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8_{4EED5317-C100-4929-8D94-60BFC8BF7F83}" xr6:coauthVersionLast="47" xr6:coauthVersionMax="47" xr10:uidLastSave="{00000000-0000-0000-0000-000000000000}"/>
  <bookViews>
    <workbookView xWindow="-108" yWindow="-108" windowWidth="23256" windowHeight="12456" xr2:uid="{62E795D8-8D13-433F-B010-C10FACD13DAA}"/>
  </bookViews>
  <sheets>
    <sheet name="Sheet3" sheetId="4" r:id="rId1"/>
    <sheet name="ecommerce_10000" sheetId="2" r:id="rId2"/>
    <sheet name="Sheet4" sheetId="5" r:id="rId3"/>
  </sheets>
  <definedNames>
    <definedName name="ExternalData_1" localSheetId="1" hidden="1">ecommerce_10000!$A$1:$L$10001</definedName>
    <definedName name="Slicer_City">#N/A</definedName>
  </definedNames>
  <calcPr calcId="191029"/>
  <pivotCaches>
    <pivotCache cacheId="31" r:id="rId4"/>
    <pivotCache cacheId="2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2" i="2"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T9802" i="2"/>
  <c r="T9803" i="2"/>
  <c r="T9804" i="2"/>
  <c r="T9805" i="2"/>
  <c r="T9806" i="2"/>
  <c r="T9807" i="2"/>
  <c r="T9808" i="2"/>
  <c r="T9809" i="2"/>
  <c r="T9810" i="2"/>
  <c r="T9811" i="2"/>
  <c r="T9812" i="2"/>
  <c r="T9813" i="2"/>
  <c r="T9814" i="2"/>
  <c r="T9815" i="2"/>
  <c r="T9816" i="2"/>
  <c r="T9817" i="2"/>
  <c r="T9818" i="2"/>
  <c r="T9819" i="2"/>
  <c r="T9820" i="2"/>
  <c r="T9821" i="2"/>
  <c r="T9822" i="2"/>
  <c r="T9823" i="2"/>
  <c r="T9824" i="2"/>
  <c r="T9825" i="2"/>
  <c r="T9826" i="2"/>
  <c r="T9827" i="2"/>
  <c r="T9828" i="2"/>
  <c r="T9829" i="2"/>
  <c r="T9830" i="2"/>
  <c r="T9831" i="2"/>
  <c r="T9832" i="2"/>
  <c r="T9833" i="2"/>
  <c r="T9834" i="2"/>
  <c r="T9835" i="2"/>
  <c r="T9836" i="2"/>
  <c r="T9837" i="2"/>
  <c r="T9838" i="2"/>
  <c r="T9839" i="2"/>
  <c r="T9840" i="2"/>
  <c r="T9841" i="2"/>
  <c r="T9842" i="2"/>
  <c r="T9843" i="2"/>
  <c r="T9844" i="2"/>
  <c r="T9845" i="2"/>
  <c r="T9846" i="2"/>
  <c r="T9847" i="2"/>
  <c r="T9848" i="2"/>
  <c r="T9849" i="2"/>
  <c r="T9850" i="2"/>
  <c r="T9851" i="2"/>
  <c r="T9852" i="2"/>
  <c r="T9853" i="2"/>
  <c r="T9854" i="2"/>
  <c r="T9855" i="2"/>
  <c r="T9856" i="2"/>
  <c r="T9857" i="2"/>
  <c r="T9858" i="2"/>
  <c r="T9859" i="2"/>
  <c r="T9860" i="2"/>
  <c r="T9861" i="2"/>
  <c r="T9862" i="2"/>
  <c r="T9863" i="2"/>
  <c r="T9864" i="2"/>
  <c r="T9865" i="2"/>
  <c r="T9866" i="2"/>
  <c r="T9867" i="2"/>
  <c r="T9868" i="2"/>
  <c r="T9869" i="2"/>
  <c r="T9870" i="2"/>
  <c r="T9871" i="2"/>
  <c r="T9872" i="2"/>
  <c r="T9873" i="2"/>
  <c r="T9874" i="2"/>
  <c r="T9875" i="2"/>
  <c r="T9876" i="2"/>
  <c r="T9877" i="2"/>
  <c r="T9878" i="2"/>
  <c r="T9879" i="2"/>
  <c r="T9880" i="2"/>
  <c r="T9881" i="2"/>
  <c r="T9882" i="2"/>
  <c r="T9883" i="2"/>
  <c r="T9884" i="2"/>
  <c r="T9885" i="2"/>
  <c r="T9886" i="2"/>
  <c r="T9887" i="2"/>
  <c r="T9888" i="2"/>
  <c r="T9889" i="2"/>
  <c r="T9890" i="2"/>
  <c r="T9891" i="2"/>
  <c r="T9892" i="2"/>
  <c r="T9893" i="2"/>
  <c r="T9894" i="2"/>
  <c r="T9895" i="2"/>
  <c r="T9896" i="2"/>
  <c r="T9897" i="2"/>
  <c r="T9898" i="2"/>
  <c r="T9899" i="2"/>
  <c r="T9900" i="2"/>
  <c r="T9901" i="2"/>
  <c r="T9902" i="2"/>
  <c r="T9903" i="2"/>
  <c r="T9904" i="2"/>
  <c r="T9905" i="2"/>
  <c r="T9906" i="2"/>
  <c r="T9907" i="2"/>
  <c r="T9908" i="2"/>
  <c r="T9909" i="2"/>
  <c r="T9910" i="2"/>
  <c r="T9911" i="2"/>
  <c r="T9912" i="2"/>
  <c r="T9913" i="2"/>
  <c r="T9914" i="2"/>
  <c r="T9915" i="2"/>
  <c r="T9916" i="2"/>
  <c r="T9917" i="2"/>
  <c r="T9918" i="2"/>
  <c r="T9919" i="2"/>
  <c r="T9920" i="2"/>
  <c r="T9921" i="2"/>
  <c r="T9922" i="2"/>
  <c r="T9923" i="2"/>
  <c r="T9924" i="2"/>
  <c r="T9925" i="2"/>
  <c r="T9926" i="2"/>
  <c r="T9927" i="2"/>
  <c r="T9928" i="2"/>
  <c r="T9929" i="2"/>
  <c r="T9930" i="2"/>
  <c r="T9931" i="2"/>
  <c r="T9932" i="2"/>
  <c r="T9933" i="2"/>
  <c r="T9934" i="2"/>
  <c r="T9935" i="2"/>
  <c r="T9936" i="2"/>
  <c r="T9937" i="2"/>
  <c r="T9938" i="2"/>
  <c r="T9939" i="2"/>
  <c r="T9940" i="2"/>
  <c r="T9941" i="2"/>
  <c r="T9942" i="2"/>
  <c r="T9943" i="2"/>
  <c r="T9944" i="2"/>
  <c r="T9945" i="2"/>
  <c r="T9946" i="2"/>
  <c r="T9947" i="2"/>
  <c r="T9948" i="2"/>
  <c r="T9949" i="2"/>
  <c r="T9950" i="2"/>
  <c r="T9951" i="2"/>
  <c r="T9952" i="2"/>
  <c r="T9953" i="2"/>
  <c r="T9954" i="2"/>
  <c r="T9955" i="2"/>
  <c r="T9956" i="2"/>
  <c r="T9957" i="2"/>
  <c r="T9958" i="2"/>
  <c r="T9959" i="2"/>
  <c r="T9960" i="2"/>
  <c r="T9961" i="2"/>
  <c r="T9962" i="2"/>
  <c r="T9963" i="2"/>
  <c r="T9964" i="2"/>
  <c r="T9965" i="2"/>
  <c r="T9966" i="2"/>
  <c r="T9967" i="2"/>
  <c r="T9968" i="2"/>
  <c r="T9969" i="2"/>
  <c r="T9970" i="2"/>
  <c r="T9971" i="2"/>
  <c r="T9972" i="2"/>
  <c r="T9973" i="2"/>
  <c r="T9974" i="2"/>
  <c r="T9975" i="2"/>
  <c r="T9976" i="2"/>
  <c r="T9977" i="2"/>
  <c r="T9978" i="2"/>
  <c r="T9979" i="2"/>
  <c r="T9980" i="2"/>
  <c r="T9981" i="2"/>
  <c r="T9982" i="2"/>
  <c r="T9983" i="2"/>
  <c r="T9984" i="2"/>
  <c r="T9985" i="2"/>
  <c r="T9986" i="2"/>
  <c r="T9987" i="2"/>
  <c r="T9988" i="2"/>
  <c r="T9989" i="2"/>
  <c r="T9990" i="2"/>
  <c r="T9991" i="2"/>
  <c r="T9992" i="2"/>
  <c r="T9993" i="2"/>
  <c r="T9994" i="2"/>
  <c r="T9995" i="2"/>
  <c r="T9996" i="2"/>
  <c r="T9997" i="2"/>
  <c r="T9998" i="2"/>
  <c r="T9999" i="2"/>
  <c r="T10000" i="2"/>
  <c r="T10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Q9553" i="2"/>
  <c r="Q9554" i="2"/>
  <c r="Q9555" i="2"/>
  <c r="Q9556" i="2"/>
  <c r="Q9557" i="2"/>
  <c r="Q9558" i="2"/>
  <c r="Q9559" i="2"/>
  <c r="Q9560" i="2"/>
  <c r="Q9561" i="2"/>
  <c r="Q9562" i="2"/>
  <c r="Q9563" i="2"/>
  <c r="Q9564" i="2"/>
  <c r="Q9565" i="2"/>
  <c r="Q9566" i="2"/>
  <c r="Q9567" i="2"/>
  <c r="Q9568" i="2"/>
  <c r="Q9569" i="2"/>
  <c r="Q9570" i="2"/>
  <c r="Q9571" i="2"/>
  <c r="Q9572" i="2"/>
  <c r="Q9573" i="2"/>
  <c r="Q9574" i="2"/>
  <c r="Q9575" i="2"/>
  <c r="Q9576" i="2"/>
  <c r="Q9577" i="2"/>
  <c r="Q9578" i="2"/>
  <c r="Q9579" i="2"/>
  <c r="Q9580" i="2"/>
  <c r="Q9581" i="2"/>
  <c r="Q9582" i="2"/>
  <c r="Q9583" i="2"/>
  <c r="Q9584" i="2"/>
  <c r="Q9585" i="2"/>
  <c r="Q9586" i="2"/>
  <c r="Q9587" i="2"/>
  <c r="Q9588" i="2"/>
  <c r="Q9589" i="2"/>
  <c r="Q9590" i="2"/>
  <c r="Q9591" i="2"/>
  <c r="Q9592" i="2"/>
  <c r="Q9593" i="2"/>
  <c r="Q9594" i="2"/>
  <c r="Q9595" i="2"/>
  <c r="Q9596" i="2"/>
  <c r="Q9597" i="2"/>
  <c r="Q9598" i="2"/>
  <c r="Q9599" i="2"/>
  <c r="Q9600" i="2"/>
  <c r="Q9601" i="2"/>
  <c r="Q9602" i="2"/>
  <c r="Q9603" i="2"/>
  <c r="Q9604" i="2"/>
  <c r="Q9605" i="2"/>
  <c r="Q9606" i="2"/>
  <c r="Q9607" i="2"/>
  <c r="Q9608" i="2"/>
  <c r="Q9609" i="2"/>
  <c r="Q9610" i="2"/>
  <c r="Q9611" i="2"/>
  <c r="Q9612" i="2"/>
  <c r="Q9613" i="2"/>
  <c r="Q9614" i="2"/>
  <c r="Q9615" i="2"/>
  <c r="Q9616" i="2"/>
  <c r="Q9617" i="2"/>
  <c r="Q9618" i="2"/>
  <c r="Q9619" i="2"/>
  <c r="Q9620" i="2"/>
  <c r="Q9621" i="2"/>
  <c r="Q9622" i="2"/>
  <c r="Q9623" i="2"/>
  <c r="Q9624" i="2"/>
  <c r="Q9625" i="2"/>
  <c r="Q9626" i="2"/>
  <c r="Q9627" i="2"/>
  <c r="Q9628" i="2"/>
  <c r="Q9629" i="2"/>
  <c r="Q9630" i="2"/>
  <c r="Q9631" i="2"/>
  <c r="Q9632" i="2"/>
  <c r="Q9633" i="2"/>
  <c r="Q9634" i="2"/>
  <c r="Q9635" i="2"/>
  <c r="Q9636" i="2"/>
  <c r="Q9637" i="2"/>
  <c r="Q9638" i="2"/>
  <c r="Q9639" i="2"/>
  <c r="Q9640" i="2"/>
  <c r="Q9641" i="2"/>
  <c r="Q9642" i="2"/>
  <c r="Q9643" i="2"/>
  <c r="Q9644" i="2"/>
  <c r="Q9645" i="2"/>
  <c r="Q9646" i="2"/>
  <c r="Q9647" i="2"/>
  <c r="Q9648" i="2"/>
  <c r="Q9649" i="2"/>
  <c r="Q9650" i="2"/>
  <c r="Q9651" i="2"/>
  <c r="Q9652" i="2"/>
  <c r="Q9653" i="2"/>
  <c r="Q9654" i="2"/>
  <c r="Q9655" i="2"/>
  <c r="Q9656" i="2"/>
  <c r="Q9657" i="2"/>
  <c r="Q9658" i="2"/>
  <c r="Q9659" i="2"/>
  <c r="Q9660" i="2"/>
  <c r="Q9661" i="2"/>
  <c r="Q9662" i="2"/>
  <c r="Q9663" i="2"/>
  <c r="Q9664" i="2"/>
  <c r="Q9665" i="2"/>
  <c r="Q9666" i="2"/>
  <c r="Q9667" i="2"/>
  <c r="Q9668" i="2"/>
  <c r="Q9669" i="2"/>
  <c r="Q9670" i="2"/>
  <c r="Q9671" i="2"/>
  <c r="Q9672" i="2"/>
  <c r="Q9673" i="2"/>
  <c r="Q9674" i="2"/>
  <c r="Q9675" i="2"/>
  <c r="Q9676" i="2"/>
  <c r="Q9677" i="2"/>
  <c r="Q9678" i="2"/>
  <c r="Q9679" i="2"/>
  <c r="Q9680" i="2"/>
  <c r="Q9681" i="2"/>
  <c r="Q9682" i="2"/>
  <c r="Q9683" i="2"/>
  <c r="Q9684" i="2"/>
  <c r="Q9685" i="2"/>
  <c r="Q9686" i="2"/>
  <c r="Q9687" i="2"/>
  <c r="Q9688" i="2"/>
  <c r="Q9689" i="2"/>
  <c r="Q9690" i="2"/>
  <c r="Q9691" i="2"/>
  <c r="Q9692" i="2"/>
  <c r="Q9693" i="2"/>
  <c r="Q9694" i="2"/>
  <c r="Q9695" i="2"/>
  <c r="Q9696" i="2"/>
  <c r="Q9697" i="2"/>
  <c r="Q9698" i="2"/>
  <c r="Q9699" i="2"/>
  <c r="Q9700" i="2"/>
  <c r="Q9701" i="2"/>
  <c r="Q9702" i="2"/>
  <c r="Q9703" i="2"/>
  <c r="Q9704" i="2"/>
  <c r="Q9705" i="2"/>
  <c r="Q9706" i="2"/>
  <c r="Q9707" i="2"/>
  <c r="Q9708" i="2"/>
  <c r="Q9709" i="2"/>
  <c r="Q9710" i="2"/>
  <c r="Q9711" i="2"/>
  <c r="Q9712" i="2"/>
  <c r="Q9713" i="2"/>
  <c r="Q9714" i="2"/>
  <c r="Q9715" i="2"/>
  <c r="Q9716" i="2"/>
  <c r="Q9717" i="2"/>
  <c r="Q9718" i="2"/>
  <c r="Q9719" i="2"/>
  <c r="Q9720" i="2"/>
  <c r="Q9721" i="2"/>
  <c r="Q9722" i="2"/>
  <c r="Q9723" i="2"/>
  <c r="Q9724" i="2"/>
  <c r="Q9725" i="2"/>
  <c r="Q9726" i="2"/>
  <c r="Q9727" i="2"/>
  <c r="Q9728" i="2"/>
  <c r="Q9729" i="2"/>
  <c r="Q9730" i="2"/>
  <c r="Q9731" i="2"/>
  <c r="Q9732" i="2"/>
  <c r="Q9733" i="2"/>
  <c r="Q9734" i="2"/>
  <c r="Q9735" i="2"/>
  <c r="Q9736" i="2"/>
  <c r="Q9737" i="2"/>
  <c r="Q9738" i="2"/>
  <c r="Q9739" i="2"/>
  <c r="Q9740" i="2"/>
  <c r="Q9741" i="2"/>
  <c r="Q9742" i="2"/>
  <c r="Q9743" i="2"/>
  <c r="Q9744" i="2"/>
  <c r="Q9745" i="2"/>
  <c r="Q9746" i="2"/>
  <c r="Q9747" i="2"/>
  <c r="Q9748" i="2"/>
  <c r="Q9749" i="2"/>
  <c r="Q9750" i="2"/>
  <c r="Q9751" i="2"/>
  <c r="Q9752" i="2"/>
  <c r="Q9753" i="2"/>
  <c r="Q9754" i="2"/>
  <c r="Q9755" i="2"/>
  <c r="Q9756" i="2"/>
  <c r="Q9757" i="2"/>
  <c r="Q9758" i="2"/>
  <c r="Q9759" i="2"/>
  <c r="Q9760" i="2"/>
  <c r="Q9761" i="2"/>
  <c r="Q9762" i="2"/>
  <c r="Q9763" i="2"/>
  <c r="Q9764" i="2"/>
  <c r="Q9765" i="2"/>
  <c r="Q9766" i="2"/>
  <c r="Q9767" i="2"/>
  <c r="Q9768" i="2"/>
  <c r="Q9769" i="2"/>
  <c r="Q9770" i="2"/>
  <c r="Q9771" i="2"/>
  <c r="Q9772" i="2"/>
  <c r="Q9773" i="2"/>
  <c r="Q9774" i="2"/>
  <c r="Q9775" i="2"/>
  <c r="Q9776" i="2"/>
  <c r="Q9777" i="2"/>
  <c r="Q9778" i="2"/>
  <c r="Q9779" i="2"/>
  <c r="Q9780" i="2"/>
  <c r="Q9781" i="2"/>
  <c r="Q9782" i="2"/>
  <c r="Q9783" i="2"/>
  <c r="Q9784" i="2"/>
  <c r="Q9785" i="2"/>
  <c r="Q9786" i="2"/>
  <c r="Q9787" i="2"/>
  <c r="Q9788" i="2"/>
  <c r="Q9789" i="2"/>
  <c r="Q9790" i="2"/>
  <c r="Q9791" i="2"/>
  <c r="Q9792" i="2"/>
  <c r="Q9793" i="2"/>
  <c r="Q9794" i="2"/>
  <c r="Q9795" i="2"/>
  <c r="Q9796" i="2"/>
  <c r="Q9797" i="2"/>
  <c r="Q9798" i="2"/>
  <c r="Q9799" i="2"/>
  <c r="Q9800" i="2"/>
  <c r="Q9801" i="2"/>
  <c r="Q9802" i="2"/>
  <c r="Q9803" i="2"/>
  <c r="Q9804" i="2"/>
  <c r="Q9805" i="2"/>
  <c r="Q9806" i="2"/>
  <c r="Q9807" i="2"/>
  <c r="Q9808" i="2"/>
  <c r="Q9809" i="2"/>
  <c r="Q9810" i="2"/>
  <c r="Q9811" i="2"/>
  <c r="Q9812" i="2"/>
  <c r="Q9813" i="2"/>
  <c r="Q9814" i="2"/>
  <c r="Q9815" i="2"/>
  <c r="Q9816" i="2"/>
  <c r="Q9817" i="2"/>
  <c r="Q9818" i="2"/>
  <c r="Q9819" i="2"/>
  <c r="Q9820" i="2"/>
  <c r="Q9821" i="2"/>
  <c r="Q9822" i="2"/>
  <c r="Q9823" i="2"/>
  <c r="Q9824" i="2"/>
  <c r="Q9825" i="2"/>
  <c r="Q9826" i="2"/>
  <c r="Q9827" i="2"/>
  <c r="Q9828" i="2"/>
  <c r="Q9829" i="2"/>
  <c r="Q9830" i="2"/>
  <c r="Q9831" i="2"/>
  <c r="Q9832" i="2"/>
  <c r="Q9833" i="2"/>
  <c r="Q9834" i="2"/>
  <c r="Q9835" i="2"/>
  <c r="Q9836" i="2"/>
  <c r="Q9837" i="2"/>
  <c r="Q9838" i="2"/>
  <c r="Q9839" i="2"/>
  <c r="Q9840" i="2"/>
  <c r="Q9841" i="2"/>
  <c r="Q9842" i="2"/>
  <c r="Q9843" i="2"/>
  <c r="Q9844" i="2"/>
  <c r="Q9845" i="2"/>
  <c r="Q9846" i="2"/>
  <c r="Q9847" i="2"/>
  <c r="Q9848" i="2"/>
  <c r="Q9849" i="2"/>
  <c r="Q9850" i="2"/>
  <c r="Q9851" i="2"/>
  <c r="Q9852" i="2"/>
  <c r="Q9853" i="2"/>
  <c r="Q9854" i="2"/>
  <c r="Q9855" i="2"/>
  <c r="Q9856" i="2"/>
  <c r="Q9857" i="2"/>
  <c r="Q9858" i="2"/>
  <c r="Q9859" i="2"/>
  <c r="Q9860" i="2"/>
  <c r="Q9861" i="2"/>
  <c r="Q9862" i="2"/>
  <c r="Q9863" i="2"/>
  <c r="Q9864" i="2"/>
  <c r="Q9865" i="2"/>
  <c r="Q9866" i="2"/>
  <c r="Q9867" i="2"/>
  <c r="Q9868" i="2"/>
  <c r="Q9869" i="2"/>
  <c r="Q9870" i="2"/>
  <c r="Q9871" i="2"/>
  <c r="Q9872" i="2"/>
  <c r="Q9873" i="2"/>
  <c r="Q9874" i="2"/>
  <c r="Q9875" i="2"/>
  <c r="Q9876" i="2"/>
  <c r="Q9877" i="2"/>
  <c r="Q9878" i="2"/>
  <c r="Q9879" i="2"/>
  <c r="Q9880" i="2"/>
  <c r="Q9881" i="2"/>
  <c r="Q9882" i="2"/>
  <c r="Q9883" i="2"/>
  <c r="Q9884" i="2"/>
  <c r="Q9885" i="2"/>
  <c r="Q9886" i="2"/>
  <c r="Q9887" i="2"/>
  <c r="Q9888" i="2"/>
  <c r="Q9889" i="2"/>
  <c r="Q9890" i="2"/>
  <c r="Q9891" i="2"/>
  <c r="Q9892" i="2"/>
  <c r="Q9893" i="2"/>
  <c r="Q9894" i="2"/>
  <c r="Q9895" i="2"/>
  <c r="Q9896" i="2"/>
  <c r="Q9897" i="2"/>
  <c r="Q9898" i="2"/>
  <c r="Q9899" i="2"/>
  <c r="Q9900" i="2"/>
  <c r="Q9901" i="2"/>
  <c r="Q9902" i="2"/>
  <c r="Q9903" i="2"/>
  <c r="Q9904" i="2"/>
  <c r="Q9905" i="2"/>
  <c r="Q9906" i="2"/>
  <c r="Q9907" i="2"/>
  <c r="Q9908" i="2"/>
  <c r="Q9909" i="2"/>
  <c r="Q9910" i="2"/>
  <c r="Q9911" i="2"/>
  <c r="Q9912" i="2"/>
  <c r="Q9913" i="2"/>
  <c r="Q9914" i="2"/>
  <c r="Q9915" i="2"/>
  <c r="Q9916" i="2"/>
  <c r="Q9917" i="2"/>
  <c r="Q9918" i="2"/>
  <c r="Q9919" i="2"/>
  <c r="Q9920" i="2"/>
  <c r="Q9921" i="2"/>
  <c r="Q9922" i="2"/>
  <c r="Q9923" i="2"/>
  <c r="Q9924" i="2"/>
  <c r="Q9925" i="2"/>
  <c r="Q9926" i="2"/>
  <c r="Q9927" i="2"/>
  <c r="Q9928" i="2"/>
  <c r="Q9929" i="2"/>
  <c r="Q9930" i="2"/>
  <c r="Q9931" i="2"/>
  <c r="Q9932" i="2"/>
  <c r="Q9933" i="2"/>
  <c r="Q9934" i="2"/>
  <c r="Q9935" i="2"/>
  <c r="Q9936" i="2"/>
  <c r="Q9937" i="2"/>
  <c r="Q9938" i="2"/>
  <c r="Q9939" i="2"/>
  <c r="Q9940" i="2"/>
  <c r="Q9941" i="2"/>
  <c r="Q9942" i="2"/>
  <c r="Q9943" i="2"/>
  <c r="Q9944" i="2"/>
  <c r="Q9945" i="2"/>
  <c r="Q9946" i="2"/>
  <c r="Q9947" i="2"/>
  <c r="Q9948" i="2"/>
  <c r="Q9949" i="2"/>
  <c r="Q9950" i="2"/>
  <c r="Q9951" i="2"/>
  <c r="Q9952" i="2"/>
  <c r="Q9953" i="2"/>
  <c r="Q9954" i="2"/>
  <c r="Q9955" i="2"/>
  <c r="Q9956" i="2"/>
  <c r="Q9957" i="2"/>
  <c r="Q9958" i="2"/>
  <c r="Q9959" i="2"/>
  <c r="Q9960" i="2"/>
  <c r="Q9961" i="2"/>
  <c r="Q9962" i="2"/>
  <c r="Q9963" i="2"/>
  <c r="Q9964" i="2"/>
  <c r="Q9965" i="2"/>
  <c r="Q9966" i="2"/>
  <c r="Q9967" i="2"/>
  <c r="Q9968" i="2"/>
  <c r="Q9969" i="2"/>
  <c r="Q9970" i="2"/>
  <c r="Q9971" i="2"/>
  <c r="Q9972" i="2"/>
  <c r="Q9973" i="2"/>
  <c r="Q9974" i="2"/>
  <c r="Q9975" i="2"/>
  <c r="Q9976" i="2"/>
  <c r="Q9977" i="2"/>
  <c r="Q9978" i="2"/>
  <c r="Q9979" i="2"/>
  <c r="Q9980" i="2"/>
  <c r="Q9981" i="2"/>
  <c r="Q9982" i="2"/>
  <c r="Q9983" i="2"/>
  <c r="Q9984" i="2"/>
  <c r="Q9985" i="2"/>
  <c r="Q9986" i="2"/>
  <c r="Q9987" i="2"/>
  <c r="Q9988" i="2"/>
  <c r="Q9989" i="2"/>
  <c r="Q9990" i="2"/>
  <c r="Q9991" i="2"/>
  <c r="Q9992" i="2"/>
  <c r="Q9993" i="2"/>
  <c r="Q9994" i="2"/>
  <c r="Q9995" i="2"/>
  <c r="Q9996" i="2"/>
  <c r="Q9997" i="2"/>
  <c r="Q9998" i="2"/>
  <c r="Q9999" i="2"/>
  <c r="Q10000" i="2"/>
  <c r="Q10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M7" i="2"/>
  <c r="M6" i="2"/>
  <c r="M5" i="2"/>
  <c r="M4" i="2"/>
  <c r="M3" i="2"/>
  <c r="M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49F8DD-9739-4058-8B5F-8D4F1D8DA036}" keepAlive="1" name="Query - ecommerce_10000" description="Connection to the 'ecommerce_10000' query in the workbook." type="5" refreshedVersion="8" background="1" saveData="1">
    <dbPr connection="Provider=Microsoft.Mashup.OleDb.1;Data Source=$Workbook$;Location=ecommerce_10000;Extended Properties=&quot;&quot;" command="SELECT * FROM [ecommerce_10000]"/>
  </connection>
</connections>
</file>

<file path=xl/sharedStrings.xml><?xml version="1.0" encoding="utf-8"?>
<sst xmlns="http://schemas.openxmlformats.org/spreadsheetml/2006/main" count="60102" uniqueCount="10069">
  <si>
    <t>OrderID</t>
  </si>
  <si>
    <t>Product</t>
  </si>
  <si>
    <t>Category</t>
  </si>
  <si>
    <t>Brand</t>
  </si>
  <si>
    <t>Platform</t>
  </si>
  <si>
    <t>City</t>
  </si>
  <si>
    <t>Price</t>
  </si>
  <si>
    <t>Quantity</t>
  </si>
  <si>
    <t>TotalAmount</t>
  </si>
  <si>
    <t>Rating</t>
  </si>
  <si>
    <t>Reviews</t>
  </si>
  <si>
    <t>OrderDate</t>
  </si>
  <si>
    <t>ORD100000</t>
  </si>
  <si>
    <t>Samsung Galaxy A14</t>
  </si>
  <si>
    <t>Electronics</t>
  </si>
  <si>
    <t>Samsung</t>
  </si>
  <si>
    <t>Souq</t>
  </si>
  <si>
    <t>Cairo</t>
  </si>
  <si>
    <t>ORD100001</t>
  </si>
  <si>
    <t>Nike Air Max</t>
  </si>
  <si>
    <t>Fashion</t>
  </si>
  <si>
    <t>Nike</t>
  </si>
  <si>
    <t>Jumia</t>
  </si>
  <si>
    <t>Alexandria</t>
  </si>
  <si>
    <t>ORD100002</t>
  </si>
  <si>
    <t>Bluetooth Headset</t>
  </si>
  <si>
    <t>Accessories</t>
  </si>
  <si>
    <t>JBL</t>
  </si>
  <si>
    <t>Casablanca</t>
  </si>
  <si>
    <t>ORD100003</t>
  </si>
  <si>
    <t>HP Pavilion Laptop</t>
  </si>
  <si>
    <t>Computers</t>
  </si>
  <si>
    <t>HP</t>
  </si>
  <si>
    <t>Dubai</t>
  </si>
  <si>
    <t>ORD100004</t>
  </si>
  <si>
    <t>iPhone 13</t>
  </si>
  <si>
    <t>Apple</t>
  </si>
  <si>
    <t>ORD100005</t>
  </si>
  <si>
    <t>T-shirt Cotton</t>
  </si>
  <si>
    <t>Generic</t>
  </si>
  <si>
    <t>Riyadh</t>
  </si>
  <si>
    <t>ORD100006</t>
  </si>
  <si>
    <t>ORD100007</t>
  </si>
  <si>
    <t>Smartwatch FitPro</t>
  </si>
  <si>
    <t>Wearables</t>
  </si>
  <si>
    <t>FitPro</t>
  </si>
  <si>
    <t>ORD100008</t>
  </si>
  <si>
    <t>Amazon</t>
  </si>
  <si>
    <t>ORD100009</t>
  </si>
  <si>
    <t>Xiaomi Redmi Note 12</t>
  </si>
  <si>
    <t>Xiaomi</t>
  </si>
  <si>
    <t>ORD100010</t>
  </si>
  <si>
    <t>ORD100011</t>
  </si>
  <si>
    <t>Dell Inspiron 3501</t>
  </si>
  <si>
    <t>Dell</t>
  </si>
  <si>
    <t>ORD100012</t>
  </si>
  <si>
    <t>ORD100013</t>
  </si>
  <si>
    <t>ORD100014</t>
  </si>
  <si>
    <t>ORD100015</t>
  </si>
  <si>
    <t>ORD100016</t>
  </si>
  <si>
    <t>ORD100017</t>
  </si>
  <si>
    <t>ORD100018</t>
  </si>
  <si>
    <t>Giza</t>
  </si>
  <si>
    <t>ORD100019</t>
  </si>
  <si>
    <t>ORD100020</t>
  </si>
  <si>
    <t>Adidas Running Shoes</t>
  </si>
  <si>
    <t>Adidas</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</si>
  <si>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</si>
  <si>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</si>
  <si>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</si>
  <si>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</si>
  <si>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</si>
  <si>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</si>
  <si>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</si>
  <si>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</si>
  <si>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</si>
  <si>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</si>
  <si>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</si>
  <si>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</si>
  <si>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</si>
  <si>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</si>
  <si>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</si>
  <si>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</si>
  <si>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</si>
  <si>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</si>
  <si>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</si>
  <si>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</si>
  <si>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</si>
  <si>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</si>
  <si>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</si>
  <si>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</si>
  <si>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</si>
  <si>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</si>
  <si>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</si>
  <si>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</si>
  <si>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</si>
  <si>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</si>
  <si>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</si>
  <si>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</si>
  <si>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</si>
  <si>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</si>
  <si>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</si>
  <si>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</si>
  <si>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</si>
  <si>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</si>
  <si>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</si>
  <si>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</si>
  <si>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</si>
  <si>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</si>
  <si>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</si>
  <si>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</si>
  <si>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</si>
  <si>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</si>
  <si>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</si>
  <si>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</si>
  <si>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</si>
  <si>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</si>
  <si>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</si>
  <si>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</si>
  <si>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</si>
  <si>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</si>
  <si>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</si>
  <si>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</si>
  <si>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</si>
  <si>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</si>
  <si>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</si>
  <si>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</si>
  <si>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</si>
  <si>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</si>
  <si>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</si>
  <si>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</si>
  <si>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</si>
  <si>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</si>
  <si>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</si>
  <si>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</si>
  <si>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</si>
  <si>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</si>
  <si>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</si>
  <si>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</si>
  <si>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</si>
  <si>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</si>
  <si>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</si>
  <si>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</si>
  <si>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</si>
  <si>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</si>
  <si>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</si>
  <si>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</si>
  <si>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</si>
  <si>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</si>
  <si>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</si>
  <si>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</si>
  <si>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</si>
  <si>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</si>
  <si>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</si>
  <si>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</si>
  <si>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</si>
  <si>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</si>
  <si>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</si>
  <si>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</si>
  <si>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</si>
  <si>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</si>
  <si>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</si>
  <si>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</si>
  <si>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</si>
  <si>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</si>
  <si>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</si>
  <si>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</si>
  <si>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</si>
  <si>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</si>
  <si>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</si>
  <si>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</si>
  <si>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</si>
  <si>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</si>
  <si>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</si>
  <si>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</si>
  <si>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</si>
  <si>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</si>
  <si>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</si>
  <si>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</si>
  <si>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</si>
  <si>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</si>
  <si>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</si>
  <si>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</si>
  <si>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</si>
  <si>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</si>
  <si>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</si>
  <si>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</si>
  <si>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</si>
  <si>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</si>
  <si>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</si>
  <si>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</si>
  <si>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</si>
  <si>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</si>
  <si>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</si>
  <si>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</si>
  <si>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</si>
  <si>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</si>
  <si>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</si>
  <si>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</si>
  <si>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</si>
  <si>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</si>
  <si>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</si>
  <si>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</si>
  <si>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</si>
  <si>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</si>
  <si>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</si>
  <si>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</si>
  <si>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</si>
  <si>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</si>
  <si>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</si>
  <si>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</si>
  <si>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</si>
  <si>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</si>
  <si>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</si>
  <si>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</si>
  <si>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</si>
  <si>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</si>
  <si>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</si>
  <si>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</si>
  <si>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</si>
  <si>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</si>
  <si>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</si>
  <si>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</si>
  <si>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</si>
  <si>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</si>
  <si>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</si>
  <si>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</si>
  <si>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</si>
  <si>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</si>
  <si>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</si>
  <si>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</si>
  <si>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</si>
  <si>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</si>
  <si>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</si>
  <si>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</si>
  <si>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</si>
  <si>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</si>
  <si>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</si>
  <si>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</si>
  <si>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</si>
  <si>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</si>
  <si>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</si>
  <si>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</si>
  <si>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</si>
  <si>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</si>
  <si>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</si>
  <si>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</si>
  <si>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</si>
  <si>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</si>
  <si>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</si>
  <si>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</si>
  <si>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</si>
  <si>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</si>
  <si>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</si>
  <si>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</si>
  <si>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</si>
  <si>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</si>
  <si>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</si>
  <si>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</si>
  <si>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</si>
  <si>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</si>
  <si>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</si>
  <si>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</si>
  <si>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</si>
  <si>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</si>
  <si>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</si>
  <si>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</si>
  <si>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</si>
  <si>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</si>
  <si>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</si>
  <si>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</si>
  <si>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</si>
  <si>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</si>
  <si>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</si>
  <si>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</si>
  <si>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</si>
  <si>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</si>
  <si>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</si>
  <si>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</si>
  <si>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</si>
  <si>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</si>
  <si>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</si>
  <si>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</si>
  <si>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</si>
  <si>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</si>
  <si>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</si>
  <si>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</si>
  <si>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</si>
  <si>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</si>
  <si>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</si>
  <si>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</si>
  <si>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</si>
  <si>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</si>
  <si>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</si>
  <si>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</si>
  <si>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</si>
  <si>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</si>
  <si>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</si>
  <si>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</si>
  <si>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</si>
  <si>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</si>
  <si>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</si>
  <si>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</si>
  <si>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</si>
  <si>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</si>
  <si>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</si>
  <si>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</si>
  <si>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</si>
  <si>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</si>
  <si>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</si>
  <si>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</si>
  <si>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</si>
  <si>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</si>
  <si>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</si>
  <si>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</si>
  <si>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</si>
  <si>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</si>
  <si>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</si>
  <si>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</si>
  <si>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</si>
  <si>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</si>
  <si>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</si>
  <si>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</si>
  <si>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</si>
  <si>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</si>
  <si>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</si>
  <si>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</si>
  <si>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</si>
  <si>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</si>
  <si>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</si>
  <si>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</si>
  <si>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</si>
  <si>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</si>
  <si>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</si>
  <si>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</si>
  <si>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</si>
  <si>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</si>
  <si>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</si>
  <si>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</si>
  <si>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</si>
  <si>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</si>
  <si>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</si>
  <si>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</si>
  <si>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</si>
  <si>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</si>
  <si>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</si>
  <si>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</si>
  <si>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</si>
  <si>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</si>
  <si>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</si>
  <si>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</si>
  <si>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</si>
  <si>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</si>
  <si>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</si>
  <si>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</si>
  <si>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</si>
  <si>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</si>
  <si>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</si>
  <si>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</si>
  <si>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</si>
  <si>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</si>
  <si>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</si>
  <si>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</si>
  <si>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</si>
  <si>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</si>
  <si>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</si>
  <si>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</si>
  <si>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</si>
  <si>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</si>
  <si>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</si>
  <si>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</si>
  <si>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</si>
  <si>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</si>
  <si>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</si>
  <si>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</si>
  <si>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</si>
  <si>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</si>
  <si>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</si>
  <si>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</si>
  <si>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</si>
  <si>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</si>
  <si>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</si>
  <si>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</si>
  <si>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</si>
  <si>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</si>
  <si>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</si>
  <si>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</si>
  <si>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</si>
  <si>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</si>
  <si>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</si>
  <si>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</si>
  <si>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</si>
  <si>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</si>
  <si>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</si>
  <si>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</si>
  <si>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</si>
  <si>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</si>
  <si>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</si>
  <si>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</si>
  <si>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</si>
  <si>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</si>
  <si>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</si>
  <si>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</si>
  <si>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</si>
  <si>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</si>
  <si>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</si>
  <si>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</si>
  <si>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</si>
  <si>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</si>
  <si>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</si>
  <si>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</si>
  <si>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</si>
  <si>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</si>
  <si>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</si>
  <si>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</si>
  <si>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</si>
  <si>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</si>
  <si>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</si>
  <si>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</si>
  <si>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</si>
  <si>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</si>
  <si>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</si>
  <si>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</si>
  <si>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</si>
  <si>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</si>
  <si>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</si>
  <si>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</si>
  <si>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</si>
  <si>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</si>
  <si>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</si>
  <si>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</si>
  <si>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</si>
  <si>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</si>
  <si>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</si>
  <si>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</si>
  <si>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</si>
  <si>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</si>
  <si>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</si>
  <si>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</si>
  <si>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</si>
  <si>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</si>
  <si>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</si>
  <si>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</si>
  <si>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</si>
  <si>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</si>
  <si>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</si>
  <si>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</si>
  <si>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</si>
  <si>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</si>
  <si>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</si>
  <si>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</si>
  <si>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</si>
  <si>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</si>
  <si>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</si>
  <si>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</si>
  <si>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</si>
  <si>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</si>
  <si>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</si>
  <si>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</si>
  <si>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</si>
  <si>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</si>
  <si>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</si>
  <si>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</si>
  <si>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</si>
  <si>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</si>
  <si>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</si>
  <si>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</si>
  <si>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</si>
  <si>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</si>
  <si>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</si>
  <si>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</si>
  <si>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</si>
  <si>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</si>
  <si>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</si>
  <si>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</si>
  <si>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</si>
  <si>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</si>
  <si>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</si>
  <si>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</si>
  <si>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</si>
  <si>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</si>
  <si>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</si>
  <si>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</si>
  <si>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</si>
  <si>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</si>
  <si>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</si>
  <si>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</si>
  <si>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</si>
  <si>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</si>
  <si>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</si>
  <si>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</si>
  <si>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</si>
  <si>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</si>
  <si>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</si>
  <si>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</si>
  <si>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</si>
  <si>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</si>
  <si>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</si>
  <si>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</si>
  <si>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</si>
  <si>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</si>
  <si>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</si>
  <si>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</si>
  <si>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</si>
  <si>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</si>
  <si>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</si>
  <si>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</si>
  <si>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</si>
  <si>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</si>
  <si>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</si>
  <si>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</si>
  <si>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</si>
  <si>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</si>
  <si>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</si>
  <si>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</si>
  <si>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</si>
  <si>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</si>
  <si>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</si>
  <si>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</si>
  <si>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</si>
  <si>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</si>
  <si>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</si>
  <si>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</si>
  <si>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</si>
  <si>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</si>
  <si>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</si>
  <si>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</si>
  <si>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</si>
  <si>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</si>
  <si>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</si>
  <si>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</si>
  <si>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</si>
  <si>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</si>
  <si>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</si>
  <si>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</si>
  <si>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</si>
  <si>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</si>
  <si>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</si>
  <si>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</si>
  <si>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</si>
  <si>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</si>
  <si>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</si>
  <si>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</si>
  <si>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</si>
  <si>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</si>
  <si>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</si>
  <si>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</si>
  <si>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</si>
  <si>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</si>
  <si>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</si>
  <si>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</si>
  <si>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</si>
  <si>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</si>
  <si>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</si>
  <si>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</si>
  <si>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</si>
  <si>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</si>
  <si>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</si>
  <si>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</si>
  <si>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</si>
  <si>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</si>
  <si>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</si>
  <si>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</si>
  <si>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</si>
  <si>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</si>
  <si>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</si>
  <si>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</si>
  <si>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</si>
  <si>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</si>
  <si>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</si>
  <si>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</si>
  <si>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</si>
  <si>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</si>
  <si>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</si>
  <si>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</si>
  <si>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</si>
  <si>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</si>
  <si>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</si>
  <si>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</si>
  <si>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</si>
  <si>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</si>
  <si>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</si>
  <si>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</si>
  <si>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</si>
  <si>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</si>
  <si>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</si>
  <si>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</si>
  <si>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</si>
  <si>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</si>
  <si>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</si>
  <si>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</si>
  <si>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</si>
  <si>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</si>
  <si>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</si>
  <si>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</si>
  <si>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</si>
  <si>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</si>
  <si>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</si>
  <si>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</si>
  <si>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</si>
  <si>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</si>
  <si>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</si>
  <si>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</si>
  <si>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</si>
  <si>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</si>
  <si>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</si>
  <si>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</si>
  <si>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</si>
  <si>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</si>
  <si>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</si>
  <si>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</si>
  <si>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</si>
  <si>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</si>
  <si>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</si>
  <si>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</si>
  <si>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</si>
  <si>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</si>
  <si>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</si>
  <si>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</si>
  <si>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</si>
  <si>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</si>
  <si>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</si>
  <si>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</si>
  <si>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</si>
  <si>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</si>
  <si>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</si>
  <si>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</si>
  <si>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</si>
  <si>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</si>
  <si>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</si>
  <si>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</si>
  <si>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</si>
  <si>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</si>
  <si>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</si>
  <si>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</si>
  <si>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</si>
  <si>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</si>
  <si>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</si>
  <si>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</si>
  <si>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</si>
  <si>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</si>
  <si>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</si>
  <si>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</si>
  <si>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</si>
  <si>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</si>
  <si>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</si>
  <si>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</si>
  <si>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</si>
  <si>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</si>
  <si>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</si>
  <si>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</si>
  <si>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</si>
  <si>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</si>
  <si>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</si>
  <si>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</si>
  <si>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</si>
  <si>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</si>
  <si>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</si>
  <si>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</si>
  <si>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</si>
  <si>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</si>
  <si>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</si>
  <si>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</si>
  <si>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</si>
  <si>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</si>
  <si>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</si>
  <si>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</si>
  <si>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</si>
  <si>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</si>
  <si>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</si>
  <si>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</si>
  <si>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</si>
  <si>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</si>
  <si>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</si>
  <si>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</si>
  <si>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</si>
  <si>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</si>
  <si>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</si>
  <si>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</si>
  <si>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</si>
  <si>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</si>
  <si>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</si>
  <si>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</si>
  <si>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</si>
  <si>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</si>
  <si>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</si>
  <si>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</si>
  <si>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</si>
  <si>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</si>
  <si>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</si>
  <si>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</si>
  <si>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</si>
  <si>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</si>
  <si>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</si>
  <si>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</si>
  <si>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</si>
  <si>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</si>
  <si>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</si>
  <si>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</si>
  <si>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</si>
  <si>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</si>
  <si>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</si>
  <si>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</si>
  <si>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</si>
  <si>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</si>
  <si>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</si>
  <si>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</si>
  <si>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</si>
  <si>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</si>
  <si>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</si>
  <si>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</si>
  <si>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</si>
  <si>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</si>
  <si>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</si>
  <si>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</si>
  <si>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</si>
  <si>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</si>
  <si>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</si>
  <si>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</si>
  <si>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</si>
  <si>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</si>
  <si>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</si>
  <si>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</si>
  <si>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</si>
  <si>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</si>
  <si>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</si>
  <si>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</si>
  <si>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</si>
  <si>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</si>
  <si>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</si>
  <si>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</si>
  <si>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</si>
  <si>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</si>
  <si>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</si>
  <si>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</si>
  <si>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</si>
  <si>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</si>
  <si>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</si>
  <si>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</si>
  <si>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</si>
  <si>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</si>
  <si>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</si>
  <si>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</si>
  <si>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</si>
  <si>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</si>
  <si>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</si>
  <si>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</si>
  <si>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</si>
  <si>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</si>
  <si>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</si>
  <si>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</si>
  <si>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</si>
  <si>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</si>
  <si>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</si>
  <si>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</si>
  <si>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</si>
  <si>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</si>
  <si>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</si>
  <si>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</si>
  <si>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</si>
  <si>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</si>
  <si>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</si>
  <si>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</si>
  <si>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</si>
  <si>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</si>
  <si>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</si>
  <si>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</si>
  <si>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</si>
  <si>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</si>
  <si>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</si>
  <si>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</si>
  <si>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</si>
  <si>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</si>
  <si>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</si>
  <si>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</si>
  <si>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</si>
  <si>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</si>
  <si>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</si>
  <si>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</si>
  <si>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</si>
  <si>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</si>
  <si>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</si>
  <si>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</si>
  <si>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</si>
  <si>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</si>
  <si>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</si>
  <si>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</si>
  <si>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</si>
  <si>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</si>
  <si>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</si>
  <si>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</si>
  <si>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</si>
  <si>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</si>
  <si>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</si>
  <si>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</si>
  <si>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</si>
  <si>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</si>
  <si>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</si>
  <si>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</si>
  <si>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</si>
  <si>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</si>
  <si>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</si>
  <si>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</si>
  <si>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</si>
  <si>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</si>
  <si>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</si>
  <si>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</si>
  <si>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</si>
  <si>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</si>
  <si>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</si>
  <si>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</si>
  <si>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</si>
  <si>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</si>
  <si>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</si>
  <si>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</si>
  <si>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</si>
  <si>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</si>
  <si>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</si>
  <si>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</si>
  <si>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</si>
  <si>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</si>
  <si>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</si>
  <si>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</si>
  <si>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</si>
  <si>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</si>
  <si>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</si>
  <si>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</si>
  <si>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</si>
  <si>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</si>
  <si>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</si>
  <si>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</si>
  <si>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</si>
  <si>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</si>
  <si>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</si>
  <si>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</si>
  <si>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</si>
  <si>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</si>
  <si>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</si>
  <si>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</si>
  <si>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</si>
  <si>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</si>
  <si>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</si>
  <si>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</si>
  <si>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</si>
  <si>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</si>
  <si>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</si>
  <si>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</si>
  <si>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</si>
  <si>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</si>
  <si>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</si>
  <si>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</si>
  <si>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</si>
  <si>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</si>
  <si>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</si>
  <si>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</si>
  <si>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</si>
  <si>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</si>
  <si>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</si>
  <si>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</si>
  <si>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</si>
  <si>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</si>
  <si>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</si>
  <si>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</si>
  <si>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</si>
  <si>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</si>
  <si>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</si>
  <si>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</si>
  <si>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</si>
  <si>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</si>
  <si>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</si>
  <si>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</si>
  <si>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</si>
  <si>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</si>
  <si>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</si>
  <si>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</si>
  <si>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</si>
  <si>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</si>
  <si>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</si>
  <si>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</si>
  <si>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</si>
  <si>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</si>
  <si>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</si>
  <si>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</si>
  <si>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</si>
  <si>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</si>
  <si>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</si>
  <si>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</si>
  <si>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</si>
  <si>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</si>
  <si>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</si>
  <si>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</si>
  <si>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</si>
  <si>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</si>
  <si>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</si>
  <si>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</si>
  <si>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</si>
  <si>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</si>
  <si>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</si>
  <si>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</si>
  <si>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</si>
  <si>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</si>
  <si>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</si>
  <si>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</si>
  <si>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</si>
  <si>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</si>
  <si>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</si>
  <si>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</si>
  <si>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</si>
  <si>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</si>
  <si>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</si>
  <si>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</si>
  <si>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</si>
  <si>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</si>
  <si>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</si>
  <si>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</si>
  <si>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</si>
  <si>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</si>
  <si>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</si>
  <si>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</si>
  <si>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</si>
  <si>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</si>
  <si>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</si>
  <si>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</si>
  <si>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</si>
  <si>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</si>
  <si>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</si>
  <si>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</si>
  <si>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</si>
  <si>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</si>
  <si>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</si>
  <si>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</si>
  <si>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</si>
  <si>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</si>
  <si>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</si>
  <si>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</si>
  <si>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</si>
  <si>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</si>
  <si>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</si>
  <si>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</si>
  <si>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</si>
  <si>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</si>
  <si>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</si>
  <si>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</si>
  <si>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</si>
  <si>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</si>
  <si>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</si>
  <si>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</si>
  <si>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</si>
  <si>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</si>
  <si>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</si>
  <si>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</si>
  <si>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</si>
  <si>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</si>
  <si>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</si>
  <si>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</si>
  <si>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</si>
  <si>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</si>
  <si>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</si>
  <si>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</si>
  <si>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</si>
  <si>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</si>
  <si>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</si>
  <si>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</si>
  <si>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</si>
  <si>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</si>
  <si>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</si>
  <si>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</si>
  <si>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</si>
  <si>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</si>
  <si>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</si>
  <si>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</si>
  <si>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</si>
  <si>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</si>
  <si>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</si>
  <si>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</si>
  <si>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</si>
  <si>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</si>
  <si>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</si>
  <si>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</si>
  <si>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</si>
  <si>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</si>
  <si>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</si>
  <si>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</si>
  <si>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</si>
  <si>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</si>
  <si>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</si>
  <si>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</si>
  <si>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</si>
  <si>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</si>
  <si>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</si>
  <si>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</si>
  <si>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</si>
  <si>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</si>
  <si>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</si>
  <si>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</si>
  <si>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</si>
  <si>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</si>
  <si>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</si>
  <si>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</si>
  <si>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</si>
  <si>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</si>
  <si>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</si>
  <si>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</si>
  <si>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</si>
  <si>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</si>
  <si>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</si>
  <si>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</si>
  <si>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</si>
  <si>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</si>
  <si>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</si>
  <si>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</si>
  <si>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</si>
  <si>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</si>
  <si>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</si>
  <si>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</si>
  <si>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</si>
  <si>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</si>
  <si>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</si>
  <si>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</si>
  <si>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</si>
  <si>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</si>
  <si>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</si>
  <si>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</si>
  <si>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</si>
  <si>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</si>
  <si>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</si>
  <si>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</si>
  <si>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</si>
  <si>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</si>
  <si>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</si>
  <si>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</si>
  <si>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</si>
  <si>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</si>
  <si>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</si>
  <si>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</si>
  <si>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</si>
  <si>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</si>
  <si>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</si>
  <si>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</si>
  <si>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</si>
  <si>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</si>
  <si>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</si>
  <si>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</si>
  <si>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</si>
  <si>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</si>
  <si>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</si>
  <si>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</si>
  <si>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</si>
  <si>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</si>
  <si>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</si>
  <si>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</si>
  <si>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</si>
  <si>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</si>
  <si>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</si>
  <si>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</si>
  <si>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</si>
  <si>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</si>
  <si>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</si>
  <si>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</si>
  <si>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</si>
  <si>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</si>
  <si>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</si>
  <si>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</si>
  <si>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</si>
  <si>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</si>
  <si>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</si>
  <si>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</si>
  <si>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</si>
  <si>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</si>
  <si>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</si>
  <si>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</si>
  <si>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</si>
  <si>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</si>
  <si>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</si>
  <si>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</si>
  <si>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</si>
  <si>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</si>
  <si>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</si>
  <si>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</si>
  <si>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</si>
  <si>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</si>
  <si>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</si>
  <si>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</si>
  <si>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</si>
  <si>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</si>
  <si>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</si>
  <si>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</si>
  <si>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</si>
  <si>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</si>
  <si>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</si>
  <si>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</si>
  <si>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</si>
  <si>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</si>
  <si>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</si>
  <si>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</si>
  <si>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</si>
  <si>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</si>
  <si>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</si>
  <si>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</si>
  <si>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</si>
  <si>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</si>
  <si>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</si>
  <si>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</si>
  <si>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</si>
  <si>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</si>
  <si>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</si>
  <si>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</si>
  <si>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</si>
  <si>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</si>
  <si>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</si>
  <si>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</si>
  <si>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</si>
  <si>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</si>
  <si>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</si>
  <si>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</si>
  <si>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</si>
  <si>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</si>
  <si>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</si>
  <si>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</si>
  <si>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</si>
  <si>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</si>
  <si>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</si>
  <si>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</si>
  <si>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</si>
  <si>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</si>
  <si>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</si>
  <si>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</si>
  <si>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</si>
  <si>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</si>
  <si>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</si>
  <si>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</si>
  <si>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</si>
  <si>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</si>
  <si>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</si>
  <si>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</si>
  <si>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</si>
  <si>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</si>
  <si>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</si>
  <si>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</si>
  <si>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</si>
  <si>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</si>
  <si>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</si>
  <si>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</si>
  <si>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</si>
  <si>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</si>
  <si>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</si>
  <si>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</si>
  <si>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</si>
  <si>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</si>
  <si>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</si>
  <si>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</si>
  <si>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</si>
  <si>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</si>
  <si>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</si>
  <si>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</si>
  <si>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</si>
  <si>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</si>
  <si>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</si>
  <si>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</si>
  <si>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</si>
  <si>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</si>
  <si>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</si>
  <si>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</si>
  <si>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</si>
  <si>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</si>
  <si>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</si>
  <si>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</si>
  <si>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</si>
  <si>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</si>
  <si>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</si>
  <si>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</si>
  <si>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</si>
  <si>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</si>
  <si>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</si>
  <si>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</si>
  <si>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</si>
  <si>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</si>
  <si>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</si>
  <si>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</si>
  <si>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</si>
  <si>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</si>
  <si>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</si>
  <si>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</si>
  <si>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</si>
  <si>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</si>
  <si>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</si>
  <si>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</si>
  <si>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</si>
  <si>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</si>
  <si>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</si>
  <si>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</si>
  <si>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</si>
  <si>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</si>
  <si>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</si>
  <si>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</si>
  <si>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</si>
  <si>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</si>
  <si>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</si>
  <si>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</si>
  <si>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</si>
  <si>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</si>
  <si>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</si>
  <si>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</si>
  <si>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</si>
  <si>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</si>
  <si>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</si>
  <si>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</si>
  <si>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</si>
  <si>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</si>
  <si>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</si>
  <si>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</si>
  <si>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</si>
  <si>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</si>
  <si>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</si>
  <si>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</si>
  <si>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</si>
  <si>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</si>
  <si>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</si>
  <si>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</si>
  <si>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</si>
  <si>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</si>
  <si>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</si>
  <si>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</si>
  <si>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</si>
  <si>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</si>
  <si>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</si>
  <si>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</si>
  <si>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</si>
  <si>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</si>
  <si>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</si>
  <si>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</si>
  <si>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</si>
  <si>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</si>
  <si>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</si>
  <si>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</si>
  <si>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</si>
  <si>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</si>
  <si>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</si>
  <si>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</si>
  <si>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</si>
  <si>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</si>
  <si>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</si>
  <si>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</si>
  <si>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</si>
  <si>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</si>
  <si>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</si>
  <si>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</si>
  <si>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</si>
  <si>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</si>
  <si>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</si>
  <si>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</si>
  <si>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</si>
  <si>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</si>
  <si>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</si>
  <si>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</si>
  <si>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</si>
  <si>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</si>
  <si>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</si>
  <si>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</si>
  <si>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</si>
  <si>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</si>
  <si>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</si>
  <si>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</si>
  <si>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</si>
  <si>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</si>
  <si>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</si>
  <si>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</si>
  <si>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</si>
  <si>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</si>
  <si>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</si>
  <si>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</si>
  <si>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</si>
  <si>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</si>
  <si>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</si>
  <si>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</si>
  <si>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</si>
  <si>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</si>
  <si>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</si>
  <si>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</si>
  <si>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</si>
  <si>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</si>
  <si>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</si>
  <si>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</si>
  <si>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</si>
  <si>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</si>
  <si>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</si>
  <si>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</si>
  <si>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</si>
  <si>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</si>
  <si>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</si>
  <si>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</si>
  <si>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</si>
  <si>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</si>
  <si>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</si>
  <si>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</si>
  <si>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</si>
  <si>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</si>
  <si>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</si>
  <si>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</si>
  <si>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</si>
  <si>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</si>
  <si>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</si>
  <si>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</si>
  <si>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</si>
  <si>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</si>
  <si>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</si>
  <si>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</si>
  <si>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</si>
  <si>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</si>
  <si>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</si>
  <si>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</si>
  <si>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</si>
  <si>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</si>
  <si>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</si>
  <si>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</si>
  <si>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</si>
  <si>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</si>
  <si>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</si>
  <si>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</si>
  <si>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</si>
  <si>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</si>
  <si>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</si>
  <si>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</si>
  <si>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</si>
  <si>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</si>
  <si>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</si>
  <si>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</si>
  <si>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</si>
  <si>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</si>
  <si>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</si>
  <si>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</si>
  <si>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</si>
  <si>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</si>
  <si>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</si>
  <si>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</si>
  <si>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</si>
  <si>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</si>
  <si>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</si>
  <si>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</si>
  <si>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</si>
  <si>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</si>
  <si>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</si>
  <si>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</si>
  <si>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</si>
  <si>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</si>
  <si>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</si>
  <si>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</si>
  <si>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</si>
  <si>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</si>
  <si>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</si>
  <si>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</si>
  <si>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</si>
  <si>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</si>
  <si>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</si>
  <si>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</si>
  <si>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</si>
  <si>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</si>
  <si>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</si>
  <si>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</si>
  <si>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</si>
  <si>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</si>
  <si>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</si>
  <si>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</si>
  <si>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</si>
  <si>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</si>
  <si>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</si>
  <si>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</si>
  <si>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</si>
  <si>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</si>
  <si>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</si>
  <si>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</si>
  <si>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</si>
  <si>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</si>
  <si>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</si>
  <si>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</si>
  <si>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</si>
  <si>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</si>
  <si>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</si>
  <si>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</si>
  <si>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</si>
  <si>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</si>
  <si>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</si>
  <si>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</si>
  <si>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</si>
  <si>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</si>
  <si>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</si>
  <si>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</si>
  <si>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</si>
  <si>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</si>
  <si>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</si>
  <si>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</si>
  <si>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</si>
  <si>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</si>
  <si>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</si>
  <si>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</si>
  <si>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</si>
  <si>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</si>
  <si>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</si>
  <si>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</si>
  <si>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</si>
  <si>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</si>
  <si>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</si>
  <si>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</si>
  <si>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</si>
  <si>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</si>
  <si>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</si>
  <si>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</si>
  <si>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</si>
  <si>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</si>
  <si>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</si>
  <si>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</si>
  <si>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</si>
  <si>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</si>
  <si>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</si>
  <si>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</si>
  <si>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</si>
  <si>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</si>
  <si>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</si>
  <si>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</si>
  <si>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</si>
  <si>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</si>
  <si>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</si>
  <si>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</si>
  <si>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</si>
  <si>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</si>
  <si>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</si>
  <si>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</si>
  <si>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</si>
  <si>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</si>
  <si>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</si>
  <si>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</si>
  <si>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</si>
  <si>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</si>
  <si>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</si>
  <si>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</si>
  <si>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</si>
  <si>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</si>
  <si>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</si>
  <si>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</si>
  <si>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</si>
  <si>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</si>
  <si>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</si>
  <si>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</si>
  <si>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</si>
  <si>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</si>
  <si>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</si>
  <si>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</si>
  <si>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</si>
  <si>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</si>
  <si>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</si>
  <si>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</si>
  <si>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</si>
  <si>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</si>
  <si>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</si>
  <si>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</si>
  <si>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</si>
  <si>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</si>
  <si>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</si>
  <si>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</si>
  <si>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</si>
  <si>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</si>
  <si>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</si>
  <si>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</si>
  <si>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</si>
  <si>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</si>
  <si>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</si>
  <si>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</si>
  <si>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</si>
  <si>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</si>
  <si>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</si>
  <si>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</si>
  <si>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</si>
  <si>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</si>
  <si>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</si>
  <si>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</si>
  <si>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</si>
  <si>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</si>
  <si>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</si>
  <si>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</si>
  <si>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</si>
  <si>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</si>
  <si>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</si>
  <si>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</si>
  <si>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</si>
  <si>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</si>
  <si>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</si>
  <si>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</si>
  <si>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</si>
  <si>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</si>
  <si>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</si>
  <si>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</si>
  <si>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</si>
  <si>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</si>
  <si>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</si>
  <si>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</si>
  <si>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</si>
  <si>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</si>
  <si>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</si>
  <si>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</si>
  <si>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</si>
  <si>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</si>
  <si>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</si>
  <si>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</si>
  <si>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</si>
  <si>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</si>
  <si>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</si>
  <si>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</si>
  <si>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</si>
  <si>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</si>
  <si>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</si>
  <si>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</si>
  <si>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</si>
  <si>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</si>
  <si>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</si>
  <si>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</si>
  <si>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</si>
  <si>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</si>
  <si>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</si>
  <si>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</si>
  <si>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</si>
  <si>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</si>
  <si>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</si>
  <si>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</si>
  <si>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</si>
  <si>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</si>
  <si>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</si>
  <si>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</si>
  <si>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</si>
  <si>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</si>
  <si>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</si>
  <si>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</si>
  <si>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</si>
  <si>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</si>
  <si>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</si>
  <si>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</si>
  <si>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</si>
  <si>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</si>
  <si>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</si>
  <si>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</si>
  <si>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</si>
  <si>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</si>
  <si>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</si>
  <si>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</si>
  <si>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</si>
  <si>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</si>
  <si>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</si>
  <si>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</si>
  <si>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</si>
  <si>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</si>
  <si>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</si>
  <si>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</si>
  <si>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</si>
  <si>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</si>
  <si>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</si>
  <si>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</si>
  <si>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</si>
  <si>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</si>
  <si>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</si>
  <si>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</si>
  <si>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</si>
  <si>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</si>
  <si>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</si>
  <si>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</si>
  <si>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</si>
  <si>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</si>
  <si>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</si>
  <si>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</si>
  <si>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</si>
  <si>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</si>
  <si>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</si>
  <si>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</si>
  <si>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</si>
  <si>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</si>
  <si>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</si>
  <si>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</si>
  <si>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</si>
  <si>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</si>
  <si>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</si>
  <si>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</si>
  <si>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</si>
  <si>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</si>
  <si>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</si>
  <si>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</si>
  <si>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</si>
  <si>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</si>
  <si>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</si>
  <si>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</si>
  <si>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</si>
  <si>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</si>
  <si>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</si>
  <si>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</si>
  <si>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</si>
  <si>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</si>
  <si>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</si>
  <si>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</si>
  <si>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</si>
  <si>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</si>
  <si>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</si>
  <si>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</si>
  <si>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</si>
  <si>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</si>
  <si>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</si>
  <si>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</si>
  <si>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</si>
  <si>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</si>
  <si>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</si>
  <si>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</si>
  <si>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</si>
  <si>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</si>
  <si>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</si>
  <si>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</si>
  <si>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</si>
  <si>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</si>
  <si>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</si>
  <si>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</si>
  <si>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</si>
  <si>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</si>
  <si>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</si>
  <si>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</si>
  <si>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</si>
  <si>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</si>
  <si>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</si>
  <si>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</si>
  <si>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</si>
  <si>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</si>
  <si>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</si>
  <si>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</si>
  <si>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</si>
  <si>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</si>
  <si>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</si>
  <si>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</si>
  <si>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</si>
  <si>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</si>
  <si>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</si>
  <si>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</si>
  <si>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</si>
  <si>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</si>
  <si>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</si>
  <si>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</si>
  <si>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</si>
  <si>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</si>
  <si>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</si>
  <si>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</si>
  <si>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</si>
  <si>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</si>
  <si>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</si>
  <si>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</si>
  <si>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</si>
  <si>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</si>
  <si>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</si>
  <si>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</si>
  <si>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</si>
  <si>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</si>
  <si>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</si>
  <si>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</si>
  <si>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</si>
  <si>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</si>
  <si>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</si>
  <si>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</si>
  <si>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</si>
  <si>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</si>
  <si>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</si>
  <si>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</si>
  <si>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</si>
  <si>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</si>
  <si>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</si>
  <si>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</si>
  <si>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</si>
  <si>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</si>
  <si>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</si>
  <si>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</si>
  <si>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</si>
  <si>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</si>
  <si>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</si>
  <si>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</si>
  <si>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</si>
  <si>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</si>
  <si>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</si>
  <si>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</si>
  <si>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</si>
  <si>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</si>
  <si>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</si>
  <si>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</si>
  <si>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</si>
  <si>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</si>
  <si>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</si>
  <si>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</si>
  <si>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</si>
  <si>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</si>
  <si>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</si>
  <si>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</si>
  <si>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</si>
  <si>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</si>
  <si>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</si>
  <si>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</si>
  <si>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</si>
  <si>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</si>
  <si>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</si>
  <si>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</si>
  <si>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</si>
  <si>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</si>
  <si>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</si>
  <si>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</si>
  <si>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</si>
  <si>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</si>
  <si>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</si>
  <si>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</si>
  <si>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</si>
  <si>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</si>
  <si>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</si>
  <si>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</si>
  <si>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</si>
  <si>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</si>
  <si>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</si>
  <si>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</si>
  <si>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</si>
  <si>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</si>
  <si>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</si>
  <si>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</si>
  <si>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</si>
  <si>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</si>
  <si>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</si>
  <si>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</si>
  <si>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</si>
  <si>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</si>
  <si>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</si>
  <si>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</si>
  <si>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</si>
  <si>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</si>
  <si>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</si>
  <si>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</si>
  <si>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</si>
  <si>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</si>
  <si>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</si>
  <si>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</si>
  <si>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</si>
  <si>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</si>
  <si>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</si>
  <si>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</si>
  <si>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</si>
  <si>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</si>
  <si>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</si>
  <si>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</si>
  <si>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</si>
  <si>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</si>
  <si>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</si>
  <si>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</si>
  <si>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</si>
  <si>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</si>
  <si>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</si>
  <si>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</si>
  <si>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</si>
  <si>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</si>
  <si>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</si>
  <si>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</si>
  <si>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</si>
  <si>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</si>
  <si>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</si>
  <si>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</si>
  <si>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</si>
  <si>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</si>
  <si>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</si>
  <si>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</si>
  <si>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</si>
  <si>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</si>
  <si>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</si>
  <si>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</si>
  <si>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</si>
  <si>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</si>
  <si>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</si>
  <si>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</si>
  <si>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</si>
  <si>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</si>
  <si>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</si>
  <si>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</si>
  <si>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</si>
  <si>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</si>
  <si>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</si>
  <si>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</si>
  <si>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</si>
  <si>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</si>
  <si>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</si>
  <si>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</si>
  <si>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</si>
  <si>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</si>
  <si>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</si>
  <si>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</si>
  <si>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</si>
  <si>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</si>
  <si>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</si>
  <si>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</si>
  <si>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</si>
  <si>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</si>
  <si>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</si>
  <si>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</si>
  <si>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</si>
  <si>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</si>
  <si>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</si>
  <si>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</si>
  <si>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</si>
  <si>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</si>
  <si>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</si>
  <si>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</si>
  <si>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</si>
  <si>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</si>
  <si>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</si>
  <si>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</si>
  <si>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</si>
  <si>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</si>
  <si>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</si>
  <si>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</si>
  <si>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</si>
  <si>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</si>
  <si>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</si>
  <si>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</si>
  <si>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</si>
  <si>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</si>
  <si>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</si>
  <si>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</si>
  <si>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</si>
  <si>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</si>
  <si>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</si>
  <si>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</si>
  <si>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</si>
  <si>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</si>
  <si>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</si>
  <si>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</si>
  <si>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</si>
  <si>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</si>
  <si>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</si>
  <si>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</si>
  <si>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</si>
  <si>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</si>
  <si>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</si>
  <si>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</si>
  <si>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</si>
  <si>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</si>
  <si>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</si>
  <si>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</si>
  <si>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</si>
  <si>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</si>
  <si>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</si>
  <si>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</si>
  <si>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</si>
  <si>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</si>
  <si>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</si>
  <si>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</si>
  <si>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</si>
  <si>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</si>
  <si>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</si>
  <si>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</si>
  <si>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</si>
  <si>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</si>
  <si>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</si>
  <si>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</si>
  <si>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</si>
  <si>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</si>
  <si>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</si>
  <si>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</si>
  <si>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</si>
  <si>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</si>
  <si>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</si>
  <si>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</si>
  <si>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</si>
  <si>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</si>
  <si>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</si>
  <si>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</si>
  <si>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</si>
  <si>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</si>
  <si>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</si>
  <si>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</si>
  <si>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</si>
  <si>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</si>
  <si>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</si>
  <si>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</si>
  <si>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</si>
  <si>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</si>
  <si>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</si>
  <si>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</si>
  <si>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</si>
  <si>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</si>
  <si>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</si>
  <si>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</si>
  <si>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</si>
  <si>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</si>
  <si>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</si>
  <si>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</si>
  <si>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</si>
  <si>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</si>
  <si>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</si>
  <si>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</si>
  <si>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</si>
  <si>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</si>
  <si>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</si>
  <si>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</si>
  <si>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</si>
  <si>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</si>
  <si>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</si>
  <si>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</si>
  <si>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</si>
  <si>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</si>
  <si>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</si>
  <si>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</si>
  <si>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</si>
  <si>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</si>
  <si>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</si>
  <si>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</si>
  <si>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</si>
  <si>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</si>
  <si>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</si>
  <si>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</si>
  <si>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</si>
  <si>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</si>
  <si>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</si>
  <si>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</si>
  <si>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</si>
  <si>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</si>
  <si>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</si>
  <si>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</si>
  <si>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</si>
  <si>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</si>
  <si>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</si>
  <si>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</si>
  <si>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</si>
  <si>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</si>
  <si>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</si>
  <si>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</si>
  <si>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</si>
  <si>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</si>
  <si>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</si>
  <si>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</si>
  <si>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</si>
  <si>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</si>
  <si>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</si>
  <si>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</si>
  <si>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</si>
  <si>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</si>
  <si>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</si>
  <si>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</si>
  <si>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</si>
  <si>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</si>
  <si>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</si>
  <si>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</si>
  <si>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</si>
  <si>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</si>
  <si>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</si>
  <si>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</si>
  <si>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</si>
  <si>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</si>
  <si>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</si>
  <si>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</si>
  <si>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</si>
  <si>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</si>
  <si>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</si>
  <si>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</si>
  <si>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</si>
  <si>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</si>
  <si>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</si>
  <si>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</si>
  <si>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</si>
  <si>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</si>
  <si>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</si>
  <si>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</si>
  <si>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</si>
  <si>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</si>
  <si>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</si>
  <si>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</si>
  <si>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</si>
  <si>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</si>
  <si>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</si>
  <si>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</si>
  <si>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</si>
  <si>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</si>
  <si>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</si>
  <si>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</si>
  <si>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</si>
  <si>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</si>
  <si>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</si>
  <si>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</si>
  <si>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</si>
  <si>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</si>
  <si>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</si>
  <si>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</si>
  <si>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</si>
  <si>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</si>
  <si>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</si>
  <si>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</si>
  <si>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</si>
  <si>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</si>
  <si>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</si>
  <si>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</si>
  <si>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</si>
  <si>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</si>
  <si>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</si>
  <si>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</si>
  <si>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</si>
  <si>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</si>
  <si>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</si>
  <si>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</si>
  <si>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</si>
  <si>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</si>
  <si>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</si>
  <si>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</si>
  <si>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</si>
  <si>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</si>
  <si>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</si>
  <si>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</si>
  <si>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</si>
  <si>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</si>
  <si>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</si>
  <si>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</si>
  <si>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</si>
  <si>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</si>
  <si>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</si>
  <si>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</si>
  <si>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</si>
  <si>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</si>
  <si>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</si>
  <si>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</si>
  <si>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</si>
  <si>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</si>
  <si>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</si>
  <si>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</si>
  <si>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</si>
  <si>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</si>
  <si>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</si>
  <si>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</si>
  <si>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</si>
  <si>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</si>
  <si>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</si>
  <si>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</si>
  <si>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</si>
  <si>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</si>
  <si>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</si>
  <si>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</si>
  <si>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</si>
  <si>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</si>
  <si>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</si>
  <si>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</si>
  <si>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</si>
  <si>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</si>
  <si>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</si>
  <si>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</si>
  <si>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</si>
  <si>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</si>
  <si>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</si>
  <si>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</si>
  <si>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</si>
  <si>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</si>
  <si>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</si>
  <si>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</si>
  <si>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</si>
  <si>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</si>
  <si>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</si>
  <si>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</si>
  <si>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</si>
  <si>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</si>
  <si>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</si>
  <si>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</si>
  <si>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</si>
  <si>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</si>
  <si>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</si>
  <si>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</si>
  <si>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</si>
  <si>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</si>
  <si>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</si>
  <si>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</si>
  <si>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</si>
  <si>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</si>
  <si>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</si>
  <si>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</si>
  <si>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</si>
  <si>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</si>
  <si>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</si>
  <si>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</si>
  <si>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</si>
  <si>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</si>
  <si>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</si>
  <si>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</si>
  <si>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</si>
  <si>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</si>
  <si>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</si>
  <si>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</si>
  <si>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</si>
  <si>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</si>
  <si>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</si>
  <si>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</si>
  <si>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</si>
  <si>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</si>
  <si>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</si>
  <si>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</si>
  <si>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</si>
  <si>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</si>
  <si>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</si>
  <si>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</si>
  <si>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</si>
  <si>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</si>
  <si>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</si>
  <si>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</si>
  <si>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</si>
  <si>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</si>
  <si>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</si>
  <si>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</si>
  <si>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</si>
  <si>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</si>
  <si>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</si>
  <si>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</si>
  <si>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</si>
  <si>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</si>
  <si>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</si>
  <si>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</si>
  <si>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</si>
  <si>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</si>
  <si>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</si>
  <si>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</si>
  <si>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</si>
  <si>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</si>
  <si>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</si>
  <si>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</si>
  <si>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</si>
  <si>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</si>
  <si>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</si>
  <si>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</si>
  <si>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</si>
  <si>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</si>
  <si>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</si>
  <si>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</si>
  <si>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</si>
  <si>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</si>
  <si>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</si>
  <si>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</si>
  <si>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</si>
  <si>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</si>
  <si>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</si>
  <si>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</si>
  <si>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</si>
  <si>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</si>
  <si>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</si>
  <si>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</si>
  <si>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</si>
  <si>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</si>
  <si>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</si>
  <si>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</si>
  <si>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</si>
  <si>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</si>
  <si>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</si>
  <si>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</si>
  <si>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</si>
  <si>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</si>
  <si>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</si>
  <si>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</si>
  <si>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</si>
  <si>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</si>
  <si>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</si>
  <si>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</si>
  <si>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</si>
  <si>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</si>
  <si>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</si>
  <si>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</si>
  <si>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</si>
  <si>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</si>
  <si>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</si>
  <si>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</si>
  <si>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</si>
  <si>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</si>
  <si>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</si>
  <si>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</si>
  <si>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</si>
  <si>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</si>
  <si>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</si>
  <si>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</si>
  <si>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</si>
  <si>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</si>
  <si>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</si>
  <si>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</si>
  <si>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</si>
  <si>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</si>
  <si>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</si>
  <si>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</si>
  <si>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</si>
  <si>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</si>
  <si>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</si>
  <si>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</si>
  <si>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</si>
  <si>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</si>
  <si>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</si>
  <si>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</si>
  <si>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</si>
  <si>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</si>
  <si>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</si>
  <si>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</si>
  <si>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</si>
  <si>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</si>
  <si>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</si>
  <si>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</si>
  <si>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</si>
  <si>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</si>
  <si>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</si>
  <si>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</si>
  <si>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</si>
  <si>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</si>
  <si>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</si>
  <si>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</si>
  <si>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</si>
  <si>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</si>
  <si>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</si>
  <si>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</si>
  <si>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</si>
  <si>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</si>
  <si>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</si>
  <si>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</si>
  <si>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</si>
  <si>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</si>
  <si>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</si>
  <si>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</si>
  <si>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</si>
  <si>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</si>
  <si>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</si>
  <si>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</si>
  <si>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</si>
  <si>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</si>
  <si>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</si>
  <si>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</si>
  <si>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</si>
  <si>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</si>
  <si>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</si>
  <si>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</si>
  <si>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</si>
  <si>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</si>
  <si>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</si>
  <si>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</si>
  <si>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</si>
  <si>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</si>
  <si>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</si>
  <si>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</si>
  <si>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</si>
  <si>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</si>
  <si>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</si>
  <si>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</si>
  <si>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</si>
  <si>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</si>
  <si>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</si>
  <si>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</si>
  <si>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</si>
  <si>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</si>
  <si>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</si>
  <si>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</si>
  <si>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</si>
  <si>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</si>
  <si>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</si>
  <si>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</si>
  <si>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</si>
  <si>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</si>
  <si>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</si>
  <si>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</si>
  <si>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</si>
  <si>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</si>
  <si>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</si>
  <si>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</si>
  <si>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</si>
  <si>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</si>
  <si>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</si>
  <si>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</si>
  <si>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</si>
  <si>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</si>
  <si>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</si>
  <si>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</si>
  <si>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</si>
  <si>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</si>
  <si>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</si>
  <si>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</si>
  <si>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</si>
  <si>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</si>
  <si>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</si>
  <si>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</si>
  <si>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</si>
  <si>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</si>
  <si>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</si>
  <si>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</si>
  <si>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</si>
  <si>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</si>
  <si>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</si>
  <si>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</si>
  <si>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</si>
  <si>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</si>
  <si>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</si>
  <si>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</si>
  <si>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</si>
  <si>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</si>
  <si>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</si>
  <si>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</si>
  <si>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</si>
  <si>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</si>
  <si>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</si>
  <si>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</si>
  <si>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</si>
  <si>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</si>
  <si>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</si>
  <si>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</si>
  <si>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</si>
  <si>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</si>
  <si>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</si>
  <si>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</si>
  <si>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</si>
  <si>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</si>
  <si>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</si>
  <si>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</si>
  <si>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</si>
  <si>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</si>
  <si>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</si>
  <si>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</si>
  <si>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</si>
  <si>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</si>
  <si>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</si>
  <si>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</si>
  <si>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</si>
  <si>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</si>
  <si>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</si>
  <si>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</si>
  <si>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</si>
  <si>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</si>
  <si>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</si>
  <si>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</si>
  <si>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</si>
  <si>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</si>
  <si>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</si>
  <si>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</si>
  <si>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</si>
  <si>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</si>
  <si>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</si>
  <si>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</si>
  <si>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</si>
  <si>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</si>
  <si>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</si>
  <si>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</si>
  <si>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</si>
  <si>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</si>
  <si>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</si>
  <si>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</si>
  <si>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</si>
  <si>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</si>
  <si>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</si>
  <si>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</si>
  <si>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</si>
  <si>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</si>
  <si>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</si>
  <si>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</si>
  <si>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</si>
  <si>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</si>
  <si>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</si>
  <si>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</si>
  <si>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</si>
  <si>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</si>
  <si>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</si>
  <si>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</si>
  <si>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</si>
  <si>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</si>
  <si>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</si>
  <si>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</si>
  <si>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</si>
  <si>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</si>
  <si>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</si>
  <si>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</si>
  <si>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</si>
  <si>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</si>
  <si>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</si>
  <si>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</si>
  <si>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</si>
  <si>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</si>
  <si>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</si>
  <si>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</si>
  <si>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</si>
  <si>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</si>
  <si>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</si>
  <si>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</si>
  <si>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</si>
  <si>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</si>
  <si>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</si>
  <si>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</si>
  <si>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</si>
  <si>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</si>
  <si>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</si>
  <si>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</si>
  <si>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</si>
  <si>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</si>
  <si>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</si>
  <si>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</si>
  <si>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</si>
  <si>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</si>
  <si>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</si>
  <si>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</si>
  <si>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</si>
  <si>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</si>
  <si>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</si>
  <si>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</si>
  <si>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</si>
  <si>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</si>
  <si>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</si>
  <si>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</si>
  <si>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</si>
  <si>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</si>
  <si>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</si>
  <si>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</si>
  <si>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</si>
  <si>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</si>
  <si>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</si>
  <si>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</si>
  <si>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</si>
  <si>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</si>
  <si>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</si>
  <si>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</si>
  <si>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</si>
  <si>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</si>
  <si>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</si>
  <si>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</si>
  <si>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</si>
  <si>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</si>
  <si>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</si>
  <si>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</si>
  <si>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</si>
  <si>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</si>
  <si>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</si>
  <si>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</si>
  <si>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</si>
  <si>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</si>
  <si>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</si>
  <si>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</si>
  <si>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</si>
  <si>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</si>
  <si>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</si>
  <si>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</si>
  <si>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</si>
  <si>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</si>
  <si>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</si>
  <si>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</si>
  <si>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</si>
  <si>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</si>
  <si>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</si>
  <si>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</si>
  <si>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</si>
  <si>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</si>
  <si>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</si>
  <si>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</si>
  <si>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</si>
  <si>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</si>
  <si>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</si>
  <si>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</si>
  <si>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</si>
  <si>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</si>
  <si>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</si>
  <si>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</si>
  <si>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</si>
  <si>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</si>
  <si>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</si>
  <si>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</si>
  <si>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</si>
  <si>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</si>
  <si>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</si>
  <si>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</si>
  <si>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</si>
  <si>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</si>
  <si>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</si>
  <si>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</si>
  <si>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</si>
  <si>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</si>
  <si>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</si>
  <si>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</si>
  <si>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</si>
  <si>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</si>
  <si>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</si>
  <si>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</si>
  <si>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</si>
  <si>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</si>
  <si>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</si>
  <si>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</si>
  <si>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</si>
  <si>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</si>
  <si>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</si>
  <si>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</si>
  <si>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</si>
  <si>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</si>
  <si>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</si>
  <si>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</si>
  <si>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</si>
  <si>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</si>
  <si>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</si>
  <si>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</si>
  <si>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</si>
  <si>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</si>
  <si>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</si>
  <si>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</si>
  <si>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</si>
  <si>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</si>
  <si>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</si>
  <si>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</si>
  <si>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</si>
  <si>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</si>
  <si>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</si>
  <si>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</si>
  <si>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</si>
  <si>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</si>
  <si>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</si>
  <si>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</si>
  <si>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</si>
  <si>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</si>
  <si>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</si>
  <si>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</si>
  <si>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</si>
  <si>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</si>
  <si>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</si>
  <si>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</si>
  <si>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</si>
  <si>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</si>
  <si>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</si>
  <si>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</si>
  <si>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</si>
  <si>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</si>
  <si>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</si>
  <si>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</si>
  <si>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</si>
  <si>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</si>
  <si>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</si>
  <si>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</si>
  <si>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</si>
  <si>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</si>
  <si>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</si>
  <si>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</si>
  <si>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</si>
  <si>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</si>
  <si>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</si>
  <si>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</si>
  <si>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</si>
  <si>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</si>
  <si>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</si>
  <si>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</si>
  <si>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</si>
  <si>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</si>
  <si>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</si>
  <si>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</si>
  <si>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</si>
  <si>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</si>
  <si>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</si>
  <si>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</si>
  <si>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</si>
  <si>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</si>
  <si>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</si>
  <si>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</si>
  <si>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</si>
  <si>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</si>
  <si>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</si>
  <si>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</si>
  <si>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</si>
  <si>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</si>
  <si>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</si>
  <si>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</si>
  <si>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</si>
  <si>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</si>
  <si>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</si>
  <si>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</si>
  <si>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</si>
  <si>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</si>
  <si>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</si>
  <si>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</si>
  <si>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</si>
  <si>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</si>
  <si>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</si>
  <si>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</si>
  <si>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</si>
  <si>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</si>
  <si>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</si>
  <si>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</si>
  <si>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</si>
  <si>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</si>
  <si>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</si>
  <si>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</si>
  <si>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</si>
  <si>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</si>
  <si>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</si>
  <si>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</si>
  <si>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</si>
  <si>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</si>
  <si>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</si>
  <si>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</si>
  <si>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</si>
  <si>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</si>
  <si>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</si>
  <si>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</si>
  <si>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</si>
  <si>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</si>
  <si>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</si>
  <si>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</si>
  <si>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</si>
  <si>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</si>
  <si>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</si>
  <si>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</si>
  <si>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</si>
  <si>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</si>
  <si>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</si>
  <si>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</si>
  <si>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</si>
  <si>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</si>
  <si>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</si>
  <si>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</si>
  <si>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</si>
  <si>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</si>
  <si>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</si>
  <si>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</si>
  <si>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</si>
  <si>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</si>
  <si>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</si>
  <si>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</si>
  <si>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</si>
  <si>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</si>
  <si>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</si>
  <si>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</si>
  <si>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</si>
  <si>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</si>
  <si>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</si>
  <si>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</si>
  <si>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</si>
  <si>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</si>
  <si>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</si>
  <si>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</si>
  <si>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</si>
  <si>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</si>
  <si>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</si>
  <si>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</si>
  <si>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</si>
  <si>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</si>
  <si>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</si>
  <si>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</si>
  <si>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</si>
  <si>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</si>
  <si>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</si>
  <si>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</si>
  <si>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</si>
  <si>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</si>
  <si>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</si>
  <si>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</si>
  <si>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</si>
  <si>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</si>
  <si>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</si>
  <si>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</si>
  <si>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</si>
  <si>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</si>
  <si>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</si>
  <si>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</si>
  <si>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</si>
  <si>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</si>
  <si>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</si>
  <si>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</si>
  <si>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</si>
  <si>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</si>
  <si>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</si>
  <si>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</si>
  <si>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</si>
  <si>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</si>
  <si>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</si>
  <si>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</si>
  <si>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</si>
  <si>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</si>
  <si>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</si>
  <si>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</si>
  <si>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</si>
  <si>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</si>
  <si>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</si>
  <si>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</si>
  <si>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</si>
  <si>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</si>
  <si>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</si>
  <si>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</si>
  <si>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</si>
  <si>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</si>
  <si>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</si>
  <si>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</si>
  <si>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</si>
  <si>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</si>
  <si>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</si>
  <si>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</si>
  <si>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</si>
  <si>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</si>
  <si>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</si>
  <si>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</si>
  <si>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</si>
  <si>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</si>
  <si>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</si>
  <si>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</si>
  <si>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</si>
  <si>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</si>
  <si>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</si>
  <si>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</si>
  <si>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</si>
  <si>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</si>
  <si>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</si>
  <si>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</si>
  <si>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</si>
  <si>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</si>
  <si>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</si>
  <si>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</si>
  <si>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</si>
  <si>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</si>
  <si>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</si>
  <si>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</si>
  <si>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</si>
  <si>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</si>
  <si>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</si>
  <si>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</si>
  <si>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</si>
  <si>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</si>
  <si>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</si>
  <si>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</si>
  <si>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</si>
  <si>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</si>
  <si>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</si>
  <si>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</si>
  <si>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</si>
  <si>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</si>
  <si>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</si>
  <si>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</si>
  <si>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</si>
  <si>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</si>
  <si>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</si>
  <si>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</si>
  <si>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</si>
  <si>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</si>
  <si>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</si>
  <si>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</si>
  <si>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</si>
  <si>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</si>
  <si>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</si>
  <si>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</si>
  <si>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</si>
  <si>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</si>
  <si>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</si>
  <si>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</si>
  <si>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</si>
  <si>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</si>
  <si>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</si>
  <si>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</si>
  <si>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</si>
  <si>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</si>
  <si>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</si>
  <si>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</si>
  <si>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</si>
  <si>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</si>
  <si>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</si>
  <si>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</si>
  <si>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</si>
  <si>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</si>
  <si>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</si>
  <si>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</si>
  <si>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</si>
  <si>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</si>
  <si>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</si>
  <si>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</si>
  <si>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</si>
  <si>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</si>
  <si>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</si>
  <si>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</si>
  <si>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</si>
  <si>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</si>
  <si>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</si>
  <si>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</si>
  <si>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</si>
  <si>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</si>
  <si>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</si>
  <si>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</si>
  <si>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</si>
  <si>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</si>
  <si>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</si>
  <si>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</si>
  <si>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</si>
  <si>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</si>
  <si>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</si>
  <si>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</si>
  <si>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</si>
  <si>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</si>
  <si>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</si>
  <si>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</si>
  <si>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</si>
  <si>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</si>
  <si>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</si>
  <si>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</si>
  <si>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</si>
  <si>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</si>
  <si>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</si>
  <si>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</si>
  <si>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</si>
  <si>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</si>
  <si>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</si>
  <si>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</si>
  <si>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</si>
  <si>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</si>
  <si>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</si>
  <si>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</si>
  <si>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</si>
  <si>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</si>
  <si>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</si>
  <si>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</si>
  <si>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</si>
  <si>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</si>
  <si>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</si>
  <si>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</si>
  <si>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</si>
  <si>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</si>
  <si>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</si>
  <si>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</si>
  <si>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</si>
  <si>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</si>
  <si>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</si>
  <si>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</si>
  <si>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</si>
  <si>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</si>
  <si>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</si>
  <si>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</si>
  <si>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</si>
  <si>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</si>
  <si>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</si>
  <si>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</si>
  <si>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</si>
  <si>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</si>
  <si>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</si>
  <si>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</si>
  <si>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</si>
  <si>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</si>
  <si>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</si>
  <si>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</si>
  <si>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</si>
  <si>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</si>
  <si>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</si>
  <si>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</si>
  <si>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</si>
  <si>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</si>
  <si>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</si>
  <si>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</si>
  <si>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</si>
  <si>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</si>
  <si>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</si>
  <si>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</si>
  <si>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</si>
  <si>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</si>
  <si>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</si>
  <si>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</si>
  <si>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</si>
  <si>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</si>
  <si>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</si>
  <si>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</si>
  <si>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</si>
  <si>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</si>
  <si>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</si>
  <si>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</si>
  <si>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</si>
  <si>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</si>
  <si>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</si>
  <si>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</si>
  <si>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</si>
  <si>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</si>
  <si>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</si>
  <si>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</si>
  <si>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</si>
  <si>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</si>
  <si>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</si>
  <si>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</si>
  <si>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</si>
  <si>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</si>
  <si>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</si>
  <si>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</si>
  <si>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</si>
  <si>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</si>
  <si>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</si>
  <si>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</si>
  <si>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</si>
  <si>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</si>
  <si>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</si>
  <si>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</si>
  <si>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</si>
  <si>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</si>
  <si>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</si>
  <si>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</si>
  <si>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</si>
  <si>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</si>
  <si>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</si>
  <si>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</si>
  <si>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</si>
  <si>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</si>
  <si>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</si>
  <si>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</si>
  <si>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</si>
  <si>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</si>
  <si>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</si>
  <si>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</si>
  <si>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</si>
  <si>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</si>
  <si>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</si>
  <si>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</si>
  <si>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</si>
  <si>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</si>
  <si>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</si>
  <si>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</si>
  <si>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</si>
  <si>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</si>
  <si>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</si>
  <si>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</si>
  <si>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</si>
  <si>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</si>
  <si>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</si>
  <si>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</si>
  <si>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</si>
  <si>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</si>
  <si>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</si>
  <si>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</si>
  <si>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</si>
  <si>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</si>
  <si>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</si>
  <si>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</si>
  <si>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</si>
  <si>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</si>
  <si>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</si>
  <si>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</si>
  <si>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</si>
  <si>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</si>
  <si>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</si>
  <si>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</si>
  <si>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</si>
  <si>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</si>
  <si>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</si>
  <si>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</si>
  <si>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</si>
  <si>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</si>
  <si>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</si>
  <si>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</si>
  <si>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</si>
  <si>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</si>
  <si>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</si>
  <si>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</si>
  <si>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</si>
  <si>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</si>
  <si>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</si>
  <si>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</si>
  <si>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</si>
  <si>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</si>
  <si>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</si>
  <si>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</si>
  <si>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</si>
  <si>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</si>
  <si>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</si>
  <si>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</si>
  <si>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</si>
  <si>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</si>
  <si>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</si>
  <si>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</si>
  <si>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</si>
  <si>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</si>
  <si>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</si>
  <si>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</si>
  <si>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</si>
  <si>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</si>
  <si>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</si>
  <si>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</si>
  <si>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</si>
  <si>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</si>
  <si>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</si>
  <si>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</si>
  <si>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</si>
  <si>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</si>
  <si>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</si>
  <si>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</si>
  <si>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</si>
  <si>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</si>
  <si>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</si>
  <si>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</si>
  <si>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</si>
  <si>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</si>
  <si>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</si>
  <si>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</si>
  <si>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</si>
  <si>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</si>
  <si>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</si>
  <si>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</si>
  <si>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</si>
  <si>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</si>
  <si>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</si>
  <si>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</si>
  <si>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</si>
  <si>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</si>
  <si>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</si>
  <si>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</si>
  <si>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</si>
  <si>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</si>
  <si>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</si>
  <si>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</si>
  <si>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</si>
  <si>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</si>
  <si>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</si>
  <si>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</si>
  <si>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</si>
  <si>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</si>
  <si>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</si>
  <si>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</si>
  <si>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</si>
  <si>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</si>
  <si>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</si>
  <si>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</si>
  <si>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</si>
  <si>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</si>
  <si>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</si>
  <si>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</si>
  <si>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</si>
  <si>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</si>
  <si>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</si>
  <si>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</si>
  <si>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</si>
  <si>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</si>
  <si>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</si>
  <si>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</si>
  <si>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</si>
  <si>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</si>
  <si>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</si>
  <si>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</si>
  <si>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</si>
  <si>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</si>
  <si>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</si>
  <si>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</si>
  <si>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</si>
  <si>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</si>
  <si>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</si>
  <si>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</si>
  <si>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</si>
  <si>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</si>
  <si>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</si>
  <si>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</si>
  <si>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</si>
  <si>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</si>
  <si>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</si>
  <si>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</si>
  <si>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</si>
  <si>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</si>
  <si>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</si>
  <si>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</si>
  <si>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</si>
  <si>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</si>
  <si>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</si>
  <si>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</si>
  <si>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</si>
  <si>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</si>
  <si>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</si>
  <si>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</si>
  <si>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</si>
  <si>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</si>
  <si>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</si>
  <si>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</si>
  <si>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</si>
  <si>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</si>
  <si>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</si>
  <si>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</si>
  <si>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</si>
  <si>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</si>
  <si>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</si>
  <si>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</si>
  <si>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</si>
  <si>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</si>
  <si>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</si>
  <si>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</si>
  <si>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</si>
  <si>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</si>
  <si>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</si>
  <si>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</si>
  <si>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</si>
  <si>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</si>
  <si>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</si>
  <si>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</si>
  <si>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</si>
  <si>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</si>
  <si>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</si>
  <si>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</si>
  <si>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</si>
  <si>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</si>
  <si>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</si>
  <si>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</si>
  <si>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</si>
  <si>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</si>
  <si>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</si>
  <si>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</si>
  <si>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</si>
  <si>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</si>
  <si>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</si>
  <si>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</si>
  <si>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</si>
  <si>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</si>
  <si>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</si>
  <si>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</si>
  <si>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</si>
  <si>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</si>
  <si>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</si>
  <si>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</si>
  <si>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</si>
  <si>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</si>
  <si>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</si>
  <si>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</si>
  <si>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</si>
  <si>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</si>
  <si>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</si>
  <si>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</si>
  <si>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</si>
  <si>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</si>
  <si>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</si>
  <si>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</si>
  <si>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</si>
  <si>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</si>
  <si>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</si>
  <si>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</si>
  <si>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</si>
  <si>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</si>
  <si>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</si>
  <si>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</si>
  <si>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</si>
  <si>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</si>
  <si>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</si>
  <si>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</si>
  <si>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</si>
  <si>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</si>
  <si>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</si>
  <si>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</si>
  <si>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</si>
  <si>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</si>
  <si>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</si>
  <si>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</si>
  <si>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</si>
  <si>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</si>
  <si>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</si>
  <si>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</si>
  <si>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</si>
  <si>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</si>
  <si>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</si>
  <si>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</si>
  <si>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</si>
  <si>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</si>
  <si>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</si>
  <si>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</si>
  <si>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</si>
  <si>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</si>
  <si>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</si>
  <si>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</si>
  <si>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</si>
  <si>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</si>
  <si>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</si>
  <si>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</si>
  <si>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</si>
  <si>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</si>
  <si>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</si>
  <si>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</si>
  <si>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</si>
  <si>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</si>
  <si>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</si>
  <si>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</si>
  <si>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</si>
  <si>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</si>
  <si>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</si>
  <si>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</si>
  <si>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</si>
  <si>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</si>
  <si>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</si>
  <si>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</si>
  <si>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</si>
  <si>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</si>
  <si>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</si>
  <si>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</si>
  <si>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</si>
  <si>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</si>
  <si>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</si>
  <si>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</si>
  <si>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</si>
  <si>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</si>
  <si>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</si>
  <si>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</si>
  <si>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</si>
  <si>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</si>
  <si>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</si>
  <si>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</si>
  <si>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</si>
  <si>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</si>
  <si>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</si>
  <si>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</si>
  <si>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</si>
  <si>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</si>
  <si>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</si>
  <si>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</si>
  <si>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</si>
  <si>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</si>
  <si>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</si>
  <si>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</si>
  <si>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</si>
  <si>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</si>
  <si>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</si>
  <si>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</si>
  <si>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</si>
  <si>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</si>
  <si>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</si>
  <si>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</si>
  <si>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</si>
  <si>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</si>
  <si>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</si>
  <si>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</si>
  <si>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</si>
  <si>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</si>
  <si>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</si>
  <si>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</si>
  <si>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</si>
  <si>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</si>
  <si>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</si>
  <si>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</si>
  <si>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</si>
  <si>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</si>
  <si>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</si>
  <si>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</si>
  <si>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</si>
  <si>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</si>
  <si>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</si>
  <si>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</si>
  <si>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</si>
  <si>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</si>
  <si>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</si>
  <si>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</si>
  <si>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</si>
  <si>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</si>
  <si>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</si>
  <si>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</si>
  <si>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</si>
  <si>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</si>
  <si>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</si>
  <si>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</si>
  <si>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</si>
  <si>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</si>
  <si>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</si>
  <si>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</si>
  <si>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</si>
  <si>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</si>
  <si>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</si>
  <si>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</si>
  <si>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</si>
  <si>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</si>
  <si>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</si>
  <si>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</si>
  <si>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</si>
  <si>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</si>
  <si>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</si>
  <si>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</si>
  <si>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</si>
  <si>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</si>
  <si>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</si>
  <si>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</si>
  <si>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</si>
  <si>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</si>
  <si>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</si>
  <si>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</si>
  <si>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</si>
  <si>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</si>
  <si>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</si>
  <si>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</si>
  <si>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</si>
  <si>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</si>
  <si>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</si>
  <si>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</si>
  <si>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</si>
  <si>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</si>
  <si>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</si>
  <si>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</si>
  <si>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</si>
  <si>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</si>
  <si>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</si>
  <si>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</si>
  <si>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</si>
  <si>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</si>
  <si>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</si>
  <si>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</si>
  <si>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</si>
  <si>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</si>
  <si>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</si>
  <si>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</si>
  <si>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</si>
  <si>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</si>
  <si>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</si>
  <si>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</si>
  <si>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</si>
  <si>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</si>
  <si>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</si>
  <si>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</si>
  <si>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</si>
  <si>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</si>
  <si>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</si>
  <si>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</si>
  <si>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</si>
  <si>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</si>
  <si>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</si>
  <si>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</si>
  <si>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</si>
  <si>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</si>
  <si>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</si>
  <si>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</si>
  <si>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</si>
  <si>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</si>
  <si>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</si>
  <si>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</si>
  <si>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</si>
  <si>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</si>
  <si>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</si>
  <si>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</si>
  <si>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</si>
  <si>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</si>
  <si>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</si>
  <si>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</si>
  <si>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</si>
  <si>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</si>
  <si>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</si>
  <si>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</si>
  <si>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</si>
  <si>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</si>
  <si>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</si>
  <si>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</si>
  <si>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</si>
  <si>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</si>
  <si>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</si>
  <si>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</si>
  <si>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</si>
  <si>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</si>
  <si>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</si>
  <si>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</si>
  <si>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</si>
  <si>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</si>
  <si>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</si>
  <si>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</si>
  <si>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</si>
  <si>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</si>
  <si>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</si>
  <si>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</si>
  <si>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</si>
  <si>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</si>
  <si>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</si>
  <si>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</si>
  <si>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</si>
  <si>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</si>
  <si>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</si>
  <si>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</si>
  <si>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</si>
  <si>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</si>
  <si>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</si>
  <si>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</si>
  <si>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</si>
  <si>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</si>
  <si>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</si>
  <si>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</si>
  <si>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</si>
  <si>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</si>
  <si>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</si>
  <si>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</si>
  <si>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</si>
  <si>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</si>
  <si>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</si>
  <si>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</si>
  <si>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</si>
  <si>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</si>
  <si>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</si>
  <si>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</si>
  <si>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</si>
  <si>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</si>
  <si>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</si>
  <si>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</si>
  <si>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</si>
  <si>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</si>
  <si>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</si>
  <si>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</si>
  <si>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</si>
  <si>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</si>
  <si>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</si>
  <si>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</si>
  <si>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</si>
  <si>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</si>
  <si>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</si>
  <si>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</si>
  <si>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</si>
  <si>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</si>
  <si>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</si>
  <si>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</si>
  <si>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</si>
  <si>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</si>
  <si>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</si>
  <si>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</si>
  <si>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</si>
  <si>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</si>
  <si>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</si>
  <si>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</si>
  <si>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</si>
  <si>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</si>
  <si>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</si>
  <si>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</si>
  <si>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</si>
  <si>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</si>
  <si>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</si>
  <si>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</si>
  <si>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</si>
  <si>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</si>
  <si>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</si>
  <si>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</si>
  <si>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</si>
  <si>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</si>
  <si>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</si>
  <si>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</si>
  <si>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</si>
  <si>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</si>
  <si>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</si>
  <si>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</si>
  <si>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</si>
  <si>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</si>
  <si>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</si>
  <si>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</si>
  <si>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</si>
  <si>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</si>
  <si>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</si>
  <si>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</si>
  <si>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</si>
  <si>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</si>
  <si>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</si>
  <si>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</si>
  <si>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</si>
  <si>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</si>
  <si>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</si>
  <si>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</si>
  <si>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</si>
  <si>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</si>
  <si>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</si>
  <si>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</si>
  <si>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</si>
  <si>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</si>
  <si>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</si>
  <si>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</si>
  <si>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</si>
  <si>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</si>
  <si>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</si>
  <si>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</si>
  <si>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</si>
  <si>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</si>
  <si>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</si>
  <si>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</si>
  <si>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</si>
  <si>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</si>
  <si>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</si>
  <si>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</si>
  <si>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</si>
  <si>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</si>
  <si>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</si>
  <si>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</si>
  <si>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</si>
  <si>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</si>
  <si>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</si>
  <si>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</si>
  <si>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</si>
  <si>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</si>
  <si>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</si>
  <si>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</si>
  <si>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</si>
  <si>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</si>
  <si>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</si>
  <si>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</si>
  <si>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</si>
  <si>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</si>
  <si>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</si>
  <si>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</si>
  <si>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</si>
  <si>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</si>
  <si>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</si>
  <si>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</si>
  <si>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</si>
  <si>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</si>
  <si>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</si>
  <si>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</si>
  <si>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</si>
  <si>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</si>
  <si>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</si>
  <si>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</si>
  <si>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</si>
  <si>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</si>
  <si>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</si>
  <si>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</si>
  <si>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</si>
  <si>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</si>
  <si>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</si>
  <si>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</si>
  <si>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</si>
  <si>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</si>
  <si>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</si>
  <si>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</si>
  <si>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</si>
  <si>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</si>
  <si>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</si>
  <si>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</si>
  <si>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</si>
  <si>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</si>
  <si>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</si>
  <si>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</si>
  <si>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</si>
  <si>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</si>
  <si>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</si>
  <si>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</si>
  <si>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</si>
  <si>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</si>
  <si>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</si>
  <si>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</si>
  <si>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</si>
  <si>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</si>
  <si>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</si>
  <si>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</si>
  <si>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</si>
  <si>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</si>
  <si>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</si>
  <si>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</si>
  <si>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</si>
  <si>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</si>
  <si>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</si>
  <si>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</si>
  <si>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</si>
  <si>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</si>
  <si>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</si>
  <si>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</si>
  <si>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</si>
  <si>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</si>
  <si>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</si>
  <si>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</si>
  <si>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</si>
  <si>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</si>
  <si>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</si>
  <si>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</si>
  <si>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</si>
  <si>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</si>
  <si>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</si>
  <si>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</si>
  <si>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</si>
  <si>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</si>
  <si>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</si>
  <si>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</si>
  <si>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</si>
  <si>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</si>
  <si>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</si>
  <si>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</si>
  <si>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</si>
  <si>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</si>
  <si>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</si>
  <si>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</si>
  <si>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</si>
  <si>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</si>
  <si>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</si>
  <si>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</si>
  <si>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</si>
  <si>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</si>
  <si>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</si>
  <si>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</si>
  <si>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</si>
  <si>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</si>
  <si>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</si>
  <si>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</si>
  <si>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</si>
  <si>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</si>
  <si>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</si>
  <si>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</si>
  <si>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</si>
  <si>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</si>
  <si>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</si>
  <si>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</si>
  <si>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</si>
  <si>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</si>
  <si>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</si>
  <si>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</si>
  <si>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</si>
  <si>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</si>
  <si>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</si>
  <si>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</si>
  <si>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</si>
  <si>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</si>
  <si>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</si>
  <si>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</si>
  <si>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</si>
  <si>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</si>
  <si>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</si>
  <si>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</si>
  <si>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</si>
  <si>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</si>
  <si>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</si>
  <si>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</si>
  <si>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</si>
  <si>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</si>
  <si>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</si>
  <si>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</si>
  <si>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</si>
  <si>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</si>
  <si>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</si>
  <si>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</si>
  <si>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</si>
  <si>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</si>
  <si>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</si>
  <si>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</si>
  <si>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</si>
  <si>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</si>
  <si>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</si>
  <si>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</si>
  <si>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</si>
  <si>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</si>
  <si>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</si>
  <si>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</si>
  <si>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</si>
  <si>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</si>
  <si>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</si>
  <si>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</si>
  <si>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</si>
  <si>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</si>
  <si>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</si>
  <si>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</si>
  <si>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</si>
  <si>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</si>
  <si>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</si>
  <si>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</si>
  <si>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</si>
  <si>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</si>
  <si>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</si>
  <si>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</si>
  <si>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</si>
  <si>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</si>
  <si>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</si>
  <si>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</si>
  <si>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</si>
  <si>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</si>
  <si>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</si>
  <si>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</si>
  <si>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</si>
  <si>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</si>
  <si>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</si>
  <si>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</si>
  <si>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</si>
  <si>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</si>
  <si>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</si>
  <si>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</si>
  <si>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</si>
  <si>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</si>
  <si>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</si>
  <si>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</si>
  <si>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</si>
  <si>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</si>
  <si>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</si>
  <si>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</si>
  <si>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</si>
  <si>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</si>
  <si>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</si>
  <si>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</si>
  <si>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</si>
  <si>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</si>
  <si>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</si>
  <si>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</si>
  <si>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</si>
  <si>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</si>
  <si>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</si>
  <si>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</si>
  <si>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</si>
  <si>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</si>
  <si>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</si>
  <si>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</si>
  <si>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</si>
  <si>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</si>
  <si>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</si>
  <si>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</si>
  <si>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</si>
  <si>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</si>
  <si>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</si>
  <si>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</si>
  <si>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</si>
  <si>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</si>
  <si>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</si>
  <si>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</si>
  <si>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</si>
  <si>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</si>
  <si>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</si>
  <si>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</si>
  <si>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</si>
  <si>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</si>
  <si>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</si>
  <si>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</si>
  <si>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</si>
  <si>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</si>
  <si>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</si>
  <si>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</si>
  <si>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</si>
  <si>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</si>
  <si>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</si>
  <si>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</si>
  <si>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</si>
  <si>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</si>
  <si>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</si>
  <si>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</si>
  <si>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</si>
  <si>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</si>
  <si>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</si>
  <si>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</si>
  <si>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</si>
  <si>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</si>
  <si>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</si>
  <si>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</si>
  <si>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</si>
  <si>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</si>
  <si>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</si>
  <si>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</si>
  <si>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</si>
  <si>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</si>
  <si>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</si>
  <si>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</si>
  <si>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</si>
  <si>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</si>
  <si>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</si>
  <si>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</si>
  <si>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</si>
  <si>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</si>
  <si>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</si>
  <si>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</si>
  <si>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</si>
  <si>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</si>
  <si>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</si>
  <si>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</si>
  <si>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</si>
  <si>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</si>
  <si>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</si>
  <si>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</si>
  <si>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</si>
  <si>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</si>
  <si>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</si>
  <si>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</si>
  <si>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</si>
  <si>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</si>
  <si>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</si>
  <si>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</si>
  <si>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</si>
  <si>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</si>
  <si>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</si>
  <si>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</si>
  <si>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</si>
  <si>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</si>
  <si>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</si>
  <si>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</si>
  <si>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</si>
  <si>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</si>
  <si>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</si>
  <si>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</si>
  <si>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</si>
  <si>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</si>
  <si>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</si>
  <si>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</si>
  <si>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</si>
  <si>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</si>
  <si>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</si>
  <si>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</si>
  <si>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</si>
  <si>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</si>
  <si>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</si>
  <si>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</si>
  <si>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</si>
  <si>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</si>
  <si>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</si>
  <si>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</si>
  <si>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</si>
  <si>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</si>
  <si>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</si>
  <si>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</si>
  <si>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</si>
  <si>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</si>
  <si>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</si>
  <si>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</si>
  <si>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</si>
  <si>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</si>
  <si>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</si>
  <si>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</si>
  <si>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</si>
  <si>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</si>
  <si>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</si>
  <si>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</si>
  <si>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</si>
  <si>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</si>
  <si>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</si>
  <si>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</si>
  <si>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</si>
  <si>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</si>
  <si>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</si>
  <si>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</si>
  <si>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</si>
  <si>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</si>
  <si>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</si>
  <si>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</si>
  <si>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</si>
  <si>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</si>
  <si>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</si>
  <si>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</si>
  <si>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</si>
  <si>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</si>
  <si>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</si>
  <si>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</si>
  <si>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</si>
  <si>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</si>
  <si>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</si>
  <si>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</si>
  <si>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</si>
  <si>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</si>
  <si>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</si>
  <si>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</si>
  <si>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</si>
  <si>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</si>
  <si>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</si>
  <si>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</si>
  <si>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</si>
  <si>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</si>
  <si>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</si>
  <si>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</si>
  <si>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</si>
  <si>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</si>
  <si>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</si>
  <si>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</si>
  <si>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</si>
  <si>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</si>
  <si>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</si>
  <si>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</si>
  <si>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</si>
  <si>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</si>
  <si>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</si>
  <si>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</si>
  <si>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</si>
  <si>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</si>
  <si>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</si>
  <si>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</si>
  <si>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</si>
  <si>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</si>
  <si>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</si>
  <si>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</si>
  <si>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</si>
  <si>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</si>
  <si>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</si>
  <si>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</si>
  <si>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</si>
  <si>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</si>
  <si>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</si>
  <si>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</si>
  <si>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</si>
  <si>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</si>
  <si>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</si>
  <si>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</si>
  <si>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</si>
  <si>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</si>
  <si>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</si>
  <si>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</si>
  <si>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</si>
  <si>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</si>
  <si>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</si>
  <si>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</si>
  <si>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</si>
  <si>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</si>
  <si>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</si>
  <si>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</si>
  <si>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</si>
  <si>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</si>
  <si>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</si>
  <si>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</si>
  <si>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</si>
  <si>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</si>
  <si>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</si>
  <si>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</si>
  <si>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</si>
  <si>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</si>
  <si>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</si>
  <si>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</si>
  <si>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</si>
  <si>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</si>
  <si>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</si>
  <si>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</si>
  <si>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</si>
  <si>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</si>
  <si>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</si>
  <si>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</si>
  <si>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</si>
  <si>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</si>
  <si>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</si>
  <si>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</si>
  <si>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</si>
  <si>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</si>
  <si>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</si>
  <si>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</si>
  <si>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</si>
  <si>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</si>
  <si>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</si>
  <si>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</si>
  <si>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</si>
  <si>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</si>
  <si>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</si>
  <si>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</si>
  <si>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</si>
  <si>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</si>
  <si>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</si>
  <si>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</si>
  <si>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</si>
  <si>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</si>
  <si>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</si>
  <si>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</si>
  <si>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</si>
  <si>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</si>
  <si>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</si>
  <si>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</si>
  <si>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</si>
  <si>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</si>
  <si>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</si>
  <si>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</si>
  <si>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</si>
  <si>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</si>
  <si>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</si>
  <si>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</si>
  <si>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</si>
  <si>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</si>
  <si>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</si>
  <si>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</si>
  <si>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</si>
  <si>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</si>
  <si>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</si>
  <si>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</si>
  <si>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</si>
  <si>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</si>
  <si>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</si>
  <si>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</si>
  <si>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</si>
  <si>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</si>
  <si>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</si>
  <si>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</si>
  <si>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</si>
  <si>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</si>
  <si>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</si>
  <si>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</si>
  <si>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</si>
  <si>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</si>
  <si>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</si>
  <si>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</si>
  <si>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</si>
  <si>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</si>
  <si>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</si>
  <si>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</si>
  <si>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</si>
  <si>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</si>
  <si>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</si>
  <si>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</si>
  <si>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</si>
  <si>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</si>
  <si>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</si>
  <si>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</si>
  <si>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</si>
  <si>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</si>
  <si>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</si>
  <si>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</si>
  <si>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</si>
  <si>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</si>
  <si>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</si>
  <si>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</si>
  <si>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</si>
  <si>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</si>
  <si>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</si>
  <si>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</si>
  <si>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</si>
  <si>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</si>
  <si>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</si>
  <si>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</si>
  <si>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</si>
  <si>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</si>
  <si>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</si>
  <si>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</si>
  <si>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</si>
  <si>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</si>
  <si>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</si>
  <si>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</si>
  <si>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</si>
  <si>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</si>
  <si>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</si>
  <si>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</si>
  <si>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</si>
  <si>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</si>
  <si>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</si>
  <si>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</si>
  <si>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</si>
  <si>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</si>
  <si>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</si>
  <si>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</si>
  <si>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</si>
  <si>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</si>
  <si>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</si>
  <si>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</si>
  <si>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</si>
  <si>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</si>
  <si>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</si>
  <si>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</si>
  <si>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</si>
  <si>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</si>
  <si>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</si>
  <si>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</si>
  <si>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</si>
  <si>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</si>
  <si>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</si>
  <si>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</si>
  <si>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</si>
  <si>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</si>
  <si>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</si>
  <si>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</si>
  <si>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</si>
  <si>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</si>
  <si>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</si>
  <si>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</si>
  <si>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</si>
  <si>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</si>
  <si>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</si>
  <si>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</si>
  <si>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</si>
  <si>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</si>
  <si>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</si>
  <si>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</si>
  <si>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</si>
  <si>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</si>
  <si>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</si>
  <si>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</si>
  <si>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</si>
  <si>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</si>
  <si>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</si>
  <si>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</si>
  <si>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</si>
  <si>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</si>
  <si>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</si>
  <si>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</si>
  <si>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</si>
  <si>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</si>
  <si>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</si>
  <si>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</si>
  <si>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</si>
  <si>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</si>
  <si>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</si>
  <si>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</si>
  <si>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</si>
  <si>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</si>
  <si>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</si>
  <si>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</si>
  <si>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</si>
  <si>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</si>
  <si>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</si>
  <si>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</si>
  <si>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</si>
  <si>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</si>
  <si>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</si>
  <si>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</si>
  <si>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</si>
  <si>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</si>
  <si>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</si>
  <si>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</si>
  <si>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</si>
  <si>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</si>
  <si>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</si>
  <si>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</si>
  <si>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</si>
  <si>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</si>
  <si>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</si>
  <si>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</si>
  <si>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</si>
  <si>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</si>
  <si>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</si>
  <si>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</si>
  <si>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</si>
  <si>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</si>
  <si>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</si>
  <si>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</si>
  <si>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</si>
  <si>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</si>
  <si>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</si>
  <si>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</si>
  <si>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</si>
  <si>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</si>
  <si>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</si>
  <si>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</si>
  <si>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</si>
  <si>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</si>
  <si>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</si>
  <si>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</si>
  <si>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</si>
  <si>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</si>
  <si>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</si>
  <si>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</si>
  <si>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</si>
  <si>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</si>
  <si>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</si>
  <si>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</si>
  <si>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</si>
  <si>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</si>
  <si>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</si>
  <si>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</si>
  <si>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</si>
  <si>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</si>
  <si>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</si>
  <si>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</si>
  <si>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</si>
  <si>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</si>
  <si>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</si>
  <si>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</si>
  <si>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</si>
  <si>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</si>
  <si>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</si>
  <si>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</si>
  <si>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</si>
  <si>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</si>
  <si>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</si>
  <si>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</si>
  <si>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</si>
  <si>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</si>
  <si>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</si>
  <si>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</si>
  <si>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</si>
  <si>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</si>
  <si>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</si>
  <si>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</si>
  <si>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</si>
  <si>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</si>
  <si>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</si>
  <si>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</si>
  <si>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</si>
  <si>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</si>
  <si>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</si>
  <si>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</si>
  <si>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</si>
  <si>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</si>
  <si>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</si>
  <si>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</si>
  <si>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</si>
  <si>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</si>
  <si>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</si>
  <si>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</si>
  <si>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</si>
  <si>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</si>
  <si>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</si>
  <si>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</si>
  <si>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</si>
  <si>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</si>
  <si>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</si>
  <si>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</si>
  <si>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</si>
  <si>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</si>
  <si>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</si>
  <si>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</si>
  <si>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</si>
  <si>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</si>
  <si>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</si>
  <si>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</si>
  <si>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</si>
  <si>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</si>
  <si>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</si>
  <si>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</si>
  <si>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</si>
  <si>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</si>
  <si>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</si>
  <si>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</si>
  <si>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</si>
  <si>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</si>
  <si>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</si>
  <si>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</si>
  <si>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</si>
  <si>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</si>
  <si>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</si>
  <si>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</si>
  <si>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</si>
  <si>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</si>
  <si>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</si>
  <si>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</si>
  <si>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</si>
  <si>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</si>
  <si>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</si>
  <si>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</si>
  <si>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</si>
  <si>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</si>
  <si>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</si>
  <si>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</si>
  <si>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</si>
  <si>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</si>
  <si>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</si>
  <si>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</si>
  <si>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</si>
  <si>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</si>
  <si>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</si>
  <si>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</si>
  <si>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</si>
  <si>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</si>
  <si>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</si>
  <si>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</si>
  <si>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</si>
  <si>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</si>
  <si>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</si>
  <si>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</si>
  <si>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</si>
  <si>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</si>
  <si>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</si>
  <si>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</si>
  <si>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</si>
  <si>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</si>
  <si>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</si>
  <si>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</si>
  <si>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</si>
  <si>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</si>
  <si>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</si>
  <si>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</si>
  <si>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</si>
  <si>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</si>
  <si>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</si>
  <si>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</si>
  <si>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</si>
  <si>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</si>
  <si>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</si>
  <si>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</si>
  <si>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</si>
  <si>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</si>
  <si>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</si>
  <si>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</si>
  <si>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</si>
  <si>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</si>
  <si>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</si>
  <si>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</si>
  <si>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</si>
  <si>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</si>
  <si>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</si>
  <si>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</si>
  <si>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</si>
  <si>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</si>
  <si>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</si>
  <si>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</si>
  <si>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</si>
  <si>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</si>
  <si>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</si>
  <si>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</si>
  <si>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</si>
  <si>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</si>
  <si>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</si>
  <si>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</si>
  <si>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</si>
  <si>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</si>
  <si>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</si>
  <si>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</si>
  <si>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</si>
  <si>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</si>
  <si>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</si>
  <si>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</si>
  <si>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</si>
  <si>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</si>
  <si>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</si>
  <si>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</si>
  <si>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</si>
  <si>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</si>
  <si>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</si>
  <si>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</si>
  <si>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</si>
  <si>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</si>
  <si>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</si>
  <si>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</si>
  <si>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</si>
  <si>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</si>
  <si>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</si>
  <si>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</si>
  <si>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</si>
  <si>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</si>
  <si>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</si>
  <si>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</si>
  <si>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</si>
  <si>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</si>
  <si>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</si>
  <si>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</si>
  <si>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</si>
  <si>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</si>
  <si>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</si>
  <si>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</si>
  <si>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</si>
  <si>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</si>
  <si>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</si>
  <si>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</si>
  <si>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</si>
  <si>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</si>
  <si>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</si>
  <si>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</si>
  <si>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</si>
  <si>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</si>
  <si>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</si>
  <si>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</si>
  <si>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</si>
  <si>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</si>
  <si>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</si>
  <si>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</si>
  <si>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</si>
  <si>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</si>
  <si>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</si>
  <si>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</si>
  <si>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</si>
  <si>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</si>
  <si>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</si>
  <si>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</si>
  <si>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</si>
  <si>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</si>
  <si>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</si>
  <si>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</si>
  <si>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</si>
  <si>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</si>
  <si>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</si>
  <si>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</si>
  <si>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</si>
  <si>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</si>
  <si>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</si>
  <si>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</si>
  <si>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</si>
  <si>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</si>
  <si>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</si>
  <si>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</si>
  <si>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</si>
  <si>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</si>
  <si>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</si>
  <si>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</si>
  <si>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</si>
  <si>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</si>
  <si>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</si>
  <si>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</si>
  <si>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</si>
  <si>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</si>
  <si>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</si>
  <si>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</si>
  <si>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</si>
  <si>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</si>
  <si>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</si>
  <si>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</si>
  <si>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</si>
  <si>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</si>
  <si>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</si>
  <si>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</si>
  <si>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</si>
  <si>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</si>
  <si>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</si>
  <si>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</si>
  <si>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</si>
  <si>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</si>
  <si>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</si>
  <si>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</si>
  <si>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</si>
  <si>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</si>
  <si>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</si>
  <si>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</si>
  <si>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</si>
  <si>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</si>
  <si>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</si>
  <si>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</si>
  <si>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</si>
  <si>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</si>
  <si>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</si>
  <si>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</si>
  <si>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</si>
  <si>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</si>
  <si>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</si>
  <si>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</si>
  <si>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</si>
  <si>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</si>
  <si>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</si>
  <si>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</si>
  <si>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</si>
  <si>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</si>
  <si>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</si>
  <si>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</si>
  <si>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</si>
  <si>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</si>
  <si>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</si>
  <si>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</si>
  <si>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</si>
  <si>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</si>
  <si>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</si>
  <si>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</si>
  <si>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</si>
  <si>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</si>
  <si>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</si>
  <si>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</si>
  <si>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</si>
  <si>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</si>
  <si>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</si>
  <si>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</si>
  <si>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</si>
  <si>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</si>
  <si>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</si>
  <si>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</si>
  <si>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</si>
  <si>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</si>
  <si>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</si>
  <si>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</si>
  <si>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</si>
  <si>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</si>
  <si>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</si>
  <si>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</si>
  <si>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</si>
  <si>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</si>
  <si>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</si>
  <si>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</si>
  <si>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</si>
  <si>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</si>
  <si>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</si>
  <si>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</si>
  <si>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</si>
  <si>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</si>
  <si>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</si>
  <si>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</si>
  <si>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</si>
  <si>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</si>
  <si>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</si>
  <si>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</si>
  <si>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</si>
  <si>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</si>
  <si>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</si>
  <si>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</si>
  <si>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</si>
  <si>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</si>
  <si>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</si>
  <si>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</si>
  <si>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</si>
  <si>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</si>
  <si>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</si>
  <si>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</si>
  <si>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</si>
  <si>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</si>
  <si>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</si>
  <si>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</si>
  <si>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</si>
  <si>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</si>
  <si>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</si>
  <si>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</si>
  <si>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</si>
  <si>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</si>
  <si>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</si>
  <si>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</si>
  <si>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</si>
  <si>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</si>
  <si>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</si>
  <si>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</si>
  <si>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</si>
  <si>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</si>
  <si>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</si>
  <si>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</si>
  <si>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</si>
  <si>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</si>
  <si>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</si>
  <si>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</si>
  <si>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</si>
  <si>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</si>
  <si>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</si>
  <si>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</si>
  <si>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</si>
  <si>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</si>
  <si>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</si>
  <si>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</si>
  <si>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</si>
  <si>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</si>
  <si>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</si>
  <si>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</si>
  <si>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</si>
  <si>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</si>
  <si>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</si>
  <si>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</si>
  <si>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</si>
  <si>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</si>
  <si>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</si>
  <si>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</si>
  <si>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</si>
  <si>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</si>
  <si>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</si>
  <si>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</si>
  <si>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</si>
  <si>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</si>
  <si>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</si>
  <si>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</si>
  <si>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</si>
  <si>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</si>
  <si>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</si>
  <si>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</si>
  <si>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</si>
  <si>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</si>
  <si>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</si>
  <si>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</si>
  <si>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</si>
  <si>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</si>
  <si>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</si>
  <si>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</si>
  <si>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</si>
  <si>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</si>
  <si>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</si>
  <si>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</si>
  <si>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</si>
  <si>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</si>
  <si>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</si>
  <si>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</si>
  <si>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</si>
  <si>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</si>
  <si>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</si>
  <si>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</si>
  <si>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</si>
  <si>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</si>
  <si>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</si>
  <si>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</si>
  <si>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</si>
  <si>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</si>
  <si>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</si>
  <si>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</si>
  <si>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</si>
  <si>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</si>
  <si>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</si>
  <si>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</si>
  <si>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</si>
  <si>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</si>
  <si>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</si>
  <si>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</si>
  <si>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</si>
  <si>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</si>
  <si>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</si>
  <si>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</si>
  <si>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</si>
  <si>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</si>
  <si>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</si>
  <si>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</si>
  <si>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</si>
  <si>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</si>
  <si>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</si>
  <si>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</si>
  <si>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</si>
  <si>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</si>
  <si>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</si>
  <si>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</si>
  <si>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</si>
  <si>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</si>
  <si>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</si>
  <si>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</si>
  <si>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</si>
  <si>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</si>
  <si>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</si>
  <si>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</si>
  <si>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</si>
  <si>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</si>
  <si>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</si>
  <si>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</si>
  <si>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</si>
  <si>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</si>
  <si>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</si>
  <si>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</si>
  <si>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</si>
  <si>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</si>
  <si>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</si>
  <si>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</si>
  <si>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</si>
  <si>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</si>
  <si>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</si>
  <si>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</si>
  <si>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</si>
  <si>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</si>
  <si>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</si>
  <si>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</si>
  <si>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</si>
  <si>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</si>
  <si>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</si>
  <si>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</si>
  <si>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</si>
  <si>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</si>
  <si>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</si>
  <si>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</si>
  <si>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</si>
  <si>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</si>
  <si>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</si>
  <si>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</si>
  <si>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</si>
  <si>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</si>
  <si>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</si>
  <si>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</si>
  <si>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</si>
  <si>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</si>
  <si>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</si>
  <si>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</si>
  <si>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</si>
  <si>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</si>
  <si>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</si>
  <si>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</si>
  <si>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</si>
  <si>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</si>
  <si>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</si>
  <si>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</si>
  <si>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</si>
  <si>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</si>
  <si>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</si>
  <si>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</si>
  <si>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</si>
  <si>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</si>
  <si>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</si>
  <si>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</si>
  <si>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</si>
  <si>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</si>
  <si>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</si>
  <si>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</si>
  <si>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</si>
  <si>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</si>
  <si>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</si>
  <si>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</si>
  <si>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</si>
  <si>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</si>
  <si>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</si>
  <si>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</si>
  <si>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</si>
  <si>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</si>
  <si>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</si>
  <si>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</si>
  <si>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</si>
  <si>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</si>
  <si>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</si>
  <si>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</si>
  <si>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</si>
  <si>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</si>
  <si>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</si>
  <si>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</si>
  <si>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</si>
  <si>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</si>
  <si>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</si>
  <si>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</si>
  <si>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</si>
  <si>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</si>
  <si>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</si>
  <si>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</si>
  <si>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</si>
  <si>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</si>
  <si>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</si>
  <si>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</si>
  <si>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</si>
  <si>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</si>
  <si>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</si>
  <si>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</si>
  <si>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</si>
  <si>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</si>
  <si>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</si>
  <si>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</si>
  <si>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</si>
  <si>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</si>
  <si>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</si>
  <si>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</si>
  <si>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</si>
  <si>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</si>
  <si>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</si>
  <si>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</si>
  <si>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</si>
  <si>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</si>
  <si>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</si>
  <si>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</si>
  <si>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</si>
  <si>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</si>
  <si>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</si>
  <si>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</si>
  <si>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</si>
  <si>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</si>
  <si>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</si>
  <si>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</si>
  <si>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</si>
  <si>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</si>
  <si>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</si>
  <si>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</si>
  <si>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</si>
  <si>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</si>
  <si>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</si>
  <si>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</si>
  <si>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</si>
  <si>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</si>
  <si>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</si>
  <si>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</si>
  <si>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</si>
  <si>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</si>
  <si>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</si>
  <si>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</si>
  <si>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</si>
  <si>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</si>
  <si>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</si>
  <si>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</si>
  <si>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</si>
  <si>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</si>
  <si>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</si>
  <si>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</si>
  <si>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</si>
  <si>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</si>
  <si>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</si>
  <si>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</si>
  <si>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</si>
  <si>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</si>
  <si>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</si>
  <si>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</si>
  <si>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</si>
  <si>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</si>
  <si>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</si>
  <si>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</si>
  <si>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</si>
  <si>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</si>
  <si>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</si>
  <si>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</si>
  <si>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</si>
  <si>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</si>
  <si>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</si>
  <si>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</si>
  <si>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</si>
  <si>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</si>
  <si>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</si>
  <si>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</si>
  <si>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</si>
  <si>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</si>
  <si>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</si>
  <si>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</si>
  <si>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</si>
  <si>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</si>
  <si>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</si>
  <si>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</si>
  <si>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</si>
  <si>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</si>
  <si>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</si>
  <si>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</si>
  <si>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</si>
  <si>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</si>
  <si>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</si>
  <si>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</si>
  <si>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</si>
  <si>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</si>
  <si>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</si>
  <si>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</si>
  <si>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</si>
  <si>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</si>
  <si>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</si>
  <si>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</si>
  <si>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</si>
  <si>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</si>
  <si>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</si>
  <si>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</si>
  <si>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</si>
  <si>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</si>
  <si>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</si>
  <si>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</si>
  <si>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</si>
  <si>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</si>
  <si>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</si>
  <si>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</si>
  <si>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</si>
  <si>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</si>
  <si>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</si>
  <si>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</si>
  <si>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</si>
  <si>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</si>
  <si>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</si>
  <si>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</si>
  <si>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</si>
  <si>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</si>
  <si>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</si>
  <si>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</si>
  <si>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</si>
  <si>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</si>
  <si>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</si>
  <si>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</si>
  <si>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</si>
  <si>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</si>
  <si>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</si>
  <si>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</si>
  <si>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</si>
  <si>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</si>
  <si>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</si>
  <si>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</si>
  <si>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</si>
  <si>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</si>
  <si>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</si>
  <si>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</si>
  <si>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</si>
  <si>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</si>
  <si>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</si>
  <si>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</si>
  <si>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</si>
  <si>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</si>
  <si>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</si>
  <si>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</si>
  <si>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</si>
  <si>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</si>
  <si>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</si>
  <si>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</si>
  <si>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</si>
  <si>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</si>
  <si>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</si>
  <si>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</si>
  <si>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</si>
  <si>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</si>
  <si>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</si>
  <si>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</si>
  <si>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</si>
  <si>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</si>
  <si>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</si>
  <si>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</si>
  <si>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</si>
  <si>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</si>
  <si>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</si>
  <si>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</si>
  <si>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</si>
  <si>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</si>
  <si>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</si>
  <si>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</si>
  <si>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</si>
  <si>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</si>
  <si>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</si>
  <si>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</si>
  <si>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</si>
  <si>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</si>
  <si>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</si>
  <si>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</si>
  <si>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</si>
  <si>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</si>
  <si>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</si>
  <si>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</si>
  <si>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</si>
  <si>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</si>
  <si>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</si>
  <si>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</si>
  <si>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</si>
  <si>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</si>
  <si>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</si>
  <si>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</si>
  <si>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</si>
  <si>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</si>
  <si>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</si>
  <si>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</si>
  <si>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</si>
  <si>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</si>
  <si>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</si>
  <si>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</si>
  <si>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</si>
  <si>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</si>
  <si>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</si>
  <si>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</si>
  <si>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</si>
  <si>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</si>
  <si>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</si>
  <si>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</si>
  <si>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</si>
  <si>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</si>
  <si>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</si>
  <si>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</si>
  <si>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</si>
  <si>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</si>
  <si>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</si>
  <si>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</si>
  <si>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</si>
  <si>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</si>
  <si>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</si>
  <si>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</si>
  <si>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</si>
  <si>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</si>
  <si>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</si>
  <si>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</si>
  <si>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</si>
  <si>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</si>
  <si>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</si>
  <si>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</si>
  <si>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</si>
  <si>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</si>
  <si>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</si>
  <si>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</si>
  <si>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</si>
  <si>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</si>
  <si>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</si>
  <si>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</si>
  <si>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</si>
  <si>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</si>
  <si>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</si>
  <si>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</si>
  <si>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</si>
  <si>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</si>
  <si>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</si>
  <si>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</si>
  <si>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</si>
  <si>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</si>
  <si>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</si>
  <si>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</si>
  <si>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</si>
  <si>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</si>
  <si>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</si>
  <si>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</si>
  <si>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</si>
  <si>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</si>
  <si>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</si>
  <si>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</si>
  <si>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</si>
  <si>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</si>
  <si>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</si>
  <si>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</si>
  <si>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</si>
  <si>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</si>
  <si>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</si>
  <si>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</si>
  <si>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</si>
  <si>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</si>
  <si>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</si>
  <si>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</si>
  <si>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</si>
  <si>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</si>
  <si>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</si>
  <si>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</si>
  <si>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</si>
  <si>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</si>
  <si>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</si>
  <si>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</si>
  <si>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</si>
  <si>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</si>
  <si>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</si>
  <si>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</si>
  <si>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</si>
  <si>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</si>
  <si>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</si>
  <si>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</si>
  <si>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</si>
  <si>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</si>
  <si>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</si>
  <si>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</si>
  <si>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</si>
  <si>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</si>
  <si>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</si>
  <si>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</si>
  <si>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</si>
  <si>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</si>
  <si>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</si>
  <si>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</si>
  <si>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</si>
  <si>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</si>
  <si>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</si>
  <si>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</si>
  <si>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</si>
  <si>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</si>
  <si>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</si>
  <si>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</si>
  <si>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</si>
  <si>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</si>
  <si>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</si>
  <si>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</si>
  <si>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</si>
  <si>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</si>
  <si>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</si>
  <si>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</si>
  <si>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</si>
  <si>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</si>
  <si>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</si>
  <si>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</si>
  <si>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</si>
  <si>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</si>
  <si>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</si>
  <si>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</si>
  <si>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</si>
  <si>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</si>
  <si>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</si>
  <si>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</si>
  <si>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</si>
  <si>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</si>
  <si>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</si>
  <si>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</si>
  <si>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</si>
  <si>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</si>
  <si>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</si>
  <si>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</si>
  <si>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</si>
  <si>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</si>
  <si>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</si>
  <si>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</si>
  <si>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</si>
  <si>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</si>
  <si>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</si>
  <si>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</si>
  <si>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</si>
  <si>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</si>
  <si>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</si>
  <si>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</si>
  <si>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</si>
  <si>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</si>
  <si>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</si>
  <si>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</si>
  <si>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</si>
  <si>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</si>
  <si>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</si>
  <si>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</si>
  <si>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</si>
  <si>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</si>
  <si>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</si>
  <si>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</si>
  <si>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</si>
  <si>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</si>
  <si>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</si>
  <si>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</si>
  <si>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</si>
  <si>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</si>
  <si>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</si>
  <si>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</si>
  <si>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</si>
  <si>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</si>
  <si>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</si>
  <si>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</si>
  <si>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</si>
  <si>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</si>
  <si>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</si>
  <si>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</si>
  <si>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</si>
  <si>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</si>
  <si>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</si>
  <si>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</si>
  <si>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</si>
  <si>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</si>
  <si>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</si>
  <si>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</si>
  <si>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</si>
  <si>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</si>
  <si>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</si>
  <si>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</si>
  <si>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</si>
  <si>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</si>
  <si>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</si>
  <si>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</si>
  <si>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</si>
  <si>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</si>
  <si>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</si>
  <si>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</si>
  <si>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</si>
  <si>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</si>
  <si>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</si>
  <si>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</si>
  <si>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</si>
  <si>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</si>
  <si>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</si>
  <si>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</si>
  <si>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</si>
  <si>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</si>
  <si>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</si>
  <si>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</si>
  <si>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</si>
  <si>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</si>
  <si>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</si>
  <si>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</si>
  <si>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</si>
  <si>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</si>
  <si>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</si>
  <si>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</si>
  <si>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</si>
  <si>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</si>
  <si>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</si>
  <si>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</si>
  <si>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</si>
  <si>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</si>
  <si>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</si>
  <si>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</si>
  <si>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</si>
  <si>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</si>
  <si>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</si>
  <si>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</si>
  <si>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</si>
  <si>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</si>
  <si>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</si>
  <si>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</si>
  <si>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</si>
  <si>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</si>
  <si>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</si>
  <si>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</si>
  <si>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</si>
  <si>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</si>
  <si>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</si>
  <si>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</si>
  <si>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</si>
  <si>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</si>
  <si>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</si>
  <si>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</si>
  <si>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</si>
  <si>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</si>
  <si>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</si>
  <si>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</si>
  <si>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</si>
  <si>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</si>
  <si>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</si>
  <si>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</si>
  <si>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</si>
  <si>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</si>
  <si>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</si>
  <si>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</si>
  <si>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</si>
  <si>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</si>
  <si>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</si>
  <si>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</si>
  <si>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</si>
  <si>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</si>
  <si>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</si>
  <si>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</si>
  <si>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</si>
  <si>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</si>
  <si>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</si>
  <si>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</si>
  <si>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</si>
  <si>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</si>
  <si>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</si>
  <si>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</si>
  <si>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</si>
  <si>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</si>
  <si>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</si>
  <si>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</si>
  <si>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</si>
  <si>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</si>
  <si>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</si>
  <si>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</si>
  <si>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</si>
  <si>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</si>
  <si>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</si>
  <si>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</si>
  <si>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</si>
  <si>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</si>
  <si>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</si>
  <si>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</si>
  <si>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</si>
  <si>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</si>
  <si>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</si>
  <si>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</si>
  <si>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</si>
  <si>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</si>
  <si>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</si>
  <si>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</si>
  <si>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</si>
  <si>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</si>
  <si>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</si>
  <si>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</si>
  <si>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</si>
  <si>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</si>
  <si>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</si>
  <si>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</si>
  <si>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</si>
  <si>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</si>
  <si>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</si>
  <si>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</si>
  <si>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</si>
  <si>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</si>
  <si>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</si>
  <si>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</si>
  <si>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</si>
  <si>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</si>
  <si>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</si>
  <si>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</si>
  <si>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</si>
  <si>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</si>
  <si>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</si>
  <si>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</si>
  <si>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</si>
  <si>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</si>
  <si>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</si>
  <si>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</si>
  <si>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</si>
  <si>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</si>
  <si>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</si>
  <si>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</si>
  <si>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</si>
  <si>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</si>
  <si>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</si>
  <si>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</si>
  <si>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</si>
  <si>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</si>
  <si>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</si>
  <si>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</si>
  <si>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</si>
  <si>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</si>
  <si>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</si>
  <si>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</si>
  <si>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</si>
  <si>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</si>
  <si>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</si>
  <si>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</si>
  <si>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</si>
  <si>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</si>
  <si>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</si>
  <si>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</si>
  <si>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</si>
  <si>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</si>
  <si>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</si>
  <si>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</si>
  <si>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</si>
  <si>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</si>
  <si>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</si>
  <si>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</si>
  <si>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</si>
  <si>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</si>
  <si>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</si>
  <si>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</si>
  <si>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</si>
  <si>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</si>
  <si>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</si>
  <si>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</si>
  <si>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</si>
  <si>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</si>
  <si>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</si>
  <si>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</si>
  <si>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</si>
  <si>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</si>
  <si>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</si>
  <si>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</si>
  <si>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</si>
  <si>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</si>
  <si>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</si>
  <si>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</si>
  <si>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</si>
  <si>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</si>
  <si>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</si>
  <si>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</si>
  <si>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</si>
  <si>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</si>
  <si>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</si>
  <si>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</si>
  <si>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</si>
  <si>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</si>
  <si>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</si>
  <si>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</si>
  <si>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</si>
  <si>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</si>
  <si>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</si>
  <si>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</si>
  <si>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</si>
  <si>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</si>
  <si>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</si>
  <si>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</si>
  <si>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</si>
  <si>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</si>
  <si>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</si>
  <si>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</si>
  <si>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</si>
  <si>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</si>
  <si>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</si>
  <si>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</si>
  <si>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</si>
  <si>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</si>
  <si>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</si>
  <si>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</si>
  <si>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</si>
  <si>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</si>
  <si>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</si>
  <si>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</si>
  <si>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</si>
  <si>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</si>
  <si>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</si>
  <si>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</si>
  <si>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</si>
  <si>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</si>
  <si>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</si>
  <si>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</si>
  <si>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</si>
  <si>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</si>
  <si>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</si>
  <si>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</si>
  <si>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</si>
  <si>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</si>
  <si>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</si>
  <si>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</si>
  <si>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</si>
  <si>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</si>
  <si>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</si>
  <si>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</si>
  <si>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</si>
  <si>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</si>
  <si>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</si>
  <si>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</si>
  <si>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</si>
  <si>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</si>
  <si>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</si>
  <si>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</si>
  <si>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</si>
  <si>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</si>
  <si>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</si>
  <si>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</si>
  <si>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</si>
  <si>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</si>
  <si>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</si>
  <si>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</si>
  <si>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</si>
  <si>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</si>
  <si>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</si>
  <si>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</si>
  <si>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</si>
  <si>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</si>
  <si>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</si>
  <si>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</si>
  <si>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</si>
  <si>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</si>
  <si>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</si>
  <si>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</si>
  <si>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</si>
  <si>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</si>
  <si>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</si>
  <si>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</si>
  <si>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</si>
  <si>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</si>
  <si>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</si>
  <si>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</si>
  <si>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</si>
  <si>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</si>
  <si>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</si>
  <si>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</si>
  <si>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</si>
  <si>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</si>
  <si>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</si>
  <si>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</si>
  <si>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</si>
  <si>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</si>
  <si>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</si>
  <si>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</si>
  <si>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</si>
  <si>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</si>
  <si>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</si>
  <si>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</si>
  <si>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</si>
  <si>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</si>
  <si>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</si>
  <si>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</si>
  <si>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</si>
  <si>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</si>
  <si>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</si>
  <si>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</si>
  <si>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</si>
  <si>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</si>
  <si>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</si>
  <si>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</si>
  <si>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</si>
  <si>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</si>
  <si>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</si>
  <si>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</si>
  <si>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</si>
  <si>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</si>
  <si>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</si>
  <si>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</si>
  <si>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</si>
  <si>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</si>
  <si>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</si>
  <si>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</si>
  <si>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</si>
  <si>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</si>
  <si>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</si>
  <si>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</si>
  <si>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</si>
  <si>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</si>
  <si>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</si>
  <si>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</si>
  <si>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</si>
  <si>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</si>
  <si>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</si>
  <si>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</si>
  <si>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</si>
  <si>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</si>
  <si>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</si>
  <si>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</si>
  <si>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</si>
  <si>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</si>
  <si>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</si>
  <si>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</si>
  <si>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</si>
  <si>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</si>
  <si>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</si>
  <si>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</si>
  <si>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</si>
  <si>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</si>
  <si>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</si>
  <si>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</si>
  <si>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</si>
  <si>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</si>
  <si>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</si>
  <si>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</si>
  <si>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</si>
  <si>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</si>
  <si>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</si>
  <si>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</si>
  <si>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</si>
  <si>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</si>
  <si>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</si>
  <si>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</si>
  <si>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</si>
  <si>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</si>
  <si>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</si>
  <si>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</si>
  <si>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</si>
  <si>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</si>
  <si>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</si>
  <si>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</si>
  <si>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</si>
  <si>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</si>
  <si>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</si>
  <si>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</si>
  <si>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</si>
  <si>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</si>
  <si>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</si>
  <si>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</si>
  <si>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</si>
  <si>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</si>
  <si>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</si>
  <si>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</si>
  <si>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</si>
  <si>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</si>
  <si>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</si>
  <si>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</si>
  <si>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</si>
  <si>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</si>
  <si>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</si>
  <si>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</si>
  <si>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</si>
  <si>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</si>
  <si>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</si>
  <si>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</si>
  <si>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</si>
  <si>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</si>
  <si>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</si>
  <si>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</si>
  <si>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</si>
  <si>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</si>
  <si>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</si>
  <si>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</si>
  <si>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</si>
  <si>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</si>
  <si>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</si>
  <si>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</si>
  <si>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</si>
  <si>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</si>
  <si>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</si>
  <si>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</si>
  <si>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</si>
  <si>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</si>
  <si>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</si>
  <si>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</si>
  <si>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</si>
  <si>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</si>
  <si>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</si>
  <si>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</si>
  <si>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</si>
  <si>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</si>
  <si>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</si>
  <si>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</si>
  <si>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</si>
  <si>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</si>
  <si>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</si>
  <si>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</si>
  <si>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</si>
  <si>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</si>
  <si>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</si>
  <si>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</si>
  <si>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</si>
  <si>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</si>
  <si>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</si>
  <si>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</si>
  <si>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</si>
  <si>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</si>
  <si>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</si>
  <si>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</si>
  <si>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</si>
  <si>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</si>
  <si>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</si>
  <si>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</si>
  <si>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</si>
  <si>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</si>
  <si>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</si>
  <si>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</si>
  <si>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</si>
  <si>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</si>
  <si>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</si>
  <si>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</si>
  <si>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</si>
  <si>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</si>
  <si>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</si>
  <si>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</si>
  <si>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</si>
  <si>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</si>
  <si>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</si>
  <si>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</si>
  <si>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</si>
  <si>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</si>
  <si>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</si>
  <si>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</si>
  <si>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</si>
  <si>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</si>
  <si>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</si>
  <si>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</si>
  <si>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</si>
  <si>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</si>
  <si>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</si>
  <si>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</si>
  <si>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</si>
  <si>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</si>
  <si>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</si>
  <si>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</si>
  <si>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</si>
  <si>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</si>
  <si>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</si>
  <si>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</si>
  <si>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</si>
  <si>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</si>
  <si>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</si>
  <si>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</si>
  <si>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</si>
  <si>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</si>
  <si>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</si>
  <si>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</si>
  <si>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</si>
  <si>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</si>
  <si>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</si>
  <si>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</si>
  <si>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</si>
  <si>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</si>
  <si>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</si>
  <si>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</si>
  <si>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</si>
  <si>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</si>
  <si>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</si>
  <si>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</si>
  <si>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</si>
  <si>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</si>
  <si>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</si>
  <si>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</si>
  <si>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</si>
  <si>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</si>
  <si>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</si>
  <si>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</si>
  <si>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</si>
  <si>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</si>
  <si>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</si>
  <si>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</si>
  <si>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</si>
  <si>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</si>
  <si>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</si>
  <si>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</si>
  <si>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</si>
  <si>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</si>
  <si>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</si>
  <si>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</si>
  <si>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</si>
  <si>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</si>
  <si>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</si>
  <si>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</si>
  <si>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</si>
  <si>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</si>
  <si>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</si>
  <si>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</si>
  <si>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</si>
  <si>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</si>
  <si>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</si>
  <si>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</si>
  <si>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</si>
  <si>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</si>
  <si>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</si>
  <si>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</si>
  <si>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</si>
  <si>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</si>
  <si>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</si>
  <si>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</si>
  <si>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</si>
  <si>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</si>
  <si>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</si>
  <si>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</si>
  <si>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</si>
  <si>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</si>
  <si>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</si>
  <si>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</si>
  <si>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</si>
  <si>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</si>
  <si>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</si>
  <si>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</si>
  <si>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</si>
  <si>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</si>
  <si>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</si>
  <si>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</si>
  <si>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</si>
  <si>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</si>
  <si>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</si>
  <si>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</si>
  <si>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</si>
  <si>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</si>
  <si>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</si>
  <si>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</si>
  <si>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</si>
  <si>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</si>
  <si>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</si>
  <si>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</si>
  <si>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</si>
  <si>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</si>
  <si>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</si>
  <si>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</si>
  <si>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</si>
  <si>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</si>
  <si>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</si>
  <si>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</si>
  <si>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</si>
  <si>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</si>
  <si>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</si>
  <si>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</si>
  <si>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</si>
  <si>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</si>
  <si>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</si>
  <si>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</si>
  <si>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</si>
  <si>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</si>
  <si>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</si>
  <si>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</si>
  <si>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</si>
  <si>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</si>
  <si>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</si>
  <si>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</si>
  <si>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</si>
  <si>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</si>
  <si>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</si>
  <si>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</si>
  <si>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</si>
  <si>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</si>
  <si>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</si>
  <si>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</si>
  <si>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</si>
  <si>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</si>
  <si>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</si>
  <si>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</si>
  <si>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</si>
  <si>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</si>
  <si>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</si>
  <si>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</si>
  <si>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</si>
  <si>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</si>
  <si>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</si>
  <si>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</si>
  <si>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</si>
  <si>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</si>
  <si>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</si>
  <si>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</si>
  <si>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</si>
  <si>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</si>
  <si>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</si>
  <si>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</si>
  <si>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</si>
  <si>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</si>
  <si>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</si>
  <si>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</si>
  <si>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</si>
  <si>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</si>
  <si>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</si>
  <si>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</si>
  <si>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</si>
  <si>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</si>
  <si>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</si>
  <si>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</si>
  <si>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</si>
  <si>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</si>
  <si>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</si>
  <si>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</si>
  <si>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</si>
  <si>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</si>
  <si>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</si>
  <si>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</si>
  <si>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</si>
  <si>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</si>
  <si>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</si>
  <si>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</si>
  <si>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</si>
  <si>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</si>
  <si>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</si>
  <si>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</si>
  <si>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</si>
  <si>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</si>
  <si>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</si>
  <si>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</si>
  <si>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</si>
  <si>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</si>
  <si>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</si>
  <si>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</si>
  <si>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</si>
  <si>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</si>
  <si>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</si>
  <si>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</si>
  <si>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</si>
  <si>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</si>
  <si>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</si>
  <si>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</si>
  <si>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</si>
  <si>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</si>
  <si>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</si>
  <si>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</si>
  <si>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</si>
  <si>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</si>
  <si>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</si>
  <si>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</si>
  <si>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</si>
  <si>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</si>
  <si>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</si>
  <si>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</si>
  <si>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</si>
  <si>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</si>
  <si>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</si>
  <si>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</si>
  <si>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</si>
  <si>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</si>
  <si>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</si>
  <si>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</si>
  <si>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</si>
  <si>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</si>
  <si>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</si>
  <si>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</si>
  <si>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</si>
  <si>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</si>
  <si>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</si>
  <si>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</si>
  <si>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</si>
  <si>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</si>
  <si>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</si>
  <si>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</si>
  <si>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</si>
  <si>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</si>
  <si>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</si>
  <si>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</si>
  <si>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</si>
  <si>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</si>
  <si>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</si>
  <si>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</si>
  <si>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</si>
  <si>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</si>
  <si>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</si>
  <si>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</si>
  <si>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</si>
  <si>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</si>
  <si>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</si>
  <si>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</si>
  <si>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</si>
  <si>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</si>
  <si>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</si>
  <si>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</si>
  <si>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</si>
  <si>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</si>
  <si>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</si>
  <si>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</si>
  <si>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</si>
  <si>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</si>
  <si>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</si>
  <si>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</si>
  <si>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</si>
  <si>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</si>
  <si>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</si>
  <si>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</si>
  <si>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</si>
  <si>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</si>
  <si>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</si>
  <si>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</si>
  <si>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</si>
  <si>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</si>
  <si>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</si>
  <si>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</si>
  <si>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</si>
  <si>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</si>
  <si>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</si>
  <si>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</si>
  <si>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</si>
  <si>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</si>
  <si>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</si>
  <si>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</si>
  <si>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</si>
  <si>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</si>
  <si>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</si>
  <si>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</si>
  <si>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</si>
  <si>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</si>
  <si>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</si>
  <si>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</si>
  <si>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</si>
  <si>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</si>
  <si>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</si>
  <si>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</si>
  <si>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</si>
  <si>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</si>
  <si>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</si>
  <si>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</si>
  <si>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</si>
  <si>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</si>
  <si>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</si>
  <si>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</si>
  <si>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</si>
  <si>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</si>
  <si>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</si>
  <si>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</si>
  <si>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</si>
  <si>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</si>
  <si>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</si>
  <si>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</si>
  <si>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</si>
  <si>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</si>
  <si>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</si>
  <si>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</si>
  <si>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</si>
  <si>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</si>
  <si>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</si>
  <si>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</si>
  <si>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</si>
  <si>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</si>
  <si>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</si>
  <si>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</si>
  <si>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</si>
  <si>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</si>
  <si>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</si>
  <si>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</si>
  <si>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</si>
  <si>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</si>
  <si>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</si>
  <si>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</si>
  <si>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</si>
  <si>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</si>
  <si>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</si>
  <si>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</si>
  <si>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</si>
  <si>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</si>
  <si>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</si>
  <si>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</si>
  <si>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</si>
  <si>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</si>
  <si>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</si>
  <si>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</si>
  <si>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</si>
  <si>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</si>
  <si>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</si>
  <si>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</si>
  <si>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</si>
  <si>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</si>
  <si>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</si>
  <si>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</si>
  <si>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</si>
  <si>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</si>
  <si>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</si>
  <si>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</si>
  <si>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</si>
  <si>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</si>
  <si>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</si>
  <si>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</si>
  <si>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</si>
  <si>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</si>
  <si>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</si>
  <si>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</si>
  <si>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</si>
  <si>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</si>
  <si>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</si>
  <si>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</si>
  <si>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</si>
  <si>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</si>
  <si>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</si>
  <si>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</si>
  <si>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</si>
  <si>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</si>
  <si>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</si>
  <si>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</si>
  <si>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</si>
  <si>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</si>
  <si>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</si>
  <si>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</si>
  <si>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</si>
  <si>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</si>
  <si>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</si>
  <si>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</si>
  <si>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</si>
  <si>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</si>
  <si>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</si>
  <si>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</si>
  <si>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</si>
  <si>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</si>
  <si>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</si>
  <si>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</si>
  <si>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</si>
  <si>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</si>
  <si>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</si>
  <si>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</si>
  <si>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</si>
  <si>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</si>
  <si>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</si>
  <si>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</si>
  <si>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</si>
  <si>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</si>
  <si>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</si>
  <si>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</si>
  <si>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</si>
  <si>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</si>
  <si>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</si>
  <si>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</si>
  <si>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</si>
  <si>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</si>
  <si>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</si>
  <si>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</si>
  <si>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</si>
  <si>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</si>
  <si>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</si>
  <si>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</si>
  <si>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</si>
  <si>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</si>
  <si>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</si>
  <si>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</si>
  <si>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</si>
  <si>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</si>
  <si>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</si>
  <si>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</si>
  <si>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</si>
  <si>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</si>
  <si>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</si>
  <si>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</si>
  <si>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</si>
  <si>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</si>
  <si>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</si>
  <si>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</si>
  <si>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</si>
  <si>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</si>
  <si>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</si>
  <si>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</si>
  <si>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</si>
  <si>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</si>
  <si>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</si>
  <si>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</si>
  <si>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</si>
  <si>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</si>
  <si>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</si>
  <si>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</si>
  <si>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</si>
  <si>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</si>
  <si>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</si>
  <si>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</si>
  <si>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</si>
  <si>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</si>
  <si>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</si>
  <si>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</si>
  <si>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</si>
  <si>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</si>
  <si>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</si>
  <si>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</si>
  <si>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</si>
  <si>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</si>
  <si>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</si>
  <si>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</si>
  <si>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</si>
  <si>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</si>
  <si>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</si>
  <si>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</si>
  <si>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</si>
  <si>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</si>
  <si>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</si>
  <si>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</si>
  <si>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</si>
  <si>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</si>
  <si>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</si>
  <si>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</si>
  <si>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</si>
  <si>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</si>
  <si>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</si>
  <si>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</si>
  <si>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</si>
  <si>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</si>
  <si>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</si>
  <si>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</si>
  <si>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</si>
  <si>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</si>
  <si>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</si>
  <si>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</si>
  <si>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</si>
  <si>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</si>
  <si>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</si>
  <si>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</si>
  <si>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</si>
  <si>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</si>
  <si>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</si>
  <si>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</si>
  <si>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</si>
  <si>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</si>
  <si>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</si>
  <si>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</si>
  <si>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</si>
  <si>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</si>
  <si>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</si>
  <si>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</si>
  <si>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</si>
  <si>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</si>
  <si>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</si>
  <si>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</si>
  <si>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</si>
  <si>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</si>
  <si>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</si>
  <si>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</si>
  <si>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</si>
  <si>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</si>
  <si>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</si>
  <si>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</si>
  <si>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</si>
  <si>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</si>
  <si>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</si>
  <si>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</si>
  <si>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</si>
  <si>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</si>
  <si>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</si>
  <si>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</si>
  <si>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</si>
  <si>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</si>
  <si>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</si>
  <si>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</si>
  <si>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</si>
  <si>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</si>
  <si>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</si>
  <si>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</si>
  <si>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</si>
  <si>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</si>
  <si>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</si>
  <si>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</si>
  <si>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</si>
  <si>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</si>
  <si>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</si>
  <si>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</si>
  <si>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</si>
  <si>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</si>
  <si>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</si>
  <si>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</si>
  <si>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</si>
  <si>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</si>
  <si>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</si>
  <si>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</si>
  <si>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</si>
  <si>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</si>
  <si>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</si>
  <si>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</si>
  <si>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</si>
  <si>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</si>
  <si>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</si>
  <si>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</si>
  <si>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</si>
  <si>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</si>
  <si>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</si>
  <si>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</si>
  <si>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</si>
  <si>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</si>
  <si>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</si>
  <si>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</si>
  <si>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</si>
  <si>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</si>
  <si>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</si>
  <si>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</si>
  <si>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</si>
  <si>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</si>
  <si>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</si>
  <si>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</si>
  <si>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</si>
  <si>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</si>
  <si>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</si>
  <si>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</si>
  <si>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</si>
  <si>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</si>
  <si>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</si>
  <si>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</si>
  <si>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</si>
  <si>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</si>
  <si>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</si>
  <si>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</si>
  <si>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</si>
  <si>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</si>
  <si>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</si>
  <si>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</si>
  <si>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</si>
  <si>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</si>
  <si>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</si>
  <si>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</si>
  <si>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</si>
  <si>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</si>
  <si>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</si>
  <si>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</si>
  <si>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</si>
  <si>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</si>
  <si>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</si>
  <si>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</si>
  <si>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</si>
  <si>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</si>
  <si>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</si>
  <si>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</si>
  <si>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</si>
  <si>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</si>
  <si>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</si>
  <si>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</si>
  <si>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</si>
  <si>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</si>
  <si>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</si>
  <si>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</si>
  <si>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</si>
  <si>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</si>
  <si>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</si>
  <si>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</si>
  <si>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</si>
  <si>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</si>
  <si>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</si>
  <si>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</si>
  <si>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</si>
  <si>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</si>
  <si>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</si>
  <si>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</si>
  <si>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</si>
  <si>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</si>
  <si>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</si>
  <si>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</si>
  <si>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</si>
  <si>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</si>
  <si>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</si>
  <si>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</si>
  <si>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</si>
  <si>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</si>
  <si>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</si>
  <si>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</si>
  <si>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</si>
  <si>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</si>
  <si>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</si>
  <si>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</si>
  <si>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</si>
  <si>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</si>
  <si>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</si>
  <si>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</si>
  <si>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</si>
  <si>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</si>
  <si>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</si>
  <si>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</si>
  <si>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</si>
  <si>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</si>
  <si>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</si>
  <si>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</si>
  <si>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</si>
  <si>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</si>
  <si>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</si>
  <si>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</si>
  <si>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</si>
  <si>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</si>
  <si>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</si>
  <si>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</si>
  <si>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</si>
  <si>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</si>
  <si>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</si>
  <si>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</si>
  <si>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</si>
  <si>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</si>
  <si>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</si>
  <si>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</si>
  <si>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</si>
  <si>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</si>
  <si>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</si>
  <si>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</si>
  <si>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</si>
  <si>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</si>
  <si>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</si>
  <si>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</si>
  <si>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</si>
  <si>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</si>
  <si>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</si>
  <si>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</si>
  <si>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</si>
  <si>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</si>
  <si>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</si>
  <si>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</si>
  <si>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</si>
  <si>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</si>
  <si>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</si>
  <si>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</si>
  <si>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</si>
  <si>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</si>
  <si>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</si>
  <si>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</si>
  <si>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</si>
  <si>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</si>
  <si>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</si>
  <si>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</si>
  <si>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</si>
  <si>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</si>
  <si>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</si>
  <si>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</si>
  <si>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</si>
  <si>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</si>
  <si>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</si>
  <si>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</si>
  <si>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</si>
  <si>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</si>
  <si>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</si>
  <si>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</si>
  <si>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</si>
  <si>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</si>
  <si>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</si>
  <si>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</si>
  <si>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</si>
  <si>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</si>
  <si>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</si>
  <si>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</si>
  <si>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</si>
  <si>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</si>
  <si>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</si>
  <si>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</si>
  <si>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</si>
  <si>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</si>
  <si>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</si>
  <si>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</si>
  <si>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</si>
  <si>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</si>
  <si>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</si>
  <si>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</si>
  <si>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</si>
  <si>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</si>
  <si>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</si>
  <si>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</si>
  <si>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</si>
  <si>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</si>
  <si>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</si>
  <si>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</si>
  <si>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</si>
  <si>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</si>
  <si>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</si>
  <si>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</si>
  <si>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</si>
  <si>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</si>
  <si>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</si>
  <si>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</si>
  <si>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</si>
  <si>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</si>
  <si>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</si>
  <si>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</si>
  <si>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</si>
  <si>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</si>
  <si>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</si>
  <si>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</si>
  <si>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</si>
  <si>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</si>
  <si>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</si>
  <si>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</si>
  <si>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</si>
  <si>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</si>
  <si>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</si>
  <si>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</si>
  <si>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</si>
  <si>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</si>
  <si>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</si>
  <si>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</si>
  <si>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</si>
  <si>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</si>
  <si>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</si>
  <si>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</si>
  <si>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</si>
  <si>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</si>
  <si>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</si>
  <si>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</si>
  <si>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</si>
  <si>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</si>
  <si>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</si>
  <si>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</si>
  <si>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</si>
  <si>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</si>
  <si>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</si>
  <si>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</si>
  <si>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</si>
  <si>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</si>
  <si>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</si>
  <si>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</si>
  <si>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</si>
  <si>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</si>
  <si>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</si>
  <si>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</si>
  <si>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</si>
  <si>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</si>
  <si>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</si>
  <si>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</si>
  <si>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</si>
  <si>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</si>
  <si>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</si>
  <si>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</si>
  <si>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</si>
  <si>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</si>
  <si>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</si>
  <si>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</si>
  <si>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</si>
  <si>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</si>
  <si>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</si>
  <si>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</si>
  <si>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</si>
  <si>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</si>
  <si>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</si>
  <si>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</si>
  <si>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</si>
  <si>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</si>
  <si>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</si>
  <si>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</si>
  <si>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</si>
  <si>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</si>
  <si>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</si>
  <si>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</si>
  <si>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</si>
  <si>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</si>
  <si>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</si>
  <si>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</si>
  <si>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</si>
  <si>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</si>
  <si>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</si>
  <si>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</si>
  <si>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</si>
  <si>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</si>
  <si>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</si>
  <si>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</si>
  <si>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</si>
  <si>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</si>
  <si>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</si>
  <si>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</si>
  <si>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</si>
  <si>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</si>
  <si>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</si>
  <si>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</si>
  <si>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</si>
  <si>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</si>
  <si>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</si>
  <si>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</si>
  <si>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</si>
  <si>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</si>
  <si>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</si>
  <si>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</si>
  <si>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</si>
  <si>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</si>
  <si>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</si>
  <si>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</si>
  <si>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</si>
  <si>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</si>
  <si>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</si>
  <si>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</si>
  <si>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</si>
  <si>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</si>
  <si>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</si>
  <si>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</si>
  <si>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</si>
  <si>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</si>
  <si>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</si>
  <si>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</si>
  <si>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</si>
  <si>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</si>
  <si>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</si>
  <si>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</si>
  <si>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</si>
  <si>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</si>
  <si>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</si>
  <si>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</si>
  <si>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</si>
  <si>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</si>
  <si>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</si>
  <si>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</si>
  <si>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</si>
  <si>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</si>
  <si>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</si>
  <si>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</si>
  <si>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</si>
  <si>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</si>
  <si>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</si>
  <si>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</si>
  <si>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</si>
  <si>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</si>
  <si>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</si>
  <si>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</si>
  <si>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</si>
  <si>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</si>
  <si>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</si>
  <si>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</si>
  <si>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</si>
  <si>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</si>
  <si>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</si>
  <si>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</si>
  <si>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</si>
  <si>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</si>
  <si>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</si>
  <si>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</si>
  <si>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</si>
  <si>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</si>
  <si>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</si>
  <si>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</si>
  <si>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</si>
  <si>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</si>
  <si>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</si>
  <si>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</si>
  <si>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</si>
  <si>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</si>
  <si>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</si>
  <si>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</si>
  <si>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</si>
  <si>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</si>
  <si>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</si>
  <si>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</si>
  <si>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</si>
  <si>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</si>
  <si>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</si>
  <si>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</si>
  <si>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</si>
  <si>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</si>
  <si>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</si>
  <si>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</si>
  <si>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</si>
  <si>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</si>
  <si>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</si>
  <si>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</si>
  <si>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</si>
  <si>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</si>
  <si>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</si>
  <si>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</si>
  <si>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</si>
  <si>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</si>
  <si>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</si>
  <si>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</si>
  <si>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</si>
  <si>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</si>
  <si>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</si>
  <si>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</si>
  <si>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</si>
  <si>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</si>
  <si>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</si>
  <si>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</si>
  <si>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</si>
  <si>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</si>
  <si>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</si>
  <si>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</si>
  <si>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</si>
  <si>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</si>
  <si>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</si>
  <si>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</si>
  <si>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</si>
  <si>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</si>
  <si>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</si>
  <si>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</si>
  <si>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</si>
  <si>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</si>
  <si>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</si>
  <si>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</si>
  <si>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</si>
  <si>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</si>
  <si>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</si>
  <si>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</si>
  <si>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</si>
  <si>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</si>
  <si>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</si>
  <si>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</si>
  <si>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</si>
  <si>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</si>
  <si>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</si>
  <si>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</si>
  <si>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</si>
  <si>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</si>
  <si>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</si>
  <si>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</si>
  <si>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</si>
  <si>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</si>
  <si>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</si>
  <si>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</si>
  <si>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</si>
  <si>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</si>
  <si>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</si>
  <si>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</si>
  <si>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</si>
  <si>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</si>
  <si>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</si>
  <si>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</si>
  <si>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</si>
  <si>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</si>
  <si>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</si>
  <si>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</si>
  <si>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</si>
  <si>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</si>
  <si>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</si>
  <si>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</si>
  <si>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</si>
  <si>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</si>
  <si>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</si>
  <si>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</si>
  <si>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</si>
  <si>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</si>
  <si>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</si>
  <si>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</si>
  <si>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</si>
  <si>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</si>
  <si>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</si>
  <si>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</si>
  <si>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</si>
  <si>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</si>
  <si>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</si>
  <si>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</si>
  <si>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</si>
  <si>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</si>
  <si>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</si>
  <si>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</si>
  <si>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</si>
  <si>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</si>
  <si>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</si>
  <si>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</si>
  <si>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</si>
  <si>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</si>
  <si>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</si>
  <si>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</si>
  <si>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</si>
  <si>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</si>
  <si>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</si>
  <si>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</si>
  <si>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</si>
  <si>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</si>
  <si>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</si>
  <si>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</si>
  <si>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</si>
  <si>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</si>
  <si>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</si>
  <si>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</si>
  <si>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</si>
  <si>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</si>
  <si>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</si>
  <si>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</si>
  <si>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</si>
  <si>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</si>
  <si>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</si>
  <si>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</si>
  <si>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</si>
  <si>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</si>
  <si>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</si>
  <si>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</si>
  <si>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</si>
  <si>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</si>
  <si>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</si>
  <si>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</si>
  <si>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</si>
  <si>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</si>
  <si>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</si>
  <si>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</si>
  <si>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</si>
  <si>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</si>
  <si>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</si>
  <si>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</si>
  <si>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</si>
  <si>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</si>
  <si>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</si>
  <si>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</si>
  <si>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</si>
  <si>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</si>
  <si>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</si>
  <si>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</si>
  <si>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</si>
  <si>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</si>
  <si>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</si>
  <si>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</si>
  <si>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</si>
  <si>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</si>
  <si>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</si>
  <si>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</si>
  <si>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</si>
  <si>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</si>
  <si>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</si>
  <si>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</si>
  <si>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</si>
  <si>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</si>
  <si>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</si>
  <si>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</si>
  <si>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</si>
  <si>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</si>
  <si>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</si>
  <si>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</si>
  <si>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</si>
  <si>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</si>
  <si>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</si>
  <si>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</si>
  <si>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</si>
  <si>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</si>
  <si>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</si>
  <si>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</si>
  <si>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</si>
  <si>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</si>
  <si>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</si>
  <si>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</si>
  <si>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</si>
  <si>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</si>
  <si>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</si>
  <si>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</si>
  <si>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</si>
  <si>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</si>
  <si>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</si>
  <si>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</si>
  <si>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</si>
  <si>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</si>
  <si>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</si>
  <si>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</si>
  <si>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</si>
  <si>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</si>
  <si>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</si>
  <si>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</si>
  <si>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</si>
  <si>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</si>
  <si>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</si>
  <si>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</si>
  <si>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</si>
  <si>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</si>
  <si>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</si>
  <si>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</si>
  <si>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</si>
  <si>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</si>
  <si>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</si>
  <si>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</si>
  <si>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</si>
  <si>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</si>
  <si>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</si>
  <si>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</si>
  <si>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</si>
  <si>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</si>
  <si>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</si>
  <si>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</si>
  <si>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</si>
  <si>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</si>
  <si>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</si>
  <si>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</si>
  <si>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</si>
  <si>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</si>
  <si>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</si>
  <si>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</si>
  <si>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</si>
  <si>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</si>
  <si>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</si>
  <si>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</si>
  <si>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</si>
  <si>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</si>
  <si>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</si>
  <si>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</si>
  <si>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</si>
  <si>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</si>
  <si>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</si>
  <si>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</si>
  <si>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</si>
  <si>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</si>
  <si>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</si>
  <si>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</si>
  <si>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</si>
  <si>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</si>
  <si>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</si>
  <si>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</si>
  <si>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</si>
  <si>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</si>
  <si>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</si>
  <si>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</si>
  <si>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</si>
  <si>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</si>
  <si>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</si>
  <si>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</si>
  <si>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</si>
  <si>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</si>
  <si>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</si>
  <si>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</si>
  <si>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</si>
  <si>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</si>
  <si>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</si>
  <si>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</si>
  <si>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</si>
  <si>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</si>
  <si>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</si>
  <si>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</si>
  <si>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</si>
  <si>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</si>
  <si>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</si>
  <si>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</si>
  <si>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</si>
  <si>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</si>
  <si>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</si>
  <si>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</si>
  <si>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</si>
  <si>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</si>
  <si>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</si>
  <si>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</si>
  <si>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</si>
  <si>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</si>
  <si>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</si>
  <si>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</si>
  <si>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</si>
  <si>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</si>
  <si>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</si>
  <si>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</si>
  <si>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</si>
  <si>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</si>
  <si>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</si>
  <si>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</si>
  <si>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</si>
  <si>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</si>
  <si>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</si>
  <si>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</si>
  <si>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</si>
  <si>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</si>
  <si>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</si>
  <si>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</si>
  <si>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</si>
  <si>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</si>
  <si>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</si>
  <si>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</si>
  <si>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</si>
  <si>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</si>
  <si>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</si>
  <si>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</si>
  <si>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</si>
  <si>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</si>
  <si>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</si>
  <si>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</si>
  <si>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</si>
  <si>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</si>
  <si>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</si>
  <si>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</si>
  <si>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</si>
  <si>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</si>
  <si>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</si>
  <si>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</si>
  <si>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</si>
  <si>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</si>
  <si>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</si>
  <si>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</si>
  <si>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</si>
  <si>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</si>
  <si>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</si>
  <si>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</si>
  <si>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</si>
  <si>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</si>
  <si>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</si>
  <si>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</si>
  <si>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</si>
  <si>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</si>
  <si>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</si>
  <si>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</si>
  <si>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</si>
  <si>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</si>
  <si>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</si>
  <si>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</si>
  <si>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</si>
  <si>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</si>
  <si>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</si>
  <si>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</si>
  <si>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</si>
  <si>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</si>
  <si>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</si>
  <si>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</si>
  <si>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</si>
  <si>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</si>
  <si>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</si>
  <si>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</si>
  <si>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</si>
  <si>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</si>
  <si>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</si>
  <si>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</si>
  <si>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</si>
  <si>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</si>
  <si>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</si>
  <si>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</si>
  <si>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</si>
  <si>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</si>
  <si>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</si>
  <si>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</si>
  <si>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</si>
  <si>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</si>
  <si>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</si>
  <si>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</si>
  <si>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</si>
  <si>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</si>
  <si>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</si>
  <si>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</si>
  <si>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</si>
  <si>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</si>
  <si>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</si>
  <si>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</si>
  <si>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</si>
  <si>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</si>
  <si>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</si>
  <si>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</si>
  <si>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</si>
  <si>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</si>
  <si>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</si>
  <si>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</si>
  <si>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</si>
  <si>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</si>
  <si>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</si>
  <si>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</si>
  <si>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</si>
  <si>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</si>
  <si>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</si>
  <si>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</si>
  <si>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</si>
  <si>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</si>
  <si>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</si>
  <si>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</si>
  <si>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</si>
  <si>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</si>
  <si>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</si>
  <si>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</si>
  <si>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</si>
  <si>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</si>
  <si>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</si>
  <si>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</si>
  <si>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</si>
  <si>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</si>
  <si>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</si>
  <si>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</si>
  <si>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</si>
  <si>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</si>
  <si>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</si>
  <si>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</si>
  <si>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</si>
  <si>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</si>
  <si>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</si>
  <si>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</si>
  <si>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</si>
  <si>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</si>
  <si>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</si>
  <si>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</si>
  <si>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</si>
  <si>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</si>
  <si>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</si>
  <si>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</si>
  <si>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</si>
  <si>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</si>
  <si>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</si>
  <si>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</si>
  <si>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</si>
  <si>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</si>
  <si>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</si>
  <si>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</si>
  <si>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</si>
  <si>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</si>
  <si>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</si>
  <si>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</si>
  <si>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</si>
  <si>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</si>
  <si>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</si>
  <si>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</si>
  <si>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</si>
  <si>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</si>
  <si>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</si>
  <si>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</si>
  <si>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</si>
  <si>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</si>
  <si>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</si>
  <si>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</si>
  <si>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</si>
  <si>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</si>
  <si>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</si>
  <si>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</si>
  <si>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</si>
  <si>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</si>
  <si>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</si>
  <si>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</si>
  <si>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</si>
  <si>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</si>
  <si>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</si>
  <si>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</si>
  <si>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</si>
  <si>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</si>
  <si>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</si>
  <si>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</si>
  <si>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</si>
  <si>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</si>
  <si>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</si>
  <si>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</si>
  <si>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</si>
  <si>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</si>
  <si>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</si>
  <si>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</si>
  <si>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</si>
  <si>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</si>
  <si>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</si>
  <si>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</si>
  <si>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</si>
  <si>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</si>
  <si>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</si>
  <si>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</si>
  <si>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</si>
  <si>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</si>
  <si>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</si>
  <si>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</si>
  <si>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</si>
  <si>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</si>
  <si>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</si>
  <si>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</si>
  <si>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</si>
  <si>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</si>
  <si>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</si>
  <si>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</si>
  <si>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</si>
  <si>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</si>
  <si>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</si>
  <si>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</si>
  <si>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</si>
  <si>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</si>
  <si>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</si>
  <si>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</si>
  <si>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</si>
  <si>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</si>
  <si>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</si>
  <si>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</si>
  <si>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</si>
  <si>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</si>
  <si>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</si>
  <si>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</si>
  <si>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</si>
  <si>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</si>
  <si>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</si>
  <si>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</si>
  <si>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</si>
  <si>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</si>
  <si>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</si>
  <si>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</si>
  <si>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</si>
  <si>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</si>
  <si>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</si>
  <si>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</si>
  <si>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</si>
  <si>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</si>
  <si>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</si>
  <si>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</si>
  <si>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</si>
  <si>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</si>
  <si>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</si>
  <si>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</si>
  <si>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</si>
  <si>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</si>
  <si>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</si>
  <si>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</si>
  <si>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</si>
  <si>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</si>
  <si>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</si>
  <si>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</si>
  <si>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</si>
  <si>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</si>
  <si>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</si>
  <si>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</si>
  <si>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</si>
  <si>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</si>
  <si>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</si>
  <si>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</si>
  <si>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</si>
  <si>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</si>
  <si>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</si>
  <si>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</si>
  <si>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</si>
  <si>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</si>
  <si>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</si>
  <si>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</si>
  <si>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</si>
  <si>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</si>
  <si>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</si>
  <si>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</si>
  <si>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</si>
  <si>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</si>
  <si>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</si>
  <si>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</si>
  <si>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</si>
  <si>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</si>
  <si>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</si>
  <si>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</si>
  <si>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</si>
  <si>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</si>
  <si>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</si>
  <si>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</si>
  <si>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</si>
  <si>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</si>
  <si>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</si>
  <si>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</si>
  <si>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</si>
  <si>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</si>
  <si>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</si>
  <si>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</si>
  <si>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</si>
  <si>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</si>
  <si>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</si>
  <si>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</si>
  <si>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</si>
  <si>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</si>
  <si>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</si>
  <si>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</si>
  <si>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</si>
  <si>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</si>
  <si>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</si>
  <si>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</si>
  <si>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</si>
  <si>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</si>
  <si>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</si>
  <si>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</si>
  <si>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</si>
  <si>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</si>
  <si>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</si>
  <si>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</si>
  <si>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</si>
  <si>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</si>
  <si>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</si>
  <si>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</si>
  <si>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</si>
  <si>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</si>
  <si>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</si>
  <si>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</si>
  <si>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</si>
  <si>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</si>
  <si>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</si>
  <si>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</si>
  <si>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</si>
  <si>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</si>
  <si>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</si>
  <si>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</si>
  <si>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</si>
  <si>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</si>
  <si>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</si>
  <si>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</si>
  <si>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</si>
  <si>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</si>
  <si>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</si>
  <si>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</si>
  <si>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</si>
  <si>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</si>
  <si>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</si>
  <si>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</si>
  <si>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</si>
  <si>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</si>
  <si>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</si>
  <si>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</si>
  <si>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</si>
  <si>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</si>
  <si>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</si>
  <si>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</si>
  <si>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</si>
  <si>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</si>
  <si>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</si>
  <si>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</si>
  <si>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</si>
  <si>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</si>
  <si>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</si>
  <si>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</si>
  <si>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</si>
  <si>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</si>
  <si>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</si>
  <si>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</si>
  <si>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</si>
  <si>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</si>
  <si>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</si>
  <si>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</si>
  <si>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</si>
  <si>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</si>
  <si>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</si>
  <si>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</si>
  <si>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</si>
  <si>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</si>
  <si>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</si>
  <si>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</si>
  <si>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</si>
  <si>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</si>
  <si>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</si>
  <si>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</si>
  <si>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</si>
  <si>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</si>
  <si>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</si>
  <si>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</si>
  <si>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</si>
  <si>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</si>
  <si>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</si>
  <si>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</si>
  <si>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</si>
  <si>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</si>
  <si>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</si>
  <si>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</si>
  <si>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</si>
  <si>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</si>
  <si>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</si>
  <si>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</si>
  <si>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</si>
  <si>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</si>
  <si>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</si>
  <si>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</si>
  <si>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</si>
  <si>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</si>
  <si>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</si>
  <si>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</si>
  <si>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</si>
  <si>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</si>
  <si>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</si>
  <si>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</si>
  <si>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</si>
  <si>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</si>
  <si>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</si>
  <si>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</si>
  <si>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</si>
  <si>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</si>
  <si>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</si>
  <si>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</si>
  <si>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</si>
  <si>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</si>
  <si>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</si>
  <si>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</si>
  <si>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</si>
  <si>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</si>
  <si>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</si>
  <si>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</si>
  <si>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</si>
  <si>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</si>
  <si>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</si>
  <si>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</si>
  <si>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</si>
  <si>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</si>
  <si>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</si>
  <si>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</si>
  <si>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</si>
  <si>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</si>
  <si>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</si>
  <si>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</si>
  <si>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</si>
  <si>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</si>
  <si>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</si>
  <si>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</si>
  <si>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</si>
  <si>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</si>
  <si>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</si>
  <si>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</si>
  <si>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</si>
  <si>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</si>
  <si>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</si>
  <si>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</si>
  <si>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</si>
  <si>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</si>
  <si>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</si>
  <si>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</si>
  <si>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</si>
  <si>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</si>
  <si>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</si>
  <si>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</si>
  <si>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</si>
  <si>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</si>
  <si>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</si>
  <si>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</si>
  <si>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</si>
  <si>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</si>
  <si>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</si>
  <si>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</si>
  <si>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</si>
  <si>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</si>
  <si>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</si>
  <si>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</si>
  <si>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</si>
  <si>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</si>
  <si>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</si>
  <si>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</si>
  <si>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</si>
  <si>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</si>
  <si>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</si>
  <si>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</si>
  <si>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</si>
  <si>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</si>
  <si>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</si>
  <si>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</si>
  <si>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</si>
  <si>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</si>
  <si>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</si>
  <si>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</si>
  <si>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</si>
  <si>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</si>
  <si>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</si>
  <si>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</si>
  <si>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</si>
  <si>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</si>
  <si>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</si>
  <si>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</si>
  <si>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</si>
  <si>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</si>
  <si>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</si>
  <si>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</si>
  <si>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</si>
  <si>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</si>
  <si>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</si>
  <si>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</si>
  <si>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</si>
  <si>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</si>
  <si>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</si>
  <si>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</si>
  <si>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</si>
  <si>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</si>
  <si>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</si>
  <si>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</si>
  <si>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</si>
  <si>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</si>
  <si>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</si>
  <si>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</si>
  <si>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</si>
  <si>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</si>
  <si>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</si>
  <si>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</si>
  <si>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</si>
  <si>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</si>
  <si>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</si>
  <si>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</si>
  <si>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</si>
  <si>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</si>
  <si>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</si>
  <si>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</si>
  <si>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</si>
  <si>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</si>
  <si>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</si>
  <si>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</si>
  <si>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</si>
  <si>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</si>
  <si>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</si>
  <si>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</si>
  <si>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</si>
  <si>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</si>
  <si>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</si>
  <si>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</si>
  <si>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</si>
  <si>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</si>
  <si>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</si>
  <si>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</si>
  <si>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</si>
  <si>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</si>
  <si>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</si>
  <si>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</si>
  <si>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</si>
  <si>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</si>
  <si>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</si>
  <si>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</si>
  <si>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</si>
  <si>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</si>
  <si>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</si>
  <si>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</si>
  <si>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</si>
  <si>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</si>
  <si>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</si>
  <si>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</si>
  <si>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</si>
  <si>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</si>
  <si>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</si>
  <si>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</si>
  <si>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</si>
  <si>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</si>
  <si>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</si>
  <si>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</si>
  <si>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</si>
  <si>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</si>
  <si>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</si>
  <si>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</si>
  <si>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</si>
  <si>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</si>
  <si>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</si>
  <si>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</si>
  <si>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</si>
  <si>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</si>
  <si>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</si>
  <si>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</si>
  <si>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</si>
  <si>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</si>
  <si>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</si>
  <si>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</si>
  <si>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</si>
  <si>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</si>
  <si>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</si>
  <si>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</si>
  <si>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</si>
  <si>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</si>
  <si>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</si>
  <si>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</si>
  <si>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</si>
  <si>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</si>
  <si>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</si>
  <si>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</si>
  <si>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</si>
  <si>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</si>
  <si>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</si>
  <si>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</si>
  <si>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</si>
  <si>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</si>
  <si>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</si>
  <si>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</si>
  <si>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</si>
  <si>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</si>
  <si>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</si>
  <si>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</si>
  <si>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</si>
  <si>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</si>
  <si>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</si>
  <si>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</si>
  <si>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</si>
  <si>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</si>
  <si>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</si>
  <si>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</si>
  <si>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</si>
  <si>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</si>
  <si>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</si>
  <si>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</si>
  <si>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</si>
  <si>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</si>
  <si>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</si>
  <si>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</si>
  <si>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</si>
  <si>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</si>
  <si>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</si>
  <si>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</si>
  <si>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</si>
  <si>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</si>
  <si>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</si>
  <si>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</si>
  <si>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</si>
  <si>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</si>
  <si>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</si>
  <si>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</si>
  <si>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</si>
  <si>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</si>
  <si>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</si>
  <si>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</si>
  <si>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</si>
  <si>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</si>
  <si>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</si>
  <si>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</si>
  <si>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</si>
  <si>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</si>
  <si>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</si>
  <si>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</si>
  <si>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</si>
  <si>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</si>
  <si>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</si>
  <si>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</si>
  <si>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</si>
  <si>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</si>
  <si>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</si>
  <si>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</si>
  <si>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</si>
  <si>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</si>
  <si>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</si>
  <si>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</si>
  <si>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</si>
  <si>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</si>
  <si>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</si>
  <si>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</si>
  <si>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</si>
  <si>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</si>
  <si>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</si>
  <si>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</si>
  <si>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</si>
  <si>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</si>
  <si>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</si>
  <si>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</si>
  <si>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</si>
  <si>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</si>
  <si>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</si>
  <si>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</si>
  <si>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</si>
  <si>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</si>
  <si>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</si>
  <si>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</si>
  <si>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</si>
  <si>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</si>
  <si>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</si>
  <si>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</si>
  <si>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</si>
  <si>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</si>
  <si>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</si>
  <si>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</si>
  <si>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</si>
  <si>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</si>
  <si>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</si>
  <si>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</si>
  <si>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</si>
  <si>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</si>
  <si>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</si>
  <si>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</si>
  <si>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</si>
  <si>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</si>
  <si>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</si>
  <si>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</si>
  <si>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</si>
  <si>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</si>
  <si>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</si>
  <si>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</si>
  <si>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</si>
  <si>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</si>
  <si>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</si>
  <si>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</si>
  <si>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</si>
  <si>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</si>
  <si>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</si>
  <si>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</si>
  <si>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</si>
  <si>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</si>
  <si>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</si>
  <si>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</si>
  <si>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</si>
  <si>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</si>
  <si>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</si>
  <si>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</si>
  <si>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</si>
  <si>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</si>
  <si>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</si>
  <si>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</si>
  <si>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</si>
  <si>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</si>
  <si>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</si>
  <si>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</si>
  <si>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</si>
  <si>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</si>
  <si>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</si>
  <si>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</si>
  <si>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</si>
  <si>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</si>
  <si>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</si>
  <si>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</si>
  <si>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</si>
  <si>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</si>
  <si>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</si>
  <si>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</si>
  <si>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</si>
  <si>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</si>
  <si>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</si>
  <si>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</si>
  <si>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</si>
  <si>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</si>
  <si>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</si>
  <si>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</si>
  <si>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</si>
  <si>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</si>
  <si>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</si>
  <si>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</si>
  <si>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</si>
  <si>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</si>
  <si>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</si>
  <si>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</si>
  <si>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</si>
  <si>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</si>
  <si>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</si>
  <si>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</si>
  <si>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</si>
  <si>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</si>
  <si>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</si>
  <si>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</si>
  <si>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</si>
  <si>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</si>
  <si>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</si>
  <si>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</si>
  <si>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</si>
  <si>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</si>
  <si>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</si>
  <si>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</si>
  <si>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</si>
  <si>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</si>
  <si>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</si>
  <si>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</si>
  <si>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</si>
  <si>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</si>
  <si>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</si>
  <si>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</si>
  <si>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</si>
  <si>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</si>
  <si>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</si>
  <si>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</si>
  <si>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</si>
  <si>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</si>
  <si>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</si>
  <si>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</si>
  <si>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</si>
  <si>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</si>
  <si>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</si>
  <si>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</si>
  <si>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</si>
  <si>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</si>
  <si>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</si>
  <si>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</si>
  <si>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</si>
  <si>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</si>
  <si>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</si>
  <si>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</si>
  <si>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</si>
  <si>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</si>
  <si>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</si>
  <si>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</si>
  <si>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</si>
  <si>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</si>
  <si>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</si>
  <si>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</si>
  <si>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</si>
  <si>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</si>
  <si>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</si>
  <si>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</si>
  <si>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</si>
  <si>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</si>
  <si>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</si>
  <si>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</si>
  <si>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</si>
  <si>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</si>
  <si>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</si>
  <si>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</si>
  <si>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</si>
  <si>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</si>
  <si>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</si>
  <si>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</si>
  <si>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</si>
  <si>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</si>
  <si>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</si>
  <si>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</si>
  <si>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</si>
  <si>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</si>
  <si>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</si>
  <si>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</si>
  <si>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</si>
  <si>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</si>
  <si>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</si>
  <si>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</si>
  <si>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</si>
  <si>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</si>
  <si>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</si>
  <si>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</si>
  <si>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</si>
  <si>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</si>
  <si>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</si>
  <si>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</si>
  <si>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</si>
  <si>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</si>
  <si>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</si>
  <si>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</si>
  <si>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</si>
  <si>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</si>
  <si>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</si>
  <si>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</si>
  <si>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</si>
  <si>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</si>
  <si>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</si>
  <si>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</si>
  <si>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</si>
  <si>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</si>
  <si>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</si>
  <si>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</si>
  <si>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</si>
  <si>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</si>
  <si>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</si>
  <si>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</si>
  <si>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</si>
  <si>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</si>
  <si>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</si>
  <si>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</si>
  <si>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</si>
  <si>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</si>
  <si>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</si>
  <si>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</si>
  <si>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</si>
  <si>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</si>
  <si>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</si>
  <si>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</si>
  <si>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</si>
  <si>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</si>
  <si>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</si>
  <si>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</si>
  <si>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</si>
  <si>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</si>
  <si>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</si>
  <si>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</si>
  <si>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</si>
  <si>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</si>
  <si>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</si>
  <si>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</si>
  <si>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</si>
  <si>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</si>
  <si>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</si>
  <si>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</si>
  <si>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</si>
  <si>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</si>
  <si>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</si>
  <si>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</si>
  <si>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</si>
  <si>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</si>
  <si>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</si>
  <si>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</si>
  <si>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</si>
  <si>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</si>
  <si>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</si>
  <si>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</si>
  <si>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</si>
  <si>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</si>
  <si>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</si>
  <si>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</si>
  <si>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</si>
  <si>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</si>
  <si>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</si>
  <si>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</si>
  <si>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</si>
  <si>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</si>
  <si>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</si>
  <si>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</si>
  <si>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</si>
  <si>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</si>
  <si>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</si>
  <si>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</si>
  <si>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</si>
  <si>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</si>
  <si>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</si>
  <si>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</si>
  <si>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</si>
  <si>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</si>
  <si>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</si>
  <si>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</si>
  <si>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</si>
  <si>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</si>
  <si>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</si>
  <si>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</si>
  <si>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</si>
  <si>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</si>
  <si>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</si>
  <si>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</si>
  <si>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</si>
  <si>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</si>
  <si>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</si>
  <si>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</si>
  <si>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</si>
  <si>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</si>
  <si>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</si>
  <si>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</si>
  <si>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</si>
  <si>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</si>
  <si>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</si>
  <si>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</si>
  <si>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</si>
  <si>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</si>
  <si>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</si>
  <si>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</si>
  <si>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</si>
  <si>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</si>
  <si>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</si>
  <si>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</si>
  <si>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</si>
  <si>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</si>
  <si>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</si>
  <si>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</si>
  <si>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</si>
  <si>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</si>
  <si>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</si>
  <si>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</si>
  <si>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</si>
  <si>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</si>
  <si>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</si>
  <si>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</si>
  <si>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</si>
  <si>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</si>
  <si>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</si>
  <si>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</si>
  <si>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</si>
  <si>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</si>
  <si>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</si>
  <si>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</si>
  <si>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</si>
  <si>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</si>
  <si>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</si>
  <si>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</si>
  <si>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</si>
  <si>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</si>
  <si>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</si>
  <si>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</si>
  <si>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</si>
  <si>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</si>
  <si>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</si>
  <si>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</si>
  <si>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</si>
  <si>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</si>
  <si>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</si>
  <si>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</si>
  <si>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</si>
  <si>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</si>
  <si>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</si>
  <si>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</si>
  <si>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</si>
  <si>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</si>
  <si>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</si>
  <si>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</si>
  <si>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</si>
  <si>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</si>
  <si>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</si>
  <si>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</si>
  <si>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</si>
  <si>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</si>
  <si>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</si>
  <si>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</si>
  <si>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</si>
  <si>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</si>
  <si>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</si>
  <si>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</si>
  <si>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</si>
  <si>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</si>
  <si>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</si>
  <si>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</si>
  <si>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</si>
  <si>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</si>
  <si>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</si>
  <si>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</si>
  <si>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</si>
  <si>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</si>
  <si>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</si>
  <si>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</si>
  <si>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</si>
  <si>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</si>
  <si>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</si>
  <si>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</si>
  <si>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</si>
  <si>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</si>
  <si>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</si>
  <si>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</si>
  <si>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</si>
  <si>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</si>
  <si>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</si>
  <si>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</si>
  <si>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</si>
  <si>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</si>
  <si>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</si>
  <si>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</si>
  <si>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</si>
  <si>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</si>
  <si>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</si>
  <si>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</si>
  <si>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</si>
  <si>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</si>
  <si>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</si>
  <si>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</si>
  <si>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</si>
  <si>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</si>
  <si>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</si>
  <si>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</si>
  <si>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</si>
  <si>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</si>
  <si>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</si>
  <si>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</si>
  <si>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</si>
  <si>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</si>
  <si>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</si>
  <si>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</si>
  <si>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</si>
  <si>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</si>
  <si>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</si>
  <si>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</si>
  <si>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</si>
  <si>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</si>
  <si>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</si>
  <si>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</si>
  <si>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</si>
  <si>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</si>
  <si>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</si>
  <si>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</si>
  <si>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</si>
  <si>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</si>
  <si>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</si>
  <si>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</si>
  <si>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</si>
  <si>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</si>
  <si>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</si>
  <si>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</si>
  <si>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</si>
  <si>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</si>
  <si>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</si>
  <si>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</si>
  <si>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</si>
  <si>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</si>
  <si>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</si>
  <si>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</si>
  <si>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</si>
  <si>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</si>
  <si>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</si>
  <si>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</si>
  <si>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</si>
  <si>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</si>
  <si>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</si>
  <si>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</si>
  <si>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</si>
  <si>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</si>
  <si>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</si>
  <si>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</si>
  <si>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</si>
  <si>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</si>
  <si>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</si>
  <si>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</si>
  <si>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</si>
  <si>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</si>
  <si>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</si>
  <si>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</si>
  <si>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</si>
  <si>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</si>
  <si>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</si>
  <si>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</si>
  <si>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</si>
  <si>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</si>
  <si>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</si>
  <si>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</si>
  <si>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</si>
  <si>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</si>
  <si>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</si>
  <si>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</si>
  <si>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</si>
  <si>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</si>
  <si>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</si>
  <si>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</si>
  <si>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</si>
  <si>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</si>
  <si>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</si>
  <si>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</si>
  <si>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</si>
  <si>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</si>
  <si>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</si>
  <si>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</si>
  <si>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</si>
  <si>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</si>
  <si>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</si>
  <si>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</si>
  <si>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</si>
  <si>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</si>
  <si>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</si>
  <si>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</si>
  <si>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</si>
  <si>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</si>
  <si>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</si>
  <si>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</si>
  <si>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</si>
  <si>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</si>
  <si>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</si>
  <si>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</si>
  <si>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</si>
  <si>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</si>
  <si>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</si>
  <si>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</si>
  <si>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</si>
  <si>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</si>
  <si>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</si>
  <si>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</si>
  <si>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</si>
  <si>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</si>
  <si>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</si>
  <si>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</si>
  <si>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</si>
  <si>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</si>
  <si>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</si>
  <si>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</si>
  <si>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</si>
  <si>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</si>
  <si>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</si>
  <si>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</si>
  <si>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</si>
  <si>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</si>
  <si>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</si>
  <si>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</si>
  <si>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</si>
  <si>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</si>
  <si>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</si>
  <si>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</si>
  <si>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</si>
  <si>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</si>
  <si>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</si>
  <si>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</si>
  <si>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</si>
  <si>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</si>
  <si>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</si>
  <si>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</si>
  <si>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</si>
  <si>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</si>
  <si>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</si>
  <si>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</si>
  <si>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</si>
  <si>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</si>
  <si>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</si>
  <si>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</si>
  <si>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</si>
  <si>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</si>
  <si>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</si>
  <si>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</si>
  <si>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</si>
  <si>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</si>
  <si>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</si>
  <si>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</si>
  <si>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</si>
  <si>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</si>
  <si>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</si>
  <si>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</si>
  <si>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</si>
  <si>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</si>
  <si>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</si>
  <si>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</si>
  <si>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</si>
  <si>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</si>
  <si>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</si>
  <si>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</si>
  <si>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</si>
  <si>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</si>
  <si>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</si>
  <si>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</si>
  <si>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</si>
  <si>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</si>
  <si>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</si>
  <si>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</si>
  <si>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</si>
  <si>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</si>
  <si>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</si>
  <si>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</si>
  <si>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</si>
  <si>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</si>
  <si>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</si>
  <si>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</si>
  <si>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</si>
  <si>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</si>
  <si>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</si>
  <si>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</si>
  <si>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</si>
  <si>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</si>
  <si>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</si>
  <si>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</si>
  <si>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</si>
  <si>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</si>
  <si>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</si>
  <si>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</si>
  <si>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</si>
  <si>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</si>
  <si>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</si>
  <si>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</si>
  <si>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</si>
  <si>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</si>
  <si>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</si>
  <si>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</si>
  <si>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</si>
  <si>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</si>
  <si>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</si>
  <si>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</si>
  <si>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</si>
  <si>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</si>
  <si>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</si>
  <si>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</si>
  <si>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</si>
  <si>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</si>
  <si>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</si>
  <si>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</si>
  <si>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</si>
  <si>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</si>
  <si>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</si>
  <si>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</si>
  <si>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</si>
  <si>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</si>
  <si>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</si>
  <si>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</si>
  <si>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</si>
  <si>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</si>
  <si>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</si>
  <si>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</si>
  <si>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</si>
  <si>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</si>
  <si>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</si>
  <si>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</si>
  <si>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</si>
  <si>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</si>
  <si>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</si>
  <si>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</si>
  <si>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</si>
  <si>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</si>
  <si>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</si>
  <si>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</si>
  <si>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</si>
  <si>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</si>
  <si>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</si>
  <si>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</si>
  <si>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</si>
  <si>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</si>
  <si>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</si>
  <si>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</si>
  <si>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</si>
  <si>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</si>
  <si>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</si>
  <si>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</si>
  <si>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</si>
  <si>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</si>
  <si>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</si>
  <si>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</si>
  <si>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</si>
  <si>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</si>
  <si>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</si>
  <si>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</si>
  <si>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</si>
  <si>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</si>
  <si>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</si>
  <si>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</si>
  <si>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</si>
  <si>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</si>
  <si>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</si>
  <si>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</si>
  <si>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</si>
  <si>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</si>
  <si>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</si>
  <si>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</si>
  <si>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</si>
  <si>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</si>
  <si>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</si>
  <si>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</si>
  <si>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</si>
  <si>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</si>
  <si>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</si>
  <si>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</si>
  <si>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</si>
  <si>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</si>
  <si>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</si>
  <si>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</si>
  <si>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</si>
  <si>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</si>
  <si>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</si>
  <si>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</si>
  <si>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</si>
  <si>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</si>
  <si>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</si>
  <si>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</si>
  <si>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</si>
  <si>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</si>
  <si>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</si>
  <si>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</si>
  <si>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</si>
  <si>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</si>
  <si>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</si>
  <si>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</si>
  <si>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</si>
  <si>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</si>
  <si>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</si>
  <si>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</si>
  <si>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</si>
  <si>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</si>
  <si>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</si>
  <si>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</si>
  <si>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</si>
  <si>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</si>
  <si>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</si>
  <si>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</si>
  <si>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</si>
  <si>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</si>
  <si>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</si>
  <si>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</si>
  <si>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</si>
  <si>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</si>
  <si>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</si>
  <si>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</si>
  <si>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</si>
  <si>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</si>
  <si>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</si>
  <si>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</si>
  <si>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</si>
  <si>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</si>
  <si>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</si>
  <si>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</si>
  <si>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</si>
  <si>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</si>
  <si>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</si>
  <si>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</si>
  <si>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</si>
  <si>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</si>
  <si>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</si>
  <si>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</si>
  <si>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</si>
  <si>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</si>
  <si>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</si>
  <si>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</si>
  <si>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</si>
  <si>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</si>
  <si>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</si>
  <si>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</si>
  <si>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</si>
  <si>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</si>
  <si>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</si>
  <si>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</si>
  <si>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</si>
  <si>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</si>
  <si>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</si>
  <si>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</si>
  <si>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</si>
  <si>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</si>
  <si>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</si>
  <si>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</si>
  <si>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</si>
  <si>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</si>
  <si>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</si>
  <si>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</si>
  <si>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</si>
  <si>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</si>
  <si>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</si>
  <si>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</si>
  <si>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</si>
  <si>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</si>
  <si>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</si>
  <si>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</si>
  <si>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</si>
  <si>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</si>
  <si>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</si>
  <si>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</si>
  <si>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</si>
  <si>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</si>
  <si>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</si>
  <si>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</si>
  <si>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</si>
  <si>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</si>
  <si>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</si>
  <si>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</si>
  <si>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</si>
  <si>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</si>
  <si>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</si>
  <si>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</si>
  <si>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</si>
  <si>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</si>
  <si>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</si>
  <si>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</si>
  <si>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</si>
  <si>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</si>
  <si>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</si>
  <si>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</si>
  <si>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</si>
  <si>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</si>
  <si>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</si>
  <si>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</si>
  <si>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</si>
  <si>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</si>
  <si>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</si>
  <si>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</si>
  <si>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</si>
  <si>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</si>
  <si>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</si>
  <si>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</si>
  <si>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</si>
  <si>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</si>
  <si>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</si>
  <si>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</si>
  <si>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</si>
  <si>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</si>
  <si>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</si>
  <si>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</si>
  <si>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</si>
  <si>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</si>
  <si>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</si>
  <si>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</si>
  <si>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</si>
  <si>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</si>
  <si>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</si>
  <si>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</si>
  <si>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</si>
  <si>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</si>
  <si>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</si>
  <si>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</si>
  <si>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</si>
  <si>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</si>
  <si>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</si>
  <si>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</si>
  <si>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</si>
  <si>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</si>
  <si>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</si>
  <si>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</si>
  <si>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</si>
  <si>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</si>
  <si>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</si>
  <si>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</si>
  <si>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</si>
  <si>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</si>
  <si>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</si>
  <si>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</si>
  <si>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</si>
  <si>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</si>
  <si>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</si>
  <si>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</si>
  <si>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</si>
  <si>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</si>
  <si>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</si>
  <si>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</si>
  <si>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</si>
  <si>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</si>
  <si>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</si>
  <si>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</si>
  <si>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</si>
  <si>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</si>
  <si>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</si>
  <si>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</si>
  <si>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</si>
  <si>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</si>
  <si>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</si>
  <si>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</si>
  <si>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</si>
  <si>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</si>
  <si>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</si>
  <si>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</si>
  <si>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</si>
  <si>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</si>
  <si>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</si>
  <si>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</si>
  <si>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</si>
  <si>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</si>
  <si>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</si>
  <si>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</si>
  <si>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</si>
  <si>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</si>
  <si>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</si>
  <si>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</si>
  <si>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</si>
  <si>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</si>
  <si>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</si>
  <si>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</si>
  <si>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</si>
  <si>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</si>
  <si>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</si>
  <si>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</si>
  <si>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</si>
  <si>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</si>
  <si>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</si>
  <si>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</si>
  <si>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</si>
  <si>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</si>
  <si>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</si>
  <si>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</si>
  <si>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</si>
  <si>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</si>
  <si>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</si>
  <si>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</si>
  <si>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</si>
  <si>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</si>
  <si>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</si>
  <si>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</si>
  <si>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</si>
  <si>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</si>
  <si>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</si>
  <si>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</si>
  <si>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</si>
  <si>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</si>
  <si>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</si>
  <si>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</si>
  <si>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</si>
  <si>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</si>
  <si>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</si>
  <si>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</si>
  <si>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</si>
  <si>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</si>
  <si>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</si>
  <si>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</si>
  <si>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</si>
  <si>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</si>
  <si>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</si>
  <si>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</si>
  <si>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</si>
  <si>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</si>
  <si>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</si>
  <si>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</si>
  <si>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</si>
  <si>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</si>
  <si>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</si>
  <si>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</si>
  <si>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</si>
  <si>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</si>
  <si>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</si>
  <si>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</si>
  <si>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</si>
  <si>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</si>
  <si>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</si>
  <si>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</si>
  <si>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</si>
  <si>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</si>
  <si>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</si>
  <si>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</si>
  <si>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</si>
  <si>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</si>
  <si>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</si>
  <si>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</si>
  <si>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</si>
  <si>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</si>
  <si>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</si>
  <si>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</si>
  <si>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</si>
  <si>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</si>
  <si>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</si>
  <si>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</si>
  <si>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</si>
  <si>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</si>
  <si>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</si>
  <si>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</si>
  <si>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</si>
  <si>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</si>
  <si>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</si>
  <si>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</si>
  <si>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</si>
  <si>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</si>
  <si>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</si>
  <si>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</si>
  <si>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</si>
  <si>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</si>
  <si>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</si>
  <si>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</si>
  <si>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</si>
  <si>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</si>
  <si>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</si>
  <si>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</si>
  <si>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</si>
  <si>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</si>
  <si>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</si>
  <si>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</si>
  <si>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</si>
  <si>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</si>
  <si>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</si>
  <si>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</si>
  <si>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</si>
  <si>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</si>
  <si>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</si>
  <si>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</si>
  <si>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</si>
  <si>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</si>
  <si>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</si>
  <si>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</si>
  <si>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</si>
  <si>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</si>
  <si>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</si>
  <si>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</si>
  <si>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</si>
  <si>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</si>
  <si>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</si>
  <si>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</si>
  <si>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</si>
  <si>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</si>
  <si>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</si>
  <si>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</si>
  <si>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</si>
  <si>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</si>
  <si>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</si>
  <si>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</si>
  <si>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</si>
  <si>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</si>
  <si>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</si>
  <si>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</si>
  <si>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</si>
  <si>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</si>
  <si>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</si>
  <si>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</si>
  <si>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</si>
  <si>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</si>
  <si>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</si>
  <si>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</si>
  <si>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</si>
  <si>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</si>
  <si>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</si>
  <si>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</si>
  <si>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</si>
  <si>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</si>
  <si>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</si>
  <si>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</si>
  <si>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</si>
  <si>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</si>
  <si>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</si>
  <si>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</si>
  <si>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</si>
  <si>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</si>
  <si>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</si>
  <si>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</si>
  <si>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</si>
  <si>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</si>
  <si>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</si>
  <si>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</si>
  <si>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</si>
  <si>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</si>
  <si>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</si>
  <si>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</si>
  <si>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</si>
  <si>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</si>
  <si>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</si>
  <si>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</si>
  <si>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</si>
  <si>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</si>
  <si>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</si>
  <si>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</si>
  <si>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</si>
  <si>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</si>
  <si>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</si>
  <si>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</si>
  <si>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</si>
  <si>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</si>
  <si>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</si>
  <si>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</si>
  <si>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</si>
  <si>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</si>
  <si>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</si>
  <si>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</si>
  <si>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</si>
  <si>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</si>
  <si>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</si>
  <si>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</si>
  <si>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</si>
  <si>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</si>
  <si>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</si>
  <si>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</si>
  <si>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</si>
  <si>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</si>
  <si>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</si>
  <si>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</si>
  <si>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</si>
  <si>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</si>
  <si>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</si>
  <si>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</si>
  <si>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</si>
  <si>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</si>
  <si>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</si>
  <si>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</si>
  <si>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</si>
  <si>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</si>
  <si>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</si>
  <si>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</si>
  <si>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</si>
  <si>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</si>
  <si>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</si>
  <si>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</si>
  <si>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</si>
  <si>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</si>
  <si>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</si>
  <si>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</si>
  <si>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</si>
  <si>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</si>
  <si>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</si>
  <si>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</si>
  <si>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</si>
  <si>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</si>
  <si>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</si>
  <si>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</si>
  <si>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</si>
  <si>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</si>
  <si>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</si>
  <si>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</si>
  <si>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</si>
  <si>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</si>
  <si>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</si>
  <si>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</si>
  <si>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</si>
  <si>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</si>
  <si>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</si>
  <si>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</si>
  <si>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</si>
  <si>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</si>
  <si>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</si>
  <si>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</si>
  <si>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</si>
  <si>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</si>
  <si>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</si>
  <si>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</si>
  <si>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</si>
  <si>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</si>
  <si>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</si>
  <si>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</si>
  <si>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</si>
  <si>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</si>
  <si>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</si>
  <si>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</si>
  <si>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</si>
  <si>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</si>
  <si>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</si>
  <si>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</si>
  <si>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</si>
  <si>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</si>
  <si>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</si>
  <si>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</si>
  <si>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</si>
  <si>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</si>
  <si>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</si>
  <si>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</si>
  <si>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</si>
  <si>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</si>
  <si>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</si>
  <si>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</si>
  <si>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</si>
  <si>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</si>
  <si>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</si>
  <si>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</si>
  <si>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</si>
  <si>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</si>
  <si>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</si>
  <si>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</si>
  <si>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</si>
  <si>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</si>
  <si>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</si>
  <si>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</si>
  <si>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</si>
  <si>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</si>
  <si>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</si>
  <si>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</si>
  <si>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</si>
  <si>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</si>
  <si>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</si>
  <si>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</si>
  <si>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</si>
  <si>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</si>
  <si>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</si>
  <si>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</si>
  <si>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</si>
  <si>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</si>
  <si>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</si>
  <si>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</si>
  <si>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</si>
  <si>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</si>
  <si>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</si>
  <si>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</si>
  <si>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</si>
  <si>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</si>
  <si>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</si>
  <si>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</si>
  <si>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</si>
  <si>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</si>
  <si>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</si>
  <si>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</si>
  <si>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</si>
  <si>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</si>
  <si>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</si>
  <si>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</si>
  <si>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</si>
  <si>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</si>
  <si>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</si>
  <si>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</si>
  <si>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</si>
  <si>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</si>
  <si>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</si>
  <si>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</si>
  <si>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</si>
  <si>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</si>
  <si>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</si>
  <si>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</si>
  <si>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</si>
  <si>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</si>
  <si>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</si>
  <si>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</si>
  <si>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</si>
  <si>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</si>
  <si>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</si>
  <si>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</si>
  <si>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</si>
  <si>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</si>
  <si>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</si>
  <si>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</si>
  <si>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</si>
  <si>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</si>
  <si>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</si>
  <si>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</si>
  <si>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</si>
  <si>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</si>
  <si>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</si>
  <si>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</si>
  <si>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</si>
  <si>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</si>
  <si>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</si>
  <si>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</si>
  <si>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</si>
  <si>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</si>
  <si>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</si>
  <si>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</si>
  <si>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</si>
  <si>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</si>
  <si>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</si>
  <si>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</si>
  <si>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</si>
  <si>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</si>
  <si>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</si>
  <si>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</si>
  <si>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</si>
  <si>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</si>
  <si>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</si>
  <si>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</si>
  <si>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</si>
  <si>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</si>
  <si>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</si>
  <si>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</si>
  <si>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</si>
  <si>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</si>
  <si>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</si>
  <si>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</si>
  <si>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</si>
  <si>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</si>
  <si>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</si>
  <si>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</si>
  <si>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</si>
  <si>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</si>
  <si>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</si>
  <si>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</si>
  <si>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</si>
  <si>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</si>
  <si>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</si>
  <si>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</si>
  <si>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</si>
  <si>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</si>
  <si>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</si>
  <si>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</si>
  <si>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</si>
  <si>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</si>
  <si>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</si>
  <si>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</si>
  <si>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</si>
  <si>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</si>
  <si>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</si>
  <si>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</si>
  <si>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</si>
  <si>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</si>
  <si>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</si>
  <si>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</si>
  <si>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</si>
  <si>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</si>
  <si>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</si>
  <si>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</si>
  <si>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</si>
  <si>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</si>
  <si>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</si>
  <si>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</si>
  <si>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</si>
  <si>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</si>
  <si>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</si>
  <si>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</si>
  <si>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</si>
  <si>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</si>
  <si>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</si>
  <si>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</si>
  <si>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</si>
  <si>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</si>
  <si>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</si>
  <si>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</si>
  <si>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</si>
  <si>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</si>
  <si>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</si>
  <si>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</si>
  <si>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</si>
  <si>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</si>
  <si>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</si>
  <si>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</si>
  <si>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</si>
  <si>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</si>
  <si>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</si>
  <si>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</si>
  <si>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</si>
  <si>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</si>
  <si>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</si>
  <si>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</si>
  <si>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</si>
  <si>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</si>
  <si>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</si>
  <si>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</si>
  <si>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</si>
  <si>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</si>
  <si>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</si>
  <si>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</si>
  <si>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</si>
  <si>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</si>
  <si>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</si>
  <si>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</si>
  <si>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</si>
  <si>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</si>
  <si>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</si>
  <si>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</si>
  <si>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</si>
  <si>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</si>
  <si>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</si>
  <si>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</si>
  <si>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</si>
  <si>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</si>
  <si>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</si>
  <si>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</si>
  <si>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</si>
  <si>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</si>
  <si>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</si>
  <si>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</si>
  <si>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</si>
  <si>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</si>
  <si>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</si>
  <si>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</si>
  <si>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</si>
  <si>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</si>
  <si>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</si>
  <si>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</si>
  <si>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</si>
  <si>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</si>
  <si>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</si>
  <si>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</si>
  <si>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</si>
  <si>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</si>
  <si>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</si>
  <si>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</si>
  <si>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</si>
  <si>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</si>
  <si>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</si>
  <si>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</si>
  <si>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</si>
  <si>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</si>
  <si>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</si>
  <si>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</si>
  <si>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</si>
  <si>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</si>
  <si>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</si>
  <si>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</si>
  <si>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</si>
  <si>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</si>
  <si>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</si>
  <si>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</si>
  <si>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</si>
  <si>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</si>
  <si>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</si>
  <si>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</si>
  <si>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</si>
  <si>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</si>
  <si>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</si>
  <si>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</si>
  <si>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</si>
  <si>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</si>
  <si>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</si>
  <si>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</si>
  <si>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</si>
  <si>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</si>
  <si>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</si>
  <si>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</si>
  <si>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</si>
  <si>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</si>
  <si>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</si>
  <si>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</si>
  <si>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</si>
  <si>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</si>
  <si>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</si>
  <si>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</si>
  <si>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</si>
  <si>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</si>
  <si>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</si>
  <si>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</si>
  <si>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</si>
  <si>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</si>
  <si>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</si>
  <si>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</si>
  <si>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</si>
  <si>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</si>
  <si>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</si>
  <si>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</si>
  <si>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</si>
  <si>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</si>
  <si>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</si>
  <si>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</si>
  <si>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</si>
  <si>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</si>
  <si>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</si>
  <si>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</si>
  <si>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</si>
  <si>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</si>
  <si>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</si>
  <si>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</si>
  <si>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</si>
  <si>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</si>
  <si>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</si>
  <si>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</si>
  <si>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</si>
  <si>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</si>
  <si>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</si>
  <si>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</si>
  <si>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</si>
  <si>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</si>
  <si>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</si>
  <si>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</si>
  <si>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</si>
  <si>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</si>
  <si>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</si>
  <si>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</si>
  <si>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</si>
  <si>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</si>
  <si>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</si>
  <si>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</si>
  <si>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</si>
  <si>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</si>
  <si>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</si>
  <si>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</si>
  <si>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</si>
  <si>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</si>
  <si>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</si>
  <si>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</si>
  <si>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</si>
  <si>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</si>
  <si>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</si>
  <si>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</si>
  <si>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</si>
  <si>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</si>
  <si>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</si>
  <si>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</si>
  <si>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</si>
  <si>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</si>
  <si>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</si>
  <si>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</si>
  <si>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</si>
  <si>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</si>
  <si>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</si>
  <si>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</si>
  <si>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</si>
  <si>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</si>
  <si>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</si>
  <si>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</si>
  <si>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</si>
  <si>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</si>
  <si>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</si>
  <si>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</si>
  <si>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</si>
  <si>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</si>
  <si>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</si>
  <si>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</si>
  <si>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</si>
  <si>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</si>
  <si>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</si>
  <si>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</si>
  <si>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</si>
  <si>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</si>
  <si>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</si>
  <si>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</si>
  <si>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</si>
  <si>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</si>
  <si>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</si>
  <si>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</si>
  <si>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</si>
  <si>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</si>
  <si>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</si>
  <si>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</si>
  <si>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</si>
  <si>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</si>
  <si>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</si>
  <si>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</si>
  <si>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</si>
  <si>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</si>
  <si>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</si>
  <si>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</si>
  <si>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</si>
  <si>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</si>
  <si>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</si>
  <si>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</si>
  <si>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</si>
  <si>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</si>
  <si>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</si>
  <si>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</si>
  <si>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</si>
  <si>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</si>
  <si>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</si>
  <si>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</si>
  <si>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</si>
  <si>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</si>
  <si>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</si>
  <si>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</si>
  <si>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</si>
  <si>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</si>
  <si>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</si>
  <si>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</si>
  <si>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</si>
  <si>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</si>
  <si>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</si>
  <si>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</si>
  <si>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</si>
  <si>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</si>
  <si>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</si>
  <si>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</si>
  <si>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</si>
  <si>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</si>
  <si>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</si>
  <si>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</si>
  <si>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</si>
  <si>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</si>
  <si>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</si>
  <si>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</si>
  <si>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</si>
  <si>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</si>
  <si>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</si>
  <si>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</si>
  <si>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</si>
  <si>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</si>
  <si>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</si>
  <si>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</si>
  <si>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</si>
  <si>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</si>
  <si>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</si>
  <si>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</si>
  <si>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</si>
  <si>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</si>
  <si>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</si>
  <si>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</si>
  <si>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</si>
  <si>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</si>
  <si>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</si>
  <si>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</si>
  <si>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</si>
  <si>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</si>
  <si>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</si>
  <si>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</si>
  <si>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</si>
  <si>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</si>
  <si>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</si>
  <si>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</si>
  <si>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</si>
  <si>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</si>
  <si>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</si>
  <si>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</si>
  <si>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</si>
  <si>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</si>
  <si>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</si>
  <si>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</si>
  <si>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</si>
  <si>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</si>
  <si>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</si>
  <si>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</si>
  <si>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</si>
  <si>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</si>
  <si>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</si>
  <si>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</si>
  <si>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</si>
  <si>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</si>
  <si>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</si>
  <si>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</si>
  <si>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</si>
  <si>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</si>
  <si>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</si>
  <si>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</si>
  <si>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</si>
  <si>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</si>
  <si>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</si>
  <si>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</si>
  <si>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</si>
  <si>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</si>
  <si>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</si>
  <si>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</si>
  <si>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</si>
  <si>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</si>
  <si>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</si>
  <si>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</si>
  <si>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</si>
  <si>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</si>
  <si>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</si>
  <si>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</si>
  <si>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</si>
  <si>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</si>
  <si>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</si>
  <si>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</si>
  <si>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</si>
  <si>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</si>
  <si>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</si>
  <si>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</si>
  <si>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</si>
  <si>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</si>
  <si>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</si>
  <si>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</si>
  <si>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</si>
  <si>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</si>
  <si>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</si>
  <si>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</si>
  <si>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</si>
  <si>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</si>
  <si>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</si>
  <si>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</si>
  <si>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</si>
  <si>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</si>
  <si>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</si>
  <si>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</si>
  <si>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</si>
  <si>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</si>
  <si>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</si>
  <si>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</si>
  <si>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</si>
  <si>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</si>
  <si>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</si>
  <si>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</si>
  <si>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</si>
  <si>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</si>
  <si>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</si>
  <si>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</si>
  <si>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</si>
  <si>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</si>
  <si>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</si>
  <si>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</si>
  <si>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</si>
  <si>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</si>
  <si>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</si>
  <si>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</si>
  <si>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</si>
  <si>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</si>
  <si>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</si>
  <si>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</si>
  <si>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</si>
  <si>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</si>
  <si>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</si>
  <si>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</si>
  <si>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</si>
  <si>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</si>
  <si>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</si>
  <si>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</si>
  <si>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</si>
  <si>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</si>
  <si>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</si>
  <si>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</si>
  <si>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</si>
  <si>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</si>
  <si>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</si>
  <si>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</si>
  <si>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</si>
  <si>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</si>
  <si>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</si>
  <si>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</si>
  <si>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</si>
  <si>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</si>
  <si>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</si>
  <si>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</si>
  <si>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</si>
  <si>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</si>
  <si>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</si>
  <si>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</si>
  <si>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</si>
  <si>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</si>
  <si>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</si>
  <si>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</si>
  <si>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</si>
  <si>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</si>
  <si>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</si>
  <si>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</si>
  <si>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</si>
  <si>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</si>
  <si>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</si>
  <si>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</si>
  <si>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</si>
  <si>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</si>
  <si>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</si>
  <si>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</si>
  <si>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</si>
  <si>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</si>
  <si>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</si>
  <si>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</si>
  <si>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</si>
  <si>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</si>
  <si>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</si>
  <si>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</si>
  <si>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</si>
  <si>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</si>
  <si>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</si>
  <si>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</si>
  <si>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</si>
  <si>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</si>
  <si>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</si>
  <si>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</si>
  <si>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</si>
  <si>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</si>
  <si>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</si>
  <si>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</si>
  <si>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</si>
  <si>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</si>
  <si>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</si>
  <si>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</si>
  <si>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</si>
  <si>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</si>
  <si>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</si>
  <si>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</si>
  <si>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</si>
  <si>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</si>
  <si>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</si>
  <si>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</si>
  <si>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</si>
  <si>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</si>
  <si>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</si>
  <si>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</si>
  <si>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</si>
  <si>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</si>
  <si>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</si>
  <si>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</si>
  <si>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</si>
  <si>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</si>
  <si>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</si>
  <si>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</si>
  <si>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</si>
  <si>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</si>
  <si>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</si>
  <si>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</si>
  <si>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</si>
  <si>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</si>
  <si>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</si>
  <si>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</si>
  <si>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</si>
  <si>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</si>
  <si>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</si>
  <si>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</si>
  <si>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</si>
  <si>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</si>
  <si>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</si>
  <si>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</si>
  <si>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</si>
  <si>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</si>
  <si>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</si>
  <si>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</si>
  <si>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</si>
  <si>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</si>
  <si>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</si>
  <si>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</si>
  <si>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</si>
  <si>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</si>
  <si>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</si>
  <si>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</si>
  <si>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</si>
  <si>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</si>
  <si>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</si>
  <si>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</si>
  <si>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</si>
  <si>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</si>
  <si>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</si>
  <si>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</si>
  <si>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</si>
  <si>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</si>
  <si>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</si>
  <si>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</si>
  <si>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</si>
  <si>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</si>
  <si>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</si>
  <si>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</si>
  <si>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</si>
  <si>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</si>
  <si>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</si>
  <si>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</si>
  <si>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</si>
  <si>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</si>
  <si>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</si>
  <si>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</si>
  <si>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</si>
  <si>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</si>
  <si>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</si>
  <si>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</si>
  <si>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</si>
  <si>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</si>
  <si>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</si>
  <si>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</si>
  <si>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</si>
  <si>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</si>
  <si>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</si>
  <si>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</si>
  <si>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</si>
  <si>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</si>
  <si>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</si>
  <si>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</si>
  <si>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</si>
  <si>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</si>
  <si>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</si>
  <si>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</si>
  <si>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</si>
  <si>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</si>
  <si>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</si>
  <si>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</si>
  <si>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</si>
  <si>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</si>
  <si>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</si>
  <si>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</si>
  <si>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</si>
  <si>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</si>
  <si>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</si>
  <si>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</si>
  <si>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</si>
  <si>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</si>
  <si>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</si>
  <si>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</si>
  <si>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</si>
  <si>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</si>
  <si>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</si>
  <si>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</si>
  <si>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</si>
  <si>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</si>
  <si>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</si>
  <si>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</si>
  <si>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</si>
  <si>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</si>
  <si>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</si>
  <si>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</si>
  <si>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</si>
  <si>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</si>
  <si>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</si>
  <si>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</si>
  <si>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</si>
  <si>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</si>
  <si>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</si>
  <si>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</si>
  <si>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</si>
  <si>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</si>
  <si>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</si>
  <si>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</si>
  <si>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</si>
  <si>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</si>
  <si>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</si>
  <si>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</si>
  <si>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</si>
  <si>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</si>
  <si>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</si>
  <si>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</si>
  <si>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</si>
  <si>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</si>
  <si>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</si>
  <si>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</si>
  <si>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</si>
  <si>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</si>
  <si>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</si>
  <si>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</si>
  <si>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</si>
  <si>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</si>
  <si>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</si>
  <si>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</si>
  <si>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</si>
  <si>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</si>
  <si>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</si>
  <si>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</si>
  <si>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</si>
  <si>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</si>
  <si>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</si>
  <si>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</si>
  <si>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</si>
  <si>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</si>
  <si>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</si>
  <si>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</si>
  <si>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</si>
  <si>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</si>
  <si>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</si>
  <si>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</si>
  <si>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</si>
  <si>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</si>
  <si>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</si>
  <si>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</si>
  <si>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</si>
  <si>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</si>
  <si>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</si>
  <si>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</si>
  <si>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</si>
  <si>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</si>
  <si>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</si>
  <si>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</si>
  <si>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</si>
  <si>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</si>
  <si>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</si>
  <si>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</si>
  <si>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</si>
  <si>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</si>
  <si>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</si>
  <si>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</si>
  <si>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</si>
  <si>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</si>
  <si>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</si>
  <si>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</si>
  <si>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</si>
  <si>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</si>
  <si>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</si>
  <si>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</si>
  <si>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</si>
  <si>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</si>
  <si>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</si>
  <si>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</si>
  <si>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</si>
  <si>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</si>
  <si>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</si>
  <si>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</si>
  <si>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</si>
  <si>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</si>
  <si>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</si>
  <si>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</si>
  <si>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</si>
  <si>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</si>
  <si>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</si>
  <si>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</si>
  <si>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</si>
  <si>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</si>
  <si>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</si>
  <si>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</si>
  <si>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</si>
  <si>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</si>
  <si>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</si>
  <si>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</si>
  <si>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</si>
  <si>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</si>
  <si>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</si>
  <si>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</si>
  <si>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</si>
  <si>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</si>
  <si>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</si>
  <si>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</si>
  <si>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</si>
  <si>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</si>
  <si>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</si>
  <si>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</si>
  <si>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</si>
  <si>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</si>
  <si>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</si>
  <si>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</si>
  <si>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</si>
  <si>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</si>
  <si>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</si>
  <si>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</si>
  <si>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</si>
  <si>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</si>
  <si>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</si>
  <si>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</si>
  <si>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</si>
  <si>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</si>
  <si>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</si>
  <si>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</si>
  <si>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</si>
  <si>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</si>
  <si>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</si>
  <si>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</si>
  <si>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</si>
  <si>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</si>
  <si>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</si>
  <si>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</si>
  <si>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</si>
  <si>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</si>
  <si>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</si>
  <si>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</si>
  <si>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</si>
  <si>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</si>
  <si>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</si>
  <si>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</si>
  <si>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</si>
  <si>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</si>
  <si>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</si>
  <si>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</si>
  <si>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</si>
  <si>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</si>
  <si>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</si>
  <si>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</si>
  <si>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</si>
  <si>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</si>
  <si>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</si>
  <si>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</si>
  <si>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</si>
  <si>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</si>
  <si>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</si>
  <si>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</si>
  <si>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</si>
  <si>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</si>
  <si>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</si>
  <si>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</si>
  <si>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</si>
  <si>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</si>
  <si>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</si>
  <si>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</si>
  <si>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</si>
  <si>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</si>
  <si>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</si>
  <si>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</si>
  <si>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</si>
  <si>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</si>
  <si>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</si>
  <si>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</si>
  <si>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</si>
  <si>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</si>
  <si>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</si>
  <si>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</si>
  <si>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</si>
  <si>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</si>
  <si>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</si>
  <si>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</si>
  <si>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</si>
  <si>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</si>
  <si>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</si>
  <si>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</si>
  <si>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</si>
  <si>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</si>
  <si>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</si>
  <si>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</si>
  <si>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</si>
  <si>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</si>
  <si>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</si>
  <si>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</si>
  <si>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</si>
  <si>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</si>
  <si>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</si>
  <si>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</si>
  <si>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</si>
  <si>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</si>
  <si>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</si>
  <si>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</si>
  <si>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</si>
  <si>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</si>
  <si>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</si>
  <si>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</si>
  <si>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</si>
  <si>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</si>
  <si>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</si>
  <si>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</si>
  <si>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</si>
  <si>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</si>
  <si>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</si>
  <si>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</si>
  <si>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</si>
  <si>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</si>
  <si>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</si>
  <si>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</si>
  <si>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</si>
  <si>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</si>
  <si>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</si>
  <si>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</si>
  <si>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</si>
  <si>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</si>
  <si>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</si>
  <si>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</si>
  <si>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</si>
  <si>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</si>
  <si>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</si>
  <si>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</si>
  <si>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</si>
  <si>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</si>
  <si>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</si>
  <si>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</si>
  <si>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</si>
  <si>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</si>
  <si>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</si>
  <si>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</si>
  <si>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</si>
  <si>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</si>
  <si>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</si>
  <si>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</si>
  <si>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</si>
  <si>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</si>
  <si>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</si>
  <si>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</si>
  <si>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</si>
  <si>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</si>
  <si>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</si>
  <si>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</si>
  <si>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</si>
  <si>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</si>
  <si>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</si>
  <si>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</si>
  <si>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</si>
  <si>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</si>
  <si>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</si>
  <si>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</si>
  <si>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</si>
  <si>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</si>
  <si>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</si>
  <si>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</si>
  <si>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</si>
  <si>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</si>
  <si>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</si>
  <si>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</si>
  <si>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</si>
  <si>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</si>
  <si>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</si>
  <si>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</si>
  <si>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</si>
  <si>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</si>
  <si>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</si>
  <si>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</si>
  <si>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</si>
  <si>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</si>
  <si>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</si>
  <si>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</si>
  <si>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</si>
  <si>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</si>
  <si>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</si>
  <si>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</si>
  <si>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</si>
  <si>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</si>
  <si>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</si>
  <si>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</si>
  <si>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</si>
  <si>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</si>
  <si>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</si>
  <si>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</si>
  <si>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</si>
  <si>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</si>
  <si>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</si>
  <si>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</si>
  <si>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</si>
  <si>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</si>
  <si>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</si>
  <si>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</si>
  <si>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</si>
  <si>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</si>
  <si>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</si>
  <si>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</si>
  <si>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</si>
  <si>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</si>
  <si>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</si>
  <si>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</si>
  <si>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</si>
  <si>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</si>
  <si>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</si>
  <si>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</si>
  <si>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</si>
  <si>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</si>
  <si>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</si>
  <si>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</si>
  <si>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</si>
  <si>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</si>
  <si>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</si>
  <si>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</si>
  <si>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</si>
  <si>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</si>
  <si>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</si>
  <si>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</si>
  <si>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</si>
  <si>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</si>
  <si>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</si>
  <si>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</si>
  <si>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</si>
  <si>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</si>
  <si>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</si>
  <si>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</si>
  <si>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</si>
  <si>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</si>
  <si>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</si>
  <si>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</si>
  <si>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</si>
  <si>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</si>
  <si>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</si>
  <si>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</si>
  <si>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</si>
  <si>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</si>
  <si>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</si>
  <si>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</si>
  <si>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</si>
  <si>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</si>
  <si>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</si>
  <si>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</si>
  <si>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</si>
  <si>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</si>
  <si>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</si>
  <si>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</si>
  <si>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</si>
  <si>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</si>
  <si>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</si>
  <si>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</si>
  <si>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</si>
  <si>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</si>
  <si>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</si>
  <si>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</si>
  <si>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</si>
  <si>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</si>
  <si>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</si>
  <si>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</si>
  <si>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</si>
  <si>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</si>
  <si>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</si>
  <si>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</si>
  <si>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</si>
  <si>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</si>
  <si>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</si>
  <si>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</si>
  <si>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</si>
  <si>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</si>
  <si>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</si>
  <si>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</si>
  <si>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</si>
  <si>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</si>
  <si>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</si>
  <si>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</si>
  <si>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</si>
  <si>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</si>
  <si>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</si>
  <si>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</si>
  <si>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</si>
  <si>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</si>
  <si>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</si>
  <si>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</si>
  <si>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</si>
  <si>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</si>
  <si>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</si>
  <si>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</si>
  <si>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</si>
  <si>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</si>
  <si>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</si>
  <si>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</si>
  <si>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</si>
  <si>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</si>
  <si>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</si>
  <si>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</si>
  <si>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</si>
  <si>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</si>
  <si>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</si>
  <si>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</si>
  <si>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</si>
  <si>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</si>
  <si>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</si>
  <si>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</si>
  <si>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</si>
  <si>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</si>
  <si>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</si>
  <si>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</si>
  <si>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</si>
  <si>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</si>
  <si>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</si>
  <si>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</si>
  <si>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</si>
  <si>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</si>
  <si>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</si>
  <si>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</si>
  <si>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</si>
  <si>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</si>
  <si>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</si>
  <si>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</si>
  <si>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</si>
  <si>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</si>
  <si>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</si>
  <si>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</si>
  <si>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</si>
  <si>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</si>
  <si>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</si>
  <si>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</si>
  <si>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</si>
  <si>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</si>
  <si>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</si>
  <si>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</si>
  <si>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</si>
  <si>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</si>
  <si>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</si>
  <si>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</si>
  <si>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</si>
  <si>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</si>
  <si>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</si>
  <si>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</si>
  <si>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</si>
  <si>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</si>
  <si>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</si>
  <si>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</si>
  <si>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</si>
  <si>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</si>
  <si>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</si>
  <si>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</si>
  <si>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</si>
  <si>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</si>
  <si>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</si>
  <si>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</si>
  <si>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</si>
  <si>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</si>
  <si>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</si>
  <si>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</si>
  <si>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</si>
  <si>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</si>
  <si>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</si>
  <si>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</si>
  <si>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</si>
  <si>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</si>
  <si>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</si>
  <si>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</si>
  <si>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</si>
  <si>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</si>
  <si>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</si>
  <si>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</si>
  <si>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</si>
  <si>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</si>
  <si>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</si>
  <si>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</si>
  <si>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</si>
  <si>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</si>
  <si>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</si>
  <si>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</si>
  <si>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</si>
  <si>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</si>
  <si>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</si>
  <si>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</si>
  <si>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</si>
  <si>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</si>
  <si>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</si>
  <si>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</si>
  <si>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</si>
  <si>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</si>
  <si>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</si>
  <si>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</si>
  <si>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</si>
  <si>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</si>
  <si>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</si>
  <si>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</si>
  <si>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</si>
  <si>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</si>
  <si>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</si>
  <si>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</si>
  <si>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</si>
  <si>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</si>
  <si>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</si>
  <si>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</si>
  <si>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</si>
  <si>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</si>
  <si>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</si>
  <si>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</si>
  <si>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</si>
  <si>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</si>
  <si>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</si>
  <si>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</si>
  <si>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</si>
  <si>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</si>
  <si>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</si>
  <si>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</si>
  <si>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</si>
  <si>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</si>
  <si>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</si>
  <si>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</si>
  <si>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</si>
  <si>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</si>
  <si>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</si>
  <si>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</si>
  <si>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</si>
  <si>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</si>
  <si>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</si>
  <si>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</si>
  <si>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</si>
  <si>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</si>
  <si>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</si>
  <si>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</si>
  <si>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</si>
  <si>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</si>
  <si>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</si>
  <si>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</si>
  <si>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</si>
  <si>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</si>
  <si>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</si>
  <si>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</si>
  <si>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</si>
  <si>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</si>
  <si>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</si>
  <si>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</si>
  <si>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</si>
  <si>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</si>
  <si>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</si>
  <si>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</si>
  <si>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</si>
  <si>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</si>
  <si>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</si>
  <si>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</si>
  <si>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</si>
  <si>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</si>
  <si>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</si>
  <si>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</si>
  <si>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</si>
  <si>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</si>
  <si>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</si>
  <si>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</si>
  <si>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</si>
  <si>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</si>
  <si>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</si>
  <si>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</si>
  <si>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</si>
  <si>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</si>
  <si>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</si>
  <si>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</si>
  <si>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</si>
  <si>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</si>
  <si>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</si>
  <si>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</si>
  <si>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</si>
  <si>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</si>
  <si>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</si>
  <si>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</si>
  <si>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</si>
  <si>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</si>
  <si>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</si>
  <si>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</si>
  <si>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</si>
  <si>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</si>
  <si>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</si>
  <si>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</si>
  <si>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</si>
  <si>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</si>
  <si>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</si>
  <si>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</si>
  <si>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</si>
  <si>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</si>
  <si>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</si>
  <si>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</si>
  <si>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</si>
  <si>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</si>
  <si>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</si>
  <si>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</si>
  <si>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</si>
  <si>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</si>
  <si>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</si>
  <si>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</si>
  <si>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</si>
  <si>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</si>
  <si>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</si>
  <si>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</si>
  <si>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</si>
  <si>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</si>
  <si>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</si>
  <si>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</si>
  <si>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</si>
  <si>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</si>
  <si>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</si>
  <si>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</si>
  <si>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</si>
  <si>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</si>
  <si>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</si>
  <si>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</si>
  <si>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</si>
  <si>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</si>
  <si>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</si>
  <si>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</si>
  <si>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</si>
  <si>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</si>
  <si>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</si>
  <si>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</si>
  <si>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</si>
  <si>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</si>
  <si>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</si>
  <si>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</si>
  <si>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</si>
  <si>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</si>
  <si>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</si>
  <si>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</si>
  <si>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</si>
  <si>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</si>
  <si>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</si>
  <si>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</si>
  <si>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</si>
  <si>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</si>
  <si>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</si>
  <si>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</si>
  <si>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</si>
  <si>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</si>
  <si>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</si>
  <si>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</si>
  <si>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</si>
  <si>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</si>
  <si>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</si>
  <si>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</si>
  <si>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</si>
  <si>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</si>
  <si>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</si>
  <si>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</si>
  <si>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</si>
  <si>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</si>
  <si>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</si>
  <si>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</si>
  <si>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</si>
  <si>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</si>
  <si>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</si>
  <si>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</si>
  <si>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</si>
  <si>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</si>
  <si>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</si>
  <si>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</si>
  <si>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</si>
  <si>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</si>
  <si>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</si>
  <si>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</si>
  <si>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</si>
  <si>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</si>
  <si>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</si>
  <si>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</si>
  <si>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</si>
  <si>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</si>
  <si>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</si>
  <si>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</si>
  <si>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</si>
  <si>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</si>
  <si>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</si>
  <si>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</si>
  <si>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</si>
  <si>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</si>
  <si>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</si>
  <si>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</si>
  <si>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</si>
  <si>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</si>
  <si>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</si>
  <si>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</si>
  <si>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</si>
  <si>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</si>
  <si>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</si>
  <si>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</si>
  <si>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</si>
  <si>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</si>
  <si>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</si>
  <si>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</si>
  <si>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</si>
  <si>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</si>
  <si>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</si>
  <si>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</si>
  <si>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</si>
  <si>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</si>
  <si>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</si>
  <si>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</si>
  <si>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</si>
  <si>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</si>
  <si>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</si>
  <si>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</si>
  <si>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</si>
  <si>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</si>
  <si>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</si>
  <si>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</si>
  <si>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</si>
  <si>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</si>
  <si>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</si>
  <si>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</si>
  <si>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</si>
  <si>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</si>
  <si>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</si>
  <si>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</si>
  <si>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</si>
  <si>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</si>
  <si>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</si>
  <si>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</si>
  <si>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</si>
  <si>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</si>
  <si>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</si>
  <si>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</si>
  <si>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</si>
  <si>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</si>
  <si>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</si>
  <si>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</si>
  <si>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</si>
  <si>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</si>
  <si>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</si>
  <si>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</si>
  <si>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</si>
  <si>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</si>
  <si>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</si>
  <si>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</si>
  <si>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</si>
  <si>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</si>
  <si>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</si>
  <si>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</si>
  <si>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</si>
  <si>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</si>
  <si>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</si>
  <si>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</si>
  <si>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</si>
  <si>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</si>
  <si>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</si>
  <si>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</si>
  <si>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</si>
  <si>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</si>
  <si>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</si>
  <si>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</si>
  <si>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</si>
  <si>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</si>
  <si>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</si>
  <si>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</si>
  <si>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</si>
  <si>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</si>
  <si>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</si>
  <si>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</si>
  <si>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</si>
  <si>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</si>
  <si>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</si>
  <si>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</si>
  <si>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</si>
  <si>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</si>
  <si>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</si>
  <si>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</si>
  <si>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</si>
  <si>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</si>
  <si>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</si>
  <si>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</si>
  <si>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</si>
  <si>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</si>
  <si>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</si>
  <si>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</si>
  <si>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</si>
  <si>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</si>
  <si>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</si>
  <si>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</si>
  <si>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</si>
  <si>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</si>
  <si>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</si>
  <si>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</si>
  <si>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</si>
  <si>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</si>
  <si>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</si>
  <si>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</si>
  <si>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</si>
  <si>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</si>
  <si>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</si>
  <si>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</si>
  <si>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</si>
  <si>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</si>
  <si>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</si>
  <si>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</si>
  <si>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</si>
  <si>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</si>
  <si>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</si>
  <si>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</si>
  <si>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</si>
  <si>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</si>
  <si>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</si>
  <si>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</si>
  <si>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</si>
  <si>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</si>
  <si>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</si>
  <si>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</si>
  <si>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</si>
  <si>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</si>
  <si>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</si>
  <si>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</si>
  <si>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</si>
  <si>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</si>
  <si>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</si>
  <si>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</si>
  <si>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</si>
  <si>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</si>
  <si>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</si>
  <si>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</si>
  <si>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</si>
  <si>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</si>
  <si>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</si>
  <si>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</si>
  <si>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</si>
  <si>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</si>
  <si>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</si>
  <si>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</si>
  <si>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</si>
  <si>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</si>
  <si>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</si>
  <si>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</si>
  <si>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</si>
  <si>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</si>
  <si>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</si>
  <si>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</si>
  <si>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</si>
  <si>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</si>
  <si>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</si>
  <si>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</si>
  <si>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</si>
  <si>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</si>
  <si>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</si>
  <si>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</si>
  <si>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</si>
  <si>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</si>
  <si>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</si>
  <si>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</si>
  <si>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</si>
  <si>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</si>
  <si>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</si>
  <si>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</si>
  <si>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</si>
  <si>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</si>
  <si>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</si>
  <si>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</si>
  <si>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</si>
  <si>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</si>
  <si>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</si>
  <si>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</si>
  <si>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</si>
  <si>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</si>
  <si>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</si>
  <si>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</si>
  <si>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</si>
  <si>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</si>
  <si>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</si>
  <si>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</si>
  <si>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</si>
  <si>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</si>
  <si>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</si>
  <si>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</si>
  <si>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</si>
  <si>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</si>
  <si>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</si>
  <si>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</si>
  <si>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</si>
  <si>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</si>
  <si>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</si>
  <si>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</si>
  <si>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</si>
  <si>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</si>
  <si>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</si>
  <si>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</si>
  <si>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</si>
  <si>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</si>
  <si>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</si>
  <si>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</si>
  <si>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</si>
  <si>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</si>
  <si>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</si>
  <si>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</si>
  <si>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</si>
  <si>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</si>
  <si>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</si>
  <si>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</si>
  <si>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</si>
  <si>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</si>
  <si>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</si>
  <si>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</si>
  <si>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</si>
  <si>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</si>
  <si>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</si>
  <si>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 xml:space="preserve">aggregate functions </t>
  </si>
  <si>
    <t>sum</t>
  </si>
  <si>
    <t xml:space="preserve">average </t>
  </si>
  <si>
    <t>min</t>
  </si>
  <si>
    <t>max</t>
  </si>
  <si>
    <t>count</t>
  </si>
  <si>
    <t>count if</t>
  </si>
  <si>
    <t>aggregate functions</t>
  </si>
  <si>
    <t>if function</t>
  </si>
  <si>
    <t xml:space="preserve">multiple if </t>
  </si>
  <si>
    <t>vlookup</t>
  </si>
  <si>
    <t xml:space="preserve">sumif </t>
  </si>
  <si>
    <t>sumifs</t>
  </si>
  <si>
    <t xml:space="preserve">index match </t>
  </si>
  <si>
    <t>Grand Total</t>
  </si>
  <si>
    <t>Sum of TotalAmount</t>
  </si>
  <si>
    <t xml:space="preserve">category and brand </t>
  </si>
  <si>
    <t>Jun</t>
  </si>
  <si>
    <t xml:space="preserve">order date </t>
  </si>
  <si>
    <t>(All)</t>
  </si>
  <si>
    <t>Max of Rating</t>
  </si>
  <si>
    <t>city wise brand and plarform</t>
  </si>
  <si>
    <t xml:space="preserve">city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</si>
</sst>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5">
    <dxf>
      <font>
        <color theme="5"/>
      </font>
    </dxf>
    <dxf>
      <font>
        <color theme="4"/>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[ecoomerce.xlsx]Sheet3!PivotTable3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 of amount over time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39662371748983"/>
          <c:y val="0.29140991199629457"/>
          <c:w val="0.71981701861130998"/>
          <c:h val="0.59887324378570328"/>
        </c:manualLayout>
      </c:layout>
      <c:lineChart>
        <c:grouping val="standard"/>
        <c:varyColors val="0"/>
        <c:ser>
          <c:idx val="0"/>
          <c:order val="0"/>
          <c:tx>
            <c:strRef>
              <c:f>Sheet3!$B$23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Sheet3!$A$24:$A$25</c:f>
              <c:strCache>
                <c:ptCount val="1"/>
                <c:pt idx="0">
                  <c:v>Jun</c:v>
                </c:pt>
              </c:strCache>
            </c:strRef>
          </c:cat>
          <c:val>
            <c:numRef>
              <c:f>Sheet3!$B$24:$B$25</c:f>
              <c:numCache>
                <c:formatCode>General</c:formatCode>
                <c:ptCount val="1"/>
                <c:pt idx="0">
                  <c:v>23649020.330000002</c:v>
                </c:pt>
              </c:numCache>
            </c:numRef>
          </c:val>
          <c:smooth val="0"/>
          <c:extLst>
            <c:ext xmlns:c16="http://schemas.microsoft.com/office/drawing/2014/chart" uri="{C3380CC4-5D6E-409C-BE32-E72D297353CC}">
              <c16:uniqueId val="{00000000-A2C0-4EAB-AF9E-04FF9F19EE08}"/>
            </c:ext>
          </c:extLst>
        </c:ser>
        <c:dLbls>
          <c:showLegendKey val="0"/>
          <c:showVal val="0"/>
          <c:showCatName val="0"/>
          <c:showSerName val="0"/>
          <c:showPercent val="0"/>
          <c:showBubbleSize val="0"/>
        </c:dLbls>
        <c:marker val="1"/>
        <c:smooth val="0"/>
        <c:axId val="190839104"/>
        <c:axId val="190825184"/>
      </c:lineChart>
      <c:catAx>
        <c:axId val="1908391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25184"/>
        <c:crosses val="autoZero"/>
        <c:auto val="1"/>
        <c:lblAlgn val="ctr"/>
        <c:lblOffset val="100"/>
        <c:noMultiLvlLbl val="0"/>
      </c:catAx>
      <c:valAx>
        <c:axId val="190825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3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[ecoomerce.xlsx]Sheet3!PivotTable2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Brand and Categroy wise amount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Sheet3!$A$4:$A$19</c:f>
              <c:multiLvlStrCache>
                <c:ptCount val="10"/>
                <c:lvl>
                  <c:pt idx="0">
                    <c:v>JBL</c:v>
                  </c:pt>
                  <c:pt idx="1">
                    <c:v>Dell</c:v>
                  </c:pt>
                  <c:pt idx="2">
                    <c:v>HP</c:v>
                  </c:pt>
                  <c:pt idx="3">
                    <c:v>Apple</c:v>
                  </c:pt>
                  <c:pt idx="4">
                    <c:v>Samsung</c:v>
                  </c:pt>
                  <c:pt idx="5">
                    <c:v>Xiaomi</c:v>
                  </c:pt>
                  <c:pt idx="6">
                    <c:v>Adidas</c:v>
                  </c:pt>
                  <c:pt idx="7">
                    <c:v>Generic</c:v>
                  </c:pt>
                  <c:pt idx="8">
                    <c:v>Nike</c:v>
                  </c:pt>
                  <c:pt idx="9">
                    <c:v>FitPro</c:v>
                  </c:pt>
                </c:lvl>
                <c:lvl>
                  <c:pt idx="0">
                    <c:v>Accessories</c:v>
                  </c:pt>
                  <c:pt idx="1">
                    <c:v>Computers</c:v>
                  </c:pt>
                  <c:pt idx="3">
                    <c:v>Electronics</c:v>
                  </c:pt>
                  <c:pt idx="6">
                    <c:v>Fashion</c:v>
                  </c:pt>
                  <c:pt idx="9">
                    <c:v>Wearables</c:v>
                  </c:pt>
                </c:lvl>
              </c:multiLvlStrCache>
            </c:multiLvlStrRef>
          </c:cat>
          <c:val>
            <c:numRef>
              <c:f>Sheet3!$B$4:$B$19</c:f>
              <c:numCache>
                <c:formatCode>General</c:formatCode>
                <c:ptCount val="10"/>
                <c:pt idx="0">
                  <c:v>29200970.130000021</c:v>
                </c:pt>
                <c:pt idx="1">
                  <c:v>28060270.419999976</c:v>
                </c:pt>
                <c:pt idx="2">
                  <c:v>29482727.139999982</c:v>
                </c:pt>
                <c:pt idx="3">
                  <c:v>28550322.170000006</c:v>
                </c:pt>
                <c:pt idx="4">
                  <c:v>30004263.229999993</c:v>
                </c:pt>
                <c:pt idx="5">
                  <c:v>33772598.370000012</c:v>
                </c:pt>
                <c:pt idx="6">
                  <c:v>30269021.820000052</c:v>
                </c:pt>
                <c:pt idx="7">
                  <c:v>30507500.399999976</c:v>
                </c:pt>
                <c:pt idx="8">
                  <c:v>30727637.509999979</c:v>
                </c:pt>
                <c:pt idx="9">
                  <c:v>31420413.200000018</c:v>
                </c:pt>
              </c:numCache>
            </c:numRef>
          </c:val>
          <c:extLst>
            <c:ext xmlns:c16="http://schemas.microsoft.com/office/drawing/2014/chart" uri="{C3380CC4-5D6E-409C-BE32-E72D297353CC}">
              <c16:uniqueId val="{00000000-9AAC-402B-8937-EF1FD238299D}"/>
            </c:ext>
          </c:extLst>
        </c:ser>
        <c:dLbls>
          <c:showLegendKey val="0"/>
          <c:showVal val="0"/>
          <c:showCatName val="0"/>
          <c:showSerName val="0"/>
          <c:showPercent val="0"/>
          <c:showBubbleSize val="0"/>
        </c:dLbls>
        <c:gapWidth val="150"/>
        <c:shape val="box"/>
        <c:axId val="1214704336"/>
        <c:axId val="164122560"/>
        <c:axId val="0"/>
      </c:bar3DChart>
      <c:catAx>
        <c:axId val="1214704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122560"/>
        <c:crosses val="autoZero"/>
        <c:auto val="1"/>
        <c:lblAlgn val="ctr"/>
        <c:lblOffset val="100"/>
        <c:noMultiLvlLbl val="0"/>
      </c:catAx>
      <c:valAx>
        <c:axId val="16412256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470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[ecoomerce.xlsx]Sheet3!PivotTable5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City</a:t>
            </a:r>
            <a:r>
              <a:rPr lang="en-US" baseline="0"/>
              <a:t> wise amount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Sheet3!$K$54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397-4F52-8AEC-F1BC700EB92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397-4F52-8AEC-F1BC700EB92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397-4F52-8AEC-F1BC700EB92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397-4F52-8AEC-F1BC700EB92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397-4F52-8AEC-F1BC700EB920}"/>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397-4F52-8AEC-F1BC700EB92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Sheet3!$J$55:$J$61</c:f>
              <c:strCache>
                <c:ptCount val="6"/>
                <c:pt idx="0">
                  <c:v>Alexandria</c:v>
                </c:pt>
                <c:pt idx="1">
                  <c:v>Cairo</c:v>
                </c:pt>
                <c:pt idx="2">
                  <c:v>Casablanca</c:v>
                </c:pt>
                <c:pt idx="3">
                  <c:v>Dubai</c:v>
                </c:pt>
                <c:pt idx="4">
                  <c:v>Giza</c:v>
                </c:pt>
                <c:pt idx="5">
                  <c:v>Riyadh</c:v>
                </c:pt>
              </c:strCache>
            </c:strRef>
          </c:cat>
          <c:val>
            <c:numRef>
              <c:f>Sheet3!$K$55:$K$61</c:f>
              <c:numCache>
                <c:formatCode>General</c:formatCode>
                <c:ptCount val="6"/>
                <c:pt idx="0">
                  <c:v>48844458.989999831</c:v>
                </c:pt>
                <c:pt idx="1">
                  <c:v>52522076.730000034</c:v>
                </c:pt>
                <c:pt idx="2">
                  <c:v>52382993.509999953</c:v>
                </c:pt>
                <c:pt idx="3">
                  <c:v>49177483.789999999</c:v>
                </c:pt>
                <c:pt idx="4">
                  <c:v>48704335.489999987</c:v>
                </c:pt>
                <c:pt idx="5">
                  <c:v>50364375.879999951</c:v>
                </c:pt>
              </c:numCache>
            </c:numRef>
          </c:val>
          <c:extLst>
            <c:ext xmlns:c16="http://schemas.microsoft.com/office/drawing/2014/chart" uri="{C3380CC4-5D6E-409C-BE32-E72D297353CC}">
              <c16:uniqueId val="{0000000C-A397-4F52-8AEC-F1BC700EB92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[ecoomerce.xlsx]Sheet3!PivotTable4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r>
              <a:rPr lang="en-US" baseline="0"/>
              <a:t> wise rating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Sheet3!$G$48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Sheet3!$F$49:$F$89</c:f>
              <c:multiLvlStrCache>
                <c:ptCount val="30"/>
                <c:lvl>
                  <c:pt idx="0">
                    <c:v>Amazon</c:v>
                  </c:pt>
                  <c:pt idx="1">
                    <c:v>Jumia</c:v>
                  </c:pt>
                  <c:pt idx="2">
                    <c:v>Souq</c:v>
                  </c:pt>
                  <c:pt idx="3">
                    <c:v>Amazon</c:v>
                  </c:pt>
                  <c:pt idx="4">
                    <c:v>Jumia</c:v>
                  </c:pt>
                  <c:pt idx="5">
                    <c:v>Souq</c:v>
                  </c:pt>
                  <c:pt idx="6">
                    <c:v>Amazon</c:v>
                  </c:pt>
                  <c:pt idx="7">
                    <c:v>Jumia</c:v>
                  </c:pt>
                  <c:pt idx="8">
                    <c:v>Souq</c:v>
                  </c:pt>
                  <c:pt idx="9">
                    <c:v>Amazon</c:v>
                  </c:pt>
                  <c:pt idx="10">
                    <c:v>Jumia</c:v>
                  </c:pt>
                  <c:pt idx="11">
                    <c:v>Souq</c:v>
                  </c:pt>
                  <c:pt idx="12">
                    <c:v>Amazon</c:v>
                  </c:pt>
                  <c:pt idx="13">
                    <c:v>Jumia</c:v>
                  </c:pt>
                  <c:pt idx="14">
                    <c:v>Souq</c:v>
                  </c:pt>
                  <c:pt idx="15">
                    <c:v>Amazon</c:v>
                  </c:pt>
                  <c:pt idx="16">
                    <c:v>Jumia</c:v>
                  </c:pt>
                  <c:pt idx="17">
                    <c:v>Souq</c:v>
                  </c:pt>
                  <c:pt idx="18">
                    <c:v>Amazon</c:v>
                  </c:pt>
                  <c:pt idx="19">
                    <c:v>Jumia</c:v>
                  </c:pt>
                  <c:pt idx="20">
                    <c:v>Souq</c:v>
                  </c:pt>
                  <c:pt idx="21">
                    <c:v>Amazon</c:v>
                  </c:pt>
                  <c:pt idx="22">
                    <c:v>Jumia</c:v>
                  </c:pt>
                  <c:pt idx="23">
                    <c:v>Souq</c:v>
                  </c:pt>
                  <c:pt idx="24">
                    <c:v>Amazon</c:v>
                  </c:pt>
                  <c:pt idx="25">
                    <c:v>Jumia</c:v>
                  </c:pt>
                  <c:pt idx="26">
                    <c:v>Souq</c:v>
                  </c:pt>
                  <c:pt idx="27">
                    <c:v>Amazon</c:v>
                  </c:pt>
                  <c:pt idx="28">
                    <c:v>Jumia</c:v>
                  </c:pt>
                  <c:pt idx="29">
                    <c:v>Souq</c:v>
                  </c:pt>
                </c:lvl>
                <c:lvl>
                  <c:pt idx="0">
                    <c:v>Adidas</c:v>
                  </c:pt>
                  <c:pt idx="3">
                    <c:v>Apple</c:v>
                  </c:pt>
                  <c:pt idx="6">
                    <c:v>Dell</c:v>
                  </c:pt>
                  <c:pt idx="9">
                    <c:v>FitPro</c:v>
                  </c:pt>
                  <c:pt idx="12">
                    <c:v>Generic</c:v>
                  </c:pt>
                  <c:pt idx="15">
                    <c:v>HP</c:v>
                  </c:pt>
                  <c:pt idx="18">
                    <c:v>JBL</c:v>
                  </c:pt>
                  <c:pt idx="21">
                    <c:v>Nike</c:v>
                  </c:pt>
                  <c:pt idx="24">
                    <c:v>Samsung</c:v>
                  </c:pt>
                  <c:pt idx="27">
                    <c:v>Xiaomi</c:v>
                  </c:pt>
                </c:lvl>
              </c:multiLvlStrCache>
            </c:multiLvlStrRef>
          </c:cat>
          <c:val>
            <c:numRef>
              <c:f>Sheet3!$G$49:$G$89</c:f>
              <c:numCache>
                <c:formatCode>General</c:formatCode>
                <c:ptCount val="30"/>
                <c:pt idx="0">
                  <c:v>4.99</c:v>
                </c:pt>
                <c:pt idx="1">
                  <c:v>5</c:v>
                </c:pt>
                <c:pt idx="2">
                  <c:v>4.99</c:v>
                </c:pt>
                <c:pt idx="3">
                  <c:v>4.9800000000000004</c:v>
                </c:pt>
                <c:pt idx="4">
                  <c:v>4.95</c:v>
                </c:pt>
                <c:pt idx="5">
                  <c:v>4.99</c:v>
                </c:pt>
                <c:pt idx="6">
                  <c:v>5</c:v>
                </c:pt>
                <c:pt idx="7">
                  <c:v>5</c:v>
                </c:pt>
                <c:pt idx="8">
                  <c:v>4.99</c:v>
                </c:pt>
                <c:pt idx="9">
                  <c:v>4.99</c:v>
                </c:pt>
                <c:pt idx="10">
                  <c:v>4.99</c:v>
                </c:pt>
                <c:pt idx="11">
                  <c:v>5</c:v>
                </c:pt>
                <c:pt idx="12">
                  <c:v>5</c:v>
                </c:pt>
                <c:pt idx="13">
                  <c:v>4.9800000000000004</c:v>
                </c:pt>
                <c:pt idx="14">
                  <c:v>5</c:v>
                </c:pt>
                <c:pt idx="15">
                  <c:v>5</c:v>
                </c:pt>
                <c:pt idx="16">
                  <c:v>5</c:v>
                </c:pt>
                <c:pt idx="17">
                  <c:v>4.99</c:v>
                </c:pt>
                <c:pt idx="18">
                  <c:v>5</c:v>
                </c:pt>
                <c:pt idx="19">
                  <c:v>4.99</c:v>
                </c:pt>
                <c:pt idx="20">
                  <c:v>5</c:v>
                </c:pt>
                <c:pt idx="21">
                  <c:v>4.9800000000000004</c:v>
                </c:pt>
                <c:pt idx="22">
                  <c:v>4.99</c:v>
                </c:pt>
                <c:pt idx="23">
                  <c:v>4.99</c:v>
                </c:pt>
                <c:pt idx="24">
                  <c:v>5</c:v>
                </c:pt>
                <c:pt idx="25">
                  <c:v>4.99</c:v>
                </c:pt>
                <c:pt idx="26">
                  <c:v>5</c:v>
                </c:pt>
                <c:pt idx="27">
                  <c:v>4.93</c:v>
                </c:pt>
                <c:pt idx="28">
                  <c:v>4.9800000000000004</c:v>
                </c:pt>
                <c:pt idx="29">
                  <c:v>4.99</c:v>
                </c:pt>
              </c:numCache>
            </c:numRef>
          </c:val>
          <c:extLst>
            <c:ext xmlns:c16="http://schemas.microsoft.com/office/drawing/2014/chart" uri="{C3380CC4-5D6E-409C-BE32-E72D297353CC}">
              <c16:uniqueId val="{00000000-E457-4909-8A10-F63553BFC864}"/>
            </c:ext>
          </c:extLst>
        </c:ser>
        <c:dLbls>
          <c:showLegendKey val="0"/>
          <c:showVal val="0"/>
          <c:showCatName val="0"/>
          <c:showSerName val="0"/>
          <c:showPercent val="0"/>
          <c:showBubbleSize val="0"/>
        </c:dLbls>
        <c:gapWidth val="100"/>
        <c:overlap val="-24"/>
        <c:axId val="124512224"/>
        <c:axId val="124512704"/>
      </c:barChart>
      <c:catAx>
        <c:axId val="124512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12704"/>
        <c:crosses val="autoZero"/>
        <c:auto val="1"/>
        <c:lblAlgn val="ctr"/>
        <c:lblOffset val="100"/>
        <c:noMultiLvlLbl val="0"/>
      </c:catAx>
      <c:valAx>
        <c:axId val="124512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1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https://www.rawpixel.com/search/e-commerce?page=1&amp;path=_topics%7C$free&amp;sort=curated" TargetMode="External"/><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198120</xdr:colOff>
      <xdr:row>0</xdr:row>
      <xdr:rowOff>68580</xdr:rowOff>
    </xdr:from>
    <xdr:to>
      <xdr:col>22</xdr:col>
      <xdr:colOff>449580</xdr:colOff>
      <xdr:row>42</xdr:row>
      <xdr:rowOff>99060</xdr:rowOff>
    </xdr:to>
    <xdr:sp macro="" textlink="">
      <xdr:nvSpPr>
        <xdr:cNvPr id="7" name="Rectangle 6">
          <a:extLst>
            <a:ext uri="{FF2B5EF4-FFF2-40B4-BE49-F238E27FC236}">
              <a16:creationId xmlns:a16="http://schemas.microsoft.com/office/drawing/2014/main" id="{2C2F75A0-0C09-291A-C9E3-6651FC6890E6}"/>
            </a:ext>
          </a:extLst>
        </xdr:cNvPr>
        <xdr:cNvSpPr/>
      </xdr:nvSpPr>
      <xdr:spPr>
        <a:xfrm>
          <a:off x="198120" y="68580"/>
          <a:ext cx="13662660" cy="77114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0</xdr:row>
      <xdr:rowOff>137160</xdr:rowOff>
    </xdr:from>
    <xdr:to>
      <xdr:col>4</xdr:col>
      <xdr:colOff>144780</xdr:colOff>
      <xdr:row>41</xdr:row>
      <xdr:rowOff>129540</xdr:rowOff>
    </xdr:to>
    <xdr:sp macro="" textlink="">
      <xdr:nvSpPr>
        <xdr:cNvPr id="8" name="Rectangle: Diagonal Corners Rounded 7">
          <a:extLst>
            <a:ext uri="{FF2B5EF4-FFF2-40B4-BE49-F238E27FC236}">
              <a16:creationId xmlns:a16="http://schemas.microsoft.com/office/drawing/2014/main" id="{068D1B27-0521-CCF2-0EC7-DBFF57612F81}"/>
            </a:ext>
          </a:extLst>
        </xdr:cNvPr>
        <xdr:cNvSpPr/>
      </xdr:nvSpPr>
      <xdr:spPr>
        <a:xfrm>
          <a:off x="304800" y="137160"/>
          <a:ext cx="2278380" cy="7490460"/>
        </a:xfrm>
        <a:prstGeom prst="round2Diag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571500</xdr:colOff>
      <xdr:row>0</xdr:row>
      <xdr:rowOff>91440</xdr:rowOff>
    </xdr:from>
    <xdr:to>
      <xdr:col>18</xdr:col>
      <xdr:colOff>83820</xdr:colOff>
      <xdr:row>4</xdr:row>
      <xdr:rowOff>53340</xdr:rowOff>
    </xdr:to>
    <xdr:sp macro="" textlink="">
      <xdr:nvSpPr>
        <xdr:cNvPr id="9" name="Rectangle 8">
          <a:extLst>
            <a:ext uri="{FF2B5EF4-FFF2-40B4-BE49-F238E27FC236}">
              <a16:creationId xmlns:a16="http://schemas.microsoft.com/office/drawing/2014/main" id="{55B5B0B2-A47F-D489-47B1-3C83D8A87013}"/>
            </a:ext>
          </a:extLst>
        </xdr:cNvPr>
        <xdr:cNvSpPr/>
      </xdr:nvSpPr>
      <xdr:spPr>
        <a:xfrm>
          <a:off x="4229100" y="91440"/>
          <a:ext cx="6827520" cy="69342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i="1" u="sng" cap="none" spc="0">
              <a:ln w="0"/>
              <a:solidFill>
                <a:srgbClr val="7030A0"/>
              </a:solidFill>
              <a:effectLst>
                <a:outerShdw blurRad="38100" dist="19050" dir="2700000" algn="tl" rotWithShape="0">
                  <a:schemeClr val="dk1">
                    <a:alpha val="40000"/>
                  </a:schemeClr>
                </a:outerShdw>
              </a:effectLst>
            </a:rPr>
            <a:t>ECOMMERCE</a:t>
          </a:r>
          <a:r>
            <a:rPr lang="en-US" sz="2800" b="0" i="1" u="sng" cap="none" spc="0" baseline="0">
              <a:ln w="0"/>
              <a:solidFill>
                <a:srgbClr val="7030A0"/>
              </a:solidFill>
              <a:effectLst>
                <a:outerShdw blurRad="38100" dist="19050" dir="2700000" algn="tl" rotWithShape="0">
                  <a:schemeClr val="dk1">
                    <a:alpha val="40000"/>
                  </a:schemeClr>
                </a:outerShdw>
              </a:effectLst>
            </a:rPr>
            <a:t> REPORT </a:t>
          </a:r>
          <a:endParaRPr lang="en-US" sz="2800" b="0" i="1" u="sng" cap="none" spc="0">
            <a:ln w="0"/>
            <a:solidFill>
              <a:srgbClr val="7030A0"/>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480060</xdr:colOff>
      <xdr:row>1</xdr:row>
      <xdr:rowOff>38100</xdr:rowOff>
    </xdr:from>
    <xdr:to>
      <xdr:col>4</xdr:col>
      <xdr:colOff>60960</xdr:colOff>
      <xdr:row>8</xdr:row>
      <xdr:rowOff>126119</xdr:rowOff>
    </xdr:to>
    <xdr:pic>
      <xdr:nvPicPr>
        <xdr:cNvPr id="11" name="Picture 10">
          <a:extLst>
            <a:ext uri="{FF2B5EF4-FFF2-40B4-BE49-F238E27FC236}">
              <a16:creationId xmlns:a16="http://schemas.microsoft.com/office/drawing/2014/main" id="{FC54C3C2-DD19-16C5-EA5A-48A11CD24D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480060" y="220980"/>
          <a:ext cx="2019300" cy="1368179"/>
        </a:xfrm>
        <a:prstGeom prst="rect">
          <a:avLst/>
        </a:prstGeom>
        <a:ln>
          <a:noFill/>
        </a:ln>
        <a:effectLst>
          <a:softEdge rad="112500"/>
        </a:effectLst>
      </xdr:spPr>
    </xdr:pic>
    <xdr:clientData/>
  </xdr:twoCellAnchor>
  <xdr:twoCellAnchor>
    <xdr:from>
      <xdr:col>4</xdr:col>
      <xdr:colOff>274320</xdr:colOff>
      <xdr:row>23</xdr:row>
      <xdr:rowOff>144780</xdr:rowOff>
    </xdr:from>
    <xdr:to>
      <xdr:col>13</xdr:col>
      <xdr:colOff>129540</xdr:colOff>
      <xdr:row>41</xdr:row>
      <xdr:rowOff>68580</xdr:rowOff>
    </xdr:to>
    <xdr:sp macro="" textlink="">
      <xdr:nvSpPr>
        <xdr:cNvPr id="14" name="Rectangle: Diagonal Corners Rounded 13">
          <a:extLst>
            <a:ext uri="{FF2B5EF4-FFF2-40B4-BE49-F238E27FC236}">
              <a16:creationId xmlns:a16="http://schemas.microsoft.com/office/drawing/2014/main" id="{591C971E-1EF1-73E0-7BF7-0AE4781557ED}"/>
            </a:ext>
          </a:extLst>
        </xdr:cNvPr>
        <xdr:cNvSpPr/>
      </xdr:nvSpPr>
      <xdr:spPr>
        <a:xfrm>
          <a:off x="2712720" y="4351020"/>
          <a:ext cx="5341620" cy="321564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289560</xdr:colOff>
      <xdr:row>23</xdr:row>
      <xdr:rowOff>137160</xdr:rowOff>
    </xdr:from>
    <xdr:to>
      <xdr:col>13</xdr:col>
      <xdr:colOff>121920</xdr:colOff>
      <xdr:row>41</xdr:row>
      <xdr:rowOff>83820</xdr:rowOff>
    </xdr:to>
    <xdr:graphicFrame macro="">
      <xdr:nvGraphicFramePr>
        <xdr:cNvPr id="16" name="Chart 15">
          <a:extLst>
            <a:ext uri="{FF2B5EF4-FFF2-40B4-BE49-F238E27FC236}">
              <a16:creationId xmlns:a16="http://schemas.microsoft.com/office/drawing/2014/main" id="{AB57EBA5-B951-45FA-A2AB-1DDA7F3E0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342900</xdr:colOff>
      <xdr:row>6</xdr:row>
      <xdr:rowOff>99060</xdr:rowOff>
    </xdr:from>
    <xdr:to>
      <xdr:col>13</xdr:col>
      <xdr:colOff>38100</xdr:colOff>
      <xdr:row>22</xdr:row>
      <xdr:rowOff>137160</xdr:rowOff>
    </xdr:to>
    <xdr:sp macro="" textlink="">
      <xdr:nvSpPr>
        <xdr:cNvPr id="17" name="Rectangle 16">
          <a:extLst>
            <a:ext uri="{FF2B5EF4-FFF2-40B4-BE49-F238E27FC236}">
              <a16:creationId xmlns:a16="http://schemas.microsoft.com/office/drawing/2014/main" id="{2A6457FA-4235-B769-6561-E3A273F655E1}"/>
            </a:ext>
          </a:extLst>
        </xdr:cNvPr>
        <xdr:cNvSpPr/>
      </xdr:nvSpPr>
      <xdr:spPr>
        <a:xfrm>
          <a:off x="2781300" y="1196340"/>
          <a:ext cx="5181600" cy="29641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342900</xdr:colOff>
      <xdr:row>6</xdr:row>
      <xdr:rowOff>99060</xdr:rowOff>
    </xdr:from>
    <xdr:to>
      <xdr:col>13</xdr:col>
      <xdr:colOff>22860</xdr:colOff>
      <xdr:row>22</xdr:row>
      <xdr:rowOff>144780</xdr:rowOff>
    </xdr:to>
    <xdr:graphicFrame macro="">
      <xdr:nvGraphicFramePr>
        <xdr:cNvPr id="19" name="Chart 18">
          <a:extLst>
            <a:ext uri="{FF2B5EF4-FFF2-40B4-BE49-F238E27FC236}">
              <a16:creationId xmlns:a16="http://schemas.microsoft.com/office/drawing/2014/main" id="{A591DB78-DAEA-447C-A732-2127701D2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403860</xdr:colOff>
      <xdr:row>6</xdr:row>
      <xdr:rowOff>114300</xdr:rowOff>
    </xdr:from>
    <xdr:to>
      <xdr:col>22</xdr:col>
      <xdr:colOff>175260</xdr:colOff>
      <xdr:row>40</xdr:row>
      <xdr:rowOff>144780</xdr:rowOff>
    </xdr:to>
    <xdr:sp macro="" textlink="">
      <xdr:nvSpPr>
        <xdr:cNvPr id="21" name="Rectangle 20">
          <a:extLst>
            <a:ext uri="{FF2B5EF4-FFF2-40B4-BE49-F238E27FC236}">
              <a16:creationId xmlns:a16="http://schemas.microsoft.com/office/drawing/2014/main" id="{3CE771E5-05B2-2ECC-8E9C-199840459969}"/>
            </a:ext>
          </a:extLst>
        </xdr:cNvPr>
        <xdr:cNvSpPr/>
      </xdr:nvSpPr>
      <xdr:spPr>
        <a:xfrm>
          <a:off x="8328660" y="1211580"/>
          <a:ext cx="5257800" cy="6248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403860</xdr:colOff>
      <xdr:row>6</xdr:row>
      <xdr:rowOff>114300</xdr:rowOff>
    </xdr:from>
    <xdr:to>
      <xdr:col>22</xdr:col>
      <xdr:colOff>167640</xdr:colOff>
      <xdr:row>24</xdr:row>
      <xdr:rowOff>7620</xdr:rowOff>
    </xdr:to>
    <xdr:graphicFrame macro="">
      <xdr:nvGraphicFramePr>
        <xdr:cNvPr id="22" name="Chart 21">
          <a:extLst>
            <a:ext uri="{FF2B5EF4-FFF2-40B4-BE49-F238E27FC236}">
              <a16:creationId xmlns:a16="http://schemas.microsoft.com/office/drawing/2014/main" id="{0F85C342-31B0-43B4-B77A-83141008A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373380</xdr:colOff>
      <xdr:row>23</xdr:row>
      <xdr:rowOff>167640</xdr:rowOff>
    </xdr:from>
    <xdr:to>
      <xdr:col>22</xdr:col>
      <xdr:colOff>182880</xdr:colOff>
      <xdr:row>40</xdr:row>
      <xdr:rowOff>114300</xdr:rowOff>
    </xdr:to>
    <xdr:graphicFrame macro="">
      <xdr:nvGraphicFramePr>
        <xdr:cNvPr id="23" name="Chart 22">
          <a:extLst>
            <a:ext uri="{FF2B5EF4-FFF2-40B4-BE49-F238E27FC236}">
              <a16:creationId xmlns:a16="http://schemas.microsoft.com/office/drawing/2014/main" id="{37EB560E-1349-4AE4-911B-E968F2F55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335280</xdr:colOff>
      <xdr:row>10</xdr:row>
      <xdr:rowOff>30480</xdr:rowOff>
    </xdr:from>
    <xdr:to>
      <xdr:col>3</xdr:col>
      <xdr:colOff>335280</xdr:colOff>
      <xdr:row>20</xdr:row>
      <xdr:rowOff>53340</xdr:rowOff>
    </xdr:to>
    <mc:AlternateContent xmlns:mc="http://schemas.openxmlformats.org/markup-compatibility/2006">
      <mc:Choice xmlns:a14="http://schemas.microsoft.com/office/drawing/2010/main" Requires="a14">
        <xdr:graphicFrame macro="">
          <xdr:nvGraphicFramePr>
            <xdr:cNvPr id="40" name="City 1">
              <a:extLst>
                <a:ext uri="{FF2B5EF4-FFF2-40B4-BE49-F238E27FC236}">
                  <a16:creationId xmlns:a16="http://schemas.microsoft.com/office/drawing/2014/main" id="{86BE7806-E6BF-4CE2-87F8-42730C182B5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35280" y="1859280"/>
              <a:ext cx="1828800" cy="1851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95.859250231479" createdVersion="8" refreshedVersion="8" minRefreshableVersion="3" recordCount="10000" xr:uid="{AD444212-8EA3-41D2-9082-17EAC8539A70}">
  <cacheSource type="worksheet">
    <worksheetSource name="ecommerce_10000"/>
  </cacheSource>
  <cacheFields count="20">
    <cacheField name="OrderID" numFmtId="0">
      <sharedItems count="10000">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 v="ORD105001"/>
        <s v="ORD105002"/>
        <s v="ORD105003"/>
        <s v="ORD105004"/>
        <s v="ORD105005"/>
        <s v="ORD105006"/>
        <s v="ORD105007"/>
        <s v="ORD105008"/>
        <s v="ORD105009"/>
        <s v="ORD105010"/>
        <s v="ORD105011"/>
        <s v="ORD105012"/>
        <s v="ORD105013"/>
        <s v="ORD105014"/>
        <s v="ORD105015"/>
        <s v="ORD105016"/>
        <s v="ORD105017"/>
        <s v="ORD105018"/>
        <s v="ORD105019"/>
        <s v="ORD105020"/>
        <s v="ORD105021"/>
        <s v="ORD105022"/>
        <s v="ORD105023"/>
        <s v="ORD105024"/>
        <s v="ORD105025"/>
        <s v="ORD105026"/>
        <s v="ORD105027"/>
        <s v="ORD105028"/>
        <s v="ORD105029"/>
        <s v="ORD105030"/>
        <s v="ORD105031"/>
        <s v="ORD105032"/>
        <s v="ORD105033"/>
        <s v="ORD105034"/>
        <s v="ORD105035"/>
        <s v="ORD105036"/>
        <s v="ORD105037"/>
        <s v="ORD105038"/>
        <s v="ORD105039"/>
        <s v="ORD105040"/>
        <s v="ORD105041"/>
        <s v="ORD105042"/>
        <s v="ORD105043"/>
        <s v="ORD105044"/>
        <s v="ORD105045"/>
        <s v="ORD105046"/>
        <s v="ORD105047"/>
        <s v="ORD105048"/>
        <s v="ORD105049"/>
        <s v="ORD105050"/>
        <s v="ORD105051"/>
        <s v="ORD105052"/>
        <s v="ORD105053"/>
        <s v="ORD105054"/>
        <s v="ORD105055"/>
        <s v="ORD105056"/>
        <s v="ORD105057"/>
        <s v="ORD105058"/>
        <s v="ORD105059"/>
        <s v="ORD105060"/>
        <s v="ORD105061"/>
        <s v="ORD105062"/>
        <s v="ORD105063"/>
        <s v="ORD105064"/>
        <s v="ORD105065"/>
        <s v="ORD105066"/>
        <s v="ORD105067"/>
        <s v="ORD105068"/>
        <s v="ORD105069"/>
        <s v="ORD105070"/>
        <s v="ORD105071"/>
        <s v="ORD105072"/>
        <s v="ORD105073"/>
        <s v="ORD105074"/>
        <s v="ORD105075"/>
        <s v="ORD105076"/>
        <s v="ORD105077"/>
        <s v="ORD105078"/>
        <s v="ORD105079"/>
        <s v="ORD105080"/>
        <s v="ORD105081"/>
        <s v="ORD105082"/>
        <s v="ORD105083"/>
        <s v="ORD105084"/>
        <s v="ORD105085"/>
        <s v="ORD105086"/>
        <s v="ORD105087"/>
        <s v="ORD105088"/>
        <s v="ORD105089"/>
        <s v="ORD105090"/>
        <s v="ORD105091"/>
        <s v="ORD105092"/>
        <s v="ORD105093"/>
        <s v="ORD105094"/>
        <s v="ORD105095"/>
        <s v="ORD105096"/>
        <s v="ORD105097"/>
        <s v="ORD105098"/>
        <s v="ORD105099"/>
        <s v="ORD105100"/>
        <s v="ORD105101"/>
        <s v="ORD105102"/>
        <s v="ORD105103"/>
        <s v="ORD105104"/>
        <s v="ORD105105"/>
        <s v="ORD105106"/>
        <s v="ORD105107"/>
        <s v="ORD105108"/>
        <s v="ORD105109"/>
        <s v="ORD105110"/>
        <s v="ORD105111"/>
        <s v="ORD105112"/>
        <s v="ORD105113"/>
        <s v="ORD105114"/>
        <s v="ORD105115"/>
        <s v="ORD105116"/>
        <s v="ORD105117"/>
        <s v="ORD105118"/>
        <s v="ORD105119"/>
        <s v="ORD105120"/>
        <s v="ORD105121"/>
        <s v="ORD105122"/>
        <s v="ORD105123"/>
        <s v="ORD105124"/>
        <s v="ORD105125"/>
        <s v="ORD105126"/>
        <s v="ORD105127"/>
        <s v="ORD105128"/>
        <s v="ORD105129"/>
        <s v="ORD105130"/>
        <s v="ORD105131"/>
        <s v="ORD105132"/>
        <s v="ORD105133"/>
        <s v="ORD105134"/>
        <s v="ORD105135"/>
        <s v="ORD105136"/>
        <s v="ORD105137"/>
        <s v="ORD105138"/>
        <s v="ORD105139"/>
        <s v="ORD105140"/>
        <s v="ORD105141"/>
        <s v="ORD105142"/>
        <s v="ORD105143"/>
        <s v="ORD105144"/>
        <s v="ORD105145"/>
        <s v="ORD105146"/>
        <s v="ORD105147"/>
        <s v="ORD105148"/>
        <s v="ORD105149"/>
        <s v="ORD105150"/>
        <s v="ORD105151"/>
        <s v="ORD105152"/>
        <s v="ORD105153"/>
        <s v="ORD105154"/>
        <s v="ORD105155"/>
        <s v="ORD105156"/>
        <s v="ORD105157"/>
        <s v="ORD105158"/>
        <s v="ORD105159"/>
        <s v="ORD105160"/>
        <s v="ORD105161"/>
        <s v="ORD105162"/>
        <s v="ORD105163"/>
        <s v="ORD105164"/>
        <s v="ORD105165"/>
        <s v="ORD105166"/>
        <s v="ORD105167"/>
        <s v="ORD105168"/>
        <s v="ORD105169"/>
        <s v="ORD105170"/>
        <s v="ORD105171"/>
        <s v="ORD105172"/>
        <s v="ORD105173"/>
        <s v="ORD105174"/>
        <s v="ORD105175"/>
        <s v="ORD105176"/>
        <s v="ORD105177"/>
        <s v="ORD105178"/>
        <s v="ORD105179"/>
        <s v="ORD105180"/>
        <s v="ORD105181"/>
        <s v="ORD105182"/>
        <s v="ORD105183"/>
        <s v="ORD105184"/>
        <s v="ORD105185"/>
        <s v="ORD105186"/>
        <s v="ORD105187"/>
        <s v="ORD105188"/>
        <s v="ORD105189"/>
        <s v="ORD105190"/>
        <s v="ORD105191"/>
        <s v="ORD105192"/>
        <s v="ORD105193"/>
        <s v="ORD105194"/>
        <s v="ORD105195"/>
        <s v="ORD105196"/>
        <s v="ORD105197"/>
        <s v="ORD105198"/>
        <s v="ORD105199"/>
        <s v="ORD105200"/>
        <s v="ORD105201"/>
        <s v="ORD105202"/>
        <s v="ORD105203"/>
        <s v="ORD105204"/>
        <s v="ORD105205"/>
        <s v="ORD105206"/>
        <s v="ORD105207"/>
        <s v="ORD105208"/>
        <s v="ORD105209"/>
        <s v="ORD105210"/>
        <s v="ORD105211"/>
        <s v="ORD105212"/>
        <s v="ORD105213"/>
        <s v="ORD105214"/>
        <s v="ORD105215"/>
        <s v="ORD105216"/>
        <s v="ORD105217"/>
        <s v="ORD105218"/>
        <s v="ORD105219"/>
        <s v="ORD105220"/>
        <s v="ORD105221"/>
        <s v="ORD105222"/>
        <s v="ORD105223"/>
        <s v="ORD105224"/>
        <s v="ORD105225"/>
        <s v="ORD105226"/>
        <s v="ORD105227"/>
        <s v="ORD105228"/>
        <s v="ORD105229"/>
        <s v="ORD105230"/>
        <s v="ORD105231"/>
        <s v="ORD105232"/>
        <s v="ORD105233"/>
        <s v="ORD105234"/>
        <s v="ORD105235"/>
        <s v="ORD105236"/>
        <s v="ORD105237"/>
        <s v="ORD105238"/>
        <s v="ORD105239"/>
        <s v="ORD105240"/>
        <s v="ORD105241"/>
        <s v="ORD105242"/>
        <s v="ORD105243"/>
        <s v="ORD105244"/>
        <s v="ORD105245"/>
        <s v="ORD105246"/>
        <s v="ORD105247"/>
        <s v="ORD105248"/>
        <s v="ORD105249"/>
        <s v="ORD105250"/>
        <s v="ORD105251"/>
        <s v="ORD105252"/>
        <s v="ORD105253"/>
        <s v="ORD105254"/>
        <s v="ORD105255"/>
        <s v="ORD105256"/>
        <s v="ORD105257"/>
        <s v="ORD105258"/>
        <s v="ORD105259"/>
        <s v="ORD105260"/>
        <s v="ORD105261"/>
        <s v="ORD105262"/>
        <s v="ORD105263"/>
        <s v="ORD105264"/>
        <s v="ORD105265"/>
        <s v="ORD105266"/>
        <s v="ORD105267"/>
        <s v="ORD105268"/>
        <s v="ORD105269"/>
        <s v="ORD105270"/>
        <s v="ORD105271"/>
        <s v="ORD105272"/>
        <s v="ORD105273"/>
        <s v="ORD105274"/>
        <s v="ORD105275"/>
        <s v="ORD105276"/>
        <s v="ORD105277"/>
        <s v="ORD105278"/>
        <s v="ORD105279"/>
        <s v="ORD105280"/>
        <s v="ORD105281"/>
        <s v="ORD105282"/>
        <s v="ORD105283"/>
        <s v="ORD105284"/>
        <s v="ORD105285"/>
        <s v="ORD105286"/>
        <s v="ORD105287"/>
        <s v="ORD105288"/>
        <s v="ORD105289"/>
        <s v="ORD105290"/>
        <s v="ORD105291"/>
        <s v="ORD105292"/>
        <s v="ORD105293"/>
        <s v="ORD105294"/>
        <s v="ORD105295"/>
        <s v="ORD105296"/>
        <s v="ORD105297"/>
        <s v="ORD105298"/>
        <s v="ORD105299"/>
        <s v="ORD105300"/>
        <s v="ORD105301"/>
        <s v="ORD105302"/>
        <s v="ORD105303"/>
        <s v="ORD105304"/>
        <s v="ORD105305"/>
        <s v="ORD105306"/>
        <s v="ORD105307"/>
        <s v="ORD105308"/>
        <s v="ORD105309"/>
        <s v="ORD105310"/>
        <s v="ORD105311"/>
        <s v="ORD105312"/>
        <s v="ORD105313"/>
        <s v="ORD105314"/>
        <s v="ORD105315"/>
        <s v="ORD105316"/>
        <s v="ORD105317"/>
        <s v="ORD105318"/>
        <s v="ORD105319"/>
        <s v="ORD105320"/>
        <s v="ORD105321"/>
        <s v="ORD105322"/>
        <s v="ORD105323"/>
        <s v="ORD105324"/>
        <s v="ORD105325"/>
        <s v="ORD105326"/>
        <s v="ORD105327"/>
        <s v="ORD105328"/>
        <s v="ORD105329"/>
        <s v="ORD105330"/>
        <s v="ORD105331"/>
        <s v="ORD105332"/>
        <s v="ORD105333"/>
        <s v="ORD105334"/>
        <s v="ORD105335"/>
        <s v="ORD105336"/>
        <s v="ORD105337"/>
        <s v="ORD105338"/>
        <s v="ORD105339"/>
        <s v="ORD105340"/>
        <s v="ORD105341"/>
        <s v="ORD105342"/>
        <s v="ORD105343"/>
        <s v="ORD105344"/>
        <s v="ORD105345"/>
        <s v="ORD105346"/>
        <s v="ORD105347"/>
        <s v="ORD105348"/>
        <s v="ORD105349"/>
        <s v="ORD105350"/>
        <s v="ORD105351"/>
        <s v="ORD105352"/>
        <s v="ORD105353"/>
        <s v="ORD105354"/>
        <s v="ORD105355"/>
        <s v="ORD105356"/>
        <s v="ORD105357"/>
        <s v="ORD105358"/>
        <s v="ORD105359"/>
        <s v="ORD105360"/>
        <s v="ORD105361"/>
        <s v="ORD105362"/>
        <s v="ORD105363"/>
        <s v="ORD105364"/>
        <s v="ORD105365"/>
        <s v="ORD105366"/>
        <s v="ORD105367"/>
        <s v="ORD105368"/>
        <s v="ORD105369"/>
        <s v="ORD105370"/>
        <s v="ORD105371"/>
        <s v="ORD105372"/>
        <s v="ORD105373"/>
        <s v="ORD105374"/>
        <s v="ORD105375"/>
        <s v="ORD105376"/>
        <s v="ORD105377"/>
        <s v="ORD105378"/>
        <s v="ORD105379"/>
        <s v="ORD105380"/>
        <s v="ORD105381"/>
        <s v="ORD105382"/>
        <s v="ORD105383"/>
        <s v="ORD105384"/>
        <s v="ORD105385"/>
        <s v="ORD105386"/>
        <s v="ORD105387"/>
        <s v="ORD105388"/>
        <s v="ORD105389"/>
        <s v="ORD105390"/>
        <s v="ORD105391"/>
        <s v="ORD105392"/>
        <s v="ORD105393"/>
        <s v="ORD105394"/>
        <s v="ORD105395"/>
        <s v="ORD105396"/>
        <s v="ORD105397"/>
        <s v="ORD105398"/>
        <s v="ORD105399"/>
        <s v="ORD105400"/>
        <s v="ORD105401"/>
        <s v="ORD105402"/>
        <s v="ORD105403"/>
        <s v="ORD105404"/>
        <s v="ORD105405"/>
        <s v="ORD105406"/>
        <s v="ORD105407"/>
        <s v="ORD105408"/>
        <s v="ORD105409"/>
        <s v="ORD105410"/>
        <s v="ORD105411"/>
        <s v="ORD105412"/>
        <s v="ORD105413"/>
        <s v="ORD105414"/>
        <s v="ORD105415"/>
        <s v="ORD105416"/>
        <s v="ORD105417"/>
        <s v="ORD105418"/>
        <s v="ORD105419"/>
        <s v="ORD105420"/>
        <s v="ORD105421"/>
        <s v="ORD105422"/>
        <s v="ORD105423"/>
        <s v="ORD105424"/>
        <s v="ORD105425"/>
        <s v="ORD105426"/>
        <s v="ORD105427"/>
        <s v="ORD105428"/>
        <s v="ORD105429"/>
        <s v="ORD105430"/>
        <s v="ORD105431"/>
        <s v="ORD105432"/>
        <s v="ORD105433"/>
        <s v="ORD105434"/>
        <s v="ORD105435"/>
        <s v="ORD105436"/>
        <s v="ORD105437"/>
        <s v="ORD105438"/>
        <s v="ORD105439"/>
        <s v="ORD105440"/>
        <s v="ORD105441"/>
        <s v="ORD105442"/>
        <s v="ORD105443"/>
        <s v="ORD105444"/>
        <s v="ORD105445"/>
        <s v="ORD105446"/>
        <s v="ORD105447"/>
        <s v="ORD105448"/>
        <s v="ORD105449"/>
        <s v="ORD105450"/>
        <s v="ORD105451"/>
        <s v="ORD105452"/>
        <s v="ORD105453"/>
        <s v="ORD105454"/>
        <s v="ORD105455"/>
        <s v="ORD105456"/>
        <s v="ORD105457"/>
        <s v="ORD105458"/>
        <s v="ORD105459"/>
        <s v="ORD105460"/>
        <s v="ORD105461"/>
        <s v="ORD105462"/>
        <s v="ORD105463"/>
        <s v="ORD105464"/>
        <s v="ORD105465"/>
        <s v="ORD105466"/>
        <s v="ORD105467"/>
        <s v="ORD105468"/>
        <s v="ORD105469"/>
        <s v="ORD105470"/>
        <s v="ORD105471"/>
        <s v="ORD105472"/>
        <s v="ORD105473"/>
        <s v="ORD105474"/>
        <s v="ORD105475"/>
        <s v="ORD105476"/>
        <s v="ORD105477"/>
        <s v="ORD105478"/>
        <s v="ORD105479"/>
        <s v="ORD105480"/>
        <s v="ORD105481"/>
        <s v="ORD105482"/>
        <s v="ORD105483"/>
        <s v="ORD105484"/>
        <s v="ORD105485"/>
        <s v="ORD105486"/>
        <s v="ORD105487"/>
        <s v="ORD105488"/>
        <s v="ORD105489"/>
        <s v="ORD105490"/>
        <s v="ORD105491"/>
        <s v="ORD105492"/>
        <s v="ORD105493"/>
        <s v="ORD105494"/>
        <s v="ORD105495"/>
        <s v="ORD105496"/>
        <s v="ORD105497"/>
        <s v="ORD105498"/>
        <s v="ORD105499"/>
        <s v="ORD105500"/>
        <s v="ORD105501"/>
        <s v="ORD105502"/>
        <s v="ORD105503"/>
        <s v="ORD105504"/>
        <s v="ORD105505"/>
        <s v="ORD105506"/>
        <s v="ORD105507"/>
        <s v="ORD105508"/>
        <s v="ORD105509"/>
        <s v="ORD105510"/>
        <s v="ORD105511"/>
        <s v="ORD105512"/>
        <s v="ORD105513"/>
        <s v="ORD105514"/>
        <s v="ORD105515"/>
        <s v="ORD105516"/>
        <s v="ORD105517"/>
        <s v="ORD105518"/>
        <s v="ORD105519"/>
        <s v="ORD105520"/>
        <s v="ORD105521"/>
        <s v="ORD105522"/>
        <s v="ORD105523"/>
        <s v="ORD105524"/>
        <s v="ORD105525"/>
        <s v="ORD105526"/>
        <s v="ORD105527"/>
        <s v="ORD105528"/>
        <s v="ORD105529"/>
        <s v="ORD105530"/>
        <s v="ORD105531"/>
        <s v="ORD105532"/>
        <s v="ORD105533"/>
        <s v="ORD105534"/>
        <s v="ORD105535"/>
        <s v="ORD105536"/>
        <s v="ORD105537"/>
        <s v="ORD105538"/>
        <s v="ORD105539"/>
        <s v="ORD105540"/>
        <s v="ORD105541"/>
        <s v="ORD105542"/>
        <s v="ORD105543"/>
        <s v="ORD105544"/>
        <s v="ORD105545"/>
        <s v="ORD105546"/>
        <s v="ORD105547"/>
        <s v="ORD105548"/>
        <s v="ORD105549"/>
        <s v="ORD105550"/>
        <s v="ORD105551"/>
        <s v="ORD105552"/>
        <s v="ORD105553"/>
        <s v="ORD105554"/>
        <s v="ORD105555"/>
        <s v="ORD105556"/>
        <s v="ORD105557"/>
        <s v="ORD105558"/>
        <s v="ORD105559"/>
        <s v="ORD105560"/>
        <s v="ORD105561"/>
        <s v="ORD105562"/>
        <s v="ORD105563"/>
        <s v="ORD105564"/>
        <s v="ORD105565"/>
        <s v="ORD105566"/>
        <s v="ORD105567"/>
        <s v="ORD105568"/>
        <s v="ORD105569"/>
        <s v="ORD105570"/>
        <s v="ORD105571"/>
        <s v="ORD105572"/>
        <s v="ORD105573"/>
        <s v="ORD105574"/>
        <s v="ORD105575"/>
        <s v="ORD105576"/>
        <s v="ORD105577"/>
        <s v="ORD105578"/>
        <s v="ORD105579"/>
        <s v="ORD105580"/>
        <s v="ORD105581"/>
        <s v="ORD105582"/>
        <s v="ORD105583"/>
        <s v="ORD105584"/>
        <s v="ORD105585"/>
        <s v="ORD105586"/>
        <s v="ORD105587"/>
        <s v="ORD105588"/>
        <s v="ORD105589"/>
        <s v="ORD105590"/>
        <s v="ORD105591"/>
        <s v="ORD105592"/>
        <s v="ORD105593"/>
        <s v="ORD105594"/>
        <s v="ORD105595"/>
        <s v="ORD105596"/>
        <s v="ORD105597"/>
        <s v="ORD105598"/>
        <s v="ORD105599"/>
        <s v="ORD105600"/>
        <s v="ORD105601"/>
        <s v="ORD105602"/>
        <s v="ORD105603"/>
        <s v="ORD105604"/>
        <s v="ORD105605"/>
        <s v="ORD105606"/>
        <s v="ORD105607"/>
        <s v="ORD105608"/>
        <s v="ORD105609"/>
        <s v="ORD105610"/>
        <s v="ORD105611"/>
        <s v="ORD105612"/>
        <s v="ORD105613"/>
        <s v="ORD105614"/>
        <s v="ORD105615"/>
        <s v="ORD105616"/>
        <s v="ORD105617"/>
        <s v="ORD105618"/>
        <s v="ORD105619"/>
        <s v="ORD105620"/>
        <s v="ORD105621"/>
        <s v="ORD105622"/>
        <s v="ORD105623"/>
        <s v="ORD105624"/>
        <s v="ORD105625"/>
        <s v="ORD105626"/>
        <s v="ORD105627"/>
        <s v="ORD105628"/>
        <s v="ORD105629"/>
        <s v="ORD105630"/>
        <s v="ORD105631"/>
        <s v="ORD105632"/>
        <s v="ORD105633"/>
        <s v="ORD105634"/>
        <s v="ORD105635"/>
        <s v="ORD105636"/>
        <s v="ORD105637"/>
        <s v="ORD105638"/>
        <s v="ORD105639"/>
        <s v="ORD105640"/>
        <s v="ORD105641"/>
        <s v="ORD105642"/>
        <s v="ORD105643"/>
        <s v="ORD105644"/>
        <s v="ORD105645"/>
        <s v="ORD105646"/>
        <s v="ORD105647"/>
        <s v="ORD105648"/>
        <s v="ORD105649"/>
        <s v="ORD105650"/>
        <s v="ORD105651"/>
        <s v="ORD105652"/>
        <s v="ORD105653"/>
        <s v="ORD105654"/>
        <s v="ORD105655"/>
        <s v="ORD105656"/>
        <s v="ORD105657"/>
        <s v="ORD105658"/>
        <s v="ORD105659"/>
        <s v="ORD105660"/>
        <s v="ORD105661"/>
        <s v="ORD105662"/>
        <s v="ORD105663"/>
        <s v="ORD105664"/>
        <s v="ORD105665"/>
        <s v="ORD105666"/>
        <s v="ORD105667"/>
        <s v="ORD105668"/>
        <s v="ORD105669"/>
        <s v="ORD105670"/>
        <s v="ORD105671"/>
        <s v="ORD105672"/>
        <s v="ORD105673"/>
        <s v="ORD105674"/>
        <s v="ORD105675"/>
        <s v="ORD105676"/>
        <s v="ORD105677"/>
        <s v="ORD105678"/>
        <s v="ORD105679"/>
        <s v="ORD105680"/>
        <s v="ORD105681"/>
        <s v="ORD105682"/>
        <s v="ORD105683"/>
        <s v="ORD105684"/>
        <s v="ORD105685"/>
        <s v="ORD105686"/>
        <s v="ORD105687"/>
        <s v="ORD105688"/>
        <s v="ORD105689"/>
        <s v="ORD105690"/>
        <s v="ORD105691"/>
        <s v="ORD105692"/>
        <s v="ORD105693"/>
        <s v="ORD105694"/>
        <s v="ORD105695"/>
        <s v="ORD105696"/>
        <s v="ORD105697"/>
        <s v="ORD105698"/>
        <s v="ORD105699"/>
        <s v="ORD105700"/>
        <s v="ORD105701"/>
        <s v="ORD105702"/>
        <s v="ORD105703"/>
        <s v="ORD105704"/>
        <s v="ORD105705"/>
        <s v="ORD105706"/>
        <s v="ORD105707"/>
        <s v="ORD105708"/>
        <s v="ORD105709"/>
        <s v="ORD105710"/>
        <s v="ORD105711"/>
        <s v="ORD105712"/>
        <s v="ORD105713"/>
        <s v="ORD105714"/>
        <s v="ORD105715"/>
        <s v="ORD105716"/>
        <s v="ORD105717"/>
        <s v="ORD105718"/>
        <s v="ORD105719"/>
        <s v="ORD105720"/>
        <s v="ORD105721"/>
        <s v="ORD105722"/>
        <s v="ORD105723"/>
        <s v="ORD105724"/>
        <s v="ORD105725"/>
        <s v="ORD105726"/>
        <s v="ORD105727"/>
        <s v="ORD105728"/>
        <s v="ORD105729"/>
        <s v="ORD105730"/>
        <s v="ORD105731"/>
        <s v="ORD105732"/>
        <s v="ORD105733"/>
        <s v="ORD105734"/>
        <s v="ORD105735"/>
        <s v="ORD105736"/>
        <s v="ORD105737"/>
        <s v="ORD105738"/>
        <s v="ORD105739"/>
        <s v="ORD105740"/>
        <s v="ORD105741"/>
        <s v="ORD105742"/>
        <s v="ORD105743"/>
        <s v="ORD105744"/>
        <s v="ORD105745"/>
        <s v="ORD105746"/>
        <s v="ORD105747"/>
        <s v="ORD105748"/>
        <s v="ORD105749"/>
        <s v="ORD105750"/>
        <s v="ORD105751"/>
        <s v="ORD105752"/>
        <s v="ORD105753"/>
        <s v="ORD105754"/>
        <s v="ORD105755"/>
        <s v="ORD105756"/>
        <s v="ORD105757"/>
        <s v="ORD105758"/>
        <s v="ORD105759"/>
        <s v="ORD105760"/>
        <s v="ORD105761"/>
        <s v="ORD105762"/>
        <s v="ORD105763"/>
        <s v="ORD105764"/>
        <s v="ORD105765"/>
        <s v="ORD105766"/>
        <s v="ORD105767"/>
        <s v="ORD105768"/>
        <s v="ORD105769"/>
        <s v="ORD105770"/>
        <s v="ORD105771"/>
        <s v="ORD105772"/>
        <s v="ORD105773"/>
        <s v="ORD105774"/>
        <s v="ORD105775"/>
        <s v="ORD105776"/>
        <s v="ORD105777"/>
        <s v="ORD105778"/>
        <s v="ORD105779"/>
        <s v="ORD105780"/>
        <s v="ORD105781"/>
        <s v="ORD105782"/>
        <s v="ORD105783"/>
        <s v="ORD105784"/>
        <s v="ORD105785"/>
        <s v="ORD105786"/>
        <s v="ORD105787"/>
        <s v="ORD105788"/>
        <s v="ORD105789"/>
        <s v="ORD105790"/>
        <s v="ORD105791"/>
        <s v="ORD105792"/>
        <s v="ORD105793"/>
        <s v="ORD105794"/>
        <s v="ORD105795"/>
        <s v="ORD105796"/>
        <s v="ORD105797"/>
        <s v="ORD105798"/>
        <s v="ORD105799"/>
        <s v="ORD105800"/>
        <s v="ORD105801"/>
        <s v="ORD105802"/>
        <s v="ORD105803"/>
        <s v="ORD105804"/>
        <s v="ORD105805"/>
        <s v="ORD105806"/>
        <s v="ORD105807"/>
        <s v="ORD105808"/>
        <s v="ORD105809"/>
        <s v="ORD105810"/>
        <s v="ORD105811"/>
        <s v="ORD105812"/>
        <s v="ORD105813"/>
        <s v="ORD105814"/>
        <s v="ORD105815"/>
        <s v="ORD105816"/>
        <s v="ORD105817"/>
        <s v="ORD105818"/>
        <s v="ORD105819"/>
        <s v="ORD105820"/>
        <s v="ORD105821"/>
        <s v="ORD105822"/>
        <s v="ORD105823"/>
        <s v="ORD105824"/>
        <s v="ORD105825"/>
        <s v="ORD105826"/>
        <s v="ORD105827"/>
        <s v="ORD105828"/>
        <s v="ORD105829"/>
        <s v="ORD105830"/>
        <s v="ORD105831"/>
        <s v="ORD105832"/>
        <s v="ORD105833"/>
        <s v="ORD105834"/>
        <s v="ORD105835"/>
        <s v="ORD105836"/>
        <s v="ORD105837"/>
        <s v="ORD105838"/>
        <s v="ORD105839"/>
        <s v="ORD105840"/>
        <s v="ORD105841"/>
        <s v="ORD105842"/>
        <s v="ORD105843"/>
        <s v="ORD105844"/>
        <s v="ORD105845"/>
        <s v="ORD105846"/>
        <s v="ORD105847"/>
        <s v="ORD105848"/>
        <s v="ORD105849"/>
        <s v="ORD105850"/>
        <s v="ORD105851"/>
        <s v="ORD105852"/>
        <s v="ORD105853"/>
        <s v="ORD105854"/>
        <s v="ORD105855"/>
        <s v="ORD105856"/>
        <s v="ORD105857"/>
        <s v="ORD105858"/>
        <s v="ORD105859"/>
        <s v="ORD105860"/>
        <s v="ORD105861"/>
        <s v="ORD105862"/>
        <s v="ORD105863"/>
        <s v="ORD105864"/>
        <s v="ORD105865"/>
        <s v="ORD105866"/>
        <s v="ORD105867"/>
        <s v="ORD105868"/>
        <s v="ORD105869"/>
        <s v="ORD105870"/>
        <s v="ORD105871"/>
        <s v="ORD105872"/>
        <s v="ORD105873"/>
        <s v="ORD105874"/>
        <s v="ORD105875"/>
        <s v="ORD105876"/>
        <s v="ORD105877"/>
        <s v="ORD105878"/>
        <s v="ORD105879"/>
        <s v="ORD105880"/>
        <s v="ORD105881"/>
        <s v="ORD105882"/>
        <s v="ORD105883"/>
        <s v="ORD105884"/>
        <s v="ORD105885"/>
        <s v="ORD105886"/>
        <s v="ORD105887"/>
        <s v="ORD105888"/>
        <s v="ORD105889"/>
        <s v="ORD105890"/>
        <s v="ORD105891"/>
        <s v="ORD105892"/>
        <s v="ORD105893"/>
        <s v="ORD105894"/>
        <s v="ORD105895"/>
        <s v="ORD105896"/>
        <s v="ORD105897"/>
        <s v="ORD105898"/>
        <s v="ORD105899"/>
        <s v="ORD105900"/>
        <s v="ORD105901"/>
        <s v="ORD105902"/>
        <s v="ORD105903"/>
        <s v="ORD105904"/>
        <s v="ORD105905"/>
        <s v="ORD105906"/>
        <s v="ORD105907"/>
        <s v="ORD105908"/>
        <s v="ORD105909"/>
        <s v="ORD105910"/>
        <s v="ORD105911"/>
        <s v="ORD105912"/>
        <s v="ORD105913"/>
        <s v="ORD105914"/>
        <s v="ORD105915"/>
        <s v="ORD105916"/>
        <s v="ORD105917"/>
        <s v="ORD105918"/>
        <s v="ORD105919"/>
        <s v="ORD105920"/>
        <s v="ORD105921"/>
        <s v="ORD105922"/>
        <s v="ORD105923"/>
        <s v="ORD105924"/>
        <s v="ORD105925"/>
        <s v="ORD105926"/>
        <s v="ORD105927"/>
        <s v="ORD105928"/>
        <s v="ORD105929"/>
        <s v="ORD105930"/>
        <s v="ORD105931"/>
        <s v="ORD105932"/>
        <s v="ORD105933"/>
        <s v="ORD105934"/>
        <s v="ORD105935"/>
        <s v="ORD105936"/>
        <s v="ORD105937"/>
        <s v="ORD105938"/>
        <s v="ORD105939"/>
        <s v="ORD105940"/>
        <s v="ORD105941"/>
        <s v="ORD105942"/>
        <s v="ORD105943"/>
        <s v="ORD105944"/>
        <s v="ORD105945"/>
        <s v="ORD105946"/>
        <s v="ORD105947"/>
        <s v="ORD105948"/>
        <s v="ORD105949"/>
        <s v="ORD105950"/>
        <s v="ORD105951"/>
        <s v="ORD105952"/>
        <s v="ORD105953"/>
        <s v="ORD105954"/>
        <s v="ORD105955"/>
        <s v="ORD105956"/>
        <s v="ORD105957"/>
        <s v="ORD105958"/>
        <s v="ORD105959"/>
        <s v="ORD105960"/>
        <s v="ORD105961"/>
        <s v="ORD105962"/>
        <s v="ORD105963"/>
        <s v="ORD105964"/>
        <s v="ORD105965"/>
        <s v="ORD105966"/>
        <s v="ORD105967"/>
        <s v="ORD105968"/>
        <s v="ORD105969"/>
        <s v="ORD105970"/>
        <s v="ORD105971"/>
        <s v="ORD105972"/>
        <s v="ORD105973"/>
        <s v="ORD105974"/>
        <s v="ORD105975"/>
        <s v="ORD105976"/>
        <s v="ORD105977"/>
        <s v="ORD105978"/>
        <s v="ORD105979"/>
        <s v="ORD105980"/>
        <s v="ORD105981"/>
        <s v="ORD105982"/>
        <s v="ORD105983"/>
        <s v="ORD105984"/>
        <s v="ORD105985"/>
        <s v="ORD105986"/>
        <s v="ORD105987"/>
        <s v="ORD105988"/>
        <s v="ORD105989"/>
        <s v="ORD105990"/>
        <s v="ORD105991"/>
        <s v="ORD105992"/>
        <s v="ORD105993"/>
        <s v="ORD105994"/>
        <s v="ORD105995"/>
        <s v="ORD105996"/>
        <s v="ORD105997"/>
        <s v="ORD105998"/>
        <s v="ORD105999"/>
        <s v="ORD106000"/>
        <s v="ORD106001"/>
        <s v="ORD106002"/>
        <s v="ORD106003"/>
        <s v="ORD106004"/>
        <s v="ORD106005"/>
        <s v="ORD106006"/>
        <s v="ORD106007"/>
        <s v="ORD106008"/>
        <s v="ORD106009"/>
        <s v="ORD106010"/>
        <s v="ORD106011"/>
        <s v="ORD106012"/>
        <s v="ORD106013"/>
        <s v="ORD106014"/>
        <s v="ORD106015"/>
        <s v="ORD106016"/>
        <s v="ORD106017"/>
        <s v="ORD106018"/>
        <s v="ORD106019"/>
        <s v="ORD106020"/>
        <s v="ORD106021"/>
        <s v="ORD106022"/>
        <s v="ORD106023"/>
        <s v="ORD106024"/>
        <s v="ORD106025"/>
        <s v="ORD106026"/>
        <s v="ORD106027"/>
        <s v="ORD106028"/>
        <s v="ORD106029"/>
        <s v="ORD106030"/>
        <s v="ORD106031"/>
        <s v="ORD106032"/>
        <s v="ORD106033"/>
        <s v="ORD106034"/>
        <s v="ORD106035"/>
        <s v="ORD106036"/>
        <s v="ORD106037"/>
        <s v="ORD106038"/>
        <s v="ORD106039"/>
        <s v="ORD106040"/>
        <s v="ORD106041"/>
        <s v="ORD106042"/>
        <s v="ORD106043"/>
        <s v="ORD106044"/>
        <s v="ORD106045"/>
        <s v="ORD106046"/>
        <s v="ORD106047"/>
        <s v="ORD106048"/>
        <s v="ORD106049"/>
        <s v="ORD106050"/>
        <s v="ORD106051"/>
        <s v="ORD106052"/>
        <s v="ORD106053"/>
        <s v="ORD106054"/>
        <s v="ORD106055"/>
        <s v="ORD106056"/>
        <s v="ORD106057"/>
        <s v="ORD106058"/>
        <s v="ORD106059"/>
        <s v="ORD106060"/>
        <s v="ORD106061"/>
        <s v="ORD106062"/>
        <s v="ORD106063"/>
        <s v="ORD106064"/>
        <s v="ORD106065"/>
        <s v="ORD106066"/>
        <s v="ORD106067"/>
        <s v="ORD106068"/>
        <s v="ORD106069"/>
        <s v="ORD106070"/>
        <s v="ORD106071"/>
        <s v="ORD106072"/>
        <s v="ORD106073"/>
        <s v="ORD106074"/>
        <s v="ORD106075"/>
        <s v="ORD106076"/>
        <s v="ORD106077"/>
        <s v="ORD106078"/>
        <s v="ORD106079"/>
        <s v="ORD106080"/>
        <s v="ORD106081"/>
        <s v="ORD106082"/>
        <s v="ORD106083"/>
        <s v="ORD106084"/>
        <s v="ORD106085"/>
        <s v="ORD106086"/>
        <s v="ORD106087"/>
        <s v="ORD106088"/>
        <s v="ORD106089"/>
        <s v="ORD106090"/>
        <s v="ORD106091"/>
        <s v="ORD106092"/>
        <s v="ORD106093"/>
        <s v="ORD106094"/>
        <s v="ORD106095"/>
        <s v="ORD106096"/>
        <s v="ORD106097"/>
        <s v="ORD106098"/>
        <s v="ORD106099"/>
        <s v="ORD106100"/>
        <s v="ORD106101"/>
        <s v="ORD106102"/>
        <s v="ORD106103"/>
        <s v="ORD106104"/>
        <s v="ORD106105"/>
        <s v="ORD106106"/>
        <s v="ORD106107"/>
        <s v="ORD106108"/>
        <s v="ORD106109"/>
        <s v="ORD106110"/>
        <s v="ORD106111"/>
        <s v="ORD106112"/>
        <s v="ORD106113"/>
        <s v="ORD106114"/>
        <s v="ORD106115"/>
        <s v="ORD106116"/>
        <s v="ORD106117"/>
        <s v="ORD106118"/>
        <s v="ORD106119"/>
        <s v="ORD106120"/>
        <s v="ORD106121"/>
        <s v="ORD106122"/>
        <s v="ORD106123"/>
        <s v="ORD106124"/>
        <s v="ORD106125"/>
        <s v="ORD106126"/>
        <s v="ORD106127"/>
        <s v="ORD106128"/>
        <s v="ORD106129"/>
        <s v="ORD106130"/>
        <s v="ORD106131"/>
        <s v="ORD106132"/>
        <s v="ORD106133"/>
        <s v="ORD106134"/>
        <s v="ORD106135"/>
        <s v="ORD106136"/>
        <s v="ORD106137"/>
        <s v="ORD106138"/>
        <s v="ORD106139"/>
        <s v="ORD106140"/>
        <s v="ORD106141"/>
        <s v="ORD106142"/>
        <s v="ORD106143"/>
        <s v="ORD106144"/>
        <s v="ORD106145"/>
        <s v="ORD106146"/>
        <s v="ORD106147"/>
        <s v="ORD106148"/>
        <s v="ORD106149"/>
        <s v="ORD106150"/>
        <s v="ORD106151"/>
        <s v="ORD106152"/>
        <s v="ORD106153"/>
        <s v="ORD106154"/>
        <s v="ORD106155"/>
        <s v="ORD106156"/>
        <s v="ORD106157"/>
        <s v="ORD106158"/>
        <s v="ORD106159"/>
        <s v="ORD106160"/>
        <s v="ORD106161"/>
        <s v="ORD106162"/>
        <s v="ORD106163"/>
        <s v="ORD106164"/>
        <s v="ORD106165"/>
        <s v="ORD106166"/>
        <s v="ORD106167"/>
        <s v="ORD106168"/>
        <s v="ORD106169"/>
        <s v="ORD106170"/>
        <s v="ORD106171"/>
        <s v="ORD106172"/>
        <s v="ORD106173"/>
        <s v="ORD106174"/>
        <s v="ORD106175"/>
        <s v="ORD106176"/>
        <s v="ORD106177"/>
        <s v="ORD106178"/>
        <s v="ORD106179"/>
        <s v="ORD106180"/>
        <s v="ORD106181"/>
        <s v="ORD106182"/>
        <s v="ORD106183"/>
        <s v="ORD106184"/>
        <s v="ORD106185"/>
        <s v="ORD106186"/>
        <s v="ORD106187"/>
        <s v="ORD106188"/>
        <s v="ORD106189"/>
        <s v="ORD106190"/>
        <s v="ORD106191"/>
        <s v="ORD106192"/>
        <s v="ORD106193"/>
        <s v="ORD106194"/>
        <s v="ORD106195"/>
        <s v="ORD106196"/>
        <s v="ORD106197"/>
        <s v="ORD106198"/>
        <s v="ORD106199"/>
        <s v="ORD106200"/>
        <s v="ORD106201"/>
        <s v="ORD106202"/>
        <s v="ORD106203"/>
        <s v="ORD106204"/>
        <s v="ORD106205"/>
        <s v="ORD106206"/>
        <s v="ORD106207"/>
        <s v="ORD106208"/>
        <s v="ORD106209"/>
        <s v="ORD106210"/>
        <s v="ORD106211"/>
        <s v="ORD106212"/>
        <s v="ORD106213"/>
        <s v="ORD106214"/>
        <s v="ORD106215"/>
        <s v="ORD106216"/>
        <s v="ORD106217"/>
        <s v="ORD106218"/>
        <s v="ORD106219"/>
        <s v="ORD106220"/>
        <s v="ORD106221"/>
        <s v="ORD106222"/>
        <s v="ORD106223"/>
        <s v="ORD106224"/>
        <s v="ORD106225"/>
        <s v="ORD106226"/>
        <s v="ORD106227"/>
        <s v="ORD106228"/>
        <s v="ORD106229"/>
        <s v="ORD106230"/>
        <s v="ORD106231"/>
        <s v="ORD106232"/>
        <s v="ORD106233"/>
        <s v="ORD106234"/>
        <s v="ORD106235"/>
        <s v="ORD106236"/>
        <s v="ORD106237"/>
        <s v="ORD106238"/>
        <s v="ORD106239"/>
        <s v="ORD106240"/>
        <s v="ORD106241"/>
        <s v="ORD106242"/>
        <s v="ORD106243"/>
        <s v="ORD106244"/>
        <s v="ORD106245"/>
        <s v="ORD106246"/>
        <s v="ORD106247"/>
        <s v="ORD106248"/>
        <s v="ORD106249"/>
        <s v="ORD106250"/>
        <s v="ORD106251"/>
        <s v="ORD106252"/>
        <s v="ORD106253"/>
        <s v="ORD106254"/>
        <s v="ORD106255"/>
        <s v="ORD106256"/>
        <s v="ORD106257"/>
        <s v="ORD106258"/>
        <s v="ORD106259"/>
        <s v="ORD106260"/>
        <s v="ORD106261"/>
        <s v="ORD106262"/>
        <s v="ORD106263"/>
        <s v="ORD106264"/>
        <s v="ORD106265"/>
        <s v="ORD106266"/>
        <s v="ORD106267"/>
        <s v="ORD106268"/>
        <s v="ORD106269"/>
        <s v="ORD106270"/>
        <s v="ORD106271"/>
        <s v="ORD106272"/>
        <s v="ORD106273"/>
        <s v="ORD106274"/>
        <s v="ORD106275"/>
        <s v="ORD106276"/>
        <s v="ORD106277"/>
        <s v="ORD106278"/>
        <s v="ORD106279"/>
        <s v="ORD106280"/>
        <s v="ORD106281"/>
        <s v="ORD106282"/>
        <s v="ORD106283"/>
        <s v="ORD106284"/>
        <s v="ORD106285"/>
        <s v="ORD106286"/>
        <s v="ORD106287"/>
        <s v="ORD106288"/>
        <s v="ORD106289"/>
        <s v="ORD106290"/>
        <s v="ORD106291"/>
        <s v="ORD106292"/>
        <s v="ORD106293"/>
        <s v="ORD106294"/>
        <s v="ORD106295"/>
        <s v="ORD106296"/>
        <s v="ORD106297"/>
        <s v="ORD106298"/>
        <s v="ORD106299"/>
        <s v="ORD106300"/>
        <s v="ORD106301"/>
        <s v="ORD106302"/>
        <s v="ORD106303"/>
        <s v="ORD106304"/>
        <s v="ORD106305"/>
        <s v="ORD106306"/>
        <s v="ORD106307"/>
        <s v="ORD106308"/>
        <s v="ORD106309"/>
        <s v="ORD106310"/>
        <s v="ORD106311"/>
        <s v="ORD106312"/>
        <s v="ORD106313"/>
        <s v="ORD106314"/>
        <s v="ORD106315"/>
        <s v="ORD106316"/>
        <s v="ORD106317"/>
        <s v="ORD106318"/>
        <s v="ORD106319"/>
        <s v="ORD106320"/>
        <s v="ORD106321"/>
        <s v="ORD106322"/>
        <s v="ORD106323"/>
        <s v="ORD106324"/>
        <s v="ORD106325"/>
        <s v="ORD106326"/>
        <s v="ORD106327"/>
        <s v="ORD106328"/>
        <s v="ORD106329"/>
        <s v="ORD106330"/>
        <s v="ORD106331"/>
        <s v="ORD106332"/>
        <s v="ORD106333"/>
        <s v="ORD106334"/>
        <s v="ORD106335"/>
        <s v="ORD106336"/>
        <s v="ORD106337"/>
        <s v="ORD106338"/>
        <s v="ORD106339"/>
        <s v="ORD106340"/>
        <s v="ORD106341"/>
        <s v="ORD106342"/>
        <s v="ORD106343"/>
        <s v="ORD106344"/>
        <s v="ORD106345"/>
        <s v="ORD106346"/>
        <s v="ORD106347"/>
        <s v="ORD106348"/>
        <s v="ORD106349"/>
        <s v="ORD106350"/>
        <s v="ORD106351"/>
        <s v="ORD106352"/>
        <s v="ORD106353"/>
        <s v="ORD106354"/>
        <s v="ORD106355"/>
        <s v="ORD106356"/>
        <s v="ORD106357"/>
        <s v="ORD106358"/>
        <s v="ORD106359"/>
        <s v="ORD106360"/>
        <s v="ORD106361"/>
        <s v="ORD106362"/>
        <s v="ORD106363"/>
        <s v="ORD106364"/>
        <s v="ORD106365"/>
        <s v="ORD106366"/>
        <s v="ORD106367"/>
        <s v="ORD106368"/>
        <s v="ORD106369"/>
        <s v="ORD106370"/>
        <s v="ORD106371"/>
        <s v="ORD106372"/>
        <s v="ORD106373"/>
        <s v="ORD106374"/>
        <s v="ORD106375"/>
        <s v="ORD106376"/>
        <s v="ORD106377"/>
        <s v="ORD106378"/>
        <s v="ORD106379"/>
        <s v="ORD106380"/>
        <s v="ORD106381"/>
        <s v="ORD106382"/>
        <s v="ORD106383"/>
        <s v="ORD106384"/>
        <s v="ORD106385"/>
        <s v="ORD106386"/>
        <s v="ORD106387"/>
        <s v="ORD106388"/>
        <s v="ORD106389"/>
        <s v="ORD106390"/>
        <s v="ORD106391"/>
        <s v="ORD106392"/>
        <s v="ORD106393"/>
        <s v="ORD106394"/>
        <s v="ORD106395"/>
        <s v="ORD106396"/>
        <s v="ORD106397"/>
        <s v="ORD106398"/>
        <s v="ORD106399"/>
        <s v="ORD106400"/>
        <s v="ORD106401"/>
        <s v="ORD106402"/>
        <s v="ORD106403"/>
        <s v="ORD106404"/>
        <s v="ORD106405"/>
        <s v="ORD106406"/>
        <s v="ORD106407"/>
        <s v="ORD106408"/>
        <s v="ORD106409"/>
        <s v="ORD106410"/>
        <s v="ORD106411"/>
        <s v="ORD106412"/>
        <s v="ORD106413"/>
        <s v="ORD106414"/>
        <s v="ORD106415"/>
        <s v="ORD106416"/>
        <s v="ORD106417"/>
        <s v="ORD106418"/>
        <s v="ORD106419"/>
        <s v="ORD106420"/>
        <s v="ORD106421"/>
        <s v="ORD106422"/>
        <s v="ORD106423"/>
        <s v="ORD106424"/>
        <s v="ORD106425"/>
        <s v="ORD106426"/>
        <s v="ORD106427"/>
        <s v="ORD106428"/>
        <s v="ORD106429"/>
        <s v="ORD106430"/>
        <s v="ORD106431"/>
        <s v="ORD106432"/>
        <s v="ORD106433"/>
        <s v="ORD106434"/>
        <s v="ORD106435"/>
        <s v="ORD106436"/>
        <s v="ORD106437"/>
        <s v="ORD106438"/>
        <s v="ORD106439"/>
        <s v="ORD106440"/>
        <s v="ORD106441"/>
        <s v="ORD106442"/>
        <s v="ORD106443"/>
        <s v="ORD106444"/>
        <s v="ORD106445"/>
        <s v="ORD106446"/>
        <s v="ORD106447"/>
        <s v="ORD106448"/>
        <s v="ORD106449"/>
        <s v="ORD106450"/>
        <s v="ORD106451"/>
        <s v="ORD106452"/>
        <s v="ORD106453"/>
        <s v="ORD106454"/>
        <s v="ORD106455"/>
        <s v="ORD106456"/>
        <s v="ORD106457"/>
        <s v="ORD106458"/>
        <s v="ORD106459"/>
        <s v="ORD106460"/>
        <s v="ORD106461"/>
        <s v="ORD106462"/>
        <s v="ORD106463"/>
        <s v="ORD106464"/>
        <s v="ORD106465"/>
        <s v="ORD106466"/>
        <s v="ORD106467"/>
        <s v="ORD106468"/>
        <s v="ORD106469"/>
        <s v="ORD106470"/>
        <s v="ORD106471"/>
        <s v="ORD106472"/>
        <s v="ORD106473"/>
        <s v="ORD106474"/>
        <s v="ORD106475"/>
        <s v="ORD106476"/>
        <s v="ORD106477"/>
        <s v="ORD106478"/>
        <s v="ORD106479"/>
        <s v="ORD106480"/>
        <s v="ORD106481"/>
        <s v="ORD106482"/>
        <s v="ORD106483"/>
        <s v="ORD106484"/>
        <s v="ORD106485"/>
        <s v="ORD106486"/>
        <s v="ORD106487"/>
        <s v="ORD106488"/>
        <s v="ORD106489"/>
        <s v="ORD106490"/>
        <s v="ORD106491"/>
        <s v="ORD106492"/>
        <s v="ORD106493"/>
        <s v="ORD106494"/>
        <s v="ORD106495"/>
        <s v="ORD106496"/>
        <s v="ORD106497"/>
        <s v="ORD106498"/>
        <s v="ORD106499"/>
        <s v="ORD106500"/>
        <s v="ORD106501"/>
        <s v="ORD106502"/>
        <s v="ORD106503"/>
        <s v="ORD106504"/>
        <s v="ORD106505"/>
        <s v="ORD106506"/>
        <s v="ORD106507"/>
        <s v="ORD106508"/>
        <s v="ORD106509"/>
        <s v="ORD106510"/>
        <s v="ORD106511"/>
        <s v="ORD106512"/>
        <s v="ORD106513"/>
        <s v="ORD106514"/>
        <s v="ORD106515"/>
        <s v="ORD106516"/>
        <s v="ORD106517"/>
        <s v="ORD106518"/>
        <s v="ORD106519"/>
        <s v="ORD106520"/>
        <s v="ORD106521"/>
        <s v="ORD106522"/>
        <s v="ORD106523"/>
        <s v="ORD106524"/>
        <s v="ORD106525"/>
        <s v="ORD106526"/>
        <s v="ORD106527"/>
        <s v="ORD106528"/>
        <s v="ORD106529"/>
        <s v="ORD106530"/>
        <s v="ORD106531"/>
        <s v="ORD106532"/>
        <s v="ORD106533"/>
        <s v="ORD106534"/>
        <s v="ORD106535"/>
        <s v="ORD106536"/>
        <s v="ORD106537"/>
        <s v="ORD106538"/>
        <s v="ORD106539"/>
        <s v="ORD106540"/>
        <s v="ORD106541"/>
        <s v="ORD106542"/>
        <s v="ORD106543"/>
        <s v="ORD106544"/>
        <s v="ORD106545"/>
        <s v="ORD106546"/>
        <s v="ORD106547"/>
        <s v="ORD106548"/>
        <s v="ORD106549"/>
        <s v="ORD106550"/>
        <s v="ORD106551"/>
        <s v="ORD106552"/>
        <s v="ORD106553"/>
        <s v="ORD106554"/>
        <s v="ORD106555"/>
        <s v="ORD106556"/>
        <s v="ORD106557"/>
        <s v="ORD106558"/>
        <s v="ORD106559"/>
        <s v="ORD106560"/>
        <s v="ORD106561"/>
        <s v="ORD106562"/>
        <s v="ORD106563"/>
        <s v="ORD106564"/>
        <s v="ORD106565"/>
        <s v="ORD106566"/>
        <s v="ORD106567"/>
        <s v="ORD106568"/>
        <s v="ORD106569"/>
        <s v="ORD106570"/>
        <s v="ORD106571"/>
        <s v="ORD106572"/>
        <s v="ORD106573"/>
        <s v="ORD106574"/>
        <s v="ORD106575"/>
        <s v="ORD106576"/>
        <s v="ORD106577"/>
        <s v="ORD106578"/>
        <s v="ORD106579"/>
        <s v="ORD106580"/>
        <s v="ORD106581"/>
        <s v="ORD106582"/>
        <s v="ORD106583"/>
        <s v="ORD106584"/>
        <s v="ORD106585"/>
        <s v="ORD106586"/>
        <s v="ORD106587"/>
        <s v="ORD106588"/>
        <s v="ORD106589"/>
        <s v="ORD106590"/>
        <s v="ORD106591"/>
        <s v="ORD106592"/>
        <s v="ORD106593"/>
        <s v="ORD106594"/>
        <s v="ORD106595"/>
        <s v="ORD106596"/>
        <s v="ORD106597"/>
        <s v="ORD106598"/>
        <s v="ORD106599"/>
        <s v="ORD106600"/>
        <s v="ORD106601"/>
        <s v="ORD106602"/>
        <s v="ORD106603"/>
        <s v="ORD106604"/>
        <s v="ORD106605"/>
        <s v="ORD106606"/>
        <s v="ORD106607"/>
        <s v="ORD106608"/>
        <s v="ORD106609"/>
        <s v="ORD106610"/>
        <s v="ORD106611"/>
        <s v="ORD106612"/>
        <s v="ORD106613"/>
        <s v="ORD106614"/>
        <s v="ORD106615"/>
        <s v="ORD106616"/>
        <s v="ORD106617"/>
        <s v="ORD106618"/>
        <s v="ORD106619"/>
        <s v="ORD106620"/>
        <s v="ORD106621"/>
        <s v="ORD106622"/>
        <s v="ORD106623"/>
        <s v="ORD106624"/>
        <s v="ORD106625"/>
        <s v="ORD106626"/>
        <s v="ORD106627"/>
        <s v="ORD106628"/>
        <s v="ORD106629"/>
        <s v="ORD106630"/>
        <s v="ORD106631"/>
        <s v="ORD106632"/>
        <s v="ORD106633"/>
        <s v="ORD106634"/>
        <s v="ORD106635"/>
        <s v="ORD106636"/>
        <s v="ORD106637"/>
        <s v="ORD106638"/>
        <s v="ORD106639"/>
        <s v="ORD106640"/>
        <s v="ORD106641"/>
        <s v="ORD106642"/>
        <s v="ORD106643"/>
        <s v="ORD106644"/>
        <s v="ORD106645"/>
        <s v="ORD106646"/>
        <s v="ORD106647"/>
        <s v="ORD106648"/>
        <s v="ORD106649"/>
        <s v="ORD106650"/>
        <s v="ORD106651"/>
        <s v="ORD106652"/>
        <s v="ORD106653"/>
        <s v="ORD106654"/>
        <s v="ORD106655"/>
        <s v="ORD106656"/>
        <s v="ORD106657"/>
        <s v="ORD106658"/>
        <s v="ORD106659"/>
        <s v="ORD106660"/>
        <s v="ORD106661"/>
        <s v="ORD106662"/>
        <s v="ORD106663"/>
        <s v="ORD106664"/>
        <s v="ORD106665"/>
        <s v="ORD106666"/>
        <s v="ORD106667"/>
        <s v="ORD106668"/>
        <s v="ORD106669"/>
        <s v="ORD106670"/>
        <s v="ORD106671"/>
        <s v="ORD106672"/>
        <s v="ORD106673"/>
        <s v="ORD106674"/>
        <s v="ORD106675"/>
        <s v="ORD106676"/>
        <s v="ORD106677"/>
        <s v="ORD106678"/>
        <s v="ORD106679"/>
        <s v="ORD106680"/>
        <s v="ORD106681"/>
        <s v="ORD106682"/>
        <s v="ORD106683"/>
        <s v="ORD106684"/>
        <s v="ORD106685"/>
        <s v="ORD106686"/>
        <s v="ORD106687"/>
        <s v="ORD106688"/>
        <s v="ORD106689"/>
        <s v="ORD106690"/>
        <s v="ORD106691"/>
        <s v="ORD106692"/>
        <s v="ORD106693"/>
        <s v="ORD106694"/>
        <s v="ORD106695"/>
        <s v="ORD106696"/>
        <s v="ORD106697"/>
        <s v="ORD106698"/>
        <s v="ORD106699"/>
        <s v="ORD106700"/>
        <s v="ORD106701"/>
        <s v="ORD106702"/>
        <s v="ORD106703"/>
        <s v="ORD106704"/>
        <s v="ORD106705"/>
        <s v="ORD106706"/>
        <s v="ORD106707"/>
        <s v="ORD106708"/>
        <s v="ORD106709"/>
        <s v="ORD106710"/>
        <s v="ORD106711"/>
        <s v="ORD106712"/>
        <s v="ORD106713"/>
        <s v="ORD106714"/>
        <s v="ORD106715"/>
        <s v="ORD106716"/>
        <s v="ORD106717"/>
        <s v="ORD106718"/>
        <s v="ORD106719"/>
        <s v="ORD106720"/>
        <s v="ORD106721"/>
        <s v="ORD106722"/>
        <s v="ORD106723"/>
        <s v="ORD106724"/>
        <s v="ORD106725"/>
        <s v="ORD106726"/>
        <s v="ORD106727"/>
        <s v="ORD106728"/>
        <s v="ORD106729"/>
        <s v="ORD106730"/>
        <s v="ORD106731"/>
        <s v="ORD106732"/>
        <s v="ORD106733"/>
        <s v="ORD106734"/>
        <s v="ORD106735"/>
        <s v="ORD106736"/>
        <s v="ORD106737"/>
        <s v="ORD106738"/>
        <s v="ORD106739"/>
        <s v="ORD106740"/>
        <s v="ORD106741"/>
        <s v="ORD106742"/>
        <s v="ORD106743"/>
        <s v="ORD106744"/>
        <s v="ORD106745"/>
        <s v="ORD106746"/>
        <s v="ORD106747"/>
        <s v="ORD106748"/>
        <s v="ORD106749"/>
        <s v="ORD106750"/>
        <s v="ORD106751"/>
        <s v="ORD106752"/>
        <s v="ORD106753"/>
        <s v="ORD106754"/>
        <s v="ORD106755"/>
        <s v="ORD106756"/>
        <s v="ORD106757"/>
        <s v="ORD106758"/>
        <s v="ORD106759"/>
        <s v="ORD106760"/>
        <s v="ORD106761"/>
        <s v="ORD106762"/>
        <s v="ORD106763"/>
        <s v="ORD106764"/>
        <s v="ORD106765"/>
        <s v="ORD106766"/>
        <s v="ORD106767"/>
        <s v="ORD106768"/>
        <s v="ORD106769"/>
        <s v="ORD106770"/>
        <s v="ORD106771"/>
        <s v="ORD106772"/>
        <s v="ORD106773"/>
        <s v="ORD106774"/>
        <s v="ORD106775"/>
        <s v="ORD106776"/>
        <s v="ORD106777"/>
        <s v="ORD106778"/>
        <s v="ORD106779"/>
        <s v="ORD106780"/>
        <s v="ORD106781"/>
        <s v="ORD106782"/>
        <s v="ORD106783"/>
        <s v="ORD106784"/>
        <s v="ORD106785"/>
        <s v="ORD106786"/>
        <s v="ORD106787"/>
        <s v="ORD106788"/>
        <s v="ORD106789"/>
        <s v="ORD106790"/>
        <s v="ORD106791"/>
        <s v="ORD106792"/>
        <s v="ORD106793"/>
        <s v="ORD106794"/>
        <s v="ORD106795"/>
        <s v="ORD106796"/>
        <s v="ORD106797"/>
        <s v="ORD106798"/>
        <s v="ORD106799"/>
        <s v="ORD106800"/>
        <s v="ORD106801"/>
        <s v="ORD106802"/>
        <s v="ORD106803"/>
        <s v="ORD106804"/>
        <s v="ORD106805"/>
        <s v="ORD106806"/>
        <s v="ORD106807"/>
        <s v="ORD106808"/>
        <s v="ORD106809"/>
        <s v="ORD106810"/>
        <s v="ORD106811"/>
        <s v="ORD106812"/>
        <s v="ORD106813"/>
        <s v="ORD106814"/>
        <s v="ORD106815"/>
        <s v="ORD106816"/>
        <s v="ORD106817"/>
        <s v="ORD106818"/>
        <s v="ORD106819"/>
        <s v="ORD106820"/>
        <s v="ORD106821"/>
        <s v="ORD106822"/>
        <s v="ORD106823"/>
        <s v="ORD106824"/>
        <s v="ORD106825"/>
        <s v="ORD106826"/>
        <s v="ORD106827"/>
        <s v="ORD106828"/>
        <s v="ORD106829"/>
        <s v="ORD106830"/>
        <s v="ORD106831"/>
        <s v="ORD106832"/>
        <s v="ORD106833"/>
        <s v="ORD106834"/>
        <s v="ORD106835"/>
        <s v="ORD106836"/>
        <s v="ORD106837"/>
        <s v="ORD106838"/>
        <s v="ORD106839"/>
        <s v="ORD106840"/>
        <s v="ORD106841"/>
        <s v="ORD106842"/>
        <s v="ORD106843"/>
        <s v="ORD106844"/>
        <s v="ORD106845"/>
        <s v="ORD106846"/>
        <s v="ORD106847"/>
        <s v="ORD106848"/>
        <s v="ORD106849"/>
        <s v="ORD106850"/>
        <s v="ORD106851"/>
        <s v="ORD106852"/>
        <s v="ORD106853"/>
        <s v="ORD106854"/>
        <s v="ORD106855"/>
        <s v="ORD106856"/>
        <s v="ORD106857"/>
        <s v="ORD106858"/>
        <s v="ORD106859"/>
        <s v="ORD106860"/>
        <s v="ORD106861"/>
        <s v="ORD106862"/>
        <s v="ORD106863"/>
        <s v="ORD106864"/>
        <s v="ORD106865"/>
        <s v="ORD106866"/>
        <s v="ORD106867"/>
        <s v="ORD106868"/>
        <s v="ORD106869"/>
        <s v="ORD106870"/>
        <s v="ORD106871"/>
        <s v="ORD106872"/>
        <s v="ORD106873"/>
        <s v="ORD106874"/>
        <s v="ORD106875"/>
        <s v="ORD106876"/>
        <s v="ORD106877"/>
        <s v="ORD106878"/>
        <s v="ORD106879"/>
        <s v="ORD106880"/>
        <s v="ORD106881"/>
        <s v="ORD106882"/>
        <s v="ORD106883"/>
        <s v="ORD106884"/>
        <s v="ORD106885"/>
        <s v="ORD106886"/>
        <s v="ORD106887"/>
        <s v="ORD106888"/>
        <s v="ORD106889"/>
        <s v="ORD106890"/>
        <s v="ORD106891"/>
        <s v="ORD106892"/>
        <s v="ORD106893"/>
        <s v="ORD106894"/>
        <s v="ORD106895"/>
        <s v="ORD106896"/>
        <s v="ORD106897"/>
        <s v="ORD106898"/>
        <s v="ORD106899"/>
        <s v="ORD106900"/>
        <s v="ORD106901"/>
        <s v="ORD106902"/>
        <s v="ORD106903"/>
        <s v="ORD106904"/>
        <s v="ORD106905"/>
        <s v="ORD106906"/>
        <s v="ORD106907"/>
        <s v="ORD106908"/>
        <s v="ORD106909"/>
        <s v="ORD106910"/>
        <s v="ORD106911"/>
        <s v="ORD106912"/>
        <s v="ORD106913"/>
        <s v="ORD106914"/>
        <s v="ORD106915"/>
        <s v="ORD106916"/>
        <s v="ORD106917"/>
        <s v="ORD106918"/>
        <s v="ORD106919"/>
        <s v="ORD106920"/>
        <s v="ORD106921"/>
        <s v="ORD106922"/>
        <s v="ORD106923"/>
        <s v="ORD106924"/>
        <s v="ORD106925"/>
        <s v="ORD106926"/>
        <s v="ORD106927"/>
        <s v="ORD106928"/>
        <s v="ORD106929"/>
        <s v="ORD106930"/>
        <s v="ORD106931"/>
        <s v="ORD106932"/>
        <s v="ORD106933"/>
        <s v="ORD106934"/>
        <s v="ORD106935"/>
        <s v="ORD106936"/>
        <s v="ORD106937"/>
        <s v="ORD106938"/>
        <s v="ORD106939"/>
        <s v="ORD106940"/>
        <s v="ORD106941"/>
        <s v="ORD106942"/>
        <s v="ORD106943"/>
        <s v="ORD106944"/>
        <s v="ORD106945"/>
        <s v="ORD106946"/>
        <s v="ORD106947"/>
        <s v="ORD106948"/>
        <s v="ORD106949"/>
        <s v="ORD106950"/>
        <s v="ORD106951"/>
        <s v="ORD106952"/>
        <s v="ORD106953"/>
        <s v="ORD106954"/>
        <s v="ORD106955"/>
        <s v="ORD106956"/>
        <s v="ORD106957"/>
        <s v="ORD106958"/>
        <s v="ORD106959"/>
        <s v="ORD106960"/>
        <s v="ORD106961"/>
        <s v="ORD106962"/>
        <s v="ORD106963"/>
        <s v="ORD106964"/>
        <s v="ORD106965"/>
        <s v="ORD106966"/>
        <s v="ORD106967"/>
        <s v="ORD106968"/>
        <s v="ORD106969"/>
        <s v="ORD106970"/>
        <s v="ORD106971"/>
        <s v="ORD106972"/>
        <s v="ORD106973"/>
        <s v="ORD106974"/>
        <s v="ORD106975"/>
        <s v="ORD106976"/>
        <s v="ORD106977"/>
        <s v="ORD106978"/>
        <s v="ORD106979"/>
        <s v="ORD106980"/>
        <s v="ORD106981"/>
        <s v="ORD106982"/>
        <s v="ORD106983"/>
        <s v="ORD106984"/>
        <s v="ORD106985"/>
        <s v="ORD106986"/>
        <s v="ORD106987"/>
        <s v="ORD106988"/>
        <s v="ORD106989"/>
        <s v="ORD106990"/>
        <s v="ORD106991"/>
        <s v="ORD106992"/>
        <s v="ORD106993"/>
        <s v="ORD106994"/>
        <s v="ORD106995"/>
        <s v="ORD106996"/>
        <s v="ORD106997"/>
        <s v="ORD106998"/>
        <s v="ORD106999"/>
        <s v="ORD107000"/>
        <s v="ORD107001"/>
        <s v="ORD107002"/>
        <s v="ORD107003"/>
        <s v="ORD107004"/>
        <s v="ORD107005"/>
        <s v="ORD107006"/>
        <s v="ORD107007"/>
        <s v="ORD107008"/>
        <s v="ORD107009"/>
        <s v="ORD107010"/>
        <s v="ORD107011"/>
        <s v="ORD107012"/>
        <s v="ORD107013"/>
        <s v="ORD107014"/>
        <s v="ORD107015"/>
        <s v="ORD107016"/>
        <s v="ORD107017"/>
        <s v="ORD107018"/>
        <s v="ORD107019"/>
        <s v="ORD107020"/>
        <s v="ORD107021"/>
        <s v="ORD107022"/>
        <s v="ORD107023"/>
        <s v="ORD107024"/>
        <s v="ORD107025"/>
        <s v="ORD107026"/>
        <s v="ORD107027"/>
        <s v="ORD107028"/>
        <s v="ORD107029"/>
        <s v="ORD107030"/>
        <s v="ORD107031"/>
        <s v="ORD107032"/>
        <s v="ORD107033"/>
        <s v="ORD107034"/>
        <s v="ORD107035"/>
        <s v="ORD107036"/>
        <s v="ORD107037"/>
        <s v="ORD107038"/>
        <s v="ORD107039"/>
        <s v="ORD107040"/>
        <s v="ORD107041"/>
        <s v="ORD107042"/>
        <s v="ORD107043"/>
        <s v="ORD107044"/>
        <s v="ORD107045"/>
        <s v="ORD107046"/>
        <s v="ORD107047"/>
        <s v="ORD107048"/>
        <s v="ORD107049"/>
        <s v="ORD107050"/>
        <s v="ORD107051"/>
        <s v="ORD107052"/>
        <s v="ORD107053"/>
        <s v="ORD107054"/>
        <s v="ORD107055"/>
        <s v="ORD107056"/>
        <s v="ORD107057"/>
        <s v="ORD107058"/>
        <s v="ORD107059"/>
        <s v="ORD107060"/>
        <s v="ORD107061"/>
        <s v="ORD107062"/>
        <s v="ORD107063"/>
        <s v="ORD107064"/>
        <s v="ORD107065"/>
        <s v="ORD107066"/>
        <s v="ORD107067"/>
        <s v="ORD107068"/>
        <s v="ORD107069"/>
        <s v="ORD107070"/>
        <s v="ORD107071"/>
        <s v="ORD107072"/>
        <s v="ORD107073"/>
        <s v="ORD107074"/>
        <s v="ORD107075"/>
        <s v="ORD107076"/>
        <s v="ORD107077"/>
        <s v="ORD107078"/>
        <s v="ORD107079"/>
        <s v="ORD107080"/>
        <s v="ORD107081"/>
        <s v="ORD107082"/>
        <s v="ORD107083"/>
        <s v="ORD107084"/>
        <s v="ORD107085"/>
        <s v="ORD107086"/>
        <s v="ORD107087"/>
        <s v="ORD107088"/>
        <s v="ORD107089"/>
        <s v="ORD107090"/>
        <s v="ORD107091"/>
        <s v="ORD107092"/>
        <s v="ORD107093"/>
        <s v="ORD107094"/>
        <s v="ORD107095"/>
        <s v="ORD107096"/>
        <s v="ORD107097"/>
        <s v="ORD107098"/>
        <s v="ORD107099"/>
        <s v="ORD107100"/>
        <s v="ORD107101"/>
        <s v="ORD107102"/>
        <s v="ORD107103"/>
        <s v="ORD107104"/>
        <s v="ORD107105"/>
        <s v="ORD107106"/>
        <s v="ORD107107"/>
        <s v="ORD107108"/>
        <s v="ORD107109"/>
        <s v="ORD107110"/>
        <s v="ORD107111"/>
        <s v="ORD107112"/>
        <s v="ORD107113"/>
        <s v="ORD107114"/>
        <s v="ORD107115"/>
        <s v="ORD107116"/>
        <s v="ORD107117"/>
        <s v="ORD107118"/>
        <s v="ORD107119"/>
        <s v="ORD107120"/>
        <s v="ORD107121"/>
        <s v="ORD107122"/>
        <s v="ORD107123"/>
        <s v="ORD107124"/>
        <s v="ORD107125"/>
        <s v="ORD107126"/>
        <s v="ORD107127"/>
        <s v="ORD107128"/>
        <s v="ORD107129"/>
        <s v="ORD107130"/>
        <s v="ORD107131"/>
        <s v="ORD107132"/>
        <s v="ORD107133"/>
        <s v="ORD107134"/>
        <s v="ORD107135"/>
        <s v="ORD107136"/>
        <s v="ORD107137"/>
        <s v="ORD107138"/>
        <s v="ORD107139"/>
        <s v="ORD107140"/>
        <s v="ORD107141"/>
        <s v="ORD107142"/>
        <s v="ORD107143"/>
        <s v="ORD107144"/>
        <s v="ORD107145"/>
        <s v="ORD107146"/>
        <s v="ORD107147"/>
        <s v="ORD107148"/>
        <s v="ORD107149"/>
        <s v="ORD107150"/>
        <s v="ORD107151"/>
        <s v="ORD107152"/>
        <s v="ORD107153"/>
        <s v="ORD107154"/>
        <s v="ORD107155"/>
        <s v="ORD107156"/>
        <s v="ORD107157"/>
        <s v="ORD107158"/>
        <s v="ORD107159"/>
        <s v="ORD107160"/>
        <s v="ORD107161"/>
        <s v="ORD107162"/>
        <s v="ORD107163"/>
        <s v="ORD107164"/>
        <s v="ORD107165"/>
        <s v="ORD107166"/>
        <s v="ORD107167"/>
        <s v="ORD107168"/>
        <s v="ORD107169"/>
        <s v="ORD107170"/>
        <s v="ORD107171"/>
        <s v="ORD107172"/>
        <s v="ORD107173"/>
        <s v="ORD107174"/>
        <s v="ORD107175"/>
        <s v="ORD107176"/>
        <s v="ORD107177"/>
        <s v="ORD107178"/>
        <s v="ORD107179"/>
        <s v="ORD107180"/>
        <s v="ORD107181"/>
        <s v="ORD107182"/>
        <s v="ORD107183"/>
        <s v="ORD107184"/>
        <s v="ORD107185"/>
        <s v="ORD107186"/>
        <s v="ORD107187"/>
        <s v="ORD107188"/>
        <s v="ORD107189"/>
        <s v="ORD107190"/>
        <s v="ORD107191"/>
        <s v="ORD107192"/>
        <s v="ORD107193"/>
        <s v="ORD107194"/>
        <s v="ORD107195"/>
        <s v="ORD107196"/>
        <s v="ORD107197"/>
        <s v="ORD107198"/>
        <s v="ORD107199"/>
        <s v="ORD107200"/>
        <s v="ORD107201"/>
        <s v="ORD107202"/>
        <s v="ORD107203"/>
        <s v="ORD107204"/>
        <s v="ORD107205"/>
        <s v="ORD107206"/>
        <s v="ORD107207"/>
        <s v="ORD107208"/>
        <s v="ORD107209"/>
        <s v="ORD107210"/>
        <s v="ORD107211"/>
        <s v="ORD107212"/>
        <s v="ORD107213"/>
        <s v="ORD107214"/>
        <s v="ORD107215"/>
        <s v="ORD107216"/>
        <s v="ORD107217"/>
        <s v="ORD107218"/>
        <s v="ORD107219"/>
        <s v="ORD107220"/>
        <s v="ORD107221"/>
        <s v="ORD107222"/>
        <s v="ORD107223"/>
        <s v="ORD107224"/>
        <s v="ORD107225"/>
        <s v="ORD107226"/>
        <s v="ORD107227"/>
        <s v="ORD107228"/>
        <s v="ORD107229"/>
        <s v="ORD107230"/>
        <s v="ORD107231"/>
        <s v="ORD107232"/>
        <s v="ORD107233"/>
        <s v="ORD107234"/>
        <s v="ORD107235"/>
        <s v="ORD107236"/>
        <s v="ORD107237"/>
        <s v="ORD107238"/>
        <s v="ORD107239"/>
        <s v="ORD107240"/>
        <s v="ORD107241"/>
        <s v="ORD107242"/>
        <s v="ORD107243"/>
        <s v="ORD107244"/>
        <s v="ORD107245"/>
        <s v="ORD107246"/>
        <s v="ORD107247"/>
        <s v="ORD107248"/>
        <s v="ORD107249"/>
        <s v="ORD107250"/>
        <s v="ORD107251"/>
        <s v="ORD107252"/>
        <s v="ORD107253"/>
        <s v="ORD107254"/>
        <s v="ORD107255"/>
        <s v="ORD107256"/>
        <s v="ORD107257"/>
        <s v="ORD107258"/>
        <s v="ORD107259"/>
        <s v="ORD107260"/>
        <s v="ORD107261"/>
        <s v="ORD107262"/>
        <s v="ORD107263"/>
        <s v="ORD107264"/>
        <s v="ORD107265"/>
        <s v="ORD107266"/>
        <s v="ORD107267"/>
        <s v="ORD107268"/>
        <s v="ORD107269"/>
        <s v="ORD107270"/>
        <s v="ORD107271"/>
        <s v="ORD107272"/>
        <s v="ORD107273"/>
        <s v="ORD107274"/>
        <s v="ORD107275"/>
        <s v="ORD107276"/>
        <s v="ORD107277"/>
        <s v="ORD107278"/>
        <s v="ORD107279"/>
        <s v="ORD107280"/>
        <s v="ORD107281"/>
        <s v="ORD107282"/>
        <s v="ORD107283"/>
        <s v="ORD107284"/>
        <s v="ORD107285"/>
        <s v="ORD107286"/>
        <s v="ORD107287"/>
        <s v="ORD107288"/>
        <s v="ORD107289"/>
        <s v="ORD107290"/>
        <s v="ORD107291"/>
        <s v="ORD107292"/>
        <s v="ORD107293"/>
        <s v="ORD107294"/>
        <s v="ORD107295"/>
        <s v="ORD107296"/>
        <s v="ORD107297"/>
        <s v="ORD107298"/>
        <s v="ORD107299"/>
        <s v="ORD107300"/>
        <s v="ORD107301"/>
        <s v="ORD107302"/>
        <s v="ORD107303"/>
        <s v="ORD107304"/>
        <s v="ORD107305"/>
        <s v="ORD107306"/>
        <s v="ORD107307"/>
        <s v="ORD107308"/>
        <s v="ORD107309"/>
        <s v="ORD107310"/>
        <s v="ORD107311"/>
        <s v="ORD107312"/>
        <s v="ORD107313"/>
        <s v="ORD107314"/>
        <s v="ORD107315"/>
        <s v="ORD107316"/>
        <s v="ORD107317"/>
        <s v="ORD107318"/>
        <s v="ORD107319"/>
        <s v="ORD107320"/>
        <s v="ORD107321"/>
        <s v="ORD107322"/>
        <s v="ORD107323"/>
        <s v="ORD107324"/>
        <s v="ORD107325"/>
        <s v="ORD107326"/>
        <s v="ORD107327"/>
        <s v="ORD107328"/>
        <s v="ORD107329"/>
        <s v="ORD107330"/>
        <s v="ORD107331"/>
        <s v="ORD107332"/>
        <s v="ORD107333"/>
        <s v="ORD107334"/>
        <s v="ORD107335"/>
        <s v="ORD107336"/>
        <s v="ORD107337"/>
        <s v="ORD107338"/>
        <s v="ORD107339"/>
        <s v="ORD107340"/>
        <s v="ORD107341"/>
        <s v="ORD107342"/>
        <s v="ORD107343"/>
        <s v="ORD107344"/>
        <s v="ORD107345"/>
        <s v="ORD107346"/>
        <s v="ORD107347"/>
        <s v="ORD107348"/>
        <s v="ORD107349"/>
        <s v="ORD107350"/>
        <s v="ORD107351"/>
        <s v="ORD107352"/>
        <s v="ORD107353"/>
        <s v="ORD107354"/>
        <s v="ORD107355"/>
        <s v="ORD107356"/>
        <s v="ORD107357"/>
        <s v="ORD107358"/>
        <s v="ORD107359"/>
        <s v="ORD107360"/>
        <s v="ORD107361"/>
        <s v="ORD107362"/>
        <s v="ORD107363"/>
        <s v="ORD107364"/>
        <s v="ORD107365"/>
        <s v="ORD107366"/>
        <s v="ORD107367"/>
        <s v="ORD107368"/>
        <s v="ORD107369"/>
        <s v="ORD107370"/>
        <s v="ORD107371"/>
        <s v="ORD107372"/>
        <s v="ORD107373"/>
        <s v="ORD107374"/>
        <s v="ORD107375"/>
        <s v="ORD107376"/>
        <s v="ORD107377"/>
        <s v="ORD107378"/>
        <s v="ORD107379"/>
        <s v="ORD107380"/>
        <s v="ORD107381"/>
        <s v="ORD107382"/>
        <s v="ORD107383"/>
        <s v="ORD107384"/>
        <s v="ORD107385"/>
        <s v="ORD107386"/>
        <s v="ORD107387"/>
        <s v="ORD107388"/>
        <s v="ORD107389"/>
        <s v="ORD107390"/>
        <s v="ORD107391"/>
        <s v="ORD107392"/>
        <s v="ORD107393"/>
        <s v="ORD107394"/>
        <s v="ORD107395"/>
        <s v="ORD107396"/>
        <s v="ORD107397"/>
        <s v="ORD107398"/>
        <s v="ORD107399"/>
        <s v="ORD107400"/>
        <s v="ORD107401"/>
        <s v="ORD107402"/>
        <s v="ORD107403"/>
        <s v="ORD107404"/>
        <s v="ORD107405"/>
        <s v="ORD107406"/>
        <s v="ORD107407"/>
        <s v="ORD107408"/>
        <s v="ORD107409"/>
        <s v="ORD107410"/>
        <s v="ORD107411"/>
        <s v="ORD107412"/>
        <s v="ORD107413"/>
        <s v="ORD107414"/>
        <s v="ORD107415"/>
        <s v="ORD107416"/>
        <s v="ORD107417"/>
        <s v="ORD107418"/>
        <s v="ORD107419"/>
        <s v="ORD107420"/>
        <s v="ORD107421"/>
        <s v="ORD107422"/>
        <s v="ORD107423"/>
        <s v="ORD107424"/>
        <s v="ORD107425"/>
        <s v="ORD107426"/>
        <s v="ORD107427"/>
        <s v="ORD107428"/>
        <s v="ORD107429"/>
        <s v="ORD107430"/>
        <s v="ORD107431"/>
        <s v="ORD107432"/>
        <s v="ORD107433"/>
        <s v="ORD107434"/>
        <s v="ORD107435"/>
        <s v="ORD107436"/>
        <s v="ORD107437"/>
        <s v="ORD107438"/>
        <s v="ORD107439"/>
        <s v="ORD107440"/>
        <s v="ORD107441"/>
        <s v="ORD107442"/>
        <s v="ORD107443"/>
        <s v="ORD107444"/>
        <s v="ORD107445"/>
        <s v="ORD107446"/>
        <s v="ORD107447"/>
        <s v="ORD107448"/>
        <s v="ORD107449"/>
        <s v="ORD107450"/>
        <s v="ORD107451"/>
        <s v="ORD107452"/>
        <s v="ORD107453"/>
        <s v="ORD107454"/>
        <s v="ORD107455"/>
        <s v="ORD107456"/>
        <s v="ORD107457"/>
        <s v="ORD107458"/>
        <s v="ORD107459"/>
        <s v="ORD107460"/>
        <s v="ORD107461"/>
        <s v="ORD107462"/>
        <s v="ORD107463"/>
        <s v="ORD107464"/>
        <s v="ORD107465"/>
        <s v="ORD107466"/>
        <s v="ORD107467"/>
        <s v="ORD107468"/>
        <s v="ORD107469"/>
        <s v="ORD107470"/>
        <s v="ORD107471"/>
        <s v="ORD107472"/>
        <s v="ORD107473"/>
        <s v="ORD107474"/>
        <s v="ORD107475"/>
        <s v="ORD107476"/>
        <s v="ORD107477"/>
        <s v="ORD107478"/>
        <s v="ORD107479"/>
        <s v="ORD107480"/>
        <s v="ORD107481"/>
        <s v="ORD107482"/>
        <s v="ORD107483"/>
        <s v="ORD107484"/>
        <s v="ORD107485"/>
        <s v="ORD107486"/>
        <s v="ORD107487"/>
        <s v="ORD107488"/>
        <s v="ORD107489"/>
        <s v="ORD107490"/>
        <s v="ORD107491"/>
        <s v="ORD107492"/>
        <s v="ORD107493"/>
        <s v="ORD107494"/>
        <s v="ORD107495"/>
        <s v="ORD107496"/>
        <s v="ORD107497"/>
        <s v="ORD107498"/>
        <s v="ORD107499"/>
        <s v="ORD107500"/>
        <s v="ORD107501"/>
        <s v="ORD107502"/>
        <s v="ORD107503"/>
        <s v="ORD107504"/>
        <s v="ORD107505"/>
        <s v="ORD107506"/>
        <s v="ORD107507"/>
        <s v="ORD107508"/>
        <s v="ORD107509"/>
        <s v="ORD107510"/>
        <s v="ORD107511"/>
        <s v="ORD107512"/>
        <s v="ORD107513"/>
        <s v="ORD107514"/>
        <s v="ORD107515"/>
        <s v="ORD107516"/>
        <s v="ORD107517"/>
        <s v="ORD107518"/>
        <s v="ORD107519"/>
        <s v="ORD107520"/>
        <s v="ORD107521"/>
        <s v="ORD107522"/>
        <s v="ORD107523"/>
        <s v="ORD107524"/>
        <s v="ORD107525"/>
        <s v="ORD107526"/>
        <s v="ORD107527"/>
        <s v="ORD107528"/>
        <s v="ORD107529"/>
        <s v="ORD107530"/>
        <s v="ORD107531"/>
        <s v="ORD107532"/>
        <s v="ORD107533"/>
        <s v="ORD107534"/>
        <s v="ORD107535"/>
        <s v="ORD107536"/>
        <s v="ORD107537"/>
        <s v="ORD107538"/>
        <s v="ORD107539"/>
        <s v="ORD107540"/>
        <s v="ORD107541"/>
        <s v="ORD107542"/>
        <s v="ORD107543"/>
        <s v="ORD107544"/>
        <s v="ORD107545"/>
        <s v="ORD107546"/>
        <s v="ORD107547"/>
        <s v="ORD107548"/>
        <s v="ORD107549"/>
        <s v="ORD107550"/>
        <s v="ORD107551"/>
        <s v="ORD107552"/>
        <s v="ORD107553"/>
        <s v="ORD107554"/>
        <s v="ORD107555"/>
        <s v="ORD107556"/>
        <s v="ORD107557"/>
        <s v="ORD107558"/>
        <s v="ORD107559"/>
        <s v="ORD107560"/>
        <s v="ORD107561"/>
        <s v="ORD107562"/>
        <s v="ORD107563"/>
        <s v="ORD107564"/>
        <s v="ORD107565"/>
        <s v="ORD107566"/>
        <s v="ORD107567"/>
        <s v="ORD107568"/>
        <s v="ORD107569"/>
        <s v="ORD107570"/>
        <s v="ORD107571"/>
        <s v="ORD107572"/>
        <s v="ORD107573"/>
        <s v="ORD107574"/>
        <s v="ORD107575"/>
        <s v="ORD107576"/>
        <s v="ORD107577"/>
        <s v="ORD107578"/>
        <s v="ORD107579"/>
        <s v="ORD107580"/>
        <s v="ORD107581"/>
        <s v="ORD107582"/>
        <s v="ORD107583"/>
        <s v="ORD107584"/>
        <s v="ORD107585"/>
        <s v="ORD107586"/>
        <s v="ORD107587"/>
        <s v="ORD107588"/>
        <s v="ORD107589"/>
        <s v="ORD107590"/>
        <s v="ORD107591"/>
        <s v="ORD107592"/>
        <s v="ORD107593"/>
        <s v="ORD107594"/>
        <s v="ORD107595"/>
        <s v="ORD107596"/>
        <s v="ORD107597"/>
        <s v="ORD107598"/>
        <s v="ORD107599"/>
        <s v="ORD107600"/>
        <s v="ORD107601"/>
        <s v="ORD107602"/>
        <s v="ORD107603"/>
        <s v="ORD107604"/>
        <s v="ORD107605"/>
        <s v="ORD107606"/>
        <s v="ORD107607"/>
        <s v="ORD107608"/>
        <s v="ORD107609"/>
        <s v="ORD107610"/>
        <s v="ORD107611"/>
        <s v="ORD107612"/>
        <s v="ORD107613"/>
        <s v="ORD107614"/>
        <s v="ORD107615"/>
        <s v="ORD107616"/>
        <s v="ORD107617"/>
        <s v="ORD107618"/>
        <s v="ORD107619"/>
        <s v="ORD107620"/>
        <s v="ORD107621"/>
        <s v="ORD107622"/>
        <s v="ORD107623"/>
        <s v="ORD107624"/>
        <s v="ORD107625"/>
        <s v="ORD107626"/>
        <s v="ORD107627"/>
        <s v="ORD107628"/>
        <s v="ORD107629"/>
        <s v="ORD107630"/>
        <s v="ORD107631"/>
        <s v="ORD107632"/>
        <s v="ORD107633"/>
        <s v="ORD107634"/>
        <s v="ORD107635"/>
        <s v="ORD107636"/>
        <s v="ORD107637"/>
        <s v="ORD107638"/>
        <s v="ORD107639"/>
        <s v="ORD107640"/>
        <s v="ORD107641"/>
        <s v="ORD107642"/>
        <s v="ORD107643"/>
        <s v="ORD107644"/>
        <s v="ORD107645"/>
        <s v="ORD107646"/>
        <s v="ORD107647"/>
        <s v="ORD107648"/>
        <s v="ORD107649"/>
        <s v="ORD107650"/>
        <s v="ORD107651"/>
        <s v="ORD107652"/>
        <s v="ORD107653"/>
        <s v="ORD107654"/>
        <s v="ORD107655"/>
        <s v="ORD107656"/>
        <s v="ORD107657"/>
        <s v="ORD107658"/>
        <s v="ORD107659"/>
        <s v="ORD107660"/>
        <s v="ORD107661"/>
        <s v="ORD107662"/>
        <s v="ORD107663"/>
        <s v="ORD107664"/>
        <s v="ORD107665"/>
        <s v="ORD107666"/>
        <s v="ORD107667"/>
        <s v="ORD107668"/>
        <s v="ORD107669"/>
        <s v="ORD107670"/>
        <s v="ORD107671"/>
        <s v="ORD107672"/>
        <s v="ORD107673"/>
        <s v="ORD107674"/>
        <s v="ORD107675"/>
        <s v="ORD107676"/>
        <s v="ORD107677"/>
        <s v="ORD107678"/>
        <s v="ORD107679"/>
        <s v="ORD107680"/>
        <s v="ORD107681"/>
        <s v="ORD107682"/>
        <s v="ORD107683"/>
        <s v="ORD107684"/>
        <s v="ORD107685"/>
        <s v="ORD107686"/>
        <s v="ORD107687"/>
        <s v="ORD107688"/>
        <s v="ORD107689"/>
        <s v="ORD107690"/>
        <s v="ORD107691"/>
        <s v="ORD107692"/>
        <s v="ORD107693"/>
        <s v="ORD107694"/>
        <s v="ORD107695"/>
        <s v="ORD107696"/>
        <s v="ORD107697"/>
        <s v="ORD107698"/>
        <s v="ORD107699"/>
        <s v="ORD107700"/>
        <s v="ORD107701"/>
        <s v="ORD107702"/>
        <s v="ORD107703"/>
        <s v="ORD107704"/>
        <s v="ORD107705"/>
        <s v="ORD107706"/>
        <s v="ORD107707"/>
        <s v="ORD107708"/>
        <s v="ORD107709"/>
        <s v="ORD107710"/>
        <s v="ORD107711"/>
        <s v="ORD107712"/>
        <s v="ORD107713"/>
        <s v="ORD107714"/>
        <s v="ORD107715"/>
        <s v="ORD107716"/>
        <s v="ORD107717"/>
        <s v="ORD107718"/>
        <s v="ORD107719"/>
        <s v="ORD107720"/>
        <s v="ORD107721"/>
        <s v="ORD107722"/>
        <s v="ORD107723"/>
        <s v="ORD107724"/>
        <s v="ORD107725"/>
        <s v="ORD107726"/>
        <s v="ORD107727"/>
        <s v="ORD107728"/>
        <s v="ORD107729"/>
        <s v="ORD107730"/>
        <s v="ORD107731"/>
        <s v="ORD107732"/>
        <s v="ORD107733"/>
        <s v="ORD107734"/>
        <s v="ORD107735"/>
        <s v="ORD107736"/>
        <s v="ORD107737"/>
        <s v="ORD107738"/>
        <s v="ORD107739"/>
        <s v="ORD107740"/>
        <s v="ORD107741"/>
        <s v="ORD107742"/>
        <s v="ORD107743"/>
        <s v="ORD107744"/>
        <s v="ORD107745"/>
        <s v="ORD107746"/>
        <s v="ORD107747"/>
        <s v="ORD107748"/>
        <s v="ORD107749"/>
        <s v="ORD107750"/>
        <s v="ORD107751"/>
        <s v="ORD107752"/>
        <s v="ORD107753"/>
        <s v="ORD107754"/>
        <s v="ORD107755"/>
        <s v="ORD107756"/>
        <s v="ORD107757"/>
        <s v="ORD107758"/>
        <s v="ORD107759"/>
        <s v="ORD107760"/>
        <s v="ORD107761"/>
        <s v="ORD107762"/>
        <s v="ORD107763"/>
        <s v="ORD107764"/>
        <s v="ORD107765"/>
        <s v="ORD107766"/>
        <s v="ORD107767"/>
        <s v="ORD107768"/>
        <s v="ORD107769"/>
        <s v="ORD107770"/>
        <s v="ORD107771"/>
        <s v="ORD107772"/>
        <s v="ORD107773"/>
        <s v="ORD107774"/>
        <s v="ORD107775"/>
        <s v="ORD107776"/>
        <s v="ORD107777"/>
        <s v="ORD107778"/>
        <s v="ORD107779"/>
        <s v="ORD107780"/>
        <s v="ORD107781"/>
        <s v="ORD107782"/>
        <s v="ORD107783"/>
        <s v="ORD107784"/>
        <s v="ORD107785"/>
        <s v="ORD107786"/>
        <s v="ORD107787"/>
        <s v="ORD107788"/>
        <s v="ORD107789"/>
        <s v="ORD107790"/>
        <s v="ORD107791"/>
        <s v="ORD107792"/>
        <s v="ORD107793"/>
        <s v="ORD107794"/>
        <s v="ORD107795"/>
        <s v="ORD107796"/>
        <s v="ORD107797"/>
        <s v="ORD107798"/>
        <s v="ORD107799"/>
        <s v="ORD107800"/>
        <s v="ORD107801"/>
        <s v="ORD107802"/>
        <s v="ORD107803"/>
        <s v="ORD107804"/>
        <s v="ORD107805"/>
        <s v="ORD107806"/>
        <s v="ORD107807"/>
        <s v="ORD107808"/>
        <s v="ORD107809"/>
        <s v="ORD107810"/>
        <s v="ORD107811"/>
        <s v="ORD107812"/>
        <s v="ORD107813"/>
        <s v="ORD107814"/>
        <s v="ORD107815"/>
        <s v="ORD107816"/>
        <s v="ORD107817"/>
        <s v="ORD107818"/>
        <s v="ORD107819"/>
        <s v="ORD107820"/>
        <s v="ORD107821"/>
        <s v="ORD107822"/>
        <s v="ORD107823"/>
        <s v="ORD107824"/>
        <s v="ORD107825"/>
        <s v="ORD107826"/>
        <s v="ORD107827"/>
        <s v="ORD107828"/>
        <s v="ORD107829"/>
        <s v="ORD107830"/>
        <s v="ORD107831"/>
        <s v="ORD107832"/>
        <s v="ORD107833"/>
        <s v="ORD107834"/>
        <s v="ORD107835"/>
        <s v="ORD107836"/>
        <s v="ORD107837"/>
        <s v="ORD107838"/>
        <s v="ORD107839"/>
        <s v="ORD107840"/>
        <s v="ORD107841"/>
        <s v="ORD107842"/>
        <s v="ORD107843"/>
        <s v="ORD107844"/>
        <s v="ORD107845"/>
        <s v="ORD107846"/>
        <s v="ORD107847"/>
        <s v="ORD107848"/>
        <s v="ORD107849"/>
        <s v="ORD107850"/>
        <s v="ORD107851"/>
        <s v="ORD107852"/>
        <s v="ORD107853"/>
        <s v="ORD107854"/>
        <s v="ORD107855"/>
        <s v="ORD107856"/>
        <s v="ORD107857"/>
        <s v="ORD107858"/>
        <s v="ORD107859"/>
        <s v="ORD107860"/>
        <s v="ORD107861"/>
        <s v="ORD107862"/>
        <s v="ORD107863"/>
        <s v="ORD107864"/>
        <s v="ORD107865"/>
        <s v="ORD107866"/>
        <s v="ORD107867"/>
        <s v="ORD107868"/>
        <s v="ORD107869"/>
        <s v="ORD107870"/>
        <s v="ORD107871"/>
        <s v="ORD107872"/>
        <s v="ORD107873"/>
        <s v="ORD107874"/>
        <s v="ORD107875"/>
        <s v="ORD107876"/>
        <s v="ORD107877"/>
        <s v="ORD107878"/>
        <s v="ORD107879"/>
        <s v="ORD107880"/>
        <s v="ORD107881"/>
        <s v="ORD107882"/>
        <s v="ORD107883"/>
        <s v="ORD107884"/>
        <s v="ORD107885"/>
        <s v="ORD107886"/>
        <s v="ORD107887"/>
        <s v="ORD107888"/>
        <s v="ORD107889"/>
        <s v="ORD107890"/>
        <s v="ORD107891"/>
        <s v="ORD107892"/>
        <s v="ORD107893"/>
        <s v="ORD107894"/>
        <s v="ORD107895"/>
        <s v="ORD107896"/>
        <s v="ORD107897"/>
        <s v="ORD107898"/>
        <s v="ORD107899"/>
        <s v="ORD107900"/>
        <s v="ORD107901"/>
        <s v="ORD107902"/>
        <s v="ORD107903"/>
        <s v="ORD107904"/>
        <s v="ORD107905"/>
        <s v="ORD107906"/>
        <s v="ORD107907"/>
        <s v="ORD107908"/>
        <s v="ORD107909"/>
        <s v="ORD107910"/>
        <s v="ORD107911"/>
        <s v="ORD107912"/>
        <s v="ORD107913"/>
        <s v="ORD107914"/>
        <s v="ORD107915"/>
        <s v="ORD107916"/>
        <s v="ORD107917"/>
        <s v="ORD107918"/>
        <s v="ORD107919"/>
        <s v="ORD107920"/>
        <s v="ORD107921"/>
        <s v="ORD107922"/>
        <s v="ORD107923"/>
        <s v="ORD107924"/>
        <s v="ORD107925"/>
        <s v="ORD107926"/>
        <s v="ORD107927"/>
        <s v="ORD107928"/>
        <s v="ORD107929"/>
        <s v="ORD107930"/>
        <s v="ORD107931"/>
        <s v="ORD107932"/>
        <s v="ORD107933"/>
        <s v="ORD107934"/>
        <s v="ORD107935"/>
        <s v="ORD107936"/>
        <s v="ORD107937"/>
        <s v="ORD107938"/>
        <s v="ORD107939"/>
        <s v="ORD107940"/>
        <s v="ORD107941"/>
        <s v="ORD107942"/>
        <s v="ORD107943"/>
        <s v="ORD107944"/>
        <s v="ORD107945"/>
        <s v="ORD107946"/>
        <s v="ORD107947"/>
        <s v="ORD107948"/>
        <s v="ORD107949"/>
        <s v="ORD107950"/>
        <s v="ORD107951"/>
        <s v="ORD107952"/>
        <s v="ORD107953"/>
        <s v="ORD107954"/>
        <s v="ORD107955"/>
        <s v="ORD107956"/>
        <s v="ORD107957"/>
        <s v="ORD107958"/>
        <s v="ORD107959"/>
        <s v="ORD107960"/>
        <s v="ORD107961"/>
        <s v="ORD107962"/>
        <s v="ORD107963"/>
        <s v="ORD107964"/>
        <s v="ORD107965"/>
        <s v="ORD107966"/>
        <s v="ORD107967"/>
        <s v="ORD107968"/>
        <s v="ORD107969"/>
        <s v="ORD107970"/>
        <s v="ORD107971"/>
        <s v="ORD107972"/>
        <s v="ORD107973"/>
        <s v="ORD107974"/>
        <s v="ORD107975"/>
        <s v="ORD107976"/>
        <s v="ORD107977"/>
        <s v="ORD107978"/>
        <s v="ORD107979"/>
        <s v="ORD107980"/>
        <s v="ORD107981"/>
        <s v="ORD107982"/>
        <s v="ORD107983"/>
        <s v="ORD107984"/>
        <s v="ORD107985"/>
        <s v="ORD107986"/>
        <s v="ORD107987"/>
        <s v="ORD107988"/>
        <s v="ORD107989"/>
        <s v="ORD107990"/>
        <s v="ORD107991"/>
        <s v="ORD107992"/>
        <s v="ORD107993"/>
        <s v="ORD107994"/>
        <s v="ORD107995"/>
        <s v="ORD107996"/>
        <s v="ORD107997"/>
        <s v="ORD107998"/>
        <s v="ORD107999"/>
        <s v="ORD108000"/>
        <s v="ORD108001"/>
        <s v="ORD108002"/>
        <s v="ORD108003"/>
        <s v="ORD108004"/>
        <s v="ORD108005"/>
        <s v="ORD108006"/>
        <s v="ORD108007"/>
        <s v="ORD108008"/>
        <s v="ORD108009"/>
        <s v="ORD108010"/>
        <s v="ORD108011"/>
        <s v="ORD108012"/>
        <s v="ORD108013"/>
        <s v="ORD108014"/>
        <s v="ORD108015"/>
        <s v="ORD108016"/>
        <s v="ORD108017"/>
        <s v="ORD108018"/>
        <s v="ORD108019"/>
        <s v="ORD108020"/>
        <s v="ORD108021"/>
        <s v="ORD108022"/>
        <s v="ORD108023"/>
        <s v="ORD108024"/>
        <s v="ORD108025"/>
        <s v="ORD108026"/>
        <s v="ORD108027"/>
        <s v="ORD108028"/>
        <s v="ORD108029"/>
        <s v="ORD108030"/>
        <s v="ORD108031"/>
        <s v="ORD108032"/>
        <s v="ORD108033"/>
        <s v="ORD108034"/>
        <s v="ORD108035"/>
        <s v="ORD108036"/>
        <s v="ORD108037"/>
        <s v="ORD108038"/>
        <s v="ORD108039"/>
        <s v="ORD108040"/>
        <s v="ORD108041"/>
        <s v="ORD108042"/>
        <s v="ORD108043"/>
        <s v="ORD108044"/>
        <s v="ORD108045"/>
        <s v="ORD108046"/>
        <s v="ORD108047"/>
        <s v="ORD108048"/>
        <s v="ORD108049"/>
        <s v="ORD108050"/>
        <s v="ORD108051"/>
        <s v="ORD108052"/>
        <s v="ORD108053"/>
        <s v="ORD108054"/>
        <s v="ORD108055"/>
        <s v="ORD108056"/>
        <s v="ORD108057"/>
        <s v="ORD108058"/>
        <s v="ORD108059"/>
        <s v="ORD108060"/>
        <s v="ORD108061"/>
        <s v="ORD108062"/>
        <s v="ORD108063"/>
        <s v="ORD108064"/>
        <s v="ORD108065"/>
        <s v="ORD108066"/>
        <s v="ORD108067"/>
        <s v="ORD108068"/>
        <s v="ORD108069"/>
        <s v="ORD108070"/>
        <s v="ORD108071"/>
        <s v="ORD108072"/>
        <s v="ORD108073"/>
        <s v="ORD108074"/>
        <s v="ORD108075"/>
        <s v="ORD108076"/>
        <s v="ORD108077"/>
        <s v="ORD108078"/>
        <s v="ORD108079"/>
        <s v="ORD108080"/>
        <s v="ORD108081"/>
        <s v="ORD108082"/>
        <s v="ORD108083"/>
        <s v="ORD108084"/>
        <s v="ORD108085"/>
        <s v="ORD108086"/>
        <s v="ORD108087"/>
        <s v="ORD108088"/>
        <s v="ORD108089"/>
        <s v="ORD108090"/>
        <s v="ORD108091"/>
        <s v="ORD108092"/>
        <s v="ORD108093"/>
        <s v="ORD108094"/>
        <s v="ORD108095"/>
        <s v="ORD108096"/>
        <s v="ORD108097"/>
        <s v="ORD108098"/>
        <s v="ORD108099"/>
        <s v="ORD108100"/>
        <s v="ORD108101"/>
        <s v="ORD108102"/>
        <s v="ORD108103"/>
        <s v="ORD108104"/>
        <s v="ORD108105"/>
        <s v="ORD108106"/>
        <s v="ORD108107"/>
        <s v="ORD108108"/>
        <s v="ORD108109"/>
        <s v="ORD108110"/>
        <s v="ORD108111"/>
        <s v="ORD108112"/>
        <s v="ORD108113"/>
        <s v="ORD108114"/>
        <s v="ORD108115"/>
        <s v="ORD108116"/>
        <s v="ORD108117"/>
        <s v="ORD108118"/>
        <s v="ORD108119"/>
        <s v="ORD108120"/>
        <s v="ORD108121"/>
        <s v="ORD108122"/>
        <s v="ORD108123"/>
        <s v="ORD108124"/>
        <s v="ORD108125"/>
        <s v="ORD108126"/>
        <s v="ORD108127"/>
        <s v="ORD108128"/>
        <s v="ORD108129"/>
        <s v="ORD108130"/>
        <s v="ORD108131"/>
        <s v="ORD108132"/>
        <s v="ORD108133"/>
        <s v="ORD108134"/>
        <s v="ORD108135"/>
        <s v="ORD108136"/>
        <s v="ORD108137"/>
        <s v="ORD108138"/>
        <s v="ORD108139"/>
        <s v="ORD108140"/>
        <s v="ORD108141"/>
        <s v="ORD108142"/>
        <s v="ORD108143"/>
        <s v="ORD108144"/>
        <s v="ORD108145"/>
        <s v="ORD108146"/>
        <s v="ORD108147"/>
        <s v="ORD108148"/>
        <s v="ORD108149"/>
        <s v="ORD108150"/>
        <s v="ORD108151"/>
        <s v="ORD108152"/>
        <s v="ORD108153"/>
        <s v="ORD108154"/>
        <s v="ORD108155"/>
        <s v="ORD108156"/>
        <s v="ORD108157"/>
        <s v="ORD108158"/>
        <s v="ORD108159"/>
        <s v="ORD108160"/>
        <s v="ORD108161"/>
        <s v="ORD108162"/>
        <s v="ORD108163"/>
        <s v="ORD108164"/>
        <s v="ORD108165"/>
        <s v="ORD108166"/>
        <s v="ORD108167"/>
        <s v="ORD108168"/>
        <s v="ORD108169"/>
        <s v="ORD108170"/>
        <s v="ORD108171"/>
        <s v="ORD108172"/>
        <s v="ORD108173"/>
        <s v="ORD108174"/>
        <s v="ORD108175"/>
        <s v="ORD108176"/>
        <s v="ORD108177"/>
        <s v="ORD108178"/>
        <s v="ORD108179"/>
        <s v="ORD108180"/>
        <s v="ORD108181"/>
        <s v="ORD108182"/>
        <s v="ORD108183"/>
        <s v="ORD108184"/>
        <s v="ORD108185"/>
        <s v="ORD108186"/>
        <s v="ORD108187"/>
        <s v="ORD108188"/>
        <s v="ORD108189"/>
        <s v="ORD108190"/>
        <s v="ORD108191"/>
        <s v="ORD108192"/>
        <s v="ORD108193"/>
        <s v="ORD108194"/>
        <s v="ORD108195"/>
        <s v="ORD108196"/>
        <s v="ORD108197"/>
        <s v="ORD108198"/>
        <s v="ORD108199"/>
        <s v="ORD108200"/>
        <s v="ORD108201"/>
        <s v="ORD108202"/>
        <s v="ORD108203"/>
        <s v="ORD108204"/>
        <s v="ORD108205"/>
        <s v="ORD108206"/>
        <s v="ORD108207"/>
        <s v="ORD108208"/>
        <s v="ORD108209"/>
        <s v="ORD108210"/>
        <s v="ORD108211"/>
        <s v="ORD108212"/>
        <s v="ORD108213"/>
        <s v="ORD108214"/>
        <s v="ORD108215"/>
        <s v="ORD108216"/>
        <s v="ORD108217"/>
        <s v="ORD108218"/>
        <s v="ORD108219"/>
        <s v="ORD108220"/>
        <s v="ORD108221"/>
        <s v="ORD108222"/>
        <s v="ORD108223"/>
        <s v="ORD108224"/>
        <s v="ORD108225"/>
        <s v="ORD108226"/>
        <s v="ORD108227"/>
        <s v="ORD108228"/>
        <s v="ORD108229"/>
        <s v="ORD108230"/>
        <s v="ORD108231"/>
        <s v="ORD108232"/>
        <s v="ORD108233"/>
        <s v="ORD108234"/>
        <s v="ORD108235"/>
        <s v="ORD108236"/>
        <s v="ORD108237"/>
        <s v="ORD108238"/>
        <s v="ORD108239"/>
        <s v="ORD108240"/>
        <s v="ORD108241"/>
        <s v="ORD108242"/>
        <s v="ORD108243"/>
        <s v="ORD108244"/>
        <s v="ORD108245"/>
        <s v="ORD108246"/>
        <s v="ORD108247"/>
        <s v="ORD108248"/>
        <s v="ORD108249"/>
        <s v="ORD108250"/>
        <s v="ORD108251"/>
        <s v="ORD108252"/>
        <s v="ORD108253"/>
        <s v="ORD108254"/>
        <s v="ORD108255"/>
        <s v="ORD108256"/>
        <s v="ORD108257"/>
        <s v="ORD108258"/>
        <s v="ORD108259"/>
        <s v="ORD108260"/>
        <s v="ORD108261"/>
        <s v="ORD108262"/>
        <s v="ORD108263"/>
        <s v="ORD108264"/>
        <s v="ORD108265"/>
        <s v="ORD108266"/>
        <s v="ORD108267"/>
        <s v="ORD108268"/>
        <s v="ORD108269"/>
        <s v="ORD108270"/>
        <s v="ORD108271"/>
        <s v="ORD108272"/>
        <s v="ORD108273"/>
        <s v="ORD108274"/>
        <s v="ORD108275"/>
        <s v="ORD108276"/>
        <s v="ORD108277"/>
        <s v="ORD108278"/>
        <s v="ORD108279"/>
        <s v="ORD108280"/>
        <s v="ORD108281"/>
        <s v="ORD108282"/>
        <s v="ORD108283"/>
        <s v="ORD108284"/>
        <s v="ORD108285"/>
        <s v="ORD108286"/>
        <s v="ORD108287"/>
        <s v="ORD108288"/>
        <s v="ORD108289"/>
        <s v="ORD108290"/>
        <s v="ORD108291"/>
        <s v="ORD108292"/>
        <s v="ORD108293"/>
        <s v="ORD108294"/>
        <s v="ORD108295"/>
        <s v="ORD108296"/>
        <s v="ORD108297"/>
        <s v="ORD108298"/>
        <s v="ORD108299"/>
        <s v="ORD108300"/>
        <s v="ORD108301"/>
        <s v="ORD108302"/>
        <s v="ORD108303"/>
        <s v="ORD108304"/>
        <s v="ORD108305"/>
        <s v="ORD108306"/>
        <s v="ORD108307"/>
        <s v="ORD108308"/>
        <s v="ORD108309"/>
        <s v="ORD108310"/>
        <s v="ORD108311"/>
        <s v="ORD108312"/>
        <s v="ORD108313"/>
        <s v="ORD108314"/>
        <s v="ORD108315"/>
        <s v="ORD108316"/>
        <s v="ORD108317"/>
        <s v="ORD108318"/>
        <s v="ORD108319"/>
        <s v="ORD108320"/>
        <s v="ORD108321"/>
        <s v="ORD108322"/>
        <s v="ORD108323"/>
        <s v="ORD108324"/>
        <s v="ORD108325"/>
        <s v="ORD108326"/>
        <s v="ORD108327"/>
        <s v="ORD108328"/>
        <s v="ORD108329"/>
        <s v="ORD108330"/>
        <s v="ORD108331"/>
        <s v="ORD108332"/>
        <s v="ORD108333"/>
        <s v="ORD108334"/>
        <s v="ORD108335"/>
        <s v="ORD108336"/>
        <s v="ORD108337"/>
        <s v="ORD108338"/>
        <s v="ORD108339"/>
        <s v="ORD108340"/>
        <s v="ORD108341"/>
        <s v="ORD108342"/>
        <s v="ORD108343"/>
        <s v="ORD108344"/>
        <s v="ORD108345"/>
        <s v="ORD108346"/>
        <s v="ORD108347"/>
        <s v="ORD108348"/>
        <s v="ORD108349"/>
        <s v="ORD108350"/>
        <s v="ORD108351"/>
        <s v="ORD108352"/>
        <s v="ORD108353"/>
        <s v="ORD108354"/>
        <s v="ORD108355"/>
        <s v="ORD108356"/>
        <s v="ORD108357"/>
        <s v="ORD108358"/>
        <s v="ORD108359"/>
        <s v="ORD108360"/>
        <s v="ORD108361"/>
        <s v="ORD108362"/>
        <s v="ORD108363"/>
        <s v="ORD108364"/>
        <s v="ORD108365"/>
        <s v="ORD108366"/>
        <s v="ORD108367"/>
        <s v="ORD108368"/>
        <s v="ORD108369"/>
        <s v="ORD108370"/>
        <s v="ORD108371"/>
        <s v="ORD108372"/>
        <s v="ORD108373"/>
        <s v="ORD108374"/>
        <s v="ORD108375"/>
        <s v="ORD108376"/>
        <s v="ORD108377"/>
        <s v="ORD108378"/>
        <s v="ORD108379"/>
        <s v="ORD108380"/>
        <s v="ORD108381"/>
        <s v="ORD108382"/>
        <s v="ORD108383"/>
        <s v="ORD108384"/>
        <s v="ORD108385"/>
        <s v="ORD108386"/>
        <s v="ORD108387"/>
        <s v="ORD108388"/>
        <s v="ORD108389"/>
        <s v="ORD108390"/>
        <s v="ORD108391"/>
        <s v="ORD108392"/>
        <s v="ORD108393"/>
        <s v="ORD108394"/>
        <s v="ORD108395"/>
        <s v="ORD108396"/>
        <s v="ORD108397"/>
        <s v="ORD108398"/>
        <s v="ORD108399"/>
        <s v="ORD108400"/>
        <s v="ORD108401"/>
        <s v="ORD108402"/>
        <s v="ORD108403"/>
        <s v="ORD108404"/>
        <s v="ORD108405"/>
        <s v="ORD108406"/>
        <s v="ORD108407"/>
        <s v="ORD108408"/>
        <s v="ORD108409"/>
        <s v="ORD108410"/>
        <s v="ORD108411"/>
        <s v="ORD108412"/>
        <s v="ORD108413"/>
        <s v="ORD108414"/>
        <s v="ORD108415"/>
        <s v="ORD108416"/>
        <s v="ORD108417"/>
        <s v="ORD108418"/>
        <s v="ORD108419"/>
        <s v="ORD108420"/>
        <s v="ORD108421"/>
        <s v="ORD108422"/>
        <s v="ORD108423"/>
        <s v="ORD108424"/>
        <s v="ORD108425"/>
        <s v="ORD108426"/>
        <s v="ORD108427"/>
        <s v="ORD108428"/>
        <s v="ORD108429"/>
        <s v="ORD108430"/>
        <s v="ORD108431"/>
        <s v="ORD108432"/>
        <s v="ORD108433"/>
        <s v="ORD108434"/>
        <s v="ORD108435"/>
        <s v="ORD108436"/>
        <s v="ORD108437"/>
        <s v="ORD108438"/>
        <s v="ORD108439"/>
        <s v="ORD108440"/>
        <s v="ORD108441"/>
        <s v="ORD108442"/>
        <s v="ORD108443"/>
        <s v="ORD108444"/>
        <s v="ORD108445"/>
        <s v="ORD108446"/>
        <s v="ORD108447"/>
        <s v="ORD108448"/>
        <s v="ORD108449"/>
        <s v="ORD108450"/>
        <s v="ORD108451"/>
        <s v="ORD108452"/>
        <s v="ORD108453"/>
        <s v="ORD108454"/>
        <s v="ORD108455"/>
        <s v="ORD108456"/>
        <s v="ORD108457"/>
        <s v="ORD108458"/>
        <s v="ORD108459"/>
        <s v="ORD108460"/>
        <s v="ORD108461"/>
        <s v="ORD108462"/>
        <s v="ORD108463"/>
        <s v="ORD108464"/>
        <s v="ORD108465"/>
        <s v="ORD108466"/>
        <s v="ORD108467"/>
        <s v="ORD108468"/>
        <s v="ORD108469"/>
        <s v="ORD108470"/>
        <s v="ORD108471"/>
        <s v="ORD108472"/>
        <s v="ORD108473"/>
        <s v="ORD108474"/>
        <s v="ORD108475"/>
        <s v="ORD108476"/>
        <s v="ORD108477"/>
        <s v="ORD108478"/>
        <s v="ORD108479"/>
        <s v="ORD108480"/>
        <s v="ORD108481"/>
        <s v="ORD108482"/>
        <s v="ORD108483"/>
        <s v="ORD108484"/>
        <s v="ORD108485"/>
        <s v="ORD108486"/>
        <s v="ORD108487"/>
        <s v="ORD108488"/>
        <s v="ORD108489"/>
        <s v="ORD108490"/>
        <s v="ORD108491"/>
        <s v="ORD108492"/>
        <s v="ORD108493"/>
        <s v="ORD108494"/>
        <s v="ORD108495"/>
        <s v="ORD108496"/>
        <s v="ORD108497"/>
        <s v="ORD108498"/>
        <s v="ORD108499"/>
        <s v="ORD108500"/>
        <s v="ORD108501"/>
        <s v="ORD108502"/>
        <s v="ORD108503"/>
        <s v="ORD108504"/>
        <s v="ORD108505"/>
        <s v="ORD108506"/>
        <s v="ORD108507"/>
        <s v="ORD108508"/>
        <s v="ORD108509"/>
        <s v="ORD108510"/>
        <s v="ORD108511"/>
        <s v="ORD108512"/>
        <s v="ORD108513"/>
        <s v="ORD108514"/>
        <s v="ORD108515"/>
        <s v="ORD108516"/>
        <s v="ORD108517"/>
        <s v="ORD108518"/>
        <s v="ORD108519"/>
        <s v="ORD108520"/>
        <s v="ORD108521"/>
        <s v="ORD108522"/>
        <s v="ORD108523"/>
        <s v="ORD108524"/>
        <s v="ORD108525"/>
        <s v="ORD108526"/>
        <s v="ORD108527"/>
        <s v="ORD108528"/>
        <s v="ORD108529"/>
        <s v="ORD108530"/>
        <s v="ORD108531"/>
        <s v="ORD108532"/>
        <s v="ORD108533"/>
        <s v="ORD108534"/>
        <s v="ORD108535"/>
        <s v="ORD108536"/>
        <s v="ORD108537"/>
        <s v="ORD108538"/>
        <s v="ORD108539"/>
        <s v="ORD108540"/>
        <s v="ORD108541"/>
        <s v="ORD108542"/>
        <s v="ORD108543"/>
        <s v="ORD108544"/>
        <s v="ORD108545"/>
        <s v="ORD108546"/>
        <s v="ORD108547"/>
        <s v="ORD108548"/>
        <s v="ORD108549"/>
        <s v="ORD108550"/>
        <s v="ORD108551"/>
        <s v="ORD108552"/>
        <s v="ORD108553"/>
        <s v="ORD108554"/>
        <s v="ORD108555"/>
        <s v="ORD108556"/>
        <s v="ORD108557"/>
        <s v="ORD108558"/>
        <s v="ORD108559"/>
        <s v="ORD108560"/>
        <s v="ORD108561"/>
        <s v="ORD108562"/>
        <s v="ORD108563"/>
        <s v="ORD108564"/>
        <s v="ORD108565"/>
        <s v="ORD108566"/>
        <s v="ORD108567"/>
        <s v="ORD108568"/>
        <s v="ORD108569"/>
        <s v="ORD108570"/>
        <s v="ORD108571"/>
        <s v="ORD108572"/>
        <s v="ORD108573"/>
        <s v="ORD108574"/>
        <s v="ORD108575"/>
        <s v="ORD108576"/>
        <s v="ORD108577"/>
        <s v="ORD108578"/>
        <s v="ORD108579"/>
        <s v="ORD108580"/>
        <s v="ORD108581"/>
        <s v="ORD108582"/>
        <s v="ORD108583"/>
        <s v="ORD108584"/>
        <s v="ORD108585"/>
        <s v="ORD108586"/>
        <s v="ORD108587"/>
        <s v="ORD108588"/>
        <s v="ORD108589"/>
        <s v="ORD108590"/>
        <s v="ORD108591"/>
        <s v="ORD108592"/>
        <s v="ORD108593"/>
        <s v="ORD108594"/>
        <s v="ORD108595"/>
        <s v="ORD108596"/>
        <s v="ORD108597"/>
        <s v="ORD108598"/>
        <s v="ORD108599"/>
        <s v="ORD108600"/>
        <s v="ORD108601"/>
        <s v="ORD108602"/>
        <s v="ORD108603"/>
        <s v="ORD108604"/>
        <s v="ORD108605"/>
        <s v="ORD108606"/>
        <s v="ORD108607"/>
        <s v="ORD108608"/>
        <s v="ORD108609"/>
        <s v="ORD108610"/>
        <s v="ORD108611"/>
        <s v="ORD108612"/>
        <s v="ORD108613"/>
        <s v="ORD108614"/>
        <s v="ORD108615"/>
        <s v="ORD108616"/>
        <s v="ORD108617"/>
        <s v="ORD108618"/>
        <s v="ORD108619"/>
        <s v="ORD108620"/>
        <s v="ORD108621"/>
        <s v="ORD108622"/>
        <s v="ORD108623"/>
        <s v="ORD108624"/>
        <s v="ORD108625"/>
        <s v="ORD108626"/>
        <s v="ORD108627"/>
        <s v="ORD108628"/>
        <s v="ORD108629"/>
        <s v="ORD108630"/>
        <s v="ORD108631"/>
        <s v="ORD108632"/>
        <s v="ORD108633"/>
        <s v="ORD108634"/>
        <s v="ORD108635"/>
        <s v="ORD108636"/>
        <s v="ORD108637"/>
        <s v="ORD108638"/>
        <s v="ORD108639"/>
        <s v="ORD108640"/>
        <s v="ORD108641"/>
        <s v="ORD108642"/>
        <s v="ORD108643"/>
        <s v="ORD108644"/>
        <s v="ORD108645"/>
        <s v="ORD108646"/>
        <s v="ORD108647"/>
        <s v="ORD108648"/>
        <s v="ORD108649"/>
        <s v="ORD108650"/>
        <s v="ORD108651"/>
        <s v="ORD108652"/>
        <s v="ORD108653"/>
        <s v="ORD108654"/>
        <s v="ORD108655"/>
        <s v="ORD108656"/>
        <s v="ORD108657"/>
        <s v="ORD108658"/>
        <s v="ORD108659"/>
        <s v="ORD108660"/>
        <s v="ORD108661"/>
        <s v="ORD108662"/>
        <s v="ORD108663"/>
        <s v="ORD108664"/>
        <s v="ORD108665"/>
        <s v="ORD108666"/>
        <s v="ORD108667"/>
        <s v="ORD108668"/>
        <s v="ORD108669"/>
        <s v="ORD108670"/>
        <s v="ORD108671"/>
        <s v="ORD108672"/>
        <s v="ORD108673"/>
        <s v="ORD108674"/>
        <s v="ORD108675"/>
        <s v="ORD108676"/>
        <s v="ORD108677"/>
        <s v="ORD108678"/>
        <s v="ORD108679"/>
        <s v="ORD108680"/>
        <s v="ORD108681"/>
        <s v="ORD108682"/>
        <s v="ORD108683"/>
        <s v="ORD108684"/>
        <s v="ORD108685"/>
        <s v="ORD108686"/>
        <s v="ORD108687"/>
        <s v="ORD108688"/>
        <s v="ORD108689"/>
        <s v="ORD108690"/>
        <s v="ORD108691"/>
        <s v="ORD108692"/>
        <s v="ORD108693"/>
        <s v="ORD108694"/>
        <s v="ORD108695"/>
        <s v="ORD108696"/>
        <s v="ORD108697"/>
        <s v="ORD108698"/>
        <s v="ORD108699"/>
        <s v="ORD108700"/>
        <s v="ORD108701"/>
        <s v="ORD108702"/>
        <s v="ORD108703"/>
        <s v="ORD108704"/>
        <s v="ORD108705"/>
        <s v="ORD108706"/>
        <s v="ORD108707"/>
        <s v="ORD108708"/>
        <s v="ORD108709"/>
        <s v="ORD108710"/>
        <s v="ORD108711"/>
        <s v="ORD108712"/>
        <s v="ORD108713"/>
        <s v="ORD108714"/>
        <s v="ORD108715"/>
        <s v="ORD108716"/>
        <s v="ORD108717"/>
        <s v="ORD108718"/>
        <s v="ORD108719"/>
        <s v="ORD108720"/>
        <s v="ORD108721"/>
        <s v="ORD108722"/>
        <s v="ORD108723"/>
        <s v="ORD108724"/>
        <s v="ORD108725"/>
        <s v="ORD108726"/>
        <s v="ORD108727"/>
        <s v="ORD108728"/>
        <s v="ORD108729"/>
        <s v="ORD108730"/>
        <s v="ORD108731"/>
        <s v="ORD108732"/>
        <s v="ORD108733"/>
        <s v="ORD108734"/>
        <s v="ORD108735"/>
        <s v="ORD108736"/>
        <s v="ORD108737"/>
        <s v="ORD108738"/>
        <s v="ORD108739"/>
        <s v="ORD108740"/>
        <s v="ORD108741"/>
        <s v="ORD108742"/>
        <s v="ORD108743"/>
        <s v="ORD108744"/>
        <s v="ORD108745"/>
        <s v="ORD108746"/>
        <s v="ORD108747"/>
        <s v="ORD108748"/>
        <s v="ORD108749"/>
        <s v="ORD108750"/>
        <s v="ORD108751"/>
        <s v="ORD108752"/>
        <s v="ORD108753"/>
        <s v="ORD108754"/>
        <s v="ORD108755"/>
        <s v="ORD108756"/>
        <s v="ORD108757"/>
        <s v="ORD108758"/>
        <s v="ORD108759"/>
        <s v="ORD108760"/>
        <s v="ORD108761"/>
        <s v="ORD108762"/>
        <s v="ORD108763"/>
        <s v="ORD108764"/>
        <s v="ORD108765"/>
        <s v="ORD108766"/>
        <s v="ORD108767"/>
        <s v="ORD108768"/>
        <s v="ORD108769"/>
        <s v="ORD108770"/>
        <s v="ORD108771"/>
        <s v="ORD108772"/>
        <s v="ORD108773"/>
        <s v="ORD108774"/>
        <s v="ORD108775"/>
        <s v="ORD108776"/>
        <s v="ORD108777"/>
        <s v="ORD108778"/>
        <s v="ORD108779"/>
        <s v="ORD108780"/>
        <s v="ORD108781"/>
        <s v="ORD108782"/>
        <s v="ORD108783"/>
        <s v="ORD108784"/>
        <s v="ORD108785"/>
        <s v="ORD108786"/>
        <s v="ORD108787"/>
        <s v="ORD108788"/>
        <s v="ORD108789"/>
        <s v="ORD108790"/>
        <s v="ORD108791"/>
        <s v="ORD108792"/>
        <s v="ORD108793"/>
        <s v="ORD108794"/>
        <s v="ORD108795"/>
        <s v="ORD108796"/>
        <s v="ORD108797"/>
        <s v="ORD108798"/>
        <s v="ORD108799"/>
        <s v="ORD108800"/>
        <s v="ORD108801"/>
        <s v="ORD108802"/>
        <s v="ORD108803"/>
        <s v="ORD108804"/>
        <s v="ORD108805"/>
        <s v="ORD108806"/>
        <s v="ORD108807"/>
        <s v="ORD108808"/>
        <s v="ORD108809"/>
        <s v="ORD108810"/>
        <s v="ORD108811"/>
        <s v="ORD108812"/>
        <s v="ORD108813"/>
        <s v="ORD108814"/>
        <s v="ORD108815"/>
        <s v="ORD108816"/>
        <s v="ORD108817"/>
        <s v="ORD108818"/>
        <s v="ORD108819"/>
        <s v="ORD108820"/>
        <s v="ORD108821"/>
        <s v="ORD108822"/>
        <s v="ORD108823"/>
        <s v="ORD108824"/>
        <s v="ORD108825"/>
        <s v="ORD108826"/>
        <s v="ORD108827"/>
        <s v="ORD108828"/>
        <s v="ORD108829"/>
        <s v="ORD108830"/>
        <s v="ORD108831"/>
        <s v="ORD108832"/>
        <s v="ORD108833"/>
        <s v="ORD108834"/>
        <s v="ORD108835"/>
        <s v="ORD108836"/>
        <s v="ORD108837"/>
        <s v="ORD108838"/>
        <s v="ORD108839"/>
        <s v="ORD108840"/>
        <s v="ORD108841"/>
        <s v="ORD108842"/>
        <s v="ORD108843"/>
        <s v="ORD108844"/>
        <s v="ORD108845"/>
        <s v="ORD108846"/>
        <s v="ORD108847"/>
        <s v="ORD108848"/>
        <s v="ORD108849"/>
        <s v="ORD108850"/>
        <s v="ORD108851"/>
        <s v="ORD108852"/>
        <s v="ORD108853"/>
        <s v="ORD108854"/>
        <s v="ORD108855"/>
        <s v="ORD108856"/>
        <s v="ORD108857"/>
        <s v="ORD108858"/>
        <s v="ORD108859"/>
        <s v="ORD108860"/>
        <s v="ORD108861"/>
        <s v="ORD108862"/>
        <s v="ORD108863"/>
        <s v="ORD108864"/>
        <s v="ORD108865"/>
        <s v="ORD108866"/>
        <s v="ORD108867"/>
        <s v="ORD108868"/>
        <s v="ORD108869"/>
        <s v="ORD108870"/>
        <s v="ORD108871"/>
        <s v="ORD108872"/>
        <s v="ORD108873"/>
        <s v="ORD108874"/>
        <s v="ORD108875"/>
        <s v="ORD108876"/>
        <s v="ORD108877"/>
        <s v="ORD108878"/>
        <s v="ORD108879"/>
        <s v="ORD108880"/>
        <s v="ORD108881"/>
        <s v="ORD108882"/>
        <s v="ORD108883"/>
        <s v="ORD108884"/>
        <s v="ORD108885"/>
        <s v="ORD108886"/>
        <s v="ORD108887"/>
        <s v="ORD108888"/>
        <s v="ORD108889"/>
        <s v="ORD108890"/>
        <s v="ORD108891"/>
        <s v="ORD108892"/>
        <s v="ORD108893"/>
        <s v="ORD108894"/>
        <s v="ORD108895"/>
        <s v="ORD108896"/>
        <s v="ORD108897"/>
        <s v="ORD108898"/>
        <s v="ORD108899"/>
        <s v="ORD108900"/>
        <s v="ORD108901"/>
        <s v="ORD108902"/>
        <s v="ORD108903"/>
        <s v="ORD108904"/>
        <s v="ORD108905"/>
        <s v="ORD108906"/>
        <s v="ORD108907"/>
        <s v="ORD108908"/>
        <s v="ORD108909"/>
        <s v="ORD108910"/>
        <s v="ORD108911"/>
        <s v="ORD108912"/>
        <s v="ORD108913"/>
        <s v="ORD108914"/>
        <s v="ORD108915"/>
        <s v="ORD108916"/>
        <s v="ORD108917"/>
        <s v="ORD108918"/>
        <s v="ORD108919"/>
        <s v="ORD108920"/>
        <s v="ORD108921"/>
        <s v="ORD108922"/>
        <s v="ORD108923"/>
        <s v="ORD108924"/>
        <s v="ORD108925"/>
        <s v="ORD108926"/>
        <s v="ORD108927"/>
        <s v="ORD108928"/>
        <s v="ORD108929"/>
        <s v="ORD108930"/>
        <s v="ORD108931"/>
        <s v="ORD108932"/>
        <s v="ORD108933"/>
        <s v="ORD108934"/>
        <s v="ORD108935"/>
        <s v="ORD108936"/>
        <s v="ORD108937"/>
        <s v="ORD108938"/>
        <s v="ORD108939"/>
        <s v="ORD108940"/>
        <s v="ORD108941"/>
        <s v="ORD108942"/>
        <s v="ORD108943"/>
        <s v="ORD108944"/>
        <s v="ORD108945"/>
        <s v="ORD108946"/>
        <s v="ORD108947"/>
        <s v="ORD108948"/>
        <s v="ORD108949"/>
        <s v="ORD108950"/>
        <s v="ORD108951"/>
        <s v="ORD108952"/>
        <s v="ORD108953"/>
        <s v="ORD108954"/>
        <s v="ORD108955"/>
        <s v="ORD108956"/>
        <s v="ORD108957"/>
        <s v="ORD108958"/>
        <s v="ORD108959"/>
        <s v="ORD108960"/>
        <s v="ORD108961"/>
        <s v="ORD108962"/>
        <s v="ORD108963"/>
        <s v="ORD108964"/>
        <s v="ORD108965"/>
        <s v="ORD108966"/>
        <s v="ORD108967"/>
        <s v="ORD108968"/>
        <s v="ORD108969"/>
        <s v="ORD108970"/>
        <s v="ORD108971"/>
        <s v="ORD108972"/>
        <s v="ORD108973"/>
        <s v="ORD108974"/>
        <s v="ORD108975"/>
        <s v="ORD108976"/>
        <s v="ORD108977"/>
        <s v="ORD108978"/>
        <s v="ORD108979"/>
        <s v="ORD108980"/>
        <s v="ORD108981"/>
        <s v="ORD108982"/>
        <s v="ORD108983"/>
        <s v="ORD108984"/>
        <s v="ORD108985"/>
        <s v="ORD108986"/>
        <s v="ORD108987"/>
        <s v="ORD108988"/>
        <s v="ORD108989"/>
        <s v="ORD108990"/>
        <s v="ORD108991"/>
        <s v="ORD108992"/>
        <s v="ORD108993"/>
        <s v="ORD108994"/>
        <s v="ORD108995"/>
        <s v="ORD108996"/>
        <s v="ORD108997"/>
        <s v="ORD108998"/>
        <s v="ORD108999"/>
        <s v="ORD109000"/>
        <s v="ORD109001"/>
        <s v="ORD109002"/>
        <s v="ORD109003"/>
        <s v="ORD109004"/>
        <s v="ORD109005"/>
        <s v="ORD109006"/>
        <s v="ORD109007"/>
        <s v="ORD109008"/>
        <s v="ORD109009"/>
        <s v="ORD109010"/>
        <s v="ORD109011"/>
        <s v="ORD109012"/>
        <s v="ORD109013"/>
        <s v="ORD109014"/>
        <s v="ORD109015"/>
        <s v="ORD109016"/>
        <s v="ORD109017"/>
        <s v="ORD109018"/>
        <s v="ORD109019"/>
        <s v="ORD109020"/>
        <s v="ORD109021"/>
        <s v="ORD109022"/>
        <s v="ORD109023"/>
        <s v="ORD109024"/>
        <s v="ORD109025"/>
        <s v="ORD109026"/>
        <s v="ORD109027"/>
        <s v="ORD109028"/>
        <s v="ORD109029"/>
        <s v="ORD109030"/>
        <s v="ORD109031"/>
        <s v="ORD109032"/>
        <s v="ORD109033"/>
        <s v="ORD109034"/>
        <s v="ORD109035"/>
        <s v="ORD109036"/>
        <s v="ORD109037"/>
        <s v="ORD109038"/>
        <s v="ORD109039"/>
        <s v="ORD109040"/>
        <s v="ORD109041"/>
        <s v="ORD109042"/>
        <s v="ORD109043"/>
        <s v="ORD109044"/>
        <s v="ORD109045"/>
        <s v="ORD109046"/>
        <s v="ORD109047"/>
        <s v="ORD109048"/>
        <s v="ORD109049"/>
        <s v="ORD109050"/>
        <s v="ORD109051"/>
        <s v="ORD109052"/>
        <s v="ORD109053"/>
        <s v="ORD109054"/>
        <s v="ORD109055"/>
        <s v="ORD109056"/>
        <s v="ORD109057"/>
        <s v="ORD109058"/>
        <s v="ORD109059"/>
        <s v="ORD109060"/>
        <s v="ORD109061"/>
        <s v="ORD109062"/>
        <s v="ORD109063"/>
        <s v="ORD109064"/>
        <s v="ORD109065"/>
        <s v="ORD109066"/>
        <s v="ORD109067"/>
        <s v="ORD109068"/>
        <s v="ORD109069"/>
        <s v="ORD109070"/>
        <s v="ORD109071"/>
        <s v="ORD109072"/>
        <s v="ORD109073"/>
        <s v="ORD109074"/>
        <s v="ORD109075"/>
        <s v="ORD109076"/>
        <s v="ORD109077"/>
        <s v="ORD109078"/>
        <s v="ORD109079"/>
        <s v="ORD109080"/>
        <s v="ORD109081"/>
        <s v="ORD109082"/>
        <s v="ORD109083"/>
        <s v="ORD109084"/>
        <s v="ORD109085"/>
        <s v="ORD109086"/>
        <s v="ORD109087"/>
        <s v="ORD109088"/>
        <s v="ORD109089"/>
        <s v="ORD109090"/>
        <s v="ORD109091"/>
        <s v="ORD109092"/>
        <s v="ORD109093"/>
        <s v="ORD109094"/>
        <s v="ORD109095"/>
        <s v="ORD109096"/>
        <s v="ORD109097"/>
        <s v="ORD109098"/>
        <s v="ORD109099"/>
        <s v="ORD109100"/>
        <s v="ORD109101"/>
        <s v="ORD109102"/>
        <s v="ORD109103"/>
        <s v="ORD109104"/>
        <s v="ORD109105"/>
        <s v="ORD109106"/>
        <s v="ORD109107"/>
        <s v="ORD109108"/>
        <s v="ORD109109"/>
        <s v="ORD109110"/>
        <s v="ORD109111"/>
        <s v="ORD109112"/>
        <s v="ORD109113"/>
        <s v="ORD109114"/>
        <s v="ORD109115"/>
        <s v="ORD109116"/>
        <s v="ORD109117"/>
        <s v="ORD109118"/>
        <s v="ORD109119"/>
        <s v="ORD109120"/>
        <s v="ORD109121"/>
        <s v="ORD109122"/>
        <s v="ORD109123"/>
        <s v="ORD109124"/>
        <s v="ORD109125"/>
        <s v="ORD109126"/>
        <s v="ORD109127"/>
        <s v="ORD109128"/>
        <s v="ORD109129"/>
        <s v="ORD109130"/>
        <s v="ORD109131"/>
        <s v="ORD109132"/>
        <s v="ORD109133"/>
        <s v="ORD109134"/>
        <s v="ORD109135"/>
        <s v="ORD109136"/>
        <s v="ORD109137"/>
        <s v="ORD109138"/>
        <s v="ORD109139"/>
        <s v="ORD109140"/>
        <s v="ORD109141"/>
        <s v="ORD109142"/>
        <s v="ORD109143"/>
        <s v="ORD109144"/>
        <s v="ORD109145"/>
        <s v="ORD109146"/>
        <s v="ORD109147"/>
        <s v="ORD109148"/>
        <s v="ORD109149"/>
        <s v="ORD109150"/>
        <s v="ORD109151"/>
        <s v="ORD109152"/>
        <s v="ORD109153"/>
        <s v="ORD109154"/>
        <s v="ORD109155"/>
        <s v="ORD109156"/>
        <s v="ORD109157"/>
        <s v="ORD109158"/>
        <s v="ORD109159"/>
        <s v="ORD109160"/>
        <s v="ORD109161"/>
        <s v="ORD109162"/>
        <s v="ORD109163"/>
        <s v="ORD109164"/>
        <s v="ORD109165"/>
        <s v="ORD109166"/>
        <s v="ORD109167"/>
        <s v="ORD109168"/>
        <s v="ORD109169"/>
        <s v="ORD109170"/>
        <s v="ORD109171"/>
        <s v="ORD109172"/>
        <s v="ORD109173"/>
        <s v="ORD109174"/>
        <s v="ORD109175"/>
        <s v="ORD109176"/>
        <s v="ORD109177"/>
        <s v="ORD109178"/>
        <s v="ORD109179"/>
        <s v="ORD109180"/>
        <s v="ORD109181"/>
        <s v="ORD109182"/>
        <s v="ORD109183"/>
        <s v="ORD109184"/>
        <s v="ORD109185"/>
        <s v="ORD109186"/>
        <s v="ORD109187"/>
        <s v="ORD109188"/>
        <s v="ORD109189"/>
        <s v="ORD109190"/>
        <s v="ORD109191"/>
        <s v="ORD109192"/>
        <s v="ORD109193"/>
        <s v="ORD109194"/>
        <s v="ORD109195"/>
        <s v="ORD109196"/>
        <s v="ORD109197"/>
        <s v="ORD109198"/>
        <s v="ORD109199"/>
        <s v="ORD109200"/>
        <s v="ORD109201"/>
        <s v="ORD109202"/>
        <s v="ORD109203"/>
        <s v="ORD109204"/>
        <s v="ORD109205"/>
        <s v="ORD109206"/>
        <s v="ORD109207"/>
        <s v="ORD109208"/>
        <s v="ORD109209"/>
        <s v="ORD109210"/>
        <s v="ORD109211"/>
        <s v="ORD109212"/>
        <s v="ORD109213"/>
        <s v="ORD109214"/>
        <s v="ORD109215"/>
        <s v="ORD109216"/>
        <s v="ORD109217"/>
        <s v="ORD109218"/>
        <s v="ORD109219"/>
        <s v="ORD109220"/>
        <s v="ORD109221"/>
        <s v="ORD109222"/>
        <s v="ORD109223"/>
        <s v="ORD109224"/>
        <s v="ORD109225"/>
        <s v="ORD109226"/>
        <s v="ORD109227"/>
        <s v="ORD109228"/>
        <s v="ORD109229"/>
        <s v="ORD109230"/>
        <s v="ORD109231"/>
        <s v="ORD109232"/>
        <s v="ORD109233"/>
        <s v="ORD109234"/>
        <s v="ORD109235"/>
        <s v="ORD109236"/>
        <s v="ORD109237"/>
        <s v="ORD109238"/>
        <s v="ORD109239"/>
        <s v="ORD109240"/>
        <s v="ORD109241"/>
        <s v="ORD109242"/>
        <s v="ORD109243"/>
        <s v="ORD109244"/>
        <s v="ORD109245"/>
        <s v="ORD109246"/>
        <s v="ORD109247"/>
        <s v="ORD109248"/>
        <s v="ORD109249"/>
        <s v="ORD109250"/>
        <s v="ORD109251"/>
        <s v="ORD109252"/>
        <s v="ORD109253"/>
        <s v="ORD109254"/>
        <s v="ORD109255"/>
        <s v="ORD109256"/>
        <s v="ORD109257"/>
        <s v="ORD109258"/>
        <s v="ORD109259"/>
        <s v="ORD109260"/>
        <s v="ORD109261"/>
        <s v="ORD109262"/>
        <s v="ORD109263"/>
        <s v="ORD109264"/>
        <s v="ORD109265"/>
        <s v="ORD109266"/>
        <s v="ORD109267"/>
        <s v="ORD109268"/>
        <s v="ORD109269"/>
        <s v="ORD109270"/>
        <s v="ORD109271"/>
        <s v="ORD109272"/>
        <s v="ORD109273"/>
        <s v="ORD109274"/>
        <s v="ORD109275"/>
        <s v="ORD109276"/>
        <s v="ORD109277"/>
        <s v="ORD109278"/>
        <s v="ORD109279"/>
        <s v="ORD109280"/>
        <s v="ORD109281"/>
        <s v="ORD109282"/>
        <s v="ORD109283"/>
        <s v="ORD109284"/>
        <s v="ORD109285"/>
        <s v="ORD109286"/>
        <s v="ORD109287"/>
        <s v="ORD109288"/>
        <s v="ORD109289"/>
        <s v="ORD109290"/>
        <s v="ORD109291"/>
        <s v="ORD109292"/>
        <s v="ORD109293"/>
        <s v="ORD109294"/>
        <s v="ORD109295"/>
        <s v="ORD109296"/>
        <s v="ORD109297"/>
        <s v="ORD109298"/>
        <s v="ORD109299"/>
        <s v="ORD109300"/>
        <s v="ORD109301"/>
        <s v="ORD109302"/>
        <s v="ORD109303"/>
        <s v="ORD109304"/>
        <s v="ORD109305"/>
        <s v="ORD109306"/>
        <s v="ORD109307"/>
        <s v="ORD109308"/>
        <s v="ORD109309"/>
        <s v="ORD109310"/>
        <s v="ORD109311"/>
        <s v="ORD109312"/>
        <s v="ORD109313"/>
        <s v="ORD109314"/>
        <s v="ORD109315"/>
        <s v="ORD109316"/>
        <s v="ORD109317"/>
        <s v="ORD109318"/>
        <s v="ORD109319"/>
        <s v="ORD109320"/>
        <s v="ORD109321"/>
        <s v="ORD109322"/>
        <s v="ORD109323"/>
        <s v="ORD109324"/>
        <s v="ORD109325"/>
        <s v="ORD109326"/>
        <s v="ORD109327"/>
        <s v="ORD109328"/>
        <s v="ORD109329"/>
        <s v="ORD109330"/>
        <s v="ORD109331"/>
        <s v="ORD109332"/>
        <s v="ORD109333"/>
        <s v="ORD109334"/>
        <s v="ORD109335"/>
        <s v="ORD109336"/>
        <s v="ORD109337"/>
        <s v="ORD109338"/>
        <s v="ORD109339"/>
        <s v="ORD109340"/>
        <s v="ORD109341"/>
        <s v="ORD109342"/>
        <s v="ORD109343"/>
        <s v="ORD109344"/>
        <s v="ORD109345"/>
        <s v="ORD109346"/>
        <s v="ORD109347"/>
        <s v="ORD109348"/>
        <s v="ORD109349"/>
        <s v="ORD109350"/>
        <s v="ORD109351"/>
        <s v="ORD109352"/>
        <s v="ORD109353"/>
        <s v="ORD109354"/>
        <s v="ORD109355"/>
        <s v="ORD109356"/>
        <s v="ORD109357"/>
        <s v="ORD109358"/>
        <s v="ORD109359"/>
        <s v="ORD109360"/>
        <s v="ORD109361"/>
        <s v="ORD109362"/>
        <s v="ORD109363"/>
        <s v="ORD109364"/>
        <s v="ORD109365"/>
        <s v="ORD109366"/>
        <s v="ORD109367"/>
        <s v="ORD109368"/>
        <s v="ORD109369"/>
        <s v="ORD109370"/>
        <s v="ORD109371"/>
        <s v="ORD109372"/>
        <s v="ORD109373"/>
        <s v="ORD109374"/>
        <s v="ORD109375"/>
        <s v="ORD109376"/>
        <s v="ORD109377"/>
        <s v="ORD109378"/>
        <s v="ORD109379"/>
        <s v="ORD109380"/>
        <s v="ORD109381"/>
        <s v="ORD109382"/>
        <s v="ORD109383"/>
        <s v="ORD109384"/>
        <s v="ORD109385"/>
        <s v="ORD109386"/>
        <s v="ORD109387"/>
        <s v="ORD109388"/>
        <s v="ORD109389"/>
        <s v="ORD109390"/>
        <s v="ORD109391"/>
        <s v="ORD109392"/>
        <s v="ORD109393"/>
        <s v="ORD109394"/>
        <s v="ORD109395"/>
        <s v="ORD109396"/>
        <s v="ORD109397"/>
        <s v="ORD109398"/>
        <s v="ORD109399"/>
        <s v="ORD109400"/>
        <s v="ORD109401"/>
        <s v="ORD109402"/>
        <s v="ORD109403"/>
        <s v="ORD109404"/>
        <s v="ORD109405"/>
        <s v="ORD109406"/>
        <s v="ORD109407"/>
        <s v="ORD109408"/>
        <s v="ORD109409"/>
        <s v="ORD109410"/>
        <s v="ORD109411"/>
        <s v="ORD109412"/>
        <s v="ORD109413"/>
        <s v="ORD109414"/>
        <s v="ORD109415"/>
        <s v="ORD109416"/>
        <s v="ORD109417"/>
        <s v="ORD109418"/>
        <s v="ORD109419"/>
        <s v="ORD109420"/>
        <s v="ORD109421"/>
        <s v="ORD109422"/>
        <s v="ORD109423"/>
        <s v="ORD109424"/>
        <s v="ORD109425"/>
        <s v="ORD109426"/>
        <s v="ORD109427"/>
        <s v="ORD109428"/>
        <s v="ORD109429"/>
        <s v="ORD109430"/>
        <s v="ORD109431"/>
        <s v="ORD109432"/>
        <s v="ORD109433"/>
        <s v="ORD109434"/>
        <s v="ORD109435"/>
        <s v="ORD109436"/>
        <s v="ORD109437"/>
        <s v="ORD109438"/>
        <s v="ORD109439"/>
        <s v="ORD109440"/>
        <s v="ORD109441"/>
        <s v="ORD109442"/>
        <s v="ORD109443"/>
        <s v="ORD109444"/>
        <s v="ORD109445"/>
        <s v="ORD109446"/>
        <s v="ORD109447"/>
        <s v="ORD109448"/>
        <s v="ORD109449"/>
        <s v="ORD109450"/>
        <s v="ORD109451"/>
        <s v="ORD109452"/>
        <s v="ORD109453"/>
        <s v="ORD109454"/>
        <s v="ORD109455"/>
        <s v="ORD109456"/>
        <s v="ORD109457"/>
        <s v="ORD109458"/>
        <s v="ORD109459"/>
        <s v="ORD109460"/>
        <s v="ORD109461"/>
        <s v="ORD109462"/>
        <s v="ORD109463"/>
        <s v="ORD109464"/>
        <s v="ORD109465"/>
        <s v="ORD109466"/>
        <s v="ORD109467"/>
        <s v="ORD109468"/>
        <s v="ORD109469"/>
        <s v="ORD109470"/>
        <s v="ORD109471"/>
        <s v="ORD109472"/>
        <s v="ORD109473"/>
        <s v="ORD109474"/>
        <s v="ORD109475"/>
        <s v="ORD109476"/>
        <s v="ORD109477"/>
        <s v="ORD109478"/>
        <s v="ORD109479"/>
        <s v="ORD109480"/>
        <s v="ORD109481"/>
        <s v="ORD109482"/>
        <s v="ORD109483"/>
        <s v="ORD109484"/>
        <s v="ORD109485"/>
        <s v="ORD109486"/>
        <s v="ORD109487"/>
        <s v="ORD109488"/>
        <s v="ORD109489"/>
        <s v="ORD109490"/>
        <s v="ORD109491"/>
        <s v="ORD109492"/>
        <s v="ORD109493"/>
        <s v="ORD109494"/>
        <s v="ORD109495"/>
        <s v="ORD109496"/>
        <s v="ORD109497"/>
        <s v="ORD109498"/>
        <s v="ORD109499"/>
        <s v="ORD109500"/>
        <s v="ORD109501"/>
        <s v="ORD109502"/>
        <s v="ORD109503"/>
        <s v="ORD109504"/>
        <s v="ORD109505"/>
        <s v="ORD109506"/>
        <s v="ORD109507"/>
        <s v="ORD109508"/>
        <s v="ORD109509"/>
        <s v="ORD109510"/>
        <s v="ORD109511"/>
        <s v="ORD109512"/>
        <s v="ORD109513"/>
        <s v="ORD109514"/>
        <s v="ORD109515"/>
        <s v="ORD109516"/>
        <s v="ORD109517"/>
        <s v="ORD109518"/>
        <s v="ORD109519"/>
        <s v="ORD109520"/>
        <s v="ORD109521"/>
        <s v="ORD109522"/>
        <s v="ORD109523"/>
        <s v="ORD109524"/>
        <s v="ORD109525"/>
        <s v="ORD109526"/>
        <s v="ORD109527"/>
        <s v="ORD109528"/>
        <s v="ORD109529"/>
        <s v="ORD109530"/>
        <s v="ORD109531"/>
        <s v="ORD109532"/>
        <s v="ORD109533"/>
        <s v="ORD109534"/>
        <s v="ORD109535"/>
        <s v="ORD109536"/>
        <s v="ORD109537"/>
        <s v="ORD109538"/>
        <s v="ORD109539"/>
        <s v="ORD109540"/>
        <s v="ORD109541"/>
        <s v="ORD109542"/>
        <s v="ORD109543"/>
        <s v="ORD109544"/>
        <s v="ORD109545"/>
        <s v="ORD109546"/>
        <s v="ORD109547"/>
        <s v="ORD109548"/>
        <s v="ORD109549"/>
        <s v="ORD109550"/>
        <s v="ORD109551"/>
        <s v="ORD109552"/>
        <s v="ORD109553"/>
        <s v="ORD109554"/>
        <s v="ORD109555"/>
        <s v="ORD109556"/>
        <s v="ORD109557"/>
        <s v="ORD109558"/>
        <s v="ORD109559"/>
        <s v="ORD109560"/>
        <s v="ORD109561"/>
        <s v="ORD109562"/>
        <s v="ORD109563"/>
        <s v="ORD109564"/>
        <s v="ORD109565"/>
        <s v="ORD109566"/>
        <s v="ORD109567"/>
        <s v="ORD109568"/>
        <s v="ORD109569"/>
        <s v="ORD109570"/>
        <s v="ORD109571"/>
        <s v="ORD109572"/>
        <s v="ORD109573"/>
        <s v="ORD109574"/>
        <s v="ORD109575"/>
        <s v="ORD109576"/>
        <s v="ORD109577"/>
        <s v="ORD109578"/>
        <s v="ORD109579"/>
        <s v="ORD109580"/>
        <s v="ORD109581"/>
        <s v="ORD109582"/>
        <s v="ORD109583"/>
        <s v="ORD109584"/>
        <s v="ORD109585"/>
        <s v="ORD109586"/>
        <s v="ORD109587"/>
        <s v="ORD109588"/>
        <s v="ORD109589"/>
        <s v="ORD109590"/>
        <s v="ORD109591"/>
        <s v="ORD109592"/>
        <s v="ORD109593"/>
        <s v="ORD109594"/>
        <s v="ORD109595"/>
        <s v="ORD109596"/>
        <s v="ORD109597"/>
        <s v="ORD109598"/>
        <s v="ORD109599"/>
        <s v="ORD109600"/>
        <s v="ORD109601"/>
        <s v="ORD109602"/>
        <s v="ORD109603"/>
        <s v="ORD109604"/>
        <s v="ORD109605"/>
        <s v="ORD109606"/>
        <s v="ORD109607"/>
        <s v="ORD109608"/>
        <s v="ORD109609"/>
        <s v="ORD109610"/>
        <s v="ORD109611"/>
        <s v="ORD109612"/>
        <s v="ORD109613"/>
        <s v="ORD109614"/>
        <s v="ORD109615"/>
        <s v="ORD109616"/>
        <s v="ORD109617"/>
        <s v="ORD109618"/>
        <s v="ORD109619"/>
        <s v="ORD109620"/>
        <s v="ORD109621"/>
        <s v="ORD109622"/>
        <s v="ORD109623"/>
        <s v="ORD109624"/>
        <s v="ORD109625"/>
        <s v="ORD109626"/>
        <s v="ORD109627"/>
        <s v="ORD109628"/>
        <s v="ORD109629"/>
        <s v="ORD109630"/>
        <s v="ORD109631"/>
        <s v="ORD109632"/>
        <s v="ORD109633"/>
        <s v="ORD109634"/>
        <s v="ORD109635"/>
        <s v="ORD109636"/>
        <s v="ORD109637"/>
        <s v="ORD109638"/>
        <s v="ORD109639"/>
        <s v="ORD109640"/>
        <s v="ORD109641"/>
        <s v="ORD109642"/>
        <s v="ORD109643"/>
        <s v="ORD109644"/>
        <s v="ORD109645"/>
        <s v="ORD109646"/>
        <s v="ORD109647"/>
        <s v="ORD109648"/>
        <s v="ORD109649"/>
        <s v="ORD109650"/>
        <s v="ORD109651"/>
        <s v="ORD109652"/>
        <s v="ORD109653"/>
        <s v="ORD109654"/>
        <s v="ORD109655"/>
        <s v="ORD109656"/>
        <s v="ORD109657"/>
        <s v="ORD109658"/>
        <s v="ORD109659"/>
        <s v="ORD109660"/>
        <s v="ORD109661"/>
        <s v="ORD109662"/>
        <s v="ORD109663"/>
        <s v="ORD109664"/>
        <s v="ORD109665"/>
        <s v="ORD109666"/>
        <s v="ORD109667"/>
        <s v="ORD109668"/>
        <s v="ORD109669"/>
        <s v="ORD109670"/>
        <s v="ORD109671"/>
        <s v="ORD109672"/>
        <s v="ORD109673"/>
        <s v="ORD109674"/>
        <s v="ORD109675"/>
        <s v="ORD109676"/>
        <s v="ORD109677"/>
        <s v="ORD109678"/>
        <s v="ORD109679"/>
        <s v="ORD109680"/>
        <s v="ORD109681"/>
        <s v="ORD109682"/>
        <s v="ORD109683"/>
        <s v="ORD109684"/>
        <s v="ORD109685"/>
        <s v="ORD109686"/>
        <s v="ORD109687"/>
        <s v="ORD109688"/>
        <s v="ORD109689"/>
        <s v="ORD109690"/>
        <s v="ORD109691"/>
        <s v="ORD109692"/>
        <s v="ORD109693"/>
        <s v="ORD109694"/>
        <s v="ORD109695"/>
        <s v="ORD109696"/>
        <s v="ORD109697"/>
        <s v="ORD109698"/>
        <s v="ORD109699"/>
        <s v="ORD109700"/>
        <s v="ORD109701"/>
        <s v="ORD109702"/>
        <s v="ORD109703"/>
        <s v="ORD109704"/>
        <s v="ORD109705"/>
        <s v="ORD109706"/>
        <s v="ORD109707"/>
        <s v="ORD109708"/>
        <s v="ORD109709"/>
        <s v="ORD109710"/>
        <s v="ORD109711"/>
        <s v="ORD109712"/>
        <s v="ORD109713"/>
        <s v="ORD109714"/>
        <s v="ORD109715"/>
        <s v="ORD109716"/>
        <s v="ORD109717"/>
        <s v="ORD109718"/>
        <s v="ORD109719"/>
        <s v="ORD109720"/>
        <s v="ORD109721"/>
        <s v="ORD109722"/>
        <s v="ORD109723"/>
        <s v="ORD109724"/>
        <s v="ORD109725"/>
        <s v="ORD109726"/>
        <s v="ORD109727"/>
        <s v="ORD109728"/>
        <s v="ORD109729"/>
        <s v="ORD109730"/>
        <s v="ORD109731"/>
        <s v="ORD109732"/>
        <s v="ORD109733"/>
        <s v="ORD109734"/>
        <s v="ORD109735"/>
        <s v="ORD109736"/>
        <s v="ORD109737"/>
        <s v="ORD109738"/>
        <s v="ORD109739"/>
        <s v="ORD109740"/>
        <s v="ORD109741"/>
        <s v="ORD109742"/>
        <s v="ORD109743"/>
        <s v="ORD109744"/>
        <s v="ORD109745"/>
        <s v="ORD109746"/>
        <s v="ORD109747"/>
        <s v="ORD109748"/>
        <s v="ORD109749"/>
        <s v="ORD109750"/>
        <s v="ORD109751"/>
        <s v="ORD109752"/>
        <s v="ORD109753"/>
        <s v="ORD109754"/>
        <s v="ORD109755"/>
        <s v="ORD109756"/>
        <s v="ORD109757"/>
        <s v="ORD109758"/>
        <s v="ORD109759"/>
        <s v="ORD109760"/>
        <s v="ORD109761"/>
        <s v="ORD109762"/>
        <s v="ORD109763"/>
        <s v="ORD109764"/>
        <s v="ORD109765"/>
        <s v="ORD109766"/>
        <s v="ORD109767"/>
        <s v="ORD109768"/>
        <s v="ORD109769"/>
        <s v="ORD109770"/>
        <s v="ORD109771"/>
        <s v="ORD109772"/>
        <s v="ORD109773"/>
        <s v="ORD109774"/>
        <s v="ORD109775"/>
        <s v="ORD109776"/>
        <s v="ORD109777"/>
        <s v="ORD109778"/>
        <s v="ORD109779"/>
        <s v="ORD109780"/>
        <s v="ORD109781"/>
        <s v="ORD109782"/>
        <s v="ORD109783"/>
        <s v="ORD109784"/>
        <s v="ORD109785"/>
        <s v="ORD109786"/>
        <s v="ORD109787"/>
        <s v="ORD109788"/>
        <s v="ORD109789"/>
        <s v="ORD109790"/>
        <s v="ORD109791"/>
        <s v="ORD109792"/>
        <s v="ORD109793"/>
        <s v="ORD109794"/>
        <s v="ORD109795"/>
        <s v="ORD109796"/>
        <s v="ORD109797"/>
        <s v="ORD109798"/>
        <s v="ORD109799"/>
        <s v="ORD109800"/>
        <s v="ORD109801"/>
        <s v="ORD109802"/>
        <s v="ORD109803"/>
        <s v="ORD109804"/>
        <s v="ORD109805"/>
        <s v="ORD109806"/>
        <s v="ORD109807"/>
        <s v="ORD109808"/>
        <s v="ORD109809"/>
        <s v="ORD109810"/>
        <s v="ORD109811"/>
        <s v="ORD109812"/>
        <s v="ORD109813"/>
        <s v="ORD109814"/>
        <s v="ORD109815"/>
        <s v="ORD109816"/>
        <s v="ORD109817"/>
        <s v="ORD109818"/>
        <s v="ORD109819"/>
        <s v="ORD109820"/>
        <s v="ORD109821"/>
        <s v="ORD109822"/>
        <s v="ORD109823"/>
        <s v="ORD109824"/>
        <s v="ORD109825"/>
        <s v="ORD109826"/>
        <s v="ORD109827"/>
        <s v="ORD109828"/>
        <s v="ORD109829"/>
        <s v="ORD109830"/>
        <s v="ORD109831"/>
        <s v="ORD109832"/>
        <s v="ORD109833"/>
        <s v="ORD109834"/>
        <s v="ORD109835"/>
        <s v="ORD109836"/>
        <s v="ORD109837"/>
        <s v="ORD109838"/>
        <s v="ORD109839"/>
        <s v="ORD109840"/>
        <s v="ORD109841"/>
        <s v="ORD109842"/>
        <s v="ORD109843"/>
        <s v="ORD109844"/>
        <s v="ORD109845"/>
        <s v="ORD109846"/>
        <s v="ORD109847"/>
        <s v="ORD109848"/>
        <s v="ORD109849"/>
        <s v="ORD109850"/>
        <s v="ORD109851"/>
        <s v="ORD109852"/>
        <s v="ORD109853"/>
        <s v="ORD109854"/>
        <s v="ORD109855"/>
        <s v="ORD109856"/>
        <s v="ORD109857"/>
        <s v="ORD109858"/>
        <s v="ORD109859"/>
        <s v="ORD109860"/>
        <s v="ORD109861"/>
        <s v="ORD109862"/>
        <s v="ORD109863"/>
        <s v="ORD109864"/>
        <s v="ORD109865"/>
        <s v="ORD109866"/>
        <s v="ORD109867"/>
        <s v="ORD109868"/>
        <s v="ORD109869"/>
        <s v="ORD109870"/>
        <s v="ORD109871"/>
        <s v="ORD109872"/>
        <s v="ORD109873"/>
        <s v="ORD109874"/>
        <s v="ORD109875"/>
        <s v="ORD109876"/>
        <s v="ORD109877"/>
        <s v="ORD109878"/>
        <s v="ORD109879"/>
        <s v="ORD109880"/>
        <s v="ORD109881"/>
        <s v="ORD109882"/>
        <s v="ORD109883"/>
        <s v="ORD109884"/>
        <s v="ORD109885"/>
        <s v="ORD109886"/>
        <s v="ORD109887"/>
        <s v="ORD109888"/>
        <s v="ORD109889"/>
        <s v="ORD109890"/>
        <s v="ORD109891"/>
        <s v="ORD109892"/>
        <s v="ORD109893"/>
        <s v="ORD109894"/>
        <s v="ORD109895"/>
        <s v="ORD109896"/>
        <s v="ORD109897"/>
        <s v="ORD109898"/>
        <s v="ORD109899"/>
        <s v="ORD109900"/>
        <s v="ORD109901"/>
        <s v="ORD109902"/>
        <s v="ORD109903"/>
        <s v="ORD109904"/>
        <s v="ORD109905"/>
        <s v="ORD109906"/>
        <s v="ORD109907"/>
        <s v="ORD109908"/>
        <s v="ORD109909"/>
        <s v="ORD109910"/>
        <s v="ORD109911"/>
        <s v="ORD109912"/>
        <s v="ORD109913"/>
        <s v="ORD109914"/>
        <s v="ORD109915"/>
        <s v="ORD109916"/>
        <s v="ORD109917"/>
        <s v="ORD109918"/>
        <s v="ORD109919"/>
        <s v="ORD109920"/>
        <s v="ORD109921"/>
        <s v="ORD109922"/>
        <s v="ORD109923"/>
        <s v="ORD109924"/>
        <s v="ORD109925"/>
        <s v="ORD109926"/>
        <s v="ORD109927"/>
        <s v="ORD109928"/>
        <s v="ORD109929"/>
        <s v="ORD109930"/>
        <s v="ORD109931"/>
        <s v="ORD109932"/>
        <s v="ORD109933"/>
        <s v="ORD109934"/>
        <s v="ORD109935"/>
        <s v="ORD109936"/>
        <s v="ORD109937"/>
        <s v="ORD109938"/>
        <s v="ORD109939"/>
        <s v="ORD109940"/>
        <s v="ORD109941"/>
        <s v="ORD109942"/>
        <s v="ORD109943"/>
        <s v="ORD109944"/>
        <s v="ORD109945"/>
        <s v="ORD109946"/>
        <s v="ORD109947"/>
        <s v="ORD109948"/>
        <s v="ORD109949"/>
        <s v="ORD109950"/>
        <s v="ORD109951"/>
        <s v="ORD109952"/>
        <s v="ORD109953"/>
        <s v="ORD109954"/>
        <s v="ORD109955"/>
        <s v="ORD109956"/>
        <s v="ORD109957"/>
        <s v="ORD109958"/>
        <s v="ORD109959"/>
        <s v="ORD109960"/>
        <s v="ORD109961"/>
        <s v="ORD109962"/>
        <s v="ORD109963"/>
        <s v="ORD109964"/>
        <s v="ORD109965"/>
        <s v="ORD109966"/>
        <s v="ORD109967"/>
        <s v="ORD109968"/>
        <s v="ORD109969"/>
        <s v="ORD109970"/>
        <s v="ORD109971"/>
        <s v="ORD109972"/>
        <s v="ORD109973"/>
        <s v="ORD109974"/>
        <s v="ORD109975"/>
        <s v="ORD109976"/>
        <s v="ORD109977"/>
        <s v="ORD109978"/>
        <s v="ORD109979"/>
        <s v="ORD109980"/>
        <s v="ORD109981"/>
        <s v="ORD109982"/>
        <s v="ORD109983"/>
        <s v="ORD109984"/>
        <s v="ORD109985"/>
        <s v="ORD109986"/>
        <s v="ORD109987"/>
        <s v="ORD109988"/>
        <s v="ORD109989"/>
        <s v="ORD109990"/>
        <s v="ORD109991"/>
        <s v="ORD109992"/>
        <s v="ORD109993"/>
        <s v="ORD109994"/>
        <s v="ORD109995"/>
        <s v="ORD109996"/>
        <s v="ORD109997"/>
        <s v="ORD109998"/>
        <s v="ORD109999"/>
      </sharedItems>
    </cacheField>
    <cacheField name="Product" numFmtId="0">
      <sharedItems count="10">
        <s v="Samsung Galaxy A14"/>
        <s v="Nike Air Max"/>
        <s v="Bluetooth Headset"/>
        <s v="HP Pavilion Laptop"/>
        <s v="iPhone 13"/>
        <s v="T-shirt Cotton"/>
        <s v="Smartwatch FitPro"/>
        <s v="Xiaomi Redmi Note 12"/>
        <s v="Dell Inspiron 3501"/>
        <s v="Adidas Running Shoes"/>
      </sharedItems>
    </cacheField>
    <cacheField name="Category" numFmtId="0">
      <sharedItems count="5">
        <s v="Electronics"/>
        <s v="Fashion"/>
        <s v="Accessories"/>
        <s v="Computers"/>
        <s v="Wearables"/>
      </sharedItems>
    </cacheField>
    <cacheField name="Brand" numFmtId="0">
      <sharedItems count="10">
        <s v="Samsung"/>
        <s v="Nike"/>
        <s v="JBL"/>
        <s v="HP"/>
        <s v="Apple"/>
        <s v="Generic"/>
        <s v="FitPro"/>
        <s v="Xiaomi"/>
        <s v="Dell"/>
        <s v="Adidas"/>
      </sharedItems>
    </cacheField>
    <cacheField name="Platform" numFmtId="0">
      <sharedItems count="3">
        <s v="Souq"/>
        <s v="Jumia"/>
        <s v="Amazon"/>
      </sharedItems>
    </cacheField>
    <cacheField name="City" numFmtId="0">
      <sharedItems count="6">
        <s v="Cairo"/>
        <s v="Alexandria"/>
        <s v="Casablanca"/>
        <s v="Dubai"/>
        <s v="Riyadh"/>
        <s v="Giza"/>
      </sharedItems>
    </cacheField>
    <cacheField name="Price" numFmtId="0">
      <sharedItems containsSemiMixedTypes="0" containsString="0" containsNumber="1" minValue="105.59" maxValue="19999.34" count="9975">
        <n v="16284.02"/>
        <n v="6645.2"/>
        <n v="8882.92"/>
        <n v="3665.44"/>
        <n v="5210.37"/>
        <n v="19869.86"/>
        <n v="17796.11"/>
        <n v="13081.14"/>
        <n v="510.3"/>
        <n v="6326.57"/>
        <n v="10283.51"/>
        <n v="451.79"/>
        <n v="5904.49"/>
        <n v="19853.189999999999"/>
        <n v="17920.82"/>
        <n v="15802.27"/>
        <n v="3529.77"/>
        <n v="13247.77"/>
        <n v="13936.49"/>
        <n v="5953.25"/>
        <n v="9716.9500000000007"/>
        <n v="12134.55"/>
        <n v="3597.29"/>
        <n v="17087.439999999999"/>
        <n v="7396.38"/>
        <n v="15915.39"/>
        <n v="14633.56"/>
        <n v="19624.3"/>
        <n v="12094.71"/>
        <n v="1682.41"/>
        <n v="6584.51"/>
        <n v="3760.61"/>
        <n v="15781.15"/>
        <n v="9205.93"/>
        <n v="8827.9599999999991"/>
        <n v="3698.12"/>
        <n v="19025.22"/>
        <n v="7460.49"/>
        <n v="8959.0499999999993"/>
        <n v="16159.36"/>
        <n v="14053.17"/>
        <n v="5551.93"/>
        <n v="12852.91"/>
        <n v="8129.36"/>
        <n v="8545.16"/>
        <n v="12387.97"/>
        <n v="10278.34"/>
        <n v="11576.04"/>
        <n v="12112.14"/>
        <n v="2211.64"/>
        <n v="3124.84"/>
        <n v="756.73"/>
        <n v="14895.57"/>
        <n v="18273.23"/>
        <n v="10005.530000000001"/>
        <n v="4126.25"/>
        <n v="19815.580000000002"/>
        <n v="2256.7399999999998"/>
        <n v="1482.74"/>
        <n v="7877.19"/>
        <n v="12970.41"/>
        <n v="12669.24"/>
        <n v="13550.34"/>
        <n v="18610.55"/>
        <n v="12309.76"/>
        <n v="10538.13"/>
        <n v="2059.56"/>
        <n v="867.36"/>
        <n v="19518.009999999998"/>
        <n v="5639.27"/>
        <n v="5338.3"/>
        <n v="15596.39"/>
        <n v="3963.43"/>
        <n v="7881.58"/>
        <n v="8551.18"/>
        <n v="13558.27"/>
        <n v="17105.39"/>
        <n v="15288.47"/>
        <n v="19086.5"/>
        <n v="7564.18"/>
        <n v="7919.88"/>
        <n v="17787.919999999998"/>
        <n v="4894.12"/>
        <n v="9574.8799999999992"/>
        <n v="11226.5"/>
        <n v="1569.06"/>
        <n v="5492.13"/>
        <n v="1052.6300000000001"/>
        <n v="14714.58"/>
        <n v="5026.21"/>
        <n v="14164.14"/>
        <n v="1603.38"/>
        <n v="2604.4"/>
        <n v="8923.17"/>
        <n v="6220.11"/>
        <n v="3129.59"/>
        <n v="358.74"/>
        <n v="18847.29"/>
        <n v="6558.5"/>
        <n v="17649.86"/>
        <n v="9543.5300000000007"/>
        <n v="12553.72"/>
        <n v="2784.77"/>
        <n v="19025.43"/>
        <n v="18642.22"/>
        <n v="15360.28"/>
        <n v="8008.52"/>
        <n v="4120.3599999999997"/>
        <n v="8125.12"/>
        <n v="7572.32"/>
        <n v="8188.88"/>
        <n v="459.64"/>
        <n v="269.18"/>
        <n v="2071.3200000000002"/>
        <n v="5317.74"/>
        <n v="17786.64"/>
        <n v="18219.13"/>
        <n v="12941.86"/>
        <n v="8397.24"/>
        <n v="11119.45"/>
        <n v="912.15"/>
        <n v="3352.72"/>
        <n v="9574.2099999999991"/>
        <n v="17035.28"/>
        <n v="2582.44"/>
        <n v="16774.22"/>
        <n v="1178.25"/>
        <n v="10953.53"/>
        <n v="9516.2099999999991"/>
        <n v="10082.76"/>
        <n v="15389.49"/>
        <n v="15054.63"/>
        <n v="17344.22"/>
        <n v="3563.05"/>
        <n v="17832.84"/>
        <n v="18294.37"/>
        <n v="13555.2"/>
        <n v="10513.34"/>
        <n v="16569.599999999999"/>
        <n v="4358.05"/>
        <n v="10373.700000000001"/>
        <n v="425.23"/>
        <n v="8713.4599999999991"/>
        <n v="3092.83"/>
        <n v="15434.38"/>
        <n v="6983.31"/>
        <n v="3964.13"/>
        <n v="5830.08"/>
        <n v="15019.37"/>
        <n v="1128.05"/>
        <n v="19703.54"/>
        <n v="6654.77"/>
        <n v="4081.63"/>
        <n v="13224.65"/>
        <n v="4003.94"/>
        <n v="13243.22"/>
        <n v="5594.32"/>
        <n v="816.2"/>
        <n v="18802.41"/>
        <n v="9759.3799999999992"/>
        <n v="11172.49"/>
        <n v="18763.55"/>
        <n v="3815.32"/>
        <n v="4144.58"/>
        <n v="5591.69"/>
        <n v="16855.68"/>
        <n v="9869.5300000000007"/>
        <n v="13646.15"/>
        <n v="8140.53"/>
        <n v="4310.63"/>
        <n v="11982.84"/>
        <n v="9065.42"/>
        <n v="18705.82"/>
        <n v="2903.55"/>
        <n v="19212.240000000002"/>
        <n v="14572.72"/>
        <n v="17068.37"/>
        <n v="15494.89"/>
        <n v="15204.36"/>
        <n v="11422.05"/>
        <n v="10811.24"/>
        <n v="3783.73"/>
        <n v="5063.71"/>
        <n v="3667.22"/>
        <n v="4520.58"/>
        <n v="10944.66"/>
        <n v="7164.15"/>
        <n v="7141.58"/>
        <n v="7070.15"/>
        <n v="2258.04"/>
        <n v="1018"/>
        <n v="16575.349999999999"/>
        <n v="19772.849999999999"/>
        <n v="4941.8100000000004"/>
        <n v="11811.63"/>
        <n v="6402.17"/>
        <n v="19852.759999999998"/>
        <n v="11547.96"/>
        <n v="11678.62"/>
        <n v="12591.67"/>
        <n v="16574.13"/>
        <n v="14808.65"/>
        <n v="6882.75"/>
        <n v="17609.55"/>
        <n v="15832.54"/>
        <n v="5920.8"/>
        <n v="9725.77"/>
        <n v="11305.18"/>
        <n v="4760.8599999999997"/>
        <n v="11259.08"/>
        <n v="17811.95"/>
        <n v="5956.97"/>
        <n v="2547.77"/>
        <n v="15258.29"/>
        <n v="12359.28"/>
        <n v="3720.33"/>
        <n v="1741.6"/>
        <n v="13390.76"/>
        <n v="9957.25"/>
        <n v="3373.56"/>
        <n v="15325.33"/>
        <n v="14632.09"/>
        <n v="18331.509999999998"/>
        <n v="8611.48"/>
        <n v="9120.2800000000007"/>
        <n v="17738.689999999999"/>
        <n v="6336.78"/>
        <n v="17652.060000000001"/>
        <n v="9154"/>
        <n v="1408.94"/>
        <n v="5782.53"/>
        <n v="17208.740000000002"/>
        <n v="3348.83"/>
        <n v="16348.42"/>
        <n v="3383.51"/>
        <n v="7502.69"/>
        <n v="9309.31"/>
        <n v="7187.55"/>
        <n v="11996.17"/>
        <n v="12041.72"/>
        <n v="2227.34"/>
        <n v="13692.53"/>
        <n v="2258.84"/>
        <n v="619.04"/>
        <n v="9249.34"/>
        <n v="3051.34"/>
        <n v="8458.06"/>
        <n v="7200.36"/>
        <n v="9932.89"/>
        <n v="19134.64"/>
        <n v="3948.53"/>
        <n v="10842.37"/>
        <n v="4860.08"/>
        <n v="3928.58"/>
        <n v="10531.86"/>
        <n v="18234.36"/>
        <n v="3800.17"/>
        <n v="13409.13"/>
        <n v="9011.19"/>
        <n v="18094.91"/>
        <n v="19923.16"/>
        <n v="17113.45"/>
        <n v="14313.63"/>
        <n v="14809.18"/>
        <n v="18290.169999999998"/>
        <n v="15588.91"/>
        <n v="10506.9"/>
        <n v="10753.1"/>
        <n v="7238.02"/>
        <n v="9267.52"/>
        <n v="17521.48"/>
        <n v="17023.759999999998"/>
        <n v="12853.49"/>
        <n v="17660.77"/>
        <n v="9607.4500000000007"/>
        <n v="8661.86"/>
        <n v="113.55"/>
        <n v="806.86"/>
        <n v="3995.12"/>
        <n v="12784.54"/>
        <n v="9514.76"/>
        <n v="2334.8000000000002"/>
        <n v="2094.9699999999998"/>
        <n v="18524.830000000002"/>
        <n v="3214.88"/>
        <n v="12262.74"/>
        <n v="17175.560000000001"/>
        <n v="3819.06"/>
        <n v="11829.61"/>
        <n v="14598.17"/>
        <n v="13950.41"/>
        <n v="16949.919999999998"/>
        <n v="12267.61"/>
        <n v="11541.02"/>
        <n v="1473.5"/>
        <n v="3830.2"/>
        <n v="10934.94"/>
        <n v="3951.31"/>
        <n v="13794.76"/>
        <n v="9791.67"/>
        <n v="18013.14"/>
        <n v="4411.57"/>
        <n v="11879.15"/>
        <n v="10134.299999999999"/>
        <n v="11319.16"/>
        <n v="10554.4"/>
        <n v="6270.53"/>
        <n v="5446.73"/>
        <n v="16012.01"/>
        <n v="7448.45"/>
        <n v="16909.71"/>
        <n v="9408.66"/>
        <n v="3529.62"/>
        <n v="13429.1"/>
        <n v="4688.59"/>
        <n v="10150.9"/>
        <n v="3778.65"/>
        <n v="19158.310000000001"/>
        <n v="18693.849999999999"/>
        <n v="7361.8"/>
        <n v="8305.08"/>
        <n v="11441.73"/>
        <n v="10229.26"/>
        <n v="8400.8700000000008"/>
        <n v="10137.11"/>
        <n v="9632.51"/>
        <n v="2032.29"/>
        <n v="9412.4500000000007"/>
        <n v="17969.12"/>
        <n v="133.61000000000001"/>
        <n v="19376.72"/>
        <n v="7726.28"/>
        <n v="6392.7"/>
        <n v="10870.25"/>
        <n v="719.86"/>
        <n v="11970.89"/>
        <n v="19211.38"/>
        <n v="17880.400000000001"/>
        <n v="1621.88"/>
        <n v="3540.22"/>
        <n v="1931.82"/>
        <n v="14010.82"/>
        <n v="17861.400000000001"/>
        <n v="8788.27"/>
        <n v="12241.4"/>
        <n v="4758.87"/>
        <n v="12801.38"/>
        <n v="6050.3"/>
        <n v="5074.08"/>
        <n v="288.68"/>
        <n v="15002.43"/>
        <n v="10887.28"/>
        <n v="4235.07"/>
        <n v="3578.64"/>
        <n v="16066.49"/>
        <n v="14637.57"/>
        <n v="11857.65"/>
        <n v="16708.48"/>
        <n v="16846.13"/>
        <n v="16702.13"/>
        <n v="15436.65"/>
        <n v="2853.64"/>
        <n v="640.66999999999996"/>
        <n v="18851.650000000001"/>
        <n v="3043.11"/>
        <n v="8023.96"/>
        <n v="6225.82"/>
        <n v="6370.33"/>
        <n v="10164.69"/>
        <n v="225.46"/>
        <n v="10165.120000000001"/>
        <n v="6436.71"/>
        <n v="15476.55"/>
        <n v="10811.37"/>
        <n v="11911.3"/>
        <n v="9015.9699999999993"/>
        <n v="16066.23"/>
        <n v="15573.22"/>
        <n v="13641.94"/>
        <n v="16654.91"/>
        <n v="11868.86"/>
        <n v="3831.68"/>
        <n v="9957.56"/>
        <n v="3286.82"/>
        <n v="15743.97"/>
        <n v="2897.69"/>
        <n v="3343.36"/>
        <n v="10992.72"/>
        <n v="15133.89"/>
        <n v="8409.42"/>
        <n v="15515.07"/>
        <n v="13957.88"/>
        <n v="7052.52"/>
        <n v="12575.83"/>
        <n v="5953.35"/>
        <n v="19232.259999999998"/>
        <n v="3475.06"/>
        <n v="5681.05"/>
        <n v="2477.75"/>
        <n v="12017.65"/>
        <n v="16672.91"/>
        <n v="3050.01"/>
        <n v="13433.76"/>
        <n v="14557.88"/>
        <n v="13181.51"/>
        <n v="510.03"/>
        <n v="18474.849999999999"/>
        <n v="17988.62"/>
        <n v="16680.82"/>
        <n v="11203.49"/>
        <n v="19944.849999999999"/>
        <n v="14396.56"/>
        <n v="6688.64"/>
        <n v="4153.08"/>
        <n v="11087.98"/>
        <n v="4908"/>
        <n v="9322.42"/>
        <n v="9170.02"/>
        <n v="13461.35"/>
        <n v="18863.57"/>
        <n v="14243.59"/>
        <n v="12143.84"/>
        <n v="9931.1"/>
        <n v="10408.52"/>
        <n v="13229.82"/>
        <n v="17096.95"/>
        <n v="3260.31"/>
        <n v="18883.009999999998"/>
        <n v="3572.43"/>
        <n v="3830.61"/>
        <n v="3801.85"/>
        <n v="3771.94"/>
        <n v="17698.919999999998"/>
        <n v="15187.69"/>
        <n v="13458.7"/>
        <n v="2307.4499999999998"/>
        <n v="3664.91"/>
        <n v="1453.21"/>
        <n v="8997.84"/>
        <n v="13826.8"/>
        <n v="9502.33"/>
        <n v="19638.28"/>
        <n v="19973.63"/>
        <n v="11805.34"/>
        <n v="16640.97"/>
        <n v="4049.44"/>
        <n v="5210"/>
        <n v="1852.45"/>
        <n v="10781.66"/>
        <n v="4042.91"/>
        <n v="2218.9"/>
        <n v="2253.75"/>
        <n v="19978.64"/>
        <n v="10845.38"/>
        <n v="18992.27"/>
        <n v="8378.99"/>
        <n v="12270.86"/>
        <n v="18178.009999999998"/>
        <n v="3174.89"/>
        <n v="14200.86"/>
        <n v="16422.82"/>
        <n v="14565.84"/>
        <n v="6021.64"/>
        <n v="5027.0600000000004"/>
        <n v="1674.8"/>
        <n v="10671.95"/>
        <n v="16185.45"/>
        <n v="364.77"/>
        <n v="6664.37"/>
        <n v="11249.5"/>
        <n v="2431.37"/>
        <n v="17346.080000000002"/>
        <n v="169.2"/>
        <n v="1225.08"/>
        <n v="11279.42"/>
        <n v="1325.62"/>
        <n v="11522.44"/>
        <n v="11383.86"/>
        <n v="5124.09"/>
        <n v="9069.5"/>
        <n v="14927.88"/>
        <n v="2871.12"/>
        <n v="19397.87"/>
        <n v="105.59"/>
        <n v="12211.13"/>
        <n v="1535.57"/>
        <n v="2365.88"/>
        <n v="4378.0200000000004"/>
        <n v="2311.7600000000002"/>
        <n v="19952.41"/>
        <n v="2811.81"/>
        <n v="14430.19"/>
        <n v="18868"/>
        <n v="3637.41"/>
        <n v="14567.37"/>
        <n v="2778.7"/>
        <n v="12683.17"/>
        <n v="6577.75"/>
        <n v="4605.92"/>
        <n v="6246.81"/>
        <n v="10260.59"/>
        <n v="15939.42"/>
        <n v="5512.01"/>
        <n v="5042.1899999999996"/>
        <n v="5233.74"/>
        <n v="14364.98"/>
        <n v="128.21"/>
        <n v="1458.76"/>
        <n v="16344.35"/>
        <n v="2415.96"/>
        <n v="17439.8"/>
        <n v="16648.599999999999"/>
        <n v="14497.38"/>
        <n v="979.15"/>
        <n v="13841.21"/>
        <n v="14061.75"/>
        <n v="4656.88"/>
        <n v="7533"/>
        <n v="1501.58"/>
        <n v="5498.55"/>
        <n v="5895.23"/>
        <n v="14059.71"/>
        <n v="18343.28"/>
        <n v="13318.98"/>
        <n v="12201.68"/>
        <n v="2547.54"/>
        <n v="18091.060000000001"/>
        <n v="13931.67"/>
        <n v="378.51"/>
        <n v="10120.219999999999"/>
        <n v="17042.849999999999"/>
        <n v="13365.14"/>
        <n v="1816.87"/>
        <n v="13484.29"/>
        <n v="13426.18"/>
        <n v="17358.28"/>
        <n v="4949.21"/>
        <n v="2279.25"/>
        <n v="6733.77"/>
        <n v="15093.32"/>
        <n v="909.41"/>
        <n v="19483.71"/>
        <n v="14757.28"/>
        <n v="4444.1499999999996"/>
        <n v="18289.3"/>
        <n v="15260.63"/>
        <n v="17672.8"/>
        <n v="2944.59"/>
        <n v="16016.71"/>
        <n v="13880.93"/>
        <n v="1989.96"/>
        <n v="265.95999999999998"/>
        <n v="14533.1"/>
        <n v="12468.52"/>
        <n v="16730.86"/>
        <n v="18972.32"/>
        <n v="4595.83"/>
        <n v="9171.1200000000008"/>
        <n v="7562.47"/>
        <n v="4753.45"/>
        <n v="16327.43"/>
        <n v="7422.19"/>
        <n v="9978.09"/>
        <n v="11466.7"/>
        <n v="4272.93"/>
        <n v="12371.37"/>
        <n v="2346.7600000000002"/>
        <n v="2323.8200000000002"/>
        <n v="14106.05"/>
        <n v="11014.75"/>
        <n v="12394.93"/>
        <n v="7007.89"/>
        <n v="11946.98"/>
        <n v="3807.48"/>
        <n v="4543.82"/>
        <n v="17311.810000000001"/>
        <n v="4244.3900000000003"/>
        <n v="7346.62"/>
        <n v="14939.54"/>
        <n v="9299.64"/>
        <n v="19679.759999999998"/>
        <n v="9841.01"/>
        <n v="13916.67"/>
        <n v="4570.0200000000004"/>
        <n v="13676.46"/>
        <n v="845.45"/>
        <n v="11900.56"/>
        <n v="15094.86"/>
        <n v="8438.9500000000007"/>
        <n v="12686.17"/>
        <n v="17707.59"/>
        <n v="2382.84"/>
        <n v="11401.25"/>
        <n v="2905.23"/>
        <n v="5282.81"/>
        <n v="5444.11"/>
        <n v="3063.93"/>
        <n v="6989.41"/>
        <n v="5634.87"/>
        <n v="5248"/>
        <n v="16971.07"/>
        <n v="18019.04"/>
        <n v="4256.37"/>
        <n v="8656.98"/>
        <n v="5388.11"/>
        <n v="17451.259999999998"/>
        <n v="4147.54"/>
        <n v="15788.29"/>
        <n v="6145.6"/>
        <n v="5721.59"/>
        <n v="19399.34"/>
        <n v="1757.45"/>
        <n v="11191.91"/>
        <n v="5592.38"/>
        <n v="18157.93"/>
        <n v="19097.05"/>
        <n v="6594.49"/>
        <n v="18936.669999999998"/>
        <n v="15216.87"/>
        <n v="10779.44"/>
        <n v="18698.7"/>
        <n v="14026.83"/>
        <n v="8110.1"/>
        <n v="5266.58"/>
        <n v="14246"/>
        <n v="4581.84"/>
        <n v="5615.51"/>
        <n v="4717.53"/>
        <n v="17679.04"/>
        <n v="12996.47"/>
        <n v="11951.4"/>
        <n v="9180.7999999999993"/>
        <n v="12350.94"/>
        <n v="10740.57"/>
        <n v="17018.22"/>
        <n v="18090.509999999998"/>
        <n v="5006.17"/>
        <n v="1994.58"/>
        <n v="3520.6"/>
        <n v="8991.99"/>
        <n v="17554.95"/>
        <n v="2394.66"/>
        <n v="4733.34"/>
        <n v="3948.49"/>
        <n v="9332.07"/>
        <n v="13006.47"/>
        <n v="13552.27"/>
        <n v="4112.72"/>
        <n v="3115.35"/>
        <n v="1834.8"/>
        <n v="18132.09"/>
        <n v="19308.169999999998"/>
        <n v="9622.26"/>
        <n v="6221.99"/>
        <n v="13160.09"/>
        <n v="8709.64"/>
        <n v="6179.05"/>
        <n v="18722.22"/>
        <n v="1219.83"/>
        <n v="4361.9399999999996"/>
        <n v="11247.49"/>
        <n v="8135.84"/>
        <n v="14509.37"/>
        <n v="17798.48"/>
        <n v="5743.85"/>
        <n v="17601.150000000001"/>
        <n v="18972.86"/>
        <n v="12914.62"/>
        <n v="15612.39"/>
        <n v="2299.13"/>
        <n v="17949.63"/>
        <n v="9865.99"/>
        <n v="3979.45"/>
        <n v="11283.86"/>
        <n v="13255.83"/>
        <n v="1693.88"/>
        <n v="6416.12"/>
        <n v="11123.71"/>
        <n v="5038.78"/>
        <n v="8663.7000000000007"/>
        <n v="12351.81"/>
        <n v="14702.26"/>
        <n v="18692.47"/>
        <n v="14934.19"/>
        <n v="10892.9"/>
        <n v="17933.61"/>
        <n v="18579.93"/>
        <n v="2724.48"/>
        <n v="4144.6899999999996"/>
        <n v="15805.57"/>
        <n v="16288.79"/>
        <n v="14579.15"/>
        <n v="7146.74"/>
        <n v="3100.46"/>
        <n v="13882.41"/>
        <n v="16683.04"/>
        <n v="6871.93"/>
        <n v="9949.0499999999993"/>
        <n v="11621.12"/>
        <n v="14421.44"/>
        <n v="12496.42"/>
        <n v="9335.49"/>
        <n v="9112.9699999999993"/>
        <n v="17793.66"/>
        <n v="13982.62"/>
        <n v="19717.25"/>
        <n v="1561.3"/>
        <n v="17996.61"/>
        <n v="16806.64"/>
        <n v="2876.34"/>
        <n v="8289.67"/>
        <n v="6059.8"/>
        <n v="10375.81"/>
        <n v="10908.84"/>
        <n v="13455.37"/>
        <n v="6475.03"/>
        <n v="6218.19"/>
        <n v="11003.05"/>
        <n v="16813.54"/>
        <n v="11921.63"/>
        <n v="16795.330000000002"/>
        <n v="11810.64"/>
        <n v="15957.36"/>
        <n v="19845.78"/>
        <n v="2164.83"/>
        <n v="9389.08"/>
        <n v="322.05"/>
        <n v="18585.259999999998"/>
        <n v="10132.82"/>
        <n v="1677.26"/>
        <n v="5337.89"/>
        <n v="15646.98"/>
        <n v="8677.3799999999992"/>
        <n v="11829.33"/>
        <n v="17310.57"/>
        <n v="2183.06"/>
        <n v="17782.77"/>
        <n v="10456.030000000001"/>
        <n v="11515.83"/>
        <n v="3950.83"/>
        <n v="3210.3"/>
        <n v="2915.65"/>
        <n v="5272.9"/>
        <n v="6369.35"/>
        <n v="18147.71"/>
        <n v="6413.02"/>
        <n v="2452.62"/>
        <n v="8106.78"/>
        <n v="15381.69"/>
        <n v="10639.4"/>
        <n v="5561.22"/>
        <n v="4678.96"/>
        <n v="13072.25"/>
        <n v="510.72"/>
        <n v="19507.259999999998"/>
        <n v="3293.39"/>
        <n v="7724.8"/>
        <n v="19304.580000000002"/>
        <n v="18419.73"/>
        <n v="18691.8"/>
        <n v="4058.49"/>
        <n v="6422.64"/>
        <n v="17561.73"/>
        <n v="17360.599999999999"/>
        <n v="17594.5"/>
        <n v="8520.09"/>
        <n v="3138.25"/>
        <n v="18354.43"/>
        <n v="15173.24"/>
        <n v="16655.669999999998"/>
        <n v="1516.78"/>
        <n v="5381.34"/>
        <n v="8685.6"/>
        <n v="601.70000000000005"/>
        <n v="19150.97"/>
        <n v="5483.26"/>
        <n v="14025.27"/>
        <n v="19199.830000000002"/>
        <n v="1173.46"/>
        <n v="12248.34"/>
        <n v="7182.08"/>
        <n v="19600.650000000001"/>
        <n v="19023.13"/>
        <n v="2958.05"/>
        <n v="7111.2"/>
        <n v="18258.79"/>
        <n v="3435.11"/>
        <n v="11437.5"/>
        <n v="1930.98"/>
        <n v="13385.52"/>
        <n v="12448.82"/>
        <n v="14075.26"/>
        <n v="1161.23"/>
        <n v="9446.2900000000009"/>
        <n v="5729.76"/>
        <n v="12441.48"/>
        <n v="3392.63"/>
        <n v="13801.39"/>
        <n v="9859.99"/>
        <n v="2332.81"/>
        <n v="3616.66"/>
        <n v="4157.8900000000003"/>
        <n v="12552.79"/>
        <n v="5690.91"/>
        <n v="7550.17"/>
        <n v="10854.19"/>
        <n v="5758.22"/>
        <n v="10352.969999999999"/>
        <n v="19951.93"/>
        <n v="8369.92"/>
        <n v="821.62"/>
        <n v="962.68"/>
        <n v="5757.07"/>
        <n v="9997.32"/>
        <n v="5560.83"/>
        <n v="15464.3"/>
        <n v="4288.49"/>
        <n v="2514.5500000000002"/>
        <n v="8997.8799999999992"/>
        <n v="13531.7"/>
        <n v="18837.419999999998"/>
        <n v="15509.13"/>
        <n v="7795.74"/>
        <n v="19708.47"/>
        <n v="12651.4"/>
        <n v="17095.689999999999"/>
        <n v="9293.92"/>
        <n v="19017.25"/>
        <n v="10817.44"/>
        <n v="12273.83"/>
        <n v="5437.17"/>
        <n v="19610.689999999999"/>
        <n v="17317.2"/>
        <n v="7479.26"/>
        <n v="3859.16"/>
        <n v="3032.55"/>
        <n v="13856.47"/>
        <n v="3373.48"/>
        <n v="12926.37"/>
        <n v="2551.1799999999998"/>
        <n v="4053.5"/>
        <n v="3295.12"/>
        <n v="19126.009999999998"/>
        <n v="16771.66"/>
        <n v="1216.48"/>
        <n v="4792.21"/>
        <n v="15839.39"/>
        <n v="18656.8"/>
        <n v="11389.67"/>
        <n v="4442.53"/>
        <n v="6074.45"/>
        <n v="2618.6799999999998"/>
        <n v="19229.36"/>
        <n v="9344.8700000000008"/>
        <n v="19748.27"/>
        <n v="2509.56"/>
        <n v="14694.79"/>
        <n v="15851.24"/>
        <n v="1072.01"/>
        <n v="18844.41"/>
        <n v="16344.42"/>
        <n v="9183.6200000000008"/>
        <n v="3051.64"/>
        <n v="18798.39"/>
        <n v="2245.23"/>
        <n v="14137.81"/>
        <n v="19701.27"/>
        <n v="5140.29"/>
        <n v="18330.990000000002"/>
        <n v="8525.44"/>
        <n v="2888.14"/>
        <n v="11361.02"/>
        <n v="5020.25"/>
        <n v="9330.5300000000007"/>
        <n v="5605.11"/>
        <n v="3504.61"/>
        <n v="5963.07"/>
        <n v="16738.919999999998"/>
        <n v="18635.03"/>
        <n v="14218.88"/>
        <n v="17078.68"/>
        <n v="3004.01"/>
        <n v="16457.04"/>
        <n v="17913.88"/>
        <n v="4283.2299999999996"/>
        <n v="12309.01"/>
        <n v="13648.26"/>
        <n v="18076.64"/>
        <n v="5486.77"/>
        <n v="6044.38"/>
        <n v="19710.75"/>
        <n v="14630.92"/>
        <n v="5504.42"/>
        <n v="4032.84"/>
        <n v="8329.85"/>
        <n v="5126.92"/>
        <n v="11548.93"/>
        <n v="4273.58"/>
        <n v="15312.38"/>
        <n v="5477.18"/>
        <n v="9807.15"/>
        <n v="17212.98"/>
        <n v="16688.5"/>
        <n v="12344.31"/>
        <n v="9002.9500000000007"/>
        <n v="17476.099999999999"/>
        <n v="12067.86"/>
        <n v="3208.88"/>
        <n v="6942.68"/>
        <n v="4292.37"/>
        <n v="5441.7"/>
        <n v="6032.72"/>
        <n v="1966.76"/>
        <n v="2937.38"/>
        <n v="17303.509999999998"/>
        <n v="6682.81"/>
        <n v="2503.38"/>
        <n v="16104.39"/>
        <n v="2060.6999999999998"/>
        <n v="9777.9500000000007"/>
        <n v="293.19"/>
        <n v="6609.86"/>
        <n v="4184.1899999999996"/>
        <n v="3001.58"/>
        <n v="15620.89"/>
        <n v="2783.82"/>
        <n v="17084.169999999998"/>
        <n v="9723.02"/>
        <n v="9329.19"/>
        <n v="12977.6"/>
        <n v="4478.51"/>
        <n v="933.67"/>
        <n v="1701.49"/>
        <n v="18579.560000000001"/>
        <n v="14968.02"/>
        <n v="3703.01"/>
        <n v="1131.56"/>
        <n v="17039.650000000001"/>
        <n v="15342.18"/>
        <n v="13216.81"/>
        <n v="8805.8700000000008"/>
        <n v="1960.15"/>
        <n v="17333.689999999999"/>
        <n v="16501.8"/>
        <n v="4483.3100000000004"/>
        <n v="15772.52"/>
        <n v="3814.03"/>
        <n v="10893.12"/>
        <n v="18256.61"/>
        <n v="16235.27"/>
        <n v="4724.2700000000004"/>
        <n v="10514.03"/>
        <n v="19978.169999999998"/>
        <n v="6458.66"/>
        <n v="14853.26"/>
        <n v="12946.68"/>
        <n v="4502.6400000000003"/>
        <n v="13248.42"/>
        <n v="6765.6"/>
        <n v="13779.67"/>
        <n v="5332.57"/>
        <n v="18975.8"/>
        <n v="19818.36"/>
        <n v="11875.09"/>
        <n v="18275.650000000001"/>
        <n v="19222.04"/>
        <n v="626.97"/>
        <n v="11061.27"/>
        <n v="6582.41"/>
        <n v="16337.18"/>
        <n v="18245.5"/>
        <n v="16339.46"/>
        <n v="2469.5500000000002"/>
        <n v="5493.96"/>
        <n v="1318.94"/>
        <n v="10785.89"/>
        <n v="7594.47"/>
        <n v="16756.37"/>
        <n v="11415.86"/>
        <n v="7986.21"/>
        <n v="15638.44"/>
        <n v="2447.92"/>
        <n v="3300.36"/>
        <n v="2728.79"/>
        <n v="10083.73"/>
        <n v="3622.46"/>
        <n v="15859.94"/>
        <n v="3205.83"/>
        <n v="2465.58"/>
        <n v="16973.259999999998"/>
        <n v="1849.6"/>
        <n v="9964.41"/>
        <n v="16668.66"/>
        <n v="19628.79"/>
        <n v="7923.45"/>
        <n v="12495.93"/>
        <n v="8696.99"/>
        <n v="16128.14"/>
        <n v="17199.07"/>
        <n v="12653.34"/>
        <n v="17983.27"/>
        <n v="5171.71"/>
        <n v="9860.2900000000009"/>
        <n v="19806.599999999999"/>
        <n v="16580.48"/>
        <n v="19124.37"/>
        <n v="11866.12"/>
        <n v="19011.560000000001"/>
        <n v="1609.02"/>
        <n v="7850.83"/>
        <n v="5703.03"/>
        <n v="6071.1"/>
        <n v="2605.1"/>
        <n v="194.72"/>
        <n v="11380.58"/>
        <n v="12113.73"/>
        <n v="2302.66"/>
        <n v="16360.36"/>
        <n v="18216.72"/>
        <n v="9007.4599999999991"/>
        <n v="8492.57"/>
        <n v="3913.77"/>
        <n v="15500.27"/>
        <n v="315.72000000000003"/>
        <n v="8250.99"/>
        <n v="19592.89"/>
        <n v="15737.56"/>
        <n v="7982.06"/>
        <n v="12670.94"/>
        <n v="19068.53"/>
        <n v="16961.03"/>
        <n v="9660.59"/>
        <n v="17648.2"/>
        <n v="19244.97"/>
        <n v="12024.79"/>
        <n v="8152.67"/>
        <n v="2703.85"/>
        <n v="8391.33"/>
        <n v="2552.5500000000002"/>
        <n v="16736.150000000001"/>
        <n v="3247.92"/>
        <n v="3537.24"/>
        <n v="6406.85"/>
        <n v="9907.2199999999993"/>
        <n v="13404.85"/>
        <n v="19586.150000000001"/>
        <n v="16323.62"/>
        <n v="11358.85"/>
        <n v="12478.88"/>
        <n v="4516.6400000000003"/>
        <n v="8439.92"/>
        <n v="2508.6"/>
        <n v="11343.98"/>
        <n v="4260.68"/>
        <n v="10194.32"/>
        <n v="15533.94"/>
        <n v="822.15"/>
        <n v="12174.44"/>
        <n v="7499.83"/>
        <n v="16746.25"/>
        <n v="575.97"/>
        <n v="17842.740000000002"/>
        <n v="872.56"/>
        <n v="16546.099999999999"/>
        <n v="18510.22"/>
        <n v="12103.59"/>
        <n v="11093.95"/>
        <n v="17577.759999999998"/>
        <n v="755.39"/>
        <n v="7966.29"/>
        <n v="17249.37"/>
        <n v="16722.22"/>
        <n v="8402.33"/>
        <n v="19631.330000000002"/>
        <n v="6805.56"/>
        <n v="19963.439999999999"/>
        <n v="9410.4"/>
        <n v="15915.81"/>
        <n v="16827.23"/>
        <n v="16140.94"/>
        <n v="14044.12"/>
        <n v="19270.5"/>
        <n v="4401.1000000000004"/>
        <n v="16627.900000000001"/>
        <n v="18055.38"/>
        <n v="4338.83"/>
        <n v="17626.84"/>
        <n v="6663.18"/>
        <n v="5754.25"/>
        <n v="4375.3"/>
        <n v="9139.01"/>
        <n v="2559.91"/>
        <n v="4853.03"/>
        <n v="12703.96"/>
        <n v="13102.88"/>
        <n v="1518.88"/>
        <n v="12797.99"/>
        <n v="6357.71"/>
        <n v="10353.5"/>
        <n v="16997.22"/>
        <n v="17180.330000000002"/>
        <n v="19395.59"/>
        <n v="8303.01"/>
        <n v="17348.7"/>
        <n v="1323.56"/>
        <n v="5385.51"/>
        <n v="7924.16"/>
        <n v="3457.63"/>
        <n v="11827.04"/>
        <n v="2806.58"/>
        <n v="11479.5"/>
        <n v="8093.44"/>
        <n v="14590.25"/>
        <n v="10795.66"/>
        <n v="3096.57"/>
        <n v="17758.330000000002"/>
        <n v="9420.7999999999993"/>
        <n v="3725.83"/>
        <n v="3724.19"/>
        <n v="18412.560000000001"/>
        <n v="1710.05"/>
        <n v="15456.58"/>
        <n v="9942.0499999999993"/>
        <n v="17598.73"/>
        <n v="7272.44"/>
        <n v="6220.45"/>
        <n v="6080.76"/>
        <n v="14772.76"/>
        <n v="12425.73"/>
        <n v="11165.91"/>
        <n v="14395.06"/>
        <n v="9765.69"/>
        <n v="6475.12"/>
        <n v="18211.7"/>
        <n v="16232.46"/>
        <n v="7516.24"/>
        <n v="680.95"/>
        <n v="15695.77"/>
        <n v="6941.15"/>
        <n v="14765.35"/>
        <n v="5408.87"/>
        <n v="338.91"/>
        <n v="3325.6"/>
        <n v="18169.71"/>
        <n v="9795.94"/>
        <n v="10211.44"/>
        <n v="3652.01"/>
        <n v="4286.0600000000004"/>
        <n v="12111.5"/>
        <n v="7124.55"/>
        <n v="12669.58"/>
        <n v="19351.11"/>
        <n v="4006.65"/>
        <n v="698.91"/>
        <n v="15875.19"/>
        <n v="19256.57"/>
        <n v="19551.46"/>
        <n v="8104.25"/>
        <n v="19908.849999999999"/>
        <n v="14119.99"/>
        <n v="18723.07"/>
        <n v="15520.89"/>
        <n v="15589.18"/>
        <n v="18376.52"/>
        <n v="9925.11"/>
        <n v="17458.009999999998"/>
        <n v="5713.11"/>
        <n v="10843.28"/>
        <n v="18703.400000000001"/>
        <n v="19534.8"/>
        <n v="4120.7299999999996"/>
        <n v="17735.009999999998"/>
        <n v="9152.57"/>
        <n v="3514.93"/>
        <n v="17946.36"/>
        <n v="10920.84"/>
        <n v="883.53"/>
        <n v="3530.51"/>
        <n v="18229.71"/>
        <n v="19820.46"/>
        <n v="15628.75"/>
        <n v="15249.43"/>
        <n v="9212.6299999999992"/>
        <n v="7795.95"/>
        <n v="11145.37"/>
        <n v="3887.6"/>
        <n v="1854.77"/>
        <n v="14565.63"/>
        <n v="13279.77"/>
        <n v="12064.62"/>
        <n v="14383.82"/>
        <n v="3835.29"/>
        <n v="18719.07"/>
        <n v="19865.14"/>
        <n v="19567.05"/>
        <n v="9895.2900000000009"/>
        <n v="10369.32"/>
        <n v="3005.1"/>
        <n v="3792.32"/>
        <n v="6831.86"/>
        <n v="5770.14"/>
        <n v="7912.41"/>
        <n v="14045.35"/>
        <n v="6270.48"/>
        <n v="5696.75"/>
        <n v="13923.27"/>
        <n v="5219.28"/>
        <n v="19907.650000000001"/>
        <n v="2090.15"/>
        <n v="373.86"/>
        <n v="1797.55"/>
        <n v="7312.13"/>
        <n v="11436.41"/>
        <n v="13351.69"/>
        <n v="7587.95"/>
        <n v="16781.43"/>
        <n v="11071.04"/>
        <n v="14032.1"/>
        <n v="939.36"/>
        <n v="7743.02"/>
        <n v="13461.03"/>
        <n v="8120.52"/>
        <n v="4959.8500000000004"/>
        <n v="10914.14"/>
        <n v="16164.84"/>
        <n v="4813.47"/>
        <n v="6325.38"/>
        <n v="9087.44"/>
        <n v="8255.7000000000007"/>
        <n v="9641.56"/>
        <n v="9736.84"/>
        <n v="15667.24"/>
        <n v="7151.29"/>
        <n v="17180.36"/>
        <n v="11230.55"/>
        <n v="8622.65"/>
        <n v="14069.44"/>
        <n v="18892.169999999998"/>
        <n v="15027.9"/>
        <n v="10897.71"/>
        <n v="11357.49"/>
        <n v="16356.92"/>
        <n v="17312.310000000001"/>
        <n v="16364.88"/>
        <n v="5442.38"/>
        <n v="14364.26"/>
        <n v="18426.509999999998"/>
        <n v="12269.24"/>
        <n v="12692.75"/>
        <n v="7950.16"/>
        <n v="12231.43"/>
        <n v="16241.19"/>
        <n v="3663.35"/>
        <n v="17380.87"/>
        <n v="7075.03"/>
        <n v="6694.92"/>
        <n v="19626.13"/>
        <n v="16178.69"/>
        <n v="6125.29"/>
        <n v="18205.89"/>
        <n v="723.78"/>
        <n v="12447.62"/>
        <n v="8309.49"/>
        <n v="5638.37"/>
        <n v="12386.34"/>
        <n v="3341.1"/>
        <n v="14155.9"/>
        <n v="840.93"/>
        <n v="8357.3799999999992"/>
        <n v="16136.42"/>
        <n v="5465.94"/>
        <n v="982.16"/>
        <n v="18864.13"/>
        <n v="13180.47"/>
        <n v="131.77000000000001"/>
        <n v="8924.48"/>
        <n v="12197.55"/>
        <n v="6043.62"/>
        <n v="5552.36"/>
        <n v="18335.73"/>
        <n v="14780.15"/>
        <n v="4762.38"/>
        <n v="14958.81"/>
        <n v="13670.74"/>
        <n v="15616.82"/>
        <n v="14755.64"/>
        <n v="2351.6"/>
        <n v="12394.27"/>
        <n v="14778.78"/>
        <n v="18356.62"/>
        <n v="12788.86"/>
        <n v="2200.87"/>
        <n v="9063.1299999999992"/>
        <n v="19138.54"/>
        <n v="16093.89"/>
        <n v="1912.41"/>
        <n v="15529.93"/>
        <n v="406.76"/>
        <n v="9710.34"/>
        <n v="3915.6"/>
        <n v="13446.89"/>
        <n v="7595.25"/>
        <n v="14558.75"/>
        <n v="1401.79"/>
        <n v="13547.51"/>
        <n v="6249.12"/>
        <n v="13368.83"/>
        <n v="8726.9599999999991"/>
        <n v="16790.96"/>
        <n v="14192.73"/>
        <n v="13379.47"/>
        <n v="1843.19"/>
        <n v="11541.52"/>
        <n v="18040.830000000002"/>
        <n v="15753.99"/>
        <n v="15798.69"/>
        <n v="16957.46"/>
        <n v="674.54"/>
        <n v="19289"/>
        <n v="3872.29"/>
        <n v="11375.41"/>
        <n v="5381.18"/>
        <n v="2357.5500000000002"/>
        <n v="10246.370000000001"/>
        <n v="7364.04"/>
        <n v="10889.77"/>
        <n v="8357.61"/>
        <n v="17514.939999999999"/>
        <n v="8187.77"/>
        <n v="3697.45"/>
        <n v="16780.11"/>
        <n v="16923.900000000001"/>
        <n v="16674.64"/>
        <n v="4002.78"/>
        <n v="3655.3"/>
        <n v="7670.95"/>
        <n v="5735.75"/>
        <n v="2770.75"/>
        <n v="15377.76"/>
        <n v="7679.43"/>
        <n v="16392.32"/>
        <n v="10448.26"/>
        <n v="10779.4"/>
        <n v="1155.72"/>
        <n v="1503.49"/>
        <n v="17726.47"/>
        <n v="19125.599999999999"/>
        <n v="5233.25"/>
        <n v="7621.11"/>
        <n v="18658.05"/>
        <n v="3166.32"/>
        <n v="14499.08"/>
        <n v="13225.14"/>
        <n v="9121.43"/>
        <n v="10862.93"/>
        <n v="19398.03"/>
        <n v="169.56"/>
        <n v="19295.32"/>
        <n v="11026.39"/>
        <n v="4215.1899999999996"/>
        <n v="4878.5200000000004"/>
        <n v="6158.51"/>
        <n v="13495.32"/>
        <n v="12031.89"/>
        <n v="7417.15"/>
        <n v="13883.57"/>
        <n v="8655.5300000000007"/>
        <n v="8159.27"/>
        <n v="8575.02"/>
        <n v="17845.38"/>
        <n v="9418.4699999999993"/>
        <n v="11651.81"/>
        <n v="5033.2"/>
        <n v="1750.94"/>
        <n v="10976.56"/>
        <n v="12393.45"/>
        <n v="13110.27"/>
        <n v="6212.62"/>
        <n v="17069.68"/>
        <n v="10994.13"/>
        <n v="15796.59"/>
        <n v="4537.93"/>
        <n v="10624.55"/>
        <n v="8295.5"/>
        <n v="19973.830000000002"/>
        <n v="7576.3"/>
        <n v="10310.6"/>
        <n v="14417.44"/>
        <n v="17591.52"/>
        <n v="11130.49"/>
        <n v="10519.64"/>
        <n v="15369.35"/>
        <n v="303.7"/>
        <n v="18085.349999999999"/>
        <n v="14254.98"/>
        <n v="13941.58"/>
        <n v="9632.0400000000009"/>
        <n v="11420.66"/>
        <n v="19297.259999999998"/>
        <n v="14460.59"/>
        <n v="11510.82"/>
        <n v="16444.939999999999"/>
        <n v="3915.32"/>
        <n v="13719.26"/>
        <n v="18987.62"/>
        <n v="12916.02"/>
        <n v="9431.17"/>
        <n v="10227.83"/>
        <n v="1471.8"/>
        <n v="2778.57"/>
        <n v="12151.44"/>
        <n v="12141.65"/>
        <n v="13095.68"/>
        <n v="8740.77"/>
        <n v="12257.83"/>
        <n v="1943.08"/>
        <n v="6779.81"/>
        <n v="8570.93"/>
        <n v="12060.67"/>
        <n v="8616.7099999999991"/>
        <n v="9912.2900000000009"/>
        <n v="16866.95"/>
        <n v="7520.54"/>
        <n v="16583.7"/>
        <n v="10660.65"/>
        <n v="11423.37"/>
        <n v="7353.75"/>
        <n v="12870.07"/>
        <n v="1539.96"/>
        <n v="11112.44"/>
        <n v="15996.6"/>
        <n v="212.01"/>
        <n v="12541.86"/>
        <n v="11809.77"/>
        <n v="10260.879999999999"/>
        <n v="9533.6299999999992"/>
        <n v="16204.04"/>
        <n v="8686.64"/>
        <n v="1549.09"/>
        <n v="7997.84"/>
        <n v="9724.77"/>
        <n v="1930.42"/>
        <n v="19189.740000000002"/>
        <n v="19436.36"/>
        <n v="5844.32"/>
        <n v="6348.91"/>
        <n v="13039.39"/>
        <n v="3772.89"/>
        <n v="235.04"/>
        <n v="2767.31"/>
        <n v="12207.43"/>
        <n v="1283.45"/>
        <n v="18680.11"/>
        <n v="19435.88"/>
        <n v="16946.73"/>
        <n v="12424.66"/>
        <n v="8329.39"/>
        <n v="5573.82"/>
        <n v="19797.96"/>
        <n v="16523.22"/>
        <n v="8638.59"/>
        <n v="6002.65"/>
        <n v="6214.04"/>
        <n v="6236.29"/>
        <n v="12596.42"/>
        <n v="18642.78"/>
        <n v="2552.7399999999998"/>
        <n v="2498.2800000000002"/>
        <n v="18484.93"/>
        <n v="1555.91"/>
        <n v="11194.85"/>
        <n v="6823.52"/>
        <n v="13862.72"/>
        <n v="7982.59"/>
        <n v="9011.1299999999992"/>
        <n v="8510.31"/>
        <n v="8414.26"/>
        <n v="17028.53"/>
        <n v="3927.4"/>
        <n v="5855.68"/>
        <n v="18262.38"/>
        <n v="5659.1"/>
        <n v="3098.74"/>
        <n v="13867.08"/>
        <n v="3547"/>
        <n v="876.67"/>
        <n v="2846.01"/>
        <n v="7207.35"/>
        <n v="19165.28"/>
        <n v="1175.0999999999999"/>
        <n v="13783.59"/>
        <n v="18083.97"/>
        <n v="16287.06"/>
        <n v="19695.53"/>
        <n v="4744.8500000000004"/>
        <n v="14492.93"/>
        <n v="11126.38"/>
        <n v="15837.93"/>
        <n v="6282.26"/>
        <n v="3940.7"/>
        <n v="6084.73"/>
        <n v="15347.32"/>
        <n v="5303.08"/>
        <n v="3044.72"/>
        <n v="17689.71"/>
        <n v="1681.45"/>
        <n v="12167.55"/>
        <n v="12812.02"/>
        <n v="6714.48"/>
        <n v="9584.98"/>
        <n v="4713.17"/>
        <n v="826.43"/>
        <n v="17012.310000000001"/>
        <n v="4332.03"/>
        <n v="9328.59"/>
        <n v="6721.6"/>
        <n v="8175.13"/>
        <n v="18439.29"/>
        <n v="15760.01"/>
        <n v="12640.25"/>
        <n v="7272.04"/>
        <n v="16852.73"/>
        <n v="9764.93"/>
        <n v="15235.44"/>
        <n v="17708.990000000002"/>
        <n v="15614.03"/>
        <n v="8046.22"/>
        <n v="14006.34"/>
        <n v="8052.27"/>
        <n v="7704.53"/>
        <n v="13305.13"/>
        <n v="18390.77"/>
        <n v="10220.77"/>
        <n v="17665.14"/>
        <n v="8896.2000000000007"/>
        <n v="17259.169999999998"/>
        <n v="19092.82"/>
        <n v="15942.59"/>
        <n v="15772.15"/>
        <n v="6542.43"/>
        <n v="533.54"/>
        <n v="14866.42"/>
        <n v="6707.79"/>
        <n v="7158.62"/>
        <n v="5535.59"/>
        <n v="10943.38"/>
        <n v="4907.0200000000004"/>
        <n v="8323.8799999999992"/>
        <n v="2454.52"/>
        <n v="13447.46"/>
        <n v="2769.24"/>
        <n v="9603.16"/>
        <n v="14843.42"/>
        <n v="12054.16"/>
        <n v="13605.94"/>
        <n v="5777.57"/>
        <n v="18245.05"/>
        <n v="1275.26"/>
        <n v="14731.57"/>
        <n v="6755.52"/>
        <n v="11152.51"/>
        <n v="4949.22"/>
        <n v="14202.78"/>
        <n v="8258.09"/>
        <n v="4004.93"/>
        <n v="520.42999999999995"/>
        <n v="15128.97"/>
        <n v="5106.51"/>
        <n v="11212.58"/>
        <n v="15562.52"/>
        <n v="10296.36"/>
        <n v="19431.66"/>
        <n v="9142.9699999999993"/>
        <n v="10345.52"/>
        <n v="17984.86"/>
        <n v="8609.93"/>
        <n v="15723.88"/>
        <n v="12728.83"/>
        <n v="461.05"/>
        <n v="15393.35"/>
        <n v="11677.2"/>
        <n v="13801.26"/>
        <n v="7027.26"/>
        <n v="17065.98"/>
        <n v="11515.42"/>
        <n v="14199.58"/>
        <n v="14369.79"/>
        <n v="13158.4"/>
        <n v="9789.26"/>
        <n v="10049.15"/>
        <n v="6344.63"/>
        <n v="16661.939999999999"/>
        <n v="3650.8"/>
        <n v="7524.67"/>
        <n v="15303.81"/>
        <n v="15832.53"/>
        <n v="18971.54"/>
        <n v="17691.8"/>
        <n v="5817.02"/>
        <n v="11073.85"/>
        <n v="11098.13"/>
        <n v="15757.8"/>
        <n v="8240.7000000000007"/>
        <n v="7864.3"/>
        <n v="7298.69"/>
        <n v="12569.75"/>
        <n v="12187.77"/>
        <n v="16341.68"/>
        <n v="19392.89"/>
        <n v="4852.08"/>
        <n v="16339.04"/>
        <n v="13623.47"/>
        <n v="3660.3"/>
        <n v="898.39"/>
        <n v="165.82"/>
        <n v="3671.05"/>
        <n v="7569.21"/>
        <n v="6520.31"/>
        <n v="1350.6"/>
        <n v="14212.6"/>
        <n v="15273"/>
        <n v="4763.49"/>
        <n v="8815.9"/>
        <n v="4841.75"/>
        <n v="6107.21"/>
        <n v="9040.57"/>
        <n v="13794.91"/>
        <n v="2219.65"/>
        <n v="6443.74"/>
        <n v="8248.33"/>
        <n v="16060.65"/>
        <n v="10131.49"/>
        <n v="12024.25"/>
        <n v="15054.59"/>
        <n v="5860.1"/>
        <n v="14732.13"/>
        <n v="4350.01"/>
        <n v="9937.57"/>
        <n v="6629.95"/>
        <n v="11262.2"/>
        <n v="13990.02"/>
        <n v="3150.89"/>
        <n v="15642.39"/>
        <n v="6570.75"/>
        <n v="11466.04"/>
        <n v="10273.35"/>
        <n v="17259.52"/>
        <n v="434.21"/>
        <n v="1635.81"/>
        <n v="3334.26"/>
        <n v="6771.23"/>
        <n v="1371.97"/>
        <n v="6857.37"/>
        <n v="12000.92"/>
        <n v="3385.92"/>
        <n v="5068.09"/>
        <n v="12540.54"/>
        <n v="1911.07"/>
        <n v="17753.849999999999"/>
        <n v="14798.98"/>
        <n v="2319.9"/>
        <n v="15633.75"/>
        <n v="15931.12"/>
        <n v="2327.0700000000002"/>
        <n v="9438.1200000000008"/>
        <n v="2819.8"/>
        <n v="12678.7"/>
        <n v="11106.2"/>
        <n v="9560.64"/>
        <n v="3100.12"/>
        <n v="1262.72"/>
        <n v="1123.2"/>
        <n v="19566.79"/>
        <n v="14494.53"/>
        <n v="1310.99"/>
        <n v="5249.17"/>
        <n v="8090.15"/>
        <n v="372.19"/>
        <n v="4462.42"/>
        <n v="1176.58"/>
        <n v="10711.32"/>
        <n v="2184.81"/>
        <n v="4007.24"/>
        <n v="15507.93"/>
        <n v="9308.2199999999993"/>
        <n v="7901.04"/>
        <n v="5061.1099999999997"/>
        <n v="18604.57"/>
        <n v="18725.37"/>
        <n v="10422.620000000001"/>
        <n v="13189.5"/>
        <n v="1692.36"/>
        <n v="12904.86"/>
        <n v="15231.1"/>
        <n v="10251.69"/>
        <n v="8001.4"/>
        <n v="6623.22"/>
        <n v="15148.84"/>
        <n v="3848.17"/>
        <n v="13702.89"/>
        <n v="16199.63"/>
        <n v="6906.43"/>
        <n v="19596.099999999999"/>
        <n v="19022.580000000002"/>
        <n v="7989.84"/>
        <n v="2938.5"/>
        <n v="17469.52"/>
        <n v="18671.82"/>
        <n v="6241.44"/>
        <n v="13220.99"/>
        <n v="8198.5499999999993"/>
        <n v="2372.85"/>
        <n v="12201.77"/>
        <n v="6474.54"/>
        <n v="15533.33"/>
        <n v="3039.07"/>
        <n v="15976.94"/>
        <n v="9668.7000000000007"/>
        <n v="14199.37"/>
        <n v="11845.83"/>
        <n v="2883.65"/>
        <n v="13469.47"/>
        <n v="8490.1200000000008"/>
        <n v="5492.52"/>
        <n v="1878.33"/>
        <n v="4544.47"/>
        <n v="16371.76"/>
        <n v="18639.96"/>
        <n v="5700.46"/>
        <n v="3651.63"/>
        <n v="19076.64"/>
        <n v="16010.02"/>
        <n v="3064.77"/>
        <n v="8596.82"/>
        <n v="10173.94"/>
        <n v="13788.47"/>
        <n v="19921.73"/>
        <n v="15529.03"/>
        <n v="6368.84"/>
        <n v="15386.85"/>
        <n v="938.8"/>
        <n v="5402.68"/>
        <n v="9018.8799999999992"/>
        <n v="13262.29"/>
        <n v="11380.27"/>
        <n v="1032.3900000000001"/>
        <n v="17722.11"/>
        <n v="17312.189999999999"/>
        <n v="6024.55"/>
        <n v="14807.25"/>
        <n v="7201.2"/>
        <n v="12781.28"/>
        <n v="16515.88"/>
        <n v="9248.68"/>
        <n v="10764.38"/>
        <n v="11864.66"/>
        <n v="19509.04"/>
        <n v="1543.22"/>
        <n v="14639.8"/>
        <n v="3545.32"/>
        <n v="9825.01"/>
        <n v="15928.22"/>
        <n v="8089.6"/>
        <n v="6803.79"/>
        <n v="2123.5500000000002"/>
        <n v="11890.53"/>
        <n v="14268.9"/>
        <n v="7507.56"/>
        <n v="19246.400000000001"/>
        <n v="3112.57"/>
        <n v="1844.28"/>
        <n v="10288.34"/>
        <n v="16047.93"/>
        <n v="18598.580000000002"/>
        <n v="13710.06"/>
        <n v="14532.02"/>
        <n v="6304.28"/>
        <n v="11229.19"/>
        <n v="18916.47"/>
        <n v="10175.61"/>
        <n v="8818.7199999999993"/>
        <n v="8111.45"/>
        <n v="7180.12"/>
        <n v="2788.87"/>
        <n v="3697.28"/>
        <n v="7956.37"/>
        <n v="18971.36"/>
        <n v="16899.759999999998"/>
        <n v="13403.85"/>
        <n v="624.45000000000005"/>
        <n v="5080.57"/>
        <n v="8564.58"/>
        <n v="8232.7999999999993"/>
        <n v="7688.57"/>
        <n v="11062.15"/>
        <n v="4528.5600000000004"/>
        <n v="11974.36"/>
        <n v="11590.97"/>
        <n v="18980.16"/>
        <n v="13834.7"/>
        <n v="9970.17"/>
        <n v="4131.42"/>
        <n v="1935.46"/>
        <n v="19898.32"/>
        <n v="18383.79"/>
        <n v="7407.97"/>
        <n v="16386.400000000001"/>
        <n v="10180.620000000001"/>
        <n v="4078.96"/>
        <n v="13017.05"/>
        <n v="13821.66"/>
        <n v="16858.47"/>
        <n v="1220.55"/>
        <n v="6136.91"/>
        <n v="13222.32"/>
        <n v="19659.63"/>
        <n v="10207.31"/>
        <n v="9184.44"/>
        <n v="2835.33"/>
        <n v="3365.43"/>
        <n v="2608.0700000000002"/>
        <n v="15257.16"/>
        <n v="5089.6000000000004"/>
        <n v="9038.9500000000007"/>
        <n v="327.19"/>
        <n v="17260.23"/>
        <n v="15703.36"/>
        <n v="7333.57"/>
        <n v="1252.01"/>
        <n v="12478.32"/>
        <n v="7595.95"/>
        <n v="17342.310000000001"/>
        <n v="5579.08"/>
        <n v="1904.05"/>
        <n v="3102.54"/>
        <n v="16583.43"/>
        <n v="18371.36"/>
        <n v="19318.37"/>
        <n v="479.28"/>
        <n v="12627.79"/>
        <n v="9589.5400000000009"/>
        <n v="1312.51"/>
        <n v="10733.71"/>
        <n v="12233.81"/>
        <n v="2693.03"/>
        <n v="2484.98"/>
        <n v="17300.099999999999"/>
        <n v="16895.27"/>
        <n v="9595.3799999999992"/>
        <n v="19452.34"/>
        <n v="13311.33"/>
        <n v="8231.73"/>
        <n v="15583.72"/>
        <n v="2282.0300000000002"/>
        <n v="311.3"/>
        <n v="12269.48"/>
        <n v="18894.669999999998"/>
        <n v="1822.83"/>
        <n v="4235.58"/>
        <n v="17398.23"/>
        <n v="8447.7800000000007"/>
        <n v="12015.86"/>
        <n v="10905.65"/>
        <n v="8279.89"/>
        <n v="10980.91"/>
        <n v="300.27"/>
        <n v="3671.54"/>
        <n v="13809.48"/>
        <n v="459.58"/>
        <n v="10584.81"/>
        <n v="14739.88"/>
        <n v="7177.29"/>
        <n v="940.06"/>
        <n v="5678.11"/>
        <n v="11862.9"/>
        <n v="12922.46"/>
        <n v="5342.51"/>
        <n v="1452.38"/>
        <n v="14416.11"/>
        <n v="2382.73"/>
        <n v="1348.63"/>
        <n v="3121.17"/>
        <n v="19706.82"/>
        <n v="19040.63"/>
        <n v="16240.84"/>
        <n v="16835.509999999998"/>
        <n v="7699.21"/>
        <n v="19514.04"/>
        <n v="17869.41"/>
        <n v="18175.13"/>
        <n v="6358.07"/>
        <n v="16915.18"/>
        <n v="15848.15"/>
        <n v="4306.6099999999997"/>
        <n v="15980.48"/>
        <n v="16859.62"/>
        <n v="10060.620000000001"/>
        <n v="9127.8700000000008"/>
        <n v="11195.11"/>
        <n v="8169.49"/>
        <n v="10635.4"/>
        <n v="423.43"/>
        <n v="16006.5"/>
        <n v="8553.76"/>
        <n v="19900.23"/>
        <n v="5225.6899999999996"/>
        <n v="1567.87"/>
        <n v="6211.44"/>
        <n v="10483.27"/>
        <n v="9551.73"/>
        <n v="4889.97"/>
        <n v="5862.4"/>
        <n v="8531.93"/>
        <n v="7163.92"/>
        <n v="8606.0300000000007"/>
        <n v="19371.23"/>
        <n v="13427.84"/>
        <n v="2587.77"/>
        <n v="2365.9699999999998"/>
        <n v="793.66"/>
        <n v="5942.1"/>
        <n v="1377.6"/>
        <n v="11993.07"/>
        <n v="5119.1000000000004"/>
        <n v="1159.81"/>
        <n v="17349.04"/>
        <n v="16663.14"/>
        <n v="15825.48"/>
        <n v="7820.92"/>
        <n v="13604.7"/>
        <n v="440.16"/>
        <n v="18458.12"/>
        <n v="13650.47"/>
        <n v="13485.53"/>
        <n v="19000.55"/>
        <n v="4499.05"/>
        <n v="7629.43"/>
        <n v="6527.21"/>
        <n v="17978.53"/>
        <n v="2375.52"/>
        <n v="19684.560000000001"/>
        <n v="12419.98"/>
        <n v="13917.97"/>
        <n v="5961.91"/>
        <n v="10403.39"/>
        <n v="12106.42"/>
        <n v="17461.05"/>
        <n v="18807.28"/>
        <n v="18691.43"/>
        <n v="18445.43"/>
        <n v="4359.1000000000004"/>
        <n v="18980.96"/>
        <n v="18287.63"/>
        <n v="3897.31"/>
        <n v="13400.52"/>
        <n v="9401.11"/>
        <n v="4762.0600000000004"/>
        <n v="11798.19"/>
        <n v="12675.39"/>
        <n v="4037.34"/>
        <n v="12996.48"/>
        <n v="1797.57"/>
        <n v="3219.44"/>
        <n v="12713.49"/>
        <n v="12751.54"/>
        <n v="8763.31"/>
        <n v="350"/>
        <n v="4276.0600000000004"/>
        <n v="13938.68"/>
        <n v="10406.790000000001"/>
        <n v="13076.35"/>
        <n v="10574.6"/>
        <n v="19054.5"/>
        <n v="7842.35"/>
        <n v="821.08"/>
        <n v="11910.82"/>
        <n v="4044.64"/>
        <n v="10631.57"/>
        <n v="9465.18"/>
        <n v="619.27"/>
        <n v="5983.66"/>
        <n v="15906.41"/>
        <n v="7647.55"/>
        <n v="18396.349999999999"/>
        <n v="17321.560000000001"/>
        <n v="16294.61"/>
        <n v="12211.52"/>
        <n v="13630.53"/>
        <n v="9334.57"/>
        <n v="3354.06"/>
        <n v="15287.67"/>
        <n v="9112.9599999999991"/>
        <n v="14495.41"/>
        <n v="18703.34"/>
        <n v="5004.43"/>
        <n v="18916.61"/>
        <n v="3279.46"/>
        <n v="8312.75"/>
        <n v="14738.13"/>
        <n v="10635.61"/>
        <n v="13953.16"/>
        <n v="607.12"/>
        <n v="14796.37"/>
        <n v="6642.07"/>
        <n v="1143.8699999999999"/>
        <n v="14336.42"/>
        <n v="10134.56"/>
        <n v="6991.45"/>
        <n v="6258.6"/>
        <n v="417.37"/>
        <n v="15816.42"/>
        <n v="7866.98"/>
        <n v="1044.69"/>
        <n v="1470.51"/>
        <n v="17488.14"/>
        <n v="3721.88"/>
        <n v="4352.0200000000004"/>
        <n v="10990.21"/>
        <n v="19179.25"/>
        <n v="9131.56"/>
        <n v="3724.43"/>
        <n v="8446.2099999999991"/>
        <n v="13545.26"/>
        <n v="7661.23"/>
        <n v="8266.59"/>
        <n v="17788.740000000002"/>
        <n v="7995.01"/>
        <n v="6934.13"/>
        <n v="553.95000000000005"/>
        <n v="3084.33"/>
        <n v="6336.81"/>
        <n v="4559.68"/>
        <n v="18631.45"/>
        <n v="14387.28"/>
        <n v="8515.32"/>
        <n v="18087.09"/>
        <n v="4606.2"/>
        <n v="15580.89"/>
        <n v="11630.86"/>
        <n v="11702.49"/>
        <n v="5521.17"/>
        <n v="12864.8"/>
        <n v="10650"/>
        <n v="5890.35"/>
        <n v="1929.19"/>
        <n v="18401.150000000001"/>
        <n v="8560.94"/>
        <n v="15249.46"/>
        <n v="11665.79"/>
        <n v="19094.96"/>
        <n v="8893.8700000000008"/>
        <n v="12177.88"/>
        <n v="6031.61"/>
        <n v="10722.93"/>
        <n v="16206.35"/>
        <n v="4579.1099999999997"/>
        <n v="12383.16"/>
        <n v="13559.21"/>
        <n v="7531.72"/>
        <n v="16388.27"/>
        <n v="11011.12"/>
        <n v="19436.95"/>
        <n v="7224.51"/>
        <n v="12398.73"/>
        <n v="13563.24"/>
        <n v="2925.71"/>
        <n v="1573.11"/>
        <n v="10990.25"/>
        <n v="15279.03"/>
        <n v="16968.330000000002"/>
        <n v="6600.68"/>
        <n v="9226.9500000000007"/>
        <n v="9664.3700000000008"/>
        <n v="15973.95"/>
        <n v="15304.37"/>
        <n v="18834.62"/>
        <n v="12679.26"/>
        <n v="16225.05"/>
        <n v="8027.47"/>
        <n v="4831.78"/>
        <n v="14003.75"/>
        <n v="13225.48"/>
        <n v="12584.26"/>
        <n v="13353.06"/>
        <n v="3665.78"/>
        <n v="5692.3"/>
        <n v="13076.18"/>
        <n v="4639.25"/>
        <n v="2597.11"/>
        <n v="18820.560000000001"/>
        <n v="5690.27"/>
        <n v="6947.16"/>
        <n v="15097.92"/>
        <n v="15288.63"/>
        <n v="5144.5"/>
        <n v="16920.439999999999"/>
        <n v="3766.64"/>
        <n v="19465.62"/>
        <n v="9347.11"/>
        <n v="8624.34"/>
        <n v="14646.53"/>
        <n v="17409.48"/>
        <n v="18334.400000000001"/>
        <n v="11467.21"/>
        <n v="19759.21"/>
        <n v="2885.35"/>
        <n v="18166.009999999998"/>
        <n v="18197.47"/>
        <n v="8868.3700000000008"/>
        <n v="13329.34"/>
        <n v="14957.71"/>
        <n v="1690.83"/>
        <n v="880.49"/>
        <n v="18297.54"/>
        <n v="14714.93"/>
        <n v="9768.48"/>
        <n v="16604.88"/>
        <n v="11875.1"/>
        <n v="5310.63"/>
        <n v="17046.509999999998"/>
        <n v="16571.830000000002"/>
        <n v="4380.3900000000003"/>
        <n v="8882.56"/>
        <n v="18711"/>
        <n v="15171.37"/>
        <n v="12713.62"/>
        <n v="4119.82"/>
        <n v="2771.05"/>
        <n v="19032.330000000002"/>
        <n v="10764.48"/>
        <n v="1744.43"/>
        <n v="2406.1"/>
        <n v="5831.53"/>
        <n v="6527.12"/>
        <n v="8303.6"/>
        <n v="5154.5600000000004"/>
        <n v="3348.4"/>
        <n v="19887.23"/>
        <n v="18917.669999999998"/>
        <n v="14478.64"/>
        <n v="2722.05"/>
        <n v="2591.86"/>
        <n v="18845.91"/>
        <n v="18340.3"/>
        <n v="695.47"/>
        <n v="16979.009999999998"/>
        <n v="9726.7999999999993"/>
        <n v="14610.09"/>
        <n v="15535.94"/>
        <n v="17153.45"/>
        <n v="351.54"/>
        <n v="12044.39"/>
        <n v="11506.25"/>
        <n v="5061.16"/>
        <n v="12586.47"/>
        <n v="15163.31"/>
        <n v="1068.26"/>
        <n v="6410.01"/>
        <n v="19218.150000000001"/>
        <n v="4760.66"/>
        <n v="9305.85"/>
        <n v="19345.25"/>
        <n v="4950.42"/>
        <n v="14301.63"/>
        <n v="2676.13"/>
        <n v="16254.45"/>
        <n v="15237.71"/>
        <n v="7679.23"/>
        <n v="9462.2199999999993"/>
        <n v="12015.55"/>
        <n v="19833.419999999998"/>
        <n v="19279.7"/>
        <n v="17416.55"/>
        <n v="10305.219999999999"/>
        <n v="12943.39"/>
        <n v="16447.560000000001"/>
        <n v="8935.06"/>
        <n v="6885.87"/>
        <n v="17053.259999999998"/>
        <n v="14940.38"/>
        <n v="3913.16"/>
        <n v="11881.16"/>
        <n v="17128.009999999998"/>
        <n v="6866.28"/>
        <n v="10607.38"/>
        <n v="10246.700000000001"/>
        <n v="13481.58"/>
        <n v="2651.58"/>
        <n v="10373.77"/>
        <n v="2482.2600000000002"/>
        <n v="12867.55"/>
        <n v="12628.17"/>
        <n v="349.72"/>
        <n v="14925.19"/>
        <n v="11877.74"/>
        <n v="4087.13"/>
        <n v="18538.89"/>
        <n v="4149.0200000000004"/>
        <n v="15705.5"/>
        <n v="17281.849999999999"/>
        <n v="17468.89"/>
        <n v="17799.060000000001"/>
        <n v="3026.52"/>
        <n v="16151"/>
        <n v="4644.6000000000004"/>
        <n v="1927.39"/>
        <n v="1934.08"/>
        <n v="3515.66"/>
        <n v="8344.11"/>
        <n v="2942.56"/>
        <n v="10807.29"/>
        <n v="1980.52"/>
        <n v="16014.17"/>
        <n v="13644.5"/>
        <n v="14513.98"/>
        <n v="17468.060000000001"/>
        <n v="19267.759999999998"/>
        <n v="16566.46"/>
        <n v="6541.79"/>
        <n v="5334.34"/>
        <n v="18338.169999999998"/>
        <n v="2202.36"/>
        <n v="136.63"/>
        <n v="4665.7700000000004"/>
        <n v="3146.51"/>
        <n v="7105.68"/>
        <n v="7871.13"/>
        <n v="7162.02"/>
        <n v="10725.74"/>
        <n v="17687.7"/>
        <n v="6356.62"/>
        <n v="7897.8"/>
        <n v="1732.85"/>
        <n v="10855.73"/>
        <n v="7893.88"/>
        <n v="8975.2800000000007"/>
        <n v="482.62"/>
        <n v="19121.650000000001"/>
        <n v="1029.22"/>
        <n v="7237.48"/>
        <n v="14272.99"/>
        <n v="6691.27"/>
        <n v="17549.82"/>
        <n v="1598.38"/>
        <n v="12082.12"/>
        <n v="18582.02"/>
        <n v="2567.5500000000002"/>
        <n v="11883.57"/>
        <n v="15028.91"/>
        <n v="16491.71"/>
        <n v="13064.7"/>
        <n v="10838.55"/>
        <n v="1439.61"/>
        <n v="5630.3"/>
        <n v="5108.29"/>
        <n v="2017.62"/>
        <n v="11276.3"/>
        <n v="14942.87"/>
        <n v="7108.39"/>
        <n v="6644.5"/>
        <n v="7685.39"/>
        <n v="3604.28"/>
        <n v="5340.23"/>
        <n v="11154.76"/>
        <n v="12147.44"/>
        <n v="5994.26"/>
        <n v="1293.77"/>
        <n v="6193.97"/>
        <n v="3080.19"/>
        <n v="17266.28"/>
        <n v="11323.35"/>
        <n v="9116.42"/>
        <n v="7554.94"/>
        <n v="16288.4"/>
        <n v="18239.84"/>
        <n v="6118.55"/>
        <n v="13561.85"/>
        <n v="8933.73"/>
        <n v="16414.580000000002"/>
        <n v="7371.92"/>
        <n v="5066.2299999999996"/>
        <n v="3486.38"/>
        <n v="9046.16"/>
        <n v="9383.1200000000008"/>
        <n v="13680.98"/>
        <n v="3377.85"/>
        <n v="11700.1"/>
        <n v="17216.669999999998"/>
        <n v="13400.97"/>
        <n v="18170.09"/>
        <n v="10027.84"/>
        <n v="5073.22"/>
        <n v="4504.66"/>
        <n v="1634.74"/>
        <n v="3763.06"/>
        <n v="14389.48"/>
        <n v="12103.41"/>
        <n v="16312.79"/>
        <n v="9025.91"/>
        <n v="14226.77"/>
        <n v="11527.39"/>
        <n v="15380.88"/>
        <n v="14977.71"/>
        <n v="18605.79"/>
        <n v="8976.0400000000009"/>
        <n v="6611.93"/>
        <n v="12041.52"/>
        <n v="3513.48"/>
        <n v="3556.07"/>
        <n v="16773.14"/>
        <n v="2908.84"/>
        <n v="3339.03"/>
        <n v="1087.75"/>
        <n v="15280.71"/>
        <n v="15314.29"/>
        <n v="18362.57"/>
        <n v="14794.43"/>
        <n v="7815.82"/>
        <n v="17202.45"/>
        <n v="6011.19"/>
        <n v="14993.64"/>
        <n v="13699.28"/>
        <n v="17782.12"/>
        <n v="19774.560000000001"/>
        <n v="6922.72"/>
        <n v="7181.59"/>
        <n v="19751.240000000002"/>
        <n v="16543.09"/>
        <n v="12899.1"/>
        <n v="11440.94"/>
        <n v="19038.810000000001"/>
        <n v="19561.05"/>
        <n v="2512.41"/>
        <n v="9277.18"/>
        <n v="19905.86"/>
        <n v="11868.16"/>
        <n v="13168.75"/>
        <n v="6792.58"/>
        <n v="2883.84"/>
        <n v="15093.15"/>
        <n v="6471.45"/>
        <n v="2181.1"/>
        <n v="14329.71"/>
        <n v="9801.93"/>
        <n v="2571.56"/>
        <n v="5684.35"/>
        <n v="3409.25"/>
        <n v="599.97"/>
        <n v="7235.85"/>
        <n v="14336.25"/>
        <n v="14443.86"/>
        <n v="6701.69"/>
        <n v="12802.52"/>
        <n v="11889.02"/>
        <n v="5813.07"/>
        <n v="14289.08"/>
        <n v="3832.34"/>
        <n v="13381.68"/>
        <n v="8237.34"/>
        <n v="996.37"/>
        <n v="12095.77"/>
        <n v="16832.89"/>
        <n v="1099.25"/>
        <n v="3668.88"/>
        <n v="18742.53"/>
        <n v="5163.3900000000003"/>
        <n v="2191.92"/>
        <n v="14115.7"/>
        <n v="8607.98"/>
        <n v="16276.47"/>
        <n v="11927.57"/>
        <n v="13324.39"/>
        <n v="9239.24"/>
        <n v="14546.82"/>
        <n v="18438.77"/>
        <n v="2533.21"/>
        <n v="15584.07"/>
        <n v="19697.330000000002"/>
        <n v="4781.91"/>
        <n v="3077.99"/>
        <n v="9908.7000000000007"/>
        <n v="13531.09"/>
        <n v="11577.51"/>
        <n v="16859.66"/>
        <n v="2085.56"/>
        <n v="12075.05"/>
        <n v="13256.03"/>
        <n v="9230.06"/>
        <n v="18131.87"/>
        <n v="19866.23"/>
        <n v="5579.95"/>
        <n v="6969.92"/>
        <n v="16892.62"/>
        <n v="14952.15"/>
        <n v="15329.78"/>
        <n v="9305.41"/>
        <n v="17936.240000000002"/>
        <n v="9612.8799999999992"/>
        <n v="19151.16"/>
        <n v="19119.82"/>
        <n v="7909.23"/>
        <n v="11443.15"/>
        <n v="17269.45"/>
        <n v="12307.75"/>
        <n v="10041.51"/>
        <n v="9506.2199999999993"/>
        <n v="9562.17"/>
        <n v="9764.31"/>
        <n v="14982.27"/>
        <n v="8821.34"/>
        <n v="10570.63"/>
        <n v="18301.53"/>
        <n v="19996.689999999999"/>
        <n v="9158.0400000000009"/>
        <n v="5130.04"/>
        <n v="18854.939999999999"/>
        <n v="17259.97"/>
        <n v="13136.13"/>
        <n v="3424.02"/>
        <n v="10666.84"/>
        <n v="5030.1000000000004"/>
        <n v="16529.22"/>
        <n v="12887.98"/>
        <n v="17278.95"/>
        <n v="11890.29"/>
        <n v="2144.61"/>
        <n v="9262.84"/>
        <n v="10276.299999999999"/>
        <n v="3500.77"/>
        <n v="11976.8"/>
        <n v="10300.48"/>
        <n v="19527.79"/>
        <n v="733.3"/>
        <n v="4865.58"/>
        <n v="5741.08"/>
        <n v="11459.18"/>
        <n v="14423.51"/>
        <n v="18517.05"/>
        <n v="18644.22"/>
        <n v="4040.76"/>
        <n v="19598.82"/>
        <n v="10939.82"/>
        <n v="14132.3"/>
        <n v="534.61"/>
        <n v="9188.15"/>
        <n v="6349.28"/>
        <n v="4195.1400000000003"/>
        <n v="3059.55"/>
        <n v="18457.12"/>
        <n v="10442.61"/>
        <n v="2198.37"/>
        <n v="19560.7"/>
        <n v="2562.25"/>
        <n v="19951.21"/>
        <n v="5785.77"/>
        <n v="1574.79"/>
        <n v="7683.67"/>
        <n v="15772.07"/>
        <n v="7210.57"/>
        <n v="10739.02"/>
        <n v="3058.91"/>
        <n v="11634.85"/>
        <n v="9830.0400000000009"/>
        <n v="11087.4"/>
        <n v="12738.42"/>
        <n v="8964.5400000000009"/>
        <n v="14995.78"/>
        <n v="7563.4"/>
        <n v="2627.27"/>
        <n v="12850.01"/>
        <n v="7319"/>
        <n v="7592.99"/>
        <n v="1696.65"/>
        <n v="2597.4699999999998"/>
        <n v="6744.47"/>
        <n v="18363.89"/>
        <n v="11882.45"/>
        <n v="7330.23"/>
        <n v="17379.32"/>
        <n v="3888.79"/>
        <n v="1222.31"/>
        <n v="15628.31"/>
        <n v="9659.68"/>
        <n v="6453.32"/>
        <n v="18180.07"/>
        <n v="19792.830000000002"/>
        <n v="8192.0300000000007"/>
        <n v="279.36"/>
        <n v="352.24"/>
        <n v="14160.82"/>
        <n v="2921.27"/>
        <n v="18007.23"/>
        <n v="1006.06"/>
        <n v="5644.92"/>
        <n v="5091.04"/>
        <n v="13782.63"/>
        <n v="17646.7"/>
        <n v="2006.68"/>
        <n v="16173.39"/>
        <n v="3330.12"/>
        <n v="18564.23"/>
        <n v="9153.4"/>
        <n v="15630.21"/>
        <n v="681.8"/>
        <n v="12367.59"/>
        <n v="4924.43"/>
        <n v="4430.4399999999996"/>
        <n v="7815.52"/>
        <n v="1515.88"/>
        <n v="5075.5600000000004"/>
        <n v="18903.849999999999"/>
        <n v="18020.38"/>
        <n v="380.51"/>
        <n v="5875.62"/>
        <n v="4111.47"/>
        <n v="12096.29"/>
        <n v="4109.67"/>
        <n v="1911.58"/>
        <n v="7955.86"/>
        <n v="565.12"/>
        <n v="15291.49"/>
        <n v="8337.85"/>
        <n v="6692.98"/>
        <n v="10728.01"/>
        <n v="9479.98"/>
        <n v="915.4"/>
        <n v="960.26"/>
        <n v="17635.47"/>
        <n v="7767.92"/>
        <n v="7732.37"/>
        <n v="14282.29"/>
        <n v="19907.38"/>
        <n v="1875.7"/>
        <n v="4639.49"/>
        <n v="16901.89"/>
        <n v="17827.87"/>
        <n v="11899.01"/>
        <n v="4678.16"/>
        <n v="9470.9500000000007"/>
        <n v="11541.03"/>
        <n v="787.98"/>
        <n v="19473.72"/>
        <n v="12462.79"/>
        <n v="18000.61"/>
        <n v="17774.439999999999"/>
        <n v="14796.6"/>
        <n v="3676.79"/>
        <n v="1910.3"/>
        <n v="18710.45"/>
        <n v="3382.23"/>
        <n v="15867.98"/>
        <n v="9364.16"/>
        <n v="6046.46"/>
        <n v="2184.23"/>
        <n v="18766.810000000001"/>
        <n v="11831.28"/>
        <n v="9842.9500000000007"/>
        <n v="11568.4"/>
        <n v="18835.189999999999"/>
        <n v="5001.6899999999996"/>
        <n v="13806.4"/>
        <n v="11711.63"/>
        <n v="18263.79"/>
        <n v="8057.7"/>
        <n v="5006.78"/>
        <n v="7758.83"/>
        <n v="1710.82"/>
        <n v="13224.99"/>
        <n v="1048.8499999999999"/>
        <n v="9690.68"/>
        <n v="12045.69"/>
        <n v="2148.0700000000002"/>
        <n v="1046.5999999999999"/>
        <n v="6492.78"/>
        <n v="17550.23"/>
        <n v="2004.59"/>
        <n v="129.9"/>
        <n v="17201.830000000002"/>
        <n v="3848.99"/>
        <n v="14290.5"/>
        <n v="19347.27"/>
        <n v="3109.03"/>
        <n v="6097.72"/>
        <n v="6750.06"/>
        <n v="8936.2900000000009"/>
        <n v="1733.92"/>
        <n v="18110.939999999999"/>
        <n v="10614.7"/>
        <n v="13191.07"/>
        <n v="8143.68"/>
        <n v="10882.69"/>
        <n v="4575.74"/>
        <n v="10455.629999999999"/>
        <n v="19573.37"/>
        <n v="4716.3100000000004"/>
        <n v="9879.4699999999993"/>
        <n v="14898.71"/>
        <n v="3129.73"/>
        <n v="11440.34"/>
        <n v="16083.65"/>
        <n v="13571.36"/>
        <n v="14337.07"/>
        <n v="6420.58"/>
        <n v="3068.9"/>
        <n v="364.12"/>
        <n v="14577.07"/>
        <n v="13519.96"/>
        <n v="6028.16"/>
        <n v="14504.67"/>
        <n v="8401.8799999999992"/>
        <n v="13854.51"/>
        <n v="19934.77"/>
        <n v="17295.939999999999"/>
        <n v="14449.28"/>
        <n v="979.52"/>
        <n v="12416.14"/>
        <n v="19472.54"/>
        <n v="12375.7"/>
        <n v="8421.91"/>
        <n v="14294.81"/>
        <n v="7231.24"/>
        <n v="13506.77"/>
        <n v="13562.13"/>
        <n v="13813.77"/>
        <n v="14490.54"/>
        <n v="2041.56"/>
        <n v="8684.68"/>
        <n v="2403.06"/>
        <n v="10068.09"/>
        <n v="12037.1"/>
        <n v="18463.849999999999"/>
        <n v="5127.8999999999996"/>
        <n v="3071.01"/>
        <n v="18368.03"/>
        <n v="19072.48"/>
        <n v="4476.79"/>
        <n v="19742.150000000001"/>
        <n v="2866.73"/>
        <n v="5044.6499999999996"/>
        <n v="10264.459999999999"/>
        <n v="8777.4"/>
        <n v="8088.57"/>
        <n v="13512.49"/>
        <n v="9795.8700000000008"/>
        <n v="19714.87"/>
        <n v="4418.87"/>
        <n v="9935.68"/>
        <n v="12763.57"/>
        <n v="971.17"/>
        <n v="10624"/>
        <n v="18588.63"/>
        <n v="19317.37"/>
        <n v="5003.49"/>
        <n v="15860.83"/>
        <n v="2638.48"/>
        <n v="4787.99"/>
        <n v="12057.78"/>
        <n v="1648.4"/>
        <n v="15439.07"/>
        <n v="11011.82"/>
        <n v="8856.6"/>
        <n v="3137.49"/>
        <n v="9329.17"/>
        <n v="730.55"/>
        <n v="4919.8599999999997"/>
        <n v="9113.27"/>
        <n v="7849.86"/>
        <n v="12449.27"/>
        <n v="19994.28"/>
        <n v="15781.05"/>
        <n v="11536.54"/>
        <n v="17783.939999999999"/>
        <n v="1081.6500000000001"/>
        <n v="2544.84"/>
        <n v="5384.41"/>
        <n v="16257.69"/>
        <n v="2859.81"/>
        <n v="6227.92"/>
        <n v="6161.37"/>
        <n v="17957.75"/>
        <n v="6334.03"/>
        <n v="9399.94"/>
        <n v="19514.099999999999"/>
        <n v="1996.93"/>
        <n v="7448.6"/>
        <n v="1950.93"/>
        <n v="17805.68"/>
        <n v="16659.93"/>
        <n v="489.28"/>
        <n v="7912.02"/>
        <n v="9547.25"/>
        <n v="322.39"/>
        <n v="14311.98"/>
        <n v="4644.32"/>
        <n v="8880.2099999999991"/>
        <n v="720.02"/>
        <n v="11897.19"/>
        <n v="10841.8"/>
        <n v="2850.94"/>
        <n v="10394.469999999999"/>
        <n v="18067.990000000002"/>
        <n v="14206.3"/>
        <n v="3582.02"/>
        <n v="1290.83"/>
        <n v="7154.99"/>
        <n v="2097.84"/>
        <n v="7859.95"/>
        <n v="16876.419999999998"/>
        <n v="17093.310000000001"/>
        <n v="14723.36"/>
        <n v="13861.7"/>
        <n v="10310.24"/>
        <n v="5502.54"/>
        <n v="10895.26"/>
        <n v="6279.56"/>
        <n v="3988.72"/>
        <n v="18801.650000000001"/>
        <n v="17713.73"/>
        <n v="12660.98"/>
        <n v="13576.2"/>
        <n v="7152.98"/>
        <n v="18256.490000000002"/>
        <n v="6390.6"/>
        <n v="11686.44"/>
        <n v="1332.38"/>
        <n v="15096.7"/>
        <n v="3112.22"/>
        <n v="1009.56"/>
        <n v="7083.81"/>
        <n v="603.94000000000005"/>
        <n v="14818.94"/>
        <n v="3593.89"/>
        <n v="5584.67"/>
        <n v="10951.19"/>
        <n v="8881.58"/>
        <n v="18773.79"/>
        <n v="5647.45"/>
        <n v="7833.6"/>
        <n v="17695.25"/>
        <n v="947"/>
        <n v="6868.18"/>
        <n v="8129.32"/>
        <n v="11074.68"/>
        <n v="4163.95"/>
        <n v="834.56"/>
        <n v="9373.9"/>
        <n v="19054.150000000001"/>
        <n v="13646.09"/>
        <n v="14017.39"/>
        <n v="6797.16"/>
        <n v="14760.21"/>
        <n v="7939.77"/>
        <n v="18057.71"/>
        <n v="4783.2700000000004"/>
        <n v="19447.12"/>
        <n v="13969.43"/>
        <n v="7975.81"/>
        <n v="4539.8999999999996"/>
        <n v="10524.26"/>
        <n v="897.41"/>
        <n v="13438.73"/>
        <n v="3189.43"/>
        <n v="10701.44"/>
        <n v="12183.3"/>
        <n v="15980.57"/>
        <n v="13186.27"/>
        <n v="11892.45"/>
        <n v="2332.36"/>
        <n v="4962.79"/>
        <n v="13692.09"/>
        <n v="6298.3"/>
        <n v="377.78"/>
        <n v="18500.14"/>
        <n v="15477.92"/>
        <n v="10387.77"/>
        <n v="18123.439999999999"/>
        <n v="17572.259999999998"/>
        <n v="14997.56"/>
        <n v="10945.92"/>
        <n v="1130.18"/>
        <n v="18306.5"/>
        <n v="17813.27"/>
        <n v="7534.95"/>
        <n v="13225.75"/>
        <n v="6642.85"/>
        <n v="3823.07"/>
        <n v="19052.29"/>
        <n v="7819.78"/>
        <n v="3516.23"/>
        <n v="9678.84"/>
        <n v="15912.62"/>
        <n v="19284.02"/>
        <n v="1704.08"/>
        <n v="9228.6299999999992"/>
        <n v="15860.96"/>
        <n v="6640.34"/>
        <n v="16210.79"/>
        <n v="8456.02"/>
        <n v="2867.89"/>
        <n v="2848.6"/>
        <n v="14162.98"/>
        <n v="5893.56"/>
        <n v="17579.900000000001"/>
        <n v="12364.73"/>
        <n v="19332.54"/>
        <n v="888.64"/>
        <n v="7311.74"/>
        <n v="9129.7999999999993"/>
        <n v="7224.52"/>
        <n v="19604.7"/>
        <n v="5529.58"/>
        <n v="13333.77"/>
        <n v="12011.1"/>
        <n v="10348.93"/>
        <n v="4510.21"/>
        <n v="1434.26"/>
        <n v="17903.72"/>
        <n v="8889.01"/>
        <n v="13573.84"/>
        <n v="17053.150000000001"/>
        <n v="2933.1"/>
        <n v="10863.78"/>
        <n v="6515.52"/>
        <n v="15708.21"/>
        <n v="3076.22"/>
        <n v="17657.98"/>
        <n v="6607.77"/>
        <n v="13891.23"/>
        <n v="9956.8700000000008"/>
        <n v="521.13"/>
        <n v="11419.51"/>
        <n v="164.66"/>
        <n v="1139.55"/>
        <n v="5041.17"/>
        <n v="15185.68"/>
        <n v="17712.439999999999"/>
        <n v="12823.61"/>
        <n v="4581.41"/>
        <n v="8723.0300000000007"/>
        <n v="18401.62"/>
        <n v="12258.7"/>
        <n v="19442.400000000001"/>
        <n v="5567.11"/>
        <n v="2886.75"/>
        <n v="10608.71"/>
        <n v="9647.25"/>
        <n v="16812.53"/>
        <n v="19759.3"/>
        <n v="12904.74"/>
        <n v="1700.18"/>
        <n v="14205.32"/>
        <n v="14711.19"/>
        <n v="11612.55"/>
        <n v="9429.67"/>
        <n v="13661.45"/>
        <n v="1380.07"/>
        <n v="7173.93"/>
        <n v="18601.21"/>
        <n v="9517.6"/>
        <n v="19674.05"/>
        <n v="17717.38"/>
        <n v="126.21"/>
        <n v="7785.33"/>
        <n v="15341.33"/>
        <n v="1823.4"/>
        <n v="5894.18"/>
        <n v="5596.44"/>
        <n v="6938.86"/>
        <n v="6550.13"/>
        <n v="16052.58"/>
        <n v="14469.52"/>
        <n v="13111.54"/>
        <n v="9243.57"/>
        <n v="8634.59"/>
        <n v="13683.61"/>
        <n v="740.33"/>
        <n v="10085.370000000001"/>
        <n v="19555.93"/>
        <n v="2262.5300000000002"/>
        <n v="6857.78"/>
        <n v="214.45"/>
        <n v="3508.46"/>
        <n v="15236.9"/>
        <n v="5261.41"/>
        <n v="9330.14"/>
        <n v="8779.3700000000008"/>
        <n v="4863.25"/>
        <n v="9816.08"/>
        <n v="14176.38"/>
        <n v="13765.54"/>
        <n v="19614.23"/>
        <n v="18593.580000000002"/>
        <n v="18120.16"/>
        <n v="18085.21"/>
        <n v="16791.11"/>
        <n v="3648.35"/>
        <n v="19607.259999999998"/>
        <n v="10859.14"/>
        <n v="13831.72"/>
        <n v="17024.759999999998"/>
        <n v="18743.2"/>
        <n v="1688.98"/>
        <n v="5029.6499999999996"/>
        <n v="8003.28"/>
        <n v="208.97"/>
        <n v="5127.7299999999996"/>
        <n v="5315.79"/>
        <n v="8078.91"/>
        <n v="19777.37"/>
        <n v="15768.2"/>
        <n v="12682.95"/>
        <n v="2861.38"/>
        <n v="11046.85"/>
        <n v="1242.3599999999999"/>
        <n v="19999.34"/>
        <n v="5313.7"/>
        <n v="3814.85"/>
        <n v="11985"/>
        <n v="5659.96"/>
        <n v="13638.9"/>
        <n v="17552.39"/>
        <n v="10682.17"/>
        <n v="16117.6"/>
        <n v="7596.53"/>
        <n v="15367.98"/>
        <n v="8436.67"/>
        <n v="15974.9"/>
        <n v="13883.13"/>
        <n v="15981.23"/>
        <n v="10675.04"/>
        <n v="15200.87"/>
        <n v="1555.12"/>
        <n v="4758.24"/>
        <n v="3227.47"/>
        <n v="2154.5700000000002"/>
        <n v="7978.03"/>
        <n v="2532.77"/>
        <n v="3424.15"/>
        <n v="15302.42"/>
        <n v="19766.009999999998"/>
        <n v="6460.41"/>
        <n v="9260.6200000000008"/>
        <n v="2711.43"/>
        <n v="9556.31"/>
        <n v="18235.310000000001"/>
        <n v="12802.24"/>
        <n v="11283.77"/>
        <n v="10252.23"/>
        <n v="18958.22"/>
        <n v="10435.74"/>
        <n v="14810.94"/>
        <n v="13200.4"/>
        <n v="1301.95"/>
        <n v="13156.24"/>
        <n v="1837.5"/>
        <n v="10663.3"/>
        <n v="8872.01"/>
        <n v="3738.17"/>
        <n v="18151.150000000001"/>
        <n v="11588.25"/>
        <n v="8085.54"/>
        <n v="18750.419999999998"/>
        <n v="13610.66"/>
        <n v="2756.5"/>
        <n v="11014.52"/>
        <n v="11618.65"/>
        <n v="3507.93"/>
        <n v="2876.87"/>
        <n v="4339.8100000000004"/>
        <n v="3836.72"/>
        <n v="11655.98"/>
        <n v="1367.59"/>
        <n v="3917.27"/>
        <n v="7888.11"/>
        <n v="6461.3"/>
        <n v="110.33"/>
        <n v="2810.04"/>
        <n v="11476.07"/>
        <n v="19654.22"/>
        <n v="9287.57"/>
        <n v="15566.57"/>
        <n v="4728.09"/>
        <n v="12740.54"/>
        <n v="3594.57"/>
        <n v="1154.19"/>
        <n v="1167.51"/>
        <n v="5326.98"/>
        <n v="9515.43"/>
        <n v="13456.9"/>
        <n v="7463.55"/>
        <n v="1744.64"/>
        <n v="17251.849999999999"/>
        <n v="9714.5300000000007"/>
        <n v="870.8"/>
        <n v="15370.19"/>
        <n v="162.33000000000001"/>
        <n v="19470.41"/>
        <n v="11919.9"/>
        <n v="1454.04"/>
        <n v="15304.71"/>
        <n v="9729.7900000000009"/>
        <n v="2364.2199999999998"/>
        <n v="2276.46"/>
        <n v="13786.85"/>
        <n v="592.08000000000004"/>
        <n v="10225.709999999999"/>
        <n v="1848.13"/>
        <n v="10295.459999999999"/>
        <n v="15174.09"/>
        <n v="8281.56"/>
        <n v="4440.1499999999996"/>
        <n v="18923.990000000002"/>
        <n v="18790.990000000002"/>
        <n v="1814.51"/>
        <n v="3619.44"/>
        <n v="13828.25"/>
        <n v="5370.12"/>
        <n v="15054.97"/>
        <n v="9344.5499999999993"/>
        <n v="1500.31"/>
        <n v="3413.98"/>
        <n v="18658.330000000002"/>
        <n v="137.79"/>
        <n v="2791.1"/>
        <n v="6445.08"/>
        <n v="432.22"/>
        <n v="2996.83"/>
        <n v="3560"/>
        <n v="19148.080000000002"/>
        <n v="5843.91"/>
        <n v="16660.490000000002"/>
        <n v="14795.9"/>
        <n v="7553.26"/>
        <n v="10450.9"/>
        <n v="9107.65"/>
        <n v="10613.93"/>
        <n v="16909.63"/>
        <n v="4512.66"/>
        <n v="6148.69"/>
        <n v="12803.23"/>
        <n v="3774.61"/>
        <n v="18738.03"/>
        <n v="17902.54"/>
        <n v="18941.79"/>
        <n v="12243.64"/>
        <n v="17076.189999999999"/>
        <n v="3839.91"/>
        <n v="6556.74"/>
        <n v="1015.01"/>
        <n v="4830.62"/>
        <n v="5475.35"/>
        <n v="18749.89"/>
        <n v="8550.92"/>
        <n v="4804.6400000000003"/>
        <n v="7082.71"/>
        <n v="14688.59"/>
        <n v="19259.439999999999"/>
        <n v="5161.01"/>
        <n v="7045.74"/>
        <n v="3944.66"/>
        <n v="2956.69"/>
        <n v="1103.6099999999999"/>
        <n v="744.55"/>
        <n v="508.54"/>
        <n v="15619.68"/>
        <n v="11160.6"/>
        <n v="5527.3"/>
        <n v="18470.18"/>
        <n v="366.26"/>
        <n v="5063.3900000000003"/>
        <n v="8091.6"/>
        <n v="17198.169999999998"/>
        <n v="17204.68"/>
        <n v="5119.82"/>
        <n v="17547.2"/>
        <n v="12924.35"/>
        <n v="15747.72"/>
        <n v="331.37"/>
        <n v="11185.19"/>
        <n v="1282.43"/>
        <n v="17615.38"/>
        <n v="18022.68"/>
        <n v="145.61000000000001"/>
        <n v="8272.25"/>
        <n v="9628.48"/>
        <n v="19598.259999999998"/>
        <n v="2743.64"/>
        <n v="5676.36"/>
        <n v="9288.7999999999993"/>
        <n v="8237.3799999999992"/>
        <n v="19411.41"/>
        <n v="6708.13"/>
        <n v="13334.14"/>
        <n v="5509.34"/>
        <n v="6377.43"/>
        <n v="1814.88"/>
        <n v="17445.28"/>
        <n v="13335.11"/>
        <n v="15185.23"/>
        <n v="10716.82"/>
        <n v="5124.49"/>
        <n v="8586.41"/>
        <n v="10254.030000000001"/>
        <n v="4210.09"/>
        <n v="17507.73"/>
        <n v="7374.89"/>
        <n v="1765.52"/>
        <n v="17114.09"/>
        <n v="13362.4"/>
        <n v="7631.95"/>
        <n v="12583.52"/>
        <n v="1025.96"/>
        <n v="3643.04"/>
        <n v="17495.490000000002"/>
        <n v="12620.31"/>
        <n v="7164.95"/>
        <n v="8361.6"/>
        <n v="9690.1200000000008"/>
        <n v="18813.21"/>
        <n v="3143.76"/>
        <n v="18023.830000000002"/>
        <n v="5099.45"/>
        <n v="3220.07"/>
        <n v="10515.52"/>
        <n v="2740.57"/>
        <n v="3736.08"/>
        <n v="4787.24"/>
        <n v="7086.95"/>
        <n v="1054.77"/>
        <n v="18571.240000000002"/>
        <n v="1146"/>
        <n v="656.02"/>
        <n v="7921.8"/>
        <n v="7776.95"/>
        <n v="6968.79"/>
        <n v="18392.29"/>
        <n v="1114.55"/>
        <n v="9917.85"/>
        <n v="12579.26"/>
        <n v="406.29"/>
        <n v="8176.56"/>
        <n v="4532.2"/>
        <n v="19132.419999999998"/>
        <n v="16487.23"/>
        <n v="2773.77"/>
        <n v="5471.11"/>
        <n v="5458.96"/>
        <n v="15180.93"/>
        <n v="2418.2800000000002"/>
        <n v="2465.04"/>
        <n v="10295.64"/>
        <n v="17142.990000000002"/>
        <n v="12304.2"/>
        <n v="2954.59"/>
        <n v="977.63"/>
        <n v="2384.2199999999998"/>
        <n v="12211.62"/>
        <n v="14533.9"/>
        <n v="17689.400000000001"/>
        <n v="3979.21"/>
        <n v="15169.15"/>
        <n v="16864.66"/>
        <n v="18447.310000000001"/>
        <n v="999.66"/>
        <n v="13127.25"/>
        <n v="10829.1"/>
        <n v="14055.41"/>
        <n v="2409.8000000000002"/>
        <n v="5970.52"/>
        <n v="10934.46"/>
        <n v="2068.08"/>
        <n v="19759.830000000002"/>
        <n v="4532.83"/>
        <n v="10348.629999999999"/>
        <n v="3480.82"/>
        <n v="6284.39"/>
        <n v="9130.32"/>
        <n v="12226.15"/>
        <n v="12466.79"/>
        <n v="2911.29"/>
        <n v="19012.87"/>
        <n v="3339.42"/>
        <n v="4873.97"/>
        <n v="17945.73"/>
        <n v="6757.84"/>
        <n v="19588.310000000001"/>
        <n v="7438.18"/>
        <n v="13948.09"/>
        <n v="11344.52"/>
        <n v="12801.9"/>
        <n v="19146.37"/>
        <n v="3893.99"/>
        <n v="151.41999999999999"/>
        <n v="9619.42"/>
        <n v="6825.52"/>
        <n v="10926.23"/>
        <n v="4598.79"/>
        <n v="7065.21"/>
        <n v="1526.46"/>
        <n v="19941.02"/>
        <n v="11147.82"/>
        <n v="10414.98"/>
        <n v="11165.22"/>
        <n v="14944.35"/>
        <n v="10667.72"/>
        <n v="9167.11"/>
        <n v="19993.560000000001"/>
        <n v="4434.99"/>
        <n v="16530.57"/>
        <n v="11535.9"/>
        <n v="8259.48"/>
        <n v="18454.11"/>
        <n v="15987.47"/>
        <n v="171.84"/>
        <n v="11177.99"/>
        <n v="16913.5"/>
        <n v="7976.39"/>
        <n v="14072.76"/>
        <n v="18797.310000000001"/>
        <n v="13868.47"/>
        <n v="12389.51"/>
        <n v="1334.55"/>
        <n v="16246.79"/>
        <n v="10666.39"/>
        <n v="7677.49"/>
        <n v="17694.77"/>
        <n v="18241.04"/>
        <n v="13385.64"/>
        <n v="14762.71"/>
        <n v="470.41"/>
        <n v="5114.1899999999996"/>
        <n v="15249.35"/>
        <n v="17259.48"/>
        <n v="17136.349999999999"/>
        <n v="2526.38"/>
        <n v="4678.5600000000004"/>
        <n v="19584.22"/>
        <n v="8853.09"/>
        <n v="11438.09"/>
        <n v="9489.09"/>
        <n v="18780.93"/>
        <n v="8645.32"/>
        <n v="5791.29"/>
        <n v="12678.56"/>
        <n v="13436.51"/>
        <n v="10534.53"/>
        <n v="4221.32"/>
        <n v="7663.1"/>
        <n v="7594.46"/>
        <n v="7098.46"/>
        <n v="6481.44"/>
        <n v="13532.16"/>
        <n v="5746.76"/>
        <n v="19757.07"/>
        <n v="3734.34"/>
        <n v="2177.1799999999998"/>
        <n v="19384.22"/>
        <n v="17323.919999999998"/>
        <n v="3216.5"/>
        <n v="17827.22"/>
        <n v="12220.23"/>
        <n v="465.85"/>
        <n v="8648.5"/>
        <n v="9650.5400000000009"/>
        <n v="16400.810000000001"/>
        <n v="7989.59"/>
        <n v="2574.36"/>
        <n v="3467.4"/>
        <n v="4889.55"/>
        <n v="18294.59"/>
        <n v="6850.67"/>
        <n v="19681.96"/>
        <n v="17131.490000000002"/>
        <n v="10937.97"/>
        <n v="3444.29"/>
        <n v="8123.97"/>
        <n v="7267.57"/>
        <n v="9086.66"/>
        <n v="17541.88"/>
        <n v="521.66999999999996"/>
        <n v="4371.75"/>
        <n v="18283.650000000001"/>
        <n v="17162.16"/>
        <n v="10125.5"/>
        <n v="7041.36"/>
        <n v="11431.99"/>
        <n v="18133.41"/>
        <n v="12483.8"/>
        <n v="13981.68"/>
        <n v="11226.77"/>
        <n v="16469.32"/>
        <n v="16570.09"/>
        <n v="8980.94"/>
        <n v="8315.8799999999992"/>
        <n v="6848.16"/>
        <n v="10442.379999999999"/>
        <n v="14564.28"/>
        <n v="8448"/>
        <n v="10326.32"/>
        <n v="8110.55"/>
        <n v="6589.78"/>
        <n v="12358.02"/>
        <n v="15505.5"/>
        <n v="14275.74"/>
        <n v="4723.3500000000004"/>
        <n v="8703.7999999999993"/>
        <n v="7175.99"/>
        <n v="2764.25"/>
        <n v="502.35"/>
        <n v="10022.86"/>
        <n v="15635.82"/>
        <n v="15691.97"/>
        <n v="9291.18"/>
        <n v="19803.23"/>
        <n v="4434.0200000000004"/>
        <n v="16350.89"/>
        <n v="3721.23"/>
        <n v="4464.74"/>
        <n v="2164.14"/>
        <n v="4226.8900000000003"/>
        <n v="8197.08"/>
        <n v="7005.96"/>
        <n v="2675.16"/>
        <n v="14785.88"/>
        <n v="18363.88"/>
        <n v="888.24"/>
        <n v="11824.53"/>
        <n v="2844.9"/>
        <n v="6952.3"/>
        <n v="3957.17"/>
        <n v="2740.35"/>
        <n v="7725.92"/>
        <n v="18632.349999999999"/>
        <n v="14949.62"/>
        <n v="10767.66"/>
        <n v="11651.66"/>
        <n v="18578.580000000002"/>
        <n v="17364.939999999999"/>
        <n v="10190.64"/>
        <n v="10065.39"/>
        <n v="12191.11"/>
        <n v="5329.43"/>
        <n v="15724.45"/>
        <n v="8740.61"/>
        <n v="7010.84"/>
        <n v="17441.88"/>
        <n v="19346.64"/>
        <n v="5568.12"/>
        <n v="8378.49"/>
        <n v="18862.75"/>
        <n v="17680.72"/>
        <n v="9856.41"/>
        <n v="2030.11"/>
        <n v="18315.849999999999"/>
        <n v="15510.61"/>
        <n v="1804.96"/>
        <n v="279.18"/>
        <n v="1648.59"/>
        <n v="19943.7"/>
        <n v="13349.52"/>
        <n v="3524.68"/>
        <n v="3066.64"/>
        <n v="14079.38"/>
        <n v="17665.57"/>
        <n v="10790.65"/>
        <n v="9039.93"/>
        <n v="9501.17"/>
        <n v="15110.7"/>
        <n v="1398.5"/>
        <n v="5807.33"/>
        <n v="13058.12"/>
        <n v="6676.2"/>
        <n v="13644.83"/>
        <n v="5032.22"/>
        <n v="12394.48"/>
        <n v="7953.43"/>
        <n v="18059.740000000002"/>
        <n v="13773.22"/>
        <n v="9200.89"/>
        <n v="13429.38"/>
        <n v="9439.85"/>
        <n v="16022.79"/>
        <n v="5221.08"/>
        <n v="12835.23"/>
        <n v="13304.59"/>
        <n v="12537.35"/>
        <n v="4021.1"/>
        <n v="14211.14"/>
        <n v="14158.97"/>
        <n v="14181.71"/>
        <n v="5756.21"/>
        <n v="8199.1200000000008"/>
        <n v="13073.35"/>
        <n v="13587.02"/>
        <n v="845.96"/>
        <n v="9159.56"/>
        <n v="2267.3200000000002"/>
        <n v="5487.2"/>
        <n v="4084.37"/>
        <n v="8239.1200000000008"/>
        <n v="4460.78"/>
        <n v="4328.34"/>
        <n v="7875.49"/>
        <n v="2361.94"/>
        <n v="18917.53"/>
        <n v="10611.66"/>
        <n v="11455.73"/>
        <n v="17341.57"/>
        <n v="12071.44"/>
        <n v="10987.59"/>
        <n v="16186.78"/>
        <n v="14992.1"/>
        <n v="10572.07"/>
        <n v="15057.24"/>
        <n v="18401.830000000002"/>
        <n v="2489.75"/>
        <n v="3331.92"/>
        <n v="10472.89"/>
        <n v="16838.86"/>
        <n v="2935.11"/>
        <n v="2013.64"/>
        <n v="14802.52"/>
        <n v="5315.72"/>
        <n v="10210.040000000001"/>
        <n v="10696.22"/>
        <n v="4545.8500000000004"/>
        <n v="820.82"/>
        <n v="6144.05"/>
        <n v="10109.709999999999"/>
        <n v="9086.11"/>
        <n v="14310.12"/>
        <n v="17632.830000000002"/>
        <n v="6352.19"/>
        <n v="18144.28"/>
        <n v="9162.51"/>
        <n v="1716.37"/>
        <n v="15489.58"/>
        <n v="1273.4000000000001"/>
        <n v="12693.13"/>
        <n v="1091.25"/>
        <n v="1666.85"/>
        <n v="5078.9799999999996"/>
        <n v="2087.2800000000002"/>
        <n v="7755.39"/>
        <n v="6527.74"/>
        <n v="11523.4"/>
        <n v="5167.95"/>
        <n v="16123.22"/>
        <n v="6464.26"/>
        <n v="2629.25"/>
        <n v="12997.59"/>
        <n v="16296.64"/>
        <n v="11069.67"/>
        <n v="15289.27"/>
        <n v="8931.1299999999992"/>
        <n v="14924.79"/>
        <n v="8702.4500000000007"/>
        <n v="15276.94"/>
        <n v="18812.68"/>
        <n v="9594.14"/>
        <n v="2416.2199999999998"/>
        <n v="2198.0500000000002"/>
        <n v="10584.99"/>
        <n v="3041.03"/>
        <n v="5634.52"/>
        <n v="13109.8"/>
        <n v="16664.490000000002"/>
        <n v="7484.53"/>
        <n v="11986.44"/>
        <n v="10683.68"/>
        <n v="1079.27"/>
        <n v="5820.11"/>
        <n v="1551.99"/>
        <n v="19494.55"/>
        <n v="11559.42"/>
        <n v="13461.19"/>
        <n v="6437.82"/>
        <n v="18397.53"/>
        <n v="17578.97"/>
        <n v="10035.969999999999"/>
        <n v="14078.64"/>
        <n v="6026.99"/>
        <n v="13275.81"/>
        <n v="9410.5300000000007"/>
        <n v="2789.3"/>
        <n v="535.73"/>
        <n v="380.52"/>
        <n v="14772.25"/>
        <n v="3777"/>
        <n v="457.54"/>
        <n v="3017.23"/>
        <n v="8559.51"/>
        <n v="13888.04"/>
        <n v="15520.23"/>
        <n v="12013.34"/>
        <n v="6806.71"/>
        <n v="15140.13"/>
        <n v="1713.29"/>
        <n v="7103.73"/>
        <n v="1254.6099999999999"/>
        <n v="13189.95"/>
        <n v="16482.77"/>
        <n v="1927.98"/>
        <n v="8655.02"/>
        <n v="1765.55"/>
        <n v="18629.72"/>
        <n v="1325.7"/>
        <n v="15582.87"/>
        <n v="2388.2800000000002"/>
        <n v="15741.32"/>
        <n v="4177.4399999999996"/>
        <n v="4690.1000000000004"/>
        <n v="1675.65"/>
        <n v="4120.21"/>
        <n v="13087.21"/>
        <n v="3284.1"/>
        <n v="9013.7999999999993"/>
        <n v="2239.5"/>
        <n v="18341.95"/>
        <n v="9751.74"/>
        <n v="3046.07"/>
        <n v="9331.77"/>
        <n v="6452.65"/>
        <n v="7645.76"/>
        <n v="4229.3500000000004"/>
        <n v="1118.6199999999999"/>
        <n v="7530.5"/>
        <n v="9179.0300000000007"/>
        <n v="14999.44"/>
        <n v="14762.72"/>
        <n v="14140.08"/>
        <n v="2147.1799999999998"/>
        <n v="1056.97"/>
        <n v="2275.7399999999998"/>
        <n v="17782.7"/>
        <n v="14393.78"/>
        <n v="7927.36"/>
        <n v="14836.7"/>
        <n v="1436.3"/>
        <n v="19856.990000000002"/>
        <n v="16652.099999999999"/>
        <n v="14908.83"/>
        <n v="2268.6799999999998"/>
        <n v="13234.61"/>
        <n v="16092.94"/>
        <n v="3952.8"/>
        <n v="12184.38"/>
        <n v="11340.84"/>
        <n v="7321.54"/>
        <n v="11462.15"/>
        <n v="5747.3"/>
        <n v="15801.69"/>
        <n v="18030.97"/>
        <n v="440.09"/>
        <n v="4275.7700000000004"/>
        <n v="19111.349999999999"/>
        <n v="16180.04"/>
        <n v="8303"/>
        <n v="10709.76"/>
        <n v="5070.4799999999996"/>
        <n v="15679.57"/>
        <n v="19823.580000000002"/>
        <n v="15417.87"/>
        <n v="18647.080000000002"/>
        <n v="2685.9"/>
        <n v="3301.66"/>
        <n v="9051.94"/>
        <n v="13032.85"/>
        <n v="17416.349999999999"/>
        <n v="2151.1799999999998"/>
        <n v="1158.8499999999999"/>
        <n v="8078.06"/>
        <n v="4028.26"/>
        <n v="19465.990000000002"/>
        <n v="8527.0300000000007"/>
        <n v="9780.49"/>
        <n v="13458.71"/>
        <n v="19179.75"/>
        <n v="12494.25"/>
        <n v="11628.01"/>
        <n v="15569.55"/>
        <n v="180.48"/>
        <n v="12088.2"/>
        <n v="13089.38"/>
        <n v="10554.26"/>
        <n v="8858.58"/>
        <n v="14712.28"/>
        <n v="17223.810000000001"/>
        <n v="7951.57"/>
        <n v="9101.17"/>
        <n v="6350.06"/>
        <n v="16350.76"/>
        <n v="1303.82"/>
        <n v="2751.75"/>
        <n v="7085.17"/>
        <n v="8305.76"/>
        <n v="15886.65"/>
        <n v="17228.59"/>
        <n v="8064.43"/>
        <n v="4696.76"/>
        <n v="1740.82"/>
        <n v="11023.06"/>
        <n v="11977.18"/>
        <n v="19995.330000000002"/>
        <n v="1337.08"/>
        <n v="14915.77"/>
        <n v="15711.1"/>
        <n v="5195.4799999999996"/>
        <n v="15596.03"/>
        <n v="12479.86"/>
        <n v="6132.35"/>
        <n v="16414.259999999998"/>
        <n v="1250.27"/>
        <n v="916.68"/>
        <n v="2117.27"/>
        <n v="2484.92"/>
        <n v="11667.73"/>
        <n v="18413.88"/>
        <n v="2972.97"/>
        <n v="2475.37"/>
        <n v="2261.7800000000002"/>
        <n v="11894.08"/>
        <n v="714.55"/>
        <n v="6125.75"/>
        <n v="15779.68"/>
        <n v="19886.060000000001"/>
        <n v="19764.39"/>
        <n v="2538.14"/>
        <n v="2158.0700000000002"/>
        <n v="19411.63"/>
        <n v="14683.52"/>
        <n v="3742.2"/>
        <n v="10142.200000000001"/>
        <n v="7163.98"/>
        <n v="4898.2700000000004"/>
        <n v="17435.38"/>
        <n v="18816.47"/>
        <n v="1563.36"/>
        <n v="126.53"/>
        <n v="313.3"/>
        <n v="15031.86"/>
        <n v="6199.04"/>
        <n v="513.03"/>
        <n v="10290.07"/>
        <n v="1986.31"/>
        <n v="9506.91"/>
        <n v="14074.41"/>
        <n v="11251.57"/>
        <n v="10975.32"/>
        <n v="17805.13"/>
        <n v="18245.87"/>
        <n v="3877.35"/>
        <n v="4788.67"/>
        <n v="2983.23"/>
        <n v="18480.669999999998"/>
        <n v="19714.73"/>
        <n v="12923.96"/>
        <n v="9320.4599999999991"/>
        <n v="16715.650000000001"/>
        <n v="16471.91"/>
        <n v="6037.12"/>
        <n v="18660.88"/>
        <n v="11308.33"/>
        <n v="2630.99"/>
        <n v="17754.150000000001"/>
        <n v="11641.56"/>
        <n v="13075.61"/>
        <n v="6568.89"/>
        <n v="8895.4599999999991"/>
        <n v="14927.55"/>
        <n v="10829.55"/>
        <n v="16232.94"/>
        <n v="2780.4"/>
        <n v="14521.51"/>
        <n v="4730.68"/>
        <n v="16171.64"/>
        <n v="17988.46"/>
        <n v="10467.77"/>
        <n v="19391.87"/>
        <n v="14957.88"/>
        <n v="13843.13"/>
        <n v="5356.84"/>
        <n v="8681.65"/>
        <n v="16165.66"/>
        <n v="6941.92"/>
        <n v="13347.95"/>
        <n v="3230.22"/>
        <n v="8047.86"/>
        <n v="14911.94"/>
        <n v="14740.74"/>
        <n v="1588.56"/>
        <n v="616.72"/>
        <n v="15561.1"/>
        <n v="5600.74"/>
        <n v="19171.16"/>
        <n v="16119.33"/>
        <n v="10507.65"/>
        <n v="14873.65"/>
        <n v="12652.87"/>
        <n v="15385.46"/>
        <n v="9871.2000000000007"/>
        <n v="10404.39"/>
        <n v="4928.24"/>
        <n v="12678.82"/>
        <n v="18860.400000000001"/>
        <n v="12224.59"/>
        <n v="5201.8500000000004"/>
        <n v="7116.97"/>
        <n v="13405.32"/>
        <n v="15074.16"/>
        <n v="11056.96"/>
        <n v="1036.3"/>
        <n v="6541.91"/>
        <n v="18444.07"/>
        <n v="13574.19"/>
        <n v="6845.97"/>
        <n v="15568.32"/>
        <n v="11149.91"/>
        <n v="16571.990000000002"/>
        <n v="6199.4"/>
        <n v="10338.94"/>
        <n v="15904.03"/>
        <n v="15907.63"/>
        <n v="11721.97"/>
        <n v="15270.2"/>
        <n v="3016.02"/>
        <n v="2606.23"/>
        <n v="2259.13"/>
        <n v="15363.46"/>
        <n v="10793"/>
        <n v="7358.2"/>
        <n v="2589.52"/>
        <n v="18434.52"/>
        <n v="19116.810000000001"/>
        <n v="8268.68"/>
        <n v="9508.08"/>
        <n v="2500.71"/>
        <n v="12379"/>
        <n v="19260.25"/>
        <n v="15561.43"/>
        <n v="16958.14"/>
        <n v="18291.75"/>
        <n v="10784.25"/>
        <n v="4454.0600000000004"/>
        <n v="3642.17"/>
        <n v="15696.39"/>
        <n v="9399.68"/>
        <n v="10853.38"/>
        <n v="11710.77"/>
        <n v="15071.98"/>
        <n v="1994"/>
        <n v="4664.54"/>
        <n v="2797.68"/>
        <n v="19939.79"/>
        <n v="9222.5"/>
        <n v="13716.8"/>
        <n v="14577.41"/>
        <n v="13387.47"/>
        <n v="5119.45"/>
        <n v="19116.919999999998"/>
        <n v="16818.64"/>
        <n v="16028.08"/>
        <n v="3889.41"/>
        <n v="2363.31"/>
        <n v="15572.95"/>
        <n v="16771.57"/>
        <n v="6309.34"/>
        <n v="19648.77"/>
        <n v="10073.85"/>
        <n v="7400.64"/>
        <n v="13370.33"/>
        <n v="5590.8"/>
        <n v="13695.95"/>
        <n v="6576.44"/>
        <n v="4943.93"/>
        <n v="10815.25"/>
        <n v="15846.68"/>
        <n v="15741.59"/>
        <n v="4418.9799999999996"/>
        <n v="5632.9"/>
        <n v="12403.46"/>
        <n v="14607.53"/>
        <n v="15472.64"/>
        <n v="14801.48"/>
        <n v="12238.06"/>
        <n v="2422.9699999999998"/>
        <n v="15377.88"/>
        <n v="17931.21"/>
        <n v="2290"/>
        <n v="4965.07"/>
        <n v="1231.77"/>
        <n v="13141.45"/>
        <n v="17817.2"/>
        <n v="17131.27"/>
        <n v="681.39"/>
        <n v="1831.38"/>
        <n v="3444.12"/>
        <n v="11730.49"/>
        <n v="11743.76"/>
        <n v="8324.36"/>
        <n v="2529.09"/>
        <n v="1192.26"/>
        <n v="3637.76"/>
        <n v="5751.65"/>
        <n v="6314.09"/>
        <n v="1332.78"/>
        <n v="10631.04"/>
        <n v="536.63"/>
        <n v="19417.05"/>
        <n v="17084.759999999998"/>
        <n v="13968"/>
        <n v="14906.89"/>
        <n v="977.99"/>
        <n v="12088.17"/>
        <n v="15355.01"/>
        <n v="9817.73"/>
        <n v="14116.4"/>
        <n v="7754.59"/>
        <n v="2212.63"/>
        <n v="2716.18"/>
        <n v="3904.33"/>
        <n v="12074.93"/>
        <n v="10139.73"/>
        <n v="13895.46"/>
        <n v="13999.71"/>
        <n v="1876.33"/>
        <n v="16740.63"/>
        <n v="6800.15"/>
        <n v="17286.18"/>
        <n v="2935.5"/>
        <n v="7917.06"/>
        <n v="15280.53"/>
        <n v="7991.34"/>
        <n v="5293.23"/>
        <n v="8144.22"/>
        <n v="1156.3399999999999"/>
        <n v="2517.9"/>
        <n v="14329.16"/>
        <n v="443.1"/>
        <n v="17483.349999999999"/>
        <n v="592.77"/>
        <n v="18782.52"/>
        <n v="19525.72"/>
        <n v="14809.15"/>
        <n v="12858.24"/>
        <n v="15440.04"/>
        <n v="19536.810000000001"/>
        <n v="2480.94"/>
        <n v="8408.1200000000008"/>
        <n v="5480.18"/>
        <n v="14324.43"/>
        <n v="16564.37"/>
        <n v="14169.34"/>
        <n v="18870.3"/>
        <n v="13785.42"/>
        <n v="5600.41"/>
        <n v="2905.86"/>
        <n v="14318.51"/>
        <n v="19368.89"/>
        <n v="2564.16"/>
        <n v="5515.72"/>
        <n v="7167.4"/>
        <n v="11772.34"/>
        <n v="19051.22"/>
        <n v="15123.69"/>
        <n v="8292.0300000000007"/>
        <n v="18391.98"/>
        <n v="1719.99"/>
        <n v="3998.73"/>
        <n v="14976.14"/>
        <n v="6031.78"/>
        <n v="12132.3"/>
        <n v="13213.65"/>
        <n v="12359.72"/>
        <n v="12391.83"/>
        <n v="11338.21"/>
        <n v="2733.65"/>
        <n v="17264.560000000001"/>
        <n v="16568.91"/>
        <n v="9127.0300000000007"/>
        <n v="3567.78"/>
        <n v="12210.94"/>
        <n v="15221.96"/>
        <n v="7348.77"/>
        <n v="256.32"/>
        <n v="18287.38"/>
        <n v="17988.02"/>
        <n v="16411.439999999999"/>
        <n v="14206.11"/>
        <n v="16268.48"/>
        <n v="1715.61"/>
        <n v="14657.42"/>
        <n v="9259.73"/>
        <n v="11067.64"/>
        <n v="15258.9"/>
        <n v="12730.57"/>
        <n v="16549.95"/>
        <n v="4696.6899999999996"/>
        <n v="5792.16"/>
        <n v="858.55"/>
        <n v="10923.64"/>
        <n v="1464.97"/>
        <n v="10042.34"/>
        <n v="17716.95"/>
        <n v="5731.59"/>
        <n v="18650.830000000002"/>
        <n v="5218.1000000000004"/>
        <n v="7373.9"/>
        <n v="10694.27"/>
        <n v="3380.76"/>
        <n v="490.27"/>
        <n v="4812.72"/>
        <n v="4016.57"/>
        <n v="16857.23"/>
        <n v="1900.26"/>
        <n v="2412.7199999999998"/>
        <n v="18805.400000000001"/>
        <n v="5321.76"/>
        <n v="8444.51"/>
        <n v="15388.13"/>
        <n v="5531.54"/>
        <n v="15515.32"/>
        <n v="9111.74"/>
        <n v="15592.63"/>
        <n v="1038.44"/>
        <n v="6586.99"/>
        <n v="5574.36"/>
        <n v="17290.12"/>
        <n v="3858.79"/>
        <n v="14848.03"/>
        <n v="3508.71"/>
        <n v="733.27"/>
        <n v="446.84"/>
        <n v="2942.7"/>
        <n v="19133.34"/>
        <n v="14495.24"/>
        <n v="8339.91"/>
        <n v="3020.02"/>
        <n v="19269.5"/>
        <n v="9684.9699999999993"/>
        <n v="2861.87"/>
        <n v="2932.35"/>
        <n v="6690.76"/>
        <n v="11749.17"/>
        <n v="7627.29"/>
        <n v="8087.22"/>
        <n v="12829.82"/>
        <n v="3252.06"/>
        <n v="15254.87"/>
        <n v="18249.82"/>
        <n v="15031.32"/>
        <n v="10926.45"/>
        <n v="3110.84"/>
        <n v="15051.81"/>
        <n v="17507.759999999998"/>
        <n v="525.79"/>
        <n v="5113.7700000000004"/>
        <n v="12684.16"/>
        <n v="16696.48"/>
        <n v="8971.2000000000007"/>
        <n v="17485.91"/>
        <n v="2976.81"/>
        <n v="8845.6"/>
        <n v="2891.04"/>
        <n v="13412.44"/>
        <n v="15922.38"/>
        <n v="512.4"/>
        <n v="10386.879999999999"/>
        <n v="9225.52"/>
        <n v="12238.17"/>
        <n v="8182.54"/>
        <n v="14633.67"/>
        <n v="19757.400000000001"/>
        <n v="6931.88"/>
        <n v="11895.46"/>
        <n v="4634.62"/>
        <n v="18934.07"/>
        <n v="17820.169999999998"/>
        <n v="19610.39"/>
        <n v="13806.76"/>
        <n v="17168.7"/>
        <n v="16547.98"/>
        <n v="12745.7"/>
        <n v="1450.92"/>
        <n v="2766.96"/>
        <n v="8393.94"/>
        <n v="12784.81"/>
        <n v="2055.14"/>
        <n v="14217.25"/>
        <n v="1188.25"/>
        <n v="6120.74"/>
        <n v="11154.14"/>
        <n v="4448.6499999999996"/>
        <n v="11015.26"/>
        <n v="964.83"/>
        <n v="538.01"/>
        <n v="5724.66"/>
        <n v="3995.8"/>
        <n v="8355.6200000000008"/>
        <n v="16631.900000000001"/>
        <n v="5504.81"/>
        <n v="16087.95"/>
        <n v="2916.08"/>
        <n v="18841.650000000001"/>
        <n v="13288.19"/>
        <n v="11361.5"/>
        <n v="19347.509999999998"/>
        <n v="701.29"/>
        <n v="4569.13"/>
        <n v="8187.58"/>
        <n v="13985"/>
        <n v="15093.98"/>
        <n v="4343.93"/>
        <n v="14964.99"/>
        <n v="14092.63"/>
        <n v="16810.509999999998"/>
        <n v="12900.21"/>
        <n v="4954.53"/>
        <n v="692.09"/>
        <n v="13794.31"/>
        <n v="201.77"/>
        <n v="18785.29"/>
        <n v="10026.200000000001"/>
        <n v="13092.41"/>
        <n v="12949.89"/>
        <n v="19497.560000000001"/>
        <n v="14106.95"/>
        <n v="11055.5"/>
        <n v="17019.27"/>
        <n v="3231.62"/>
        <n v="2549.7800000000002"/>
        <n v="18398.189999999999"/>
        <n v="13894.73"/>
        <n v="8499.74"/>
        <n v="18047.64"/>
        <n v="4401.3999999999996"/>
        <n v="5799.98"/>
        <n v="4263.33"/>
        <n v="10348.040000000001"/>
        <n v="15967.94"/>
        <n v="7653.34"/>
        <n v="2120.5"/>
        <n v="4755.18"/>
        <n v="16211.13"/>
        <n v="985.35"/>
        <n v="15239.86"/>
        <n v="17445.05"/>
        <n v="2360.11"/>
        <n v="13698.08"/>
        <n v="13587.62"/>
        <n v="14099.95"/>
        <n v="7768.96"/>
        <n v="11475.14"/>
        <n v="10847.74"/>
        <n v="17967.82"/>
        <n v="12231.35"/>
        <n v="14675.91"/>
        <n v="12638.17"/>
        <n v="15783.38"/>
        <n v="8373.4"/>
        <n v="7867"/>
        <n v="7122.42"/>
        <n v="14085.53"/>
        <n v="8603.42"/>
        <n v="9941.49"/>
        <n v="15276.72"/>
        <n v="7122.65"/>
        <n v="16519.23"/>
        <n v="12821.36"/>
        <n v="3716.62"/>
        <n v="5859.41"/>
        <n v="9962.2000000000007"/>
        <n v="15313.67"/>
        <n v="10729.47"/>
        <n v="11551.18"/>
        <n v="632.67999999999995"/>
        <n v="16365.28"/>
        <n v="7548.41"/>
        <n v="11619.99"/>
        <n v="4282.6899999999996"/>
        <n v="7408.98"/>
        <n v="2741.81"/>
        <n v="10346.73"/>
        <n v="16312.36"/>
        <n v="10232.280000000001"/>
        <n v="11054.16"/>
        <n v="15303.84"/>
        <n v="11833.56"/>
        <n v="16044.31"/>
        <n v="18209.59"/>
        <n v="5408.45"/>
        <n v="8461.84"/>
        <n v="11789.68"/>
        <n v="1932"/>
        <n v="2715.33"/>
        <n v="5411"/>
        <n v="16471.75"/>
        <n v="1553.8"/>
        <n v="14386.59"/>
        <n v="14901.2"/>
        <n v="12624.16"/>
        <n v="5973.47"/>
        <n v="2850.21"/>
        <n v="1516.76"/>
        <n v="12848.28"/>
        <n v="8486.8700000000008"/>
        <n v="5113.63"/>
        <n v="7396.89"/>
        <n v="10885.11"/>
        <n v="2464.61"/>
        <n v="10063.09"/>
        <n v="17996.79"/>
        <n v="17475.240000000002"/>
        <n v="2287.73"/>
        <n v="8021.52"/>
        <n v="6595.63"/>
        <n v="14225.19"/>
        <n v="9277.48"/>
        <n v="14468.97"/>
        <n v="13608.11"/>
        <n v="8889.73"/>
        <n v="13853.97"/>
        <n v="18687.689999999999"/>
        <n v="5109.17"/>
        <n v="9647.35"/>
        <n v="5307.11"/>
        <n v="16932.439999999999"/>
        <n v="17763.349999999999"/>
        <n v="1466.32"/>
        <n v="8965.01"/>
        <n v="17521.05"/>
        <n v="14006.19"/>
        <n v="12972.75"/>
        <n v="17766"/>
        <n v="15006.24"/>
        <n v="9783.16"/>
        <n v="19628.52"/>
        <n v="11610.09"/>
        <n v="1416.68"/>
        <n v="1262.24"/>
        <n v="12235.6"/>
        <n v="143.52000000000001"/>
        <n v="10531.51"/>
        <n v="13702.05"/>
        <n v="3513.14"/>
        <n v="10631.16"/>
        <n v="6723"/>
        <n v="11669.75"/>
        <n v="8041.92"/>
        <n v="10990.56"/>
        <n v="5224.99"/>
        <n v="6967.32"/>
        <n v="6026.48"/>
        <n v="3378.95"/>
        <n v="14044.04"/>
        <n v="15782.35"/>
        <n v="11555.36"/>
        <n v="13050.89"/>
        <n v="7785.83"/>
        <n v="14781.91"/>
        <n v="11784.08"/>
        <n v="9918.61"/>
        <n v="616.79999999999995"/>
        <n v="6667.41"/>
        <n v="2301.16"/>
        <n v="9713.77"/>
        <n v="13941.43"/>
        <n v="12303.7"/>
        <n v="4231.8900000000003"/>
        <n v="18512.63"/>
        <n v="1673.81"/>
        <n v="16485.439999999999"/>
        <n v="3002.34"/>
        <n v="4668.3999999999996"/>
        <n v="3671.28"/>
        <n v="19666.32"/>
        <n v="19075.2"/>
        <n v="12640.58"/>
        <n v="11000.5"/>
        <n v="11701.86"/>
        <n v="6335.87"/>
        <n v="7108.06"/>
        <n v="5983.55"/>
        <n v="18073.490000000002"/>
        <n v="15892.07"/>
        <n v="12583.04"/>
        <n v="15578.82"/>
        <n v="12156.45"/>
        <n v="3550.12"/>
        <n v="15024.16"/>
        <n v="9222.94"/>
        <n v="8061.64"/>
        <n v="10330.01"/>
        <n v="4595.91"/>
        <n v="17603.34"/>
        <n v="19106.32"/>
        <n v="6214.1"/>
        <n v="16963.64"/>
        <n v="13117.89"/>
        <n v="7582.62"/>
        <n v="17883.22"/>
        <n v="9660.1200000000008"/>
        <n v="11160.89"/>
        <n v="19039.39"/>
        <n v="13671.69"/>
        <n v="17374.650000000001"/>
        <n v="14956.65"/>
        <n v="11002.88"/>
        <n v="17174.650000000001"/>
        <n v="2586.62"/>
        <n v="15023.54"/>
        <n v="7505.86"/>
        <n v="8361.5499999999993"/>
        <n v="12867.28"/>
        <n v="2688.63"/>
        <n v="11806.89"/>
        <n v="10162.42"/>
        <n v="9373.06"/>
        <n v="8208.5499999999993"/>
        <n v="15492.46"/>
        <n v="2067.4699999999998"/>
        <n v="12146.82"/>
        <n v="18682.900000000001"/>
        <n v="6791.84"/>
        <n v="3104.3"/>
        <n v="11595.41"/>
        <n v="3854.73"/>
        <n v="8173.58"/>
        <n v="9711.7000000000007"/>
        <n v="13847.74"/>
        <n v="16841.54"/>
        <n v="3893.65"/>
        <n v="6792.16"/>
        <n v="14486.02"/>
        <n v="14319.7"/>
        <n v="15557.25"/>
        <n v="4611.79"/>
        <n v="16741.080000000002"/>
        <n v="12157.69"/>
        <n v="4549.78"/>
        <n v="8750.26"/>
        <n v="8426.19"/>
        <n v="17853.36"/>
        <n v="15742.09"/>
        <n v="4978.87"/>
        <n v="16876.79"/>
        <n v="5560.47"/>
        <n v="14894.26"/>
        <n v="9634.27"/>
        <n v="6182.56"/>
        <n v="2724.33"/>
        <n v="186.96"/>
        <n v="3304.66"/>
        <n v="4973.96"/>
        <n v="8431.75"/>
        <n v="18837.36"/>
        <n v="10218.19"/>
        <n v="17081.71"/>
        <n v="4718.6400000000003"/>
        <n v="15786.46"/>
        <n v="3064.75"/>
        <n v="5172.53"/>
        <n v="5897.98"/>
        <n v="17507.060000000001"/>
        <n v="19340.03"/>
        <n v="16293.79"/>
        <n v="761.18"/>
        <n v="5823.85"/>
        <n v="8535.4699999999993"/>
        <n v="5215.7"/>
        <n v="15634.02"/>
        <n v="14074.59"/>
        <n v="4743.21"/>
        <n v="7787.97"/>
        <n v="19254.919999999998"/>
        <n v="18775.79"/>
        <n v="11422"/>
        <n v="2421.54"/>
        <n v="9193.07"/>
        <n v="4560.62"/>
        <n v="3760.74"/>
        <n v="15081.36"/>
        <n v="8298.65"/>
        <n v="3690.79"/>
        <n v="5262.95"/>
        <n v="15411.89"/>
        <n v="4007.45"/>
        <n v="5798.86"/>
        <n v="13485.47"/>
        <n v="10738.68"/>
        <n v="15763.3"/>
        <n v="341.29"/>
        <n v="8642.56"/>
        <n v="13868.23"/>
        <n v="17690.98"/>
        <n v="18531.75"/>
        <n v="7492.7"/>
        <n v="11938"/>
        <n v="3175.5"/>
        <n v="2502.52"/>
        <n v="15688.38"/>
        <n v="7118.29"/>
        <n v="14404.29"/>
        <n v="1094.32"/>
        <n v="14454.07"/>
        <n v="6006.42"/>
        <n v="9433.6200000000008"/>
        <n v="19574.93"/>
        <n v="13254.93"/>
        <n v="15395.93"/>
        <n v="3501.26"/>
        <n v="10376.950000000001"/>
        <n v="10093.799999999999"/>
        <n v="8144.53"/>
        <n v="11950.11"/>
        <n v="11529.66"/>
        <n v="19790.400000000001"/>
        <n v="8072.27"/>
        <n v="11054.72"/>
        <n v="7776.84"/>
        <n v="12845"/>
        <n v="19213.18"/>
        <n v="7421.56"/>
        <n v="5189.8999999999996"/>
        <n v="2928.96"/>
        <n v="15014.96"/>
        <n v="15970.68"/>
        <n v="8840.82"/>
        <n v="111.72"/>
        <n v="15788.92"/>
        <n v="871.29"/>
        <n v="7551.11"/>
        <n v="17305.48"/>
        <n v="11797.68"/>
        <n v="16220.68"/>
        <n v="9113.65"/>
        <n v="7815.22"/>
        <n v="12881.56"/>
        <n v="1919.16"/>
        <n v="9968.4699999999993"/>
        <n v="5014.0600000000004"/>
        <n v="19073.21"/>
        <n v="3858.51"/>
        <n v="708.08"/>
        <n v="18848.509999999998"/>
        <n v="1919.17"/>
        <n v="5434"/>
        <n v="13073.68"/>
        <n v="275.63"/>
        <n v="10051.950000000001"/>
        <n v="8616.59"/>
        <n v="18944.75"/>
        <n v="9473.0300000000007"/>
        <n v="9104.2999999999993"/>
        <n v="16213.68"/>
        <n v="15077.95"/>
        <n v="19064.23"/>
        <n v="13200.53"/>
        <n v="6179.17"/>
        <n v="6694.74"/>
        <n v="12192.7"/>
        <n v="3547.73"/>
        <n v="3957.86"/>
        <n v="18496.900000000001"/>
        <n v="13248.23"/>
        <n v="3518.76"/>
        <n v="4465.8"/>
        <n v="4424.87"/>
        <n v="8034.75"/>
        <n v="5271.76"/>
        <n v="14827.61"/>
        <n v="11556.67"/>
        <n v="8728.69"/>
        <n v="14353.69"/>
        <n v="1745.66"/>
        <n v="3514.98"/>
        <n v="1229.05"/>
        <n v="17406.86"/>
        <n v="1373.88"/>
        <n v="15699.12"/>
        <n v="13232.24"/>
        <n v="14416.01"/>
        <n v="7451.12"/>
        <n v="13366.29"/>
        <n v="14660.41"/>
        <n v="13088.05"/>
        <n v="2596.0100000000002"/>
        <n v="3750.71"/>
        <n v="2506.39"/>
        <n v="5131.3999999999996"/>
        <n v="6954.11"/>
        <n v="13219.08"/>
        <n v="12100.51"/>
        <n v="9727.65"/>
        <n v="10457.86"/>
        <n v="9591.86"/>
        <n v="11049.64"/>
        <n v="18191.97"/>
        <n v="5879.14"/>
        <n v="19238.740000000002"/>
        <n v="17438.27"/>
        <n v="7165.44"/>
        <n v="4905.2299999999996"/>
        <n v="14476.69"/>
        <n v="14132.14"/>
        <n v="1613.34"/>
        <n v="19650.61"/>
        <n v="10802.71"/>
        <n v="3581.11"/>
        <n v="12711.67"/>
        <n v="5480.89"/>
        <n v="7290.62"/>
        <n v="3293.73"/>
        <n v="7083.18"/>
        <n v="11914.72"/>
        <n v="1070.32"/>
        <n v="1745.83"/>
        <n v="2244.8200000000002"/>
        <n v="19655.330000000002"/>
        <n v="14938.06"/>
        <n v="12885.01"/>
        <n v="18916.12"/>
        <n v="10791.91"/>
        <n v="4552.18"/>
        <n v="17951.13"/>
        <n v="15459.7"/>
        <n v="5575.35"/>
        <n v="1311.47"/>
        <n v="12855.93"/>
        <n v="3010.22"/>
        <n v="12325.01"/>
        <n v="16486.330000000002"/>
        <n v="3791.84"/>
        <n v="16029.96"/>
        <n v="5142.8"/>
        <n v="13843.28"/>
        <n v="5894.93"/>
        <n v="13326.95"/>
        <n v="3844.91"/>
        <n v="12337.49"/>
        <n v="17847.599999999999"/>
        <n v="15348.02"/>
        <n v="7168.05"/>
        <n v="7849.2"/>
        <n v="5430.64"/>
        <n v="9365.43"/>
        <n v="14365.85"/>
        <n v="905.08"/>
        <n v="575.96"/>
        <n v="626.26"/>
        <n v="2728.31"/>
        <n v="1389.21"/>
        <n v="12100.08"/>
        <n v="9031.4"/>
        <n v="17756.5"/>
        <n v="3719.15"/>
        <n v="18942.34"/>
        <n v="7541.39"/>
        <n v="5933.31"/>
        <n v="7149.58"/>
        <n v="5647.18"/>
        <n v="1236.5899999999999"/>
        <n v="933.49"/>
        <n v="15000.76"/>
        <n v="4777.4399999999996"/>
        <n v="14545.8"/>
        <n v="14439.04"/>
        <n v="10506.17"/>
        <n v="12419.19"/>
        <n v="9920.73"/>
        <n v="9000.43"/>
        <n v="4703.72"/>
        <n v="8418.51"/>
        <n v="19499.79"/>
        <n v="5295.86"/>
        <n v="19784"/>
        <n v="3813.23"/>
        <n v="14457.48"/>
        <n v="16041.12"/>
        <n v="8846.8700000000008"/>
        <n v="17863.46"/>
        <n v="11300.09"/>
        <n v="884.9"/>
        <n v="14284.91"/>
        <n v="11307.54"/>
        <n v="12282.94"/>
        <n v="574.79999999999995"/>
        <n v="9032.81"/>
        <n v="1959.95"/>
        <n v="118.9"/>
        <n v="359.05"/>
        <n v="3245.64"/>
        <n v="12093.85"/>
        <n v="15641.79"/>
        <n v="14753.32"/>
        <n v="17141.86"/>
        <n v="1317.13"/>
        <n v="11423.02"/>
        <n v="6090.31"/>
        <n v="19762.689999999999"/>
        <n v="4812.8599999999997"/>
        <n v="5995.9"/>
        <n v="19759.36"/>
        <n v="4500.42"/>
        <n v="3938.04"/>
        <n v="11602.1"/>
        <n v="10987.87"/>
        <n v="16194.91"/>
        <n v="19034.82"/>
        <n v="5263.91"/>
        <n v="9975.7199999999993"/>
        <n v="3930.21"/>
        <n v="18426.93"/>
        <n v="12642.07"/>
        <n v="18935.37"/>
        <n v="19190.740000000002"/>
        <n v="5867.71"/>
        <n v="223.14"/>
        <n v="4672.05"/>
        <n v="5234.47"/>
        <n v="13565.69"/>
        <n v="12548.11"/>
        <n v="17961.48"/>
        <n v="1891.31"/>
        <n v="914.51"/>
        <n v="19774.650000000001"/>
        <n v="7000.6"/>
        <n v="2738.45"/>
        <n v="1813.38"/>
        <n v="8671.18"/>
        <n v="10973.98"/>
        <n v="2622.26"/>
        <n v="264.64999999999998"/>
        <n v="17327.349999999999"/>
        <n v="6423.27"/>
        <n v="13875.17"/>
        <n v="10795.21"/>
        <n v="6317.12"/>
        <n v="4852.3999999999996"/>
        <n v="15149.1"/>
        <n v="3664.96"/>
        <n v="15455.73"/>
        <n v="12630.5"/>
        <n v="11281.57"/>
        <n v="19780.14"/>
        <n v="17140.38"/>
        <n v="9431.43"/>
        <n v="652.44000000000005"/>
        <n v="8832.3799999999992"/>
        <n v="19553.419999999998"/>
        <n v="6233.59"/>
        <n v="14302.62"/>
        <n v="10308.15"/>
        <n v="4781.67"/>
        <n v="2147.71"/>
        <n v="9912.3799999999992"/>
        <n v="11022.1"/>
        <n v="6548.89"/>
        <n v="8121.67"/>
        <n v="2808.22"/>
        <n v="2792.07"/>
        <n v="6880.64"/>
        <n v="13244.68"/>
        <n v="11448.27"/>
        <n v="1930.72"/>
        <n v="9392.06"/>
        <n v="2496.63"/>
        <n v="14701.6"/>
        <n v="3371.69"/>
        <n v="6020.47"/>
        <n v="7864.85"/>
        <n v="11715.05"/>
        <n v="4571.17"/>
        <n v="5949.11"/>
        <n v="5144.16"/>
        <n v="3258.3"/>
        <n v="14908.23"/>
        <n v="5383.24"/>
        <n v="18518.54"/>
        <n v="17149"/>
        <n v="12664.79"/>
        <n v="3497.58"/>
        <n v="1755.83"/>
        <n v="15141.13"/>
        <n v="19830.77"/>
        <n v="17798.41"/>
        <n v="1609.89"/>
        <n v="16111.35"/>
        <n v="10486.53"/>
        <n v="2955.99"/>
        <n v="12988.32"/>
        <n v="2311.89"/>
        <n v="12136.97"/>
        <n v="14263.71"/>
        <n v="1685.01"/>
        <n v="19116.68"/>
        <n v="13459.39"/>
        <n v="16252.58"/>
        <n v="12856.36"/>
        <n v="13725.53"/>
        <n v="9034.5300000000007"/>
        <n v="1031.52"/>
        <n v="11227.92"/>
        <n v="8294.4500000000007"/>
        <n v="7126.2"/>
        <n v="10619.93"/>
        <n v="18058.240000000002"/>
        <n v="12321.44"/>
        <n v="15916.65"/>
        <n v="8100.92"/>
        <n v="5427.9"/>
        <n v="15666.91"/>
        <n v="4517.53"/>
        <n v="4563.76"/>
        <n v="18754.23"/>
        <n v="19486.52"/>
        <n v="10847.07"/>
        <n v="8482.0400000000009"/>
        <n v="2045.1"/>
        <n v="18621.98"/>
        <n v="6076.3"/>
        <n v="18172.52"/>
        <n v="19265.82"/>
        <n v="5898.32"/>
        <n v="12808.98"/>
        <n v="14020.27"/>
        <n v="9626.07"/>
        <n v="17192.22"/>
        <n v="19109.05"/>
        <n v="16832.73"/>
        <n v="16120.45"/>
        <n v="8031.03"/>
        <n v="3374.81"/>
        <n v="6330.61"/>
        <n v="9012.1"/>
        <n v="15696.68"/>
        <n v="16398.02"/>
        <n v="18506.04"/>
        <n v="14682.21"/>
        <n v="15236.4"/>
        <n v="978.44"/>
        <n v="5356.62"/>
        <n v="4732.16"/>
        <n v="17928.88"/>
        <n v="10976.73"/>
        <n v="1694"/>
        <n v="12155.84"/>
        <n v="9273.8799999999992"/>
        <n v="12764.43"/>
        <n v="16928.02"/>
        <n v="11807.17"/>
        <n v="465.32"/>
        <n v="11954.51"/>
        <n v="8831.4599999999991"/>
        <n v="14241.88"/>
        <n v="14156.54"/>
        <n v="3037.63"/>
        <n v="16418.59"/>
        <n v="18848.45"/>
        <n v="8550.85"/>
        <n v="8725.9"/>
        <n v="545.37"/>
        <n v="10341.9"/>
        <n v="1282.68"/>
        <n v="19723.93"/>
        <n v="10837.64"/>
        <n v="11232.05"/>
        <n v="5745.34"/>
        <n v="11027.39"/>
        <n v="14768.27"/>
        <n v="17781.02"/>
        <n v="15558.31"/>
        <n v="8387.68"/>
        <n v="14669.52"/>
        <n v="828.54"/>
        <n v="3809.01"/>
        <n v="9643.81"/>
        <n v="14684.39"/>
        <n v="2796.25"/>
        <n v="2206.5300000000002"/>
        <n v="5426.06"/>
        <n v="716.4"/>
        <n v="3978.59"/>
        <n v="12365.84"/>
        <n v="18315.41"/>
        <n v="19928.34"/>
        <n v="10632.8"/>
        <n v="4432.21"/>
        <n v="8766.19"/>
        <n v="17812.009999999998"/>
        <n v="4615.67"/>
        <n v="5160.6400000000003"/>
        <n v="9359.9699999999993"/>
        <n v="7630.06"/>
        <n v="18914.29"/>
        <n v="6416.29"/>
        <n v="8325.56"/>
        <n v="10886.93"/>
        <n v="10105.4"/>
        <n v="10355.6"/>
        <n v="10682.77"/>
        <n v="5593.27"/>
        <n v="16309.22"/>
        <n v="19050.439999999999"/>
        <n v="16427.07"/>
        <n v="3417"/>
        <n v="14077.8"/>
        <n v="6749.33"/>
        <n v="3463.27"/>
        <n v="16838.939999999999"/>
        <n v="4332.3999999999996"/>
        <n v="9762.74"/>
        <n v="15786.24"/>
        <n v="1515.61"/>
        <n v="2161.27"/>
        <n v="11194.09"/>
        <n v="11931.14"/>
        <n v="16147.46"/>
        <n v="15085.44"/>
        <n v="11575.03"/>
        <n v="17889.63"/>
        <n v="15565.23"/>
        <n v="1620.64"/>
        <n v="4705.46"/>
        <n v="11079.48"/>
        <n v="14984.15"/>
        <n v="5972.06"/>
        <n v="10011.59"/>
        <n v="5980.72"/>
        <n v="1282.17"/>
        <n v="14520.05"/>
        <n v="4812.6400000000003"/>
        <n v="14301.66"/>
        <n v="16787.150000000001"/>
        <n v="10072.209999999999"/>
        <n v="10738.57"/>
        <n v="14393.24"/>
        <n v="15519.1"/>
        <n v="13797.05"/>
        <n v="11579.05"/>
        <n v="6490.64"/>
        <n v="13912.53"/>
        <n v="4669.54"/>
        <n v="12408.78"/>
        <n v="9165.75"/>
        <n v="8548.5"/>
        <n v="8668.64"/>
        <n v="581.23"/>
        <n v="6152.14"/>
        <n v="7411.75"/>
        <n v="6904.68"/>
        <n v="15462.81"/>
        <n v="4855.51"/>
        <n v="7601.87"/>
        <n v="15797.01"/>
        <n v="13542.71"/>
        <n v="5179.13"/>
        <n v="3524.67"/>
        <n v="8802.74"/>
        <n v="4143.51"/>
        <n v="3581.75"/>
        <n v="15802.31"/>
        <n v="10839.64"/>
        <n v="2761.07"/>
        <n v="14442.64"/>
        <n v="2786.82"/>
        <n v="12343.41"/>
        <n v="10893.91"/>
        <n v="17102.39"/>
        <n v="5402.35"/>
        <n v="16538.02"/>
        <n v="6038.7"/>
        <n v="5661.19"/>
        <n v="19319.740000000002"/>
        <n v="14162.1"/>
        <n v="9168.48"/>
        <n v="10029.42"/>
        <n v="11125.77"/>
        <n v="12690.26"/>
        <n v="11328.01"/>
        <n v="4370.1899999999996"/>
        <n v="309.77999999999997"/>
        <n v="9573.32"/>
        <n v="7162.99"/>
        <n v="10398.39"/>
        <n v="9510.2900000000009"/>
        <n v="6046.29"/>
        <n v="11969.64"/>
        <n v="18671.41"/>
        <n v="13250.44"/>
        <n v="13076.94"/>
        <n v="1448.7"/>
        <n v="6376.56"/>
        <n v="1242"/>
        <n v="6591.63"/>
        <n v="15504.2"/>
        <n v="808.97"/>
        <n v="7663.86"/>
        <n v="10593.49"/>
        <n v="13858.95"/>
        <n v="5663.84"/>
        <n v="7606.72"/>
        <n v="18845.98"/>
        <n v="3203.71"/>
        <n v="19837.87"/>
        <n v="145.19"/>
        <n v="11054.4"/>
        <n v="10526.22"/>
        <n v="16938.16"/>
        <n v="3081.02"/>
        <n v="14694.57"/>
        <n v="11393.79"/>
        <n v="8498.31"/>
        <n v="3647.23"/>
        <n v="18965.11"/>
        <n v="19648.16"/>
        <n v="4864.5200000000004"/>
        <n v="3383.86"/>
        <n v="179.33"/>
        <n v="5868.87"/>
        <n v="8465.73"/>
        <n v="2707.15"/>
        <n v="15120.37"/>
        <n v="17038.87"/>
        <n v="7929.28"/>
        <n v="19802.68"/>
        <n v="18636.45"/>
        <n v="15654.99"/>
        <n v="16165.96"/>
        <n v="14143.64"/>
        <n v="10493.96"/>
        <n v="5874.8"/>
        <n v="16511.47"/>
        <n v="1293.46"/>
        <n v="17144.7"/>
        <n v="19822.29"/>
        <n v="9185.26"/>
        <n v="11111.07"/>
        <n v="11174.76"/>
        <n v="309.45"/>
        <n v="16087.82"/>
        <n v="535.44000000000005"/>
        <n v="16110.68"/>
        <n v="17269.95"/>
        <n v="4568.82"/>
        <n v="12105.04"/>
        <n v="13618.63"/>
        <n v="13220.94"/>
        <n v="17789.150000000001"/>
        <n v="1539.04"/>
        <n v="4253.7700000000004"/>
        <n v="12960.03"/>
        <n v="9895.81"/>
        <n v="12001.38"/>
        <n v="1782.55"/>
        <n v="6838.58"/>
        <n v="9742.34"/>
        <n v="15167.17"/>
        <n v="19822.88"/>
        <n v="11751.45"/>
        <n v="15111.41"/>
        <n v="11646.52"/>
        <n v="6313.53"/>
        <n v="2495.63"/>
        <n v="5607.04"/>
        <n v="19597.560000000001"/>
        <n v="16233.58"/>
        <n v="3586.9"/>
        <n v="5809.34"/>
        <n v="12074.12"/>
        <n v="7785.4"/>
        <n v="13224.4"/>
        <n v="6945.91"/>
        <n v="14502.39"/>
        <n v="5003.25"/>
        <n v="4539.18"/>
        <n v="19581.59"/>
        <n v="233.39"/>
        <n v="4388.41"/>
        <n v="12328.79"/>
        <n v="1946.62"/>
        <n v="18550.439999999999"/>
        <n v="8627.7900000000009"/>
        <n v="2899.84"/>
        <n v="19543.29"/>
        <n v="5593.78"/>
        <n v="16020.18"/>
        <n v="9748.39"/>
        <n v="11993.94"/>
        <n v="18570.490000000002"/>
        <n v="495.65"/>
        <n v="6088.92"/>
        <n v="10879"/>
        <n v="13998.96"/>
        <n v="11380.59"/>
        <n v="17258.88"/>
        <n v="17501.86"/>
        <n v="5882.29"/>
        <n v="7408.28"/>
        <n v="14039.92"/>
        <n v="9478.7900000000009"/>
        <n v="4354.37"/>
        <n v="5251.01"/>
        <n v="3315.38"/>
        <n v="13467.64"/>
        <n v="4867.46"/>
        <n v="1168.3599999999999"/>
        <n v="17207.13"/>
        <n v="14178.59"/>
        <n v="9274.76"/>
        <n v="2179.5300000000002"/>
        <n v="4459.2700000000004"/>
        <n v="9651.16"/>
        <n v="18149.419999999998"/>
        <n v="12859.75"/>
        <n v="9122.48"/>
        <n v="8843.94"/>
        <n v="18442.77"/>
        <n v="10708.77"/>
        <n v="7078.61"/>
        <n v="18071.310000000001"/>
        <n v="3351.11"/>
        <n v="18767.900000000001"/>
        <n v="18677.48"/>
        <n v="16344.24"/>
        <n v="1846.05"/>
        <n v="2973.78"/>
        <n v="19431.38"/>
        <n v="1213.8699999999999"/>
        <n v="13276.39"/>
        <n v="1350.66"/>
        <n v="7562.84"/>
        <n v="12550.73"/>
        <n v="7954.49"/>
        <n v="9337.9599999999991"/>
        <n v="7419.75"/>
        <n v="15635.14"/>
        <n v="15219.13"/>
        <n v="16599.22"/>
        <n v="13600.61"/>
        <n v="17934.09"/>
        <n v="8191.67"/>
        <n v="11737.91"/>
        <n v="7034.02"/>
        <n v="11074.89"/>
        <n v="17706.11"/>
        <n v="18573.330000000002"/>
        <n v="12584.62"/>
        <n v="10886.64"/>
        <n v="4382.71"/>
        <n v="16049.87"/>
        <n v="3343.54"/>
        <n v="13395.68"/>
        <n v="10181.14"/>
        <n v="14795.22"/>
        <n v="482.5"/>
        <n v="19542.919999999998"/>
        <n v="12866.65"/>
        <n v="15845.5"/>
        <n v="11582.48"/>
        <n v="19249.490000000002"/>
        <n v="187.09"/>
        <n v="8406.07"/>
        <n v="17827.3"/>
        <n v="9987.89"/>
        <n v="11685.74"/>
        <n v="453.1"/>
        <n v="2476"/>
        <n v="1712.59"/>
        <n v="9023.91"/>
        <n v="17308.189999999999"/>
        <n v="12199.83"/>
        <n v="2050.52"/>
        <n v="13196.03"/>
        <n v="15535.74"/>
        <n v="18561.5"/>
        <n v="14080.1"/>
        <n v="9436.4"/>
        <n v="6724.53"/>
        <n v="15176.32"/>
        <n v="10890.94"/>
        <n v="4878.62"/>
        <n v="836.4"/>
        <n v="14269.38"/>
        <n v="9117.26"/>
        <n v="18957.89"/>
        <n v="11806.59"/>
        <n v="1972.73"/>
        <n v="3886.7"/>
        <n v="13632.6"/>
        <n v="9869.58"/>
        <n v="14839.46"/>
        <n v="15895.04"/>
        <n v="12651.59"/>
        <n v="1964.04"/>
        <n v="11794.64"/>
        <n v="8824.32"/>
        <n v="1370.15"/>
        <n v="11942.17"/>
        <n v="4944.3500000000004"/>
        <n v="14428.9"/>
        <n v="16193.64"/>
        <n v="11816.54"/>
        <n v="4362.8599999999997"/>
        <n v="17049.21"/>
        <n v="1037.43"/>
        <n v="12958.93"/>
        <n v="10576.44"/>
        <n v="8173.94"/>
        <n v="15981.21"/>
        <n v="16344.09"/>
        <n v="19957.16"/>
        <n v="18005.95"/>
        <n v="7535.22"/>
        <n v="3675.66"/>
        <n v="10765.41"/>
        <n v="2848.13"/>
        <n v="7782.82"/>
        <n v="11817.58"/>
        <n v="18821.96"/>
        <n v="7975.59"/>
        <n v="10927.03"/>
        <n v="5294.73"/>
        <n v="11879.79"/>
        <n v="17928.57"/>
        <n v="19437.77"/>
        <n v="8330.86"/>
        <n v="16237.02"/>
        <n v="17902.02"/>
        <n v="3974.96"/>
        <n v="1736.18"/>
        <n v="3921.43"/>
        <n v="16821.05"/>
        <n v="12802.44"/>
        <n v="8918.6299999999992"/>
        <n v="8875.51"/>
        <n v="19800.97"/>
        <n v="12883.37"/>
        <n v="18729.439999999999"/>
        <n v="1110.1300000000001"/>
        <n v="643.69000000000005"/>
        <n v="9938.41"/>
        <n v="15291.19"/>
        <n v="15885.55"/>
        <n v="9368.7199999999993"/>
        <n v="5664.78"/>
        <n v="13769.93"/>
        <n v="1039.27"/>
        <n v="2059.7800000000002"/>
        <n v="16807.62"/>
        <n v="10444.700000000001"/>
        <n v="2261.9"/>
        <n v="12060.55"/>
        <n v="5807.69"/>
        <n v="10583.38"/>
        <n v="19607.939999999999"/>
        <n v="19725.419999999998"/>
        <n v="7614.79"/>
        <n v="4358.3900000000003"/>
        <n v="8736.4500000000007"/>
        <n v="13239.7"/>
        <n v="12747.84"/>
        <n v="17030.37"/>
        <n v="15523.14"/>
        <n v="19463.759999999998"/>
        <n v="8210.65"/>
        <n v="543.02"/>
        <n v="12636.7"/>
        <n v="4764.03"/>
        <n v="3651.8"/>
        <n v="14387.01"/>
        <n v="482.4"/>
        <n v="19879.349999999999"/>
        <n v="6122.57"/>
        <n v="19559.86"/>
        <n v="14745.71"/>
        <n v="721.14"/>
        <n v="537.24"/>
        <n v="1006.46"/>
        <n v="17262.650000000001"/>
        <n v="6085.36"/>
        <n v="6722.07"/>
        <n v="14466.92"/>
        <n v="2611.44"/>
        <n v="10517.34"/>
        <n v="2453.88"/>
        <n v="1217.29"/>
        <n v="19475.22"/>
        <n v="6618.61"/>
        <n v="5572.11"/>
        <n v="18006.93"/>
        <n v="10108.81"/>
        <n v="14579.66"/>
        <n v="12907.45"/>
        <n v="13514.08"/>
        <n v="640.41999999999996"/>
        <n v="15730.53"/>
        <n v="2170.5700000000002"/>
        <n v="8148.22"/>
        <n v="7621.57"/>
        <n v="15189.35"/>
        <n v="9749.39"/>
        <n v="7666.59"/>
        <n v="19755.64"/>
        <n v="12492.44"/>
        <n v="161.97"/>
        <n v="5587.41"/>
        <n v="14329.34"/>
        <n v="4965.83"/>
        <n v="2457.5700000000002"/>
        <n v="174.16"/>
        <n v="10062.14"/>
        <n v="8153.17"/>
        <n v="1735.61"/>
        <n v="6802.69"/>
        <n v="15544.4"/>
        <n v="5838.35"/>
        <n v="14702.63"/>
        <n v="10599.3"/>
        <n v="11785.4"/>
        <n v="8539.6200000000008"/>
        <n v="6066.37"/>
        <n v="8242.84"/>
        <n v="19689.63"/>
        <n v="16704.72"/>
        <n v="15921.46"/>
        <n v="3942.85"/>
        <n v="5390.61"/>
        <n v="11255.72"/>
        <n v="1795.93"/>
        <n v="19850.16"/>
        <n v="14560.21"/>
        <n v="18838.099999999999"/>
        <n v="10713.56"/>
        <n v="8291.35"/>
        <n v="10036.9"/>
        <n v="1704.69"/>
        <n v="1889.12"/>
        <n v="19988.04"/>
        <n v="9956.1"/>
        <n v="9917.1299999999992"/>
        <n v="2725.07"/>
        <n v="16466.05"/>
        <n v="18105.86"/>
        <n v="1306.19"/>
        <n v="13913.35"/>
        <n v="9319.27"/>
        <n v="17150.03"/>
        <n v="15895.43"/>
        <n v="10877"/>
        <n v="5099.8100000000004"/>
        <n v="7090.93"/>
        <n v="9390.89"/>
        <n v="155.13"/>
        <n v="15307.59"/>
        <n v="5875.26"/>
        <n v="6457.37"/>
        <n v="2491.52"/>
        <n v="16714.39"/>
        <n v="1974.53"/>
        <n v="13559.78"/>
        <n v="5877.29"/>
        <n v="18491.21"/>
        <n v="18006.740000000002"/>
        <n v="18446.66"/>
        <n v="18078.95"/>
        <n v="13047.5"/>
        <n v="477.4"/>
        <n v="6662.39"/>
        <n v="4251.4799999999996"/>
        <n v="16274.56"/>
        <n v="711.31"/>
        <n v="10037.200000000001"/>
        <n v="9626.98"/>
        <n v="6236.03"/>
        <n v="18838.939999999999"/>
        <n v="8925.0499999999993"/>
        <n v="5307.85"/>
        <n v="5731.85"/>
        <n v="4684.1099999999997"/>
        <n v="18562.150000000001"/>
        <n v="18171.27"/>
        <n v="2200.67"/>
        <n v="4827.7700000000004"/>
        <n v="13710.87"/>
        <n v="11048.97"/>
        <n v="10774.3"/>
        <n v="4017.66"/>
        <n v="12937.63"/>
        <n v="13774.86"/>
        <n v="7936.33"/>
        <n v="9642.39"/>
        <n v="15588.17"/>
        <n v="18706.84"/>
        <n v="16906.060000000001"/>
        <n v="15950.83"/>
        <n v="8858.73"/>
        <n v="5063.2299999999996"/>
        <n v="4512.67"/>
        <n v="2478.83"/>
        <n v="16744.18"/>
        <n v="9740.33"/>
        <n v="5031.87"/>
        <n v="5562.45"/>
        <n v="17768.5"/>
        <n v="3472.38"/>
        <n v="9849.27"/>
        <n v="3321.75"/>
        <n v="18479.939999999999"/>
        <n v="3713.62"/>
        <n v="9426.59"/>
        <n v="3426.24"/>
        <n v="9901.8799999999992"/>
        <n v="2354.5"/>
        <n v="17477.27"/>
        <n v="740.84"/>
        <n v="10710.16"/>
        <n v="6245.18"/>
        <n v="1914.32"/>
        <n v="9148.4500000000007"/>
        <n v="11091.27"/>
        <n v="9076.16"/>
        <n v="13448.5"/>
        <n v="15558.52"/>
        <n v="362.86"/>
        <n v="6204.96"/>
        <n v="17244.259999999998"/>
        <n v="922.66"/>
        <n v="1364.76"/>
        <n v="13679.03"/>
        <n v="15995.97"/>
        <n v="9926.0400000000009"/>
        <n v="8706.74"/>
        <n v="15499.75"/>
        <n v="9961.76"/>
        <n v="252.92"/>
        <n v="1512.67"/>
        <n v="6435.38"/>
        <n v="9354.69"/>
        <n v="751.88"/>
        <n v="14346.16"/>
        <n v="4741.6499999999996"/>
        <n v="8207.99"/>
        <n v="14490.53"/>
        <n v="643.91999999999996"/>
        <n v="8946.93"/>
        <n v="8438.41"/>
        <n v="4328.83"/>
        <n v="16953.28"/>
        <n v="8881.32"/>
        <n v="13133.9"/>
        <n v="11443.16"/>
        <n v="15500.69"/>
        <n v="14681.71"/>
        <n v="9214.4500000000007"/>
        <n v="5718.21"/>
        <n v="6619.68"/>
        <n v="7185.12"/>
        <n v="17122.37"/>
        <n v="4535.95"/>
        <n v="14894.88"/>
        <n v="7630.15"/>
        <n v="14904.48"/>
        <n v="2977.52"/>
        <n v="9355.57"/>
        <n v="12199.01"/>
        <n v="17058.39"/>
        <n v="16653.439999999999"/>
        <n v="6986.61"/>
        <n v="17485.57"/>
        <n v="15044.13"/>
        <n v="13656.96"/>
        <n v="1243.71"/>
        <n v="8508.2099999999991"/>
        <n v="18160.78"/>
        <n v="7746.95"/>
        <n v="17999.400000000001"/>
        <n v="15363.92"/>
        <n v="9412.1200000000008"/>
        <n v="5424.43"/>
        <n v="13885.3"/>
        <n v="7131.63"/>
        <n v="6374.86"/>
        <n v="13983.16"/>
        <n v="19445.189999999999"/>
        <n v="12474.56"/>
        <n v="11583.36"/>
        <n v="19110.900000000001"/>
        <n v="7476.27"/>
        <n v="2854.36"/>
        <n v="19394.96"/>
        <n v="6027.52"/>
        <n v="2551.67"/>
        <n v="15698.34"/>
        <n v="11592.97"/>
        <n v="673.18"/>
        <n v="9011.9699999999993"/>
        <n v="9033.83"/>
        <n v="9870.68"/>
        <n v="16511.54"/>
        <n v="13719.74"/>
        <n v="1369.89"/>
        <n v="17600.16"/>
        <n v="15960.91"/>
        <n v="19005.11"/>
        <n v="2201.36"/>
        <n v="7592.81"/>
        <n v="3639.29"/>
        <n v="2979.19"/>
        <n v="15579.06"/>
        <n v="1034.5999999999999"/>
        <n v="19463.330000000002"/>
        <n v="10352.85"/>
        <n v="3254.14"/>
        <n v="16515.71"/>
        <n v="5343.91"/>
        <n v="5093.45"/>
        <n v="18834.03"/>
        <n v="7014.9"/>
        <n v="17628.98"/>
        <n v="13354.99"/>
        <n v="12205.91"/>
        <n v="3001.23"/>
        <n v="8584.6"/>
        <n v="15037.99"/>
        <n v="12167.8"/>
        <n v="3761.99"/>
        <n v="1687.85"/>
        <n v="17698.47"/>
        <n v="10466.33"/>
        <n v="1247.53"/>
        <n v="15371.58"/>
        <n v="10024.61"/>
        <n v="14471.43"/>
        <n v="15191.52"/>
        <n v="15142.76"/>
        <n v="8135.4"/>
        <n v="3127.84"/>
        <n v="2417.15"/>
        <n v="15239.45"/>
        <n v="18877.34"/>
        <n v="15917.94"/>
        <n v="7170.93"/>
        <n v="3899.71"/>
        <n v="16553.53"/>
        <n v="4769.29"/>
        <n v="16528.96"/>
        <n v="8755.84"/>
        <n v="6436.58"/>
        <n v="883.55"/>
        <n v="16049.75"/>
        <n v="16306.03"/>
        <n v="7838.38"/>
        <n v="12780.29"/>
        <n v="5815.46"/>
        <n v="11040.53"/>
        <n v="8646.4500000000007"/>
        <n v="12553.76"/>
        <n v="16901.45"/>
        <n v="16149.29"/>
        <n v="17300.95"/>
        <n v="8117.05"/>
        <n v="12668.25"/>
        <n v="1609.03"/>
        <n v="1510.02"/>
        <n v="14921.12"/>
        <n v="13053.11"/>
        <n v="4707.72"/>
        <n v="5535.57"/>
        <n v="16341.44"/>
        <n v="3324.61"/>
        <n v="11406.87"/>
        <n v="1434.5"/>
        <n v="1802.19"/>
        <n v="3747.55"/>
        <n v="1757.98"/>
        <n v="9737.65"/>
        <n v="13187.94"/>
        <n v="12917.11"/>
        <n v="1371.94"/>
        <n v="6107.89"/>
        <n v="16564.580000000002"/>
        <n v="16444.79"/>
        <n v="10185.84"/>
        <n v="18698.36"/>
        <n v="16295.96"/>
        <n v="12408.38"/>
        <n v="13780.54"/>
        <n v="2755.83"/>
        <n v="18229.8"/>
        <n v="18673.02"/>
        <n v="8896.31"/>
        <n v="3588.18"/>
        <n v="12198.52"/>
        <n v="1252.52"/>
        <n v="13694.25"/>
        <n v="4856"/>
        <n v="8782.23"/>
        <n v="1677.05"/>
        <n v="810.37"/>
        <n v="9452.7900000000009"/>
        <n v="3675.61"/>
        <n v="3468.16"/>
        <n v="2904.23"/>
        <n v="1228.71"/>
        <n v="6662.55"/>
        <n v="5349.21"/>
        <n v="10376.370000000001"/>
        <n v="17068.29"/>
        <n v="6001.45"/>
        <n v="3624.6"/>
        <n v="7072.67"/>
        <n v="13567.69"/>
        <n v="332.38"/>
        <n v="7317.61"/>
        <n v="3755.61"/>
        <n v="5183.22"/>
        <n v="6101.3"/>
        <n v="18622.82"/>
        <n v="8807.57"/>
        <n v="11880.72"/>
        <n v="7120.62"/>
        <n v="15491.21"/>
        <n v="2808.51"/>
        <n v="13903.91"/>
        <n v="8913.68"/>
        <n v="3630.23"/>
        <n v="6326.18"/>
        <n v="2860.38"/>
        <n v="14945.76"/>
        <n v="4904.79"/>
        <n v="3685.24"/>
        <n v="7901.36"/>
        <n v="12181.79"/>
        <n v="9557.7199999999993"/>
        <n v="10465.6"/>
        <n v="15603.05"/>
        <n v="13277.27"/>
        <n v="845.86"/>
        <n v="13330.84"/>
        <n v="18474.169999999998"/>
        <n v="8765.99"/>
        <n v="7668.07"/>
        <n v="19469.53"/>
        <n v="17280.669999999998"/>
        <n v="14051.77"/>
        <n v="5736.09"/>
        <n v="7446.95"/>
        <n v="11380.89"/>
        <n v="1722.99"/>
        <n v="8821.18"/>
        <n v="15124.88"/>
        <n v="15899.46"/>
        <n v="14881"/>
        <n v="5642.98"/>
        <n v="8998.1200000000008"/>
        <n v="5072.25"/>
        <n v="13819.56"/>
        <n v="11648.2"/>
        <n v="13503.01"/>
        <n v="13778.96"/>
        <n v="15598.43"/>
        <n v="4506.1000000000004"/>
        <n v="5672.04"/>
        <n v="9443.7800000000007"/>
        <n v="17843.41"/>
        <n v="14045.88"/>
        <n v="19559.28"/>
        <n v="947.7"/>
        <n v="10027.92"/>
        <n v="15818.1"/>
        <n v="19903.54"/>
        <n v="17413.240000000002"/>
        <n v="16564.330000000002"/>
        <n v="10352.58"/>
        <n v="19485.47"/>
        <n v="10724.02"/>
        <n v="3033.6"/>
        <n v="15896.51"/>
        <n v="14661.32"/>
        <n v="12058.04"/>
        <n v="9058.0400000000009"/>
        <n v="6980.1"/>
        <n v="9898.3799999999992"/>
        <n v="2155.5300000000002"/>
        <n v="14931.33"/>
        <n v="10260.74"/>
        <n v="10280.030000000001"/>
        <n v="2124.6"/>
        <n v="1517.48"/>
        <n v="5553.37"/>
        <n v="13548.05"/>
        <n v="13334.27"/>
        <n v="18714.88"/>
        <n v="351.53"/>
        <n v="611"/>
        <n v="7382.43"/>
        <n v="1154.52"/>
        <n v="2484.85"/>
        <n v="7155.97"/>
        <n v="6923.24"/>
        <n v="3992.82"/>
        <n v="7535.35"/>
        <n v="10494.84"/>
        <n v="4302.7700000000004"/>
        <n v="9947.7000000000007"/>
        <n v="19455.47"/>
        <n v="11897.41"/>
        <n v="10275.030000000001"/>
        <n v="2854.51"/>
        <n v="13191.65"/>
        <n v="14476.37"/>
        <n v="10846.73"/>
        <n v="6976.41"/>
        <n v="13759.65"/>
        <n v="18174.68"/>
        <n v="16632.62"/>
        <n v="4423.37"/>
        <n v="15647.41"/>
        <n v="4770.55"/>
        <n v="10785.15"/>
        <n v="4231.0200000000004"/>
        <n v="10843.42"/>
        <n v="6238.7"/>
        <n v="6656.88"/>
        <n v="15654.96"/>
        <n v="16355.59"/>
        <n v="9858.36"/>
        <n v="10044.870000000001"/>
        <n v="12709"/>
        <n v="1162.1300000000001"/>
        <n v="16657.41"/>
        <n v="15346.36"/>
        <n v="1029.19"/>
        <n v="3647.24"/>
        <n v="1282.93"/>
        <n v="15270.82"/>
        <n v="1885.66"/>
        <n v="2700.56"/>
        <n v="13375.04"/>
        <n v="16972.62"/>
        <n v="18150.07"/>
        <n v="13063.98"/>
        <n v="12584.88"/>
        <n v="19799.79"/>
        <n v="18092.86"/>
        <n v="9516.27"/>
        <n v="6492.65"/>
        <n v="5613.4"/>
        <n v="18329.009999999998"/>
        <n v="18364.05"/>
        <n v="13466.38"/>
        <n v="3808.87"/>
        <n v="17330.009999999998"/>
        <n v="10304.59"/>
        <n v="11563.43"/>
        <n v="5294.13"/>
        <n v="19088.48"/>
        <n v="15813.08"/>
        <n v="3113.47"/>
        <n v="12245.65"/>
        <n v="17619.48"/>
        <n v="3472.36"/>
        <n v="16380.6"/>
        <n v="5276.87"/>
        <n v="17151.13"/>
        <n v="8229.0300000000007"/>
        <n v="2801.87"/>
        <n v="18158.099999999999"/>
        <n v="6883.52"/>
        <n v="8758.0400000000009"/>
        <n v="1745.23"/>
        <n v="7251.85"/>
        <n v="13867.57"/>
        <n v="7235.05"/>
        <n v="16800.78"/>
        <n v="17546.830000000002"/>
        <n v="18970.79"/>
        <n v="6641.82"/>
        <n v="3438.8"/>
        <n v="13943.89"/>
        <n v="2619.0300000000002"/>
        <n v="13536.79"/>
        <n v="9793.73"/>
        <n v="10900.04"/>
        <n v="4168.82"/>
        <n v="13913.28"/>
        <n v="9483.0400000000009"/>
        <n v="19006.830000000002"/>
        <n v="13607.7"/>
        <n v="12407.48"/>
        <n v="17051.099999999999"/>
        <n v="14861.13"/>
        <n v="7571.31"/>
        <n v="8514.1200000000008"/>
        <n v="5709.94"/>
        <n v="10289.93"/>
        <n v="13211.08"/>
        <n v="16968.46"/>
        <n v="18497.46"/>
        <n v="13006.33"/>
        <n v="11005.93"/>
        <n v="15917.69"/>
        <n v="7959.75"/>
        <n v="18962.39"/>
        <n v="19273.23"/>
        <n v="13878.47"/>
        <n v="15394.12"/>
        <n v="10275.629999999999"/>
        <n v="5271.36"/>
        <n v="9363.94"/>
        <n v="3981.21"/>
        <n v="14323.42"/>
        <n v="7246.9"/>
        <n v="15518.89"/>
        <n v="15091.81"/>
        <n v="7232.34"/>
        <n v="17306.03"/>
        <n v="4754.6499999999996"/>
        <n v="12476.53"/>
        <n v="837.5"/>
        <n v="12250.64"/>
        <n v="2353.5100000000002"/>
        <n v="6738.77"/>
        <n v="3689.19"/>
        <n v="727.79"/>
        <n v="12709.81"/>
        <n v="18994.400000000001"/>
        <n v="3988.78"/>
        <n v="6719.03"/>
        <n v="10615.64"/>
        <n v="14121.24"/>
        <n v="16176.02"/>
        <n v="2145.2800000000002"/>
        <n v="12763.82"/>
        <n v="15069.34"/>
        <n v="11317.22"/>
        <n v="17537.91"/>
        <n v="4763.37"/>
        <n v="2761.8"/>
        <n v="5216.84"/>
        <n v="17777.37"/>
        <n v="2307.12"/>
        <n v="2369.04"/>
        <n v="13959.95"/>
        <n v="19751.16"/>
        <n v="10849.4"/>
        <n v="981.85"/>
        <n v="18264.62"/>
        <n v="1513.87"/>
        <n v="1724.35"/>
        <n v="17465.84"/>
        <n v="12367.76"/>
        <n v="17878.97"/>
        <n v="1931.55"/>
        <n v="9442.66"/>
        <n v="6381.57"/>
        <n v="12527.49"/>
        <n v="945.18"/>
        <n v="13517.21"/>
        <n v="3052.57"/>
        <n v="6062.38"/>
        <n v="4402.17"/>
        <n v="2270.25"/>
        <n v="14530.43"/>
        <n v="2698.5"/>
        <n v="2565.98"/>
        <n v="2457.7199999999998"/>
        <n v="11364.08"/>
        <n v="749.57"/>
        <n v="779.96"/>
        <n v="5724.95"/>
        <n v="8862.58"/>
        <n v="3370.78"/>
        <n v="11553.7"/>
        <n v="8581.57"/>
        <n v="6008"/>
        <n v="17956.009999999998"/>
        <n v="10870.82"/>
        <n v="8685.2900000000009"/>
        <n v="6450.83"/>
        <n v="11123.39"/>
        <n v="19036.87"/>
        <n v="14633.35"/>
        <n v="15787.95"/>
        <n v="18378.39"/>
        <n v="9982.2199999999993"/>
        <n v="16904.73"/>
        <n v="12054.64"/>
        <n v="14729.44"/>
        <n v="14487.9"/>
        <n v="4253.91"/>
        <n v="9742.65"/>
        <n v="16821.330000000002"/>
        <n v="3594.56"/>
        <n v="18244.7"/>
        <n v="12291.22"/>
        <n v="14538.25"/>
        <n v="7350.2"/>
        <n v="17713.060000000001"/>
        <n v="19246.43"/>
        <n v="11238.87"/>
        <n v="6848.65"/>
        <n v="9121.8700000000008"/>
        <n v="2152.23"/>
        <n v="5004.46"/>
        <n v="12151.94"/>
        <n v="14882.23"/>
        <n v="12032.88"/>
        <n v="916.61"/>
        <n v="7663.75"/>
        <n v="3130.26"/>
        <n v="13827.8"/>
        <n v="12993.45"/>
        <n v="16096.51"/>
        <n v="12161.38"/>
        <n v="14819.45"/>
        <n v="17664.77"/>
        <n v="9696.2800000000007"/>
        <n v="14302.56"/>
        <n v="16063.25"/>
        <n v="11758.36"/>
        <n v="174.51"/>
        <n v="15881.56"/>
        <n v="18467.14"/>
        <n v="2368.19"/>
        <n v="8166.56"/>
        <n v="1277.8599999999999"/>
        <n v="11160.7"/>
        <n v="9654.32"/>
        <n v="7281.08"/>
        <n v="12469.29"/>
        <n v="18274.099999999999"/>
        <n v="17168.849999999999"/>
        <n v="3893.01"/>
        <n v="13861.23"/>
        <n v="16364.5"/>
        <n v="18830.52"/>
        <n v="13375.05"/>
        <n v="15238.96"/>
        <n v="16008.35"/>
        <n v="1773.8"/>
        <n v="18077.62"/>
        <n v="4450.9799999999996"/>
        <n v="9461.5300000000007"/>
        <n v="10839.05"/>
        <n v="7010.29"/>
        <n v="3907.08"/>
        <n v="16080.95"/>
        <n v="12514.65"/>
        <n v="4770.4799999999996"/>
        <n v="8336.36"/>
        <n v="474.95"/>
        <n v="9303.94"/>
        <n v="15680.28"/>
        <n v="1804.26"/>
        <n v="11973.72"/>
        <n v="16568.099999999999"/>
        <n v="10107.68"/>
        <n v="1750.89"/>
        <n v="4909.95"/>
        <n v="2538.75"/>
        <n v="4136.9399999999996"/>
        <n v="5826.73"/>
        <n v="9438.2000000000007"/>
        <n v="17892.330000000002"/>
        <n v="14058.63"/>
        <n v="5986.65"/>
        <n v="4427.75"/>
        <n v="426.24"/>
        <n v="2467.1999999999998"/>
        <n v="6671.4"/>
        <n v="7788.94"/>
        <n v="16103.35"/>
        <n v="10255.959999999999"/>
        <n v="2810.66"/>
        <n v="1146.49"/>
        <n v="2113.1999999999998"/>
        <n v="15253.19"/>
        <n v="19304.669999999998"/>
        <n v="6700.56"/>
        <n v="4696.53"/>
        <n v="13489.51"/>
        <n v="7910.59"/>
        <n v="879.92"/>
        <n v="19633.05"/>
        <n v="829.61"/>
        <n v="12378.52"/>
        <n v="15441.11"/>
        <n v="4222.8100000000004"/>
        <n v="568.66"/>
        <n v="13678.14"/>
        <n v="4645.7299999999996"/>
        <n v="2833.89"/>
        <n v="6397.44"/>
        <n v="14097.46"/>
        <n v="3706.87"/>
        <n v="5639.25"/>
        <n v="11282.9"/>
        <n v="19804.64"/>
        <n v="14496.65"/>
        <n v="8261.08"/>
        <n v="12887.57"/>
        <n v="2476.52"/>
        <n v="7773.58"/>
        <n v="11998.42"/>
        <n v="4963.18"/>
        <n v="1385.56"/>
        <n v="12003.41"/>
        <n v="556.03"/>
        <n v="1240.22"/>
        <n v="1405.54"/>
        <n v="1471.7"/>
        <n v="10196.51"/>
        <n v="11679.75"/>
        <n v="19520.900000000001"/>
        <n v="8993.31"/>
        <n v="17728.400000000001"/>
        <n v="9155.41"/>
        <n v="15540.09"/>
        <n v="7445.98"/>
        <n v="19290.439999999999"/>
        <n v="18550.73"/>
        <n v="13564.23"/>
        <n v="12316.53"/>
        <n v="6932.21"/>
        <n v="6003.17"/>
        <n v="9266.0499999999993"/>
        <n v="8240.91"/>
        <n v="6531.05"/>
        <n v="12998.52"/>
        <n v="9838.1"/>
        <n v="9546.33"/>
        <n v="9018.4699999999993"/>
        <n v="12261.99"/>
        <n v="4787.08"/>
        <n v="9772.4"/>
        <n v="13769.63"/>
        <n v="7240.55"/>
        <n v="8170.14"/>
        <n v="17362.22"/>
        <n v="12101.54"/>
        <n v="15693.66"/>
        <n v="13913.02"/>
        <n v="12749.28"/>
        <n v="11834.53"/>
        <n v="3115.66"/>
        <n v="1814.09"/>
        <n v="7193.81"/>
        <n v="15969.8"/>
        <n v="3035.84"/>
        <n v="17896.900000000001"/>
        <n v="14846.3"/>
        <n v="977.57"/>
        <n v="3505.12"/>
        <n v="19942.150000000001"/>
        <n v="19536.099999999999"/>
        <n v="7725.39"/>
        <n v="4814.32"/>
        <n v="3137.03"/>
        <n v="18247.740000000002"/>
        <n v="4568.01"/>
        <n v="4695.08"/>
        <n v="7922.18"/>
        <n v="18187.3"/>
        <n v="15749.88"/>
        <n v="7652.08"/>
        <n v="18306.55"/>
        <n v="10878.04"/>
        <n v="17775.439999999999"/>
        <n v="4688.01"/>
        <n v="323.20999999999998"/>
        <n v="14199.43"/>
        <n v="5279.14"/>
        <n v="14867.85"/>
        <n v="12715.2"/>
        <n v="7336.33"/>
        <n v="5391.51"/>
        <n v="11525.65"/>
        <n v="720.64"/>
        <n v="8964.15"/>
        <n v="951.64"/>
        <n v="10392.51"/>
        <n v="18050.990000000002"/>
        <n v="2510.9299999999998"/>
        <n v="838.09"/>
        <n v="12212.07"/>
        <n v="8451.2099999999991"/>
        <n v="7046.05"/>
        <n v="15143.71"/>
        <n v="14644.34"/>
        <n v="19482.04"/>
        <n v="18492.62"/>
        <n v="18426.64"/>
        <n v="6981.18"/>
        <n v="8758.99"/>
        <n v="19111.330000000002"/>
        <n v="18100.490000000002"/>
        <n v="19001.95"/>
        <n v="6911.38"/>
        <n v="15771.45"/>
        <n v="1932.76"/>
        <n v="234.42"/>
        <n v="8306.8799999999992"/>
        <n v="2409.56"/>
        <n v="17481.13"/>
        <n v="2042.79"/>
        <n v="1204.55"/>
        <n v="7875.61"/>
        <n v="14864.48"/>
        <n v="7984.7"/>
        <n v="6790.89"/>
        <n v="13672.77"/>
        <n v="15296.62"/>
        <n v="17115.34"/>
        <n v="5104.57"/>
        <n v="5466.07"/>
        <n v="9695.41"/>
        <n v="2261.67"/>
        <n v="6380.73"/>
        <n v="6242.87"/>
        <n v="11726.04"/>
        <n v="15011.53"/>
        <n v="9701.0300000000007"/>
        <n v="9806.57"/>
        <n v="19763.259999999998"/>
        <n v="5038.7299999999996"/>
        <n v="6768.58"/>
        <n v="6876.22"/>
        <n v="10449.98"/>
        <n v="14151.26"/>
        <n v="7569.76"/>
        <n v="2696.17"/>
        <n v="10959.74"/>
        <n v="17818.77"/>
        <n v="11190.4"/>
        <n v="18549.79"/>
        <n v="15783.73"/>
        <n v="11224.31"/>
        <n v="17119.72"/>
        <n v="18126.73"/>
        <n v="14315.81"/>
        <n v="1847.58"/>
        <n v="17134"/>
        <n v="3451.11"/>
        <n v="7936.26"/>
        <n v="5777.59"/>
        <n v="15632.82"/>
        <n v="5051.47"/>
        <n v="8087.45"/>
        <n v="17592.189999999999"/>
        <n v="17297.97"/>
        <n v="8694.81"/>
        <n v="7426.01"/>
        <n v="15218.63"/>
        <n v="7526.84"/>
        <n v="12039.05"/>
        <n v="17303.810000000001"/>
        <n v="5926.71"/>
        <n v="4799.78"/>
        <n v="15609.53"/>
        <n v="6953.69"/>
        <n v="10599.11"/>
        <n v="13850.47"/>
        <n v="18154.599999999999"/>
        <n v="3315.02"/>
        <n v="17520.53"/>
        <n v="4682.2299999999996"/>
        <n v="13252.05"/>
        <n v="1398.63"/>
        <n v="13163.62"/>
        <n v="18627.5"/>
        <n v="7621.28"/>
        <n v="12200.27"/>
        <n v="14772.33"/>
        <n v="8039.65"/>
        <n v="1125.8599999999999"/>
        <n v="1451.66"/>
        <n v="7537.41"/>
        <n v="18016.13"/>
        <n v="2764.81"/>
        <n v="2084.5"/>
        <n v="19186.3"/>
        <n v="10428.08"/>
        <n v="1925"/>
        <n v="2553.38"/>
        <n v="7221.35"/>
        <n v="8145.48"/>
        <n v="8036.81"/>
        <n v="10113.64"/>
        <n v="14481.37"/>
        <n v="401.08"/>
        <n v="10380.959999999999"/>
        <n v="16499.28"/>
        <n v="19176.400000000001"/>
        <n v="12634.17"/>
        <n v="7921.74"/>
        <n v="13299.61"/>
        <n v="4601.4399999999996"/>
        <n v="12075.74"/>
        <n v="1664.85"/>
        <n v="11677.97"/>
        <n v="12992.36"/>
        <n v="16999.61"/>
        <n v="4490.17"/>
        <n v="5470.31"/>
        <n v="15625.3"/>
        <n v="12992.59"/>
        <n v="15967.99"/>
        <n v="13713.35"/>
        <n v="10975.85"/>
        <n v="10298.91"/>
        <n v="3584.85"/>
        <n v="1520.43"/>
        <n v="7375.02"/>
        <n v="6497.63"/>
        <n v="5704.31"/>
        <n v="15629.28"/>
        <n v="1520.25"/>
        <n v="13043.73"/>
        <n v="5816.97"/>
        <n v="4123.62"/>
        <n v="18263.03"/>
        <n v="8824.4500000000007"/>
        <n v="6437.24"/>
        <n v="4600.12"/>
        <n v="4389.78"/>
        <n v="9023.65"/>
        <n v="4194.57"/>
        <n v="5030.83"/>
        <n v="12352.49"/>
        <n v="12041.82"/>
        <n v="7602.93"/>
        <n v="7674.75"/>
        <n v="19148.64"/>
        <n v="5315.02"/>
        <n v="1564.44"/>
        <n v="3577.99"/>
        <n v="135.18"/>
        <n v="12281.74"/>
        <n v="9356.9599999999991"/>
        <n v="7164.06"/>
        <n v="4457.8900000000003"/>
        <n v="15512.17"/>
        <n v="10468.23"/>
        <n v="3661.75"/>
        <n v="5194.05"/>
        <n v="9273.2800000000007"/>
        <n v="4757.97"/>
        <n v="2154.44"/>
        <n v="6096.69"/>
        <n v="7566.82"/>
        <n v="7206.16"/>
        <n v="18257.009999999998"/>
        <n v="8307.82"/>
        <n v="10863.59"/>
        <n v="9167.56"/>
        <n v="6095.86"/>
        <n v="15765.33"/>
        <n v="18509.490000000002"/>
        <n v="5574.87"/>
        <n v="1500.11"/>
        <n v="17584.150000000001"/>
        <n v="2725.83"/>
        <n v="2465.89"/>
        <n v="3328.8"/>
        <n v="2038.39"/>
        <n v="16288.07"/>
        <n v="13967.87"/>
        <n v="16007.74"/>
        <n v="5133.68"/>
        <n v="17084.57"/>
        <n v="17849.72"/>
        <n v="19133.63"/>
        <n v="12458.01"/>
        <n v="5379.42"/>
        <n v="19224.990000000002"/>
        <n v="5573.52"/>
        <n v="11093.84"/>
        <n v="13211.95"/>
        <n v="11852.27"/>
        <n v="11679.01"/>
        <n v="12890.86"/>
        <n v="13755.11"/>
        <n v="11661.1"/>
        <n v="18150.349999999999"/>
        <n v="14094.43"/>
        <n v="408.59"/>
        <n v="2433.79"/>
        <n v="6707.05"/>
        <n v="6402.74"/>
        <n v="7905.65"/>
        <n v="14021.37"/>
        <n v="19108.740000000002"/>
        <n v="15336.07"/>
        <n v="4461.08"/>
        <n v="14669.9"/>
        <n v="7634.51"/>
        <n v="582.35"/>
        <n v="16008.29"/>
        <n v="261.86"/>
        <n v="11773.87"/>
        <n v="892.34"/>
        <n v="2363.5300000000002"/>
        <n v="18934.98"/>
        <n v="5621.16"/>
        <n v="17003.77"/>
        <n v="6945.25"/>
        <n v="11221.66"/>
        <n v="4665.24"/>
        <n v="13731.9"/>
        <n v="17043.45"/>
        <n v="7649.78"/>
        <n v="17479.46"/>
        <n v="18472.02"/>
        <n v="1788.11"/>
        <n v="11993.87"/>
        <n v="14943.46"/>
        <n v="3350.07"/>
        <n v="11520.88"/>
        <n v="331.1"/>
        <n v="7187.8"/>
        <n v="3777.7"/>
        <n v="17940.16"/>
        <n v="12259.1"/>
        <n v="2765.86"/>
        <n v="16254.99"/>
        <n v="9482.75"/>
        <n v="3732.78"/>
        <n v="12447.49"/>
        <n v="11473.4"/>
        <n v="14774.24"/>
        <n v="14231.19"/>
        <n v="3392.11"/>
        <n v="9806.66"/>
        <n v="3935.28"/>
        <n v="12907.25"/>
        <n v="13832.81"/>
        <n v="8454.6299999999992"/>
        <n v="14748.09"/>
        <n v="5641.35"/>
        <n v="18433.68"/>
        <n v="10337.219999999999"/>
        <n v="6861.28"/>
        <n v="13185.8"/>
        <n v="16184.09"/>
        <n v="12228.33"/>
        <n v="8803.16"/>
        <n v="19510.45"/>
        <n v="19319.650000000001"/>
        <n v="19770.86"/>
        <n v="6358.31"/>
        <n v="9023.06"/>
        <n v="1561.67"/>
        <n v="2862.06"/>
        <n v="16643.22"/>
        <n v="12853.67"/>
        <n v="6241.43"/>
        <n v="10780"/>
        <n v="19920.490000000002"/>
        <n v="18823.12"/>
        <n v="14130.63"/>
        <n v="10367.92"/>
        <n v="11170.97"/>
        <n v="8426.11"/>
        <n v="11769.77"/>
        <n v="10955.73"/>
        <n v="5309.92"/>
        <n v="3860.67"/>
        <n v="18806.07"/>
        <n v="14361.09"/>
        <n v="15239.72"/>
        <n v="2334.7199999999998"/>
        <n v="10509.37"/>
        <n v="14281.37"/>
        <n v="14137.23"/>
        <n v="18643.59"/>
        <n v="14618.53"/>
        <n v="15883.42"/>
        <n v="19376.669999999998"/>
        <n v="6948.28"/>
        <n v="11348.49"/>
        <n v="4306.4799999999996"/>
        <n v="6381.46"/>
        <n v="8806.6"/>
        <n v="18012.810000000001"/>
        <n v="7507.28"/>
        <n v="18382.95"/>
        <n v="14866.74"/>
        <n v="17442.439999999999"/>
        <n v="14687.17"/>
        <n v="13023.29"/>
        <n v="9970.41"/>
        <n v="594.23"/>
        <n v="3376.05"/>
        <n v="19070.439999999999"/>
        <n v="1291.1600000000001"/>
        <n v="4898.38"/>
        <n v="19855.64"/>
        <n v="10362.450000000001"/>
        <n v="3797.41"/>
        <n v="4433.8900000000003"/>
        <n v="6993.44"/>
        <n v="5243.45"/>
        <n v="15992.41"/>
        <n v="7466.1"/>
        <n v="5041.47"/>
        <n v="3050.79"/>
        <n v="8348.9500000000007"/>
        <n v="12547.23"/>
        <n v="18114.43"/>
        <n v="14105.16"/>
        <n v="19722.259999999998"/>
        <n v="7524.51"/>
        <n v="632.05999999999995"/>
        <n v="8198.77"/>
        <n v="11583.45"/>
        <n v="1738.6"/>
        <n v="8216.98"/>
        <n v="12236.76"/>
        <n v="13564.93"/>
        <n v="5172.8900000000003"/>
        <n v="18258.46"/>
        <n v="13597.15"/>
        <n v="4730.2299999999996"/>
        <n v="11750.38"/>
        <n v="817.4"/>
        <n v="15587.42"/>
        <n v="13600.74"/>
        <n v="19088.88"/>
        <n v="17977.8"/>
        <n v="17592.93"/>
        <n v="10378.9"/>
        <n v="18913.240000000002"/>
        <n v="3892.47"/>
        <n v="13833.57"/>
        <n v="3688.24"/>
        <n v="19197"/>
        <n v="16392.46"/>
        <n v="3149.36"/>
        <n v="6284.2"/>
        <n v="8200.9500000000007"/>
        <n v="2496.16"/>
        <n v="11031.16"/>
        <n v="8738.65"/>
        <n v="12735.06"/>
        <n v="14728.65"/>
        <n v="14188.46"/>
        <n v="8074.37"/>
        <n v="15224.83"/>
        <n v="18201.259999999998"/>
        <n v="16807.91"/>
        <n v="673.69"/>
        <n v="3017.83"/>
        <n v="3275.08"/>
        <n v="15214.94"/>
        <n v="17748.22"/>
        <n v="1694.32"/>
        <n v="7580.76"/>
        <n v="10762.28"/>
        <n v="16708.39"/>
        <n v="8746.77"/>
        <n v="9560.85"/>
        <n v="13613.67"/>
        <n v="15603.16"/>
        <n v="7185.19"/>
        <n v="17902.48"/>
        <n v="14298.64"/>
        <n v="6181.81"/>
        <n v="14852.08"/>
        <n v="19897.919999999998"/>
        <n v="1961.99"/>
        <n v="1786.99"/>
        <n v="1634.83"/>
        <n v="9063.43"/>
        <n v="1986.57"/>
        <n v="2860.7"/>
        <n v="318.36"/>
        <n v="6947.06"/>
        <n v="17029.39"/>
        <n v="4199.68"/>
        <n v="19272.330000000002"/>
        <n v="8886.4500000000007"/>
        <n v="941.71"/>
        <n v="18255.52"/>
        <n v="16949.060000000001"/>
        <n v="4143.78"/>
        <n v="18231.240000000002"/>
        <n v="12721.31"/>
        <n v="4007.42"/>
        <n v="9731.5499999999993"/>
        <n v="5091.96"/>
        <n v="661.14"/>
        <n v="5870.67"/>
        <n v="6171.25"/>
        <n v="10041.83"/>
        <n v="16337.47"/>
        <n v="14113.28"/>
        <n v="3277.25"/>
        <n v="13623.43"/>
        <n v="2389.6999999999998"/>
        <n v="11845.66"/>
        <n v="19100.13"/>
        <n v="16724.53"/>
        <n v="12602.45"/>
        <n v="6595.3"/>
        <n v="573.29"/>
        <n v="10153.030000000001"/>
        <n v="15490.48"/>
        <n v="15639.41"/>
        <n v="10919.38"/>
        <n v="18209.919999999998"/>
        <n v="2476.7399999999998"/>
        <n v="16586.3"/>
        <n v="4030.09"/>
        <n v="11671.55"/>
        <n v="3993.98"/>
        <n v="14804.89"/>
        <n v="672.21"/>
        <n v="14232.93"/>
        <n v="5571.29"/>
        <n v="10607.43"/>
        <n v="5635.21"/>
        <n v="17671.13"/>
        <n v="4782.62"/>
        <n v="15881.37"/>
        <n v="4734.3900000000003"/>
        <n v="15507.2"/>
        <n v="7921"/>
        <n v="4532.7"/>
        <n v="8524.65"/>
        <n v="11387.18"/>
        <n v="4713.3599999999997"/>
        <n v="6593.49"/>
        <n v="4893.12"/>
        <n v="11898.18"/>
        <n v="9941.0400000000009"/>
        <n v="9182.27"/>
        <n v="10394.969999999999"/>
        <n v="11455.6"/>
        <n v="18396.53"/>
        <n v="1253.97"/>
        <n v="19975.88"/>
        <n v="16153.33"/>
        <n v="5943.76"/>
        <n v="16060.71"/>
        <n v="5855.08"/>
        <n v="9909.7999999999993"/>
        <n v="6973.12"/>
        <n v="18244.87"/>
        <n v="3174.01"/>
        <n v="12401.15"/>
        <n v="13524.47"/>
        <n v="16844.79"/>
        <n v="6590.94"/>
        <n v="2916.41"/>
        <n v="19268.419999999998"/>
        <n v="1832.05"/>
        <n v="4904.18"/>
        <n v="16879.2"/>
        <n v="15041.42"/>
        <n v="6824.42"/>
        <n v="13017.85"/>
        <n v="4138.29"/>
        <n v="2982.44"/>
        <n v="16546.46"/>
        <n v="6123.52"/>
        <n v="1082.4000000000001"/>
        <n v="19507.490000000002"/>
        <n v="13847.57"/>
        <n v="1870.45"/>
        <n v="12219.67"/>
        <n v="11461.04"/>
        <n v="1134.0899999999999"/>
        <n v="10700.67"/>
        <n v="8688.2000000000007"/>
        <n v="7885.26"/>
        <n v="13382.6"/>
        <n v="19543.11"/>
        <n v="11673.84"/>
        <n v="3023.22"/>
        <n v="2418.09"/>
        <n v="11611.9"/>
        <n v="11827.18"/>
        <n v="12483.91"/>
        <n v="10434.709999999999"/>
        <n v="9570.74"/>
        <n v="13546.4"/>
        <n v="13271.56"/>
        <n v="17723.47"/>
        <n v="4554.58"/>
        <n v="10246.73"/>
        <n v="18694.57"/>
        <n v="11127.4"/>
        <n v="13851.72"/>
        <n v="7715.95"/>
        <n v="2971.91"/>
        <n v="13872.68"/>
        <n v="3486.7"/>
        <n v="7629.89"/>
        <n v="3216.01"/>
        <n v="15812.78"/>
        <n v="16247.42"/>
        <n v="12464.1"/>
        <n v="5076.8599999999997"/>
        <n v="16093.59"/>
        <n v="17076.169999999998"/>
        <n v="16453.7"/>
        <n v="2983.8"/>
        <n v="12592.47"/>
        <n v="13493.03"/>
        <n v="16190.79"/>
        <n v="160.44"/>
        <n v="13922.89"/>
        <n v="14041.01"/>
        <n v="16201.73"/>
        <n v="18243.900000000001"/>
        <n v="15816.45"/>
        <n v="13449.98"/>
        <n v="12078.75"/>
        <n v="1120.33"/>
        <n v="9186.25"/>
        <n v="10360.86"/>
        <n v="3208.55"/>
        <n v="11525.53"/>
        <n v="16939.05"/>
        <n v="6606.53"/>
        <n v="1306.3900000000001"/>
        <n v="13648.1"/>
        <n v="1586.88"/>
        <n v="7003.15"/>
        <n v="6561.34"/>
        <n v="7753.78"/>
        <n v="12993.65"/>
        <n v="4747.6400000000003"/>
        <n v="1352.24"/>
        <n v="16392.84"/>
        <n v="15279.69"/>
        <n v="3688.33"/>
        <n v="16727.63"/>
        <n v="15561.39"/>
        <n v="16223.88"/>
        <n v="5176.18"/>
        <n v="14487.88"/>
        <n v="7089.72"/>
        <n v="1619.31"/>
        <n v="6831.9"/>
        <n v="8840.7199999999993"/>
        <n v="9849.75"/>
        <n v="804.98"/>
        <n v="5228.12"/>
        <n v="7235.93"/>
        <n v="3577.27"/>
        <n v="10837.16"/>
        <n v="479.74"/>
        <n v="5826.75"/>
        <n v="10701.76"/>
        <n v="14088.7"/>
        <n v="13827.29"/>
        <n v="7043.35"/>
        <n v="11662.27"/>
        <n v="11587.25"/>
        <n v="5533.39"/>
        <n v="6113.14"/>
        <n v="12766.19"/>
        <n v="7039.79"/>
        <n v="19822.13"/>
        <n v="7720.47"/>
        <n v="18842.57"/>
        <n v="254.38"/>
        <n v="19648.509999999998"/>
        <n v="9023.81"/>
        <n v="19515.8"/>
        <n v="2926.42"/>
        <n v="10644.43"/>
        <n v="8072.33"/>
        <n v="11203.98"/>
        <n v="2749.96"/>
        <n v="2802.24"/>
        <n v="8270.23"/>
        <n v="19121.61"/>
        <n v="2352.09"/>
        <n v="11961.07"/>
        <n v="15966.82"/>
        <n v="14248.59"/>
        <n v="11841.3"/>
        <n v="16387.29"/>
        <n v="8409.06"/>
        <n v="13866.04"/>
        <n v="15726.99"/>
        <n v="14217.81"/>
        <n v="9025.7199999999993"/>
        <n v="16662.580000000002"/>
        <n v="11043.42"/>
        <n v="3739.83"/>
        <n v="3054.25"/>
        <n v="14648.2"/>
        <n v="5676.2"/>
        <n v="14309.67"/>
        <n v="15689.6"/>
        <n v="19072.5"/>
        <n v="8468.68"/>
        <n v="19114.48"/>
        <n v="6892.77"/>
        <n v="3885.92"/>
        <n v="4797.7700000000004"/>
        <n v="4317.3100000000004"/>
        <n v="2411.77"/>
        <n v="503.32"/>
        <n v="3076.62"/>
        <n v="18579.98"/>
        <n v="11125.88"/>
        <n v="13259.96"/>
        <n v="6593.53"/>
        <n v="10971.14"/>
        <n v="11542.16"/>
        <n v="8626.75"/>
        <n v="17839.099999999999"/>
        <n v="13417.96"/>
        <n v="9839.24"/>
        <n v="4930.3500000000004"/>
        <n v="14433.66"/>
        <n v="1931.5"/>
        <n v="6472.08"/>
        <n v="15902.66"/>
        <n v="9933.34"/>
        <n v="15077.08"/>
        <n v="14789.92"/>
        <n v="14074.25"/>
        <n v="3400.97"/>
        <n v="3484.37"/>
        <n v="14635.82"/>
        <n v="12963.72"/>
        <n v="11032.83"/>
        <n v="699.68"/>
        <n v="4857.7"/>
        <n v="15644.65"/>
        <n v="16856.62"/>
        <n v="686.69"/>
        <n v="7044.63"/>
        <n v="464.69"/>
        <n v="4203.8599999999997"/>
        <n v="9762.93"/>
        <n v="7321.67"/>
        <n v="9863.4699999999993"/>
        <n v="10043.36"/>
        <n v="3175.95"/>
        <n v="8728.7900000000009"/>
        <n v="10336.530000000001"/>
        <n v="19214.509999999998"/>
        <n v="4040.16"/>
        <n v="917.83"/>
        <n v="976.93"/>
        <n v="15250.64"/>
        <n v="6464.64"/>
        <n v="17024.11"/>
        <n v="7721.69"/>
        <n v="12784.72"/>
        <n v="4624.32"/>
        <n v="5193.8100000000004"/>
        <n v="8383.33"/>
        <n v="18439.919999999998"/>
        <n v="1534.92"/>
        <n v="12235.32"/>
        <n v="17152.39"/>
        <n v="1564.65"/>
        <n v="8138.93"/>
        <n v="2931.13"/>
        <n v="19891.330000000002"/>
        <n v="7697.65"/>
        <n v="11052.07"/>
        <n v="14004.3"/>
        <n v="2762.75"/>
        <n v="3772.04"/>
        <n v="12576.31"/>
        <n v="3655.23"/>
        <n v="882.25"/>
        <n v="15269.49"/>
        <n v="9805.5300000000007"/>
        <n v="7250.71"/>
        <n v="14034.96"/>
        <n v="9343.65"/>
        <n v="4846.1499999999996"/>
        <n v="13065.26"/>
        <n v="19634.939999999999"/>
        <n v="13599.15"/>
        <n v="3026.98"/>
        <n v="2109.21"/>
        <n v="12204.43"/>
        <n v="11777.65"/>
        <n v="7011.84"/>
        <n v="4533.17"/>
        <n v="2919.17"/>
        <n v="14230.88"/>
        <n v="13618.31"/>
        <n v="16341.14"/>
        <n v="9512.26"/>
        <n v="5401.58"/>
        <n v="8488.57"/>
        <n v="18815.93"/>
        <n v="4159.76"/>
        <n v="19647.12"/>
        <n v="9136.0400000000009"/>
        <n v="897.95"/>
        <n v="3859.54"/>
        <n v="3019.59"/>
        <n v="8232.16"/>
        <n v="13294.06"/>
        <n v="11633.28"/>
        <n v="12173.41"/>
        <n v="9001.1"/>
        <n v="5963.14"/>
        <n v="4313.13"/>
        <n v="7245"/>
        <n v="6877.45"/>
        <n v="9036.81"/>
        <n v="18293.310000000001"/>
        <n v="14167.73"/>
        <n v="14090.55"/>
        <n v="3547.94"/>
        <n v="1372.87"/>
        <n v="10412.57"/>
        <n v="7107.62"/>
        <n v="11784.85"/>
        <n v="4946.49"/>
        <n v="14143.62"/>
        <n v="9942.36"/>
        <n v="17764.45"/>
        <n v="3909.09"/>
        <n v="16207.64"/>
        <n v="9797.01"/>
        <n v="15315.8"/>
        <n v="10691.87"/>
        <n v="17209.099999999999"/>
        <n v="159.88999999999999"/>
        <n v="4126.37"/>
        <n v="9372.5"/>
        <n v="2412.5100000000002"/>
        <n v="15190.62"/>
        <n v="472.91"/>
        <n v="2326.69"/>
        <n v="18235.84"/>
        <n v="9582.7900000000009"/>
        <n v="16364.01"/>
        <n v="19360.21"/>
        <n v="3621.14"/>
        <n v="16398.919999999998"/>
        <n v="18477.22"/>
        <n v="8411.25"/>
        <n v="16491.07"/>
        <n v="12755.86"/>
        <n v="6668.59"/>
        <n v="7994.65"/>
        <n v="2064.79"/>
        <n v="19756.38"/>
        <n v="8136.82"/>
        <n v="2292.6799999999998"/>
        <n v="3297.04"/>
        <n v="11125.51"/>
        <n v="4391.55"/>
        <n v="1459.91"/>
        <n v="17802.97"/>
        <n v="11012.47"/>
        <n v="3630.01"/>
        <n v="8340.44"/>
        <n v="2757.77"/>
        <n v="17732.3"/>
        <n v="4817.74"/>
        <n v="15536.83"/>
        <n v="4428.32"/>
        <n v="19566.759999999998"/>
        <n v="7515.77"/>
        <n v="17502.060000000001"/>
        <n v="10581.76"/>
        <n v="2731.09"/>
        <n v="4958.8900000000003"/>
        <n v="12125.83"/>
        <n v="8723.11"/>
        <n v="9180.77"/>
        <n v="2568.37"/>
        <n v="7445.34"/>
        <n v="16673.96"/>
        <n v="264.97000000000003"/>
        <n v="17797.43"/>
        <n v="9683.52"/>
        <n v="8161.81"/>
        <n v="4718.2299999999996"/>
        <n v="18205.23"/>
        <n v="3855.87"/>
        <n v="16236.08"/>
        <n v="2791.31"/>
        <n v="258.33999999999997"/>
        <n v="17375.34"/>
        <n v="801.94"/>
        <n v="11545.18"/>
        <n v="5141.37"/>
        <n v="4566.6899999999996"/>
        <n v="9936.15"/>
        <n v="11961.49"/>
        <n v="14571.77"/>
        <n v="18389.46"/>
        <n v="13836.71"/>
        <n v="10776.51"/>
        <n v="16365.93"/>
        <n v="12938.69"/>
        <n v="12874.47"/>
        <n v="19533.02"/>
        <n v="6315.73"/>
        <n v="13726.72"/>
        <n v="1503.09"/>
        <n v="14587.56"/>
        <n v="3079.85"/>
        <n v="8575.2900000000009"/>
        <n v="9037.6200000000008"/>
        <n v="4214.33"/>
        <n v="7301"/>
        <n v="14674.92"/>
        <n v="2156.37"/>
        <n v="4246.25"/>
        <n v="11434"/>
        <n v="5305.59"/>
        <n v="8143.11"/>
        <n v="13649.36"/>
        <n v="19720.310000000001"/>
        <n v="13677.19"/>
        <n v="2295.2199999999998"/>
        <n v="942.89"/>
        <n v="17949.55"/>
        <n v="12184.2"/>
        <n v="3589.47"/>
        <n v="15126.66"/>
        <n v="11821.9"/>
        <n v="19267.740000000002"/>
        <n v="9598.7000000000007"/>
        <n v="19872"/>
        <n v="17628.39"/>
        <n v="10279.33"/>
        <n v="12716.25"/>
        <n v="2516.7600000000002"/>
        <n v="5305.74"/>
        <n v="3515.37"/>
        <n v="17305.669999999998"/>
        <n v="179.69"/>
        <n v="18175.41"/>
        <n v="10197.56"/>
        <n v="7353.82"/>
        <n v="5309.26"/>
        <n v="17425.669999999998"/>
        <n v="18273.14"/>
        <n v="11733.96"/>
        <n v="17614.2"/>
        <n v="3400.66"/>
        <n v="8242.4599999999991"/>
        <n v="8867.93"/>
        <n v="5426.89"/>
        <n v="9446.14"/>
        <n v="12651.38"/>
        <n v="17343.95"/>
        <n v="5190.57"/>
        <n v="17003.11"/>
        <n v="7585.6"/>
        <n v="14523.4"/>
        <n v="17145.41"/>
        <n v="19955.080000000002"/>
        <n v="6575.25"/>
        <n v="3735.86"/>
        <n v="14124.55"/>
        <n v="7991.74"/>
        <n v="4358.43"/>
        <n v="14221.2"/>
        <n v="3678.13"/>
        <n v="12884.07"/>
        <n v="12849.98"/>
        <n v="5988.96"/>
        <n v="5372.8"/>
        <n v="7348.79"/>
        <n v="15015.69"/>
        <n v="3327.86"/>
        <n v="4892.57"/>
        <n v="8023.1"/>
        <n v="18203.09"/>
        <n v="7933.84"/>
        <n v="12468.29"/>
        <n v="12878.1"/>
        <n v="12768.65"/>
        <n v="14033.21"/>
        <n v="17997.23"/>
        <n v="4442.21"/>
        <n v="2030.63"/>
        <n v="15107.74"/>
        <n v="14630.28"/>
        <n v="935.1"/>
        <n v="6045.77"/>
        <n v="3114.47"/>
        <n v="11975.36"/>
        <n v="6086.02"/>
        <n v="3644.84"/>
        <n v="2621.88"/>
        <n v="12997.54"/>
        <n v="16575.7"/>
        <n v="16957.439999999999"/>
        <n v="12918.24"/>
        <n v="11347.96"/>
        <n v="19700.53"/>
        <n v="5765.28"/>
        <n v="3930.84"/>
        <n v="3774.28"/>
        <n v="5980.15"/>
        <n v="8855.33"/>
        <n v="16782.07"/>
        <n v="16222.06"/>
        <n v="1811.04"/>
        <n v="11521.83"/>
        <n v="10361.34"/>
        <n v="19962.96"/>
        <n v="16133.51"/>
        <n v="15558.75"/>
        <n v="18306.3"/>
        <n v="19960.12"/>
        <n v="953.98"/>
        <n v="9788.02"/>
        <n v="11249.95"/>
        <n v="1149.6099999999999"/>
        <n v="6945.22"/>
        <n v="8546.65"/>
        <n v="15813.63"/>
        <n v="10363.35"/>
        <n v="19312.13"/>
        <n v="8058.57"/>
        <n v="19550.919999999998"/>
        <n v="3713.52"/>
        <n v="14936.42"/>
        <n v="9299.25"/>
        <n v="18941.84"/>
        <n v="10007.84"/>
        <n v="6975.91"/>
        <n v="7893.78"/>
        <n v="11160.29"/>
        <n v="1094.8599999999999"/>
        <n v="12088.06"/>
        <n v="2136.2399999999998"/>
        <n v="15757.64"/>
        <n v="4700.51"/>
        <n v="7032.53"/>
        <n v="8898.15"/>
        <n v="4911.68"/>
        <n v="8187.99"/>
        <n v="6229.17"/>
        <n v="8266.76"/>
        <n v="11807.09"/>
        <n v="3764.63"/>
        <n v="3359.87"/>
        <n v="15916.29"/>
        <n v="10328.799999999999"/>
        <n v="11315.34"/>
        <n v="12826.15"/>
        <n v="4234.41"/>
        <n v="1464.13"/>
        <n v="4910.26"/>
        <n v="12712.16"/>
        <n v="16912.46"/>
        <n v="16973.41"/>
        <n v="12172.7"/>
        <n v="12404.15"/>
        <n v="15434.64"/>
        <n v="12734.23"/>
        <n v="9268.02"/>
        <n v="6309.82"/>
        <n v="6190.27"/>
        <n v="18616.64"/>
        <n v="7880.22"/>
        <n v="147.32"/>
        <n v="8264.7199999999993"/>
        <n v="19701.84"/>
        <n v="3205.12"/>
        <n v="7309.97"/>
        <n v="19879.060000000001"/>
        <n v="10189.23"/>
        <n v="14731.74"/>
        <n v="19540.86"/>
        <n v="2063.15"/>
        <n v="18022.66"/>
        <n v="4093.07"/>
        <n v="15026.22"/>
        <n v="16687.18"/>
        <n v="19465.939999999999"/>
        <n v="1779.97"/>
        <n v="14881.9"/>
        <n v="3361.11"/>
        <n v="17350.330000000002"/>
        <n v="1219.1099999999999"/>
        <n v="4993.75"/>
        <n v="18384.78"/>
        <n v="16779.849999999999"/>
        <n v="17824.509999999998"/>
        <n v="5320.29"/>
        <n v="1655"/>
        <n v="1689.74"/>
        <n v="7456.06"/>
        <n v="13697.3"/>
        <n v="7850.58"/>
        <n v="8389.6299999999992"/>
        <n v="8241.2800000000007"/>
        <n v="7682.34"/>
        <n v="10477.280000000001"/>
        <n v="16195.74"/>
        <n v="13258.19"/>
        <n v="16419.78"/>
        <n v="8812.18"/>
        <n v="13194.03"/>
        <n v="8780.36"/>
        <n v="5369.66"/>
        <n v="8377.23"/>
        <n v="9738.7000000000007"/>
        <n v="3774.95"/>
        <n v="12883.52"/>
        <n v="15285.09"/>
        <n v="7276.01"/>
        <n v="3706.56"/>
        <n v="15067.59"/>
        <n v="16141.03"/>
        <n v="8450.0300000000007"/>
        <n v="15557.51"/>
        <n v="3679.93"/>
        <n v="15578.25"/>
        <n v="4240.28"/>
        <n v="19964.189999999999"/>
        <n v="3463.33"/>
        <n v="14004.67"/>
        <n v="1668.54"/>
        <n v="12070.41"/>
        <n v="11753.5"/>
        <n v="2216.17"/>
        <n v="7707.04"/>
        <n v="4811.24"/>
        <n v="19883.22"/>
        <n v="14397.85"/>
        <n v="9987.25"/>
        <n v="9079.64"/>
        <n v="3835.71"/>
        <n v="10188.35"/>
        <n v="7493.09"/>
        <n v="5513.34"/>
        <n v="12437.4"/>
        <n v="5288.82"/>
        <n v="11230.36"/>
        <n v="194.51"/>
        <n v="1384.69"/>
        <n v="8839.7800000000007"/>
        <n v="13729.92"/>
        <n v="18277.09"/>
        <n v="13809.92"/>
        <n v="19060.330000000002"/>
        <n v="10585.85"/>
        <n v="4620.95"/>
        <n v="10559.03"/>
        <n v="14112.93"/>
        <n v="4827.1899999999996"/>
        <n v="715.18"/>
        <n v="14788.72"/>
        <n v="17242.66"/>
        <n v="16450.13"/>
        <n v="17046.259999999998"/>
        <n v="19345.650000000001"/>
        <n v="2808.87"/>
        <n v="16862.37"/>
        <n v="471.38"/>
        <n v="8467.16"/>
        <n v="8265.42"/>
        <n v="15517.96"/>
        <n v="2945.4"/>
        <n v="6523.62"/>
        <n v="18072.13"/>
        <n v="17463.53"/>
        <n v="19568.400000000001"/>
        <n v="577.02"/>
        <n v="2438.9299999999998"/>
        <n v="13619.8"/>
        <n v="8197.73"/>
        <n v="3171.36"/>
        <n v="16752.490000000002"/>
        <n v="5298.68"/>
        <n v="15896.15"/>
        <n v="19987.87"/>
        <n v="4075.16"/>
        <n v="14980.49"/>
        <n v="16938.27"/>
        <n v="1393.11"/>
        <n v="13333.2"/>
        <n v="10320.24"/>
        <n v="15550.63"/>
        <n v="8914.34"/>
        <n v="11073.82"/>
        <n v="15240.44"/>
        <n v="537.26"/>
        <n v="2213.34"/>
        <n v="311.18"/>
        <n v="19549.3"/>
        <n v="14699.08"/>
        <n v="9394.42"/>
        <n v="14337.78"/>
        <n v="145.71"/>
        <n v="8986.09"/>
        <n v="16265.6"/>
        <n v="9198.14"/>
        <n v="14633.71"/>
        <n v="13449.46"/>
        <n v="10126.02"/>
        <n v="2078.92"/>
        <n v="19927.849999999999"/>
        <n v="1305.26"/>
        <n v="19837.189999999999"/>
        <n v="2996.66"/>
        <n v="2196.14"/>
        <n v="4469.0200000000004"/>
        <n v="1020.48"/>
        <n v="7148.84"/>
        <n v="19166.22"/>
        <n v="18580.59"/>
        <n v="17575.09"/>
        <n v="3610.96"/>
        <n v="5849.68"/>
        <n v="5491.46"/>
        <n v="16977.28"/>
        <n v="19015.759999999998"/>
        <n v="1184.4100000000001"/>
        <n v="14801.95"/>
        <n v="3948.28"/>
        <n v="10419.16"/>
        <n v="1711.66"/>
        <n v="6836.94"/>
        <n v="338.84"/>
        <n v="16737.96"/>
        <n v="6884.98"/>
        <n v="3617.78"/>
        <n v="17616.14"/>
        <n v="9253.9"/>
        <n v="12554.66"/>
        <n v="11261.34"/>
        <n v="9672.26"/>
        <n v="10331.56"/>
        <n v="9662.2199999999993"/>
        <n v="11605.36"/>
        <n v="9022.9500000000007"/>
        <n v="3960.01"/>
        <n v="10338.799999999999"/>
        <n v="13117.77"/>
        <n v="1410.13"/>
        <n v="19532.560000000001"/>
        <n v="1719.16"/>
        <n v="7859.33"/>
        <n v="2405.89"/>
        <n v="2323.56"/>
        <n v="3371.41"/>
        <n v="19054.73"/>
        <n v="4063.75"/>
        <n v="13199.36"/>
        <n v="1065.8900000000001"/>
        <n v="4137.32"/>
        <n v="13556.42"/>
        <n v="14734.61"/>
        <n v="5886.78"/>
        <n v="19337.72"/>
        <n v="13442.05"/>
        <n v="4206.25"/>
        <n v="19104.8"/>
        <n v="1005.34"/>
        <n v="11617.57"/>
        <n v="1636.6"/>
        <n v="13779.52"/>
        <n v="17253.89"/>
        <n v="10367.76"/>
        <n v="9748.36"/>
        <n v="14999.26"/>
        <n v="2425.75"/>
        <n v="821.93"/>
        <n v="7477.97"/>
        <n v="4702.58"/>
        <n v="18065.3"/>
        <n v="9692.51"/>
        <n v="9481.33"/>
        <n v="14922.9"/>
        <n v="1860.99"/>
        <n v="16325.18"/>
        <n v="17071.97"/>
        <n v="13529.85"/>
        <n v="14095.49"/>
        <n v="5516.04"/>
        <n v="17656.18"/>
        <n v="8002.51"/>
        <n v="16823.13"/>
        <n v="2050.69"/>
        <n v="8576.56"/>
        <n v="7541.28"/>
        <n v="15133.27"/>
        <n v="10832.31"/>
        <n v="4887.4799999999996"/>
        <n v="8833.1299999999992"/>
        <n v="10998.26"/>
        <n v="2969.38"/>
        <n v="18226.240000000002"/>
        <n v="7192.53"/>
        <n v="12121.15"/>
        <n v="11814.94"/>
        <n v="13377.34"/>
        <n v="19102.27"/>
        <n v="5775.83"/>
        <n v="11220.53"/>
        <n v="6818.07"/>
        <n v="8085.48"/>
        <n v="8023.18"/>
        <n v="3729.85"/>
        <n v="11807.38"/>
        <n v="1300.04"/>
        <n v="13189.89"/>
        <n v="120.65"/>
        <n v="13105.43"/>
        <n v="2053.4"/>
        <n v="19962.54"/>
        <n v="12387.36"/>
        <n v="14831.33"/>
        <n v="1710.33"/>
        <n v="5269.04"/>
        <n v="10269.98"/>
        <n v="7218.85"/>
        <n v="10841.2"/>
        <n v="13924.94"/>
        <n v="17300.77"/>
        <n v="12034.84"/>
        <n v="7125.21"/>
        <n v="10765.48"/>
        <n v="8785.3700000000008"/>
        <n v="9001.7099999999991"/>
        <n v="10979.27"/>
        <n v="1155.67"/>
        <n v="16179.6"/>
        <n v="16054.14"/>
        <n v="3205.59"/>
        <n v="4167.43"/>
        <n v="19831.43"/>
        <n v="16766.189999999999"/>
        <n v="1504.71"/>
        <n v="15669.01"/>
        <n v="4765.3900000000003"/>
        <n v="12178.09"/>
        <n v="4139.7"/>
        <n v="11864.64"/>
        <n v="10289.76"/>
        <n v="11393.74"/>
        <n v="5998.61"/>
        <n v="8644.01"/>
        <n v="15328.56"/>
        <n v="11218.66"/>
        <n v="12016.01"/>
        <n v="4455.55"/>
        <n v="11958"/>
        <n v="19781.349999999999"/>
        <n v="313.57"/>
        <n v="12867.9"/>
        <n v="7121.33"/>
        <n v="3689.25"/>
        <n v="7530.98"/>
        <n v="10455"/>
        <n v="14218.03"/>
        <n v="2589.2399999999998"/>
        <n v="6368.6"/>
        <n v="2206.48"/>
        <n v="992.51"/>
        <n v="16353.66"/>
        <n v="4524.05"/>
        <n v="15177.98"/>
        <n v="16507.060000000001"/>
        <n v="8562.32"/>
        <n v="8701.68"/>
        <n v="8770.99"/>
        <n v="3926.99"/>
        <n v="18560.91"/>
        <n v="9479.41"/>
        <n v="3576.85"/>
        <n v="15547.27"/>
        <n v="7760.7"/>
        <n v="14840.56"/>
        <n v="3844.44"/>
        <n v="5990.25"/>
        <n v="16188"/>
        <n v="2694.01"/>
        <n v="16273.01"/>
        <n v="15042"/>
        <n v="7043.29"/>
        <n v="1318.97"/>
        <n v="15116.3"/>
        <n v="13702.81"/>
        <n v="7629.39"/>
        <n v="9345.76"/>
        <n v="7628.68"/>
        <n v="3706.46"/>
        <n v="12991.66"/>
        <n v="19044.41"/>
        <n v="5879.51"/>
        <n v="4319.1899999999996"/>
        <n v="8721.32"/>
        <n v="8748.33"/>
        <n v="12621.51"/>
        <n v="5872.4"/>
        <n v="11950.95"/>
        <n v="749.32"/>
        <n v="18995.62"/>
        <n v="4920.68"/>
        <n v="4653.71"/>
        <n v="4412.32"/>
        <n v="17650.55"/>
        <n v="9775.76"/>
        <n v="14498.65"/>
        <n v="10473.07"/>
        <n v="18036.53"/>
        <n v="11828.54"/>
        <n v="3304.44"/>
        <n v="17274.86"/>
        <n v="13258.31"/>
        <n v="10819.44"/>
        <n v="13086.68"/>
        <n v="1853.61"/>
        <n v="14452.05"/>
        <n v="6864.06"/>
        <n v="19286.52"/>
        <n v="13397.29"/>
        <n v="10875.96"/>
        <n v="3144.19"/>
        <n v="11949.59"/>
        <n v="14344.31"/>
        <n v="16106.43"/>
        <n v="16128.05"/>
        <n v="8136.16"/>
        <n v="19359.68"/>
        <n v="10368.879999999999"/>
        <n v="10248.969999999999"/>
        <n v="2081.52"/>
        <n v="15442.05"/>
        <n v="10849.12"/>
        <n v="6121.26"/>
        <n v="9208.93"/>
        <n v="17407.82"/>
        <n v="995.01"/>
        <n v="2260.5300000000002"/>
        <n v="7882.76"/>
        <n v="8774.92"/>
        <n v="3386.43"/>
        <n v="14114.74"/>
        <n v="6919.05"/>
        <n v="14933.67"/>
        <n v="8707.26"/>
        <n v="8211.1"/>
        <n v="19935.63"/>
        <n v="13196.01"/>
        <n v="14293.42"/>
        <n v="4353.74"/>
        <n v="17171.34"/>
        <n v="16631.73"/>
        <n v="6713.91"/>
        <n v="8714.32"/>
        <n v="10271.35"/>
        <n v="10576.31"/>
        <n v="4316"/>
        <n v="15776.13"/>
        <n v="1974.44"/>
        <n v="9728.92"/>
        <n v="1450.42"/>
        <n v="19245.5"/>
        <n v="13198.95"/>
        <n v="11036.71"/>
        <n v="11395.63"/>
        <n v="2035.22"/>
        <n v="15538.85"/>
        <n v="11231.41"/>
        <n v="18867.16"/>
        <n v="16630.96"/>
        <n v="2384.7800000000002"/>
        <n v="3168.19"/>
        <n v="13179.24"/>
        <n v="2940.65"/>
        <n v="8819.99"/>
        <n v="13241.76"/>
        <n v="10503.64"/>
        <n v="8376.9"/>
        <n v="11530.14"/>
        <n v="10641.56"/>
        <n v="16556.400000000001"/>
        <n v="10514.44"/>
        <n v="4019.2"/>
        <n v="13441.58"/>
        <n v="9259.3799999999992"/>
        <n v="19152.919999999998"/>
        <n v="7347.73"/>
        <n v="2290.9499999999998"/>
        <n v="17554.060000000001"/>
        <n v="17392.28"/>
        <n v="766.16"/>
        <n v="9276.44"/>
        <n v="16838.29"/>
        <n v="3272.35"/>
        <n v="2048.94"/>
        <n v="10849.78"/>
        <n v="5050.55"/>
        <n v="18723.77"/>
        <n v="18553.12"/>
        <n v="2214.4499999999998"/>
        <n v="6174.99"/>
        <n v="4388.8999999999996"/>
        <n v="3831.35"/>
        <n v="13603.35"/>
        <n v="13355.03"/>
        <n v="10522.06"/>
        <n v="15793.8"/>
        <n v="3601.59"/>
        <n v="3179.87"/>
        <n v="1212.1099999999999"/>
        <n v="8996.32"/>
        <n v="17342.64"/>
        <n v="16464.330000000002"/>
        <n v="9000.2999999999993"/>
        <n v="12166.67"/>
        <n v="17770.2"/>
        <n v="18029.96"/>
        <n v="4850.29"/>
        <n v="15614.62"/>
        <n v="18286.3"/>
        <n v="18173.560000000001"/>
        <n v="18170.03"/>
        <n v="14719.62"/>
        <n v="5857.06"/>
        <n v="7068.24"/>
        <n v="6450.04"/>
        <n v="15755.6"/>
        <n v="1574.73"/>
        <n v="15965.39"/>
        <n v="266.86"/>
        <n v="4989.18"/>
        <n v="18537.330000000002"/>
        <n v="6749.96"/>
        <n v="829.58"/>
        <n v="8881.4699999999993"/>
        <n v="14670.11"/>
        <n v="17504.189999999999"/>
        <n v="11008.77"/>
        <n v="10064.11"/>
        <n v="268.3"/>
        <n v="10550.79"/>
        <n v="3674.68"/>
        <n v="19367.47"/>
        <n v="158"/>
        <n v="15172.11"/>
        <n v="6276.43"/>
        <n v="10684.18"/>
        <n v="10229.08"/>
        <n v="2887.47"/>
        <n v="12563.7"/>
        <n v="4821.2"/>
        <n v="5386.52"/>
        <n v="2839.25"/>
        <n v="4046.21"/>
        <n v="15503.02"/>
        <n v="9747"/>
        <n v="4293.8900000000003"/>
        <n v="13262.41"/>
        <n v="9926.34"/>
        <n v="18689.150000000001"/>
        <n v="1636.66"/>
        <n v="1479.9"/>
        <n v="14277.74"/>
        <n v="14222.2"/>
        <n v="15847.62"/>
        <n v="3781.18"/>
        <n v="14317"/>
        <n v="14492.67"/>
        <n v="11570.27"/>
        <n v="11022.15"/>
        <n v="15893.74"/>
        <n v="12211.81"/>
        <n v="18513.77"/>
        <n v="8219.98"/>
        <n v="9940.67"/>
        <n v="10633.93"/>
        <n v="8884.34"/>
        <n v="14044.69"/>
        <n v="11166.89"/>
        <n v="3734.39"/>
        <n v="2596.87"/>
        <n v="5358.17"/>
        <n v="6414.71"/>
        <n v="3754.71"/>
        <n v="4923.47"/>
        <n v="19180.650000000001"/>
        <n v="3898.58"/>
        <n v="3898.2"/>
        <n v="10776.85"/>
        <n v="19649.09"/>
        <n v="17987.939999999999"/>
        <n v="12405.54"/>
        <n v="18643.330000000002"/>
        <n v="5784.68"/>
        <n v="2162.3200000000002"/>
        <n v="18236.169999999998"/>
        <n v="9521.86"/>
        <n v="7932.56"/>
        <n v="8626.61"/>
        <n v="2699.71"/>
        <n v="3432.94"/>
        <n v="3579.53"/>
        <n v="3865.69"/>
        <n v="5568.38"/>
        <n v="14925.09"/>
        <n v="6614.12"/>
        <n v="12988.28"/>
        <n v="1531.36"/>
        <n v="3766.03"/>
        <n v="3125.4"/>
        <n v="16353.8"/>
        <n v="8883.1"/>
        <n v="10143.81"/>
        <n v="1446.09"/>
        <n v="14936.87"/>
        <n v="15930.06"/>
        <n v="6618.72"/>
        <n v="3375.68"/>
        <n v="14058.11"/>
        <n v="10352.549999999999"/>
        <n v="16927.810000000001"/>
        <n v="7825.26"/>
        <n v="17360.75"/>
        <n v="1042.26"/>
        <n v="1737.91"/>
        <n v="16686.47"/>
        <n v="2111.3000000000002"/>
        <n v="14639.6"/>
        <n v="18967.259999999998"/>
        <n v="876.57"/>
        <n v="921.24"/>
        <n v="7287.22"/>
        <n v="19294.93"/>
        <n v="1998.88"/>
        <n v="12464.17"/>
        <n v="10670.56"/>
        <n v="6473.86"/>
        <n v="6222.99"/>
        <n v="9070.69"/>
        <n v="14910.35"/>
        <n v="8841.4500000000007"/>
        <n v="16209.14"/>
        <n v="16003"/>
        <n v="10971.33"/>
        <n v="17253.13"/>
        <n v="16713.939999999999"/>
        <n v="11129.22"/>
        <n v="8631.85"/>
        <n v="12633.01"/>
        <n v="10803.18"/>
        <n v="3897.57"/>
        <n v="1966.26"/>
        <n v="12765.23"/>
        <n v="12967.11"/>
        <n v="7424.96"/>
        <n v="4607.97"/>
        <n v="1878.79"/>
        <n v="3796.8"/>
        <n v="10734.81"/>
        <n v="5599.58"/>
        <n v="8443.34"/>
        <n v="17926.68"/>
        <n v="13471.57"/>
        <n v="6152.54"/>
        <n v="8954.9"/>
        <n v="783.33"/>
        <n v="10192.24"/>
        <n v="11272.18"/>
        <n v="4525.84"/>
        <n v="12538.53"/>
        <n v="585.91999999999996"/>
        <n v="2056.89"/>
        <n v="15722.37"/>
        <n v="11976.7"/>
        <n v="12494.92"/>
        <n v="5178.8500000000004"/>
        <n v="5444.65"/>
        <n v="17770.63"/>
        <n v="10217.950000000001"/>
        <n v="19363.439999999999"/>
        <n v="14659.52"/>
        <n v="8665.81"/>
        <n v="5958.24"/>
        <n v="9338.4"/>
        <n v="7546.46"/>
        <n v="219.43"/>
        <n v="6447.5"/>
        <n v="9143.33"/>
        <n v="12723.37"/>
        <n v="7219.8"/>
        <n v="2078.61"/>
        <n v="5118.71"/>
        <n v="14625.73"/>
        <n v="15422.35"/>
        <n v="12561.6"/>
        <n v="11582.42"/>
        <n v="14504.48"/>
        <n v="13982.06"/>
        <n v="9884.26"/>
        <n v="7322.56"/>
        <n v="1939.29"/>
        <n v="17114.47"/>
        <n v="19530.71"/>
        <n v="16288.08"/>
        <n v="2346"/>
        <n v="4047.58"/>
        <n v="19939.93"/>
        <n v="19971.560000000001"/>
        <n v="9339"/>
        <n v="15784.11"/>
        <n v="1746.86"/>
        <n v="2068.2600000000002"/>
        <n v="8806.65"/>
        <n v="3975.76"/>
        <n v="11350"/>
        <n v="16107.93"/>
        <n v="17249.78"/>
        <n v="7099.2"/>
        <n v="10687.83"/>
        <n v="3486.71"/>
        <n v="19928.759999999998"/>
        <n v="10310.75"/>
        <n v="13321.08"/>
        <n v="5878.84"/>
        <n v="17827.57"/>
        <n v="19238.13"/>
        <n v="7206.58"/>
        <n v="7941.83"/>
        <n v="14048.31"/>
        <n v="13495.41"/>
        <n v="9096.5"/>
        <n v="2248.14"/>
        <n v="4280.38"/>
        <n v="10069.299999999999"/>
        <n v="11837.72"/>
        <n v="11636.2"/>
        <n v="16495.68"/>
        <n v="13284.75"/>
        <n v="1872.9"/>
        <n v="13897.55"/>
        <n v="7180.79"/>
        <n v="19362.13"/>
        <n v="15811.88"/>
        <n v="3045.9"/>
        <n v="5612.32"/>
        <n v="579.66999999999996"/>
        <n v="5993.3"/>
        <n v="111.4"/>
        <n v="12050.84"/>
        <n v="6789.66"/>
        <n v="5193.26"/>
        <n v="11936.08"/>
        <n v="6107.54"/>
        <n v="19321.82"/>
        <n v="14235.99"/>
        <n v="19609.39"/>
        <n v="18211.62"/>
        <n v="13718.43"/>
        <n v="6432.16"/>
        <n v="8342.42"/>
        <n v="6286.91"/>
        <n v="18473.13"/>
        <n v="16483.330000000002"/>
        <n v="19992.330000000002"/>
        <n v="18837.66"/>
        <n v="1132.18"/>
        <n v="19473.14"/>
        <n v="7003.74"/>
        <n v="1011.93"/>
        <n v="1111.55"/>
        <n v="18405.509999999998"/>
        <n v="6334.69"/>
        <n v="14058.88"/>
        <n v="3593.84"/>
        <n v="3946.58"/>
        <n v="11913.85"/>
        <n v="3483.84"/>
        <n v="4064.85"/>
        <n v="12026.64"/>
        <n v="6540.44"/>
        <n v="4507.16"/>
        <n v="10105.68"/>
        <n v="10831.16"/>
        <n v="17234.55"/>
        <n v="11278.05"/>
        <n v="8789.9500000000007"/>
        <n v="9519.2900000000009"/>
        <n v="14798.88"/>
        <n v="14872.64"/>
        <n v="17249.810000000001"/>
        <n v="10558.56"/>
        <n v="9016.34"/>
        <n v="6081.19"/>
        <n v="1418.76"/>
        <n v="19765.73"/>
        <n v="2852.1"/>
        <n v="16370.17"/>
        <n v="3000.6"/>
        <n v="18156.419999999998"/>
        <n v="3272.73"/>
        <n v="16581.54"/>
        <n v="16271.25"/>
        <n v="1748.96"/>
        <n v="11283.52"/>
        <n v="16790.53"/>
        <n v="2367.48"/>
        <n v="3172.71"/>
        <n v="17021.759999999998"/>
        <n v="13486.59"/>
        <n v="1383.88"/>
        <n v="1438.82"/>
        <n v="4070.65"/>
        <n v="16170.07"/>
        <n v="13870.44"/>
        <n v="14188.77"/>
        <n v="14174.35"/>
        <n v="11934.36"/>
        <n v="4890.3999999999996"/>
        <n v="2091.4699999999998"/>
        <n v="6276.46"/>
        <n v="19895.98"/>
        <n v="5308.99"/>
        <n v="2813.89"/>
        <n v="12466.35"/>
        <n v="13539.91"/>
        <n v="11970.04"/>
        <n v="7097"/>
        <n v="8769.56"/>
        <n v="1124.69"/>
        <n v="9818.35"/>
        <n v="9826.94"/>
        <n v="13070.87"/>
        <n v="18297.61"/>
        <n v="3751.91"/>
        <n v="13038.82"/>
        <n v="4772.4799999999996"/>
        <n v="10123.049999999999"/>
        <n v="18332.419999999998"/>
        <n v="6895.69"/>
        <n v="8464.67"/>
        <n v="12393.85"/>
        <n v="9742.99"/>
        <n v="17666.080000000002"/>
        <n v="4382.3999999999996"/>
        <n v="9619.9699999999993"/>
        <n v="10959.2"/>
        <n v="3312.91"/>
        <n v="8943.67"/>
        <n v="1683.17"/>
        <n v="19981.7"/>
        <n v="17304.87"/>
        <n v="17180.439999999999"/>
        <n v="13035.56"/>
        <n v="8255.0300000000007"/>
        <n v="686.94"/>
        <n v="17944.45"/>
        <n v="3060.29"/>
        <n v="5204.6099999999997"/>
        <n v="1570.7"/>
        <n v="14415.65"/>
        <n v="1315.12"/>
        <n v="1778.1"/>
        <n v="18891.89"/>
        <n v="17319.89"/>
        <n v="17299.34"/>
        <n v="2288.4899999999998"/>
        <n v="9004.66"/>
        <n v="18138.03"/>
        <n v="13200.92"/>
        <n v="19838.689999999999"/>
        <n v="12124.94"/>
        <n v="10011.56"/>
        <n v="14359.22"/>
        <n v="1037.56"/>
        <n v="7695.32"/>
        <n v="14812.67"/>
        <n v="2399.23"/>
        <n v="2275.89"/>
        <n v="777.46"/>
        <n v="6528.44"/>
        <n v="10658.36"/>
        <n v="10351.290000000001"/>
        <n v="7318.81"/>
        <n v="13759.8"/>
        <n v="635.11"/>
        <n v="11504.13"/>
        <n v="16900.91"/>
        <n v="9029.24"/>
        <n v="17509.88"/>
        <n v="15128.53"/>
        <n v="2150.6799999999998"/>
        <n v="9757.7099999999991"/>
        <n v="6631.28"/>
        <n v="17282.330000000002"/>
        <n v="5978"/>
        <n v="149.85"/>
        <n v="8372.7800000000007"/>
        <n v="8086.8"/>
        <n v="13945.75"/>
        <n v="9816.56"/>
        <n v="1600.83"/>
        <n v="5344.03"/>
        <n v="13991.58"/>
        <n v="3910.15"/>
        <n v="4094.04"/>
        <n v="6547.26"/>
        <n v="19788.169999999998"/>
        <n v="19563.97"/>
        <n v="15225.75"/>
        <n v="2848.12"/>
        <n v="17728.34"/>
        <n v="717.41"/>
        <n v="12341.59"/>
        <n v="12083.65"/>
        <n v="19819.939999999999"/>
        <n v="19582.23"/>
        <n v="4702.42"/>
        <n v="19400.490000000002"/>
        <n v="7834.05"/>
        <n v="4412.97"/>
        <n v="3706.57"/>
        <n v="5297.26"/>
        <n v="19678.21"/>
        <n v="11830.96"/>
        <n v="15159.41"/>
        <n v="12659.98"/>
        <n v="6087.79"/>
        <n v="11523.59"/>
        <n v="17420.3"/>
        <n v="17607.16"/>
        <n v="3234.28"/>
        <n v="1564.35"/>
        <n v="10750.17"/>
        <n v="6308.68"/>
        <n v="18250.96"/>
        <n v="3008"/>
        <n v="2919.79"/>
        <n v="19905.060000000001"/>
        <n v="15385.74"/>
        <n v="1517.89"/>
        <n v="9040.36"/>
        <n v="3960.35"/>
        <n v="6869.77"/>
        <n v="16848.45"/>
        <n v="6696.91"/>
        <n v="16072.15"/>
        <n v="12737.95"/>
        <n v="14308.85"/>
        <n v="10378.75"/>
        <n v="18801.11"/>
        <n v="16509.439999999999"/>
        <n v="13621.91"/>
        <n v="18019.150000000001"/>
        <n v="9365.92"/>
        <n v="1769.29"/>
        <n v="2715.53"/>
        <n v="17890.64"/>
        <n v="12220.31"/>
        <n v="6812.39"/>
        <n v="4941.6400000000003"/>
        <n v="4603.17"/>
        <n v="8458.9699999999993"/>
        <n v="17276.11"/>
        <n v="12127.36"/>
        <n v="5702.54"/>
        <n v="522.67999999999995"/>
        <n v="17053.189999999999"/>
        <n v="8067.57"/>
        <n v="18286.990000000002"/>
        <n v="17617.43"/>
        <n v="13592.74"/>
        <n v="11115.16"/>
        <n v="17110.21"/>
        <n v="8733.98"/>
        <n v="4395.9799999999996"/>
        <n v="10512.33"/>
        <n v="2860.09"/>
        <n v="17446.91"/>
        <n v="11310.09"/>
        <n v="935.71"/>
        <n v="15006.59"/>
        <n v="5574.8"/>
        <n v="19671.77"/>
        <n v="2423.9699999999998"/>
        <n v="4232.8999999999996"/>
        <n v="7601.23"/>
        <n v="287.05"/>
        <n v="6847.41"/>
        <n v="13008.07"/>
        <n v="8990.16"/>
        <n v="18780.8"/>
        <n v="4738.7700000000004"/>
        <n v="12118.25"/>
        <n v="8301.56"/>
        <n v="4687.79"/>
        <n v="17484.490000000002"/>
        <n v="18477.82"/>
        <n v="8005.34"/>
        <n v="11212.61"/>
        <n v="14085.75"/>
        <n v="4682.2"/>
        <n v="1624.2"/>
        <n v="8143.73"/>
        <n v="12511.77"/>
        <n v="13937.35"/>
        <n v="16767.96"/>
        <n v="15510"/>
        <n v="19748.189999999999"/>
        <n v="16412.689999999999"/>
        <n v="11849.51"/>
        <n v="8616.34"/>
        <n v="2836.93"/>
        <n v="8032.26"/>
        <n v="8683.91"/>
        <n v="7467.71"/>
        <n v="8855.48"/>
        <n v="6100.85"/>
        <n v="14245.02"/>
        <n v="14504.61"/>
        <n v="11955.89"/>
        <n v="4005.08"/>
        <n v="5289.18"/>
        <n v="15000.56"/>
        <n v="5927.07"/>
        <n v="14852.69"/>
        <n v="17172.95"/>
        <n v="279.10000000000002"/>
        <n v="11049.17"/>
        <n v="8594.26"/>
        <n v="8847.51"/>
        <n v="19005.79"/>
        <n v="1031.6300000000001"/>
        <n v="4905.91"/>
        <n v="16957.45"/>
        <n v="17647.14"/>
        <n v="6443.41"/>
        <n v="16685.14"/>
        <n v="7176.75"/>
        <n v="15826.92"/>
        <n v="1240.4000000000001"/>
        <n v="4481.34"/>
        <n v="2593.84"/>
        <n v="13528.29"/>
        <n v="7945.63"/>
        <n v="4210.7299999999996"/>
        <n v="19897.21"/>
        <n v="4483.17"/>
        <n v="13716.12"/>
        <n v="5139.1899999999996"/>
        <n v="1510.33"/>
        <n v="3033.38"/>
        <n v="428.33"/>
        <n v="2017.46"/>
        <n v="17153.22"/>
        <n v="10286.39"/>
        <n v="18073.53"/>
        <n v="11636.96"/>
        <n v="1565.14"/>
        <n v="3122.14"/>
        <n v="623.07000000000005"/>
        <n v="5045.72"/>
        <n v="1935.1"/>
        <n v="15039.46"/>
        <n v="1982.18"/>
        <n v="8441.06"/>
        <n v="9515.66"/>
        <n v="17026.099999999999"/>
        <n v="2096.02"/>
        <n v="604.9"/>
        <n v="8483.67"/>
        <n v="1480.87"/>
        <n v="5640.71"/>
        <n v="19001.5"/>
        <n v="276.83999999999997"/>
        <n v="3006.54"/>
        <n v="737.46"/>
        <n v="11910.01"/>
        <n v="11755.45"/>
        <n v="7975.77"/>
        <n v="9835.25"/>
        <n v="9227.56"/>
        <n v="19448.77"/>
        <n v="3426.38"/>
        <n v="10845.99"/>
        <n v="480.3"/>
        <n v="14207.72"/>
        <n v="9743.1200000000008"/>
        <n v="6107.68"/>
        <n v="18479.71"/>
        <n v="262.57"/>
        <n v="16875.73"/>
        <n v="16065.11"/>
        <n v="18600.78"/>
        <n v="6362.28"/>
        <n v="18011.45"/>
        <n v="2422.23"/>
        <n v="6944.69"/>
        <n v="9108.92"/>
        <n v="18950.82"/>
        <n v="15642.99"/>
        <n v="19922.68"/>
        <n v="18979.23"/>
        <n v="4268.88"/>
        <n v="7905.16"/>
        <n v="7998.34"/>
        <n v="6367.87"/>
        <n v="9463.9500000000007"/>
        <n v="10396.200000000001"/>
        <n v="1973.74"/>
        <n v="16849.93"/>
        <n v="2435.59"/>
        <n v="13102.22"/>
        <n v="9078.43"/>
        <n v="4730.9399999999996"/>
        <n v="14662.77"/>
        <n v="17658.28"/>
        <n v="673.81"/>
        <n v="5721.69"/>
        <n v="9765.7000000000007"/>
        <n v="12222.97"/>
        <n v="8961.4699999999993"/>
        <n v="17103.330000000002"/>
        <n v="19758.37"/>
        <n v="9962.91"/>
        <n v="17006.13"/>
        <n v="14601.97"/>
        <n v="3813.65"/>
        <n v="8355.5300000000007"/>
        <n v="5162.6000000000004"/>
        <n v="5483.44"/>
        <n v="14386.11"/>
        <n v="10772.54"/>
        <n v="14043.77"/>
        <n v="19190.150000000001"/>
        <n v="4556.76"/>
        <n v="5504.52"/>
        <n v="12403.87"/>
        <n v="15278.61"/>
        <n v="123.14"/>
        <n v="11216.25"/>
        <n v="16723.41"/>
        <n v="10076.469999999999"/>
        <n v="1725.69"/>
        <n v="3040.77"/>
        <n v="4895.07"/>
        <n v="13309.84"/>
        <n v="10595.78"/>
        <n v="4309.3599999999997"/>
        <n v="17665.919999999998"/>
        <n v="4474.66"/>
        <n v="1881.21"/>
        <n v="12829.69"/>
        <n v="13322.83"/>
        <n v="17276.060000000001"/>
        <n v="17550.11"/>
        <n v="1731.03"/>
        <n v="16236.33"/>
        <n v="14096.4"/>
        <n v="19369.63"/>
        <n v="14872.69"/>
        <n v="8983.36"/>
        <n v="19477.919999999998"/>
        <n v="12568.88"/>
        <n v="13885.93"/>
        <n v="11705.99"/>
        <n v="6700.26"/>
        <n v="16930.11"/>
        <n v="3958.79"/>
        <n v="7499.62"/>
        <n v="4827.91"/>
        <n v="5874.44"/>
        <n v="13096.38"/>
        <n v="12498.94"/>
        <n v="7281.07"/>
        <n v="10547.14"/>
        <n v="13116.77"/>
        <n v="5363.49"/>
        <n v="14312.01"/>
        <n v="18102.759999999998"/>
        <n v="7233.54"/>
        <n v="1878.76"/>
        <n v="18661.330000000002"/>
        <n v="15614.28"/>
        <n v="11073.55"/>
        <n v="5691.22"/>
        <n v="13353.17"/>
        <n v="961.42"/>
        <n v="10571.49"/>
        <n v="10147.08"/>
        <n v="19131.939999999999"/>
        <n v="1613.36"/>
        <n v="15833.18"/>
        <n v="177.03"/>
        <n v="6940.12"/>
        <n v="7829.6"/>
        <n v="18314.36"/>
        <n v="4660.72"/>
        <n v="18361.21"/>
        <n v="1182.9100000000001"/>
        <n v="16553.39"/>
        <n v="13718.08"/>
        <n v="19002.650000000001"/>
        <n v="8705.39"/>
        <n v="4700.45"/>
        <n v="19685.29"/>
        <n v="14043.17"/>
        <n v="13538.62"/>
        <n v="10780.74"/>
        <n v="3951.53"/>
        <n v="1492.99"/>
        <n v="7633.3"/>
        <n v="1479.83"/>
        <n v="1157.2"/>
        <n v="4976.93"/>
        <n v="5753.04"/>
        <n v="18521.810000000001"/>
        <n v="17551.57"/>
        <n v="6646.28"/>
        <n v="1415.35"/>
        <n v="4522.46"/>
        <n v="14429.28"/>
        <n v="11278.25"/>
        <n v="15892.5"/>
        <n v="4528.32"/>
        <n v="13886.54"/>
        <n v="3757.13"/>
        <n v="15332.75"/>
        <n v="9405.48"/>
        <n v="14020.81"/>
        <n v="18832.5"/>
        <n v="8641.2000000000007"/>
        <n v="9694.7000000000007"/>
        <n v="6346.08"/>
        <n v="8230.11"/>
        <n v="13914.52"/>
        <n v="12774.68"/>
        <n v="8463.75"/>
        <n v="3579.79"/>
        <n v="8605.4500000000007"/>
        <n v="3216.83"/>
        <n v="16351.84"/>
        <n v="19648.93"/>
        <n v="6709.03"/>
        <n v="7489.17"/>
        <n v="16725.490000000002"/>
        <n v="7180.34"/>
        <n v="6275.48"/>
        <n v="15947.55"/>
        <n v="10416.98"/>
        <n v="6147.47"/>
        <n v="724.64"/>
        <n v="3292.17"/>
        <n v="14582.77"/>
        <n v="17522.64"/>
        <n v="9113.07"/>
        <n v="13018.99"/>
        <n v="8903.6200000000008"/>
        <n v="17880.73"/>
        <n v="9460.67"/>
        <n v="19370.91"/>
        <n v="3304.72"/>
        <n v="19321.04"/>
        <n v="1876.4"/>
        <n v="13010.3"/>
        <n v="3017.4"/>
        <n v="5168.3100000000004"/>
        <n v="12460.67"/>
        <n v="12666.16"/>
        <n v="11312.21"/>
        <n v="9958.67"/>
        <n v="1591.92"/>
        <n v="3532.59"/>
        <n v="2157.9"/>
        <n v="13918.28"/>
        <n v="14454.76"/>
        <n v="15256.2"/>
        <n v="3710.31"/>
        <n v="12938.24"/>
        <n v="14512.12"/>
        <n v="18319.03"/>
        <n v="13117.65"/>
        <n v="16788.05"/>
        <n v="16783.14"/>
        <n v="16668.599999999999"/>
        <n v="443.58"/>
        <n v="5594.67"/>
        <n v="17923.32"/>
        <n v="7937.5"/>
        <n v="14539.61"/>
        <n v="6885.46"/>
        <n v="15909.08"/>
        <n v="3625.35"/>
        <n v="12634.15"/>
        <n v="19936.22"/>
        <n v="7806.55"/>
        <n v="5258.33"/>
        <n v="16095.86"/>
        <n v="11623.33"/>
        <n v="10166.26"/>
        <n v="3287.76"/>
        <n v="297.73"/>
        <n v="2038.45"/>
        <n v="6314.37"/>
        <n v="15958.11"/>
        <n v="13680.75"/>
        <n v="1919.92"/>
        <n v="11103.93"/>
        <n v="18502.55"/>
        <n v="18406.66"/>
        <n v="15008.96"/>
        <n v="9132.0400000000009"/>
        <n v="5358.57"/>
        <n v="10152.77"/>
        <n v="2066.7199999999998"/>
        <n v="15768.86"/>
        <n v="15174.75"/>
        <n v="17455.23"/>
        <n v="16693"/>
        <n v="19839.09"/>
        <n v="1057.74"/>
        <n v="11261.23"/>
        <n v="9247.84"/>
        <n v="11853.59"/>
        <n v="3439.29"/>
        <n v="2622.47"/>
        <n v="17770.7"/>
        <n v="18312.419999999998"/>
        <n v="14449.66"/>
        <n v="19301.650000000001"/>
        <n v="15666.29"/>
        <n v="1423.23"/>
        <n v="16471.060000000001"/>
        <n v="13256"/>
        <n v="12302.81"/>
        <n v="11360.12"/>
        <n v="8999.23"/>
        <n v="13187.43"/>
        <n v="14719.93"/>
        <n v="18968.21"/>
        <n v="6262.98"/>
        <n v="1931.71"/>
        <n v="10707.93"/>
        <n v="16715.88"/>
        <n v="1097.69"/>
        <n v="3634.3"/>
        <n v="14260.88"/>
        <n v="16061.66"/>
        <n v="2771.86"/>
        <n v="14759.91"/>
        <n v="16890.77"/>
        <n v="2065.38"/>
        <n v="611.11"/>
        <n v="18485.82"/>
        <n v="15897.35"/>
        <n v="9503.6299999999992"/>
        <n v="1418.44"/>
        <n v="17561.71"/>
        <n v="3585.82"/>
        <n v="3024.05"/>
        <n v="13466.91"/>
        <n v="5485.42"/>
        <n v="1099.99"/>
        <n v="2817.68"/>
        <n v="15852.66"/>
        <n v="7650.21"/>
        <n v="11113.36"/>
        <n v="18610.009999999998"/>
        <n v="12681.68"/>
        <n v="951.29"/>
        <n v="10127.77"/>
        <n v="18456.3"/>
        <n v="9495.2999999999993"/>
        <n v="3554.21"/>
        <n v="3078.15"/>
        <n v="16141.29"/>
        <n v="17700.96"/>
        <n v="9736.9699999999993"/>
        <n v="8503.39"/>
        <n v="2303.0100000000002"/>
        <n v="9279.7900000000009"/>
        <n v="16589.2"/>
        <n v="5971.66"/>
        <n v="18032.86"/>
        <n v="698.44"/>
        <n v="17567.18"/>
        <n v="11546.97"/>
        <n v="212.43"/>
        <n v="1497.43"/>
        <n v="7242.86"/>
        <n v="16086.57"/>
        <n v="706.76"/>
        <n v="1816.15"/>
        <n v="16781.16"/>
        <n v="13053.37"/>
        <n v="18005.54"/>
        <n v="2094.17"/>
        <n v="12710.2"/>
        <n v="10661.64"/>
        <n v="18248.91"/>
        <n v="4126.32"/>
        <n v="8751.6200000000008"/>
        <n v="15970.98"/>
        <n v="533.30999999999995"/>
        <n v="10353.219999999999"/>
        <n v="6888.33"/>
        <n v="16064.12"/>
        <n v="8744.5400000000009"/>
        <n v="10238.25"/>
        <n v="4933.74"/>
        <n v="12836.24"/>
        <n v="17521.95"/>
        <n v="10039.530000000001"/>
        <n v="3935.24"/>
        <n v="5262.81"/>
        <n v="18350.68"/>
        <n v="5346.87"/>
        <n v="14082.73"/>
        <n v="15036.89"/>
        <n v="19197.490000000002"/>
        <n v="7117.06"/>
        <n v="5781.01"/>
        <n v="8904.44"/>
        <n v="7980.94"/>
        <n v="13862.14"/>
        <n v="6060.97"/>
        <n v="8682.2800000000007"/>
        <n v="9974.2999999999993"/>
        <n v="15178.14"/>
        <n v="19228.25"/>
        <n v="7875.41"/>
        <n v="13950.78"/>
        <n v="769.71"/>
        <n v="8349.2000000000007"/>
        <n v="5791.09"/>
        <n v="17934.57"/>
        <n v="15247.85"/>
        <n v="14297.18"/>
        <n v="7794.13"/>
        <n v="17152.78"/>
        <n v="19064.169999999998"/>
        <n v="1930.24"/>
        <n v="9691.2900000000009"/>
        <n v="9280.6"/>
        <n v="19589.04"/>
        <n v="297.64999999999998"/>
        <n v="11471.12"/>
        <n v="16927.41"/>
        <n v="4099.17"/>
        <n v="497.28"/>
        <n v="7583.29"/>
        <n v="5210.26"/>
        <n v="11192.51"/>
        <n v="3113.73"/>
        <n v="676.79"/>
        <n v="19732.36"/>
        <n v="15504.34"/>
        <n v="13946.59"/>
        <n v="16475.509999999998"/>
        <n v="15998.15"/>
        <n v="17702.75"/>
        <n v="19334.349999999999"/>
        <n v="8544.93"/>
        <n v="15696.79"/>
        <n v="3538.52"/>
        <n v="10616.69"/>
        <n v="8714.11"/>
        <n v="18837.259999999998"/>
        <n v="2666.01"/>
        <n v="5984.78"/>
        <n v="6118.03"/>
        <n v="18280.259999999998"/>
        <n v="14779.85"/>
        <n v="6148.16"/>
        <n v="10637.67"/>
        <n v="5898.89"/>
        <n v="17613.34"/>
        <n v="12485.01"/>
        <n v="7818.06"/>
        <n v="6518.02"/>
        <n v="1301.79"/>
        <n v="831.84"/>
        <n v="16423.84"/>
        <n v="5938.36"/>
        <n v="4943.29"/>
        <n v="19994.52"/>
        <n v="16968.830000000002"/>
        <n v="7040.37"/>
        <n v="990.8"/>
        <n v="4877.1899999999996"/>
        <n v="3907.41"/>
        <n v="7247.23"/>
        <n v="13236.34"/>
        <n v="13802.38"/>
        <n v="7242.17"/>
        <n v="13996.54"/>
        <n v="18638.38"/>
        <n v="13845.71"/>
        <n v="3972.63"/>
        <n v="16050.45"/>
        <n v="12277.68"/>
        <n v="6668.18"/>
        <n v="15564.53"/>
        <n v="5279.87"/>
        <n v="13130.96"/>
        <n v="10453.870000000001"/>
        <n v="9137"/>
        <n v="11348.47"/>
        <n v="4807.16"/>
        <n v="5498.81"/>
        <n v="8586.7199999999993"/>
        <n v="16213.92"/>
        <n v="14860.6"/>
        <n v="16402.11"/>
        <n v="12765.09"/>
        <n v="10245.66"/>
        <n v="18757.28"/>
        <n v="11155.66"/>
        <n v="14664.94"/>
        <n v="9380.2800000000007"/>
        <n v="16850.89"/>
        <n v="787.92"/>
        <n v="5744.92"/>
        <n v="19998.759999999998"/>
        <n v="12092.88"/>
        <n v="14376.02"/>
        <n v="15842.03"/>
        <n v="11216.08"/>
        <n v="11417.71"/>
        <n v="19787.150000000001"/>
        <n v="15021.88"/>
        <n v="2457.27"/>
        <n v="5577.98"/>
        <n v="3084.05"/>
        <n v="13534.52"/>
        <n v="4435.78"/>
        <n v="9843.41"/>
        <n v="18644.939999999999"/>
        <n v="7139.54"/>
        <n v="17345.47"/>
        <n v="1176.1400000000001"/>
        <n v="10498"/>
        <n v="1584.96"/>
        <n v="5277.61"/>
        <n v="5161.29"/>
        <n v="11598.62"/>
        <n v="3843.4"/>
        <n v="18729.12"/>
        <n v="16598.150000000001"/>
        <n v="11932.04"/>
        <n v="11594.45"/>
        <n v="1356.11"/>
        <n v="490.87"/>
        <n v="1727.34"/>
        <n v="19685.07"/>
        <n v="12562.92"/>
        <n v="10702.64"/>
        <n v="12032.97"/>
        <n v="15904.31"/>
        <n v="14234.54"/>
        <n v="3929.01"/>
        <n v="14281.88"/>
        <n v="17789.62"/>
        <n v="2440.87"/>
        <n v="14606.96"/>
        <n v="14099.92"/>
        <n v="7024.58"/>
        <n v="9609.73"/>
        <n v="3506.26"/>
        <n v="12879.38"/>
        <n v="18562.93"/>
        <n v="1167.76"/>
        <n v="4824.82"/>
        <n v="15988.59"/>
        <n v="18223.5"/>
        <n v="3408.19"/>
        <n v="12183.8"/>
        <n v="4495.26"/>
        <n v="681.78"/>
        <n v="8040.93"/>
        <n v="16545.46"/>
        <n v="4613.49"/>
        <n v="1712.49"/>
        <n v="642.49"/>
        <n v="15030.58"/>
        <n v="18575.939999999999"/>
        <n v="13324.59"/>
        <n v="9310.08"/>
        <n v="9970.76"/>
        <n v="16370.89"/>
        <n v="1992.01"/>
        <n v="9081.4"/>
        <n v="16806.310000000001"/>
        <n v="11061.35"/>
        <n v="18974.509999999998"/>
        <n v="8491.44"/>
        <n v="6441.37"/>
        <n v="1955.96"/>
        <n v="9227"/>
        <n v="3971.72"/>
        <n v="11660.24"/>
        <n v="14573.03"/>
        <n v="3011.54"/>
        <n v="14794.45"/>
        <n v="17278.740000000002"/>
        <n v="19624.71"/>
        <n v="10870.6"/>
        <n v="12706.58"/>
        <n v="8076.12"/>
        <n v="11515.99"/>
        <n v="15321.9"/>
        <n v="4227.01"/>
        <n v="19374.43"/>
        <n v="7480.95"/>
        <n v="11818.78"/>
        <n v="6664.73"/>
        <n v="6735.57"/>
        <n v="9719.08"/>
        <n v="14509.69"/>
        <n v="568.55999999999995"/>
        <n v="5540.06"/>
        <n v="14939.92"/>
        <n v="2174.46"/>
        <n v="13838.39"/>
        <n v="5276.49"/>
        <n v="14021.77"/>
        <n v="1314.19"/>
        <n v="12750.78"/>
        <n v="3859.95"/>
        <n v="18425.080000000002"/>
        <n v="18453.5"/>
        <n v="3154.61"/>
        <n v="988.38"/>
        <n v="10171.9"/>
        <n v="12223.43"/>
        <n v="3641.91"/>
        <n v="10222.790000000001"/>
        <n v="14454.16"/>
        <n v="1931.2"/>
        <n v="4615.6000000000004"/>
        <n v="14569.98"/>
        <n v="16527.650000000001"/>
        <n v="3626.86"/>
        <n v="14784.64"/>
        <n v="2597.5"/>
        <n v="13821.73"/>
        <n v="9269.7999999999993"/>
        <n v="1045.03"/>
        <n v="399.48"/>
        <n v="1659.34"/>
        <n v="5696.49"/>
        <n v="1634.86"/>
        <n v="1472.2"/>
        <n v="15737.22"/>
        <n v="16866.05"/>
        <n v="19473.09"/>
        <n v="10021.17"/>
        <n v="8955"/>
        <n v="2725.29"/>
        <n v="16784.59"/>
        <n v="11930.25"/>
        <n v="3414.85"/>
        <n v="14819.55"/>
        <n v="4766.42"/>
        <n v="19184.09"/>
        <n v="14337.01"/>
        <n v="19467.72"/>
        <n v="15136.52"/>
        <n v="7021.94"/>
        <n v="12328"/>
        <n v="14835.51"/>
        <n v="6705.02"/>
        <n v="16650.63"/>
        <n v="2443.23"/>
        <n v="2628.9"/>
        <n v="18315.990000000002"/>
        <n v="19039.57"/>
        <n v="18152.939999999999"/>
        <n v="12602.56"/>
        <n v="9912.69"/>
        <n v="2833.69"/>
        <n v="12440.23"/>
        <n v="10624.76"/>
        <n v="5453.6"/>
        <n v="11019.52"/>
        <n v="16983.669999999998"/>
        <n v="1395.62"/>
        <n v="8939.02"/>
        <n v="6475.39"/>
        <n v="19670.150000000001"/>
        <n v="17100.349999999999"/>
        <n v="19993.740000000002"/>
        <n v="11599.84"/>
        <n v="643.21"/>
        <n v="16933.150000000001"/>
        <n v="3256.65"/>
        <n v="12089.58"/>
        <n v="14897.01"/>
        <n v="3900.21"/>
        <n v="15046.19"/>
        <n v="9561.7099999999991"/>
        <n v="15307.25"/>
        <n v="11716.08"/>
        <n v="8311.61"/>
        <n v="19257.939999999999"/>
        <n v="14168.09"/>
        <n v="13987.16"/>
        <n v="13630.65"/>
        <n v="10547.13"/>
        <n v="8193.7999999999993"/>
        <n v="1568.48"/>
        <n v="7411.03"/>
        <n v="2521.3000000000002"/>
        <n v="9959.39"/>
        <n v="14580.35"/>
        <n v="312.52999999999997"/>
        <n v="119.62"/>
        <n v="9791.2199999999993"/>
        <n v="9507.74"/>
        <n v="18003.41"/>
        <n v="19327.599999999999"/>
        <n v="6303.23"/>
        <n v="8713.34"/>
        <n v="8701.33"/>
        <n v="3669.79"/>
        <n v="11328.67"/>
        <n v="12800.34"/>
        <n v="13493.16"/>
        <n v="7261.92"/>
        <n v="1755.6"/>
        <n v="9851.4"/>
        <n v="2214.67"/>
        <n v="5369.69"/>
        <n v="5912.15"/>
        <n v="1585.49"/>
        <n v="12713.74"/>
        <n v="666.13"/>
        <n v="5042.49"/>
        <n v="2538.25"/>
        <n v="3925.26"/>
        <n v="19399.28"/>
        <n v="5336.98"/>
        <n v="12943.68"/>
        <n v="11550.39"/>
        <n v="17896.54"/>
        <n v="19048.73"/>
        <n v="8716.2099999999991"/>
        <n v="8315.61"/>
        <n v="1789.05"/>
        <n v="4194.88"/>
        <n v="16076.34"/>
        <n v="6563.34"/>
        <n v="11345.63"/>
        <n v="16013.68"/>
        <n v="4313.21"/>
        <n v="9315.41"/>
        <n v="10673.37"/>
        <n v="5863.62"/>
        <n v="4542.2700000000004"/>
        <n v="18488.150000000001"/>
        <n v="14957.4"/>
        <n v="7408.91"/>
        <n v="3624.87"/>
        <n v="16915.849999999999"/>
        <n v="19652.27"/>
        <n v="14117.78"/>
        <n v="10167.959999999999"/>
        <n v="14731.63"/>
        <n v="2444.25"/>
        <n v="19590.47"/>
        <n v="13570.87"/>
        <n v="18901.71"/>
        <n v="4595.53"/>
        <n v="14727.99"/>
        <n v="5530.23"/>
        <n v="9526.69"/>
        <n v="16867.48"/>
        <n v="7183.78"/>
        <n v="19655.68"/>
        <n v="3386.63"/>
        <n v="16742.849999999999"/>
        <n v="11730.12"/>
        <n v="7942.03"/>
        <n v="18511.3"/>
        <n v="9619.84"/>
        <n v="16091"/>
        <n v="8883.8700000000008"/>
        <n v="9367.1299999999992"/>
        <n v="16847.740000000002"/>
        <n v="8062.94"/>
        <n v="15456.38"/>
        <n v="9646.5300000000007"/>
        <n v="161.41999999999999"/>
        <n v="4096.17"/>
        <n v="11913"/>
        <n v="991.91"/>
        <n v="9475.02"/>
        <n v="12654.68"/>
        <n v="14802.98"/>
        <n v="3314.64"/>
        <n v="13775.15"/>
        <n v="3936.22"/>
        <n v="11546.59"/>
        <n v="5629.6"/>
        <n v="14660.72"/>
        <n v="2187.9899999999998"/>
        <n v="4658.8999999999996"/>
        <n v="12254.12"/>
        <n v="6393.09"/>
        <n v="19897.38"/>
        <n v="5315"/>
        <n v="7510.64"/>
        <n v="14841.11"/>
        <n v="5836.7"/>
        <n v="16794.560000000001"/>
        <n v="11015.83"/>
        <n v="9199.3799999999992"/>
        <n v="614.19000000000005"/>
        <n v="12549.4"/>
        <n v="16487.439999999999"/>
        <n v="8497.7800000000007"/>
        <n v="614.24"/>
        <n v="3983.06"/>
        <n v="15809.46"/>
        <n v="15966.4"/>
        <n v="11151.94"/>
        <n v="4539.96"/>
        <n v="1086.5"/>
        <n v="2223.2600000000002"/>
        <n v="11639.43"/>
        <n v="2605.58"/>
        <n v="6197.65"/>
        <n v="15962.06"/>
        <n v="15953.03"/>
        <n v="6166.77"/>
        <n v="6716.88"/>
        <n v="15177.54"/>
        <n v="19558.82"/>
        <n v="4825.63"/>
        <n v="510.32"/>
        <n v="2354.7199999999998"/>
        <n v="12824.67"/>
        <n v="14061.93"/>
        <n v="6798.96"/>
        <n v="13487.31"/>
        <n v="5340.44"/>
        <n v="17977.78"/>
        <n v="955.33"/>
        <n v="15199.22"/>
        <n v="19854.75"/>
        <n v="11101.32"/>
        <n v="8454"/>
        <n v="16763.82"/>
        <n v="6169.1"/>
        <n v="2823.7"/>
        <n v="8864.31"/>
        <n v="8023.91"/>
        <n v="3439.09"/>
        <n v="16001.51"/>
        <n v="10894.39"/>
        <n v="4023.33"/>
        <n v="18878.14"/>
        <n v="126.28"/>
        <n v="14782.76"/>
        <n v="4537.6099999999997"/>
        <n v="19095.75"/>
        <n v="16843.150000000001"/>
        <n v="5741.9"/>
        <n v="13496.53"/>
        <n v="6748.09"/>
        <n v="12970.06"/>
        <n v="716.39"/>
        <n v="18984.89"/>
        <n v="10701.4"/>
        <n v="12963.06"/>
        <n v="16285.55"/>
        <n v="13091.16"/>
        <n v="11814.49"/>
        <n v="8733.43"/>
        <n v="12486.55"/>
        <n v="6489.26"/>
        <n v="3851.88"/>
        <n v="11675.03"/>
        <n v="13778.51"/>
        <n v="5526.71"/>
        <n v="14199.89"/>
        <n v="14041.71"/>
        <n v="6001.97"/>
        <n v="8494.39"/>
        <n v="461.52"/>
        <n v="2451.83"/>
        <n v="3244.55"/>
        <n v="18939.27"/>
        <n v="7554.47"/>
        <n v="14913.32"/>
        <n v="10482.9"/>
        <n v="17122.7"/>
        <n v="7310.2"/>
        <n v="16306.9"/>
        <n v="17301.810000000001"/>
        <n v="10844.73"/>
        <n v="10040.290000000001"/>
        <n v="16687.21"/>
        <n v="1061.32"/>
        <n v="19390.79"/>
        <n v="6934.41"/>
        <n v="11793.95"/>
        <n v="12163.44"/>
        <n v="6343.47"/>
        <n v="16685.62"/>
        <n v="3586.27"/>
        <n v="18837.009999999998"/>
        <n v="2442.59"/>
        <n v="4839.8999999999996"/>
        <n v="5024.8100000000004"/>
        <n v="14063.2"/>
        <n v="1178.82"/>
        <n v="17927.13"/>
        <n v="14135.26"/>
        <n v="10820.62"/>
        <n v="12640.26"/>
        <n v="5016.79"/>
        <n v="12711.7"/>
        <n v="18961.38"/>
        <n v="848.03"/>
        <n v="15485.34"/>
        <n v="9377.66"/>
        <n v="12066.83"/>
        <n v="12811.76"/>
        <n v="13153.97"/>
        <n v="2269.69"/>
        <n v="6398.15"/>
        <n v="18463.830000000002"/>
        <n v="14147.88"/>
        <n v="6130.46"/>
        <n v="1272.43"/>
        <n v="1120.6300000000001"/>
        <n v="7391.86"/>
        <n v="17908.88"/>
        <n v="11675.49"/>
        <n v="15848.86"/>
        <n v="13191.46"/>
        <n v="7017.09"/>
        <n v="1768.11"/>
        <n v="5611.96"/>
        <n v="583.33000000000004"/>
        <n v="201.01"/>
        <n v="3102.42"/>
        <n v="9121.9599999999991"/>
        <n v="10983.63"/>
        <n v="2818.66"/>
        <n v="2514.4299999999998"/>
        <n v="3076.79"/>
        <n v="12588.94"/>
        <n v="12471.57"/>
        <n v="2281.87"/>
        <n v="11734.82"/>
        <n v="7401.78"/>
        <n v="18318.98"/>
        <n v="19081.25"/>
        <n v="16351.28"/>
        <n v="2109.91"/>
        <n v="17879.7"/>
        <n v="7361.88"/>
        <n v="4827.21"/>
        <n v="10509.74"/>
        <n v="17339.53"/>
        <n v="13739.8"/>
        <n v="18424.59"/>
        <n v="4958"/>
        <n v="5984.36"/>
        <n v="19431.919999999998"/>
        <n v="13794.33"/>
        <n v="10114.700000000001"/>
        <n v="158.68"/>
        <n v="13066.72"/>
        <n v="8219.83"/>
        <n v="16151.07"/>
        <n v="9804.2000000000007"/>
        <n v="518.83000000000004"/>
        <n v="14421.97"/>
        <n v="6696.19"/>
        <n v="9717.42"/>
        <n v="8321.6200000000008"/>
        <n v="17174.52"/>
        <n v="6793.62"/>
        <n v="3934.58"/>
        <n v="6757.36"/>
        <n v="14066.26"/>
        <n v="12275.02"/>
        <n v="16230.14"/>
        <n v="14294.41"/>
        <n v="15154.87"/>
        <n v="18992.759999999998"/>
        <n v="4252.13"/>
        <n v="5842.72"/>
        <n v="12773.91"/>
        <n v="19968.939999999999"/>
        <n v="4614.63"/>
        <n v="16635.46"/>
        <n v="3959.57"/>
        <n v="13957.82"/>
        <n v="18540.009999999998"/>
        <n v="13659.52"/>
        <n v="1136.3599999999999"/>
        <n v="16583.55"/>
        <n v="18844.21"/>
        <n v="17855.57"/>
        <n v="2845.31"/>
        <n v="3021.39"/>
        <n v="14952.36"/>
        <n v="6367.46"/>
        <n v="12995.69"/>
        <n v="3997.03"/>
        <n v="6126.88"/>
        <n v="399.47"/>
        <n v="18490.009999999998"/>
        <n v="8793.2900000000009"/>
        <n v="5502.39"/>
        <n v="2454.54"/>
        <n v="9783.09"/>
        <n v="5195.1499999999996"/>
        <n v="10473.379999999999"/>
        <n v="5186.2299999999996"/>
        <n v="11838.69"/>
        <n v="7914.58"/>
        <n v="18157.78"/>
        <n v="16873.86"/>
        <n v="7026.3"/>
        <n v="15877.34"/>
        <n v="12765.42"/>
        <n v="8872.11"/>
        <n v="9152.1"/>
        <n v="13413.7"/>
        <n v="19623.400000000001"/>
        <n v="8702.77"/>
        <n v="17820.52"/>
        <n v="1392.59"/>
        <n v="5104.03"/>
        <n v="11973.71"/>
        <n v="13172.74"/>
        <n v="1778.51"/>
        <n v="13934.19"/>
        <n v="17507.560000000001"/>
        <n v="16209.3"/>
        <n v="15383.14"/>
        <n v="12010.7"/>
        <n v="15105.76"/>
        <n v="4654.62"/>
        <n v="14098.3"/>
        <n v="16170.48"/>
        <n v="7105.54"/>
        <n v="13818.83"/>
        <n v="12986.84"/>
        <n v="4485.03"/>
        <n v="12562.55"/>
        <n v="8208.24"/>
        <n v="12118.53"/>
        <n v="17683.8"/>
        <n v="16070.18"/>
        <n v="19397.93"/>
        <n v="5372.15"/>
        <n v="5263.14"/>
        <n v="17333.759999999998"/>
        <n v="15196.76"/>
        <n v="1210.6199999999999"/>
        <n v="15785.95"/>
        <n v="2091.83"/>
        <n v="4216.55"/>
        <n v="7660.72"/>
        <n v="10741.22"/>
        <n v="580.33000000000004"/>
        <n v="13941.3"/>
        <n v="5122.68"/>
        <n v="6473.3"/>
        <n v="17260.810000000001"/>
        <n v="12521.82"/>
        <n v="10347.36"/>
        <n v="3062.59"/>
        <n v="3586.05"/>
        <n v="3835.46"/>
        <n v="8181.16"/>
        <n v="17212.080000000002"/>
        <n v="5672.99"/>
        <n v="15975.01"/>
        <n v="8214.0499999999993"/>
        <n v="5940.65"/>
        <n v="833.84"/>
        <n v="17056.45"/>
        <n v="11655.04"/>
        <n v="17050.990000000002"/>
        <n v="13907.1"/>
        <n v="15798.64"/>
        <n v="6367.31"/>
        <n v="4176.8599999999997"/>
        <n v="267.01"/>
        <n v="8719.4"/>
        <n v="8418.65"/>
        <n v="9713.65"/>
        <n v="18937.88"/>
        <n v="8170.54"/>
        <n v="12683.09"/>
        <n v="12813.88"/>
        <n v="15131.79"/>
        <n v="8188.97"/>
        <n v="7795.64"/>
        <n v="186.43"/>
        <n v="208.84"/>
        <n v="15472.86"/>
        <n v="2141.4899999999998"/>
        <n v="3683.64"/>
        <n v="15275.84"/>
        <n v="2876.17"/>
        <n v="3059.94"/>
        <n v="11113.07"/>
        <n v="11427.5"/>
        <n v="285.97000000000003"/>
        <n v="19099.650000000001"/>
        <n v="11661.7"/>
        <n v="5336.53"/>
        <n v="2417.39"/>
        <n v="12649.53"/>
        <n v="4756.8"/>
        <n v="17491.57"/>
        <n v="6548.91"/>
        <n v="13663.76"/>
        <n v="11881.62"/>
        <n v="3687.95"/>
        <n v="2278.06"/>
        <n v="5065.17"/>
        <n v="15681.96"/>
        <n v="19612.27"/>
        <n v="19775.96"/>
        <n v="13737.66"/>
        <n v="9212.2900000000009"/>
        <n v="14762.01"/>
        <n v="2286.13"/>
        <n v="8519.61"/>
        <n v="10062.32"/>
        <n v="397.13"/>
        <n v="2022.72"/>
        <n v="10571.38"/>
        <n v="17295.75"/>
        <n v="6200.62"/>
        <n v="6899.32"/>
        <n v="6297.51"/>
        <n v="13140.16"/>
        <n v="16571.349999999999"/>
        <n v="11293.78"/>
        <n v="16289.18"/>
        <n v="10421.85"/>
        <n v="10660.82"/>
        <n v="18360.900000000001"/>
        <n v="14991.55"/>
        <n v="13060.72"/>
        <n v="11970.62"/>
        <n v="17824.25"/>
        <n v="15990.67"/>
        <n v="1765.77"/>
        <n v="11361.97"/>
        <n v="18356.02"/>
        <n v="13600.89"/>
        <n v="13552.1"/>
        <n v="16294.31"/>
        <n v="9215.58"/>
        <n v="9892.1"/>
        <n v="15529.27"/>
        <n v="3051.02"/>
        <n v="14521.03"/>
        <n v="4760.67"/>
        <n v="7680.51"/>
        <n v="6356.44"/>
        <n v="3036.29"/>
        <n v="8503.58"/>
        <n v="16954.8"/>
        <n v="14825.51"/>
        <n v="13886.22"/>
        <n v="5007.76"/>
        <n v="10188.91"/>
        <n v="717.76"/>
        <n v="16457.62"/>
        <n v="13302.38"/>
        <n v="2977.24"/>
        <n v="16389.07"/>
        <n v="6541.61"/>
        <n v="1576.9"/>
        <n v="4024.51"/>
        <n v="10905.4"/>
        <n v="10350.99"/>
        <n v="13576.36"/>
        <n v="16347.34"/>
        <n v="17334.07"/>
        <n v="18917.310000000001"/>
        <n v="15798.44"/>
        <n v="8489.4699999999993"/>
        <n v="3053.14"/>
        <n v="2972.01"/>
        <n v="762.93"/>
        <n v="5108.3500000000004"/>
        <n v="14831.93"/>
        <n v="14262.27"/>
        <n v="6088.11"/>
        <n v="17973"/>
        <n v="16982.41"/>
        <n v="13089.86"/>
        <n v="7258.12"/>
        <n v="4953.5200000000004"/>
        <n v="8531.34"/>
        <n v="6329.56"/>
        <n v="12763.42"/>
        <n v="16304.72"/>
        <n v="19231.46"/>
        <n v="7256.26"/>
        <n v="13793.31"/>
        <n v="16442.439999999999"/>
        <n v="14086.35"/>
        <n v="18551.310000000001"/>
        <n v="721.87"/>
        <n v="11843.77"/>
        <n v="17576.689999999999"/>
        <n v="4594.46"/>
        <n v="11092.91"/>
        <n v="16305.91"/>
        <n v="6156.84"/>
        <n v="9702.25"/>
        <n v="15065.32"/>
        <n v="16651.830000000002"/>
        <n v="6230.81"/>
        <n v="1500.78"/>
        <n v="15767.3"/>
        <n v="19149.939999999999"/>
        <n v="7240.36"/>
        <n v="13150.11"/>
        <n v="19225.599999999999"/>
        <n v="380.64"/>
        <n v="19613.259999999998"/>
        <n v="14336.13"/>
        <n v="18174.080000000002"/>
        <n v="18226.560000000001"/>
        <n v="7810.52"/>
        <n v="11430.52"/>
        <n v="16955.48"/>
        <n v="11379.62"/>
        <n v="8362.6"/>
        <n v="14266.97"/>
        <n v="6834.77"/>
        <n v="13060.05"/>
        <n v="3355.07"/>
        <n v="712.12"/>
        <n v="2334.06"/>
        <n v="7670.1"/>
        <n v="6373.4"/>
        <n v="16326.84"/>
        <n v="13518.9"/>
        <n v="3160.36"/>
        <n v="2855.67"/>
        <n v="13627.82"/>
        <n v="7734.14"/>
        <n v="19679.46"/>
        <n v="405.32"/>
        <n v="4549.76"/>
        <n v="8387.99"/>
        <n v="484.25"/>
        <n v="17468.86"/>
        <n v="12567.63"/>
        <n v="13836.58"/>
        <n v="8527.2999999999993"/>
        <n v="8465.81"/>
        <n v="1526.66"/>
        <n v="1714"/>
        <n v="17393.62"/>
        <n v="12061.76"/>
        <n v="5714.47"/>
        <n v="19238.25"/>
        <n v="1886.61"/>
        <n v="2445.75"/>
        <n v="2032.08"/>
        <n v="12752.17"/>
        <n v="13148.01"/>
        <n v="15907.04"/>
        <n v="12190.17"/>
        <n v="1178.53"/>
        <n v="15526.35"/>
        <n v="6606.31"/>
        <n v="3239.74"/>
        <n v="18323.88"/>
        <n v="1490.49"/>
        <n v="898.34"/>
        <n v="9824.9599999999991"/>
        <n v="2600.98"/>
        <n v="13920.68"/>
        <n v="7317.76"/>
        <n v="2350.38"/>
        <n v="17446.5"/>
        <n v="11487.64"/>
        <n v="8730.84"/>
        <n v="9619.2099999999991"/>
        <n v="15426.38"/>
        <n v="4424.68"/>
        <n v="16729.37"/>
        <n v="11621.38"/>
        <n v="11672.74"/>
        <n v="1333.27"/>
        <n v="8325.11"/>
        <n v="6376.66"/>
        <n v="8140.55"/>
        <n v="11260.21"/>
        <n v="19844.11"/>
        <n v="13291.06"/>
        <n v="18470.16"/>
        <n v="17680.990000000002"/>
        <n v="12355.43"/>
        <n v="12285.8"/>
        <n v="13214.92"/>
        <n v="8186.31"/>
        <n v="6697.2"/>
        <n v="15308.02"/>
        <n v="12883.55"/>
        <n v="7894.38"/>
        <n v="5833.18"/>
        <n v="4674.08"/>
        <n v="10726.52"/>
        <n v="12656.45"/>
        <n v="6282.3"/>
        <n v="19824.23"/>
        <n v="9799.44"/>
        <n v="6984.83"/>
        <n v="11975.06"/>
        <n v="14735.95"/>
        <n v="1583.2"/>
        <n v="3559.25"/>
        <n v="14348.06"/>
        <n v="6406.77"/>
        <n v="10727.09"/>
        <n v="6399.19"/>
        <n v="7505.33"/>
        <n v="5475.57"/>
        <n v="11354.27"/>
        <n v="2532.83"/>
        <n v="11937.13"/>
        <n v="7892.7"/>
        <n v="1257.81"/>
        <n v="19582.439999999999"/>
        <n v="2843.87"/>
        <n v="16099.58"/>
        <n v="7474.1"/>
        <n v="3394.46"/>
        <n v="8344.1"/>
        <n v="10312.89"/>
        <n v="17295.439999999999"/>
        <n v="4641.34"/>
        <n v="12163.99"/>
        <n v="13340.7"/>
        <n v="14179.08"/>
        <n v="6004.75"/>
        <n v="15150.69"/>
        <n v="19163.13"/>
        <n v="852.7"/>
        <n v="2680.51"/>
        <n v="13164.87"/>
        <n v="19109.34"/>
        <n v="10887.09"/>
        <n v="13214.28"/>
        <n v="11624.21"/>
        <n v="13148.56"/>
        <n v="14576.98"/>
        <n v="10283.44"/>
        <n v="4992.7700000000004"/>
        <n v="12145.42"/>
        <n v="4486"/>
        <n v="3255.24"/>
        <n v="8128.33"/>
        <n v="12612.47"/>
        <n v="3225.82"/>
        <n v="2675.55"/>
        <n v="4989.33"/>
        <n v="6369.15"/>
        <n v="13774.71"/>
        <n v="15614.79"/>
        <n v="14963.42"/>
        <n v="6063.43"/>
        <n v="12781.06"/>
        <n v="9028.2999999999993"/>
        <n v="15830.29"/>
        <n v="611.77"/>
        <n v="5032.83"/>
        <n v="6534.87"/>
        <n v="19537.86"/>
        <n v="5237.43"/>
        <n v="2598.56"/>
        <n v="13621.89"/>
        <n v="8492.7800000000007"/>
        <n v="1700.58"/>
        <n v="14631.14"/>
        <n v="1818.23"/>
        <n v="14797.67"/>
        <n v="12384.14"/>
        <n v="14821.9"/>
        <n v="9234.43"/>
        <n v="13872.91"/>
        <n v="2537.23"/>
        <n v="18543.669999999998"/>
        <n v="15642.53"/>
        <n v="10289.450000000001"/>
        <n v="18564"/>
        <n v="8316.84"/>
        <n v="12026.19"/>
        <n v="19301.259999999998"/>
        <n v="15263.06"/>
        <n v="3686.6"/>
        <n v="13187.2"/>
        <n v="18084.939999999999"/>
        <n v="6015.86"/>
        <n v="13050.69"/>
        <n v="5940.73"/>
        <n v="10368.08"/>
        <n v="14299.7"/>
        <n v="5530.68"/>
        <n v="3933.64"/>
        <n v="3794.53"/>
        <n v="12817.22"/>
        <n v="1770.63"/>
        <n v="14121.93"/>
        <n v="14949.55"/>
        <n v="6559.05"/>
        <n v="1643.32"/>
        <n v="8783.4599999999991"/>
        <n v="7298.15"/>
        <n v="6121.53"/>
        <n v="11327.89"/>
        <n v="8248.74"/>
        <n v="4635.22"/>
        <n v="17880.77"/>
        <n v="4533.2"/>
        <n v="10221.66"/>
        <n v="17216.38"/>
        <n v="14693.54"/>
        <n v="8678.7900000000009"/>
        <n v="14795.54"/>
        <n v="11468.03"/>
        <n v="3535.17"/>
        <n v="7683.53"/>
        <n v="4591.08"/>
        <n v="3859.11"/>
        <n v="7510.67"/>
        <n v="9409.8799999999992"/>
        <n v="14761.62"/>
        <n v="17216.169999999998"/>
        <n v="6166.18"/>
        <n v="9314.83"/>
        <n v="3638.21"/>
        <n v="10782.77"/>
        <n v="11558.17"/>
        <n v="3251.16"/>
        <n v="18994.97"/>
        <n v="13524.1"/>
        <n v="12262.28"/>
        <n v="6721.76"/>
        <n v="18873.05"/>
        <n v="2968.98"/>
        <n v="278.99"/>
        <n v="11636.48"/>
        <n v="6534.57"/>
        <n v="9436.8799999999992"/>
        <n v="10977.06"/>
        <n v="15325.03"/>
        <n v="1496.91"/>
        <n v="17208.64"/>
        <n v="10138.040000000001"/>
        <n v="16585.41"/>
        <n v="6961.12"/>
        <n v="17145.87"/>
        <n v="358.51"/>
        <n v="637.32000000000005"/>
        <n v="2389.8200000000002"/>
        <n v="248.66"/>
        <n v="19022.830000000002"/>
        <n v="11648.3"/>
        <n v="10603.16"/>
        <n v="9465.1200000000008"/>
        <n v="11850.98"/>
        <n v="2290.9"/>
        <n v="12694.59"/>
        <n v="14739.06"/>
        <n v="10078.51"/>
        <n v="8109.28"/>
        <n v="17947.400000000001"/>
        <n v="9030.92"/>
        <n v="6166.65"/>
        <n v="10583.45"/>
        <n v="13155.72"/>
        <n v="12974.19"/>
        <n v="1445.66"/>
        <n v="14571.07"/>
        <n v="12144.52"/>
        <n v="8206.64"/>
        <n v="17428.73"/>
        <n v="2606.77"/>
        <n v="4472.29"/>
        <n v="6699.86"/>
        <n v="13363.09"/>
        <n v="4534.2299999999996"/>
        <n v="15356.23"/>
        <n v="15443.23"/>
        <n v="11367.1"/>
        <n v="18276.490000000002"/>
        <n v="6870.56"/>
        <n v="7554.08"/>
        <n v="5911.2"/>
        <n v="4815.7700000000004"/>
        <n v="4809.45"/>
        <n v="17611.11"/>
        <n v="1953.52"/>
        <n v="1839.64"/>
        <n v="3076.31"/>
        <n v="5219.05"/>
        <n v="11709.73"/>
        <n v="16593.16"/>
        <n v="684.37"/>
        <n v="15467.45"/>
        <n v="2207.9899999999998"/>
        <n v="13482.89"/>
        <n v="8683.34"/>
        <n v="11100.54"/>
        <n v="12961.95"/>
        <n v="1263.31"/>
        <n v="18490.95"/>
        <n v="16130"/>
        <n v="13104.85"/>
        <n v="8924.83"/>
        <n v="4042.74"/>
        <n v="9726.07"/>
        <n v="13714.29"/>
        <n v="12238.14"/>
        <n v="6812.63"/>
        <n v="9848.7900000000009"/>
        <n v="15626.07"/>
        <n v="16993.95"/>
        <n v="1647.17"/>
        <n v="13407.23"/>
        <n v="13706.02"/>
        <n v="3393.12"/>
        <n v="16508.009999999998"/>
        <n v="15278.81"/>
        <n v="8736.0300000000007"/>
        <n v="17986.97"/>
        <n v="1951.71"/>
        <n v="5143.25"/>
        <n v="7985.88"/>
        <n v="2880.18"/>
        <n v="5970.85"/>
        <n v="3468.03"/>
        <n v="9806.65"/>
        <n v="9699.44"/>
        <n v="17624.97"/>
        <n v="7817.77"/>
        <n v="14111.72"/>
        <n v="18126.310000000001"/>
        <n v="9893.19"/>
        <n v="6397.96"/>
        <n v="14845.94"/>
        <n v="6029.42"/>
        <n v="6507.42"/>
        <n v="11983.55"/>
        <n v="8327.01"/>
        <n v="3192.83"/>
        <n v="8349.5400000000009"/>
        <n v="4093.47"/>
        <n v="9690.92"/>
        <n v="16899.21"/>
        <n v="5446.68"/>
        <n v="1839.69"/>
        <n v="8509.19"/>
        <n v="12000.27"/>
        <n v="18544.14"/>
        <n v="8843.16"/>
        <n v="4554.03"/>
        <n v="4847.26"/>
        <n v="16984.47"/>
        <n v="15721.63"/>
        <n v="11656.79"/>
        <n v="5367.42"/>
        <n v="9373.33"/>
        <n v="8066.19"/>
        <n v="5350.46"/>
        <n v="6111.76"/>
        <n v="8710.67"/>
        <n v="19953.62"/>
        <n v="14731.35"/>
        <n v="4112.4399999999996"/>
        <n v="9743.85"/>
        <n v="18434.75"/>
        <n v="3368.52"/>
        <n v="14945.22"/>
        <n v="12803.13"/>
        <n v="4885.92"/>
        <n v="13766.23"/>
        <n v="16827.7"/>
        <n v="15501.4"/>
        <n v="19380.95"/>
        <n v="18103.2"/>
        <n v="5900.28"/>
        <n v="6501.82"/>
        <n v="1204.1500000000001"/>
        <n v="1685.23"/>
        <n v="10937.01"/>
        <n v="12252.02"/>
        <n v="7867.33"/>
        <n v="7429.6"/>
        <n v="16741.099999999999"/>
        <n v="2992.13"/>
        <n v="8058.2"/>
        <n v="6228.81"/>
        <n v="3251.36"/>
        <n v="1207.68"/>
        <n v="604.55999999999995"/>
        <n v="15153.94"/>
        <n v="18342.29"/>
        <n v="16388.669999999998"/>
        <n v="9828.48"/>
        <n v="9656.09"/>
        <n v="2058.33"/>
        <n v="19104.87"/>
        <n v="4581.67"/>
        <n v="655.09"/>
        <n v="5156.29"/>
        <n v="10990.04"/>
        <n v="560.45000000000005"/>
        <n v="17630.28"/>
        <n v="5349.09"/>
        <n v="9740.3799999999992"/>
        <n v="16952.54"/>
        <n v="3467.31"/>
        <n v="1165.72"/>
        <n v="9610.56"/>
        <n v="10499.56"/>
        <n v="16956.900000000001"/>
        <n v="15381.87"/>
        <n v="7840.03"/>
        <n v="18870.57"/>
        <n v="18078.5"/>
        <n v="16835.39"/>
        <n v="6749.07"/>
        <n v="18659.89"/>
        <n v="13028.97"/>
        <n v="14968.14"/>
        <n v="4937.7299999999996"/>
        <n v="14831.79"/>
        <n v="19071.11"/>
        <n v="19550.3"/>
        <n v="2435.34"/>
        <n v="5284.23"/>
        <n v="14349.58"/>
        <n v="11046.42"/>
        <n v="14551.33"/>
        <n v="12552.98"/>
        <n v="5100.1099999999997"/>
        <n v="9445.32"/>
        <n v="2477.08"/>
        <n v="14381.06"/>
        <n v="11327.19"/>
        <n v="1564.85"/>
        <n v="7837.05"/>
        <n v="7497.77"/>
        <n v="17409.759999999998"/>
        <n v="11883.65"/>
        <n v="10362.209999999999"/>
        <n v="4810.3599999999997"/>
        <n v="14866.84"/>
        <n v="9398.85"/>
        <n v="14831.47"/>
        <n v="6607.18"/>
        <n v="12153.04"/>
        <n v="12115.71"/>
        <n v="2178.19"/>
        <n v="17070.71"/>
        <n v="19520.48"/>
        <n v="12498.86"/>
        <n v="2794.38"/>
        <n v="4994.38"/>
        <n v="10019.17"/>
        <n v="5684.69"/>
        <n v="218.74"/>
        <n v="5321.3"/>
        <n v="19215.93"/>
        <n v="10797.8"/>
        <n v="5406.58"/>
        <n v="1725.89"/>
        <n v="13599.76"/>
        <n v="5688.29"/>
        <n v="243.68"/>
        <n v="17692.8"/>
        <n v="11894.85"/>
        <n v="9327.14"/>
        <n v="15666.73"/>
        <n v="18130.099999999999"/>
        <n v="12634.11"/>
        <n v="11076.46"/>
        <n v="14721.07"/>
        <n v="3739.64"/>
        <n v="14297.57"/>
        <n v="12114.14"/>
        <n v="10482.27"/>
        <n v="2505.06"/>
        <n v="977.62"/>
        <n v="14780.57"/>
        <n v="2441.36"/>
        <n v="9271.3700000000008"/>
        <n v="14899.34"/>
        <n v="13269.41"/>
        <n v="6171.91"/>
        <n v="9596.61"/>
        <n v="8387.7000000000007"/>
        <n v="16429.89"/>
        <n v="6275.42"/>
        <n v="8667.9"/>
        <n v="6712.17"/>
        <n v="6799.69"/>
        <n v="16632.02"/>
        <n v="11932.67"/>
        <n v="2656.18"/>
        <n v="2910.59"/>
        <n v="2519.89"/>
        <n v="10267.41"/>
        <n v="15439.86"/>
        <n v="13740"/>
        <n v="6030.72"/>
        <n v="11428.39"/>
        <n v="16228.57"/>
        <n v="3165.12"/>
        <n v="13305.52"/>
        <n v="15170.14"/>
        <n v="10533.6"/>
        <n v="13188.32"/>
        <n v="1101.83"/>
        <n v="3590.33"/>
        <n v="18141.82"/>
        <n v="19072.490000000002"/>
        <n v="13080.53"/>
        <n v="10687.26"/>
        <n v="13315.15"/>
        <n v="10014.700000000001"/>
        <n v="1389.99"/>
        <n v="11270.31"/>
        <n v="841.22"/>
        <n v="2665.59"/>
        <n v="19009.3"/>
        <n v="18296.150000000001"/>
        <n v="13531.32"/>
        <n v="18895.03"/>
        <n v="15039"/>
        <n v="11891.61"/>
        <n v="4928.7700000000004"/>
        <n v="16549.05"/>
        <n v="6061.44"/>
        <n v="228.76"/>
        <n v="17693.87"/>
        <n v="17968.099999999999"/>
        <n v="11853.92"/>
        <n v="17697.75"/>
        <n v="1850.98"/>
        <n v="14765.18"/>
        <n v="7047.71"/>
        <n v="9223.4699999999993"/>
        <n v="5369.38"/>
        <n v="10703.37"/>
        <n v="4913.18"/>
        <n v="15437.78"/>
        <n v="3152.74"/>
        <n v="8155.19"/>
        <n v="12778.75"/>
        <n v="13664.96"/>
        <n v="3926.6"/>
        <n v="6733.59"/>
        <n v="3471.48"/>
        <n v="14898.05"/>
        <n v="13620.13"/>
        <n v="7454.88"/>
        <n v="13157.32"/>
        <n v="10604.89"/>
        <n v="3962.23"/>
        <n v="15899.06"/>
        <n v="12304.82"/>
        <n v="3800.13"/>
        <n v="6921.11"/>
        <n v="15924.76"/>
        <n v="15088.81"/>
        <n v="15648.35"/>
        <n v="10402.790000000001"/>
        <n v="7368.61"/>
        <n v="14332.57"/>
        <n v="14948.99"/>
        <n v="15437.04"/>
        <n v="1771.25"/>
        <n v="2945.29"/>
        <n v="14235.98"/>
        <n v="14337.03"/>
        <n v="2235.8200000000002"/>
        <n v="17952.900000000001"/>
        <n v="425.48"/>
        <n v="14764.39"/>
        <n v="16903.55"/>
        <n v="10181.67"/>
        <n v="14445.46"/>
        <n v="8087.12"/>
        <n v="11547.41"/>
        <n v="3101.49"/>
        <n v="13997.46"/>
        <n v="8559.74"/>
        <n v="19829.34"/>
        <n v="9807.75"/>
        <n v="15646.63"/>
        <n v="13722.74"/>
        <n v="6818.06"/>
        <n v="18786.28"/>
        <n v="6468.39"/>
        <n v="16483.93"/>
        <n v="15081.4"/>
        <n v="3767.63"/>
        <n v="15359.32"/>
        <n v="4884.2"/>
        <n v="5117.2"/>
        <n v="3658.32"/>
        <n v="652.73"/>
        <n v="7095.87"/>
        <n v="12296.84"/>
        <n v="7073.47"/>
        <n v="11130.41"/>
        <n v="18526.919999999998"/>
        <n v="17907.849999999999"/>
        <n v="13283.08"/>
        <n v="8565.59"/>
        <n v="9382.2000000000007"/>
        <n v="10017.91"/>
        <n v="7619.65"/>
        <n v="19180.54"/>
        <n v="18883.14"/>
        <n v="13001.86"/>
        <n v="1834.72"/>
        <n v="13361.1"/>
        <n v="6513.35"/>
        <n v="6787.07"/>
        <n v="14548.24"/>
        <n v="5493.31"/>
        <n v="8194.3700000000008"/>
        <n v="14397.08"/>
        <n v="9855.2999999999993"/>
        <n v="14718.78"/>
        <n v="9155.77"/>
        <n v="6450.81"/>
        <n v="17716.560000000001"/>
        <n v="12153.08"/>
        <n v="1496.77"/>
        <n v="9024.67"/>
        <n v="12748.33"/>
        <n v="2113.88"/>
        <n v="3327.87"/>
        <n v="19026.28"/>
        <n v="13824.45"/>
        <n v="715.8"/>
        <n v="19331.23"/>
        <n v="14935.65"/>
        <n v="4912.21"/>
        <n v="10278.35"/>
        <n v="14445.13"/>
        <n v="8143.24"/>
        <n v="9019.59"/>
        <n v="6933.57"/>
        <n v="5308.36"/>
        <n v="5882.86"/>
        <n v="13011.96"/>
        <n v="10181.69"/>
        <n v="2135.75"/>
        <n v="9877.0400000000009"/>
        <n v="15961.92"/>
        <n v="7894.27"/>
        <n v="7946.87"/>
        <n v="14443.34"/>
        <n v="9703.6299999999992"/>
        <n v="12532.71"/>
        <n v="13665.75"/>
        <n v="3525.83"/>
        <n v="5656.57"/>
        <n v="3751.04"/>
        <n v="5141.3500000000004"/>
        <n v="5026.6499999999996"/>
        <n v="5409.99"/>
        <n v="10756.5"/>
        <n v="13276.23"/>
        <n v="14953.09"/>
        <n v="17100.830000000002"/>
        <n v="14070.55"/>
        <n v="8207.0499999999993"/>
        <n v="3666.02"/>
        <n v="19487.8"/>
        <n v="11011.93"/>
        <n v="10762.5"/>
        <n v="15843.5"/>
        <n v="7685.89"/>
        <n v="17574.150000000001"/>
        <n v="3008.7"/>
        <n v="15548.62"/>
        <n v="15211.02"/>
        <n v="6371.91"/>
        <n v="13458.23"/>
        <n v="2089.9499999999998"/>
        <n v="5932.31"/>
        <n v="4126.7"/>
        <n v="8516.6299999999992"/>
        <n v="18589.89"/>
        <n v="14546.63"/>
        <n v="11393.72"/>
        <n v="13644.82"/>
        <n v="973.38"/>
        <n v="5006.29"/>
        <n v="9548.0400000000009"/>
        <n v="14969.99"/>
        <n v="16998.95"/>
        <n v="18173.759999999998"/>
        <n v="14254.27"/>
        <n v="17609.189999999999"/>
        <n v="10607.98"/>
        <n v="16636.25"/>
        <n v="15407.4"/>
        <n v="5034.53"/>
        <n v="13803"/>
        <n v="2840"/>
        <n v="7070.53"/>
        <n v="16401.5"/>
        <n v="17364.13"/>
        <n v="2173.4499999999998"/>
        <n v="4721.74"/>
        <n v="10578.73"/>
        <n v="18515.3"/>
        <n v="7585.38"/>
        <n v="4791.49"/>
        <n v="10486.64"/>
        <n v="12204.59"/>
        <n v="12219.14"/>
        <n v="2575.61"/>
        <n v="2942.35"/>
        <n v="12917.79"/>
        <n v="7422.8"/>
        <n v="1788.47"/>
        <n v="9894.7900000000009"/>
        <n v="13207.49"/>
        <n v="14153.43"/>
        <n v="6689.41"/>
        <n v="10826.15"/>
        <n v="4803.1099999999997"/>
        <n v="10911.57"/>
        <n v="15546.44"/>
        <n v="1390.92"/>
        <n v="2812.26"/>
        <n v="9595.68"/>
        <n v="18469.38"/>
        <n v="14599.31"/>
        <n v="11651.41"/>
        <n v="5570.15"/>
        <n v="13709.01"/>
        <n v="6208.96"/>
        <n v="3806.3"/>
        <n v="1263.05"/>
        <n v="1108.01"/>
        <n v="2092.34"/>
        <n v="19708.71"/>
        <n v="865.94"/>
        <n v="15845.84"/>
        <n v="15997.99"/>
        <n v="15847.06"/>
        <n v="9518.9"/>
        <n v="12530.64"/>
        <n v="2094.81"/>
        <n v="7083.82"/>
        <n v="2844.99"/>
        <n v="8197.2800000000007"/>
        <n v="18957.740000000002"/>
        <n v="7935.18"/>
        <n v="9453.93"/>
        <n v="8180.12"/>
        <n v="4060.96"/>
        <n v="6228.39"/>
        <n v="529.42999999999995"/>
        <n v="13692.61"/>
        <n v="13493.33"/>
        <n v="1950.36"/>
        <n v="11166.77"/>
        <n v="9799.51"/>
        <n v="703.42"/>
        <n v="19749.990000000002"/>
        <n v="17822.34"/>
        <n v="6528.66"/>
        <n v="13467.71"/>
        <n v="5174.57"/>
        <n v="2486.2399999999998"/>
        <n v="10809.75"/>
        <n v="10383.219999999999"/>
        <n v="16268.93"/>
        <n v="16841.29"/>
        <n v="1564.52"/>
        <n v="1451.18"/>
        <n v="9702.49"/>
        <n v="12999.89"/>
        <n v="13521.29"/>
        <n v="5980.26"/>
        <n v="1592.96"/>
        <n v="5383.93"/>
        <n v="17759.75"/>
        <n v="17966.060000000001"/>
        <n v="2903.79"/>
        <n v="9938.73"/>
        <n v="15445.33"/>
        <n v="7059.48"/>
        <n v="8368.5"/>
        <n v="773.85"/>
        <n v="11025.6"/>
        <n v="5139.0200000000004"/>
        <n v="9288.44"/>
        <n v="16616.63"/>
        <n v="12965.49"/>
        <n v="13688.35"/>
        <n v="8374.25"/>
        <n v="18561.11"/>
        <n v="13763.24"/>
        <n v="16316.57"/>
        <n v="2490.66"/>
        <n v="9303.52"/>
        <n v="5774.96"/>
        <n v="4576.67"/>
        <n v="6518"/>
        <n v="10202.219999999999"/>
        <n v="15532.32"/>
        <n v="2779.82"/>
        <n v="16143.5"/>
        <n v="13250.75"/>
        <n v="19334.95"/>
        <n v="6728.72"/>
        <n v="15233.78"/>
        <n v="9838.57"/>
        <n v="16693.05"/>
        <n v="18629.05"/>
        <n v="15833.39"/>
        <n v="16867.97"/>
        <n v="19456.560000000001"/>
        <n v="18086.09"/>
        <n v="2297.1"/>
        <n v="8500.77"/>
        <n v="3315.93"/>
        <n v="19486.349999999999"/>
        <n v="16712.61"/>
        <n v="11164.14"/>
        <n v="16090.58"/>
        <n v="16498.34"/>
        <n v="6496.7"/>
        <n v="17823.93"/>
        <n v="18999.66"/>
        <n v="16206.25"/>
        <n v="13210.46"/>
        <n v="14234.4"/>
        <n v="13853.77"/>
        <n v="10314.540000000001"/>
        <n v="9153"/>
        <n v="8764.33"/>
        <n v="2502.3000000000002"/>
        <n v="1469.08"/>
        <n v="12143.47"/>
        <n v="1916.72"/>
        <n v="12446.39"/>
        <n v="3010.61"/>
        <n v="11842.32"/>
        <n v="2873.19"/>
        <n v="2207.0700000000002"/>
        <n v="8937.8700000000008"/>
        <n v="18458.62"/>
        <n v="12764.65"/>
        <n v="19615.84"/>
        <n v="8917.09"/>
        <n v="13676.95"/>
        <n v="11839.7"/>
        <n v="6270.02"/>
        <n v="14600.75"/>
        <n v="19243.07"/>
        <n v="189.94"/>
        <n v="8290.82"/>
        <n v="8172.75"/>
        <n v="6732.88"/>
        <n v="9625.17"/>
        <n v="1688.09"/>
        <n v="15596.57"/>
        <n v="15759.45"/>
        <n v="1520.65"/>
        <n v="16466.75"/>
        <n v="7067.25"/>
        <n v="2522.7399999999998"/>
        <n v="3999.39"/>
        <n v="12686.18"/>
        <n v="14618"/>
        <n v="6338.95"/>
        <n v="10830.94"/>
        <n v="11127.34"/>
        <n v="4799.51"/>
        <n v="5425.98"/>
        <n v="4141.3500000000004"/>
        <n v="798.03"/>
        <n v="1763.31"/>
        <n v="2704.57"/>
        <n v="14798.24"/>
        <n v="8704.75"/>
        <n v="2194.6"/>
        <n v="5801.74"/>
        <n v="14666.76"/>
        <n v="16669.830000000002"/>
        <n v="1138.45"/>
        <n v="13030.3"/>
        <n v="14527.25"/>
        <n v="566.67999999999995"/>
        <n v="12398.1"/>
        <n v="12297.88"/>
        <n v="1762.73"/>
        <n v="3559.77"/>
        <n v="12511.19"/>
        <n v="10031.07"/>
        <n v="16274.49"/>
        <n v="5275.5"/>
        <n v="9192.68"/>
        <n v="17221.77"/>
        <n v="9182.09"/>
        <n v="14539.16"/>
        <n v="12926.83"/>
        <n v="10516.66"/>
        <n v="176.52"/>
        <n v="8098.57"/>
        <n v="8979.41"/>
        <n v="12125.25"/>
        <n v="18513.150000000001"/>
        <n v="6134.45"/>
        <n v="3420.82"/>
        <n v="13164.66"/>
        <n v="17620.82"/>
        <n v="5693.84"/>
        <n v="18829.330000000002"/>
        <n v="18338.2"/>
        <n v="982.26"/>
        <n v="12778.33"/>
        <n v="6865.56"/>
        <n v="4203.17"/>
        <n v="1136.8599999999999"/>
        <n v="2675.05"/>
        <n v="3850.47"/>
        <n v="10315.049999999999"/>
        <n v="15257.93"/>
        <n v="12830.85"/>
        <n v="6093.55"/>
        <n v="7339.72"/>
        <n v="15847.46"/>
        <n v="15329.04"/>
        <n v="18415.53"/>
        <n v="17139.830000000002"/>
        <n v="9093.51"/>
        <n v="6882.22"/>
        <n v="3397.33"/>
        <n v="5108.58"/>
        <n v="12745.76"/>
        <n v="19530.95"/>
        <n v="6384.43"/>
        <n v="3571.93"/>
        <n v="2974.55"/>
        <n v="8646.2000000000007"/>
        <n v="4960.53"/>
        <n v="13811.49"/>
      </sharedItems>
    </cacheField>
    <cacheField name="Quantity" numFmtId="0">
      <sharedItems containsSemiMixedTypes="0" containsString="0" containsNumber="1" containsInteger="1" minValue="1" maxValue="5" count="5">
        <n v="1"/>
        <n v="2"/>
        <n v="3"/>
        <n v="5"/>
        <n v="4"/>
      </sharedItems>
    </cacheField>
    <cacheField name="TotalAmount" numFmtId="0">
      <sharedItems containsSemiMixedTypes="0" containsString="0" containsNumber="1" minValue="113.55" maxValue="99993.8" count="9994">
        <n v="16284.02"/>
        <n v="13290.4"/>
        <n v="26648.76"/>
        <n v="3665.44"/>
        <n v="10420.74"/>
        <n v="99349.3"/>
        <n v="35592.22"/>
        <n v="39243.42"/>
        <n v="2551.5"/>
        <n v="18979.71"/>
        <n v="10283.51"/>
        <n v="903.58"/>
        <n v="17713.47"/>
        <n v="79412.759999999995"/>
        <n v="71683.28"/>
        <n v="79011.350000000006"/>
        <n v="17648.849999999999"/>
        <n v="39743.31"/>
        <n v="27872.98"/>
        <n v="17859.75"/>
        <n v="38867.800000000003"/>
        <n v="48538.2"/>
        <n v="3597.29"/>
        <n v="51262.32"/>
        <n v="14792.76"/>
        <n v="79576.95"/>
        <n v="58534.239999999998"/>
        <n v="19624.3"/>
        <n v="24189.42"/>
        <n v="3364.82"/>
        <n v="19753.53"/>
        <n v="7521.22"/>
        <n v="63124.6"/>
        <n v="18411.86"/>
        <n v="44139.8"/>
        <n v="14792.48"/>
        <n v="38050.44"/>
        <n v="37302.449999999997"/>
        <n v="26877.15"/>
        <n v="64637.440000000002"/>
        <n v="70265.850000000006"/>
        <n v="27759.65"/>
        <n v="51411.64"/>
        <n v="40646.800000000003"/>
        <n v="17090.32"/>
        <n v="49551.88"/>
        <n v="10278.34"/>
        <n v="57880.2"/>
        <n v="36336.42"/>
        <n v="8846.56"/>
        <n v="15624.2"/>
        <n v="1513.46"/>
        <n v="14895.57"/>
        <n v="18273.23"/>
        <n v="50027.65"/>
        <n v="16505"/>
        <n v="99077.9"/>
        <n v="6770.22"/>
        <n v="5930.96"/>
        <n v="7877.19"/>
        <n v="38911.230000000003"/>
        <n v="25338.48"/>
        <n v="54201.36"/>
        <n v="37221.1"/>
        <n v="36929.279999999999"/>
        <n v="21076.26"/>
        <n v="2059.56"/>
        <n v="867.36"/>
        <n v="39036.019999999997"/>
        <n v="5639.27"/>
        <n v="26691.5"/>
        <n v="31192.78"/>
        <n v="15853.72"/>
        <n v="31526.32"/>
        <n v="8551.18"/>
        <n v="13558.27"/>
        <n v="51316.17"/>
        <n v="30576.94"/>
        <n v="95432.5"/>
        <n v="30256.720000000001"/>
        <n v="15839.76"/>
        <n v="53363.76"/>
        <n v="19576.48"/>
        <n v="19149.759999999998"/>
        <n v="44906"/>
        <n v="6276.24"/>
        <n v="27460.65"/>
        <n v="2105.2600000000002"/>
        <n v="58858.32"/>
        <n v="5026.21"/>
        <n v="56656.56"/>
        <n v="8016.9"/>
        <n v="2604.4"/>
        <n v="26769.51"/>
        <n v="6220.11"/>
        <n v="12518.36"/>
        <n v="1076.22"/>
        <n v="18847.29"/>
        <n v="13117"/>
        <n v="88249.3"/>
        <n v="9543.5300000000007"/>
        <n v="62768.6"/>
        <n v="5569.54"/>
        <n v="95127.15"/>
        <n v="55926.66"/>
        <n v="15360.28"/>
        <n v="32034.080000000002"/>
        <n v="8240.7199999999993"/>
        <n v="8125.12"/>
        <n v="22716.959999999999"/>
        <n v="40944.400000000001"/>
        <n v="1378.92"/>
        <n v="538.36"/>
        <n v="8285.2800000000007"/>
        <n v="10635.48"/>
        <n v="35573.279999999999"/>
        <n v="91095.65"/>
        <n v="12941.86"/>
        <n v="25191.72"/>
        <n v="55597.25"/>
        <n v="4560.75"/>
        <n v="10058.16"/>
        <n v="38296.839999999997"/>
        <n v="34070.559999999998"/>
        <n v="10329.76"/>
        <n v="33548.44"/>
        <n v="2356.5"/>
        <n v="54767.65"/>
        <n v="19032.419999999998"/>
        <n v="40331.040000000001"/>
        <n v="61557.96"/>
        <n v="15054.63"/>
        <n v="34688.44"/>
        <n v="7126.1"/>
        <n v="89164.2"/>
        <n v="54883.11"/>
        <n v="13555.2"/>
        <n v="31540.02"/>
        <n v="66278.399999999994"/>
        <n v="21790.25"/>
        <n v="41494.800000000003"/>
        <n v="2126.15"/>
        <n v="17426.919999999998"/>
        <n v="12371.32"/>
        <n v="61737.52"/>
        <n v="20949.93"/>
        <n v="19820.650000000001"/>
        <n v="17490.240000000002"/>
        <n v="15019.37"/>
        <n v="1128.05"/>
        <n v="78814.16"/>
        <n v="26619.08"/>
        <n v="4081.63"/>
        <n v="66123.25"/>
        <n v="8007.88"/>
        <n v="26486.44"/>
        <n v="5594.32"/>
        <n v="1632.4"/>
        <n v="94012.05"/>
        <n v="48796.9"/>
        <n v="55862.45"/>
        <n v="75054.2"/>
        <n v="11445.96"/>
        <n v="4144.58"/>
        <n v="11183.38"/>
        <n v="16855.68"/>
        <n v="49347.65"/>
        <n v="27292.3"/>
        <n v="16281.06"/>
        <n v="8621.26"/>
        <n v="11982.84"/>
        <n v="45327.1"/>
        <n v="18705.82"/>
        <n v="8710.65"/>
        <n v="76848.960000000006"/>
        <n v="72863.600000000006"/>
        <n v="51205.11"/>
        <n v="77474.45"/>
        <n v="15204.36"/>
        <n v="34266.15"/>
        <n v="43244.959999999999"/>
        <n v="11351.19"/>
        <n v="15191.13"/>
        <n v="3667.22"/>
        <n v="4520.58"/>
        <n v="21889.32"/>
        <n v="7164.15"/>
        <n v="28566.32"/>
        <n v="35350.75"/>
        <n v="6774.12"/>
        <n v="2036"/>
        <n v="82876.75"/>
        <n v="19772.849999999999"/>
        <n v="4941.8100000000004"/>
        <n v="35434.89"/>
        <n v="6402.17"/>
        <n v="99263.8"/>
        <n v="46191.839999999997"/>
        <n v="58393.1"/>
        <n v="25183.34"/>
        <n v="33148.26"/>
        <n v="14808.65"/>
        <n v="34413.75"/>
        <n v="88047.75"/>
        <n v="47497.62"/>
        <n v="17762.400000000001"/>
        <n v="9725.77"/>
        <n v="11305.18"/>
        <n v="4760.8599999999997"/>
        <n v="45036.32"/>
        <n v="17811.95"/>
        <n v="5956.97"/>
        <n v="12738.85"/>
        <n v="15258.29"/>
        <n v="37077.839999999997"/>
        <n v="11160.99"/>
        <n v="8708"/>
        <n v="26781.52"/>
        <n v="29871.75"/>
        <n v="10120.68"/>
        <n v="61301.32"/>
        <n v="73160.45"/>
        <n v="54994.53"/>
        <n v="43057.4"/>
        <n v="45601.4"/>
        <n v="70954.759999999995"/>
        <n v="6336.78"/>
        <n v="52956.18"/>
        <n v="36616"/>
        <n v="2817.88"/>
        <n v="5782.53"/>
        <n v="34417.480000000003"/>
        <n v="6697.66"/>
        <n v="65393.68"/>
        <n v="13534.04"/>
        <n v="15005.38"/>
        <n v="46546.55"/>
        <n v="35937.75"/>
        <n v="35988.51"/>
        <n v="24083.439999999999"/>
        <n v="4454.68"/>
        <n v="13692.53"/>
        <n v="4517.68"/>
        <n v="3095.2"/>
        <n v="9249.34"/>
        <n v="15256.7"/>
        <n v="8458.06"/>
        <n v="7200.36"/>
        <n v="19865.78"/>
        <n v="19134.64"/>
        <n v="11845.59"/>
        <n v="54211.85"/>
        <n v="19440.32"/>
        <n v="11785.74"/>
        <n v="52659.3"/>
        <n v="36468.720000000001"/>
        <n v="15200.68"/>
        <n v="40227.39"/>
        <n v="45055.95"/>
        <n v="90474.55"/>
        <n v="59769.48"/>
        <n v="17113.45"/>
        <n v="71568.149999999994"/>
        <n v="44427.54"/>
        <n v="18290.169999999998"/>
        <n v="46766.73"/>
        <n v="31520.7"/>
        <n v="21506.2"/>
        <n v="28952.080000000002"/>
        <n v="27802.560000000001"/>
        <n v="87607.4"/>
        <n v="68095.039999999994"/>
        <n v="12853.49"/>
        <n v="88303.85"/>
        <n v="28822.35"/>
        <n v="8661.86"/>
        <n v="113.55"/>
        <n v="2420.58"/>
        <n v="11985.36"/>
        <n v="12784.54"/>
        <n v="19029.52"/>
        <n v="7004.4"/>
        <n v="10474.85"/>
        <n v="18524.830000000002"/>
        <n v="3214.88"/>
        <n v="36788.22"/>
        <n v="68702.240000000005"/>
        <n v="15276.24"/>
        <n v="23659.22"/>
        <n v="14598.17"/>
        <n v="69752.05"/>
        <n v="84749.6"/>
        <n v="49070.44"/>
        <n v="34623.06"/>
        <n v="4420.5"/>
        <n v="19151"/>
        <n v="21869.88"/>
        <n v="15805.24"/>
        <n v="41384.28"/>
        <n v="19583.34"/>
        <n v="18013.14"/>
        <n v="22057.85"/>
        <n v="35637.449999999997"/>
        <n v="10134.299999999999"/>
        <n v="56595.8"/>
        <n v="10554.4"/>
        <n v="18811.59"/>
        <n v="16340.19"/>
        <n v="64048.04"/>
        <n v="37242.25"/>
        <n v="33819.42"/>
        <n v="28225.98"/>
        <n v="3529.62"/>
        <n v="26858.2"/>
        <n v="4688.59"/>
        <n v="20301.8"/>
        <n v="15114.6"/>
        <n v="19158.310000000001"/>
        <n v="18693.849999999999"/>
        <n v="29447.200000000001"/>
        <n v="8305.08"/>
        <n v="45766.92"/>
        <n v="51146.3"/>
        <n v="42004.35"/>
        <n v="10137.11"/>
        <n v="38530.04"/>
        <n v="8129.16"/>
        <n v="47062.25"/>
        <n v="89845.6"/>
        <n v="534.44000000000005"/>
        <n v="77506.880000000005"/>
        <n v="38631.4"/>
        <n v="19178.099999999999"/>
        <n v="10870.25"/>
        <n v="2159.58"/>
        <n v="59854.45"/>
        <n v="19211.38"/>
        <n v="53641.2"/>
        <n v="3243.76"/>
        <n v="7080.44"/>
        <n v="9659.1"/>
        <n v="42032.46"/>
        <n v="17861.400000000001"/>
        <n v="8788.27"/>
        <n v="61207"/>
        <n v="23794.35"/>
        <n v="64006.9"/>
        <n v="24201.200000000001"/>
        <n v="15222.24"/>
        <n v="1443.4"/>
        <n v="30004.86"/>
        <n v="32661.84"/>
        <n v="8470.14"/>
        <n v="3578.64"/>
        <n v="16066.49"/>
        <n v="29275.14"/>
        <n v="23715.3"/>
        <n v="16708.48"/>
        <n v="16846.13"/>
        <n v="16702.13"/>
        <n v="46309.95"/>
        <n v="2853.64"/>
        <n v="2562.6799999999998"/>
        <n v="37703.300000000003"/>
        <n v="15215.55"/>
        <n v="24071.88"/>
        <n v="24903.279999999999"/>
        <n v="19110.990000000002"/>
        <n v="30494.07"/>
        <n v="1127.3"/>
        <n v="30495.360000000001"/>
        <n v="6436.71"/>
        <n v="30953.1"/>
        <n v="21622.74"/>
        <n v="59556.5"/>
        <n v="18031.939999999999"/>
        <n v="64264.92"/>
        <n v="62292.88"/>
        <n v="40925.82"/>
        <n v="66619.64"/>
        <n v="47475.44"/>
        <n v="3831.68"/>
        <n v="9957.56"/>
        <n v="3286.82"/>
        <n v="31487.94"/>
        <n v="14488.45"/>
        <n v="13373.44"/>
        <n v="10992.72"/>
        <n v="30267.78"/>
        <n v="8409.42"/>
        <n v="46545.21"/>
        <n v="27915.759999999998"/>
        <n v="7052.52"/>
        <n v="12575.83"/>
        <n v="23813.4"/>
        <n v="38464.519999999997"/>
        <n v="13900.24"/>
        <n v="22724.2"/>
        <n v="2477.75"/>
        <n v="48070.6"/>
        <n v="33345.82"/>
        <n v="15250.05"/>
        <n v="67168.800000000003"/>
        <n v="72789.399999999994"/>
        <n v="52726.04"/>
        <n v="1530.09"/>
        <n v="36949.699999999997"/>
        <n v="71954.48"/>
        <n v="83404.100000000006"/>
        <n v="56017.45"/>
        <n v="59834.55"/>
        <n v="28793.119999999999"/>
        <n v="26754.560000000001"/>
        <n v="16612.32"/>
        <n v="44351.92"/>
        <n v="24540"/>
        <n v="46612.1"/>
        <n v="36680.080000000002"/>
        <n v="53845.4"/>
        <n v="56590.71"/>
        <n v="28487.18"/>
        <n v="36431.519999999997"/>
        <n v="29793.3"/>
        <n v="10408.52"/>
        <n v="52919.28"/>
        <n v="85484.75"/>
        <n v="3260.31"/>
        <n v="75532.039999999994"/>
        <n v="10717.29"/>
        <n v="19153.05"/>
        <n v="11405.55"/>
        <n v="18859.7"/>
        <n v="53096.76"/>
        <n v="75938.45"/>
        <n v="26917.4"/>
        <n v="9229.7999999999993"/>
        <n v="14659.64"/>
        <n v="4359.63"/>
        <n v="26993.52"/>
        <n v="41480.400000000001"/>
        <n v="9502.33"/>
        <n v="58914.84"/>
        <n v="99868.15"/>
        <n v="59026.7"/>
        <n v="49922.91"/>
        <n v="12148.32"/>
        <n v="20840"/>
        <n v="3704.9"/>
        <n v="43126.64"/>
        <n v="4042.91"/>
        <n v="11094.5"/>
        <n v="11268.75"/>
        <n v="19978.64"/>
        <n v="43381.52"/>
        <n v="75969.08"/>
        <n v="8378.99"/>
        <n v="36812.58"/>
        <n v="72712.039999999994"/>
        <n v="9524.67"/>
        <n v="28401.72"/>
        <n v="16422.82"/>
        <n v="29131.68"/>
        <n v="12043.28"/>
        <n v="20108.240000000002"/>
        <n v="6699.2"/>
        <n v="21343.9"/>
        <n v="48556.35"/>
        <n v="1823.85"/>
        <n v="33321.85"/>
        <n v="11249.5"/>
        <n v="2431.37"/>
        <n v="86730.4"/>
        <n v="169.2"/>
        <n v="3675.24"/>
        <n v="56397.1"/>
        <n v="6628.1"/>
        <n v="11522.44"/>
        <n v="34151.58"/>
        <n v="5124.09"/>
        <n v="18139"/>
        <n v="44783.64"/>
        <n v="11484.48"/>
        <n v="38795.74"/>
        <n v="211.18"/>
        <n v="48844.52"/>
        <n v="4606.71"/>
        <n v="4731.76"/>
        <n v="8756.0400000000009"/>
        <n v="9247.0400000000009"/>
        <n v="59857.23"/>
        <n v="2811.81"/>
        <n v="57720.76"/>
        <n v="75472"/>
        <n v="14549.64"/>
        <n v="58269.48"/>
        <n v="11114.8"/>
        <n v="25366.34"/>
        <n v="19733.25"/>
        <n v="13817.76"/>
        <n v="12493.62"/>
        <n v="10260.59"/>
        <n v="31878.84"/>
        <n v="27560.05"/>
        <n v="20168.759999999998"/>
        <n v="26168.7"/>
        <n v="28729.96"/>
        <n v="641.04999999999995"/>
        <n v="1458.76"/>
        <n v="32688.7"/>
        <n v="7247.88"/>
        <n v="34879.599999999999"/>
        <n v="49945.8"/>
        <n v="28994.76"/>
        <n v="3916.6"/>
        <n v="55364.84"/>
        <n v="42185.25"/>
        <n v="23284.400000000001"/>
        <n v="37665"/>
        <n v="4504.74"/>
        <n v="27492.75"/>
        <n v="17685.689999999999"/>
        <n v="42179.13"/>
        <n v="91716.4"/>
        <n v="39956.94"/>
        <n v="24403.360000000001"/>
        <n v="7642.62"/>
        <n v="72364.240000000005"/>
        <n v="41795.01"/>
        <n v="1892.55"/>
        <n v="10120.219999999999"/>
        <n v="17042.849999999999"/>
        <n v="66825.7"/>
        <n v="9084.35"/>
        <n v="53937.16"/>
        <n v="40278.54"/>
        <n v="86791.4"/>
        <n v="4949.21"/>
        <n v="6837.75"/>
        <n v="6733.77"/>
        <n v="30186.639999999999"/>
        <n v="4547.05"/>
        <n v="77934.84"/>
        <n v="73786.399999999994"/>
        <n v="8888.2999999999993"/>
        <n v="36578.6"/>
        <n v="61042.52"/>
        <n v="35345.599999999999"/>
        <n v="2944.59"/>
        <n v="64066.84"/>
        <n v="41642.79"/>
        <n v="3979.92"/>
        <n v="1063.8399999999999"/>
        <n v="58132.4"/>
        <n v="49874.080000000002"/>
        <n v="50192.58"/>
        <n v="94861.6"/>
        <n v="18383.32"/>
        <n v="18342.240000000002"/>
        <n v="22687.41"/>
        <n v="19013.8"/>
        <n v="48982.29"/>
        <n v="7422.19"/>
        <n v="19956.18"/>
        <n v="57333.5"/>
        <n v="17091.72"/>
        <n v="61856.85"/>
        <n v="9387.0400000000009"/>
        <n v="2323.8200000000002"/>
        <n v="28212.1"/>
        <n v="44059"/>
        <n v="12394.93"/>
        <n v="28031.56"/>
        <n v="35840.94"/>
        <n v="11422.44"/>
        <n v="18175.28"/>
        <n v="51935.43"/>
        <n v="16977.560000000001"/>
        <n v="22039.86"/>
        <n v="44818.62"/>
        <n v="9299.64"/>
        <n v="19679.759999999998"/>
        <n v="39364.04"/>
        <n v="27833.34"/>
        <n v="9140.0400000000009"/>
        <n v="41029.379999999997"/>
        <n v="2536.35"/>
        <n v="11900.56"/>
        <n v="75474.3"/>
        <n v="42194.75"/>
        <n v="12686.17"/>
        <n v="88537.95"/>
        <n v="4765.68"/>
        <n v="34203.75"/>
        <n v="2905.23"/>
        <n v="5282.81"/>
        <n v="10888.22"/>
        <n v="12255.72"/>
        <n v="13978.82"/>
        <n v="16904.61"/>
        <n v="10496"/>
        <n v="50913.21"/>
        <n v="36038.080000000002"/>
        <n v="21281.85"/>
        <n v="43284.9"/>
        <n v="16164.33"/>
        <n v="69805.039999999994"/>
        <n v="4147.54"/>
        <n v="78941.45"/>
        <n v="30728"/>
        <n v="17164.77"/>
        <n v="58198.02"/>
        <n v="7029.8"/>
        <n v="55959.55"/>
        <n v="16777.14"/>
        <n v="90789.65"/>
        <n v="19097.05"/>
        <n v="6594.49"/>
        <n v="75746.679999999993"/>
        <n v="60867.48"/>
        <n v="21558.880000000001"/>
        <n v="18698.7"/>
        <n v="70134.149999999994"/>
        <n v="8110.1"/>
        <n v="15799.74"/>
        <n v="42738"/>
        <n v="22909.200000000001"/>
        <n v="16846.53"/>
        <n v="9435.06"/>
        <n v="35358.080000000002"/>
        <n v="51985.88"/>
        <n v="35854.199999999997"/>
        <n v="18361.599999999999"/>
        <n v="61754.7"/>
        <n v="42962.28"/>
        <n v="85091.1"/>
        <n v="90452.55"/>
        <n v="20024.68"/>
        <n v="1994.58"/>
        <n v="14082.4"/>
        <n v="8991.99"/>
        <n v="52664.85"/>
        <n v="7183.98"/>
        <n v="14200.02"/>
        <n v="3948.49"/>
        <n v="46660.35"/>
        <n v="39019.410000000003"/>
        <n v="40656.81"/>
        <n v="16450.88"/>
        <n v="12461.4"/>
        <n v="1834.8"/>
        <n v="72528.36"/>
        <n v="77232.679999999993"/>
        <n v="9622.26"/>
        <n v="6221.99"/>
        <n v="13160.09"/>
        <n v="8709.64"/>
        <n v="30895.25"/>
        <n v="56166.66"/>
        <n v="4879.32"/>
        <n v="4361.9399999999996"/>
        <n v="33742.47"/>
        <n v="16271.68"/>
        <n v="72546.850000000006"/>
        <n v="53395.44"/>
        <n v="28719.25"/>
        <n v="35202.300000000003"/>
        <n v="75891.44"/>
        <n v="38743.86"/>
        <n v="62449.56"/>
        <n v="6897.39"/>
        <n v="35899.26"/>
        <n v="49329.95"/>
        <n v="11938.35"/>
        <n v="45135.44"/>
        <n v="13255.83"/>
        <n v="8469.4"/>
        <n v="25664.48"/>
        <n v="55618.55"/>
        <n v="10077.56"/>
        <n v="34654.800000000003"/>
        <n v="24703.62"/>
        <n v="14702.26"/>
        <n v="93462.35"/>
        <n v="44802.57"/>
        <n v="10892.9"/>
        <n v="71734.44"/>
        <n v="37159.86"/>
        <n v="8173.44"/>
        <n v="8289.3799999999992"/>
        <n v="63222.28"/>
        <n v="16288.79"/>
        <n v="14579.15"/>
        <n v="35733.699999999997"/>
        <n v="3100.46"/>
        <n v="55529.64"/>
        <n v="50049.120000000003"/>
        <n v="20615.79"/>
        <n v="9949.0499999999993"/>
        <n v="11621.12"/>
        <n v="72107.199999999997"/>
        <n v="49985.68"/>
        <n v="9335.49"/>
        <n v="18225.939999999999"/>
        <n v="88968.3"/>
        <n v="13982.62"/>
        <n v="78869"/>
        <n v="3122.6"/>
        <n v="35993.22"/>
        <n v="33613.279999999999"/>
        <n v="11505.36"/>
        <n v="8289.67"/>
        <n v="12119.6"/>
        <n v="10375.81"/>
        <n v="21817.68"/>
        <n v="13455.37"/>
        <n v="25900.12"/>
        <n v="31090.95"/>
        <n v="33009.15"/>
        <n v="33627.08"/>
        <n v="59608.15"/>
        <n v="16795.330000000002"/>
        <n v="23621.279999999999"/>
        <n v="79786.8"/>
        <n v="19845.78"/>
        <n v="10824.15"/>
        <n v="9389.08"/>
        <n v="644.1"/>
        <n v="55755.78"/>
        <n v="50664.1"/>
        <n v="1677.26"/>
        <n v="16013.67"/>
        <n v="46940.94"/>
        <n v="43386.9"/>
        <n v="59146.65"/>
        <n v="69242.28"/>
        <n v="6549.18"/>
        <n v="35565.54"/>
        <n v="31368.09"/>
        <n v="34547.49"/>
        <n v="3950.83"/>
        <n v="3210.3"/>
        <n v="8746.9500000000007"/>
        <n v="15818.7"/>
        <n v="31846.75"/>
        <n v="90738.55"/>
        <n v="12826.04"/>
        <n v="4905.24"/>
        <n v="16213.56"/>
        <n v="30763.38"/>
        <n v="10639.4"/>
        <n v="5561.22"/>
        <n v="18715.84"/>
        <n v="26144.5"/>
        <n v="1021.44"/>
        <n v="19507.259999999998"/>
        <n v="9880.17"/>
        <n v="30899.200000000001"/>
        <n v="77218.320000000007"/>
        <n v="55259.19"/>
        <n v="37383.599999999999"/>
        <n v="4058.49"/>
        <n v="25690.560000000001"/>
        <n v="70246.92"/>
        <n v="69442.399999999994"/>
        <n v="52783.5"/>
        <n v="25560.27"/>
        <n v="15691.25"/>
        <n v="73417.72"/>
        <n v="60692.959999999999"/>
        <n v="33311.339999999997"/>
        <n v="4550.34"/>
        <n v="5381.34"/>
        <n v="8685.6"/>
        <n v="3008.5"/>
        <n v="19150.97"/>
        <n v="16449.78"/>
        <n v="56101.08"/>
        <n v="19199.830000000002"/>
        <n v="4693.84"/>
        <n v="24496.68"/>
        <n v="28728.32"/>
        <n v="58801.95"/>
        <n v="38046.26"/>
        <n v="2958.05"/>
        <n v="35556"/>
        <n v="54776.37"/>
        <n v="6870.22"/>
        <n v="34312.5"/>
        <n v="7723.92"/>
        <n v="66927.600000000006"/>
        <n v="49795.28"/>
        <n v="28150.52"/>
        <n v="3483.69"/>
        <n v="28338.87"/>
        <n v="11459.52"/>
        <n v="49765.919999999998"/>
        <n v="13570.52"/>
        <n v="13801.39"/>
        <n v="29579.97"/>
        <n v="6998.43"/>
        <n v="3616.66"/>
        <n v="4157.8900000000003"/>
        <n v="25105.58"/>
        <n v="11381.82"/>
        <n v="37750.85"/>
        <n v="21708.38"/>
        <n v="28791.1"/>
        <n v="41411.879999999997"/>
        <n v="59855.79"/>
        <n v="41849.599999999999"/>
        <n v="1643.24"/>
        <n v="962.68"/>
        <n v="23028.28"/>
        <n v="49986.6"/>
        <n v="5560.83"/>
        <n v="61857.2"/>
        <n v="4288.49"/>
        <n v="10058.200000000001"/>
        <n v="17995.759999999998"/>
        <n v="54126.8"/>
        <n v="37674.839999999997"/>
        <n v="77545.649999999994"/>
        <n v="7795.74"/>
        <n v="78833.88"/>
        <n v="63257"/>
        <n v="85478.45"/>
        <n v="27881.759999999998"/>
        <n v="57051.75"/>
        <n v="32452.32"/>
        <n v="12273.83"/>
        <n v="16311.51"/>
        <n v="39221.379999999997"/>
        <n v="69268.800000000003"/>
        <n v="29917.040000000001"/>
        <n v="3859.16"/>
        <n v="12130.2"/>
        <n v="27712.94"/>
        <n v="13493.92"/>
        <n v="51705.48"/>
        <n v="5102.3599999999997"/>
        <n v="20267.5"/>
        <n v="13180.48"/>
        <n v="19126.009999999998"/>
        <n v="16771.66"/>
        <n v="4865.92"/>
        <n v="14376.63"/>
        <n v="79196.95"/>
        <n v="18656.8"/>
        <n v="45558.68"/>
        <n v="17770.12"/>
        <n v="30372.25"/>
        <n v="2618.6799999999998"/>
        <n v="19229.36"/>
        <n v="46724.35"/>
        <n v="98741.35"/>
        <n v="2509.56"/>
        <n v="29389.58"/>
        <n v="47553.72"/>
        <n v="2144.02"/>
        <n v="94222.05"/>
        <n v="65377.68"/>
        <n v="36734.480000000003"/>
        <n v="15258.2"/>
        <n v="37596.78"/>
        <n v="4490.46"/>
        <n v="70689.05"/>
        <n v="19701.27"/>
        <n v="25701.45"/>
        <n v="73323.960000000006"/>
        <n v="42627.199999999997"/>
        <n v="5776.28"/>
        <n v="34083.06"/>
        <n v="10040.5"/>
        <n v="9330.5300000000007"/>
        <n v="16815.330000000002"/>
        <n v="17523.05"/>
        <n v="11926.14"/>
        <n v="66955.679999999993"/>
        <n v="18635.03"/>
        <n v="42656.639999999999"/>
        <n v="34157.360000000001"/>
        <n v="6008.02"/>
        <n v="82285.2"/>
        <n v="71655.520000000004"/>
        <n v="4283.2299999999996"/>
        <n v="12309.01"/>
        <n v="54593.04"/>
        <n v="36153.279999999999"/>
        <n v="10973.54"/>
        <n v="6044.38"/>
        <n v="98553.75"/>
        <n v="58523.68"/>
        <n v="27522.1"/>
        <n v="8065.68"/>
        <n v="8329.85"/>
        <n v="25634.6"/>
        <n v="46195.72"/>
        <n v="21367.9"/>
        <n v="76561.899999999994"/>
        <n v="10954.36"/>
        <n v="19614.3"/>
        <n v="86064.9"/>
        <n v="16688.5"/>
        <n v="24688.62"/>
        <n v="27008.85"/>
        <n v="69904.399999999994"/>
        <n v="12067.86"/>
        <n v="6417.76"/>
        <n v="34713.4"/>
        <n v="4292.37"/>
        <n v="10883.4"/>
        <n v="12065.44"/>
        <n v="9833.7999999999993"/>
        <n v="5874.76"/>
        <n v="86517.55"/>
        <n v="20048.43"/>
        <n v="2503.38"/>
        <n v="80521.95"/>
        <n v="4121.3999999999996"/>
        <n v="29333.85"/>
        <n v="293.19"/>
        <n v="13219.72"/>
        <n v="20920.95"/>
        <n v="15007.9"/>
        <n v="62483.56"/>
        <n v="2783.82"/>
        <n v="68336.679999999993"/>
        <n v="9723.02"/>
        <n v="27987.57"/>
        <n v="51910.400000000001"/>
        <n v="4478.51"/>
        <n v="4668.3500000000004"/>
        <n v="6805.96"/>
        <n v="37159.120000000003"/>
        <n v="44904.06"/>
        <n v="7406.02"/>
        <n v="2263.12"/>
        <n v="17039.650000000001"/>
        <n v="76710.899999999994"/>
        <n v="39650.43"/>
        <n v="35223.480000000003"/>
        <n v="9800.75"/>
        <n v="17333.689999999999"/>
        <n v="49505.4"/>
        <n v="17933.240000000002"/>
        <n v="15772.52"/>
        <n v="7628.06"/>
        <n v="10893.12"/>
        <n v="91283.05"/>
        <n v="64941.08"/>
        <n v="9448.5400000000009"/>
        <n v="10514.03"/>
        <n v="59934.51"/>
        <n v="32293.3"/>
        <n v="59413.04"/>
        <n v="64733.4"/>
        <n v="9005.2800000000007"/>
        <n v="39745.26"/>
        <n v="20296.8"/>
        <n v="27559.34"/>
        <n v="26662.85"/>
        <n v="56927.4"/>
        <n v="59455.08"/>
        <n v="47500.36"/>
        <n v="91378.25"/>
        <n v="57666.12"/>
        <n v="2507.88"/>
        <n v="22122.54"/>
        <n v="13164.82"/>
        <n v="16337.18"/>
        <n v="18245.5"/>
        <n v="16339.46"/>
        <n v="2469.5500000000002"/>
        <n v="5493.96"/>
        <n v="3956.82"/>
        <n v="32357.67"/>
        <n v="7594.47"/>
        <n v="67025.48"/>
        <n v="11415.86"/>
        <n v="39931.050000000003"/>
        <n v="31276.880000000001"/>
        <n v="4895.84"/>
        <n v="13201.44"/>
        <n v="2728.79"/>
        <n v="10083.73"/>
        <n v="10867.38"/>
        <n v="47579.82"/>
        <n v="12823.32"/>
        <n v="7396.74"/>
        <n v="50919.78"/>
        <n v="3699.2"/>
        <n v="29893.23"/>
        <n v="66674.64"/>
        <n v="39257.58"/>
        <n v="15846.9"/>
        <n v="12495.93"/>
        <n v="17393.98"/>
        <n v="32256.28"/>
        <n v="85995.35"/>
        <n v="25306.68"/>
        <n v="35966.54"/>
        <n v="25858.55"/>
        <n v="19720.580000000002"/>
        <n v="79226.399999999994"/>
        <n v="49741.440000000002"/>
        <n v="38248.74"/>
        <n v="23732.240000000002"/>
        <n v="76046.240000000005"/>
        <n v="1609.02"/>
        <n v="31403.32"/>
        <n v="17109.09"/>
        <n v="18213.3"/>
        <n v="10420.4"/>
        <n v="584.16"/>
        <n v="11380.58"/>
        <n v="12113.73"/>
        <n v="11513.3"/>
        <n v="16360.36"/>
        <n v="36433.440000000002"/>
        <n v="45037.3"/>
        <n v="16985.14"/>
        <n v="3913.77"/>
        <n v="46500.81"/>
        <n v="1262.8800000000001"/>
        <n v="24752.97"/>
        <n v="58778.67"/>
        <n v="15737.56"/>
        <n v="15964.12"/>
        <n v="50683.76"/>
        <n v="57205.59"/>
        <n v="50883.09"/>
        <n v="48302.95"/>
        <n v="52944.6"/>
        <n v="76979.88"/>
        <n v="48099.16"/>
        <n v="24458.01"/>
        <n v="5407.7"/>
        <n v="8391.33"/>
        <n v="10210.200000000001"/>
        <n v="33472.300000000003"/>
        <n v="3247.92"/>
        <n v="14148.96"/>
        <n v="32034.25"/>
        <n v="29721.66"/>
        <n v="67024.25"/>
        <n v="58758.45"/>
        <n v="81618.100000000006"/>
        <n v="11358.85"/>
        <n v="62394.400000000001"/>
        <n v="18066.560000000001"/>
        <n v="25319.759999999998"/>
        <n v="7525.8"/>
        <n v="45375.92"/>
        <n v="12782.04"/>
        <n v="20388.64"/>
        <n v="15533.94"/>
        <n v="1644.3"/>
        <n v="36523.32"/>
        <n v="29999.32"/>
        <n v="66985"/>
        <n v="1727.91"/>
        <n v="17842.740000000002"/>
        <n v="3490.24"/>
        <n v="82730.5"/>
        <n v="18510.22"/>
        <n v="48414.36"/>
        <n v="33281.85"/>
        <n v="35155.519999999997"/>
        <n v="2266.17"/>
        <n v="39831.449999999997"/>
        <n v="17249.37"/>
        <n v="66888.88"/>
        <n v="8402.33"/>
        <n v="98156.65"/>
        <n v="34027.800000000003"/>
        <n v="19963.439999999999"/>
        <n v="28231.200000000001"/>
        <n v="79579.05"/>
        <n v="84136.15"/>
        <n v="48422.82"/>
        <n v="14044.12"/>
        <n v="19270.5"/>
        <n v="13203.3"/>
        <n v="66511.600000000006"/>
        <n v="18055.38"/>
        <n v="17355.32"/>
        <n v="70507.360000000001"/>
        <n v="19989.54"/>
        <n v="28771.25"/>
        <n v="4375.3"/>
        <n v="9139.01"/>
        <n v="5119.82"/>
        <n v="24265.15"/>
        <n v="63519.8"/>
        <n v="26205.759999999998"/>
        <n v="1518.88"/>
        <n v="51191.96"/>
        <n v="12715.42"/>
        <n v="31060.5"/>
        <n v="50991.66"/>
        <n v="85901.65"/>
        <n v="96977.95"/>
        <n v="8303.01"/>
        <n v="34697.4"/>
        <n v="1323.56"/>
        <n v="5385.51"/>
        <n v="31696.639999999999"/>
        <n v="3457.63"/>
        <n v="35481.120000000003"/>
        <n v="11226.32"/>
        <n v="57397.5"/>
        <n v="16186.88"/>
        <n v="14590.25"/>
        <n v="10795.66"/>
        <n v="6193.14"/>
        <n v="88791.65"/>
        <n v="9420.7999999999993"/>
        <n v="7451.66"/>
        <n v="18620.95"/>
        <n v="18412.560000000001"/>
        <n v="8550.25"/>
        <n v="46369.74"/>
        <n v="9942.0499999999993"/>
        <n v="87993.65"/>
        <n v="21817.32"/>
        <n v="24881.8"/>
        <n v="12161.52"/>
        <n v="73863.8"/>
        <n v="12425.73"/>
        <n v="44663.64"/>
        <n v="57580.24"/>
        <n v="19531.38"/>
        <n v="19425.36"/>
        <n v="36423.4"/>
        <n v="64929.84"/>
        <n v="7516.24"/>
        <n v="2042.85"/>
        <n v="31391.54"/>
        <n v="27764.6"/>
        <n v="59061.4"/>
        <n v="21635.48"/>
        <n v="1694.55"/>
        <n v="3325.6"/>
        <n v="36339.42"/>
        <n v="9795.94"/>
        <n v="40845.760000000002"/>
        <n v="14608.04"/>
        <n v="21430.3"/>
        <n v="12111.5"/>
        <n v="35622.75"/>
        <n v="38008.74"/>
        <n v="77404.44"/>
        <n v="8013.3"/>
        <n v="2096.73"/>
        <n v="15875.19"/>
        <n v="77026.28"/>
        <n v="19551.46"/>
        <n v="24312.75"/>
        <n v="79635.399999999994"/>
        <n v="42359.97"/>
        <n v="93615.35"/>
        <n v="46562.67"/>
        <n v="31178.36"/>
        <n v="55129.56"/>
        <n v="9925.11"/>
        <n v="52374.03"/>
        <n v="17139.330000000002"/>
        <n v="43373.120000000003"/>
        <n v="74813.600000000006"/>
        <n v="97674"/>
        <n v="20603.650000000001"/>
        <n v="88675.05"/>
        <n v="36610.28"/>
        <n v="10544.79"/>
        <n v="71785.440000000002"/>
        <n v="32762.52"/>
        <n v="1767.06"/>
        <n v="17652.55"/>
        <n v="36459.42"/>
        <n v="79281.84"/>
        <n v="15628.75"/>
        <n v="30498.86"/>
        <n v="36850.519999999997"/>
        <n v="7795.95"/>
        <n v="55726.85"/>
        <n v="11662.8"/>
        <n v="7419.08"/>
        <n v="29131.26"/>
        <n v="39839.31"/>
        <n v="12064.62"/>
        <n v="71919.100000000006"/>
        <n v="7670.58"/>
        <n v="74876.28"/>
        <n v="79460.56"/>
        <n v="39134.1"/>
        <n v="39581.160000000003"/>
        <n v="31107.96"/>
        <n v="9015.2999999999993"/>
        <n v="7584.64"/>
        <n v="6831.86"/>
        <n v="5770.14"/>
        <n v="15824.82"/>
        <n v="14045.35"/>
        <n v="25081.919999999998"/>
        <n v="11393.5"/>
        <n v="13923.27"/>
        <n v="15657.84"/>
        <n v="59722.95"/>
        <n v="10450.75"/>
        <n v="1121.58"/>
        <n v="8987.75"/>
        <n v="36560.65"/>
        <n v="22872.82"/>
        <n v="13351.69"/>
        <n v="30351.8"/>
        <n v="16781.43"/>
        <n v="55355.199999999997"/>
        <n v="42096.3"/>
        <n v="939.36"/>
        <n v="38715.1"/>
        <n v="26922.06"/>
        <n v="16241.04"/>
        <n v="19839.400000000001"/>
        <n v="10914.14"/>
        <n v="64659.360000000001"/>
        <n v="14440.41"/>
        <n v="18976.14"/>
        <n v="36349.760000000002"/>
        <n v="41278.5"/>
        <n v="9641.56"/>
        <n v="9736.84"/>
        <n v="15667.24"/>
        <n v="14302.58"/>
        <n v="68721.440000000002"/>
        <n v="56152.75"/>
        <n v="43113.25"/>
        <n v="56277.760000000002"/>
        <n v="94460.85"/>
        <n v="60111.6"/>
        <n v="21795.42"/>
        <n v="22714.98"/>
        <n v="49070.76"/>
        <n v="86561.55"/>
        <n v="81824.399999999994"/>
        <n v="27211.9"/>
        <n v="28728.52"/>
        <n v="73706.039999999994"/>
        <n v="61346.2"/>
        <n v="50771"/>
        <n v="31800.639999999999"/>
        <n v="36694.29"/>
        <n v="48723.57"/>
        <n v="14653.4"/>
        <n v="52142.61"/>
        <n v="7075.03"/>
        <n v="20084.759999999998"/>
        <n v="78504.52"/>
        <n v="80893.45"/>
        <n v="6125.29"/>
        <n v="72823.56"/>
        <n v="2895.12"/>
        <n v="24895.24"/>
        <n v="41547.449999999997"/>
        <n v="11276.74"/>
        <n v="24772.68"/>
        <n v="3341.1"/>
        <n v="14155.9"/>
        <n v="1681.86"/>
        <n v="41786.9"/>
        <n v="16136.42"/>
        <n v="27329.7"/>
        <n v="4910.8"/>
        <n v="94320.65"/>
        <n v="39541.410000000003"/>
        <n v="131.77000000000001"/>
        <n v="17848.96"/>
        <n v="24395.1"/>
        <n v="30218.1"/>
        <n v="16657.080000000002"/>
        <n v="55007.19"/>
        <n v="59120.6"/>
        <n v="23811.9"/>
        <n v="59835.24"/>
        <n v="68353.7"/>
        <n v="31233.64"/>
        <n v="59022.559999999998"/>
        <n v="2351.6"/>
        <n v="12394.27"/>
        <n v="59115.12"/>
        <n v="55069.86"/>
        <n v="12788.86"/>
        <n v="11004.35"/>
        <n v="27189.39"/>
        <n v="38277.08"/>
        <n v="48281.67"/>
        <n v="9562.0499999999993"/>
        <n v="31059.86"/>
        <n v="1627.04"/>
        <n v="9710.34"/>
        <n v="3915.6"/>
        <n v="40340.67"/>
        <n v="22785.75"/>
        <n v="58235"/>
        <n v="2803.58"/>
        <n v="54190.04"/>
        <n v="18747.36"/>
        <n v="66844.149999999994"/>
        <n v="17453.919999999998"/>
        <n v="67163.839999999997"/>
        <n v="70963.649999999994"/>
        <n v="26758.94"/>
        <n v="9215.9500000000007"/>
        <n v="46166.080000000002"/>
        <n v="90204.15"/>
        <n v="78769.95"/>
        <n v="47396.07"/>
        <n v="50872.38"/>
        <n v="2698.16"/>
        <n v="19289"/>
        <n v="15489.16"/>
        <n v="56877.05"/>
        <n v="16143.54"/>
        <n v="4715.1000000000004"/>
        <n v="30739.11"/>
        <n v="14728.08"/>
        <n v="54448.85"/>
        <n v="8357.61"/>
        <n v="35029.879999999997"/>
        <n v="24563.31"/>
        <n v="7394.9"/>
        <n v="16780.11"/>
        <n v="16923.900000000001"/>
        <n v="16674.64"/>
        <n v="20013.900000000001"/>
        <n v="3655.3"/>
        <n v="38354.75"/>
        <n v="11471.5"/>
        <n v="5541.5"/>
        <n v="46133.279999999999"/>
        <n v="30717.72"/>
        <n v="49176.959999999999"/>
        <n v="41793.040000000001"/>
        <n v="10779.4"/>
        <n v="5778.6"/>
        <n v="6013.96"/>
        <n v="53179.41"/>
        <n v="19125.599999999999"/>
        <n v="10466.5"/>
        <n v="22863.33"/>
        <n v="74632.2"/>
        <n v="9498.9599999999991"/>
        <n v="14499.08"/>
        <n v="13225.14"/>
        <n v="36485.72"/>
        <n v="54314.65"/>
        <n v="96990.15"/>
        <n v="339.12"/>
        <n v="38590.639999999999"/>
        <n v="33079.17"/>
        <n v="21075.95"/>
        <n v="24392.6"/>
        <n v="12317.02"/>
        <n v="67476.600000000006"/>
        <n v="24063.78"/>
        <n v="14834.3"/>
        <n v="13883.57"/>
        <n v="8655.5300000000007"/>
        <n v="32637.08"/>
        <n v="17150.04"/>
        <n v="35690.76"/>
        <n v="47092.35"/>
        <n v="58259.05"/>
        <n v="15099.6"/>
        <n v="8754.7000000000007"/>
        <n v="21953.119999999999"/>
        <n v="37180.35"/>
        <n v="39330.81"/>
        <n v="31063.1"/>
        <n v="34139.360000000001"/>
        <n v="32982.39"/>
        <n v="47389.77"/>
        <n v="4537.93"/>
        <n v="21249.1"/>
        <n v="33182"/>
        <n v="99869.15"/>
        <n v="15152.6"/>
        <n v="30931.8"/>
        <n v="43252.32"/>
        <n v="52774.559999999998"/>
        <n v="22260.98"/>
        <n v="21039.279999999999"/>
        <n v="61477.4"/>
        <n v="911.1"/>
        <n v="90426.75"/>
        <n v="57019.92"/>
        <n v="69707.899999999994"/>
        <n v="48160.2"/>
        <n v="57103.3"/>
        <n v="96486.3"/>
        <n v="72302.95"/>
        <n v="11510.82"/>
        <n v="16444.939999999999"/>
        <n v="3915.32"/>
        <n v="54877.04"/>
        <n v="75950.48"/>
        <n v="12916.02"/>
        <n v="9431.17"/>
        <n v="30683.49"/>
        <n v="4415.3999999999996"/>
        <n v="8335.7099999999991"/>
        <n v="60757.2"/>
        <n v="60708.25"/>
        <n v="65478.400000000001"/>
        <n v="26222.31"/>
        <n v="49031.32"/>
        <n v="5829.24"/>
        <n v="33899.050000000003"/>
        <n v="8570.93"/>
        <n v="60303.35"/>
        <n v="34466.839999999997"/>
        <n v="39649.160000000003"/>
        <n v="67467.8"/>
        <n v="30082.16"/>
        <n v="49751.1"/>
        <n v="31981.95"/>
        <n v="22846.74"/>
        <n v="7353.75"/>
        <n v="12870.07"/>
        <n v="7699.8"/>
        <n v="11112.44"/>
        <n v="63986.400000000001"/>
        <n v="1060.05"/>
        <n v="25083.72"/>
        <n v="59048.85"/>
        <n v="51304.4"/>
        <n v="28600.89"/>
        <n v="32408.080000000002"/>
        <n v="17373.28"/>
        <n v="6196.36"/>
        <n v="31991.360000000001"/>
        <n v="29174.31"/>
        <n v="7721.68"/>
        <n v="95948.7"/>
        <n v="97181.8"/>
        <n v="17532.96"/>
        <n v="25395.64"/>
        <n v="65196.95"/>
        <n v="16495.650000000001"/>
        <n v="15091.56"/>
        <n v="1175.2"/>
        <n v="2767.31"/>
        <n v="24414.86"/>
        <n v="6417.25"/>
        <n v="74720.44"/>
        <n v="19435.88"/>
        <n v="84733.65"/>
        <n v="12424.66"/>
        <n v="41646.949999999997"/>
        <n v="16721.46"/>
        <n v="19797.96"/>
        <n v="82616.100000000006"/>
        <n v="34554.36"/>
        <n v="18007.95"/>
        <n v="31070.2"/>
        <n v="12472.58"/>
        <n v="12596.42"/>
        <n v="93213.9"/>
        <n v="2552.7399999999998"/>
        <n v="12491.4"/>
        <n v="73939.72"/>
        <n v="1555.91"/>
        <n v="55974.25"/>
        <n v="20470.560000000001"/>
        <n v="41588.160000000003"/>
        <n v="39912.949999999997"/>
        <n v="36044.519999999997"/>
        <n v="34041.24"/>
        <n v="8414.26"/>
        <n v="51085.59"/>
        <n v="19637"/>
        <n v="23422.720000000001"/>
        <n v="73049.52"/>
        <n v="11318.2"/>
        <n v="6197.48"/>
        <n v="69335.399999999994"/>
        <n v="10641"/>
        <n v="3506.68"/>
        <n v="14230.05"/>
        <n v="7207.35"/>
        <n v="19165.28"/>
        <n v="1175.0999999999999"/>
        <n v="55134.36"/>
        <n v="90419.85"/>
        <n v="65148.24"/>
        <n v="19695.53"/>
        <n v="4744.8500000000004"/>
        <n v="57971.72"/>
        <n v="22252.76"/>
        <n v="31675.86"/>
        <n v="25129.040000000001"/>
        <n v="7881.4"/>
        <n v="12169.46"/>
        <n v="30694.639999999999"/>
        <n v="15909.24"/>
        <n v="12178.88"/>
        <n v="17689.71"/>
        <n v="6725.8"/>
        <n v="48670.2"/>
        <n v="12812.02"/>
        <n v="26857.919999999998"/>
        <n v="9584.98"/>
        <n v="14139.51"/>
        <n v="4132.1499999999996"/>
        <n v="51036.93"/>
        <n v="4332.03"/>
        <n v="46642.95"/>
        <n v="6721.6"/>
        <n v="24525.39"/>
        <n v="73757.16"/>
        <n v="15760.01"/>
        <n v="25280.5"/>
        <n v="29088.16"/>
        <n v="16852.73"/>
        <n v="19529.86"/>
        <n v="60941.760000000002"/>
        <n v="17708.990000000002"/>
        <n v="78070.149999999994"/>
        <n v="32184.880000000001"/>
        <n v="70031.7"/>
        <n v="16104.54"/>
        <n v="38522.65"/>
        <n v="39915.39"/>
        <n v="73563.08"/>
        <n v="20441.54"/>
        <n v="17665.14"/>
        <n v="8896.2000000000007"/>
        <n v="86295.85"/>
        <n v="76371.28"/>
        <n v="31885.18"/>
        <n v="31544.3"/>
        <n v="26169.72"/>
        <n v="2134.16"/>
        <n v="44599.26"/>
        <n v="13415.58"/>
        <n v="14317.24"/>
        <n v="27677.95"/>
        <n v="21886.76"/>
        <n v="19628.080000000002"/>
        <n v="8323.8799999999992"/>
        <n v="2454.52"/>
        <n v="26894.92"/>
        <n v="8307.7199999999993"/>
        <n v="28809.48"/>
        <n v="74217.100000000006"/>
        <n v="36162.480000000003"/>
        <n v="13605.94"/>
        <n v="5777.57"/>
        <n v="91225.25"/>
        <n v="5101.04"/>
        <n v="14731.57"/>
        <n v="27022.080000000002"/>
        <n v="33457.53"/>
        <n v="14847.66"/>
        <n v="56811.12"/>
        <n v="16516.18"/>
        <n v="16019.72"/>
        <n v="2081.7199999999998"/>
        <n v="75644.850000000006"/>
        <n v="5106.51"/>
        <n v="33637.74"/>
        <n v="31125.040000000001"/>
        <n v="41185.440000000002"/>
        <n v="38863.32"/>
        <n v="45714.85"/>
        <n v="51727.6"/>
        <n v="71939.44"/>
        <n v="8609.93"/>
        <n v="78619.399999999994"/>
        <n v="12728.83"/>
        <n v="922.1"/>
        <n v="30786.7"/>
        <n v="58386"/>
        <n v="55205.04"/>
        <n v="14054.52"/>
        <n v="51197.94"/>
        <n v="34546.26"/>
        <n v="42598.74"/>
        <n v="71848.95"/>
        <n v="13158.4"/>
        <n v="9789.26"/>
        <n v="20098.3"/>
        <n v="31723.15"/>
        <n v="83309.7"/>
        <n v="10952.4"/>
        <n v="7524.67"/>
        <n v="61215.24"/>
        <n v="31665.06"/>
        <n v="94857.7"/>
        <n v="88459"/>
        <n v="23268.080000000002"/>
        <n v="33221.550000000003"/>
        <n v="44392.52"/>
        <n v="63031.199999999997"/>
        <n v="32962.800000000003"/>
        <n v="23592.9"/>
        <n v="36493.449999999997"/>
        <n v="50279"/>
        <n v="36563.31"/>
        <n v="49025.04"/>
        <n v="19392.89"/>
        <n v="9704.16"/>
        <n v="32678.080000000002"/>
        <n v="40870.410000000003"/>
        <n v="3660.3"/>
        <n v="898.39"/>
        <n v="497.46"/>
        <n v="11013.15"/>
        <n v="7569.21"/>
        <n v="32601.55"/>
        <n v="4051.8"/>
        <n v="42637.8"/>
        <n v="30546"/>
        <n v="9526.98"/>
        <n v="8815.9"/>
        <n v="19367"/>
        <n v="24428.84"/>
        <n v="18081.14"/>
        <n v="27589.82"/>
        <n v="11098.25"/>
        <n v="32218.7"/>
        <n v="32993.32"/>
        <n v="32121.3"/>
        <n v="20262.98"/>
        <n v="36072.75"/>
        <n v="75272.95"/>
        <n v="23440.400000000001"/>
        <n v="73660.649999999994"/>
        <n v="8700.02"/>
        <n v="29812.71"/>
        <n v="13259.9"/>
        <n v="45048.800000000003"/>
        <n v="27980.04"/>
        <n v="9452.67"/>
        <n v="31284.78"/>
        <n v="6570.75"/>
        <n v="57330.2"/>
        <n v="51366.75"/>
        <n v="86297.600000000006"/>
        <n v="1736.84"/>
        <n v="1635.81"/>
        <n v="16671.3"/>
        <n v="20313.689999999999"/>
        <n v="2743.94"/>
        <n v="13714.74"/>
        <n v="12000.92"/>
        <n v="10157.76"/>
        <n v="20272.36"/>
        <n v="37621.620000000003"/>
        <n v="3822.14"/>
        <n v="71015.399999999994"/>
        <n v="44396.94"/>
        <n v="2319.9"/>
        <n v="78168.75"/>
        <n v="47793.36"/>
        <n v="2327.0700000000002"/>
        <n v="18876.240000000002"/>
        <n v="11279.2"/>
        <n v="38036.1"/>
        <n v="44424.800000000003"/>
        <n v="19121.28"/>
        <n v="3100.12"/>
        <n v="2525.44"/>
        <n v="4492.8"/>
        <n v="58700.37"/>
        <n v="28989.06"/>
        <n v="2621.98"/>
        <n v="15747.51"/>
        <n v="32360.6"/>
        <n v="372.19"/>
        <n v="8924.84"/>
        <n v="2353.16"/>
        <n v="10711.32"/>
        <n v="2184.81"/>
        <n v="20036.2"/>
        <n v="77539.649999999994"/>
        <n v="27924.66"/>
        <n v="7901.04"/>
        <n v="15183.33"/>
        <n v="74418.28"/>
        <n v="37450.74"/>
        <n v="20845.240000000002"/>
        <n v="26379"/>
        <n v="6769.44"/>
        <n v="38714.58"/>
        <n v="15231.1"/>
        <n v="20503.38"/>
        <n v="8001.4"/>
        <n v="6623.22"/>
        <n v="30297.68"/>
        <n v="19240.849999999999"/>
        <n v="13702.89"/>
        <n v="64798.52"/>
        <n v="6906.43"/>
        <n v="78384.399999999994"/>
        <n v="57067.74"/>
        <n v="15979.68"/>
        <n v="11754"/>
        <n v="34939.040000000001"/>
        <n v="37343.64"/>
        <n v="31207.200000000001"/>
        <n v="52883.96"/>
        <n v="32794.199999999997"/>
        <n v="11864.25"/>
        <n v="12201.77"/>
        <n v="25898.16"/>
        <n v="46599.99"/>
        <n v="3039.07"/>
        <n v="63907.76"/>
        <n v="48343.5"/>
        <n v="70996.850000000006"/>
        <n v="11845.83"/>
        <n v="2883.65"/>
        <n v="53877.88"/>
        <n v="25470.36"/>
        <n v="27462.6"/>
        <n v="7513.32"/>
        <n v="4544.47"/>
        <n v="32743.52"/>
        <n v="18639.96"/>
        <n v="22801.84"/>
        <n v="18258.150000000001"/>
        <n v="38153.279999999999"/>
        <n v="64040.08"/>
        <n v="6129.54"/>
        <n v="8596.82"/>
        <n v="20347.88"/>
        <n v="13788.47"/>
        <n v="79686.92"/>
        <n v="77645.149999999994"/>
        <n v="25475.360000000001"/>
        <n v="46160.55"/>
        <n v="3755.2"/>
        <n v="21610.720000000001"/>
        <n v="9018.8799999999992"/>
        <n v="39786.870000000003"/>
        <n v="56901.35"/>
        <n v="2064.7800000000002"/>
        <n v="17722.11"/>
        <n v="34624.379999999997"/>
        <n v="12049.1"/>
        <n v="14807.25"/>
        <n v="36006"/>
        <n v="12781.28"/>
        <n v="49547.64"/>
        <n v="46243.4"/>
        <n v="43057.52"/>
        <n v="59323.3"/>
        <n v="58527.12"/>
        <n v="3086.44"/>
        <n v="14639.8"/>
        <n v="7090.64"/>
        <n v="49125.05"/>
        <n v="47784.66"/>
        <n v="8089.6"/>
        <n v="34018.949999999997"/>
        <n v="10617.75"/>
        <n v="23781.06"/>
        <n v="42806.7"/>
        <n v="37537.800000000003"/>
        <n v="38492.800000000003"/>
        <n v="15562.85"/>
        <n v="1844.28"/>
        <n v="20576.68"/>
        <n v="16047.93"/>
        <n v="55795.74"/>
        <n v="68550.3"/>
        <n v="43596.06"/>
        <n v="25217.119999999999"/>
        <n v="33687.57"/>
        <n v="37832.94"/>
        <n v="20351.22"/>
        <n v="44093.599999999999"/>
        <n v="8111.45"/>
        <n v="14360.24"/>
        <n v="2788.87"/>
        <n v="18486.400000000001"/>
        <n v="7956.37"/>
        <n v="94856.8"/>
        <n v="67599.039999999994"/>
        <n v="26807.7"/>
        <n v="1873.35"/>
        <n v="15241.71"/>
        <n v="17129.16"/>
        <n v="32931.199999999997"/>
        <n v="30754.28"/>
        <n v="44248.6"/>
        <n v="4528.5600000000004"/>
        <n v="35923.08"/>
        <n v="34772.910000000003"/>
        <n v="94900.800000000003"/>
        <n v="69173.5"/>
        <n v="29910.51"/>
        <n v="4131.42"/>
        <n v="1935.46"/>
        <n v="79593.279999999999"/>
        <n v="91918.95"/>
        <n v="14815.94"/>
        <n v="49159.199999999997"/>
        <n v="50903.1"/>
        <n v="8157.92"/>
        <n v="39051.15"/>
        <n v="69108.3"/>
        <n v="67433.88"/>
        <n v="2441.1"/>
        <n v="6136.91"/>
        <n v="52889.279999999999"/>
        <n v="78638.52"/>
        <n v="10207.31"/>
        <n v="36737.760000000002"/>
        <n v="2835.33"/>
        <n v="16827.150000000001"/>
        <n v="10432.280000000001"/>
        <n v="76285.8"/>
        <n v="15268.8"/>
        <n v="9038.9500000000007"/>
        <n v="981.57"/>
        <n v="69040.92"/>
        <n v="62813.440000000002"/>
        <n v="36667.85"/>
        <n v="1252.01"/>
        <n v="62391.6"/>
        <n v="30383.8"/>
        <n v="34684.620000000003"/>
        <n v="11158.16"/>
        <n v="7616.2"/>
        <n v="6205.08"/>
        <n v="82917.149999999994"/>
        <n v="55114.080000000002"/>
        <n v="77273.48"/>
        <n v="1437.84"/>
        <n v="63138.95"/>
        <n v="28768.62"/>
        <n v="2625.02"/>
        <n v="10733.71"/>
        <n v="61169.05"/>
        <n v="10772.12"/>
        <n v="9939.92"/>
        <n v="51900.3"/>
        <n v="33790.54"/>
        <n v="47976.9"/>
        <n v="77809.36"/>
        <n v="66556.649999999994"/>
        <n v="16463.46"/>
        <n v="15583.72"/>
        <n v="11410.15"/>
        <n v="622.6"/>
        <n v="24538.959999999999"/>
        <n v="37789.339999999997"/>
        <n v="5468.49"/>
        <n v="16942.32"/>
        <n v="86991.15"/>
        <n v="42238.9"/>
        <n v="36047.58"/>
        <n v="10905.65"/>
        <n v="8279.89"/>
        <n v="43923.64"/>
        <n v="1201.08"/>
        <n v="14686.16"/>
        <n v="55237.919999999998"/>
        <n v="1838.32"/>
        <n v="10584.81"/>
        <n v="14739.88"/>
        <n v="7177.29"/>
        <n v="3760.24"/>
        <n v="17034.330000000002"/>
        <n v="59314.5"/>
        <n v="12922.46"/>
        <n v="16027.53"/>
        <n v="4357.1400000000003"/>
        <n v="72080.55"/>
        <n v="7148.19"/>
        <n v="1348.63"/>
        <n v="6242.34"/>
        <n v="19706.82"/>
        <n v="76162.52"/>
        <n v="32481.68"/>
        <n v="33671.019999999997"/>
        <n v="38496.050000000003"/>
        <n v="19514.04"/>
        <n v="53608.23"/>
        <n v="90875.65"/>
        <n v="6358.07"/>
        <n v="33830.36"/>
        <n v="47544.45"/>
        <n v="4306.6099999999997"/>
        <n v="15980.48"/>
        <n v="84298.1"/>
        <n v="20121.240000000002"/>
        <n v="36511.480000000003"/>
        <n v="55975.55"/>
        <n v="24508.47"/>
        <n v="21270.799999999999"/>
        <n v="846.86"/>
        <n v="64026"/>
        <n v="42768.800000000003"/>
        <n v="19900.23"/>
        <n v="10451.379999999999"/>
        <n v="7839.35"/>
        <n v="12422.88"/>
        <n v="20966.54"/>
        <n v="38206.92"/>
        <n v="4889.97"/>
        <n v="11724.8"/>
        <n v="42659.65"/>
        <n v="28655.68"/>
        <n v="34424.120000000003"/>
        <n v="38742.46"/>
        <n v="53711.360000000001"/>
        <n v="12938.85"/>
        <n v="11829.85"/>
        <n v="2380.98"/>
        <n v="17826.3"/>
        <n v="2755.2"/>
        <n v="59965.35"/>
        <n v="10238.200000000001"/>
        <n v="2319.62"/>
        <n v="69396.160000000003"/>
        <n v="83315.7"/>
        <n v="31650.959999999999"/>
        <n v="15641.84"/>
        <n v="13604.7"/>
        <n v="440.16"/>
        <n v="92290.6"/>
        <n v="13650.47"/>
        <n v="40456.589999999997"/>
        <n v="57001.65"/>
        <n v="13497.15"/>
        <n v="30517.72"/>
        <n v="6527.21"/>
        <n v="17978.53"/>
        <n v="4751.04"/>
        <n v="39369.120000000003"/>
        <n v="24839.96"/>
        <n v="55671.88"/>
        <n v="11923.82"/>
        <n v="41613.56"/>
        <n v="48425.68"/>
        <n v="52383.15"/>
        <n v="37614.559999999998"/>
        <n v="56074.29"/>
        <n v="92227.15"/>
        <n v="13077.3"/>
        <n v="75923.839999999997"/>
        <n v="36575.26"/>
        <n v="19486.55"/>
        <n v="26801.040000000001"/>
        <n v="37604.44"/>
        <n v="14286.18"/>
        <n v="47192.76"/>
        <n v="50701.56"/>
        <n v="4037.34"/>
        <n v="64982.400000000001"/>
        <n v="3595.14"/>
        <n v="6438.88"/>
        <n v="38140.47"/>
        <n v="25503.08"/>
        <n v="43816.55"/>
        <n v="1400"/>
        <n v="4276.0600000000004"/>
        <n v="41816.04"/>
        <n v="41627.160000000003"/>
        <n v="65381.75"/>
        <n v="21149.200000000001"/>
        <n v="38109"/>
        <n v="23527.05"/>
        <n v="2463.2399999999998"/>
        <n v="23821.64"/>
        <n v="8089.28"/>
        <n v="53157.85"/>
        <n v="37860.720000000001"/>
        <n v="1857.81"/>
        <n v="23934.639999999999"/>
        <n v="15906.41"/>
        <n v="30590.2"/>
        <n v="73585.399999999994"/>
        <n v="69286.240000000005"/>
        <n v="65178.44"/>
        <n v="48846.080000000002"/>
        <n v="40891.589999999997"/>
        <n v="46672.85"/>
        <n v="13416.24"/>
        <n v="15287.67"/>
        <n v="27338.880000000001"/>
        <n v="14495.41"/>
        <n v="18703.34"/>
        <n v="15013.29"/>
        <n v="37833.22"/>
        <n v="13117.84"/>
        <n v="41563.75"/>
        <n v="14738.13"/>
        <n v="21271.22"/>
        <n v="69765.8"/>
        <n v="2428.48"/>
        <n v="73981.850000000006"/>
        <n v="13284.14"/>
        <n v="1143.8699999999999"/>
        <n v="43009.26"/>
        <n v="10134.56"/>
        <n v="34957.25"/>
        <n v="25034.400000000001"/>
        <n v="834.74"/>
        <n v="15816.42"/>
        <n v="31467.919999999998"/>
        <n v="1044.69"/>
        <n v="2941.02"/>
        <n v="69952.56"/>
        <n v="7443.76"/>
        <n v="21760.1"/>
        <n v="10990.21"/>
        <n v="95896.25"/>
        <n v="45657.8"/>
        <n v="14897.72"/>
        <n v="42231.05"/>
        <n v="54181.04"/>
        <n v="22983.69"/>
        <n v="16533.18"/>
        <n v="17788.740000000002"/>
        <n v="15990.02"/>
        <n v="13868.26"/>
        <n v="553.95000000000005"/>
        <n v="12337.32"/>
        <n v="25347.24"/>
        <n v="18238.72"/>
        <n v="18631.45"/>
        <n v="71936.399999999994"/>
        <n v="17030.64"/>
        <n v="90435.45"/>
        <n v="9212.4"/>
        <n v="31161.78"/>
        <n v="23261.72"/>
        <n v="23404.98"/>
        <n v="27605.85"/>
        <n v="12864.8"/>
        <n v="21300"/>
        <n v="5890.35"/>
        <n v="7716.76"/>
        <n v="18401.150000000001"/>
        <n v="17121.88"/>
        <n v="30498.92"/>
        <n v="46663.16"/>
        <n v="57284.88"/>
        <n v="17787.740000000002"/>
        <n v="12177.88"/>
        <n v="12063.22"/>
        <n v="32168.79"/>
        <n v="64825.4"/>
        <n v="9158.2199999999993"/>
        <n v="24766.32"/>
        <n v="27118.42"/>
        <n v="30126.880000000001"/>
        <n v="65553.08"/>
        <n v="11011.12"/>
        <n v="77747.8"/>
        <n v="7224.51"/>
        <n v="49594.92"/>
        <n v="27126.48"/>
        <n v="11702.84"/>
        <n v="4719.33"/>
        <n v="21980.5"/>
        <n v="30558.06"/>
        <n v="50904.99"/>
        <n v="26402.720000000001"/>
        <n v="9226.9500000000007"/>
        <n v="38657.480000000003"/>
        <n v="47921.85"/>
        <n v="15304.37"/>
        <n v="56503.86"/>
        <n v="63396.3"/>
        <n v="32450.1"/>
        <n v="24082.41"/>
        <n v="4831.78"/>
        <n v="14003.75"/>
        <n v="66127.399999999994"/>
        <n v="12584.26"/>
        <n v="13353.06"/>
        <n v="18328.900000000001"/>
        <n v="28461.5"/>
        <n v="65380.9"/>
        <n v="23196.25"/>
        <n v="2597.11"/>
        <n v="18820.560000000001"/>
        <n v="22761.08"/>
        <n v="6947.16"/>
        <n v="30195.84"/>
        <n v="61154.52"/>
        <n v="15433.5"/>
        <n v="67681.759999999995"/>
        <n v="3766.64"/>
        <n v="77862.48"/>
        <n v="37388.44"/>
        <n v="25873.02"/>
        <n v="43939.59"/>
        <n v="52228.44"/>
        <n v="91672"/>
        <n v="45868.84"/>
        <n v="59277.63"/>
        <n v="2885.35"/>
        <n v="18166.009999999998"/>
        <n v="18197.47"/>
        <n v="44341.85"/>
        <n v="53317.36"/>
        <n v="29915.42"/>
        <n v="6763.32"/>
        <n v="1760.98"/>
        <n v="91487.7"/>
        <n v="58859.72"/>
        <n v="39073.919999999998"/>
        <n v="49814.64"/>
        <n v="23750.2"/>
        <n v="5310.63"/>
        <n v="34093.019999999997"/>
        <n v="33143.660000000003"/>
        <n v="21901.95"/>
        <n v="8882.56"/>
        <n v="56133"/>
        <n v="30342.74"/>
        <n v="38140.86"/>
        <n v="16479.28"/>
        <n v="11084.2"/>
        <n v="76129.320000000007"/>
        <n v="21528.959999999999"/>
        <n v="5233.29"/>
        <n v="9624.4"/>
        <n v="11663.06"/>
        <n v="32635.599999999999"/>
        <n v="8303.6"/>
        <n v="20618.240000000002"/>
        <n v="6696.8"/>
        <n v="39774.46"/>
        <n v="94588.35"/>
        <n v="43435.92"/>
        <n v="2722.05"/>
        <n v="7775.58"/>
        <n v="56537.73"/>
        <n v="18340.3"/>
        <n v="2086.41"/>
        <n v="16979.009999999998"/>
        <n v="48634"/>
        <n v="43830.27"/>
        <n v="31071.88"/>
        <n v="51460.35"/>
        <n v="1406.16"/>
        <n v="36133.17"/>
        <n v="57531.25"/>
        <n v="15183.48"/>
        <n v="50345.88"/>
        <n v="60653.24"/>
        <n v="2136.52"/>
        <n v="19230.03"/>
        <n v="57654.45"/>
        <n v="9521.32"/>
        <n v="18611.7"/>
        <n v="38690.5"/>
        <n v="14851.26"/>
        <n v="42904.89"/>
        <n v="10704.52"/>
        <n v="16254.45"/>
        <n v="76188.55"/>
        <n v="15358.46"/>
        <n v="18924.439999999999"/>
        <n v="60077.75"/>
        <n v="39666.839999999997"/>
        <n v="96398.5"/>
        <n v="17416.55"/>
        <n v="51526.1"/>
        <n v="25886.78"/>
        <n v="49342.68"/>
        <n v="8935.06"/>
        <n v="13771.74"/>
        <n v="68213.039999999994"/>
        <n v="44821.14"/>
        <n v="15652.64"/>
        <n v="23762.32"/>
        <n v="85640.05"/>
        <n v="6866.28"/>
        <n v="42429.52"/>
        <n v="40986.800000000003"/>
        <n v="26963.16"/>
        <n v="10606.32"/>
        <n v="31121.31"/>
        <n v="2482.2600000000002"/>
        <n v="12867.55"/>
        <n v="12628.17"/>
        <n v="1049.1600000000001"/>
        <n v="44775.57"/>
        <n v="35633.22"/>
        <n v="4087.13"/>
        <n v="55616.67"/>
        <n v="8298.0400000000009"/>
        <n v="78527.5"/>
        <n v="86409.25"/>
        <n v="87344.45"/>
        <n v="88995.3"/>
        <n v="6053.04"/>
        <n v="80755"/>
        <n v="9289.2000000000007"/>
        <n v="5782.17"/>
        <n v="7736.32"/>
        <n v="7031.32"/>
        <n v="16688.22"/>
        <n v="11770.24"/>
        <n v="43229.16"/>
        <n v="3961.04"/>
        <n v="64056.68"/>
        <n v="68222.5"/>
        <n v="29027.96"/>
        <n v="17468.060000000001"/>
        <n v="77071.039999999994"/>
        <n v="33132.92"/>
        <n v="26167.16"/>
        <n v="5334.34"/>
        <n v="55014.51"/>
        <n v="6607.08"/>
        <n v="546.52"/>
        <n v="18663.080000000002"/>
        <n v="12586.04"/>
        <n v="21317.040000000001"/>
        <n v="23613.39"/>
        <n v="7162.02"/>
        <n v="42902.96"/>
        <n v="35375.4"/>
        <n v="12713.24"/>
        <n v="15795.6"/>
        <n v="8664.25"/>
        <n v="43422.92"/>
        <n v="39469.4"/>
        <n v="17950.560000000001"/>
        <n v="965.24"/>
        <n v="57364.95"/>
        <n v="1029.22"/>
        <n v="7237.48"/>
        <n v="42818.97"/>
        <n v="33456.35"/>
        <n v="87749.1"/>
        <n v="6393.52"/>
        <n v="60410.6"/>
        <n v="92910.1"/>
        <n v="10270.200000000001"/>
        <n v="11883.57"/>
        <n v="30057.82"/>
        <n v="82458.55"/>
        <n v="65323.5"/>
        <n v="43354.2"/>
        <n v="2879.22"/>
        <n v="5630.3"/>
        <n v="10216.58"/>
        <n v="8070.48"/>
        <n v="56381.5"/>
        <n v="74714.350000000006"/>
        <n v="28433.56"/>
        <n v="33222.5"/>
        <n v="30741.56"/>
        <n v="10812.84"/>
        <n v="16020.69"/>
        <n v="44619.040000000001"/>
        <n v="12147.44"/>
        <n v="23977.040000000001"/>
        <n v="6468.85"/>
        <n v="24775.88"/>
        <n v="12320.76"/>
        <n v="17266.28"/>
        <n v="56616.75"/>
        <n v="36465.68"/>
        <n v="37774.699999999997"/>
        <n v="65153.599999999999"/>
        <n v="91199.2"/>
        <n v="30592.75"/>
        <n v="40685.550000000003"/>
        <n v="35734.92"/>
        <n v="49243.74"/>
        <n v="22115.759999999998"/>
        <n v="5066.2299999999996"/>
        <n v="13945.52"/>
        <n v="18092.32"/>
        <n v="37532.480000000003"/>
        <n v="41042.94"/>
        <n v="16889.25"/>
        <n v="11700.1"/>
        <n v="68866.679999999993"/>
        <n v="26801.94"/>
        <n v="18170.09"/>
        <n v="20055.68"/>
        <n v="20292.88"/>
        <n v="4504.66"/>
        <n v="4904.22"/>
        <n v="3763.06"/>
        <n v="43168.44"/>
        <n v="48413.64"/>
        <n v="81563.95"/>
        <n v="18051.82"/>
        <n v="28453.54"/>
        <n v="34582.17"/>
        <n v="15380.88"/>
        <n v="14977.71"/>
        <n v="93028.95"/>
        <n v="26928.12"/>
        <n v="26447.72"/>
        <n v="12041.52"/>
        <n v="7026.96"/>
        <n v="10668.21"/>
        <n v="16773.14"/>
        <n v="8726.52"/>
        <n v="10017.09"/>
        <n v="5438.75"/>
        <n v="45842.13"/>
        <n v="76571.45"/>
        <n v="55087.71"/>
        <n v="29588.86"/>
        <n v="7815.82"/>
        <n v="68809.8"/>
        <n v="6011.19"/>
        <n v="14993.64"/>
        <n v="41097.839999999997"/>
        <n v="88910.6"/>
        <n v="59323.68"/>
        <n v="34613.599999999999"/>
        <n v="7181.59"/>
        <n v="19751.240000000002"/>
        <n v="66172.36"/>
        <n v="12899.1"/>
        <n v="57204.7"/>
        <n v="95194.05"/>
        <n v="97805.25"/>
        <n v="7537.23"/>
        <n v="9277.18"/>
        <n v="79623.44"/>
        <n v="23736.32"/>
        <n v="13168.75"/>
        <n v="27170.32"/>
        <n v="2883.84"/>
        <n v="45279.45"/>
        <n v="6471.45"/>
        <n v="4362.2"/>
        <n v="57318.84"/>
        <n v="39207.72"/>
        <n v="10286.24"/>
        <n v="22737.4"/>
        <n v="17046.25"/>
        <n v="2999.85"/>
        <n v="28943.4"/>
        <n v="28672.5"/>
        <n v="57775.44"/>
        <n v="26806.76"/>
        <n v="25605.040000000001"/>
        <n v="23778.04"/>
        <n v="11626.14"/>
        <n v="28578.16"/>
        <n v="19161.7"/>
        <n v="53526.720000000001"/>
        <n v="24712.02"/>
        <n v="4981.8500000000004"/>
        <n v="48383.08"/>
        <n v="67331.56"/>
        <n v="4397"/>
        <n v="18344.400000000001"/>
        <n v="74970.12"/>
        <n v="10326.780000000001"/>
        <n v="4383.84"/>
        <n v="42347.1"/>
        <n v="43039.9"/>
        <n v="16276.47"/>
        <n v="47710.28"/>
        <n v="66621.95"/>
        <n v="9239.24"/>
        <n v="14546.82"/>
        <n v="73755.08"/>
        <n v="10132.84"/>
        <n v="62336.28"/>
        <n v="19697.330000000002"/>
        <n v="23909.55"/>
        <n v="9233.9699999999993"/>
        <n v="19817.400000000001"/>
        <n v="67655.45"/>
        <n v="34732.53"/>
        <n v="84298.3"/>
        <n v="10427.799999999999"/>
        <n v="60375.25"/>
        <n v="26512.06"/>
        <n v="18460.12"/>
        <n v="90659.35"/>
        <n v="19866.23"/>
        <n v="5579.95"/>
        <n v="20909.759999999998"/>
        <n v="16892.62"/>
        <n v="59808.6"/>
        <n v="76648.899999999994"/>
        <n v="46527.05"/>
        <n v="53808.72"/>
        <n v="38451.519999999997"/>
        <n v="38302.32"/>
        <n v="76479.28"/>
        <n v="7909.23"/>
        <n v="57215.75"/>
        <n v="17269.45"/>
        <n v="61538.75"/>
        <n v="40166.04"/>
        <n v="9506.2199999999993"/>
        <n v="47810.85"/>
        <n v="29292.93"/>
        <n v="74911.350000000006"/>
        <n v="35285.360000000001"/>
        <n v="10570.63"/>
        <n v="18301.53"/>
        <n v="19996.689999999999"/>
        <n v="45790.2"/>
        <n v="20520.16"/>
        <n v="37709.879999999997"/>
        <n v="17259.97"/>
        <n v="39408.39"/>
        <n v="13696.08"/>
        <n v="53334.2"/>
        <n v="25150.5"/>
        <n v="66116.88"/>
        <n v="12887.98"/>
        <n v="86394.75"/>
        <n v="47561.16"/>
        <n v="10723.05"/>
        <n v="27788.52"/>
        <n v="30828.9"/>
        <n v="3500.77"/>
        <n v="59884"/>
        <n v="51502.400000000001"/>
        <n v="58583.37"/>
        <n v="2933.2"/>
        <n v="14596.74"/>
        <n v="11482.16"/>
        <n v="57295.9"/>
        <n v="43270.53"/>
        <n v="92585.25"/>
        <n v="74576.88"/>
        <n v="20203.8"/>
        <n v="39197.64"/>
        <n v="21879.64"/>
        <n v="42396.9"/>
        <n v="1069.22"/>
        <n v="45940.75"/>
        <n v="12698.56"/>
        <n v="4195.1400000000003"/>
        <n v="6119.1"/>
        <n v="92285.6"/>
        <n v="31327.83"/>
        <n v="6595.11"/>
        <n v="58682.1"/>
        <n v="2562.25"/>
        <n v="59853.63"/>
        <n v="28928.85"/>
        <n v="6299.16"/>
        <n v="15367.34"/>
        <n v="63088.28"/>
        <n v="36052.85"/>
        <n v="32217.06"/>
        <n v="15294.55"/>
        <n v="34904.550000000003"/>
        <n v="9830.0400000000009"/>
        <n v="11087.4"/>
        <n v="63692.1"/>
        <n v="26893.62"/>
        <n v="59983.12"/>
        <n v="7563.4"/>
        <n v="2627.27"/>
        <n v="38550.03"/>
        <n v="29276"/>
        <n v="15185.98"/>
        <n v="5089.95"/>
        <n v="5194.9399999999996"/>
        <n v="20233.41"/>
        <n v="91819.45"/>
        <n v="47529.8"/>
        <n v="14660.46"/>
        <n v="86896.6"/>
        <n v="3888.79"/>
        <n v="1222.31"/>
        <n v="31256.62"/>
        <n v="9659.68"/>
        <n v="19359.96"/>
        <n v="90900.35"/>
        <n v="79171.320000000007"/>
        <n v="16384.060000000001"/>
        <n v="838.08"/>
        <n v="1408.96"/>
        <n v="42482.46"/>
        <n v="5842.54"/>
        <n v="90036.15"/>
        <n v="4024.24"/>
        <n v="5644.92"/>
        <n v="25455.200000000001"/>
        <n v="41347.89"/>
        <n v="17646.7"/>
        <n v="10033.4"/>
        <n v="16173.39"/>
        <n v="13320.48"/>
        <n v="92821.15"/>
        <n v="9153.4"/>
        <n v="31260.42"/>
        <n v="2727.2"/>
        <n v="37102.769999999997"/>
        <n v="4924.43"/>
        <n v="8860.8799999999992"/>
        <n v="31262.080000000002"/>
        <n v="1515.88"/>
        <n v="20302.240000000002"/>
        <n v="56711.55"/>
        <n v="36040.76"/>
        <n v="1902.55"/>
        <n v="29378.1"/>
        <n v="4111.47"/>
        <n v="36288.870000000003"/>
        <n v="8219.34"/>
        <n v="7646.32"/>
        <n v="31823.439999999999"/>
        <n v="565.12"/>
        <n v="61165.96"/>
        <n v="25013.55"/>
        <n v="33464.9"/>
        <n v="32184.03"/>
        <n v="9479.98"/>
        <n v="2746.2"/>
        <n v="4801.3"/>
        <n v="35270.94"/>
        <n v="38839.599999999999"/>
        <n v="23197.11"/>
        <n v="14282.29"/>
        <n v="99536.9"/>
        <n v="1875.7"/>
        <n v="23197.45"/>
        <n v="84509.45"/>
        <n v="71311.48"/>
        <n v="59495.05"/>
        <n v="9356.32"/>
        <n v="37883.800000000003"/>
        <n v="34623.089999999997"/>
        <n v="3151.92"/>
        <n v="19473.72"/>
        <n v="49851.16"/>
        <n v="36001.22"/>
        <n v="88872.2"/>
        <n v="14796.6"/>
        <n v="3676.79"/>
        <n v="1910.3"/>
        <n v="93552.25"/>
        <n v="16911.150000000001"/>
        <n v="79339.899999999994"/>
        <n v="28092.48"/>
        <n v="12092.92"/>
        <n v="2184.23"/>
        <n v="37533.620000000003"/>
        <n v="47325.120000000003"/>
        <n v="49214.75"/>
        <n v="34705.199999999997"/>
        <n v="94175.95"/>
        <n v="20006.759999999998"/>
        <n v="41419.199999999997"/>
        <n v="35134.89"/>
        <n v="91318.95"/>
        <n v="8057.7"/>
        <n v="15020.34"/>
        <n v="31035.32"/>
        <n v="8554.1"/>
        <n v="39674.97"/>
        <n v="2097.6999999999998"/>
        <n v="38762.720000000001"/>
        <n v="48182.76"/>
        <n v="8592.2800000000007"/>
        <n v="1046.5999999999999"/>
        <n v="32463.9"/>
        <n v="17550.23"/>
        <n v="10022.950000000001"/>
        <n v="259.8"/>
        <n v="17201.830000000002"/>
        <n v="7697.98"/>
        <n v="14290.5"/>
        <n v="38694.54"/>
        <n v="3109.03"/>
        <n v="12195.44"/>
        <n v="27000.240000000002"/>
        <n v="26808.87"/>
        <n v="1733.92"/>
        <n v="36221.879999999997"/>
        <n v="10614.7"/>
        <n v="13191.07"/>
        <n v="16287.36"/>
        <n v="54413.45"/>
        <n v="13727.22"/>
        <n v="41822.519999999997"/>
        <n v="19573.37"/>
        <n v="18865.240000000002"/>
        <n v="29638.41"/>
        <n v="59594.84"/>
        <n v="15648.65"/>
        <n v="22880.68"/>
        <n v="48250.95"/>
        <n v="67856.800000000003"/>
        <n v="28674.14"/>
        <n v="25682.32"/>
        <n v="6137.8"/>
        <n v="364.12"/>
        <n v="72885.350000000006"/>
        <n v="27039.919999999998"/>
        <n v="6028.16"/>
        <n v="72523.350000000006"/>
        <n v="16803.759999999998"/>
        <n v="69272.55"/>
        <n v="39869.54"/>
        <n v="17295.939999999999"/>
        <n v="43347.839999999997"/>
        <n v="4897.6000000000004"/>
        <n v="62080.7"/>
        <n v="97362.7"/>
        <n v="37127.1"/>
        <n v="25265.73"/>
        <n v="28589.62"/>
        <n v="21693.72"/>
        <n v="13506.77"/>
        <n v="13562.13"/>
        <n v="69068.850000000006"/>
        <n v="43471.62"/>
        <n v="10207.799999999999"/>
        <n v="26054.04"/>
        <n v="2403.06"/>
        <n v="30204.27"/>
        <n v="12037.1"/>
        <n v="36927.699999999997"/>
        <n v="15383.7"/>
        <n v="6142.02"/>
        <n v="55104.09"/>
        <n v="76289.919999999998"/>
        <n v="4476.79"/>
        <n v="98710.75"/>
        <n v="2693.03"/>
        <n v="14333.65"/>
        <n v="15133.95"/>
        <n v="30793.38"/>
        <n v="17554.8"/>
        <n v="32354.28"/>
        <n v="13512.49"/>
        <n v="9795.8700000000008"/>
        <n v="78859.48"/>
        <n v="4418.87"/>
        <n v="29807.040000000001"/>
        <n v="51054.28"/>
        <n v="3884.68"/>
        <n v="42496"/>
        <n v="92943.15"/>
        <n v="57952.11"/>
        <n v="15010.47"/>
        <n v="15860.83"/>
        <n v="5276.96"/>
        <n v="23939.95"/>
        <n v="12057.78"/>
        <n v="1648.4"/>
        <n v="15439.07"/>
        <n v="22023.64"/>
        <n v="44283"/>
        <n v="3137.49"/>
        <n v="18658.34"/>
        <n v="1461.1"/>
        <n v="24599.3"/>
        <n v="18226.54"/>
        <n v="23549.58"/>
        <n v="24898.54"/>
        <n v="19994.28"/>
        <n v="47343.15"/>
        <n v="57682.7"/>
        <n v="88919.7"/>
        <n v="3244.95"/>
        <n v="5089.68"/>
        <n v="5384.41"/>
        <n v="65030.76"/>
        <n v="5719.62"/>
        <n v="24911.68"/>
        <n v="12322.74"/>
        <n v="89788.75"/>
        <n v="31670.15"/>
        <n v="46999.7"/>
        <n v="39028.199999999997"/>
        <n v="5990.79"/>
        <n v="37243"/>
        <n v="9754.65"/>
        <n v="71222.720000000001"/>
        <n v="16659.93"/>
        <n v="1467.84"/>
        <n v="31648.080000000002"/>
        <n v="47736.25"/>
        <n v="322.39"/>
        <n v="71559.899999999994"/>
        <n v="4644.32"/>
        <n v="35520.839999999997"/>
        <n v="1440.04"/>
        <n v="23794.38"/>
        <n v="54209"/>
        <n v="8552.82"/>
        <n v="41577.879999999997"/>
        <n v="90339.95"/>
        <n v="14206.3"/>
        <n v="17910.099999999999"/>
        <n v="3872.49"/>
        <n v="14309.98"/>
        <n v="2097.84"/>
        <n v="39299.75"/>
        <n v="84382.1"/>
        <n v="68373.240000000005"/>
        <n v="44170.080000000002"/>
        <n v="13861.7"/>
        <n v="41240.959999999999"/>
        <n v="5502.54"/>
        <n v="10895.26"/>
        <n v="18838.68"/>
        <n v="3988.72"/>
        <n v="75206.600000000006"/>
        <n v="17713.73"/>
        <n v="25321.96"/>
        <n v="40728.6"/>
        <n v="35764.9"/>
        <n v="91282.45"/>
        <n v="25562.400000000001"/>
        <n v="58432.2"/>
        <n v="1332.38"/>
        <n v="45290.1"/>
        <n v="15561.1"/>
        <n v="3028.68"/>
        <n v="35419.050000000003"/>
        <n v="603.94000000000005"/>
        <n v="74094.7"/>
        <n v="17969.45"/>
        <n v="27923.35"/>
        <n v="43804.76"/>
        <n v="17763.16"/>
        <n v="56321.37"/>
        <n v="28237.25"/>
        <n v="7833.6"/>
        <n v="1283.45"/>
        <n v="35390.5"/>
        <n v="4735"/>
        <n v="6868.18"/>
        <n v="24387.96"/>
        <n v="55373.4"/>
        <n v="16655.8"/>
        <n v="1669.12"/>
        <n v="46869.5"/>
        <n v="95270.75"/>
        <n v="27292.18"/>
        <n v="28034.78"/>
        <n v="33985.800000000003"/>
        <n v="59040.84"/>
        <n v="15879.54"/>
        <n v="18057.71"/>
        <n v="9566.5400000000009"/>
        <n v="38894.239999999998"/>
        <n v="55877.72"/>
        <n v="7975.81"/>
        <n v="13619.7"/>
        <n v="21048.52"/>
        <n v="4487.05"/>
        <n v="67193.649999999994"/>
        <n v="15947.15"/>
        <n v="53507.199999999997"/>
        <n v="48733.2"/>
        <n v="47941.71"/>
        <n v="39558.81"/>
        <n v="11892.45"/>
        <n v="4664.72"/>
        <n v="14888.37"/>
        <n v="54768.36"/>
        <n v="18894.900000000001"/>
        <n v="1133.3399999999999"/>
        <n v="18500.14"/>
        <n v="46433.760000000002"/>
        <n v="20775.54"/>
        <n v="36246.879999999997"/>
        <n v="70289.039999999994"/>
        <n v="14997.56"/>
        <n v="10945.92"/>
        <n v="1130.18"/>
        <n v="73226"/>
        <n v="71253.08"/>
        <n v="22604.85"/>
        <n v="66128.75"/>
        <n v="26571.4"/>
        <n v="7646.14"/>
        <n v="38104.58"/>
        <n v="23459.34"/>
        <n v="17581.150000000001"/>
        <n v="48394.2"/>
        <n v="79563.100000000006"/>
        <n v="38568.04"/>
        <n v="8520.4"/>
        <n v="27685.89"/>
        <n v="31721.919999999998"/>
        <n v="19921.02"/>
        <n v="48632.37"/>
        <n v="8456.02"/>
        <n v="14339.45"/>
        <n v="2848.6"/>
        <n v="56651.92"/>
        <n v="29467.8"/>
        <n v="35159.800000000003"/>
        <n v="61823.65"/>
        <n v="77330.16"/>
        <n v="1777.28"/>
        <n v="21935.22"/>
        <n v="45649"/>
        <n v="36122.6"/>
        <n v="78418.8"/>
        <n v="16588.740000000002"/>
        <n v="66668.850000000006"/>
        <n v="12011.1"/>
        <n v="20697.86"/>
        <n v="4510.21"/>
        <n v="7171.3"/>
        <n v="89518.6"/>
        <n v="35556.04"/>
        <n v="27147.68"/>
        <n v="85265.75"/>
        <n v="5866.2"/>
        <n v="43455.12"/>
        <n v="6515.52"/>
        <n v="15708.21"/>
        <n v="15381.1"/>
        <n v="17657.98"/>
        <n v="13215.54"/>
        <n v="41673.69"/>
        <n v="29870.61"/>
        <n v="1563.39"/>
        <n v="45678.04"/>
        <n v="164.66"/>
        <n v="5697.75"/>
        <n v="5041.17"/>
        <n v="75928.399999999994"/>
        <n v="88562.2"/>
        <n v="38470.83"/>
        <n v="18325.64"/>
        <n v="17446.060000000001"/>
        <n v="73606.48"/>
        <n v="24517.4"/>
        <n v="19442.400000000001"/>
        <n v="22268.44"/>
        <n v="8660.25"/>
        <n v="21217.42"/>
        <n v="48236.25"/>
        <n v="67250.12"/>
        <n v="59277.9"/>
        <n v="51618.96"/>
        <n v="1700.18"/>
        <n v="14205.32"/>
        <n v="44133.57"/>
        <n v="23225.1"/>
        <n v="9429.67"/>
        <n v="54645.8"/>
        <n v="5520.28"/>
        <n v="14347.86"/>
        <n v="93006.05"/>
        <n v="28552.799999999999"/>
        <n v="78696.2"/>
        <n v="88586.9"/>
        <n v="504.84"/>
        <n v="15570.66"/>
        <n v="46023.99"/>
        <n v="1823.4"/>
        <n v="23576.720000000001"/>
        <n v="11192.88"/>
        <n v="20816.580000000002"/>
        <n v="32750.65"/>
        <n v="32105.16"/>
        <n v="28939.040000000001"/>
        <n v="26223.08"/>
        <n v="27730.71"/>
        <n v="25903.77"/>
        <n v="27367.22"/>
        <n v="2961.32"/>
        <n v="40341.480000000003"/>
        <n v="58667.79"/>
        <n v="4525.0600000000004"/>
        <n v="34288.9"/>
        <n v="643.35"/>
        <n v="10525.38"/>
        <n v="15236.9"/>
        <n v="26307.05"/>
        <n v="9330.14"/>
        <n v="17558.740000000002"/>
        <n v="24316.25"/>
        <n v="39264.32"/>
        <n v="70881.899999999994"/>
        <n v="68827.7"/>
        <n v="58842.69"/>
        <n v="18593.580000000002"/>
        <n v="54360.480000000003"/>
        <n v="90426.05"/>
        <n v="16791.11"/>
        <n v="3648.35"/>
        <n v="98036.3"/>
        <n v="10859.14"/>
        <n v="41495.160000000003"/>
        <n v="51074.28"/>
        <n v="93716"/>
        <n v="5066.9399999999996"/>
        <n v="10059.299999999999"/>
        <n v="32013.119999999999"/>
        <n v="835.88"/>
        <n v="25638.65"/>
        <n v="26578.95"/>
        <n v="8078.91"/>
        <n v="19777.37"/>
        <n v="47304.6"/>
        <n v="63414.75"/>
        <n v="8584.14"/>
        <n v="55234.25"/>
        <n v="2484.7199999999998"/>
        <n v="79997.36"/>
        <n v="26568.5"/>
        <n v="3814.85"/>
        <n v="35955"/>
        <n v="11319.92"/>
        <n v="54555.6"/>
        <n v="87761.95"/>
        <n v="21364.34"/>
        <n v="48352.800000000003"/>
        <n v="37982.65"/>
        <n v="61471.92"/>
        <n v="42183.35"/>
        <n v="63899.6"/>
        <n v="13883.13"/>
        <n v="31962.46"/>
        <n v="42700.160000000003"/>
        <n v="30401.74"/>
        <n v="4665.3599999999997"/>
        <n v="4758.24"/>
        <n v="3227.47"/>
        <n v="8618.2800000000007"/>
        <n v="31912.12"/>
        <n v="5065.54"/>
        <n v="6848.3"/>
        <n v="76512.100000000006"/>
        <n v="39532.019999999997"/>
        <n v="6460.41"/>
        <n v="27781.86"/>
        <n v="8134.29"/>
        <n v="19112.62"/>
        <n v="54705.93"/>
        <n v="64011.199999999997"/>
        <n v="45135.08"/>
        <n v="51261.15"/>
        <n v="94791.1"/>
        <n v="10435.74"/>
        <n v="29621.88"/>
        <n v="52801.599999999999"/>
        <n v="2603.9"/>
        <n v="26312.48"/>
        <n v="1837.5"/>
        <n v="21326.6"/>
        <n v="35488.04"/>
        <n v="14952.68"/>
        <n v="54453.45"/>
        <n v="57941.25"/>
        <n v="32342.16"/>
        <n v="37500.839999999997"/>
        <n v="68053.3"/>
        <n v="8269.5"/>
        <n v="22029.040000000001"/>
        <n v="58093.25"/>
        <n v="14031.72"/>
        <n v="8630.61"/>
        <n v="8679.6200000000008"/>
        <n v="11510.16"/>
        <n v="34967.94"/>
        <n v="1367.59"/>
        <n v="7834.54"/>
        <n v="7888.11"/>
        <n v="6461.3"/>
        <n v="220.66"/>
        <n v="5620.08"/>
        <n v="11476.07"/>
        <n v="78616.88"/>
        <n v="18575.14"/>
        <n v="31133.14"/>
        <n v="23640.45"/>
        <n v="25481.08"/>
        <n v="3594.57"/>
        <n v="2308.38"/>
        <n v="3502.53"/>
        <n v="26634.9"/>
        <n v="47577.15"/>
        <n v="26913.8"/>
        <n v="37317.75"/>
        <n v="5233.92"/>
        <n v="34503.699999999997"/>
        <n v="29143.59"/>
        <n v="1741.6"/>
        <n v="15370.19"/>
        <n v="324.66000000000003"/>
        <n v="58411.23"/>
        <n v="60535.56"/>
        <n v="23839.8"/>
        <n v="2908.08"/>
        <n v="61218.84"/>
        <n v="38919.160000000003"/>
        <n v="7092.66"/>
        <n v="9105.84"/>
        <n v="27573.7"/>
        <n v="1184.1600000000001"/>
        <n v="51128.55"/>
        <n v="5544.39"/>
        <n v="30886.38"/>
        <n v="15174.09"/>
        <n v="41407.800000000003"/>
        <n v="17760.599999999999"/>
        <n v="94619.95"/>
        <n v="75163.960000000006"/>
        <n v="3629.02"/>
        <n v="3619.44"/>
        <n v="27656.5"/>
        <n v="26850.6"/>
        <n v="15054.97"/>
        <n v="46722.75"/>
        <n v="3000.62"/>
        <n v="13655.92"/>
        <n v="18658.330000000002"/>
        <n v="413.37"/>
        <n v="5582.2"/>
        <n v="19335.240000000002"/>
        <n v="1728.88"/>
        <n v="5993.66"/>
        <n v="10680"/>
        <n v="95740.4"/>
        <n v="23375.64"/>
        <n v="66641.960000000006"/>
        <n v="59183.6"/>
        <n v="22659.78"/>
        <n v="52254.5"/>
        <n v="27322.95"/>
        <n v="21227.86"/>
        <n v="33819.26"/>
        <n v="13537.98"/>
        <n v="18446.07"/>
        <n v="51212.92"/>
        <n v="7549.22"/>
        <n v="18738.03"/>
        <n v="17902.54"/>
        <n v="18941.79"/>
        <n v="48974.559999999998"/>
        <n v="51228.57"/>
        <n v="11519.73"/>
        <n v="13113.48"/>
        <n v="4060.04"/>
        <n v="9661.24"/>
        <n v="21901.4"/>
        <n v="56249.67"/>
        <n v="17101.84"/>
        <n v="9609.2800000000007"/>
        <n v="14165.42"/>
        <n v="29377.18"/>
        <n v="77037.759999999995"/>
        <n v="25805.05"/>
        <n v="21137.22"/>
        <n v="19723.3"/>
        <n v="14783.45"/>
        <n v="2207.2199999999998"/>
        <n v="2978.2"/>
        <n v="1017.08"/>
        <n v="15619.68"/>
        <n v="11160.6"/>
        <n v="22109.200000000001"/>
        <n v="73880.72"/>
        <n v="1831.3"/>
        <n v="25316.95"/>
        <n v="24274.799999999999"/>
        <n v="85990.85"/>
        <n v="17204.68"/>
        <n v="25599.1"/>
        <n v="35094.400000000001"/>
        <n v="25848.7"/>
        <n v="78738.600000000006"/>
        <n v="662.74"/>
        <n v="22370.38"/>
        <n v="5129.72"/>
        <n v="88076.9"/>
        <n v="90113.4"/>
        <n v="728.05"/>
        <n v="8272.25"/>
        <n v="19256.96"/>
        <n v="39196.519999999997"/>
        <n v="5487.28"/>
        <n v="5676.36"/>
        <n v="9288.7999999999993"/>
        <n v="41186.9"/>
        <n v="77645.64"/>
        <n v="6708.13"/>
        <n v="53336.56"/>
        <n v="5509.34"/>
        <n v="6377.43"/>
        <n v="7259.52"/>
        <n v="69781.119999999995"/>
        <n v="53340.44"/>
        <n v="30370.46"/>
        <n v="42867.28"/>
        <n v="15373.47"/>
        <n v="42932.05"/>
        <n v="30762.09"/>
        <n v="16840.36"/>
        <n v="70030.92"/>
        <n v="22124.67"/>
        <n v="5296.56"/>
        <n v="17114.09"/>
        <n v="53449.599999999999"/>
        <n v="22895.85"/>
        <n v="50334.080000000002"/>
        <n v="3077.88"/>
        <n v="18215.2"/>
        <n v="87477.45"/>
        <n v="63101.55"/>
        <n v="14329.9"/>
        <n v="16723.2"/>
        <n v="9690.1200000000008"/>
        <n v="94066.05"/>
        <n v="12575.04"/>
        <n v="54071.49"/>
        <n v="25497.25"/>
        <n v="9660.2099999999991"/>
        <n v="52577.599999999999"/>
        <n v="2740.57"/>
        <n v="11208.24"/>
        <n v="4787.24"/>
        <n v="35434.75"/>
        <n v="5273.85"/>
        <n v="74284.960000000006"/>
        <n v="3438"/>
        <n v="2624.08"/>
        <n v="39609"/>
        <n v="7776.95"/>
        <n v="34843.949999999997"/>
        <n v="18392.29"/>
        <n v="4458.2"/>
        <n v="39671.4"/>
        <n v="62896.3"/>
        <n v="812.58"/>
        <n v="16353.12"/>
        <n v="18128.8"/>
        <n v="95662.1"/>
        <n v="49461.69"/>
        <n v="5547.54"/>
        <n v="5471.11"/>
        <n v="27294.799999999999"/>
        <n v="15180.93"/>
        <n v="9673.1200000000008"/>
        <n v="9860.16"/>
        <n v="30886.92"/>
        <n v="68571.960000000006"/>
        <n v="24608.400000000001"/>
        <n v="8863.77"/>
        <n v="4888.1499999999996"/>
        <n v="9536.8799999999992"/>
        <n v="36634.86"/>
        <n v="43601.7"/>
        <n v="70757.600000000006"/>
        <n v="3979.21"/>
        <n v="75845.75"/>
        <n v="33729.32"/>
        <n v="36894.620000000003"/>
        <n v="1999.32"/>
        <n v="65636.25"/>
        <n v="10829.1"/>
        <n v="56221.64"/>
        <n v="4819.6000000000004"/>
        <n v="11941.04"/>
        <n v="21868.92"/>
        <n v="4136.16"/>
        <n v="59279.49"/>
        <n v="9065.66"/>
        <n v="10348.629999999999"/>
        <n v="13923.28"/>
        <n v="31421.95"/>
        <n v="36521.279999999999"/>
        <n v="12226.15"/>
        <n v="12466.79"/>
        <n v="11645.16"/>
        <n v="95064.35"/>
        <n v="3339.42"/>
        <n v="9747.94"/>
        <n v="71782.92"/>
        <n v="33789.199999999997"/>
        <n v="19588.310000000001"/>
        <n v="37190.9"/>
        <n v="41844.269999999997"/>
        <n v="45378.080000000002"/>
        <n v="38405.699999999997"/>
        <n v="57439.11"/>
        <n v="19469.95"/>
        <n v="302.83999999999997"/>
        <n v="19238.84"/>
        <n v="13651.04"/>
        <n v="43704.92"/>
        <n v="13796.37"/>
        <n v="35326.050000000003"/>
        <n v="1526.46"/>
        <n v="99705.1"/>
        <n v="55739.1"/>
        <n v="10414.98"/>
        <n v="22330.44"/>
        <n v="44833.05"/>
        <n v="42670.879999999997"/>
        <n v="18334.22"/>
        <n v="39987.120000000003"/>
        <n v="8869.98"/>
        <n v="33061.14"/>
        <n v="11535.9"/>
        <n v="41297.4"/>
        <n v="36908.22"/>
        <n v="15987.47"/>
        <n v="687.36"/>
        <n v="44711.96"/>
        <n v="67654"/>
        <n v="31905.56"/>
        <n v="14072.76"/>
        <n v="56391.93"/>
        <n v="69342.350000000006"/>
        <n v="12389.51"/>
        <n v="5338.2"/>
        <n v="16246.79"/>
        <n v="31999.17"/>
        <n v="15354.98"/>
        <n v="53084.31"/>
        <n v="72964.160000000003"/>
        <n v="40156.92"/>
        <n v="59050.84"/>
        <n v="1411.23"/>
        <n v="25570.95"/>
        <n v="60997.4"/>
        <n v="51778.44"/>
        <n v="68545.399999999994"/>
        <n v="10105.52"/>
        <n v="18714.240000000002"/>
        <n v="78336.88"/>
        <n v="35412.36"/>
        <n v="34314.269999999997"/>
        <n v="47445.45"/>
        <n v="18780.93"/>
        <n v="17290.64"/>
        <n v="17373.87"/>
        <n v="38035.68"/>
        <n v="67182.55"/>
        <n v="21069.06"/>
        <n v="8442.64"/>
        <n v="30652.400000000001"/>
        <n v="37972.300000000003"/>
        <n v="14196.92"/>
        <n v="12962.88"/>
        <n v="40596.480000000003"/>
        <n v="28733.8"/>
        <n v="98785.35"/>
        <n v="7468.68"/>
        <n v="8708.7199999999993"/>
        <n v="96921.1"/>
        <n v="86619.6"/>
        <n v="12866"/>
        <n v="53481.66"/>
        <n v="48880.92"/>
        <n v="1397.55"/>
        <n v="17297"/>
        <n v="48252.7"/>
        <n v="49202.43"/>
        <n v="23968.77"/>
        <n v="12871.8"/>
        <n v="3467.4"/>
        <n v="4889.55"/>
        <n v="91472.95"/>
        <n v="20552.009999999998"/>
        <n v="59045.88"/>
        <n v="68525.960000000006"/>
        <n v="10937.97"/>
        <n v="6888.58"/>
        <n v="32495.88"/>
        <n v="14535.14"/>
        <n v="45433.3"/>
        <n v="17541.88"/>
        <n v="2608.35"/>
        <n v="13115.25"/>
        <n v="36567.300000000003"/>
        <n v="85810.8"/>
        <n v="50627.5"/>
        <n v="7041.36"/>
        <n v="11431.99"/>
        <n v="36266.82"/>
        <n v="37451.4"/>
        <n v="13981.68"/>
        <n v="44907.08"/>
        <n v="82346.600000000006"/>
        <n v="33140.18"/>
        <n v="35923.760000000002"/>
        <n v="24947.64"/>
        <n v="6848.16"/>
        <n v="52211.9"/>
        <n v="43692.84"/>
        <n v="8448"/>
        <n v="41305.279999999999"/>
        <n v="24331.65"/>
        <n v="19769.34"/>
        <n v="12358.02"/>
        <n v="15505.5"/>
        <n v="14275.74"/>
        <n v="14170.05"/>
        <n v="17407.599999999999"/>
        <n v="7175.99"/>
        <n v="13821.25"/>
        <n v="502.35"/>
        <n v="10022.86"/>
        <n v="62543.28"/>
        <n v="31383.94"/>
        <n v="37164.720000000001"/>
        <n v="99016.15"/>
        <n v="8868.0400000000009"/>
        <n v="65403.56"/>
        <n v="7442.46"/>
        <n v="4464.74"/>
        <n v="6492.42"/>
        <n v="4226.8900000000003"/>
        <n v="32788.32"/>
        <n v="7005.96"/>
        <n v="8025.48"/>
        <n v="59143.519999999997"/>
        <n v="91819.4"/>
        <n v="3552.96"/>
        <n v="59122.65"/>
        <n v="8534.7000000000007"/>
        <n v="27809.200000000001"/>
        <n v="11871.51"/>
        <n v="13701.75"/>
        <n v="30903.68"/>
        <n v="74529.399999999994"/>
        <n v="74748.100000000006"/>
        <n v="32302.98"/>
        <n v="34954.980000000003"/>
        <n v="74314.320000000007"/>
        <n v="52094.82"/>
        <n v="40762.559999999998"/>
        <n v="40261.56"/>
        <n v="48764.44"/>
        <n v="21317.72"/>
        <n v="31448.9"/>
        <n v="34962.44"/>
        <n v="35054.199999999997"/>
        <n v="34883.760000000002"/>
        <n v="96733.2"/>
        <n v="11136.24"/>
        <n v="16756.98"/>
        <n v="56588.25"/>
        <n v="88403.6"/>
        <n v="49282.05"/>
        <n v="6090.33"/>
        <n v="36631.699999999997"/>
        <n v="46531.83"/>
        <n v="5414.88"/>
        <n v="1116.72"/>
        <n v="1648.59"/>
        <n v="99718.5"/>
        <n v="40048.559999999998"/>
        <n v="14098.72"/>
        <n v="6133.28"/>
        <n v="28158.76"/>
        <n v="17665.57"/>
        <n v="21581.3"/>
        <n v="9039.93"/>
        <n v="19002.34"/>
        <n v="15110.7"/>
        <n v="1398.5"/>
        <n v="5807.33"/>
        <n v="13058.12"/>
        <n v="20028.599999999999"/>
        <n v="13644.83"/>
        <n v="25161.1"/>
        <n v="37183.440000000002"/>
        <n v="31813.72"/>
        <n v="36119.480000000003"/>
        <n v="55092.88"/>
        <n v="36803.56"/>
        <n v="53717.52"/>
        <n v="18879.7"/>
        <n v="80113.95"/>
        <n v="5221.08"/>
        <n v="51340.92"/>
        <n v="66522.95"/>
        <n v="12537.35"/>
        <n v="12063.3"/>
        <n v="71055.7"/>
        <n v="70794.850000000006"/>
        <n v="70908.55"/>
        <n v="23024.84"/>
        <n v="32796.480000000003"/>
        <n v="52293.4"/>
        <n v="13587.02"/>
        <n v="2537.88"/>
        <n v="18319.12"/>
        <n v="11336.6"/>
        <n v="21948.799999999999"/>
        <n v="20421.849999999999"/>
        <n v="32956.480000000003"/>
        <n v="17843.12"/>
        <n v="8656.68"/>
        <n v="15750.98"/>
        <n v="9447.76"/>
        <n v="56752.59"/>
        <n v="42446.64"/>
        <n v="22911.46"/>
        <n v="17341.57"/>
        <n v="36214.32"/>
        <n v="54937.95"/>
        <n v="48560.34"/>
        <n v="59968.4"/>
        <n v="31716.21"/>
        <n v="30114.48"/>
        <n v="92009.15"/>
        <n v="9959"/>
        <n v="16659.599999999999"/>
        <n v="52364.45"/>
        <n v="84194.3"/>
        <n v="11740.44"/>
        <n v="8054.56"/>
        <n v="44407.56"/>
        <n v="21262.880000000001"/>
        <n v="20420.080000000002"/>
        <n v="42784.88"/>
        <n v="4545.8500000000004"/>
        <n v="2462.46"/>
        <n v="18432.150000000001"/>
        <n v="50548.55"/>
        <n v="18172.22"/>
        <n v="14310.12"/>
        <n v="88164.15"/>
        <n v="6352.19"/>
        <n v="90721.4"/>
        <n v="27487.53"/>
        <n v="5149.1099999999997"/>
        <n v="30979.16"/>
        <n v="1273.4000000000001"/>
        <n v="63465.65"/>
        <n v="2182.5"/>
        <n v="3333.7"/>
        <n v="15236.94"/>
        <n v="2087.2800000000002"/>
        <n v="7755.39"/>
        <n v="32638.7"/>
        <n v="11523.4"/>
        <n v="15503.85"/>
        <n v="16123.22"/>
        <n v="32321.3"/>
        <n v="13146.25"/>
        <n v="12997.59"/>
        <n v="65186.559999999998"/>
        <n v="33209.01"/>
        <n v="15289.27"/>
        <n v="17862.259999999998"/>
        <n v="29849.58"/>
        <n v="26107.35"/>
        <n v="30553.88"/>
        <n v="37625.360000000001"/>
        <n v="38376.559999999998"/>
        <n v="2416.2199999999998"/>
        <n v="2198.0500000000002"/>
        <n v="10584.99"/>
        <n v="3041.03"/>
        <n v="5634.52"/>
        <n v="26219.599999999999"/>
        <n v="83322.45"/>
        <n v="22453.59"/>
        <n v="59932.2"/>
        <n v="21367.360000000001"/>
        <n v="4317.08"/>
        <n v="5820.11"/>
        <n v="3103.98"/>
        <n v="77978.2"/>
        <n v="46237.68"/>
        <n v="67305.95"/>
        <n v="12875.64"/>
        <n v="55192.59"/>
        <n v="52736.91"/>
        <n v="40143.879999999997"/>
        <n v="42235.92"/>
        <n v="6026.99"/>
        <n v="66379.05"/>
        <n v="37642.120000000003"/>
        <n v="13946.5"/>
        <n v="1607.19"/>
        <n v="1141.56"/>
        <n v="29544.5"/>
        <n v="7554"/>
        <n v="457.54"/>
        <n v="9051.69"/>
        <n v="34238.04"/>
        <n v="69440.2"/>
        <n v="62080.92"/>
        <n v="60066.7"/>
        <n v="27226.84"/>
        <n v="30280.26"/>
        <n v="3426.58"/>
        <n v="7103.73"/>
        <n v="2509.2199999999998"/>
        <n v="65949.75"/>
        <n v="82413.850000000006"/>
        <n v="5783.94"/>
        <n v="8655.02"/>
        <n v="5296.65"/>
        <n v="55889.16"/>
        <n v="6628.5"/>
        <n v="62331.48"/>
        <n v="4776.5600000000004"/>
        <n v="31482.639999999999"/>
        <n v="20887.2"/>
        <n v="9380.2000000000007"/>
        <n v="3351.3"/>
        <n v="16480.84"/>
        <n v="65436.05"/>
        <n v="6568.2"/>
        <n v="45069"/>
        <n v="4479"/>
        <n v="73367.8"/>
        <n v="19503.48"/>
        <n v="12184.28"/>
        <n v="9331.77"/>
        <n v="32263.25"/>
        <n v="38228.800000000003"/>
        <n v="16917.400000000001"/>
        <n v="3355.86"/>
        <n v="30122"/>
        <n v="9179.0300000000007"/>
        <n v="44998.32"/>
        <n v="73813.600000000006"/>
        <n v="70700.399999999994"/>
        <n v="8588.7199999999993"/>
        <n v="4227.88"/>
        <n v="6827.22"/>
        <n v="35565.4"/>
        <n v="14393.78"/>
        <n v="23782.080000000002"/>
        <n v="29673.4"/>
        <n v="1436.3"/>
        <n v="19856.990000000002"/>
        <n v="49956.3"/>
        <n v="14908.83"/>
        <n v="9074.7199999999993"/>
        <n v="52938.44"/>
        <n v="32185.88"/>
        <n v="3952.8"/>
        <n v="48737.52"/>
        <n v="34022.519999999997"/>
        <n v="14643.08"/>
        <n v="22924.3"/>
        <n v="17241.900000000001"/>
        <n v="15801.69"/>
        <n v="72123.88"/>
        <n v="2200.4499999999998"/>
        <n v="17103.080000000002"/>
        <n v="95556.75"/>
        <n v="48540.12"/>
        <n v="33212"/>
        <n v="10709.76"/>
        <n v="20281.919999999998"/>
        <n v="62718.28"/>
        <n v="59470.74"/>
        <n v="15417.87"/>
        <n v="18647.080000000002"/>
        <n v="13429.5"/>
        <n v="16508.3"/>
        <n v="9051.94"/>
        <n v="26065.7"/>
        <n v="87081.75"/>
        <n v="6453.54"/>
        <n v="1158.8499999999999"/>
        <n v="24234.18"/>
        <n v="8056.52"/>
        <n v="97329.95"/>
        <n v="42635.15"/>
        <n v="9780.49"/>
        <n v="40376.129999999997"/>
        <n v="19179.75"/>
        <n v="12494.25"/>
        <n v="23256.02"/>
        <n v="77847.75"/>
        <n v="541.44000000000005"/>
        <n v="52357.52"/>
        <n v="31662.78"/>
        <n v="26575.74"/>
        <n v="58849.120000000003"/>
        <n v="51671.43"/>
        <n v="15903.14"/>
        <n v="36404.68"/>
        <n v="12700.12"/>
        <n v="49052.28"/>
        <n v="5215.28"/>
        <n v="13758.75"/>
        <n v="28340.68"/>
        <n v="8305.76"/>
        <n v="79433.25"/>
        <n v="51685.77"/>
        <n v="8064.43"/>
        <n v="14090.28"/>
        <n v="1740.82"/>
        <n v="33069.18"/>
        <n v="59885.9"/>
        <n v="59985.99"/>
        <n v="2674.16"/>
        <n v="44747.31"/>
        <n v="15711.1"/>
        <n v="10390.959999999999"/>
        <n v="62384.12"/>
        <n v="12479.86"/>
        <n v="12264.7"/>
        <n v="82071.3"/>
        <n v="5001.08"/>
        <n v="1833.36"/>
        <n v="4234.54"/>
        <n v="4969.84"/>
        <n v="23335.46"/>
        <n v="18413.88"/>
        <n v="14864.85"/>
        <n v="7426.11"/>
        <n v="6785.34"/>
        <n v="47576.32"/>
        <n v="2858.2"/>
        <n v="12251.5"/>
        <n v="31559.360000000001"/>
        <n v="59658.18"/>
        <n v="59293.17"/>
        <n v="2538.14"/>
        <n v="6474.21"/>
        <n v="77646.52"/>
        <n v="29367.040000000001"/>
        <n v="18711"/>
        <n v="50711"/>
        <n v="35819.9"/>
        <n v="4898.2700000000004"/>
        <n v="17435.38"/>
        <n v="56449.41"/>
        <n v="3126.72"/>
        <n v="126.53"/>
        <n v="1566.5"/>
        <n v="75159.3"/>
        <n v="30995.200000000001"/>
        <n v="2565.15"/>
        <n v="10290.07"/>
        <n v="5958.93"/>
        <n v="47534.55"/>
        <n v="28148.82"/>
        <n v="56257.85"/>
        <n v="10975.32"/>
        <n v="35610.26"/>
        <n v="18245.87"/>
        <n v="11632.05"/>
        <n v="19154.68"/>
        <n v="11932.92"/>
        <n v="36961.339999999997"/>
        <n v="19714.73"/>
        <n v="25847.919999999998"/>
        <n v="9320.4599999999991"/>
        <n v="33431.300000000003"/>
        <n v="82359.55"/>
        <n v="30185.599999999999"/>
        <n v="18660.88"/>
        <n v="22616.66"/>
        <n v="13154.95"/>
        <n v="35508.300000000003"/>
        <n v="11641.56"/>
        <n v="65378.05"/>
        <n v="6568.89"/>
        <n v="17790.919999999998"/>
        <n v="74637.75"/>
        <n v="43318.2"/>
        <n v="81164.7"/>
        <n v="5560.8"/>
        <n v="29043.02"/>
        <n v="14192.04"/>
        <n v="32343.279999999999"/>
        <n v="89942.3"/>
        <n v="41871.08"/>
        <n v="38783.74"/>
        <n v="74789.399999999994"/>
        <n v="69215.649999999994"/>
        <n v="26784.2"/>
        <n v="26044.95"/>
        <n v="48496.98"/>
        <n v="27767.68"/>
        <n v="26695.9"/>
        <n v="12920.88"/>
        <n v="32191.439999999999"/>
        <n v="14911.94"/>
        <n v="29481.48"/>
        <n v="7942.8"/>
        <n v="1850.16"/>
        <n v="31122.2"/>
        <n v="16802.22"/>
        <n v="57513.48"/>
        <n v="80596.649999999994"/>
        <n v="31522.95"/>
        <n v="44620.95"/>
        <n v="50611.48"/>
        <n v="76927.3"/>
        <n v="29613.599999999999"/>
        <n v="31213.17"/>
        <n v="9856.48"/>
        <n v="50715.28"/>
        <n v="75441.600000000006"/>
        <n v="61122.95"/>
        <n v="5201.8500000000004"/>
        <n v="14233.94"/>
        <n v="40215.96"/>
        <n v="75370.8"/>
        <n v="55284.800000000003"/>
        <n v="5181.5"/>
        <n v="13083.82"/>
        <n v="92220.35"/>
        <n v="40722.57"/>
        <n v="20537.91"/>
        <n v="46704.959999999999"/>
        <n v="55749.55"/>
        <n v="33143.980000000003"/>
        <n v="12398.8"/>
        <n v="20677.88"/>
        <n v="63616.12"/>
        <n v="79538.149999999994"/>
        <n v="58609.85"/>
        <n v="61080.800000000003"/>
        <n v="15080.1"/>
        <n v="7818.69"/>
        <n v="11295.65"/>
        <n v="46090.38"/>
        <n v="10793"/>
        <n v="22074.6"/>
        <n v="5179.04"/>
        <n v="73738.080000000002"/>
        <n v="57350.43"/>
        <n v="16537.36"/>
        <n v="38032.32"/>
        <n v="10002.84"/>
        <n v="12379"/>
        <n v="57780.75"/>
        <n v="31122.86"/>
        <n v="50874.42"/>
        <n v="73167"/>
        <n v="21568.5"/>
        <n v="13362.18"/>
        <n v="18210.849999999999"/>
        <n v="15696.39"/>
        <n v="37598.720000000001"/>
        <n v="21706.76"/>
        <n v="23421.54"/>
        <n v="30143.96"/>
        <n v="5982"/>
        <n v="13993.62"/>
        <n v="5595.36"/>
        <n v="79759.16"/>
        <n v="36890"/>
        <n v="68584"/>
        <n v="58309.64"/>
        <n v="66937.350000000006"/>
        <n v="5119.45"/>
        <n v="57350.76"/>
        <n v="50455.92"/>
        <n v="32056.16"/>
        <n v="7778.82"/>
        <n v="4726.62"/>
        <n v="46718.85"/>
        <n v="50314.71"/>
        <n v="12618.68"/>
        <n v="58946.31"/>
        <n v="30221.55"/>
        <n v="14801.28"/>
        <n v="66851.649999999994"/>
        <n v="11181.6"/>
        <n v="68479.75"/>
        <n v="19729.32"/>
        <n v="14831.79"/>
        <n v="21630.5"/>
        <n v="47540.04"/>
        <n v="47224.77"/>
        <n v="22094.9"/>
        <n v="11265.8"/>
        <n v="37210.379999999997"/>
        <n v="14607.53"/>
        <n v="61890.559999999998"/>
        <n v="44404.44"/>
        <n v="61190.3"/>
        <n v="2422.9699999999998"/>
        <n v="30755.759999999998"/>
        <n v="71724.84"/>
        <n v="9160"/>
        <n v="4965.07"/>
        <n v="4927.08"/>
        <n v="65707.25"/>
        <n v="17817.2"/>
        <n v="17131.27"/>
        <n v="2725.56"/>
        <n v="5494.14"/>
        <n v="3444.12"/>
        <n v="46921.96"/>
        <n v="23487.52"/>
        <n v="41621.800000000003"/>
        <n v="2529.09"/>
        <n v="1192.26"/>
        <n v="18188.8"/>
        <n v="5751.65"/>
        <n v="18942.27"/>
        <n v="5331.12"/>
        <n v="42524.160000000003"/>
        <n v="536.63"/>
        <n v="19417.05"/>
        <n v="51254.28"/>
        <n v="13968"/>
        <n v="44720.67"/>
        <n v="4889.95"/>
        <n v="36264.51"/>
        <n v="61420.04"/>
        <n v="29453.19"/>
        <n v="14116.4"/>
        <n v="7754.59"/>
        <n v="2212.63"/>
        <n v="2716.18"/>
        <n v="11712.99"/>
        <n v="12074.93"/>
        <n v="20279.46"/>
        <n v="13895.46"/>
        <n v="69998.55"/>
        <n v="3752.66"/>
        <n v="50221.89"/>
        <n v="27200.6"/>
        <n v="51858.54"/>
        <n v="2935.5"/>
        <n v="31668.240000000002"/>
        <n v="30561.06"/>
        <n v="39956.699999999997"/>
        <n v="15879.69"/>
        <n v="24432.66"/>
        <n v="4625.3599999999997"/>
        <n v="10071.6"/>
        <n v="28658.32"/>
        <n v="886.2"/>
        <n v="69933.399999999994"/>
        <n v="1185.54"/>
        <n v="18782.52"/>
        <n v="39051.440000000002"/>
        <n v="59236.6"/>
        <n v="25716.48"/>
        <n v="46320.12"/>
        <n v="39073.620000000003"/>
        <n v="4961.88"/>
        <n v="33632.480000000003"/>
        <n v="27400.9"/>
        <n v="28648.86"/>
        <n v="16564.37"/>
        <n v="56677.36"/>
        <n v="37740.6"/>
        <n v="68927.100000000006"/>
        <n v="5600.41"/>
        <n v="11623.44"/>
        <n v="14318.51"/>
        <n v="77475.56"/>
        <n v="12820.8"/>
        <n v="11031.44"/>
        <n v="7167.4"/>
        <n v="11772.34"/>
        <n v="57153.66"/>
        <n v="45371.07"/>
        <n v="41460.15"/>
        <n v="73567.92"/>
        <n v="35473.589999999997"/>
        <n v="8599.9500000000007"/>
        <n v="15994.92"/>
        <n v="14976.14"/>
        <n v="6031.78"/>
        <n v="24264.6"/>
        <n v="39640.949999999997"/>
        <n v="49438.879999999997"/>
        <n v="24783.66"/>
        <n v="22676.42"/>
        <n v="5467.3"/>
        <n v="86322.8"/>
        <n v="49706.73"/>
        <n v="9127.0300000000007"/>
        <n v="3567.78"/>
        <n v="61054.7"/>
        <n v="60887.839999999997"/>
        <n v="14697.54"/>
        <n v="768.96"/>
        <n v="73149.52"/>
        <n v="35976.04"/>
        <n v="65645.759999999995"/>
        <n v="56824.44"/>
        <n v="32536.959999999999"/>
        <n v="8578.0499999999993"/>
        <n v="43972.26"/>
        <n v="9259.73"/>
        <n v="11067.64"/>
        <n v="30517.8"/>
        <n v="25461.14"/>
        <n v="16549.95"/>
        <n v="9393.3799999999992"/>
        <n v="5792.16"/>
        <n v="2575.65"/>
        <n v="21847.279999999999"/>
        <n v="5859.88"/>
        <n v="40169.360000000001"/>
        <n v="35433.9"/>
        <n v="11463.18"/>
        <n v="18650.830000000002"/>
        <n v="20872.400000000001"/>
        <n v="14747.8"/>
        <n v="10694.27"/>
        <n v="10142.280000000001"/>
        <n v="980.54"/>
        <n v="19250.88"/>
        <n v="16066.28"/>
        <n v="50571.69"/>
        <n v="7601.04"/>
        <n v="12063.6"/>
        <n v="18805.400000000001"/>
        <n v="15965.28"/>
        <n v="33778.04"/>
        <n v="46164.39"/>
        <n v="22126.16"/>
        <n v="77576.600000000006"/>
        <n v="27335.22"/>
        <n v="31185.26"/>
        <n v="1038.44"/>
        <n v="19760.97"/>
        <n v="11148.72"/>
        <n v="86450.6"/>
        <n v="3858.79"/>
        <n v="14848.03"/>
        <n v="10526.13"/>
        <n v="2933.08"/>
        <n v="1787.36"/>
        <n v="14713.5"/>
        <n v="95666.7"/>
        <n v="28990.48"/>
        <n v="41699.550000000003"/>
        <n v="9060.06"/>
        <n v="96347.5"/>
        <n v="9684.9699999999993"/>
        <n v="11447.48"/>
        <n v="14661.75"/>
        <n v="13381.52"/>
        <n v="35247.51"/>
        <n v="30509.16"/>
        <n v="32348.880000000001"/>
        <n v="51319.28"/>
        <n v="6504.12"/>
        <n v="76274.350000000006"/>
        <n v="54749.46"/>
        <n v="75156.600000000006"/>
        <n v="10926.45"/>
        <n v="6221.68"/>
        <n v="15051.81"/>
        <n v="35015.519999999997"/>
        <n v="2628.95"/>
        <n v="10227.540000000001"/>
        <n v="38052.480000000003"/>
        <n v="83482.399999999994"/>
        <n v="8971.2000000000007"/>
        <n v="87429.55"/>
        <n v="14884.05"/>
        <n v="44228"/>
        <n v="5782.08"/>
        <n v="13412.44"/>
        <n v="47767.14"/>
        <n v="2049.6"/>
        <n v="41547.519999999997"/>
        <n v="18451.04"/>
        <n v="12238.17"/>
        <n v="40912.699999999997"/>
        <n v="73168.350000000006"/>
        <n v="59272.2"/>
        <n v="13863.76"/>
        <n v="59477.3"/>
        <n v="23173.1"/>
        <n v="56802.21"/>
        <n v="35640.339999999997"/>
        <n v="19610.39"/>
        <n v="13806.76"/>
        <n v="17168.7"/>
        <n v="33095.96"/>
        <n v="50982.8"/>
        <n v="5803.68"/>
        <n v="8300.8799999999992"/>
        <n v="41969.7"/>
        <n v="38354.43"/>
        <n v="2055.14"/>
        <n v="56869"/>
        <n v="4753"/>
        <n v="6120.74"/>
        <n v="55770.7"/>
        <n v="8897.2999999999993"/>
        <n v="44061.04"/>
        <n v="2894.49"/>
        <n v="2690.05"/>
        <n v="5724.66"/>
        <n v="3995.8"/>
        <n v="8355.6200000000008"/>
        <n v="33263.800000000003"/>
        <n v="22019.24"/>
        <n v="16087.95"/>
        <n v="11664.32"/>
        <n v="18841.650000000001"/>
        <n v="66440.95"/>
        <n v="11361.5"/>
        <n v="96737.55"/>
        <n v="3506.45"/>
        <n v="18276.52"/>
        <n v="24562.74"/>
        <n v="69925"/>
        <n v="30187.96"/>
        <n v="4343.93"/>
        <n v="29929.98"/>
        <n v="14092.63"/>
        <n v="50431.53"/>
        <n v="25800.42"/>
        <n v="9909.06"/>
        <n v="2768.36"/>
        <n v="41382.93"/>
        <n v="403.54"/>
        <n v="56355.87"/>
        <n v="20052.400000000001"/>
        <n v="65462.05"/>
        <n v="64749.45"/>
        <n v="38995.120000000003"/>
        <n v="14106.95"/>
        <n v="55277.5"/>
        <n v="85096.35"/>
        <n v="12926.48"/>
        <n v="10199.120000000001"/>
        <n v="55194.57"/>
        <n v="55578.92"/>
        <n v="8499.74"/>
        <n v="90238.2"/>
        <n v="8802.7999999999993"/>
        <n v="5799.98"/>
        <n v="21316.65"/>
        <n v="41392.160000000003"/>
        <n v="15967.94"/>
        <n v="38266.699999999997"/>
        <n v="6361.5"/>
        <n v="19020.72"/>
        <n v="81055.649999999994"/>
        <n v="2956.05"/>
        <n v="30479.72"/>
        <n v="87225.25"/>
        <n v="9440.44"/>
        <n v="68490.399999999994"/>
        <n v="13587.62"/>
        <n v="42299.85"/>
        <n v="23306.880000000001"/>
        <n v="57375.7"/>
        <n v="43390.96"/>
        <n v="53903.46"/>
        <n v="48925.4"/>
        <n v="44027.73"/>
        <n v="25276.34"/>
        <n v="15783.38"/>
        <n v="41867"/>
        <n v="7867"/>
        <n v="28489.68"/>
        <n v="42256.59"/>
        <n v="34413.68"/>
        <n v="29824.47"/>
        <n v="15276.72"/>
        <n v="35613.25"/>
        <n v="82596.149999999994"/>
        <n v="12821.36"/>
        <n v="7433.24"/>
        <n v="11718.82"/>
        <n v="39848.800000000003"/>
        <n v="45941.01"/>
        <n v="53647.35"/>
        <n v="46204.72"/>
        <n v="632.67999999999995"/>
        <n v="16365.28"/>
        <n v="7548.41"/>
        <n v="46479.96"/>
        <n v="4282.6899999999996"/>
        <n v="29635.919999999998"/>
        <n v="2741.81"/>
        <n v="10346.73"/>
        <n v="16312.36"/>
        <n v="10232.280000000001"/>
        <n v="55270.8"/>
        <n v="45911.519999999997"/>
        <n v="59167.8"/>
        <n v="64177.24"/>
        <n v="18209.59"/>
        <n v="10816.9"/>
        <n v="25385.52"/>
        <n v="47158.720000000001"/>
        <n v="5796"/>
        <n v="5430.66"/>
        <n v="21644"/>
        <n v="49415.25"/>
        <n v="3107.6"/>
        <n v="57546.36"/>
        <n v="29802.400000000001"/>
        <n v="50496.639999999999"/>
        <n v="29867.35"/>
        <n v="11400.84"/>
        <n v="3033.52"/>
        <n v="64241.4"/>
        <n v="42434.35"/>
        <n v="5113.63"/>
        <n v="36984.449999999997"/>
        <n v="54425.55"/>
        <n v="2464.61"/>
        <n v="50315.45"/>
        <n v="35993.58"/>
        <n v="87376.2"/>
        <n v="6863.19"/>
        <n v="16043.04"/>
        <n v="13191.26"/>
        <n v="14225.19"/>
        <n v="46387.4"/>
        <n v="14468.97"/>
        <n v="68040.55"/>
        <n v="35558.92"/>
        <n v="41561.910000000003"/>
        <n v="37375.379999999997"/>
        <n v="5109.17"/>
        <n v="38589.4"/>
        <n v="10614.22"/>
        <n v="50797.32"/>
        <n v="71053.399999999994"/>
        <n v="5865.28"/>
        <n v="44825.05"/>
        <n v="35042.1"/>
        <n v="42018.57"/>
        <n v="25945.5"/>
        <n v="71064"/>
        <n v="75031.199999999997"/>
        <n v="48915.8"/>
        <n v="19628.52"/>
        <n v="34830.269999999997"/>
        <n v="4250.04"/>
        <n v="1262.24"/>
        <n v="36706.800000000003"/>
        <n v="143.52000000000001"/>
        <n v="52657.55"/>
        <n v="68510.25"/>
        <n v="7026.28"/>
        <n v="10631.16"/>
        <n v="6723"/>
        <n v="37599.760000000002"/>
        <n v="11669.75"/>
        <n v="24125.759999999998"/>
        <n v="21981.119999999999"/>
        <n v="5224.99"/>
        <n v="20901.96"/>
        <n v="12052.96"/>
        <n v="10136.85"/>
        <n v="14044.04"/>
        <n v="47347.05"/>
        <n v="46221.440000000002"/>
        <n v="13050.89"/>
        <n v="23357.49"/>
        <n v="73909.55"/>
        <n v="35352.239999999998"/>
        <n v="49593.05"/>
        <n v="2467.1999999999998"/>
        <n v="26669.64"/>
        <n v="9204.64"/>
        <n v="29141.31"/>
        <n v="55765.72"/>
        <n v="36911.1"/>
        <n v="12695.67"/>
        <n v="74050.52"/>
        <n v="5021.43"/>
        <n v="16485.439999999999"/>
        <n v="9007.02"/>
        <n v="14005.2"/>
        <n v="18356.400000000001"/>
        <n v="98331.6"/>
        <n v="19075.2"/>
        <n v="63202.9"/>
        <n v="33001.5"/>
        <n v="35105.58"/>
        <n v="19007.61"/>
        <n v="7108.06"/>
        <n v="5983.55"/>
        <n v="36146.980000000003"/>
        <n v="79460.350000000006"/>
        <n v="12583.04"/>
        <n v="77894.100000000006"/>
        <n v="48625.8"/>
        <n v="14200.48"/>
        <n v="15024.16"/>
        <n v="46114.7"/>
        <n v="24184.92"/>
        <n v="30990.03"/>
        <n v="13787.73"/>
        <n v="88016.7"/>
        <n v="76425.279999999999"/>
        <n v="18642.3"/>
        <n v="84818.2"/>
        <n v="26235.78"/>
        <n v="15165.24"/>
        <n v="71532.88"/>
        <n v="38640.480000000003"/>
        <n v="44643.56"/>
        <n v="57118.17"/>
        <n v="54686.76"/>
        <n v="86873.25"/>
        <n v="74783.25"/>
        <n v="22005.759999999998"/>
        <n v="85873.25"/>
        <n v="7759.86"/>
        <n v="45070.62"/>
        <n v="15011.72"/>
        <n v="41807.75"/>
        <n v="12867.28"/>
        <n v="13443.15"/>
        <n v="11806.89"/>
        <n v="40649.68"/>
        <n v="28119.18"/>
        <n v="16417.099999999999"/>
        <n v="77462.3"/>
        <n v="6202.41"/>
        <n v="60734.1"/>
        <n v="93414.5"/>
        <n v="6791.84"/>
        <n v="3104.3"/>
        <n v="11595.41"/>
        <n v="15418.92"/>
        <n v="32694.32"/>
        <n v="38846.800000000003"/>
        <n v="55390.96"/>
        <n v="50524.62"/>
        <n v="7787.3"/>
        <n v="6792.16"/>
        <n v="43458.06"/>
        <n v="57278.8"/>
        <n v="62229"/>
        <n v="9223.58"/>
        <n v="66964.320000000007"/>
        <n v="60788.45"/>
        <n v="9099.56"/>
        <n v="35001.040000000001"/>
        <n v="16852.38"/>
        <n v="17853.36"/>
        <n v="31484.18"/>
        <n v="19915.48"/>
        <n v="84383.95"/>
        <n v="5560.47"/>
        <n v="44682.78"/>
        <n v="48171.35"/>
        <n v="30912.799999999999"/>
        <n v="13621.65"/>
        <n v="747.84"/>
        <n v="6609.32"/>
        <n v="14921.88"/>
        <n v="42158.75"/>
        <n v="56512.08"/>
        <n v="40872.76"/>
        <n v="34163.42"/>
        <n v="18874.560000000001"/>
        <n v="31572.92"/>
        <n v="15323.75"/>
        <n v="20690.12"/>
        <n v="17693.939999999999"/>
        <n v="70028.240000000005"/>
        <n v="58020.09"/>
        <n v="48881.37"/>
        <n v="3805.9"/>
        <n v="23295.4"/>
        <n v="17070.939999999999"/>
        <n v="10431.4"/>
        <n v="31268.04"/>
        <n v="56298.36"/>
        <n v="18972.84"/>
        <n v="38939.85"/>
        <n v="57764.76"/>
        <n v="56327.37"/>
        <n v="45688"/>
        <n v="2421.54"/>
        <n v="27579.21"/>
        <n v="9121.24"/>
        <n v="3760.74"/>
        <n v="30162.720000000001"/>
        <n v="16597.3"/>
        <n v="7381.58"/>
        <n v="15788.85"/>
        <n v="46235.67"/>
        <n v="12022.35"/>
        <n v="28994.3"/>
        <n v="53941.88"/>
        <n v="42954.720000000001"/>
        <n v="63053.2"/>
        <n v="1023.87"/>
        <n v="8642.56"/>
        <n v="27736.46"/>
        <n v="70763.92"/>
        <n v="55595.25"/>
        <n v="7492.7"/>
        <n v="47752"/>
        <n v="3175.5"/>
        <n v="12512.6"/>
        <n v="15688.38"/>
        <n v="35591.449999999997"/>
        <n v="43212.87"/>
        <n v="5471.6"/>
        <n v="57816.28"/>
        <n v="6006.42"/>
        <n v="28300.86"/>
        <n v="97874.65"/>
        <n v="26509.86"/>
        <n v="46187.79"/>
        <n v="10503.78"/>
        <n v="20753.900000000001"/>
        <n v="40375.199999999997"/>
        <n v="32578.12"/>
        <n v="47800.44"/>
        <n v="46118.64"/>
        <n v="59371.199999999997"/>
        <n v="32289.08"/>
        <n v="22109.439999999999"/>
        <n v="15553.68"/>
        <n v="51380"/>
        <n v="38426.36"/>
        <n v="29686.240000000002"/>
        <n v="15569.7"/>
        <n v="2928.96"/>
        <n v="15014.96"/>
        <n v="63882.720000000001"/>
        <n v="8840.82"/>
        <n v="335.16"/>
        <n v="78944.600000000006"/>
        <n v="3485.16"/>
        <n v="7551.11"/>
        <n v="69221.919999999998"/>
        <n v="11797.68"/>
        <n v="16220.68"/>
        <n v="45568.25"/>
        <n v="15630.44"/>
        <n v="25763.119999999999"/>
        <n v="5757.48"/>
        <n v="9968.4699999999993"/>
        <n v="5014.0600000000004"/>
        <n v="57219.63"/>
        <n v="15434.04"/>
        <n v="2124.2399999999998"/>
        <n v="56545.53"/>
        <n v="4235.58"/>
        <n v="5757.51"/>
        <n v="21736"/>
        <n v="13073.68"/>
        <n v="1102.52"/>
        <n v="50259.75"/>
        <n v="34466.36"/>
        <n v="75779"/>
        <n v="37892.120000000003"/>
        <n v="45521.5"/>
        <n v="48641.04"/>
        <n v="75389.75"/>
        <n v="38128.46"/>
        <n v="39601.589999999997"/>
        <n v="30895.85"/>
        <n v="26778.959999999999"/>
        <n v="24385.4"/>
        <n v="10643.19"/>
        <n v="7915.72"/>
        <n v="55490.7"/>
        <n v="13248.23"/>
        <n v="10556.28"/>
        <n v="8931.6"/>
        <n v="8849.74"/>
        <n v="16069.5"/>
        <n v="15815.28"/>
        <n v="59310.44"/>
        <n v="46226.68"/>
        <n v="17457.38"/>
        <n v="28707.38"/>
        <n v="6982.64"/>
        <n v="14059.92"/>
        <n v="3687.15"/>
        <n v="34813.72"/>
        <n v="6869.4"/>
        <n v="62796.480000000003"/>
        <n v="26464.48"/>
        <n v="28832.02"/>
        <n v="29804.48"/>
        <n v="26732.58"/>
        <n v="43981.23"/>
        <n v="65440.25"/>
        <n v="7788.03"/>
        <n v="11252.13"/>
        <n v="7519.17"/>
        <n v="5131.3999999999996"/>
        <n v="27816.44"/>
        <n v="13219.08"/>
        <n v="24201.02"/>
        <n v="48638.25"/>
        <n v="31373.58"/>
        <n v="28775.58"/>
        <n v="33148.92"/>
        <n v="18191.97"/>
        <n v="29395.7"/>
        <n v="19238.740000000002"/>
        <n v="87191.35"/>
        <n v="14330.88"/>
        <n v="14715.69"/>
        <n v="43430.07"/>
        <n v="28264.28"/>
        <n v="1613.34"/>
        <n v="39301.22"/>
        <n v="10802.71"/>
        <n v="7162.22"/>
        <n v="50846.68"/>
        <n v="21923.56"/>
        <n v="36453.1"/>
        <n v="9881.19"/>
        <n v="28332.720000000001"/>
        <n v="11914.72"/>
        <n v="4281.28"/>
        <n v="6983.32"/>
        <n v="8979.2800000000007"/>
        <n v="98276.65"/>
        <n v="14938.06"/>
        <n v="64425.05"/>
        <n v="18916.12"/>
        <n v="21583.82"/>
        <n v="22760.9"/>
        <n v="17951.13"/>
        <n v="46379.1"/>
        <n v="22301.4"/>
        <n v="6557.35"/>
        <n v="38567.79"/>
        <n v="9030.66"/>
        <n v="24650.02"/>
        <n v="65945.320000000007"/>
        <n v="7583.68"/>
        <n v="32059.919999999998"/>
        <n v="20571.2"/>
        <n v="13843.28"/>
        <n v="17684.79"/>
        <n v="53307.8"/>
        <n v="15379.64"/>
        <n v="49349.96"/>
        <n v="89238"/>
        <n v="30696.04"/>
        <n v="7168.05"/>
        <n v="7849.2"/>
        <n v="27153.200000000001"/>
        <n v="46827.15"/>
        <n v="43097.55"/>
        <n v="4525.3999999999996"/>
        <n v="1727.88"/>
        <n v="1878.78"/>
        <n v="5456.62"/>
        <n v="1389.21"/>
        <n v="24200.16"/>
        <n v="45157"/>
        <n v="88782.5"/>
        <n v="3719.15"/>
        <n v="56827.02"/>
        <n v="7541.39"/>
        <n v="17799.93"/>
        <n v="28598.32"/>
        <n v="28235.9"/>
        <n v="6182.95"/>
        <n v="1866.98"/>
        <n v="15000.76"/>
        <n v="19109.759999999998"/>
        <n v="43637.4"/>
        <n v="57756.160000000003"/>
        <n v="52530.85"/>
        <n v="12419.19"/>
        <n v="9920.73"/>
        <n v="18000.86"/>
        <n v="14111.16"/>
        <n v="33674.04"/>
        <n v="19499.79"/>
        <n v="15887.58"/>
        <n v="98920"/>
        <n v="7626.46"/>
        <n v="14457.48"/>
        <n v="32082.240000000002"/>
        <n v="26540.61"/>
        <n v="53590.38"/>
        <n v="45200.36"/>
        <n v="1769.8"/>
        <n v="28569.82"/>
        <n v="33922.620000000003"/>
        <n v="61414.7"/>
        <n v="574.79999999999995"/>
        <n v="18065.62"/>
        <n v="5879.85"/>
        <n v="118.9"/>
        <n v="718.1"/>
        <n v="12982.56"/>
        <n v="36281.550000000003"/>
        <n v="62567.16"/>
        <n v="44259.96"/>
        <n v="17141.86"/>
        <n v="3951.39"/>
        <n v="11423.02"/>
        <n v="18270.93"/>
        <n v="59288.07"/>
        <n v="19251.439999999999"/>
        <n v="23983.599999999999"/>
        <n v="39518.720000000001"/>
        <n v="9000.84"/>
        <n v="19690.2"/>
        <n v="58010.5"/>
        <n v="21975.74"/>
        <n v="32389.82"/>
        <n v="76139.28"/>
        <n v="15791.73"/>
        <n v="39902.879999999997"/>
        <n v="15720.84"/>
        <n v="36853.86"/>
        <n v="37926.21"/>
        <n v="75741.48"/>
        <n v="95953.7"/>
        <n v="11735.42"/>
        <n v="446.28"/>
        <n v="4672.05"/>
        <n v="26172.35"/>
        <n v="54262.76"/>
        <n v="37644.33"/>
        <n v="35922.959999999999"/>
        <n v="5673.93"/>
        <n v="4572.55"/>
        <n v="19774.650000000001"/>
        <n v="28002.400000000001"/>
        <n v="2738.45"/>
        <n v="7253.52"/>
        <n v="17342.36"/>
        <n v="10973.98"/>
        <n v="5244.52"/>
        <n v="1323.25"/>
        <n v="86636.75"/>
        <n v="19269.810000000001"/>
        <n v="69375.850000000006"/>
        <n v="21590.42"/>
        <n v="18951.36"/>
        <n v="14557.2"/>
        <n v="45447.3"/>
        <n v="18324.8"/>
        <n v="77278.649999999994"/>
        <n v="50522"/>
        <n v="56407.85"/>
        <n v="98900.7"/>
        <n v="17140.38"/>
        <n v="9431.43"/>
        <n v="652.44000000000005"/>
        <n v="26497.14"/>
        <n v="19553.419999999998"/>
        <n v="31167.95"/>
        <n v="42907.86"/>
        <n v="10308.15"/>
        <n v="4781.67"/>
        <n v="6443.13"/>
        <n v="19824.759999999998"/>
        <n v="11022.1"/>
        <n v="32744.45"/>
        <n v="8121.67"/>
        <n v="14041.1"/>
        <n v="5584.14"/>
        <n v="34403.199999999997"/>
        <n v="13244.68"/>
        <n v="11448.27"/>
        <n v="3861.44"/>
        <n v="18784.12"/>
        <n v="7489.89"/>
        <n v="58806.400000000001"/>
        <n v="10115.07"/>
        <n v="30102.35"/>
        <n v="39324.25"/>
        <n v="46860.2"/>
        <n v="22855.85"/>
        <n v="29745.55"/>
        <n v="10288.32"/>
        <n v="16291.5"/>
        <n v="44724.69"/>
        <n v="16149.72"/>
        <n v="18518.54"/>
        <n v="51447"/>
        <n v="25329.58"/>
        <n v="3497.58"/>
        <n v="1755.83"/>
        <n v="60564.52"/>
        <n v="59492.31"/>
        <n v="88992.05"/>
        <n v="6439.56"/>
        <n v="16111.35"/>
        <n v="10486.53"/>
        <n v="8867.9699999999993"/>
        <n v="25976.639999999999"/>
        <n v="4623.78"/>
        <n v="60684.85"/>
        <n v="42791.13"/>
        <n v="8425.0499999999993"/>
        <n v="19116.68"/>
        <n v="26918.78"/>
        <n v="65010.32"/>
        <n v="51425.440000000002"/>
        <n v="68627.649999999994"/>
        <n v="9034.5300000000007"/>
        <n v="4126.08"/>
        <n v="22455.84"/>
        <n v="8294.4500000000007"/>
        <n v="14252.4"/>
        <n v="21239.86"/>
        <n v="18058.240000000002"/>
        <n v="61607.199999999997"/>
        <n v="79583.25"/>
        <n v="40504.6"/>
        <n v="21711.599999999999"/>
        <n v="62667.64"/>
        <n v="22587.65"/>
        <n v="22818.799999999999"/>
        <n v="75016.92"/>
        <n v="58459.56"/>
        <n v="10847.07"/>
        <n v="33928.160000000003"/>
        <n v="6135.3"/>
        <n v="55865.94"/>
        <n v="30381.5"/>
        <n v="72690.080000000002"/>
        <n v="96329.1"/>
        <n v="29491.599999999999"/>
        <n v="25617.96"/>
        <n v="42060.81"/>
        <n v="48130.35"/>
        <n v="51576.66"/>
        <n v="38218.1"/>
        <n v="84163.65"/>
        <n v="32240.9"/>
        <n v="32124.12"/>
        <n v="3374.81"/>
        <n v="12661.22"/>
        <n v="36048.400000000001"/>
        <n v="15696.68"/>
        <n v="65592.08"/>
        <n v="37012.080000000002"/>
        <n v="14682.21"/>
        <n v="45709.2"/>
        <n v="1956.88"/>
        <n v="5356.62"/>
        <n v="9464.32"/>
        <n v="35857.760000000002"/>
        <n v="10976.73"/>
        <n v="3388"/>
        <n v="60779.199999999997"/>
        <n v="37095.519999999997"/>
        <n v="12764.43"/>
        <n v="84640.1"/>
        <n v="11807.17"/>
        <n v="465.32"/>
        <n v="59772.55"/>
        <n v="17662.919999999998"/>
        <n v="28483.759999999998"/>
        <n v="28313.08"/>
        <n v="9112.89"/>
        <n v="82092.95"/>
        <n v="37696.9"/>
        <n v="34203.4"/>
        <n v="26177.7"/>
        <n v="2181.48"/>
        <n v="31025.7"/>
        <n v="2565.36"/>
        <n v="78895.72"/>
        <n v="10837.64"/>
        <n v="22464.1"/>
        <n v="11490.68"/>
        <n v="55136.95"/>
        <n v="73841.350000000006"/>
        <n v="17781.02"/>
        <n v="31116.62"/>
        <n v="33550.720000000001"/>
        <n v="58678.080000000002"/>
        <n v="4142.7"/>
        <n v="15236.04"/>
        <n v="28931.43"/>
        <n v="73421.95"/>
        <n v="13981.25"/>
        <n v="11032.65"/>
        <n v="21704.240000000002"/>
        <n v="2149.1999999999998"/>
        <n v="11935.77"/>
        <n v="37097.519999999997"/>
        <n v="54946.23"/>
        <n v="19928.34"/>
        <n v="42531.199999999997"/>
        <n v="4432.21"/>
        <n v="17532.38"/>
        <n v="17812.009999999998"/>
        <n v="4615.67"/>
        <n v="15481.92"/>
        <n v="9359.9699999999993"/>
        <n v="38150.300000000003"/>
        <n v="75657.16"/>
        <n v="32081.45"/>
        <n v="41627.800000000003"/>
        <n v="10886.93"/>
        <n v="50527"/>
        <n v="10355.6"/>
        <n v="53413.85"/>
        <n v="11186.54"/>
        <n v="32618.44"/>
        <n v="19050.439999999999"/>
        <n v="49281.21"/>
        <n v="13668"/>
        <n v="70389"/>
        <n v="6749.33"/>
        <n v="6926.54"/>
        <n v="16838.939999999999"/>
        <n v="21662"/>
        <n v="19525.48"/>
        <n v="63144.959999999999"/>
        <n v="3031.22"/>
        <n v="8645.08"/>
        <n v="11194.09"/>
        <n v="23862.28"/>
        <n v="80737.3"/>
        <n v="45256.32"/>
        <n v="46300.12"/>
        <n v="53668.89"/>
        <n v="15565.23"/>
        <n v="1620.64"/>
        <n v="4705.46"/>
        <n v="55397.4"/>
        <n v="14984.15"/>
        <n v="5972.06"/>
        <n v="40046.36"/>
        <n v="11961.44"/>
        <n v="6410.85"/>
        <n v="29040.1"/>
        <n v="24063.200000000001"/>
        <n v="14301.66"/>
        <n v="67148.600000000006"/>
        <n v="40288.839999999997"/>
        <n v="10738.57"/>
        <n v="43179.72"/>
        <n v="77595.5"/>
        <n v="27594.1"/>
        <n v="34737.15"/>
        <n v="32453.200000000001"/>
        <n v="41737.589999999997"/>
        <n v="4669.54"/>
        <n v="37226.339999999997"/>
        <n v="27497.25"/>
        <n v="17097"/>
        <n v="34674.559999999998"/>
        <n v="2324.92"/>
        <n v="12304.28"/>
        <n v="29647"/>
        <n v="34523.4"/>
        <n v="30925.62"/>
        <n v="14566.53"/>
        <n v="7601.87"/>
        <n v="15797.01"/>
        <n v="27085.42"/>
        <n v="10358.26"/>
        <n v="14098.68"/>
        <n v="35210.959999999999"/>
        <n v="12430.53"/>
        <n v="17908.75"/>
        <n v="15802.31"/>
        <n v="43358.559999999998"/>
        <n v="8283.2099999999991"/>
        <n v="57770.559999999998"/>
        <n v="8360.4599999999991"/>
        <n v="24686.82"/>
        <n v="32681.73"/>
        <n v="68409.56"/>
        <n v="27011.75"/>
        <n v="66152.08"/>
        <n v="18116.099999999999"/>
        <n v="28305.95"/>
        <n v="77278.960000000006"/>
        <n v="14162.1"/>
        <n v="27505.439999999999"/>
        <n v="20058.84"/>
        <n v="22251.54"/>
        <n v="12690.26"/>
        <n v="45312.04"/>
        <n v="4370.1899999999996"/>
        <n v="929.34"/>
        <n v="28719.96"/>
        <n v="21488.97"/>
        <n v="31195.17"/>
        <n v="47551.45"/>
        <n v="6046.29"/>
        <n v="35908.92"/>
        <n v="18671.41"/>
        <n v="66252.2"/>
        <n v="39230.82"/>
        <n v="1448.7"/>
        <n v="6376.56"/>
        <n v="1242"/>
        <n v="6591.63"/>
        <n v="46512.6"/>
        <n v="3235.88"/>
        <n v="30655.439999999999"/>
        <n v="10593.49"/>
        <n v="55435.8"/>
        <n v="5663.84"/>
        <n v="30426.880000000001"/>
        <n v="37691.96"/>
        <n v="12814.84"/>
        <n v="99189.35"/>
        <n v="290.38"/>
        <n v="33163.199999999997"/>
        <n v="42104.88"/>
        <n v="33876.32"/>
        <n v="9243.06"/>
        <n v="58778.28"/>
        <n v="22787.58"/>
        <n v="33993.24"/>
        <n v="7294.46"/>
        <n v="94825.55"/>
        <n v="39296.32"/>
        <n v="14593.56"/>
        <n v="3383.86"/>
        <n v="179.33"/>
        <n v="11737.74"/>
        <n v="42328.65"/>
        <n v="10828.6"/>
        <n v="30240.74"/>
        <n v="51116.61"/>
        <n v="15858.56"/>
        <n v="19802.68"/>
        <n v="55909.35"/>
        <n v="62619.96"/>
        <n v="64663.839999999997"/>
        <n v="28287.279999999999"/>
        <n v="52469.8"/>
        <n v="29374"/>
        <n v="66045.88"/>
        <n v="1293.46"/>
        <n v="68578.8"/>
        <n v="99111.45"/>
        <n v="18370.52"/>
        <n v="55555.35"/>
        <n v="44699.040000000001"/>
        <n v="309.45"/>
        <n v="64351.28"/>
        <n v="1606.32"/>
        <n v="16110.68"/>
        <n v="17269.95"/>
        <n v="4568.82"/>
        <n v="36315.120000000003"/>
        <n v="40855.89"/>
        <n v="52883.76"/>
        <n v="17789.150000000001"/>
        <n v="7695.2"/>
        <n v="21268.85"/>
        <n v="25920.06"/>
        <n v="49479.05"/>
        <n v="48005.52"/>
        <n v="3565.1"/>
        <n v="34192.9"/>
        <n v="29227.02"/>
        <n v="15167.17"/>
        <n v="99114.4"/>
        <n v="58757.25"/>
        <n v="75557.05"/>
        <n v="46586.080000000002"/>
        <n v="6313.53"/>
        <n v="9982.52"/>
        <n v="22428.16"/>
        <n v="39195.120000000003"/>
        <n v="48700.74"/>
        <n v="14347.6"/>
        <n v="17428.02"/>
        <n v="60370.6"/>
        <n v="15570.8"/>
        <n v="26448.799999999999"/>
        <n v="6945.91"/>
        <n v="29004.78"/>
        <n v="25016.25"/>
        <n v="18156.72"/>
        <n v="78326.36"/>
        <n v="1166.95"/>
        <n v="4388.41"/>
        <n v="36986.370000000003"/>
        <n v="7786.48"/>
        <n v="92752.2"/>
        <n v="43138.95"/>
        <n v="8699.52"/>
        <n v="97716.45"/>
        <n v="16781.34"/>
        <n v="16020.18"/>
        <n v="48741.95"/>
        <n v="59969.7"/>
        <n v="55711.47"/>
        <n v="2478.25"/>
        <n v="18266.759999999998"/>
        <n v="10879"/>
        <n v="27997.919999999998"/>
        <n v="45522.36"/>
        <n v="17258.88"/>
        <n v="70007.44"/>
        <n v="5882.29"/>
        <n v="7408.28"/>
        <n v="28079.84"/>
        <n v="9478.7900000000009"/>
        <n v="8708.74"/>
        <n v="10502.02"/>
        <n v="13261.52"/>
        <n v="67338.2"/>
        <n v="4867.46"/>
        <n v="2336.7199999999998"/>
        <n v="86035.65"/>
        <n v="56714.36"/>
        <n v="9274.76"/>
        <n v="6538.59"/>
        <n v="8918.5400000000009"/>
        <n v="38604.639999999999"/>
        <n v="90747.1"/>
        <n v="64298.75"/>
        <n v="9122.48"/>
        <n v="17687.88"/>
        <n v="92213.85"/>
        <n v="32126.31"/>
        <n v="7078.61"/>
        <n v="72285.240000000005"/>
        <n v="6702.22"/>
        <n v="93839.5"/>
        <n v="56032.44"/>
        <n v="16344.24"/>
        <n v="5538.15"/>
        <n v="2973.78"/>
        <n v="77725.52"/>
        <n v="4855.4799999999996"/>
        <n v="26552.78"/>
        <n v="4051.98"/>
        <n v="15125.68"/>
        <n v="37652.19"/>
        <n v="7954.49"/>
        <n v="28013.88"/>
        <n v="22259.25"/>
        <n v="78175.7"/>
        <n v="76095.649999999994"/>
        <n v="16599.22"/>
        <n v="54402.44"/>
        <n v="71736.36"/>
        <n v="8191.67"/>
        <n v="11737.91"/>
        <n v="98051.95"/>
        <n v="14068.04"/>
        <n v="11074.89"/>
        <n v="17706.11"/>
        <n v="18573.330000000002"/>
        <n v="12584.62"/>
        <n v="32659.919999999998"/>
        <n v="4382.71"/>
        <n v="48149.61"/>
        <n v="6687.08"/>
        <n v="66978.399999999994"/>
        <n v="20362.28"/>
        <n v="73976.100000000006"/>
        <n v="1930"/>
        <n v="58628.76"/>
        <n v="25733.3"/>
        <n v="31691"/>
        <n v="11582.48"/>
        <n v="19249.490000000002"/>
        <n v="374.18"/>
        <n v="16812.14"/>
        <n v="89136.5"/>
        <n v="19975.78"/>
        <n v="58428.7"/>
        <n v="2265.5"/>
        <n v="9904"/>
        <n v="6850.36"/>
        <n v="9023.91"/>
        <n v="86540.95"/>
        <n v="48799.32"/>
        <n v="4101.04"/>
        <n v="13196.03"/>
        <n v="62142.96"/>
        <n v="92807.5"/>
        <n v="14080.1"/>
        <n v="37745.599999999999"/>
        <n v="33622.65"/>
        <n v="60705.279999999999"/>
        <n v="32672.82"/>
        <n v="24393.1"/>
        <n v="4182"/>
        <n v="42808.14"/>
        <n v="9117.26"/>
        <n v="75831.56"/>
        <n v="35419.769999999997"/>
        <n v="5918.19"/>
        <n v="7773.4"/>
        <n v="68163"/>
        <n v="9869.58"/>
        <n v="29678.92"/>
        <n v="63580.160000000003"/>
        <n v="12651.59"/>
        <n v="3928.08"/>
        <n v="35383.919999999998"/>
        <n v="35297.279999999999"/>
        <n v="6850.75"/>
        <n v="35826.51"/>
        <n v="9888.7000000000007"/>
        <n v="72144.5"/>
        <n v="16193.64"/>
        <n v="47266.16"/>
        <n v="8725.7199999999993"/>
        <n v="17049.21"/>
        <n v="5187.1499999999996"/>
        <n v="64794.65"/>
        <n v="10576.44"/>
        <n v="32695.759999999998"/>
        <n v="63924.84"/>
        <n v="65376.36"/>
        <n v="39914.32"/>
        <n v="90029.75"/>
        <n v="22605.66"/>
        <n v="18378.3"/>
        <n v="32296.23"/>
        <n v="14240.65"/>
        <n v="38914.1"/>
        <n v="11817.58"/>
        <n v="94109.8"/>
        <n v="7975.59"/>
        <n v="10927.03"/>
        <n v="21178.92"/>
        <n v="59398.95"/>
        <n v="17928.57"/>
        <n v="97188.85"/>
        <n v="8330.86"/>
        <n v="81185.100000000006"/>
        <n v="53706.06"/>
        <n v="3974.96"/>
        <n v="3472.36"/>
        <n v="7842.86"/>
        <n v="16821.05"/>
        <n v="25604.880000000001"/>
        <n v="8918.6299999999992"/>
        <n v="44377.55"/>
        <n v="39601.94"/>
        <n v="64416.85"/>
        <n v="56188.32"/>
        <n v="5550.65"/>
        <n v="2574.7600000000002"/>
        <n v="9938.41"/>
        <n v="15291.19"/>
        <n v="47656.65"/>
        <n v="28106.16"/>
        <n v="22659.119999999999"/>
        <n v="13769.93"/>
        <n v="2078.54"/>
        <n v="6179.34"/>
        <n v="84038.1"/>
        <n v="10444.700000000001"/>
        <n v="2261.9"/>
        <n v="36181.65"/>
        <n v="23230.76"/>
        <n v="31750.14"/>
        <n v="19607.939999999999"/>
        <n v="19725.419999999998"/>
        <n v="7614.79"/>
        <n v="21791.95"/>
        <n v="26209.35"/>
        <n v="52958.8"/>
        <n v="63739.199999999997"/>
        <n v="51091.11"/>
        <n v="77615.7"/>
        <n v="77855.039999999994"/>
        <n v="41053.25"/>
        <n v="1086.04"/>
        <n v="25273.4"/>
        <n v="14292.09"/>
        <n v="18259"/>
        <n v="43161.03"/>
        <n v="2412"/>
        <n v="19879.349999999999"/>
        <n v="18367.71"/>
        <n v="58679.58"/>
        <n v="73728.55"/>
        <n v="721.14"/>
        <n v="2148.96"/>
        <n v="5032.3"/>
        <n v="51787.95"/>
        <n v="24341.439999999999"/>
        <n v="33610.35"/>
        <n v="28933.84"/>
        <n v="5222.88"/>
        <n v="31552.02"/>
        <n v="9815.52"/>
        <n v="2434.58"/>
        <n v="19475.22"/>
        <n v="13237.22"/>
        <n v="11144.22"/>
        <n v="72027.72"/>
        <n v="20217.62"/>
        <n v="29159.32"/>
        <n v="25814.9"/>
        <n v="13514.08"/>
        <n v="2561.6799999999998"/>
        <n v="47191.59"/>
        <n v="6511.71"/>
        <n v="32592.880000000001"/>
        <n v="7621.57"/>
        <n v="75946.75"/>
        <n v="19498.78"/>
        <n v="30666.36"/>
        <n v="98778.2"/>
        <n v="37477.32"/>
        <n v="809.85"/>
        <n v="22349.64"/>
        <n v="42988.02"/>
        <n v="14897.49"/>
        <n v="2457.5700000000002"/>
        <n v="696.64"/>
        <n v="20124.28"/>
        <n v="32612.68"/>
        <n v="6942.44"/>
        <n v="27210.76"/>
        <n v="77722"/>
        <n v="5838.35"/>
        <n v="14702.63"/>
        <n v="31797.9"/>
        <n v="47141.599999999999"/>
        <n v="42698.1"/>
        <n v="6066.37"/>
        <n v="8242.84"/>
        <n v="78758.52"/>
        <n v="83523.600000000006"/>
        <n v="15921.46"/>
        <n v="3942.85"/>
        <n v="21562.44"/>
        <n v="22511.439999999999"/>
        <n v="3591.86"/>
        <n v="99250.8"/>
        <n v="58240.84"/>
        <n v="37676.199999999997"/>
        <n v="53567.8"/>
        <n v="33165.4"/>
        <n v="40147.599999999999"/>
        <n v="6818.76"/>
        <n v="3778.24"/>
        <n v="19988.04"/>
        <n v="39824.400000000001"/>
        <n v="9917.1299999999992"/>
        <n v="2725.07"/>
        <n v="16466.05"/>
        <n v="90529.3"/>
        <n v="2612.38"/>
        <n v="69566.75"/>
        <n v="18638.54"/>
        <n v="51450.09"/>
        <n v="79477.149999999994"/>
        <n v="32631"/>
        <n v="15299.43"/>
        <n v="28363.72"/>
        <n v="46954.45"/>
        <n v="620.52"/>
        <n v="45922.77"/>
        <n v="29376.3"/>
        <n v="32286.85"/>
        <n v="4983.04"/>
        <n v="83571.95"/>
        <n v="3949.06"/>
        <n v="40679.339999999997"/>
        <n v="29386.45"/>
        <n v="92456.05"/>
        <n v="18006.740000000002"/>
        <n v="92233.3"/>
        <n v="36157.9"/>
        <n v="13047.5"/>
        <n v="1432.2"/>
        <n v="33311.949999999997"/>
        <n v="4251.4799999999996"/>
        <n v="32549.119999999999"/>
        <n v="2133.9299999999998"/>
        <n v="20074.400000000001"/>
        <n v="38507.919999999998"/>
        <n v="6236.03"/>
        <n v="75355.759999999995"/>
        <n v="35700.199999999997"/>
        <n v="5307.85"/>
        <n v="22927.4"/>
        <n v="18736.439999999999"/>
        <n v="55686.45"/>
        <n v="90856.35"/>
        <n v="6602.01"/>
        <n v="24138.85"/>
        <n v="41132.61"/>
        <n v="11048.97"/>
        <n v="21548.6"/>
        <n v="8035.32"/>
        <n v="38812.89"/>
        <n v="68874.3"/>
        <n v="31745.32"/>
        <n v="28927.17"/>
        <n v="46764.51"/>
        <n v="18706.84"/>
        <n v="33812.120000000003"/>
        <n v="63803.32"/>
        <n v="44293.65"/>
        <n v="5063.2299999999996"/>
        <n v="18050.68"/>
        <n v="12394.15"/>
        <n v="66976.72"/>
        <n v="48701.65"/>
        <n v="15095.61"/>
        <n v="22249.8"/>
        <n v="17768.5"/>
        <n v="17361.900000000001"/>
        <n v="9849.27"/>
        <n v="3321.75"/>
        <n v="73919.759999999995"/>
        <n v="7427.24"/>
        <n v="37706.36"/>
        <n v="3426.24"/>
        <n v="39607.519999999997"/>
        <n v="9418"/>
        <n v="34954.54"/>
        <n v="1481.68"/>
        <n v="10710.16"/>
        <n v="18735.54"/>
        <n v="3828.64"/>
        <n v="36593.800000000003"/>
        <n v="44365.08"/>
        <n v="27228.48"/>
        <n v="40345.5"/>
        <n v="62234.080000000002"/>
        <n v="1451.44"/>
        <n v="31024.799999999999"/>
        <n v="68977.039999999994"/>
        <n v="922.66"/>
        <n v="4094.28"/>
        <n v="13679.03"/>
        <n v="31991.94"/>
        <n v="19852.080000000002"/>
        <n v="8706.74"/>
        <n v="15499.75"/>
        <n v="49808.800000000003"/>
        <n v="1264.5999999999999"/>
        <n v="3025.34"/>
        <n v="12870.76"/>
        <n v="9354.69"/>
        <n v="751.88"/>
        <n v="57384.639999999999"/>
        <n v="4741.6499999999996"/>
        <n v="41039.949999999997"/>
        <n v="43471.59"/>
        <n v="643.91999999999996"/>
        <n v="26840.79"/>
        <n v="33753.64"/>
        <n v="4328.83"/>
        <n v="16953.28"/>
        <n v="8881.32"/>
        <n v="13133.9"/>
        <n v="11443.16"/>
        <n v="15500.69"/>
        <n v="58726.84"/>
        <n v="27643.35"/>
        <n v="11436.42"/>
        <n v="6619.68"/>
        <n v="21555.360000000001"/>
        <n v="68489.48"/>
        <n v="18143.8"/>
        <n v="59579.519999999997"/>
        <n v="30520.6"/>
        <n v="29808.959999999999"/>
        <n v="14887.6"/>
        <n v="28066.71"/>
        <n v="48796.04"/>
        <n v="68233.56"/>
        <n v="33306.879999999997"/>
        <n v="20959.830000000002"/>
        <n v="34971.14"/>
        <n v="30088.26"/>
        <n v="27313.919999999998"/>
        <n v="4974.84"/>
        <n v="42541.05"/>
        <n v="18160.78"/>
        <n v="30987.8"/>
        <n v="35998.800000000003"/>
        <n v="76819.600000000006"/>
        <n v="28236.36"/>
        <n v="21697.72"/>
        <n v="13885.3"/>
        <n v="35658.15"/>
        <n v="19124.580000000002"/>
        <n v="13983.16"/>
        <n v="77780.759999999995"/>
        <n v="49898.239999999998"/>
        <n v="23166.720000000001"/>
        <n v="19110.900000000001"/>
        <n v="22428.81"/>
        <n v="5708.72"/>
        <n v="77579.839999999997"/>
        <n v="24110.080000000002"/>
        <n v="7655.01"/>
        <n v="78491.7"/>
        <n v="46371.88"/>
        <n v="1346.36"/>
        <n v="27035.91"/>
        <n v="45169.15"/>
        <n v="49353.4"/>
        <n v="33023.08"/>
        <n v="13719.74"/>
        <n v="4109.67"/>
        <n v="17600.16"/>
        <n v="15960.91"/>
        <n v="19005.11"/>
        <n v="2201.36"/>
        <n v="22778.43"/>
        <n v="18196.45"/>
        <n v="11916.76"/>
        <n v="77895.3"/>
        <n v="3103.8"/>
        <n v="77853.320000000007"/>
        <n v="31058.55"/>
        <n v="16270.7"/>
        <n v="33031.42"/>
        <n v="16031.73"/>
        <n v="15280.35"/>
        <n v="56502.09"/>
        <n v="21044.7"/>
        <n v="17628.98"/>
        <n v="53419.96"/>
        <n v="36617.730000000003"/>
        <n v="3001.23"/>
        <n v="8584.6"/>
        <n v="60151.96"/>
        <n v="36503.4"/>
        <n v="18809.95"/>
        <n v="3375.7"/>
        <n v="17698.47"/>
        <n v="10466.33"/>
        <n v="6237.65"/>
        <n v="61486.32"/>
        <n v="40098.44"/>
        <n v="57885.72"/>
        <n v="15191.52"/>
        <n v="15142.76"/>
        <n v="8135.4"/>
        <n v="15639.2"/>
        <n v="2417.15"/>
        <n v="60957.8"/>
        <n v="75509.36"/>
        <n v="15917.94"/>
        <n v="35854.65"/>
        <n v="7799.42"/>
        <n v="82767.649999999994"/>
        <n v="4769.29"/>
        <n v="82644.800000000003"/>
        <n v="8755.84"/>
        <n v="12873.16"/>
        <n v="1767.1"/>
        <n v="48149.25"/>
        <n v="48918.09"/>
        <n v="31353.52"/>
        <n v="51121.16"/>
        <n v="29077.3"/>
        <n v="22081.06"/>
        <n v="17292.900000000001"/>
        <n v="12553.76"/>
        <n v="67605.8"/>
        <n v="64597.16"/>
        <n v="86504.75"/>
        <n v="16234.1"/>
        <n v="12668.25"/>
        <n v="8045.15"/>
        <n v="3020.04"/>
        <n v="29842.240000000002"/>
        <n v="26106.22"/>
        <n v="23538.6"/>
        <n v="11071.14"/>
        <n v="16341.44"/>
        <n v="3324.61"/>
        <n v="11406.87"/>
        <n v="5738"/>
        <n v="7208.76"/>
        <n v="18737.75"/>
        <n v="5273.94"/>
        <n v="48688.25"/>
        <n v="26375.88"/>
        <n v="25834.22"/>
        <n v="6859.7"/>
        <n v="18323.669999999998"/>
        <n v="66258.320000000007"/>
        <n v="32889.58"/>
        <n v="20371.68"/>
        <n v="37396.720000000001"/>
        <n v="65183.839999999997"/>
        <n v="12408.38"/>
        <n v="537.99"/>
        <n v="55122.16"/>
        <n v="11023.32"/>
        <n v="72919.199999999997"/>
        <n v="93365.1"/>
        <n v="26688.93"/>
        <n v="14352.72"/>
        <n v="36595.56"/>
        <n v="2505.04"/>
        <n v="13694.25"/>
        <n v="19424"/>
        <n v="17564.46"/>
        <n v="6708.2"/>
        <n v="810.37"/>
        <n v="9452.7900000000009"/>
        <n v="11026.83"/>
        <n v="17340.8"/>
        <n v="11616.92"/>
        <n v="1228.71"/>
        <n v="26650.2"/>
        <n v="10698.42"/>
        <n v="20752.740000000002"/>
        <n v="85341.45"/>
        <n v="12002.9"/>
        <n v="10873.8"/>
        <n v="7072.67"/>
        <n v="13567.69"/>
        <n v="664.76"/>
        <n v="29270.44"/>
        <n v="11266.83"/>
        <n v="20732.88"/>
        <n v="24405.200000000001"/>
        <n v="74491.28"/>
        <n v="17615.14"/>
        <n v="35642.160000000003"/>
        <n v="21361.86"/>
        <n v="46473.63"/>
        <n v="11234.04"/>
        <n v="55615.64"/>
        <n v="8913.68"/>
        <n v="18151.150000000001"/>
        <n v="25304.720000000001"/>
        <n v="8581.14"/>
        <n v="59783.040000000001"/>
        <n v="14714.37"/>
        <n v="7370.48"/>
        <n v="7901.36"/>
        <n v="60908.95"/>
        <n v="47788.6"/>
        <n v="52328"/>
        <n v="78015.25"/>
        <n v="53109.08"/>
        <n v="4229.3"/>
        <n v="53323.360000000001"/>
        <n v="92370.85"/>
        <n v="17531.98"/>
        <n v="15336.14"/>
        <n v="77878.12"/>
        <n v="51842.01"/>
        <n v="42155.31"/>
        <n v="11472.18"/>
        <n v="22340.85"/>
        <n v="45523.56"/>
        <n v="3445.98"/>
        <n v="17642.36"/>
        <n v="75624.399999999994"/>
        <n v="79497.3"/>
        <n v="74405"/>
        <n v="28214.9"/>
        <n v="8998.1200000000008"/>
        <n v="25361.25"/>
        <n v="13819.56"/>
        <n v="46592.800000000003"/>
        <n v="13503.01"/>
        <n v="13778.96"/>
        <n v="77992.149999999994"/>
        <n v="13518.3"/>
        <n v="22688.16"/>
        <n v="18887.560000000001"/>
        <n v="35686.82"/>
        <n v="28091.759999999998"/>
        <n v="78237.119999999995"/>
        <n v="947.7"/>
        <n v="50139.6"/>
        <n v="31636.2"/>
        <n v="79614.16"/>
        <n v="17413.240000000002"/>
        <n v="82821.649999999994"/>
        <n v="31057.74"/>
        <n v="97427.35"/>
        <n v="42896.08"/>
        <n v="3033.6"/>
        <n v="15896.51"/>
        <n v="58645.279999999999"/>
        <n v="60290.2"/>
        <n v="18116.080000000002"/>
        <n v="6980.1"/>
        <n v="49491.9"/>
        <n v="6466.59"/>
        <n v="59725.32"/>
        <n v="30782.22"/>
        <n v="51400.15"/>
        <n v="2124.6"/>
        <n v="3034.96"/>
        <n v="11106.74"/>
        <n v="13548.05"/>
        <n v="40002.81"/>
        <n v="56144.639999999999"/>
        <n v="1054.5899999999999"/>
        <n v="2444"/>
        <n v="36912.15"/>
        <n v="4618.08"/>
        <n v="4969.7"/>
        <n v="7155.97"/>
        <n v="20769.72"/>
        <n v="11978.46"/>
        <n v="30141.4"/>
        <n v="41979.360000000001"/>
        <n v="17211.080000000002"/>
        <n v="19895.400000000001"/>
        <n v="58366.41"/>
        <n v="23794.82"/>
        <n v="51375.15"/>
        <n v="11418.04"/>
        <n v="52766.6"/>
        <n v="57905.48"/>
        <n v="21693.46"/>
        <n v="13952.82"/>
        <n v="27519.3"/>
        <n v="36349.360000000001"/>
        <n v="83163.100000000006"/>
        <n v="4423.37"/>
        <n v="15647.41"/>
        <n v="9541.1"/>
        <n v="32355.45"/>
        <n v="8462.0400000000009"/>
        <n v="21686.84"/>
        <n v="18716.099999999999"/>
        <n v="6656.88"/>
        <n v="46964.88"/>
        <n v="16355.59"/>
        <n v="39433.440000000002"/>
        <n v="50224.35"/>
        <n v="50836"/>
        <n v="1162.1300000000001"/>
        <n v="16657.41"/>
        <n v="30692.720000000001"/>
        <n v="1029.19"/>
        <n v="18236.2"/>
        <n v="1282.93"/>
        <n v="76354.100000000006"/>
        <n v="9428.2999999999993"/>
        <n v="2700.56"/>
        <n v="53500.160000000003"/>
        <n v="50917.86"/>
        <n v="72600.28"/>
        <n v="26127.96"/>
        <n v="62924.4"/>
        <n v="39599.58"/>
        <n v="90464.3"/>
        <n v="47581.35"/>
        <n v="25970.6"/>
        <n v="16840.2"/>
        <n v="36658.019999999997"/>
        <n v="55092.15"/>
        <n v="40399.14"/>
        <n v="15235.48"/>
        <n v="69320.039999999994"/>
        <n v="10304.59"/>
        <n v="34690.29"/>
        <n v="10588.26"/>
        <n v="19088.48"/>
        <n v="31626.16"/>
        <n v="3113.47"/>
        <n v="61228.25"/>
        <n v="35238.959999999999"/>
        <n v="10417.08"/>
        <n v="32761.200000000001"/>
        <n v="5276.87"/>
        <n v="51453.39"/>
        <n v="24687.09"/>
        <n v="5603.74"/>
        <n v="90790.5"/>
        <n v="20650.560000000001"/>
        <n v="8758.0400000000009"/>
        <n v="6980.92"/>
        <n v="7251.85"/>
        <n v="41602.71"/>
        <n v="21705.15"/>
        <n v="84003.9"/>
        <n v="35093.660000000003"/>
        <n v="37941.58"/>
        <n v="6641.82"/>
        <n v="3438.8"/>
        <n v="55775.56"/>
        <n v="10476.120000000001"/>
        <n v="54147.16"/>
        <n v="9793.73"/>
        <n v="43600.160000000003"/>
        <n v="20844.099999999999"/>
        <n v="69566.399999999994"/>
        <n v="47415.199999999997"/>
        <n v="76027.320000000007"/>
        <n v="13607.7"/>
        <n v="62037.4"/>
        <n v="85255.5"/>
        <n v="74305.649999999994"/>
        <n v="30285.24"/>
        <n v="17028.240000000002"/>
        <n v="17129.82"/>
        <n v="30869.79"/>
        <n v="52844.32"/>
        <n v="33936.92"/>
        <n v="55492.38"/>
        <n v="65031.65"/>
        <n v="33017.79"/>
        <n v="63670.76"/>
        <n v="39798.75"/>
        <n v="8005.56"/>
        <n v="94811.95"/>
        <n v="38546.46"/>
        <n v="27756.94"/>
        <n v="46182.36"/>
        <n v="20551.259999999998"/>
        <n v="5271.36"/>
        <n v="18727.88"/>
        <n v="19906.05"/>
        <n v="28646.84"/>
        <n v="21740.7"/>
        <n v="62075.56"/>
        <n v="30183.62"/>
        <n v="36161.699999999997"/>
        <n v="51918.09"/>
        <n v="4754.6499999999996"/>
        <n v="24953.06"/>
        <n v="1675"/>
        <n v="49002.559999999998"/>
        <n v="7060.53"/>
        <n v="20216.310000000001"/>
        <n v="14756.76"/>
        <n v="2183.37"/>
        <n v="50839.24"/>
        <n v="18994.400000000001"/>
        <n v="3988.78"/>
        <n v="13438.06"/>
        <n v="42462.559999999998"/>
        <n v="42363.72"/>
        <n v="48528.06"/>
        <n v="4290.5600000000004"/>
        <n v="63819.1"/>
        <n v="15069.34"/>
        <n v="11317.22"/>
        <n v="52613.73"/>
        <n v="9526.74"/>
        <n v="8285.4"/>
        <n v="20867.36"/>
        <n v="71109.48"/>
        <n v="4614.24"/>
        <n v="4738.08"/>
        <n v="41879.85"/>
        <n v="79004.639999999999"/>
        <n v="10849.4"/>
        <n v="981.85"/>
        <n v="91323.1"/>
        <n v="4541.6099999999997"/>
        <n v="8621.75"/>
        <n v="52397.52"/>
        <n v="12367.76"/>
        <n v="17878.97"/>
        <n v="7726.2"/>
        <n v="28327.98"/>
        <n v="19144.71"/>
        <n v="37582.47"/>
        <n v="1890.36"/>
        <n v="27034.42"/>
        <n v="12210.28"/>
        <n v="30311.9"/>
        <n v="13206.51"/>
        <n v="2270.25"/>
        <n v="72652.149999999994"/>
        <n v="13492.5"/>
        <n v="10263.92"/>
        <n v="12288.6"/>
        <n v="22728.16"/>
        <n v="2998.28"/>
        <n v="779.96"/>
        <n v="22899.8"/>
        <n v="44312.9"/>
        <n v="13483.12"/>
        <n v="11553.7"/>
        <n v="8581.57"/>
        <n v="6008"/>
        <n v="89780.05"/>
        <n v="43483.28"/>
        <n v="8685.2900000000009"/>
        <n v="25803.32"/>
        <n v="44493.56"/>
        <n v="19036.87"/>
        <n v="43900.05"/>
        <n v="63151.8"/>
        <n v="18378.39"/>
        <n v="9982.2199999999993"/>
        <n v="33809.46"/>
        <n v="36163.919999999998"/>
        <n v="73647.199999999997"/>
        <n v="14487.9"/>
        <n v="21269.55"/>
        <n v="29227.95"/>
        <n v="16821.330000000002"/>
        <n v="14378.24"/>
        <n v="54734.1"/>
        <n v="36873.660000000003"/>
        <n v="29076.5"/>
        <n v="22050.6"/>
        <n v="70852.240000000005"/>
        <n v="38492.86"/>
        <n v="44955.48"/>
        <n v="6848.65"/>
        <n v="36487.480000000003"/>
        <n v="10761.15"/>
        <n v="20017.84"/>
        <n v="48607.76"/>
        <n v="59528.92"/>
        <n v="60164.4"/>
        <n v="1833.22"/>
        <n v="38318.75"/>
        <n v="12521.04"/>
        <n v="69139"/>
        <n v="25986.9"/>
        <n v="64386.04"/>
        <n v="24322.76"/>
        <n v="14819.45"/>
        <n v="35329.54"/>
        <n v="29088.84"/>
        <n v="71512.800000000003"/>
        <n v="16063.25"/>
        <n v="35275.08"/>
        <n v="523.53"/>
        <n v="15881.56"/>
        <n v="92335.7"/>
        <n v="4736.38"/>
        <n v="24499.68"/>
        <n v="5111.4399999999996"/>
        <n v="55803.5"/>
        <n v="38617.279999999999"/>
        <n v="36405.4"/>
        <n v="12469.29"/>
        <n v="73096.399999999994"/>
        <n v="85844.25"/>
        <n v="15572.04"/>
        <n v="13861.23"/>
        <n v="65458"/>
        <n v="37661.040000000001"/>
        <n v="40125.15"/>
        <n v="15238.96"/>
        <n v="80041.75"/>
        <n v="5321.4"/>
        <n v="36155.24"/>
        <n v="17803.919999999998"/>
        <n v="47307.65"/>
        <n v="32517.15"/>
        <n v="14020.58"/>
        <n v="11721.24"/>
        <n v="64323.8"/>
        <n v="25029.3"/>
        <n v="19081.919999999998"/>
        <n v="25009.08"/>
        <n v="2374.75"/>
        <n v="18607.88"/>
        <n v="47040.84"/>
        <n v="9021.2999999999993"/>
        <n v="47894.879999999997"/>
        <n v="49704.3"/>
        <n v="40430.720000000001"/>
        <n v="3501.78"/>
        <n v="19639.8"/>
        <n v="2538.75"/>
        <n v="12410.82"/>
        <n v="29133.65"/>
        <n v="37752.800000000003"/>
        <n v="71569.320000000007"/>
        <n v="28117.26"/>
        <n v="29933.25"/>
        <n v="13283.25"/>
        <n v="852.48"/>
        <n v="9868.7999999999993"/>
        <n v="13342.8"/>
        <n v="23366.82"/>
        <n v="64413.4"/>
        <n v="20511.919999999998"/>
        <n v="5621.32"/>
        <n v="2292.98"/>
        <n v="2113.1999999999998"/>
        <n v="61012.76"/>
        <n v="57914.01"/>
        <n v="33502.800000000003"/>
        <n v="18786.12"/>
        <n v="53958.04"/>
        <n v="15821.18"/>
        <n v="1759.84"/>
        <n v="19633.05"/>
        <n v="4148.05"/>
        <n v="61892.6"/>
        <n v="46323.33"/>
        <n v="16891.240000000002"/>
        <n v="1137.32"/>
        <n v="68390.7"/>
        <n v="18582.919999999998"/>
        <n v="8501.67"/>
        <n v="31987.200000000001"/>
        <n v="42292.38"/>
        <n v="3706.87"/>
        <n v="22557"/>
        <n v="33848.699999999997"/>
        <n v="99023.2"/>
        <n v="57986.6"/>
        <n v="16522.16"/>
        <n v="12887.57"/>
        <n v="4953.04"/>
        <n v="7773.58"/>
        <n v="23996.84"/>
        <n v="24815.9"/>
        <n v="6927.8"/>
        <n v="24006.82"/>
        <n v="2780.15"/>
        <n v="3720.66"/>
        <n v="4216.62"/>
        <n v="2943.4"/>
        <n v="50982.55"/>
        <n v="35039.25"/>
        <n v="78083.600000000006"/>
        <n v="35973.24"/>
        <n v="53185.2"/>
        <n v="9155.41"/>
        <n v="15540.09"/>
        <n v="14891.96"/>
        <n v="77161.759999999995"/>
        <n v="18550.73"/>
        <n v="13564.23"/>
        <n v="61582.65"/>
        <n v="34661.050000000003"/>
        <n v="18009.509999999998"/>
        <n v="9266.0499999999993"/>
        <n v="32963.64"/>
        <n v="13062.1"/>
        <n v="51994.080000000002"/>
        <n v="49190.5"/>
        <n v="19092.66"/>
        <n v="18036.939999999999"/>
        <n v="12261.99"/>
        <n v="9574.16"/>
        <n v="9772.4"/>
        <n v="55078.52"/>
        <n v="7240.55"/>
        <n v="24510.42"/>
        <n v="69448.88"/>
        <n v="48406.16"/>
        <n v="62774.64"/>
        <n v="27826.04"/>
        <n v="38247.839999999997"/>
        <n v="11834.53"/>
        <n v="3115.66"/>
        <n v="7256.36"/>
        <n v="21581.43"/>
        <n v="63879.199999999997"/>
        <n v="6071.68"/>
        <n v="89484.5"/>
        <n v="74231.5"/>
        <n v="977.57"/>
        <n v="17525.599999999999"/>
        <n v="19942.150000000001"/>
        <n v="58608.3"/>
        <n v="7725.39"/>
        <n v="14442.96"/>
        <n v="12548.12"/>
        <n v="54743.22"/>
        <n v="9136.02"/>
        <n v="9390.16"/>
        <n v="31688.720000000001"/>
        <n v="36374.6"/>
        <n v="62999.519999999997"/>
        <n v="22956.240000000002"/>
        <n v="91532.75"/>
        <n v="54390.2"/>
        <n v="17775.439999999999"/>
        <n v="23440.05"/>
        <n v="1616.05"/>
        <n v="42598.29"/>
        <n v="10558.28"/>
        <n v="74339.25"/>
        <n v="50860.800000000003"/>
        <n v="36681.65"/>
        <n v="10783.02"/>
        <n v="11525.65"/>
        <n v="2882.56"/>
        <n v="35856.6"/>
        <n v="951.64"/>
        <n v="41570.04"/>
        <n v="18050.990000000002"/>
        <n v="12554.65"/>
        <n v="838.09"/>
        <n v="12212.07"/>
        <n v="42256.05"/>
        <n v="14092.1"/>
        <n v="45431.13"/>
        <n v="29288.68"/>
        <n v="38964.080000000002"/>
        <n v="36985.24"/>
        <n v="92133.2"/>
        <n v="34905.9"/>
        <n v="26276.97"/>
        <n v="57333.99"/>
        <n v="90502.45"/>
        <n v="76007.8"/>
        <n v="13822.76"/>
        <n v="15771.45"/>
        <n v="5798.28"/>
        <n v="937.68"/>
        <n v="24920.639999999999"/>
        <n v="2409.56"/>
        <n v="52443.39"/>
        <n v="6128.37"/>
        <n v="4818.2"/>
        <n v="23626.83"/>
        <n v="29728.959999999999"/>
        <n v="39923.5"/>
        <n v="33954.449999999997"/>
        <n v="13672.77"/>
        <n v="30593.24"/>
        <n v="34230.68"/>
        <n v="15313.71"/>
        <n v="5466.07"/>
        <n v="9695.41"/>
        <n v="2261.67"/>
        <n v="31903.65"/>
        <n v="31214.35"/>
        <n v="46904.160000000003"/>
        <n v="15011.53"/>
        <n v="38804.120000000003"/>
        <n v="39226.28"/>
        <n v="19763.259999999998"/>
        <n v="15116.19"/>
        <n v="6768.58"/>
        <n v="13752.44"/>
        <n v="41799.919999999998"/>
        <n v="56605.04"/>
        <n v="37848.800000000003"/>
        <n v="5392.34"/>
        <n v="32879.22"/>
        <n v="17818.77"/>
        <n v="22380.799999999999"/>
        <n v="37099.58"/>
        <n v="63134.92"/>
        <n v="56121.55"/>
        <n v="68478.880000000005"/>
        <n v="18126.73"/>
        <n v="14315.81"/>
        <n v="1847.58"/>
        <n v="68536"/>
        <n v="17255.55"/>
        <n v="7936.26"/>
        <n v="28887.95"/>
        <n v="62531.28"/>
        <n v="5051.47"/>
        <n v="40437.25"/>
        <n v="35184.379999999997"/>
        <n v="17297.97"/>
        <n v="26084.43"/>
        <n v="22278.03"/>
        <n v="15218.63"/>
        <n v="37634.199999999997"/>
        <n v="60195.25"/>
        <n v="51911.43"/>
        <n v="29633.55"/>
        <n v="23998.9"/>
        <n v="46828.59"/>
        <n v="27814.76"/>
        <n v="31797.33"/>
        <n v="69252.350000000006"/>
        <n v="18154.599999999999"/>
        <n v="13260.08"/>
        <n v="87602.65"/>
        <n v="9364.4599999999991"/>
        <n v="39756.15"/>
        <n v="2797.26"/>
        <n v="52654.48"/>
        <n v="55882.5"/>
        <n v="30485.119999999999"/>
        <n v="36600.81"/>
        <n v="59089.32"/>
        <n v="8039.65"/>
        <n v="4503.4399999999996"/>
        <n v="5806.64"/>
        <n v="37687.050000000003"/>
        <n v="36032.26"/>
        <n v="8294.43"/>
        <n v="4169"/>
        <n v="76745.2"/>
        <n v="41712.32"/>
        <n v="9625"/>
        <n v="2553.38"/>
        <n v="7221.35"/>
        <n v="32581.919999999998"/>
        <n v="8036.81"/>
        <n v="20227.28"/>
        <n v="57925.48"/>
        <n v="401.08"/>
        <n v="51904.800000000003"/>
        <n v="22719.1"/>
        <n v="49497.84"/>
        <n v="38352.800000000003"/>
        <n v="12634.17"/>
        <n v="31686.959999999999"/>
        <n v="39898.83"/>
        <n v="18405.759999999998"/>
        <n v="24151.48"/>
        <n v="8324.25"/>
        <n v="35033.910000000003"/>
        <n v="51969.440000000002"/>
        <n v="16999.61"/>
        <n v="22450.85"/>
        <n v="21881.24"/>
        <n v="62501.2"/>
        <n v="64962.95"/>
        <n v="63871.96"/>
        <n v="41140.050000000003"/>
        <n v="32927.550000000003"/>
        <n v="41195.64"/>
        <n v="7169.7"/>
        <n v="6081.72"/>
        <n v="7375.02"/>
        <n v="12995.26"/>
        <n v="28521.55"/>
        <n v="15629.28"/>
        <n v="3040.5"/>
        <n v="65218.65"/>
        <n v="23267.88"/>
        <n v="20618.099999999999"/>
        <n v="73052.12"/>
        <n v="35297.800000000003"/>
        <n v="19311.72"/>
        <n v="4600.12"/>
        <n v="21948.9"/>
        <n v="36094.6"/>
        <n v="4194.57"/>
        <n v="25154.15"/>
        <n v="37057.47"/>
        <n v="36125.46"/>
        <n v="22808.79"/>
        <n v="38373.75"/>
        <n v="19148.64"/>
        <n v="5315.02"/>
        <n v="4693.32"/>
        <n v="3577.99"/>
        <n v="270.36"/>
        <n v="12281.74"/>
        <n v="28070.880000000001"/>
        <n v="21492.18"/>
        <n v="17831.560000000001"/>
        <n v="31024.34"/>
        <n v="41872.92"/>
        <n v="10985.25"/>
        <n v="15582.15"/>
        <n v="9273.2800000000007"/>
        <n v="19031.88"/>
        <n v="4308.88"/>
        <n v="30483.45"/>
        <n v="37834.1"/>
        <n v="7206.16"/>
        <n v="73028.039999999994"/>
        <n v="24923.46"/>
        <n v="54317.95"/>
        <n v="36670.239999999998"/>
        <n v="12191.72"/>
        <n v="47295.99"/>
        <n v="92547.45"/>
        <n v="16724.61"/>
        <n v="1500.11"/>
        <n v="70336.600000000006"/>
        <n v="10903.32"/>
        <n v="7397.67"/>
        <n v="6657.6"/>
        <n v="2038.39"/>
        <n v="32576.14"/>
        <n v="55871.48"/>
        <n v="48023.22"/>
        <n v="10267.36"/>
        <n v="68338.28"/>
        <n v="17849.72"/>
        <n v="95668.15"/>
        <n v="62290.05"/>
        <n v="10758.84"/>
        <n v="19224.990000000002"/>
        <n v="5573.52"/>
        <n v="22187.68"/>
        <n v="52847.8"/>
        <n v="23704.54"/>
        <n v="23358.02"/>
        <n v="64454.3"/>
        <n v="13755.11"/>
        <n v="23322.2"/>
        <n v="54451.05"/>
        <n v="28188.86"/>
        <n v="1634.36"/>
        <n v="9735.16"/>
        <n v="33535.25"/>
        <n v="32013.7"/>
        <n v="15811.3"/>
        <n v="56085.48"/>
        <n v="76434.960000000006"/>
        <n v="15336.07"/>
        <n v="4461.08"/>
        <n v="44009.7"/>
        <n v="38172.550000000003"/>
        <n v="2329.4"/>
        <n v="16008.29"/>
        <n v="261.86"/>
        <n v="23547.74"/>
        <n v="892.34"/>
        <n v="2363.5300000000002"/>
        <n v="94674.9"/>
        <n v="22484.639999999999"/>
        <n v="68015.08"/>
        <n v="27781"/>
        <n v="44886.64"/>
        <n v="13995.72"/>
        <n v="27463.8"/>
        <n v="17043.45"/>
        <n v="15299.56"/>
        <n v="87397.3"/>
        <n v="18472.02"/>
        <n v="3576.22"/>
        <n v="11993.87"/>
        <n v="44830.38"/>
        <n v="3350.07"/>
        <n v="23041.759999999998"/>
        <n v="1324.4"/>
        <n v="7187.8"/>
        <n v="15110.8"/>
        <n v="71760.639999999999"/>
        <n v="49036.4"/>
        <n v="8297.58"/>
        <n v="32509.98"/>
        <n v="18965.5"/>
        <n v="11198.34"/>
        <n v="24894.98"/>
        <n v="22946.799999999999"/>
        <n v="14774.24"/>
        <n v="56924.76"/>
        <n v="10176.33"/>
        <n v="29419.98"/>
        <n v="7870.56"/>
        <n v="12907.25"/>
        <n v="69164.05"/>
        <n v="42273.15"/>
        <n v="44244.27"/>
        <n v="16924.05"/>
        <n v="55301.04"/>
        <n v="20674.439999999999"/>
        <n v="13722.56"/>
        <n v="52743.199999999997"/>
        <n v="64736.36"/>
        <n v="36684.99"/>
        <n v="44015.8"/>
        <n v="78041.8"/>
        <n v="38639.300000000003"/>
        <n v="59312.58"/>
        <n v="12716.62"/>
        <n v="9023.06"/>
        <n v="3123.34"/>
        <n v="5724.12"/>
        <n v="49929.66"/>
        <n v="64268.35"/>
        <n v="12482.86"/>
        <n v="10780"/>
        <n v="79681.960000000006"/>
        <n v="94115.6"/>
        <n v="42391.89"/>
        <n v="10367.92"/>
        <n v="11170.97"/>
        <n v="8426.11"/>
        <n v="47079.08"/>
        <n v="54778.65"/>
        <n v="26549.599999999999"/>
        <n v="11582.01"/>
        <n v="18806.07"/>
        <n v="43083.27"/>
        <n v="30479.439999999999"/>
        <n v="11673.6"/>
        <n v="21018.74"/>
        <n v="71406.850000000006"/>
        <n v="42411.69"/>
        <n v="74574.36"/>
        <n v="29237.06"/>
        <n v="15883.42"/>
        <n v="19376.669999999998"/>
        <n v="34741.4"/>
        <n v="11348.49"/>
        <n v="8612.9599999999991"/>
        <n v="31907.3"/>
        <n v="26419.8"/>
        <n v="90064.05"/>
        <n v="30029.119999999999"/>
        <n v="55148.85"/>
        <n v="14866.74"/>
        <n v="34884.879999999997"/>
        <n v="58748.68"/>
        <n v="26046.58"/>
        <n v="49852.05"/>
        <n v="1782.69"/>
        <n v="13504.2"/>
        <n v="19070.439999999999"/>
        <n v="5164.6400000000003"/>
        <n v="4898.38"/>
        <n v="19855.64"/>
        <n v="31087.35"/>
        <n v="18987.05"/>
        <n v="4433.8900000000003"/>
        <n v="20980.32"/>
        <n v="20973.8"/>
        <n v="74978.899999999994"/>
        <n v="31984.82"/>
        <n v="29864.400000000001"/>
        <n v="15124.41"/>
        <n v="15253.95"/>
        <n v="33395.800000000003"/>
        <n v="62736.15"/>
        <n v="36228.86"/>
        <n v="70525.8"/>
        <n v="78889.039999999994"/>
        <n v="7524.51"/>
        <n v="1264.1199999999999"/>
        <n v="32795.08"/>
        <n v="46333.8"/>
        <n v="1738.6"/>
        <n v="32867.919999999998"/>
        <n v="24473.52"/>
        <n v="27129.86"/>
        <n v="25864.45"/>
        <n v="91292.3"/>
        <n v="54388.6"/>
        <n v="23651.15"/>
        <n v="47001.52"/>
        <n v="817.4"/>
        <n v="62349.68"/>
        <n v="40802.22"/>
        <n v="57266.64"/>
        <n v="53933.4"/>
        <n v="70371.72"/>
        <n v="51894.5"/>
        <n v="56739.72"/>
        <n v="7784.94"/>
        <n v="13833.57"/>
        <n v="11064.72"/>
        <n v="38394"/>
        <n v="49177.38"/>
        <n v="3149.36"/>
        <n v="18852.599999999999"/>
        <n v="41004.75"/>
        <n v="2496.16"/>
        <n v="44124.639999999999"/>
        <n v="8738.65"/>
        <n v="38205.18"/>
        <n v="44185.95"/>
        <n v="14188.46"/>
        <n v="40371.85"/>
        <n v="45674.49"/>
        <n v="36402.519999999997"/>
        <n v="33615.82"/>
        <n v="1347.38"/>
        <n v="6035.66"/>
        <n v="6550.16"/>
        <n v="15214.94"/>
        <n v="35496.44"/>
        <n v="6777.28"/>
        <n v="15161.52"/>
        <n v="53811.4"/>
        <n v="16708.39"/>
        <n v="8746.77"/>
        <n v="28682.55"/>
        <n v="54454.68"/>
        <n v="46809.48"/>
        <n v="28740.76"/>
        <n v="71609.919999999998"/>
        <n v="57194.559999999998"/>
        <n v="18545.43"/>
        <n v="74260.399999999994"/>
        <n v="79591.679999999993"/>
        <n v="7847.96"/>
        <n v="8934.9500000000007"/>
        <n v="4904.49"/>
        <n v="27190.29"/>
        <n v="9932.85"/>
        <n v="5721.4"/>
        <n v="636.72"/>
        <n v="27788.240000000002"/>
        <n v="85146.95"/>
        <n v="4199.68"/>
        <n v="57816.99"/>
        <n v="26659.35"/>
        <n v="2825.13"/>
        <n v="54766.559999999998"/>
        <n v="16949.060000000001"/>
        <n v="12431.34"/>
        <n v="72924.960000000006"/>
        <n v="63606.55"/>
        <n v="8014.84"/>
        <n v="48657.75"/>
        <n v="25459.8"/>
        <n v="1322.28"/>
        <n v="5870.67"/>
        <n v="18513.75"/>
        <n v="50209.15"/>
        <n v="49012.41"/>
        <n v="42339.839999999997"/>
        <n v="13109"/>
        <n v="68117.149999999994"/>
        <n v="9558.7999999999993"/>
        <n v="11845.66"/>
        <n v="95500.65"/>
        <n v="83622.649999999994"/>
        <n v="63012.25"/>
        <n v="13190.6"/>
        <n v="573.29"/>
        <n v="40612.120000000003"/>
        <n v="46471.44"/>
        <n v="78197.05"/>
        <n v="32758.14"/>
        <n v="72839.679999999993"/>
        <n v="7430.22"/>
        <n v="66345.2"/>
        <n v="16120.36"/>
        <n v="46686.2"/>
        <n v="7987.96"/>
        <n v="44414.67"/>
        <n v="2016.63"/>
        <n v="28465.86"/>
        <n v="22285.16"/>
        <n v="31822.29"/>
        <n v="5635.21"/>
        <n v="35342.26"/>
        <n v="9565.24"/>
        <n v="63525.48"/>
        <n v="4734.3900000000003"/>
        <n v="62028.800000000003"/>
        <n v="23763"/>
        <n v="4532.7"/>
        <n v="34098.6"/>
        <n v="11387.18"/>
        <n v="18853.439999999999"/>
        <n v="32967.449999999997"/>
        <n v="14679.36"/>
        <n v="11898.18"/>
        <n v="49705.2"/>
        <n v="27546.81"/>
        <n v="31184.91"/>
        <n v="45822.400000000001"/>
        <n v="55189.59"/>
        <n v="5015.88"/>
        <n v="59927.64"/>
        <n v="80766.649999999994"/>
        <n v="5943.76"/>
        <n v="48182.13"/>
        <n v="11710.16"/>
        <n v="19819.599999999999"/>
        <n v="27892.48"/>
        <n v="91224.35"/>
        <n v="6348.02"/>
        <n v="49604.6"/>
        <n v="27048.94"/>
        <n v="84223.95"/>
        <n v="13181.88"/>
        <n v="8749.23"/>
        <n v="19268.419999999998"/>
        <n v="9160.25"/>
        <n v="19616.72"/>
        <n v="16879.2"/>
        <n v="45124.26"/>
        <n v="20473.259999999998"/>
        <n v="26035.7"/>
        <n v="20691.45"/>
        <n v="8947.32"/>
        <n v="16546.46"/>
        <n v="18370.560000000001"/>
        <n v="3247.2"/>
        <n v="58522.47"/>
        <n v="55390.28"/>
        <n v="3740.9"/>
        <n v="61098.35"/>
        <n v="22922.080000000002"/>
        <n v="4536.3599999999997"/>
        <n v="10700.67"/>
        <n v="43441"/>
        <n v="39426.300000000003"/>
        <n v="53530.400000000001"/>
        <n v="78172.44"/>
        <n v="11673.84"/>
        <n v="9069.66"/>
        <n v="12090.45"/>
        <n v="11611.9"/>
        <n v="35481.54"/>
        <n v="62419.55"/>
        <n v="52173.55"/>
        <n v="38282.959999999999"/>
        <n v="40639.199999999997"/>
        <n v="13271.56"/>
        <n v="70893.88"/>
        <n v="4554.58"/>
        <n v="51233.65"/>
        <n v="37389.14"/>
        <n v="33382.199999999997"/>
        <n v="41555.160000000003"/>
        <n v="38579.75"/>
        <n v="5943.82"/>
        <n v="27745.360000000001"/>
        <n v="6973.4"/>
        <n v="22889.67"/>
        <n v="12864.04"/>
        <n v="79063.899999999994"/>
        <n v="48742.26"/>
        <n v="49856.4"/>
        <n v="10153.719999999999"/>
        <n v="64374.36"/>
        <n v="85380.85"/>
        <n v="32907.4"/>
        <n v="8951.4"/>
        <n v="12592.47"/>
        <n v="53972.12"/>
        <n v="64763.16"/>
        <n v="481.32"/>
        <n v="69614.45"/>
        <n v="28082.02"/>
        <n v="16201.73"/>
        <n v="72975.600000000006"/>
        <n v="47449.35"/>
        <n v="26899.96"/>
        <n v="12078.75"/>
        <n v="4481.32"/>
        <n v="36745"/>
        <n v="41443.440000000002"/>
        <n v="6417.1"/>
        <n v="34576.589999999997"/>
        <n v="67756.2"/>
        <n v="13213.06"/>
        <n v="3919.17"/>
        <n v="27296.2"/>
        <n v="4760.6400000000003"/>
        <n v="21009.45"/>
        <n v="19684.02"/>
        <n v="23261.34"/>
        <n v="64968.25"/>
        <n v="23738.2"/>
        <n v="4056.72"/>
        <n v="16392.84"/>
        <n v="61118.76"/>
        <n v="18441.650000000001"/>
        <n v="50182.89"/>
        <n v="31122.78"/>
        <n v="16223.88"/>
        <n v="10352.36"/>
        <n v="57951.519999999997"/>
        <n v="7089.72"/>
        <n v="3238.62"/>
        <n v="34159.5"/>
        <n v="8840.7199999999993"/>
        <n v="19699.5"/>
        <n v="3219.92"/>
        <n v="26140.6"/>
        <n v="7235.93"/>
        <n v="3577.27"/>
        <n v="43348.639999999999"/>
        <n v="2398.6999999999998"/>
        <n v="29133.75"/>
        <n v="53508.800000000003"/>
        <n v="42266.1"/>
        <n v="13827.29"/>
        <n v="21130.05"/>
        <n v="11662.27"/>
        <n v="34761.75"/>
        <n v="5533.39"/>
        <n v="6113.14"/>
        <n v="51064.76"/>
        <n v="35198.949999999997"/>
        <n v="59466.39"/>
        <n v="30881.88"/>
        <n v="37685.14"/>
        <n v="1271.9000000000001"/>
        <n v="39297.019999999997"/>
        <n v="27071.43"/>
        <n v="97579"/>
        <n v="11705.68"/>
        <n v="31933.29"/>
        <n v="16144.66"/>
        <n v="44815.92"/>
        <n v="2749.96"/>
        <n v="8406.7199999999993"/>
        <n v="16540.46"/>
        <n v="76486.44"/>
        <n v="9408.36"/>
        <n v="47844.28"/>
        <n v="31933.64"/>
        <n v="14248.59"/>
        <n v="11841.3"/>
        <n v="16387.29"/>
        <n v="16818.12"/>
        <n v="13866.04"/>
        <n v="31453.98"/>
        <n v="71089.05"/>
        <n v="45128.6"/>
        <n v="33325.160000000003"/>
        <n v="11043.42"/>
        <n v="18699.150000000001"/>
        <n v="6108.5"/>
        <n v="29296.400000000001"/>
        <n v="5676.2"/>
        <n v="28619.34"/>
        <n v="47068.800000000003"/>
        <n v="95362.5"/>
        <n v="33874.720000000001"/>
        <n v="95572.4"/>
        <n v="27571.08"/>
        <n v="19429.599999999999"/>
        <n v="14393.31"/>
        <n v="21586.55"/>
        <n v="9647.08"/>
        <n v="2516.6"/>
        <n v="12306.48"/>
        <n v="74319.92"/>
        <n v="22251.759999999998"/>
        <n v="39779.879999999997"/>
        <n v="13187.06"/>
        <n v="54855.7"/>
        <n v="11542.16"/>
        <n v="8626.75"/>
        <n v="17839.099999999999"/>
        <n v="67089.8"/>
        <n v="9839.24"/>
        <n v="19721.400000000001"/>
        <n v="14433.66"/>
        <n v="9657.5"/>
        <n v="25888.32"/>
        <n v="31805.32"/>
        <n v="19866.68"/>
        <n v="15077.08"/>
        <n v="59159.68"/>
        <n v="14074.25"/>
        <n v="13603.88"/>
        <n v="13937.48"/>
        <n v="14635.82"/>
        <n v="38891.160000000003"/>
        <n v="55164.15"/>
        <n v="699.68"/>
        <n v="4857.7"/>
        <n v="62578.6"/>
        <n v="50569.86"/>
        <n v="2060.0700000000002"/>
        <n v="21133.89"/>
        <n v="464.69"/>
        <n v="12611.58"/>
        <n v="19525.86"/>
        <n v="36608.35"/>
        <n v="9863.4699999999993"/>
        <n v="40173.440000000002"/>
        <n v="3175.95"/>
        <n v="43643.95"/>
        <n v="51682.65"/>
        <n v="57643.53"/>
        <n v="4040.16"/>
        <n v="1835.66"/>
        <n v="1953.86"/>
        <n v="45751.92"/>
        <n v="6464.64"/>
        <n v="17024.11"/>
        <n v="15443.38"/>
        <n v="38354.160000000003"/>
        <n v="4624.32"/>
        <n v="20775.240000000002"/>
        <n v="41916.65"/>
        <n v="18439.919999999998"/>
        <n v="6139.68"/>
        <n v="36705.96"/>
        <n v="68609.56"/>
        <n v="6258.6"/>
        <n v="40694.65"/>
        <n v="8793.39"/>
        <n v="39782.660000000003"/>
        <n v="23092.95"/>
        <n v="22104.14"/>
        <n v="14004.3"/>
        <n v="11051"/>
        <n v="7544.08"/>
        <n v="50305.24"/>
        <n v="3655.23"/>
        <n v="3529"/>
        <n v="30538.98"/>
        <n v="9805.5300000000007"/>
        <n v="36253.550000000003"/>
        <n v="70174.8"/>
        <n v="9343.65"/>
        <n v="14538.45"/>
        <n v="26130.52"/>
        <n v="39269.879999999997"/>
        <n v="40797.449999999997"/>
        <n v="9080.94"/>
        <n v="8436.84"/>
        <n v="48817.72"/>
        <n v="47110.6"/>
        <n v="35059.199999999997"/>
        <n v="18132.68"/>
        <n v="8757.51"/>
        <n v="42692.639999999999"/>
        <n v="13618.31"/>
        <n v="81705.7"/>
        <n v="38049.040000000001"/>
        <n v="5401.58"/>
        <n v="8488.57"/>
        <n v="37631.86"/>
        <n v="12479.28"/>
        <n v="98235.6"/>
        <n v="36544.160000000003"/>
        <n v="3591.8"/>
        <n v="19297.7"/>
        <n v="3019.59"/>
        <n v="8232.16"/>
        <n v="53176.24"/>
        <n v="23266.560000000001"/>
        <n v="60867.05"/>
        <n v="36004.400000000001"/>
        <n v="5963.14"/>
        <n v="21565.65"/>
        <n v="14490"/>
        <n v="34387.25"/>
        <n v="9036.81"/>
        <n v="73173.240000000005"/>
        <n v="42503.19"/>
        <n v="56362.2"/>
        <n v="3547.94"/>
        <n v="1372.87"/>
        <n v="52062.85"/>
        <n v="21322.86"/>
        <n v="35354.550000000003"/>
        <n v="14839.47"/>
        <n v="42430.86"/>
        <n v="29827.08"/>
        <n v="53293.35"/>
        <n v="19545.45"/>
        <n v="81038.2"/>
        <n v="39188.04"/>
        <n v="15315.8"/>
        <n v="21383.74"/>
        <n v="34418.199999999997"/>
        <n v="639.55999999999995"/>
        <n v="12379.11"/>
        <n v="46862.5"/>
        <n v="7237.53"/>
        <n v="30381.24"/>
        <n v="1891.64"/>
        <n v="4653.38"/>
        <n v="36471.68"/>
        <n v="38331.160000000003"/>
        <n v="32728.02"/>
        <n v="77440.84"/>
        <n v="10863.42"/>
        <n v="16398.919999999998"/>
        <n v="55431.66"/>
        <n v="8411.25"/>
        <n v="82455.350000000006"/>
        <n v="25511.72"/>
        <n v="33342.949999999997"/>
        <n v="23983.95"/>
        <n v="10323.950000000001"/>
        <n v="98781.9"/>
        <n v="32547.279999999999"/>
        <n v="4585.3599999999997"/>
        <n v="16485.2"/>
        <n v="11125.51"/>
        <n v="17566.2"/>
        <n v="5839.64"/>
        <n v="89014.85"/>
        <n v="22024.94"/>
        <n v="18150.05"/>
        <n v="41702.199999999997"/>
        <n v="11031.08"/>
        <n v="70929.2"/>
        <n v="14453.22"/>
        <n v="77684.149999999994"/>
        <n v="22141.599999999999"/>
        <n v="19566.759999999998"/>
        <n v="37578.85"/>
        <n v="52506.18"/>
        <n v="21163.52"/>
        <n v="10924.36"/>
        <n v="19835.560000000001"/>
        <n v="12125.83"/>
        <n v="26169.33"/>
        <n v="45903.85"/>
        <n v="10273.48"/>
        <n v="14890.68"/>
        <n v="66695.839999999997"/>
        <n v="1324.85"/>
        <n v="17797.43"/>
        <n v="38734.080000000002"/>
        <n v="16323.62"/>
        <n v="14154.69"/>
        <n v="54615.69"/>
        <n v="15423.48"/>
        <n v="32472.16"/>
        <n v="2791.31"/>
        <n v="1033.3599999999999"/>
        <n v="52126.02"/>
        <n v="4009.7"/>
        <n v="11545.18"/>
        <n v="5141.37"/>
        <n v="9133.3799999999992"/>
        <n v="19872.3"/>
        <n v="47845.96"/>
        <n v="29143.54"/>
        <n v="18389.46"/>
        <n v="13836.71"/>
        <n v="10776.51"/>
        <n v="32731.86"/>
        <n v="12938.69"/>
        <n v="51497.88"/>
        <n v="97665.1"/>
        <n v="12631.46"/>
        <n v="54906.879999999997"/>
        <n v="6012.36"/>
        <n v="58350.239999999998"/>
        <n v="3079.85"/>
        <n v="34301.160000000003"/>
        <n v="27112.86"/>
        <n v="4214.33"/>
        <n v="21903"/>
        <n v="14674.92"/>
        <n v="6469.11"/>
        <n v="12738.75"/>
        <n v="11434"/>
        <n v="10611.18"/>
        <n v="40715.550000000003"/>
        <n v="68246.8"/>
        <n v="78881.240000000005"/>
        <n v="27354.38"/>
        <n v="4590.4399999999996"/>
        <n v="3771.56"/>
        <n v="35899.1"/>
        <n v="12184.2"/>
        <n v="7178.94"/>
        <n v="60506.64"/>
        <n v="23643.8"/>
        <n v="77070.960000000006"/>
        <n v="28796.1"/>
        <n v="99360"/>
        <n v="88141.95"/>
        <n v="10279.33"/>
        <n v="38148.75"/>
        <n v="5033.5200000000004"/>
        <n v="10611.48"/>
        <n v="10546.11"/>
        <n v="69222.679999999993"/>
        <n v="718.76"/>
        <n v="18175.41"/>
        <n v="40790.239999999998"/>
        <n v="36769.1"/>
        <n v="21237.040000000001"/>
        <n v="34851.339999999997"/>
        <n v="73092.56"/>
        <n v="11733.96"/>
        <n v="17614.2"/>
        <n v="10201.98"/>
        <n v="16484.919999999998"/>
        <n v="8867.93"/>
        <n v="27134.45"/>
        <n v="9446.14"/>
        <n v="25302.76"/>
        <n v="52031.85"/>
        <n v="25952.85"/>
        <n v="85015.55"/>
        <n v="15171.2"/>
        <n v="29046.799999999999"/>
        <n v="85727.05"/>
        <n v="19955.080000000002"/>
        <n v="13150.5"/>
        <n v="11207.58"/>
        <n v="42373.65"/>
        <n v="39958.699999999997"/>
        <n v="8716.86"/>
        <n v="71106"/>
        <n v="14712.52"/>
        <n v="12884.07"/>
        <n v="12849.98"/>
        <n v="11977.92"/>
        <n v="16118.4"/>
        <n v="36743.949999999997"/>
        <n v="15015.69"/>
        <n v="3327.86"/>
        <n v="14677.71"/>
        <n v="32092.400000000001"/>
        <n v="18203.09"/>
        <n v="7933.84"/>
        <n v="62341.45"/>
        <n v="38634.300000000003"/>
        <n v="25537.3"/>
        <n v="42099.63"/>
        <n v="53991.69"/>
        <n v="17768.84"/>
        <n v="4061.26"/>
        <n v="15107.74"/>
        <n v="73151.399999999994"/>
        <n v="3740.4"/>
        <n v="18137.310000000001"/>
        <n v="3114.47"/>
        <n v="23950.720000000001"/>
        <n v="6086.02"/>
        <n v="3644.84"/>
        <n v="13109.4"/>
        <n v="25995.08"/>
        <n v="16575.7"/>
        <n v="16957.439999999999"/>
        <n v="25836.48"/>
        <n v="56739.8"/>
        <n v="19700.53"/>
        <n v="17295.84"/>
        <n v="19654.2"/>
        <n v="18871.400000000001"/>
        <n v="23920.6"/>
        <n v="44276.65"/>
        <n v="50346.21"/>
        <n v="16222.06"/>
        <n v="3622.08"/>
        <n v="57609.15"/>
        <n v="10361.34"/>
        <n v="79851.839999999997"/>
        <n v="80667.55"/>
        <n v="62235"/>
        <n v="36612.6"/>
        <n v="79840.479999999996"/>
        <n v="953.98"/>
        <n v="48940.1"/>
        <n v="56249.75"/>
        <n v="3448.83"/>
        <n v="34726.1"/>
        <n v="25639.95"/>
        <n v="79068.149999999994"/>
        <n v="10363.35"/>
        <n v="77248.52"/>
        <n v="32234.28"/>
        <n v="97754.6"/>
        <n v="3713.52"/>
        <n v="74682.100000000006"/>
        <n v="18598.5"/>
        <n v="75767.360000000001"/>
        <n v="40031.360000000001"/>
        <n v="6975.91"/>
        <n v="23681.34"/>
        <n v="55801.45"/>
        <n v="4379.4399999999996"/>
        <n v="60440.3"/>
        <n v="2136.2399999999998"/>
        <n v="47272.92"/>
        <n v="4700.51"/>
        <n v="14065.06"/>
        <n v="26694.45"/>
        <n v="14735.04"/>
        <n v="32751.96"/>
        <n v="31145.85"/>
        <n v="33067.040000000001"/>
        <n v="35421.269999999997"/>
        <n v="11293.89"/>
        <n v="3359.87"/>
        <n v="63665.16"/>
        <n v="30986.400000000001"/>
        <n v="33946.019999999997"/>
        <n v="12826.15"/>
        <n v="21172.05"/>
        <n v="5856.52"/>
        <n v="19641.04"/>
        <n v="25424.32"/>
        <n v="50737.38"/>
        <n v="67893.64"/>
        <n v="36518.1"/>
        <n v="62020.75"/>
        <n v="46303.92"/>
        <n v="25468.46"/>
        <n v="18536.04"/>
        <n v="12619.64"/>
        <n v="24761.08"/>
        <n v="74466.559999999998"/>
        <n v="31520.880000000001"/>
        <n v="441.96"/>
        <n v="24794.16"/>
        <n v="78807.360000000001"/>
        <n v="16025.6"/>
        <n v="29239.88"/>
        <n v="19879.060000000001"/>
        <n v="50946.15"/>
        <n v="29463.48"/>
        <n v="58622.58"/>
        <n v="10315.75"/>
        <n v="90113.3"/>
        <n v="16372.28"/>
        <n v="30052.44"/>
        <n v="50061.54"/>
        <n v="77863.759999999995"/>
        <n v="1779.97"/>
        <n v="74409.5"/>
        <n v="16805.55"/>
        <n v="17350.330000000002"/>
        <n v="6095.55"/>
        <n v="19975"/>
        <n v="18384.78"/>
        <n v="50339.55"/>
        <n v="89122.55"/>
        <n v="5320.29"/>
        <n v="1655"/>
        <n v="5069.22"/>
        <n v="29824.240000000002"/>
        <n v="68486.5"/>
        <n v="31402.32"/>
        <n v="8389.6299999999992"/>
        <n v="41206.400000000001"/>
        <n v="7682.34"/>
        <n v="10477.280000000001"/>
        <n v="48587.22"/>
        <n v="53032.76"/>
        <n v="65679.12"/>
        <n v="26436.54"/>
        <n v="39582.089999999997"/>
        <n v="35121.440000000002"/>
        <n v="21478.639999999999"/>
        <n v="8377.23"/>
        <n v="9738.7000000000007"/>
        <n v="15099.8"/>
        <n v="38650.559999999998"/>
        <n v="15285.09"/>
        <n v="21828.03"/>
        <n v="18532.8"/>
        <n v="60270.36"/>
        <n v="80705.149999999994"/>
        <n v="16900.060000000001"/>
        <n v="46672.53"/>
        <n v="11039.79"/>
        <n v="31156.5"/>
        <n v="12720.84"/>
        <n v="79856.759999999995"/>
        <n v="3463.33"/>
        <n v="14004.67"/>
        <n v="5005.62"/>
        <n v="24140.82"/>
        <n v="35260.5"/>
        <n v="4432.34"/>
        <n v="15414.08"/>
        <n v="9622.48"/>
        <n v="39766.44"/>
        <n v="28795.7"/>
        <n v="29961.75"/>
        <n v="36318.559999999998"/>
        <n v="3835.71"/>
        <n v="50941.75"/>
        <n v="22479.27"/>
        <n v="22053.360000000001"/>
        <n v="62187"/>
        <n v="5288.82"/>
        <n v="33691.08"/>
        <n v="972.55"/>
        <n v="2769.38"/>
        <n v="17679.560000000001"/>
        <n v="68649.600000000006"/>
        <n v="54831.27"/>
        <n v="13809.92"/>
        <n v="38120.660000000003"/>
        <n v="42343.4"/>
        <n v="18483.8"/>
        <n v="10559.03"/>
        <n v="42338.79"/>
        <n v="4827.1899999999996"/>
        <n v="2145.54"/>
        <n v="44366.16"/>
        <n v="34485.32"/>
        <n v="49350.39"/>
        <n v="85231.3"/>
        <n v="58036.95"/>
        <n v="2808.87"/>
        <n v="84311.85"/>
        <n v="471.38"/>
        <n v="33868.639999999999"/>
        <n v="8265.42"/>
        <n v="15517.96"/>
        <n v="2945.4"/>
        <n v="13047.24"/>
        <n v="54216.39"/>
        <n v="34927.06"/>
        <n v="39136.800000000003"/>
        <n v="577.02"/>
        <n v="12194.65"/>
        <n v="68099"/>
        <n v="24593.19"/>
        <n v="12685.44"/>
        <n v="67009.960000000006"/>
        <n v="15896.04"/>
        <n v="47688.45"/>
        <n v="79951.48"/>
        <n v="8150.32"/>
        <n v="44941.47"/>
        <n v="84691.35"/>
        <n v="5572.44"/>
        <n v="53332.800000000003"/>
        <n v="41280.959999999999"/>
        <n v="31101.26"/>
        <n v="44571.7"/>
        <n v="33221.46"/>
        <n v="45721.32"/>
        <n v="1611.78"/>
        <n v="8853.36"/>
        <n v="1244.72"/>
        <n v="58647.9"/>
        <n v="58796.32"/>
        <n v="46972.1"/>
        <n v="43013.34"/>
        <n v="728.55"/>
        <n v="17972.18"/>
        <n v="65062.400000000001"/>
        <n v="9198.14"/>
        <n v="29267.42"/>
        <n v="67247.3"/>
        <n v="30378.06"/>
        <n v="10394.6"/>
        <n v="79711.399999999994"/>
        <n v="3915.78"/>
        <n v="79348.759999999995"/>
        <n v="11986.64"/>
        <n v="4392.28"/>
        <n v="22345.1"/>
        <n v="1020.48"/>
        <n v="14297.68"/>
        <n v="76664.88"/>
        <n v="37161.18"/>
        <n v="87875.45"/>
        <n v="7221.92"/>
        <n v="5849.68"/>
        <n v="10982.92"/>
        <n v="67909.119999999995"/>
        <n v="95078.8"/>
        <n v="2368.8200000000002"/>
        <n v="74009.75"/>
        <n v="15793.12"/>
        <n v="10419.16"/>
        <n v="8558.2999999999993"/>
        <n v="20510.82"/>
        <n v="677.68"/>
        <n v="66951.839999999997"/>
        <n v="20654.939999999999"/>
        <n v="10853.34"/>
        <n v="88080.7"/>
        <n v="46269.5"/>
        <n v="25109.32"/>
        <n v="22522.68"/>
        <n v="38689.040000000001"/>
        <n v="10331.56"/>
        <n v="19324.439999999999"/>
        <n v="46421.440000000002"/>
        <n v="45114.75"/>
        <n v="15840.04"/>
        <n v="51694"/>
        <n v="65588.850000000006"/>
        <n v="5640.52"/>
        <n v="58597.68"/>
        <n v="8595.7999999999993"/>
        <n v="39296.65"/>
        <n v="4811.78"/>
        <n v="11617.8"/>
        <n v="3371.41"/>
        <n v="76218.92"/>
        <n v="4063.75"/>
        <n v="52797.440000000002"/>
        <n v="2131.7800000000002"/>
        <n v="4137.32"/>
        <n v="67782.100000000006"/>
        <n v="14734.61"/>
        <n v="11773.56"/>
        <n v="77350.880000000005"/>
        <n v="40326.15"/>
        <n v="16825"/>
        <n v="57314.400000000001"/>
        <n v="2010.68"/>
        <n v="11617.57"/>
        <n v="3273.2"/>
        <n v="41338.559999999998"/>
        <n v="69015.56"/>
        <n v="51838.8"/>
        <n v="19496.72"/>
        <n v="44997.78"/>
        <n v="2425.75"/>
        <n v="821.93"/>
        <n v="7477.97"/>
        <n v="14107.74"/>
        <n v="36130.6"/>
        <n v="19385.02"/>
        <n v="28443.99"/>
        <n v="59691.6"/>
        <n v="7443.96"/>
        <n v="48975.54"/>
        <n v="51215.91"/>
        <n v="67649.25"/>
        <n v="28190.98"/>
        <n v="5516.04"/>
        <n v="70624.72"/>
        <n v="16005.02"/>
        <n v="50469.39"/>
        <n v="2050.69"/>
        <n v="25729.68"/>
        <n v="22623.84"/>
        <n v="30266.54"/>
        <n v="10832.31"/>
        <n v="19549.919999999998"/>
        <n v="44165.65"/>
        <n v="43993.04"/>
        <n v="14846.9"/>
        <n v="36452.480000000003"/>
        <n v="28770.12"/>
        <n v="48484.6"/>
        <n v="47259.76"/>
        <n v="13377.34"/>
        <n v="76409.08"/>
        <n v="28879.15"/>
        <n v="11220.53"/>
        <n v="27272.28"/>
        <n v="16170.96"/>
        <n v="24069.54"/>
        <n v="14919.4"/>
        <n v="23614.76"/>
        <n v="1300.04"/>
        <n v="13189.89"/>
        <n v="361.95"/>
        <n v="52421.72"/>
        <n v="4106.8"/>
        <n v="79850.16"/>
        <n v="12387.36"/>
        <n v="29662.66"/>
        <n v="8551.65"/>
        <n v="10538.08"/>
        <n v="51349.9"/>
        <n v="14437.7"/>
        <n v="10841.2"/>
        <n v="13924.94"/>
        <n v="86503.85"/>
        <n v="36104.519999999997"/>
        <n v="35626.050000000003"/>
        <n v="32296.44"/>
        <n v="26356.11"/>
        <n v="36006.839999999997"/>
        <n v="54896.35"/>
        <n v="2311.34"/>
        <n v="16179.6"/>
        <n v="32108.28"/>
        <n v="9616.77"/>
        <n v="20837.150000000001"/>
        <n v="79325.72"/>
        <n v="67064.759999999995"/>
        <n v="3009.42"/>
        <n v="78345.05"/>
        <n v="23826.95"/>
        <n v="24356.18"/>
        <n v="4139.7"/>
        <n v="35593.919999999998"/>
        <n v="51448.800000000003"/>
        <n v="11393.74"/>
        <n v="5998.61"/>
        <n v="17288.02"/>
        <n v="45985.68"/>
        <n v="33655.980000000003"/>
        <n v="12016.01"/>
        <n v="8911.1"/>
        <n v="47832"/>
        <n v="79125.399999999994"/>
        <n v="940.71"/>
        <n v="38603.699999999997"/>
        <n v="21363.99"/>
        <n v="11067.75"/>
        <n v="37654.9"/>
        <n v="52275"/>
        <n v="28436.06"/>
        <n v="2589.2399999999998"/>
        <n v="25474.400000000001"/>
        <n v="8825.92"/>
        <n v="1985.02"/>
        <n v="81768.3"/>
        <n v="9048.1"/>
        <n v="15177.98"/>
        <n v="49521.18"/>
        <n v="17124.64"/>
        <n v="26105.040000000001"/>
        <n v="8770.99"/>
        <n v="15707.96"/>
        <n v="18560.91"/>
        <n v="18958.82"/>
        <n v="14307.4"/>
        <n v="31094.54"/>
        <n v="38803.5"/>
        <n v="29681.119999999999"/>
        <n v="11533.32"/>
        <n v="23961"/>
        <n v="16188"/>
        <n v="10776.04"/>
        <n v="48819.03"/>
        <n v="45126"/>
        <n v="21129.87"/>
        <n v="6594.85"/>
        <n v="30232.6"/>
        <n v="13702.81"/>
        <n v="7629.39"/>
        <n v="18691.52"/>
        <n v="38143.4"/>
        <n v="18532.3"/>
        <n v="51966.64"/>
        <n v="19044.41"/>
        <n v="17638.53"/>
        <n v="17276.759999999998"/>
        <n v="34885.279999999999"/>
        <n v="43741.65"/>
        <n v="12621.51"/>
        <n v="29362"/>
        <n v="47803.8"/>
        <n v="2997.28"/>
        <n v="37991.24"/>
        <n v="19682.72"/>
        <n v="13961.13"/>
        <n v="4412.32"/>
        <n v="35301.1"/>
        <n v="19551.52"/>
        <n v="72493.25"/>
        <n v="52365.35"/>
        <n v="72146.12"/>
        <n v="35485.620000000003"/>
        <n v="13217.76"/>
        <n v="17274.86"/>
        <n v="13258.31"/>
        <n v="54097.2"/>
        <n v="13086.68"/>
        <n v="1853.61"/>
        <n v="43356.15"/>
        <n v="27456.240000000002"/>
        <n v="19286.52"/>
        <n v="26794.58"/>
        <n v="32627.88"/>
        <n v="3144.19"/>
        <n v="59747.95"/>
        <n v="57377.24"/>
        <n v="80532.149999999994"/>
        <n v="32256.1"/>
        <n v="8136.16"/>
        <n v="58079.040000000001"/>
        <n v="20737.759999999998"/>
        <n v="10248.969999999999"/>
        <n v="2081.52"/>
        <n v="46326.15"/>
        <n v="54245.599999999999"/>
        <n v="30606.3"/>
        <n v="36835.72"/>
        <n v="87039.1"/>
        <n v="1990.02"/>
        <n v="11302.65"/>
        <n v="23648.28"/>
        <n v="43874.6"/>
        <n v="10159.290000000001"/>
        <n v="28229.48"/>
        <n v="27676.2"/>
        <n v="74668.350000000006"/>
        <n v="17414.52"/>
        <n v="32844.400000000001"/>
        <n v="79742.52"/>
        <n v="26392.02"/>
        <n v="71467.100000000006"/>
        <n v="21768.7"/>
        <n v="34342.68"/>
        <n v="83158.649999999994"/>
        <n v="20141.73"/>
        <n v="26142.959999999999"/>
        <n v="51356.75"/>
        <n v="52881.55"/>
        <n v="17264"/>
        <n v="63104.52"/>
        <n v="1974.44"/>
        <n v="19457.84"/>
        <n v="4351.26"/>
        <n v="96227.5"/>
        <n v="52795.8"/>
        <n v="44146.84"/>
        <n v="45582.52"/>
        <n v="6105.66"/>
        <n v="15538.85"/>
        <n v="11231.41"/>
        <n v="18867.16"/>
        <n v="66523.839999999997"/>
        <n v="11923.9"/>
        <n v="15840.95"/>
        <n v="65896.2"/>
        <n v="11762.6"/>
        <n v="35279.96"/>
        <n v="13241.76"/>
        <n v="42014.559999999998"/>
        <n v="16753.8"/>
        <n v="57650.7"/>
        <n v="53207.8"/>
        <n v="82782"/>
        <n v="10514.44"/>
        <n v="8038.4"/>
        <n v="13441.58"/>
        <n v="37037.519999999997"/>
        <n v="19152.919999999998"/>
        <n v="14695.46"/>
        <n v="11454.75"/>
        <n v="35108.120000000003"/>
        <n v="17392.28"/>
        <n v="1532.32"/>
        <n v="37105.760000000002"/>
        <n v="33676.58"/>
        <n v="13089.4"/>
        <n v="2048.94"/>
        <n v="21699.56"/>
        <n v="5050.55"/>
        <n v="56171.31"/>
        <n v="74212.479999999996"/>
        <n v="6643.35"/>
        <n v="30874.95"/>
        <n v="13166.7"/>
        <n v="15325.4"/>
        <n v="40810.050000000003"/>
        <n v="66775.149999999994"/>
        <n v="42088.24"/>
        <n v="15793.8"/>
        <n v="10804.77"/>
        <n v="15899.35"/>
        <n v="1212.1099999999999"/>
        <n v="26988.959999999999"/>
        <n v="17342.64"/>
        <n v="65857.320000000007"/>
        <n v="9000.2999999999993"/>
        <n v="48666.68"/>
        <n v="88851"/>
        <n v="90149.8"/>
        <n v="19401.16"/>
        <n v="62458.48"/>
        <n v="18286.3"/>
        <n v="90867.8"/>
        <n v="18170.03"/>
        <n v="44158.86"/>
        <n v="17571.18"/>
        <n v="28272.959999999999"/>
        <n v="12900.08"/>
        <n v="47266.8"/>
        <n v="7873.65"/>
        <n v="15965.39"/>
        <n v="1334.3"/>
        <n v="24945.9"/>
        <n v="74149.320000000007"/>
        <n v="13499.92"/>
        <n v="2488.7399999999998"/>
        <n v="26644.41"/>
        <n v="44010.33"/>
        <n v="70016.759999999995"/>
        <n v="22017.54"/>
        <n v="50320.55"/>
        <n v="1073.2"/>
        <n v="42203.16"/>
        <n v="3674.68"/>
        <n v="38734.94"/>
        <n v="158"/>
        <n v="60688.44"/>
        <n v="18829.29"/>
        <n v="42736.72"/>
        <n v="10229.08"/>
        <n v="5774.94"/>
        <n v="37691.1"/>
        <n v="19284.8"/>
        <n v="26932.6"/>
        <n v="14196.25"/>
        <n v="8092.42"/>
        <n v="62012.08"/>
        <n v="29241"/>
        <n v="4293.8900000000003"/>
        <n v="66312.05"/>
        <n v="19852.68"/>
        <n v="37378.300000000003"/>
        <n v="6546.64"/>
        <n v="7399.5"/>
        <n v="71388.7"/>
        <n v="28444.400000000001"/>
        <n v="31695.24"/>
        <n v="28924.68"/>
        <n v="18905.900000000001"/>
        <n v="57268"/>
        <n v="43478.01"/>
        <n v="23140.54"/>
        <n v="44088.6"/>
        <n v="47681.22"/>
        <n v="48847.24"/>
        <n v="92568.85"/>
        <n v="32879.919999999998"/>
        <n v="29822.01"/>
        <n v="53169.65"/>
        <n v="17768.68"/>
        <n v="56178.76"/>
        <n v="33500.67"/>
        <n v="18671.95"/>
        <n v="5193.74"/>
        <n v="5358.17"/>
        <n v="19244.13"/>
        <n v="3754.71"/>
        <n v="14770.41"/>
        <n v="57541.95"/>
        <n v="11695.74"/>
        <n v="19491"/>
        <n v="53884.25"/>
        <n v="98245.45"/>
        <n v="71951.759999999995"/>
        <n v="37216.620000000003"/>
        <n v="55929.99"/>
        <n v="28923.4"/>
        <n v="10811.6"/>
        <n v="54708.51"/>
        <n v="19043.72"/>
        <n v="31730.240000000002"/>
        <n v="34506.44"/>
        <n v="2699.71"/>
        <n v="13731.76"/>
        <n v="17897.650000000001"/>
        <n v="3865.69"/>
        <n v="11136.76"/>
        <n v="74625.45"/>
        <n v="19842.36"/>
        <n v="12988.28"/>
        <n v="7656.8"/>
        <n v="15064.12"/>
        <n v="15627"/>
        <n v="16353.8"/>
        <n v="17766.2"/>
        <n v="10143.81"/>
        <n v="4338.2700000000004"/>
        <n v="29873.74"/>
        <n v="63720.24"/>
        <n v="33093.599999999999"/>
        <n v="16878.400000000001"/>
        <n v="56232.44"/>
        <n v="10352.549999999999"/>
        <n v="67711.240000000005"/>
        <n v="7825.26"/>
        <n v="17360.75"/>
        <n v="3126.78"/>
        <n v="5213.7299999999996"/>
        <n v="50059.41"/>
        <n v="2111.3000000000002"/>
        <n v="58558.400000000001"/>
        <n v="75869.039999999994"/>
        <n v="3506.28"/>
        <n v="3684.96"/>
        <n v="29148.880000000001"/>
        <n v="19294.93"/>
        <n v="1998.88"/>
        <n v="55649.37"/>
        <n v="62320.85"/>
        <n v="42682.239999999998"/>
        <n v="25895.439999999999"/>
        <n v="12445.98"/>
        <n v="18141.38"/>
        <n v="74551.75"/>
        <n v="17682.900000000001"/>
        <n v="81045.7"/>
        <n v="80015"/>
        <n v="10971.33"/>
        <n v="51759.39"/>
        <n v="33427.879999999997"/>
        <n v="33387.660000000003"/>
        <n v="43159.25"/>
        <n v="12633.01"/>
        <n v="21606.36"/>
        <n v="3897.57"/>
        <n v="1966.26"/>
        <n v="25530.46"/>
        <n v="12967.11"/>
        <n v="7424.96"/>
        <n v="9215.94"/>
        <n v="3757.58"/>
        <n v="15187.2"/>
        <n v="32204.43"/>
        <n v="16798.740000000002"/>
        <n v="25330.02"/>
        <n v="17926.68"/>
        <n v="53886.28"/>
        <n v="18457.62"/>
        <n v="26864.7"/>
        <n v="783.33"/>
        <n v="20384.48"/>
        <n v="56360.9"/>
        <n v="9051.68"/>
        <n v="25077.06"/>
        <n v="585.91999999999996"/>
        <n v="4113.78"/>
        <n v="47167.11"/>
        <n v="47906.8"/>
        <n v="12494.92"/>
        <n v="10357.700000000001"/>
        <n v="10889.3"/>
        <n v="71082.52"/>
        <n v="30653.85"/>
        <n v="19363.439999999999"/>
        <n v="14659.52"/>
        <n v="17331.62"/>
        <n v="17874.72"/>
        <n v="18676.8"/>
        <n v="15092.92"/>
        <n v="1097.1500000000001"/>
        <n v="19342.5"/>
        <n v="9143.33"/>
        <n v="12723.37"/>
        <n v="7219.8"/>
        <n v="8314.44"/>
        <n v="10237.42"/>
        <n v="43877.19"/>
        <n v="61689.4"/>
        <n v="25123.200000000001"/>
        <n v="11582.42"/>
        <n v="72522.399999999994"/>
        <n v="27964.12"/>
        <n v="39537.040000000001"/>
        <n v="7322.56"/>
        <n v="5817.87"/>
        <n v="34228.94"/>
        <n v="97653.55"/>
        <n v="65152.32"/>
        <n v="9384"/>
        <n v="4047.58"/>
        <n v="19939.93"/>
        <n v="79886.240000000005"/>
        <n v="28017"/>
        <n v="47352.33"/>
        <n v="5240.58"/>
        <n v="2068.2600000000002"/>
        <n v="26419.95"/>
        <n v="11927.28"/>
        <n v="45400"/>
        <n v="32215.86"/>
        <n v="86248.9"/>
        <n v="35496"/>
        <n v="53439.15"/>
        <n v="10460.129999999999"/>
        <n v="19928.759999999998"/>
        <n v="41243"/>
        <n v="13321.08"/>
        <n v="5878.84"/>
        <n v="71310.28"/>
        <n v="76952.52"/>
        <n v="36032.9"/>
        <n v="15883.66"/>
        <n v="70241.55"/>
        <n v="40486.230000000003"/>
        <n v="36386"/>
        <n v="2248.14"/>
        <n v="12841.14"/>
        <n v="30207.9"/>
        <n v="59188.6"/>
        <n v="23272.400000000001"/>
        <n v="65982.720000000001"/>
        <n v="66423.75"/>
        <n v="9364.5"/>
        <n v="69487.75"/>
        <n v="28723.16"/>
        <n v="58086.39"/>
        <n v="47435.64"/>
        <n v="6091.8"/>
        <n v="16836.96"/>
        <n v="1739.01"/>
        <n v="11986.6"/>
        <n v="222.8"/>
        <n v="24101.68"/>
        <n v="20368.98"/>
        <n v="15579.78"/>
        <n v="11936.08"/>
        <n v="24430.16"/>
        <n v="57965.46"/>
        <n v="71179.95"/>
        <n v="19609.39"/>
        <n v="54634.86"/>
        <n v="13718.43"/>
        <n v="19296.48"/>
        <n v="582.35"/>
        <n v="33369.68"/>
        <n v="6286.91"/>
        <n v="55419.39"/>
        <n v="82416.649999999994"/>
        <n v="99961.65"/>
        <n v="37675.32"/>
        <n v="1132.18"/>
        <n v="97365.7"/>
        <n v="28014.959999999999"/>
        <n v="5059.6499999999996"/>
        <n v="1111.55"/>
        <n v="36811.019999999997"/>
        <n v="31673.45"/>
        <n v="56235.519999999997"/>
        <n v="10781.52"/>
        <n v="11839.74"/>
        <n v="11913.85"/>
        <n v="13935.36"/>
        <n v="12194.55"/>
        <n v="36079.919999999998"/>
        <n v="32702.2"/>
        <n v="22535.8"/>
        <n v="40422.720000000001"/>
        <n v="43324.639999999999"/>
        <n v="51703.65"/>
        <n v="22556.1"/>
        <n v="17579.900000000001"/>
        <n v="19038.580000000002"/>
        <n v="29597.759999999998"/>
        <n v="29745.279999999999"/>
        <n v="68999.240000000005"/>
        <n v="21117.119999999999"/>
        <n v="36065.360000000001"/>
        <n v="18243.57"/>
        <n v="7093.8"/>
        <n v="98828.65"/>
        <n v="5704.2"/>
        <n v="65480.68"/>
        <n v="3000.6"/>
        <n v="72625.679999999993"/>
        <n v="9818.19"/>
        <n v="49744.62"/>
        <n v="16271.25"/>
        <n v="3497.92"/>
        <n v="33850.559999999998"/>
        <n v="50371.59"/>
        <n v="11837.4"/>
        <n v="12690.84"/>
        <n v="68087.039999999994"/>
        <n v="26973.18"/>
        <n v="2767.76"/>
        <n v="4316.46"/>
        <n v="4070.65"/>
        <n v="48510.21"/>
        <n v="41611.32"/>
        <n v="56755.08"/>
        <n v="14174.35"/>
        <n v="35803.08"/>
        <n v="4890.3999999999996"/>
        <n v="6274.41"/>
        <n v="31382.3"/>
        <n v="79583.92"/>
        <n v="26544.95"/>
        <n v="8441.67"/>
        <n v="49865.4"/>
        <n v="13539.91"/>
        <n v="59850.2"/>
        <n v="28388"/>
        <n v="35078.239999999998"/>
        <n v="1124.69"/>
        <n v="29455.05"/>
        <n v="29480.82"/>
        <n v="26141.74"/>
        <n v="73190.44"/>
        <n v="11255.73"/>
        <n v="39116.46"/>
        <n v="23862.400000000001"/>
        <n v="20246.099999999999"/>
        <n v="18332.419999999998"/>
        <n v="20687.07"/>
        <n v="25394.01"/>
        <n v="37181.550000000003"/>
        <n v="9742.99"/>
        <n v="35332.160000000003"/>
        <n v="13147.2"/>
        <n v="19239.939999999999"/>
        <n v="10959.2"/>
        <n v="3312.91"/>
        <n v="26831.01"/>
        <n v="1683.17"/>
        <n v="19981.7"/>
        <n v="34609.74"/>
        <n v="68721.759999999995"/>
        <n v="39106.68"/>
        <n v="33020.120000000003"/>
        <n v="1373.88"/>
        <n v="71777.8"/>
        <n v="12241.16"/>
        <n v="15613.83"/>
        <n v="3141.4"/>
        <n v="28831.3"/>
        <n v="1315.12"/>
        <n v="3556.2"/>
        <n v="18891.89"/>
        <n v="69279.56"/>
        <n v="86496.7"/>
        <n v="2288.4899999999998"/>
        <n v="27013.98"/>
        <n v="18138.03"/>
        <n v="13200.92"/>
        <n v="59516.07"/>
        <n v="60624.7"/>
        <n v="20023.12"/>
        <n v="14359.22"/>
        <n v="5187.8"/>
        <n v="38476.6"/>
        <n v="59250.68"/>
        <n v="2399.23"/>
        <n v="9103.56"/>
        <n v="777.46"/>
        <n v="19585.32"/>
        <n v="10658.36"/>
        <n v="41405.160000000003"/>
        <n v="14637.62"/>
        <n v="41279.4"/>
        <n v="3175.55"/>
        <n v="57520.65"/>
        <n v="50702.73"/>
        <n v="9029.24"/>
        <n v="70039.520000000004"/>
        <n v="15128.53"/>
        <n v="4301.3599999999997"/>
        <n v="48788.55"/>
        <n v="6631.28"/>
        <n v="34564.660000000003"/>
        <n v="5978"/>
        <n v="749.25"/>
        <n v="33491.120000000003"/>
        <n v="24260.400000000001"/>
        <n v="69728.75"/>
        <n v="39266.239999999998"/>
        <n v="4802.49"/>
        <n v="5344.03"/>
        <n v="13991.58"/>
        <n v="7820.3"/>
        <n v="16376.16"/>
        <n v="26189.040000000001"/>
        <n v="39576.339999999997"/>
        <n v="58691.91"/>
        <n v="76128.75"/>
        <n v="11392.48"/>
        <n v="88641.7"/>
        <n v="2152.23"/>
        <n v="24683.18"/>
        <n v="60418.25"/>
        <n v="79279.759999999995"/>
        <n v="19582.23"/>
        <n v="23512.1"/>
        <n v="77601.960000000006"/>
        <n v="31336.2"/>
        <n v="8825.94"/>
        <n v="14826.28"/>
        <n v="15891.78"/>
        <n v="78712.84"/>
        <n v="23661.919999999998"/>
        <n v="75797.05"/>
        <n v="25319.96"/>
        <n v="6087.79"/>
        <n v="23047.18"/>
        <n v="87101.5"/>
        <n v="70428.639999999999"/>
        <n v="6468.56"/>
        <n v="4693.05"/>
        <n v="43000.68"/>
        <n v="25234.720000000001"/>
        <n v="91254.8"/>
        <n v="9024"/>
        <n v="5839.58"/>
        <n v="99525.3"/>
        <n v="76928.7"/>
        <n v="7589.45"/>
        <n v="36161.440000000002"/>
        <n v="11881.05"/>
        <n v="34348.85"/>
        <n v="67393.8"/>
        <n v="6696.91"/>
        <n v="48216.45"/>
        <n v="50951.8"/>
        <n v="14308.85"/>
        <n v="41515"/>
        <n v="56403.33"/>
        <n v="49528.32"/>
        <n v="40865.730000000003"/>
        <n v="36038.300000000003"/>
        <n v="37463.68"/>
        <n v="1769.29"/>
        <n v="5431.06"/>
        <n v="89453.2"/>
        <n v="61101.55"/>
        <n v="20437.169999999998"/>
        <n v="19766.560000000001"/>
        <n v="23015.85"/>
        <n v="25376.91"/>
        <n v="51828.33"/>
        <n v="60636.800000000003"/>
        <n v="22810.16"/>
        <n v="1568.04"/>
        <n v="51159.57"/>
        <n v="8067.57"/>
        <n v="36573.980000000003"/>
        <n v="70469.72"/>
        <n v="27185.48"/>
        <n v="44460.639999999999"/>
        <n v="34220.42"/>
        <n v="17467.96"/>
        <n v="4395.9799999999996"/>
        <n v="31536.99"/>
        <n v="11440.36"/>
        <n v="17446.91"/>
        <n v="11310.09"/>
        <n v="4678.55"/>
        <n v="45019.77"/>
        <n v="22299.200000000001"/>
        <n v="39343.54"/>
        <n v="2423.9699999999998"/>
        <n v="16931.599999999999"/>
        <n v="38006.15"/>
        <n v="287.05"/>
        <n v="34237.050000000003"/>
        <n v="39024.21"/>
        <n v="35960.639999999999"/>
        <n v="93904"/>
        <n v="14216.31"/>
        <n v="60591.25"/>
        <n v="8301.56"/>
        <n v="9375.58"/>
        <n v="17484.490000000002"/>
        <n v="36955.64"/>
        <n v="24016.02"/>
        <n v="33637.83"/>
        <n v="42257.25"/>
        <n v="14046.6"/>
        <n v="3248.4"/>
        <n v="32574.92"/>
        <n v="50047.08"/>
        <n v="69686.75"/>
        <n v="33535.919999999998"/>
        <n v="46530"/>
        <n v="78992.759999999995"/>
        <n v="32825.379999999997"/>
        <n v="11849.51"/>
        <n v="8616.34"/>
        <n v="8510.7900000000009"/>
        <n v="16064.52"/>
        <n v="49911.1"/>
        <n v="34735.64"/>
        <n v="37338.550000000003"/>
        <n v="26566.44"/>
        <n v="12201.7"/>
        <n v="42735.06"/>
        <n v="72523.05"/>
        <n v="35867.67"/>
        <n v="4005.08"/>
        <n v="21156.720000000001"/>
        <n v="75002.8"/>
        <n v="29635.35"/>
        <n v="14852.69"/>
        <n v="85864.75"/>
        <n v="279.10000000000002"/>
        <n v="22098.34"/>
        <n v="42971.3"/>
        <n v="44237.55"/>
        <n v="95028.95"/>
        <n v="4126.5200000000004"/>
        <n v="14717.73"/>
        <n v="84787.25"/>
        <n v="17647.14"/>
        <n v="12886.82"/>
        <n v="66740.56"/>
        <n v="14353.5"/>
        <n v="79134.600000000006"/>
        <n v="2480.8000000000002"/>
        <n v="22406.7"/>
        <n v="5187.68"/>
        <n v="13528.29"/>
        <n v="39728.15"/>
        <n v="12632.19"/>
        <n v="39794.42"/>
        <n v="4483.17"/>
        <n v="68580.600000000006"/>
        <n v="15417.57"/>
        <n v="4530.99"/>
        <n v="9100.14"/>
        <n v="2141.65"/>
        <n v="8069.84"/>
        <n v="85766.1"/>
        <n v="41145.56"/>
        <n v="18073.53"/>
        <n v="11636.96"/>
        <n v="7825.7"/>
        <n v="9366.42"/>
        <n v="1869.21"/>
        <n v="25228.6"/>
        <n v="9675.5"/>
        <n v="15039.46"/>
        <n v="7928.72"/>
        <n v="33764.239999999998"/>
        <n v="38062.639999999999"/>
        <n v="51078.3"/>
        <n v="4192.04"/>
        <n v="2419.6"/>
        <n v="8483.67"/>
        <n v="4442.6099999999997"/>
        <n v="11281.42"/>
        <n v="38003"/>
        <n v="276.83999999999997"/>
        <n v="9019.6200000000008"/>
        <n v="3687.3"/>
        <n v="23820.02"/>
        <n v="35266.35"/>
        <n v="15951.54"/>
        <n v="49176.25"/>
        <n v="36910.239999999998"/>
        <n v="58346.31"/>
        <n v="3426.38"/>
        <n v="21691.98"/>
        <n v="480.3"/>
        <n v="42623.16"/>
        <n v="38972.480000000003"/>
        <n v="24430.720000000001"/>
        <n v="55439.13"/>
        <n v="1312.85"/>
        <n v="33751.46"/>
        <n v="48195.33"/>
        <n v="93003.9"/>
        <n v="12724.56"/>
        <n v="54034.35"/>
        <n v="2422.23"/>
        <n v="27778.76"/>
        <n v="36435.68"/>
        <n v="56852.46"/>
        <n v="62571.96"/>
        <n v="39845.360000000001"/>
        <n v="37958.46"/>
        <n v="8537.76"/>
        <n v="15810.32"/>
        <n v="7998.34"/>
        <n v="25471.48"/>
        <n v="47319.75"/>
        <n v="41584.800000000003"/>
        <n v="3947.48"/>
        <n v="84249.65"/>
        <n v="7306.77"/>
        <n v="65511.1"/>
        <n v="36313.72"/>
        <n v="4730.9399999999996"/>
        <n v="43988.31"/>
        <n v="52974.84"/>
        <n v="673.81"/>
        <n v="17165.07"/>
        <n v="9765.7000000000007"/>
        <n v="36668.910000000003"/>
        <n v="8961.4699999999993"/>
        <n v="34206.660000000003"/>
        <n v="19758.37"/>
        <n v="39851.64"/>
        <n v="51018.39"/>
        <n v="43805.91"/>
        <n v="11440.95"/>
        <n v="25066.59"/>
        <n v="15487.8"/>
        <n v="16450.32"/>
        <n v="71930.55"/>
        <n v="10772.54"/>
        <n v="56175.08"/>
        <n v="57570.45"/>
        <n v="4556.76"/>
        <n v="11009.04"/>
        <n v="37211.61"/>
        <n v="61114.44"/>
        <n v="492.56"/>
        <n v="22432.5"/>
        <n v="83617.05"/>
        <n v="10076.469999999999"/>
        <n v="3451.38"/>
        <n v="15203.85"/>
        <n v="4895.07"/>
        <n v="39929.519999999997"/>
        <n v="31787.34"/>
        <n v="12928.08"/>
        <n v="52997.760000000002"/>
        <n v="8949.32"/>
        <n v="3762.42"/>
        <n v="51318.76"/>
        <n v="39968.49"/>
        <n v="17276.060000000001"/>
        <n v="35100.22"/>
        <n v="3462.06"/>
        <n v="32472.66"/>
        <n v="70482"/>
        <n v="96848.15"/>
        <n v="29745.38"/>
        <n v="35933.440000000002"/>
        <n v="58433.760000000002"/>
        <n v="25137.759999999998"/>
        <n v="27771.86"/>
        <n v="11705.99"/>
        <n v="50790.33"/>
        <n v="15835.16"/>
        <n v="14999.24"/>
        <n v="9655.82"/>
        <n v="11748.88"/>
        <n v="26192.76"/>
        <n v="37496.82"/>
        <n v="7281.07"/>
        <n v="42188.56"/>
        <n v="52467.08"/>
        <n v="16090.47"/>
        <n v="14312.01"/>
        <n v="18102.759999999998"/>
        <n v="7233.54"/>
        <n v="5636.28"/>
        <n v="93306.65"/>
        <n v="46842.84"/>
        <n v="44294.2"/>
        <n v="5691.22"/>
        <n v="13353.17"/>
        <n v="3845.68"/>
        <n v="10571.49"/>
        <n v="40588.32"/>
        <n v="19131.939999999999"/>
        <n v="3226.72"/>
        <n v="79165.899999999994"/>
        <n v="885.15"/>
        <n v="6940.12"/>
        <n v="39148"/>
        <n v="36628.720000000001"/>
        <n v="23303.599999999999"/>
        <n v="73444.84"/>
        <n v="4731.6400000000003"/>
        <n v="66213.56"/>
        <n v="41154.239999999998"/>
        <n v="95013.25"/>
        <n v="34821.56"/>
        <n v="14101.35"/>
        <n v="39370.58"/>
        <n v="70215.850000000006"/>
        <n v="27077.24"/>
        <n v="21561.48"/>
        <n v="11854.59"/>
        <n v="7464.95"/>
        <n v="15266.6"/>
        <n v="5919.32"/>
        <n v="2314.4"/>
        <n v="19907.72"/>
        <n v="17259.12"/>
        <n v="37043.620000000003"/>
        <n v="52654.71"/>
        <n v="33231.4"/>
        <n v="4246.05"/>
        <n v="9044.92"/>
        <n v="14429.28"/>
        <n v="22556.5"/>
        <n v="47677.5"/>
        <n v="9056.64"/>
        <n v="13886.54"/>
        <n v="11271.39"/>
        <n v="76663.75"/>
        <n v="18810.96"/>
        <n v="70104.05"/>
        <n v="17282.400000000001"/>
        <n v="38778.800000000003"/>
        <n v="25384.32"/>
        <n v="32920.44"/>
        <n v="13914.52"/>
        <n v="25549.360000000001"/>
        <n v="42318.75"/>
        <n v="3579.79"/>
        <n v="25816.35"/>
        <n v="12867.32"/>
        <n v="81759.199999999997"/>
        <n v="58946.79"/>
        <n v="20127.09"/>
        <n v="37445.85"/>
        <n v="16725.490000000002"/>
        <n v="28721.360000000001"/>
        <n v="31377.4"/>
        <n v="63790.2"/>
        <n v="52084.9"/>
        <n v="12294.94"/>
        <n v="1449.28"/>
        <n v="3292.17"/>
        <n v="29165.54"/>
        <n v="70090.559999999998"/>
        <n v="9113.07"/>
        <n v="39056.97"/>
        <n v="17807.240000000002"/>
        <n v="17880.73"/>
        <n v="28382.01"/>
        <n v="77483.64"/>
        <n v="6609.44"/>
        <n v="57963.12"/>
        <n v="3752.8"/>
        <n v="52041.2"/>
        <n v="12069.6"/>
        <n v="5168.3100000000004"/>
        <n v="62303.35"/>
        <n v="50664.639999999999"/>
        <n v="45248.84"/>
        <n v="9958.67"/>
        <n v="1591.92"/>
        <n v="10597.77"/>
        <n v="6473.7"/>
        <n v="27836.560000000001"/>
        <n v="28909.52"/>
        <n v="61024.800000000003"/>
        <n v="7420.62"/>
        <n v="25876.48"/>
        <n v="43536.36"/>
        <n v="73276.12"/>
        <n v="39352.949999999997"/>
        <n v="83940.25"/>
        <n v="33566.28"/>
        <n v="33337.199999999997"/>
        <n v="443.58"/>
        <n v="22378.68"/>
        <n v="89616.6"/>
        <n v="23812.5"/>
        <n v="29079.22"/>
        <n v="27541.84"/>
        <n v="31818.16"/>
        <n v="10876.05"/>
        <n v="25268.3"/>
        <n v="79744.88"/>
        <n v="7806.55"/>
        <n v="21033.32"/>
        <n v="80479.3"/>
        <n v="11623.33"/>
        <n v="50831.3"/>
        <n v="13151.04"/>
        <n v="1488.65"/>
        <n v="2038.45"/>
        <n v="25257.48"/>
        <n v="31916.22"/>
        <n v="41042.25"/>
        <n v="1919.92"/>
        <n v="33311.79"/>
        <n v="74010.2"/>
        <n v="92033.3"/>
        <n v="60035.839999999997"/>
        <n v="9132.0400000000009"/>
        <n v="10717.14"/>
        <n v="30458.31"/>
        <n v="2066.7199999999998"/>
        <n v="15768.86"/>
        <n v="15174.75"/>
        <n v="17455.23"/>
        <n v="33386"/>
        <n v="19839.09"/>
        <n v="1057.74"/>
        <n v="11261.23"/>
        <n v="27743.52"/>
        <n v="11853.59"/>
        <n v="3439.29"/>
        <n v="5244.94"/>
        <n v="53312.1"/>
        <n v="18312.419999999998"/>
        <n v="28899.32"/>
        <n v="19301.650000000001"/>
        <n v="62665.16"/>
        <n v="2846.46"/>
        <n v="32942.120000000003"/>
        <n v="26512"/>
        <n v="61514.05"/>
        <n v="11360.12"/>
        <n v="8999.23"/>
        <n v="39562.29"/>
        <n v="44159.79"/>
        <n v="56904.63"/>
        <n v="18788.939999999999"/>
        <n v="7726.84"/>
        <n v="10707.93"/>
        <n v="83579.399999999994"/>
        <n v="1097.69"/>
        <n v="14537.2"/>
        <n v="57043.519999999997"/>
        <n v="16061.66"/>
        <n v="13859.3"/>
        <n v="59039.64"/>
        <n v="67563.08"/>
        <n v="8261.52"/>
        <n v="1833.33"/>
        <n v="36971.64"/>
        <n v="31794.7"/>
        <n v="47518.15"/>
        <n v="7092.2"/>
        <n v="35123.42"/>
        <n v="17929.099999999999"/>
        <n v="9072.15"/>
        <n v="26933.82"/>
        <n v="10970.84"/>
        <n v="4399.96"/>
        <n v="2817.68"/>
        <n v="31705.32"/>
        <n v="7650.21"/>
        <n v="11113.36"/>
        <n v="74440.039999999994"/>
        <n v="12681.68"/>
        <n v="4756.45"/>
        <n v="40511.08"/>
        <n v="18456.3"/>
        <n v="47476.5"/>
        <n v="10662.63"/>
        <n v="6156.3"/>
        <n v="32282.58"/>
        <n v="70803.839999999997"/>
        <n v="19473.939999999999"/>
        <n v="17006.78"/>
        <n v="11515.05"/>
        <n v="9279.7900000000009"/>
        <n v="82946"/>
        <n v="11943.32"/>
        <n v="72131.44"/>
        <n v="2793.76"/>
        <n v="52701.54"/>
        <n v="57734.85"/>
        <n v="1062.1500000000001"/>
        <n v="5989.72"/>
        <n v="14485.72"/>
        <n v="32173.14"/>
        <n v="2827.04"/>
        <n v="9080.75"/>
        <n v="50343.48"/>
        <n v="13053.37"/>
        <n v="54016.62"/>
        <n v="2094.17"/>
        <n v="38130.6"/>
        <n v="31984.92"/>
        <n v="72995.64"/>
        <n v="16505.28"/>
        <n v="8751.6200000000008"/>
        <n v="79854.899999999994"/>
        <n v="2133.2399999999998"/>
        <n v="41412.879999999997"/>
        <n v="13776.66"/>
        <n v="80320.600000000006"/>
        <n v="8744.5400000000009"/>
        <n v="30714.75"/>
        <n v="4933.74"/>
        <n v="51344.959999999999"/>
        <n v="70087.8"/>
        <n v="20079.060000000001"/>
        <n v="11805.72"/>
        <n v="15788.43"/>
        <n v="36701.360000000001"/>
        <n v="21387.48"/>
        <n v="28165.46"/>
        <n v="75184.45"/>
        <n v="38394.980000000003"/>
        <n v="28468.240000000002"/>
        <n v="5781.01"/>
        <n v="17808.88"/>
        <n v="39904.699999999997"/>
        <n v="41586.42"/>
        <n v="12121.94"/>
        <n v="43411.4"/>
        <n v="29922.9"/>
        <n v="10893.46"/>
        <n v="15178.14"/>
        <n v="19228.25"/>
        <n v="39377.050000000003"/>
        <n v="27901.56"/>
        <n v="3078.84"/>
        <n v="33396.800000000003"/>
        <n v="23164.36"/>
        <n v="53803.71"/>
        <n v="30495.7"/>
        <n v="42891.54"/>
        <n v="15588.26"/>
        <n v="68611.12"/>
        <n v="19064.169999999998"/>
        <n v="3860.48"/>
        <n v="19382.580000000002"/>
        <n v="37122.400000000001"/>
        <n v="19589.04"/>
        <n v="595.29999999999995"/>
        <n v="11471.12"/>
        <n v="67709.64"/>
        <n v="8198.34"/>
        <n v="994.56"/>
        <n v="37916.449999999997"/>
        <n v="20841.04"/>
        <n v="22385.02"/>
        <n v="9341.19"/>
        <n v="2707.16"/>
        <n v="59197.08"/>
        <n v="15504.34"/>
        <n v="41839.769999999997"/>
        <n v="32951.019999999997"/>
        <n v="79990.75"/>
        <n v="17702.75"/>
        <n v="19334.349999999999"/>
        <n v="17089.86"/>
        <n v="31393.58"/>
        <n v="17692.599999999999"/>
        <n v="21233.38"/>
        <n v="17428.22"/>
        <n v="18837.259999999998"/>
        <n v="7998.03"/>
        <n v="5984.78"/>
        <n v="24472.12"/>
        <n v="36560.519999999997"/>
        <n v="44339.55"/>
        <n v="6148.16"/>
        <n v="10637.67"/>
        <n v="11797.78"/>
        <n v="17613.34"/>
        <n v="24970.02"/>
        <n v="23454.18"/>
        <n v="6518.02"/>
        <n v="3905.37"/>
        <n v="2495.52"/>
        <n v="49271.519999999997"/>
        <n v="29691.8"/>
        <n v="24716.45"/>
        <n v="39989.040000000001"/>
        <n v="33937.660000000003"/>
        <n v="21121.11"/>
        <n v="3963.2"/>
        <n v="14631.57"/>
        <n v="7814.82"/>
        <n v="21741.69"/>
        <n v="13236.34"/>
        <n v="27604.76"/>
        <n v="21726.51"/>
        <n v="27993.08"/>
        <n v="93191.9"/>
        <n v="27691.42"/>
        <n v="11917.89"/>
        <n v="80252.25"/>
        <n v="36833.040000000001"/>
        <n v="6668.18"/>
        <n v="15564.53"/>
        <n v="21119.48"/>
        <n v="39392.879999999997"/>
        <n v="10453.870000000001"/>
        <n v="27411"/>
        <n v="34045.410000000003"/>
        <n v="4807.16"/>
        <n v="5498.81"/>
        <n v="42933.599999999999"/>
        <n v="48641.760000000002"/>
        <n v="29721.200000000001"/>
        <n v="65608.44"/>
        <n v="63825.45"/>
        <n v="51228.3"/>
        <n v="37514.559999999998"/>
        <n v="44622.64"/>
        <n v="43994.82"/>
        <n v="46901.4"/>
        <n v="50552.67"/>
        <n v="3939.6"/>
        <n v="5744.92"/>
        <n v="99993.8"/>
        <n v="36278.639999999999"/>
        <n v="14376.02"/>
        <n v="15842.03"/>
        <n v="22432.16"/>
        <n v="45670.84"/>
        <n v="59361.45"/>
        <n v="15021.88"/>
        <n v="7371.81"/>
        <n v="5577.98"/>
        <n v="15420.25"/>
        <n v="54138.080000000002"/>
        <n v="22178.9"/>
        <n v="49217.05"/>
        <n v="37289.879999999997"/>
        <n v="7139.54"/>
        <n v="52036.41"/>
        <n v="4704.5600000000004"/>
        <n v="20996"/>
        <n v="6339.84"/>
        <n v="26388.05"/>
        <n v="20645.16"/>
        <n v="57993.1"/>
        <n v="3843.4"/>
        <n v="37458.239999999998"/>
        <n v="49794.45"/>
        <n v="35796.120000000003"/>
        <n v="23188.9"/>
        <n v="2712.22"/>
        <n v="2454.35"/>
        <n v="8636.7000000000007"/>
        <n v="78740.28"/>
        <n v="50251.68"/>
        <n v="42810.559999999998"/>
        <n v="24065.94"/>
        <n v="63617.24"/>
        <n v="42703.62"/>
        <n v="19645.05"/>
        <n v="28563.759999999998"/>
        <n v="71158.48"/>
        <n v="7322.61"/>
        <n v="43820.88"/>
        <n v="70499.600000000006"/>
        <n v="35122.9"/>
        <n v="38438.92"/>
        <n v="17531.3"/>
        <n v="12879.38"/>
        <n v="74251.72"/>
        <n v="5838.8"/>
        <n v="14474.46"/>
        <n v="15988.59"/>
        <n v="18223.5"/>
        <n v="13632.76"/>
        <n v="36551.4"/>
        <n v="22476.3"/>
        <n v="681.78"/>
        <n v="32163.72"/>
        <n v="82727.3"/>
        <n v="13840.47"/>
        <n v="3424.98"/>
        <n v="2569.96"/>
        <n v="15030.58"/>
        <n v="18575.939999999999"/>
        <n v="39973.769999999997"/>
        <n v="18620.16"/>
        <n v="39883.040000000001"/>
        <n v="16370.89"/>
        <n v="3984.02"/>
        <n v="45407"/>
        <n v="84031.55"/>
        <n v="11061.35"/>
        <n v="18974.509999999998"/>
        <n v="42457.2"/>
        <n v="6441.37"/>
        <n v="7823.84"/>
        <n v="46135"/>
        <n v="15886.88"/>
        <n v="34980.720000000001"/>
        <n v="72865.149999999994"/>
        <n v="6023.08"/>
        <n v="59177.8"/>
        <n v="86393.7"/>
        <n v="19624.71"/>
        <n v="43482.400000000001"/>
        <n v="12706.58"/>
        <n v="32304.48"/>
        <n v="46063.96"/>
        <n v="76609.5"/>
        <n v="21135.05"/>
        <n v="19374.43"/>
        <n v="14961.9"/>
        <n v="59093.9"/>
        <n v="6664.73"/>
        <n v="33677.85"/>
        <n v="48595.4"/>
        <n v="29019.38"/>
        <n v="1137.1199999999999"/>
        <n v="11080.12"/>
        <n v="74699.600000000006"/>
        <n v="4348.92"/>
        <n v="13838.39"/>
        <n v="10552.98"/>
        <n v="14021.77"/>
        <n v="1314.19"/>
        <n v="12750.78"/>
        <n v="15439.8"/>
        <n v="92125.4"/>
        <n v="55360.5"/>
        <n v="12618.44"/>
        <n v="988.38"/>
        <n v="40687.599999999999"/>
        <n v="24446.86"/>
        <n v="7283.82"/>
        <n v="10222.790000000001"/>
        <n v="14454.16"/>
        <n v="7724.8"/>
        <n v="23078"/>
        <n v="14569.98"/>
        <n v="66110.600000000006"/>
        <n v="3626.86"/>
        <n v="29569.279999999999"/>
        <n v="5195"/>
        <n v="27643.46"/>
        <n v="37079.199999999997"/>
        <n v="5225.1499999999996"/>
        <n v="1198.44"/>
        <n v="3318.68"/>
        <n v="17089.47"/>
        <n v="4904.58"/>
        <n v="5888.8"/>
        <n v="62948.88"/>
        <n v="16866.05"/>
        <n v="77892.36"/>
        <n v="10021.17"/>
        <n v="44775"/>
        <n v="13626.45"/>
        <n v="83922.95"/>
        <n v="23860.5"/>
        <n v="6829.7"/>
        <n v="44458.65"/>
        <n v="23832.1"/>
        <n v="57552.27"/>
        <n v="14337.01"/>
        <n v="38935.440000000002"/>
        <n v="15136.52"/>
        <n v="28087.759999999998"/>
        <n v="61640"/>
        <n v="29671.02"/>
        <n v="26820.080000000002"/>
        <n v="49951.89"/>
        <n v="9772.92"/>
        <n v="10515.6"/>
        <n v="73263.960000000006"/>
        <n v="76158.28"/>
        <n v="54458.82"/>
        <n v="63012.800000000003"/>
        <n v="39650.76"/>
        <n v="11334.76"/>
        <n v="37320.69"/>
        <n v="53123.8"/>
        <n v="16360.8"/>
        <n v="22039.040000000001"/>
        <n v="16983.669999999998"/>
        <n v="1395.62"/>
        <n v="35756.080000000002"/>
        <n v="6475.39"/>
        <n v="78680.600000000006"/>
        <n v="51301.05"/>
        <n v="39987.480000000003"/>
        <n v="11599.84"/>
        <n v="3216.05"/>
        <n v="16933.150000000001"/>
        <n v="9769.9500000000007"/>
        <n v="12089.58"/>
        <n v="59588.04"/>
        <n v="19501.05"/>
        <n v="45138.57"/>
        <n v="9561.7099999999991"/>
        <n v="15307.25"/>
        <n v="11716.08"/>
        <n v="16623.22"/>
        <n v="57773.82"/>
        <n v="14168.09"/>
        <n v="41961.48"/>
        <n v="40891.949999999997"/>
        <n v="31641.39"/>
        <n v="40969"/>
        <n v="4705.4399999999996"/>
        <n v="29644.12"/>
        <n v="7563.9"/>
        <n v="49796.95"/>
        <n v="29160.7"/>
        <n v="312.52999999999997"/>
        <n v="119.62"/>
        <n v="29373.66"/>
        <n v="9507.74"/>
        <n v="18003.41"/>
        <n v="77310.399999999994"/>
        <n v="6303.23"/>
        <n v="43566.7"/>
        <n v="26103.99"/>
        <n v="14679.16"/>
        <n v="22657.34"/>
        <n v="12800.34"/>
        <n v="40479.480000000003"/>
        <n v="7261.92"/>
        <n v="3511.2"/>
        <n v="29554.2"/>
        <n v="4429.34"/>
        <n v="26848.45"/>
        <n v="29560.75"/>
        <n v="7927.45"/>
        <n v="50854.96"/>
        <n v="1998.39"/>
        <n v="20169.96"/>
        <n v="10153"/>
        <n v="15701.04"/>
        <n v="19399.28"/>
        <n v="21347.919999999998"/>
        <n v="51774.720000000001"/>
        <n v="57751.95"/>
        <n v="89482.7"/>
        <n v="38097.46"/>
        <n v="26148.63"/>
        <n v="24946.83"/>
        <n v="8945.25"/>
        <n v="20974.400000000001"/>
        <n v="64305.36"/>
        <n v="19690.02"/>
        <n v="22691.26"/>
        <n v="80068.399999999994"/>
        <n v="17252.84"/>
        <n v="27946.23"/>
        <n v="32020.11"/>
        <n v="5863.62"/>
        <n v="22711.35"/>
        <n v="73952.600000000006"/>
        <n v="14957.4"/>
        <n v="22226.73"/>
        <n v="3624.87"/>
        <n v="50747.55"/>
        <n v="39304.54"/>
        <n v="14117.78"/>
        <n v="50839.8"/>
        <n v="73658.149999999994"/>
        <n v="12221.25"/>
        <n v="19590.47"/>
        <n v="67854.350000000006"/>
        <n v="18901.71"/>
        <n v="13786.59"/>
        <n v="29455.98"/>
        <n v="27651.15"/>
        <n v="47633.45"/>
        <n v="84337.4"/>
        <n v="21551.34"/>
        <n v="58967.040000000001"/>
        <n v="3386.63"/>
        <n v="83714.25"/>
        <n v="35190.36"/>
        <n v="31768.12"/>
        <n v="92556.5"/>
        <n v="19239.68"/>
        <n v="32182"/>
        <n v="35535.480000000003"/>
        <n v="28101.39"/>
        <n v="33695.480000000003"/>
        <n v="32251.759999999998"/>
        <n v="30912.76"/>
        <n v="28939.59"/>
        <n v="161.41999999999999"/>
        <n v="12288.51"/>
        <n v="59565"/>
        <n v="1983.82"/>
        <n v="9475.02"/>
        <n v="50618.720000000001"/>
        <n v="29605.96"/>
        <n v="3314.64"/>
        <n v="41325.449999999997"/>
        <n v="3936.22"/>
        <n v="23093.18"/>
        <n v="5629.6"/>
        <n v="43982.16"/>
        <n v="8751.9599999999991"/>
        <n v="9317.7999999999993"/>
        <n v="49016.480000000003"/>
        <n v="19179.27"/>
        <n v="79589.52"/>
        <n v="15945"/>
        <n v="22531.919999999998"/>
        <n v="29682.22"/>
        <n v="11673.4"/>
        <n v="67178.240000000005"/>
        <n v="11015.83"/>
        <n v="18398.759999999998"/>
        <n v="614.19000000000005"/>
        <n v="12549.4"/>
        <n v="82437.2"/>
        <n v="25493.34"/>
        <n v="2456.96"/>
        <n v="11949.18"/>
        <n v="31618.92"/>
        <n v="47899.199999999997"/>
        <n v="55759.7"/>
        <n v="4539.96"/>
        <n v="4346"/>
        <n v="11116.3"/>
        <n v="23278.86"/>
        <n v="10422.32"/>
        <n v="6197.65"/>
        <n v="79810.3"/>
        <n v="47859.09"/>
        <n v="12333.54"/>
        <n v="33584.400000000001"/>
        <n v="45532.62"/>
        <n v="58676.46"/>
        <n v="24128.15"/>
        <n v="2041.28"/>
        <n v="11773.6"/>
        <n v="38474.01"/>
        <n v="56247.72"/>
        <n v="27195.84"/>
        <n v="26974.62"/>
        <n v="21361.759999999998"/>
        <n v="35955.56"/>
        <n v="3821.32"/>
        <n v="15199.22"/>
        <n v="59564.25"/>
        <n v="22202.639999999999"/>
        <n v="42270"/>
        <n v="67055.28"/>
        <n v="6169.1"/>
        <n v="14118.5"/>
        <n v="26592.93"/>
        <n v="40119.550000000003"/>
        <n v="3439.09"/>
        <n v="80007.55"/>
        <n v="43577.56"/>
        <n v="20116.650000000001"/>
        <n v="18878.14"/>
        <n v="631.4"/>
        <n v="14782.76"/>
        <n v="22688.05"/>
        <n v="19095.75"/>
        <n v="33686.300000000003"/>
        <n v="28709.5"/>
        <n v="67482.649999999994"/>
        <n v="6748.09"/>
        <n v="38910.18"/>
        <n v="3581.95"/>
        <n v="18984.89"/>
        <n v="42805.599999999999"/>
        <n v="38889.18"/>
        <n v="16285.55"/>
        <n v="13091.16"/>
        <n v="23628.98"/>
        <n v="34933.72"/>
        <n v="37459.65"/>
        <n v="6489.26"/>
        <n v="3851.88"/>
        <n v="11675.03"/>
        <n v="27557.02"/>
        <n v="16580.13"/>
        <n v="42599.67"/>
        <n v="56166.84"/>
        <n v="30009.85"/>
        <n v="25483.17"/>
        <n v="461.52"/>
        <n v="12259.15"/>
        <n v="12978.2"/>
        <n v="18939.27"/>
        <n v="7554.47"/>
        <n v="59653.279999999999"/>
        <n v="10482.9"/>
        <n v="34245.4"/>
        <n v="36551"/>
        <n v="48920.7"/>
        <n v="34603.620000000003"/>
        <n v="32534.19"/>
        <n v="50201.45"/>
        <n v="83436.05"/>
        <n v="5306.6"/>
        <n v="96953.95"/>
        <n v="27737.64"/>
        <n v="23587.9"/>
        <n v="36490.32"/>
        <n v="31717.35"/>
        <n v="16685.62"/>
        <n v="3586.27"/>
        <n v="18837.009999999998"/>
        <n v="2442.59"/>
        <n v="24199.5"/>
        <n v="15074.43"/>
        <n v="70316"/>
        <n v="3536.46"/>
        <n v="35854.26"/>
        <n v="56541.04"/>
        <n v="32461.86"/>
        <n v="37920.78"/>
        <n v="25083.95"/>
        <n v="38135.1"/>
        <n v="37922.76"/>
        <n v="4240.1499999999996"/>
        <n v="46456.02"/>
        <n v="37510.639999999999"/>
        <n v="12066.83"/>
        <n v="12811.76"/>
        <n v="65769.850000000006"/>
        <n v="11348.45"/>
        <n v="12796.3"/>
        <n v="55391.49"/>
        <n v="14147.88"/>
        <n v="30652.3"/>
        <n v="2544.86"/>
        <n v="2241.2600000000002"/>
        <n v="14783.72"/>
        <n v="35817.760000000002"/>
        <n v="35026.47"/>
        <n v="31697.72"/>
        <n v="65957.3"/>
        <n v="14034.18"/>
        <n v="3536.22"/>
        <n v="5611.96"/>
        <n v="1749.99"/>
        <n v="603.03"/>
        <n v="3102.42"/>
        <n v="18243.919999999998"/>
        <n v="32950.89"/>
        <n v="11274.64"/>
        <n v="10057.719999999999"/>
        <n v="6153.58"/>
        <n v="25177.88"/>
        <n v="12471.57"/>
        <n v="11409.35"/>
        <n v="58674.1"/>
        <n v="14803.56"/>
        <n v="18318.98"/>
        <n v="19081.25"/>
        <n v="65405.120000000003"/>
        <n v="10549.55"/>
        <n v="17879.7"/>
        <n v="22085.64"/>
        <n v="24136.05"/>
        <n v="21019.48"/>
        <n v="34679.06"/>
        <n v="54959.199999999997"/>
        <n v="18424.59"/>
        <n v="14874"/>
        <n v="29921.8"/>
        <n v="97159.6"/>
        <n v="68971.649999999994"/>
        <n v="40458.800000000003"/>
        <n v="476.04"/>
        <n v="65333.599999999999"/>
        <n v="16439.66"/>
        <n v="16151.07"/>
        <n v="29412.6"/>
        <n v="518.83000000000004"/>
        <n v="14421.97"/>
        <n v="26784.76"/>
        <n v="29152.26"/>
        <n v="33286.480000000003"/>
        <n v="51523.56"/>
        <n v="33968.1"/>
        <n v="19672.900000000001"/>
        <n v="6757.36"/>
        <n v="14066.26"/>
        <n v="61375.1"/>
        <n v="81150.7"/>
        <n v="28588.82"/>
        <n v="60619.48"/>
        <n v="7864.85"/>
        <n v="37985.519999999997"/>
        <n v="12756.39"/>
        <n v="11685.44"/>
        <n v="63869.55"/>
        <n v="99844.7"/>
        <n v="9229.26"/>
        <n v="49906.38"/>
        <n v="7919.14"/>
        <n v="55831.28"/>
        <n v="92700.05"/>
        <n v="13659.52"/>
        <n v="4545.4399999999996"/>
        <n v="16583.55"/>
        <n v="94221.05"/>
        <n v="89277.85"/>
        <n v="11381.24"/>
        <n v="9064.17"/>
        <n v="59809.440000000002"/>
        <n v="19102.38"/>
        <n v="25991.38"/>
        <n v="11991.09"/>
        <n v="6126.88"/>
        <n v="1198.4100000000001"/>
        <n v="55470.03"/>
        <n v="17586.580000000002"/>
        <n v="27511.95"/>
        <n v="7363.62"/>
        <n v="19566.18"/>
        <n v="10390.299999999999"/>
        <n v="10473.379999999999"/>
        <n v="25931.15"/>
        <n v="47354.76"/>
        <n v="7914.58"/>
        <n v="72631.12"/>
        <n v="16873.86"/>
        <n v="35131.5"/>
        <n v="63509.36"/>
        <n v="12765.42"/>
        <n v="44360.55"/>
        <n v="9152.1"/>
        <n v="13413.7"/>
        <n v="19623.400000000001"/>
        <n v="8702.77"/>
        <n v="35641.040000000001"/>
        <n v="5570.36"/>
        <n v="10208.06"/>
        <n v="11973.71"/>
        <n v="13172.74"/>
        <n v="8892.5499999999993"/>
        <n v="27868.38"/>
        <n v="17507.560000000001"/>
        <n v="64837.2"/>
        <n v="46149.42"/>
        <n v="12010.7"/>
        <n v="30211.52"/>
        <n v="18618.48"/>
        <n v="28196.6"/>
        <n v="64681.919999999998"/>
        <n v="35527.699999999997"/>
        <n v="27637.66"/>
        <n v="25973.68"/>
        <n v="8970.06"/>
        <n v="25125.1"/>
        <n v="41041.199999999997"/>
        <n v="60592.65"/>
        <n v="53051.4"/>
        <n v="16070.18"/>
        <n v="96989.65"/>
        <n v="16116.45"/>
        <n v="21052.560000000001"/>
        <n v="17333.759999999998"/>
        <n v="15196.76"/>
        <n v="2421.2399999999998"/>
        <n v="47357.85"/>
        <n v="8367.32"/>
        <n v="21082.75"/>
        <n v="38303.599999999999"/>
        <n v="32223.66"/>
        <n v="2901.65"/>
        <n v="69706.5"/>
        <n v="10245.36"/>
        <n v="25893.200000000001"/>
        <n v="69043.240000000005"/>
        <n v="25043.64"/>
        <n v="10347.36"/>
        <n v="6125.18"/>
        <n v="17930.25"/>
        <n v="3835.46"/>
        <n v="16362.32"/>
        <n v="17212.080000000002"/>
        <n v="5672.99"/>
        <n v="79875.05"/>
        <n v="16428.099999999999"/>
        <n v="29703.25"/>
        <n v="3335.36"/>
        <n v="85282.25"/>
        <n v="58275.199999999997"/>
        <n v="68203.960000000006"/>
        <n v="13907.1"/>
        <n v="31597.279999999999"/>
        <n v="25469.24"/>
        <n v="12530.58"/>
        <n v="534.02"/>
        <n v="34877.599999999999"/>
        <n v="25255.95"/>
        <n v="9713.65"/>
        <n v="75751.520000000004"/>
        <n v="8170.54"/>
        <n v="25366.18"/>
        <n v="38441.64"/>
        <n v="75658.95"/>
        <n v="40944.85"/>
        <n v="31182.560000000001"/>
        <n v="372.86"/>
        <n v="208.84"/>
        <n v="77364.3"/>
        <n v="2141.4899999999998"/>
        <n v="11050.92"/>
        <n v="15275.84"/>
        <n v="5752.34"/>
        <n v="12239.76"/>
        <n v="44452.28"/>
        <n v="45710"/>
        <n v="1143.8800000000001"/>
        <n v="76398.600000000006"/>
        <n v="46646.8"/>
        <n v="16009.59"/>
        <n v="9669.56"/>
        <n v="50598.12"/>
        <n v="19027.2"/>
        <n v="87457.85"/>
        <n v="9515.66"/>
        <n v="32744.55"/>
        <n v="40991.279999999999"/>
        <n v="59408.1"/>
        <n v="11063.85"/>
        <n v="6834.18"/>
        <n v="10130.34"/>
        <n v="47045.88"/>
        <n v="39224.54"/>
        <n v="79103.839999999997"/>
        <n v="27475.32"/>
        <n v="18424.580000000002"/>
        <n v="44286.03"/>
        <n v="6858.39"/>
        <n v="17039.22"/>
        <n v="30186.959999999999"/>
        <n v="1191.3900000000001"/>
        <n v="4045.44"/>
        <n v="52856.9"/>
        <n v="17295.75"/>
        <n v="31003.1"/>
        <n v="13798.64"/>
        <n v="18892.53"/>
        <n v="13140.16"/>
        <n v="49714.05"/>
        <n v="11293.78"/>
        <n v="81445.899999999994"/>
        <n v="41687.4"/>
        <n v="31982.46"/>
        <n v="55082.7"/>
        <n v="74957.75"/>
        <n v="39182.160000000003"/>
        <n v="47882.48"/>
        <n v="53472.75"/>
        <n v="47972.01"/>
        <n v="7063.08"/>
        <n v="22723.94"/>
        <n v="91780.1"/>
        <n v="40802.67"/>
        <n v="40656.300000000003"/>
        <n v="48882.93"/>
        <n v="27646.74"/>
        <n v="19784.2"/>
        <n v="46587.81"/>
        <n v="3051.02"/>
        <n v="14521.03"/>
        <n v="23803.35"/>
        <n v="23041.53"/>
        <n v="31782.2"/>
        <n v="9108.8700000000008"/>
        <n v="25510.74"/>
        <n v="84774"/>
        <n v="74127.55"/>
        <n v="55544.88"/>
        <n v="10015.52"/>
        <n v="10188.91"/>
        <n v="3588.8"/>
        <n v="32915.24"/>
        <n v="66511.899999999994"/>
        <n v="5954.48"/>
        <n v="16389.07"/>
        <n v="6541.61"/>
        <n v="1576.9"/>
        <n v="20122.55"/>
        <n v="21810.799999999999"/>
        <n v="41403.96"/>
        <n v="13576.36"/>
        <n v="16347.34"/>
        <n v="17334.07"/>
        <n v="37834.620000000003"/>
        <n v="78992.2"/>
        <n v="33957.879999999997"/>
        <n v="12212.56"/>
        <n v="2972.01"/>
        <n v="2288.79"/>
        <n v="5108.3500000000004"/>
        <n v="74159.649999999994"/>
        <n v="28524.54"/>
        <n v="18264.330000000002"/>
        <n v="35946"/>
        <n v="84912.05"/>
        <n v="26179.72"/>
        <n v="14516.24"/>
        <n v="9907.0400000000009"/>
        <n v="34125.360000000001"/>
        <n v="6329.56"/>
        <n v="25526.84"/>
        <n v="48914.16"/>
        <n v="38462.92"/>
        <n v="14512.52"/>
        <n v="27586.62"/>
        <n v="49327.32"/>
        <n v="28172.7"/>
        <n v="37102.620000000003"/>
        <n v="2165.61"/>
        <n v="23687.54"/>
        <n v="87883.45"/>
        <n v="22972.3"/>
        <n v="44371.64"/>
        <n v="65223.64"/>
        <n v="24627.360000000001"/>
        <n v="9702.25"/>
        <n v="30130.639999999999"/>
        <n v="49955.49"/>
        <n v="18692.43"/>
        <n v="6003.12"/>
        <n v="31534.6"/>
        <n v="38299.879999999997"/>
        <n v="28961.439999999999"/>
        <n v="65750.55"/>
        <n v="96128"/>
        <n v="1903.2"/>
        <n v="98066.3"/>
        <n v="71680.649999999994"/>
        <n v="90870.399999999994"/>
        <n v="36453.120000000003"/>
        <n v="23431.56"/>
        <n v="57152.6"/>
        <n v="67821.919999999998"/>
        <n v="34138.86"/>
        <n v="33450.400000000001"/>
        <n v="42800.91"/>
        <n v="20504.310000000001"/>
        <n v="13060.05"/>
        <n v="10065.209999999999"/>
        <n v="712.12"/>
        <n v="11670.3"/>
        <n v="23010.3"/>
        <n v="25493.599999999999"/>
        <n v="32653.68"/>
        <n v="27037.8"/>
        <n v="3160.36"/>
        <n v="8567.01"/>
        <n v="40883.46"/>
        <n v="38670.699999999997"/>
        <n v="19679.46"/>
        <n v="2026.6"/>
        <n v="18199.04"/>
        <n v="8387.99"/>
        <n v="1937"/>
        <n v="34937.72"/>
        <n v="37702.89"/>
        <n v="27673.16"/>
        <n v="25581.9"/>
        <n v="33863.24"/>
        <n v="7633.3"/>
        <n v="1714"/>
        <n v="17393.62"/>
        <n v="12061.76"/>
        <n v="5714.47"/>
        <n v="57714.75"/>
        <n v="9433.0499999999993"/>
        <n v="2445.75"/>
        <n v="4064.16"/>
        <n v="63760.85"/>
        <n v="39444.03"/>
        <n v="47721.120000000003"/>
        <n v="60950.85"/>
        <n v="1178.53"/>
        <n v="15526.35"/>
        <n v="19818.93"/>
        <n v="3239.74"/>
        <n v="54971.64"/>
        <n v="5961.96"/>
        <n v="3593.36"/>
        <n v="49124.800000000003"/>
        <n v="13004.9"/>
        <n v="27841.360000000001"/>
        <n v="36588.800000000003"/>
        <n v="7051.14"/>
        <n v="17446.5"/>
        <n v="22975.279999999999"/>
        <n v="8730.84"/>
        <n v="38476.839999999997"/>
        <n v="15426.38"/>
        <n v="8849.36"/>
        <n v="16729.37"/>
        <n v="58106.9"/>
        <n v="35018.22"/>
        <n v="1333.27"/>
        <n v="24975.33"/>
        <n v="12753.32"/>
        <n v="8140.55"/>
        <n v="11260.21"/>
        <n v="99220.55"/>
        <n v="39873.18"/>
        <n v="55410.48"/>
        <n v="17680.990000000002"/>
        <n v="49421.72"/>
        <n v="61429"/>
        <n v="39644.76"/>
        <n v="24558.93"/>
        <n v="6697.2"/>
        <n v="15308.02"/>
        <n v="64417.75"/>
        <n v="23683.14"/>
        <n v="29165.9"/>
        <n v="18696.32"/>
        <n v="32179.56"/>
        <n v="12656.45"/>
        <n v="6282.3"/>
        <n v="19824.23"/>
        <n v="19598.88"/>
        <n v="13969.66"/>
        <n v="11975.06"/>
        <n v="73679.75"/>
        <n v="3166.4"/>
        <n v="3559.25"/>
        <n v="14348.06"/>
        <n v="12813.54"/>
        <n v="10727.09"/>
        <n v="19197.57"/>
        <n v="37526.65"/>
        <n v="5475.57"/>
        <n v="11354.27"/>
        <n v="10131.32"/>
        <n v="59685.65"/>
        <n v="39463.5"/>
        <n v="1257.81"/>
        <n v="78329.759999999995"/>
        <n v="5687.74"/>
        <n v="16099.58"/>
        <n v="29896.400000000001"/>
        <n v="6788.92"/>
        <n v="25032.3"/>
        <n v="10312.89"/>
        <n v="34590.879999999997"/>
        <n v="23206.7"/>
        <n v="60819.95"/>
        <n v="53362.8"/>
        <n v="56716.32"/>
        <n v="6004.75"/>
        <n v="15150.69"/>
        <n v="57489.39"/>
        <n v="852.7"/>
        <n v="13402.55"/>
        <n v="26329.74"/>
        <n v="95546.7"/>
        <n v="54435.45"/>
        <n v="26428.560000000001"/>
        <n v="11624.21"/>
        <n v="39445.68"/>
        <n v="43730.94"/>
        <n v="51417.2"/>
        <n v="9985.5400000000009"/>
        <n v="12145.42"/>
        <n v="22430"/>
        <n v="3255.24"/>
        <n v="40641.65"/>
        <n v="50449.88"/>
        <n v="9677.4599999999991"/>
        <n v="5351.1"/>
        <n v="4989.33"/>
        <n v="31845.75"/>
        <n v="13774.71"/>
        <n v="78073.95"/>
        <n v="74817.100000000006"/>
        <n v="24253.72"/>
        <n v="63905.3"/>
        <n v="45141.5"/>
        <n v="15830.29"/>
        <n v="611.77"/>
        <n v="25164.15"/>
        <n v="13069.74"/>
        <n v="78151.44"/>
        <n v="15712.29"/>
        <n v="2598.56"/>
        <n v="13621.89"/>
        <n v="25478.34"/>
        <n v="3401.16"/>
        <n v="43893.42"/>
        <n v="7272.92"/>
        <n v="73988.350000000006"/>
        <n v="49536.56"/>
        <n v="44465.7"/>
        <n v="18468.86"/>
        <n v="27745.82"/>
        <n v="7611.69"/>
        <n v="74174.679999999993"/>
        <n v="15642.53"/>
        <n v="20578.900000000001"/>
        <n v="18564"/>
        <n v="16633.68"/>
        <n v="24052.38"/>
        <n v="77205.039999999994"/>
        <n v="61052.24"/>
        <n v="18433"/>
        <n v="13187.2"/>
        <n v="54254.82"/>
        <n v="24063.439999999999"/>
        <n v="13050.69"/>
        <n v="23762.92"/>
        <n v="20736.16"/>
        <n v="57198.8"/>
        <n v="22122.720000000001"/>
        <n v="11800.92"/>
        <n v="11383.59"/>
        <n v="25634.44"/>
        <n v="7082.52"/>
        <n v="56487.72"/>
        <n v="14949.55"/>
        <n v="26236.2"/>
        <n v="3286.64"/>
        <n v="35133.839999999997"/>
        <n v="14596.3"/>
        <n v="6121.53"/>
        <n v="33983.67"/>
        <n v="24746.22"/>
        <n v="4635.22"/>
        <n v="89403.85"/>
        <n v="9066.4"/>
        <n v="30664.98"/>
        <n v="34432.76"/>
        <n v="58774.16"/>
        <n v="43393.95"/>
        <n v="29591.08"/>
        <n v="34404.089999999997"/>
        <n v="10605.51"/>
        <n v="23050.59"/>
        <n v="13773.24"/>
        <n v="19295.55"/>
        <n v="15021.34"/>
        <n v="9409.8799999999992"/>
        <n v="29523.24"/>
        <n v="86080.85"/>
        <n v="12332.36"/>
        <n v="9314.83"/>
        <n v="18191.05"/>
        <n v="32348.31"/>
        <n v="34674.51"/>
        <n v="9753.48"/>
        <n v="75979.88"/>
        <n v="54096.4"/>
        <n v="12262.28"/>
        <n v="33608.800000000003"/>
        <n v="75492.2"/>
        <n v="14844.9"/>
        <n v="1115.96"/>
        <n v="23272.959999999999"/>
        <n v="19603.71"/>
        <n v="47184.4"/>
        <n v="10977.06"/>
        <n v="61300.12"/>
        <n v="1496.91"/>
        <n v="17208.64"/>
        <n v="10138.040000000001"/>
        <n v="16585.41"/>
        <n v="34805.599999999999"/>
        <n v="68583.48"/>
        <n v="1792.55"/>
        <n v="637.32000000000005"/>
        <n v="2389.8200000000002"/>
        <n v="248.66"/>
        <n v="19022.830000000002"/>
        <n v="23296.6"/>
        <n v="21206.32"/>
        <n v="47325.599999999999"/>
        <n v="23701.96"/>
        <n v="9163.6"/>
        <n v="38083.769999999997"/>
        <n v="29478.12"/>
        <n v="50392.55"/>
        <n v="24327.84"/>
        <n v="35894.800000000003"/>
        <n v="76913"/>
        <n v="27092.76"/>
        <n v="18499.95"/>
        <n v="42333.8"/>
        <n v="65778.600000000006"/>
        <n v="25948.38"/>
        <n v="1445.66"/>
        <n v="14571.07"/>
        <n v="12144.52"/>
        <n v="8206.64"/>
        <n v="69714.92"/>
        <n v="7820.31"/>
        <n v="17889.16"/>
        <n v="33499.300000000003"/>
        <n v="40089.269999999997"/>
        <n v="18136.919999999998"/>
        <n v="46068.69"/>
        <n v="61772.92"/>
        <n v="34101.300000000003"/>
        <n v="36552.980000000003"/>
        <n v="20611.68"/>
        <n v="15108.16"/>
        <n v="23644.799999999999"/>
        <n v="24078.85"/>
        <n v="19237.8"/>
        <n v="52833.33"/>
        <n v="1953.52"/>
        <n v="9198.2000000000007"/>
        <n v="9228.93"/>
        <n v="5219.05"/>
        <n v="23419.46"/>
        <n v="16593.16"/>
        <n v="1368.74"/>
        <n v="61869.8"/>
        <n v="11039.95"/>
        <n v="53931.56"/>
        <n v="34733.360000000001"/>
        <n v="11100.54"/>
        <n v="38885.85"/>
        <n v="3789.93"/>
        <n v="36981.9"/>
        <n v="32260"/>
        <n v="26209.7"/>
        <n v="35699.32"/>
        <n v="20213.7"/>
        <n v="9726.07"/>
        <n v="41142.870000000003"/>
        <n v="48952.56"/>
        <n v="20437.89"/>
        <n v="19697.580000000002"/>
        <n v="78130.350000000006"/>
        <n v="33987.9"/>
        <n v="8235.85"/>
        <n v="26814.46"/>
        <n v="13706.02"/>
        <n v="16965.599999999999"/>
        <n v="82540.05"/>
        <n v="76394.05"/>
        <n v="17472.060000000001"/>
        <n v="71947.88"/>
        <n v="3903.42"/>
        <n v="15429.75"/>
        <n v="7985.88"/>
        <n v="2880.18"/>
        <n v="17912.55"/>
        <n v="10404.09"/>
        <n v="9806.65"/>
        <n v="38797.760000000002"/>
        <n v="88124.85"/>
        <n v="39088.85"/>
        <n v="14111.72"/>
        <n v="90631.55"/>
        <n v="29679.57"/>
        <n v="6397.96"/>
        <n v="29691.88"/>
        <n v="18088.259999999998"/>
        <n v="13014.84"/>
        <n v="23967.1"/>
        <n v="33345.440000000002"/>
        <n v="41635.050000000003"/>
        <n v="3192.83"/>
        <n v="16699.080000000002"/>
        <n v="4093.47"/>
        <n v="48454.6"/>
        <n v="16899.21"/>
        <n v="27233.4"/>
        <n v="7358.76"/>
        <n v="34036.76"/>
        <n v="12000.27"/>
        <n v="37088.28"/>
        <n v="8843.16"/>
        <n v="13662.09"/>
        <n v="4847.26"/>
        <n v="84922.35"/>
        <n v="78608.149999999994"/>
        <n v="58283.95"/>
        <n v="10734.84"/>
        <n v="28119.99"/>
        <n v="32264.76"/>
        <n v="26752.3"/>
        <n v="30558.799999999999"/>
        <n v="43553.35"/>
        <n v="19953.62"/>
        <n v="14731.35"/>
        <n v="20562.2"/>
        <n v="29231.55"/>
        <n v="73739"/>
        <n v="6737.04"/>
        <n v="74726.100000000006"/>
        <n v="25606.26"/>
        <n v="14657.76"/>
        <n v="13766.23"/>
        <n v="16827.7"/>
        <n v="62005.599999999999"/>
        <n v="38761.9"/>
        <n v="72412.800000000003"/>
        <n v="11800.56"/>
        <n v="32509.1"/>
        <n v="2408.3000000000002"/>
        <n v="3370.46"/>
        <n v="32811.03"/>
        <n v="36756.06"/>
        <n v="15734.66"/>
        <n v="22288.799999999999"/>
        <n v="33482.199999999997"/>
        <n v="14960.65"/>
        <n v="8058.2"/>
        <n v="18686.43"/>
        <n v="9754.08"/>
        <n v="1207.68"/>
        <n v="1813.68"/>
        <n v="60615.76"/>
        <n v="36684.58"/>
        <n v="32777.339999999997"/>
        <n v="19656.96"/>
        <n v="38624.36"/>
        <n v="10291.65"/>
        <n v="95524.35"/>
        <n v="9163.34"/>
        <n v="655.09"/>
        <n v="25781.45"/>
        <n v="32970.120000000003"/>
        <n v="1681.35"/>
        <n v="52890.84"/>
        <n v="21396.36"/>
        <n v="48701.9"/>
        <n v="33905.08"/>
        <n v="17336.55"/>
        <n v="3497.16"/>
        <n v="9610.56"/>
        <n v="52497.8"/>
        <n v="33913.800000000003"/>
        <n v="30763.74"/>
        <n v="15680.06"/>
        <n v="18870.57"/>
        <n v="72314"/>
        <n v="67341.56"/>
        <n v="13498.14"/>
        <n v="18659.89"/>
        <n v="13028.97"/>
        <n v="29936.28"/>
        <n v="4937.7299999999996"/>
        <n v="38142.22"/>
        <n v="19550.3"/>
        <n v="7306.02"/>
        <n v="5284.23"/>
        <n v="71747.899999999994"/>
        <n v="22092.84"/>
        <n v="72756.649999999994"/>
        <n v="62764.9"/>
        <n v="25500.55"/>
        <n v="47226.6"/>
        <n v="4954.16"/>
        <n v="28762.12"/>
        <n v="11327.19"/>
        <n v="4694.55"/>
        <n v="39185.25"/>
        <n v="37488.85"/>
        <n v="69639.039999999994"/>
        <n v="23767.3"/>
        <n v="41448.839999999997"/>
        <n v="4810.3599999999997"/>
        <n v="29733.68"/>
        <n v="18797.7"/>
        <n v="74157.350000000006"/>
        <n v="13214.36"/>
        <n v="36459.120000000003"/>
        <n v="48462.84"/>
        <n v="2178.19"/>
        <n v="17070.71"/>
        <n v="39040.959999999999"/>
        <n v="37496.58"/>
        <n v="5588.76"/>
        <n v="19977.52"/>
        <n v="40076.68"/>
        <n v="22738.76"/>
        <n v="437.48"/>
        <n v="5321.3"/>
        <n v="76863.72"/>
        <n v="21595.599999999999"/>
        <n v="5406.58"/>
        <n v="8629.4500000000007"/>
        <n v="67998.8"/>
        <n v="11376.58"/>
        <n v="487.36"/>
        <n v="88464"/>
        <n v="23789.7"/>
        <n v="18654.28"/>
        <n v="78333.649999999994"/>
        <n v="72520.399999999994"/>
        <n v="12634.11"/>
        <n v="22152.92"/>
        <n v="44163.21"/>
        <n v="11218.92"/>
        <n v="42892.71"/>
        <n v="12114.14"/>
        <n v="31446.81"/>
        <n v="7515.18"/>
        <n v="3910.48"/>
        <n v="29561.14"/>
        <n v="9765.44"/>
        <n v="27814.11"/>
        <n v="14899.34"/>
        <n v="66347.05"/>
        <n v="12343.82"/>
        <n v="28789.83"/>
        <n v="25163.1"/>
        <n v="82149.45"/>
        <n v="6275.42"/>
        <n v="8667.9"/>
        <n v="13424.34"/>
        <n v="27198.76"/>
        <n v="33264.04"/>
        <n v="23865.34"/>
        <n v="10624.72"/>
        <n v="2910.59"/>
        <n v="2519.89"/>
        <n v="10267.41"/>
        <n v="77199.3"/>
        <n v="68700"/>
        <n v="6030.72"/>
        <n v="34285.17"/>
        <n v="64914.28"/>
        <n v="3165.12"/>
        <n v="13305.52"/>
        <n v="45510.42"/>
        <n v="52668"/>
        <n v="26376.639999999999"/>
        <n v="1101.83"/>
        <n v="17951.650000000001"/>
        <n v="90709.1"/>
        <n v="95362.45"/>
        <n v="52322.12"/>
        <n v="21374.52"/>
        <n v="13315.15"/>
        <n v="50073.5"/>
        <n v="1389.99"/>
        <n v="33810.93"/>
        <n v="1682.44"/>
        <n v="7996.77"/>
        <n v="57027.9"/>
        <n v="18296.150000000001"/>
        <n v="27062.639999999999"/>
        <n v="37790.06"/>
        <n v="60156"/>
        <n v="59458.05"/>
        <n v="4928.7700000000004"/>
        <n v="33098.1"/>
        <n v="30307.200000000001"/>
        <n v="228.76"/>
        <n v="88469.35"/>
        <n v="17968.099999999999"/>
        <n v="59269.599999999999"/>
        <n v="70791"/>
        <n v="9254.9"/>
        <n v="73825.899999999994"/>
        <n v="21143.13"/>
        <n v="27670.41"/>
        <n v="26846.9"/>
        <n v="10703.37"/>
        <n v="24565.9"/>
        <n v="61751.12"/>
        <n v="9458.2199999999993"/>
        <n v="24465.57"/>
        <n v="63893.75"/>
        <n v="68324.800000000003"/>
        <n v="11779.8"/>
        <n v="6733.59"/>
        <n v="3471.48"/>
        <n v="44694.15"/>
        <n v="27240.26"/>
        <n v="14909.76"/>
        <n v="65786.600000000006"/>
        <n v="10604.89"/>
        <n v="3962.23"/>
        <n v="31798.12"/>
        <n v="24609.64"/>
        <n v="19000.650000000001"/>
        <n v="27684.44"/>
        <n v="15924.76"/>
        <n v="45266.43"/>
        <n v="46945.05"/>
        <n v="20805.580000000002"/>
        <n v="14737.22"/>
        <n v="28665.14"/>
        <n v="44846.97"/>
        <n v="46311.12"/>
        <n v="3542.5"/>
        <n v="8835.8700000000008"/>
        <n v="14235.98"/>
        <n v="14337.03"/>
        <n v="2235.8200000000002"/>
        <n v="53858.7"/>
        <n v="2127.4"/>
        <n v="29528.78"/>
        <n v="50710.65"/>
        <n v="50908.35"/>
        <n v="28890.92"/>
        <n v="8087.12"/>
        <n v="11547.41"/>
        <n v="6202.98"/>
        <n v="69987.3"/>
        <n v="25679.22"/>
        <n v="39658.68"/>
        <n v="29423.25"/>
        <n v="15646.63"/>
        <n v="13722.74"/>
        <n v="6818.06"/>
        <n v="37572.559999999998"/>
        <n v="12936.78"/>
        <n v="82419.649999999994"/>
        <n v="45244.2"/>
        <n v="7535.26"/>
        <n v="61437.279999999999"/>
        <n v="4884.2"/>
        <n v="10234.4"/>
        <n v="14633.28"/>
        <n v="652.73"/>
        <n v="28383.48"/>
        <n v="49187.360000000001"/>
        <n v="7073.47"/>
        <n v="33391.230000000003"/>
        <n v="37053.839999999997"/>
        <n v="35815.699999999997"/>
        <n v="26566.16"/>
        <n v="17131.18"/>
        <n v="46911"/>
        <n v="50089.55"/>
        <n v="22858.95"/>
        <n v="76722.16"/>
        <n v="56649.42"/>
        <n v="39005.58"/>
        <n v="3669.44"/>
        <n v="66805.5"/>
        <n v="32566.75"/>
        <n v="33935.35"/>
        <n v="58192.959999999999"/>
        <n v="27466.55"/>
        <n v="8194.3700000000008"/>
        <n v="71985.399999999994"/>
        <n v="49276.5"/>
        <n v="29437.56"/>
        <n v="18311.54"/>
        <n v="32254.05"/>
        <n v="17716.560000000001"/>
        <n v="24306.16"/>
        <n v="2993.54"/>
        <n v="9024.67"/>
        <n v="50993.32"/>
        <n v="6341.64"/>
        <n v="3327.87"/>
        <n v="38052.559999999998"/>
        <n v="27648.9"/>
        <n v="2147.4"/>
        <n v="96656.15"/>
        <n v="14935.65"/>
        <n v="19648.84"/>
        <n v="30835.05"/>
        <n v="43335.39"/>
        <n v="32572.959999999999"/>
        <n v="18039.18"/>
        <n v="6933.57"/>
        <n v="26541.8"/>
        <n v="11765.72"/>
        <n v="13011.96"/>
        <n v="40726.76"/>
        <n v="10678.75"/>
        <n v="9877.0400000000009"/>
        <n v="31923.84"/>
        <n v="31577.08"/>
        <n v="23840.61"/>
        <n v="57773.36"/>
        <n v="19407.259999999998"/>
        <n v="62663.55"/>
        <n v="40997.25"/>
        <n v="3525.83"/>
        <n v="16969.71"/>
        <n v="15004.16"/>
        <n v="5141.3500000000004"/>
        <n v="10053.299999999999"/>
        <n v="27049.95"/>
        <n v="53782.5"/>
        <n v="66381.149999999994"/>
        <n v="59812.36"/>
        <n v="51302.49"/>
        <n v="42211.65"/>
        <n v="24621.15"/>
        <n v="18330.099999999999"/>
        <n v="97439"/>
        <n v="44047.72"/>
        <n v="43050"/>
        <n v="31687"/>
        <n v="15371.78"/>
        <n v="87870.75"/>
        <n v="12034.8"/>
        <n v="62194.48"/>
        <n v="15211.02"/>
        <n v="31859.55"/>
        <n v="26916.46"/>
        <n v="10449.75"/>
        <n v="17796.93"/>
        <n v="16506.8"/>
        <n v="25549.89"/>
        <n v="92949.45"/>
        <n v="29093.26"/>
        <n v="11393.72"/>
        <n v="27289.64"/>
        <n v="2920.14"/>
        <n v="25031.45"/>
        <n v="19096.080000000002"/>
        <n v="74849.95"/>
        <n v="50996.85"/>
        <n v="36347.519999999997"/>
        <n v="28508.54"/>
        <n v="17609.189999999999"/>
        <n v="21215.96"/>
        <n v="49908.75"/>
        <n v="46222.2"/>
        <n v="15103.59"/>
        <n v="69015"/>
        <n v="11360"/>
        <n v="28282.12"/>
        <n v="16401.5"/>
        <n v="34728.26"/>
        <n v="10867.25"/>
        <n v="9443.48"/>
        <n v="21157.46"/>
        <n v="92576.5"/>
        <n v="30341.52"/>
        <n v="4791.49"/>
        <n v="41946.559999999998"/>
        <n v="12204.59"/>
        <n v="48876.56"/>
        <n v="10302.44"/>
        <n v="5884.7"/>
        <n v="64588.95"/>
        <n v="29691.200000000001"/>
        <n v="3576.94"/>
        <n v="39579.160000000003"/>
        <n v="66037.45"/>
        <n v="42460.29"/>
        <n v="6689.41"/>
        <n v="21652.3"/>
        <n v="24015.55"/>
        <n v="21823.14"/>
        <n v="15546.44"/>
        <n v="6954.6"/>
        <n v="14061.3"/>
        <n v="28787.040000000001"/>
        <n v="73877.52"/>
        <n v="72996.55"/>
        <n v="58257.05"/>
        <n v="27850.75"/>
        <n v="54836.04"/>
        <n v="6208.96"/>
        <n v="3806.3"/>
        <n v="2526.1"/>
        <n v="1108.01"/>
        <n v="6277.02"/>
        <n v="59126.13"/>
        <n v="2597.8200000000002"/>
        <n v="31691.68"/>
        <n v="63991.96"/>
        <n v="63388.24"/>
        <n v="38075.599999999999"/>
        <n v="62653.2"/>
        <n v="4189.62"/>
        <n v="7083.82"/>
        <n v="5689.98"/>
        <n v="24591.84"/>
        <n v="37915.480000000003"/>
        <n v="31740.720000000001"/>
        <n v="37815.72"/>
        <n v="16360.24"/>
        <n v="16243.84"/>
        <n v="6228.39"/>
        <n v="529.42999999999995"/>
        <n v="27385.22"/>
        <n v="67466.649999999994"/>
        <n v="3900.72"/>
        <n v="22333.54"/>
        <n v="39198.04"/>
        <n v="2813.68"/>
        <n v="39499.980000000003"/>
        <n v="53467.02"/>
        <n v="26114.639999999999"/>
        <n v="26935.42"/>
        <n v="25872.85"/>
        <n v="9944.9599999999991"/>
        <n v="43239"/>
        <n v="41532.879999999997"/>
        <n v="81344.649999999994"/>
        <n v="33682.58"/>
        <n v="6258.08"/>
        <n v="7255.9"/>
        <n v="29107.47"/>
        <n v="12999.89"/>
        <n v="67606.45"/>
        <n v="5980.26"/>
        <n v="6371.84"/>
        <n v="21535.72"/>
        <n v="88798.75"/>
        <n v="53898.18"/>
        <n v="11615.16"/>
        <n v="39754.92"/>
        <n v="77226.649999999994"/>
        <n v="28237.919999999998"/>
        <n v="25105.5"/>
        <n v="3095.4"/>
        <n v="11025.6"/>
        <n v="10278.040000000001"/>
        <n v="46442.2"/>
        <n v="49849.89"/>
        <n v="12965.49"/>
        <n v="54753.4"/>
        <n v="33497"/>
        <n v="92805.55"/>
        <n v="41289.72"/>
        <n v="65266.28"/>
        <n v="12453.3"/>
        <n v="9303.52"/>
        <n v="11549.92"/>
        <n v="22883.35"/>
        <n v="13036"/>
        <n v="20404.439999999999"/>
        <n v="62129.279999999999"/>
        <n v="2779.82"/>
        <n v="32287"/>
        <n v="26501.5"/>
        <n v="77339.8"/>
        <n v="33643.599999999999"/>
        <n v="15233.78"/>
        <n v="49192.85"/>
        <n v="83465.25"/>
        <n v="18629.05"/>
        <n v="79166.95"/>
        <n v="33735.94"/>
        <n v="58369.68"/>
        <n v="72344.36"/>
        <n v="9188.4"/>
        <n v="34003.08"/>
        <n v="3315.93"/>
        <n v="38972.699999999997"/>
        <n v="50137.83"/>
        <n v="33492.42"/>
        <n v="32181.16"/>
        <n v="65993.36"/>
        <n v="32483.5"/>
        <n v="71295.72"/>
        <n v="37999.32"/>
        <n v="32412.5"/>
        <n v="13210.46"/>
        <n v="71172"/>
        <n v="69268.850000000006"/>
        <n v="41258.160000000003"/>
        <n v="18306"/>
        <n v="17528.66"/>
        <n v="10009.200000000001"/>
        <n v="2938.16"/>
        <n v="12143.47"/>
        <n v="1916.72"/>
        <n v="49785.56"/>
        <n v="9031.83"/>
        <n v="59211.6"/>
        <n v="8619.57"/>
        <n v="19265.82"/>
        <n v="6621.21"/>
        <n v="26813.61"/>
        <n v="92293.1"/>
        <n v="51058.6"/>
        <n v="19615.84"/>
        <n v="8917.09"/>
        <n v="13676.95"/>
        <n v="47358.8"/>
        <n v="12540.04"/>
        <n v="14600.75"/>
        <n v="19243.07"/>
        <n v="379.88"/>
        <n v="8290.82"/>
        <n v="16345.5"/>
        <n v="20198.64"/>
        <n v="9625.17"/>
        <n v="8440.4500000000007"/>
        <n v="75700.649999999994"/>
        <n v="15596.57"/>
        <n v="78797.25"/>
        <n v="7603.25"/>
        <n v="32933.5"/>
        <n v="21201.75"/>
        <n v="12613.7"/>
        <n v="3999.39"/>
        <n v="12686.18"/>
        <n v="14618"/>
        <n v="6338.95"/>
        <n v="54154.7"/>
        <n v="44509.36"/>
        <n v="19198.04"/>
        <n v="5425.98"/>
        <n v="12424.05"/>
        <n v="798.03"/>
        <n v="3526.62"/>
        <n v="5409.14"/>
        <n v="29596.48"/>
        <n v="17409.5"/>
        <n v="4389.2"/>
        <n v="23206.959999999999"/>
        <n v="73333.8"/>
        <n v="16669.830000000002"/>
        <n v="5692.25"/>
        <n v="13030.3"/>
        <n v="72636.25"/>
        <n v="1133.3599999999999"/>
        <n v="24796.2"/>
        <n v="24595.759999999998"/>
        <n v="3525.46"/>
        <n v="3559.77"/>
        <n v="62555.95"/>
        <n v="10031.07"/>
        <n v="81372.45"/>
        <n v="26377.5"/>
        <n v="36770.720000000001"/>
        <n v="68887.08"/>
        <n v="36728.36"/>
        <n v="14539.16"/>
        <n v="25853.66"/>
        <n v="42066.64"/>
        <n v="353.04"/>
        <n v="40492.85"/>
        <n v="44897.05"/>
        <n v="48501"/>
        <n v="18513.150000000001"/>
        <n v="12268.9"/>
        <n v="10262.459999999999"/>
        <n v="26329.32"/>
        <n v="70483.28"/>
        <n v="11387.68"/>
        <n v="37658.660000000003"/>
        <n v="55014.6"/>
        <n v="982.26"/>
        <n v="38334.99"/>
        <n v="6865.56"/>
        <n v="12609.51"/>
        <n v="3410.58"/>
        <n v="2675.05"/>
        <n v="3850.47"/>
        <n v="10315.049999999999"/>
        <n v="76289.649999999994"/>
        <n v="25661.7"/>
        <n v="24374.2"/>
        <n v="36698.6"/>
        <n v="79237.3"/>
        <n v="76645.2"/>
        <n v="18415.53"/>
        <n v="34279.660000000003"/>
        <n v="45467.55"/>
        <n v="34411.1"/>
        <n v="13589.32"/>
        <n v="25542.9"/>
        <n v="38237.279999999999"/>
        <n v="78123.8"/>
        <n v="19153.29"/>
        <n v="3571.93"/>
        <n v="11898.2"/>
        <n v="8646.2000000000007"/>
        <n v="19842.12"/>
        <n v="69057.45"/>
      </sharedItems>
    </cacheField>
    <cacheField name="Rating" numFmtId="0">
      <sharedItems containsSemiMixedTypes="0" containsString="0" containsNumber="1" minValue="1" maxValue="5" count="401">
        <n v="1.39"/>
        <n v="2.56"/>
        <n v="4.9800000000000004"/>
        <n v="1.44"/>
        <n v="3.73"/>
        <n v="3.91"/>
        <n v="4.18"/>
        <n v="2.98"/>
        <n v="1.17"/>
        <n v="2.0499999999999998"/>
        <n v="3.05"/>
        <n v="4.28"/>
        <n v="2.6"/>
        <n v="3.46"/>
        <n v="4.84"/>
        <n v="1.75"/>
        <n v="2.06"/>
        <n v="3.86"/>
        <n v="1.42"/>
        <n v="1.99"/>
        <n v="1.76"/>
        <n v="4.6100000000000003"/>
        <n v="4.63"/>
        <n v="4.75"/>
        <n v="4.34"/>
        <n v="1.73"/>
        <n v="3"/>
        <n v="4.55"/>
        <n v="3.37"/>
        <n v="2.35"/>
        <n v="1.02"/>
        <n v="2.04"/>
        <n v="1.53"/>
        <n v="2.2200000000000002"/>
        <n v="4"/>
        <n v="1.07"/>
        <n v="3.54"/>
        <n v="2.66"/>
        <n v="2.92"/>
        <n v="3.65"/>
        <n v="1.38"/>
        <n v="1.57"/>
        <n v="2.3199999999999998"/>
        <n v="4.3899999999999997"/>
        <n v="3.97"/>
        <n v="3.7"/>
        <n v="1.88"/>
        <n v="4.13"/>
        <n v="4.57"/>
        <n v="1.46"/>
        <n v="1.1399999999999999"/>
        <n v="3.27"/>
        <n v="3.93"/>
        <n v="3.45"/>
        <n v="3.64"/>
        <n v="4.33"/>
        <n v="4.71"/>
        <n v="1.04"/>
        <n v="4.62"/>
        <n v="1.2"/>
        <n v="3.85"/>
        <n v="2.2599999999999998"/>
        <n v="4.51"/>
        <n v="3.57"/>
        <n v="4.72"/>
        <n v="1.22"/>
        <n v="4.5599999999999996"/>
        <n v="2.5299999999999998"/>
        <n v="2.68"/>
        <n v="3.75"/>
        <n v="1.79"/>
        <n v="3.03"/>
        <n v="4.92"/>
        <n v="1.3"/>
        <n v="4.5999999999999996"/>
        <n v="3.09"/>
        <n v="4.3600000000000003"/>
        <n v="4.21"/>
        <n v="3.36"/>
        <n v="2.0099999999999998"/>
        <n v="3.61"/>
        <n v="3.07"/>
        <n v="1.63"/>
        <n v="1.97"/>
        <n v="2.99"/>
        <n v="1.01"/>
        <n v="3.88"/>
        <n v="1.8"/>
        <n v="4.03"/>
        <n v="1.54"/>
        <n v="2.5099999999999998"/>
        <n v="2.97"/>
        <n v="1.71"/>
        <n v="3.62"/>
        <n v="3.74"/>
        <n v="2.46"/>
        <n v="3.9"/>
        <n v="1.87"/>
        <n v="1.94"/>
        <n v="4.8099999999999996"/>
        <n v="2.33"/>
        <n v="2.88"/>
        <n v="2.42"/>
        <n v="1.47"/>
        <n v="4.99"/>
        <n v="4.6399999999999997"/>
        <n v="3.82"/>
        <n v="4.8499999999999996"/>
        <n v="2.2400000000000002"/>
        <n v="1.78"/>
        <n v="3.89"/>
        <n v="3.53"/>
        <n v="2.29"/>
        <n v="4.5"/>
        <n v="4.54"/>
        <n v="3.71"/>
        <n v="4.74"/>
        <n v="3.1"/>
        <n v="4.47"/>
        <n v="1.23"/>
        <n v="2.95"/>
        <n v="2.25"/>
        <n v="4.7"/>
        <n v="4.59"/>
        <n v="4.16"/>
        <n v="3.4"/>
        <n v="4.49"/>
        <n v="2.1"/>
        <n v="4.38"/>
        <n v="3.58"/>
        <n v="3.34"/>
        <n v="2.58"/>
        <n v="2.59"/>
        <n v="4.2699999999999996"/>
        <n v="4.24"/>
        <n v="2.31"/>
        <n v="3.98"/>
        <n v="1.9"/>
        <n v="1.03"/>
        <n v="1"/>
        <n v="4.4000000000000004"/>
        <n v="3.92"/>
        <n v="4.68"/>
        <n v="4.32"/>
        <n v="1.95"/>
        <n v="3.32"/>
        <n v="2.69"/>
        <n v="4.4800000000000004"/>
        <n v="1.1599999999999999"/>
        <n v="4.88"/>
        <n v="2.21"/>
        <n v="2.79"/>
        <n v="1.32"/>
        <n v="1.26"/>
        <n v="4.76"/>
        <n v="4.91"/>
        <n v="4.1399999999999997"/>
        <n v="4.9000000000000004"/>
        <n v="4.7300000000000004"/>
        <n v="4.3499999999999996"/>
        <n v="3.96"/>
        <n v="3.15"/>
        <n v="3.33"/>
        <n v="1.64"/>
        <n v="1.1000000000000001"/>
        <n v="3.49"/>
        <n v="4.67"/>
        <n v="3.8"/>
        <n v="1.06"/>
        <n v="4.79"/>
        <n v="2.85"/>
        <n v="1.29"/>
        <n v="4.78"/>
        <n v="3.5"/>
        <n v="4.97"/>
        <n v="2.09"/>
        <n v="4.45"/>
        <n v="1.52"/>
        <n v="2.76"/>
        <n v="3.78"/>
        <n v="2.34"/>
        <n v="1.28"/>
        <n v="1.19"/>
        <n v="3.17"/>
        <n v="2.0299999999999998"/>
        <n v="4.8600000000000003"/>
        <n v="4.2300000000000004"/>
        <n v="1.86"/>
        <n v="2.62"/>
        <n v="1.56"/>
        <n v="1.58"/>
        <n v="3.18"/>
        <n v="4.37"/>
        <n v="2.63"/>
        <n v="1.89"/>
        <n v="1.25"/>
        <n v="4.04"/>
        <n v="3.95"/>
        <n v="4.08"/>
        <n v="3.55"/>
        <n v="1.41"/>
        <n v="4.41"/>
        <n v="2.94"/>
        <n v="3.28"/>
        <n v="1.18"/>
        <n v="2.8"/>
        <n v="3.48"/>
        <n v="2.71"/>
        <n v="3.83"/>
        <n v="2.52"/>
        <n v="1.74"/>
        <n v="3.67"/>
        <n v="2.36"/>
        <n v="1.7"/>
        <n v="3.26"/>
        <n v="4.4400000000000004"/>
        <n v="1.91"/>
        <n v="2.86"/>
        <n v="3.12"/>
        <n v="2.4300000000000002"/>
        <n v="4.8"/>
        <n v="4.25"/>
        <n v="1.77"/>
        <n v="1.81"/>
        <n v="2.54"/>
        <n v="4.1100000000000003"/>
        <n v="3.81"/>
        <n v="4.83"/>
        <n v="2.7"/>
        <n v="1.84"/>
        <n v="3.11"/>
        <n v="4.95"/>
        <n v="1.24"/>
        <n v="4.2"/>
        <n v="3.01"/>
        <n v="3.79"/>
        <n v="1.59"/>
        <n v="2.87"/>
        <n v="2.16"/>
        <n v="1.82"/>
        <n v="4.29"/>
        <n v="2.81"/>
        <n v="2.27"/>
        <n v="1.85"/>
        <n v="1.98"/>
        <n v="4.6500000000000004"/>
        <n v="1.21"/>
        <n v="4.0599999999999996"/>
        <n v="2.14"/>
        <n v="3.25"/>
        <n v="1.6"/>
        <n v="4.7699999999999996"/>
        <n v="3.41"/>
        <n v="1.62"/>
        <n v="2.72"/>
        <n v="2.44"/>
        <n v="2.19"/>
        <n v="2.84"/>
        <n v="3.04"/>
        <n v="1.72"/>
        <n v="3.99"/>
        <n v="1.33"/>
        <n v="1.05"/>
        <n v="2.2999999999999998"/>
        <n v="2.5499999999999998"/>
        <n v="3.08"/>
        <n v="2.11"/>
        <n v="1.1200000000000001"/>
        <n v="1.69"/>
        <n v="1.66"/>
        <n v="4.96"/>
        <n v="4.82"/>
        <n v="2.57"/>
        <n v="1.1299999999999999"/>
        <n v="1.37"/>
        <n v="1.1499999999999999"/>
        <n v="2.91"/>
        <n v="3.77"/>
        <n v="2.38"/>
        <n v="2.0699999999999998"/>
        <n v="4.42"/>
        <n v="2.96"/>
        <n v="4.1500000000000004"/>
        <n v="1.08"/>
        <n v="2.4700000000000002"/>
        <n v="4.12"/>
        <n v="4.26"/>
        <n v="4.17"/>
        <n v="2.2000000000000002"/>
        <n v="1.55"/>
        <n v="2.02"/>
        <n v="2.93"/>
        <n v="3.59"/>
        <n v="3.43"/>
        <n v="4.8899999999999997"/>
        <n v="2.12"/>
        <n v="4.93"/>
        <n v="2.2799999999999998"/>
        <n v="1.96"/>
        <n v="3.47"/>
        <n v="3.39"/>
        <n v="1.68"/>
        <n v="3.31"/>
        <n v="2.67"/>
        <n v="2.08"/>
        <n v="1.49"/>
        <n v="3.42"/>
        <n v="4.01"/>
        <n v="2.15"/>
        <n v="3.02"/>
        <n v="2.64"/>
        <n v="4.1900000000000004"/>
        <n v="2.1800000000000002"/>
        <n v="3.66"/>
        <n v="1.34"/>
        <n v="3.38"/>
        <n v="3.29"/>
        <n v="3.51"/>
        <n v="2.39"/>
        <n v="3.52"/>
        <n v="2.75"/>
        <n v="1.27"/>
        <n v="3.16"/>
        <n v="4.9400000000000004"/>
        <n v="3.76"/>
        <n v="3.69"/>
        <n v="2.65"/>
        <n v="2.73"/>
        <n v="3.13"/>
        <n v="1.51"/>
        <n v="1.45"/>
        <n v="2.61"/>
        <n v="4.53"/>
        <n v="1.1100000000000001"/>
        <n v="2.5"/>
        <n v="2.77"/>
        <n v="2.9"/>
        <n v="1.61"/>
        <n v="3.3"/>
        <n v="3.84"/>
        <n v="1.43"/>
        <n v="4.22"/>
        <n v="2.23"/>
        <n v="1.36"/>
        <n v="3.87"/>
        <n v="2.83"/>
        <n v="3.22"/>
        <n v="5"/>
        <n v="1.31"/>
        <n v="1.4"/>
        <n v="3.21"/>
        <n v="4.3099999999999996"/>
        <n v="3.44"/>
        <n v="3.68"/>
        <n v="2.78"/>
        <n v="2.89"/>
        <n v="4.09"/>
        <n v="2.13"/>
        <n v="2.4500000000000002"/>
        <n v="2.41"/>
        <n v="2"/>
        <n v="2.74"/>
        <n v="3.94"/>
        <n v="1.5"/>
        <n v="1.93"/>
        <n v="2.4"/>
        <n v="2.37"/>
        <n v="4.0199999999999996"/>
        <n v="3.19"/>
        <n v="3.72"/>
        <n v="4.07"/>
        <n v="2.4900000000000002"/>
        <n v="1.0900000000000001"/>
        <n v="1.83"/>
        <n v="3.14"/>
        <n v="4.66"/>
        <n v="3.56"/>
        <n v="1.48"/>
        <n v="1.67"/>
        <n v="3.63"/>
        <n v="3.2"/>
        <n v="4.46"/>
        <n v="4.0999999999999996"/>
        <n v="4.3"/>
        <n v="3.06"/>
        <n v="4.43"/>
        <n v="1.92"/>
        <n v="3.6"/>
        <n v="3.23"/>
        <n v="4.6900000000000004"/>
        <n v="3.35"/>
        <n v="2.82"/>
        <n v="2.48"/>
        <n v="4.58"/>
        <n v="4.05"/>
        <n v="3.24"/>
        <n v="1.65"/>
        <n v="1.35"/>
        <n v="2.17"/>
        <n v="4.87"/>
        <n v="4.5199999999999996"/>
      </sharedItems>
    </cacheField>
    <cacheField name="Reviews" numFmtId="0">
      <sharedItems containsSemiMixedTypes="0" containsString="0" containsNumber="1" containsInteger="1" minValue="0" maxValue="5000" count="4318">
        <n v="1684"/>
        <n v="3604"/>
        <n v="1257"/>
        <n v="662"/>
        <n v="2424"/>
        <n v="2154"/>
        <n v="4309"/>
        <n v="3504"/>
        <n v="178"/>
        <n v="4589"/>
        <n v="4702"/>
        <n v="618"/>
        <n v="1215"/>
        <n v="2143"/>
        <n v="2166"/>
        <n v="1853"/>
        <n v="717"/>
        <n v="4403"/>
        <n v="153"/>
        <n v="3079"/>
        <n v="60"/>
        <n v="2413"/>
        <n v="2559"/>
        <n v="2187"/>
        <n v="1123"/>
        <n v="534"/>
        <n v="4444"/>
        <n v="3542"/>
        <n v="628"/>
        <n v="3355"/>
        <n v="4582"/>
        <n v="2947"/>
        <n v="4325"/>
        <n v="4684"/>
        <n v="1653"/>
        <n v="4028"/>
        <n v="2108"/>
        <n v="967"/>
        <n v="3816"/>
        <n v="1433"/>
        <n v="2252"/>
        <n v="4041"/>
        <n v="4551"/>
        <n v="1636"/>
        <n v="3430"/>
        <n v="1568"/>
        <n v="3827"/>
        <n v="2789"/>
        <n v="2088"/>
        <n v="1320"/>
        <n v="2304"/>
        <n v="3465"/>
        <n v="4267"/>
        <n v="1062"/>
        <n v="2537"/>
        <n v="1716"/>
        <n v="635"/>
        <n v="1109"/>
        <n v="3180"/>
        <n v="74"/>
        <n v="382"/>
        <n v="541"/>
        <n v="1604"/>
        <n v="23"/>
        <n v="3862"/>
        <n v="2757"/>
        <n v="4608"/>
        <n v="1725"/>
        <n v="4164"/>
        <n v="2458"/>
        <n v="3744"/>
        <n v="5000"/>
        <n v="4677"/>
        <n v="1747"/>
        <n v="4219"/>
        <n v="931"/>
        <n v="4192"/>
        <n v="2309"/>
        <n v="4431"/>
        <n v="445"/>
        <n v="1652"/>
        <n v="3648"/>
        <n v="3235"/>
        <n v="2288"/>
        <n v="4662"/>
        <n v="4342"/>
        <n v="4175"/>
        <n v="499"/>
        <n v="9"/>
        <n v="3909"/>
        <n v="969"/>
        <n v="3419"/>
        <n v="2237"/>
        <n v="504"/>
        <n v="1992"/>
        <n v="741"/>
        <n v="4382"/>
        <n v="3252"/>
        <n v="1446"/>
        <n v="1667"/>
        <n v="2183"/>
        <n v="3718"/>
        <n v="3568"/>
        <n v="1385"/>
        <n v="1641"/>
        <n v="1082"/>
        <n v="951"/>
        <n v="3836"/>
        <n v="2684"/>
        <n v="3468"/>
        <n v="1119"/>
        <n v="381"/>
        <n v="3168"/>
        <n v="4771"/>
        <n v="1596"/>
        <n v="3216"/>
        <n v="390"/>
        <n v="2527"/>
        <n v="3546"/>
        <n v="2220"/>
        <n v="698"/>
        <n v="1678"/>
        <n v="571"/>
        <n v="4296"/>
        <n v="766"/>
        <n v="4167"/>
        <n v="3621"/>
        <n v="229"/>
        <n v="3577"/>
        <n v="225"/>
        <n v="212"/>
        <n v="4390"/>
        <n v="2442"/>
        <n v="596"/>
        <n v="4734"/>
        <n v="4809"/>
        <n v="3265"/>
        <n v="1008"/>
        <n v="1933"/>
        <n v="1044"/>
        <n v="2441"/>
        <n v="209"/>
        <n v="3811"/>
        <n v="4246"/>
        <n v="1500"/>
        <n v="758"/>
        <n v="31"/>
        <n v="757"/>
        <n v="213"/>
        <n v="4255"/>
        <n v="1562"/>
        <n v="4050"/>
        <n v="3565"/>
        <n v="3233"/>
        <n v="1537"/>
        <n v="3541"/>
        <n v="1979"/>
        <n v="1765"/>
        <n v="4830"/>
        <n v="808"/>
        <n v="1954"/>
        <n v="4557"/>
        <n v="4293"/>
        <n v="1749"/>
        <n v="79"/>
        <n v="2638"/>
        <n v="3972"/>
        <n v="3311"/>
        <n v="2887"/>
        <n v="2575"/>
        <n v="4321"/>
        <n v="1132"/>
        <n v="3515"/>
        <n v="398"/>
        <n v="4481"/>
        <n v="216"/>
        <n v="1259"/>
        <n v="2750"/>
        <n v="2671"/>
        <n v="1064"/>
        <n v="62"/>
        <n v="4730"/>
        <n v="2854"/>
        <n v="3404"/>
        <n v="1774"/>
        <n v="2773"/>
        <n v="2089"/>
        <n v="3749"/>
        <n v="598"/>
        <n v="372"/>
        <n v="3234"/>
        <n v="1214"/>
        <n v="3698"/>
        <n v="2247"/>
        <n v="1341"/>
        <n v="1394"/>
        <n v="160"/>
        <n v="655"/>
        <n v="3641"/>
        <n v="1511"/>
        <n v="4073"/>
        <n v="1162"/>
        <n v="3753"/>
        <n v="3065"/>
        <n v="2431"/>
        <n v="3975"/>
        <n v="2717"/>
        <n v="925"/>
        <n v="2682"/>
        <n v="4905"/>
        <n v="4752"/>
        <n v="2427"/>
        <n v="1841"/>
        <n v="4609"/>
        <n v="3626"/>
        <n v="4892"/>
        <n v="581"/>
        <n v="437"/>
        <n v="3614"/>
        <n v="3047"/>
        <n v="1234"/>
        <n v="3953"/>
        <n v="2465"/>
        <n v="364"/>
        <n v="4460"/>
        <n v="1745"/>
        <n v="3784"/>
        <n v="3476"/>
        <n v="1399"/>
        <n v="2796"/>
        <n v="3973"/>
        <n v="4453"/>
        <n v="1212"/>
        <n v="2390"/>
        <n v="3397"/>
        <n v="2725"/>
        <n v="1597"/>
        <n v="1649"/>
        <n v="2301"/>
        <n v="4867"/>
        <n v="359"/>
        <n v="3530"/>
        <n v="2073"/>
        <n v="137"/>
        <n v="3382"/>
        <n v="2275"/>
        <n v="4176"/>
        <n v="4287"/>
        <n v="1105"/>
        <n v="3350"/>
        <n v="4340"/>
        <n v="3768"/>
        <n v="1325"/>
        <n v="1168"/>
        <n v="838"/>
        <n v="2659"/>
        <n v="2230"/>
        <n v="139"/>
        <n v="3722"/>
        <n v="4774"/>
        <n v="1961"/>
        <n v="4727"/>
        <n v="115"/>
        <n v="1840"/>
        <n v="2061"/>
        <n v="857"/>
        <n v="1968"/>
        <n v="2343"/>
        <n v="2056"/>
        <n v="2115"/>
        <n v="4134"/>
        <n v="4056"/>
        <n v="1734"/>
        <n v="968"/>
        <n v="2954"/>
        <n v="2449"/>
        <n v="3101"/>
        <n v="4115"/>
        <n v="3852"/>
        <n v="2487"/>
        <n v="1379"/>
        <n v="3230"/>
        <n v="565"/>
        <n v="4174"/>
        <n v="4204"/>
        <n v="2554"/>
        <n v="89"/>
        <n v="4273"/>
        <n v="2623"/>
        <n v="3929"/>
        <n v="3395"/>
        <n v="1245"/>
        <n v="1560"/>
        <n v="769"/>
        <n v="2379"/>
        <n v="1159"/>
        <n v="1211"/>
        <n v="4506"/>
        <n v="3020"/>
        <n v="4692"/>
        <n v="2104"/>
        <n v="3027"/>
        <n v="4746"/>
        <n v="34"/>
        <n v="566"/>
        <n v="804"/>
        <n v="3290"/>
        <n v="3258"/>
        <n v="1184"/>
        <n v="4628"/>
        <n v="3828"/>
        <n v="4779"/>
        <n v="982"/>
        <n v="2798"/>
        <n v="4425"/>
        <n v="2640"/>
        <n v="4259"/>
        <n v="2834"/>
        <n v="2003"/>
        <n v="2693"/>
        <n v="4880"/>
        <n v="1959"/>
        <n v="4291"/>
        <n v="612"/>
        <n v="2306"/>
        <n v="3585"/>
        <n v="1682"/>
        <n v="981"/>
        <n v="2780"/>
        <n v="2400"/>
        <n v="4071"/>
        <n v="2536"/>
        <n v="4855"/>
        <n v="1482"/>
        <n v="1899"/>
        <n v="2845"/>
        <n v="4400"/>
        <n v="3544"/>
        <n v="2726"/>
        <n v="2106"/>
        <n v="1490"/>
        <n v="4990"/>
        <n v="3606"/>
        <n v="1058"/>
        <n v="3818"/>
        <n v="283"/>
        <n v="422"/>
        <n v="4462"/>
        <n v="3693"/>
        <n v="2689"/>
        <n v="296"/>
        <n v="4548"/>
        <n v="3526"/>
        <n v="3665"/>
        <n v="763"/>
        <n v="3059"/>
        <n v="2748"/>
        <n v="2255"/>
        <n v="240"/>
        <n v="4025"/>
        <n v="3723"/>
        <n v="458"/>
        <n v="1076"/>
        <n v="215"/>
        <n v="3644"/>
        <n v="2610"/>
        <n v="1359"/>
        <n v="4088"/>
        <n v="1201"/>
        <n v="3719"/>
        <n v="3743"/>
        <n v="735"/>
        <n v="2818"/>
        <n v="973"/>
        <n v="4921"/>
        <n v="356"/>
        <n v="1145"/>
        <n v="2571"/>
        <n v="4089"/>
        <n v="2805"/>
        <n v="4128"/>
        <n v="4000"/>
        <n v="2373"/>
        <n v="2429"/>
        <n v="4955"/>
        <n v="3360"/>
        <n v="3692"/>
        <n v="4010"/>
        <n v="1472"/>
        <n v="1680"/>
        <n v="4480"/>
        <n v="3854"/>
        <n v="4294"/>
        <n v="2838"/>
        <n v="832"/>
        <n v="4580"/>
        <n v="83"/>
        <n v="1625"/>
        <n v="2341"/>
        <n v="2432"/>
        <n v="1873"/>
        <n v="2586"/>
        <n v="4113"/>
        <n v="206"/>
        <n v="1722"/>
        <n v="3969"/>
        <n v="4890"/>
        <n v="1356"/>
        <n v="863"/>
        <n v="3741"/>
        <n v="2594"/>
        <n v="1918"/>
        <n v="493"/>
        <n v="4810"/>
        <n v="3822"/>
        <n v="2192"/>
        <n v="3089"/>
        <n v="4098"/>
        <n v="3444"/>
        <n v="1134"/>
        <n v="1465"/>
        <n v="444"/>
        <n v="3535"/>
        <n v="1666"/>
        <n v="2004"/>
        <n v="2380"/>
        <n v="1013"/>
        <n v="2672"/>
        <n v="4420"/>
        <n v="1699"/>
        <n v="4960"/>
        <n v="1374"/>
        <n v="4562"/>
        <n v="2820"/>
        <n v="2119"/>
        <n v="3981"/>
        <n v="1108"/>
        <n v="3323"/>
        <n v="4093"/>
        <n v="4754"/>
        <n v="4873"/>
        <n v="2410"/>
        <n v="547"/>
        <n v="2027"/>
        <n v="293"/>
        <n v="4349"/>
        <n v="491"/>
        <n v="2906"/>
        <n v="4569"/>
        <n v="1189"/>
        <n v="1067"/>
        <n v="4973"/>
        <n v="167"/>
        <n v="3837"/>
        <n v="3031"/>
        <n v="4258"/>
        <n v="720"/>
        <n v="2107"/>
        <n v="1181"/>
        <n v="1696"/>
        <n v="3509"/>
        <n v="3201"/>
        <n v="3629"/>
        <n v="620"/>
        <n v="687"/>
        <n v="112"/>
        <n v="474"/>
        <n v="3849"/>
        <n v="4363"/>
        <n v="3705"/>
        <n v="4389"/>
        <n v="3661"/>
        <n v="489"/>
        <n v="1526"/>
        <n v="1435"/>
        <n v="4822"/>
        <n v="3913"/>
        <n v="2917"/>
        <n v="2724"/>
        <n v="1415"/>
        <n v="1803"/>
        <n v="3215"/>
        <n v="1668"/>
        <n v="2976"/>
        <n v="1825"/>
        <n v="679"/>
        <n v="3446"/>
        <n v="4748"/>
        <n v="2366"/>
        <n v="163"/>
        <n v="1350"/>
        <n v="3643"/>
        <n v="4805"/>
        <n v="4899"/>
        <n v="4886"/>
        <n v="1403"/>
        <n v="294"/>
        <n v="3645"/>
        <n v="1085"/>
        <n v="646"/>
        <n v="3884"/>
        <n v="1972"/>
        <n v="2942"/>
        <n v="1277"/>
        <n v="181"/>
        <n v="652"/>
        <n v="4240"/>
        <n v="1291"/>
        <n v="2406"/>
        <n v="2540"/>
        <n v="4224"/>
        <n v="333"/>
        <n v="3549"/>
        <n v="1248"/>
        <n v="3995"/>
        <n v="3709"/>
        <n v="2000"/>
        <n v="3646"/>
        <n v="4357"/>
        <n v="2685"/>
        <n v="2336"/>
        <n v="834"/>
        <n v="3647"/>
        <n v="3599"/>
        <n v="1432"/>
        <n v="2699"/>
        <n v="4683"/>
        <n v="383"/>
        <n v="4612"/>
        <n v="4773"/>
        <n v="563"/>
        <n v="2407"/>
        <n v="4894"/>
        <n v="574"/>
        <n v="3970"/>
        <n v="1530"/>
        <n v="4479"/>
        <n v="3477"/>
        <n v="2181"/>
        <n v="974"/>
        <n v="1242"/>
        <n v="1756"/>
        <n v="813"/>
        <n v="2847"/>
        <n v="1854"/>
        <n v="4290"/>
        <n v="4338"/>
        <n v="3163"/>
        <n v="4698"/>
        <n v="3114"/>
        <n v="4832"/>
        <n v="4371"/>
        <n v="906"/>
        <n v="4328"/>
        <n v="2140"/>
        <n v="4547"/>
        <n v="3868"/>
        <n v="4524"/>
        <n v="3964"/>
        <n v="1413"/>
        <n v="4241"/>
        <n v="4656"/>
        <n v="343"/>
        <n v="388"/>
        <n v="2533"/>
        <n v="608"/>
        <n v="2197"/>
        <n v="1274"/>
        <n v="185"/>
        <n v="4143"/>
        <n v="52"/>
        <n v="3795"/>
        <n v="4063"/>
        <n v="3781"/>
        <n v="315"/>
        <n v="631"/>
        <n v="3899"/>
        <n v="4764"/>
        <n v="3151"/>
        <n v="3797"/>
        <n v="4537"/>
        <n v="3789"/>
        <n v="4051"/>
        <n v="4998"/>
        <n v="2467"/>
        <n v="3345"/>
        <n v="3113"/>
        <n v="3260"/>
        <n v="1063"/>
        <n v="3174"/>
        <n v="908"/>
        <n v="2281"/>
        <n v="1885"/>
        <n v="55"/>
        <n v="3072"/>
        <n v="1054"/>
        <n v="3942"/>
        <n v="1520"/>
        <n v="1557"/>
        <n v="2368"/>
        <n v="4155"/>
        <n v="4534"/>
        <n v="97"/>
        <n v="962"/>
        <n v="4918"/>
        <n v="3172"/>
        <n v="5"/>
        <n v="2673"/>
        <n v="1001"/>
        <n v="699"/>
        <n v="702"/>
        <n v="1253"/>
        <n v="1737"/>
        <n v="248"/>
        <n v="809"/>
        <n v="1536"/>
        <n v="346"/>
        <n v="918"/>
        <n v="1673"/>
        <n v="57"/>
        <n v="2235"/>
        <n v="3044"/>
        <n v="1395"/>
        <n v="2136"/>
        <n v="1157"/>
        <n v="727"/>
        <n v="2776"/>
        <n v="2603"/>
        <n v="4463"/>
        <n v="4868"/>
        <n v="959"/>
        <n v="2869"/>
        <n v="848"/>
        <n v="4492"/>
        <n v="978"/>
        <n v="1999"/>
        <n v="2879"/>
        <n v="749"/>
        <n v="568"/>
        <n v="1501"/>
        <n v="1439"/>
        <n v="3654"/>
        <n v="825"/>
        <n v="2864"/>
        <n v="1595"/>
        <n v="3466"/>
        <n v="4668"/>
        <n v="3132"/>
        <n v="2547"/>
        <n v="604"/>
        <n v="2892"/>
        <n v="1040"/>
        <n v="2437"/>
        <n v="3304"/>
        <n v="1313"/>
        <n v="3084"/>
        <n v="1538"/>
        <n v="3066"/>
        <n v="417"/>
        <n v="1862"/>
        <n v="890"/>
        <n v="86"/>
        <n v="303"/>
        <n v="2653"/>
        <n v="4703"/>
        <n v="351"/>
        <n v="953"/>
        <n v="3254"/>
        <n v="4303"/>
        <n v="2592"/>
        <n v="3495"/>
        <n v="4630"/>
        <n v="3756"/>
        <n v="1671"/>
        <n v="621"/>
        <n v="2285"/>
        <n v="171"/>
        <n v="4262"/>
        <n v="3879"/>
        <n v="910"/>
        <n v="3018"/>
        <n v="1634"/>
        <n v="95"/>
        <n v="2097"/>
        <n v="1267"/>
        <n v="740"/>
        <n v="2478"/>
        <n v="3118"/>
        <n v="4464"/>
        <n v="1584"/>
        <n v="3291"/>
        <n v="957"/>
        <n v="252"/>
        <n v="4658"/>
        <n v="4611"/>
        <n v="1353"/>
        <n v="4941"/>
        <n v="4235"/>
        <n v="2624"/>
        <n v="3925"/>
        <n v="3241"/>
        <n v="4866"/>
        <n v="1249"/>
        <n v="4768"/>
        <n v="2280"/>
        <n v="3196"/>
        <n v="1631"/>
        <n v="4385"/>
        <n v="94"/>
        <n v="1330"/>
        <n v="2543"/>
        <n v="1224"/>
        <n v="2888"/>
        <n v="4986"/>
        <n v="2900"/>
        <n v="2695"/>
        <n v="4949"/>
        <n v="4286"/>
        <n v="603"/>
        <n v="4713"/>
        <n v="2978"/>
        <n v="3608"/>
        <n v="3651"/>
        <n v="869"/>
        <n v="1599"/>
        <n v="3896"/>
        <n v="3343"/>
        <n v="4566"/>
        <n v="1258"/>
        <n v="2146"/>
        <n v="774"/>
        <n v="3136"/>
        <n v="2867"/>
        <n v="3103"/>
        <n v="678"/>
        <n v="1441"/>
        <n v="1739"/>
        <n v="2013"/>
        <n v="509"/>
        <n v="3179"/>
        <n v="1516"/>
        <n v="2787"/>
        <n v="249"/>
        <n v="2054"/>
        <n v="2418"/>
        <n v="4676"/>
        <n v="4135"/>
        <n v="2677"/>
        <n v="4044"/>
        <n v="1662"/>
        <n v="3689"/>
        <n v="3095"/>
        <n v="2395"/>
        <n v="2279"/>
        <n v="73"/>
        <n v="407"/>
        <n v="715"/>
        <n v="828"/>
        <n v="3682"/>
        <n v="275"/>
        <n v="876"/>
        <n v="2565"/>
        <n v="1826"/>
        <n v="3330"/>
        <n v="2127"/>
        <n v="3370"/>
        <n v="4178"/>
        <n v="3631"/>
        <n v="1605"/>
        <n v="3057"/>
        <n v="3209"/>
        <n v="1623"/>
        <n v="4471"/>
        <n v="152"/>
        <n v="2714"/>
        <n v="1153"/>
        <n v="1685"/>
        <n v="118"/>
        <n v="3298"/>
        <n v="3493"/>
        <n v="328"/>
        <n v="1378"/>
        <n v="334"/>
        <n v="1819"/>
        <n v="1763"/>
        <n v="3090"/>
        <n v="878"/>
        <n v="37"/>
        <n v="101"/>
        <n v="1372"/>
        <n v="428"/>
        <n v="1983"/>
        <n v="1266"/>
        <n v="2934"/>
        <n v="511"/>
        <n v="3496"/>
        <n v="1160"/>
        <n v="3507"/>
        <n v="3056"/>
        <n v="4275"/>
        <n v="2268"/>
        <n v="132"/>
        <n v="3130"/>
        <n v="2477"/>
        <n v="4954"/>
        <n v="999"/>
        <n v="4474"/>
        <n v="4629"/>
        <n v="4006"/>
        <n v="4985"/>
        <n v="2995"/>
        <n v="2544"/>
        <n v="3759"/>
        <n v="2409"/>
        <n v="1075"/>
        <n v="3486"/>
        <n v="920"/>
        <n v="4437"/>
        <n v="1217"/>
        <n v="2023"/>
        <n v="3469"/>
        <n v="4011"/>
        <n v="2530"/>
        <n v="1328"/>
        <n v="2172"/>
        <n v="4861"/>
        <n v="2126"/>
        <n v="4086"/>
        <n v="2134"/>
        <n v="3894"/>
        <n v="2553"/>
        <n v="1438"/>
        <n v="2555"/>
        <n v="1268"/>
        <n v="636"/>
        <n v="4862"/>
        <n v="3766"/>
        <n v="3281"/>
        <n v="4758"/>
        <n v="2710"/>
        <n v="2791"/>
        <n v="1917"/>
        <n v="2698"/>
        <n v="597"/>
        <n v="455"/>
        <n v="2633"/>
        <n v="1878"/>
        <n v="862"/>
        <n v="1814"/>
        <n v="165"/>
        <n v="2020"/>
        <n v="1362"/>
        <n v="3821"/>
        <n v="2444"/>
        <n v="4570"/>
        <n v="3356"/>
        <n v="2611"/>
        <n v="929"/>
        <n v="1757"/>
        <n v="243"/>
        <n v="4897"/>
        <n v="3638"/>
        <n v="584"/>
        <n v="484"/>
        <n v="3284"/>
        <n v="4652"/>
        <n v="2041"/>
        <n v="4979"/>
        <n v="1836"/>
        <n v="3288"/>
        <n v="48"/>
        <n v="3181"/>
        <n v="487"/>
        <n v="2276"/>
        <n v="4297"/>
        <n v="2260"/>
        <n v="3332"/>
        <n v="3875"/>
        <n v="1429"/>
        <n v="1882"/>
        <n v="2447"/>
        <n v="3617"/>
        <n v="1700"/>
        <n v="3937"/>
        <n v="1679"/>
        <n v="1017"/>
        <n v="1406"/>
        <n v="2893"/>
        <n v="2308"/>
        <n v="4697"/>
        <n v="1390"/>
        <n v="3236"/>
        <n v="3506"/>
        <n v="4295"/>
        <n v="1746"/>
        <n v="4016"/>
        <n v="666"/>
        <n v="634"/>
        <n v="1632"/>
        <n v="2595"/>
        <n v="2793"/>
        <n v="2883"/>
        <n v="704"/>
        <n v="1352"/>
        <n v="1016"/>
        <n v="2483"/>
        <n v="2130"/>
        <n v="1414"/>
        <n v="2250"/>
        <n v="3428"/>
        <n v="4426"/>
        <n v="4767"/>
        <n v="2226"/>
        <n v="3962"/>
        <n v="2840"/>
        <n v="4743"/>
        <n v="1923"/>
        <n v="3968"/>
        <n v="3449"/>
        <n v="949"/>
        <n v="4513"/>
        <n v="2803"/>
        <n v="1618"/>
        <n v="4364"/>
        <n v="2170"/>
        <n v="1561"/>
        <n v="1627"/>
        <n v="751"/>
        <n v="696"/>
        <n v="3021"/>
        <n v="4368"/>
        <n v="4726"/>
        <n v="3575"/>
        <n v="3746"/>
        <n v="325"/>
        <n v="1786"/>
        <n v="4359"/>
        <n v="508"/>
        <n v="1279"/>
        <n v="4857"/>
        <n v="3377"/>
        <n v="4646"/>
        <n v="640"/>
        <n v="4957"/>
        <n v="3901"/>
        <n v="3307"/>
        <n v="3938"/>
        <n v="1938"/>
        <n v="3122"/>
        <n v="22"/>
        <n v="2585"/>
        <n v="4198"/>
        <n v="4486"/>
        <n v="606"/>
        <n v="4665"/>
        <n v="1497"/>
        <n v="3137"/>
        <n v="2938"/>
        <n v="3510"/>
        <n v="2570"/>
        <n v="1389"/>
        <n v="3596"/>
        <n v="2045"/>
        <n v="2053"/>
        <n v="1981"/>
        <n v="3553"/>
        <n v="3734"/>
        <n v="2015"/>
        <n v="4074"/>
        <n v="4943"/>
        <n v="3312"/>
        <n v="538"/>
        <n v="3217"/>
        <n v="558"/>
        <n v="4163"/>
        <n v="4825"/>
        <n v="3154"/>
        <n v="2761"/>
        <n v="4450"/>
        <n v="1942"/>
        <n v="3587"/>
        <n v="1310"/>
        <n v="2485"/>
        <n v="4186"/>
        <n v="3474"/>
        <n v="1133"/>
        <n v="264"/>
        <n v="391"/>
        <n v="98"/>
        <n v="1742"/>
        <n v="1711"/>
        <n v="816"/>
        <n v="4245"/>
        <n v="3182"/>
        <n v="3669"/>
        <n v="2905"/>
        <n v="865"/>
        <n v="3301"/>
        <n v="1092"/>
        <n v="4977"/>
        <n v="1343"/>
        <n v="3435"/>
        <n v="2160"/>
        <n v="4657"/>
        <n v="3807"/>
        <n v="807"/>
        <n v="1789"/>
        <n v="485"/>
        <n v="3414"/>
        <n v="2972"/>
        <n v="4106"/>
        <n v="1991"/>
        <n v="1635"/>
        <n v="4991"/>
        <n v="1809"/>
        <n v="3275"/>
        <n v="3934"/>
        <n v="3092"/>
        <n v="663"/>
        <n v="3351"/>
        <n v="2217"/>
        <n v="1194"/>
        <n v="1318"/>
        <n v="1860"/>
        <n v="801"/>
        <n v="3447"/>
        <n v="2619"/>
        <n v="2593"/>
        <n v="1170"/>
        <n v="2904"/>
        <n v="4930"/>
        <n v="4731"/>
        <n v="2521"/>
        <n v="3440"/>
        <n v="2825"/>
        <n v="4092"/>
        <n v="3593"/>
        <n v="3459"/>
        <n v="39"/>
        <n v="2472"/>
        <n v="3935"/>
        <n v="2087"/>
        <n v="3460"/>
        <n v="3820"/>
        <n v="4693"/>
        <n v="1240"/>
        <n v="2722"/>
        <n v="4915"/>
        <n v="3992"/>
        <n v="1570"/>
        <n v="4819"/>
        <n v="3001"/>
        <n v="4396"/>
        <n v="3184"/>
        <n v="496"/>
        <n v="3121"/>
        <n v="4681"/>
        <n v="1289"/>
        <n v="836"/>
        <n v="4406"/>
        <n v="1861"/>
        <n v="697"/>
        <n v="3045"/>
        <n v="1180"/>
        <n v="2983"/>
        <n v="292"/>
        <n v="506"/>
        <n v="4057"/>
        <n v="202"/>
        <n v="3583"/>
        <n v="700"/>
        <n v="3040"/>
        <n v="4882"/>
        <n v="977"/>
        <n v="1944"/>
        <n v="1147"/>
        <n v="1866"/>
        <n v="2138"/>
        <n v="1084"/>
        <n v="1239"/>
        <n v="617"/>
        <n v="3195"/>
        <n v="3111"/>
        <n v="995"/>
        <n v="2191"/>
        <n v="4238"/>
        <n v="4806"/>
        <n v="297"/>
        <n v="4716"/>
        <n v="3650"/>
        <n v="129"/>
        <n v="3739"/>
        <n v="2396"/>
        <n v="1286"/>
        <n v="4237"/>
        <n v="3390"/>
        <n v="1578"/>
        <n v="1743"/>
        <n v="2450"/>
        <n v="2232"/>
        <n v="2112"/>
        <n v="761"/>
        <n v="2009"/>
        <n v="2923"/>
        <n v="3176"/>
        <n v="3873"/>
        <n v="3123"/>
        <n v="4829"/>
        <n v="690"/>
        <n v="2092"/>
        <n v="3978"/>
        <n v="3187"/>
        <n v="3269"/>
        <n v="3715"/>
        <n v="3806"/>
        <n v="4950"/>
        <n v="281"/>
        <n v="4820"/>
        <n v="1816"/>
        <n v="874"/>
        <n v="771"/>
        <n v="2052"/>
        <n v="1901"/>
        <n v="1615"/>
        <n v="3616"/>
        <n v="2602"/>
        <n v="4618"/>
        <n v="4543"/>
        <n v="149"/>
        <n v="3642"/>
        <n v="4961"/>
        <n v="475"/>
        <n v="3279"/>
        <n v="2645"/>
        <n v="1728"/>
        <n v="2215"/>
        <n v="4860"/>
        <n v="1529"/>
        <n v="2666"/>
        <n v="1196"/>
        <n v="4009"/>
        <n v="4179"/>
        <n v="1139"/>
        <n v="2095"/>
        <n v="3776"/>
        <n v="2316"/>
        <n v="2498"/>
        <n v="1936"/>
        <n v="1387"/>
        <n v="3928"/>
        <n v="2889"/>
        <n v="4710"/>
        <n v="2584"/>
        <n v="3634"/>
        <n v="453"/>
        <n v="135"/>
        <n v="1098"/>
        <n v="1417"/>
        <n v="691"/>
        <n v="4583"/>
        <n v="4632"/>
        <n v="2885"/>
        <n v="88"/>
        <n v="1764"/>
        <n v="1548"/>
        <n v="3240"/>
        <n v="3999"/>
        <n v="4475"/>
        <n v="659"/>
        <n v="3286"/>
        <n v="2932"/>
        <n v="3777"/>
        <n v="1759"/>
        <n v="250"/>
        <n v="2580"/>
        <n v="4239"/>
        <n v="2856"/>
        <n v="408"/>
        <n v="1050"/>
        <n v="1591"/>
        <n v="615"/>
        <n v="2690"/>
        <n v="3677"/>
        <n v="4449"/>
        <n v="1252"/>
        <n v="1475"/>
        <n v="1985"/>
        <n v="4995"/>
        <n v="4521"/>
        <n v="4136"/>
        <n v="4097"/>
        <n v="2857"/>
        <n v="839"/>
        <n v="336"/>
        <n v="1329"/>
        <n v="4664"/>
        <n v="4036"/>
        <n v="1038"/>
        <n v="4742"/>
        <n v="3817"/>
        <n v="442"/>
        <n v="4737"/>
        <n v="256"/>
        <n v="166"/>
        <n v="1355"/>
        <n v="3533"/>
        <n v="543"/>
        <n v="1515"/>
        <n v="4666"/>
        <n v="4395"/>
        <n v="1550"/>
        <n v="713"/>
        <n v="2528"/>
        <n v="2662"/>
        <n v="1788"/>
        <n v="1066"/>
        <n v="1663"/>
        <n v="851"/>
        <n v="1902"/>
        <n v="1975"/>
        <n v="930"/>
        <n v="1884"/>
        <n v="1704"/>
        <n v="2607"/>
        <n v="4184"/>
        <n v="633"/>
        <n v="32"/>
        <n v="4650"/>
        <n v="1587"/>
        <n v="2839"/>
        <n v="2176"/>
        <n v="1822"/>
        <n v="4455"/>
        <n v="1022"/>
        <n v="2124"/>
        <n v="244"/>
        <n v="2459"/>
        <n v="1661"/>
        <n v="3153"/>
        <n v="3363"/>
        <n v="3205"/>
        <n v="4597"/>
        <n v="4575"/>
        <n v="3525"/>
        <n v="3046"/>
        <n v="2616"/>
        <n v="396"/>
        <n v="2177"/>
        <n v="1422"/>
        <n v="14"/>
        <n v="80"/>
        <n v="2385"/>
        <n v="1893"/>
        <n v="3809"/>
        <n v="4906"/>
        <n v="529"/>
        <n v="4099"/>
        <n v="4945"/>
        <n v="1000"/>
        <n v="4332"/>
        <n v="2421"/>
        <n v="2613"/>
        <n v="316"/>
        <n v="2669"/>
        <n v="4791"/>
        <n v="161"/>
        <n v="3398"/>
        <n v="189"/>
        <n v="1698"/>
        <n v="1237"/>
        <n v="4655"/>
        <n v="3037"/>
        <n v="4863"/>
        <n v="2779"/>
        <n v="643"/>
        <n v="2701"/>
        <n v="1171"/>
        <n v="3413"/>
        <n v="362"/>
        <n v="4085"/>
        <n v="4386"/>
        <n v="4307"/>
        <n v="4477"/>
        <n v="3861"/>
        <n v="985"/>
        <n v="3354"/>
        <n v="4276"/>
        <n v="1859"/>
        <n v="990"/>
        <n v="3907"/>
        <n v="131"/>
        <n v="2440"/>
        <n v="4559"/>
        <n v="3597"/>
        <n v="1071"/>
        <n v="4079"/>
        <n v="3108"/>
        <n v="986"/>
        <n v="345"/>
        <n v="2933"/>
        <n v="2311"/>
        <n v="4493"/>
        <n v="3853"/>
        <n v="714"/>
        <n v="1939"/>
        <n v="4096"/>
        <n v="3489"/>
        <n v="3124"/>
        <n v="2907"/>
        <n v="4631"/>
        <n v="33"/>
        <n v="2030"/>
        <n v="1077"/>
        <n v="4022"/>
        <n v="3814"/>
        <n v="3384"/>
        <n v="272"/>
        <n v="1815"/>
        <n v="3074"/>
        <n v="2670"/>
        <n v="3658"/>
        <n v="2426"/>
        <n v="1489"/>
        <n v="665"/>
        <n v="2367"/>
        <n v="4407"/>
        <n v="4114"/>
        <n v="1523"/>
        <n v="3914"/>
        <n v="4835"/>
        <n v="1692"/>
        <n v="3857"/>
        <n v="3584"/>
        <n v="3246"/>
        <n v="961"/>
        <n v="4465"/>
        <n v="2361"/>
        <n v="144"/>
        <n v="76"/>
        <n v="3392"/>
        <n v="770"/>
        <n v="3632"/>
        <n v="1114"/>
        <n v="4705"/>
        <n v="1309"/>
        <n v="4182"/>
        <n v="3926"/>
        <n v="3083"/>
        <n v="1982"/>
        <n v="1945"/>
        <n v="4686"/>
        <n v="470"/>
        <n v="4833"/>
        <n v="3116"/>
        <n v="872"/>
        <n v="4627"/>
        <n v="4469"/>
        <n v="3025"/>
        <n v="3401"/>
        <n v="1976"/>
        <n v="1577"/>
        <n v="2723"/>
        <n v="446"/>
        <n v="3200"/>
        <n v="3977"/>
        <n v="1637"/>
        <n v="461"/>
        <n v="1206"/>
        <n v="4171"/>
        <n v="4762"/>
        <n v="2101"/>
        <n v="4999"/>
        <n v="159"/>
        <n v="68"/>
        <n v="3666"/>
        <n v="675"/>
        <n v="2728"/>
        <n v="3170"/>
        <n v="3967"/>
        <n v="4032"/>
        <n v="397"/>
        <n v="3387"/>
        <n v="4821"/>
        <n v="521"/>
        <n v="1280"/>
        <n v="370"/>
        <n v="4605"/>
        <n v="2679"/>
        <n v="3676"/>
        <n v="3512"/>
        <n v="2902"/>
        <n v="3425"/>
        <n v="1183"/>
        <n v="3786"/>
        <n v="2492"/>
        <n v="883"/>
        <n v="938"/>
        <n v="3295"/>
        <n v="3396"/>
        <n v="3649"/>
        <n v="2546"/>
        <n v="3256"/>
        <n v="310"/>
        <n v="4470"/>
        <n v="4055"/>
        <n v="3238"/>
        <n v="29"/>
        <n v="3513"/>
        <n v="3571"/>
        <n v="3605"/>
        <n v="2654"/>
        <n v="4784"/>
        <n v="4845"/>
        <n v="2241"/>
        <n v="3635"/>
        <n v="824"/>
        <n v="3733"/>
        <n v="352"/>
        <n v="616"/>
        <n v="3357"/>
        <n v="2084"/>
        <n v="4053"/>
        <n v="2608"/>
        <n v="3810"/>
        <n v="1928"/>
        <n v="3711"/>
        <n v="3986"/>
        <n v="3063"/>
        <n v="1095"/>
        <n v="4373"/>
        <n v="2694"/>
        <n v="2500"/>
        <n v="360"/>
        <n v="4127"/>
        <n v="3867"/>
        <n v="2229"/>
        <n v="1863"/>
        <n v="2113"/>
        <n v="2850"/>
        <n v="1411"/>
        <n v="4802"/>
        <n v="3173"/>
        <n v="4944"/>
        <n v="2730"/>
        <n v="4335"/>
        <n v="3728"/>
        <n v="4902"/>
        <n v="4306"/>
        <n v="3620"/>
        <n v="401"/>
        <n v="1960"/>
        <n v="2164"/>
        <n v="1818"/>
        <n v="3790"/>
        <n v="2319"/>
        <n v="3943"/>
        <n v="4142"/>
        <n v="2147"/>
        <n v="2326"/>
        <n v="1851"/>
        <n v="3475"/>
        <n v="1850"/>
        <n v="368"/>
        <n v="3009"/>
        <n v="3247"/>
        <n v="3742"/>
        <n v="4613"/>
        <n v="3888"/>
        <n v="1926"/>
        <n v="1720"/>
        <n v="2629"/>
        <n v="1213"/>
        <n v="4468"/>
        <n v="13"/>
        <n v="1152"/>
        <n v="2313"/>
        <n v="4103"/>
        <n v="921"/>
        <n v="134"/>
        <n v="3437"/>
        <n v="4476"/>
        <n v="434"/>
        <n v="4233"/>
        <n v="4072"/>
        <n v="2359"/>
        <n v="3320"/>
        <n v="3415"/>
        <n v="1775"/>
        <n v="1197"/>
        <n v="2522"/>
        <n v="1434"/>
        <n v="102"/>
        <n v="4213"/>
        <n v="2001"/>
        <n v="4490"/>
        <n v="2563"/>
        <n v="942"/>
        <n v="3713"/>
        <n v="3805"/>
        <n v="497"/>
        <n v="3998"/>
        <n v="2245"/>
        <n v="743"/>
        <n v="3710"/>
        <n v="4170"/>
        <n v="4446"/>
        <n v="374"/>
        <n v="2649"/>
        <n v="2469"/>
        <n v="1178"/>
        <n v="4907"/>
        <n v="4202"/>
        <n v="2139"/>
        <n v="3162"/>
        <n v="1450"/>
        <n v="2026"/>
        <n v="308"/>
        <n v="1559"/>
        <n v="3835"/>
        <n v="85"/>
        <n v="952"/>
        <n v="2880"/>
        <n v="123"/>
        <n v="937"/>
        <n v="2486"/>
        <n v="734"/>
        <n v="2913"/>
        <n v="3268"/>
        <n v="349"/>
        <n v="2863"/>
        <n v="892"/>
        <n v="3362"/>
        <n v="4398"/>
        <n v="2382"/>
        <n v="4712"/>
        <n v="2082"/>
        <n v="1795"/>
        <n v="3858"/>
        <n v="4756"/>
        <n v="2081"/>
        <n v="4510"/>
        <n v="91"/>
        <n v="3349"/>
        <n v="897"/>
        <n v="201"/>
        <n v="2804"/>
        <n v="4840"/>
        <n v="4938"/>
        <n v="3865"/>
        <n v="2468"/>
        <n v="2480"/>
        <n v="2648"/>
        <n v="2198"/>
        <n v="1802"/>
        <n v="4789"/>
        <n v="1813"/>
        <n v="227"/>
        <n v="821"/>
        <n v="389"/>
        <n v="15"/>
        <n v="116"/>
        <n v="786"/>
        <n v="1914"/>
        <n v="2047"/>
        <n v="1251"/>
        <n v="1427"/>
        <n v="871"/>
        <n v="323"/>
        <n v="4008"/>
        <n v="4959"/>
        <n v="1848"/>
        <n v="1126"/>
        <n v="2696"/>
        <n v="587"/>
        <n v="1573"/>
        <n v="601"/>
        <n v="219"/>
        <n v="667"/>
        <n v="3271"/>
        <n v="1639"/>
        <n v="260"/>
        <n v="946"/>
        <n v="657"/>
        <n v="940"/>
        <n v="3838"/>
        <n v="2049"/>
        <n v="471"/>
        <n v="2484"/>
        <n v="2383"/>
        <n v="2618"/>
        <n v="4953"/>
        <n v="2604"/>
        <n v="4226"/>
        <n v="2401"/>
        <n v="2764"/>
        <n v="723"/>
        <n v="3081"/>
        <n v="4207"/>
        <n v="3248"/>
        <n v="1302"/>
        <n v="2915"/>
        <n v="1883"/>
        <n v="853"/>
        <n v="312"/>
        <n v="4068"/>
        <n v="4788"/>
        <n v="1221"/>
        <n v="4637"/>
        <n v="2587"/>
        <n v="2704"/>
        <n v="203"/>
        <n v="3293"/>
        <n v="2591"/>
        <n v="245"/>
        <n v="1761"/>
        <n v="2579"/>
        <n v="1593"/>
        <n v="586"/>
        <n v="1864"/>
        <n v="468"/>
        <n v="610"/>
        <n v="1741"/>
        <n v="2758"/>
        <n v="3622"/>
        <n v="3813"/>
        <n v="3452"/>
        <n v="3592"/>
        <n v="1220"/>
        <n v="1686"/>
        <n v="4014"/>
        <n v="2868"/>
        <n v="3958"/>
        <n v="2348"/>
        <n v="4445"/>
        <n v="1264"/>
        <n v="3364"/>
        <n v="3702"/>
        <n v="2443"/>
        <n v="3075"/>
        <n v="304"/>
        <n v="1970"/>
        <n v="1023"/>
        <n v="2310"/>
        <n v="4751"/>
        <n v="2451"/>
        <n v="4162"/>
        <n v="4765"/>
        <n v="4881"/>
        <n v="656"/>
        <n v="1586"/>
        <n v="1457"/>
        <n v="4891"/>
        <n v="2656"/>
        <n v="641"/>
        <n v="4854"/>
        <n v="4869"/>
        <n v="2783"/>
        <n v="2518"/>
        <n v="1880"/>
        <n v="299"/>
        <n v="4312"/>
        <n v="2749"/>
        <n v="893"/>
        <n v="1581"/>
        <n v="4641"/>
        <n v="2011"/>
        <n v="2941"/>
        <n v="1471"/>
        <n v="762"/>
        <n v="2539"/>
        <n v="1932"/>
        <n v="3125"/>
        <n v="3903"/>
        <n v="4438"/>
        <n v="3338"/>
        <n v="2339"/>
        <n v="1872"/>
        <n v="2744"/>
        <n v="3211"/>
        <n v="797"/>
        <n v="268"/>
        <n v="3372"/>
        <n v="4969"/>
        <n v="3590"/>
        <n v="1288"/>
        <n v="3188"/>
        <n v="3450"/>
        <n v="2330"/>
        <n v="3757"/>
        <n v="3503"/>
        <n v="146"/>
        <n v="1367"/>
        <n v="1131"/>
        <n v="2639"/>
        <n v="1606"/>
        <n v="1005"/>
        <n v="3917"/>
        <n v="1582"/>
        <n v="2612"/>
        <n v="4651"/>
        <n v="3285"/>
        <n v="1922"/>
        <n v="1163"/>
        <n v="4670"/>
        <n v="4428"/>
        <n v="2266"/>
        <n v="3729"/>
        <n v="4922"/>
        <n v="669"/>
        <n v="2066"/>
        <n v="4015"/>
        <n v="3193"/>
        <n v="4563"/>
        <n v="355"/>
        <n v="4334"/>
        <n v="3887"/>
        <n v="3883"/>
        <n v="1345"/>
        <n v="2817"/>
        <n v="3067"/>
        <n v="3097"/>
        <n v="900"/>
        <n v="4883"/>
        <n v="895"/>
        <n v="3949"/>
        <n v="3441"/>
        <n v="4841"/>
        <n v="907"/>
        <n v="2810"/>
        <n v="833"/>
        <n v="113"/>
        <n v="3523"/>
        <n v="1844"/>
        <n v="4759"/>
        <n v="145"/>
        <n v="798"/>
        <n v="1182"/>
        <n v="776"/>
        <n v="1499"/>
        <n v="522"/>
        <n v="332"/>
        <n v="4818"/>
        <n v="754"/>
        <n v="980"/>
        <n v="4037"/>
        <n v="1188"/>
        <n v="3594"/>
        <n v="1383"/>
        <n v="3218"/>
        <n v="609"/>
        <n v="1375"/>
        <n v="3545"/>
        <n v="731"/>
        <n v="979"/>
        <n v="2866"/>
        <n v="1037"/>
        <n v="1713"/>
        <n v="2093"/>
        <n v="3701"/>
        <n v="4599"/>
        <n v="4781"/>
        <n v="1868"/>
        <n v="4488"/>
        <n v="337"/>
        <n v="2005"/>
        <n v="4384"/>
        <n v="4206"/>
        <n v="1337"/>
        <n v="1707"/>
        <n v="3273"/>
        <n v="1638"/>
        <n v="1952"/>
        <n v="1346"/>
        <n v="147"/>
        <n v="3662"/>
        <n v="3070"/>
        <n v="4600"/>
        <n v="3539"/>
        <n v="2117"/>
        <n v="3119"/>
        <n v="2156"/>
        <n v="4270"/>
        <n v="2711"/>
        <n v="4807"/>
        <n v="4782"/>
        <n v="1807"/>
        <n v="2445"/>
        <n v="3576"/>
        <n v="2982"/>
        <n v="858"/>
        <n v="1096"/>
        <n v="2644"/>
        <n v="4648"/>
        <n v="4109"/>
        <n v="4487"/>
        <n v="3738"/>
        <n v="2038"/>
        <n v="2831"/>
        <n v="1232"/>
        <n v="483"/>
        <n v="730"/>
        <n v="2125"/>
        <n v="4556"/>
        <n v="3371"/>
        <n v="0"/>
        <n v="2490"/>
        <n v="4667"/>
        <n v="2601"/>
        <n v="1710"/>
        <n v="2042"/>
        <n v="3675"/>
        <n v="2948"/>
        <n v="3093"/>
        <n v="3751"/>
        <n v="4708"/>
        <n v="3878"/>
        <n v="1935"/>
        <n v="933"/>
        <n v="1088"/>
        <n v="2930"/>
        <n v="711"/>
        <n v="3005"/>
        <n v="3989"/>
        <n v="2841"/>
        <n v="4749"/>
        <n v="1167"/>
        <n v="765"/>
        <n v="327"/>
        <n v="914"/>
        <n v="4430"/>
        <n v="517"/>
        <n v="2790"/>
        <n v="2439"/>
        <n v="870"/>
        <n v="1127"/>
        <n v="1052"/>
        <n v="2936"/>
        <n v="2481"/>
        <n v="2352"/>
        <n v="2243"/>
        <n v="2525"/>
        <n v="4137"/>
        <n v="4643"/>
        <n v="1316"/>
        <n v="972"/>
        <n v="588"/>
        <n v="3847"/>
        <n v="2959"/>
        <n v="1012"/>
        <n v="279"/>
        <n v="3259"/>
        <n v="438"/>
        <n v="3393"/>
        <n v="4704"/>
        <n v="2860"/>
        <n v="4131"/>
        <n v="1366"/>
        <n v="4326"/>
        <n v="2715"/>
        <n v="207"/>
        <n v="436"/>
        <n v="71"/>
        <n v="289"/>
        <n v="3224"/>
        <n v="3228"/>
        <n v="992"/>
        <n v="2576"/>
        <n v="1115"/>
        <n v="72"/>
        <n v="1351"/>
        <n v="1400"/>
        <n v="595"/>
        <n v="478"/>
        <n v="3348"/>
        <n v="3317"/>
        <n v="174"/>
        <n v="4721"/>
        <n v="4423"/>
        <n v="4112"/>
        <n v="2731"/>
        <n v="3352"/>
        <n v="4494"/>
        <n v="2376"/>
        <n v="3462"/>
        <n v="2960"/>
        <n v="4083"/>
        <n v="4535"/>
        <n v="3589"/>
        <n v="3863"/>
        <n v="3870"/>
        <n v="3860"/>
        <n v="4101"/>
        <n v="2334"/>
        <n v="4033"/>
        <n v="2583"/>
        <n v="764"/>
        <n v="2712"/>
        <n v="2393"/>
        <n v="1886"/>
        <n v="4981"/>
        <n v="1332"/>
        <n v="2381"/>
        <n v="3531"/>
        <n v="2826"/>
        <n v="2720"/>
        <n v="3478"/>
        <n v="4967"/>
        <n v="3043"/>
        <n v="3411"/>
        <n v="1906"/>
        <n v="1190"/>
        <n v="2535"/>
        <n v="3574"/>
        <n v="482"/>
        <n v="1955"/>
        <n v="1845"/>
        <n v="3339"/>
        <n v="2482"/>
        <n v="1101"/>
        <n v="1781"/>
        <n v="1916"/>
        <n v="2142"/>
        <n v="3197"/>
        <n v="3194"/>
        <n v="4917"/>
        <n v="261"/>
        <n v="1447"/>
        <n v="2397"/>
        <n v="1648"/>
        <n v="3302"/>
        <n v="2193"/>
        <n v="2493"/>
        <n v="1622"/>
        <n v="4107"/>
        <n v="4760"/>
        <n v="3171"/>
        <n v="3673"/>
        <n v="1094"/>
        <n v="3726"/>
        <n v="3880"/>
        <n v="4733"/>
        <n v="2926"/>
        <n v="3893"/>
        <n v="1004"/>
        <n v="3178"/>
        <n v="2740"/>
        <n v="2329"/>
        <n v="576"/>
        <n v="2658"/>
        <n v="2212"/>
        <n v="1275"/>
        <n v="2225"/>
        <n v="1951"/>
        <n v="2692"/>
        <n v="780"/>
        <n v="3497"/>
        <n v="4541"/>
        <n v="4770"/>
        <n v="1780"/>
        <n v="4642"/>
        <n v="1941"/>
        <n v="2254"/>
        <n v="1703"/>
        <n v="3944"/>
        <n v="1116"/>
        <n v="2903"/>
        <n v="4144"/>
        <n v="3094"/>
        <n v="358"/>
        <n v="1056"/>
        <n v="989"/>
        <n v="3519"/>
        <n v="4229"/>
        <n v="1179"/>
        <n v="335"/>
        <n v="3127"/>
        <n v="2953"/>
        <n v="1479"/>
        <n v="2643"/>
        <n v="1348"/>
        <n v="1837"/>
        <n v="2182"/>
        <n v="320"/>
        <n v="3482"/>
        <n v="1702"/>
        <n v="994"/>
        <n v="3088"/>
        <n v="4640"/>
        <n v="3175"/>
        <n v="4133"/>
        <n v="1191"/>
        <n v="1061"/>
        <n v="376"/>
        <n v="4216"/>
        <n v="3610"/>
        <n v="2705"/>
        <n v="2453"/>
        <n v="3055"/>
        <n v="4151"/>
        <n v="3508"/>
        <n v="2263"/>
        <n v="4785"/>
        <n v="3613"/>
        <n v="3313"/>
        <n v="1571"/>
        <n v="2691"/>
        <n v="2200"/>
        <n v="3778"/>
        <n v="835"/>
        <n v="2538"/>
        <n v="1551"/>
        <n v="1948"/>
        <n v="3434"/>
        <n v="4496"/>
        <n v="1540"/>
        <n v="2040"/>
        <n v="4989"/>
        <n v="3144"/>
        <n v="2455"/>
        <n v="3911"/>
        <n v="1740"/>
        <n v="4614"/>
        <n v="2012"/>
        <n v="192"/>
        <n v="1896"/>
        <n v="2152"/>
        <n v="945"/>
        <n v="2354"/>
        <n v="4517"/>
        <n v="1731"/>
        <n v="2151"/>
        <n v="1508"/>
        <n v="1879"/>
        <n v="347"/>
        <n v="3615"/>
        <n v="363"/>
        <n v="2806"/>
        <n v="175"/>
        <n v="927"/>
        <n v="2338"/>
        <n v="583"/>
        <n v="1210"/>
        <n v="488"/>
        <n v="4514"/>
        <n v="186"/>
        <n v="4913"/>
        <n v="321"/>
        <n v="3374"/>
        <n v="685"/>
        <n v="4228"/>
        <n v="4429"/>
        <n v="2733"/>
        <n v="3030"/>
        <n v="4976"/>
        <n v="3007"/>
        <n v="1423"/>
        <n v="1333"/>
        <n v="4323"/>
        <n v="3534"/>
        <n v="555"/>
        <n v="1521"/>
        <n v="1603"/>
        <n v="2239"/>
        <n v="756"/>
        <n v="3225"/>
        <n v="1994"/>
        <n v="1090"/>
        <n v="4634"/>
        <n v="4370"/>
        <n v="1712"/>
        <n v="1643"/>
        <n v="3002"/>
        <n v="331"/>
        <n v="737"/>
        <n v="2556"/>
        <n v="4700"/>
        <n v="560"/>
        <n v="1546"/>
        <n v="1107"/>
        <n v="4301"/>
        <n v="3750"/>
        <n v="3389"/>
        <n v="1799"/>
        <n v="4336"/>
        <n v="4082"/>
        <n v="4546"/>
        <n v="4992"/>
        <n v="257"/>
        <n v="3406"/>
        <n v="3500"/>
        <n v="2372"/>
        <n v="26"/>
        <n v="3245"/>
        <n v="3799"/>
        <n v="4383"/>
        <n v="4394"/>
        <n v="1483"/>
        <n v="170"/>
        <n v="789"/>
        <n v="4741"/>
        <n v="3720"/>
        <n v="3555"/>
        <n v="1592"/>
        <n v="1202"/>
        <n v="2827"/>
        <n v="4048"/>
        <n v="2908"/>
        <n v="1875"/>
        <n v="1233"/>
        <n v="4838"/>
        <n v="2987"/>
        <n v="1589"/>
        <n v="4720"/>
        <n v="2114"/>
        <n v="4911"/>
        <n v="3844"/>
        <n v="4285"/>
        <n v="4500"/>
        <n v="4310"/>
        <n v="805"/>
        <n v="3479"/>
        <n v="2024"/>
        <n v="2190"/>
        <n v="4680"/>
        <n v="2507"/>
        <n v="1128"/>
        <n v="4046"/>
        <n v="265"/>
        <n v="1857"/>
        <n v="193"/>
        <n v="1931"/>
        <n v="4647"/>
        <n v="3931"/>
        <n v="319"/>
        <n v="476"/>
        <n v="4511"/>
        <n v="253"/>
        <n v="1496"/>
        <n v="2597"/>
        <n v="2562"/>
        <n v="2007"/>
        <n v="3391"/>
        <n v="3185"/>
        <n v="3004"/>
        <n v="1192"/>
        <n v="1193"/>
        <n v="44"/>
        <n v="3456"/>
        <n v="2794"/>
        <n v="1753"/>
        <n v="2222"/>
        <n v="2417"/>
        <n v="1204"/>
        <n v="1177"/>
        <n v="1216"/>
        <n v="3322"/>
        <n v="3877"/>
        <n v="2103"/>
        <n v="2747"/>
        <n v="794"/>
        <n v="1792"/>
        <n v="3412"/>
        <n v="3239"/>
        <n v="1719"/>
        <n v="693"/>
        <n v="154"/>
        <n v="3686"/>
        <n v="1891"/>
        <n v="4124"/>
        <n v="3380"/>
        <n v="548"/>
        <n v="1726"/>
        <n v="1950"/>
        <n v="1524"/>
        <n v="1768"/>
        <n v="3993"/>
        <n v="777"/>
        <n v="4327"/>
        <n v="4274"/>
        <n v="2735"/>
        <n v="1093"/>
        <n v="2328"/>
        <n v="2631"/>
        <n v="4320"/>
        <n v="2767"/>
        <n v="3358"/>
        <n v="2495"/>
        <n v="4005"/>
        <n v="432"/>
        <n v="861"/>
        <n v="4147"/>
        <n v="3945"/>
        <n v="463"/>
        <n v="3010"/>
        <n v="46"/>
        <n v="998"/>
        <n v="3946"/>
        <n v="2428"/>
        <n v="3736"/>
        <n v="533"/>
        <n v="1081"/>
        <n v="1339"/>
        <n v="3015"/>
        <n v="3706"/>
        <n v="1087"/>
        <n v="3403"/>
        <n v="236"/>
        <n v="613"/>
        <n v="239"/>
        <n v="2494"/>
        <n v="3830"/>
        <n v="1335"/>
        <n v="1317"/>
        <n v="650"/>
        <n v="4540"/>
        <n v="3426"/>
        <n v="1047"/>
        <n v="701"/>
        <n v="2882"/>
        <n v="1995"/>
        <n v="4901"/>
        <n v="205"/>
        <n v="4893"/>
        <n v="4415"/>
        <n v="3823"/>
        <n v="3801"/>
        <n v="2474"/>
        <n v="502"/>
        <n v="802"/>
        <n v="4439"/>
        <n v="4984"/>
        <n v="3601"/>
        <n v="2894"/>
        <n v="1278"/>
        <n v="760"/>
        <n v="3052"/>
        <n v="2719"/>
        <n v="2641"/>
        <n v="1695"/>
        <n v="4573"/>
        <n v="3300"/>
        <n v="3982"/>
        <n v="3625"/>
        <n v="3192"/>
        <n v="2370"/>
        <n v="1036"/>
        <n v="173"/>
        <n v="1614"/>
        <n v="4117"/>
        <n v="3327"/>
        <n v="2784"/>
        <n v="4497"/>
        <n v="443"/>
        <n v="366"/>
        <n v="3834"/>
        <n v="1904"/>
        <n v="4413"/>
        <n v="1164"/>
        <n v="127"/>
        <n v="4366"/>
        <n v="2150"/>
        <n v="2384"/>
        <n v="457"/>
        <n v="1340"/>
        <n v="3438"/>
        <n v="2025"/>
        <n v="1613"/>
        <n v="3602"/>
        <n v="130"/>
        <n v="51"/>
        <n v="1420"/>
        <n v="4520"/>
        <n v="220"/>
        <n v="1619"/>
        <n v="1028"/>
        <n v="1089"/>
        <n v="1308"/>
        <n v="579"/>
        <n v="4887"/>
        <n v="3445"/>
        <n v="4502"/>
        <n v="2534"/>
        <n v="3189"/>
        <n v="4484"/>
        <n v="1651"/>
        <n v="2169"/>
        <n v="4094"/>
        <n v="2632"/>
        <n v="114"/>
        <n v="886"/>
        <n v="556"/>
        <n v="2884"/>
        <n v="1364"/>
        <n v="3521"/>
        <n v="4935"/>
        <n v="2683"/>
        <n v="1727"/>
        <n v="4740"/>
        <n v="2542"/>
        <n v="285"/>
        <n v="799"/>
        <n v="3138"/>
        <n v="2289"/>
        <n v="4947"/>
        <n v="4247"/>
        <n v="2952"/>
        <n v="1852"/>
        <n v="2520"/>
        <n v="4595"/>
        <n v="2262"/>
        <n v="4994"/>
        <n v="309"/>
        <n v="4585"/>
        <n v="545"/>
        <n v="1525"/>
        <n v="2090"/>
        <n v="2295"/>
        <n v="3872"/>
        <n v="1541"/>
        <n v="4568"/>
        <n v="4694"/>
        <n v="923"/>
        <n v="1031"/>
        <n v="4696"/>
        <n v="859"/>
        <n v="4503"/>
        <n v="4895"/>
        <n v="1466"/>
        <n v="2832"/>
        <n v="4205"/>
        <n v="2080"/>
        <n v="1903"/>
        <n v="2823"/>
        <n v="2221"/>
        <n v="1382"/>
        <n v="4536"/>
        <n v="4304"/>
        <n v="1265"/>
        <n v="2240"/>
        <n v="122"/>
        <n v="1563"/>
        <n v="4801"/>
        <n v="1953"/>
        <n v="3487"/>
        <n v="3560"/>
        <n v="672"/>
        <n v="3255"/>
        <n v="4197"/>
        <n v="510"/>
        <n v="3819"/>
        <n v="2782"/>
        <n v="2312"/>
        <n v="1311"/>
        <n v="435"/>
        <n v="4972"/>
        <n v="3280"/>
        <n v="30"/>
        <n v="1262"/>
        <n v="3231"/>
        <n v="1148"/>
        <n v="1969"/>
        <n v="1630"/>
        <n v="3436"/>
        <n v="54"/>
        <n v="473"/>
        <n v="1402"/>
        <n v="2153"/>
        <n v="2141"/>
        <n v="1370"/>
        <n v="4196"/>
        <n v="1760"/>
        <n v="4191"/>
        <n v="4042"/>
        <n v="941"/>
        <n v="4933"/>
        <n v="2070"/>
        <n v="3453"/>
        <n v="4194"/>
        <n v="2425"/>
        <n v="4254"/>
        <n v="1019"/>
        <n v="4203"/>
        <n v="4199"/>
        <n v="2248"/>
        <n v="2895"/>
        <n v="3087"/>
        <n v="3760"/>
        <n v="150"/>
        <n v="4448"/>
        <n v="4160"/>
        <n v="235"/>
        <n v="4800"/>
        <n v="1247"/>
        <n v="1796"/>
        <n v="3745"/>
        <n v="4531"/>
        <n v="4877"/>
        <n v="1892"/>
        <n v="4772"/>
        <n v="1142"/>
        <n v="53"/>
        <n v="126"/>
        <n v="3308"/>
        <n v="831"/>
        <n v="40"/>
        <n v="365"/>
        <n v="3761"/>
        <n v="2504"/>
        <n v="1136"/>
        <n v="77"/>
        <n v="3882"/>
        <n v="223"/>
        <n v="4542"/>
        <n v="4257"/>
        <n v="2966"/>
        <n v="4353"/>
        <n v="2853"/>
        <n v="2162"/>
        <n v="3618"/>
        <n v="2186"/>
        <n v="3186"/>
        <n v="486"/>
        <n v="887"/>
        <n v="660"/>
        <n v="449"/>
        <n v="50"/>
        <n v="4375"/>
        <n v="3488"/>
        <n v="3987"/>
        <n v="4586"/>
        <n v="2922"/>
        <n v="3569"/>
        <n v="4519"/>
        <n v="2878"/>
        <n v="3979"/>
        <n v="2096"/>
        <n v="2737"/>
        <n v="744"/>
        <n v="1783"/>
        <n v="4508"/>
        <n v="2165"/>
        <n v="3264"/>
        <n v="3505"/>
        <n v="4360"/>
        <n v="2344"/>
        <n v="3003"/>
        <n v="4401"/>
        <n v="211"/>
        <n v="3427"/>
        <n v="966"/>
        <n v="27"/>
        <n v="707"/>
        <n v="842"/>
        <n v="1470"/>
        <n v="105"/>
        <n v="885"/>
        <n v="1924"/>
        <n v="2965"/>
        <n v="3655"/>
        <n v="3333"/>
        <n v="1380"/>
        <n v="3636"/>
        <n v="4019"/>
        <n v="4419"/>
        <n v="1421"/>
        <n v="3948"/>
        <n v="1644"/>
        <n v="1371"/>
        <n v="4277"/>
        <n v="4663"/>
        <n v="3672"/>
        <n v="452"/>
        <n v="4102"/>
        <n v="2466"/>
        <n v="1793"/>
        <n v="3432"/>
        <n v="1409"/>
        <n v="3405"/>
        <n v="1033"/>
        <n v="1974"/>
        <n v="3129"/>
        <n v="3409"/>
        <n v="4251"/>
        <n v="1284"/>
        <n v="1532"/>
        <n v="4243"/>
        <n v="3780"/>
        <n v="4280"/>
        <n v="661"/>
        <n v="4594"/>
        <n v="3050"/>
        <n v="2994"/>
        <n v="344"/>
        <n v="2541"/>
        <n v="339"/>
        <n v="4533"/>
        <n v="889"/>
        <n v="3337"/>
        <n v="4043"/>
        <n v="3303"/>
        <n v="3538"/>
        <n v="194"/>
        <n v="4874"/>
        <n v="318"/>
        <n v="2069"/>
        <n v="680"/>
        <n v="3656"/>
        <n v="108"/>
        <n v="410"/>
        <n v="233"/>
        <n v="4853"/>
        <n v="605"/>
        <n v="423"/>
        <n v="1558"/>
        <n v="1469"/>
        <n v="1842"/>
        <n v="4858"/>
        <n v="3866"/>
        <n v="1003"/>
        <n v="226"/>
        <n v="4884"/>
        <n v="4504"/>
        <n v="1486"/>
        <n v="4593"/>
        <n v="4298"/>
        <n v="3558"/>
        <n v="1418"/>
        <n v="4644"/>
        <n v="4553"/>
        <n v="1440"/>
        <n v="1460"/>
        <n v="469"/>
        <n v="3306"/>
        <n v="2821"/>
        <n v="2901"/>
        <n v="888"/>
        <n v="882"/>
        <n v="2606"/>
        <n v="2473"/>
        <n v="1956"/>
        <n v="2811"/>
        <n v="695"/>
        <n v="392"/>
        <n v="2736"/>
        <n v="4846"/>
        <n v="922"/>
        <n v="866"/>
        <n v="2969"/>
        <n v="306"/>
        <n v="403"/>
        <n v="4885"/>
        <n v="3149"/>
        <n v="4347"/>
        <n v="2718"/>
        <n v="3783"/>
        <n v="1758"/>
        <n v="2433"/>
        <n v="2949"/>
        <n v="82"/>
        <n v="4308"/>
        <n v="1055"/>
        <n v="4221"/>
        <n v="400"/>
        <n v="4856"/>
        <n v="4527"/>
        <n v="3142"/>
        <n v="4526"/>
        <n v="3076"/>
        <n v="3008"/>
        <n v="3439"/>
        <n v="4601"/>
        <n v="380"/>
        <n v="4626"/>
        <n v="2807"/>
        <n v="169"/>
        <n v="1129"/>
        <n v="1256"/>
        <n v="2294"/>
        <n v="520"/>
        <n v="3612"/>
        <n v="96"/>
        <n v="4129"/>
        <n v="1762"/>
        <n v="2687"/>
        <n v="4804"/>
        <n v="2394"/>
        <n v="4939"/>
        <n v="1425"/>
        <n v="1151"/>
        <n v="2927"/>
        <n v="3107"/>
        <n v="3034"/>
        <n v="2647"/>
        <n v="106"/>
        <n v="2320"/>
        <n v="3208"/>
        <n v="1360"/>
        <n v="3695"/>
        <n v="2924"/>
        <n v="2836"/>
        <n v="3668"/>
        <n v="1125"/>
        <n v="2327"/>
        <n v="3042"/>
        <n v="2846"/>
        <n v="58"/>
        <n v="232"/>
        <n v="4279"/>
        <n v="2999"/>
        <n v="2777"/>
        <n v="1029"/>
        <n v="803"/>
        <n v="1198"/>
        <n v="3874"/>
        <n v="2325"/>
        <n v="1103"/>
        <n v="2833"/>
        <n v="2369"/>
        <n v="2345"/>
        <n v="4232"/>
        <n v="3472"/>
        <n v="2636"/>
        <n v="4675"/>
        <n v="3226"/>
        <n v="3115"/>
        <n v="456"/>
        <n v="4900"/>
        <n v="2033"/>
        <n v="2870"/>
        <n v="3520"/>
        <n v="1986"/>
        <n v="3198"/>
        <n v="4070"/>
        <n v="2772"/>
        <n v="3023"/>
        <n v="4962"/>
        <n v="3421"/>
        <n v="2769"/>
        <n v="379"/>
        <n v="4706"/>
        <n v="4847"/>
        <n v="1452"/>
        <n v="2149"/>
        <n v="4047"/>
        <n v="3653"/>
        <n v="1513"/>
        <n v="2532"/>
        <n v="4572"/>
        <n v="3652"/>
        <n v="234"/>
        <n v="3950"/>
        <n v="4188"/>
        <n v="2558"/>
        <n v="70"/>
        <n v="430"/>
        <n v="3941"/>
        <n v="221"/>
        <n v="2921"/>
        <n v="3207"/>
        <n v="241"/>
        <n v="689"/>
        <n v="3232"/>
        <n v="4824"/>
        <n v="90"/>
        <n v="1934"/>
        <n v="682"/>
        <n v="2523"/>
        <n v="4842"/>
        <n v="1303"/>
        <n v="2414"/>
        <n v="2599"/>
        <n v="1156"/>
        <n v="532"/>
        <n v="2489"/>
        <n v="1642"/>
        <n v="214"/>
        <n v="2060"/>
        <n v="2617"/>
        <n v="1733"/>
        <n v="1437"/>
        <n v="3061"/>
        <n v="19"/>
        <n v="1030"/>
        <n v="4351"/>
        <n v="3812"/>
        <n v="4268"/>
        <n v="3096"/>
        <n v="4778"/>
        <n v="4940"/>
        <n v="4623"/>
        <n v="263"/>
        <n v="2886"/>
        <n v="3159"/>
        <n v="2676"/>
        <n v="668"/>
        <n v="1817"/>
        <n v="2071"/>
        <n v="4040"/>
        <n v="2039"/>
        <n v="480"/>
        <n v="4975"/>
        <n v="4761"/>
        <n v="2506"/>
        <n v="3772"/>
        <n v="409"/>
        <n v="873"/>
        <n v="2943"/>
        <n v="1797"/>
        <n v="2961"/>
        <n v="4346"/>
        <n v="3126"/>
        <n v="2564"/>
        <n v="2371"/>
        <n v="1929"/>
        <n v="4356"/>
        <n v="4851"/>
        <n v="66"/>
        <n v="1989"/>
        <n v="4001"/>
        <n v="466"/>
        <n v="3511"/>
        <n v="3918"/>
        <n v="3467"/>
        <n v="2739"/>
        <n v="4574"/>
        <n v="1306"/>
        <n v="4620"/>
        <n v="3548"/>
        <n v="1208"/>
        <n v="3407"/>
        <n v="2159"/>
        <n v="3167"/>
        <n v="2392"/>
        <n v="1782"/>
        <n v="2048"/>
        <n v="2667"/>
        <n v="4067"/>
        <n v="3588"/>
        <n v="3724"/>
        <n v="1701"/>
        <n v="4002"/>
        <n v="523"/>
        <n v="845"/>
        <n v="4956"/>
        <n v="2387"/>
        <n v="3069"/>
        <n v="4916"/>
        <n v="1943"/>
        <n v="1334"/>
        <n v="531"/>
        <n v="2574"/>
        <n v="4673"/>
        <n v="4797"/>
        <n v="2213"/>
        <n v="1839"/>
        <n v="3839"/>
        <n v="1048"/>
        <n v="2050"/>
        <n v="4231"/>
        <n v="3703"/>
        <n v="17"/>
        <n v="775"/>
        <n v="2028"/>
        <n v="742"/>
        <n v="425"/>
        <n v="2861"/>
        <n v="3752"/>
        <n v="1812"/>
        <n v="2378"/>
        <n v="3802"/>
        <n v="371"/>
        <n v="3016"/>
        <n v="2589"/>
        <n v="4482"/>
        <n v="2620"/>
        <n v="2819"/>
        <n v="577"/>
        <n v="3325"/>
        <n v="3287"/>
        <n v="2515"/>
        <n v="415"/>
        <n v="2795"/>
        <n v="4024"/>
        <n v="307"/>
        <n v="1388"/>
        <n v="1838"/>
        <n v="1659"/>
        <n v="4392"/>
        <n v="4968"/>
        <n v="2456"/>
        <n v="4265"/>
        <n v="2333"/>
        <n v="4823"/>
        <n v="3660"/>
        <n v="1263"/>
        <n v="2296"/>
        <n v="1650"/>
        <n v="4974"/>
        <n v="1502"/>
        <n v="187"/>
        <n v="3966"/>
        <n v="4518"/>
        <n v="3219"/>
        <n v="787"/>
        <n v="4528"/>
        <n v="4434"/>
        <n v="1569"/>
        <n v="2067"/>
        <n v="3994"/>
        <n v="3054"/>
        <n v="4150"/>
        <n v="1958"/>
        <n v="4579"/>
        <n v="3540"/>
        <n v="1282"/>
        <n v="465"/>
        <n v="4982"/>
        <n v="1290"/>
        <n v="4066"/>
        <n v="4111"/>
        <n v="1870"/>
        <n v="2851"/>
        <n v="1281"/>
        <n v="3451"/>
        <n v="4058"/>
        <n v="24"/>
        <n v="1477"/>
        <n v="196"/>
        <n v="671"/>
        <n v="3961"/>
        <n v="2766"/>
        <n v="4811"/>
        <n v="1512"/>
        <n v="2303"/>
        <n v="348"/>
        <n v="450"/>
        <n v="2634"/>
        <n v="1784"/>
        <n v="4369"/>
        <n v="1962"/>
        <n v="3376"/>
        <n v="1292"/>
        <n v="1769"/>
        <n v="2411"/>
        <n v="4898"/>
        <n v="305"/>
        <n v="394"/>
        <n v="1554"/>
        <n v="1585"/>
        <n v="140"/>
        <n v="4808"/>
        <n v="2464"/>
        <n v="3891"/>
        <n v="1752"/>
        <n v="1997"/>
        <n v="2257"/>
        <n v="4888"/>
        <n v="1060"/>
        <n v="4451"/>
        <n v="1231"/>
        <n v="3148"/>
        <n v="664"/>
        <n v="1518"/>
        <n v="3955"/>
        <n v="3019"/>
        <n v="4848"/>
        <n v="4876"/>
        <n v="1545"/>
        <n v="3353"/>
        <n v="2315"/>
        <n v="4590"/>
        <n v="3984"/>
        <n v="1717"/>
        <n v="2852"/>
        <n v="4210"/>
        <n v="4671"/>
        <n v="4414"/>
        <n v="1658"/>
        <n v="1069"/>
        <n v="4208"/>
        <n v="877"/>
        <n v="2503"/>
        <n v="3249"/>
        <n v="950"/>
        <n v="2802"/>
        <n v="4195"/>
        <n v="2765"/>
        <n v="767"/>
        <n v="2129"/>
        <n v="2898"/>
        <n v="247"/>
        <n v="1120"/>
        <n v="592"/>
        <n v="3165"/>
        <n v="4870"/>
        <n v="2963"/>
        <n v="393"/>
        <n v="1805"/>
        <n v="1347"/>
        <n v="554"/>
        <n v="4827"/>
        <n v="2110"/>
        <n v="1751"/>
        <n v="988"/>
        <n v="2291"/>
        <n v="2331"/>
        <n v="1443"/>
        <n v="3794"/>
        <n v="3550"/>
        <n v="3244"/>
        <n v="228"/>
        <n v="1484"/>
        <n v="2277"/>
        <n v="1669"/>
        <n v="3082"/>
        <n v="3006"/>
        <n v="4606"/>
        <n v="573"/>
        <n v="4026"/>
        <n v="1895"/>
        <n v="4793"/>
        <n v="1579"/>
        <n v="2419"/>
        <n v="341"/>
        <n v="1510"/>
        <n v="732"/>
        <n v="3933"/>
        <n v="3385"/>
        <n v="3843"/>
        <n v="4211"/>
        <n v="1354"/>
        <n v="298"/>
        <n v="4069"/>
        <n v="939"/>
        <n v="2552"/>
        <n v="677"/>
        <n v="4302"/>
        <n v="3422"/>
        <n v="4923"/>
        <n v="823"/>
        <n v="2561"/>
        <n v="4387"/>
        <n v="1404"/>
        <n v="2874"/>
        <n v="1448"/>
        <n v="1312"/>
        <n v="1708"/>
        <n v="894"/>
        <n v="1203"/>
        <n v="1509"/>
        <n v="3770"/>
        <n v="1898"/>
        <n v="3038"/>
        <n v="4156"/>
        <n v="1544"/>
        <n v="2214"/>
        <n v="2788"/>
        <n v="1881"/>
        <n v="793"/>
        <n v="2664"/>
        <n v="495"/>
        <n v="1640"/>
        <n v="1396"/>
        <n v="3448"/>
        <n v="3846"/>
        <n v="2962"/>
        <n v="500"/>
        <n v="3954"/>
        <n v="542"/>
        <n v="3120"/>
        <n v="904"/>
        <n v="2622"/>
        <n v="752"/>
        <n v="1006"/>
        <n v="4814"/>
        <n v="183"/>
        <n v="2434"/>
        <n v="3771"/>
        <n v="2452"/>
        <n v="3183"/>
        <n v="3708"/>
        <n v="3922"/>
        <n v="1218"/>
        <n v="891"/>
        <n v="2416"/>
        <n v="4256"/>
        <n v="2158"/>
        <n v="2674"/>
        <n v="3965"/>
        <n v="3712"/>
        <n v="4234"/>
        <n v="590"/>
        <n v="4701"/>
        <n v="1800"/>
        <n v="1552"/>
        <n v="2014"/>
        <n v="4372"/>
        <n v="2120"/>
        <n v="1772"/>
        <n v="1104"/>
        <n v="3856"/>
        <n v="3490"/>
        <n v="2228"/>
        <n v="4577"/>
        <n v="3017"/>
        <n v="3547"/>
        <n v="3572"/>
        <n v="2438"/>
        <n v="3985"/>
        <n v="2657"/>
        <n v="1610"/>
        <n v="1626"/>
        <n v="25"/>
        <n v="1462"/>
        <n v="411"/>
        <n v="1660"/>
        <n v="2055"/>
        <n v="182"/>
        <n v="277"/>
        <n v="1271"/>
        <n v="4329"/>
        <n v="1871"/>
        <n v="1230"/>
        <n v="3366"/>
        <n v="4843"/>
        <n v="4157"/>
        <n v="4281"/>
        <n v="107"/>
        <n v="3077"/>
        <n v="1910"/>
        <n v="1687"/>
        <n v="2074"/>
        <n v="2578"/>
        <n v="2265"/>
        <n v="4152"/>
        <n v="1721"/>
        <n v="4919"/>
        <n v="3779"/>
        <n v="4501"/>
        <n v="3563"/>
        <n v="4190"/>
        <n v="4121"/>
        <n v="2742"/>
        <n v="3773"/>
        <n v="1227"/>
        <n v="1269"/>
        <n v="138"/>
        <n v="4166"/>
        <n v="1144"/>
        <n v="1307"/>
        <n v="110"/>
        <n v="4839"/>
        <n v="2703"/>
        <n v="420"/>
        <n v="1299"/>
        <n v="4292"/>
        <n v="3104"/>
        <n v="2189"/>
        <n v="552"/>
        <n v="4739"/>
        <n v="2875"/>
        <n v="4388"/>
        <n v="4817"/>
        <n v="2016"/>
        <n v="2991"/>
        <n v="2663"/>
        <n v="2909"/>
        <n v="3808"/>
        <n v="1629"/>
        <n v="2"/>
        <n v="4929"/>
        <n v="1155"/>
        <n v="1921"/>
        <n v="199"/>
        <n v="4284"/>
        <n v="3024"/>
        <n v="2771"/>
        <n v="2751"/>
        <n v="905"/>
        <n v="2021"/>
        <n v="1738"/>
        <n v="3769"/>
        <n v="4122"/>
        <n v="1705"/>
        <n v="2462"/>
        <n v="4289"/>
        <n v="4317"/>
        <n v="1236"/>
        <n v="3704"/>
        <n v="2223"/>
        <n v="2408"/>
        <n v="2062"/>
        <n v="492"/>
        <n v="1009"/>
        <n v="3369"/>
        <n v="1824"/>
        <n v="4138"/>
        <n v="3916"/>
        <n v="4158"/>
        <n v="2236"/>
        <n v="1542"/>
        <n v="4783"/>
        <n v="157"/>
        <n v="4550"/>
        <n v="119"/>
        <n v="3782"/>
        <n v="63"/>
        <n v="4567"/>
        <n v="2010"/>
        <n v="2754"/>
        <n v="4549"/>
        <n v="2572"/>
        <n v="4466"/>
        <n v="849"/>
        <n v="2386"/>
        <n v="1665"/>
        <n v="3885"/>
        <n v="4695"/>
        <n v="3825"/>
        <n v="1169"/>
        <n v="4299"/>
        <n v="3915"/>
        <n v="1007"/>
        <n v="3579"/>
        <n v="1672"/>
        <n v="733"/>
        <n v="4003"/>
        <n v="2512"/>
        <n v="1505"/>
        <n v="896"/>
        <n v="1357"/>
        <n v="2284"/>
        <n v="2509"/>
        <n v="2974"/>
        <n v="1706"/>
        <n v="195"/>
        <n v="4616"/>
        <n v="3160"/>
        <n v="4505"/>
        <n v="626"/>
        <n v="3250"/>
        <n v="4625"/>
        <n v="4910"/>
        <n v="1046"/>
        <n v="3227"/>
        <n v="3567"/>
        <n v="4244"/>
        <n v="1967"/>
        <n v="2741"/>
        <n v="3424"/>
        <n v="2842"/>
        <n v="572"/>
        <n v="3522"/>
        <n v="2122"/>
        <n v="2967"/>
        <n v="3036"/>
        <n v="1100"/>
        <n v="311"/>
        <n v="4105"/>
        <n v="2286"/>
        <n v="224"/>
        <n v="2813"/>
        <n v="177"/>
        <n v="1549"/>
        <n v="3408"/>
        <n v="1326"/>
        <n v="3257"/>
        <n v="4331"/>
        <n v="4319"/>
        <n v="3976"/>
        <n v="2753"/>
        <n v="4249"/>
        <n v="3068"/>
        <n v="1718"/>
        <n v="958"/>
        <n v="3253"/>
        <n v="454"/>
        <n v="4879"/>
        <n v="1416"/>
        <n v="3921"/>
        <n v="1449"/>
        <n v="439"/>
        <n v="3762"/>
        <n v="518"/>
        <n v="649"/>
        <n v="3556"/>
        <n v="477"/>
        <n v="3717"/>
        <n v="490"/>
        <n v="4604"/>
        <n v="4996"/>
        <n v="2402"/>
        <n v="4215"/>
        <n v="2412"/>
        <n v="1574"/>
        <n v="2076"/>
        <n v="3930"/>
        <n v="4952"/>
        <n v="1646"/>
        <n v="1034"/>
        <n v="2077"/>
        <n v="516"/>
        <n v="607"/>
        <n v="3924"/>
        <n v="3952"/>
        <n v="1315"/>
        <n v="204"/>
        <n v="884"/>
        <n v="637"/>
        <n v="1032"/>
        <n v="4865"/>
        <n v="1273"/>
        <n v="190"/>
        <n v="4722"/>
        <n v="2652"/>
        <n v="2809"/>
        <n v="3161"/>
        <n v="750"/>
        <n v="4660"/>
        <n v="4619"/>
        <n v="4602"/>
        <n v="3099"/>
        <n v="64"/>
        <n v="4322"/>
        <n v="4699"/>
        <n v="3145"/>
        <n v="1428"/>
        <n v="4330"/>
        <n v="1971"/>
        <n v="4345"/>
        <n v="237"/>
        <n v="3932"/>
        <n v="2454"/>
        <n v="2859"/>
        <n v="1011"/>
        <n v="4201"/>
        <n v="100"/>
        <n v="1138"/>
        <n v="3747"/>
        <n v="317"/>
        <n v="1755"/>
        <n v="4598"/>
        <n v="2463"/>
        <n v="2404"/>
        <n v="4516"/>
        <n v="128"/>
        <n v="2008"/>
        <n v="2968"/>
        <n v="2577"/>
        <n v="1877"/>
        <n v="2145"/>
        <n v="4603"/>
        <n v="2510"/>
        <n v="3299"/>
        <n v="3117"/>
        <n v="124"/>
        <n v="472"/>
        <n v="4718"/>
        <n v="1777"/>
        <n v="2517"/>
        <n v="1453"/>
        <n v="1908"/>
        <n v="1690"/>
        <n v="1633"/>
        <n v="1834"/>
        <n v="3013"/>
        <n v="983"/>
        <n v="1393"/>
        <n v="3502"/>
        <n v="1405"/>
        <n v="1794"/>
        <n v="156"/>
        <n v="3282"/>
        <n v="4125"/>
        <n v="1791"/>
        <n v="3554"/>
        <n v="1888"/>
        <n v="2615"/>
        <n v="1200"/>
        <n v="1459"/>
        <n v="2526"/>
        <n v="84"/>
        <n v="782"/>
        <n v="1748"/>
        <n v="2513"/>
        <n v="2865"/>
        <n v="954"/>
        <n v="4209"/>
        <n v="200"/>
        <n v="1594"/>
        <n v="593"/>
        <n v="1846"/>
        <n v="3767"/>
        <n v="960"/>
        <n v="3276"/>
        <n v="3014"/>
        <n v="2914"/>
        <n v="414"/>
        <n v="3532"/>
        <n v="3800"/>
        <n v="2290"/>
        <n v="3274"/>
        <n v="3134"/>
        <n v="818"/>
        <n v="692"/>
        <n v="2956"/>
        <n v="3664"/>
        <n v="2029"/>
        <n v="4659"/>
        <n v="3841"/>
        <n v="4914"/>
        <n v="2258"/>
        <n v="3983"/>
        <n v="2144"/>
        <n v="2350"/>
        <n v="2980"/>
        <n v="3586"/>
        <n v="4447"/>
        <n v="1847"/>
        <n v="395"/>
        <n v="3266"/>
        <n v="375"/>
        <n v="645"/>
        <n v="3815"/>
        <n v="2655"/>
        <n v="4337"/>
        <n v="1020"/>
        <n v="4529"/>
        <n v="2317"/>
        <n v="4391"/>
        <n v="1547"/>
        <n v="3573"/>
        <n v="141"/>
        <n v="1336"/>
        <n v="3418"/>
        <n v="947"/>
        <n v="2270"/>
        <n v="4903"/>
        <n v="65"/>
        <n v="399"/>
        <n v="2210"/>
        <n v="47"/>
        <n v="2271"/>
        <n v="630"/>
        <n v="3344"/>
        <n v="912"/>
        <n v="1798"/>
        <n v="4132"/>
        <n v="3214"/>
        <n v="1314"/>
        <n v="3623"/>
        <n v="4283"/>
        <n v="1099"/>
        <n v="3940"/>
        <n v="3080"/>
        <n v="4422"/>
        <n v="350"/>
        <n v="4485"/>
        <n v="2244"/>
        <n v="1555"/>
        <n v="357"/>
        <n v="3897"/>
        <n v="1514"/>
        <n v="2709"/>
        <n v="4108"/>
        <n v="4988"/>
        <n v="1628"/>
        <n v="2590"/>
        <n v="1430"/>
        <n v="2797"/>
        <n v="1373"/>
        <n v="4763"/>
        <n v="3022"/>
        <n v="2951"/>
        <n v="2174"/>
        <n v="2566"/>
        <n v="4622"/>
        <n v="3725"/>
        <n v="2305"/>
        <n v="3049"/>
        <n v="3730"/>
        <n v="1408"/>
        <n v="218"/>
        <n v="4691"/>
        <n v="4049"/>
        <n v="3305"/>
        <n v="4272"/>
        <n v="1567"/>
        <n v="2984"/>
        <n v="1744"/>
        <n v="837"/>
        <n v="1118"/>
        <n v="3316"/>
        <n v="125"/>
        <n v="2985"/>
        <n v="1112"/>
        <n v="2862"/>
        <n v="4183"/>
        <n v="4725"/>
        <n v="4544"/>
        <n v="3758"/>
        <n v="1057"/>
        <n v="4029"/>
        <n v="580"/>
        <n v="330"/>
        <n v="2148"/>
        <n v="3110"/>
        <n v="3270"/>
        <n v="632"/>
        <n v="955"/>
        <n v="3463"/>
        <n v="288"/>
        <n v="4928"/>
        <n v="2642"/>
        <n v="4145"/>
        <n v="860"/>
        <n v="3296"/>
        <n v="1617"/>
        <n v="1754"/>
        <n v="2173"/>
        <n v="2713"/>
        <n v="913"/>
        <n v="4343"/>
        <n v="4261"/>
        <n v="286"/>
        <n v="4707"/>
        <n v="1260"/>
        <n v="3058"/>
        <n v="1608"/>
        <n v="3140"/>
        <n v="1900"/>
        <n v="1043"/>
        <n v="4427"/>
        <n v="738"/>
        <n v="855"/>
        <n v="1070"/>
        <n v="1172"/>
        <n v="4260"/>
        <n v="2365"/>
        <n v="1977"/>
        <n v="1149"/>
        <n v="4218"/>
        <n v="4965"/>
        <n v="1946"/>
        <n v="1150"/>
        <n v="4324"/>
        <n v="2057"/>
        <n v="2353"/>
        <n v="932"/>
        <n v="4545"/>
        <n v="2531"/>
        <n v="3062"/>
        <n v="1909"/>
        <n v="944"/>
        <n v="3347"/>
        <n v="2375"/>
        <n v="3900"/>
        <n v="2944"/>
        <n v="570"/>
        <n v="1187"/>
        <n v="2910"/>
        <n v="4610"/>
        <n v="2274"/>
        <n v="3619"/>
        <n v="4826"/>
        <n v="2990"/>
        <n v="1503"/>
        <n v="4512"/>
        <n v="3331"/>
        <n v="2201"/>
        <n v="624"/>
        <n v="564"/>
        <n v="915"/>
        <n v="2018"/>
        <n v="4678"/>
        <n v="3085"/>
        <n v="2637"/>
        <n v="1801"/>
        <n v="2665"/>
        <n v="4017"/>
        <n v="795"/>
        <n v="987"/>
        <n v="1810"/>
        <n v="4849"/>
        <n v="4799"/>
        <n v="1488"/>
        <n v="2837"/>
        <n v="4904"/>
        <n v="4149"/>
        <n v="725"/>
        <n v="3796"/>
        <n v="755"/>
        <n v="3321"/>
        <n v="796"/>
        <n v="1876"/>
        <n v="4054"/>
        <n v="3212"/>
        <n v="3381"/>
        <n v="2661"/>
        <n v="12"/>
        <n v="1964"/>
        <n v="1849"/>
        <n v="3582"/>
        <n v="142"/>
        <n v="3048"/>
        <n v="1750"/>
        <n v="479"/>
        <n v="4355"/>
        <n v="4361"/>
        <n v="2075"/>
        <n v="519"/>
        <n v="4688"/>
        <n v="1715"/>
        <n v="2756"/>
        <n v="594"/>
        <n v="644"/>
        <n v="850"/>
        <n v="2918"/>
        <n v="3262"/>
        <n v="4365"/>
        <n v="3963"/>
        <n v="3902"/>
        <n v="724"/>
        <n v="1113"/>
        <n v="1947"/>
        <n v="2460"/>
        <n v="991"/>
        <n v="2246"/>
        <n v="843"/>
        <n v="2871"/>
        <n v="3869"/>
        <n v="3580"/>
        <n v="1376"/>
        <n v="3707"/>
        <n v="1724"/>
        <n v="2970"/>
        <n v="1468"/>
        <n v="722"/>
        <n v="1723"/>
        <n v="4222"/>
        <n v="3755"/>
        <n v="4007"/>
        <n v="4750"/>
        <n v="4458"/>
        <n v="2732"/>
        <n v="1295"/>
        <n v="2588"/>
        <n v="1664"/>
        <n v="179"/>
        <n v="168"/>
        <n v="3595"/>
        <n v="4087"/>
        <n v="553"/>
        <n v="2734"/>
        <n v="38"/>
        <n v="4467"/>
        <n v="1736"/>
        <n v="984"/>
        <n v="2211"/>
        <n v="2034"/>
        <n v="412"/>
        <n v="42"/>
        <n v="1616"/>
        <n v="3402"/>
        <n v="2043"/>
        <n v="2032"/>
        <n v="67"/>
        <n v="2065"/>
        <n v="4064"/>
        <n v="1949"/>
        <n v="3688"/>
        <n v="562"/>
        <n v="222"/>
        <n v="4654"/>
        <n v="4724"/>
        <n v="3206"/>
        <n v="902"/>
        <n v="3480"/>
        <n v="284"/>
        <n v="1676"/>
        <n v="4958"/>
        <n v="2979"/>
        <n v="600"/>
        <n v="526"/>
        <n v="3829"/>
        <n v="459"/>
        <n v="747"/>
        <n v="2475"/>
        <n v="1219"/>
        <n v="4711"/>
        <n v="2881"/>
        <n v="2496"/>
        <n v="4065"/>
        <n v="1583"/>
        <n v="4592"/>
        <n v="4971"/>
        <n v="2006"/>
        <n v="3105"/>
        <n v="274"/>
        <n v="2314"/>
        <n v="1609"/>
        <n v="3359"/>
        <n v="4378"/>
        <n v="2891"/>
        <n v="1856"/>
        <n v="1456"/>
        <n v="3957"/>
        <n v="2706"/>
        <n v="4409"/>
        <n v="3559"/>
        <n v="1327"/>
        <n v="703"/>
        <n v="3143"/>
        <n v="3956"/>
        <n v="3035"/>
        <n v="172"/>
        <n v="4248"/>
        <n v="278"/>
        <n v="772"/>
        <n v="2161"/>
        <n v="4217"/>
        <n v="176"/>
        <n v="2912"/>
        <n v="928"/>
        <n v="467"/>
        <n v="2550"/>
        <n v="1467"/>
        <n v="426"/>
        <n v="875"/>
        <n v="3169"/>
        <n v="402"/>
        <n v="3361"/>
        <n v="2508"/>
        <n v="2358"/>
        <n v="903"/>
        <n v="1806"/>
        <n v="3895"/>
        <n v="779"/>
        <n v="2568"/>
        <n v="970"/>
        <n v="2729"/>
        <n v="840"/>
        <n v="846"/>
        <n v="4617"/>
        <n v="2256"/>
        <n v="514"/>
        <n v="4560"/>
        <n v="3053"/>
        <n v="1984"/>
        <n v="1493"/>
        <n v="2919"/>
        <n v="35"/>
        <n v="708"/>
        <n v="4402"/>
        <n v="544"/>
        <n v="4242"/>
        <n v="3283"/>
        <n v="4350"/>
        <n v="2209"/>
        <n v="2227"/>
        <n v="591"/>
        <n v="4200"/>
        <n v="2083"/>
        <n v="2858"/>
        <n v="4100"/>
        <n v="2843"/>
        <n v="3518"/>
        <n v="2646"/>
        <n v="3840"/>
        <n v="1480"/>
        <n v="4812"/>
        <n v="3026"/>
        <n v="3278"/>
        <n v="2992"/>
        <n v="792"/>
        <n v="3177"/>
        <n v="2403"/>
        <n v="3315"/>
        <n v="1828"/>
        <n v="2569"/>
        <n v="4339"/>
        <n v="561"/>
        <n v="143"/>
        <n v="2157"/>
        <n v="3410"/>
        <n v="282"/>
        <n v="3100"/>
        <n v="3670"/>
        <n v="4266"/>
        <n v="3342"/>
        <n v="2206"/>
        <n v="4669"/>
        <n v="1298"/>
        <n v="2491"/>
        <n v="3190"/>
        <n v="3581"/>
        <n v="1494"/>
        <n v="2420"/>
        <n v="3012"/>
        <n v="4920"/>
        <n v="2307"/>
        <n v="1243"/>
        <n v="413"/>
        <n v="7"/>
        <n v="1207"/>
        <n v="1042"/>
        <n v="3536"/>
        <n v="1363"/>
        <n v="4018"/>
        <n v="1522"/>
        <n v="4078"/>
        <n v="1458"/>
        <n v="1831"/>
        <n v="1611"/>
        <n v="4937"/>
        <n v="815"/>
        <n v="1485"/>
        <n v="386"/>
        <n v="2249"/>
        <n v="3386"/>
        <n v="996"/>
        <n v="2778"/>
        <n v="2752"/>
        <n v="210"/>
        <n v="694"/>
        <n v="373"/>
        <n v="578"/>
        <n v="4946"/>
        <n v="4942"/>
        <n v="2899"/>
        <n v="1158"/>
        <n v="4288"/>
        <n v="2374"/>
        <n v="1002"/>
        <n v="1025"/>
        <n v="3340"/>
        <n v="3833"/>
        <n v="4411"/>
        <n v="625"/>
        <n v="4236"/>
        <n v="81"/>
        <n v="3543"/>
        <n v="1980"/>
        <n v="829"/>
        <n v="1473"/>
        <n v="4250"/>
        <n v="2355"/>
        <n v="109"/>
        <n v="4607"/>
        <n v="4316"/>
        <n v="4436"/>
        <n v="4052"/>
        <n v="4432"/>
        <n v="2890"/>
        <n v="2911"/>
        <n v="1580"/>
        <n v="1766"/>
        <n v="2609"/>
        <n v="2955"/>
        <n v="1455"/>
        <n v="3630"/>
        <n v="4313"/>
        <n v="3229"/>
        <n v="3458"/>
        <n v="4059"/>
        <n v="1498"/>
        <n v="4161"/>
        <n v="4021"/>
        <n v="3073"/>
        <n v="4344"/>
        <n v="61"/>
        <n v="151"/>
        <n v="4816"/>
        <n v="1276"/>
        <n v="1209"/>
        <n v="4709"/>
        <n v="1963"/>
        <n v="4638"/>
        <n v="2078"/>
        <n v="2196"/>
        <n v="2774"/>
        <n v="4747"/>
        <n v="3514"/>
        <n v="3851"/>
        <n v="1990"/>
        <n v="3011"/>
        <n v="4723"/>
        <n v="1556"/>
        <n v="262"/>
        <n v="4924"/>
        <n v="4792"/>
        <n v="4045"/>
        <n v="2231"/>
        <n v="4530"/>
        <n v="2678"/>
        <n v="706"/>
        <n v="4173"/>
        <n v="269"/>
        <n v="3028"/>
        <n v="3687"/>
        <n v="2046"/>
        <n v="2792"/>
        <n v="3848"/>
        <n v="3591"/>
        <n v="41"/>
        <n v="2204"/>
        <n v="826"/>
        <n v="3147"/>
        <n v="2596"/>
        <n v="1176"/>
        <n v="1988"/>
        <n v="3326"/>
        <n v="1730"/>
        <n v="3202"/>
        <n v="4661"/>
        <n v="3908"/>
        <n v="2981"/>
        <n v="1776"/>
        <n v="92"/>
        <n v="3889"/>
        <n v="674"/>
        <n v="2746"/>
        <n v="1767"/>
        <n v="1039"/>
        <n v="540"/>
        <n v="4719"/>
        <n v="3561"/>
        <n v="4587"/>
        <n v="4836"/>
        <n v="133"/>
        <n v="1175"/>
        <n v="2768"/>
        <n v="627"/>
        <n v="2297"/>
        <n v="4645"/>
        <n v="322"/>
        <n v="2131"/>
        <n v="2897"/>
        <n v="1410"/>
        <n v="3499"/>
        <n v="3272"/>
        <n v="4931"/>
        <n v="3691"/>
        <n v="1305"/>
        <n v="856"/>
        <n v="1015"/>
        <n v="4139"/>
        <n v="3659"/>
        <n v="1444"/>
        <n v="1135"/>
        <n v="1141"/>
        <n v="3528"/>
        <n v="505"/>
        <n v="3041"/>
        <n v="416"/>
        <n v="4311"/>
        <n v="255"/>
        <n v="3443"/>
        <n v="926"/>
        <n v="1086"/>
        <n v="2091"/>
        <n v="1412"/>
        <n v="1674"/>
        <n v="462"/>
        <n v="1454"/>
        <n v="3910"/>
        <n v="4399"/>
        <n v="329"/>
        <n v="4416"/>
        <n v="3064"/>
        <n v="2098"/>
        <n v="1920"/>
        <n v="2971"/>
        <n v="3679"/>
        <n v="2238"/>
        <n v="4576"/>
        <n v="629"/>
        <n v="2085"/>
        <n v="1300"/>
        <n v="1897"/>
        <n v="653"/>
        <n v="418"/>
        <n v="585"/>
        <n v="550"/>
        <n v="515"/>
        <n v="2958"/>
        <n v="3251"/>
        <n v="4282"/>
        <n v="3346"/>
        <n v="405"/>
        <n v="1344"/>
        <n v="1576"/>
        <n v="2342"/>
        <n v="2497"/>
        <n v="2436"/>
        <n v="4525"/>
        <n v="441"/>
        <n v="4230"/>
        <n v="4682"/>
        <n v="1117"/>
        <n v="2560"/>
        <n v="4227"/>
        <n v="1996"/>
        <n v="1026"/>
        <n v="3292"/>
        <n v="4588"/>
        <n v="2094"/>
        <n v="1293"/>
        <n v="1919"/>
        <n v="2786"/>
        <n v="1867"/>
        <n v="819"/>
        <n v="1598"/>
        <n v="2194"/>
        <n v="3297"/>
        <n v="4769"/>
        <n v="2675"/>
        <n v="2770"/>
        <n v="1053"/>
        <n v="3242"/>
        <n v="4433"/>
        <n v="448"/>
        <n v="2446"/>
        <n v="3261"/>
        <n v="1079"/>
        <n v="2109"/>
        <n v="1222"/>
        <n v="4410"/>
        <n v="3859"/>
        <n v="2727"/>
        <n v="721"/>
        <n v="1830"/>
        <n v="943"/>
        <n v="2264"/>
        <n v="2111"/>
        <n v="4377"/>
        <n v="4909"/>
        <n v="4013"/>
        <n v="1225"/>
        <n v="2180"/>
        <n v="342"/>
        <n v="3156"/>
        <n v="1911"/>
        <n v="4452"/>
        <n v="238"/>
        <n v="3483"/>
        <n v="4457"/>
        <n v="280"/>
        <n v="4130"/>
        <n v="2829"/>
        <n v="3109"/>
        <n v="1833"/>
        <n v="536"/>
        <n v="3906"/>
        <n v="3904"/>
        <n v="512"/>
        <n v="3501"/>
        <n v="1495"/>
        <n v="1504"/>
        <n v="898"/>
        <n v="1244"/>
        <n v="1620"/>
        <n v="1965"/>
        <n v="4735"/>
        <n v="524"/>
        <n v="3927"/>
        <n v="117"/>
        <n v="2660"/>
        <n v="3603"/>
        <n v="4165"/>
        <n v="4970"/>
        <n v="1732"/>
        <n v="2118"/>
        <n v="4554"/>
        <n v="3680"/>
        <n v="1338"/>
        <n v="4362"/>
        <n v="429"/>
        <n v="4148"/>
        <n v="1419"/>
        <n v="1186"/>
        <n v="1185"/>
        <n v="3222"/>
        <n v="2549"/>
        <n v="20"/>
        <n v="3319"/>
        <n v="231"/>
        <n v="2471"/>
        <n v="1889"/>
        <n v="670"/>
        <n v="4689"/>
        <n v="2346"/>
        <n v="1564"/>
        <n v="2175"/>
        <n v="75"/>
        <n v="4424"/>
        <n v="2499"/>
        <n v="2448"/>
        <n v="1161"/>
        <n v="1827"/>
        <n v="3442"/>
        <n v="3516"/>
        <n v="4118"/>
        <n v="614"/>
        <n v="3832"/>
        <n v="1553"/>
        <n v="569"/>
        <n v="1154"/>
        <n v="1261"/>
        <n v="2514"/>
        <n v="1285"/>
        <n v="1535"/>
        <n v="3696"/>
        <n v="880"/>
        <n v="975"/>
        <n v="271"/>
        <n v="3637"/>
        <n v="2168"/>
        <n v="251"/>
        <n v="4314"/>
        <n v="4850"/>
        <n v="956"/>
        <n v="2272"/>
        <n v="546"/>
        <n v="4271"/>
        <n v="2360"/>
        <n v="1656"/>
        <n v="2627"/>
        <n v="1778"/>
        <n v="3714"/>
        <n v="4077"/>
        <n v="4561"/>
        <n v="2479"/>
        <n v="1832"/>
        <n v="688"/>
        <n v="2422"/>
        <n v="2219"/>
        <n v="1600"/>
        <n v="3141"/>
        <n v="854"/>
        <n v="1024"/>
        <n v="3552"/>
        <n v="2195"/>
        <n v="1491"/>
        <n v="2302"/>
        <n v="3529"/>
        <n v="729"/>
        <n v="4264"/>
        <n v="2516"/>
        <n v="4555"/>
        <n v="3091"/>
        <n v="4075"/>
        <n v="673"/>
        <n v="3683"/>
        <n v="3988"/>
        <n v="4499"/>
        <n v="1821"/>
        <n v="3498"/>
        <n v="3716"/>
        <n v="4679"/>
        <n v="3765"/>
        <n v="148"/>
        <n v="3763"/>
        <n v="99"/>
        <n v="3663"/>
        <n v="3697"/>
        <n v="1855"/>
        <n v="3959"/>
        <n v="2163"/>
        <n v="1241"/>
        <n v="4168"/>
        <n v="3740"/>
        <n v="2036"/>
        <n v="4951"/>
        <n v="2738"/>
        <n v="3204"/>
        <n v="4405"/>
        <n v="267"/>
        <n v="4381"/>
        <n v="4729"/>
        <n v="1808"/>
        <n v="623"/>
        <n v="1957"/>
        <n v="2743"/>
        <n v="676"/>
        <n v="4180"/>
        <n v="719"/>
        <n v="773"/>
        <n v="2121"/>
        <n v="901"/>
        <n v="1527"/>
        <n v="3886"/>
        <n v="619"/>
        <n v="3611"/>
        <n v="3429"/>
        <n v="2218"/>
        <n v="49"/>
        <n v="3423"/>
        <n v="2202"/>
        <n v="2423"/>
        <n v="3737"/>
        <n v="4795"/>
        <n v="2697"/>
        <n v="4153"/>
        <n v="4912"/>
        <n v="2357"/>
        <n v="2716"/>
        <n v="948"/>
        <n v="3912"/>
        <n v="3824"/>
        <n v="1927"/>
        <n v="1010"/>
        <n v="2349"/>
        <n v="2708"/>
        <n v="2548"/>
        <n v="924"/>
        <n v="2457"/>
        <n v="4119"/>
        <n v="1487"/>
        <n v="4621"/>
        <n v="464"/>
        <n v="4717"/>
        <n v="2812"/>
        <n v="1937"/>
        <n v="3071"/>
        <n v="4591"/>
        <n v="847"/>
        <n v="3032"/>
        <n v="3991"/>
        <n v="3416"/>
        <n v="1349"/>
        <n v="1021"/>
        <n v="1602"/>
        <n v="1397"/>
        <n v="4936"/>
        <n v="3793"/>
        <n v="4509"/>
        <n v="4498"/>
        <n v="4023"/>
        <n v="2203"/>
        <n v="710"/>
        <n v="2058"/>
        <n v="4523"/>
        <n v="728"/>
        <n v="431"/>
        <n v="4305"/>
        <n v="4738"/>
        <n v="6"/>
        <n v="4253"/>
        <n v="2293"/>
        <n v="1195"/>
        <n v="4786"/>
        <n v="3694"/>
        <n v="3791"/>
        <n v="917"/>
        <n v="507"/>
        <n v="1111"/>
        <n v="2567"/>
        <n v="3223"/>
        <n v="1246"/>
        <n v="1121"/>
        <n v="3237"/>
        <n v="784"/>
        <n v="1601"/>
        <n v="1124"/>
        <n v="1059"/>
        <n v="4318"/>
        <n v="43"/>
        <n v="3788"/>
        <n v="3294"/>
        <n v="3624"/>
        <n v="87"/>
        <n v="4220"/>
        <n v="1255"/>
        <n v="4187"/>
        <n v="3336"/>
        <n v="3135"/>
        <n v="1229"/>
        <n v="3721"/>
        <n v="3609"/>
        <n v="1478"/>
        <n v="575"/>
        <n v="4777"/>
        <n v="4624"/>
        <n v="4934"/>
        <n v="768"/>
        <n v="2337"/>
        <n v="1304"/>
        <n v="3681"/>
        <n v="3098"/>
        <n v="4728"/>
        <n v="1228"/>
        <n v="746"/>
        <n v="3039"/>
        <n v="1436"/>
        <n v="4478"/>
        <n v="4252"/>
        <n v="4214"/>
        <n v="4813"/>
        <n v="3335"/>
        <n v="2939"/>
        <n v="1226"/>
        <n v="2321"/>
        <n v="3471"/>
        <n v="4837"/>
        <n v="1804"/>
        <n v="2501"/>
        <n v="2123"/>
        <n v="2925"/>
        <n v="384"/>
        <n v="2763"/>
        <n v="4859"/>
        <n v="3491"/>
        <n v="3420"/>
        <n v="1476"/>
        <n v="2688"/>
        <n v="254"/>
        <n v="3492"/>
        <n v="3329"/>
        <n v="1174"/>
        <n v="3517"/>
        <n v="2135"/>
        <n v="4927"/>
        <n v="868"/>
        <n v="1930"/>
        <n v="230"/>
        <n v="291"/>
        <n v="3764"/>
        <n v="378"/>
        <n v="3243"/>
        <n v="1869"/>
        <n v="2155"/>
        <n v="3341"/>
        <n v="4004"/>
        <n v="4615"/>
        <n v="2488"/>
        <n v="844"/>
        <n v="3990"/>
        <n v="3864"/>
        <n v="300"/>
        <n v="2816"/>
        <n v="164"/>
        <n v="4495"/>
        <n v="4367"/>
        <n v="4736"/>
        <n v="1677"/>
        <n v="1283"/>
        <n v="567"/>
        <n v="4522"/>
        <n v="367"/>
        <n v="2022"/>
        <n v="681"/>
        <n v="2937"/>
        <n v="2808"/>
        <n v="4790"/>
        <n v="3951"/>
        <n v="4177"/>
        <n v="4483"/>
        <n v="4871"/>
        <n v="639"/>
        <n v="4803"/>
        <n v="3735"/>
        <n v="2298"/>
        <n v="2261"/>
        <n v="3485"/>
        <n v="2799"/>
        <n v="4932"/>
        <n v="810"/>
        <n v="648"/>
        <n v="2920"/>
        <n v="2251"/>
        <n v="3155"/>
        <n v="2283"/>
        <n v="340"/>
        <n v="1080"/>
        <n v="1978"/>
        <n v="4300"/>
        <n v="2287"/>
        <n v="2233"/>
        <n v="4635"/>
        <n v="2208"/>
        <n v="4459"/>
        <n v="783"/>
        <n v="1110"/>
        <n v="2545"/>
        <n v="1238"/>
        <n v="2635"/>
        <n v="1835"/>
        <n v="4193"/>
        <n v="3431"/>
        <n v="338"/>
        <n v="3639"/>
        <n v="1773"/>
        <n v="18"/>
        <n v="3627"/>
        <n v="440"/>
        <n v="427"/>
        <n v="1531"/>
        <n v="1887"/>
        <n v="4315"/>
        <n v="4896"/>
        <n v="2167"/>
        <n v="8"/>
        <n v="3551"/>
        <n v="4732"/>
        <n v="785"/>
        <n v="2973"/>
        <n v="3334"/>
        <n v="4441"/>
        <n v="642"/>
        <n v="3000"/>
        <n v="494"/>
        <n v="4834"/>
        <n v="3378"/>
        <n v="1106"/>
        <n v="4472"/>
        <n v="1445"/>
        <n v="2551"/>
      </sharedItems>
    </cacheField>
    <cacheField name="OrderDate" numFmtId="14">
      <sharedItems containsSemiMixedTypes="0" containsNonDate="0" containsDate="1" containsString="0" minDate="2024-01-01T00:00:00" maxDate="2024-12-27T00:00:00" count="361">
        <d v="2024-11-11T00:00:00"/>
        <d v="2024-06-22T00:00:00"/>
        <d v="2024-05-27T00:00:00"/>
        <d v="2024-07-25T00:00:00"/>
        <d v="2024-02-19T00:00:00"/>
        <d v="2024-09-28T00:00:00"/>
        <d v="2024-07-02T00:00:00"/>
        <d v="2024-01-30T00:00:00"/>
        <d v="2024-09-21T00:00:00"/>
        <d v="2024-09-26T00:00:00"/>
        <d v="2024-02-20T00:00:00"/>
        <d v="2024-05-18T00:00:00"/>
        <d v="2024-08-09T00:00:00"/>
        <d v="2024-04-06T00:00:00"/>
        <d v="2024-07-11T00:00:00"/>
        <d v="2024-02-02T00:00:00"/>
        <d v="2024-05-09T00:00:00"/>
        <d v="2024-12-17T00:00:00"/>
        <d v="2024-01-24T00:00:00"/>
        <d v="2024-03-12T00:00:00"/>
        <d v="2024-06-28T00:00:00"/>
        <d v="2024-01-28T00:00:00"/>
        <d v="2024-04-07T00:00:00"/>
        <d v="2024-01-07T00:00:00"/>
        <d v="2024-02-08T00:00:00"/>
        <d v="2024-01-02T00:00:00"/>
        <d v="2024-05-26T00:00:00"/>
        <d v="2024-12-22T00:00:00"/>
        <d v="2024-08-28T00:00:00"/>
        <d v="2024-09-23T00:00:00"/>
        <d v="2024-09-07T00:00:00"/>
        <d v="2024-05-04T00:00:00"/>
        <d v="2024-08-08T00:00:00"/>
        <d v="2024-11-26T00:00:00"/>
        <d v="2024-04-26T00:00:00"/>
        <d v="2024-09-05T00:00:00"/>
        <d v="2024-10-16T00:00:00"/>
        <d v="2024-09-08T00:00:00"/>
        <d v="2024-03-24T00:00:00"/>
        <d v="2024-06-24T00:00:00"/>
        <d v="2024-11-28T00:00:00"/>
        <d v="2024-01-23T00:00:00"/>
        <d v="2024-10-15T00:00:00"/>
        <d v="2024-01-03T00:00:00"/>
        <d v="2024-07-24T00:00:00"/>
        <d v="2024-11-24T00:00:00"/>
        <d v="2024-11-29T00:00:00"/>
        <d v="2024-05-10T00:00:00"/>
        <d v="2024-01-13T00:00:00"/>
        <d v="2024-12-23T00:00:00"/>
        <d v="2024-10-01T00:00:00"/>
        <d v="2024-04-09T00:00:00"/>
        <d v="2024-07-03T00:00:00"/>
        <d v="2024-02-05T00:00:00"/>
        <d v="2024-11-30T00:00:00"/>
        <d v="2024-09-10T00:00:00"/>
        <d v="2024-03-15T00:00:00"/>
        <d v="2024-05-05T00:00:00"/>
        <d v="2024-03-05T00:00:00"/>
        <d v="2024-01-04T00:00:00"/>
        <d v="2024-02-26T00:00:00"/>
        <d v="2024-04-18T00:00:00"/>
        <d v="2024-05-06T00:00:00"/>
        <d v="2024-12-02T00:00:00"/>
        <d v="2024-08-30T00:00:00"/>
        <d v="2024-01-16T00:00:00"/>
        <d v="2024-03-27T00:00:00"/>
        <d v="2024-10-29T00:00:00"/>
        <d v="2024-05-22T00:00:00"/>
        <d v="2024-11-04T00:00:00"/>
        <d v="2024-12-26T00:00:00"/>
        <d v="2024-07-18T00:00:00"/>
        <d v="2024-10-04T00:00:00"/>
        <d v="2024-02-11T00:00:00"/>
        <d v="2024-11-22T00:00:00"/>
        <d v="2024-06-07T00:00:00"/>
        <d v="2024-04-17T00:00:00"/>
        <d v="2024-01-15T00:00:00"/>
        <d v="2024-11-09T00:00:00"/>
        <d v="2024-10-19T00:00:00"/>
        <d v="2024-06-27T00:00:00"/>
        <d v="2024-10-02T00:00:00"/>
        <d v="2024-08-19T00:00:00"/>
        <d v="2024-04-01T00:00:00"/>
        <d v="2024-03-26T00:00:00"/>
        <d v="2024-10-23T00:00:00"/>
        <d v="2024-09-16T00:00:00"/>
        <d v="2024-10-28T00:00:00"/>
        <d v="2024-08-15T00:00:00"/>
        <d v="2024-05-03T00:00:00"/>
        <d v="2024-04-29T00:00:00"/>
        <d v="2024-04-21T00:00:00"/>
        <d v="2024-09-22T00:00:00"/>
        <d v="2024-08-10T00:00:00"/>
        <d v="2024-10-06T00:00:00"/>
        <d v="2024-03-29T00:00:00"/>
        <d v="2024-06-20T00:00:00"/>
        <d v="2024-11-01T00:00:00"/>
        <d v="2024-04-23T00:00:00"/>
        <d v="2024-12-04T00:00:00"/>
        <d v="2024-10-07T00:00:00"/>
        <d v="2024-05-19T00:00:00"/>
        <d v="2024-07-10T00:00:00"/>
        <d v="2024-03-17T00:00:00"/>
        <d v="2024-11-27T00:00:00"/>
        <d v="2024-08-07T00:00:00"/>
        <d v="2024-07-22T00:00:00"/>
        <d v="2024-03-01T00:00:00"/>
        <d v="2024-02-03T00:00:00"/>
        <d v="2024-10-18T00:00:00"/>
        <d v="2024-04-20T00:00:00"/>
        <d v="2024-01-06T00:00:00"/>
        <d v="2024-12-12T00:00:00"/>
        <d v="2024-04-19T00:00:00"/>
        <d v="2024-07-01T00:00:00"/>
        <d v="2024-05-30T00:00:00"/>
        <d v="2024-07-07T00:00:00"/>
        <d v="2024-07-08T00:00:00"/>
        <d v="2024-08-20T00:00:00"/>
        <d v="2024-03-08T00:00:00"/>
        <d v="2024-07-19T00:00:00"/>
        <d v="2024-04-13T00:00:00"/>
        <d v="2024-08-22T00:00:00"/>
        <d v="2024-04-24T00:00:00"/>
        <d v="2024-10-03T00:00:00"/>
        <d v="2024-05-07T00:00:00"/>
        <d v="2024-09-03T00:00:00"/>
        <d v="2024-01-11T00:00:00"/>
        <d v="2024-07-31T00:00:00"/>
        <d v="2024-08-29T00:00:00"/>
        <d v="2024-02-12T00:00:00"/>
        <d v="2024-10-27T00:00:00"/>
        <d v="2024-01-21T00:00:00"/>
        <d v="2024-03-31T00:00:00"/>
        <d v="2024-04-15T00:00:00"/>
        <d v="2024-12-03T00:00:00"/>
        <d v="2024-11-14T00:00:00"/>
        <d v="2024-08-12T00:00:00"/>
        <d v="2024-11-21T00:00:00"/>
        <d v="2024-09-18T00:00:00"/>
        <d v="2024-06-15T00:00:00"/>
        <d v="2024-11-13T00:00:00"/>
        <d v="2024-04-14T00:00:00"/>
        <d v="2024-04-30T00:00:00"/>
        <d v="2024-09-06T00:00:00"/>
        <d v="2024-08-04T00:00:00"/>
        <d v="2024-02-01T00:00:00"/>
        <d v="2024-02-15T00:00:00"/>
        <d v="2024-05-02T00:00:00"/>
        <d v="2024-01-05T00:00:00"/>
        <d v="2024-04-02T00:00:00"/>
        <d v="2024-03-18T00:00:00"/>
        <d v="2024-07-14T00:00:00"/>
        <d v="2024-03-06T00:00:00"/>
        <d v="2024-05-24T00:00:00"/>
        <d v="2024-05-25T00:00:00"/>
        <d v="2024-03-21T00:00:00"/>
        <d v="2024-08-26T00:00:00"/>
        <d v="2024-04-22T00:00:00"/>
        <d v="2024-08-23T00:00:00"/>
        <d v="2024-09-09T00:00:00"/>
        <d v="2024-03-22T00:00:00"/>
        <d v="2024-11-17T00:00:00"/>
        <d v="2024-07-29T00:00:00"/>
        <d v="2024-04-11T00:00:00"/>
        <d v="2024-08-05T00:00:00"/>
        <d v="2024-11-20T00:00:00"/>
        <d v="2024-04-05T00:00:00"/>
        <d v="2024-10-14T00:00:00"/>
        <d v="2024-03-23T00:00:00"/>
        <d v="2024-12-15T00:00:00"/>
        <d v="2024-09-15T00:00:00"/>
        <d v="2024-11-15T00:00:00"/>
        <d v="2024-09-25T00:00:00"/>
        <d v="2024-06-23T00:00:00"/>
        <d v="2024-07-26T00:00:00"/>
        <d v="2024-01-26T00:00:00"/>
        <d v="2024-04-04T00:00:00"/>
        <d v="2024-04-28T00:00:00"/>
        <d v="2024-01-08T00:00:00"/>
        <d v="2024-03-07T00:00:00"/>
        <d v="2024-02-29T00:00:00"/>
        <d v="2024-12-14T00:00:00"/>
        <d v="2024-10-17T00:00:00"/>
        <d v="2024-03-20T00:00:00"/>
        <d v="2024-11-02T00:00:00"/>
        <d v="2024-06-19T00:00:00"/>
        <d v="2024-07-05T00:00:00"/>
        <d v="2024-10-22T00:00:00"/>
        <d v="2024-10-26T00:00:00"/>
        <d v="2024-09-04T00:00:00"/>
        <d v="2024-06-14T00:00:00"/>
        <d v="2024-06-01T00:00:00"/>
        <d v="2024-08-27T00:00:00"/>
        <d v="2024-05-31T00:00:00"/>
        <d v="2024-06-08T00:00:00"/>
        <d v="2024-06-18T00:00:00"/>
        <d v="2024-06-29T00:00:00"/>
        <d v="2024-12-25T00:00:00"/>
        <d v="2024-12-21T00:00:00"/>
        <d v="2024-05-23T00:00:00"/>
        <d v="2024-05-21T00:00:00"/>
        <d v="2024-12-13T00:00:00"/>
        <d v="2024-09-02T00:00:00"/>
        <d v="2024-10-08T00:00:00"/>
        <d v="2024-06-13T00:00:00"/>
        <d v="2024-01-25T00:00:00"/>
        <d v="2024-12-05T00:00:00"/>
        <d v="2024-11-10T00:00:00"/>
        <d v="2024-08-06T00:00:00"/>
        <d v="2024-12-11T00:00:00"/>
        <d v="2024-05-17T00:00:00"/>
        <d v="2024-03-04T00:00:00"/>
        <d v="2024-07-09T00:00:00"/>
        <d v="2024-03-13T00:00:00"/>
        <d v="2024-01-18T00:00:00"/>
        <d v="2024-10-31T00:00:00"/>
        <d v="2024-03-16T00:00:00"/>
        <d v="2024-10-20T00:00:00"/>
        <d v="2024-11-19T00:00:00"/>
        <d v="2024-02-09T00:00:00"/>
        <d v="2024-08-18T00:00:00"/>
        <d v="2024-12-06T00:00:00"/>
        <d v="2024-05-12T00:00:00"/>
        <d v="2024-06-16T00:00:00"/>
        <d v="2024-09-17T00:00:00"/>
        <d v="2024-02-25T00:00:00"/>
        <d v="2024-09-11T00:00:00"/>
        <d v="2024-07-21T00:00:00"/>
        <d v="2024-05-16T00:00:00"/>
        <d v="2024-08-21T00:00:00"/>
        <d v="2024-06-21T00:00:00"/>
        <d v="2024-01-29T00:00:00"/>
        <d v="2024-11-18T00:00:00"/>
        <d v="2024-06-02T00:00:00"/>
        <d v="2024-06-10T00:00:00"/>
        <d v="2024-02-27T00:00:00"/>
        <d v="2024-02-07T00:00:00"/>
        <d v="2024-06-17T00:00:00"/>
        <d v="2024-09-12T00:00:00"/>
        <d v="2024-05-01T00:00:00"/>
        <d v="2024-12-08T00:00:00"/>
        <d v="2024-01-14T00:00:00"/>
        <d v="2024-09-13T00:00:00"/>
        <d v="2024-07-16T00:00:00"/>
        <d v="2024-11-08T00:00:00"/>
        <d v="2024-03-09T00:00:00"/>
        <d v="2024-07-04T00:00:00"/>
        <d v="2024-06-30T00:00:00"/>
        <d v="2024-03-14T00:00:00"/>
        <d v="2024-07-13T00:00:00"/>
        <d v="2024-02-24T00:00:00"/>
        <d v="2024-06-09T00:00:00"/>
        <d v="2024-01-20T00:00:00"/>
        <d v="2024-10-13T00:00:00"/>
        <d v="2024-08-25T00:00:00"/>
        <d v="2024-07-30T00:00:00"/>
        <d v="2024-08-14T00:00:00"/>
        <d v="2024-03-19T00:00:00"/>
        <d v="2024-02-14T00:00:00"/>
        <d v="2024-02-22T00:00:00"/>
        <d v="2024-08-31T00:00:00"/>
        <d v="2024-10-10T00:00:00"/>
        <d v="2024-06-04T00:00:00"/>
        <d v="2024-06-26T00:00:00"/>
        <d v="2024-01-01T00:00:00"/>
        <d v="2024-03-03T00:00:00"/>
        <d v="2024-05-15T00:00:00"/>
        <d v="2024-02-04T00:00:00"/>
        <d v="2024-07-28T00:00:00"/>
        <d v="2024-12-10T00:00:00"/>
        <d v="2024-01-10T00:00:00"/>
        <d v="2024-08-03T00:00:00"/>
        <d v="2024-10-12T00:00:00"/>
        <d v="2024-09-30T00:00:00"/>
        <d v="2024-05-13T00:00:00"/>
        <d v="2024-09-19T00:00:00"/>
        <d v="2024-08-01T00:00:00"/>
        <d v="2024-01-22T00:00:00"/>
        <d v="2024-04-25T00:00:00"/>
        <d v="2024-10-30T00:00:00"/>
        <d v="2024-06-06T00:00:00"/>
        <d v="2024-04-08T00:00:00"/>
        <d v="2024-11-25T00:00:00"/>
        <d v="2024-05-14T00:00:00"/>
        <d v="2024-12-20T00:00:00"/>
        <d v="2024-09-20T00:00:00"/>
        <d v="2024-01-09T00:00:00"/>
        <d v="2024-02-17T00:00:00"/>
        <d v="2024-07-15T00:00:00"/>
        <d v="2024-07-12T00:00:00"/>
        <d v="2024-06-05T00:00:00"/>
        <d v="2024-04-16T00:00:00"/>
        <d v="2024-12-01T00:00:00"/>
        <d v="2024-08-16T00:00:00"/>
        <d v="2024-08-02T00:00:00"/>
        <d v="2024-11-07T00:00:00"/>
        <d v="2024-08-11T00:00:00"/>
        <d v="2024-05-11T00:00:00"/>
        <d v="2024-11-06T00:00:00"/>
        <d v="2024-02-06T00:00:00"/>
        <d v="2024-04-12T00:00:00"/>
        <d v="2024-05-28T00:00:00"/>
        <d v="2024-11-03T00:00:00"/>
        <d v="2024-03-11T00:00:00"/>
        <d v="2024-07-23T00:00:00"/>
        <d v="2024-06-11T00:00:00"/>
        <d v="2024-05-20T00:00:00"/>
        <d v="2024-10-21T00:00:00"/>
        <d v="2024-06-03T00:00:00"/>
        <d v="2024-05-29T00:00:00"/>
        <d v="2024-09-29T00:00:00"/>
        <d v="2024-02-16T00:00:00"/>
        <d v="2024-02-10T00:00:00"/>
        <d v="2024-03-10T00:00:00"/>
        <d v="2024-03-25T00:00:00"/>
        <d v="2024-01-31T00:00:00"/>
        <d v="2024-12-18T00:00:00"/>
        <d v="2024-02-13T00:00:00"/>
        <d v="2024-07-17T00:00:00"/>
        <d v="2024-03-28T00:00:00"/>
        <d v="2024-09-14T00:00:00"/>
        <d v="2024-09-24T00:00:00"/>
        <d v="2024-06-12T00:00:00"/>
        <d v="2024-09-27T00:00:00"/>
        <d v="2024-11-16T00:00:00"/>
        <d v="2024-03-30T00:00:00"/>
        <d v="2024-02-28T00:00:00"/>
        <d v="2024-08-13T00:00:00"/>
        <d v="2024-01-19T00:00:00"/>
        <d v="2024-05-08T00:00:00"/>
        <d v="2024-04-27T00:00:00"/>
        <d v="2024-09-01T00:00:00"/>
        <d v="2024-04-10T00:00:00"/>
        <d v="2024-11-12T00:00:00"/>
        <d v="2024-11-05T00:00:00"/>
        <d v="2024-08-24T00:00:00"/>
        <d v="2024-12-07T00:00:00"/>
        <d v="2024-01-27T00:00:00"/>
        <d v="2024-10-09T00:00:00"/>
        <d v="2024-07-06T00:00:00"/>
        <d v="2024-11-23T00:00:00"/>
        <d v="2024-10-24T00:00:00"/>
        <d v="2024-07-20T00:00:00"/>
        <d v="2024-08-17T00:00:00"/>
        <d v="2024-02-21T00:00:00"/>
        <d v="2024-12-09T00:00:00"/>
        <d v="2024-06-25T00:00:00"/>
        <d v="2024-12-16T00:00:00"/>
        <d v="2024-12-24T00:00:00"/>
        <d v="2024-01-17T00:00:00"/>
        <d v="2024-10-25T00:00:00"/>
        <d v="2024-07-27T00:00:00"/>
        <d v="2024-10-11T00:00:00"/>
        <d v="2024-01-12T00:00:00"/>
        <d v="2024-03-02T00:00:00"/>
        <d v="2024-04-03T00:00:00"/>
        <d v="2024-12-19T00:00:00"/>
        <d v="2024-10-05T00:00:00"/>
        <d v="2024-02-23T00:00:00"/>
        <d v="2024-02-18T00:00:00"/>
      </sharedItems>
    </cacheField>
    <cacheField name="aggregate functions " numFmtId="0">
      <sharedItems containsString="0" containsBlank="1" containsNumber="1" minValue="113.55" maxValue="301995724.3900001"/>
    </cacheField>
    <cacheField name="aggregate functions" numFmtId="0">
      <sharedItems containsBlank="1"/>
    </cacheField>
    <cacheField name="if function" numFmtId="0">
      <sharedItems/>
    </cacheField>
    <cacheField name="multiple if " numFmtId="0">
      <sharedItems/>
    </cacheField>
    <cacheField name="vlookup" numFmtId="0">
      <sharedItems containsSemiMixedTypes="0" containsString="0" containsNumber="1" minValue="3665.44" maxValue="99349.3"/>
    </cacheField>
    <cacheField name="sumif " numFmtId="0">
      <sharedItems containsSemiMixedTypes="0" containsString="0" containsNumber="1" minValue="29200970.130000021" maxValue="92327183.770000085"/>
    </cacheField>
    <cacheField name="sumifs" numFmtId="0">
      <sharedItems containsSemiMixedTypes="0" containsString="0" containsNumber="1" minValue="29200970.130000021" maxValue="92327183.770000085"/>
    </cacheField>
    <cacheField name="index match " numFmtId="0">
      <sharedItems/>
    </cacheField>
  </cacheFields>
  <extLst>
    <ext xmlns:x14="http://schemas.microsoft.com/office/spreadsheetml/2009/9/main" uri="{725AE2AE-9491-48be-B2B4-4EB974FC3084}">
      <x14:pivotCacheDefinition pivotCacheId="11450174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95.859768055554" createdVersion="8" refreshedVersion="8" minRefreshableVersion="3" recordCount="10001" xr:uid="{69BB7FC1-A855-4B87-972C-EC6FAD1CD3AF}">
  <cacheSource type="worksheet">
    <worksheetSource ref="A1:T1048576" sheet="ecommerce_10000"/>
  </cacheSource>
  <cacheFields count="22">
    <cacheField name="OrderID" numFmtId="0">
      <sharedItems containsBlank="1"/>
    </cacheField>
    <cacheField name="Product" numFmtId="0">
      <sharedItems containsBlank="1"/>
    </cacheField>
    <cacheField name="Category" numFmtId="0">
      <sharedItems containsBlank="1" count="6">
        <s v="Electronics"/>
        <s v="Fashion"/>
        <s v="Accessories"/>
        <s v="Computers"/>
        <s v="Wearables"/>
        <m/>
      </sharedItems>
    </cacheField>
    <cacheField name="Brand" numFmtId="0">
      <sharedItems containsBlank="1" count="11">
        <s v="Samsung"/>
        <s v="Nike"/>
        <s v="JBL"/>
        <s v="HP"/>
        <s v="Apple"/>
        <s v="Generic"/>
        <s v="FitPro"/>
        <s v="Xiaomi"/>
        <s v="Dell"/>
        <s v="Adidas"/>
        <m/>
      </sharedItems>
    </cacheField>
    <cacheField name="Platform" numFmtId="0">
      <sharedItems containsBlank="1" count="4">
        <s v="Souq"/>
        <s v="Jumia"/>
        <s v="Amazon"/>
        <m/>
      </sharedItems>
    </cacheField>
    <cacheField name="City" numFmtId="0">
      <sharedItems containsBlank="1" count="7">
        <s v="Cairo"/>
        <s v="Alexandria"/>
        <s v="Casablanca"/>
        <s v="Dubai"/>
        <s v="Riyadh"/>
        <s v="Giza"/>
        <m/>
      </sharedItems>
    </cacheField>
    <cacheField name="Price" numFmtId="0">
      <sharedItems containsString="0" containsBlank="1" containsNumber="1" minValue="105.59" maxValue="19999.34"/>
    </cacheField>
    <cacheField name="Quantity" numFmtId="0">
      <sharedItems containsString="0" containsBlank="1" containsNumber="1" containsInteger="1" minValue="1" maxValue="5"/>
    </cacheField>
    <cacheField name="TotalAmount" numFmtId="0">
      <sharedItems containsString="0" containsBlank="1" containsNumber="1" minValue="113.55" maxValue="99993.8" count="9995">
        <n v="16284.02"/>
        <n v="13290.4"/>
        <n v="26648.76"/>
        <n v="3665.44"/>
        <n v="10420.74"/>
        <n v="99349.3"/>
        <n v="35592.22"/>
        <n v="39243.42"/>
        <n v="2551.5"/>
        <n v="18979.71"/>
        <n v="10283.51"/>
        <n v="903.58"/>
        <n v="17713.47"/>
        <n v="79412.759999999995"/>
        <n v="71683.28"/>
        <n v="79011.350000000006"/>
        <n v="17648.849999999999"/>
        <n v="39743.31"/>
        <n v="27872.98"/>
        <n v="17859.75"/>
        <n v="38867.800000000003"/>
        <n v="48538.2"/>
        <n v="3597.29"/>
        <n v="51262.32"/>
        <n v="14792.76"/>
        <n v="79576.95"/>
        <n v="58534.239999999998"/>
        <n v="19624.3"/>
        <n v="24189.42"/>
        <n v="3364.82"/>
        <n v="19753.53"/>
        <n v="7521.22"/>
        <n v="63124.6"/>
        <n v="18411.86"/>
        <n v="44139.8"/>
        <n v="14792.48"/>
        <n v="38050.44"/>
        <n v="37302.449999999997"/>
        <n v="26877.15"/>
        <n v="64637.440000000002"/>
        <n v="70265.850000000006"/>
        <n v="27759.65"/>
        <n v="51411.64"/>
        <n v="40646.800000000003"/>
        <n v="17090.32"/>
        <n v="49551.88"/>
        <n v="10278.34"/>
        <n v="57880.2"/>
        <n v="36336.42"/>
        <n v="8846.56"/>
        <n v="15624.2"/>
        <n v="1513.46"/>
        <n v="14895.57"/>
        <n v="18273.23"/>
        <n v="50027.65"/>
        <n v="16505"/>
        <n v="99077.9"/>
        <n v="6770.22"/>
        <n v="5930.96"/>
        <n v="7877.19"/>
        <n v="38911.230000000003"/>
        <n v="25338.48"/>
        <n v="54201.36"/>
        <n v="37221.1"/>
        <n v="36929.279999999999"/>
        <n v="21076.26"/>
        <n v="2059.56"/>
        <n v="867.36"/>
        <n v="39036.019999999997"/>
        <n v="5639.27"/>
        <n v="26691.5"/>
        <n v="31192.78"/>
        <n v="15853.72"/>
        <n v="31526.32"/>
        <n v="8551.18"/>
        <n v="13558.27"/>
        <n v="51316.17"/>
        <n v="30576.94"/>
        <n v="95432.5"/>
        <n v="30256.720000000001"/>
        <n v="15839.76"/>
        <n v="53363.76"/>
        <n v="19576.48"/>
        <n v="19149.759999999998"/>
        <n v="44906"/>
        <n v="6276.24"/>
        <n v="27460.65"/>
        <n v="2105.2600000000002"/>
        <n v="58858.32"/>
        <n v="5026.21"/>
        <n v="56656.56"/>
        <n v="8016.9"/>
        <n v="2604.4"/>
        <n v="26769.51"/>
        <n v="6220.11"/>
        <n v="12518.36"/>
        <n v="1076.22"/>
        <n v="18847.29"/>
        <n v="13117"/>
        <n v="88249.3"/>
        <n v="9543.5300000000007"/>
        <n v="62768.6"/>
        <n v="5569.54"/>
        <n v="95127.15"/>
        <n v="55926.66"/>
        <n v="15360.28"/>
        <n v="32034.080000000002"/>
        <n v="8240.7199999999993"/>
        <n v="8125.12"/>
        <n v="22716.959999999999"/>
        <n v="40944.400000000001"/>
        <n v="1378.92"/>
        <n v="538.36"/>
        <n v="8285.2800000000007"/>
        <n v="10635.48"/>
        <n v="35573.279999999999"/>
        <n v="91095.65"/>
        <n v="12941.86"/>
        <n v="25191.72"/>
        <n v="55597.25"/>
        <n v="4560.75"/>
        <n v="10058.16"/>
        <n v="38296.839999999997"/>
        <n v="34070.559999999998"/>
        <n v="10329.76"/>
        <n v="33548.44"/>
        <n v="2356.5"/>
        <n v="54767.65"/>
        <n v="19032.419999999998"/>
        <n v="40331.040000000001"/>
        <n v="61557.96"/>
        <n v="15054.63"/>
        <n v="34688.44"/>
        <n v="7126.1"/>
        <n v="89164.2"/>
        <n v="54883.11"/>
        <n v="13555.2"/>
        <n v="31540.02"/>
        <n v="66278.399999999994"/>
        <n v="21790.25"/>
        <n v="41494.800000000003"/>
        <n v="2126.15"/>
        <n v="17426.919999999998"/>
        <n v="12371.32"/>
        <n v="61737.52"/>
        <n v="20949.93"/>
        <n v="19820.650000000001"/>
        <n v="17490.240000000002"/>
        <n v="15019.37"/>
        <n v="1128.05"/>
        <n v="78814.16"/>
        <n v="26619.08"/>
        <n v="4081.63"/>
        <n v="66123.25"/>
        <n v="8007.88"/>
        <n v="26486.44"/>
        <n v="5594.32"/>
        <n v="1632.4"/>
        <n v="94012.05"/>
        <n v="48796.9"/>
        <n v="55862.45"/>
        <n v="75054.2"/>
        <n v="11445.96"/>
        <n v="4144.58"/>
        <n v="11183.38"/>
        <n v="16855.68"/>
        <n v="49347.65"/>
        <n v="27292.3"/>
        <n v="16281.06"/>
        <n v="8621.26"/>
        <n v="11982.84"/>
        <n v="45327.1"/>
        <n v="18705.82"/>
        <n v="8710.65"/>
        <n v="76848.960000000006"/>
        <n v="72863.600000000006"/>
        <n v="51205.11"/>
        <n v="77474.45"/>
        <n v="15204.36"/>
        <n v="34266.15"/>
        <n v="43244.959999999999"/>
        <n v="11351.19"/>
        <n v="15191.13"/>
        <n v="3667.22"/>
        <n v="4520.58"/>
        <n v="21889.32"/>
        <n v="7164.15"/>
        <n v="28566.32"/>
        <n v="35350.75"/>
        <n v="6774.12"/>
        <n v="2036"/>
        <n v="82876.75"/>
        <n v="19772.849999999999"/>
        <n v="4941.8100000000004"/>
        <n v="35434.89"/>
        <n v="6402.17"/>
        <n v="99263.8"/>
        <n v="46191.839999999997"/>
        <n v="58393.1"/>
        <n v="25183.34"/>
        <n v="33148.26"/>
        <n v="14808.65"/>
        <n v="34413.75"/>
        <n v="88047.75"/>
        <n v="47497.62"/>
        <n v="17762.400000000001"/>
        <n v="9725.77"/>
        <n v="11305.18"/>
        <n v="4760.8599999999997"/>
        <n v="45036.32"/>
        <n v="17811.95"/>
        <n v="5956.97"/>
        <n v="12738.85"/>
        <n v="15258.29"/>
        <n v="37077.839999999997"/>
        <n v="11160.99"/>
        <n v="8708"/>
        <n v="26781.52"/>
        <n v="29871.75"/>
        <n v="10120.68"/>
        <n v="61301.32"/>
        <n v="73160.45"/>
        <n v="54994.53"/>
        <n v="43057.4"/>
        <n v="45601.4"/>
        <n v="70954.759999999995"/>
        <n v="6336.78"/>
        <n v="52956.18"/>
        <n v="36616"/>
        <n v="2817.88"/>
        <n v="5782.53"/>
        <n v="34417.480000000003"/>
        <n v="6697.66"/>
        <n v="65393.68"/>
        <n v="13534.04"/>
        <n v="15005.38"/>
        <n v="46546.55"/>
        <n v="35937.75"/>
        <n v="35988.51"/>
        <n v="24083.439999999999"/>
        <n v="4454.68"/>
        <n v="13692.53"/>
        <n v="4517.68"/>
        <n v="3095.2"/>
        <n v="9249.34"/>
        <n v="15256.7"/>
        <n v="8458.06"/>
        <n v="7200.36"/>
        <n v="19865.78"/>
        <n v="19134.64"/>
        <n v="11845.59"/>
        <n v="54211.85"/>
        <n v="19440.32"/>
        <n v="11785.74"/>
        <n v="52659.3"/>
        <n v="36468.720000000001"/>
        <n v="15200.68"/>
        <n v="40227.39"/>
        <n v="45055.95"/>
        <n v="90474.55"/>
        <n v="59769.48"/>
        <n v="17113.45"/>
        <n v="71568.149999999994"/>
        <n v="44427.54"/>
        <n v="18290.169999999998"/>
        <n v="46766.73"/>
        <n v="31520.7"/>
        <n v="21506.2"/>
        <n v="28952.080000000002"/>
        <n v="27802.560000000001"/>
        <n v="87607.4"/>
        <n v="68095.039999999994"/>
        <n v="12853.49"/>
        <n v="88303.85"/>
        <n v="28822.35"/>
        <n v="8661.86"/>
        <n v="113.55"/>
        <n v="2420.58"/>
        <n v="11985.36"/>
        <n v="12784.54"/>
        <n v="19029.52"/>
        <n v="7004.4"/>
        <n v="10474.85"/>
        <n v="18524.830000000002"/>
        <n v="3214.88"/>
        <n v="36788.22"/>
        <n v="68702.240000000005"/>
        <n v="15276.24"/>
        <n v="23659.22"/>
        <n v="14598.17"/>
        <n v="69752.05"/>
        <n v="84749.6"/>
        <n v="49070.44"/>
        <n v="34623.06"/>
        <n v="4420.5"/>
        <n v="19151"/>
        <n v="21869.88"/>
        <n v="15805.24"/>
        <n v="41384.28"/>
        <n v="19583.34"/>
        <n v="18013.14"/>
        <n v="22057.85"/>
        <n v="35637.449999999997"/>
        <n v="10134.299999999999"/>
        <n v="56595.8"/>
        <n v="10554.4"/>
        <n v="18811.59"/>
        <n v="16340.19"/>
        <n v="64048.04"/>
        <n v="37242.25"/>
        <n v="33819.42"/>
        <n v="28225.98"/>
        <n v="3529.62"/>
        <n v="26858.2"/>
        <n v="4688.59"/>
        <n v="20301.8"/>
        <n v="15114.6"/>
        <n v="19158.310000000001"/>
        <n v="18693.849999999999"/>
        <n v="29447.200000000001"/>
        <n v="8305.08"/>
        <n v="45766.92"/>
        <n v="51146.3"/>
        <n v="42004.35"/>
        <n v="10137.11"/>
        <n v="38530.04"/>
        <n v="8129.16"/>
        <n v="47062.25"/>
        <n v="89845.6"/>
        <n v="534.44000000000005"/>
        <n v="77506.880000000005"/>
        <n v="38631.4"/>
        <n v="19178.099999999999"/>
        <n v="10870.25"/>
        <n v="2159.58"/>
        <n v="59854.45"/>
        <n v="19211.38"/>
        <n v="53641.2"/>
        <n v="3243.76"/>
        <n v="7080.44"/>
        <n v="9659.1"/>
        <n v="42032.46"/>
        <n v="17861.400000000001"/>
        <n v="8788.27"/>
        <n v="61207"/>
        <n v="23794.35"/>
        <n v="64006.9"/>
        <n v="24201.200000000001"/>
        <n v="15222.24"/>
        <n v="1443.4"/>
        <n v="30004.86"/>
        <n v="32661.84"/>
        <n v="8470.14"/>
        <n v="3578.64"/>
        <n v="16066.49"/>
        <n v="29275.14"/>
        <n v="23715.3"/>
        <n v="16708.48"/>
        <n v="16846.13"/>
        <n v="16702.13"/>
        <n v="46309.95"/>
        <n v="2853.64"/>
        <n v="2562.6799999999998"/>
        <n v="37703.300000000003"/>
        <n v="15215.55"/>
        <n v="24071.88"/>
        <n v="24903.279999999999"/>
        <n v="19110.990000000002"/>
        <n v="30494.07"/>
        <n v="1127.3"/>
        <n v="30495.360000000001"/>
        <n v="6436.71"/>
        <n v="30953.1"/>
        <n v="21622.74"/>
        <n v="59556.5"/>
        <n v="18031.939999999999"/>
        <n v="64264.92"/>
        <n v="62292.88"/>
        <n v="40925.82"/>
        <n v="66619.64"/>
        <n v="47475.44"/>
        <n v="3831.68"/>
        <n v="9957.56"/>
        <n v="3286.82"/>
        <n v="31487.94"/>
        <n v="14488.45"/>
        <n v="13373.44"/>
        <n v="10992.72"/>
        <n v="30267.78"/>
        <n v="8409.42"/>
        <n v="46545.21"/>
        <n v="27915.759999999998"/>
        <n v="7052.52"/>
        <n v="12575.83"/>
        <n v="23813.4"/>
        <n v="38464.519999999997"/>
        <n v="13900.24"/>
        <n v="22724.2"/>
        <n v="2477.75"/>
        <n v="48070.6"/>
        <n v="33345.82"/>
        <n v="15250.05"/>
        <n v="67168.800000000003"/>
        <n v="72789.399999999994"/>
        <n v="52726.04"/>
        <n v="1530.09"/>
        <n v="36949.699999999997"/>
        <n v="71954.48"/>
        <n v="83404.100000000006"/>
        <n v="56017.45"/>
        <n v="59834.55"/>
        <n v="28793.119999999999"/>
        <n v="26754.560000000001"/>
        <n v="16612.32"/>
        <n v="44351.92"/>
        <n v="24540"/>
        <n v="46612.1"/>
        <n v="36680.080000000002"/>
        <n v="53845.4"/>
        <n v="56590.71"/>
        <n v="28487.18"/>
        <n v="36431.519999999997"/>
        <n v="29793.3"/>
        <n v="10408.52"/>
        <n v="52919.28"/>
        <n v="85484.75"/>
        <n v="3260.31"/>
        <n v="75532.039999999994"/>
        <n v="10717.29"/>
        <n v="19153.05"/>
        <n v="11405.55"/>
        <n v="18859.7"/>
        <n v="53096.76"/>
        <n v="75938.45"/>
        <n v="26917.4"/>
        <n v="9229.7999999999993"/>
        <n v="14659.64"/>
        <n v="4359.63"/>
        <n v="26993.52"/>
        <n v="41480.400000000001"/>
        <n v="9502.33"/>
        <n v="58914.84"/>
        <n v="99868.15"/>
        <n v="59026.7"/>
        <n v="49922.91"/>
        <n v="12148.32"/>
        <n v="20840"/>
        <n v="3704.9"/>
        <n v="43126.64"/>
        <n v="4042.91"/>
        <n v="11094.5"/>
        <n v="11268.75"/>
        <n v="19978.64"/>
        <n v="43381.52"/>
        <n v="75969.08"/>
        <n v="8378.99"/>
        <n v="36812.58"/>
        <n v="72712.039999999994"/>
        <n v="9524.67"/>
        <n v="28401.72"/>
        <n v="16422.82"/>
        <n v="29131.68"/>
        <n v="12043.28"/>
        <n v="20108.240000000002"/>
        <n v="6699.2"/>
        <n v="21343.9"/>
        <n v="48556.35"/>
        <n v="1823.85"/>
        <n v="33321.85"/>
        <n v="11249.5"/>
        <n v="2431.37"/>
        <n v="86730.4"/>
        <n v="169.2"/>
        <n v="3675.24"/>
        <n v="56397.1"/>
        <n v="6628.1"/>
        <n v="11522.44"/>
        <n v="34151.58"/>
        <n v="5124.09"/>
        <n v="18139"/>
        <n v="44783.64"/>
        <n v="11484.48"/>
        <n v="38795.74"/>
        <n v="211.18"/>
        <n v="48844.52"/>
        <n v="4606.71"/>
        <n v="4731.76"/>
        <n v="8756.0400000000009"/>
        <n v="9247.0400000000009"/>
        <n v="59857.23"/>
        <n v="2811.81"/>
        <n v="57720.76"/>
        <n v="75472"/>
        <n v="14549.64"/>
        <n v="58269.48"/>
        <n v="11114.8"/>
        <n v="25366.34"/>
        <n v="19733.25"/>
        <n v="13817.76"/>
        <n v="12493.62"/>
        <n v="10260.59"/>
        <n v="31878.84"/>
        <n v="27560.05"/>
        <n v="20168.759999999998"/>
        <n v="26168.7"/>
        <n v="28729.96"/>
        <n v="641.04999999999995"/>
        <n v="1458.76"/>
        <n v="32688.7"/>
        <n v="7247.88"/>
        <n v="34879.599999999999"/>
        <n v="49945.8"/>
        <n v="28994.76"/>
        <n v="3916.6"/>
        <n v="55364.84"/>
        <n v="42185.25"/>
        <n v="23284.400000000001"/>
        <n v="37665"/>
        <n v="4504.74"/>
        <n v="27492.75"/>
        <n v="17685.689999999999"/>
        <n v="42179.13"/>
        <n v="91716.4"/>
        <n v="39956.94"/>
        <n v="24403.360000000001"/>
        <n v="7642.62"/>
        <n v="72364.240000000005"/>
        <n v="41795.01"/>
        <n v="1892.55"/>
        <n v="10120.219999999999"/>
        <n v="17042.849999999999"/>
        <n v="66825.7"/>
        <n v="9084.35"/>
        <n v="53937.16"/>
        <n v="40278.54"/>
        <n v="86791.4"/>
        <n v="4949.21"/>
        <n v="6837.75"/>
        <n v="6733.77"/>
        <n v="30186.639999999999"/>
        <n v="4547.05"/>
        <n v="77934.84"/>
        <n v="73786.399999999994"/>
        <n v="8888.2999999999993"/>
        <n v="36578.6"/>
        <n v="61042.52"/>
        <n v="35345.599999999999"/>
        <n v="2944.59"/>
        <n v="64066.84"/>
        <n v="41642.79"/>
        <n v="3979.92"/>
        <n v="1063.8399999999999"/>
        <n v="58132.4"/>
        <n v="49874.080000000002"/>
        <n v="50192.58"/>
        <n v="94861.6"/>
        <n v="18383.32"/>
        <n v="18342.240000000002"/>
        <n v="22687.41"/>
        <n v="19013.8"/>
        <n v="48982.29"/>
        <n v="7422.19"/>
        <n v="19956.18"/>
        <n v="57333.5"/>
        <n v="17091.72"/>
        <n v="61856.85"/>
        <n v="9387.0400000000009"/>
        <n v="2323.8200000000002"/>
        <n v="28212.1"/>
        <n v="44059"/>
        <n v="12394.93"/>
        <n v="28031.56"/>
        <n v="35840.94"/>
        <n v="11422.44"/>
        <n v="18175.28"/>
        <n v="51935.43"/>
        <n v="16977.560000000001"/>
        <n v="22039.86"/>
        <n v="44818.62"/>
        <n v="9299.64"/>
        <n v="19679.759999999998"/>
        <n v="39364.04"/>
        <n v="27833.34"/>
        <n v="9140.0400000000009"/>
        <n v="41029.379999999997"/>
        <n v="2536.35"/>
        <n v="11900.56"/>
        <n v="75474.3"/>
        <n v="42194.75"/>
        <n v="12686.17"/>
        <n v="88537.95"/>
        <n v="4765.68"/>
        <n v="34203.75"/>
        <n v="2905.23"/>
        <n v="5282.81"/>
        <n v="10888.22"/>
        <n v="12255.72"/>
        <n v="13978.82"/>
        <n v="16904.61"/>
        <n v="10496"/>
        <n v="50913.21"/>
        <n v="36038.080000000002"/>
        <n v="21281.85"/>
        <n v="43284.9"/>
        <n v="16164.33"/>
        <n v="69805.039999999994"/>
        <n v="4147.54"/>
        <n v="78941.45"/>
        <n v="30728"/>
        <n v="17164.77"/>
        <n v="58198.02"/>
        <n v="7029.8"/>
        <n v="55959.55"/>
        <n v="16777.14"/>
        <n v="90789.65"/>
        <n v="19097.05"/>
        <n v="6594.49"/>
        <n v="75746.679999999993"/>
        <n v="60867.48"/>
        <n v="21558.880000000001"/>
        <n v="18698.7"/>
        <n v="70134.149999999994"/>
        <n v="8110.1"/>
        <n v="15799.74"/>
        <n v="42738"/>
        <n v="22909.200000000001"/>
        <n v="16846.53"/>
        <n v="9435.06"/>
        <n v="35358.080000000002"/>
        <n v="51985.88"/>
        <n v="35854.199999999997"/>
        <n v="18361.599999999999"/>
        <n v="61754.7"/>
        <n v="42962.28"/>
        <n v="85091.1"/>
        <n v="90452.55"/>
        <n v="20024.68"/>
        <n v="1994.58"/>
        <n v="14082.4"/>
        <n v="8991.99"/>
        <n v="52664.85"/>
        <n v="7183.98"/>
        <n v="14200.02"/>
        <n v="3948.49"/>
        <n v="46660.35"/>
        <n v="39019.410000000003"/>
        <n v="40656.81"/>
        <n v="16450.88"/>
        <n v="12461.4"/>
        <n v="1834.8"/>
        <n v="72528.36"/>
        <n v="77232.679999999993"/>
        <n v="9622.26"/>
        <n v="6221.99"/>
        <n v="13160.09"/>
        <n v="8709.64"/>
        <n v="30895.25"/>
        <n v="56166.66"/>
        <n v="4879.32"/>
        <n v="4361.9399999999996"/>
        <n v="33742.47"/>
        <n v="16271.68"/>
        <n v="72546.850000000006"/>
        <n v="53395.44"/>
        <n v="28719.25"/>
        <n v="35202.300000000003"/>
        <n v="75891.44"/>
        <n v="38743.86"/>
        <n v="62449.56"/>
        <n v="6897.39"/>
        <n v="35899.26"/>
        <n v="49329.95"/>
        <n v="11938.35"/>
        <n v="45135.44"/>
        <n v="13255.83"/>
        <n v="8469.4"/>
        <n v="25664.48"/>
        <n v="55618.55"/>
        <n v="10077.56"/>
        <n v="34654.800000000003"/>
        <n v="24703.62"/>
        <n v="14702.26"/>
        <n v="93462.35"/>
        <n v="44802.57"/>
        <n v="10892.9"/>
        <n v="71734.44"/>
        <n v="37159.86"/>
        <n v="8173.44"/>
        <n v="8289.3799999999992"/>
        <n v="63222.28"/>
        <n v="16288.79"/>
        <n v="14579.15"/>
        <n v="35733.699999999997"/>
        <n v="3100.46"/>
        <n v="55529.64"/>
        <n v="50049.120000000003"/>
        <n v="20615.79"/>
        <n v="9949.0499999999993"/>
        <n v="11621.12"/>
        <n v="72107.199999999997"/>
        <n v="49985.68"/>
        <n v="9335.49"/>
        <n v="18225.939999999999"/>
        <n v="88968.3"/>
        <n v="13982.62"/>
        <n v="78869"/>
        <n v="3122.6"/>
        <n v="35993.22"/>
        <n v="33613.279999999999"/>
        <n v="11505.36"/>
        <n v="8289.67"/>
        <n v="12119.6"/>
        <n v="10375.81"/>
        <n v="21817.68"/>
        <n v="13455.37"/>
        <n v="25900.12"/>
        <n v="31090.95"/>
        <n v="33009.15"/>
        <n v="33627.08"/>
        <n v="59608.15"/>
        <n v="16795.330000000002"/>
        <n v="23621.279999999999"/>
        <n v="79786.8"/>
        <n v="19845.78"/>
        <n v="10824.15"/>
        <n v="9389.08"/>
        <n v="644.1"/>
        <n v="55755.78"/>
        <n v="50664.1"/>
        <n v="1677.26"/>
        <n v="16013.67"/>
        <n v="46940.94"/>
        <n v="43386.9"/>
        <n v="59146.65"/>
        <n v="69242.28"/>
        <n v="6549.18"/>
        <n v="35565.54"/>
        <n v="31368.09"/>
        <n v="34547.49"/>
        <n v="3950.83"/>
        <n v="3210.3"/>
        <n v="8746.9500000000007"/>
        <n v="15818.7"/>
        <n v="31846.75"/>
        <n v="90738.55"/>
        <n v="12826.04"/>
        <n v="4905.24"/>
        <n v="16213.56"/>
        <n v="30763.38"/>
        <n v="10639.4"/>
        <n v="5561.22"/>
        <n v="18715.84"/>
        <n v="26144.5"/>
        <n v="1021.44"/>
        <n v="19507.259999999998"/>
        <n v="9880.17"/>
        <n v="30899.200000000001"/>
        <n v="77218.320000000007"/>
        <n v="55259.19"/>
        <n v="37383.599999999999"/>
        <n v="4058.49"/>
        <n v="25690.560000000001"/>
        <n v="70246.92"/>
        <n v="69442.399999999994"/>
        <n v="52783.5"/>
        <n v="25560.27"/>
        <n v="15691.25"/>
        <n v="73417.72"/>
        <n v="60692.959999999999"/>
        <n v="33311.339999999997"/>
        <n v="4550.34"/>
        <n v="5381.34"/>
        <n v="8685.6"/>
        <n v="3008.5"/>
        <n v="19150.97"/>
        <n v="16449.78"/>
        <n v="56101.08"/>
        <n v="19199.830000000002"/>
        <n v="4693.84"/>
        <n v="24496.68"/>
        <n v="28728.32"/>
        <n v="58801.95"/>
        <n v="38046.26"/>
        <n v="2958.05"/>
        <n v="35556"/>
        <n v="54776.37"/>
        <n v="6870.22"/>
        <n v="34312.5"/>
        <n v="7723.92"/>
        <n v="66927.600000000006"/>
        <n v="49795.28"/>
        <n v="28150.52"/>
        <n v="3483.69"/>
        <n v="28338.87"/>
        <n v="11459.52"/>
        <n v="49765.919999999998"/>
        <n v="13570.52"/>
        <n v="13801.39"/>
        <n v="29579.97"/>
        <n v="6998.43"/>
        <n v="3616.66"/>
        <n v="4157.8900000000003"/>
        <n v="25105.58"/>
        <n v="11381.82"/>
        <n v="37750.85"/>
        <n v="21708.38"/>
        <n v="28791.1"/>
        <n v="41411.879999999997"/>
        <n v="59855.79"/>
        <n v="41849.599999999999"/>
        <n v="1643.24"/>
        <n v="962.68"/>
        <n v="23028.28"/>
        <n v="49986.6"/>
        <n v="5560.83"/>
        <n v="61857.2"/>
        <n v="4288.49"/>
        <n v="10058.200000000001"/>
        <n v="17995.759999999998"/>
        <n v="54126.8"/>
        <n v="37674.839999999997"/>
        <n v="77545.649999999994"/>
        <n v="7795.74"/>
        <n v="78833.88"/>
        <n v="63257"/>
        <n v="85478.45"/>
        <n v="27881.759999999998"/>
        <n v="57051.75"/>
        <n v="32452.32"/>
        <n v="12273.83"/>
        <n v="16311.51"/>
        <n v="39221.379999999997"/>
        <n v="69268.800000000003"/>
        <n v="29917.040000000001"/>
        <n v="3859.16"/>
        <n v="12130.2"/>
        <n v="27712.94"/>
        <n v="13493.92"/>
        <n v="51705.48"/>
        <n v="5102.3599999999997"/>
        <n v="20267.5"/>
        <n v="13180.48"/>
        <n v="19126.009999999998"/>
        <n v="16771.66"/>
        <n v="4865.92"/>
        <n v="14376.63"/>
        <n v="79196.95"/>
        <n v="18656.8"/>
        <n v="45558.68"/>
        <n v="17770.12"/>
        <n v="30372.25"/>
        <n v="2618.6799999999998"/>
        <n v="19229.36"/>
        <n v="46724.35"/>
        <n v="98741.35"/>
        <n v="2509.56"/>
        <n v="29389.58"/>
        <n v="47553.72"/>
        <n v="2144.02"/>
        <n v="94222.05"/>
        <n v="65377.68"/>
        <n v="36734.480000000003"/>
        <n v="15258.2"/>
        <n v="37596.78"/>
        <n v="4490.46"/>
        <n v="70689.05"/>
        <n v="19701.27"/>
        <n v="25701.45"/>
        <n v="73323.960000000006"/>
        <n v="42627.199999999997"/>
        <n v="5776.28"/>
        <n v="34083.06"/>
        <n v="10040.5"/>
        <n v="9330.5300000000007"/>
        <n v="16815.330000000002"/>
        <n v="17523.05"/>
        <n v="11926.14"/>
        <n v="66955.679999999993"/>
        <n v="18635.03"/>
        <n v="42656.639999999999"/>
        <n v="34157.360000000001"/>
        <n v="6008.02"/>
        <n v="82285.2"/>
        <n v="71655.520000000004"/>
        <n v="4283.2299999999996"/>
        <n v="12309.01"/>
        <n v="54593.04"/>
        <n v="36153.279999999999"/>
        <n v="10973.54"/>
        <n v="6044.38"/>
        <n v="98553.75"/>
        <n v="58523.68"/>
        <n v="27522.1"/>
        <n v="8065.68"/>
        <n v="8329.85"/>
        <n v="25634.6"/>
        <n v="46195.72"/>
        <n v="21367.9"/>
        <n v="76561.899999999994"/>
        <n v="10954.36"/>
        <n v="19614.3"/>
        <n v="86064.9"/>
        <n v="16688.5"/>
        <n v="24688.62"/>
        <n v="27008.85"/>
        <n v="69904.399999999994"/>
        <n v="12067.86"/>
        <n v="6417.76"/>
        <n v="34713.4"/>
        <n v="4292.37"/>
        <n v="10883.4"/>
        <n v="12065.44"/>
        <n v="9833.7999999999993"/>
        <n v="5874.76"/>
        <n v="86517.55"/>
        <n v="20048.43"/>
        <n v="2503.38"/>
        <n v="80521.95"/>
        <n v="4121.3999999999996"/>
        <n v="29333.85"/>
        <n v="293.19"/>
        <n v="13219.72"/>
        <n v="20920.95"/>
        <n v="15007.9"/>
        <n v="62483.56"/>
        <n v="2783.82"/>
        <n v="68336.679999999993"/>
        <n v="9723.02"/>
        <n v="27987.57"/>
        <n v="51910.400000000001"/>
        <n v="4478.51"/>
        <n v="4668.3500000000004"/>
        <n v="6805.96"/>
        <n v="37159.120000000003"/>
        <n v="44904.06"/>
        <n v="7406.02"/>
        <n v="2263.12"/>
        <n v="17039.650000000001"/>
        <n v="76710.899999999994"/>
        <n v="39650.43"/>
        <n v="35223.480000000003"/>
        <n v="9800.75"/>
        <n v="17333.689999999999"/>
        <n v="49505.4"/>
        <n v="17933.240000000002"/>
        <n v="15772.52"/>
        <n v="7628.06"/>
        <n v="10893.12"/>
        <n v="91283.05"/>
        <n v="64941.08"/>
        <n v="9448.5400000000009"/>
        <n v="10514.03"/>
        <n v="59934.51"/>
        <n v="32293.3"/>
        <n v="59413.04"/>
        <n v="64733.4"/>
        <n v="9005.2800000000007"/>
        <n v="39745.26"/>
        <n v="20296.8"/>
        <n v="27559.34"/>
        <n v="26662.85"/>
        <n v="56927.4"/>
        <n v="59455.08"/>
        <n v="47500.36"/>
        <n v="91378.25"/>
        <n v="57666.12"/>
        <n v="2507.88"/>
        <n v="22122.54"/>
        <n v="13164.82"/>
        <n v="16337.18"/>
        <n v="18245.5"/>
        <n v="16339.46"/>
        <n v="2469.5500000000002"/>
        <n v="5493.96"/>
        <n v="3956.82"/>
        <n v="32357.67"/>
        <n v="7594.47"/>
        <n v="67025.48"/>
        <n v="11415.86"/>
        <n v="39931.050000000003"/>
        <n v="31276.880000000001"/>
        <n v="4895.84"/>
        <n v="13201.44"/>
        <n v="2728.79"/>
        <n v="10083.73"/>
        <n v="10867.38"/>
        <n v="47579.82"/>
        <n v="12823.32"/>
        <n v="7396.74"/>
        <n v="50919.78"/>
        <n v="3699.2"/>
        <n v="29893.23"/>
        <n v="66674.64"/>
        <n v="39257.58"/>
        <n v="15846.9"/>
        <n v="12495.93"/>
        <n v="17393.98"/>
        <n v="32256.28"/>
        <n v="85995.35"/>
        <n v="25306.68"/>
        <n v="35966.54"/>
        <n v="25858.55"/>
        <n v="19720.580000000002"/>
        <n v="79226.399999999994"/>
        <n v="49741.440000000002"/>
        <n v="38248.74"/>
        <n v="23732.240000000002"/>
        <n v="76046.240000000005"/>
        <n v="1609.02"/>
        <n v="31403.32"/>
        <n v="17109.09"/>
        <n v="18213.3"/>
        <n v="10420.4"/>
        <n v="584.16"/>
        <n v="11380.58"/>
        <n v="12113.73"/>
        <n v="11513.3"/>
        <n v="16360.36"/>
        <n v="36433.440000000002"/>
        <n v="45037.3"/>
        <n v="16985.14"/>
        <n v="3913.77"/>
        <n v="46500.81"/>
        <n v="1262.8800000000001"/>
        <n v="24752.97"/>
        <n v="58778.67"/>
        <n v="15737.56"/>
        <n v="15964.12"/>
        <n v="50683.76"/>
        <n v="57205.59"/>
        <n v="50883.09"/>
        <n v="48302.95"/>
        <n v="52944.6"/>
        <n v="76979.88"/>
        <n v="48099.16"/>
        <n v="24458.01"/>
        <n v="5407.7"/>
        <n v="8391.33"/>
        <n v="10210.200000000001"/>
        <n v="33472.300000000003"/>
        <n v="3247.92"/>
        <n v="14148.96"/>
        <n v="32034.25"/>
        <n v="29721.66"/>
        <n v="67024.25"/>
        <n v="58758.45"/>
        <n v="81618.100000000006"/>
        <n v="11358.85"/>
        <n v="62394.400000000001"/>
        <n v="18066.560000000001"/>
        <n v="25319.759999999998"/>
        <n v="7525.8"/>
        <n v="45375.92"/>
        <n v="12782.04"/>
        <n v="20388.64"/>
        <n v="15533.94"/>
        <n v="1644.3"/>
        <n v="36523.32"/>
        <n v="29999.32"/>
        <n v="66985"/>
        <n v="1727.91"/>
        <n v="17842.740000000002"/>
        <n v="3490.24"/>
        <n v="82730.5"/>
        <n v="18510.22"/>
        <n v="48414.36"/>
        <n v="33281.85"/>
        <n v="35155.519999999997"/>
        <n v="2266.17"/>
        <n v="39831.449999999997"/>
        <n v="17249.37"/>
        <n v="66888.88"/>
        <n v="8402.33"/>
        <n v="98156.65"/>
        <n v="34027.800000000003"/>
        <n v="19963.439999999999"/>
        <n v="28231.200000000001"/>
        <n v="79579.05"/>
        <n v="84136.15"/>
        <n v="48422.82"/>
        <n v="14044.12"/>
        <n v="19270.5"/>
        <n v="13203.3"/>
        <n v="66511.600000000006"/>
        <n v="18055.38"/>
        <n v="17355.32"/>
        <n v="70507.360000000001"/>
        <n v="19989.54"/>
        <n v="28771.25"/>
        <n v="4375.3"/>
        <n v="9139.01"/>
        <n v="5119.82"/>
        <n v="24265.15"/>
        <n v="63519.8"/>
        <n v="26205.759999999998"/>
        <n v="1518.88"/>
        <n v="51191.96"/>
        <n v="12715.42"/>
        <n v="31060.5"/>
        <n v="50991.66"/>
        <n v="85901.65"/>
        <n v="96977.95"/>
        <n v="8303.01"/>
        <n v="34697.4"/>
        <n v="1323.56"/>
        <n v="5385.51"/>
        <n v="31696.639999999999"/>
        <n v="3457.63"/>
        <n v="35481.120000000003"/>
        <n v="11226.32"/>
        <n v="57397.5"/>
        <n v="16186.88"/>
        <n v="14590.25"/>
        <n v="10795.66"/>
        <n v="6193.14"/>
        <n v="88791.65"/>
        <n v="9420.7999999999993"/>
        <n v="7451.66"/>
        <n v="18620.95"/>
        <n v="18412.560000000001"/>
        <n v="8550.25"/>
        <n v="46369.74"/>
        <n v="9942.0499999999993"/>
        <n v="87993.65"/>
        <n v="21817.32"/>
        <n v="24881.8"/>
        <n v="12161.52"/>
        <n v="73863.8"/>
        <n v="12425.73"/>
        <n v="44663.64"/>
        <n v="57580.24"/>
        <n v="19531.38"/>
        <n v="19425.36"/>
        <n v="36423.4"/>
        <n v="64929.84"/>
        <n v="7516.24"/>
        <n v="2042.85"/>
        <n v="31391.54"/>
        <n v="27764.6"/>
        <n v="59061.4"/>
        <n v="21635.48"/>
        <n v="1694.55"/>
        <n v="3325.6"/>
        <n v="36339.42"/>
        <n v="9795.94"/>
        <n v="40845.760000000002"/>
        <n v="14608.04"/>
        <n v="21430.3"/>
        <n v="12111.5"/>
        <n v="35622.75"/>
        <n v="38008.74"/>
        <n v="77404.44"/>
        <n v="8013.3"/>
        <n v="2096.73"/>
        <n v="15875.19"/>
        <n v="77026.28"/>
        <n v="19551.46"/>
        <n v="24312.75"/>
        <n v="79635.399999999994"/>
        <n v="42359.97"/>
        <n v="93615.35"/>
        <n v="46562.67"/>
        <n v="31178.36"/>
        <n v="55129.56"/>
        <n v="9925.11"/>
        <n v="52374.03"/>
        <n v="17139.330000000002"/>
        <n v="43373.120000000003"/>
        <n v="74813.600000000006"/>
        <n v="97674"/>
        <n v="20603.650000000001"/>
        <n v="88675.05"/>
        <n v="36610.28"/>
        <n v="10544.79"/>
        <n v="71785.440000000002"/>
        <n v="32762.52"/>
        <n v="1767.06"/>
        <n v="17652.55"/>
        <n v="36459.42"/>
        <n v="79281.84"/>
        <n v="15628.75"/>
        <n v="30498.86"/>
        <n v="36850.519999999997"/>
        <n v="7795.95"/>
        <n v="55726.85"/>
        <n v="11662.8"/>
        <n v="7419.08"/>
        <n v="29131.26"/>
        <n v="39839.31"/>
        <n v="12064.62"/>
        <n v="71919.100000000006"/>
        <n v="7670.58"/>
        <n v="74876.28"/>
        <n v="79460.56"/>
        <n v="39134.1"/>
        <n v="39581.160000000003"/>
        <n v="31107.96"/>
        <n v="9015.2999999999993"/>
        <n v="7584.64"/>
        <n v="6831.86"/>
        <n v="5770.14"/>
        <n v="15824.82"/>
        <n v="14045.35"/>
        <n v="25081.919999999998"/>
        <n v="11393.5"/>
        <n v="13923.27"/>
        <n v="15657.84"/>
        <n v="59722.95"/>
        <n v="10450.75"/>
        <n v="1121.58"/>
        <n v="8987.75"/>
        <n v="36560.65"/>
        <n v="22872.82"/>
        <n v="13351.69"/>
        <n v="30351.8"/>
        <n v="16781.43"/>
        <n v="55355.199999999997"/>
        <n v="42096.3"/>
        <n v="939.36"/>
        <n v="38715.1"/>
        <n v="26922.06"/>
        <n v="16241.04"/>
        <n v="19839.400000000001"/>
        <n v="10914.14"/>
        <n v="64659.360000000001"/>
        <n v="14440.41"/>
        <n v="18976.14"/>
        <n v="36349.760000000002"/>
        <n v="41278.5"/>
        <n v="9641.56"/>
        <n v="9736.84"/>
        <n v="15667.24"/>
        <n v="14302.58"/>
        <n v="68721.440000000002"/>
        <n v="56152.75"/>
        <n v="43113.25"/>
        <n v="56277.760000000002"/>
        <n v="94460.85"/>
        <n v="60111.6"/>
        <n v="21795.42"/>
        <n v="22714.98"/>
        <n v="49070.76"/>
        <n v="86561.55"/>
        <n v="81824.399999999994"/>
        <n v="27211.9"/>
        <n v="28728.52"/>
        <n v="73706.039999999994"/>
        <n v="61346.2"/>
        <n v="50771"/>
        <n v="31800.639999999999"/>
        <n v="36694.29"/>
        <n v="48723.57"/>
        <n v="14653.4"/>
        <n v="52142.61"/>
        <n v="7075.03"/>
        <n v="20084.759999999998"/>
        <n v="78504.52"/>
        <n v="80893.45"/>
        <n v="6125.29"/>
        <n v="72823.56"/>
        <n v="2895.12"/>
        <n v="24895.24"/>
        <n v="41547.449999999997"/>
        <n v="11276.74"/>
        <n v="24772.68"/>
        <n v="3341.1"/>
        <n v="14155.9"/>
        <n v="1681.86"/>
        <n v="41786.9"/>
        <n v="16136.42"/>
        <n v="27329.7"/>
        <n v="4910.8"/>
        <n v="94320.65"/>
        <n v="39541.410000000003"/>
        <n v="131.77000000000001"/>
        <n v="17848.96"/>
        <n v="24395.1"/>
        <n v="30218.1"/>
        <n v="16657.080000000002"/>
        <n v="55007.19"/>
        <n v="59120.6"/>
        <n v="23811.9"/>
        <n v="59835.24"/>
        <n v="68353.7"/>
        <n v="31233.64"/>
        <n v="59022.559999999998"/>
        <n v="2351.6"/>
        <n v="12394.27"/>
        <n v="59115.12"/>
        <n v="55069.86"/>
        <n v="12788.86"/>
        <n v="11004.35"/>
        <n v="27189.39"/>
        <n v="38277.08"/>
        <n v="48281.67"/>
        <n v="9562.0499999999993"/>
        <n v="31059.86"/>
        <n v="1627.04"/>
        <n v="9710.34"/>
        <n v="3915.6"/>
        <n v="40340.67"/>
        <n v="22785.75"/>
        <n v="58235"/>
        <n v="2803.58"/>
        <n v="54190.04"/>
        <n v="18747.36"/>
        <n v="66844.149999999994"/>
        <n v="17453.919999999998"/>
        <n v="67163.839999999997"/>
        <n v="70963.649999999994"/>
        <n v="26758.94"/>
        <n v="9215.9500000000007"/>
        <n v="46166.080000000002"/>
        <n v="90204.15"/>
        <n v="78769.95"/>
        <n v="47396.07"/>
        <n v="50872.38"/>
        <n v="2698.16"/>
        <n v="19289"/>
        <n v="15489.16"/>
        <n v="56877.05"/>
        <n v="16143.54"/>
        <n v="4715.1000000000004"/>
        <n v="30739.11"/>
        <n v="14728.08"/>
        <n v="54448.85"/>
        <n v="8357.61"/>
        <n v="35029.879999999997"/>
        <n v="24563.31"/>
        <n v="7394.9"/>
        <n v="16780.11"/>
        <n v="16923.900000000001"/>
        <n v="16674.64"/>
        <n v="20013.900000000001"/>
        <n v="3655.3"/>
        <n v="38354.75"/>
        <n v="11471.5"/>
        <n v="5541.5"/>
        <n v="46133.279999999999"/>
        <n v="30717.72"/>
        <n v="49176.959999999999"/>
        <n v="41793.040000000001"/>
        <n v="10779.4"/>
        <n v="5778.6"/>
        <n v="6013.96"/>
        <n v="53179.41"/>
        <n v="19125.599999999999"/>
        <n v="10466.5"/>
        <n v="22863.33"/>
        <n v="74632.2"/>
        <n v="9498.9599999999991"/>
        <n v="14499.08"/>
        <n v="13225.14"/>
        <n v="36485.72"/>
        <n v="54314.65"/>
        <n v="96990.15"/>
        <n v="339.12"/>
        <n v="38590.639999999999"/>
        <n v="33079.17"/>
        <n v="21075.95"/>
        <n v="24392.6"/>
        <n v="12317.02"/>
        <n v="67476.600000000006"/>
        <n v="24063.78"/>
        <n v="14834.3"/>
        <n v="13883.57"/>
        <n v="8655.5300000000007"/>
        <n v="32637.08"/>
        <n v="17150.04"/>
        <n v="35690.76"/>
        <n v="47092.35"/>
        <n v="58259.05"/>
        <n v="15099.6"/>
        <n v="8754.7000000000007"/>
        <n v="21953.119999999999"/>
        <n v="37180.35"/>
        <n v="39330.81"/>
        <n v="31063.1"/>
        <n v="34139.360000000001"/>
        <n v="32982.39"/>
        <n v="47389.77"/>
        <n v="4537.93"/>
        <n v="21249.1"/>
        <n v="33182"/>
        <n v="99869.15"/>
        <n v="15152.6"/>
        <n v="30931.8"/>
        <n v="43252.32"/>
        <n v="52774.559999999998"/>
        <n v="22260.98"/>
        <n v="21039.279999999999"/>
        <n v="61477.4"/>
        <n v="911.1"/>
        <n v="90426.75"/>
        <n v="57019.92"/>
        <n v="69707.899999999994"/>
        <n v="48160.2"/>
        <n v="57103.3"/>
        <n v="96486.3"/>
        <n v="72302.95"/>
        <n v="11510.82"/>
        <n v="16444.939999999999"/>
        <n v="3915.32"/>
        <n v="54877.04"/>
        <n v="75950.48"/>
        <n v="12916.02"/>
        <n v="9431.17"/>
        <n v="30683.49"/>
        <n v="4415.3999999999996"/>
        <n v="8335.7099999999991"/>
        <n v="60757.2"/>
        <n v="60708.25"/>
        <n v="65478.400000000001"/>
        <n v="26222.31"/>
        <n v="49031.32"/>
        <n v="5829.24"/>
        <n v="33899.050000000003"/>
        <n v="8570.93"/>
        <n v="60303.35"/>
        <n v="34466.839999999997"/>
        <n v="39649.160000000003"/>
        <n v="67467.8"/>
        <n v="30082.16"/>
        <n v="49751.1"/>
        <n v="31981.95"/>
        <n v="22846.74"/>
        <n v="7353.75"/>
        <n v="12870.07"/>
        <n v="7699.8"/>
        <n v="11112.44"/>
        <n v="63986.400000000001"/>
        <n v="1060.05"/>
        <n v="25083.72"/>
        <n v="59048.85"/>
        <n v="51304.4"/>
        <n v="28600.89"/>
        <n v="32408.080000000002"/>
        <n v="17373.28"/>
        <n v="6196.36"/>
        <n v="31991.360000000001"/>
        <n v="29174.31"/>
        <n v="7721.68"/>
        <n v="95948.7"/>
        <n v="97181.8"/>
        <n v="17532.96"/>
        <n v="25395.64"/>
        <n v="65196.95"/>
        <n v="16495.650000000001"/>
        <n v="15091.56"/>
        <n v="1175.2"/>
        <n v="2767.31"/>
        <n v="24414.86"/>
        <n v="6417.25"/>
        <n v="74720.44"/>
        <n v="19435.88"/>
        <n v="84733.65"/>
        <n v="12424.66"/>
        <n v="41646.949999999997"/>
        <n v="16721.46"/>
        <n v="19797.96"/>
        <n v="82616.100000000006"/>
        <n v="34554.36"/>
        <n v="18007.95"/>
        <n v="31070.2"/>
        <n v="12472.58"/>
        <n v="12596.42"/>
        <n v="93213.9"/>
        <n v="2552.7399999999998"/>
        <n v="12491.4"/>
        <n v="73939.72"/>
        <n v="1555.91"/>
        <n v="55974.25"/>
        <n v="20470.560000000001"/>
        <n v="41588.160000000003"/>
        <n v="39912.949999999997"/>
        <n v="36044.519999999997"/>
        <n v="34041.24"/>
        <n v="8414.26"/>
        <n v="51085.59"/>
        <n v="19637"/>
        <n v="23422.720000000001"/>
        <n v="73049.52"/>
        <n v="11318.2"/>
        <n v="6197.48"/>
        <n v="69335.399999999994"/>
        <n v="10641"/>
        <n v="3506.68"/>
        <n v="14230.05"/>
        <n v="7207.35"/>
        <n v="19165.28"/>
        <n v="1175.0999999999999"/>
        <n v="55134.36"/>
        <n v="90419.85"/>
        <n v="65148.24"/>
        <n v="19695.53"/>
        <n v="4744.8500000000004"/>
        <n v="57971.72"/>
        <n v="22252.76"/>
        <n v="31675.86"/>
        <n v="25129.040000000001"/>
        <n v="7881.4"/>
        <n v="12169.46"/>
        <n v="30694.639999999999"/>
        <n v="15909.24"/>
        <n v="12178.88"/>
        <n v="17689.71"/>
        <n v="6725.8"/>
        <n v="48670.2"/>
        <n v="12812.02"/>
        <n v="26857.919999999998"/>
        <n v="9584.98"/>
        <n v="14139.51"/>
        <n v="4132.1499999999996"/>
        <n v="51036.93"/>
        <n v="4332.03"/>
        <n v="46642.95"/>
        <n v="6721.6"/>
        <n v="24525.39"/>
        <n v="73757.16"/>
        <n v="15760.01"/>
        <n v="25280.5"/>
        <n v="29088.16"/>
        <n v="16852.73"/>
        <n v="19529.86"/>
        <n v="60941.760000000002"/>
        <n v="17708.990000000002"/>
        <n v="78070.149999999994"/>
        <n v="32184.880000000001"/>
        <n v="70031.7"/>
        <n v="16104.54"/>
        <n v="38522.65"/>
        <n v="39915.39"/>
        <n v="73563.08"/>
        <n v="20441.54"/>
        <n v="17665.14"/>
        <n v="8896.2000000000007"/>
        <n v="86295.85"/>
        <n v="76371.28"/>
        <n v="31885.18"/>
        <n v="31544.3"/>
        <n v="26169.72"/>
        <n v="2134.16"/>
        <n v="44599.26"/>
        <n v="13415.58"/>
        <n v="14317.24"/>
        <n v="27677.95"/>
        <n v="21886.76"/>
        <n v="19628.080000000002"/>
        <n v="8323.8799999999992"/>
        <n v="2454.52"/>
        <n v="26894.92"/>
        <n v="8307.7199999999993"/>
        <n v="28809.48"/>
        <n v="74217.100000000006"/>
        <n v="36162.480000000003"/>
        <n v="13605.94"/>
        <n v="5777.57"/>
        <n v="91225.25"/>
        <n v="5101.04"/>
        <n v="14731.57"/>
        <n v="27022.080000000002"/>
        <n v="33457.53"/>
        <n v="14847.66"/>
        <n v="56811.12"/>
        <n v="16516.18"/>
        <n v="16019.72"/>
        <n v="2081.7199999999998"/>
        <n v="75644.850000000006"/>
        <n v="5106.51"/>
        <n v="33637.74"/>
        <n v="31125.040000000001"/>
        <n v="41185.440000000002"/>
        <n v="38863.32"/>
        <n v="45714.85"/>
        <n v="51727.6"/>
        <n v="71939.44"/>
        <n v="8609.93"/>
        <n v="78619.399999999994"/>
        <n v="12728.83"/>
        <n v="922.1"/>
        <n v="30786.7"/>
        <n v="58386"/>
        <n v="55205.04"/>
        <n v="14054.52"/>
        <n v="51197.94"/>
        <n v="34546.26"/>
        <n v="42598.74"/>
        <n v="71848.95"/>
        <n v="13158.4"/>
        <n v="9789.26"/>
        <n v="20098.3"/>
        <n v="31723.15"/>
        <n v="83309.7"/>
        <n v="10952.4"/>
        <n v="7524.67"/>
        <n v="61215.24"/>
        <n v="31665.06"/>
        <n v="94857.7"/>
        <n v="88459"/>
        <n v="23268.080000000002"/>
        <n v="33221.550000000003"/>
        <n v="44392.52"/>
        <n v="63031.199999999997"/>
        <n v="32962.800000000003"/>
        <n v="23592.9"/>
        <n v="36493.449999999997"/>
        <n v="50279"/>
        <n v="36563.31"/>
        <n v="49025.04"/>
        <n v="19392.89"/>
        <n v="9704.16"/>
        <n v="32678.080000000002"/>
        <n v="40870.410000000003"/>
        <n v="3660.3"/>
        <n v="898.39"/>
        <n v="497.46"/>
        <n v="11013.15"/>
        <n v="7569.21"/>
        <n v="32601.55"/>
        <n v="4051.8"/>
        <n v="42637.8"/>
        <n v="30546"/>
        <n v="9526.98"/>
        <n v="8815.9"/>
        <n v="19367"/>
        <n v="24428.84"/>
        <n v="18081.14"/>
        <n v="27589.82"/>
        <n v="11098.25"/>
        <n v="32218.7"/>
        <n v="32993.32"/>
        <n v="32121.3"/>
        <n v="20262.98"/>
        <n v="36072.75"/>
        <n v="75272.95"/>
        <n v="23440.400000000001"/>
        <n v="73660.649999999994"/>
        <n v="8700.02"/>
        <n v="29812.71"/>
        <n v="13259.9"/>
        <n v="45048.800000000003"/>
        <n v="27980.04"/>
        <n v="9452.67"/>
        <n v="31284.78"/>
        <n v="6570.75"/>
        <n v="57330.2"/>
        <n v="51366.75"/>
        <n v="86297.600000000006"/>
        <n v="1736.84"/>
        <n v="1635.81"/>
        <n v="16671.3"/>
        <n v="20313.689999999999"/>
        <n v="2743.94"/>
        <n v="13714.74"/>
        <n v="12000.92"/>
        <n v="10157.76"/>
        <n v="20272.36"/>
        <n v="37621.620000000003"/>
        <n v="3822.14"/>
        <n v="71015.399999999994"/>
        <n v="44396.94"/>
        <n v="2319.9"/>
        <n v="78168.75"/>
        <n v="47793.36"/>
        <n v="2327.0700000000002"/>
        <n v="18876.240000000002"/>
        <n v="11279.2"/>
        <n v="38036.1"/>
        <n v="44424.800000000003"/>
        <n v="19121.28"/>
        <n v="3100.12"/>
        <n v="2525.44"/>
        <n v="4492.8"/>
        <n v="58700.37"/>
        <n v="28989.06"/>
        <n v="2621.98"/>
        <n v="15747.51"/>
        <n v="32360.6"/>
        <n v="372.19"/>
        <n v="8924.84"/>
        <n v="2353.16"/>
        <n v="10711.32"/>
        <n v="2184.81"/>
        <n v="20036.2"/>
        <n v="77539.649999999994"/>
        <n v="27924.66"/>
        <n v="7901.04"/>
        <n v="15183.33"/>
        <n v="74418.28"/>
        <n v="37450.74"/>
        <n v="20845.240000000002"/>
        <n v="26379"/>
        <n v="6769.44"/>
        <n v="38714.58"/>
        <n v="15231.1"/>
        <n v="20503.38"/>
        <n v="8001.4"/>
        <n v="6623.22"/>
        <n v="30297.68"/>
        <n v="19240.849999999999"/>
        <n v="13702.89"/>
        <n v="64798.52"/>
        <n v="6906.43"/>
        <n v="78384.399999999994"/>
        <n v="57067.74"/>
        <n v="15979.68"/>
        <n v="11754"/>
        <n v="34939.040000000001"/>
        <n v="37343.64"/>
        <n v="31207.200000000001"/>
        <n v="52883.96"/>
        <n v="32794.199999999997"/>
        <n v="11864.25"/>
        <n v="12201.77"/>
        <n v="25898.16"/>
        <n v="46599.99"/>
        <n v="3039.07"/>
        <n v="63907.76"/>
        <n v="48343.5"/>
        <n v="70996.850000000006"/>
        <n v="11845.83"/>
        <n v="2883.65"/>
        <n v="53877.88"/>
        <n v="25470.36"/>
        <n v="27462.6"/>
        <n v="7513.32"/>
        <n v="4544.47"/>
        <n v="32743.52"/>
        <n v="18639.96"/>
        <n v="22801.84"/>
        <n v="18258.150000000001"/>
        <n v="38153.279999999999"/>
        <n v="64040.08"/>
        <n v="6129.54"/>
        <n v="8596.82"/>
        <n v="20347.88"/>
        <n v="13788.47"/>
        <n v="79686.92"/>
        <n v="77645.149999999994"/>
        <n v="25475.360000000001"/>
        <n v="46160.55"/>
        <n v="3755.2"/>
        <n v="21610.720000000001"/>
        <n v="9018.8799999999992"/>
        <n v="39786.870000000003"/>
        <n v="56901.35"/>
        <n v="2064.7800000000002"/>
        <n v="17722.11"/>
        <n v="34624.379999999997"/>
        <n v="12049.1"/>
        <n v="14807.25"/>
        <n v="36006"/>
        <n v="12781.28"/>
        <n v="49547.64"/>
        <n v="46243.4"/>
        <n v="43057.52"/>
        <n v="59323.3"/>
        <n v="58527.12"/>
        <n v="3086.44"/>
        <n v="14639.8"/>
        <n v="7090.64"/>
        <n v="49125.05"/>
        <n v="47784.66"/>
        <n v="8089.6"/>
        <n v="34018.949999999997"/>
        <n v="10617.75"/>
        <n v="23781.06"/>
        <n v="42806.7"/>
        <n v="37537.800000000003"/>
        <n v="38492.800000000003"/>
        <n v="15562.85"/>
        <n v="1844.28"/>
        <n v="20576.68"/>
        <n v="16047.93"/>
        <n v="55795.74"/>
        <n v="68550.3"/>
        <n v="43596.06"/>
        <n v="25217.119999999999"/>
        <n v="33687.57"/>
        <n v="37832.94"/>
        <n v="20351.22"/>
        <n v="44093.599999999999"/>
        <n v="8111.45"/>
        <n v="14360.24"/>
        <n v="2788.87"/>
        <n v="18486.400000000001"/>
        <n v="7956.37"/>
        <n v="94856.8"/>
        <n v="67599.039999999994"/>
        <n v="26807.7"/>
        <n v="1873.35"/>
        <n v="15241.71"/>
        <n v="17129.16"/>
        <n v="32931.199999999997"/>
        <n v="30754.28"/>
        <n v="44248.6"/>
        <n v="4528.5600000000004"/>
        <n v="35923.08"/>
        <n v="34772.910000000003"/>
        <n v="94900.800000000003"/>
        <n v="69173.5"/>
        <n v="29910.51"/>
        <n v="4131.42"/>
        <n v="1935.46"/>
        <n v="79593.279999999999"/>
        <n v="91918.95"/>
        <n v="14815.94"/>
        <n v="49159.199999999997"/>
        <n v="50903.1"/>
        <n v="8157.92"/>
        <n v="39051.15"/>
        <n v="69108.3"/>
        <n v="67433.88"/>
        <n v="2441.1"/>
        <n v="6136.91"/>
        <n v="52889.279999999999"/>
        <n v="78638.52"/>
        <n v="10207.31"/>
        <n v="36737.760000000002"/>
        <n v="2835.33"/>
        <n v="16827.150000000001"/>
        <n v="10432.280000000001"/>
        <n v="76285.8"/>
        <n v="15268.8"/>
        <n v="9038.9500000000007"/>
        <n v="981.57"/>
        <n v="69040.92"/>
        <n v="62813.440000000002"/>
        <n v="36667.85"/>
        <n v="1252.01"/>
        <n v="62391.6"/>
        <n v="30383.8"/>
        <n v="34684.620000000003"/>
        <n v="11158.16"/>
        <n v="7616.2"/>
        <n v="6205.08"/>
        <n v="82917.149999999994"/>
        <n v="55114.080000000002"/>
        <n v="77273.48"/>
        <n v="1437.84"/>
        <n v="63138.95"/>
        <n v="28768.62"/>
        <n v="2625.02"/>
        <n v="10733.71"/>
        <n v="61169.05"/>
        <n v="10772.12"/>
        <n v="9939.92"/>
        <n v="51900.3"/>
        <n v="33790.54"/>
        <n v="47976.9"/>
        <n v="77809.36"/>
        <n v="66556.649999999994"/>
        <n v="16463.46"/>
        <n v="15583.72"/>
        <n v="11410.15"/>
        <n v="622.6"/>
        <n v="24538.959999999999"/>
        <n v="37789.339999999997"/>
        <n v="5468.49"/>
        <n v="16942.32"/>
        <n v="86991.15"/>
        <n v="42238.9"/>
        <n v="36047.58"/>
        <n v="10905.65"/>
        <n v="8279.89"/>
        <n v="43923.64"/>
        <n v="1201.08"/>
        <n v="14686.16"/>
        <n v="55237.919999999998"/>
        <n v="1838.32"/>
        <n v="10584.81"/>
        <n v="14739.88"/>
        <n v="7177.29"/>
        <n v="3760.24"/>
        <n v="17034.330000000002"/>
        <n v="59314.5"/>
        <n v="12922.46"/>
        <n v="16027.53"/>
        <n v="4357.1400000000003"/>
        <n v="72080.55"/>
        <n v="7148.19"/>
        <n v="1348.63"/>
        <n v="6242.34"/>
        <n v="19706.82"/>
        <n v="76162.52"/>
        <n v="32481.68"/>
        <n v="33671.019999999997"/>
        <n v="38496.050000000003"/>
        <n v="19514.04"/>
        <n v="53608.23"/>
        <n v="90875.65"/>
        <n v="6358.07"/>
        <n v="33830.36"/>
        <n v="47544.45"/>
        <n v="4306.6099999999997"/>
        <n v="15980.48"/>
        <n v="84298.1"/>
        <n v="20121.240000000002"/>
        <n v="36511.480000000003"/>
        <n v="55975.55"/>
        <n v="24508.47"/>
        <n v="21270.799999999999"/>
        <n v="846.86"/>
        <n v="64026"/>
        <n v="42768.800000000003"/>
        <n v="19900.23"/>
        <n v="10451.379999999999"/>
        <n v="7839.35"/>
        <n v="12422.88"/>
        <n v="20966.54"/>
        <n v="38206.92"/>
        <n v="4889.97"/>
        <n v="11724.8"/>
        <n v="42659.65"/>
        <n v="28655.68"/>
        <n v="34424.120000000003"/>
        <n v="38742.46"/>
        <n v="53711.360000000001"/>
        <n v="12938.85"/>
        <n v="11829.85"/>
        <n v="2380.98"/>
        <n v="17826.3"/>
        <n v="2755.2"/>
        <n v="59965.35"/>
        <n v="10238.200000000001"/>
        <n v="2319.62"/>
        <n v="69396.160000000003"/>
        <n v="83315.7"/>
        <n v="31650.959999999999"/>
        <n v="15641.84"/>
        <n v="13604.7"/>
        <n v="440.16"/>
        <n v="92290.6"/>
        <n v="13650.47"/>
        <n v="40456.589999999997"/>
        <n v="57001.65"/>
        <n v="13497.15"/>
        <n v="30517.72"/>
        <n v="6527.21"/>
        <n v="17978.53"/>
        <n v="4751.04"/>
        <n v="39369.120000000003"/>
        <n v="24839.96"/>
        <n v="55671.88"/>
        <n v="11923.82"/>
        <n v="41613.56"/>
        <n v="48425.68"/>
        <n v="52383.15"/>
        <n v="37614.559999999998"/>
        <n v="56074.29"/>
        <n v="92227.15"/>
        <n v="13077.3"/>
        <n v="75923.839999999997"/>
        <n v="36575.26"/>
        <n v="19486.55"/>
        <n v="26801.040000000001"/>
        <n v="37604.44"/>
        <n v="14286.18"/>
        <n v="47192.76"/>
        <n v="50701.56"/>
        <n v="4037.34"/>
        <n v="64982.400000000001"/>
        <n v="3595.14"/>
        <n v="6438.88"/>
        <n v="38140.47"/>
        <n v="25503.08"/>
        <n v="43816.55"/>
        <n v="1400"/>
        <n v="4276.0600000000004"/>
        <n v="41816.04"/>
        <n v="41627.160000000003"/>
        <n v="65381.75"/>
        <n v="21149.200000000001"/>
        <n v="38109"/>
        <n v="23527.05"/>
        <n v="2463.2399999999998"/>
        <n v="23821.64"/>
        <n v="8089.28"/>
        <n v="53157.85"/>
        <n v="37860.720000000001"/>
        <n v="1857.81"/>
        <n v="23934.639999999999"/>
        <n v="15906.41"/>
        <n v="30590.2"/>
        <n v="73585.399999999994"/>
        <n v="69286.240000000005"/>
        <n v="65178.44"/>
        <n v="48846.080000000002"/>
        <n v="40891.589999999997"/>
        <n v="46672.85"/>
        <n v="13416.24"/>
        <n v="15287.67"/>
        <n v="27338.880000000001"/>
        <n v="14495.41"/>
        <n v="18703.34"/>
        <n v="15013.29"/>
        <n v="37833.22"/>
        <n v="13117.84"/>
        <n v="41563.75"/>
        <n v="14738.13"/>
        <n v="21271.22"/>
        <n v="69765.8"/>
        <n v="2428.48"/>
        <n v="73981.850000000006"/>
        <n v="13284.14"/>
        <n v="1143.8699999999999"/>
        <n v="43009.26"/>
        <n v="10134.56"/>
        <n v="34957.25"/>
        <n v="25034.400000000001"/>
        <n v="834.74"/>
        <n v="15816.42"/>
        <n v="31467.919999999998"/>
        <n v="1044.69"/>
        <n v="2941.02"/>
        <n v="69952.56"/>
        <n v="7443.76"/>
        <n v="21760.1"/>
        <n v="10990.21"/>
        <n v="95896.25"/>
        <n v="45657.8"/>
        <n v="14897.72"/>
        <n v="42231.05"/>
        <n v="54181.04"/>
        <n v="22983.69"/>
        <n v="16533.18"/>
        <n v="17788.740000000002"/>
        <n v="15990.02"/>
        <n v="13868.26"/>
        <n v="553.95000000000005"/>
        <n v="12337.32"/>
        <n v="25347.24"/>
        <n v="18238.72"/>
        <n v="18631.45"/>
        <n v="71936.399999999994"/>
        <n v="17030.64"/>
        <n v="90435.45"/>
        <n v="9212.4"/>
        <n v="31161.78"/>
        <n v="23261.72"/>
        <n v="23404.98"/>
        <n v="27605.85"/>
        <n v="12864.8"/>
        <n v="21300"/>
        <n v="5890.35"/>
        <n v="7716.76"/>
        <n v="18401.150000000001"/>
        <n v="17121.88"/>
        <n v="30498.92"/>
        <n v="46663.16"/>
        <n v="57284.88"/>
        <n v="17787.740000000002"/>
        <n v="12177.88"/>
        <n v="12063.22"/>
        <n v="32168.79"/>
        <n v="64825.4"/>
        <n v="9158.2199999999993"/>
        <n v="24766.32"/>
        <n v="27118.42"/>
        <n v="30126.880000000001"/>
        <n v="65553.08"/>
        <n v="11011.12"/>
        <n v="77747.8"/>
        <n v="7224.51"/>
        <n v="49594.92"/>
        <n v="27126.48"/>
        <n v="11702.84"/>
        <n v="4719.33"/>
        <n v="21980.5"/>
        <n v="30558.06"/>
        <n v="50904.99"/>
        <n v="26402.720000000001"/>
        <n v="9226.9500000000007"/>
        <n v="38657.480000000003"/>
        <n v="47921.85"/>
        <n v="15304.37"/>
        <n v="56503.86"/>
        <n v="63396.3"/>
        <n v="32450.1"/>
        <n v="24082.41"/>
        <n v="4831.78"/>
        <n v="14003.75"/>
        <n v="66127.399999999994"/>
        <n v="12584.26"/>
        <n v="13353.06"/>
        <n v="18328.900000000001"/>
        <n v="28461.5"/>
        <n v="65380.9"/>
        <n v="23196.25"/>
        <n v="2597.11"/>
        <n v="18820.560000000001"/>
        <n v="22761.08"/>
        <n v="6947.16"/>
        <n v="30195.84"/>
        <n v="61154.52"/>
        <n v="15433.5"/>
        <n v="67681.759999999995"/>
        <n v="3766.64"/>
        <n v="77862.48"/>
        <n v="37388.44"/>
        <n v="25873.02"/>
        <n v="43939.59"/>
        <n v="52228.44"/>
        <n v="91672"/>
        <n v="45868.84"/>
        <n v="59277.63"/>
        <n v="2885.35"/>
        <n v="18166.009999999998"/>
        <n v="18197.47"/>
        <n v="44341.85"/>
        <n v="53317.36"/>
        <n v="29915.42"/>
        <n v="6763.32"/>
        <n v="1760.98"/>
        <n v="91487.7"/>
        <n v="58859.72"/>
        <n v="39073.919999999998"/>
        <n v="49814.64"/>
        <n v="23750.2"/>
        <n v="5310.63"/>
        <n v="34093.019999999997"/>
        <n v="33143.660000000003"/>
        <n v="21901.95"/>
        <n v="8882.56"/>
        <n v="56133"/>
        <n v="30342.74"/>
        <n v="38140.86"/>
        <n v="16479.28"/>
        <n v="11084.2"/>
        <n v="76129.320000000007"/>
        <n v="21528.959999999999"/>
        <n v="5233.29"/>
        <n v="9624.4"/>
        <n v="11663.06"/>
        <n v="32635.599999999999"/>
        <n v="8303.6"/>
        <n v="20618.240000000002"/>
        <n v="6696.8"/>
        <n v="39774.46"/>
        <n v="94588.35"/>
        <n v="43435.92"/>
        <n v="2722.05"/>
        <n v="7775.58"/>
        <n v="56537.73"/>
        <n v="18340.3"/>
        <n v="2086.41"/>
        <n v="16979.009999999998"/>
        <n v="48634"/>
        <n v="43830.27"/>
        <n v="31071.88"/>
        <n v="51460.35"/>
        <n v="1406.16"/>
        <n v="36133.17"/>
        <n v="57531.25"/>
        <n v="15183.48"/>
        <n v="50345.88"/>
        <n v="60653.24"/>
        <n v="2136.52"/>
        <n v="19230.03"/>
        <n v="57654.45"/>
        <n v="9521.32"/>
        <n v="18611.7"/>
        <n v="38690.5"/>
        <n v="14851.26"/>
        <n v="42904.89"/>
        <n v="10704.52"/>
        <n v="16254.45"/>
        <n v="76188.55"/>
        <n v="15358.46"/>
        <n v="18924.439999999999"/>
        <n v="60077.75"/>
        <n v="39666.839999999997"/>
        <n v="96398.5"/>
        <n v="17416.55"/>
        <n v="51526.1"/>
        <n v="25886.78"/>
        <n v="49342.68"/>
        <n v="8935.06"/>
        <n v="13771.74"/>
        <n v="68213.039999999994"/>
        <n v="44821.14"/>
        <n v="15652.64"/>
        <n v="23762.32"/>
        <n v="85640.05"/>
        <n v="6866.28"/>
        <n v="42429.52"/>
        <n v="40986.800000000003"/>
        <n v="26963.16"/>
        <n v="10606.32"/>
        <n v="31121.31"/>
        <n v="2482.2600000000002"/>
        <n v="12867.55"/>
        <n v="12628.17"/>
        <n v="1049.1600000000001"/>
        <n v="44775.57"/>
        <n v="35633.22"/>
        <n v="4087.13"/>
        <n v="55616.67"/>
        <n v="8298.0400000000009"/>
        <n v="78527.5"/>
        <n v="86409.25"/>
        <n v="87344.45"/>
        <n v="88995.3"/>
        <n v="6053.04"/>
        <n v="80755"/>
        <n v="9289.2000000000007"/>
        <n v="5782.17"/>
        <n v="7736.32"/>
        <n v="7031.32"/>
        <n v="16688.22"/>
        <n v="11770.24"/>
        <n v="43229.16"/>
        <n v="3961.04"/>
        <n v="64056.68"/>
        <n v="68222.5"/>
        <n v="29027.96"/>
        <n v="17468.060000000001"/>
        <n v="77071.039999999994"/>
        <n v="33132.92"/>
        <n v="26167.16"/>
        <n v="5334.34"/>
        <n v="55014.51"/>
        <n v="6607.08"/>
        <n v="546.52"/>
        <n v="18663.080000000002"/>
        <n v="12586.04"/>
        <n v="21317.040000000001"/>
        <n v="23613.39"/>
        <n v="7162.02"/>
        <n v="42902.96"/>
        <n v="35375.4"/>
        <n v="12713.24"/>
        <n v="15795.6"/>
        <n v="8664.25"/>
        <n v="43422.92"/>
        <n v="39469.4"/>
        <n v="17950.560000000001"/>
        <n v="965.24"/>
        <n v="57364.95"/>
        <n v="1029.22"/>
        <n v="7237.48"/>
        <n v="42818.97"/>
        <n v="33456.35"/>
        <n v="87749.1"/>
        <n v="6393.52"/>
        <n v="60410.6"/>
        <n v="92910.1"/>
        <n v="10270.200000000001"/>
        <n v="11883.57"/>
        <n v="30057.82"/>
        <n v="82458.55"/>
        <n v="65323.5"/>
        <n v="43354.2"/>
        <n v="2879.22"/>
        <n v="5630.3"/>
        <n v="10216.58"/>
        <n v="8070.48"/>
        <n v="56381.5"/>
        <n v="74714.350000000006"/>
        <n v="28433.56"/>
        <n v="33222.5"/>
        <n v="30741.56"/>
        <n v="10812.84"/>
        <n v="16020.69"/>
        <n v="44619.040000000001"/>
        <n v="12147.44"/>
        <n v="23977.040000000001"/>
        <n v="6468.85"/>
        <n v="24775.88"/>
        <n v="12320.76"/>
        <n v="17266.28"/>
        <n v="56616.75"/>
        <n v="36465.68"/>
        <n v="37774.699999999997"/>
        <n v="65153.599999999999"/>
        <n v="91199.2"/>
        <n v="30592.75"/>
        <n v="40685.550000000003"/>
        <n v="35734.92"/>
        <n v="49243.74"/>
        <n v="22115.759999999998"/>
        <n v="5066.2299999999996"/>
        <n v="13945.52"/>
        <n v="18092.32"/>
        <n v="37532.480000000003"/>
        <n v="41042.94"/>
        <n v="16889.25"/>
        <n v="11700.1"/>
        <n v="68866.679999999993"/>
        <n v="26801.94"/>
        <n v="18170.09"/>
        <n v="20055.68"/>
        <n v="20292.88"/>
        <n v="4504.66"/>
        <n v="4904.22"/>
        <n v="3763.06"/>
        <n v="43168.44"/>
        <n v="48413.64"/>
        <n v="81563.95"/>
        <n v="18051.82"/>
        <n v="28453.54"/>
        <n v="34582.17"/>
        <n v="15380.88"/>
        <n v="14977.71"/>
        <n v="93028.95"/>
        <n v="26928.12"/>
        <n v="26447.72"/>
        <n v="12041.52"/>
        <n v="7026.96"/>
        <n v="10668.21"/>
        <n v="16773.14"/>
        <n v="8726.52"/>
        <n v="10017.09"/>
        <n v="5438.75"/>
        <n v="45842.13"/>
        <n v="76571.45"/>
        <n v="55087.71"/>
        <n v="29588.86"/>
        <n v="7815.82"/>
        <n v="68809.8"/>
        <n v="6011.19"/>
        <n v="14993.64"/>
        <n v="41097.839999999997"/>
        <n v="88910.6"/>
        <n v="59323.68"/>
        <n v="34613.599999999999"/>
        <n v="7181.59"/>
        <n v="19751.240000000002"/>
        <n v="66172.36"/>
        <n v="12899.1"/>
        <n v="57204.7"/>
        <n v="95194.05"/>
        <n v="97805.25"/>
        <n v="7537.23"/>
        <n v="9277.18"/>
        <n v="79623.44"/>
        <n v="23736.32"/>
        <n v="13168.75"/>
        <n v="27170.32"/>
        <n v="2883.84"/>
        <n v="45279.45"/>
        <n v="6471.45"/>
        <n v="4362.2"/>
        <n v="57318.84"/>
        <n v="39207.72"/>
        <n v="10286.24"/>
        <n v="22737.4"/>
        <n v="17046.25"/>
        <n v="2999.85"/>
        <n v="28943.4"/>
        <n v="28672.5"/>
        <n v="57775.44"/>
        <n v="26806.76"/>
        <n v="25605.040000000001"/>
        <n v="23778.04"/>
        <n v="11626.14"/>
        <n v="28578.16"/>
        <n v="19161.7"/>
        <n v="53526.720000000001"/>
        <n v="24712.02"/>
        <n v="4981.8500000000004"/>
        <n v="48383.08"/>
        <n v="67331.56"/>
        <n v="4397"/>
        <n v="18344.400000000001"/>
        <n v="74970.12"/>
        <n v="10326.780000000001"/>
        <n v="4383.84"/>
        <n v="42347.1"/>
        <n v="43039.9"/>
        <n v="16276.47"/>
        <n v="47710.28"/>
        <n v="66621.95"/>
        <n v="9239.24"/>
        <n v="14546.82"/>
        <n v="73755.08"/>
        <n v="10132.84"/>
        <n v="62336.28"/>
        <n v="19697.330000000002"/>
        <n v="23909.55"/>
        <n v="9233.9699999999993"/>
        <n v="19817.400000000001"/>
        <n v="67655.45"/>
        <n v="34732.53"/>
        <n v="84298.3"/>
        <n v="10427.799999999999"/>
        <n v="60375.25"/>
        <n v="26512.06"/>
        <n v="18460.12"/>
        <n v="90659.35"/>
        <n v="19866.23"/>
        <n v="5579.95"/>
        <n v="20909.759999999998"/>
        <n v="16892.62"/>
        <n v="59808.6"/>
        <n v="76648.899999999994"/>
        <n v="46527.05"/>
        <n v="53808.72"/>
        <n v="38451.519999999997"/>
        <n v="38302.32"/>
        <n v="76479.28"/>
        <n v="7909.23"/>
        <n v="57215.75"/>
        <n v="17269.45"/>
        <n v="61538.75"/>
        <n v="40166.04"/>
        <n v="9506.2199999999993"/>
        <n v="47810.85"/>
        <n v="29292.93"/>
        <n v="74911.350000000006"/>
        <n v="35285.360000000001"/>
        <n v="10570.63"/>
        <n v="18301.53"/>
        <n v="19996.689999999999"/>
        <n v="45790.2"/>
        <n v="20520.16"/>
        <n v="37709.879999999997"/>
        <n v="17259.97"/>
        <n v="39408.39"/>
        <n v="13696.08"/>
        <n v="53334.2"/>
        <n v="25150.5"/>
        <n v="66116.88"/>
        <n v="12887.98"/>
        <n v="86394.75"/>
        <n v="47561.16"/>
        <n v="10723.05"/>
        <n v="27788.52"/>
        <n v="30828.9"/>
        <n v="3500.77"/>
        <n v="59884"/>
        <n v="51502.400000000001"/>
        <n v="58583.37"/>
        <n v="2933.2"/>
        <n v="14596.74"/>
        <n v="11482.16"/>
        <n v="57295.9"/>
        <n v="43270.53"/>
        <n v="92585.25"/>
        <n v="74576.88"/>
        <n v="20203.8"/>
        <n v="39197.64"/>
        <n v="21879.64"/>
        <n v="42396.9"/>
        <n v="1069.22"/>
        <n v="45940.75"/>
        <n v="12698.56"/>
        <n v="4195.1400000000003"/>
        <n v="6119.1"/>
        <n v="92285.6"/>
        <n v="31327.83"/>
        <n v="6595.11"/>
        <n v="58682.1"/>
        <n v="2562.25"/>
        <n v="59853.63"/>
        <n v="28928.85"/>
        <n v="6299.16"/>
        <n v="15367.34"/>
        <n v="63088.28"/>
        <n v="36052.85"/>
        <n v="32217.06"/>
        <n v="15294.55"/>
        <n v="34904.550000000003"/>
        <n v="9830.0400000000009"/>
        <n v="11087.4"/>
        <n v="63692.1"/>
        <n v="26893.62"/>
        <n v="59983.12"/>
        <n v="7563.4"/>
        <n v="2627.27"/>
        <n v="38550.03"/>
        <n v="29276"/>
        <n v="15185.98"/>
        <n v="5089.95"/>
        <n v="5194.9399999999996"/>
        <n v="20233.41"/>
        <n v="91819.45"/>
        <n v="47529.8"/>
        <n v="14660.46"/>
        <n v="86896.6"/>
        <n v="3888.79"/>
        <n v="1222.31"/>
        <n v="31256.62"/>
        <n v="9659.68"/>
        <n v="19359.96"/>
        <n v="90900.35"/>
        <n v="79171.320000000007"/>
        <n v="16384.060000000001"/>
        <n v="838.08"/>
        <n v="1408.96"/>
        <n v="42482.46"/>
        <n v="5842.54"/>
        <n v="90036.15"/>
        <n v="4024.24"/>
        <n v="5644.92"/>
        <n v="25455.200000000001"/>
        <n v="41347.89"/>
        <n v="17646.7"/>
        <n v="10033.4"/>
        <n v="16173.39"/>
        <n v="13320.48"/>
        <n v="92821.15"/>
        <n v="9153.4"/>
        <n v="31260.42"/>
        <n v="2727.2"/>
        <n v="37102.769999999997"/>
        <n v="4924.43"/>
        <n v="8860.8799999999992"/>
        <n v="31262.080000000002"/>
        <n v="1515.88"/>
        <n v="20302.240000000002"/>
        <n v="56711.55"/>
        <n v="36040.76"/>
        <n v="1902.55"/>
        <n v="29378.1"/>
        <n v="4111.47"/>
        <n v="36288.870000000003"/>
        <n v="8219.34"/>
        <n v="7646.32"/>
        <n v="31823.439999999999"/>
        <n v="565.12"/>
        <n v="61165.96"/>
        <n v="25013.55"/>
        <n v="33464.9"/>
        <n v="32184.03"/>
        <n v="9479.98"/>
        <n v="2746.2"/>
        <n v="4801.3"/>
        <n v="35270.94"/>
        <n v="38839.599999999999"/>
        <n v="23197.11"/>
        <n v="14282.29"/>
        <n v="99536.9"/>
        <n v="1875.7"/>
        <n v="23197.45"/>
        <n v="84509.45"/>
        <n v="71311.48"/>
        <n v="59495.05"/>
        <n v="9356.32"/>
        <n v="37883.800000000003"/>
        <n v="34623.089999999997"/>
        <n v="3151.92"/>
        <n v="19473.72"/>
        <n v="49851.16"/>
        <n v="36001.22"/>
        <n v="88872.2"/>
        <n v="14796.6"/>
        <n v="3676.79"/>
        <n v="1910.3"/>
        <n v="93552.25"/>
        <n v="16911.150000000001"/>
        <n v="79339.899999999994"/>
        <n v="28092.48"/>
        <n v="12092.92"/>
        <n v="2184.23"/>
        <n v="37533.620000000003"/>
        <n v="47325.120000000003"/>
        <n v="49214.75"/>
        <n v="34705.199999999997"/>
        <n v="94175.95"/>
        <n v="20006.759999999998"/>
        <n v="41419.199999999997"/>
        <n v="35134.89"/>
        <n v="91318.95"/>
        <n v="8057.7"/>
        <n v="15020.34"/>
        <n v="31035.32"/>
        <n v="8554.1"/>
        <n v="39674.97"/>
        <n v="2097.6999999999998"/>
        <n v="38762.720000000001"/>
        <n v="48182.76"/>
        <n v="8592.2800000000007"/>
        <n v="1046.5999999999999"/>
        <n v="32463.9"/>
        <n v="17550.23"/>
        <n v="10022.950000000001"/>
        <n v="259.8"/>
        <n v="17201.830000000002"/>
        <n v="7697.98"/>
        <n v="14290.5"/>
        <n v="38694.54"/>
        <n v="3109.03"/>
        <n v="12195.44"/>
        <n v="27000.240000000002"/>
        <n v="26808.87"/>
        <n v="1733.92"/>
        <n v="36221.879999999997"/>
        <n v="10614.7"/>
        <n v="13191.07"/>
        <n v="16287.36"/>
        <n v="54413.45"/>
        <n v="13727.22"/>
        <n v="41822.519999999997"/>
        <n v="19573.37"/>
        <n v="18865.240000000002"/>
        <n v="29638.41"/>
        <n v="59594.84"/>
        <n v="15648.65"/>
        <n v="22880.68"/>
        <n v="48250.95"/>
        <n v="67856.800000000003"/>
        <n v="28674.14"/>
        <n v="25682.32"/>
        <n v="6137.8"/>
        <n v="364.12"/>
        <n v="72885.350000000006"/>
        <n v="27039.919999999998"/>
        <n v="6028.16"/>
        <n v="72523.350000000006"/>
        <n v="16803.759999999998"/>
        <n v="69272.55"/>
        <n v="39869.54"/>
        <n v="17295.939999999999"/>
        <n v="43347.839999999997"/>
        <n v="4897.6000000000004"/>
        <n v="62080.7"/>
        <n v="97362.7"/>
        <n v="37127.1"/>
        <n v="25265.73"/>
        <n v="28589.62"/>
        <n v="21693.72"/>
        <n v="13506.77"/>
        <n v="13562.13"/>
        <n v="69068.850000000006"/>
        <n v="43471.62"/>
        <n v="10207.799999999999"/>
        <n v="26054.04"/>
        <n v="2403.06"/>
        <n v="30204.27"/>
        <n v="12037.1"/>
        <n v="36927.699999999997"/>
        <n v="15383.7"/>
        <n v="6142.02"/>
        <n v="55104.09"/>
        <n v="76289.919999999998"/>
        <n v="4476.79"/>
        <n v="98710.75"/>
        <n v="2693.03"/>
        <n v="14333.65"/>
        <n v="15133.95"/>
        <n v="30793.38"/>
        <n v="17554.8"/>
        <n v="32354.28"/>
        <n v="13512.49"/>
        <n v="9795.8700000000008"/>
        <n v="78859.48"/>
        <n v="4418.87"/>
        <n v="29807.040000000001"/>
        <n v="51054.28"/>
        <n v="3884.68"/>
        <n v="42496"/>
        <n v="92943.15"/>
        <n v="57952.11"/>
        <n v="15010.47"/>
        <n v="15860.83"/>
        <n v="5276.96"/>
        <n v="23939.95"/>
        <n v="12057.78"/>
        <n v="1648.4"/>
        <n v="15439.07"/>
        <n v="22023.64"/>
        <n v="44283"/>
        <n v="3137.49"/>
        <n v="18658.34"/>
        <n v="1461.1"/>
        <n v="24599.3"/>
        <n v="18226.54"/>
        <n v="23549.58"/>
        <n v="24898.54"/>
        <n v="19994.28"/>
        <n v="47343.15"/>
        <n v="57682.7"/>
        <n v="88919.7"/>
        <n v="3244.95"/>
        <n v="5089.68"/>
        <n v="5384.41"/>
        <n v="65030.76"/>
        <n v="5719.62"/>
        <n v="24911.68"/>
        <n v="12322.74"/>
        <n v="89788.75"/>
        <n v="31670.15"/>
        <n v="46999.7"/>
        <n v="39028.199999999997"/>
        <n v="5990.79"/>
        <n v="37243"/>
        <n v="9754.65"/>
        <n v="71222.720000000001"/>
        <n v="16659.93"/>
        <n v="1467.84"/>
        <n v="31648.080000000002"/>
        <n v="47736.25"/>
        <n v="322.39"/>
        <n v="71559.899999999994"/>
        <n v="4644.32"/>
        <n v="35520.839999999997"/>
        <n v="1440.04"/>
        <n v="23794.38"/>
        <n v="54209"/>
        <n v="8552.82"/>
        <n v="41577.879999999997"/>
        <n v="90339.95"/>
        <n v="14206.3"/>
        <n v="17910.099999999999"/>
        <n v="3872.49"/>
        <n v="14309.98"/>
        <n v="2097.84"/>
        <n v="39299.75"/>
        <n v="84382.1"/>
        <n v="68373.240000000005"/>
        <n v="44170.080000000002"/>
        <n v="13861.7"/>
        <n v="41240.959999999999"/>
        <n v="5502.54"/>
        <n v="10895.26"/>
        <n v="18838.68"/>
        <n v="3988.72"/>
        <n v="75206.600000000006"/>
        <n v="17713.73"/>
        <n v="25321.96"/>
        <n v="40728.6"/>
        <n v="35764.9"/>
        <n v="91282.45"/>
        <n v="25562.400000000001"/>
        <n v="58432.2"/>
        <n v="1332.38"/>
        <n v="45290.1"/>
        <n v="15561.1"/>
        <n v="3028.68"/>
        <n v="35419.050000000003"/>
        <n v="603.94000000000005"/>
        <n v="74094.7"/>
        <n v="17969.45"/>
        <n v="27923.35"/>
        <n v="43804.76"/>
        <n v="17763.16"/>
        <n v="56321.37"/>
        <n v="28237.25"/>
        <n v="7833.6"/>
        <n v="1283.45"/>
        <n v="35390.5"/>
        <n v="4735"/>
        <n v="6868.18"/>
        <n v="24387.96"/>
        <n v="55373.4"/>
        <n v="16655.8"/>
        <n v="1669.12"/>
        <n v="46869.5"/>
        <n v="95270.75"/>
        <n v="27292.18"/>
        <n v="28034.78"/>
        <n v="33985.800000000003"/>
        <n v="59040.84"/>
        <n v="15879.54"/>
        <n v="18057.71"/>
        <n v="9566.5400000000009"/>
        <n v="38894.239999999998"/>
        <n v="55877.72"/>
        <n v="7975.81"/>
        <n v="13619.7"/>
        <n v="21048.52"/>
        <n v="4487.05"/>
        <n v="67193.649999999994"/>
        <n v="15947.15"/>
        <n v="53507.199999999997"/>
        <n v="48733.2"/>
        <n v="47941.71"/>
        <n v="39558.81"/>
        <n v="11892.45"/>
        <n v="4664.72"/>
        <n v="14888.37"/>
        <n v="54768.36"/>
        <n v="18894.900000000001"/>
        <n v="1133.3399999999999"/>
        <n v="18500.14"/>
        <n v="46433.760000000002"/>
        <n v="20775.54"/>
        <n v="36246.879999999997"/>
        <n v="70289.039999999994"/>
        <n v="14997.56"/>
        <n v="10945.92"/>
        <n v="1130.18"/>
        <n v="73226"/>
        <n v="71253.08"/>
        <n v="22604.85"/>
        <n v="66128.75"/>
        <n v="26571.4"/>
        <n v="7646.14"/>
        <n v="38104.58"/>
        <n v="23459.34"/>
        <n v="17581.150000000001"/>
        <n v="48394.2"/>
        <n v="79563.100000000006"/>
        <n v="38568.04"/>
        <n v="8520.4"/>
        <n v="27685.89"/>
        <n v="31721.919999999998"/>
        <n v="19921.02"/>
        <n v="48632.37"/>
        <n v="8456.02"/>
        <n v="14339.45"/>
        <n v="2848.6"/>
        <n v="56651.92"/>
        <n v="29467.8"/>
        <n v="35159.800000000003"/>
        <n v="61823.65"/>
        <n v="77330.16"/>
        <n v="1777.28"/>
        <n v="21935.22"/>
        <n v="45649"/>
        <n v="36122.6"/>
        <n v="78418.8"/>
        <n v="16588.740000000002"/>
        <n v="66668.850000000006"/>
        <n v="12011.1"/>
        <n v="20697.86"/>
        <n v="4510.21"/>
        <n v="7171.3"/>
        <n v="89518.6"/>
        <n v="35556.04"/>
        <n v="27147.68"/>
        <n v="85265.75"/>
        <n v="5866.2"/>
        <n v="43455.12"/>
        <n v="6515.52"/>
        <n v="15708.21"/>
        <n v="15381.1"/>
        <n v="17657.98"/>
        <n v="13215.54"/>
        <n v="41673.69"/>
        <n v="29870.61"/>
        <n v="1563.39"/>
        <n v="45678.04"/>
        <n v="164.66"/>
        <n v="5697.75"/>
        <n v="5041.17"/>
        <n v="75928.399999999994"/>
        <n v="88562.2"/>
        <n v="38470.83"/>
        <n v="18325.64"/>
        <n v="17446.060000000001"/>
        <n v="73606.48"/>
        <n v="24517.4"/>
        <n v="19442.400000000001"/>
        <n v="22268.44"/>
        <n v="8660.25"/>
        <n v="21217.42"/>
        <n v="48236.25"/>
        <n v="67250.12"/>
        <n v="59277.9"/>
        <n v="51618.96"/>
        <n v="1700.18"/>
        <n v="14205.32"/>
        <n v="44133.57"/>
        <n v="23225.1"/>
        <n v="9429.67"/>
        <n v="54645.8"/>
        <n v="5520.28"/>
        <n v="14347.86"/>
        <n v="93006.05"/>
        <n v="28552.799999999999"/>
        <n v="78696.2"/>
        <n v="88586.9"/>
        <n v="504.84"/>
        <n v="15570.66"/>
        <n v="46023.99"/>
        <n v="1823.4"/>
        <n v="23576.720000000001"/>
        <n v="11192.88"/>
        <n v="20816.580000000002"/>
        <n v="32750.65"/>
        <n v="32105.16"/>
        <n v="28939.040000000001"/>
        <n v="26223.08"/>
        <n v="27730.71"/>
        <n v="25903.77"/>
        <n v="27367.22"/>
        <n v="2961.32"/>
        <n v="40341.480000000003"/>
        <n v="58667.79"/>
        <n v="4525.0600000000004"/>
        <n v="34288.9"/>
        <n v="643.35"/>
        <n v="10525.38"/>
        <n v="15236.9"/>
        <n v="26307.05"/>
        <n v="9330.14"/>
        <n v="17558.740000000002"/>
        <n v="24316.25"/>
        <n v="39264.32"/>
        <n v="70881.899999999994"/>
        <n v="68827.7"/>
        <n v="58842.69"/>
        <n v="18593.580000000002"/>
        <n v="54360.480000000003"/>
        <n v="90426.05"/>
        <n v="16791.11"/>
        <n v="3648.35"/>
        <n v="98036.3"/>
        <n v="10859.14"/>
        <n v="41495.160000000003"/>
        <n v="51074.28"/>
        <n v="93716"/>
        <n v="5066.9399999999996"/>
        <n v="10059.299999999999"/>
        <n v="32013.119999999999"/>
        <n v="835.88"/>
        <n v="25638.65"/>
        <n v="26578.95"/>
        <n v="8078.91"/>
        <n v="19777.37"/>
        <n v="47304.6"/>
        <n v="63414.75"/>
        <n v="8584.14"/>
        <n v="55234.25"/>
        <n v="2484.7199999999998"/>
        <n v="79997.36"/>
        <n v="26568.5"/>
        <n v="3814.85"/>
        <n v="35955"/>
        <n v="11319.92"/>
        <n v="54555.6"/>
        <n v="87761.95"/>
        <n v="21364.34"/>
        <n v="48352.800000000003"/>
        <n v="37982.65"/>
        <n v="61471.92"/>
        <n v="42183.35"/>
        <n v="63899.6"/>
        <n v="13883.13"/>
        <n v="31962.46"/>
        <n v="42700.160000000003"/>
        <n v="30401.74"/>
        <n v="4665.3599999999997"/>
        <n v="4758.24"/>
        <n v="3227.47"/>
        <n v="8618.2800000000007"/>
        <n v="31912.12"/>
        <n v="5065.54"/>
        <n v="6848.3"/>
        <n v="76512.100000000006"/>
        <n v="39532.019999999997"/>
        <n v="6460.41"/>
        <n v="27781.86"/>
        <n v="8134.29"/>
        <n v="19112.62"/>
        <n v="54705.93"/>
        <n v="64011.199999999997"/>
        <n v="45135.08"/>
        <n v="51261.15"/>
        <n v="94791.1"/>
        <n v="10435.74"/>
        <n v="29621.88"/>
        <n v="52801.599999999999"/>
        <n v="2603.9"/>
        <n v="26312.48"/>
        <n v="1837.5"/>
        <n v="21326.6"/>
        <n v="35488.04"/>
        <n v="14952.68"/>
        <n v="54453.45"/>
        <n v="57941.25"/>
        <n v="32342.16"/>
        <n v="37500.839999999997"/>
        <n v="68053.3"/>
        <n v="8269.5"/>
        <n v="22029.040000000001"/>
        <n v="58093.25"/>
        <n v="14031.72"/>
        <n v="8630.61"/>
        <n v="8679.6200000000008"/>
        <n v="11510.16"/>
        <n v="34967.94"/>
        <n v="1367.59"/>
        <n v="7834.54"/>
        <n v="7888.11"/>
        <n v="6461.3"/>
        <n v="220.66"/>
        <n v="5620.08"/>
        <n v="11476.07"/>
        <n v="78616.88"/>
        <n v="18575.14"/>
        <n v="31133.14"/>
        <n v="23640.45"/>
        <n v="25481.08"/>
        <n v="3594.57"/>
        <n v="2308.38"/>
        <n v="3502.53"/>
        <n v="26634.9"/>
        <n v="47577.15"/>
        <n v="26913.8"/>
        <n v="37317.75"/>
        <n v="5233.92"/>
        <n v="34503.699999999997"/>
        <n v="29143.59"/>
        <n v="1741.6"/>
        <n v="15370.19"/>
        <n v="324.66000000000003"/>
        <n v="58411.23"/>
        <n v="60535.56"/>
        <n v="23839.8"/>
        <n v="2908.08"/>
        <n v="61218.84"/>
        <n v="38919.160000000003"/>
        <n v="7092.66"/>
        <n v="9105.84"/>
        <n v="27573.7"/>
        <n v="1184.1600000000001"/>
        <n v="51128.55"/>
        <n v="5544.39"/>
        <n v="30886.38"/>
        <n v="15174.09"/>
        <n v="41407.800000000003"/>
        <n v="17760.599999999999"/>
        <n v="94619.95"/>
        <n v="75163.960000000006"/>
        <n v="3629.02"/>
        <n v="3619.44"/>
        <n v="27656.5"/>
        <n v="26850.6"/>
        <n v="15054.97"/>
        <n v="46722.75"/>
        <n v="3000.62"/>
        <n v="13655.92"/>
        <n v="18658.330000000002"/>
        <n v="413.37"/>
        <n v="5582.2"/>
        <n v="19335.240000000002"/>
        <n v="1728.88"/>
        <n v="5993.66"/>
        <n v="10680"/>
        <n v="95740.4"/>
        <n v="23375.64"/>
        <n v="66641.960000000006"/>
        <n v="59183.6"/>
        <n v="22659.78"/>
        <n v="52254.5"/>
        <n v="27322.95"/>
        <n v="21227.86"/>
        <n v="33819.26"/>
        <n v="13537.98"/>
        <n v="18446.07"/>
        <n v="51212.92"/>
        <n v="7549.22"/>
        <n v="18738.03"/>
        <n v="17902.54"/>
        <n v="18941.79"/>
        <n v="48974.559999999998"/>
        <n v="51228.57"/>
        <n v="11519.73"/>
        <n v="13113.48"/>
        <n v="4060.04"/>
        <n v="9661.24"/>
        <n v="21901.4"/>
        <n v="56249.67"/>
        <n v="17101.84"/>
        <n v="9609.2800000000007"/>
        <n v="14165.42"/>
        <n v="29377.18"/>
        <n v="77037.759999999995"/>
        <n v="25805.05"/>
        <n v="21137.22"/>
        <n v="19723.3"/>
        <n v="14783.45"/>
        <n v="2207.2199999999998"/>
        <n v="2978.2"/>
        <n v="1017.08"/>
        <n v="15619.68"/>
        <n v="11160.6"/>
        <n v="22109.200000000001"/>
        <n v="73880.72"/>
        <n v="1831.3"/>
        <n v="25316.95"/>
        <n v="24274.799999999999"/>
        <n v="85990.85"/>
        <n v="17204.68"/>
        <n v="25599.1"/>
        <n v="35094.400000000001"/>
        <n v="25848.7"/>
        <n v="78738.600000000006"/>
        <n v="662.74"/>
        <n v="22370.38"/>
        <n v="5129.72"/>
        <n v="88076.9"/>
        <n v="90113.4"/>
        <n v="728.05"/>
        <n v="8272.25"/>
        <n v="19256.96"/>
        <n v="39196.519999999997"/>
        <n v="5487.28"/>
        <n v="5676.36"/>
        <n v="9288.7999999999993"/>
        <n v="41186.9"/>
        <n v="77645.64"/>
        <n v="6708.13"/>
        <n v="53336.56"/>
        <n v="5509.34"/>
        <n v="6377.43"/>
        <n v="7259.52"/>
        <n v="69781.119999999995"/>
        <n v="53340.44"/>
        <n v="30370.46"/>
        <n v="42867.28"/>
        <n v="15373.47"/>
        <n v="42932.05"/>
        <n v="30762.09"/>
        <n v="16840.36"/>
        <n v="70030.92"/>
        <n v="22124.67"/>
        <n v="5296.56"/>
        <n v="17114.09"/>
        <n v="53449.599999999999"/>
        <n v="22895.85"/>
        <n v="50334.080000000002"/>
        <n v="3077.88"/>
        <n v="18215.2"/>
        <n v="87477.45"/>
        <n v="63101.55"/>
        <n v="14329.9"/>
        <n v="16723.2"/>
        <n v="9690.1200000000008"/>
        <n v="94066.05"/>
        <n v="12575.04"/>
        <n v="54071.49"/>
        <n v="25497.25"/>
        <n v="9660.2099999999991"/>
        <n v="52577.599999999999"/>
        <n v="2740.57"/>
        <n v="11208.24"/>
        <n v="4787.24"/>
        <n v="35434.75"/>
        <n v="5273.85"/>
        <n v="74284.960000000006"/>
        <n v="3438"/>
        <n v="2624.08"/>
        <n v="39609"/>
        <n v="7776.95"/>
        <n v="34843.949999999997"/>
        <n v="18392.29"/>
        <n v="4458.2"/>
        <n v="39671.4"/>
        <n v="62896.3"/>
        <n v="812.58"/>
        <n v="16353.12"/>
        <n v="18128.8"/>
        <n v="95662.1"/>
        <n v="49461.69"/>
        <n v="5547.54"/>
        <n v="5471.11"/>
        <n v="27294.799999999999"/>
        <n v="15180.93"/>
        <n v="9673.1200000000008"/>
        <n v="9860.16"/>
        <n v="30886.92"/>
        <n v="68571.960000000006"/>
        <n v="24608.400000000001"/>
        <n v="8863.77"/>
        <n v="4888.1499999999996"/>
        <n v="9536.8799999999992"/>
        <n v="36634.86"/>
        <n v="43601.7"/>
        <n v="70757.600000000006"/>
        <n v="3979.21"/>
        <n v="75845.75"/>
        <n v="33729.32"/>
        <n v="36894.620000000003"/>
        <n v="1999.32"/>
        <n v="65636.25"/>
        <n v="10829.1"/>
        <n v="56221.64"/>
        <n v="4819.6000000000004"/>
        <n v="11941.04"/>
        <n v="21868.92"/>
        <n v="4136.16"/>
        <n v="59279.49"/>
        <n v="9065.66"/>
        <n v="10348.629999999999"/>
        <n v="13923.28"/>
        <n v="31421.95"/>
        <n v="36521.279999999999"/>
        <n v="12226.15"/>
        <n v="12466.79"/>
        <n v="11645.16"/>
        <n v="95064.35"/>
        <n v="3339.42"/>
        <n v="9747.94"/>
        <n v="71782.92"/>
        <n v="33789.199999999997"/>
        <n v="19588.310000000001"/>
        <n v="37190.9"/>
        <n v="41844.269999999997"/>
        <n v="45378.080000000002"/>
        <n v="38405.699999999997"/>
        <n v="57439.11"/>
        <n v="19469.95"/>
        <n v="302.83999999999997"/>
        <n v="19238.84"/>
        <n v="13651.04"/>
        <n v="43704.92"/>
        <n v="13796.37"/>
        <n v="35326.050000000003"/>
        <n v="1526.46"/>
        <n v="99705.1"/>
        <n v="55739.1"/>
        <n v="10414.98"/>
        <n v="22330.44"/>
        <n v="44833.05"/>
        <n v="42670.879999999997"/>
        <n v="18334.22"/>
        <n v="39987.120000000003"/>
        <n v="8869.98"/>
        <n v="33061.14"/>
        <n v="11535.9"/>
        <n v="41297.4"/>
        <n v="36908.22"/>
        <n v="15987.47"/>
        <n v="687.36"/>
        <n v="44711.96"/>
        <n v="67654"/>
        <n v="31905.56"/>
        <n v="14072.76"/>
        <n v="56391.93"/>
        <n v="69342.350000000006"/>
        <n v="12389.51"/>
        <n v="5338.2"/>
        <n v="16246.79"/>
        <n v="31999.17"/>
        <n v="15354.98"/>
        <n v="53084.31"/>
        <n v="72964.160000000003"/>
        <n v="40156.92"/>
        <n v="59050.84"/>
        <n v="1411.23"/>
        <n v="25570.95"/>
        <n v="60997.4"/>
        <n v="51778.44"/>
        <n v="68545.399999999994"/>
        <n v="10105.52"/>
        <n v="18714.240000000002"/>
        <n v="78336.88"/>
        <n v="35412.36"/>
        <n v="34314.269999999997"/>
        <n v="47445.45"/>
        <n v="18780.93"/>
        <n v="17290.64"/>
        <n v="17373.87"/>
        <n v="38035.68"/>
        <n v="67182.55"/>
        <n v="21069.06"/>
        <n v="8442.64"/>
        <n v="30652.400000000001"/>
        <n v="37972.300000000003"/>
        <n v="14196.92"/>
        <n v="12962.88"/>
        <n v="40596.480000000003"/>
        <n v="28733.8"/>
        <n v="98785.35"/>
        <n v="7468.68"/>
        <n v="8708.7199999999993"/>
        <n v="96921.1"/>
        <n v="86619.6"/>
        <n v="12866"/>
        <n v="53481.66"/>
        <n v="48880.92"/>
        <n v="1397.55"/>
        <n v="17297"/>
        <n v="48252.7"/>
        <n v="49202.43"/>
        <n v="23968.77"/>
        <n v="12871.8"/>
        <n v="3467.4"/>
        <n v="4889.55"/>
        <n v="91472.95"/>
        <n v="20552.009999999998"/>
        <n v="59045.88"/>
        <n v="68525.960000000006"/>
        <n v="10937.97"/>
        <n v="6888.58"/>
        <n v="32495.88"/>
        <n v="14535.14"/>
        <n v="45433.3"/>
        <n v="17541.88"/>
        <n v="2608.35"/>
        <n v="13115.25"/>
        <n v="36567.300000000003"/>
        <n v="85810.8"/>
        <n v="50627.5"/>
        <n v="7041.36"/>
        <n v="11431.99"/>
        <n v="36266.82"/>
        <n v="37451.4"/>
        <n v="13981.68"/>
        <n v="44907.08"/>
        <n v="82346.600000000006"/>
        <n v="33140.18"/>
        <n v="35923.760000000002"/>
        <n v="24947.64"/>
        <n v="6848.16"/>
        <n v="52211.9"/>
        <n v="43692.84"/>
        <n v="8448"/>
        <n v="41305.279999999999"/>
        <n v="24331.65"/>
        <n v="19769.34"/>
        <n v="12358.02"/>
        <n v="15505.5"/>
        <n v="14275.74"/>
        <n v="14170.05"/>
        <n v="17407.599999999999"/>
        <n v="7175.99"/>
        <n v="13821.25"/>
        <n v="502.35"/>
        <n v="10022.86"/>
        <n v="62543.28"/>
        <n v="31383.94"/>
        <n v="37164.720000000001"/>
        <n v="99016.15"/>
        <n v="8868.0400000000009"/>
        <n v="65403.56"/>
        <n v="7442.46"/>
        <n v="4464.74"/>
        <n v="6492.42"/>
        <n v="4226.8900000000003"/>
        <n v="32788.32"/>
        <n v="7005.96"/>
        <n v="8025.48"/>
        <n v="59143.519999999997"/>
        <n v="91819.4"/>
        <n v="3552.96"/>
        <n v="59122.65"/>
        <n v="8534.7000000000007"/>
        <n v="27809.200000000001"/>
        <n v="11871.51"/>
        <n v="13701.75"/>
        <n v="30903.68"/>
        <n v="74529.399999999994"/>
        <n v="74748.100000000006"/>
        <n v="32302.98"/>
        <n v="34954.980000000003"/>
        <n v="74314.320000000007"/>
        <n v="52094.82"/>
        <n v="40762.559999999998"/>
        <n v="40261.56"/>
        <n v="48764.44"/>
        <n v="21317.72"/>
        <n v="31448.9"/>
        <n v="34962.44"/>
        <n v="35054.199999999997"/>
        <n v="34883.760000000002"/>
        <n v="96733.2"/>
        <n v="11136.24"/>
        <n v="16756.98"/>
        <n v="56588.25"/>
        <n v="88403.6"/>
        <n v="49282.05"/>
        <n v="6090.33"/>
        <n v="36631.699999999997"/>
        <n v="46531.83"/>
        <n v="5414.88"/>
        <n v="1116.72"/>
        <n v="1648.59"/>
        <n v="99718.5"/>
        <n v="40048.559999999998"/>
        <n v="14098.72"/>
        <n v="6133.28"/>
        <n v="28158.76"/>
        <n v="17665.57"/>
        <n v="21581.3"/>
        <n v="9039.93"/>
        <n v="19002.34"/>
        <n v="15110.7"/>
        <n v="1398.5"/>
        <n v="5807.33"/>
        <n v="13058.12"/>
        <n v="20028.599999999999"/>
        <n v="13644.83"/>
        <n v="25161.1"/>
        <n v="37183.440000000002"/>
        <n v="31813.72"/>
        <n v="36119.480000000003"/>
        <n v="55092.88"/>
        <n v="36803.56"/>
        <n v="53717.52"/>
        <n v="18879.7"/>
        <n v="80113.95"/>
        <n v="5221.08"/>
        <n v="51340.92"/>
        <n v="66522.95"/>
        <n v="12537.35"/>
        <n v="12063.3"/>
        <n v="71055.7"/>
        <n v="70794.850000000006"/>
        <n v="70908.55"/>
        <n v="23024.84"/>
        <n v="32796.480000000003"/>
        <n v="52293.4"/>
        <n v="13587.02"/>
        <n v="2537.88"/>
        <n v="18319.12"/>
        <n v="11336.6"/>
        <n v="21948.799999999999"/>
        <n v="20421.849999999999"/>
        <n v="32956.480000000003"/>
        <n v="17843.12"/>
        <n v="8656.68"/>
        <n v="15750.98"/>
        <n v="9447.76"/>
        <n v="56752.59"/>
        <n v="42446.64"/>
        <n v="22911.46"/>
        <n v="17341.57"/>
        <n v="36214.32"/>
        <n v="54937.95"/>
        <n v="48560.34"/>
        <n v="59968.4"/>
        <n v="31716.21"/>
        <n v="30114.48"/>
        <n v="92009.15"/>
        <n v="9959"/>
        <n v="16659.599999999999"/>
        <n v="52364.45"/>
        <n v="84194.3"/>
        <n v="11740.44"/>
        <n v="8054.56"/>
        <n v="44407.56"/>
        <n v="21262.880000000001"/>
        <n v="20420.080000000002"/>
        <n v="42784.88"/>
        <n v="4545.8500000000004"/>
        <n v="2462.46"/>
        <n v="18432.150000000001"/>
        <n v="50548.55"/>
        <n v="18172.22"/>
        <n v="14310.12"/>
        <n v="88164.15"/>
        <n v="6352.19"/>
        <n v="90721.4"/>
        <n v="27487.53"/>
        <n v="5149.1099999999997"/>
        <n v="30979.16"/>
        <n v="1273.4000000000001"/>
        <n v="63465.65"/>
        <n v="2182.5"/>
        <n v="3333.7"/>
        <n v="15236.94"/>
        <n v="2087.2800000000002"/>
        <n v="7755.39"/>
        <n v="32638.7"/>
        <n v="11523.4"/>
        <n v="15503.85"/>
        <n v="16123.22"/>
        <n v="32321.3"/>
        <n v="13146.25"/>
        <n v="12997.59"/>
        <n v="65186.559999999998"/>
        <n v="33209.01"/>
        <n v="15289.27"/>
        <n v="17862.259999999998"/>
        <n v="29849.58"/>
        <n v="26107.35"/>
        <n v="30553.88"/>
        <n v="37625.360000000001"/>
        <n v="38376.559999999998"/>
        <n v="2416.2199999999998"/>
        <n v="2198.0500000000002"/>
        <n v="10584.99"/>
        <n v="3041.03"/>
        <n v="5634.52"/>
        <n v="26219.599999999999"/>
        <n v="83322.45"/>
        <n v="22453.59"/>
        <n v="59932.2"/>
        <n v="21367.360000000001"/>
        <n v="4317.08"/>
        <n v="5820.11"/>
        <n v="3103.98"/>
        <n v="77978.2"/>
        <n v="46237.68"/>
        <n v="67305.95"/>
        <n v="12875.64"/>
        <n v="55192.59"/>
        <n v="52736.91"/>
        <n v="40143.879999999997"/>
        <n v="42235.92"/>
        <n v="6026.99"/>
        <n v="66379.05"/>
        <n v="37642.120000000003"/>
        <n v="13946.5"/>
        <n v="1607.19"/>
        <n v="1141.56"/>
        <n v="29544.5"/>
        <n v="7554"/>
        <n v="457.54"/>
        <n v="9051.69"/>
        <n v="34238.04"/>
        <n v="69440.2"/>
        <n v="62080.92"/>
        <n v="60066.7"/>
        <n v="27226.84"/>
        <n v="30280.26"/>
        <n v="3426.58"/>
        <n v="7103.73"/>
        <n v="2509.2199999999998"/>
        <n v="65949.75"/>
        <n v="82413.850000000006"/>
        <n v="5783.94"/>
        <n v="8655.02"/>
        <n v="5296.65"/>
        <n v="55889.16"/>
        <n v="6628.5"/>
        <n v="62331.48"/>
        <n v="4776.5600000000004"/>
        <n v="31482.639999999999"/>
        <n v="20887.2"/>
        <n v="9380.2000000000007"/>
        <n v="3351.3"/>
        <n v="16480.84"/>
        <n v="65436.05"/>
        <n v="6568.2"/>
        <n v="45069"/>
        <n v="4479"/>
        <n v="73367.8"/>
        <n v="19503.48"/>
        <n v="12184.28"/>
        <n v="9331.77"/>
        <n v="32263.25"/>
        <n v="38228.800000000003"/>
        <n v="16917.400000000001"/>
        <n v="3355.86"/>
        <n v="30122"/>
        <n v="9179.0300000000007"/>
        <n v="44998.32"/>
        <n v="73813.600000000006"/>
        <n v="70700.399999999994"/>
        <n v="8588.7199999999993"/>
        <n v="4227.88"/>
        <n v="6827.22"/>
        <n v="35565.4"/>
        <n v="14393.78"/>
        <n v="23782.080000000002"/>
        <n v="29673.4"/>
        <n v="1436.3"/>
        <n v="19856.990000000002"/>
        <n v="49956.3"/>
        <n v="14908.83"/>
        <n v="9074.7199999999993"/>
        <n v="52938.44"/>
        <n v="32185.88"/>
        <n v="3952.8"/>
        <n v="48737.52"/>
        <n v="34022.519999999997"/>
        <n v="14643.08"/>
        <n v="22924.3"/>
        <n v="17241.900000000001"/>
        <n v="15801.69"/>
        <n v="72123.88"/>
        <n v="2200.4499999999998"/>
        <n v="17103.080000000002"/>
        <n v="95556.75"/>
        <n v="48540.12"/>
        <n v="33212"/>
        <n v="10709.76"/>
        <n v="20281.919999999998"/>
        <n v="62718.28"/>
        <n v="59470.74"/>
        <n v="15417.87"/>
        <n v="18647.080000000002"/>
        <n v="13429.5"/>
        <n v="16508.3"/>
        <n v="9051.94"/>
        <n v="26065.7"/>
        <n v="87081.75"/>
        <n v="6453.54"/>
        <n v="1158.8499999999999"/>
        <n v="24234.18"/>
        <n v="8056.52"/>
        <n v="97329.95"/>
        <n v="42635.15"/>
        <n v="9780.49"/>
        <n v="40376.129999999997"/>
        <n v="19179.75"/>
        <n v="12494.25"/>
        <n v="23256.02"/>
        <n v="77847.75"/>
        <n v="541.44000000000005"/>
        <n v="52357.52"/>
        <n v="31662.78"/>
        <n v="26575.74"/>
        <n v="58849.120000000003"/>
        <n v="51671.43"/>
        <n v="15903.14"/>
        <n v="36404.68"/>
        <n v="12700.12"/>
        <n v="49052.28"/>
        <n v="5215.28"/>
        <n v="13758.75"/>
        <n v="28340.68"/>
        <n v="8305.76"/>
        <n v="79433.25"/>
        <n v="51685.77"/>
        <n v="8064.43"/>
        <n v="14090.28"/>
        <n v="1740.82"/>
        <n v="33069.18"/>
        <n v="59885.9"/>
        <n v="59985.99"/>
        <n v="2674.16"/>
        <n v="44747.31"/>
        <n v="15711.1"/>
        <n v="10390.959999999999"/>
        <n v="62384.12"/>
        <n v="12479.86"/>
        <n v="12264.7"/>
        <n v="82071.3"/>
        <n v="5001.08"/>
        <n v="1833.36"/>
        <n v="4234.54"/>
        <n v="4969.84"/>
        <n v="23335.46"/>
        <n v="18413.88"/>
        <n v="14864.85"/>
        <n v="7426.11"/>
        <n v="6785.34"/>
        <n v="47576.32"/>
        <n v="2858.2"/>
        <n v="12251.5"/>
        <n v="31559.360000000001"/>
        <n v="59658.18"/>
        <n v="59293.17"/>
        <n v="2538.14"/>
        <n v="6474.21"/>
        <n v="77646.52"/>
        <n v="29367.040000000001"/>
        <n v="18711"/>
        <n v="50711"/>
        <n v="35819.9"/>
        <n v="4898.2700000000004"/>
        <n v="17435.38"/>
        <n v="56449.41"/>
        <n v="3126.72"/>
        <n v="126.53"/>
        <n v="1566.5"/>
        <n v="75159.3"/>
        <n v="30995.200000000001"/>
        <n v="2565.15"/>
        <n v="10290.07"/>
        <n v="5958.93"/>
        <n v="47534.55"/>
        <n v="28148.82"/>
        <n v="56257.85"/>
        <n v="10975.32"/>
        <n v="35610.26"/>
        <n v="18245.87"/>
        <n v="11632.05"/>
        <n v="19154.68"/>
        <n v="11932.92"/>
        <n v="36961.339999999997"/>
        <n v="19714.73"/>
        <n v="25847.919999999998"/>
        <n v="9320.4599999999991"/>
        <n v="33431.300000000003"/>
        <n v="82359.55"/>
        <n v="30185.599999999999"/>
        <n v="18660.88"/>
        <n v="22616.66"/>
        <n v="13154.95"/>
        <n v="35508.300000000003"/>
        <n v="11641.56"/>
        <n v="65378.05"/>
        <n v="6568.89"/>
        <n v="17790.919999999998"/>
        <n v="74637.75"/>
        <n v="43318.2"/>
        <n v="81164.7"/>
        <n v="5560.8"/>
        <n v="29043.02"/>
        <n v="14192.04"/>
        <n v="32343.279999999999"/>
        <n v="89942.3"/>
        <n v="41871.08"/>
        <n v="38783.74"/>
        <n v="74789.399999999994"/>
        <n v="69215.649999999994"/>
        <n v="26784.2"/>
        <n v="26044.95"/>
        <n v="48496.98"/>
        <n v="27767.68"/>
        <n v="26695.9"/>
        <n v="12920.88"/>
        <n v="32191.439999999999"/>
        <n v="14911.94"/>
        <n v="29481.48"/>
        <n v="7942.8"/>
        <n v="1850.16"/>
        <n v="31122.2"/>
        <n v="16802.22"/>
        <n v="57513.48"/>
        <n v="80596.649999999994"/>
        <n v="31522.95"/>
        <n v="44620.95"/>
        <n v="50611.48"/>
        <n v="76927.3"/>
        <n v="29613.599999999999"/>
        <n v="31213.17"/>
        <n v="9856.48"/>
        <n v="50715.28"/>
        <n v="75441.600000000006"/>
        <n v="61122.95"/>
        <n v="5201.8500000000004"/>
        <n v="14233.94"/>
        <n v="40215.96"/>
        <n v="75370.8"/>
        <n v="55284.800000000003"/>
        <n v="5181.5"/>
        <n v="13083.82"/>
        <n v="92220.35"/>
        <n v="40722.57"/>
        <n v="20537.91"/>
        <n v="46704.959999999999"/>
        <n v="55749.55"/>
        <n v="33143.980000000003"/>
        <n v="12398.8"/>
        <n v="20677.88"/>
        <n v="63616.12"/>
        <n v="79538.149999999994"/>
        <n v="58609.85"/>
        <n v="61080.800000000003"/>
        <n v="15080.1"/>
        <n v="7818.69"/>
        <n v="11295.65"/>
        <n v="46090.38"/>
        <n v="10793"/>
        <n v="22074.6"/>
        <n v="5179.04"/>
        <n v="73738.080000000002"/>
        <n v="57350.43"/>
        <n v="16537.36"/>
        <n v="38032.32"/>
        <n v="10002.84"/>
        <n v="12379"/>
        <n v="57780.75"/>
        <n v="31122.86"/>
        <n v="50874.42"/>
        <n v="73167"/>
        <n v="21568.5"/>
        <n v="13362.18"/>
        <n v="18210.849999999999"/>
        <n v="15696.39"/>
        <n v="37598.720000000001"/>
        <n v="21706.76"/>
        <n v="23421.54"/>
        <n v="30143.96"/>
        <n v="5982"/>
        <n v="13993.62"/>
        <n v="5595.36"/>
        <n v="79759.16"/>
        <n v="36890"/>
        <n v="68584"/>
        <n v="58309.64"/>
        <n v="66937.350000000006"/>
        <n v="5119.45"/>
        <n v="57350.76"/>
        <n v="50455.92"/>
        <n v="32056.16"/>
        <n v="7778.82"/>
        <n v="4726.62"/>
        <n v="46718.85"/>
        <n v="50314.71"/>
        <n v="12618.68"/>
        <n v="58946.31"/>
        <n v="30221.55"/>
        <n v="14801.28"/>
        <n v="66851.649999999994"/>
        <n v="11181.6"/>
        <n v="68479.75"/>
        <n v="19729.32"/>
        <n v="14831.79"/>
        <n v="21630.5"/>
        <n v="47540.04"/>
        <n v="47224.77"/>
        <n v="22094.9"/>
        <n v="11265.8"/>
        <n v="37210.379999999997"/>
        <n v="14607.53"/>
        <n v="61890.559999999998"/>
        <n v="44404.44"/>
        <n v="61190.3"/>
        <n v="2422.9699999999998"/>
        <n v="30755.759999999998"/>
        <n v="71724.84"/>
        <n v="9160"/>
        <n v="4965.07"/>
        <n v="4927.08"/>
        <n v="65707.25"/>
        <n v="17817.2"/>
        <n v="17131.27"/>
        <n v="2725.56"/>
        <n v="5494.14"/>
        <n v="3444.12"/>
        <n v="46921.96"/>
        <n v="23487.52"/>
        <n v="41621.800000000003"/>
        <n v="2529.09"/>
        <n v="1192.26"/>
        <n v="18188.8"/>
        <n v="5751.65"/>
        <n v="18942.27"/>
        <n v="5331.12"/>
        <n v="42524.160000000003"/>
        <n v="536.63"/>
        <n v="19417.05"/>
        <n v="51254.28"/>
        <n v="13968"/>
        <n v="44720.67"/>
        <n v="4889.95"/>
        <n v="36264.51"/>
        <n v="61420.04"/>
        <n v="29453.19"/>
        <n v="14116.4"/>
        <n v="7754.59"/>
        <n v="2212.63"/>
        <n v="2716.18"/>
        <n v="11712.99"/>
        <n v="12074.93"/>
        <n v="20279.46"/>
        <n v="13895.46"/>
        <n v="69998.55"/>
        <n v="3752.66"/>
        <n v="50221.89"/>
        <n v="27200.6"/>
        <n v="51858.54"/>
        <n v="2935.5"/>
        <n v="31668.240000000002"/>
        <n v="30561.06"/>
        <n v="39956.699999999997"/>
        <n v="15879.69"/>
        <n v="24432.66"/>
        <n v="4625.3599999999997"/>
        <n v="10071.6"/>
        <n v="28658.32"/>
        <n v="886.2"/>
        <n v="69933.399999999994"/>
        <n v="1185.54"/>
        <n v="18782.52"/>
        <n v="39051.440000000002"/>
        <n v="59236.6"/>
        <n v="25716.48"/>
        <n v="46320.12"/>
        <n v="39073.620000000003"/>
        <n v="4961.88"/>
        <n v="33632.480000000003"/>
        <n v="27400.9"/>
        <n v="28648.86"/>
        <n v="16564.37"/>
        <n v="56677.36"/>
        <n v="37740.6"/>
        <n v="68927.100000000006"/>
        <n v="5600.41"/>
        <n v="11623.44"/>
        <n v="14318.51"/>
        <n v="77475.56"/>
        <n v="12820.8"/>
        <n v="11031.44"/>
        <n v="7167.4"/>
        <n v="11772.34"/>
        <n v="57153.66"/>
        <n v="45371.07"/>
        <n v="41460.15"/>
        <n v="73567.92"/>
        <n v="35473.589999999997"/>
        <n v="8599.9500000000007"/>
        <n v="15994.92"/>
        <n v="14976.14"/>
        <n v="6031.78"/>
        <n v="24264.6"/>
        <n v="39640.949999999997"/>
        <n v="49438.879999999997"/>
        <n v="24783.66"/>
        <n v="22676.42"/>
        <n v="5467.3"/>
        <n v="86322.8"/>
        <n v="49706.73"/>
        <n v="9127.0300000000007"/>
        <n v="3567.78"/>
        <n v="61054.7"/>
        <n v="60887.839999999997"/>
        <n v="14697.54"/>
        <n v="768.96"/>
        <n v="73149.52"/>
        <n v="35976.04"/>
        <n v="65645.759999999995"/>
        <n v="56824.44"/>
        <n v="32536.959999999999"/>
        <n v="8578.0499999999993"/>
        <n v="43972.26"/>
        <n v="9259.73"/>
        <n v="11067.64"/>
        <n v="30517.8"/>
        <n v="25461.14"/>
        <n v="16549.95"/>
        <n v="9393.3799999999992"/>
        <n v="5792.16"/>
        <n v="2575.65"/>
        <n v="21847.279999999999"/>
        <n v="5859.88"/>
        <n v="40169.360000000001"/>
        <n v="35433.9"/>
        <n v="11463.18"/>
        <n v="18650.830000000002"/>
        <n v="20872.400000000001"/>
        <n v="14747.8"/>
        <n v="10694.27"/>
        <n v="10142.280000000001"/>
        <n v="980.54"/>
        <n v="19250.88"/>
        <n v="16066.28"/>
        <n v="50571.69"/>
        <n v="7601.04"/>
        <n v="12063.6"/>
        <n v="18805.400000000001"/>
        <n v="15965.28"/>
        <n v="33778.04"/>
        <n v="46164.39"/>
        <n v="22126.16"/>
        <n v="77576.600000000006"/>
        <n v="27335.22"/>
        <n v="31185.26"/>
        <n v="1038.44"/>
        <n v="19760.97"/>
        <n v="11148.72"/>
        <n v="86450.6"/>
        <n v="3858.79"/>
        <n v="14848.03"/>
        <n v="10526.13"/>
        <n v="2933.08"/>
        <n v="1787.36"/>
        <n v="14713.5"/>
        <n v="95666.7"/>
        <n v="28990.48"/>
        <n v="41699.550000000003"/>
        <n v="9060.06"/>
        <n v="96347.5"/>
        <n v="9684.9699999999993"/>
        <n v="11447.48"/>
        <n v="14661.75"/>
        <n v="13381.52"/>
        <n v="35247.51"/>
        <n v="30509.16"/>
        <n v="32348.880000000001"/>
        <n v="51319.28"/>
        <n v="6504.12"/>
        <n v="76274.350000000006"/>
        <n v="54749.46"/>
        <n v="75156.600000000006"/>
        <n v="10926.45"/>
        <n v="6221.68"/>
        <n v="15051.81"/>
        <n v="35015.519999999997"/>
        <n v="2628.95"/>
        <n v="10227.540000000001"/>
        <n v="38052.480000000003"/>
        <n v="83482.399999999994"/>
        <n v="8971.2000000000007"/>
        <n v="87429.55"/>
        <n v="14884.05"/>
        <n v="44228"/>
        <n v="5782.08"/>
        <n v="13412.44"/>
        <n v="47767.14"/>
        <n v="2049.6"/>
        <n v="41547.519999999997"/>
        <n v="18451.04"/>
        <n v="12238.17"/>
        <n v="40912.699999999997"/>
        <n v="73168.350000000006"/>
        <n v="59272.2"/>
        <n v="13863.76"/>
        <n v="59477.3"/>
        <n v="23173.1"/>
        <n v="56802.21"/>
        <n v="35640.339999999997"/>
        <n v="19610.39"/>
        <n v="13806.76"/>
        <n v="17168.7"/>
        <n v="33095.96"/>
        <n v="50982.8"/>
        <n v="5803.68"/>
        <n v="8300.8799999999992"/>
        <n v="41969.7"/>
        <n v="38354.43"/>
        <n v="2055.14"/>
        <n v="56869"/>
        <n v="4753"/>
        <n v="6120.74"/>
        <n v="55770.7"/>
        <n v="8897.2999999999993"/>
        <n v="44061.04"/>
        <n v="2894.49"/>
        <n v="2690.05"/>
        <n v="5724.66"/>
        <n v="3995.8"/>
        <n v="8355.6200000000008"/>
        <n v="33263.800000000003"/>
        <n v="22019.24"/>
        <n v="16087.95"/>
        <n v="11664.32"/>
        <n v="18841.650000000001"/>
        <n v="66440.95"/>
        <n v="11361.5"/>
        <n v="96737.55"/>
        <n v="3506.45"/>
        <n v="18276.52"/>
        <n v="24562.74"/>
        <n v="69925"/>
        <n v="30187.96"/>
        <n v="4343.93"/>
        <n v="29929.98"/>
        <n v="14092.63"/>
        <n v="50431.53"/>
        <n v="25800.42"/>
        <n v="9909.06"/>
        <n v="2768.36"/>
        <n v="41382.93"/>
        <n v="403.54"/>
        <n v="56355.87"/>
        <n v="20052.400000000001"/>
        <n v="65462.05"/>
        <n v="64749.45"/>
        <n v="38995.120000000003"/>
        <n v="14106.95"/>
        <n v="55277.5"/>
        <n v="85096.35"/>
        <n v="12926.48"/>
        <n v="10199.120000000001"/>
        <n v="55194.57"/>
        <n v="55578.92"/>
        <n v="8499.74"/>
        <n v="90238.2"/>
        <n v="8802.7999999999993"/>
        <n v="5799.98"/>
        <n v="21316.65"/>
        <n v="41392.160000000003"/>
        <n v="15967.94"/>
        <n v="38266.699999999997"/>
        <n v="6361.5"/>
        <n v="19020.72"/>
        <n v="81055.649999999994"/>
        <n v="2956.05"/>
        <n v="30479.72"/>
        <n v="87225.25"/>
        <n v="9440.44"/>
        <n v="68490.399999999994"/>
        <n v="13587.62"/>
        <n v="42299.85"/>
        <n v="23306.880000000001"/>
        <n v="57375.7"/>
        <n v="43390.96"/>
        <n v="53903.46"/>
        <n v="48925.4"/>
        <n v="44027.73"/>
        <n v="25276.34"/>
        <n v="15783.38"/>
        <n v="41867"/>
        <n v="7867"/>
        <n v="28489.68"/>
        <n v="42256.59"/>
        <n v="34413.68"/>
        <n v="29824.47"/>
        <n v="15276.72"/>
        <n v="35613.25"/>
        <n v="82596.149999999994"/>
        <n v="12821.36"/>
        <n v="7433.24"/>
        <n v="11718.82"/>
        <n v="39848.800000000003"/>
        <n v="45941.01"/>
        <n v="53647.35"/>
        <n v="46204.72"/>
        <n v="632.67999999999995"/>
        <n v="16365.28"/>
        <n v="7548.41"/>
        <n v="46479.96"/>
        <n v="4282.6899999999996"/>
        <n v="29635.919999999998"/>
        <n v="2741.81"/>
        <n v="10346.73"/>
        <n v="16312.36"/>
        <n v="10232.280000000001"/>
        <n v="55270.8"/>
        <n v="45911.519999999997"/>
        <n v="59167.8"/>
        <n v="64177.24"/>
        <n v="18209.59"/>
        <n v="10816.9"/>
        <n v="25385.52"/>
        <n v="47158.720000000001"/>
        <n v="5796"/>
        <n v="5430.66"/>
        <n v="21644"/>
        <n v="49415.25"/>
        <n v="3107.6"/>
        <n v="57546.36"/>
        <n v="29802.400000000001"/>
        <n v="50496.639999999999"/>
        <n v="29867.35"/>
        <n v="11400.84"/>
        <n v="3033.52"/>
        <n v="64241.4"/>
        <n v="42434.35"/>
        <n v="5113.63"/>
        <n v="36984.449999999997"/>
        <n v="54425.55"/>
        <n v="2464.61"/>
        <n v="50315.45"/>
        <n v="35993.58"/>
        <n v="87376.2"/>
        <n v="6863.19"/>
        <n v="16043.04"/>
        <n v="13191.26"/>
        <n v="14225.19"/>
        <n v="46387.4"/>
        <n v="14468.97"/>
        <n v="68040.55"/>
        <n v="35558.92"/>
        <n v="41561.910000000003"/>
        <n v="37375.379999999997"/>
        <n v="5109.17"/>
        <n v="38589.4"/>
        <n v="10614.22"/>
        <n v="50797.32"/>
        <n v="71053.399999999994"/>
        <n v="5865.28"/>
        <n v="44825.05"/>
        <n v="35042.1"/>
        <n v="42018.57"/>
        <n v="25945.5"/>
        <n v="71064"/>
        <n v="75031.199999999997"/>
        <n v="48915.8"/>
        <n v="19628.52"/>
        <n v="34830.269999999997"/>
        <n v="4250.04"/>
        <n v="1262.24"/>
        <n v="36706.800000000003"/>
        <n v="143.52000000000001"/>
        <n v="52657.55"/>
        <n v="68510.25"/>
        <n v="7026.28"/>
        <n v="10631.16"/>
        <n v="6723"/>
        <n v="37599.760000000002"/>
        <n v="11669.75"/>
        <n v="24125.759999999998"/>
        <n v="21981.119999999999"/>
        <n v="5224.99"/>
        <n v="20901.96"/>
        <n v="12052.96"/>
        <n v="10136.85"/>
        <n v="14044.04"/>
        <n v="47347.05"/>
        <n v="46221.440000000002"/>
        <n v="13050.89"/>
        <n v="23357.49"/>
        <n v="73909.55"/>
        <n v="35352.239999999998"/>
        <n v="49593.05"/>
        <n v="2467.1999999999998"/>
        <n v="26669.64"/>
        <n v="9204.64"/>
        <n v="29141.31"/>
        <n v="55765.72"/>
        <n v="36911.1"/>
        <n v="12695.67"/>
        <n v="74050.52"/>
        <n v="5021.43"/>
        <n v="16485.439999999999"/>
        <n v="9007.02"/>
        <n v="14005.2"/>
        <n v="18356.400000000001"/>
        <n v="98331.6"/>
        <n v="19075.2"/>
        <n v="63202.9"/>
        <n v="33001.5"/>
        <n v="35105.58"/>
        <n v="19007.61"/>
        <n v="7108.06"/>
        <n v="5983.55"/>
        <n v="36146.980000000003"/>
        <n v="79460.350000000006"/>
        <n v="12583.04"/>
        <n v="77894.100000000006"/>
        <n v="48625.8"/>
        <n v="14200.48"/>
        <n v="15024.16"/>
        <n v="46114.7"/>
        <n v="24184.92"/>
        <n v="30990.03"/>
        <n v="13787.73"/>
        <n v="88016.7"/>
        <n v="76425.279999999999"/>
        <n v="18642.3"/>
        <n v="84818.2"/>
        <n v="26235.78"/>
        <n v="15165.24"/>
        <n v="71532.88"/>
        <n v="38640.480000000003"/>
        <n v="44643.56"/>
        <n v="57118.17"/>
        <n v="54686.76"/>
        <n v="86873.25"/>
        <n v="74783.25"/>
        <n v="22005.759999999998"/>
        <n v="85873.25"/>
        <n v="7759.86"/>
        <n v="45070.62"/>
        <n v="15011.72"/>
        <n v="41807.75"/>
        <n v="12867.28"/>
        <n v="13443.15"/>
        <n v="11806.89"/>
        <n v="40649.68"/>
        <n v="28119.18"/>
        <n v="16417.099999999999"/>
        <n v="77462.3"/>
        <n v="6202.41"/>
        <n v="60734.1"/>
        <n v="93414.5"/>
        <n v="6791.84"/>
        <n v="3104.3"/>
        <n v="11595.41"/>
        <n v="15418.92"/>
        <n v="32694.32"/>
        <n v="38846.800000000003"/>
        <n v="55390.96"/>
        <n v="50524.62"/>
        <n v="7787.3"/>
        <n v="6792.16"/>
        <n v="43458.06"/>
        <n v="57278.8"/>
        <n v="62229"/>
        <n v="9223.58"/>
        <n v="66964.320000000007"/>
        <n v="60788.45"/>
        <n v="9099.56"/>
        <n v="35001.040000000001"/>
        <n v="16852.38"/>
        <n v="17853.36"/>
        <n v="31484.18"/>
        <n v="19915.48"/>
        <n v="84383.95"/>
        <n v="5560.47"/>
        <n v="44682.78"/>
        <n v="48171.35"/>
        <n v="30912.799999999999"/>
        <n v="13621.65"/>
        <n v="747.84"/>
        <n v="6609.32"/>
        <n v="14921.88"/>
        <n v="42158.75"/>
        <n v="56512.08"/>
        <n v="40872.76"/>
        <n v="34163.42"/>
        <n v="18874.560000000001"/>
        <n v="31572.92"/>
        <n v="15323.75"/>
        <n v="20690.12"/>
        <n v="17693.939999999999"/>
        <n v="70028.240000000005"/>
        <n v="58020.09"/>
        <n v="48881.37"/>
        <n v="3805.9"/>
        <n v="23295.4"/>
        <n v="17070.939999999999"/>
        <n v="10431.4"/>
        <n v="31268.04"/>
        <n v="56298.36"/>
        <n v="18972.84"/>
        <n v="38939.85"/>
        <n v="57764.76"/>
        <n v="56327.37"/>
        <n v="45688"/>
        <n v="2421.54"/>
        <n v="27579.21"/>
        <n v="9121.24"/>
        <n v="3760.74"/>
        <n v="30162.720000000001"/>
        <n v="16597.3"/>
        <n v="7381.58"/>
        <n v="15788.85"/>
        <n v="46235.67"/>
        <n v="12022.35"/>
        <n v="28994.3"/>
        <n v="53941.88"/>
        <n v="42954.720000000001"/>
        <n v="63053.2"/>
        <n v="1023.87"/>
        <n v="8642.56"/>
        <n v="27736.46"/>
        <n v="70763.92"/>
        <n v="55595.25"/>
        <n v="7492.7"/>
        <n v="47752"/>
        <n v="3175.5"/>
        <n v="12512.6"/>
        <n v="15688.38"/>
        <n v="35591.449999999997"/>
        <n v="43212.87"/>
        <n v="5471.6"/>
        <n v="57816.28"/>
        <n v="6006.42"/>
        <n v="28300.86"/>
        <n v="97874.65"/>
        <n v="26509.86"/>
        <n v="46187.79"/>
        <n v="10503.78"/>
        <n v="20753.900000000001"/>
        <n v="40375.199999999997"/>
        <n v="32578.12"/>
        <n v="47800.44"/>
        <n v="46118.64"/>
        <n v="59371.199999999997"/>
        <n v="32289.08"/>
        <n v="22109.439999999999"/>
        <n v="15553.68"/>
        <n v="51380"/>
        <n v="38426.36"/>
        <n v="29686.240000000002"/>
        <n v="15569.7"/>
        <n v="2928.96"/>
        <n v="15014.96"/>
        <n v="63882.720000000001"/>
        <n v="8840.82"/>
        <n v="335.16"/>
        <n v="78944.600000000006"/>
        <n v="3485.16"/>
        <n v="7551.11"/>
        <n v="69221.919999999998"/>
        <n v="11797.68"/>
        <n v="16220.68"/>
        <n v="45568.25"/>
        <n v="15630.44"/>
        <n v="25763.119999999999"/>
        <n v="5757.48"/>
        <n v="9968.4699999999993"/>
        <n v="5014.0600000000004"/>
        <n v="57219.63"/>
        <n v="15434.04"/>
        <n v="2124.2399999999998"/>
        <n v="56545.53"/>
        <n v="4235.58"/>
        <n v="5757.51"/>
        <n v="21736"/>
        <n v="13073.68"/>
        <n v="1102.52"/>
        <n v="50259.75"/>
        <n v="34466.36"/>
        <n v="75779"/>
        <n v="37892.120000000003"/>
        <n v="45521.5"/>
        <n v="48641.04"/>
        <n v="75389.75"/>
        <n v="38128.46"/>
        <n v="39601.589999999997"/>
        <n v="30895.85"/>
        <n v="26778.959999999999"/>
        <n v="24385.4"/>
        <n v="10643.19"/>
        <n v="7915.72"/>
        <n v="55490.7"/>
        <n v="13248.23"/>
        <n v="10556.28"/>
        <n v="8931.6"/>
        <n v="8849.74"/>
        <n v="16069.5"/>
        <n v="15815.28"/>
        <n v="59310.44"/>
        <n v="46226.68"/>
        <n v="17457.38"/>
        <n v="28707.38"/>
        <n v="6982.64"/>
        <n v="14059.92"/>
        <n v="3687.15"/>
        <n v="34813.72"/>
        <n v="6869.4"/>
        <n v="62796.480000000003"/>
        <n v="26464.48"/>
        <n v="28832.02"/>
        <n v="29804.48"/>
        <n v="26732.58"/>
        <n v="43981.23"/>
        <n v="65440.25"/>
        <n v="7788.03"/>
        <n v="11252.13"/>
        <n v="7519.17"/>
        <n v="5131.3999999999996"/>
        <n v="27816.44"/>
        <n v="13219.08"/>
        <n v="24201.02"/>
        <n v="48638.25"/>
        <n v="31373.58"/>
        <n v="28775.58"/>
        <n v="33148.92"/>
        <n v="18191.97"/>
        <n v="29395.7"/>
        <n v="19238.740000000002"/>
        <n v="87191.35"/>
        <n v="14330.88"/>
        <n v="14715.69"/>
        <n v="43430.07"/>
        <n v="28264.28"/>
        <n v="1613.34"/>
        <n v="39301.22"/>
        <n v="10802.71"/>
        <n v="7162.22"/>
        <n v="50846.68"/>
        <n v="21923.56"/>
        <n v="36453.1"/>
        <n v="9881.19"/>
        <n v="28332.720000000001"/>
        <n v="11914.72"/>
        <n v="4281.28"/>
        <n v="6983.32"/>
        <n v="8979.2800000000007"/>
        <n v="98276.65"/>
        <n v="14938.06"/>
        <n v="64425.05"/>
        <n v="18916.12"/>
        <n v="21583.82"/>
        <n v="22760.9"/>
        <n v="17951.13"/>
        <n v="46379.1"/>
        <n v="22301.4"/>
        <n v="6557.35"/>
        <n v="38567.79"/>
        <n v="9030.66"/>
        <n v="24650.02"/>
        <n v="65945.320000000007"/>
        <n v="7583.68"/>
        <n v="32059.919999999998"/>
        <n v="20571.2"/>
        <n v="13843.28"/>
        <n v="17684.79"/>
        <n v="53307.8"/>
        <n v="15379.64"/>
        <n v="49349.96"/>
        <n v="89238"/>
        <n v="30696.04"/>
        <n v="7168.05"/>
        <n v="7849.2"/>
        <n v="27153.200000000001"/>
        <n v="46827.15"/>
        <n v="43097.55"/>
        <n v="4525.3999999999996"/>
        <n v="1727.88"/>
        <n v="1878.78"/>
        <n v="5456.62"/>
        <n v="1389.21"/>
        <n v="24200.16"/>
        <n v="45157"/>
        <n v="88782.5"/>
        <n v="3719.15"/>
        <n v="56827.02"/>
        <n v="7541.39"/>
        <n v="17799.93"/>
        <n v="28598.32"/>
        <n v="28235.9"/>
        <n v="6182.95"/>
        <n v="1866.98"/>
        <n v="15000.76"/>
        <n v="19109.759999999998"/>
        <n v="43637.4"/>
        <n v="57756.160000000003"/>
        <n v="52530.85"/>
        <n v="12419.19"/>
        <n v="9920.73"/>
        <n v="18000.86"/>
        <n v="14111.16"/>
        <n v="33674.04"/>
        <n v="19499.79"/>
        <n v="15887.58"/>
        <n v="98920"/>
        <n v="7626.46"/>
        <n v="14457.48"/>
        <n v="32082.240000000002"/>
        <n v="26540.61"/>
        <n v="53590.38"/>
        <n v="45200.36"/>
        <n v="1769.8"/>
        <n v="28569.82"/>
        <n v="33922.620000000003"/>
        <n v="61414.7"/>
        <n v="574.79999999999995"/>
        <n v="18065.62"/>
        <n v="5879.85"/>
        <n v="118.9"/>
        <n v="718.1"/>
        <n v="12982.56"/>
        <n v="36281.550000000003"/>
        <n v="62567.16"/>
        <n v="44259.96"/>
        <n v="17141.86"/>
        <n v="3951.39"/>
        <n v="11423.02"/>
        <n v="18270.93"/>
        <n v="59288.07"/>
        <n v="19251.439999999999"/>
        <n v="23983.599999999999"/>
        <n v="39518.720000000001"/>
        <n v="9000.84"/>
        <n v="19690.2"/>
        <n v="58010.5"/>
        <n v="21975.74"/>
        <n v="32389.82"/>
        <n v="76139.28"/>
        <n v="15791.73"/>
        <n v="39902.879999999997"/>
        <n v="15720.84"/>
        <n v="36853.86"/>
        <n v="37926.21"/>
        <n v="75741.48"/>
        <n v="95953.7"/>
        <n v="11735.42"/>
        <n v="446.28"/>
        <n v="4672.05"/>
        <n v="26172.35"/>
        <n v="54262.76"/>
        <n v="37644.33"/>
        <n v="35922.959999999999"/>
        <n v="5673.93"/>
        <n v="4572.55"/>
        <n v="19774.650000000001"/>
        <n v="28002.400000000001"/>
        <n v="2738.45"/>
        <n v="7253.52"/>
        <n v="17342.36"/>
        <n v="10973.98"/>
        <n v="5244.52"/>
        <n v="1323.25"/>
        <n v="86636.75"/>
        <n v="19269.810000000001"/>
        <n v="69375.850000000006"/>
        <n v="21590.42"/>
        <n v="18951.36"/>
        <n v="14557.2"/>
        <n v="45447.3"/>
        <n v="18324.8"/>
        <n v="77278.649999999994"/>
        <n v="50522"/>
        <n v="56407.85"/>
        <n v="98900.7"/>
        <n v="17140.38"/>
        <n v="9431.43"/>
        <n v="652.44000000000005"/>
        <n v="26497.14"/>
        <n v="19553.419999999998"/>
        <n v="31167.95"/>
        <n v="42907.86"/>
        <n v="10308.15"/>
        <n v="4781.67"/>
        <n v="6443.13"/>
        <n v="19824.759999999998"/>
        <n v="11022.1"/>
        <n v="32744.45"/>
        <n v="8121.67"/>
        <n v="14041.1"/>
        <n v="5584.14"/>
        <n v="34403.199999999997"/>
        <n v="13244.68"/>
        <n v="11448.27"/>
        <n v="3861.44"/>
        <n v="18784.12"/>
        <n v="7489.89"/>
        <n v="58806.400000000001"/>
        <n v="10115.07"/>
        <n v="30102.35"/>
        <n v="39324.25"/>
        <n v="46860.2"/>
        <n v="22855.85"/>
        <n v="29745.55"/>
        <n v="10288.32"/>
        <n v="16291.5"/>
        <n v="44724.69"/>
        <n v="16149.72"/>
        <n v="18518.54"/>
        <n v="51447"/>
        <n v="25329.58"/>
        <n v="3497.58"/>
        <n v="1755.83"/>
        <n v="60564.52"/>
        <n v="59492.31"/>
        <n v="88992.05"/>
        <n v="6439.56"/>
        <n v="16111.35"/>
        <n v="10486.53"/>
        <n v="8867.9699999999993"/>
        <n v="25976.639999999999"/>
        <n v="4623.78"/>
        <n v="60684.85"/>
        <n v="42791.13"/>
        <n v="8425.0499999999993"/>
        <n v="19116.68"/>
        <n v="26918.78"/>
        <n v="65010.32"/>
        <n v="51425.440000000002"/>
        <n v="68627.649999999994"/>
        <n v="9034.5300000000007"/>
        <n v="4126.08"/>
        <n v="22455.84"/>
        <n v="8294.4500000000007"/>
        <n v="14252.4"/>
        <n v="21239.86"/>
        <n v="18058.240000000002"/>
        <n v="61607.199999999997"/>
        <n v="79583.25"/>
        <n v="40504.6"/>
        <n v="21711.599999999999"/>
        <n v="62667.64"/>
        <n v="22587.65"/>
        <n v="22818.799999999999"/>
        <n v="75016.92"/>
        <n v="58459.56"/>
        <n v="10847.07"/>
        <n v="33928.160000000003"/>
        <n v="6135.3"/>
        <n v="55865.94"/>
        <n v="30381.5"/>
        <n v="72690.080000000002"/>
        <n v="96329.1"/>
        <n v="29491.599999999999"/>
        <n v="25617.96"/>
        <n v="42060.81"/>
        <n v="48130.35"/>
        <n v="51576.66"/>
        <n v="38218.1"/>
        <n v="84163.65"/>
        <n v="32240.9"/>
        <n v="32124.12"/>
        <n v="3374.81"/>
        <n v="12661.22"/>
        <n v="36048.400000000001"/>
        <n v="15696.68"/>
        <n v="65592.08"/>
        <n v="37012.080000000002"/>
        <n v="14682.21"/>
        <n v="45709.2"/>
        <n v="1956.88"/>
        <n v="5356.62"/>
        <n v="9464.32"/>
        <n v="35857.760000000002"/>
        <n v="10976.73"/>
        <n v="3388"/>
        <n v="60779.199999999997"/>
        <n v="37095.519999999997"/>
        <n v="12764.43"/>
        <n v="84640.1"/>
        <n v="11807.17"/>
        <n v="465.32"/>
        <n v="59772.55"/>
        <n v="17662.919999999998"/>
        <n v="28483.759999999998"/>
        <n v="28313.08"/>
        <n v="9112.89"/>
        <n v="82092.95"/>
        <n v="37696.9"/>
        <n v="34203.4"/>
        <n v="26177.7"/>
        <n v="2181.48"/>
        <n v="31025.7"/>
        <n v="2565.36"/>
        <n v="78895.72"/>
        <n v="10837.64"/>
        <n v="22464.1"/>
        <n v="11490.68"/>
        <n v="55136.95"/>
        <n v="73841.350000000006"/>
        <n v="17781.02"/>
        <n v="31116.62"/>
        <n v="33550.720000000001"/>
        <n v="58678.080000000002"/>
        <n v="4142.7"/>
        <n v="15236.04"/>
        <n v="28931.43"/>
        <n v="73421.95"/>
        <n v="13981.25"/>
        <n v="11032.65"/>
        <n v="21704.240000000002"/>
        <n v="2149.1999999999998"/>
        <n v="11935.77"/>
        <n v="37097.519999999997"/>
        <n v="54946.23"/>
        <n v="19928.34"/>
        <n v="42531.199999999997"/>
        <n v="4432.21"/>
        <n v="17532.38"/>
        <n v="17812.009999999998"/>
        <n v="4615.67"/>
        <n v="15481.92"/>
        <n v="9359.9699999999993"/>
        <n v="38150.300000000003"/>
        <n v="75657.16"/>
        <n v="32081.45"/>
        <n v="41627.800000000003"/>
        <n v="10886.93"/>
        <n v="50527"/>
        <n v="10355.6"/>
        <n v="53413.85"/>
        <n v="11186.54"/>
        <n v="32618.44"/>
        <n v="19050.439999999999"/>
        <n v="49281.21"/>
        <n v="13668"/>
        <n v="70389"/>
        <n v="6749.33"/>
        <n v="6926.54"/>
        <n v="16838.939999999999"/>
        <n v="21662"/>
        <n v="19525.48"/>
        <n v="63144.959999999999"/>
        <n v="3031.22"/>
        <n v="8645.08"/>
        <n v="11194.09"/>
        <n v="23862.28"/>
        <n v="80737.3"/>
        <n v="45256.32"/>
        <n v="46300.12"/>
        <n v="53668.89"/>
        <n v="15565.23"/>
        <n v="1620.64"/>
        <n v="4705.46"/>
        <n v="55397.4"/>
        <n v="14984.15"/>
        <n v="5972.06"/>
        <n v="40046.36"/>
        <n v="11961.44"/>
        <n v="6410.85"/>
        <n v="29040.1"/>
        <n v="24063.200000000001"/>
        <n v="14301.66"/>
        <n v="67148.600000000006"/>
        <n v="40288.839999999997"/>
        <n v="10738.57"/>
        <n v="43179.72"/>
        <n v="77595.5"/>
        <n v="27594.1"/>
        <n v="34737.15"/>
        <n v="32453.200000000001"/>
        <n v="41737.589999999997"/>
        <n v="4669.54"/>
        <n v="37226.339999999997"/>
        <n v="27497.25"/>
        <n v="17097"/>
        <n v="34674.559999999998"/>
        <n v="2324.92"/>
        <n v="12304.28"/>
        <n v="29647"/>
        <n v="34523.4"/>
        <n v="30925.62"/>
        <n v="14566.53"/>
        <n v="7601.87"/>
        <n v="15797.01"/>
        <n v="27085.42"/>
        <n v="10358.26"/>
        <n v="14098.68"/>
        <n v="35210.959999999999"/>
        <n v="12430.53"/>
        <n v="17908.75"/>
        <n v="15802.31"/>
        <n v="43358.559999999998"/>
        <n v="8283.2099999999991"/>
        <n v="57770.559999999998"/>
        <n v="8360.4599999999991"/>
        <n v="24686.82"/>
        <n v="32681.73"/>
        <n v="68409.56"/>
        <n v="27011.75"/>
        <n v="66152.08"/>
        <n v="18116.099999999999"/>
        <n v="28305.95"/>
        <n v="77278.960000000006"/>
        <n v="14162.1"/>
        <n v="27505.439999999999"/>
        <n v="20058.84"/>
        <n v="22251.54"/>
        <n v="12690.26"/>
        <n v="45312.04"/>
        <n v="4370.1899999999996"/>
        <n v="929.34"/>
        <n v="28719.96"/>
        <n v="21488.97"/>
        <n v="31195.17"/>
        <n v="47551.45"/>
        <n v="6046.29"/>
        <n v="35908.92"/>
        <n v="18671.41"/>
        <n v="66252.2"/>
        <n v="39230.82"/>
        <n v="1448.7"/>
        <n v="6376.56"/>
        <n v="1242"/>
        <n v="6591.63"/>
        <n v="46512.6"/>
        <n v="3235.88"/>
        <n v="30655.439999999999"/>
        <n v="10593.49"/>
        <n v="55435.8"/>
        <n v="5663.84"/>
        <n v="30426.880000000001"/>
        <n v="37691.96"/>
        <n v="12814.84"/>
        <n v="99189.35"/>
        <n v="290.38"/>
        <n v="33163.199999999997"/>
        <n v="42104.88"/>
        <n v="33876.32"/>
        <n v="9243.06"/>
        <n v="58778.28"/>
        <n v="22787.58"/>
        <n v="33993.24"/>
        <n v="7294.46"/>
        <n v="94825.55"/>
        <n v="39296.32"/>
        <n v="14593.56"/>
        <n v="3383.86"/>
        <n v="179.33"/>
        <n v="11737.74"/>
        <n v="42328.65"/>
        <n v="10828.6"/>
        <n v="30240.74"/>
        <n v="51116.61"/>
        <n v="15858.56"/>
        <n v="19802.68"/>
        <n v="55909.35"/>
        <n v="62619.96"/>
        <n v="64663.839999999997"/>
        <n v="28287.279999999999"/>
        <n v="52469.8"/>
        <n v="29374"/>
        <n v="66045.88"/>
        <n v="1293.46"/>
        <n v="68578.8"/>
        <n v="99111.45"/>
        <n v="18370.52"/>
        <n v="55555.35"/>
        <n v="44699.040000000001"/>
        <n v="309.45"/>
        <n v="64351.28"/>
        <n v="1606.32"/>
        <n v="16110.68"/>
        <n v="17269.95"/>
        <n v="4568.82"/>
        <n v="36315.120000000003"/>
        <n v="40855.89"/>
        <n v="52883.76"/>
        <n v="17789.150000000001"/>
        <n v="7695.2"/>
        <n v="21268.85"/>
        <n v="25920.06"/>
        <n v="49479.05"/>
        <n v="48005.52"/>
        <n v="3565.1"/>
        <n v="34192.9"/>
        <n v="29227.02"/>
        <n v="15167.17"/>
        <n v="99114.4"/>
        <n v="58757.25"/>
        <n v="75557.05"/>
        <n v="46586.080000000002"/>
        <n v="6313.53"/>
        <n v="9982.52"/>
        <n v="22428.16"/>
        <n v="39195.120000000003"/>
        <n v="48700.74"/>
        <n v="14347.6"/>
        <n v="17428.02"/>
        <n v="60370.6"/>
        <n v="15570.8"/>
        <n v="26448.799999999999"/>
        <n v="6945.91"/>
        <n v="29004.78"/>
        <n v="25016.25"/>
        <n v="18156.72"/>
        <n v="78326.36"/>
        <n v="1166.95"/>
        <n v="4388.41"/>
        <n v="36986.370000000003"/>
        <n v="7786.48"/>
        <n v="92752.2"/>
        <n v="43138.95"/>
        <n v="8699.52"/>
        <n v="97716.45"/>
        <n v="16781.34"/>
        <n v="16020.18"/>
        <n v="48741.95"/>
        <n v="59969.7"/>
        <n v="55711.47"/>
        <n v="2478.25"/>
        <n v="18266.759999999998"/>
        <n v="10879"/>
        <n v="27997.919999999998"/>
        <n v="45522.36"/>
        <n v="17258.88"/>
        <n v="70007.44"/>
        <n v="5882.29"/>
        <n v="7408.28"/>
        <n v="28079.84"/>
        <n v="9478.7900000000009"/>
        <n v="8708.74"/>
        <n v="10502.02"/>
        <n v="13261.52"/>
        <n v="67338.2"/>
        <n v="4867.46"/>
        <n v="2336.7199999999998"/>
        <n v="86035.65"/>
        <n v="56714.36"/>
        <n v="9274.76"/>
        <n v="6538.59"/>
        <n v="8918.5400000000009"/>
        <n v="38604.639999999999"/>
        <n v="90747.1"/>
        <n v="64298.75"/>
        <n v="9122.48"/>
        <n v="17687.88"/>
        <n v="92213.85"/>
        <n v="32126.31"/>
        <n v="7078.61"/>
        <n v="72285.240000000005"/>
        <n v="6702.22"/>
        <n v="93839.5"/>
        <n v="56032.44"/>
        <n v="16344.24"/>
        <n v="5538.15"/>
        <n v="2973.78"/>
        <n v="77725.52"/>
        <n v="4855.4799999999996"/>
        <n v="26552.78"/>
        <n v="4051.98"/>
        <n v="15125.68"/>
        <n v="37652.19"/>
        <n v="7954.49"/>
        <n v="28013.88"/>
        <n v="22259.25"/>
        <n v="78175.7"/>
        <n v="76095.649999999994"/>
        <n v="16599.22"/>
        <n v="54402.44"/>
        <n v="71736.36"/>
        <n v="8191.67"/>
        <n v="11737.91"/>
        <n v="98051.95"/>
        <n v="14068.04"/>
        <n v="11074.89"/>
        <n v="17706.11"/>
        <n v="18573.330000000002"/>
        <n v="12584.62"/>
        <n v="32659.919999999998"/>
        <n v="4382.71"/>
        <n v="48149.61"/>
        <n v="6687.08"/>
        <n v="66978.399999999994"/>
        <n v="20362.28"/>
        <n v="73976.100000000006"/>
        <n v="1930"/>
        <n v="58628.76"/>
        <n v="25733.3"/>
        <n v="31691"/>
        <n v="11582.48"/>
        <n v="19249.490000000002"/>
        <n v="374.18"/>
        <n v="16812.14"/>
        <n v="89136.5"/>
        <n v="19975.78"/>
        <n v="58428.7"/>
        <n v="2265.5"/>
        <n v="9904"/>
        <n v="6850.36"/>
        <n v="9023.91"/>
        <n v="86540.95"/>
        <n v="48799.32"/>
        <n v="4101.04"/>
        <n v="13196.03"/>
        <n v="62142.96"/>
        <n v="92807.5"/>
        <n v="14080.1"/>
        <n v="37745.599999999999"/>
        <n v="33622.65"/>
        <n v="60705.279999999999"/>
        <n v="32672.82"/>
        <n v="24393.1"/>
        <n v="4182"/>
        <n v="42808.14"/>
        <n v="9117.26"/>
        <n v="75831.56"/>
        <n v="35419.769999999997"/>
        <n v="5918.19"/>
        <n v="7773.4"/>
        <n v="68163"/>
        <n v="9869.58"/>
        <n v="29678.92"/>
        <n v="63580.160000000003"/>
        <n v="12651.59"/>
        <n v="3928.08"/>
        <n v="35383.919999999998"/>
        <n v="35297.279999999999"/>
        <n v="6850.75"/>
        <n v="35826.51"/>
        <n v="9888.7000000000007"/>
        <n v="72144.5"/>
        <n v="16193.64"/>
        <n v="47266.16"/>
        <n v="8725.7199999999993"/>
        <n v="17049.21"/>
        <n v="5187.1499999999996"/>
        <n v="64794.65"/>
        <n v="10576.44"/>
        <n v="32695.759999999998"/>
        <n v="63924.84"/>
        <n v="65376.36"/>
        <n v="39914.32"/>
        <n v="90029.75"/>
        <n v="22605.66"/>
        <n v="18378.3"/>
        <n v="32296.23"/>
        <n v="14240.65"/>
        <n v="38914.1"/>
        <n v="11817.58"/>
        <n v="94109.8"/>
        <n v="7975.59"/>
        <n v="10927.03"/>
        <n v="21178.92"/>
        <n v="59398.95"/>
        <n v="17928.57"/>
        <n v="97188.85"/>
        <n v="8330.86"/>
        <n v="81185.100000000006"/>
        <n v="53706.06"/>
        <n v="3974.96"/>
        <n v="3472.36"/>
        <n v="7842.86"/>
        <n v="16821.05"/>
        <n v="25604.880000000001"/>
        <n v="8918.6299999999992"/>
        <n v="44377.55"/>
        <n v="39601.94"/>
        <n v="64416.85"/>
        <n v="56188.32"/>
        <n v="5550.65"/>
        <n v="2574.7600000000002"/>
        <n v="9938.41"/>
        <n v="15291.19"/>
        <n v="47656.65"/>
        <n v="28106.16"/>
        <n v="22659.119999999999"/>
        <n v="13769.93"/>
        <n v="2078.54"/>
        <n v="6179.34"/>
        <n v="84038.1"/>
        <n v="10444.700000000001"/>
        <n v="2261.9"/>
        <n v="36181.65"/>
        <n v="23230.76"/>
        <n v="31750.14"/>
        <n v="19607.939999999999"/>
        <n v="19725.419999999998"/>
        <n v="7614.79"/>
        <n v="21791.95"/>
        <n v="26209.35"/>
        <n v="52958.8"/>
        <n v="63739.199999999997"/>
        <n v="51091.11"/>
        <n v="77615.7"/>
        <n v="77855.039999999994"/>
        <n v="41053.25"/>
        <n v="1086.04"/>
        <n v="25273.4"/>
        <n v="14292.09"/>
        <n v="18259"/>
        <n v="43161.03"/>
        <n v="2412"/>
        <n v="19879.349999999999"/>
        <n v="18367.71"/>
        <n v="58679.58"/>
        <n v="73728.55"/>
        <n v="721.14"/>
        <n v="2148.96"/>
        <n v="5032.3"/>
        <n v="51787.95"/>
        <n v="24341.439999999999"/>
        <n v="33610.35"/>
        <n v="28933.84"/>
        <n v="5222.88"/>
        <n v="31552.02"/>
        <n v="9815.52"/>
        <n v="2434.58"/>
        <n v="19475.22"/>
        <n v="13237.22"/>
        <n v="11144.22"/>
        <n v="72027.72"/>
        <n v="20217.62"/>
        <n v="29159.32"/>
        <n v="25814.9"/>
        <n v="13514.08"/>
        <n v="2561.6799999999998"/>
        <n v="47191.59"/>
        <n v="6511.71"/>
        <n v="32592.880000000001"/>
        <n v="7621.57"/>
        <n v="75946.75"/>
        <n v="19498.78"/>
        <n v="30666.36"/>
        <n v="98778.2"/>
        <n v="37477.32"/>
        <n v="809.85"/>
        <n v="22349.64"/>
        <n v="42988.02"/>
        <n v="14897.49"/>
        <n v="2457.5700000000002"/>
        <n v="696.64"/>
        <n v="20124.28"/>
        <n v="32612.68"/>
        <n v="6942.44"/>
        <n v="27210.76"/>
        <n v="77722"/>
        <n v="5838.35"/>
        <n v="14702.63"/>
        <n v="31797.9"/>
        <n v="47141.599999999999"/>
        <n v="42698.1"/>
        <n v="6066.37"/>
        <n v="8242.84"/>
        <n v="78758.52"/>
        <n v="83523.600000000006"/>
        <n v="15921.46"/>
        <n v="3942.85"/>
        <n v="21562.44"/>
        <n v="22511.439999999999"/>
        <n v="3591.86"/>
        <n v="99250.8"/>
        <n v="58240.84"/>
        <n v="37676.199999999997"/>
        <n v="53567.8"/>
        <n v="33165.4"/>
        <n v="40147.599999999999"/>
        <n v="6818.76"/>
        <n v="3778.24"/>
        <n v="19988.04"/>
        <n v="39824.400000000001"/>
        <n v="9917.1299999999992"/>
        <n v="2725.07"/>
        <n v="16466.05"/>
        <n v="90529.3"/>
        <n v="2612.38"/>
        <n v="69566.75"/>
        <n v="18638.54"/>
        <n v="51450.09"/>
        <n v="79477.149999999994"/>
        <n v="32631"/>
        <n v="15299.43"/>
        <n v="28363.72"/>
        <n v="46954.45"/>
        <n v="620.52"/>
        <n v="45922.77"/>
        <n v="29376.3"/>
        <n v="32286.85"/>
        <n v="4983.04"/>
        <n v="83571.95"/>
        <n v="3949.06"/>
        <n v="40679.339999999997"/>
        <n v="29386.45"/>
        <n v="92456.05"/>
        <n v="18006.740000000002"/>
        <n v="92233.3"/>
        <n v="36157.9"/>
        <n v="13047.5"/>
        <n v="1432.2"/>
        <n v="33311.949999999997"/>
        <n v="4251.4799999999996"/>
        <n v="32549.119999999999"/>
        <n v="2133.9299999999998"/>
        <n v="20074.400000000001"/>
        <n v="38507.919999999998"/>
        <n v="6236.03"/>
        <n v="75355.759999999995"/>
        <n v="35700.199999999997"/>
        <n v="5307.85"/>
        <n v="22927.4"/>
        <n v="18736.439999999999"/>
        <n v="55686.45"/>
        <n v="90856.35"/>
        <n v="6602.01"/>
        <n v="24138.85"/>
        <n v="41132.61"/>
        <n v="11048.97"/>
        <n v="21548.6"/>
        <n v="8035.32"/>
        <n v="38812.89"/>
        <n v="68874.3"/>
        <n v="31745.32"/>
        <n v="28927.17"/>
        <n v="46764.51"/>
        <n v="18706.84"/>
        <n v="33812.120000000003"/>
        <n v="63803.32"/>
        <n v="44293.65"/>
        <n v="5063.2299999999996"/>
        <n v="18050.68"/>
        <n v="12394.15"/>
        <n v="66976.72"/>
        <n v="48701.65"/>
        <n v="15095.61"/>
        <n v="22249.8"/>
        <n v="17768.5"/>
        <n v="17361.900000000001"/>
        <n v="9849.27"/>
        <n v="3321.75"/>
        <n v="73919.759999999995"/>
        <n v="7427.24"/>
        <n v="37706.36"/>
        <n v="3426.24"/>
        <n v="39607.519999999997"/>
        <n v="9418"/>
        <n v="34954.54"/>
        <n v="1481.68"/>
        <n v="10710.16"/>
        <n v="18735.54"/>
        <n v="3828.64"/>
        <n v="36593.800000000003"/>
        <n v="44365.08"/>
        <n v="27228.48"/>
        <n v="40345.5"/>
        <n v="62234.080000000002"/>
        <n v="1451.44"/>
        <n v="31024.799999999999"/>
        <n v="68977.039999999994"/>
        <n v="922.66"/>
        <n v="4094.28"/>
        <n v="13679.03"/>
        <n v="31991.94"/>
        <n v="19852.080000000002"/>
        <n v="8706.74"/>
        <n v="15499.75"/>
        <n v="49808.800000000003"/>
        <n v="1264.5999999999999"/>
        <n v="3025.34"/>
        <n v="12870.76"/>
        <n v="9354.69"/>
        <n v="751.88"/>
        <n v="57384.639999999999"/>
        <n v="4741.6499999999996"/>
        <n v="41039.949999999997"/>
        <n v="43471.59"/>
        <n v="643.91999999999996"/>
        <n v="26840.79"/>
        <n v="33753.64"/>
        <n v="4328.83"/>
        <n v="16953.28"/>
        <n v="8881.32"/>
        <n v="13133.9"/>
        <n v="11443.16"/>
        <n v="15500.69"/>
        <n v="58726.84"/>
        <n v="27643.35"/>
        <n v="11436.42"/>
        <n v="6619.68"/>
        <n v="21555.360000000001"/>
        <n v="68489.48"/>
        <n v="18143.8"/>
        <n v="59579.519999999997"/>
        <n v="30520.6"/>
        <n v="29808.959999999999"/>
        <n v="14887.6"/>
        <n v="28066.71"/>
        <n v="48796.04"/>
        <n v="68233.56"/>
        <n v="33306.879999999997"/>
        <n v="20959.830000000002"/>
        <n v="34971.14"/>
        <n v="30088.26"/>
        <n v="27313.919999999998"/>
        <n v="4974.84"/>
        <n v="42541.05"/>
        <n v="18160.78"/>
        <n v="30987.8"/>
        <n v="35998.800000000003"/>
        <n v="76819.600000000006"/>
        <n v="28236.36"/>
        <n v="21697.72"/>
        <n v="13885.3"/>
        <n v="35658.15"/>
        <n v="19124.580000000002"/>
        <n v="13983.16"/>
        <n v="77780.759999999995"/>
        <n v="49898.239999999998"/>
        <n v="23166.720000000001"/>
        <n v="19110.900000000001"/>
        <n v="22428.81"/>
        <n v="5708.72"/>
        <n v="77579.839999999997"/>
        <n v="24110.080000000002"/>
        <n v="7655.01"/>
        <n v="78491.7"/>
        <n v="46371.88"/>
        <n v="1346.36"/>
        <n v="27035.91"/>
        <n v="45169.15"/>
        <n v="49353.4"/>
        <n v="33023.08"/>
        <n v="13719.74"/>
        <n v="4109.67"/>
        <n v="17600.16"/>
        <n v="15960.91"/>
        <n v="19005.11"/>
        <n v="2201.36"/>
        <n v="22778.43"/>
        <n v="18196.45"/>
        <n v="11916.76"/>
        <n v="77895.3"/>
        <n v="3103.8"/>
        <n v="77853.320000000007"/>
        <n v="31058.55"/>
        <n v="16270.7"/>
        <n v="33031.42"/>
        <n v="16031.73"/>
        <n v="15280.35"/>
        <n v="56502.09"/>
        <n v="21044.7"/>
        <n v="17628.98"/>
        <n v="53419.96"/>
        <n v="36617.730000000003"/>
        <n v="3001.23"/>
        <n v="8584.6"/>
        <n v="60151.96"/>
        <n v="36503.4"/>
        <n v="18809.95"/>
        <n v="3375.7"/>
        <n v="17698.47"/>
        <n v="10466.33"/>
        <n v="6237.65"/>
        <n v="61486.32"/>
        <n v="40098.44"/>
        <n v="57885.72"/>
        <n v="15191.52"/>
        <n v="15142.76"/>
        <n v="8135.4"/>
        <n v="15639.2"/>
        <n v="2417.15"/>
        <n v="60957.8"/>
        <n v="75509.36"/>
        <n v="15917.94"/>
        <n v="35854.65"/>
        <n v="7799.42"/>
        <n v="82767.649999999994"/>
        <n v="4769.29"/>
        <n v="82644.800000000003"/>
        <n v="8755.84"/>
        <n v="12873.16"/>
        <n v="1767.1"/>
        <n v="48149.25"/>
        <n v="48918.09"/>
        <n v="31353.52"/>
        <n v="51121.16"/>
        <n v="29077.3"/>
        <n v="22081.06"/>
        <n v="17292.900000000001"/>
        <n v="12553.76"/>
        <n v="67605.8"/>
        <n v="64597.16"/>
        <n v="86504.75"/>
        <n v="16234.1"/>
        <n v="12668.25"/>
        <n v="8045.15"/>
        <n v="3020.04"/>
        <n v="29842.240000000002"/>
        <n v="26106.22"/>
        <n v="23538.6"/>
        <n v="11071.14"/>
        <n v="16341.44"/>
        <n v="3324.61"/>
        <n v="11406.87"/>
        <n v="5738"/>
        <n v="7208.76"/>
        <n v="18737.75"/>
        <n v="5273.94"/>
        <n v="48688.25"/>
        <n v="26375.88"/>
        <n v="25834.22"/>
        <n v="6859.7"/>
        <n v="18323.669999999998"/>
        <n v="66258.320000000007"/>
        <n v="32889.58"/>
        <n v="20371.68"/>
        <n v="37396.720000000001"/>
        <n v="65183.839999999997"/>
        <n v="12408.38"/>
        <n v="537.99"/>
        <n v="55122.16"/>
        <n v="11023.32"/>
        <n v="72919.199999999997"/>
        <n v="93365.1"/>
        <n v="26688.93"/>
        <n v="14352.72"/>
        <n v="36595.56"/>
        <n v="2505.04"/>
        <n v="13694.25"/>
        <n v="19424"/>
        <n v="17564.46"/>
        <n v="6708.2"/>
        <n v="810.37"/>
        <n v="9452.7900000000009"/>
        <n v="11026.83"/>
        <n v="17340.8"/>
        <n v="11616.92"/>
        <n v="1228.71"/>
        <n v="26650.2"/>
        <n v="10698.42"/>
        <n v="20752.740000000002"/>
        <n v="85341.45"/>
        <n v="12002.9"/>
        <n v="10873.8"/>
        <n v="7072.67"/>
        <n v="13567.69"/>
        <n v="664.76"/>
        <n v="29270.44"/>
        <n v="11266.83"/>
        <n v="20732.88"/>
        <n v="24405.200000000001"/>
        <n v="74491.28"/>
        <n v="17615.14"/>
        <n v="35642.160000000003"/>
        <n v="21361.86"/>
        <n v="46473.63"/>
        <n v="11234.04"/>
        <n v="55615.64"/>
        <n v="8913.68"/>
        <n v="18151.150000000001"/>
        <n v="25304.720000000001"/>
        <n v="8581.14"/>
        <n v="59783.040000000001"/>
        <n v="14714.37"/>
        <n v="7370.48"/>
        <n v="7901.36"/>
        <n v="60908.95"/>
        <n v="47788.6"/>
        <n v="52328"/>
        <n v="78015.25"/>
        <n v="53109.08"/>
        <n v="4229.3"/>
        <n v="53323.360000000001"/>
        <n v="92370.85"/>
        <n v="17531.98"/>
        <n v="15336.14"/>
        <n v="77878.12"/>
        <n v="51842.01"/>
        <n v="42155.31"/>
        <n v="11472.18"/>
        <n v="22340.85"/>
        <n v="45523.56"/>
        <n v="3445.98"/>
        <n v="17642.36"/>
        <n v="75624.399999999994"/>
        <n v="79497.3"/>
        <n v="74405"/>
        <n v="28214.9"/>
        <n v="8998.1200000000008"/>
        <n v="25361.25"/>
        <n v="13819.56"/>
        <n v="46592.800000000003"/>
        <n v="13503.01"/>
        <n v="13778.96"/>
        <n v="77992.149999999994"/>
        <n v="13518.3"/>
        <n v="22688.16"/>
        <n v="18887.560000000001"/>
        <n v="35686.82"/>
        <n v="28091.759999999998"/>
        <n v="78237.119999999995"/>
        <n v="947.7"/>
        <n v="50139.6"/>
        <n v="31636.2"/>
        <n v="79614.16"/>
        <n v="17413.240000000002"/>
        <n v="82821.649999999994"/>
        <n v="31057.74"/>
        <n v="97427.35"/>
        <n v="42896.08"/>
        <n v="3033.6"/>
        <n v="15896.51"/>
        <n v="58645.279999999999"/>
        <n v="60290.2"/>
        <n v="18116.080000000002"/>
        <n v="6980.1"/>
        <n v="49491.9"/>
        <n v="6466.59"/>
        <n v="59725.32"/>
        <n v="30782.22"/>
        <n v="51400.15"/>
        <n v="2124.6"/>
        <n v="3034.96"/>
        <n v="11106.74"/>
        <n v="13548.05"/>
        <n v="40002.81"/>
        <n v="56144.639999999999"/>
        <n v="1054.5899999999999"/>
        <n v="2444"/>
        <n v="36912.15"/>
        <n v="4618.08"/>
        <n v="4969.7"/>
        <n v="7155.97"/>
        <n v="20769.72"/>
        <n v="11978.46"/>
        <n v="30141.4"/>
        <n v="41979.360000000001"/>
        <n v="17211.080000000002"/>
        <n v="19895.400000000001"/>
        <n v="58366.41"/>
        <n v="23794.82"/>
        <n v="51375.15"/>
        <n v="11418.04"/>
        <n v="52766.6"/>
        <n v="57905.48"/>
        <n v="21693.46"/>
        <n v="13952.82"/>
        <n v="27519.3"/>
        <n v="36349.360000000001"/>
        <n v="83163.100000000006"/>
        <n v="4423.37"/>
        <n v="15647.41"/>
        <n v="9541.1"/>
        <n v="32355.45"/>
        <n v="8462.0400000000009"/>
        <n v="21686.84"/>
        <n v="18716.099999999999"/>
        <n v="6656.88"/>
        <n v="46964.88"/>
        <n v="16355.59"/>
        <n v="39433.440000000002"/>
        <n v="50224.35"/>
        <n v="50836"/>
        <n v="1162.1300000000001"/>
        <n v="16657.41"/>
        <n v="30692.720000000001"/>
        <n v="1029.19"/>
        <n v="18236.2"/>
        <n v="1282.93"/>
        <n v="76354.100000000006"/>
        <n v="9428.2999999999993"/>
        <n v="2700.56"/>
        <n v="53500.160000000003"/>
        <n v="50917.86"/>
        <n v="72600.28"/>
        <n v="26127.96"/>
        <n v="62924.4"/>
        <n v="39599.58"/>
        <n v="90464.3"/>
        <n v="47581.35"/>
        <n v="25970.6"/>
        <n v="16840.2"/>
        <n v="36658.019999999997"/>
        <n v="55092.15"/>
        <n v="40399.14"/>
        <n v="15235.48"/>
        <n v="69320.039999999994"/>
        <n v="10304.59"/>
        <n v="34690.29"/>
        <n v="10588.26"/>
        <n v="19088.48"/>
        <n v="31626.16"/>
        <n v="3113.47"/>
        <n v="61228.25"/>
        <n v="35238.959999999999"/>
        <n v="10417.08"/>
        <n v="32761.200000000001"/>
        <n v="5276.87"/>
        <n v="51453.39"/>
        <n v="24687.09"/>
        <n v="5603.74"/>
        <n v="90790.5"/>
        <n v="20650.560000000001"/>
        <n v="8758.0400000000009"/>
        <n v="6980.92"/>
        <n v="7251.85"/>
        <n v="41602.71"/>
        <n v="21705.15"/>
        <n v="84003.9"/>
        <n v="35093.660000000003"/>
        <n v="37941.58"/>
        <n v="6641.82"/>
        <n v="3438.8"/>
        <n v="55775.56"/>
        <n v="10476.120000000001"/>
        <n v="54147.16"/>
        <n v="9793.73"/>
        <n v="43600.160000000003"/>
        <n v="20844.099999999999"/>
        <n v="69566.399999999994"/>
        <n v="47415.199999999997"/>
        <n v="76027.320000000007"/>
        <n v="13607.7"/>
        <n v="62037.4"/>
        <n v="85255.5"/>
        <n v="74305.649999999994"/>
        <n v="30285.24"/>
        <n v="17028.240000000002"/>
        <n v="17129.82"/>
        <n v="30869.79"/>
        <n v="52844.32"/>
        <n v="33936.92"/>
        <n v="55492.38"/>
        <n v="65031.65"/>
        <n v="33017.79"/>
        <n v="63670.76"/>
        <n v="39798.75"/>
        <n v="8005.56"/>
        <n v="94811.95"/>
        <n v="38546.46"/>
        <n v="27756.94"/>
        <n v="46182.36"/>
        <n v="20551.259999999998"/>
        <n v="5271.36"/>
        <n v="18727.88"/>
        <n v="19906.05"/>
        <n v="28646.84"/>
        <n v="21740.7"/>
        <n v="62075.56"/>
        <n v="30183.62"/>
        <n v="36161.699999999997"/>
        <n v="51918.09"/>
        <n v="4754.6499999999996"/>
        <n v="24953.06"/>
        <n v="1675"/>
        <n v="49002.559999999998"/>
        <n v="7060.53"/>
        <n v="20216.310000000001"/>
        <n v="14756.76"/>
        <n v="2183.37"/>
        <n v="50839.24"/>
        <n v="18994.400000000001"/>
        <n v="3988.78"/>
        <n v="13438.06"/>
        <n v="42462.559999999998"/>
        <n v="42363.72"/>
        <n v="48528.06"/>
        <n v="4290.5600000000004"/>
        <n v="63819.1"/>
        <n v="15069.34"/>
        <n v="11317.22"/>
        <n v="52613.73"/>
        <n v="9526.74"/>
        <n v="8285.4"/>
        <n v="20867.36"/>
        <n v="71109.48"/>
        <n v="4614.24"/>
        <n v="4738.08"/>
        <n v="41879.85"/>
        <n v="79004.639999999999"/>
        <n v="10849.4"/>
        <n v="981.85"/>
        <n v="91323.1"/>
        <n v="4541.6099999999997"/>
        <n v="8621.75"/>
        <n v="52397.52"/>
        <n v="12367.76"/>
        <n v="17878.97"/>
        <n v="7726.2"/>
        <n v="28327.98"/>
        <n v="19144.71"/>
        <n v="37582.47"/>
        <n v="1890.36"/>
        <n v="27034.42"/>
        <n v="12210.28"/>
        <n v="30311.9"/>
        <n v="13206.51"/>
        <n v="2270.25"/>
        <n v="72652.149999999994"/>
        <n v="13492.5"/>
        <n v="10263.92"/>
        <n v="12288.6"/>
        <n v="22728.16"/>
        <n v="2998.28"/>
        <n v="779.96"/>
        <n v="22899.8"/>
        <n v="44312.9"/>
        <n v="13483.12"/>
        <n v="11553.7"/>
        <n v="8581.57"/>
        <n v="6008"/>
        <n v="89780.05"/>
        <n v="43483.28"/>
        <n v="8685.2900000000009"/>
        <n v="25803.32"/>
        <n v="44493.56"/>
        <n v="19036.87"/>
        <n v="43900.05"/>
        <n v="63151.8"/>
        <n v="18378.39"/>
        <n v="9982.2199999999993"/>
        <n v="33809.46"/>
        <n v="36163.919999999998"/>
        <n v="73647.199999999997"/>
        <n v="14487.9"/>
        <n v="21269.55"/>
        <n v="29227.95"/>
        <n v="16821.330000000002"/>
        <n v="14378.24"/>
        <n v="54734.1"/>
        <n v="36873.660000000003"/>
        <n v="29076.5"/>
        <n v="22050.6"/>
        <n v="70852.240000000005"/>
        <n v="38492.86"/>
        <n v="44955.48"/>
        <n v="6848.65"/>
        <n v="36487.480000000003"/>
        <n v="10761.15"/>
        <n v="20017.84"/>
        <n v="48607.76"/>
        <n v="59528.92"/>
        <n v="60164.4"/>
        <n v="1833.22"/>
        <n v="38318.75"/>
        <n v="12521.04"/>
        <n v="69139"/>
        <n v="25986.9"/>
        <n v="64386.04"/>
        <n v="24322.76"/>
        <n v="14819.45"/>
        <n v="35329.54"/>
        <n v="29088.84"/>
        <n v="71512.800000000003"/>
        <n v="16063.25"/>
        <n v="35275.08"/>
        <n v="523.53"/>
        <n v="15881.56"/>
        <n v="92335.7"/>
        <n v="4736.38"/>
        <n v="24499.68"/>
        <n v="5111.4399999999996"/>
        <n v="55803.5"/>
        <n v="38617.279999999999"/>
        <n v="36405.4"/>
        <n v="12469.29"/>
        <n v="73096.399999999994"/>
        <n v="85844.25"/>
        <n v="15572.04"/>
        <n v="13861.23"/>
        <n v="65458"/>
        <n v="37661.040000000001"/>
        <n v="40125.15"/>
        <n v="15238.96"/>
        <n v="80041.75"/>
        <n v="5321.4"/>
        <n v="36155.24"/>
        <n v="17803.919999999998"/>
        <n v="47307.65"/>
        <n v="32517.15"/>
        <n v="14020.58"/>
        <n v="11721.24"/>
        <n v="64323.8"/>
        <n v="25029.3"/>
        <n v="19081.919999999998"/>
        <n v="25009.08"/>
        <n v="2374.75"/>
        <n v="18607.88"/>
        <n v="47040.84"/>
        <n v="9021.2999999999993"/>
        <n v="47894.879999999997"/>
        <n v="49704.3"/>
        <n v="40430.720000000001"/>
        <n v="3501.78"/>
        <n v="19639.8"/>
        <n v="2538.75"/>
        <n v="12410.82"/>
        <n v="29133.65"/>
        <n v="37752.800000000003"/>
        <n v="71569.320000000007"/>
        <n v="28117.26"/>
        <n v="29933.25"/>
        <n v="13283.25"/>
        <n v="852.48"/>
        <n v="9868.7999999999993"/>
        <n v="13342.8"/>
        <n v="23366.82"/>
        <n v="64413.4"/>
        <n v="20511.919999999998"/>
        <n v="5621.32"/>
        <n v="2292.98"/>
        <n v="2113.1999999999998"/>
        <n v="61012.76"/>
        <n v="57914.01"/>
        <n v="33502.800000000003"/>
        <n v="18786.12"/>
        <n v="53958.04"/>
        <n v="15821.18"/>
        <n v="1759.84"/>
        <n v="19633.05"/>
        <n v="4148.05"/>
        <n v="61892.6"/>
        <n v="46323.33"/>
        <n v="16891.240000000002"/>
        <n v="1137.32"/>
        <n v="68390.7"/>
        <n v="18582.919999999998"/>
        <n v="8501.67"/>
        <n v="31987.200000000001"/>
        <n v="42292.38"/>
        <n v="3706.87"/>
        <n v="22557"/>
        <n v="33848.699999999997"/>
        <n v="99023.2"/>
        <n v="57986.6"/>
        <n v="16522.16"/>
        <n v="12887.57"/>
        <n v="4953.04"/>
        <n v="7773.58"/>
        <n v="23996.84"/>
        <n v="24815.9"/>
        <n v="6927.8"/>
        <n v="24006.82"/>
        <n v="2780.15"/>
        <n v="3720.66"/>
        <n v="4216.62"/>
        <n v="2943.4"/>
        <n v="50982.55"/>
        <n v="35039.25"/>
        <n v="78083.600000000006"/>
        <n v="35973.24"/>
        <n v="53185.2"/>
        <n v="9155.41"/>
        <n v="15540.09"/>
        <n v="14891.96"/>
        <n v="77161.759999999995"/>
        <n v="18550.73"/>
        <n v="13564.23"/>
        <n v="61582.65"/>
        <n v="34661.050000000003"/>
        <n v="18009.509999999998"/>
        <n v="9266.0499999999993"/>
        <n v="32963.64"/>
        <n v="13062.1"/>
        <n v="51994.080000000002"/>
        <n v="49190.5"/>
        <n v="19092.66"/>
        <n v="18036.939999999999"/>
        <n v="12261.99"/>
        <n v="9574.16"/>
        <n v="9772.4"/>
        <n v="55078.52"/>
        <n v="7240.55"/>
        <n v="24510.42"/>
        <n v="69448.88"/>
        <n v="48406.16"/>
        <n v="62774.64"/>
        <n v="27826.04"/>
        <n v="38247.839999999997"/>
        <n v="11834.53"/>
        <n v="3115.66"/>
        <n v="7256.36"/>
        <n v="21581.43"/>
        <n v="63879.199999999997"/>
        <n v="6071.68"/>
        <n v="89484.5"/>
        <n v="74231.5"/>
        <n v="977.57"/>
        <n v="17525.599999999999"/>
        <n v="19942.150000000001"/>
        <n v="58608.3"/>
        <n v="7725.39"/>
        <n v="14442.96"/>
        <n v="12548.12"/>
        <n v="54743.22"/>
        <n v="9136.02"/>
        <n v="9390.16"/>
        <n v="31688.720000000001"/>
        <n v="36374.6"/>
        <n v="62999.519999999997"/>
        <n v="22956.240000000002"/>
        <n v="91532.75"/>
        <n v="54390.2"/>
        <n v="17775.439999999999"/>
        <n v="23440.05"/>
        <n v="1616.05"/>
        <n v="42598.29"/>
        <n v="10558.28"/>
        <n v="74339.25"/>
        <n v="50860.800000000003"/>
        <n v="36681.65"/>
        <n v="10783.02"/>
        <n v="11525.65"/>
        <n v="2882.56"/>
        <n v="35856.6"/>
        <n v="951.64"/>
        <n v="41570.04"/>
        <n v="18050.990000000002"/>
        <n v="12554.65"/>
        <n v="838.09"/>
        <n v="12212.07"/>
        <n v="42256.05"/>
        <n v="14092.1"/>
        <n v="45431.13"/>
        <n v="29288.68"/>
        <n v="38964.080000000002"/>
        <n v="36985.24"/>
        <n v="92133.2"/>
        <n v="34905.9"/>
        <n v="26276.97"/>
        <n v="57333.99"/>
        <n v="90502.45"/>
        <n v="76007.8"/>
        <n v="13822.76"/>
        <n v="15771.45"/>
        <n v="5798.28"/>
        <n v="937.68"/>
        <n v="24920.639999999999"/>
        <n v="2409.56"/>
        <n v="52443.39"/>
        <n v="6128.37"/>
        <n v="4818.2"/>
        <n v="23626.83"/>
        <n v="29728.959999999999"/>
        <n v="39923.5"/>
        <n v="33954.449999999997"/>
        <n v="13672.77"/>
        <n v="30593.24"/>
        <n v="34230.68"/>
        <n v="15313.71"/>
        <n v="5466.07"/>
        <n v="9695.41"/>
        <n v="2261.67"/>
        <n v="31903.65"/>
        <n v="31214.35"/>
        <n v="46904.160000000003"/>
        <n v="15011.53"/>
        <n v="38804.120000000003"/>
        <n v="39226.28"/>
        <n v="19763.259999999998"/>
        <n v="15116.19"/>
        <n v="6768.58"/>
        <n v="13752.44"/>
        <n v="41799.919999999998"/>
        <n v="56605.04"/>
        <n v="37848.800000000003"/>
        <n v="5392.34"/>
        <n v="32879.22"/>
        <n v="17818.77"/>
        <n v="22380.799999999999"/>
        <n v="37099.58"/>
        <n v="63134.92"/>
        <n v="56121.55"/>
        <n v="68478.880000000005"/>
        <n v="18126.73"/>
        <n v="14315.81"/>
        <n v="1847.58"/>
        <n v="68536"/>
        <n v="17255.55"/>
        <n v="7936.26"/>
        <n v="28887.95"/>
        <n v="62531.28"/>
        <n v="5051.47"/>
        <n v="40437.25"/>
        <n v="35184.379999999997"/>
        <n v="17297.97"/>
        <n v="26084.43"/>
        <n v="22278.03"/>
        <n v="15218.63"/>
        <n v="37634.199999999997"/>
        <n v="60195.25"/>
        <n v="51911.43"/>
        <n v="29633.55"/>
        <n v="23998.9"/>
        <n v="46828.59"/>
        <n v="27814.76"/>
        <n v="31797.33"/>
        <n v="69252.350000000006"/>
        <n v="18154.599999999999"/>
        <n v="13260.08"/>
        <n v="87602.65"/>
        <n v="9364.4599999999991"/>
        <n v="39756.15"/>
        <n v="2797.26"/>
        <n v="52654.48"/>
        <n v="55882.5"/>
        <n v="30485.119999999999"/>
        <n v="36600.81"/>
        <n v="59089.32"/>
        <n v="8039.65"/>
        <n v="4503.4399999999996"/>
        <n v="5806.64"/>
        <n v="37687.050000000003"/>
        <n v="36032.26"/>
        <n v="8294.43"/>
        <n v="4169"/>
        <n v="76745.2"/>
        <n v="41712.32"/>
        <n v="9625"/>
        <n v="2553.38"/>
        <n v="7221.35"/>
        <n v="32581.919999999998"/>
        <n v="8036.81"/>
        <n v="20227.28"/>
        <n v="57925.48"/>
        <n v="401.08"/>
        <n v="51904.800000000003"/>
        <n v="22719.1"/>
        <n v="49497.84"/>
        <n v="38352.800000000003"/>
        <n v="12634.17"/>
        <n v="31686.959999999999"/>
        <n v="39898.83"/>
        <n v="18405.759999999998"/>
        <n v="24151.48"/>
        <n v="8324.25"/>
        <n v="35033.910000000003"/>
        <n v="51969.440000000002"/>
        <n v="16999.61"/>
        <n v="22450.85"/>
        <n v="21881.24"/>
        <n v="62501.2"/>
        <n v="64962.95"/>
        <n v="63871.96"/>
        <n v="41140.050000000003"/>
        <n v="32927.550000000003"/>
        <n v="41195.64"/>
        <n v="7169.7"/>
        <n v="6081.72"/>
        <n v="7375.02"/>
        <n v="12995.26"/>
        <n v="28521.55"/>
        <n v="15629.28"/>
        <n v="3040.5"/>
        <n v="65218.65"/>
        <n v="23267.88"/>
        <n v="20618.099999999999"/>
        <n v="73052.12"/>
        <n v="35297.800000000003"/>
        <n v="19311.72"/>
        <n v="4600.12"/>
        <n v="21948.9"/>
        <n v="36094.6"/>
        <n v="4194.57"/>
        <n v="25154.15"/>
        <n v="37057.47"/>
        <n v="36125.46"/>
        <n v="22808.79"/>
        <n v="38373.75"/>
        <n v="19148.64"/>
        <n v="5315.02"/>
        <n v="4693.32"/>
        <n v="3577.99"/>
        <n v="270.36"/>
        <n v="12281.74"/>
        <n v="28070.880000000001"/>
        <n v="21492.18"/>
        <n v="17831.560000000001"/>
        <n v="31024.34"/>
        <n v="41872.92"/>
        <n v="10985.25"/>
        <n v="15582.15"/>
        <n v="9273.2800000000007"/>
        <n v="19031.88"/>
        <n v="4308.88"/>
        <n v="30483.45"/>
        <n v="37834.1"/>
        <n v="7206.16"/>
        <n v="73028.039999999994"/>
        <n v="24923.46"/>
        <n v="54317.95"/>
        <n v="36670.239999999998"/>
        <n v="12191.72"/>
        <n v="47295.99"/>
        <n v="92547.45"/>
        <n v="16724.61"/>
        <n v="1500.11"/>
        <n v="70336.600000000006"/>
        <n v="10903.32"/>
        <n v="7397.67"/>
        <n v="6657.6"/>
        <n v="2038.39"/>
        <n v="32576.14"/>
        <n v="55871.48"/>
        <n v="48023.22"/>
        <n v="10267.36"/>
        <n v="68338.28"/>
        <n v="17849.72"/>
        <n v="95668.15"/>
        <n v="62290.05"/>
        <n v="10758.84"/>
        <n v="19224.990000000002"/>
        <n v="5573.52"/>
        <n v="22187.68"/>
        <n v="52847.8"/>
        <n v="23704.54"/>
        <n v="23358.02"/>
        <n v="64454.3"/>
        <n v="13755.11"/>
        <n v="23322.2"/>
        <n v="54451.05"/>
        <n v="28188.86"/>
        <n v="1634.36"/>
        <n v="9735.16"/>
        <n v="33535.25"/>
        <n v="32013.7"/>
        <n v="15811.3"/>
        <n v="56085.48"/>
        <n v="76434.960000000006"/>
        <n v="15336.07"/>
        <n v="4461.08"/>
        <n v="44009.7"/>
        <n v="38172.550000000003"/>
        <n v="2329.4"/>
        <n v="16008.29"/>
        <n v="261.86"/>
        <n v="23547.74"/>
        <n v="892.34"/>
        <n v="2363.5300000000002"/>
        <n v="94674.9"/>
        <n v="22484.639999999999"/>
        <n v="68015.08"/>
        <n v="27781"/>
        <n v="44886.64"/>
        <n v="13995.72"/>
        <n v="27463.8"/>
        <n v="17043.45"/>
        <n v="15299.56"/>
        <n v="87397.3"/>
        <n v="18472.02"/>
        <n v="3576.22"/>
        <n v="11993.87"/>
        <n v="44830.38"/>
        <n v="3350.07"/>
        <n v="23041.759999999998"/>
        <n v="1324.4"/>
        <n v="7187.8"/>
        <n v="15110.8"/>
        <n v="71760.639999999999"/>
        <n v="49036.4"/>
        <n v="8297.58"/>
        <n v="32509.98"/>
        <n v="18965.5"/>
        <n v="11198.34"/>
        <n v="24894.98"/>
        <n v="22946.799999999999"/>
        <n v="14774.24"/>
        <n v="56924.76"/>
        <n v="10176.33"/>
        <n v="29419.98"/>
        <n v="7870.56"/>
        <n v="12907.25"/>
        <n v="69164.05"/>
        <n v="42273.15"/>
        <n v="44244.27"/>
        <n v="16924.05"/>
        <n v="55301.04"/>
        <n v="20674.439999999999"/>
        <n v="13722.56"/>
        <n v="52743.199999999997"/>
        <n v="64736.36"/>
        <n v="36684.99"/>
        <n v="44015.8"/>
        <n v="78041.8"/>
        <n v="38639.300000000003"/>
        <n v="59312.58"/>
        <n v="12716.62"/>
        <n v="9023.06"/>
        <n v="3123.34"/>
        <n v="5724.12"/>
        <n v="49929.66"/>
        <n v="64268.35"/>
        <n v="12482.86"/>
        <n v="10780"/>
        <n v="79681.960000000006"/>
        <n v="94115.6"/>
        <n v="42391.89"/>
        <n v="10367.92"/>
        <n v="11170.97"/>
        <n v="8426.11"/>
        <n v="47079.08"/>
        <n v="54778.65"/>
        <n v="26549.599999999999"/>
        <n v="11582.01"/>
        <n v="18806.07"/>
        <n v="43083.27"/>
        <n v="30479.439999999999"/>
        <n v="11673.6"/>
        <n v="21018.74"/>
        <n v="71406.850000000006"/>
        <n v="42411.69"/>
        <n v="74574.36"/>
        <n v="29237.06"/>
        <n v="15883.42"/>
        <n v="19376.669999999998"/>
        <n v="34741.4"/>
        <n v="11348.49"/>
        <n v="8612.9599999999991"/>
        <n v="31907.3"/>
        <n v="26419.8"/>
        <n v="90064.05"/>
        <n v="30029.119999999999"/>
        <n v="55148.85"/>
        <n v="14866.74"/>
        <n v="34884.879999999997"/>
        <n v="58748.68"/>
        <n v="26046.58"/>
        <n v="49852.05"/>
        <n v="1782.69"/>
        <n v="13504.2"/>
        <n v="19070.439999999999"/>
        <n v="5164.6400000000003"/>
        <n v="4898.38"/>
        <n v="19855.64"/>
        <n v="31087.35"/>
        <n v="18987.05"/>
        <n v="4433.8900000000003"/>
        <n v="20980.32"/>
        <n v="20973.8"/>
        <n v="74978.899999999994"/>
        <n v="31984.82"/>
        <n v="29864.400000000001"/>
        <n v="15124.41"/>
        <n v="15253.95"/>
        <n v="33395.800000000003"/>
        <n v="62736.15"/>
        <n v="36228.86"/>
        <n v="70525.8"/>
        <n v="78889.039999999994"/>
        <n v="7524.51"/>
        <n v="1264.1199999999999"/>
        <n v="32795.08"/>
        <n v="46333.8"/>
        <n v="1738.6"/>
        <n v="32867.919999999998"/>
        <n v="24473.52"/>
        <n v="27129.86"/>
        <n v="25864.45"/>
        <n v="91292.3"/>
        <n v="54388.6"/>
        <n v="23651.15"/>
        <n v="47001.52"/>
        <n v="817.4"/>
        <n v="62349.68"/>
        <n v="40802.22"/>
        <n v="57266.64"/>
        <n v="53933.4"/>
        <n v="70371.72"/>
        <n v="51894.5"/>
        <n v="56739.72"/>
        <n v="7784.94"/>
        <n v="13833.57"/>
        <n v="11064.72"/>
        <n v="38394"/>
        <n v="49177.38"/>
        <n v="3149.36"/>
        <n v="18852.599999999999"/>
        <n v="41004.75"/>
        <n v="2496.16"/>
        <n v="44124.639999999999"/>
        <n v="8738.65"/>
        <n v="38205.18"/>
        <n v="44185.95"/>
        <n v="14188.46"/>
        <n v="40371.85"/>
        <n v="45674.49"/>
        <n v="36402.519999999997"/>
        <n v="33615.82"/>
        <n v="1347.38"/>
        <n v="6035.66"/>
        <n v="6550.16"/>
        <n v="15214.94"/>
        <n v="35496.44"/>
        <n v="6777.28"/>
        <n v="15161.52"/>
        <n v="53811.4"/>
        <n v="16708.39"/>
        <n v="8746.77"/>
        <n v="28682.55"/>
        <n v="54454.68"/>
        <n v="46809.48"/>
        <n v="28740.76"/>
        <n v="71609.919999999998"/>
        <n v="57194.559999999998"/>
        <n v="18545.43"/>
        <n v="74260.399999999994"/>
        <n v="79591.679999999993"/>
        <n v="7847.96"/>
        <n v="8934.9500000000007"/>
        <n v="4904.49"/>
        <n v="27190.29"/>
        <n v="9932.85"/>
        <n v="5721.4"/>
        <n v="636.72"/>
        <n v="27788.240000000002"/>
        <n v="85146.95"/>
        <n v="4199.68"/>
        <n v="57816.99"/>
        <n v="26659.35"/>
        <n v="2825.13"/>
        <n v="54766.559999999998"/>
        <n v="16949.060000000001"/>
        <n v="12431.34"/>
        <n v="72924.960000000006"/>
        <n v="63606.55"/>
        <n v="8014.84"/>
        <n v="48657.75"/>
        <n v="25459.8"/>
        <n v="1322.28"/>
        <n v="5870.67"/>
        <n v="18513.75"/>
        <n v="50209.15"/>
        <n v="49012.41"/>
        <n v="42339.839999999997"/>
        <n v="13109"/>
        <n v="68117.149999999994"/>
        <n v="9558.7999999999993"/>
        <n v="11845.66"/>
        <n v="95500.65"/>
        <n v="83622.649999999994"/>
        <n v="63012.25"/>
        <n v="13190.6"/>
        <n v="573.29"/>
        <n v="40612.120000000003"/>
        <n v="46471.44"/>
        <n v="78197.05"/>
        <n v="32758.14"/>
        <n v="72839.679999999993"/>
        <n v="7430.22"/>
        <n v="66345.2"/>
        <n v="16120.36"/>
        <n v="46686.2"/>
        <n v="7987.96"/>
        <n v="44414.67"/>
        <n v="2016.63"/>
        <n v="28465.86"/>
        <n v="22285.16"/>
        <n v="31822.29"/>
        <n v="5635.21"/>
        <n v="35342.26"/>
        <n v="9565.24"/>
        <n v="63525.48"/>
        <n v="4734.3900000000003"/>
        <n v="62028.800000000003"/>
        <n v="23763"/>
        <n v="4532.7"/>
        <n v="34098.6"/>
        <n v="11387.18"/>
        <n v="18853.439999999999"/>
        <n v="32967.449999999997"/>
        <n v="14679.36"/>
        <n v="11898.18"/>
        <n v="49705.2"/>
        <n v="27546.81"/>
        <n v="31184.91"/>
        <n v="45822.400000000001"/>
        <n v="55189.59"/>
        <n v="5015.88"/>
        <n v="59927.64"/>
        <n v="80766.649999999994"/>
        <n v="5943.76"/>
        <n v="48182.13"/>
        <n v="11710.16"/>
        <n v="19819.599999999999"/>
        <n v="27892.48"/>
        <n v="91224.35"/>
        <n v="6348.02"/>
        <n v="49604.6"/>
        <n v="27048.94"/>
        <n v="84223.95"/>
        <n v="13181.88"/>
        <n v="8749.23"/>
        <n v="19268.419999999998"/>
        <n v="9160.25"/>
        <n v="19616.72"/>
        <n v="16879.2"/>
        <n v="45124.26"/>
        <n v="20473.259999999998"/>
        <n v="26035.7"/>
        <n v="20691.45"/>
        <n v="8947.32"/>
        <n v="16546.46"/>
        <n v="18370.560000000001"/>
        <n v="3247.2"/>
        <n v="58522.47"/>
        <n v="55390.28"/>
        <n v="3740.9"/>
        <n v="61098.35"/>
        <n v="22922.080000000002"/>
        <n v="4536.3599999999997"/>
        <n v="10700.67"/>
        <n v="43441"/>
        <n v="39426.300000000003"/>
        <n v="53530.400000000001"/>
        <n v="78172.44"/>
        <n v="11673.84"/>
        <n v="9069.66"/>
        <n v="12090.45"/>
        <n v="11611.9"/>
        <n v="35481.54"/>
        <n v="62419.55"/>
        <n v="52173.55"/>
        <n v="38282.959999999999"/>
        <n v="40639.199999999997"/>
        <n v="13271.56"/>
        <n v="70893.88"/>
        <n v="4554.58"/>
        <n v="51233.65"/>
        <n v="37389.14"/>
        <n v="33382.199999999997"/>
        <n v="41555.160000000003"/>
        <n v="38579.75"/>
        <n v="5943.82"/>
        <n v="27745.360000000001"/>
        <n v="6973.4"/>
        <n v="22889.67"/>
        <n v="12864.04"/>
        <n v="79063.899999999994"/>
        <n v="48742.26"/>
        <n v="49856.4"/>
        <n v="10153.719999999999"/>
        <n v="64374.36"/>
        <n v="85380.85"/>
        <n v="32907.4"/>
        <n v="8951.4"/>
        <n v="12592.47"/>
        <n v="53972.12"/>
        <n v="64763.16"/>
        <n v="481.32"/>
        <n v="69614.45"/>
        <n v="28082.02"/>
        <n v="16201.73"/>
        <n v="72975.600000000006"/>
        <n v="47449.35"/>
        <n v="26899.96"/>
        <n v="12078.75"/>
        <n v="4481.32"/>
        <n v="36745"/>
        <n v="41443.440000000002"/>
        <n v="6417.1"/>
        <n v="34576.589999999997"/>
        <n v="67756.2"/>
        <n v="13213.06"/>
        <n v="3919.17"/>
        <n v="27296.2"/>
        <n v="4760.6400000000003"/>
        <n v="21009.45"/>
        <n v="19684.02"/>
        <n v="23261.34"/>
        <n v="64968.25"/>
        <n v="23738.2"/>
        <n v="4056.72"/>
        <n v="16392.84"/>
        <n v="61118.76"/>
        <n v="18441.650000000001"/>
        <n v="50182.89"/>
        <n v="31122.78"/>
        <n v="16223.88"/>
        <n v="10352.36"/>
        <n v="57951.519999999997"/>
        <n v="7089.72"/>
        <n v="3238.62"/>
        <n v="34159.5"/>
        <n v="8840.7199999999993"/>
        <n v="19699.5"/>
        <n v="3219.92"/>
        <n v="26140.6"/>
        <n v="7235.93"/>
        <n v="3577.27"/>
        <n v="43348.639999999999"/>
        <n v="2398.6999999999998"/>
        <n v="29133.75"/>
        <n v="53508.800000000003"/>
        <n v="42266.1"/>
        <n v="13827.29"/>
        <n v="21130.05"/>
        <n v="11662.27"/>
        <n v="34761.75"/>
        <n v="5533.39"/>
        <n v="6113.14"/>
        <n v="51064.76"/>
        <n v="35198.949999999997"/>
        <n v="59466.39"/>
        <n v="30881.88"/>
        <n v="37685.14"/>
        <n v="1271.9000000000001"/>
        <n v="39297.019999999997"/>
        <n v="27071.43"/>
        <n v="97579"/>
        <n v="11705.68"/>
        <n v="31933.29"/>
        <n v="16144.66"/>
        <n v="44815.92"/>
        <n v="2749.96"/>
        <n v="8406.7199999999993"/>
        <n v="16540.46"/>
        <n v="76486.44"/>
        <n v="9408.36"/>
        <n v="47844.28"/>
        <n v="31933.64"/>
        <n v="14248.59"/>
        <n v="11841.3"/>
        <n v="16387.29"/>
        <n v="16818.12"/>
        <n v="13866.04"/>
        <n v="31453.98"/>
        <n v="71089.05"/>
        <n v="45128.6"/>
        <n v="33325.160000000003"/>
        <n v="11043.42"/>
        <n v="18699.150000000001"/>
        <n v="6108.5"/>
        <n v="29296.400000000001"/>
        <n v="5676.2"/>
        <n v="28619.34"/>
        <n v="47068.800000000003"/>
        <n v="95362.5"/>
        <n v="33874.720000000001"/>
        <n v="95572.4"/>
        <n v="27571.08"/>
        <n v="19429.599999999999"/>
        <n v="14393.31"/>
        <n v="21586.55"/>
        <n v="9647.08"/>
        <n v="2516.6"/>
        <n v="12306.48"/>
        <n v="74319.92"/>
        <n v="22251.759999999998"/>
        <n v="39779.879999999997"/>
        <n v="13187.06"/>
        <n v="54855.7"/>
        <n v="11542.16"/>
        <n v="8626.75"/>
        <n v="17839.099999999999"/>
        <n v="67089.8"/>
        <n v="9839.24"/>
        <n v="19721.400000000001"/>
        <n v="14433.66"/>
        <n v="9657.5"/>
        <n v="25888.32"/>
        <n v="31805.32"/>
        <n v="19866.68"/>
        <n v="15077.08"/>
        <n v="59159.68"/>
        <n v="14074.25"/>
        <n v="13603.88"/>
        <n v="13937.48"/>
        <n v="14635.82"/>
        <n v="38891.160000000003"/>
        <n v="55164.15"/>
        <n v="699.68"/>
        <n v="4857.7"/>
        <n v="62578.6"/>
        <n v="50569.86"/>
        <n v="2060.0700000000002"/>
        <n v="21133.89"/>
        <n v="464.69"/>
        <n v="12611.58"/>
        <n v="19525.86"/>
        <n v="36608.35"/>
        <n v="9863.4699999999993"/>
        <n v="40173.440000000002"/>
        <n v="3175.95"/>
        <n v="43643.95"/>
        <n v="51682.65"/>
        <n v="57643.53"/>
        <n v="4040.16"/>
        <n v="1835.66"/>
        <n v="1953.86"/>
        <n v="45751.92"/>
        <n v="6464.64"/>
        <n v="17024.11"/>
        <n v="15443.38"/>
        <n v="38354.160000000003"/>
        <n v="4624.32"/>
        <n v="20775.240000000002"/>
        <n v="41916.65"/>
        <n v="18439.919999999998"/>
        <n v="6139.68"/>
        <n v="36705.96"/>
        <n v="68609.56"/>
        <n v="6258.6"/>
        <n v="40694.65"/>
        <n v="8793.39"/>
        <n v="39782.660000000003"/>
        <n v="23092.95"/>
        <n v="22104.14"/>
        <n v="14004.3"/>
        <n v="11051"/>
        <n v="7544.08"/>
        <n v="50305.24"/>
        <n v="3655.23"/>
        <n v="3529"/>
        <n v="30538.98"/>
        <n v="9805.5300000000007"/>
        <n v="36253.550000000003"/>
        <n v="70174.8"/>
        <n v="9343.65"/>
        <n v="14538.45"/>
        <n v="26130.52"/>
        <n v="39269.879999999997"/>
        <n v="40797.449999999997"/>
        <n v="9080.94"/>
        <n v="8436.84"/>
        <n v="48817.72"/>
        <n v="47110.6"/>
        <n v="35059.199999999997"/>
        <n v="18132.68"/>
        <n v="8757.51"/>
        <n v="42692.639999999999"/>
        <n v="13618.31"/>
        <n v="81705.7"/>
        <n v="38049.040000000001"/>
        <n v="5401.58"/>
        <n v="8488.57"/>
        <n v="37631.86"/>
        <n v="12479.28"/>
        <n v="98235.6"/>
        <n v="36544.160000000003"/>
        <n v="3591.8"/>
        <n v="19297.7"/>
        <n v="3019.59"/>
        <n v="8232.16"/>
        <n v="53176.24"/>
        <n v="23266.560000000001"/>
        <n v="60867.05"/>
        <n v="36004.400000000001"/>
        <n v="5963.14"/>
        <n v="21565.65"/>
        <n v="14490"/>
        <n v="34387.25"/>
        <n v="9036.81"/>
        <n v="73173.240000000005"/>
        <n v="42503.19"/>
        <n v="56362.2"/>
        <n v="3547.94"/>
        <n v="1372.87"/>
        <n v="52062.85"/>
        <n v="21322.86"/>
        <n v="35354.550000000003"/>
        <n v="14839.47"/>
        <n v="42430.86"/>
        <n v="29827.08"/>
        <n v="53293.35"/>
        <n v="19545.45"/>
        <n v="81038.2"/>
        <n v="39188.04"/>
        <n v="15315.8"/>
        <n v="21383.74"/>
        <n v="34418.199999999997"/>
        <n v="639.55999999999995"/>
        <n v="12379.11"/>
        <n v="46862.5"/>
        <n v="7237.53"/>
        <n v="30381.24"/>
        <n v="1891.64"/>
        <n v="4653.38"/>
        <n v="36471.68"/>
        <n v="38331.160000000003"/>
        <n v="32728.02"/>
        <n v="77440.84"/>
        <n v="10863.42"/>
        <n v="16398.919999999998"/>
        <n v="55431.66"/>
        <n v="8411.25"/>
        <n v="82455.350000000006"/>
        <n v="25511.72"/>
        <n v="33342.949999999997"/>
        <n v="23983.95"/>
        <n v="10323.950000000001"/>
        <n v="98781.9"/>
        <n v="32547.279999999999"/>
        <n v="4585.3599999999997"/>
        <n v="16485.2"/>
        <n v="11125.51"/>
        <n v="17566.2"/>
        <n v="5839.64"/>
        <n v="89014.85"/>
        <n v="22024.94"/>
        <n v="18150.05"/>
        <n v="41702.199999999997"/>
        <n v="11031.08"/>
        <n v="70929.2"/>
        <n v="14453.22"/>
        <n v="77684.149999999994"/>
        <n v="22141.599999999999"/>
        <n v="19566.759999999998"/>
        <n v="37578.85"/>
        <n v="52506.18"/>
        <n v="21163.52"/>
        <n v="10924.36"/>
        <n v="19835.560000000001"/>
        <n v="12125.83"/>
        <n v="26169.33"/>
        <n v="45903.85"/>
        <n v="10273.48"/>
        <n v="14890.68"/>
        <n v="66695.839999999997"/>
        <n v="1324.85"/>
        <n v="17797.43"/>
        <n v="38734.080000000002"/>
        <n v="16323.62"/>
        <n v="14154.69"/>
        <n v="54615.69"/>
        <n v="15423.48"/>
        <n v="32472.16"/>
        <n v="2791.31"/>
        <n v="1033.3599999999999"/>
        <n v="52126.02"/>
        <n v="4009.7"/>
        <n v="11545.18"/>
        <n v="5141.37"/>
        <n v="9133.3799999999992"/>
        <n v="19872.3"/>
        <n v="47845.96"/>
        <n v="29143.54"/>
        <n v="18389.46"/>
        <n v="13836.71"/>
        <n v="10776.51"/>
        <n v="32731.86"/>
        <n v="12938.69"/>
        <n v="51497.88"/>
        <n v="97665.1"/>
        <n v="12631.46"/>
        <n v="54906.879999999997"/>
        <n v="6012.36"/>
        <n v="58350.239999999998"/>
        <n v="3079.85"/>
        <n v="34301.160000000003"/>
        <n v="27112.86"/>
        <n v="4214.33"/>
        <n v="21903"/>
        <n v="14674.92"/>
        <n v="6469.11"/>
        <n v="12738.75"/>
        <n v="11434"/>
        <n v="10611.18"/>
        <n v="40715.550000000003"/>
        <n v="68246.8"/>
        <n v="78881.240000000005"/>
        <n v="27354.38"/>
        <n v="4590.4399999999996"/>
        <n v="3771.56"/>
        <n v="35899.1"/>
        <n v="12184.2"/>
        <n v="7178.94"/>
        <n v="60506.64"/>
        <n v="23643.8"/>
        <n v="77070.960000000006"/>
        <n v="28796.1"/>
        <n v="99360"/>
        <n v="88141.95"/>
        <n v="10279.33"/>
        <n v="38148.75"/>
        <n v="5033.5200000000004"/>
        <n v="10611.48"/>
        <n v="10546.11"/>
        <n v="69222.679999999993"/>
        <n v="718.76"/>
        <n v="18175.41"/>
        <n v="40790.239999999998"/>
        <n v="36769.1"/>
        <n v="21237.040000000001"/>
        <n v="34851.339999999997"/>
        <n v="73092.56"/>
        <n v="11733.96"/>
        <n v="17614.2"/>
        <n v="10201.98"/>
        <n v="16484.919999999998"/>
        <n v="8867.93"/>
        <n v="27134.45"/>
        <n v="9446.14"/>
        <n v="25302.76"/>
        <n v="52031.85"/>
        <n v="25952.85"/>
        <n v="85015.55"/>
        <n v="15171.2"/>
        <n v="29046.799999999999"/>
        <n v="85727.05"/>
        <n v="19955.080000000002"/>
        <n v="13150.5"/>
        <n v="11207.58"/>
        <n v="42373.65"/>
        <n v="39958.699999999997"/>
        <n v="8716.86"/>
        <n v="71106"/>
        <n v="14712.52"/>
        <n v="12884.07"/>
        <n v="12849.98"/>
        <n v="11977.92"/>
        <n v="16118.4"/>
        <n v="36743.949999999997"/>
        <n v="15015.69"/>
        <n v="3327.86"/>
        <n v="14677.71"/>
        <n v="32092.400000000001"/>
        <n v="18203.09"/>
        <n v="7933.84"/>
        <n v="62341.45"/>
        <n v="38634.300000000003"/>
        <n v="25537.3"/>
        <n v="42099.63"/>
        <n v="53991.69"/>
        <n v="17768.84"/>
        <n v="4061.26"/>
        <n v="15107.74"/>
        <n v="73151.399999999994"/>
        <n v="3740.4"/>
        <n v="18137.310000000001"/>
        <n v="3114.47"/>
        <n v="23950.720000000001"/>
        <n v="6086.02"/>
        <n v="3644.84"/>
        <n v="13109.4"/>
        <n v="25995.08"/>
        <n v="16575.7"/>
        <n v="16957.439999999999"/>
        <n v="25836.48"/>
        <n v="56739.8"/>
        <n v="19700.53"/>
        <n v="17295.84"/>
        <n v="19654.2"/>
        <n v="18871.400000000001"/>
        <n v="23920.6"/>
        <n v="44276.65"/>
        <n v="50346.21"/>
        <n v="16222.06"/>
        <n v="3622.08"/>
        <n v="57609.15"/>
        <n v="10361.34"/>
        <n v="79851.839999999997"/>
        <n v="80667.55"/>
        <n v="62235"/>
        <n v="36612.6"/>
        <n v="79840.479999999996"/>
        <n v="953.98"/>
        <n v="48940.1"/>
        <n v="56249.75"/>
        <n v="3448.83"/>
        <n v="34726.1"/>
        <n v="25639.95"/>
        <n v="79068.149999999994"/>
        <n v="10363.35"/>
        <n v="77248.52"/>
        <n v="32234.28"/>
        <n v="97754.6"/>
        <n v="3713.52"/>
        <n v="74682.100000000006"/>
        <n v="18598.5"/>
        <n v="75767.360000000001"/>
        <n v="40031.360000000001"/>
        <n v="6975.91"/>
        <n v="23681.34"/>
        <n v="55801.45"/>
        <n v="4379.4399999999996"/>
        <n v="60440.3"/>
        <n v="2136.2399999999998"/>
        <n v="47272.92"/>
        <n v="4700.51"/>
        <n v="14065.06"/>
        <n v="26694.45"/>
        <n v="14735.04"/>
        <n v="32751.96"/>
        <n v="31145.85"/>
        <n v="33067.040000000001"/>
        <n v="35421.269999999997"/>
        <n v="11293.89"/>
        <n v="3359.87"/>
        <n v="63665.16"/>
        <n v="30986.400000000001"/>
        <n v="33946.019999999997"/>
        <n v="12826.15"/>
        <n v="21172.05"/>
        <n v="5856.52"/>
        <n v="19641.04"/>
        <n v="25424.32"/>
        <n v="50737.38"/>
        <n v="67893.64"/>
        <n v="36518.1"/>
        <n v="62020.75"/>
        <n v="46303.92"/>
        <n v="25468.46"/>
        <n v="18536.04"/>
        <n v="12619.64"/>
        <n v="24761.08"/>
        <n v="74466.559999999998"/>
        <n v="31520.880000000001"/>
        <n v="441.96"/>
        <n v="24794.16"/>
        <n v="78807.360000000001"/>
        <n v="16025.6"/>
        <n v="29239.88"/>
        <n v="19879.060000000001"/>
        <n v="50946.15"/>
        <n v="29463.48"/>
        <n v="58622.58"/>
        <n v="10315.75"/>
        <n v="90113.3"/>
        <n v="16372.28"/>
        <n v="30052.44"/>
        <n v="50061.54"/>
        <n v="77863.759999999995"/>
        <n v="1779.97"/>
        <n v="74409.5"/>
        <n v="16805.55"/>
        <n v="17350.330000000002"/>
        <n v="6095.55"/>
        <n v="19975"/>
        <n v="18384.78"/>
        <n v="50339.55"/>
        <n v="89122.55"/>
        <n v="5320.29"/>
        <n v="1655"/>
        <n v="5069.22"/>
        <n v="29824.240000000002"/>
        <n v="68486.5"/>
        <n v="31402.32"/>
        <n v="8389.6299999999992"/>
        <n v="41206.400000000001"/>
        <n v="7682.34"/>
        <n v="10477.280000000001"/>
        <n v="48587.22"/>
        <n v="53032.76"/>
        <n v="65679.12"/>
        <n v="26436.54"/>
        <n v="39582.089999999997"/>
        <n v="35121.440000000002"/>
        <n v="21478.639999999999"/>
        <n v="8377.23"/>
        <n v="9738.7000000000007"/>
        <n v="15099.8"/>
        <n v="38650.559999999998"/>
        <n v="15285.09"/>
        <n v="21828.03"/>
        <n v="18532.8"/>
        <n v="60270.36"/>
        <n v="80705.149999999994"/>
        <n v="16900.060000000001"/>
        <n v="46672.53"/>
        <n v="11039.79"/>
        <n v="31156.5"/>
        <n v="12720.84"/>
        <n v="79856.759999999995"/>
        <n v="3463.33"/>
        <n v="14004.67"/>
        <n v="5005.62"/>
        <n v="24140.82"/>
        <n v="35260.5"/>
        <n v="4432.34"/>
        <n v="15414.08"/>
        <n v="9622.48"/>
        <n v="39766.44"/>
        <n v="28795.7"/>
        <n v="29961.75"/>
        <n v="36318.559999999998"/>
        <n v="3835.71"/>
        <n v="50941.75"/>
        <n v="22479.27"/>
        <n v="22053.360000000001"/>
        <n v="62187"/>
        <n v="5288.82"/>
        <n v="33691.08"/>
        <n v="972.55"/>
        <n v="2769.38"/>
        <n v="17679.560000000001"/>
        <n v="68649.600000000006"/>
        <n v="54831.27"/>
        <n v="13809.92"/>
        <n v="38120.660000000003"/>
        <n v="42343.4"/>
        <n v="18483.8"/>
        <n v="10559.03"/>
        <n v="42338.79"/>
        <n v="4827.1899999999996"/>
        <n v="2145.54"/>
        <n v="44366.16"/>
        <n v="34485.32"/>
        <n v="49350.39"/>
        <n v="85231.3"/>
        <n v="58036.95"/>
        <n v="2808.87"/>
        <n v="84311.85"/>
        <n v="471.38"/>
        <n v="33868.639999999999"/>
        <n v="8265.42"/>
        <n v="15517.96"/>
        <n v="2945.4"/>
        <n v="13047.24"/>
        <n v="54216.39"/>
        <n v="34927.06"/>
        <n v="39136.800000000003"/>
        <n v="577.02"/>
        <n v="12194.65"/>
        <n v="68099"/>
        <n v="24593.19"/>
        <n v="12685.44"/>
        <n v="67009.960000000006"/>
        <n v="15896.04"/>
        <n v="47688.45"/>
        <n v="79951.48"/>
        <n v="8150.32"/>
        <n v="44941.47"/>
        <n v="84691.35"/>
        <n v="5572.44"/>
        <n v="53332.800000000003"/>
        <n v="41280.959999999999"/>
        <n v="31101.26"/>
        <n v="44571.7"/>
        <n v="33221.46"/>
        <n v="45721.32"/>
        <n v="1611.78"/>
        <n v="8853.36"/>
        <n v="1244.72"/>
        <n v="58647.9"/>
        <n v="58796.32"/>
        <n v="46972.1"/>
        <n v="43013.34"/>
        <n v="728.55"/>
        <n v="17972.18"/>
        <n v="65062.400000000001"/>
        <n v="9198.14"/>
        <n v="29267.42"/>
        <n v="67247.3"/>
        <n v="30378.06"/>
        <n v="10394.6"/>
        <n v="79711.399999999994"/>
        <n v="3915.78"/>
        <n v="79348.759999999995"/>
        <n v="11986.64"/>
        <n v="4392.28"/>
        <n v="22345.1"/>
        <n v="1020.48"/>
        <n v="14297.68"/>
        <n v="76664.88"/>
        <n v="37161.18"/>
        <n v="87875.45"/>
        <n v="7221.92"/>
        <n v="5849.68"/>
        <n v="10982.92"/>
        <n v="67909.119999999995"/>
        <n v="95078.8"/>
        <n v="2368.8200000000002"/>
        <n v="74009.75"/>
        <n v="15793.12"/>
        <n v="10419.16"/>
        <n v="8558.2999999999993"/>
        <n v="20510.82"/>
        <n v="677.68"/>
        <n v="66951.839999999997"/>
        <n v="20654.939999999999"/>
        <n v="10853.34"/>
        <n v="88080.7"/>
        <n v="46269.5"/>
        <n v="25109.32"/>
        <n v="22522.68"/>
        <n v="38689.040000000001"/>
        <n v="10331.56"/>
        <n v="19324.439999999999"/>
        <n v="46421.440000000002"/>
        <n v="45114.75"/>
        <n v="15840.04"/>
        <n v="51694"/>
        <n v="65588.850000000006"/>
        <n v="5640.52"/>
        <n v="58597.68"/>
        <n v="8595.7999999999993"/>
        <n v="39296.65"/>
        <n v="4811.78"/>
        <n v="11617.8"/>
        <n v="3371.41"/>
        <n v="76218.92"/>
        <n v="4063.75"/>
        <n v="52797.440000000002"/>
        <n v="2131.7800000000002"/>
        <n v="4137.32"/>
        <n v="67782.100000000006"/>
        <n v="14734.61"/>
        <n v="11773.56"/>
        <n v="77350.880000000005"/>
        <n v="40326.15"/>
        <n v="16825"/>
        <n v="57314.400000000001"/>
        <n v="2010.68"/>
        <n v="11617.57"/>
        <n v="3273.2"/>
        <n v="41338.559999999998"/>
        <n v="69015.56"/>
        <n v="51838.8"/>
        <n v="19496.72"/>
        <n v="44997.78"/>
        <n v="2425.75"/>
        <n v="821.93"/>
        <n v="7477.97"/>
        <n v="14107.74"/>
        <n v="36130.6"/>
        <n v="19385.02"/>
        <n v="28443.99"/>
        <n v="59691.6"/>
        <n v="7443.96"/>
        <n v="48975.54"/>
        <n v="51215.91"/>
        <n v="67649.25"/>
        <n v="28190.98"/>
        <n v="5516.04"/>
        <n v="70624.72"/>
        <n v="16005.02"/>
        <n v="50469.39"/>
        <n v="2050.69"/>
        <n v="25729.68"/>
        <n v="22623.84"/>
        <n v="30266.54"/>
        <n v="10832.31"/>
        <n v="19549.919999999998"/>
        <n v="44165.65"/>
        <n v="43993.04"/>
        <n v="14846.9"/>
        <n v="36452.480000000003"/>
        <n v="28770.12"/>
        <n v="48484.6"/>
        <n v="47259.76"/>
        <n v="13377.34"/>
        <n v="76409.08"/>
        <n v="28879.15"/>
        <n v="11220.53"/>
        <n v="27272.28"/>
        <n v="16170.96"/>
        <n v="24069.54"/>
        <n v="14919.4"/>
        <n v="23614.76"/>
        <n v="1300.04"/>
        <n v="13189.89"/>
        <n v="361.95"/>
        <n v="52421.72"/>
        <n v="4106.8"/>
        <n v="79850.16"/>
        <n v="12387.36"/>
        <n v="29662.66"/>
        <n v="8551.65"/>
        <n v="10538.08"/>
        <n v="51349.9"/>
        <n v="14437.7"/>
        <n v="10841.2"/>
        <n v="13924.94"/>
        <n v="86503.85"/>
        <n v="36104.519999999997"/>
        <n v="35626.050000000003"/>
        <n v="32296.44"/>
        <n v="26356.11"/>
        <n v="36006.839999999997"/>
        <n v="54896.35"/>
        <n v="2311.34"/>
        <n v="16179.6"/>
        <n v="32108.28"/>
        <n v="9616.77"/>
        <n v="20837.150000000001"/>
        <n v="79325.72"/>
        <n v="67064.759999999995"/>
        <n v="3009.42"/>
        <n v="78345.05"/>
        <n v="23826.95"/>
        <n v="24356.18"/>
        <n v="4139.7"/>
        <n v="35593.919999999998"/>
        <n v="51448.800000000003"/>
        <n v="11393.74"/>
        <n v="5998.61"/>
        <n v="17288.02"/>
        <n v="45985.68"/>
        <n v="33655.980000000003"/>
        <n v="12016.01"/>
        <n v="8911.1"/>
        <n v="47832"/>
        <n v="79125.399999999994"/>
        <n v="940.71"/>
        <n v="38603.699999999997"/>
        <n v="21363.99"/>
        <n v="11067.75"/>
        <n v="37654.9"/>
        <n v="52275"/>
        <n v="28436.06"/>
        <n v="2589.2399999999998"/>
        <n v="25474.400000000001"/>
        <n v="8825.92"/>
        <n v="1985.02"/>
        <n v="81768.3"/>
        <n v="9048.1"/>
        <n v="15177.98"/>
        <n v="49521.18"/>
        <n v="17124.64"/>
        <n v="26105.040000000001"/>
        <n v="8770.99"/>
        <n v="15707.96"/>
        <n v="18560.91"/>
        <n v="18958.82"/>
        <n v="14307.4"/>
        <n v="31094.54"/>
        <n v="38803.5"/>
        <n v="29681.119999999999"/>
        <n v="11533.32"/>
        <n v="23961"/>
        <n v="16188"/>
        <n v="10776.04"/>
        <n v="48819.03"/>
        <n v="45126"/>
        <n v="21129.87"/>
        <n v="6594.85"/>
        <n v="30232.6"/>
        <n v="13702.81"/>
        <n v="7629.39"/>
        <n v="18691.52"/>
        <n v="38143.4"/>
        <n v="18532.3"/>
        <n v="51966.64"/>
        <n v="19044.41"/>
        <n v="17638.53"/>
        <n v="17276.759999999998"/>
        <n v="34885.279999999999"/>
        <n v="43741.65"/>
        <n v="12621.51"/>
        <n v="29362"/>
        <n v="47803.8"/>
        <n v="2997.28"/>
        <n v="37991.24"/>
        <n v="19682.72"/>
        <n v="13961.13"/>
        <n v="4412.32"/>
        <n v="35301.1"/>
        <n v="19551.52"/>
        <n v="72493.25"/>
        <n v="52365.35"/>
        <n v="72146.12"/>
        <n v="35485.620000000003"/>
        <n v="13217.76"/>
        <n v="17274.86"/>
        <n v="13258.31"/>
        <n v="54097.2"/>
        <n v="13086.68"/>
        <n v="1853.61"/>
        <n v="43356.15"/>
        <n v="27456.240000000002"/>
        <n v="19286.52"/>
        <n v="26794.58"/>
        <n v="32627.88"/>
        <n v="3144.19"/>
        <n v="59747.95"/>
        <n v="57377.24"/>
        <n v="80532.149999999994"/>
        <n v="32256.1"/>
        <n v="8136.16"/>
        <n v="58079.040000000001"/>
        <n v="20737.759999999998"/>
        <n v="10248.969999999999"/>
        <n v="2081.52"/>
        <n v="46326.15"/>
        <n v="54245.599999999999"/>
        <n v="30606.3"/>
        <n v="36835.72"/>
        <n v="87039.1"/>
        <n v="1990.02"/>
        <n v="11302.65"/>
        <n v="23648.28"/>
        <n v="43874.6"/>
        <n v="10159.290000000001"/>
        <n v="28229.48"/>
        <n v="27676.2"/>
        <n v="74668.350000000006"/>
        <n v="17414.52"/>
        <n v="32844.400000000001"/>
        <n v="79742.52"/>
        <n v="26392.02"/>
        <n v="71467.100000000006"/>
        <n v="21768.7"/>
        <n v="34342.68"/>
        <n v="83158.649999999994"/>
        <n v="20141.73"/>
        <n v="26142.959999999999"/>
        <n v="51356.75"/>
        <n v="52881.55"/>
        <n v="17264"/>
        <n v="63104.52"/>
        <n v="1974.44"/>
        <n v="19457.84"/>
        <n v="4351.26"/>
        <n v="96227.5"/>
        <n v="52795.8"/>
        <n v="44146.84"/>
        <n v="45582.52"/>
        <n v="6105.66"/>
        <n v="15538.85"/>
        <n v="11231.41"/>
        <n v="18867.16"/>
        <n v="66523.839999999997"/>
        <n v="11923.9"/>
        <n v="15840.95"/>
        <n v="65896.2"/>
        <n v="11762.6"/>
        <n v="35279.96"/>
        <n v="13241.76"/>
        <n v="42014.559999999998"/>
        <n v="16753.8"/>
        <n v="57650.7"/>
        <n v="53207.8"/>
        <n v="82782"/>
        <n v="10514.44"/>
        <n v="8038.4"/>
        <n v="13441.58"/>
        <n v="37037.519999999997"/>
        <n v="19152.919999999998"/>
        <n v="14695.46"/>
        <n v="11454.75"/>
        <n v="35108.120000000003"/>
        <n v="17392.28"/>
        <n v="1532.32"/>
        <n v="37105.760000000002"/>
        <n v="33676.58"/>
        <n v="13089.4"/>
        <n v="2048.94"/>
        <n v="21699.56"/>
        <n v="5050.55"/>
        <n v="56171.31"/>
        <n v="74212.479999999996"/>
        <n v="6643.35"/>
        <n v="30874.95"/>
        <n v="13166.7"/>
        <n v="15325.4"/>
        <n v="40810.050000000003"/>
        <n v="66775.149999999994"/>
        <n v="42088.24"/>
        <n v="15793.8"/>
        <n v="10804.77"/>
        <n v="15899.35"/>
        <n v="1212.1099999999999"/>
        <n v="26988.959999999999"/>
        <n v="17342.64"/>
        <n v="65857.320000000007"/>
        <n v="9000.2999999999993"/>
        <n v="48666.68"/>
        <n v="88851"/>
        <n v="90149.8"/>
        <n v="19401.16"/>
        <n v="62458.48"/>
        <n v="18286.3"/>
        <n v="90867.8"/>
        <n v="18170.03"/>
        <n v="44158.86"/>
        <n v="17571.18"/>
        <n v="28272.959999999999"/>
        <n v="12900.08"/>
        <n v="47266.8"/>
        <n v="7873.65"/>
        <n v="15965.39"/>
        <n v="1334.3"/>
        <n v="24945.9"/>
        <n v="74149.320000000007"/>
        <n v="13499.92"/>
        <n v="2488.7399999999998"/>
        <n v="26644.41"/>
        <n v="44010.33"/>
        <n v="70016.759999999995"/>
        <n v="22017.54"/>
        <n v="50320.55"/>
        <n v="1073.2"/>
        <n v="42203.16"/>
        <n v="3674.68"/>
        <n v="38734.94"/>
        <n v="158"/>
        <n v="60688.44"/>
        <n v="18829.29"/>
        <n v="42736.72"/>
        <n v="10229.08"/>
        <n v="5774.94"/>
        <n v="37691.1"/>
        <n v="19284.8"/>
        <n v="26932.6"/>
        <n v="14196.25"/>
        <n v="8092.42"/>
        <n v="62012.08"/>
        <n v="29241"/>
        <n v="4293.8900000000003"/>
        <n v="66312.05"/>
        <n v="19852.68"/>
        <n v="37378.300000000003"/>
        <n v="6546.64"/>
        <n v="7399.5"/>
        <n v="71388.7"/>
        <n v="28444.400000000001"/>
        <n v="31695.24"/>
        <n v="28924.68"/>
        <n v="18905.900000000001"/>
        <n v="57268"/>
        <n v="43478.01"/>
        <n v="23140.54"/>
        <n v="44088.6"/>
        <n v="47681.22"/>
        <n v="48847.24"/>
        <n v="92568.85"/>
        <n v="32879.919999999998"/>
        <n v="29822.01"/>
        <n v="53169.65"/>
        <n v="17768.68"/>
        <n v="56178.76"/>
        <n v="33500.67"/>
        <n v="18671.95"/>
        <n v="5193.74"/>
        <n v="5358.17"/>
        <n v="19244.13"/>
        <n v="3754.71"/>
        <n v="14770.41"/>
        <n v="57541.95"/>
        <n v="11695.74"/>
        <n v="19491"/>
        <n v="53884.25"/>
        <n v="98245.45"/>
        <n v="71951.759999999995"/>
        <n v="37216.620000000003"/>
        <n v="55929.99"/>
        <n v="28923.4"/>
        <n v="10811.6"/>
        <n v="54708.51"/>
        <n v="19043.72"/>
        <n v="31730.240000000002"/>
        <n v="34506.44"/>
        <n v="2699.71"/>
        <n v="13731.76"/>
        <n v="17897.650000000001"/>
        <n v="3865.69"/>
        <n v="11136.76"/>
        <n v="74625.45"/>
        <n v="19842.36"/>
        <n v="12988.28"/>
        <n v="7656.8"/>
        <n v="15064.12"/>
        <n v="15627"/>
        <n v="16353.8"/>
        <n v="17766.2"/>
        <n v="10143.81"/>
        <n v="4338.2700000000004"/>
        <n v="29873.74"/>
        <n v="63720.24"/>
        <n v="33093.599999999999"/>
        <n v="16878.400000000001"/>
        <n v="56232.44"/>
        <n v="10352.549999999999"/>
        <n v="67711.240000000005"/>
        <n v="7825.26"/>
        <n v="17360.75"/>
        <n v="3126.78"/>
        <n v="5213.7299999999996"/>
        <n v="50059.41"/>
        <n v="2111.3000000000002"/>
        <n v="58558.400000000001"/>
        <n v="75869.039999999994"/>
        <n v="3506.28"/>
        <n v="3684.96"/>
        <n v="29148.880000000001"/>
        <n v="19294.93"/>
        <n v="1998.88"/>
        <n v="55649.37"/>
        <n v="62320.85"/>
        <n v="42682.239999999998"/>
        <n v="25895.439999999999"/>
        <n v="12445.98"/>
        <n v="18141.38"/>
        <n v="74551.75"/>
        <n v="17682.900000000001"/>
        <n v="81045.7"/>
        <n v="80015"/>
        <n v="10971.33"/>
        <n v="51759.39"/>
        <n v="33427.879999999997"/>
        <n v="33387.660000000003"/>
        <n v="43159.25"/>
        <n v="12633.01"/>
        <n v="21606.36"/>
        <n v="3897.57"/>
        <n v="1966.26"/>
        <n v="25530.46"/>
        <n v="12967.11"/>
        <n v="7424.96"/>
        <n v="9215.94"/>
        <n v="3757.58"/>
        <n v="15187.2"/>
        <n v="32204.43"/>
        <n v="16798.740000000002"/>
        <n v="25330.02"/>
        <n v="17926.68"/>
        <n v="53886.28"/>
        <n v="18457.62"/>
        <n v="26864.7"/>
        <n v="783.33"/>
        <n v="20384.48"/>
        <n v="56360.9"/>
        <n v="9051.68"/>
        <n v="25077.06"/>
        <n v="585.91999999999996"/>
        <n v="4113.78"/>
        <n v="47167.11"/>
        <n v="47906.8"/>
        <n v="12494.92"/>
        <n v="10357.700000000001"/>
        <n v="10889.3"/>
        <n v="71082.52"/>
        <n v="30653.85"/>
        <n v="19363.439999999999"/>
        <n v="14659.52"/>
        <n v="17331.62"/>
        <n v="17874.72"/>
        <n v="18676.8"/>
        <n v="15092.92"/>
        <n v="1097.1500000000001"/>
        <n v="19342.5"/>
        <n v="9143.33"/>
        <n v="12723.37"/>
        <n v="7219.8"/>
        <n v="8314.44"/>
        <n v="10237.42"/>
        <n v="43877.19"/>
        <n v="61689.4"/>
        <n v="25123.200000000001"/>
        <n v="11582.42"/>
        <n v="72522.399999999994"/>
        <n v="27964.12"/>
        <n v="39537.040000000001"/>
        <n v="7322.56"/>
        <n v="5817.87"/>
        <n v="34228.94"/>
        <n v="97653.55"/>
        <n v="65152.32"/>
        <n v="9384"/>
        <n v="4047.58"/>
        <n v="19939.93"/>
        <n v="79886.240000000005"/>
        <n v="28017"/>
        <n v="47352.33"/>
        <n v="5240.58"/>
        <n v="2068.2600000000002"/>
        <n v="26419.95"/>
        <n v="11927.28"/>
        <n v="45400"/>
        <n v="32215.86"/>
        <n v="86248.9"/>
        <n v="35496"/>
        <n v="53439.15"/>
        <n v="10460.129999999999"/>
        <n v="19928.759999999998"/>
        <n v="41243"/>
        <n v="13321.08"/>
        <n v="5878.84"/>
        <n v="71310.28"/>
        <n v="76952.52"/>
        <n v="36032.9"/>
        <n v="15883.66"/>
        <n v="70241.55"/>
        <n v="40486.230000000003"/>
        <n v="36386"/>
        <n v="2248.14"/>
        <n v="12841.14"/>
        <n v="30207.9"/>
        <n v="59188.6"/>
        <n v="23272.400000000001"/>
        <n v="65982.720000000001"/>
        <n v="66423.75"/>
        <n v="9364.5"/>
        <n v="69487.75"/>
        <n v="28723.16"/>
        <n v="58086.39"/>
        <n v="47435.64"/>
        <n v="6091.8"/>
        <n v="16836.96"/>
        <n v="1739.01"/>
        <n v="11986.6"/>
        <n v="222.8"/>
        <n v="24101.68"/>
        <n v="20368.98"/>
        <n v="15579.78"/>
        <n v="11936.08"/>
        <n v="24430.16"/>
        <n v="57965.46"/>
        <n v="71179.95"/>
        <n v="19609.39"/>
        <n v="54634.86"/>
        <n v="13718.43"/>
        <n v="19296.48"/>
        <n v="582.35"/>
        <n v="33369.68"/>
        <n v="6286.91"/>
        <n v="55419.39"/>
        <n v="82416.649999999994"/>
        <n v="99961.65"/>
        <n v="37675.32"/>
        <n v="1132.18"/>
        <n v="97365.7"/>
        <n v="28014.959999999999"/>
        <n v="5059.6499999999996"/>
        <n v="1111.55"/>
        <n v="36811.019999999997"/>
        <n v="31673.45"/>
        <n v="56235.519999999997"/>
        <n v="10781.52"/>
        <n v="11839.74"/>
        <n v="11913.85"/>
        <n v="13935.36"/>
        <n v="12194.55"/>
        <n v="36079.919999999998"/>
        <n v="32702.2"/>
        <n v="22535.8"/>
        <n v="40422.720000000001"/>
        <n v="43324.639999999999"/>
        <n v="51703.65"/>
        <n v="22556.1"/>
        <n v="17579.900000000001"/>
        <n v="19038.580000000002"/>
        <n v="29597.759999999998"/>
        <n v="29745.279999999999"/>
        <n v="68999.240000000005"/>
        <n v="21117.119999999999"/>
        <n v="36065.360000000001"/>
        <n v="18243.57"/>
        <n v="7093.8"/>
        <n v="98828.65"/>
        <n v="5704.2"/>
        <n v="65480.68"/>
        <n v="3000.6"/>
        <n v="72625.679999999993"/>
        <n v="9818.19"/>
        <n v="49744.62"/>
        <n v="16271.25"/>
        <n v="3497.92"/>
        <n v="33850.559999999998"/>
        <n v="50371.59"/>
        <n v="11837.4"/>
        <n v="12690.84"/>
        <n v="68087.039999999994"/>
        <n v="26973.18"/>
        <n v="2767.76"/>
        <n v="4316.46"/>
        <n v="4070.65"/>
        <n v="48510.21"/>
        <n v="41611.32"/>
        <n v="56755.08"/>
        <n v="14174.35"/>
        <n v="35803.08"/>
        <n v="4890.3999999999996"/>
        <n v="6274.41"/>
        <n v="31382.3"/>
        <n v="79583.92"/>
        <n v="26544.95"/>
        <n v="8441.67"/>
        <n v="49865.4"/>
        <n v="13539.91"/>
        <n v="59850.2"/>
        <n v="28388"/>
        <n v="35078.239999999998"/>
        <n v="1124.69"/>
        <n v="29455.05"/>
        <n v="29480.82"/>
        <n v="26141.74"/>
        <n v="73190.44"/>
        <n v="11255.73"/>
        <n v="39116.46"/>
        <n v="23862.400000000001"/>
        <n v="20246.099999999999"/>
        <n v="18332.419999999998"/>
        <n v="20687.07"/>
        <n v="25394.01"/>
        <n v="37181.550000000003"/>
        <n v="9742.99"/>
        <n v="35332.160000000003"/>
        <n v="13147.2"/>
        <n v="19239.939999999999"/>
        <n v="10959.2"/>
        <n v="3312.91"/>
        <n v="26831.01"/>
        <n v="1683.17"/>
        <n v="19981.7"/>
        <n v="34609.74"/>
        <n v="68721.759999999995"/>
        <n v="39106.68"/>
        <n v="33020.120000000003"/>
        <n v="1373.88"/>
        <n v="71777.8"/>
        <n v="12241.16"/>
        <n v="15613.83"/>
        <n v="3141.4"/>
        <n v="28831.3"/>
        <n v="1315.12"/>
        <n v="3556.2"/>
        <n v="18891.89"/>
        <n v="69279.56"/>
        <n v="86496.7"/>
        <n v="2288.4899999999998"/>
        <n v="27013.98"/>
        <n v="18138.03"/>
        <n v="13200.92"/>
        <n v="59516.07"/>
        <n v="60624.7"/>
        <n v="20023.12"/>
        <n v="14359.22"/>
        <n v="5187.8"/>
        <n v="38476.6"/>
        <n v="59250.68"/>
        <n v="2399.23"/>
        <n v="9103.56"/>
        <n v="777.46"/>
        <n v="19585.32"/>
        <n v="10658.36"/>
        <n v="41405.160000000003"/>
        <n v="14637.62"/>
        <n v="41279.4"/>
        <n v="3175.55"/>
        <n v="57520.65"/>
        <n v="50702.73"/>
        <n v="9029.24"/>
        <n v="70039.520000000004"/>
        <n v="15128.53"/>
        <n v="4301.3599999999997"/>
        <n v="48788.55"/>
        <n v="6631.28"/>
        <n v="34564.660000000003"/>
        <n v="5978"/>
        <n v="749.25"/>
        <n v="33491.120000000003"/>
        <n v="24260.400000000001"/>
        <n v="69728.75"/>
        <n v="39266.239999999998"/>
        <n v="4802.49"/>
        <n v="5344.03"/>
        <n v="13991.58"/>
        <n v="7820.3"/>
        <n v="16376.16"/>
        <n v="26189.040000000001"/>
        <n v="39576.339999999997"/>
        <n v="58691.91"/>
        <n v="76128.75"/>
        <n v="11392.48"/>
        <n v="88641.7"/>
        <n v="2152.23"/>
        <n v="24683.18"/>
        <n v="60418.25"/>
        <n v="79279.759999999995"/>
        <n v="19582.23"/>
        <n v="23512.1"/>
        <n v="77601.960000000006"/>
        <n v="31336.2"/>
        <n v="8825.94"/>
        <n v="14826.28"/>
        <n v="15891.78"/>
        <n v="78712.84"/>
        <n v="23661.919999999998"/>
        <n v="75797.05"/>
        <n v="25319.96"/>
        <n v="6087.79"/>
        <n v="23047.18"/>
        <n v="87101.5"/>
        <n v="70428.639999999999"/>
        <n v="6468.56"/>
        <n v="4693.05"/>
        <n v="43000.68"/>
        <n v="25234.720000000001"/>
        <n v="91254.8"/>
        <n v="9024"/>
        <n v="5839.58"/>
        <n v="99525.3"/>
        <n v="76928.7"/>
        <n v="7589.45"/>
        <n v="36161.440000000002"/>
        <n v="11881.05"/>
        <n v="34348.85"/>
        <n v="67393.8"/>
        <n v="6696.91"/>
        <n v="48216.45"/>
        <n v="50951.8"/>
        <n v="14308.85"/>
        <n v="41515"/>
        <n v="56403.33"/>
        <n v="49528.32"/>
        <n v="40865.730000000003"/>
        <n v="36038.300000000003"/>
        <n v="37463.68"/>
        <n v="1769.29"/>
        <n v="5431.06"/>
        <n v="89453.2"/>
        <n v="61101.55"/>
        <n v="20437.169999999998"/>
        <n v="19766.560000000001"/>
        <n v="23015.85"/>
        <n v="25376.91"/>
        <n v="51828.33"/>
        <n v="60636.800000000003"/>
        <n v="22810.16"/>
        <n v="1568.04"/>
        <n v="51159.57"/>
        <n v="8067.57"/>
        <n v="36573.980000000003"/>
        <n v="70469.72"/>
        <n v="27185.48"/>
        <n v="44460.639999999999"/>
        <n v="34220.42"/>
        <n v="17467.96"/>
        <n v="4395.9799999999996"/>
        <n v="31536.99"/>
        <n v="11440.36"/>
        <n v="17446.91"/>
        <n v="11310.09"/>
        <n v="4678.55"/>
        <n v="45019.77"/>
        <n v="22299.200000000001"/>
        <n v="39343.54"/>
        <n v="2423.9699999999998"/>
        <n v="16931.599999999999"/>
        <n v="38006.15"/>
        <n v="287.05"/>
        <n v="34237.050000000003"/>
        <n v="39024.21"/>
        <n v="35960.639999999999"/>
        <n v="93904"/>
        <n v="14216.31"/>
        <n v="60591.25"/>
        <n v="8301.56"/>
        <n v="9375.58"/>
        <n v="17484.490000000002"/>
        <n v="36955.64"/>
        <n v="24016.02"/>
        <n v="33637.83"/>
        <n v="42257.25"/>
        <n v="14046.6"/>
        <n v="3248.4"/>
        <n v="32574.92"/>
        <n v="50047.08"/>
        <n v="69686.75"/>
        <n v="33535.919999999998"/>
        <n v="46530"/>
        <n v="78992.759999999995"/>
        <n v="32825.379999999997"/>
        <n v="11849.51"/>
        <n v="8616.34"/>
        <n v="8510.7900000000009"/>
        <n v="16064.52"/>
        <n v="49911.1"/>
        <n v="34735.64"/>
        <n v="37338.550000000003"/>
        <n v="26566.44"/>
        <n v="12201.7"/>
        <n v="42735.06"/>
        <n v="72523.05"/>
        <n v="35867.67"/>
        <n v="4005.08"/>
        <n v="21156.720000000001"/>
        <n v="75002.8"/>
        <n v="29635.35"/>
        <n v="14852.69"/>
        <n v="85864.75"/>
        <n v="279.10000000000002"/>
        <n v="22098.34"/>
        <n v="42971.3"/>
        <n v="44237.55"/>
        <n v="95028.95"/>
        <n v="4126.5200000000004"/>
        <n v="14717.73"/>
        <n v="84787.25"/>
        <n v="17647.14"/>
        <n v="12886.82"/>
        <n v="66740.56"/>
        <n v="14353.5"/>
        <n v="79134.600000000006"/>
        <n v="2480.8000000000002"/>
        <n v="22406.7"/>
        <n v="5187.68"/>
        <n v="13528.29"/>
        <n v="39728.15"/>
        <n v="12632.19"/>
        <n v="39794.42"/>
        <n v="4483.17"/>
        <n v="68580.600000000006"/>
        <n v="15417.57"/>
        <n v="4530.99"/>
        <n v="9100.14"/>
        <n v="2141.65"/>
        <n v="8069.84"/>
        <n v="85766.1"/>
        <n v="41145.56"/>
        <n v="18073.53"/>
        <n v="11636.96"/>
        <n v="7825.7"/>
        <n v="9366.42"/>
        <n v="1869.21"/>
        <n v="25228.6"/>
        <n v="9675.5"/>
        <n v="15039.46"/>
        <n v="7928.72"/>
        <n v="33764.239999999998"/>
        <n v="38062.639999999999"/>
        <n v="51078.3"/>
        <n v="4192.04"/>
        <n v="2419.6"/>
        <n v="8483.67"/>
        <n v="4442.6099999999997"/>
        <n v="11281.42"/>
        <n v="38003"/>
        <n v="276.83999999999997"/>
        <n v="9019.6200000000008"/>
        <n v="3687.3"/>
        <n v="23820.02"/>
        <n v="35266.35"/>
        <n v="15951.54"/>
        <n v="49176.25"/>
        <n v="36910.239999999998"/>
        <n v="58346.31"/>
        <n v="3426.38"/>
        <n v="21691.98"/>
        <n v="480.3"/>
        <n v="42623.16"/>
        <n v="38972.480000000003"/>
        <n v="24430.720000000001"/>
        <n v="55439.13"/>
        <n v="1312.85"/>
        <n v="33751.46"/>
        <n v="48195.33"/>
        <n v="93003.9"/>
        <n v="12724.56"/>
        <n v="54034.35"/>
        <n v="2422.23"/>
        <n v="27778.76"/>
        <n v="36435.68"/>
        <n v="56852.46"/>
        <n v="62571.96"/>
        <n v="39845.360000000001"/>
        <n v="37958.46"/>
        <n v="8537.76"/>
        <n v="15810.32"/>
        <n v="7998.34"/>
        <n v="25471.48"/>
        <n v="47319.75"/>
        <n v="41584.800000000003"/>
        <n v="3947.48"/>
        <n v="84249.65"/>
        <n v="7306.77"/>
        <n v="65511.1"/>
        <n v="36313.72"/>
        <n v="4730.9399999999996"/>
        <n v="43988.31"/>
        <n v="52974.84"/>
        <n v="673.81"/>
        <n v="17165.07"/>
        <n v="9765.7000000000007"/>
        <n v="36668.910000000003"/>
        <n v="8961.4699999999993"/>
        <n v="34206.660000000003"/>
        <n v="19758.37"/>
        <n v="39851.64"/>
        <n v="51018.39"/>
        <n v="43805.91"/>
        <n v="11440.95"/>
        <n v="25066.59"/>
        <n v="15487.8"/>
        <n v="16450.32"/>
        <n v="71930.55"/>
        <n v="10772.54"/>
        <n v="56175.08"/>
        <n v="57570.45"/>
        <n v="4556.76"/>
        <n v="11009.04"/>
        <n v="37211.61"/>
        <n v="61114.44"/>
        <n v="492.56"/>
        <n v="22432.5"/>
        <n v="83617.05"/>
        <n v="10076.469999999999"/>
        <n v="3451.38"/>
        <n v="15203.85"/>
        <n v="4895.07"/>
        <n v="39929.519999999997"/>
        <n v="31787.34"/>
        <n v="12928.08"/>
        <n v="52997.760000000002"/>
        <n v="8949.32"/>
        <n v="3762.42"/>
        <n v="51318.76"/>
        <n v="39968.49"/>
        <n v="17276.060000000001"/>
        <n v="35100.22"/>
        <n v="3462.06"/>
        <n v="32472.66"/>
        <n v="70482"/>
        <n v="96848.15"/>
        <n v="29745.38"/>
        <n v="35933.440000000002"/>
        <n v="58433.760000000002"/>
        <n v="25137.759999999998"/>
        <n v="27771.86"/>
        <n v="11705.99"/>
        <n v="50790.33"/>
        <n v="15835.16"/>
        <n v="14999.24"/>
        <n v="9655.82"/>
        <n v="11748.88"/>
        <n v="26192.76"/>
        <n v="37496.82"/>
        <n v="7281.07"/>
        <n v="42188.56"/>
        <n v="52467.08"/>
        <n v="16090.47"/>
        <n v="14312.01"/>
        <n v="18102.759999999998"/>
        <n v="7233.54"/>
        <n v="5636.28"/>
        <n v="93306.65"/>
        <n v="46842.84"/>
        <n v="44294.2"/>
        <n v="5691.22"/>
        <n v="13353.17"/>
        <n v="3845.68"/>
        <n v="10571.49"/>
        <n v="40588.32"/>
        <n v="19131.939999999999"/>
        <n v="3226.72"/>
        <n v="79165.899999999994"/>
        <n v="885.15"/>
        <n v="6940.12"/>
        <n v="39148"/>
        <n v="36628.720000000001"/>
        <n v="23303.599999999999"/>
        <n v="73444.84"/>
        <n v="4731.6400000000003"/>
        <n v="66213.56"/>
        <n v="41154.239999999998"/>
        <n v="95013.25"/>
        <n v="34821.56"/>
        <n v="14101.35"/>
        <n v="39370.58"/>
        <n v="70215.850000000006"/>
        <n v="27077.24"/>
        <n v="21561.48"/>
        <n v="11854.59"/>
        <n v="7464.95"/>
        <n v="15266.6"/>
        <n v="5919.32"/>
        <n v="2314.4"/>
        <n v="19907.72"/>
        <n v="17259.12"/>
        <n v="37043.620000000003"/>
        <n v="52654.71"/>
        <n v="33231.4"/>
        <n v="4246.05"/>
        <n v="9044.92"/>
        <n v="14429.28"/>
        <n v="22556.5"/>
        <n v="47677.5"/>
        <n v="9056.64"/>
        <n v="13886.54"/>
        <n v="11271.39"/>
        <n v="76663.75"/>
        <n v="18810.96"/>
        <n v="70104.05"/>
        <n v="17282.400000000001"/>
        <n v="38778.800000000003"/>
        <n v="25384.32"/>
        <n v="32920.44"/>
        <n v="13914.52"/>
        <n v="25549.360000000001"/>
        <n v="42318.75"/>
        <n v="3579.79"/>
        <n v="25816.35"/>
        <n v="12867.32"/>
        <n v="81759.199999999997"/>
        <n v="58946.79"/>
        <n v="20127.09"/>
        <n v="37445.85"/>
        <n v="16725.490000000002"/>
        <n v="28721.360000000001"/>
        <n v="31377.4"/>
        <n v="63790.2"/>
        <n v="52084.9"/>
        <n v="12294.94"/>
        <n v="1449.28"/>
        <n v="3292.17"/>
        <n v="29165.54"/>
        <n v="70090.559999999998"/>
        <n v="9113.07"/>
        <n v="39056.97"/>
        <n v="17807.240000000002"/>
        <n v="17880.73"/>
        <n v="28382.01"/>
        <n v="77483.64"/>
        <n v="6609.44"/>
        <n v="57963.12"/>
        <n v="3752.8"/>
        <n v="52041.2"/>
        <n v="12069.6"/>
        <n v="5168.3100000000004"/>
        <n v="62303.35"/>
        <n v="50664.639999999999"/>
        <n v="45248.84"/>
        <n v="9958.67"/>
        <n v="1591.92"/>
        <n v="10597.77"/>
        <n v="6473.7"/>
        <n v="27836.560000000001"/>
        <n v="28909.52"/>
        <n v="61024.800000000003"/>
        <n v="7420.62"/>
        <n v="25876.48"/>
        <n v="43536.36"/>
        <n v="73276.12"/>
        <n v="39352.949999999997"/>
        <n v="83940.25"/>
        <n v="33566.28"/>
        <n v="33337.199999999997"/>
        <n v="443.58"/>
        <n v="22378.68"/>
        <n v="89616.6"/>
        <n v="23812.5"/>
        <n v="29079.22"/>
        <n v="27541.84"/>
        <n v="31818.16"/>
        <n v="10876.05"/>
        <n v="25268.3"/>
        <n v="79744.88"/>
        <n v="7806.55"/>
        <n v="21033.32"/>
        <n v="80479.3"/>
        <n v="11623.33"/>
        <n v="50831.3"/>
        <n v="13151.04"/>
        <n v="1488.65"/>
        <n v="2038.45"/>
        <n v="25257.48"/>
        <n v="31916.22"/>
        <n v="41042.25"/>
        <n v="1919.92"/>
        <n v="33311.79"/>
        <n v="74010.2"/>
        <n v="92033.3"/>
        <n v="60035.839999999997"/>
        <n v="9132.0400000000009"/>
        <n v="10717.14"/>
        <n v="30458.31"/>
        <n v="2066.7199999999998"/>
        <n v="15768.86"/>
        <n v="15174.75"/>
        <n v="17455.23"/>
        <n v="33386"/>
        <n v="19839.09"/>
        <n v="1057.74"/>
        <n v="11261.23"/>
        <n v="27743.52"/>
        <n v="11853.59"/>
        <n v="3439.29"/>
        <n v="5244.94"/>
        <n v="53312.1"/>
        <n v="18312.419999999998"/>
        <n v="28899.32"/>
        <n v="19301.650000000001"/>
        <n v="62665.16"/>
        <n v="2846.46"/>
        <n v="32942.120000000003"/>
        <n v="26512"/>
        <n v="61514.05"/>
        <n v="11360.12"/>
        <n v="8999.23"/>
        <n v="39562.29"/>
        <n v="44159.79"/>
        <n v="56904.63"/>
        <n v="18788.939999999999"/>
        <n v="7726.84"/>
        <n v="10707.93"/>
        <n v="83579.399999999994"/>
        <n v="1097.69"/>
        <n v="14537.2"/>
        <n v="57043.519999999997"/>
        <n v="16061.66"/>
        <n v="13859.3"/>
        <n v="59039.64"/>
        <n v="67563.08"/>
        <n v="8261.52"/>
        <n v="1833.33"/>
        <n v="36971.64"/>
        <n v="31794.7"/>
        <n v="47518.15"/>
        <n v="7092.2"/>
        <n v="35123.42"/>
        <n v="17929.099999999999"/>
        <n v="9072.15"/>
        <n v="26933.82"/>
        <n v="10970.84"/>
        <n v="4399.96"/>
        <n v="2817.68"/>
        <n v="31705.32"/>
        <n v="7650.21"/>
        <n v="11113.36"/>
        <n v="74440.039999999994"/>
        <n v="12681.68"/>
        <n v="4756.45"/>
        <n v="40511.08"/>
        <n v="18456.3"/>
        <n v="47476.5"/>
        <n v="10662.63"/>
        <n v="6156.3"/>
        <n v="32282.58"/>
        <n v="70803.839999999997"/>
        <n v="19473.939999999999"/>
        <n v="17006.78"/>
        <n v="11515.05"/>
        <n v="9279.7900000000009"/>
        <n v="82946"/>
        <n v="11943.32"/>
        <n v="72131.44"/>
        <n v="2793.76"/>
        <n v="52701.54"/>
        <n v="57734.85"/>
        <n v="1062.1500000000001"/>
        <n v="5989.72"/>
        <n v="14485.72"/>
        <n v="32173.14"/>
        <n v="2827.04"/>
        <n v="9080.75"/>
        <n v="50343.48"/>
        <n v="13053.37"/>
        <n v="54016.62"/>
        <n v="2094.17"/>
        <n v="38130.6"/>
        <n v="31984.92"/>
        <n v="72995.64"/>
        <n v="16505.28"/>
        <n v="8751.6200000000008"/>
        <n v="79854.899999999994"/>
        <n v="2133.2399999999998"/>
        <n v="41412.879999999997"/>
        <n v="13776.66"/>
        <n v="80320.600000000006"/>
        <n v="8744.5400000000009"/>
        <n v="30714.75"/>
        <n v="4933.74"/>
        <n v="51344.959999999999"/>
        <n v="70087.8"/>
        <n v="20079.060000000001"/>
        <n v="11805.72"/>
        <n v="15788.43"/>
        <n v="36701.360000000001"/>
        <n v="21387.48"/>
        <n v="28165.46"/>
        <n v="75184.45"/>
        <n v="38394.980000000003"/>
        <n v="28468.240000000002"/>
        <n v="5781.01"/>
        <n v="17808.88"/>
        <n v="39904.699999999997"/>
        <n v="41586.42"/>
        <n v="12121.94"/>
        <n v="43411.4"/>
        <n v="29922.9"/>
        <n v="10893.46"/>
        <n v="15178.14"/>
        <n v="19228.25"/>
        <n v="39377.050000000003"/>
        <n v="27901.56"/>
        <n v="3078.84"/>
        <n v="33396.800000000003"/>
        <n v="23164.36"/>
        <n v="53803.71"/>
        <n v="30495.7"/>
        <n v="42891.54"/>
        <n v="15588.26"/>
        <n v="68611.12"/>
        <n v="19064.169999999998"/>
        <n v="3860.48"/>
        <n v="19382.580000000002"/>
        <n v="37122.400000000001"/>
        <n v="19589.04"/>
        <n v="595.29999999999995"/>
        <n v="11471.12"/>
        <n v="67709.64"/>
        <n v="8198.34"/>
        <n v="994.56"/>
        <n v="37916.449999999997"/>
        <n v="20841.04"/>
        <n v="22385.02"/>
        <n v="9341.19"/>
        <n v="2707.16"/>
        <n v="59197.08"/>
        <n v="15504.34"/>
        <n v="41839.769999999997"/>
        <n v="32951.019999999997"/>
        <n v="79990.75"/>
        <n v="17702.75"/>
        <n v="19334.349999999999"/>
        <n v="17089.86"/>
        <n v="31393.58"/>
        <n v="17692.599999999999"/>
        <n v="21233.38"/>
        <n v="17428.22"/>
        <n v="18837.259999999998"/>
        <n v="7998.03"/>
        <n v="5984.78"/>
        <n v="24472.12"/>
        <n v="36560.519999999997"/>
        <n v="44339.55"/>
        <n v="6148.16"/>
        <n v="10637.67"/>
        <n v="11797.78"/>
        <n v="17613.34"/>
        <n v="24970.02"/>
        <n v="23454.18"/>
        <n v="6518.02"/>
        <n v="3905.37"/>
        <n v="2495.52"/>
        <n v="49271.519999999997"/>
        <n v="29691.8"/>
        <n v="24716.45"/>
        <n v="39989.040000000001"/>
        <n v="33937.660000000003"/>
        <n v="21121.11"/>
        <n v="3963.2"/>
        <n v="14631.57"/>
        <n v="7814.82"/>
        <n v="21741.69"/>
        <n v="13236.34"/>
        <n v="27604.76"/>
        <n v="21726.51"/>
        <n v="27993.08"/>
        <n v="93191.9"/>
        <n v="27691.42"/>
        <n v="11917.89"/>
        <n v="80252.25"/>
        <n v="36833.040000000001"/>
        <n v="6668.18"/>
        <n v="15564.53"/>
        <n v="21119.48"/>
        <n v="39392.879999999997"/>
        <n v="10453.870000000001"/>
        <n v="27411"/>
        <n v="34045.410000000003"/>
        <n v="4807.16"/>
        <n v="5498.81"/>
        <n v="42933.599999999999"/>
        <n v="48641.760000000002"/>
        <n v="29721.200000000001"/>
        <n v="65608.44"/>
        <n v="63825.45"/>
        <n v="51228.3"/>
        <n v="37514.559999999998"/>
        <n v="44622.64"/>
        <n v="43994.82"/>
        <n v="46901.4"/>
        <n v="50552.67"/>
        <n v="3939.6"/>
        <n v="5744.92"/>
        <n v="99993.8"/>
        <n v="36278.639999999999"/>
        <n v="14376.02"/>
        <n v="15842.03"/>
        <n v="22432.16"/>
        <n v="45670.84"/>
        <n v="59361.45"/>
        <n v="15021.88"/>
        <n v="7371.81"/>
        <n v="5577.98"/>
        <n v="15420.25"/>
        <n v="54138.080000000002"/>
        <n v="22178.9"/>
        <n v="49217.05"/>
        <n v="37289.879999999997"/>
        <n v="7139.54"/>
        <n v="52036.41"/>
        <n v="4704.5600000000004"/>
        <n v="20996"/>
        <n v="6339.84"/>
        <n v="26388.05"/>
        <n v="20645.16"/>
        <n v="57993.1"/>
        <n v="3843.4"/>
        <n v="37458.239999999998"/>
        <n v="49794.45"/>
        <n v="35796.120000000003"/>
        <n v="23188.9"/>
        <n v="2712.22"/>
        <n v="2454.35"/>
        <n v="8636.7000000000007"/>
        <n v="78740.28"/>
        <n v="50251.68"/>
        <n v="42810.559999999998"/>
        <n v="24065.94"/>
        <n v="63617.24"/>
        <n v="42703.62"/>
        <n v="19645.05"/>
        <n v="28563.759999999998"/>
        <n v="71158.48"/>
        <n v="7322.61"/>
        <n v="43820.88"/>
        <n v="70499.600000000006"/>
        <n v="35122.9"/>
        <n v="38438.92"/>
        <n v="17531.3"/>
        <n v="12879.38"/>
        <n v="74251.72"/>
        <n v="5838.8"/>
        <n v="14474.46"/>
        <n v="15988.59"/>
        <n v="18223.5"/>
        <n v="13632.76"/>
        <n v="36551.4"/>
        <n v="22476.3"/>
        <n v="681.78"/>
        <n v="32163.72"/>
        <n v="82727.3"/>
        <n v="13840.47"/>
        <n v="3424.98"/>
        <n v="2569.96"/>
        <n v="15030.58"/>
        <n v="18575.939999999999"/>
        <n v="39973.769999999997"/>
        <n v="18620.16"/>
        <n v="39883.040000000001"/>
        <n v="16370.89"/>
        <n v="3984.02"/>
        <n v="45407"/>
        <n v="84031.55"/>
        <n v="11061.35"/>
        <n v="18974.509999999998"/>
        <n v="42457.2"/>
        <n v="6441.37"/>
        <n v="7823.84"/>
        <n v="46135"/>
        <n v="15886.88"/>
        <n v="34980.720000000001"/>
        <n v="72865.149999999994"/>
        <n v="6023.08"/>
        <n v="59177.8"/>
        <n v="86393.7"/>
        <n v="19624.71"/>
        <n v="43482.400000000001"/>
        <n v="12706.58"/>
        <n v="32304.48"/>
        <n v="46063.96"/>
        <n v="76609.5"/>
        <n v="21135.05"/>
        <n v="19374.43"/>
        <n v="14961.9"/>
        <n v="59093.9"/>
        <n v="6664.73"/>
        <n v="33677.85"/>
        <n v="48595.4"/>
        <n v="29019.38"/>
        <n v="1137.1199999999999"/>
        <n v="11080.12"/>
        <n v="74699.600000000006"/>
        <n v="4348.92"/>
        <n v="13838.39"/>
        <n v="10552.98"/>
        <n v="14021.77"/>
        <n v="1314.19"/>
        <n v="12750.78"/>
        <n v="15439.8"/>
        <n v="92125.4"/>
        <n v="55360.5"/>
        <n v="12618.44"/>
        <n v="988.38"/>
        <n v="40687.599999999999"/>
        <n v="24446.86"/>
        <n v="7283.82"/>
        <n v="10222.790000000001"/>
        <n v="14454.16"/>
        <n v="7724.8"/>
        <n v="23078"/>
        <n v="14569.98"/>
        <n v="66110.600000000006"/>
        <n v="3626.86"/>
        <n v="29569.279999999999"/>
        <n v="5195"/>
        <n v="27643.46"/>
        <n v="37079.199999999997"/>
        <n v="5225.1499999999996"/>
        <n v="1198.44"/>
        <n v="3318.68"/>
        <n v="17089.47"/>
        <n v="4904.58"/>
        <n v="5888.8"/>
        <n v="62948.88"/>
        <n v="16866.05"/>
        <n v="77892.36"/>
        <n v="10021.17"/>
        <n v="44775"/>
        <n v="13626.45"/>
        <n v="83922.95"/>
        <n v="23860.5"/>
        <n v="6829.7"/>
        <n v="44458.65"/>
        <n v="23832.1"/>
        <n v="57552.27"/>
        <n v="14337.01"/>
        <n v="38935.440000000002"/>
        <n v="15136.52"/>
        <n v="28087.759999999998"/>
        <n v="61640"/>
        <n v="29671.02"/>
        <n v="26820.080000000002"/>
        <n v="49951.89"/>
        <n v="9772.92"/>
        <n v="10515.6"/>
        <n v="73263.960000000006"/>
        <n v="76158.28"/>
        <n v="54458.82"/>
        <n v="63012.800000000003"/>
        <n v="39650.76"/>
        <n v="11334.76"/>
        <n v="37320.69"/>
        <n v="53123.8"/>
        <n v="16360.8"/>
        <n v="22039.040000000001"/>
        <n v="16983.669999999998"/>
        <n v="1395.62"/>
        <n v="35756.080000000002"/>
        <n v="6475.39"/>
        <n v="78680.600000000006"/>
        <n v="51301.05"/>
        <n v="39987.480000000003"/>
        <n v="11599.84"/>
        <n v="3216.05"/>
        <n v="16933.150000000001"/>
        <n v="9769.9500000000007"/>
        <n v="12089.58"/>
        <n v="59588.04"/>
        <n v="19501.05"/>
        <n v="45138.57"/>
        <n v="9561.7099999999991"/>
        <n v="15307.25"/>
        <n v="11716.08"/>
        <n v="16623.22"/>
        <n v="57773.82"/>
        <n v="14168.09"/>
        <n v="41961.48"/>
        <n v="40891.949999999997"/>
        <n v="31641.39"/>
        <n v="40969"/>
        <n v="4705.4399999999996"/>
        <n v="29644.12"/>
        <n v="7563.9"/>
        <n v="49796.95"/>
        <n v="29160.7"/>
        <n v="312.52999999999997"/>
        <n v="119.62"/>
        <n v="29373.66"/>
        <n v="9507.74"/>
        <n v="18003.41"/>
        <n v="77310.399999999994"/>
        <n v="6303.23"/>
        <n v="43566.7"/>
        <n v="26103.99"/>
        <n v="14679.16"/>
        <n v="22657.34"/>
        <n v="12800.34"/>
        <n v="40479.480000000003"/>
        <n v="7261.92"/>
        <n v="3511.2"/>
        <n v="29554.2"/>
        <n v="4429.34"/>
        <n v="26848.45"/>
        <n v="29560.75"/>
        <n v="7927.45"/>
        <n v="50854.96"/>
        <n v="1998.39"/>
        <n v="20169.96"/>
        <n v="10153"/>
        <n v="15701.04"/>
        <n v="19399.28"/>
        <n v="21347.919999999998"/>
        <n v="51774.720000000001"/>
        <n v="57751.95"/>
        <n v="89482.7"/>
        <n v="38097.46"/>
        <n v="26148.63"/>
        <n v="24946.83"/>
        <n v="8945.25"/>
        <n v="20974.400000000001"/>
        <n v="64305.36"/>
        <n v="19690.02"/>
        <n v="22691.26"/>
        <n v="80068.399999999994"/>
        <n v="17252.84"/>
        <n v="27946.23"/>
        <n v="32020.11"/>
        <n v="5863.62"/>
        <n v="22711.35"/>
        <n v="73952.600000000006"/>
        <n v="14957.4"/>
        <n v="22226.73"/>
        <n v="3624.87"/>
        <n v="50747.55"/>
        <n v="39304.54"/>
        <n v="14117.78"/>
        <n v="50839.8"/>
        <n v="73658.149999999994"/>
        <n v="12221.25"/>
        <n v="19590.47"/>
        <n v="67854.350000000006"/>
        <n v="18901.71"/>
        <n v="13786.59"/>
        <n v="29455.98"/>
        <n v="27651.15"/>
        <n v="47633.45"/>
        <n v="84337.4"/>
        <n v="21551.34"/>
        <n v="58967.040000000001"/>
        <n v="3386.63"/>
        <n v="83714.25"/>
        <n v="35190.36"/>
        <n v="31768.12"/>
        <n v="92556.5"/>
        <n v="19239.68"/>
        <n v="32182"/>
        <n v="35535.480000000003"/>
        <n v="28101.39"/>
        <n v="33695.480000000003"/>
        <n v="32251.759999999998"/>
        <n v="30912.76"/>
        <n v="28939.59"/>
        <n v="161.41999999999999"/>
        <n v="12288.51"/>
        <n v="59565"/>
        <n v="1983.82"/>
        <n v="9475.02"/>
        <n v="50618.720000000001"/>
        <n v="29605.96"/>
        <n v="3314.64"/>
        <n v="41325.449999999997"/>
        <n v="3936.22"/>
        <n v="23093.18"/>
        <n v="5629.6"/>
        <n v="43982.16"/>
        <n v="8751.9599999999991"/>
        <n v="9317.7999999999993"/>
        <n v="49016.480000000003"/>
        <n v="19179.27"/>
        <n v="79589.52"/>
        <n v="15945"/>
        <n v="22531.919999999998"/>
        <n v="29682.22"/>
        <n v="11673.4"/>
        <n v="67178.240000000005"/>
        <n v="11015.83"/>
        <n v="18398.759999999998"/>
        <n v="614.19000000000005"/>
        <n v="12549.4"/>
        <n v="82437.2"/>
        <n v="25493.34"/>
        <n v="2456.96"/>
        <n v="11949.18"/>
        <n v="31618.92"/>
        <n v="47899.199999999997"/>
        <n v="55759.7"/>
        <n v="4539.96"/>
        <n v="4346"/>
        <n v="11116.3"/>
        <n v="23278.86"/>
        <n v="10422.32"/>
        <n v="6197.65"/>
        <n v="79810.3"/>
        <n v="47859.09"/>
        <n v="12333.54"/>
        <n v="33584.400000000001"/>
        <n v="45532.62"/>
        <n v="58676.46"/>
        <n v="24128.15"/>
        <n v="2041.28"/>
        <n v="11773.6"/>
        <n v="38474.01"/>
        <n v="56247.72"/>
        <n v="27195.84"/>
        <n v="26974.62"/>
        <n v="21361.759999999998"/>
        <n v="35955.56"/>
        <n v="3821.32"/>
        <n v="15199.22"/>
        <n v="59564.25"/>
        <n v="22202.639999999999"/>
        <n v="42270"/>
        <n v="67055.28"/>
        <n v="6169.1"/>
        <n v="14118.5"/>
        <n v="26592.93"/>
        <n v="40119.550000000003"/>
        <n v="3439.09"/>
        <n v="80007.55"/>
        <n v="43577.56"/>
        <n v="20116.650000000001"/>
        <n v="18878.14"/>
        <n v="631.4"/>
        <n v="14782.76"/>
        <n v="22688.05"/>
        <n v="19095.75"/>
        <n v="33686.300000000003"/>
        <n v="28709.5"/>
        <n v="67482.649999999994"/>
        <n v="6748.09"/>
        <n v="38910.18"/>
        <n v="3581.95"/>
        <n v="18984.89"/>
        <n v="42805.599999999999"/>
        <n v="38889.18"/>
        <n v="16285.55"/>
        <n v="13091.16"/>
        <n v="23628.98"/>
        <n v="34933.72"/>
        <n v="37459.65"/>
        <n v="6489.26"/>
        <n v="3851.88"/>
        <n v="11675.03"/>
        <n v="27557.02"/>
        <n v="16580.13"/>
        <n v="42599.67"/>
        <n v="56166.84"/>
        <n v="30009.85"/>
        <n v="25483.17"/>
        <n v="461.52"/>
        <n v="12259.15"/>
        <n v="12978.2"/>
        <n v="18939.27"/>
        <n v="7554.47"/>
        <n v="59653.279999999999"/>
        <n v="10482.9"/>
        <n v="34245.4"/>
        <n v="36551"/>
        <n v="48920.7"/>
        <n v="34603.620000000003"/>
        <n v="32534.19"/>
        <n v="50201.45"/>
        <n v="83436.05"/>
        <n v="5306.6"/>
        <n v="96953.95"/>
        <n v="27737.64"/>
        <n v="23587.9"/>
        <n v="36490.32"/>
        <n v="31717.35"/>
        <n v="16685.62"/>
        <n v="3586.27"/>
        <n v="18837.009999999998"/>
        <n v="2442.59"/>
        <n v="24199.5"/>
        <n v="15074.43"/>
        <n v="70316"/>
        <n v="3536.46"/>
        <n v="35854.26"/>
        <n v="56541.04"/>
        <n v="32461.86"/>
        <n v="37920.78"/>
        <n v="25083.95"/>
        <n v="38135.1"/>
        <n v="37922.76"/>
        <n v="4240.1499999999996"/>
        <n v="46456.02"/>
        <n v="37510.639999999999"/>
        <n v="12066.83"/>
        <n v="12811.76"/>
        <n v="65769.850000000006"/>
        <n v="11348.45"/>
        <n v="12796.3"/>
        <n v="55391.49"/>
        <n v="14147.88"/>
        <n v="30652.3"/>
        <n v="2544.86"/>
        <n v="2241.2600000000002"/>
        <n v="14783.72"/>
        <n v="35817.760000000002"/>
        <n v="35026.47"/>
        <n v="31697.72"/>
        <n v="65957.3"/>
        <n v="14034.18"/>
        <n v="3536.22"/>
        <n v="5611.96"/>
        <n v="1749.99"/>
        <n v="603.03"/>
        <n v="3102.42"/>
        <n v="18243.919999999998"/>
        <n v="32950.89"/>
        <n v="11274.64"/>
        <n v="10057.719999999999"/>
        <n v="6153.58"/>
        <n v="25177.88"/>
        <n v="12471.57"/>
        <n v="11409.35"/>
        <n v="58674.1"/>
        <n v="14803.56"/>
        <n v="18318.98"/>
        <n v="19081.25"/>
        <n v="65405.120000000003"/>
        <n v="10549.55"/>
        <n v="17879.7"/>
        <n v="22085.64"/>
        <n v="24136.05"/>
        <n v="21019.48"/>
        <n v="34679.06"/>
        <n v="54959.199999999997"/>
        <n v="18424.59"/>
        <n v="14874"/>
        <n v="29921.8"/>
        <n v="97159.6"/>
        <n v="68971.649999999994"/>
        <n v="40458.800000000003"/>
        <n v="476.04"/>
        <n v="65333.599999999999"/>
        <n v="16439.66"/>
        <n v="16151.07"/>
        <n v="29412.6"/>
        <n v="518.83000000000004"/>
        <n v="14421.97"/>
        <n v="26784.76"/>
        <n v="29152.26"/>
        <n v="33286.480000000003"/>
        <n v="51523.56"/>
        <n v="33968.1"/>
        <n v="19672.900000000001"/>
        <n v="6757.36"/>
        <n v="14066.26"/>
        <n v="61375.1"/>
        <n v="81150.7"/>
        <n v="28588.82"/>
        <n v="60619.48"/>
        <n v="7864.85"/>
        <n v="37985.519999999997"/>
        <n v="12756.39"/>
        <n v="11685.44"/>
        <n v="63869.55"/>
        <n v="99844.7"/>
        <n v="9229.26"/>
        <n v="49906.38"/>
        <n v="7919.14"/>
        <n v="55831.28"/>
        <n v="92700.05"/>
        <n v="13659.52"/>
        <n v="4545.4399999999996"/>
        <n v="16583.55"/>
        <n v="94221.05"/>
        <n v="89277.85"/>
        <n v="11381.24"/>
        <n v="9064.17"/>
        <n v="59809.440000000002"/>
        <n v="19102.38"/>
        <n v="25991.38"/>
        <n v="11991.09"/>
        <n v="6126.88"/>
        <n v="1198.4100000000001"/>
        <n v="55470.03"/>
        <n v="17586.580000000002"/>
        <n v="27511.95"/>
        <n v="7363.62"/>
        <n v="19566.18"/>
        <n v="10390.299999999999"/>
        <n v="10473.379999999999"/>
        <n v="25931.15"/>
        <n v="47354.76"/>
        <n v="7914.58"/>
        <n v="72631.12"/>
        <n v="16873.86"/>
        <n v="35131.5"/>
        <n v="63509.36"/>
        <n v="12765.42"/>
        <n v="44360.55"/>
        <n v="9152.1"/>
        <n v="13413.7"/>
        <n v="19623.400000000001"/>
        <n v="8702.77"/>
        <n v="35641.040000000001"/>
        <n v="5570.36"/>
        <n v="10208.06"/>
        <n v="11973.71"/>
        <n v="13172.74"/>
        <n v="8892.5499999999993"/>
        <n v="27868.38"/>
        <n v="17507.560000000001"/>
        <n v="64837.2"/>
        <n v="46149.42"/>
        <n v="12010.7"/>
        <n v="30211.52"/>
        <n v="18618.48"/>
        <n v="28196.6"/>
        <n v="64681.919999999998"/>
        <n v="35527.699999999997"/>
        <n v="27637.66"/>
        <n v="25973.68"/>
        <n v="8970.06"/>
        <n v="25125.1"/>
        <n v="41041.199999999997"/>
        <n v="60592.65"/>
        <n v="53051.4"/>
        <n v="16070.18"/>
        <n v="96989.65"/>
        <n v="16116.45"/>
        <n v="21052.560000000001"/>
        <n v="17333.759999999998"/>
        <n v="15196.76"/>
        <n v="2421.2399999999998"/>
        <n v="47357.85"/>
        <n v="8367.32"/>
        <n v="21082.75"/>
        <n v="38303.599999999999"/>
        <n v="32223.66"/>
        <n v="2901.65"/>
        <n v="69706.5"/>
        <n v="10245.36"/>
        <n v="25893.200000000001"/>
        <n v="69043.240000000005"/>
        <n v="25043.64"/>
        <n v="10347.36"/>
        <n v="6125.18"/>
        <n v="17930.25"/>
        <n v="3835.46"/>
        <n v="16362.32"/>
        <n v="17212.080000000002"/>
        <n v="5672.99"/>
        <n v="79875.05"/>
        <n v="16428.099999999999"/>
        <n v="29703.25"/>
        <n v="3335.36"/>
        <n v="85282.25"/>
        <n v="58275.199999999997"/>
        <n v="68203.960000000006"/>
        <n v="13907.1"/>
        <n v="31597.279999999999"/>
        <n v="25469.24"/>
        <n v="12530.58"/>
        <n v="534.02"/>
        <n v="34877.599999999999"/>
        <n v="25255.95"/>
        <n v="9713.65"/>
        <n v="75751.520000000004"/>
        <n v="8170.54"/>
        <n v="25366.18"/>
        <n v="38441.64"/>
        <n v="75658.95"/>
        <n v="40944.85"/>
        <n v="31182.560000000001"/>
        <n v="372.86"/>
        <n v="208.84"/>
        <n v="77364.3"/>
        <n v="2141.4899999999998"/>
        <n v="11050.92"/>
        <n v="15275.84"/>
        <n v="5752.34"/>
        <n v="12239.76"/>
        <n v="44452.28"/>
        <n v="45710"/>
        <n v="1143.8800000000001"/>
        <n v="76398.600000000006"/>
        <n v="46646.8"/>
        <n v="16009.59"/>
        <n v="9669.56"/>
        <n v="50598.12"/>
        <n v="19027.2"/>
        <n v="87457.85"/>
        <n v="9515.66"/>
        <n v="32744.55"/>
        <n v="40991.279999999999"/>
        <n v="59408.1"/>
        <n v="11063.85"/>
        <n v="6834.18"/>
        <n v="10130.34"/>
        <n v="47045.88"/>
        <n v="39224.54"/>
        <n v="79103.839999999997"/>
        <n v="27475.32"/>
        <n v="18424.580000000002"/>
        <n v="44286.03"/>
        <n v="6858.39"/>
        <n v="17039.22"/>
        <n v="30186.959999999999"/>
        <n v="1191.3900000000001"/>
        <n v="4045.44"/>
        <n v="52856.9"/>
        <n v="17295.75"/>
        <n v="31003.1"/>
        <n v="13798.64"/>
        <n v="18892.53"/>
        <n v="13140.16"/>
        <n v="49714.05"/>
        <n v="11293.78"/>
        <n v="81445.899999999994"/>
        <n v="41687.4"/>
        <n v="31982.46"/>
        <n v="55082.7"/>
        <n v="74957.75"/>
        <n v="39182.160000000003"/>
        <n v="47882.48"/>
        <n v="53472.75"/>
        <n v="47972.01"/>
        <n v="7063.08"/>
        <n v="22723.94"/>
        <n v="91780.1"/>
        <n v="40802.67"/>
        <n v="40656.300000000003"/>
        <n v="48882.93"/>
        <n v="27646.74"/>
        <n v="19784.2"/>
        <n v="46587.81"/>
        <n v="3051.02"/>
        <n v="14521.03"/>
        <n v="23803.35"/>
        <n v="23041.53"/>
        <n v="31782.2"/>
        <n v="9108.8700000000008"/>
        <n v="25510.74"/>
        <n v="84774"/>
        <n v="74127.55"/>
        <n v="55544.88"/>
        <n v="10015.52"/>
        <n v="10188.91"/>
        <n v="3588.8"/>
        <n v="32915.24"/>
        <n v="66511.899999999994"/>
        <n v="5954.48"/>
        <n v="16389.07"/>
        <n v="6541.61"/>
        <n v="1576.9"/>
        <n v="20122.55"/>
        <n v="21810.799999999999"/>
        <n v="41403.96"/>
        <n v="13576.36"/>
        <n v="16347.34"/>
        <n v="17334.07"/>
        <n v="37834.620000000003"/>
        <n v="78992.2"/>
        <n v="33957.879999999997"/>
        <n v="12212.56"/>
        <n v="2972.01"/>
        <n v="2288.79"/>
        <n v="5108.3500000000004"/>
        <n v="74159.649999999994"/>
        <n v="28524.54"/>
        <n v="18264.330000000002"/>
        <n v="35946"/>
        <n v="84912.05"/>
        <n v="26179.72"/>
        <n v="14516.24"/>
        <n v="9907.0400000000009"/>
        <n v="34125.360000000001"/>
        <n v="6329.56"/>
        <n v="25526.84"/>
        <n v="48914.16"/>
        <n v="38462.92"/>
        <n v="14512.52"/>
        <n v="27586.62"/>
        <n v="49327.32"/>
        <n v="28172.7"/>
        <n v="37102.620000000003"/>
        <n v="2165.61"/>
        <n v="23687.54"/>
        <n v="87883.45"/>
        <n v="22972.3"/>
        <n v="44371.64"/>
        <n v="65223.64"/>
        <n v="24627.360000000001"/>
        <n v="9702.25"/>
        <n v="30130.639999999999"/>
        <n v="49955.49"/>
        <n v="18692.43"/>
        <n v="6003.12"/>
        <n v="31534.6"/>
        <n v="38299.879999999997"/>
        <n v="28961.439999999999"/>
        <n v="65750.55"/>
        <n v="96128"/>
        <n v="1903.2"/>
        <n v="98066.3"/>
        <n v="71680.649999999994"/>
        <n v="90870.399999999994"/>
        <n v="36453.120000000003"/>
        <n v="23431.56"/>
        <n v="57152.6"/>
        <n v="67821.919999999998"/>
        <n v="34138.86"/>
        <n v="33450.400000000001"/>
        <n v="42800.91"/>
        <n v="20504.310000000001"/>
        <n v="13060.05"/>
        <n v="10065.209999999999"/>
        <n v="712.12"/>
        <n v="11670.3"/>
        <n v="23010.3"/>
        <n v="25493.599999999999"/>
        <n v="32653.68"/>
        <n v="27037.8"/>
        <n v="3160.36"/>
        <n v="8567.01"/>
        <n v="40883.46"/>
        <n v="38670.699999999997"/>
        <n v="19679.46"/>
        <n v="2026.6"/>
        <n v="18199.04"/>
        <n v="8387.99"/>
        <n v="1937"/>
        <n v="34937.72"/>
        <n v="37702.89"/>
        <n v="27673.16"/>
        <n v="25581.9"/>
        <n v="33863.24"/>
        <n v="7633.3"/>
        <n v="1714"/>
        <n v="17393.62"/>
        <n v="12061.76"/>
        <n v="5714.47"/>
        <n v="57714.75"/>
        <n v="9433.0499999999993"/>
        <n v="2445.75"/>
        <n v="4064.16"/>
        <n v="63760.85"/>
        <n v="39444.03"/>
        <n v="47721.120000000003"/>
        <n v="60950.85"/>
        <n v="1178.53"/>
        <n v="15526.35"/>
        <n v="19818.93"/>
        <n v="3239.74"/>
        <n v="54971.64"/>
        <n v="5961.96"/>
        <n v="3593.36"/>
        <n v="49124.800000000003"/>
        <n v="13004.9"/>
        <n v="27841.360000000001"/>
        <n v="36588.800000000003"/>
        <n v="7051.14"/>
        <n v="17446.5"/>
        <n v="22975.279999999999"/>
        <n v="8730.84"/>
        <n v="38476.839999999997"/>
        <n v="15426.38"/>
        <n v="8849.36"/>
        <n v="16729.37"/>
        <n v="58106.9"/>
        <n v="35018.22"/>
        <n v="1333.27"/>
        <n v="24975.33"/>
        <n v="12753.32"/>
        <n v="8140.55"/>
        <n v="11260.21"/>
        <n v="99220.55"/>
        <n v="39873.18"/>
        <n v="55410.48"/>
        <n v="17680.990000000002"/>
        <n v="49421.72"/>
        <n v="61429"/>
        <n v="39644.76"/>
        <n v="24558.93"/>
        <n v="6697.2"/>
        <n v="15308.02"/>
        <n v="64417.75"/>
        <n v="23683.14"/>
        <n v="29165.9"/>
        <n v="18696.32"/>
        <n v="32179.56"/>
        <n v="12656.45"/>
        <n v="6282.3"/>
        <n v="19824.23"/>
        <n v="19598.88"/>
        <n v="13969.66"/>
        <n v="11975.06"/>
        <n v="73679.75"/>
        <n v="3166.4"/>
        <n v="3559.25"/>
        <n v="14348.06"/>
        <n v="12813.54"/>
        <n v="10727.09"/>
        <n v="19197.57"/>
        <n v="37526.65"/>
        <n v="5475.57"/>
        <n v="11354.27"/>
        <n v="10131.32"/>
        <n v="59685.65"/>
        <n v="39463.5"/>
        <n v="1257.81"/>
        <n v="78329.759999999995"/>
        <n v="5687.74"/>
        <n v="16099.58"/>
        <n v="29896.400000000001"/>
        <n v="6788.92"/>
        <n v="25032.3"/>
        <n v="10312.89"/>
        <n v="34590.879999999997"/>
        <n v="23206.7"/>
        <n v="60819.95"/>
        <n v="53362.8"/>
        <n v="56716.32"/>
        <n v="6004.75"/>
        <n v="15150.69"/>
        <n v="57489.39"/>
        <n v="852.7"/>
        <n v="13402.55"/>
        <n v="26329.74"/>
        <n v="95546.7"/>
        <n v="54435.45"/>
        <n v="26428.560000000001"/>
        <n v="11624.21"/>
        <n v="39445.68"/>
        <n v="43730.94"/>
        <n v="51417.2"/>
        <n v="9985.5400000000009"/>
        <n v="12145.42"/>
        <n v="22430"/>
        <n v="3255.24"/>
        <n v="40641.65"/>
        <n v="50449.88"/>
        <n v="9677.4599999999991"/>
        <n v="5351.1"/>
        <n v="4989.33"/>
        <n v="31845.75"/>
        <n v="13774.71"/>
        <n v="78073.95"/>
        <n v="74817.100000000006"/>
        <n v="24253.72"/>
        <n v="63905.3"/>
        <n v="45141.5"/>
        <n v="15830.29"/>
        <n v="611.77"/>
        <n v="25164.15"/>
        <n v="13069.74"/>
        <n v="78151.44"/>
        <n v="15712.29"/>
        <n v="2598.56"/>
        <n v="13621.89"/>
        <n v="25478.34"/>
        <n v="3401.16"/>
        <n v="43893.42"/>
        <n v="7272.92"/>
        <n v="73988.350000000006"/>
        <n v="49536.56"/>
        <n v="44465.7"/>
        <n v="18468.86"/>
        <n v="27745.82"/>
        <n v="7611.69"/>
        <n v="74174.679999999993"/>
        <n v="15642.53"/>
        <n v="20578.900000000001"/>
        <n v="18564"/>
        <n v="16633.68"/>
        <n v="24052.38"/>
        <n v="77205.039999999994"/>
        <n v="61052.24"/>
        <n v="18433"/>
        <n v="13187.2"/>
        <n v="54254.82"/>
        <n v="24063.439999999999"/>
        <n v="13050.69"/>
        <n v="23762.92"/>
        <n v="20736.16"/>
        <n v="57198.8"/>
        <n v="22122.720000000001"/>
        <n v="11800.92"/>
        <n v="11383.59"/>
        <n v="25634.44"/>
        <n v="7082.52"/>
        <n v="56487.72"/>
        <n v="14949.55"/>
        <n v="26236.2"/>
        <n v="3286.64"/>
        <n v="35133.839999999997"/>
        <n v="14596.3"/>
        <n v="6121.53"/>
        <n v="33983.67"/>
        <n v="24746.22"/>
        <n v="4635.22"/>
        <n v="89403.85"/>
        <n v="9066.4"/>
        <n v="30664.98"/>
        <n v="34432.76"/>
        <n v="58774.16"/>
        <n v="43393.95"/>
        <n v="29591.08"/>
        <n v="34404.089999999997"/>
        <n v="10605.51"/>
        <n v="23050.59"/>
        <n v="13773.24"/>
        <n v="19295.55"/>
        <n v="15021.34"/>
        <n v="9409.8799999999992"/>
        <n v="29523.24"/>
        <n v="86080.85"/>
        <n v="12332.36"/>
        <n v="9314.83"/>
        <n v="18191.05"/>
        <n v="32348.31"/>
        <n v="34674.51"/>
        <n v="9753.48"/>
        <n v="75979.88"/>
        <n v="54096.4"/>
        <n v="12262.28"/>
        <n v="33608.800000000003"/>
        <n v="75492.2"/>
        <n v="14844.9"/>
        <n v="1115.96"/>
        <n v="23272.959999999999"/>
        <n v="19603.71"/>
        <n v="47184.4"/>
        <n v="10977.06"/>
        <n v="61300.12"/>
        <n v="1496.91"/>
        <n v="17208.64"/>
        <n v="10138.040000000001"/>
        <n v="16585.41"/>
        <n v="34805.599999999999"/>
        <n v="68583.48"/>
        <n v="1792.55"/>
        <n v="637.32000000000005"/>
        <n v="2389.8200000000002"/>
        <n v="248.66"/>
        <n v="19022.830000000002"/>
        <n v="23296.6"/>
        <n v="21206.32"/>
        <n v="47325.599999999999"/>
        <n v="23701.96"/>
        <n v="9163.6"/>
        <n v="38083.769999999997"/>
        <n v="29478.12"/>
        <n v="50392.55"/>
        <n v="24327.84"/>
        <n v="35894.800000000003"/>
        <n v="76913"/>
        <n v="27092.76"/>
        <n v="18499.95"/>
        <n v="42333.8"/>
        <n v="65778.600000000006"/>
        <n v="25948.38"/>
        <n v="1445.66"/>
        <n v="14571.07"/>
        <n v="12144.52"/>
        <n v="8206.64"/>
        <n v="69714.92"/>
        <n v="7820.31"/>
        <n v="17889.16"/>
        <n v="33499.300000000003"/>
        <n v="40089.269999999997"/>
        <n v="18136.919999999998"/>
        <n v="46068.69"/>
        <n v="61772.92"/>
        <n v="34101.300000000003"/>
        <n v="36552.980000000003"/>
        <n v="20611.68"/>
        <n v="15108.16"/>
        <n v="23644.799999999999"/>
        <n v="24078.85"/>
        <n v="19237.8"/>
        <n v="52833.33"/>
        <n v="1953.52"/>
        <n v="9198.2000000000007"/>
        <n v="9228.93"/>
        <n v="5219.05"/>
        <n v="23419.46"/>
        <n v="16593.16"/>
        <n v="1368.74"/>
        <n v="61869.8"/>
        <n v="11039.95"/>
        <n v="53931.56"/>
        <n v="34733.360000000001"/>
        <n v="11100.54"/>
        <n v="38885.85"/>
        <n v="3789.93"/>
        <n v="36981.9"/>
        <n v="32260"/>
        <n v="26209.7"/>
        <n v="35699.32"/>
        <n v="20213.7"/>
        <n v="9726.07"/>
        <n v="41142.870000000003"/>
        <n v="48952.56"/>
        <n v="20437.89"/>
        <n v="19697.580000000002"/>
        <n v="78130.350000000006"/>
        <n v="33987.9"/>
        <n v="8235.85"/>
        <n v="26814.46"/>
        <n v="13706.02"/>
        <n v="16965.599999999999"/>
        <n v="82540.05"/>
        <n v="76394.05"/>
        <n v="17472.060000000001"/>
        <n v="71947.88"/>
        <n v="3903.42"/>
        <n v="15429.75"/>
        <n v="7985.88"/>
        <n v="2880.18"/>
        <n v="17912.55"/>
        <n v="10404.09"/>
        <n v="9806.65"/>
        <n v="38797.760000000002"/>
        <n v="88124.85"/>
        <n v="39088.85"/>
        <n v="14111.72"/>
        <n v="90631.55"/>
        <n v="29679.57"/>
        <n v="6397.96"/>
        <n v="29691.88"/>
        <n v="18088.259999999998"/>
        <n v="13014.84"/>
        <n v="23967.1"/>
        <n v="33345.440000000002"/>
        <n v="41635.050000000003"/>
        <n v="3192.83"/>
        <n v="16699.080000000002"/>
        <n v="4093.47"/>
        <n v="48454.6"/>
        <n v="16899.21"/>
        <n v="27233.4"/>
        <n v="7358.76"/>
        <n v="34036.76"/>
        <n v="12000.27"/>
        <n v="37088.28"/>
        <n v="8843.16"/>
        <n v="13662.09"/>
        <n v="4847.26"/>
        <n v="84922.35"/>
        <n v="78608.149999999994"/>
        <n v="58283.95"/>
        <n v="10734.84"/>
        <n v="28119.99"/>
        <n v="32264.76"/>
        <n v="26752.3"/>
        <n v="30558.799999999999"/>
        <n v="43553.35"/>
        <n v="19953.62"/>
        <n v="14731.35"/>
        <n v="20562.2"/>
        <n v="29231.55"/>
        <n v="73739"/>
        <n v="6737.04"/>
        <n v="74726.100000000006"/>
        <n v="25606.26"/>
        <n v="14657.76"/>
        <n v="13766.23"/>
        <n v="16827.7"/>
        <n v="62005.599999999999"/>
        <n v="38761.9"/>
        <n v="72412.800000000003"/>
        <n v="11800.56"/>
        <n v="32509.1"/>
        <n v="2408.3000000000002"/>
        <n v="3370.46"/>
        <n v="32811.03"/>
        <n v="36756.06"/>
        <n v="15734.66"/>
        <n v="22288.799999999999"/>
        <n v="33482.199999999997"/>
        <n v="14960.65"/>
        <n v="8058.2"/>
        <n v="18686.43"/>
        <n v="9754.08"/>
        <n v="1207.68"/>
        <n v="1813.68"/>
        <n v="60615.76"/>
        <n v="36684.58"/>
        <n v="32777.339999999997"/>
        <n v="19656.96"/>
        <n v="38624.36"/>
        <n v="10291.65"/>
        <n v="95524.35"/>
        <n v="9163.34"/>
        <n v="655.09"/>
        <n v="25781.45"/>
        <n v="32970.120000000003"/>
        <n v="1681.35"/>
        <n v="52890.84"/>
        <n v="21396.36"/>
        <n v="48701.9"/>
        <n v="33905.08"/>
        <n v="17336.55"/>
        <n v="3497.16"/>
        <n v="9610.56"/>
        <n v="52497.8"/>
        <n v="33913.800000000003"/>
        <n v="30763.74"/>
        <n v="15680.06"/>
        <n v="18870.57"/>
        <n v="72314"/>
        <n v="67341.56"/>
        <n v="13498.14"/>
        <n v="18659.89"/>
        <n v="13028.97"/>
        <n v="29936.28"/>
        <n v="4937.7299999999996"/>
        <n v="38142.22"/>
        <n v="19550.3"/>
        <n v="7306.02"/>
        <n v="5284.23"/>
        <n v="71747.899999999994"/>
        <n v="22092.84"/>
        <n v="72756.649999999994"/>
        <n v="62764.9"/>
        <n v="25500.55"/>
        <n v="47226.6"/>
        <n v="4954.16"/>
        <n v="28762.12"/>
        <n v="11327.19"/>
        <n v="4694.55"/>
        <n v="39185.25"/>
        <n v="37488.85"/>
        <n v="69639.039999999994"/>
        <n v="23767.3"/>
        <n v="41448.839999999997"/>
        <n v="4810.3599999999997"/>
        <n v="29733.68"/>
        <n v="18797.7"/>
        <n v="74157.350000000006"/>
        <n v="13214.36"/>
        <n v="36459.120000000003"/>
        <n v="48462.84"/>
        <n v="2178.19"/>
        <n v="17070.71"/>
        <n v="39040.959999999999"/>
        <n v="37496.58"/>
        <n v="5588.76"/>
        <n v="19977.52"/>
        <n v="40076.68"/>
        <n v="22738.76"/>
        <n v="437.48"/>
        <n v="5321.3"/>
        <n v="76863.72"/>
        <n v="21595.599999999999"/>
        <n v="5406.58"/>
        <n v="8629.4500000000007"/>
        <n v="67998.8"/>
        <n v="11376.58"/>
        <n v="487.36"/>
        <n v="88464"/>
        <n v="23789.7"/>
        <n v="18654.28"/>
        <n v="78333.649999999994"/>
        <n v="72520.399999999994"/>
        <n v="12634.11"/>
        <n v="22152.92"/>
        <n v="44163.21"/>
        <n v="11218.92"/>
        <n v="42892.71"/>
        <n v="12114.14"/>
        <n v="31446.81"/>
        <n v="7515.18"/>
        <n v="3910.48"/>
        <n v="29561.14"/>
        <n v="9765.44"/>
        <n v="27814.11"/>
        <n v="14899.34"/>
        <n v="66347.05"/>
        <n v="12343.82"/>
        <n v="28789.83"/>
        <n v="25163.1"/>
        <n v="82149.45"/>
        <n v="6275.42"/>
        <n v="8667.9"/>
        <n v="13424.34"/>
        <n v="27198.76"/>
        <n v="33264.04"/>
        <n v="23865.34"/>
        <n v="10624.72"/>
        <n v="2910.59"/>
        <n v="2519.89"/>
        <n v="10267.41"/>
        <n v="77199.3"/>
        <n v="68700"/>
        <n v="6030.72"/>
        <n v="34285.17"/>
        <n v="64914.28"/>
        <n v="3165.12"/>
        <n v="13305.52"/>
        <n v="45510.42"/>
        <n v="52668"/>
        <n v="26376.639999999999"/>
        <n v="1101.83"/>
        <n v="17951.650000000001"/>
        <n v="90709.1"/>
        <n v="95362.45"/>
        <n v="52322.12"/>
        <n v="21374.52"/>
        <n v="13315.15"/>
        <n v="50073.5"/>
        <n v="1389.99"/>
        <n v="33810.93"/>
        <n v="1682.44"/>
        <n v="7996.77"/>
        <n v="57027.9"/>
        <n v="18296.150000000001"/>
        <n v="27062.639999999999"/>
        <n v="37790.06"/>
        <n v="60156"/>
        <n v="59458.05"/>
        <n v="4928.7700000000004"/>
        <n v="33098.1"/>
        <n v="30307.200000000001"/>
        <n v="228.76"/>
        <n v="88469.35"/>
        <n v="17968.099999999999"/>
        <n v="59269.599999999999"/>
        <n v="70791"/>
        <n v="9254.9"/>
        <n v="73825.899999999994"/>
        <n v="21143.13"/>
        <n v="27670.41"/>
        <n v="26846.9"/>
        <n v="10703.37"/>
        <n v="24565.9"/>
        <n v="61751.12"/>
        <n v="9458.2199999999993"/>
        <n v="24465.57"/>
        <n v="63893.75"/>
        <n v="68324.800000000003"/>
        <n v="11779.8"/>
        <n v="6733.59"/>
        <n v="3471.48"/>
        <n v="44694.15"/>
        <n v="27240.26"/>
        <n v="14909.76"/>
        <n v="65786.600000000006"/>
        <n v="10604.89"/>
        <n v="3962.23"/>
        <n v="31798.12"/>
        <n v="24609.64"/>
        <n v="19000.650000000001"/>
        <n v="27684.44"/>
        <n v="15924.76"/>
        <n v="45266.43"/>
        <n v="46945.05"/>
        <n v="20805.580000000002"/>
        <n v="14737.22"/>
        <n v="28665.14"/>
        <n v="44846.97"/>
        <n v="46311.12"/>
        <n v="3542.5"/>
        <n v="8835.8700000000008"/>
        <n v="14235.98"/>
        <n v="14337.03"/>
        <n v="2235.8200000000002"/>
        <n v="53858.7"/>
        <n v="2127.4"/>
        <n v="29528.78"/>
        <n v="50710.65"/>
        <n v="50908.35"/>
        <n v="28890.92"/>
        <n v="8087.12"/>
        <n v="11547.41"/>
        <n v="6202.98"/>
        <n v="69987.3"/>
        <n v="25679.22"/>
        <n v="39658.68"/>
        <n v="29423.25"/>
        <n v="15646.63"/>
        <n v="13722.74"/>
        <n v="6818.06"/>
        <n v="37572.559999999998"/>
        <n v="12936.78"/>
        <n v="82419.649999999994"/>
        <n v="45244.2"/>
        <n v="7535.26"/>
        <n v="61437.279999999999"/>
        <n v="4884.2"/>
        <n v="10234.4"/>
        <n v="14633.28"/>
        <n v="652.73"/>
        <n v="28383.48"/>
        <n v="49187.360000000001"/>
        <n v="7073.47"/>
        <n v="33391.230000000003"/>
        <n v="37053.839999999997"/>
        <n v="35815.699999999997"/>
        <n v="26566.16"/>
        <n v="17131.18"/>
        <n v="46911"/>
        <n v="50089.55"/>
        <n v="22858.95"/>
        <n v="76722.16"/>
        <n v="56649.42"/>
        <n v="39005.58"/>
        <n v="3669.44"/>
        <n v="66805.5"/>
        <n v="32566.75"/>
        <n v="33935.35"/>
        <n v="58192.959999999999"/>
        <n v="27466.55"/>
        <n v="8194.3700000000008"/>
        <n v="71985.399999999994"/>
        <n v="49276.5"/>
        <n v="29437.56"/>
        <n v="18311.54"/>
        <n v="32254.05"/>
        <n v="17716.560000000001"/>
        <n v="24306.16"/>
        <n v="2993.54"/>
        <n v="9024.67"/>
        <n v="50993.32"/>
        <n v="6341.64"/>
        <n v="3327.87"/>
        <n v="38052.559999999998"/>
        <n v="27648.9"/>
        <n v="2147.4"/>
        <n v="96656.15"/>
        <n v="14935.65"/>
        <n v="19648.84"/>
        <n v="30835.05"/>
        <n v="43335.39"/>
        <n v="32572.959999999999"/>
        <n v="18039.18"/>
        <n v="6933.57"/>
        <n v="26541.8"/>
        <n v="11765.72"/>
        <n v="13011.96"/>
        <n v="40726.76"/>
        <n v="10678.75"/>
        <n v="9877.0400000000009"/>
        <n v="31923.84"/>
        <n v="31577.08"/>
        <n v="23840.61"/>
        <n v="57773.36"/>
        <n v="19407.259999999998"/>
        <n v="62663.55"/>
        <n v="40997.25"/>
        <n v="3525.83"/>
        <n v="16969.71"/>
        <n v="15004.16"/>
        <n v="5141.3500000000004"/>
        <n v="10053.299999999999"/>
        <n v="27049.95"/>
        <n v="53782.5"/>
        <n v="66381.149999999994"/>
        <n v="59812.36"/>
        <n v="51302.49"/>
        <n v="42211.65"/>
        <n v="24621.15"/>
        <n v="18330.099999999999"/>
        <n v="97439"/>
        <n v="44047.72"/>
        <n v="43050"/>
        <n v="31687"/>
        <n v="15371.78"/>
        <n v="87870.75"/>
        <n v="12034.8"/>
        <n v="62194.48"/>
        <n v="15211.02"/>
        <n v="31859.55"/>
        <n v="26916.46"/>
        <n v="10449.75"/>
        <n v="17796.93"/>
        <n v="16506.8"/>
        <n v="25549.89"/>
        <n v="92949.45"/>
        <n v="29093.26"/>
        <n v="11393.72"/>
        <n v="27289.64"/>
        <n v="2920.14"/>
        <n v="25031.45"/>
        <n v="19096.080000000002"/>
        <n v="74849.95"/>
        <n v="50996.85"/>
        <n v="36347.519999999997"/>
        <n v="28508.54"/>
        <n v="17609.189999999999"/>
        <n v="21215.96"/>
        <n v="49908.75"/>
        <n v="46222.2"/>
        <n v="15103.59"/>
        <n v="69015"/>
        <n v="11360"/>
        <n v="28282.12"/>
        <n v="16401.5"/>
        <n v="34728.26"/>
        <n v="10867.25"/>
        <n v="9443.48"/>
        <n v="21157.46"/>
        <n v="92576.5"/>
        <n v="30341.52"/>
        <n v="4791.49"/>
        <n v="41946.559999999998"/>
        <n v="12204.59"/>
        <n v="48876.56"/>
        <n v="10302.44"/>
        <n v="5884.7"/>
        <n v="64588.95"/>
        <n v="29691.200000000001"/>
        <n v="3576.94"/>
        <n v="39579.160000000003"/>
        <n v="66037.45"/>
        <n v="42460.29"/>
        <n v="6689.41"/>
        <n v="21652.3"/>
        <n v="24015.55"/>
        <n v="21823.14"/>
        <n v="15546.44"/>
        <n v="6954.6"/>
        <n v="14061.3"/>
        <n v="28787.040000000001"/>
        <n v="73877.52"/>
        <n v="72996.55"/>
        <n v="58257.05"/>
        <n v="27850.75"/>
        <n v="54836.04"/>
        <n v="6208.96"/>
        <n v="3806.3"/>
        <n v="2526.1"/>
        <n v="1108.01"/>
        <n v="6277.02"/>
        <n v="59126.13"/>
        <n v="2597.8200000000002"/>
        <n v="31691.68"/>
        <n v="63991.96"/>
        <n v="63388.24"/>
        <n v="38075.599999999999"/>
        <n v="62653.2"/>
        <n v="4189.62"/>
        <n v="7083.82"/>
        <n v="5689.98"/>
        <n v="24591.84"/>
        <n v="37915.480000000003"/>
        <n v="31740.720000000001"/>
        <n v="37815.72"/>
        <n v="16360.24"/>
        <n v="16243.84"/>
        <n v="6228.39"/>
        <n v="529.42999999999995"/>
        <n v="27385.22"/>
        <n v="67466.649999999994"/>
        <n v="3900.72"/>
        <n v="22333.54"/>
        <n v="39198.04"/>
        <n v="2813.68"/>
        <n v="39499.980000000003"/>
        <n v="53467.02"/>
        <n v="26114.639999999999"/>
        <n v="26935.42"/>
        <n v="25872.85"/>
        <n v="9944.9599999999991"/>
        <n v="43239"/>
        <n v="41532.879999999997"/>
        <n v="81344.649999999994"/>
        <n v="33682.58"/>
        <n v="6258.08"/>
        <n v="7255.9"/>
        <n v="29107.47"/>
        <n v="12999.89"/>
        <n v="67606.45"/>
        <n v="5980.26"/>
        <n v="6371.84"/>
        <n v="21535.72"/>
        <n v="88798.75"/>
        <n v="53898.18"/>
        <n v="11615.16"/>
        <n v="39754.92"/>
        <n v="77226.649999999994"/>
        <n v="28237.919999999998"/>
        <n v="25105.5"/>
        <n v="3095.4"/>
        <n v="11025.6"/>
        <n v="10278.040000000001"/>
        <n v="46442.2"/>
        <n v="49849.89"/>
        <n v="12965.49"/>
        <n v="54753.4"/>
        <n v="33497"/>
        <n v="92805.55"/>
        <n v="41289.72"/>
        <n v="65266.28"/>
        <n v="12453.3"/>
        <n v="9303.52"/>
        <n v="11549.92"/>
        <n v="22883.35"/>
        <n v="13036"/>
        <n v="20404.439999999999"/>
        <n v="62129.279999999999"/>
        <n v="2779.82"/>
        <n v="32287"/>
        <n v="26501.5"/>
        <n v="77339.8"/>
        <n v="33643.599999999999"/>
        <n v="15233.78"/>
        <n v="49192.85"/>
        <n v="83465.25"/>
        <n v="18629.05"/>
        <n v="79166.95"/>
        <n v="33735.94"/>
        <n v="58369.68"/>
        <n v="72344.36"/>
        <n v="9188.4"/>
        <n v="34003.08"/>
        <n v="3315.93"/>
        <n v="38972.699999999997"/>
        <n v="50137.83"/>
        <n v="33492.42"/>
        <n v="32181.16"/>
        <n v="65993.36"/>
        <n v="32483.5"/>
        <n v="71295.72"/>
        <n v="37999.32"/>
        <n v="32412.5"/>
        <n v="13210.46"/>
        <n v="71172"/>
        <n v="69268.850000000006"/>
        <n v="41258.160000000003"/>
        <n v="18306"/>
        <n v="17528.66"/>
        <n v="10009.200000000001"/>
        <n v="2938.16"/>
        <n v="12143.47"/>
        <n v="1916.72"/>
        <n v="49785.56"/>
        <n v="9031.83"/>
        <n v="59211.6"/>
        <n v="8619.57"/>
        <n v="19265.82"/>
        <n v="6621.21"/>
        <n v="26813.61"/>
        <n v="92293.1"/>
        <n v="51058.6"/>
        <n v="19615.84"/>
        <n v="8917.09"/>
        <n v="13676.95"/>
        <n v="47358.8"/>
        <n v="12540.04"/>
        <n v="14600.75"/>
        <n v="19243.07"/>
        <n v="379.88"/>
        <n v="8290.82"/>
        <n v="16345.5"/>
        <n v="20198.64"/>
        <n v="9625.17"/>
        <n v="8440.4500000000007"/>
        <n v="75700.649999999994"/>
        <n v="15596.57"/>
        <n v="78797.25"/>
        <n v="7603.25"/>
        <n v="32933.5"/>
        <n v="21201.75"/>
        <n v="12613.7"/>
        <n v="3999.39"/>
        <n v="12686.18"/>
        <n v="14618"/>
        <n v="6338.95"/>
        <n v="54154.7"/>
        <n v="44509.36"/>
        <n v="19198.04"/>
        <n v="5425.98"/>
        <n v="12424.05"/>
        <n v="798.03"/>
        <n v="3526.62"/>
        <n v="5409.14"/>
        <n v="29596.48"/>
        <n v="17409.5"/>
        <n v="4389.2"/>
        <n v="23206.959999999999"/>
        <n v="73333.8"/>
        <n v="16669.830000000002"/>
        <n v="5692.25"/>
        <n v="13030.3"/>
        <n v="72636.25"/>
        <n v="1133.3599999999999"/>
        <n v="24796.2"/>
        <n v="24595.759999999998"/>
        <n v="3525.46"/>
        <n v="3559.77"/>
        <n v="62555.95"/>
        <n v="10031.07"/>
        <n v="81372.45"/>
        <n v="26377.5"/>
        <n v="36770.720000000001"/>
        <n v="68887.08"/>
        <n v="36728.36"/>
        <n v="14539.16"/>
        <n v="25853.66"/>
        <n v="42066.64"/>
        <n v="353.04"/>
        <n v="40492.85"/>
        <n v="44897.05"/>
        <n v="48501"/>
        <n v="18513.150000000001"/>
        <n v="12268.9"/>
        <n v="10262.459999999999"/>
        <n v="26329.32"/>
        <n v="70483.28"/>
        <n v="11387.68"/>
        <n v="37658.660000000003"/>
        <n v="55014.6"/>
        <n v="982.26"/>
        <n v="38334.99"/>
        <n v="6865.56"/>
        <n v="12609.51"/>
        <n v="3410.58"/>
        <n v="2675.05"/>
        <n v="3850.47"/>
        <n v="10315.049999999999"/>
        <n v="76289.649999999994"/>
        <n v="25661.7"/>
        <n v="24374.2"/>
        <n v="36698.6"/>
        <n v="79237.3"/>
        <n v="76645.2"/>
        <n v="18415.53"/>
        <n v="34279.660000000003"/>
        <n v="45467.55"/>
        <n v="34411.1"/>
        <n v="13589.32"/>
        <n v="25542.9"/>
        <n v="38237.279999999999"/>
        <n v="78123.8"/>
        <n v="19153.29"/>
        <n v="3571.93"/>
        <n v="11898.2"/>
        <n v="8646.2000000000007"/>
        <n v="19842.12"/>
        <n v="69057.45"/>
        <m/>
      </sharedItems>
    </cacheField>
    <cacheField name="Rating" numFmtId="0">
      <sharedItems containsString="0" containsBlank="1" containsNumber="1" minValue="1" maxValue="5" count="402">
        <n v="1.39"/>
        <n v="2.56"/>
        <n v="4.9800000000000004"/>
        <n v="1.44"/>
        <n v="3.73"/>
        <n v="3.91"/>
        <n v="4.18"/>
        <n v="2.98"/>
        <n v="1.17"/>
        <n v="2.0499999999999998"/>
        <n v="3.05"/>
        <n v="4.28"/>
        <n v="2.6"/>
        <n v="3.46"/>
        <n v="4.84"/>
        <n v="1.75"/>
        <n v="2.06"/>
        <n v="3.86"/>
        <n v="1.42"/>
        <n v="1.99"/>
        <n v="1.76"/>
        <n v="4.6100000000000003"/>
        <n v="4.63"/>
        <n v="4.75"/>
        <n v="4.34"/>
        <n v="1.73"/>
        <n v="3"/>
        <n v="4.55"/>
        <n v="3.37"/>
        <n v="2.35"/>
        <n v="1.02"/>
        <n v="2.04"/>
        <n v="1.53"/>
        <n v="2.2200000000000002"/>
        <n v="4"/>
        <n v="1.07"/>
        <n v="3.54"/>
        <n v="2.66"/>
        <n v="2.92"/>
        <n v="3.65"/>
        <n v="1.38"/>
        <n v="1.57"/>
        <n v="2.3199999999999998"/>
        <n v="4.3899999999999997"/>
        <n v="3.97"/>
        <n v="3.7"/>
        <n v="1.88"/>
        <n v="4.13"/>
        <n v="4.57"/>
        <n v="1.46"/>
        <n v="1.1399999999999999"/>
        <n v="3.27"/>
        <n v="3.93"/>
        <n v="3.45"/>
        <n v="3.64"/>
        <n v="4.33"/>
        <n v="4.71"/>
        <n v="1.04"/>
        <n v="4.62"/>
        <n v="1.2"/>
        <n v="3.85"/>
        <n v="2.2599999999999998"/>
        <n v="4.51"/>
        <n v="3.57"/>
        <n v="4.72"/>
        <n v="1.22"/>
        <n v="4.5599999999999996"/>
        <n v="2.5299999999999998"/>
        <n v="2.68"/>
        <n v="3.75"/>
        <n v="1.79"/>
        <n v="3.03"/>
        <n v="4.92"/>
        <n v="1.3"/>
        <n v="4.5999999999999996"/>
        <n v="3.09"/>
        <n v="4.3600000000000003"/>
        <n v="4.21"/>
        <n v="3.36"/>
        <n v="2.0099999999999998"/>
        <n v="3.61"/>
        <n v="3.07"/>
        <n v="1.63"/>
        <n v="1.97"/>
        <n v="2.99"/>
        <n v="1.01"/>
        <n v="3.88"/>
        <n v="1.8"/>
        <n v="4.03"/>
        <n v="1.54"/>
        <n v="2.5099999999999998"/>
        <n v="2.97"/>
        <n v="1.71"/>
        <n v="3.62"/>
        <n v="3.74"/>
        <n v="2.46"/>
        <n v="3.9"/>
        <n v="1.87"/>
        <n v="1.94"/>
        <n v="4.8099999999999996"/>
        <n v="2.33"/>
        <n v="2.88"/>
        <n v="2.42"/>
        <n v="1.47"/>
        <n v="4.99"/>
        <n v="4.6399999999999997"/>
        <n v="3.82"/>
        <n v="4.8499999999999996"/>
        <n v="2.2400000000000002"/>
        <n v="1.78"/>
        <n v="3.89"/>
        <n v="3.53"/>
        <n v="2.29"/>
        <n v="4.5"/>
        <n v="4.54"/>
        <n v="3.71"/>
        <n v="4.74"/>
        <n v="3.1"/>
        <n v="4.47"/>
        <n v="1.23"/>
        <n v="2.95"/>
        <n v="2.25"/>
        <n v="4.7"/>
        <n v="4.59"/>
        <n v="4.16"/>
        <n v="3.4"/>
        <n v="4.49"/>
        <n v="2.1"/>
        <n v="4.38"/>
        <n v="3.58"/>
        <n v="3.34"/>
        <n v="2.58"/>
        <n v="2.59"/>
        <n v="4.2699999999999996"/>
        <n v="4.24"/>
        <n v="2.31"/>
        <n v="3.98"/>
        <n v="1.9"/>
        <n v="1.03"/>
        <n v="1"/>
        <n v="4.4000000000000004"/>
        <n v="3.92"/>
        <n v="4.68"/>
        <n v="4.32"/>
        <n v="1.95"/>
        <n v="3.32"/>
        <n v="2.69"/>
        <n v="4.4800000000000004"/>
        <n v="1.1599999999999999"/>
        <n v="4.88"/>
        <n v="2.21"/>
        <n v="2.79"/>
        <n v="1.32"/>
        <n v="1.26"/>
        <n v="4.76"/>
        <n v="4.91"/>
        <n v="4.1399999999999997"/>
        <n v="4.9000000000000004"/>
        <n v="4.7300000000000004"/>
        <n v="4.3499999999999996"/>
        <n v="3.96"/>
        <n v="3.15"/>
        <n v="3.33"/>
        <n v="1.64"/>
        <n v="1.1000000000000001"/>
        <n v="3.49"/>
        <n v="4.67"/>
        <n v="3.8"/>
        <n v="1.06"/>
        <n v="4.79"/>
        <n v="2.85"/>
        <n v="1.29"/>
        <n v="4.78"/>
        <n v="3.5"/>
        <n v="4.97"/>
        <n v="2.09"/>
        <n v="4.45"/>
        <n v="1.52"/>
        <n v="2.76"/>
        <n v="3.78"/>
        <n v="2.34"/>
        <n v="1.28"/>
        <n v="1.19"/>
        <n v="3.17"/>
        <n v="2.0299999999999998"/>
        <n v="4.8600000000000003"/>
        <n v="4.2300000000000004"/>
        <n v="1.86"/>
        <n v="2.62"/>
        <n v="1.56"/>
        <n v="1.58"/>
        <n v="3.18"/>
        <n v="4.37"/>
        <n v="2.63"/>
        <n v="1.89"/>
        <n v="1.25"/>
        <n v="4.04"/>
        <n v="3.95"/>
        <n v="4.08"/>
        <n v="3.55"/>
        <n v="1.41"/>
        <n v="4.41"/>
        <n v="2.94"/>
        <n v="3.28"/>
        <n v="1.18"/>
        <n v="2.8"/>
        <n v="3.48"/>
        <n v="2.71"/>
        <n v="3.83"/>
        <n v="2.52"/>
        <n v="1.74"/>
        <n v="3.67"/>
        <n v="2.36"/>
        <n v="1.7"/>
        <n v="3.26"/>
        <n v="4.4400000000000004"/>
        <n v="1.91"/>
        <n v="2.86"/>
        <n v="3.12"/>
        <n v="2.4300000000000002"/>
        <n v="4.8"/>
        <n v="4.25"/>
        <n v="1.77"/>
        <n v="1.81"/>
        <n v="2.54"/>
        <n v="4.1100000000000003"/>
        <n v="3.81"/>
        <n v="4.83"/>
        <n v="2.7"/>
        <n v="1.84"/>
        <n v="3.11"/>
        <n v="4.95"/>
        <n v="1.24"/>
        <n v="4.2"/>
        <n v="3.01"/>
        <n v="3.79"/>
        <n v="1.59"/>
        <n v="2.87"/>
        <n v="2.16"/>
        <n v="1.82"/>
        <n v="4.29"/>
        <n v="2.81"/>
        <n v="2.27"/>
        <n v="1.85"/>
        <n v="1.98"/>
        <n v="4.6500000000000004"/>
        <n v="1.21"/>
        <n v="4.0599999999999996"/>
        <n v="2.14"/>
        <n v="3.25"/>
        <n v="1.6"/>
        <n v="4.7699999999999996"/>
        <n v="3.41"/>
        <n v="1.62"/>
        <n v="2.72"/>
        <n v="2.44"/>
        <n v="2.19"/>
        <n v="2.84"/>
        <n v="3.04"/>
        <n v="1.72"/>
        <n v="3.99"/>
        <n v="1.33"/>
        <n v="1.05"/>
        <n v="2.2999999999999998"/>
        <n v="2.5499999999999998"/>
        <n v="3.08"/>
        <n v="2.11"/>
        <n v="1.1200000000000001"/>
        <n v="1.69"/>
        <n v="1.66"/>
        <n v="4.96"/>
        <n v="4.82"/>
        <n v="2.57"/>
        <n v="1.1299999999999999"/>
        <n v="1.37"/>
        <n v="1.1499999999999999"/>
        <n v="2.91"/>
        <n v="3.77"/>
        <n v="2.38"/>
        <n v="2.0699999999999998"/>
        <n v="4.42"/>
        <n v="2.96"/>
        <n v="4.1500000000000004"/>
        <n v="1.08"/>
        <n v="2.4700000000000002"/>
        <n v="4.12"/>
        <n v="4.26"/>
        <n v="4.17"/>
        <n v="2.2000000000000002"/>
        <n v="1.55"/>
        <n v="2.02"/>
        <n v="2.93"/>
        <n v="3.59"/>
        <n v="3.43"/>
        <n v="4.8899999999999997"/>
        <n v="2.12"/>
        <n v="4.93"/>
        <n v="2.2799999999999998"/>
        <n v="1.96"/>
        <n v="3.47"/>
        <n v="3.39"/>
        <n v="1.68"/>
        <n v="3.31"/>
        <n v="2.67"/>
        <n v="2.08"/>
        <n v="1.49"/>
        <n v="3.42"/>
        <n v="4.01"/>
        <n v="2.15"/>
        <n v="3.02"/>
        <n v="2.64"/>
        <n v="4.1900000000000004"/>
        <n v="2.1800000000000002"/>
        <n v="3.66"/>
        <n v="1.34"/>
        <n v="3.38"/>
        <n v="3.29"/>
        <n v="3.51"/>
        <n v="2.39"/>
        <n v="3.52"/>
        <n v="2.75"/>
        <n v="1.27"/>
        <n v="3.16"/>
        <n v="4.9400000000000004"/>
        <n v="3.76"/>
        <n v="3.69"/>
        <n v="2.65"/>
        <n v="2.73"/>
        <n v="3.13"/>
        <n v="1.51"/>
        <n v="1.45"/>
        <n v="2.61"/>
        <n v="4.53"/>
        <n v="1.1100000000000001"/>
        <n v="2.5"/>
        <n v="2.77"/>
        <n v="2.9"/>
        <n v="1.61"/>
        <n v="3.3"/>
        <n v="3.84"/>
        <n v="1.43"/>
        <n v="4.22"/>
        <n v="2.23"/>
        <n v="1.36"/>
        <n v="3.87"/>
        <n v="2.83"/>
        <n v="3.22"/>
        <n v="5"/>
        <n v="1.31"/>
        <n v="1.4"/>
        <n v="3.21"/>
        <n v="4.3099999999999996"/>
        <n v="3.44"/>
        <n v="3.68"/>
        <n v="2.78"/>
        <n v="2.89"/>
        <n v="4.09"/>
        <n v="2.13"/>
        <n v="2.4500000000000002"/>
        <n v="2.41"/>
        <n v="2"/>
        <n v="2.74"/>
        <n v="3.94"/>
        <n v="1.5"/>
        <n v="1.93"/>
        <n v="2.4"/>
        <n v="2.37"/>
        <n v="4.0199999999999996"/>
        <n v="3.19"/>
        <n v="3.72"/>
        <n v="4.07"/>
        <n v="2.4900000000000002"/>
        <n v="1.0900000000000001"/>
        <n v="1.83"/>
        <n v="3.14"/>
        <n v="4.66"/>
        <n v="3.56"/>
        <n v="1.48"/>
        <n v="1.67"/>
        <n v="3.63"/>
        <n v="3.2"/>
        <n v="4.46"/>
        <n v="4.0999999999999996"/>
        <n v="4.3"/>
        <n v="3.06"/>
        <n v="4.43"/>
        <n v="1.92"/>
        <n v="3.6"/>
        <n v="3.23"/>
        <n v="4.6900000000000004"/>
        <n v="3.35"/>
        <n v="2.82"/>
        <n v="2.48"/>
        <n v="4.58"/>
        <n v="4.05"/>
        <n v="3.24"/>
        <n v="1.65"/>
        <n v="1.35"/>
        <n v="2.17"/>
        <n v="4.87"/>
        <n v="4.5199999999999996"/>
        <m/>
      </sharedItems>
    </cacheField>
    <cacheField name="Reviews" numFmtId="0">
      <sharedItems containsString="0" containsBlank="1" containsNumber="1" containsInteger="1" minValue="0" maxValue="5000"/>
    </cacheField>
    <cacheField name="OrderDate" numFmtId="0">
      <sharedItems containsNonDate="0" containsDate="1" containsString="0" containsBlank="1" minDate="2024-01-01T00:00:00" maxDate="2024-12-27T00:00:00" count="362">
        <d v="2024-11-11T00:00:00"/>
        <d v="2024-06-22T00:00:00"/>
        <d v="2024-05-27T00:00:00"/>
        <d v="2024-07-25T00:00:00"/>
        <d v="2024-02-19T00:00:00"/>
        <d v="2024-09-28T00:00:00"/>
        <d v="2024-07-02T00:00:00"/>
        <d v="2024-01-30T00:00:00"/>
        <d v="2024-09-21T00:00:00"/>
        <d v="2024-09-26T00:00:00"/>
        <d v="2024-02-20T00:00:00"/>
        <d v="2024-05-18T00:00:00"/>
        <d v="2024-08-09T00:00:00"/>
        <d v="2024-04-06T00:00:00"/>
        <d v="2024-07-11T00:00:00"/>
        <d v="2024-02-02T00:00:00"/>
        <d v="2024-05-09T00:00:00"/>
        <d v="2024-12-17T00:00:00"/>
        <d v="2024-01-24T00:00:00"/>
        <d v="2024-03-12T00:00:00"/>
        <d v="2024-06-28T00:00:00"/>
        <d v="2024-01-28T00:00:00"/>
        <d v="2024-04-07T00:00:00"/>
        <d v="2024-01-07T00:00:00"/>
        <d v="2024-02-08T00:00:00"/>
        <d v="2024-01-02T00:00:00"/>
        <d v="2024-05-26T00:00:00"/>
        <d v="2024-12-22T00:00:00"/>
        <d v="2024-08-28T00:00:00"/>
        <d v="2024-09-23T00:00:00"/>
        <d v="2024-09-07T00:00:00"/>
        <d v="2024-05-04T00:00:00"/>
        <d v="2024-08-08T00:00:00"/>
        <d v="2024-11-26T00:00:00"/>
        <d v="2024-04-26T00:00:00"/>
        <d v="2024-09-05T00:00:00"/>
        <d v="2024-10-16T00:00:00"/>
        <d v="2024-09-08T00:00:00"/>
        <d v="2024-03-24T00:00:00"/>
        <d v="2024-06-24T00:00:00"/>
        <d v="2024-11-28T00:00:00"/>
        <d v="2024-01-23T00:00:00"/>
        <d v="2024-10-15T00:00:00"/>
        <d v="2024-01-03T00:00:00"/>
        <d v="2024-07-24T00:00:00"/>
        <d v="2024-11-24T00:00:00"/>
        <d v="2024-11-29T00:00:00"/>
        <d v="2024-05-10T00:00:00"/>
        <d v="2024-01-13T00:00:00"/>
        <d v="2024-12-23T00:00:00"/>
        <d v="2024-10-01T00:00:00"/>
        <d v="2024-04-09T00:00:00"/>
        <d v="2024-07-03T00:00:00"/>
        <d v="2024-02-05T00:00:00"/>
        <d v="2024-11-30T00:00:00"/>
        <d v="2024-09-10T00:00:00"/>
        <d v="2024-03-15T00:00:00"/>
        <d v="2024-05-05T00:00:00"/>
        <d v="2024-03-05T00:00:00"/>
        <d v="2024-01-04T00:00:00"/>
        <d v="2024-02-26T00:00:00"/>
        <d v="2024-04-18T00:00:00"/>
        <d v="2024-05-06T00:00:00"/>
        <d v="2024-12-02T00:00:00"/>
        <d v="2024-08-30T00:00:00"/>
        <d v="2024-01-16T00:00:00"/>
        <d v="2024-03-27T00:00:00"/>
        <d v="2024-10-29T00:00:00"/>
        <d v="2024-05-22T00:00:00"/>
        <d v="2024-11-04T00:00:00"/>
        <d v="2024-12-26T00:00:00"/>
        <d v="2024-07-18T00:00:00"/>
        <d v="2024-10-04T00:00:00"/>
        <d v="2024-02-11T00:00:00"/>
        <d v="2024-11-22T00:00:00"/>
        <d v="2024-06-07T00:00:00"/>
        <d v="2024-04-17T00:00:00"/>
        <d v="2024-01-15T00:00:00"/>
        <d v="2024-11-09T00:00:00"/>
        <d v="2024-10-19T00:00:00"/>
        <d v="2024-06-27T00:00:00"/>
        <d v="2024-10-02T00:00:00"/>
        <d v="2024-08-19T00:00:00"/>
        <d v="2024-04-01T00:00:00"/>
        <d v="2024-03-26T00:00:00"/>
        <d v="2024-10-23T00:00:00"/>
        <d v="2024-09-16T00:00:00"/>
        <d v="2024-10-28T00:00:00"/>
        <d v="2024-08-15T00:00:00"/>
        <d v="2024-05-03T00:00:00"/>
        <d v="2024-04-29T00:00:00"/>
        <d v="2024-04-21T00:00:00"/>
        <d v="2024-09-22T00:00:00"/>
        <d v="2024-08-10T00:00:00"/>
        <d v="2024-10-06T00:00:00"/>
        <d v="2024-03-29T00:00:00"/>
        <d v="2024-06-20T00:00:00"/>
        <d v="2024-11-01T00:00:00"/>
        <d v="2024-04-23T00:00:00"/>
        <d v="2024-12-04T00:00:00"/>
        <d v="2024-10-07T00:00:00"/>
        <d v="2024-05-19T00:00:00"/>
        <d v="2024-07-10T00:00:00"/>
        <d v="2024-03-17T00:00:00"/>
        <d v="2024-11-27T00:00:00"/>
        <d v="2024-08-07T00:00:00"/>
        <d v="2024-07-22T00:00:00"/>
        <d v="2024-03-01T00:00:00"/>
        <d v="2024-02-03T00:00:00"/>
        <d v="2024-10-18T00:00:00"/>
        <d v="2024-04-20T00:00:00"/>
        <d v="2024-01-06T00:00:00"/>
        <d v="2024-12-12T00:00:00"/>
        <d v="2024-04-19T00:00:00"/>
        <d v="2024-07-01T00:00:00"/>
        <d v="2024-05-30T00:00:00"/>
        <d v="2024-07-07T00:00:00"/>
        <d v="2024-07-08T00:00:00"/>
        <d v="2024-08-20T00:00:00"/>
        <d v="2024-03-08T00:00:00"/>
        <d v="2024-07-19T00:00:00"/>
        <d v="2024-04-13T00:00:00"/>
        <d v="2024-08-22T00:00:00"/>
        <d v="2024-04-24T00:00:00"/>
        <d v="2024-10-03T00:00:00"/>
        <d v="2024-05-07T00:00:00"/>
        <d v="2024-09-03T00:00:00"/>
        <d v="2024-01-11T00:00:00"/>
        <d v="2024-07-31T00:00:00"/>
        <d v="2024-08-29T00:00:00"/>
        <d v="2024-02-12T00:00:00"/>
        <d v="2024-10-27T00:00:00"/>
        <d v="2024-01-21T00:00:00"/>
        <d v="2024-03-31T00:00:00"/>
        <d v="2024-04-15T00:00:00"/>
        <d v="2024-12-03T00:00:00"/>
        <d v="2024-11-14T00:00:00"/>
        <d v="2024-08-12T00:00:00"/>
        <d v="2024-11-21T00:00:00"/>
        <d v="2024-09-18T00:00:00"/>
        <d v="2024-06-15T00:00:00"/>
        <d v="2024-11-13T00:00:00"/>
        <d v="2024-04-14T00:00:00"/>
        <d v="2024-04-30T00:00:00"/>
        <d v="2024-09-06T00:00:00"/>
        <d v="2024-08-04T00:00:00"/>
        <d v="2024-02-01T00:00:00"/>
        <d v="2024-02-15T00:00:00"/>
        <d v="2024-05-02T00:00:00"/>
        <d v="2024-01-05T00:00:00"/>
        <d v="2024-04-02T00:00:00"/>
        <d v="2024-03-18T00:00:00"/>
        <d v="2024-07-14T00:00:00"/>
        <d v="2024-03-06T00:00:00"/>
        <d v="2024-05-24T00:00:00"/>
        <d v="2024-05-25T00:00:00"/>
        <d v="2024-03-21T00:00:00"/>
        <d v="2024-08-26T00:00:00"/>
        <d v="2024-04-22T00:00:00"/>
        <d v="2024-08-23T00:00:00"/>
        <d v="2024-09-09T00:00:00"/>
        <d v="2024-03-22T00:00:00"/>
        <d v="2024-11-17T00:00:00"/>
        <d v="2024-07-29T00:00:00"/>
        <d v="2024-04-11T00:00:00"/>
        <d v="2024-08-05T00:00:00"/>
        <d v="2024-11-20T00:00:00"/>
        <d v="2024-04-05T00:00:00"/>
        <d v="2024-10-14T00:00:00"/>
        <d v="2024-03-23T00:00:00"/>
        <d v="2024-12-15T00:00:00"/>
        <d v="2024-09-15T00:00:00"/>
        <d v="2024-11-15T00:00:00"/>
        <d v="2024-09-25T00:00:00"/>
        <d v="2024-06-23T00:00:00"/>
        <d v="2024-07-26T00:00:00"/>
        <d v="2024-01-26T00:00:00"/>
        <d v="2024-04-04T00:00:00"/>
        <d v="2024-04-28T00:00:00"/>
        <d v="2024-01-08T00:00:00"/>
        <d v="2024-03-07T00:00:00"/>
        <d v="2024-02-29T00:00:00"/>
        <d v="2024-12-14T00:00:00"/>
        <d v="2024-10-17T00:00:00"/>
        <d v="2024-03-20T00:00:00"/>
        <d v="2024-11-02T00:00:00"/>
        <d v="2024-06-19T00:00:00"/>
        <d v="2024-07-05T00:00:00"/>
        <d v="2024-10-22T00:00:00"/>
        <d v="2024-10-26T00:00:00"/>
        <d v="2024-09-04T00:00:00"/>
        <d v="2024-06-14T00:00:00"/>
        <d v="2024-06-01T00:00:00"/>
        <d v="2024-08-27T00:00:00"/>
        <d v="2024-05-31T00:00:00"/>
        <d v="2024-06-08T00:00:00"/>
        <d v="2024-06-18T00:00:00"/>
        <d v="2024-06-29T00:00:00"/>
        <d v="2024-12-25T00:00:00"/>
        <d v="2024-12-21T00:00:00"/>
        <d v="2024-05-23T00:00:00"/>
        <d v="2024-05-21T00:00:00"/>
        <d v="2024-12-13T00:00:00"/>
        <d v="2024-09-02T00:00:00"/>
        <d v="2024-10-08T00:00:00"/>
        <d v="2024-06-13T00:00:00"/>
        <d v="2024-01-25T00:00:00"/>
        <d v="2024-12-05T00:00:00"/>
        <d v="2024-11-10T00:00:00"/>
        <d v="2024-08-06T00:00:00"/>
        <d v="2024-12-11T00:00:00"/>
        <d v="2024-05-17T00:00:00"/>
        <d v="2024-03-04T00:00:00"/>
        <d v="2024-07-09T00:00:00"/>
        <d v="2024-03-13T00:00:00"/>
        <d v="2024-01-18T00:00:00"/>
        <d v="2024-10-31T00:00:00"/>
        <d v="2024-03-16T00:00:00"/>
        <d v="2024-10-20T00:00:00"/>
        <d v="2024-11-19T00:00:00"/>
        <d v="2024-02-09T00:00:00"/>
        <d v="2024-08-18T00:00:00"/>
        <d v="2024-12-06T00:00:00"/>
        <d v="2024-05-12T00:00:00"/>
        <d v="2024-06-16T00:00:00"/>
        <d v="2024-09-17T00:00:00"/>
        <d v="2024-02-25T00:00:00"/>
        <d v="2024-09-11T00:00:00"/>
        <d v="2024-07-21T00:00:00"/>
        <d v="2024-05-16T00:00:00"/>
        <d v="2024-08-21T00:00:00"/>
        <d v="2024-06-21T00:00:00"/>
        <d v="2024-01-29T00:00:00"/>
        <d v="2024-11-18T00:00:00"/>
        <d v="2024-06-02T00:00:00"/>
        <d v="2024-06-10T00:00:00"/>
        <d v="2024-02-27T00:00:00"/>
        <d v="2024-02-07T00:00:00"/>
        <d v="2024-06-17T00:00:00"/>
        <d v="2024-09-12T00:00:00"/>
        <d v="2024-05-01T00:00:00"/>
        <d v="2024-12-08T00:00:00"/>
        <d v="2024-01-14T00:00:00"/>
        <d v="2024-09-13T00:00:00"/>
        <d v="2024-07-16T00:00:00"/>
        <d v="2024-11-08T00:00:00"/>
        <d v="2024-03-09T00:00:00"/>
        <d v="2024-07-04T00:00:00"/>
        <d v="2024-06-30T00:00:00"/>
        <d v="2024-03-14T00:00:00"/>
        <d v="2024-07-13T00:00:00"/>
        <d v="2024-02-24T00:00:00"/>
        <d v="2024-06-09T00:00:00"/>
        <d v="2024-01-20T00:00:00"/>
        <d v="2024-10-13T00:00:00"/>
        <d v="2024-08-25T00:00:00"/>
        <d v="2024-07-30T00:00:00"/>
        <d v="2024-08-14T00:00:00"/>
        <d v="2024-03-19T00:00:00"/>
        <d v="2024-02-14T00:00:00"/>
        <d v="2024-02-22T00:00:00"/>
        <d v="2024-08-31T00:00:00"/>
        <d v="2024-10-10T00:00:00"/>
        <d v="2024-06-04T00:00:00"/>
        <d v="2024-06-26T00:00:00"/>
        <d v="2024-01-01T00:00:00"/>
        <d v="2024-03-03T00:00:00"/>
        <d v="2024-05-15T00:00:00"/>
        <d v="2024-02-04T00:00:00"/>
        <d v="2024-07-28T00:00:00"/>
        <d v="2024-12-10T00:00:00"/>
        <d v="2024-01-10T00:00:00"/>
        <d v="2024-08-03T00:00:00"/>
        <d v="2024-10-12T00:00:00"/>
        <d v="2024-09-30T00:00:00"/>
        <d v="2024-05-13T00:00:00"/>
        <d v="2024-09-19T00:00:00"/>
        <d v="2024-08-01T00:00:00"/>
        <d v="2024-01-22T00:00:00"/>
        <d v="2024-04-25T00:00:00"/>
        <d v="2024-10-30T00:00:00"/>
        <d v="2024-06-06T00:00:00"/>
        <d v="2024-04-08T00:00:00"/>
        <d v="2024-11-25T00:00:00"/>
        <d v="2024-05-14T00:00:00"/>
        <d v="2024-12-20T00:00:00"/>
        <d v="2024-09-20T00:00:00"/>
        <d v="2024-01-09T00:00:00"/>
        <d v="2024-02-17T00:00:00"/>
        <d v="2024-07-15T00:00:00"/>
        <d v="2024-07-12T00:00:00"/>
        <d v="2024-06-05T00:00:00"/>
        <d v="2024-04-16T00:00:00"/>
        <d v="2024-12-01T00:00:00"/>
        <d v="2024-08-16T00:00:00"/>
        <d v="2024-08-02T00:00:00"/>
        <d v="2024-11-07T00:00:00"/>
        <d v="2024-08-11T00:00:00"/>
        <d v="2024-05-11T00:00:00"/>
        <d v="2024-11-06T00:00:00"/>
        <d v="2024-02-06T00:00:00"/>
        <d v="2024-04-12T00:00:00"/>
        <d v="2024-05-28T00:00:00"/>
        <d v="2024-11-03T00:00:00"/>
        <d v="2024-03-11T00:00:00"/>
        <d v="2024-07-23T00:00:00"/>
        <d v="2024-06-11T00:00:00"/>
        <d v="2024-05-20T00:00:00"/>
        <d v="2024-10-21T00:00:00"/>
        <d v="2024-06-03T00:00:00"/>
        <d v="2024-05-29T00:00:00"/>
        <d v="2024-09-29T00:00:00"/>
        <d v="2024-02-16T00:00:00"/>
        <d v="2024-02-10T00:00:00"/>
        <d v="2024-03-10T00:00:00"/>
        <d v="2024-03-25T00:00:00"/>
        <d v="2024-01-31T00:00:00"/>
        <d v="2024-12-18T00:00:00"/>
        <d v="2024-02-13T00:00:00"/>
        <d v="2024-07-17T00:00:00"/>
        <d v="2024-03-28T00:00:00"/>
        <d v="2024-09-14T00:00:00"/>
        <d v="2024-09-24T00:00:00"/>
        <d v="2024-06-12T00:00:00"/>
        <d v="2024-09-27T00:00:00"/>
        <d v="2024-11-16T00:00:00"/>
        <d v="2024-03-30T00:00:00"/>
        <d v="2024-02-28T00:00:00"/>
        <d v="2024-08-13T00:00:00"/>
        <d v="2024-01-19T00:00:00"/>
        <d v="2024-05-08T00:00:00"/>
        <d v="2024-04-27T00:00:00"/>
        <d v="2024-09-01T00:00:00"/>
        <d v="2024-04-10T00:00:00"/>
        <d v="2024-11-12T00:00:00"/>
        <d v="2024-11-05T00:00:00"/>
        <d v="2024-08-24T00:00:00"/>
        <d v="2024-12-07T00:00:00"/>
        <d v="2024-01-27T00:00:00"/>
        <d v="2024-10-09T00:00:00"/>
        <d v="2024-07-06T00:00:00"/>
        <d v="2024-11-23T00:00:00"/>
        <d v="2024-10-24T00:00:00"/>
        <d v="2024-07-20T00:00:00"/>
        <d v="2024-08-17T00:00:00"/>
        <d v="2024-02-21T00:00:00"/>
        <d v="2024-12-09T00:00:00"/>
        <d v="2024-06-25T00:00:00"/>
        <d v="2024-12-16T00:00:00"/>
        <d v="2024-12-24T00:00:00"/>
        <d v="2024-01-17T00:00:00"/>
        <d v="2024-10-25T00:00:00"/>
        <d v="2024-07-27T00:00:00"/>
        <d v="2024-10-11T00:00:00"/>
        <d v="2024-01-12T00:00:00"/>
        <d v="2024-03-02T00:00:00"/>
        <d v="2024-04-03T00:00:00"/>
        <d v="2024-12-19T00:00:00"/>
        <d v="2024-10-05T00:00:00"/>
        <d v="2024-02-23T00:00:00"/>
        <d v="2024-02-18T00:00:00"/>
        <m/>
      </sharedItems>
      <fieldGroup par="21"/>
    </cacheField>
    <cacheField name="aggregate functions " numFmtId="0">
      <sharedItems containsString="0" containsBlank="1" containsNumber="1" minValue="113.55" maxValue="301995724.3900001"/>
    </cacheField>
    <cacheField name="aggregate functions" numFmtId="0">
      <sharedItems containsBlank="1"/>
    </cacheField>
    <cacheField name="if function" numFmtId="0">
      <sharedItems containsBlank="1"/>
    </cacheField>
    <cacheField name="multiple if " numFmtId="0">
      <sharedItems containsBlank="1"/>
    </cacheField>
    <cacheField name="vlookup" numFmtId="0">
      <sharedItems containsString="0" containsBlank="1" containsNumber="1" minValue="3665.44" maxValue="99349.3"/>
    </cacheField>
    <cacheField name="sumif " numFmtId="0">
      <sharedItems containsString="0" containsBlank="1" containsNumber="1" minValue="29200970.130000021" maxValue="92327183.770000085"/>
    </cacheField>
    <cacheField name="sumifs" numFmtId="0">
      <sharedItems containsString="0" containsBlank="1" containsNumber="1" minValue="29200970.130000021" maxValue="92327183.770000085"/>
    </cacheField>
    <cacheField name="index match " numFmtId="0">
      <sharedItems containsBlank="1"/>
    </cacheField>
    <cacheField name="Days (OrderDate)" numFmtId="0" databaseField="0">
      <fieldGroup base="11">
        <rangePr groupBy="days" startDate="2024-01-01T00:00:00" endDate="2024-12-27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7/2024"/>
        </groupItems>
      </fieldGroup>
    </cacheField>
    <cacheField name="Months (OrderDate)" numFmtId="0" databaseField="0">
      <fieldGroup base="11">
        <rangePr groupBy="months" startDate="2024-01-01T00:00:00" endDate="2024-12-27T00:00:00"/>
        <groupItems count="14">
          <s v="&lt;1/1/2024"/>
          <s v="Jan"/>
          <s v="Feb"/>
          <s v="Mar"/>
          <s v="Apr"/>
          <s v="May"/>
          <s v="Jun"/>
          <s v="Jul"/>
          <s v="Aug"/>
          <s v="Sep"/>
          <s v="Oct"/>
          <s v="Nov"/>
          <s v="Dec"/>
          <s v="&gt;12/27/2024"/>
        </groupItems>
      </fieldGroup>
    </cacheField>
  </cacheFields>
  <extLst>
    <ext xmlns:x14="http://schemas.microsoft.com/office/spreadsheetml/2009/9/main" uri="{725AE2AE-9491-48be-B2B4-4EB974FC3084}">
      <x14:pivotCacheDefinition pivotCacheId="310088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x v="0"/>
    <x v="0"/>
    <x v="0"/>
    <x v="0"/>
    <n v="301995724.3900001"/>
    <s v="sum"/>
    <s v="sq"/>
    <s v="sq"/>
    <n v="16284.02"/>
    <n v="92327183.770000085"/>
    <n v="92327183.770000085"/>
    <s v="Cairo"/>
  </r>
  <r>
    <x v="1"/>
    <x v="1"/>
    <x v="1"/>
    <x v="1"/>
    <x v="1"/>
    <x v="1"/>
    <x v="1"/>
    <x v="1"/>
    <x v="1"/>
    <x v="1"/>
    <x v="1"/>
    <x v="1"/>
    <n v="30199.57243900001"/>
    <s v="average "/>
    <s v="Jumia"/>
    <s v="Jum"/>
    <n v="13290.4"/>
    <n v="91504159.730000004"/>
    <n v="91504159.730000004"/>
    <s v="Alexandria"/>
  </r>
  <r>
    <x v="2"/>
    <x v="2"/>
    <x v="2"/>
    <x v="2"/>
    <x v="1"/>
    <x v="2"/>
    <x v="2"/>
    <x v="2"/>
    <x v="2"/>
    <x v="2"/>
    <x v="2"/>
    <x v="2"/>
    <n v="113.55"/>
    <s v="min"/>
    <s v="Jumia"/>
    <s v="Jum"/>
    <n v="26648.76"/>
    <n v="29200970.130000021"/>
    <n v="29200970.130000021"/>
    <s v="Casablanca"/>
  </r>
  <r>
    <x v="3"/>
    <x v="3"/>
    <x v="3"/>
    <x v="3"/>
    <x v="0"/>
    <x v="3"/>
    <x v="3"/>
    <x v="0"/>
    <x v="3"/>
    <x v="3"/>
    <x v="3"/>
    <x v="3"/>
    <n v="99993.8"/>
    <s v="max"/>
    <s v="sq"/>
    <s v="sq"/>
    <n v="3665.44"/>
    <n v="57542997.559999913"/>
    <n v="57542997.559999913"/>
    <s v="Dubai"/>
  </r>
  <r>
    <x v="4"/>
    <x v="4"/>
    <x v="0"/>
    <x v="4"/>
    <x v="0"/>
    <x v="2"/>
    <x v="4"/>
    <x v="1"/>
    <x v="4"/>
    <x v="4"/>
    <x v="4"/>
    <x v="4"/>
    <n v="10000"/>
    <s v="count"/>
    <s v="sq"/>
    <s v="sq"/>
    <n v="26648.76"/>
    <n v="92327183.770000085"/>
    <n v="92327183.770000085"/>
    <s v="Casablanca"/>
  </r>
  <r>
    <x v="5"/>
    <x v="5"/>
    <x v="1"/>
    <x v="5"/>
    <x v="0"/>
    <x v="4"/>
    <x v="5"/>
    <x v="3"/>
    <x v="5"/>
    <x v="5"/>
    <x v="5"/>
    <x v="5"/>
    <n v="9843"/>
    <s v="count if"/>
    <s v="sq"/>
    <s v="sq"/>
    <n v="99349.3"/>
    <n v="91504159.730000004"/>
    <n v="91504159.730000004"/>
    <s v="Riyadh"/>
  </r>
  <r>
    <x v="6"/>
    <x v="5"/>
    <x v="1"/>
    <x v="5"/>
    <x v="0"/>
    <x v="2"/>
    <x v="6"/>
    <x v="1"/>
    <x v="6"/>
    <x v="6"/>
    <x v="6"/>
    <x v="6"/>
    <m/>
    <m/>
    <s v="sq"/>
    <s v="sq"/>
    <n v="26648.76"/>
    <n v="91504159.730000004"/>
    <n v="91504159.730000004"/>
    <s v="Casablanca"/>
  </r>
  <r>
    <x v="7"/>
    <x v="6"/>
    <x v="4"/>
    <x v="6"/>
    <x v="0"/>
    <x v="2"/>
    <x v="7"/>
    <x v="2"/>
    <x v="7"/>
    <x v="7"/>
    <x v="7"/>
    <x v="7"/>
    <m/>
    <m/>
    <s v="sq"/>
    <s v="sq"/>
    <n v="26648.76"/>
    <n v="31420413.200000018"/>
    <n v="31420413.200000018"/>
    <s v="Casablanca"/>
  </r>
  <r>
    <x v="8"/>
    <x v="5"/>
    <x v="1"/>
    <x v="5"/>
    <x v="2"/>
    <x v="3"/>
    <x v="8"/>
    <x v="3"/>
    <x v="8"/>
    <x v="8"/>
    <x v="8"/>
    <x v="8"/>
    <m/>
    <m/>
    <s v="Amazon"/>
    <s v="Amazon"/>
    <n v="3665.44"/>
    <n v="91504159.730000004"/>
    <n v="91504159.730000004"/>
    <s v="Dubai"/>
  </r>
  <r>
    <x v="9"/>
    <x v="7"/>
    <x v="0"/>
    <x v="7"/>
    <x v="1"/>
    <x v="4"/>
    <x v="9"/>
    <x v="2"/>
    <x v="9"/>
    <x v="9"/>
    <x v="9"/>
    <x v="9"/>
    <m/>
    <m/>
    <s v="Jumia"/>
    <s v="Jum"/>
    <n v="99349.3"/>
    <n v="92327183.770000085"/>
    <n v="92327183.770000085"/>
    <s v="Riyadh"/>
  </r>
  <r>
    <x v="10"/>
    <x v="0"/>
    <x v="0"/>
    <x v="0"/>
    <x v="1"/>
    <x v="4"/>
    <x v="10"/>
    <x v="0"/>
    <x v="10"/>
    <x v="10"/>
    <x v="10"/>
    <x v="10"/>
    <m/>
    <m/>
    <s v="Jumia"/>
    <s v="Jum"/>
    <n v="99349.3"/>
    <n v="92327183.770000085"/>
    <n v="92327183.770000085"/>
    <s v="Riyadh"/>
  </r>
  <r>
    <x v="11"/>
    <x v="8"/>
    <x v="3"/>
    <x v="8"/>
    <x v="1"/>
    <x v="2"/>
    <x v="11"/>
    <x v="1"/>
    <x v="11"/>
    <x v="11"/>
    <x v="11"/>
    <x v="11"/>
    <m/>
    <m/>
    <s v="Jumia"/>
    <s v="Jum"/>
    <n v="26648.76"/>
    <n v="57542997.559999913"/>
    <n v="57542997.559999913"/>
    <s v="Casablanca"/>
  </r>
  <r>
    <x v="12"/>
    <x v="3"/>
    <x v="3"/>
    <x v="3"/>
    <x v="0"/>
    <x v="3"/>
    <x v="12"/>
    <x v="2"/>
    <x v="12"/>
    <x v="12"/>
    <x v="12"/>
    <x v="12"/>
    <m/>
    <m/>
    <s v="sq"/>
    <s v="sq"/>
    <n v="3665.44"/>
    <n v="57542997.559999913"/>
    <n v="57542997.559999913"/>
    <s v="Dubai"/>
  </r>
  <r>
    <x v="13"/>
    <x v="3"/>
    <x v="3"/>
    <x v="3"/>
    <x v="1"/>
    <x v="3"/>
    <x v="13"/>
    <x v="4"/>
    <x v="13"/>
    <x v="13"/>
    <x v="13"/>
    <x v="13"/>
    <m/>
    <m/>
    <s v="Jumia"/>
    <s v="Jum"/>
    <n v="3665.44"/>
    <n v="57542997.559999913"/>
    <n v="57542997.559999913"/>
    <s v="Dubai"/>
  </r>
  <r>
    <x v="14"/>
    <x v="3"/>
    <x v="3"/>
    <x v="3"/>
    <x v="1"/>
    <x v="1"/>
    <x v="14"/>
    <x v="4"/>
    <x v="14"/>
    <x v="14"/>
    <x v="14"/>
    <x v="14"/>
    <m/>
    <m/>
    <s v="Jumia"/>
    <s v="Jum"/>
    <n v="13290.4"/>
    <n v="57542997.559999913"/>
    <n v="57542997.559999913"/>
    <s v="Alexandria"/>
  </r>
  <r>
    <x v="15"/>
    <x v="7"/>
    <x v="0"/>
    <x v="7"/>
    <x v="2"/>
    <x v="0"/>
    <x v="15"/>
    <x v="3"/>
    <x v="15"/>
    <x v="15"/>
    <x v="15"/>
    <x v="15"/>
    <m/>
    <m/>
    <s v="Amazon"/>
    <s v="Amazon"/>
    <n v="16284.02"/>
    <n v="92327183.770000085"/>
    <n v="92327183.770000085"/>
    <s v="Cairo"/>
  </r>
  <r>
    <x v="16"/>
    <x v="0"/>
    <x v="0"/>
    <x v="0"/>
    <x v="0"/>
    <x v="1"/>
    <x v="16"/>
    <x v="3"/>
    <x v="16"/>
    <x v="16"/>
    <x v="16"/>
    <x v="16"/>
    <m/>
    <m/>
    <s v="sq"/>
    <s v="sq"/>
    <n v="13290.4"/>
    <n v="92327183.770000085"/>
    <n v="92327183.770000085"/>
    <s v="Alexandria"/>
  </r>
  <r>
    <x v="17"/>
    <x v="8"/>
    <x v="3"/>
    <x v="8"/>
    <x v="2"/>
    <x v="0"/>
    <x v="17"/>
    <x v="2"/>
    <x v="17"/>
    <x v="17"/>
    <x v="17"/>
    <x v="17"/>
    <m/>
    <m/>
    <s v="Amazon"/>
    <s v="Amazon"/>
    <n v="16284.02"/>
    <n v="57542997.559999913"/>
    <n v="57542997.559999913"/>
    <s v="Cairo"/>
  </r>
  <r>
    <x v="18"/>
    <x v="4"/>
    <x v="0"/>
    <x v="4"/>
    <x v="2"/>
    <x v="5"/>
    <x v="18"/>
    <x v="1"/>
    <x v="18"/>
    <x v="18"/>
    <x v="18"/>
    <x v="18"/>
    <m/>
    <m/>
    <s v="Amazon"/>
    <s v="Amazon"/>
    <n v="27872.98"/>
    <n v="92327183.770000085"/>
    <n v="92327183.770000085"/>
    <s v="Giza"/>
  </r>
  <r>
    <x v="19"/>
    <x v="5"/>
    <x v="1"/>
    <x v="5"/>
    <x v="0"/>
    <x v="0"/>
    <x v="19"/>
    <x v="2"/>
    <x v="19"/>
    <x v="19"/>
    <x v="19"/>
    <x v="19"/>
    <m/>
    <m/>
    <s v="sq"/>
    <s v="sq"/>
    <n v="16284.02"/>
    <n v="91504159.730000004"/>
    <n v="91504159.730000004"/>
    <s v="Cairo"/>
  </r>
  <r>
    <x v="20"/>
    <x v="9"/>
    <x v="1"/>
    <x v="9"/>
    <x v="2"/>
    <x v="3"/>
    <x v="20"/>
    <x v="4"/>
    <x v="20"/>
    <x v="20"/>
    <x v="20"/>
    <x v="20"/>
    <m/>
    <m/>
    <s v="Amazon"/>
    <s v="Amazon"/>
    <n v="3665.44"/>
    <n v="91504159.730000004"/>
    <n v="91504159.730000004"/>
    <s v="Dubai"/>
  </r>
  <r>
    <x v="21"/>
    <x v="0"/>
    <x v="0"/>
    <x v="0"/>
    <x v="1"/>
    <x v="2"/>
    <x v="21"/>
    <x v="4"/>
    <x v="21"/>
    <x v="21"/>
    <x v="21"/>
    <x v="21"/>
    <m/>
    <m/>
    <s v="Jumia"/>
    <s v="Jum"/>
    <n v="26648.76"/>
    <n v="92327183.770000085"/>
    <n v="92327183.770000085"/>
    <s v="Casablanca"/>
  </r>
  <r>
    <x v="22"/>
    <x v="4"/>
    <x v="0"/>
    <x v="4"/>
    <x v="1"/>
    <x v="1"/>
    <x v="22"/>
    <x v="0"/>
    <x v="22"/>
    <x v="22"/>
    <x v="22"/>
    <x v="22"/>
    <m/>
    <m/>
    <s v="Jumia"/>
    <s v="Jum"/>
    <n v="13290.4"/>
    <n v="92327183.770000085"/>
    <n v="92327183.770000085"/>
    <s v="Alexandria"/>
  </r>
  <r>
    <x v="23"/>
    <x v="8"/>
    <x v="3"/>
    <x v="8"/>
    <x v="1"/>
    <x v="2"/>
    <x v="23"/>
    <x v="2"/>
    <x v="23"/>
    <x v="23"/>
    <x v="23"/>
    <x v="23"/>
    <m/>
    <m/>
    <s v="Jumia"/>
    <s v="Jum"/>
    <n v="26648.76"/>
    <n v="57542997.559999913"/>
    <n v="57542997.559999913"/>
    <s v="Casablanca"/>
  </r>
  <r>
    <x v="24"/>
    <x v="0"/>
    <x v="0"/>
    <x v="0"/>
    <x v="0"/>
    <x v="3"/>
    <x v="24"/>
    <x v="1"/>
    <x v="24"/>
    <x v="24"/>
    <x v="24"/>
    <x v="24"/>
    <m/>
    <m/>
    <s v="sq"/>
    <s v="sq"/>
    <n v="3665.44"/>
    <n v="92327183.770000085"/>
    <n v="92327183.770000085"/>
    <s v="Dubai"/>
  </r>
  <r>
    <x v="25"/>
    <x v="7"/>
    <x v="0"/>
    <x v="7"/>
    <x v="0"/>
    <x v="2"/>
    <x v="25"/>
    <x v="3"/>
    <x v="25"/>
    <x v="25"/>
    <x v="25"/>
    <x v="25"/>
    <m/>
    <m/>
    <s v="sq"/>
    <s v="sq"/>
    <n v="26648.76"/>
    <n v="92327183.770000085"/>
    <n v="92327183.770000085"/>
    <s v="Casablanca"/>
  </r>
  <r>
    <x v="26"/>
    <x v="4"/>
    <x v="0"/>
    <x v="4"/>
    <x v="0"/>
    <x v="3"/>
    <x v="26"/>
    <x v="4"/>
    <x v="26"/>
    <x v="26"/>
    <x v="26"/>
    <x v="26"/>
    <m/>
    <m/>
    <s v="sq"/>
    <s v="sq"/>
    <n v="3665.44"/>
    <n v="92327183.770000085"/>
    <n v="92327183.770000085"/>
    <s v="Dubai"/>
  </r>
  <r>
    <x v="27"/>
    <x v="3"/>
    <x v="3"/>
    <x v="3"/>
    <x v="0"/>
    <x v="5"/>
    <x v="27"/>
    <x v="0"/>
    <x v="27"/>
    <x v="27"/>
    <x v="27"/>
    <x v="27"/>
    <m/>
    <m/>
    <s v="sq"/>
    <s v="sq"/>
    <n v="27872.98"/>
    <n v="57542997.559999913"/>
    <n v="57542997.559999913"/>
    <s v="Giza"/>
  </r>
  <r>
    <x v="28"/>
    <x v="2"/>
    <x v="2"/>
    <x v="2"/>
    <x v="2"/>
    <x v="5"/>
    <x v="28"/>
    <x v="1"/>
    <x v="28"/>
    <x v="28"/>
    <x v="28"/>
    <x v="28"/>
    <m/>
    <m/>
    <s v="Amazon"/>
    <s v="Amazon"/>
    <n v="27872.98"/>
    <n v="29200970.130000021"/>
    <n v="29200970.130000021"/>
    <s v="Giza"/>
  </r>
  <r>
    <x v="29"/>
    <x v="6"/>
    <x v="4"/>
    <x v="6"/>
    <x v="1"/>
    <x v="3"/>
    <x v="29"/>
    <x v="1"/>
    <x v="29"/>
    <x v="29"/>
    <x v="29"/>
    <x v="29"/>
    <m/>
    <m/>
    <s v="Jumia"/>
    <s v="Jum"/>
    <n v="3665.44"/>
    <n v="31420413.200000018"/>
    <n v="31420413.200000018"/>
    <s v="Dubai"/>
  </r>
  <r>
    <x v="30"/>
    <x v="0"/>
    <x v="0"/>
    <x v="0"/>
    <x v="1"/>
    <x v="5"/>
    <x v="30"/>
    <x v="2"/>
    <x v="30"/>
    <x v="30"/>
    <x v="30"/>
    <x v="30"/>
    <m/>
    <m/>
    <s v="Jumia"/>
    <s v="Jum"/>
    <n v="27872.98"/>
    <n v="92327183.770000085"/>
    <n v="92327183.770000085"/>
    <s v="Giza"/>
  </r>
  <r>
    <x v="31"/>
    <x v="3"/>
    <x v="3"/>
    <x v="3"/>
    <x v="0"/>
    <x v="5"/>
    <x v="31"/>
    <x v="1"/>
    <x v="31"/>
    <x v="10"/>
    <x v="31"/>
    <x v="31"/>
    <m/>
    <m/>
    <s v="sq"/>
    <s v="sq"/>
    <n v="27872.98"/>
    <n v="57542997.559999913"/>
    <n v="57542997.559999913"/>
    <s v="Giza"/>
  </r>
  <r>
    <x v="32"/>
    <x v="8"/>
    <x v="3"/>
    <x v="8"/>
    <x v="2"/>
    <x v="1"/>
    <x v="32"/>
    <x v="4"/>
    <x v="32"/>
    <x v="31"/>
    <x v="32"/>
    <x v="32"/>
    <m/>
    <m/>
    <s v="Amazon"/>
    <s v="Amazon"/>
    <n v="13290.4"/>
    <n v="57542997.559999913"/>
    <n v="57542997.559999913"/>
    <s v="Alexandria"/>
  </r>
  <r>
    <x v="33"/>
    <x v="9"/>
    <x v="1"/>
    <x v="9"/>
    <x v="0"/>
    <x v="1"/>
    <x v="33"/>
    <x v="1"/>
    <x v="33"/>
    <x v="32"/>
    <x v="33"/>
    <x v="33"/>
    <m/>
    <m/>
    <s v="sq"/>
    <s v="sq"/>
    <n v="13290.4"/>
    <n v="91504159.730000004"/>
    <n v="91504159.730000004"/>
    <s v="Alexandria"/>
  </r>
  <r>
    <x v="34"/>
    <x v="9"/>
    <x v="1"/>
    <x v="9"/>
    <x v="0"/>
    <x v="4"/>
    <x v="34"/>
    <x v="3"/>
    <x v="34"/>
    <x v="33"/>
    <x v="34"/>
    <x v="34"/>
    <m/>
    <m/>
    <s v="sq"/>
    <s v="sq"/>
    <n v="99349.3"/>
    <n v="91504159.730000004"/>
    <n v="91504159.730000004"/>
    <s v="Riyadh"/>
  </r>
  <r>
    <x v="35"/>
    <x v="4"/>
    <x v="0"/>
    <x v="4"/>
    <x v="0"/>
    <x v="2"/>
    <x v="35"/>
    <x v="4"/>
    <x v="35"/>
    <x v="34"/>
    <x v="35"/>
    <x v="1"/>
    <m/>
    <m/>
    <s v="sq"/>
    <s v="sq"/>
    <n v="26648.76"/>
    <n v="92327183.770000085"/>
    <n v="92327183.770000085"/>
    <s v="Casablanca"/>
  </r>
  <r>
    <x v="36"/>
    <x v="4"/>
    <x v="0"/>
    <x v="4"/>
    <x v="0"/>
    <x v="0"/>
    <x v="36"/>
    <x v="1"/>
    <x v="36"/>
    <x v="35"/>
    <x v="36"/>
    <x v="35"/>
    <m/>
    <m/>
    <s v="sq"/>
    <s v="sq"/>
    <n v="16284.02"/>
    <n v="92327183.770000085"/>
    <n v="92327183.770000085"/>
    <s v="Cairo"/>
  </r>
  <r>
    <x v="37"/>
    <x v="2"/>
    <x v="2"/>
    <x v="2"/>
    <x v="2"/>
    <x v="1"/>
    <x v="37"/>
    <x v="3"/>
    <x v="37"/>
    <x v="20"/>
    <x v="37"/>
    <x v="36"/>
    <m/>
    <m/>
    <s v="Amazon"/>
    <s v="Amazon"/>
    <n v="13290.4"/>
    <n v="29200970.130000021"/>
    <n v="29200970.130000021"/>
    <s v="Alexandria"/>
  </r>
  <r>
    <x v="38"/>
    <x v="8"/>
    <x v="3"/>
    <x v="8"/>
    <x v="1"/>
    <x v="3"/>
    <x v="38"/>
    <x v="2"/>
    <x v="38"/>
    <x v="36"/>
    <x v="38"/>
    <x v="37"/>
    <m/>
    <m/>
    <s v="Jumia"/>
    <s v="Jum"/>
    <n v="3665.44"/>
    <n v="57542997.559999913"/>
    <n v="57542997.559999913"/>
    <s v="Dubai"/>
  </r>
  <r>
    <x v="39"/>
    <x v="7"/>
    <x v="0"/>
    <x v="7"/>
    <x v="1"/>
    <x v="3"/>
    <x v="39"/>
    <x v="4"/>
    <x v="39"/>
    <x v="37"/>
    <x v="39"/>
    <x v="38"/>
    <m/>
    <m/>
    <s v="Jumia"/>
    <s v="Jum"/>
    <n v="3665.44"/>
    <n v="92327183.770000085"/>
    <n v="92327183.770000085"/>
    <s v="Dubai"/>
  </r>
  <r>
    <x v="40"/>
    <x v="3"/>
    <x v="3"/>
    <x v="3"/>
    <x v="0"/>
    <x v="5"/>
    <x v="40"/>
    <x v="3"/>
    <x v="40"/>
    <x v="38"/>
    <x v="40"/>
    <x v="4"/>
    <m/>
    <m/>
    <s v="sq"/>
    <s v="sq"/>
    <n v="27872.98"/>
    <n v="57542997.559999913"/>
    <n v="57542997.559999913"/>
    <s v="Giza"/>
  </r>
  <r>
    <x v="41"/>
    <x v="8"/>
    <x v="3"/>
    <x v="8"/>
    <x v="2"/>
    <x v="2"/>
    <x v="41"/>
    <x v="3"/>
    <x v="41"/>
    <x v="39"/>
    <x v="41"/>
    <x v="39"/>
    <m/>
    <m/>
    <s v="Amazon"/>
    <s v="Amazon"/>
    <n v="26648.76"/>
    <n v="57542997.559999913"/>
    <n v="57542997.559999913"/>
    <s v="Casablanca"/>
  </r>
  <r>
    <x v="42"/>
    <x v="7"/>
    <x v="0"/>
    <x v="7"/>
    <x v="0"/>
    <x v="3"/>
    <x v="42"/>
    <x v="4"/>
    <x v="42"/>
    <x v="40"/>
    <x v="42"/>
    <x v="40"/>
    <m/>
    <m/>
    <s v="sq"/>
    <s v="sq"/>
    <n v="3665.44"/>
    <n v="92327183.770000085"/>
    <n v="92327183.770000085"/>
    <s v="Dubai"/>
  </r>
  <r>
    <x v="43"/>
    <x v="1"/>
    <x v="1"/>
    <x v="1"/>
    <x v="0"/>
    <x v="0"/>
    <x v="43"/>
    <x v="3"/>
    <x v="43"/>
    <x v="11"/>
    <x v="43"/>
    <x v="41"/>
    <m/>
    <m/>
    <s v="sq"/>
    <s v="sq"/>
    <n v="16284.02"/>
    <n v="91504159.730000004"/>
    <n v="91504159.730000004"/>
    <s v="Cairo"/>
  </r>
  <r>
    <x v="44"/>
    <x v="4"/>
    <x v="0"/>
    <x v="4"/>
    <x v="1"/>
    <x v="2"/>
    <x v="44"/>
    <x v="1"/>
    <x v="44"/>
    <x v="41"/>
    <x v="44"/>
    <x v="42"/>
    <m/>
    <m/>
    <s v="Jumia"/>
    <s v="Jum"/>
    <n v="26648.76"/>
    <n v="92327183.770000085"/>
    <n v="92327183.770000085"/>
    <s v="Casablanca"/>
  </r>
  <r>
    <x v="45"/>
    <x v="1"/>
    <x v="1"/>
    <x v="1"/>
    <x v="1"/>
    <x v="3"/>
    <x v="45"/>
    <x v="4"/>
    <x v="45"/>
    <x v="42"/>
    <x v="45"/>
    <x v="43"/>
    <m/>
    <m/>
    <s v="Jumia"/>
    <s v="Jum"/>
    <n v="3665.44"/>
    <n v="91504159.730000004"/>
    <n v="91504159.730000004"/>
    <s v="Dubai"/>
  </r>
  <r>
    <x v="46"/>
    <x v="5"/>
    <x v="1"/>
    <x v="5"/>
    <x v="2"/>
    <x v="5"/>
    <x v="46"/>
    <x v="0"/>
    <x v="46"/>
    <x v="43"/>
    <x v="46"/>
    <x v="44"/>
    <m/>
    <m/>
    <s v="Amazon"/>
    <s v="Amazon"/>
    <n v="27872.98"/>
    <n v="91504159.730000004"/>
    <n v="91504159.730000004"/>
    <s v="Giza"/>
  </r>
  <r>
    <x v="47"/>
    <x v="1"/>
    <x v="1"/>
    <x v="1"/>
    <x v="1"/>
    <x v="5"/>
    <x v="47"/>
    <x v="3"/>
    <x v="47"/>
    <x v="44"/>
    <x v="47"/>
    <x v="45"/>
    <m/>
    <m/>
    <s v="Jumia"/>
    <s v="Jum"/>
    <n v="27872.98"/>
    <n v="91504159.730000004"/>
    <n v="91504159.730000004"/>
    <s v="Giza"/>
  </r>
  <r>
    <x v="48"/>
    <x v="7"/>
    <x v="0"/>
    <x v="7"/>
    <x v="1"/>
    <x v="2"/>
    <x v="48"/>
    <x v="2"/>
    <x v="48"/>
    <x v="45"/>
    <x v="48"/>
    <x v="46"/>
    <m/>
    <m/>
    <s v="Jumia"/>
    <s v="Jum"/>
    <n v="26648.76"/>
    <n v="92327183.770000085"/>
    <n v="92327183.770000085"/>
    <s v="Casablanca"/>
  </r>
  <r>
    <x v="49"/>
    <x v="7"/>
    <x v="0"/>
    <x v="7"/>
    <x v="0"/>
    <x v="2"/>
    <x v="49"/>
    <x v="4"/>
    <x v="49"/>
    <x v="46"/>
    <x v="49"/>
    <x v="47"/>
    <m/>
    <m/>
    <s v="sq"/>
    <s v="sq"/>
    <n v="26648.76"/>
    <n v="92327183.770000085"/>
    <n v="92327183.770000085"/>
    <s v="Casablanca"/>
  </r>
  <r>
    <x v="50"/>
    <x v="3"/>
    <x v="3"/>
    <x v="3"/>
    <x v="1"/>
    <x v="0"/>
    <x v="50"/>
    <x v="3"/>
    <x v="50"/>
    <x v="47"/>
    <x v="50"/>
    <x v="48"/>
    <m/>
    <m/>
    <s v="Jumia"/>
    <s v="Jum"/>
    <n v="16284.02"/>
    <n v="57542997.559999913"/>
    <n v="57542997.559999913"/>
    <s v="Cairo"/>
  </r>
  <r>
    <x v="51"/>
    <x v="4"/>
    <x v="0"/>
    <x v="4"/>
    <x v="2"/>
    <x v="4"/>
    <x v="51"/>
    <x v="1"/>
    <x v="51"/>
    <x v="48"/>
    <x v="51"/>
    <x v="49"/>
    <m/>
    <m/>
    <s v="Amazon"/>
    <s v="Amazon"/>
    <n v="99349.3"/>
    <n v="92327183.770000085"/>
    <n v="92327183.770000085"/>
    <s v="Riyadh"/>
  </r>
  <r>
    <x v="52"/>
    <x v="4"/>
    <x v="0"/>
    <x v="4"/>
    <x v="0"/>
    <x v="4"/>
    <x v="52"/>
    <x v="0"/>
    <x v="52"/>
    <x v="4"/>
    <x v="52"/>
    <x v="50"/>
    <m/>
    <m/>
    <s v="sq"/>
    <s v="sq"/>
    <n v="99349.3"/>
    <n v="92327183.770000085"/>
    <n v="92327183.770000085"/>
    <s v="Riyadh"/>
  </r>
  <r>
    <x v="53"/>
    <x v="8"/>
    <x v="3"/>
    <x v="8"/>
    <x v="1"/>
    <x v="3"/>
    <x v="53"/>
    <x v="0"/>
    <x v="53"/>
    <x v="49"/>
    <x v="53"/>
    <x v="51"/>
    <m/>
    <m/>
    <s v="Jumia"/>
    <s v="Jum"/>
    <n v="3665.44"/>
    <n v="57542997.559999913"/>
    <n v="57542997.559999913"/>
    <s v="Dubai"/>
  </r>
  <r>
    <x v="54"/>
    <x v="9"/>
    <x v="1"/>
    <x v="9"/>
    <x v="2"/>
    <x v="1"/>
    <x v="54"/>
    <x v="3"/>
    <x v="54"/>
    <x v="50"/>
    <x v="54"/>
    <x v="52"/>
    <m/>
    <m/>
    <s v="Amazon"/>
    <s v="Amazon"/>
    <n v="13290.4"/>
    <n v="91504159.730000004"/>
    <n v="91504159.730000004"/>
    <s v="Alexandria"/>
  </r>
  <r>
    <x v="55"/>
    <x v="3"/>
    <x v="3"/>
    <x v="3"/>
    <x v="2"/>
    <x v="1"/>
    <x v="55"/>
    <x v="4"/>
    <x v="55"/>
    <x v="51"/>
    <x v="55"/>
    <x v="12"/>
    <m/>
    <m/>
    <s v="Amazon"/>
    <s v="Amazon"/>
    <n v="13290.4"/>
    <n v="57542997.559999913"/>
    <n v="57542997.559999913"/>
    <s v="Alexandria"/>
  </r>
  <r>
    <x v="56"/>
    <x v="9"/>
    <x v="1"/>
    <x v="9"/>
    <x v="2"/>
    <x v="5"/>
    <x v="56"/>
    <x v="3"/>
    <x v="56"/>
    <x v="52"/>
    <x v="56"/>
    <x v="53"/>
    <m/>
    <m/>
    <s v="Amazon"/>
    <s v="Amazon"/>
    <n v="27872.98"/>
    <n v="91504159.730000004"/>
    <n v="91504159.730000004"/>
    <s v="Giza"/>
  </r>
  <r>
    <x v="57"/>
    <x v="9"/>
    <x v="1"/>
    <x v="9"/>
    <x v="2"/>
    <x v="2"/>
    <x v="57"/>
    <x v="2"/>
    <x v="57"/>
    <x v="53"/>
    <x v="57"/>
    <x v="26"/>
    <m/>
    <m/>
    <s v="Amazon"/>
    <s v="Amazon"/>
    <n v="26648.76"/>
    <n v="91504159.730000004"/>
    <n v="91504159.730000004"/>
    <s v="Casablanca"/>
  </r>
  <r>
    <x v="58"/>
    <x v="3"/>
    <x v="3"/>
    <x v="3"/>
    <x v="2"/>
    <x v="5"/>
    <x v="58"/>
    <x v="4"/>
    <x v="58"/>
    <x v="54"/>
    <x v="58"/>
    <x v="6"/>
    <m/>
    <m/>
    <s v="Amazon"/>
    <s v="Amazon"/>
    <n v="27872.98"/>
    <n v="57542997.559999913"/>
    <n v="57542997.559999913"/>
    <s v="Giza"/>
  </r>
  <r>
    <x v="59"/>
    <x v="4"/>
    <x v="0"/>
    <x v="4"/>
    <x v="0"/>
    <x v="1"/>
    <x v="59"/>
    <x v="0"/>
    <x v="59"/>
    <x v="55"/>
    <x v="59"/>
    <x v="54"/>
    <m/>
    <m/>
    <s v="sq"/>
    <s v="sq"/>
    <n v="13290.4"/>
    <n v="92327183.770000085"/>
    <n v="92327183.770000085"/>
    <s v="Alexandria"/>
  </r>
  <r>
    <x v="60"/>
    <x v="4"/>
    <x v="0"/>
    <x v="4"/>
    <x v="0"/>
    <x v="4"/>
    <x v="60"/>
    <x v="2"/>
    <x v="60"/>
    <x v="56"/>
    <x v="60"/>
    <x v="55"/>
    <m/>
    <m/>
    <s v="sq"/>
    <s v="sq"/>
    <n v="99349.3"/>
    <n v="92327183.770000085"/>
    <n v="92327183.770000085"/>
    <s v="Riyadh"/>
  </r>
  <r>
    <x v="61"/>
    <x v="7"/>
    <x v="0"/>
    <x v="7"/>
    <x v="1"/>
    <x v="2"/>
    <x v="61"/>
    <x v="1"/>
    <x v="61"/>
    <x v="57"/>
    <x v="61"/>
    <x v="56"/>
    <m/>
    <m/>
    <s v="Jumia"/>
    <s v="Jum"/>
    <n v="26648.76"/>
    <n v="92327183.770000085"/>
    <n v="92327183.770000085"/>
    <s v="Casablanca"/>
  </r>
  <r>
    <x v="62"/>
    <x v="2"/>
    <x v="2"/>
    <x v="2"/>
    <x v="2"/>
    <x v="4"/>
    <x v="62"/>
    <x v="4"/>
    <x v="62"/>
    <x v="58"/>
    <x v="62"/>
    <x v="57"/>
    <m/>
    <m/>
    <s v="Amazon"/>
    <s v="Amazon"/>
    <n v="99349.3"/>
    <n v="29200970.130000021"/>
    <n v="29200970.130000021"/>
    <s v="Riyadh"/>
  </r>
  <r>
    <x v="63"/>
    <x v="6"/>
    <x v="4"/>
    <x v="6"/>
    <x v="1"/>
    <x v="5"/>
    <x v="63"/>
    <x v="1"/>
    <x v="63"/>
    <x v="59"/>
    <x v="63"/>
    <x v="58"/>
    <m/>
    <m/>
    <s v="Jumia"/>
    <s v="Jum"/>
    <n v="27872.98"/>
    <n v="31420413.200000018"/>
    <n v="31420413.200000018"/>
    <s v="Giza"/>
  </r>
  <r>
    <x v="64"/>
    <x v="5"/>
    <x v="1"/>
    <x v="5"/>
    <x v="1"/>
    <x v="3"/>
    <x v="64"/>
    <x v="2"/>
    <x v="64"/>
    <x v="60"/>
    <x v="64"/>
    <x v="59"/>
    <m/>
    <m/>
    <s v="Jumia"/>
    <s v="Jum"/>
    <n v="3665.44"/>
    <n v="91504159.730000004"/>
    <n v="91504159.730000004"/>
    <s v="Dubai"/>
  </r>
  <r>
    <x v="65"/>
    <x v="8"/>
    <x v="3"/>
    <x v="8"/>
    <x v="0"/>
    <x v="4"/>
    <x v="65"/>
    <x v="1"/>
    <x v="65"/>
    <x v="11"/>
    <x v="65"/>
    <x v="60"/>
    <m/>
    <m/>
    <s v="sq"/>
    <s v="sq"/>
    <n v="99349.3"/>
    <n v="57542997.559999913"/>
    <n v="57542997.559999913"/>
    <s v="Riyadh"/>
  </r>
  <r>
    <x v="66"/>
    <x v="2"/>
    <x v="2"/>
    <x v="2"/>
    <x v="2"/>
    <x v="3"/>
    <x v="66"/>
    <x v="0"/>
    <x v="66"/>
    <x v="61"/>
    <x v="66"/>
    <x v="61"/>
    <m/>
    <m/>
    <s v="Amazon"/>
    <s v="Amazon"/>
    <n v="3665.44"/>
    <n v="29200970.130000021"/>
    <n v="29200970.130000021"/>
    <s v="Dubai"/>
  </r>
  <r>
    <x v="67"/>
    <x v="9"/>
    <x v="1"/>
    <x v="9"/>
    <x v="2"/>
    <x v="4"/>
    <x v="67"/>
    <x v="0"/>
    <x v="67"/>
    <x v="62"/>
    <x v="67"/>
    <x v="52"/>
    <m/>
    <m/>
    <s v="Amazon"/>
    <s v="Amazon"/>
    <n v="99349.3"/>
    <n v="91504159.730000004"/>
    <n v="91504159.730000004"/>
    <s v="Riyadh"/>
  </r>
  <r>
    <x v="68"/>
    <x v="2"/>
    <x v="2"/>
    <x v="2"/>
    <x v="0"/>
    <x v="2"/>
    <x v="68"/>
    <x v="1"/>
    <x v="68"/>
    <x v="63"/>
    <x v="68"/>
    <x v="62"/>
    <m/>
    <m/>
    <s v="sq"/>
    <s v="sq"/>
    <n v="26648.76"/>
    <n v="29200970.130000021"/>
    <n v="29200970.130000021"/>
    <s v="Casablanca"/>
  </r>
  <r>
    <x v="69"/>
    <x v="4"/>
    <x v="0"/>
    <x v="4"/>
    <x v="0"/>
    <x v="3"/>
    <x v="69"/>
    <x v="0"/>
    <x v="69"/>
    <x v="53"/>
    <x v="69"/>
    <x v="63"/>
    <m/>
    <m/>
    <s v="sq"/>
    <s v="sq"/>
    <n v="3665.44"/>
    <n v="92327183.770000085"/>
    <n v="92327183.770000085"/>
    <s v="Dubai"/>
  </r>
  <r>
    <x v="70"/>
    <x v="7"/>
    <x v="0"/>
    <x v="7"/>
    <x v="0"/>
    <x v="5"/>
    <x v="70"/>
    <x v="3"/>
    <x v="70"/>
    <x v="7"/>
    <x v="70"/>
    <x v="64"/>
    <m/>
    <m/>
    <s v="sq"/>
    <s v="sq"/>
    <n v="27872.98"/>
    <n v="92327183.770000085"/>
    <n v="92327183.770000085"/>
    <s v="Giza"/>
  </r>
  <r>
    <x v="71"/>
    <x v="8"/>
    <x v="3"/>
    <x v="8"/>
    <x v="2"/>
    <x v="3"/>
    <x v="71"/>
    <x v="1"/>
    <x v="71"/>
    <x v="64"/>
    <x v="71"/>
    <x v="65"/>
    <m/>
    <m/>
    <s v="Amazon"/>
    <s v="Amazon"/>
    <n v="3665.44"/>
    <n v="57542997.559999913"/>
    <n v="57542997.559999913"/>
    <s v="Dubai"/>
  </r>
  <r>
    <x v="72"/>
    <x v="1"/>
    <x v="1"/>
    <x v="1"/>
    <x v="1"/>
    <x v="0"/>
    <x v="72"/>
    <x v="4"/>
    <x v="72"/>
    <x v="65"/>
    <x v="72"/>
    <x v="66"/>
    <m/>
    <m/>
    <s v="Jumia"/>
    <s v="Jum"/>
    <n v="16284.02"/>
    <n v="91504159.730000004"/>
    <n v="91504159.730000004"/>
    <s v="Cairo"/>
  </r>
  <r>
    <x v="73"/>
    <x v="0"/>
    <x v="0"/>
    <x v="0"/>
    <x v="2"/>
    <x v="3"/>
    <x v="73"/>
    <x v="4"/>
    <x v="73"/>
    <x v="4"/>
    <x v="73"/>
    <x v="67"/>
    <m/>
    <m/>
    <s v="Amazon"/>
    <s v="Amazon"/>
    <n v="3665.44"/>
    <n v="92327183.770000085"/>
    <n v="92327183.770000085"/>
    <s v="Dubai"/>
  </r>
  <r>
    <x v="74"/>
    <x v="9"/>
    <x v="1"/>
    <x v="9"/>
    <x v="2"/>
    <x v="0"/>
    <x v="74"/>
    <x v="0"/>
    <x v="74"/>
    <x v="66"/>
    <x v="74"/>
    <x v="68"/>
    <m/>
    <m/>
    <s v="Amazon"/>
    <s v="Amazon"/>
    <n v="16284.02"/>
    <n v="91504159.730000004"/>
    <n v="91504159.730000004"/>
    <s v="Cairo"/>
  </r>
  <r>
    <x v="75"/>
    <x v="4"/>
    <x v="0"/>
    <x v="4"/>
    <x v="0"/>
    <x v="1"/>
    <x v="75"/>
    <x v="0"/>
    <x v="75"/>
    <x v="67"/>
    <x v="75"/>
    <x v="69"/>
    <m/>
    <m/>
    <s v="sq"/>
    <s v="sq"/>
    <n v="13290.4"/>
    <n v="92327183.770000085"/>
    <n v="92327183.770000085"/>
    <s v="Alexandria"/>
  </r>
  <r>
    <x v="76"/>
    <x v="1"/>
    <x v="1"/>
    <x v="1"/>
    <x v="0"/>
    <x v="3"/>
    <x v="76"/>
    <x v="2"/>
    <x v="76"/>
    <x v="68"/>
    <x v="76"/>
    <x v="70"/>
    <m/>
    <m/>
    <s v="sq"/>
    <s v="sq"/>
    <n v="3665.44"/>
    <n v="91504159.730000004"/>
    <n v="91504159.730000004"/>
    <s v="Dubai"/>
  </r>
  <r>
    <x v="77"/>
    <x v="6"/>
    <x v="4"/>
    <x v="6"/>
    <x v="2"/>
    <x v="2"/>
    <x v="77"/>
    <x v="1"/>
    <x v="77"/>
    <x v="48"/>
    <x v="77"/>
    <x v="71"/>
    <m/>
    <m/>
    <s v="Amazon"/>
    <s v="Amazon"/>
    <n v="26648.76"/>
    <n v="31420413.200000018"/>
    <n v="31420413.200000018"/>
    <s v="Casablanca"/>
  </r>
  <r>
    <x v="78"/>
    <x v="7"/>
    <x v="0"/>
    <x v="7"/>
    <x v="0"/>
    <x v="0"/>
    <x v="78"/>
    <x v="3"/>
    <x v="78"/>
    <x v="69"/>
    <x v="78"/>
    <x v="72"/>
    <m/>
    <m/>
    <s v="sq"/>
    <s v="sq"/>
    <n v="16284.02"/>
    <n v="92327183.770000085"/>
    <n v="92327183.770000085"/>
    <s v="Cairo"/>
  </r>
  <r>
    <x v="79"/>
    <x v="2"/>
    <x v="2"/>
    <x v="2"/>
    <x v="0"/>
    <x v="5"/>
    <x v="79"/>
    <x v="4"/>
    <x v="79"/>
    <x v="70"/>
    <x v="79"/>
    <x v="47"/>
    <m/>
    <m/>
    <s v="sq"/>
    <s v="sq"/>
    <n v="27872.98"/>
    <n v="29200970.130000021"/>
    <n v="29200970.130000021"/>
    <s v="Giza"/>
  </r>
  <r>
    <x v="80"/>
    <x v="1"/>
    <x v="1"/>
    <x v="1"/>
    <x v="0"/>
    <x v="1"/>
    <x v="80"/>
    <x v="1"/>
    <x v="80"/>
    <x v="71"/>
    <x v="80"/>
    <x v="73"/>
    <m/>
    <m/>
    <s v="sq"/>
    <s v="sq"/>
    <n v="13290.4"/>
    <n v="91504159.730000004"/>
    <n v="91504159.730000004"/>
    <s v="Alexandria"/>
  </r>
  <r>
    <x v="81"/>
    <x v="9"/>
    <x v="1"/>
    <x v="9"/>
    <x v="0"/>
    <x v="5"/>
    <x v="81"/>
    <x v="2"/>
    <x v="81"/>
    <x v="72"/>
    <x v="81"/>
    <x v="74"/>
    <m/>
    <m/>
    <s v="sq"/>
    <s v="sq"/>
    <n v="27872.98"/>
    <n v="91504159.730000004"/>
    <n v="91504159.730000004"/>
    <s v="Giza"/>
  </r>
  <r>
    <x v="82"/>
    <x v="6"/>
    <x v="4"/>
    <x v="6"/>
    <x v="2"/>
    <x v="5"/>
    <x v="82"/>
    <x v="4"/>
    <x v="82"/>
    <x v="73"/>
    <x v="82"/>
    <x v="31"/>
    <m/>
    <m/>
    <s v="Amazon"/>
    <s v="Amazon"/>
    <n v="27872.98"/>
    <n v="31420413.200000018"/>
    <n v="31420413.200000018"/>
    <s v="Giza"/>
  </r>
  <r>
    <x v="83"/>
    <x v="5"/>
    <x v="1"/>
    <x v="5"/>
    <x v="1"/>
    <x v="2"/>
    <x v="83"/>
    <x v="1"/>
    <x v="83"/>
    <x v="74"/>
    <x v="83"/>
    <x v="75"/>
    <m/>
    <m/>
    <s v="Jumia"/>
    <s v="Jum"/>
    <n v="26648.76"/>
    <n v="91504159.730000004"/>
    <n v="91504159.730000004"/>
    <s v="Casablanca"/>
  </r>
  <r>
    <x v="84"/>
    <x v="5"/>
    <x v="1"/>
    <x v="5"/>
    <x v="0"/>
    <x v="3"/>
    <x v="84"/>
    <x v="4"/>
    <x v="84"/>
    <x v="75"/>
    <x v="84"/>
    <x v="76"/>
    <m/>
    <m/>
    <s v="sq"/>
    <s v="sq"/>
    <n v="3665.44"/>
    <n v="91504159.730000004"/>
    <n v="91504159.730000004"/>
    <s v="Dubai"/>
  </r>
  <r>
    <x v="85"/>
    <x v="9"/>
    <x v="1"/>
    <x v="9"/>
    <x v="1"/>
    <x v="2"/>
    <x v="85"/>
    <x v="4"/>
    <x v="85"/>
    <x v="72"/>
    <x v="85"/>
    <x v="8"/>
    <m/>
    <m/>
    <s v="Jumia"/>
    <s v="Jum"/>
    <n v="26648.76"/>
    <n v="91504159.730000004"/>
    <n v="91504159.730000004"/>
    <s v="Casablanca"/>
  </r>
  <r>
    <x v="86"/>
    <x v="4"/>
    <x v="0"/>
    <x v="4"/>
    <x v="2"/>
    <x v="5"/>
    <x v="86"/>
    <x v="3"/>
    <x v="86"/>
    <x v="47"/>
    <x v="86"/>
    <x v="77"/>
    <m/>
    <m/>
    <s v="Amazon"/>
    <s v="Amazon"/>
    <n v="27872.98"/>
    <n v="92327183.770000085"/>
    <n v="92327183.770000085"/>
    <s v="Giza"/>
  </r>
  <r>
    <x v="87"/>
    <x v="7"/>
    <x v="0"/>
    <x v="7"/>
    <x v="2"/>
    <x v="0"/>
    <x v="87"/>
    <x v="1"/>
    <x v="87"/>
    <x v="76"/>
    <x v="87"/>
    <x v="70"/>
    <m/>
    <m/>
    <s v="Amazon"/>
    <s v="Amazon"/>
    <n v="16284.02"/>
    <n v="92327183.770000085"/>
    <n v="92327183.770000085"/>
    <s v="Cairo"/>
  </r>
  <r>
    <x v="88"/>
    <x v="6"/>
    <x v="4"/>
    <x v="6"/>
    <x v="1"/>
    <x v="0"/>
    <x v="88"/>
    <x v="4"/>
    <x v="88"/>
    <x v="77"/>
    <x v="88"/>
    <x v="78"/>
    <m/>
    <m/>
    <s v="Jumia"/>
    <s v="Jum"/>
    <n v="16284.02"/>
    <n v="31420413.200000018"/>
    <n v="31420413.200000018"/>
    <s v="Cairo"/>
  </r>
  <r>
    <x v="89"/>
    <x v="0"/>
    <x v="0"/>
    <x v="0"/>
    <x v="0"/>
    <x v="2"/>
    <x v="89"/>
    <x v="0"/>
    <x v="89"/>
    <x v="78"/>
    <x v="89"/>
    <x v="79"/>
    <m/>
    <m/>
    <s v="sq"/>
    <s v="sq"/>
    <n v="26648.76"/>
    <n v="92327183.770000085"/>
    <n v="92327183.770000085"/>
    <s v="Casablanca"/>
  </r>
  <r>
    <x v="90"/>
    <x v="8"/>
    <x v="3"/>
    <x v="8"/>
    <x v="0"/>
    <x v="0"/>
    <x v="90"/>
    <x v="4"/>
    <x v="90"/>
    <x v="79"/>
    <x v="90"/>
    <x v="80"/>
    <m/>
    <m/>
    <s v="sq"/>
    <s v="sq"/>
    <n v="16284.02"/>
    <n v="57542997.559999913"/>
    <n v="57542997.559999913"/>
    <s v="Cairo"/>
  </r>
  <r>
    <x v="91"/>
    <x v="2"/>
    <x v="2"/>
    <x v="2"/>
    <x v="0"/>
    <x v="3"/>
    <x v="91"/>
    <x v="3"/>
    <x v="91"/>
    <x v="80"/>
    <x v="91"/>
    <x v="81"/>
    <m/>
    <m/>
    <s v="sq"/>
    <s v="sq"/>
    <n v="3665.44"/>
    <n v="29200970.130000021"/>
    <n v="29200970.130000021"/>
    <s v="Dubai"/>
  </r>
  <r>
    <x v="92"/>
    <x v="3"/>
    <x v="3"/>
    <x v="3"/>
    <x v="2"/>
    <x v="2"/>
    <x v="92"/>
    <x v="0"/>
    <x v="92"/>
    <x v="81"/>
    <x v="92"/>
    <x v="82"/>
    <m/>
    <m/>
    <s v="Amazon"/>
    <s v="Amazon"/>
    <n v="26648.76"/>
    <n v="57542997.559999913"/>
    <n v="57542997.559999913"/>
    <s v="Casablanca"/>
  </r>
  <r>
    <x v="93"/>
    <x v="6"/>
    <x v="4"/>
    <x v="6"/>
    <x v="1"/>
    <x v="1"/>
    <x v="93"/>
    <x v="2"/>
    <x v="93"/>
    <x v="82"/>
    <x v="93"/>
    <x v="44"/>
    <m/>
    <m/>
    <s v="Jumia"/>
    <s v="Jum"/>
    <n v="13290.4"/>
    <n v="31420413.200000018"/>
    <n v="31420413.200000018"/>
    <s v="Alexandria"/>
  </r>
  <r>
    <x v="94"/>
    <x v="6"/>
    <x v="4"/>
    <x v="6"/>
    <x v="0"/>
    <x v="2"/>
    <x v="94"/>
    <x v="0"/>
    <x v="94"/>
    <x v="20"/>
    <x v="94"/>
    <x v="83"/>
    <m/>
    <m/>
    <s v="sq"/>
    <s v="sq"/>
    <n v="26648.76"/>
    <n v="31420413.200000018"/>
    <n v="31420413.200000018"/>
    <s v="Casablanca"/>
  </r>
  <r>
    <x v="95"/>
    <x v="7"/>
    <x v="0"/>
    <x v="7"/>
    <x v="0"/>
    <x v="4"/>
    <x v="95"/>
    <x v="4"/>
    <x v="95"/>
    <x v="4"/>
    <x v="95"/>
    <x v="84"/>
    <m/>
    <m/>
    <s v="sq"/>
    <s v="sq"/>
    <n v="99349.3"/>
    <n v="92327183.770000085"/>
    <n v="92327183.770000085"/>
    <s v="Riyadh"/>
  </r>
  <r>
    <x v="96"/>
    <x v="0"/>
    <x v="0"/>
    <x v="0"/>
    <x v="2"/>
    <x v="5"/>
    <x v="96"/>
    <x v="2"/>
    <x v="96"/>
    <x v="83"/>
    <x v="96"/>
    <x v="84"/>
    <m/>
    <m/>
    <s v="Amazon"/>
    <s v="Amazon"/>
    <n v="27872.98"/>
    <n v="92327183.770000085"/>
    <n v="92327183.770000085"/>
    <s v="Giza"/>
  </r>
  <r>
    <x v="97"/>
    <x v="0"/>
    <x v="0"/>
    <x v="0"/>
    <x v="0"/>
    <x v="5"/>
    <x v="97"/>
    <x v="0"/>
    <x v="97"/>
    <x v="84"/>
    <x v="97"/>
    <x v="61"/>
    <m/>
    <m/>
    <s v="sq"/>
    <s v="sq"/>
    <n v="27872.98"/>
    <n v="92327183.770000085"/>
    <n v="92327183.770000085"/>
    <s v="Giza"/>
  </r>
  <r>
    <x v="98"/>
    <x v="6"/>
    <x v="4"/>
    <x v="6"/>
    <x v="0"/>
    <x v="3"/>
    <x v="98"/>
    <x v="1"/>
    <x v="98"/>
    <x v="85"/>
    <x v="98"/>
    <x v="85"/>
    <m/>
    <m/>
    <s v="sq"/>
    <s v="sq"/>
    <n v="3665.44"/>
    <n v="31420413.200000018"/>
    <n v="31420413.200000018"/>
    <s v="Dubai"/>
  </r>
  <r>
    <x v="99"/>
    <x v="5"/>
    <x v="1"/>
    <x v="5"/>
    <x v="0"/>
    <x v="2"/>
    <x v="99"/>
    <x v="3"/>
    <x v="99"/>
    <x v="86"/>
    <x v="99"/>
    <x v="84"/>
    <m/>
    <m/>
    <s v="sq"/>
    <s v="sq"/>
    <n v="26648.76"/>
    <n v="91504159.730000004"/>
    <n v="91504159.730000004"/>
    <s v="Casablanca"/>
  </r>
  <r>
    <x v="100"/>
    <x v="7"/>
    <x v="0"/>
    <x v="7"/>
    <x v="1"/>
    <x v="0"/>
    <x v="100"/>
    <x v="0"/>
    <x v="100"/>
    <x v="87"/>
    <x v="100"/>
    <x v="86"/>
    <m/>
    <m/>
    <s v="Jumia"/>
    <s v="Jum"/>
    <n v="16284.02"/>
    <n v="92327183.770000085"/>
    <n v="92327183.770000085"/>
    <s v="Cairo"/>
  </r>
  <r>
    <x v="101"/>
    <x v="9"/>
    <x v="1"/>
    <x v="9"/>
    <x v="0"/>
    <x v="0"/>
    <x v="101"/>
    <x v="3"/>
    <x v="101"/>
    <x v="88"/>
    <x v="101"/>
    <x v="87"/>
    <m/>
    <m/>
    <s v="sq"/>
    <s v="sq"/>
    <n v="16284.02"/>
    <n v="91504159.730000004"/>
    <n v="91504159.730000004"/>
    <s v="Cairo"/>
  </r>
  <r>
    <x v="102"/>
    <x v="6"/>
    <x v="4"/>
    <x v="6"/>
    <x v="0"/>
    <x v="4"/>
    <x v="102"/>
    <x v="1"/>
    <x v="102"/>
    <x v="72"/>
    <x v="102"/>
    <x v="88"/>
    <m/>
    <m/>
    <s v="sq"/>
    <s v="sq"/>
    <n v="99349.3"/>
    <n v="31420413.200000018"/>
    <n v="31420413.200000018"/>
    <s v="Riyadh"/>
  </r>
  <r>
    <x v="103"/>
    <x v="3"/>
    <x v="3"/>
    <x v="3"/>
    <x v="1"/>
    <x v="0"/>
    <x v="103"/>
    <x v="3"/>
    <x v="103"/>
    <x v="89"/>
    <x v="103"/>
    <x v="74"/>
    <m/>
    <m/>
    <s v="Jumia"/>
    <s v="Jum"/>
    <n v="16284.02"/>
    <n v="57542997.559999913"/>
    <n v="57542997.559999913"/>
    <s v="Cairo"/>
  </r>
  <r>
    <x v="104"/>
    <x v="2"/>
    <x v="2"/>
    <x v="2"/>
    <x v="2"/>
    <x v="5"/>
    <x v="104"/>
    <x v="2"/>
    <x v="104"/>
    <x v="55"/>
    <x v="104"/>
    <x v="89"/>
    <m/>
    <m/>
    <s v="Amazon"/>
    <s v="Amazon"/>
    <n v="27872.98"/>
    <n v="29200970.130000021"/>
    <n v="29200970.130000021"/>
    <s v="Giza"/>
  </r>
  <r>
    <x v="105"/>
    <x v="2"/>
    <x v="2"/>
    <x v="2"/>
    <x v="2"/>
    <x v="2"/>
    <x v="105"/>
    <x v="0"/>
    <x v="105"/>
    <x v="90"/>
    <x v="105"/>
    <x v="90"/>
    <m/>
    <m/>
    <s v="Amazon"/>
    <s v="Amazon"/>
    <n v="26648.76"/>
    <n v="29200970.130000021"/>
    <n v="29200970.130000021"/>
    <s v="Casablanca"/>
  </r>
  <r>
    <x v="106"/>
    <x v="4"/>
    <x v="0"/>
    <x v="4"/>
    <x v="0"/>
    <x v="4"/>
    <x v="106"/>
    <x v="4"/>
    <x v="106"/>
    <x v="91"/>
    <x v="106"/>
    <x v="91"/>
    <m/>
    <m/>
    <s v="sq"/>
    <s v="sq"/>
    <n v="99349.3"/>
    <n v="92327183.770000085"/>
    <n v="92327183.770000085"/>
    <s v="Riyadh"/>
  </r>
  <r>
    <x v="107"/>
    <x v="9"/>
    <x v="1"/>
    <x v="9"/>
    <x v="2"/>
    <x v="1"/>
    <x v="107"/>
    <x v="1"/>
    <x v="107"/>
    <x v="44"/>
    <x v="107"/>
    <x v="92"/>
    <m/>
    <m/>
    <s v="Amazon"/>
    <s v="Amazon"/>
    <n v="13290.4"/>
    <n v="91504159.730000004"/>
    <n v="91504159.730000004"/>
    <s v="Alexandria"/>
  </r>
  <r>
    <x v="108"/>
    <x v="0"/>
    <x v="0"/>
    <x v="0"/>
    <x v="0"/>
    <x v="0"/>
    <x v="108"/>
    <x v="0"/>
    <x v="108"/>
    <x v="92"/>
    <x v="108"/>
    <x v="93"/>
    <m/>
    <m/>
    <s v="sq"/>
    <s v="sq"/>
    <n v="16284.02"/>
    <n v="92327183.770000085"/>
    <n v="92327183.770000085"/>
    <s v="Cairo"/>
  </r>
  <r>
    <x v="109"/>
    <x v="3"/>
    <x v="3"/>
    <x v="3"/>
    <x v="0"/>
    <x v="5"/>
    <x v="109"/>
    <x v="2"/>
    <x v="109"/>
    <x v="93"/>
    <x v="109"/>
    <x v="94"/>
    <m/>
    <m/>
    <s v="sq"/>
    <s v="sq"/>
    <n v="27872.98"/>
    <n v="57542997.559999913"/>
    <n v="57542997.559999913"/>
    <s v="Giza"/>
  </r>
  <r>
    <x v="110"/>
    <x v="4"/>
    <x v="0"/>
    <x v="4"/>
    <x v="2"/>
    <x v="0"/>
    <x v="110"/>
    <x v="3"/>
    <x v="110"/>
    <x v="53"/>
    <x v="110"/>
    <x v="89"/>
    <m/>
    <m/>
    <s v="Amazon"/>
    <s v="Amazon"/>
    <n v="16284.02"/>
    <n v="92327183.770000085"/>
    <n v="92327183.770000085"/>
    <s v="Cairo"/>
  </r>
  <r>
    <x v="111"/>
    <x v="7"/>
    <x v="0"/>
    <x v="7"/>
    <x v="0"/>
    <x v="0"/>
    <x v="111"/>
    <x v="2"/>
    <x v="111"/>
    <x v="94"/>
    <x v="111"/>
    <x v="54"/>
    <m/>
    <m/>
    <s v="sq"/>
    <s v="sq"/>
    <n v="16284.02"/>
    <n v="92327183.770000085"/>
    <n v="92327183.770000085"/>
    <s v="Cairo"/>
  </r>
  <r>
    <x v="112"/>
    <x v="0"/>
    <x v="0"/>
    <x v="0"/>
    <x v="2"/>
    <x v="5"/>
    <x v="112"/>
    <x v="1"/>
    <x v="112"/>
    <x v="95"/>
    <x v="112"/>
    <x v="95"/>
    <m/>
    <m/>
    <s v="Amazon"/>
    <s v="Amazon"/>
    <n v="27872.98"/>
    <n v="92327183.770000085"/>
    <n v="92327183.770000085"/>
    <s v="Giza"/>
  </r>
  <r>
    <x v="113"/>
    <x v="3"/>
    <x v="3"/>
    <x v="3"/>
    <x v="1"/>
    <x v="2"/>
    <x v="113"/>
    <x v="4"/>
    <x v="113"/>
    <x v="96"/>
    <x v="113"/>
    <x v="96"/>
    <m/>
    <m/>
    <s v="Jumia"/>
    <s v="Jum"/>
    <n v="26648.76"/>
    <n v="57542997.559999913"/>
    <n v="57542997.559999913"/>
    <s v="Casablanca"/>
  </r>
  <r>
    <x v="114"/>
    <x v="0"/>
    <x v="0"/>
    <x v="0"/>
    <x v="0"/>
    <x v="0"/>
    <x v="114"/>
    <x v="1"/>
    <x v="114"/>
    <x v="97"/>
    <x v="114"/>
    <x v="97"/>
    <m/>
    <m/>
    <s v="sq"/>
    <s v="sq"/>
    <n v="16284.02"/>
    <n v="92327183.770000085"/>
    <n v="92327183.770000085"/>
    <s v="Cairo"/>
  </r>
  <r>
    <x v="115"/>
    <x v="9"/>
    <x v="1"/>
    <x v="9"/>
    <x v="2"/>
    <x v="3"/>
    <x v="115"/>
    <x v="1"/>
    <x v="115"/>
    <x v="98"/>
    <x v="115"/>
    <x v="98"/>
    <m/>
    <m/>
    <s v="Amazon"/>
    <s v="Amazon"/>
    <n v="3665.44"/>
    <n v="91504159.730000004"/>
    <n v="91504159.730000004"/>
    <s v="Dubai"/>
  </r>
  <r>
    <x v="116"/>
    <x v="9"/>
    <x v="1"/>
    <x v="9"/>
    <x v="2"/>
    <x v="3"/>
    <x v="116"/>
    <x v="3"/>
    <x v="116"/>
    <x v="99"/>
    <x v="116"/>
    <x v="3"/>
    <m/>
    <m/>
    <s v="Amazon"/>
    <s v="Amazon"/>
    <n v="3665.44"/>
    <n v="91504159.730000004"/>
    <n v="91504159.730000004"/>
    <s v="Dubai"/>
  </r>
  <r>
    <x v="117"/>
    <x v="8"/>
    <x v="3"/>
    <x v="8"/>
    <x v="1"/>
    <x v="3"/>
    <x v="117"/>
    <x v="0"/>
    <x v="117"/>
    <x v="100"/>
    <x v="117"/>
    <x v="99"/>
    <m/>
    <m/>
    <s v="Jumia"/>
    <s v="Jum"/>
    <n v="3665.44"/>
    <n v="57542997.559999913"/>
    <n v="57542997.559999913"/>
    <s v="Dubai"/>
  </r>
  <r>
    <x v="118"/>
    <x v="2"/>
    <x v="2"/>
    <x v="2"/>
    <x v="0"/>
    <x v="5"/>
    <x v="118"/>
    <x v="2"/>
    <x v="118"/>
    <x v="74"/>
    <x v="118"/>
    <x v="100"/>
    <m/>
    <m/>
    <s v="sq"/>
    <s v="sq"/>
    <n v="27872.98"/>
    <n v="29200970.130000021"/>
    <n v="29200970.130000021"/>
    <s v="Giza"/>
  </r>
  <r>
    <x v="119"/>
    <x v="6"/>
    <x v="4"/>
    <x v="6"/>
    <x v="1"/>
    <x v="2"/>
    <x v="119"/>
    <x v="3"/>
    <x v="119"/>
    <x v="101"/>
    <x v="119"/>
    <x v="101"/>
    <m/>
    <m/>
    <s v="Jumia"/>
    <s v="Jum"/>
    <n v="26648.76"/>
    <n v="31420413.200000018"/>
    <n v="31420413.200000018"/>
    <s v="Casablanca"/>
  </r>
  <r>
    <x v="120"/>
    <x v="8"/>
    <x v="3"/>
    <x v="8"/>
    <x v="0"/>
    <x v="5"/>
    <x v="120"/>
    <x v="3"/>
    <x v="120"/>
    <x v="102"/>
    <x v="46"/>
    <x v="102"/>
    <m/>
    <m/>
    <s v="sq"/>
    <s v="sq"/>
    <n v="27872.98"/>
    <n v="57542997.559999913"/>
    <n v="57542997.559999913"/>
    <s v="Giza"/>
  </r>
  <r>
    <x v="121"/>
    <x v="5"/>
    <x v="1"/>
    <x v="5"/>
    <x v="1"/>
    <x v="5"/>
    <x v="121"/>
    <x v="2"/>
    <x v="121"/>
    <x v="103"/>
    <x v="120"/>
    <x v="103"/>
    <m/>
    <m/>
    <s v="Jumia"/>
    <s v="Jum"/>
    <n v="27872.98"/>
    <n v="91504159.730000004"/>
    <n v="91504159.730000004"/>
    <s v="Giza"/>
  </r>
  <r>
    <x v="122"/>
    <x v="3"/>
    <x v="3"/>
    <x v="3"/>
    <x v="0"/>
    <x v="0"/>
    <x v="122"/>
    <x v="4"/>
    <x v="122"/>
    <x v="104"/>
    <x v="121"/>
    <x v="104"/>
    <m/>
    <m/>
    <s v="sq"/>
    <s v="sq"/>
    <n v="16284.02"/>
    <n v="57542997.559999913"/>
    <n v="57542997.559999913"/>
    <s v="Cairo"/>
  </r>
  <r>
    <x v="123"/>
    <x v="1"/>
    <x v="1"/>
    <x v="1"/>
    <x v="0"/>
    <x v="5"/>
    <x v="123"/>
    <x v="1"/>
    <x v="123"/>
    <x v="105"/>
    <x v="122"/>
    <x v="105"/>
    <m/>
    <m/>
    <s v="sq"/>
    <s v="sq"/>
    <n v="27872.98"/>
    <n v="91504159.730000004"/>
    <n v="91504159.730000004"/>
    <s v="Giza"/>
  </r>
  <r>
    <x v="124"/>
    <x v="1"/>
    <x v="1"/>
    <x v="1"/>
    <x v="2"/>
    <x v="2"/>
    <x v="124"/>
    <x v="4"/>
    <x v="124"/>
    <x v="106"/>
    <x v="123"/>
    <x v="37"/>
    <m/>
    <m/>
    <s v="Amazon"/>
    <s v="Amazon"/>
    <n v="26648.76"/>
    <n v="91504159.730000004"/>
    <n v="91504159.730000004"/>
    <s v="Casablanca"/>
  </r>
  <r>
    <x v="125"/>
    <x v="2"/>
    <x v="2"/>
    <x v="2"/>
    <x v="2"/>
    <x v="2"/>
    <x v="125"/>
    <x v="1"/>
    <x v="125"/>
    <x v="107"/>
    <x v="124"/>
    <x v="98"/>
    <m/>
    <m/>
    <s v="Amazon"/>
    <s v="Amazon"/>
    <n v="26648.76"/>
    <n v="29200970.130000021"/>
    <n v="29200970.130000021"/>
    <s v="Casablanca"/>
  </r>
  <r>
    <x v="126"/>
    <x v="9"/>
    <x v="1"/>
    <x v="9"/>
    <x v="1"/>
    <x v="0"/>
    <x v="126"/>
    <x v="1"/>
    <x v="126"/>
    <x v="108"/>
    <x v="125"/>
    <x v="100"/>
    <m/>
    <m/>
    <s v="Jumia"/>
    <s v="Jum"/>
    <n v="16284.02"/>
    <n v="91504159.730000004"/>
    <n v="91504159.730000004"/>
    <s v="Cairo"/>
  </r>
  <r>
    <x v="127"/>
    <x v="3"/>
    <x v="3"/>
    <x v="3"/>
    <x v="0"/>
    <x v="4"/>
    <x v="127"/>
    <x v="3"/>
    <x v="127"/>
    <x v="109"/>
    <x v="126"/>
    <x v="106"/>
    <m/>
    <m/>
    <s v="sq"/>
    <s v="sq"/>
    <n v="99349.3"/>
    <n v="57542997.559999913"/>
    <n v="57542997.559999913"/>
    <s v="Riyadh"/>
  </r>
  <r>
    <x v="128"/>
    <x v="7"/>
    <x v="0"/>
    <x v="7"/>
    <x v="0"/>
    <x v="1"/>
    <x v="128"/>
    <x v="1"/>
    <x v="128"/>
    <x v="110"/>
    <x v="127"/>
    <x v="107"/>
    <m/>
    <m/>
    <s v="sq"/>
    <s v="sq"/>
    <n v="13290.4"/>
    <n v="92327183.770000085"/>
    <n v="92327183.770000085"/>
    <s v="Alexandria"/>
  </r>
  <r>
    <x v="129"/>
    <x v="7"/>
    <x v="0"/>
    <x v="7"/>
    <x v="0"/>
    <x v="2"/>
    <x v="129"/>
    <x v="4"/>
    <x v="129"/>
    <x v="111"/>
    <x v="128"/>
    <x v="108"/>
    <m/>
    <m/>
    <s v="sq"/>
    <s v="sq"/>
    <n v="26648.76"/>
    <n v="92327183.770000085"/>
    <n v="92327183.770000085"/>
    <s v="Casablanca"/>
  </r>
  <r>
    <x v="130"/>
    <x v="8"/>
    <x v="3"/>
    <x v="8"/>
    <x v="0"/>
    <x v="4"/>
    <x v="130"/>
    <x v="4"/>
    <x v="130"/>
    <x v="56"/>
    <x v="129"/>
    <x v="41"/>
    <m/>
    <m/>
    <s v="sq"/>
    <s v="sq"/>
    <n v="99349.3"/>
    <n v="57542997.559999913"/>
    <n v="57542997.559999913"/>
    <s v="Riyadh"/>
  </r>
  <r>
    <x v="131"/>
    <x v="3"/>
    <x v="3"/>
    <x v="3"/>
    <x v="0"/>
    <x v="5"/>
    <x v="131"/>
    <x v="0"/>
    <x v="131"/>
    <x v="112"/>
    <x v="130"/>
    <x v="109"/>
    <m/>
    <m/>
    <s v="sq"/>
    <s v="sq"/>
    <n v="27872.98"/>
    <n v="57542997.559999913"/>
    <n v="57542997.559999913"/>
    <s v="Giza"/>
  </r>
  <r>
    <x v="132"/>
    <x v="9"/>
    <x v="1"/>
    <x v="9"/>
    <x v="0"/>
    <x v="1"/>
    <x v="132"/>
    <x v="1"/>
    <x v="132"/>
    <x v="113"/>
    <x v="131"/>
    <x v="110"/>
    <m/>
    <m/>
    <s v="sq"/>
    <s v="sq"/>
    <n v="13290.4"/>
    <n v="91504159.730000004"/>
    <n v="91504159.730000004"/>
    <s v="Alexandria"/>
  </r>
  <r>
    <x v="133"/>
    <x v="9"/>
    <x v="1"/>
    <x v="9"/>
    <x v="0"/>
    <x v="1"/>
    <x v="133"/>
    <x v="1"/>
    <x v="133"/>
    <x v="105"/>
    <x v="132"/>
    <x v="111"/>
    <m/>
    <m/>
    <s v="sq"/>
    <s v="sq"/>
    <n v="13290.4"/>
    <n v="91504159.730000004"/>
    <n v="91504159.730000004"/>
    <s v="Alexandria"/>
  </r>
  <r>
    <x v="134"/>
    <x v="9"/>
    <x v="1"/>
    <x v="9"/>
    <x v="1"/>
    <x v="3"/>
    <x v="134"/>
    <x v="3"/>
    <x v="134"/>
    <x v="17"/>
    <x v="133"/>
    <x v="112"/>
    <m/>
    <m/>
    <s v="Jumia"/>
    <s v="Jum"/>
    <n v="3665.44"/>
    <n v="91504159.730000004"/>
    <n v="91504159.730000004"/>
    <s v="Dubai"/>
  </r>
  <r>
    <x v="135"/>
    <x v="3"/>
    <x v="3"/>
    <x v="3"/>
    <x v="2"/>
    <x v="4"/>
    <x v="135"/>
    <x v="2"/>
    <x v="135"/>
    <x v="114"/>
    <x v="134"/>
    <x v="113"/>
    <m/>
    <m/>
    <s v="Amazon"/>
    <s v="Amazon"/>
    <n v="99349.3"/>
    <n v="57542997.559999913"/>
    <n v="57542997.559999913"/>
    <s v="Riyadh"/>
  </r>
  <r>
    <x v="136"/>
    <x v="3"/>
    <x v="3"/>
    <x v="3"/>
    <x v="1"/>
    <x v="4"/>
    <x v="136"/>
    <x v="0"/>
    <x v="136"/>
    <x v="55"/>
    <x v="135"/>
    <x v="114"/>
    <m/>
    <m/>
    <s v="Jumia"/>
    <s v="Jum"/>
    <n v="99349.3"/>
    <n v="57542997.559999913"/>
    <n v="57542997.559999913"/>
    <s v="Riyadh"/>
  </r>
  <r>
    <x v="137"/>
    <x v="0"/>
    <x v="0"/>
    <x v="0"/>
    <x v="1"/>
    <x v="3"/>
    <x v="137"/>
    <x v="2"/>
    <x v="137"/>
    <x v="110"/>
    <x v="136"/>
    <x v="115"/>
    <m/>
    <m/>
    <s v="Jumia"/>
    <s v="Jum"/>
    <n v="3665.44"/>
    <n v="92327183.770000085"/>
    <n v="92327183.770000085"/>
    <s v="Dubai"/>
  </r>
  <r>
    <x v="138"/>
    <x v="2"/>
    <x v="2"/>
    <x v="2"/>
    <x v="1"/>
    <x v="5"/>
    <x v="138"/>
    <x v="4"/>
    <x v="138"/>
    <x v="115"/>
    <x v="137"/>
    <x v="91"/>
    <m/>
    <m/>
    <s v="Jumia"/>
    <s v="Jum"/>
    <n v="27872.98"/>
    <n v="29200970.130000021"/>
    <n v="29200970.130000021"/>
    <s v="Giza"/>
  </r>
  <r>
    <x v="139"/>
    <x v="4"/>
    <x v="0"/>
    <x v="4"/>
    <x v="1"/>
    <x v="5"/>
    <x v="139"/>
    <x v="3"/>
    <x v="139"/>
    <x v="40"/>
    <x v="138"/>
    <x v="116"/>
    <m/>
    <m/>
    <s v="Jumia"/>
    <s v="Jum"/>
    <n v="27872.98"/>
    <n v="92327183.770000085"/>
    <n v="92327183.770000085"/>
    <s v="Giza"/>
  </r>
  <r>
    <x v="140"/>
    <x v="7"/>
    <x v="0"/>
    <x v="7"/>
    <x v="1"/>
    <x v="1"/>
    <x v="140"/>
    <x v="4"/>
    <x v="140"/>
    <x v="116"/>
    <x v="139"/>
    <x v="117"/>
    <m/>
    <m/>
    <s v="Jumia"/>
    <s v="Jum"/>
    <n v="13290.4"/>
    <n v="92327183.770000085"/>
    <n v="92327183.770000085"/>
    <s v="Alexandria"/>
  </r>
  <r>
    <x v="141"/>
    <x v="2"/>
    <x v="2"/>
    <x v="2"/>
    <x v="0"/>
    <x v="1"/>
    <x v="141"/>
    <x v="3"/>
    <x v="141"/>
    <x v="117"/>
    <x v="140"/>
    <x v="118"/>
    <m/>
    <m/>
    <s v="sq"/>
    <s v="sq"/>
    <n v="13290.4"/>
    <n v="29200970.130000021"/>
    <n v="29200970.130000021"/>
    <s v="Alexandria"/>
  </r>
  <r>
    <x v="142"/>
    <x v="2"/>
    <x v="2"/>
    <x v="2"/>
    <x v="0"/>
    <x v="3"/>
    <x v="142"/>
    <x v="1"/>
    <x v="142"/>
    <x v="59"/>
    <x v="141"/>
    <x v="119"/>
    <m/>
    <m/>
    <s v="sq"/>
    <s v="sq"/>
    <n v="3665.44"/>
    <n v="29200970.130000021"/>
    <n v="29200970.130000021"/>
    <s v="Dubai"/>
  </r>
  <r>
    <x v="143"/>
    <x v="7"/>
    <x v="0"/>
    <x v="7"/>
    <x v="1"/>
    <x v="1"/>
    <x v="143"/>
    <x v="4"/>
    <x v="143"/>
    <x v="56"/>
    <x v="142"/>
    <x v="47"/>
    <m/>
    <m/>
    <s v="Jumia"/>
    <s v="Jum"/>
    <n v="13290.4"/>
    <n v="92327183.770000085"/>
    <n v="92327183.770000085"/>
    <s v="Alexandria"/>
  </r>
  <r>
    <x v="144"/>
    <x v="2"/>
    <x v="2"/>
    <x v="2"/>
    <x v="1"/>
    <x v="2"/>
    <x v="144"/>
    <x v="4"/>
    <x v="144"/>
    <x v="118"/>
    <x v="143"/>
    <x v="120"/>
    <m/>
    <m/>
    <s v="Jumia"/>
    <s v="Jum"/>
    <n v="26648.76"/>
    <n v="29200970.130000021"/>
    <n v="29200970.130000021"/>
    <s v="Casablanca"/>
  </r>
  <r>
    <x v="145"/>
    <x v="8"/>
    <x v="3"/>
    <x v="8"/>
    <x v="2"/>
    <x v="5"/>
    <x v="145"/>
    <x v="2"/>
    <x v="145"/>
    <x v="119"/>
    <x v="144"/>
    <x v="121"/>
    <m/>
    <m/>
    <s v="Amazon"/>
    <s v="Amazon"/>
    <n v="27872.98"/>
    <n v="57542997.559999913"/>
    <n v="57542997.559999913"/>
    <s v="Giza"/>
  </r>
  <r>
    <x v="146"/>
    <x v="5"/>
    <x v="1"/>
    <x v="5"/>
    <x v="1"/>
    <x v="5"/>
    <x v="146"/>
    <x v="3"/>
    <x v="146"/>
    <x v="120"/>
    <x v="145"/>
    <x v="110"/>
    <m/>
    <m/>
    <s v="Jumia"/>
    <s v="Jum"/>
    <n v="27872.98"/>
    <n v="91504159.730000004"/>
    <n v="91504159.730000004"/>
    <s v="Giza"/>
  </r>
  <r>
    <x v="147"/>
    <x v="2"/>
    <x v="2"/>
    <x v="2"/>
    <x v="0"/>
    <x v="3"/>
    <x v="147"/>
    <x v="2"/>
    <x v="147"/>
    <x v="121"/>
    <x v="146"/>
    <x v="76"/>
    <m/>
    <m/>
    <s v="sq"/>
    <s v="sq"/>
    <n v="3665.44"/>
    <n v="29200970.130000021"/>
    <n v="29200970.130000021"/>
    <s v="Dubai"/>
  </r>
  <r>
    <x v="148"/>
    <x v="7"/>
    <x v="0"/>
    <x v="7"/>
    <x v="0"/>
    <x v="0"/>
    <x v="148"/>
    <x v="0"/>
    <x v="148"/>
    <x v="122"/>
    <x v="147"/>
    <x v="122"/>
    <m/>
    <m/>
    <s v="sq"/>
    <s v="sq"/>
    <n v="16284.02"/>
    <n v="92327183.770000085"/>
    <n v="92327183.770000085"/>
    <s v="Cairo"/>
  </r>
  <r>
    <x v="149"/>
    <x v="0"/>
    <x v="0"/>
    <x v="0"/>
    <x v="0"/>
    <x v="5"/>
    <x v="149"/>
    <x v="0"/>
    <x v="149"/>
    <x v="123"/>
    <x v="148"/>
    <x v="123"/>
    <m/>
    <m/>
    <s v="sq"/>
    <s v="sq"/>
    <n v="27872.98"/>
    <n v="92327183.770000085"/>
    <n v="92327183.770000085"/>
    <s v="Giza"/>
  </r>
  <r>
    <x v="150"/>
    <x v="3"/>
    <x v="3"/>
    <x v="3"/>
    <x v="0"/>
    <x v="2"/>
    <x v="150"/>
    <x v="4"/>
    <x v="150"/>
    <x v="51"/>
    <x v="149"/>
    <x v="124"/>
    <m/>
    <m/>
    <s v="sq"/>
    <s v="sq"/>
    <n v="26648.76"/>
    <n v="57542997.559999913"/>
    <n v="57542997.559999913"/>
    <s v="Casablanca"/>
  </r>
  <r>
    <x v="151"/>
    <x v="9"/>
    <x v="1"/>
    <x v="9"/>
    <x v="1"/>
    <x v="1"/>
    <x v="151"/>
    <x v="4"/>
    <x v="151"/>
    <x v="58"/>
    <x v="124"/>
    <x v="125"/>
    <m/>
    <m/>
    <s v="Jumia"/>
    <s v="Jum"/>
    <n v="13290.4"/>
    <n v="91504159.730000004"/>
    <n v="91504159.730000004"/>
    <s v="Alexandria"/>
  </r>
  <r>
    <x v="152"/>
    <x v="9"/>
    <x v="1"/>
    <x v="9"/>
    <x v="1"/>
    <x v="2"/>
    <x v="152"/>
    <x v="0"/>
    <x v="152"/>
    <x v="76"/>
    <x v="150"/>
    <x v="126"/>
    <m/>
    <m/>
    <s v="Jumia"/>
    <s v="Jum"/>
    <n v="26648.76"/>
    <n v="91504159.730000004"/>
    <n v="91504159.730000004"/>
    <s v="Casablanca"/>
  </r>
  <r>
    <x v="153"/>
    <x v="9"/>
    <x v="1"/>
    <x v="9"/>
    <x v="2"/>
    <x v="2"/>
    <x v="153"/>
    <x v="3"/>
    <x v="153"/>
    <x v="106"/>
    <x v="151"/>
    <x v="96"/>
    <m/>
    <m/>
    <s v="Amazon"/>
    <s v="Amazon"/>
    <n v="26648.76"/>
    <n v="91504159.730000004"/>
    <n v="91504159.730000004"/>
    <s v="Casablanca"/>
  </r>
  <r>
    <x v="154"/>
    <x v="2"/>
    <x v="2"/>
    <x v="2"/>
    <x v="1"/>
    <x v="3"/>
    <x v="154"/>
    <x v="1"/>
    <x v="154"/>
    <x v="124"/>
    <x v="152"/>
    <x v="127"/>
    <m/>
    <m/>
    <s v="Jumia"/>
    <s v="Jum"/>
    <n v="3665.44"/>
    <n v="29200970.130000021"/>
    <n v="29200970.130000021"/>
    <s v="Dubai"/>
  </r>
  <r>
    <x v="155"/>
    <x v="0"/>
    <x v="0"/>
    <x v="0"/>
    <x v="1"/>
    <x v="0"/>
    <x v="155"/>
    <x v="1"/>
    <x v="155"/>
    <x v="125"/>
    <x v="153"/>
    <x v="65"/>
    <m/>
    <m/>
    <s v="Jumia"/>
    <s v="Jum"/>
    <n v="16284.02"/>
    <n v="92327183.770000085"/>
    <n v="92327183.770000085"/>
    <s v="Cairo"/>
  </r>
  <r>
    <x v="156"/>
    <x v="0"/>
    <x v="0"/>
    <x v="0"/>
    <x v="1"/>
    <x v="4"/>
    <x v="156"/>
    <x v="0"/>
    <x v="156"/>
    <x v="42"/>
    <x v="154"/>
    <x v="128"/>
    <m/>
    <m/>
    <s v="Jumia"/>
    <s v="Jum"/>
    <n v="99349.3"/>
    <n v="92327183.770000085"/>
    <n v="92327183.770000085"/>
    <s v="Riyadh"/>
  </r>
  <r>
    <x v="157"/>
    <x v="5"/>
    <x v="1"/>
    <x v="5"/>
    <x v="0"/>
    <x v="2"/>
    <x v="157"/>
    <x v="1"/>
    <x v="157"/>
    <x v="114"/>
    <x v="155"/>
    <x v="129"/>
    <m/>
    <m/>
    <s v="sq"/>
    <s v="sq"/>
    <n v="26648.76"/>
    <n v="91504159.730000004"/>
    <n v="91504159.730000004"/>
    <s v="Casablanca"/>
  </r>
  <r>
    <x v="158"/>
    <x v="7"/>
    <x v="0"/>
    <x v="7"/>
    <x v="0"/>
    <x v="2"/>
    <x v="158"/>
    <x v="3"/>
    <x v="158"/>
    <x v="126"/>
    <x v="156"/>
    <x v="63"/>
    <m/>
    <m/>
    <s v="sq"/>
    <s v="sq"/>
    <n v="26648.76"/>
    <n v="92327183.770000085"/>
    <n v="92327183.770000085"/>
    <s v="Casablanca"/>
  </r>
  <r>
    <x v="159"/>
    <x v="3"/>
    <x v="3"/>
    <x v="3"/>
    <x v="1"/>
    <x v="3"/>
    <x v="159"/>
    <x v="3"/>
    <x v="159"/>
    <x v="127"/>
    <x v="157"/>
    <x v="64"/>
    <m/>
    <m/>
    <s v="Jumia"/>
    <s v="Jum"/>
    <n v="3665.44"/>
    <n v="57542997.559999913"/>
    <n v="57542997.559999913"/>
    <s v="Dubai"/>
  </r>
  <r>
    <x v="160"/>
    <x v="0"/>
    <x v="0"/>
    <x v="0"/>
    <x v="1"/>
    <x v="3"/>
    <x v="160"/>
    <x v="3"/>
    <x v="160"/>
    <x v="128"/>
    <x v="158"/>
    <x v="20"/>
    <m/>
    <m/>
    <s v="Jumia"/>
    <s v="Jum"/>
    <n v="3665.44"/>
    <n v="92327183.770000085"/>
    <n v="92327183.770000085"/>
    <s v="Dubai"/>
  </r>
  <r>
    <x v="161"/>
    <x v="8"/>
    <x v="3"/>
    <x v="8"/>
    <x v="2"/>
    <x v="1"/>
    <x v="161"/>
    <x v="4"/>
    <x v="161"/>
    <x v="129"/>
    <x v="159"/>
    <x v="130"/>
    <m/>
    <m/>
    <s v="Amazon"/>
    <s v="Amazon"/>
    <n v="13290.4"/>
    <n v="57542997.559999913"/>
    <n v="57542997.559999913"/>
    <s v="Alexandria"/>
  </r>
  <r>
    <x v="162"/>
    <x v="6"/>
    <x v="4"/>
    <x v="6"/>
    <x v="1"/>
    <x v="0"/>
    <x v="162"/>
    <x v="2"/>
    <x v="162"/>
    <x v="130"/>
    <x v="160"/>
    <x v="131"/>
    <m/>
    <m/>
    <s v="Jumia"/>
    <s v="Jum"/>
    <n v="16284.02"/>
    <n v="31420413.200000018"/>
    <n v="31420413.200000018"/>
    <s v="Cairo"/>
  </r>
  <r>
    <x v="163"/>
    <x v="0"/>
    <x v="0"/>
    <x v="0"/>
    <x v="2"/>
    <x v="3"/>
    <x v="163"/>
    <x v="0"/>
    <x v="163"/>
    <x v="44"/>
    <x v="161"/>
    <x v="118"/>
    <m/>
    <m/>
    <s v="Amazon"/>
    <s v="Amazon"/>
    <n v="3665.44"/>
    <n v="92327183.770000085"/>
    <n v="92327183.770000085"/>
    <s v="Dubai"/>
  </r>
  <r>
    <x v="164"/>
    <x v="8"/>
    <x v="3"/>
    <x v="8"/>
    <x v="0"/>
    <x v="4"/>
    <x v="164"/>
    <x v="1"/>
    <x v="164"/>
    <x v="131"/>
    <x v="162"/>
    <x v="132"/>
    <m/>
    <m/>
    <s v="sq"/>
    <s v="sq"/>
    <n v="99349.3"/>
    <n v="57542997.559999913"/>
    <n v="57542997.559999913"/>
    <s v="Riyadh"/>
  </r>
  <r>
    <x v="165"/>
    <x v="4"/>
    <x v="0"/>
    <x v="4"/>
    <x v="0"/>
    <x v="5"/>
    <x v="165"/>
    <x v="0"/>
    <x v="165"/>
    <x v="132"/>
    <x v="163"/>
    <x v="133"/>
    <m/>
    <m/>
    <s v="sq"/>
    <s v="sq"/>
    <n v="27872.98"/>
    <n v="92327183.770000085"/>
    <n v="92327183.770000085"/>
    <s v="Giza"/>
  </r>
  <r>
    <x v="166"/>
    <x v="2"/>
    <x v="2"/>
    <x v="2"/>
    <x v="2"/>
    <x v="4"/>
    <x v="166"/>
    <x v="3"/>
    <x v="166"/>
    <x v="133"/>
    <x v="164"/>
    <x v="134"/>
    <m/>
    <m/>
    <s v="Amazon"/>
    <s v="Amazon"/>
    <n v="99349.3"/>
    <n v="29200970.130000021"/>
    <n v="29200970.130000021"/>
    <s v="Riyadh"/>
  </r>
  <r>
    <x v="167"/>
    <x v="0"/>
    <x v="0"/>
    <x v="0"/>
    <x v="1"/>
    <x v="3"/>
    <x v="167"/>
    <x v="1"/>
    <x v="167"/>
    <x v="134"/>
    <x v="165"/>
    <x v="135"/>
    <m/>
    <m/>
    <s v="Jumia"/>
    <s v="Jum"/>
    <n v="3665.44"/>
    <n v="92327183.770000085"/>
    <n v="92327183.770000085"/>
    <s v="Dubai"/>
  </r>
  <r>
    <x v="168"/>
    <x v="1"/>
    <x v="1"/>
    <x v="1"/>
    <x v="1"/>
    <x v="1"/>
    <x v="168"/>
    <x v="1"/>
    <x v="168"/>
    <x v="135"/>
    <x v="166"/>
    <x v="136"/>
    <m/>
    <m/>
    <s v="Jumia"/>
    <s v="Jum"/>
    <n v="13290.4"/>
    <n v="91504159.730000004"/>
    <n v="91504159.730000004"/>
    <s v="Alexandria"/>
  </r>
  <r>
    <x v="169"/>
    <x v="1"/>
    <x v="1"/>
    <x v="1"/>
    <x v="2"/>
    <x v="2"/>
    <x v="169"/>
    <x v="1"/>
    <x v="169"/>
    <x v="109"/>
    <x v="167"/>
    <x v="54"/>
    <m/>
    <m/>
    <s v="Amazon"/>
    <s v="Amazon"/>
    <n v="26648.76"/>
    <n v="91504159.730000004"/>
    <n v="91504159.730000004"/>
    <s v="Casablanca"/>
  </r>
  <r>
    <x v="170"/>
    <x v="1"/>
    <x v="1"/>
    <x v="1"/>
    <x v="1"/>
    <x v="1"/>
    <x v="170"/>
    <x v="0"/>
    <x v="170"/>
    <x v="84"/>
    <x v="168"/>
    <x v="137"/>
    <m/>
    <m/>
    <s v="Jumia"/>
    <s v="Jum"/>
    <n v="13290.4"/>
    <n v="91504159.730000004"/>
    <n v="91504159.730000004"/>
    <s v="Alexandria"/>
  </r>
  <r>
    <x v="171"/>
    <x v="6"/>
    <x v="4"/>
    <x v="6"/>
    <x v="2"/>
    <x v="1"/>
    <x v="171"/>
    <x v="3"/>
    <x v="171"/>
    <x v="136"/>
    <x v="169"/>
    <x v="138"/>
    <m/>
    <m/>
    <s v="Amazon"/>
    <s v="Amazon"/>
    <n v="13290.4"/>
    <n v="31420413.200000018"/>
    <n v="31420413.200000018"/>
    <s v="Alexandria"/>
  </r>
  <r>
    <x v="172"/>
    <x v="2"/>
    <x v="2"/>
    <x v="2"/>
    <x v="2"/>
    <x v="3"/>
    <x v="172"/>
    <x v="0"/>
    <x v="172"/>
    <x v="137"/>
    <x v="170"/>
    <x v="53"/>
    <m/>
    <m/>
    <s v="Amazon"/>
    <s v="Amazon"/>
    <n v="3665.44"/>
    <n v="29200970.130000021"/>
    <n v="29200970.130000021"/>
    <s v="Dubai"/>
  </r>
  <r>
    <x v="173"/>
    <x v="4"/>
    <x v="0"/>
    <x v="4"/>
    <x v="0"/>
    <x v="4"/>
    <x v="173"/>
    <x v="2"/>
    <x v="173"/>
    <x v="138"/>
    <x v="171"/>
    <x v="139"/>
    <m/>
    <m/>
    <s v="sq"/>
    <s v="sq"/>
    <n v="99349.3"/>
    <n v="92327183.770000085"/>
    <n v="92327183.770000085"/>
    <s v="Riyadh"/>
  </r>
  <r>
    <x v="174"/>
    <x v="1"/>
    <x v="1"/>
    <x v="1"/>
    <x v="0"/>
    <x v="2"/>
    <x v="174"/>
    <x v="4"/>
    <x v="174"/>
    <x v="106"/>
    <x v="172"/>
    <x v="115"/>
    <m/>
    <m/>
    <s v="sq"/>
    <s v="sq"/>
    <n v="26648.76"/>
    <n v="91504159.730000004"/>
    <n v="91504159.730000004"/>
    <s v="Casablanca"/>
  </r>
  <r>
    <x v="175"/>
    <x v="5"/>
    <x v="1"/>
    <x v="5"/>
    <x v="2"/>
    <x v="2"/>
    <x v="175"/>
    <x v="3"/>
    <x v="175"/>
    <x v="139"/>
    <x v="173"/>
    <x v="140"/>
    <m/>
    <m/>
    <s v="Amazon"/>
    <s v="Amazon"/>
    <n v="26648.76"/>
    <n v="91504159.730000004"/>
    <n v="91504159.730000004"/>
    <s v="Casablanca"/>
  </r>
  <r>
    <x v="176"/>
    <x v="3"/>
    <x v="3"/>
    <x v="3"/>
    <x v="1"/>
    <x v="5"/>
    <x v="176"/>
    <x v="2"/>
    <x v="176"/>
    <x v="140"/>
    <x v="174"/>
    <x v="31"/>
    <m/>
    <m/>
    <s v="Jumia"/>
    <s v="Jum"/>
    <n v="27872.98"/>
    <n v="57542997.559999913"/>
    <n v="57542997.559999913"/>
    <s v="Giza"/>
  </r>
  <r>
    <x v="177"/>
    <x v="4"/>
    <x v="0"/>
    <x v="4"/>
    <x v="0"/>
    <x v="0"/>
    <x v="177"/>
    <x v="3"/>
    <x v="177"/>
    <x v="141"/>
    <x v="175"/>
    <x v="141"/>
    <m/>
    <m/>
    <s v="sq"/>
    <s v="sq"/>
    <n v="16284.02"/>
    <n v="92327183.770000085"/>
    <n v="92327183.770000085"/>
    <s v="Cairo"/>
  </r>
  <r>
    <x v="178"/>
    <x v="5"/>
    <x v="1"/>
    <x v="5"/>
    <x v="2"/>
    <x v="0"/>
    <x v="178"/>
    <x v="0"/>
    <x v="178"/>
    <x v="142"/>
    <x v="176"/>
    <x v="5"/>
    <m/>
    <m/>
    <s v="Amazon"/>
    <s v="Amazon"/>
    <n v="16284.02"/>
    <n v="91504159.730000004"/>
    <n v="91504159.730000004"/>
    <s v="Cairo"/>
  </r>
  <r>
    <x v="179"/>
    <x v="5"/>
    <x v="1"/>
    <x v="5"/>
    <x v="1"/>
    <x v="0"/>
    <x v="179"/>
    <x v="2"/>
    <x v="179"/>
    <x v="112"/>
    <x v="177"/>
    <x v="142"/>
    <m/>
    <m/>
    <s v="Jumia"/>
    <s v="Jum"/>
    <n v="16284.02"/>
    <n v="91504159.730000004"/>
    <n v="91504159.730000004"/>
    <s v="Cairo"/>
  </r>
  <r>
    <x v="180"/>
    <x v="5"/>
    <x v="1"/>
    <x v="5"/>
    <x v="2"/>
    <x v="2"/>
    <x v="180"/>
    <x v="4"/>
    <x v="180"/>
    <x v="61"/>
    <x v="178"/>
    <x v="143"/>
    <m/>
    <m/>
    <s v="Amazon"/>
    <s v="Amazon"/>
    <n v="26648.76"/>
    <n v="91504159.730000004"/>
    <n v="91504159.730000004"/>
    <s v="Casablanca"/>
  </r>
  <r>
    <x v="181"/>
    <x v="9"/>
    <x v="1"/>
    <x v="9"/>
    <x v="0"/>
    <x v="4"/>
    <x v="181"/>
    <x v="2"/>
    <x v="181"/>
    <x v="77"/>
    <x v="179"/>
    <x v="20"/>
    <m/>
    <m/>
    <s v="sq"/>
    <s v="sq"/>
    <n v="99349.3"/>
    <n v="91504159.730000004"/>
    <n v="91504159.730000004"/>
    <s v="Riyadh"/>
  </r>
  <r>
    <x v="182"/>
    <x v="1"/>
    <x v="1"/>
    <x v="1"/>
    <x v="2"/>
    <x v="4"/>
    <x v="182"/>
    <x v="2"/>
    <x v="182"/>
    <x v="143"/>
    <x v="180"/>
    <x v="144"/>
    <m/>
    <m/>
    <s v="Amazon"/>
    <s v="Amazon"/>
    <n v="99349.3"/>
    <n v="91504159.730000004"/>
    <n v="91504159.730000004"/>
    <s v="Riyadh"/>
  </r>
  <r>
    <x v="183"/>
    <x v="7"/>
    <x v="0"/>
    <x v="7"/>
    <x v="1"/>
    <x v="1"/>
    <x v="183"/>
    <x v="0"/>
    <x v="183"/>
    <x v="144"/>
    <x v="181"/>
    <x v="145"/>
    <m/>
    <m/>
    <s v="Jumia"/>
    <s v="Jum"/>
    <n v="13290.4"/>
    <n v="92327183.770000085"/>
    <n v="92327183.770000085"/>
    <s v="Alexandria"/>
  </r>
  <r>
    <x v="184"/>
    <x v="7"/>
    <x v="0"/>
    <x v="7"/>
    <x v="0"/>
    <x v="5"/>
    <x v="184"/>
    <x v="0"/>
    <x v="184"/>
    <x v="19"/>
    <x v="182"/>
    <x v="146"/>
    <m/>
    <m/>
    <s v="sq"/>
    <s v="sq"/>
    <n v="27872.98"/>
    <n v="92327183.770000085"/>
    <n v="92327183.770000085"/>
    <s v="Giza"/>
  </r>
  <r>
    <x v="185"/>
    <x v="3"/>
    <x v="3"/>
    <x v="3"/>
    <x v="2"/>
    <x v="5"/>
    <x v="185"/>
    <x v="1"/>
    <x v="185"/>
    <x v="145"/>
    <x v="183"/>
    <x v="30"/>
    <m/>
    <m/>
    <s v="Amazon"/>
    <s v="Amazon"/>
    <n v="27872.98"/>
    <n v="57542997.559999913"/>
    <n v="57542997.559999913"/>
    <s v="Giza"/>
  </r>
  <r>
    <x v="186"/>
    <x v="4"/>
    <x v="0"/>
    <x v="4"/>
    <x v="1"/>
    <x v="4"/>
    <x v="186"/>
    <x v="0"/>
    <x v="186"/>
    <x v="54"/>
    <x v="184"/>
    <x v="36"/>
    <m/>
    <m/>
    <s v="Jumia"/>
    <s v="Jum"/>
    <n v="99349.3"/>
    <n v="92327183.770000085"/>
    <n v="92327183.770000085"/>
    <s v="Riyadh"/>
  </r>
  <r>
    <x v="187"/>
    <x v="0"/>
    <x v="0"/>
    <x v="0"/>
    <x v="2"/>
    <x v="3"/>
    <x v="187"/>
    <x v="4"/>
    <x v="187"/>
    <x v="54"/>
    <x v="185"/>
    <x v="142"/>
    <m/>
    <m/>
    <s v="Amazon"/>
    <s v="Amazon"/>
    <n v="3665.44"/>
    <n v="92327183.770000085"/>
    <n v="92327183.770000085"/>
    <s v="Dubai"/>
  </r>
  <r>
    <x v="188"/>
    <x v="2"/>
    <x v="2"/>
    <x v="2"/>
    <x v="0"/>
    <x v="1"/>
    <x v="188"/>
    <x v="3"/>
    <x v="188"/>
    <x v="39"/>
    <x v="186"/>
    <x v="147"/>
    <m/>
    <m/>
    <s v="sq"/>
    <s v="sq"/>
    <n v="13290.4"/>
    <n v="29200970.130000021"/>
    <n v="29200970.130000021"/>
    <s v="Alexandria"/>
  </r>
  <r>
    <x v="189"/>
    <x v="0"/>
    <x v="0"/>
    <x v="0"/>
    <x v="2"/>
    <x v="5"/>
    <x v="189"/>
    <x v="2"/>
    <x v="189"/>
    <x v="88"/>
    <x v="187"/>
    <x v="148"/>
    <m/>
    <m/>
    <s v="Amazon"/>
    <s v="Amazon"/>
    <n v="27872.98"/>
    <n v="92327183.770000085"/>
    <n v="92327183.770000085"/>
    <s v="Giza"/>
  </r>
  <r>
    <x v="190"/>
    <x v="9"/>
    <x v="1"/>
    <x v="9"/>
    <x v="0"/>
    <x v="1"/>
    <x v="190"/>
    <x v="1"/>
    <x v="190"/>
    <x v="146"/>
    <x v="188"/>
    <x v="149"/>
    <m/>
    <m/>
    <s v="sq"/>
    <s v="sq"/>
    <n v="13290.4"/>
    <n v="91504159.730000004"/>
    <n v="91504159.730000004"/>
    <s v="Alexandria"/>
  </r>
  <r>
    <x v="191"/>
    <x v="9"/>
    <x v="1"/>
    <x v="9"/>
    <x v="1"/>
    <x v="1"/>
    <x v="191"/>
    <x v="3"/>
    <x v="191"/>
    <x v="147"/>
    <x v="189"/>
    <x v="150"/>
    <m/>
    <m/>
    <s v="Jumia"/>
    <s v="Jum"/>
    <n v="13290.4"/>
    <n v="91504159.730000004"/>
    <n v="91504159.730000004"/>
    <s v="Alexandria"/>
  </r>
  <r>
    <x v="192"/>
    <x v="2"/>
    <x v="2"/>
    <x v="2"/>
    <x v="0"/>
    <x v="1"/>
    <x v="192"/>
    <x v="0"/>
    <x v="192"/>
    <x v="148"/>
    <x v="190"/>
    <x v="151"/>
    <m/>
    <m/>
    <s v="sq"/>
    <s v="sq"/>
    <n v="13290.4"/>
    <n v="29200970.130000021"/>
    <n v="29200970.130000021"/>
    <s v="Alexandria"/>
  </r>
  <r>
    <x v="193"/>
    <x v="8"/>
    <x v="3"/>
    <x v="8"/>
    <x v="0"/>
    <x v="3"/>
    <x v="193"/>
    <x v="0"/>
    <x v="193"/>
    <x v="101"/>
    <x v="191"/>
    <x v="152"/>
    <m/>
    <m/>
    <s v="sq"/>
    <s v="sq"/>
    <n v="3665.44"/>
    <n v="57542997.559999913"/>
    <n v="57542997.559999913"/>
    <s v="Dubai"/>
  </r>
  <r>
    <x v="194"/>
    <x v="5"/>
    <x v="1"/>
    <x v="5"/>
    <x v="0"/>
    <x v="2"/>
    <x v="194"/>
    <x v="2"/>
    <x v="194"/>
    <x v="149"/>
    <x v="192"/>
    <x v="41"/>
    <m/>
    <m/>
    <s v="sq"/>
    <s v="sq"/>
    <n v="26648.76"/>
    <n v="91504159.730000004"/>
    <n v="91504159.730000004"/>
    <s v="Casablanca"/>
  </r>
  <r>
    <x v="195"/>
    <x v="6"/>
    <x v="4"/>
    <x v="6"/>
    <x v="2"/>
    <x v="2"/>
    <x v="195"/>
    <x v="0"/>
    <x v="195"/>
    <x v="2"/>
    <x v="193"/>
    <x v="153"/>
    <m/>
    <m/>
    <s v="Amazon"/>
    <s v="Amazon"/>
    <n v="26648.76"/>
    <n v="31420413.200000018"/>
    <n v="31420413.200000018"/>
    <s v="Casablanca"/>
  </r>
  <r>
    <x v="196"/>
    <x v="6"/>
    <x v="4"/>
    <x v="6"/>
    <x v="1"/>
    <x v="0"/>
    <x v="196"/>
    <x v="3"/>
    <x v="196"/>
    <x v="150"/>
    <x v="194"/>
    <x v="135"/>
    <m/>
    <m/>
    <s v="Jumia"/>
    <s v="Jum"/>
    <n v="16284.02"/>
    <n v="31420413.200000018"/>
    <n v="31420413.200000018"/>
    <s v="Cairo"/>
  </r>
  <r>
    <x v="197"/>
    <x v="5"/>
    <x v="1"/>
    <x v="5"/>
    <x v="1"/>
    <x v="2"/>
    <x v="197"/>
    <x v="4"/>
    <x v="197"/>
    <x v="108"/>
    <x v="195"/>
    <x v="113"/>
    <m/>
    <m/>
    <s v="Jumia"/>
    <s v="Jum"/>
    <n v="26648.76"/>
    <n v="91504159.730000004"/>
    <n v="91504159.730000004"/>
    <s v="Casablanca"/>
  </r>
  <r>
    <x v="198"/>
    <x v="7"/>
    <x v="0"/>
    <x v="7"/>
    <x v="2"/>
    <x v="5"/>
    <x v="198"/>
    <x v="3"/>
    <x v="198"/>
    <x v="151"/>
    <x v="196"/>
    <x v="113"/>
    <m/>
    <m/>
    <s v="Amazon"/>
    <s v="Amazon"/>
    <n v="27872.98"/>
    <n v="92327183.770000085"/>
    <n v="92327183.770000085"/>
    <s v="Giza"/>
  </r>
  <r>
    <x v="199"/>
    <x v="2"/>
    <x v="2"/>
    <x v="2"/>
    <x v="2"/>
    <x v="0"/>
    <x v="199"/>
    <x v="1"/>
    <x v="199"/>
    <x v="152"/>
    <x v="197"/>
    <x v="154"/>
    <m/>
    <m/>
    <s v="Amazon"/>
    <s v="Amazon"/>
    <n v="16284.02"/>
    <n v="29200970.130000021"/>
    <n v="29200970.130000021"/>
    <s v="Cairo"/>
  </r>
  <r>
    <x v="200"/>
    <x v="0"/>
    <x v="0"/>
    <x v="0"/>
    <x v="1"/>
    <x v="4"/>
    <x v="200"/>
    <x v="1"/>
    <x v="200"/>
    <x v="153"/>
    <x v="198"/>
    <x v="86"/>
    <m/>
    <m/>
    <s v="Jumia"/>
    <s v="Jum"/>
    <n v="99349.3"/>
    <n v="92327183.770000085"/>
    <n v="92327183.770000085"/>
    <s v="Riyadh"/>
  </r>
  <r>
    <x v="201"/>
    <x v="5"/>
    <x v="1"/>
    <x v="5"/>
    <x v="1"/>
    <x v="1"/>
    <x v="201"/>
    <x v="0"/>
    <x v="201"/>
    <x v="72"/>
    <x v="199"/>
    <x v="27"/>
    <m/>
    <m/>
    <s v="Jumia"/>
    <s v="Jum"/>
    <n v="13290.4"/>
    <n v="91504159.730000004"/>
    <n v="91504159.730000004"/>
    <s v="Alexandria"/>
  </r>
  <r>
    <x v="202"/>
    <x v="3"/>
    <x v="3"/>
    <x v="3"/>
    <x v="0"/>
    <x v="3"/>
    <x v="202"/>
    <x v="3"/>
    <x v="202"/>
    <x v="45"/>
    <x v="200"/>
    <x v="155"/>
    <m/>
    <m/>
    <s v="sq"/>
    <s v="sq"/>
    <n v="3665.44"/>
    <n v="57542997.559999913"/>
    <n v="57542997.559999913"/>
    <s v="Dubai"/>
  </r>
  <r>
    <x v="203"/>
    <x v="6"/>
    <x v="4"/>
    <x v="6"/>
    <x v="1"/>
    <x v="3"/>
    <x v="203"/>
    <x v="3"/>
    <x v="203"/>
    <x v="154"/>
    <x v="201"/>
    <x v="24"/>
    <m/>
    <m/>
    <s v="Jumia"/>
    <s v="Jum"/>
    <n v="3665.44"/>
    <n v="31420413.200000018"/>
    <n v="31420413.200000018"/>
    <s v="Dubai"/>
  </r>
  <r>
    <x v="204"/>
    <x v="4"/>
    <x v="0"/>
    <x v="4"/>
    <x v="0"/>
    <x v="1"/>
    <x v="204"/>
    <x v="2"/>
    <x v="204"/>
    <x v="155"/>
    <x v="202"/>
    <x v="156"/>
    <m/>
    <m/>
    <s v="sq"/>
    <s v="sq"/>
    <n v="13290.4"/>
    <n v="92327183.770000085"/>
    <n v="92327183.770000085"/>
    <s v="Alexandria"/>
  </r>
  <r>
    <x v="205"/>
    <x v="8"/>
    <x v="3"/>
    <x v="8"/>
    <x v="1"/>
    <x v="2"/>
    <x v="205"/>
    <x v="2"/>
    <x v="205"/>
    <x v="156"/>
    <x v="203"/>
    <x v="7"/>
    <m/>
    <m/>
    <s v="Jumia"/>
    <s v="Jum"/>
    <n v="26648.76"/>
    <n v="57542997.559999913"/>
    <n v="57542997.559999913"/>
    <s v="Casablanca"/>
  </r>
  <r>
    <x v="206"/>
    <x v="2"/>
    <x v="2"/>
    <x v="2"/>
    <x v="0"/>
    <x v="5"/>
    <x v="206"/>
    <x v="0"/>
    <x v="206"/>
    <x v="157"/>
    <x v="204"/>
    <x v="157"/>
    <m/>
    <m/>
    <s v="sq"/>
    <s v="sq"/>
    <n v="27872.98"/>
    <n v="29200970.130000021"/>
    <n v="29200970.130000021"/>
    <s v="Giza"/>
  </r>
  <r>
    <x v="207"/>
    <x v="2"/>
    <x v="2"/>
    <x v="2"/>
    <x v="2"/>
    <x v="0"/>
    <x v="207"/>
    <x v="0"/>
    <x v="207"/>
    <x v="158"/>
    <x v="205"/>
    <x v="158"/>
    <m/>
    <m/>
    <s v="Amazon"/>
    <s v="Amazon"/>
    <n v="16284.02"/>
    <n v="29200970.130000021"/>
    <n v="29200970.130000021"/>
    <s v="Cairo"/>
  </r>
  <r>
    <x v="208"/>
    <x v="8"/>
    <x v="3"/>
    <x v="8"/>
    <x v="1"/>
    <x v="3"/>
    <x v="208"/>
    <x v="0"/>
    <x v="208"/>
    <x v="85"/>
    <x v="206"/>
    <x v="146"/>
    <m/>
    <m/>
    <s v="Jumia"/>
    <s v="Jum"/>
    <n v="3665.44"/>
    <n v="57542997.559999913"/>
    <n v="57542997.559999913"/>
    <s v="Dubai"/>
  </r>
  <r>
    <x v="209"/>
    <x v="6"/>
    <x v="4"/>
    <x v="6"/>
    <x v="1"/>
    <x v="3"/>
    <x v="209"/>
    <x v="4"/>
    <x v="209"/>
    <x v="159"/>
    <x v="207"/>
    <x v="143"/>
    <m/>
    <m/>
    <s v="Jumia"/>
    <s v="Jum"/>
    <n v="3665.44"/>
    <n v="31420413.200000018"/>
    <n v="31420413.200000018"/>
    <s v="Dubai"/>
  </r>
  <r>
    <x v="210"/>
    <x v="6"/>
    <x v="4"/>
    <x v="6"/>
    <x v="2"/>
    <x v="0"/>
    <x v="210"/>
    <x v="0"/>
    <x v="210"/>
    <x v="122"/>
    <x v="208"/>
    <x v="48"/>
    <m/>
    <m/>
    <s v="Amazon"/>
    <s v="Amazon"/>
    <n v="16284.02"/>
    <n v="31420413.200000018"/>
    <n v="31420413.200000018"/>
    <s v="Cairo"/>
  </r>
  <r>
    <x v="211"/>
    <x v="1"/>
    <x v="1"/>
    <x v="1"/>
    <x v="2"/>
    <x v="4"/>
    <x v="211"/>
    <x v="0"/>
    <x v="211"/>
    <x v="6"/>
    <x v="209"/>
    <x v="9"/>
    <m/>
    <m/>
    <s v="Amazon"/>
    <s v="Amazon"/>
    <n v="99349.3"/>
    <n v="91504159.730000004"/>
    <n v="91504159.730000004"/>
    <s v="Riyadh"/>
  </r>
  <r>
    <x v="212"/>
    <x v="1"/>
    <x v="1"/>
    <x v="1"/>
    <x v="0"/>
    <x v="3"/>
    <x v="212"/>
    <x v="3"/>
    <x v="212"/>
    <x v="40"/>
    <x v="210"/>
    <x v="118"/>
    <m/>
    <m/>
    <s v="sq"/>
    <s v="sq"/>
    <n v="3665.44"/>
    <n v="91504159.730000004"/>
    <n v="91504159.730000004"/>
    <s v="Dubai"/>
  </r>
  <r>
    <x v="213"/>
    <x v="4"/>
    <x v="0"/>
    <x v="4"/>
    <x v="0"/>
    <x v="1"/>
    <x v="213"/>
    <x v="0"/>
    <x v="213"/>
    <x v="94"/>
    <x v="211"/>
    <x v="159"/>
    <m/>
    <m/>
    <s v="sq"/>
    <s v="sq"/>
    <n v="13290.4"/>
    <n v="92327183.770000085"/>
    <n v="92327183.770000085"/>
    <s v="Alexandria"/>
  </r>
  <r>
    <x v="214"/>
    <x v="0"/>
    <x v="0"/>
    <x v="0"/>
    <x v="1"/>
    <x v="3"/>
    <x v="214"/>
    <x v="2"/>
    <x v="214"/>
    <x v="94"/>
    <x v="212"/>
    <x v="135"/>
    <m/>
    <m/>
    <s v="Jumia"/>
    <s v="Jum"/>
    <n v="3665.44"/>
    <n v="92327183.770000085"/>
    <n v="92327183.770000085"/>
    <s v="Dubai"/>
  </r>
  <r>
    <x v="215"/>
    <x v="7"/>
    <x v="0"/>
    <x v="7"/>
    <x v="0"/>
    <x v="2"/>
    <x v="215"/>
    <x v="2"/>
    <x v="215"/>
    <x v="160"/>
    <x v="213"/>
    <x v="160"/>
    <m/>
    <m/>
    <s v="sq"/>
    <s v="sq"/>
    <n v="26648.76"/>
    <n v="92327183.770000085"/>
    <n v="92327183.770000085"/>
    <s v="Casablanca"/>
  </r>
  <r>
    <x v="216"/>
    <x v="7"/>
    <x v="0"/>
    <x v="7"/>
    <x v="2"/>
    <x v="2"/>
    <x v="216"/>
    <x v="3"/>
    <x v="216"/>
    <x v="158"/>
    <x v="214"/>
    <x v="57"/>
    <m/>
    <m/>
    <s v="Amazon"/>
    <s v="Amazon"/>
    <n v="26648.76"/>
    <n v="92327183.770000085"/>
    <n v="92327183.770000085"/>
    <s v="Casablanca"/>
  </r>
  <r>
    <x v="217"/>
    <x v="4"/>
    <x v="0"/>
    <x v="4"/>
    <x v="0"/>
    <x v="0"/>
    <x v="217"/>
    <x v="1"/>
    <x v="217"/>
    <x v="161"/>
    <x v="215"/>
    <x v="161"/>
    <m/>
    <m/>
    <s v="sq"/>
    <s v="sq"/>
    <n v="16284.02"/>
    <n v="92327183.770000085"/>
    <n v="92327183.770000085"/>
    <s v="Cairo"/>
  </r>
  <r>
    <x v="218"/>
    <x v="3"/>
    <x v="3"/>
    <x v="3"/>
    <x v="0"/>
    <x v="5"/>
    <x v="218"/>
    <x v="2"/>
    <x v="218"/>
    <x v="162"/>
    <x v="216"/>
    <x v="104"/>
    <m/>
    <m/>
    <s v="sq"/>
    <s v="sq"/>
    <n v="27872.98"/>
    <n v="57542997.559999913"/>
    <n v="57542997.559999913"/>
    <s v="Giza"/>
  </r>
  <r>
    <x v="219"/>
    <x v="6"/>
    <x v="4"/>
    <x v="6"/>
    <x v="2"/>
    <x v="3"/>
    <x v="219"/>
    <x v="2"/>
    <x v="219"/>
    <x v="163"/>
    <x v="204"/>
    <x v="106"/>
    <m/>
    <m/>
    <s v="Amazon"/>
    <s v="Amazon"/>
    <n v="3665.44"/>
    <n v="31420413.200000018"/>
    <n v="31420413.200000018"/>
    <s v="Dubai"/>
  </r>
  <r>
    <x v="220"/>
    <x v="6"/>
    <x v="4"/>
    <x v="6"/>
    <x v="2"/>
    <x v="4"/>
    <x v="220"/>
    <x v="4"/>
    <x v="220"/>
    <x v="147"/>
    <x v="217"/>
    <x v="14"/>
    <m/>
    <m/>
    <s v="Amazon"/>
    <s v="Amazon"/>
    <n v="99349.3"/>
    <n v="31420413.200000018"/>
    <n v="31420413.200000018"/>
    <s v="Riyadh"/>
  </r>
  <r>
    <x v="221"/>
    <x v="4"/>
    <x v="0"/>
    <x v="4"/>
    <x v="2"/>
    <x v="1"/>
    <x v="221"/>
    <x v="3"/>
    <x v="221"/>
    <x v="39"/>
    <x v="218"/>
    <x v="162"/>
    <m/>
    <m/>
    <s v="Amazon"/>
    <s v="Amazon"/>
    <n v="13290.4"/>
    <n v="92327183.770000085"/>
    <n v="92327183.770000085"/>
    <s v="Alexandria"/>
  </r>
  <r>
    <x v="222"/>
    <x v="2"/>
    <x v="2"/>
    <x v="2"/>
    <x v="2"/>
    <x v="5"/>
    <x v="222"/>
    <x v="2"/>
    <x v="222"/>
    <x v="164"/>
    <x v="219"/>
    <x v="82"/>
    <m/>
    <m/>
    <s v="Amazon"/>
    <s v="Amazon"/>
    <n v="27872.98"/>
    <n v="29200970.130000021"/>
    <n v="29200970.130000021"/>
    <s v="Giza"/>
  </r>
  <r>
    <x v="223"/>
    <x v="2"/>
    <x v="2"/>
    <x v="2"/>
    <x v="1"/>
    <x v="2"/>
    <x v="223"/>
    <x v="3"/>
    <x v="223"/>
    <x v="29"/>
    <x v="220"/>
    <x v="42"/>
    <m/>
    <m/>
    <s v="Jumia"/>
    <s v="Jum"/>
    <n v="26648.76"/>
    <n v="29200970.130000021"/>
    <n v="29200970.130000021"/>
    <s v="Casablanca"/>
  </r>
  <r>
    <x v="224"/>
    <x v="4"/>
    <x v="0"/>
    <x v="4"/>
    <x v="0"/>
    <x v="2"/>
    <x v="224"/>
    <x v="3"/>
    <x v="224"/>
    <x v="165"/>
    <x v="221"/>
    <x v="163"/>
    <m/>
    <m/>
    <s v="sq"/>
    <s v="sq"/>
    <n v="26648.76"/>
    <n v="92327183.770000085"/>
    <n v="92327183.770000085"/>
    <s v="Casablanca"/>
  </r>
  <r>
    <x v="225"/>
    <x v="6"/>
    <x v="4"/>
    <x v="6"/>
    <x v="1"/>
    <x v="3"/>
    <x v="225"/>
    <x v="4"/>
    <x v="225"/>
    <x v="166"/>
    <x v="222"/>
    <x v="164"/>
    <m/>
    <m/>
    <s v="Jumia"/>
    <s v="Jum"/>
    <n v="3665.44"/>
    <n v="31420413.200000018"/>
    <n v="31420413.200000018"/>
    <s v="Dubai"/>
  </r>
  <r>
    <x v="226"/>
    <x v="9"/>
    <x v="1"/>
    <x v="9"/>
    <x v="0"/>
    <x v="2"/>
    <x v="226"/>
    <x v="0"/>
    <x v="226"/>
    <x v="167"/>
    <x v="223"/>
    <x v="165"/>
    <m/>
    <m/>
    <s v="sq"/>
    <s v="sq"/>
    <n v="26648.76"/>
    <n v="91504159.730000004"/>
    <n v="91504159.730000004"/>
    <s v="Casablanca"/>
  </r>
  <r>
    <x v="227"/>
    <x v="4"/>
    <x v="0"/>
    <x v="4"/>
    <x v="1"/>
    <x v="1"/>
    <x v="227"/>
    <x v="2"/>
    <x v="227"/>
    <x v="168"/>
    <x v="224"/>
    <x v="58"/>
    <m/>
    <m/>
    <s v="Jumia"/>
    <s v="Jum"/>
    <n v="13290.4"/>
    <n v="92327183.770000085"/>
    <n v="92327183.770000085"/>
    <s v="Alexandria"/>
  </r>
  <r>
    <x v="228"/>
    <x v="0"/>
    <x v="0"/>
    <x v="0"/>
    <x v="1"/>
    <x v="4"/>
    <x v="228"/>
    <x v="4"/>
    <x v="228"/>
    <x v="169"/>
    <x v="225"/>
    <x v="26"/>
    <m/>
    <m/>
    <s v="Jumia"/>
    <s v="Jum"/>
    <n v="99349.3"/>
    <n v="92327183.770000085"/>
    <n v="92327183.770000085"/>
    <s v="Riyadh"/>
  </r>
  <r>
    <x v="229"/>
    <x v="7"/>
    <x v="0"/>
    <x v="7"/>
    <x v="0"/>
    <x v="5"/>
    <x v="229"/>
    <x v="1"/>
    <x v="229"/>
    <x v="39"/>
    <x v="226"/>
    <x v="166"/>
    <m/>
    <m/>
    <s v="sq"/>
    <s v="sq"/>
    <n v="27872.98"/>
    <n v="92327183.770000085"/>
    <n v="92327183.770000085"/>
    <s v="Giza"/>
  </r>
  <r>
    <x v="230"/>
    <x v="0"/>
    <x v="0"/>
    <x v="0"/>
    <x v="2"/>
    <x v="3"/>
    <x v="230"/>
    <x v="0"/>
    <x v="230"/>
    <x v="170"/>
    <x v="227"/>
    <x v="25"/>
    <m/>
    <m/>
    <s v="Amazon"/>
    <s v="Amazon"/>
    <n v="3665.44"/>
    <n v="92327183.770000085"/>
    <n v="92327183.770000085"/>
    <s v="Dubai"/>
  </r>
  <r>
    <x v="231"/>
    <x v="9"/>
    <x v="1"/>
    <x v="9"/>
    <x v="1"/>
    <x v="4"/>
    <x v="231"/>
    <x v="1"/>
    <x v="231"/>
    <x v="171"/>
    <x v="228"/>
    <x v="25"/>
    <m/>
    <m/>
    <s v="Jumia"/>
    <s v="Jum"/>
    <n v="99349.3"/>
    <n v="91504159.730000004"/>
    <n v="91504159.730000004"/>
    <s v="Riyadh"/>
  </r>
  <r>
    <x v="232"/>
    <x v="2"/>
    <x v="2"/>
    <x v="2"/>
    <x v="1"/>
    <x v="3"/>
    <x v="232"/>
    <x v="1"/>
    <x v="232"/>
    <x v="172"/>
    <x v="229"/>
    <x v="167"/>
    <m/>
    <m/>
    <s v="Jumia"/>
    <s v="Jum"/>
    <n v="3665.44"/>
    <n v="29200970.130000021"/>
    <n v="29200970.130000021"/>
    <s v="Dubai"/>
  </r>
  <r>
    <x v="233"/>
    <x v="8"/>
    <x v="3"/>
    <x v="8"/>
    <x v="1"/>
    <x v="4"/>
    <x v="233"/>
    <x v="4"/>
    <x v="233"/>
    <x v="160"/>
    <x v="230"/>
    <x v="168"/>
    <m/>
    <m/>
    <s v="Jumia"/>
    <s v="Jum"/>
    <n v="99349.3"/>
    <n v="57542997.559999913"/>
    <n v="57542997.559999913"/>
    <s v="Riyadh"/>
  </r>
  <r>
    <x v="234"/>
    <x v="2"/>
    <x v="2"/>
    <x v="2"/>
    <x v="2"/>
    <x v="4"/>
    <x v="234"/>
    <x v="4"/>
    <x v="234"/>
    <x v="173"/>
    <x v="231"/>
    <x v="134"/>
    <m/>
    <m/>
    <s v="Amazon"/>
    <s v="Amazon"/>
    <n v="99349.3"/>
    <n v="29200970.130000021"/>
    <n v="29200970.130000021"/>
    <s v="Riyadh"/>
  </r>
  <r>
    <x v="235"/>
    <x v="4"/>
    <x v="0"/>
    <x v="4"/>
    <x v="1"/>
    <x v="0"/>
    <x v="235"/>
    <x v="1"/>
    <x v="235"/>
    <x v="168"/>
    <x v="232"/>
    <x v="38"/>
    <m/>
    <m/>
    <s v="Jumia"/>
    <s v="Jum"/>
    <n v="16284.02"/>
    <n v="92327183.770000085"/>
    <n v="92327183.770000085"/>
    <s v="Cairo"/>
  </r>
  <r>
    <x v="236"/>
    <x v="3"/>
    <x v="3"/>
    <x v="3"/>
    <x v="2"/>
    <x v="1"/>
    <x v="236"/>
    <x v="3"/>
    <x v="236"/>
    <x v="174"/>
    <x v="233"/>
    <x v="169"/>
    <m/>
    <m/>
    <s v="Amazon"/>
    <s v="Amazon"/>
    <n v="13290.4"/>
    <n v="57542997.559999913"/>
    <n v="57542997.559999913"/>
    <s v="Alexandria"/>
  </r>
  <r>
    <x v="237"/>
    <x v="3"/>
    <x v="3"/>
    <x v="3"/>
    <x v="0"/>
    <x v="4"/>
    <x v="237"/>
    <x v="3"/>
    <x v="237"/>
    <x v="175"/>
    <x v="234"/>
    <x v="170"/>
    <m/>
    <m/>
    <s v="sq"/>
    <s v="sq"/>
    <n v="99349.3"/>
    <n v="57542997.559999913"/>
    <n v="57542997.559999913"/>
    <s v="Riyadh"/>
  </r>
  <r>
    <x v="238"/>
    <x v="2"/>
    <x v="2"/>
    <x v="2"/>
    <x v="1"/>
    <x v="5"/>
    <x v="238"/>
    <x v="2"/>
    <x v="238"/>
    <x v="69"/>
    <x v="235"/>
    <x v="171"/>
    <m/>
    <m/>
    <s v="Jumia"/>
    <s v="Jum"/>
    <n v="27872.98"/>
    <n v="29200970.130000021"/>
    <n v="29200970.130000021"/>
    <s v="Giza"/>
  </r>
  <r>
    <x v="239"/>
    <x v="0"/>
    <x v="0"/>
    <x v="0"/>
    <x v="2"/>
    <x v="0"/>
    <x v="239"/>
    <x v="1"/>
    <x v="239"/>
    <x v="176"/>
    <x v="236"/>
    <x v="29"/>
    <m/>
    <m/>
    <s v="Amazon"/>
    <s v="Amazon"/>
    <n v="16284.02"/>
    <n v="92327183.770000085"/>
    <n v="92327183.770000085"/>
    <s v="Cairo"/>
  </r>
  <r>
    <x v="240"/>
    <x v="8"/>
    <x v="3"/>
    <x v="8"/>
    <x v="0"/>
    <x v="5"/>
    <x v="240"/>
    <x v="1"/>
    <x v="240"/>
    <x v="23"/>
    <x v="237"/>
    <x v="17"/>
    <m/>
    <m/>
    <s v="sq"/>
    <s v="sq"/>
    <n v="27872.98"/>
    <n v="57542997.559999913"/>
    <n v="57542997.559999913"/>
    <s v="Giza"/>
  </r>
  <r>
    <x v="241"/>
    <x v="0"/>
    <x v="0"/>
    <x v="0"/>
    <x v="1"/>
    <x v="5"/>
    <x v="241"/>
    <x v="0"/>
    <x v="241"/>
    <x v="176"/>
    <x v="238"/>
    <x v="172"/>
    <m/>
    <m/>
    <s v="Jumia"/>
    <s v="Jum"/>
    <n v="27872.98"/>
    <n v="92327183.770000085"/>
    <n v="92327183.770000085"/>
    <s v="Giza"/>
  </r>
  <r>
    <x v="242"/>
    <x v="8"/>
    <x v="3"/>
    <x v="8"/>
    <x v="1"/>
    <x v="0"/>
    <x v="242"/>
    <x v="1"/>
    <x v="242"/>
    <x v="108"/>
    <x v="239"/>
    <x v="11"/>
    <m/>
    <m/>
    <s v="Jumia"/>
    <s v="Jum"/>
    <n v="16284.02"/>
    <n v="57542997.559999913"/>
    <n v="57542997.559999913"/>
    <s v="Cairo"/>
  </r>
  <r>
    <x v="243"/>
    <x v="5"/>
    <x v="1"/>
    <x v="5"/>
    <x v="2"/>
    <x v="2"/>
    <x v="243"/>
    <x v="3"/>
    <x v="243"/>
    <x v="177"/>
    <x v="240"/>
    <x v="173"/>
    <m/>
    <m/>
    <s v="Amazon"/>
    <s v="Amazon"/>
    <n v="26648.76"/>
    <n v="91504159.730000004"/>
    <n v="91504159.730000004"/>
    <s v="Casablanca"/>
  </r>
  <r>
    <x v="244"/>
    <x v="5"/>
    <x v="1"/>
    <x v="5"/>
    <x v="1"/>
    <x v="0"/>
    <x v="244"/>
    <x v="0"/>
    <x v="244"/>
    <x v="178"/>
    <x v="241"/>
    <x v="0"/>
    <m/>
    <m/>
    <s v="Jumia"/>
    <s v="Jum"/>
    <n v="16284.02"/>
    <n v="91504159.730000004"/>
    <n v="91504159.730000004"/>
    <s v="Cairo"/>
  </r>
  <r>
    <x v="245"/>
    <x v="9"/>
    <x v="1"/>
    <x v="9"/>
    <x v="2"/>
    <x v="5"/>
    <x v="245"/>
    <x v="3"/>
    <x v="245"/>
    <x v="179"/>
    <x v="242"/>
    <x v="174"/>
    <m/>
    <m/>
    <s v="Amazon"/>
    <s v="Amazon"/>
    <n v="27872.98"/>
    <n v="91504159.730000004"/>
    <n v="91504159.730000004"/>
    <s v="Giza"/>
  </r>
  <r>
    <x v="246"/>
    <x v="8"/>
    <x v="3"/>
    <x v="8"/>
    <x v="1"/>
    <x v="3"/>
    <x v="246"/>
    <x v="0"/>
    <x v="246"/>
    <x v="180"/>
    <x v="243"/>
    <x v="175"/>
    <m/>
    <m/>
    <s v="Jumia"/>
    <s v="Jum"/>
    <n v="3665.44"/>
    <n v="57542997.559999913"/>
    <n v="57542997.559999913"/>
    <s v="Dubai"/>
  </r>
  <r>
    <x v="247"/>
    <x v="8"/>
    <x v="3"/>
    <x v="8"/>
    <x v="0"/>
    <x v="2"/>
    <x v="247"/>
    <x v="0"/>
    <x v="247"/>
    <x v="1"/>
    <x v="244"/>
    <x v="176"/>
    <m/>
    <m/>
    <s v="sq"/>
    <s v="sq"/>
    <n v="26648.76"/>
    <n v="57542997.559999913"/>
    <n v="57542997.559999913"/>
    <s v="Casablanca"/>
  </r>
  <r>
    <x v="248"/>
    <x v="4"/>
    <x v="0"/>
    <x v="4"/>
    <x v="1"/>
    <x v="0"/>
    <x v="248"/>
    <x v="1"/>
    <x v="248"/>
    <x v="83"/>
    <x v="221"/>
    <x v="138"/>
    <m/>
    <m/>
    <s v="Jumia"/>
    <s v="Jum"/>
    <n v="16284.02"/>
    <n v="92327183.770000085"/>
    <n v="92327183.770000085"/>
    <s v="Cairo"/>
  </r>
  <r>
    <x v="249"/>
    <x v="4"/>
    <x v="0"/>
    <x v="4"/>
    <x v="2"/>
    <x v="2"/>
    <x v="249"/>
    <x v="0"/>
    <x v="249"/>
    <x v="147"/>
    <x v="245"/>
    <x v="47"/>
    <m/>
    <m/>
    <s v="Amazon"/>
    <s v="Amazon"/>
    <n v="26648.76"/>
    <n v="92327183.770000085"/>
    <n v="92327183.770000085"/>
    <s v="Casablanca"/>
  </r>
  <r>
    <x v="250"/>
    <x v="2"/>
    <x v="2"/>
    <x v="2"/>
    <x v="2"/>
    <x v="0"/>
    <x v="250"/>
    <x v="2"/>
    <x v="250"/>
    <x v="118"/>
    <x v="246"/>
    <x v="177"/>
    <m/>
    <m/>
    <s v="Amazon"/>
    <s v="Amazon"/>
    <n v="16284.02"/>
    <n v="29200970.130000021"/>
    <n v="29200970.130000021"/>
    <s v="Cairo"/>
  </r>
  <r>
    <x v="251"/>
    <x v="6"/>
    <x v="4"/>
    <x v="6"/>
    <x v="1"/>
    <x v="0"/>
    <x v="251"/>
    <x v="3"/>
    <x v="251"/>
    <x v="181"/>
    <x v="247"/>
    <x v="99"/>
    <m/>
    <m/>
    <s v="Jumia"/>
    <s v="Jum"/>
    <n v="16284.02"/>
    <n v="31420413.200000018"/>
    <n v="31420413.200000018"/>
    <s v="Cairo"/>
  </r>
  <r>
    <x v="252"/>
    <x v="6"/>
    <x v="4"/>
    <x v="6"/>
    <x v="2"/>
    <x v="5"/>
    <x v="252"/>
    <x v="4"/>
    <x v="252"/>
    <x v="182"/>
    <x v="248"/>
    <x v="126"/>
    <m/>
    <m/>
    <s v="Amazon"/>
    <s v="Amazon"/>
    <n v="27872.98"/>
    <n v="31420413.200000018"/>
    <n v="31420413.200000018"/>
    <s v="Giza"/>
  </r>
  <r>
    <x v="253"/>
    <x v="5"/>
    <x v="1"/>
    <x v="5"/>
    <x v="2"/>
    <x v="1"/>
    <x v="253"/>
    <x v="2"/>
    <x v="253"/>
    <x v="183"/>
    <x v="249"/>
    <x v="140"/>
    <m/>
    <m/>
    <s v="Amazon"/>
    <s v="Amazon"/>
    <n v="13290.4"/>
    <n v="91504159.730000004"/>
    <n v="91504159.730000004"/>
    <s v="Alexandria"/>
  </r>
  <r>
    <x v="254"/>
    <x v="2"/>
    <x v="2"/>
    <x v="2"/>
    <x v="1"/>
    <x v="1"/>
    <x v="254"/>
    <x v="3"/>
    <x v="254"/>
    <x v="184"/>
    <x v="250"/>
    <x v="104"/>
    <m/>
    <m/>
    <s v="Jumia"/>
    <s v="Jum"/>
    <n v="13290.4"/>
    <n v="29200970.130000021"/>
    <n v="29200970.130000021"/>
    <s v="Alexandria"/>
  </r>
  <r>
    <x v="255"/>
    <x v="7"/>
    <x v="0"/>
    <x v="7"/>
    <x v="0"/>
    <x v="4"/>
    <x v="255"/>
    <x v="1"/>
    <x v="255"/>
    <x v="185"/>
    <x v="251"/>
    <x v="152"/>
    <m/>
    <m/>
    <s v="sq"/>
    <s v="sq"/>
    <n v="99349.3"/>
    <n v="92327183.770000085"/>
    <n v="92327183.770000085"/>
    <s v="Riyadh"/>
  </r>
  <r>
    <x v="256"/>
    <x v="3"/>
    <x v="3"/>
    <x v="3"/>
    <x v="1"/>
    <x v="1"/>
    <x v="256"/>
    <x v="4"/>
    <x v="256"/>
    <x v="186"/>
    <x v="252"/>
    <x v="128"/>
    <m/>
    <m/>
    <s v="Jumia"/>
    <s v="Jum"/>
    <n v="13290.4"/>
    <n v="57542997.559999913"/>
    <n v="57542997.559999913"/>
    <s v="Alexandria"/>
  </r>
  <r>
    <x v="257"/>
    <x v="6"/>
    <x v="4"/>
    <x v="6"/>
    <x v="2"/>
    <x v="1"/>
    <x v="257"/>
    <x v="2"/>
    <x v="257"/>
    <x v="187"/>
    <x v="253"/>
    <x v="178"/>
    <m/>
    <m/>
    <s v="Amazon"/>
    <s v="Amazon"/>
    <n v="13290.4"/>
    <n v="31420413.200000018"/>
    <n v="31420413.200000018"/>
    <s v="Alexandria"/>
  </r>
  <r>
    <x v="258"/>
    <x v="0"/>
    <x v="0"/>
    <x v="0"/>
    <x v="0"/>
    <x v="4"/>
    <x v="258"/>
    <x v="3"/>
    <x v="258"/>
    <x v="19"/>
    <x v="254"/>
    <x v="137"/>
    <m/>
    <m/>
    <s v="sq"/>
    <s v="sq"/>
    <n v="99349.3"/>
    <n v="92327183.770000085"/>
    <n v="92327183.770000085"/>
    <s v="Riyadh"/>
  </r>
  <r>
    <x v="259"/>
    <x v="5"/>
    <x v="1"/>
    <x v="5"/>
    <x v="1"/>
    <x v="3"/>
    <x v="259"/>
    <x v="3"/>
    <x v="259"/>
    <x v="188"/>
    <x v="255"/>
    <x v="82"/>
    <m/>
    <m/>
    <s v="Jumia"/>
    <s v="Jum"/>
    <n v="3665.44"/>
    <n v="91504159.730000004"/>
    <n v="91504159.730000004"/>
    <s v="Dubai"/>
  </r>
  <r>
    <x v="260"/>
    <x v="8"/>
    <x v="3"/>
    <x v="8"/>
    <x v="2"/>
    <x v="4"/>
    <x v="260"/>
    <x v="2"/>
    <x v="260"/>
    <x v="189"/>
    <x v="256"/>
    <x v="116"/>
    <m/>
    <m/>
    <s v="Amazon"/>
    <s v="Amazon"/>
    <n v="99349.3"/>
    <n v="57542997.559999913"/>
    <n v="57542997.559999913"/>
    <s v="Riyadh"/>
  </r>
  <r>
    <x v="261"/>
    <x v="5"/>
    <x v="1"/>
    <x v="5"/>
    <x v="2"/>
    <x v="0"/>
    <x v="261"/>
    <x v="0"/>
    <x v="261"/>
    <x v="190"/>
    <x v="257"/>
    <x v="137"/>
    <m/>
    <m/>
    <s v="Amazon"/>
    <s v="Amazon"/>
    <n v="16284.02"/>
    <n v="91504159.730000004"/>
    <n v="91504159.730000004"/>
    <s v="Cairo"/>
  </r>
  <r>
    <x v="262"/>
    <x v="1"/>
    <x v="1"/>
    <x v="1"/>
    <x v="1"/>
    <x v="5"/>
    <x v="262"/>
    <x v="3"/>
    <x v="262"/>
    <x v="23"/>
    <x v="258"/>
    <x v="179"/>
    <m/>
    <m/>
    <s v="Jumia"/>
    <s v="Jum"/>
    <n v="27872.98"/>
    <n v="91504159.730000004"/>
    <n v="91504159.730000004"/>
    <s v="Giza"/>
  </r>
  <r>
    <x v="263"/>
    <x v="1"/>
    <x v="1"/>
    <x v="1"/>
    <x v="1"/>
    <x v="2"/>
    <x v="263"/>
    <x v="2"/>
    <x v="263"/>
    <x v="191"/>
    <x v="259"/>
    <x v="180"/>
    <m/>
    <m/>
    <s v="Jumia"/>
    <s v="Jum"/>
    <n v="26648.76"/>
    <n v="91504159.730000004"/>
    <n v="91504159.730000004"/>
    <s v="Casablanca"/>
  </r>
  <r>
    <x v="264"/>
    <x v="2"/>
    <x v="2"/>
    <x v="2"/>
    <x v="1"/>
    <x v="2"/>
    <x v="264"/>
    <x v="0"/>
    <x v="264"/>
    <x v="136"/>
    <x v="260"/>
    <x v="181"/>
    <m/>
    <m/>
    <s v="Jumia"/>
    <s v="Jum"/>
    <n v="26648.76"/>
    <n v="29200970.130000021"/>
    <n v="29200970.130000021"/>
    <s v="Casablanca"/>
  </r>
  <r>
    <x v="265"/>
    <x v="2"/>
    <x v="2"/>
    <x v="2"/>
    <x v="2"/>
    <x v="1"/>
    <x v="265"/>
    <x v="2"/>
    <x v="265"/>
    <x v="192"/>
    <x v="261"/>
    <x v="27"/>
    <m/>
    <m/>
    <s v="Amazon"/>
    <s v="Amazon"/>
    <n v="13290.4"/>
    <n v="29200970.130000021"/>
    <n v="29200970.130000021"/>
    <s v="Alexandria"/>
  </r>
  <r>
    <x v="266"/>
    <x v="9"/>
    <x v="1"/>
    <x v="9"/>
    <x v="1"/>
    <x v="3"/>
    <x v="266"/>
    <x v="2"/>
    <x v="266"/>
    <x v="171"/>
    <x v="262"/>
    <x v="182"/>
    <m/>
    <m/>
    <s v="Jumia"/>
    <s v="Jum"/>
    <n v="3665.44"/>
    <n v="91504159.730000004"/>
    <n v="91504159.730000004"/>
    <s v="Dubai"/>
  </r>
  <r>
    <x v="267"/>
    <x v="2"/>
    <x v="2"/>
    <x v="2"/>
    <x v="0"/>
    <x v="1"/>
    <x v="267"/>
    <x v="1"/>
    <x v="267"/>
    <x v="193"/>
    <x v="263"/>
    <x v="169"/>
    <m/>
    <m/>
    <s v="sq"/>
    <s v="sq"/>
    <n v="13290.4"/>
    <n v="29200970.130000021"/>
    <n v="29200970.130000021"/>
    <s v="Alexandria"/>
  </r>
  <r>
    <x v="268"/>
    <x v="8"/>
    <x v="3"/>
    <x v="8"/>
    <x v="0"/>
    <x v="5"/>
    <x v="268"/>
    <x v="4"/>
    <x v="268"/>
    <x v="1"/>
    <x v="264"/>
    <x v="183"/>
    <m/>
    <m/>
    <s v="sq"/>
    <s v="sq"/>
    <n v="27872.98"/>
    <n v="57542997.559999913"/>
    <n v="57542997.559999913"/>
    <s v="Giza"/>
  </r>
  <r>
    <x v="269"/>
    <x v="7"/>
    <x v="0"/>
    <x v="7"/>
    <x v="2"/>
    <x v="2"/>
    <x v="269"/>
    <x v="2"/>
    <x v="269"/>
    <x v="194"/>
    <x v="265"/>
    <x v="25"/>
    <m/>
    <m/>
    <s v="Amazon"/>
    <s v="Amazon"/>
    <n v="26648.76"/>
    <n v="92327183.770000085"/>
    <n v="92327183.770000085"/>
    <s v="Casablanca"/>
  </r>
  <r>
    <x v="270"/>
    <x v="7"/>
    <x v="0"/>
    <x v="7"/>
    <x v="1"/>
    <x v="1"/>
    <x v="270"/>
    <x v="3"/>
    <x v="270"/>
    <x v="68"/>
    <x v="266"/>
    <x v="184"/>
    <m/>
    <m/>
    <s v="Jumia"/>
    <s v="Jum"/>
    <n v="13290.4"/>
    <n v="92327183.770000085"/>
    <n v="92327183.770000085"/>
    <s v="Alexandria"/>
  </r>
  <r>
    <x v="271"/>
    <x v="0"/>
    <x v="0"/>
    <x v="0"/>
    <x v="1"/>
    <x v="1"/>
    <x v="271"/>
    <x v="4"/>
    <x v="271"/>
    <x v="39"/>
    <x v="267"/>
    <x v="185"/>
    <m/>
    <m/>
    <s v="Jumia"/>
    <s v="Jum"/>
    <n v="13290.4"/>
    <n v="92327183.770000085"/>
    <n v="92327183.770000085"/>
    <s v="Alexandria"/>
  </r>
  <r>
    <x v="272"/>
    <x v="3"/>
    <x v="3"/>
    <x v="3"/>
    <x v="1"/>
    <x v="2"/>
    <x v="272"/>
    <x v="0"/>
    <x v="272"/>
    <x v="195"/>
    <x v="268"/>
    <x v="186"/>
    <m/>
    <m/>
    <s v="Jumia"/>
    <s v="Jum"/>
    <n v="26648.76"/>
    <n v="57542997.559999913"/>
    <n v="57542997.559999913"/>
    <s v="Casablanca"/>
  </r>
  <r>
    <x v="273"/>
    <x v="1"/>
    <x v="1"/>
    <x v="1"/>
    <x v="2"/>
    <x v="5"/>
    <x v="273"/>
    <x v="3"/>
    <x v="273"/>
    <x v="196"/>
    <x v="107"/>
    <x v="110"/>
    <m/>
    <m/>
    <s v="Amazon"/>
    <s v="Amazon"/>
    <n v="27872.98"/>
    <n v="91504159.730000004"/>
    <n v="91504159.730000004"/>
    <s v="Giza"/>
  </r>
  <r>
    <x v="274"/>
    <x v="7"/>
    <x v="0"/>
    <x v="7"/>
    <x v="2"/>
    <x v="4"/>
    <x v="274"/>
    <x v="2"/>
    <x v="274"/>
    <x v="32"/>
    <x v="269"/>
    <x v="187"/>
    <m/>
    <m/>
    <s v="Amazon"/>
    <s v="Amazon"/>
    <n v="99349.3"/>
    <n v="92327183.770000085"/>
    <n v="92327183.770000085"/>
    <s v="Riyadh"/>
  </r>
  <r>
    <x v="275"/>
    <x v="0"/>
    <x v="0"/>
    <x v="0"/>
    <x v="1"/>
    <x v="4"/>
    <x v="275"/>
    <x v="0"/>
    <x v="275"/>
    <x v="197"/>
    <x v="270"/>
    <x v="114"/>
    <m/>
    <m/>
    <s v="Jumia"/>
    <s v="Jum"/>
    <n v="99349.3"/>
    <n v="92327183.770000085"/>
    <n v="92327183.770000085"/>
    <s v="Riyadh"/>
  </r>
  <r>
    <x v="276"/>
    <x v="8"/>
    <x v="3"/>
    <x v="8"/>
    <x v="0"/>
    <x v="2"/>
    <x v="276"/>
    <x v="0"/>
    <x v="276"/>
    <x v="46"/>
    <x v="271"/>
    <x v="82"/>
    <m/>
    <m/>
    <s v="sq"/>
    <s v="sq"/>
    <n v="26648.76"/>
    <n v="57542997.559999913"/>
    <n v="57542997.559999913"/>
    <s v="Casablanca"/>
  </r>
  <r>
    <x v="277"/>
    <x v="4"/>
    <x v="0"/>
    <x v="4"/>
    <x v="1"/>
    <x v="0"/>
    <x v="277"/>
    <x v="2"/>
    <x v="277"/>
    <x v="83"/>
    <x v="272"/>
    <x v="188"/>
    <m/>
    <m/>
    <s v="Jumia"/>
    <s v="Jum"/>
    <n v="16284.02"/>
    <n v="92327183.770000085"/>
    <n v="92327183.770000085"/>
    <s v="Cairo"/>
  </r>
  <r>
    <x v="278"/>
    <x v="3"/>
    <x v="3"/>
    <x v="3"/>
    <x v="1"/>
    <x v="4"/>
    <x v="278"/>
    <x v="2"/>
    <x v="278"/>
    <x v="198"/>
    <x v="273"/>
    <x v="110"/>
    <m/>
    <m/>
    <s v="Jumia"/>
    <s v="Jum"/>
    <n v="99349.3"/>
    <n v="57542997.559999913"/>
    <n v="57542997.559999913"/>
    <s v="Riyadh"/>
  </r>
  <r>
    <x v="279"/>
    <x v="2"/>
    <x v="2"/>
    <x v="2"/>
    <x v="1"/>
    <x v="2"/>
    <x v="279"/>
    <x v="0"/>
    <x v="279"/>
    <x v="37"/>
    <x v="274"/>
    <x v="65"/>
    <m/>
    <m/>
    <s v="Jumia"/>
    <s v="Jum"/>
    <n v="26648.76"/>
    <n v="29200970.130000021"/>
    <n v="29200970.130000021"/>
    <s v="Casablanca"/>
  </r>
  <r>
    <x v="280"/>
    <x v="0"/>
    <x v="0"/>
    <x v="0"/>
    <x v="1"/>
    <x v="1"/>
    <x v="280"/>
    <x v="1"/>
    <x v="280"/>
    <x v="65"/>
    <x v="275"/>
    <x v="21"/>
    <m/>
    <m/>
    <s v="Jumia"/>
    <s v="Jum"/>
    <n v="13290.4"/>
    <n v="92327183.770000085"/>
    <n v="92327183.770000085"/>
    <s v="Alexandria"/>
  </r>
  <r>
    <x v="281"/>
    <x v="0"/>
    <x v="0"/>
    <x v="0"/>
    <x v="1"/>
    <x v="1"/>
    <x v="281"/>
    <x v="2"/>
    <x v="281"/>
    <x v="79"/>
    <x v="276"/>
    <x v="40"/>
    <m/>
    <m/>
    <s v="Jumia"/>
    <s v="Jum"/>
    <n v="13290.4"/>
    <n v="92327183.770000085"/>
    <n v="92327183.770000085"/>
    <s v="Alexandria"/>
  </r>
  <r>
    <x v="282"/>
    <x v="6"/>
    <x v="4"/>
    <x v="6"/>
    <x v="2"/>
    <x v="4"/>
    <x v="282"/>
    <x v="3"/>
    <x v="282"/>
    <x v="193"/>
    <x v="277"/>
    <x v="132"/>
    <m/>
    <m/>
    <s v="Amazon"/>
    <s v="Amazon"/>
    <n v="99349.3"/>
    <n v="31420413.200000018"/>
    <n v="31420413.200000018"/>
    <s v="Riyadh"/>
  </r>
  <r>
    <x v="283"/>
    <x v="2"/>
    <x v="2"/>
    <x v="2"/>
    <x v="2"/>
    <x v="0"/>
    <x v="283"/>
    <x v="0"/>
    <x v="283"/>
    <x v="199"/>
    <x v="278"/>
    <x v="82"/>
    <m/>
    <m/>
    <s v="Amazon"/>
    <s v="Amazon"/>
    <n v="16284.02"/>
    <n v="29200970.130000021"/>
    <n v="29200970.130000021"/>
    <s v="Cairo"/>
  </r>
  <r>
    <x v="284"/>
    <x v="3"/>
    <x v="3"/>
    <x v="3"/>
    <x v="1"/>
    <x v="4"/>
    <x v="284"/>
    <x v="0"/>
    <x v="284"/>
    <x v="200"/>
    <x v="279"/>
    <x v="189"/>
    <m/>
    <m/>
    <s v="Jumia"/>
    <s v="Jum"/>
    <n v="99349.3"/>
    <n v="57542997.559999913"/>
    <n v="57542997.559999913"/>
    <s v="Riyadh"/>
  </r>
  <r>
    <x v="285"/>
    <x v="4"/>
    <x v="0"/>
    <x v="4"/>
    <x v="0"/>
    <x v="0"/>
    <x v="285"/>
    <x v="2"/>
    <x v="285"/>
    <x v="88"/>
    <x v="280"/>
    <x v="190"/>
    <m/>
    <m/>
    <s v="sq"/>
    <s v="sq"/>
    <n v="16284.02"/>
    <n v="92327183.770000085"/>
    <n v="92327183.770000085"/>
    <s v="Cairo"/>
  </r>
  <r>
    <x v="286"/>
    <x v="0"/>
    <x v="0"/>
    <x v="0"/>
    <x v="0"/>
    <x v="0"/>
    <x v="286"/>
    <x v="4"/>
    <x v="286"/>
    <x v="31"/>
    <x v="281"/>
    <x v="5"/>
    <m/>
    <m/>
    <s v="sq"/>
    <s v="sq"/>
    <n v="16284.02"/>
    <n v="92327183.770000085"/>
    <n v="92327183.770000085"/>
    <s v="Cairo"/>
  </r>
  <r>
    <x v="287"/>
    <x v="3"/>
    <x v="3"/>
    <x v="3"/>
    <x v="2"/>
    <x v="0"/>
    <x v="287"/>
    <x v="4"/>
    <x v="287"/>
    <x v="201"/>
    <x v="282"/>
    <x v="42"/>
    <m/>
    <m/>
    <s v="Amazon"/>
    <s v="Amazon"/>
    <n v="16284.02"/>
    <n v="57542997.559999913"/>
    <n v="57542997.559999913"/>
    <s v="Cairo"/>
  </r>
  <r>
    <x v="288"/>
    <x v="7"/>
    <x v="0"/>
    <x v="7"/>
    <x v="1"/>
    <x v="3"/>
    <x v="288"/>
    <x v="1"/>
    <x v="288"/>
    <x v="170"/>
    <x v="283"/>
    <x v="191"/>
    <m/>
    <m/>
    <s v="Jumia"/>
    <s v="Jum"/>
    <n v="3665.44"/>
    <n v="92327183.770000085"/>
    <n v="92327183.770000085"/>
    <s v="Dubai"/>
  </r>
  <r>
    <x v="289"/>
    <x v="7"/>
    <x v="0"/>
    <x v="7"/>
    <x v="2"/>
    <x v="5"/>
    <x v="289"/>
    <x v="0"/>
    <x v="289"/>
    <x v="202"/>
    <x v="284"/>
    <x v="192"/>
    <m/>
    <m/>
    <s v="Amazon"/>
    <s v="Amazon"/>
    <n v="27872.98"/>
    <n v="92327183.770000085"/>
    <n v="92327183.770000085"/>
    <s v="Giza"/>
  </r>
  <r>
    <x v="290"/>
    <x v="4"/>
    <x v="0"/>
    <x v="4"/>
    <x v="2"/>
    <x v="2"/>
    <x v="290"/>
    <x v="3"/>
    <x v="290"/>
    <x v="7"/>
    <x v="285"/>
    <x v="175"/>
    <m/>
    <m/>
    <s v="Amazon"/>
    <s v="Amazon"/>
    <n v="26648.76"/>
    <n v="92327183.770000085"/>
    <n v="92327183.770000085"/>
    <s v="Casablanca"/>
  </r>
  <r>
    <x v="291"/>
    <x v="4"/>
    <x v="0"/>
    <x v="4"/>
    <x v="0"/>
    <x v="4"/>
    <x v="291"/>
    <x v="3"/>
    <x v="291"/>
    <x v="21"/>
    <x v="286"/>
    <x v="193"/>
    <m/>
    <m/>
    <s v="sq"/>
    <s v="sq"/>
    <n v="99349.3"/>
    <n v="92327183.770000085"/>
    <n v="92327183.770000085"/>
    <s v="Riyadh"/>
  </r>
  <r>
    <x v="292"/>
    <x v="3"/>
    <x v="3"/>
    <x v="3"/>
    <x v="1"/>
    <x v="0"/>
    <x v="292"/>
    <x v="4"/>
    <x v="292"/>
    <x v="203"/>
    <x v="287"/>
    <x v="194"/>
    <m/>
    <m/>
    <s v="Jumia"/>
    <s v="Jum"/>
    <n v="16284.02"/>
    <n v="57542997.559999913"/>
    <n v="57542997.559999913"/>
    <s v="Cairo"/>
  </r>
  <r>
    <x v="293"/>
    <x v="0"/>
    <x v="0"/>
    <x v="0"/>
    <x v="2"/>
    <x v="5"/>
    <x v="293"/>
    <x v="2"/>
    <x v="293"/>
    <x v="203"/>
    <x v="288"/>
    <x v="113"/>
    <m/>
    <m/>
    <s v="Amazon"/>
    <s v="Amazon"/>
    <n v="27872.98"/>
    <n v="92327183.770000085"/>
    <n v="92327183.770000085"/>
    <s v="Giza"/>
  </r>
  <r>
    <x v="294"/>
    <x v="4"/>
    <x v="0"/>
    <x v="4"/>
    <x v="1"/>
    <x v="4"/>
    <x v="294"/>
    <x v="2"/>
    <x v="294"/>
    <x v="10"/>
    <x v="289"/>
    <x v="147"/>
    <m/>
    <m/>
    <s v="Jumia"/>
    <s v="Jum"/>
    <n v="99349.3"/>
    <n v="92327183.770000085"/>
    <n v="92327183.770000085"/>
    <s v="Riyadh"/>
  </r>
  <r>
    <x v="295"/>
    <x v="0"/>
    <x v="0"/>
    <x v="0"/>
    <x v="2"/>
    <x v="2"/>
    <x v="295"/>
    <x v="3"/>
    <x v="295"/>
    <x v="62"/>
    <x v="290"/>
    <x v="195"/>
    <m/>
    <m/>
    <s v="Amazon"/>
    <s v="Amazon"/>
    <n v="26648.76"/>
    <n v="92327183.770000085"/>
    <n v="92327183.770000085"/>
    <s v="Casablanca"/>
  </r>
  <r>
    <x v="296"/>
    <x v="5"/>
    <x v="1"/>
    <x v="5"/>
    <x v="2"/>
    <x v="3"/>
    <x v="296"/>
    <x v="1"/>
    <x v="296"/>
    <x v="204"/>
    <x v="291"/>
    <x v="175"/>
    <m/>
    <m/>
    <s v="Amazon"/>
    <s v="Amazon"/>
    <n v="3665.44"/>
    <n v="91504159.730000004"/>
    <n v="91504159.730000004"/>
    <s v="Dubai"/>
  </r>
  <r>
    <x v="297"/>
    <x v="9"/>
    <x v="1"/>
    <x v="9"/>
    <x v="0"/>
    <x v="4"/>
    <x v="297"/>
    <x v="4"/>
    <x v="297"/>
    <x v="205"/>
    <x v="292"/>
    <x v="93"/>
    <m/>
    <m/>
    <s v="sq"/>
    <s v="sq"/>
    <n v="99349.3"/>
    <n v="91504159.730000004"/>
    <n v="91504159.730000004"/>
    <s v="Riyadh"/>
  </r>
  <r>
    <x v="298"/>
    <x v="5"/>
    <x v="1"/>
    <x v="5"/>
    <x v="1"/>
    <x v="1"/>
    <x v="298"/>
    <x v="2"/>
    <x v="298"/>
    <x v="206"/>
    <x v="293"/>
    <x v="196"/>
    <m/>
    <m/>
    <s v="Jumia"/>
    <s v="Jum"/>
    <n v="13290.4"/>
    <n v="91504159.730000004"/>
    <n v="91504159.730000004"/>
    <s v="Alexandria"/>
  </r>
  <r>
    <x v="299"/>
    <x v="4"/>
    <x v="0"/>
    <x v="4"/>
    <x v="0"/>
    <x v="3"/>
    <x v="299"/>
    <x v="1"/>
    <x v="299"/>
    <x v="146"/>
    <x v="294"/>
    <x v="111"/>
    <m/>
    <m/>
    <s v="sq"/>
    <s v="sq"/>
    <n v="3665.44"/>
    <n v="92327183.770000085"/>
    <n v="92327183.770000085"/>
    <s v="Dubai"/>
  </r>
  <r>
    <x v="300"/>
    <x v="8"/>
    <x v="3"/>
    <x v="8"/>
    <x v="0"/>
    <x v="4"/>
    <x v="300"/>
    <x v="0"/>
    <x v="300"/>
    <x v="207"/>
    <x v="245"/>
    <x v="40"/>
    <m/>
    <m/>
    <s v="sq"/>
    <s v="sq"/>
    <n v="99349.3"/>
    <n v="57542997.559999913"/>
    <n v="57542997.559999913"/>
    <s v="Riyadh"/>
  </r>
  <r>
    <x v="301"/>
    <x v="4"/>
    <x v="0"/>
    <x v="4"/>
    <x v="1"/>
    <x v="3"/>
    <x v="301"/>
    <x v="3"/>
    <x v="301"/>
    <x v="208"/>
    <x v="295"/>
    <x v="166"/>
    <m/>
    <m/>
    <s v="Jumia"/>
    <s v="Jum"/>
    <n v="3665.44"/>
    <n v="92327183.770000085"/>
    <n v="92327183.770000085"/>
    <s v="Dubai"/>
  </r>
  <r>
    <x v="302"/>
    <x v="2"/>
    <x v="2"/>
    <x v="2"/>
    <x v="2"/>
    <x v="0"/>
    <x v="302"/>
    <x v="2"/>
    <x v="302"/>
    <x v="91"/>
    <x v="296"/>
    <x v="197"/>
    <m/>
    <m/>
    <s v="Amazon"/>
    <s v="Amazon"/>
    <n v="16284.02"/>
    <n v="29200970.130000021"/>
    <n v="29200970.130000021"/>
    <s v="Cairo"/>
  </r>
  <r>
    <x v="303"/>
    <x v="8"/>
    <x v="3"/>
    <x v="8"/>
    <x v="1"/>
    <x v="4"/>
    <x v="303"/>
    <x v="0"/>
    <x v="303"/>
    <x v="209"/>
    <x v="232"/>
    <x v="89"/>
    <m/>
    <m/>
    <s v="Jumia"/>
    <s v="Jum"/>
    <n v="99349.3"/>
    <n v="57542997.559999913"/>
    <n v="57542997.559999913"/>
    <s v="Riyadh"/>
  </r>
  <r>
    <x v="304"/>
    <x v="1"/>
    <x v="1"/>
    <x v="1"/>
    <x v="0"/>
    <x v="5"/>
    <x v="304"/>
    <x v="3"/>
    <x v="304"/>
    <x v="210"/>
    <x v="297"/>
    <x v="123"/>
    <m/>
    <m/>
    <s v="sq"/>
    <s v="sq"/>
    <n v="27872.98"/>
    <n v="91504159.730000004"/>
    <n v="91504159.730000004"/>
    <s v="Giza"/>
  </r>
  <r>
    <x v="305"/>
    <x v="9"/>
    <x v="1"/>
    <x v="9"/>
    <x v="1"/>
    <x v="4"/>
    <x v="305"/>
    <x v="0"/>
    <x v="305"/>
    <x v="211"/>
    <x v="298"/>
    <x v="96"/>
    <m/>
    <m/>
    <s v="Jumia"/>
    <s v="Jum"/>
    <n v="99349.3"/>
    <n v="91504159.730000004"/>
    <n v="91504159.730000004"/>
    <s v="Riyadh"/>
  </r>
  <r>
    <x v="306"/>
    <x v="6"/>
    <x v="4"/>
    <x v="6"/>
    <x v="1"/>
    <x v="1"/>
    <x v="306"/>
    <x v="2"/>
    <x v="306"/>
    <x v="212"/>
    <x v="299"/>
    <x v="17"/>
    <m/>
    <m/>
    <s v="Jumia"/>
    <s v="Jum"/>
    <n v="13290.4"/>
    <n v="31420413.200000018"/>
    <n v="31420413.200000018"/>
    <s v="Alexandria"/>
  </r>
  <r>
    <x v="307"/>
    <x v="8"/>
    <x v="3"/>
    <x v="8"/>
    <x v="2"/>
    <x v="5"/>
    <x v="307"/>
    <x v="2"/>
    <x v="307"/>
    <x v="213"/>
    <x v="300"/>
    <x v="198"/>
    <m/>
    <m/>
    <s v="Amazon"/>
    <s v="Amazon"/>
    <n v="27872.98"/>
    <n v="57542997.559999913"/>
    <n v="57542997.559999913"/>
    <s v="Giza"/>
  </r>
  <r>
    <x v="308"/>
    <x v="0"/>
    <x v="0"/>
    <x v="0"/>
    <x v="1"/>
    <x v="2"/>
    <x v="308"/>
    <x v="4"/>
    <x v="308"/>
    <x v="214"/>
    <x v="301"/>
    <x v="199"/>
    <m/>
    <m/>
    <s v="Jumia"/>
    <s v="Jum"/>
    <n v="26648.76"/>
    <n v="92327183.770000085"/>
    <n v="92327183.770000085"/>
    <s v="Casablanca"/>
  </r>
  <r>
    <x v="309"/>
    <x v="6"/>
    <x v="4"/>
    <x v="6"/>
    <x v="2"/>
    <x v="2"/>
    <x v="309"/>
    <x v="3"/>
    <x v="309"/>
    <x v="215"/>
    <x v="302"/>
    <x v="200"/>
    <m/>
    <m/>
    <s v="Amazon"/>
    <s v="Amazon"/>
    <n v="26648.76"/>
    <n v="31420413.200000018"/>
    <n v="31420413.200000018"/>
    <s v="Casablanca"/>
  </r>
  <r>
    <x v="310"/>
    <x v="5"/>
    <x v="1"/>
    <x v="5"/>
    <x v="1"/>
    <x v="5"/>
    <x v="310"/>
    <x v="1"/>
    <x v="310"/>
    <x v="52"/>
    <x v="303"/>
    <x v="201"/>
    <m/>
    <m/>
    <s v="Jumia"/>
    <s v="Jum"/>
    <n v="27872.98"/>
    <n v="91504159.730000004"/>
    <n v="91504159.730000004"/>
    <s v="Giza"/>
  </r>
  <r>
    <x v="311"/>
    <x v="3"/>
    <x v="3"/>
    <x v="3"/>
    <x v="0"/>
    <x v="3"/>
    <x v="311"/>
    <x v="2"/>
    <x v="311"/>
    <x v="216"/>
    <x v="304"/>
    <x v="202"/>
    <m/>
    <m/>
    <s v="sq"/>
    <s v="sq"/>
    <n v="3665.44"/>
    <n v="57542997.559999913"/>
    <n v="57542997.559999913"/>
    <s v="Dubai"/>
  </r>
  <r>
    <x v="312"/>
    <x v="4"/>
    <x v="0"/>
    <x v="4"/>
    <x v="2"/>
    <x v="1"/>
    <x v="312"/>
    <x v="0"/>
    <x v="312"/>
    <x v="4"/>
    <x v="305"/>
    <x v="203"/>
    <m/>
    <m/>
    <s v="Amazon"/>
    <s v="Amazon"/>
    <n v="13290.4"/>
    <n v="92327183.770000085"/>
    <n v="92327183.770000085"/>
    <s v="Alexandria"/>
  </r>
  <r>
    <x v="313"/>
    <x v="2"/>
    <x v="2"/>
    <x v="2"/>
    <x v="1"/>
    <x v="0"/>
    <x v="313"/>
    <x v="1"/>
    <x v="313"/>
    <x v="217"/>
    <x v="306"/>
    <x v="8"/>
    <m/>
    <m/>
    <s v="Jumia"/>
    <s v="Jum"/>
    <n v="16284.02"/>
    <n v="29200970.130000021"/>
    <n v="29200970.130000021"/>
    <s v="Cairo"/>
  </r>
  <r>
    <x v="314"/>
    <x v="4"/>
    <x v="0"/>
    <x v="4"/>
    <x v="1"/>
    <x v="2"/>
    <x v="314"/>
    <x v="0"/>
    <x v="314"/>
    <x v="211"/>
    <x v="307"/>
    <x v="152"/>
    <m/>
    <m/>
    <s v="Jumia"/>
    <s v="Jum"/>
    <n v="26648.76"/>
    <n v="92327183.770000085"/>
    <n v="92327183.770000085"/>
    <s v="Casablanca"/>
  </r>
  <r>
    <x v="315"/>
    <x v="3"/>
    <x v="3"/>
    <x v="3"/>
    <x v="1"/>
    <x v="5"/>
    <x v="315"/>
    <x v="1"/>
    <x v="315"/>
    <x v="176"/>
    <x v="308"/>
    <x v="204"/>
    <m/>
    <m/>
    <s v="Jumia"/>
    <s v="Jum"/>
    <n v="27872.98"/>
    <n v="57542997.559999913"/>
    <n v="57542997.559999913"/>
    <s v="Giza"/>
  </r>
  <r>
    <x v="316"/>
    <x v="5"/>
    <x v="1"/>
    <x v="5"/>
    <x v="2"/>
    <x v="4"/>
    <x v="316"/>
    <x v="4"/>
    <x v="316"/>
    <x v="218"/>
    <x v="79"/>
    <x v="42"/>
    <m/>
    <m/>
    <s v="Amazon"/>
    <s v="Amazon"/>
    <n v="99349.3"/>
    <n v="91504159.730000004"/>
    <n v="91504159.730000004"/>
    <s v="Riyadh"/>
  </r>
  <r>
    <x v="317"/>
    <x v="3"/>
    <x v="3"/>
    <x v="3"/>
    <x v="1"/>
    <x v="5"/>
    <x v="317"/>
    <x v="0"/>
    <x v="317"/>
    <x v="219"/>
    <x v="309"/>
    <x v="173"/>
    <m/>
    <m/>
    <s v="Jumia"/>
    <s v="Jum"/>
    <n v="27872.98"/>
    <n v="57542997.559999913"/>
    <n v="57542997.559999913"/>
    <s v="Giza"/>
  </r>
  <r>
    <x v="318"/>
    <x v="3"/>
    <x v="3"/>
    <x v="3"/>
    <x v="2"/>
    <x v="3"/>
    <x v="318"/>
    <x v="0"/>
    <x v="318"/>
    <x v="73"/>
    <x v="310"/>
    <x v="205"/>
    <m/>
    <m/>
    <s v="Amazon"/>
    <s v="Amazon"/>
    <n v="3665.44"/>
    <n v="57542997.559999913"/>
    <n v="57542997.559999913"/>
    <s v="Dubai"/>
  </r>
  <r>
    <x v="319"/>
    <x v="7"/>
    <x v="0"/>
    <x v="7"/>
    <x v="0"/>
    <x v="2"/>
    <x v="319"/>
    <x v="4"/>
    <x v="319"/>
    <x v="26"/>
    <x v="311"/>
    <x v="206"/>
    <m/>
    <m/>
    <s v="sq"/>
    <s v="sq"/>
    <n v="26648.76"/>
    <n v="92327183.770000085"/>
    <n v="92327183.770000085"/>
    <s v="Casablanca"/>
  </r>
  <r>
    <x v="320"/>
    <x v="8"/>
    <x v="3"/>
    <x v="8"/>
    <x v="1"/>
    <x v="2"/>
    <x v="320"/>
    <x v="0"/>
    <x v="320"/>
    <x v="220"/>
    <x v="312"/>
    <x v="207"/>
    <m/>
    <m/>
    <s v="Jumia"/>
    <s v="Jum"/>
    <n v="26648.76"/>
    <n v="57542997.559999913"/>
    <n v="57542997.559999913"/>
    <s v="Casablanca"/>
  </r>
  <r>
    <x v="321"/>
    <x v="1"/>
    <x v="1"/>
    <x v="1"/>
    <x v="1"/>
    <x v="5"/>
    <x v="321"/>
    <x v="4"/>
    <x v="321"/>
    <x v="214"/>
    <x v="63"/>
    <x v="8"/>
    <m/>
    <m/>
    <s v="Jumia"/>
    <s v="Jum"/>
    <n v="27872.98"/>
    <n v="91504159.730000004"/>
    <n v="91504159.730000004"/>
    <s v="Giza"/>
  </r>
  <r>
    <x v="322"/>
    <x v="9"/>
    <x v="1"/>
    <x v="9"/>
    <x v="2"/>
    <x v="1"/>
    <x v="322"/>
    <x v="3"/>
    <x v="322"/>
    <x v="221"/>
    <x v="313"/>
    <x v="111"/>
    <m/>
    <m/>
    <s v="Amazon"/>
    <s v="Amazon"/>
    <n v="13290.4"/>
    <n v="91504159.730000004"/>
    <n v="91504159.730000004"/>
    <s v="Alexandria"/>
  </r>
  <r>
    <x v="323"/>
    <x v="9"/>
    <x v="1"/>
    <x v="9"/>
    <x v="2"/>
    <x v="3"/>
    <x v="323"/>
    <x v="3"/>
    <x v="323"/>
    <x v="222"/>
    <x v="314"/>
    <x v="207"/>
    <m/>
    <m/>
    <s v="Amazon"/>
    <s v="Amazon"/>
    <n v="3665.44"/>
    <n v="91504159.730000004"/>
    <n v="91504159.730000004"/>
    <s v="Dubai"/>
  </r>
  <r>
    <x v="324"/>
    <x v="6"/>
    <x v="4"/>
    <x v="6"/>
    <x v="2"/>
    <x v="5"/>
    <x v="324"/>
    <x v="0"/>
    <x v="324"/>
    <x v="223"/>
    <x v="315"/>
    <x v="80"/>
    <m/>
    <m/>
    <s v="Amazon"/>
    <s v="Amazon"/>
    <n v="27872.98"/>
    <n v="31420413.200000018"/>
    <n v="31420413.200000018"/>
    <s v="Giza"/>
  </r>
  <r>
    <x v="325"/>
    <x v="6"/>
    <x v="4"/>
    <x v="6"/>
    <x v="0"/>
    <x v="4"/>
    <x v="325"/>
    <x v="4"/>
    <x v="325"/>
    <x v="197"/>
    <x v="316"/>
    <x v="21"/>
    <m/>
    <m/>
    <s v="sq"/>
    <s v="sq"/>
    <n v="99349.3"/>
    <n v="31420413.200000018"/>
    <n v="31420413.200000018"/>
    <s v="Riyadh"/>
  </r>
  <r>
    <x v="326"/>
    <x v="0"/>
    <x v="0"/>
    <x v="0"/>
    <x v="2"/>
    <x v="1"/>
    <x v="326"/>
    <x v="4"/>
    <x v="326"/>
    <x v="202"/>
    <x v="317"/>
    <x v="208"/>
    <m/>
    <m/>
    <s v="Amazon"/>
    <s v="Amazon"/>
    <n v="13290.4"/>
    <n v="92327183.770000085"/>
    <n v="92327183.770000085"/>
    <s v="Alexandria"/>
  </r>
  <r>
    <x v="327"/>
    <x v="3"/>
    <x v="3"/>
    <x v="3"/>
    <x v="0"/>
    <x v="0"/>
    <x v="327"/>
    <x v="3"/>
    <x v="327"/>
    <x v="224"/>
    <x v="318"/>
    <x v="143"/>
    <m/>
    <m/>
    <s v="sq"/>
    <s v="sq"/>
    <n v="16284.02"/>
    <n v="57542997.559999913"/>
    <n v="57542997.559999913"/>
    <s v="Cairo"/>
  </r>
  <r>
    <x v="328"/>
    <x v="7"/>
    <x v="0"/>
    <x v="7"/>
    <x v="1"/>
    <x v="5"/>
    <x v="328"/>
    <x v="3"/>
    <x v="328"/>
    <x v="95"/>
    <x v="319"/>
    <x v="209"/>
    <m/>
    <m/>
    <s v="Jumia"/>
    <s v="Jum"/>
    <n v="27872.98"/>
    <n v="92327183.770000085"/>
    <n v="92327183.770000085"/>
    <s v="Giza"/>
  </r>
  <r>
    <x v="329"/>
    <x v="1"/>
    <x v="1"/>
    <x v="1"/>
    <x v="2"/>
    <x v="4"/>
    <x v="329"/>
    <x v="4"/>
    <x v="329"/>
    <x v="225"/>
    <x v="320"/>
    <x v="28"/>
    <m/>
    <m/>
    <s v="Amazon"/>
    <s v="Amazon"/>
    <n v="99349.3"/>
    <n v="91504159.730000004"/>
    <n v="91504159.730000004"/>
    <s v="Riyadh"/>
  </r>
  <r>
    <x v="330"/>
    <x v="3"/>
    <x v="3"/>
    <x v="3"/>
    <x v="0"/>
    <x v="3"/>
    <x v="330"/>
    <x v="4"/>
    <x v="330"/>
    <x v="226"/>
    <x v="321"/>
    <x v="204"/>
    <m/>
    <m/>
    <s v="sq"/>
    <s v="sq"/>
    <n v="3665.44"/>
    <n v="57542997.559999913"/>
    <n v="57542997.559999913"/>
    <s v="Dubai"/>
  </r>
  <r>
    <x v="331"/>
    <x v="9"/>
    <x v="1"/>
    <x v="9"/>
    <x v="2"/>
    <x v="1"/>
    <x v="331"/>
    <x v="3"/>
    <x v="331"/>
    <x v="227"/>
    <x v="322"/>
    <x v="210"/>
    <m/>
    <m/>
    <s v="Amazon"/>
    <s v="Amazon"/>
    <n v="13290.4"/>
    <n v="91504159.730000004"/>
    <n v="91504159.730000004"/>
    <s v="Alexandria"/>
  </r>
  <r>
    <x v="332"/>
    <x v="4"/>
    <x v="0"/>
    <x v="4"/>
    <x v="0"/>
    <x v="5"/>
    <x v="332"/>
    <x v="2"/>
    <x v="332"/>
    <x v="148"/>
    <x v="323"/>
    <x v="82"/>
    <m/>
    <m/>
    <s v="sq"/>
    <s v="sq"/>
    <n v="27872.98"/>
    <n v="92327183.770000085"/>
    <n v="92327183.770000085"/>
    <s v="Giza"/>
  </r>
  <r>
    <x v="333"/>
    <x v="3"/>
    <x v="3"/>
    <x v="3"/>
    <x v="2"/>
    <x v="2"/>
    <x v="333"/>
    <x v="0"/>
    <x v="333"/>
    <x v="88"/>
    <x v="324"/>
    <x v="211"/>
    <m/>
    <m/>
    <s v="Amazon"/>
    <s v="Amazon"/>
    <n v="26648.76"/>
    <n v="57542997.559999913"/>
    <n v="57542997.559999913"/>
    <s v="Casablanca"/>
  </r>
  <r>
    <x v="334"/>
    <x v="7"/>
    <x v="0"/>
    <x v="7"/>
    <x v="0"/>
    <x v="5"/>
    <x v="334"/>
    <x v="2"/>
    <x v="334"/>
    <x v="228"/>
    <x v="325"/>
    <x v="30"/>
    <m/>
    <m/>
    <s v="sq"/>
    <s v="sq"/>
    <n v="27872.98"/>
    <n v="92327183.770000085"/>
    <n v="92327183.770000085"/>
    <s v="Giza"/>
  </r>
  <r>
    <x v="335"/>
    <x v="1"/>
    <x v="1"/>
    <x v="1"/>
    <x v="1"/>
    <x v="2"/>
    <x v="335"/>
    <x v="3"/>
    <x v="335"/>
    <x v="31"/>
    <x v="326"/>
    <x v="120"/>
    <m/>
    <m/>
    <s v="Jumia"/>
    <s v="Jum"/>
    <n v="26648.76"/>
    <n v="91504159.730000004"/>
    <n v="91504159.730000004"/>
    <s v="Casablanca"/>
  </r>
  <r>
    <x v="336"/>
    <x v="0"/>
    <x v="0"/>
    <x v="0"/>
    <x v="1"/>
    <x v="5"/>
    <x v="336"/>
    <x v="0"/>
    <x v="336"/>
    <x v="229"/>
    <x v="327"/>
    <x v="154"/>
    <m/>
    <m/>
    <s v="Jumia"/>
    <s v="Jum"/>
    <n v="27872.98"/>
    <n v="92327183.770000085"/>
    <n v="92327183.770000085"/>
    <s v="Giza"/>
  </r>
  <r>
    <x v="337"/>
    <x v="7"/>
    <x v="0"/>
    <x v="7"/>
    <x v="0"/>
    <x v="3"/>
    <x v="337"/>
    <x v="2"/>
    <x v="337"/>
    <x v="5"/>
    <x v="328"/>
    <x v="171"/>
    <m/>
    <m/>
    <s v="sq"/>
    <s v="sq"/>
    <n v="3665.44"/>
    <n v="92327183.770000085"/>
    <n v="92327183.770000085"/>
    <s v="Dubai"/>
  </r>
  <r>
    <x v="338"/>
    <x v="3"/>
    <x v="3"/>
    <x v="3"/>
    <x v="0"/>
    <x v="1"/>
    <x v="338"/>
    <x v="1"/>
    <x v="338"/>
    <x v="154"/>
    <x v="329"/>
    <x v="212"/>
    <m/>
    <m/>
    <s v="sq"/>
    <s v="sq"/>
    <n v="13290.4"/>
    <n v="57542997.559999913"/>
    <n v="57542997.559999913"/>
    <s v="Alexandria"/>
  </r>
  <r>
    <x v="339"/>
    <x v="6"/>
    <x v="4"/>
    <x v="6"/>
    <x v="0"/>
    <x v="0"/>
    <x v="339"/>
    <x v="1"/>
    <x v="339"/>
    <x v="1"/>
    <x v="330"/>
    <x v="158"/>
    <m/>
    <m/>
    <s v="sq"/>
    <s v="sq"/>
    <n v="16284.02"/>
    <n v="31420413.200000018"/>
    <n v="31420413.200000018"/>
    <s v="Cairo"/>
  </r>
  <r>
    <x v="340"/>
    <x v="3"/>
    <x v="3"/>
    <x v="3"/>
    <x v="1"/>
    <x v="2"/>
    <x v="340"/>
    <x v="3"/>
    <x v="340"/>
    <x v="85"/>
    <x v="331"/>
    <x v="112"/>
    <m/>
    <m/>
    <s v="Jumia"/>
    <s v="Jum"/>
    <n v="26648.76"/>
    <n v="57542997.559999913"/>
    <n v="57542997.559999913"/>
    <s v="Casablanca"/>
  </r>
  <r>
    <x v="341"/>
    <x v="4"/>
    <x v="0"/>
    <x v="4"/>
    <x v="2"/>
    <x v="5"/>
    <x v="341"/>
    <x v="2"/>
    <x v="341"/>
    <x v="230"/>
    <x v="53"/>
    <x v="213"/>
    <m/>
    <m/>
    <s v="Amazon"/>
    <s v="Amazon"/>
    <n v="27872.98"/>
    <n v="92327183.770000085"/>
    <n v="92327183.770000085"/>
    <s v="Giza"/>
  </r>
  <r>
    <x v="342"/>
    <x v="9"/>
    <x v="1"/>
    <x v="9"/>
    <x v="0"/>
    <x v="5"/>
    <x v="342"/>
    <x v="0"/>
    <x v="342"/>
    <x v="51"/>
    <x v="332"/>
    <x v="73"/>
    <m/>
    <m/>
    <s v="sq"/>
    <s v="sq"/>
    <n v="27872.98"/>
    <n v="91504159.730000004"/>
    <n v="91504159.730000004"/>
    <s v="Giza"/>
  </r>
  <r>
    <x v="343"/>
    <x v="9"/>
    <x v="1"/>
    <x v="9"/>
    <x v="1"/>
    <x v="4"/>
    <x v="343"/>
    <x v="0"/>
    <x v="343"/>
    <x v="231"/>
    <x v="274"/>
    <x v="44"/>
    <m/>
    <m/>
    <s v="Jumia"/>
    <s v="Jum"/>
    <n v="99349.3"/>
    <n v="91504159.730000004"/>
    <n v="91504159.730000004"/>
    <s v="Riyadh"/>
  </r>
  <r>
    <x v="344"/>
    <x v="7"/>
    <x v="0"/>
    <x v="7"/>
    <x v="0"/>
    <x v="5"/>
    <x v="344"/>
    <x v="3"/>
    <x v="344"/>
    <x v="217"/>
    <x v="333"/>
    <x v="214"/>
    <m/>
    <m/>
    <s v="sq"/>
    <s v="sq"/>
    <n v="27872.98"/>
    <n v="92327183.770000085"/>
    <n v="92327183.770000085"/>
    <s v="Giza"/>
  </r>
  <r>
    <x v="345"/>
    <x v="3"/>
    <x v="3"/>
    <x v="3"/>
    <x v="0"/>
    <x v="4"/>
    <x v="345"/>
    <x v="3"/>
    <x v="345"/>
    <x v="58"/>
    <x v="245"/>
    <x v="215"/>
    <m/>
    <m/>
    <s v="sq"/>
    <s v="sq"/>
    <n v="99349.3"/>
    <n v="57542997.559999913"/>
    <n v="57542997.559999913"/>
    <s v="Riyadh"/>
  </r>
  <r>
    <x v="346"/>
    <x v="5"/>
    <x v="1"/>
    <x v="5"/>
    <x v="1"/>
    <x v="3"/>
    <x v="346"/>
    <x v="3"/>
    <x v="346"/>
    <x v="232"/>
    <x v="334"/>
    <x v="128"/>
    <m/>
    <m/>
    <s v="Jumia"/>
    <s v="Jum"/>
    <n v="3665.44"/>
    <n v="91504159.730000004"/>
    <n v="91504159.730000004"/>
    <s v="Dubai"/>
  </r>
  <r>
    <x v="347"/>
    <x v="3"/>
    <x v="3"/>
    <x v="3"/>
    <x v="1"/>
    <x v="4"/>
    <x v="347"/>
    <x v="4"/>
    <x v="347"/>
    <x v="43"/>
    <x v="335"/>
    <x v="216"/>
    <m/>
    <m/>
    <s v="Jumia"/>
    <s v="Jum"/>
    <n v="99349.3"/>
    <n v="57542997.559999913"/>
    <n v="57542997.559999913"/>
    <s v="Riyadh"/>
  </r>
  <r>
    <x v="348"/>
    <x v="8"/>
    <x v="3"/>
    <x v="8"/>
    <x v="2"/>
    <x v="4"/>
    <x v="348"/>
    <x v="2"/>
    <x v="348"/>
    <x v="233"/>
    <x v="336"/>
    <x v="106"/>
    <m/>
    <m/>
    <s v="Amazon"/>
    <s v="Amazon"/>
    <n v="99349.3"/>
    <n v="57542997.559999913"/>
    <n v="57542997.559999913"/>
    <s v="Riyadh"/>
  </r>
  <r>
    <x v="349"/>
    <x v="1"/>
    <x v="1"/>
    <x v="1"/>
    <x v="2"/>
    <x v="4"/>
    <x v="349"/>
    <x v="3"/>
    <x v="349"/>
    <x v="234"/>
    <x v="337"/>
    <x v="136"/>
    <m/>
    <m/>
    <s v="Amazon"/>
    <s v="Amazon"/>
    <n v="99349.3"/>
    <n v="91504159.730000004"/>
    <n v="91504159.730000004"/>
    <s v="Riyadh"/>
  </r>
  <r>
    <x v="350"/>
    <x v="1"/>
    <x v="1"/>
    <x v="1"/>
    <x v="0"/>
    <x v="2"/>
    <x v="350"/>
    <x v="1"/>
    <x v="350"/>
    <x v="85"/>
    <x v="338"/>
    <x v="182"/>
    <m/>
    <m/>
    <s v="sq"/>
    <s v="sq"/>
    <n v="26648.76"/>
    <n v="91504159.730000004"/>
    <n v="91504159.730000004"/>
    <s v="Casablanca"/>
  </r>
  <r>
    <x v="351"/>
    <x v="7"/>
    <x v="0"/>
    <x v="7"/>
    <x v="1"/>
    <x v="1"/>
    <x v="351"/>
    <x v="2"/>
    <x v="351"/>
    <x v="98"/>
    <x v="339"/>
    <x v="217"/>
    <m/>
    <m/>
    <s v="Jumia"/>
    <s v="Jum"/>
    <n v="13290.4"/>
    <n v="92327183.770000085"/>
    <n v="92327183.770000085"/>
    <s v="Alexandria"/>
  </r>
  <r>
    <x v="352"/>
    <x v="2"/>
    <x v="2"/>
    <x v="2"/>
    <x v="2"/>
    <x v="5"/>
    <x v="352"/>
    <x v="1"/>
    <x v="352"/>
    <x v="121"/>
    <x v="340"/>
    <x v="180"/>
    <m/>
    <m/>
    <s v="Amazon"/>
    <s v="Amazon"/>
    <n v="27872.98"/>
    <n v="29200970.130000021"/>
    <n v="29200970.130000021"/>
    <s v="Giza"/>
  </r>
  <r>
    <x v="353"/>
    <x v="7"/>
    <x v="0"/>
    <x v="7"/>
    <x v="0"/>
    <x v="3"/>
    <x v="353"/>
    <x v="0"/>
    <x v="353"/>
    <x v="235"/>
    <x v="341"/>
    <x v="218"/>
    <m/>
    <m/>
    <s v="sq"/>
    <s v="sq"/>
    <n v="3665.44"/>
    <n v="92327183.770000085"/>
    <n v="92327183.770000085"/>
    <s v="Dubai"/>
  </r>
  <r>
    <x v="354"/>
    <x v="5"/>
    <x v="1"/>
    <x v="5"/>
    <x v="2"/>
    <x v="3"/>
    <x v="354"/>
    <x v="0"/>
    <x v="354"/>
    <x v="236"/>
    <x v="342"/>
    <x v="74"/>
    <m/>
    <m/>
    <s v="Amazon"/>
    <s v="Amazon"/>
    <n v="3665.44"/>
    <n v="91504159.730000004"/>
    <n v="91504159.730000004"/>
    <s v="Dubai"/>
  </r>
  <r>
    <x v="355"/>
    <x v="1"/>
    <x v="1"/>
    <x v="1"/>
    <x v="1"/>
    <x v="5"/>
    <x v="355"/>
    <x v="1"/>
    <x v="355"/>
    <x v="237"/>
    <x v="343"/>
    <x v="19"/>
    <m/>
    <m/>
    <s v="Jumia"/>
    <s v="Jum"/>
    <n v="27872.98"/>
    <n v="91504159.730000004"/>
    <n v="91504159.730000004"/>
    <s v="Giza"/>
  </r>
  <r>
    <x v="356"/>
    <x v="2"/>
    <x v="2"/>
    <x v="2"/>
    <x v="1"/>
    <x v="4"/>
    <x v="356"/>
    <x v="1"/>
    <x v="356"/>
    <x v="182"/>
    <x v="344"/>
    <x v="219"/>
    <m/>
    <m/>
    <s v="Jumia"/>
    <s v="Jum"/>
    <n v="99349.3"/>
    <n v="29200970.130000021"/>
    <n v="29200970.130000021"/>
    <s v="Riyadh"/>
  </r>
  <r>
    <x v="357"/>
    <x v="8"/>
    <x v="3"/>
    <x v="8"/>
    <x v="1"/>
    <x v="3"/>
    <x v="357"/>
    <x v="0"/>
    <x v="357"/>
    <x v="238"/>
    <x v="345"/>
    <x v="10"/>
    <m/>
    <m/>
    <s v="Jumia"/>
    <s v="Jum"/>
    <n v="3665.44"/>
    <n v="57542997.559999913"/>
    <n v="57542997.559999913"/>
    <s v="Dubai"/>
  </r>
  <r>
    <x v="358"/>
    <x v="1"/>
    <x v="1"/>
    <x v="1"/>
    <x v="0"/>
    <x v="0"/>
    <x v="358"/>
    <x v="0"/>
    <x v="358"/>
    <x v="239"/>
    <x v="346"/>
    <x v="69"/>
    <m/>
    <m/>
    <s v="sq"/>
    <s v="sq"/>
    <n v="16284.02"/>
    <n v="91504159.730000004"/>
    <n v="91504159.730000004"/>
    <s v="Cairo"/>
  </r>
  <r>
    <x v="359"/>
    <x v="8"/>
    <x v="3"/>
    <x v="8"/>
    <x v="0"/>
    <x v="0"/>
    <x v="359"/>
    <x v="0"/>
    <x v="359"/>
    <x v="104"/>
    <x v="347"/>
    <x v="140"/>
    <m/>
    <m/>
    <s v="sq"/>
    <s v="sq"/>
    <n v="16284.02"/>
    <n v="57542997.559999913"/>
    <n v="57542997.559999913"/>
    <s v="Cairo"/>
  </r>
  <r>
    <x v="360"/>
    <x v="7"/>
    <x v="0"/>
    <x v="7"/>
    <x v="1"/>
    <x v="5"/>
    <x v="360"/>
    <x v="2"/>
    <x v="360"/>
    <x v="240"/>
    <x v="348"/>
    <x v="11"/>
    <m/>
    <m/>
    <s v="Jumia"/>
    <s v="Jum"/>
    <n v="27872.98"/>
    <n v="92327183.770000085"/>
    <n v="92327183.770000085"/>
    <s v="Giza"/>
  </r>
  <r>
    <x v="361"/>
    <x v="8"/>
    <x v="3"/>
    <x v="8"/>
    <x v="0"/>
    <x v="5"/>
    <x v="361"/>
    <x v="0"/>
    <x v="361"/>
    <x v="86"/>
    <x v="3"/>
    <x v="128"/>
    <m/>
    <m/>
    <s v="sq"/>
    <s v="sq"/>
    <n v="27872.98"/>
    <n v="57542997.559999913"/>
    <n v="57542997.559999913"/>
    <s v="Giza"/>
  </r>
  <r>
    <x v="362"/>
    <x v="4"/>
    <x v="0"/>
    <x v="4"/>
    <x v="0"/>
    <x v="0"/>
    <x v="362"/>
    <x v="4"/>
    <x v="362"/>
    <x v="141"/>
    <x v="349"/>
    <x v="220"/>
    <m/>
    <m/>
    <s v="sq"/>
    <s v="sq"/>
    <n v="16284.02"/>
    <n v="92327183.770000085"/>
    <n v="92327183.770000085"/>
    <s v="Cairo"/>
  </r>
  <r>
    <x v="363"/>
    <x v="2"/>
    <x v="2"/>
    <x v="2"/>
    <x v="1"/>
    <x v="5"/>
    <x v="363"/>
    <x v="1"/>
    <x v="363"/>
    <x v="241"/>
    <x v="350"/>
    <x v="221"/>
    <m/>
    <m/>
    <s v="Jumia"/>
    <s v="Jum"/>
    <n v="27872.98"/>
    <n v="29200970.130000021"/>
    <n v="29200970.130000021"/>
    <s v="Giza"/>
  </r>
  <r>
    <x v="364"/>
    <x v="1"/>
    <x v="1"/>
    <x v="1"/>
    <x v="0"/>
    <x v="3"/>
    <x v="364"/>
    <x v="3"/>
    <x v="364"/>
    <x v="114"/>
    <x v="351"/>
    <x v="55"/>
    <m/>
    <m/>
    <s v="sq"/>
    <s v="sq"/>
    <n v="3665.44"/>
    <n v="91504159.730000004"/>
    <n v="91504159.730000004"/>
    <s v="Dubai"/>
  </r>
  <r>
    <x v="365"/>
    <x v="9"/>
    <x v="1"/>
    <x v="9"/>
    <x v="1"/>
    <x v="3"/>
    <x v="365"/>
    <x v="2"/>
    <x v="365"/>
    <x v="149"/>
    <x v="352"/>
    <x v="222"/>
    <m/>
    <m/>
    <s v="Jumia"/>
    <s v="Jum"/>
    <n v="3665.44"/>
    <n v="91504159.730000004"/>
    <n v="91504159.730000004"/>
    <s v="Dubai"/>
  </r>
  <r>
    <x v="366"/>
    <x v="8"/>
    <x v="3"/>
    <x v="8"/>
    <x v="0"/>
    <x v="0"/>
    <x v="366"/>
    <x v="4"/>
    <x v="366"/>
    <x v="242"/>
    <x v="353"/>
    <x v="223"/>
    <m/>
    <m/>
    <s v="sq"/>
    <s v="sq"/>
    <n v="16284.02"/>
    <n v="57542997.559999913"/>
    <n v="57542997.559999913"/>
    <s v="Cairo"/>
  </r>
  <r>
    <x v="367"/>
    <x v="1"/>
    <x v="1"/>
    <x v="1"/>
    <x v="1"/>
    <x v="0"/>
    <x v="367"/>
    <x v="2"/>
    <x v="367"/>
    <x v="243"/>
    <x v="354"/>
    <x v="41"/>
    <m/>
    <m/>
    <s v="Jumia"/>
    <s v="Jum"/>
    <n v="16284.02"/>
    <n v="91504159.730000004"/>
    <n v="91504159.730000004"/>
    <s v="Cairo"/>
  </r>
  <r>
    <x v="368"/>
    <x v="1"/>
    <x v="1"/>
    <x v="1"/>
    <x v="1"/>
    <x v="4"/>
    <x v="368"/>
    <x v="2"/>
    <x v="368"/>
    <x v="141"/>
    <x v="355"/>
    <x v="224"/>
    <m/>
    <m/>
    <s v="Jumia"/>
    <s v="Jum"/>
    <n v="99349.3"/>
    <n v="91504159.730000004"/>
    <n v="91504159.730000004"/>
    <s v="Riyadh"/>
  </r>
  <r>
    <x v="369"/>
    <x v="4"/>
    <x v="0"/>
    <x v="4"/>
    <x v="0"/>
    <x v="2"/>
    <x v="369"/>
    <x v="3"/>
    <x v="369"/>
    <x v="244"/>
    <x v="356"/>
    <x v="43"/>
    <m/>
    <m/>
    <s v="sq"/>
    <s v="sq"/>
    <n v="26648.76"/>
    <n v="92327183.770000085"/>
    <n v="92327183.770000085"/>
    <s v="Casablanca"/>
  </r>
  <r>
    <x v="370"/>
    <x v="2"/>
    <x v="2"/>
    <x v="2"/>
    <x v="0"/>
    <x v="0"/>
    <x v="370"/>
    <x v="2"/>
    <x v="370"/>
    <x v="26"/>
    <x v="357"/>
    <x v="137"/>
    <m/>
    <m/>
    <s v="sq"/>
    <s v="sq"/>
    <n v="16284.02"/>
    <n v="29200970.130000021"/>
    <n v="29200970.130000021"/>
    <s v="Cairo"/>
  </r>
  <r>
    <x v="371"/>
    <x v="2"/>
    <x v="2"/>
    <x v="2"/>
    <x v="2"/>
    <x v="0"/>
    <x v="371"/>
    <x v="0"/>
    <x v="371"/>
    <x v="245"/>
    <x v="358"/>
    <x v="225"/>
    <m/>
    <m/>
    <s v="Amazon"/>
    <s v="Amazon"/>
    <n v="16284.02"/>
    <n v="29200970.130000021"/>
    <n v="29200970.130000021"/>
    <s v="Cairo"/>
  </r>
  <r>
    <x v="372"/>
    <x v="9"/>
    <x v="1"/>
    <x v="9"/>
    <x v="2"/>
    <x v="0"/>
    <x v="372"/>
    <x v="1"/>
    <x v="372"/>
    <x v="246"/>
    <x v="359"/>
    <x v="12"/>
    <m/>
    <m/>
    <s v="Amazon"/>
    <s v="Amazon"/>
    <n v="16284.02"/>
    <n v="91504159.730000004"/>
    <n v="91504159.730000004"/>
    <s v="Cairo"/>
  </r>
  <r>
    <x v="373"/>
    <x v="5"/>
    <x v="1"/>
    <x v="5"/>
    <x v="1"/>
    <x v="0"/>
    <x v="373"/>
    <x v="1"/>
    <x v="373"/>
    <x v="247"/>
    <x v="360"/>
    <x v="226"/>
    <m/>
    <m/>
    <s v="Jumia"/>
    <s v="Jum"/>
    <n v="16284.02"/>
    <n v="91504159.730000004"/>
    <n v="91504159.730000004"/>
    <s v="Cairo"/>
  </r>
  <r>
    <x v="374"/>
    <x v="7"/>
    <x v="0"/>
    <x v="7"/>
    <x v="0"/>
    <x v="3"/>
    <x v="374"/>
    <x v="3"/>
    <x v="374"/>
    <x v="192"/>
    <x v="361"/>
    <x v="24"/>
    <m/>
    <m/>
    <s v="sq"/>
    <s v="sq"/>
    <n v="3665.44"/>
    <n v="92327183.770000085"/>
    <n v="92327183.770000085"/>
    <s v="Dubai"/>
  </r>
  <r>
    <x v="375"/>
    <x v="3"/>
    <x v="3"/>
    <x v="3"/>
    <x v="2"/>
    <x v="1"/>
    <x v="375"/>
    <x v="1"/>
    <x v="375"/>
    <x v="40"/>
    <x v="362"/>
    <x v="227"/>
    <m/>
    <m/>
    <s v="Amazon"/>
    <s v="Amazon"/>
    <n v="13290.4"/>
    <n v="57542997.559999913"/>
    <n v="57542997.559999913"/>
    <s v="Alexandria"/>
  </r>
  <r>
    <x v="376"/>
    <x v="3"/>
    <x v="3"/>
    <x v="3"/>
    <x v="0"/>
    <x v="4"/>
    <x v="376"/>
    <x v="4"/>
    <x v="376"/>
    <x v="86"/>
    <x v="363"/>
    <x v="162"/>
    <m/>
    <m/>
    <s v="sq"/>
    <s v="sq"/>
    <n v="99349.3"/>
    <n v="57542997.559999913"/>
    <n v="57542997.559999913"/>
    <s v="Riyadh"/>
  </r>
  <r>
    <x v="377"/>
    <x v="1"/>
    <x v="1"/>
    <x v="1"/>
    <x v="1"/>
    <x v="2"/>
    <x v="377"/>
    <x v="4"/>
    <x v="377"/>
    <x v="188"/>
    <x v="364"/>
    <x v="228"/>
    <m/>
    <m/>
    <s v="Jumia"/>
    <s v="Jum"/>
    <n v="26648.76"/>
    <n v="91504159.730000004"/>
    <n v="91504159.730000004"/>
    <s v="Casablanca"/>
  </r>
  <r>
    <x v="378"/>
    <x v="5"/>
    <x v="1"/>
    <x v="5"/>
    <x v="1"/>
    <x v="0"/>
    <x v="378"/>
    <x v="2"/>
    <x v="378"/>
    <x v="248"/>
    <x v="365"/>
    <x v="32"/>
    <m/>
    <m/>
    <s v="Jumia"/>
    <s v="Jum"/>
    <n v="16284.02"/>
    <n v="91504159.730000004"/>
    <n v="91504159.730000004"/>
    <s v="Cairo"/>
  </r>
  <r>
    <x v="379"/>
    <x v="3"/>
    <x v="3"/>
    <x v="3"/>
    <x v="0"/>
    <x v="5"/>
    <x v="379"/>
    <x v="4"/>
    <x v="379"/>
    <x v="33"/>
    <x v="366"/>
    <x v="86"/>
    <m/>
    <m/>
    <s v="sq"/>
    <s v="sq"/>
    <n v="27872.98"/>
    <n v="57542997.559999913"/>
    <n v="57542997.559999913"/>
    <s v="Giza"/>
  </r>
  <r>
    <x v="380"/>
    <x v="2"/>
    <x v="2"/>
    <x v="2"/>
    <x v="2"/>
    <x v="0"/>
    <x v="380"/>
    <x v="4"/>
    <x v="380"/>
    <x v="249"/>
    <x v="367"/>
    <x v="67"/>
    <m/>
    <m/>
    <s v="Amazon"/>
    <s v="Amazon"/>
    <n v="16284.02"/>
    <n v="29200970.130000021"/>
    <n v="29200970.130000021"/>
    <s v="Cairo"/>
  </r>
  <r>
    <x v="381"/>
    <x v="1"/>
    <x v="1"/>
    <x v="1"/>
    <x v="0"/>
    <x v="1"/>
    <x v="381"/>
    <x v="0"/>
    <x v="381"/>
    <x v="219"/>
    <x v="286"/>
    <x v="118"/>
    <m/>
    <m/>
    <s v="sq"/>
    <s v="sq"/>
    <n v="13290.4"/>
    <n v="91504159.730000004"/>
    <n v="91504159.730000004"/>
    <s v="Alexandria"/>
  </r>
  <r>
    <x v="382"/>
    <x v="7"/>
    <x v="0"/>
    <x v="7"/>
    <x v="0"/>
    <x v="3"/>
    <x v="382"/>
    <x v="0"/>
    <x v="382"/>
    <x v="250"/>
    <x v="368"/>
    <x v="144"/>
    <m/>
    <m/>
    <s v="sq"/>
    <s v="sq"/>
    <n v="3665.44"/>
    <n v="92327183.770000085"/>
    <n v="92327183.770000085"/>
    <s v="Dubai"/>
  </r>
  <r>
    <x v="383"/>
    <x v="5"/>
    <x v="1"/>
    <x v="5"/>
    <x v="0"/>
    <x v="0"/>
    <x v="383"/>
    <x v="0"/>
    <x v="383"/>
    <x v="251"/>
    <x v="367"/>
    <x v="229"/>
    <m/>
    <m/>
    <s v="sq"/>
    <s v="sq"/>
    <n v="16284.02"/>
    <n v="91504159.730000004"/>
    <n v="91504159.730000004"/>
    <s v="Cairo"/>
  </r>
  <r>
    <x v="384"/>
    <x v="6"/>
    <x v="4"/>
    <x v="6"/>
    <x v="2"/>
    <x v="2"/>
    <x v="384"/>
    <x v="1"/>
    <x v="384"/>
    <x v="230"/>
    <x v="369"/>
    <x v="115"/>
    <m/>
    <m/>
    <s v="Amazon"/>
    <s v="Amazon"/>
    <n v="26648.76"/>
    <n v="31420413.200000018"/>
    <n v="31420413.200000018"/>
    <s v="Casablanca"/>
  </r>
  <r>
    <x v="385"/>
    <x v="9"/>
    <x v="1"/>
    <x v="9"/>
    <x v="0"/>
    <x v="0"/>
    <x v="385"/>
    <x v="3"/>
    <x v="385"/>
    <x v="110"/>
    <x v="136"/>
    <x v="188"/>
    <m/>
    <m/>
    <s v="sq"/>
    <s v="sq"/>
    <n v="16284.02"/>
    <n v="91504159.730000004"/>
    <n v="91504159.730000004"/>
    <s v="Cairo"/>
  </r>
  <r>
    <x v="386"/>
    <x v="5"/>
    <x v="1"/>
    <x v="5"/>
    <x v="0"/>
    <x v="2"/>
    <x v="386"/>
    <x v="4"/>
    <x v="386"/>
    <x v="237"/>
    <x v="370"/>
    <x v="66"/>
    <m/>
    <m/>
    <s v="sq"/>
    <s v="sq"/>
    <n v="26648.76"/>
    <n v="91504159.730000004"/>
    <n v="91504159.730000004"/>
    <s v="Casablanca"/>
  </r>
  <r>
    <x v="387"/>
    <x v="2"/>
    <x v="2"/>
    <x v="2"/>
    <x v="1"/>
    <x v="1"/>
    <x v="387"/>
    <x v="0"/>
    <x v="387"/>
    <x v="252"/>
    <x v="371"/>
    <x v="211"/>
    <m/>
    <m/>
    <s v="Jumia"/>
    <s v="Jum"/>
    <n v="13290.4"/>
    <n v="29200970.130000021"/>
    <n v="29200970.130000021"/>
    <s v="Alexandria"/>
  </r>
  <r>
    <x v="388"/>
    <x v="7"/>
    <x v="0"/>
    <x v="7"/>
    <x v="0"/>
    <x v="4"/>
    <x v="388"/>
    <x v="1"/>
    <x v="388"/>
    <x v="253"/>
    <x v="372"/>
    <x v="230"/>
    <m/>
    <m/>
    <s v="sq"/>
    <s v="sq"/>
    <n v="99349.3"/>
    <n v="92327183.770000085"/>
    <n v="92327183.770000085"/>
    <s v="Riyadh"/>
  </r>
  <r>
    <x v="389"/>
    <x v="5"/>
    <x v="1"/>
    <x v="5"/>
    <x v="1"/>
    <x v="1"/>
    <x v="389"/>
    <x v="0"/>
    <x v="389"/>
    <x v="123"/>
    <x v="373"/>
    <x v="174"/>
    <m/>
    <m/>
    <s v="Jumia"/>
    <s v="Jum"/>
    <n v="13290.4"/>
    <n v="91504159.730000004"/>
    <n v="91504159.730000004"/>
    <s v="Alexandria"/>
  </r>
  <r>
    <x v="390"/>
    <x v="6"/>
    <x v="4"/>
    <x v="6"/>
    <x v="0"/>
    <x v="2"/>
    <x v="390"/>
    <x v="2"/>
    <x v="390"/>
    <x v="146"/>
    <x v="253"/>
    <x v="231"/>
    <m/>
    <m/>
    <s v="sq"/>
    <s v="sq"/>
    <n v="26648.76"/>
    <n v="31420413.200000018"/>
    <n v="31420413.200000018"/>
    <s v="Casablanca"/>
  </r>
  <r>
    <x v="391"/>
    <x v="9"/>
    <x v="1"/>
    <x v="9"/>
    <x v="1"/>
    <x v="4"/>
    <x v="391"/>
    <x v="1"/>
    <x v="391"/>
    <x v="251"/>
    <x v="374"/>
    <x v="151"/>
    <m/>
    <m/>
    <s v="Jumia"/>
    <s v="Jum"/>
    <n v="99349.3"/>
    <n v="91504159.730000004"/>
    <n v="91504159.730000004"/>
    <s v="Riyadh"/>
  </r>
  <r>
    <x v="392"/>
    <x v="3"/>
    <x v="3"/>
    <x v="3"/>
    <x v="1"/>
    <x v="5"/>
    <x v="392"/>
    <x v="0"/>
    <x v="392"/>
    <x v="223"/>
    <x v="375"/>
    <x v="232"/>
    <m/>
    <m/>
    <s v="Jumia"/>
    <s v="Jum"/>
    <n v="27872.98"/>
    <n v="57542997.559999913"/>
    <n v="57542997.559999913"/>
    <s v="Giza"/>
  </r>
  <r>
    <x v="393"/>
    <x v="7"/>
    <x v="0"/>
    <x v="7"/>
    <x v="1"/>
    <x v="0"/>
    <x v="393"/>
    <x v="0"/>
    <x v="393"/>
    <x v="254"/>
    <x v="376"/>
    <x v="149"/>
    <m/>
    <m/>
    <s v="Jumia"/>
    <s v="Jum"/>
    <n v="16284.02"/>
    <n v="92327183.770000085"/>
    <n v="92327183.770000085"/>
    <s v="Cairo"/>
  </r>
  <r>
    <x v="394"/>
    <x v="5"/>
    <x v="1"/>
    <x v="5"/>
    <x v="0"/>
    <x v="3"/>
    <x v="394"/>
    <x v="4"/>
    <x v="394"/>
    <x v="255"/>
    <x v="208"/>
    <x v="233"/>
    <m/>
    <m/>
    <s v="sq"/>
    <s v="sq"/>
    <n v="3665.44"/>
    <n v="91504159.730000004"/>
    <n v="91504159.730000004"/>
    <s v="Dubai"/>
  </r>
  <r>
    <x v="395"/>
    <x v="9"/>
    <x v="1"/>
    <x v="9"/>
    <x v="0"/>
    <x v="4"/>
    <x v="395"/>
    <x v="1"/>
    <x v="395"/>
    <x v="91"/>
    <x v="377"/>
    <x v="180"/>
    <m/>
    <m/>
    <s v="sq"/>
    <s v="sq"/>
    <n v="99349.3"/>
    <n v="91504159.730000004"/>
    <n v="91504159.730000004"/>
    <s v="Riyadh"/>
  </r>
  <r>
    <x v="396"/>
    <x v="2"/>
    <x v="2"/>
    <x v="2"/>
    <x v="1"/>
    <x v="2"/>
    <x v="396"/>
    <x v="4"/>
    <x v="396"/>
    <x v="121"/>
    <x v="378"/>
    <x v="18"/>
    <m/>
    <m/>
    <s v="Jumia"/>
    <s v="Jum"/>
    <n v="26648.76"/>
    <n v="29200970.130000021"/>
    <n v="29200970.130000021"/>
    <s v="Casablanca"/>
  </r>
  <r>
    <x v="397"/>
    <x v="9"/>
    <x v="1"/>
    <x v="9"/>
    <x v="0"/>
    <x v="5"/>
    <x v="397"/>
    <x v="4"/>
    <x v="397"/>
    <x v="119"/>
    <x v="379"/>
    <x v="111"/>
    <m/>
    <m/>
    <s v="sq"/>
    <s v="sq"/>
    <n v="27872.98"/>
    <n v="91504159.730000004"/>
    <n v="91504159.730000004"/>
    <s v="Giza"/>
  </r>
  <r>
    <x v="398"/>
    <x v="7"/>
    <x v="0"/>
    <x v="7"/>
    <x v="2"/>
    <x v="4"/>
    <x v="398"/>
    <x v="0"/>
    <x v="398"/>
    <x v="256"/>
    <x v="48"/>
    <x v="174"/>
    <m/>
    <m/>
    <s v="Amazon"/>
    <s v="Amazon"/>
    <n v="99349.3"/>
    <n v="92327183.770000085"/>
    <n v="92327183.770000085"/>
    <s v="Riyadh"/>
  </r>
  <r>
    <x v="399"/>
    <x v="6"/>
    <x v="4"/>
    <x v="6"/>
    <x v="2"/>
    <x v="0"/>
    <x v="399"/>
    <x v="4"/>
    <x v="399"/>
    <x v="235"/>
    <x v="380"/>
    <x v="137"/>
    <m/>
    <m/>
    <s v="Amazon"/>
    <s v="Amazon"/>
    <n v="16284.02"/>
    <n v="31420413.200000018"/>
    <n v="31420413.200000018"/>
    <s v="Cairo"/>
  </r>
  <r>
    <x v="400"/>
    <x v="6"/>
    <x v="4"/>
    <x v="6"/>
    <x v="1"/>
    <x v="4"/>
    <x v="400"/>
    <x v="1"/>
    <x v="400"/>
    <x v="93"/>
    <x v="381"/>
    <x v="29"/>
    <m/>
    <m/>
    <s v="Jumia"/>
    <s v="Jum"/>
    <n v="99349.3"/>
    <n v="31420413.200000018"/>
    <n v="31420413.200000018"/>
    <s v="Riyadh"/>
  </r>
  <r>
    <x v="401"/>
    <x v="3"/>
    <x v="3"/>
    <x v="3"/>
    <x v="2"/>
    <x v="5"/>
    <x v="401"/>
    <x v="3"/>
    <x v="401"/>
    <x v="85"/>
    <x v="382"/>
    <x v="143"/>
    <m/>
    <m/>
    <s v="Amazon"/>
    <s v="Amazon"/>
    <n v="27872.98"/>
    <n v="57542997.559999913"/>
    <n v="57542997.559999913"/>
    <s v="Giza"/>
  </r>
  <r>
    <x v="402"/>
    <x v="8"/>
    <x v="3"/>
    <x v="8"/>
    <x v="0"/>
    <x v="2"/>
    <x v="402"/>
    <x v="3"/>
    <x v="402"/>
    <x v="257"/>
    <x v="383"/>
    <x v="190"/>
    <m/>
    <m/>
    <s v="sq"/>
    <s v="sq"/>
    <n v="26648.76"/>
    <n v="57542997.559999913"/>
    <n v="57542997.559999913"/>
    <s v="Casablanca"/>
  </r>
  <r>
    <x v="403"/>
    <x v="5"/>
    <x v="1"/>
    <x v="5"/>
    <x v="1"/>
    <x v="2"/>
    <x v="403"/>
    <x v="3"/>
    <x v="403"/>
    <x v="258"/>
    <x v="384"/>
    <x v="144"/>
    <m/>
    <m/>
    <s v="Jumia"/>
    <s v="Jum"/>
    <n v="26648.76"/>
    <n v="91504159.730000004"/>
    <n v="91504159.730000004"/>
    <s v="Casablanca"/>
  </r>
  <r>
    <x v="404"/>
    <x v="9"/>
    <x v="1"/>
    <x v="9"/>
    <x v="2"/>
    <x v="3"/>
    <x v="404"/>
    <x v="4"/>
    <x v="404"/>
    <x v="259"/>
    <x v="385"/>
    <x v="173"/>
    <m/>
    <m/>
    <s v="Amazon"/>
    <s v="Amazon"/>
    <n v="3665.44"/>
    <n v="91504159.730000004"/>
    <n v="91504159.730000004"/>
    <s v="Dubai"/>
  </r>
  <r>
    <x v="405"/>
    <x v="0"/>
    <x v="0"/>
    <x v="0"/>
    <x v="2"/>
    <x v="1"/>
    <x v="405"/>
    <x v="2"/>
    <x v="405"/>
    <x v="260"/>
    <x v="61"/>
    <x v="36"/>
    <m/>
    <m/>
    <s v="Amazon"/>
    <s v="Amazon"/>
    <n v="13290.4"/>
    <n v="92327183.770000085"/>
    <n v="92327183.770000085"/>
    <s v="Alexandria"/>
  </r>
  <r>
    <x v="406"/>
    <x v="0"/>
    <x v="0"/>
    <x v="0"/>
    <x v="0"/>
    <x v="3"/>
    <x v="406"/>
    <x v="1"/>
    <x v="406"/>
    <x v="159"/>
    <x v="386"/>
    <x v="234"/>
    <m/>
    <m/>
    <s v="sq"/>
    <s v="sq"/>
    <n v="3665.44"/>
    <n v="92327183.770000085"/>
    <n v="92327183.770000085"/>
    <s v="Dubai"/>
  </r>
  <r>
    <x v="407"/>
    <x v="3"/>
    <x v="3"/>
    <x v="3"/>
    <x v="1"/>
    <x v="3"/>
    <x v="407"/>
    <x v="4"/>
    <x v="407"/>
    <x v="253"/>
    <x v="387"/>
    <x v="150"/>
    <m/>
    <m/>
    <s v="Jumia"/>
    <s v="Jum"/>
    <n v="3665.44"/>
    <n v="57542997.559999913"/>
    <n v="57542997.559999913"/>
    <s v="Dubai"/>
  </r>
  <r>
    <x v="408"/>
    <x v="7"/>
    <x v="0"/>
    <x v="7"/>
    <x v="2"/>
    <x v="0"/>
    <x v="408"/>
    <x v="3"/>
    <x v="408"/>
    <x v="261"/>
    <x v="388"/>
    <x v="17"/>
    <m/>
    <m/>
    <s v="Amazon"/>
    <s v="Amazon"/>
    <n v="16284.02"/>
    <n v="92327183.770000085"/>
    <n v="92327183.770000085"/>
    <s v="Cairo"/>
  </r>
  <r>
    <x v="409"/>
    <x v="7"/>
    <x v="0"/>
    <x v="7"/>
    <x v="0"/>
    <x v="4"/>
    <x v="409"/>
    <x v="3"/>
    <x v="409"/>
    <x v="214"/>
    <x v="389"/>
    <x v="235"/>
    <m/>
    <m/>
    <s v="sq"/>
    <s v="sq"/>
    <n v="99349.3"/>
    <n v="92327183.770000085"/>
    <n v="92327183.770000085"/>
    <s v="Riyadh"/>
  </r>
  <r>
    <x v="410"/>
    <x v="3"/>
    <x v="3"/>
    <x v="3"/>
    <x v="0"/>
    <x v="5"/>
    <x v="410"/>
    <x v="2"/>
    <x v="410"/>
    <x v="37"/>
    <x v="390"/>
    <x v="66"/>
    <m/>
    <m/>
    <s v="sq"/>
    <s v="sq"/>
    <n v="27872.98"/>
    <n v="57542997.559999913"/>
    <n v="57542997.559999913"/>
    <s v="Giza"/>
  </r>
  <r>
    <x v="411"/>
    <x v="8"/>
    <x v="3"/>
    <x v="8"/>
    <x v="2"/>
    <x v="1"/>
    <x v="411"/>
    <x v="1"/>
    <x v="411"/>
    <x v="46"/>
    <x v="391"/>
    <x v="236"/>
    <m/>
    <m/>
    <s v="Amazon"/>
    <s v="Amazon"/>
    <n v="13290.4"/>
    <n v="57542997.559999913"/>
    <n v="57542997.559999913"/>
    <s v="Alexandria"/>
  </r>
  <r>
    <x v="412"/>
    <x v="1"/>
    <x v="1"/>
    <x v="1"/>
    <x v="2"/>
    <x v="1"/>
    <x v="412"/>
    <x v="4"/>
    <x v="412"/>
    <x v="262"/>
    <x v="392"/>
    <x v="164"/>
    <m/>
    <m/>
    <s v="Amazon"/>
    <s v="Amazon"/>
    <n v="13290.4"/>
    <n v="91504159.730000004"/>
    <n v="91504159.730000004"/>
    <s v="Alexandria"/>
  </r>
  <r>
    <x v="413"/>
    <x v="8"/>
    <x v="3"/>
    <x v="8"/>
    <x v="1"/>
    <x v="5"/>
    <x v="413"/>
    <x v="4"/>
    <x v="413"/>
    <x v="263"/>
    <x v="393"/>
    <x v="136"/>
    <m/>
    <m/>
    <s v="Jumia"/>
    <s v="Jum"/>
    <n v="27872.98"/>
    <n v="57542997.559999913"/>
    <n v="57542997.559999913"/>
    <s v="Giza"/>
  </r>
  <r>
    <x v="414"/>
    <x v="4"/>
    <x v="0"/>
    <x v="4"/>
    <x v="0"/>
    <x v="1"/>
    <x v="414"/>
    <x v="4"/>
    <x v="414"/>
    <x v="202"/>
    <x v="81"/>
    <x v="55"/>
    <m/>
    <m/>
    <s v="sq"/>
    <s v="sq"/>
    <n v="13290.4"/>
    <n v="92327183.770000085"/>
    <n v="92327183.770000085"/>
    <s v="Alexandria"/>
  </r>
  <r>
    <x v="415"/>
    <x v="7"/>
    <x v="0"/>
    <x v="7"/>
    <x v="1"/>
    <x v="1"/>
    <x v="415"/>
    <x v="3"/>
    <x v="415"/>
    <x v="264"/>
    <x v="394"/>
    <x v="35"/>
    <m/>
    <m/>
    <s v="Jumia"/>
    <s v="Jum"/>
    <n v="13290.4"/>
    <n v="92327183.770000085"/>
    <n v="92327183.770000085"/>
    <s v="Alexandria"/>
  </r>
  <r>
    <x v="416"/>
    <x v="3"/>
    <x v="3"/>
    <x v="3"/>
    <x v="1"/>
    <x v="0"/>
    <x v="416"/>
    <x v="3"/>
    <x v="416"/>
    <x v="181"/>
    <x v="395"/>
    <x v="39"/>
    <m/>
    <m/>
    <s v="Jumia"/>
    <s v="Jum"/>
    <n v="16284.02"/>
    <n v="57542997.559999913"/>
    <n v="57542997.559999913"/>
    <s v="Cairo"/>
  </r>
  <r>
    <x v="417"/>
    <x v="9"/>
    <x v="1"/>
    <x v="9"/>
    <x v="2"/>
    <x v="4"/>
    <x v="417"/>
    <x v="4"/>
    <x v="417"/>
    <x v="265"/>
    <x v="396"/>
    <x v="105"/>
    <m/>
    <m/>
    <s v="Amazon"/>
    <s v="Amazon"/>
    <n v="99349.3"/>
    <n v="91504159.730000004"/>
    <n v="91504159.730000004"/>
    <s v="Riyadh"/>
  </r>
  <r>
    <x v="418"/>
    <x v="3"/>
    <x v="3"/>
    <x v="3"/>
    <x v="0"/>
    <x v="1"/>
    <x v="418"/>
    <x v="4"/>
    <x v="418"/>
    <x v="64"/>
    <x v="397"/>
    <x v="36"/>
    <m/>
    <m/>
    <s v="sq"/>
    <s v="sq"/>
    <n v="13290.4"/>
    <n v="57542997.559999913"/>
    <n v="57542997.559999913"/>
    <s v="Alexandria"/>
  </r>
  <r>
    <x v="419"/>
    <x v="4"/>
    <x v="0"/>
    <x v="4"/>
    <x v="1"/>
    <x v="4"/>
    <x v="419"/>
    <x v="2"/>
    <x v="419"/>
    <x v="266"/>
    <x v="398"/>
    <x v="61"/>
    <m/>
    <m/>
    <s v="Jumia"/>
    <s v="Jum"/>
    <n v="99349.3"/>
    <n v="92327183.770000085"/>
    <n v="92327183.770000085"/>
    <s v="Riyadh"/>
  </r>
  <r>
    <x v="420"/>
    <x v="9"/>
    <x v="1"/>
    <x v="9"/>
    <x v="2"/>
    <x v="2"/>
    <x v="420"/>
    <x v="1"/>
    <x v="420"/>
    <x v="267"/>
    <x v="399"/>
    <x v="186"/>
    <m/>
    <m/>
    <s v="Amazon"/>
    <s v="Amazon"/>
    <n v="26648.76"/>
    <n v="91504159.730000004"/>
    <n v="91504159.730000004"/>
    <s v="Casablanca"/>
  </r>
  <r>
    <x v="421"/>
    <x v="9"/>
    <x v="1"/>
    <x v="9"/>
    <x v="0"/>
    <x v="3"/>
    <x v="421"/>
    <x v="2"/>
    <x v="421"/>
    <x v="131"/>
    <x v="400"/>
    <x v="237"/>
    <m/>
    <m/>
    <s v="sq"/>
    <s v="sq"/>
    <n v="3665.44"/>
    <n v="91504159.730000004"/>
    <n v="91504159.730000004"/>
    <s v="Dubai"/>
  </r>
  <r>
    <x v="422"/>
    <x v="7"/>
    <x v="0"/>
    <x v="7"/>
    <x v="2"/>
    <x v="2"/>
    <x v="422"/>
    <x v="2"/>
    <x v="422"/>
    <x v="110"/>
    <x v="401"/>
    <x v="238"/>
    <m/>
    <m/>
    <s v="Amazon"/>
    <s v="Amazon"/>
    <n v="26648.76"/>
    <n v="92327183.770000085"/>
    <n v="92327183.770000085"/>
    <s v="Casablanca"/>
  </r>
  <r>
    <x v="423"/>
    <x v="6"/>
    <x v="4"/>
    <x v="6"/>
    <x v="2"/>
    <x v="3"/>
    <x v="423"/>
    <x v="0"/>
    <x v="423"/>
    <x v="57"/>
    <x v="402"/>
    <x v="11"/>
    <m/>
    <m/>
    <s v="Amazon"/>
    <s v="Amazon"/>
    <n v="3665.44"/>
    <n v="31420413.200000018"/>
    <n v="31420413.200000018"/>
    <s v="Dubai"/>
  </r>
  <r>
    <x v="424"/>
    <x v="1"/>
    <x v="1"/>
    <x v="1"/>
    <x v="1"/>
    <x v="5"/>
    <x v="424"/>
    <x v="4"/>
    <x v="424"/>
    <x v="256"/>
    <x v="403"/>
    <x v="239"/>
    <m/>
    <m/>
    <s v="Jumia"/>
    <s v="Jum"/>
    <n v="27872.98"/>
    <n v="91504159.730000004"/>
    <n v="91504159.730000004"/>
    <s v="Giza"/>
  </r>
  <r>
    <x v="425"/>
    <x v="6"/>
    <x v="4"/>
    <x v="6"/>
    <x v="2"/>
    <x v="0"/>
    <x v="425"/>
    <x v="3"/>
    <x v="425"/>
    <x v="268"/>
    <x v="404"/>
    <x v="240"/>
    <m/>
    <m/>
    <s v="Amazon"/>
    <s v="Amazon"/>
    <n v="16284.02"/>
    <n v="31420413.200000018"/>
    <n v="31420413.200000018"/>
    <s v="Cairo"/>
  </r>
  <r>
    <x v="426"/>
    <x v="1"/>
    <x v="1"/>
    <x v="1"/>
    <x v="1"/>
    <x v="0"/>
    <x v="426"/>
    <x v="0"/>
    <x v="426"/>
    <x v="230"/>
    <x v="405"/>
    <x v="65"/>
    <m/>
    <m/>
    <s v="Jumia"/>
    <s v="Jum"/>
    <n v="16284.02"/>
    <n v="91504159.730000004"/>
    <n v="91504159.730000004"/>
    <s v="Cairo"/>
  </r>
  <r>
    <x v="427"/>
    <x v="9"/>
    <x v="1"/>
    <x v="9"/>
    <x v="1"/>
    <x v="2"/>
    <x v="427"/>
    <x v="4"/>
    <x v="427"/>
    <x v="269"/>
    <x v="406"/>
    <x v="190"/>
    <m/>
    <m/>
    <s v="Jumia"/>
    <s v="Jum"/>
    <n v="26648.76"/>
    <n v="91504159.730000004"/>
    <n v="91504159.730000004"/>
    <s v="Casablanca"/>
  </r>
  <r>
    <x v="428"/>
    <x v="0"/>
    <x v="0"/>
    <x v="0"/>
    <x v="1"/>
    <x v="3"/>
    <x v="428"/>
    <x v="2"/>
    <x v="428"/>
    <x v="99"/>
    <x v="407"/>
    <x v="36"/>
    <m/>
    <m/>
    <s v="Jumia"/>
    <s v="Jum"/>
    <n v="3665.44"/>
    <n v="92327183.770000085"/>
    <n v="92327183.770000085"/>
    <s v="Dubai"/>
  </r>
  <r>
    <x v="429"/>
    <x v="7"/>
    <x v="0"/>
    <x v="7"/>
    <x v="0"/>
    <x v="1"/>
    <x v="429"/>
    <x v="3"/>
    <x v="429"/>
    <x v="270"/>
    <x v="408"/>
    <x v="150"/>
    <m/>
    <m/>
    <s v="sq"/>
    <s v="sq"/>
    <n v="13290.4"/>
    <n v="92327183.770000085"/>
    <n v="92327183.770000085"/>
    <s v="Alexandria"/>
  </r>
  <r>
    <x v="430"/>
    <x v="3"/>
    <x v="3"/>
    <x v="3"/>
    <x v="0"/>
    <x v="2"/>
    <x v="430"/>
    <x v="2"/>
    <x v="430"/>
    <x v="97"/>
    <x v="409"/>
    <x v="151"/>
    <m/>
    <m/>
    <s v="sq"/>
    <s v="sq"/>
    <n v="26648.76"/>
    <n v="57542997.559999913"/>
    <n v="57542997.559999913"/>
    <s v="Casablanca"/>
  </r>
  <r>
    <x v="431"/>
    <x v="2"/>
    <x v="2"/>
    <x v="2"/>
    <x v="2"/>
    <x v="2"/>
    <x v="431"/>
    <x v="3"/>
    <x v="431"/>
    <x v="88"/>
    <x v="410"/>
    <x v="32"/>
    <m/>
    <m/>
    <s v="Amazon"/>
    <s v="Amazon"/>
    <n v="26648.76"/>
    <n v="29200970.130000021"/>
    <n v="29200970.130000021"/>
    <s v="Casablanca"/>
  </r>
  <r>
    <x v="432"/>
    <x v="8"/>
    <x v="3"/>
    <x v="8"/>
    <x v="2"/>
    <x v="4"/>
    <x v="432"/>
    <x v="2"/>
    <x v="432"/>
    <x v="271"/>
    <x v="411"/>
    <x v="29"/>
    <m/>
    <m/>
    <s v="Amazon"/>
    <s v="Amazon"/>
    <n v="99349.3"/>
    <n v="57542997.559999913"/>
    <n v="57542997.559999913"/>
    <s v="Riyadh"/>
  </r>
  <r>
    <x v="433"/>
    <x v="1"/>
    <x v="1"/>
    <x v="1"/>
    <x v="1"/>
    <x v="5"/>
    <x v="433"/>
    <x v="3"/>
    <x v="433"/>
    <x v="272"/>
    <x v="293"/>
    <x v="241"/>
    <m/>
    <m/>
    <s v="Jumia"/>
    <s v="Jum"/>
    <n v="27872.98"/>
    <n v="91504159.730000004"/>
    <n v="91504159.730000004"/>
    <s v="Giza"/>
  </r>
  <r>
    <x v="434"/>
    <x v="0"/>
    <x v="0"/>
    <x v="0"/>
    <x v="2"/>
    <x v="4"/>
    <x v="434"/>
    <x v="1"/>
    <x v="434"/>
    <x v="22"/>
    <x v="412"/>
    <x v="75"/>
    <m/>
    <m/>
    <s v="Amazon"/>
    <s v="Amazon"/>
    <n v="99349.3"/>
    <n v="92327183.770000085"/>
    <n v="92327183.770000085"/>
    <s v="Riyadh"/>
  </r>
  <r>
    <x v="435"/>
    <x v="1"/>
    <x v="1"/>
    <x v="1"/>
    <x v="0"/>
    <x v="1"/>
    <x v="435"/>
    <x v="4"/>
    <x v="435"/>
    <x v="73"/>
    <x v="413"/>
    <x v="131"/>
    <m/>
    <m/>
    <s v="sq"/>
    <s v="sq"/>
    <n v="13290.4"/>
    <n v="91504159.730000004"/>
    <n v="91504159.730000004"/>
    <s v="Alexandria"/>
  </r>
  <r>
    <x v="436"/>
    <x v="1"/>
    <x v="1"/>
    <x v="1"/>
    <x v="1"/>
    <x v="2"/>
    <x v="436"/>
    <x v="4"/>
    <x v="436"/>
    <x v="74"/>
    <x v="414"/>
    <x v="134"/>
    <m/>
    <m/>
    <s v="Jumia"/>
    <s v="Jum"/>
    <n v="26648.76"/>
    <n v="91504159.730000004"/>
    <n v="91504159.730000004"/>
    <s v="Casablanca"/>
  </r>
  <r>
    <x v="437"/>
    <x v="2"/>
    <x v="2"/>
    <x v="2"/>
    <x v="1"/>
    <x v="3"/>
    <x v="437"/>
    <x v="2"/>
    <x v="437"/>
    <x v="186"/>
    <x v="415"/>
    <x v="99"/>
    <m/>
    <m/>
    <s v="Jumia"/>
    <s v="Jum"/>
    <n v="3665.44"/>
    <n v="29200970.130000021"/>
    <n v="29200970.130000021"/>
    <s v="Dubai"/>
  </r>
  <r>
    <x v="438"/>
    <x v="5"/>
    <x v="1"/>
    <x v="5"/>
    <x v="2"/>
    <x v="4"/>
    <x v="438"/>
    <x v="2"/>
    <x v="438"/>
    <x v="186"/>
    <x v="416"/>
    <x v="44"/>
    <m/>
    <m/>
    <s v="Amazon"/>
    <s v="Amazon"/>
    <n v="99349.3"/>
    <n v="91504159.730000004"/>
    <n v="91504159.730000004"/>
    <s v="Riyadh"/>
  </r>
  <r>
    <x v="439"/>
    <x v="5"/>
    <x v="1"/>
    <x v="5"/>
    <x v="1"/>
    <x v="4"/>
    <x v="439"/>
    <x v="2"/>
    <x v="439"/>
    <x v="196"/>
    <x v="417"/>
    <x v="144"/>
    <m/>
    <m/>
    <s v="Jumia"/>
    <s v="Jum"/>
    <n v="99349.3"/>
    <n v="91504159.730000004"/>
    <n v="91504159.730000004"/>
    <s v="Riyadh"/>
  </r>
  <r>
    <x v="440"/>
    <x v="2"/>
    <x v="2"/>
    <x v="2"/>
    <x v="2"/>
    <x v="1"/>
    <x v="440"/>
    <x v="0"/>
    <x v="440"/>
    <x v="238"/>
    <x v="418"/>
    <x v="206"/>
    <m/>
    <m/>
    <s v="Amazon"/>
    <s v="Amazon"/>
    <n v="13290.4"/>
    <n v="29200970.130000021"/>
    <n v="29200970.130000021"/>
    <s v="Alexandria"/>
  </r>
  <r>
    <x v="441"/>
    <x v="3"/>
    <x v="3"/>
    <x v="3"/>
    <x v="2"/>
    <x v="1"/>
    <x v="441"/>
    <x v="2"/>
    <x v="441"/>
    <x v="273"/>
    <x v="419"/>
    <x v="90"/>
    <m/>
    <m/>
    <s v="Amazon"/>
    <s v="Amazon"/>
    <n v="13290.4"/>
    <n v="57542997.559999913"/>
    <n v="57542997.559999913"/>
    <s v="Alexandria"/>
  </r>
  <r>
    <x v="442"/>
    <x v="3"/>
    <x v="3"/>
    <x v="3"/>
    <x v="1"/>
    <x v="1"/>
    <x v="442"/>
    <x v="3"/>
    <x v="442"/>
    <x v="199"/>
    <x v="420"/>
    <x v="242"/>
    <m/>
    <m/>
    <s v="Jumia"/>
    <s v="Jum"/>
    <n v="13290.4"/>
    <n v="57542997.559999913"/>
    <n v="57542997.559999913"/>
    <s v="Alexandria"/>
  </r>
  <r>
    <x v="443"/>
    <x v="5"/>
    <x v="1"/>
    <x v="5"/>
    <x v="0"/>
    <x v="2"/>
    <x v="443"/>
    <x v="3"/>
    <x v="443"/>
    <x v="86"/>
    <x v="420"/>
    <x v="243"/>
    <m/>
    <m/>
    <s v="sq"/>
    <s v="sq"/>
    <n v="26648.76"/>
    <n v="91504159.730000004"/>
    <n v="91504159.730000004"/>
    <s v="Casablanca"/>
  </r>
  <r>
    <x v="444"/>
    <x v="0"/>
    <x v="0"/>
    <x v="0"/>
    <x v="1"/>
    <x v="1"/>
    <x v="444"/>
    <x v="2"/>
    <x v="444"/>
    <x v="274"/>
    <x v="421"/>
    <x v="232"/>
    <m/>
    <m/>
    <s v="Jumia"/>
    <s v="Jum"/>
    <n v="13290.4"/>
    <n v="92327183.770000085"/>
    <n v="92327183.770000085"/>
    <s v="Alexandria"/>
  </r>
  <r>
    <x v="445"/>
    <x v="7"/>
    <x v="0"/>
    <x v="7"/>
    <x v="0"/>
    <x v="3"/>
    <x v="445"/>
    <x v="2"/>
    <x v="445"/>
    <x v="275"/>
    <x v="422"/>
    <x v="63"/>
    <m/>
    <m/>
    <s v="sq"/>
    <s v="sq"/>
    <n v="3665.44"/>
    <n v="92327183.770000085"/>
    <n v="92327183.770000085"/>
    <s v="Dubai"/>
  </r>
  <r>
    <x v="446"/>
    <x v="1"/>
    <x v="1"/>
    <x v="1"/>
    <x v="1"/>
    <x v="0"/>
    <x v="446"/>
    <x v="4"/>
    <x v="446"/>
    <x v="114"/>
    <x v="423"/>
    <x v="244"/>
    <m/>
    <m/>
    <s v="Jumia"/>
    <s v="Jum"/>
    <n v="16284.02"/>
    <n v="91504159.730000004"/>
    <n v="91504159.730000004"/>
    <s v="Cairo"/>
  </r>
  <r>
    <x v="447"/>
    <x v="1"/>
    <x v="1"/>
    <x v="1"/>
    <x v="1"/>
    <x v="4"/>
    <x v="447"/>
    <x v="1"/>
    <x v="447"/>
    <x v="276"/>
    <x v="424"/>
    <x v="142"/>
    <m/>
    <m/>
    <s v="Jumia"/>
    <s v="Jum"/>
    <n v="99349.3"/>
    <n v="91504159.730000004"/>
    <n v="91504159.730000004"/>
    <s v="Riyadh"/>
  </r>
  <r>
    <x v="448"/>
    <x v="8"/>
    <x v="3"/>
    <x v="8"/>
    <x v="2"/>
    <x v="0"/>
    <x v="448"/>
    <x v="4"/>
    <x v="448"/>
    <x v="12"/>
    <x v="425"/>
    <x v="170"/>
    <m/>
    <m/>
    <s v="Amazon"/>
    <s v="Amazon"/>
    <n v="16284.02"/>
    <n v="57542997.559999913"/>
    <n v="57542997.559999913"/>
    <s v="Cairo"/>
  </r>
  <r>
    <x v="449"/>
    <x v="4"/>
    <x v="0"/>
    <x v="4"/>
    <x v="0"/>
    <x v="4"/>
    <x v="449"/>
    <x v="0"/>
    <x v="449"/>
    <x v="103"/>
    <x v="426"/>
    <x v="245"/>
    <m/>
    <m/>
    <s v="sq"/>
    <s v="sq"/>
    <n v="99349.3"/>
    <n v="92327183.770000085"/>
    <n v="92327183.770000085"/>
    <s v="Riyadh"/>
  </r>
  <r>
    <x v="450"/>
    <x v="0"/>
    <x v="0"/>
    <x v="0"/>
    <x v="0"/>
    <x v="2"/>
    <x v="450"/>
    <x v="3"/>
    <x v="450"/>
    <x v="29"/>
    <x v="41"/>
    <x v="202"/>
    <m/>
    <m/>
    <s v="sq"/>
    <s v="sq"/>
    <n v="26648.76"/>
    <n v="92327183.770000085"/>
    <n v="92327183.770000085"/>
    <s v="Casablanca"/>
  </r>
  <r>
    <x v="451"/>
    <x v="3"/>
    <x v="3"/>
    <x v="3"/>
    <x v="1"/>
    <x v="3"/>
    <x v="451"/>
    <x v="3"/>
    <x v="451"/>
    <x v="277"/>
    <x v="427"/>
    <x v="16"/>
    <m/>
    <m/>
    <s v="Jumia"/>
    <s v="Jum"/>
    <n v="3665.44"/>
    <n v="57542997.559999913"/>
    <n v="57542997.559999913"/>
    <s v="Dubai"/>
  </r>
  <r>
    <x v="452"/>
    <x v="3"/>
    <x v="3"/>
    <x v="3"/>
    <x v="0"/>
    <x v="1"/>
    <x v="452"/>
    <x v="0"/>
    <x v="452"/>
    <x v="114"/>
    <x v="428"/>
    <x v="141"/>
    <m/>
    <m/>
    <s v="sq"/>
    <s v="sq"/>
    <n v="13290.4"/>
    <n v="57542997.559999913"/>
    <n v="57542997.559999913"/>
    <s v="Alexandria"/>
  </r>
  <r>
    <x v="453"/>
    <x v="1"/>
    <x v="1"/>
    <x v="1"/>
    <x v="0"/>
    <x v="3"/>
    <x v="453"/>
    <x v="4"/>
    <x v="453"/>
    <x v="278"/>
    <x v="429"/>
    <x v="246"/>
    <m/>
    <m/>
    <s v="sq"/>
    <s v="sq"/>
    <n v="3665.44"/>
    <n v="91504159.730000004"/>
    <n v="91504159.730000004"/>
    <s v="Dubai"/>
  </r>
  <r>
    <x v="454"/>
    <x v="7"/>
    <x v="0"/>
    <x v="7"/>
    <x v="1"/>
    <x v="3"/>
    <x v="454"/>
    <x v="4"/>
    <x v="454"/>
    <x v="223"/>
    <x v="430"/>
    <x v="237"/>
    <m/>
    <m/>
    <s v="Jumia"/>
    <s v="Jum"/>
    <n v="3665.44"/>
    <n v="92327183.770000085"/>
    <n v="92327183.770000085"/>
    <s v="Dubai"/>
  </r>
  <r>
    <x v="455"/>
    <x v="0"/>
    <x v="0"/>
    <x v="0"/>
    <x v="1"/>
    <x v="0"/>
    <x v="455"/>
    <x v="0"/>
    <x v="455"/>
    <x v="144"/>
    <x v="134"/>
    <x v="116"/>
    <m/>
    <m/>
    <s v="Jumia"/>
    <s v="Jum"/>
    <n v="16284.02"/>
    <n v="92327183.770000085"/>
    <n v="92327183.770000085"/>
    <s v="Cairo"/>
  </r>
  <r>
    <x v="456"/>
    <x v="0"/>
    <x v="0"/>
    <x v="0"/>
    <x v="0"/>
    <x v="2"/>
    <x v="456"/>
    <x v="2"/>
    <x v="456"/>
    <x v="279"/>
    <x v="431"/>
    <x v="160"/>
    <m/>
    <m/>
    <s v="sq"/>
    <s v="sq"/>
    <n v="26648.76"/>
    <n v="92327183.770000085"/>
    <n v="92327183.770000085"/>
    <s v="Casablanca"/>
  </r>
  <r>
    <x v="457"/>
    <x v="1"/>
    <x v="1"/>
    <x v="1"/>
    <x v="2"/>
    <x v="4"/>
    <x v="457"/>
    <x v="4"/>
    <x v="457"/>
    <x v="249"/>
    <x v="432"/>
    <x v="114"/>
    <m/>
    <m/>
    <s v="Amazon"/>
    <s v="Amazon"/>
    <n v="99349.3"/>
    <n v="91504159.730000004"/>
    <n v="91504159.730000004"/>
    <s v="Riyadh"/>
  </r>
  <r>
    <x v="458"/>
    <x v="9"/>
    <x v="1"/>
    <x v="9"/>
    <x v="2"/>
    <x v="1"/>
    <x v="458"/>
    <x v="2"/>
    <x v="458"/>
    <x v="275"/>
    <x v="378"/>
    <x v="26"/>
    <m/>
    <m/>
    <s v="Amazon"/>
    <s v="Amazon"/>
    <n v="13290.4"/>
    <n v="91504159.730000004"/>
    <n v="91504159.730000004"/>
    <s v="Alexandria"/>
  </r>
  <r>
    <x v="459"/>
    <x v="9"/>
    <x v="1"/>
    <x v="9"/>
    <x v="1"/>
    <x v="4"/>
    <x v="459"/>
    <x v="1"/>
    <x v="459"/>
    <x v="64"/>
    <x v="433"/>
    <x v="247"/>
    <m/>
    <m/>
    <s v="Jumia"/>
    <s v="Jum"/>
    <n v="99349.3"/>
    <n v="91504159.730000004"/>
    <n v="91504159.730000004"/>
    <s v="Riyadh"/>
  </r>
  <r>
    <x v="460"/>
    <x v="6"/>
    <x v="4"/>
    <x v="6"/>
    <x v="0"/>
    <x v="0"/>
    <x v="460"/>
    <x v="0"/>
    <x v="460"/>
    <x v="267"/>
    <x v="434"/>
    <x v="109"/>
    <m/>
    <m/>
    <s v="sq"/>
    <s v="sq"/>
    <n v="16284.02"/>
    <n v="31420413.200000018"/>
    <n v="31420413.200000018"/>
    <s v="Cairo"/>
  </r>
  <r>
    <x v="461"/>
    <x v="5"/>
    <x v="1"/>
    <x v="5"/>
    <x v="2"/>
    <x v="2"/>
    <x v="461"/>
    <x v="1"/>
    <x v="461"/>
    <x v="39"/>
    <x v="435"/>
    <x v="248"/>
    <m/>
    <m/>
    <s v="Amazon"/>
    <s v="Amazon"/>
    <n v="26648.76"/>
    <n v="91504159.730000004"/>
    <n v="91504159.730000004"/>
    <s v="Casablanca"/>
  </r>
  <r>
    <x v="462"/>
    <x v="3"/>
    <x v="3"/>
    <x v="3"/>
    <x v="1"/>
    <x v="3"/>
    <x v="462"/>
    <x v="1"/>
    <x v="462"/>
    <x v="280"/>
    <x v="436"/>
    <x v="249"/>
    <m/>
    <m/>
    <s v="Jumia"/>
    <s v="Jum"/>
    <n v="3665.44"/>
    <n v="57542997.559999913"/>
    <n v="57542997.559999913"/>
    <s v="Dubai"/>
  </r>
  <r>
    <x v="463"/>
    <x v="1"/>
    <x v="1"/>
    <x v="1"/>
    <x v="0"/>
    <x v="2"/>
    <x v="463"/>
    <x v="4"/>
    <x v="463"/>
    <x v="12"/>
    <x v="437"/>
    <x v="223"/>
    <m/>
    <m/>
    <s v="sq"/>
    <s v="sq"/>
    <n v="26648.76"/>
    <n v="91504159.730000004"/>
    <n v="91504159.730000004"/>
    <s v="Casablanca"/>
  </r>
  <r>
    <x v="464"/>
    <x v="7"/>
    <x v="0"/>
    <x v="7"/>
    <x v="2"/>
    <x v="2"/>
    <x v="464"/>
    <x v="4"/>
    <x v="464"/>
    <x v="116"/>
    <x v="421"/>
    <x v="250"/>
    <m/>
    <m/>
    <s v="Amazon"/>
    <s v="Amazon"/>
    <n v="26648.76"/>
    <n v="92327183.770000085"/>
    <n v="92327183.770000085"/>
    <s v="Casablanca"/>
  </r>
  <r>
    <x v="465"/>
    <x v="0"/>
    <x v="0"/>
    <x v="0"/>
    <x v="2"/>
    <x v="3"/>
    <x v="465"/>
    <x v="1"/>
    <x v="465"/>
    <x v="174"/>
    <x v="438"/>
    <x v="190"/>
    <m/>
    <m/>
    <s v="Amazon"/>
    <s v="Amazon"/>
    <n v="3665.44"/>
    <n v="92327183.770000085"/>
    <n v="92327183.770000085"/>
    <s v="Dubai"/>
  </r>
  <r>
    <x v="466"/>
    <x v="0"/>
    <x v="0"/>
    <x v="0"/>
    <x v="1"/>
    <x v="0"/>
    <x v="466"/>
    <x v="2"/>
    <x v="466"/>
    <x v="87"/>
    <x v="439"/>
    <x v="81"/>
    <m/>
    <m/>
    <s v="Jumia"/>
    <s v="Jum"/>
    <n v="16284.02"/>
    <n v="92327183.770000085"/>
    <n v="92327183.770000085"/>
    <s v="Cairo"/>
  </r>
  <r>
    <x v="467"/>
    <x v="3"/>
    <x v="3"/>
    <x v="3"/>
    <x v="2"/>
    <x v="0"/>
    <x v="467"/>
    <x v="3"/>
    <x v="467"/>
    <x v="154"/>
    <x v="440"/>
    <x v="251"/>
    <m/>
    <m/>
    <s v="Amazon"/>
    <s v="Amazon"/>
    <n v="16284.02"/>
    <n v="57542997.559999913"/>
    <n v="57542997.559999913"/>
    <s v="Cairo"/>
  </r>
  <r>
    <x v="468"/>
    <x v="8"/>
    <x v="3"/>
    <x v="8"/>
    <x v="0"/>
    <x v="1"/>
    <x v="468"/>
    <x v="3"/>
    <x v="468"/>
    <x v="281"/>
    <x v="173"/>
    <x v="252"/>
    <m/>
    <m/>
    <s v="sq"/>
    <s v="sq"/>
    <n v="13290.4"/>
    <n v="57542997.559999913"/>
    <n v="57542997.559999913"/>
    <s v="Alexandria"/>
  </r>
  <r>
    <x v="469"/>
    <x v="5"/>
    <x v="1"/>
    <x v="5"/>
    <x v="1"/>
    <x v="0"/>
    <x v="469"/>
    <x v="0"/>
    <x v="469"/>
    <x v="248"/>
    <x v="441"/>
    <x v="157"/>
    <m/>
    <m/>
    <s v="Jumia"/>
    <s v="Jum"/>
    <n v="16284.02"/>
    <n v="91504159.730000004"/>
    <n v="91504159.730000004"/>
    <s v="Cairo"/>
  </r>
  <r>
    <x v="470"/>
    <x v="2"/>
    <x v="2"/>
    <x v="2"/>
    <x v="0"/>
    <x v="5"/>
    <x v="470"/>
    <x v="0"/>
    <x v="470"/>
    <x v="146"/>
    <x v="442"/>
    <x v="131"/>
    <m/>
    <m/>
    <s v="sq"/>
    <s v="sq"/>
    <n v="27872.98"/>
    <n v="29200970.130000021"/>
    <n v="29200970.130000021"/>
    <s v="Giza"/>
  </r>
  <r>
    <x v="471"/>
    <x v="1"/>
    <x v="1"/>
    <x v="1"/>
    <x v="2"/>
    <x v="1"/>
    <x v="471"/>
    <x v="3"/>
    <x v="471"/>
    <x v="26"/>
    <x v="443"/>
    <x v="96"/>
    <m/>
    <m/>
    <s v="Amazon"/>
    <s v="Amazon"/>
    <n v="13290.4"/>
    <n v="91504159.730000004"/>
    <n v="91504159.730000004"/>
    <s v="Alexandria"/>
  </r>
  <r>
    <x v="472"/>
    <x v="1"/>
    <x v="1"/>
    <x v="1"/>
    <x v="1"/>
    <x v="5"/>
    <x v="472"/>
    <x v="0"/>
    <x v="472"/>
    <x v="93"/>
    <x v="444"/>
    <x v="81"/>
    <m/>
    <m/>
    <s v="Jumia"/>
    <s v="Jum"/>
    <n v="27872.98"/>
    <n v="91504159.730000004"/>
    <n v="91504159.730000004"/>
    <s v="Giza"/>
  </r>
  <r>
    <x v="473"/>
    <x v="4"/>
    <x v="0"/>
    <x v="4"/>
    <x v="0"/>
    <x v="0"/>
    <x v="473"/>
    <x v="2"/>
    <x v="473"/>
    <x v="185"/>
    <x v="220"/>
    <x v="85"/>
    <m/>
    <m/>
    <s v="sq"/>
    <s v="sq"/>
    <n v="16284.02"/>
    <n v="92327183.770000085"/>
    <n v="92327183.770000085"/>
    <s v="Cairo"/>
  </r>
  <r>
    <x v="474"/>
    <x v="8"/>
    <x v="3"/>
    <x v="8"/>
    <x v="2"/>
    <x v="5"/>
    <x v="474"/>
    <x v="3"/>
    <x v="474"/>
    <x v="5"/>
    <x v="445"/>
    <x v="124"/>
    <m/>
    <m/>
    <s v="Amazon"/>
    <s v="Amazon"/>
    <n v="27872.98"/>
    <n v="57542997.559999913"/>
    <n v="57542997.559999913"/>
    <s v="Giza"/>
  </r>
  <r>
    <x v="475"/>
    <x v="6"/>
    <x v="4"/>
    <x v="6"/>
    <x v="0"/>
    <x v="5"/>
    <x v="475"/>
    <x v="3"/>
    <x v="475"/>
    <x v="163"/>
    <x v="446"/>
    <x v="121"/>
    <m/>
    <m/>
    <s v="sq"/>
    <s v="sq"/>
    <n v="27872.98"/>
    <n v="31420413.200000018"/>
    <n v="31420413.200000018"/>
    <s v="Giza"/>
  </r>
  <r>
    <x v="476"/>
    <x v="5"/>
    <x v="1"/>
    <x v="5"/>
    <x v="1"/>
    <x v="3"/>
    <x v="476"/>
    <x v="0"/>
    <x v="476"/>
    <x v="2"/>
    <x v="447"/>
    <x v="178"/>
    <m/>
    <m/>
    <s v="Jumia"/>
    <s v="Jum"/>
    <n v="3665.44"/>
    <n v="91504159.730000004"/>
    <n v="91504159.730000004"/>
    <s v="Dubai"/>
  </r>
  <r>
    <x v="477"/>
    <x v="6"/>
    <x v="4"/>
    <x v="6"/>
    <x v="2"/>
    <x v="5"/>
    <x v="477"/>
    <x v="2"/>
    <x v="477"/>
    <x v="151"/>
    <x v="448"/>
    <x v="227"/>
    <m/>
    <m/>
    <s v="Amazon"/>
    <s v="Amazon"/>
    <n v="27872.98"/>
    <n v="31420413.200000018"/>
    <n v="31420413.200000018"/>
    <s v="Giza"/>
  </r>
  <r>
    <x v="478"/>
    <x v="1"/>
    <x v="1"/>
    <x v="1"/>
    <x v="0"/>
    <x v="5"/>
    <x v="478"/>
    <x v="0"/>
    <x v="478"/>
    <x v="282"/>
    <x v="267"/>
    <x v="1"/>
    <m/>
    <m/>
    <s v="sq"/>
    <s v="sq"/>
    <n v="27872.98"/>
    <n v="91504159.730000004"/>
    <n v="91504159.730000004"/>
    <s v="Giza"/>
  </r>
  <r>
    <x v="479"/>
    <x v="5"/>
    <x v="1"/>
    <x v="5"/>
    <x v="1"/>
    <x v="3"/>
    <x v="479"/>
    <x v="1"/>
    <x v="479"/>
    <x v="114"/>
    <x v="449"/>
    <x v="130"/>
    <m/>
    <m/>
    <s v="Jumia"/>
    <s v="Jum"/>
    <n v="3665.44"/>
    <n v="91504159.730000004"/>
    <n v="91504159.730000004"/>
    <s v="Dubai"/>
  </r>
  <r>
    <x v="480"/>
    <x v="9"/>
    <x v="1"/>
    <x v="9"/>
    <x v="1"/>
    <x v="4"/>
    <x v="480"/>
    <x v="2"/>
    <x v="480"/>
    <x v="283"/>
    <x v="450"/>
    <x v="156"/>
    <m/>
    <m/>
    <s v="Jumia"/>
    <s v="Jum"/>
    <n v="99349.3"/>
    <n v="91504159.730000004"/>
    <n v="91504159.730000004"/>
    <s v="Riyadh"/>
  </r>
  <r>
    <x v="481"/>
    <x v="3"/>
    <x v="3"/>
    <x v="3"/>
    <x v="1"/>
    <x v="1"/>
    <x v="481"/>
    <x v="4"/>
    <x v="481"/>
    <x v="92"/>
    <x v="451"/>
    <x v="26"/>
    <m/>
    <m/>
    <s v="Jumia"/>
    <s v="Jum"/>
    <n v="13290.4"/>
    <n v="57542997.559999913"/>
    <n v="57542997.559999913"/>
    <s v="Alexandria"/>
  </r>
  <r>
    <x v="482"/>
    <x v="1"/>
    <x v="1"/>
    <x v="1"/>
    <x v="1"/>
    <x v="4"/>
    <x v="482"/>
    <x v="1"/>
    <x v="482"/>
    <x v="284"/>
    <x v="452"/>
    <x v="252"/>
    <m/>
    <m/>
    <s v="Jumia"/>
    <s v="Jum"/>
    <n v="99349.3"/>
    <n v="91504159.730000004"/>
    <n v="91504159.730000004"/>
    <s v="Riyadh"/>
  </r>
  <r>
    <x v="483"/>
    <x v="5"/>
    <x v="1"/>
    <x v="5"/>
    <x v="2"/>
    <x v="0"/>
    <x v="483"/>
    <x v="1"/>
    <x v="483"/>
    <x v="200"/>
    <x v="453"/>
    <x v="253"/>
    <m/>
    <m/>
    <s v="Amazon"/>
    <s v="Amazon"/>
    <n v="16284.02"/>
    <n v="91504159.730000004"/>
    <n v="91504159.730000004"/>
    <s v="Cairo"/>
  </r>
  <r>
    <x v="484"/>
    <x v="6"/>
    <x v="4"/>
    <x v="6"/>
    <x v="2"/>
    <x v="1"/>
    <x v="484"/>
    <x v="4"/>
    <x v="484"/>
    <x v="176"/>
    <x v="454"/>
    <x v="254"/>
    <m/>
    <m/>
    <s v="Amazon"/>
    <s v="Amazon"/>
    <n v="13290.4"/>
    <n v="31420413.200000018"/>
    <n v="31420413.200000018"/>
    <s v="Alexandria"/>
  </r>
  <r>
    <x v="485"/>
    <x v="6"/>
    <x v="4"/>
    <x v="6"/>
    <x v="0"/>
    <x v="4"/>
    <x v="485"/>
    <x v="2"/>
    <x v="485"/>
    <x v="285"/>
    <x v="455"/>
    <x v="174"/>
    <m/>
    <m/>
    <s v="sq"/>
    <s v="sq"/>
    <n v="99349.3"/>
    <n v="31420413.200000018"/>
    <n v="31420413.200000018"/>
    <s v="Riyadh"/>
  </r>
  <r>
    <x v="486"/>
    <x v="2"/>
    <x v="2"/>
    <x v="2"/>
    <x v="0"/>
    <x v="4"/>
    <x v="486"/>
    <x v="1"/>
    <x v="486"/>
    <x v="207"/>
    <x v="456"/>
    <x v="255"/>
    <m/>
    <m/>
    <s v="sq"/>
    <s v="sq"/>
    <n v="99349.3"/>
    <n v="29200970.130000021"/>
    <n v="29200970.130000021"/>
    <s v="Riyadh"/>
  </r>
  <r>
    <x v="487"/>
    <x v="3"/>
    <x v="3"/>
    <x v="3"/>
    <x v="0"/>
    <x v="2"/>
    <x v="487"/>
    <x v="1"/>
    <x v="487"/>
    <x v="246"/>
    <x v="457"/>
    <x v="141"/>
    <m/>
    <m/>
    <s v="sq"/>
    <s v="sq"/>
    <n v="26648.76"/>
    <n v="57542997.559999913"/>
    <n v="57542997.559999913"/>
    <s v="Casablanca"/>
  </r>
  <r>
    <x v="488"/>
    <x v="0"/>
    <x v="0"/>
    <x v="0"/>
    <x v="0"/>
    <x v="0"/>
    <x v="488"/>
    <x v="4"/>
    <x v="488"/>
    <x v="286"/>
    <x v="458"/>
    <x v="114"/>
    <m/>
    <m/>
    <s v="sq"/>
    <s v="sq"/>
    <n v="16284.02"/>
    <n v="92327183.770000085"/>
    <n v="92327183.770000085"/>
    <s v="Cairo"/>
  </r>
  <r>
    <x v="489"/>
    <x v="4"/>
    <x v="0"/>
    <x v="4"/>
    <x v="1"/>
    <x v="2"/>
    <x v="489"/>
    <x v="2"/>
    <x v="489"/>
    <x v="180"/>
    <x v="459"/>
    <x v="256"/>
    <m/>
    <m/>
    <s v="Jumia"/>
    <s v="Jum"/>
    <n v="26648.76"/>
    <n v="92327183.770000085"/>
    <n v="92327183.770000085"/>
    <s v="Casablanca"/>
  </r>
  <r>
    <x v="490"/>
    <x v="8"/>
    <x v="3"/>
    <x v="8"/>
    <x v="0"/>
    <x v="4"/>
    <x v="490"/>
    <x v="0"/>
    <x v="490"/>
    <x v="287"/>
    <x v="460"/>
    <x v="61"/>
    <m/>
    <m/>
    <s v="sq"/>
    <s v="sq"/>
    <n v="99349.3"/>
    <n v="57542997.559999913"/>
    <n v="57542997.559999913"/>
    <s v="Riyadh"/>
  </r>
  <r>
    <x v="491"/>
    <x v="3"/>
    <x v="3"/>
    <x v="3"/>
    <x v="1"/>
    <x v="4"/>
    <x v="491"/>
    <x v="4"/>
    <x v="491"/>
    <x v="65"/>
    <x v="461"/>
    <x v="176"/>
    <m/>
    <m/>
    <s v="Jumia"/>
    <s v="Jum"/>
    <n v="99349.3"/>
    <n v="57542997.559999913"/>
    <n v="57542997.559999913"/>
    <s v="Riyadh"/>
  </r>
  <r>
    <x v="492"/>
    <x v="3"/>
    <x v="3"/>
    <x v="3"/>
    <x v="1"/>
    <x v="1"/>
    <x v="492"/>
    <x v="4"/>
    <x v="492"/>
    <x v="288"/>
    <x v="20"/>
    <x v="15"/>
    <m/>
    <m/>
    <s v="Jumia"/>
    <s v="Jum"/>
    <n v="13290.4"/>
    <n v="57542997.559999913"/>
    <n v="57542997.559999913"/>
    <s v="Alexandria"/>
  </r>
  <r>
    <x v="493"/>
    <x v="6"/>
    <x v="4"/>
    <x v="6"/>
    <x v="1"/>
    <x v="1"/>
    <x v="493"/>
    <x v="4"/>
    <x v="493"/>
    <x v="219"/>
    <x v="462"/>
    <x v="183"/>
    <m/>
    <m/>
    <s v="Jumia"/>
    <s v="Jum"/>
    <n v="13290.4"/>
    <n v="31420413.200000018"/>
    <n v="31420413.200000018"/>
    <s v="Alexandria"/>
  </r>
  <r>
    <x v="494"/>
    <x v="5"/>
    <x v="1"/>
    <x v="5"/>
    <x v="2"/>
    <x v="4"/>
    <x v="494"/>
    <x v="4"/>
    <x v="494"/>
    <x v="289"/>
    <x v="463"/>
    <x v="55"/>
    <m/>
    <m/>
    <s v="Amazon"/>
    <s v="Amazon"/>
    <n v="99349.3"/>
    <n v="91504159.730000004"/>
    <n v="91504159.730000004"/>
    <s v="Riyadh"/>
  </r>
  <r>
    <x v="495"/>
    <x v="8"/>
    <x v="3"/>
    <x v="8"/>
    <x v="1"/>
    <x v="1"/>
    <x v="495"/>
    <x v="4"/>
    <x v="495"/>
    <x v="16"/>
    <x v="303"/>
    <x v="221"/>
    <m/>
    <m/>
    <s v="Jumia"/>
    <s v="Jum"/>
    <n v="13290.4"/>
    <n v="57542997.559999913"/>
    <n v="57542997.559999913"/>
    <s v="Alexandria"/>
  </r>
  <r>
    <x v="496"/>
    <x v="4"/>
    <x v="0"/>
    <x v="4"/>
    <x v="0"/>
    <x v="0"/>
    <x v="496"/>
    <x v="1"/>
    <x v="496"/>
    <x v="40"/>
    <x v="464"/>
    <x v="239"/>
    <m/>
    <m/>
    <s v="sq"/>
    <s v="sq"/>
    <n v="16284.02"/>
    <n v="92327183.770000085"/>
    <n v="92327183.770000085"/>
    <s v="Cairo"/>
  </r>
  <r>
    <x v="497"/>
    <x v="4"/>
    <x v="0"/>
    <x v="4"/>
    <x v="0"/>
    <x v="4"/>
    <x v="497"/>
    <x v="2"/>
    <x v="497"/>
    <x v="290"/>
    <x v="465"/>
    <x v="244"/>
    <m/>
    <m/>
    <s v="sq"/>
    <s v="sq"/>
    <n v="99349.3"/>
    <n v="92327183.770000085"/>
    <n v="92327183.770000085"/>
    <s v="Riyadh"/>
  </r>
  <r>
    <x v="498"/>
    <x v="7"/>
    <x v="0"/>
    <x v="7"/>
    <x v="1"/>
    <x v="4"/>
    <x v="498"/>
    <x v="2"/>
    <x v="498"/>
    <x v="199"/>
    <x v="466"/>
    <x v="257"/>
    <m/>
    <m/>
    <s v="Jumia"/>
    <s v="Jum"/>
    <n v="99349.3"/>
    <n v="92327183.770000085"/>
    <n v="92327183.770000085"/>
    <s v="Riyadh"/>
  </r>
  <r>
    <x v="499"/>
    <x v="8"/>
    <x v="3"/>
    <x v="8"/>
    <x v="1"/>
    <x v="0"/>
    <x v="499"/>
    <x v="1"/>
    <x v="499"/>
    <x v="291"/>
    <x v="467"/>
    <x v="194"/>
    <m/>
    <m/>
    <s v="Jumia"/>
    <s v="Jum"/>
    <n v="16284.02"/>
    <n v="57542997.559999913"/>
    <n v="57542997.559999913"/>
    <s v="Cairo"/>
  </r>
  <r>
    <x v="500"/>
    <x v="9"/>
    <x v="1"/>
    <x v="9"/>
    <x v="2"/>
    <x v="3"/>
    <x v="500"/>
    <x v="0"/>
    <x v="500"/>
    <x v="148"/>
    <x v="468"/>
    <x v="114"/>
    <m/>
    <m/>
    <s v="Amazon"/>
    <s v="Amazon"/>
    <n v="3665.44"/>
    <n v="91504159.730000004"/>
    <n v="91504159.730000004"/>
    <s v="Dubai"/>
  </r>
  <r>
    <x v="501"/>
    <x v="3"/>
    <x v="3"/>
    <x v="3"/>
    <x v="1"/>
    <x v="4"/>
    <x v="501"/>
    <x v="1"/>
    <x v="501"/>
    <x v="43"/>
    <x v="469"/>
    <x v="258"/>
    <m/>
    <m/>
    <s v="Jumia"/>
    <s v="Jum"/>
    <n v="99349.3"/>
    <n v="57542997.559999913"/>
    <n v="57542997.559999913"/>
    <s v="Riyadh"/>
  </r>
  <r>
    <x v="502"/>
    <x v="3"/>
    <x v="3"/>
    <x v="3"/>
    <x v="2"/>
    <x v="1"/>
    <x v="502"/>
    <x v="3"/>
    <x v="502"/>
    <x v="228"/>
    <x v="470"/>
    <x v="259"/>
    <m/>
    <m/>
    <s v="Amazon"/>
    <s v="Amazon"/>
    <n v="13290.4"/>
    <n v="57542997.559999913"/>
    <n v="57542997.559999913"/>
    <s v="Alexandria"/>
  </r>
  <r>
    <x v="503"/>
    <x v="4"/>
    <x v="0"/>
    <x v="4"/>
    <x v="0"/>
    <x v="0"/>
    <x v="503"/>
    <x v="4"/>
    <x v="503"/>
    <x v="175"/>
    <x v="471"/>
    <x v="107"/>
    <m/>
    <m/>
    <s v="sq"/>
    <s v="sq"/>
    <n v="16284.02"/>
    <n v="92327183.770000085"/>
    <n v="92327183.770000085"/>
    <s v="Cairo"/>
  </r>
  <r>
    <x v="504"/>
    <x v="6"/>
    <x v="4"/>
    <x v="6"/>
    <x v="2"/>
    <x v="2"/>
    <x v="504"/>
    <x v="3"/>
    <x v="504"/>
    <x v="267"/>
    <x v="472"/>
    <x v="251"/>
    <m/>
    <m/>
    <s v="Amazon"/>
    <s v="Amazon"/>
    <n v="26648.76"/>
    <n v="31420413.200000018"/>
    <n v="31420413.200000018"/>
    <s v="Casablanca"/>
  </r>
  <r>
    <x v="505"/>
    <x v="1"/>
    <x v="1"/>
    <x v="1"/>
    <x v="1"/>
    <x v="1"/>
    <x v="505"/>
    <x v="1"/>
    <x v="505"/>
    <x v="56"/>
    <x v="473"/>
    <x v="260"/>
    <m/>
    <m/>
    <s v="Jumia"/>
    <s v="Jum"/>
    <n v="13290.4"/>
    <n v="91504159.730000004"/>
    <n v="91504159.730000004"/>
    <s v="Alexandria"/>
  </r>
  <r>
    <x v="506"/>
    <x v="2"/>
    <x v="2"/>
    <x v="2"/>
    <x v="1"/>
    <x v="1"/>
    <x v="506"/>
    <x v="3"/>
    <x v="506"/>
    <x v="162"/>
    <x v="474"/>
    <x v="261"/>
    <m/>
    <m/>
    <s v="Jumia"/>
    <s v="Jum"/>
    <n v="13290.4"/>
    <n v="29200970.130000021"/>
    <n v="29200970.130000021"/>
    <s v="Alexandria"/>
  </r>
  <r>
    <x v="507"/>
    <x v="1"/>
    <x v="1"/>
    <x v="1"/>
    <x v="0"/>
    <x v="5"/>
    <x v="507"/>
    <x v="0"/>
    <x v="507"/>
    <x v="292"/>
    <x v="475"/>
    <x v="70"/>
    <m/>
    <m/>
    <s v="sq"/>
    <s v="sq"/>
    <n v="27872.98"/>
    <n v="91504159.730000004"/>
    <n v="91504159.730000004"/>
    <s v="Giza"/>
  </r>
  <r>
    <x v="508"/>
    <x v="1"/>
    <x v="1"/>
    <x v="1"/>
    <x v="1"/>
    <x v="0"/>
    <x v="508"/>
    <x v="1"/>
    <x v="508"/>
    <x v="251"/>
    <x v="476"/>
    <x v="216"/>
    <m/>
    <m/>
    <s v="Jumia"/>
    <s v="Jum"/>
    <n v="16284.02"/>
    <n v="91504159.730000004"/>
    <n v="91504159.730000004"/>
    <s v="Cairo"/>
  </r>
  <r>
    <x v="509"/>
    <x v="8"/>
    <x v="3"/>
    <x v="8"/>
    <x v="1"/>
    <x v="5"/>
    <x v="509"/>
    <x v="2"/>
    <x v="509"/>
    <x v="293"/>
    <x v="477"/>
    <x v="221"/>
    <m/>
    <m/>
    <s v="Jumia"/>
    <s v="Jum"/>
    <n v="27872.98"/>
    <n v="57542997.559999913"/>
    <n v="57542997.559999913"/>
    <s v="Giza"/>
  </r>
  <r>
    <x v="510"/>
    <x v="6"/>
    <x v="4"/>
    <x v="6"/>
    <x v="2"/>
    <x v="3"/>
    <x v="510"/>
    <x v="1"/>
    <x v="510"/>
    <x v="294"/>
    <x v="478"/>
    <x v="135"/>
    <m/>
    <m/>
    <s v="Amazon"/>
    <s v="Amazon"/>
    <n v="3665.44"/>
    <n v="31420413.200000018"/>
    <n v="31420413.200000018"/>
    <s v="Dubai"/>
  </r>
  <r>
    <x v="511"/>
    <x v="0"/>
    <x v="0"/>
    <x v="0"/>
    <x v="2"/>
    <x v="0"/>
    <x v="511"/>
    <x v="2"/>
    <x v="511"/>
    <x v="240"/>
    <x v="479"/>
    <x v="102"/>
    <m/>
    <m/>
    <s v="Amazon"/>
    <s v="Amazon"/>
    <n v="16284.02"/>
    <n v="92327183.770000085"/>
    <n v="92327183.770000085"/>
    <s v="Cairo"/>
  </r>
  <r>
    <x v="512"/>
    <x v="3"/>
    <x v="3"/>
    <x v="3"/>
    <x v="1"/>
    <x v="5"/>
    <x v="512"/>
    <x v="1"/>
    <x v="512"/>
    <x v="39"/>
    <x v="480"/>
    <x v="175"/>
    <m/>
    <m/>
    <s v="Jumia"/>
    <s v="Jum"/>
    <n v="27872.98"/>
    <n v="57542997.559999913"/>
    <n v="57542997.559999913"/>
    <s v="Giza"/>
  </r>
  <r>
    <x v="513"/>
    <x v="3"/>
    <x v="3"/>
    <x v="3"/>
    <x v="0"/>
    <x v="3"/>
    <x v="513"/>
    <x v="4"/>
    <x v="513"/>
    <x v="40"/>
    <x v="481"/>
    <x v="262"/>
    <m/>
    <m/>
    <s v="sq"/>
    <s v="sq"/>
    <n v="3665.44"/>
    <n v="57542997.559999913"/>
    <n v="57542997.559999913"/>
    <s v="Dubai"/>
  </r>
  <r>
    <x v="514"/>
    <x v="8"/>
    <x v="3"/>
    <x v="8"/>
    <x v="2"/>
    <x v="0"/>
    <x v="514"/>
    <x v="4"/>
    <x v="514"/>
    <x v="235"/>
    <x v="482"/>
    <x v="263"/>
    <m/>
    <m/>
    <s v="Amazon"/>
    <s v="Amazon"/>
    <n v="16284.02"/>
    <n v="57542997.559999913"/>
    <n v="57542997.559999913"/>
    <s v="Cairo"/>
  </r>
  <r>
    <x v="515"/>
    <x v="7"/>
    <x v="0"/>
    <x v="7"/>
    <x v="1"/>
    <x v="1"/>
    <x v="515"/>
    <x v="2"/>
    <x v="515"/>
    <x v="64"/>
    <x v="483"/>
    <x v="264"/>
    <m/>
    <m/>
    <s v="Jumia"/>
    <s v="Jum"/>
    <n v="13290.4"/>
    <n v="92327183.770000085"/>
    <n v="92327183.770000085"/>
    <s v="Alexandria"/>
  </r>
  <r>
    <x v="516"/>
    <x v="4"/>
    <x v="0"/>
    <x v="4"/>
    <x v="1"/>
    <x v="5"/>
    <x v="516"/>
    <x v="3"/>
    <x v="516"/>
    <x v="256"/>
    <x v="484"/>
    <x v="182"/>
    <m/>
    <m/>
    <s v="Jumia"/>
    <s v="Jum"/>
    <n v="27872.98"/>
    <n v="92327183.770000085"/>
    <n v="92327183.770000085"/>
    <s v="Giza"/>
  </r>
  <r>
    <x v="517"/>
    <x v="1"/>
    <x v="1"/>
    <x v="1"/>
    <x v="2"/>
    <x v="2"/>
    <x v="517"/>
    <x v="3"/>
    <x v="517"/>
    <x v="2"/>
    <x v="442"/>
    <x v="265"/>
    <m/>
    <m/>
    <s v="Amazon"/>
    <s v="Amazon"/>
    <n v="26648.76"/>
    <n v="91504159.730000004"/>
    <n v="91504159.730000004"/>
    <s v="Casablanca"/>
  </r>
  <r>
    <x v="518"/>
    <x v="9"/>
    <x v="1"/>
    <x v="9"/>
    <x v="2"/>
    <x v="5"/>
    <x v="518"/>
    <x v="2"/>
    <x v="518"/>
    <x v="235"/>
    <x v="485"/>
    <x v="266"/>
    <m/>
    <m/>
    <s v="Amazon"/>
    <s v="Amazon"/>
    <n v="27872.98"/>
    <n v="91504159.730000004"/>
    <n v="91504159.730000004"/>
    <s v="Giza"/>
  </r>
  <r>
    <x v="519"/>
    <x v="3"/>
    <x v="3"/>
    <x v="3"/>
    <x v="0"/>
    <x v="0"/>
    <x v="519"/>
    <x v="3"/>
    <x v="519"/>
    <x v="59"/>
    <x v="486"/>
    <x v="267"/>
    <m/>
    <m/>
    <s v="sq"/>
    <s v="sq"/>
    <n v="16284.02"/>
    <n v="57542997.559999913"/>
    <n v="57542997.559999913"/>
    <s v="Cairo"/>
  </r>
  <r>
    <x v="520"/>
    <x v="2"/>
    <x v="2"/>
    <x v="2"/>
    <x v="2"/>
    <x v="3"/>
    <x v="520"/>
    <x v="2"/>
    <x v="520"/>
    <x v="248"/>
    <x v="487"/>
    <x v="268"/>
    <m/>
    <m/>
    <s v="Amazon"/>
    <s v="Amazon"/>
    <n v="3665.44"/>
    <n v="29200970.130000021"/>
    <n v="29200970.130000021"/>
    <s v="Dubai"/>
  </r>
  <r>
    <x v="521"/>
    <x v="0"/>
    <x v="0"/>
    <x v="0"/>
    <x v="1"/>
    <x v="3"/>
    <x v="521"/>
    <x v="2"/>
    <x v="521"/>
    <x v="188"/>
    <x v="488"/>
    <x v="39"/>
    <m/>
    <m/>
    <s v="Jumia"/>
    <s v="Jum"/>
    <n v="3665.44"/>
    <n v="92327183.770000085"/>
    <n v="92327183.770000085"/>
    <s v="Dubai"/>
  </r>
  <r>
    <x v="522"/>
    <x v="2"/>
    <x v="2"/>
    <x v="2"/>
    <x v="2"/>
    <x v="2"/>
    <x v="522"/>
    <x v="3"/>
    <x v="522"/>
    <x v="231"/>
    <x v="489"/>
    <x v="269"/>
    <m/>
    <m/>
    <s v="Amazon"/>
    <s v="Amazon"/>
    <n v="26648.76"/>
    <n v="29200970.130000021"/>
    <n v="29200970.130000021"/>
    <s v="Casablanca"/>
  </r>
  <r>
    <x v="523"/>
    <x v="0"/>
    <x v="0"/>
    <x v="0"/>
    <x v="0"/>
    <x v="1"/>
    <x v="523"/>
    <x v="2"/>
    <x v="523"/>
    <x v="272"/>
    <x v="490"/>
    <x v="270"/>
    <m/>
    <m/>
    <s v="sq"/>
    <s v="sq"/>
    <n v="13290.4"/>
    <n v="92327183.770000085"/>
    <n v="92327183.770000085"/>
    <s v="Alexandria"/>
  </r>
  <r>
    <x v="524"/>
    <x v="0"/>
    <x v="0"/>
    <x v="0"/>
    <x v="1"/>
    <x v="0"/>
    <x v="524"/>
    <x v="1"/>
    <x v="524"/>
    <x v="272"/>
    <x v="491"/>
    <x v="271"/>
    <m/>
    <m/>
    <s v="Jumia"/>
    <s v="Jum"/>
    <n v="16284.02"/>
    <n v="92327183.770000085"/>
    <n v="92327183.770000085"/>
    <s v="Cairo"/>
  </r>
  <r>
    <x v="525"/>
    <x v="1"/>
    <x v="1"/>
    <x v="1"/>
    <x v="1"/>
    <x v="5"/>
    <x v="525"/>
    <x v="2"/>
    <x v="525"/>
    <x v="295"/>
    <x v="492"/>
    <x v="146"/>
    <m/>
    <m/>
    <s v="Jumia"/>
    <s v="Jum"/>
    <n v="27872.98"/>
    <n v="91504159.730000004"/>
    <n v="91504159.730000004"/>
    <s v="Giza"/>
  </r>
  <r>
    <x v="526"/>
    <x v="1"/>
    <x v="1"/>
    <x v="1"/>
    <x v="2"/>
    <x v="5"/>
    <x v="526"/>
    <x v="4"/>
    <x v="526"/>
    <x v="296"/>
    <x v="493"/>
    <x v="272"/>
    <m/>
    <m/>
    <s v="Amazon"/>
    <s v="Amazon"/>
    <n v="27872.98"/>
    <n v="91504159.730000004"/>
    <n v="91504159.730000004"/>
    <s v="Giza"/>
  </r>
  <r>
    <x v="527"/>
    <x v="8"/>
    <x v="3"/>
    <x v="8"/>
    <x v="2"/>
    <x v="5"/>
    <x v="527"/>
    <x v="2"/>
    <x v="527"/>
    <x v="175"/>
    <x v="494"/>
    <x v="90"/>
    <m/>
    <m/>
    <s v="Amazon"/>
    <s v="Amazon"/>
    <n v="27872.98"/>
    <n v="57542997.559999913"/>
    <n v="57542997.559999913"/>
    <s v="Giza"/>
  </r>
  <r>
    <x v="528"/>
    <x v="5"/>
    <x v="1"/>
    <x v="5"/>
    <x v="2"/>
    <x v="1"/>
    <x v="528"/>
    <x v="3"/>
    <x v="528"/>
    <x v="245"/>
    <x v="495"/>
    <x v="260"/>
    <m/>
    <m/>
    <s v="Amazon"/>
    <s v="Amazon"/>
    <n v="13290.4"/>
    <n v="91504159.730000004"/>
    <n v="91504159.730000004"/>
    <s v="Alexandria"/>
  </r>
  <r>
    <x v="529"/>
    <x v="4"/>
    <x v="0"/>
    <x v="4"/>
    <x v="0"/>
    <x v="5"/>
    <x v="529"/>
    <x v="0"/>
    <x v="529"/>
    <x v="297"/>
    <x v="496"/>
    <x v="143"/>
    <m/>
    <m/>
    <s v="sq"/>
    <s v="sq"/>
    <n v="27872.98"/>
    <n v="92327183.770000085"/>
    <n v="92327183.770000085"/>
    <s v="Giza"/>
  </r>
  <r>
    <x v="530"/>
    <x v="9"/>
    <x v="1"/>
    <x v="9"/>
    <x v="1"/>
    <x v="1"/>
    <x v="530"/>
    <x v="0"/>
    <x v="530"/>
    <x v="197"/>
    <x v="497"/>
    <x v="35"/>
    <m/>
    <m/>
    <s v="Jumia"/>
    <s v="Jum"/>
    <n v="13290.4"/>
    <n v="91504159.730000004"/>
    <n v="91504159.730000004"/>
    <s v="Alexandria"/>
  </r>
  <r>
    <x v="531"/>
    <x v="4"/>
    <x v="0"/>
    <x v="4"/>
    <x v="2"/>
    <x v="3"/>
    <x v="531"/>
    <x v="3"/>
    <x v="531"/>
    <x v="268"/>
    <x v="498"/>
    <x v="273"/>
    <m/>
    <m/>
    <s v="Amazon"/>
    <s v="Amazon"/>
    <n v="3665.44"/>
    <n v="92327183.770000085"/>
    <n v="92327183.770000085"/>
    <s v="Dubai"/>
  </r>
  <r>
    <x v="532"/>
    <x v="6"/>
    <x v="4"/>
    <x v="6"/>
    <x v="0"/>
    <x v="4"/>
    <x v="532"/>
    <x v="3"/>
    <x v="532"/>
    <x v="298"/>
    <x v="499"/>
    <x v="274"/>
    <m/>
    <m/>
    <s v="sq"/>
    <s v="sq"/>
    <n v="99349.3"/>
    <n v="31420413.200000018"/>
    <n v="31420413.200000018"/>
    <s v="Riyadh"/>
  </r>
  <r>
    <x v="533"/>
    <x v="4"/>
    <x v="0"/>
    <x v="4"/>
    <x v="1"/>
    <x v="2"/>
    <x v="533"/>
    <x v="4"/>
    <x v="533"/>
    <x v="67"/>
    <x v="500"/>
    <x v="132"/>
    <m/>
    <m/>
    <s v="Jumia"/>
    <s v="Jum"/>
    <n v="26648.76"/>
    <n v="92327183.770000085"/>
    <n v="92327183.770000085"/>
    <s v="Casablanca"/>
  </r>
  <r>
    <x v="534"/>
    <x v="2"/>
    <x v="2"/>
    <x v="2"/>
    <x v="2"/>
    <x v="4"/>
    <x v="534"/>
    <x v="2"/>
    <x v="534"/>
    <x v="23"/>
    <x v="7"/>
    <x v="262"/>
    <m/>
    <m/>
    <s v="Amazon"/>
    <s v="Amazon"/>
    <n v="99349.3"/>
    <n v="29200970.130000021"/>
    <n v="29200970.130000021"/>
    <s v="Riyadh"/>
  </r>
  <r>
    <x v="535"/>
    <x v="6"/>
    <x v="4"/>
    <x v="6"/>
    <x v="1"/>
    <x v="3"/>
    <x v="535"/>
    <x v="3"/>
    <x v="535"/>
    <x v="24"/>
    <x v="501"/>
    <x v="75"/>
    <m/>
    <m/>
    <s v="Jumia"/>
    <s v="Jum"/>
    <n v="3665.44"/>
    <n v="31420413.200000018"/>
    <n v="31420413.200000018"/>
    <s v="Dubai"/>
  </r>
  <r>
    <x v="536"/>
    <x v="7"/>
    <x v="0"/>
    <x v="7"/>
    <x v="2"/>
    <x v="4"/>
    <x v="536"/>
    <x v="0"/>
    <x v="536"/>
    <x v="299"/>
    <x v="502"/>
    <x v="275"/>
    <m/>
    <m/>
    <s v="Amazon"/>
    <s v="Amazon"/>
    <n v="99349.3"/>
    <n v="92327183.770000085"/>
    <n v="92327183.770000085"/>
    <s v="Riyadh"/>
  </r>
  <r>
    <x v="537"/>
    <x v="3"/>
    <x v="3"/>
    <x v="3"/>
    <x v="1"/>
    <x v="3"/>
    <x v="537"/>
    <x v="2"/>
    <x v="537"/>
    <x v="235"/>
    <x v="503"/>
    <x v="164"/>
    <m/>
    <m/>
    <s v="Jumia"/>
    <s v="Jum"/>
    <n v="3665.44"/>
    <n v="57542997.559999913"/>
    <n v="57542997.559999913"/>
    <s v="Dubai"/>
  </r>
  <r>
    <x v="538"/>
    <x v="8"/>
    <x v="3"/>
    <x v="8"/>
    <x v="2"/>
    <x v="2"/>
    <x v="538"/>
    <x v="0"/>
    <x v="538"/>
    <x v="300"/>
    <x v="504"/>
    <x v="271"/>
    <m/>
    <m/>
    <s v="Amazon"/>
    <s v="Amazon"/>
    <n v="26648.76"/>
    <n v="57542997.559999913"/>
    <n v="57542997.559999913"/>
    <s v="Casablanca"/>
  </r>
  <r>
    <x v="539"/>
    <x v="9"/>
    <x v="1"/>
    <x v="9"/>
    <x v="0"/>
    <x v="0"/>
    <x v="539"/>
    <x v="1"/>
    <x v="539"/>
    <x v="236"/>
    <x v="505"/>
    <x v="73"/>
    <m/>
    <m/>
    <s v="sq"/>
    <s v="sq"/>
    <n v="16284.02"/>
    <n v="91504159.730000004"/>
    <n v="91504159.730000004"/>
    <s v="Cairo"/>
  </r>
  <r>
    <x v="540"/>
    <x v="7"/>
    <x v="0"/>
    <x v="7"/>
    <x v="1"/>
    <x v="4"/>
    <x v="540"/>
    <x v="3"/>
    <x v="540"/>
    <x v="109"/>
    <x v="506"/>
    <x v="54"/>
    <m/>
    <m/>
    <s v="Jumia"/>
    <s v="Jum"/>
    <n v="99349.3"/>
    <n v="92327183.770000085"/>
    <n v="92327183.770000085"/>
    <s v="Riyadh"/>
  </r>
  <r>
    <x v="541"/>
    <x v="8"/>
    <x v="3"/>
    <x v="8"/>
    <x v="1"/>
    <x v="5"/>
    <x v="541"/>
    <x v="4"/>
    <x v="541"/>
    <x v="182"/>
    <x v="507"/>
    <x v="169"/>
    <m/>
    <m/>
    <s v="Jumia"/>
    <s v="Jum"/>
    <n v="27872.98"/>
    <n v="57542997.559999913"/>
    <n v="57542997.559999913"/>
    <s v="Giza"/>
  </r>
  <r>
    <x v="542"/>
    <x v="9"/>
    <x v="1"/>
    <x v="9"/>
    <x v="1"/>
    <x v="0"/>
    <x v="542"/>
    <x v="3"/>
    <x v="542"/>
    <x v="164"/>
    <x v="508"/>
    <x v="262"/>
    <m/>
    <m/>
    <s v="Jumia"/>
    <s v="Jum"/>
    <n v="16284.02"/>
    <n v="91504159.730000004"/>
    <n v="91504159.730000004"/>
    <s v="Cairo"/>
  </r>
  <r>
    <x v="543"/>
    <x v="4"/>
    <x v="0"/>
    <x v="4"/>
    <x v="0"/>
    <x v="5"/>
    <x v="543"/>
    <x v="1"/>
    <x v="543"/>
    <x v="78"/>
    <x v="509"/>
    <x v="122"/>
    <m/>
    <m/>
    <s v="sq"/>
    <s v="sq"/>
    <n v="27872.98"/>
    <n v="92327183.770000085"/>
    <n v="92327183.770000085"/>
    <s v="Giza"/>
  </r>
  <r>
    <x v="544"/>
    <x v="0"/>
    <x v="0"/>
    <x v="0"/>
    <x v="2"/>
    <x v="1"/>
    <x v="544"/>
    <x v="1"/>
    <x v="544"/>
    <x v="222"/>
    <x v="510"/>
    <x v="27"/>
    <m/>
    <m/>
    <s v="Amazon"/>
    <s v="Amazon"/>
    <n v="13290.4"/>
    <n v="92327183.770000085"/>
    <n v="92327183.770000085"/>
    <s v="Alexandria"/>
  </r>
  <r>
    <x v="545"/>
    <x v="6"/>
    <x v="4"/>
    <x v="6"/>
    <x v="0"/>
    <x v="0"/>
    <x v="545"/>
    <x v="4"/>
    <x v="545"/>
    <x v="301"/>
    <x v="511"/>
    <x v="185"/>
    <m/>
    <m/>
    <s v="sq"/>
    <s v="sq"/>
    <n v="16284.02"/>
    <n v="31420413.200000018"/>
    <n v="31420413.200000018"/>
    <s v="Cairo"/>
  </r>
  <r>
    <x v="546"/>
    <x v="1"/>
    <x v="1"/>
    <x v="1"/>
    <x v="2"/>
    <x v="5"/>
    <x v="546"/>
    <x v="1"/>
    <x v="546"/>
    <x v="39"/>
    <x v="512"/>
    <x v="104"/>
    <m/>
    <m/>
    <s v="Amazon"/>
    <s v="Amazon"/>
    <n v="27872.98"/>
    <n v="91504159.730000004"/>
    <n v="91504159.730000004"/>
    <s v="Giza"/>
  </r>
  <r>
    <x v="547"/>
    <x v="5"/>
    <x v="1"/>
    <x v="5"/>
    <x v="2"/>
    <x v="0"/>
    <x v="547"/>
    <x v="0"/>
    <x v="547"/>
    <x v="169"/>
    <x v="513"/>
    <x v="78"/>
    <m/>
    <m/>
    <s v="Amazon"/>
    <s v="Amazon"/>
    <n v="16284.02"/>
    <n v="91504159.730000004"/>
    <n v="91504159.730000004"/>
    <s v="Cairo"/>
  </r>
  <r>
    <x v="548"/>
    <x v="1"/>
    <x v="1"/>
    <x v="1"/>
    <x v="2"/>
    <x v="3"/>
    <x v="548"/>
    <x v="4"/>
    <x v="548"/>
    <x v="28"/>
    <x v="514"/>
    <x v="276"/>
    <m/>
    <m/>
    <s v="Amazon"/>
    <s v="Amazon"/>
    <n v="3665.44"/>
    <n v="91504159.730000004"/>
    <n v="91504159.730000004"/>
    <s v="Dubai"/>
  </r>
  <r>
    <x v="549"/>
    <x v="7"/>
    <x v="0"/>
    <x v="7"/>
    <x v="0"/>
    <x v="0"/>
    <x v="549"/>
    <x v="2"/>
    <x v="549"/>
    <x v="150"/>
    <x v="463"/>
    <x v="159"/>
    <m/>
    <m/>
    <s v="sq"/>
    <s v="sq"/>
    <n v="16284.02"/>
    <n v="92327183.770000085"/>
    <n v="92327183.770000085"/>
    <s v="Cairo"/>
  </r>
  <r>
    <x v="550"/>
    <x v="4"/>
    <x v="0"/>
    <x v="4"/>
    <x v="2"/>
    <x v="4"/>
    <x v="550"/>
    <x v="1"/>
    <x v="550"/>
    <x v="302"/>
    <x v="502"/>
    <x v="33"/>
    <m/>
    <m/>
    <s v="Amazon"/>
    <s v="Amazon"/>
    <n v="99349.3"/>
    <n v="92327183.770000085"/>
    <n v="92327183.770000085"/>
    <s v="Riyadh"/>
  </r>
  <r>
    <x v="551"/>
    <x v="5"/>
    <x v="1"/>
    <x v="5"/>
    <x v="0"/>
    <x v="2"/>
    <x v="551"/>
    <x v="4"/>
    <x v="551"/>
    <x v="277"/>
    <x v="515"/>
    <x v="277"/>
    <m/>
    <m/>
    <s v="sq"/>
    <s v="sq"/>
    <n v="26648.76"/>
    <n v="91504159.730000004"/>
    <n v="91504159.730000004"/>
    <s v="Casablanca"/>
  </r>
  <r>
    <x v="552"/>
    <x v="0"/>
    <x v="0"/>
    <x v="0"/>
    <x v="0"/>
    <x v="4"/>
    <x v="552"/>
    <x v="4"/>
    <x v="552"/>
    <x v="200"/>
    <x v="516"/>
    <x v="43"/>
    <m/>
    <m/>
    <s v="sq"/>
    <s v="sq"/>
    <n v="99349.3"/>
    <n v="92327183.770000085"/>
    <n v="92327183.770000085"/>
    <s v="Riyadh"/>
  </r>
  <r>
    <x v="553"/>
    <x v="4"/>
    <x v="0"/>
    <x v="4"/>
    <x v="1"/>
    <x v="1"/>
    <x v="553"/>
    <x v="4"/>
    <x v="553"/>
    <x v="53"/>
    <x v="517"/>
    <x v="278"/>
    <m/>
    <m/>
    <s v="Jumia"/>
    <s v="Jum"/>
    <n v="13290.4"/>
    <n v="92327183.770000085"/>
    <n v="92327183.770000085"/>
    <s v="Alexandria"/>
  </r>
  <r>
    <x v="554"/>
    <x v="4"/>
    <x v="0"/>
    <x v="4"/>
    <x v="1"/>
    <x v="4"/>
    <x v="554"/>
    <x v="2"/>
    <x v="554"/>
    <x v="100"/>
    <x v="518"/>
    <x v="171"/>
    <m/>
    <m/>
    <s v="Jumia"/>
    <s v="Jum"/>
    <n v="99349.3"/>
    <n v="92327183.770000085"/>
    <n v="92327183.770000085"/>
    <s v="Riyadh"/>
  </r>
  <r>
    <x v="555"/>
    <x v="4"/>
    <x v="0"/>
    <x v="4"/>
    <x v="1"/>
    <x v="4"/>
    <x v="555"/>
    <x v="3"/>
    <x v="555"/>
    <x v="303"/>
    <x v="519"/>
    <x v="138"/>
    <m/>
    <m/>
    <s v="Jumia"/>
    <s v="Jum"/>
    <n v="99349.3"/>
    <n v="92327183.770000085"/>
    <n v="92327183.770000085"/>
    <s v="Riyadh"/>
  </r>
  <r>
    <x v="556"/>
    <x v="9"/>
    <x v="1"/>
    <x v="9"/>
    <x v="0"/>
    <x v="4"/>
    <x v="556"/>
    <x v="4"/>
    <x v="556"/>
    <x v="207"/>
    <x v="520"/>
    <x v="15"/>
    <m/>
    <m/>
    <s v="sq"/>
    <s v="sq"/>
    <n v="99349.3"/>
    <n v="91504159.730000004"/>
    <n v="91504159.730000004"/>
    <s v="Riyadh"/>
  </r>
  <r>
    <x v="557"/>
    <x v="4"/>
    <x v="0"/>
    <x v="4"/>
    <x v="1"/>
    <x v="3"/>
    <x v="557"/>
    <x v="1"/>
    <x v="557"/>
    <x v="70"/>
    <x v="521"/>
    <x v="24"/>
    <m/>
    <m/>
    <s v="Jumia"/>
    <s v="Jum"/>
    <n v="3665.44"/>
    <n v="92327183.770000085"/>
    <n v="92327183.770000085"/>
    <s v="Dubai"/>
  </r>
  <r>
    <x v="558"/>
    <x v="0"/>
    <x v="0"/>
    <x v="0"/>
    <x v="2"/>
    <x v="3"/>
    <x v="558"/>
    <x v="2"/>
    <x v="558"/>
    <x v="304"/>
    <x v="522"/>
    <x v="27"/>
    <m/>
    <m/>
    <s v="Amazon"/>
    <s v="Amazon"/>
    <n v="3665.44"/>
    <n v="92327183.770000085"/>
    <n v="92327183.770000085"/>
    <s v="Dubai"/>
  </r>
  <r>
    <x v="559"/>
    <x v="3"/>
    <x v="3"/>
    <x v="3"/>
    <x v="0"/>
    <x v="0"/>
    <x v="559"/>
    <x v="4"/>
    <x v="559"/>
    <x v="122"/>
    <x v="523"/>
    <x v="47"/>
    <m/>
    <m/>
    <s v="sq"/>
    <s v="sq"/>
    <n v="16284.02"/>
    <n v="57542997.559999913"/>
    <n v="57542997.559999913"/>
    <s v="Cairo"/>
  </r>
  <r>
    <x v="560"/>
    <x v="3"/>
    <x v="3"/>
    <x v="3"/>
    <x v="0"/>
    <x v="5"/>
    <x v="560"/>
    <x v="2"/>
    <x v="560"/>
    <x v="142"/>
    <x v="524"/>
    <x v="62"/>
    <m/>
    <m/>
    <s v="sq"/>
    <s v="sq"/>
    <n v="27872.98"/>
    <n v="57542997.559999913"/>
    <n v="57542997.559999913"/>
    <s v="Giza"/>
  </r>
  <r>
    <x v="561"/>
    <x v="7"/>
    <x v="0"/>
    <x v="7"/>
    <x v="1"/>
    <x v="2"/>
    <x v="561"/>
    <x v="0"/>
    <x v="561"/>
    <x v="233"/>
    <x v="525"/>
    <x v="279"/>
    <m/>
    <m/>
    <s v="Jumia"/>
    <s v="Jum"/>
    <n v="26648.76"/>
    <n v="92327183.770000085"/>
    <n v="92327183.770000085"/>
    <s v="Casablanca"/>
  </r>
  <r>
    <x v="562"/>
    <x v="7"/>
    <x v="0"/>
    <x v="7"/>
    <x v="2"/>
    <x v="0"/>
    <x v="562"/>
    <x v="1"/>
    <x v="562"/>
    <x v="305"/>
    <x v="526"/>
    <x v="206"/>
    <m/>
    <m/>
    <s v="Amazon"/>
    <s v="Amazon"/>
    <n v="16284.02"/>
    <n v="92327183.770000085"/>
    <n v="92327183.770000085"/>
    <s v="Cairo"/>
  </r>
  <r>
    <x v="563"/>
    <x v="4"/>
    <x v="0"/>
    <x v="4"/>
    <x v="2"/>
    <x v="4"/>
    <x v="563"/>
    <x v="3"/>
    <x v="563"/>
    <x v="306"/>
    <x v="527"/>
    <x v="280"/>
    <m/>
    <m/>
    <s v="Amazon"/>
    <s v="Amazon"/>
    <n v="99349.3"/>
    <n v="92327183.770000085"/>
    <n v="92327183.770000085"/>
    <s v="Riyadh"/>
  </r>
  <r>
    <x v="564"/>
    <x v="8"/>
    <x v="3"/>
    <x v="8"/>
    <x v="1"/>
    <x v="2"/>
    <x v="564"/>
    <x v="4"/>
    <x v="564"/>
    <x v="110"/>
    <x v="528"/>
    <x v="80"/>
    <m/>
    <m/>
    <s v="Jumia"/>
    <s v="Jum"/>
    <n v="26648.76"/>
    <n v="57542997.559999913"/>
    <n v="57542997.559999913"/>
    <s v="Casablanca"/>
  </r>
  <r>
    <x v="565"/>
    <x v="8"/>
    <x v="3"/>
    <x v="8"/>
    <x v="0"/>
    <x v="2"/>
    <x v="565"/>
    <x v="3"/>
    <x v="565"/>
    <x v="204"/>
    <x v="529"/>
    <x v="61"/>
    <m/>
    <m/>
    <s v="sq"/>
    <s v="sq"/>
    <n v="26648.76"/>
    <n v="57542997.559999913"/>
    <n v="57542997.559999913"/>
    <s v="Casablanca"/>
  </r>
  <r>
    <x v="566"/>
    <x v="1"/>
    <x v="1"/>
    <x v="1"/>
    <x v="2"/>
    <x v="4"/>
    <x v="566"/>
    <x v="4"/>
    <x v="566"/>
    <x v="79"/>
    <x v="530"/>
    <x v="4"/>
    <m/>
    <m/>
    <s v="Amazon"/>
    <s v="Amazon"/>
    <n v="99349.3"/>
    <n v="91504159.730000004"/>
    <n v="91504159.730000004"/>
    <s v="Riyadh"/>
  </r>
  <r>
    <x v="567"/>
    <x v="6"/>
    <x v="4"/>
    <x v="6"/>
    <x v="1"/>
    <x v="1"/>
    <x v="567"/>
    <x v="0"/>
    <x v="567"/>
    <x v="237"/>
    <x v="203"/>
    <x v="16"/>
    <m/>
    <m/>
    <s v="Jumia"/>
    <s v="Jum"/>
    <n v="13290.4"/>
    <n v="31420413.200000018"/>
    <n v="31420413.200000018"/>
    <s v="Alexandria"/>
  </r>
  <r>
    <x v="568"/>
    <x v="6"/>
    <x v="4"/>
    <x v="6"/>
    <x v="2"/>
    <x v="0"/>
    <x v="568"/>
    <x v="1"/>
    <x v="568"/>
    <x v="42"/>
    <x v="321"/>
    <x v="234"/>
    <m/>
    <m/>
    <s v="Amazon"/>
    <s v="Amazon"/>
    <n v="16284.02"/>
    <n v="31420413.200000018"/>
    <n v="31420413.200000018"/>
    <s v="Cairo"/>
  </r>
  <r>
    <x v="569"/>
    <x v="5"/>
    <x v="1"/>
    <x v="5"/>
    <x v="1"/>
    <x v="2"/>
    <x v="569"/>
    <x v="4"/>
    <x v="569"/>
    <x v="262"/>
    <x v="531"/>
    <x v="281"/>
    <m/>
    <m/>
    <s v="Jumia"/>
    <s v="Jum"/>
    <n v="26648.76"/>
    <n v="91504159.730000004"/>
    <n v="91504159.730000004"/>
    <s v="Casablanca"/>
  </r>
  <r>
    <x v="570"/>
    <x v="9"/>
    <x v="1"/>
    <x v="9"/>
    <x v="2"/>
    <x v="1"/>
    <x v="570"/>
    <x v="0"/>
    <x v="570"/>
    <x v="56"/>
    <x v="532"/>
    <x v="191"/>
    <m/>
    <m/>
    <s v="Amazon"/>
    <s v="Amazon"/>
    <n v="13290.4"/>
    <n v="91504159.730000004"/>
    <n v="91504159.730000004"/>
    <s v="Alexandria"/>
  </r>
  <r>
    <x v="571"/>
    <x v="8"/>
    <x v="3"/>
    <x v="8"/>
    <x v="0"/>
    <x v="5"/>
    <x v="571"/>
    <x v="4"/>
    <x v="571"/>
    <x v="307"/>
    <x v="533"/>
    <x v="282"/>
    <m/>
    <m/>
    <s v="sq"/>
    <s v="sq"/>
    <n v="27872.98"/>
    <n v="57542997.559999913"/>
    <n v="57542997.559999913"/>
    <s v="Giza"/>
  </r>
  <r>
    <x v="572"/>
    <x v="3"/>
    <x v="3"/>
    <x v="3"/>
    <x v="2"/>
    <x v="5"/>
    <x v="572"/>
    <x v="2"/>
    <x v="572"/>
    <x v="20"/>
    <x v="534"/>
    <x v="237"/>
    <m/>
    <m/>
    <s v="Amazon"/>
    <s v="Amazon"/>
    <n v="27872.98"/>
    <n v="57542997.559999913"/>
    <n v="57542997.559999913"/>
    <s v="Giza"/>
  </r>
  <r>
    <x v="573"/>
    <x v="4"/>
    <x v="0"/>
    <x v="4"/>
    <x v="0"/>
    <x v="3"/>
    <x v="573"/>
    <x v="2"/>
    <x v="573"/>
    <x v="130"/>
    <x v="535"/>
    <x v="280"/>
    <m/>
    <m/>
    <s v="sq"/>
    <s v="sq"/>
    <n v="3665.44"/>
    <n v="92327183.770000085"/>
    <n v="92327183.770000085"/>
    <s v="Dubai"/>
  </r>
  <r>
    <x v="574"/>
    <x v="7"/>
    <x v="0"/>
    <x v="7"/>
    <x v="0"/>
    <x v="4"/>
    <x v="574"/>
    <x v="4"/>
    <x v="574"/>
    <x v="308"/>
    <x v="536"/>
    <x v="64"/>
    <m/>
    <m/>
    <s v="sq"/>
    <s v="sq"/>
    <n v="99349.3"/>
    <n v="92327183.770000085"/>
    <n v="92327183.770000085"/>
    <s v="Riyadh"/>
  </r>
  <r>
    <x v="575"/>
    <x v="7"/>
    <x v="0"/>
    <x v="7"/>
    <x v="1"/>
    <x v="1"/>
    <x v="575"/>
    <x v="2"/>
    <x v="575"/>
    <x v="309"/>
    <x v="537"/>
    <x v="170"/>
    <m/>
    <m/>
    <s v="Jumia"/>
    <s v="Jum"/>
    <n v="13290.4"/>
    <n v="92327183.770000085"/>
    <n v="92327183.770000085"/>
    <s v="Alexandria"/>
  </r>
  <r>
    <x v="576"/>
    <x v="7"/>
    <x v="0"/>
    <x v="7"/>
    <x v="2"/>
    <x v="1"/>
    <x v="576"/>
    <x v="4"/>
    <x v="576"/>
    <x v="216"/>
    <x v="538"/>
    <x v="14"/>
    <m/>
    <m/>
    <s v="Amazon"/>
    <s v="Amazon"/>
    <n v="13290.4"/>
    <n v="92327183.770000085"/>
    <n v="92327183.770000085"/>
    <s v="Alexandria"/>
  </r>
  <r>
    <x v="577"/>
    <x v="5"/>
    <x v="1"/>
    <x v="5"/>
    <x v="0"/>
    <x v="1"/>
    <x v="577"/>
    <x v="2"/>
    <x v="577"/>
    <x v="252"/>
    <x v="539"/>
    <x v="23"/>
    <m/>
    <m/>
    <s v="sq"/>
    <s v="sq"/>
    <n v="13290.4"/>
    <n v="91504159.730000004"/>
    <n v="91504159.730000004"/>
    <s v="Alexandria"/>
  </r>
  <r>
    <x v="578"/>
    <x v="6"/>
    <x v="4"/>
    <x v="6"/>
    <x v="0"/>
    <x v="2"/>
    <x v="578"/>
    <x v="2"/>
    <x v="578"/>
    <x v="177"/>
    <x v="540"/>
    <x v="77"/>
    <m/>
    <m/>
    <s v="sq"/>
    <s v="sq"/>
    <n v="26648.76"/>
    <n v="31420413.200000018"/>
    <n v="31420413.200000018"/>
    <s v="Casablanca"/>
  </r>
  <r>
    <x v="579"/>
    <x v="5"/>
    <x v="1"/>
    <x v="5"/>
    <x v="2"/>
    <x v="3"/>
    <x v="579"/>
    <x v="0"/>
    <x v="579"/>
    <x v="152"/>
    <x v="541"/>
    <x v="283"/>
    <m/>
    <m/>
    <s v="Amazon"/>
    <s v="Amazon"/>
    <n v="3665.44"/>
    <n v="91504159.730000004"/>
    <n v="91504159.730000004"/>
    <s v="Dubai"/>
  </r>
  <r>
    <x v="580"/>
    <x v="6"/>
    <x v="4"/>
    <x v="6"/>
    <x v="0"/>
    <x v="0"/>
    <x v="580"/>
    <x v="0"/>
    <x v="580"/>
    <x v="162"/>
    <x v="542"/>
    <x v="67"/>
    <m/>
    <m/>
    <s v="sq"/>
    <s v="sq"/>
    <n v="16284.02"/>
    <n v="31420413.200000018"/>
    <n v="31420413.200000018"/>
    <s v="Cairo"/>
  </r>
  <r>
    <x v="581"/>
    <x v="0"/>
    <x v="0"/>
    <x v="0"/>
    <x v="0"/>
    <x v="4"/>
    <x v="581"/>
    <x v="4"/>
    <x v="581"/>
    <x v="310"/>
    <x v="543"/>
    <x v="120"/>
    <m/>
    <m/>
    <s v="sq"/>
    <s v="sq"/>
    <n v="99349.3"/>
    <n v="92327183.770000085"/>
    <n v="92327183.770000085"/>
    <s v="Riyadh"/>
  </r>
  <r>
    <x v="582"/>
    <x v="6"/>
    <x v="4"/>
    <x v="6"/>
    <x v="1"/>
    <x v="2"/>
    <x v="582"/>
    <x v="1"/>
    <x v="582"/>
    <x v="311"/>
    <x v="544"/>
    <x v="226"/>
    <m/>
    <m/>
    <s v="Jumia"/>
    <s v="Jum"/>
    <n v="26648.76"/>
    <n v="31420413.200000018"/>
    <n v="31420413.200000018"/>
    <s v="Casablanca"/>
  </r>
  <r>
    <x v="583"/>
    <x v="4"/>
    <x v="0"/>
    <x v="4"/>
    <x v="1"/>
    <x v="2"/>
    <x v="583"/>
    <x v="1"/>
    <x v="583"/>
    <x v="182"/>
    <x v="545"/>
    <x v="284"/>
    <m/>
    <m/>
    <s v="Jumia"/>
    <s v="Jum"/>
    <n v="26648.76"/>
    <n v="92327183.770000085"/>
    <n v="92327183.770000085"/>
    <s v="Casablanca"/>
  </r>
  <r>
    <x v="584"/>
    <x v="5"/>
    <x v="1"/>
    <x v="5"/>
    <x v="2"/>
    <x v="3"/>
    <x v="584"/>
    <x v="2"/>
    <x v="584"/>
    <x v="278"/>
    <x v="546"/>
    <x v="85"/>
    <m/>
    <m/>
    <s v="Amazon"/>
    <s v="Amazon"/>
    <n v="3665.44"/>
    <n v="91504159.730000004"/>
    <n v="91504159.730000004"/>
    <s v="Dubai"/>
  </r>
  <r>
    <x v="585"/>
    <x v="0"/>
    <x v="0"/>
    <x v="0"/>
    <x v="2"/>
    <x v="5"/>
    <x v="585"/>
    <x v="2"/>
    <x v="585"/>
    <x v="188"/>
    <x v="547"/>
    <x v="20"/>
    <m/>
    <m/>
    <s v="Amazon"/>
    <s v="Amazon"/>
    <n v="27872.98"/>
    <n v="92327183.770000085"/>
    <n v="92327183.770000085"/>
    <s v="Giza"/>
  </r>
  <r>
    <x v="586"/>
    <x v="9"/>
    <x v="1"/>
    <x v="9"/>
    <x v="2"/>
    <x v="5"/>
    <x v="586"/>
    <x v="0"/>
    <x v="586"/>
    <x v="78"/>
    <x v="548"/>
    <x v="134"/>
    <m/>
    <m/>
    <s v="Amazon"/>
    <s v="Amazon"/>
    <n v="27872.98"/>
    <n v="91504159.730000004"/>
    <n v="91504159.730000004"/>
    <s v="Giza"/>
  </r>
  <r>
    <x v="587"/>
    <x v="7"/>
    <x v="0"/>
    <x v="7"/>
    <x v="0"/>
    <x v="4"/>
    <x v="587"/>
    <x v="3"/>
    <x v="587"/>
    <x v="191"/>
    <x v="549"/>
    <x v="154"/>
    <m/>
    <m/>
    <s v="sq"/>
    <s v="sq"/>
    <n v="99349.3"/>
    <n v="92327183.770000085"/>
    <n v="92327183.770000085"/>
    <s v="Riyadh"/>
  </r>
  <r>
    <x v="588"/>
    <x v="1"/>
    <x v="1"/>
    <x v="1"/>
    <x v="2"/>
    <x v="3"/>
    <x v="588"/>
    <x v="3"/>
    <x v="588"/>
    <x v="94"/>
    <x v="550"/>
    <x v="285"/>
    <m/>
    <m/>
    <s v="Amazon"/>
    <s v="Amazon"/>
    <n v="3665.44"/>
    <n v="91504159.730000004"/>
    <n v="91504159.730000004"/>
    <s v="Dubai"/>
  </r>
  <r>
    <x v="589"/>
    <x v="3"/>
    <x v="3"/>
    <x v="3"/>
    <x v="1"/>
    <x v="0"/>
    <x v="589"/>
    <x v="0"/>
    <x v="589"/>
    <x v="278"/>
    <x v="551"/>
    <x v="286"/>
    <m/>
    <m/>
    <s v="Jumia"/>
    <s v="Jum"/>
    <n v="16284.02"/>
    <n v="57542997.559999913"/>
    <n v="57542997.559999913"/>
    <s v="Cairo"/>
  </r>
  <r>
    <x v="590"/>
    <x v="0"/>
    <x v="0"/>
    <x v="0"/>
    <x v="2"/>
    <x v="5"/>
    <x v="590"/>
    <x v="3"/>
    <x v="590"/>
    <x v="164"/>
    <x v="552"/>
    <x v="246"/>
    <m/>
    <m/>
    <s v="Amazon"/>
    <s v="Amazon"/>
    <n v="27872.98"/>
    <n v="92327183.770000085"/>
    <n v="92327183.770000085"/>
    <s v="Giza"/>
  </r>
  <r>
    <x v="591"/>
    <x v="6"/>
    <x v="4"/>
    <x v="6"/>
    <x v="0"/>
    <x v="5"/>
    <x v="591"/>
    <x v="1"/>
    <x v="591"/>
    <x v="177"/>
    <x v="553"/>
    <x v="156"/>
    <m/>
    <m/>
    <s v="sq"/>
    <s v="sq"/>
    <n v="27872.98"/>
    <n v="31420413.200000018"/>
    <n v="31420413.200000018"/>
    <s v="Giza"/>
  </r>
  <r>
    <x v="592"/>
    <x v="4"/>
    <x v="0"/>
    <x v="4"/>
    <x v="0"/>
    <x v="2"/>
    <x v="592"/>
    <x v="2"/>
    <x v="592"/>
    <x v="312"/>
    <x v="554"/>
    <x v="287"/>
    <m/>
    <m/>
    <s v="sq"/>
    <s v="sq"/>
    <n v="26648.76"/>
    <n v="92327183.770000085"/>
    <n v="92327183.770000085"/>
    <s v="Casablanca"/>
  </r>
  <r>
    <x v="593"/>
    <x v="1"/>
    <x v="1"/>
    <x v="1"/>
    <x v="0"/>
    <x v="1"/>
    <x v="593"/>
    <x v="0"/>
    <x v="593"/>
    <x v="162"/>
    <x v="555"/>
    <x v="288"/>
    <m/>
    <m/>
    <s v="sq"/>
    <s v="sq"/>
    <n v="13290.4"/>
    <n v="91504159.730000004"/>
    <n v="91504159.730000004"/>
    <s v="Alexandria"/>
  </r>
  <r>
    <x v="594"/>
    <x v="0"/>
    <x v="0"/>
    <x v="0"/>
    <x v="2"/>
    <x v="2"/>
    <x v="594"/>
    <x v="0"/>
    <x v="594"/>
    <x v="17"/>
    <x v="556"/>
    <x v="132"/>
    <m/>
    <m/>
    <s v="Amazon"/>
    <s v="Amazon"/>
    <n v="26648.76"/>
    <n v="92327183.770000085"/>
    <n v="92327183.770000085"/>
    <s v="Casablanca"/>
  </r>
  <r>
    <x v="595"/>
    <x v="8"/>
    <x v="3"/>
    <x v="8"/>
    <x v="2"/>
    <x v="3"/>
    <x v="595"/>
    <x v="1"/>
    <x v="595"/>
    <x v="153"/>
    <x v="220"/>
    <x v="198"/>
    <m/>
    <m/>
    <s v="Amazon"/>
    <s v="Amazon"/>
    <n v="3665.44"/>
    <n v="57542997.559999913"/>
    <n v="57542997.559999913"/>
    <s v="Dubai"/>
  </r>
  <r>
    <x v="596"/>
    <x v="1"/>
    <x v="1"/>
    <x v="1"/>
    <x v="0"/>
    <x v="5"/>
    <x v="596"/>
    <x v="4"/>
    <x v="596"/>
    <x v="97"/>
    <x v="557"/>
    <x v="172"/>
    <m/>
    <m/>
    <s v="sq"/>
    <s v="sq"/>
    <n v="27872.98"/>
    <n v="91504159.730000004"/>
    <n v="91504159.730000004"/>
    <s v="Giza"/>
  </r>
  <r>
    <x v="597"/>
    <x v="3"/>
    <x v="3"/>
    <x v="3"/>
    <x v="1"/>
    <x v="3"/>
    <x v="597"/>
    <x v="1"/>
    <x v="597"/>
    <x v="313"/>
    <x v="558"/>
    <x v="79"/>
    <m/>
    <m/>
    <s v="Jumia"/>
    <s v="Jum"/>
    <n v="3665.44"/>
    <n v="57542997.559999913"/>
    <n v="57542997.559999913"/>
    <s v="Dubai"/>
  </r>
  <r>
    <x v="598"/>
    <x v="8"/>
    <x v="3"/>
    <x v="8"/>
    <x v="1"/>
    <x v="5"/>
    <x v="598"/>
    <x v="2"/>
    <x v="598"/>
    <x v="314"/>
    <x v="559"/>
    <x v="152"/>
    <m/>
    <m/>
    <s v="Jumia"/>
    <s v="Jum"/>
    <n v="27872.98"/>
    <n v="57542997.559999913"/>
    <n v="57542997.559999913"/>
    <s v="Giza"/>
  </r>
  <r>
    <x v="599"/>
    <x v="5"/>
    <x v="1"/>
    <x v="5"/>
    <x v="1"/>
    <x v="5"/>
    <x v="599"/>
    <x v="1"/>
    <x v="599"/>
    <x v="129"/>
    <x v="560"/>
    <x v="186"/>
    <m/>
    <m/>
    <s v="Jumia"/>
    <s v="Jum"/>
    <n v="27872.98"/>
    <n v="91504159.730000004"/>
    <n v="91504159.730000004"/>
    <s v="Giza"/>
  </r>
  <r>
    <x v="600"/>
    <x v="7"/>
    <x v="0"/>
    <x v="7"/>
    <x v="1"/>
    <x v="5"/>
    <x v="600"/>
    <x v="2"/>
    <x v="600"/>
    <x v="315"/>
    <x v="561"/>
    <x v="289"/>
    <m/>
    <m/>
    <s v="Jumia"/>
    <s v="Jum"/>
    <n v="27872.98"/>
    <n v="92327183.770000085"/>
    <n v="92327183.770000085"/>
    <s v="Giza"/>
  </r>
  <r>
    <x v="601"/>
    <x v="9"/>
    <x v="1"/>
    <x v="9"/>
    <x v="1"/>
    <x v="2"/>
    <x v="601"/>
    <x v="1"/>
    <x v="601"/>
    <x v="229"/>
    <x v="562"/>
    <x v="122"/>
    <m/>
    <m/>
    <s v="Jumia"/>
    <s v="Jum"/>
    <n v="26648.76"/>
    <n v="91504159.730000004"/>
    <n v="91504159.730000004"/>
    <s v="Casablanca"/>
  </r>
  <r>
    <x v="602"/>
    <x v="0"/>
    <x v="0"/>
    <x v="0"/>
    <x v="0"/>
    <x v="3"/>
    <x v="602"/>
    <x v="3"/>
    <x v="602"/>
    <x v="289"/>
    <x v="563"/>
    <x v="280"/>
    <m/>
    <m/>
    <s v="sq"/>
    <s v="sq"/>
    <n v="3665.44"/>
    <n v="92327183.770000085"/>
    <n v="92327183.770000085"/>
    <s v="Dubai"/>
  </r>
  <r>
    <x v="603"/>
    <x v="6"/>
    <x v="4"/>
    <x v="6"/>
    <x v="1"/>
    <x v="2"/>
    <x v="603"/>
    <x v="3"/>
    <x v="603"/>
    <x v="48"/>
    <x v="564"/>
    <x v="185"/>
    <m/>
    <m/>
    <s v="Jumia"/>
    <s v="Jum"/>
    <n v="26648.76"/>
    <n v="31420413.200000018"/>
    <n v="31420413.200000018"/>
    <s v="Casablanca"/>
  </r>
  <r>
    <x v="604"/>
    <x v="0"/>
    <x v="0"/>
    <x v="0"/>
    <x v="2"/>
    <x v="0"/>
    <x v="604"/>
    <x v="2"/>
    <x v="604"/>
    <x v="288"/>
    <x v="565"/>
    <x v="139"/>
    <m/>
    <m/>
    <s v="Amazon"/>
    <s v="Amazon"/>
    <n v="16284.02"/>
    <n v="92327183.770000085"/>
    <n v="92327183.770000085"/>
    <s v="Cairo"/>
  </r>
  <r>
    <x v="605"/>
    <x v="5"/>
    <x v="1"/>
    <x v="5"/>
    <x v="0"/>
    <x v="5"/>
    <x v="605"/>
    <x v="4"/>
    <x v="605"/>
    <x v="33"/>
    <x v="566"/>
    <x v="101"/>
    <m/>
    <m/>
    <s v="sq"/>
    <s v="sq"/>
    <n v="27872.98"/>
    <n v="91504159.730000004"/>
    <n v="91504159.730000004"/>
    <s v="Giza"/>
  </r>
  <r>
    <x v="606"/>
    <x v="4"/>
    <x v="0"/>
    <x v="4"/>
    <x v="2"/>
    <x v="0"/>
    <x v="606"/>
    <x v="0"/>
    <x v="606"/>
    <x v="231"/>
    <x v="567"/>
    <x v="16"/>
    <m/>
    <m/>
    <s v="Amazon"/>
    <s v="Amazon"/>
    <n v="16284.02"/>
    <n v="92327183.770000085"/>
    <n v="92327183.770000085"/>
    <s v="Cairo"/>
  </r>
  <r>
    <x v="607"/>
    <x v="1"/>
    <x v="1"/>
    <x v="1"/>
    <x v="2"/>
    <x v="1"/>
    <x v="607"/>
    <x v="3"/>
    <x v="607"/>
    <x v="62"/>
    <x v="568"/>
    <x v="255"/>
    <m/>
    <m/>
    <s v="Amazon"/>
    <s v="Amazon"/>
    <n v="13290.4"/>
    <n v="91504159.730000004"/>
    <n v="91504159.730000004"/>
    <s v="Alexandria"/>
  </r>
  <r>
    <x v="608"/>
    <x v="8"/>
    <x v="3"/>
    <x v="8"/>
    <x v="0"/>
    <x v="2"/>
    <x v="608"/>
    <x v="3"/>
    <x v="608"/>
    <x v="242"/>
    <x v="0"/>
    <x v="288"/>
    <m/>
    <m/>
    <s v="sq"/>
    <s v="sq"/>
    <n v="26648.76"/>
    <n v="57542997.559999913"/>
    <n v="57542997.559999913"/>
    <s v="Casablanca"/>
  </r>
  <r>
    <x v="609"/>
    <x v="6"/>
    <x v="4"/>
    <x v="6"/>
    <x v="0"/>
    <x v="4"/>
    <x v="609"/>
    <x v="2"/>
    <x v="609"/>
    <x v="2"/>
    <x v="223"/>
    <x v="253"/>
    <m/>
    <m/>
    <s v="sq"/>
    <s v="sq"/>
    <n v="99349.3"/>
    <n v="31420413.200000018"/>
    <n v="31420413.200000018"/>
    <s v="Riyadh"/>
  </r>
  <r>
    <x v="610"/>
    <x v="7"/>
    <x v="0"/>
    <x v="7"/>
    <x v="1"/>
    <x v="0"/>
    <x v="610"/>
    <x v="2"/>
    <x v="610"/>
    <x v="169"/>
    <x v="569"/>
    <x v="43"/>
    <m/>
    <m/>
    <s v="Jumia"/>
    <s v="Jum"/>
    <n v="16284.02"/>
    <n v="92327183.770000085"/>
    <n v="92327183.770000085"/>
    <s v="Cairo"/>
  </r>
  <r>
    <x v="611"/>
    <x v="4"/>
    <x v="0"/>
    <x v="4"/>
    <x v="1"/>
    <x v="1"/>
    <x v="611"/>
    <x v="4"/>
    <x v="611"/>
    <x v="316"/>
    <x v="570"/>
    <x v="28"/>
    <m/>
    <m/>
    <s v="Jumia"/>
    <s v="Jum"/>
    <n v="13290.4"/>
    <n v="92327183.770000085"/>
    <n v="92327183.770000085"/>
    <s v="Alexandria"/>
  </r>
  <r>
    <x v="612"/>
    <x v="1"/>
    <x v="1"/>
    <x v="1"/>
    <x v="1"/>
    <x v="2"/>
    <x v="612"/>
    <x v="3"/>
    <x v="612"/>
    <x v="317"/>
    <x v="571"/>
    <x v="137"/>
    <m/>
    <m/>
    <s v="Jumia"/>
    <s v="Jum"/>
    <n v="26648.76"/>
    <n v="91504159.730000004"/>
    <n v="91504159.730000004"/>
    <s v="Casablanca"/>
  </r>
  <r>
    <x v="613"/>
    <x v="9"/>
    <x v="1"/>
    <x v="9"/>
    <x v="0"/>
    <x v="4"/>
    <x v="613"/>
    <x v="2"/>
    <x v="613"/>
    <x v="65"/>
    <x v="401"/>
    <x v="91"/>
    <m/>
    <m/>
    <s v="sq"/>
    <s v="sq"/>
    <n v="99349.3"/>
    <n v="91504159.730000004"/>
    <n v="91504159.730000004"/>
    <s v="Riyadh"/>
  </r>
  <r>
    <x v="614"/>
    <x v="9"/>
    <x v="1"/>
    <x v="9"/>
    <x v="2"/>
    <x v="5"/>
    <x v="614"/>
    <x v="3"/>
    <x v="614"/>
    <x v="25"/>
    <x v="572"/>
    <x v="90"/>
    <m/>
    <m/>
    <s v="Amazon"/>
    <s v="Amazon"/>
    <n v="27872.98"/>
    <n v="91504159.730000004"/>
    <n v="91504159.730000004"/>
    <s v="Giza"/>
  </r>
  <r>
    <x v="615"/>
    <x v="8"/>
    <x v="3"/>
    <x v="8"/>
    <x v="2"/>
    <x v="0"/>
    <x v="615"/>
    <x v="0"/>
    <x v="615"/>
    <x v="199"/>
    <x v="573"/>
    <x v="57"/>
    <m/>
    <m/>
    <s v="Amazon"/>
    <s v="Amazon"/>
    <n v="16284.02"/>
    <n v="57542997.559999913"/>
    <n v="57542997.559999913"/>
    <s v="Cairo"/>
  </r>
  <r>
    <x v="616"/>
    <x v="0"/>
    <x v="0"/>
    <x v="0"/>
    <x v="2"/>
    <x v="4"/>
    <x v="616"/>
    <x v="0"/>
    <x v="616"/>
    <x v="95"/>
    <x v="574"/>
    <x v="10"/>
    <m/>
    <m/>
    <s v="Amazon"/>
    <s v="Amazon"/>
    <n v="99349.3"/>
    <n v="92327183.770000085"/>
    <n v="92327183.770000085"/>
    <s v="Riyadh"/>
  </r>
  <r>
    <x v="617"/>
    <x v="1"/>
    <x v="1"/>
    <x v="1"/>
    <x v="0"/>
    <x v="4"/>
    <x v="617"/>
    <x v="4"/>
    <x v="617"/>
    <x v="277"/>
    <x v="575"/>
    <x v="224"/>
    <m/>
    <m/>
    <s v="sq"/>
    <s v="sq"/>
    <n v="99349.3"/>
    <n v="91504159.730000004"/>
    <n v="91504159.730000004"/>
    <s v="Riyadh"/>
  </r>
  <r>
    <x v="618"/>
    <x v="1"/>
    <x v="1"/>
    <x v="1"/>
    <x v="1"/>
    <x v="3"/>
    <x v="618"/>
    <x v="4"/>
    <x v="618"/>
    <x v="318"/>
    <x v="576"/>
    <x v="41"/>
    <m/>
    <m/>
    <s v="Jumia"/>
    <s v="Jum"/>
    <n v="3665.44"/>
    <n v="91504159.730000004"/>
    <n v="91504159.730000004"/>
    <s v="Dubai"/>
  </r>
  <r>
    <x v="619"/>
    <x v="7"/>
    <x v="0"/>
    <x v="7"/>
    <x v="0"/>
    <x v="2"/>
    <x v="619"/>
    <x v="1"/>
    <x v="619"/>
    <x v="319"/>
    <x v="577"/>
    <x v="141"/>
    <m/>
    <m/>
    <s v="sq"/>
    <s v="sq"/>
    <n v="26648.76"/>
    <n v="92327183.770000085"/>
    <n v="92327183.770000085"/>
    <s v="Casablanca"/>
  </r>
  <r>
    <x v="620"/>
    <x v="3"/>
    <x v="3"/>
    <x v="3"/>
    <x v="0"/>
    <x v="4"/>
    <x v="620"/>
    <x v="0"/>
    <x v="620"/>
    <x v="320"/>
    <x v="578"/>
    <x v="290"/>
    <m/>
    <m/>
    <s v="sq"/>
    <s v="sq"/>
    <n v="99349.3"/>
    <n v="57542997.559999913"/>
    <n v="57542997.559999913"/>
    <s v="Riyadh"/>
  </r>
  <r>
    <x v="621"/>
    <x v="0"/>
    <x v="0"/>
    <x v="0"/>
    <x v="2"/>
    <x v="1"/>
    <x v="621"/>
    <x v="3"/>
    <x v="621"/>
    <x v="37"/>
    <x v="579"/>
    <x v="291"/>
    <m/>
    <m/>
    <s v="Amazon"/>
    <s v="Amazon"/>
    <n v="13290.4"/>
    <n v="92327183.770000085"/>
    <n v="92327183.770000085"/>
    <s v="Alexandria"/>
  </r>
  <r>
    <x v="622"/>
    <x v="1"/>
    <x v="1"/>
    <x v="1"/>
    <x v="2"/>
    <x v="1"/>
    <x v="622"/>
    <x v="0"/>
    <x v="622"/>
    <x v="165"/>
    <x v="170"/>
    <x v="105"/>
    <m/>
    <m/>
    <s v="Amazon"/>
    <s v="Amazon"/>
    <n v="13290.4"/>
    <n v="91504159.730000004"/>
    <n v="91504159.730000004"/>
    <s v="Alexandria"/>
  </r>
  <r>
    <x v="623"/>
    <x v="6"/>
    <x v="4"/>
    <x v="6"/>
    <x v="2"/>
    <x v="3"/>
    <x v="623"/>
    <x v="2"/>
    <x v="623"/>
    <x v="158"/>
    <x v="580"/>
    <x v="95"/>
    <m/>
    <m/>
    <s v="Amazon"/>
    <s v="Amazon"/>
    <n v="3665.44"/>
    <n v="31420413.200000018"/>
    <n v="31420413.200000018"/>
    <s v="Dubai"/>
  </r>
  <r>
    <x v="624"/>
    <x v="8"/>
    <x v="3"/>
    <x v="8"/>
    <x v="1"/>
    <x v="3"/>
    <x v="624"/>
    <x v="2"/>
    <x v="624"/>
    <x v="289"/>
    <x v="581"/>
    <x v="292"/>
    <m/>
    <m/>
    <s v="Jumia"/>
    <s v="Jum"/>
    <n v="3665.44"/>
    <n v="57542997.559999913"/>
    <n v="57542997.559999913"/>
    <s v="Dubai"/>
  </r>
  <r>
    <x v="625"/>
    <x v="5"/>
    <x v="1"/>
    <x v="5"/>
    <x v="2"/>
    <x v="0"/>
    <x v="625"/>
    <x v="3"/>
    <x v="625"/>
    <x v="112"/>
    <x v="582"/>
    <x v="91"/>
    <m/>
    <m/>
    <s v="Amazon"/>
    <s v="Amazon"/>
    <n v="16284.02"/>
    <n v="91504159.730000004"/>
    <n v="91504159.730000004"/>
    <s v="Cairo"/>
  </r>
  <r>
    <x v="626"/>
    <x v="1"/>
    <x v="1"/>
    <x v="1"/>
    <x v="2"/>
    <x v="4"/>
    <x v="626"/>
    <x v="2"/>
    <x v="626"/>
    <x v="207"/>
    <x v="127"/>
    <x v="293"/>
    <m/>
    <m/>
    <s v="Amazon"/>
    <s v="Amazon"/>
    <n v="99349.3"/>
    <n v="91504159.730000004"/>
    <n v="91504159.730000004"/>
    <s v="Riyadh"/>
  </r>
  <r>
    <x v="627"/>
    <x v="3"/>
    <x v="3"/>
    <x v="3"/>
    <x v="1"/>
    <x v="0"/>
    <x v="627"/>
    <x v="1"/>
    <x v="627"/>
    <x v="21"/>
    <x v="169"/>
    <x v="138"/>
    <m/>
    <m/>
    <s v="Jumia"/>
    <s v="Jum"/>
    <n v="16284.02"/>
    <n v="57542997.559999913"/>
    <n v="57542997.559999913"/>
    <s v="Cairo"/>
  </r>
  <r>
    <x v="628"/>
    <x v="5"/>
    <x v="1"/>
    <x v="5"/>
    <x v="0"/>
    <x v="5"/>
    <x v="628"/>
    <x v="1"/>
    <x v="628"/>
    <x v="311"/>
    <x v="583"/>
    <x v="105"/>
    <m/>
    <m/>
    <s v="sq"/>
    <s v="sq"/>
    <n v="27872.98"/>
    <n v="91504159.730000004"/>
    <n v="91504159.730000004"/>
    <s v="Giza"/>
  </r>
  <r>
    <x v="629"/>
    <x v="9"/>
    <x v="1"/>
    <x v="9"/>
    <x v="1"/>
    <x v="4"/>
    <x v="629"/>
    <x v="4"/>
    <x v="629"/>
    <x v="29"/>
    <x v="584"/>
    <x v="250"/>
    <m/>
    <m/>
    <s v="Jumia"/>
    <s v="Jum"/>
    <n v="99349.3"/>
    <n v="91504159.730000004"/>
    <n v="91504159.730000004"/>
    <s v="Riyadh"/>
  </r>
  <r>
    <x v="630"/>
    <x v="9"/>
    <x v="1"/>
    <x v="9"/>
    <x v="0"/>
    <x v="3"/>
    <x v="630"/>
    <x v="2"/>
    <x v="630"/>
    <x v="267"/>
    <x v="585"/>
    <x v="294"/>
    <m/>
    <m/>
    <s v="sq"/>
    <s v="sq"/>
    <n v="3665.44"/>
    <n v="91504159.730000004"/>
    <n v="91504159.730000004"/>
    <s v="Dubai"/>
  </r>
  <r>
    <x v="631"/>
    <x v="7"/>
    <x v="0"/>
    <x v="7"/>
    <x v="2"/>
    <x v="3"/>
    <x v="631"/>
    <x v="1"/>
    <x v="631"/>
    <x v="291"/>
    <x v="586"/>
    <x v="131"/>
    <m/>
    <m/>
    <s v="Amazon"/>
    <s v="Amazon"/>
    <n v="3665.44"/>
    <n v="92327183.770000085"/>
    <n v="92327183.770000085"/>
    <s v="Dubai"/>
  </r>
  <r>
    <x v="632"/>
    <x v="1"/>
    <x v="1"/>
    <x v="1"/>
    <x v="1"/>
    <x v="4"/>
    <x v="632"/>
    <x v="3"/>
    <x v="632"/>
    <x v="197"/>
    <x v="587"/>
    <x v="45"/>
    <m/>
    <m/>
    <s v="Jumia"/>
    <s v="Jum"/>
    <n v="99349.3"/>
    <n v="91504159.730000004"/>
    <n v="91504159.730000004"/>
    <s v="Riyadh"/>
  </r>
  <r>
    <x v="633"/>
    <x v="5"/>
    <x v="1"/>
    <x v="5"/>
    <x v="2"/>
    <x v="1"/>
    <x v="633"/>
    <x v="4"/>
    <x v="633"/>
    <x v="260"/>
    <x v="588"/>
    <x v="192"/>
    <m/>
    <m/>
    <s v="Amazon"/>
    <s v="Amazon"/>
    <n v="13290.4"/>
    <n v="91504159.730000004"/>
    <n v="91504159.730000004"/>
    <s v="Alexandria"/>
  </r>
  <r>
    <x v="634"/>
    <x v="5"/>
    <x v="1"/>
    <x v="5"/>
    <x v="0"/>
    <x v="0"/>
    <x v="634"/>
    <x v="3"/>
    <x v="634"/>
    <x v="321"/>
    <x v="589"/>
    <x v="210"/>
    <m/>
    <m/>
    <s v="sq"/>
    <s v="sq"/>
    <n v="16284.02"/>
    <n v="91504159.730000004"/>
    <n v="91504159.730000004"/>
    <s v="Cairo"/>
  </r>
  <r>
    <x v="635"/>
    <x v="5"/>
    <x v="1"/>
    <x v="5"/>
    <x v="2"/>
    <x v="4"/>
    <x v="635"/>
    <x v="3"/>
    <x v="635"/>
    <x v="320"/>
    <x v="590"/>
    <x v="212"/>
    <m/>
    <m/>
    <s v="Amazon"/>
    <s v="Amazon"/>
    <n v="99349.3"/>
    <n v="91504159.730000004"/>
    <n v="91504159.730000004"/>
    <s v="Riyadh"/>
  </r>
  <r>
    <x v="636"/>
    <x v="9"/>
    <x v="1"/>
    <x v="9"/>
    <x v="2"/>
    <x v="5"/>
    <x v="636"/>
    <x v="4"/>
    <x v="636"/>
    <x v="322"/>
    <x v="591"/>
    <x v="279"/>
    <m/>
    <m/>
    <s v="Amazon"/>
    <s v="Amazon"/>
    <n v="27872.98"/>
    <n v="91504159.730000004"/>
    <n v="91504159.730000004"/>
    <s v="Giza"/>
  </r>
  <r>
    <x v="637"/>
    <x v="2"/>
    <x v="2"/>
    <x v="2"/>
    <x v="0"/>
    <x v="2"/>
    <x v="637"/>
    <x v="0"/>
    <x v="637"/>
    <x v="152"/>
    <x v="592"/>
    <x v="259"/>
    <m/>
    <m/>
    <s v="sq"/>
    <s v="sq"/>
    <n v="26648.76"/>
    <n v="29200970.130000021"/>
    <n v="29200970.130000021"/>
    <s v="Casablanca"/>
  </r>
  <r>
    <x v="638"/>
    <x v="0"/>
    <x v="0"/>
    <x v="0"/>
    <x v="2"/>
    <x v="3"/>
    <x v="638"/>
    <x v="4"/>
    <x v="638"/>
    <x v="323"/>
    <x v="593"/>
    <x v="13"/>
    <m/>
    <m/>
    <s v="Amazon"/>
    <s v="Amazon"/>
    <n v="3665.44"/>
    <n v="92327183.770000085"/>
    <n v="92327183.770000085"/>
    <s v="Dubai"/>
  </r>
  <r>
    <x v="639"/>
    <x v="9"/>
    <x v="1"/>
    <x v="9"/>
    <x v="1"/>
    <x v="4"/>
    <x v="639"/>
    <x v="0"/>
    <x v="639"/>
    <x v="261"/>
    <x v="281"/>
    <x v="295"/>
    <m/>
    <m/>
    <s v="Jumia"/>
    <s v="Jum"/>
    <n v="99349.3"/>
    <n v="91504159.730000004"/>
    <n v="91504159.730000004"/>
    <s v="Riyadh"/>
  </r>
  <r>
    <x v="640"/>
    <x v="0"/>
    <x v="0"/>
    <x v="0"/>
    <x v="1"/>
    <x v="2"/>
    <x v="640"/>
    <x v="2"/>
    <x v="640"/>
    <x v="184"/>
    <x v="594"/>
    <x v="188"/>
    <m/>
    <m/>
    <s v="Jumia"/>
    <s v="Jum"/>
    <n v="26648.76"/>
    <n v="92327183.770000085"/>
    <n v="92327183.770000085"/>
    <s v="Casablanca"/>
  </r>
  <r>
    <x v="641"/>
    <x v="6"/>
    <x v="4"/>
    <x v="6"/>
    <x v="0"/>
    <x v="4"/>
    <x v="641"/>
    <x v="2"/>
    <x v="641"/>
    <x v="324"/>
    <x v="595"/>
    <x v="226"/>
    <m/>
    <m/>
    <s v="sq"/>
    <s v="sq"/>
    <n v="99349.3"/>
    <n v="31420413.200000018"/>
    <n v="31420413.200000018"/>
    <s v="Riyadh"/>
  </r>
  <r>
    <x v="642"/>
    <x v="8"/>
    <x v="3"/>
    <x v="8"/>
    <x v="2"/>
    <x v="3"/>
    <x v="642"/>
    <x v="2"/>
    <x v="642"/>
    <x v="255"/>
    <x v="596"/>
    <x v="190"/>
    <m/>
    <m/>
    <s v="Amazon"/>
    <s v="Amazon"/>
    <n v="3665.44"/>
    <n v="57542997.559999913"/>
    <n v="57542997.559999913"/>
    <s v="Dubai"/>
  </r>
  <r>
    <x v="643"/>
    <x v="2"/>
    <x v="2"/>
    <x v="2"/>
    <x v="0"/>
    <x v="1"/>
    <x v="643"/>
    <x v="0"/>
    <x v="643"/>
    <x v="107"/>
    <x v="597"/>
    <x v="295"/>
    <m/>
    <m/>
    <s v="sq"/>
    <s v="sq"/>
    <n v="13290.4"/>
    <n v="29200970.130000021"/>
    <n v="29200970.130000021"/>
    <s v="Alexandria"/>
  </r>
  <r>
    <x v="644"/>
    <x v="0"/>
    <x v="0"/>
    <x v="0"/>
    <x v="0"/>
    <x v="1"/>
    <x v="644"/>
    <x v="3"/>
    <x v="644"/>
    <x v="111"/>
    <x v="598"/>
    <x v="296"/>
    <m/>
    <m/>
    <s v="sq"/>
    <s v="sq"/>
    <n v="13290.4"/>
    <n v="92327183.770000085"/>
    <n v="92327183.770000085"/>
    <s v="Alexandria"/>
  </r>
  <r>
    <x v="645"/>
    <x v="0"/>
    <x v="0"/>
    <x v="0"/>
    <x v="1"/>
    <x v="4"/>
    <x v="645"/>
    <x v="2"/>
    <x v="645"/>
    <x v="29"/>
    <x v="599"/>
    <x v="220"/>
    <m/>
    <m/>
    <s v="Jumia"/>
    <s v="Jum"/>
    <n v="99349.3"/>
    <n v="92327183.770000085"/>
    <n v="92327183.770000085"/>
    <s v="Riyadh"/>
  </r>
  <r>
    <x v="646"/>
    <x v="6"/>
    <x v="4"/>
    <x v="6"/>
    <x v="1"/>
    <x v="1"/>
    <x v="646"/>
    <x v="2"/>
    <x v="646"/>
    <x v="317"/>
    <x v="600"/>
    <x v="297"/>
    <m/>
    <m/>
    <s v="Jumia"/>
    <s v="Jum"/>
    <n v="13290.4"/>
    <n v="31420413.200000018"/>
    <n v="31420413.200000018"/>
    <s v="Alexandria"/>
  </r>
  <r>
    <x v="647"/>
    <x v="8"/>
    <x v="3"/>
    <x v="8"/>
    <x v="1"/>
    <x v="1"/>
    <x v="647"/>
    <x v="4"/>
    <x v="647"/>
    <x v="308"/>
    <x v="283"/>
    <x v="197"/>
    <m/>
    <m/>
    <s v="Jumia"/>
    <s v="Jum"/>
    <n v="13290.4"/>
    <n v="57542997.559999913"/>
    <n v="57542997.559999913"/>
    <s v="Alexandria"/>
  </r>
  <r>
    <x v="648"/>
    <x v="0"/>
    <x v="0"/>
    <x v="0"/>
    <x v="0"/>
    <x v="0"/>
    <x v="648"/>
    <x v="4"/>
    <x v="648"/>
    <x v="236"/>
    <x v="601"/>
    <x v="253"/>
    <m/>
    <m/>
    <s v="sq"/>
    <s v="sq"/>
    <n v="16284.02"/>
    <n v="92327183.770000085"/>
    <n v="92327183.770000085"/>
    <s v="Cairo"/>
  </r>
  <r>
    <x v="649"/>
    <x v="7"/>
    <x v="0"/>
    <x v="7"/>
    <x v="2"/>
    <x v="4"/>
    <x v="649"/>
    <x v="0"/>
    <x v="649"/>
    <x v="120"/>
    <x v="89"/>
    <x v="31"/>
    <m/>
    <m/>
    <s v="Amazon"/>
    <s v="Amazon"/>
    <n v="99349.3"/>
    <n v="92327183.770000085"/>
    <n v="92327183.770000085"/>
    <s v="Riyadh"/>
  </r>
  <r>
    <x v="650"/>
    <x v="4"/>
    <x v="0"/>
    <x v="4"/>
    <x v="1"/>
    <x v="2"/>
    <x v="650"/>
    <x v="4"/>
    <x v="650"/>
    <x v="4"/>
    <x v="602"/>
    <x v="175"/>
    <m/>
    <m/>
    <s v="Jumia"/>
    <s v="Jum"/>
    <n v="26648.76"/>
    <n v="92327183.770000085"/>
    <n v="92327183.770000085"/>
    <s v="Casablanca"/>
  </r>
  <r>
    <x v="651"/>
    <x v="2"/>
    <x v="2"/>
    <x v="2"/>
    <x v="1"/>
    <x v="2"/>
    <x v="651"/>
    <x v="4"/>
    <x v="651"/>
    <x v="97"/>
    <x v="603"/>
    <x v="298"/>
    <m/>
    <m/>
    <s v="Jumia"/>
    <s v="Jum"/>
    <n v="26648.76"/>
    <n v="29200970.130000021"/>
    <n v="29200970.130000021"/>
    <s v="Casablanca"/>
  </r>
  <r>
    <x v="652"/>
    <x v="2"/>
    <x v="2"/>
    <x v="2"/>
    <x v="1"/>
    <x v="0"/>
    <x v="652"/>
    <x v="0"/>
    <x v="652"/>
    <x v="319"/>
    <x v="604"/>
    <x v="184"/>
    <m/>
    <m/>
    <s v="Jumia"/>
    <s v="Jum"/>
    <n v="16284.02"/>
    <n v="29200970.130000021"/>
    <n v="29200970.130000021"/>
    <s v="Cairo"/>
  </r>
  <r>
    <x v="653"/>
    <x v="4"/>
    <x v="0"/>
    <x v="4"/>
    <x v="2"/>
    <x v="2"/>
    <x v="653"/>
    <x v="0"/>
    <x v="653"/>
    <x v="325"/>
    <x v="605"/>
    <x v="197"/>
    <m/>
    <m/>
    <s v="Amazon"/>
    <s v="Amazon"/>
    <n v="26648.76"/>
    <n v="92327183.770000085"/>
    <n v="92327183.770000085"/>
    <s v="Casablanca"/>
  </r>
  <r>
    <x v="654"/>
    <x v="7"/>
    <x v="0"/>
    <x v="7"/>
    <x v="0"/>
    <x v="4"/>
    <x v="654"/>
    <x v="0"/>
    <x v="654"/>
    <x v="53"/>
    <x v="571"/>
    <x v="155"/>
    <m/>
    <m/>
    <s v="sq"/>
    <s v="sq"/>
    <n v="99349.3"/>
    <n v="92327183.770000085"/>
    <n v="92327183.770000085"/>
    <s v="Riyadh"/>
  </r>
  <r>
    <x v="655"/>
    <x v="4"/>
    <x v="0"/>
    <x v="4"/>
    <x v="0"/>
    <x v="3"/>
    <x v="655"/>
    <x v="0"/>
    <x v="655"/>
    <x v="70"/>
    <x v="606"/>
    <x v="227"/>
    <m/>
    <m/>
    <s v="sq"/>
    <s v="sq"/>
    <n v="3665.44"/>
    <n v="92327183.770000085"/>
    <n v="92327183.770000085"/>
    <s v="Dubai"/>
  </r>
  <r>
    <x v="656"/>
    <x v="2"/>
    <x v="2"/>
    <x v="2"/>
    <x v="1"/>
    <x v="0"/>
    <x v="656"/>
    <x v="3"/>
    <x v="656"/>
    <x v="235"/>
    <x v="607"/>
    <x v="44"/>
    <m/>
    <m/>
    <s v="Jumia"/>
    <s v="Jum"/>
    <n v="16284.02"/>
    <n v="29200970.130000021"/>
    <n v="29200970.130000021"/>
    <s v="Cairo"/>
  </r>
  <r>
    <x v="657"/>
    <x v="6"/>
    <x v="4"/>
    <x v="6"/>
    <x v="0"/>
    <x v="3"/>
    <x v="657"/>
    <x v="2"/>
    <x v="657"/>
    <x v="252"/>
    <x v="608"/>
    <x v="48"/>
    <m/>
    <m/>
    <s v="sq"/>
    <s v="sq"/>
    <n v="3665.44"/>
    <n v="31420413.200000018"/>
    <n v="31420413.200000018"/>
    <s v="Dubai"/>
  </r>
  <r>
    <x v="658"/>
    <x v="0"/>
    <x v="0"/>
    <x v="0"/>
    <x v="0"/>
    <x v="0"/>
    <x v="658"/>
    <x v="4"/>
    <x v="658"/>
    <x v="157"/>
    <x v="609"/>
    <x v="89"/>
    <m/>
    <m/>
    <s v="sq"/>
    <s v="sq"/>
    <n v="16284.02"/>
    <n v="92327183.770000085"/>
    <n v="92327183.770000085"/>
    <s v="Cairo"/>
  </r>
  <r>
    <x v="659"/>
    <x v="4"/>
    <x v="0"/>
    <x v="4"/>
    <x v="0"/>
    <x v="5"/>
    <x v="659"/>
    <x v="0"/>
    <x v="659"/>
    <x v="256"/>
    <x v="610"/>
    <x v="299"/>
    <m/>
    <m/>
    <s v="sq"/>
    <s v="sq"/>
    <n v="27872.98"/>
    <n v="92327183.770000085"/>
    <n v="92327183.770000085"/>
    <s v="Giza"/>
  </r>
  <r>
    <x v="660"/>
    <x v="5"/>
    <x v="1"/>
    <x v="5"/>
    <x v="2"/>
    <x v="4"/>
    <x v="660"/>
    <x v="2"/>
    <x v="660"/>
    <x v="4"/>
    <x v="611"/>
    <x v="2"/>
    <m/>
    <m/>
    <s v="Amazon"/>
    <s v="Amazon"/>
    <n v="99349.3"/>
    <n v="91504159.730000004"/>
    <n v="91504159.730000004"/>
    <s v="Riyadh"/>
  </r>
  <r>
    <x v="661"/>
    <x v="6"/>
    <x v="4"/>
    <x v="6"/>
    <x v="1"/>
    <x v="3"/>
    <x v="661"/>
    <x v="1"/>
    <x v="661"/>
    <x v="264"/>
    <x v="612"/>
    <x v="39"/>
    <m/>
    <m/>
    <s v="Jumia"/>
    <s v="Jum"/>
    <n v="3665.44"/>
    <n v="31420413.200000018"/>
    <n v="31420413.200000018"/>
    <s v="Dubai"/>
  </r>
  <r>
    <x v="662"/>
    <x v="8"/>
    <x v="3"/>
    <x v="8"/>
    <x v="2"/>
    <x v="1"/>
    <x v="662"/>
    <x v="3"/>
    <x v="662"/>
    <x v="270"/>
    <x v="613"/>
    <x v="295"/>
    <m/>
    <m/>
    <s v="Amazon"/>
    <s v="Amazon"/>
    <n v="13290.4"/>
    <n v="57542997.559999913"/>
    <n v="57542997.559999913"/>
    <s v="Alexandria"/>
  </r>
  <r>
    <x v="663"/>
    <x v="4"/>
    <x v="0"/>
    <x v="4"/>
    <x v="0"/>
    <x v="0"/>
    <x v="663"/>
    <x v="2"/>
    <x v="663"/>
    <x v="138"/>
    <x v="614"/>
    <x v="300"/>
    <m/>
    <m/>
    <s v="sq"/>
    <s v="sq"/>
    <n v="16284.02"/>
    <n v="92327183.770000085"/>
    <n v="92327183.770000085"/>
    <s v="Cairo"/>
  </r>
  <r>
    <x v="664"/>
    <x v="3"/>
    <x v="3"/>
    <x v="3"/>
    <x v="1"/>
    <x v="5"/>
    <x v="664"/>
    <x v="3"/>
    <x v="664"/>
    <x v="326"/>
    <x v="615"/>
    <x v="301"/>
    <m/>
    <m/>
    <s v="Jumia"/>
    <s v="Jum"/>
    <n v="27872.98"/>
    <n v="57542997.559999913"/>
    <n v="57542997.559999913"/>
    <s v="Giza"/>
  </r>
  <r>
    <x v="665"/>
    <x v="1"/>
    <x v="1"/>
    <x v="1"/>
    <x v="0"/>
    <x v="0"/>
    <x v="665"/>
    <x v="1"/>
    <x v="665"/>
    <x v="259"/>
    <x v="616"/>
    <x v="132"/>
    <m/>
    <m/>
    <s v="sq"/>
    <s v="sq"/>
    <n v="16284.02"/>
    <n v="91504159.730000004"/>
    <n v="91504159.730000004"/>
    <s v="Cairo"/>
  </r>
  <r>
    <x v="666"/>
    <x v="3"/>
    <x v="3"/>
    <x v="3"/>
    <x v="1"/>
    <x v="0"/>
    <x v="666"/>
    <x v="4"/>
    <x v="666"/>
    <x v="186"/>
    <x v="617"/>
    <x v="25"/>
    <m/>
    <m/>
    <s v="Jumia"/>
    <s v="Jum"/>
    <n v="16284.02"/>
    <n v="57542997.559999913"/>
    <n v="57542997.559999913"/>
    <s v="Cairo"/>
  </r>
  <r>
    <x v="667"/>
    <x v="8"/>
    <x v="3"/>
    <x v="8"/>
    <x v="1"/>
    <x v="4"/>
    <x v="667"/>
    <x v="2"/>
    <x v="667"/>
    <x v="92"/>
    <x v="618"/>
    <x v="235"/>
    <m/>
    <m/>
    <s v="Jumia"/>
    <s v="Jum"/>
    <n v="99349.3"/>
    <n v="57542997.559999913"/>
    <n v="57542997.559999913"/>
    <s v="Riyadh"/>
  </r>
  <r>
    <x v="668"/>
    <x v="3"/>
    <x v="3"/>
    <x v="3"/>
    <x v="1"/>
    <x v="4"/>
    <x v="668"/>
    <x v="4"/>
    <x v="668"/>
    <x v="113"/>
    <x v="619"/>
    <x v="240"/>
    <m/>
    <m/>
    <s v="Jumia"/>
    <s v="Jum"/>
    <n v="99349.3"/>
    <n v="57542997.559999913"/>
    <n v="57542997.559999913"/>
    <s v="Riyadh"/>
  </r>
  <r>
    <x v="669"/>
    <x v="3"/>
    <x v="3"/>
    <x v="3"/>
    <x v="2"/>
    <x v="0"/>
    <x v="669"/>
    <x v="2"/>
    <x v="669"/>
    <x v="151"/>
    <x v="620"/>
    <x v="302"/>
    <m/>
    <m/>
    <s v="Amazon"/>
    <s v="Amazon"/>
    <n v="16284.02"/>
    <n v="57542997.559999913"/>
    <n v="57542997.559999913"/>
    <s v="Cairo"/>
  </r>
  <r>
    <x v="670"/>
    <x v="3"/>
    <x v="3"/>
    <x v="3"/>
    <x v="0"/>
    <x v="1"/>
    <x v="670"/>
    <x v="1"/>
    <x v="670"/>
    <x v="294"/>
    <x v="621"/>
    <x v="23"/>
    <m/>
    <m/>
    <s v="sq"/>
    <s v="sq"/>
    <n v="13290.4"/>
    <n v="57542997.559999913"/>
    <n v="57542997.559999913"/>
    <s v="Alexandria"/>
  </r>
  <r>
    <x v="671"/>
    <x v="8"/>
    <x v="3"/>
    <x v="8"/>
    <x v="2"/>
    <x v="3"/>
    <x v="671"/>
    <x v="3"/>
    <x v="671"/>
    <x v="294"/>
    <x v="622"/>
    <x v="108"/>
    <m/>
    <m/>
    <s v="Amazon"/>
    <s v="Amazon"/>
    <n v="3665.44"/>
    <n v="57542997.559999913"/>
    <n v="57542997.559999913"/>
    <s v="Dubai"/>
  </r>
  <r>
    <x v="672"/>
    <x v="1"/>
    <x v="1"/>
    <x v="1"/>
    <x v="2"/>
    <x v="5"/>
    <x v="672"/>
    <x v="2"/>
    <x v="672"/>
    <x v="245"/>
    <x v="623"/>
    <x v="303"/>
    <m/>
    <m/>
    <s v="Amazon"/>
    <s v="Amazon"/>
    <n v="27872.98"/>
    <n v="91504159.730000004"/>
    <n v="91504159.730000004"/>
    <s v="Giza"/>
  </r>
  <r>
    <x v="673"/>
    <x v="0"/>
    <x v="0"/>
    <x v="0"/>
    <x v="2"/>
    <x v="2"/>
    <x v="673"/>
    <x v="4"/>
    <x v="673"/>
    <x v="40"/>
    <x v="624"/>
    <x v="125"/>
    <m/>
    <m/>
    <s v="Amazon"/>
    <s v="Amazon"/>
    <n v="26648.76"/>
    <n v="92327183.770000085"/>
    <n v="92327183.770000085"/>
    <s v="Casablanca"/>
  </r>
  <r>
    <x v="674"/>
    <x v="4"/>
    <x v="0"/>
    <x v="4"/>
    <x v="2"/>
    <x v="0"/>
    <x v="674"/>
    <x v="0"/>
    <x v="674"/>
    <x v="327"/>
    <x v="410"/>
    <x v="216"/>
    <m/>
    <m/>
    <s v="Amazon"/>
    <s v="Amazon"/>
    <n v="16284.02"/>
    <n v="92327183.770000085"/>
    <n v="92327183.770000085"/>
    <s v="Cairo"/>
  </r>
  <r>
    <x v="675"/>
    <x v="0"/>
    <x v="0"/>
    <x v="0"/>
    <x v="2"/>
    <x v="1"/>
    <x v="675"/>
    <x v="3"/>
    <x v="675"/>
    <x v="261"/>
    <x v="625"/>
    <x v="44"/>
    <m/>
    <m/>
    <s v="Amazon"/>
    <s v="Amazon"/>
    <n v="13290.4"/>
    <n v="92327183.770000085"/>
    <n v="92327183.770000085"/>
    <s v="Alexandria"/>
  </r>
  <r>
    <x v="676"/>
    <x v="0"/>
    <x v="0"/>
    <x v="0"/>
    <x v="1"/>
    <x v="4"/>
    <x v="676"/>
    <x v="4"/>
    <x v="676"/>
    <x v="126"/>
    <x v="626"/>
    <x v="49"/>
    <m/>
    <m/>
    <s v="Jumia"/>
    <s v="Jum"/>
    <n v="99349.3"/>
    <n v="92327183.770000085"/>
    <n v="92327183.770000085"/>
    <s v="Riyadh"/>
  </r>
  <r>
    <x v="677"/>
    <x v="2"/>
    <x v="2"/>
    <x v="2"/>
    <x v="1"/>
    <x v="0"/>
    <x v="677"/>
    <x v="3"/>
    <x v="677"/>
    <x v="1"/>
    <x v="627"/>
    <x v="193"/>
    <m/>
    <m/>
    <s v="Jumia"/>
    <s v="Jum"/>
    <n v="16284.02"/>
    <n v="29200970.130000021"/>
    <n v="29200970.130000021"/>
    <s v="Cairo"/>
  </r>
  <r>
    <x v="678"/>
    <x v="5"/>
    <x v="1"/>
    <x v="5"/>
    <x v="1"/>
    <x v="1"/>
    <x v="678"/>
    <x v="1"/>
    <x v="678"/>
    <x v="303"/>
    <x v="628"/>
    <x v="249"/>
    <m/>
    <m/>
    <s v="Jumia"/>
    <s v="Jum"/>
    <n v="13290.4"/>
    <n v="91504159.730000004"/>
    <n v="91504159.730000004"/>
    <s v="Alexandria"/>
  </r>
  <r>
    <x v="679"/>
    <x v="0"/>
    <x v="0"/>
    <x v="0"/>
    <x v="0"/>
    <x v="4"/>
    <x v="679"/>
    <x v="4"/>
    <x v="679"/>
    <x v="328"/>
    <x v="629"/>
    <x v="39"/>
    <m/>
    <m/>
    <s v="sq"/>
    <s v="sq"/>
    <n v="99349.3"/>
    <n v="92327183.770000085"/>
    <n v="92327183.770000085"/>
    <s v="Riyadh"/>
  </r>
  <r>
    <x v="680"/>
    <x v="9"/>
    <x v="1"/>
    <x v="9"/>
    <x v="2"/>
    <x v="5"/>
    <x v="680"/>
    <x v="1"/>
    <x v="680"/>
    <x v="238"/>
    <x v="630"/>
    <x v="304"/>
    <m/>
    <m/>
    <s v="Amazon"/>
    <s v="Amazon"/>
    <n v="27872.98"/>
    <n v="91504159.730000004"/>
    <n v="91504159.730000004"/>
    <s v="Giza"/>
  </r>
  <r>
    <x v="681"/>
    <x v="1"/>
    <x v="1"/>
    <x v="1"/>
    <x v="2"/>
    <x v="0"/>
    <x v="681"/>
    <x v="0"/>
    <x v="681"/>
    <x v="329"/>
    <x v="631"/>
    <x v="305"/>
    <m/>
    <m/>
    <s v="Amazon"/>
    <s v="Amazon"/>
    <n v="16284.02"/>
    <n v="91504159.730000004"/>
    <n v="91504159.730000004"/>
    <s v="Cairo"/>
  </r>
  <r>
    <x v="682"/>
    <x v="6"/>
    <x v="4"/>
    <x v="6"/>
    <x v="0"/>
    <x v="2"/>
    <x v="682"/>
    <x v="3"/>
    <x v="682"/>
    <x v="235"/>
    <x v="632"/>
    <x v="306"/>
    <m/>
    <m/>
    <s v="sq"/>
    <s v="sq"/>
    <n v="26648.76"/>
    <n v="31420413.200000018"/>
    <n v="31420413.200000018"/>
    <s v="Casablanca"/>
  </r>
  <r>
    <x v="683"/>
    <x v="9"/>
    <x v="1"/>
    <x v="9"/>
    <x v="1"/>
    <x v="0"/>
    <x v="683"/>
    <x v="2"/>
    <x v="683"/>
    <x v="263"/>
    <x v="190"/>
    <x v="12"/>
    <m/>
    <m/>
    <s v="Jumia"/>
    <s v="Jum"/>
    <n v="16284.02"/>
    <n v="91504159.730000004"/>
    <n v="91504159.730000004"/>
    <s v="Cairo"/>
  </r>
  <r>
    <x v="684"/>
    <x v="5"/>
    <x v="1"/>
    <x v="5"/>
    <x v="2"/>
    <x v="5"/>
    <x v="684"/>
    <x v="0"/>
    <x v="684"/>
    <x v="322"/>
    <x v="633"/>
    <x v="157"/>
    <m/>
    <m/>
    <s v="Amazon"/>
    <s v="Amazon"/>
    <n v="27872.98"/>
    <n v="91504159.730000004"/>
    <n v="91504159.730000004"/>
    <s v="Giza"/>
  </r>
  <r>
    <x v="685"/>
    <x v="1"/>
    <x v="1"/>
    <x v="1"/>
    <x v="0"/>
    <x v="4"/>
    <x v="685"/>
    <x v="4"/>
    <x v="685"/>
    <x v="236"/>
    <x v="634"/>
    <x v="152"/>
    <m/>
    <m/>
    <s v="sq"/>
    <s v="sq"/>
    <n v="99349.3"/>
    <n v="91504159.730000004"/>
    <n v="91504159.730000004"/>
    <s v="Riyadh"/>
  </r>
  <r>
    <x v="686"/>
    <x v="9"/>
    <x v="1"/>
    <x v="9"/>
    <x v="1"/>
    <x v="0"/>
    <x v="686"/>
    <x v="1"/>
    <x v="686"/>
    <x v="130"/>
    <x v="635"/>
    <x v="251"/>
    <m/>
    <m/>
    <s v="Jumia"/>
    <s v="Jum"/>
    <n v="16284.02"/>
    <n v="91504159.730000004"/>
    <n v="91504159.730000004"/>
    <s v="Cairo"/>
  </r>
  <r>
    <x v="687"/>
    <x v="0"/>
    <x v="0"/>
    <x v="0"/>
    <x v="0"/>
    <x v="3"/>
    <x v="687"/>
    <x v="2"/>
    <x v="687"/>
    <x v="185"/>
    <x v="636"/>
    <x v="199"/>
    <m/>
    <m/>
    <s v="sq"/>
    <s v="sq"/>
    <n v="3665.44"/>
    <n v="92327183.770000085"/>
    <n v="92327183.770000085"/>
    <s v="Dubai"/>
  </r>
  <r>
    <x v="688"/>
    <x v="0"/>
    <x v="0"/>
    <x v="0"/>
    <x v="1"/>
    <x v="2"/>
    <x v="688"/>
    <x v="1"/>
    <x v="688"/>
    <x v="143"/>
    <x v="637"/>
    <x v="258"/>
    <m/>
    <m/>
    <s v="Jumia"/>
    <s v="Jum"/>
    <n v="26648.76"/>
    <n v="92327183.770000085"/>
    <n v="92327183.770000085"/>
    <s v="Casablanca"/>
  </r>
  <r>
    <x v="689"/>
    <x v="7"/>
    <x v="0"/>
    <x v="7"/>
    <x v="0"/>
    <x v="4"/>
    <x v="689"/>
    <x v="4"/>
    <x v="689"/>
    <x v="180"/>
    <x v="638"/>
    <x v="307"/>
    <m/>
    <m/>
    <s v="sq"/>
    <s v="sq"/>
    <n v="99349.3"/>
    <n v="92327183.770000085"/>
    <n v="92327183.770000085"/>
    <s v="Riyadh"/>
  </r>
  <r>
    <x v="690"/>
    <x v="3"/>
    <x v="3"/>
    <x v="3"/>
    <x v="1"/>
    <x v="0"/>
    <x v="690"/>
    <x v="0"/>
    <x v="690"/>
    <x v="192"/>
    <x v="639"/>
    <x v="250"/>
    <m/>
    <m/>
    <s v="Jumia"/>
    <s v="Jum"/>
    <n v="16284.02"/>
    <n v="57542997.559999913"/>
    <n v="57542997.559999913"/>
    <s v="Cairo"/>
  </r>
  <r>
    <x v="691"/>
    <x v="4"/>
    <x v="0"/>
    <x v="4"/>
    <x v="2"/>
    <x v="0"/>
    <x v="691"/>
    <x v="0"/>
    <x v="691"/>
    <x v="42"/>
    <x v="362"/>
    <x v="71"/>
    <m/>
    <m/>
    <s v="Amazon"/>
    <s v="Amazon"/>
    <n v="16284.02"/>
    <n v="92327183.770000085"/>
    <n v="92327183.770000085"/>
    <s v="Cairo"/>
  </r>
  <r>
    <x v="692"/>
    <x v="8"/>
    <x v="3"/>
    <x v="8"/>
    <x v="2"/>
    <x v="4"/>
    <x v="692"/>
    <x v="3"/>
    <x v="692"/>
    <x v="50"/>
    <x v="640"/>
    <x v="298"/>
    <m/>
    <m/>
    <s v="Amazon"/>
    <s v="Amazon"/>
    <n v="99349.3"/>
    <n v="57542997.559999913"/>
    <n v="57542997.559999913"/>
    <s v="Riyadh"/>
  </r>
  <r>
    <x v="693"/>
    <x v="5"/>
    <x v="1"/>
    <x v="5"/>
    <x v="2"/>
    <x v="3"/>
    <x v="693"/>
    <x v="0"/>
    <x v="693"/>
    <x v="302"/>
    <x v="641"/>
    <x v="132"/>
    <m/>
    <m/>
    <s v="Amazon"/>
    <s v="Amazon"/>
    <n v="3665.44"/>
    <n v="91504159.730000004"/>
    <n v="91504159.730000004"/>
    <s v="Dubai"/>
  </r>
  <r>
    <x v="694"/>
    <x v="5"/>
    <x v="1"/>
    <x v="5"/>
    <x v="2"/>
    <x v="1"/>
    <x v="694"/>
    <x v="4"/>
    <x v="694"/>
    <x v="297"/>
    <x v="569"/>
    <x v="139"/>
    <m/>
    <m/>
    <s v="Amazon"/>
    <s v="Amazon"/>
    <n v="13290.4"/>
    <n v="91504159.730000004"/>
    <n v="91504159.730000004"/>
    <s v="Alexandria"/>
  </r>
  <r>
    <x v="695"/>
    <x v="0"/>
    <x v="0"/>
    <x v="0"/>
    <x v="2"/>
    <x v="0"/>
    <x v="695"/>
    <x v="2"/>
    <x v="695"/>
    <x v="330"/>
    <x v="268"/>
    <x v="308"/>
    <m/>
    <m/>
    <s v="Amazon"/>
    <s v="Amazon"/>
    <n v="16284.02"/>
    <n v="92327183.770000085"/>
    <n v="92327183.770000085"/>
    <s v="Cairo"/>
  </r>
  <r>
    <x v="696"/>
    <x v="4"/>
    <x v="0"/>
    <x v="4"/>
    <x v="2"/>
    <x v="1"/>
    <x v="696"/>
    <x v="2"/>
    <x v="696"/>
    <x v="76"/>
    <x v="642"/>
    <x v="100"/>
    <m/>
    <m/>
    <s v="Amazon"/>
    <s v="Amazon"/>
    <n v="13290.4"/>
    <n v="92327183.770000085"/>
    <n v="92327183.770000085"/>
    <s v="Alexandria"/>
  </r>
  <r>
    <x v="697"/>
    <x v="2"/>
    <x v="2"/>
    <x v="2"/>
    <x v="2"/>
    <x v="2"/>
    <x v="697"/>
    <x v="0"/>
    <x v="697"/>
    <x v="30"/>
    <x v="643"/>
    <x v="309"/>
    <m/>
    <m/>
    <s v="Amazon"/>
    <s v="Amazon"/>
    <n v="26648.76"/>
    <n v="29200970.130000021"/>
    <n v="29200970.130000021"/>
    <s v="Casablanca"/>
  </r>
  <r>
    <x v="698"/>
    <x v="2"/>
    <x v="2"/>
    <x v="2"/>
    <x v="1"/>
    <x v="2"/>
    <x v="698"/>
    <x v="0"/>
    <x v="698"/>
    <x v="238"/>
    <x v="644"/>
    <x v="119"/>
    <m/>
    <m/>
    <s v="Jumia"/>
    <s v="Jum"/>
    <n v="26648.76"/>
    <n v="29200970.130000021"/>
    <n v="29200970.130000021"/>
    <s v="Casablanca"/>
  </r>
  <r>
    <x v="699"/>
    <x v="4"/>
    <x v="0"/>
    <x v="4"/>
    <x v="2"/>
    <x v="5"/>
    <x v="699"/>
    <x v="3"/>
    <x v="699"/>
    <x v="331"/>
    <x v="645"/>
    <x v="195"/>
    <m/>
    <m/>
    <s v="Amazon"/>
    <s v="Amazon"/>
    <n v="27872.98"/>
    <n v="92327183.770000085"/>
    <n v="92327183.770000085"/>
    <s v="Giza"/>
  </r>
  <r>
    <x v="700"/>
    <x v="2"/>
    <x v="2"/>
    <x v="2"/>
    <x v="2"/>
    <x v="3"/>
    <x v="700"/>
    <x v="4"/>
    <x v="700"/>
    <x v="164"/>
    <x v="646"/>
    <x v="304"/>
    <m/>
    <m/>
    <s v="Amazon"/>
    <s v="Amazon"/>
    <n v="3665.44"/>
    <n v="29200970.130000021"/>
    <n v="29200970.130000021"/>
    <s v="Dubai"/>
  </r>
  <r>
    <x v="701"/>
    <x v="5"/>
    <x v="1"/>
    <x v="5"/>
    <x v="0"/>
    <x v="2"/>
    <x v="701"/>
    <x v="0"/>
    <x v="701"/>
    <x v="230"/>
    <x v="647"/>
    <x v="181"/>
    <m/>
    <m/>
    <s v="sq"/>
    <s v="sq"/>
    <n v="26648.76"/>
    <n v="91504159.730000004"/>
    <n v="91504159.730000004"/>
    <s v="Casablanca"/>
  </r>
  <r>
    <x v="702"/>
    <x v="5"/>
    <x v="1"/>
    <x v="5"/>
    <x v="1"/>
    <x v="5"/>
    <x v="702"/>
    <x v="1"/>
    <x v="702"/>
    <x v="224"/>
    <x v="648"/>
    <x v="2"/>
    <m/>
    <m/>
    <s v="Jumia"/>
    <s v="Jum"/>
    <n v="27872.98"/>
    <n v="91504159.730000004"/>
    <n v="91504159.730000004"/>
    <s v="Giza"/>
  </r>
  <r>
    <x v="703"/>
    <x v="7"/>
    <x v="0"/>
    <x v="7"/>
    <x v="2"/>
    <x v="2"/>
    <x v="703"/>
    <x v="3"/>
    <x v="703"/>
    <x v="37"/>
    <x v="649"/>
    <x v="173"/>
    <m/>
    <m/>
    <s v="Amazon"/>
    <s v="Amazon"/>
    <n v="26648.76"/>
    <n v="92327183.770000085"/>
    <n v="92327183.770000085"/>
    <s v="Casablanca"/>
  </r>
  <r>
    <x v="704"/>
    <x v="3"/>
    <x v="3"/>
    <x v="3"/>
    <x v="0"/>
    <x v="1"/>
    <x v="704"/>
    <x v="0"/>
    <x v="704"/>
    <x v="209"/>
    <x v="650"/>
    <x v="156"/>
    <m/>
    <m/>
    <s v="sq"/>
    <s v="sq"/>
    <n v="13290.4"/>
    <n v="57542997.559999913"/>
    <n v="57542997.559999913"/>
    <s v="Alexandria"/>
  </r>
  <r>
    <x v="705"/>
    <x v="6"/>
    <x v="4"/>
    <x v="6"/>
    <x v="2"/>
    <x v="5"/>
    <x v="705"/>
    <x v="4"/>
    <x v="705"/>
    <x v="280"/>
    <x v="651"/>
    <x v="97"/>
    <m/>
    <m/>
    <s v="Amazon"/>
    <s v="Amazon"/>
    <n v="27872.98"/>
    <n v="31420413.200000018"/>
    <n v="31420413.200000018"/>
    <s v="Giza"/>
  </r>
  <r>
    <x v="706"/>
    <x v="3"/>
    <x v="3"/>
    <x v="3"/>
    <x v="1"/>
    <x v="0"/>
    <x v="706"/>
    <x v="1"/>
    <x v="706"/>
    <x v="90"/>
    <x v="652"/>
    <x v="251"/>
    <m/>
    <m/>
    <s v="Jumia"/>
    <s v="Jum"/>
    <n v="16284.02"/>
    <n v="57542997.559999913"/>
    <n v="57542997.559999913"/>
    <s v="Cairo"/>
  </r>
  <r>
    <x v="707"/>
    <x v="4"/>
    <x v="0"/>
    <x v="4"/>
    <x v="0"/>
    <x v="4"/>
    <x v="707"/>
    <x v="1"/>
    <x v="707"/>
    <x v="11"/>
    <x v="653"/>
    <x v="310"/>
    <m/>
    <m/>
    <s v="sq"/>
    <s v="sq"/>
    <n v="99349.3"/>
    <n v="92327183.770000085"/>
    <n v="92327183.770000085"/>
    <s v="Riyadh"/>
  </r>
  <r>
    <x v="708"/>
    <x v="3"/>
    <x v="3"/>
    <x v="3"/>
    <x v="2"/>
    <x v="1"/>
    <x v="708"/>
    <x v="1"/>
    <x v="708"/>
    <x v="331"/>
    <x v="573"/>
    <x v="143"/>
    <m/>
    <m/>
    <s v="Amazon"/>
    <s v="Amazon"/>
    <n v="13290.4"/>
    <n v="57542997.559999913"/>
    <n v="57542997.559999913"/>
    <s v="Alexandria"/>
  </r>
  <r>
    <x v="709"/>
    <x v="0"/>
    <x v="0"/>
    <x v="0"/>
    <x v="1"/>
    <x v="2"/>
    <x v="709"/>
    <x v="4"/>
    <x v="709"/>
    <x v="69"/>
    <x v="654"/>
    <x v="73"/>
    <m/>
    <m/>
    <s v="Jumia"/>
    <s v="Jum"/>
    <n v="26648.76"/>
    <n v="92327183.770000085"/>
    <n v="92327183.770000085"/>
    <s v="Casablanca"/>
  </r>
  <r>
    <x v="710"/>
    <x v="5"/>
    <x v="1"/>
    <x v="5"/>
    <x v="1"/>
    <x v="5"/>
    <x v="710"/>
    <x v="0"/>
    <x v="710"/>
    <x v="332"/>
    <x v="104"/>
    <x v="194"/>
    <m/>
    <m/>
    <s v="Jumia"/>
    <s v="Jum"/>
    <n v="27872.98"/>
    <n v="91504159.730000004"/>
    <n v="91504159.730000004"/>
    <s v="Giza"/>
  </r>
  <r>
    <x v="711"/>
    <x v="7"/>
    <x v="0"/>
    <x v="7"/>
    <x v="1"/>
    <x v="1"/>
    <x v="711"/>
    <x v="1"/>
    <x v="711"/>
    <x v="55"/>
    <x v="471"/>
    <x v="112"/>
    <m/>
    <m/>
    <s v="Jumia"/>
    <s v="Jum"/>
    <n v="13290.4"/>
    <n v="92327183.770000085"/>
    <n v="92327183.770000085"/>
    <s v="Alexandria"/>
  </r>
  <r>
    <x v="712"/>
    <x v="5"/>
    <x v="1"/>
    <x v="5"/>
    <x v="2"/>
    <x v="3"/>
    <x v="712"/>
    <x v="0"/>
    <x v="712"/>
    <x v="290"/>
    <x v="655"/>
    <x v="217"/>
    <m/>
    <m/>
    <s v="Amazon"/>
    <s v="Amazon"/>
    <n v="3665.44"/>
    <n v="91504159.730000004"/>
    <n v="91504159.730000004"/>
    <s v="Dubai"/>
  </r>
  <r>
    <x v="713"/>
    <x v="3"/>
    <x v="3"/>
    <x v="3"/>
    <x v="2"/>
    <x v="1"/>
    <x v="713"/>
    <x v="1"/>
    <x v="713"/>
    <x v="22"/>
    <x v="656"/>
    <x v="129"/>
    <m/>
    <m/>
    <s v="Amazon"/>
    <s v="Amazon"/>
    <n v="13290.4"/>
    <n v="57542997.559999913"/>
    <n v="57542997.559999913"/>
    <s v="Alexandria"/>
  </r>
  <r>
    <x v="714"/>
    <x v="1"/>
    <x v="1"/>
    <x v="1"/>
    <x v="0"/>
    <x v="5"/>
    <x v="714"/>
    <x v="0"/>
    <x v="714"/>
    <x v="249"/>
    <x v="657"/>
    <x v="209"/>
    <m/>
    <m/>
    <s v="sq"/>
    <s v="sq"/>
    <n v="27872.98"/>
    <n v="91504159.730000004"/>
    <n v="91504159.730000004"/>
    <s v="Giza"/>
  </r>
  <r>
    <x v="715"/>
    <x v="3"/>
    <x v="3"/>
    <x v="3"/>
    <x v="1"/>
    <x v="2"/>
    <x v="715"/>
    <x v="4"/>
    <x v="715"/>
    <x v="159"/>
    <x v="658"/>
    <x v="264"/>
    <m/>
    <m/>
    <s v="Jumia"/>
    <s v="Jum"/>
    <n v="26648.76"/>
    <n v="57542997.559999913"/>
    <n v="57542997.559999913"/>
    <s v="Casablanca"/>
  </r>
  <r>
    <x v="716"/>
    <x v="0"/>
    <x v="0"/>
    <x v="0"/>
    <x v="0"/>
    <x v="0"/>
    <x v="716"/>
    <x v="3"/>
    <x v="716"/>
    <x v="304"/>
    <x v="659"/>
    <x v="180"/>
    <m/>
    <m/>
    <s v="sq"/>
    <s v="sq"/>
    <n v="16284.02"/>
    <n v="92327183.770000085"/>
    <n v="92327183.770000085"/>
    <s v="Cairo"/>
  </r>
  <r>
    <x v="717"/>
    <x v="7"/>
    <x v="0"/>
    <x v="7"/>
    <x v="0"/>
    <x v="2"/>
    <x v="717"/>
    <x v="2"/>
    <x v="717"/>
    <x v="167"/>
    <x v="660"/>
    <x v="19"/>
    <m/>
    <m/>
    <s v="sq"/>
    <s v="sq"/>
    <n v="26648.76"/>
    <n v="92327183.770000085"/>
    <n v="92327183.770000085"/>
    <s v="Casablanca"/>
  </r>
  <r>
    <x v="718"/>
    <x v="2"/>
    <x v="2"/>
    <x v="2"/>
    <x v="0"/>
    <x v="4"/>
    <x v="718"/>
    <x v="1"/>
    <x v="718"/>
    <x v="222"/>
    <x v="661"/>
    <x v="157"/>
    <m/>
    <m/>
    <s v="sq"/>
    <s v="sq"/>
    <n v="99349.3"/>
    <n v="29200970.130000021"/>
    <n v="29200970.130000021"/>
    <s v="Riyadh"/>
  </r>
  <r>
    <x v="719"/>
    <x v="4"/>
    <x v="0"/>
    <x v="4"/>
    <x v="1"/>
    <x v="4"/>
    <x v="719"/>
    <x v="3"/>
    <x v="719"/>
    <x v="84"/>
    <x v="662"/>
    <x v="311"/>
    <m/>
    <m/>
    <s v="Jumia"/>
    <s v="Jum"/>
    <n v="99349.3"/>
    <n v="92327183.770000085"/>
    <n v="92327183.770000085"/>
    <s v="Riyadh"/>
  </r>
  <r>
    <x v="720"/>
    <x v="6"/>
    <x v="4"/>
    <x v="6"/>
    <x v="2"/>
    <x v="2"/>
    <x v="720"/>
    <x v="0"/>
    <x v="720"/>
    <x v="271"/>
    <x v="663"/>
    <x v="232"/>
    <m/>
    <m/>
    <s v="Amazon"/>
    <s v="Amazon"/>
    <n v="26648.76"/>
    <n v="31420413.200000018"/>
    <n v="31420413.200000018"/>
    <s v="Casablanca"/>
  </r>
  <r>
    <x v="721"/>
    <x v="0"/>
    <x v="0"/>
    <x v="0"/>
    <x v="2"/>
    <x v="3"/>
    <x v="721"/>
    <x v="1"/>
    <x v="721"/>
    <x v="58"/>
    <x v="440"/>
    <x v="242"/>
    <m/>
    <m/>
    <s v="Amazon"/>
    <s v="Amazon"/>
    <n v="3665.44"/>
    <n v="92327183.770000085"/>
    <n v="92327183.770000085"/>
    <s v="Dubai"/>
  </r>
  <r>
    <x v="722"/>
    <x v="9"/>
    <x v="1"/>
    <x v="9"/>
    <x v="0"/>
    <x v="4"/>
    <x v="722"/>
    <x v="3"/>
    <x v="722"/>
    <x v="240"/>
    <x v="664"/>
    <x v="139"/>
    <m/>
    <m/>
    <s v="sq"/>
    <s v="sq"/>
    <n v="99349.3"/>
    <n v="91504159.730000004"/>
    <n v="91504159.730000004"/>
    <s v="Riyadh"/>
  </r>
  <r>
    <x v="723"/>
    <x v="0"/>
    <x v="0"/>
    <x v="0"/>
    <x v="1"/>
    <x v="2"/>
    <x v="723"/>
    <x v="0"/>
    <x v="723"/>
    <x v="286"/>
    <x v="665"/>
    <x v="72"/>
    <m/>
    <m/>
    <s v="Jumia"/>
    <s v="Jum"/>
    <n v="26648.76"/>
    <n v="92327183.770000085"/>
    <n v="92327183.770000085"/>
    <s v="Casablanca"/>
  </r>
  <r>
    <x v="724"/>
    <x v="5"/>
    <x v="1"/>
    <x v="5"/>
    <x v="2"/>
    <x v="1"/>
    <x v="724"/>
    <x v="3"/>
    <x v="724"/>
    <x v="55"/>
    <x v="666"/>
    <x v="140"/>
    <m/>
    <m/>
    <s v="Amazon"/>
    <s v="Amazon"/>
    <n v="13290.4"/>
    <n v="91504159.730000004"/>
    <n v="91504159.730000004"/>
    <s v="Alexandria"/>
  </r>
  <r>
    <x v="725"/>
    <x v="6"/>
    <x v="4"/>
    <x v="6"/>
    <x v="1"/>
    <x v="2"/>
    <x v="725"/>
    <x v="0"/>
    <x v="725"/>
    <x v="236"/>
    <x v="667"/>
    <x v="41"/>
    <m/>
    <m/>
    <s v="Jumia"/>
    <s v="Jum"/>
    <n v="26648.76"/>
    <n v="31420413.200000018"/>
    <n v="31420413.200000018"/>
    <s v="Casablanca"/>
  </r>
  <r>
    <x v="726"/>
    <x v="3"/>
    <x v="3"/>
    <x v="3"/>
    <x v="0"/>
    <x v="3"/>
    <x v="726"/>
    <x v="1"/>
    <x v="726"/>
    <x v="333"/>
    <x v="512"/>
    <x v="201"/>
    <m/>
    <m/>
    <s v="sq"/>
    <s v="sq"/>
    <n v="3665.44"/>
    <n v="57542997.559999913"/>
    <n v="57542997.559999913"/>
    <s v="Dubai"/>
  </r>
  <r>
    <x v="727"/>
    <x v="7"/>
    <x v="0"/>
    <x v="7"/>
    <x v="2"/>
    <x v="1"/>
    <x v="727"/>
    <x v="2"/>
    <x v="727"/>
    <x v="47"/>
    <x v="668"/>
    <x v="155"/>
    <m/>
    <m/>
    <s v="Amazon"/>
    <s v="Amazon"/>
    <n v="13290.4"/>
    <n v="92327183.770000085"/>
    <n v="92327183.770000085"/>
    <s v="Alexandria"/>
  </r>
  <r>
    <x v="728"/>
    <x v="8"/>
    <x v="3"/>
    <x v="8"/>
    <x v="1"/>
    <x v="3"/>
    <x v="728"/>
    <x v="3"/>
    <x v="728"/>
    <x v="334"/>
    <x v="669"/>
    <x v="158"/>
    <m/>
    <m/>
    <s v="Jumia"/>
    <s v="Jum"/>
    <n v="3665.44"/>
    <n v="57542997.559999913"/>
    <n v="57542997.559999913"/>
    <s v="Dubai"/>
  </r>
  <r>
    <x v="729"/>
    <x v="9"/>
    <x v="1"/>
    <x v="9"/>
    <x v="2"/>
    <x v="1"/>
    <x v="729"/>
    <x v="0"/>
    <x v="729"/>
    <x v="126"/>
    <x v="670"/>
    <x v="39"/>
    <m/>
    <m/>
    <s v="Amazon"/>
    <s v="Amazon"/>
    <n v="13290.4"/>
    <n v="91504159.730000004"/>
    <n v="91504159.730000004"/>
    <s v="Alexandria"/>
  </r>
  <r>
    <x v="730"/>
    <x v="6"/>
    <x v="4"/>
    <x v="6"/>
    <x v="1"/>
    <x v="5"/>
    <x v="730"/>
    <x v="2"/>
    <x v="730"/>
    <x v="335"/>
    <x v="671"/>
    <x v="218"/>
    <m/>
    <m/>
    <s v="Jumia"/>
    <s v="Jum"/>
    <n v="27872.98"/>
    <n v="31420413.200000018"/>
    <n v="31420413.200000018"/>
    <s v="Giza"/>
  </r>
  <r>
    <x v="731"/>
    <x v="2"/>
    <x v="2"/>
    <x v="2"/>
    <x v="1"/>
    <x v="5"/>
    <x v="731"/>
    <x v="2"/>
    <x v="731"/>
    <x v="198"/>
    <x v="672"/>
    <x v="312"/>
    <m/>
    <m/>
    <s v="Jumia"/>
    <s v="Jum"/>
    <n v="27872.98"/>
    <n v="29200970.130000021"/>
    <n v="29200970.130000021"/>
    <s v="Giza"/>
  </r>
  <r>
    <x v="732"/>
    <x v="6"/>
    <x v="4"/>
    <x v="6"/>
    <x v="1"/>
    <x v="1"/>
    <x v="732"/>
    <x v="3"/>
    <x v="732"/>
    <x v="221"/>
    <x v="673"/>
    <x v="313"/>
    <m/>
    <m/>
    <s v="Jumia"/>
    <s v="Jum"/>
    <n v="13290.4"/>
    <n v="31420413.200000018"/>
    <n v="31420413.200000018"/>
    <s v="Alexandria"/>
  </r>
  <r>
    <x v="733"/>
    <x v="8"/>
    <x v="3"/>
    <x v="8"/>
    <x v="0"/>
    <x v="5"/>
    <x v="733"/>
    <x v="3"/>
    <x v="733"/>
    <x v="32"/>
    <x v="674"/>
    <x v="92"/>
    <m/>
    <m/>
    <s v="sq"/>
    <s v="sq"/>
    <n v="27872.98"/>
    <n v="57542997.559999913"/>
    <n v="57542997.559999913"/>
    <s v="Giza"/>
  </r>
  <r>
    <x v="734"/>
    <x v="7"/>
    <x v="0"/>
    <x v="7"/>
    <x v="0"/>
    <x v="2"/>
    <x v="734"/>
    <x v="4"/>
    <x v="734"/>
    <x v="280"/>
    <x v="675"/>
    <x v="36"/>
    <m/>
    <m/>
    <s v="sq"/>
    <s v="sq"/>
    <n v="26648.76"/>
    <n v="92327183.770000085"/>
    <n v="92327183.770000085"/>
    <s v="Casablanca"/>
  </r>
  <r>
    <x v="735"/>
    <x v="6"/>
    <x v="4"/>
    <x v="6"/>
    <x v="0"/>
    <x v="1"/>
    <x v="735"/>
    <x v="2"/>
    <x v="735"/>
    <x v="298"/>
    <x v="676"/>
    <x v="104"/>
    <m/>
    <m/>
    <s v="sq"/>
    <s v="sq"/>
    <n v="13290.4"/>
    <n v="31420413.200000018"/>
    <n v="31420413.200000018"/>
    <s v="Alexandria"/>
  </r>
  <r>
    <x v="736"/>
    <x v="3"/>
    <x v="3"/>
    <x v="3"/>
    <x v="1"/>
    <x v="4"/>
    <x v="736"/>
    <x v="1"/>
    <x v="736"/>
    <x v="311"/>
    <x v="677"/>
    <x v="224"/>
    <m/>
    <m/>
    <s v="Jumia"/>
    <s v="Jum"/>
    <n v="99349.3"/>
    <n v="57542997.559999913"/>
    <n v="57542997.559999913"/>
    <s v="Riyadh"/>
  </r>
  <r>
    <x v="737"/>
    <x v="9"/>
    <x v="1"/>
    <x v="9"/>
    <x v="0"/>
    <x v="0"/>
    <x v="737"/>
    <x v="2"/>
    <x v="737"/>
    <x v="288"/>
    <x v="678"/>
    <x v="156"/>
    <m/>
    <m/>
    <s v="sq"/>
    <s v="sq"/>
    <n v="16284.02"/>
    <n v="91504159.730000004"/>
    <n v="91504159.730000004"/>
    <s v="Cairo"/>
  </r>
  <r>
    <x v="738"/>
    <x v="2"/>
    <x v="2"/>
    <x v="2"/>
    <x v="0"/>
    <x v="5"/>
    <x v="738"/>
    <x v="2"/>
    <x v="738"/>
    <x v="167"/>
    <x v="679"/>
    <x v="267"/>
    <m/>
    <m/>
    <s v="sq"/>
    <s v="sq"/>
    <n v="27872.98"/>
    <n v="29200970.130000021"/>
    <n v="29200970.130000021"/>
    <s v="Giza"/>
  </r>
  <r>
    <x v="739"/>
    <x v="8"/>
    <x v="3"/>
    <x v="8"/>
    <x v="1"/>
    <x v="2"/>
    <x v="739"/>
    <x v="0"/>
    <x v="739"/>
    <x v="22"/>
    <x v="680"/>
    <x v="0"/>
    <m/>
    <m/>
    <s v="Jumia"/>
    <s v="Jum"/>
    <n v="26648.76"/>
    <n v="57542997.559999913"/>
    <n v="57542997.559999913"/>
    <s v="Casablanca"/>
  </r>
  <r>
    <x v="740"/>
    <x v="7"/>
    <x v="0"/>
    <x v="7"/>
    <x v="0"/>
    <x v="4"/>
    <x v="740"/>
    <x v="0"/>
    <x v="740"/>
    <x v="110"/>
    <x v="681"/>
    <x v="91"/>
    <m/>
    <m/>
    <s v="sq"/>
    <s v="sq"/>
    <n v="99349.3"/>
    <n v="92327183.770000085"/>
    <n v="92327183.770000085"/>
    <s v="Riyadh"/>
  </r>
  <r>
    <x v="741"/>
    <x v="9"/>
    <x v="1"/>
    <x v="9"/>
    <x v="2"/>
    <x v="1"/>
    <x v="741"/>
    <x v="2"/>
    <x v="741"/>
    <x v="155"/>
    <x v="682"/>
    <x v="61"/>
    <m/>
    <m/>
    <s v="Amazon"/>
    <s v="Amazon"/>
    <n v="13290.4"/>
    <n v="91504159.730000004"/>
    <n v="91504159.730000004"/>
    <s v="Alexandria"/>
  </r>
  <r>
    <x v="742"/>
    <x v="5"/>
    <x v="1"/>
    <x v="5"/>
    <x v="2"/>
    <x v="1"/>
    <x v="742"/>
    <x v="2"/>
    <x v="742"/>
    <x v="137"/>
    <x v="683"/>
    <x v="314"/>
    <m/>
    <m/>
    <s v="Amazon"/>
    <s v="Amazon"/>
    <n v="13290.4"/>
    <n v="91504159.730000004"/>
    <n v="91504159.730000004"/>
    <s v="Alexandria"/>
  </r>
  <r>
    <x v="743"/>
    <x v="3"/>
    <x v="3"/>
    <x v="3"/>
    <x v="2"/>
    <x v="3"/>
    <x v="743"/>
    <x v="3"/>
    <x v="743"/>
    <x v="336"/>
    <x v="684"/>
    <x v="206"/>
    <m/>
    <m/>
    <s v="Amazon"/>
    <s v="Amazon"/>
    <n v="3665.44"/>
    <n v="57542997.559999913"/>
    <n v="57542997.559999913"/>
    <s v="Dubai"/>
  </r>
  <r>
    <x v="744"/>
    <x v="1"/>
    <x v="1"/>
    <x v="1"/>
    <x v="1"/>
    <x v="3"/>
    <x v="744"/>
    <x v="3"/>
    <x v="744"/>
    <x v="337"/>
    <x v="685"/>
    <x v="315"/>
    <m/>
    <m/>
    <s v="Jumia"/>
    <s v="Jum"/>
    <n v="3665.44"/>
    <n v="91504159.730000004"/>
    <n v="91504159.730000004"/>
    <s v="Dubai"/>
  </r>
  <r>
    <x v="745"/>
    <x v="9"/>
    <x v="1"/>
    <x v="9"/>
    <x v="1"/>
    <x v="5"/>
    <x v="745"/>
    <x v="1"/>
    <x v="745"/>
    <x v="307"/>
    <x v="686"/>
    <x v="68"/>
    <m/>
    <m/>
    <s v="Jumia"/>
    <s v="Jum"/>
    <n v="27872.98"/>
    <n v="91504159.730000004"/>
    <n v="91504159.730000004"/>
    <s v="Giza"/>
  </r>
  <r>
    <x v="746"/>
    <x v="0"/>
    <x v="0"/>
    <x v="0"/>
    <x v="0"/>
    <x v="5"/>
    <x v="746"/>
    <x v="1"/>
    <x v="746"/>
    <x v="106"/>
    <x v="687"/>
    <x v="316"/>
    <m/>
    <m/>
    <s v="sq"/>
    <s v="sq"/>
    <n v="27872.98"/>
    <n v="92327183.770000085"/>
    <n v="92327183.770000085"/>
    <s v="Giza"/>
  </r>
  <r>
    <x v="747"/>
    <x v="4"/>
    <x v="0"/>
    <x v="4"/>
    <x v="1"/>
    <x v="0"/>
    <x v="747"/>
    <x v="1"/>
    <x v="747"/>
    <x v="28"/>
    <x v="688"/>
    <x v="183"/>
    <m/>
    <m/>
    <s v="Jumia"/>
    <s v="Jum"/>
    <n v="16284.02"/>
    <n v="92327183.770000085"/>
    <n v="92327183.770000085"/>
    <s v="Cairo"/>
  </r>
  <r>
    <x v="748"/>
    <x v="6"/>
    <x v="4"/>
    <x v="6"/>
    <x v="1"/>
    <x v="2"/>
    <x v="748"/>
    <x v="1"/>
    <x v="748"/>
    <x v="53"/>
    <x v="689"/>
    <x v="150"/>
    <m/>
    <m/>
    <s v="Jumia"/>
    <s v="Jum"/>
    <n v="26648.76"/>
    <n v="31420413.200000018"/>
    <n v="31420413.200000018"/>
    <s v="Casablanca"/>
  </r>
  <r>
    <x v="749"/>
    <x v="3"/>
    <x v="3"/>
    <x v="3"/>
    <x v="2"/>
    <x v="5"/>
    <x v="749"/>
    <x v="0"/>
    <x v="749"/>
    <x v="337"/>
    <x v="690"/>
    <x v="17"/>
    <m/>
    <m/>
    <s v="Amazon"/>
    <s v="Amazon"/>
    <n v="27872.98"/>
    <n v="57542997.559999913"/>
    <n v="57542997.559999913"/>
    <s v="Giza"/>
  </r>
  <r>
    <x v="750"/>
    <x v="1"/>
    <x v="1"/>
    <x v="1"/>
    <x v="0"/>
    <x v="1"/>
    <x v="750"/>
    <x v="0"/>
    <x v="750"/>
    <x v="338"/>
    <x v="691"/>
    <x v="116"/>
    <m/>
    <m/>
    <s v="sq"/>
    <s v="sq"/>
    <n v="13290.4"/>
    <n v="91504159.730000004"/>
    <n v="91504159.730000004"/>
    <s v="Alexandria"/>
  </r>
  <r>
    <x v="751"/>
    <x v="3"/>
    <x v="3"/>
    <x v="3"/>
    <x v="2"/>
    <x v="3"/>
    <x v="751"/>
    <x v="4"/>
    <x v="751"/>
    <x v="303"/>
    <x v="692"/>
    <x v="258"/>
    <m/>
    <m/>
    <s v="Amazon"/>
    <s v="Amazon"/>
    <n v="3665.44"/>
    <n v="57542997.559999913"/>
    <n v="57542997.559999913"/>
    <s v="Dubai"/>
  </r>
  <r>
    <x v="752"/>
    <x v="0"/>
    <x v="0"/>
    <x v="0"/>
    <x v="1"/>
    <x v="5"/>
    <x v="752"/>
    <x v="1"/>
    <x v="752"/>
    <x v="329"/>
    <x v="693"/>
    <x v="317"/>
    <m/>
    <m/>
    <s v="Jumia"/>
    <s v="Jum"/>
    <n v="27872.98"/>
    <n v="92327183.770000085"/>
    <n v="92327183.770000085"/>
    <s v="Giza"/>
  </r>
  <r>
    <x v="753"/>
    <x v="3"/>
    <x v="3"/>
    <x v="3"/>
    <x v="1"/>
    <x v="5"/>
    <x v="753"/>
    <x v="1"/>
    <x v="753"/>
    <x v="35"/>
    <x v="694"/>
    <x v="93"/>
    <m/>
    <m/>
    <s v="Jumia"/>
    <s v="Jum"/>
    <n v="27872.98"/>
    <n v="57542997.559999913"/>
    <n v="57542997.559999913"/>
    <s v="Giza"/>
  </r>
  <r>
    <x v="754"/>
    <x v="3"/>
    <x v="3"/>
    <x v="3"/>
    <x v="0"/>
    <x v="4"/>
    <x v="754"/>
    <x v="0"/>
    <x v="754"/>
    <x v="184"/>
    <x v="695"/>
    <x v="104"/>
    <m/>
    <m/>
    <s v="sq"/>
    <s v="sq"/>
    <n v="99349.3"/>
    <n v="57542997.559999913"/>
    <n v="57542997.559999913"/>
    <s v="Riyadh"/>
  </r>
  <r>
    <x v="755"/>
    <x v="9"/>
    <x v="1"/>
    <x v="9"/>
    <x v="1"/>
    <x v="5"/>
    <x v="755"/>
    <x v="2"/>
    <x v="755"/>
    <x v="17"/>
    <x v="264"/>
    <x v="168"/>
    <m/>
    <m/>
    <s v="Jumia"/>
    <s v="Jum"/>
    <n v="27872.98"/>
    <n v="91504159.730000004"/>
    <n v="91504159.730000004"/>
    <s v="Giza"/>
  </r>
  <r>
    <x v="756"/>
    <x v="9"/>
    <x v="1"/>
    <x v="9"/>
    <x v="1"/>
    <x v="0"/>
    <x v="756"/>
    <x v="4"/>
    <x v="756"/>
    <x v="105"/>
    <x v="696"/>
    <x v="23"/>
    <m/>
    <m/>
    <s v="Jumia"/>
    <s v="Jum"/>
    <n v="16284.02"/>
    <n v="91504159.730000004"/>
    <n v="91504159.730000004"/>
    <s v="Cairo"/>
  </r>
  <r>
    <x v="757"/>
    <x v="7"/>
    <x v="0"/>
    <x v="7"/>
    <x v="1"/>
    <x v="4"/>
    <x v="757"/>
    <x v="4"/>
    <x v="757"/>
    <x v="124"/>
    <x v="697"/>
    <x v="141"/>
    <m/>
    <m/>
    <s v="Jumia"/>
    <s v="Jum"/>
    <n v="99349.3"/>
    <n v="92327183.770000085"/>
    <n v="92327183.770000085"/>
    <s v="Riyadh"/>
  </r>
  <r>
    <x v="758"/>
    <x v="0"/>
    <x v="0"/>
    <x v="0"/>
    <x v="1"/>
    <x v="5"/>
    <x v="758"/>
    <x v="2"/>
    <x v="758"/>
    <x v="328"/>
    <x v="698"/>
    <x v="230"/>
    <m/>
    <m/>
    <s v="Jumia"/>
    <s v="Jum"/>
    <n v="27872.98"/>
    <n v="92327183.770000085"/>
    <n v="92327183.770000085"/>
    <s v="Giza"/>
  </r>
  <r>
    <x v="759"/>
    <x v="7"/>
    <x v="0"/>
    <x v="7"/>
    <x v="1"/>
    <x v="3"/>
    <x v="759"/>
    <x v="1"/>
    <x v="759"/>
    <x v="191"/>
    <x v="699"/>
    <x v="200"/>
    <m/>
    <m/>
    <s v="Jumia"/>
    <s v="Jum"/>
    <n v="3665.44"/>
    <n v="92327183.770000085"/>
    <n v="92327183.770000085"/>
    <s v="Dubai"/>
  </r>
  <r>
    <x v="760"/>
    <x v="4"/>
    <x v="0"/>
    <x v="4"/>
    <x v="0"/>
    <x v="1"/>
    <x v="760"/>
    <x v="0"/>
    <x v="760"/>
    <x v="286"/>
    <x v="700"/>
    <x v="223"/>
    <m/>
    <m/>
    <s v="sq"/>
    <s v="sq"/>
    <n v="13290.4"/>
    <n v="92327183.770000085"/>
    <n v="92327183.770000085"/>
    <s v="Alexandria"/>
  </r>
  <r>
    <x v="761"/>
    <x v="9"/>
    <x v="1"/>
    <x v="9"/>
    <x v="1"/>
    <x v="2"/>
    <x v="761"/>
    <x v="4"/>
    <x v="761"/>
    <x v="154"/>
    <x v="701"/>
    <x v="214"/>
    <m/>
    <m/>
    <s v="Jumia"/>
    <s v="Jum"/>
    <n v="26648.76"/>
    <n v="91504159.730000004"/>
    <n v="91504159.730000004"/>
    <s v="Casablanca"/>
  </r>
  <r>
    <x v="762"/>
    <x v="0"/>
    <x v="0"/>
    <x v="0"/>
    <x v="0"/>
    <x v="0"/>
    <x v="762"/>
    <x v="4"/>
    <x v="762"/>
    <x v="222"/>
    <x v="702"/>
    <x v="151"/>
    <m/>
    <m/>
    <s v="sq"/>
    <s v="sq"/>
    <n v="16284.02"/>
    <n v="92327183.770000085"/>
    <n v="92327183.770000085"/>
    <s v="Cairo"/>
  </r>
  <r>
    <x v="763"/>
    <x v="9"/>
    <x v="1"/>
    <x v="9"/>
    <x v="1"/>
    <x v="5"/>
    <x v="763"/>
    <x v="4"/>
    <x v="763"/>
    <x v="328"/>
    <x v="703"/>
    <x v="82"/>
    <m/>
    <m/>
    <s v="Jumia"/>
    <s v="Jum"/>
    <n v="27872.98"/>
    <n v="91504159.730000004"/>
    <n v="91504159.730000004"/>
    <s v="Giza"/>
  </r>
  <r>
    <x v="764"/>
    <x v="7"/>
    <x v="0"/>
    <x v="7"/>
    <x v="2"/>
    <x v="3"/>
    <x v="764"/>
    <x v="2"/>
    <x v="764"/>
    <x v="204"/>
    <x v="496"/>
    <x v="36"/>
    <m/>
    <m/>
    <s v="Amazon"/>
    <s v="Amazon"/>
    <n v="3665.44"/>
    <n v="92327183.770000085"/>
    <n v="92327183.770000085"/>
    <s v="Dubai"/>
  </r>
  <r>
    <x v="765"/>
    <x v="8"/>
    <x v="3"/>
    <x v="8"/>
    <x v="0"/>
    <x v="5"/>
    <x v="765"/>
    <x v="2"/>
    <x v="765"/>
    <x v="339"/>
    <x v="704"/>
    <x v="318"/>
    <m/>
    <m/>
    <s v="sq"/>
    <s v="sq"/>
    <n v="27872.98"/>
    <n v="57542997.559999913"/>
    <n v="57542997.559999913"/>
    <s v="Giza"/>
  </r>
  <r>
    <x v="766"/>
    <x v="8"/>
    <x v="3"/>
    <x v="8"/>
    <x v="0"/>
    <x v="4"/>
    <x v="766"/>
    <x v="3"/>
    <x v="766"/>
    <x v="128"/>
    <x v="705"/>
    <x v="249"/>
    <m/>
    <m/>
    <s v="sq"/>
    <s v="sq"/>
    <n v="99349.3"/>
    <n v="57542997.559999913"/>
    <n v="57542997.559999913"/>
    <s v="Riyadh"/>
  </r>
  <r>
    <x v="767"/>
    <x v="2"/>
    <x v="2"/>
    <x v="2"/>
    <x v="0"/>
    <x v="4"/>
    <x v="767"/>
    <x v="4"/>
    <x v="767"/>
    <x v="140"/>
    <x v="23"/>
    <x v="116"/>
    <m/>
    <m/>
    <s v="sq"/>
    <s v="sq"/>
    <n v="99349.3"/>
    <n v="29200970.130000021"/>
    <n v="29200970.130000021"/>
    <s v="Riyadh"/>
  </r>
  <r>
    <x v="768"/>
    <x v="0"/>
    <x v="0"/>
    <x v="0"/>
    <x v="2"/>
    <x v="3"/>
    <x v="768"/>
    <x v="4"/>
    <x v="768"/>
    <x v="143"/>
    <x v="706"/>
    <x v="319"/>
    <m/>
    <m/>
    <s v="Amazon"/>
    <s v="Amazon"/>
    <n v="3665.44"/>
    <n v="92327183.770000085"/>
    <n v="92327183.770000085"/>
    <s v="Dubai"/>
  </r>
  <r>
    <x v="769"/>
    <x v="3"/>
    <x v="3"/>
    <x v="3"/>
    <x v="2"/>
    <x v="0"/>
    <x v="769"/>
    <x v="1"/>
    <x v="769"/>
    <x v="160"/>
    <x v="418"/>
    <x v="164"/>
    <m/>
    <m/>
    <s v="Amazon"/>
    <s v="Amazon"/>
    <n v="16284.02"/>
    <n v="57542997.559999913"/>
    <n v="57542997.559999913"/>
    <s v="Cairo"/>
  </r>
  <r>
    <x v="770"/>
    <x v="4"/>
    <x v="0"/>
    <x v="4"/>
    <x v="0"/>
    <x v="5"/>
    <x v="770"/>
    <x v="2"/>
    <x v="770"/>
    <x v="330"/>
    <x v="707"/>
    <x v="161"/>
    <m/>
    <m/>
    <s v="sq"/>
    <s v="sq"/>
    <n v="27872.98"/>
    <n v="92327183.770000085"/>
    <n v="92327183.770000085"/>
    <s v="Giza"/>
  </r>
  <r>
    <x v="771"/>
    <x v="8"/>
    <x v="3"/>
    <x v="8"/>
    <x v="1"/>
    <x v="1"/>
    <x v="771"/>
    <x v="0"/>
    <x v="771"/>
    <x v="86"/>
    <x v="293"/>
    <x v="86"/>
    <m/>
    <m/>
    <s v="Jumia"/>
    <s v="Jum"/>
    <n v="13290.4"/>
    <n v="57542997.559999913"/>
    <n v="57542997.559999913"/>
    <s v="Alexandria"/>
  </r>
  <r>
    <x v="772"/>
    <x v="9"/>
    <x v="1"/>
    <x v="9"/>
    <x v="1"/>
    <x v="0"/>
    <x v="772"/>
    <x v="0"/>
    <x v="772"/>
    <x v="98"/>
    <x v="708"/>
    <x v="34"/>
    <m/>
    <m/>
    <s v="Jumia"/>
    <s v="Jum"/>
    <n v="16284.02"/>
    <n v="91504159.730000004"/>
    <n v="91504159.730000004"/>
    <s v="Cairo"/>
  </r>
  <r>
    <x v="773"/>
    <x v="3"/>
    <x v="3"/>
    <x v="3"/>
    <x v="1"/>
    <x v="5"/>
    <x v="773"/>
    <x v="3"/>
    <x v="773"/>
    <x v="86"/>
    <x v="709"/>
    <x v="28"/>
    <m/>
    <m/>
    <s v="Jumia"/>
    <s v="Jum"/>
    <n v="27872.98"/>
    <n v="57542997.559999913"/>
    <n v="57542997.559999913"/>
    <s v="Giza"/>
  </r>
  <r>
    <x v="774"/>
    <x v="9"/>
    <x v="1"/>
    <x v="9"/>
    <x v="0"/>
    <x v="4"/>
    <x v="774"/>
    <x v="0"/>
    <x v="774"/>
    <x v="235"/>
    <x v="710"/>
    <x v="86"/>
    <m/>
    <m/>
    <s v="sq"/>
    <s v="sq"/>
    <n v="99349.3"/>
    <n v="91504159.730000004"/>
    <n v="91504159.730000004"/>
    <s v="Riyadh"/>
  </r>
  <r>
    <x v="775"/>
    <x v="5"/>
    <x v="1"/>
    <x v="5"/>
    <x v="1"/>
    <x v="5"/>
    <x v="775"/>
    <x v="2"/>
    <x v="775"/>
    <x v="174"/>
    <x v="554"/>
    <x v="263"/>
    <m/>
    <m/>
    <s v="Jumia"/>
    <s v="Jum"/>
    <n v="27872.98"/>
    <n v="91504159.730000004"/>
    <n v="91504159.730000004"/>
    <s v="Giza"/>
  </r>
  <r>
    <x v="776"/>
    <x v="0"/>
    <x v="0"/>
    <x v="0"/>
    <x v="0"/>
    <x v="5"/>
    <x v="776"/>
    <x v="4"/>
    <x v="776"/>
    <x v="86"/>
    <x v="711"/>
    <x v="104"/>
    <m/>
    <m/>
    <s v="sq"/>
    <s v="sq"/>
    <n v="27872.98"/>
    <n v="92327183.770000085"/>
    <n v="92327183.770000085"/>
    <s v="Giza"/>
  </r>
  <r>
    <x v="777"/>
    <x v="3"/>
    <x v="3"/>
    <x v="3"/>
    <x v="0"/>
    <x v="2"/>
    <x v="777"/>
    <x v="0"/>
    <x v="777"/>
    <x v="37"/>
    <x v="409"/>
    <x v="140"/>
    <m/>
    <m/>
    <s v="sq"/>
    <s v="sq"/>
    <n v="26648.76"/>
    <n v="57542997.559999913"/>
    <n v="57542997.559999913"/>
    <s v="Casablanca"/>
  </r>
  <r>
    <x v="778"/>
    <x v="7"/>
    <x v="0"/>
    <x v="7"/>
    <x v="2"/>
    <x v="3"/>
    <x v="778"/>
    <x v="4"/>
    <x v="778"/>
    <x v="306"/>
    <x v="489"/>
    <x v="320"/>
    <m/>
    <m/>
    <s v="Amazon"/>
    <s v="Amazon"/>
    <n v="3665.44"/>
    <n v="92327183.770000085"/>
    <n v="92327183.770000085"/>
    <s v="Dubai"/>
  </r>
  <r>
    <x v="779"/>
    <x v="4"/>
    <x v="0"/>
    <x v="4"/>
    <x v="2"/>
    <x v="1"/>
    <x v="779"/>
    <x v="1"/>
    <x v="779"/>
    <x v="340"/>
    <x v="712"/>
    <x v="39"/>
    <m/>
    <m/>
    <s v="Amazon"/>
    <s v="Amazon"/>
    <n v="13290.4"/>
    <n v="92327183.770000085"/>
    <n v="92327183.770000085"/>
    <s v="Alexandria"/>
  </r>
  <r>
    <x v="780"/>
    <x v="5"/>
    <x v="1"/>
    <x v="5"/>
    <x v="1"/>
    <x v="4"/>
    <x v="780"/>
    <x v="4"/>
    <x v="780"/>
    <x v="113"/>
    <x v="713"/>
    <x v="86"/>
    <m/>
    <m/>
    <s v="Jumia"/>
    <s v="Jum"/>
    <n v="99349.3"/>
    <n v="91504159.730000004"/>
    <n v="91504159.730000004"/>
    <s v="Riyadh"/>
  </r>
  <r>
    <x v="781"/>
    <x v="0"/>
    <x v="0"/>
    <x v="0"/>
    <x v="1"/>
    <x v="1"/>
    <x v="781"/>
    <x v="2"/>
    <x v="781"/>
    <x v="14"/>
    <x v="714"/>
    <x v="166"/>
    <m/>
    <m/>
    <s v="Jumia"/>
    <s v="Jum"/>
    <n v="13290.4"/>
    <n v="92327183.770000085"/>
    <n v="92327183.770000085"/>
    <s v="Alexandria"/>
  </r>
  <r>
    <x v="782"/>
    <x v="9"/>
    <x v="1"/>
    <x v="9"/>
    <x v="1"/>
    <x v="4"/>
    <x v="782"/>
    <x v="1"/>
    <x v="782"/>
    <x v="327"/>
    <x v="715"/>
    <x v="40"/>
    <m/>
    <m/>
    <s v="Jumia"/>
    <s v="Jum"/>
    <n v="99349.3"/>
    <n v="91504159.730000004"/>
    <n v="91504159.730000004"/>
    <s v="Riyadh"/>
  </r>
  <r>
    <x v="783"/>
    <x v="5"/>
    <x v="1"/>
    <x v="5"/>
    <x v="0"/>
    <x v="2"/>
    <x v="783"/>
    <x v="0"/>
    <x v="783"/>
    <x v="341"/>
    <x v="716"/>
    <x v="33"/>
    <m/>
    <m/>
    <s v="sq"/>
    <s v="sq"/>
    <n v="26648.76"/>
    <n v="91504159.730000004"/>
    <n v="91504159.730000004"/>
    <s v="Casablanca"/>
  </r>
  <r>
    <x v="784"/>
    <x v="2"/>
    <x v="2"/>
    <x v="2"/>
    <x v="2"/>
    <x v="1"/>
    <x v="784"/>
    <x v="3"/>
    <x v="784"/>
    <x v="342"/>
    <x v="717"/>
    <x v="258"/>
    <m/>
    <m/>
    <s v="Amazon"/>
    <s v="Amazon"/>
    <n v="13290.4"/>
    <n v="29200970.130000021"/>
    <n v="29200970.130000021"/>
    <s v="Alexandria"/>
  </r>
  <r>
    <x v="785"/>
    <x v="2"/>
    <x v="2"/>
    <x v="2"/>
    <x v="2"/>
    <x v="0"/>
    <x v="785"/>
    <x v="2"/>
    <x v="785"/>
    <x v="10"/>
    <x v="718"/>
    <x v="207"/>
    <m/>
    <m/>
    <s v="Amazon"/>
    <s v="Amazon"/>
    <n v="16284.02"/>
    <n v="29200970.130000021"/>
    <n v="29200970.130000021"/>
    <s v="Cairo"/>
  </r>
  <r>
    <x v="786"/>
    <x v="3"/>
    <x v="3"/>
    <x v="3"/>
    <x v="1"/>
    <x v="4"/>
    <x v="786"/>
    <x v="1"/>
    <x v="786"/>
    <x v="89"/>
    <x v="719"/>
    <x v="71"/>
    <m/>
    <m/>
    <s v="Jumia"/>
    <s v="Jum"/>
    <n v="99349.3"/>
    <n v="57542997.559999913"/>
    <n v="57542997.559999913"/>
    <s v="Riyadh"/>
  </r>
  <r>
    <x v="787"/>
    <x v="7"/>
    <x v="0"/>
    <x v="7"/>
    <x v="2"/>
    <x v="3"/>
    <x v="787"/>
    <x v="2"/>
    <x v="787"/>
    <x v="120"/>
    <x v="720"/>
    <x v="15"/>
    <m/>
    <m/>
    <s v="Amazon"/>
    <s v="Amazon"/>
    <n v="3665.44"/>
    <n v="92327183.770000085"/>
    <n v="92327183.770000085"/>
    <s v="Dubai"/>
  </r>
  <r>
    <x v="788"/>
    <x v="3"/>
    <x v="3"/>
    <x v="3"/>
    <x v="1"/>
    <x v="4"/>
    <x v="788"/>
    <x v="4"/>
    <x v="788"/>
    <x v="130"/>
    <x v="721"/>
    <x v="52"/>
    <m/>
    <m/>
    <s v="Jumia"/>
    <s v="Jum"/>
    <n v="99349.3"/>
    <n v="57542997.559999913"/>
    <n v="57542997.559999913"/>
    <s v="Riyadh"/>
  </r>
  <r>
    <x v="789"/>
    <x v="5"/>
    <x v="1"/>
    <x v="5"/>
    <x v="2"/>
    <x v="3"/>
    <x v="789"/>
    <x v="3"/>
    <x v="789"/>
    <x v="343"/>
    <x v="722"/>
    <x v="117"/>
    <m/>
    <m/>
    <s v="Amazon"/>
    <s v="Amazon"/>
    <n v="3665.44"/>
    <n v="91504159.730000004"/>
    <n v="91504159.730000004"/>
    <s v="Dubai"/>
  </r>
  <r>
    <x v="790"/>
    <x v="9"/>
    <x v="1"/>
    <x v="9"/>
    <x v="2"/>
    <x v="4"/>
    <x v="790"/>
    <x v="4"/>
    <x v="790"/>
    <x v="162"/>
    <x v="723"/>
    <x v="238"/>
    <m/>
    <m/>
    <s v="Amazon"/>
    <s v="Amazon"/>
    <n v="99349.3"/>
    <n v="91504159.730000004"/>
    <n v="91504159.730000004"/>
    <s v="Riyadh"/>
  </r>
  <r>
    <x v="791"/>
    <x v="3"/>
    <x v="3"/>
    <x v="3"/>
    <x v="1"/>
    <x v="4"/>
    <x v="791"/>
    <x v="1"/>
    <x v="791"/>
    <x v="227"/>
    <x v="724"/>
    <x v="75"/>
    <m/>
    <m/>
    <s v="Jumia"/>
    <s v="Jum"/>
    <n v="99349.3"/>
    <n v="57542997.559999913"/>
    <n v="57542997.559999913"/>
    <s v="Riyadh"/>
  </r>
  <r>
    <x v="792"/>
    <x v="2"/>
    <x v="2"/>
    <x v="2"/>
    <x v="2"/>
    <x v="1"/>
    <x v="792"/>
    <x v="2"/>
    <x v="792"/>
    <x v="344"/>
    <x v="725"/>
    <x v="239"/>
    <m/>
    <m/>
    <s v="Amazon"/>
    <s v="Amazon"/>
    <n v="13290.4"/>
    <n v="29200970.130000021"/>
    <n v="29200970.130000021"/>
    <s v="Alexandria"/>
  </r>
  <r>
    <x v="793"/>
    <x v="5"/>
    <x v="1"/>
    <x v="5"/>
    <x v="0"/>
    <x v="1"/>
    <x v="793"/>
    <x v="2"/>
    <x v="793"/>
    <x v="8"/>
    <x v="726"/>
    <x v="255"/>
    <m/>
    <m/>
    <s v="sq"/>
    <s v="sq"/>
    <n v="13290.4"/>
    <n v="91504159.730000004"/>
    <n v="91504159.730000004"/>
    <s v="Alexandria"/>
  </r>
  <r>
    <x v="794"/>
    <x v="8"/>
    <x v="3"/>
    <x v="8"/>
    <x v="2"/>
    <x v="0"/>
    <x v="794"/>
    <x v="1"/>
    <x v="794"/>
    <x v="242"/>
    <x v="727"/>
    <x v="114"/>
    <m/>
    <m/>
    <s v="Amazon"/>
    <s v="Amazon"/>
    <n v="16284.02"/>
    <n v="57542997.559999913"/>
    <n v="57542997.559999913"/>
    <s v="Cairo"/>
  </r>
  <r>
    <x v="795"/>
    <x v="4"/>
    <x v="0"/>
    <x v="4"/>
    <x v="0"/>
    <x v="2"/>
    <x v="795"/>
    <x v="4"/>
    <x v="795"/>
    <x v="135"/>
    <x v="728"/>
    <x v="178"/>
    <m/>
    <m/>
    <s v="sq"/>
    <s v="sq"/>
    <n v="26648.76"/>
    <n v="92327183.770000085"/>
    <n v="92327183.770000085"/>
    <s v="Casablanca"/>
  </r>
  <r>
    <x v="796"/>
    <x v="1"/>
    <x v="1"/>
    <x v="1"/>
    <x v="1"/>
    <x v="5"/>
    <x v="796"/>
    <x v="4"/>
    <x v="796"/>
    <x v="345"/>
    <x v="729"/>
    <x v="266"/>
    <m/>
    <m/>
    <s v="Jumia"/>
    <s v="Jum"/>
    <n v="27872.98"/>
    <n v="91504159.730000004"/>
    <n v="91504159.730000004"/>
    <s v="Giza"/>
  </r>
  <r>
    <x v="797"/>
    <x v="1"/>
    <x v="1"/>
    <x v="1"/>
    <x v="1"/>
    <x v="4"/>
    <x v="797"/>
    <x v="0"/>
    <x v="797"/>
    <x v="82"/>
    <x v="730"/>
    <x v="321"/>
    <m/>
    <m/>
    <s v="Jumia"/>
    <s v="Jum"/>
    <n v="99349.3"/>
    <n v="91504159.730000004"/>
    <n v="91504159.730000004"/>
    <s v="Riyadh"/>
  </r>
  <r>
    <x v="798"/>
    <x v="8"/>
    <x v="3"/>
    <x v="8"/>
    <x v="2"/>
    <x v="5"/>
    <x v="798"/>
    <x v="2"/>
    <x v="798"/>
    <x v="278"/>
    <x v="731"/>
    <x v="293"/>
    <m/>
    <m/>
    <s v="Amazon"/>
    <s v="Amazon"/>
    <n v="27872.98"/>
    <n v="57542997.559999913"/>
    <n v="57542997.559999913"/>
    <s v="Giza"/>
  </r>
  <r>
    <x v="799"/>
    <x v="8"/>
    <x v="3"/>
    <x v="8"/>
    <x v="2"/>
    <x v="0"/>
    <x v="799"/>
    <x v="2"/>
    <x v="799"/>
    <x v="166"/>
    <x v="732"/>
    <x v="322"/>
    <m/>
    <m/>
    <s v="Amazon"/>
    <s v="Amazon"/>
    <n v="16284.02"/>
    <n v="57542997.559999913"/>
    <n v="57542997.559999913"/>
    <s v="Cairo"/>
  </r>
  <r>
    <x v="800"/>
    <x v="5"/>
    <x v="1"/>
    <x v="5"/>
    <x v="2"/>
    <x v="5"/>
    <x v="800"/>
    <x v="0"/>
    <x v="800"/>
    <x v="28"/>
    <x v="733"/>
    <x v="152"/>
    <m/>
    <m/>
    <s v="Amazon"/>
    <s v="Amazon"/>
    <n v="27872.98"/>
    <n v="91504159.730000004"/>
    <n v="91504159.730000004"/>
    <s v="Giza"/>
  </r>
  <r>
    <x v="801"/>
    <x v="0"/>
    <x v="0"/>
    <x v="0"/>
    <x v="0"/>
    <x v="0"/>
    <x v="801"/>
    <x v="0"/>
    <x v="801"/>
    <x v="293"/>
    <x v="734"/>
    <x v="234"/>
    <m/>
    <m/>
    <s v="sq"/>
    <s v="sq"/>
    <n v="16284.02"/>
    <n v="92327183.770000085"/>
    <n v="92327183.770000085"/>
    <s v="Cairo"/>
  </r>
  <r>
    <x v="802"/>
    <x v="1"/>
    <x v="1"/>
    <x v="1"/>
    <x v="0"/>
    <x v="1"/>
    <x v="802"/>
    <x v="1"/>
    <x v="802"/>
    <x v="346"/>
    <x v="735"/>
    <x v="85"/>
    <m/>
    <m/>
    <s v="sq"/>
    <s v="sq"/>
    <n v="13290.4"/>
    <n v="91504159.730000004"/>
    <n v="91504159.730000004"/>
    <s v="Alexandria"/>
  </r>
  <r>
    <x v="803"/>
    <x v="3"/>
    <x v="3"/>
    <x v="3"/>
    <x v="1"/>
    <x v="2"/>
    <x v="803"/>
    <x v="1"/>
    <x v="803"/>
    <x v="9"/>
    <x v="736"/>
    <x v="163"/>
    <m/>
    <m/>
    <s v="Jumia"/>
    <s v="Jum"/>
    <n v="26648.76"/>
    <n v="57542997.559999913"/>
    <n v="57542997.559999913"/>
    <s v="Casablanca"/>
  </r>
  <r>
    <x v="804"/>
    <x v="4"/>
    <x v="0"/>
    <x v="4"/>
    <x v="0"/>
    <x v="5"/>
    <x v="804"/>
    <x v="3"/>
    <x v="804"/>
    <x v="239"/>
    <x v="496"/>
    <x v="290"/>
    <m/>
    <m/>
    <s v="sq"/>
    <s v="sq"/>
    <n v="27872.98"/>
    <n v="92327183.770000085"/>
    <n v="92327183.770000085"/>
    <s v="Giza"/>
  </r>
  <r>
    <x v="805"/>
    <x v="2"/>
    <x v="2"/>
    <x v="2"/>
    <x v="0"/>
    <x v="2"/>
    <x v="805"/>
    <x v="1"/>
    <x v="805"/>
    <x v="347"/>
    <x v="28"/>
    <x v="19"/>
    <m/>
    <m/>
    <s v="sq"/>
    <s v="sq"/>
    <n v="26648.76"/>
    <n v="29200970.130000021"/>
    <n v="29200970.130000021"/>
    <s v="Casablanca"/>
  </r>
  <r>
    <x v="806"/>
    <x v="5"/>
    <x v="1"/>
    <x v="5"/>
    <x v="0"/>
    <x v="1"/>
    <x v="806"/>
    <x v="3"/>
    <x v="806"/>
    <x v="289"/>
    <x v="737"/>
    <x v="263"/>
    <m/>
    <m/>
    <s v="sq"/>
    <s v="sq"/>
    <n v="13290.4"/>
    <n v="91504159.730000004"/>
    <n v="91504159.730000004"/>
    <s v="Alexandria"/>
  </r>
  <r>
    <x v="807"/>
    <x v="7"/>
    <x v="0"/>
    <x v="7"/>
    <x v="0"/>
    <x v="3"/>
    <x v="807"/>
    <x v="4"/>
    <x v="807"/>
    <x v="348"/>
    <x v="738"/>
    <x v="113"/>
    <m/>
    <m/>
    <s v="sq"/>
    <s v="sq"/>
    <n v="3665.44"/>
    <n v="92327183.770000085"/>
    <n v="92327183.770000085"/>
    <s v="Dubai"/>
  </r>
  <r>
    <x v="808"/>
    <x v="0"/>
    <x v="0"/>
    <x v="0"/>
    <x v="2"/>
    <x v="5"/>
    <x v="808"/>
    <x v="2"/>
    <x v="808"/>
    <x v="108"/>
    <x v="739"/>
    <x v="91"/>
    <m/>
    <m/>
    <s v="Amazon"/>
    <s v="Amazon"/>
    <n v="27872.98"/>
    <n v="92327183.770000085"/>
    <n v="92327183.770000085"/>
    <s v="Giza"/>
  </r>
  <r>
    <x v="809"/>
    <x v="7"/>
    <x v="0"/>
    <x v="7"/>
    <x v="2"/>
    <x v="3"/>
    <x v="809"/>
    <x v="3"/>
    <x v="809"/>
    <x v="239"/>
    <x v="300"/>
    <x v="223"/>
    <m/>
    <m/>
    <s v="Amazon"/>
    <s v="Amazon"/>
    <n v="3665.44"/>
    <n v="92327183.770000085"/>
    <n v="92327183.770000085"/>
    <s v="Dubai"/>
  </r>
  <r>
    <x v="810"/>
    <x v="2"/>
    <x v="2"/>
    <x v="2"/>
    <x v="2"/>
    <x v="3"/>
    <x v="810"/>
    <x v="1"/>
    <x v="810"/>
    <x v="55"/>
    <x v="740"/>
    <x v="115"/>
    <m/>
    <m/>
    <s v="Amazon"/>
    <s v="Amazon"/>
    <n v="3665.44"/>
    <n v="29200970.130000021"/>
    <n v="29200970.130000021"/>
    <s v="Dubai"/>
  </r>
  <r>
    <x v="811"/>
    <x v="4"/>
    <x v="0"/>
    <x v="4"/>
    <x v="2"/>
    <x v="3"/>
    <x v="811"/>
    <x v="0"/>
    <x v="811"/>
    <x v="265"/>
    <x v="741"/>
    <x v="158"/>
    <m/>
    <m/>
    <s v="Amazon"/>
    <s v="Amazon"/>
    <n v="3665.44"/>
    <n v="92327183.770000085"/>
    <n v="92327183.770000085"/>
    <s v="Dubai"/>
  </r>
  <r>
    <x v="812"/>
    <x v="7"/>
    <x v="0"/>
    <x v="7"/>
    <x v="1"/>
    <x v="1"/>
    <x v="812"/>
    <x v="4"/>
    <x v="812"/>
    <x v="46"/>
    <x v="742"/>
    <x v="323"/>
    <m/>
    <m/>
    <s v="Jumia"/>
    <s v="Jum"/>
    <n v="13290.4"/>
    <n v="92327183.770000085"/>
    <n v="92327183.770000085"/>
    <s v="Alexandria"/>
  </r>
  <r>
    <x v="813"/>
    <x v="2"/>
    <x v="2"/>
    <x v="2"/>
    <x v="0"/>
    <x v="4"/>
    <x v="813"/>
    <x v="3"/>
    <x v="813"/>
    <x v="178"/>
    <x v="743"/>
    <x v="279"/>
    <m/>
    <m/>
    <s v="sq"/>
    <s v="sq"/>
    <n v="99349.3"/>
    <n v="29200970.130000021"/>
    <n v="29200970.130000021"/>
    <s v="Riyadh"/>
  </r>
  <r>
    <x v="814"/>
    <x v="8"/>
    <x v="3"/>
    <x v="8"/>
    <x v="0"/>
    <x v="4"/>
    <x v="814"/>
    <x v="0"/>
    <x v="814"/>
    <x v="42"/>
    <x v="744"/>
    <x v="82"/>
    <m/>
    <m/>
    <s v="sq"/>
    <s v="sq"/>
    <n v="99349.3"/>
    <n v="57542997.559999913"/>
    <n v="57542997.559999913"/>
    <s v="Riyadh"/>
  </r>
  <r>
    <x v="815"/>
    <x v="6"/>
    <x v="4"/>
    <x v="6"/>
    <x v="1"/>
    <x v="4"/>
    <x v="815"/>
    <x v="4"/>
    <x v="815"/>
    <x v="183"/>
    <x v="745"/>
    <x v="24"/>
    <m/>
    <m/>
    <s v="Jumia"/>
    <s v="Jum"/>
    <n v="99349.3"/>
    <n v="31420413.200000018"/>
    <n v="31420413.200000018"/>
    <s v="Riyadh"/>
  </r>
  <r>
    <x v="816"/>
    <x v="1"/>
    <x v="1"/>
    <x v="1"/>
    <x v="0"/>
    <x v="5"/>
    <x v="816"/>
    <x v="0"/>
    <x v="816"/>
    <x v="293"/>
    <x v="223"/>
    <x v="320"/>
    <m/>
    <m/>
    <s v="sq"/>
    <s v="sq"/>
    <n v="27872.98"/>
    <n v="91504159.730000004"/>
    <n v="91504159.730000004"/>
    <s v="Giza"/>
  </r>
  <r>
    <x v="817"/>
    <x v="6"/>
    <x v="4"/>
    <x v="6"/>
    <x v="2"/>
    <x v="0"/>
    <x v="817"/>
    <x v="4"/>
    <x v="817"/>
    <x v="75"/>
    <x v="746"/>
    <x v="237"/>
    <m/>
    <m/>
    <s v="Amazon"/>
    <s v="Amazon"/>
    <n v="16284.02"/>
    <n v="31420413.200000018"/>
    <n v="31420413.200000018"/>
    <s v="Cairo"/>
  </r>
  <r>
    <x v="818"/>
    <x v="0"/>
    <x v="0"/>
    <x v="0"/>
    <x v="0"/>
    <x v="5"/>
    <x v="818"/>
    <x v="1"/>
    <x v="818"/>
    <x v="43"/>
    <x v="747"/>
    <x v="247"/>
    <m/>
    <m/>
    <s v="sq"/>
    <s v="sq"/>
    <n v="27872.98"/>
    <n v="92327183.770000085"/>
    <n v="92327183.770000085"/>
    <s v="Giza"/>
  </r>
  <r>
    <x v="819"/>
    <x v="3"/>
    <x v="3"/>
    <x v="3"/>
    <x v="0"/>
    <x v="0"/>
    <x v="819"/>
    <x v="4"/>
    <x v="819"/>
    <x v="323"/>
    <x v="748"/>
    <x v="250"/>
    <m/>
    <m/>
    <s v="sq"/>
    <s v="sq"/>
    <n v="16284.02"/>
    <n v="57542997.559999913"/>
    <n v="57542997.559999913"/>
    <s v="Cairo"/>
  </r>
  <r>
    <x v="820"/>
    <x v="5"/>
    <x v="1"/>
    <x v="5"/>
    <x v="2"/>
    <x v="0"/>
    <x v="820"/>
    <x v="1"/>
    <x v="820"/>
    <x v="310"/>
    <x v="749"/>
    <x v="213"/>
    <m/>
    <m/>
    <s v="Amazon"/>
    <s v="Amazon"/>
    <n v="16284.02"/>
    <n v="91504159.730000004"/>
    <n v="91504159.730000004"/>
    <s v="Cairo"/>
  </r>
  <r>
    <x v="821"/>
    <x v="0"/>
    <x v="0"/>
    <x v="0"/>
    <x v="2"/>
    <x v="2"/>
    <x v="821"/>
    <x v="3"/>
    <x v="821"/>
    <x v="189"/>
    <x v="750"/>
    <x v="19"/>
    <m/>
    <m/>
    <s v="Amazon"/>
    <s v="Amazon"/>
    <n v="26648.76"/>
    <n v="92327183.770000085"/>
    <n v="92327183.770000085"/>
    <s v="Casablanca"/>
  </r>
  <r>
    <x v="822"/>
    <x v="5"/>
    <x v="1"/>
    <x v="5"/>
    <x v="1"/>
    <x v="2"/>
    <x v="822"/>
    <x v="0"/>
    <x v="822"/>
    <x v="349"/>
    <x v="751"/>
    <x v="127"/>
    <m/>
    <m/>
    <s v="Jumia"/>
    <s v="Jum"/>
    <n v="26648.76"/>
    <n v="91504159.730000004"/>
    <n v="91504159.730000004"/>
    <s v="Casablanca"/>
  </r>
  <r>
    <x v="823"/>
    <x v="8"/>
    <x v="3"/>
    <x v="8"/>
    <x v="2"/>
    <x v="2"/>
    <x v="823"/>
    <x v="4"/>
    <x v="823"/>
    <x v="298"/>
    <x v="752"/>
    <x v="324"/>
    <m/>
    <m/>
    <s v="Amazon"/>
    <s v="Amazon"/>
    <n v="26648.76"/>
    <n v="57542997.559999913"/>
    <n v="57542997.559999913"/>
    <s v="Casablanca"/>
  </r>
  <r>
    <x v="824"/>
    <x v="2"/>
    <x v="2"/>
    <x v="2"/>
    <x v="0"/>
    <x v="3"/>
    <x v="824"/>
    <x v="3"/>
    <x v="824"/>
    <x v="281"/>
    <x v="753"/>
    <x v="136"/>
    <m/>
    <m/>
    <s v="sq"/>
    <s v="sq"/>
    <n v="3665.44"/>
    <n v="29200970.130000021"/>
    <n v="29200970.130000021"/>
    <s v="Dubai"/>
  </r>
  <r>
    <x v="825"/>
    <x v="4"/>
    <x v="0"/>
    <x v="4"/>
    <x v="2"/>
    <x v="2"/>
    <x v="825"/>
    <x v="3"/>
    <x v="825"/>
    <x v="135"/>
    <x v="754"/>
    <x v="271"/>
    <m/>
    <m/>
    <s v="Amazon"/>
    <s v="Amazon"/>
    <n v="26648.76"/>
    <n v="92327183.770000085"/>
    <n v="92327183.770000085"/>
    <s v="Casablanca"/>
  </r>
  <r>
    <x v="826"/>
    <x v="4"/>
    <x v="0"/>
    <x v="4"/>
    <x v="2"/>
    <x v="3"/>
    <x v="826"/>
    <x v="2"/>
    <x v="826"/>
    <x v="350"/>
    <x v="755"/>
    <x v="209"/>
    <m/>
    <m/>
    <s v="Amazon"/>
    <s v="Amazon"/>
    <n v="3665.44"/>
    <n v="92327183.770000085"/>
    <n v="92327183.770000085"/>
    <s v="Dubai"/>
  </r>
  <r>
    <x v="827"/>
    <x v="6"/>
    <x v="4"/>
    <x v="6"/>
    <x v="1"/>
    <x v="0"/>
    <x v="827"/>
    <x v="2"/>
    <x v="827"/>
    <x v="303"/>
    <x v="756"/>
    <x v="43"/>
    <m/>
    <m/>
    <s v="Jumia"/>
    <s v="Jum"/>
    <n v="16284.02"/>
    <n v="31420413.200000018"/>
    <n v="31420413.200000018"/>
    <s v="Cairo"/>
  </r>
  <r>
    <x v="828"/>
    <x v="6"/>
    <x v="4"/>
    <x v="6"/>
    <x v="2"/>
    <x v="5"/>
    <x v="828"/>
    <x v="2"/>
    <x v="828"/>
    <x v="230"/>
    <x v="757"/>
    <x v="157"/>
    <m/>
    <m/>
    <s v="Amazon"/>
    <s v="Amazon"/>
    <n v="27872.98"/>
    <n v="31420413.200000018"/>
    <n v="31420413.200000018"/>
    <s v="Giza"/>
  </r>
  <r>
    <x v="829"/>
    <x v="2"/>
    <x v="2"/>
    <x v="2"/>
    <x v="0"/>
    <x v="1"/>
    <x v="829"/>
    <x v="0"/>
    <x v="829"/>
    <x v="192"/>
    <x v="758"/>
    <x v="52"/>
    <m/>
    <m/>
    <s v="sq"/>
    <s v="sq"/>
    <n v="13290.4"/>
    <n v="29200970.130000021"/>
    <n v="29200970.130000021"/>
    <s v="Alexandria"/>
  </r>
  <r>
    <x v="830"/>
    <x v="3"/>
    <x v="3"/>
    <x v="3"/>
    <x v="2"/>
    <x v="2"/>
    <x v="830"/>
    <x v="2"/>
    <x v="830"/>
    <x v="60"/>
    <x v="759"/>
    <x v="180"/>
    <m/>
    <m/>
    <s v="Amazon"/>
    <s v="Amazon"/>
    <n v="26648.76"/>
    <n v="57542997.559999913"/>
    <n v="57542997.559999913"/>
    <s v="Casablanca"/>
  </r>
  <r>
    <x v="831"/>
    <x v="6"/>
    <x v="4"/>
    <x v="6"/>
    <x v="0"/>
    <x v="4"/>
    <x v="831"/>
    <x v="1"/>
    <x v="831"/>
    <x v="303"/>
    <x v="760"/>
    <x v="70"/>
    <m/>
    <m/>
    <s v="sq"/>
    <s v="sq"/>
    <n v="99349.3"/>
    <n v="31420413.200000018"/>
    <n v="31420413.200000018"/>
    <s v="Riyadh"/>
  </r>
  <r>
    <x v="832"/>
    <x v="1"/>
    <x v="1"/>
    <x v="1"/>
    <x v="2"/>
    <x v="5"/>
    <x v="832"/>
    <x v="4"/>
    <x v="832"/>
    <x v="351"/>
    <x v="761"/>
    <x v="158"/>
    <m/>
    <m/>
    <s v="Amazon"/>
    <s v="Amazon"/>
    <n v="27872.98"/>
    <n v="91504159.730000004"/>
    <n v="91504159.730000004"/>
    <s v="Giza"/>
  </r>
  <r>
    <x v="833"/>
    <x v="6"/>
    <x v="4"/>
    <x v="6"/>
    <x v="0"/>
    <x v="1"/>
    <x v="833"/>
    <x v="4"/>
    <x v="833"/>
    <x v="61"/>
    <x v="762"/>
    <x v="150"/>
    <m/>
    <m/>
    <s v="sq"/>
    <s v="sq"/>
    <n v="13290.4"/>
    <n v="31420413.200000018"/>
    <n v="31420413.200000018"/>
    <s v="Alexandria"/>
  </r>
  <r>
    <x v="834"/>
    <x v="9"/>
    <x v="1"/>
    <x v="9"/>
    <x v="2"/>
    <x v="0"/>
    <x v="834"/>
    <x v="0"/>
    <x v="834"/>
    <x v="155"/>
    <x v="763"/>
    <x v="205"/>
    <m/>
    <m/>
    <s v="Amazon"/>
    <s v="Amazon"/>
    <n v="16284.02"/>
    <n v="91504159.730000004"/>
    <n v="91504159.730000004"/>
    <s v="Cairo"/>
  </r>
  <r>
    <x v="835"/>
    <x v="5"/>
    <x v="1"/>
    <x v="5"/>
    <x v="1"/>
    <x v="2"/>
    <x v="835"/>
    <x v="4"/>
    <x v="835"/>
    <x v="211"/>
    <x v="764"/>
    <x v="325"/>
    <m/>
    <m/>
    <s v="Jumia"/>
    <s v="Jum"/>
    <n v="26648.76"/>
    <n v="91504159.730000004"/>
    <n v="91504159.730000004"/>
    <s v="Casablanca"/>
  </r>
  <r>
    <x v="836"/>
    <x v="3"/>
    <x v="3"/>
    <x v="3"/>
    <x v="2"/>
    <x v="3"/>
    <x v="836"/>
    <x v="1"/>
    <x v="836"/>
    <x v="286"/>
    <x v="765"/>
    <x v="75"/>
    <m/>
    <m/>
    <s v="Amazon"/>
    <s v="Amazon"/>
    <n v="3665.44"/>
    <n v="57542997.559999913"/>
    <n v="57542997.559999913"/>
    <s v="Dubai"/>
  </r>
  <r>
    <x v="837"/>
    <x v="8"/>
    <x v="3"/>
    <x v="8"/>
    <x v="1"/>
    <x v="3"/>
    <x v="837"/>
    <x v="4"/>
    <x v="837"/>
    <x v="36"/>
    <x v="766"/>
    <x v="187"/>
    <m/>
    <m/>
    <s v="Jumia"/>
    <s v="Jum"/>
    <n v="3665.44"/>
    <n v="57542997.559999913"/>
    <n v="57542997.559999913"/>
    <s v="Dubai"/>
  </r>
  <r>
    <x v="838"/>
    <x v="3"/>
    <x v="3"/>
    <x v="3"/>
    <x v="2"/>
    <x v="4"/>
    <x v="838"/>
    <x v="4"/>
    <x v="838"/>
    <x v="352"/>
    <x v="767"/>
    <x v="107"/>
    <m/>
    <m/>
    <s v="Amazon"/>
    <s v="Amazon"/>
    <n v="99349.3"/>
    <n v="57542997.559999913"/>
    <n v="57542997.559999913"/>
    <s v="Riyadh"/>
  </r>
  <r>
    <x v="839"/>
    <x v="3"/>
    <x v="3"/>
    <x v="3"/>
    <x v="0"/>
    <x v="1"/>
    <x v="839"/>
    <x v="1"/>
    <x v="839"/>
    <x v="304"/>
    <x v="768"/>
    <x v="326"/>
    <m/>
    <m/>
    <s v="sq"/>
    <s v="sq"/>
    <n v="13290.4"/>
    <n v="57542997.559999913"/>
    <n v="57542997.559999913"/>
    <s v="Alexandria"/>
  </r>
  <r>
    <x v="840"/>
    <x v="5"/>
    <x v="1"/>
    <x v="5"/>
    <x v="0"/>
    <x v="1"/>
    <x v="840"/>
    <x v="3"/>
    <x v="840"/>
    <x v="26"/>
    <x v="769"/>
    <x v="182"/>
    <m/>
    <m/>
    <s v="sq"/>
    <s v="sq"/>
    <n v="13290.4"/>
    <n v="91504159.730000004"/>
    <n v="91504159.730000004"/>
    <s v="Alexandria"/>
  </r>
  <r>
    <x v="841"/>
    <x v="7"/>
    <x v="0"/>
    <x v="7"/>
    <x v="1"/>
    <x v="5"/>
    <x v="841"/>
    <x v="4"/>
    <x v="841"/>
    <x v="57"/>
    <x v="244"/>
    <x v="327"/>
    <m/>
    <m/>
    <s v="Jumia"/>
    <s v="Jum"/>
    <n v="27872.98"/>
    <n v="92327183.770000085"/>
    <n v="92327183.770000085"/>
    <s v="Giza"/>
  </r>
  <r>
    <x v="842"/>
    <x v="9"/>
    <x v="1"/>
    <x v="9"/>
    <x v="0"/>
    <x v="5"/>
    <x v="842"/>
    <x v="0"/>
    <x v="842"/>
    <x v="353"/>
    <x v="770"/>
    <x v="206"/>
    <m/>
    <m/>
    <s v="sq"/>
    <s v="sq"/>
    <n v="27872.98"/>
    <n v="91504159.730000004"/>
    <n v="91504159.730000004"/>
    <s v="Giza"/>
  </r>
  <r>
    <x v="843"/>
    <x v="6"/>
    <x v="4"/>
    <x v="6"/>
    <x v="0"/>
    <x v="1"/>
    <x v="843"/>
    <x v="0"/>
    <x v="843"/>
    <x v="113"/>
    <x v="771"/>
    <x v="258"/>
    <m/>
    <m/>
    <s v="sq"/>
    <s v="sq"/>
    <n v="13290.4"/>
    <n v="31420413.200000018"/>
    <n v="31420413.200000018"/>
    <s v="Alexandria"/>
  </r>
  <r>
    <x v="844"/>
    <x v="7"/>
    <x v="0"/>
    <x v="7"/>
    <x v="0"/>
    <x v="4"/>
    <x v="844"/>
    <x v="4"/>
    <x v="844"/>
    <x v="322"/>
    <x v="772"/>
    <x v="81"/>
    <m/>
    <m/>
    <s v="sq"/>
    <s v="sq"/>
    <n v="99349.3"/>
    <n v="92327183.770000085"/>
    <n v="92327183.770000085"/>
    <s v="Riyadh"/>
  </r>
  <r>
    <x v="845"/>
    <x v="7"/>
    <x v="0"/>
    <x v="7"/>
    <x v="0"/>
    <x v="5"/>
    <x v="845"/>
    <x v="2"/>
    <x v="845"/>
    <x v="115"/>
    <x v="773"/>
    <x v="328"/>
    <m/>
    <m/>
    <s v="sq"/>
    <s v="sq"/>
    <n v="27872.98"/>
    <n v="92327183.770000085"/>
    <n v="92327183.770000085"/>
    <s v="Giza"/>
  </r>
  <r>
    <x v="846"/>
    <x v="7"/>
    <x v="0"/>
    <x v="7"/>
    <x v="2"/>
    <x v="3"/>
    <x v="846"/>
    <x v="3"/>
    <x v="846"/>
    <x v="37"/>
    <x v="774"/>
    <x v="288"/>
    <m/>
    <m/>
    <s v="Amazon"/>
    <s v="Amazon"/>
    <n v="3665.44"/>
    <n v="92327183.770000085"/>
    <n v="92327183.770000085"/>
    <s v="Dubai"/>
  </r>
  <r>
    <x v="847"/>
    <x v="3"/>
    <x v="3"/>
    <x v="3"/>
    <x v="0"/>
    <x v="4"/>
    <x v="847"/>
    <x v="0"/>
    <x v="847"/>
    <x v="191"/>
    <x v="775"/>
    <x v="329"/>
    <m/>
    <m/>
    <s v="sq"/>
    <s v="sq"/>
    <n v="99349.3"/>
    <n v="57542997.559999913"/>
    <n v="57542997.559999913"/>
    <s v="Riyadh"/>
  </r>
  <r>
    <x v="848"/>
    <x v="4"/>
    <x v="0"/>
    <x v="4"/>
    <x v="2"/>
    <x v="2"/>
    <x v="848"/>
    <x v="4"/>
    <x v="848"/>
    <x v="29"/>
    <x v="776"/>
    <x v="189"/>
    <m/>
    <m/>
    <s v="Amazon"/>
    <s v="Amazon"/>
    <n v="26648.76"/>
    <n v="92327183.770000085"/>
    <n v="92327183.770000085"/>
    <s v="Casablanca"/>
  </r>
  <r>
    <x v="849"/>
    <x v="4"/>
    <x v="0"/>
    <x v="4"/>
    <x v="2"/>
    <x v="1"/>
    <x v="849"/>
    <x v="4"/>
    <x v="849"/>
    <x v="354"/>
    <x v="777"/>
    <x v="300"/>
    <m/>
    <m/>
    <s v="Amazon"/>
    <s v="Amazon"/>
    <n v="13290.4"/>
    <n v="92327183.770000085"/>
    <n v="92327183.770000085"/>
    <s v="Alexandria"/>
  </r>
  <r>
    <x v="850"/>
    <x v="8"/>
    <x v="3"/>
    <x v="8"/>
    <x v="2"/>
    <x v="1"/>
    <x v="850"/>
    <x v="3"/>
    <x v="850"/>
    <x v="283"/>
    <x v="778"/>
    <x v="318"/>
    <m/>
    <m/>
    <s v="Amazon"/>
    <s v="Amazon"/>
    <n v="13290.4"/>
    <n v="57542997.559999913"/>
    <n v="57542997.559999913"/>
    <s v="Alexandria"/>
  </r>
  <r>
    <x v="851"/>
    <x v="2"/>
    <x v="2"/>
    <x v="2"/>
    <x v="0"/>
    <x v="4"/>
    <x v="851"/>
    <x v="0"/>
    <x v="851"/>
    <x v="355"/>
    <x v="779"/>
    <x v="52"/>
    <m/>
    <m/>
    <s v="sq"/>
    <s v="sq"/>
    <n v="99349.3"/>
    <n v="29200970.130000021"/>
    <n v="29200970.130000021"/>
    <s v="Riyadh"/>
  </r>
  <r>
    <x v="852"/>
    <x v="3"/>
    <x v="3"/>
    <x v="3"/>
    <x v="2"/>
    <x v="0"/>
    <x v="852"/>
    <x v="0"/>
    <x v="852"/>
    <x v="314"/>
    <x v="780"/>
    <x v="330"/>
    <m/>
    <m/>
    <s v="Amazon"/>
    <s v="Amazon"/>
    <n v="16284.02"/>
    <n v="57542997.559999913"/>
    <n v="57542997.559999913"/>
    <s v="Cairo"/>
  </r>
  <r>
    <x v="853"/>
    <x v="6"/>
    <x v="4"/>
    <x v="6"/>
    <x v="0"/>
    <x v="5"/>
    <x v="853"/>
    <x v="3"/>
    <x v="853"/>
    <x v="143"/>
    <x v="781"/>
    <x v="170"/>
    <m/>
    <m/>
    <s v="sq"/>
    <s v="sq"/>
    <n v="27872.98"/>
    <n v="31420413.200000018"/>
    <n v="31420413.200000018"/>
    <s v="Giza"/>
  </r>
  <r>
    <x v="854"/>
    <x v="5"/>
    <x v="1"/>
    <x v="5"/>
    <x v="0"/>
    <x v="4"/>
    <x v="854"/>
    <x v="3"/>
    <x v="854"/>
    <x v="338"/>
    <x v="782"/>
    <x v="286"/>
    <m/>
    <m/>
    <s v="sq"/>
    <s v="sq"/>
    <n v="99349.3"/>
    <n v="91504159.730000004"/>
    <n v="91504159.730000004"/>
    <s v="Riyadh"/>
  </r>
  <r>
    <x v="855"/>
    <x v="6"/>
    <x v="4"/>
    <x v="6"/>
    <x v="2"/>
    <x v="3"/>
    <x v="855"/>
    <x v="0"/>
    <x v="855"/>
    <x v="327"/>
    <x v="706"/>
    <x v="34"/>
    <m/>
    <m/>
    <s v="Amazon"/>
    <s v="Amazon"/>
    <n v="3665.44"/>
    <n v="31420413.200000018"/>
    <n v="31420413.200000018"/>
    <s v="Dubai"/>
  </r>
  <r>
    <x v="856"/>
    <x v="0"/>
    <x v="0"/>
    <x v="0"/>
    <x v="0"/>
    <x v="0"/>
    <x v="856"/>
    <x v="1"/>
    <x v="856"/>
    <x v="315"/>
    <x v="783"/>
    <x v="159"/>
    <m/>
    <m/>
    <s v="sq"/>
    <s v="sq"/>
    <n v="16284.02"/>
    <n v="92327183.770000085"/>
    <n v="92327183.770000085"/>
    <s v="Cairo"/>
  </r>
  <r>
    <x v="857"/>
    <x v="5"/>
    <x v="1"/>
    <x v="5"/>
    <x v="1"/>
    <x v="1"/>
    <x v="857"/>
    <x v="2"/>
    <x v="857"/>
    <x v="159"/>
    <x v="784"/>
    <x v="265"/>
    <m/>
    <m/>
    <s v="Jumia"/>
    <s v="Jum"/>
    <n v="13290.4"/>
    <n v="91504159.730000004"/>
    <n v="91504159.730000004"/>
    <s v="Alexandria"/>
  </r>
  <r>
    <x v="858"/>
    <x v="1"/>
    <x v="1"/>
    <x v="1"/>
    <x v="0"/>
    <x v="3"/>
    <x v="858"/>
    <x v="1"/>
    <x v="858"/>
    <x v="161"/>
    <x v="785"/>
    <x v="268"/>
    <m/>
    <m/>
    <s v="sq"/>
    <s v="sq"/>
    <n v="3665.44"/>
    <n v="91504159.730000004"/>
    <n v="91504159.730000004"/>
    <s v="Dubai"/>
  </r>
  <r>
    <x v="859"/>
    <x v="0"/>
    <x v="0"/>
    <x v="0"/>
    <x v="1"/>
    <x v="0"/>
    <x v="859"/>
    <x v="3"/>
    <x v="859"/>
    <x v="202"/>
    <x v="786"/>
    <x v="119"/>
    <m/>
    <m/>
    <s v="Jumia"/>
    <s v="Jum"/>
    <n v="16284.02"/>
    <n v="92327183.770000085"/>
    <n v="92327183.770000085"/>
    <s v="Cairo"/>
  </r>
  <r>
    <x v="860"/>
    <x v="9"/>
    <x v="1"/>
    <x v="9"/>
    <x v="2"/>
    <x v="5"/>
    <x v="860"/>
    <x v="4"/>
    <x v="860"/>
    <x v="46"/>
    <x v="787"/>
    <x v="250"/>
    <m/>
    <m/>
    <s v="Amazon"/>
    <s v="Amazon"/>
    <n v="27872.98"/>
    <n v="91504159.730000004"/>
    <n v="91504159.730000004"/>
    <s v="Giza"/>
  </r>
  <r>
    <x v="861"/>
    <x v="9"/>
    <x v="1"/>
    <x v="9"/>
    <x v="0"/>
    <x v="0"/>
    <x v="861"/>
    <x v="4"/>
    <x v="861"/>
    <x v="283"/>
    <x v="788"/>
    <x v="102"/>
    <m/>
    <m/>
    <s v="sq"/>
    <s v="sq"/>
    <n v="16284.02"/>
    <n v="91504159.730000004"/>
    <n v="91504159.730000004"/>
    <s v="Cairo"/>
  </r>
  <r>
    <x v="862"/>
    <x v="2"/>
    <x v="2"/>
    <x v="2"/>
    <x v="0"/>
    <x v="0"/>
    <x v="862"/>
    <x v="3"/>
    <x v="862"/>
    <x v="333"/>
    <x v="583"/>
    <x v="310"/>
    <m/>
    <m/>
    <s v="sq"/>
    <s v="sq"/>
    <n v="16284.02"/>
    <n v="29200970.130000021"/>
    <n v="29200970.130000021"/>
    <s v="Cairo"/>
  </r>
  <r>
    <x v="863"/>
    <x v="9"/>
    <x v="1"/>
    <x v="9"/>
    <x v="1"/>
    <x v="3"/>
    <x v="863"/>
    <x v="1"/>
    <x v="863"/>
    <x v="172"/>
    <x v="789"/>
    <x v="166"/>
    <m/>
    <m/>
    <s v="Jumia"/>
    <s v="Jum"/>
    <n v="3665.44"/>
    <n v="91504159.730000004"/>
    <n v="91504159.730000004"/>
    <s v="Dubai"/>
  </r>
  <r>
    <x v="864"/>
    <x v="8"/>
    <x v="3"/>
    <x v="8"/>
    <x v="2"/>
    <x v="1"/>
    <x v="864"/>
    <x v="1"/>
    <x v="864"/>
    <x v="168"/>
    <x v="790"/>
    <x v="41"/>
    <m/>
    <m/>
    <s v="Amazon"/>
    <s v="Amazon"/>
    <n v="13290.4"/>
    <n v="57542997.559999913"/>
    <n v="57542997.559999913"/>
    <s v="Alexandria"/>
  </r>
  <r>
    <x v="865"/>
    <x v="1"/>
    <x v="1"/>
    <x v="1"/>
    <x v="1"/>
    <x v="5"/>
    <x v="865"/>
    <x v="3"/>
    <x v="865"/>
    <x v="241"/>
    <x v="791"/>
    <x v="127"/>
    <m/>
    <m/>
    <s v="Jumia"/>
    <s v="Jum"/>
    <n v="27872.98"/>
    <n v="91504159.730000004"/>
    <n v="91504159.730000004"/>
    <s v="Giza"/>
  </r>
  <r>
    <x v="866"/>
    <x v="3"/>
    <x v="3"/>
    <x v="3"/>
    <x v="1"/>
    <x v="2"/>
    <x v="866"/>
    <x v="0"/>
    <x v="866"/>
    <x v="140"/>
    <x v="792"/>
    <x v="19"/>
    <m/>
    <m/>
    <s v="Jumia"/>
    <s v="Jum"/>
    <n v="26648.76"/>
    <n v="57542997.559999913"/>
    <n v="57542997.559999913"/>
    <s v="Casablanca"/>
  </r>
  <r>
    <x v="867"/>
    <x v="0"/>
    <x v="0"/>
    <x v="0"/>
    <x v="2"/>
    <x v="5"/>
    <x v="867"/>
    <x v="3"/>
    <x v="867"/>
    <x v="60"/>
    <x v="793"/>
    <x v="180"/>
    <m/>
    <m/>
    <s v="Amazon"/>
    <s v="Amazon"/>
    <n v="27872.98"/>
    <n v="92327183.770000085"/>
    <n v="92327183.770000085"/>
    <s v="Giza"/>
  </r>
  <r>
    <x v="868"/>
    <x v="7"/>
    <x v="0"/>
    <x v="7"/>
    <x v="1"/>
    <x v="2"/>
    <x v="868"/>
    <x v="4"/>
    <x v="868"/>
    <x v="180"/>
    <x v="794"/>
    <x v="230"/>
    <m/>
    <m/>
    <s v="Jumia"/>
    <s v="Jum"/>
    <n v="26648.76"/>
    <n v="92327183.770000085"/>
    <n v="92327183.770000085"/>
    <s v="Casablanca"/>
  </r>
  <r>
    <x v="869"/>
    <x v="5"/>
    <x v="1"/>
    <x v="5"/>
    <x v="1"/>
    <x v="3"/>
    <x v="869"/>
    <x v="3"/>
    <x v="869"/>
    <x v="91"/>
    <x v="795"/>
    <x v="66"/>
    <m/>
    <m/>
    <s v="Jumia"/>
    <s v="Jum"/>
    <n v="3665.44"/>
    <n v="91504159.730000004"/>
    <n v="91504159.730000004"/>
    <s v="Dubai"/>
  </r>
  <r>
    <x v="870"/>
    <x v="1"/>
    <x v="1"/>
    <x v="1"/>
    <x v="0"/>
    <x v="0"/>
    <x v="870"/>
    <x v="1"/>
    <x v="870"/>
    <x v="256"/>
    <x v="86"/>
    <x v="331"/>
    <m/>
    <m/>
    <s v="sq"/>
    <s v="sq"/>
    <n v="16284.02"/>
    <n v="91504159.730000004"/>
    <n v="91504159.730000004"/>
    <s v="Cairo"/>
  </r>
  <r>
    <x v="871"/>
    <x v="9"/>
    <x v="1"/>
    <x v="9"/>
    <x v="1"/>
    <x v="2"/>
    <x v="871"/>
    <x v="2"/>
    <x v="871"/>
    <x v="144"/>
    <x v="796"/>
    <x v="306"/>
    <m/>
    <m/>
    <s v="Jumia"/>
    <s v="Jum"/>
    <n v="26648.76"/>
    <n v="91504159.730000004"/>
    <n v="91504159.730000004"/>
    <s v="Casablanca"/>
  </r>
  <r>
    <x v="872"/>
    <x v="7"/>
    <x v="0"/>
    <x v="7"/>
    <x v="1"/>
    <x v="0"/>
    <x v="872"/>
    <x v="1"/>
    <x v="872"/>
    <x v="216"/>
    <x v="797"/>
    <x v="6"/>
    <m/>
    <m/>
    <s v="Jumia"/>
    <s v="Jum"/>
    <n v="16284.02"/>
    <n v="92327183.770000085"/>
    <n v="92327183.770000085"/>
    <s v="Cairo"/>
  </r>
  <r>
    <x v="873"/>
    <x v="1"/>
    <x v="1"/>
    <x v="1"/>
    <x v="2"/>
    <x v="0"/>
    <x v="873"/>
    <x v="0"/>
    <x v="873"/>
    <x v="1"/>
    <x v="798"/>
    <x v="139"/>
    <m/>
    <m/>
    <s v="Amazon"/>
    <s v="Amazon"/>
    <n v="16284.02"/>
    <n v="91504159.730000004"/>
    <n v="91504159.730000004"/>
    <s v="Cairo"/>
  </r>
  <r>
    <x v="874"/>
    <x v="2"/>
    <x v="2"/>
    <x v="2"/>
    <x v="2"/>
    <x v="3"/>
    <x v="874"/>
    <x v="2"/>
    <x v="874"/>
    <x v="356"/>
    <x v="799"/>
    <x v="95"/>
    <m/>
    <m/>
    <s v="Amazon"/>
    <s v="Amazon"/>
    <n v="3665.44"/>
    <n v="29200970.130000021"/>
    <n v="29200970.130000021"/>
    <s v="Dubai"/>
  </r>
  <r>
    <x v="875"/>
    <x v="2"/>
    <x v="2"/>
    <x v="2"/>
    <x v="2"/>
    <x v="0"/>
    <x v="875"/>
    <x v="3"/>
    <x v="875"/>
    <x v="161"/>
    <x v="800"/>
    <x v="141"/>
    <m/>
    <m/>
    <s v="Amazon"/>
    <s v="Amazon"/>
    <n v="16284.02"/>
    <n v="29200970.130000021"/>
    <n v="29200970.130000021"/>
    <s v="Cairo"/>
  </r>
  <r>
    <x v="876"/>
    <x v="0"/>
    <x v="0"/>
    <x v="0"/>
    <x v="2"/>
    <x v="0"/>
    <x v="876"/>
    <x v="1"/>
    <x v="876"/>
    <x v="218"/>
    <x v="801"/>
    <x v="58"/>
    <m/>
    <m/>
    <s v="Amazon"/>
    <s v="Amazon"/>
    <n v="16284.02"/>
    <n v="92327183.770000085"/>
    <n v="92327183.770000085"/>
    <s v="Cairo"/>
  </r>
  <r>
    <x v="877"/>
    <x v="5"/>
    <x v="1"/>
    <x v="5"/>
    <x v="0"/>
    <x v="5"/>
    <x v="877"/>
    <x v="4"/>
    <x v="877"/>
    <x v="193"/>
    <x v="802"/>
    <x v="309"/>
    <m/>
    <m/>
    <s v="sq"/>
    <s v="sq"/>
    <n v="27872.98"/>
    <n v="91504159.730000004"/>
    <n v="91504159.730000004"/>
    <s v="Giza"/>
  </r>
  <r>
    <x v="878"/>
    <x v="7"/>
    <x v="0"/>
    <x v="7"/>
    <x v="1"/>
    <x v="4"/>
    <x v="878"/>
    <x v="0"/>
    <x v="878"/>
    <x v="65"/>
    <x v="286"/>
    <x v="8"/>
    <m/>
    <m/>
    <s v="Jumia"/>
    <s v="Jum"/>
    <n v="99349.3"/>
    <n v="92327183.770000085"/>
    <n v="92327183.770000085"/>
    <s v="Riyadh"/>
  </r>
  <r>
    <x v="879"/>
    <x v="8"/>
    <x v="3"/>
    <x v="8"/>
    <x v="1"/>
    <x v="2"/>
    <x v="879"/>
    <x v="2"/>
    <x v="879"/>
    <x v="357"/>
    <x v="445"/>
    <x v="110"/>
    <m/>
    <m/>
    <s v="Jumia"/>
    <s v="Jum"/>
    <n v="26648.76"/>
    <n v="57542997.559999913"/>
    <n v="57542997.559999913"/>
    <s v="Casablanca"/>
  </r>
  <r>
    <x v="880"/>
    <x v="0"/>
    <x v="0"/>
    <x v="0"/>
    <x v="2"/>
    <x v="0"/>
    <x v="880"/>
    <x v="1"/>
    <x v="880"/>
    <x v="167"/>
    <x v="179"/>
    <x v="332"/>
    <m/>
    <m/>
    <s v="Amazon"/>
    <s v="Amazon"/>
    <n v="16284.02"/>
    <n v="92327183.770000085"/>
    <n v="92327183.770000085"/>
    <s v="Cairo"/>
  </r>
  <r>
    <x v="881"/>
    <x v="0"/>
    <x v="0"/>
    <x v="0"/>
    <x v="2"/>
    <x v="3"/>
    <x v="881"/>
    <x v="1"/>
    <x v="881"/>
    <x v="105"/>
    <x v="803"/>
    <x v="140"/>
    <m/>
    <m/>
    <s v="Amazon"/>
    <s v="Amazon"/>
    <n v="3665.44"/>
    <n v="92327183.770000085"/>
    <n v="92327183.770000085"/>
    <s v="Dubai"/>
  </r>
  <r>
    <x v="882"/>
    <x v="5"/>
    <x v="1"/>
    <x v="5"/>
    <x v="0"/>
    <x v="2"/>
    <x v="882"/>
    <x v="3"/>
    <x v="882"/>
    <x v="124"/>
    <x v="804"/>
    <x v="130"/>
    <m/>
    <m/>
    <s v="sq"/>
    <s v="sq"/>
    <n v="26648.76"/>
    <n v="91504159.730000004"/>
    <n v="91504159.730000004"/>
    <s v="Casablanca"/>
  </r>
  <r>
    <x v="883"/>
    <x v="4"/>
    <x v="0"/>
    <x v="4"/>
    <x v="2"/>
    <x v="4"/>
    <x v="883"/>
    <x v="4"/>
    <x v="883"/>
    <x v="351"/>
    <x v="805"/>
    <x v="124"/>
    <m/>
    <m/>
    <s v="Amazon"/>
    <s v="Amazon"/>
    <n v="99349.3"/>
    <n v="92327183.770000085"/>
    <n v="92327183.770000085"/>
    <s v="Riyadh"/>
  </r>
  <r>
    <x v="884"/>
    <x v="3"/>
    <x v="3"/>
    <x v="3"/>
    <x v="2"/>
    <x v="5"/>
    <x v="884"/>
    <x v="0"/>
    <x v="884"/>
    <x v="64"/>
    <x v="806"/>
    <x v="308"/>
    <m/>
    <m/>
    <s v="Amazon"/>
    <s v="Amazon"/>
    <n v="27872.98"/>
    <n v="57542997.559999913"/>
    <n v="57542997.559999913"/>
    <s v="Giza"/>
  </r>
  <r>
    <x v="885"/>
    <x v="3"/>
    <x v="3"/>
    <x v="3"/>
    <x v="2"/>
    <x v="3"/>
    <x v="885"/>
    <x v="0"/>
    <x v="885"/>
    <x v="356"/>
    <x v="807"/>
    <x v="326"/>
    <m/>
    <m/>
    <s v="Amazon"/>
    <s v="Amazon"/>
    <n v="3665.44"/>
    <n v="57542997.559999913"/>
    <n v="57542997.559999913"/>
    <s v="Dubai"/>
  </r>
  <r>
    <x v="886"/>
    <x v="4"/>
    <x v="0"/>
    <x v="4"/>
    <x v="0"/>
    <x v="0"/>
    <x v="886"/>
    <x v="4"/>
    <x v="886"/>
    <x v="344"/>
    <x v="808"/>
    <x v="233"/>
    <m/>
    <m/>
    <s v="sq"/>
    <s v="sq"/>
    <n v="16284.02"/>
    <n v="92327183.770000085"/>
    <n v="92327183.770000085"/>
    <s v="Cairo"/>
  </r>
  <r>
    <x v="887"/>
    <x v="9"/>
    <x v="1"/>
    <x v="9"/>
    <x v="2"/>
    <x v="2"/>
    <x v="887"/>
    <x v="1"/>
    <x v="887"/>
    <x v="73"/>
    <x v="809"/>
    <x v="9"/>
    <m/>
    <m/>
    <s v="Amazon"/>
    <s v="Amazon"/>
    <n v="26648.76"/>
    <n v="91504159.730000004"/>
    <n v="91504159.730000004"/>
    <s v="Casablanca"/>
  </r>
  <r>
    <x v="888"/>
    <x v="8"/>
    <x v="3"/>
    <x v="8"/>
    <x v="0"/>
    <x v="5"/>
    <x v="888"/>
    <x v="1"/>
    <x v="888"/>
    <x v="6"/>
    <x v="810"/>
    <x v="6"/>
    <m/>
    <m/>
    <s v="sq"/>
    <s v="sq"/>
    <n v="27872.98"/>
    <n v="57542997.559999913"/>
    <n v="57542997.559999913"/>
    <s v="Giza"/>
  </r>
  <r>
    <x v="889"/>
    <x v="1"/>
    <x v="1"/>
    <x v="1"/>
    <x v="1"/>
    <x v="1"/>
    <x v="889"/>
    <x v="0"/>
    <x v="889"/>
    <x v="156"/>
    <x v="811"/>
    <x v="9"/>
    <m/>
    <m/>
    <s v="Jumia"/>
    <s v="Jum"/>
    <n v="13290.4"/>
    <n v="91504159.730000004"/>
    <n v="91504159.730000004"/>
    <s v="Alexandria"/>
  </r>
  <r>
    <x v="890"/>
    <x v="0"/>
    <x v="0"/>
    <x v="0"/>
    <x v="2"/>
    <x v="2"/>
    <x v="890"/>
    <x v="3"/>
    <x v="890"/>
    <x v="299"/>
    <x v="516"/>
    <x v="161"/>
    <m/>
    <m/>
    <s v="Amazon"/>
    <s v="Amazon"/>
    <n v="26648.76"/>
    <n v="92327183.770000085"/>
    <n v="92327183.770000085"/>
    <s v="Casablanca"/>
  </r>
  <r>
    <x v="891"/>
    <x v="7"/>
    <x v="0"/>
    <x v="7"/>
    <x v="0"/>
    <x v="5"/>
    <x v="891"/>
    <x v="4"/>
    <x v="891"/>
    <x v="173"/>
    <x v="812"/>
    <x v="271"/>
    <m/>
    <m/>
    <s v="sq"/>
    <s v="sq"/>
    <n v="27872.98"/>
    <n v="92327183.770000085"/>
    <n v="92327183.770000085"/>
    <s v="Giza"/>
  </r>
  <r>
    <x v="892"/>
    <x v="8"/>
    <x v="3"/>
    <x v="8"/>
    <x v="2"/>
    <x v="2"/>
    <x v="892"/>
    <x v="3"/>
    <x v="892"/>
    <x v="174"/>
    <x v="813"/>
    <x v="152"/>
    <m/>
    <m/>
    <s v="Amazon"/>
    <s v="Amazon"/>
    <n v="26648.76"/>
    <n v="57542997.559999913"/>
    <n v="57542997.559999913"/>
    <s v="Casablanca"/>
  </r>
  <r>
    <x v="893"/>
    <x v="8"/>
    <x v="3"/>
    <x v="8"/>
    <x v="2"/>
    <x v="1"/>
    <x v="893"/>
    <x v="1"/>
    <x v="893"/>
    <x v="169"/>
    <x v="814"/>
    <x v="288"/>
    <m/>
    <m/>
    <s v="Amazon"/>
    <s v="Amazon"/>
    <n v="13290.4"/>
    <n v="57542997.559999913"/>
    <n v="57542997.559999913"/>
    <s v="Alexandria"/>
  </r>
  <r>
    <x v="894"/>
    <x v="1"/>
    <x v="1"/>
    <x v="1"/>
    <x v="0"/>
    <x v="4"/>
    <x v="894"/>
    <x v="0"/>
    <x v="894"/>
    <x v="198"/>
    <x v="815"/>
    <x v="236"/>
    <m/>
    <m/>
    <s v="sq"/>
    <s v="sq"/>
    <n v="99349.3"/>
    <n v="91504159.730000004"/>
    <n v="91504159.730000004"/>
    <s v="Riyadh"/>
  </r>
  <r>
    <x v="895"/>
    <x v="5"/>
    <x v="1"/>
    <x v="5"/>
    <x v="0"/>
    <x v="0"/>
    <x v="895"/>
    <x v="3"/>
    <x v="895"/>
    <x v="325"/>
    <x v="816"/>
    <x v="258"/>
    <m/>
    <m/>
    <s v="sq"/>
    <s v="sq"/>
    <n v="16284.02"/>
    <n v="91504159.730000004"/>
    <n v="91504159.730000004"/>
    <s v="Cairo"/>
  </r>
  <r>
    <x v="896"/>
    <x v="4"/>
    <x v="0"/>
    <x v="4"/>
    <x v="2"/>
    <x v="4"/>
    <x v="896"/>
    <x v="4"/>
    <x v="896"/>
    <x v="118"/>
    <x v="817"/>
    <x v="211"/>
    <m/>
    <m/>
    <s v="Amazon"/>
    <s v="Amazon"/>
    <n v="99349.3"/>
    <n v="92327183.770000085"/>
    <n v="92327183.770000085"/>
    <s v="Riyadh"/>
  </r>
  <r>
    <x v="897"/>
    <x v="3"/>
    <x v="3"/>
    <x v="3"/>
    <x v="2"/>
    <x v="3"/>
    <x v="897"/>
    <x v="3"/>
    <x v="897"/>
    <x v="358"/>
    <x v="818"/>
    <x v="333"/>
    <m/>
    <m/>
    <s v="Amazon"/>
    <s v="Amazon"/>
    <n v="3665.44"/>
    <n v="57542997.559999913"/>
    <n v="57542997.559999913"/>
    <s v="Dubai"/>
  </r>
  <r>
    <x v="898"/>
    <x v="9"/>
    <x v="1"/>
    <x v="9"/>
    <x v="0"/>
    <x v="5"/>
    <x v="898"/>
    <x v="3"/>
    <x v="898"/>
    <x v="284"/>
    <x v="819"/>
    <x v="316"/>
    <m/>
    <m/>
    <s v="sq"/>
    <s v="sq"/>
    <n v="27872.98"/>
    <n v="91504159.730000004"/>
    <n v="91504159.730000004"/>
    <s v="Giza"/>
  </r>
  <r>
    <x v="899"/>
    <x v="4"/>
    <x v="0"/>
    <x v="4"/>
    <x v="1"/>
    <x v="0"/>
    <x v="899"/>
    <x v="1"/>
    <x v="899"/>
    <x v="327"/>
    <x v="820"/>
    <x v="48"/>
    <m/>
    <m/>
    <s v="Jumia"/>
    <s v="Jum"/>
    <n v="16284.02"/>
    <n v="92327183.770000085"/>
    <n v="92327183.770000085"/>
    <s v="Cairo"/>
  </r>
  <r>
    <x v="900"/>
    <x v="8"/>
    <x v="3"/>
    <x v="8"/>
    <x v="0"/>
    <x v="2"/>
    <x v="900"/>
    <x v="1"/>
    <x v="900"/>
    <x v="300"/>
    <x v="821"/>
    <x v="332"/>
    <m/>
    <m/>
    <s v="sq"/>
    <s v="sq"/>
    <n v="26648.76"/>
    <n v="57542997.559999913"/>
    <n v="57542997.559999913"/>
    <s v="Casablanca"/>
  </r>
  <r>
    <x v="901"/>
    <x v="6"/>
    <x v="4"/>
    <x v="6"/>
    <x v="0"/>
    <x v="1"/>
    <x v="901"/>
    <x v="3"/>
    <x v="901"/>
    <x v="17"/>
    <x v="822"/>
    <x v="327"/>
    <m/>
    <m/>
    <s v="sq"/>
    <s v="sq"/>
    <n v="13290.4"/>
    <n v="31420413.200000018"/>
    <n v="31420413.200000018"/>
    <s v="Alexandria"/>
  </r>
  <r>
    <x v="902"/>
    <x v="2"/>
    <x v="2"/>
    <x v="2"/>
    <x v="0"/>
    <x v="3"/>
    <x v="902"/>
    <x v="0"/>
    <x v="902"/>
    <x v="293"/>
    <x v="823"/>
    <x v="27"/>
    <m/>
    <m/>
    <s v="sq"/>
    <s v="sq"/>
    <n v="3665.44"/>
    <n v="29200970.130000021"/>
    <n v="29200970.130000021"/>
    <s v="Dubai"/>
  </r>
  <r>
    <x v="903"/>
    <x v="0"/>
    <x v="0"/>
    <x v="0"/>
    <x v="0"/>
    <x v="1"/>
    <x v="903"/>
    <x v="1"/>
    <x v="903"/>
    <x v="280"/>
    <x v="824"/>
    <x v="288"/>
    <m/>
    <m/>
    <s v="sq"/>
    <s v="sq"/>
    <n v="13290.4"/>
    <n v="92327183.770000085"/>
    <n v="92327183.770000085"/>
    <s v="Alexandria"/>
  </r>
  <r>
    <x v="904"/>
    <x v="7"/>
    <x v="0"/>
    <x v="7"/>
    <x v="1"/>
    <x v="4"/>
    <x v="904"/>
    <x v="2"/>
    <x v="904"/>
    <x v="176"/>
    <x v="825"/>
    <x v="164"/>
    <m/>
    <m/>
    <s v="Jumia"/>
    <s v="Jum"/>
    <n v="99349.3"/>
    <n v="92327183.770000085"/>
    <n v="92327183.770000085"/>
    <s v="Riyadh"/>
  </r>
  <r>
    <x v="905"/>
    <x v="7"/>
    <x v="0"/>
    <x v="7"/>
    <x v="0"/>
    <x v="2"/>
    <x v="905"/>
    <x v="4"/>
    <x v="905"/>
    <x v="359"/>
    <x v="826"/>
    <x v="267"/>
    <m/>
    <m/>
    <s v="sq"/>
    <s v="sq"/>
    <n v="26648.76"/>
    <n v="92327183.770000085"/>
    <n v="92327183.770000085"/>
    <s v="Casablanca"/>
  </r>
  <r>
    <x v="906"/>
    <x v="8"/>
    <x v="3"/>
    <x v="8"/>
    <x v="1"/>
    <x v="0"/>
    <x v="906"/>
    <x v="0"/>
    <x v="906"/>
    <x v="37"/>
    <x v="827"/>
    <x v="137"/>
    <m/>
    <m/>
    <s v="Jumia"/>
    <s v="Jum"/>
    <n v="16284.02"/>
    <n v="57542997.559999913"/>
    <n v="57542997.559999913"/>
    <s v="Cairo"/>
  </r>
  <r>
    <x v="907"/>
    <x v="4"/>
    <x v="0"/>
    <x v="4"/>
    <x v="1"/>
    <x v="4"/>
    <x v="907"/>
    <x v="1"/>
    <x v="907"/>
    <x v="72"/>
    <x v="828"/>
    <x v="334"/>
    <m/>
    <m/>
    <s v="Jumia"/>
    <s v="Jum"/>
    <n v="99349.3"/>
    <n v="92327183.770000085"/>
    <n v="92327183.770000085"/>
    <s v="Riyadh"/>
  </r>
  <r>
    <x v="908"/>
    <x v="7"/>
    <x v="0"/>
    <x v="7"/>
    <x v="1"/>
    <x v="4"/>
    <x v="908"/>
    <x v="3"/>
    <x v="908"/>
    <x v="1"/>
    <x v="829"/>
    <x v="335"/>
    <m/>
    <m/>
    <s v="Jumia"/>
    <s v="Jum"/>
    <n v="99349.3"/>
    <n v="92327183.770000085"/>
    <n v="92327183.770000085"/>
    <s v="Riyadh"/>
  </r>
  <r>
    <x v="909"/>
    <x v="4"/>
    <x v="0"/>
    <x v="4"/>
    <x v="2"/>
    <x v="4"/>
    <x v="909"/>
    <x v="0"/>
    <x v="909"/>
    <x v="67"/>
    <x v="830"/>
    <x v="216"/>
    <m/>
    <m/>
    <s v="Amazon"/>
    <s v="Amazon"/>
    <n v="99349.3"/>
    <n v="92327183.770000085"/>
    <n v="92327183.770000085"/>
    <s v="Riyadh"/>
  </r>
  <r>
    <x v="910"/>
    <x v="0"/>
    <x v="0"/>
    <x v="0"/>
    <x v="1"/>
    <x v="5"/>
    <x v="910"/>
    <x v="1"/>
    <x v="910"/>
    <x v="16"/>
    <x v="831"/>
    <x v="196"/>
    <m/>
    <m/>
    <s v="Jumia"/>
    <s v="Jum"/>
    <n v="27872.98"/>
    <n v="92327183.770000085"/>
    <n v="92327183.770000085"/>
    <s v="Giza"/>
  </r>
  <r>
    <x v="911"/>
    <x v="4"/>
    <x v="0"/>
    <x v="4"/>
    <x v="0"/>
    <x v="1"/>
    <x v="911"/>
    <x v="1"/>
    <x v="911"/>
    <x v="282"/>
    <x v="832"/>
    <x v="204"/>
    <m/>
    <m/>
    <s v="sq"/>
    <s v="sq"/>
    <n v="13290.4"/>
    <n v="92327183.770000085"/>
    <n v="92327183.770000085"/>
    <s v="Alexandria"/>
  </r>
  <r>
    <x v="912"/>
    <x v="9"/>
    <x v="1"/>
    <x v="9"/>
    <x v="0"/>
    <x v="3"/>
    <x v="912"/>
    <x v="3"/>
    <x v="912"/>
    <x v="141"/>
    <x v="833"/>
    <x v="180"/>
    <m/>
    <m/>
    <s v="sq"/>
    <s v="sq"/>
    <n v="3665.44"/>
    <n v="91504159.730000004"/>
    <n v="91504159.730000004"/>
    <s v="Dubai"/>
  </r>
  <r>
    <x v="913"/>
    <x v="2"/>
    <x v="2"/>
    <x v="2"/>
    <x v="0"/>
    <x v="1"/>
    <x v="913"/>
    <x v="1"/>
    <x v="913"/>
    <x v="291"/>
    <x v="834"/>
    <x v="336"/>
    <m/>
    <m/>
    <s v="sq"/>
    <s v="sq"/>
    <n v="13290.4"/>
    <n v="29200970.130000021"/>
    <n v="29200970.130000021"/>
    <s v="Alexandria"/>
  </r>
  <r>
    <x v="914"/>
    <x v="0"/>
    <x v="0"/>
    <x v="0"/>
    <x v="2"/>
    <x v="4"/>
    <x v="914"/>
    <x v="3"/>
    <x v="914"/>
    <x v="291"/>
    <x v="835"/>
    <x v="5"/>
    <m/>
    <m/>
    <s v="Amazon"/>
    <s v="Amazon"/>
    <n v="99349.3"/>
    <n v="92327183.770000085"/>
    <n v="92327183.770000085"/>
    <s v="Riyadh"/>
  </r>
  <r>
    <x v="915"/>
    <x v="6"/>
    <x v="4"/>
    <x v="6"/>
    <x v="0"/>
    <x v="2"/>
    <x v="915"/>
    <x v="2"/>
    <x v="915"/>
    <x v="9"/>
    <x v="836"/>
    <x v="101"/>
    <m/>
    <m/>
    <s v="sq"/>
    <s v="sq"/>
    <n v="26648.76"/>
    <n v="31420413.200000018"/>
    <n v="31420413.200000018"/>
    <s v="Casablanca"/>
  </r>
  <r>
    <x v="916"/>
    <x v="4"/>
    <x v="0"/>
    <x v="4"/>
    <x v="0"/>
    <x v="3"/>
    <x v="916"/>
    <x v="0"/>
    <x v="916"/>
    <x v="340"/>
    <x v="837"/>
    <x v="173"/>
    <m/>
    <m/>
    <s v="sq"/>
    <s v="sq"/>
    <n v="3665.44"/>
    <n v="92327183.770000085"/>
    <n v="92327183.770000085"/>
    <s v="Dubai"/>
  </r>
  <r>
    <x v="917"/>
    <x v="9"/>
    <x v="1"/>
    <x v="9"/>
    <x v="1"/>
    <x v="0"/>
    <x v="917"/>
    <x v="3"/>
    <x v="917"/>
    <x v="9"/>
    <x v="367"/>
    <x v="256"/>
    <m/>
    <m/>
    <s v="Jumia"/>
    <s v="Jum"/>
    <n v="16284.02"/>
    <n v="91504159.730000004"/>
    <n v="91504159.730000004"/>
    <s v="Cairo"/>
  </r>
  <r>
    <x v="918"/>
    <x v="1"/>
    <x v="1"/>
    <x v="1"/>
    <x v="2"/>
    <x v="2"/>
    <x v="918"/>
    <x v="1"/>
    <x v="918"/>
    <x v="360"/>
    <x v="838"/>
    <x v="310"/>
    <m/>
    <m/>
    <s v="Amazon"/>
    <s v="Amazon"/>
    <n v="26648.76"/>
    <n v="91504159.730000004"/>
    <n v="91504159.730000004"/>
    <s v="Casablanca"/>
  </r>
  <r>
    <x v="919"/>
    <x v="8"/>
    <x v="3"/>
    <x v="8"/>
    <x v="1"/>
    <x v="3"/>
    <x v="919"/>
    <x v="2"/>
    <x v="919"/>
    <x v="190"/>
    <x v="839"/>
    <x v="201"/>
    <m/>
    <m/>
    <s v="Jumia"/>
    <s v="Jum"/>
    <n v="3665.44"/>
    <n v="57542997.559999913"/>
    <n v="57542997.559999913"/>
    <s v="Dubai"/>
  </r>
  <r>
    <x v="920"/>
    <x v="3"/>
    <x v="3"/>
    <x v="3"/>
    <x v="2"/>
    <x v="2"/>
    <x v="920"/>
    <x v="0"/>
    <x v="920"/>
    <x v="361"/>
    <x v="840"/>
    <x v="286"/>
    <m/>
    <m/>
    <s v="Amazon"/>
    <s v="Amazon"/>
    <n v="26648.76"/>
    <n v="57542997.559999913"/>
    <n v="57542997.559999913"/>
    <s v="Casablanca"/>
  </r>
  <r>
    <x v="921"/>
    <x v="4"/>
    <x v="0"/>
    <x v="4"/>
    <x v="2"/>
    <x v="2"/>
    <x v="921"/>
    <x v="1"/>
    <x v="921"/>
    <x v="362"/>
    <x v="841"/>
    <x v="296"/>
    <m/>
    <m/>
    <s v="Amazon"/>
    <s v="Amazon"/>
    <n v="26648.76"/>
    <n v="92327183.770000085"/>
    <n v="92327183.770000085"/>
    <s v="Casablanca"/>
  </r>
  <r>
    <x v="922"/>
    <x v="7"/>
    <x v="0"/>
    <x v="7"/>
    <x v="1"/>
    <x v="4"/>
    <x v="922"/>
    <x v="3"/>
    <x v="922"/>
    <x v="192"/>
    <x v="842"/>
    <x v="215"/>
    <m/>
    <m/>
    <s v="Jumia"/>
    <s v="Jum"/>
    <n v="99349.3"/>
    <n v="92327183.770000085"/>
    <n v="92327183.770000085"/>
    <s v="Riyadh"/>
  </r>
  <r>
    <x v="923"/>
    <x v="7"/>
    <x v="0"/>
    <x v="7"/>
    <x v="1"/>
    <x v="5"/>
    <x v="923"/>
    <x v="3"/>
    <x v="923"/>
    <x v="61"/>
    <x v="843"/>
    <x v="92"/>
    <m/>
    <m/>
    <s v="Jumia"/>
    <s v="Jum"/>
    <n v="27872.98"/>
    <n v="92327183.770000085"/>
    <n v="92327183.770000085"/>
    <s v="Giza"/>
  </r>
  <r>
    <x v="924"/>
    <x v="0"/>
    <x v="0"/>
    <x v="0"/>
    <x v="0"/>
    <x v="4"/>
    <x v="924"/>
    <x v="4"/>
    <x v="924"/>
    <x v="363"/>
    <x v="844"/>
    <x v="25"/>
    <m/>
    <m/>
    <s v="sq"/>
    <s v="sq"/>
    <n v="99349.3"/>
    <n v="92327183.770000085"/>
    <n v="92327183.770000085"/>
    <s v="Riyadh"/>
  </r>
  <r>
    <x v="925"/>
    <x v="2"/>
    <x v="2"/>
    <x v="2"/>
    <x v="1"/>
    <x v="0"/>
    <x v="925"/>
    <x v="0"/>
    <x v="925"/>
    <x v="359"/>
    <x v="309"/>
    <x v="103"/>
    <m/>
    <m/>
    <s v="Jumia"/>
    <s v="Jum"/>
    <n v="16284.02"/>
    <n v="29200970.130000021"/>
    <n v="29200970.130000021"/>
    <s v="Cairo"/>
  </r>
  <r>
    <x v="926"/>
    <x v="2"/>
    <x v="2"/>
    <x v="2"/>
    <x v="0"/>
    <x v="5"/>
    <x v="926"/>
    <x v="4"/>
    <x v="926"/>
    <x v="93"/>
    <x v="845"/>
    <x v="243"/>
    <m/>
    <m/>
    <s v="sq"/>
    <s v="sq"/>
    <n v="27872.98"/>
    <n v="29200970.130000021"/>
    <n v="29200970.130000021"/>
    <s v="Giza"/>
  </r>
  <r>
    <x v="927"/>
    <x v="5"/>
    <x v="1"/>
    <x v="5"/>
    <x v="1"/>
    <x v="3"/>
    <x v="927"/>
    <x v="0"/>
    <x v="927"/>
    <x v="323"/>
    <x v="846"/>
    <x v="64"/>
    <m/>
    <m/>
    <s v="Jumia"/>
    <s v="Jum"/>
    <n v="3665.44"/>
    <n v="91504159.730000004"/>
    <n v="91504159.730000004"/>
    <s v="Dubai"/>
  </r>
  <r>
    <x v="928"/>
    <x v="0"/>
    <x v="0"/>
    <x v="0"/>
    <x v="1"/>
    <x v="5"/>
    <x v="928"/>
    <x v="2"/>
    <x v="928"/>
    <x v="21"/>
    <x v="301"/>
    <x v="337"/>
    <m/>
    <m/>
    <s v="Jumia"/>
    <s v="Jum"/>
    <n v="27872.98"/>
    <n v="92327183.770000085"/>
    <n v="92327183.770000085"/>
    <s v="Giza"/>
  </r>
  <r>
    <x v="929"/>
    <x v="4"/>
    <x v="0"/>
    <x v="4"/>
    <x v="1"/>
    <x v="5"/>
    <x v="929"/>
    <x v="4"/>
    <x v="929"/>
    <x v="327"/>
    <x v="847"/>
    <x v="291"/>
    <m/>
    <m/>
    <s v="Jumia"/>
    <s v="Jum"/>
    <n v="27872.98"/>
    <n v="92327183.770000085"/>
    <n v="92327183.770000085"/>
    <s v="Giza"/>
  </r>
  <r>
    <x v="930"/>
    <x v="8"/>
    <x v="3"/>
    <x v="8"/>
    <x v="2"/>
    <x v="1"/>
    <x v="930"/>
    <x v="0"/>
    <x v="930"/>
    <x v="308"/>
    <x v="848"/>
    <x v="22"/>
    <m/>
    <m/>
    <s v="Amazon"/>
    <s v="Amazon"/>
    <n v="13290.4"/>
    <n v="57542997.559999913"/>
    <n v="57542997.559999913"/>
    <s v="Alexandria"/>
  </r>
  <r>
    <x v="931"/>
    <x v="2"/>
    <x v="2"/>
    <x v="2"/>
    <x v="0"/>
    <x v="1"/>
    <x v="931"/>
    <x v="3"/>
    <x v="931"/>
    <x v="112"/>
    <x v="775"/>
    <x v="152"/>
    <m/>
    <m/>
    <s v="sq"/>
    <s v="sq"/>
    <n v="13290.4"/>
    <n v="29200970.130000021"/>
    <n v="29200970.130000021"/>
    <s v="Alexandria"/>
  </r>
  <r>
    <x v="932"/>
    <x v="9"/>
    <x v="1"/>
    <x v="9"/>
    <x v="2"/>
    <x v="3"/>
    <x v="932"/>
    <x v="4"/>
    <x v="932"/>
    <x v="196"/>
    <x v="33"/>
    <x v="69"/>
    <m/>
    <m/>
    <s v="Amazon"/>
    <s v="Amazon"/>
    <n v="3665.44"/>
    <n v="91504159.730000004"/>
    <n v="91504159.730000004"/>
    <s v="Dubai"/>
  </r>
  <r>
    <x v="933"/>
    <x v="3"/>
    <x v="3"/>
    <x v="3"/>
    <x v="1"/>
    <x v="1"/>
    <x v="933"/>
    <x v="1"/>
    <x v="933"/>
    <x v="174"/>
    <x v="849"/>
    <x v="308"/>
    <m/>
    <m/>
    <s v="Jumia"/>
    <s v="Jum"/>
    <n v="13290.4"/>
    <n v="57542997.559999913"/>
    <n v="57542997.559999913"/>
    <s v="Alexandria"/>
  </r>
  <r>
    <x v="934"/>
    <x v="4"/>
    <x v="0"/>
    <x v="4"/>
    <x v="2"/>
    <x v="0"/>
    <x v="934"/>
    <x v="2"/>
    <x v="934"/>
    <x v="364"/>
    <x v="850"/>
    <x v="321"/>
    <m/>
    <m/>
    <s v="Amazon"/>
    <s v="Amazon"/>
    <n v="16284.02"/>
    <n v="92327183.770000085"/>
    <n v="92327183.770000085"/>
    <s v="Cairo"/>
  </r>
  <r>
    <x v="935"/>
    <x v="5"/>
    <x v="1"/>
    <x v="5"/>
    <x v="1"/>
    <x v="5"/>
    <x v="935"/>
    <x v="1"/>
    <x v="935"/>
    <x v="339"/>
    <x v="851"/>
    <x v="53"/>
    <m/>
    <m/>
    <s v="Jumia"/>
    <s v="Jum"/>
    <n v="27872.98"/>
    <n v="91504159.730000004"/>
    <n v="91504159.730000004"/>
    <s v="Giza"/>
  </r>
  <r>
    <x v="936"/>
    <x v="8"/>
    <x v="3"/>
    <x v="8"/>
    <x v="0"/>
    <x v="4"/>
    <x v="936"/>
    <x v="1"/>
    <x v="936"/>
    <x v="323"/>
    <x v="852"/>
    <x v="179"/>
    <m/>
    <m/>
    <s v="sq"/>
    <s v="sq"/>
    <n v="99349.3"/>
    <n v="57542997.559999913"/>
    <n v="57542997.559999913"/>
    <s v="Riyadh"/>
  </r>
  <r>
    <x v="937"/>
    <x v="5"/>
    <x v="1"/>
    <x v="5"/>
    <x v="2"/>
    <x v="1"/>
    <x v="937"/>
    <x v="0"/>
    <x v="937"/>
    <x v="141"/>
    <x v="853"/>
    <x v="158"/>
    <m/>
    <m/>
    <s v="Amazon"/>
    <s v="Amazon"/>
    <n v="13290.4"/>
    <n v="91504159.730000004"/>
    <n v="91504159.730000004"/>
    <s v="Alexandria"/>
  </r>
  <r>
    <x v="938"/>
    <x v="7"/>
    <x v="0"/>
    <x v="7"/>
    <x v="2"/>
    <x v="3"/>
    <x v="938"/>
    <x v="3"/>
    <x v="938"/>
    <x v="262"/>
    <x v="854"/>
    <x v="167"/>
    <m/>
    <m/>
    <s v="Amazon"/>
    <s v="Amazon"/>
    <n v="3665.44"/>
    <n v="92327183.770000085"/>
    <n v="92327183.770000085"/>
    <s v="Dubai"/>
  </r>
  <r>
    <x v="939"/>
    <x v="1"/>
    <x v="1"/>
    <x v="1"/>
    <x v="1"/>
    <x v="1"/>
    <x v="939"/>
    <x v="2"/>
    <x v="939"/>
    <x v="218"/>
    <x v="855"/>
    <x v="126"/>
    <m/>
    <m/>
    <s v="Jumia"/>
    <s v="Jum"/>
    <n v="13290.4"/>
    <n v="91504159.730000004"/>
    <n v="91504159.730000004"/>
    <s v="Alexandria"/>
  </r>
  <r>
    <x v="940"/>
    <x v="8"/>
    <x v="3"/>
    <x v="8"/>
    <x v="2"/>
    <x v="5"/>
    <x v="940"/>
    <x v="4"/>
    <x v="940"/>
    <x v="189"/>
    <x v="856"/>
    <x v="275"/>
    <m/>
    <m/>
    <s v="Amazon"/>
    <s v="Amazon"/>
    <n v="27872.98"/>
    <n v="57542997.559999913"/>
    <n v="57542997.559999913"/>
    <s v="Giza"/>
  </r>
  <r>
    <x v="941"/>
    <x v="7"/>
    <x v="0"/>
    <x v="7"/>
    <x v="2"/>
    <x v="2"/>
    <x v="941"/>
    <x v="3"/>
    <x v="941"/>
    <x v="298"/>
    <x v="415"/>
    <x v="130"/>
    <m/>
    <m/>
    <s v="Amazon"/>
    <s v="Amazon"/>
    <n v="26648.76"/>
    <n v="92327183.770000085"/>
    <n v="92327183.770000085"/>
    <s v="Casablanca"/>
  </r>
  <r>
    <x v="942"/>
    <x v="9"/>
    <x v="1"/>
    <x v="9"/>
    <x v="0"/>
    <x v="3"/>
    <x v="942"/>
    <x v="0"/>
    <x v="942"/>
    <x v="58"/>
    <x v="857"/>
    <x v="208"/>
    <m/>
    <m/>
    <s v="sq"/>
    <s v="sq"/>
    <n v="3665.44"/>
    <n v="91504159.730000004"/>
    <n v="91504159.730000004"/>
    <s v="Dubai"/>
  </r>
  <r>
    <x v="943"/>
    <x v="4"/>
    <x v="0"/>
    <x v="4"/>
    <x v="0"/>
    <x v="2"/>
    <x v="943"/>
    <x v="2"/>
    <x v="943"/>
    <x v="146"/>
    <x v="858"/>
    <x v="94"/>
    <m/>
    <m/>
    <s v="sq"/>
    <s v="sq"/>
    <n v="26648.76"/>
    <n v="92327183.770000085"/>
    <n v="92327183.770000085"/>
    <s v="Casablanca"/>
  </r>
  <r>
    <x v="944"/>
    <x v="9"/>
    <x v="1"/>
    <x v="9"/>
    <x v="1"/>
    <x v="2"/>
    <x v="944"/>
    <x v="4"/>
    <x v="944"/>
    <x v="8"/>
    <x v="859"/>
    <x v="80"/>
    <m/>
    <m/>
    <s v="Jumia"/>
    <s v="Jum"/>
    <n v="26648.76"/>
    <n v="91504159.730000004"/>
    <n v="91504159.730000004"/>
    <s v="Casablanca"/>
  </r>
  <r>
    <x v="945"/>
    <x v="6"/>
    <x v="4"/>
    <x v="6"/>
    <x v="0"/>
    <x v="5"/>
    <x v="945"/>
    <x v="0"/>
    <x v="945"/>
    <x v="348"/>
    <x v="860"/>
    <x v="118"/>
    <m/>
    <m/>
    <s v="sq"/>
    <s v="sq"/>
    <n v="27872.98"/>
    <n v="31420413.200000018"/>
    <n v="31420413.200000018"/>
    <s v="Giza"/>
  </r>
  <r>
    <x v="946"/>
    <x v="9"/>
    <x v="1"/>
    <x v="9"/>
    <x v="2"/>
    <x v="4"/>
    <x v="946"/>
    <x v="1"/>
    <x v="946"/>
    <x v="338"/>
    <x v="369"/>
    <x v="230"/>
    <m/>
    <m/>
    <s v="Amazon"/>
    <s v="Amazon"/>
    <n v="99349.3"/>
    <n v="91504159.730000004"/>
    <n v="91504159.730000004"/>
    <s v="Riyadh"/>
  </r>
  <r>
    <x v="947"/>
    <x v="7"/>
    <x v="0"/>
    <x v="7"/>
    <x v="2"/>
    <x v="4"/>
    <x v="947"/>
    <x v="0"/>
    <x v="947"/>
    <x v="156"/>
    <x v="861"/>
    <x v="55"/>
    <m/>
    <m/>
    <s v="Amazon"/>
    <s v="Amazon"/>
    <n v="99349.3"/>
    <n v="92327183.770000085"/>
    <n v="92327183.770000085"/>
    <s v="Riyadh"/>
  </r>
  <r>
    <x v="948"/>
    <x v="9"/>
    <x v="1"/>
    <x v="9"/>
    <x v="2"/>
    <x v="4"/>
    <x v="948"/>
    <x v="3"/>
    <x v="948"/>
    <x v="365"/>
    <x v="269"/>
    <x v="4"/>
    <m/>
    <m/>
    <s v="Amazon"/>
    <s v="Amazon"/>
    <n v="99349.3"/>
    <n v="91504159.730000004"/>
    <n v="91504159.730000004"/>
    <s v="Riyadh"/>
  </r>
  <r>
    <x v="949"/>
    <x v="4"/>
    <x v="0"/>
    <x v="4"/>
    <x v="2"/>
    <x v="5"/>
    <x v="949"/>
    <x v="4"/>
    <x v="949"/>
    <x v="30"/>
    <x v="232"/>
    <x v="50"/>
    <m/>
    <m/>
    <s v="Amazon"/>
    <s v="Amazon"/>
    <n v="27872.98"/>
    <n v="92327183.770000085"/>
    <n v="92327183.770000085"/>
    <s v="Giza"/>
  </r>
  <r>
    <x v="950"/>
    <x v="5"/>
    <x v="1"/>
    <x v="5"/>
    <x v="0"/>
    <x v="1"/>
    <x v="950"/>
    <x v="1"/>
    <x v="950"/>
    <x v="305"/>
    <x v="862"/>
    <x v="317"/>
    <m/>
    <m/>
    <s v="sq"/>
    <s v="sq"/>
    <n v="13290.4"/>
    <n v="91504159.730000004"/>
    <n v="91504159.730000004"/>
    <s v="Alexandria"/>
  </r>
  <r>
    <x v="951"/>
    <x v="8"/>
    <x v="3"/>
    <x v="8"/>
    <x v="1"/>
    <x v="0"/>
    <x v="951"/>
    <x v="0"/>
    <x v="951"/>
    <x v="262"/>
    <x v="863"/>
    <x v="149"/>
    <m/>
    <m/>
    <s v="Jumia"/>
    <s v="Jum"/>
    <n v="16284.02"/>
    <n v="57542997.559999913"/>
    <n v="57542997.559999913"/>
    <s v="Cairo"/>
  </r>
  <r>
    <x v="952"/>
    <x v="0"/>
    <x v="0"/>
    <x v="0"/>
    <x v="2"/>
    <x v="4"/>
    <x v="952"/>
    <x v="2"/>
    <x v="952"/>
    <x v="116"/>
    <x v="864"/>
    <x v="322"/>
    <m/>
    <m/>
    <s v="Amazon"/>
    <s v="Amazon"/>
    <n v="99349.3"/>
    <n v="92327183.770000085"/>
    <n v="92327183.770000085"/>
    <s v="Riyadh"/>
  </r>
  <r>
    <x v="953"/>
    <x v="3"/>
    <x v="3"/>
    <x v="3"/>
    <x v="1"/>
    <x v="5"/>
    <x v="953"/>
    <x v="3"/>
    <x v="953"/>
    <x v="272"/>
    <x v="865"/>
    <x v="12"/>
    <m/>
    <m/>
    <s v="Jumia"/>
    <s v="Jum"/>
    <n v="27872.98"/>
    <n v="57542997.559999913"/>
    <n v="57542997.559999913"/>
    <s v="Giza"/>
  </r>
  <r>
    <x v="954"/>
    <x v="4"/>
    <x v="0"/>
    <x v="4"/>
    <x v="0"/>
    <x v="3"/>
    <x v="954"/>
    <x v="4"/>
    <x v="954"/>
    <x v="199"/>
    <x v="866"/>
    <x v="17"/>
    <m/>
    <m/>
    <s v="sq"/>
    <s v="sq"/>
    <n v="3665.44"/>
    <n v="92327183.770000085"/>
    <n v="92327183.770000085"/>
    <s v="Dubai"/>
  </r>
  <r>
    <x v="955"/>
    <x v="7"/>
    <x v="0"/>
    <x v="7"/>
    <x v="1"/>
    <x v="2"/>
    <x v="955"/>
    <x v="3"/>
    <x v="955"/>
    <x v="283"/>
    <x v="867"/>
    <x v="153"/>
    <m/>
    <m/>
    <s v="Jumia"/>
    <s v="Jum"/>
    <n v="26648.76"/>
    <n v="92327183.770000085"/>
    <n v="92327183.770000085"/>
    <s v="Casablanca"/>
  </r>
  <r>
    <x v="956"/>
    <x v="1"/>
    <x v="1"/>
    <x v="1"/>
    <x v="0"/>
    <x v="5"/>
    <x v="956"/>
    <x v="1"/>
    <x v="956"/>
    <x v="272"/>
    <x v="675"/>
    <x v="183"/>
    <m/>
    <m/>
    <s v="sq"/>
    <s v="sq"/>
    <n v="27872.98"/>
    <n v="91504159.730000004"/>
    <n v="91504159.730000004"/>
    <s v="Giza"/>
  </r>
  <r>
    <x v="957"/>
    <x v="7"/>
    <x v="0"/>
    <x v="7"/>
    <x v="1"/>
    <x v="2"/>
    <x v="957"/>
    <x v="2"/>
    <x v="957"/>
    <x v="342"/>
    <x v="868"/>
    <x v="307"/>
    <m/>
    <m/>
    <s v="Jumia"/>
    <s v="Jum"/>
    <n v="26648.76"/>
    <n v="92327183.770000085"/>
    <n v="92327183.770000085"/>
    <s v="Casablanca"/>
  </r>
  <r>
    <x v="958"/>
    <x v="2"/>
    <x v="2"/>
    <x v="2"/>
    <x v="1"/>
    <x v="0"/>
    <x v="958"/>
    <x v="2"/>
    <x v="958"/>
    <x v="349"/>
    <x v="869"/>
    <x v="211"/>
    <m/>
    <m/>
    <s v="Jumia"/>
    <s v="Jum"/>
    <n v="16284.02"/>
    <n v="29200970.130000021"/>
    <n v="29200970.130000021"/>
    <s v="Cairo"/>
  </r>
  <r>
    <x v="959"/>
    <x v="4"/>
    <x v="0"/>
    <x v="4"/>
    <x v="0"/>
    <x v="1"/>
    <x v="959"/>
    <x v="1"/>
    <x v="959"/>
    <x v="317"/>
    <x v="870"/>
    <x v="336"/>
    <m/>
    <m/>
    <s v="sq"/>
    <s v="sq"/>
    <n v="13290.4"/>
    <n v="92327183.770000085"/>
    <n v="92327183.770000085"/>
    <s v="Alexandria"/>
  </r>
  <r>
    <x v="960"/>
    <x v="0"/>
    <x v="0"/>
    <x v="0"/>
    <x v="2"/>
    <x v="5"/>
    <x v="960"/>
    <x v="3"/>
    <x v="960"/>
    <x v="366"/>
    <x v="871"/>
    <x v="80"/>
    <m/>
    <m/>
    <s v="Amazon"/>
    <s v="Amazon"/>
    <n v="27872.98"/>
    <n v="92327183.770000085"/>
    <n v="92327183.770000085"/>
    <s v="Giza"/>
  </r>
  <r>
    <x v="961"/>
    <x v="0"/>
    <x v="0"/>
    <x v="0"/>
    <x v="2"/>
    <x v="2"/>
    <x v="961"/>
    <x v="2"/>
    <x v="961"/>
    <x v="344"/>
    <x v="872"/>
    <x v="60"/>
    <m/>
    <m/>
    <s v="Amazon"/>
    <s v="Amazon"/>
    <n v="26648.76"/>
    <n v="92327183.770000085"/>
    <n v="92327183.770000085"/>
    <s v="Casablanca"/>
  </r>
  <r>
    <x v="962"/>
    <x v="9"/>
    <x v="1"/>
    <x v="9"/>
    <x v="0"/>
    <x v="2"/>
    <x v="962"/>
    <x v="2"/>
    <x v="962"/>
    <x v="367"/>
    <x v="873"/>
    <x v="295"/>
    <m/>
    <m/>
    <s v="sq"/>
    <s v="sq"/>
    <n v="26648.76"/>
    <n v="91504159.730000004"/>
    <n v="91504159.730000004"/>
    <s v="Casablanca"/>
  </r>
  <r>
    <x v="963"/>
    <x v="4"/>
    <x v="0"/>
    <x v="4"/>
    <x v="1"/>
    <x v="4"/>
    <x v="963"/>
    <x v="4"/>
    <x v="963"/>
    <x v="226"/>
    <x v="874"/>
    <x v="282"/>
    <m/>
    <m/>
    <s v="Jumia"/>
    <s v="Jum"/>
    <n v="99349.3"/>
    <n v="92327183.770000085"/>
    <n v="92327183.770000085"/>
    <s v="Riyadh"/>
  </r>
  <r>
    <x v="964"/>
    <x v="9"/>
    <x v="1"/>
    <x v="9"/>
    <x v="2"/>
    <x v="4"/>
    <x v="964"/>
    <x v="3"/>
    <x v="964"/>
    <x v="254"/>
    <x v="875"/>
    <x v="295"/>
    <m/>
    <m/>
    <s v="Amazon"/>
    <s v="Amazon"/>
    <n v="99349.3"/>
    <n v="91504159.730000004"/>
    <n v="91504159.730000004"/>
    <s v="Riyadh"/>
  </r>
  <r>
    <x v="965"/>
    <x v="9"/>
    <x v="1"/>
    <x v="9"/>
    <x v="1"/>
    <x v="3"/>
    <x v="965"/>
    <x v="2"/>
    <x v="965"/>
    <x v="77"/>
    <x v="876"/>
    <x v="163"/>
    <m/>
    <m/>
    <s v="Jumia"/>
    <s v="Jum"/>
    <n v="3665.44"/>
    <n v="91504159.730000004"/>
    <n v="91504159.730000004"/>
    <s v="Dubai"/>
  </r>
  <r>
    <x v="966"/>
    <x v="1"/>
    <x v="1"/>
    <x v="1"/>
    <x v="2"/>
    <x v="3"/>
    <x v="966"/>
    <x v="4"/>
    <x v="966"/>
    <x v="99"/>
    <x v="610"/>
    <x v="116"/>
    <m/>
    <m/>
    <s v="Amazon"/>
    <s v="Amazon"/>
    <n v="3665.44"/>
    <n v="91504159.730000004"/>
    <n v="91504159.730000004"/>
    <s v="Dubai"/>
  </r>
  <r>
    <x v="967"/>
    <x v="6"/>
    <x v="4"/>
    <x v="6"/>
    <x v="0"/>
    <x v="4"/>
    <x v="967"/>
    <x v="1"/>
    <x v="967"/>
    <x v="274"/>
    <x v="632"/>
    <x v="198"/>
    <m/>
    <m/>
    <s v="sq"/>
    <s v="sq"/>
    <n v="99349.3"/>
    <n v="31420413.200000018"/>
    <n v="31420413.200000018"/>
    <s v="Riyadh"/>
  </r>
  <r>
    <x v="968"/>
    <x v="9"/>
    <x v="1"/>
    <x v="9"/>
    <x v="2"/>
    <x v="0"/>
    <x v="968"/>
    <x v="1"/>
    <x v="968"/>
    <x v="166"/>
    <x v="877"/>
    <x v="223"/>
    <m/>
    <m/>
    <s v="Amazon"/>
    <s v="Amazon"/>
    <n v="16284.02"/>
    <n v="91504159.730000004"/>
    <n v="91504159.730000004"/>
    <s v="Cairo"/>
  </r>
  <r>
    <x v="969"/>
    <x v="1"/>
    <x v="1"/>
    <x v="1"/>
    <x v="2"/>
    <x v="3"/>
    <x v="969"/>
    <x v="0"/>
    <x v="969"/>
    <x v="283"/>
    <x v="878"/>
    <x v="138"/>
    <m/>
    <m/>
    <s v="Amazon"/>
    <s v="Amazon"/>
    <n v="3665.44"/>
    <n v="91504159.730000004"/>
    <n v="91504159.730000004"/>
    <s v="Dubai"/>
  </r>
  <r>
    <x v="970"/>
    <x v="3"/>
    <x v="3"/>
    <x v="3"/>
    <x v="2"/>
    <x v="5"/>
    <x v="970"/>
    <x v="0"/>
    <x v="970"/>
    <x v="118"/>
    <x v="879"/>
    <x v="88"/>
    <m/>
    <m/>
    <s v="Amazon"/>
    <s v="Amazon"/>
    <n v="27872.98"/>
    <n v="57542997.559999913"/>
    <n v="57542997.559999913"/>
    <s v="Giza"/>
  </r>
  <r>
    <x v="971"/>
    <x v="3"/>
    <x v="3"/>
    <x v="3"/>
    <x v="0"/>
    <x v="2"/>
    <x v="971"/>
    <x v="0"/>
    <x v="971"/>
    <x v="116"/>
    <x v="880"/>
    <x v="324"/>
    <m/>
    <m/>
    <s v="sq"/>
    <s v="sq"/>
    <n v="26648.76"/>
    <n v="57542997.559999913"/>
    <n v="57542997.559999913"/>
    <s v="Casablanca"/>
  </r>
  <r>
    <x v="972"/>
    <x v="1"/>
    <x v="1"/>
    <x v="1"/>
    <x v="1"/>
    <x v="5"/>
    <x v="972"/>
    <x v="0"/>
    <x v="972"/>
    <x v="368"/>
    <x v="881"/>
    <x v="79"/>
    <m/>
    <m/>
    <s v="Jumia"/>
    <s v="Jum"/>
    <n v="27872.98"/>
    <n v="91504159.730000004"/>
    <n v="91504159.730000004"/>
    <s v="Giza"/>
  </r>
  <r>
    <x v="973"/>
    <x v="1"/>
    <x v="1"/>
    <x v="1"/>
    <x v="1"/>
    <x v="4"/>
    <x v="973"/>
    <x v="0"/>
    <x v="973"/>
    <x v="348"/>
    <x v="882"/>
    <x v="35"/>
    <m/>
    <m/>
    <s v="Jumia"/>
    <s v="Jum"/>
    <n v="99349.3"/>
    <n v="91504159.730000004"/>
    <n v="91504159.730000004"/>
    <s v="Riyadh"/>
  </r>
  <r>
    <x v="974"/>
    <x v="3"/>
    <x v="3"/>
    <x v="3"/>
    <x v="2"/>
    <x v="0"/>
    <x v="974"/>
    <x v="2"/>
    <x v="974"/>
    <x v="191"/>
    <x v="883"/>
    <x v="201"/>
    <m/>
    <m/>
    <s v="Amazon"/>
    <s v="Amazon"/>
    <n v="16284.02"/>
    <n v="57542997.559999913"/>
    <n v="57542997.559999913"/>
    <s v="Cairo"/>
  </r>
  <r>
    <x v="975"/>
    <x v="3"/>
    <x v="3"/>
    <x v="3"/>
    <x v="2"/>
    <x v="2"/>
    <x v="975"/>
    <x v="2"/>
    <x v="975"/>
    <x v="334"/>
    <x v="801"/>
    <x v="72"/>
    <m/>
    <m/>
    <s v="Amazon"/>
    <s v="Amazon"/>
    <n v="26648.76"/>
    <n v="57542997.559999913"/>
    <n v="57542997.559999913"/>
    <s v="Casablanca"/>
  </r>
  <r>
    <x v="976"/>
    <x v="5"/>
    <x v="1"/>
    <x v="5"/>
    <x v="1"/>
    <x v="4"/>
    <x v="976"/>
    <x v="0"/>
    <x v="976"/>
    <x v="235"/>
    <x v="884"/>
    <x v="193"/>
    <m/>
    <m/>
    <s v="Jumia"/>
    <s v="Jum"/>
    <n v="99349.3"/>
    <n v="91504159.730000004"/>
    <n v="91504159.730000004"/>
    <s v="Riyadh"/>
  </r>
  <r>
    <x v="977"/>
    <x v="7"/>
    <x v="0"/>
    <x v="7"/>
    <x v="2"/>
    <x v="5"/>
    <x v="977"/>
    <x v="4"/>
    <x v="977"/>
    <x v="317"/>
    <x v="885"/>
    <x v="333"/>
    <m/>
    <m/>
    <s v="Amazon"/>
    <s v="Amazon"/>
    <n v="27872.98"/>
    <n v="92327183.770000085"/>
    <n v="92327183.770000085"/>
    <s v="Giza"/>
  </r>
  <r>
    <x v="978"/>
    <x v="2"/>
    <x v="2"/>
    <x v="2"/>
    <x v="2"/>
    <x v="4"/>
    <x v="978"/>
    <x v="0"/>
    <x v="978"/>
    <x v="153"/>
    <x v="0"/>
    <x v="199"/>
    <m/>
    <m/>
    <s v="Amazon"/>
    <s v="Amazon"/>
    <n v="99349.3"/>
    <n v="29200970.130000021"/>
    <n v="29200970.130000021"/>
    <s v="Riyadh"/>
  </r>
  <r>
    <x v="979"/>
    <x v="0"/>
    <x v="0"/>
    <x v="0"/>
    <x v="0"/>
    <x v="4"/>
    <x v="979"/>
    <x v="3"/>
    <x v="979"/>
    <x v="305"/>
    <x v="886"/>
    <x v="338"/>
    <m/>
    <m/>
    <s v="sq"/>
    <s v="sq"/>
    <n v="99349.3"/>
    <n v="92327183.770000085"/>
    <n v="92327183.770000085"/>
    <s v="Riyadh"/>
  </r>
  <r>
    <x v="980"/>
    <x v="1"/>
    <x v="1"/>
    <x v="1"/>
    <x v="1"/>
    <x v="1"/>
    <x v="980"/>
    <x v="1"/>
    <x v="980"/>
    <x v="2"/>
    <x v="887"/>
    <x v="84"/>
    <m/>
    <m/>
    <s v="Jumia"/>
    <s v="Jum"/>
    <n v="13290.4"/>
    <n v="91504159.730000004"/>
    <n v="91504159.730000004"/>
    <s v="Alexandria"/>
  </r>
  <r>
    <x v="981"/>
    <x v="8"/>
    <x v="3"/>
    <x v="8"/>
    <x v="0"/>
    <x v="1"/>
    <x v="981"/>
    <x v="1"/>
    <x v="981"/>
    <x v="184"/>
    <x v="888"/>
    <x v="339"/>
    <m/>
    <m/>
    <s v="sq"/>
    <s v="sq"/>
    <n v="13290.4"/>
    <n v="57542997.559999913"/>
    <n v="57542997.559999913"/>
    <s v="Alexandria"/>
  </r>
  <r>
    <x v="982"/>
    <x v="9"/>
    <x v="1"/>
    <x v="9"/>
    <x v="0"/>
    <x v="1"/>
    <x v="982"/>
    <x v="4"/>
    <x v="982"/>
    <x v="285"/>
    <x v="889"/>
    <x v="7"/>
    <m/>
    <m/>
    <s v="sq"/>
    <s v="sq"/>
    <n v="13290.4"/>
    <n v="91504159.730000004"/>
    <n v="91504159.730000004"/>
    <s v="Alexandria"/>
  </r>
  <r>
    <x v="983"/>
    <x v="0"/>
    <x v="0"/>
    <x v="0"/>
    <x v="1"/>
    <x v="0"/>
    <x v="983"/>
    <x v="0"/>
    <x v="983"/>
    <x v="365"/>
    <x v="890"/>
    <x v="143"/>
    <m/>
    <m/>
    <s v="Jumia"/>
    <s v="Jum"/>
    <n v="16284.02"/>
    <n v="92327183.770000085"/>
    <n v="92327183.770000085"/>
    <s v="Cairo"/>
  </r>
  <r>
    <x v="984"/>
    <x v="3"/>
    <x v="3"/>
    <x v="3"/>
    <x v="2"/>
    <x v="4"/>
    <x v="984"/>
    <x v="0"/>
    <x v="984"/>
    <x v="94"/>
    <x v="451"/>
    <x v="26"/>
    <m/>
    <m/>
    <s v="Amazon"/>
    <s v="Amazon"/>
    <n v="99349.3"/>
    <n v="57542997.559999913"/>
    <n v="57542997.559999913"/>
    <s v="Riyadh"/>
  </r>
  <r>
    <x v="985"/>
    <x v="7"/>
    <x v="0"/>
    <x v="7"/>
    <x v="1"/>
    <x v="2"/>
    <x v="985"/>
    <x v="2"/>
    <x v="985"/>
    <x v="312"/>
    <x v="891"/>
    <x v="100"/>
    <m/>
    <m/>
    <s v="Jumia"/>
    <s v="Jum"/>
    <n v="26648.76"/>
    <n v="92327183.770000085"/>
    <n v="92327183.770000085"/>
    <s v="Casablanca"/>
  </r>
  <r>
    <x v="986"/>
    <x v="2"/>
    <x v="2"/>
    <x v="2"/>
    <x v="0"/>
    <x v="1"/>
    <x v="986"/>
    <x v="2"/>
    <x v="986"/>
    <x v="369"/>
    <x v="892"/>
    <x v="78"/>
    <m/>
    <m/>
    <s v="sq"/>
    <s v="sq"/>
    <n v="13290.4"/>
    <n v="29200970.130000021"/>
    <n v="29200970.130000021"/>
    <s v="Alexandria"/>
  </r>
  <r>
    <x v="987"/>
    <x v="7"/>
    <x v="0"/>
    <x v="7"/>
    <x v="0"/>
    <x v="1"/>
    <x v="987"/>
    <x v="4"/>
    <x v="987"/>
    <x v="242"/>
    <x v="893"/>
    <x v="238"/>
    <m/>
    <m/>
    <s v="sq"/>
    <s v="sq"/>
    <n v="13290.4"/>
    <n v="92327183.770000085"/>
    <n v="92327183.770000085"/>
    <s v="Alexandria"/>
  </r>
  <r>
    <x v="988"/>
    <x v="4"/>
    <x v="0"/>
    <x v="4"/>
    <x v="0"/>
    <x v="1"/>
    <x v="988"/>
    <x v="2"/>
    <x v="988"/>
    <x v="224"/>
    <x v="734"/>
    <x v="183"/>
    <m/>
    <m/>
    <s v="sq"/>
    <s v="sq"/>
    <n v="13290.4"/>
    <n v="92327183.770000085"/>
    <n v="92327183.770000085"/>
    <s v="Alexandria"/>
  </r>
  <r>
    <x v="989"/>
    <x v="6"/>
    <x v="4"/>
    <x v="6"/>
    <x v="0"/>
    <x v="3"/>
    <x v="989"/>
    <x v="2"/>
    <x v="989"/>
    <x v="16"/>
    <x v="894"/>
    <x v="126"/>
    <m/>
    <m/>
    <s v="sq"/>
    <s v="sq"/>
    <n v="3665.44"/>
    <n v="31420413.200000018"/>
    <n v="31420413.200000018"/>
    <s v="Dubai"/>
  </r>
  <r>
    <x v="990"/>
    <x v="3"/>
    <x v="3"/>
    <x v="3"/>
    <x v="1"/>
    <x v="2"/>
    <x v="990"/>
    <x v="1"/>
    <x v="990"/>
    <x v="223"/>
    <x v="230"/>
    <x v="281"/>
    <m/>
    <m/>
    <s v="Jumia"/>
    <s v="Jum"/>
    <n v="26648.76"/>
    <n v="57542997.559999913"/>
    <n v="57542997.559999913"/>
    <s v="Casablanca"/>
  </r>
  <r>
    <x v="991"/>
    <x v="6"/>
    <x v="4"/>
    <x v="6"/>
    <x v="2"/>
    <x v="3"/>
    <x v="991"/>
    <x v="2"/>
    <x v="991"/>
    <x v="231"/>
    <x v="895"/>
    <x v="101"/>
    <m/>
    <m/>
    <s v="Amazon"/>
    <s v="Amazon"/>
    <n v="3665.44"/>
    <n v="31420413.200000018"/>
    <n v="31420413.200000018"/>
    <s v="Dubai"/>
  </r>
  <r>
    <x v="992"/>
    <x v="4"/>
    <x v="0"/>
    <x v="4"/>
    <x v="1"/>
    <x v="5"/>
    <x v="992"/>
    <x v="4"/>
    <x v="992"/>
    <x v="346"/>
    <x v="60"/>
    <x v="220"/>
    <m/>
    <m/>
    <s v="Jumia"/>
    <s v="Jum"/>
    <n v="27872.98"/>
    <n v="92327183.770000085"/>
    <n v="92327183.770000085"/>
    <s v="Giza"/>
  </r>
  <r>
    <x v="993"/>
    <x v="5"/>
    <x v="1"/>
    <x v="5"/>
    <x v="0"/>
    <x v="1"/>
    <x v="993"/>
    <x v="1"/>
    <x v="993"/>
    <x v="358"/>
    <x v="896"/>
    <x v="308"/>
    <m/>
    <m/>
    <s v="sq"/>
    <s v="sq"/>
    <n v="13290.4"/>
    <n v="91504159.730000004"/>
    <n v="91504159.730000004"/>
    <s v="Alexandria"/>
  </r>
  <r>
    <x v="994"/>
    <x v="4"/>
    <x v="0"/>
    <x v="4"/>
    <x v="2"/>
    <x v="2"/>
    <x v="994"/>
    <x v="1"/>
    <x v="994"/>
    <x v="87"/>
    <x v="897"/>
    <x v="340"/>
    <m/>
    <m/>
    <s v="Amazon"/>
    <s v="Amazon"/>
    <n v="26648.76"/>
    <n v="92327183.770000085"/>
    <n v="92327183.770000085"/>
    <s v="Casablanca"/>
  </r>
  <r>
    <x v="995"/>
    <x v="1"/>
    <x v="1"/>
    <x v="1"/>
    <x v="0"/>
    <x v="0"/>
    <x v="995"/>
    <x v="0"/>
    <x v="995"/>
    <x v="222"/>
    <x v="898"/>
    <x v="97"/>
    <m/>
    <m/>
    <s v="sq"/>
    <s v="sq"/>
    <n v="16284.02"/>
    <n v="91504159.730000004"/>
    <n v="91504159.730000004"/>
    <s v="Cairo"/>
  </r>
  <r>
    <x v="996"/>
    <x v="7"/>
    <x v="0"/>
    <x v="7"/>
    <x v="2"/>
    <x v="3"/>
    <x v="996"/>
    <x v="1"/>
    <x v="996"/>
    <x v="305"/>
    <x v="899"/>
    <x v="34"/>
    <m/>
    <m/>
    <s v="Amazon"/>
    <s v="Amazon"/>
    <n v="3665.44"/>
    <n v="92327183.770000085"/>
    <n v="92327183.770000085"/>
    <s v="Dubai"/>
  </r>
  <r>
    <x v="997"/>
    <x v="0"/>
    <x v="0"/>
    <x v="0"/>
    <x v="1"/>
    <x v="4"/>
    <x v="997"/>
    <x v="1"/>
    <x v="997"/>
    <x v="261"/>
    <x v="900"/>
    <x v="304"/>
    <m/>
    <m/>
    <s v="Jumia"/>
    <s v="Jum"/>
    <n v="99349.3"/>
    <n v="92327183.770000085"/>
    <n v="92327183.770000085"/>
    <s v="Riyadh"/>
  </r>
  <r>
    <x v="998"/>
    <x v="0"/>
    <x v="0"/>
    <x v="0"/>
    <x v="1"/>
    <x v="1"/>
    <x v="998"/>
    <x v="3"/>
    <x v="998"/>
    <x v="205"/>
    <x v="901"/>
    <x v="341"/>
    <m/>
    <m/>
    <s v="Jumia"/>
    <s v="Jum"/>
    <n v="13290.4"/>
    <n v="92327183.770000085"/>
    <n v="92327183.770000085"/>
    <s v="Alexandria"/>
  </r>
  <r>
    <x v="999"/>
    <x v="0"/>
    <x v="0"/>
    <x v="0"/>
    <x v="0"/>
    <x v="2"/>
    <x v="999"/>
    <x v="1"/>
    <x v="999"/>
    <x v="214"/>
    <x v="902"/>
    <x v="308"/>
    <m/>
    <m/>
    <s v="sq"/>
    <s v="sq"/>
    <n v="26648.76"/>
    <n v="92327183.770000085"/>
    <n v="92327183.770000085"/>
    <s v="Casablanca"/>
  </r>
  <r>
    <x v="1000"/>
    <x v="6"/>
    <x v="4"/>
    <x v="6"/>
    <x v="2"/>
    <x v="2"/>
    <x v="1000"/>
    <x v="1"/>
    <x v="1000"/>
    <x v="179"/>
    <x v="903"/>
    <x v="194"/>
    <m/>
    <m/>
    <s v="Amazon"/>
    <s v="Amazon"/>
    <n v="26648.76"/>
    <n v="31420413.200000018"/>
    <n v="31420413.200000018"/>
    <s v="Casablanca"/>
  </r>
  <r>
    <x v="1001"/>
    <x v="5"/>
    <x v="1"/>
    <x v="5"/>
    <x v="0"/>
    <x v="5"/>
    <x v="1001"/>
    <x v="3"/>
    <x v="1001"/>
    <x v="116"/>
    <x v="904"/>
    <x v="313"/>
    <m/>
    <m/>
    <s v="sq"/>
    <s v="sq"/>
    <n v="27872.98"/>
    <n v="91504159.730000004"/>
    <n v="91504159.730000004"/>
    <s v="Giza"/>
  </r>
  <r>
    <x v="1002"/>
    <x v="2"/>
    <x v="2"/>
    <x v="2"/>
    <x v="2"/>
    <x v="0"/>
    <x v="1002"/>
    <x v="1"/>
    <x v="1002"/>
    <x v="55"/>
    <x v="447"/>
    <x v="203"/>
    <m/>
    <m/>
    <s v="Amazon"/>
    <s v="Amazon"/>
    <n v="16284.02"/>
    <n v="29200970.130000021"/>
    <n v="29200970.130000021"/>
    <s v="Cairo"/>
  </r>
  <r>
    <x v="1003"/>
    <x v="5"/>
    <x v="1"/>
    <x v="5"/>
    <x v="2"/>
    <x v="4"/>
    <x v="1003"/>
    <x v="4"/>
    <x v="1003"/>
    <x v="329"/>
    <x v="905"/>
    <x v="201"/>
    <m/>
    <m/>
    <s v="Amazon"/>
    <s v="Amazon"/>
    <n v="99349.3"/>
    <n v="91504159.730000004"/>
    <n v="91504159.730000004"/>
    <s v="Riyadh"/>
  </r>
  <r>
    <x v="1004"/>
    <x v="8"/>
    <x v="3"/>
    <x v="8"/>
    <x v="1"/>
    <x v="4"/>
    <x v="1004"/>
    <x v="2"/>
    <x v="1004"/>
    <x v="141"/>
    <x v="906"/>
    <x v="108"/>
    <m/>
    <m/>
    <s v="Jumia"/>
    <s v="Jum"/>
    <n v="99349.3"/>
    <n v="57542997.559999913"/>
    <n v="57542997.559999913"/>
    <s v="Riyadh"/>
  </r>
  <r>
    <x v="1005"/>
    <x v="4"/>
    <x v="0"/>
    <x v="4"/>
    <x v="2"/>
    <x v="1"/>
    <x v="1005"/>
    <x v="1"/>
    <x v="1005"/>
    <x v="151"/>
    <x v="317"/>
    <x v="330"/>
    <m/>
    <m/>
    <s v="Amazon"/>
    <s v="Amazon"/>
    <n v="13290.4"/>
    <n v="92327183.770000085"/>
    <n v="92327183.770000085"/>
    <s v="Alexandria"/>
  </r>
  <r>
    <x v="1006"/>
    <x v="2"/>
    <x v="2"/>
    <x v="2"/>
    <x v="1"/>
    <x v="0"/>
    <x v="1006"/>
    <x v="1"/>
    <x v="1006"/>
    <x v="349"/>
    <x v="907"/>
    <x v="210"/>
    <m/>
    <m/>
    <s v="Jumia"/>
    <s v="Jum"/>
    <n v="16284.02"/>
    <n v="29200970.130000021"/>
    <n v="29200970.130000021"/>
    <s v="Cairo"/>
  </r>
  <r>
    <x v="1007"/>
    <x v="5"/>
    <x v="1"/>
    <x v="5"/>
    <x v="2"/>
    <x v="4"/>
    <x v="1007"/>
    <x v="4"/>
    <x v="1007"/>
    <x v="270"/>
    <x v="25"/>
    <x v="59"/>
    <m/>
    <m/>
    <s v="Amazon"/>
    <s v="Amazon"/>
    <n v="99349.3"/>
    <n v="91504159.730000004"/>
    <n v="91504159.730000004"/>
    <s v="Riyadh"/>
  </r>
  <r>
    <x v="1008"/>
    <x v="6"/>
    <x v="4"/>
    <x v="6"/>
    <x v="2"/>
    <x v="4"/>
    <x v="1008"/>
    <x v="0"/>
    <x v="1008"/>
    <x v="38"/>
    <x v="908"/>
    <x v="215"/>
    <m/>
    <m/>
    <s v="Amazon"/>
    <s v="Amazon"/>
    <n v="99349.3"/>
    <n v="31420413.200000018"/>
    <n v="31420413.200000018"/>
    <s v="Riyadh"/>
  </r>
  <r>
    <x v="1009"/>
    <x v="0"/>
    <x v="0"/>
    <x v="0"/>
    <x v="2"/>
    <x v="2"/>
    <x v="1009"/>
    <x v="4"/>
    <x v="1009"/>
    <x v="232"/>
    <x v="909"/>
    <x v="17"/>
    <m/>
    <m/>
    <s v="Amazon"/>
    <s v="Amazon"/>
    <n v="26648.76"/>
    <n v="92327183.770000085"/>
    <n v="92327183.770000085"/>
    <s v="Casablanca"/>
  </r>
  <r>
    <x v="1010"/>
    <x v="0"/>
    <x v="0"/>
    <x v="0"/>
    <x v="0"/>
    <x v="1"/>
    <x v="1010"/>
    <x v="2"/>
    <x v="1010"/>
    <x v="243"/>
    <x v="910"/>
    <x v="41"/>
    <m/>
    <m/>
    <s v="sq"/>
    <s v="sq"/>
    <n v="13290.4"/>
    <n v="92327183.770000085"/>
    <n v="92327183.770000085"/>
    <s v="Alexandria"/>
  </r>
  <r>
    <x v="1011"/>
    <x v="6"/>
    <x v="4"/>
    <x v="6"/>
    <x v="2"/>
    <x v="4"/>
    <x v="1011"/>
    <x v="2"/>
    <x v="1011"/>
    <x v="57"/>
    <x v="911"/>
    <x v="155"/>
    <m/>
    <m/>
    <s v="Amazon"/>
    <s v="Amazon"/>
    <n v="99349.3"/>
    <n v="31420413.200000018"/>
    <n v="31420413.200000018"/>
    <s v="Riyadh"/>
  </r>
  <r>
    <x v="1012"/>
    <x v="8"/>
    <x v="3"/>
    <x v="8"/>
    <x v="0"/>
    <x v="3"/>
    <x v="1012"/>
    <x v="4"/>
    <x v="1012"/>
    <x v="246"/>
    <x v="912"/>
    <x v="72"/>
    <m/>
    <m/>
    <s v="sq"/>
    <s v="sq"/>
    <n v="3665.44"/>
    <n v="57542997.559999913"/>
    <n v="57542997.559999913"/>
    <s v="Dubai"/>
  </r>
  <r>
    <x v="1013"/>
    <x v="1"/>
    <x v="1"/>
    <x v="1"/>
    <x v="1"/>
    <x v="1"/>
    <x v="1013"/>
    <x v="2"/>
    <x v="1013"/>
    <x v="252"/>
    <x v="913"/>
    <x v="112"/>
    <m/>
    <m/>
    <s v="Jumia"/>
    <s v="Jum"/>
    <n v="13290.4"/>
    <n v="91504159.730000004"/>
    <n v="91504159.730000004"/>
    <s v="Alexandria"/>
  </r>
  <r>
    <x v="1014"/>
    <x v="7"/>
    <x v="0"/>
    <x v="7"/>
    <x v="0"/>
    <x v="0"/>
    <x v="1014"/>
    <x v="0"/>
    <x v="1014"/>
    <x v="352"/>
    <x v="914"/>
    <x v="65"/>
    <m/>
    <m/>
    <s v="sq"/>
    <s v="sq"/>
    <n v="16284.02"/>
    <n v="92327183.770000085"/>
    <n v="92327183.770000085"/>
    <s v="Cairo"/>
  </r>
  <r>
    <x v="1015"/>
    <x v="3"/>
    <x v="3"/>
    <x v="3"/>
    <x v="1"/>
    <x v="1"/>
    <x v="1015"/>
    <x v="0"/>
    <x v="1015"/>
    <x v="245"/>
    <x v="915"/>
    <x v="35"/>
    <m/>
    <m/>
    <s v="Jumia"/>
    <s v="Jum"/>
    <n v="13290.4"/>
    <n v="57542997.559999913"/>
    <n v="57542997.559999913"/>
    <s v="Alexandria"/>
  </r>
  <r>
    <x v="1016"/>
    <x v="8"/>
    <x v="3"/>
    <x v="8"/>
    <x v="2"/>
    <x v="3"/>
    <x v="1016"/>
    <x v="3"/>
    <x v="1016"/>
    <x v="307"/>
    <x v="722"/>
    <x v="293"/>
    <m/>
    <m/>
    <s v="Amazon"/>
    <s v="Amazon"/>
    <n v="3665.44"/>
    <n v="57542997.559999913"/>
    <n v="57542997.559999913"/>
    <s v="Dubai"/>
  </r>
  <r>
    <x v="1017"/>
    <x v="6"/>
    <x v="4"/>
    <x v="6"/>
    <x v="0"/>
    <x v="4"/>
    <x v="1017"/>
    <x v="0"/>
    <x v="1017"/>
    <x v="223"/>
    <x v="916"/>
    <x v="225"/>
    <m/>
    <m/>
    <s v="sq"/>
    <s v="sq"/>
    <n v="99349.3"/>
    <n v="31420413.200000018"/>
    <n v="31420413.200000018"/>
    <s v="Riyadh"/>
  </r>
  <r>
    <x v="1018"/>
    <x v="6"/>
    <x v="4"/>
    <x v="6"/>
    <x v="2"/>
    <x v="3"/>
    <x v="1018"/>
    <x v="1"/>
    <x v="1018"/>
    <x v="153"/>
    <x v="917"/>
    <x v="222"/>
    <m/>
    <m/>
    <s v="Amazon"/>
    <s v="Amazon"/>
    <n v="3665.44"/>
    <n v="31420413.200000018"/>
    <n v="31420413.200000018"/>
    <s v="Dubai"/>
  </r>
  <r>
    <x v="1019"/>
    <x v="1"/>
    <x v="1"/>
    <x v="1"/>
    <x v="0"/>
    <x v="1"/>
    <x v="1019"/>
    <x v="3"/>
    <x v="1019"/>
    <x v="128"/>
    <x v="918"/>
    <x v="111"/>
    <m/>
    <m/>
    <s v="sq"/>
    <s v="sq"/>
    <n v="13290.4"/>
    <n v="91504159.730000004"/>
    <n v="91504159.730000004"/>
    <s v="Alexandria"/>
  </r>
  <r>
    <x v="1020"/>
    <x v="7"/>
    <x v="0"/>
    <x v="7"/>
    <x v="1"/>
    <x v="2"/>
    <x v="1020"/>
    <x v="1"/>
    <x v="1020"/>
    <x v="68"/>
    <x v="919"/>
    <x v="23"/>
    <m/>
    <m/>
    <s v="Jumia"/>
    <s v="Jum"/>
    <n v="26648.76"/>
    <n v="92327183.770000085"/>
    <n v="92327183.770000085"/>
    <s v="Casablanca"/>
  </r>
  <r>
    <x v="1021"/>
    <x v="0"/>
    <x v="0"/>
    <x v="0"/>
    <x v="2"/>
    <x v="4"/>
    <x v="1021"/>
    <x v="0"/>
    <x v="1021"/>
    <x v="149"/>
    <x v="920"/>
    <x v="228"/>
    <m/>
    <m/>
    <s v="Amazon"/>
    <s v="Amazon"/>
    <n v="99349.3"/>
    <n v="92327183.770000085"/>
    <n v="92327183.770000085"/>
    <s v="Riyadh"/>
  </r>
  <r>
    <x v="1022"/>
    <x v="8"/>
    <x v="3"/>
    <x v="8"/>
    <x v="2"/>
    <x v="3"/>
    <x v="1022"/>
    <x v="2"/>
    <x v="1022"/>
    <x v="148"/>
    <x v="921"/>
    <x v="189"/>
    <m/>
    <m/>
    <s v="Amazon"/>
    <s v="Amazon"/>
    <n v="3665.44"/>
    <n v="57542997.559999913"/>
    <n v="57542997.559999913"/>
    <s v="Dubai"/>
  </r>
  <r>
    <x v="1023"/>
    <x v="1"/>
    <x v="1"/>
    <x v="1"/>
    <x v="2"/>
    <x v="2"/>
    <x v="1023"/>
    <x v="4"/>
    <x v="1023"/>
    <x v="201"/>
    <x v="922"/>
    <x v="27"/>
    <m/>
    <m/>
    <s v="Amazon"/>
    <s v="Amazon"/>
    <n v="26648.76"/>
    <n v="91504159.730000004"/>
    <n v="91504159.730000004"/>
    <s v="Casablanca"/>
  </r>
  <r>
    <x v="1024"/>
    <x v="4"/>
    <x v="0"/>
    <x v="4"/>
    <x v="2"/>
    <x v="4"/>
    <x v="1024"/>
    <x v="2"/>
    <x v="1024"/>
    <x v="243"/>
    <x v="923"/>
    <x v="134"/>
    <m/>
    <m/>
    <s v="Amazon"/>
    <s v="Amazon"/>
    <n v="99349.3"/>
    <n v="92327183.770000085"/>
    <n v="92327183.770000085"/>
    <s v="Riyadh"/>
  </r>
  <r>
    <x v="1025"/>
    <x v="8"/>
    <x v="3"/>
    <x v="8"/>
    <x v="1"/>
    <x v="3"/>
    <x v="1025"/>
    <x v="2"/>
    <x v="1025"/>
    <x v="46"/>
    <x v="159"/>
    <x v="322"/>
    <m/>
    <m/>
    <s v="Jumia"/>
    <s v="Jum"/>
    <n v="3665.44"/>
    <n v="57542997.559999913"/>
    <n v="57542997.559999913"/>
    <s v="Dubai"/>
  </r>
  <r>
    <x v="1026"/>
    <x v="8"/>
    <x v="3"/>
    <x v="8"/>
    <x v="0"/>
    <x v="2"/>
    <x v="1026"/>
    <x v="0"/>
    <x v="1026"/>
    <x v="17"/>
    <x v="500"/>
    <x v="145"/>
    <m/>
    <m/>
    <s v="sq"/>
    <s v="sq"/>
    <n v="26648.76"/>
    <n v="57542997.559999913"/>
    <n v="57542997.559999913"/>
    <s v="Casablanca"/>
  </r>
  <r>
    <x v="1027"/>
    <x v="4"/>
    <x v="0"/>
    <x v="4"/>
    <x v="1"/>
    <x v="5"/>
    <x v="1027"/>
    <x v="1"/>
    <x v="1027"/>
    <x v="352"/>
    <x v="924"/>
    <x v="103"/>
    <m/>
    <m/>
    <s v="Jumia"/>
    <s v="Jum"/>
    <n v="27872.98"/>
    <n v="92327183.770000085"/>
    <n v="92327183.770000085"/>
    <s v="Giza"/>
  </r>
  <r>
    <x v="1028"/>
    <x v="1"/>
    <x v="1"/>
    <x v="1"/>
    <x v="1"/>
    <x v="3"/>
    <x v="1028"/>
    <x v="4"/>
    <x v="1028"/>
    <x v="56"/>
    <x v="925"/>
    <x v="342"/>
    <m/>
    <m/>
    <s v="Jumia"/>
    <s v="Jum"/>
    <n v="3665.44"/>
    <n v="91504159.730000004"/>
    <n v="91504159.730000004"/>
    <s v="Dubai"/>
  </r>
  <r>
    <x v="1029"/>
    <x v="0"/>
    <x v="0"/>
    <x v="0"/>
    <x v="1"/>
    <x v="5"/>
    <x v="1029"/>
    <x v="2"/>
    <x v="1029"/>
    <x v="202"/>
    <x v="926"/>
    <x v="92"/>
    <m/>
    <m/>
    <s v="Jumia"/>
    <s v="Jum"/>
    <n v="27872.98"/>
    <n v="92327183.770000085"/>
    <n v="92327183.770000085"/>
    <s v="Giza"/>
  </r>
  <r>
    <x v="1030"/>
    <x v="6"/>
    <x v="4"/>
    <x v="6"/>
    <x v="2"/>
    <x v="0"/>
    <x v="1030"/>
    <x v="2"/>
    <x v="1030"/>
    <x v="131"/>
    <x v="927"/>
    <x v="188"/>
    <m/>
    <m/>
    <s v="Amazon"/>
    <s v="Amazon"/>
    <n v="16284.02"/>
    <n v="31420413.200000018"/>
    <n v="31420413.200000018"/>
    <s v="Cairo"/>
  </r>
  <r>
    <x v="1031"/>
    <x v="6"/>
    <x v="4"/>
    <x v="6"/>
    <x v="1"/>
    <x v="5"/>
    <x v="1031"/>
    <x v="3"/>
    <x v="1031"/>
    <x v="370"/>
    <x v="154"/>
    <x v="270"/>
    <m/>
    <m/>
    <s v="Jumia"/>
    <s v="Jum"/>
    <n v="27872.98"/>
    <n v="31420413.200000018"/>
    <n v="31420413.200000018"/>
    <s v="Giza"/>
  </r>
  <r>
    <x v="1032"/>
    <x v="2"/>
    <x v="2"/>
    <x v="2"/>
    <x v="1"/>
    <x v="2"/>
    <x v="1032"/>
    <x v="2"/>
    <x v="1032"/>
    <x v="197"/>
    <x v="928"/>
    <x v="176"/>
    <m/>
    <m/>
    <s v="Jumia"/>
    <s v="Jum"/>
    <n v="26648.76"/>
    <n v="29200970.130000021"/>
    <n v="29200970.130000021"/>
    <s v="Casablanca"/>
  </r>
  <r>
    <x v="1033"/>
    <x v="6"/>
    <x v="4"/>
    <x v="6"/>
    <x v="1"/>
    <x v="4"/>
    <x v="1033"/>
    <x v="4"/>
    <x v="1033"/>
    <x v="168"/>
    <x v="929"/>
    <x v="118"/>
    <m/>
    <m/>
    <s v="Jumia"/>
    <s v="Jum"/>
    <n v="99349.3"/>
    <n v="31420413.200000018"/>
    <n v="31420413.200000018"/>
    <s v="Riyadh"/>
  </r>
  <r>
    <x v="1034"/>
    <x v="4"/>
    <x v="0"/>
    <x v="4"/>
    <x v="0"/>
    <x v="1"/>
    <x v="1034"/>
    <x v="4"/>
    <x v="1034"/>
    <x v="287"/>
    <x v="175"/>
    <x v="330"/>
    <m/>
    <m/>
    <s v="sq"/>
    <s v="sq"/>
    <n v="13290.4"/>
    <n v="92327183.770000085"/>
    <n v="92327183.770000085"/>
    <s v="Alexandria"/>
  </r>
  <r>
    <x v="1035"/>
    <x v="5"/>
    <x v="1"/>
    <x v="5"/>
    <x v="2"/>
    <x v="3"/>
    <x v="1035"/>
    <x v="2"/>
    <x v="1035"/>
    <x v="104"/>
    <x v="930"/>
    <x v="317"/>
    <m/>
    <m/>
    <s v="Amazon"/>
    <s v="Amazon"/>
    <n v="3665.44"/>
    <n v="91504159.730000004"/>
    <n v="91504159.730000004"/>
    <s v="Dubai"/>
  </r>
  <r>
    <x v="1036"/>
    <x v="0"/>
    <x v="0"/>
    <x v="0"/>
    <x v="0"/>
    <x v="1"/>
    <x v="1036"/>
    <x v="1"/>
    <x v="1036"/>
    <x v="357"/>
    <x v="345"/>
    <x v="116"/>
    <m/>
    <m/>
    <s v="sq"/>
    <s v="sq"/>
    <n v="13290.4"/>
    <n v="92327183.770000085"/>
    <n v="92327183.770000085"/>
    <s v="Alexandria"/>
  </r>
  <r>
    <x v="1037"/>
    <x v="4"/>
    <x v="0"/>
    <x v="4"/>
    <x v="1"/>
    <x v="1"/>
    <x v="1037"/>
    <x v="0"/>
    <x v="1037"/>
    <x v="25"/>
    <x v="478"/>
    <x v="121"/>
    <m/>
    <m/>
    <s v="Jumia"/>
    <s v="Jum"/>
    <n v="13290.4"/>
    <n v="92327183.770000085"/>
    <n v="92327183.770000085"/>
    <s v="Alexandria"/>
  </r>
  <r>
    <x v="1038"/>
    <x v="1"/>
    <x v="1"/>
    <x v="1"/>
    <x v="0"/>
    <x v="3"/>
    <x v="1038"/>
    <x v="4"/>
    <x v="1038"/>
    <x v="253"/>
    <x v="931"/>
    <x v="92"/>
    <m/>
    <m/>
    <s v="sq"/>
    <s v="sq"/>
    <n v="3665.44"/>
    <n v="91504159.730000004"/>
    <n v="91504159.730000004"/>
    <s v="Dubai"/>
  </r>
  <r>
    <x v="1039"/>
    <x v="2"/>
    <x v="2"/>
    <x v="2"/>
    <x v="0"/>
    <x v="1"/>
    <x v="1039"/>
    <x v="1"/>
    <x v="1039"/>
    <x v="295"/>
    <x v="302"/>
    <x v="66"/>
    <m/>
    <m/>
    <s v="sq"/>
    <s v="sq"/>
    <n v="13290.4"/>
    <n v="29200970.130000021"/>
    <n v="29200970.130000021"/>
    <s v="Alexandria"/>
  </r>
  <r>
    <x v="1040"/>
    <x v="0"/>
    <x v="0"/>
    <x v="0"/>
    <x v="0"/>
    <x v="1"/>
    <x v="1040"/>
    <x v="0"/>
    <x v="1040"/>
    <x v="279"/>
    <x v="932"/>
    <x v="343"/>
    <m/>
    <m/>
    <s v="sq"/>
    <s v="sq"/>
    <n v="13290.4"/>
    <n v="92327183.770000085"/>
    <n v="92327183.770000085"/>
    <s v="Alexandria"/>
  </r>
  <r>
    <x v="1041"/>
    <x v="1"/>
    <x v="1"/>
    <x v="1"/>
    <x v="2"/>
    <x v="1"/>
    <x v="1041"/>
    <x v="4"/>
    <x v="1041"/>
    <x v="302"/>
    <x v="933"/>
    <x v="246"/>
    <m/>
    <m/>
    <s v="Amazon"/>
    <s v="Amazon"/>
    <n v="13290.4"/>
    <n v="91504159.730000004"/>
    <n v="91504159.730000004"/>
    <s v="Alexandria"/>
  </r>
  <r>
    <x v="1042"/>
    <x v="7"/>
    <x v="0"/>
    <x v="7"/>
    <x v="1"/>
    <x v="0"/>
    <x v="1042"/>
    <x v="3"/>
    <x v="1042"/>
    <x v="184"/>
    <x v="934"/>
    <x v="212"/>
    <m/>
    <m/>
    <s v="Jumia"/>
    <s v="Jum"/>
    <n v="16284.02"/>
    <n v="92327183.770000085"/>
    <n v="92327183.770000085"/>
    <s v="Cairo"/>
  </r>
  <r>
    <x v="1043"/>
    <x v="1"/>
    <x v="1"/>
    <x v="1"/>
    <x v="2"/>
    <x v="0"/>
    <x v="1043"/>
    <x v="2"/>
    <x v="1043"/>
    <x v="302"/>
    <x v="935"/>
    <x v="220"/>
    <m/>
    <m/>
    <s v="Amazon"/>
    <s v="Amazon"/>
    <n v="16284.02"/>
    <n v="91504159.730000004"/>
    <n v="91504159.730000004"/>
    <s v="Cairo"/>
  </r>
  <r>
    <x v="1044"/>
    <x v="4"/>
    <x v="0"/>
    <x v="4"/>
    <x v="0"/>
    <x v="5"/>
    <x v="1044"/>
    <x v="3"/>
    <x v="1044"/>
    <x v="69"/>
    <x v="936"/>
    <x v="186"/>
    <m/>
    <m/>
    <s v="sq"/>
    <s v="sq"/>
    <n v="27872.98"/>
    <n v="92327183.770000085"/>
    <n v="92327183.770000085"/>
    <s v="Giza"/>
  </r>
  <r>
    <x v="1045"/>
    <x v="4"/>
    <x v="0"/>
    <x v="4"/>
    <x v="2"/>
    <x v="2"/>
    <x v="1045"/>
    <x v="2"/>
    <x v="1045"/>
    <x v="341"/>
    <x v="937"/>
    <x v="99"/>
    <m/>
    <m/>
    <s v="Amazon"/>
    <s v="Amazon"/>
    <n v="26648.76"/>
    <n v="92327183.770000085"/>
    <n v="92327183.770000085"/>
    <s v="Casablanca"/>
  </r>
  <r>
    <x v="1046"/>
    <x v="7"/>
    <x v="0"/>
    <x v="7"/>
    <x v="2"/>
    <x v="5"/>
    <x v="1046"/>
    <x v="3"/>
    <x v="1046"/>
    <x v="239"/>
    <x v="938"/>
    <x v="161"/>
    <m/>
    <m/>
    <s v="Amazon"/>
    <s v="Amazon"/>
    <n v="27872.98"/>
    <n v="92327183.770000085"/>
    <n v="92327183.770000085"/>
    <s v="Giza"/>
  </r>
  <r>
    <x v="1047"/>
    <x v="5"/>
    <x v="1"/>
    <x v="5"/>
    <x v="2"/>
    <x v="0"/>
    <x v="1047"/>
    <x v="0"/>
    <x v="1047"/>
    <x v="353"/>
    <x v="939"/>
    <x v="189"/>
    <m/>
    <m/>
    <s v="Amazon"/>
    <s v="Amazon"/>
    <n v="16284.02"/>
    <n v="91504159.730000004"/>
    <n v="91504159.730000004"/>
    <s v="Cairo"/>
  </r>
  <r>
    <x v="1048"/>
    <x v="6"/>
    <x v="4"/>
    <x v="6"/>
    <x v="0"/>
    <x v="5"/>
    <x v="1048"/>
    <x v="3"/>
    <x v="1048"/>
    <x v="272"/>
    <x v="940"/>
    <x v="20"/>
    <m/>
    <m/>
    <s v="sq"/>
    <s v="sq"/>
    <n v="27872.98"/>
    <n v="31420413.200000018"/>
    <n v="31420413.200000018"/>
    <s v="Giza"/>
  </r>
  <r>
    <x v="1049"/>
    <x v="8"/>
    <x v="3"/>
    <x v="8"/>
    <x v="1"/>
    <x v="1"/>
    <x v="1049"/>
    <x v="4"/>
    <x v="1049"/>
    <x v="287"/>
    <x v="941"/>
    <x v="80"/>
    <m/>
    <m/>
    <s v="Jumia"/>
    <s v="Jum"/>
    <n v="13290.4"/>
    <n v="57542997.559999913"/>
    <n v="57542997.559999913"/>
    <s v="Alexandria"/>
  </r>
  <r>
    <x v="1050"/>
    <x v="4"/>
    <x v="0"/>
    <x v="4"/>
    <x v="0"/>
    <x v="0"/>
    <x v="1050"/>
    <x v="2"/>
    <x v="1050"/>
    <x v="4"/>
    <x v="346"/>
    <x v="275"/>
    <m/>
    <m/>
    <s v="sq"/>
    <s v="sq"/>
    <n v="16284.02"/>
    <n v="92327183.770000085"/>
    <n v="92327183.770000085"/>
    <s v="Cairo"/>
  </r>
  <r>
    <x v="1051"/>
    <x v="7"/>
    <x v="0"/>
    <x v="7"/>
    <x v="1"/>
    <x v="2"/>
    <x v="1051"/>
    <x v="2"/>
    <x v="1051"/>
    <x v="311"/>
    <x v="942"/>
    <x v="274"/>
    <m/>
    <m/>
    <s v="Jumia"/>
    <s v="Jum"/>
    <n v="26648.76"/>
    <n v="92327183.770000085"/>
    <n v="92327183.770000085"/>
    <s v="Casablanca"/>
  </r>
  <r>
    <x v="1052"/>
    <x v="3"/>
    <x v="3"/>
    <x v="3"/>
    <x v="0"/>
    <x v="2"/>
    <x v="1052"/>
    <x v="4"/>
    <x v="1052"/>
    <x v="173"/>
    <x v="39"/>
    <x v="28"/>
    <m/>
    <m/>
    <s v="sq"/>
    <s v="sq"/>
    <n v="26648.76"/>
    <n v="57542997.559999913"/>
    <n v="57542997.559999913"/>
    <s v="Casablanca"/>
  </r>
  <r>
    <x v="1053"/>
    <x v="4"/>
    <x v="0"/>
    <x v="4"/>
    <x v="0"/>
    <x v="3"/>
    <x v="1053"/>
    <x v="2"/>
    <x v="1053"/>
    <x v="352"/>
    <x v="374"/>
    <x v="311"/>
    <m/>
    <m/>
    <s v="sq"/>
    <s v="sq"/>
    <n v="3665.44"/>
    <n v="92327183.770000085"/>
    <n v="92327183.770000085"/>
    <s v="Dubai"/>
  </r>
  <r>
    <x v="1054"/>
    <x v="2"/>
    <x v="2"/>
    <x v="2"/>
    <x v="1"/>
    <x v="1"/>
    <x v="1054"/>
    <x v="1"/>
    <x v="1054"/>
    <x v="148"/>
    <x v="943"/>
    <x v="302"/>
    <m/>
    <m/>
    <s v="Jumia"/>
    <s v="Jum"/>
    <n v="13290.4"/>
    <n v="29200970.130000021"/>
    <n v="29200970.130000021"/>
    <s v="Alexandria"/>
  </r>
  <r>
    <x v="1055"/>
    <x v="3"/>
    <x v="3"/>
    <x v="3"/>
    <x v="1"/>
    <x v="1"/>
    <x v="1055"/>
    <x v="0"/>
    <x v="1055"/>
    <x v="269"/>
    <x v="944"/>
    <x v="157"/>
    <m/>
    <m/>
    <s v="Jumia"/>
    <s v="Jum"/>
    <n v="13290.4"/>
    <n v="57542997.559999913"/>
    <n v="57542997.559999913"/>
    <s v="Alexandria"/>
  </r>
  <r>
    <x v="1056"/>
    <x v="1"/>
    <x v="1"/>
    <x v="1"/>
    <x v="2"/>
    <x v="3"/>
    <x v="1056"/>
    <x v="1"/>
    <x v="1056"/>
    <x v="173"/>
    <x v="945"/>
    <x v="280"/>
    <m/>
    <m/>
    <s v="Amazon"/>
    <s v="Amazon"/>
    <n v="3665.44"/>
    <n v="91504159.730000004"/>
    <n v="91504159.730000004"/>
    <s v="Dubai"/>
  </r>
  <r>
    <x v="1057"/>
    <x v="5"/>
    <x v="1"/>
    <x v="5"/>
    <x v="2"/>
    <x v="1"/>
    <x v="1057"/>
    <x v="2"/>
    <x v="1057"/>
    <x v="371"/>
    <x v="372"/>
    <x v="344"/>
    <m/>
    <m/>
    <s v="Amazon"/>
    <s v="Amazon"/>
    <n v="13290.4"/>
    <n v="91504159.730000004"/>
    <n v="91504159.730000004"/>
    <s v="Alexandria"/>
  </r>
  <r>
    <x v="1058"/>
    <x v="0"/>
    <x v="0"/>
    <x v="0"/>
    <x v="0"/>
    <x v="2"/>
    <x v="1058"/>
    <x v="4"/>
    <x v="1058"/>
    <x v="54"/>
    <x v="946"/>
    <x v="273"/>
    <m/>
    <m/>
    <s v="sq"/>
    <s v="sq"/>
    <n v="26648.76"/>
    <n v="92327183.770000085"/>
    <n v="92327183.770000085"/>
    <s v="Casablanca"/>
  </r>
  <r>
    <x v="1059"/>
    <x v="0"/>
    <x v="0"/>
    <x v="0"/>
    <x v="0"/>
    <x v="4"/>
    <x v="1059"/>
    <x v="4"/>
    <x v="1059"/>
    <x v="122"/>
    <x v="609"/>
    <x v="124"/>
    <m/>
    <m/>
    <s v="sq"/>
    <s v="sq"/>
    <n v="99349.3"/>
    <n v="92327183.770000085"/>
    <n v="92327183.770000085"/>
    <s v="Riyadh"/>
  </r>
  <r>
    <x v="1060"/>
    <x v="7"/>
    <x v="0"/>
    <x v="7"/>
    <x v="2"/>
    <x v="5"/>
    <x v="1060"/>
    <x v="2"/>
    <x v="1060"/>
    <x v="349"/>
    <x v="947"/>
    <x v="214"/>
    <m/>
    <m/>
    <s v="Amazon"/>
    <s v="Amazon"/>
    <n v="27872.98"/>
    <n v="92327183.770000085"/>
    <n v="92327183.770000085"/>
    <s v="Giza"/>
  </r>
  <r>
    <x v="1061"/>
    <x v="1"/>
    <x v="1"/>
    <x v="1"/>
    <x v="1"/>
    <x v="4"/>
    <x v="1061"/>
    <x v="0"/>
    <x v="1061"/>
    <x v="5"/>
    <x v="948"/>
    <x v="83"/>
    <m/>
    <m/>
    <s v="Jumia"/>
    <s v="Jum"/>
    <n v="99349.3"/>
    <n v="91504159.730000004"/>
    <n v="91504159.730000004"/>
    <s v="Riyadh"/>
  </r>
  <r>
    <x v="1062"/>
    <x v="8"/>
    <x v="3"/>
    <x v="8"/>
    <x v="0"/>
    <x v="2"/>
    <x v="1062"/>
    <x v="4"/>
    <x v="1062"/>
    <x v="192"/>
    <x v="356"/>
    <x v="290"/>
    <m/>
    <m/>
    <s v="sq"/>
    <s v="sq"/>
    <n v="26648.76"/>
    <n v="57542997.559999913"/>
    <n v="57542997.559999913"/>
    <s v="Casablanca"/>
  </r>
  <r>
    <x v="1063"/>
    <x v="1"/>
    <x v="1"/>
    <x v="1"/>
    <x v="2"/>
    <x v="4"/>
    <x v="1063"/>
    <x v="3"/>
    <x v="1063"/>
    <x v="253"/>
    <x v="949"/>
    <x v="20"/>
    <m/>
    <m/>
    <s v="Amazon"/>
    <s v="Amazon"/>
    <n v="99349.3"/>
    <n v="91504159.730000004"/>
    <n v="91504159.730000004"/>
    <s v="Riyadh"/>
  </r>
  <r>
    <x v="1064"/>
    <x v="0"/>
    <x v="0"/>
    <x v="0"/>
    <x v="0"/>
    <x v="0"/>
    <x v="1064"/>
    <x v="0"/>
    <x v="1064"/>
    <x v="4"/>
    <x v="950"/>
    <x v="280"/>
    <m/>
    <m/>
    <s v="sq"/>
    <s v="sq"/>
    <n v="16284.02"/>
    <n v="92327183.770000085"/>
    <n v="92327183.770000085"/>
    <s v="Cairo"/>
  </r>
  <r>
    <x v="1065"/>
    <x v="6"/>
    <x v="4"/>
    <x v="6"/>
    <x v="0"/>
    <x v="5"/>
    <x v="1065"/>
    <x v="4"/>
    <x v="1065"/>
    <x v="268"/>
    <x v="951"/>
    <x v="42"/>
    <m/>
    <m/>
    <s v="sq"/>
    <s v="sq"/>
    <n v="27872.98"/>
    <n v="31420413.200000018"/>
    <n v="31420413.200000018"/>
    <s v="Giza"/>
  </r>
  <r>
    <x v="1066"/>
    <x v="7"/>
    <x v="0"/>
    <x v="7"/>
    <x v="2"/>
    <x v="5"/>
    <x v="1066"/>
    <x v="2"/>
    <x v="1066"/>
    <x v="111"/>
    <x v="952"/>
    <x v="209"/>
    <m/>
    <m/>
    <s v="Amazon"/>
    <s v="Amazon"/>
    <n v="27872.98"/>
    <n v="92327183.770000085"/>
    <n v="92327183.770000085"/>
    <s v="Giza"/>
  </r>
  <r>
    <x v="1067"/>
    <x v="5"/>
    <x v="1"/>
    <x v="5"/>
    <x v="0"/>
    <x v="2"/>
    <x v="1067"/>
    <x v="1"/>
    <x v="1067"/>
    <x v="4"/>
    <x v="953"/>
    <x v="18"/>
    <m/>
    <m/>
    <s v="sq"/>
    <s v="sq"/>
    <n v="26648.76"/>
    <n v="91504159.730000004"/>
    <n v="91504159.730000004"/>
    <s v="Casablanca"/>
  </r>
  <r>
    <x v="1068"/>
    <x v="5"/>
    <x v="1"/>
    <x v="5"/>
    <x v="0"/>
    <x v="5"/>
    <x v="1068"/>
    <x v="2"/>
    <x v="1068"/>
    <x v="5"/>
    <x v="954"/>
    <x v="11"/>
    <m/>
    <m/>
    <s v="sq"/>
    <s v="sq"/>
    <n v="27872.98"/>
    <n v="91504159.730000004"/>
    <n v="91504159.730000004"/>
    <s v="Giza"/>
  </r>
  <r>
    <x v="1069"/>
    <x v="7"/>
    <x v="0"/>
    <x v="7"/>
    <x v="1"/>
    <x v="2"/>
    <x v="1069"/>
    <x v="3"/>
    <x v="1069"/>
    <x v="57"/>
    <x v="106"/>
    <x v="201"/>
    <m/>
    <m/>
    <s v="Jumia"/>
    <s v="Jum"/>
    <n v="26648.76"/>
    <n v="92327183.770000085"/>
    <n v="92327183.770000085"/>
    <s v="Casablanca"/>
  </r>
  <r>
    <x v="1070"/>
    <x v="0"/>
    <x v="0"/>
    <x v="0"/>
    <x v="2"/>
    <x v="4"/>
    <x v="1070"/>
    <x v="0"/>
    <x v="1070"/>
    <x v="28"/>
    <x v="955"/>
    <x v="295"/>
    <m/>
    <m/>
    <s v="Amazon"/>
    <s v="Amazon"/>
    <n v="99349.3"/>
    <n v="92327183.770000085"/>
    <n v="92327183.770000085"/>
    <s v="Riyadh"/>
  </r>
  <r>
    <x v="1071"/>
    <x v="1"/>
    <x v="1"/>
    <x v="1"/>
    <x v="0"/>
    <x v="4"/>
    <x v="1071"/>
    <x v="4"/>
    <x v="1071"/>
    <x v="332"/>
    <x v="956"/>
    <x v="195"/>
    <m/>
    <m/>
    <s v="sq"/>
    <s v="sq"/>
    <n v="99349.3"/>
    <n v="91504159.730000004"/>
    <n v="91504159.730000004"/>
    <s v="Riyadh"/>
  </r>
  <r>
    <x v="1072"/>
    <x v="7"/>
    <x v="0"/>
    <x v="7"/>
    <x v="2"/>
    <x v="5"/>
    <x v="1072"/>
    <x v="0"/>
    <x v="1072"/>
    <x v="285"/>
    <x v="957"/>
    <x v="74"/>
    <m/>
    <m/>
    <s v="Amazon"/>
    <s v="Amazon"/>
    <n v="27872.98"/>
    <n v="92327183.770000085"/>
    <n v="92327183.770000085"/>
    <s v="Giza"/>
  </r>
  <r>
    <x v="1073"/>
    <x v="7"/>
    <x v="0"/>
    <x v="7"/>
    <x v="0"/>
    <x v="4"/>
    <x v="1073"/>
    <x v="3"/>
    <x v="1073"/>
    <x v="205"/>
    <x v="958"/>
    <x v="201"/>
    <m/>
    <m/>
    <s v="sq"/>
    <s v="sq"/>
    <n v="99349.3"/>
    <n v="92327183.770000085"/>
    <n v="92327183.770000085"/>
    <s v="Riyadh"/>
  </r>
  <r>
    <x v="1074"/>
    <x v="4"/>
    <x v="0"/>
    <x v="4"/>
    <x v="1"/>
    <x v="0"/>
    <x v="1074"/>
    <x v="3"/>
    <x v="1074"/>
    <x v="164"/>
    <x v="959"/>
    <x v="268"/>
    <m/>
    <m/>
    <s v="Jumia"/>
    <s v="Jum"/>
    <n v="16284.02"/>
    <n v="92327183.770000085"/>
    <n v="92327183.770000085"/>
    <s v="Cairo"/>
  </r>
  <r>
    <x v="1075"/>
    <x v="7"/>
    <x v="0"/>
    <x v="7"/>
    <x v="0"/>
    <x v="2"/>
    <x v="1075"/>
    <x v="0"/>
    <x v="1075"/>
    <x v="298"/>
    <x v="960"/>
    <x v="126"/>
    <m/>
    <m/>
    <s v="sq"/>
    <s v="sq"/>
    <n v="26648.76"/>
    <n v="92327183.770000085"/>
    <n v="92327183.770000085"/>
    <s v="Casablanca"/>
  </r>
  <r>
    <x v="1076"/>
    <x v="4"/>
    <x v="0"/>
    <x v="4"/>
    <x v="2"/>
    <x v="0"/>
    <x v="1076"/>
    <x v="2"/>
    <x v="1076"/>
    <x v="259"/>
    <x v="961"/>
    <x v="285"/>
    <m/>
    <m/>
    <s v="Amazon"/>
    <s v="Amazon"/>
    <n v="16284.02"/>
    <n v="92327183.770000085"/>
    <n v="92327183.770000085"/>
    <s v="Cairo"/>
  </r>
  <r>
    <x v="1077"/>
    <x v="2"/>
    <x v="2"/>
    <x v="2"/>
    <x v="0"/>
    <x v="4"/>
    <x v="1077"/>
    <x v="3"/>
    <x v="1077"/>
    <x v="237"/>
    <x v="962"/>
    <x v="23"/>
    <m/>
    <m/>
    <s v="sq"/>
    <s v="sq"/>
    <n v="99349.3"/>
    <n v="29200970.130000021"/>
    <n v="29200970.130000021"/>
    <s v="Riyadh"/>
  </r>
  <r>
    <x v="1078"/>
    <x v="6"/>
    <x v="4"/>
    <x v="6"/>
    <x v="0"/>
    <x v="2"/>
    <x v="1078"/>
    <x v="3"/>
    <x v="1078"/>
    <x v="360"/>
    <x v="963"/>
    <x v="45"/>
    <m/>
    <m/>
    <s v="sq"/>
    <s v="sq"/>
    <n v="26648.76"/>
    <n v="31420413.200000018"/>
    <n v="31420413.200000018"/>
    <s v="Casablanca"/>
  </r>
  <r>
    <x v="1079"/>
    <x v="8"/>
    <x v="3"/>
    <x v="8"/>
    <x v="2"/>
    <x v="5"/>
    <x v="1079"/>
    <x v="2"/>
    <x v="1079"/>
    <x v="232"/>
    <x v="964"/>
    <x v="178"/>
    <m/>
    <m/>
    <s v="Amazon"/>
    <s v="Amazon"/>
    <n v="27872.98"/>
    <n v="57542997.559999913"/>
    <n v="57542997.559999913"/>
    <s v="Giza"/>
  </r>
  <r>
    <x v="1080"/>
    <x v="6"/>
    <x v="4"/>
    <x v="6"/>
    <x v="1"/>
    <x v="1"/>
    <x v="1080"/>
    <x v="0"/>
    <x v="1080"/>
    <x v="272"/>
    <x v="965"/>
    <x v="183"/>
    <m/>
    <m/>
    <s v="Jumia"/>
    <s v="Jum"/>
    <n v="13290.4"/>
    <n v="31420413.200000018"/>
    <n v="31420413.200000018"/>
    <s v="Alexandria"/>
  </r>
  <r>
    <x v="1081"/>
    <x v="8"/>
    <x v="3"/>
    <x v="8"/>
    <x v="0"/>
    <x v="2"/>
    <x v="1081"/>
    <x v="0"/>
    <x v="1081"/>
    <x v="252"/>
    <x v="966"/>
    <x v="0"/>
    <m/>
    <m/>
    <s v="sq"/>
    <s v="sq"/>
    <n v="26648.76"/>
    <n v="57542997.559999913"/>
    <n v="57542997.559999913"/>
    <s v="Casablanca"/>
  </r>
  <r>
    <x v="1082"/>
    <x v="9"/>
    <x v="1"/>
    <x v="9"/>
    <x v="1"/>
    <x v="0"/>
    <x v="1082"/>
    <x v="2"/>
    <x v="1082"/>
    <x v="267"/>
    <x v="967"/>
    <x v="34"/>
    <m/>
    <m/>
    <s v="Jumia"/>
    <s v="Jum"/>
    <n v="16284.02"/>
    <n v="91504159.730000004"/>
    <n v="91504159.730000004"/>
    <s v="Cairo"/>
  </r>
  <r>
    <x v="1083"/>
    <x v="4"/>
    <x v="0"/>
    <x v="4"/>
    <x v="0"/>
    <x v="4"/>
    <x v="1083"/>
    <x v="4"/>
    <x v="1083"/>
    <x v="153"/>
    <x v="968"/>
    <x v="40"/>
    <m/>
    <m/>
    <s v="sq"/>
    <s v="sq"/>
    <n v="99349.3"/>
    <n v="92327183.770000085"/>
    <n v="92327183.770000085"/>
    <s v="Riyadh"/>
  </r>
  <r>
    <x v="1084"/>
    <x v="4"/>
    <x v="0"/>
    <x v="4"/>
    <x v="2"/>
    <x v="5"/>
    <x v="1084"/>
    <x v="0"/>
    <x v="1084"/>
    <x v="263"/>
    <x v="969"/>
    <x v="37"/>
    <m/>
    <m/>
    <s v="Amazon"/>
    <s v="Amazon"/>
    <n v="27872.98"/>
    <n v="92327183.770000085"/>
    <n v="92327183.770000085"/>
    <s v="Giza"/>
  </r>
  <r>
    <x v="1085"/>
    <x v="2"/>
    <x v="2"/>
    <x v="2"/>
    <x v="0"/>
    <x v="0"/>
    <x v="1085"/>
    <x v="4"/>
    <x v="1085"/>
    <x v="153"/>
    <x v="970"/>
    <x v="345"/>
    <m/>
    <m/>
    <s v="sq"/>
    <s v="sq"/>
    <n v="16284.02"/>
    <n v="29200970.130000021"/>
    <n v="29200970.130000021"/>
    <s v="Cairo"/>
  </r>
  <r>
    <x v="1086"/>
    <x v="8"/>
    <x v="3"/>
    <x v="8"/>
    <x v="0"/>
    <x v="5"/>
    <x v="1086"/>
    <x v="4"/>
    <x v="1086"/>
    <x v="227"/>
    <x v="230"/>
    <x v="283"/>
    <m/>
    <m/>
    <s v="sq"/>
    <s v="sq"/>
    <n v="27872.98"/>
    <n v="57542997.559999913"/>
    <n v="57542997.559999913"/>
    <s v="Giza"/>
  </r>
  <r>
    <x v="1087"/>
    <x v="3"/>
    <x v="3"/>
    <x v="3"/>
    <x v="0"/>
    <x v="5"/>
    <x v="1087"/>
    <x v="2"/>
    <x v="1087"/>
    <x v="190"/>
    <x v="971"/>
    <x v="218"/>
    <m/>
    <m/>
    <s v="sq"/>
    <s v="sq"/>
    <n v="27872.98"/>
    <n v="57542997.559999913"/>
    <n v="57542997.559999913"/>
    <s v="Giza"/>
  </r>
  <r>
    <x v="1088"/>
    <x v="9"/>
    <x v="1"/>
    <x v="9"/>
    <x v="1"/>
    <x v="4"/>
    <x v="1088"/>
    <x v="3"/>
    <x v="1088"/>
    <x v="371"/>
    <x v="972"/>
    <x v="54"/>
    <m/>
    <m/>
    <s v="Jumia"/>
    <s v="Jum"/>
    <n v="99349.3"/>
    <n v="91504159.730000004"/>
    <n v="91504159.730000004"/>
    <s v="Riyadh"/>
  </r>
  <r>
    <x v="1089"/>
    <x v="7"/>
    <x v="0"/>
    <x v="7"/>
    <x v="1"/>
    <x v="0"/>
    <x v="1089"/>
    <x v="0"/>
    <x v="1089"/>
    <x v="372"/>
    <x v="422"/>
    <x v="345"/>
    <m/>
    <m/>
    <s v="Jumia"/>
    <s v="Jum"/>
    <n v="16284.02"/>
    <n v="92327183.770000085"/>
    <n v="92327183.770000085"/>
    <s v="Cairo"/>
  </r>
  <r>
    <x v="1090"/>
    <x v="4"/>
    <x v="0"/>
    <x v="4"/>
    <x v="0"/>
    <x v="2"/>
    <x v="1090"/>
    <x v="0"/>
    <x v="1090"/>
    <x v="281"/>
    <x v="973"/>
    <x v="69"/>
    <m/>
    <m/>
    <s v="sq"/>
    <s v="sq"/>
    <n v="26648.76"/>
    <n v="92327183.770000085"/>
    <n v="92327183.770000085"/>
    <s v="Casablanca"/>
  </r>
  <r>
    <x v="1091"/>
    <x v="0"/>
    <x v="0"/>
    <x v="0"/>
    <x v="2"/>
    <x v="5"/>
    <x v="1091"/>
    <x v="1"/>
    <x v="1091"/>
    <x v="127"/>
    <x v="974"/>
    <x v="32"/>
    <m/>
    <m/>
    <s v="Amazon"/>
    <s v="Amazon"/>
    <n v="27872.98"/>
    <n v="92327183.770000085"/>
    <n v="92327183.770000085"/>
    <s v="Giza"/>
  </r>
  <r>
    <x v="1092"/>
    <x v="3"/>
    <x v="3"/>
    <x v="3"/>
    <x v="2"/>
    <x v="2"/>
    <x v="1092"/>
    <x v="3"/>
    <x v="1092"/>
    <x v="20"/>
    <x v="975"/>
    <x v="295"/>
    <m/>
    <m/>
    <s v="Amazon"/>
    <s v="Amazon"/>
    <n v="26648.76"/>
    <n v="57542997.559999913"/>
    <n v="57542997.559999913"/>
    <s v="Casablanca"/>
  </r>
  <r>
    <x v="1093"/>
    <x v="6"/>
    <x v="4"/>
    <x v="6"/>
    <x v="0"/>
    <x v="0"/>
    <x v="1093"/>
    <x v="3"/>
    <x v="1093"/>
    <x v="132"/>
    <x v="106"/>
    <x v="212"/>
    <m/>
    <m/>
    <s v="sq"/>
    <s v="sq"/>
    <n v="16284.02"/>
    <n v="31420413.200000018"/>
    <n v="31420413.200000018"/>
    <s v="Cairo"/>
  </r>
  <r>
    <x v="1094"/>
    <x v="5"/>
    <x v="1"/>
    <x v="5"/>
    <x v="0"/>
    <x v="1"/>
    <x v="1094"/>
    <x v="1"/>
    <x v="1094"/>
    <x v="350"/>
    <x v="976"/>
    <x v="186"/>
    <m/>
    <m/>
    <s v="sq"/>
    <s v="sq"/>
    <n v="13290.4"/>
    <n v="91504159.730000004"/>
    <n v="91504159.730000004"/>
    <s v="Alexandria"/>
  </r>
  <r>
    <x v="1095"/>
    <x v="5"/>
    <x v="1"/>
    <x v="5"/>
    <x v="1"/>
    <x v="0"/>
    <x v="1095"/>
    <x v="0"/>
    <x v="1095"/>
    <x v="309"/>
    <x v="977"/>
    <x v="184"/>
    <m/>
    <m/>
    <s v="Jumia"/>
    <s v="Jum"/>
    <n v="16284.02"/>
    <n v="91504159.730000004"/>
    <n v="91504159.730000004"/>
    <s v="Cairo"/>
  </r>
  <r>
    <x v="1096"/>
    <x v="8"/>
    <x v="3"/>
    <x v="8"/>
    <x v="2"/>
    <x v="1"/>
    <x v="1096"/>
    <x v="4"/>
    <x v="1096"/>
    <x v="337"/>
    <x v="313"/>
    <x v="332"/>
    <m/>
    <m/>
    <s v="Amazon"/>
    <s v="Amazon"/>
    <n v="13290.4"/>
    <n v="57542997.559999913"/>
    <n v="57542997.559999913"/>
    <s v="Alexandria"/>
  </r>
  <r>
    <x v="1097"/>
    <x v="9"/>
    <x v="1"/>
    <x v="9"/>
    <x v="0"/>
    <x v="5"/>
    <x v="1097"/>
    <x v="1"/>
    <x v="1097"/>
    <x v="100"/>
    <x v="978"/>
    <x v="264"/>
    <m/>
    <m/>
    <s v="sq"/>
    <s v="sq"/>
    <n v="27872.98"/>
    <n v="91504159.730000004"/>
    <n v="91504159.730000004"/>
    <s v="Giza"/>
  </r>
  <r>
    <x v="1098"/>
    <x v="3"/>
    <x v="3"/>
    <x v="3"/>
    <x v="1"/>
    <x v="3"/>
    <x v="1098"/>
    <x v="2"/>
    <x v="1098"/>
    <x v="289"/>
    <x v="979"/>
    <x v="31"/>
    <m/>
    <m/>
    <s v="Jumia"/>
    <s v="Jum"/>
    <n v="3665.44"/>
    <n v="57542997.559999913"/>
    <n v="57542997.559999913"/>
    <s v="Dubai"/>
  </r>
  <r>
    <x v="1099"/>
    <x v="4"/>
    <x v="0"/>
    <x v="4"/>
    <x v="1"/>
    <x v="3"/>
    <x v="1099"/>
    <x v="2"/>
    <x v="1099"/>
    <x v="149"/>
    <x v="980"/>
    <x v="311"/>
    <m/>
    <m/>
    <s v="Jumia"/>
    <s v="Jum"/>
    <n v="3665.44"/>
    <n v="92327183.770000085"/>
    <n v="92327183.770000085"/>
    <s v="Dubai"/>
  </r>
  <r>
    <x v="1100"/>
    <x v="7"/>
    <x v="0"/>
    <x v="7"/>
    <x v="2"/>
    <x v="4"/>
    <x v="1100"/>
    <x v="3"/>
    <x v="1100"/>
    <x v="158"/>
    <x v="981"/>
    <x v="27"/>
    <m/>
    <m/>
    <s v="Amazon"/>
    <s v="Amazon"/>
    <n v="99349.3"/>
    <n v="92327183.770000085"/>
    <n v="92327183.770000085"/>
    <s v="Riyadh"/>
  </r>
  <r>
    <x v="1101"/>
    <x v="4"/>
    <x v="0"/>
    <x v="4"/>
    <x v="1"/>
    <x v="0"/>
    <x v="1101"/>
    <x v="3"/>
    <x v="1101"/>
    <x v="305"/>
    <x v="982"/>
    <x v="243"/>
    <m/>
    <m/>
    <s v="Jumia"/>
    <s v="Jum"/>
    <n v="16284.02"/>
    <n v="92327183.770000085"/>
    <n v="92327183.770000085"/>
    <s v="Cairo"/>
  </r>
  <r>
    <x v="1102"/>
    <x v="6"/>
    <x v="4"/>
    <x v="6"/>
    <x v="0"/>
    <x v="4"/>
    <x v="1102"/>
    <x v="0"/>
    <x v="1102"/>
    <x v="305"/>
    <x v="899"/>
    <x v="327"/>
    <m/>
    <m/>
    <s v="sq"/>
    <s v="sq"/>
    <n v="99349.3"/>
    <n v="31420413.200000018"/>
    <n v="31420413.200000018"/>
    <s v="Riyadh"/>
  </r>
  <r>
    <x v="1103"/>
    <x v="1"/>
    <x v="1"/>
    <x v="1"/>
    <x v="1"/>
    <x v="4"/>
    <x v="1103"/>
    <x v="1"/>
    <x v="1103"/>
    <x v="185"/>
    <x v="983"/>
    <x v="272"/>
    <m/>
    <m/>
    <s v="Jumia"/>
    <s v="Jum"/>
    <n v="99349.3"/>
    <n v="91504159.730000004"/>
    <n v="91504159.730000004"/>
    <s v="Riyadh"/>
  </r>
  <r>
    <x v="1104"/>
    <x v="5"/>
    <x v="1"/>
    <x v="5"/>
    <x v="1"/>
    <x v="0"/>
    <x v="1104"/>
    <x v="0"/>
    <x v="1104"/>
    <x v="6"/>
    <x v="984"/>
    <x v="43"/>
    <m/>
    <m/>
    <s v="Jumia"/>
    <s v="Jum"/>
    <n v="16284.02"/>
    <n v="91504159.730000004"/>
    <n v="91504159.730000004"/>
    <s v="Cairo"/>
  </r>
  <r>
    <x v="1105"/>
    <x v="8"/>
    <x v="3"/>
    <x v="8"/>
    <x v="0"/>
    <x v="4"/>
    <x v="1105"/>
    <x v="0"/>
    <x v="1105"/>
    <x v="270"/>
    <x v="985"/>
    <x v="303"/>
    <m/>
    <m/>
    <s v="sq"/>
    <s v="sq"/>
    <n v="99349.3"/>
    <n v="57542997.559999913"/>
    <n v="57542997.559999913"/>
    <s v="Riyadh"/>
  </r>
  <r>
    <x v="1106"/>
    <x v="9"/>
    <x v="1"/>
    <x v="9"/>
    <x v="1"/>
    <x v="3"/>
    <x v="1106"/>
    <x v="4"/>
    <x v="1106"/>
    <x v="296"/>
    <x v="986"/>
    <x v="100"/>
    <m/>
    <m/>
    <s v="Jumia"/>
    <s v="Jum"/>
    <n v="3665.44"/>
    <n v="91504159.730000004"/>
    <n v="91504159.730000004"/>
    <s v="Dubai"/>
  </r>
  <r>
    <x v="1107"/>
    <x v="1"/>
    <x v="1"/>
    <x v="1"/>
    <x v="0"/>
    <x v="0"/>
    <x v="1107"/>
    <x v="0"/>
    <x v="1107"/>
    <x v="342"/>
    <x v="987"/>
    <x v="243"/>
    <m/>
    <m/>
    <s v="sq"/>
    <s v="sq"/>
    <n v="16284.02"/>
    <n v="91504159.730000004"/>
    <n v="91504159.730000004"/>
    <s v="Cairo"/>
  </r>
  <r>
    <x v="1108"/>
    <x v="0"/>
    <x v="0"/>
    <x v="0"/>
    <x v="2"/>
    <x v="5"/>
    <x v="1108"/>
    <x v="2"/>
    <x v="1108"/>
    <x v="145"/>
    <x v="988"/>
    <x v="251"/>
    <m/>
    <m/>
    <s v="Amazon"/>
    <s v="Amazon"/>
    <n v="27872.98"/>
    <n v="92327183.770000085"/>
    <n v="92327183.770000085"/>
    <s v="Giza"/>
  </r>
  <r>
    <x v="1109"/>
    <x v="2"/>
    <x v="2"/>
    <x v="2"/>
    <x v="1"/>
    <x v="0"/>
    <x v="1109"/>
    <x v="4"/>
    <x v="1109"/>
    <x v="23"/>
    <x v="989"/>
    <x v="136"/>
    <m/>
    <m/>
    <s v="Jumia"/>
    <s v="Jum"/>
    <n v="16284.02"/>
    <n v="29200970.130000021"/>
    <n v="29200970.130000021"/>
    <s v="Cairo"/>
  </r>
  <r>
    <x v="1110"/>
    <x v="9"/>
    <x v="1"/>
    <x v="9"/>
    <x v="1"/>
    <x v="2"/>
    <x v="1110"/>
    <x v="3"/>
    <x v="1110"/>
    <x v="105"/>
    <x v="990"/>
    <x v="324"/>
    <m/>
    <m/>
    <s v="Jumia"/>
    <s v="Jum"/>
    <n v="26648.76"/>
    <n v="91504159.730000004"/>
    <n v="91504159.730000004"/>
    <s v="Casablanca"/>
  </r>
  <r>
    <x v="1111"/>
    <x v="2"/>
    <x v="2"/>
    <x v="2"/>
    <x v="1"/>
    <x v="4"/>
    <x v="1111"/>
    <x v="1"/>
    <x v="1111"/>
    <x v="103"/>
    <x v="991"/>
    <x v="290"/>
    <m/>
    <m/>
    <s v="Jumia"/>
    <s v="Jum"/>
    <n v="99349.3"/>
    <n v="29200970.130000021"/>
    <n v="29200970.130000021"/>
    <s v="Riyadh"/>
  </r>
  <r>
    <x v="1112"/>
    <x v="2"/>
    <x v="2"/>
    <x v="2"/>
    <x v="2"/>
    <x v="4"/>
    <x v="1112"/>
    <x v="0"/>
    <x v="1112"/>
    <x v="316"/>
    <x v="496"/>
    <x v="137"/>
    <m/>
    <m/>
    <s v="Amazon"/>
    <s v="Amazon"/>
    <n v="99349.3"/>
    <n v="29200970.130000021"/>
    <n v="29200970.130000021"/>
    <s v="Riyadh"/>
  </r>
  <r>
    <x v="1113"/>
    <x v="1"/>
    <x v="1"/>
    <x v="1"/>
    <x v="0"/>
    <x v="2"/>
    <x v="1113"/>
    <x v="0"/>
    <x v="1113"/>
    <x v="32"/>
    <x v="97"/>
    <x v="19"/>
    <m/>
    <m/>
    <s v="sq"/>
    <s v="sq"/>
    <n v="26648.76"/>
    <n v="91504159.730000004"/>
    <n v="91504159.730000004"/>
    <s v="Casablanca"/>
  </r>
  <r>
    <x v="1114"/>
    <x v="0"/>
    <x v="0"/>
    <x v="0"/>
    <x v="2"/>
    <x v="0"/>
    <x v="1114"/>
    <x v="1"/>
    <x v="1114"/>
    <x v="152"/>
    <x v="992"/>
    <x v="231"/>
    <m/>
    <m/>
    <s v="Amazon"/>
    <s v="Amazon"/>
    <n v="16284.02"/>
    <n v="92327183.770000085"/>
    <n v="92327183.770000085"/>
    <s v="Cairo"/>
  </r>
  <r>
    <x v="1115"/>
    <x v="6"/>
    <x v="4"/>
    <x v="6"/>
    <x v="2"/>
    <x v="2"/>
    <x v="1115"/>
    <x v="3"/>
    <x v="1115"/>
    <x v="46"/>
    <x v="993"/>
    <x v="290"/>
    <m/>
    <m/>
    <s v="Amazon"/>
    <s v="Amazon"/>
    <n v="26648.76"/>
    <n v="31420413.200000018"/>
    <n v="31420413.200000018"/>
    <s v="Casablanca"/>
  </r>
  <r>
    <x v="1116"/>
    <x v="6"/>
    <x v="4"/>
    <x v="6"/>
    <x v="2"/>
    <x v="5"/>
    <x v="1116"/>
    <x v="0"/>
    <x v="1116"/>
    <x v="147"/>
    <x v="994"/>
    <x v="166"/>
    <m/>
    <m/>
    <s v="Amazon"/>
    <s v="Amazon"/>
    <n v="27872.98"/>
    <n v="31420413.200000018"/>
    <n v="31420413.200000018"/>
    <s v="Giza"/>
  </r>
  <r>
    <x v="1117"/>
    <x v="0"/>
    <x v="0"/>
    <x v="0"/>
    <x v="2"/>
    <x v="0"/>
    <x v="1117"/>
    <x v="1"/>
    <x v="1117"/>
    <x v="99"/>
    <x v="995"/>
    <x v="124"/>
    <m/>
    <m/>
    <s v="Amazon"/>
    <s v="Amazon"/>
    <n v="16284.02"/>
    <n v="92327183.770000085"/>
    <n v="92327183.770000085"/>
    <s v="Cairo"/>
  </r>
  <r>
    <x v="1118"/>
    <x v="6"/>
    <x v="4"/>
    <x v="6"/>
    <x v="0"/>
    <x v="5"/>
    <x v="1118"/>
    <x v="3"/>
    <x v="1118"/>
    <x v="373"/>
    <x v="996"/>
    <x v="143"/>
    <m/>
    <m/>
    <s v="sq"/>
    <s v="sq"/>
    <n v="27872.98"/>
    <n v="31420413.200000018"/>
    <n v="31420413.200000018"/>
    <s v="Giza"/>
  </r>
  <r>
    <x v="1119"/>
    <x v="6"/>
    <x v="4"/>
    <x v="6"/>
    <x v="2"/>
    <x v="0"/>
    <x v="1119"/>
    <x v="0"/>
    <x v="1119"/>
    <x v="374"/>
    <x v="997"/>
    <x v="82"/>
    <m/>
    <m/>
    <s v="Amazon"/>
    <s v="Amazon"/>
    <n v="16284.02"/>
    <n v="31420413.200000018"/>
    <n v="31420413.200000018"/>
    <s v="Cairo"/>
  </r>
  <r>
    <x v="1120"/>
    <x v="0"/>
    <x v="0"/>
    <x v="0"/>
    <x v="1"/>
    <x v="3"/>
    <x v="1120"/>
    <x v="3"/>
    <x v="1120"/>
    <x v="256"/>
    <x v="998"/>
    <x v="124"/>
    <m/>
    <m/>
    <s v="Jumia"/>
    <s v="Jum"/>
    <n v="3665.44"/>
    <n v="92327183.770000085"/>
    <n v="92327183.770000085"/>
    <s v="Dubai"/>
  </r>
  <r>
    <x v="1121"/>
    <x v="6"/>
    <x v="4"/>
    <x v="6"/>
    <x v="1"/>
    <x v="1"/>
    <x v="1121"/>
    <x v="2"/>
    <x v="1121"/>
    <x v="375"/>
    <x v="999"/>
    <x v="74"/>
    <m/>
    <m/>
    <s v="Jumia"/>
    <s v="Jum"/>
    <n v="13290.4"/>
    <n v="31420413.200000018"/>
    <n v="31420413.200000018"/>
    <s v="Alexandria"/>
  </r>
  <r>
    <x v="1122"/>
    <x v="1"/>
    <x v="1"/>
    <x v="1"/>
    <x v="1"/>
    <x v="2"/>
    <x v="1122"/>
    <x v="0"/>
    <x v="1122"/>
    <x v="151"/>
    <x v="1000"/>
    <x v="243"/>
    <m/>
    <m/>
    <s v="Jumia"/>
    <s v="Jum"/>
    <n v="26648.76"/>
    <n v="91504159.730000004"/>
    <n v="91504159.730000004"/>
    <s v="Casablanca"/>
  </r>
  <r>
    <x v="1123"/>
    <x v="7"/>
    <x v="0"/>
    <x v="7"/>
    <x v="1"/>
    <x v="2"/>
    <x v="1123"/>
    <x v="3"/>
    <x v="1123"/>
    <x v="286"/>
    <x v="1001"/>
    <x v="312"/>
    <m/>
    <m/>
    <s v="Jumia"/>
    <s v="Jum"/>
    <n v="26648.76"/>
    <n v="92327183.770000085"/>
    <n v="92327183.770000085"/>
    <s v="Casablanca"/>
  </r>
  <r>
    <x v="1124"/>
    <x v="7"/>
    <x v="0"/>
    <x v="7"/>
    <x v="1"/>
    <x v="4"/>
    <x v="1124"/>
    <x v="2"/>
    <x v="1124"/>
    <x v="248"/>
    <x v="1002"/>
    <x v="211"/>
    <m/>
    <m/>
    <s v="Jumia"/>
    <s v="Jum"/>
    <n v="99349.3"/>
    <n v="92327183.770000085"/>
    <n v="92327183.770000085"/>
    <s v="Riyadh"/>
  </r>
  <r>
    <x v="1125"/>
    <x v="9"/>
    <x v="1"/>
    <x v="9"/>
    <x v="2"/>
    <x v="1"/>
    <x v="1125"/>
    <x v="4"/>
    <x v="1125"/>
    <x v="105"/>
    <x v="1003"/>
    <x v="276"/>
    <m/>
    <m/>
    <s v="Amazon"/>
    <s v="Amazon"/>
    <n v="13290.4"/>
    <n v="91504159.730000004"/>
    <n v="91504159.730000004"/>
    <s v="Alexandria"/>
  </r>
  <r>
    <x v="1126"/>
    <x v="5"/>
    <x v="1"/>
    <x v="5"/>
    <x v="1"/>
    <x v="4"/>
    <x v="1126"/>
    <x v="1"/>
    <x v="1126"/>
    <x v="370"/>
    <x v="1004"/>
    <x v="140"/>
    <m/>
    <m/>
    <s v="Jumia"/>
    <s v="Jum"/>
    <n v="99349.3"/>
    <n v="91504159.730000004"/>
    <n v="91504159.730000004"/>
    <s v="Riyadh"/>
  </r>
  <r>
    <x v="1127"/>
    <x v="8"/>
    <x v="3"/>
    <x v="8"/>
    <x v="1"/>
    <x v="3"/>
    <x v="1127"/>
    <x v="3"/>
    <x v="1127"/>
    <x v="208"/>
    <x v="1005"/>
    <x v="222"/>
    <m/>
    <m/>
    <s v="Jumia"/>
    <s v="Jum"/>
    <n v="3665.44"/>
    <n v="57542997.559999913"/>
    <n v="57542997.559999913"/>
    <s v="Dubai"/>
  </r>
  <r>
    <x v="1128"/>
    <x v="0"/>
    <x v="0"/>
    <x v="0"/>
    <x v="1"/>
    <x v="4"/>
    <x v="1128"/>
    <x v="0"/>
    <x v="1128"/>
    <x v="53"/>
    <x v="1006"/>
    <x v="145"/>
    <m/>
    <m/>
    <s v="Jumia"/>
    <s v="Jum"/>
    <n v="99349.3"/>
    <n v="92327183.770000085"/>
    <n v="92327183.770000085"/>
    <s v="Riyadh"/>
  </r>
  <r>
    <x v="1129"/>
    <x v="7"/>
    <x v="0"/>
    <x v="7"/>
    <x v="0"/>
    <x v="5"/>
    <x v="1129"/>
    <x v="4"/>
    <x v="1129"/>
    <x v="125"/>
    <x v="1007"/>
    <x v="33"/>
    <m/>
    <m/>
    <s v="sq"/>
    <s v="sq"/>
    <n v="27872.98"/>
    <n v="92327183.770000085"/>
    <n v="92327183.770000085"/>
    <s v="Giza"/>
  </r>
  <r>
    <x v="1130"/>
    <x v="9"/>
    <x v="1"/>
    <x v="9"/>
    <x v="2"/>
    <x v="2"/>
    <x v="1130"/>
    <x v="4"/>
    <x v="1130"/>
    <x v="343"/>
    <x v="692"/>
    <x v="68"/>
    <m/>
    <m/>
    <s v="Amazon"/>
    <s v="Amazon"/>
    <n v="26648.76"/>
    <n v="91504159.730000004"/>
    <n v="91504159.730000004"/>
    <s v="Casablanca"/>
  </r>
  <r>
    <x v="1131"/>
    <x v="9"/>
    <x v="1"/>
    <x v="9"/>
    <x v="2"/>
    <x v="4"/>
    <x v="1131"/>
    <x v="1"/>
    <x v="1131"/>
    <x v="329"/>
    <x v="1008"/>
    <x v="279"/>
    <m/>
    <m/>
    <s v="Amazon"/>
    <s v="Amazon"/>
    <n v="99349.3"/>
    <n v="91504159.730000004"/>
    <n v="91504159.730000004"/>
    <s v="Riyadh"/>
  </r>
  <r>
    <x v="1132"/>
    <x v="5"/>
    <x v="1"/>
    <x v="5"/>
    <x v="1"/>
    <x v="1"/>
    <x v="1132"/>
    <x v="2"/>
    <x v="1132"/>
    <x v="86"/>
    <x v="1009"/>
    <x v="264"/>
    <m/>
    <m/>
    <s v="Jumia"/>
    <s v="Jum"/>
    <n v="13290.4"/>
    <n v="91504159.730000004"/>
    <n v="91504159.730000004"/>
    <s v="Alexandria"/>
  </r>
  <r>
    <x v="1133"/>
    <x v="3"/>
    <x v="3"/>
    <x v="3"/>
    <x v="1"/>
    <x v="1"/>
    <x v="1133"/>
    <x v="1"/>
    <x v="1133"/>
    <x v="143"/>
    <x v="1010"/>
    <x v="247"/>
    <m/>
    <m/>
    <s v="Jumia"/>
    <s v="Jum"/>
    <n v="13290.4"/>
    <n v="57542997.559999913"/>
    <n v="57542997.559999913"/>
    <s v="Alexandria"/>
  </r>
  <r>
    <x v="1134"/>
    <x v="4"/>
    <x v="0"/>
    <x v="4"/>
    <x v="2"/>
    <x v="0"/>
    <x v="1134"/>
    <x v="4"/>
    <x v="1134"/>
    <x v="157"/>
    <x v="1011"/>
    <x v="198"/>
    <m/>
    <m/>
    <s v="Amazon"/>
    <s v="Amazon"/>
    <n v="16284.02"/>
    <n v="92327183.770000085"/>
    <n v="92327183.770000085"/>
    <s v="Cairo"/>
  </r>
  <r>
    <x v="1135"/>
    <x v="6"/>
    <x v="4"/>
    <x v="6"/>
    <x v="2"/>
    <x v="5"/>
    <x v="1135"/>
    <x v="0"/>
    <x v="1135"/>
    <x v="376"/>
    <x v="1012"/>
    <x v="88"/>
    <m/>
    <m/>
    <s v="Amazon"/>
    <s v="Amazon"/>
    <n v="27872.98"/>
    <n v="31420413.200000018"/>
    <n v="31420413.200000018"/>
    <s v="Giza"/>
  </r>
  <r>
    <x v="1136"/>
    <x v="9"/>
    <x v="1"/>
    <x v="9"/>
    <x v="0"/>
    <x v="5"/>
    <x v="1136"/>
    <x v="2"/>
    <x v="1136"/>
    <x v="84"/>
    <x v="1013"/>
    <x v="346"/>
    <m/>
    <m/>
    <s v="sq"/>
    <s v="sq"/>
    <n v="27872.98"/>
    <n v="91504159.730000004"/>
    <n v="91504159.730000004"/>
    <s v="Giza"/>
  </r>
  <r>
    <x v="1137"/>
    <x v="0"/>
    <x v="0"/>
    <x v="0"/>
    <x v="1"/>
    <x v="5"/>
    <x v="1137"/>
    <x v="1"/>
    <x v="1137"/>
    <x v="345"/>
    <x v="399"/>
    <x v="137"/>
    <m/>
    <m/>
    <s v="Jumia"/>
    <s v="Jum"/>
    <n v="27872.98"/>
    <n v="92327183.770000085"/>
    <n v="92327183.770000085"/>
    <s v="Giza"/>
  </r>
  <r>
    <x v="1138"/>
    <x v="9"/>
    <x v="1"/>
    <x v="9"/>
    <x v="0"/>
    <x v="3"/>
    <x v="1138"/>
    <x v="4"/>
    <x v="1138"/>
    <x v="276"/>
    <x v="506"/>
    <x v="321"/>
    <m/>
    <m/>
    <s v="sq"/>
    <s v="sq"/>
    <n v="3665.44"/>
    <n v="91504159.730000004"/>
    <n v="91504159.730000004"/>
    <s v="Dubai"/>
  </r>
  <r>
    <x v="1139"/>
    <x v="5"/>
    <x v="1"/>
    <x v="5"/>
    <x v="0"/>
    <x v="2"/>
    <x v="1139"/>
    <x v="4"/>
    <x v="1139"/>
    <x v="202"/>
    <x v="1014"/>
    <x v="298"/>
    <m/>
    <m/>
    <s v="sq"/>
    <s v="sq"/>
    <n v="26648.76"/>
    <n v="91504159.730000004"/>
    <n v="91504159.730000004"/>
    <s v="Casablanca"/>
  </r>
  <r>
    <x v="1140"/>
    <x v="6"/>
    <x v="4"/>
    <x v="6"/>
    <x v="1"/>
    <x v="4"/>
    <x v="1140"/>
    <x v="4"/>
    <x v="1140"/>
    <x v="216"/>
    <x v="1015"/>
    <x v="127"/>
    <m/>
    <m/>
    <s v="Jumia"/>
    <s v="Jum"/>
    <n v="99349.3"/>
    <n v="31420413.200000018"/>
    <n v="31420413.200000018"/>
    <s v="Riyadh"/>
  </r>
  <r>
    <x v="1141"/>
    <x v="7"/>
    <x v="0"/>
    <x v="7"/>
    <x v="1"/>
    <x v="3"/>
    <x v="1141"/>
    <x v="3"/>
    <x v="1141"/>
    <x v="93"/>
    <x v="1016"/>
    <x v="230"/>
    <m/>
    <m/>
    <s v="Jumia"/>
    <s v="Jum"/>
    <n v="3665.44"/>
    <n v="92327183.770000085"/>
    <n v="92327183.770000085"/>
    <s v="Dubai"/>
  </r>
  <r>
    <x v="1142"/>
    <x v="0"/>
    <x v="0"/>
    <x v="0"/>
    <x v="0"/>
    <x v="5"/>
    <x v="1142"/>
    <x v="0"/>
    <x v="1142"/>
    <x v="181"/>
    <x v="1017"/>
    <x v="25"/>
    <m/>
    <m/>
    <s v="sq"/>
    <s v="sq"/>
    <n v="27872.98"/>
    <n v="92327183.770000085"/>
    <n v="92327183.770000085"/>
    <s v="Giza"/>
  </r>
  <r>
    <x v="1143"/>
    <x v="3"/>
    <x v="3"/>
    <x v="3"/>
    <x v="1"/>
    <x v="5"/>
    <x v="1143"/>
    <x v="1"/>
    <x v="1143"/>
    <x v="171"/>
    <x v="1018"/>
    <x v="324"/>
    <m/>
    <m/>
    <s v="Jumia"/>
    <s v="Jum"/>
    <n v="27872.98"/>
    <n v="57542997.559999913"/>
    <n v="57542997.559999913"/>
    <s v="Giza"/>
  </r>
  <r>
    <x v="1144"/>
    <x v="4"/>
    <x v="0"/>
    <x v="4"/>
    <x v="2"/>
    <x v="0"/>
    <x v="1144"/>
    <x v="0"/>
    <x v="1144"/>
    <x v="219"/>
    <x v="1019"/>
    <x v="273"/>
    <m/>
    <m/>
    <s v="Amazon"/>
    <s v="Amazon"/>
    <n v="16284.02"/>
    <n v="92327183.770000085"/>
    <n v="92327183.770000085"/>
    <s v="Cairo"/>
  </r>
  <r>
    <x v="1145"/>
    <x v="3"/>
    <x v="3"/>
    <x v="3"/>
    <x v="1"/>
    <x v="5"/>
    <x v="1145"/>
    <x v="4"/>
    <x v="1145"/>
    <x v="119"/>
    <x v="1020"/>
    <x v="121"/>
    <m/>
    <m/>
    <s v="Jumia"/>
    <s v="Jum"/>
    <n v="27872.98"/>
    <n v="57542997.559999913"/>
    <n v="57542997.559999913"/>
    <s v="Giza"/>
  </r>
  <r>
    <x v="1146"/>
    <x v="3"/>
    <x v="3"/>
    <x v="3"/>
    <x v="0"/>
    <x v="2"/>
    <x v="1146"/>
    <x v="4"/>
    <x v="1146"/>
    <x v="122"/>
    <x v="1021"/>
    <x v="138"/>
    <m/>
    <m/>
    <s v="sq"/>
    <s v="sq"/>
    <n v="26648.76"/>
    <n v="57542997.559999913"/>
    <n v="57542997.559999913"/>
    <s v="Casablanca"/>
  </r>
  <r>
    <x v="1147"/>
    <x v="0"/>
    <x v="0"/>
    <x v="0"/>
    <x v="2"/>
    <x v="3"/>
    <x v="1147"/>
    <x v="3"/>
    <x v="1147"/>
    <x v="7"/>
    <x v="1022"/>
    <x v="121"/>
    <m/>
    <m/>
    <s v="Amazon"/>
    <s v="Amazon"/>
    <n v="3665.44"/>
    <n v="92327183.770000085"/>
    <n v="92327183.770000085"/>
    <s v="Dubai"/>
  </r>
  <r>
    <x v="1148"/>
    <x v="6"/>
    <x v="4"/>
    <x v="6"/>
    <x v="2"/>
    <x v="1"/>
    <x v="1148"/>
    <x v="0"/>
    <x v="1148"/>
    <x v="9"/>
    <x v="1023"/>
    <x v="72"/>
    <m/>
    <m/>
    <s v="Amazon"/>
    <s v="Amazon"/>
    <n v="13290.4"/>
    <n v="31420413.200000018"/>
    <n v="31420413.200000018"/>
    <s v="Alexandria"/>
  </r>
  <r>
    <x v="1149"/>
    <x v="6"/>
    <x v="4"/>
    <x v="6"/>
    <x v="1"/>
    <x v="2"/>
    <x v="1149"/>
    <x v="3"/>
    <x v="1149"/>
    <x v="331"/>
    <x v="1024"/>
    <x v="101"/>
    <m/>
    <m/>
    <s v="Jumia"/>
    <s v="Jum"/>
    <n v="26648.76"/>
    <n v="31420413.200000018"/>
    <n v="31420413.200000018"/>
    <s v="Casablanca"/>
  </r>
  <r>
    <x v="1150"/>
    <x v="0"/>
    <x v="0"/>
    <x v="0"/>
    <x v="0"/>
    <x v="0"/>
    <x v="1150"/>
    <x v="2"/>
    <x v="1150"/>
    <x v="176"/>
    <x v="969"/>
    <x v="10"/>
    <m/>
    <m/>
    <s v="sq"/>
    <s v="sq"/>
    <n v="16284.02"/>
    <n v="92327183.770000085"/>
    <n v="92327183.770000085"/>
    <s v="Cairo"/>
  </r>
  <r>
    <x v="1151"/>
    <x v="4"/>
    <x v="0"/>
    <x v="4"/>
    <x v="2"/>
    <x v="4"/>
    <x v="1151"/>
    <x v="4"/>
    <x v="1151"/>
    <x v="9"/>
    <x v="1025"/>
    <x v="151"/>
    <m/>
    <m/>
    <s v="Amazon"/>
    <s v="Amazon"/>
    <n v="99349.3"/>
    <n v="92327183.770000085"/>
    <n v="92327183.770000085"/>
    <s v="Riyadh"/>
  </r>
  <r>
    <x v="1152"/>
    <x v="8"/>
    <x v="3"/>
    <x v="8"/>
    <x v="0"/>
    <x v="2"/>
    <x v="1152"/>
    <x v="1"/>
    <x v="1152"/>
    <x v="286"/>
    <x v="1026"/>
    <x v="287"/>
    <m/>
    <m/>
    <s v="sq"/>
    <s v="sq"/>
    <n v="26648.76"/>
    <n v="57542997.559999913"/>
    <n v="57542997.559999913"/>
    <s v="Casablanca"/>
  </r>
  <r>
    <x v="1153"/>
    <x v="3"/>
    <x v="3"/>
    <x v="3"/>
    <x v="2"/>
    <x v="0"/>
    <x v="1153"/>
    <x v="2"/>
    <x v="1153"/>
    <x v="352"/>
    <x v="1027"/>
    <x v="79"/>
    <m/>
    <m/>
    <s v="Amazon"/>
    <s v="Amazon"/>
    <n v="16284.02"/>
    <n v="57542997.559999913"/>
    <n v="57542997.559999913"/>
    <s v="Cairo"/>
  </r>
  <r>
    <x v="1154"/>
    <x v="6"/>
    <x v="4"/>
    <x v="6"/>
    <x v="2"/>
    <x v="1"/>
    <x v="1154"/>
    <x v="0"/>
    <x v="1154"/>
    <x v="37"/>
    <x v="1028"/>
    <x v="305"/>
    <m/>
    <m/>
    <s v="Amazon"/>
    <s v="Amazon"/>
    <n v="13290.4"/>
    <n v="31420413.200000018"/>
    <n v="31420413.200000018"/>
    <s v="Alexandria"/>
  </r>
  <r>
    <x v="1155"/>
    <x v="0"/>
    <x v="0"/>
    <x v="0"/>
    <x v="0"/>
    <x v="5"/>
    <x v="1155"/>
    <x v="4"/>
    <x v="1155"/>
    <x v="377"/>
    <x v="1029"/>
    <x v="198"/>
    <m/>
    <m/>
    <s v="sq"/>
    <s v="sq"/>
    <n v="27872.98"/>
    <n v="92327183.770000085"/>
    <n v="92327183.770000085"/>
    <s v="Giza"/>
  </r>
  <r>
    <x v="1156"/>
    <x v="1"/>
    <x v="1"/>
    <x v="1"/>
    <x v="0"/>
    <x v="5"/>
    <x v="1156"/>
    <x v="0"/>
    <x v="1156"/>
    <x v="97"/>
    <x v="1030"/>
    <x v="21"/>
    <m/>
    <m/>
    <s v="sq"/>
    <s v="sq"/>
    <n v="27872.98"/>
    <n v="91504159.730000004"/>
    <n v="91504159.730000004"/>
    <s v="Giza"/>
  </r>
  <r>
    <x v="1157"/>
    <x v="5"/>
    <x v="1"/>
    <x v="5"/>
    <x v="1"/>
    <x v="4"/>
    <x v="1157"/>
    <x v="2"/>
    <x v="1157"/>
    <x v="266"/>
    <x v="1031"/>
    <x v="136"/>
    <m/>
    <m/>
    <s v="Jumia"/>
    <s v="Jum"/>
    <n v="99349.3"/>
    <n v="91504159.730000004"/>
    <n v="91504159.730000004"/>
    <s v="Riyadh"/>
  </r>
  <r>
    <x v="1158"/>
    <x v="6"/>
    <x v="4"/>
    <x v="6"/>
    <x v="2"/>
    <x v="0"/>
    <x v="1158"/>
    <x v="4"/>
    <x v="1158"/>
    <x v="201"/>
    <x v="883"/>
    <x v="186"/>
    <m/>
    <m/>
    <s v="Amazon"/>
    <s v="Amazon"/>
    <n v="16284.02"/>
    <n v="31420413.200000018"/>
    <n v="31420413.200000018"/>
    <s v="Cairo"/>
  </r>
  <r>
    <x v="1159"/>
    <x v="4"/>
    <x v="0"/>
    <x v="4"/>
    <x v="2"/>
    <x v="1"/>
    <x v="1159"/>
    <x v="2"/>
    <x v="1159"/>
    <x v="54"/>
    <x v="1032"/>
    <x v="205"/>
    <m/>
    <m/>
    <s v="Amazon"/>
    <s v="Amazon"/>
    <n v="13290.4"/>
    <n v="92327183.770000085"/>
    <n v="92327183.770000085"/>
    <s v="Alexandria"/>
  </r>
  <r>
    <x v="1160"/>
    <x v="8"/>
    <x v="3"/>
    <x v="8"/>
    <x v="2"/>
    <x v="0"/>
    <x v="1160"/>
    <x v="3"/>
    <x v="1160"/>
    <x v="227"/>
    <x v="1033"/>
    <x v="149"/>
    <m/>
    <m/>
    <s v="Amazon"/>
    <s v="Amazon"/>
    <n v="16284.02"/>
    <n v="57542997.559999913"/>
    <n v="57542997.559999913"/>
    <s v="Cairo"/>
  </r>
  <r>
    <x v="1161"/>
    <x v="7"/>
    <x v="0"/>
    <x v="7"/>
    <x v="1"/>
    <x v="2"/>
    <x v="1161"/>
    <x v="2"/>
    <x v="1161"/>
    <x v="225"/>
    <x v="1034"/>
    <x v="76"/>
    <m/>
    <m/>
    <s v="Jumia"/>
    <s v="Jum"/>
    <n v="26648.76"/>
    <n v="92327183.770000085"/>
    <n v="92327183.770000085"/>
    <s v="Casablanca"/>
  </r>
  <r>
    <x v="1162"/>
    <x v="5"/>
    <x v="1"/>
    <x v="5"/>
    <x v="1"/>
    <x v="0"/>
    <x v="1162"/>
    <x v="1"/>
    <x v="1162"/>
    <x v="192"/>
    <x v="1035"/>
    <x v="50"/>
    <m/>
    <m/>
    <s v="Jumia"/>
    <s v="Jum"/>
    <n v="16284.02"/>
    <n v="91504159.730000004"/>
    <n v="91504159.730000004"/>
    <s v="Cairo"/>
  </r>
  <r>
    <x v="1163"/>
    <x v="0"/>
    <x v="0"/>
    <x v="0"/>
    <x v="1"/>
    <x v="3"/>
    <x v="1163"/>
    <x v="2"/>
    <x v="1163"/>
    <x v="28"/>
    <x v="1036"/>
    <x v="335"/>
    <m/>
    <m/>
    <s v="Jumia"/>
    <s v="Jum"/>
    <n v="3665.44"/>
    <n v="92327183.770000085"/>
    <n v="92327183.770000085"/>
    <s v="Dubai"/>
  </r>
  <r>
    <x v="1164"/>
    <x v="9"/>
    <x v="1"/>
    <x v="9"/>
    <x v="0"/>
    <x v="0"/>
    <x v="1164"/>
    <x v="0"/>
    <x v="1164"/>
    <x v="318"/>
    <x v="1037"/>
    <x v="40"/>
    <m/>
    <m/>
    <s v="sq"/>
    <s v="sq"/>
    <n v="16284.02"/>
    <n v="91504159.730000004"/>
    <n v="91504159.730000004"/>
    <s v="Cairo"/>
  </r>
  <r>
    <x v="1165"/>
    <x v="8"/>
    <x v="3"/>
    <x v="8"/>
    <x v="1"/>
    <x v="5"/>
    <x v="1165"/>
    <x v="2"/>
    <x v="1165"/>
    <x v="56"/>
    <x v="1038"/>
    <x v="277"/>
    <m/>
    <m/>
    <s v="Jumia"/>
    <s v="Jum"/>
    <n v="27872.98"/>
    <n v="57542997.559999913"/>
    <n v="57542997.559999913"/>
    <s v="Giza"/>
  </r>
  <r>
    <x v="1166"/>
    <x v="1"/>
    <x v="1"/>
    <x v="1"/>
    <x v="2"/>
    <x v="0"/>
    <x v="1166"/>
    <x v="2"/>
    <x v="1166"/>
    <x v="318"/>
    <x v="1039"/>
    <x v="223"/>
    <m/>
    <m/>
    <s v="Amazon"/>
    <s v="Amazon"/>
    <n v="16284.02"/>
    <n v="91504159.730000004"/>
    <n v="91504159.730000004"/>
    <s v="Cairo"/>
  </r>
  <r>
    <x v="1167"/>
    <x v="5"/>
    <x v="1"/>
    <x v="5"/>
    <x v="0"/>
    <x v="2"/>
    <x v="1167"/>
    <x v="4"/>
    <x v="1167"/>
    <x v="317"/>
    <x v="1040"/>
    <x v="131"/>
    <m/>
    <m/>
    <s v="sq"/>
    <s v="sq"/>
    <n v="26648.76"/>
    <n v="91504159.730000004"/>
    <n v="91504159.730000004"/>
    <s v="Casablanca"/>
  </r>
  <r>
    <x v="1168"/>
    <x v="2"/>
    <x v="2"/>
    <x v="2"/>
    <x v="1"/>
    <x v="4"/>
    <x v="1168"/>
    <x v="4"/>
    <x v="1168"/>
    <x v="63"/>
    <x v="1041"/>
    <x v="144"/>
    <m/>
    <m/>
    <s v="Jumia"/>
    <s v="Jum"/>
    <n v="99349.3"/>
    <n v="29200970.130000021"/>
    <n v="29200970.130000021"/>
    <s v="Riyadh"/>
  </r>
  <r>
    <x v="1169"/>
    <x v="5"/>
    <x v="1"/>
    <x v="5"/>
    <x v="0"/>
    <x v="1"/>
    <x v="1169"/>
    <x v="3"/>
    <x v="1169"/>
    <x v="213"/>
    <x v="764"/>
    <x v="218"/>
    <m/>
    <m/>
    <s v="sq"/>
    <s v="sq"/>
    <n v="13290.4"/>
    <n v="91504159.730000004"/>
    <n v="91504159.730000004"/>
    <s v="Alexandria"/>
  </r>
  <r>
    <x v="1170"/>
    <x v="4"/>
    <x v="0"/>
    <x v="4"/>
    <x v="0"/>
    <x v="4"/>
    <x v="1170"/>
    <x v="3"/>
    <x v="1170"/>
    <x v="314"/>
    <x v="1042"/>
    <x v="325"/>
    <m/>
    <m/>
    <s v="sq"/>
    <s v="sq"/>
    <n v="99349.3"/>
    <n v="92327183.770000085"/>
    <n v="92327183.770000085"/>
    <s v="Riyadh"/>
  </r>
  <r>
    <x v="1171"/>
    <x v="6"/>
    <x v="4"/>
    <x v="6"/>
    <x v="1"/>
    <x v="3"/>
    <x v="1171"/>
    <x v="3"/>
    <x v="1171"/>
    <x v="296"/>
    <x v="1043"/>
    <x v="39"/>
    <m/>
    <m/>
    <s v="Jumia"/>
    <s v="Jum"/>
    <n v="3665.44"/>
    <n v="31420413.200000018"/>
    <n v="31420413.200000018"/>
    <s v="Dubai"/>
  </r>
  <r>
    <x v="1172"/>
    <x v="4"/>
    <x v="0"/>
    <x v="4"/>
    <x v="2"/>
    <x v="1"/>
    <x v="1172"/>
    <x v="4"/>
    <x v="1172"/>
    <x v="315"/>
    <x v="1044"/>
    <x v="244"/>
    <m/>
    <m/>
    <s v="Amazon"/>
    <s v="Amazon"/>
    <n v="13290.4"/>
    <n v="92327183.770000085"/>
    <n v="92327183.770000085"/>
    <s v="Alexandria"/>
  </r>
  <r>
    <x v="1173"/>
    <x v="0"/>
    <x v="0"/>
    <x v="0"/>
    <x v="1"/>
    <x v="4"/>
    <x v="1173"/>
    <x v="2"/>
    <x v="1173"/>
    <x v="319"/>
    <x v="1045"/>
    <x v="254"/>
    <m/>
    <m/>
    <s v="Jumia"/>
    <s v="Jum"/>
    <n v="99349.3"/>
    <n v="92327183.770000085"/>
    <n v="92327183.770000085"/>
    <s v="Riyadh"/>
  </r>
  <r>
    <x v="1174"/>
    <x v="2"/>
    <x v="2"/>
    <x v="2"/>
    <x v="2"/>
    <x v="5"/>
    <x v="1174"/>
    <x v="4"/>
    <x v="1174"/>
    <x v="343"/>
    <x v="397"/>
    <x v="94"/>
    <m/>
    <m/>
    <s v="Amazon"/>
    <s v="Amazon"/>
    <n v="27872.98"/>
    <n v="29200970.130000021"/>
    <n v="29200970.130000021"/>
    <s v="Giza"/>
  </r>
  <r>
    <x v="1175"/>
    <x v="8"/>
    <x v="3"/>
    <x v="8"/>
    <x v="0"/>
    <x v="1"/>
    <x v="1175"/>
    <x v="2"/>
    <x v="1175"/>
    <x v="221"/>
    <x v="1046"/>
    <x v="192"/>
    <m/>
    <m/>
    <s v="sq"/>
    <s v="sq"/>
    <n v="13290.4"/>
    <n v="57542997.559999913"/>
    <n v="57542997.559999913"/>
    <s v="Alexandria"/>
  </r>
  <r>
    <x v="1176"/>
    <x v="1"/>
    <x v="1"/>
    <x v="1"/>
    <x v="0"/>
    <x v="2"/>
    <x v="1176"/>
    <x v="1"/>
    <x v="1176"/>
    <x v="211"/>
    <x v="1047"/>
    <x v="65"/>
    <m/>
    <m/>
    <s v="sq"/>
    <s v="sq"/>
    <n v="26648.76"/>
    <n v="91504159.730000004"/>
    <n v="91504159.730000004"/>
    <s v="Casablanca"/>
  </r>
  <r>
    <x v="1177"/>
    <x v="7"/>
    <x v="0"/>
    <x v="7"/>
    <x v="2"/>
    <x v="3"/>
    <x v="1177"/>
    <x v="3"/>
    <x v="1177"/>
    <x v="80"/>
    <x v="1048"/>
    <x v="32"/>
    <m/>
    <m/>
    <s v="Amazon"/>
    <s v="Amazon"/>
    <n v="3665.44"/>
    <n v="92327183.770000085"/>
    <n v="92327183.770000085"/>
    <s v="Dubai"/>
  </r>
  <r>
    <x v="1178"/>
    <x v="1"/>
    <x v="1"/>
    <x v="1"/>
    <x v="2"/>
    <x v="5"/>
    <x v="1178"/>
    <x v="1"/>
    <x v="1178"/>
    <x v="288"/>
    <x v="1049"/>
    <x v="84"/>
    <m/>
    <m/>
    <s v="Amazon"/>
    <s v="Amazon"/>
    <n v="27872.98"/>
    <n v="91504159.730000004"/>
    <n v="91504159.730000004"/>
    <s v="Giza"/>
  </r>
  <r>
    <x v="1179"/>
    <x v="5"/>
    <x v="1"/>
    <x v="5"/>
    <x v="1"/>
    <x v="4"/>
    <x v="1179"/>
    <x v="4"/>
    <x v="1179"/>
    <x v="111"/>
    <x v="1050"/>
    <x v="324"/>
    <m/>
    <m/>
    <s v="Jumia"/>
    <s v="Jum"/>
    <n v="99349.3"/>
    <n v="91504159.730000004"/>
    <n v="91504159.730000004"/>
    <s v="Riyadh"/>
  </r>
  <r>
    <x v="1180"/>
    <x v="9"/>
    <x v="1"/>
    <x v="9"/>
    <x v="2"/>
    <x v="2"/>
    <x v="1180"/>
    <x v="0"/>
    <x v="1180"/>
    <x v="16"/>
    <x v="1051"/>
    <x v="318"/>
    <m/>
    <m/>
    <s v="Amazon"/>
    <s v="Amazon"/>
    <n v="26648.76"/>
    <n v="91504159.730000004"/>
    <n v="91504159.730000004"/>
    <s v="Casablanca"/>
  </r>
  <r>
    <x v="1181"/>
    <x v="1"/>
    <x v="1"/>
    <x v="1"/>
    <x v="1"/>
    <x v="3"/>
    <x v="1181"/>
    <x v="1"/>
    <x v="1181"/>
    <x v="79"/>
    <x v="1052"/>
    <x v="32"/>
    <m/>
    <m/>
    <s v="Jumia"/>
    <s v="Jum"/>
    <n v="3665.44"/>
    <n v="91504159.730000004"/>
    <n v="91504159.730000004"/>
    <s v="Dubai"/>
  </r>
  <r>
    <x v="1182"/>
    <x v="5"/>
    <x v="1"/>
    <x v="5"/>
    <x v="0"/>
    <x v="2"/>
    <x v="1182"/>
    <x v="4"/>
    <x v="1182"/>
    <x v="378"/>
    <x v="60"/>
    <x v="63"/>
    <m/>
    <m/>
    <s v="sq"/>
    <s v="sq"/>
    <n v="26648.76"/>
    <n v="91504159.730000004"/>
    <n v="91504159.730000004"/>
    <s v="Casablanca"/>
  </r>
  <r>
    <x v="1183"/>
    <x v="9"/>
    <x v="1"/>
    <x v="9"/>
    <x v="2"/>
    <x v="1"/>
    <x v="1183"/>
    <x v="0"/>
    <x v="1183"/>
    <x v="372"/>
    <x v="1053"/>
    <x v="142"/>
    <m/>
    <m/>
    <s v="Amazon"/>
    <s v="Amazon"/>
    <n v="13290.4"/>
    <n v="91504159.730000004"/>
    <n v="91504159.730000004"/>
    <s v="Alexandria"/>
  </r>
  <r>
    <x v="1184"/>
    <x v="0"/>
    <x v="0"/>
    <x v="0"/>
    <x v="0"/>
    <x v="2"/>
    <x v="1184"/>
    <x v="3"/>
    <x v="1184"/>
    <x v="181"/>
    <x v="446"/>
    <x v="233"/>
    <m/>
    <m/>
    <s v="sq"/>
    <s v="sq"/>
    <n v="26648.76"/>
    <n v="92327183.770000085"/>
    <n v="92327183.770000085"/>
    <s v="Casablanca"/>
  </r>
  <r>
    <x v="1185"/>
    <x v="5"/>
    <x v="1"/>
    <x v="5"/>
    <x v="1"/>
    <x v="5"/>
    <x v="1185"/>
    <x v="2"/>
    <x v="1185"/>
    <x v="372"/>
    <x v="227"/>
    <x v="139"/>
    <m/>
    <m/>
    <s v="Jumia"/>
    <s v="Jum"/>
    <n v="27872.98"/>
    <n v="91504159.730000004"/>
    <n v="91504159.730000004"/>
    <s v="Giza"/>
  </r>
  <r>
    <x v="1186"/>
    <x v="7"/>
    <x v="0"/>
    <x v="7"/>
    <x v="2"/>
    <x v="1"/>
    <x v="1186"/>
    <x v="4"/>
    <x v="1186"/>
    <x v="67"/>
    <x v="1054"/>
    <x v="186"/>
    <m/>
    <m/>
    <s v="Amazon"/>
    <s v="Amazon"/>
    <n v="13290.4"/>
    <n v="92327183.770000085"/>
    <n v="92327183.770000085"/>
    <s v="Alexandria"/>
  </r>
  <r>
    <x v="1187"/>
    <x v="3"/>
    <x v="3"/>
    <x v="3"/>
    <x v="0"/>
    <x v="2"/>
    <x v="1187"/>
    <x v="1"/>
    <x v="1187"/>
    <x v="128"/>
    <x v="917"/>
    <x v="347"/>
    <m/>
    <m/>
    <s v="sq"/>
    <s v="sq"/>
    <n v="26648.76"/>
    <n v="57542997.559999913"/>
    <n v="57542997.559999913"/>
    <s v="Casablanca"/>
  </r>
  <r>
    <x v="1188"/>
    <x v="7"/>
    <x v="0"/>
    <x v="7"/>
    <x v="2"/>
    <x v="0"/>
    <x v="1188"/>
    <x v="2"/>
    <x v="1188"/>
    <x v="18"/>
    <x v="1055"/>
    <x v="65"/>
    <m/>
    <m/>
    <s v="Amazon"/>
    <s v="Amazon"/>
    <n v="16284.02"/>
    <n v="92327183.770000085"/>
    <n v="92327183.770000085"/>
    <s v="Cairo"/>
  </r>
  <r>
    <x v="1189"/>
    <x v="8"/>
    <x v="3"/>
    <x v="8"/>
    <x v="2"/>
    <x v="4"/>
    <x v="1189"/>
    <x v="0"/>
    <x v="1189"/>
    <x v="262"/>
    <x v="1056"/>
    <x v="6"/>
    <m/>
    <m/>
    <s v="Amazon"/>
    <s v="Amazon"/>
    <n v="99349.3"/>
    <n v="57542997.559999913"/>
    <n v="57542997.559999913"/>
    <s v="Riyadh"/>
  </r>
  <r>
    <x v="1190"/>
    <x v="4"/>
    <x v="0"/>
    <x v="4"/>
    <x v="2"/>
    <x v="2"/>
    <x v="1190"/>
    <x v="3"/>
    <x v="1190"/>
    <x v="65"/>
    <x v="1057"/>
    <x v="66"/>
    <m/>
    <m/>
    <s v="Amazon"/>
    <s v="Amazon"/>
    <n v="26648.76"/>
    <n v="92327183.770000085"/>
    <n v="92327183.770000085"/>
    <s v="Casablanca"/>
  </r>
  <r>
    <x v="1191"/>
    <x v="9"/>
    <x v="1"/>
    <x v="9"/>
    <x v="2"/>
    <x v="0"/>
    <x v="1191"/>
    <x v="1"/>
    <x v="1191"/>
    <x v="222"/>
    <x v="478"/>
    <x v="334"/>
    <m/>
    <m/>
    <s v="Amazon"/>
    <s v="Amazon"/>
    <n v="16284.02"/>
    <n v="91504159.730000004"/>
    <n v="91504159.730000004"/>
    <s v="Cairo"/>
  </r>
  <r>
    <x v="1192"/>
    <x v="9"/>
    <x v="1"/>
    <x v="9"/>
    <x v="0"/>
    <x v="2"/>
    <x v="1192"/>
    <x v="4"/>
    <x v="1192"/>
    <x v="296"/>
    <x v="1058"/>
    <x v="132"/>
    <m/>
    <m/>
    <s v="sq"/>
    <s v="sq"/>
    <n v="26648.76"/>
    <n v="91504159.730000004"/>
    <n v="91504159.730000004"/>
    <s v="Casablanca"/>
  </r>
  <r>
    <x v="1193"/>
    <x v="6"/>
    <x v="4"/>
    <x v="6"/>
    <x v="2"/>
    <x v="1"/>
    <x v="1193"/>
    <x v="4"/>
    <x v="1193"/>
    <x v="135"/>
    <x v="1059"/>
    <x v="128"/>
    <m/>
    <m/>
    <s v="Amazon"/>
    <s v="Amazon"/>
    <n v="13290.4"/>
    <n v="31420413.200000018"/>
    <n v="31420413.200000018"/>
    <s v="Alexandria"/>
  </r>
  <r>
    <x v="1194"/>
    <x v="7"/>
    <x v="0"/>
    <x v="7"/>
    <x v="2"/>
    <x v="5"/>
    <x v="1194"/>
    <x v="1"/>
    <x v="1194"/>
    <x v="220"/>
    <x v="1060"/>
    <x v="234"/>
    <m/>
    <m/>
    <s v="Amazon"/>
    <s v="Amazon"/>
    <n v="27872.98"/>
    <n v="92327183.770000085"/>
    <n v="92327183.770000085"/>
    <s v="Giza"/>
  </r>
  <r>
    <x v="1195"/>
    <x v="5"/>
    <x v="1"/>
    <x v="5"/>
    <x v="1"/>
    <x v="2"/>
    <x v="1195"/>
    <x v="4"/>
    <x v="1195"/>
    <x v="10"/>
    <x v="205"/>
    <x v="348"/>
    <m/>
    <m/>
    <s v="Jumia"/>
    <s v="Jum"/>
    <n v="26648.76"/>
    <n v="91504159.730000004"/>
    <n v="91504159.730000004"/>
    <s v="Casablanca"/>
  </r>
  <r>
    <x v="1196"/>
    <x v="5"/>
    <x v="1"/>
    <x v="5"/>
    <x v="0"/>
    <x v="2"/>
    <x v="1196"/>
    <x v="2"/>
    <x v="1196"/>
    <x v="22"/>
    <x v="1061"/>
    <x v="2"/>
    <m/>
    <m/>
    <s v="sq"/>
    <s v="sq"/>
    <n v="26648.76"/>
    <n v="91504159.730000004"/>
    <n v="91504159.730000004"/>
    <s v="Casablanca"/>
  </r>
  <r>
    <x v="1197"/>
    <x v="2"/>
    <x v="2"/>
    <x v="2"/>
    <x v="0"/>
    <x v="5"/>
    <x v="1197"/>
    <x v="2"/>
    <x v="1197"/>
    <x v="80"/>
    <x v="1062"/>
    <x v="107"/>
    <m/>
    <m/>
    <s v="sq"/>
    <s v="sq"/>
    <n v="27872.98"/>
    <n v="29200970.130000021"/>
    <n v="29200970.130000021"/>
    <s v="Giza"/>
  </r>
  <r>
    <x v="1198"/>
    <x v="0"/>
    <x v="0"/>
    <x v="0"/>
    <x v="2"/>
    <x v="0"/>
    <x v="1198"/>
    <x v="1"/>
    <x v="1198"/>
    <x v="379"/>
    <x v="1063"/>
    <x v="260"/>
    <m/>
    <m/>
    <s v="Amazon"/>
    <s v="Amazon"/>
    <n v="16284.02"/>
    <n v="92327183.770000085"/>
    <n v="92327183.770000085"/>
    <s v="Cairo"/>
  </r>
  <r>
    <x v="1199"/>
    <x v="3"/>
    <x v="3"/>
    <x v="3"/>
    <x v="1"/>
    <x v="1"/>
    <x v="1199"/>
    <x v="0"/>
    <x v="1199"/>
    <x v="239"/>
    <x v="1064"/>
    <x v="349"/>
    <m/>
    <m/>
    <s v="Jumia"/>
    <s v="Jum"/>
    <n v="13290.4"/>
    <n v="57542997.559999913"/>
    <n v="57542997.559999913"/>
    <s v="Alexandria"/>
  </r>
  <r>
    <x v="1200"/>
    <x v="7"/>
    <x v="0"/>
    <x v="7"/>
    <x v="2"/>
    <x v="5"/>
    <x v="1200"/>
    <x v="0"/>
    <x v="1200"/>
    <x v="10"/>
    <x v="223"/>
    <x v="95"/>
    <m/>
    <m/>
    <s v="Amazon"/>
    <s v="Amazon"/>
    <n v="27872.98"/>
    <n v="92327183.770000085"/>
    <n v="92327183.770000085"/>
    <s v="Giza"/>
  </r>
  <r>
    <x v="1201"/>
    <x v="5"/>
    <x v="1"/>
    <x v="5"/>
    <x v="1"/>
    <x v="3"/>
    <x v="1201"/>
    <x v="1"/>
    <x v="1201"/>
    <x v="279"/>
    <x v="1065"/>
    <x v="64"/>
    <m/>
    <m/>
    <s v="Jumia"/>
    <s v="Jum"/>
    <n v="3665.44"/>
    <n v="91504159.730000004"/>
    <n v="91504159.730000004"/>
    <s v="Dubai"/>
  </r>
  <r>
    <x v="1202"/>
    <x v="3"/>
    <x v="3"/>
    <x v="3"/>
    <x v="0"/>
    <x v="4"/>
    <x v="1202"/>
    <x v="0"/>
    <x v="1202"/>
    <x v="173"/>
    <x v="82"/>
    <x v="71"/>
    <m/>
    <m/>
    <s v="sq"/>
    <s v="sq"/>
    <n v="99349.3"/>
    <n v="57542997.559999913"/>
    <n v="57542997.559999913"/>
    <s v="Riyadh"/>
  </r>
  <r>
    <x v="1203"/>
    <x v="0"/>
    <x v="0"/>
    <x v="0"/>
    <x v="1"/>
    <x v="5"/>
    <x v="1203"/>
    <x v="4"/>
    <x v="1203"/>
    <x v="63"/>
    <x v="1066"/>
    <x v="111"/>
    <m/>
    <m/>
    <s v="Jumia"/>
    <s v="Jum"/>
    <n v="27872.98"/>
    <n v="92327183.770000085"/>
    <n v="92327183.770000085"/>
    <s v="Giza"/>
  </r>
  <r>
    <x v="1204"/>
    <x v="7"/>
    <x v="0"/>
    <x v="7"/>
    <x v="0"/>
    <x v="1"/>
    <x v="1204"/>
    <x v="1"/>
    <x v="1204"/>
    <x v="33"/>
    <x v="1067"/>
    <x v="14"/>
    <m/>
    <m/>
    <s v="sq"/>
    <s v="sq"/>
    <n v="13290.4"/>
    <n v="92327183.770000085"/>
    <n v="92327183.770000085"/>
    <s v="Alexandria"/>
  </r>
  <r>
    <x v="1205"/>
    <x v="9"/>
    <x v="1"/>
    <x v="9"/>
    <x v="2"/>
    <x v="5"/>
    <x v="1205"/>
    <x v="0"/>
    <x v="1205"/>
    <x v="8"/>
    <x v="1068"/>
    <x v="99"/>
    <m/>
    <m/>
    <s v="Amazon"/>
    <s v="Amazon"/>
    <n v="27872.98"/>
    <n v="91504159.730000004"/>
    <n v="91504159.730000004"/>
    <s v="Giza"/>
  </r>
  <r>
    <x v="1206"/>
    <x v="4"/>
    <x v="0"/>
    <x v="4"/>
    <x v="2"/>
    <x v="2"/>
    <x v="1206"/>
    <x v="2"/>
    <x v="1206"/>
    <x v="230"/>
    <x v="472"/>
    <x v="216"/>
    <m/>
    <m/>
    <s v="Amazon"/>
    <s v="Amazon"/>
    <n v="26648.76"/>
    <n v="92327183.770000085"/>
    <n v="92327183.770000085"/>
    <s v="Casablanca"/>
  </r>
  <r>
    <x v="1207"/>
    <x v="7"/>
    <x v="0"/>
    <x v="7"/>
    <x v="0"/>
    <x v="4"/>
    <x v="1207"/>
    <x v="2"/>
    <x v="1207"/>
    <x v="118"/>
    <x v="231"/>
    <x v="145"/>
    <m/>
    <m/>
    <s v="sq"/>
    <s v="sq"/>
    <n v="99349.3"/>
    <n v="92327183.770000085"/>
    <n v="92327183.770000085"/>
    <s v="Riyadh"/>
  </r>
  <r>
    <x v="1208"/>
    <x v="6"/>
    <x v="4"/>
    <x v="6"/>
    <x v="1"/>
    <x v="1"/>
    <x v="1208"/>
    <x v="3"/>
    <x v="1208"/>
    <x v="71"/>
    <x v="1021"/>
    <x v="224"/>
    <m/>
    <m/>
    <s v="Jumia"/>
    <s v="Jum"/>
    <n v="13290.4"/>
    <n v="31420413.200000018"/>
    <n v="31420413.200000018"/>
    <s v="Alexandria"/>
  </r>
  <r>
    <x v="1209"/>
    <x v="5"/>
    <x v="1"/>
    <x v="5"/>
    <x v="0"/>
    <x v="2"/>
    <x v="1209"/>
    <x v="2"/>
    <x v="1209"/>
    <x v="238"/>
    <x v="151"/>
    <x v="221"/>
    <m/>
    <m/>
    <s v="sq"/>
    <s v="sq"/>
    <n v="26648.76"/>
    <n v="91504159.730000004"/>
    <n v="91504159.730000004"/>
    <s v="Casablanca"/>
  </r>
  <r>
    <x v="1210"/>
    <x v="7"/>
    <x v="0"/>
    <x v="7"/>
    <x v="2"/>
    <x v="4"/>
    <x v="1210"/>
    <x v="3"/>
    <x v="1210"/>
    <x v="350"/>
    <x v="1069"/>
    <x v="346"/>
    <m/>
    <m/>
    <s v="Amazon"/>
    <s v="Amazon"/>
    <n v="99349.3"/>
    <n v="92327183.770000085"/>
    <n v="92327183.770000085"/>
    <s v="Riyadh"/>
  </r>
  <r>
    <x v="1211"/>
    <x v="5"/>
    <x v="1"/>
    <x v="5"/>
    <x v="2"/>
    <x v="0"/>
    <x v="1211"/>
    <x v="3"/>
    <x v="1211"/>
    <x v="10"/>
    <x v="1070"/>
    <x v="268"/>
    <m/>
    <m/>
    <s v="Amazon"/>
    <s v="Amazon"/>
    <n v="16284.02"/>
    <n v="91504159.730000004"/>
    <n v="91504159.730000004"/>
    <s v="Cairo"/>
  </r>
  <r>
    <x v="1212"/>
    <x v="9"/>
    <x v="1"/>
    <x v="9"/>
    <x v="2"/>
    <x v="3"/>
    <x v="1212"/>
    <x v="1"/>
    <x v="1212"/>
    <x v="234"/>
    <x v="1071"/>
    <x v="82"/>
    <m/>
    <m/>
    <s v="Amazon"/>
    <s v="Amazon"/>
    <n v="3665.44"/>
    <n v="91504159.730000004"/>
    <n v="91504159.730000004"/>
    <s v="Dubai"/>
  </r>
  <r>
    <x v="1213"/>
    <x v="2"/>
    <x v="2"/>
    <x v="2"/>
    <x v="2"/>
    <x v="1"/>
    <x v="1213"/>
    <x v="0"/>
    <x v="1213"/>
    <x v="225"/>
    <x v="1072"/>
    <x v="117"/>
    <m/>
    <m/>
    <s v="Amazon"/>
    <s v="Amazon"/>
    <n v="13290.4"/>
    <n v="29200970.130000021"/>
    <n v="29200970.130000021"/>
    <s v="Alexandria"/>
  </r>
  <r>
    <x v="1214"/>
    <x v="8"/>
    <x v="3"/>
    <x v="8"/>
    <x v="0"/>
    <x v="0"/>
    <x v="1214"/>
    <x v="4"/>
    <x v="1214"/>
    <x v="14"/>
    <x v="1073"/>
    <x v="101"/>
    <m/>
    <m/>
    <s v="sq"/>
    <s v="sq"/>
    <n v="16284.02"/>
    <n v="57542997.559999913"/>
    <n v="57542997.559999913"/>
    <s v="Cairo"/>
  </r>
  <r>
    <x v="1215"/>
    <x v="7"/>
    <x v="0"/>
    <x v="7"/>
    <x v="0"/>
    <x v="0"/>
    <x v="1215"/>
    <x v="0"/>
    <x v="1215"/>
    <x v="116"/>
    <x v="1074"/>
    <x v="119"/>
    <m/>
    <m/>
    <s v="sq"/>
    <s v="sq"/>
    <n v="16284.02"/>
    <n v="92327183.770000085"/>
    <n v="92327183.770000085"/>
    <s v="Cairo"/>
  </r>
  <r>
    <x v="1216"/>
    <x v="3"/>
    <x v="3"/>
    <x v="3"/>
    <x v="1"/>
    <x v="2"/>
    <x v="1216"/>
    <x v="3"/>
    <x v="1216"/>
    <x v="103"/>
    <x v="1075"/>
    <x v="194"/>
    <m/>
    <m/>
    <s v="Jumia"/>
    <s v="Jum"/>
    <n v="26648.76"/>
    <n v="57542997.559999913"/>
    <n v="57542997.559999913"/>
    <s v="Casablanca"/>
  </r>
  <r>
    <x v="1217"/>
    <x v="4"/>
    <x v="0"/>
    <x v="4"/>
    <x v="2"/>
    <x v="4"/>
    <x v="1217"/>
    <x v="2"/>
    <x v="1217"/>
    <x v="166"/>
    <x v="1076"/>
    <x v="147"/>
    <m/>
    <m/>
    <s v="Amazon"/>
    <s v="Amazon"/>
    <n v="99349.3"/>
    <n v="92327183.770000085"/>
    <n v="92327183.770000085"/>
    <s v="Riyadh"/>
  </r>
  <r>
    <x v="1218"/>
    <x v="9"/>
    <x v="1"/>
    <x v="9"/>
    <x v="0"/>
    <x v="4"/>
    <x v="1218"/>
    <x v="0"/>
    <x v="1218"/>
    <x v="305"/>
    <x v="1077"/>
    <x v="159"/>
    <m/>
    <m/>
    <s v="sq"/>
    <s v="sq"/>
    <n v="99349.3"/>
    <n v="91504159.730000004"/>
    <n v="91504159.730000004"/>
    <s v="Riyadh"/>
  </r>
  <r>
    <x v="1219"/>
    <x v="2"/>
    <x v="2"/>
    <x v="2"/>
    <x v="1"/>
    <x v="0"/>
    <x v="1219"/>
    <x v="3"/>
    <x v="1219"/>
    <x v="200"/>
    <x v="37"/>
    <x v="153"/>
    <m/>
    <m/>
    <s v="Jumia"/>
    <s v="Jum"/>
    <n v="16284.02"/>
    <n v="29200970.130000021"/>
    <n v="29200970.130000021"/>
    <s v="Cairo"/>
  </r>
  <r>
    <x v="1220"/>
    <x v="7"/>
    <x v="0"/>
    <x v="7"/>
    <x v="1"/>
    <x v="0"/>
    <x v="1220"/>
    <x v="1"/>
    <x v="1220"/>
    <x v="350"/>
    <x v="915"/>
    <x v="27"/>
    <m/>
    <m/>
    <s v="Jumia"/>
    <s v="Jum"/>
    <n v="16284.02"/>
    <n v="92327183.770000085"/>
    <n v="92327183.770000085"/>
    <s v="Cairo"/>
  </r>
  <r>
    <x v="1221"/>
    <x v="1"/>
    <x v="1"/>
    <x v="1"/>
    <x v="2"/>
    <x v="1"/>
    <x v="1221"/>
    <x v="1"/>
    <x v="1221"/>
    <x v="228"/>
    <x v="1078"/>
    <x v="267"/>
    <m/>
    <m/>
    <s v="Amazon"/>
    <s v="Amazon"/>
    <n v="13290.4"/>
    <n v="91504159.730000004"/>
    <n v="91504159.730000004"/>
    <s v="Alexandria"/>
  </r>
  <r>
    <x v="1222"/>
    <x v="5"/>
    <x v="1"/>
    <x v="5"/>
    <x v="1"/>
    <x v="0"/>
    <x v="1222"/>
    <x v="4"/>
    <x v="1222"/>
    <x v="57"/>
    <x v="1079"/>
    <x v="127"/>
    <m/>
    <m/>
    <s v="Jumia"/>
    <s v="Jum"/>
    <n v="16284.02"/>
    <n v="91504159.730000004"/>
    <n v="91504159.730000004"/>
    <s v="Cairo"/>
  </r>
  <r>
    <x v="1223"/>
    <x v="8"/>
    <x v="3"/>
    <x v="8"/>
    <x v="0"/>
    <x v="5"/>
    <x v="1223"/>
    <x v="0"/>
    <x v="1223"/>
    <x v="355"/>
    <x v="1080"/>
    <x v="218"/>
    <m/>
    <m/>
    <s v="sq"/>
    <s v="sq"/>
    <n v="27872.98"/>
    <n v="57542997.559999913"/>
    <n v="57542997.559999913"/>
    <s v="Giza"/>
  </r>
  <r>
    <x v="1224"/>
    <x v="5"/>
    <x v="1"/>
    <x v="5"/>
    <x v="0"/>
    <x v="4"/>
    <x v="1224"/>
    <x v="4"/>
    <x v="1224"/>
    <x v="246"/>
    <x v="1081"/>
    <x v="200"/>
    <m/>
    <m/>
    <s v="sq"/>
    <s v="sq"/>
    <n v="99349.3"/>
    <n v="91504159.730000004"/>
    <n v="91504159.730000004"/>
    <s v="Riyadh"/>
  </r>
  <r>
    <x v="1225"/>
    <x v="8"/>
    <x v="3"/>
    <x v="8"/>
    <x v="2"/>
    <x v="2"/>
    <x v="1225"/>
    <x v="2"/>
    <x v="1225"/>
    <x v="380"/>
    <x v="157"/>
    <x v="350"/>
    <m/>
    <m/>
    <s v="Amazon"/>
    <s v="Amazon"/>
    <n v="26648.76"/>
    <n v="57542997.559999913"/>
    <n v="57542997.559999913"/>
    <s v="Casablanca"/>
  </r>
  <r>
    <x v="1226"/>
    <x v="6"/>
    <x v="4"/>
    <x v="6"/>
    <x v="1"/>
    <x v="2"/>
    <x v="1226"/>
    <x v="2"/>
    <x v="1226"/>
    <x v="355"/>
    <x v="517"/>
    <x v="166"/>
    <m/>
    <m/>
    <s v="Jumia"/>
    <s v="Jum"/>
    <n v="26648.76"/>
    <n v="31420413.200000018"/>
    <n v="31420413.200000018"/>
    <s v="Casablanca"/>
  </r>
  <r>
    <x v="1227"/>
    <x v="1"/>
    <x v="1"/>
    <x v="1"/>
    <x v="1"/>
    <x v="2"/>
    <x v="1227"/>
    <x v="4"/>
    <x v="1227"/>
    <x v="135"/>
    <x v="1082"/>
    <x v="215"/>
    <m/>
    <m/>
    <s v="Jumia"/>
    <s v="Jum"/>
    <n v="26648.76"/>
    <n v="91504159.730000004"/>
    <n v="91504159.730000004"/>
    <s v="Casablanca"/>
  </r>
  <r>
    <x v="1228"/>
    <x v="9"/>
    <x v="1"/>
    <x v="9"/>
    <x v="1"/>
    <x v="3"/>
    <x v="1228"/>
    <x v="3"/>
    <x v="1228"/>
    <x v="336"/>
    <x v="1083"/>
    <x v="321"/>
    <m/>
    <m/>
    <s v="Jumia"/>
    <s v="Jum"/>
    <n v="3665.44"/>
    <n v="91504159.730000004"/>
    <n v="91504159.730000004"/>
    <s v="Dubai"/>
  </r>
  <r>
    <x v="1229"/>
    <x v="2"/>
    <x v="2"/>
    <x v="2"/>
    <x v="2"/>
    <x v="3"/>
    <x v="1229"/>
    <x v="0"/>
    <x v="1229"/>
    <x v="34"/>
    <x v="1084"/>
    <x v="170"/>
    <m/>
    <m/>
    <s v="Amazon"/>
    <s v="Amazon"/>
    <n v="3665.44"/>
    <n v="29200970.130000021"/>
    <n v="29200970.130000021"/>
    <s v="Dubai"/>
  </r>
  <r>
    <x v="1230"/>
    <x v="5"/>
    <x v="1"/>
    <x v="5"/>
    <x v="0"/>
    <x v="4"/>
    <x v="1230"/>
    <x v="0"/>
    <x v="1230"/>
    <x v="332"/>
    <x v="1085"/>
    <x v="284"/>
    <m/>
    <m/>
    <s v="sq"/>
    <s v="sq"/>
    <n v="99349.3"/>
    <n v="91504159.730000004"/>
    <n v="91504159.730000004"/>
    <s v="Riyadh"/>
  </r>
  <r>
    <x v="1231"/>
    <x v="5"/>
    <x v="1"/>
    <x v="5"/>
    <x v="1"/>
    <x v="0"/>
    <x v="1231"/>
    <x v="0"/>
    <x v="1231"/>
    <x v="162"/>
    <x v="1086"/>
    <x v="241"/>
    <m/>
    <m/>
    <s v="Jumia"/>
    <s v="Jum"/>
    <n v="16284.02"/>
    <n v="91504159.730000004"/>
    <n v="91504159.730000004"/>
    <s v="Cairo"/>
  </r>
  <r>
    <x v="1232"/>
    <x v="6"/>
    <x v="4"/>
    <x v="6"/>
    <x v="1"/>
    <x v="2"/>
    <x v="1232"/>
    <x v="1"/>
    <x v="1232"/>
    <x v="89"/>
    <x v="1087"/>
    <x v="4"/>
    <m/>
    <m/>
    <s v="Jumia"/>
    <s v="Jum"/>
    <n v="26648.76"/>
    <n v="31420413.200000018"/>
    <n v="31420413.200000018"/>
    <s v="Casablanca"/>
  </r>
  <r>
    <x v="1233"/>
    <x v="8"/>
    <x v="3"/>
    <x v="8"/>
    <x v="1"/>
    <x v="0"/>
    <x v="1233"/>
    <x v="4"/>
    <x v="1233"/>
    <x v="304"/>
    <x v="1088"/>
    <x v="33"/>
    <m/>
    <m/>
    <s v="Jumia"/>
    <s v="Jum"/>
    <n v="16284.02"/>
    <n v="57542997.559999913"/>
    <n v="57542997.559999913"/>
    <s v="Cairo"/>
  </r>
  <r>
    <x v="1234"/>
    <x v="1"/>
    <x v="1"/>
    <x v="1"/>
    <x v="2"/>
    <x v="1"/>
    <x v="1234"/>
    <x v="3"/>
    <x v="1234"/>
    <x v="63"/>
    <x v="1089"/>
    <x v="349"/>
    <m/>
    <m/>
    <s v="Amazon"/>
    <s v="Amazon"/>
    <n v="13290.4"/>
    <n v="91504159.730000004"/>
    <n v="91504159.730000004"/>
    <s v="Alexandria"/>
  </r>
  <r>
    <x v="1235"/>
    <x v="6"/>
    <x v="4"/>
    <x v="6"/>
    <x v="1"/>
    <x v="2"/>
    <x v="1235"/>
    <x v="3"/>
    <x v="1235"/>
    <x v="274"/>
    <x v="1090"/>
    <x v="225"/>
    <m/>
    <m/>
    <s v="Jumia"/>
    <s v="Jum"/>
    <n v="26648.76"/>
    <n v="31420413.200000018"/>
    <n v="31420413.200000018"/>
    <s v="Casablanca"/>
  </r>
  <r>
    <x v="1236"/>
    <x v="7"/>
    <x v="0"/>
    <x v="7"/>
    <x v="0"/>
    <x v="0"/>
    <x v="1236"/>
    <x v="4"/>
    <x v="1236"/>
    <x v="23"/>
    <x v="480"/>
    <x v="50"/>
    <m/>
    <m/>
    <s v="sq"/>
    <s v="sq"/>
    <n v="16284.02"/>
    <n v="92327183.770000085"/>
    <n v="92327183.770000085"/>
    <s v="Cairo"/>
  </r>
  <r>
    <x v="1237"/>
    <x v="5"/>
    <x v="1"/>
    <x v="5"/>
    <x v="0"/>
    <x v="5"/>
    <x v="1237"/>
    <x v="3"/>
    <x v="1237"/>
    <x v="170"/>
    <x v="1091"/>
    <x v="235"/>
    <m/>
    <m/>
    <s v="sq"/>
    <s v="sq"/>
    <n v="27872.98"/>
    <n v="91504159.730000004"/>
    <n v="91504159.730000004"/>
    <s v="Giza"/>
  </r>
  <r>
    <x v="1238"/>
    <x v="8"/>
    <x v="3"/>
    <x v="8"/>
    <x v="2"/>
    <x v="5"/>
    <x v="1238"/>
    <x v="4"/>
    <x v="1238"/>
    <x v="274"/>
    <x v="1092"/>
    <x v="7"/>
    <m/>
    <m/>
    <s v="Amazon"/>
    <s v="Amazon"/>
    <n v="27872.98"/>
    <n v="57542997.559999913"/>
    <n v="57542997.559999913"/>
    <s v="Giza"/>
  </r>
  <r>
    <x v="1239"/>
    <x v="1"/>
    <x v="1"/>
    <x v="1"/>
    <x v="1"/>
    <x v="3"/>
    <x v="1239"/>
    <x v="1"/>
    <x v="1239"/>
    <x v="18"/>
    <x v="248"/>
    <x v="137"/>
    <m/>
    <m/>
    <s v="Jumia"/>
    <s v="Jum"/>
    <n v="3665.44"/>
    <n v="91504159.730000004"/>
    <n v="91504159.730000004"/>
    <s v="Dubai"/>
  </r>
  <r>
    <x v="1240"/>
    <x v="8"/>
    <x v="3"/>
    <x v="8"/>
    <x v="1"/>
    <x v="1"/>
    <x v="1240"/>
    <x v="1"/>
    <x v="1240"/>
    <x v="304"/>
    <x v="1093"/>
    <x v="148"/>
    <m/>
    <m/>
    <s v="Jumia"/>
    <s v="Jum"/>
    <n v="13290.4"/>
    <n v="57542997.559999913"/>
    <n v="57542997.559999913"/>
    <s v="Alexandria"/>
  </r>
  <r>
    <x v="1241"/>
    <x v="8"/>
    <x v="3"/>
    <x v="8"/>
    <x v="1"/>
    <x v="1"/>
    <x v="1241"/>
    <x v="2"/>
    <x v="1241"/>
    <x v="190"/>
    <x v="1094"/>
    <x v="198"/>
    <m/>
    <m/>
    <s v="Jumia"/>
    <s v="Jum"/>
    <n v="13290.4"/>
    <n v="57542997.559999913"/>
    <n v="57542997.559999913"/>
    <s v="Alexandria"/>
  </r>
  <r>
    <x v="1242"/>
    <x v="0"/>
    <x v="0"/>
    <x v="0"/>
    <x v="1"/>
    <x v="4"/>
    <x v="1242"/>
    <x v="3"/>
    <x v="1242"/>
    <x v="15"/>
    <x v="1095"/>
    <x v="59"/>
    <m/>
    <m/>
    <s v="Jumia"/>
    <s v="Jum"/>
    <n v="99349.3"/>
    <n v="92327183.770000085"/>
    <n v="92327183.770000085"/>
    <s v="Riyadh"/>
  </r>
  <r>
    <x v="1243"/>
    <x v="4"/>
    <x v="0"/>
    <x v="4"/>
    <x v="2"/>
    <x v="2"/>
    <x v="1243"/>
    <x v="3"/>
    <x v="1243"/>
    <x v="116"/>
    <x v="1096"/>
    <x v="106"/>
    <m/>
    <m/>
    <s v="Amazon"/>
    <s v="Amazon"/>
    <n v="26648.76"/>
    <n v="92327183.770000085"/>
    <n v="92327183.770000085"/>
    <s v="Casablanca"/>
  </r>
  <r>
    <x v="1244"/>
    <x v="9"/>
    <x v="1"/>
    <x v="9"/>
    <x v="1"/>
    <x v="4"/>
    <x v="1244"/>
    <x v="3"/>
    <x v="1244"/>
    <x v="77"/>
    <x v="1097"/>
    <x v="277"/>
    <m/>
    <m/>
    <s v="Jumia"/>
    <s v="Jum"/>
    <n v="99349.3"/>
    <n v="91504159.730000004"/>
    <n v="91504159.730000004"/>
    <s v="Riyadh"/>
  </r>
  <r>
    <x v="1245"/>
    <x v="1"/>
    <x v="1"/>
    <x v="1"/>
    <x v="2"/>
    <x v="0"/>
    <x v="1245"/>
    <x v="1"/>
    <x v="1245"/>
    <x v="172"/>
    <x v="1098"/>
    <x v="222"/>
    <m/>
    <m/>
    <s v="Amazon"/>
    <s v="Amazon"/>
    <n v="16284.02"/>
    <n v="91504159.730000004"/>
    <n v="91504159.730000004"/>
    <s v="Cairo"/>
  </r>
  <r>
    <x v="1246"/>
    <x v="0"/>
    <x v="0"/>
    <x v="0"/>
    <x v="2"/>
    <x v="3"/>
    <x v="1246"/>
    <x v="4"/>
    <x v="1246"/>
    <x v="381"/>
    <x v="1099"/>
    <x v="162"/>
    <m/>
    <m/>
    <s v="Amazon"/>
    <s v="Amazon"/>
    <n v="3665.44"/>
    <n v="92327183.770000085"/>
    <n v="92327183.770000085"/>
    <s v="Dubai"/>
  </r>
  <r>
    <x v="1247"/>
    <x v="5"/>
    <x v="1"/>
    <x v="5"/>
    <x v="2"/>
    <x v="1"/>
    <x v="1247"/>
    <x v="3"/>
    <x v="1247"/>
    <x v="361"/>
    <x v="1100"/>
    <x v="345"/>
    <m/>
    <m/>
    <s v="Amazon"/>
    <s v="Amazon"/>
    <n v="13290.4"/>
    <n v="91504159.730000004"/>
    <n v="91504159.730000004"/>
    <s v="Alexandria"/>
  </r>
  <r>
    <x v="1248"/>
    <x v="0"/>
    <x v="0"/>
    <x v="0"/>
    <x v="0"/>
    <x v="0"/>
    <x v="1248"/>
    <x v="4"/>
    <x v="1248"/>
    <x v="297"/>
    <x v="792"/>
    <x v="155"/>
    <m/>
    <m/>
    <s v="sq"/>
    <s v="sq"/>
    <n v="16284.02"/>
    <n v="92327183.770000085"/>
    <n v="92327183.770000085"/>
    <s v="Cairo"/>
  </r>
  <r>
    <x v="1249"/>
    <x v="0"/>
    <x v="0"/>
    <x v="0"/>
    <x v="1"/>
    <x v="2"/>
    <x v="1249"/>
    <x v="4"/>
    <x v="1249"/>
    <x v="32"/>
    <x v="1101"/>
    <x v="332"/>
    <m/>
    <m/>
    <s v="Jumia"/>
    <s v="Jum"/>
    <n v="26648.76"/>
    <n v="92327183.770000085"/>
    <n v="92327183.770000085"/>
    <s v="Casablanca"/>
  </r>
  <r>
    <x v="1250"/>
    <x v="7"/>
    <x v="0"/>
    <x v="7"/>
    <x v="2"/>
    <x v="5"/>
    <x v="1250"/>
    <x v="2"/>
    <x v="1250"/>
    <x v="101"/>
    <x v="1093"/>
    <x v="258"/>
    <m/>
    <m/>
    <s v="Amazon"/>
    <s v="Amazon"/>
    <n v="27872.98"/>
    <n v="92327183.770000085"/>
    <n v="92327183.770000085"/>
    <s v="Giza"/>
  </r>
  <r>
    <x v="1251"/>
    <x v="2"/>
    <x v="2"/>
    <x v="2"/>
    <x v="1"/>
    <x v="0"/>
    <x v="1251"/>
    <x v="2"/>
    <x v="1251"/>
    <x v="365"/>
    <x v="1102"/>
    <x v="293"/>
    <m/>
    <m/>
    <s v="Jumia"/>
    <s v="Jum"/>
    <n v="16284.02"/>
    <n v="29200970.130000021"/>
    <n v="29200970.130000021"/>
    <s v="Cairo"/>
  </r>
  <r>
    <x v="1252"/>
    <x v="8"/>
    <x v="3"/>
    <x v="8"/>
    <x v="1"/>
    <x v="2"/>
    <x v="1252"/>
    <x v="4"/>
    <x v="1252"/>
    <x v="11"/>
    <x v="1103"/>
    <x v="155"/>
    <m/>
    <m/>
    <s v="Jumia"/>
    <s v="Jum"/>
    <n v="26648.76"/>
    <n v="57542997.559999913"/>
    <n v="57542997.559999913"/>
    <s v="Casablanca"/>
  </r>
  <r>
    <x v="1253"/>
    <x v="3"/>
    <x v="3"/>
    <x v="3"/>
    <x v="1"/>
    <x v="2"/>
    <x v="1253"/>
    <x v="2"/>
    <x v="1253"/>
    <x v="103"/>
    <x v="1104"/>
    <x v="259"/>
    <m/>
    <m/>
    <s v="Jumia"/>
    <s v="Jum"/>
    <n v="26648.76"/>
    <n v="57542997.559999913"/>
    <n v="57542997.559999913"/>
    <s v="Casablanca"/>
  </r>
  <r>
    <x v="1254"/>
    <x v="7"/>
    <x v="0"/>
    <x v="7"/>
    <x v="2"/>
    <x v="3"/>
    <x v="1254"/>
    <x v="0"/>
    <x v="1254"/>
    <x v="305"/>
    <x v="1105"/>
    <x v="258"/>
    <m/>
    <m/>
    <s v="Amazon"/>
    <s v="Amazon"/>
    <n v="3665.44"/>
    <n v="92327183.770000085"/>
    <n v="92327183.770000085"/>
    <s v="Dubai"/>
  </r>
  <r>
    <x v="1255"/>
    <x v="0"/>
    <x v="0"/>
    <x v="0"/>
    <x v="0"/>
    <x v="4"/>
    <x v="1255"/>
    <x v="2"/>
    <x v="1255"/>
    <x v="318"/>
    <x v="1106"/>
    <x v="270"/>
    <m/>
    <m/>
    <s v="sq"/>
    <s v="sq"/>
    <n v="99349.3"/>
    <n v="92327183.770000085"/>
    <n v="92327183.770000085"/>
    <s v="Riyadh"/>
  </r>
  <r>
    <x v="1256"/>
    <x v="5"/>
    <x v="1"/>
    <x v="5"/>
    <x v="0"/>
    <x v="3"/>
    <x v="1256"/>
    <x v="4"/>
    <x v="1256"/>
    <x v="75"/>
    <x v="1107"/>
    <x v="155"/>
    <m/>
    <m/>
    <s v="sq"/>
    <s v="sq"/>
    <n v="3665.44"/>
    <n v="91504159.730000004"/>
    <n v="91504159.730000004"/>
    <s v="Dubai"/>
  </r>
  <r>
    <x v="1257"/>
    <x v="5"/>
    <x v="1"/>
    <x v="5"/>
    <x v="0"/>
    <x v="5"/>
    <x v="1257"/>
    <x v="3"/>
    <x v="1257"/>
    <x v="256"/>
    <x v="1108"/>
    <x v="168"/>
    <m/>
    <m/>
    <s v="sq"/>
    <s v="sq"/>
    <n v="27872.98"/>
    <n v="91504159.730000004"/>
    <n v="91504159.730000004"/>
    <s v="Giza"/>
  </r>
  <r>
    <x v="1258"/>
    <x v="6"/>
    <x v="4"/>
    <x v="6"/>
    <x v="0"/>
    <x v="4"/>
    <x v="1258"/>
    <x v="0"/>
    <x v="1258"/>
    <x v="299"/>
    <x v="1109"/>
    <x v="336"/>
    <m/>
    <m/>
    <s v="sq"/>
    <s v="sq"/>
    <n v="99349.3"/>
    <n v="31420413.200000018"/>
    <n v="31420413.200000018"/>
    <s v="Riyadh"/>
  </r>
  <r>
    <x v="1259"/>
    <x v="2"/>
    <x v="2"/>
    <x v="2"/>
    <x v="0"/>
    <x v="4"/>
    <x v="1259"/>
    <x v="4"/>
    <x v="1259"/>
    <x v="1"/>
    <x v="1110"/>
    <x v="20"/>
    <m/>
    <m/>
    <s v="sq"/>
    <s v="sq"/>
    <n v="99349.3"/>
    <n v="29200970.130000021"/>
    <n v="29200970.130000021"/>
    <s v="Riyadh"/>
  </r>
  <r>
    <x v="1260"/>
    <x v="9"/>
    <x v="1"/>
    <x v="9"/>
    <x v="2"/>
    <x v="4"/>
    <x v="1260"/>
    <x v="4"/>
    <x v="1260"/>
    <x v="382"/>
    <x v="894"/>
    <x v="9"/>
    <m/>
    <m/>
    <s v="Amazon"/>
    <s v="Amazon"/>
    <n v="99349.3"/>
    <n v="91504159.730000004"/>
    <n v="91504159.730000004"/>
    <s v="Riyadh"/>
  </r>
  <r>
    <x v="1261"/>
    <x v="5"/>
    <x v="1"/>
    <x v="5"/>
    <x v="1"/>
    <x v="0"/>
    <x v="1261"/>
    <x v="1"/>
    <x v="1261"/>
    <x v="383"/>
    <x v="412"/>
    <x v="303"/>
    <m/>
    <m/>
    <s v="Jumia"/>
    <s v="Jum"/>
    <n v="16284.02"/>
    <n v="91504159.730000004"/>
    <n v="91504159.730000004"/>
    <s v="Cairo"/>
  </r>
  <r>
    <x v="1262"/>
    <x v="5"/>
    <x v="1"/>
    <x v="5"/>
    <x v="2"/>
    <x v="0"/>
    <x v="1262"/>
    <x v="3"/>
    <x v="1262"/>
    <x v="41"/>
    <x v="1075"/>
    <x v="2"/>
    <m/>
    <m/>
    <s v="Amazon"/>
    <s v="Amazon"/>
    <n v="16284.02"/>
    <n v="91504159.730000004"/>
    <n v="91504159.730000004"/>
    <s v="Cairo"/>
  </r>
  <r>
    <x v="1263"/>
    <x v="0"/>
    <x v="0"/>
    <x v="0"/>
    <x v="2"/>
    <x v="5"/>
    <x v="1263"/>
    <x v="1"/>
    <x v="1263"/>
    <x v="130"/>
    <x v="1111"/>
    <x v="320"/>
    <m/>
    <m/>
    <s v="Amazon"/>
    <s v="Amazon"/>
    <n v="27872.98"/>
    <n v="92327183.770000085"/>
    <n v="92327183.770000085"/>
    <s v="Giza"/>
  </r>
  <r>
    <x v="1264"/>
    <x v="4"/>
    <x v="0"/>
    <x v="4"/>
    <x v="1"/>
    <x v="1"/>
    <x v="1264"/>
    <x v="1"/>
    <x v="1264"/>
    <x v="20"/>
    <x v="1112"/>
    <x v="272"/>
    <m/>
    <m/>
    <s v="Jumia"/>
    <s v="Jum"/>
    <n v="13290.4"/>
    <n v="92327183.770000085"/>
    <n v="92327183.770000085"/>
    <s v="Alexandria"/>
  </r>
  <r>
    <x v="1265"/>
    <x v="7"/>
    <x v="0"/>
    <x v="7"/>
    <x v="0"/>
    <x v="1"/>
    <x v="1265"/>
    <x v="0"/>
    <x v="1265"/>
    <x v="88"/>
    <x v="1113"/>
    <x v="57"/>
    <m/>
    <m/>
    <s v="sq"/>
    <s v="sq"/>
    <n v="13290.4"/>
    <n v="92327183.770000085"/>
    <n v="92327183.770000085"/>
    <s v="Alexandria"/>
  </r>
  <r>
    <x v="1266"/>
    <x v="6"/>
    <x v="4"/>
    <x v="6"/>
    <x v="0"/>
    <x v="4"/>
    <x v="1266"/>
    <x v="0"/>
    <x v="1266"/>
    <x v="320"/>
    <x v="1114"/>
    <x v="58"/>
    <m/>
    <m/>
    <s v="sq"/>
    <s v="sq"/>
    <n v="99349.3"/>
    <n v="31420413.200000018"/>
    <n v="31420413.200000018"/>
    <s v="Riyadh"/>
  </r>
  <r>
    <x v="1267"/>
    <x v="0"/>
    <x v="0"/>
    <x v="0"/>
    <x v="0"/>
    <x v="0"/>
    <x v="1267"/>
    <x v="1"/>
    <x v="1267"/>
    <x v="306"/>
    <x v="1115"/>
    <x v="278"/>
    <m/>
    <m/>
    <s v="sq"/>
    <s v="sq"/>
    <n v="16284.02"/>
    <n v="92327183.770000085"/>
    <n v="92327183.770000085"/>
    <s v="Cairo"/>
  </r>
  <r>
    <x v="1268"/>
    <x v="1"/>
    <x v="1"/>
    <x v="1"/>
    <x v="0"/>
    <x v="4"/>
    <x v="1268"/>
    <x v="3"/>
    <x v="1268"/>
    <x v="161"/>
    <x v="939"/>
    <x v="341"/>
    <m/>
    <m/>
    <s v="sq"/>
    <s v="sq"/>
    <n v="99349.3"/>
    <n v="91504159.730000004"/>
    <n v="91504159.730000004"/>
    <s v="Riyadh"/>
  </r>
  <r>
    <x v="1269"/>
    <x v="1"/>
    <x v="1"/>
    <x v="1"/>
    <x v="0"/>
    <x v="4"/>
    <x v="1269"/>
    <x v="0"/>
    <x v="1269"/>
    <x v="193"/>
    <x v="582"/>
    <x v="113"/>
    <m/>
    <m/>
    <s v="sq"/>
    <s v="sq"/>
    <n v="99349.3"/>
    <n v="91504159.730000004"/>
    <n v="91504159.730000004"/>
    <s v="Riyadh"/>
  </r>
  <r>
    <x v="1270"/>
    <x v="3"/>
    <x v="3"/>
    <x v="3"/>
    <x v="1"/>
    <x v="3"/>
    <x v="1270"/>
    <x v="3"/>
    <x v="1270"/>
    <x v="350"/>
    <x v="1116"/>
    <x v="4"/>
    <m/>
    <m/>
    <s v="Jumia"/>
    <s v="Jum"/>
    <n v="3665.44"/>
    <n v="57542997.559999913"/>
    <n v="57542997.559999913"/>
    <s v="Dubai"/>
  </r>
  <r>
    <x v="1271"/>
    <x v="5"/>
    <x v="1"/>
    <x v="5"/>
    <x v="0"/>
    <x v="0"/>
    <x v="1271"/>
    <x v="3"/>
    <x v="1271"/>
    <x v="57"/>
    <x v="379"/>
    <x v="63"/>
    <m/>
    <m/>
    <s v="sq"/>
    <s v="sq"/>
    <n v="16284.02"/>
    <n v="91504159.730000004"/>
    <n v="91504159.730000004"/>
    <s v="Cairo"/>
  </r>
  <r>
    <x v="1272"/>
    <x v="6"/>
    <x v="4"/>
    <x v="6"/>
    <x v="0"/>
    <x v="0"/>
    <x v="1272"/>
    <x v="3"/>
    <x v="1272"/>
    <x v="282"/>
    <x v="1117"/>
    <x v="305"/>
    <m/>
    <m/>
    <s v="sq"/>
    <s v="sq"/>
    <n v="16284.02"/>
    <n v="31420413.200000018"/>
    <n v="31420413.200000018"/>
    <s v="Cairo"/>
  </r>
  <r>
    <x v="1273"/>
    <x v="8"/>
    <x v="3"/>
    <x v="8"/>
    <x v="2"/>
    <x v="2"/>
    <x v="1273"/>
    <x v="2"/>
    <x v="1273"/>
    <x v="291"/>
    <x v="1118"/>
    <x v="252"/>
    <m/>
    <m/>
    <s v="Amazon"/>
    <s v="Amazon"/>
    <n v="26648.76"/>
    <n v="57542997.559999913"/>
    <n v="57542997.559999913"/>
    <s v="Casablanca"/>
  </r>
  <r>
    <x v="1274"/>
    <x v="0"/>
    <x v="0"/>
    <x v="0"/>
    <x v="2"/>
    <x v="4"/>
    <x v="1274"/>
    <x v="0"/>
    <x v="1274"/>
    <x v="283"/>
    <x v="1119"/>
    <x v="246"/>
    <m/>
    <m/>
    <s v="Amazon"/>
    <s v="Amazon"/>
    <n v="99349.3"/>
    <n v="92327183.770000085"/>
    <n v="92327183.770000085"/>
    <s v="Riyadh"/>
  </r>
  <r>
    <x v="1275"/>
    <x v="4"/>
    <x v="0"/>
    <x v="4"/>
    <x v="1"/>
    <x v="4"/>
    <x v="1275"/>
    <x v="1"/>
    <x v="1275"/>
    <x v="348"/>
    <x v="1120"/>
    <x v="176"/>
    <m/>
    <m/>
    <s v="Jumia"/>
    <s v="Jum"/>
    <n v="99349.3"/>
    <n v="92327183.770000085"/>
    <n v="92327183.770000085"/>
    <s v="Riyadh"/>
  </r>
  <r>
    <x v="1276"/>
    <x v="0"/>
    <x v="0"/>
    <x v="0"/>
    <x v="0"/>
    <x v="2"/>
    <x v="1276"/>
    <x v="1"/>
    <x v="1276"/>
    <x v="210"/>
    <x v="867"/>
    <x v="140"/>
    <m/>
    <m/>
    <s v="sq"/>
    <s v="sq"/>
    <n v="26648.76"/>
    <n v="92327183.770000085"/>
    <n v="92327183.770000085"/>
    <s v="Casablanca"/>
  </r>
  <r>
    <x v="1277"/>
    <x v="8"/>
    <x v="3"/>
    <x v="8"/>
    <x v="0"/>
    <x v="4"/>
    <x v="1277"/>
    <x v="3"/>
    <x v="1277"/>
    <x v="184"/>
    <x v="1121"/>
    <x v="150"/>
    <m/>
    <m/>
    <s v="sq"/>
    <s v="sq"/>
    <n v="99349.3"/>
    <n v="57542997.559999913"/>
    <n v="57542997.559999913"/>
    <s v="Riyadh"/>
  </r>
  <r>
    <x v="1278"/>
    <x v="0"/>
    <x v="0"/>
    <x v="0"/>
    <x v="0"/>
    <x v="5"/>
    <x v="1278"/>
    <x v="2"/>
    <x v="1278"/>
    <x v="107"/>
    <x v="1122"/>
    <x v="24"/>
    <m/>
    <m/>
    <s v="sq"/>
    <s v="sq"/>
    <n v="27872.98"/>
    <n v="92327183.770000085"/>
    <n v="92327183.770000085"/>
    <s v="Giza"/>
  </r>
  <r>
    <x v="1279"/>
    <x v="7"/>
    <x v="0"/>
    <x v="7"/>
    <x v="0"/>
    <x v="3"/>
    <x v="1279"/>
    <x v="2"/>
    <x v="1279"/>
    <x v="168"/>
    <x v="972"/>
    <x v="215"/>
    <m/>
    <m/>
    <s v="sq"/>
    <s v="sq"/>
    <n v="3665.44"/>
    <n v="92327183.770000085"/>
    <n v="92327183.770000085"/>
    <s v="Dubai"/>
  </r>
  <r>
    <x v="1280"/>
    <x v="5"/>
    <x v="1"/>
    <x v="5"/>
    <x v="2"/>
    <x v="4"/>
    <x v="1280"/>
    <x v="4"/>
    <x v="1280"/>
    <x v="260"/>
    <x v="1123"/>
    <x v="160"/>
    <m/>
    <m/>
    <s v="Amazon"/>
    <s v="Amazon"/>
    <n v="99349.3"/>
    <n v="91504159.730000004"/>
    <n v="91504159.730000004"/>
    <s v="Riyadh"/>
  </r>
  <r>
    <x v="1281"/>
    <x v="2"/>
    <x v="2"/>
    <x v="2"/>
    <x v="1"/>
    <x v="3"/>
    <x v="1281"/>
    <x v="3"/>
    <x v="1281"/>
    <x v="365"/>
    <x v="1124"/>
    <x v="124"/>
    <m/>
    <m/>
    <s v="Jumia"/>
    <s v="Jum"/>
    <n v="3665.44"/>
    <n v="29200970.130000021"/>
    <n v="29200970.130000021"/>
    <s v="Dubai"/>
  </r>
  <r>
    <x v="1282"/>
    <x v="1"/>
    <x v="1"/>
    <x v="1"/>
    <x v="1"/>
    <x v="2"/>
    <x v="1282"/>
    <x v="4"/>
    <x v="1282"/>
    <x v="357"/>
    <x v="1125"/>
    <x v="100"/>
    <m/>
    <m/>
    <s v="Jumia"/>
    <s v="Jum"/>
    <n v="26648.76"/>
    <n v="91504159.730000004"/>
    <n v="91504159.730000004"/>
    <s v="Casablanca"/>
  </r>
  <r>
    <x v="1283"/>
    <x v="4"/>
    <x v="0"/>
    <x v="4"/>
    <x v="2"/>
    <x v="2"/>
    <x v="1283"/>
    <x v="3"/>
    <x v="1283"/>
    <x v="322"/>
    <x v="1126"/>
    <x v="76"/>
    <m/>
    <m/>
    <s v="Amazon"/>
    <s v="Amazon"/>
    <n v="26648.76"/>
    <n v="92327183.770000085"/>
    <n v="92327183.770000085"/>
    <s v="Casablanca"/>
  </r>
  <r>
    <x v="1284"/>
    <x v="9"/>
    <x v="1"/>
    <x v="9"/>
    <x v="0"/>
    <x v="4"/>
    <x v="1284"/>
    <x v="1"/>
    <x v="1284"/>
    <x v="116"/>
    <x v="1127"/>
    <x v="331"/>
    <m/>
    <m/>
    <s v="sq"/>
    <s v="sq"/>
    <n v="99349.3"/>
    <n v="91504159.730000004"/>
    <n v="91504159.730000004"/>
    <s v="Riyadh"/>
  </r>
  <r>
    <x v="1285"/>
    <x v="5"/>
    <x v="1"/>
    <x v="5"/>
    <x v="0"/>
    <x v="1"/>
    <x v="1285"/>
    <x v="4"/>
    <x v="1285"/>
    <x v="33"/>
    <x v="399"/>
    <x v="23"/>
    <m/>
    <m/>
    <s v="sq"/>
    <s v="sq"/>
    <n v="13290.4"/>
    <n v="91504159.730000004"/>
    <n v="91504159.730000004"/>
    <s v="Alexandria"/>
  </r>
  <r>
    <x v="1286"/>
    <x v="6"/>
    <x v="4"/>
    <x v="6"/>
    <x v="0"/>
    <x v="3"/>
    <x v="1286"/>
    <x v="0"/>
    <x v="1286"/>
    <x v="296"/>
    <x v="1128"/>
    <x v="331"/>
    <m/>
    <m/>
    <s v="sq"/>
    <s v="sq"/>
    <n v="3665.44"/>
    <n v="31420413.200000018"/>
    <n v="31420413.200000018"/>
    <s v="Dubai"/>
  </r>
  <r>
    <x v="1287"/>
    <x v="7"/>
    <x v="0"/>
    <x v="7"/>
    <x v="1"/>
    <x v="4"/>
    <x v="1287"/>
    <x v="0"/>
    <x v="1287"/>
    <x v="330"/>
    <x v="1129"/>
    <x v="291"/>
    <m/>
    <m/>
    <s v="Jumia"/>
    <s v="Jum"/>
    <n v="99349.3"/>
    <n v="92327183.770000085"/>
    <n v="92327183.770000085"/>
    <s v="Riyadh"/>
  </r>
  <r>
    <x v="1288"/>
    <x v="8"/>
    <x v="3"/>
    <x v="8"/>
    <x v="2"/>
    <x v="1"/>
    <x v="1288"/>
    <x v="4"/>
    <x v="1288"/>
    <x v="75"/>
    <x v="1130"/>
    <x v="268"/>
    <m/>
    <m/>
    <s v="Amazon"/>
    <s v="Amazon"/>
    <n v="13290.4"/>
    <n v="57542997.559999913"/>
    <n v="57542997.559999913"/>
    <s v="Alexandria"/>
  </r>
  <r>
    <x v="1289"/>
    <x v="5"/>
    <x v="1"/>
    <x v="5"/>
    <x v="0"/>
    <x v="0"/>
    <x v="1289"/>
    <x v="2"/>
    <x v="1289"/>
    <x v="224"/>
    <x v="232"/>
    <x v="89"/>
    <m/>
    <m/>
    <s v="sq"/>
    <s v="sq"/>
    <n v="16284.02"/>
    <n v="91504159.730000004"/>
    <n v="91504159.730000004"/>
    <s v="Cairo"/>
  </r>
  <r>
    <x v="1290"/>
    <x v="3"/>
    <x v="3"/>
    <x v="3"/>
    <x v="2"/>
    <x v="1"/>
    <x v="1290"/>
    <x v="0"/>
    <x v="1290"/>
    <x v="338"/>
    <x v="260"/>
    <x v="149"/>
    <m/>
    <m/>
    <s v="Amazon"/>
    <s v="Amazon"/>
    <n v="13290.4"/>
    <n v="57542997.559999913"/>
    <n v="57542997.559999913"/>
    <s v="Alexandria"/>
  </r>
  <r>
    <x v="1291"/>
    <x v="3"/>
    <x v="3"/>
    <x v="3"/>
    <x v="0"/>
    <x v="4"/>
    <x v="1291"/>
    <x v="3"/>
    <x v="1291"/>
    <x v="124"/>
    <x v="1131"/>
    <x v="156"/>
    <m/>
    <m/>
    <s v="sq"/>
    <s v="sq"/>
    <n v="99349.3"/>
    <n v="57542997.559999913"/>
    <n v="57542997.559999913"/>
    <s v="Riyadh"/>
  </r>
  <r>
    <x v="1292"/>
    <x v="1"/>
    <x v="1"/>
    <x v="1"/>
    <x v="2"/>
    <x v="1"/>
    <x v="1292"/>
    <x v="2"/>
    <x v="1292"/>
    <x v="213"/>
    <x v="1132"/>
    <x v="298"/>
    <m/>
    <m/>
    <s v="Amazon"/>
    <s v="Amazon"/>
    <n v="13290.4"/>
    <n v="91504159.730000004"/>
    <n v="91504159.730000004"/>
    <s v="Alexandria"/>
  </r>
  <r>
    <x v="1293"/>
    <x v="7"/>
    <x v="0"/>
    <x v="7"/>
    <x v="2"/>
    <x v="1"/>
    <x v="1293"/>
    <x v="1"/>
    <x v="1293"/>
    <x v="384"/>
    <x v="914"/>
    <x v="290"/>
    <m/>
    <m/>
    <s v="Amazon"/>
    <s v="Amazon"/>
    <n v="13290.4"/>
    <n v="92327183.770000085"/>
    <n v="92327183.770000085"/>
    <s v="Alexandria"/>
  </r>
  <r>
    <x v="1294"/>
    <x v="9"/>
    <x v="1"/>
    <x v="9"/>
    <x v="0"/>
    <x v="0"/>
    <x v="1294"/>
    <x v="2"/>
    <x v="1294"/>
    <x v="95"/>
    <x v="1133"/>
    <x v="149"/>
    <m/>
    <m/>
    <s v="sq"/>
    <s v="sq"/>
    <n v="16284.02"/>
    <n v="91504159.730000004"/>
    <n v="91504159.730000004"/>
    <s v="Cairo"/>
  </r>
  <r>
    <x v="1295"/>
    <x v="0"/>
    <x v="0"/>
    <x v="0"/>
    <x v="1"/>
    <x v="4"/>
    <x v="1295"/>
    <x v="3"/>
    <x v="1295"/>
    <x v="22"/>
    <x v="1134"/>
    <x v="30"/>
    <m/>
    <m/>
    <s v="Jumia"/>
    <s v="Jum"/>
    <n v="99349.3"/>
    <n v="92327183.770000085"/>
    <n v="92327183.770000085"/>
    <s v="Riyadh"/>
  </r>
  <r>
    <x v="1296"/>
    <x v="5"/>
    <x v="1"/>
    <x v="5"/>
    <x v="2"/>
    <x v="0"/>
    <x v="1296"/>
    <x v="1"/>
    <x v="1296"/>
    <x v="328"/>
    <x v="1135"/>
    <x v="304"/>
    <m/>
    <m/>
    <s v="Amazon"/>
    <s v="Amazon"/>
    <n v="16284.02"/>
    <n v="91504159.730000004"/>
    <n v="91504159.730000004"/>
    <s v="Cairo"/>
  </r>
  <r>
    <x v="1297"/>
    <x v="9"/>
    <x v="1"/>
    <x v="9"/>
    <x v="2"/>
    <x v="2"/>
    <x v="1297"/>
    <x v="4"/>
    <x v="1297"/>
    <x v="204"/>
    <x v="867"/>
    <x v="126"/>
    <m/>
    <m/>
    <s v="Amazon"/>
    <s v="Amazon"/>
    <n v="26648.76"/>
    <n v="91504159.730000004"/>
    <n v="91504159.730000004"/>
    <s v="Casablanca"/>
  </r>
  <r>
    <x v="1298"/>
    <x v="0"/>
    <x v="0"/>
    <x v="0"/>
    <x v="2"/>
    <x v="4"/>
    <x v="1298"/>
    <x v="0"/>
    <x v="1298"/>
    <x v="180"/>
    <x v="1136"/>
    <x v="322"/>
    <m/>
    <m/>
    <s v="Amazon"/>
    <s v="Amazon"/>
    <n v="99349.3"/>
    <n v="92327183.770000085"/>
    <n v="92327183.770000085"/>
    <s v="Riyadh"/>
  </r>
  <r>
    <x v="1299"/>
    <x v="2"/>
    <x v="2"/>
    <x v="2"/>
    <x v="2"/>
    <x v="0"/>
    <x v="1299"/>
    <x v="0"/>
    <x v="1299"/>
    <x v="34"/>
    <x v="1137"/>
    <x v="224"/>
    <m/>
    <m/>
    <s v="Amazon"/>
    <s v="Amazon"/>
    <n v="16284.02"/>
    <n v="29200970.130000021"/>
    <n v="29200970.130000021"/>
    <s v="Cairo"/>
  </r>
  <r>
    <x v="1300"/>
    <x v="2"/>
    <x v="2"/>
    <x v="2"/>
    <x v="1"/>
    <x v="1"/>
    <x v="1300"/>
    <x v="2"/>
    <x v="1300"/>
    <x v="183"/>
    <x v="1138"/>
    <x v="4"/>
    <m/>
    <m/>
    <s v="Jumia"/>
    <s v="Jum"/>
    <n v="13290.4"/>
    <n v="29200970.130000021"/>
    <n v="29200970.130000021"/>
    <s v="Alexandria"/>
  </r>
  <r>
    <x v="1301"/>
    <x v="7"/>
    <x v="0"/>
    <x v="7"/>
    <x v="2"/>
    <x v="2"/>
    <x v="1301"/>
    <x v="2"/>
    <x v="1301"/>
    <x v="97"/>
    <x v="949"/>
    <x v="136"/>
    <m/>
    <m/>
    <s v="Amazon"/>
    <s v="Amazon"/>
    <n v="26648.76"/>
    <n v="92327183.770000085"/>
    <n v="92327183.770000085"/>
    <s v="Casablanca"/>
  </r>
  <r>
    <x v="1302"/>
    <x v="5"/>
    <x v="1"/>
    <x v="5"/>
    <x v="0"/>
    <x v="2"/>
    <x v="1302"/>
    <x v="4"/>
    <x v="1302"/>
    <x v="177"/>
    <x v="1139"/>
    <x v="29"/>
    <m/>
    <m/>
    <s v="sq"/>
    <s v="sq"/>
    <n v="26648.76"/>
    <n v="91504159.730000004"/>
    <n v="91504159.730000004"/>
    <s v="Casablanca"/>
  </r>
  <r>
    <x v="1303"/>
    <x v="6"/>
    <x v="4"/>
    <x v="6"/>
    <x v="2"/>
    <x v="0"/>
    <x v="1303"/>
    <x v="1"/>
    <x v="1303"/>
    <x v="237"/>
    <x v="1140"/>
    <x v="284"/>
    <m/>
    <m/>
    <s v="Amazon"/>
    <s v="Amazon"/>
    <n v="16284.02"/>
    <n v="31420413.200000018"/>
    <n v="31420413.200000018"/>
    <s v="Cairo"/>
  </r>
  <r>
    <x v="1304"/>
    <x v="0"/>
    <x v="0"/>
    <x v="0"/>
    <x v="0"/>
    <x v="1"/>
    <x v="1304"/>
    <x v="4"/>
    <x v="1304"/>
    <x v="101"/>
    <x v="1037"/>
    <x v="270"/>
    <m/>
    <m/>
    <s v="sq"/>
    <s v="sq"/>
    <n v="13290.4"/>
    <n v="92327183.770000085"/>
    <n v="92327183.770000085"/>
    <s v="Alexandria"/>
  </r>
  <r>
    <x v="1305"/>
    <x v="2"/>
    <x v="2"/>
    <x v="2"/>
    <x v="1"/>
    <x v="4"/>
    <x v="1305"/>
    <x v="2"/>
    <x v="1305"/>
    <x v="138"/>
    <x v="1141"/>
    <x v="260"/>
    <m/>
    <m/>
    <s v="Jumia"/>
    <s v="Jum"/>
    <n v="99349.3"/>
    <n v="29200970.130000021"/>
    <n v="29200970.130000021"/>
    <s v="Riyadh"/>
  </r>
  <r>
    <x v="1306"/>
    <x v="6"/>
    <x v="4"/>
    <x v="6"/>
    <x v="0"/>
    <x v="0"/>
    <x v="1306"/>
    <x v="3"/>
    <x v="1306"/>
    <x v="287"/>
    <x v="1142"/>
    <x v="241"/>
    <m/>
    <m/>
    <s v="sq"/>
    <s v="sq"/>
    <n v="16284.02"/>
    <n v="31420413.200000018"/>
    <n v="31420413.200000018"/>
    <s v="Cairo"/>
  </r>
  <r>
    <x v="1307"/>
    <x v="5"/>
    <x v="1"/>
    <x v="5"/>
    <x v="1"/>
    <x v="3"/>
    <x v="1307"/>
    <x v="1"/>
    <x v="1307"/>
    <x v="151"/>
    <x v="1143"/>
    <x v="107"/>
    <m/>
    <m/>
    <s v="Jumia"/>
    <s v="Jum"/>
    <n v="3665.44"/>
    <n v="91504159.730000004"/>
    <n v="91504159.730000004"/>
    <s v="Dubai"/>
  </r>
  <r>
    <x v="1308"/>
    <x v="6"/>
    <x v="4"/>
    <x v="6"/>
    <x v="2"/>
    <x v="0"/>
    <x v="1308"/>
    <x v="4"/>
    <x v="1308"/>
    <x v="183"/>
    <x v="1144"/>
    <x v="302"/>
    <m/>
    <m/>
    <s v="Amazon"/>
    <s v="Amazon"/>
    <n v="16284.02"/>
    <n v="31420413.200000018"/>
    <n v="31420413.200000018"/>
    <s v="Cairo"/>
  </r>
  <r>
    <x v="1309"/>
    <x v="4"/>
    <x v="0"/>
    <x v="4"/>
    <x v="2"/>
    <x v="1"/>
    <x v="1309"/>
    <x v="3"/>
    <x v="1309"/>
    <x v="188"/>
    <x v="1145"/>
    <x v="322"/>
    <m/>
    <m/>
    <s v="Amazon"/>
    <s v="Amazon"/>
    <n v="13290.4"/>
    <n v="92327183.770000085"/>
    <n v="92327183.770000085"/>
    <s v="Alexandria"/>
  </r>
  <r>
    <x v="1310"/>
    <x v="3"/>
    <x v="3"/>
    <x v="3"/>
    <x v="1"/>
    <x v="2"/>
    <x v="1310"/>
    <x v="1"/>
    <x v="1310"/>
    <x v="354"/>
    <x v="1146"/>
    <x v="251"/>
    <m/>
    <m/>
    <s v="Jumia"/>
    <s v="Jum"/>
    <n v="26648.76"/>
    <n v="57542997.559999913"/>
    <n v="57542997.559999913"/>
    <s v="Casablanca"/>
  </r>
  <r>
    <x v="1311"/>
    <x v="6"/>
    <x v="4"/>
    <x v="6"/>
    <x v="1"/>
    <x v="1"/>
    <x v="1311"/>
    <x v="3"/>
    <x v="1311"/>
    <x v="105"/>
    <x v="1147"/>
    <x v="114"/>
    <m/>
    <m/>
    <s v="Jumia"/>
    <s v="Jum"/>
    <n v="13290.4"/>
    <n v="31420413.200000018"/>
    <n v="31420413.200000018"/>
    <s v="Alexandria"/>
  </r>
  <r>
    <x v="1312"/>
    <x v="1"/>
    <x v="1"/>
    <x v="1"/>
    <x v="0"/>
    <x v="1"/>
    <x v="1312"/>
    <x v="4"/>
    <x v="1312"/>
    <x v="1"/>
    <x v="1148"/>
    <x v="239"/>
    <m/>
    <m/>
    <s v="sq"/>
    <s v="sq"/>
    <n v="13290.4"/>
    <n v="91504159.730000004"/>
    <n v="91504159.730000004"/>
    <s v="Alexandria"/>
  </r>
  <r>
    <x v="1313"/>
    <x v="1"/>
    <x v="1"/>
    <x v="1"/>
    <x v="2"/>
    <x v="1"/>
    <x v="1313"/>
    <x v="3"/>
    <x v="1313"/>
    <x v="293"/>
    <x v="1149"/>
    <x v="136"/>
    <m/>
    <m/>
    <s v="Amazon"/>
    <s v="Amazon"/>
    <n v="13290.4"/>
    <n v="91504159.730000004"/>
    <n v="91504159.730000004"/>
    <s v="Alexandria"/>
  </r>
  <r>
    <x v="1314"/>
    <x v="0"/>
    <x v="0"/>
    <x v="0"/>
    <x v="1"/>
    <x v="2"/>
    <x v="1314"/>
    <x v="3"/>
    <x v="1314"/>
    <x v="112"/>
    <x v="1150"/>
    <x v="12"/>
    <m/>
    <m/>
    <s v="Jumia"/>
    <s v="Jum"/>
    <n v="26648.76"/>
    <n v="92327183.770000085"/>
    <n v="92327183.770000085"/>
    <s v="Casablanca"/>
  </r>
  <r>
    <x v="1315"/>
    <x v="2"/>
    <x v="2"/>
    <x v="2"/>
    <x v="2"/>
    <x v="1"/>
    <x v="1315"/>
    <x v="2"/>
    <x v="1315"/>
    <x v="105"/>
    <x v="1151"/>
    <x v="150"/>
    <m/>
    <m/>
    <s v="Amazon"/>
    <s v="Amazon"/>
    <n v="13290.4"/>
    <n v="29200970.130000021"/>
    <n v="29200970.130000021"/>
    <s v="Alexandria"/>
  </r>
  <r>
    <x v="1316"/>
    <x v="0"/>
    <x v="0"/>
    <x v="0"/>
    <x v="0"/>
    <x v="2"/>
    <x v="1316"/>
    <x v="2"/>
    <x v="1316"/>
    <x v="341"/>
    <x v="699"/>
    <x v="183"/>
    <m/>
    <m/>
    <s v="sq"/>
    <s v="sq"/>
    <n v="26648.76"/>
    <n v="92327183.770000085"/>
    <n v="92327183.770000085"/>
    <s v="Casablanca"/>
  </r>
  <r>
    <x v="1317"/>
    <x v="7"/>
    <x v="0"/>
    <x v="7"/>
    <x v="0"/>
    <x v="1"/>
    <x v="1317"/>
    <x v="4"/>
    <x v="1317"/>
    <x v="302"/>
    <x v="389"/>
    <x v="34"/>
    <m/>
    <m/>
    <s v="sq"/>
    <s v="sq"/>
    <n v="13290.4"/>
    <n v="92327183.770000085"/>
    <n v="92327183.770000085"/>
    <s v="Alexandria"/>
  </r>
  <r>
    <x v="1318"/>
    <x v="3"/>
    <x v="3"/>
    <x v="3"/>
    <x v="1"/>
    <x v="2"/>
    <x v="1318"/>
    <x v="0"/>
    <x v="1318"/>
    <x v="354"/>
    <x v="1152"/>
    <x v="30"/>
    <m/>
    <m/>
    <s v="Jumia"/>
    <s v="Jum"/>
    <n v="26648.76"/>
    <n v="57542997.559999913"/>
    <n v="57542997.559999913"/>
    <s v="Casablanca"/>
  </r>
  <r>
    <x v="1319"/>
    <x v="6"/>
    <x v="4"/>
    <x v="6"/>
    <x v="0"/>
    <x v="3"/>
    <x v="1319"/>
    <x v="4"/>
    <x v="1319"/>
    <x v="213"/>
    <x v="1153"/>
    <x v="220"/>
    <m/>
    <m/>
    <s v="sq"/>
    <s v="sq"/>
    <n v="3665.44"/>
    <n v="31420413.200000018"/>
    <n v="31420413.200000018"/>
    <s v="Dubai"/>
  </r>
  <r>
    <x v="1320"/>
    <x v="8"/>
    <x v="3"/>
    <x v="8"/>
    <x v="0"/>
    <x v="1"/>
    <x v="1320"/>
    <x v="3"/>
    <x v="1320"/>
    <x v="288"/>
    <x v="1154"/>
    <x v="33"/>
    <m/>
    <m/>
    <s v="sq"/>
    <s v="sq"/>
    <n v="13290.4"/>
    <n v="57542997.559999913"/>
    <n v="57542997.559999913"/>
    <s v="Alexandria"/>
  </r>
  <r>
    <x v="1321"/>
    <x v="4"/>
    <x v="0"/>
    <x v="4"/>
    <x v="1"/>
    <x v="3"/>
    <x v="1321"/>
    <x v="2"/>
    <x v="1321"/>
    <x v="273"/>
    <x v="1155"/>
    <x v="243"/>
    <m/>
    <m/>
    <s v="Jumia"/>
    <s v="Jum"/>
    <n v="3665.44"/>
    <n v="92327183.770000085"/>
    <n v="92327183.770000085"/>
    <s v="Dubai"/>
  </r>
  <r>
    <x v="1322"/>
    <x v="6"/>
    <x v="4"/>
    <x v="6"/>
    <x v="0"/>
    <x v="4"/>
    <x v="1322"/>
    <x v="1"/>
    <x v="1322"/>
    <x v="228"/>
    <x v="1156"/>
    <x v="135"/>
    <m/>
    <m/>
    <s v="sq"/>
    <s v="sq"/>
    <n v="99349.3"/>
    <n v="31420413.200000018"/>
    <n v="31420413.200000018"/>
    <s v="Riyadh"/>
  </r>
  <r>
    <x v="1323"/>
    <x v="6"/>
    <x v="4"/>
    <x v="6"/>
    <x v="1"/>
    <x v="4"/>
    <x v="1323"/>
    <x v="2"/>
    <x v="1323"/>
    <x v="355"/>
    <x v="1138"/>
    <x v="210"/>
    <m/>
    <m/>
    <s v="Jumia"/>
    <s v="Jum"/>
    <n v="99349.3"/>
    <n v="31420413.200000018"/>
    <n v="31420413.200000018"/>
    <s v="Riyadh"/>
  </r>
  <r>
    <x v="1324"/>
    <x v="0"/>
    <x v="0"/>
    <x v="0"/>
    <x v="2"/>
    <x v="4"/>
    <x v="1324"/>
    <x v="1"/>
    <x v="1324"/>
    <x v="385"/>
    <x v="1157"/>
    <x v="124"/>
    <m/>
    <m/>
    <s v="Amazon"/>
    <s v="Amazon"/>
    <n v="99349.3"/>
    <n v="92327183.770000085"/>
    <n v="92327183.770000085"/>
    <s v="Riyadh"/>
  </r>
  <r>
    <x v="1325"/>
    <x v="1"/>
    <x v="1"/>
    <x v="1"/>
    <x v="0"/>
    <x v="3"/>
    <x v="1325"/>
    <x v="3"/>
    <x v="1325"/>
    <x v="42"/>
    <x v="1158"/>
    <x v="164"/>
    <m/>
    <m/>
    <s v="sq"/>
    <s v="sq"/>
    <n v="3665.44"/>
    <n v="91504159.730000004"/>
    <n v="91504159.730000004"/>
    <s v="Dubai"/>
  </r>
  <r>
    <x v="1326"/>
    <x v="6"/>
    <x v="4"/>
    <x v="6"/>
    <x v="1"/>
    <x v="1"/>
    <x v="1326"/>
    <x v="0"/>
    <x v="1326"/>
    <x v="79"/>
    <x v="1159"/>
    <x v="133"/>
    <m/>
    <m/>
    <s v="Jumia"/>
    <s v="Jum"/>
    <n v="13290.4"/>
    <n v="31420413.200000018"/>
    <n v="31420413.200000018"/>
    <s v="Alexandria"/>
  </r>
  <r>
    <x v="1327"/>
    <x v="1"/>
    <x v="1"/>
    <x v="1"/>
    <x v="1"/>
    <x v="0"/>
    <x v="1327"/>
    <x v="1"/>
    <x v="1327"/>
    <x v="339"/>
    <x v="1160"/>
    <x v="299"/>
    <m/>
    <m/>
    <s v="Jumia"/>
    <s v="Jum"/>
    <n v="16284.02"/>
    <n v="91504159.730000004"/>
    <n v="91504159.730000004"/>
    <s v="Cairo"/>
  </r>
  <r>
    <x v="1328"/>
    <x v="8"/>
    <x v="3"/>
    <x v="8"/>
    <x v="0"/>
    <x v="0"/>
    <x v="1328"/>
    <x v="2"/>
    <x v="1328"/>
    <x v="242"/>
    <x v="1161"/>
    <x v="351"/>
    <m/>
    <m/>
    <s v="sq"/>
    <s v="sq"/>
    <n v="16284.02"/>
    <n v="57542997.559999913"/>
    <n v="57542997.559999913"/>
    <s v="Cairo"/>
  </r>
  <r>
    <x v="1329"/>
    <x v="9"/>
    <x v="1"/>
    <x v="9"/>
    <x v="1"/>
    <x v="1"/>
    <x v="1329"/>
    <x v="1"/>
    <x v="1329"/>
    <x v="136"/>
    <x v="1162"/>
    <x v="319"/>
    <m/>
    <m/>
    <s v="Jumia"/>
    <s v="Jum"/>
    <n v="13290.4"/>
    <n v="91504159.730000004"/>
    <n v="91504159.730000004"/>
    <s v="Alexandria"/>
  </r>
  <r>
    <x v="1330"/>
    <x v="1"/>
    <x v="1"/>
    <x v="1"/>
    <x v="0"/>
    <x v="2"/>
    <x v="1330"/>
    <x v="0"/>
    <x v="1330"/>
    <x v="218"/>
    <x v="1163"/>
    <x v="49"/>
    <m/>
    <m/>
    <s v="sq"/>
    <s v="sq"/>
    <n v="26648.76"/>
    <n v="91504159.730000004"/>
    <n v="91504159.730000004"/>
    <s v="Casablanca"/>
  </r>
  <r>
    <x v="1331"/>
    <x v="9"/>
    <x v="1"/>
    <x v="9"/>
    <x v="0"/>
    <x v="1"/>
    <x v="1331"/>
    <x v="0"/>
    <x v="1331"/>
    <x v="114"/>
    <x v="764"/>
    <x v="335"/>
    <m/>
    <m/>
    <s v="sq"/>
    <s v="sq"/>
    <n v="13290.4"/>
    <n v="91504159.730000004"/>
    <n v="91504159.730000004"/>
    <s v="Alexandria"/>
  </r>
  <r>
    <x v="1332"/>
    <x v="3"/>
    <x v="3"/>
    <x v="3"/>
    <x v="1"/>
    <x v="2"/>
    <x v="1332"/>
    <x v="0"/>
    <x v="1332"/>
    <x v="339"/>
    <x v="320"/>
    <x v="66"/>
    <m/>
    <m/>
    <s v="Jumia"/>
    <s v="Jum"/>
    <n v="26648.76"/>
    <n v="57542997.559999913"/>
    <n v="57542997.559999913"/>
    <s v="Casablanca"/>
  </r>
  <r>
    <x v="1333"/>
    <x v="8"/>
    <x v="3"/>
    <x v="8"/>
    <x v="0"/>
    <x v="5"/>
    <x v="1333"/>
    <x v="3"/>
    <x v="1333"/>
    <x v="220"/>
    <x v="1164"/>
    <x v="267"/>
    <m/>
    <m/>
    <s v="sq"/>
    <s v="sq"/>
    <n v="27872.98"/>
    <n v="57542997.559999913"/>
    <n v="57542997.559999913"/>
    <s v="Giza"/>
  </r>
  <r>
    <x v="1334"/>
    <x v="8"/>
    <x v="3"/>
    <x v="8"/>
    <x v="2"/>
    <x v="5"/>
    <x v="1334"/>
    <x v="0"/>
    <x v="1334"/>
    <x v="152"/>
    <x v="1165"/>
    <x v="129"/>
    <m/>
    <m/>
    <s v="Amazon"/>
    <s v="Amazon"/>
    <n v="27872.98"/>
    <n v="57542997.559999913"/>
    <n v="57542997.559999913"/>
    <s v="Giza"/>
  </r>
  <r>
    <x v="1335"/>
    <x v="8"/>
    <x v="3"/>
    <x v="8"/>
    <x v="0"/>
    <x v="5"/>
    <x v="1335"/>
    <x v="3"/>
    <x v="1335"/>
    <x v="76"/>
    <x v="470"/>
    <x v="223"/>
    <m/>
    <m/>
    <s v="sq"/>
    <s v="sq"/>
    <n v="27872.98"/>
    <n v="57542997.559999913"/>
    <n v="57542997.559999913"/>
    <s v="Giza"/>
  </r>
  <r>
    <x v="1336"/>
    <x v="2"/>
    <x v="2"/>
    <x v="2"/>
    <x v="2"/>
    <x v="5"/>
    <x v="1336"/>
    <x v="1"/>
    <x v="1336"/>
    <x v="386"/>
    <x v="1166"/>
    <x v="17"/>
    <m/>
    <m/>
    <s v="Amazon"/>
    <s v="Amazon"/>
    <n v="27872.98"/>
    <n v="29200970.130000021"/>
    <n v="29200970.130000021"/>
    <s v="Giza"/>
  </r>
  <r>
    <x v="1337"/>
    <x v="3"/>
    <x v="3"/>
    <x v="3"/>
    <x v="1"/>
    <x v="5"/>
    <x v="1337"/>
    <x v="1"/>
    <x v="1337"/>
    <x v="263"/>
    <x v="262"/>
    <x v="332"/>
    <m/>
    <m/>
    <s v="Jumia"/>
    <s v="Jum"/>
    <n v="27872.98"/>
    <n v="57542997.559999913"/>
    <n v="57542997.559999913"/>
    <s v="Giza"/>
  </r>
  <r>
    <x v="1338"/>
    <x v="8"/>
    <x v="3"/>
    <x v="8"/>
    <x v="2"/>
    <x v="0"/>
    <x v="1338"/>
    <x v="2"/>
    <x v="1338"/>
    <x v="347"/>
    <x v="1167"/>
    <x v="271"/>
    <m/>
    <m/>
    <s v="Amazon"/>
    <s v="Amazon"/>
    <n v="16284.02"/>
    <n v="57542997.559999913"/>
    <n v="57542997.559999913"/>
    <s v="Cairo"/>
  </r>
  <r>
    <x v="1339"/>
    <x v="1"/>
    <x v="1"/>
    <x v="1"/>
    <x v="2"/>
    <x v="3"/>
    <x v="1339"/>
    <x v="4"/>
    <x v="1339"/>
    <x v="120"/>
    <x v="1168"/>
    <x v="213"/>
    <m/>
    <m/>
    <s v="Amazon"/>
    <s v="Amazon"/>
    <n v="3665.44"/>
    <n v="91504159.730000004"/>
    <n v="91504159.730000004"/>
    <s v="Dubai"/>
  </r>
  <r>
    <x v="1340"/>
    <x v="2"/>
    <x v="2"/>
    <x v="2"/>
    <x v="1"/>
    <x v="1"/>
    <x v="1340"/>
    <x v="2"/>
    <x v="1340"/>
    <x v="116"/>
    <x v="139"/>
    <x v="298"/>
    <m/>
    <m/>
    <s v="Jumia"/>
    <s v="Jum"/>
    <n v="13290.4"/>
    <n v="29200970.130000021"/>
    <n v="29200970.130000021"/>
    <s v="Alexandria"/>
  </r>
  <r>
    <x v="1341"/>
    <x v="9"/>
    <x v="1"/>
    <x v="9"/>
    <x v="0"/>
    <x v="0"/>
    <x v="1341"/>
    <x v="4"/>
    <x v="1341"/>
    <x v="18"/>
    <x v="1169"/>
    <x v="339"/>
    <m/>
    <m/>
    <s v="sq"/>
    <s v="sq"/>
    <n v="16284.02"/>
    <n v="91504159.730000004"/>
    <n v="91504159.730000004"/>
    <s v="Cairo"/>
  </r>
  <r>
    <x v="1342"/>
    <x v="5"/>
    <x v="1"/>
    <x v="5"/>
    <x v="2"/>
    <x v="5"/>
    <x v="1342"/>
    <x v="0"/>
    <x v="1342"/>
    <x v="347"/>
    <x v="1170"/>
    <x v="334"/>
    <m/>
    <m/>
    <s v="Amazon"/>
    <s v="Amazon"/>
    <n v="27872.98"/>
    <n v="91504159.730000004"/>
    <n v="91504159.730000004"/>
    <s v="Giza"/>
  </r>
  <r>
    <x v="1343"/>
    <x v="8"/>
    <x v="3"/>
    <x v="8"/>
    <x v="0"/>
    <x v="3"/>
    <x v="1343"/>
    <x v="3"/>
    <x v="1343"/>
    <x v="305"/>
    <x v="1171"/>
    <x v="13"/>
    <m/>
    <m/>
    <s v="sq"/>
    <s v="sq"/>
    <n v="3665.44"/>
    <n v="57542997.559999913"/>
    <n v="57542997.559999913"/>
    <s v="Dubai"/>
  </r>
  <r>
    <x v="1344"/>
    <x v="2"/>
    <x v="2"/>
    <x v="2"/>
    <x v="2"/>
    <x v="5"/>
    <x v="1344"/>
    <x v="4"/>
    <x v="1344"/>
    <x v="369"/>
    <x v="1172"/>
    <x v="316"/>
    <m/>
    <m/>
    <s v="Amazon"/>
    <s v="Amazon"/>
    <n v="27872.98"/>
    <n v="29200970.130000021"/>
    <n v="29200970.130000021"/>
    <s v="Giza"/>
  </r>
  <r>
    <x v="1345"/>
    <x v="0"/>
    <x v="0"/>
    <x v="0"/>
    <x v="2"/>
    <x v="3"/>
    <x v="1345"/>
    <x v="2"/>
    <x v="1345"/>
    <x v="262"/>
    <x v="244"/>
    <x v="172"/>
    <m/>
    <m/>
    <s v="Amazon"/>
    <s v="Amazon"/>
    <n v="3665.44"/>
    <n v="92327183.770000085"/>
    <n v="92327183.770000085"/>
    <s v="Dubai"/>
  </r>
  <r>
    <x v="1346"/>
    <x v="1"/>
    <x v="1"/>
    <x v="1"/>
    <x v="0"/>
    <x v="4"/>
    <x v="1346"/>
    <x v="0"/>
    <x v="1346"/>
    <x v="311"/>
    <x v="1173"/>
    <x v="306"/>
    <m/>
    <m/>
    <s v="sq"/>
    <s v="sq"/>
    <n v="99349.3"/>
    <n v="91504159.730000004"/>
    <n v="91504159.730000004"/>
    <s v="Riyadh"/>
  </r>
  <r>
    <x v="1347"/>
    <x v="4"/>
    <x v="0"/>
    <x v="4"/>
    <x v="2"/>
    <x v="4"/>
    <x v="1347"/>
    <x v="1"/>
    <x v="1347"/>
    <x v="59"/>
    <x v="1174"/>
    <x v="22"/>
    <m/>
    <m/>
    <s v="Amazon"/>
    <s v="Amazon"/>
    <n v="99349.3"/>
    <n v="92327183.770000085"/>
    <n v="92327183.770000085"/>
    <s v="Riyadh"/>
  </r>
  <r>
    <x v="1348"/>
    <x v="7"/>
    <x v="0"/>
    <x v="7"/>
    <x v="1"/>
    <x v="2"/>
    <x v="1348"/>
    <x v="2"/>
    <x v="1348"/>
    <x v="182"/>
    <x v="714"/>
    <x v="125"/>
    <m/>
    <m/>
    <s v="Jumia"/>
    <s v="Jum"/>
    <n v="26648.76"/>
    <n v="92327183.770000085"/>
    <n v="92327183.770000085"/>
    <s v="Casablanca"/>
  </r>
  <r>
    <x v="1349"/>
    <x v="7"/>
    <x v="0"/>
    <x v="7"/>
    <x v="0"/>
    <x v="0"/>
    <x v="1349"/>
    <x v="4"/>
    <x v="1349"/>
    <x v="315"/>
    <x v="1175"/>
    <x v="34"/>
    <m/>
    <m/>
    <s v="sq"/>
    <s v="sq"/>
    <n v="16284.02"/>
    <n v="92327183.770000085"/>
    <n v="92327183.770000085"/>
    <s v="Cairo"/>
  </r>
  <r>
    <x v="1350"/>
    <x v="7"/>
    <x v="0"/>
    <x v="7"/>
    <x v="0"/>
    <x v="1"/>
    <x v="1350"/>
    <x v="2"/>
    <x v="1350"/>
    <x v="340"/>
    <x v="1176"/>
    <x v="226"/>
    <m/>
    <m/>
    <s v="sq"/>
    <s v="sq"/>
    <n v="13290.4"/>
    <n v="92327183.770000085"/>
    <n v="92327183.770000085"/>
    <s v="Alexandria"/>
  </r>
  <r>
    <x v="1351"/>
    <x v="0"/>
    <x v="0"/>
    <x v="0"/>
    <x v="0"/>
    <x v="3"/>
    <x v="1351"/>
    <x v="0"/>
    <x v="1351"/>
    <x v="244"/>
    <x v="1177"/>
    <x v="18"/>
    <m/>
    <m/>
    <s v="sq"/>
    <s v="sq"/>
    <n v="3665.44"/>
    <n v="92327183.770000085"/>
    <n v="92327183.770000085"/>
    <s v="Dubai"/>
  </r>
  <r>
    <x v="1352"/>
    <x v="0"/>
    <x v="0"/>
    <x v="0"/>
    <x v="2"/>
    <x v="3"/>
    <x v="1352"/>
    <x v="0"/>
    <x v="1352"/>
    <x v="265"/>
    <x v="1178"/>
    <x v="241"/>
    <m/>
    <m/>
    <s v="Amazon"/>
    <s v="Amazon"/>
    <n v="3665.44"/>
    <n v="92327183.770000085"/>
    <n v="92327183.770000085"/>
    <s v="Dubai"/>
  </r>
  <r>
    <x v="1353"/>
    <x v="0"/>
    <x v="0"/>
    <x v="0"/>
    <x v="1"/>
    <x v="5"/>
    <x v="1353"/>
    <x v="4"/>
    <x v="1353"/>
    <x v="385"/>
    <x v="1179"/>
    <x v="283"/>
    <m/>
    <m/>
    <s v="Jumia"/>
    <s v="Jum"/>
    <n v="27872.98"/>
    <n v="92327183.770000085"/>
    <n v="92327183.770000085"/>
    <s v="Giza"/>
  </r>
  <r>
    <x v="1354"/>
    <x v="8"/>
    <x v="3"/>
    <x v="8"/>
    <x v="2"/>
    <x v="5"/>
    <x v="1354"/>
    <x v="3"/>
    <x v="1354"/>
    <x v="54"/>
    <x v="1180"/>
    <x v="256"/>
    <m/>
    <m/>
    <s v="Amazon"/>
    <s v="Amazon"/>
    <n v="27872.98"/>
    <n v="57542997.559999913"/>
    <n v="57542997.559999913"/>
    <s v="Giza"/>
  </r>
  <r>
    <x v="1355"/>
    <x v="3"/>
    <x v="3"/>
    <x v="3"/>
    <x v="1"/>
    <x v="1"/>
    <x v="1355"/>
    <x v="3"/>
    <x v="1355"/>
    <x v="121"/>
    <x v="1181"/>
    <x v="296"/>
    <m/>
    <m/>
    <s v="Jumia"/>
    <s v="Jum"/>
    <n v="13290.4"/>
    <n v="57542997.559999913"/>
    <n v="57542997.559999913"/>
    <s v="Alexandria"/>
  </r>
  <r>
    <x v="1356"/>
    <x v="5"/>
    <x v="1"/>
    <x v="5"/>
    <x v="1"/>
    <x v="3"/>
    <x v="1356"/>
    <x v="1"/>
    <x v="1356"/>
    <x v="157"/>
    <x v="1182"/>
    <x v="189"/>
    <m/>
    <m/>
    <s v="Jumia"/>
    <s v="Jum"/>
    <n v="3665.44"/>
    <n v="91504159.730000004"/>
    <n v="91504159.730000004"/>
    <s v="Dubai"/>
  </r>
  <r>
    <x v="1357"/>
    <x v="5"/>
    <x v="1"/>
    <x v="5"/>
    <x v="0"/>
    <x v="0"/>
    <x v="1357"/>
    <x v="1"/>
    <x v="1357"/>
    <x v="237"/>
    <x v="1183"/>
    <x v="252"/>
    <m/>
    <m/>
    <s v="sq"/>
    <s v="sq"/>
    <n v="16284.02"/>
    <n v="91504159.730000004"/>
    <n v="91504159.730000004"/>
    <s v="Cairo"/>
  </r>
  <r>
    <x v="1358"/>
    <x v="6"/>
    <x v="4"/>
    <x v="6"/>
    <x v="1"/>
    <x v="1"/>
    <x v="1358"/>
    <x v="2"/>
    <x v="1358"/>
    <x v="300"/>
    <x v="1184"/>
    <x v="106"/>
    <m/>
    <m/>
    <s v="Jumia"/>
    <s v="Jum"/>
    <n v="13290.4"/>
    <n v="31420413.200000018"/>
    <n v="31420413.200000018"/>
    <s v="Alexandria"/>
  </r>
  <r>
    <x v="1359"/>
    <x v="1"/>
    <x v="1"/>
    <x v="1"/>
    <x v="2"/>
    <x v="0"/>
    <x v="1359"/>
    <x v="3"/>
    <x v="1359"/>
    <x v="160"/>
    <x v="1185"/>
    <x v="85"/>
    <m/>
    <m/>
    <s v="Amazon"/>
    <s v="Amazon"/>
    <n v="16284.02"/>
    <n v="91504159.730000004"/>
    <n v="91504159.730000004"/>
    <s v="Cairo"/>
  </r>
  <r>
    <x v="1360"/>
    <x v="8"/>
    <x v="3"/>
    <x v="8"/>
    <x v="0"/>
    <x v="4"/>
    <x v="1360"/>
    <x v="3"/>
    <x v="1360"/>
    <x v="355"/>
    <x v="180"/>
    <x v="176"/>
    <m/>
    <m/>
    <s v="sq"/>
    <s v="sq"/>
    <n v="99349.3"/>
    <n v="57542997.559999913"/>
    <n v="57542997.559999913"/>
    <s v="Riyadh"/>
  </r>
  <r>
    <x v="1361"/>
    <x v="1"/>
    <x v="1"/>
    <x v="1"/>
    <x v="2"/>
    <x v="2"/>
    <x v="1361"/>
    <x v="1"/>
    <x v="1361"/>
    <x v="167"/>
    <x v="1186"/>
    <x v="301"/>
    <m/>
    <m/>
    <s v="Amazon"/>
    <s v="Amazon"/>
    <n v="26648.76"/>
    <n v="91504159.730000004"/>
    <n v="91504159.730000004"/>
    <s v="Casablanca"/>
  </r>
  <r>
    <x v="1362"/>
    <x v="4"/>
    <x v="0"/>
    <x v="4"/>
    <x v="0"/>
    <x v="3"/>
    <x v="1362"/>
    <x v="3"/>
    <x v="1362"/>
    <x v="73"/>
    <x v="1187"/>
    <x v="218"/>
    <m/>
    <m/>
    <s v="sq"/>
    <s v="sq"/>
    <n v="3665.44"/>
    <n v="92327183.770000085"/>
    <n v="92327183.770000085"/>
    <s v="Dubai"/>
  </r>
  <r>
    <x v="1363"/>
    <x v="8"/>
    <x v="3"/>
    <x v="8"/>
    <x v="1"/>
    <x v="5"/>
    <x v="1363"/>
    <x v="1"/>
    <x v="1363"/>
    <x v="144"/>
    <x v="1188"/>
    <x v="221"/>
    <m/>
    <m/>
    <s v="Jumia"/>
    <s v="Jum"/>
    <n v="27872.98"/>
    <n v="57542997.559999913"/>
    <n v="57542997.559999913"/>
    <s v="Giza"/>
  </r>
  <r>
    <x v="1364"/>
    <x v="2"/>
    <x v="2"/>
    <x v="2"/>
    <x v="0"/>
    <x v="1"/>
    <x v="1364"/>
    <x v="1"/>
    <x v="1364"/>
    <x v="147"/>
    <x v="1189"/>
    <x v="19"/>
    <m/>
    <m/>
    <s v="sq"/>
    <s v="sq"/>
    <n v="13290.4"/>
    <n v="29200970.130000021"/>
    <n v="29200970.130000021"/>
    <s v="Alexandria"/>
  </r>
  <r>
    <x v="1365"/>
    <x v="5"/>
    <x v="1"/>
    <x v="5"/>
    <x v="2"/>
    <x v="5"/>
    <x v="1365"/>
    <x v="0"/>
    <x v="1365"/>
    <x v="79"/>
    <x v="1190"/>
    <x v="313"/>
    <m/>
    <m/>
    <s v="Amazon"/>
    <s v="Amazon"/>
    <n v="27872.98"/>
    <n v="91504159.730000004"/>
    <n v="91504159.730000004"/>
    <s v="Giza"/>
  </r>
  <r>
    <x v="1366"/>
    <x v="3"/>
    <x v="3"/>
    <x v="3"/>
    <x v="1"/>
    <x v="0"/>
    <x v="1366"/>
    <x v="0"/>
    <x v="1366"/>
    <x v="387"/>
    <x v="819"/>
    <x v="347"/>
    <m/>
    <m/>
    <s v="Jumia"/>
    <s v="Jum"/>
    <n v="16284.02"/>
    <n v="57542997.559999913"/>
    <n v="57542997.559999913"/>
    <s v="Cairo"/>
  </r>
  <r>
    <x v="1367"/>
    <x v="0"/>
    <x v="0"/>
    <x v="0"/>
    <x v="2"/>
    <x v="1"/>
    <x v="1367"/>
    <x v="4"/>
    <x v="1367"/>
    <x v="137"/>
    <x v="1191"/>
    <x v="243"/>
    <m/>
    <m/>
    <s v="Amazon"/>
    <s v="Amazon"/>
    <n v="13290.4"/>
    <n v="92327183.770000085"/>
    <n v="92327183.770000085"/>
    <s v="Alexandria"/>
  </r>
  <r>
    <x v="1368"/>
    <x v="6"/>
    <x v="4"/>
    <x v="6"/>
    <x v="0"/>
    <x v="3"/>
    <x v="1368"/>
    <x v="1"/>
    <x v="1368"/>
    <x v="175"/>
    <x v="1192"/>
    <x v="349"/>
    <m/>
    <m/>
    <s v="sq"/>
    <s v="sq"/>
    <n v="3665.44"/>
    <n v="31420413.200000018"/>
    <n v="31420413.200000018"/>
    <s v="Dubai"/>
  </r>
  <r>
    <x v="1369"/>
    <x v="1"/>
    <x v="1"/>
    <x v="1"/>
    <x v="2"/>
    <x v="2"/>
    <x v="1369"/>
    <x v="1"/>
    <x v="1369"/>
    <x v="196"/>
    <x v="1193"/>
    <x v="70"/>
    <m/>
    <m/>
    <s v="Amazon"/>
    <s v="Amazon"/>
    <n v="26648.76"/>
    <n v="91504159.730000004"/>
    <n v="91504159.730000004"/>
    <s v="Casablanca"/>
  </r>
  <r>
    <x v="1370"/>
    <x v="8"/>
    <x v="3"/>
    <x v="8"/>
    <x v="1"/>
    <x v="2"/>
    <x v="1370"/>
    <x v="3"/>
    <x v="1370"/>
    <x v="275"/>
    <x v="1194"/>
    <x v="151"/>
    <m/>
    <m/>
    <s v="Jumia"/>
    <s v="Jum"/>
    <n v="26648.76"/>
    <n v="57542997.559999913"/>
    <n v="57542997.559999913"/>
    <s v="Casablanca"/>
  </r>
  <r>
    <x v="1371"/>
    <x v="7"/>
    <x v="0"/>
    <x v="7"/>
    <x v="1"/>
    <x v="3"/>
    <x v="1371"/>
    <x v="3"/>
    <x v="1371"/>
    <x v="125"/>
    <x v="1195"/>
    <x v="352"/>
    <m/>
    <m/>
    <s v="Jumia"/>
    <s v="Jum"/>
    <n v="3665.44"/>
    <n v="92327183.770000085"/>
    <n v="92327183.770000085"/>
    <s v="Dubai"/>
  </r>
  <r>
    <x v="1372"/>
    <x v="1"/>
    <x v="1"/>
    <x v="1"/>
    <x v="0"/>
    <x v="0"/>
    <x v="1372"/>
    <x v="2"/>
    <x v="1372"/>
    <x v="97"/>
    <x v="1196"/>
    <x v="185"/>
    <m/>
    <m/>
    <s v="sq"/>
    <s v="sq"/>
    <n v="16284.02"/>
    <n v="91504159.730000004"/>
    <n v="91504159.730000004"/>
    <s v="Cairo"/>
  </r>
  <r>
    <x v="1373"/>
    <x v="5"/>
    <x v="1"/>
    <x v="5"/>
    <x v="2"/>
    <x v="2"/>
    <x v="1373"/>
    <x v="3"/>
    <x v="1373"/>
    <x v="147"/>
    <x v="1197"/>
    <x v="60"/>
    <m/>
    <m/>
    <s v="Amazon"/>
    <s v="Amazon"/>
    <n v="26648.76"/>
    <n v="91504159.730000004"/>
    <n v="91504159.730000004"/>
    <s v="Casablanca"/>
  </r>
  <r>
    <x v="1374"/>
    <x v="3"/>
    <x v="3"/>
    <x v="3"/>
    <x v="0"/>
    <x v="5"/>
    <x v="1374"/>
    <x v="1"/>
    <x v="1374"/>
    <x v="88"/>
    <x v="1198"/>
    <x v="8"/>
    <m/>
    <m/>
    <s v="sq"/>
    <s v="sq"/>
    <n v="27872.98"/>
    <n v="57542997.559999913"/>
    <n v="57542997.559999913"/>
    <s v="Giza"/>
  </r>
  <r>
    <x v="1375"/>
    <x v="0"/>
    <x v="0"/>
    <x v="0"/>
    <x v="0"/>
    <x v="1"/>
    <x v="1375"/>
    <x v="2"/>
    <x v="1375"/>
    <x v="60"/>
    <x v="1199"/>
    <x v="220"/>
    <m/>
    <m/>
    <s v="sq"/>
    <s v="sq"/>
    <n v="13290.4"/>
    <n v="92327183.770000085"/>
    <n v="92327183.770000085"/>
    <s v="Alexandria"/>
  </r>
  <r>
    <x v="1376"/>
    <x v="8"/>
    <x v="3"/>
    <x v="8"/>
    <x v="1"/>
    <x v="4"/>
    <x v="1376"/>
    <x v="2"/>
    <x v="1376"/>
    <x v="172"/>
    <x v="1200"/>
    <x v="129"/>
    <m/>
    <m/>
    <s v="Jumia"/>
    <s v="Jum"/>
    <n v="99349.3"/>
    <n v="57542997.559999913"/>
    <n v="57542997.559999913"/>
    <s v="Riyadh"/>
  </r>
  <r>
    <x v="1377"/>
    <x v="9"/>
    <x v="1"/>
    <x v="9"/>
    <x v="1"/>
    <x v="3"/>
    <x v="1377"/>
    <x v="3"/>
    <x v="1377"/>
    <x v="354"/>
    <x v="1201"/>
    <x v="169"/>
    <m/>
    <m/>
    <s v="Jumia"/>
    <s v="Jum"/>
    <n v="3665.44"/>
    <n v="91504159.730000004"/>
    <n v="91504159.730000004"/>
    <s v="Dubai"/>
  </r>
  <r>
    <x v="1378"/>
    <x v="1"/>
    <x v="1"/>
    <x v="1"/>
    <x v="2"/>
    <x v="1"/>
    <x v="1378"/>
    <x v="1"/>
    <x v="1378"/>
    <x v="161"/>
    <x v="1202"/>
    <x v="30"/>
    <m/>
    <m/>
    <s v="Amazon"/>
    <s v="Amazon"/>
    <n v="13290.4"/>
    <n v="91504159.730000004"/>
    <n v="91504159.730000004"/>
    <s v="Alexandria"/>
  </r>
  <r>
    <x v="1379"/>
    <x v="8"/>
    <x v="3"/>
    <x v="8"/>
    <x v="2"/>
    <x v="0"/>
    <x v="1379"/>
    <x v="2"/>
    <x v="1379"/>
    <x v="113"/>
    <x v="1190"/>
    <x v="172"/>
    <m/>
    <m/>
    <s v="Amazon"/>
    <s v="Amazon"/>
    <n v="16284.02"/>
    <n v="57542997.559999913"/>
    <n v="57542997.559999913"/>
    <s v="Cairo"/>
  </r>
  <r>
    <x v="1380"/>
    <x v="3"/>
    <x v="3"/>
    <x v="3"/>
    <x v="0"/>
    <x v="2"/>
    <x v="1380"/>
    <x v="2"/>
    <x v="1380"/>
    <x v="123"/>
    <x v="415"/>
    <x v="270"/>
    <m/>
    <m/>
    <s v="sq"/>
    <s v="sq"/>
    <n v="26648.76"/>
    <n v="57542997.559999913"/>
    <n v="57542997.559999913"/>
    <s v="Casablanca"/>
  </r>
  <r>
    <x v="1381"/>
    <x v="5"/>
    <x v="1"/>
    <x v="5"/>
    <x v="0"/>
    <x v="5"/>
    <x v="1381"/>
    <x v="0"/>
    <x v="1381"/>
    <x v="252"/>
    <x v="1203"/>
    <x v="106"/>
    <m/>
    <m/>
    <s v="sq"/>
    <s v="sq"/>
    <n v="27872.98"/>
    <n v="91504159.730000004"/>
    <n v="91504159.730000004"/>
    <s v="Giza"/>
  </r>
  <r>
    <x v="1382"/>
    <x v="4"/>
    <x v="0"/>
    <x v="4"/>
    <x v="0"/>
    <x v="1"/>
    <x v="1382"/>
    <x v="1"/>
    <x v="1382"/>
    <x v="171"/>
    <x v="1204"/>
    <x v="297"/>
    <m/>
    <m/>
    <s v="sq"/>
    <s v="sq"/>
    <n v="13290.4"/>
    <n v="92327183.770000085"/>
    <n v="92327183.770000085"/>
    <s v="Alexandria"/>
  </r>
  <r>
    <x v="1383"/>
    <x v="4"/>
    <x v="0"/>
    <x v="4"/>
    <x v="1"/>
    <x v="0"/>
    <x v="1383"/>
    <x v="4"/>
    <x v="1383"/>
    <x v="184"/>
    <x v="1205"/>
    <x v="144"/>
    <m/>
    <m/>
    <s v="Jumia"/>
    <s v="Jum"/>
    <n v="16284.02"/>
    <n v="92327183.770000085"/>
    <n v="92327183.770000085"/>
    <s v="Cairo"/>
  </r>
  <r>
    <x v="1384"/>
    <x v="8"/>
    <x v="3"/>
    <x v="8"/>
    <x v="0"/>
    <x v="5"/>
    <x v="1384"/>
    <x v="3"/>
    <x v="1384"/>
    <x v="122"/>
    <x v="1206"/>
    <x v="32"/>
    <m/>
    <m/>
    <s v="sq"/>
    <s v="sq"/>
    <n v="27872.98"/>
    <n v="57542997.559999913"/>
    <n v="57542997.559999913"/>
    <s v="Giza"/>
  </r>
  <r>
    <x v="1385"/>
    <x v="9"/>
    <x v="1"/>
    <x v="9"/>
    <x v="0"/>
    <x v="1"/>
    <x v="1385"/>
    <x v="1"/>
    <x v="1385"/>
    <x v="121"/>
    <x v="1207"/>
    <x v="43"/>
    <m/>
    <m/>
    <s v="sq"/>
    <s v="sq"/>
    <n v="13290.4"/>
    <n v="91504159.730000004"/>
    <n v="91504159.730000004"/>
    <s v="Alexandria"/>
  </r>
  <r>
    <x v="1386"/>
    <x v="4"/>
    <x v="0"/>
    <x v="4"/>
    <x v="2"/>
    <x v="0"/>
    <x v="1386"/>
    <x v="2"/>
    <x v="1386"/>
    <x v="293"/>
    <x v="1208"/>
    <x v="239"/>
    <m/>
    <m/>
    <s v="Amazon"/>
    <s v="Amazon"/>
    <n v="16284.02"/>
    <n v="92327183.770000085"/>
    <n v="92327183.770000085"/>
    <s v="Cairo"/>
  </r>
  <r>
    <x v="1387"/>
    <x v="1"/>
    <x v="1"/>
    <x v="1"/>
    <x v="0"/>
    <x v="0"/>
    <x v="1387"/>
    <x v="2"/>
    <x v="1387"/>
    <x v="246"/>
    <x v="1209"/>
    <x v="233"/>
    <m/>
    <m/>
    <s v="sq"/>
    <s v="sq"/>
    <n v="16284.02"/>
    <n v="91504159.730000004"/>
    <n v="91504159.730000004"/>
    <s v="Cairo"/>
  </r>
  <r>
    <x v="1388"/>
    <x v="7"/>
    <x v="0"/>
    <x v="7"/>
    <x v="2"/>
    <x v="4"/>
    <x v="1388"/>
    <x v="2"/>
    <x v="1388"/>
    <x v="18"/>
    <x v="1210"/>
    <x v="189"/>
    <m/>
    <m/>
    <s v="Amazon"/>
    <s v="Amazon"/>
    <n v="99349.3"/>
    <n v="92327183.770000085"/>
    <n v="92327183.770000085"/>
    <s v="Riyadh"/>
  </r>
  <r>
    <x v="1389"/>
    <x v="7"/>
    <x v="0"/>
    <x v="7"/>
    <x v="1"/>
    <x v="5"/>
    <x v="1389"/>
    <x v="1"/>
    <x v="1389"/>
    <x v="296"/>
    <x v="1211"/>
    <x v="33"/>
    <m/>
    <m/>
    <s v="Jumia"/>
    <s v="Jum"/>
    <n v="27872.98"/>
    <n v="92327183.770000085"/>
    <n v="92327183.770000085"/>
    <s v="Giza"/>
  </r>
  <r>
    <x v="1390"/>
    <x v="4"/>
    <x v="0"/>
    <x v="4"/>
    <x v="2"/>
    <x v="4"/>
    <x v="1390"/>
    <x v="1"/>
    <x v="1390"/>
    <x v="53"/>
    <x v="1212"/>
    <x v="12"/>
    <m/>
    <m/>
    <s v="Amazon"/>
    <s v="Amazon"/>
    <n v="99349.3"/>
    <n v="92327183.770000085"/>
    <n v="92327183.770000085"/>
    <s v="Riyadh"/>
  </r>
  <r>
    <x v="1391"/>
    <x v="7"/>
    <x v="0"/>
    <x v="7"/>
    <x v="2"/>
    <x v="1"/>
    <x v="1391"/>
    <x v="4"/>
    <x v="1391"/>
    <x v="0"/>
    <x v="1213"/>
    <x v="324"/>
    <m/>
    <m/>
    <s v="Amazon"/>
    <s v="Amazon"/>
    <n v="13290.4"/>
    <n v="92327183.770000085"/>
    <n v="92327183.770000085"/>
    <s v="Alexandria"/>
  </r>
  <r>
    <x v="1392"/>
    <x v="4"/>
    <x v="0"/>
    <x v="4"/>
    <x v="1"/>
    <x v="4"/>
    <x v="1392"/>
    <x v="2"/>
    <x v="1392"/>
    <x v="345"/>
    <x v="1214"/>
    <x v="165"/>
    <m/>
    <m/>
    <s v="Jumia"/>
    <s v="Jum"/>
    <n v="99349.3"/>
    <n v="92327183.770000085"/>
    <n v="92327183.770000085"/>
    <s v="Riyadh"/>
  </r>
  <r>
    <x v="1393"/>
    <x v="9"/>
    <x v="1"/>
    <x v="9"/>
    <x v="0"/>
    <x v="0"/>
    <x v="1393"/>
    <x v="3"/>
    <x v="1393"/>
    <x v="314"/>
    <x v="1215"/>
    <x v="77"/>
    <m/>
    <m/>
    <s v="sq"/>
    <s v="sq"/>
    <n v="16284.02"/>
    <n v="91504159.730000004"/>
    <n v="91504159.730000004"/>
    <s v="Cairo"/>
  </r>
  <r>
    <x v="1394"/>
    <x v="5"/>
    <x v="1"/>
    <x v="5"/>
    <x v="0"/>
    <x v="2"/>
    <x v="1394"/>
    <x v="4"/>
    <x v="1394"/>
    <x v="131"/>
    <x v="1216"/>
    <x v="57"/>
    <m/>
    <m/>
    <s v="sq"/>
    <s v="sq"/>
    <n v="26648.76"/>
    <n v="91504159.730000004"/>
    <n v="91504159.730000004"/>
    <s v="Casablanca"/>
  </r>
  <r>
    <x v="1395"/>
    <x v="7"/>
    <x v="0"/>
    <x v="7"/>
    <x v="1"/>
    <x v="1"/>
    <x v="1395"/>
    <x v="3"/>
    <x v="1395"/>
    <x v="361"/>
    <x v="1217"/>
    <x v="300"/>
    <m/>
    <m/>
    <s v="Jumia"/>
    <s v="Jum"/>
    <n v="13290.4"/>
    <n v="92327183.770000085"/>
    <n v="92327183.770000085"/>
    <s v="Alexandria"/>
  </r>
  <r>
    <x v="1396"/>
    <x v="9"/>
    <x v="1"/>
    <x v="9"/>
    <x v="1"/>
    <x v="2"/>
    <x v="1396"/>
    <x v="3"/>
    <x v="1396"/>
    <x v="260"/>
    <x v="1218"/>
    <x v="239"/>
    <m/>
    <m/>
    <s v="Jumia"/>
    <s v="Jum"/>
    <n v="26648.76"/>
    <n v="91504159.730000004"/>
    <n v="91504159.730000004"/>
    <s v="Casablanca"/>
  </r>
  <r>
    <x v="1397"/>
    <x v="2"/>
    <x v="2"/>
    <x v="2"/>
    <x v="1"/>
    <x v="1"/>
    <x v="1397"/>
    <x v="3"/>
    <x v="1397"/>
    <x v="142"/>
    <x v="1219"/>
    <x v="295"/>
    <m/>
    <m/>
    <s v="Jumia"/>
    <s v="Jum"/>
    <n v="13290.4"/>
    <n v="29200970.130000021"/>
    <n v="29200970.130000021"/>
    <s v="Alexandria"/>
  </r>
  <r>
    <x v="1398"/>
    <x v="5"/>
    <x v="1"/>
    <x v="5"/>
    <x v="0"/>
    <x v="4"/>
    <x v="1398"/>
    <x v="3"/>
    <x v="1398"/>
    <x v="365"/>
    <x v="1220"/>
    <x v="353"/>
    <m/>
    <m/>
    <s v="sq"/>
    <s v="sq"/>
    <n v="99349.3"/>
    <n v="91504159.730000004"/>
    <n v="91504159.730000004"/>
    <s v="Riyadh"/>
  </r>
  <r>
    <x v="1399"/>
    <x v="0"/>
    <x v="0"/>
    <x v="0"/>
    <x v="0"/>
    <x v="0"/>
    <x v="1399"/>
    <x v="3"/>
    <x v="1399"/>
    <x v="264"/>
    <x v="1221"/>
    <x v="122"/>
    <m/>
    <m/>
    <s v="sq"/>
    <s v="sq"/>
    <n v="16284.02"/>
    <n v="92327183.770000085"/>
    <n v="92327183.770000085"/>
    <s v="Cairo"/>
  </r>
  <r>
    <x v="1400"/>
    <x v="7"/>
    <x v="0"/>
    <x v="7"/>
    <x v="2"/>
    <x v="3"/>
    <x v="1400"/>
    <x v="0"/>
    <x v="1400"/>
    <x v="235"/>
    <x v="1222"/>
    <x v="289"/>
    <m/>
    <m/>
    <s v="Amazon"/>
    <s v="Amazon"/>
    <n v="3665.44"/>
    <n v="92327183.770000085"/>
    <n v="92327183.770000085"/>
    <s v="Dubai"/>
  </r>
  <r>
    <x v="1401"/>
    <x v="3"/>
    <x v="3"/>
    <x v="3"/>
    <x v="1"/>
    <x v="4"/>
    <x v="1401"/>
    <x v="0"/>
    <x v="1401"/>
    <x v="62"/>
    <x v="1223"/>
    <x v="286"/>
    <m/>
    <m/>
    <s v="Jumia"/>
    <s v="Jum"/>
    <n v="99349.3"/>
    <n v="57542997.559999913"/>
    <n v="57542997.559999913"/>
    <s v="Riyadh"/>
  </r>
  <r>
    <x v="1402"/>
    <x v="8"/>
    <x v="3"/>
    <x v="8"/>
    <x v="0"/>
    <x v="2"/>
    <x v="1402"/>
    <x v="0"/>
    <x v="1402"/>
    <x v="41"/>
    <x v="872"/>
    <x v="349"/>
    <m/>
    <m/>
    <s v="sq"/>
    <s v="sq"/>
    <n v="26648.76"/>
    <n v="57542997.559999913"/>
    <n v="57542997.559999913"/>
    <s v="Casablanca"/>
  </r>
  <r>
    <x v="1403"/>
    <x v="2"/>
    <x v="2"/>
    <x v="2"/>
    <x v="2"/>
    <x v="2"/>
    <x v="1403"/>
    <x v="4"/>
    <x v="1403"/>
    <x v="272"/>
    <x v="1224"/>
    <x v="134"/>
    <m/>
    <m/>
    <s v="Amazon"/>
    <s v="Amazon"/>
    <n v="26648.76"/>
    <n v="29200970.130000021"/>
    <n v="29200970.130000021"/>
    <s v="Casablanca"/>
  </r>
  <r>
    <x v="1404"/>
    <x v="8"/>
    <x v="3"/>
    <x v="8"/>
    <x v="0"/>
    <x v="3"/>
    <x v="1404"/>
    <x v="4"/>
    <x v="1404"/>
    <x v="336"/>
    <x v="1225"/>
    <x v="345"/>
    <m/>
    <m/>
    <s v="sq"/>
    <s v="sq"/>
    <n v="3665.44"/>
    <n v="57542997.559999913"/>
    <n v="57542997.559999913"/>
    <s v="Dubai"/>
  </r>
  <r>
    <x v="1405"/>
    <x v="9"/>
    <x v="1"/>
    <x v="9"/>
    <x v="0"/>
    <x v="1"/>
    <x v="1405"/>
    <x v="0"/>
    <x v="1405"/>
    <x v="372"/>
    <x v="911"/>
    <x v="246"/>
    <m/>
    <m/>
    <s v="sq"/>
    <s v="sq"/>
    <n v="13290.4"/>
    <n v="91504159.730000004"/>
    <n v="91504159.730000004"/>
    <s v="Alexandria"/>
  </r>
  <r>
    <x v="1406"/>
    <x v="7"/>
    <x v="0"/>
    <x v="7"/>
    <x v="1"/>
    <x v="5"/>
    <x v="1406"/>
    <x v="0"/>
    <x v="1406"/>
    <x v="35"/>
    <x v="1226"/>
    <x v="139"/>
    <m/>
    <m/>
    <s v="Jumia"/>
    <s v="Jum"/>
    <n v="27872.98"/>
    <n v="92327183.770000085"/>
    <n v="92327183.770000085"/>
    <s v="Giza"/>
  </r>
  <r>
    <x v="1407"/>
    <x v="0"/>
    <x v="0"/>
    <x v="0"/>
    <x v="0"/>
    <x v="2"/>
    <x v="1407"/>
    <x v="2"/>
    <x v="1407"/>
    <x v="141"/>
    <x v="1227"/>
    <x v="313"/>
    <m/>
    <m/>
    <s v="sq"/>
    <s v="sq"/>
    <n v="26648.76"/>
    <n v="92327183.770000085"/>
    <n v="92327183.770000085"/>
    <s v="Casablanca"/>
  </r>
  <r>
    <x v="1408"/>
    <x v="9"/>
    <x v="1"/>
    <x v="9"/>
    <x v="2"/>
    <x v="1"/>
    <x v="1408"/>
    <x v="2"/>
    <x v="1408"/>
    <x v="55"/>
    <x v="1228"/>
    <x v="153"/>
    <m/>
    <m/>
    <s v="Amazon"/>
    <s v="Amazon"/>
    <n v="13290.4"/>
    <n v="91504159.730000004"/>
    <n v="91504159.730000004"/>
    <s v="Alexandria"/>
  </r>
  <r>
    <x v="1409"/>
    <x v="2"/>
    <x v="2"/>
    <x v="2"/>
    <x v="0"/>
    <x v="3"/>
    <x v="1409"/>
    <x v="2"/>
    <x v="1409"/>
    <x v="61"/>
    <x v="1229"/>
    <x v="71"/>
    <m/>
    <m/>
    <s v="sq"/>
    <s v="sq"/>
    <n v="3665.44"/>
    <n v="29200970.130000021"/>
    <n v="29200970.130000021"/>
    <s v="Dubai"/>
  </r>
  <r>
    <x v="1410"/>
    <x v="6"/>
    <x v="4"/>
    <x v="6"/>
    <x v="1"/>
    <x v="3"/>
    <x v="1410"/>
    <x v="3"/>
    <x v="1410"/>
    <x v="58"/>
    <x v="1230"/>
    <x v="205"/>
    <m/>
    <m/>
    <s v="Jumia"/>
    <s v="Jum"/>
    <n v="3665.44"/>
    <n v="31420413.200000018"/>
    <n v="31420413.200000018"/>
    <s v="Dubai"/>
  </r>
  <r>
    <x v="1411"/>
    <x v="9"/>
    <x v="1"/>
    <x v="9"/>
    <x v="1"/>
    <x v="1"/>
    <x v="1411"/>
    <x v="3"/>
    <x v="1411"/>
    <x v="345"/>
    <x v="395"/>
    <x v="54"/>
    <m/>
    <m/>
    <s v="Jumia"/>
    <s v="Jum"/>
    <n v="13290.4"/>
    <n v="91504159.730000004"/>
    <n v="91504159.730000004"/>
    <s v="Alexandria"/>
  </r>
  <r>
    <x v="1412"/>
    <x v="6"/>
    <x v="4"/>
    <x v="6"/>
    <x v="1"/>
    <x v="1"/>
    <x v="1412"/>
    <x v="3"/>
    <x v="1412"/>
    <x v="297"/>
    <x v="1231"/>
    <x v="311"/>
    <m/>
    <m/>
    <s v="Jumia"/>
    <s v="Jum"/>
    <n v="13290.4"/>
    <n v="31420413.200000018"/>
    <n v="31420413.200000018"/>
    <s v="Alexandria"/>
  </r>
  <r>
    <x v="1413"/>
    <x v="7"/>
    <x v="0"/>
    <x v="7"/>
    <x v="2"/>
    <x v="0"/>
    <x v="1413"/>
    <x v="2"/>
    <x v="1413"/>
    <x v="216"/>
    <x v="1232"/>
    <x v="161"/>
    <m/>
    <m/>
    <s v="Amazon"/>
    <s v="Amazon"/>
    <n v="16284.02"/>
    <n v="92327183.770000085"/>
    <n v="92327183.770000085"/>
    <s v="Cairo"/>
  </r>
  <r>
    <x v="1414"/>
    <x v="2"/>
    <x v="2"/>
    <x v="2"/>
    <x v="1"/>
    <x v="4"/>
    <x v="1414"/>
    <x v="4"/>
    <x v="1414"/>
    <x v="224"/>
    <x v="1233"/>
    <x v="332"/>
    <m/>
    <m/>
    <s v="Jumia"/>
    <s v="Jum"/>
    <n v="99349.3"/>
    <n v="29200970.130000021"/>
    <n v="29200970.130000021"/>
    <s v="Riyadh"/>
  </r>
  <r>
    <x v="1415"/>
    <x v="7"/>
    <x v="0"/>
    <x v="7"/>
    <x v="2"/>
    <x v="4"/>
    <x v="1415"/>
    <x v="2"/>
    <x v="1415"/>
    <x v="98"/>
    <x v="1234"/>
    <x v="72"/>
    <m/>
    <m/>
    <s v="Amazon"/>
    <s v="Amazon"/>
    <n v="99349.3"/>
    <n v="92327183.770000085"/>
    <n v="92327183.770000085"/>
    <s v="Riyadh"/>
  </r>
  <r>
    <x v="1416"/>
    <x v="9"/>
    <x v="1"/>
    <x v="9"/>
    <x v="2"/>
    <x v="0"/>
    <x v="1416"/>
    <x v="3"/>
    <x v="1416"/>
    <x v="45"/>
    <x v="1235"/>
    <x v="174"/>
    <m/>
    <m/>
    <s v="Amazon"/>
    <s v="Amazon"/>
    <n v="16284.02"/>
    <n v="91504159.730000004"/>
    <n v="91504159.730000004"/>
    <s v="Cairo"/>
  </r>
  <r>
    <x v="1417"/>
    <x v="3"/>
    <x v="3"/>
    <x v="3"/>
    <x v="1"/>
    <x v="0"/>
    <x v="1417"/>
    <x v="0"/>
    <x v="1417"/>
    <x v="24"/>
    <x v="1236"/>
    <x v="248"/>
    <m/>
    <m/>
    <s v="Jumia"/>
    <s v="Jum"/>
    <n v="16284.02"/>
    <n v="57542997.559999913"/>
    <n v="57542997.559999913"/>
    <s v="Cairo"/>
  </r>
  <r>
    <x v="1418"/>
    <x v="6"/>
    <x v="4"/>
    <x v="6"/>
    <x v="2"/>
    <x v="0"/>
    <x v="1418"/>
    <x v="3"/>
    <x v="1418"/>
    <x v="101"/>
    <x v="1237"/>
    <x v="80"/>
    <m/>
    <m/>
    <s v="Amazon"/>
    <s v="Amazon"/>
    <n v="16284.02"/>
    <n v="31420413.200000018"/>
    <n v="31420413.200000018"/>
    <s v="Cairo"/>
  </r>
  <r>
    <x v="1419"/>
    <x v="6"/>
    <x v="4"/>
    <x v="6"/>
    <x v="1"/>
    <x v="2"/>
    <x v="1419"/>
    <x v="4"/>
    <x v="1419"/>
    <x v="382"/>
    <x v="1238"/>
    <x v="320"/>
    <m/>
    <m/>
    <s v="Jumia"/>
    <s v="Jum"/>
    <n v="26648.76"/>
    <n v="31420413.200000018"/>
    <n v="31420413.200000018"/>
    <s v="Casablanca"/>
  </r>
  <r>
    <x v="1420"/>
    <x v="3"/>
    <x v="3"/>
    <x v="3"/>
    <x v="1"/>
    <x v="2"/>
    <x v="1420"/>
    <x v="4"/>
    <x v="1420"/>
    <x v="18"/>
    <x v="979"/>
    <x v="186"/>
    <m/>
    <m/>
    <s v="Jumia"/>
    <s v="Jum"/>
    <n v="26648.76"/>
    <n v="57542997.559999913"/>
    <n v="57542997.559999913"/>
    <s v="Casablanca"/>
  </r>
  <r>
    <x v="1421"/>
    <x v="9"/>
    <x v="1"/>
    <x v="9"/>
    <x v="2"/>
    <x v="2"/>
    <x v="1421"/>
    <x v="4"/>
    <x v="1421"/>
    <x v="54"/>
    <x v="1239"/>
    <x v="215"/>
    <m/>
    <m/>
    <s v="Amazon"/>
    <s v="Amazon"/>
    <n v="26648.76"/>
    <n v="91504159.730000004"/>
    <n v="91504159.730000004"/>
    <s v="Casablanca"/>
  </r>
  <r>
    <x v="1422"/>
    <x v="0"/>
    <x v="0"/>
    <x v="0"/>
    <x v="2"/>
    <x v="3"/>
    <x v="1422"/>
    <x v="4"/>
    <x v="1422"/>
    <x v="333"/>
    <x v="1240"/>
    <x v="333"/>
    <m/>
    <m/>
    <s v="Amazon"/>
    <s v="Amazon"/>
    <n v="3665.44"/>
    <n v="92327183.770000085"/>
    <n v="92327183.770000085"/>
    <s v="Dubai"/>
  </r>
  <r>
    <x v="1423"/>
    <x v="0"/>
    <x v="0"/>
    <x v="0"/>
    <x v="2"/>
    <x v="4"/>
    <x v="1423"/>
    <x v="2"/>
    <x v="1423"/>
    <x v="313"/>
    <x v="1241"/>
    <x v="269"/>
    <m/>
    <m/>
    <s v="Amazon"/>
    <s v="Amazon"/>
    <n v="99349.3"/>
    <n v="92327183.770000085"/>
    <n v="92327183.770000085"/>
    <s v="Riyadh"/>
  </r>
  <r>
    <x v="1424"/>
    <x v="9"/>
    <x v="1"/>
    <x v="9"/>
    <x v="2"/>
    <x v="4"/>
    <x v="1424"/>
    <x v="2"/>
    <x v="1424"/>
    <x v="302"/>
    <x v="1242"/>
    <x v="61"/>
    <m/>
    <m/>
    <s v="Amazon"/>
    <s v="Amazon"/>
    <n v="99349.3"/>
    <n v="91504159.730000004"/>
    <n v="91504159.730000004"/>
    <s v="Riyadh"/>
  </r>
  <r>
    <x v="1425"/>
    <x v="9"/>
    <x v="1"/>
    <x v="9"/>
    <x v="0"/>
    <x v="4"/>
    <x v="1425"/>
    <x v="1"/>
    <x v="1425"/>
    <x v="315"/>
    <x v="1243"/>
    <x v="190"/>
    <m/>
    <m/>
    <s v="sq"/>
    <s v="sq"/>
    <n v="99349.3"/>
    <n v="91504159.730000004"/>
    <n v="91504159.730000004"/>
    <s v="Riyadh"/>
  </r>
  <r>
    <x v="1426"/>
    <x v="4"/>
    <x v="0"/>
    <x v="4"/>
    <x v="0"/>
    <x v="3"/>
    <x v="1426"/>
    <x v="0"/>
    <x v="1426"/>
    <x v="338"/>
    <x v="1240"/>
    <x v="346"/>
    <m/>
    <m/>
    <s v="sq"/>
    <s v="sq"/>
    <n v="3665.44"/>
    <n v="92327183.770000085"/>
    <n v="92327183.770000085"/>
    <s v="Dubai"/>
  </r>
  <r>
    <x v="1427"/>
    <x v="9"/>
    <x v="1"/>
    <x v="9"/>
    <x v="0"/>
    <x v="4"/>
    <x v="1427"/>
    <x v="0"/>
    <x v="1427"/>
    <x v="256"/>
    <x v="1244"/>
    <x v="213"/>
    <m/>
    <m/>
    <s v="sq"/>
    <s v="sq"/>
    <n v="99349.3"/>
    <n v="91504159.730000004"/>
    <n v="91504159.730000004"/>
    <s v="Riyadh"/>
  </r>
  <r>
    <x v="1428"/>
    <x v="2"/>
    <x v="2"/>
    <x v="2"/>
    <x v="1"/>
    <x v="0"/>
    <x v="1428"/>
    <x v="3"/>
    <x v="1428"/>
    <x v="233"/>
    <x v="1245"/>
    <x v="93"/>
    <m/>
    <m/>
    <s v="Jumia"/>
    <s v="Jum"/>
    <n v="16284.02"/>
    <n v="29200970.130000021"/>
    <n v="29200970.130000021"/>
    <s v="Cairo"/>
  </r>
  <r>
    <x v="1429"/>
    <x v="3"/>
    <x v="3"/>
    <x v="3"/>
    <x v="0"/>
    <x v="1"/>
    <x v="1429"/>
    <x v="0"/>
    <x v="1429"/>
    <x v="221"/>
    <x v="1093"/>
    <x v="175"/>
    <m/>
    <m/>
    <s v="sq"/>
    <s v="sq"/>
    <n v="13290.4"/>
    <n v="57542997.559999913"/>
    <n v="57542997.559999913"/>
    <s v="Alexandria"/>
  </r>
  <r>
    <x v="1430"/>
    <x v="3"/>
    <x v="3"/>
    <x v="3"/>
    <x v="0"/>
    <x v="2"/>
    <x v="1430"/>
    <x v="4"/>
    <x v="1430"/>
    <x v="170"/>
    <x v="1246"/>
    <x v="295"/>
    <m/>
    <m/>
    <s v="sq"/>
    <s v="sq"/>
    <n v="26648.76"/>
    <n v="57542997.559999913"/>
    <n v="57542997.559999913"/>
    <s v="Casablanca"/>
  </r>
  <r>
    <x v="1431"/>
    <x v="1"/>
    <x v="1"/>
    <x v="1"/>
    <x v="1"/>
    <x v="3"/>
    <x v="1431"/>
    <x v="3"/>
    <x v="1431"/>
    <x v="188"/>
    <x v="1247"/>
    <x v="233"/>
    <m/>
    <m/>
    <s v="Jumia"/>
    <s v="Jum"/>
    <n v="3665.44"/>
    <n v="91504159.730000004"/>
    <n v="91504159.730000004"/>
    <s v="Dubai"/>
  </r>
  <r>
    <x v="1432"/>
    <x v="4"/>
    <x v="0"/>
    <x v="4"/>
    <x v="0"/>
    <x v="0"/>
    <x v="1432"/>
    <x v="1"/>
    <x v="1432"/>
    <x v="111"/>
    <x v="947"/>
    <x v="317"/>
    <m/>
    <m/>
    <s v="sq"/>
    <s v="sq"/>
    <n v="16284.02"/>
    <n v="92327183.770000085"/>
    <n v="92327183.770000085"/>
    <s v="Cairo"/>
  </r>
  <r>
    <x v="1433"/>
    <x v="5"/>
    <x v="1"/>
    <x v="5"/>
    <x v="1"/>
    <x v="1"/>
    <x v="1433"/>
    <x v="3"/>
    <x v="1433"/>
    <x v="276"/>
    <x v="1248"/>
    <x v="334"/>
    <m/>
    <m/>
    <s v="Jumia"/>
    <s v="Jum"/>
    <n v="13290.4"/>
    <n v="91504159.730000004"/>
    <n v="91504159.730000004"/>
    <s v="Alexandria"/>
  </r>
  <r>
    <x v="1434"/>
    <x v="3"/>
    <x v="3"/>
    <x v="3"/>
    <x v="0"/>
    <x v="1"/>
    <x v="1434"/>
    <x v="3"/>
    <x v="1434"/>
    <x v="236"/>
    <x v="1249"/>
    <x v="206"/>
    <m/>
    <m/>
    <s v="sq"/>
    <s v="sq"/>
    <n v="13290.4"/>
    <n v="57542997.559999913"/>
    <n v="57542997.559999913"/>
    <s v="Alexandria"/>
  </r>
  <r>
    <x v="1435"/>
    <x v="6"/>
    <x v="4"/>
    <x v="6"/>
    <x v="1"/>
    <x v="5"/>
    <x v="1435"/>
    <x v="2"/>
    <x v="1435"/>
    <x v="229"/>
    <x v="1250"/>
    <x v="27"/>
    <m/>
    <m/>
    <s v="Jumia"/>
    <s v="Jum"/>
    <n v="27872.98"/>
    <n v="31420413.200000018"/>
    <n v="31420413.200000018"/>
    <s v="Giza"/>
  </r>
  <r>
    <x v="1436"/>
    <x v="5"/>
    <x v="1"/>
    <x v="5"/>
    <x v="0"/>
    <x v="5"/>
    <x v="1436"/>
    <x v="1"/>
    <x v="1436"/>
    <x v="284"/>
    <x v="1251"/>
    <x v="212"/>
    <m/>
    <m/>
    <s v="sq"/>
    <s v="sq"/>
    <n v="27872.98"/>
    <n v="91504159.730000004"/>
    <n v="91504159.730000004"/>
    <s v="Giza"/>
  </r>
  <r>
    <x v="1437"/>
    <x v="4"/>
    <x v="0"/>
    <x v="4"/>
    <x v="0"/>
    <x v="0"/>
    <x v="1437"/>
    <x v="1"/>
    <x v="1437"/>
    <x v="357"/>
    <x v="545"/>
    <x v="220"/>
    <m/>
    <m/>
    <s v="sq"/>
    <s v="sq"/>
    <n v="16284.02"/>
    <n v="92327183.770000085"/>
    <n v="92327183.770000085"/>
    <s v="Cairo"/>
  </r>
  <r>
    <x v="1438"/>
    <x v="3"/>
    <x v="3"/>
    <x v="3"/>
    <x v="1"/>
    <x v="2"/>
    <x v="1438"/>
    <x v="4"/>
    <x v="1438"/>
    <x v="157"/>
    <x v="1252"/>
    <x v="254"/>
    <m/>
    <m/>
    <s v="Jumia"/>
    <s v="Jum"/>
    <n v="26648.76"/>
    <n v="57542997.559999913"/>
    <n v="57542997.559999913"/>
    <s v="Casablanca"/>
  </r>
  <r>
    <x v="1439"/>
    <x v="2"/>
    <x v="2"/>
    <x v="2"/>
    <x v="0"/>
    <x v="0"/>
    <x v="1439"/>
    <x v="4"/>
    <x v="1439"/>
    <x v="189"/>
    <x v="1253"/>
    <x v="16"/>
    <m/>
    <m/>
    <s v="sq"/>
    <s v="sq"/>
    <n v="16284.02"/>
    <n v="29200970.130000021"/>
    <n v="29200970.130000021"/>
    <s v="Cairo"/>
  </r>
  <r>
    <x v="1440"/>
    <x v="8"/>
    <x v="3"/>
    <x v="8"/>
    <x v="2"/>
    <x v="0"/>
    <x v="1440"/>
    <x v="2"/>
    <x v="1440"/>
    <x v="241"/>
    <x v="1254"/>
    <x v="110"/>
    <m/>
    <m/>
    <s v="Amazon"/>
    <s v="Amazon"/>
    <n v="16284.02"/>
    <n v="57542997.559999913"/>
    <n v="57542997.559999913"/>
    <s v="Cairo"/>
  </r>
  <r>
    <x v="1441"/>
    <x v="5"/>
    <x v="1"/>
    <x v="5"/>
    <x v="2"/>
    <x v="1"/>
    <x v="1441"/>
    <x v="4"/>
    <x v="1441"/>
    <x v="339"/>
    <x v="43"/>
    <x v="282"/>
    <m/>
    <m/>
    <s v="Amazon"/>
    <s v="Amazon"/>
    <n v="13290.4"/>
    <n v="91504159.730000004"/>
    <n v="91504159.730000004"/>
    <s v="Alexandria"/>
  </r>
  <r>
    <x v="1442"/>
    <x v="2"/>
    <x v="2"/>
    <x v="2"/>
    <x v="1"/>
    <x v="2"/>
    <x v="1442"/>
    <x v="3"/>
    <x v="1442"/>
    <x v="129"/>
    <x v="1255"/>
    <x v="30"/>
    <m/>
    <m/>
    <s v="Jumia"/>
    <s v="Jum"/>
    <n v="26648.76"/>
    <n v="29200970.130000021"/>
    <n v="29200970.130000021"/>
    <s v="Casablanca"/>
  </r>
  <r>
    <x v="1443"/>
    <x v="8"/>
    <x v="3"/>
    <x v="8"/>
    <x v="2"/>
    <x v="3"/>
    <x v="1443"/>
    <x v="3"/>
    <x v="1443"/>
    <x v="318"/>
    <x v="1017"/>
    <x v="257"/>
    <m/>
    <m/>
    <s v="Amazon"/>
    <s v="Amazon"/>
    <n v="3665.44"/>
    <n v="57542997.559999913"/>
    <n v="57542997.559999913"/>
    <s v="Dubai"/>
  </r>
  <r>
    <x v="1444"/>
    <x v="4"/>
    <x v="0"/>
    <x v="4"/>
    <x v="0"/>
    <x v="0"/>
    <x v="1444"/>
    <x v="2"/>
    <x v="1444"/>
    <x v="228"/>
    <x v="1117"/>
    <x v="78"/>
    <m/>
    <m/>
    <s v="sq"/>
    <s v="sq"/>
    <n v="16284.02"/>
    <n v="92327183.770000085"/>
    <n v="92327183.770000085"/>
    <s v="Cairo"/>
  </r>
  <r>
    <x v="1445"/>
    <x v="6"/>
    <x v="4"/>
    <x v="6"/>
    <x v="2"/>
    <x v="1"/>
    <x v="1445"/>
    <x v="4"/>
    <x v="1445"/>
    <x v="56"/>
    <x v="1256"/>
    <x v="296"/>
    <m/>
    <m/>
    <s v="Amazon"/>
    <s v="Amazon"/>
    <n v="13290.4"/>
    <n v="31420413.200000018"/>
    <n v="31420413.200000018"/>
    <s v="Alexandria"/>
  </r>
  <r>
    <x v="1446"/>
    <x v="1"/>
    <x v="1"/>
    <x v="1"/>
    <x v="1"/>
    <x v="2"/>
    <x v="1446"/>
    <x v="3"/>
    <x v="1446"/>
    <x v="0"/>
    <x v="1257"/>
    <x v="306"/>
    <m/>
    <m/>
    <s v="Jumia"/>
    <s v="Jum"/>
    <n v="26648.76"/>
    <n v="91504159.730000004"/>
    <n v="91504159.730000004"/>
    <s v="Casablanca"/>
  </r>
  <r>
    <x v="1447"/>
    <x v="4"/>
    <x v="0"/>
    <x v="4"/>
    <x v="2"/>
    <x v="4"/>
    <x v="519"/>
    <x v="2"/>
    <x v="1447"/>
    <x v="291"/>
    <x v="1258"/>
    <x v="246"/>
    <m/>
    <m/>
    <s v="Amazon"/>
    <s v="Amazon"/>
    <n v="99349.3"/>
    <n v="92327183.770000085"/>
    <n v="92327183.770000085"/>
    <s v="Riyadh"/>
  </r>
  <r>
    <x v="1448"/>
    <x v="8"/>
    <x v="3"/>
    <x v="8"/>
    <x v="2"/>
    <x v="5"/>
    <x v="1447"/>
    <x v="4"/>
    <x v="1448"/>
    <x v="329"/>
    <x v="1259"/>
    <x v="181"/>
    <m/>
    <m/>
    <s v="Amazon"/>
    <s v="Amazon"/>
    <n v="27872.98"/>
    <n v="57542997.559999913"/>
    <n v="57542997.559999913"/>
    <s v="Giza"/>
  </r>
  <r>
    <x v="1449"/>
    <x v="9"/>
    <x v="1"/>
    <x v="9"/>
    <x v="1"/>
    <x v="4"/>
    <x v="1448"/>
    <x v="3"/>
    <x v="1449"/>
    <x v="271"/>
    <x v="1206"/>
    <x v="293"/>
    <m/>
    <m/>
    <s v="Jumia"/>
    <s v="Jum"/>
    <n v="99349.3"/>
    <n v="91504159.730000004"/>
    <n v="91504159.730000004"/>
    <s v="Riyadh"/>
  </r>
  <r>
    <x v="1450"/>
    <x v="2"/>
    <x v="2"/>
    <x v="2"/>
    <x v="1"/>
    <x v="2"/>
    <x v="1449"/>
    <x v="0"/>
    <x v="1450"/>
    <x v="195"/>
    <x v="1260"/>
    <x v="146"/>
    <m/>
    <m/>
    <s v="Jumia"/>
    <s v="Jum"/>
    <n v="26648.76"/>
    <n v="29200970.130000021"/>
    <n v="29200970.130000021"/>
    <s v="Casablanca"/>
  </r>
  <r>
    <x v="1451"/>
    <x v="6"/>
    <x v="4"/>
    <x v="6"/>
    <x v="1"/>
    <x v="3"/>
    <x v="1450"/>
    <x v="1"/>
    <x v="1451"/>
    <x v="154"/>
    <x v="804"/>
    <x v="177"/>
    <m/>
    <m/>
    <s v="Jumia"/>
    <s v="Jum"/>
    <n v="3665.44"/>
    <n v="31420413.200000018"/>
    <n v="31420413.200000018"/>
    <s v="Dubai"/>
  </r>
  <r>
    <x v="1452"/>
    <x v="1"/>
    <x v="1"/>
    <x v="1"/>
    <x v="1"/>
    <x v="5"/>
    <x v="1451"/>
    <x v="3"/>
    <x v="1452"/>
    <x v="189"/>
    <x v="1261"/>
    <x v="150"/>
    <m/>
    <m/>
    <s v="Jumia"/>
    <s v="Jum"/>
    <n v="27872.98"/>
    <n v="91504159.730000004"/>
    <n v="91504159.730000004"/>
    <s v="Giza"/>
  </r>
  <r>
    <x v="1453"/>
    <x v="8"/>
    <x v="3"/>
    <x v="8"/>
    <x v="2"/>
    <x v="2"/>
    <x v="1452"/>
    <x v="4"/>
    <x v="1453"/>
    <x v="108"/>
    <x v="1262"/>
    <x v="160"/>
    <m/>
    <m/>
    <s v="Amazon"/>
    <s v="Amazon"/>
    <n v="26648.76"/>
    <n v="57542997.559999913"/>
    <n v="57542997.559999913"/>
    <s v="Casablanca"/>
  </r>
  <r>
    <x v="1454"/>
    <x v="0"/>
    <x v="0"/>
    <x v="0"/>
    <x v="1"/>
    <x v="1"/>
    <x v="1453"/>
    <x v="0"/>
    <x v="1454"/>
    <x v="333"/>
    <x v="1025"/>
    <x v="36"/>
    <m/>
    <m/>
    <s v="Jumia"/>
    <s v="Jum"/>
    <n v="13290.4"/>
    <n v="92327183.770000085"/>
    <n v="92327183.770000085"/>
    <s v="Alexandria"/>
  </r>
  <r>
    <x v="1455"/>
    <x v="8"/>
    <x v="3"/>
    <x v="8"/>
    <x v="1"/>
    <x v="5"/>
    <x v="1454"/>
    <x v="3"/>
    <x v="1455"/>
    <x v="273"/>
    <x v="1263"/>
    <x v="96"/>
    <m/>
    <m/>
    <s v="Jumia"/>
    <s v="Jum"/>
    <n v="27872.98"/>
    <n v="57542997.559999913"/>
    <n v="57542997.559999913"/>
    <s v="Giza"/>
  </r>
  <r>
    <x v="1456"/>
    <x v="2"/>
    <x v="2"/>
    <x v="2"/>
    <x v="2"/>
    <x v="1"/>
    <x v="1455"/>
    <x v="0"/>
    <x v="1456"/>
    <x v="103"/>
    <x v="1264"/>
    <x v="144"/>
    <m/>
    <m/>
    <s v="Amazon"/>
    <s v="Amazon"/>
    <n v="13290.4"/>
    <n v="29200970.130000021"/>
    <n v="29200970.130000021"/>
    <s v="Alexandria"/>
  </r>
  <r>
    <x v="1457"/>
    <x v="6"/>
    <x v="4"/>
    <x v="6"/>
    <x v="0"/>
    <x v="0"/>
    <x v="1456"/>
    <x v="3"/>
    <x v="1457"/>
    <x v="157"/>
    <x v="1265"/>
    <x v="160"/>
    <m/>
    <m/>
    <s v="sq"/>
    <s v="sq"/>
    <n v="16284.02"/>
    <n v="31420413.200000018"/>
    <n v="31420413.200000018"/>
    <s v="Cairo"/>
  </r>
  <r>
    <x v="1458"/>
    <x v="3"/>
    <x v="3"/>
    <x v="3"/>
    <x v="2"/>
    <x v="3"/>
    <x v="1457"/>
    <x v="2"/>
    <x v="1458"/>
    <x v="270"/>
    <x v="1266"/>
    <x v="204"/>
    <m/>
    <m/>
    <s v="Amazon"/>
    <s v="Amazon"/>
    <n v="3665.44"/>
    <n v="57542997.559999913"/>
    <n v="57542997.559999913"/>
    <s v="Dubai"/>
  </r>
  <r>
    <x v="1459"/>
    <x v="2"/>
    <x v="2"/>
    <x v="2"/>
    <x v="1"/>
    <x v="5"/>
    <x v="1458"/>
    <x v="0"/>
    <x v="1459"/>
    <x v="334"/>
    <x v="1267"/>
    <x v="205"/>
    <m/>
    <m/>
    <s v="Jumia"/>
    <s v="Jum"/>
    <n v="27872.98"/>
    <n v="29200970.130000021"/>
    <n v="29200970.130000021"/>
    <s v="Giza"/>
  </r>
  <r>
    <x v="1460"/>
    <x v="5"/>
    <x v="1"/>
    <x v="5"/>
    <x v="1"/>
    <x v="0"/>
    <x v="1459"/>
    <x v="3"/>
    <x v="1460"/>
    <x v="6"/>
    <x v="1268"/>
    <x v="86"/>
    <m/>
    <m/>
    <s v="Jumia"/>
    <s v="Jum"/>
    <n v="16284.02"/>
    <n v="91504159.730000004"/>
    <n v="91504159.730000004"/>
    <s v="Cairo"/>
  </r>
  <r>
    <x v="1461"/>
    <x v="7"/>
    <x v="0"/>
    <x v="7"/>
    <x v="1"/>
    <x v="5"/>
    <x v="1460"/>
    <x v="4"/>
    <x v="1461"/>
    <x v="334"/>
    <x v="1269"/>
    <x v="341"/>
    <m/>
    <m/>
    <s v="Jumia"/>
    <s v="Jum"/>
    <n v="27872.98"/>
    <n v="92327183.770000085"/>
    <n v="92327183.770000085"/>
    <s v="Giza"/>
  </r>
  <r>
    <x v="1462"/>
    <x v="5"/>
    <x v="1"/>
    <x v="5"/>
    <x v="2"/>
    <x v="1"/>
    <x v="1461"/>
    <x v="2"/>
    <x v="1462"/>
    <x v="6"/>
    <x v="1270"/>
    <x v="140"/>
    <m/>
    <m/>
    <s v="Amazon"/>
    <s v="Amazon"/>
    <n v="13290.4"/>
    <n v="91504159.730000004"/>
    <n v="91504159.730000004"/>
    <s v="Alexandria"/>
  </r>
  <r>
    <x v="1463"/>
    <x v="0"/>
    <x v="0"/>
    <x v="0"/>
    <x v="0"/>
    <x v="4"/>
    <x v="1462"/>
    <x v="3"/>
    <x v="1463"/>
    <x v="21"/>
    <x v="182"/>
    <x v="29"/>
    <m/>
    <m/>
    <s v="sq"/>
    <s v="sq"/>
    <n v="99349.3"/>
    <n v="92327183.770000085"/>
    <n v="92327183.770000085"/>
    <s v="Riyadh"/>
  </r>
  <r>
    <x v="1464"/>
    <x v="9"/>
    <x v="1"/>
    <x v="9"/>
    <x v="0"/>
    <x v="3"/>
    <x v="1463"/>
    <x v="1"/>
    <x v="1464"/>
    <x v="59"/>
    <x v="1271"/>
    <x v="263"/>
    <m/>
    <m/>
    <s v="sq"/>
    <s v="sq"/>
    <n v="3665.44"/>
    <n v="91504159.730000004"/>
    <n v="91504159.730000004"/>
    <s v="Dubai"/>
  </r>
  <r>
    <x v="1465"/>
    <x v="9"/>
    <x v="1"/>
    <x v="9"/>
    <x v="1"/>
    <x v="2"/>
    <x v="1464"/>
    <x v="0"/>
    <x v="1465"/>
    <x v="330"/>
    <x v="374"/>
    <x v="299"/>
    <m/>
    <m/>
    <s v="Jumia"/>
    <s v="Jum"/>
    <n v="26648.76"/>
    <n v="91504159.730000004"/>
    <n v="91504159.730000004"/>
    <s v="Casablanca"/>
  </r>
  <r>
    <x v="1466"/>
    <x v="3"/>
    <x v="3"/>
    <x v="3"/>
    <x v="2"/>
    <x v="1"/>
    <x v="1465"/>
    <x v="3"/>
    <x v="1466"/>
    <x v="60"/>
    <x v="1272"/>
    <x v="168"/>
    <m/>
    <m/>
    <s v="Amazon"/>
    <s v="Amazon"/>
    <n v="13290.4"/>
    <n v="57542997.559999913"/>
    <n v="57542997.559999913"/>
    <s v="Alexandria"/>
  </r>
  <r>
    <x v="1467"/>
    <x v="7"/>
    <x v="0"/>
    <x v="7"/>
    <x v="0"/>
    <x v="4"/>
    <x v="1466"/>
    <x v="0"/>
    <x v="1467"/>
    <x v="207"/>
    <x v="651"/>
    <x v="108"/>
    <m/>
    <m/>
    <s v="sq"/>
    <s v="sq"/>
    <n v="99349.3"/>
    <n v="92327183.770000085"/>
    <n v="92327183.770000085"/>
    <s v="Riyadh"/>
  </r>
  <r>
    <x v="1468"/>
    <x v="6"/>
    <x v="4"/>
    <x v="6"/>
    <x v="2"/>
    <x v="2"/>
    <x v="1467"/>
    <x v="3"/>
    <x v="1468"/>
    <x v="245"/>
    <x v="1273"/>
    <x v="344"/>
    <m/>
    <m/>
    <s v="Amazon"/>
    <s v="Amazon"/>
    <n v="26648.76"/>
    <n v="31420413.200000018"/>
    <n v="31420413.200000018"/>
    <s v="Casablanca"/>
  </r>
  <r>
    <x v="1469"/>
    <x v="5"/>
    <x v="1"/>
    <x v="5"/>
    <x v="0"/>
    <x v="0"/>
    <x v="1468"/>
    <x v="4"/>
    <x v="1469"/>
    <x v="45"/>
    <x v="1274"/>
    <x v="345"/>
    <m/>
    <m/>
    <s v="sq"/>
    <s v="sq"/>
    <n v="16284.02"/>
    <n v="91504159.730000004"/>
    <n v="91504159.730000004"/>
    <s v="Cairo"/>
  </r>
  <r>
    <x v="1470"/>
    <x v="7"/>
    <x v="0"/>
    <x v="7"/>
    <x v="2"/>
    <x v="4"/>
    <x v="1469"/>
    <x v="0"/>
    <x v="1470"/>
    <x v="252"/>
    <x v="1275"/>
    <x v="174"/>
    <m/>
    <m/>
    <s v="Amazon"/>
    <s v="Amazon"/>
    <n v="99349.3"/>
    <n v="92327183.770000085"/>
    <n v="92327183.770000085"/>
    <s v="Riyadh"/>
  </r>
  <r>
    <x v="1471"/>
    <x v="5"/>
    <x v="1"/>
    <x v="5"/>
    <x v="0"/>
    <x v="4"/>
    <x v="1470"/>
    <x v="3"/>
    <x v="1471"/>
    <x v="341"/>
    <x v="496"/>
    <x v="191"/>
    <m/>
    <m/>
    <s v="sq"/>
    <s v="sq"/>
    <n v="99349.3"/>
    <n v="91504159.730000004"/>
    <n v="91504159.730000004"/>
    <s v="Riyadh"/>
  </r>
  <r>
    <x v="1472"/>
    <x v="1"/>
    <x v="1"/>
    <x v="1"/>
    <x v="0"/>
    <x v="1"/>
    <x v="1471"/>
    <x v="2"/>
    <x v="1472"/>
    <x v="348"/>
    <x v="471"/>
    <x v="186"/>
    <m/>
    <m/>
    <s v="sq"/>
    <s v="sq"/>
    <n v="13290.4"/>
    <n v="91504159.730000004"/>
    <n v="91504159.730000004"/>
    <s v="Alexandria"/>
  </r>
  <r>
    <x v="1473"/>
    <x v="6"/>
    <x v="4"/>
    <x v="6"/>
    <x v="1"/>
    <x v="5"/>
    <x v="1472"/>
    <x v="2"/>
    <x v="1473"/>
    <x v="218"/>
    <x v="1276"/>
    <x v="77"/>
    <m/>
    <m/>
    <s v="Jumia"/>
    <s v="Jum"/>
    <n v="27872.98"/>
    <n v="31420413.200000018"/>
    <n v="31420413.200000018"/>
    <s v="Giza"/>
  </r>
  <r>
    <x v="1474"/>
    <x v="6"/>
    <x v="4"/>
    <x v="6"/>
    <x v="1"/>
    <x v="3"/>
    <x v="1473"/>
    <x v="3"/>
    <x v="1474"/>
    <x v="373"/>
    <x v="1277"/>
    <x v="256"/>
    <m/>
    <m/>
    <s v="Jumia"/>
    <s v="Jum"/>
    <n v="3665.44"/>
    <n v="31420413.200000018"/>
    <n v="31420413.200000018"/>
    <s v="Dubai"/>
  </r>
  <r>
    <x v="1475"/>
    <x v="2"/>
    <x v="2"/>
    <x v="2"/>
    <x v="0"/>
    <x v="1"/>
    <x v="1474"/>
    <x v="4"/>
    <x v="1475"/>
    <x v="250"/>
    <x v="682"/>
    <x v="201"/>
    <m/>
    <m/>
    <s v="sq"/>
    <s v="sq"/>
    <n v="13290.4"/>
    <n v="29200970.130000021"/>
    <n v="29200970.130000021"/>
    <s v="Alexandria"/>
  </r>
  <r>
    <x v="1476"/>
    <x v="3"/>
    <x v="3"/>
    <x v="3"/>
    <x v="1"/>
    <x v="4"/>
    <x v="1475"/>
    <x v="4"/>
    <x v="1476"/>
    <x v="7"/>
    <x v="1278"/>
    <x v="354"/>
    <m/>
    <m/>
    <s v="Jumia"/>
    <s v="Jum"/>
    <n v="99349.3"/>
    <n v="57542997.559999913"/>
    <n v="57542997.559999913"/>
    <s v="Riyadh"/>
  </r>
  <r>
    <x v="1477"/>
    <x v="9"/>
    <x v="1"/>
    <x v="9"/>
    <x v="1"/>
    <x v="5"/>
    <x v="1476"/>
    <x v="0"/>
    <x v="1477"/>
    <x v="23"/>
    <x v="1279"/>
    <x v="186"/>
    <m/>
    <m/>
    <s v="Jumia"/>
    <s v="Jum"/>
    <n v="27872.98"/>
    <n v="91504159.730000004"/>
    <n v="91504159.730000004"/>
    <s v="Giza"/>
  </r>
  <r>
    <x v="1478"/>
    <x v="7"/>
    <x v="0"/>
    <x v="7"/>
    <x v="0"/>
    <x v="5"/>
    <x v="1477"/>
    <x v="2"/>
    <x v="1478"/>
    <x v="75"/>
    <x v="1280"/>
    <x v="19"/>
    <m/>
    <m/>
    <s v="sq"/>
    <s v="sq"/>
    <n v="27872.98"/>
    <n v="92327183.770000085"/>
    <n v="92327183.770000085"/>
    <s v="Giza"/>
  </r>
  <r>
    <x v="1479"/>
    <x v="5"/>
    <x v="1"/>
    <x v="5"/>
    <x v="2"/>
    <x v="3"/>
    <x v="1478"/>
    <x v="3"/>
    <x v="1479"/>
    <x v="371"/>
    <x v="1281"/>
    <x v="166"/>
    <m/>
    <m/>
    <s v="Amazon"/>
    <s v="Amazon"/>
    <n v="3665.44"/>
    <n v="91504159.730000004"/>
    <n v="91504159.730000004"/>
    <s v="Dubai"/>
  </r>
  <r>
    <x v="1480"/>
    <x v="1"/>
    <x v="1"/>
    <x v="1"/>
    <x v="2"/>
    <x v="3"/>
    <x v="1479"/>
    <x v="4"/>
    <x v="1480"/>
    <x v="292"/>
    <x v="1282"/>
    <x v="275"/>
    <m/>
    <m/>
    <s v="Amazon"/>
    <s v="Amazon"/>
    <n v="3665.44"/>
    <n v="91504159.730000004"/>
    <n v="91504159.730000004"/>
    <s v="Dubai"/>
  </r>
  <r>
    <x v="1481"/>
    <x v="8"/>
    <x v="3"/>
    <x v="8"/>
    <x v="2"/>
    <x v="1"/>
    <x v="1480"/>
    <x v="4"/>
    <x v="1481"/>
    <x v="5"/>
    <x v="1283"/>
    <x v="308"/>
    <m/>
    <m/>
    <s v="Amazon"/>
    <s v="Amazon"/>
    <n v="13290.4"/>
    <n v="57542997.559999913"/>
    <n v="57542997.559999913"/>
    <s v="Alexandria"/>
  </r>
  <r>
    <x v="1482"/>
    <x v="7"/>
    <x v="0"/>
    <x v="7"/>
    <x v="2"/>
    <x v="0"/>
    <x v="1481"/>
    <x v="1"/>
    <x v="1482"/>
    <x v="193"/>
    <x v="1284"/>
    <x v="21"/>
    <m/>
    <m/>
    <s v="Amazon"/>
    <s v="Amazon"/>
    <n v="16284.02"/>
    <n v="92327183.770000085"/>
    <n v="92327183.770000085"/>
    <s v="Cairo"/>
  </r>
  <r>
    <x v="1483"/>
    <x v="7"/>
    <x v="0"/>
    <x v="7"/>
    <x v="2"/>
    <x v="2"/>
    <x v="1482"/>
    <x v="1"/>
    <x v="1483"/>
    <x v="132"/>
    <x v="19"/>
    <x v="204"/>
    <m/>
    <m/>
    <s v="Amazon"/>
    <s v="Amazon"/>
    <n v="26648.76"/>
    <n v="92327183.770000085"/>
    <n v="92327183.770000085"/>
    <s v="Casablanca"/>
  </r>
  <r>
    <x v="1484"/>
    <x v="3"/>
    <x v="3"/>
    <x v="3"/>
    <x v="1"/>
    <x v="4"/>
    <x v="1483"/>
    <x v="3"/>
    <x v="1484"/>
    <x v="192"/>
    <x v="1285"/>
    <x v="276"/>
    <m/>
    <m/>
    <s v="Jumia"/>
    <s v="Jum"/>
    <n v="99349.3"/>
    <n v="57542997.559999913"/>
    <n v="57542997.559999913"/>
    <s v="Riyadh"/>
  </r>
  <r>
    <x v="1485"/>
    <x v="7"/>
    <x v="0"/>
    <x v="7"/>
    <x v="0"/>
    <x v="1"/>
    <x v="1484"/>
    <x v="2"/>
    <x v="1485"/>
    <x v="306"/>
    <x v="1084"/>
    <x v="271"/>
    <m/>
    <m/>
    <s v="sq"/>
    <s v="sq"/>
    <n v="13290.4"/>
    <n v="92327183.770000085"/>
    <n v="92327183.770000085"/>
    <s v="Alexandria"/>
  </r>
  <r>
    <x v="1486"/>
    <x v="2"/>
    <x v="2"/>
    <x v="2"/>
    <x v="2"/>
    <x v="4"/>
    <x v="1485"/>
    <x v="4"/>
    <x v="1486"/>
    <x v="388"/>
    <x v="972"/>
    <x v="109"/>
    <m/>
    <m/>
    <s v="Amazon"/>
    <s v="Amazon"/>
    <n v="99349.3"/>
    <n v="29200970.130000021"/>
    <n v="29200970.130000021"/>
    <s v="Riyadh"/>
  </r>
  <r>
    <x v="1487"/>
    <x v="3"/>
    <x v="3"/>
    <x v="3"/>
    <x v="2"/>
    <x v="5"/>
    <x v="1486"/>
    <x v="3"/>
    <x v="1487"/>
    <x v="6"/>
    <x v="1220"/>
    <x v="6"/>
    <m/>
    <m/>
    <s v="Amazon"/>
    <s v="Amazon"/>
    <n v="27872.98"/>
    <n v="57542997.559999913"/>
    <n v="57542997.559999913"/>
    <s v="Giza"/>
  </r>
  <r>
    <x v="1488"/>
    <x v="1"/>
    <x v="1"/>
    <x v="1"/>
    <x v="0"/>
    <x v="2"/>
    <x v="1487"/>
    <x v="0"/>
    <x v="1488"/>
    <x v="125"/>
    <x v="1286"/>
    <x v="68"/>
    <m/>
    <m/>
    <s v="sq"/>
    <s v="sq"/>
    <n v="26648.76"/>
    <n v="91504159.730000004"/>
    <n v="91504159.730000004"/>
    <s v="Casablanca"/>
  </r>
  <r>
    <x v="1489"/>
    <x v="3"/>
    <x v="3"/>
    <x v="3"/>
    <x v="0"/>
    <x v="3"/>
    <x v="1488"/>
    <x v="0"/>
    <x v="1489"/>
    <x v="136"/>
    <x v="1287"/>
    <x v="3"/>
    <m/>
    <m/>
    <s v="sq"/>
    <s v="sq"/>
    <n v="3665.44"/>
    <n v="57542997.559999913"/>
    <n v="57542997.559999913"/>
    <s v="Dubai"/>
  </r>
  <r>
    <x v="1490"/>
    <x v="4"/>
    <x v="0"/>
    <x v="4"/>
    <x v="1"/>
    <x v="1"/>
    <x v="1489"/>
    <x v="0"/>
    <x v="1490"/>
    <x v="247"/>
    <x v="1288"/>
    <x v="58"/>
    <m/>
    <m/>
    <s v="Jumia"/>
    <s v="Jum"/>
    <n v="13290.4"/>
    <n v="92327183.770000085"/>
    <n v="92327183.770000085"/>
    <s v="Alexandria"/>
  </r>
  <r>
    <x v="1491"/>
    <x v="7"/>
    <x v="0"/>
    <x v="7"/>
    <x v="0"/>
    <x v="4"/>
    <x v="1490"/>
    <x v="4"/>
    <x v="1491"/>
    <x v="101"/>
    <x v="1289"/>
    <x v="24"/>
    <m/>
    <m/>
    <s v="sq"/>
    <s v="sq"/>
    <n v="99349.3"/>
    <n v="92327183.770000085"/>
    <n v="92327183.770000085"/>
    <s v="Riyadh"/>
  </r>
  <r>
    <x v="1492"/>
    <x v="3"/>
    <x v="3"/>
    <x v="3"/>
    <x v="2"/>
    <x v="2"/>
    <x v="1491"/>
    <x v="3"/>
    <x v="1492"/>
    <x v="335"/>
    <x v="1290"/>
    <x v="325"/>
    <m/>
    <m/>
    <s v="Amazon"/>
    <s v="Amazon"/>
    <n v="26648.76"/>
    <n v="57542997.559999913"/>
    <n v="57542997.559999913"/>
    <s v="Casablanca"/>
  </r>
  <r>
    <x v="1493"/>
    <x v="4"/>
    <x v="0"/>
    <x v="4"/>
    <x v="1"/>
    <x v="5"/>
    <x v="1492"/>
    <x v="4"/>
    <x v="1493"/>
    <x v="250"/>
    <x v="692"/>
    <x v="279"/>
    <m/>
    <m/>
    <s v="Jumia"/>
    <s v="Jum"/>
    <n v="27872.98"/>
    <n v="92327183.770000085"/>
    <n v="92327183.770000085"/>
    <s v="Giza"/>
  </r>
  <r>
    <x v="1494"/>
    <x v="0"/>
    <x v="0"/>
    <x v="0"/>
    <x v="1"/>
    <x v="4"/>
    <x v="1493"/>
    <x v="0"/>
    <x v="1494"/>
    <x v="256"/>
    <x v="1291"/>
    <x v="350"/>
    <m/>
    <m/>
    <s v="Jumia"/>
    <s v="Jum"/>
    <n v="99349.3"/>
    <n v="92327183.770000085"/>
    <n v="92327183.770000085"/>
    <s v="Riyadh"/>
  </r>
  <r>
    <x v="1495"/>
    <x v="2"/>
    <x v="2"/>
    <x v="2"/>
    <x v="2"/>
    <x v="1"/>
    <x v="1494"/>
    <x v="0"/>
    <x v="1495"/>
    <x v="160"/>
    <x v="1247"/>
    <x v="319"/>
    <m/>
    <m/>
    <s v="Amazon"/>
    <s v="Amazon"/>
    <n v="13290.4"/>
    <n v="29200970.130000021"/>
    <n v="29200970.130000021"/>
    <s v="Alexandria"/>
  </r>
  <r>
    <x v="1496"/>
    <x v="1"/>
    <x v="1"/>
    <x v="1"/>
    <x v="2"/>
    <x v="0"/>
    <x v="1495"/>
    <x v="4"/>
    <x v="1496"/>
    <x v="300"/>
    <x v="1259"/>
    <x v="237"/>
    <m/>
    <m/>
    <s v="Amazon"/>
    <s v="Amazon"/>
    <n v="16284.02"/>
    <n v="91504159.730000004"/>
    <n v="91504159.730000004"/>
    <s v="Cairo"/>
  </r>
  <r>
    <x v="1497"/>
    <x v="8"/>
    <x v="3"/>
    <x v="8"/>
    <x v="1"/>
    <x v="5"/>
    <x v="1496"/>
    <x v="1"/>
    <x v="1497"/>
    <x v="389"/>
    <x v="1292"/>
    <x v="52"/>
    <m/>
    <m/>
    <s v="Jumia"/>
    <s v="Jum"/>
    <n v="27872.98"/>
    <n v="57542997.559999913"/>
    <n v="57542997.559999913"/>
    <s v="Giza"/>
  </r>
  <r>
    <x v="1498"/>
    <x v="2"/>
    <x v="2"/>
    <x v="2"/>
    <x v="2"/>
    <x v="0"/>
    <x v="1497"/>
    <x v="1"/>
    <x v="1498"/>
    <x v="218"/>
    <x v="1293"/>
    <x v="245"/>
    <m/>
    <m/>
    <s v="Amazon"/>
    <s v="Amazon"/>
    <n v="16284.02"/>
    <n v="29200970.130000021"/>
    <n v="29200970.130000021"/>
    <s v="Cairo"/>
  </r>
  <r>
    <x v="1499"/>
    <x v="7"/>
    <x v="0"/>
    <x v="7"/>
    <x v="0"/>
    <x v="4"/>
    <x v="1498"/>
    <x v="4"/>
    <x v="1499"/>
    <x v="106"/>
    <x v="983"/>
    <x v="49"/>
    <m/>
    <m/>
    <s v="sq"/>
    <s v="sq"/>
    <n v="99349.3"/>
    <n v="92327183.770000085"/>
    <n v="92327183.770000085"/>
    <s v="Riyadh"/>
  </r>
  <r>
    <x v="1500"/>
    <x v="0"/>
    <x v="0"/>
    <x v="0"/>
    <x v="2"/>
    <x v="5"/>
    <x v="1499"/>
    <x v="1"/>
    <x v="1500"/>
    <x v="140"/>
    <x v="1294"/>
    <x v="299"/>
    <m/>
    <m/>
    <s v="Amazon"/>
    <s v="Amazon"/>
    <n v="27872.98"/>
    <n v="92327183.770000085"/>
    <n v="92327183.770000085"/>
    <s v="Giza"/>
  </r>
  <r>
    <x v="1501"/>
    <x v="6"/>
    <x v="4"/>
    <x v="6"/>
    <x v="2"/>
    <x v="1"/>
    <x v="1500"/>
    <x v="1"/>
    <x v="1501"/>
    <x v="115"/>
    <x v="1295"/>
    <x v="272"/>
    <m/>
    <m/>
    <s v="Amazon"/>
    <s v="Amazon"/>
    <n v="13290.4"/>
    <n v="31420413.200000018"/>
    <n v="31420413.200000018"/>
    <s v="Alexandria"/>
  </r>
  <r>
    <x v="1502"/>
    <x v="8"/>
    <x v="3"/>
    <x v="8"/>
    <x v="1"/>
    <x v="4"/>
    <x v="1501"/>
    <x v="1"/>
    <x v="1502"/>
    <x v="78"/>
    <x v="1280"/>
    <x v="192"/>
    <m/>
    <m/>
    <s v="Jumia"/>
    <s v="Jum"/>
    <n v="99349.3"/>
    <n v="57542997.559999913"/>
    <n v="57542997.559999913"/>
    <s v="Riyadh"/>
  </r>
  <r>
    <x v="1503"/>
    <x v="0"/>
    <x v="0"/>
    <x v="0"/>
    <x v="2"/>
    <x v="5"/>
    <x v="1502"/>
    <x v="2"/>
    <x v="1503"/>
    <x v="143"/>
    <x v="1296"/>
    <x v="143"/>
    <m/>
    <m/>
    <s v="Amazon"/>
    <s v="Amazon"/>
    <n v="27872.98"/>
    <n v="92327183.770000085"/>
    <n v="92327183.770000085"/>
    <s v="Giza"/>
  </r>
  <r>
    <x v="1504"/>
    <x v="4"/>
    <x v="0"/>
    <x v="4"/>
    <x v="1"/>
    <x v="4"/>
    <x v="1503"/>
    <x v="4"/>
    <x v="1504"/>
    <x v="132"/>
    <x v="1297"/>
    <x v="263"/>
    <m/>
    <m/>
    <s v="Jumia"/>
    <s v="Jum"/>
    <n v="99349.3"/>
    <n v="92327183.770000085"/>
    <n v="92327183.770000085"/>
    <s v="Riyadh"/>
  </r>
  <r>
    <x v="1505"/>
    <x v="5"/>
    <x v="1"/>
    <x v="5"/>
    <x v="0"/>
    <x v="0"/>
    <x v="1504"/>
    <x v="0"/>
    <x v="1505"/>
    <x v="216"/>
    <x v="1298"/>
    <x v="76"/>
    <m/>
    <m/>
    <s v="sq"/>
    <s v="sq"/>
    <n v="16284.02"/>
    <n v="91504159.730000004"/>
    <n v="91504159.730000004"/>
    <s v="Cairo"/>
  </r>
  <r>
    <x v="1506"/>
    <x v="4"/>
    <x v="0"/>
    <x v="4"/>
    <x v="1"/>
    <x v="4"/>
    <x v="1505"/>
    <x v="4"/>
    <x v="1506"/>
    <x v="135"/>
    <x v="1299"/>
    <x v="140"/>
    <m/>
    <m/>
    <s v="Jumia"/>
    <s v="Jum"/>
    <n v="99349.3"/>
    <n v="92327183.770000085"/>
    <n v="92327183.770000085"/>
    <s v="Riyadh"/>
  </r>
  <r>
    <x v="1507"/>
    <x v="7"/>
    <x v="0"/>
    <x v="7"/>
    <x v="1"/>
    <x v="1"/>
    <x v="1506"/>
    <x v="4"/>
    <x v="1507"/>
    <x v="200"/>
    <x v="1300"/>
    <x v="118"/>
    <m/>
    <m/>
    <s v="Jumia"/>
    <s v="Jum"/>
    <n v="13290.4"/>
    <n v="92327183.770000085"/>
    <n v="92327183.770000085"/>
    <s v="Alexandria"/>
  </r>
  <r>
    <x v="1508"/>
    <x v="6"/>
    <x v="4"/>
    <x v="6"/>
    <x v="0"/>
    <x v="2"/>
    <x v="1507"/>
    <x v="0"/>
    <x v="1508"/>
    <x v="347"/>
    <x v="1301"/>
    <x v="14"/>
    <m/>
    <m/>
    <s v="sq"/>
    <s v="sq"/>
    <n v="26648.76"/>
    <n v="31420413.200000018"/>
    <n v="31420413.200000018"/>
    <s v="Casablanca"/>
  </r>
  <r>
    <x v="1509"/>
    <x v="3"/>
    <x v="3"/>
    <x v="3"/>
    <x v="2"/>
    <x v="1"/>
    <x v="1508"/>
    <x v="4"/>
    <x v="1509"/>
    <x v="89"/>
    <x v="1302"/>
    <x v="53"/>
    <m/>
    <m/>
    <s v="Amazon"/>
    <s v="Amazon"/>
    <n v="13290.4"/>
    <n v="57542997.559999913"/>
    <n v="57542997.559999913"/>
    <s v="Alexandria"/>
  </r>
  <r>
    <x v="1510"/>
    <x v="4"/>
    <x v="0"/>
    <x v="4"/>
    <x v="0"/>
    <x v="4"/>
    <x v="1509"/>
    <x v="0"/>
    <x v="1510"/>
    <x v="161"/>
    <x v="1303"/>
    <x v="300"/>
    <m/>
    <m/>
    <s v="sq"/>
    <s v="sq"/>
    <n v="99349.3"/>
    <n v="92327183.770000085"/>
    <n v="92327183.770000085"/>
    <s v="Riyadh"/>
  </r>
  <r>
    <x v="1511"/>
    <x v="2"/>
    <x v="2"/>
    <x v="2"/>
    <x v="0"/>
    <x v="3"/>
    <x v="1510"/>
    <x v="2"/>
    <x v="1511"/>
    <x v="378"/>
    <x v="1048"/>
    <x v="288"/>
    <m/>
    <m/>
    <s v="sq"/>
    <s v="sq"/>
    <n v="3665.44"/>
    <n v="29200970.130000021"/>
    <n v="29200970.130000021"/>
    <s v="Dubai"/>
  </r>
  <r>
    <x v="1512"/>
    <x v="1"/>
    <x v="1"/>
    <x v="1"/>
    <x v="2"/>
    <x v="3"/>
    <x v="1511"/>
    <x v="3"/>
    <x v="1512"/>
    <x v="4"/>
    <x v="1304"/>
    <x v="64"/>
    <m/>
    <m/>
    <s v="Amazon"/>
    <s v="Amazon"/>
    <n v="3665.44"/>
    <n v="91504159.730000004"/>
    <n v="91504159.730000004"/>
    <s v="Dubai"/>
  </r>
  <r>
    <x v="1513"/>
    <x v="3"/>
    <x v="3"/>
    <x v="3"/>
    <x v="2"/>
    <x v="4"/>
    <x v="1512"/>
    <x v="2"/>
    <x v="1513"/>
    <x v="122"/>
    <x v="1305"/>
    <x v="175"/>
    <m/>
    <m/>
    <s v="Amazon"/>
    <s v="Amazon"/>
    <n v="99349.3"/>
    <n v="57542997.559999913"/>
    <n v="57542997.559999913"/>
    <s v="Riyadh"/>
  </r>
  <r>
    <x v="1514"/>
    <x v="7"/>
    <x v="0"/>
    <x v="7"/>
    <x v="1"/>
    <x v="4"/>
    <x v="1513"/>
    <x v="0"/>
    <x v="1514"/>
    <x v="66"/>
    <x v="1306"/>
    <x v="39"/>
    <m/>
    <m/>
    <s v="Jumia"/>
    <s v="Jum"/>
    <n v="99349.3"/>
    <n v="92327183.770000085"/>
    <n v="92327183.770000085"/>
    <s v="Riyadh"/>
  </r>
  <r>
    <x v="1515"/>
    <x v="7"/>
    <x v="0"/>
    <x v="7"/>
    <x v="2"/>
    <x v="1"/>
    <x v="1514"/>
    <x v="3"/>
    <x v="1515"/>
    <x v="266"/>
    <x v="1307"/>
    <x v="248"/>
    <m/>
    <m/>
    <s v="Amazon"/>
    <s v="Amazon"/>
    <n v="13290.4"/>
    <n v="92327183.770000085"/>
    <n v="92327183.770000085"/>
    <s v="Alexandria"/>
  </r>
  <r>
    <x v="1516"/>
    <x v="6"/>
    <x v="4"/>
    <x v="6"/>
    <x v="2"/>
    <x v="3"/>
    <x v="1515"/>
    <x v="0"/>
    <x v="1516"/>
    <x v="279"/>
    <x v="482"/>
    <x v="133"/>
    <m/>
    <m/>
    <s v="Amazon"/>
    <s v="Amazon"/>
    <n v="3665.44"/>
    <n v="31420413.200000018"/>
    <n v="31420413.200000018"/>
    <s v="Dubai"/>
  </r>
  <r>
    <x v="1517"/>
    <x v="3"/>
    <x v="3"/>
    <x v="3"/>
    <x v="0"/>
    <x v="3"/>
    <x v="1516"/>
    <x v="2"/>
    <x v="1517"/>
    <x v="64"/>
    <x v="1308"/>
    <x v="280"/>
    <m/>
    <m/>
    <s v="sq"/>
    <s v="sq"/>
    <n v="3665.44"/>
    <n v="57542997.559999913"/>
    <n v="57542997.559999913"/>
    <s v="Dubai"/>
  </r>
  <r>
    <x v="1518"/>
    <x v="4"/>
    <x v="0"/>
    <x v="4"/>
    <x v="1"/>
    <x v="0"/>
    <x v="1517"/>
    <x v="4"/>
    <x v="1518"/>
    <x v="232"/>
    <x v="1309"/>
    <x v="339"/>
    <m/>
    <m/>
    <s v="Jumia"/>
    <s v="Jum"/>
    <n v="16284.02"/>
    <n v="92327183.770000085"/>
    <n v="92327183.770000085"/>
    <s v="Cairo"/>
  </r>
  <r>
    <x v="1519"/>
    <x v="2"/>
    <x v="2"/>
    <x v="2"/>
    <x v="0"/>
    <x v="3"/>
    <x v="1518"/>
    <x v="0"/>
    <x v="1519"/>
    <x v="307"/>
    <x v="1310"/>
    <x v="119"/>
    <m/>
    <m/>
    <s v="sq"/>
    <s v="sq"/>
    <n v="3665.44"/>
    <n v="29200970.130000021"/>
    <n v="29200970.130000021"/>
    <s v="Dubai"/>
  </r>
  <r>
    <x v="1520"/>
    <x v="9"/>
    <x v="1"/>
    <x v="9"/>
    <x v="2"/>
    <x v="2"/>
    <x v="1519"/>
    <x v="1"/>
    <x v="1520"/>
    <x v="113"/>
    <x v="1311"/>
    <x v="82"/>
    <m/>
    <m/>
    <s v="Amazon"/>
    <s v="Amazon"/>
    <n v="26648.76"/>
    <n v="91504159.730000004"/>
    <n v="91504159.730000004"/>
    <s v="Casablanca"/>
  </r>
  <r>
    <x v="1521"/>
    <x v="8"/>
    <x v="3"/>
    <x v="8"/>
    <x v="2"/>
    <x v="2"/>
    <x v="1520"/>
    <x v="4"/>
    <x v="1521"/>
    <x v="220"/>
    <x v="1312"/>
    <x v="33"/>
    <m/>
    <m/>
    <s v="Amazon"/>
    <s v="Amazon"/>
    <n v="26648.76"/>
    <n v="57542997.559999913"/>
    <n v="57542997.559999913"/>
    <s v="Casablanca"/>
  </r>
  <r>
    <x v="1522"/>
    <x v="8"/>
    <x v="3"/>
    <x v="8"/>
    <x v="0"/>
    <x v="0"/>
    <x v="1521"/>
    <x v="0"/>
    <x v="1522"/>
    <x v="370"/>
    <x v="172"/>
    <x v="268"/>
    <m/>
    <m/>
    <s v="sq"/>
    <s v="sq"/>
    <n v="16284.02"/>
    <n v="57542997.559999913"/>
    <n v="57542997.559999913"/>
    <s v="Cairo"/>
  </r>
  <r>
    <x v="1523"/>
    <x v="9"/>
    <x v="1"/>
    <x v="9"/>
    <x v="2"/>
    <x v="5"/>
    <x v="1522"/>
    <x v="1"/>
    <x v="1523"/>
    <x v="319"/>
    <x v="576"/>
    <x v="170"/>
    <m/>
    <m/>
    <s v="Amazon"/>
    <s v="Amazon"/>
    <n v="27872.98"/>
    <n v="91504159.730000004"/>
    <n v="91504159.730000004"/>
    <s v="Giza"/>
  </r>
  <r>
    <x v="1524"/>
    <x v="9"/>
    <x v="1"/>
    <x v="9"/>
    <x v="1"/>
    <x v="5"/>
    <x v="1523"/>
    <x v="4"/>
    <x v="1524"/>
    <x v="363"/>
    <x v="631"/>
    <x v="229"/>
    <m/>
    <m/>
    <s v="Jumia"/>
    <s v="Jum"/>
    <n v="27872.98"/>
    <n v="91504159.730000004"/>
    <n v="91504159.730000004"/>
    <s v="Giza"/>
  </r>
  <r>
    <x v="1525"/>
    <x v="5"/>
    <x v="1"/>
    <x v="5"/>
    <x v="1"/>
    <x v="3"/>
    <x v="1524"/>
    <x v="0"/>
    <x v="1525"/>
    <x v="184"/>
    <x v="1313"/>
    <x v="315"/>
    <m/>
    <m/>
    <s v="Jumia"/>
    <s v="Jum"/>
    <n v="3665.44"/>
    <n v="91504159.730000004"/>
    <n v="91504159.730000004"/>
    <s v="Dubai"/>
  </r>
  <r>
    <x v="1526"/>
    <x v="4"/>
    <x v="0"/>
    <x v="4"/>
    <x v="2"/>
    <x v="2"/>
    <x v="1525"/>
    <x v="3"/>
    <x v="1526"/>
    <x v="141"/>
    <x v="1314"/>
    <x v="286"/>
    <m/>
    <m/>
    <s v="Amazon"/>
    <s v="Amazon"/>
    <n v="26648.76"/>
    <n v="92327183.770000085"/>
    <n v="92327183.770000085"/>
    <s v="Casablanca"/>
  </r>
  <r>
    <x v="1527"/>
    <x v="2"/>
    <x v="2"/>
    <x v="2"/>
    <x v="1"/>
    <x v="1"/>
    <x v="1526"/>
    <x v="4"/>
    <x v="1527"/>
    <x v="188"/>
    <x v="478"/>
    <x v="83"/>
    <m/>
    <m/>
    <s v="Jumia"/>
    <s v="Jum"/>
    <n v="13290.4"/>
    <n v="29200970.130000021"/>
    <n v="29200970.130000021"/>
    <s v="Alexandria"/>
  </r>
  <r>
    <x v="1528"/>
    <x v="9"/>
    <x v="1"/>
    <x v="9"/>
    <x v="1"/>
    <x v="0"/>
    <x v="1527"/>
    <x v="3"/>
    <x v="1528"/>
    <x v="120"/>
    <x v="385"/>
    <x v="276"/>
    <m/>
    <m/>
    <s v="Jumia"/>
    <s v="Jum"/>
    <n v="16284.02"/>
    <n v="91504159.730000004"/>
    <n v="91504159.730000004"/>
    <s v="Cairo"/>
  </r>
  <r>
    <x v="1529"/>
    <x v="4"/>
    <x v="0"/>
    <x v="4"/>
    <x v="0"/>
    <x v="1"/>
    <x v="1528"/>
    <x v="1"/>
    <x v="1529"/>
    <x v="82"/>
    <x v="1071"/>
    <x v="157"/>
    <m/>
    <m/>
    <s v="sq"/>
    <s v="sq"/>
    <n v="13290.4"/>
    <n v="92327183.770000085"/>
    <n v="92327183.770000085"/>
    <s v="Alexandria"/>
  </r>
  <r>
    <x v="1530"/>
    <x v="8"/>
    <x v="3"/>
    <x v="8"/>
    <x v="0"/>
    <x v="2"/>
    <x v="1529"/>
    <x v="3"/>
    <x v="1530"/>
    <x v="46"/>
    <x v="1315"/>
    <x v="21"/>
    <m/>
    <m/>
    <s v="sq"/>
    <s v="sq"/>
    <n v="26648.76"/>
    <n v="57542997.559999913"/>
    <n v="57542997.559999913"/>
    <s v="Casablanca"/>
  </r>
  <r>
    <x v="1531"/>
    <x v="1"/>
    <x v="1"/>
    <x v="1"/>
    <x v="0"/>
    <x v="3"/>
    <x v="1530"/>
    <x v="2"/>
    <x v="1531"/>
    <x v="73"/>
    <x v="1316"/>
    <x v="305"/>
    <m/>
    <m/>
    <s v="sq"/>
    <s v="sq"/>
    <n v="3665.44"/>
    <n v="91504159.730000004"/>
    <n v="91504159.730000004"/>
    <s v="Dubai"/>
  </r>
  <r>
    <x v="1532"/>
    <x v="6"/>
    <x v="4"/>
    <x v="6"/>
    <x v="2"/>
    <x v="4"/>
    <x v="1531"/>
    <x v="4"/>
    <x v="1532"/>
    <x v="371"/>
    <x v="320"/>
    <x v="226"/>
    <m/>
    <m/>
    <s v="Amazon"/>
    <s v="Amazon"/>
    <n v="99349.3"/>
    <n v="31420413.200000018"/>
    <n v="31420413.200000018"/>
    <s v="Riyadh"/>
  </r>
  <r>
    <x v="1533"/>
    <x v="3"/>
    <x v="3"/>
    <x v="3"/>
    <x v="1"/>
    <x v="1"/>
    <x v="1532"/>
    <x v="1"/>
    <x v="1533"/>
    <x v="301"/>
    <x v="1317"/>
    <x v="66"/>
    <m/>
    <m/>
    <s v="Jumia"/>
    <s v="Jum"/>
    <n v="13290.4"/>
    <n v="57542997.559999913"/>
    <n v="57542997.559999913"/>
    <s v="Alexandria"/>
  </r>
  <r>
    <x v="1534"/>
    <x v="5"/>
    <x v="1"/>
    <x v="5"/>
    <x v="0"/>
    <x v="0"/>
    <x v="1533"/>
    <x v="0"/>
    <x v="1534"/>
    <x v="209"/>
    <x v="903"/>
    <x v="225"/>
    <m/>
    <m/>
    <s v="sq"/>
    <s v="sq"/>
    <n v="16284.02"/>
    <n v="91504159.730000004"/>
    <n v="91504159.730000004"/>
    <s v="Cairo"/>
  </r>
  <r>
    <x v="1535"/>
    <x v="5"/>
    <x v="1"/>
    <x v="5"/>
    <x v="0"/>
    <x v="4"/>
    <x v="1534"/>
    <x v="0"/>
    <x v="1535"/>
    <x v="104"/>
    <x v="420"/>
    <x v="26"/>
    <m/>
    <m/>
    <s v="sq"/>
    <s v="sq"/>
    <n v="99349.3"/>
    <n v="91504159.730000004"/>
    <n v="91504159.730000004"/>
    <s v="Riyadh"/>
  </r>
  <r>
    <x v="1536"/>
    <x v="1"/>
    <x v="1"/>
    <x v="1"/>
    <x v="2"/>
    <x v="3"/>
    <x v="1535"/>
    <x v="3"/>
    <x v="1536"/>
    <x v="257"/>
    <x v="876"/>
    <x v="328"/>
    <m/>
    <m/>
    <s v="Amazon"/>
    <s v="Amazon"/>
    <n v="3665.44"/>
    <n v="91504159.730000004"/>
    <n v="91504159.730000004"/>
    <s v="Dubai"/>
  </r>
  <r>
    <x v="1537"/>
    <x v="7"/>
    <x v="0"/>
    <x v="7"/>
    <x v="1"/>
    <x v="5"/>
    <x v="1536"/>
    <x v="4"/>
    <x v="1537"/>
    <x v="53"/>
    <x v="1129"/>
    <x v="285"/>
    <m/>
    <m/>
    <s v="Jumia"/>
    <s v="Jum"/>
    <n v="27872.98"/>
    <n v="92327183.770000085"/>
    <n v="92327183.770000085"/>
    <s v="Giza"/>
  </r>
  <r>
    <x v="1538"/>
    <x v="5"/>
    <x v="1"/>
    <x v="5"/>
    <x v="2"/>
    <x v="3"/>
    <x v="1537"/>
    <x v="1"/>
    <x v="1538"/>
    <x v="51"/>
    <x v="1318"/>
    <x v="336"/>
    <m/>
    <m/>
    <s v="Amazon"/>
    <s v="Amazon"/>
    <n v="3665.44"/>
    <n v="91504159.730000004"/>
    <n v="91504159.730000004"/>
    <s v="Dubai"/>
  </r>
  <r>
    <x v="1539"/>
    <x v="4"/>
    <x v="0"/>
    <x v="4"/>
    <x v="2"/>
    <x v="3"/>
    <x v="1538"/>
    <x v="1"/>
    <x v="1539"/>
    <x v="96"/>
    <x v="1319"/>
    <x v="148"/>
    <m/>
    <m/>
    <s v="Amazon"/>
    <s v="Amazon"/>
    <n v="3665.44"/>
    <n v="92327183.770000085"/>
    <n v="92327183.770000085"/>
    <s v="Dubai"/>
  </r>
  <r>
    <x v="1540"/>
    <x v="2"/>
    <x v="2"/>
    <x v="2"/>
    <x v="1"/>
    <x v="4"/>
    <x v="1539"/>
    <x v="4"/>
    <x v="1540"/>
    <x v="57"/>
    <x v="1320"/>
    <x v="31"/>
    <m/>
    <m/>
    <s v="Jumia"/>
    <s v="Jum"/>
    <n v="99349.3"/>
    <n v="29200970.130000021"/>
    <n v="29200970.130000021"/>
    <s v="Riyadh"/>
  </r>
  <r>
    <x v="1541"/>
    <x v="9"/>
    <x v="1"/>
    <x v="9"/>
    <x v="0"/>
    <x v="0"/>
    <x v="1540"/>
    <x v="4"/>
    <x v="1541"/>
    <x v="216"/>
    <x v="657"/>
    <x v="232"/>
    <m/>
    <m/>
    <s v="sq"/>
    <s v="sq"/>
    <n v="16284.02"/>
    <n v="91504159.730000004"/>
    <n v="91504159.730000004"/>
    <s v="Cairo"/>
  </r>
  <r>
    <x v="1542"/>
    <x v="7"/>
    <x v="0"/>
    <x v="7"/>
    <x v="0"/>
    <x v="5"/>
    <x v="1541"/>
    <x v="2"/>
    <x v="1542"/>
    <x v="390"/>
    <x v="1321"/>
    <x v="36"/>
    <m/>
    <m/>
    <s v="sq"/>
    <s v="sq"/>
    <n v="27872.98"/>
    <n v="92327183.770000085"/>
    <n v="92327183.770000085"/>
    <s v="Giza"/>
  </r>
  <r>
    <x v="1543"/>
    <x v="0"/>
    <x v="0"/>
    <x v="0"/>
    <x v="0"/>
    <x v="5"/>
    <x v="1542"/>
    <x v="1"/>
    <x v="1543"/>
    <x v="361"/>
    <x v="1322"/>
    <x v="249"/>
    <m/>
    <m/>
    <s v="sq"/>
    <s v="sq"/>
    <n v="27872.98"/>
    <n v="92327183.770000085"/>
    <n v="92327183.770000085"/>
    <s v="Giza"/>
  </r>
  <r>
    <x v="1544"/>
    <x v="1"/>
    <x v="1"/>
    <x v="1"/>
    <x v="1"/>
    <x v="3"/>
    <x v="1543"/>
    <x v="1"/>
    <x v="1544"/>
    <x v="217"/>
    <x v="775"/>
    <x v="263"/>
    <m/>
    <m/>
    <s v="Jumia"/>
    <s v="Jum"/>
    <n v="3665.44"/>
    <n v="91504159.730000004"/>
    <n v="91504159.730000004"/>
    <s v="Dubai"/>
  </r>
  <r>
    <x v="1545"/>
    <x v="7"/>
    <x v="0"/>
    <x v="7"/>
    <x v="0"/>
    <x v="2"/>
    <x v="1544"/>
    <x v="3"/>
    <x v="1545"/>
    <x v="134"/>
    <x v="1323"/>
    <x v="118"/>
    <m/>
    <m/>
    <s v="sq"/>
    <s v="sq"/>
    <n v="26648.76"/>
    <n v="92327183.770000085"/>
    <n v="92327183.770000085"/>
    <s v="Casablanca"/>
  </r>
  <r>
    <x v="1546"/>
    <x v="4"/>
    <x v="0"/>
    <x v="4"/>
    <x v="2"/>
    <x v="3"/>
    <x v="1545"/>
    <x v="1"/>
    <x v="1546"/>
    <x v="108"/>
    <x v="1324"/>
    <x v="24"/>
    <m/>
    <m/>
    <s v="Amazon"/>
    <s v="Amazon"/>
    <n v="3665.44"/>
    <n v="92327183.770000085"/>
    <n v="92327183.770000085"/>
    <s v="Dubai"/>
  </r>
  <r>
    <x v="1547"/>
    <x v="3"/>
    <x v="3"/>
    <x v="3"/>
    <x v="2"/>
    <x v="0"/>
    <x v="1546"/>
    <x v="4"/>
    <x v="1547"/>
    <x v="362"/>
    <x v="1325"/>
    <x v="165"/>
    <m/>
    <m/>
    <s v="Amazon"/>
    <s v="Amazon"/>
    <n v="16284.02"/>
    <n v="57542997.559999913"/>
    <n v="57542997.559999913"/>
    <s v="Cairo"/>
  </r>
  <r>
    <x v="1548"/>
    <x v="3"/>
    <x v="3"/>
    <x v="3"/>
    <x v="1"/>
    <x v="1"/>
    <x v="1547"/>
    <x v="0"/>
    <x v="1548"/>
    <x v="231"/>
    <x v="1326"/>
    <x v="151"/>
    <m/>
    <m/>
    <s v="Jumia"/>
    <s v="Jum"/>
    <n v="13290.4"/>
    <n v="57542997.559999913"/>
    <n v="57542997.559999913"/>
    <s v="Alexandria"/>
  </r>
  <r>
    <x v="1549"/>
    <x v="1"/>
    <x v="1"/>
    <x v="1"/>
    <x v="2"/>
    <x v="0"/>
    <x v="1548"/>
    <x v="0"/>
    <x v="1549"/>
    <x v="276"/>
    <x v="1327"/>
    <x v="168"/>
    <m/>
    <m/>
    <s v="Amazon"/>
    <s v="Amazon"/>
    <n v="16284.02"/>
    <n v="91504159.730000004"/>
    <n v="91504159.730000004"/>
    <s v="Cairo"/>
  </r>
  <r>
    <x v="1550"/>
    <x v="1"/>
    <x v="1"/>
    <x v="1"/>
    <x v="2"/>
    <x v="3"/>
    <x v="1549"/>
    <x v="1"/>
    <x v="1550"/>
    <x v="56"/>
    <x v="1328"/>
    <x v="170"/>
    <m/>
    <m/>
    <s v="Amazon"/>
    <s v="Amazon"/>
    <n v="3665.44"/>
    <n v="91504159.730000004"/>
    <n v="91504159.730000004"/>
    <s v="Dubai"/>
  </r>
  <r>
    <x v="1551"/>
    <x v="9"/>
    <x v="1"/>
    <x v="9"/>
    <x v="2"/>
    <x v="3"/>
    <x v="1550"/>
    <x v="2"/>
    <x v="1551"/>
    <x v="162"/>
    <x v="17"/>
    <x v="225"/>
    <m/>
    <m/>
    <s v="Amazon"/>
    <s v="Amazon"/>
    <n v="3665.44"/>
    <n v="91504159.730000004"/>
    <n v="91504159.730000004"/>
    <s v="Dubai"/>
  </r>
  <r>
    <x v="1552"/>
    <x v="8"/>
    <x v="3"/>
    <x v="8"/>
    <x v="2"/>
    <x v="4"/>
    <x v="1551"/>
    <x v="2"/>
    <x v="1552"/>
    <x v="372"/>
    <x v="1329"/>
    <x v="133"/>
    <m/>
    <m/>
    <s v="Amazon"/>
    <s v="Amazon"/>
    <n v="99349.3"/>
    <n v="57542997.559999913"/>
    <n v="57542997.559999913"/>
    <s v="Riyadh"/>
  </r>
  <r>
    <x v="1553"/>
    <x v="7"/>
    <x v="0"/>
    <x v="7"/>
    <x v="2"/>
    <x v="4"/>
    <x v="1552"/>
    <x v="3"/>
    <x v="1553"/>
    <x v="363"/>
    <x v="356"/>
    <x v="318"/>
    <m/>
    <m/>
    <s v="Amazon"/>
    <s v="Amazon"/>
    <n v="99349.3"/>
    <n v="92327183.770000085"/>
    <n v="92327183.770000085"/>
    <s v="Riyadh"/>
  </r>
  <r>
    <x v="1554"/>
    <x v="4"/>
    <x v="0"/>
    <x v="4"/>
    <x v="0"/>
    <x v="3"/>
    <x v="1553"/>
    <x v="2"/>
    <x v="1554"/>
    <x v="135"/>
    <x v="1330"/>
    <x v="274"/>
    <m/>
    <m/>
    <s v="sq"/>
    <s v="sq"/>
    <n v="3665.44"/>
    <n v="92327183.770000085"/>
    <n v="92327183.770000085"/>
    <s v="Dubai"/>
  </r>
  <r>
    <x v="1555"/>
    <x v="3"/>
    <x v="3"/>
    <x v="3"/>
    <x v="2"/>
    <x v="2"/>
    <x v="1554"/>
    <x v="0"/>
    <x v="1555"/>
    <x v="52"/>
    <x v="1331"/>
    <x v="80"/>
    <m/>
    <m/>
    <s v="Amazon"/>
    <s v="Amazon"/>
    <n v="26648.76"/>
    <n v="57542997.559999913"/>
    <n v="57542997.559999913"/>
    <s v="Casablanca"/>
  </r>
  <r>
    <x v="1556"/>
    <x v="4"/>
    <x v="0"/>
    <x v="4"/>
    <x v="2"/>
    <x v="0"/>
    <x v="1555"/>
    <x v="0"/>
    <x v="1556"/>
    <x v="357"/>
    <x v="1332"/>
    <x v="28"/>
    <m/>
    <m/>
    <s v="Amazon"/>
    <s v="Amazon"/>
    <n v="16284.02"/>
    <n v="92327183.770000085"/>
    <n v="92327183.770000085"/>
    <s v="Cairo"/>
  </r>
  <r>
    <x v="1557"/>
    <x v="5"/>
    <x v="1"/>
    <x v="5"/>
    <x v="1"/>
    <x v="4"/>
    <x v="1556"/>
    <x v="3"/>
    <x v="1557"/>
    <x v="256"/>
    <x v="1333"/>
    <x v="23"/>
    <m/>
    <m/>
    <s v="Jumia"/>
    <s v="Jum"/>
    <n v="99349.3"/>
    <n v="91504159.730000004"/>
    <n v="91504159.730000004"/>
    <s v="Riyadh"/>
  </r>
  <r>
    <x v="1558"/>
    <x v="2"/>
    <x v="2"/>
    <x v="2"/>
    <x v="2"/>
    <x v="2"/>
    <x v="1557"/>
    <x v="4"/>
    <x v="1558"/>
    <x v="242"/>
    <x v="1334"/>
    <x v="223"/>
    <m/>
    <m/>
    <s v="Amazon"/>
    <s v="Amazon"/>
    <n v="26648.76"/>
    <n v="29200970.130000021"/>
    <n v="29200970.130000021"/>
    <s v="Casablanca"/>
  </r>
  <r>
    <x v="1559"/>
    <x v="4"/>
    <x v="0"/>
    <x v="4"/>
    <x v="0"/>
    <x v="5"/>
    <x v="1558"/>
    <x v="0"/>
    <x v="1559"/>
    <x v="266"/>
    <x v="1335"/>
    <x v="342"/>
    <m/>
    <m/>
    <s v="sq"/>
    <s v="sq"/>
    <n v="27872.98"/>
    <n v="92327183.770000085"/>
    <n v="92327183.770000085"/>
    <s v="Giza"/>
  </r>
  <r>
    <x v="1560"/>
    <x v="0"/>
    <x v="0"/>
    <x v="0"/>
    <x v="0"/>
    <x v="5"/>
    <x v="1559"/>
    <x v="4"/>
    <x v="1560"/>
    <x v="384"/>
    <x v="1336"/>
    <x v="138"/>
    <m/>
    <m/>
    <s v="sq"/>
    <s v="sq"/>
    <n v="27872.98"/>
    <n v="92327183.770000085"/>
    <n v="92327183.770000085"/>
    <s v="Giza"/>
  </r>
  <r>
    <x v="1561"/>
    <x v="1"/>
    <x v="1"/>
    <x v="1"/>
    <x v="2"/>
    <x v="2"/>
    <x v="1560"/>
    <x v="2"/>
    <x v="1561"/>
    <x v="321"/>
    <x v="485"/>
    <x v="278"/>
    <m/>
    <m/>
    <s v="Amazon"/>
    <s v="Amazon"/>
    <n v="26648.76"/>
    <n v="91504159.730000004"/>
    <n v="91504159.730000004"/>
    <s v="Casablanca"/>
  </r>
  <r>
    <x v="1562"/>
    <x v="5"/>
    <x v="1"/>
    <x v="5"/>
    <x v="0"/>
    <x v="5"/>
    <x v="1561"/>
    <x v="2"/>
    <x v="1562"/>
    <x v="135"/>
    <x v="1299"/>
    <x v="165"/>
    <m/>
    <m/>
    <s v="sq"/>
    <s v="sq"/>
    <n v="27872.98"/>
    <n v="91504159.730000004"/>
    <n v="91504159.730000004"/>
    <s v="Giza"/>
  </r>
  <r>
    <x v="1563"/>
    <x v="1"/>
    <x v="1"/>
    <x v="1"/>
    <x v="1"/>
    <x v="2"/>
    <x v="1562"/>
    <x v="4"/>
    <x v="1563"/>
    <x v="167"/>
    <x v="1337"/>
    <x v="244"/>
    <m/>
    <m/>
    <s v="Jumia"/>
    <s v="Jum"/>
    <n v="26648.76"/>
    <n v="91504159.730000004"/>
    <n v="91504159.730000004"/>
    <s v="Casablanca"/>
  </r>
  <r>
    <x v="1564"/>
    <x v="2"/>
    <x v="2"/>
    <x v="2"/>
    <x v="0"/>
    <x v="5"/>
    <x v="1563"/>
    <x v="1"/>
    <x v="1564"/>
    <x v="112"/>
    <x v="1338"/>
    <x v="47"/>
    <m/>
    <m/>
    <s v="sq"/>
    <s v="sq"/>
    <n v="27872.98"/>
    <n v="29200970.130000021"/>
    <n v="29200970.130000021"/>
    <s v="Giza"/>
  </r>
  <r>
    <x v="1565"/>
    <x v="4"/>
    <x v="0"/>
    <x v="4"/>
    <x v="0"/>
    <x v="4"/>
    <x v="1564"/>
    <x v="4"/>
    <x v="1565"/>
    <x v="51"/>
    <x v="1339"/>
    <x v="274"/>
    <m/>
    <m/>
    <s v="sq"/>
    <s v="sq"/>
    <n v="99349.3"/>
    <n v="92327183.770000085"/>
    <n v="92327183.770000085"/>
    <s v="Riyadh"/>
  </r>
  <r>
    <x v="1566"/>
    <x v="9"/>
    <x v="1"/>
    <x v="9"/>
    <x v="2"/>
    <x v="0"/>
    <x v="1565"/>
    <x v="4"/>
    <x v="1566"/>
    <x v="42"/>
    <x v="1340"/>
    <x v="191"/>
    <m/>
    <m/>
    <s v="Amazon"/>
    <s v="Amazon"/>
    <n v="16284.02"/>
    <n v="91504159.730000004"/>
    <n v="91504159.730000004"/>
    <s v="Cairo"/>
  </r>
  <r>
    <x v="1567"/>
    <x v="6"/>
    <x v="4"/>
    <x v="6"/>
    <x v="1"/>
    <x v="0"/>
    <x v="1566"/>
    <x v="3"/>
    <x v="1567"/>
    <x v="111"/>
    <x v="1341"/>
    <x v="204"/>
    <m/>
    <m/>
    <s v="Jumia"/>
    <s v="Jum"/>
    <n v="16284.02"/>
    <n v="31420413.200000018"/>
    <n v="31420413.200000018"/>
    <s v="Cairo"/>
  </r>
  <r>
    <x v="1568"/>
    <x v="5"/>
    <x v="1"/>
    <x v="5"/>
    <x v="2"/>
    <x v="5"/>
    <x v="1567"/>
    <x v="0"/>
    <x v="1568"/>
    <x v="107"/>
    <x v="1342"/>
    <x v="155"/>
    <m/>
    <m/>
    <s v="Amazon"/>
    <s v="Amazon"/>
    <n v="27872.98"/>
    <n v="91504159.730000004"/>
    <n v="91504159.730000004"/>
    <s v="Giza"/>
  </r>
  <r>
    <x v="1569"/>
    <x v="6"/>
    <x v="4"/>
    <x v="6"/>
    <x v="1"/>
    <x v="5"/>
    <x v="1568"/>
    <x v="2"/>
    <x v="1569"/>
    <x v="52"/>
    <x v="1343"/>
    <x v="230"/>
    <m/>
    <m/>
    <s v="Jumia"/>
    <s v="Jum"/>
    <n v="27872.98"/>
    <n v="31420413.200000018"/>
    <n v="31420413.200000018"/>
    <s v="Giza"/>
  </r>
  <r>
    <x v="1570"/>
    <x v="1"/>
    <x v="1"/>
    <x v="1"/>
    <x v="1"/>
    <x v="2"/>
    <x v="1569"/>
    <x v="1"/>
    <x v="1570"/>
    <x v="314"/>
    <x v="1"/>
    <x v="331"/>
    <m/>
    <m/>
    <s v="Jumia"/>
    <s v="Jum"/>
    <n v="26648.76"/>
    <n v="91504159.730000004"/>
    <n v="91504159.730000004"/>
    <s v="Casablanca"/>
  </r>
  <r>
    <x v="1571"/>
    <x v="2"/>
    <x v="2"/>
    <x v="2"/>
    <x v="2"/>
    <x v="2"/>
    <x v="1570"/>
    <x v="4"/>
    <x v="1571"/>
    <x v="173"/>
    <x v="1344"/>
    <x v="196"/>
    <m/>
    <m/>
    <s v="Amazon"/>
    <s v="Amazon"/>
    <n v="26648.76"/>
    <n v="29200970.130000021"/>
    <n v="29200970.130000021"/>
    <s v="Casablanca"/>
  </r>
  <r>
    <x v="1572"/>
    <x v="9"/>
    <x v="1"/>
    <x v="9"/>
    <x v="1"/>
    <x v="1"/>
    <x v="1571"/>
    <x v="1"/>
    <x v="1572"/>
    <x v="26"/>
    <x v="1345"/>
    <x v="150"/>
    <m/>
    <m/>
    <s v="Jumia"/>
    <s v="Jum"/>
    <n v="13290.4"/>
    <n v="91504159.730000004"/>
    <n v="91504159.730000004"/>
    <s v="Alexandria"/>
  </r>
  <r>
    <x v="1573"/>
    <x v="0"/>
    <x v="0"/>
    <x v="0"/>
    <x v="2"/>
    <x v="4"/>
    <x v="1572"/>
    <x v="3"/>
    <x v="1573"/>
    <x v="338"/>
    <x v="1346"/>
    <x v="166"/>
    <m/>
    <m/>
    <s v="Amazon"/>
    <s v="Amazon"/>
    <n v="99349.3"/>
    <n v="92327183.770000085"/>
    <n v="92327183.770000085"/>
    <s v="Riyadh"/>
  </r>
  <r>
    <x v="1574"/>
    <x v="3"/>
    <x v="3"/>
    <x v="3"/>
    <x v="1"/>
    <x v="3"/>
    <x v="1573"/>
    <x v="3"/>
    <x v="1574"/>
    <x v="147"/>
    <x v="1347"/>
    <x v="233"/>
    <m/>
    <m/>
    <s v="Jumia"/>
    <s v="Jum"/>
    <n v="3665.44"/>
    <n v="57542997.559999913"/>
    <n v="57542997.559999913"/>
    <s v="Dubai"/>
  </r>
  <r>
    <x v="1575"/>
    <x v="4"/>
    <x v="0"/>
    <x v="4"/>
    <x v="2"/>
    <x v="4"/>
    <x v="1574"/>
    <x v="4"/>
    <x v="1575"/>
    <x v="214"/>
    <x v="1348"/>
    <x v="103"/>
    <m/>
    <m/>
    <s v="Amazon"/>
    <s v="Amazon"/>
    <n v="99349.3"/>
    <n v="92327183.770000085"/>
    <n v="92327183.770000085"/>
    <s v="Riyadh"/>
  </r>
  <r>
    <x v="1576"/>
    <x v="3"/>
    <x v="3"/>
    <x v="3"/>
    <x v="0"/>
    <x v="0"/>
    <x v="1575"/>
    <x v="0"/>
    <x v="1576"/>
    <x v="68"/>
    <x v="908"/>
    <x v="277"/>
    <m/>
    <m/>
    <s v="sq"/>
    <s v="sq"/>
    <n v="16284.02"/>
    <n v="57542997.559999913"/>
    <n v="57542997.559999913"/>
    <s v="Cairo"/>
  </r>
  <r>
    <x v="1577"/>
    <x v="6"/>
    <x v="4"/>
    <x v="6"/>
    <x v="2"/>
    <x v="1"/>
    <x v="1576"/>
    <x v="3"/>
    <x v="1577"/>
    <x v="391"/>
    <x v="1349"/>
    <x v="146"/>
    <m/>
    <m/>
    <s v="Amazon"/>
    <s v="Amazon"/>
    <n v="13290.4"/>
    <n v="31420413.200000018"/>
    <n v="31420413.200000018"/>
    <s v="Alexandria"/>
  </r>
  <r>
    <x v="1578"/>
    <x v="5"/>
    <x v="1"/>
    <x v="5"/>
    <x v="2"/>
    <x v="2"/>
    <x v="1577"/>
    <x v="0"/>
    <x v="1578"/>
    <x v="336"/>
    <x v="1350"/>
    <x v="221"/>
    <m/>
    <m/>
    <s v="Amazon"/>
    <s v="Amazon"/>
    <n v="26648.76"/>
    <n v="91504159.730000004"/>
    <n v="91504159.730000004"/>
    <s v="Casablanca"/>
  </r>
  <r>
    <x v="1579"/>
    <x v="3"/>
    <x v="3"/>
    <x v="3"/>
    <x v="2"/>
    <x v="4"/>
    <x v="1578"/>
    <x v="1"/>
    <x v="1579"/>
    <x v="371"/>
    <x v="1351"/>
    <x v="193"/>
    <m/>
    <m/>
    <s v="Amazon"/>
    <s v="Amazon"/>
    <n v="99349.3"/>
    <n v="57542997.559999913"/>
    <n v="57542997.559999913"/>
    <s v="Riyadh"/>
  </r>
  <r>
    <x v="1580"/>
    <x v="2"/>
    <x v="2"/>
    <x v="2"/>
    <x v="0"/>
    <x v="1"/>
    <x v="1579"/>
    <x v="1"/>
    <x v="1580"/>
    <x v="259"/>
    <x v="1352"/>
    <x v="16"/>
    <m/>
    <m/>
    <s v="sq"/>
    <s v="sq"/>
    <n v="13290.4"/>
    <n v="29200970.130000021"/>
    <n v="29200970.130000021"/>
    <s v="Alexandria"/>
  </r>
  <r>
    <x v="1581"/>
    <x v="1"/>
    <x v="1"/>
    <x v="1"/>
    <x v="0"/>
    <x v="1"/>
    <x v="1580"/>
    <x v="3"/>
    <x v="1581"/>
    <x v="237"/>
    <x v="61"/>
    <x v="70"/>
    <m/>
    <m/>
    <s v="sq"/>
    <s v="sq"/>
    <n v="13290.4"/>
    <n v="91504159.730000004"/>
    <n v="91504159.730000004"/>
    <s v="Alexandria"/>
  </r>
  <r>
    <x v="1582"/>
    <x v="3"/>
    <x v="3"/>
    <x v="3"/>
    <x v="0"/>
    <x v="0"/>
    <x v="1581"/>
    <x v="4"/>
    <x v="1582"/>
    <x v="192"/>
    <x v="1353"/>
    <x v="253"/>
    <m/>
    <m/>
    <s v="sq"/>
    <s v="sq"/>
    <n v="16284.02"/>
    <n v="57542997.559999913"/>
    <n v="57542997.559999913"/>
    <s v="Cairo"/>
  </r>
  <r>
    <x v="1583"/>
    <x v="8"/>
    <x v="3"/>
    <x v="8"/>
    <x v="1"/>
    <x v="2"/>
    <x v="1582"/>
    <x v="1"/>
    <x v="1583"/>
    <x v="238"/>
    <x v="611"/>
    <x v="204"/>
    <m/>
    <m/>
    <s v="Jumia"/>
    <s v="Jum"/>
    <n v="26648.76"/>
    <n v="57542997.559999913"/>
    <n v="57542997.559999913"/>
    <s v="Casablanca"/>
  </r>
  <r>
    <x v="1584"/>
    <x v="5"/>
    <x v="1"/>
    <x v="5"/>
    <x v="1"/>
    <x v="1"/>
    <x v="1583"/>
    <x v="2"/>
    <x v="1584"/>
    <x v="29"/>
    <x v="422"/>
    <x v="31"/>
    <m/>
    <m/>
    <s v="Jumia"/>
    <s v="Jum"/>
    <n v="13290.4"/>
    <n v="91504159.730000004"/>
    <n v="91504159.730000004"/>
    <s v="Alexandria"/>
  </r>
  <r>
    <x v="1585"/>
    <x v="9"/>
    <x v="1"/>
    <x v="9"/>
    <x v="2"/>
    <x v="5"/>
    <x v="1584"/>
    <x v="2"/>
    <x v="1585"/>
    <x v="208"/>
    <x v="1354"/>
    <x v="104"/>
    <m/>
    <m/>
    <s v="Amazon"/>
    <s v="Amazon"/>
    <n v="27872.98"/>
    <n v="91504159.730000004"/>
    <n v="91504159.730000004"/>
    <s v="Giza"/>
  </r>
  <r>
    <x v="1586"/>
    <x v="3"/>
    <x v="3"/>
    <x v="3"/>
    <x v="0"/>
    <x v="2"/>
    <x v="1585"/>
    <x v="2"/>
    <x v="1586"/>
    <x v="282"/>
    <x v="863"/>
    <x v="243"/>
    <m/>
    <m/>
    <s v="sq"/>
    <s v="sq"/>
    <n v="26648.76"/>
    <n v="57542997.559999913"/>
    <n v="57542997.559999913"/>
    <s v="Casablanca"/>
  </r>
  <r>
    <x v="1587"/>
    <x v="1"/>
    <x v="1"/>
    <x v="1"/>
    <x v="0"/>
    <x v="0"/>
    <x v="1586"/>
    <x v="3"/>
    <x v="1587"/>
    <x v="339"/>
    <x v="1355"/>
    <x v="44"/>
    <m/>
    <m/>
    <s v="sq"/>
    <s v="sq"/>
    <n v="16284.02"/>
    <n v="91504159.730000004"/>
    <n v="91504159.730000004"/>
    <s v="Cairo"/>
  </r>
  <r>
    <x v="1588"/>
    <x v="4"/>
    <x v="0"/>
    <x v="4"/>
    <x v="2"/>
    <x v="2"/>
    <x v="1587"/>
    <x v="0"/>
    <x v="1588"/>
    <x v="351"/>
    <x v="1356"/>
    <x v="128"/>
    <m/>
    <m/>
    <s v="Amazon"/>
    <s v="Amazon"/>
    <n v="26648.76"/>
    <n v="92327183.770000085"/>
    <n v="92327183.770000085"/>
    <s v="Casablanca"/>
  </r>
  <r>
    <x v="1589"/>
    <x v="5"/>
    <x v="1"/>
    <x v="5"/>
    <x v="1"/>
    <x v="5"/>
    <x v="1588"/>
    <x v="0"/>
    <x v="1589"/>
    <x v="149"/>
    <x v="1357"/>
    <x v="276"/>
    <m/>
    <m/>
    <s v="Jumia"/>
    <s v="Jum"/>
    <n v="27872.98"/>
    <n v="91504159.730000004"/>
    <n v="91504159.730000004"/>
    <s v="Giza"/>
  </r>
  <r>
    <x v="1590"/>
    <x v="5"/>
    <x v="1"/>
    <x v="5"/>
    <x v="1"/>
    <x v="3"/>
    <x v="1589"/>
    <x v="1"/>
    <x v="1590"/>
    <x v="368"/>
    <x v="852"/>
    <x v="78"/>
    <m/>
    <m/>
    <s v="Jumia"/>
    <s v="Jum"/>
    <n v="3665.44"/>
    <n v="91504159.730000004"/>
    <n v="91504159.730000004"/>
    <s v="Dubai"/>
  </r>
  <r>
    <x v="1591"/>
    <x v="9"/>
    <x v="1"/>
    <x v="9"/>
    <x v="1"/>
    <x v="1"/>
    <x v="1590"/>
    <x v="3"/>
    <x v="1591"/>
    <x v="239"/>
    <x v="1358"/>
    <x v="83"/>
    <m/>
    <m/>
    <s v="Jumia"/>
    <s v="Jum"/>
    <n v="13290.4"/>
    <n v="91504159.730000004"/>
    <n v="91504159.730000004"/>
    <s v="Alexandria"/>
  </r>
  <r>
    <x v="1592"/>
    <x v="6"/>
    <x v="4"/>
    <x v="6"/>
    <x v="0"/>
    <x v="1"/>
    <x v="1591"/>
    <x v="3"/>
    <x v="1592"/>
    <x v="352"/>
    <x v="1359"/>
    <x v="320"/>
    <m/>
    <m/>
    <s v="sq"/>
    <s v="sq"/>
    <n v="13290.4"/>
    <n v="31420413.200000018"/>
    <n v="31420413.200000018"/>
    <s v="Alexandria"/>
  </r>
  <r>
    <x v="1593"/>
    <x v="7"/>
    <x v="0"/>
    <x v="7"/>
    <x v="0"/>
    <x v="0"/>
    <x v="1592"/>
    <x v="2"/>
    <x v="1593"/>
    <x v="220"/>
    <x v="1360"/>
    <x v="264"/>
    <m/>
    <m/>
    <s v="sq"/>
    <s v="sq"/>
    <n v="16284.02"/>
    <n v="92327183.770000085"/>
    <n v="92327183.770000085"/>
    <s v="Cairo"/>
  </r>
  <r>
    <x v="1594"/>
    <x v="7"/>
    <x v="0"/>
    <x v="7"/>
    <x v="1"/>
    <x v="3"/>
    <x v="1593"/>
    <x v="0"/>
    <x v="1594"/>
    <x v="341"/>
    <x v="1361"/>
    <x v="191"/>
    <m/>
    <m/>
    <s v="Jumia"/>
    <s v="Jum"/>
    <n v="3665.44"/>
    <n v="92327183.770000085"/>
    <n v="92327183.770000085"/>
    <s v="Dubai"/>
  </r>
  <r>
    <x v="1595"/>
    <x v="5"/>
    <x v="1"/>
    <x v="5"/>
    <x v="2"/>
    <x v="4"/>
    <x v="1594"/>
    <x v="4"/>
    <x v="1595"/>
    <x v="87"/>
    <x v="1362"/>
    <x v="46"/>
    <m/>
    <m/>
    <s v="Amazon"/>
    <s v="Amazon"/>
    <n v="99349.3"/>
    <n v="91504159.730000004"/>
    <n v="91504159.730000004"/>
    <s v="Riyadh"/>
  </r>
  <r>
    <x v="1596"/>
    <x v="6"/>
    <x v="4"/>
    <x v="6"/>
    <x v="1"/>
    <x v="1"/>
    <x v="1595"/>
    <x v="1"/>
    <x v="1596"/>
    <x v="315"/>
    <x v="1363"/>
    <x v="329"/>
    <m/>
    <m/>
    <s v="Jumia"/>
    <s v="Jum"/>
    <n v="13290.4"/>
    <n v="31420413.200000018"/>
    <n v="31420413.200000018"/>
    <s v="Alexandria"/>
  </r>
  <r>
    <x v="1597"/>
    <x v="5"/>
    <x v="1"/>
    <x v="5"/>
    <x v="0"/>
    <x v="5"/>
    <x v="1596"/>
    <x v="3"/>
    <x v="1597"/>
    <x v="392"/>
    <x v="1364"/>
    <x v="140"/>
    <m/>
    <m/>
    <s v="sq"/>
    <s v="sq"/>
    <n v="27872.98"/>
    <n v="91504159.730000004"/>
    <n v="91504159.730000004"/>
    <s v="Giza"/>
  </r>
  <r>
    <x v="1598"/>
    <x v="1"/>
    <x v="1"/>
    <x v="1"/>
    <x v="1"/>
    <x v="0"/>
    <x v="1597"/>
    <x v="3"/>
    <x v="1598"/>
    <x v="80"/>
    <x v="1365"/>
    <x v="88"/>
    <m/>
    <m/>
    <s v="Jumia"/>
    <s v="Jum"/>
    <n v="16284.02"/>
    <n v="91504159.730000004"/>
    <n v="91504159.730000004"/>
    <s v="Cairo"/>
  </r>
  <r>
    <x v="1599"/>
    <x v="3"/>
    <x v="3"/>
    <x v="3"/>
    <x v="2"/>
    <x v="5"/>
    <x v="1598"/>
    <x v="4"/>
    <x v="1599"/>
    <x v="233"/>
    <x v="1366"/>
    <x v="20"/>
    <m/>
    <m/>
    <s v="Amazon"/>
    <s v="Amazon"/>
    <n v="27872.98"/>
    <n v="57542997.559999913"/>
    <n v="57542997.559999913"/>
    <s v="Giza"/>
  </r>
  <r>
    <x v="1600"/>
    <x v="0"/>
    <x v="0"/>
    <x v="0"/>
    <x v="0"/>
    <x v="2"/>
    <x v="1599"/>
    <x v="2"/>
    <x v="1600"/>
    <x v="184"/>
    <x v="549"/>
    <x v="243"/>
    <m/>
    <m/>
    <s v="sq"/>
    <s v="sq"/>
    <n v="26648.76"/>
    <n v="92327183.770000085"/>
    <n v="92327183.770000085"/>
    <s v="Casablanca"/>
  </r>
  <r>
    <x v="1601"/>
    <x v="1"/>
    <x v="1"/>
    <x v="1"/>
    <x v="2"/>
    <x v="5"/>
    <x v="1600"/>
    <x v="4"/>
    <x v="1601"/>
    <x v="380"/>
    <x v="441"/>
    <x v="45"/>
    <m/>
    <m/>
    <s v="Amazon"/>
    <s v="Amazon"/>
    <n v="27872.98"/>
    <n v="91504159.730000004"/>
    <n v="91504159.730000004"/>
    <s v="Giza"/>
  </r>
  <r>
    <x v="1602"/>
    <x v="9"/>
    <x v="1"/>
    <x v="9"/>
    <x v="1"/>
    <x v="3"/>
    <x v="1601"/>
    <x v="4"/>
    <x v="1602"/>
    <x v="382"/>
    <x v="1367"/>
    <x v="139"/>
    <m/>
    <m/>
    <s v="Jumia"/>
    <s v="Jum"/>
    <n v="3665.44"/>
    <n v="91504159.730000004"/>
    <n v="91504159.730000004"/>
    <s v="Dubai"/>
  </r>
  <r>
    <x v="1603"/>
    <x v="2"/>
    <x v="2"/>
    <x v="2"/>
    <x v="1"/>
    <x v="1"/>
    <x v="1602"/>
    <x v="4"/>
    <x v="1603"/>
    <x v="248"/>
    <x v="216"/>
    <x v="182"/>
    <m/>
    <m/>
    <s v="Jumia"/>
    <s v="Jum"/>
    <n v="13290.4"/>
    <n v="29200970.130000021"/>
    <n v="29200970.130000021"/>
    <s v="Alexandria"/>
  </r>
  <r>
    <x v="1604"/>
    <x v="8"/>
    <x v="3"/>
    <x v="8"/>
    <x v="1"/>
    <x v="5"/>
    <x v="1603"/>
    <x v="2"/>
    <x v="1604"/>
    <x v="46"/>
    <x v="1368"/>
    <x v="98"/>
    <m/>
    <m/>
    <s v="Jumia"/>
    <s v="Jum"/>
    <n v="27872.98"/>
    <n v="57542997.559999913"/>
    <n v="57542997.559999913"/>
    <s v="Giza"/>
  </r>
  <r>
    <x v="1605"/>
    <x v="3"/>
    <x v="3"/>
    <x v="3"/>
    <x v="1"/>
    <x v="5"/>
    <x v="1604"/>
    <x v="3"/>
    <x v="1605"/>
    <x v="30"/>
    <x v="1369"/>
    <x v="275"/>
    <m/>
    <m/>
    <s v="Jumia"/>
    <s v="Jum"/>
    <n v="27872.98"/>
    <n v="57542997.559999913"/>
    <n v="57542997.559999913"/>
    <s v="Giza"/>
  </r>
  <r>
    <x v="1606"/>
    <x v="8"/>
    <x v="3"/>
    <x v="8"/>
    <x v="1"/>
    <x v="3"/>
    <x v="1605"/>
    <x v="4"/>
    <x v="1606"/>
    <x v="219"/>
    <x v="1370"/>
    <x v="56"/>
    <m/>
    <m/>
    <s v="Jumia"/>
    <s v="Jum"/>
    <n v="3665.44"/>
    <n v="57542997.559999913"/>
    <n v="57542997.559999913"/>
    <s v="Dubai"/>
  </r>
  <r>
    <x v="1607"/>
    <x v="9"/>
    <x v="1"/>
    <x v="9"/>
    <x v="0"/>
    <x v="1"/>
    <x v="1606"/>
    <x v="2"/>
    <x v="1607"/>
    <x v="148"/>
    <x v="1173"/>
    <x v="278"/>
    <m/>
    <m/>
    <s v="sq"/>
    <s v="sq"/>
    <n v="13290.4"/>
    <n v="91504159.730000004"/>
    <n v="91504159.730000004"/>
    <s v="Alexandria"/>
  </r>
  <r>
    <x v="1608"/>
    <x v="7"/>
    <x v="0"/>
    <x v="7"/>
    <x v="0"/>
    <x v="3"/>
    <x v="1607"/>
    <x v="2"/>
    <x v="1608"/>
    <x v="24"/>
    <x v="1371"/>
    <x v="140"/>
    <m/>
    <m/>
    <s v="sq"/>
    <s v="sq"/>
    <n v="3665.44"/>
    <n v="92327183.770000085"/>
    <n v="92327183.770000085"/>
    <s v="Dubai"/>
  </r>
  <r>
    <x v="1609"/>
    <x v="9"/>
    <x v="1"/>
    <x v="9"/>
    <x v="0"/>
    <x v="2"/>
    <x v="1608"/>
    <x v="0"/>
    <x v="1609"/>
    <x v="263"/>
    <x v="1302"/>
    <x v="249"/>
    <m/>
    <m/>
    <s v="sq"/>
    <s v="sq"/>
    <n v="26648.76"/>
    <n v="91504159.730000004"/>
    <n v="91504159.730000004"/>
    <s v="Casablanca"/>
  </r>
  <r>
    <x v="1610"/>
    <x v="5"/>
    <x v="1"/>
    <x v="5"/>
    <x v="2"/>
    <x v="2"/>
    <x v="1609"/>
    <x v="1"/>
    <x v="1610"/>
    <x v="113"/>
    <x v="1372"/>
    <x v="166"/>
    <m/>
    <m/>
    <s v="Amazon"/>
    <s v="Amazon"/>
    <n v="26648.76"/>
    <n v="91504159.730000004"/>
    <n v="91504159.730000004"/>
    <s v="Casablanca"/>
  </r>
  <r>
    <x v="1611"/>
    <x v="0"/>
    <x v="0"/>
    <x v="0"/>
    <x v="2"/>
    <x v="2"/>
    <x v="1610"/>
    <x v="1"/>
    <x v="1611"/>
    <x v="45"/>
    <x v="1373"/>
    <x v="335"/>
    <m/>
    <m/>
    <s v="Amazon"/>
    <s v="Amazon"/>
    <n v="26648.76"/>
    <n v="92327183.770000085"/>
    <n v="92327183.770000085"/>
    <s v="Casablanca"/>
  </r>
  <r>
    <x v="1612"/>
    <x v="6"/>
    <x v="4"/>
    <x v="6"/>
    <x v="1"/>
    <x v="4"/>
    <x v="1611"/>
    <x v="2"/>
    <x v="1612"/>
    <x v="40"/>
    <x v="1374"/>
    <x v="305"/>
    <m/>
    <m/>
    <s v="Jumia"/>
    <s v="Jum"/>
    <n v="99349.3"/>
    <n v="31420413.200000018"/>
    <n v="31420413.200000018"/>
    <s v="Riyadh"/>
  </r>
  <r>
    <x v="1613"/>
    <x v="1"/>
    <x v="1"/>
    <x v="1"/>
    <x v="2"/>
    <x v="5"/>
    <x v="1612"/>
    <x v="0"/>
    <x v="1613"/>
    <x v="213"/>
    <x v="1375"/>
    <x v="43"/>
    <m/>
    <m/>
    <s v="Amazon"/>
    <s v="Amazon"/>
    <n v="27872.98"/>
    <n v="91504159.730000004"/>
    <n v="91504159.730000004"/>
    <s v="Giza"/>
  </r>
  <r>
    <x v="1614"/>
    <x v="2"/>
    <x v="2"/>
    <x v="2"/>
    <x v="1"/>
    <x v="0"/>
    <x v="1613"/>
    <x v="0"/>
    <x v="1614"/>
    <x v="248"/>
    <x v="1376"/>
    <x v="145"/>
    <m/>
    <m/>
    <s v="Jumia"/>
    <s v="Jum"/>
    <n v="16284.02"/>
    <n v="29200970.130000021"/>
    <n v="29200970.130000021"/>
    <s v="Cairo"/>
  </r>
  <r>
    <x v="1615"/>
    <x v="7"/>
    <x v="0"/>
    <x v="7"/>
    <x v="1"/>
    <x v="2"/>
    <x v="1614"/>
    <x v="2"/>
    <x v="1615"/>
    <x v="171"/>
    <x v="1377"/>
    <x v="278"/>
    <m/>
    <m/>
    <s v="Jumia"/>
    <s v="Jum"/>
    <n v="26648.76"/>
    <n v="92327183.770000085"/>
    <n v="92327183.770000085"/>
    <s v="Casablanca"/>
  </r>
  <r>
    <x v="1616"/>
    <x v="8"/>
    <x v="3"/>
    <x v="8"/>
    <x v="2"/>
    <x v="4"/>
    <x v="1615"/>
    <x v="2"/>
    <x v="1616"/>
    <x v="15"/>
    <x v="1378"/>
    <x v="216"/>
    <m/>
    <m/>
    <s v="Amazon"/>
    <s v="Amazon"/>
    <n v="99349.3"/>
    <n v="57542997.559999913"/>
    <n v="57542997.559999913"/>
    <s v="Riyadh"/>
  </r>
  <r>
    <x v="1617"/>
    <x v="2"/>
    <x v="2"/>
    <x v="2"/>
    <x v="2"/>
    <x v="4"/>
    <x v="1616"/>
    <x v="0"/>
    <x v="1617"/>
    <x v="159"/>
    <x v="1379"/>
    <x v="190"/>
    <m/>
    <m/>
    <s v="Amazon"/>
    <s v="Amazon"/>
    <n v="99349.3"/>
    <n v="29200970.130000021"/>
    <n v="29200970.130000021"/>
    <s v="Riyadh"/>
  </r>
  <r>
    <x v="1618"/>
    <x v="0"/>
    <x v="0"/>
    <x v="0"/>
    <x v="2"/>
    <x v="1"/>
    <x v="1617"/>
    <x v="3"/>
    <x v="1618"/>
    <x v="231"/>
    <x v="1380"/>
    <x v="78"/>
    <m/>
    <m/>
    <s v="Amazon"/>
    <s v="Amazon"/>
    <n v="13290.4"/>
    <n v="92327183.770000085"/>
    <n v="92327183.770000085"/>
    <s v="Alexandria"/>
  </r>
  <r>
    <x v="1619"/>
    <x v="1"/>
    <x v="1"/>
    <x v="1"/>
    <x v="2"/>
    <x v="4"/>
    <x v="1618"/>
    <x v="2"/>
    <x v="1619"/>
    <x v="231"/>
    <x v="1381"/>
    <x v="129"/>
    <m/>
    <m/>
    <s v="Amazon"/>
    <s v="Amazon"/>
    <n v="99349.3"/>
    <n v="91504159.730000004"/>
    <n v="91504159.730000004"/>
    <s v="Riyadh"/>
  </r>
  <r>
    <x v="1620"/>
    <x v="2"/>
    <x v="2"/>
    <x v="2"/>
    <x v="0"/>
    <x v="4"/>
    <x v="1619"/>
    <x v="2"/>
    <x v="1620"/>
    <x v="323"/>
    <x v="1382"/>
    <x v="25"/>
    <m/>
    <m/>
    <s v="sq"/>
    <s v="sq"/>
    <n v="99349.3"/>
    <n v="29200970.130000021"/>
    <n v="29200970.130000021"/>
    <s v="Riyadh"/>
  </r>
  <r>
    <x v="1621"/>
    <x v="3"/>
    <x v="3"/>
    <x v="3"/>
    <x v="0"/>
    <x v="5"/>
    <x v="1620"/>
    <x v="1"/>
    <x v="1621"/>
    <x v="29"/>
    <x v="1383"/>
    <x v="202"/>
    <m/>
    <m/>
    <s v="sq"/>
    <s v="sq"/>
    <n v="27872.98"/>
    <n v="57542997.559999913"/>
    <n v="57542997.559999913"/>
    <s v="Giza"/>
  </r>
  <r>
    <x v="1622"/>
    <x v="2"/>
    <x v="2"/>
    <x v="2"/>
    <x v="0"/>
    <x v="5"/>
    <x v="1621"/>
    <x v="1"/>
    <x v="1622"/>
    <x v="235"/>
    <x v="1384"/>
    <x v="274"/>
    <m/>
    <m/>
    <s v="sq"/>
    <s v="sq"/>
    <n v="27872.98"/>
    <n v="29200970.130000021"/>
    <n v="29200970.130000021"/>
    <s v="Giza"/>
  </r>
  <r>
    <x v="1623"/>
    <x v="4"/>
    <x v="0"/>
    <x v="4"/>
    <x v="0"/>
    <x v="3"/>
    <x v="1622"/>
    <x v="0"/>
    <x v="1623"/>
    <x v="90"/>
    <x v="1385"/>
    <x v="117"/>
    <m/>
    <m/>
    <s v="sq"/>
    <s v="sq"/>
    <n v="3665.44"/>
    <n v="92327183.770000085"/>
    <n v="92327183.770000085"/>
    <s v="Dubai"/>
  </r>
  <r>
    <x v="1624"/>
    <x v="9"/>
    <x v="1"/>
    <x v="9"/>
    <x v="2"/>
    <x v="3"/>
    <x v="1623"/>
    <x v="4"/>
    <x v="1624"/>
    <x v="88"/>
    <x v="1386"/>
    <x v="120"/>
    <m/>
    <m/>
    <s v="Amazon"/>
    <s v="Amazon"/>
    <n v="3665.44"/>
    <n v="91504159.730000004"/>
    <n v="91504159.730000004"/>
    <s v="Dubai"/>
  </r>
  <r>
    <x v="1625"/>
    <x v="0"/>
    <x v="0"/>
    <x v="0"/>
    <x v="1"/>
    <x v="1"/>
    <x v="1624"/>
    <x v="4"/>
    <x v="1625"/>
    <x v="197"/>
    <x v="1387"/>
    <x v="224"/>
    <m/>
    <m/>
    <s v="Jumia"/>
    <s v="Jum"/>
    <n v="13290.4"/>
    <n v="92327183.770000085"/>
    <n v="92327183.770000085"/>
    <s v="Alexandria"/>
  </r>
  <r>
    <x v="1626"/>
    <x v="8"/>
    <x v="3"/>
    <x v="8"/>
    <x v="0"/>
    <x v="1"/>
    <x v="1625"/>
    <x v="1"/>
    <x v="1626"/>
    <x v="216"/>
    <x v="1388"/>
    <x v="104"/>
    <m/>
    <m/>
    <s v="sq"/>
    <s v="sq"/>
    <n v="13290.4"/>
    <n v="57542997.559999913"/>
    <n v="57542997.559999913"/>
    <s v="Alexandria"/>
  </r>
  <r>
    <x v="1627"/>
    <x v="9"/>
    <x v="1"/>
    <x v="9"/>
    <x v="0"/>
    <x v="2"/>
    <x v="1626"/>
    <x v="1"/>
    <x v="1627"/>
    <x v="63"/>
    <x v="1389"/>
    <x v="216"/>
    <m/>
    <m/>
    <s v="sq"/>
    <s v="sq"/>
    <n v="26648.76"/>
    <n v="91504159.730000004"/>
    <n v="91504159.730000004"/>
    <s v="Casablanca"/>
  </r>
  <r>
    <x v="1628"/>
    <x v="6"/>
    <x v="4"/>
    <x v="6"/>
    <x v="2"/>
    <x v="1"/>
    <x v="1627"/>
    <x v="3"/>
    <x v="1628"/>
    <x v="344"/>
    <x v="1390"/>
    <x v="123"/>
    <m/>
    <m/>
    <s v="Amazon"/>
    <s v="Amazon"/>
    <n v="13290.4"/>
    <n v="31420413.200000018"/>
    <n v="31420413.200000018"/>
    <s v="Alexandria"/>
  </r>
  <r>
    <x v="1629"/>
    <x v="7"/>
    <x v="0"/>
    <x v="7"/>
    <x v="0"/>
    <x v="0"/>
    <x v="1628"/>
    <x v="3"/>
    <x v="1629"/>
    <x v="212"/>
    <x v="773"/>
    <x v="179"/>
    <m/>
    <m/>
    <s v="sq"/>
    <s v="sq"/>
    <n v="16284.02"/>
    <n v="92327183.770000085"/>
    <n v="92327183.770000085"/>
    <s v="Cairo"/>
  </r>
  <r>
    <x v="1630"/>
    <x v="6"/>
    <x v="4"/>
    <x v="6"/>
    <x v="1"/>
    <x v="4"/>
    <x v="1629"/>
    <x v="4"/>
    <x v="1630"/>
    <x v="84"/>
    <x v="188"/>
    <x v="154"/>
    <m/>
    <m/>
    <s v="Jumia"/>
    <s v="Jum"/>
    <n v="99349.3"/>
    <n v="31420413.200000018"/>
    <n v="31420413.200000018"/>
    <s v="Riyadh"/>
  </r>
  <r>
    <x v="1631"/>
    <x v="8"/>
    <x v="3"/>
    <x v="8"/>
    <x v="2"/>
    <x v="4"/>
    <x v="1630"/>
    <x v="1"/>
    <x v="1631"/>
    <x v="173"/>
    <x v="1391"/>
    <x v="209"/>
    <m/>
    <m/>
    <s v="Amazon"/>
    <s v="Amazon"/>
    <n v="99349.3"/>
    <n v="57542997.559999913"/>
    <n v="57542997.559999913"/>
    <s v="Riyadh"/>
  </r>
  <r>
    <x v="1632"/>
    <x v="7"/>
    <x v="0"/>
    <x v="7"/>
    <x v="0"/>
    <x v="5"/>
    <x v="1631"/>
    <x v="1"/>
    <x v="1632"/>
    <x v="209"/>
    <x v="416"/>
    <x v="185"/>
    <m/>
    <m/>
    <s v="sq"/>
    <s v="sq"/>
    <n v="27872.98"/>
    <n v="92327183.770000085"/>
    <n v="92327183.770000085"/>
    <s v="Giza"/>
  </r>
  <r>
    <x v="1633"/>
    <x v="5"/>
    <x v="1"/>
    <x v="5"/>
    <x v="2"/>
    <x v="0"/>
    <x v="1632"/>
    <x v="2"/>
    <x v="1633"/>
    <x v="312"/>
    <x v="1392"/>
    <x v="5"/>
    <m/>
    <m/>
    <s v="Amazon"/>
    <s v="Amazon"/>
    <n v="16284.02"/>
    <n v="91504159.730000004"/>
    <n v="91504159.730000004"/>
    <s v="Cairo"/>
  </r>
  <r>
    <x v="1634"/>
    <x v="6"/>
    <x v="4"/>
    <x v="6"/>
    <x v="0"/>
    <x v="0"/>
    <x v="1633"/>
    <x v="3"/>
    <x v="1634"/>
    <x v="285"/>
    <x v="1225"/>
    <x v="245"/>
    <m/>
    <m/>
    <s v="sq"/>
    <s v="sq"/>
    <n v="16284.02"/>
    <n v="31420413.200000018"/>
    <n v="31420413.200000018"/>
    <s v="Cairo"/>
  </r>
  <r>
    <x v="1635"/>
    <x v="0"/>
    <x v="0"/>
    <x v="0"/>
    <x v="1"/>
    <x v="1"/>
    <x v="1634"/>
    <x v="4"/>
    <x v="1635"/>
    <x v="3"/>
    <x v="1393"/>
    <x v="81"/>
    <m/>
    <m/>
    <s v="Jumia"/>
    <s v="Jum"/>
    <n v="13290.4"/>
    <n v="92327183.770000085"/>
    <n v="92327183.770000085"/>
    <s v="Alexandria"/>
  </r>
  <r>
    <x v="1636"/>
    <x v="1"/>
    <x v="1"/>
    <x v="1"/>
    <x v="1"/>
    <x v="3"/>
    <x v="1635"/>
    <x v="3"/>
    <x v="1636"/>
    <x v="155"/>
    <x v="1394"/>
    <x v="6"/>
    <m/>
    <m/>
    <s v="Jumia"/>
    <s v="Jum"/>
    <n v="3665.44"/>
    <n v="91504159.730000004"/>
    <n v="91504159.730000004"/>
    <s v="Dubai"/>
  </r>
  <r>
    <x v="1637"/>
    <x v="7"/>
    <x v="0"/>
    <x v="7"/>
    <x v="1"/>
    <x v="4"/>
    <x v="1636"/>
    <x v="1"/>
    <x v="1637"/>
    <x v="235"/>
    <x v="1395"/>
    <x v="315"/>
    <m/>
    <m/>
    <s v="Jumia"/>
    <s v="Jum"/>
    <n v="99349.3"/>
    <n v="92327183.770000085"/>
    <n v="92327183.770000085"/>
    <s v="Riyadh"/>
  </r>
  <r>
    <x v="1638"/>
    <x v="5"/>
    <x v="1"/>
    <x v="5"/>
    <x v="0"/>
    <x v="2"/>
    <x v="1637"/>
    <x v="2"/>
    <x v="1638"/>
    <x v="82"/>
    <x v="1396"/>
    <x v="182"/>
    <m/>
    <m/>
    <s v="sq"/>
    <s v="sq"/>
    <n v="26648.76"/>
    <n v="91504159.730000004"/>
    <n v="91504159.730000004"/>
    <s v="Casablanca"/>
  </r>
  <r>
    <x v="1639"/>
    <x v="2"/>
    <x v="2"/>
    <x v="2"/>
    <x v="1"/>
    <x v="3"/>
    <x v="1638"/>
    <x v="1"/>
    <x v="1639"/>
    <x v="323"/>
    <x v="1060"/>
    <x v="49"/>
    <m/>
    <m/>
    <s v="Jumia"/>
    <s v="Jum"/>
    <n v="3665.44"/>
    <n v="29200970.130000021"/>
    <n v="29200970.130000021"/>
    <s v="Dubai"/>
  </r>
  <r>
    <x v="1640"/>
    <x v="0"/>
    <x v="0"/>
    <x v="0"/>
    <x v="0"/>
    <x v="4"/>
    <x v="1639"/>
    <x v="4"/>
    <x v="1640"/>
    <x v="63"/>
    <x v="36"/>
    <x v="160"/>
    <m/>
    <m/>
    <s v="sq"/>
    <s v="sq"/>
    <n v="99349.3"/>
    <n v="92327183.770000085"/>
    <n v="92327183.770000085"/>
    <s v="Riyadh"/>
  </r>
  <r>
    <x v="1641"/>
    <x v="3"/>
    <x v="3"/>
    <x v="3"/>
    <x v="0"/>
    <x v="4"/>
    <x v="1640"/>
    <x v="1"/>
    <x v="1641"/>
    <x v="307"/>
    <x v="1397"/>
    <x v="28"/>
    <m/>
    <m/>
    <s v="sq"/>
    <s v="sq"/>
    <n v="99349.3"/>
    <n v="57542997.559999913"/>
    <n v="57542997.559999913"/>
    <s v="Riyadh"/>
  </r>
  <r>
    <x v="1642"/>
    <x v="4"/>
    <x v="0"/>
    <x v="4"/>
    <x v="2"/>
    <x v="0"/>
    <x v="1641"/>
    <x v="2"/>
    <x v="1642"/>
    <x v="294"/>
    <x v="1398"/>
    <x v="273"/>
    <m/>
    <m/>
    <s v="Amazon"/>
    <s v="Amazon"/>
    <n v="16284.02"/>
    <n v="92327183.770000085"/>
    <n v="92327183.770000085"/>
    <s v="Cairo"/>
  </r>
  <r>
    <x v="1643"/>
    <x v="7"/>
    <x v="0"/>
    <x v="7"/>
    <x v="1"/>
    <x v="4"/>
    <x v="1642"/>
    <x v="1"/>
    <x v="1643"/>
    <x v="116"/>
    <x v="1399"/>
    <x v="258"/>
    <m/>
    <m/>
    <s v="Jumia"/>
    <s v="Jum"/>
    <n v="99349.3"/>
    <n v="92327183.770000085"/>
    <n v="92327183.770000085"/>
    <s v="Riyadh"/>
  </r>
  <r>
    <x v="1644"/>
    <x v="9"/>
    <x v="1"/>
    <x v="9"/>
    <x v="2"/>
    <x v="5"/>
    <x v="1643"/>
    <x v="0"/>
    <x v="1644"/>
    <x v="123"/>
    <x v="1400"/>
    <x v="230"/>
    <m/>
    <m/>
    <s v="Amazon"/>
    <s v="Amazon"/>
    <n v="27872.98"/>
    <n v="91504159.730000004"/>
    <n v="91504159.730000004"/>
    <s v="Giza"/>
  </r>
  <r>
    <x v="1645"/>
    <x v="6"/>
    <x v="4"/>
    <x v="6"/>
    <x v="0"/>
    <x v="0"/>
    <x v="1644"/>
    <x v="3"/>
    <x v="1645"/>
    <x v="393"/>
    <x v="1220"/>
    <x v="78"/>
    <m/>
    <m/>
    <s v="sq"/>
    <s v="sq"/>
    <n v="16284.02"/>
    <n v="31420413.200000018"/>
    <n v="31420413.200000018"/>
    <s v="Cairo"/>
  </r>
  <r>
    <x v="1646"/>
    <x v="1"/>
    <x v="1"/>
    <x v="1"/>
    <x v="2"/>
    <x v="0"/>
    <x v="1645"/>
    <x v="3"/>
    <x v="1646"/>
    <x v="89"/>
    <x v="1401"/>
    <x v="152"/>
    <m/>
    <m/>
    <s v="Amazon"/>
    <s v="Amazon"/>
    <n v="16284.02"/>
    <n v="91504159.730000004"/>
    <n v="91504159.730000004"/>
    <s v="Cairo"/>
  </r>
  <r>
    <x v="1647"/>
    <x v="7"/>
    <x v="0"/>
    <x v="7"/>
    <x v="1"/>
    <x v="5"/>
    <x v="1646"/>
    <x v="3"/>
    <x v="1647"/>
    <x v="335"/>
    <x v="1402"/>
    <x v="139"/>
    <m/>
    <m/>
    <s v="Jumia"/>
    <s v="Jum"/>
    <n v="27872.98"/>
    <n v="92327183.770000085"/>
    <n v="92327183.770000085"/>
    <s v="Giza"/>
  </r>
  <r>
    <x v="1648"/>
    <x v="5"/>
    <x v="1"/>
    <x v="5"/>
    <x v="0"/>
    <x v="3"/>
    <x v="1647"/>
    <x v="4"/>
    <x v="1648"/>
    <x v="209"/>
    <x v="185"/>
    <x v="274"/>
    <m/>
    <m/>
    <s v="sq"/>
    <s v="sq"/>
    <n v="3665.44"/>
    <n v="91504159.730000004"/>
    <n v="91504159.730000004"/>
    <s v="Dubai"/>
  </r>
  <r>
    <x v="1649"/>
    <x v="4"/>
    <x v="0"/>
    <x v="4"/>
    <x v="2"/>
    <x v="0"/>
    <x v="1648"/>
    <x v="0"/>
    <x v="1649"/>
    <x v="303"/>
    <x v="1142"/>
    <x v="293"/>
    <m/>
    <m/>
    <s v="Amazon"/>
    <s v="Amazon"/>
    <n v="16284.02"/>
    <n v="92327183.770000085"/>
    <n v="92327183.770000085"/>
    <s v="Cairo"/>
  </r>
  <r>
    <x v="1650"/>
    <x v="3"/>
    <x v="3"/>
    <x v="3"/>
    <x v="1"/>
    <x v="1"/>
    <x v="1649"/>
    <x v="3"/>
    <x v="1650"/>
    <x v="177"/>
    <x v="1403"/>
    <x v="313"/>
    <m/>
    <m/>
    <s v="Jumia"/>
    <s v="Jum"/>
    <n v="13290.4"/>
    <n v="57542997.559999913"/>
    <n v="57542997.559999913"/>
    <s v="Alexandria"/>
  </r>
  <r>
    <x v="1651"/>
    <x v="0"/>
    <x v="0"/>
    <x v="0"/>
    <x v="1"/>
    <x v="2"/>
    <x v="1650"/>
    <x v="2"/>
    <x v="1651"/>
    <x v="264"/>
    <x v="1404"/>
    <x v="75"/>
    <m/>
    <m/>
    <s v="Jumia"/>
    <s v="Jum"/>
    <n v="26648.76"/>
    <n v="92327183.770000085"/>
    <n v="92327183.770000085"/>
    <s v="Casablanca"/>
  </r>
  <r>
    <x v="1652"/>
    <x v="9"/>
    <x v="1"/>
    <x v="9"/>
    <x v="1"/>
    <x v="0"/>
    <x v="1651"/>
    <x v="1"/>
    <x v="1652"/>
    <x v="382"/>
    <x v="1405"/>
    <x v="17"/>
    <m/>
    <m/>
    <s v="Jumia"/>
    <s v="Jum"/>
    <n v="16284.02"/>
    <n v="91504159.730000004"/>
    <n v="91504159.730000004"/>
    <s v="Cairo"/>
  </r>
  <r>
    <x v="1653"/>
    <x v="7"/>
    <x v="0"/>
    <x v="7"/>
    <x v="0"/>
    <x v="2"/>
    <x v="1652"/>
    <x v="1"/>
    <x v="1653"/>
    <x v="367"/>
    <x v="1406"/>
    <x v="288"/>
    <m/>
    <m/>
    <s v="sq"/>
    <s v="sq"/>
    <n v="26648.76"/>
    <n v="92327183.770000085"/>
    <n v="92327183.770000085"/>
    <s v="Casablanca"/>
  </r>
  <r>
    <x v="1654"/>
    <x v="2"/>
    <x v="2"/>
    <x v="2"/>
    <x v="2"/>
    <x v="1"/>
    <x v="1653"/>
    <x v="0"/>
    <x v="1654"/>
    <x v="290"/>
    <x v="1407"/>
    <x v="30"/>
    <m/>
    <m/>
    <s v="Amazon"/>
    <s v="Amazon"/>
    <n v="13290.4"/>
    <n v="29200970.130000021"/>
    <n v="29200970.130000021"/>
    <s v="Alexandria"/>
  </r>
  <r>
    <x v="1655"/>
    <x v="3"/>
    <x v="3"/>
    <x v="3"/>
    <x v="2"/>
    <x v="1"/>
    <x v="1654"/>
    <x v="2"/>
    <x v="1655"/>
    <x v="221"/>
    <x v="1408"/>
    <x v="26"/>
    <m/>
    <m/>
    <s v="Amazon"/>
    <s v="Amazon"/>
    <n v="13290.4"/>
    <n v="57542997.559999913"/>
    <n v="57542997.559999913"/>
    <s v="Alexandria"/>
  </r>
  <r>
    <x v="1656"/>
    <x v="9"/>
    <x v="1"/>
    <x v="9"/>
    <x v="1"/>
    <x v="5"/>
    <x v="1655"/>
    <x v="4"/>
    <x v="1656"/>
    <x v="299"/>
    <x v="1409"/>
    <x v="347"/>
    <m/>
    <m/>
    <s v="Jumia"/>
    <s v="Jum"/>
    <n v="27872.98"/>
    <n v="91504159.730000004"/>
    <n v="91504159.730000004"/>
    <s v="Giza"/>
  </r>
  <r>
    <x v="1657"/>
    <x v="8"/>
    <x v="3"/>
    <x v="8"/>
    <x v="1"/>
    <x v="0"/>
    <x v="1656"/>
    <x v="2"/>
    <x v="1657"/>
    <x v="126"/>
    <x v="663"/>
    <x v="275"/>
    <m/>
    <m/>
    <s v="Jumia"/>
    <s v="Jum"/>
    <n v="16284.02"/>
    <n v="57542997.559999913"/>
    <n v="57542997.559999913"/>
    <s v="Cairo"/>
  </r>
  <r>
    <x v="1658"/>
    <x v="5"/>
    <x v="1"/>
    <x v="5"/>
    <x v="1"/>
    <x v="2"/>
    <x v="1657"/>
    <x v="1"/>
    <x v="1658"/>
    <x v="140"/>
    <x v="1410"/>
    <x v="355"/>
    <m/>
    <m/>
    <s v="Jumia"/>
    <s v="Jum"/>
    <n v="26648.76"/>
    <n v="91504159.730000004"/>
    <n v="91504159.730000004"/>
    <s v="Casablanca"/>
  </r>
  <r>
    <x v="1659"/>
    <x v="5"/>
    <x v="1"/>
    <x v="5"/>
    <x v="0"/>
    <x v="5"/>
    <x v="1658"/>
    <x v="4"/>
    <x v="1659"/>
    <x v="55"/>
    <x v="353"/>
    <x v="166"/>
    <m/>
    <m/>
    <s v="sq"/>
    <s v="sq"/>
    <n v="27872.98"/>
    <n v="91504159.730000004"/>
    <n v="91504159.730000004"/>
    <s v="Giza"/>
  </r>
  <r>
    <x v="1660"/>
    <x v="6"/>
    <x v="4"/>
    <x v="6"/>
    <x v="2"/>
    <x v="3"/>
    <x v="1659"/>
    <x v="2"/>
    <x v="1660"/>
    <x v="254"/>
    <x v="573"/>
    <x v="161"/>
    <m/>
    <m/>
    <s v="Amazon"/>
    <s v="Amazon"/>
    <n v="3665.44"/>
    <n v="31420413.200000018"/>
    <n v="31420413.200000018"/>
    <s v="Dubai"/>
  </r>
  <r>
    <x v="1661"/>
    <x v="0"/>
    <x v="0"/>
    <x v="0"/>
    <x v="1"/>
    <x v="2"/>
    <x v="1660"/>
    <x v="0"/>
    <x v="1661"/>
    <x v="241"/>
    <x v="1411"/>
    <x v="59"/>
    <m/>
    <m/>
    <s v="Jumia"/>
    <s v="Jum"/>
    <n v="26648.76"/>
    <n v="92327183.770000085"/>
    <n v="92327183.770000085"/>
    <s v="Casablanca"/>
  </r>
  <r>
    <x v="1662"/>
    <x v="7"/>
    <x v="0"/>
    <x v="7"/>
    <x v="2"/>
    <x v="5"/>
    <x v="1661"/>
    <x v="3"/>
    <x v="1662"/>
    <x v="192"/>
    <x v="1412"/>
    <x v="172"/>
    <m/>
    <m/>
    <s v="Amazon"/>
    <s v="Amazon"/>
    <n v="27872.98"/>
    <n v="92327183.770000085"/>
    <n v="92327183.770000085"/>
    <s v="Giza"/>
  </r>
  <r>
    <x v="1663"/>
    <x v="2"/>
    <x v="2"/>
    <x v="2"/>
    <x v="1"/>
    <x v="3"/>
    <x v="1662"/>
    <x v="2"/>
    <x v="1663"/>
    <x v="39"/>
    <x v="1413"/>
    <x v="354"/>
    <m/>
    <m/>
    <s v="Jumia"/>
    <s v="Jum"/>
    <n v="3665.44"/>
    <n v="29200970.130000021"/>
    <n v="29200970.130000021"/>
    <s v="Dubai"/>
  </r>
  <r>
    <x v="1664"/>
    <x v="7"/>
    <x v="0"/>
    <x v="7"/>
    <x v="2"/>
    <x v="3"/>
    <x v="1663"/>
    <x v="0"/>
    <x v="1664"/>
    <x v="59"/>
    <x v="78"/>
    <x v="45"/>
    <m/>
    <m/>
    <s v="Amazon"/>
    <s v="Amazon"/>
    <n v="3665.44"/>
    <n v="92327183.770000085"/>
    <n v="92327183.770000085"/>
    <s v="Dubai"/>
  </r>
  <r>
    <x v="1665"/>
    <x v="4"/>
    <x v="0"/>
    <x v="4"/>
    <x v="2"/>
    <x v="4"/>
    <x v="1664"/>
    <x v="1"/>
    <x v="1665"/>
    <x v="150"/>
    <x v="1414"/>
    <x v="218"/>
    <m/>
    <m/>
    <s v="Amazon"/>
    <s v="Amazon"/>
    <n v="99349.3"/>
    <n v="92327183.770000085"/>
    <n v="92327183.770000085"/>
    <s v="Riyadh"/>
  </r>
  <r>
    <x v="1666"/>
    <x v="3"/>
    <x v="3"/>
    <x v="3"/>
    <x v="0"/>
    <x v="1"/>
    <x v="1665"/>
    <x v="4"/>
    <x v="1666"/>
    <x v="213"/>
    <x v="1415"/>
    <x v="347"/>
    <m/>
    <m/>
    <s v="sq"/>
    <s v="sq"/>
    <n v="13290.4"/>
    <n v="57542997.559999913"/>
    <n v="57542997.559999913"/>
    <s v="Alexandria"/>
  </r>
  <r>
    <x v="1667"/>
    <x v="6"/>
    <x v="4"/>
    <x v="6"/>
    <x v="1"/>
    <x v="4"/>
    <x v="1666"/>
    <x v="2"/>
    <x v="1667"/>
    <x v="373"/>
    <x v="1416"/>
    <x v="79"/>
    <m/>
    <m/>
    <s v="Jumia"/>
    <s v="Jum"/>
    <n v="99349.3"/>
    <n v="31420413.200000018"/>
    <n v="31420413.200000018"/>
    <s v="Riyadh"/>
  </r>
  <r>
    <x v="1668"/>
    <x v="4"/>
    <x v="0"/>
    <x v="4"/>
    <x v="0"/>
    <x v="1"/>
    <x v="1667"/>
    <x v="4"/>
    <x v="1668"/>
    <x v="158"/>
    <x v="1417"/>
    <x v="21"/>
    <m/>
    <m/>
    <s v="sq"/>
    <s v="sq"/>
    <n v="13290.4"/>
    <n v="92327183.770000085"/>
    <n v="92327183.770000085"/>
    <s v="Alexandria"/>
  </r>
  <r>
    <x v="1669"/>
    <x v="0"/>
    <x v="0"/>
    <x v="0"/>
    <x v="1"/>
    <x v="1"/>
    <x v="1668"/>
    <x v="1"/>
    <x v="1669"/>
    <x v="280"/>
    <x v="1418"/>
    <x v="288"/>
    <m/>
    <m/>
    <s v="Jumia"/>
    <s v="Jum"/>
    <n v="13290.4"/>
    <n v="92327183.770000085"/>
    <n v="92327183.770000085"/>
    <s v="Alexandria"/>
  </r>
  <r>
    <x v="1670"/>
    <x v="9"/>
    <x v="1"/>
    <x v="9"/>
    <x v="2"/>
    <x v="0"/>
    <x v="1669"/>
    <x v="0"/>
    <x v="1670"/>
    <x v="215"/>
    <x v="1419"/>
    <x v="118"/>
    <m/>
    <m/>
    <s v="Amazon"/>
    <s v="Amazon"/>
    <n v="16284.02"/>
    <n v="91504159.730000004"/>
    <n v="91504159.730000004"/>
    <s v="Cairo"/>
  </r>
  <r>
    <x v="1671"/>
    <x v="1"/>
    <x v="1"/>
    <x v="1"/>
    <x v="1"/>
    <x v="3"/>
    <x v="1670"/>
    <x v="1"/>
    <x v="1671"/>
    <x v="312"/>
    <x v="1420"/>
    <x v="333"/>
    <m/>
    <m/>
    <s v="Jumia"/>
    <s v="Jum"/>
    <n v="3665.44"/>
    <n v="91504159.730000004"/>
    <n v="91504159.730000004"/>
    <s v="Dubai"/>
  </r>
  <r>
    <x v="1672"/>
    <x v="9"/>
    <x v="1"/>
    <x v="9"/>
    <x v="0"/>
    <x v="2"/>
    <x v="1671"/>
    <x v="4"/>
    <x v="1672"/>
    <x v="3"/>
    <x v="1421"/>
    <x v="8"/>
    <m/>
    <m/>
    <s v="sq"/>
    <s v="sq"/>
    <n v="26648.76"/>
    <n v="91504159.730000004"/>
    <n v="91504159.730000004"/>
    <s v="Casablanca"/>
  </r>
  <r>
    <x v="1673"/>
    <x v="6"/>
    <x v="4"/>
    <x v="6"/>
    <x v="1"/>
    <x v="2"/>
    <x v="1672"/>
    <x v="2"/>
    <x v="1673"/>
    <x v="388"/>
    <x v="1422"/>
    <x v="291"/>
    <m/>
    <m/>
    <s v="Jumia"/>
    <s v="Jum"/>
    <n v="26648.76"/>
    <n v="31420413.200000018"/>
    <n v="31420413.200000018"/>
    <s v="Casablanca"/>
  </r>
  <r>
    <x v="1674"/>
    <x v="9"/>
    <x v="1"/>
    <x v="9"/>
    <x v="0"/>
    <x v="1"/>
    <x v="1673"/>
    <x v="1"/>
    <x v="1674"/>
    <x v="234"/>
    <x v="1423"/>
    <x v="110"/>
    <m/>
    <m/>
    <s v="sq"/>
    <s v="sq"/>
    <n v="13290.4"/>
    <n v="91504159.730000004"/>
    <n v="91504159.730000004"/>
    <s v="Alexandria"/>
  </r>
  <r>
    <x v="1675"/>
    <x v="7"/>
    <x v="0"/>
    <x v="7"/>
    <x v="0"/>
    <x v="0"/>
    <x v="1674"/>
    <x v="1"/>
    <x v="1675"/>
    <x v="284"/>
    <x v="1424"/>
    <x v="128"/>
    <m/>
    <m/>
    <s v="sq"/>
    <s v="sq"/>
    <n v="16284.02"/>
    <n v="92327183.770000085"/>
    <n v="92327183.770000085"/>
    <s v="Cairo"/>
  </r>
  <r>
    <x v="1676"/>
    <x v="4"/>
    <x v="0"/>
    <x v="4"/>
    <x v="0"/>
    <x v="3"/>
    <x v="1675"/>
    <x v="2"/>
    <x v="1676"/>
    <x v="130"/>
    <x v="117"/>
    <x v="211"/>
    <m/>
    <m/>
    <s v="sq"/>
    <s v="sq"/>
    <n v="3665.44"/>
    <n v="92327183.770000085"/>
    <n v="92327183.770000085"/>
    <s v="Dubai"/>
  </r>
  <r>
    <x v="1677"/>
    <x v="7"/>
    <x v="0"/>
    <x v="7"/>
    <x v="2"/>
    <x v="5"/>
    <x v="1676"/>
    <x v="4"/>
    <x v="1677"/>
    <x v="186"/>
    <x v="1425"/>
    <x v="268"/>
    <m/>
    <m/>
    <s v="Amazon"/>
    <s v="Amazon"/>
    <n v="27872.98"/>
    <n v="92327183.770000085"/>
    <n v="92327183.770000085"/>
    <s v="Giza"/>
  </r>
  <r>
    <x v="1678"/>
    <x v="4"/>
    <x v="0"/>
    <x v="4"/>
    <x v="0"/>
    <x v="0"/>
    <x v="1677"/>
    <x v="0"/>
    <x v="1678"/>
    <x v="327"/>
    <x v="1426"/>
    <x v="13"/>
    <m/>
    <m/>
    <s v="sq"/>
    <s v="sq"/>
    <n v="16284.02"/>
    <n v="92327183.770000085"/>
    <n v="92327183.770000085"/>
    <s v="Cairo"/>
  </r>
  <r>
    <x v="1679"/>
    <x v="3"/>
    <x v="3"/>
    <x v="3"/>
    <x v="2"/>
    <x v="4"/>
    <x v="1678"/>
    <x v="1"/>
    <x v="1679"/>
    <x v="204"/>
    <x v="1427"/>
    <x v="197"/>
    <m/>
    <m/>
    <s v="Amazon"/>
    <s v="Amazon"/>
    <n v="99349.3"/>
    <n v="57542997.559999913"/>
    <n v="57542997.559999913"/>
    <s v="Riyadh"/>
  </r>
  <r>
    <x v="1680"/>
    <x v="0"/>
    <x v="0"/>
    <x v="0"/>
    <x v="2"/>
    <x v="4"/>
    <x v="1679"/>
    <x v="1"/>
    <x v="1680"/>
    <x v="110"/>
    <x v="1428"/>
    <x v="54"/>
    <m/>
    <m/>
    <s v="Amazon"/>
    <s v="Amazon"/>
    <n v="99349.3"/>
    <n v="92327183.770000085"/>
    <n v="92327183.770000085"/>
    <s v="Riyadh"/>
  </r>
  <r>
    <x v="1681"/>
    <x v="1"/>
    <x v="1"/>
    <x v="1"/>
    <x v="2"/>
    <x v="4"/>
    <x v="1680"/>
    <x v="0"/>
    <x v="1681"/>
    <x v="233"/>
    <x v="1429"/>
    <x v="295"/>
    <m/>
    <m/>
    <s v="Amazon"/>
    <s v="Amazon"/>
    <n v="99349.3"/>
    <n v="91504159.730000004"/>
    <n v="91504159.730000004"/>
    <s v="Riyadh"/>
  </r>
  <r>
    <x v="1682"/>
    <x v="5"/>
    <x v="1"/>
    <x v="5"/>
    <x v="1"/>
    <x v="5"/>
    <x v="1681"/>
    <x v="0"/>
    <x v="1682"/>
    <x v="315"/>
    <x v="359"/>
    <x v="348"/>
    <m/>
    <m/>
    <s v="Jumia"/>
    <s v="Jum"/>
    <n v="27872.98"/>
    <n v="91504159.730000004"/>
    <n v="91504159.730000004"/>
    <s v="Giza"/>
  </r>
  <r>
    <x v="1683"/>
    <x v="1"/>
    <x v="1"/>
    <x v="1"/>
    <x v="2"/>
    <x v="2"/>
    <x v="1682"/>
    <x v="3"/>
    <x v="1683"/>
    <x v="394"/>
    <x v="1430"/>
    <x v="148"/>
    <m/>
    <m/>
    <s v="Amazon"/>
    <s v="Amazon"/>
    <n v="26648.76"/>
    <n v="91504159.730000004"/>
    <n v="91504159.730000004"/>
    <s v="Casablanca"/>
  </r>
  <r>
    <x v="1684"/>
    <x v="0"/>
    <x v="0"/>
    <x v="0"/>
    <x v="0"/>
    <x v="5"/>
    <x v="1683"/>
    <x v="3"/>
    <x v="1684"/>
    <x v="0"/>
    <x v="28"/>
    <x v="157"/>
    <m/>
    <m/>
    <s v="sq"/>
    <s v="sq"/>
    <n v="27872.98"/>
    <n v="92327183.770000085"/>
    <n v="92327183.770000085"/>
    <s v="Giza"/>
  </r>
  <r>
    <x v="1685"/>
    <x v="0"/>
    <x v="0"/>
    <x v="0"/>
    <x v="2"/>
    <x v="1"/>
    <x v="1684"/>
    <x v="2"/>
    <x v="1685"/>
    <x v="332"/>
    <x v="1431"/>
    <x v="181"/>
    <m/>
    <m/>
    <s v="Amazon"/>
    <s v="Amazon"/>
    <n v="13290.4"/>
    <n v="92327183.770000085"/>
    <n v="92327183.770000085"/>
    <s v="Alexandria"/>
  </r>
  <r>
    <x v="1686"/>
    <x v="4"/>
    <x v="0"/>
    <x v="4"/>
    <x v="0"/>
    <x v="3"/>
    <x v="1685"/>
    <x v="0"/>
    <x v="1686"/>
    <x v="164"/>
    <x v="1432"/>
    <x v="334"/>
    <m/>
    <m/>
    <s v="sq"/>
    <s v="sq"/>
    <n v="3665.44"/>
    <n v="92327183.770000085"/>
    <n v="92327183.770000085"/>
    <s v="Dubai"/>
  </r>
  <r>
    <x v="1687"/>
    <x v="5"/>
    <x v="1"/>
    <x v="5"/>
    <x v="0"/>
    <x v="5"/>
    <x v="1686"/>
    <x v="2"/>
    <x v="1687"/>
    <x v="360"/>
    <x v="1433"/>
    <x v="27"/>
    <m/>
    <m/>
    <s v="sq"/>
    <s v="sq"/>
    <n v="27872.98"/>
    <n v="91504159.730000004"/>
    <n v="91504159.730000004"/>
    <s v="Giza"/>
  </r>
  <r>
    <x v="1688"/>
    <x v="5"/>
    <x v="1"/>
    <x v="5"/>
    <x v="2"/>
    <x v="0"/>
    <x v="1687"/>
    <x v="4"/>
    <x v="1688"/>
    <x v="29"/>
    <x v="1434"/>
    <x v="268"/>
    <m/>
    <m/>
    <s v="Amazon"/>
    <s v="Amazon"/>
    <n v="16284.02"/>
    <n v="91504159.730000004"/>
    <n v="91504159.730000004"/>
    <s v="Cairo"/>
  </r>
  <r>
    <x v="1689"/>
    <x v="2"/>
    <x v="2"/>
    <x v="2"/>
    <x v="0"/>
    <x v="1"/>
    <x v="1688"/>
    <x v="1"/>
    <x v="1689"/>
    <x v="219"/>
    <x v="1435"/>
    <x v="48"/>
    <m/>
    <m/>
    <s v="sq"/>
    <s v="sq"/>
    <n v="13290.4"/>
    <n v="29200970.130000021"/>
    <n v="29200970.130000021"/>
    <s v="Alexandria"/>
  </r>
  <r>
    <x v="1690"/>
    <x v="9"/>
    <x v="1"/>
    <x v="9"/>
    <x v="1"/>
    <x v="0"/>
    <x v="1689"/>
    <x v="1"/>
    <x v="1690"/>
    <x v="104"/>
    <x v="1148"/>
    <x v="185"/>
    <m/>
    <m/>
    <s v="Jumia"/>
    <s v="Jum"/>
    <n v="16284.02"/>
    <n v="91504159.730000004"/>
    <n v="91504159.730000004"/>
    <s v="Cairo"/>
  </r>
  <r>
    <x v="1691"/>
    <x v="5"/>
    <x v="1"/>
    <x v="5"/>
    <x v="2"/>
    <x v="5"/>
    <x v="1690"/>
    <x v="1"/>
    <x v="1691"/>
    <x v="30"/>
    <x v="1436"/>
    <x v="49"/>
    <m/>
    <m/>
    <s v="Amazon"/>
    <s v="Amazon"/>
    <n v="27872.98"/>
    <n v="91504159.730000004"/>
    <n v="91504159.730000004"/>
    <s v="Giza"/>
  </r>
  <r>
    <x v="1692"/>
    <x v="1"/>
    <x v="1"/>
    <x v="1"/>
    <x v="0"/>
    <x v="1"/>
    <x v="1691"/>
    <x v="4"/>
    <x v="1692"/>
    <x v="296"/>
    <x v="8"/>
    <x v="356"/>
    <m/>
    <m/>
    <s v="sq"/>
    <s v="sq"/>
    <n v="13290.4"/>
    <n v="91504159.730000004"/>
    <n v="91504159.730000004"/>
    <s v="Alexandria"/>
  </r>
  <r>
    <x v="1693"/>
    <x v="0"/>
    <x v="0"/>
    <x v="0"/>
    <x v="0"/>
    <x v="2"/>
    <x v="1692"/>
    <x v="2"/>
    <x v="1693"/>
    <x v="211"/>
    <x v="1437"/>
    <x v="357"/>
    <m/>
    <m/>
    <s v="sq"/>
    <s v="sq"/>
    <n v="26648.76"/>
    <n v="92327183.770000085"/>
    <n v="92327183.770000085"/>
    <s v="Casablanca"/>
  </r>
  <r>
    <x v="1694"/>
    <x v="1"/>
    <x v="1"/>
    <x v="1"/>
    <x v="1"/>
    <x v="3"/>
    <x v="1693"/>
    <x v="0"/>
    <x v="1694"/>
    <x v="61"/>
    <x v="419"/>
    <x v="89"/>
    <m/>
    <m/>
    <s v="Jumia"/>
    <s v="Jum"/>
    <n v="3665.44"/>
    <n v="91504159.730000004"/>
    <n v="91504159.730000004"/>
    <s v="Dubai"/>
  </r>
  <r>
    <x v="1695"/>
    <x v="8"/>
    <x v="3"/>
    <x v="8"/>
    <x v="0"/>
    <x v="4"/>
    <x v="1694"/>
    <x v="1"/>
    <x v="1695"/>
    <x v="143"/>
    <x v="1438"/>
    <x v="233"/>
    <m/>
    <m/>
    <s v="sq"/>
    <s v="sq"/>
    <n v="99349.3"/>
    <n v="57542997.559999913"/>
    <n v="57542997.559999913"/>
    <s v="Riyadh"/>
  </r>
  <r>
    <x v="1696"/>
    <x v="3"/>
    <x v="3"/>
    <x v="3"/>
    <x v="1"/>
    <x v="0"/>
    <x v="1695"/>
    <x v="0"/>
    <x v="1696"/>
    <x v="58"/>
    <x v="1439"/>
    <x v="229"/>
    <m/>
    <m/>
    <s v="Jumia"/>
    <s v="Jum"/>
    <n v="16284.02"/>
    <n v="57542997.559999913"/>
    <n v="57542997.559999913"/>
    <s v="Cairo"/>
  </r>
  <r>
    <x v="1697"/>
    <x v="3"/>
    <x v="3"/>
    <x v="3"/>
    <x v="0"/>
    <x v="3"/>
    <x v="1696"/>
    <x v="0"/>
    <x v="1697"/>
    <x v="143"/>
    <x v="1440"/>
    <x v="40"/>
    <m/>
    <m/>
    <s v="sq"/>
    <s v="sq"/>
    <n v="3665.44"/>
    <n v="57542997.559999913"/>
    <n v="57542997.559999913"/>
    <s v="Dubai"/>
  </r>
  <r>
    <x v="1698"/>
    <x v="1"/>
    <x v="1"/>
    <x v="1"/>
    <x v="2"/>
    <x v="4"/>
    <x v="1697"/>
    <x v="1"/>
    <x v="1698"/>
    <x v="84"/>
    <x v="1441"/>
    <x v="181"/>
    <m/>
    <m/>
    <s v="Amazon"/>
    <s v="Amazon"/>
    <n v="99349.3"/>
    <n v="91504159.730000004"/>
    <n v="91504159.730000004"/>
    <s v="Riyadh"/>
  </r>
  <r>
    <x v="1699"/>
    <x v="8"/>
    <x v="3"/>
    <x v="8"/>
    <x v="1"/>
    <x v="2"/>
    <x v="1698"/>
    <x v="3"/>
    <x v="1699"/>
    <x v="192"/>
    <x v="1442"/>
    <x v="123"/>
    <m/>
    <m/>
    <s v="Jumia"/>
    <s v="Jum"/>
    <n v="26648.76"/>
    <n v="57542997.559999913"/>
    <n v="57542997.559999913"/>
    <s v="Casablanca"/>
  </r>
  <r>
    <x v="1700"/>
    <x v="8"/>
    <x v="3"/>
    <x v="8"/>
    <x v="1"/>
    <x v="1"/>
    <x v="1699"/>
    <x v="0"/>
    <x v="1700"/>
    <x v="167"/>
    <x v="1443"/>
    <x v="3"/>
    <m/>
    <m/>
    <s v="Jumia"/>
    <s v="Jum"/>
    <n v="13290.4"/>
    <n v="57542997.559999913"/>
    <n v="57542997.559999913"/>
    <s v="Alexandria"/>
  </r>
  <r>
    <x v="1701"/>
    <x v="0"/>
    <x v="0"/>
    <x v="0"/>
    <x v="0"/>
    <x v="4"/>
    <x v="1700"/>
    <x v="4"/>
    <x v="1701"/>
    <x v="220"/>
    <x v="1444"/>
    <x v="180"/>
    <m/>
    <m/>
    <s v="sq"/>
    <s v="sq"/>
    <n v="99349.3"/>
    <n v="92327183.770000085"/>
    <n v="92327183.770000085"/>
    <s v="Riyadh"/>
  </r>
  <r>
    <x v="1702"/>
    <x v="9"/>
    <x v="1"/>
    <x v="9"/>
    <x v="0"/>
    <x v="2"/>
    <x v="1701"/>
    <x v="0"/>
    <x v="1702"/>
    <x v="243"/>
    <x v="143"/>
    <x v="302"/>
    <m/>
    <m/>
    <s v="sq"/>
    <s v="sq"/>
    <n v="26648.76"/>
    <n v="91504159.730000004"/>
    <n v="91504159.730000004"/>
    <s v="Casablanca"/>
  </r>
  <r>
    <x v="1703"/>
    <x v="1"/>
    <x v="1"/>
    <x v="1"/>
    <x v="0"/>
    <x v="4"/>
    <x v="1702"/>
    <x v="4"/>
    <x v="1703"/>
    <x v="95"/>
    <x v="1445"/>
    <x v="13"/>
    <m/>
    <m/>
    <s v="sq"/>
    <s v="sq"/>
    <n v="99349.3"/>
    <n v="91504159.730000004"/>
    <n v="91504159.730000004"/>
    <s v="Riyadh"/>
  </r>
  <r>
    <x v="1704"/>
    <x v="2"/>
    <x v="2"/>
    <x v="2"/>
    <x v="2"/>
    <x v="0"/>
    <x v="1703"/>
    <x v="2"/>
    <x v="1704"/>
    <x v="311"/>
    <x v="318"/>
    <x v="80"/>
    <m/>
    <m/>
    <s v="Amazon"/>
    <s v="Amazon"/>
    <n v="16284.02"/>
    <n v="29200970.130000021"/>
    <n v="29200970.130000021"/>
    <s v="Cairo"/>
  </r>
  <r>
    <x v="1705"/>
    <x v="4"/>
    <x v="0"/>
    <x v="4"/>
    <x v="1"/>
    <x v="1"/>
    <x v="1704"/>
    <x v="1"/>
    <x v="1705"/>
    <x v="243"/>
    <x v="447"/>
    <x v="164"/>
    <m/>
    <m/>
    <s v="Jumia"/>
    <s v="Jum"/>
    <n v="13290.4"/>
    <n v="92327183.770000085"/>
    <n v="92327183.770000085"/>
    <s v="Alexandria"/>
  </r>
  <r>
    <x v="1706"/>
    <x v="7"/>
    <x v="0"/>
    <x v="7"/>
    <x v="0"/>
    <x v="3"/>
    <x v="1705"/>
    <x v="4"/>
    <x v="1706"/>
    <x v="369"/>
    <x v="1347"/>
    <x v="209"/>
    <m/>
    <m/>
    <s v="sq"/>
    <s v="sq"/>
    <n v="3665.44"/>
    <n v="92327183.770000085"/>
    <n v="92327183.770000085"/>
    <s v="Dubai"/>
  </r>
  <r>
    <x v="1707"/>
    <x v="6"/>
    <x v="4"/>
    <x v="6"/>
    <x v="1"/>
    <x v="4"/>
    <x v="1706"/>
    <x v="1"/>
    <x v="1707"/>
    <x v="65"/>
    <x v="1446"/>
    <x v="13"/>
    <m/>
    <m/>
    <s v="Jumia"/>
    <s v="Jum"/>
    <n v="99349.3"/>
    <n v="31420413.200000018"/>
    <n v="31420413.200000018"/>
    <s v="Riyadh"/>
  </r>
  <r>
    <x v="1708"/>
    <x v="0"/>
    <x v="0"/>
    <x v="0"/>
    <x v="0"/>
    <x v="2"/>
    <x v="1707"/>
    <x v="1"/>
    <x v="1708"/>
    <x v="6"/>
    <x v="699"/>
    <x v="346"/>
    <m/>
    <m/>
    <s v="sq"/>
    <s v="sq"/>
    <n v="26648.76"/>
    <n v="92327183.770000085"/>
    <n v="92327183.770000085"/>
    <s v="Casablanca"/>
  </r>
  <r>
    <x v="1709"/>
    <x v="3"/>
    <x v="3"/>
    <x v="3"/>
    <x v="1"/>
    <x v="5"/>
    <x v="1708"/>
    <x v="3"/>
    <x v="1709"/>
    <x v="373"/>
    <x v="1091"/>
    <x v="345"/>
    <m/>
    <m/>
    <s v="Jumia"/>
    <s v="Jum"/>
    <n v="27872.98"/>
    <n v="57542997.559999913"/>
    <n v="57542997.559999913"/>
    <s v="Giza"/>
  </r>
  <r>
    <x v="1710"/>
    <x v="5"/>
    <x v="1"/>
    <x v="5"/>
    <x v="1"/>
    <x v="3"/>
    <x v="1709"/>
    <x v="4"/>
    <x v="1710"/>
    <x v="294"/>
    <x v="1447"/>
    <x v="248"/>
    <m/>
    <m/>
    <s v="Jumia"/>
    <s v="Jum"/>
    <n v="3665.44"/>
    <n v="91504159.730000004"/>
    <n v="91504159.730000004"/>
    <s v="Dubai"/>
  </r>
  <r>
    <x v="1711"/>
    <x v="5"/>
    <x v="1"/>
    <x v="5"/>
    <x v="0"/>
    <x v="3"/>
    <x v="1710"/>
    <x v="4"/>
    <x v="1711"/>
    <x v="289"/>
    <x v="560"/>
    <x v="173"/>
    <m/>
    <m/>
    <s v="sq"/>
    <s v="sq"/>
    <n v="3665.44"/>
    <n v="91504159.730000004"/>
    <n v="91504159.730000004"/>
    <s v="Dubai"/>
  </r>
  <r>
    <x v="1712"/>
    <x v="0"/>
    <x v="0"/>
    <x v="0"/>
    <x v="1"/>
    <x v="1"/>
    <x v="1711"/>
    <x v="3"/>
    <x v="1712"/>
    <x v="298"/>
    <x v="971"/>
    <x v="358"/>
    <m/>
    <m/>
    <s v="Jumia"/>
    <s v="Jum"/>
    <n v="13290.4"/>
    <n v="92327183.770000085"/>
    <n v="92327183.770000085"/>
    <s v="Alexandria"/>
  </r>
  <r>
    <x v="1713"/>
    <x v="0"/>
    <x v="0"/>
    <x v="0"/>
    <x v="2"/>
    <x v="5"/>
    <x v="1712"/>
    <x v="0"/>
    <x v="1713"/>
    <x v="338"/>
    <x v="1448"/>
    <x v="211"/>
    <m/>
    <m/>
    <s v="Amazon"/>
    <s v="Amazon"/>
    <n v="27872.98"/>
    <n v="92327183.770000085"/>
    <n v="92327183.770000085"/>
    <s v="Giza"/>
  </r>
  <r>
    <x v="1714"/>
    <x v="7"/>
    <x v="0"/>
    <x v="7"/>
    <x v="0"/>
    <x v="1"/>
    <x v="1713"/>
    <x v="4"/>
    <x v="1714"/>
    <x v="252"/>
    <x v="291"/>
    <x v="287"/>
    <m/>
    <m/>
    <s v="sq"/>
    <s v="sq"/>
    <n v="13290.4"/>
    <n v="92327183.770000085"/>
    <n v="92327183.770000085"/>
    <s v="Alexandria"/>
  </r>
  <r>
    <x v="1715"/>
    <x v="1"/>
    <x v="1"/>
    <x v="1"/>
    <x v="0"/>
    <x v="4"/>
    <x v="1714"/>
    <x v="2"/>
    <x v="1715"/>
    <x v="107"/>
    <x v="1449"/>
    <x v="66"/>
    <m/>
    <m/>
    <s v="sq"/>
    <s v="sq"/>
    <n v="99349.3"/>
    <n v="91504159.730000004"/>
    <n v="91504159.730000004"/>
    <s v="Riyadh"/>
  </r>
  <r>
    <x v="1716"/>
    <x v="0"/>
    <x v="0"/>
    <x v="0"/>
    <x v="2"/>
    <x v="2"/>
    <x v="1715"/>
    <x v="0"/>
    <x v="1716"/>
    <x v="34"/>
    <x v="1450"/>
    <x v="312"/>
    <m/>
    <m/>
    <s v="Amazon"/>
    <s v="Amazon"/>
    <n v="26648.76"/>
    <n v="92327183.770000085"/>
    <n v="92327183.770000085"/>
    <s v="Casablanca"/>
  </r>
  <r>
    <x v="1717"/>
    <x v="3"/>
    <x v="3"/>
    <x v="3"/>
    <x v="1"/>
    <x v="5"/>
    <x v="1716"/>
    <x v="4"/>
    <x v="1717"/>
    <x v="110"/>
    <x v="1451"/>
    <x v="207"/>
    <m/>
    <m/>
    <s v="Jumia"/>
    <s v="Jum"/>
    <n v="27872.98"/>
    <n v="57542997.559999913"/>
    <n v="57542997.559999913"/>
    <s v="Giza"/>
  </r>
  <r>
    <x v="1718"/>
    <x v="6"/>
    <x v="4"/>
    <x v="6"/>
    <x v="1"/>
    <x v="5"/>
    <x v="1717"/>
    <x v="3"/>
    <x v="1718"/>
    <x v="334"/>
    <x v="482"/>
    <x v="33"/>
    <m/>
    <m/>
    <s v="Jumia"/>
    <s v="Jum"/>
    <n v="27872.98"/>
    <n v="31420413.200000018"/>
    <n v="31420413.200000018"/>
    <s v="Giza"/>
  </r>
  <r>
    <x v="1719"/>
    <x v="0"/>
    <x v="0"/>
    <x v="0"/>
    <x v="1"/>
    <x v="5"/>
    <x v="1718"/>
    <x v="3"/>
    <x v="1719"/>
    <x v="369"/>
    <x v="1452"/>
    <x v="63"/>
    <m/>
    <m/>
    <s v="Jumia"/>
    <s v="Jum"/>
    <n v="27872.98"/>
    <n v="92327183.770000085"/>
    <n v="92327183.770000085"/>
    <s v="Giza"/>
  </r>
  <r>
    <x v="1720"/>
    <x v="6"/>
    <x v="4"/>
    <x v="6"/>
    <x v="2"/>
    <x v="1"/>
    <x v="1719"/>
    <x v="0"/>
    <x v="1720"/>
    <x v="133"/>
    <x v="1453"/>
    <x v="311"/>
    <m/>
    <m/>
    <s v="Amazon"/>
    <s v="Amazon"/>
    <n v="13290.4"/>
    <n v="31420413.200000018"/>
    <n v="31420413.200000018"/>
    <s v="Alexandria"/>
  </r>
  <r>
    <x v="1721"/>
    <x v="4"/>
    <x v="0"/>
    <x v="4"/>
    <x v="1"/>
    <x v="2"/>
    <x v="1720"/>
    <x v="0"/>
    <x v="1721"/>
    <x v="388"/>
    <x v="1454"/>
    <x v="69"/>
    <m/>
    <m/>
    <s v="Jumia"/>
    <s v="Jum"/>
    <n v="26648.76"/>
    <n v="92327183.770000085"/>
    <n v="92327183.770000085"/>
    <s v="Casablanca"/>
  </r>
  <r>
    <x v="1722"/>
    <x v="7"/>
    <x v="0"/>
    <x v="7"/>
    <x v="2"/>
    <x v="0"/>
    <x v="1721"/>
    <x v="4"/>
    <x v="1722"/>
    <x v="292"/>
    <x v="468"/>
    <x v="150"/>
    <m/>
    <m/>
    <s v="Amazon"/>
    <s v="Amazon"/>
    <n v="16284.02"/>
    <n v="92327183.770000085"/>
    <n v="92327183.770000085"/>
    <s v="Cairo"/>
  </r>
  <r>
    <x v="1723"/>
    <x v="4"/>
    <x v="0"/>
    <x v="4"/>
    <x v="0"/>
    <x v="1"/>
    <x v="1722"/>
    <x v="2"/>
    <x v="1723"/>
    <x v="51"/>
    <x v="1084"/>
    <x v="197"/>
    <m/>
    <m/>
    <s v="sq"/>
    <s v="sq"/>
    <n v="13290.4"/>
    <n v="92327183.770000085"/>
    <n v="92327183.770000085"/>
    <s v="Alexandria"/>
  </r>
  <r>
    <x v="1724"/>
    <x v="5"/>
    <x v="1"/>
    <x v="5"/>
    <x v="2"/>
    <x v="1"/>
    <x v="1723"/>
    <x v="3"/>
    <x v="1724"/>
    <x v="213"/>
    <x v="1302"/>
    <x v="351"/>
    <m/>
    <m/>
    <s v="Amazon"/>
    <s v="Amazon"/>
    <n v="13290.4"/>
    <n v="91504159.730000004"/>
    <n v="91504159.730000004"/>
    <s v="Alexandria"/>
  </r>
  <r>
    <x v="1725"/>
    <x v="6"/>
    <x v="4"/>
    <x v="6"/>
    <x v="0"/>
    <x v="5"/>
    <x v="1724"/>
    <x v="4"/>
    <x v="1725"/>
    <x v="229"/>
    <x v="1455"/>
    <x v="148"/>
    <m/>
    <m/>
    <s v="sq"/>
    <s v="sq"/>
    <n v="27872.98"/>
    <n v="31420413.200000018"/>
    <n v="31420413.200000018"/>
    <s v="Giza"/>
  </r>
  <r>
    <x v="1726"/>
    <x v="4"/>
    <x v="0"/>
    <x v="4"/>
    <x v="1"/>
    <x v="1"/>
    <x v="1725"/>
    <x v="0"/>
    <x v="1726"/>
    <x v="90"/>
    <x v="1048"/>
    <x v="286"/>
    <m/>
    <m/>
    <s v="Jumia"/>
    <s v="Jum"/>
    <n v="13290.4"/>
    <n v="92327183.770000085"/>
    <n v="92327183.770000085"/>
    <s v="Alexandria"/>
  </r>
  <r>
    <x v="1727"/>
    <x v="0"/>
    <x v="0"/>
    <x v="0"/>
    <x v="2"/>
    <x v="2"/>
    <x v="1726"/>
    <x v="1"/>
    <x v="1727"/>
    <x v="83"/>
    <x v="1456"/>
    <x v="186"/>
    <m/>
    <m/>
    <s v="Amazon"/>
    <s v="Amazon"/>
    <n v="26648.76"/>
    <n v="92327183.770000085"/>
    <n v="92327183.770000085"/>
    <s v="Casablanca"/>
  </r>
  <r>
    <x v="1728"/>
    <x v="9"/>
    <x v="1"/>
    <x v="9"/>
    <x v="0"/>
    <x v="3"/>
    <x v="1727"/>
    <x v="0"/>
    <x v="1728"/>
    <x v="288"/>
    <x v="1129"/>
    <x v="154"/>
    <m/>
    <m/>
    <s v="sq"/>
    <s v="sq"/>
    <n v="3665.44"/>
    <n v="91504159.730000004"/>
    <n v="91504159.730000004"/>
    <s v="Dubai"/>
  </r>
  <r>
    <x v="1729"/>
    <x v="4"/>
    <x v="0"/>
    <x v="4"/>
    <x v="1"/>
    <x v="3"/>
    <x v="1728"/>
    <x v="4"/>
    <x v="1729"/>
    <x v="190"/>
    <x v="1457"/>
    <x v="296"/>
    <m/>
    <m/>
    <s v="Jumia"/>
    <s v="Jum"/>
    <n v="3665.44"/>
    <n v="92327183.770000085"/>
    <n v="92327183.770000085"/>
    <s v="Dubai"/>
  </r>
  <r>
    <x v="1730"/>
    <x v="5"/>
    <x v="1"/>
    <x v="5"/>
    <x v="0"/>
    <x v="3"/>
    <x v="1729"/>
    <x v="3"/>
    <x v="1730"/>
    <x v="371"/>
    <x v="1458"/>
    <x v="310"/>
    <m/>
    <m/>
    <s v="sq"/>
    <s v="sq"/>
    <n v="3665.44"/>
    <n v="91504159.730000004"/>
    <n v="91504159.730000004"/>
    <s v="Dubai"/>
  </r>
  <r>
    <x v="1731"/>
    <x v="0"/>
    <x v="0"/>
    <x v="0"/>
    <x v="0"/>
    <x v="3"/>
    <x v="1730"/>
    <x v="1"/>
    <x v="1731"/>
    <x v="210"/>
    <x v="1459"/>
    <x v="52"/>
    <m/>
    <m/>
    <s v="sq"/>
    <s v="sq"/>
    <n v="3665.44"/>
    <n v="92327183.770000085"/>
    <n v="92327183.770000085"/>
    <s v="Dubai"/>
  </r>
  <r>
    <x v="1732"/>
    <x v="6"/>
    <x v="4"/>
    <x v="6"/>
    <x v="2"/>
    <x v="3"/>
    <x v="1731"/>
    <x v="4"/>
    <x v="1732"/>
    <x v="48"/>
    <x v="1460"/>
    <x v="355"/>
    <m/>
    <m/>
    <s v="Amazon"/>
    <s v="Amazon"/>
    <n v="3665.44"/>
    <n v="31420413.200000018"/>
    <n v="31420413.200000018"/>
    <s v="Dubai"/>
  </r>
  <r>
    <x v="1733"/>
    <x v="1"/>
    <x v="1"/>
    <x v="1"/>
    <x v="1"/>
    <x v="2"/>
    <x v="1732"/>
    <x v="1"/>
    <x v="1733"/>
    <x v="171"/>
    <x v="1010"/>
    <x v="268"/>
    <m/>
    <m/>
    <s v="Jumia"/>
    <s v="Jum"/>
    <n v="26648.76"/>
    <n v="91504159.730000004"/>
    <n v="91504159.730000004"/>
    <s v="Casablanca"/>
  </r>
  <r>
    <x v="1734"/>
    <x v="6"/>
    <x v="4"/>
    <x v="6"/>
    <x v="2"/>
    <x v="4"/>
    <x v="1733"/>
    <x v="0"/>
    <x v="1734"/>
    <x v="309"/>
    <x v="1461"/>
    <x v="272"/>
    <m/>
    <m/>
    <s v="Amazon"/>
    <s v="Amazon"/>
    <n v="99349.3"/>
    <n v="31420413.200000018"/>
    <n v="31420413.200000018"/>
    <s v="Riyadh"/>
  </r>
  <r>
    <x v="1735"/>
    <x v="0"/>
    <x v="0"/>
    <x v="0"/>
    <x v="1"/>
    <x v="4"/>
    <x v="1734"/>
    <x v="1"/>
    <x v="1735"/>
    <x v="94"/>
    <x v="1462"/>
    <x v="233"/>
    <m/>
    <m/>
    <s v="Jumia"/>
    <s v="Jum"/>
    <n v="99349.3"/>
    <n v="92327183.770000085"/>
    <n v="92327183.770000085"/>
    <s v="Riyadh"/>
  </r>
  <r>
    <x v="1736"/>
    <x v="7"/>
    <x v="0"/>
    <x v="7"/>
    <x v="1"/>
    <x v="5"/>
    <x v="1735"/>
    <x v="0"/>
    <x v="1736"/>
    <x v="37"/>
    <x v="77"/>
    <x v="78"/>
    <m/>
    <m/>
    <s v="Jumia"/>
    <s v="Jum"/>
    <n v="27872.98"/>
    <n v="92327183.770000085"/>
    <n v="92327183.770000085"/>
    <s v="Giza"/>
  </r>
  <r>
    <x v="1737"/>
    <x v="5"/>
    <x v="1"/>
    <x v="5"/>
    <x v="0"/>
    <x v="3"/>
    <x v="1736"/>
    <x v="4"/>
    <x v="1737"/>
    <x v="380"/>
    <x v="1463"/>
    <x v="35"/>
    <m/>
    <m/>
    <s v="sq"/>
    <s v="sq"/>
    <n v="3665.44"/>
    <n v="91504159.730000004"/>
    <n v="91504159.730000004"/>
    <s v="Dubai"/>
  </r>
  <r>
    <x v="1738"/>
    <x v="1"/>
    <x v="1"/>
    <x v="1"/>
    <x v="0"/>
    <x v="1"/>
    <x v="1737"/>
    <x v="3"/>
    <x v="1738"/>
    <x v="287"/>
    <x v="1464"/>
    <x v="218"/>
    <m/>
    <m/>
    <s v="sq"/>
    <s v="sq"/>
    <n v="13290.4"/>
    <n v="91504159.730000004"/>
    <n v="91504159.730000004"/>
    <s v="Alexandria"/>
  </r>
  <r>
    <x v="1739"/>
    <x v="8"/>
    <x v="3"/>
    <x v="8"/>
    <x v="2"/>
    <x v="5"/>
    <x v="1738"/>
    <x v="4"/>
    <x v="1739"/>
    <x v="160"/>
    <x v="1465"/>
    <x v="52"/>
    <m/>
    <m/>
    <s v="Amazon"/>
    <s v="Amazon"/>
    <n v="27872.98"/>
    <n v="57542997.559999913"/>
    <n v="57542997.559999913"/>
    <s v="Giza"/>
  </r>
  <r>
    <x v="1740"/>
    <x v="0"/>
    <x v="0"/>
    <x v="0"/>
    <x v="2"/>
    <x v="2"/>
    <x v="1739"/>
    <x v="2"/>
    <x v="1740"/>
    <x v="232"/>
    <x v="1466"/>
    <x v="187"/>
    <m/>
    <m/>
    <s v="Amazon"/>
    <s v="Amazon"/>
    <n v="26648.76"/>
    <n v="92327183.770000085"/>
    <n v="92327183.770000085"/>
    <s v="Casablanca"/>
  </r>
  <r>
    <x v="1741"/>
    <x v="0"/>
    <x v="0"/>
    <x v="0"/>
    <x v="1"/>
    <x v="4"/>
    <x v="1740"/>
    <x v="4"/>
    <x v="1741"/>
    <x v="157"/>
    <x v="1467"/>
    <x v="27"/>
    <m/>
    <m/>
    <s v="Jumia"/>
    <s v="Jum"/>
    <n v="99349.3"/>
    <n v="92327183.770000085"/>
    <n v="92327183.770000085"/>
    <s v="Riyadh"/>
  </r>
  <r>
    <x v="1742"/>
    <x v="9"/>
    <x v="1"/>
    <x v="9"/>
    <x v="2"/>
    <x v="4"/>
    <x v="1741"/>
    <x v="4"/>
    <x v="1742"/>
    <x v="20"/>
    <x v="1468"/>
    <x v="332"/>
    <m/>
    <m/>
    <s v="Amazon"/>
    <s v="Amazon"/>
    <n v="99349.3"/>
    <n v="91504159.730000004"/>
    <n v="91504159.730000004"/>
    <s v="Riyadh"/>
  </r>
  <r>
    <x v="1743"/>
    <x v="1"/>
    <x v="1"/>
    <x v="1"/>
    <x v="1"/>
    <x v="0"/>
    <x v="1742"/>
    <x v="0"/>
    <x v="1743"/>
    <x v="47"/>
    <x v="1469"/>
    <x v="256"/>
    <m/>
    <m/>
    <s v="Jumia"/>
    <s v="Jum"/>
    <n v="16284.02"/>
    <n v="91504159.730000004"/>
    <n v="91504159.730000004"/>
    <s v="Cairo"/>
  </r>
  <r>
    <x v="1744"/>
    <x v="0"/>
    <x v="0"/>
    <x v="0"/>
    <x v="2"/>
    <x v="5"/>
    <x v="1743"/>
    <x v="2"/>
    <x v="1744"/>
    <x v="158"/>
    <x v="1470"/>
    <x v="85"/>
    <m/>
    <m/>
    <s v="Amazon"/>
    <s v="Amazon"/>
    <n v="27872.98"/>
    <n v="92327183.770000085"/>
    <n v="92327183.770000085"/>
    <s v="Giza"/>
  </r>
  <r>
    <x v="1745"/>
    <x v="0"/>
    <x v="0"/>
    <x v="0"/>
    <x v="2"/>
    <x v="4"/>
    <x v="1744"/>
    <x v="3"/>
    <x v="1745"/>
    <x v="163"/>
    <x v="232"/>
    <x v="107"/>
    <m/>
    <m/>
    <s v="Amazon"/>
    <s v="Amazon"/>
    <n v="99349.3"/>
    <n v="92327183.770000085"/>
    <n v="92327183.770000085"/>
    <s v="Riyadh"/>
  </r>
  <r>
    <x v="1746"/>
    <x v="2"/>
    <x v="2"/>
    <x v="2"/>
    <x v="1"/>
    <x v="0"/>
    <x v="1745"/>
    <x v="1"/>
    <x v="1746"/>
    <x v="85"/>
    <x v="1471"/>
    <x v="6"/>
    <m/>
    <m/>
    <s v="Jumia"/>
    <s v="Jum"/>
    <n v="16284.02"/>
    <n v="29200970.130000021"/>
    <n v="29200970.130000021"/>
    <s v="Cairo"/>
  </r>
  <r>
    <x v="1747"/>
    <x v="6"/>
    <x v="4"/>
    <x v="6"/>
    <x v="1"/>
    <x v="5"/>
    <x v="1746"/>
    <x v="0"/>
    <x v="1747"/>
    <x v="228"/>
    <x v="1472"/>
    <x v="331"/>
    <m/>
    <m/>
    <s v="Jumia"/>
    <s v="Jum"/>
    <n v="27872.98"/>
    <n v="31420413.200000018"/>
    <n v="31420413.200000018"/>
    <s v="Giza"/>
  </r>
  <r>
    <x v="1748"/>
    <x v="2"/>
    <x v="2"/>
    <x v="2"/>
    <x v="0"/>
    <x v="0"/>
    <x v="1747"/>
    <x v="1"/>
    <x v="1748"/>
    <x v="200"/>
    <x v="1473"/>
    <x v="16"/>
    <m/>
    <m/>
    <s v="sq"/>
    <s v="sq"/>
    <n v="16284.02"/>
    <n v="29200970.130000021"/>
    <n v="29200970.130000021"/>
    <s v="Cairo"/>
  </r>
  <r>
    <x v="1749"/>
    <x v="9"/>
    <x v="1"/>
    <x v="9"/>
    <x v="1"/>
    <x v="5"/>
    <x v="1748"/>
    <x v="1"/>
    <x v="1749"/>
    <x v="122"/>
    <x v="1287"/>
    <x v="64"/>
    <m/>
    <m/>
    <s v="Jumia"/>
    <s v="Jum"/>
    <n v="27872.98"/>
    <n v="91504159.730000004"/>
    <n v="91504159.730000004"/>
    <s v="Giza"/>
  </r>
  <r>
    <x v="1750"/>
    <x v="8"/>
    <x v="3"/>
    <x v="8"/>
    <x v="1"/>
    <x v="2"/>
    <x v="1749"/>
    <x v="0"/>
    <x v="1750"/>
    <x v="236"/>
    <x v="1191"/>
    <x v="107"/>
    <m/>
    <m/>
    <s v="Jumia"/>
    <s v="Jum"/>
    <n v="26648.76"/>
    <n v="57542997.559999913"/>
    <n v="57542997.559999913"/>
    <s v="Casablanca"/>
  </r>
  <r>
    <x v="1751"/>
    <x v="1"/>
    <x v="1"/>
    <x v="1"/>
    <x v="2"/>
    <x v="3"/>
    <x v="1750"/>
    <x v="3"/>
    <x v="1751"/>
    <x v="326"/>
    <x v="21"/>
    <x v="288"/>
    <m/>
    <m/>
    <s v="Amazon"/>
    <s v="Amazon"/>
    <n v="3665.44"/>
    <n v="91504159.730000004"/>
    <n v="91504159.730000004"/>
    <s v="Dubai"/>
  </r>
  <r>
    <x v="1752"/>
    <x v="6"/>
    <x v="4"/>
    <x v="6"/>
    <x v="0"/>
    <x v="4"/>
    <x v="1751"/>
    <x v="0"/>
    <x v="1752"/>
    <x v="7"/>
    <x v="646"/>
    <x v="286"/>
    <m/>
    <m/>
    <s v="sq"/>
    <s v="sq"/>
    <n v="99349.3"/>
    <n v="31420413.200000018"/>
    <n v="31420413.200000018"/>
    <s v="Riyadh"/>
  </r>
  <r>
    <x v="1753"/>
    <x v="0"/>
    <x v="0"/>
    <x v="0"/>
    <x v="1"/>
    <x v="2"/>
    <x v="1752"/>
    <x v="2"/>
    <x v="1753"/>
    <x v="31"/>
    <x v="1474"/>
    <x v="200"/>
    <m/>
    <m/>
    <s v="Jumia"/>
    <s v="Jum"/>
    <n v="26648.76"/>
    <n v="92327183.770000085"/>
    <n v="92327183.770000085"/>
    <s v="Casablanca"/>
  </r>
  <r>
    <x v="1754"/>
    <x v="9"/>
    <x v="1"/>
    <x v="9"/>
    <x v="1"/>
    <x v="0"/>
    <x v="1753"/>
    <x v="3"/>
    <x v="1754"/>
    <x v="235"/>
    <x v="1475"/>
    <x v="126"/>
    <m/>
    <m/>
    <s v="Jumia"/>
    <s v="Jum"/>
    <n v="16284.02"/>
    <n v="91504159.730000004"/>
    <n v="91504159.730000004"/>
    <s v="Cairo"/>
  </r>
  <r>
    <x v="1755"/>
    <x v="5"/>
    <x v="1"/>
    <x v="5"/>
    <x v="1"/>
    <x v="4"/>
    <x v="1754"/>
    <x v="4"/>
    <x v="1755"/>
    <x v="54"/>
    <x v="592"/>
    <x v="69"/>
    <m/>
    <m/>
    <s v="Jumia"/>
    <s v="Jum"/>
    <n v="99349.3"/>
    <n v="91504159.730000004"/>
    <n v="91504159.730000004"/>
    <s v="Riyadh"/>
  </r>
  <r>
    <x v="1756"/>
    <x v="9"/>
    <x v="1"/>
    <x v="9"/>
    <x v="0"/>
    <x v="5"/>
    <x v="1755"/>
    <x v="3"/>
    <x v="1756"/>
    <x v="28"/>
    <x v="1476"/>
    <x v="242"/>
    <m/>
    <m/>
    <s v="sq"/>
    <s v="sq"/>
    <n v="27872.98"/>
    <n v="91504159.730000004"/>
    <n v="91504159.730000004"/>
    <s v="Giza"/>
  </r>
  <r>
    <x v="1757"/>
    <x v="8"/>
    <x v="3"/>
    <x v="8"/>
    <x v="0"/>
    <x v="3"/>
    <x v="1756"/>
    <x v="2"/>
    <x v="1757"/>
    <x v="210"/>
    <x v="1477"/>
    <x v="170"/>
    <m/>
    <m/>
    <s v="sq"/>
    <s v="sq"/>
    <n v="3665.44"/>
    <n v="57542997.559999913"/>
    <n v="57542997.559999913"/>
    <s v="Dubai"/>
  </r>
  <r>
    <x v="1758"/>
    <x v="3"/>
    <x v="3"/>
    <x v="3"/>
    <x v="1"/>
    <x v="1"/>
    <x v="1757"/>
    <x v="1"/>
    <x v="1758"/>
    <x v="320"/>
    <x v="1478"/>
    <x v="127"/>
    <m/>
    <m/>
    <s v="Jumia"/>
    <s v="Jum"/>
    <n v="13290.4"/>
    <n v="57542997.559999913"/>
    <n v="57542997.559999913"/>
    <s v="Alexandria"/>
  </r>
  <r>
    <x v="1759"/>
    <x v="1"/>
    <x v="1"/>
    <x v="1"/>
    <x v="0"/>
    <x v="0"/>
    <x v="1758"/>
    <x v="0"/>
    <x v="1759"/>
    <x v="92"/>
    <x v="1479"/>
    <x v="42"/>
    <m/>
    <m/>
    <s v="sq"/>
    <s v="sq"/>
    <n v="16284.02"/>
    <n v="91504159.730000004"/>
    <n v="91504159.730000004"/>
    <s v="Cairo"/>
  </r>
  <r>
    <x v="1760"/>
    <x v="2"/>
    <x v="2"/>
    <x v="2"/>
    <x v="1"/>
    <x v="3"/>
    <x v="1759"/>
    <x v="1"/>
    <x v="1760"/>
    <x v="393"/>
    <x v="1480"/>
    <x v="20"/>
    <m/>
    <m/>
    <s v="Jumia"/>
    <s v="Jum"/>
    <n v="3665.44"/>
    <n v="29200970.130000021"/>
    <n v="29200970.130000021"/>
    <s v="Dubai"/>
  </r>
  <r>
    <x v="1761"/>
    <x v="5"/>
    <x v="1"/>
    <x v="5"/>
    <x v="2"/>
    <x v="0"/>
    <x v="1760"/>
    <x v="3"/>
    <x v="1761"/>
    <x v="143"/>
    <x v="977"/>
    <x v="92"/>
    <m/>
    <m/>
    <s v="Amazon"/>
    <s v="Amazon"/>
    <n v="16284.02"/>
    <n v="91504159.730000004"/>
    <n v="91504159.730000004"/>
    <s v="Cairo"/>
  </r>
  <r>
    <x v="1762"/>
    <x v="5"/>
    <x v="1"/>
    <x v="5"/>
    <x v="1"/>
    <x v="2"/>
    <x v="1761"/>
    <x v="2"/>
    <x v="1762"/>
    <x v="117"/>
    <x v="1481"/>
    <x v="159"/>
    <m/>
    <m/>
    <s v="Jumia"/>
    <s v="Jum"/>
    <n v="26648.76"/>
    <n v="91504159.730000004"/>
    <n v="91504159.730000004"/>
    <s v="Casablanca"/>
  </r>
  <r>
    <x v="1763"/>
    <x v="4"/>
    <x v="0"/>
    <x v="4"/>
    <x v="0"/>
    <x v="0"/>
    <x v="1762"/>
    <x v="0"/>
    <x v="1763"/>
    <x v="263"/>
    <x v="1482"/>
    <x v="312"/>
    <m/>
    <m/>
    <s v="sq"/>
    <s v="sq"/>
    <n v="16284.02"/>
    <n v="92327183.770000085"/>
    <n v="92327183.770000085"/>
    <s v="Cairo"/>
  </r>
  <r>
    <x v="1764"/>
    <x v="7"/>
    <x v="0"/>
    <x v="7"/>
    <x v="1"/>
    <x v="3"/>
    <x v="1763"/>
    <x v="3"/>
    <x v="1764"/>
    <x v="379"/>
    <x v="1208"/>
    <x v="15"/>
    <m/>
    <m/>
    <s v="Jumia"/>
    <s v="Jum"/>
    <n v="3665.44"/>
    <n v="92327183.770000085"/>
    <n v="92327183.770000085"/>
    <s v="Dubai"/>
  </r>
  <r>
    <x v="1765"/>
    <x v="5"/>
    <x v="1"/>
    <x v="5"/>
    <x v="1"/>
    <x v="2"/>
    <x v="1764"/>
    <x v="3"/>
    <x v="1765"/>
    <x v="138"/>
    <x v="1483"/>
    <x v="97"/>
    <m/>
    <m/>
    <s v="Jumia"/>
    <s v="Jum"/>
    <n v="26648.76"/>
    <n v="91504159.730000004"/>
    <n v="91504159.730000004"/>
    <s v="Casablanca"/>
  </r>
  <r>
    <x v="1766"/>
    <x v="7"/>
    <x v="0"/>
    <x v="7"/>
    <x v="0"/>
    <x v="2"/>
    <x v="1765"/>
    <x v="1"/>
    <x v="1766"/>
    <x v="309"/>
    <x v="1484"/>
    <x v="23"/>
    <m/>
    <m/>
    <s v="sq"/>
    <s v="sq"/>
    <n v="26648.76"/>
    <n v="92327183.770000085"/>
    <n v="92327183.770000085"/>
    <s v="Casablanca"/>
  </r>
  <r>
    <x v="1767"/>
    <x v="7"/>
    <x v="0"/>
    <x v="7"/>
    <x v="0"/>
    <x v="2"/>
    <x v="1766"/>
    <x v="2"/>
    <x v="1767"/>
    <x v="123"/>
    <x v="1418"/>
    <x v="203"/>
    <m/>
    <m/>
    <s v="sq"/>
    <s v="sq"/>
    <n v="26648.76"/>
    <n v="92327183.770000085"/>
    <n v="92327183.770000085"/>
    <s v="Casablanca"/>
  </r>
  <r>
    <x v="1768"/>
    <x v="4"/>
    <x v="0"/>
    <x v="4"/>
    <x v="0"/>
    <x v="1"/>
    <x v="1767"/>
    <x v="3"/>
    <x v="1768"/>
    <x v="205"/>
    <x v="1485"/>
    <x v="160"/>
    <m/>
    <m/>
    <s v="sq"/>
    <s v="sq"/>
    <n v="13290.4"/>
    <n v="92327183.770000085"/>
    <n v="92327183.770000085"/>
    <s v="Alexandria"/>
  </r>
  <r>
    <x v="1769"/>
    <x v="6"/>
    <x v="4"/>
    <x v="6"/>
    <x v="2"/>
    <x v="4"/>
    <x v="1768"/>
    <x v="1"/>
    <x v="1769"/>
    <x v="373"/>
    <x v="1486"/>
    <x v="204"/>
    <m/>
    <m/>
    <s v="Amazon"/>
    <s v="Amazon"/>
    <n v="99349.3"/>
    <n v="31420413.200000018"/>
    <n v="31420413.200000018"/>
    <s v="Riyadh"/>
  </r>
  <r>
    <x v="1770"/>
    <x v="6"/>
    <x v="4"/>
    <x v="6"/>
    <x v="1"/>
    <x v="5"/>
    <x v="1769"/>
    <x v="3"/>
    <x v="1770"/>
    <x v="59"/>
    <x v="869"/>
    <x v="16"/>
    <m/>
    <m/>
    <s v="Jumia"/>
    <s v="Jum"/>
    <n v="27872.98"/>
    <n v="31420413.200000018"/>
    <n v="31420413.200000018"/>
    <s v="Giza"/>
  </r>
  <r>
    <x v="1771"/>
    <x v="0"/>
    <x v="0"/>
    <x v="0"/>
    <x v="0"/>
    <x v="0"/>
    <x v="1770"/>
    <x v="0"/>
    <x v="1771"/>
    <x v="359"/>
    <x v="1487"/>
    <x v="236"/>
    <m/>
    <m/>
    <s v="sq"/>
    <s v="sq"/>
    <n v="16284.02"/>
    <n v="92327183.770000085"/>
    <n v="92327183.770000085"/>
    <s v="Cairo"/>
  </r>
  <r>
    <x v="1772"/>
    <x v="7"/>
    <x v="0"/>
    <x v="7"/>
    <x v="2"/>
    <x v="3"/>
    <x v="1771"/>
    <x v="1"/>
    <x v="1772"/>
    <x v="386"/>
    <x v="1488"/>
    <x v="17"/>
    <m/>
    <m/>
    <s v="Amazon"/>
    <s v="Amazon"/>
    <n v="3665.44"/>
    <n v="92327183.770000085"/>
    <n v="92327183.770000085"/>
    <s v="Dubai"/>
  </r>
  <r>
    <x v="1773"/>
    <x v="6"/>
    <x v="4"/>
    <x v="6"/>
    <x v="2"/>
    <x v="3"/>
    <x v="1772"/>
    <x v="0"/>
    <x v="1773"/>
    <x v="327"/>
    <x v="1489"/>
    <x v="326"/>
    <m/>
    <m/>
    <s v="Amazon"/>
    <s v="Amazon"/>
    <n v="3665.44"/>
    <n v="31420413.200000018"/>
    <n v="31420413.200000018"/>
    <s v="Dubai"/>
  </r>
  <r>
    <x v="1774"/>
    <x v="5"/>
    <x v="1"/>
    <x v="5"/>
    <x v="2"/>
    <x v="1"/>
    <x v="1773"/>
    <x v="2"/>
    <x v="1774"/>
    <x v="4"/>
    <x v="1490"/>
    <x v="237"/>
    <m/>
    <m/>
    <s v="Amazon"/>
    <s v="Amazon"/>
    <n v="13290.4"/>
    <n v="91504159.730000004"/>
    <n v="91504159.730000004"/>
    <s v="Alexandria"/>
  </r>
  <r>
    <x v="1775"/>
    <x v="8"/>
    <x v="3"/>
    <x v="8"/>
    <x v="0"/>
    <x v="2"/>
    <x v="1774"/>
    <x v="3"/>
    <x v="1775"/>
    <x v="60"/>
    <x v="1491"/>
    <x v="305"/>
    <m/>
    <m/>
    <s v="sq"/>
    <s v="sq"/>
    <n v="26648.76"/>
    <n v="57542997.559999913"/>
    <n v="57542997.559999913"/>
    <s v="Casablanca"/>
  </r>
  <r>
    <x v="1776"/>
    <x v="4"/>
    <x v="0"/>
    <x v="4"/>
    <x v="1"/>
    <x v="3"/>
    <x v="1775"/>
    <x v="2"/>
    <x v="1776"/>
    <x v="92"/>
    <x v="1492"/>
    <x v="41"/>
    <m/>
    <m/>
    <s v="Jumia"/>
    <s v="Jum"/>
    <n v="3665.44"/>
    <n v="92327183.770000085"/>
    <n v="92327183.770000085"/>
    <s v="Dubai"/>
  </r>
  <r>
    <x v="1777"/>
    <x v="6"/>
    <x v="4"/>
    <x v="6"/>
    <x v="0"/>
    <x v="0"/>
    <x v="1776"/>
    <x v="4"/>
    <x v="1777"/>
    <x v="196"/>
    <x v="1493"/>
    <x v="240"/>
    <m/>
    <m/>
    <s v="sq"/>
    <s v="sq"/>
    <n v="16284.02"/>
    <n v="31420413.200000018"/>
    <n v="31420413.200000018"/>
    <s v="Cairo"/>
  </r>
  <r>
    <x v="1778"/>
    <x v="5"/>
    <x v="1"/>
    <x v="5"/>
    <x v="1"/>
    <x v="2"/>
    <x v="1777"/>
    <x v="2"/>
    <x v="1778"/>
    <x v="149"/>
    <x v="1122"/>
    <x v="302"/>
    <m/>
    <m/>
    <s v="Jumia"/>
    <s v="Jum"/>
    <n v="26648.76"/>
    <n v="91504159.730000004"/>
    <n v="91504159.730000004"/>
    <s v="Casablanca"/>
  </r>
  <r>
    <x v="1779"/>
    <x v="1"/>
    <x v="1"/>
    <x v="1"/>
    <x v="2"/>
    <x v="3"/>
    <x v="1778"/>
    <x v="1"/>
    <x v="1779"/>
    <x v="155"/>
    <x v="1494"/>
    <x v="283"/>
    <m/>
    <m/>
    <s v="Amazon"/>
    <s v="Amazon"/>
    <n v="3665.44"/>
    <n v="91504159.730000004"/>
    <n v="91504159.730000004"/>
    <s v="Dubai"/>
  </r>
  <r>
    <x v="1780"/>
    <x v="0"/>
    <x v="0"/>
    <x v="0"/>
    <x v="2"/>
    <x v="4"/>
    <x v="1779"/>
    <x v="1"/>
    <x v="1780"/>
    <x v="341"/>
    <x v="1495"/>
    <x v="100"/>
    <m/>
    <m/>
    <s v="Amazon"/>
    <s v="Amazon"/>
    <n v="99349.3"/>
    <n v="92327183.770000085"/>
    <n v="92327183.770000085"/>
    <s v="Riyadh"/>
  </r>
  <r>
    <x v="1781"/>
    <x v="4"/>
    <x v="0"/>
    <x v="4"/>
    <x v="2"/>
    <x v="3"/>
    <x v="1780"/>
    <x v="3"/>
    <x v="1781"/>
    <x v="254"/>
    <x v="1009"/>
    <x v="287"/>
    <m/>
    <m/>
    <s v="Amazon"/>
    <s v="Amazon"/>
    <n v="3665.44"/>
    <n v="92327183.770000085"/>
    <n v="92327183.770000085"/>
    <s v="Dubai"/>
  </r>
  <r>
    <x v="1782"/>
    <x v="3"/>
    <x v="3"/>
    <x v="3"/>
    <x v="2"/>
    <x v="4"/>
    <x v="1781"/>
    <x v="0"/>
    <x v="1782"/>
    <x v="153"/>
    <x v="887"/>
    <x v="6"/>
    <m/>
    <m/>
    <s v="Amazon"/>
    <s v="Amazon"/>
    <n v="99349.3"/>
    <n v="57542997.559999913"/>
    <n v="57542997.559999913"/>
    <s v="Riyadh"/>
  </r>
  <r>
    <x v="1783"/>
    <x v="4"/>
    <x v="0"/>
    <x v="4"/>
    <x v="2"/>
    <x v="1"/>
    <x v="1782"/>
    <x v="1"/>
    <x v="1783"/>
    <x v="169"/>
    <x v="1040"/>
    <x v="19"/>
    <m/>
    <m/>
    <s v="Amazon"/>
    <s v="Amazon"/>
    <n v="13290.4"/>
    <n v="92327183.770000085"/>
    <n v="92327183.770000085"/>
    <s v="Alexandria"/>
  </r>
  <r>
    <x v="1784"/>
    <x v="2"/>
    <x v="2"/>
    <x v="2"/>
    <x v="1"/>
    <x v="3"/>
    <x v="1783"/>
    <x v="0"/>
    <x v="1784"/>
    <x v="186"/>
    <x v="1496"/>
    <x v="171"/>
    <m/>
    <m/>
    <s v="Jumia"/>
    <s v="Jum"/>
    <n v="3665.44"/>
    <n v="29200970.130000021"/>
    <n v="29200970.130000021"/>
    <s v="Dubai"/>
  </r>
  <r>
    <x v="1785"/>
    <x v="7"/>
    <x v="0"/>
    <x v="7"/>
    <x v="2"/>
    <x v="1"/>
    <x v="1784"/>
    <x v="3"/>
    <x v="1785"/>
    <x v="154"/>
    <x v="1497"/>
    <x v="300"/>
    <m/>
    <m/>
    <s v="Amazon"/>
    <s v="Amazon"/>
    <n v="13290.4"/>
    <n v="92327183.770000085"/>
    <n v="92327183.770000085"/>
    <s v="Alexandria"/>
  </r>
  <r>
    <x v="1786"/>
    <x v="2"/>
    <x v="2"/>
    <x v="2"/>
    <x v="1"/>
    <x v="0"/>
    <x v="1785"/>
    <x v="0"/>
    <x v="1786"/>
    <x v="181"/>
    <x v="1498"/>
    <x v="307"/>
    <m/>
    <m/>
    <s v="Jumia"/>
    <s v="Jum"/>
    <n v="16284.02"/>
    <n v="29200970.130000021"/>
    <n v="29200970.130000021"/>
    <s v="Cairo"/>
  </r>
  <r>
    <x v="1787"/>
    <x v="6"/>
    <x v="4"/>
    <x v="6"/>
    <x v="1"/>
    <x v="3"/>
    <x v="1786"/>
    <x v="3"/>
    <x v="1787"/>
    <x v="358"/>
    <x v="1499"/>
    <x v="298"/>
    <m/>
    <m/>
    <s v="Jumia"/>
    <s v="Jum"/>
    <n v="3665.44"/>
    <n v="31420413.200000018"/>
    <n v="31420413.200000018"/>
    <s v="Dubai"/>
  </r>
  <r>
    <x v="1788"/>
    <x v="1"/>
    <x v="1"/>
    <x v="1"/>
    <x v="2"/>
    <x v="4"/>
    <x v="1787"/>
    <x v="4"/>
    <x v="1788"/>
    <x v="211"/>
    <x v="1500"/>
    <x v="291"/>
    <m/>
    <m/>
    <s v="Amazon"/>
    <s v="Amazon"/>
    <n v="99349.3"/>
    <n v="91504159.730000004"/>
    <n v="91504159.730000004"/>
    <s v="Riyadh"/>
  </r>
  <r>
    <x v="1789"/>
    <x v="0"/>
    <x v="0"/>
    <x v="0"/>
    <x v="1"/>
    <x v="3"/>
    <x v="1788"/>
    <x v="1"/>
    <x v="1789"/>
    <x v="340"/>
    <x v="1501"/>
    <x v="37"/>
    <m/>
    <m/>
    <s v="Jumia"/>
    <s v="Jum"/>
    <n v="3665.44"/>
    <n v="92327183.770000085"/>
    <n v="92327183.770000085"/>
    <s v="Dubai"/>
  </r>
  <r>
    <x v="1790"/>
    <x v="3"/>
    <x v="3"/>
    <x v="3"/>
    <x v="1"/>
    <x v="1"/>
    <x v="1789"/>
    <x v="2"/>
    <x v="1790"/>
    <x v="224"/>
    <x v="1502"/>
    <x v="341"/>
    <m/>
    <m/>
    <s v="Jumia"/>
    <s v="Jum"/>
    <n v="13290.4"/>
    <n v="57542997.559999913"/>
    <n v="57542997.559999913"/>
    <s v="Alexandria"/>
  </r>
  <r>
    <x v="1791"/>
    <x v="5"/>
    <x v="1"/>
    <x v="5"/>
    <x v="0"/>
    <x v="3"/>
    <x v="1790"/>
    <x v="2"/>
    <x v="1791"/>
    <x v="65"/>
    <x v="1503"/>
    <x v="280"/>
    <m/>
    <m/>
    <s v="sq"/>
    <s v="sq"/>
    <n v="3665.44"/>
    <n v="91504159.730000004"/>
    <n v="91504159.730000004"/>
    <s v="Dubai"/>
  </r>
  <r>
    <x v="1792"/>
    <x v="9"/>
    <x v="1"/>
    <x v="9"/>
    <x v="1"/>
    <x v="5"/>
    <x v="1791"/>
    <x v="1"/>
    <x v="1792"/>
    <x v="395"/>
    <x v="1504"/>
    <x v="279"/>
    <m/>
    <m/>
    <s v="Jumia"/>
    <s v="Jum"/>
    <n v="27872.98"/>
    <n v="91504159.730000004"/>
    <n v="91504159.730000004"/>
    <s v="Giza"/>
  </r>
  <r>
    <x v="1793"/>
    <x v="0"/>
    <x v="0"/>
    <x v="0"/>
    <x v="0"/>
    <x v="0"/>
    <x v="1792"/>
    <x v="4"/>
    <x v="1793"/>
    <x v="158"/>
    <x v="1345"/>
    <x v="57"/>
    <m/>
    <m/>
    <s v="sq"/>
    <s v="sq"/>
    <n v="16284.02"/>
    <n v="92327183.770000085"/>
    <n v="92327183.770000085"/>
    <s v="Cairo"/>
  </r>
  <r>
    <x v="1794"/>
    <x v="1"/>
    <x v="1"/>
    <x v="1"/>
    <x v="0"/>
    <x v="3"/>
    <x v="1793"/>
    <x v="4"/>
    <x v="1794"/>
    <x v="301"/>
    <x v="129"/>
    <x v="85"/>
    <m/>
    <m/>
    <s v="sq"/>
    <s v="sq"/>
    <n v="3665.44"/>
    <n v="91504159.730000004"/>
    <n v="91504159.730000004"/>
    <s v="Dubai"/>
  </r>
  <r>
    <x v="1795"/>
    <x v="4"/>
    <x v="0"/>
    <x v="4"/>
    <x v="1"/>
    <x v="1"/>
    <x v="1794"/>
    <x v="4"/>
    <x v="1795"/>
    <x v="335"/>
    <x v="1505"/>
    <x v="315"/>
    <m/>
    <m/>
    <s v="Jumia"/>
    <s v="Jum"/>
    <n v="13290.4"/>
    <n v="92327183.770000085"/>
    <n v="92327183.770000085"/>
    <s v="Alexandria"/>
  </r>
  <r>
    <x v="1796"/>
    <x v="0"/>
    <x v="0"/>
    <x v="0"/>
    <x v="0"/>
    <x v="0"/>
    <x v="1795"/>
    <x v="0"/>
    <x v="1796"/>
    <x v="126"/>
    <x v="1101"/>
    <x v="44"/>
    <m/>
    <m/>
    <s v="sq"/>
    <s v="sq"/>
    <n v="16284.02"/>
    <n v="92327183.770000085"/>
    <n v="92327183.770000085"/>
    <s v="Cairo"/>
  </r>
  <r>
    <x v="1797"/>
    <x v="4"/>
    <x v="0"/>
    <x v="4"/>
    <x v="1"/>
    <x v="4"/>
    <x v="1796"/>
    <x v="2"/>
    <x v="1797"/>
    <x v="281"/>
    <x v="1506"/>
    <x v="86"/>
    <m/>
    <m/>
    <s v="Jumia"/>
    <s v="Jum"/>
    <n v="99349.3"/>
    <n v="92327183.770000085"/>
    <n v="92327183.770000085"/>
    <s v="Riyadh"/>
  </r>
  <r>
    <x v="1798"/>
    <x v="6"/>
    <x v="4"/>
    <x v="6"/>
    <x v="0"/>
    <x v="5"/>
    <x v="1797"/>
    <x v="2"/>
    <x v="1798"/>
    <x v="191"/>
    <x v="1507"/>
    <x v="251"/>
    <m/>
    <m/>
    <s v="sq"/>
    <s v="sq"/>
    <n v="27872.98"/>
    <n v="31420413.200000018"/>
    <n v="31420413.200000018"/>
    <s v="Giza"/>
  </r>
  <r>
    <x v="1799"/>
    <x v="7"/>
    <x v="0"/>
    <x v="7"/>
    <x v="2"/>
    <x v="3"/>
    <x v="1798"/>
    <x v="3"/>
    <x v="1799"/>
    <x v="195"/>
    <x v="586"/>
    <x v="54"/>
    <m/>
    <m/>
    <s v="Amazon"/>
    <s v="Amazon"/>
    <n v="3665.44"/>
    <n v="92327183.770000085"/>
    <n v="92327183.770000085"/>
    <s v="Dubai"/>
  </r>
  <r>
    <x v="1800"/>
    <x v="0"/>
    <x v="0"/>
    <x v="0"/>
    <x v="0"/>
    <x v="3"/>
    <x v="1799"/>
    <x v="3"/>
    <x v="1800"/>
    <x v="119"/>
    <x v="1508"/>
    <x v="138"/>
    <m/>
    <m/>
    <s v="sq"/>
    <s v="sq"/>
    <n v="3665.44"/>
    <n v="92327183.770000085"/>
    <n v="92327183.770000085"/>
    <s v="Dubai"/>
  </r>
  <r>
    <x v="1801"/>
    <x v="9"/>
    <x v="1"/>
    <x v="9"/>
    <x v="2"/>
    <x v="0"/>
    <x v="1800"/>
    <x v="2"/>
    <x v="1801"/>
    <x v="27"/>
    <x v="1509"/>
    <x v="134"/>
    <m/>
    <m/>
    <s v="Amazon"/>
    <s v="Amazon"/>
    <n v="16284.02"/>
    <n v="91504159.730000004"/>
    <n v="91504159.730000004"/>
    <s v="Cairo"/>
  </r>
  <r>
    <x v="1802"/>
    <x v="8"/>
    <x v="3"/>
    <x v="8"/>
    <x v="2"/>
    <x v="0"/>
    <x v="1801"/>
    <x v="0"/>
    <x v="1802"/>
    <x v="230"/>
    <x v="1510"/>
    <x v="307"/>
    <m/>
    <m/>
    <s v="Amazon"/>
    <s v="Amazon"/>
    <n v="16284.02"/>
    <n v="57542997.559999913"/>
    <n v="57542997.559999913"/>
    <s v="Cairo"/>
  </r>
  <r>
    <x v="1803"/>
    <x v="9"/>
    <x v="1"/>
    <x v="9"/>
    <x v="1"/>
    <x v="5"/>
    <x v="1802"/>
    <x v="0"/>
    <x v="1803"/>
    <x v="359"/>
    <x v="1511"/>
    <x v="304"/>
    <m/>
    <m/>
    <s v="Jumia"/>
    <s v="Jum"/>
    <n v="27872.98"/>
    <n v="91504159.730000004"/>
    <n v="91504159.730000004"/>
    <s v="Giza"/>
  </r>
  <r>
    <x v="1804"/>
    <x v="8"/>
    <x v="3"/>
    <x v="8"/>
    <x v="0"/>
    <x v="3"/>
    <x v="1803"/>
    <x v="4"/>
    <x v="1804"/>
    <x v="333"/>
    <x v="514"/>
    <x v="349"/>
    <m/>
    <m/>
    <s v="sq"/>
    <s v="sq"/>
    <n v="3665.44"/>
    <n v="57542997.559999913"/>
    <n v="57542997.559999913"/>
    <s v="Dubai"/>
  </r>
  <r>
    <x v="1805"/>
    <x v="5"/>
    <x v="1"/>
    <x v="5"/>
    <x v="1"/>
    <x v="5"/>
    <x v="1804"/>
    <x v="3"/>
    <x v="1805"/>
    <x v="277"/>
    <x v="978"/>
    <x v="194"/>
    <m/>
    <m/>
    <s v="Jumia"/>
    <s v="Jum"/>
    <n v="27872.98"/>
    <n v="91504159.730000004"/>
    <n v="91504159.730000004"/>
    <s v="Giza"/>
  </r>
  <r>
    <x v="1806"/>
    <x v="7"/>
    <x v="0"/>
    <x v="7"/>
    <x v="1"/>
    <x v="1"/>
    <x v="1805"/>
    <x v="1"/>
    <x v="1806"/>
    <x v="356"/>
    <x v="1512"/>
    <x v="231"/>
    <m/>
    <m/>
    <s v="Jumia"/>
    <s v="Jum"/>
    <n v="13290.4"/>
    <n v="92327183.770000085"/>
    <n v="92327183.770000085"/>
    <s v="Alexandria"/>
  </r>
  <r>
    <x v="1807"/>
    <x v="4"/>
    <x v="0"/>
    <x v="4"/>
    <x v="2"/>
    <x v="0"/>
    <x v="1806"/>
    <x v="2"/>
    <x v="1807"/>
    <x v="205"/>
    <x v="1513"/>
    <x v="243"/>
    <m/>
    <m/>
    <s v="Amazon"/>
    <s v="Amazon"/>
    <n v="16284.02"/>
    <n v="92327183.770000085"/>
    <n v="92327183.770000085"/>
    <s v="Cairo"/>
  </r>
  <r>
    <x v="1808"/>
    <x v="2"/>
    <x v="2"/>
    <x v="2"/>
    <x v="1"/>
    <x v="0"/>
    <x v="1807"/>
    <x v="3"/>
    <x v="1808"/>
    <x v="148"/>
    <x v="1514"/>
    <x v="348"/>
    <m/>
    <m/>
    <s v="Jumia"/>
    <s v="Jum"/>
    <n v="16284.02"/>
    <n v="29200970.130000021"/>
    <n v="29200970.130000021"/>
    <s v="Cairo"/>
  </r>
  <r>
    <x v="1809"/>
    <x v="2"/>
    <x v="2"/>
    <x v="2"/>
    <x v="1"/>
    <x v="3"/>
    <x v="1808"/>
    <x v="1"/>
    <x v="1809"/>
    <x v="266"/>
    <x v="1515"/>
    <x v="168"/>
    <m/>
    <m/>
    <s v="Jumia"/>
    <s v="Jum"/>
    <n v="3665.44"/>
    <n v="29200970.130000021"/>
    <n v="29200970.130000021"/>
    <s v="Dubai"/>
  </r>
  <r>
    <x v="1810"/>
    <x v="2"/>
    <x v="2"/>
    <x v="2"/>
    <x v="2"/>
    <x v="3"/>
    <x v="1809"/>
    <x v="2"/>
    <x v="1810"/>
    <x v="63"/>
    <x v="1516"/>
    <x v="177"/>
    <m/>
    <m/>
    <s v="Amazon"/>
    <s v="Amazon"/>
    <n v="3665.44"/>
    <n v="29200970.130000021"/>
    <n v="29200970.130000021"/>
    <s v="Dubai"/>
  </r>
  <r>
    <x v="1811"/>
    <x v="4"/>
    <x v="0"/>
    <x v="4"/>
    <x v="2"/>
    <x v="0"/>
    <x v="1810"/>
    <x v="3"/>
    <x v="1811"/>
    <x v="134"/>
    <x v="126"/>
    <x v="28"/>
    <m/>
    <m/>
    <s v="Amazon"/>
    <s v="Amazon"/>
    <n v="16284.02"/>
    <n v="92327183.770000085"/>
    <n v="92327183.770000085"/>
    <s v="Cairo"/>
  </r>
  <r>
    <x v="1812"/>
    <x v="1"/>
    <x v="1"/>
    <x v="1"/>
    <x v="2"/>
    <x v="1"/>
    <x v="1811"/>
    <x v="4"/>
    <x v="1812"/>
    <x v="386"/>
    <x v="1517"/>
    <x v="60"/>
    <m/>
    <m/>
    <s v="Amazon"/>
    <s v="Amazon"/>
    <n v="13290.4"/>
    <n v="91504159.730000004"/>
    <n v="91504159.730000004"/>
    <s v="Alexandria"/>
  </r>
  <r>
    <x v="1813"/>
    <x v="5"/>
    <x v="1"/>
    <x v="5"/>
    <x v="1"/>
    <x v="3"/>
    <x v="1812"/>
    <x v="1"/>
    <x v="1813"/>
    <x v="197"/>
    <x v="1518"/>
    <x v="161"/>
    <m/>
    <m/>
    <s v="Jumia"/>
    <s v="Jum"/>
    <n v="3665.44"/>
    <n v="91504159.730000004"/>
    <n v="91504159.730000004"/>
    <s v="Dubai"/>
  </r>
  <r>
    <x v="1814"/>
    <x v="2"/>
    <x v="2"/>
    <x v="2"/>
    <x v="2"/>
    <x v="4"/>
    <x v="1813"/>
    <x v="0"/>
    <x v="1814"/>
    <x v="74"/>
    <x v="1519"/>
    <x v="66"/>
    <m/>
    <m/>
    <s v="Amazon"/>
    <s v="Amazon"/>
    <n v="99349.3"/>
    <n v="29200970.130000021"/>
    <n v="29200970.130000021"/>
    <s v="Riyadh"/>
  </r>
  <r>
    <x v="1815"/>
    <x v="8"/>
    <x v="3"/>
    <x v="8"/>
    <x v="1"/>
    <x v="3"/>
    <x v="1814"/>
    <x v="4"/>
    <x v="1815"/>
    <x v="128"/>
    <x v="1520"/>
    <x v="43"/>
    <m/>
    <m/>
    <s v="Jumia"/>
    <s v="Jum"/>
    <n v="3665.44"/>
    <n v="57542997.559999913"/>
    <n v="57542997.559999913"/>
    <s v="Dubai"/>
  </r>
  <r>
    <x v="1816"/>
    <x v="3"/>
    <x v="3"/>
    <x v="3"/>
    <x v="1"/>
    <x v="4"/>
    <x v="1815"/>
    <x v="4"/>
    <x v="1816"/>
    <x v="40"/>
    <x v="701"/>
    <x v="225"/>
    <m/>
    <m/>
    <s v="Jumia"/>
    <s v="Jum"/>
    <n v="99349.3"/>
    <n v="57542997.559999913"/>
    <n v="57542997.559999913"/>
    <s v="Riyadh"/>
  </r>
  <r>
    <x v="1817"/>
    <x v="3"/>
    <x v="3"/>
    <x v="3"/>
    <x v="2"/>
    <x v="0"/>
    <x v="1816"/>
    <x v="0"/>
    <x v="1817"/>
    <x v="336"/>
    <x v="1521"/>
    <x v="238"/>
    <m/>
    <m/>
    <s v="Amazon"/>
    <s v="Amazon"/>
    <n v="16284.02"/>
    <n v="57542997.559999913"/>
    <n v="57542997.559999913"/>
    <s v="Cairo"/>
  </r>
  <r>
    <x v="1818"/>
    <x v="0"/>
    <x v="0"/>
    <x v="0"/>
    <x v="0"/>
    <x v="1"/>
    <x v="1817"/>
    <x v="4"/>
    <x v="1818"/>
    <x v="248"/>
    <x v="1522"/>
    <x v="294"/>
    <m/>
    <m/>
    <s v="sq"/>
    <s v="sq"/>
    <n v="13290.4"/>
    <n v="92327183.770000085"/>
    <n v="92327183.770000085"/>
    <s v="Alexandria"/>
  </r>
  <r>
    <x v="1819"/>
    <x v="0"/>
    <x v="0"/>
    <x v="0"/>
    <x v="1"/>
    <x v="2"/>
    <x v="1818"/>
    <x v="0"/>
    <x v="1819"/>
    <x v="15"/>
    <x v="1523"/>
    <x v="77"/>
    <m/>
    <m/>
    <s v="Jumia"/>
    <s v="Jum"/>
    <n v="26648.76"/>
    <n v="92327183.770000085"/>
    <n v="92327183.770000085"/>
    <s v="Casablanca"/>
  </r>
  <r>
    <x v="1820"/>
    <x v="8"/>
    <x v="3"/>
    <x v="8"/>
    <x v="1"/>
    <x v="4"/>
    <x v="1819"/>
    <x v="3"/>
    <x v="1820"/>
    <x v="224"/>
    <x v="1524"/>
    <x v="67"/>
    <m/>
    <m/>
    <s v="Jumia"/>
    <s v="Jum"/>
    <n v="99349.3"/>
    <n v="57542997.559999913"/>
    <n v="57542997.559999913"/>
    <s v="Riyadh"/>
  </r>
  <r>
    <x v="1821"/>
    <x v="6"/>
    <x v="4"/>
    <x v="6"/>
    <x v="1"/>
    <x v="4"/>
    <x v="1820"/>
    <x v="4"/>
    <x v="1821"/>
    <x v="233"/>
    <x v="689"/>
    <x v="172"/>
    <m/>
    <m/>
    <s v="Jumia"/>
    <s v="Jum"/>
    <n v="99349.3"/>
    <n v="31420413.200000018"/>
    <n v="31420413.200000018"/>
    <s v="Riyadh"/>
  </r>
  <r>
    <x v="1822"/>
    <x v="1"/>
    <x v="1"/>
    <x v="1"/>
    <x v="2"/>
    <x v="3"/>
    <x v="1821"/>
    <x v="3"/>
    <x v="1822"/>
    <x v="243"/>
    <x v="1525"/>
    <x v="41"/>
    <m/>
    <m/>
    <s v="Amazon"/>
    <s v="Amazon"/>
    <n v="3665.44"/>
    <n v="91504159.730000004"/>
    <n v="91504159.730000004"/>
    <s v="Dubai"/>
  </r>
  <r>
    <x v="1823"/>
    <x v="1"/>
    <x v="1"/>
    <x v="1"/>
    <x v="0"/>
    <x v="5"/>
    <x v="1822"/>
    <x v="2"/>
    <x v="1823"/>
    <x v="141"/>
    <x v="1526"/>
    <x v="271"/>
    <m/>
    <m/>
    <s v="sq"/>
    <s v="sq"/>
    <n v="27872.98"/>
    <n v="91504159.730000004"/>
    <n v="91504159.730000004"/>
    <s v="Giza"/>
  </r>
  <r>
    <x v="1824"/>
    <x v="5"/>
    <x v="1"/>
    <x v="5"/>
    <x v="1"/>
    <x v="2"/>
    <x v="1823"/>
    <x v="0"/>
    <x v="1824"/>
    <x v="186"/>
    <x v="1527"/>
    <x v="107"/>
    <m/>
    <m/>
    <s v="Jumia"/>
    <s v="Jum"/>
    <n v="26648.76"/>
    <n v="91504159.730000004"/>
    <n v="91504159.730000004"/>
    <s v="Casablanca"/>
  </r>
  <r>
    <x v="1825"/>
    <x v="1"/>
    <x v="1"/>
    <x v="1"/>
    <x v="1"/>
    <x v="3"/>
    <x v="1824"/>
    <x v="2"/>
    <x v="1825"/>
    <x v="268"/>
    <x v="661"/>
    <x v="291"/>
    <m/>
    <m/>
    <s v="Jumia"/>
    <s v="Jum"/>
    <n v="3665.44"/>
    <n v="91504159.730000004"/>
    <n v="91504159.730000004"/>
    <s v="Dubai"/>
  </r>
  <r>
    <x v="1826"/>
    <x v="1"/>
    <x v="1"/>
    <x v="1"/>
    <x v="0"/>
    <x v="0"/>
    <x v="1825"/>
    <x v="4"/>
    <x v="1826"/>
    <x v="47"/>
    <x v="1528"/>
    <x v="86"/>
    <m/>
    <m/>
    <s v="sq"/>
    <s v="sq"/>
    <n v="16284.02"/>
    <n v="91504159.730000004"/>
    <n v="91504159.730000004"/>
    <s v="Cairo"/>
  </r>
  <r>
    <x v="1827"/>
    <x v="1"/>
    <x v="1"/>
    <x v="1"/>
    <x v="2"/>
    <x v="4"/>
    <x v="1826"/>
    <x v="4"/>
    <x v="1827"/>
    <x v="223"/>
    <x v="710"/>
    <x v="238"/>
    <m/>
    <m/>
    <s v="Amazon"/>
    <s v="Amazon"/>
    <n v="99349.3"/>
    <n v="91504159.730000004"/>
    <n v="91504159.730000004"/>
    <s v="Riyadh"/>
  </r>
  <r>
    <x v="1828"/>
    <x v="1"/>
    <x v="1"/>
    <x v="1"/>
    <x v="1"/>
    <x v="5"/>
    <x v="1827"/>
    <x v="3"/>
    <x v="1828"/>
    <x v="342"/>
    <x v="1529"/>
    <x v="23"/>
    <m/>
    <m/>
    <s v="Jumia"/>
    <s v="Jum"/>
    <n v="27872.98"/>
    <n v="91504159.730000004"/>
    <n v="91504159.730000004"/>
    <s v="Giza"/>
  </r>
  <r>
    <x v="1829"/>
    <x v="2"/>
    <x v="2"/>
    <x v="2"/>
    <x v="0"/>
    <x v="3"/>
    <x v="1828"/>
    <x v="0"/>
    <x v="1829"/>
    <x v="1"/>
    <x v="1530"/>
    <x v="73"/>
    <m/>
    <m/>
    <s v="sq"/>
    <s v="sq"/>
    <n v="3665.44"/>
    <n v="29200970.130000021"/>
    <n v="29200970.130000021"/>
    <s v="Dubai"/>
  </r>
  <r>
    <x v="1830"/>
    <x v="3"/>
    <x v="3"/>
    <x v="3"/>
    <x v="2"/>
    <x v="4"/>
    <x v="1829"/>
    <x v="3"/>
    <x v="1830"/>
    <x v="208"/>
    <x v="1531"/>
    <x v="137"/>
    <m/>
    <m/>
    <s v="Amazon"/>
    <s v="Amazon"/>
    <n v="99349.3"/>
    <n v="57542997.559999913"/>
    <n v="57542997.559999913"/>
    <s v="Riyadh"/>
  </r>
  <r>
    <x v="1831"/>
    <x v="9"/>
    <x v="1"/>
    <x v="9"/>
    <x v="2"/>
    <x v="4"/>
    <x v="1830"/>
    <x v="4"/>
    <x v="1831"/>
    <x v="49"/>
    <x v="1532"/>
    <x v="9"/>
    <m/>
    <m/>
    <s v="Amazon"/>
    <s v="Amazon"/>
    <n v="99349.3"/>
    <n v="91504159.730000004"/>
    <n v="91504159.730000004"/>
    <s v="Riyadh"/>
  </r>
  <r>
    <x v="1832"/>
    <x v="7"/>
    <x v="0"/>
    <x v="7"/>
    <x v="2"/>
    <x v="2"/>
    <x v="1831"/>
    <x v="1"/>
    <x v="1832"/>
    <x v="48"/>
    <x v="1533"/>
    <x v="177"/>
    <m/>
    <m/>
    <s v="Amazon"/>
    <s v="Amazon"/>
    <n v="26648.76"/>
    <n v="92327183.770000085"/>
    <n v="92327183.770000085"/>
    <s v="Casablanca"/>
  </r>
  <r>
    <x v="1833"/>
    <x v="2"/>
    <x v="2"/>
    <x v="2"/>
    <x v="1"/>
    <x v="3"/>
    <x v="1832"/>
    <x v="1"/>
    <x v="1833"/>
    <x v="304"/>
    <x v="1534"/>
    <x v="62"/>
    <m/>
    <m/>
    <s v="Jumia"/>
    <s v="Jum"/>
    <n v="3665.44"/>
    <n v="29200970.130000021"/>
    <n v="29200970.130000021"/>
    <s v="Dubai"/>
  </r>
  <r>
    <x v="1834"/>
    <x v="9"/>
    <x v="1"/>
    <x v="9"/>
    <x v="2"/>
    <x v="5"/>
    <x v="1833"/>
    <x v="4"/>
    <x v="1834"/>
    <x v="237"/>
    <x v="1535"/>
    <x v="234"/>
    <m/>
    <m/>
    <s v="Amazon"/>
    <s v="Amazon"/>
    <n v="27872.98"/>
    <n v="91504159.730000004"/>
    <n v="91504159.730000004"/>
    <s v="Giza"/>
  </r>
  <r>
    <x v="1835"/>
    <x v="9"/>
    <x v="1"/>
    <x v="9"/>
    <x v="0"/>
    <x v="0"/>
    <x v="1834"/>
    <x v="1"/>
    <x v="1835"/>
    <x v="87"/>
    <x v="1536"/>
    <x v="29"/>
    <m/>
    <m/>
    <s v="sq"/>
    <s v="sq"/>
    <n v="16284.02"/>
    <n v="91504159.730000004"/>
    <n v="91504159.730000004"/>
    <s v="Cairo"/>
  </r>
  <r>
    <x v="1836"/>
    <x v="5"/>
    <x v="1"/>
    <x v="5"/>
    <x v="1"/>
    <x v="1"/>
    <x v="1835"/>
    <x v="3"/>
    <x v="1836"/>
    <x v="364"/>
    <x v="1537"/>
    <x v="279"/>
    <m/>
    <m/>
    <s v="Jumia"/>
    <s v="Jum"/>
    <n v="13290.4"/>
    <n v="91504159.730000004"/>
    <n v="91504159.730000004"/>
    <s v="Alexandria"/>
  </r>
  <r>
    <x v="1837"/>
    <x v="8"/>
    <x v="3"/>
    <x v="8"/>
    <x v="0"/>
    <x v="1"/>
    <x v="1836"/>
    <x v="2"/>
    <x v="1837"/>
    <x v="19"/>
    <x v="1457"/>
    <x v="98"/>
    <m/>
    <m/>
    <s v="sq"/>
    <s v="sq"/>
    <n v="13290.4"/>
    <n v="57542997.559999913"/>
    <n v="57542997.559999913"/>
    <s v="Alexandria"/>
  </r>
  <r>
    <x v="1838"/>
    <x v="2"/>
    <x v="2"/>
    <x v="2"/>
    <x v="1"/>
    <x v="4"/>
    <x v="1837"/>
    <x v="4"/>
    <x v="1838"/>
    <x v="6"/>
    <x v="1538"/>
    <x v="106"/>
    <m/>
    <m/>
    <s v="Jumia"/>
    <s v="Jum"/>
    <n v="99349.3"/>
    <n v="29200970.130000021"/>
    <n v="29200970.130000021"/>
    <s v="Riyadh"/>
  </r>
  <r>
    <x v="1839"/>
    <x v="3"/>
    <x v="3"/>
    <x v="3"/>
    <x v="2"/>
    <x v="4"/>
    <x v="1838"/>
    <x v="2"/>
    <x v="1839"/>
    <x v="239"/>
    <x v="1539"/>
    <x v="23"/>
    <m/>
    <m/>
    <s v="Amazon"/>
    <s v="Amazon"/>
    <n v="99349.3"/>
    <n v="57542997.559999913"/>
    <n v="57542997.559999913"/>
    <s v="Riyadh"/>
  </r>
  <r>
    <x v="1840"/>
    <x v="8"/>
    <x v="3"/>
    <x v="8"/>
    <x v="1"/>
    <x v="4"/>
    <x v="1839"/>
    <x v="3"/>
    <x v="1840"/>
    <x v="191"/>
    <x v="531"/>
    <x v="14"/>
    <m/>
    <m/>
    <s v="Jumia"/>
    <s v="Jum"/>
    <n v="99349.3"/>
    <n v="57542997.559999913"/>
    <n v="57542997.559999913"/>
    <s v="Riyadh"/>
  </r>
  <r>
    <x v="1841"/>
    <x v="2"/>
    <x v="2"/>
    <x v="2"/>
    <x v="1"/>
    <x v="2"/>
    <x v="1840"/>
    <x v="2"/>
    <x v="1841"/>
    <x v="392"/>
    <x v="1537"/>
    <x v="5"/>
    <m/>
    <m/>
    <s v="Jumia"/>
    <s v="Jum"/>
    <n v="26648.76"/>
    <n v="29200970.130000021"/>
    <n v="29200970.130000021"/>
    <s v="Casablanca"/>
  </r>
  <r>
    <x v="1842"/>
    <x v="0"/>
    <x v="0"/>
    <x v="0"/>
    <x v="2"/>
    <x v="5"/>
    <x v="1841"/>
    <x v="1"/>
    <x v="1842"/>
    <x v="147"/>
    <x v="1540"/>
    <x v="152"/>
    <m/>
    <m/>
    <s v="Amazon"/>
    <s v="Amazon"/>
    <n v="27872.98"/>
    <n v="92327183.770000085"/>
    <n v="92327183.770000085"/>
    <s v="Giza"/>
  </r>
  <r>
    <x v="1843"/>
    <x v="6"/>
    <x v="4"/>
    <x v="6"/>
    <x v="0"/>
    <x v="4"/>
    <x v="1842"/>
    <x v="0"/>
    <x v="1843"/>
    <x v="274"/>
    <x v="805"/>
    <x v="216"/>
    <m/>
    <m/>
    <s v="sq"/>
    <s v="sq"/>
    <n v="99349.3"/>
    <n v="31420413.200000018"/>
    <n v="31420413.200000018"/>
    <s v="Riyadh"/>
  </r>
  <r>
    <x v="1844"/>
    <x v="8"/>
    <x v="3"/>
    <x v="8"/>
    <x v="1"/>
    <x v="5"/>
    <x v="1843"/>
    <x v="3"/>
    <x v="1844"/>
    <x v="131"/>
    <x v="1541"/>
    <x v="121"/>
    <m/>
    <m/>
    <s v="Jumia"/>
    <s v="Jum"/>
    <n v="27872.98"/>
    <n v="57542997.559999913"/>
    <n v="57542997.559999913"/>
    <s v="Giza"/>
  </r>
  <r>
    <x v="1845"/>
    <x v="3"/>
    <x v="3"/>
    <x v="3"/>
    <x v="0"/>
    <x v="0"/>
    <x v="1844"/>
    <x v="4"/>
    <x v="1845"/>
    <x v="273"/>
    <x v="1374"/>
    <x v="177"/>
    <m/>
    <m/>
    <s v="sq"/>
    <s v="sq"/>
    <n v="16284.02"/>
    <n v="57542997.559999913"/>
    <n v="57542997.559999913"/>
    <s v="Cairo"/>
  </r>
  <r>
    <x v="1846"/>
    <x v="6"/>
    <x v="4"/>
    <x v="6"/>
    <x v="1"/>
    <x v="0"/>
    <x v="1845"/>
    <x v="4"/>
    <x v="1846"/>
    <x v="260"/>
    <x v="1404"/>
    <x v="63"/>
    <m/>
    <m/>
    <s v="Jumia"/>
    <s v="Jum"/>
    <n v="16284.02"/>
    <n v="31420413.200000018"/>
    <n v="31420413.200000018"/>
    <s v="Cairo"/>
  </r>
  <r>
    <x v="1847"/>
    <x v="9"/>
    <x v="1"/>
    <x v="9"/>
    <x v="2"/>
    <x v="0"/>
    <x v="1846"/>
    <x v="2"/>
    <x v="1847"/>
    <x v="231"/>
    <x v="596"/>
    <x v="63"/>
    <m/>
    <m/>
    <s v="Amazon"/>
    <s v="Amazon"/>
    <n v="16284.02"/>
    <n v="91504159.730000004"/>
    <n v="91504159.730000004"/>
    <s v="Cairo"/>
  </r>
  <r>
    <x v="1848"/>
    <x v="9"/>
    <x v="1"/>
    <x v="9"/>
    <x v="0"/>
    <x v="1"/>
    <x v="1847"/>
    <x v="1"/>
    <x v="1848"/>
    <x v="378"/>
    <x v="1542"/>
    <x v="296"/>
    <m/>
    <m/>
    <s v="sq"/>
    <s v="sq"/>
    <n v="13290.4"/>
    <n v="91504159.730000004"/>
    <n v="91504159.730000004"/>
    <s v="Alexandria"/>
  </r>
  <r>
    <x v="1849"/>
    <x v="6"/>
    <x v="4"/>
    <x v="6"/>
    <x v="0"/>
    <x v="4"/>
    <x v="1848"/>
    <x v="3"/>
    <x v="1849"/>
    <x v="109"/>
    <x v="1543"/>
    <x v="89"/>
    <m/>
    <m/>
    <s v="sq"/>
    <s v="sq"/>
    <n v="99349.3"/>
    <n v="31420413.200000018"/>
    <n v="31420413.200000018"/>
    <s v="Riyadh"/>
  </r>
  <r>
    <x v="1850"/>
    <x v="1"/>
    <x v="1"/>
    <x v="1"/>
    <x v="2"/>
    <x v="1"/>
    <x v="1849"/>
    <x v="4"/>
    <x v="1850"/>
    <x v="182"/>
    <x v="1544"/>
    <x v="74"/>
    <m/>
    <m/>
    <s v="Amazon"/>
    <s v="Amazon"/>
    <n v="13290.4"/>
    <n v="91504159.730000004"/>
    <n v="91504159.730000004"/>
    <s v="Alexandria"/>
  </r>
  <r>
    <x v="1851"/>
    <x v="8"/>
    <x v="3"/>
    <x v="8"/>
    <x v="0"/>
    <x v="1"/>
    <x v="1850"/>
    <x v="3"/>
    <x v="1851"/>
    <x v="368"/>
    <x v="1545"/>
    <x v="26"/>
    <m/>
    <m/>
    <s v="sq"/>
    <s v="sq"/>
    <n v="13290.4"/>
    <n v="57542997.559999913"/>
    <n v="57542997.559999913"/>
    <s v="Alexandria"/>
  </r>
  <r>
    <x v="1852"/>
    <x v="4"/>
    <x v="0"/>
    <x v="4"/>
    <x v="1"/>
    <x v="3"/>
    <x v="1851"/>
    <x v="1"/>
    <x v="1852"/>
    <x v="126"/>
    <x v="1546"/>
    <x v="128"/>
    <m/>
    <m/>
    <s v="Jumia"/>
    <s v="Jum"/>
    <n v="3665.44"/>
    <n v="92327183.770000085"/>
    <n v="92327183.770000085"/>
    <s v="Dubai"/>
  </r>
  <r>
    <x v="1853"/>
    <x v="9"/>
    <x v="1"/>
    <x v="9"/>
    <x v="1"/>
    <x v="0"/>
    <x v="1852"/>
    <x v="0"/>
    <x v="1853"/>
    <x v="85"/>
    <x v="466"/>
    <x v="277"/>
    <m/>
    <m/>
    <s v="Jumia"/>
    <s v="Jum"/>
    <n v="16284.02"/>
    <n v="91504159.730000004"/>
    <n v="91504159.730000004"/>
    <s v="Cairo"/>
  </r>
  <r>
    <x v="1854"/>
    <x v="6"/>
    <x v="4"/>
    <x v="6"/>
    <x v="2"/>
    <x v="2"/>
    <x v="1853"/>
    <x v="3"/>
    <x v="1854"/>
    <x v="228"/>
    <x v="1547"/>
    <x v="178"/>
    <m/>
    <m/>
    <s v="Amazon"/>
    <s v="Amazon"/>
    <n v="26648.76"/>
    <n v="31420413.200000018"/>
    <n v="31420413.200000018"/>
    <s v="Casablanca"/>
  </r>
  <r>
    <x v="1855"/>
    <x v="8"/>
    <x v="3"/>
    <x v="8"/>
    <x v="1"/>
    <x v="1"/>
    <x v="1854"/>
    <x v="1"/>
    <x v="1855"/>
    <x v="316"/>
    <x v="1548"/>
    <x v="221"/>
    <m/>
    <m/>
    <s v="Jumia"/>
    <s v="Jum"/>
    <n v="13290.4"/>
    <n v="57542997.559999913"/>
    <n v="57542997.559999913"/>
    <s v="Alexandria"/>
  </r>
  <r>
    <x v="1856"/>
    <x v="6"/>
    <x v="4"/>
    <x v="6"/>
    <x v="1"/>
    <x v="4"/>
    <x v="1855"/>
    <x v="1"/>
    <x v="1856"/>
    <x v="103"/>
    <x v="1549"/>
    <x v="226"/>
    <m/>
    <m/>
    <s v="Jumia"/>
    <s v="Jum"/>
    <n v="99349.3"/>
    <n v="31420413.200000018"/>
    <n v="31420413.200000018"/>
    <s v="Riyadh"/>
  </r>
  <r>
    <x v="1857"/>
    <x v="9"/>
    <x v="1"/>
    <x v="9"/>
    <x v="2"/>
    <x v="2"/>
    <x v="1856"/>
    <x v="1"/>
    <x v="1857"/>
    <x v="12"/>
    <x v="1550"/>
    <x v="275"/>
    <m/>
    <m/>
    <s v="Amazon"/>
    <s v="Amazon"/>
    <n v="26648.76"/>
    <n v="91504159.730000004"/>
    <n v="91504159.730000004"/>
    <s v="Casablanca"/>
  </r>
  <r>
    <x v="1858"/>
    <x v="1"/>
    <x v="1"/>
    <x v="1"/>
    <x v="1"/>
    <x v="5"/>
    <x v="1857"/>
    <x v="2"/>
    <x v="1858"/>
    <x v="145"/>
    <x v="1551"/>
    <x v="200"/>
    <m/>
    <m/>
    <s v="Jumia"/>
    <s v="Jum"/>
    <n v="27872.98"/>
    <n v="91504159.730000004"/>
    <n v="91504159.730000004"/>
    <s v="Giza"/>
  </r>
  <r>
    <x v="1859"/>
    <x v="6"/>
    <x v="4"/>
    <x v="6"/>
    <x v="0"/>
    <x v="0"/>
    <x v="1858"/>
    <x v="4"/>
    <x v="1859"/>
    <x v="128"/>
    <x v="1552"/>
    <x v="333"/>
    <m/>
    <m/>
    <s v="sq"/>
    <s v="sq"/>
    <n v="16284.02"/>
    <n v="31420413.200000018"/>
    <n v="31420413.200000018"/>
    <s v="Cairo"/>
  </r>
  <r>
    <x v="1860"/>
    <x v="7"/>
    <x v="0"/>
    <x v="7"/>
    <x v="1"/>
    <x v="3"/>
    <x v="1859"/>
    <x v="3"/>
    <x v="1860"/>
    <x v="76"/>
    <x v="1553"/>
    <x v="34"/>
    <m/>
    <m/>
    <s v="Jumia"/>
    <s v="Jum"/>
    <n v="3665.44"/>
    <n v="92327183.770000085"/>
    <n v="92327183.770000085"/>
    <s v="Dubai"/>
  </r>
  <r>
    <x v="1861"/>
    <x v="5"/>
    <x v="1"/>
    <x v="5"/>
    <x v="0"/>
    <x v="4"/>
    <x v="1860"/>
    <x v="3"/>
    <x v="1861"/>
    <x v="171"/>
    <x v="1554"/>
    <x v="180"/>
    <m/>
    <m/>
    <s v="sq"/>
    <s v="sq"/>
    <n v="99349.3"/>
    <n v="91504159.730000004"/>
    <n v="91504159.730000004"/>
    <s v="Riyadh"/>
  </r>
  <r>
    <x v="1862"/>
    <x v="2"/>
    <x v="2"/>
    <x v="2"/>
    <x v="0"/>
    <x v="5"/>
    <x v="1861"/>
    <x v="2"/>
    <x v="1862"/>
    <x v="115"/>
    <x v="1555"/>
    <x v="172"/>
    <m/>
    <m/>
    <s v="sq"/>
    <s v="sq"/>
    <n v="27872.98"/>
    <n v="29200970.130000021"/>
    <n v="29200970.130000021"/>
    <s v="Giza"/>
  </r>
  <r>
    <x v="1863"/>
    <x v="9"/>
    <x v="1"/>
    <x v="9"/>
    <x v="2"/>
    <x v="1"/>
    <x v="1862"/>
    <x v="0"/>
    <x v="1863"/>
    <x v="284"/>
    <x v="1556"/>
    <x v="218"/>
    <m/>
    <m/>
    <s v="Amazon"/>
    <s v="Amazon"/>
    <n v="13290.4"/>
    <n v="91504159.730000004"/>
    <n v="91504159.730000004"/>
    <s v="Alexandria"/>
  </r>
  <r>
    <x v="1864"/>
    <x v="8"/>
    <x v="3"/>
    <x v="8"/>
    <x v="0"/>
    <x v="4"/>
    <x v="1863"/>
    <x v="0"/>
    <x v="1864"/>
    <x v="169"/>
    <x v="1557"/>
    <x v="289"/>
    <m/>
    <m/>
    <s v="sq"/>
    <s v="sq"/>
    <n v="99349.3"/>
    <n v="57542997.559999913"/>
    <n v="57542997.559999913"/>
    <s v="Riyadh"/>
  </r>
  <r>
    <x v="1865"/>
    <x v="7"/>
    <x v="0"/>
    <x v="7"/>
    <x v="1"/>
    <x v="4"/>
    <x v="1864"/>
    <x v="4"/>
    <x v="1865"/>
    <x v="213"/>
    <x v="1558"/>
    <x v="190"/>
    <m/>
    <m/>
    <s v="Jumia"/>
    <s v="Jum"/>
    <n v="99349.3"/>
    <n v="92327183.770000085"/>
    <n v="92327183.770000085"/>
    <s v="Riyadh"/>
  </r>
  <r>
    <x v="1866"/>
    <x v="4"/>
    <x v="0"/>
    <x v="4"/>
    <x v="1"/>
    <x v="0"/>
    <x v="1865"/>
    <x v="4"/>
    <x v="1866"/>
    <x v="100"/>
    <x v="739"/>
    <x v="266"/>
    <m/>
    <m/>
    <s v="Jumia"/>
    <s v="Jum"/>
    <n v="16284.02"/>
    <n v="92327183.770000085"/>
    <n v="92327183.770000085"/>
    <s v="Cairo"/>
  </r>
  <r>
    <x v="1867"/>
    <x v="1"/>
    <x v="1"/>
    <x v="1"/>
    <x v="1"/>
    <x v="4"/>
    <x v="1866"/>
    <x v="4"/>
    <x v="1867"/>
    <x v="148"/>
    <x v="92"/>
    <x v="83"/>
    <m/>
    <m/>
    <s v="Jumia"/>
    <s v="Jum"/>
    <n v="99349.3"/>
    <n v="91504159.730000004"/>
    <n v="91504159.730000004"/>
    <s v="Riyadh"/>
  </r>
  <r>
    <x v="1868"/>
    <x v="0"/>
    <x v="0"/>
    <x v="0"/>
    <x v="0"/>
    <x v="1"/>
    <x v="1867"/>
    <x v="4"/>
    <x v="1868"/>
    <x v="158"/>
    <x v="1559"/>
    <x v="124"/>
    <m/>
    <m/>
    <s v="sq"/>
    <s v="sq"/>
    <n v="13290.4"/>
    <n v="92327183.770000085"/>
    <n v="92327183.770000085"/>
    <s v="Alexandria"/>
  </r>
  <r>
    <x v="1869"/>
    <x v="6"/>
    <x v="4"/>
    <x v="6"/>
    <x v="0"/>
    <x v="1"/>
    <x v="1868"/>
    <x v="4"/>
    <x v="1869"/>
    <x v="299"/>
    <x v="1560"/>
    <x v="13"/>
    <m/>
    <m/>
    <s v="sq"/>
    <s v="sq"/>
    <n v="13290.4"/>
    <n v="31420413.200000018"/>
    <n v="31420413.200000018"/>
    <s v="Alexandria"/>
  </r>
  <r>
    <x v="1870"/>
    <x v="3"/>
    <x v="3"/>
    <x v="3"/>
    <x v="1"/>
    <x v="1"/>
    <x v="1869"/>
    <x v="0"/>
    <x v="1870"/>
    <x v="149"/>
    <x v="1561"/>
    <x v="198"/>
    <m/>
    <m/>
    <s v="Jumia"/>
    <s v="Jum"/>
    <n v="13290.4"/>
    <n v="57542997.559999913"/>
    <n v="57542997.559999913"/>
    <s v="Alexandria"/>
  </r>
  <r>
    <x v="1871"/>
    <x v="7"/>
    <x v="0"/>
    <x v="7"/>
    <x v="1"/>
    <x v="2"/>
    <x v="1870"/>
    <x v="0"/>
    <x v="1871"/>
    <x v="31"/>
    <x v="1562"/>
    <x v="124"/>
    <m/>
    <m/>
    <s v="Jumia"/>
    <s v="Jum"/>
    <n v="26648.76"/>
    <n v="92327183.770000085"/>
    <n v="92327183.770000085"/>
    <s v="Casablanca"/>
  </r>
  <r>
    <x v="1872"/>
    <x v="6"/>
    <x v="4"/>
    <x v="6"/>
    <x v="2"/>
    <x v="3"/>
    <x v="1871"/>
    <x v="0"/>
    <x v="1872"/>
    <x v="88"/>
    <x v="1563"/>
    <x v="180"/>
    <m/>
    <m/>
    <s v="Amazon"/>
    <s v="Amazon"/>
    <n v="3665.44"/>
    <n v="31420413.200000018"/>
    <n v="31420413.200000018"/>
    <s v="Dubai"/>
  </r>
  <r>
    <x v="1873"/>
    <x v="5"/>
    <x v="1"/>
    <x v="5"/>
    <x v="0"/>
    <x v="2"/>
    <x v="1872"/>
    <x v="4"/>
    <x v="1873"/>
    <x v="314"/>
    <x v="765"/>
    <x v="36"/>
    <m/>
    <m/>
    <s v="sq"/>
    <s v="sq"/>
    <n v="26648.76"/>
    <n v="91504159.730000004"/>
    <n v="91504159.730000004"/>
    <s v="Casablanca"/>
  </r>
  <r>
    <x v="1874"/>
    <x v="9"/>
    <x v="1"/>
    <x v="9"/>
    <x v="0"/>
    <x v="2"/>
    <x v="1873"/>
    <x v="2"/>
    <x v="1874"/>
    <x v="275"/>
    <x v="1455"/>
    <x v="201"/>
    <m/>
    <m/>
    <s v="sq"/>
    <s v="sq"/>
    <n v="26648.76"/>
    <n v="91504159.730000004"/>
    <n v="91504159.730000004"/>
    <s v="Casablanca"/>
  </r>
  <r>
    <x v="1875"/>
    <x v="2"/>
    <x v="2"/>
    <x v="2"/>
    <x v="1"/>
    <x v="5"/>
    <x v="1874"/>
    <x v="3"/>
    <x v="1875"/>
    <x v="315"/>
    <x v="1564"/>
    <x v="128"/>
    <m/>
    <m/>
    <s v="Jumia"/>
    <s v="Jum"/>
    <n v="27872.98"/>
    <n v="29200970.130000021"/>
    <n v="29200970.130000021"/>
    <s v="Giza"/>
  </r>
  <r>
    <x v="1876"/>
    <x v="7"/>
    <x v="0"/>
    <x v="7"/>
    <x v="0"/>
    <x v="5"/>
    <x v="1875"/>
    <x v="0"/>
    <x v="1876"/>
    <x v="60"/>
    <x v="1565"/>
    <x v="154"/>
    <m/>
    <m/>
    <s v="sq"/>
    <s v="sq"/>
    <n v="27872.98"/>
    <n v="92327183.770000085"/>
    <n v="92327183.770000085"/>
    <s v="Giza"/>
  </r>
  <r>
    <x v="1877"/>
    <x v="4"/>
    <x v="0"/>
    <x v="4"/>
    <x v="2"/>
    <x v="0"/>
    <x v="1876"/>
    <x v="2"/>
    <x v="1877"/>
    <x v="355"/>
    <x v="1566"/>
    <x v="140"/>
    <m/>
    <m/>
    <s v="Amazon"/>
    <s v="Amazon"/>
    <n v="16284.02"/>
    <n v="92327183.770000085"/>
    <n v="92327183.770000085"/>
    <s v="Cairo"/>
  </r>
  <r>
    <x v="1878"/>
    <x v="2"/>
    <x v="2"/>
    <x v="2"/>
    <x v="2"/>
    <x v="2"/>
    <x v="1877"/>
    <x v="2"/>
    <x v="1878"/>
    <x v="113"/>
    <x v="1399"/>
    <x v="126"/>
    <m/>
    <m/>
    <s v="Amazon"/>
    <s v="Amazon"/>
    <n v="26648.76"/>
    <n v="29200970.130000021"/>
    <n v="29200970.130000021"/>
    <s v="Casablanca"/>
  </r>
  <r>
    <x v="1879"/>
    <x v="0"/>
    <x v="0"/>
    <x v="0"/>
    <x v="1"/>
    <x v="2"/>
    <x v="1878"/>
    <x v="3"/>
    <x v="1879"/>
    <x v="292"/>
    <x v="1567"/>
    <x v="52"/>
    <m/>
    <m/>
    <s v="Jumia"/>
    <s v="Jum"/>
    <n v="26648.76"/>
    <n v="92327183.770000085"/>
    <n v="92327183.770000085"/>
    <s v="Casablanca"/>
  </r>
  <r>
    <x v="1880"/>
    <x v="5"/>
    <x v="1"/>
    <x v="5"/>
    <x v="1"/>
    <x v="5"/>
    <x v="1879"/>
    <x v="2"/>
    <x v="1880"/>
    <x v="138"/>
    <x v="1568"/>
    <x v="316"/>
    <m/>
    <m/>
    <s v="Jumia"/>
    <s v="Jum"/>
    <n v="27872.98"/>
    <n v="91504159.730000004"/>
    <n v="91504159.730000004"/>
    <s v="Giza"/>
  </r>
  <r>
    <x v="1881"/>
    <x v="9"/>
    <x v="1"/>
    <x v="9"/>
    <x v="0"/>
    <x v="4"/>
    <x v="1880"/>
    <x v="0"/>
    <x v="1881"/>
    <x v="262"/>
    <x v="422"/>
    <x v="63"/>
    <m/>
    <m/>
    <s v="sq"/>
    <s v="sq"/>
    <n v="99349.3"/>
    <n v="91504159.730000004"/>
    <n v="91504159.730000004"/>
    <s v="Riyadh"/>
  </r>
  <r>
    <x v="1882"/>
    <x v="0"/>
    <x v="0"/>
    <x v="0"/>
    <x v="2"/>
    <x v="4"/>
    <x v="1881"/>
    <x v="1"/>
    <x v="1882"/>
    <x v="101"/>
    <x v="665"/>
    <x v="191"/>
    <m/>
    <m/>
    <s v="Amazon"/>
    <s v="Amazon"/>
    <n v="99349.3"/>
    <n v="92327183.770000085"/>
    <n v="92327183.770000085"/>
    <s v="Riyadh"/>
  </r>
  <r>
    <x v="1883"/>
    <x v="2"/>
    <x v="2"/>
    <x v="2"/>
    <x v="2"/>
    <x v="4"/>
    <x v="1882"/>
    <x v="0"/>
    <x v="1883"/>
    <x v="238"/>
    <x v="1569"/>
    <x v="319"/>
    <m/>
    <m/>
    <s v="Amazon"/>
    <s v="Amazon"/>
    <n v="99349.3"/>
    <n v="29200970.130000021"/>
    <n v="29200970.130000021"/>
    <s v="Riyadh"/>
  </r>
  <r>
    <x v="1884"/>
    <x v="4"/>
    <x v="0"/>
    <x v="4"/>
    <x v="2"/>
    <x v="4"/>
    <x v="1883"/>
    <x v="4"/>
    <x v="1884"/>
    <x v="86"/>
    <x v="1570"/>
    <x v="248"/>
    <m/>
    <m/>
    <s v="Amazon"/>
    <s v="Amazon"/>
    <n v="99349.3"/>
    <n v="92327183.770000085"/>
    <n v="92327183.770000085"/>
    <s v="Riyadh"/>
  </r>
  <r>
    <x v="1885"/>
    <x v="9"/>
    <x v="1"/>
    <x v="9"/>
    <x v="1"/>
    <x v="3"/>
    <x v="1884"/>
    <x v="1"/>
    <x v="1885"/>
    <x v="207"/>
    <x v="1571"/>
    <x v="134"/>
    <m/>
    <m/>
    <s v="Jumia"/>
    <s v="Jum"/>
    <n v="3665.44"/>
    <n v="91504159.730000004"/>
    <n v="91504159.730000004"/>
    <s v="Dubai"/>
  </r>
  <r>
    <x v="1886"/>
    <x v="7"/>
    <x v="0"/>
    <x v="7"/>
    <x v="0"/>
    <x v="1"/>
    <x v="1885"/>
    <x v="1"/>
    <x v="1886"/>
    <x v="162"/>
    <x v="1572"/>
    <x v="59"/>
    <m/>
    <m/>
    <s v="sq"/>
    <s v="sq"/>
    <n v="13290.4"/>
    <n v="92327183.770000085"/>
    <n v="92327183.770000085"/>
    <s v="Alexandria"/>
  </r>
  <r>
    <x v="1887"/>
    <x v="1"/>
    <x v="1"/>
    <x v="1"/>
    <x v="1"/>
    <x v="3"/>
    <x v="1886"/>
    <x v="3"/>
    <x v="1887"/>
    <x v="177"/>
    <x v="1573"/>
    <x v="268"/>
    <m/>
    <m/>
    <s v="Jumia"/>
    <s v="Jum"/>
    <n v="3665.44"/>
    <n v="91504159.730000004"/>
    <n v="91504159.730000004"/>
    <s v="Dubai"/>
  </r>
  <r>
    <x v="1888"/>
    <x v="6"/>
    <x v="4"/>
    <x v="6"/>
    <x v="0"/>
    <x v="5"/>
    <x v="1887"/>
    <x v="0"/>
    <x v="1888"/>
    <x v="360"/>
    <x v="1298"/>
    <x v="291"/>
    <m/>
    <m/>
    <s v="sq"/>
    <s v="sq"/>
    <n v="27872.98"/>
    <n v="31420413.200000018"/>
    <n v="31420413.200000018"/>
    <s v="Giza"/>
  </r>
  <r>
    <x v="1889"/>
    <x v="9"/>
    <x v="1"/>
    <x v="9"/>
    <x v="1"/>
    <x v="5"/>
    <x v="1888"/>
    <x v="2"/>
    <x v="1889"/>
    <x v="112"/>
    <x v="1574"/>
    <x v="8"/>
    <m/>
    <m/>
    <s v="Jumia"/>
    <s v="Jum"/>
    <n v="27872.98"/>
    <n v="91504159.730000004"/>
    <n v="91504159.730000004"/>
    <s v="Giza"/>
  </r>
  <r>
    <x v="1890"/>
    <x v="0"/>
    <x v="0"/>
    <x v="0"/>
    <x v="2"/>
    <x v="0"/>
    <x v="1889"/>
    <x v="3"/>
    <x v="1890"/>
    <x v="160"/>
    <x v="1575"/>
    <x v="334"/>
    <m/>
    <m/>
    <s v="Amazon"/>
    <s v="Amazon"/>
    <n v="16284.02"/>
    <n v="92327183.770000085"/>
    <n v="92327183.770000085"/>
    <s v="Cairo"/>
  </r>
  <r>
    <x v="1891"/>
    <x v="6"/>
    <x v="4"/>
    <x v="6"/>
    <x v="0"/>
    <x v="5"/>
    <x v="1890"/>
    <x v="0"/>
    <x v="1891"/>
    <x v="82"/>
    <x v="1576"/>
    <x v="81"/>
    <m/>
    <m/>
    <s v="sq"/>
    <s v="sq"/>
    <n v="27872.98"/>
    <n v="31420413.200000018"/>
    <n v="31420413.200000018"/>
    <s v="Giza"/>
  </r>
  <r>
    <x v="1892"/>
    <x v="9"/>
    <x v="1"/>
    <x v="9"/>
    <x v="0"/>
    <x v="4"/>
    <x v="1891"/>
    <x v="1"/>
    <x v="1892"/>
    <x v="2"/>
    <x v="1577"/>
    <x v="208"/>
    <m/>
    <m/>
    <s v="sq"/>
    <s v="sq"/>
    <n v="99349.3"/>
    <n v="91504159.730000004"/>
    <n v="91504159.730000004"/>
    <s v="Riyadh"/>
  </r>
  <r>
    <x v="1893"/>
    <x v="7"/>
    <x v="0"/>
    <x v="7"/>
    <x v="0"/>
    <x v="2"/>
    <x v="1892"/>
    <x v="2"/>
    <x v="1893"/>
    <x v="161"/>
    <x v="1578"/>
    <x v="218"/>
    <m/>
    <m/>
    <s v="sq"/>
    <s v="sq"/>
    <n v="26648.76"/>
    <n v="92327183.770000085"/>
    <n v="92327183.770000085"/>
    <s v="Casablanca"/>
  </r>
  <r>
    <x v="1894"/>
    <x v="6"/>
    <x v="4"/>
    <x v="6"/>
    <x v="1"/>
    <x v="4"/>
    <x v="1893"/>
    <x v="0"/>
    <x v="1894"/>
    <x v="396"/>
    <x v="1579"/>
    <x v="22"/>
    <m/>
    <m/>
    <s v="Jumia"/>
    <s v="Jum"/>
    <n v="99349.3"/>
    <n v="31420413.200000018"/>
    <n v="31420413.200000018"/>
    <s v="Riyadh"/>
  </r>
  <r>
    <x v="1895"/>
    <x v="5"/>
    <x v="1"/>
    <x v="5"/>
    <x v="0"/>
    <x v="3"/>
    <x v="1894"/>
    <x v="0"/>
    <x v="1895"/>
    <x v="325"/>
    <x v="947"/>
    <x v="224"/>
    <m/>
    <m/>
    <s v="sq"/>
    <s v="sq"/>
    <n v="3665.44"/>
    <n v="91504159.730000004"/>
    <n v="91504159.730000004"/>
    <s v="Dubai"/>
  </r>
  <r>
    <x v="1896"/>
    <x v="2"/>
    <x v="2"/>
    <x v="2"/>
    <x v="2"/>
    <x v="3"/>
    <x v="1895"/>
    <x v="3"/>
    <x v="1896"/>
    <x v="214"/>
    <x v="1580"/>
    <x v="179"/>
    <m/>
    <m/>
    <s v="Amazon"/>
    <s v="Amazon"/>
    <n v="3665.44"/>
    <n v="29200970.130000021"/>
    <n v="29200970.130000021"/>
    <s v="Dubai"/>
  </r>
  <r>
    <x v="1897"/>
    <x v="0"/>
    <x v="0"/>
    <x v="0"/>
    <x v="0"/>
    <x v="1"/>
    <x v="1896"/>
    <x v="1"/>
    <x v="1897"/>
    <x v="188"/>
    <x v="1474"/>
    <x v="97"/>
    <m/>
    <m/>
    <s v="sq"/>
    <s v="sq"/>
    <n v="13290.4"/>
    <n v="92327183.770000085"/>
    <n v="92327183.770000085"/>
    <s v="Alexandria"/>
  </r>
  <r>
    <x v="1898"/>
    <x v="8"/>
    <x v="3"/>
    <x v="8"/>
    <x v="0"/>
    <x v="1"/>
    <x v="1897"/>
    <x v="4"/>
    <x v="1898"/>
    <x v="112"/>
    <x v="1581"/>
    <x v="19"/>
    <m/>
    <m/>
    <s v="sq"/>
    <s v="sq"/>
    <n v="13290.4"/>
    <n v="57542997.559999913"/>
    <n v="57542997.559999913"/>
    <s v="Alexandria"/>
  </r>
  <r>
    <x v="1899"/>
    <x v="8"/>
    <x v="3"/>
    <x v="8"/>
    <x v="1"/>
    <x v="4"/>
    <x v="1898"/>
    <x v="3"/>
    <x v="1899"/>
    <x v="175"/>
    <x v="1582"/>
    <x v="10"/>
    <m/>
    <m/>
    <s v="Jumia"/>
    <s v="Jum"/>
    <n v="99349.3"/>
    <n v="57542997.559999913"/>
    <n v="57542997.559999913"/>
    <s v="Riyadh"/>
  </r>
  <r>
    <x v="1900"/>
    <x v="6"/>
    <x v="4"/>
    <x v="6"/>
    <x v="2"/>
    <x v="2"/>
    <x v="1899"/>
    <x v="2"/>
    <x v="1900"/>
    <x v="219"/>
    <x v="1164"/>
    <x v="54"/>
    <m/>
    <m/>
    <s v="Amazon"/>
    <s v="Amazon"/>
    <n v="26648.76"/>
    <n v="31420413.200000018"/>
    <n v="31420413.200000018"/>
    <s v="Casablanca"/>
  </r>
  <r>
    <x v="1901"/>
    <x v="8"/>
    <x v="3"/>
    <x v="8"/>
    <x v="0"/>
    <x v="1"/>
    <x v="1900"/>
    <x v="1"/>
    <x v="1901"/>
    <x v="26"/>
    <x v="372"/>
    <x v="207"/>
    <m/>
    <m/>
    <s v="sq"/>
    <s v="sq"/>
    <n v="13290.4"/>
    <n v="57542997.559999913"/>
    <n v="57542997.559999913"/>
    <s v="Alexandria"/>
  </r>
  <r>
    <x v="1902"/>
    <x v="5"/>
    <x v="1"/>
    <x v="5"/>
    <x v="0"/>
    <x v="5"/>
    <x v="1901"/>
    <x v="1"/>
    <x v="1902"/>
    <x v="87"/>
    <x v="1583"/>
    <x v="86"/>
    <m/>
    <m/>
    <s v="sq"/>
    <s v="sq"/>
    <n v="27872.98"/>
    <n v="91504159.730000004"/>
    <n v="91504159.730000004"/>
    <s v="Giza"/>
  </r>
  <r>
    <x v="1903"/>
    <x v="9"/>
    <x v="1"/>
    <x v="9"/>
    <x v="1"/>
    <x v="5"/>
    <x v="1902"/>
    <x v="4"/>
    <x v="1903"/>
    <x v="391"/>
    <x v="1584"/>
    <x v="193"/>
    <m/>
    <m/>
    <s v="Jumia"/>
    <s v="Jum"/>
    <n v="27872.98"/>
    <n v="91504159.730000004"/>
    <n v="91504159.730000004"/>
    <s v="Giza"/>
  </r>
  <r>
    <x v="1904"/>
    <x v="7"/>
    <x v="0"/>
    <x v="7"/>
    <x v="0"/>
    <x v="3"/>
    <x v="1903"/>
    <x v="3"/>
    <x v="1904"/>
    <x v="392"/>
    <x v="1585"/>
    <x v="108"/>
    <m/>
    <m/>
    <s v="sq"/>
    <s v="sq"/>
    <n v="3665.44"/>
    <n v="92327183.770000085"/>
    <n v="92327183.770000085"/>
    <s v="Dubai"/>
  </r>
  <r>
    <x v="1905"/>
    <x v="0"/>
    <x v="0"/>
    <x v="0"/>
    <x v="1"/>
    <x v="2"/>
    <x v="1904"/>
    <x v="0"/>
    <x v="1905"/>
    <x v="152"/>
    <x v="1586"/>
    <x v="323"/>
    <m/>
    <m/>
    <s v="Jumia"/>
    <s v="Jum"/>
    <n v="26648.76"/>
    <n v="92327183.770000085"/>
    <n v="92327183.770000085"/>
    <s v="Casablanca"/>
  </r>
  <r>
    <x v="1906"/>
    <x v="5"/>
    <x v="1"/>
    <x v="5"/>
    <x v="0"/>
    <x v="1"/>
    <x v="1905"/>
    <x v="1"/>
    <x v="1906"/>
    <x v="232"/>
    <x v="1587"/>
    <x v="52"/>
    <m/>
    <m/>
    <s v="sq"/>
    <s v="sq"/>
    <n v="13290.4"/>
    <n v="91504159.730000004"/>
    <n v="91504159.730000004"/>
    <s v="Alexandria"/>
  </r>
  <r>
    <x v="1907"/>
    <x v="8"/>
    <x v="3"/>
    <x v="8"/>
    <x v="2"/>
    <x v="0"/>
    <x v="1906"/>
    <x v="3"/>
    <x v="1907"/>
    <x v="311"/>
    <x v="1588"/>
    <x v="312"/>
    <m/>
    <m/>
    <s v="Amazon"/>
    <s v="Amazon"/>
    <n v="16284.02"/>
    <n v="57542997.559999913"/>
    <n v="57542997.559999913"/>
    <s v="Cairo"/>
  </r>
  <r>
    <x v="1908"/>
    <x v="6"/>
    <x v="4"/>
    <x v="6"/>
    <x v="2"/>
    <x v="0"/>
    <x v="1907"/>
    <x v="1"/>
    <x v="1908"/>
    <x v="234"/>
    <x v="1589"/>
    <x v="313"/>
    <m/>
    <m/>
    <s v="Amazon"/>
    <s v="Amazon"/>
    <n v="16284.02"/>
    <n v="31420413.200000018"/>
    <n v="31420413.200000018"/>
    <s v="Cairo"/>
  </r>
  <r>
    <x v="1909"/>
    <x v="0"/>
    <x v="0"/>
    <x v="0"/>
    <x v="1"/>
    <x v="2"/>
    <x v="1908"/>
    <x v="1"/>
    <x v="1909"/>
    <x v="246"/>
    <x v="1590"/>
    <x v="31"/>
    <m/>
    <m/>
    <s v="Jumia"/>
    <s v="Jum"/>
    <n v="26648.76"/>
    <n v="92327183.770000085"/>
    <n v="92327183.770000085"/>
    <s v="Casablanca"/>
  </r>
  <r>
    <x v="1910"/>
    <x v="8"/>
    <x v="3"/>
    <x v="8"/>
    <x v="1"/>
    <x v="0"/>
    <x v="1909"/>
    <x v="4"/>
    <x v="1910"/>
    <x v="24"/>
    <x v="979"/>
    <x v="99"/>
    <m/>
    <m/>
    <s v="Jumia"/>
    <s v="Jum"/>
    <n v="16284.02"/>
    <n v="57542997.559999913"/>
    <n v="57542997.559999913"/>
    <s v="Cairo"/>
  </r>
  <r>
    <x v="1911"/>
    <x v="2"/>
    <x v="2"/>
    <x v="2"/>
    <x v="2"/>
    <x v="5"/>
    <x v="1910"/>
    <x v="0"/>
    <x v="1911"/>
    <x v="298"/>
    <x v="1591"/>
    <x v="333"/>
    <m/>
    <m/>
    <s v="Amazon"/>
    <s v="Amazon"/>
    <n v="27872.98"/>
    <n v="29200970.130000021"/>
    <n v="29200970.130000021"/>
    <s v="Giza"/>
  </r>
  <r>
    <x v="1912"/>
    <x v="7"/>
    <x v="0"/>
    <x v="7"/>
    <x v="2"/>
    <x v="0"/>
    <x v="1911"/>
    <x v="1"/>
    <x v="1912"/>
    <x v="268"/>
    <x v="1592"/>
    <x v="305"/>
    <m/>
    <m/>
    <s v="Amazon"/>
    <s v="Amazon"/>
    <n v="16284.02"/>
    <n v="92327183.770000085"/>
    <n v="92327183.770000085"/>
    <s v="Cairo"/>
  </r>
  <r>
    <x v="1913"/>
    <x v="9"/>
    <x v="1"/>
    <x v="9"/>
    <x v="2"/>
    <x v="1"/>
    <x v="1912"/>
    <x v="3"/>
    <x v="1913"/>
    <x v="293"/>
    <x v="1593"/>
    <x v="267"/>
    <m/>
    <m/>
    <s v="Amazon"/>
    <s v="Amazon"/>
    <n v="13290.4"/>
    <n v="91504159.730000004"/>
    <n v="91504159.730000004"/>
    <s v="Alexandria"/>
  </r>
  <r>
    <x v="1914"/>
    <x v="3"/>
    <x v="3"/>
    <x v="3"/>
    <x v="1"/>
    <x v="5"/>
    <x v="1913"/>
    <x v="4"/>
    <x v="1914"/>
    <x v="346"/>
    <x v="1227"/>
    <x v="86"/>
    <m/>
    <m/>
    <s v="Jumia"/>
    <s v="Jum"/>
    <n v="27872.98"/>
    <n v="57542997.559999913"/>
    <n v="57542997.559999913"/>
    <s v="Giza"/>
  </r>
  <r>
    <x v="1915"/>
    <x v="1"/>
    <x v="1"/>
    <x v="1"/>
    <x v="0"/>
    <x v="1"/>
    <x v="1914"/>
    <x v="4"/>
    <x v="1915"/>
    <x v="119"/>
    <x v="1594"/>
    <x v="131"/>
    <m/>
    <m/>
    <s v="sq"/>
    <s v="sq"/>
    <n v="13290.4"/>
    <n v="91504159.730000004"/>
    <n v="91504159.730000004"/>
    <s v="Alexandria"/>
  </r>
  <r>
    <x v="1916"/>
    <x v="6"/>
    <x v="4"/>
    <x v="6"/>
    <x v="1"/>
    <x v="1"/>
    <x v="1915"/>
    <x v="1"/>
    <x v="1916"/>
    <x v="282"/>
    <x v="1100"/>
    <x v="264"/>
    <m/>
    <m/>
    <s v="Jumia"/>
    <s v="Jum"/>
    <n v="13290.4"/>
    <n v="31420413.200000018"/>
    <n v="31420413.200000018"/>
    <s v="Alexandria"/>
  </r>
  <r>
    <x v="1917"/>
    <x v="5"/>
    <x v="1"/>
    <x v="5"/>
    <x v="0"/>
    <x v="3"/>
    <x v="1916"/>
    <x v="4"/>
    <x v="1917"/>
    <x v="95"/>
    <x v="1595"/>
    <x v="75"/>
    <m/>
    <m/>
    <s v="sq"/>
    <s v="sq"/>
    <n v="3665.44"/>
    <n v="91504159.730000004"/>
    <n v="91504159.730000004"/>
    <s v="Dubai"/>
  </r>
  <r>
    <x v="1918"/>
    <x v="0"/>
    <x v="0"/>
    <x v="0"/>
    <x v="0"/>
    <x v="4"/>
    <x v="1917"/>
    <x v="3"/>
    <x v="1918"/>
    <x v="252"/>
    <x v="1596"/>
    <x v="113"/>
    <m/>
    <m/>
    <s v="sq"/>
    <s v="sq"/>
    <n v="99349.3"/>
    <n v="92327183.770000085"/>
    <n v="92327183.770000085"/>
    <s v="Riyadh"/>
  </r>
  <r>
    <x v="1919"/>
    <x v="4"/>
    <x v="0"/>
    <x v="4"/>
    <x v="1"/>
    <x v="0"/>
    <x v="1918"/>
    <x v="3"/>
    <x v="1919"/>
    <x v="387"/>
    <x v="1597"/>
    <x v="149"/>
    <m/>
    <m/>
    <s v="Jumia"/>
    <s v="Jum"/>
    <n v="16284.02"/>
    <n v="92327183.770000085"/>
    <n v="92327183.770000085"/>
    <s v="Cairo"/>
  </r>
  <r>
    <x v="1920"/>
    <x v="1"/>
    <x v="1"/>
    <x v="1"/>
    <x v="1"/>
    <x v="4"/>
    <x v="1919"/>
    <x v="2"/>
    <x v="1920"/>
    <x v="237"/>
    <x v="1598"/>
    <x v="139"/>
    <m/>
    <m/>
    <s v="Jumia"/>
    <s v="Jum"/>
    <n v="99349.3"/>
    <n v="91504159.730000004"/>
    <n v="91504159.730000004"/>
    <s v="Riyadh"/>
  </r>
  <r>
    <x v="1921"/>
    <x v="9"/>
    <x v="1"/>
    <x v="9"/>
    <x v="2"/>
    <x v="2"/>
    <x v="1920"/>
    <x v="2"/>
    <x v="1921"/>
    <x v="94"/>
    <x v="317"/>
    <x v="351"/>
    <m/>
    <m/>
    <s v="Amazon"/>
    <s v="Amazon"/>
    <n v="26648.76"/>
    <n v="91504159.730000004"/>
    <n v="91504159.730000004"/>
    <s v="Casablanca"/>
  </r>
  <r>
    <x v="1922"/>
    <x v="0"/>
    <x v="0"/>
    <x v="0"/>
    <x v="2"/>
    <x v="5"/>
    <x v="1921"/>
    <x v="1"/>
    <x v="1922"/>
    <x v="303"/>
    <x v="1353"/>
    <x v="173"/>
    <m/>
    <m/>
    <s v="Amazon"/>
    <s v="Amazon"/>
    <n v="27872.98"/>
    <n v="92327183.770000085"/>
    <n v="92327183.770000085"/>
    <s v="Giza"/>
  </r>
  <r>
    <x v="1923"/>
    <x v="2"/>
    <x v="2"/>
    <x v="2"/>
    <x v="0"/>
    <x v="4"/>
    <x v="1922"/>
    <x v="3"/>
    <x v="1923"/>
    <x v="91"/>
    <x v="452"/>
    <x v="0"/>
    <m/>
    <m/>
    <s v="sq"/>
    <s v="sq"/>
    <n v="99349.3"/>
    <n v="29200970.130000021"/>
    <n v="29200970.130000021"/>
    <s v="Riyadh"/>
  </r>
  <r>
    <x v="1924"/>
    <x v="3"/>
    <x v="3"/>
    <x v="3"/>
    <x v="0"/>
    <x v="2"/>
    <x v="1923"/>
    <x v="1"/>
    <x v="1924"/>
    <x v="94"/>
    <x v="973"/>
    <x v="310"/>
    <m/>
    <m/>
    <s v="sq"/>
    <s v="sq"/>
    <n v="26648.76"/>
    <n v="57542997.559999913"/>
    <n v="57542997.559999913"/>
    <s v="Casablanca"/>
  </r>
  <r>
    <x v="1925"/>
    <x v="2"/>
    <x v="2"/>
    <x v="2"/>
    <x v="0"/>
    <x v="5"/>
    <x v="1924"/>
    <x v="1"/>
    <x v="1925"/>
    <x v="196"/>
    <x v="1599"/>
    <x v="58"/>
    <m/>
    <m/>
    <s v="sq"/>
    <s v="sq"/>
    <n v="27872.98"/>
    <n v="29200970.130000021"/>
    <n v="29200970.130000021"/>
    <s v="Giza"/>
  </r>
  <r>
    <x v="1926"/>
    <x v="9"/>
    <x v="1"/>
    <x v="9"/>
    <x v="1"/>
    <x v="3"/>
    <x v="1925"/>
    <x v="4"/>
    <x v="1926"/>
    <x v="209"/>
    <x v="76"/>
    <x v="102"/>
    <m/>
    <m/>
    <s v="Jumia"/>
    <s v="Jum"/>
    <n v="3665.44"/>
    <n v="91504159.730000004"/>
    <n v="91504159.730000004"/>
    <s v="Dubai"/>
  </r>
  <r>
    <x v="1927"/>
    <x v="3"/>
    <x v="3"/>
    <x v="3"/>
    <x v="1"/>
    <x v="5"/>
    <x v="1926"/>
    <x v="3"/>
    <x v="1927"/>
    <x v="221"/>
    <x v="566"/>
    <x v="119"/>
    <m/>
    <m/>
    <s v="Jumia"/>
    <s v="Jum"/>
    <n v="27872.98"/>
    <n v="57542997.559999913"/>
    <n v="57542997.559999913"/>
    <s v="Giza"/>
  </r>
  <r>
    <x v="1928"/>
    <x v="9"/>
    <x v="1"/>
    <x v="9"/>
    <x v="1"/>
    <x v="3"/>
    <x v="1927"/>
    <x v="1"/>
    <x v="1928"/>
    <x v="86"/>
    <x v="1600"/>
    <x v="62"/>
    <m/>
    <m/>
    <s v="Jumia"/>
    <s v="Jum"/>
    <n v="3665.44"/>
    <n v="91504159.730000004"/>
    <n v="91504159.730000004"/>
    <s v="Dubai"/>
  </r>
  <r>
    <x v="1929"/>
    <x v="2"/>
    <x v="2"/>
    <x v="2"/>
    <x v="2"/>
    <x v="1"/>
    <x v="1928"/>
    <x v="1"/>
    <x v="1929"/>
    <x v="327"/>
    <x v="1601"/>
    <x v="115"/>
    <m/>
    <m/>
    <s v="Amazon"/>
    <s v="Amazon"/>
    <n v="13290.4"/>
    <n v="29200970.130000021"/>
    <n v="29200970.130000021"/>
    <s v="Alexandria"/>
  </r>
  <r>
    <x v="1930"/>
    <x v="4"/>
    <x v="0"/>
    <x v="4"/>
    <x v="0"/>
    <x v="0"/>
    <x v="1929"/>
    <x v="0"/>
    <x v="1930"/>
    <x v="302"/>
    <x v="1602"/>
    <x v="85"/>
    <m/>
    <m/>
    <s v="sq"/>
    <s v="sq"/>
    <n v="16284.02"/>
    <n v="92327183.770000085"/>
    <n v="92327183.770000085"/>
    <s v="Cairo"/>
  </r>
  <r>
    <x v="1931"/>
    <x v="7"/>
    <x v="0"/>
    <x v="7"/>
    <x v="1"/>
    <x v="2"/>
    <x v="1930"/>
    <x v="0"/>
    <x v="1931"/>
    <x v="300"/>
    <x v="183"/>
    <x v="164"/>
    <m/>
    <m/>
    <s v="Jumia"/>
    <s v="Jum"/>
    <n v="26648.76"/>
    <n v="92327183.770000085"/>
    <n v="92327183.770000085"/>
    <s v="Casablanca"/>
  </r>
  <r>
    <x v="1932"/>
    <x v="0"/>
    <x v="0"/>
    <x v="0"/>
    <x v="0"/>
    <x v="5"/>
    <x v="1931"/>
    <x v="3"/>
    <x v="1932"/>
    <x v="62"/>
    <x v="1596"/>
    <x v="348"/>
    <m/>
    <m/>
    <s v="sq"/>
    <s v="sq"/>
    <n v="27872.98"/>
    <n v="92327183.770000085"/>
    <n v="92327183.770000085"/>
    <s v="Giza"/>
  </r>
  <r>
    <x v="1933"/>
    <x v="7"/>
    <x v="0"/>
    <x v="7"/>
    <x v="1"/>
    <x v="2"/>
    <x v="1932"/>
    <x v="0"/>
    <x v="1933"/>
    <x v="70"/>
    <x v="443"/>
    <x v="190"/>
    <m/>
    <m/>
    <s v="Jumia"/>
    <s v="Jum"/>
    <n v="26648.76"/>
    <n v="92327183.770000085"/>
    <n v="92327183.770000085"/>
    <s v="Casablanca"/>
  </r>
  <r>
    <x v="1934"/>
    <x v="6"/>
    <x v="4"/>
    <x v="6"/>
    <x v="1"/>
    <x v="3"/>
    <x v="1933"/>
    <x v="2"/>
    <x v="1934"/>
    <x v="252"/>
    <x v="1603"/>
    <x v="222"/>
    <m/>
    <m/>
    <s v="Jumia"/>
    <s v="Jum"/>
    <n v="3665.44"/>
    <n v="31420413.200000018"/>
    <n v="31420413.200000018"/>
    <s v="Dubai"/>
  </r>
  <r>
    <x v="1935"/>
    <x v="7"/>
    <x v="0"/>
    <x v="7"/>
    <x v="2"/>
    <x v="2"/>
    <x v="1934"/>
    <x v="2"/>
    <x v="1935"/>
    <x v="52"/>
    <x v="1604"/>
    <x v="4"/>
    <m/>
    <m/>
    <s v="Amazon"/>
    <s v="Amazon"/>
    <n v="26648.76"/>
    <n v="92327183.770000085"/>
    <n v="92327183.770000085"/>
    <s v="Casablanca"/>
  </r>
  <r>
    <x v="1936"/>
    <x v="5"/>
    <x v="1"/>
    <x v="5"/>
    <x v="0"/>
    <x v="2"/>
    <x v="1935"/>
    <x v="2"/>
    <x v="1936"/>
    <x v="155"/>
    <x v="472"/>
    <x v="221"/>
    <m/>
    <m/>
    <s v="sq"/>
    <s v="sq"/>
    <n v="26648.76"/>
    <n v="91504159.730000004"/>
    <n v="91504159.730000004"/>
    <s v="Casablanca"/>
  </r>
  <r>
    <x v="1937"/>
    <x v="9"/>
    <x v="1"/>
    <x v="9"/>
    <x v="2"/>
    <x v="1"/>
    <x v="1936"/>
    <x v="4"/>
    <x v="1937"/>
    <x v="118"/>
    <x v="1605"/>
    <x v="125"/>
    <m/>
    <m/>
    <s v="Amazon"/>
    <s v="Amazon"/>
    <n v="13290.4"/>
    <n v="91504159.730000004"/>
    <n v="91504159.730000004"/>
    <s v="Alexandria"/>
  </r>
  <r>
    <x v="1938"/>
    <x v="7"/>
    <x v="0"/>
    <x v="7"/>
    <x v="1"/>
    <x v="1"/>
    <x v="1937"/>
    <x v="0"/>
    <x v="1938"/>
    <x v="76"/>
    <x v="1606"/>
    <x v="128"/>
    <m/>
    <m/>
    <s v="Jumia"/>
    <s v="Jum"/>
    <n v="13290.4"/>
    <n v="92327183.770000085"/>
    <n v="92327183.770000085"/>
    <s v="Alexandria"/>
  </r>
  <r>
    <x v="1939"/>
    <x v="5"/>
    <x v="1"/>
    <x v="5"/>
    <x v="0"/>
    <x v="1"/>
    <x v="1938"/>
    <x v="0"/>
    <x v="1939"/>
    <x v="235"/>
    <x v="163"/>
    <x v="178"/>
    <m/>
    <m/>
    <s v="sq"/>
    <s v="sq"/>
    <n v="13290.4"/>
    <n v="91504159.730000004"/>
    <n v="91504159.730000004"/>
    <s v="Alexandria"/>
  </r>
  <r>
    <x v="1940"/>
    <x v="1"/>
    <x v="1"/>
    <x v="1"/>
    <x v="1"/>
    <x v="4"/>
    <x v="1939"/>
    <x v="1"/>
    <x v="1940"/>
    <x v="156"/>
    <x v="173"/>
    <x v="310"/>
    <m/>
    <m/>
    <s v="Jumia"/>
    <s v="Jum"/>
    <n v="99349.3"/>
    <n v="91504159.730000004"/>
    <n v="91504159.730000004"/>
    <s v="Riyadh"/>
  </r>
  <r>
    <x v="1941"/>
    <x v="2"/>
    <x v="2"/>
    <x v="2"/>
    <x v="2"/>
    <x v="1"/>
    <x v="1940"/>
    <x v="1"/>
    <x v="1941"/>
    <x v="29"/>
    <x v="1607"/>
    <x v="18"/>
    <m/>
    <m/>
    <s v="Amazon"/>
    <s v="Amazon"/>
    <n v="13290.4"/>
    <n v="29200970.130000021"/>
    <n v="29200970.130000021"/>
    <s v="Alexandria"/>
  </r>
  <r>
    <x v="1942"/>
    <x v="2"/>
    <x v="2"/>
    <x v="2"/>
    <x v="2"/>
    <x v="1"/>
    <x v="1941"/>
    <x v="1"/>
    <x v="1942"/>
    <x v="278"/>
    <x v="1608"/>
    <x v="279"/>
    <m/>
    <m/>
    <s v="Amazon"/>
    <s v="Amazon"/>
    <n v="13290.4"/>
    <n v="29200970.130000021"/>
    <n v="29200970.130000021"/>
    <s v="Alexandria"/>
  </r>
  <r>
    <x v="1943"/>
    <x v="0"/>
    <x v="0"/>
    <x v="0"/>
    <x v="1"/>
    <x v="0"/>
    <x v="1942"/>
    <x v="4"/>
    <x v="1943"/>
    <x v="1"/>
    <x v="852"/>
    <x v="248"/>
    <m/>
    <m/>
    <s v="Jumia"/>
    <s v="Jum"/>
    <n v="16284.02"/>
    <n v="92327183.770000085"/>
    <n v="92327183.770000085"/>
    <s v="Cairo"/>
  </r>
  <r>
    <x v="1944"/>
    <x v="3"/>
    <x v="3"/>
    <x v="3"/>
    <x v="2"/>
    <x v="0"/>
    <x v="1943"/>
    <x v="1"/>
    <x v="1944"/>
    <x v="221"/>
    <x v="1275"/>
    <x v="288"/>
    <m/>
    <m/>
    <s v="Amazon"/>
    <s v="Amazon"/>
    <n v="16284.02"/>
    <n v="57542997.559999913"/>
    <n v="57542997.559999913"/>
    <s v="Cairo"/>
  </r>
  <r>
    <x v="1945"/>
    <x v="9"/>
    <x v="1"/>
    <x v="9"/>
    <x v="1"/>
    <x v="2"/>
    <x v="1944"/>
    <x v="4"/>
    <x v="1945"/>
    <x v="49"/>
    <x v="1609"/>
    <x v="188"/>
    <m/>
    <m/>
    <s v="Jumia"/>
    <s v="Jum"/>
    <n v="26648.76"/>
    <n v="91504159.730000004"/>
    <n v="91504159.730000004"/>
    <s v="Casablanca"/>
  </r>
  <r>
    <x v="1946"/>
    <x v="1"/>
    <x v="1"/>
    <x v="1"/>
    <x v="2"/>
    <x v="5"/>
    <x v="1945"/>
    <x v="4"/>
    <x v="1946"/>
    <x v="256"/>
    <x v="1610"/>
    <x v="148"/>
    <m/>
    <m/>
    <s v="Amazon"/>
    <s v="Amazon"/>
    <n v="27872.98"/>
    <n v="91504159.730000004"/>
    <n v="91504159.730000004"/>
    <s v="Giza"/>
  </r>
  <r>
    <x v="1947"/>
    <x v="6"/>
    <x v="4"/>
    <x v="6"/>
    <x v="2"/>
    <x v="4"/>
    <x v="1946"/>
    <x v="2"/>
    <x v="1947"/>
    <x v="67"/>
    <x v="1611"/>
    <x v="255"/>
    <m/>
    <m/>
    <s v="Amazon"/>
    <s v="Amazon"/>
    <n v="99349.3"/>
    <n v="31420413.200000018"/>
    <n v="31420413.200000018"/>
    <s v="Riyadh"/>
  </r>
  <r>
    <x v="1948"/>
    <x v="4"/>
    <x v="0"/>
    <x v="4"/>
    <x v="1"/>
    <x v="3"/>
    <x v="1947"/>
    <x v="1"/>
    <x v="1948"/>
    <x v="241"/>
    <x v="378"/>
    <x v="292"/>
    <m/>
    <m/>
    <s v="Jumia"/>
    <s v="Jum"/>
    <n v="3665.44"/>
    <n v="92327183.770000085"/>
    <n v="92327183.770000085"/>
    <s v="Dubai"/>
  </r>
  <r>
    <x v="1949"/>
    <x v="7"/>
    <x v="0"/>
    <x v="7"/>
    <x v="0"/>
    <x v="4"/>
    <x v="1948"/>
    <x v="2"/>
    <x v="1949"/>
    <x v="256"/>
    <x v="150"/>
    <x v="297"/>
    <m/>
    <m/>
    <s v="sq"/>
    <s v="sq"/>
    <n v="99349.3"/>
    <n v="92327183.770000085"/>
    <n v="92327183.770000085"/>
    <s v="Riyadh"/>
  </r>
  <r>
    <x v="1950"/>
    <x v="3"/>
    <x v="3"/>
    <x v="3"/>
    <x v="0"/>
    <x v="5"/>
    <x v="1949"/>
    <x v="3"/>
    <x v="1950"/>
    <x v="233"/>
    <x v="1612"/>
    <x v="204"/>
    <m/>
    <m/>
    <s v="sq"/>
    <s v="sq"/>
    <n v="27872.98"/>
    <n v="57542997.559999913"/>
    <n v="57542997.559999913"/>
    <s v="Giza"/>
  </r>
  <r>
    <x v="1951"/>
    <x v="8"/>
    <x v="3"/>
    <x v="8"/>
    <x v="2"/>
    <x v="5"/>
    <x v="1950"/>
    <x v="2"/>
    <x v="1951"/>
    <x v="56"/>
    <x v="1613"/>
    <x v="334"/>
    <m/>
    <m/>
    <s v="Amazon"/>
    <s v="Amazon"/>
    <n v="27872.98"/>
    <n v="57542997.559999913"/>
    <n v="57542997.559999913"/>
    <s v="Giza"/>
  </r>
  <r>
    <x v="1952"/>
    <x v="2"/>
    <x v="2"/>
    <x v="2"/>
    <x v="2"/>
    <x v="2"/>
    <x v="1951"/>
    <x v="4"/>
    <x v="1952"/>
    <x v="209"/>
    <x v="1401"/>
    <x v="110"/>
    <m/>
    <m/>
    <s v="Amazon"/>
    <s v="Amazon"/>
    <n v="26648.76"/>
    <n v="29200970.130000021"/>
    <n v="29200970.130000021"/>
    <s v="Casablanca"/>
  </r>
  <r>
    <x v="1953"/>
    <x v="1"/>
    <x v="1"/>
    <x v="1"/>
    <x v="1"/>
    <x v="1"/>
    <x v="1952"/>
    <x v="1"/>
    <x v="1953"/>
    <x v="124"/>
    <x v="1614"/>
    <x v="269"/>
    <m/>
    <m/>
    <s v="Jumia"/>
    <s v="Jum"/>
    <n v="13290.4"/>
    <n v="91504159.730000004"/>
    <n v="91504159.730000004"/>
    <s v="Alexandria"/>
  </r>
  <r>
    <x v="1954"/>
    <x v="2"/>
    <x v="2"/>
    <x v="2"/>
    <x v="0"/>
    <x v="3"/>
    <x v="1953"/>
    <x v="3"/>
    <x v="1954"/>
    <x v="34"/>
    <x v="1615"/>
    <x v="109"/>
    <m/>
    <m/>
    <s v="sq"/>
    <s v="sq"/>
    <n v="3665.44"/>
    <n v="29200970.130000021"/>
    <n v="29200970.130000021"/>
    <s v="Dubai"/>
  </r>
  <r>
    <x v="1955"/>
    <x v="3"/>
    <x v="3"/>
    <x v="3"/>
    <x v="2"/>
    <x v="5"/>
    <x v="1954"/>
    <x v="1"/>
    <x v="1955"/>
    <x v="2"/>
    <x v="455"/>
    <x v="52"/>
    <m/>
    <m/>
    <s v="Amazon"/>
    <s v="Amazon"/>
    <n v="27872.98"/>
    <n v="57542997.559999913"/>
    <n v="57542997.559999913"/>
    <s v="Giza"/>
  </r>
  <r>
    <x v="1956"/>
    <x v="0"/>
    <x v="0"/>
    <x v="0"/>
    <x v="0"/>
    <x v="1"/>
    <x v="1955"/>
    <x v="4"/>
    <x v="1956"/>
    <x v="148"/>
    <x v="1616"/>
    <x v="126"/>
    <m/>
    <m/>
    <s v="sq"/>
    <s v="sq"/>
    <n v="13290.4"/>
    <n v="92327183.770000085"/>
    <n v="92327183.770000085"/>
    <s v="Alexandria"/>
  </r>
  <r>
    <x v="1957"/>
    <x v="1"/>
    <x v="1"/>
    <x v="1"/>
    <x v="1"/>
    <x v="0"/>
    <x v="1956"/>
    <x v="2"/>
    <x v="1957"/>
    <x v="168"/>
    <x v="1617"/>
    <x v="137"/>
    <m/>
    <m/>
    <s v="Jumia"/>
    <s v="Jum"/>
    <n v="16284.02"/>
    <n v="91504159.730000004"/>
    <n v="91504159.730000004"/>
    <s v="Cairo"/>
  </r>
  <r>
    <x v="1958"/>
    <x v="5"/>
    <x v="1"/>
    <x v="5"/>
    <x v="0"/>
    <x v="1"/>
    <x v="1957"/>
    <x v="4"/>
    <x v="1958"/>
    <x v="102"/>
    <x v="1618"/>
    <x v="58"/>
    <m/>
    <m/>
    <s v="sq"/>
    <s v="sq"/>
    <n v="13290.4"/>
    <n v="91504159.730000004"/>
    <n v="91504159.730000004"/>
    <s v="Alexandria"/>
  </r>
  <r>
    <x v="1959"/>
    <x v="9"/>
    <x v="1"/>
    <x v="9"/>
    <x v="1"/>
    <x v="5"/>
    <x v="1958"/>
    <x v="4"/>
    <x v="1959"/>
    <x v="368"/>
    <x v="1399"/>
    <x v="116"/>
    <m/>
    <m/>
    <s v="Jumia"/>
    <s v="Jum"/>
    <n v="27872.98"/>
    <n v="91504159.730000004"/>
    <n v="91504159.730000004"/>
    <s v="Giza"/>
  </r>
  <r>
    <x v="1960"/>
    <x v="6"/>
    <x v="4"/>
    <x v="6"/>
    <x v="0"/>
    <x v="4"/>
    <x v="1959"/>
    <x v="0"/>
    <x v="1960"/>
    <x v="394"/>
    <x v="1222"/>
    <x v="325"/>
    <m/>
    <m/>
    <s v="sq"/>
    <s v="sq"/>
    <n v="99349.3"/>
    <n v="31420413.200000018"/>
    <n v="31420413.200000018"/>
    <s v="Riyadh"/>
  </r>
  <r>
    <x v="1961"/>
    <x v="3"/>
    <x v="3"/>
    <x v="3"/>
    <x v="0"/>
    <x v="5"/>
    <x v="1960"/>
    <x v="3"/>
    <x v="1961"/>
    <x v="40"/>
    <x v="66"/>
    <x v="125"/>
    <m/>
    <m/>
    <s v="sq"/>
    <s v="sq"/>
    <n v="27872.98"/>
    <n v="57542997.559999913"/>
    <n v="57542997.559999913"/>
    <s v="Giza"/>
  </r>
  <r>
    <x v="1962"/>
    <x v="3"/>
    <x v="3"/>
    <x v="3"/>
    <x v="0"/>
    <x v="1"/>
    <x v="1961"/>
    <x v="1"/>
    <x v="1962"/>
    <x v="381"/>
    <x v="1619"/>
    <x v="347"/>
    <m/>
    <m/>
    <s v="sq"/>
    <s v="sq"/>
    <n v="13290.4"/>
    <n v="57542997.559999913"/>
    <n v="57542997.559999913"/>
    <s v="Alexandria"/>
  </r>
  <r>
    <x v="1963"/>
    <x v="3"/>
    <x v="3"/>
    <x v="3"/>
    <x v="1"/>
    <x v="4"/>
    <x v="1962"/>
    <x v="1"/>
    <x v="1963"/>
    <x v="59"/>
    <x v="154"/>
    <x v="259"/>
    <m/>
    <m/>
    <s v="Jumia"/>
    <s v="Jum"/>
    <n v="99349.3"/>
    <n v="57542997.559999913"/>
    <n v="57542997.559999913"/>
    <s v="Riyadh"/>
  </r>
  <r>
    <x v="1964"/>
    <x v="2"/>
    <x v="2"/>
    <x v="2"/>
    <x v="0"/>
    <x v="2"/>
    <x v="1963"/>
    <x v="2"/>
    <x v="1964"/>
    <x v="182"/>
    <x v="1345"/>
    <x v="270"/>
    <m/>
    <m/>
    <s v="sq"/>
    <s v="sq"/>
    <n v="26648.76"/>
    <n v="29200970.130000021"/>
    <n v="29200970.130000021"/>
    <s v="Casablanca"/>
  </r>
  <r>
    <x v="1965"/>
    <x v="5"/>
    <x v="1"/>
    <x v="5"/>
    <x v="0"/>
    <x v="2"/>
    <x v="1964"/>
    <x v="1"/>
    <x v="1965"/>
    <x v="81"/>
    <x v="1535"/>
    <x v="21"/>
    <m/>
    <m/>
    <s v="sq"/>
    <s v="sq"/>
    <n v="26648.76"/>
    <n v="91504159.730000004"/>
    <n v="91504159.730000004"/>
    <s v="Casablanca"/>
  </r>
  <r>
    <x v="1966"/>
    <x v="0"/>
    <x v="0"/>
    <x v="0"/>
    <x v="1"/>
    <x v="2"/>
    <x v="1965"/>
    <x v="3"/>
    <x v="1966"/>
    <x v="264"/>
    <x v="1620"/>
    <x v="216"/>
    <m/>
    <m/>
    <s v="Jumia"/>
    <s v="Jum"/>
    <n v="26648.76"/>
    <n v="92327183.770000085"/>
    <n v="92327183.770000085"/>
    <s v="Casablanca"/>
  </r>
  <r>
    <x v="1967"/>
    <x v="4"/>
    <x v="0"/>
    <x v="4"/>
    <x v="1"/>
    <x v="0"/>
    <x v="1966"/>
    <x v="4"/>
    <x v="1967"/>
    <x v="210"/>
    <x v="1621"/>
    <x v="251"/>
    <m/>
    <m/>
    <s v="Jumia"/>
    <s v="Jum"/>
    <n v="16284.02"/>
    <n v="92327183.770000085"/>
    <n v="92327183.770000085"/>
    <s v="Cairo"/>
  </r>
  <r>
    <x v="1968"/>
    <x v="3"/>
    <x v="3"/>
    <x v="3"/>
    <x v="0"/>
    <x v="1"/>
    <x v="1967"/>
    <x v="0"/>
    <x v="1968"/>
    <x v="367"/>
    <x v="1622"/>
    <x v="271"/>
    <m/>
    <m/>
    <s v="sq"/>
    <s v="sq"/>
    <n v="13290.4"/>
    <n v="57542997.559999913"/>
    <n v="57542997.559999913"/>
    <s v="Alexandria"/>
  </r>
  <r>
    <x v="1969"/>
    <x v="6"/>
    <x v="4"/>
    <x v="6"/>
    <x v="1"/>
    <x v="0"/>
    <x v="1968"/>
    <x v="2"/>
    <x v="1969"/>
    <x v="90"/>
    <x v="1623"/>
    <x v="309"/>
    <m/>
    <m/>
    <s v="Jumia"/>
    <s v="Jum"/>
    <n v="16284.02"/>
    <n v="31420413.200000018"/>
    <n v="31420413.200000018"/>
    <s v="Cairo"/>
  </r>
  <r>
    <x v="1970"/>
    <x v="3"/>
    <x v="3"/>
    <x v="3"/>
    <x v="1"/>
    <x v="5"/>
    <x v="1969"/>
    <x v="4"/>
    <x v="1970"/>
    <x v="393"/>
    <x v="1624"/>
    <x v="207"/>
    <m/>
    <m/>
    <s v="Jumia"/>
    <s v="Jum"/>
    <n v="27872.98"/>
    <n v="57542997.559999913"/>
    <n v="57542997.559999913"/>
    <s v="Giza"/>
  </r>
  <r>
    <x v="1971"/>
    <x v="9"/>
    <x v="1"/>
    <x v="9"/>
    <x v="0"/>
    <x v="1"/>
    <x v="1970"/>
    <x v="3"/>
    <x v="1971"/>
    <x v="121"/>
    <x v="1625"/>
    <x v="14"/>
    <m/>
    <m/>
    <s v="sq"/>
    <s v="sq"/>
    <n v="13290.4"/>
    <n v="91504159.730000004"/>
    <n v="91504159.730000004"/>
    <s v="Alexandria"/>
  </r>
  <r>
    <x v="1972"/>
    <x v="3"/>
    <x v="3"/>
    <x v="3"/>
    <x v="2"/>
    <x v="0"/>
    <x v="1971"/>
    <x v="1"/>
    <x v="1972"/>
    <x v="298"/>
    <x v="1626"/>
    <x v="248"/>
    <m/>
    <m/>
    <s v="Amazon"/>
    <s v="Amazon"/>
    <n v="16284.02"/>
    <n v="57542997.559999913"/>
    <n v="57542997.559999913"/>
    <s v="Cairo"/>
  </r>
  <r>
    <x v="1973"/>
    <x v="3"/>
    <x v="3"/>
    <x v="3"/>
    <x v="2"/>
    <x v="1"/>
    <x v="1972"/>
    <x v="1"/>
    <x v="1973"/>
    <x v="83"/>
    <x v="1627"/>
    <x v="54"/>
    <m/>
    <m/>
    <s v="Amazon"/>
    <s v="Amazon"/>
    <n v="13290.4"/>
    <n v="57542997.559999913"/>
    <n v="57542997.559999913"/>
    <s v="Alexandria"/>
  </r>
  <r>
    <x v="1974"/>
    <x v="1"/>
    <x v="1"/>
    <x v="1"/>
    <x v="0"/>
    <x v="1"/>
    <x v="1973"/>
    <x v="2"/>
    <x v="1974"/>
    <x v="264"/>
    <x v="1628"/>
    <x v="149"/>
    <m/>
    <m/>
    <s v="sq"/>
    <s v="sq"/>
    <n v="13290.4"/>
    <n v="91504159.730000004"/>
    <n v="91504159.730000004"/>
    <s v="Alexandria"/>
  </r>
  <r>
    <x v="1975"/>
    <x v="7"/>
    <x v="0"/>
    <x v="7"/>
    <x v="2"/>
    <x v="0"/>
    <x v="1974"/>
    <x v="2"/>
    <x v="1975"/>
    <x v="317"/>
    <x v="1629"/>
    <x v="260"/>
    <m/>
    <m/>
    <s v="Amazon"/>
    <s v="Amazon"/>
    <n v="16284.02"/>
    <n v="92327183.770000085"/>
    <n v="92327183.770000085"/>
    <s v="Cairo"/>
  </r>
  <r>
    <x v="1976"/>
    <x v="0"/>
    <x v="0"/>
    <x v="0"/>
    <x v="2"/>
    <x v="0"/>
    <x v="1975"/>
    <x v="1"/>
    <x v="1976"/>
    <x v="74"/>
    <x v="498"/>
    <x v="176"/>
    <m/>
    <m/>
    <s v="Amazon"/>
    <s v="Amazon"/>
    <n v="16284.02"/>
    <n v="92327183.770000085"/>
    <n v="92327183.770000085"/>
    <s v="Cairo"/>
  </r>
  <r>
    <x v="1977"/>
    <x v="7"/>
    <x v="0"/>
    <x v="7"/>
    <x v="1"/>
    <x v="4"/>
    <x v="1976"/>
    <x v="1"/>
    <x v="1977"/>
    <x v="56"/>
    <x v="1630"/>
    <x v="313"/>
    <m/>
    <m/>
    <s v="Jumia"/>
    <s v="Jum"/>
    <n v="99349.3"/>
    <n v="92327183.770000085"/>
    <n v="92327183.770000085"/>
    <s v="Riyadh"/>
  </r>
  <r>
    <x v="1978"/>
    <x v="0"/>
    <x v="0"/>
    <x v="0"/>
    <x v="0"/>
    <x v="5"/>
    <x v="1977"/>
    <x v="3"/>
    <x v="1978"/>
    <x v="358"/>
    <x v="1631"/>
    <x v="44"/>
    <m/>
    <m/>
    <s v="sq"/>
    <s v="sq"/>
    <n v="27872.98"/>
    <n v="92327183.770000085"/>
    <n v="92327183.770000085"/>
    <s v="Giza"/>
  </r>
  <r>
    <x v="1979"/>
    <x v="6"/>
    <x v="4"/>
    <x v="6"/>
    <x v="0"/>
    <x v="4"/>
    <x v="1978"/>
    <x v="4"/>
    <x v="1979"/>
    <x v="169"/>
    <x v="122"/>
    <x v="312"/>
    <m/>
    <m/>
    <s v="sq"/>
    <s v="sq"/>
    <n v="99349.3"/>
    <n v="31420413.200000018"/>
    <n v="31420413.200000018"/>
    <s v="Riyadh"/>
  </r>
  <r>
    <x v="1980"/>
    <x v="9"/>
    <x v="1"/>
    <x v="9"/>
    <x v="2"/>
    <x v="3"/>
    <x v="1979"/>
    <x v="2"/>
    <x v="1980"/>
    <x v="84"/>
    <x v="1632"/>
    <x v="269"/>
    <m/>
    <m/>
    <s v="Amazon"/>
    <s v="Amazon"/>
    <n v="3665.44"/>
    <n v="91504159.730000004"/>
    <n v="91504159.730000004"/>
    <s v="Dubai"/>
  </r>
  <r>
    <x v="1981"/>
    <x v="5"/>
    <x v="1"/>
    <x v="5"/>
    <x v="1"/>
    <x v="4"/>
    <x v="1980"/>
    <x v="4"/>
    <x v="1981"/>
    <x v="210"/>
    <x v="755"/>
    <x v="227"/>
    <m/>
    <m/>
    <s v="Jumia"/>
    <s v="Jum"/>
    <n v="99349.3"/>
    <n v="91504159.730000004"/>
    <n v="91504159.730000004"/>
    <s v="Riyadh"/>
  </r>
  <r>
    <x v="1982"/>
    <x v="7"/>
    <x v="0"/>
    <x v="7"/>
    <x v="2"/>
    <x v="0"/>
    <x v="1981"/>
    <x v="0"/>
    <x v="1982"/>
    <x v="82"/>
    <x v="1633"/>
    <x v="215"/>
    <m/>
    <m/>
    <s v="Amazon"/>
    <s v="Amazon"/>
    <n v="16284.02"/>
    <n v="92327183.770000085"/>
    <n v="92327183.770000085"/>
    <s v="Cairo"/>
  </r>
  <r>
    <x v="1983"/>
    <x v="3"/>
    <x v="3"/>
    <x v="3"/>
    <x v="0"/>
    <x v="3"/>
    <x v="1982"/>
    <x v="4"/>
    <x v="1983"/>
    <x v="17"/>
    <x v="669"/>
    <x v="277"/>
    <m/>
    <m/>
    <s v="sq"/>
    <s v="sq"/>
    <n v="3665.44"/>
    <n v="57542997.559999913"/>
    <n v="57542997.559999913"/>
    <s v="Dubai"/>
  </r>
  <r>
    <x v="1984"/>
    <x v="7"/>
    <x v="0"/>
    <x v="7"/>
    <x v="1"/>
    <x v="2"/>
    <x v="1983"/>
    <x v="4"/>
    <x v="1984"/>
    <x v="16"/>
    <x v="1634"/>
    <x v="266"/>
    <m/>
    <m/>
    <s v="Jumia"/>
    <s v="Jum"/>
    <n v="26648.76"/>
    <n v="92327183.770000085"/>
    <n v="92327183.770000085"/>
    <s v="Casablanca"/>
  </r>
  <r>
    <x v="1985"/>
    <x v="8"/>
    <x v="3"/>
    <x v="8"/>
    <x v="0"/>
    <x v="2"/>
    <x v="1984"/>
    <x v="4"/>
    <x v="1985"/>
    <x v="161"/>
    <x v="1635"/>
    <x v="311"/>
    <m/>
    <m/>
    <s v="sq"/>
    <s v="sq"/>
    <n v="26648.76"/>
    <n v="57542997.559999913"/>
    <n v="57542997.559999913"/>
    <s v="Casablanca"/>
  </r>
  <r>
    <x v="1986"/>
    <x v="0"/>
    <x v="0"/>
    <x v="0"/>
    <x v="1"/>
    <x v="5"/>
    <x v="1985"/>
    <x v="4"/>
    <x v="1986"/>
    <x v="337"/>
    <x v="1636"/>
    <x v="92"/>
    <m/>
    <m/>
    <s v="Jumia"/>
    <s v="Jum"/>
    <n v="27872.98"/>
    <n v="92327183.770000085"/>
    <n v="92327183.770000085"/>
    <s v="Giza"/>
  </r>
  <r>
    <x v="1987"/>
    <x v="8"/>
    <x v="3"/>
    <x v="8"/>
    <x v="2"/>
    <x v="4"/>
    <x v="1986"/>
    <x v="4"/>
    <x v="1987"/>
    <x v="150"/>
    <x v="320"/>
    <x v="250"/>
    <m/>
    <m/>
    <s v="Amazon"/>
    <s v="Amazon"/>
    <n v="99349.3"/>
    <n v="57542997.559999913"/>
    <n v="57542997.559999913"/>
    <s v="Riyadh"/>
  </r>
  <r>
    <x v="1988"/>
    <x v="7"/>
    <x v="0"/>
    <x v="7"/>
    <x v="1"/>
    <x v="1"/>
    <x v="1987"/>
    <x v="2"/>
    <x v="1988"/>
    <x v="363"/>
    <x v="1270"/>
    <x v="161"/>
    <m/>
    <m/>
    <s v="Jumia"/>
    <s v="Jum"/>
    <n v="13290.4"/>
    <n v="92327183.770000085"/>
    <n v="92327183.770000085"/>
    <s v="Alexandria"/>
  </r>
  <r>
    <x v="1989"/>
    <x v="2"/>
    <x v="2"/>
    <x v="2"/>
    <x v="0"/>
    <x v="2"/>
    <x v="1988"/>
    <x v="3"/>
    <x v="1989"/>
    <x v="272"/>
    <x v="1637"/>
    <x v="30"/>
    <m/>
    <m/>
    <s v="sq"/>
    <s v="sq"/>
    <n v="26648.76"/>
    <n v="29200970.130000021"/>
    <n v="29200970.130000021"/>
    <s v="Casablanca"/>
  </r>
  <r>
    <x v="1990"/>
    <x v="5"/>
    <x v="1"/>
    <x v="5"/>
    <x v="1"/>
    <x v="2"/>
    <x v="1989"/>
    <x v="4"/>
    <x v="1990"/>
    <x v="372"/>
    <x v="1638"/>
    <x v="244"/>
    <m/>
    <m/>
    <s v="Jumia"/>
    <s v="Jum"/>
    <n v="26648.76"/>
    <n v="91504159.730000004"/>
    <n v="91504159.730000004"/>
    <s v="Casablanca"/>
  </r>
  <r>
    <x v="1991"/>
    <x v="8"/>
    <x v="3"/>
    <x v="8"/>
    <x v="0"/>
    <x v="3"/>
    <x v="1990"/>
    <x v="0"/>
    <x v="1991"/>
    <x v="262"/>
    <x v="1639"/>
    <x v="99"/>
    <m/>
    <m/>
    <s v="sq"/>
    <s v="sq"/>
    <n v="3665.44"/>
    <n v="57542997.559999913"/>
    <n v="57542997.559999913"/>
    <s v="Dubai"/>
  </r>
  <r>
    <x v="1992"/>
    <x v="8"/>
    <x v="3"/>
    <x v="8"/>
    <x v="2"/>
    <x v="3"/>
    <x v="1991"/>
    <x v="2"/>
    <x v="1992"/>
    <x v="376"/>
    <x v="423"/>
    <x v="350"/>
    <m/>
    <m/>
    <s v="Amazon"/>
    <s v="Amazon"/>
    <n v="3665.44"/>
    <n v="57542997.559999913"/>
    <n v="57542997.559999913"/>
    <s v="Dubai"/>
  </r>
  <r>
    <x v="1993"/>
    <x v="7"/>
    <x v="0"/>
    <x v="7"/>
    <x v="1"/>
    <x v="1"/>
    <x v="1992"/>
    <x v="0"/>
    <x v="1993"/>
    <x v="360"/>
    <x v="436"/>
    <x v="315"/>
    <m/>
    <m/>
    <s v="Jumia"/>
    <s v="Jum"/>
    <n v="13290.4"/>
    <n v="92327183.770000085"/>
    <n v="92327183.770000085"/>
    <s v="Alexandria"/>
  </r>
  <r>
    <x v="1994"/>
    <x v="2"/>
    <x v="2"/>
    <x v="2"/>
    <x v="2"/>
    <x v="4"/>
    <x v="1993"/>
    <x v="0"/>
    <x v="1994"/>
    <x v="5"/>
    <x v="1640"/>
    <x v="144"/>
    <m/>
    <m/>
    <s v="Amazon"/>
    <s v="Amazon"/>
    <n v="99349.3"/>
    <n v="29200970.130000021"/>
    <n v="29200970.130000021"/>
    <s v="Riyadh"/>
  </r>
  <r>
    <x v="1995"/>
    <x v="1"/>
    <x v="1"/>
    <x v="1"/>
    <x v="1"/>
    <x v="0"/>
    <x v="1994"/>
    <x v="2"/>
    <x v="1995"/>
    <x v="15"/>
    <x v="1641"/>
    <x v="312"/>
    <m/>
    <m/>
    <s v="Jumia"/>
    <s v="Jum"/>
    <n v="16284.02"/>
    <n v="91504159.730000004"/>
    <n v="91504159.730000004"/>
    <s v="Cairo"/>
  </r>
  <r>
    <x v="1996"/>
    <x v="7"/>
    <x v="0"/>
    <x v="7"/>
    <x v="0"/>
    <x v="2"/>
    <x v="1995"/>
    <x v="1"/>
    <x v="1996"/>
    <x v="387"/>
    <x v="1642"/>
    <x v="53"/>
    <m/>
    <m/>
    <s v="sq"/>
    <s v="sq"/>
    <n v="26648.76"/>
    <n v="92327183.770000085"/>
    <n v="92327183.770000085"/>
    <s v="Casablanca"/>
  </r>
  <r>
    <x v="1997"/>
    <x v="6"/>
    <x v="4"/>
    <x v="6"/>
    <x v="0"/>
    <x v="1"/>
    <x v="1996"/>
    <x v="4"/>
    <x v="1997"/>
    <x v="107"/>
    <x v="504"/>
    <x v="160"/>
    <m/>
    <m/>
    <s v="sq"/>
    <s v="sq"/>
    <n v="13290.4"/>
    <n v="31420413.200000018"/>
    <n v="31420413.200000018"/>
    <s v="Alexandria"/>
  </r>
  <r>
    <x v="1998"/>
    <x v="2"/>
    <x v="2"/>
    <x v="2"/>
    <x v="0"/>
    <x v="4"/>
    <x v="1997"/>
    <x v="3"/>
    <x v="1998"/>
    <x v="169"/>
    <x v="1643"/>
    <x v="291"/>
    <m/>
    <m/>
    <s v="sq"/>
    <s v="sq"/>
    <n v="99349.3"/>
    <n v="29200970.130000021"/>
    <n v="29200970.130000021"/>
    <s v="Riyadh"/>
  </r>
  <r>
    <x v="1999"/>
    <x v="2"/>
    <x v="2"/>
    <x v="2"/>
    <x v="2"/>
    <x v="4"/>
    <x v="1998"/>
    <x v="0"/>
    <x v="1999"/>
    <x v="10"/>
    <x v="1644"/>
    <x v="358"/>
    <m/>
    <m/>
    <s v="Amazon"/>
    <s v="Amazon"/>
    <n v="99349.3"/>
    <n v="29200970.130000021"/>
    <n v="29200970.130000021"/>
    <s v="Riyadh"/>
  </r>
  <r>
    <x v="2000"/>
    <x v="3"/>
    <x v="3"/>
    <x v="3"/>
    <x v="1"/>
    <x v="2"/>
    <x v="1999"/>
    <x v="1"/>
    <x v="2000"/>
    <x v="382"/>
    <x v="1645"/>
    <x v="226"/>
    <m/>
    <m/>
    <s v="Jumia"/>
    <s v="Jum"/>
    <n v="26648.76"/>
    <n v="57542997.559999913"/>
    <n v="57542997.559999913"/>
    <s v="Casablanca"/>
  </r>
  <r>
    <x v="2001"/>
    <x v="3"/>
    <x v="3"/>
    <x v="3"/>
    <x v="0"/>
    <x v="1"/>
    <x v="2000"/>
    <x v="3"/>
    <x v="2001"/>
    <x v="183"/>
    <x v="1646"/>
    <x v="117"/>
    <m/>
    <m/>
    <s v="sq"/>
    <s v="sq"/>
    <n v="13290.4"/>
    <n v="57542997.559999913"/>
    <n v="57542997.559999913"/>
    <s v="Alexandria"/>
  </r>
  <r>
    <x v="2002"/>
    <x v="1"/>
    <x v="1"/>
    <x v="1"/>
    <x v="0"/>
    <x v="0"/>
    <x v="2001"/>
    <x v="4"/>
    <x v="2002"/>
    <x v="292"/>
    <x v="795"/>
    <x v="59"/>
    <m/>
    <m/>
    <s v="sq"/>
    <s v="sq"/>
    <n v="16284.02"/>
    <n v="91504159.730000004"/>
    <n v="91504159.730000004"/>
    <s v="Cairo"/>
  </r>
  <r>
    <x v="2003"/>
    <x v="3"/>
    <x v="3"/>
    <x v="3"/>
    <x v="1"/>
    <x v="0"/>
    <x v="2002"/>
    <x v="3"/>
    <x v="2003"/>
    <x v="283"/>
    <x v="1647"/>
    <x v="120"/>
    <m/>
    <m/>
    <s v="Jumia"/>
    <s v="Jum"/>
    <n v="16284.02"/>
    <n v="57542997.559999913"/>
    <n v="57542997.559999913"/>
    <s v="Cairo"/>
  </r>
  <r>
    <x v="2004"/>
    <x v="7"/>
    <x v="0"/>
    <x v="7"/>
    <x v="0"/>
    <x v="4"/>
    <x v="2003"/>
    <x v="1"/>
    <x v="2004"/>
    <x v="382"/>
    <x v="1152"/>
    <x v="15"/>
    <m/>
    <m/>
    <s v="sq"/>
    <s v="sq"/>
    <n v="99349.3"/>
    <n v="92327183.770000085"/>
    <n v="92327183.770000085"/>
    <s v="Riyadh"/>
  </r>
  <r>
    <x v="2005"/>
    <x v="7"/>
    <x v="0"/>
    <x v="7"/>
    <x v="1"/>
    <x v="0"/>
    <x v="2004"/>
    <x v="0"/>
    <x v="2005"/>
    <x v="258"/>
    <x v="1533"/>
    <x v="127"/>
    <m/>
    <m/>
    <s v="Jumia"/>
    <s v="Jum"/>
    <n v="16284.02"/>
    <n v="92327183.770000085"/>
    <n v="92327183.770000085"/>
    <s v="Cairo"/>
  </r>
  <r>
    <x v="2006"/>
    <x v="4"/>
    <x v="0"/>
    <x v="4"/>
    <x v="1"/>
    <x v="1"/>
    <x v="2005"/>
    <x v="2"/>
    <x v="2006"/>
    <x v="140"/>
    <x v="752"/>
    <x v="20"/>
    <m/>
    <m/>
    <s v="Jumia"/>
    <s v="Jum"/>
    <n v="13290.4"/>
    <n v="92327183.770000085"/>
    <n v="92327183.770000085"/>
    <s v="Alexandria"/>
  </r>
  <r>
    <x v="2007"/>
    <x v="1"/>
    <x v="1"/>
    <x v="1"/>
    <x v="1"/>
    <x v="4"/>
    <x v="2006"/>
    <x v="0"/>
    <x v="2007"/>
    <x v="164"/>
    <x v="1648"/>
    <x v="199"/>
    <m/>
    <m/>
    <s v="Jumia"/>
    <s v="Jum"/>
    <n v="99349.3"/>
    <n v="91504159.730000004"/>
    <n v="91504159.730000004"/>
    <s v="Riyadh"/>
  </r>
  <r>
    <x v="2008"/>
    <x v="9"/>
    <x v="1"/>
    <x v="9"/>
    <x v="2"/>
    <x v="5"/>
    <x v="2007"/>
    <x v="3"/>
    <x v="2008"/>
    <x v="44"/>
    <x v="132"/>
    <x v="146"/>
    <m/>
    <m/>
    <s v="Amazon"/>
    <s v="Amazon"/>
    <n v="27872.98"/>
    <n v="91504159.730000004"/>
    <n v="91504159.730000004"/>
    <s v="Giza"/>
  </r>
  <r>
    <x v="2009"/>
    <x v="6"/>
    <x v="4"/>
    <x v="6"/>
    <x v="0"/>
    <x v="1"/>
    <x v="2008"/>
    <x v="4"/>
    <x v="2009"/>
    <x v="302"/>
    <x v="268"/>
    <x v="161"/>
    <m/>
    <m/>
    <s v="sq"/>
    <s v="sq"/>
    <n v="13290.4"/>
    <n v="31420413.200000018"/>
    <n v="31420413.200000018"/>
    <s v="Alexandria"/>
  </r>
  <r>
    <x v="2010"/>
    <x v="6"/>
    <x v="4"/>
    <x v="6"/>
    <x v="1"/>
    <x v="0"/>
    <x v="2009"/>
    <x v="1"/>
    <x v="2010"/>
    <x v="243"/>
    <x v="1649"/>
    <x v="255"/>
    <m/>
    <m/>
    <s v="Jumia"/>
    <s v="Jum"/>
    <n v="16284.02"/>
    <n v="31420413.200000018"/>
    <n v="31420413.200000018"/>
    <s v="Cairo"/>
  </r>
  <r>
    <x v="2011"/>
    <x v="2"/>
    <x v="2"/>
    <x v="2"/>
    <x v="1"/>
    <x v="1"/>
    <x v="2010"/>
    <x v="0"/>
    <x v="2011"/>
    <x v="84"/>
    <x v="161"/>
    <x v="10"/>
    <m/>
    <m/>
    <s v="Jumia"/>
    <s v="Jum"/>
    <n v="13290.4"/>
    <n v="29200970.130000021"/>
    <n v="29200970.130000021"/>
    <s v="Alexandria"/>
  </r>
  <r>
    <x v="2012"/>
    <x v="6"/>
    <x v="4"/>
    <x v="6"/>
    <x v="1"/>
    <x v="5"/>
    <x v="2011"/>
    <x v="4"/>
    <x v="2012"/>
    <x v="154"/>
    <x v="1650"/>
    <x v="108"/>
    <m/>
    <m/>
    <s v="Jumia"/>
    <s v="Jum"/>
    <n v="27872.98"/>
    <n v="31420413.200000018"/>
    <n v="31420413.200000018"/>
    <s v="Giza"/>
  </r>
  <r>
    <x v="2013"/>
    <x v="0"/>
    <x v="0"/>
    <x v="0"/>
    <x v="0"/>
    <x v="3"/>
    <x v="2012"/>
    <x v="0"/>
    <x v="2013"/>
    <x v="180"/>
    <x v="1651"/>
    <x v="97"/>
    <m/>
    <m/>
    <s v="sq"/>
    <s v="sq"/>
    <n v="3665.44"/>
    <n v="92327183.770000085"/>
    <n v="92327183.770000085"/>
    <s v="Dubai"/>
  </r>
  <r>
    <x v="2014"/>
    <x v="4"/>
    <x v="0"/>
    <x v="4"/>
    <x v="2"/>
    <x v="4"/>
    <x v="2013"/>
    <x v="1"/>
    <x v="2014"/>
    <x v="280"/>
    <x v="1652"/>
    <x v="41"/>
    <m/>
    <m/>
    <s v="Amazon"/>
    <s v="Amazon"/>
    <n v="99349.3"/>
    <n v="92327183.770000085"/>
    <n v="92327183.770000085"/>
    <s v="Riyadh"/>
  </r>
  <r>
    <x v="2015"/>
    <x v="4"/>
    <x v="0"/>
    <x v="4"/>
    <x v="0"/>
    <x v="3"/>
    <x v="2014"/>
    <x v="4"/>
    <x v="2015"/>
    <x v="166"/>
    <x v="1653"/>
    <x v="254"/>
    <m/>
    <m/>
    <s v="sq"/>
    <s v="sq"/>
    <n v="3665.44"/>
    <n v="92327183.770000085"/>
    <n v="92327183.770000085"/>
    <s v="Dubai"/>
  </r>
  <r>
    <x v="2016"/>
    <x v="2"/>
    <x v="2"/>
    <x v="2"/>
    <x v="1"/>
    <x v="2"/>
    <x v="2015"/>
    <x v="1"/>
    <x v="2016"/>
    <x v="156"/>
    <x v="1654"/>
    <x v="104"/>
    <m/>
    <m/>
    <s v="Jumia"/>
    <s v="Jum"/>
    <n v="26648.76"/>
    <n v="29200970.130000021"/>
    <n v="29200970.130000021"/>
    <s v="Casablanca"/>
  </r>
  <r>
    <x v="2017"/>
    <x v="2"/>
    <x v="2"/>
    <x v="2"/>
    <x v="1"/>
    <x v="4"/>
    <x v="2016"/>
    <x v="3"/>
    <x v="2017"/>
    <x v="221"/>
    <x v="1426"/>
    <x v="211"/>
    <m/>
    <m/>
    <s v="Jumia"/>
    <s v="Jum"/>
    <n v="99349.3"/>
    <n v="29200970.130000021"/>
    <n v="29200970.130000021"/>
    <s v="Riyadh"/>
  </r>
  <r>
    <x v="2018"/>
    <x v="5"/>
    <x v="1"/>
    <x v="5"/>
    <x v="2"/>
    <x v="5"/>
    <x v="2017"/>
    <x v="0"/>
    <x v="2018"/>
    <x v="33"/>
    <x v="1193"/>
    <x v="234"/>
    <m/>
    <m/>
    <s v="Amazon"/>
    <s v="Amazon"/>
    <n v="27872.98"/>
    <n v="91504159.730000004"/>
    <n v="91504159.730000004"/>
    <s v="Giza"/>
  </r>
  <r>
    <x v="2019"/>
    <x v="9"/>
    <x v="1"/>
    <x v="9"/>
    <x v="2"/>
    <x v="4"/>
    <x v="2018"/>
    <x v="3"/>
    <x v="2019"/>
    <x v="80"/>
    <x v="1655"/>
    <x v="249"/>
    <m/>
    <m/>
    <s v="Amazon"/>
    <s v="Amazon"/>
    <n v="99349.3"/>
    <n v="91504159.730000004"/>
    <n v="91504159.730000004"/>
    <s v="Riyadh"/>
  </r>
  <r>
    <x v="2020"/>
    <x v="4"/>
    <x v="0"/>
    <x v="4"/>
    <x v="0"/>
    <x v="3"/>
    <x v="2019"/>
    <x v="3"/>
    <x v="2020"/>
    <x v="91"/>
    <x v="1198"/>
    <x v="16"/>
    <m/>
    <m/>
    <s v="sq"/>
    <s v="sq"/>
    <n v="3665.44"/>
    <n v="92327183.770000085"/>
    <n v="92327183.770000085"/>
    <s v="Dubai"/>
  </r>
  <r>
    <x v="2021"/>
    <x v="2"/>
    <x v="2"/>
    <x v="2"/>
    <x v="2"/>
    <x v="1"/>
    <x v="2020"/>
    <x v="4"/>
    <x v="2021"/>
    <x v="384"/>
    <x v="1656"/>
    <x v="355"/>
    <m/>
    <m/>
    <s v="Amazon"/>
    <s v="Amazon"/>
    <n v="13290.4"/>
    <n v="29200970.130000021"/>
    <n v="29200970.130000021"/>
    <s v="Alexandria"/>
  </r>
  <r>
    <x v="2022"/>
    <x v="0"/>
    <x v="0"/>
    <x v="0"/>
    <x v="0"/>
    <x v="5"/>
    <x v="2021"/>
    <x v="3"/>
    <x v="2022"/>
    <x v="216"/>
    <x v="1061"/>
    <x v="112"/>
    <m/>
    <m/>
    <s v="sq"/>
    <s v="sq"/>
    <n v="27872.98"/>
    <n v="92327183.770000085"/>
    <n v="92327183.770000085"/>
    <s v="Giza"/>
  </r>
  <r>
    <x v="2023"/>
    <x v="9"/>
    <x v="1"/>
    <x v="9"/>
    <x v="0"/>
    <x v="0"/>
    <x v="2022"/>
    <x v="4"/>
    <x v="2023"/>
    <x v="291"/>
    <x v="546"/>
    <x v="72"/>
    <m/>
    <m/>
    <s v="sq"/>
    <s v="sq"/>
    <n v="16284.02"/>
    <n v="91504159.730000004"/>
    <n v="91504159.730000004"/>
    <s v="Cairo"/>
  </r>
  <r>
    <x v="2024"/>
    <x v="9"/>
    <x v="1"/>
    <x v="9"/>
    <x v="2"/>
    <x v="2"/>
    <x v="2023"/>
    <x v="2"/>
    <x v="2024"/>
    <x v="30"/>
    <x v="1657"/>
    <x v="95"/>
    <m/>
    <m/>
    <s v="Amazon"/>
    <s v="Amazon"/>
    <n v="26648.76"/>
    <n v="91504159.730000004"/>
    <n v="91504159.730000004"/>
    <s v="Casablanca"/>
  </r>
  <r>
    <x v="2025"/>
    <x v="3"/>
    <x v="3"/>
    <x v="3"/>
    <x v="0"/>
    <x v="3"/>
    <x v="2024"/>
    <x v="1"/>
    <x v="2025"/>
    <x v="386"/>
    <x v="1658"/>
    <x v="317"/>
    <m/>
    <m/>
    <s v="sq"/>
    <s v="sq"/>
    <n v="3665.44"/>
    <n v="57542997.559999913"/>
    <n v="57542997.559999913"/>
    <s v="Dubai"/>
  </r>
  <r>
    <x v="2026"/>
    <x v="7"/>
    <x v="0"/>
    <x v="7"/>
    <x v="0"/>
    <x v="3"/>
    <x v="2025"/>
    <x v="0"/>
    <x v="2026"/>
    <x v="0"/>
    <x v="1659"/>
    <x v="138"/>
    <m/>
    <m/>
    <s v="sq"/>
    <s v="sq"/>
    <n v="3665.44"/>
    <n v="92327183.770000085"/>
    <n v="92327183.770000085"/>
    <s v="Dubai"/>
  </r>
  <r>
    <x v="2027"/>
    <x v="6"/>
    <x v="4"/>
    <x v="6"/>
    <x v="2"/>
    <x v="5"/>
    <x v="2026"/>
    <x v="1"/>
    <x v="2027"/>
    <x v="76"/>
    <x v="1660"/>
    <x v="56"/>
    <m/>
    <m/>
    <s v="Amazon"/>
    <s v="Amazon"/>
    <n v="27872.98"/>
    <n v="31420413.200000018"/>
    <n v="31420413.200000018"/>
    <s v="Giza"/>
  </r>
  <r>
    <x v="2028"/>
    <x v="7"/>
    <x v="0"/>
    <x v="7"/>
    <x v="0"/>
    <x v="4"/>
    <x v="2027"/>
    <x v="1"/>
    <x v="2028"/>
    <x v="179"/>
    <x v="1661"/>
    <x v="66"/>
    <m/>
    <m/>
    <s v="sq"/>
    <s v="sq"/>
    <n v="99349.3"/>
    <n v="92327183.770000085"/>
    <n v="92327183.770000085"/>
    <s v="Riyadh"/>
  </r>
  <r>
    <x v="2029"/>
    <x v="1"/>
    <x v="1"/>
    <x v="1"/>
    <x v="0"/>
    <x v="4"/>
    <x v="2028"/>
    <x v="0"/>
    <x v="2029"/>
    <x v="397"/>
    <x v="1662"/>
    <x v="111"/>
    <m/>
    <m/>
    <s v="sq"/>
    <s v="sq"/>
    <n v="99349.3"/>
    <n v="91504159.730000004"/>
    <n v="91504159.730000004"/>
    <s v="Riyadh"/>
  </r>
  <r>
    <x v="2030"/>
    <x v="9"/>
    <x v="1"/>
    <x v="9"/>
    <x v="2"/>
    <x v="5"/>
    <x v="2029"/>
    <x v="4"/>
    <x v="2030"/>
    <x v="21"/>
    <x v="1663"/>
    <x v="128"/>
    <m/>
    <m/>
    <s v="Amazon"/>
    <s v="Amazon"/>
    <n v="27872.98"/>
    <n v="91504159.730000004"/>
    <n v="91504159.730000004"/>
    <s v="Giza"/>
  </r>
  <r>
    <x v="2031"/>
    <x v="5"/>
    <x v="1"/>
    <x v="5"/>
    <x v="2"/>
    <x v="2"/>
    <x v="2030"/>
    <x v="4"/>
    <x v="2031"/>
    <x v="202"/>
    <x v="1664"/>
    <x v="221"/>
    <m/>
    <m/>
    <s v="Amazon"/>
    <s v="Amazon"/>
    <n v="26648.76"/>
    <n v="91504159.730000004"/>
    <n v="91504159.730000004"/>
    <s v="Casablanca"/>
  </r>
  <r>
    <x v="2032"/>
    <x v="4"/>
    <x v="0"/>
    <x v="4"/>
    <x v="1"/>
    <x v="5"/>
    <x v="2031"/>
    <x v="4"/>
    <x v="2032"/>
    <x v="397"/>
    <x v="1665"/>
    <x v="223"/>
    <m/>
    <m/>
    <s v="Jumia"/>
    <s v="Jum"/>
    <n v="27872.98"/>
    <n v="92327183.770000085"/>
    <n v="92327183.770000085"/>
    <s v="Giza"/>
  </r>
  <r>
    <x v="2033"/>
    <x v="4"/>
    <x v="0"/>
    <x v="4"/>
    <x v="0"/>
    <x v="0"/>
    <x v="2032"/>
    <x v="0"/>
    <x v="2033"/>
    <x v="387"/>
    <x v="1666"/>
    <x v="49"/>
    <m/>
    <m/>
    <s v="sq"/>
    <s v="sq"/>
    <n v="16284.02"/>
    <n v="92327183.770000085"/>
    <n v="92327183.770000085"/>
    <s v="Cairo"/>
  </r>
  <r>
    <x v="2034"/>
    <x v="4"/>
    <x v="0"/>
    <x v="4"/>
    <x v="2"/>
    <x v="4"/>
    <x v="2033"/>
    <x v="3"/>
    <x v="2034"/>
    <x v="391"/>
    <x v="1667"/>
    <x v="53"/>
    <m/>
    <m/>
    <s v="Amazon"/>
    <s v="Amazon"/>
    <n v="99349.3"/>
    <n v="92327183.770000085"/>
    <n v="92327183.770000085"/>
    <s v="Riyadh"/>
  </r>
  <r>
    <x v="2035"/>
    <x v="9"/>
    <x v="1"/>
    <x v="9"/>
    <x v="1"/>
    <x v="1"/>
    <x v="2034"/>
    <x v="1"/>
    <x v="2035"/>
    <x v="57"/>
    <x v="1668"/>
    <x v="194"/>
    <m/>
    <m/>
    <s v="Jumia"/>
    <s v="Jum"/>
    <n v="13290.4"/>
    <n v="91504159.730000004"/>
    <n v="91504159.730000004"/>
    <s v="Alexandria"/>
  </r>
  <r>
    <x v="2036"/>
    <x v="8"/>
    <x v="3"/>
    <x v="8"/>
    <x v="0"/>
    <x v="1"/>
    <x v="2035"/>
    <x v="3"/>
    <x v="2036"/>
    <x v="32"/>
    <x v="1669"/>
    <x v="124"/>
    <m/>
    <m/>
    <s v="sq"/>
    <s v="sq"/>
    <n v="13290.4"/>
    <n v="57542997.559999913"/>
    <n v="57542997.559999913"/>
    <s v="Alexandria"/>
  </r>
  <r>
    <x v="2037"/>
    <x v="9"/>
    <x v="1"/>
    <x v="9"/>
    <x v="1"/>
    <x v="0"/>
    <x v="2036"/>
    <x v="1"/>
    <x v="2037"/>
    <x v="336"/>
    <x v="797"/>
    <x v="229"/>
    <m/>
    <m/>
    <s v="Jumia"/>
    <s v="Jum"/>
    <n v="16284.02"/>
    <n v="91504159.730000004"/>
    <n v="91504159.730000004"/>
    <s v="Cairo"/>
  </r>
  <r>
    <x v="2038"/>
    <x v="6"/>
    <x v="4"/>
    <x v="6"/>
    <x v="1"/>
    <x v="0"/>
    <x v="2037"/>
    <x v="1"/>
    <x v="2038"/>
    <x v="290"/>
    <x v="1670"/>
    <x v="110"/>
    <m/>
    <m/>
    <s v="Jumia"/>
    <s v="Jum"/>
    <n v="16284.02"/>
    <n v="31420413.200000018"/>
    <n v="31420413.200000018"/>
    <s v="Cairo"/>
  </r>
  <r>
    <x v="2039"/>
    <x v="4"/>
    <x v="0"/>
    <x v="4"/>
    <x v="2"/>
    <x v="0"/>
    <x v="2038"/>
    <x v="1"/>
    <x v="2039"/>
    <x v="56"/>
    <x v="1671"/>
    <x v="308"/>
    <m/>
    <m/>
    <s v="Amazon"/>
    <s v="Amazon"/>
    <n v="16284.02"/>
    <n v="92327183.770000085"/>
    <n v="92327183.770000085"/>
    <s v="Cairo"/>
  </r>
  <r>
    <x v="2040"/>
    <x v="3"/>
    <x v="3"/>
    <x v="3"/>
    <x v="0"/>
    <x v="2"/>
    <x v="2039"/>
    <x v="1"/>
    <x v="2040"/>
    <x v="353"/>
    <x v="1419"/>
    <x v="246"/>
    <m/>
    <m/>
    <s v="sq"/>
    <s v="sq"/>
    <n v="26648.76"/>
    <n v="57542997.559999913"/>
    <n v="57542997.559999913"/>
    <s v="Casablanca"/>
  </r>
  <r>
    <x v="2041"/>
    <x v="9"/>
    <x v="1"/>
    <x v="9"/>
    <x v="0"/>
    <x v="5"/>
    <x v="2040"/>
    <x v="3"/>
    <x v="2041"/>
    <x v="204"/>
    <x v="1672"/>
    <x v="280"/>
    <m/>
    <m/>
    <s v="sq"/>
    <s v="sq"/>
    <n v="27872.98"/>
    <n v="91504159.730000004"/>
    <n v="91504159.730000004"/>
    <s v="Giza"/>
  </r>
  <r>
    <x v="2042"/>
    <x v="4"/>
    <x v="0"/>
    <x v="4"/>
    <x v="1"/>
    <x v="1"/>
    <x v="2041"/>
    <x v="0"/>
    <x v="2042"/>
    <x v="272"/>
    <x v="1673"/>
    <x v="41"/>
    <m/>
    <m/>
    <s v="Jumia"/>
    <s v="Jum"/>
    <n v="13290.4"/>
    <n v="92327183.770000085"/>
    <n v="92327183.770000085"/>
    <s v="Alexandria"/>
  </r>
  <r>
    <x v="2043"/>
    <x v="9"/>
    <x v="1"/>
    <x v="9"/>
    <x v="2"/>
    <x v="0"/>
    <x v="2042"/>
    <x v="1"/>
    <x v="2043"/>
    <x v="70"/>
    <x v="1601"/>
    <x v="222"/>
    <m/>
    <m/>
    <s v="Amazon"/>
    <s v="Amazon"/>
    <n v="16284.02"/>
    <n v="91504159.730000004"/>
    <n v="91504159.730000004"/>
    <s v="Cairo"/>
  </r>
  <r>
    <x v="2044"/>
    <x v="8"/>
    <x v="3"/>
    <x v="8"/>
    <x v="2"/>
    <x v="5"/>
    <x v="2043"/>
    <x v="0"/>
    <x v="2044"/>
    <x v="351"/>
    <x v="1674"/>
    <x v="310"/>
    <m/>
    <m/>
    <s v="Amazon"/>
    <s v="Amazon"/>
    <n v="27872.98"/>
    <n v="57542997.559999913"/>
    <n v="57542997.559999913"/>
    <s v="Giza"/>
  </r>
  <r>
    <x v="2045"/>
    <x v="8"/>
    <x v="3"/>
    <x v="8"/>
    <x v="1"/>
    <x v="3"/>
    <x v="2044"/>
    <x v="4"/>
    <x v="2045"/>
    <x v="393"/>
    <x v="310"/>
    <x v="152"/>
    <m/>
    <m/>
    <s v="Jumia"/>
    <s v="Jum"/>
    <n v="3665.44"/>
    <n v="57542997.559999913"/>
    <n v="57542997.559999913"/>
    <s v="Dubai"/>
  </r>
  <r>
    <x v="2046"/>
    <x v="2"/>
    <x v="2"/>
    <x v="2"/>
    <x v="1"/>
    <x v="4"/>
    <x v="2045"/>
    <x v="0"/>
    <x v="2046"/>
    <x v="128"/>
    <x v="787"/>
    <x v="126"/>
    <m/>
    <m/>
    <s v="Jumia"/>
    <s v="Jum"/>
    <n v="99349.3"/>
    <n v="29200970.130000021"/>
    <n v="29200970.130000021"/>
    <s v="Riyadh"/>
  </r>
  <r>
    <x v="2047"/>
    <x v="1"/>
    <x v="1"/>
    <x v="1"/>
    <x v="1"/>
    <x v="0"/>
    <x v="2046"/>
    <x v="1"/>
    <x v="2047"/>
    <x v="225"/>
    <x v="1675"/>
    <x v="299"/>
    <m/>
    <m/>
    <s v="Jumia"/>
    <s v="Jum"/>
    <n v="16284.02"/>
    <n v="91504159.730000004"/>
    <n v="91504159.730000004"/>
    <s v="Cairo"/>
  </r>
  <r>
    <x v="2048"/>
    <x v="1"/>
    <x v="1"/>
    <x v="1"/>
    <x v="1"/>
    <x v="4"/>
    <x v="2047"/>
    <x v="1"/>
    <x v="2048"/>
    <x v="214"/>
    <x v="1676"/>
    <x v="42"/>
    <m/>
    <m/>
    <s v="Jumia"/>
    <s v="Jum"/>
    <n v="99349.3"/>
    <n v="91504159.730000004"/>
    <n v="91504159.730000004"/>
    <s v="Riyadh"/>
  </r>
  <r>
    <x v="2049"/>
    <x v="0"/>
    <x v="0"/>
    <x v="0"/>
    <x v="1"/>
    <x v="2"/>
    <x v="2048"/>
    <x v="4"/>
    <x v="2049"/>
    <x v="49"/>
    <x v="1677"/>
    <x v="81"/>
    <m/>
    <m/>
    <s v="Jumia"/>
    <s v="Jum"/>
    <n v="26648.76"/>
    <n v="92327183.770000085"/>
    <n v="92327183.770000085"/>
    <s v="Casablanca"/>
  </r>
  <r>
    <x v="2050"/>
    <x v="8"/>
    <x v="3"/>
    <x v="8"/>
    <x v="1"/>
    <x v="2"/>
    <x v="2049"/>
    <x v="2"/>
    <x v="2050"/>
    <x v="14"/>
    <x v="1678"/>
    <x v="104"/>
    <m/>
    <m/>
    <s v="Jumia"/>
    <s v="Jum"/>
    <n v="26648.76"/>
    <n v="57542997.559999913"/>
    <n v="57542997.559999913"/>
    <s v="Casablanca"/>
  </r>
  <r>
    <x v="2051"/>
    <x v="4"/>
    <x v="0"/>
    <x v="4"/>
    <x v="1"/>
    <x v="4"/>
    <x v="2050"/>
    <x v="1"/>
    <x v="2051"/>
    <x v="310"/>
    <x v="1679"/>
    <x v="101"/>
    <m/>
    <m/>
    <s v="Jumia"/>
    <s v="Jum"/>
    <n v="99349.3"/>
    <n v="92327183.770000085"/>
    <n v="92327183.770000085"/>
    <s v="Riyadh"/>
  </r>
  <r>
    <x v="2052"/>
    <x v="0"/>
    <x v="0"/>
    <x v="0"/>
    <x v="1"/>
    <x v="3"/>
    <x v="2051"/>
    <x v="0"/>
    <x v="2052"/>
    <x v="368"/>
    <x v="1680"/>
    <x v="77"/>
    <m/>
    <m/>
    <s v="Jumia"/>
    <s v="Jum"/>
    <n v="3665.44"/>
    <n v="92327183.770000085"/>
    <n v="92327183.770000085"/>
    <s v="Dubai"/>
  </r>
  <r>
    <x v="2053"/>
    <x v="6"/>
    <x v="4"/>
    <x v="6"/>
    <x v="0"/>
    <x v="3"/>
    <x v="2052"/>
    <x v="1"/>
    <x v="2053"/>
    <x v="169"/>
    <x v="1681"/>
    <x v="191"/>
    <m/>
    <m/>
    <s v="sq"/>
    <s v="sq"/>
    <n v="3665.44"/>
    <n v="31420413.200000018"/>
    <n v="31420413.200000018"/>
    <s v="Dubai"/>
  </r>
  <r>
    <x v="2054"/>
    <x v="8"/>
    <x v="3"/>
    <x v="8"/>
    <x v="1"/>
    <x v="0"/>
    <x v="2053"/>
    <x v="2"/>
    <x v="2054"/>
    <x v="57"/>
    <x v="1682"/>
    <x v="216"/>
    <m/>
    <m/>
    <s v="Jumia"/>
    <s v="Jum"/>
    <n v="16284.02"/>
    <n v="57542997.559999913"/>
    <n v="57542997.559999913"/>
    <s v="Cairo"/>
  </r>
  <r>
    <x v="2055"/>
    <x v="7"/>
    <x v="0"/>
    <x v="7"/>
    <x v="1"/>
    <x v="1"/>
    <x v="2054"/>
    <x v="4"/>
    <x v="2055"/>
    <x v="157"/>
    <x v="1683"/>
    <x v="54"/>
    <m/>
    <m/>
    <s v="Jumia"/>
    <s v="Jum"/>
    <n v="13290.4"/>
    <n v="92327183.770000085"/>
    <n v="92327183.770000085"/>
    <s v="Alexandria"/>
  </r>
  <r>
    <x v="2056"/>
    <x v="9"/>
    <x v="1"/>
    <x v="9"/>
    <x v="0"/>
    <x v="2"/>
    <x v="2055"/>
    <x v="1"/>
    <x v="2056"/>
    <x v="28"/>
    <x v="1684"/>
    <x v="65"/>
    <m/>
    <m/>
    <s v="sq"/>
    <s v="sq"/>
    <n v="26648.76"/>
    <n v="91504159.730000004"/>
    <n v="91504159.730000004"/>
    <s v="Casablanca"/>
  </r>
  <r>
    <x v="2057"/>
    <x v="6"/>
    <x v="4"/>
    <x v="6"/>
    <x v="0"/>
    <x v="0"/>
    <x v="2056"/>
    <x v="1"/>
    <x v="2057"/>
    <x v="349"/>
    <x v="1685"/>
    <x v="354"/>
    <m/>
    <m/>
    <s v="sq"/>
    <s v="sq"/>
    <n v="16284.02"/>
    <n v="31420413.200000018"/>
    <n v="31420413.200000018"/>
    <s v="Cairo"/>
  </r>
  <r>
    <x v="2058"/>
    <x v="4"/>
    <x v="0"/>
    <x v="4"/>
    <x v="0"/>
    <x v="5"/>
    <x v="2057"/>
    <x v="1"/>
    <x v="2058"/>
    <x v="5"/>
    <x v="1604"/>
    <x v="211"/>
    <m/>
    <m/>
    <s v="sq"/>
    <s v="sq"/>
    <n v="27872.98"/>
    <n v="92327183.770000085"/>
    <n v="92327183.770000085"/>
    <s v="Giza"/>
  </r>
  <r>
    <x v="2059"/>
    <x v="4"/>
    <x v="0"/>
    <x v="4"/>
    <x v="0"/>
    <x v="2"/>
    <x v="2058"/>
    <x v="4"/>
    <x v="2059"/>
    <x v="36"/>
    <x v="1686"/>
    <x v="158"/>
    <m/>
    <m/>
    <s v="sq"/>
    <s v="sq"/>
    <n v="26648.76"/>
    <n v="92327183.770000085"/>
    <n v="92327183.770000085"/>
    <s v="Casablanca"/>
  </r>
  <r>
    <x v="2060"/>
    <x v="8"/>
    <x v="3"/>
    <x v="8"/>
    <x v="2"/>
    <x v="1"/>
    <x v="2059"/>
    <x v="4"/>
    <x v="2060"/>
    <x v="268"/>
    <x v="1687"/>
    <x v="139"/>
    <m/>
    <m/>
    <s v="Amazon"/>
    <s v="Amazon"/>
    <n v="13290.4"/>
    <n v="57542997.559999913"/>
    <n v="57542997.559999913"/>
    <s v="Alexandria"/>
  </r>
  <r>
    <x v="2061"/>
    <x v="2"/>
    <x v="2"/>
    <x v="2"/>
    <x v="0"/>
    <x v="5"/>
    <x v="2060"/>
    <x v="0"/>
    <x v="2061"/>
    <x v="80"/>
    <x v="1688"/>
    <x v="244"/>
    <m/>
    <m/>
    <s v="sq"/>
    <s v="sq"/>
    <n v="27872.98"/>
    <n v="29200970.130000021"/>
    <n v="29200970.130000021"/>
    <s v="Giza"/>
  </r>
  <r>
    <x v="2062"/>
    <x v="9"/>
    <x v="1"/>
    <x v="9"/>
    <x v="2"/>
    <x v="0"/>
    <x v="2061"/>
    <x v="4"/>
    <x v="2062"/>
    <x v="193"/>
    <x v="1689"/>
    <x v="7"/>
    <m/>
    <m/>
    <s v="Amazon"/>
    <s v="Amazon"/>
    <n v="16284.02"/>
    <n v="91504159.730000004"/>
    <n v="91504159.730000004"/>
    <s v="Cairo"/>
  </r>
  <r>
    <x v="2063"/>
    <x v="5"/>
    <x v="1"/>
    <x v="5"/>
    <x v="1"/>
    <x v="4"/>
    <x v="2062"/>
    <x v="0"/>
    <x v="2063"/>
    <x v="61"/>
    <x v="1690"/>
    <x v="135"/>
    <m/>
    <m/>
    <s v="Jumia"/>
    <s v="Jum"/>
    <n v="99349.3"/>
    <n v="91504159.730000004"/>
    <n v="91504159.730000004"/>
    <s v="Riyadh"/>
  </r>
  <r>
    <x v="2064"/>
    <x v="0"/>
    <x v="0"/>
    <x v="0"/>
    <x v="0"/>
    <x v="0"/>
    <x v="2063"/>
    <x v="4"/>
    <x v="2064"/>
    <x v="219"/>
    <x v="1691"/>
    <x v="304"/>
    <m/>
    <m/>
    <s v="sq"/>
    <s v="sq"/>
    <n v="16284.02"/>
    <n v="92327183.770000085"/>
    <n v="92327183.770000085"/>
    <s v="Cairo"/>
  </r>
  <r>
    <x v="2065"/>
    <x v="2"/>
    <x v="2"/>
    <x v="2"/>
    <x v="1"/>
    <x v="0"/>
    <x v="2064"/>
    <x v="1"/>
    <x v="2065"/>
    <x v="291"/>
    <x v="53"/>
    <x v="127"/>
    <m/>
    <m/>
    <s v="Jumia"/>
    <s v="Jum"/>
    <n v="16284.02"/>
    <n v="29200970.130000021"/>
    <n v="29200970.130000021"/>
    <s v="Cairo"/>
  </r>
  <r>
    <x v="2066"/>
    <x v="2"/>
    <x v="2"/>
    <x v="2"/>
    <x v="1"/>
    <x v="5"/>
    <x v="2065"/>
    <x v="4"/>
    <x v="2066"/>
    <x v="136"/>
    <x v="1692"/>
    <x v="29"/>
    <m/>
    <m/>
    <s v="Jumia"/>
    <s v="Jum"/>
    <n v="27872.98"/>
    <n v="29200970.130000021"/>
    <n v="29200970.130000021"/>
    <s v="Giza"/>
  </r>
  <r>
    <x v="2067"/>
    <x v="2"/>
    <x v="2"/>
    <x v="2"/>
    <x v="1"/>
    <x v="1"/>
    <x v="2066"/>
    <x v="2"/>
    <x v="2067"/>
    <x v="394"/>
    <x v="1693"/>
    <x v="27"/>
    <m/>
    <m/>
    <s v="Jumia"/>
    <s v="Jum"/>
    <n v="13290.4"/>
    <n v="29200970.130000021"/>
    <n v="29200970.130000021"/>
    <s v="Alexandria"/>
  </r>
  <r>
    <x v="2068"/>
    <x v="8"/>
    <x v="3"/>
    <x v="8"/>
    <x v="1"/>
    <x v="1"/>
    <x v="2067"/>
    <x v="1"/>
    <x v="2068"/>
    <x v="337"/>
    <x v="1694"/>
    <x v="23"/>
    <m/>
    <m/>
    <s v="Jumia"/>
    <s v="Jum"/>
    <n v="13290.4"/>
    <n v="57542997.559999913"/>
    <n v="57542997.559999913"/>
    <s v="Alexandria"/>
  </r>
  <r>
    <x v="2069"/>
    <x v="8"/>
    <x v="3"/>
    <x v="8"/>
    <x v="0"/>
    <x v="4"/>
    <x v="2068"/>
    <x v="1"/>
    <x v="2069"/>
    <x v="11"/>
    <x v="1695"/>
    <x v="128"/>
    <m/>
    <m/>
    <s v="sq"/>
    <s v="sq"/>
    <n v="99349.3"/>
    <n v="57542997.559999913"/>
    <n v="57542997.559999913"/>
    <s v="Riyadh"/>
  </r>
  <r>
    <x v="2070"/>
    <x v="9"/>
    <x v="1"/>
    <x v="9"/>
    <x v="2"/>
    <x v="3"/>
    <x v="2069"/>
    <x v="2"/>
    <x v="2070"/>
    <x v="71"/>
    <x v="1696"/>
    <x v="170"/>
    <m/>
    <m/>
    <s v="Amazon"/>
    <s v="Amazon"/>
    <n v="3665.44"/>
    <n v="91504159.730000004"/>
    <n v="91504159.730000004"/>
    <s v="Dubai"/>
  </r>
  <r>
    <x v="2071"/>
    <x v="2"/>
    <x v="2"/>
    <x v="2"/>
    <x v="2"/>
    <x v="4"/>
    <x v="2070"/>
    <x v="4"/>
    <x v="2071"/>
    <x v="307"/>
    <x v="376"/>
    <x v="266"/>
    <m/>
    <m/>
    <s v="Amazon"/>
    <s v="Amazon"/>
    <n v="99349.3"/>
    <n v="29200970.130000021"/>
    <n v="29200970.130000021"/>
    <s v="Riyadh"/>
  </r>
  <r>
    <x v="2072"/>
    <x v="8"/>
    <x v="3"/>
    <x v="8"/>
    <x v="2"/>
    <x v="3"/>
    <x v="2071"/>
    <x v="0"/>
    <x v="2072"/>
    <x v="1"/>
    <x v="931"/>
    <x v="20"/>
    <m/>
    <m/>
    <s v="Amazon"/>
    <s v="Amazon"/>
    <n v="3665.44"/>
    <n v="57542997.559999913"/>
    <n v="57542997.559999913"/>
    <s v="Dubai"/>
  </r>
  <r>
    <x v="2073"/>
    <x v="9"/>
    <x v="1"/>
    <x v="9"/>
    <x v="2"/>
    <x v="3"/>
    <x v="2072"/>
    <x v="4"/>
    <x v="2073"/>
    <x v="366"/>
    <x v="1697"/>
    <x v="229"/>
    <m/>
    <m/>
    <s v="Amazon"/>
    <s v="Amazon"/>
    <n v="3665.44"/>
    <n v="91504159.730000004"/>
    <n v="91504159.730000004"/>
    <s v="Dubai"/>
  </r>
  <r>
    <x v="2074"/>
    <x v="8"/>
    <x v="3"/>
    <x v="8"/>
    <x v="2"/>
    <x v="4"/>
    <x v="2073"/>
    <x v="2"/>
    <x v="2074"/>
    <x v="103"/>
    <x v="788"/>
    <x v="181"/>
    <m/>
    <m/>
    <s v="Amazon"/>
    <s v="Amazon"/>
    <n v="99349.3"/>
    <n v="57542997.559999913"/>
    <n v="57542997.559999913"/>
    <s v="Riyadh"/>
  </r>
  <r>
    <x v="2075"/>
    <x v="9"/>
    <x v="1"/>
    <x v="9"/>
    <x v="2"/>
    <x v="0"/>
    <x v="2074"/>
    <x v="0"/>
    <x v="2075"/>
    <x v="379"/>
    <x v="1565"/>
    <x v="219"/>
    <m/>
    <m/>
    <s v="Amazon"/>
    <s v="Amazon"/>
    <n v="16284.02"/>
    <n v="91504159.730000004"/>
    <n v="91504159.730000004"/>
    <s v="Cairo"/>
  </r>
  <r>
    <x v="2076"/>
    <x v="7"/>
    <x v="0"/>
    <x v="7"/>
    <x v="1"/>
    <x v="1"/>
    <x v="2075"/>
    <x v="2"/>
    <x v="2076"/>
    <x v="156"/>
    <x v="239"/>
    <x v="316"/>
    <m/>
    <m/>
    <s v="Jumia"/>
    <s v="Jum"/>
    <n v="13290.4"/>
    <n v="92327183.770000085"/>
    <n v="92327183.770000085"/>
    <s v="Alexandria"/>
  </r>
  <r>
    <x v="2077"/>
    <x v="3"/>
    <x v="3"/>
    <x v="3"/>
    <x v="0"/>
    <x v="1"/>
    <x v="2076"/>
    <x v="3"/>
    <x v="2077"/>
    <x v="386"/>
    <x v="874"/>
    <x v="15"/>
    <m/>
    <m/>
    <s v="sq"/>
    <s v="sq"/>
    <n v="13290.4"/>
    <n v="57542997.559999913"/>
    <n v="57542997.559999913"/>
    <s v="Alexandria"/>
  </r>
  <r>
    <x v="2078"/>
    <x v="1"/>
    <x v="1"/>
    <x v="1"/>
    <x v="2"/>
    <x v="4"/>
    <x v="2077"/>
    <x v="1"/>
    <x v="2078"/>
    <x v="25"/>
    <x v="993"/>
    <x v="233"/>
    <m/>
    <m/>
    <s v="Amazon"/>
    <s v="Amazon"/>
    <n v="99349.3"/>
    <n v="91504159.730000004"/>
    <n v="91504159.730000004"/>
    <s v="Riyadh"/>
  </r>
  <r>
    <x v="2079"/>
    <x v="1"/>
    <x v="1"/>
    <x v="1"/>
    <x v="2"/>
    <x v="3"/>
    <x v="2078"/>
    <x v="2"/>
    <x v="2079"/>
    <x v="334"/>
    <x v="1455"/>
    <x v="67"/>
    <m/>
    <m/>
    <s v="Amazon"/>
    <s v="Amazon"/>
    <n v="3665.44"/>
    <n v="91504159.730000004"/>
    <n v="91504159.730000004"/>
    <s v="Dubai"/>
  </r>
  <r>
    <x v="2080"/>
    <x v="7"/>
    <x v="0"/>
    <x v="7"/>
    <x v="1"/>
    <x v="4"/>
    <x v="2079"/>
    <x v="0"/>
    <x v="2080"/>
    <x v="310"/>
    <x v="1698"/>
    <x v="339"/>
    <m/>
    <m/>
    <s v="Jumia"/>
    <s v="Jum"/>
    <n v="99349.3"/>
    <n v="92327183.770000085"/>
    <n v="92327183.770000085"/>
    <s v="Riyadh"/>
  </r>
  <r>
    <x v="2081"/>
    <x v="0"/>
    <x v="0"/>
    <x v="0"/>
    <x v="0"/>
    <x v="1"/>
    <x v="2080"/>
    <x v="0"/>
    <x v="2081"/>
    <x v="364"/>
    <x v="1699"/>
    <x v="231"/>
    <m/>
    <m/>
    <s v="sq"/>
    <s v="sq"/>
    <n v="13290.4"/>
    <n v="92327183.770000085"/>
    <n v="92327183.770000085"/>
    <s v="Alexandria"/>
  </r>
  <r>
    <x v="2082"/>
    <x v="1"/>
    <x v="1"/>
    <x v="1"/>
    <x v="1"/>
    <x v="5"/>
    <x v="2081"/>
    <x v="3"/>
    <x v="2082"/>
    <x v="385"/>
    <x v="1700"/>
    <x v="84"/>
    <m/>
    <m/>
    <s v="Jumia"/>
    <s v="Jum"/>
    <n v="27872.98"/>
    <n v="91504159.730000004"/>
    <n v="91504159.730000004"/>
    <s v="Giza"/>
  </r>
  <r>
    <x v="2083"/>
    <x v="1"/>
    <x v="1"/>
    <x v="1"/>
    <x v="2"/>
    <x v="3"/>
    <x v="2082"/>
    <x v="0"/>
    <x v="2083"/>
    <x v="167"/>
    <x v="1701"/>
    <x v="96"/>
    <m/>
    <m/>
    <s v="Amazon"/>
    <s v="Amazon"/>
    <n v="3665.44"/>
    <n v="91504159.730000004"/>
    <n v="91504159.730000004"/>
    <s v="Dubai"/>
  </r>
  <r>
    <x v="2084"/>
    <x v="7"/>
    <x v="0"/>
    <x v="7"/>
    <x v="0"/>
    <x v="1"/>
    <x v="2083"/>
    <x v="0"/>
    <x v="2084"/>
    <x v="382"/>
    <x v="1702"/>
    <x v="124"/>
    <m/>
    <m/>
    <s v="sq"/>
    <s v="sq"/>
    <n v="13290.4"/>
    <n v="92327183.770000085"/>
    <n v="92327183.770000085"/>
    <s v="Alexandria"/>
  </r>
  <r>
    <x v="2085"/>
    <x v="9"/>
    <x v="1"/>
    <x v="9"/>
    <x v="1"/>
    <x v="4"/>
    <x v="2084"/>
    <x v="3"/>
    <x v="2085"/>
    <x v="83"/>
    <x v="1703"/>
    <x v="42"/>
    <m/>
    <m/>
    <s v="Jumia"/>
    <s v="Jum"/>
    <n v="99349.3"/>
    <n v="91504159.730000004"/>
    <n v="91504159.730000004"/>
    <s v="Riyadh"/>
  </r>
  <r>
    <x v="2086"/>
    <x v="7"/>
    <x v="0"/>
    <x v="7"/>
    <x v="1"/>
    <x v="5"/>
    <x v="2085"/>
    <x v="3"/>
    <x v="2086"/>
    <x v="247"/>
    <x v="1704"/>
    <x v="26"/>
    <m/>
    <m/>
    <s v="Jumia"/>
    <s v="Jum"/>
    <n v="27872.98"/>
    <n v="92327183.770000085"/>
    <n v="92327183.770000085"/>
    <s v="Giza"/>
  </r>
  <r>
    <x v="2087"/>
    <x v="8"/>
    <x v="3"/>
    <x v="8"/>
    <x v="1"/>
    <x v="3"/>
    <x v="2086"/>
    <x v="3"/>
    <x v="2087"/>
    <x v="207"/>
    <x v="1705"/>
    <x v="208"/>
    <m/>
    <m/>
    <s v="Jumia"/>
    <s v="Jum"/>
    <n v="3665.44"/>
    <n v="57542997.559999913"/>
    <n v="57542997.559999913"/>
    <s v="Dubai"/>
  </r>
  <r>
    <x v="2088"/>
    <x v="7"/>
    <x v="0"/>
    <x v="7"/>
    <x v="1"/>
    <x v="3"/>
    <x v="2087"/>
    <x v="3"/>
    <x v="2088"/>
    <x v="392"/>
    <x v="1706"/>
    <x v="222"/>
    <m/>
    <m/>
    <s v="Jumia"/>
    <s v="Jum"/>
    <n v="3665.44"/>
    <n v="92327183.770000085"/>
    <n v="92327183.770000085"/>
    <s v="Dubai"/>
  </r>
  <r>
    <x v="2089"/>
    <x v="3"/>
    <x v="3"/>
    <x v="3"/>
    <x v="2"/>
    <x v="1"/>
    <x v="2088"/>
    <x v="0"/>
    <x v="2089"/>
    <x v="327"/>
    <x v="1707"/>
    <x v="359"/>
    <m/>
    <m/>
    <s v="Amazon"/>
    <s v="Amazon"/>
    <n v="13290.4"/>
    <n v="57542997.559999913"/>
    <n v="57542997.559999913"/>
    <s v="Alexandria"/>
  </r>
  <r>
    <x v="2090"/>
    <x v="6"/>
    <x v="4"/>
    <x v="6"/>
    <x v="2"/>
    <x v="5"/>
    <x v="2089"/>
    <x v="0"/>
    <x v="2090"/>
    <x v="286"/>
    <x v="1708"/>
    <x v="74"/>
    <m/>
    <m/>
    <s v="Amazon"/>
    <s v="Amazon"/>
    <n v="27872.98"/>
    <n v="31420413.200000018"/>
    <n v="31420413.200000018"/>
    <s v="Giza"/>
  </r>
  <r>
    <x v="2091"/>
    <x v="8"/>
    <x v="3"/>
    <x v="8"/>
    <x v="2"/>
    <x v="0"/>
    <x v="2090"/>
    <x v="4"/>
    <x v="2091"/>
    <x v="69"/>
    <x v="1709"/>
    <x v="357"/>
    <m/>
    <m/>
    <s v="Amazon"/>
    <s v="Amazon"/>
    <n v="16284.02"/>
    <n v="57542997.559999913"/>
    <n v="57542997.559999913"/>
    <s v="Cairo"/>
  </r>
  <r>
    <x v="2092"/>
    <x v="4"/>
    <x v="0"/>
    <x v="4"/>
    <x v="2"/>
    <x v="0"/>
    <x v="2091"/>
    <x v="0"/>
    <x v="2092"/>
    <x v="351"/>
    <x v="1209"/>
    <x v="93"/>
    <m/>
    <m/>
    <s v="Amazon"/>
    <s v="Amazon"/>
    <n v="16284.02"/>
    <n v="92327183.770000085"/>
    <n v="92327183.770000085"/>
    <s v="Cairo"/>
  </r>
  <r>
    <x v="2093"/>
    <x v="2"/>
    <x v="2"/>
    <x v="2"/>
    <x v="2"/>
    <x v="0"/>
    <x v="2092"/>
    <x v="1"/>
    <x v="2093"/>
    <x v="135"/>
    <x v="1710"/>
    <x v="194"/>
    <m/>
    <m/>
    <s v="Amazon"/>
    <s v="Amazon"/>
    <n v="16284.02"/>
    <n v="29200970.130000021"/>
    <n v="29200970.130000021"/>
    <s v="Cairo"/>
  </r>
  <r>
    <x v="2094"/>
    <x v="4"/>
    <x v="0"/>
    <x v="4"/>
    <x v="0"/>
    <x v="5"/>
    <x v="2093"/>
    <x v="4"/>
    <x v="2094"/>
    <x v="373"/>
    <x v="418"/>
    <x v="196"/>
    <m/>
    <m/>
    <s v="sq"/>
    <s v="sq"/>
    <n v="27872.98"/>
    <n v="92327183.770000085"/>
    <n v="92327183.770000085"/>
    <s v="Giza"/>
  </r>
  <r>
    <x v="2095"/>
    <x v="5"/>
    <x v="1"/>
    <x v="5"/>
    <x v="2"/>
    <x v="5"/>
    <x v="2094"/>
    <x v="2"/>
    <x v="2095"/>
    <x v="359"/>
    <x v="952"/>
    <x v="314"/>
    <m/>
    <m/>
    <s v="Amazon"/>
    <s v="Amazon"/>
    <n v="27872.98"/>
    <n v="91504159.730000004"/>
    <n v="91504159.730000004"/>
    <s v="Giza"/>
  </r>
  <r>
    <x v="2096"/>
    <x v="1"/>
    <x v="1"/>
    <x v="1"/>
    <x v="1"/>
    <x v="4"/>
    <x v="2095"/>
    <x v="4"/>
    <x v="2096"/>
    <x v="290"/>
    <x v="1711"/>
    <x v="97"/>
    <m/>
    <m/>
    <s v="Jumia"/>
    <s v="Jum"/>
    <n v="99349.3"/>
    <n v="91504159.730000004"/>
    <n v="91504159.730000004"/>
    <s v="Riyadh"/>
  </r>
  <r>
    <x v="2097"/>
    <x v="8"/>
    <x v="3"/>
    <x v="8"/>
    <x v="1"/>
    <x v="1"/>
    <x v="2096"/>
    <x v="0"/>
    <x v="2097"/>
    <x v="143"/>
    <x v="1712"/>
    <x v="256"/>
    <m/>
    <m/>
    <s v="Jumia"/>
    <s v="Jum"/>
    <n v="13290.4"/>
    <n v="57542997.559999913"/>
    <n v="57542997.559999913"/>
    <s v="Alexandria"/>
  </r>
  <r>
    <x v="2098"/>
    <x v="9"/>
    <x v="1"/>
    <x v="9"/>
    <x v="1"/>
    <x v="5"/>
    <x v="2097"/>
    <x v="4"/>
    <x v="2098"/>
    <x v="277"/>
    <x v="1713"/>
    <x v="83"/>
    <m/>
    <m/>
    <s v="Jumia"/>
    <s v="Jum"/>
    <n v="27872.98"/>
    <n v="91504159.730000004"/>
    <n v="91504159.730000004"/>
    <s v="Giza"/>
  </r>
  <r>
    <x v="2099"/>
    <x v="9"/>
    <x v="1"/>
    <x v="9"/>
    <x v="0"/>
    <x v="1"/>
    <x v="2098"/>
    <x v="4"/>
    <x v="2099"/>
    <x v="192"/>
    <x v="1714"/>
    <x v="36"/>
    <m/>
    <m/>
    <s v="sq"/>
    <s v="sq"/>
    <n v="13290.4"/>
    <n v="91504159.730000004"/>
    <n v="91504159.730000004"/>
    <s v="Alexandria"/>
  </r>
  <r>
    <x v="2100"/>
    <x v="8"/>
    <x v="3"/>
    <x v="8"/>
    <x v="2"/>
    <x v="1"/>
    <x v="2099"/>
    <x v="2"/>
    <x v="2100"/>
    <x v="57"/>
    <x v="1715"/>
    <x v="48"/>
    <m/>
    <m/>
    <s v="Amazon"/>
    <s v="Amazon"/>
    <n v="13290.4"/>
    <n v="57542997.559999913"/>
    <n v="57542997.559999913"/>
    <s v="Alexandria"/>
  </r>
  <r>
    <x v="2101"/>
    <x v="3"/>
    <x v="3"/>
    <x v="3"/>
    <x v="1"/>
    <x v="3"/>
    <x v="2100"/>
    <x v="2"/>
    <x v="2101"/>
    <x v="139"/>
    <x v="1716"/>
    <x v="211"/>
    <m/>
    <m/>
    <s v="Jumia"/>
    <s v="Jum"/>
    <n v="3665.44"/>
    <n v="57542997.559999913"/>
    <n v="57542997.559999913"/>
    <s v="Dubai"/>
  </r>
  <r>
    <x v="2102"/>
    <x v="8"/>
    <x v="3"/>
    <x v="8"/>
    <x v="2"/>
    <x v="3"/>
    <x v="2101"/>
    <x v="2"/>
    <x v="2102"/>
    <x v="181"/>
    <x v="1717"/>
    <x v="172"/>
    <m/>
    <m/>
    <s v="Amazon"/>
    <s v="Amazon"/>
    <n v="3665.44"/>
    <n v="57542997.559999913"/>
    <n v="57542997.559999913"/>
    <s v="Dubai"/>
  </r>
  <r>
    <x v="2103"/>
    <x v="1"/>
    <x v="1"/>
    <x v="1"/>
    <x v="0"/>
    <x v="3"/>
    <x v="2102"/>
    <x v="3"/>
    <x v="2103"/>
    <x v="175"/>
    <x v="1501"/>
    <x v="238"/>
    <m/>
    <m/>
    <s v="sq"/>
    <s v="sq"/>
    <n v="3665.44"/>
    <n v="91504159.730000004"/>
    <n v="91504159.730000004"/>
    <s v="Dubai"/>
  </r>
  <r>
    <x v="2104"/>
    <x v="1"/>
    <x v="1"/>
    <x v="1"/>
    <x v="0"/>
    <x v="3"/>
    <x v="2103"/>
    <x v="4"/>
    <x v="2104"/>
    <x v="101"/>
    <x v="844"/>
    <x v="3"/>
    <m/>
    <m/>
    <s v="sq"/>
    <s v="sq"/>
    <n v="3665.44"/>
    <n v="91504159.730000004"/>
    <n v="91504159.730000004"/>
    <s v="Dubai"/>
  </r>
  <r>
    <x v="2105"/>
    <x v="7"/>
    <x v="0"/>
    <x v="7"/>
    <x v="1"/>
    <x v="3"/>
    <x v="2104"/>
    <x v="2"/>
    <x v="2105"/>
    <x v="360"/>
    <x v="1718"/>
    <x v="104"/>
    <m/>
    <m/>
    <s v="Jumia"/>
    <s v="Jum"/>
    <n v="3665.44"/>
    <n v="92327183.770000085"/>
    <n v="92327183.770000085"/>
    <s v="Dubai"/>
  </r>
  <r>
    <x v="2106"/>
    <x v="9"/>
    <x v="1"/>
    <x v="9"/>
    <x v="0"/>
    <x v="2"/>
    <x v="2105"/>
    <x v="0"/>
    <x v="2106"/>
    <x v="379"/>
    <x v="897"/>
    <x v="276"/>
    <m/>
    <m/>
    <s v="sq"/>
    <s v="sq"/>
    <n v="26648.76"/>
    <n v="91504159.730000004"/>
    <n v="91504159.730000004"/>
    <s v="Casablanca"/>
  </r>
  <r>
    <x v="2107"/>
    <x v="5"/>
    <x v="1"/>
    <x v="5"/>
    <x v="1"/>
    <x v="3"/>
    <x v="2106"/>
    <x v="0"/>
    <x v="2107"/>
    <x v="291"/>
    <x v="314"/>
    <x v="182"/>
    <m/>
    <m/>
    <s v="Jumia"/>
    <s v="Jum"/>
    <n v="3665.44"/>
    <n v="91504159.730000004"/>
    <n v="91504159.730000004"/>
    <s v="Dubai"/>
  </r>
  <r>
    <x v="2108"/>
    <x v="2"/>
    <x v="2"/>
    <x v="2"/>
    <x v="1"/>
    <x v="0"/>
    <x v="2107"/>
    <x v="0"/>
    <x v="2108"/>
    <x v="229"/>
    <x v="1719"/>
    <x v="124"/>
    <m/>
    <m/>
    <s v="Jumia"/>
    <s v="Jum"/>
    <n v="16284.02"/>
    <n v="29200970.130000021"/>
    <n v="29200970.130000021"/>
    <s v="Cairo"/>
  </r>
  <r>
    <x v="2109"/>
    <x v="9"/>
    <x v="1"/>
    <x v="9"/>
    <x v="0"/>
    <x v="4"/>
    <x v="2108"/>
    <x v="3"/>
    <x v="2109"/>
    <x v="128"/>
    <x v="1720"/>
    <x v="310"/>
    <m/>
    <m/>
    <s v="sq"/>
    <s v="sq"/>
    <n v="99349.3"/>
    <n v="91504159.730000004"/>
    <n v="91504159.730000004"/>
    <s v="Riyadh"/>
  </r>
  <r>
    <x v="2110"/>
    <x v="6"/>
    <x v="4"/>
    <x v="6"/>
    <x v="1"/>
    <x v="4"/>
    <x v="2109"/>
    <x v="4"/>
    <x v="2110"/>
    <x v="148"/>
    <x v="1721"/>
    <x v="36"/>
    <m/>
    <m/>
    <s v="Jumia"/>
    <s v="Jum"/>
    <n v="99349.3"/>
    <n v="31420413.200000018"/>
    <n v="31420413.200000018"/>
    <s v="Riyadh"/>
  </r>
  <r>
    <x v="2111"/>
    <x v="5"/>
    <x v="1"/>
    <x v="5"/>
    <x v="0"/>
    <x v="2"/>
    <x v="2110"/>
    <x v="1"/>
    <x v="2111"/>
    <x v="270"/>
    <x v="1466"/>
    <x v="5"/>
    <m/>
    <m/>
    <s v="sq"/>
    <s v="sq"/>
    <n v="26648.76"/>
    <n v="91504159.730000004"/>
    <n v="91504159.730000004"/>
    <s v="Casablanca"/>
  </r>
  <r>
    <x v="2112"/>
    <x v="5"/>
    <x v="1"/>
    <x v="5"/>
    <x v="1"/>
    <x v="1"/>
    <x v="2111"/>
    <x v="4"/>
    <x v="2112"/>
    <x v="58"/>
    <x v="1722"/>
    <x v="245"/>
    <m/>
    <m/>
    <s v="Jumia"/>
    <s v="Jum"/>
    <n v="13290.4"/>
    <n v="91504159.730000004"/>
    <n v="91504159.730000004"/>
    <s v="Alexandria"/>
  </r>
  <r>
    <x v="2113"/>
    <x v="1"/>
    <x v="1"/>
    <x v="1"/>
    <x v="2"/>
    <x v="0"/>
    <x v="2112"/>
    <x v="1"/>
    <x v="2113"/>
    <x v="274"/>
    <x v="1723"/>
    <x v="318"/>
    <m/>
    <m/>
    <s v="Amazon"/>
    <s v="Amazon"/>
    <n v="16284.02"/>
    <n v="91504159.730000004"/>
    <n v="91504159.730000004"/>
    <s v="Cairo"/>
  </r>
  <r>
    <x v="2114"/>
    <x v="3"/>
    <x v="3"/>
    <x v="3"/>
    <x v="0"/>
    <x v="0"/>
    <x v="2113"/>
    <x v="3"/>
    <x v="2114"/>
    <x v="349"/>
    <x v="449"/>
    <x v="84"/>
    <m/>
    <m/>
    <s v="sq"/>
    <s v="sq"/>
    <n v="16284.02"/>
    <n v="57542997.559999913"/>
    <n v="57542997.559999913"/>
    <s v="Cairo"/>
  </r>
  <r>
    <x v="2115"/>
    <x v="5"/>
    <x v="1"/>
    <x v="5"/>
    <x v="1"/>
    <x v="2"/>
    <x v="2114"/>
    <x v="4"/>
    <x v="2115"/>
    <x v="366"/>
    <x v="1724"/>
    <x v="266"/>
    <m/>
    <m/>
    <s v="Jumia"/>
    <s v="Jum"/>
    <n v="26648.76"/>
    <n v="91504159.730000004"/>
    <n v="91504159.730000004"/>
    <s v="Casablanca"/>
  </r>
  <r>
    <x v="2116"/>
    <x v="6"/>
    <x v="4"/>
    <x v="6"/>
    <x v="1"/>
    <x v="4"/>
    <x v="2115"/>
    <x v="4"/>
    <x v="2116"/>
    <x v="278"/>
    <x v="1435"/>
    <x v="65"/>
    <m/>
    <m/>
    <s v="Jumia"/>
    <s v="Jum"/>
    <n v="99349.3"/>
    <n v="31420413.200000018"/>
    <n v="31420413.200000018"/>
    <s v="Riyadh"/>
  </r>
  <r>
    <x v="2117"/>
    <x v="7"/>
    <x v="0"/>
    <x v="7"/>
    <x v="1"/>
    <x v="5"/>
    <x v="2116"/>
    <x v="2"/>
    <x v="2117"/>
    <x v="60"/>
    <x v="1725"/>
    <x v="112"/>
    <m/>
    <m/>
    <s v="Jumia"/>
    <s v="Jum"/>
    <n v="27872.98"/>
    <n v="92327183.770000085"/>
    <n v="92327183.770000085"/>
    <s v="Giza"/>
  </r>
  <r>
    <x v="2118"/>
    <x v="1"/>
    <x v="1"/>
    <x v="1"/>
    <x v="1"/>
    <x v="1"/>
    <x v="2117"/>
    <x v="1"/>
    <x v="2118"/>
    <x v="267"/>
    <x v="1726"/>
    <x v="262"/>
    <m/>
    <m/>
    <s v="Jumia"/>
    <s v="Jum"/>
    <n v="13290.4"/>
    <n v="91504159.730000004"/>
    <n v="91504159.730000004"/>
    <s v="Alexandria"/>
  </r>
  <r>
    <x v="2119"/>
    <x v="9"/>
    <x v="1"/>
    <x v="9"/>
    <x v="0"/>
    <x v="5"/>
    <x v="2118"/>
    <x v="0"/>
    <x v="2119"/>
    <x v="186"/>
    <x v="1727"/>
    <x v="96"/>
    <m/>
    <m/>
    <s v="sq"/>
    <s v="sq"/>
    <n v="27872.98"/>
    <n v="91504159.730000004"/>
    <n v="91504159.730000004"/>
    <s v="Giza"/>
  </r>
  <r>
    <x v="2120"/>
    <x v="1"/>
    <x v="1"/>
    <x v="1"/>
    <x v="1"/>
    <x v="5"/>
    <x v="2119"/>
    <x v="1"/>
    <x v="2120"/>
    <x v="236"/>
    <x v="1728"/>
    <x v="317"/>
    <m/>
    <m/>
    <s v="Jumia"/>
    <s v="Jum"/>
    <n v="27872.98"/>
    <n v="91504159.730000004"/>
    <n v="91504159.730000004"/>
    <s v="Giza"/>
  </r>
  <r>
    <x v="2121"/>
    <x v="9"/>
    <x v="1"/>
    <x v="9"/>
    <x v="2"/>
    <x v="5"/>
    <x v="2120"/>
    <x v="1"/>
    <x v="2121"/>
    <x v="339"/>
    <x v="465"/>
    <x v="200"/>
    <m/>
    <m/>
    <s v="Amazon"/>
    <s v="Amazon"/>
    <n v="27872.98"/>
    <n v="91504159.730000004"/>
    <n v="91504159.730000004"/>
    <s v="Giza"/>
  </r>
  <r>
    <x v="2122"/>
    <x v="1"/>
    <x v="1"/>
    <x v="1"/>
    <x v="1"/>
    <x v="1"/>
    <x v="2121"/>
    <x v="3"/>
    <x v="2122"/>
    <x v="37"/>
    <x v="1580"/>
    <x v="97"/>
    <m/>
    <m/>
    <s v="Jumia"/>
    <s v="Jum"/>
    <n v="13290.4"/>
    <n v="91504159.730000004"/>
    <n v="91504159.730000004"/>
    <s v="Alexandria"/>
  </r>
  <r>
    <x v="2123"/>
    <x v="0"/>
    <x v="0"/>
    <x v="0"/>
    <x v="1"/>
    <x v="1"/>
    <x v="2122"/>
    <x v="0"/>
    <x v="2123"/>
    <x v="137"/>
    <x v="1729"/>
    <x v="106"/>
    <m/>
    <m/>
    <s v="Jumia"/>
    <s v="Jum"/>
    <n v="13290.4"/>
    <n v="92327183.770000085"/>
    <n v="92327183.770000085"/>
    <s v="Alexandria"/>
  </r>
  <r>
    <x v="2124"/>
    <x v="6"/>
    <x v="4"/>
    <x v="6"/>
    <x v="1"/>
    <x v="3"/>
    <x v="2123"/>
    <x v="2"/>
    <x v="2124"/>
    <x v="316"/>
    <x v="1730"/>
    <x v="47"/>
    <m/>
    <m/>
    <s v="Jumia"/>
    <s v="Jum"/>
    <n v="3665.44"/>
    <n v="31420413.200000018"/>
    <n v="31420413.200000018"/>
    <s v="Dubai"/>
  </r>
  <r>
    <x v="2125"/>
    <x v="1"/>
    <x v="1"/>
    <x v="1"/>
    <x v="0"/>
    <x v="4"/>
    <x v="2124"/>
    <x v="1"/>
    <x v="2125"/>
    <x v="70"/>
    <x v="1731"/>
    <x v="349"/>
    <m/>
    <m/>
    <s v="sq"/>
    <s v="sq"/>
    <n v="99349.3"/>
    <n v="91504159.730000004"/>
    <n v="91504159.730000004"/>
    <s v="Riyadh"/>
  </r>
  <r>
    <x v="2126"/>
    <x v="9"/>
    <x v="1"/>
    <x v="9"/>
    <x v="0"/>
    <x v="3"/>
    <x v="2125"/>
    <x v="2"/>
    <x v="2126"/>
    <x v="79"/>
    <x v="1732"/>
    <x v="34"/>
    <m/>
    <m/>
    <s v="sq"/>
    <s v="sq"/>
    <n v="3665.44"/>
    <n v="91504159.730000004"/>
    <n v="91504159.730000004"/>
    <s v="Dubai"/>
  </r>
  <r>
    <x v="2127"/>
    <x v="8"/>
    <x v="3"/>
    <x v="8"/>
    <x v="2"/>
    <x v="1"/>
    <x v="2126"/>
    <x v="4"/>
    <x v="2127"/>
    <x v="373"/>
    <x v="306"/>
    <x v="31"/>
    <m/>
    <m/>
    <s v="Amazon"/>
    <s v="Amazon"/>
    <n v="13290.4"/>
    <n v="57542997.559999913"/>
    <n v="57542997.559999913"/>
    <s v="Alexandria"/>
  </r>
  <r>
    <x v="2128"/>
    <x v="1"/>
    <x v="1"/>
    <x v="1"/>
    <x v="0"/>
    <x v="5"/>
    <x v="2127"/>
    <x v="4"/>
    <x v="2128"/>
    <x v="0"/>
    <x v="1733"/>
    <x v="199"/>
    <m/>
    <m/>
    <s v="sq"/>
    <s v="sq"/>
    <n v="27872.98"/>
    <n v="91504159.730000004"/>
    <n v="91504159.730000004"/>
    <s v="Giza"/>
  </r>
  <r>
    <x v="2129"/>
    <x v="0"/>
    <x v="0"/>
    <x v="0"/>
    <x v="2"/>
    <x v="3"/>
    <x v="2128"/>
    <x v="4"/>
    <x v="2129"/>
    <x v="252"/>
    <x v="362"/>
    <x v="173"/>
    <m/>
    <m/>
    <s v="Amazon"/>
    <s v="Amazon"/>
    <n v="3665.44"/>
    <n v="92327183.770000085"/>
    <n v="92327183.770000085"/>
    <s v="Dubai"/>
  </r>
  <r>
    <x v="2130"/>
    <x v="2"/>
    <x v="2"/>
    <x v="2"/>
    <x v="0"/>
    <x v="5"/>
    <x v="2129"/>
    <x v="1"/>
    <x v="2130"/>
    <x v="76"/>
    <x v="1734"/>
    <x v="285"/>
    <m/>
    <m/>
    <s v="sq"/>
    <s v="sq"/>
    <n v="27872.98"/>
    <n v="29200970.130000021"/>
    <n v="29200970.130000021"/>
    <s v="Giza"/>
  </r>
  <r>
    <x v="2131"/>
    <x v="9"/>
    <x v="1"/>
    <x v="9"/>
    <x v="0"/>
    <x v="1"/>
    <x v="2130"/>
    <x v="2"/>
    <x v="2131"/>
    <x v="389"/>
    <x v="1735"/>
    <x v="294"/>
    <m/>
    <m/>
    <s v="sq"/>
    <s v="sq"/>
    <n v="13290.4"/>
    <n v="91504159.730000004"/>
    <n v="91504159.730000004"/>
    <s v="Alexandria"/>
  </r>
  <r>
    <x v="2132"/>
    <x v="2"/>
    <x v="2"/>
    <x v="2"/>
    <x v="0"/>
    <x v="3"/>
    <x v="2131"/>
    <x v="4"/>
    <x v="2132"/>
    <x v="46"/>
    <x v="1736"/>
    <x v="301"/>
    <m/>
    <m/>
    <s v="sq"/>
    <s v="sq"/>
    <n v="3665.44"/>
    <n v="29200970.130000021"/>
    <n v="29200970.130000021"/>
    <s v="Dubai"/>
  </r>
  <r>
    <x v="2133"/>
    <x v="8"/>
    <x v="3"/>
    <x v="8"/>
    <x v="0"/>
    <x v="2"/>
    <x v="2132"/>
    <x v="1"/>
    <x v="2133"/>
    <x v="19"/>
    <x v="409"/>
    <x v="208"/>
    <m/>
    <m/>
    <s v="sq"/>
    <s v="sq"/>
    <n v="26648.76"/>
    <n v="57542997.559999913"/>
    <n v="57542997.559999913"/>
    <s v="Casablanca"/>
  </r>
  <r>
    <x v="2134"/>
    <x v="9"/>
    <x v="1"/>
    <x v="9"/>
    <x v="1"/>
    <x v="2"/>
    <x v="2133"/>
    <x v="3"/>
    <x v="2134"/>
    <x v="93"/>
    <x v="1737"/>
    <x v="250"/>
    <m/>
    <m/>
    <s v="Jumia"/>
    <s v="Jum"/>
    <n v="26648.76"/>
    <n v="91504159.730000004"/>
    <n v="91504159.730000004"/>
    <s v="Casablanca"/>
  </r>
  <r>
    <x v="2135"/>
    <x v="7"/>
    <x v="0"/>
    <x v="7"/>
    <x v="0"/>
    <x v="4"/>
    <x v="2134"/>
    <x v="0"/>
    <x v="2135"/>
    <x v="135"/>
    <x v="886"/>
    <x v="221"/>
    <m/>
    <m/>
    <s v="sq"/>
    <s v="sq"/>
    <n v="99349.3"/>
    <n v="92327183.770000085"/>
    <n v="92327183.770000085"/>
    <s v="Riyadh"/>
  </r>
  <r>
    <x v="2136"/>
    <x v="7"/>
    <x v="0"/>
    <x v="7"/>
    <x v="2"/>
    <x v="3"/>
    <x v="2135"/>
    <x v="4"/>
    <x v="2136"/>
    <x v="87"/>
    <x v="1738"/>
    <x v="166"/>
    <m/>
    <m/>
    <s v="Amazon"/>
    <s v="Amazon"/>
    <n v="3665.44"/>
    <n v="92327183.770000085"/>
    <n v="92327183.770000085"/>
    <s v="Dubai"/>
  </r>
  <r>
    <x v="2137"/>
    <x v="5"/>
    <x v="1"/>
    <x v="5"/>
    <x v="2"/>
    <x v="2"/>
    <x v="2136"/>
    <x v="1"/>
    <x v="2137"/>
    <x v="319"/>
    <x v="1739"/>
    <x v="139"/>
    <m/>
    <m/>
    <s v="Amazon"/>
    <s v="Amazon"/>
    <n v="26648.76"/>
    <n v="91504159.730000004"/>
    <n v="91504159.730000004"/>
    <s v="Casablanca"/>
  </r>
  <r>
    <x v="2138"/>
    <x v="1"/>
    <x v="1"/>
    <x v="1"/>
    <x v="1"/>
    <x v="4"/>
    <x v="2137"/>
    <x v="1"/>
    <x v="2138"/>
    <x v="134"/>
    <x v="1740"/>
    <x v="266"/>
    <m/>
    <m/>
    <s v="Jumia"/>
    <s v="Jum"/>
    <n v="99349.3"/>
    <n v="91504159.730000004"/>
    <n v="91504159.730000004"/>
    <s v="Riyadh"/>
  </r>
  <r>
    <x v="2139"/>
    <x v="4"/>
    <x v="0"/>
    <x v="4"/>
    <x v="2"/>
    <x v="1"/>
    <x v="2138"/>
    <x v="3"/>
    <x v="2139"/>
    <x v="131"/>
    <x v="1741"/>
    <x v="157"/>
    <m/>
    <m/>
    <s v="Amazon"/>
    <s v="Amazon"/>
    <n v="13290.4"/>
    <n v="92327183.770000085"/>
    <n v="92327183.770000085"/>
    <s v="Alexandria"/>
  </r>
  <r>
    <x v="2140"/>
    <x v="6"/>
    <x v="4"/>
    <x v="6"/>
    <x v="1"/>
    <x v="1"/>
    <x v="2139"/>
    <x v="2"/>
    <x v="2140"/>
    <x v="2"/>
    <x v="676"/>
    <x v="181"/>
    <m/>
    <m/>
    <s v="Jumia"/>
    <s v="Jum"/>
    <n v="13290.4"/>
    <n v="31420413.200000018"/>
    <n v="31420413.200000018"/>
    <s v="Alexandria"/>
  </r>
  <r>
    <x v="2141"/>
    <x v="6"/>
    <x v="4"/>
    <x v="6"/>
    <x v="0"/>
    <x v="1"/>
    <x v="2140"/>
    <x v="0"/>
    <x v="2141"/>
    <x v="360"/>
    <x v="1742"/>
    <x v="105"/>
    <m/>
    <m/>
    <s v="sq"/>
    <s v="sq"/>
    <n v="13290.4"/>
    <n v="31420413.200000018"/>
    <n v="31420413.200000018"/>
    <s v="Alexandria"/>
  </r>
  <r>
    <x v="2142"/>
    <x v="6"/>
    <x v="4"/>
    <x v="6"/>
    <x v="2"/>
    <x v="4"/>
    <x v="2141"/>
    <x v="2"/>
    <x v="2142"/>
    <x v="157"/>
    <x v="1743"/>
    <x v="111"/>
    <m/>
    <m/>
    <s v="Amazon"/>
    <s v="Amazon"/>
    <n v="99349.3"/>
    <n v="31420413.200000018"/>
    <n v="31420413.200000018"/>
    <s v="Riyadh"/>
  </r>
  <r>
    <x v="2143"/>
    <x v="7"/>
    <x v="0"/>
    <x v="7"/>
    <x v="2"/>
    <x v="0"/>
    <x v="2142"/>
    <x v="2"/>
    <x v="2143"/>
    <x v="81"/>
    <x v="1744"/>
    <x v="338"/>
    <m/>
    <m/>
    <s v="Amazon"/>
    <s v="Amazon"/>
    <n v="16284.02"/>
    <n v="92327183.770000085"/>
    <n v="92327183.770000085"/>
    <s v="Cairo"/>
  </r>
  <r>
    <x v="2144"/>
    <x v="5"/>
    <x v="1"/>
    <x v="5"/>
    <x v="1"/>
    <x v="0"/>
    <x v="2143"/>
    <x v="0"/>
    <x v="2144"/>
    <x v="216"/>
    <x v="1745"/>
    <x v="357"/>
    <m/>
    <m/>
    <s v="Jumia"/>
    <s v="Jum"/>
    <n v="16284.02"/>
    <n v="91504159.730000004"/>
    <n v="91504159.730000004"/>
    <s v="Cairo"/>
  </r>
  <r>
    <x v="2145"/>
    <x v="3"/>
    <x v="3"/>
    <x v="3"/>
    <x v="0"/>
    <x v="0"/>
    <x v="2144"/>
    <x v="2"/>
    <x v="2145"/>
    <x v="58"/>
    <x v="1746"/>
    <x v="163"/>
    <m/>
    <m/>
    <s v="sq"/>
    <s v="sq"/>
    <n v="16284.02"/>
    <n v="57542997.559999913"/>
    <n v="57542997.559999913"/>
    <s v="Cairo"/>
  </r>
  <r>
    <x v="2146"/>
    <x v="7"/>
    <x v="0"/>
    <x v="7"/>
    <x v="2"/>
    <x v="1"/>
    <x v="2145"/>
    <x v="0"/>
    <x v="2146"/>
    <x v="397"/>
    <x v="1747"/>
    <x v="165"/>
    <m/>
    <m/>
    <s v="Amazon"/>
    <s v="Amazon"/>
    <n v="13290.4"/>
    <n v="92327183.770000085"/>
    <n v="92327183.770000085"/>
    <s v="Alexandria"/>
  </r>
  <r>
    <x v="2147"/>
    <x v="5"/>
    <x v="1"/>
    <x v="5"/>
    <x v="1"/>
    <x v="4"/>
    <x v="2146"/>
    <x v="3"/>
    <x v="2147"/>
    <x v="335"/>
    <x v="1748"/>
    <x v="223"/>
    <m/>
    <m/>
    <s v="Jumia"/>
    <s v="Jum"/>
    <n v="99349.3"/>
    <n v="91504159.730000004"/>
    <n v="91504159.730000004"/>
    <s v="Riyadh"/>
  </r>
  <r>
    <x v="2148"/>
    <x v="8"/>
    <x v="3"/>
    <x v="8"/>
    <x v="0"/>
    <x v="1"/>
    <x v="2147"/>
    <x v="2"/>
    <x v="2148"/>
    <x v="398"/>
    <x v="1749"/>
    <x v="94"/>
    <m/>
    <m/>
    <s v="sq"/>
    <s v="sq"/>
    <n v="13290.4"/>
    <n v="57542997.559999913"/>
    <n v="57542997.559999913"/>
    <s v="Alexandria"/>
  </r>
  <r>
    <x v="2149"/>
    <x v="4"/>
    <x v="0"/>
    <x v="4"/>
    <x v="1"/>
    <x v="1"/>
    <x v="2148"/>
    <x v="1"/>
    <x v="2149"/>
    <x v="284"/>
    <x v="322"/>
    <x v="174"/>
    <m/>
    <m/>
    <s v="Jumia"/>
    <s v="Jum"/>
    <n v="13290.4"/>
    <n v="92327183.770000085"/>
    <n v="92327183.770000085"/>
    <s v="Alexandria"/>
  </r>
  <r>
    <x v="2150"/>
    <x v="1"/>
    <x v="1"/>
    <x v="1"/>
    <x v="1"/>
    <x v="3"/>
    <x v="2149"/>
    <x v="2"/>
    <x v="2150"/>
    <x v="277"/>
    <x v="1158"/>
    <x v="33"/>
    <m/>
    <m/>
    <s v="Jumia"/>
    <s v="Jum"/>
    <n v="3665.44"/>
    <n v="91504159.730000004"/>
    <n v="91504159.730000004"/>
    <s v="Dubai"/>
  </r>
  <r>
    <x v="2151"/>
    <x v="1"/>
    <x v="1"/>
    <x v="1"/>
    <x v="2"/>
    <x v="3"/>
    <x v="2150"/>
    <x v="4"/>
    <x v="2151"/>
    <x v="177"/>
    <x v="1750"/>
    <x v="163"/>
    <m/>
    <m/>
    <s v="Amazon"/>
    <s v="Amazon"/>
    <n v="3665.44"/>
    <n v="91504159.730000004"/>
    <n v="91504159.730000004"/>
    <s v="Dubai"/>
  </r>
  <r>
    <x v="2152"/>
    <x v="4"/>
    <x v="0"/>
    <x v="4"/>
    <x v="0"/>
    <x v="4"/>
    <x v="2151"/>
    <x v="2"/>
    <x v="2152"/>
    <x v="11"/>
    <x v="1751"/>
    <x v="10"/>
    <m/>
    <m/>
    <s v="sq"/>
    <s v="sq"/>
    <n v="99349.3"/>
    <n v="92327183.770000085"/>
    <n v="92327183.770000085"/>
    <s v="Riyadh"/>
  </r>
  <r>
    <x v="2153"/>
    <x v="7"/>
    <x v="0"/>
    <x v="7"/>
    <x v="2"/>
    <x v="4"/>
    <x v="2152"/>
    <x v="3"/>
    <x v="2153"/>
    <x v="326"/>
    <x v="1752"/>
    <x v="24"/>
    <m/>
    <m/>
    <s v="Amazon"/>
    <s v="Amazon"/>
    <n v="99349.3"/>
    <n v="92327183.770000085"/>
    <n v="92327183.770000085"/>
    <s v="Riyadh"/>
  </r>
  <r>
    <x v="2154"/>
    <x v="5"/>
    <x v="1"/>
    <x v="5"/>
    <x v="0"/>
    <x v="0"/>
    <x v="2153"/>
    <x v="2"/>
    <x v="2154"/>
    <x v="142"/>
    <x v="1753"/>
    <x v="239"/>
    <m/>
    <m/>
    <s v="sq"/>
    <s v="sq"/>
    <n v="16284.02"/>
    <n v="91504159.730000004"/>
    <n v="91504159.730000004"/>
    <s v="Cairo"/>
  </r>
  <r>
    <x v="2155"/>
    <x v="2"/>
    <x v="2"/>
    <x v="2"/>
    <x v="2"/>
    <x v="0"/>
    <x v="2154"/>
    <x v="4"/>
    <x v="2155"/>
    <x v="254"/>
    <x v="15"/>
    <x v="303"/>
    <m/>
    <m/>
    <s v="Amazon"/>
    <s v="Amazon"/>
    <n v="16284.02"/>
    <n v="29200970.130000021"/>
    <n v="29200970.130000021"/>
    <s v="Cairo"/>
  </r>
  <r>
    <x v="2156"/>
    <x v="0"/>
    <x v="0"/>
    <x v="0"/>
    <x v="0"/>
    <x v="1"/>
    <x v="2155"/>
    <x v="4"/>
    <x v="2156"/>
    <x v="285"/>
    <x v="1754"/>
    <x v="174"/>
    <m/>
    <m/>
    <s v="sq"/>
    <s v="sq"/>
    <n v="13290.4"/>
    <n v="92327183.770000085"/>
    <n v="92327183.770000085"/>
    <s v="Alexandria"/>
  </r>
  <r>
    <x v="2157"/>
    <x v="1"/>
    <x v="1"/>
    <x v="1"/>
    <x v="1"/>
    <x v="4"/>
    <x v="2156"/>
    <x v="1"/>
    <x v="2157"/>
    <x v="323"/>
    <x v="1238"/>
    <x v="61"/>
    <m/>
    <m/>
    <s v="Jumia"/>
    <s v="Jum"/>
    <n v="99349.3"/>
    <n v="91504159.730000004"/>
    <n v="91504159.730000004"/>
    <s v="Riyadh"/>
  </r>
  <r>
    <x v="2158"/>
    <x v="6"/>
    <x v="4"/>
    <x v="6"/>
    <x v="2"/>
    <x v="1"/>
    <x v="2157"/>
    <x v="2"/>
    <x v="2158"/>
    <x v="133"/>
    <x v="1755"/>
    <x v="281"/>
    <m/>
    <m/>
    <s v="Amazon"/>
    <s v="Amazon"/>
    <n v="13290.4"/>
    <n v="31420413.200000018"/>
    <n v="31420413.200000018"/>
    <s v="Alexandria"/>
  </r>
  <r>
    <x v="2159"/>
    <x v="0"/>
    <x v="0"/>
    <x v="0"/>
    <x v="0"/>
    <x v="5"/>
    <x v="2158"/>
    <x v="2"/>
    <x v="2159"/>
    <x v="278"/>
    <x v="1756"/>
    <x v="1"/>
    <m/>
    <m/>
    <s v="sq"/>
    <s v="sq"/>
    <n v="27872.98"/>
    <n v="92327183.770000085"/>
    <n v="92327183.770000085"/>
    <s v="Giza"/>
  </r>
  <r>
    <x v="2160"/>
    <x v="6"/>
    <x v="4"/>
    <x v="6"/>
    <x v="2"/>
    <x v="2"/>
    <x v="2159"/>
    <x v="1"/>
    <x v="2160"/>
    <x v="242"/>
    <x v="1757"/>
    <x v="41"/>
    <m/>
    <m/>
    <s v="Amazon"/>
    <s v="Amazon"/>
    <n v="26648.76"/>
    <n v="31420413.200000018"/>
    <n v="31420413.200000018"/>
    <s v="Casablanca"/>
  </r>
  <r>
    <x v="2161"/>
    <x v="6"/>
    <x v="4"/>
    <x v="6"/>
    <x v="1"/>
    <x v="4"/>
    <x v="2160"/>
    <x v="1"/>
    <x v="2161"/>
    <x v="242"/>
    <x v="1758"/>
    <x v="329"/>
    <m/>
    <m/>
    <s v="Jumia"/>
    <s v="Jum"/>
    <n v="99349.3"/>
    <n v="31420413.200000018"/>
    <n v="31420413.200000018"/>
    <s v="Riyadh"/>
  </r>
  <r>
    <x v="2162"/>
    <x v="7"/>
    <x v="0"/>
    <x v="7"/>
    <x v="0"/>
    <x v="3"/>
    <x v="2161"/>
    <x v="1"/>
    <x v="2162"/>
    <x v="87"/>
    <x v="1759"/>
    <x v="165"/>
    <m/>
    <m/>
    <s v="sq"/>
    <s v="sq"/>
    <n v="3665.44"/>
    <n v="92327183.770000085"/>
    <n v="92327183.770000085"/>
    <s v="Dubai"/>
  </r>
  <r>
    <x v="2163"/>
    <x v="9"/>
    <x v="1"/>
    <x v="9"/>
    <x v="0"/>
    <x v="1"/>
    <x v="2162"/>
    <x v="2"/>
    <x v="2163"/>
    <x v="242"/>
    <x v="19"/>
    <x v="66"/>
    <m/>
    <m/>
    <s v="sq"/>
    <s v="sq"/>
    <n v="13290.4"/>
    <n v="91504159.730000004"/>
    <n v="91504159.730000004"/>
    <s v="Alexandria"/>
  </r>
  <r>
    <x v="2164"/>
    <x v="7"/>
    <x v="0"/>
    <x v="7"/>
    <x v="1"/>
    <x v="2"/>
    <x v="2163"/>
    <x v="2"/>
    <x v="2164"/>
    <x v="62"/>
    <x v="1760"/>
    <x v="295"/>
    <m/>
    <m/>
    <s v="Jumia"/>
    <s v="Jum"/>
    <n v="26648.76"/>
    <n v="92327183.770000085"/>
    <n v="92327183.770000085"/>
    <s v="Casablanca"/>
  </r>
  <r>
    <x v="2165"/>
    <x v="5"/>
    <x v="1"/>
    <x v="5"/>
    <x v="1"/>
    <x v="5"/>
    <x v="2164"/>
    <x v="4"/>
    <x v="2165"/>
    <x v="21"/>
    <x v="1761"/>
    <x v="0"/>
    <m/>
    <m/>
    <s v="Jumia"/>
    <s v="Jum"/>
    <n v="27872.98"/>
    <n v="91504159.730000004"/>
    <n v="91504159.730000004"/>
    <s v="Giza"/>
  </r>
  <r>
    <x v="2166"/>
    <x v="0"/>
    <x v="0"/>
    <x v="0"/>
    <x v="0"/>
    <x v="2"/>
    <x v="2165"/>
    <x v="0"/>
    <x v="2166"/>
    <x v="318"/>
    <x v="1762"/>
    <x v="295"/>
    <m/>
    <m/>
    <s v="sq"/>
    <s v="sq"/>
    <n v="26648.76"/>
    <n v="92327183.770000085"/>
    <n v="92327183.770000085"/>
    <s v="Casablanca"/>
  </r>
  <r>
    <x v="2167"/>
    <x v="7"/>
    <x v="0"/>
    <x v="7"/>
    <x v="0"/>
    <x v="5"/>
    <x v="2166"/>
    <x v="3"/>
    <x v="2167"/>
    <x v="22"/>
    <x v="1763"/>
    <x v="138"/>
    <m/>
    <m/>
    <s v="sq"/>
    <s v="sq"/>
    <n v="27872.98"/>
    <n v="92327183.770000085"/>
    <n v="92327183.770000085"/>
    <s v="Giza"/>
  </r>
  <r>
    <x v="2168"/>
    <x v="2"/>
    <x v="2"/>
    <x v="2"/>
    <x v="0"/>
    <x v="2"/>
    <x v="2167"/>
    <x v="1"/>
    <x v="2168"/>
    <x v="247"/>
    <x v="1764"/>
    <x v="331"/>
    <m/>
    <m/>
    <s v="sq"/>
    <s v="sq"/>
    <n v="26648.76"/>
    <n v="29200970.130000021"/>
    <n v="29200970.130000021"/>
    <s v="Casablanca"/>
  </r>
  <r>
    <x v="2169"/>
    <x v="4"/>
    <x v="0"/>
    <x v="4"/>
    <x v="2"/>
    <x v="4"/>
    <x v="2168"/>
    <x v="1"/>
    <x v="2169"/>
    <x v="7"/>
    <x v="1765"/>
    <x v="204"/>
    <m/>
    <m/>
    <s v="Amazon"/>
    <s v="Amazon"/>
    <n v="99349.3"/>
    <n v="92327183.770000085"/>
    <n v="92327183.770000085"/>
    <s v="Riyadh"/>
  </r>
  <r>
    <x v="2170"/>
    <x v="7"/>
    <x v="0"/>
    <x v="7"/>
    <x v="0"/>
    <x v="1"/>
    <x v="2169"/>
    <x v="3"/>
    <x v="2170"/>
    <x v="308"/>
    <x v="1766"/>
    <x v="279"/>
    <m/>
    <m/>
    <s v="sq"/>
    <s v="sq"/>
    <n v="13290.4"/>
    <n v="92327183.770000085"/>
    <n v="92327183.770000085"/>
    <s v="Alexandria"/>
  </r>
  <r>
    <x v="2171"/>
    <x v="1"/>
    <x v="1"/>
    <x v="1"/>
    <x v="0"/>
    <x v="0"/>
    <x v="2170"/>
    <x v="1"/>
    <x v="2171"/>
    <x v="311"/>
    <x v="1767"/>
    <x v="150"/>
    <m/>
    <m/>
    <s v="sq"/>
    <s v="sq"/>
    <n v="16284.02"/>
    <n v="91504159.730000004"/>
    <n v="91504159.730000004"/>
    <s v="Cairo"/>
  </r>
  <r>
    <x v="2172"/>
    <x v="9"/>
    <x v="1"/>
    <x v="9"/>
    <x v="0"/>
    <x v="2"/>
    <x v="2171"/>
    <x v="3"/>
    <x v="2172"/>
    <x v="127"/>
    <x v="412"/>
    <x v="203"/>
    <m/>
    <m/>
    <s v="sq"/>
    <s v="sq"/>
    <n v="26648.76"/>
    <n v="91504159.730000004"/>
    <n v="91504159.730000004"/>
    <s v="Casablanca"/>
  </r>
  <r>
    <x v="2173"/>
    <x v="9"/>
    <x v="1"/>
    <x v="9"/>
    <x v="1"/>
    <x v="5"/>
    <x v="2172"/>
    <x v="0"/>
    <x v="2173"/>
    <x v="181"/>
    <x v="1768"/>
    <x v="274"/>
    <m/>
    <m/>
    <s v="Jumia"/>
    <s v="Jum"/>
    <n v="27872.98"/>
    <n v="91504159.730000004"/>
    <n v="91504159.730000004"/>
    <s v="Giza"/>
  </r>
  <r>
    <x v="2174"/>
    <x v="1"/>
    <x v="1"/>
    <x v="1"/>
    <x v="2"/>
    <x v="1"/>
    <x v="2173"/>
    <x v="3"/>
    <x v="2174"/>
    <x v="234"/>
    <x v="647"/>
    <x v="15"/>
    <m/>
    <m/>
    <s v="Amazon"/>
    <s v="Amazon"/>
    <n v="13290.4"/>
    <n v="91504159.730000004"/>
    <n v="91504159.730000004"/>
    <s v="Alexandria"/>
  </r>
  <r>
    <x v="2175"/>
    <x v="9"/>
    <x v="1"/>
    <x v="9"/>
    <x v="2"/>
    <x v="3"/>
    <x v="2174"/>
    <x v="1"/>
    <x v="2175"/>
    <x v="199"/>
    <x v="38"/>
    <x v="146"/>
    <m/>
    <m/>
    <s v="Amazon"/>
    <s v="Amazon"/>
    <n v="3665.44"/>
    <n v="91504159.730000004"/>
    <n v="91504159.730000004"/>
    <s v="Dubai"/>
  </r>
  <r>
    <x v="2176"/>
    <x v="9"/>
    <x v="1"/>
    <x v="9"/>
    <x v="2"/>
    <x v="5"/>
    <x v="2175"/>
    <x v="2"/>
    <x v="2176"/>
    <x v="359"/>
    <x v="1769"/>
    <x v="13"/>
    <m/>
    <m/>
    <s v="Amazon"/>
    <s v="Amazon"/>
    <n v="27872.98"/>
    <n v="91504159.730000004"/>
    <n v="91504159.730000004"/>
    <s v="Giza"/>
  </r>
  <r>
    <x v="2177"/>
    <x v="6"/>
    <x v="4"/>
    <x v="6"/>
    <x v="2"/>
    <x v="5"/>
    <x v="2176"/>
    <x v="0"/>
    <x v="2177"/>
    <x v="51"/>
    <x v="1770"/>
    <x v="46"/>
    <m/>
    <m/>
    <s v="Amazon"/>
    <s v="Amazon"/>
    <n v="27872.98"/>
    <n v="31420413.200000018"/>
    <n v="31420413.200000018"/>
    <s v="Giza"/>
  </r>
  <r>
    <x v="2178"/>
    <x v="5"/>
    <x v="1"/>
    <x v="5"/>
    <x v="2"/>
    <x v="3"/>
    <x v="2177"/>
    <x v="1"/>
    <x v="2178"/>
    <x v="245"/>
    <x v="1447"/>
    <x v="229"/>
    <m/>
    <m/>
    <s v="Amazon"/>
    <s v="Amazon"/>
    <n v="3665.44"/>
    <n v="91504159.730000004"/>
    <n v="91504159.730000004"/>
    <s v="Dubai"/>
  </r>
  <r>
    <x v="2179"/>
    <x v="0"/>
    <x v="0"/>
    <x v="0"/>
    <x v="2"/>
    <x v="5"/>
    <x v="2178"/>
    <x v="4"/>
    <x v="2179"/>
    <x v="218"/>
    <x v="1771"/>
    <x v="184"/>
    <m/>
    <m/>
    <s v="Amazon"/>
    <s v="Amazon"/>
    <n v="27872.98"/>
    <n v="92327183.770000085"/>
    <n v="92327183.770000085"/>
    <s v="Giza"/>
  </r>
  <r>
    <x v="2180"/>
    <x v="4"/>
    <x v="0"/>
    <x v="4"/>
    <x v="2"/>
    <x v="1"/>
    <x v="2179"/>
    <x v="2"/>
    <x v="2180"/>
    <x v="338"/>
    <x v="1772"/>
    <x v="110"/>
    <m/>
    <m/>
    <s v="Amazon"/>
    <s v="Amazon"/>
    <n v="13290.4"/>
    <n v="92327183.770000085"/>
    <n v="92327183.770000085"/>
    <s v="Alexandria"/>
  </r>
  <r>
    <x v="2181"/>
    <x v="8"/>
    <x v="3"/>
    <x v="8"/>
    <x v="0"/>
    <x v="3"/>
    <x v="2180"/>
    <x v="4"/>
    <x v="2181"/>
    <x v="279"/>
    <x v="1773"/>
    <x v="335"/>
    <m/>
    <m/>
    <s v="sq"/>
    <s v="sq"/>
    <n v="3665.44"/>
    <n v="57542997.559999913"/>
    <n v="57542997.559999913"/>
    <s v="Dubai"/>
  </r>
  <r>
    <x v="2182"/>
    <x v="6"/>
    <x v="4"/>
    <x v="6"/>
    <x v="0"/>
    <x v="1"/>
    <x v="2181"/>
    <x v="1"/>
    <x v="2182"/>
    <x v="190"/>
    <x v="1774"/>
    <x v="140"/>
    <m/>
    <m/>
    <s v="sq"/>
    <s v="sq"/>
    <n v="13290.4"/>
    <n v="31420413.200000018"/>
    <n v="31420413.200000018"/>
    <s v="Alexandria"/>
  </r>
  <r>
    <x v="2183"/>
    <x v="2"/>
    <x v="2"/>
    <x v="2"/>
    <x v="1"/>
    <x v="4"/>
    <x v="2182"/>
    <x v="3"/>
    <x v="2183"/>
    <x v="50"/>
    <x v="1775"/>
    <x v="115"/>
    <m/>
    <m/>
    <s v="Jumia"/>
    <s v="Jum"/>
    <n v="99349.3"/>
    <n v="29200970.130000021"/>
    <n v="29200970.130000021"/>
    <s v="Riyadh"/>
  </r>
  <r>
    <x v="2184"/>
    <x v="9"/>
    <x v="1"/>
    <x v="9"/>
    <x v="2"/>
    <x v="5"/>
    <x v="2183"/>
    <x v="0"/>
    <x v="2184"/>
    <x v="281"/>
    <x v="1776"/>
    <x v="19"/>
    <m/>
    <m/>
    <s v="Amazon"/>
    <s v="Amazon"/>
    <n v="27872.98"/>
    <n v="91504159.730000004"/>
    <n v="91504159.730000004"/>
    <s v="Giza"/>
  </r>
  <r>
    <x v="2185"/>
    <x v="1"/>
    <x v="1"/>
    <x v="1"/>
    <x v="2"/>
    <x v="3"/>
    <x v="2184"/>
    <x v="4"/>
    <x v="2185"/>
    <x v="116"/>
    <x v="1777"/>
    <x v="260"/>
    <m/>
    <m/>
    <s v="Amazon"/>
    <s v="Amazon"/>
    <n v="3665.44"/>
    <n v="91504159.730000004"/>
    <n v="91504159.730000004"/>
    <s v="Dubai"/>
  </r>
  <r>
    <x v="2186"/>
    <x v="5"/>
    <x v="1"/>
    <x v="5"/>
    <x v="1"/>
    <x v="4"/>
    <x v="2185"/>
    <x v="4"/>
    <x v="2186"/>
    <x v="192"/>
    <x v="1778"/>
    <x v="68"/>
    <m/>
    <m/>
    <s v="Jumia"/>
    <s v="Jum"/>
    <n v="99349.3"/>
    <n v="91504159.730000004"/>
    <n v="91504159.730000004"/>
    <s v="Riyadh"/>
  </r>
  <r>
    <x v="2187"/>
    <x v="5"/>
    <x v="1"/>
    <x v="5"/>
    <x v="1"/>
    <x v="5"/>
    <x v="2186"/>
    <x v="1"/>
    <x v="2187"/>
    <x v="13"/>
    <x v="1779"/>
    <x v="30"/>
    <m/>
    <m/>
    <s v="Jumia"/>
    <s v="Jum"/>
    <n v="27872.98"/>
    <n v="91504159.730000004"/>
    <n v="91504159.730000004"/>
    <s v="Giza"/>
  </r>
  <r>
    <x v="2188"/>
    <x v="5"/>
    <x v="1"/>
    <x v="5"/>
    <x v="2"/>
    <x v="2"/>
    <x v="2187"/>
    <x v="4"/>
    <x v="2188"/>
    <x v="105"/>
    <x v="185"/>
    <x v="260"/>
    <m/>
    <m/>
    <s v="Amazon"/>
    <s v="Amazon"/>
    <n v="26648.76"/>
    <n v="91504159.730000004"/>
    <n v="91504159.730000004"/>
    <s v="Casablanca"/>
  </r>
  <r>
    <x v="2189"/>
    <x v="5"/>
    <x v="1"/>
    <x v="5"/>
    <x v="2"/>
    <x v="0"/>
    <x v="2188"/>
    <x v="2"/>
    <x v="2189"/>
    <x v="240"/>
    <x v="1780"/>
    <x v="35"/>
    <m/>
    <m/>
    <s v="Amazon"/>
    <s v="Amazon"/>
    <n v="16284.02"/>
    <n v="91504159.730000004"/>
    <n v="91504159.730000004"/>
    <s v="Cairo"/>
  </r>
  <r>
    <x v="2190"/>
    <x v="1"/>
    <x v="1"/>
    <x v="1"/>
    <x v="2"/>
    <x v="2"/>
    <x v="2189"/>
    <x v="0"/>
    <x v="2190"/>
    <x v="185"/>
    <x v="1513"/>
    <x v="174"/>
    <m/>
    <m/>
    <s v="Amazon"/>
    <s v="Amazon"/>
    <n v="26648.76"/>
    <n v="91504159.730000004"/>
    <n v="91504159.730000004"/>
    <s v="Casablanca"/>
  </r>
  <r>
    <x v="2191"/>
    <x v="5"/>
    <x v="1"/>
    <x v="5"/>
    <x v="0"/>
    <x v="2"/>
    <x v="2190"/>
    <x v="0"/>
    <x v="2191"/>
    <x v="231"/>
    <x v="1781"/>
    <x v="60"/>
    <m/>
    <m/>
    <s v="sq"/>
    <s v="sq"/>
    <n v="26648.76"/>
    <n v="91504159.730000004"/>
    <n v="91504159.730000004"/>
    <s v="Casablanca"/>
  </r>
  <r>
    <x v="2192"/>
    <x v="4"/>
    <x v="0"/>
    <x v="4"/>
    <x v="1"/>
    <x v="0"/>
    <x v="2191"/>
    <x v="0"/>
    <x v="2192"/>
    <x v="6"/>
    <x v="872"/>
    <x v="101"/>
    <m/>
    <m/>
    <s v="Jumia"/>
    <s v="Jum"/>
    <n v="16284.02"/>
    <n v="92327183.770000085"/>
    <n v="92327183.770000085"/>
    <s v="Cairo"/>
  </r>
  <r>
    <x v="2193"/>
    <x v="1"/>
    <x v="1"/>
    <x v="1"/>
    <x v="2"/>
    <x v="2"/>
    <x v="2192"/>
    <x v="2"/>
    <x v="2193"/>
    <x v="185"/>
    <x v="1782"/>
    <x v="192"/>
    <m/>
    <m/>
    <s v="Amazon"/>
    <s v="Amazon"/>
    <n v="26648.76"/>
    <n v="91504159.730000004"/>
    <n v="91504159.730000004"/>
    <s v="Casablanca"/>
  </r>
  <r>
    <x v="2194"/>
    <x v="7"/>
    <x v="0"/>
    <x v="7"/>
    <x v="1"/>
    <x v="1"/>
    <x v="2193"/>
    <x v="2"/>
    <x v="2194"/>
    <x v="43"/>
    <x v="1783"/>
    <x v="29"/>
    <m/>
    <m/>
    <s v="Jumia"/>
    <s v="Jum"/>
    <n v="13290.4"/>
    <n v="92327183.770000085"/>
    <n v="92327183.770000085"/>
    <s v="Alexandria"/>
  </r>
  <r>
    <x v="2195"/>
    <x v="7"/>
    <x v="0"/>
    <x v="7"/>
    <x v="2"/>
    <x v="2"/>
    <x v="2194"/>
    <x v="2"/>
    <x v="2195"/>
    <x v="298"/>
    <x v="1784"/>
    <x v="343"/>
    <m/>
    <m/>
    <s v="Amazon"/>
    <s v="Amazon"/>
    <n v="26648.76"/>
    <n v="92327183.770000085"/>
    <n v="92327183.770000085"/>
    <s v="Casablanca"/>
  </r>
  <r>
    <x v="2196"/>
    <x v="3"/>
    <x v="3"/>
    <x v="3"/>
    <x v="2"/>
    <x v="5"/>
    <x v="2195"/>
    <x v="0"/>
    <x v="2196"/>
    <x v="227"/>
    <x v="572"/>
    <x v="194"/>
    <m/>
    <m/>
    <s v="Amazon"/>
    <s v="Amazon"/>
    <n v="27872.98"/>
    <n v="57542997.559999913"/>
    <n v="57542997.559999913"/>
    <s v="Giza"/>
  </r>
  <r>
    <x v="2197"/>
    <x v="4"/>
    <x v="0"/>
    <x v="4"/>
    <x v="0"/>
    <x v="2"/>
    <x v="2196"/>
    <x v="2"/>
    <x v="2197"/>
    <x v="120"/>
    <x v="1785"/>
    <x v="219"/>
    <m/>
    <m/>
    <s v="sq"/>
    <s v="sq"/>
    <n v="26648.76"/>
    <n v="92327183.770000085"/>
    <n v="92327183.770000085"/>
    <s v="Casablanca"/>
  </r>
  <r>
    <x v="2198"/>
    <x v="5"/>
    <x v="1"/>
    <x v="5"/>
    <x v="0"/>
    <x v="4"/>
    <x v="2197"/>
    <x v="1"/>
    <x v="2198"/>
    <x v="64"/>
    <x v="683"/>
    <x v="214"/>
    <m/>
    <m/>
    <s v="sq"/>
    <s v="sq"/>
    <n v="99349.3"/>
    <n v="91504159.730000004"/>
    <n v="91504159.730000004"/>
    <s v="Riyadh"/>
  </r>
  <r>
    <x v="2199"/>
    <x v="1"/>
    <x v="1"/>
    <x v="1"/>
    <x v="1"/>
    <x v="0"/>
    <x v="2198"/>
    <x v="3"/>
    <x v="2199"/>
    <x v="70"/>
    <x v="1786"/>
    <x v="280"/>
    <m/>
    <m/>
    <s v="Jumia"/>
    <s v="Jum"/>
    <n v="16284.02"/>
    <n v="91504159.730000004"/>
    <n v="91504159.730000004"/>
    <s v="Cairo"/>
  </r>
  <r>
    <x v="2200"/>
    <x v="9"/>
    <x v="1"/>
    <x v="9"/>
    <x v="0"/>
    <x v="1"/>
    <x v="2199"/>
    <x v="3"/>
    <x v="2200"/>
    <x v="314"/>
    <x v="863"/>
    <x v="281"/>
    <m/>
    <m/>
    <s v="sq"/>
    <s v="sq"/>
    <n v="13290.4"/>
    <n v="91504159.730000004"/>
    <n v="91504159.730000004"/>
    <s v="Alexandria"/>
  </r>
  <r>
    <x v="2201"/>
    <x v="3"/>
    <x v="3"/>
    <x v="3"/>
    <x v="0"/>
    <x v="1"/>
    <x v="2200"/>
    <x v="3"/>
    <x v="2201"/>
    <x v="201"/>
    <x v="1787"/>
    <x v="13"/>
    <m/>
    <m/>
    <s v="sq"/>
    <s v="sq"/>
    <n v="13290.4"/>
    <n v="57542997.559999913"/>
    <n v="57542997.559999913"/>
    <s v="Alexandria"/>
  </r>
  <r>
    <x v="2202"/>
    <x v="3"/>
    <x v="3"/>
    <x v="3"/>
    <x v="2"/>
    <x v="3"/>
    <x v="2201"/>
    <x v="3"/>
    <x v="2202"/>
    <x v="332"/>
    <x v="1788"/>
    <x v="336"/>
    <m/>
    <m/>
    <s v="Amazon"/>
    <s v="Amazon"/>
    <n v="3665.44"/>
    <n v="57542997.559999913"/>
    <n v="57542997.559999913"/>
    <s v="Dubai"/>
  </r>
  <r>
    <x v="2203"/>
    <x v="8"/>
    <x v="3"/>
    <x v="8"/>
    <x v="1"/>
    <x v="5"/>
    <x v="2202"/>
    <x v="1"/>
    <x v="2203"/>
    <x v="64"/>
    <x v="1789"/>
    <x v="318"/>
    <m/>
    <m/>
    <s v="Jumia"/>
    <s v="Jum"/>
    <n v="27872.98"/>
    <n v="57542997.559999913"/>
    <n v="57542997.559999913"/>
    <s v="Giza"/>
  </r>
  <r>
    <x v="2204"/>
    <x v="1"/>
    <x v="1"/>
    <x v="1"/>
    <x v="1"/>
    <x v="2"/>
    <x v="2203"/>
    <x v="3"/>
    <x v="2204"/>
    <x v="29"/>
    <x v="354"/>
    <x v="304"/>
    <m/>
    <m/>
    <s v="Jumia"/>
    <s v="Jum"/>
    <n v="26648.76"/>
    <n v="91504159.730000004"/>
    <n v="91504159.730000004"/>
    <s v="Casablanca"/>
  </r>
  <r>
    <x v="2205"/>
    <x v="2"/>
    <x v="2"/>
    <x v="2"/>
    <x v="0"/>
    <x v="0"/>
    <x v="2204"/>
    <x v="1"/>
    <x v="2205"/>
    <x v="385"/>
    <x v="1432"/>
    <x v="73"/>
    <m/>
    <m/>
    <s v="sq"/>
    <s v="sq"/>
    <n v="16284.02"/>
    <n v="29200970.130000021"/>
    <n v="29200970.130000021"/>
    <s v="Cairo"/>
  </r>
  <r>
    <x v="2206"/>
    <x v="0"/>
    <x v="0"/>
    <x v="0"/>
    <x v="2"/>
    <x v="2"/>
    <x v="2205"/>
    <x v="2"/>
    <x v="2206"/>
    <x v="42"/>
    <x v="889"/>
    <x v="356"/>
    <m/>
    <m/>
    <s v="Amazon"/>
    <s v="Amazon"/>
    <n v="26648.76"/>
    <n v="92327183.770000085"/>
    <n v="92327183.770000085"/>
    <s v="Casablanca"/>
  </r>
  <r>
    <x v="2207"/>
    <x v="3"/>
    <x v="3"/>
    <x v="3"/>
    <x v="2"/>
    <x v="3"/>
    <x v="2206"/>
    <x v="4"/>
    <x v="2207"/>
    <x v="116"/>
    <x v="1790"/>
    <x v="245"/>
    <m/>
    <m/>
    <s v="Amazon"/>
    <s v="Amazon"/>
    <n v="3665.44"/>
    <n v="57542997.559999913"/>
    <n v="57542997.559999913"/>
    <s v="Dubai"/>
  </r>
  <r>
    <x v="2208"/>
    <x v="1"/>
    <x v="1"/>
    <x v="1"/>
    <x v="2"/>
    <x v="4"/>
    <x v="2207"/>
    <x v="1"/>
    <x v="2208"/>
    <x v="164"/>
    <x v="1791"/>
    <x v="289"/>
    <m/>
    <m/>
    <s v="Amazon"/>
    <s v="Amazon"/>
    <n v="99349.3"/>
    <n v="91504159.730000004"/>
    <n v="91504159.730000004"/>
    <s v="Riyadh"/>
  </r>
  <r>
    <x v="2209"/>
    <x v="3"/>
    <x v="3"/>
    <x v="3"/>
    <x v="0"/>
    <x v="0"/>
    <x v="2208"/>
    <x v="1"/>
    <x v="2209"/>
    <x v="176"/>
    <x v="1764"/>
    <x v="331"/>
    <m/>
    <m/>
    <s v="sq"/>
    <s v="sq"/>
    <n v="16284.02"/>
    <n v="57542997.559999913"/>
    <n v="57542997.559999913"/>
    <s v="Cairo"/>
  </r>
  <r>
    <x v="2210"/>
    <x v="1"/>
    <x v="1"/>
    <x v="1"/>
    <x v="1"/>
    <x v="5"/>
    <x v="2209"/>
    <x v="4"/>
    <x v="2210"/>
    <x v="124"/>
    <x v="614"/>
    <x v="219"/>
    <m/>
    <m/>
    <s v="Jumia"/>
    <s v="Jum"/>
    <n v="27872.98"/>
    <n v="91504159.730000004"/>
    <n v="91504159.730000004"/>
    <s v="Giza"/>
  </r>
  <r>
    <x v="2211"/>
    <x v="3"/>
    <x v="3"/>
    <x v="3"/>
    <x v="1"/>
    <x v="1"/>
    <x v="2210"/>
    <x v="4"/>
    <x v="2211"/>
    <x v="108"/>
    <x v="444"/>
    <x v="187"/>
    <m/>
    <m/>
    <s v="Jumia"/>
    <s v="Jum"/>
    <n v="13290.4"/>
    <n v="57542997.559999913"/>
    <n v="57542997.559999913"/>
    <s v="Alexandria"/>
  </r>
  <r>
    <x v="2212"/>
    <x v="7"/>
    <x v="0"/>
    <x v="7"/>
    <x v="1"/>
    <x v="3"/>
    <x v="2211"/>
    <x v="1"/>
    <x v="2212"/>
    <x v="354"/>
    <x v="1792"/>
    <x v="228"/>
    <m/>
    <m/>
    <s v="Jumia"/>
    <s v="Jum"/>
    <n v="3665.44"/>
    <n v="92327183.770000085"/>
    <n v="92327183.770000085"/>
    <s v="Dubai"/>
  </r>
  <r>
    <x v="2213"/>
    <x v="4"/>
    <x v="0"/>
    <x v="4"/>
    <x v="0"/>
    <x v="1"/>
    <x v="2212"/>
    <x v="4"/>
    <x v="2213"/>
    <x v="92"/>
    <x v="1793"/>
    <x v="26"/>
    <m/>
    <m/>
    <s v="sq"/>
    <s v="sq"/>
    <n v="13290.4"/>
    <n v="92327183.770000085"/>
    <n v="92327183.770000085"/>
    <s v="Alexandria"/>
  </r>
  <r>
    <x v="2214"/>
    <x v="0"/>
    <x v="0"/>
    <x v="0"/>
    <x v="0"/>
    <x v="2"/>
    <x v="2213"/>
    <x v="3"/>
    <x v="2214"/>
    <x v="371"/>
    <x v="344"/>
    <x v="48"/>
    <m/>
    <m/>
    <s v="sq"/>
    <s v="sq"/>
    <n v="26648.76"/>
    <n v="92327183.770000085"/>
    <n v="92327183.770000085"/>
    <s v="Casablanca"/>
  </r>
  <r>
    <x v="2215"/>
    <x v="7"/>
    <x v="0"/>
    <x v="7"/>
    <x v="2"/>
    <x v="3"/>
    <x v="2214"/>
    <x v="1"/>
    <x v="2215"/>
    <x v="360"/>
    <x v="1746"/>
    <x v="164"/>
    <m/>
    <m/>
    <s v="Amazon"/>
    <s v="Amazon"/>
    <n v="3665.44"/>
    <n v="92327183.770000085"/>
    <n v="92327183.770000085"/>
    <s v="Dubai"/>
  </r>
  <r>
    <x v="2216"/>
    <x v="1"/>
    <x v="1"/>
    <x v="1"/>
    <x v="1"/>
    <x v="1"/>
    <x v="2215"/>
    <x v="0"/>
    <x v="2216"/>
    <x v="393"/>
    <x v="623"/>
    <x v="331"/>
    <m/>
    <m/>
    <s v="Jumia"/>
    <s v="Jum"/>
    <n v="13290.4"/>
    <n v="91504159.730000004"/>
    <n v="91504159.730000004"/>
    <s v="Alexandria"/>
  </r>
  <r>
    <x v="2217"/>
    <x v="5"/>
    <x v="1"/>
    <x v="5"/>
    <x v="0"/>
    <x v="4"/>
    <x v="2216"/>
    <x v="4"/>
    <x v="2217"/>
    <x v="389"/>
    <x v="1355"/>
    <x v="45"/>
    <m/>
    <m/>
    <s v="sq"/>
    <s v="sq"/>
    <n v="99349.3"/>
    <n v="91504159.730000004"/>
    <n v="91504159.730000004"/>
    <s v="Riyadh"/>
  </r>
  <r>
    <x v="2218"/>
    <x v="3"/>
    <x v="3"/>
    <x v="3"/>
    <x v="0"/>
    <x v="3"/>
    <x v="2217"/>
    <x v="1"/>
    <x v="2218"/>
    <x v="312"/>
    <x v="1687"/>
    <x v="198"/>
    <m/>
    <m/>
    <s v="sq"/>
    <s v="sq"/>
    <n v="3665.44"/>
    <n v="57542997.559999913"/>
    <n v="57542997.559999913"/>
    <s v="Dubai"/>
  </r>
  <r>
    <x v="2219"/>
    <x v="4"/>
    <x v="0"/>
    <x v="4"/>
    <x v="1"/>
    <x v="1"/>
    <x v="2218"/>
    <x v="4"/>
    <x v="2219"/>
    <x v="323"/>
    <x v="1794"/>
    <x v="80"/>
    <m/>
    <m/>
    <s v="Jumia"/>
    <s v="Jum"/>
    <n v="13290.4"/>
    <n v="92327183.770000085"/>
    <n v="92327183.770000085"/>
    <s v="Alexandria"/>
  </r>
  <r>
    <x v="2220"/>
    <x v="6"/>
    <x v="4"/>
    <x v="6"/>
    <x v="1"/>
    <x v="4"/>
    <x v="2219"/>
    <x v="0"/>
    <x v="2220"/>
    <x v="132"/>
    <x v="1795"/>
    <x v="312"/>
    <m/>
    <m/>
    <s v="Jumia"/>
    <s v="Jum"/>
    <n v="99349.3"/>
    <n v="31420413.200000018"/>
    <n v="31420413.200000018"/>
    <s v="Riyadh"/>
  </r>
  <r>
    <x v="2221"/>
    <x v="3"/>
    <x v="3"/>
    <x v="3"/>
    <x v="2"/>
    <x v="1"/>
    <x v="2220"/>
    <x v="2"/>
    <x v="2221"/>
    <x v="103"/>
    <x v="288"/>
    <x v="264"/>
    <m/>
    <m/>
    <s v="Amazon"/>
    <s v="Amazon"/>
    <n v="13290.4"/>
    <n v="57542997.559999913"/>
    <n v="57542997.559999913"/>
    <s v="Alexandria"/>
  </r>
  <r>
    <x v="2222"/>
    <x v="5"/>
    <x v="1"/>
    <x v="5"/>
    <x v="1"/>
    <x v="2"/>
    <x v="2221"/>
    <x v="2"/>
    <x v="2222"/>
    <x v="115"/>
    <x v="1796"/>
    <x v="355"/>
    <m/>
    <m/>
    <s v="Jumia"/>
    <s v="Jum"/>
    <n v="26648.76"/>
    <n v="91504159.730000004"/>
    <n v="91504159.730000004"/>
    <s v="Casablanca"/>
  </r>
  <r>
    <x v="2223"/>
    <x v="6"/>
    <x v="4"/>
    <x v="6"/>
    <x v="1"/>
    <x v="5"/>
    <x v="2222"/>
    <x v="4"/>
    <x v="2223"/>
    <x v="341"/>
    <x v="1797"/>
    <x v="30"/>
    <m/>
    <m/>
    <s v="Jumia"/>
    <s v="Jum"/>
    <n v="27872.98"/>
    <n v="31420413.200000018"/>
    <n v="31420413.200000018"/>
    <s v="Giza"/>
  </r>
  <r>
    <x v="2224"/>
    <x v="9"/>
    <x v="1"/>
    <x v="9"/>
    <x v="1"/>
    <x v="2"/>
    <x v="2223"/>
    <x v="4"/>
    <x v="2224"/>
    <x v="105"/>
    <x v="1798"/>
    <x v="191"/>
    <m/>
    <m/>
    <s v="Jumia"/>
    <s v="Jum"/>
    <n v="26648.76"/>
    <n v="91504159.730000004"/>
    <n v="91504159.730000004"/>
    <s v="Casablanca"/>
  </r>
  <r>
    <x v="2225"/>
    <x v="5"/>
    <x v="1"/>
    <x v="5"/>
    <x v="2"/>
    <x v="3"/>
    <x v="2224"/>
    <x v="4"/>
    <x v="2225"/>
    <x v="263"/>
    <x v="388"/>
    <x v="251"/>
    <m/>
    <m/>
    <s v="Amazon"/>
    <s v="Amazon"/>
    <n v="3665.44"/>
    <n v="91504159.730000004"/>
    <n v="91504159.730000004"/>
    <s v="Dubai"/>
  </r>
  <r>
    <x v="2226"/>
    <x v="4"/>
    <x v="0"/>
    <x v="4"/>
    <x v="0"/>
    <x v="1"/>
    <x v="2225"/>
    <x v="2"/>
    <x v="2226"/>
    <x v="240"/>
    <x v="1799"/>
    <x v="227"/>
    <m/>
    <m/>
    <s v="sq"/>
    <s v="sq"/>
    <n v="13290.4"/>
    <n v="92327183.770000085"/>
    <n v="92327183.770000085"/>
    <s v="Alexandria"/>
  </r>
  <r>
    <x v="2227"/>
    <x v="5"/>
    <x v="1"/>
    <x v="5"/>
    <x v="0"/>
    <x v="3"/>
    <x v="2226"/>
    <x v="2"/>
    <x v="2227"/>
    <x v="108"/>
    <x v="1800"/>
    <x v="315"/>
    <m/>
    <m/>
    <s v="sq"/>
    <s v="sq"/>
    <n v="3665.44"/>
    <n v="91504159.730000004"/>
    <n v="91504159.730000004"/>
    <s v="Dubai"/>
  </r>
  <r>
    <x v="2228"/>
    <x v="8"/>
    <x v="3"/>
    <x v="8"/>
    <x v="1"/>
    <x v="2"/>
    <x v="2227"/>
    <x v="0"/>
    <x v="2228"/>
    <x v="160"/>
    <x v="1801"/>
    <x v="141"/>
    <m/>
    <m/>
    <s v="Jumia"/>
    <s v="Jum"/>
    <n v="26648.76"/>
    <n v="57542997.559999913"/>
    <n v="57542997.559999913"/>
    <s v="Casablanca"/>
  </r>
  <r>
    <x v="2229"/>
    <x v="8"/>
    <x v="3"/>
    <x v="8"/>
    <x v="0"/>
    <x v="2"/>
    <x v="2228"/>
    <x v="4"/>
    <x v="2229"/>
    <x v="105"/>
    <x v="1802"/>
    <x v="212"/>
    <m/>
    <m/>
    <s v="sq"/>
    <s v="sq"/>
    <n v="26648.76"/>
    <n v="57542997.559999913"/>
    <n v="57542997.559999913"/>
    <s v="Casablanca"/>
  </r>
  <r>
    <x v="2230"/>
    <x v="5"/>
    <x v="1"/>
    <x v="5"/>
    <x v="0"/>
    <x v="1"/>
    <x v="2229"/>
    <x v="1"/>
    <x v="2230"/>
    <x v="148"/>
    <x v="1648"/>
    <x v="21"/>
    <m/>
    <m/>
    <s v="sq"/>
    <s v="sq"/>
    <n v="13290.4"/>
    <n v="91504159.730000004"/>
    <n v="91504159.730000004"/>
    <s v="Alexandria"/>
  </r>
  <r>
    <x v="2231"/>
    <x v="7"/>
    <x v="0"/>
    <x v="7"/>
    <x v="0"/>
    <x v="2"/>
    <x v="2230"/>
    <x v="1"/>
    <x v="2231"/>
    <x v="362"/>
    <x v="1803"/>
    <x v="106"/>
    <m/>
    <m/>
    <s v="sq"/>
    <s v="sq"/>
    <n v="26648.76"/>
    <n v="92327183.770000085"/>
    <n v="92327183.770000085"/>
    <s v="Casablanca"/>
  </r>
  <r>
    <x v="2232"/>
    <x v="2"/>
    <x v="2"/>
    <x v="2"/>
    <x v="2"/>
    <x v="0"/>
    <x v="2231"/>
    <x v="1"/>
    <x v="2232"/>
    <x v="129"/>
    <x v="1748"/>
    <x v="117"/>
    <m/>
    <m/>
    <s v="Amazon"/>
    <s v="Amazon"/>
    <n v="16284.02"/>
    <n v="29200970.130000021"/>
    <n v="29200970.130000021"/>
    <s v="Cairo"/>
  </r>
  <r>
    <x v="2233"/>
    <x v="5"/>
    <x v="1"/>
    <x v="5"/>
    <x v="0"/>
    <x v="0"/>
    <x v="2232"/>
    <x v="3"/>
    <x v="2233"/>
    <x v="241"/>
    <x v="1804"/>
    <x v="49"/>
    <m/>
    <m/>
    <s v="sq"/>
    <s v="sq"/>
    <n v="16284.02"/>
    <n v="91504159.730000004"/>
    <n v="91504159.730000004"/>
    <s v="Cairo"/>
  </r>
  <r>
    <x v="2234"/>
    <x v="5"/>
    <x v="1"/>
    <x v="5"/>
    <x v="2"/>
    <x v="0"/>
    <x v="2233"/>
    <x v="4"/>
    <x v="2234"/>
    <x v="144"/>
    <x v="1769"/>
    <x v="38"/>
    <m/>
    <m/>
    <s v="Amazon"/>
    <s v="Amazon"/>
    <n v="16284.02"/>
    <n v="91504159.730000004"/>
    <n v="91504159.730000004"/>
    <s v="Cairo"/>
  </r>
  <r>
    <x v="2235"/>
    <x v="5"/>
    <x v="1"/>
    <x v="5"/>
    <x v="0"/>
    <x v="4"/>
    <x v="2234"/>
    <x v="3"/>
    <x v="2235"/>
    <x v="24"/>
    <x v="1289"/>
    <x v="302"/>
    <m/>
    <m/>
    <s v="sq"/>
    <s v="sq"/>
    <n v="99349.3"/>
    <n v="91504159.730000004"/>
    <n v="91504159.730000004"/>
    <s v="Riyadh"/>
  </r>
  <r>
    <x v="2236"/>
    <x v="1"/>
    <x v="1"/>
    <x v="1"/>
    <x v="0"/>
    <x v="2"/>
    <x v="2235"/>
    <x v="1"/>
    <x v="2236"/>
    <x v="374"/>
    <x v="1805"/>
    <x v="277"/>
    <m/>
    <m/>
    <s v="sq"/>
    <s v="sq"/>
    <n v="26648.76"/>
    <n v="91504159.730000004"/>
    <n v="91504159.730000004"/>
    <s v="Casablanca"/>
  </r>
  <r>
    <x v="2237"/>
    <x v="1"/>
    <x v="1"/>
    <x v="1"/>
    <x v="0"/>
    <x v="3"/>
    <x v="2236"/>
    <x v="1"/>
    <x v="2237"/>
    <x v="340"/>
    <x v="1806"/>
    <x v="281"/>
    <m/>
    <m/>
    <s v="sq"/>
    <s v="sq"/>
    <n v="3665.44"/>
    <n v="91504159.730000004"/>
    <n v="91504159.730000004"/>
    <s v="Dubai"/>
  </r>
  <r>
    <x v="2238"/>
    <x v="6"/>
    <x v="4"/>
    <x v="6"/>
    <x v="0"/>
    <x v="4"/>
    <x v="2237"/>
    <x v="2"/>
    <x v="2238"/>
    <x v="223"/>
    <x v="1807"/>
    <x v="85"/>
    <m/>
    <m/>
    <s v="sq"/>
    <s v="sq"/>
    <n v="99349.3"/>
    <n v="31420413.200000018"/>
    <n v="31420413.200000018"/>
    <s v="Riyadh"/>
  </r>
  <r>
    <x v="2239"/>
    <x v="1"/>
    <x v="1"/>
    <x v="1"/>
    <x v="0"/>
    <x v="0"/>
    <x v="2238"/>
    <x v="0"/>
    <x v="2239"/>
    <x v="14"/>
    <x v="1808"/>
    <x v="310"/>
    <m/>
    <m/>
    <s v="sq"/>
    <s v="sq"/>
    <n v="16284.02"/>
    <n v="91504159.730000004"/>
    <n v="91504159.730000004"/>
    <s v="Cairo"/>
  </r>
  <r>
    <x v="2240"/>
    <x v="8"/>
    <x v="3"/>
    <x v="8"/>
    <x v="1"/>
    <x v="2"/>
    <x v="2239"/>
    <x v="0"/>
    <x v="2240"/>
    <x v="332"/>
    <x v="1809"/>
    <x v="338"/>
    <m/>
    <m/>
    <s v="Jumia"/>
    <s v="Jum"/>
    <n v="26648.76"/>
    <n v="57542997.559999913"/>
    <n v="57542997.559999913"/>
    <s v="Casablanca"/>
  </r>
  <r>
    <x v="2241"/>
    <x v="2"/>
    <x v="2"/>
    <x v="2"/>
    <x v="0"/>
    <x v="3"/>
    <x v="2240"/>
    <x v="2"/>
    <x v="2241"/>
    <x v="67"/>
    <x v="1810"/>
    <x v="301"/>
    <m/>
    <m/>
    <s v="sq"/>
    <s v="sq"/>
    <n v="3665.44"/>
    <n v="29200970.130000021"/>
    <n v="29200970.130000021"/>
    <s v="Dubai"/>
  </r>
  <r>
    <x v="2242"/>
    <x v="0"/>
    <x v="0"/>
    <x v="0"/>
    <x v="2"/>
    <x v="5"/>
    <x v="2241"/>
    <x v="3"/>
    <x v="2242"/>
    <x v="53"/>
    <x v="1811"/>
    <x v="55"/>
    <m/>
    <m/>
    <s v="Amazon"/>
    <s v="Amazon"/>
    <n v="27872.98"/>
    <n v="92327183.770000085"/>
    <n v="92327183.770000085"/>
    <s v="Giza"/>
  </r>
  <r>
    <x v="2243"/>
    <x v="3"/>
    <x v="3"/>
    <x v="3"/>
    <x v="0"/>
    <x v="0"/>
    <x v="2242"/>
    <x v="3"/>
    <x v="2243"/>
    <x v="194"/>
    <x v="1437"/>
    <x v="20"/>
    <m/>
    <m/>
    <s v="sq"/>
    <s v="sq"/>
    <n v="16284.02"/>
    <n v="57542997.559999913"/>
    <n v="57542997.559999913"/>
    <s v="Cairo"/>
  </r>
  <r>
    <x v="2244"/>
    <x v="4"/>
    <x v="0"/>
    <x v="4"/>
    <x v="0"/>
    <x v="5"/>
    <x v="2243"/>
    <x v="4"/>
    <x v="2244"/>
    <x v="263"/>
    <x v="1008"/>
    <x v="291"/>
    <m/>
    <m/>
    <s v="sq"/>
    <s v="sq"/>
    <n v="27872.98"/>
    <n v="92327183.770000085"/>
    <n v="92327183.770000085"/>
    <s v="Giza"/>
  </r>
  <r>
    <x v="2245"/>
    <x v="7"/>
    <x v="0"/>
    <x v="7"/>
    <x v="1"/>
    <x v="2"/>
    <x v="2244"/>
    <x v="3"/>
    <x v="2245"/>
    <x v="328"/>
    <x v="1812"/>
    <x v="174"/>
    <m/>
    <m/>
    <s v="Jumia"/>
    <s v="Jum"/>
    <n v="26648.76"/>
    <n v="92327183.770000085"/>
    <n v="92327183.770000085"/>
    <s v="Casablanca"/>
  </r>
  <r>
    <x v="2246"/>
    <x v="4"/>
    <x v="0"/>
    <x v="4"/>
    <x v="2"/>
    <x v="0"/>
    <x v="2245"/>
    <x v="3"/>
    <x v="2246"/>
    <x v="140"/>
    <x v="1813"/>
    <x v="192"/>
    <m/>
    <m/>
    <s v="Amazon"/>
    <s v="Amazon"/>
    <n v="16284.02"/>
    <n v="92327183.770000085"/>
    <n v="92327183.770000085"/>
    <s v="Cairo"/>
  </r>
  <r>
    <x v="2247"/>
    <x v="9"/>
    <x v="1"/>
    <x v="9"/>
    <x v="2"/>
    <x v="1"/>
    <x v="2246"/>
    <x v="4"/>
    <x v="2247"/>
    <x v="327"/>
    <x v="1814"/>
    <x v="266"/>
    <m/>
    <m/>
    <s v="Amazon"/>
    <s v="Amazon"/>
    <n v="13290.4"/>
    <n v="91504159.730000004"/>
    <n v="91504159.730000004"/>
    <s v="Alexandria"/>
  </r>
  <r>
    <x v="2248"/>
    <x v="9"/>
    <x v="1"/>
    <x v="9"/>
    <x v="2"/>
    <x v="2"/>
    <x v="2247"/>
    <x v="0"/>
    <x v="2248"/>
    <x v="91"/>
    <x v="1815"/>
    <x v="208"/>
    <m/>
    <m/>
    <s v="Amazon"/>
    <s v="Amazon"/>
    <n v="26648.76"/>
    <n v="91504159.730000004"/>
    <n v="91504159.730000004"/>
    <s v="Casablanca"/>
  </r>
  <r>
    <x v="2249"/>
    <x v="2"/>
    <x v="2"/>
    <x v="2"/>
    <x v="1"/>
    <x v="2"/>
    <x v="2248"/>
    <x v="1"/>
    <x v="2249"/>
    <x v="209"/>
    <x v="1816"/>
    <x v="163"/>
    <m/>
    <m/>
    <s v="Jumia"/>
    <s v="Jum"/>
    <n v="26648.76"/>
    <n v="29200970.130000021"/>
    <n v="29200970.130000021"/>
    <s v="Casablanca"/>
  </r>
  <r>
    <x v="2250"/>
    <x v="4"/>
    <x v="0"/>
    <x v="4"/>
    <x v="1"/>
    <x v="3"/>
    <x v="2249"/>
    <x v="3"/>
    <x v="2250"/>
    <x v="5"/>
    <x v="1817"/>
    <x v="73"/>
    <m/>
    <m/>
    <s v="Jumia"/>
    <s v="Jum"/>
    <n v="3665.44"/>
    <n v="92327183.770000085"/>
    <n v="92327183.770000085"/>
    <s v="Dubai"/>
  </r>
  <r>
    <x v="2251"/>
    <x v="6"/>
    <x v="4"/>
    <x v="6"/>
    <x v="1"/>
    <x v="4"/>
    <x v="2250"/>
    <x v="3"/>
    <x v="2251"/>
    <x v="396"/>
    <x v="1818"/>
    <x v="188"/>
    <m/>
    <m/>
    <s v="Jumia"/>
    <s v="Jum"/>
    <n v="99349.3"/>
    <n v="31420413.200000018"/>
    <n v="31420413.200000018"/>
    <s v="Riyadh"/>
  </r>
  <r>
    <x v="2252"/>
    <x v="6"/>
    <x v="4"/>
    <x v="6"/>
    <x v="1"/>
    <x v="2"/>
    <x v="2251"/>
    <x v="4"/>
    <x v="2252"/>
    <x v="120"/>
    <x v="1819"/>
    <x v="203"/>
    <m/>
    <m/>
    <s v="Jumia"/>
    <s v="Jum"/>
    <n v="26648.76"/>
    <n v="31420413.200000018"/>
    <n v="31420413.200000018"/>
    <s v="Casablanca"/>
  </r>
  <r>
    <x v="2253"/>
    <x v="5"/>
    <x v="1"/>
    <x v="5"/>
    <x v="2"/>
    <x v="3"/>
    <x v="2252"/>
    <x v="1"/>
    <x v="2253"/>
    <x v="352"/>
    <x v="1820"/>
    <x v="109"/>
    <m/>
    <m/>
    <s v="Amazon"/>
    <s v="Amazon"/>
    <n v="3665.44"/>
    <n v="91504159.730000004"/>
    <n v="91504159.730000004"/>
    <s v="Dubai"/>
  </r>
  <r>
    <x v="2254"/>
    <x v="1"/>
    <x v="1"/>
    <x v="1"/>
    <x v="1"/>
    <x v="3"/>
    <x v="2253"/>
    <x v="0"/>
    <x v="2254"/>
    <x v="316"/>
    <x v="913"/>
    <x v="49"/>
    <m/>
    <m/>
    <s v="Jumia"/>
    <s v="Jum"/>
    <n v="3665.44"/>
    <n v="91504159.730000004"/>
    <n v="91504159.730000004"/>
    <s v="Dubai"/>
  </r>
  <r>
    <x v="2255"/>
    <x v="1"/>
    <x v="1"/>
    <x v="1"/>
    <x v="1"/>
    <x v="2"/>
    <x v="2254"/>
    <x v="1"/>
    <x v="2255"/>
    <x v="355"/>
    <x v="1821"/>
    <x v="68"/>
    <m/>
    <m/>
    <s v="Jumia"/>
    <s v="Jum"/>
    <n v="26648.76"/>
    <n v="91504159.730000004"/>
    <n v="91504159.730000004"/>
    <s v="Casablanca"/>
  </r>
  <r>
    <x v="2256"/>
    <x v="0"/>
    <x v="0"/>
    <x v="0"/>
    <x v="2"/>
    <x v="2"/>
    <x v="2255"/>
    <x v="4"/>
    <x v="2256"/>
    <x v="304"/>
    <x v="1437"/>
    <x v="15"/>
    <m/>
    <m/>
    <s v="Amazon"/>
    <s v="Amazon"/>
    <n v="26648.76"/>
    <n v="92327183.770000085"/>
    <n v="92327183.770000085"/>
    <s v="Casablanca"/>
  </r>
  <r>
    <x v="2257"/>
    <x v="1"/>
    <x v="1"/>
    <x v="1"/>
    <x v="1"/>
    <x v="0"/>
    <x v="2256"/>
    <x v="3"/>
    <x v="2257"/>
    <x v="258"/>
    <x v="1822"/>
    <x v="354"/>
    <m/>
    <m/>
    <s v="Jumia"/>
    <s v="Jum"/>
    <n v="16284.02"/>
    <n v="91504159.730000004"/>
    <n v="91504159.730000004"/>
    <s v="Cairo"/>
  </r>
  <r>
    <x v="2258"/>
    <x v="2"/>
    <x v="2"/>
    <x v="2"/>
    <x v="0"/>
    <x v="4"/>
    <x v="2257"/>
    <x v="3"/>
    <x v="2258"/>
    <x v="327"/>
    <x v="320"/>
    <x v="120"/>
    <m/>
    <m/>
    <s v="sq"/>
    <s v="sq"/>
    <n v="99349.3"/>
    <n v="29200970.130000021"/>
    <n v="29200970.130000021"/>
    <s v="Riyadh"/>
  </r>
  <r>
    <x v="2259"/>
    <x v="8"/>
    <x v="3"/>
    <x v="8"/>
    <x v="0"/>
    <x v="3"/>
    <x v="2258"/>
    <x v="4"/>
    <x v="2259"/>
    <x v="349"/>
    <x v="1823"/>
    <x v="123"/>
    <m/>
    <m/>
    <s v="sq"/>
    <s v="sq"/>
    <n v="3665.44"/>
    <n v="57542997.559999913"/>
    <n v="57542997.559999913"/>
    <s v="Dubai"/>
  </r>
  <r>
    <x v="2260"/>
    <x v="1"/>
    <x v="1"/>
    <x v="1"/>
    <x v="0"/>
    <x v="1"/>
    <x v="2259"/>
    <x v="3"/>
    <x v="2260"/>
    <x v="261"/>
    <x v="1824"/>
    <x v="81"/>
    <m/>
    <m/>
    <s v="sq"/>
    <s v="sq"/>
    <n v="13290.4"/>
    <n v="91504159.730000004"/>
    <n v="91504159.730000004"/>
    <s v="Alexandria"/>
  </r>
  <r>
    <x v="2261"/>
    <x v="4"/>
    <x v="0"/>
    <x v="4"/>
    <x v="0"/>
    <x v="0"/>
    <x v="2260"/>
    <x v="4"/>
    <x v="2261"/>
    <x v="377"/>
    <x v="1825"/>
    <x v="274"/>
    <m/>
    <m/>
    <s v="sq"/>
    <s v="sq"/>
    <n v="16284.02"/>
    <n v="92327183.770000085"/>
    <n v="92327183.770000085"/>
    <s v="Cairo"/>
  </r>
  <r>
    <x v="2262"/>
    <x v="7"/>
    <x v="0"/>
    <x v="7"/>
    <x v="1"/>
    <x v="5"/>
    <x v="2261"/>
    <x v="2"/>
    <x v="2262"/>
    <x v="247"/>
    <x v="1826"/>
    <x v="126"/>
    <m/>
    <m/>
    <s v="Jumia"/>
    <s v="Jum"/>
    <n v="27872.98"/>
    <n v="92327183.770000085"/>
    <n v="92327183.770000085"/>
    <s v="Giza"/>
  </r>
  <r>
    <x v="2263"/>
    <x v="9"/>
    <x v="1"/>
    <x v="9"/>
    <x v="0"/>
    <x v="5"/>
    <x v="2262"/>
    <x v="2"/>
    <x v="2263"/>
    <x v="68"/>
    <x v="1827"/>
    <x v="352"/>
    <m/>
    <m/>
    <s v="sq"/>
    <s v="sq"/>
    <n v="27872.98"/>
    <n v="91504159.730000004"/>
    <n v="91504159.730000004"/>
    <s v="Giza"/>
  </r>
  <r>
    <x v="2264"/>
    <x v="3"/>
    <x v="3"/>
    <x v="3"/>
    <x v="2"/>
    <x v="3"/>
    <x v="2263"/>
    <x v="4"/>
    <x v="2264"/>
    <x v="361"/>
    <x v="676"/>
    <x v="344"/>
    <m/>
    <m/>
    <s v="Amazon"/>
    <s v="Amazon"/>
    <n v="3665.44"/>
    <n v="57542997.559999913"/>
    <n v="57542997.559999913"/>
    <s v="Dubai"/>
  </r>
  <r>
    <x v="2265"/>
    <x v="9"/>
    <x v="1"/>
    <x v="9"/>
    <x v="0"/>
    <x v="5"/>
    <x v="2264"/>
    <x v="0"/>
    <x v="2265"/>
    <x v="369"/>
    <x v="1828"/>
    <x v="7"/>
    <m/>
    <m/>
    <s v="sq"/>
    <s v="sq"/>
    <n v="27872.98"/>
    <n v="91504159.730000004"/>
    <n v="91504159.730000004"/>
    <s v="Giza"/>
  </r>
  <r>
    <x v="2266"/>
    <x v="5"/>
    <x v="1"/>
    <x v="5"/>
    <x v="0"/>
    <x v="4"/>
    <x v="2265"/>
    <x v="4"/>
    <x v="2266"/>
    <x v="171"/>
    <x v="1829"/>
    <x v="147"/>
    <m/>
    <m/>
    <s v="sq"/>
    <s v="sq"/>
    <n v="99349.3"/>
    <n v="91504159.730000004"/>
    <n v="91504159.730000004"/>
    <s v="Riyadh"/>
  </r>
  <r>
    <x v="2267"/>
    <x v="3"/>
    <x v="3"/>
    <x v="3"/>
    <x v="0"/>
    <x v="2"/>
    <x v="2266"/>
    <x v="3"/>
    <x v="2267"/>
    <x v="41"/>
    <x v="1830"/>
    <x v="99"/>
    <m/>
    <m/>
    <s v="sq"/>
    <s v="sq"/>
    <n v="26648.76"/>
    <n v="57542997.559999913"/>
    <n v="57542997.559999913"/>
    <s v="Casablanca"/>
  </r>
  <r>
    <x v="2268"/>
    <x v="2"/>
    <x v="2"/>
    <x v="2"/>
    <x v="0"/>
    <x v="0"/>
    <x v="2267"/>
    <x v="4"/>
    <x v="2268"/>
    <x v="321"/>
    <x v="1831"/>
    <x v="139"/>
    <m/>
    <m/>
    <s v="sq"/>
    <s v="sq"/>
    <n v="16284.02"/>
    <n v="29200970.130000021"/>
    <n v="29200970.130000021"/>
    <s v="Cairo"/>
  </r>
  <r>
    <x v="2269"/>
    <x v="3"/>
    <x v="3"/>
    <x v="3"/>
    <x v="1"/>
    <x v="1"/>
    <x v="2268"/>
    <x v="4"/>
    <x v="2269"/>
    <x v="301"/>
    <x v="1832"/>
    <x v="166"/>
    <m/>
    <m/>
    <s v="Jumia"/>
    <s v="Jum"/>
    <n v="13290.4"/>
    <n v="57542997.559999913"/>
    <n v="57542997.559999913"/>
    <s v="Alexandria"/>
  </r>
  <r>
    <x v="2270"/>
    <x v="8"/>
    <x v="3"/>
    <x v="8"/>
    <x v="0"/>
    <x v="4"/>
    <x v="2269"/>
    <x v="0"/>
    <x v="2270"/>
    <x v="1"/>
    <x v="1833"/>
    <x v="275"/>
    <m/>
    <m/>
    <s v="sq"/>
    <s v="sq"/>
    <n v="99349.3"/>
    <n v="57542997.559999913"/>
    <n v="57542997.559999913"/>
    <s v="Riyadh"/>
  </r>
  <r>
    <x v="2271"/>
    <x v="0"/>
    <x v="0"/>
    <x v="0"/>
    <x v="2"/>
    <x v="3"/>
    <x v="2270"/>
    <x v="3"/>
    <x v="2271"/>
    <x v="93"/>
    <x v="1834"/>
    <x v="193"/>
    <m/>
    <m/>
    <s v="Amazon"/>
    <s v="Amazon"/>
    <n v="3665.44"/>
    <n v="92327183.770000085"/>
    <n v="92327183.770000085"/>
    <s v="Dubai"/>
  </r>
  <r>
    <x v="2272"/>
    <x v="9"/>
    <x v="1"/>
    <x v="9"/>
    <x v="2"/>
    <x v="5"/>
    <x v="2271"/>
    <x v="4"/>
    <x v="2272"/>
    <x v="50"/>
    <x v="1113"/>
    <x v="344"/>
    <m/>
    <m/>
    <s v="Amazon"/>
    <s v="Amazon"/>
    <n v="27872.98"/>
    <n v="91504159.730000004"/>
    <n v="91504159.730000004"/>
    <s v="Giza"/>
  </r>
  <r>
    <x v="2273"/>
    <x v="1"/>
    <x v="1"/>
    <x v="1"/>
    <x v="1"/>
    <x v="4"/>
    <x v="2272"/>
    <x v="3"/>
    <x v="2273"/>
    <x v="41"/>
    <x v="216"/>
    <x v="38"/>
    <m/>
    <m/>
    <s v="Jumia"/>
    <s v="Jum"/>
    <n v="99349.3"/>
    <n v="91504159.730000004"/>
    <n v="91504159.730000004"/>
    <s v="Riyadh"/>
  </r>
  <r>
    <x v="2274"/>
    <x v="9"/>
    <x v="1"/>
    <x v="9"/>
    <x v="2"/>
    <x v="2"/>
    <x v="2273"/>
    <x v="4"/>
    <x v="2274"/>
    <x v="156"/>
    <x v="1835"/>
    <x v="351"/>
    <m/>
    <m/>
    <s v="Amazon"/>
    <s v="Amazon"/>
    <n v="26648.76"/>
    <n v="91504159.730000004"/>
    <n v="91504159.730000004"/>
    <s v="Casablanca"/>
  </r>
  <r>
    <x v="2275"/>
    <x v="6"/>
    <x v="4"/>
    <x v="6"/>
    <x v="0"/>
    <x v="0"/>
    <x v="2274"/>
    <x v="3"/>
    <x v="2275"/>
    <x v="197"/>
    <x v="1836"/>
    <x v="338"/>
    <m/>
    <m/>
    <s v="sq"/>
    <s v="sq"/>
    <n v="16284.02"/>
    <n v="31420413.200000018"/>
    <n v="31420413.200000018"/>
    <s v="Cairo"/>
  </r>
  <r>
    <x v="2276"/>
    <x v="4"/>
    <x v="0"/>
    <x v="4"/>
    <x v="2"/>
    <x v="4"/>
    <x v="2275"/>
    <x v="3"/>
    <x v="2276"/>
    <x v="11"/>
    <x v="1837"/>
    <x v="311"/>
    <m/>
    <m/>
    <s v="Amazon"/>
    <s v="Amazon"/>
    <n v="99349.3"/>
    <n v="92327183.770000085"/>
    <n v="92327183.770000085"/>
    <s v="Riyadh"/>
  </r>
  <r>
    <x v="2277"/>
    <x v="4"/>
    <x v="0"/>
    <x v="4"/>
    <x v="2"/>
    <x v="3"/>
    <x v="2276"/>
    <x v="2"/>
    <x v="2277"/>
    <x v="383"/>
    <x v="1838"/>
    <x v="282"/>
    <m/>
    <m/>
    <s v="Amazon"/>
    <s v="Amazon"/>
    <n v="3665.44"/>
    <n v="92327183.770000085"/>
    <n v="92327183.770000085"/>
    <s v="Dubai"/>
  </r>
  <r>
    <x v="2278"/>
    <x v="1"/>
    <x v="1"/>
    <x v="1"/>
    <x v="1"/>
    <x v="4"/>
    <x v="2277"/>
    <x v="4"/>
    <x v="2278"/>
    <x v="254"/>
    <x v="1839"/>
    <x v="76"/>
    <m/>
    <m/>
    <s v="Jumia"/>
    <s v="Jum"/>
    <n v="99349.3"/>
    <n v="91504159.730000004"/>
    <n v="91504159.730000004"/>
    <s v="Riyadh"/>
  </r>
  <r>
    <x v="2279"/>
    <x v="5"/>
    <x v="1"/>
    <x v="5"/>
    <x v="2"/>
    <x v="3"/>
    <x v="2278"/>
    <x v="2"/>
    <x v="2279"/>
    <x v="398"/>
    <x v="1216"/>
    <x v="190"/>
    <m/>
    <m/>
    <s v="Amazon"/>
    <s v="Amazon"/>
    <n v="3665.44"/>
    <n v="91504159.730000004"/>
    <n v="91504159.730000004"/>
    <s v="Dubai"/>
  </r>
  <r>
    <x v="2280"/>
    <x v="3"/>
    <x v="3"/>
    <x v="3"/>
    <x v="2"/>
    <x v="5"/>
    <x v="2279"/>
    <x v="2"/>
    <x v="2280"/>
    <x v="204"/>
    <x v="1840"/>
    <x v="290"/>
    <m/>
    <m/>
    <s v="Amazon"/>
    <s v="Amazon"/>
    <n v="27872.98"/>
    <n v="57542997.559999913"/>
    <n v="57542997.559999913"/>
    <s v="Giza"/>
  </r>
  <r>
    <x v="2281"/>
    <x v="6"/>
    <x v="4"/>
    <x v="6"/>
    <x v="1"/>
    <x v="0"/>
    <x v="2280"/>
    <x v="0"/>
    <x v="2281"/>
    <x v="190"/>
    <x v="1841"/>
    <x v="346"/>
    <m/>
    <m/>
    <s v="Jumia"/>
    <s v="Jum"/>
    <n v="16284.02"/>
    <n v="31420413.200000018"/>
    <n v="31420413.200000018"/>
    <s v="Cairo"/>
  </r>
  <r>
    <x v="2282"/>
    <x v="7"/>
    <x v="0"/>
    <x v="7"/>
    <x v="1"/>
    <x v="5"/>
    <x v="2281"/>
    <x v="4"/>
    <x v="2282"/>
    <x v="65"/>
    <x v="1842"/>
    <x v="210"/>
    <m/>
    <m/>
    <s v="Jumia"/>
    <s v="Jum"/>
    <n v="27872.98"/>
    <n v="92327183.770000085"/>
    <n v="92327183.770000085"/>
    <s v="Giza"/>
  </r>
  <r>
    <x v="2283"/>
    <x v="8"/>
    <x v="3"/>
    <x v="8"/>
    <x v="1"/>
    <x v="1"/>
    <x v="2282"/>
    <x v="1"/>
    <x v="2283"/>
    <x v="315"/>
    <x v="1843"/>
    <x v="319"/>
    <m/>
    <m/>
    <s v="Jumia"/>
    <s v="Jum"/>
    <n v="13290.4"/>
    <n v="57542997.559999913"/>
    <n v="57542997.559999913"/>
    <s v="Alexandria"/>
  </r>
  <r>
    <x v="2284"/>
    <x v="1"/>
    <x v="1"/>
    <x v="1"/>
    <x v="0"/>
    <x v="5"/>
    <x v="2283"/>
    <x v="4"/>
    <x v="2284"/>
    <x v="34"/>
    <x v="1531"/>
    <x v="295"/>
    <m/>
    <m/>
    <s v="sq"/>
    <s v="sq"/>
    <n v="27872.98"/>
    <n v="91504159.730000004"/>
    <n v="91504159.730000004"/>
    <s v="Giza"/>
  </r>
  <r>
    <x v="2285"/>
    <x v="0"/>
    <x v="0"/>
    <x v="0"/>
    <x v="2"/>
    <x v="4"/>
    <x v="2284"/>
    <x v="2"/>
    <x v="2285"/>
    <x v="263"/>
    <x v="1844"/>
    <x v="338"/>
    <m/>
    <m/>
    <s v="Amazon"/>
    <s v="Amazon"/>
    <n v="99349.3"/>
    <n v="92327183.770000085"/>
    <n v="92327183.770000085"/>
    <s v="Riyadh"/>
  </r>
  <r>
    <x v="2286"/>
    <x v="0"/>
    <x v="0"/>
    <x v="0"/>
    <x v="1"/>
    <x v="4"/>
    <x v="2285"/>
    <x v="3"/>
    <x v="2286"/>
    <x v="114"/>
    <x v="1845"/>
    <x v="347"/>
    <m/>
    <m/>
    <s v="Jumia"/>
    <s v="Jum"/>
    <n v="99349.3"/>
    <n v="92327183.770000085"/>
    <n v="92327183.770000085"/>
    <s v="Riyadh"/>
  </r>
  <r>
    <x v="2287"/>
    <x v="7"/>
    <x v="0"/>
    <x v="7"/>
    <x v="0"/>
    <x v="1"/>
    <x v="2286"/>
    <x v="0"/>
    <x v="2287"/>
    <x v="95"/>
    <x v="1846"/>
    <x v="37"/>
    <m/>
    <m/>
    <s v="sq"/>
    <s v="sq"/>
    <n v="13290.4"/>
    <n v="92327183.770000085"/>
    <n v="92327183.770000085"/>
    <s v="Alexandria"/>
  </r>
  <r>
    <x v="2288"/>
    <x v="7"/>
    <x v="0"/>
    <x v="7"/>
    <x v="2"/>
    <x v="1"/>
    <x v="2287"/>
    <x v="4"/>
    <x v="2288"/>
    <x v="48"/>
    <x v="1847"/>
    <x v="213"/>
    <m/>
    <m/>
    <s v="Amazon"/>
    <s v="Amazon"/>
    <n v="13290.4"/>
    <n v="92327183.770000085"/>
    <n v="92327183.770000085"/>
    <s v="Alexandria"/>
  </r>
  <r>
    <x v="2289"/>
    <x v="6"/>
    <x v="4"/>
    <x v="6"/>
    <x v="0"/>
    <x v="4"/>
    <x v="2288"/>
    <x v="1"/>
    <x v="2289"/>
    <x v="14"/>
    <x v="1848"/>
    <x v="348"/>
    <m/>
    <m/>
    <s v="sq"/>
    <s v="sq"/>
    <n v="99349.3"/>
    <n v="31420413.200000018"/>
    <n v="31420413.200000018"/>
    <s v="Riyadh"/>
  </r>
  <r>
    <x v="2290"/>
    <x v="3"/>
    <x v="3"/>
    <x v="3"/>
    <x v="1"/>
    <x v="5"/>
    <x v="2289"/>
    <x v="0"/>
    <x v="2290"/>
    <x v="295"/>
    <x v="135"/>
    <x v="17"/>
    <m/>
    <m/>
    <s v="Jumia"/>
    <s v="Jum"/>
    <n v="27872.98"/>
    <n v="57542997.559999913"/>
    <n v="57542997.559999913"/>
    <s v="Giza"/>
  </r>
  <r>
    <x v="2291"/>
    <x v="1"/>
    <x v="1"/>
    <x v="1"/>
    <x v="1"/>
    <x v="0"/>
    <x v="2290"/>
    <x v="1"/>
    <x v="2291"/>
    <x v="357"/>
    <x v="1849"/>
    <x v="335"/>
    <m/>
    <m/>
    <s v="Jumia"/>
    <s v="Jum"/>
    <n v="16284.02"/>
    <n v="91504159.730000004"/>
    <n v="91504159.730000004"/>
    <s v="Cairo"/>
  </r>
  <r>
    <x v="2292"/>
    <x v="1"/>
    <x v="1"/>
    <x v="1"/>
    <x v="2"/>
    <x v="2"/>
    <x v="2291"/>
    <x v="4"/>
    <x v="2292"/>
    <x v="390"/>
    <x v="1850"/>
    <x v="43"/>
    <m/>
    <m/>
    <s v="Amazon"/>
    <s v="Amazon"/>
    <n v="26648.76"/>
    <n v="91504159.730000004"/>
    <n v="91504159.730000004"/>
    <s v="Casablanca"/>
  </r>
  <r>
    <x v="2293"/>
    <x v="2"/>
    <x v="2"/>
    <x v="2"/>
    <x v="1"/>
    <x v="1"/>
    <x v="2292"/>
    <x v="0"/>
    <x v="2293"/>
    <x v="333"/>
    <x v="528"/>
    <x v="113"/>
    <m/>
    <m/>
    <s v="Jumia"/>
    <s v="Jum"/>
    <n v="13290.4"/>
    <n v="29200970.130000021"/>
    <n v="29200970.130000021"/>
    <s v="Alexandria"/>
  </r>
  <r>
    <x v="2294"/>
    <x v="0"/>
    <x v="0"/>
    <x v="0"/>
    <x v="1"/>
    <x v="5"/>
    <x v="2293"/>
    <x v="2"/>
    <x v="2294"/>
    <x v="132"/>
    <x v="770"/>
    <x v="207"/>
    <m/>
    <m/>
    <s v="Jumia"/>
    <s v="Jum"/>
    <n v="27872.98"/>
    <n v="92327183.770000085"/>
    <n v="92327183.770000085"/>
    <s v="Giza"/>
  </r>
  <r>
    <x v="2295"/>
    <x v="8"/>
    <x v="3"/>
    <x v="8"/>
    <x v="1"/>
    <x v="1"/>
    <x v="2294"/>
    <x v="0"/>
    <x v="2295"/>
    <x v="84"/>
    <x v="1851"/>
    <x v="30"/>
    <m/>
    <m/>
    <s v="Jumia"/>
    <s v="Jum"/>
    <n v="13290.4"/>
    <n v="57542997.559999913"/>
    <n v="57542997.559999913"/>
    <s v="Alexandria"/>
  </r>
  <r>
    <x v="2296"/>
    <x v="6"/>
    <x v="4"/>
    <x v="6"/>
    <x v="1"/>
    <x v="4"/>
    <x v="2295"/>
    <x v="2"/>
    <x v="2296"/>
    <x v="253"/>
    <x v="1852"/>
    <x v="108"/>
    <m/>
    <m/>
    <s v="Jumia"/>
    <s v="Jum"/>
    <n v="99349.3"/>
    <n v="31420413.200000018"/>
    <n v="31420413.200000018"/>
    <s v="Riyadh"/>
  </r>
  <r>
    <x v="2297"/>
    <x v="1"/>
    <x v="1"/>
    <x v="1"/>
    <x v="1"/>
    <x v="1"/>
    <x v="2296"/>
    <x v="4"/>
    <x v="2297"/>
    <x v="41"/>
    <x v="844"/>
    <x v="145"/>
    <m/>
    <m/>
    <s v="Jumia"/>
    <s v="Jum"/>
    <n v="13290.4"/>
    <n v="91504159.730000004"/>
    <n v="91504159.730000004"/>
    <s v="Alexandria"/>
  </r>
  <r>
    <x v="2298"/>
    <x v="8"/>
    <x v="3"/>
    <x v="8"/>
    <x v="0"/>
    <x v="3"/>
    <x v="2297"/>
    <x v="3"/>
    <x v="2298"/>
    <x v="376"/>
    <x v="1853"/>
    <x v="114"/>
    <m/>
    <m/>
    <s v="sq"/>
    <s v="sq"/>
    <n v="3665.44"/>
    <n v="57542997.559999913"/>
    <n v="57542997.559999913"/>
    <s v="Dubai"/>
  </r>
  <r>
    <x v="2299"/>
    <x v="7"/>
    <x v="0"/>
    <x v="7"/>
    <x v="0"/>
    <x v="3"/>
    <x v="2298"/>
    <x v="1"/>
    <x v="2299"/>
    <x v="266"/>
    <x v="1854"/>
    <x v="186"/>
    <m/>
    <m/>
    <s v="sq"/>
    <s v="sq"/>
    <n v="3665.44"/>
    <n v="92327183.770000085"/>
    <n v="92327183.770000085"/>
    <s v="Dubai"/>
  </r>
  <r>
    <x v="2300"/>
    <x v="2"/>
    <x v="2"/>
    <x v="2"/>
    <x v="0"/>
    <x v="5"/>
    <x v="2299"/>
    <x v="1"/>
    <x v="2300"/>
    <x v="252"/>
    <x v="1855"/>
    <x v="239"/>
    <m/>
    <m/>
    <s v="sq"/>
    <s v="sq"/>
    <n v="27872.98"/>
    <n v="29200970.130000021"/>
    <n v="29200970.130000021"/>
    <s v="Giza"/>
  </r>
  <r>
    <x v="2301"/>
    <x v="5"/>
    <x v="1"/>
    <x v="5"/>
    <x v="2"/>
    <x v="4"/>
    <x v="2300"/>
    <x v="2"/>
    <x v="2301"/>
    <x v="82"/>
    <x v="1856"/>
    <x v="356"/>
    <m/>
    <m/>
    <s v="Amazon"/>
    <s v="Amazon"/>
    <n v="99349.3"/>
    <n v="91504159.730000004"/>
    <n v="91504159.730000004"/>
    <s v="Riyadh"/>
  </r>
  <r>
    <x v="2302"/>
    <x v="4"/>
    <x v="0"/>
    <x v="4"/>
    <x v="2"/>
    <x v="1"/>
    <x v="2301"/>
    <x v="0"/>
    <x v="2302"/>
    <x v="94"/>
    <x v="354"/>
    <x v="286"/>
    <m/>
    <m/>
    <s v="Amazon"/>
    <s v="Amazon"/>
    <n v="13290.4"/>
    <n v="92327183.770000085"/>
    <n v="92327183.770000085"/>
    <s v="Alexandria"/>
  </r>
  <r>
    <x v="2303"/>
    <x v="2"/>
    <x v="2"/>
    <x v="2"/>
    <x v="1"/>
    <x v="4"/>
    <x v="2302"/>
    <x v="0"/>
    <x v="2303"/>
    <x v="163"/>
    <x v="1857"/>
    <x v="185"/>
    <m/>
    <m/>
    <s v="Jumia"/>
    <s v="Jum"/>
    <n v="99349.3"/>
    <n v="29200970.130000021"/>
    <n v="29200970.130000021"/>
    <s v="Riyadh"/>
  </r>
  <r>
    <x v="2304"/>
    <x v="1"/>
    <x v="1"/>
    <x v="1"/>
    <x v="2"/>
    <x v="5"/>
    <x v="2303"/>
    <x v="3"/>
    <x v="2304"/>
    <x v="3"/>
    <x v="1858"/>
    <x v="240"/>
    <m/>
    <m/>
    <s v="Amazon"/>
    <s v="Amazon"/>
    <n v="27872.98"/>
    <n v="91504159.730000004"/>
    <n v="91504159.730000004"/>
    <s v="Giza"/>
  </r>
  <r>
    <x v="2305"/>
    <x v="5"/>
    <x v="1"/>
    <x v="5"/>
    <x v="0"/>
    <x v="0"/>
    <x v="2304"/>
    <x v="2"/>
    <x v="2305"/>
    <x v="310"/>
    <x v="465"/>
    <x v="254"/>
    <m/>
    <m/>
    <s v="sq"/>
    <s v="sq"/>
    <n v="16284.02"/>
    <n v="91504159.730000004"/>
    <n v="91504159.730000004"/>
    <s v="Cairo"/>
  </r>
  <r>
    <x v="2306"/>
    <x v="2"/>
    <x v="2"/>
    <x v="2"/>
    <x v="1"/>
    <x v="2"/>
    <x v="2305"/>
    <x v="4"/>
    <x v="2306"/>
    <x v="360"/>
    <x v="1859"/>
    <x v="19"/>
    <m/>
    <m/>
    <s v="Jumia"/>
    <s v="Jum"/>
    <n v="26648.76"/>
    <n v="29200970.130000021"/>
    <n v="29200970.130000021"/>
    <s v="Casablanca"/>
  </r>
  <r>
    <x v="2307"/>
    <x v="7"/>
    <x v="0"/>
    <x v="7"/>
    <x v="1"/>
    <x v="3"/>
    <x v="2306"/>
    <x v="0"/>
    <x v="2307"/>
    <x v="394"/>
    <x v="1860"/>
    <x v="105"/>
    <m/>
    <m/>
    <s v="Jumia"/>
    <s v="Jum"/>
    <n v="3665.44"/>
    <n v="92327183.770000085"/>
    <n v="92327183.770000085"/>
    <s v="Dubai"/>
  </r>
  <r>
    <x v="2308"/>
    <x v="9"/>
    <x v="1"/>
    <x v="9"/>
    <x v="2"/>
    <x v="5"/>
    <x v="2307"/>
    <x v="1"/>
    <x v="2308"/>
    <x v="354"/>
    <x v="1598"/>
    <x v="94"/>
    <m/>
    <m/>
    <s v="Amazon"/>
    <s v="Amazon"/>
    <n v="27872.98"/>
    <n v="91504159.730000004"/>
    <n v="91504159.730000004"/>
    <s v="Giza"/>
  </r>
  <r>
    <x v="2309"/>
    <x v="2"/>
    <x v="2"/>
    <x v="2"/>
    <x v="1"/>
    <x v="2"/>
    <x v="2308"/>
    <x v="2"/>
    <x v="2309"/>
    <x v="360"/>
    <x v="1861"/>
    <x v="127"/>
    <m/>
    <m/>
    <s v="Jumia"/>
    <s v="Jum"/>
    <n v="26648.76"/>
    <n v="29200970.130000021"/>
    <n v="29200970.130000021"/>
    <s v="Casablanca"/>
  </r>
  <r>
    <x v="2310"/>
    <x v="5"/>
    <x v="1"/>
    <x v="5"/>
    <x v="1"/>
    <x v="4"/>
    <x v="2309"/>
    <x v="0"/>
    <x v="2310"/>
    <x v="140"/>
    <x v="1862"/>
    <x v="35"/>
    <m/>
    <m/>
    <s v="Jumia"/>
    <s v="Jum"/>
    <n v="99349.3"/>
    <n v="91504159.730000004"/>
    <n v="91504159.730000004"/>
    <s v="Riyadh"/>
  </r>
  <r>
    <x v="2311"/>
    <x v="8"/>
    <x v="3"/>
    <x v="8"/>
    <x v="0"/>
    <x v="0"/>
    <x v="2310"/>
    <x v="2"/>
    <x v="2311"/>
    <x v="393"/>
    <x v="1863"/>
    <x v="317"/>
    <m/>
    <m/>
    <s v="sq"/>
    <s v="sq"/>
    <n v="16284.02"/>
    <n v="57542997.559999913"/>
    <n v="57542997.559999913"/>
    <s v="Cairo"/>
  </r>
  <r>
    <x v="2312"/>
    <x v="7"/>
    <x v="0"/>
    <x v="7"/>
    <x v="0"/>
    <x v="4"/>
    <x v="2311"/>
    <x v="2"/>
    <x v="2312"/>
    <x v="324"/>
    <x v="1864"/>
    <x v="194"/>
    <m/>
    <m/>
    <s v="sq"/>
    <s v="sq"/>
    <n v="99349.3"/>
    <n v="92327183.770000085"/>
    <n v="92327183.770000085"/>
    <s v="Riyadh"/>
  </r>
  <r>
    <x v="2313"/>
    <x v="9"/>
    <x v="1"/>
    <x v="9"/>
    <x v="2"/>
    <x v="3"/>
    <x v="2312"/>
    <x v="3"/>
    <x v="2313"/>
    <x v="393"/>
    <x v="1372"/>
    <x v="99"/>
    <m/>
    <m/>
    <s v="Amazon"/>
    <s v="Amazon"/>
    <n v="3665.44"/>
    <n v="91504159.730000004"/>
    <n v="91504159.730000004"/>
    <s v="Dubai"/>
  </r>
  <r>
    <x v="2314"/>
    <x v="0"/>
    <x v="0"/>
    <x v="0"/>
    <x v="0"/>
    <x v="2"/>
    <x v="2313"/>
    <x v="2"/>
    <x v="2314"/>
    <x v="172"/>
    <x v="1865"/>
    <x v="134"/>
    <m/>
    <m/>
    <s v="sq"/>
    <s v="sq"/>
    <n v="26648.76"/>
    <n v="92327183.770000085"/>
    <n v="92327183.770000085"/>
    <s v="Casablanca"/>
  </r>
  <r>
    <x v="2315"/>
    <x v="9"/>
    <x v="1"/>
    <x v="9"/>
    <x v="0"/>
    <x v="5"/>
    <x v="2314"/>
    <x v="3"/>
    <x v="2315"/>
    <x v="104"/>
    <x v="1866"/>
    <x v="189"/>
    <m/>
    <m/>
    <s v="sq"/>
    <s v="sq"/>
    <n v="27872.98"/>
    <n v="91504159.730000004"/>
    <n v="91504159.730000004"/>
    <s v="Giza"/>
  </r>
  <r>
    <x v="2316"/>
    <x v="4"/>
    <x v="0"/>
    <x v="4"/>
    <x v="1"/>
    <x v="5"/>
    <x v="2315"/>
    <x v="2"/>
    <x v="2316"/>
    <x v="100"/>
    <x v="1867"/>
    <x v="115"/>
    <m/>
    <m/>
    <s v="Jumia"/>
    <s v="Jum"/>
    <n v="27872.98"/>
    <n v="92327183.770000085"/>
    <n v="92327183.770000085"/>
    <s v="Giza"/>
  </r>
  <r>
    <x v="2317"/>
    <x v="1"/>
    <x v="1"/>
    <x v="1"/>
    <x v="0"/>
    <x v="1"/>
    <x v="2316"/>
    <x v="1"/>
    <x v="2317"/>
    <x v="14"/>
    <x v="1868"/>
    <x v="246"/>
    <m/>
    <m/>
    <s v="sq"/>
    <s v="sq"/>
    <n v="13290.4"/>
    <n v="91504159.730000004"/>
    <n v="91504159.730000004"/>
    <s v="Alexandria"/>
  </r>
  <r>
    <x v="2318"/>
    <x v="2"/>
    <x v="2"/>
    <x v="2"/>
    <x v="0"/>
    <x v="3"/>
    <x v="2317"/>
    <x v="0"/>
    <x v="2318"/>
    <x v="333"/>
    <x v="1869"/>
    <x v="187"/>
    <m/>
    <m/>
    <s v="sq"/>
    <s v="sq"/>
    <n v="3665.44"/>
    <n v="29200970.130000021"/>
    <n v="29200970.130000021"/>
    <s v="Dubai"/>
  </r>
  <r>
    <x v="2319"/>
    <x v="3"/>
    <x v="3"/>
    <x v="3"/>
    <x v="0"/>
    <x v="0"/>
    <x v="2318"/>
    <x v="4"/>
    <x v="2319"/>
    <x v="117"/>
    <x v="1870"/>
    <x v="8"/>
    <m/>
    <m/>
    <s v="sq"/>
    <s v="sq"/>
    <n v="16284.02"/>
    <n v="57542997.559999913"/>
    <n v="57542997.559999913"/>
    <s v="Cairo"/>
  </r>
  <r>
    <x v="2320"/>
    <x v="1"/>
    <x v="1"/>
    <x v="1"/>
    <x v="2"/>
    <x v="0"/>
    <x v="2319"/>
    <x v="0"/>
    <x v="2320"/>
    <x v="391"/>
    <x v="1871"/>
    <x v="158"/>
    <m/>
    <m/>
    <s v="Amazon"/>
    <s v="Amazon"/>
    <n v="16284.02"/>
    <n v="91504159.730000004"/>
    <n v="91504159.730000004"/>
    <s v="Cairo"/>
  </r>
  <r>
    <x v="2321"/>
    <x v="2"/>
    <x v="2"/>
    <x v="2"/>
    <x v="0"/>
    <x v="5"/>
    <x v="2320"/>
    <x v="0"/>
    <x v="2321"/>
    <x v="285"/>
    <x v="1872"/>
    <x v="135"/>
    <m/>
    <m/>
    <s v="sq"/>
    <s v="sq"/>
    <n v="27872.98"/>
    <n v="29200970.130000021"/>
    <n v="29200970.130000021"/>
    <s v="Giza"/>
  </r>
  <r>
    <x v="2322"/>
    <x v="3"/>
    <x v="3"/>
    <x v="3"/>
    <x v="1"/>
    <x v="4"/>
    <x v="2321"/>
    <x v="2"/>
    <x v="2322"/>
    <x v="1"/>
    <x v="1873"/>
    <x v="97"/>
    <m/>
    <m/>
    <s v="Jumia"/>
    <s v="Jum"/>
    <n v="99349.3"/>
    <n v="57542997.559999913"/>
    <n v="57542997.559999913"/>
    <s v="Riyadh"/>
  </r>
  <r>
    <x v="2323"/>
    <x v="4"/>
    <x v="0"/>
    <x v="4"/>
    <x v="2"/>
    <x v="2"/>
    <x v="2322"/>
    <x v="3"/>
    <x v="2323"/>
    <x v="53"/>
    <x v="1774"/>
    <x v="182"/>
    <m/>
    <m/>
    <s v="Amazon"/>
    <s v="Amazon"/>
    <n v="26648.76"/>
    <n v="92327183.770000085"/>
    <n v="92327183.770000085"/>
    <s v="Casablanca"/>
  </r>
  <r>
    <x v="2324"/>
    <x v="8"/>
    <x v="3"/>
    <x v="8"/>
    <x v="0"/>
    <x v="0"/>
    <x v="2323"/>
    <x v="2"/>
    <x v="2324"/>
    <x v="69"/>
    <x v="1377"/>
    <x v="209"/>
    <m/>
    <m/>
    <s v="sq"/>
    <s v="sq"/>
    <n v="16284.02"/>
    <n v="57542997.559999913"/>
    <n v="57542997.559999913"/>
    <s v="Cairo"/>
  </r>
  <r>
    <x v="2325"/>
    <x v="7"/>
    <x v="0"/>
    <x v="7"/>
    <x v="1"/>
    <x v="4"/>
    <x v="2324"/>
    <x v="3"/>
    <x v="2325"/>
    <x v="324"/>
    <x v="1874"/>
    <x v="229"/>
    <m/>
    <m/>
    <s v="Jumia"/>
    <s v="Jum"/>
    <n v="99349.3"/>
    <n v="92327183.770000085"/>
    <n v="92327183.770000085"/>
    <s v="Riyadh"/>
  </r>
  <r>
    <x v="2326"/>
    <x v="0"/>
    <x v="0"/>
    <x v="0"/>
    <x v="1"/>
    <x v="3"/>
    <x v="2325"/>
    <x v="0"/>
    <x v="2326"/>
    <x v="258"/>
    <x v="17"/>
    <x v="325"/>
    <m/>
    <m/>
    <s v="Jumia"/>
    <s v="Jum"/>
    <n v="3665.44"/>
    <n v="92327183.770000085"/>
    <n v="92327183.770000085"/>
    <s v="Dubai"/>
  </r>
  <r>
    <x v="2327"/>
    <x v="1"/>
    <x v="1"/>
    <x v="1"/>
    <x v="0"/>
    <x v="4"/>
    <x v="2326"/>
    <x v="0"/>
    <x v="2327"/>
    <x v="309"/>
    <x v="1875"/>
    <x v="326"/>
    <m/>
    <m/>
    <s v="sq"/>
    <s v="sq"/>
    <n v="99349.3"/>
    <n v="91504159.730000004"/>
    <n v="91504159.730000004"/>
    <s v="Riyadh"/>
  </r>
  <r>
    <x v="2328"/>
    <x v="8"/>
    <x v="3"/>
    <x v="8"/>
    <x v="0"/>
    <x v="1"/>
    <x v="2327"/>
    <x v="4"/>
    <x v="2328"/>
    <x v="138"/>
    <x v="1876"/>
    <x v="333"/>
    <m/>
    <m/>
    <s v="sq"/>
    <s v="sq"/>
    <n v="13290.4"/>
    <n v="57542997.559999913"/>
    <n v="57542997.559999913"/>
    <s v="Alexandria"/>
  </r>
  <r>
    <x v="2329"/>
    <x v="8"/>
    <x v="3"/>
    <x v="8"/>
    <x v="1"/>
    <x v="5"/>
    <x v="2328"/>
    <x v="0"/>
    <x v="2329"/>
    <x v="233"/>
    <x v="1877"/>
    <x v="201"/>
    <m/>
    <m/>
    <s v="Jumia"/>
    <s v="Jum"/>
    <n v="27872.98"/>
    <n v="57542997.559999913"/>
    <n v="57542997.559999913"/>
    <s v="Giza"/>
  </r>
  <r>
    <x v="2330"/>
    <x v="7"/>
    <x v="0"/>
    <x v="7"/>
    <x v="1"/>
    <x v="2"/>
    <x v="2329"/>
    <x v="3"/>
    <x v="2330"/>
    <x v="392"/>
    <x v="1878"/>
    <x v="126"/>
    <m/>
    <m/>
    <s v="Jumia"/>
    <s v="Jum"/>
    <n v="26648.76"/>
    <n v="92327183.770000085"/>
    <n v="92327183.770000085"/>
    <s v="Casablanca"/>
  </r>
  <r>
    <x v="2331"/>
    <x v="7"/>
    <x v="0"/>
    <x v="7"/>
    <x v="1"/>
    <x v="5"/>
    <x v="2330"/>
    <x v="3"/>
    <x v="2331"/>
    <x v="63"/>
    <x v="394"/>
    <x v="228"/>
    <m/>
    <m/>
    <s v="Jumia"/>
    <s v="Jum"/>
    <n v="27872.98"/>
    <n v="92327183.770000085"/>
    <n v="92327183.770000085"/>
    <s v="Giza"/>
  </r>
  <r>
    <x v="2332"/>
    <x v="0"/>
    <x v="0"/>
    <x v="0"/>
    <x v="2"/>
    <x v="2"/>
    <x v="2331"/>
    <x v="3"/>
    <x v="2332"/>
    <x v="101"/>
    <x v="1058"/>
    <x v="113"/>
    <m/>
    <m/>
    <s v="Amazon"/>
    <s v="Amazon"/>
    <n v="26648.76"/>
    <n v="92327183.770000085"/>
    <n v="92327183.770000085"/>
    <s v="Casablanca"/>
  </r>
  <r>
    <x v="2333"/>
    <x v="2"/>
    <x v="2"/>
    <x v="2"/>
    <x v="0"/>
    <x v="0"/>
    <x v="2332"/>
    <x v="2"/>
    <x v="2333"/>
    <x v="121"/>
    <x v="1879"/>
    <x v="249"/>
    <m/>
    <m/>
    <s v="sq"/>
    <s v="sq"/>
    <n v="16284.02"/>
    <n v="29200970.130000021"/>
    <n v="29200970.130000021"/>
    <s v="Cairo"/>
  </r>
  <r>
    <x v="2334"/>
    <x v="3"/>
    <x v="3"/>
    <x v="3"/>
    <x v="0"/>
    <x v="0"/>
    <x v="2333"/>
    <x v="0"/>
    <x v="2334"/>
    <x v="364"/>
    <x v="1098"/>
    <x v="356"/>
    <m/>
    <m/>
    <s v="sq"/>
    <s v="sq"/>
    <n v="16284.02"/>
    <n v="57542997.559999913"/>
    <n v="57542997.559999913"/>
    <s v="Cairo"/>
  </r>
  <r>
    <x v="2335"/>
    <x v="8"/>
    <x v="3"/>
    <x v="8"/>
    <x v="1"/>
    <x v="1"/>
    <x v="2334"/>
    <x v="4"/>
    <x v="2335"/>
    <x v="323"/>
    <x v="1175"/>
    <x v="99"/>
    <m/>
    <m/>
    <s v="Jumia"/>
    <s v="Jum"/>
    <n v="13290.4"/>
    <n v="57542997.559999913"/>
    <n v="57542997.559999913"/>
    <s v="Alexandria"/>
  </r>
  <r>
    <x v="2336"/>
    <x v="2"/>
    <x v="2"/>
    <x v="2"/>
    <x v="0"/>
    <x v="4"/>
    <x v="2335"/>
    <x v="1"/>
    <x v="2336"/>
    <x v="133"/>
    <x v="1880"/>
    <x v="245"/>
    <m/>
    <m/>
    <s v="sq"/>
    <s v="sq"/>
    <n v="99349.3"/>
    <n v="29200970.130000021"/>
    <n v="29200970.130000021"/>
    <s v="Riyadh"/>
  </r>
  <r>
    <x v="2337"/>
    <x v="5"/>
    <x v="1"/>
    <x v="5"/>
    <x v="1"/>
    <x v="0"/>
    <x v="2336"/>
    <x v="0"/>
    <x v="2337"/>
    <x v="247"/>
    <x v="1881"/>
    <x v="110"/>
    <m/>
    <m/>
    <s v="Jumia"/>
    <s v="Jum"/>
    <n v="16284.02"/>
    <n v="91504159.730000004"/>
    <n v="91504159.730000004"/>
    <s v="Cairo"/>
  </r>
  <r>
    <x v="2338"/>
    <x v="7"/>
    <x v="0"/>
    <x v="7"/>
    <x v="2"/>
    <x v="5"/>
    <x v="2337"/>
    <x v="4"/>
    <x v="2338"/>
    <x v="77"/>
    <x v="1882"/>
    <x v="349"/>
    <m/>
    <m/>
    <s v="Amazon"/>
    <s v="Amazon"/>
    <n v="27872.98"/>
    <n v="92327183.770000085"/>
    <n v="92327183.770000085"/>
    <s v="Giza"/>
  </r>
  <r>
    <x v="2339"/>
    <x v="2"/>
    <x v="2"/>
    <x v="2"/>
    <x v="2"/>
    <x v="3"/>
    <x v="2338"/>
    <x v="0"/>
    <x v="2339"/>
    <x v="101"/>
    <x v="889"/>
    <x v="116"/>
    <m/>
    <m/>
    <s v="Amazon"/>
    <s v="Amazon"/>
    <n v="3665.44"/>
    <n v="29200970.130000021"/>
    <n v="29200970.130000021"/>
    <s v="Dubai"/>
  </r>
  <r>
    <x v="2340"/>
    <x v="0"/>
    <x v="0"/>
    <x v="0"/>
    <x v="2"/>
    <x v="2"/>
    <x v="2339"/>
    <x v="2"/>
    <x v="2340"/>
    <x v="107"/>
    <x v="1883"/>
    <x v="149"/>
    <m/>
    <m/>
    <s v="Amazon"/>
    <s v="Amazon"/>
    <n v="26648.76"/>
    <n v="92327183.770000085"/>
    <n v="92327183.770000085"/>
    <s v="Casablanca"/>
  </r>
  <r>
    <x v="2341"/>
    <x v="0"/>
    <x v="0"/>
    <x v="0"/>
    <x v="1"/>
    <x v="5"/>
    <x v="2340"/>
    <x v="0"/>
    <x v="2341"/>
    <x v="42"/>
    <x v="1884"/>
    <x v="357"/>
    <m/>
    <m/>
    <s v="Jumia"/>
    <s v="Jum"/>
    <n v="27872.98"/>
    <n v="92327183.770000085"/>
    <n v="92327183.770000085"/>
    <s v="Giza"/>
  </r>
  <r>
    <x v="2342"/>
    <x v="6"/>
    <x v="4"/>
    <x v="6"/>
    <x v="2"/>
    <x v="5"/>
    <x v="2341"/>
    <x v="1"/>
    <x v="2342"/>
    <x v="382"/>
    <x v="1885"/>
    <x v="10"/>
    <m/>
    <m/>
    <s v="Amazon"/>
    <s v="Amazon"/>
    <n v="27872.98"/>
    <n v="31420413.200000018"/>
    <n v="31420413.200000018"/>
    <s v="Giza"/>
  </r>
  <r>
    <x v="2343"/>
    <x v="4"/>
    <x v="0"/>
    <x v="4"/>
    <x v="0"/>
    <x v="0"/>
    <x v="2342"/>
    <x v="4"/>
    <x v="2343"/>
    <x v="333"/>
    <x v="449"/>
    <x v="225"/>
    <m/>
    <m/>
    <s v="sq"/>
    <s v="sq"/>
    <n v="16284.02"/>
    <n v="92327183.770000085"/>
    <n v="92327183.770000085"/>
    <s v="Cairo"/>
  </r>
  <r>
    <x v="2344"/>
    <x v="3"/>
    <x v="3"/>
    <x v="3"/>
    <x v="0"/>
    <x v="4"/>
    <x v="2343"/>
    <x v="4"/>
    <x v="2344"/>
    <x v="381"/>
    <x v="1100"/>
    <x v="26"/>
    <m/>
    <m/>
    <s v="sq"/>
    <s v="sq"/>
    <n v="99349.3"/>
    <n v="57542997.559999913"/>
    <n v="57542997.559999913"/>
    <s v="Riyadh"/>
  </r>
  <r>
    <x v="2345"/>
    <x v="1"/>
    <x v="1"/>
    <x v="1"/>
    <x v="0"/>
    <x v="5"/>
    <x v="2344"/>
    <x v="4"/>
    <x v="2345"/>
    <x v="283"/>
    <x v="1886"/>
    <x v="94"/>
    <m/>
    <m/>
    <s v="sq"/>
    <s v="sq"/>
    <n v="27872.98"/>
    <n v="91504159.730000004"/>
    <n v="91504159.730000004"/>
    <s v="Giza"/>
  </r>
  <r>
    <x v="2346"/>
    <x v="2"/>
    <x v="2"/>
    <x v="2"/>
    <x v="2"/>
    <x v="1"/>
    <x v="2345"/>
    <x v="4"/>
    <x v="2346"/>
    <x v="300"/>
    <x v="1887"/>
    <x v="347"/>
    <m/>
    <m/>
    <s v="Amazon"/>
    <s v="Amazon"/>
    <n v="13290.4"/>
    <n v="29200970.130000021"/>
    <n v="29200970.130000021"/>
    <s v="Alexandria"/>
  </r>
  <r>
    <x v="2347"/>
    <x v="1"/>
    <x v="1"/>
    <x v="1"/>
    <x v="1"/>
    <x v="1"/>
    <x v="2346"/>
    <x v="3"/>
    <x v="2347"/>
    <x v="160"/>
    <x v="1888"/>
    <x v="317"/>
    <m/>
    <m/>
    <s v="Jumia"/>
    <s v="Jum"/>
    <n v="13290.4"/>
    <n v="91504159.730000004"/>
    <n v="91504159.730000004"/>
    <s v="Alexandria"/>
  </r>
  <r>
    <x v="2348"/>
    <x v="0"/>
    <x v="0"/>
    <x v="0"/>
    <x v="1"/>
    <x v="4"/>
    <x v="2347"/>
    <x v="3"/>
    <x v="2348"/>
    <x v="221"/>
    <x v="896"/>
    <x v="48"/>
    <m/>
    <m/>
    <s v="Jumia"/>
    <s v="Jum"/>
    <n v="99349.3"/>
    <n v="92327183.770000085"/>
    <n v="92327183.770000085"/>
    <s v="Riyadh"/>
  </r>
  <r>
    <x v="2349"/>
    <x v="6"/>
    <x v="4"/>
    <x v="6"/>
    <x v="0"/>
    <x v="5"/>
    <x v="2348"/>
    <x v="4"/>
    <x v="2349"/>
    <x v="291"/>
    <x v="1889"/>
    <x v="167"/>
    <m/>
    <m/>
    <s v="sq"/>
    <s v="sq"/>
    <n v="27872.98"/>
    <n v="31420413.200000018"/>
    <n v="31420413.200000018"/>
    <s v="Giza"/>
  </r>
  <r>
    <x v="2350"/>
    <x v="9"/>
    <x v="1"/>
    <x v="9"/>
    <x v="2"/>
    <x v="0"/>
    <x v="2349"/>
    <x v="1"/>
    <x v="2350"/>
    <x v="186"/>
    <x v="1890"/>
    <x v="266"/>
    <m/>
    <m/>
    <s v="Amazon"/>
    <s v="Amazon"/>
    <n v="16284.02"/>
    <n v="91504159.730000004"/>
    <n v="91504159.730000004"/>
    <s v="Cairo"/>
  </r>
  <r>
    <x v="2351"/>
    <x v="2"/>
    <x v="2"/>
    <x v="2"/>
    <x v="2"/>
    <x v="4"/>
    <x v="2350"/>
    <x v="4"/>
    <x v="2351"/>
    <x v="330"/>
    <x v="1891"/>
    <x v="19"/>
    <m/>
    <m/>
    <s v="Amazon"/>
    <s v="Amazon"/>
    <n v="99349.3"/>
    <n v="29200970.130000021"/>
    <n v="29200970.130000021"/>
    <s v="Riyadh"/>
  </r>
  <r>
    <x v="2352"/>
    <x v="4"/>
    <x v="0"/>
    <x v="4"/>
    <x v="0"/>
    <x v="2"/>
    <x v="2351"/>
    <x v="4"/>
    <x v="2352"/>
    <x v="350"/>
    <x v="862"/>
    <x v="140"/>
    <m/>
    <m/>
    <s v="sq"/>
    <s v="sq"/>
    <n v="26648.76"/>
    <n v="92327183.770000085"/>
    <n v="92327183.770000085"/>
    <s v="Casablanca"/>
  </r>
  <r>
    <x v="2353"/>
    <x v="1"/>
    <x v="1"/>
    <x v="1"/>
    <x v="1"/>
    <x v="4"/>
    <x v="2352"/>
    <x v="1"/>
    <x v="2353"/>
    <x v="14"/>
    <x v="1892"/>
    <x v="11"/>
    <m/>
    <m/>
    <s v="Jumia"/>
    <s v="Jum"/>
    <n v="99349.3"/>
    <n v="91504159.730000004"/>
    <n v="91504159.730000004"/>
    <s v="Riyadh"/>
  </r>
  <r>
    <x v="2354"/>
    <x v="2"/>
    <x v="2"/>
    <x v="2"/>
    <x v="2"/>
    <x v="5"/>
    <x v="2353"/>
    <x v="1"/>
    <x v="2354"/>
    <x v="302"/>
    <x v="1893"/>
    <x v="211"/>
    <m/>
    <m/>
    <s v="Amazon"/>
    <s v="Amazon"/>
    <n v="27872.98"/>
    <n v="29200970.130000021"/>
    <n v="29200970.130000021"/>
    <s v="Giza"/>
  </r>
  <r>
    <x v="2355"/>
    <x v="5"/>
    <x v="1"/>
    <x v="5"/>
    <x v="2"/>
    <x v="4"/>
    <x v="2354"/>
    <x v="1"/>
    <x v="2355"/>
    <x v="320"/>
    <x v="1894"/>
    <x v="228"/>
    <m/>
    <m/>
    <s v="Amazon"/>
    <s v="Amazon"/>
    <n v="99349.3"/>
    <n v="91504159.730000004"/>
    <n v="91504159.730000004"/>
    <s v="Riyadh"/>
  </r>
  <r>
    <x v="2356"/>
    <x v="0"/>
    <x v="0"/>
    <x v="0"/>
    <x v="0"/>
    <x v="2"/>
    <x v="2355"/>
    <x v="1"/>
    <x v="2356"/>
    <x v="273"/>
    <x v="250"/>
    <x v="267"/>
    <m/>
    <m/>
    <s v="sq"/>
    <s v="sq"/>
    <n v="26648.76"/>
    <n v="92327183.770000085"/>
    <n v="92327183.770000085"/>
    <s v="Casablanca"/>
  </r>
  <r>
    <x v="2357"/>
    <x v="9"/>
    <x v="1"/>
    <x v="9"/>
    <x v="0"/>
    <x v="5"/>
    <x v="2356"/>
    <x v="3"/>
    <x v="2357"/>
    <x v="77"/>
    <x v="1259"/>
    <x v="26"/>
    <m/>
    <m/>
    <s v="sq"/>
    <s v="sq"/>
    <n v="27872.98"/>
    <n v="91504159.730000004"/>
    <n v="91504159.730000004"/>
    <s v="Giza"/>
  </r>
  <r>
    <x v="2358"/>
    <x v="4"/>
    <x v="0"/>
    <x v="4"/>
    <x v="1"/>
    <x v="4"/>
    <x v="2357"/>
    <x v="4"/>
    <x v="2358"/>
    <x v="56"/>
    <x v="783"/>
    <x v="41"/>
    <m/>
    <m/>
    <s v="Jumia"/>
    <s v="Jum"/>
    <n v="99349.3"/>
    <n v="92327183.770000085"/>
    <n v="92327183.770000085"/>
    <s v="Riyadh"/>
  </r>
  <r>
    <x v="2359"/>
    <x v="5"/>
    <x v="1"/>
    <x v="5"/>
    <x v="2"/>
    <x v="0"/>
    <x v="2358"/>
    <x v="2"/>
    <x v="2359"/>
    <x v="308"/>
    <x v="1550"/>
    <x v="337"/>
    <m/>
    <m/>
    <s v="Amazon"/>
    <s v="Amazon"/>
    <n v="16284.02"/>
    <n v="91504159.730000004"/>
    <n v="91504159.730000004"/>
    <s v="Cairo"/>
  </r>
  <r>
    <x v="2360"/>
    <x v="9"/>
    <x v="1"/>
    <x v="9"/>
    <x v="0"/>
    <x v="2"/>
    <x v="2359"/>
    <x v="3"/>
    <x v="2360"/>
    <x v="276"/>
    <x v="1895"/>
    <x v="128"/>
    <m/>
    <m/>
    <s v="sq"/>
    <s v="sq"/>
    <n v="26648.76"/>
    <n v="91504159.730000004"/>
    <n v="91504159.730000004"/>
    <s v="Casablanca"/>
  </r>
  <r>
    <x v="2361"/>
    <x v="5"/>
    <x v="1"/>
    <x v="5"/>
    <x v="1"/>
    <x v="0"/>
    <x v="2360"/>
    <x v="4"/>
    <x v="2361"/>
    <x v="79"/>
    <x v="578"/>
    <x v="178"/>
    <m/>
    <m/>
    <s v="Jumia"/>
    <s v="Jum"/>
    <n v="16284.02"/>
    <n v="91504159.730000004"/>
    <n v="91504159.730000004"/>
    <s v="Cairo"/>
  </r>
  <r>
    <x v="2362"/>
    <x v="5"/>
    <x v="1"/>
    <x v="5"/>
    <x v="0"/>
    <x v="1"/>
    <x v="2361"/>
    <x v="4"/>
    <x v="2362"/>
    <x v="136"/>
    <x v="1896"/>
    <x v="230"/>
    <m/>
    <m/>
    <s v="sq"/>
    <s v="sq"/>
    <n v="13290.4"/>
    <n v="91504159.730000004"/>
    <n v="91504159.730000004"/>
    <s v="Alexandria"/>
  </r>
  <r>
    <x v="2363"/>
    <x v="8"/>
    <x v="3"/>
    <x v="8"/>
    <x v="0"/>
    <x v="2"/>
    <x v="2362"/>
    <x v="4"/>
    <x v="2363"/>
    <x v="379"/>
    <x v="1897"/>
    <x v="288"/>
    <m/>
    <m/>
    <s v="sq"/>
    <s v="sq"/>
    <n v="26648.76"/>
    <n v="57542997.559999913"/>
    <n v="57542997.559999913"/>
    <s v="Casablanca"/>
  </r>
  <r>
    <x v="2364"/>
    <x v="3"/>
    <x v="3"/>
    <x v="3"/>
    <x v="0"/>
    <x v="1"/>
    <x v="2363"/>
    <x v="3"/>
    <x v="2364"/>
    <x v="263"/>
    <x v="476"/>
    <x v="273"/>
    <m/>
    <m/>
    <s v="sq"/>
    <s v="sq"/>
    <n v="13290.4"/>
    <n v="57542997.559999913"/>
    <n v="57542997.559999913"/>
    <s v="Alexandria"/>
  </r>
  <r>
    <x v="2365"/>
    <x v="0"/>
    <x v="0"/>
    <x v="0"/>
    <x v="0"/>
    <x v="5"/>
    <x v="2364"/>
    <x v="4"/>
    <x v="2365"/>
    <x v="33"/>
    <x v="1898"/>
    <x v="322"/>
    <m/>
    <m/>
    <s v="sq"/>
    <s v="sq"/>
    <n v="27872.98"/>
    <n v="92327183.770000085"/>
    <n v="92327183.770000085"/>
    <s v="Giza"/>
  </r>
  <r>
    <x v="2366"/>
    <x v="2"/>
    <x v="2"/>
    <x v="2"/>
    <x v="0"/>
    <x v="0"/>
    <x v="2365"/>
    <x v="1"/>
    <x v="2366"/>
    <x v="109"/>
    <x v="1899"/>
    <x v="121"/>
    <m/>
    <m/>
    <s v="sq"/>
    <s v="sq"/>
    <n v="16284.02"/>
    <n v="29200970.130000021"/>
    <n v="29200970.130000021"/>
    <s v="Cairo"/>
  </r>
  <r>
    <x v="2367"/>
    <x v="7"/>
    <x v="0"/>
    <x v="7"/>
    <x v="2"/>
    <x v="4"/>
    <x v="2366"/>
    <x v="1"/>
    <x v="2367"/>
    <x v="316"/>
    <x v="1619"/>
    <x v="77"/>
    <m/>
    <m/>
    <s v="Amazon"/>
    <s v="Amazon"/>
    <n v="99349.3"/>
    <n v="92327183.770000085"/>
    <n v="92327183.770000085"/>
    <s v="Riyadh"/>
  </r>
  <r>
    <x v="2368"/>
    <x v="7"/>
    <x v="0"/>
    <x v="7"/>
    <x v="1"/>
    <x v="0"/>
    <x v="2367"/>
    <x v="2"/>
    <x v="2368"/>
    <x v="168"/>
    <x v="1900"/>
    <x v="185"/>
    <m/>
    <m/>
    <s v="Jumia"/>
    <s v="Jum"/>
    <n v="16284.02"/>
    <n v="92327183.770000085"/>
    <n v="92327183.770000085"/>
    <s v="Cairo"/>
  </r>
  <r>
    <x v="2369"/>
    <x v="5"/>
    <x v="1"/>
    <x v="5"/>
    <x v="2"/>
    <x v="0"/>
    <x v="2368"/>
    <x v="3"/>
    <x v="2369"/>
    <x v="339"/>
    <x v="1901"/>
    <x v="129"/>
    <m/>
    <m/>
    <s v="Amazon"/>
    <s v="Amazon"/>
    <n v="16284.02"/>
    <n v="91504159.730000004"/>
    <n v="91504159.730000004"/>
    <s v="Cairo"/>
  </r>
  <r>
    <x v="2370"/>
    <x v="3"/>
    <x v="3"/>
    <x v="3"/>
    <x v="0"/>
    <x v="2"/>
    <x v="2369"/>
    <x v="0"/>
    <x v="2370"/>
    <x v="265"/>
    <x v="1902"/>
    <x v="305"/>
    <m/>
    <m/>
    <s v="sq"/>
    <s v="sq"/>
    <n v="26648.76"/>
    <n v="57542997.559999913"/>
    <n v="57542997.559999913"/>
    <s v="Casablanca"/>
  </r>
  <r>
    <x v="2371"/>
    <x v="2"/>
    <x v="2"/>
    <x v="2"/>
    <x v="1"/>
    <x v="2"/>
    <x v="2370"/>
    <x v="4"/>
    <x v="2371"/>
    <x v="388"/>
    <x v="1903"/>
    <x v="245"/>
    <m/>
    <m/>
    <s v="Jumia"/>
    <s v="Jum"/>
    <n v="26648.76"/>
    <n v="29200970.130000021"/>
    <n v="29200970.130000021"/>
    <s v="Casablanca"/>
  </r>
  <r>
    <x v="2372"/>
    <x v="5"/>
    <x v="1"/>
    <x v="5"/>
    <x v="1"/>
    <x v="4"/>
    <x v="2371"/>
    <x v="3"/>
    <x v="2372"/>
    <x v="90"/>
    <x v="1904"/>
    <x v="96"/>
    <m/>
    <m/>
    <s v="Jumia"/>
    <s v="Jum"/>
    <n v="99349.3"/>
    <n v="91504159.730000004"/>
    <n v="91504159.730000004"/>
    <s v="Riyadh"/>
  </r>
  <r>
    <x v="2373"/>
    <x v="5"/>
    <x v="1"/>
    <x v="5"/>
    <x v="1"/>
    <x v="3"/>
    <x v="2372"/>
    <x v="0"/>
    <x v="2373"/>
    <x v="17"/>
    <x v="1246"/>
    <x v="173"/>
    <m/>
    <m/>
    <s v="Jumia"/>
    <s v="Jum"/>
    <n v="3665.44"/>
    <n v="91504159.730000004"/>
    <n v="91504159.730000004"/>
    <s v="Dubai"/>
  </r>
  <r>
    <x v="2374"/>
    <x v="7"/>
    <x v="0"/>
    <x v="7"/>
    <x v="2"/>
    <x v="4"/>
    <x v="2373"/>
    <x v="0"/>
    <x v="2374"/>
    <x v="125"/>
    <x v="1905"/>
    <x v="140"/>
    <m/>
    <m/>
    <s v="Amazon"/>
    <s v="Amazon"/>
    <n v="99349.3"/>
    <n v="92327183.770000085"/>
    <n v="92327183.770000085"/>
    <s v="Riyadh"/>
  </r>
  <r>
    <x v="2375"/>
    <x v="1"/>
    <x v="1"/>
    <x v="1"/>
    <x v="1"/>
    <x v="0"/>
    <x v="2374"/>
    <x v="4"/>
    <x v="2375"/>
    <x v="15"/>
    <x v="1241"/>
    <x v="340"/>
    <m/>
    <m/>
    <s v="Jumia"/>
    <s v="Jum"/>
    <n v="16284.02"/>
    <n v="91504159.730000004"/>
    <n v="91504159.730000004"/>
    <s v="Cairo"/>
  </r>
  <r>
    <x v="2376"/>
    <x v="8"/>
    <x v="3"/>
    <x v="8"/>
    <x v="0"/>
    <x v="5"/>
    <x v="2375"/>
    <x v="4"/>
    <x v="2376"/>
    <x v="258"/>
    <x v="1906"/>
    <x v="42"/>
    <m/>
    <m/>
    <s v="sq"/>
    <s v="sq"/>
    <n v="27872.98"/>
    <n v="57542997.559999913"/>
    <n v="57542997.559999913"/>
    <s v="Giza"/>
  </r>
  <r>
    <x v="2377"/>
    <x v="1"/>
    <x v="1"/>
    <x v="1"/>
    <x v="2"/>
    <x v="4"/>
    <x v="2376"/>
    <x v="4"/>
    <x v="2377"/>
    <x v="41"/>
    <x v="648"/>
    <x v="95"/>
    <m/>
    <m/>
    <s v="Amazon"/>
    <s v="Amazon"/>
    <n v="99349.3"/>
    <n v="91504159.730000004"/>
    <n v="91504159.730000004"/>
    <s v="Riyadh"/>
  </r>
  <r>
    <x v="2378"/>
    <x v="1"/>
    <x v="1"/>
    <x v="1"/>
    <x v="0"/>
    <x v="4"/>
    <x v="2377"/>
    <x v="0"/>
    <x v="2378"/>
    <x v="117"/>
    <x v="1907"/>
    <x v="58"/>
    <m/>
    <m/>
    <s v="sq"/>
    <s v="sq"/>
    <n v="99349.3"/>
    <n v="91504159.730000004"/>
    <n v="91504159.730000004"/>
    <s v="Riyadh"/>
  </r>
  <r>
    <x v="2379"/>
    <x v="3"/>
    <x v="3"/>
    <x v="3"/>
    <x v="1"/>
    <x v="1"/>
    <x v="2378"/>
    <x v="3"/>
    <x v="2379"/>
    <x v="77"/>
    <x v="1908"/>
    <x v="95"/>
    <m/>
    <m/>
    <s v="Jumia"/>
    <s v="Jum"/>
    <n v="13290.4"/>
    <n v="57542997.559999913"/>
    <n v="57542997.559999913"/>
    <s v="Alexandria"/>
  </r>
  <r>
    <x v="2380"/>
    <x v="2"/>
    <x v="2"/>
    <x v="2"/>
    <x v="2"/>
    <x v="4"/>
    <x v="2379"/>
    <x v="2"/>
    <x v="2380"/>
    <x v="192"/>
    <x v="1909"/>
    <x v="134"/>
    <m/>
    <m/>
    <s v="Amazon"/>
    <s v="Amazon"/>
    <n v="99349.3"/>
    <n v="29200970.130000021"/>
    <n v="29200970.130000021"/>
    <s v="Riyadh"/>
  </r>
  <r>
    <x v="2381"/>
    <x v="1"/>
    <x v="1"/>
    <x v="1"/>
    <x v="2"/>
    <x v="1"/>
    <x v="2380"/>
    <x v="1"/>
    <x v="2381"/>
    <x v="132"/>
    <x v="1910"/>
    <x v="132"/>
    <m/>
    <m/>
    <s v="Amazon"/>
    <s v="Amazon"/>
    <n v="13290.4"/>
    <n v="91504159.730000004"/>
    <n v="91504159.730000004"/>
    <s v="Alexandria"/>
  </r>
  <r>
    <x v="2382"/>
    <x v="8"/>
    <x v="3"/>
    <x v="8"/>
    <x v="1"/>
    <x v="2"/>
    <x v="2381"/>
    <x v="3"/>
    <x v="2382"/>
    <x v="368"/>
    <x v="1854"/>
    <x v="164"/>
    <m/>
    <m/>
    <s v="Jumia"/>
    <s v="Jum"/>
    <n v="26648.76"/>
    <n v="57542997.559999913"/>
    <n v="57542997.559999913"/>
    <s v="Casablanca"/>
  </r>
  <r>
    <x v="2383"/>
    <x v="4"/>
    <x v="0"/>
    <x v="4"/>
    <x v="2"/>
    <x v="0"/>
    <x v="2382"/>
    <x v="2"/>
    <x v="2383"/>
    <x v="298"/>
    <x v="1911"/>
    <x v="126"/>
    <m/>
    <m/>
    <s v="Amazon"/>
    <s v="Amazon"/>
    <n v="16284.02"/>
    <n v="92327183.770000085"/>
    <n v="92327183.770000085"/>
    <s v="Cairo"/>
  </r>
  <r>
    <x v="2384"/>
    <x v="0"/>
    <x v="0"/>
    <x v="0"/>
    <x v="1"/>
    <x v="5"/>
    <x v="2383"/>
    <x v="3"/>
    <x v="2384"/>
    <x v="70"/>
    <x v="655"/>
    <x v="174"/>
    <m/>
    <m/>
    <s v="Jumia"/>
    <s v="Jum"/>
    <n v="27872.98"/>
    <n v="92327183.770000085"/>
    <n v="92327183.770000085"/>
    <s v="Giza"/>
  </r>
  <r>
    <x v="2385"/>
    <x v="9"/>
    <x v="1"/>
    <x v="9"/>
    <x v="1"/>
    <x v="3"/>
    <x v="2384"/>
    <x v="3"/>
    <x v="2385"/>
    <x v="260"/>
    <x v="1912"/>
    <x v="89"/>
    <m/>
    <m/>
    <s v="Jumia"/>
    <s v="Jum"/>
    <n v="3665.44"/>
    <n v="91504159.730000004"/>
    <n v="91504159.730000004"/>
    <s v="Dubai"/>
  </r>
  <r>
    <x v="2386"/>
    <x v="4"/>
    <x v="0"/>
    <x v="4"/>
    <x v="1"/>
    <x v="0"/>
    <x v="2385"/>
    <x v="3"/>
    <x v="2386"/>
    <x v="356"/>
    <x v="439"/>
    <x v="58"/>
    <m/>
    <m/>
    <s v="Jumia"/>
    <s v="Jum"/>
    <n v="16284.02"/>
    <n v="92327183.770000085"/>
    <n v="92327183.770000085"/>
    <s v="Cairo"/>
  </r>
  <r>
    <x v="2387"/>
    <x v="6"/>
    <x v="4"/>
    <x v="6"/>
    <x v="2"/>
    <x v="4"/>
    <x v="2386"/>
    <x v="1"/>
    <x v="2387"/>
    <x v="240"/>
    <x v="1913"/>
    <x v="335"/>
    <m/>
    <m/>
    <s v="Amazon"/>
    <s v="Amazon"/>
    <n v="99349.3"/>
    <n v="31420413.200000018"/>
    <n v="31420413.200000018"/>
    <s v="Riyadh"/>
  </r>
  <r>
    <x v="2388"/>
    <x v="4"/>
    <x v="0"/>
    <x v="4"/>
    <x v="2"/>
    <x v="1"/>
    <x v="2387"/>
    <x v="1"/>
    <x v="2388"/>
    <x v="174"/>
    <x v="1338"/>
    <x v="130"/>
    <m/>
    <m/>
    <s v="Amazon"/>
    <s v="Amazon"/>
    <n v="13290.4"/>
    <n v="92327183.770000085"/>
    <n v="92327183.770000085"/>
    <s v="Alexandria"/>
  </r>
  <r>
    <x v="2389"/>
    <x v="9"/>
    <x v="1"/>
    <x v="9"/>
    <x v="1"/>
    <x v="2"/>
    <x v="2388"/>
    <x v="3"/>
    <x v="2389"/>
    <x v="159"/>
    <x v="4"/>
    <x v="173"/>
    <m/>
    <m/>
    <s v="Jumia"/>
    <s v="Jum"/>
    <n v="26648.76"/>
    <n v="91504159.730000004"/>
    <n v="91504159.730000004"/>
    <s v="Casablanca"/>
  </r>
  <r>
    <x v="2390"/>
    <x v="1"/>
    <x v="1"/>
    <x v="1"/>
    <x v="2"/>
    <x v="5"/>
    <x v="2389"/>
    <x v="0"/>
    <x v="2390"/>
    <x v="350"/>
    <x v="1914"/>
    <x v="338"/>
    <m/>
    <m/>
    <s v="Amazon"/>
    <s v="Amazon"/>
    <n v="27872.98"/>
    <n v="91504159.730000004"/>
    <n v="91504159.730000004"/>
    <s v="Giza"/>
  </r>
  <r>
    <x v="2391"/>
    <x v="8"/>
    <x v="3"/>
    <x v="8"/>
    <x v="2"/>
    <x v="1"/>
    <x v="2390"/>
    <x v="0"/>
    <x v="2391"/>
    <x v="151"/>
    <x v="1622"/>
    <x v="158"/>
    <m/>
    <m/>
    <s v="Amazon"/>
    <s v="Amazon"/>
    <n v="13290.4"/>
    <n v="57542997.559999913"/>
    <n v="57542997.559999913"/>
    <s v="Alexandria"/>
  </r>
  <r>
    <x v="2392"/>
    <x v="2"/>
    <x v="2"/>
    <x v="2"/>
    <x v="1"/>
    <x v="4"/>
    <x v="2391"/>
    <x v="2"/>
    <x v="2392"/>
    <x v="284"/>
    <x v="1915"/>
    <x v="145"/>
    <m/>
    <m/>
    <s v="Jumia"/>
    <s v="Jum"/>
    <n v="99349.3"/>
    <n v="29200970.130000021"/>
    <n v="29200970.130000021"/>
    <s v="Riyadh"/>
  </r>
  <r>
    <x v="2393"/>
    <x v="7"/>
    <x v="0"/>
    <x v="7"/>
    <x v="2"/>
    <x v="2"/>
    <x v="2392"/>
    <x v="0"/>
    <x v="2393"/>
    <x v="91"/>
    <x v="1916"/>
    <x v="48"/>
    <m/>
    <m/>
    <s v="Amazon"/>
    <s v="Amazon"/>
    <n v="26648.76"/>
    <n v="92327183.770000085"/>
    <n v="92327183.770000085"/>
    <s v="Casablanca"/>
  </r>
  <r>
    <x v="2394"/>
    <x v="4"/>
    <x v="0"/>
    <x v="4"/>
    <x v="1"/>
    <x v="4"/>
    <x v="2393"/>
    <x v="4"/>
    <x v="2394"/>
    <x v="99"/>
    <x v="1917"/>
    <x v="152"/>
    <m/>
    <m/>
    <s v="Jumia"/>
    <s v="Jum"/>
    <n v="99349.3"/>
    <n v="92327183.770000085"/>
    <n v="92327183.770000085"/>
    <s v="Riyadh"/>
  </r>
  <r>
    <x v="2395"/>
    <x v="6"/>
    <x v="4"/>
    <x v="6"/>
    <x v="0"/>
    <x v="3"/>
    <x v="2394"/>
    <x v="3"/>
    <x v="2395"/>
    <x v="277"/>
    <x v="1918"/>
    <x v="360"/>
    <m/>
    <m/>
    <s v="sq"/>
    <s v="sq"/>
    <n v="3665.44"/>
    <n v="31420413.200000018"/>
    <n v="31420413.200000018"/>
    <s v="Dubai"/>
  </r>
  <r>
    <x v="2396"/>
    <x v="6"/>
    <x v="4"/>
    <x v="6"/>
    <x v="1"/>
    <x v="3"/>
    <x v="2395"/>
    <x v="3"/>
    <x v="2396"/>
    <x v="305"/>
    <x v="1919"/>
    <x v="79"/>
    <m/>
    <m/>
    <s v="Jumia"/>
    <s v="Jum"/>
    <n v="3665.44"/>
    <n v="31420413.200000018"/>
    <n v="31420413.200000018"/>
    <s v="Dubai"/>
  </r>
  <r>
    <x v="2397"/>
    <x v="0"/>
    <x v="0"/>
    <x v="0"/>
    <x v="2"/>
    <x v="4"/>
    <x v="2396"/>
    <x v="2"/>
    <x v="2397"/>
    <x v="10"/>
    <x v="1920"/>
    <x v="161"/>
    <m/>
    <m/>
    <s v="Amazon"/>
    <s v="Amazon"/>
    <n v="99349.3"/>
    <n v="92327183.770000085"/>
    <n v="92327183.770000085"/>
    <s v="Riyadh"/>
  </r>
  <r>
    <x v="2398"/>
    <x v="7"/>
    <x v="0"/>
    <x v="7"/>
    <x v="2"/>
    <x v="0"/>
    <x v="2397"/>
    <x v="4"/>
    <x v="2398"/>
    <x v="328"/>
    <x v="1921"/>
    <x v="261"/>
    <m/>
    <m/>
    <s v="Amazon"/>
    <s v="Amazon"/>
    <n v="16284.02"/>
    <n v="92327183.770000085"/>
    <n v="92327183.770000085"/>
    <s v="Cairo"/>
  </r>
  <r>
    <x v="2399"/>
    <x v="6"/>
    <x v="4"/>
    <x v="6"/>
    <x v="1"/>
    <x v="3"/>
    <x v="2398"/>
    <x v="1"/>
    <x v="2399"/>
    <x v="201"/>
    <x v="1922"/>
    <x v="224"/>
    <m/>
    <m/>
    <s v="Jumia"/>
    <s v="Jum"/>
    <n v="3665.44"/>
    <n v="31420413.200000018"/>
    <n v="31420413.200000018"/>
    <s v="Dubai"/>
  </r>
  <r>
    <x v="2400"/>
    <x v="8"/>
    <x v="3"/>
    <x v="8"/>
    <x v="1"/>
    <x v="3"/>
    <x v="2399"/>
    <x v="4"/>
    <x v="2400"/>
    <x v="215"/>
    <x v="1923"/>
    <x v="351"/>
    <m/>
    <m/>
    <s v="Jumia"/>
    <s v="Jum"/>
    <n v="3665.44"/>
    <n v="57542997.559999913"/>
    <n v="57542997.559999913"/>
    <s v="Dubai"/>
  </r>
  <r>
    <x v="2401"/>
    <x v="7"/>
    <x v="0"/>
    <x v="7"/>
    <x v="2"/>
    <x v="1"/>
    <x v="2400"/>
    <x v="0"/>
    <x v="2401"/>
    <x v="38"/>
    <x v="1924"/>
    <x v="149"/>
    <m/>
    <m/>
    <s v="Amazon"/>
    <s v="Amazon"/>
    <n v="13290.4"/>
    <n v="92327183.770000085"/>
    <n v="92327183.770000085"/>
    <s v="Alexandria"/>
  </r>
  <r>
    <x v="2402"/>
    <x v="2"/>
    <x v="2"/>
    <x v="2"/>
    <x v="1"/>
    <x v="0"/>
    <x v="2401"/>
    <x v="3"/>
    <x v="2402"/>
    <x v="123"/>
    <x v="989"/>
    <x v="79"/>
    <m/>
    <m/>
    <s v="Jumia"/>
    <s v="Jum"/>
    <n v="16284.02"/>
    <n v="29200970.130000021"/>
    <n v="29200970.130000021"/>
    <s v="Cairo"/>
  </r>
  <r>
    <x v="2403"/>
    <x v="6"/>
    <x v="4"/>
    <x v="6"/>
    <x v="1"/>
    <x v="0"/>
    <x v="2402"/>
    <x v="0"/>
    <x v="2403"/>
    <x v="190"/>
    <x v="1925"/>
    <x v="86"/>
    <m/>
    <m/>
    <s v="Jumia"/>
    <s v="Jum"/>
    <n v="16284.02"/>
    <n v="31420413.200000018"/>
    <n v="31420413.200000018"/>
    <s v="Cairo"/>
  </r>
  <r>
    <x v="2404"/>
    <x v="0"/>
    <x v="0"/>
    <x v="0"/>
    <x v="1"/>
    <x v="1"/>
    <x v="2403"/>
    <x v="3"/>
    <x v="2404"/>
    <x v="103"/>
    <x v="1926"/>
    <x v="9"/>
    <m/>
    <m/>
    <s v="Jumia"/>
    <s v="Jum"/>
    <n v="13290.4"/>
    <n v="92327183.770000085"/>
    <n v="92327183.770000085"/>
    <s v="Alexandria"/>
  </r>
  <r>
    <x v="2405"/>
    <x v="6"/>
    <x v="4"/>
    <x v="6"/>
    <x v="2"/>
    <x v="1"/>
    <x v="2404"/>
    <x v="4"/>
    <x v="2405"/>
    <x v="19"/>
    <x v="1927"/>
    <x v="26"/>
    <m/>
    <m/>
    <s v="Amazon"/>
    <s v="Amazon"/>
    <n v="13290.4"/>
    <n v="31420413.200000018"/>
    <n v="31420413.200000018"/>
    <s v="Alexandria"/>
  </r>
  <r>
    <x v="2406"/>
    <x v="7"/>
    <x v="0"/>
    <x v="7"/>
    <x v="1"/>
    <x v="1"/>
    <x v="2405"/>
    <x v="0"/>
    <x v="2406"/>
    <x v="274"/>
    <x v="1928"/>
    <x v="296"/>
    <m/>
    <m/>
    <s v="Jumia"/>
    <s v="Jum"/>
    <n v="13290.4"/>
    <n v="92327183.770000085"/>
    <n v="92327183.770000085"/>
    <s v="Alexandria"/>
  </r>
  <r>
    <x v="2407"/>
    <x v="7"/>
    <x v="0"/>
    <x v="7"/>
    <x v="1"/>
    <x v="0"/>
    <x v="2406"/>
    <x v="3"/>
    <x v="2407"/>
    <x v="14"/>
    <x v="1929"/>
    <x v="161"/>
    <m/>
    <m/>
    <s v="Jumia"/>
    <s v="Jum"/>
    <n v="16284.02"/>
    <n v="92327183.770000085"/>
    <n v="92327183.770000085"/>
    <s v="Cairo"/>
  </r>
  <r>
    <x v="2408"/>
    <x v="1"/>
    <x v="1"/>
    <x v="1"/>
    <x v="0"/>
    <x v="4"/>
    <x v="2407"/>
    <x v="2"/>
    <x v="2408"/>
    <x v="200"/>
    <x v="1930"/>
    <x v="40"/>
    <m/>
    <m/>
    <s v="sq"/>
    <s v="sq"/>
    <n v="99349.3"/>
    <n v="91504159.730000004"/>
    <n v="91504159.730000004"/>
    <s v="Riyadh"/>
  </r>
  <r>
    <x v="2409"/>
    <x v="1"/>
    <x v="1"/>
    <x v="1"/>
    <x v="0"/>
    <x v="1"/>
    <x v="2408"/>
    <x v="3"/>
    <x v="2409"/>
    <x v="248"/>
    <x v="1931"/>
    <x v="210"/>
    <m/>
    <m/>
    <s v="sq"/>
    <s v="sq"/>
    <n v="13290.4"/>
    <n v="91504159.730000004"/>
    <n v="91504159.730000004"/>
    <s v="Alexandria"/>
  </r>
  <r>
    <x v="2410"/>
    <x v="7"/>
    <x v="0"/>
    <x v="7"/>
    <x v="0"/>
    <x v="0"/>
    <x v="2409"/>
    <x v="4"/>
    <x v="2410"/>
    <x v="86"/>
    <x v="502"/>
    <x v="98"/>
    <m/>
    <m/>
    <s v="sq"/>
    <s v="sq"/>
    <n v="16284.02"/>
    <n v="92327183.770000085"/>
    <n v="92327183.770000085"/>
    <s v="Cairo"/>
  </r>
  <r>
    <x v="2411"/>
    <x v="2"/>
    <x v="2"/>
    <x v="2"/>
    <x v="2"/>
    <x v="1"/>
    <x v="2410"/>
    <x v="0"/>
    <x v="2411"/>
    <x v="14"/>
    <x v="1932"/>
    <x v="36"/>
    <m/>
    <m/>
    <s v="Amazon"/>
    <s v="Amazon"/>
    <n v="13290.4"/>
    <n v="29200970.130000021"/>
    <n v="29200970.130000021"/>
    <s v="Alexandria"/>
  </r>
  <r>
    <x v="2412"/>
    <x v="0"/>
    <x v="0"/>
    <x v="0"/>
    <x v="0"/>
    <x v="1"/>
    <x v="2411"/>
    <x v="0"/>
    <x v="2412"/>
    <x v="93"/>
    <x v="1933"/>
    <x v="90"/>
    <m/>
    <m/>
    <s v="sq"/>
    <s v="sq"/>
    <n v="13290.4"/>
    <n v="92327183.770000085"/>
    <n v="92327183.770000085"/>
    <s v="Alexandria"/>
  </r>
  <r>
    <x v="2413"/>
    <x v="4"/>
    <x v="0"/>
    <x v="4"/>
    <x v="0"/>
    <x v="4"/>
    <x v="2412"/>
    <x v="0"/>
    <x v="2413"/>
    <x v="140"/>
    <x v="430"/>
    <x v="299"/>
    <m/>
    <m/>
    <s v="sq"/>
    <s v="sq"/>
    <n v="99349.3"/>
    <n v="92327183.770000085"/>
    <n v="92327183.770000085"/>
    <s v="Riyadh"/>
  </r>
  <r>
    <x v="2414"/>
    <x v="6"/>
    <x v="4"/>
    <x v="6"/>
    <x v="2"/>
    <x v="1"/>
    <x v="2413"/>
    <x v="3"/>
    <x v="2414"/>
    <x v="355"/>
    <x v="1934"/>
    <x v="41"/>
    <m/>
    <m/>
    <s v="Amazon"/>
    <s v="Amazon"/>
    <n v="13290.4"/>
    <n v="31420413.200000018"/>
    <n v="31420413.200000018"/>
    <s v="Alexandria"/>
  </r>
  <r>
    <x v="2415"/>
    <x v="1"/>
    <x v="1"/>
    <x v="1"/>
    <x v="0"/>
    <x v="2"/>
    <x v="2414"/>
    <x v="4"/>
    <x v="2415"/>
    <x v="73"/>
    <x v="1935"/>
    <x v="120"/>
    <m/>
    <m/>
    <s v="sq"/>
    <s v="sq"/>
    <n v="26648.76"/>
    <n v="91504159.730000004"/>
    <n v="91504159.730000004"/>
    <s v="Casablanca"/>
  </r>
  <r>
    <x v="2416"/>
    <x v="3"/>
    <x v="3"/>
    <x v="3"/>
    <x v="0"/>
    <x v="2"/>
    <x v="2415"/>
    <x v="1"/>
    <x v="2416"/>
    <x v="247"/>
    <x v="1936"/>
    <x v="248"/>
    <m/>
    <m/>
    <s v="sq"/>
    <s v="sq"/>
    <n v="26648.76"/>
    <n v="57542997.559999913"/>
    <n v="57542997.559999913"/>
    <s v="Casablanca"/>
  </r>
  <r>
    <x v="2417"/>
    <x v="3"/>
    <x v="3"/>
    <x v="3"/>
    <x v="1"/>
    <x v="5"/>
    <x v="2416"/>
    <x v="0"/>
    <x v="2417"/>
    <x v="67"/>
    <x v="26"/>
    <x v="139"/>
    <m/>
    <m/>
    <s v="Jumia"/>
    <s v="Jum"/>
    <n v="27872.98"/>
    <n v="57542997.559999913"/>
    <n v="57542997.559999913"/>
    <s v="Giza"/>
  </r>
  <r>
    <x v="2418"/>
    <x v="9"/>
    <x v="1"/>
    <x v="9"/>
    <x v="0"/>
    <x v="2"/>
    <x v="2417"/>
    <x v="2"/>
    <x v="2418"/>
    <x v="192"/>
    <x v="1301"/>
    <x v="342"/>
    <m/>
    <m/>
    <s v="sq"/>
    <s v="sq"/>
    <n v="26648.76"/>
    <n v="91504159.730000004"/>
    <n v="91504159.730000004"/>
    <s v="Casablanca"/>
  </r>
  <r>
    <x v="2419"/>
    <x v="4"/>
    <x v="0"/>
    <x v="4"/>
    <x v="1"/>
    <x v="1"/>
    <x v="2418"/>
    <x v="4"/>
    <x v="2419"/>
    <x v="109"/>
    <x v="1937"/>
    <x v="255"/>
    <m/>
    <m/>
    <s v="Jumia"/>
    <s v="Jum"/>
    <n v="13290.4"/>
    <n v="92327183.770000085"/>
    <n v="92327183.770000085"/>
    <s v="Alexandria"/>
  </r>
  <r>
    <x v="2420"/>
    <x v="4"/>
    <x v="0"/>
    <x v="4"/>
    <x v="1"/>
    <x v="0"/>
    <x v="2419"/>
    <x v="3"/>
    <x v="2420"/>
    <x v="373"/>
    <x v="1938"/>
    <x v="247"/>
    <m/>
    <m/>
    <s v="Jumia"/>
    <s v="Jum"/>
    <n v="16284.02"/>
    <n v="92327183.770000085"/>
    <n v="92327183.770000085"/>
    <s v="Cairo"/>
  </r>
  <r>
    <x v="2421"/>
    <x v="8"/>
    <x v="3"/>
    <x v="8"/>
    <x v="1"/>
    <x v="0"/>
    <x v="2420"/>
    <x v="3"/>
    <x v="2421"/>
    <x v="363"/>
    <x v="1939"/>
    <x v="99"/>
    <m/>
    <m/>
    <s v="Jumia"/>
    <s v="Jum"/>
    <n v="16284.02"/>
    <n v="57542997.559999913"/>
    <n v="57542997.559999913"/>
    <s v="Cairo"/>
  </r>
  <r>
    <x v="2422"/>
    <x v="9"/>
    <x v="1"/>
    <x v="9"/>
    <x v="2"/>
    <x v="3"/>
    <x v="2421"/>
    <x v="4"/>
    <x v="2422"/>
    <x v="193"/>
    <x v="12"/>
    <x v="7"/>
    <m/>
    <m/>
    <s v="Amazon"/>
    <s v="Amazon"/>
    <n v="3665.44"/>
    <n v="91504159.730000004"/>
    <n v="91504159.730000004"/>
    <s v="Dubai"/>
  </r>
  <r>
    <x v="2423"/>
    <x v="2"/>
    <x v="2"/>
    <x v="2"/>
    <x v="0"/>
    <x v="2"/>
    <x v="2422"/>
    <x v="0"/>
    <x v="2423"/>
    <x v="271"/>
    <x v="1940"/>
    <x v="334"/>
    <m/>
    <m/>
    <s v="sq"/>
    <s v="sq"/>
    <n v="26648.76"/>
    <n v="29200970.130000021"/>
    <n v="29200970.130000021"/>
    <s v="Casablanca"/>
  </r>
  <r>
    <x v="2424"/>
    <x v="6"/>
    <x v="4"/>
    <x v="6"/>
    <x v="1"/>
    <x v="1"/>
    <x v="2423"/>
    <x v="3"/>
    <x v="2424"/>
    <x v="385"/>
    <x v="1906"/>
    <x v="269"/>
    <m/>
    <m/>
    <s v="Jumia"/>
    <s v="Jum"/>
    <n v="13290.4"/>
    <n v="31420413.200000018"/>
    <n v="31420413.200000018"/>
    <s v="Alexandria"/>
  </r>
  <r>
    <x v="2425"/>
    <x v="2"/>
    <x v="2"/>
    <x v="2"/>
    <x v="0"/>
    <x v="4"/>
    <x v="2424"/>
    <x v="4"/>
    <x v="2425"/>
    <x v="224"/>
    <x v="1941"/>
    <x v="63"/>
    <m/>
    <m/>
    <s v="sq"/>
    <s v="sq"/>
    <n v="99349.3"/>
    <n v="29200970.130000021"/>
    <n v="29200970.130000021"/>
    <s v="Riyadh"/>
  </r>
  <r>
    <x v="2426"/>
    <x v="2"/>
    <x v="2"/>
    <x v="2"/>
    <x v="2"/>
    <x v="1"/>
    <x v="2425"/>
    <x v="3"/>
    <x v="2426"/>
    <x v="178"/>
    <x v="122"/>
    <x v="107"/>
    <m/>
    <m/>
    <s v="Amazon"/>
    <s v="Amazon"/>
    <n v="13290.4"/>
    <n v="29200970.130000021"/>
    <n v="29200970.130000021"/>
    <s v="Alexandria"/>
  </r>
  <r>
    <x v="2427"/>
    <x v="5"/>
    <x v="1"/>
    <x v="5"/>
    <x v="0"/>
    <x v="4"/>
    <x v="2426"/>
    <x v="2"/>
    <x v="2427"/>
    <x v="180"/>
    <x v="1253"/>
    <x v="135"/>
    <m/>
    <m/>
    <s v="sq"/>
    <s v="sq"/>
    <n v="99349.3"/>
    <n v="91504159.730000004"/>
    <n v="91504159.730000004"/>
    <s v="Riyadh"/>
  </r>
  <r>
    <x v="2428"/>
    <x v="1"/>
    <x v="1"/>
    <x v="1"/>
    <x v="2"/>
    <x v="5"/>
    <x v="2427"/>
    <x v="2"/>
    <x v="2428"/>
    <x v="395"/>
    <x v="1060"/>
    <x v="337"/>
    <m/>
    <m/>
    <s v="Amazon"/>
    <s v="Amazon"/>
    <n v="27872.98"/>
    <n v="91504159.730000004"/>
    <n v="91504159.730000004"/>
    <s v="Giza"/>
  </r>
  <r>
    <x v="2429"/>
    <x v="2"/>
    <x v="2"/>
    <x v="2"/>
    <x v="1"/>
    <x v="4"/>
    <x v="2428"/>
    <x v="0"/>
    <x v="2429"/>
    <x v="18"/>
    <x v="860"/>
    <x v="157"/>
    <m/>
    <m/>
    <s v="Jumia"/>
    <s v="Jum"/>
    <n v="99349.3"/>
    <n v="29200970.130000021"/>
    <n v="29200970.130000021"/>
    <s v="Riyadh"/>
  </r>
  <r>
    <x v="2430"/>
    <x v="7"/>
    <x v="0"/>
    <x v="7"/>
    <x v="0"/>
    <x v="0"/>
    <x v="2429"/>
    <x v="3"/>
    <x v="2430"/>
    <x v="384"/>
    <x v="1942"/>
    <x v="258"/>
    <m/>
    <m/>
    <s v="sq"/>
    <s v="sq"/>
    <n v="16284.02"/>
    <n v="92327183.770000085"/>
    <n v="92327183.770000085"/>
    <s v="Cairo"/>
  </r>
  <r>
    <x v="2431"/>
    <x v="5"/>
    <x v="1"/>
    <x v="5"/>
    <x v="1"/>
    <x v="2"/>
    <x v="2430"/>
    <x v="3"/>
    <x v="2431"/>
    <x v="235"/>
    <x v="1943"/>
    <x v="305"/>
    <m/>
    <m/>
    <s v="Jumia"/>
    <s v="Jum"/>
    <n v="26648.76"/>
    <n v="91504159.730000004"/>
    <n v="91504159.730000004"/>
    <s v="Casablanca"/>
  </r>
  <r>
    <x v="2432"/>
    <x v="7"/>
    <x v="0"/>
    <x v="7"/>
    <x v="1"/>
    <x v="2"/>
    <x v="2431"/>
    <x v="2"/>
    <x v="2432"/>
    <x v="241"/>
    <x v="1944"/>
    <x v="344"/>
    <m/>
    <m/>
    <s v="Jumia"/>
    <s v="Jum"/>
    <n v="26648.76"/>
    <n v="92327183.770000085"/>
    <n v="92327183.770000085"/>
    <s v="Casablanca"/>
  </r>
  <r>
    <x v="2433"/>
    <x v="9"/>
    <x v="1"/>
    <x v="9"/>
    <x v="1"/>
    <x v="4"/>
    <x v="2432"/>
    <x v="4"/>
    <x v="2433"/>
    <x v="100"/>
    <x v="1945"/>
    <x v="314"/>
    <m/>
    <m/>
    <s v="Jumia"/>
    <s v="Jum"/>
    <n v="99349.3"/>
    <n v="91504159.730000004"/>
    <n v="91504159.730000004"/>
    <s v="Riyadh"/>
  </r>
  <r>
    <x v="2434"/>
    <x v="1"/>
    <x v="1"/>
    <x v="1"/>
    <x v="1"/>
    <x v="4"/>
    <x v="2433"/>
    <x v="2"/>
    <x v="2434"/>
    <x v="76"/>
    <x v="875"/>
    <x v="314"/>
    <m/>
    <m/>
    <s v="Jumia"/>
    <s v="Jum"/>
    <n v="99349.3"/>
    <n v="91504159.730000004"/>
    <n v="91504159.730000004"/>
    <s v="Riyadh"/>
  </r>
  <r>
    <x v="2435"/>
    <x v="2"/>
    <x v="2"/>
    <x v="2"/>
    <x v="0"/>
    <x v="3"/>
    <x v="2434"/>
    <x v="1"/>
    <x v="2435"/>
    <x v="98"/>
    <x v="1189"/>
    <x v="192"/>
    <m/>
    <m/>
    <s v="sq"/>
    <s v="sq"/>
    <n v="3665.44"/>
    <n v="29200970.130000021"/>
    <n v="29200970.130000021"/>
    <s v="Dubai"/>
  </r>
  <r>
    <x v="2436"/>
    <x v="4"/>
    <x v="0"/>
    <x v="4"/>
    <x v="2"/>
    <x v="1"/>
    <x v="2435"/>
    <x v="3"/>
    <x v="2436"/>
    <x v="61"/>
    <x v="1946"/>
    <x v="187"/>
    <m/>
    <m/>
    <s v="Amazon"/>
    <s v="Amazon"/>
    <n v="13290.4"/>
    <n v="92327183.770000085"/>
    <n v="92327183.770000085"/>
    <s v="Alexandria"/>
  </r>
  <r>
    <x v="2437"/>
    <x v="4"/>
    <x v="0"/>
    <x v="4"/>
    <x v="2"/>
    <x v="1"/>
    <x v="2436"/>
    <x v="2"/>
    <x v="2437"/>
    <x v="65"/>
    <x v="1947"/>
    <x v="328"/>
    <m/>
    <m/>
    <s v="Amazon"/>
    <s v="Amazon"/>
    <n v="13290.4"/>
    <n v="92327183.770000085"/>
    <n v="92327183.770000085"/>
    <s v="Alexandria"/>
  </r>
  <r>
    <x v="2438"/>
    <x v="1"/>
    <x v="1"/>
    <x v="1"/>
    <x v="0"/>
    <x v="2"/>
    <x v="2437"/>
    <x v="3"/>
    <x v="2438"/>
    <x v="207"/>
    <x v="1502"/>
    <x v="259"/>
    <m/>
    <m/>
    <s v="sq"/>
    <s v="sq"/>
    <n v="26648.76"/>
    <n v="91504159.730000004"/>
    <n v="91504159.730000004"/>
    <s v="Casablanca"/>
  </r>
  <r>
    <x v="2439"/>
    <x v="3"/>
    <x v="3"/>
    <x v="3"/>
    <x v="1"/>
    <x v="1"/>
    <x v="2438"/>
    <x v="4"/>
    <x v="2439"/>
    <x v="105"/>
    <x v="944"/>
    <x v="24"/>
    <m/>
    <m/>
    <s v="Jumia"/>
    <s v="Jum"/>
    <n v="13290.4"/>
    <n v="57542997.559999913"/>
    <n v="57542997.559999913"/>
    <s v="Alexandria"/>
  </r>
  <r>
    <x v="2440"/>
    <x v="9"/>
    <x v="1"/>
    <x v="9"/>
    <x v="0"/>
    <x v="4"/>
    <x v="2439"/>
    <x v="3"/>
    <x v="2440"/>
    <x v="381"/>
    <x v="1026"/>
    <x v="229"/>
    <m/>
    <m/>
    <s v="sq"/>
    <s v="sq"/>
    <n v="99349.3"/>
    <n v="91504159.730000004"/>
    <n v="91504159.730000004"/>
    <s v="Riyadh"/>
  </r>
  <r>
    <x v="2441"/>
    <x v="3"/>
    <x v="3"/>
    <x v="3"/>
    <x v="1"/>
    <x v="3"/>
    <x v="2440"/>
    <x v="1"/>
    <x v="2441"/>
    <x v="23"/>
    <x v="1376"/>
    <x v="204"/>
    <m/>
    <m/>
    <s v="Jumia"/>
    <s v="Jum"/>
    <n v="3665.44"/>
    <n v="57542997.559999913"/>
    <n v="57542997.559999913"/>
    <s v="Dubai"/>
  </r>
  <r>
    <x v="2442"/>
    <x v="7"/>
    <x v="0"/>
    <x v="7"/>
    <x v="2"/>
    <x v="1"/>
    <x v="2441"/>
    <x v="1"/>
    <x v="2442"/>
    <x v="49"/>
    <x v="1604"/>
    <x v="178"/>
    <m/>
    <m/>
    <s v="Amazon"/>
    <s v="Amazon"/>
    <n v="13290.4"/>
    <n v="92327183.770000085"/>
    <n v="92327183.770000085"/>
    <s v="Alexandria"/>
  </r>
  <r>
    <x v="2443"/>
    <x v="2"/>
    <x v="2"/>
    <x v="2"/>
    <x v="2"/>
    <x v="3"/>
    <x v="2442"/>
    <x v="2"/>
    <x v="2443"/>
    <x v="260"/>
    <x v="1948"/>
    <x v="41"/>
    <m/>
    <m/>
    <s v="Amazon"/>
    <s v="Amazon"/>
    <n v="3665.44"/>
    <n v="29200970.130000021"/>
    <n v="29200970.130000021"/>
    <s v="Dubai"/>
  </r>
  <r>
    <x v="2444"/>
    <x v="0"/>
    <x v="0"/>
    <x v="0"/>
    <x v="2"/>
    <x v="5"/>
    <x v="2443"/>
    <x v="1"/>
    <x v="2444"/>
    <x v="54"/>
    <x v="1101"/>
    <x v="80"/>
    <m/>
    <m/>
    <s v="Amazon"/>
    <s v="Amazon"/>
    <n v="27872.98"/>
    <n v="92327183.770000085"/>
    <n v="92327183.770000085"/>
    <s v="Giza"/>
  </r>
  <r>
    <x v="2445"/>
    <x v="8"/>
    <x v="3"/>
    <x v="8"/>
    <x v="2"/>
    <x v="5"/>
    <x v="2444"/>
    <x v="3"/>
    <x v="2445"/>
    <x v="379"/>
    <x v="1949"/>
    <x v="63"/>
    <m/>
    <m/>
    <s v="Amazon"/>
    <s v="Amazon"/>
    <n v="27872.98"/>
    <n v="57542997.559999913"/>
    <n v="57542997.559999913"/>
    <s v="Giza"/>
  </r>
  <r>
    <x v="2446"/>
    <x v="7"/>
    <x v="0"/>
    <x v="7"/>
    <x v="2"/>
    <x v="3"/>
    <x v="2445"/>
    <x v="1"/>
    <x v="2446"/>
    <x v="384"/>
    <x v="1328"/>
    <x v="53"/>
    <m/>
    <m/>
    <s v="Amazon"/>
    <s v="Amazon"/>
    <n v="3665.44"/>
    <n v="92327183.770000085"/>
    <n v="92327183.770000085"/>
    <s v="Dubai"/>
  </r>
  <r>
    <x v="2447"/>
    <x v="6"/>
    <x v="4"/>
    <x v="6"/>
    <x v="1"/>
    <x v="1"/>
    <x v="2446"/>
    <x v="0"/>
    <x v="2447"/>
    <x v="382"/>
    <x v="1950"/>
    <x v="256"/>
    <m/>
    <m/>
    <s v="Jumia"/>
    <s v="Jum"/>
    <n v="13290.4"/>
    <n v="31420413.200000018"/>
    <n v="31420413.200000018"/>
    <s v="Alexandria"/>
  </r>
  <r>
    <x v="2448"/>
    <x v="0"/>
    <x v="0"/>
    <x v="0"/>
    <x v="0"/>
    <x v="0"/>
    <x v="2447"/>
    <x v="1"/>
    <x v="2448"/>
    <x v="19"/>
    <x v="1951"/>
    <x v="346"/>
    <m/>
    <m/>
    <s v="sq"/>
    <s v="sq"/>
    <n v="16284.02"/>
    <n v="92327183.770000085"/>
    <n v="92327183.770000085"/>
    <s v="Cairo"/>
  </r>
  <r>
    <x v="2449"/>
    <x v="0"/>
    <x v="0"/>
    <x v="0"/>
    <x v="1"/>
    <x v="0"/>
    <x v="2448"/>
    <x v="3"/>
    <x v="2449"/>
    <x v="318"/>
    <x v="1952"/>
    <x v="27"/>
    <m/>
    <m/>
    <s v="Jumia"/>
    <s v="Jum"/>
    <n v="16284.02"/>
    <n v="92327183.770000085"/>
    <n v="92327183.770000085"/>
    <s v="Cairo"/>
  </r>
  <r>
    <x v="2450"/>
    <x v="9"/>
    <x v="1"/>
    <x v="9"/>
    <x v="0"/>
    <x v="2"/>
    <x v="2449"/>
    <x v="2"/>
    <x v="2450"/>
    <x v="256"/>
    <x v="1953"/>
    <x v="53"/>
    <m/>
    <m/>
    <s v="sq"/>
    <s v="sq"/>
    <n v="26648.76"/>
    <n v="91504159.730000004"/>
    <n v="91504159.730000004"/>
    <s v="Casablanca"/>
  </r>
  <r>
    <x v="2451"/>
    <x v="3"/>
    <x v="3"/>
    <x v="3"/>
    <x v="2"/>
    <x v="0"/>
    <x v="2450"/>
    <x v="2"/>
    <x v="2451"/>
    <x v="259"/>
    <x v="1954"/>
    <x v="313"/>
    <m/>
    <m/>
    <s v="Amazon"/>
    <s v="Amazon"/>
    <n v="16284.02"/>
    <n v="57542997.559999913"/>
    <n v="57542997.559999913"/>
    <s v="Cairo"/>
  </r>
  <r>
    <x v="2452"/>
    <x v="0"/>
    <x v="0"/>
    <x v="0"/>
    <x v="2"/>
    <x v="3"/>
    <x v="2451"/>
    <x v="2"/>
    <x v="2452"/>
    <x v="127"/>
    <x v="1955"/>
    <x v="146"/>
    <m/>
    <m/>
    <s v="Amazon"/>
    <s v="Amazon"/>
    <n v="3665.44"/>
    <n v="92327183.770000085"/>
    <n v="92327183.770000085"/>
    <s v="Dubai"/>
  </r>
  <r>
    <x v="2453"/>
    <x v="5"/>
    <x v="1"/>
    <x v="5"/>
    <x v="0"/>
    <x v="3"/>
    <x v="2452"/>
    <x v="0"/>
    <x v="2453"/>
    <x v="324"/>
    <x v="1956"/>
    <x v="6"/>
    <m/>
    <m/>
    <s v="sq"/>
    <s v="sq"/>
    <n v="3665.44"/>
    <n v="91504159.730000004"/>
    <n v="91504159.730000004"/>
    <s v="Dubai"/>
  </r>
  <r>
    <x v="2454"/>
    <x v="8"/>
    <x v="3"/>
    <x v="8"/>
    <x v="1"/>
    <x v="5"/>
    <x v="2453"/>
    <x v="2"/>
    <x v="2454"/>
    <x v="185"/>
    <x v="143"/>
    <x v="233"/>
    <m/>
    <m/>
    <s v="Jumia"/>
    <s v="Jum"/>
    <n v="27872.98"/>
    <n v="57542997.559999913"/>
    <n v="57542997.559999913"/>
    <s v="Giza"/>
  </r>
  <r>
    <x v="2455"/>
    <x v="8"/>
    <x v="3"/>
    <x v="8"/>
    <x v="2"/>
    <x v="1"/>
    <x v="2454"/>
    <x v="3"/>
    <x v="2455"/>
    <x v="390"/>
    <x v="612"/>
    <x v="163"/>
    <m/>
    <m/>
    <s v="Amazon"/>
    <s v="Amazon"/>
    <n v="13290.4"/>
    <n v="57542997.559999913"/>
    <n v="57542997.559999913"/>
    <s v="Alexandria"/>
  </r>
  <r>
    <x v="2456"/>
    <x v="9"/>
    <x v="1"/>
    <x v="9"/>
    <x v="1"/>
    <x v="3"/>
    <x v="2455"/>
    <x v="4"/>
    <x v="2456"/>
    <x v="272"/>
    <x v="1957"/>
    <x v="292"/>
    <m/>
    <m/>
    <s v="Jumia"/>
    <s v="Jum"/>
    <n v="3665.44"/>
    <n v="91504159.730000004"/>
    <n v="91504159.730000004"/>
    <s v="Dubai"/>
  </r>
  <r>
    <x v="2457"/>
    <x v="4"/>
    <x v="0"/>
    <x v="4"/>
    <x v="1"/>
    <x v="0"/>
    <x v="2456"/>
    <x v="1"/>
    <x v="2457"/>
    <x v="74"/>
    <x v="1958"/>
    <x v="299"/>
    <m/>
    <m/>
    <s v="Jumia"/>
    <s v="Jum"/>
    <n v="16284.02"/>
    <n v="92327183.770000085"/>
    <n v="92327183.770000085"/>
    <s v="Cairo"/>
  </r>
  <r>
    <x v="2458"/>
    <x v="1"/>
    <x v="1"/>
    <x v="1"/>
    <x v="0"/>
    <x v="4"/>
    <x v="2457"/>
    <x v="4"/>
    <x v="2458"/>
    <x v="399"/>
    <x v="1400"/>
    <x v="124"/>
    <m/>
    <m/>
    <s v="sq"/>
    <s v="sq"/>
    <n v="99349.3"/>
    <n v="91504159.730000004"/>
    <n v="91504159.730000004"/>
    <s v="Riyadh"/>
  </r>
  <r>
    <x v="2459"/>
    <x v="6"/>
    <x v="4"/>
    <x v="6"/>
    <x v="0"/>
    <x v="3"/>
    <x v="2458"/>
    <x v="3"/>
    <x v="2459"/>
    <x v="363"/>
    <x v="1158"/>
    <x v="149"/>
    <m/>
    <m/>
    <s v="sq"/>
    <s v="sq"/>
    <n v="3665.44"/>
    <n v="31420413.200000018"/>
    <n v="31420413.200000018"/>
    <s v="Dubai"/>
  </r>
  <r>
    <x v="2460"/>
    <x v="5"/>
    <x v="1"/>
    <x v="5"/>
    <x v="1"/>
    <x v="5"/>
    <x v="2459"/>
    <x v="2"/>
    <x v="2460"/>
    <x v="258"/>
    <x v="1959"/>
    <x v="285"/>
    <m/>
    <m/>
    <s v="Jumia"/>
    <s v="Jum"/>
    <n v="27872.98"/>
    <n v="91504159.730000004"/>
    <n v="91504159.730000004"/>
    <s v="Giza"/>
  </r>
  <r>
    <x v="2461"/>
    <x v="1"/>
    <x v="1"/>
    <x v="1"/>
    <x v="1"/>
    <x v="1"/>
    <x v="2460"/>
    <x v="3"/>
    <x v="2461"/>
    <x v="345"/>
    <x v="1960"/>
    <x v="271"/>
    <m/>
    <m/>
    <s v="Jumia"/>
    <s v="Jum"/>
    <n v="13290.4"/>
    <n v="91504159.730000004"/>
    <n v="91504159.730000004"/>
    <s v="Alexandria"/>
  </r>
  <r>
    <x v="2462"/>
    <x v="3"/>
    <x v="3"/>
    <x v="3"/>
    <x v="0"/>
    <x v="4"/>
    <x v="2461"/>
    <x v="2"/>
    <x v="2462"/>
    <x v="396"/>
    <x v="1961"/>
    <x v="19"/>
    <m/>
    <m/>
    <s v="sq"/>
    <s v="sq"/>
    <n v="99349.3"/>
    <n v="57542997.559999913"/>
    <n v="57542997.559999913"/>
    <s v="Riyadh"/>
  </r>
  <r>
    <x v="2463"/>
    <x v="6"/>
    <x v="4"/>
    <x v="6"/>
    <x v="2"/>
    <x v="4"/>
    <x v="2462"/>
    <x v="0"/>
    <x v="2463"/>
    <x v="294"/>
    <x v="633"/>
    <x v="321"/>
    <m/>
    <m/>
    <s v="Amazon"/>
    <s v="Amazon"/>
    <n v="99349.3"/>
    <n v="31420413.200000018"/>
    <n v="31420413.200000018"/>
    <s v="Riyadh"/>
  </r>
  <r>
    <x v="2464"/>
    <x v="2"/>
    <x v="2"/>
    <x v="2"/>
    <x v="1"/>
    <x v="4"/>
    <x v="2463"/>
    <x v="0"/>
    <x v="2464"/>
    <x v="62"/>
    <x v="1962"/>
    <x v="216"/>
    <m/>
    <m/>
    <s v="Jumia"/>
    <s v="Jum"/>
    <n v="99349.3"/>
    <n v="29200970.130000021"/>
    <n v="29200970.130000021"/>
    <s v="Riyadh"/>
  </r>
  <r>
    <x v="2465"/>
    <x v="9"/>
    <x v="1"/>
    <x v="9"/>
    <x v="1"/>
    <x v="1"/>
    <x v="2464"/>
    <x v="3"/>
    <x v="2465"/>
    <x v="171"/>
    <x v="748"/>
    <x v="187"/>
    <m/>
    <m/>
    <s v="Jumia"/>
    <s v="Jum"/>
    <n v="13290.4"/>
    <n v="91504159.730000004"/>
    <n v="91504159.730000004"/>
    <s v="Alexandria"/>
  </r>
  <r>
    <x v="2466"/>
    <x v="9"/>
    <x v="1"/>
    <x v="9"/>
    <x v="0"/>
    <x v="5"/>
    <x v="2465"/>
    <x v="2"/>
    <x v="2466"/>
    <x v="224"/>
    <x v="1963"/>
    <x v="119"/>
    <m/>
    <m/>
    <s v="sq"/>
    <s v="sq"/>
    <n v="27872.98"/>
    <n v="91504159.730000004"/>
    <n v="91504159.730000004"/>
    <s v="Giza"/>
  </r>
  <r>
    <x v="2467"/>
    <x v="3"/>
    <x v="3"/>
    <x v="3"/>
    <x v="1"/>
    <x v="2"/>
    <x v="2466"/>
    <x v="4"/>
    <x v="2467"/>
    <x v="378"/>
    <x v="1207"/>
    <x v="77"/>
    <m/>
    <m/>
    <s v="Jumia"/>
    <s v="Jum"/>
    <n v="26648.76"/>
    <n v="57542997.559999913"/>
    <n v="57542997.559999913"/>
    <s v="Casablanca"/>
  </r>
  <r>
    <x v="2468"/>
    <x v="4"/>
    <x v="0"/>
    <x v="4"/>
    <x v="1"/>
    <x v="1"/>
    <x v="2467"/>
    <x v="0"/>
    <x v="2468"/>
    <x v="380"/>
    <x v="1964"/>
    <x v="258"/>
    <m/>
    <m/>
    <s v="Jumia"/>
    <s v="Jum"/>
    <n v="13290.4"/>
    <n v="92327183.770000085"/>
    <n v="92327183.770000085"/>
    <s v="Alexandria"/>
  </r>
  <r>
    <x v="2469"/>
    <x v="8"/>
    <x v="3"/>
    <x v="8"/>
    <x v="2"/>
    <x v="1"/>
    <x v="2468"/>
    <x v="0"/>
    <x v="2469"/>
    <x v="211"/>
    <x v="1965"/>
    <x v="288"/>
    <m/>
    <m/>
    <s v="Amazon"/>
    <s v="Amazon"/>
    <n v="13290.4"/>
    <n v="57542997.559999913"/>
    <n v="57542997.559999913"/>
    <s v="Alexandria"/>
  </r>
  <r>
    <x v="2470"/>
    <x v="3"/>
    <x v="3"/>
    <x v="3"/>
    <x v="0"/>
    <x v="4"/>
    <x v="2469"/>
    <x v="2"/>
    <x v="2470"/>
    <x v="313"/>
    <x v="1585"/>
    <x v="154"/>
    <m/>
    <m/>
    <s v="sq"/>
    <s v="sq"/>
    <n v="99349.3"/>
    <n v="57542997.559999913"/>
    <n v="57542997.559999913"/>
    <s v="Riyadh"/>
  </r>
  <r>
    <x v="2471"/>
    <x v="4"/>
    <x v="0"/>
    <x v="4"/>
    <x v="1"/>
    <x v="4"/>
    <x v="2470"/>
    <x v="4"/>
    <x v="2471"/>
    <x v="167"/>
    <x v="1966"/>
    <x v="201"/>
    <m/>
    <m/>
    <s v="Jumia"/>
    <s v="Jum"/>
    <n v="99349.3"/>
    <n v="92327183.770000085"/>
    <n v="92327183.770000085"/>
    <s v="Riyadh"/>
  </r>
  <r>
    <x v="2472"/>
    <x v="0"/>
    <x v="0"/>
    <x v="0"/>
    <x v="1"/>
    <x v="3"/>
    <x v="2471"/>
    <x v="1"/>
    <x v="2472"/>
    <x v="126"/>
    <x v="1967"/>
    <x v="169"/>
    <m/>
    <m/>
    <s v="Jumia"/>
    <s v="Jum"/>
    <n v="3665.44"/>
    <n v="92327183.770000085"/>
    <n v="92327183.770000085"/>
    <s v="Dubai"/>
  </r>
  <r>
    <x v="2473"/>
    <x v="2"/>
    <x v="2"/>
    <x v="2"/>
    <x v="0"/>
    <x v="4"/>
    <x v="2472"/>
    <x v="2"/>
    <x v="2473"/>
    <x v="56"/>
    <x v="982"/>
    <x v="246"/>
    <m/>
    <m/>
    <s v="sq"/>
    <s v="sq"/>
    <n v="99349.3"/>
    <n v="29200970.130000021"/>
    <n v="29200970.130000021"/>
    <s v="Riyadh"/>
  </r>
  <r>
    <x v="2474"/>
    <x v="6"/>
    <x v="4"/>
    <x v="6"/>
    <x v="2"/>
    <x v="2"/>
    <x v="2473"/>
    <x v="1"/>
    <x v="2474"/>
    <x v="220"/>
    <x v="1887"/>
    <x v="231"/>
    <m/>
    <m/>
    <s v="Amazon"/>
    <s v="Amazon"/>
    <n v="26648.76"/>
    <n v="31420413.200000018"/>
    <n v="31420413.200000018"/>
    <s v="Casablanca"/>
  </r>
  <r>
    <x v="2475"/>
    <x v="7"/>
    <x v="0"/>
    <x v="7"/>
    <x v="1"/>
    <x v="2"/>
    <x v="2474"/>
    <x v="2"/>
    <x v="2475"/>
    <x v="61"/>
    <x v="1968"/>
    <x v="268"/>
    <m/>
    <m/>
    <s v="Jumia"/>
    <s v="Jum"/>
    <n v="26648.76"/>
    <n v="92327183.770000085"/>
    <n v="92327183.770000085"/>
    <s v="Casablanca"/>
  </r>
  <r>
    <x v="2476"/>
    <x v="5"/>
    <x v="1"/>
    <x v="5"/>
    <x v="2"/>
    <x v="4"/>
    <x v="2475"/>
    <x v="3"/>
    <x v="2476"/>
    <x v="82"/>
    <x v="1969"/>
    <x v="300"/>
    <m/>
    <m/>
    <s v="Amazon"/>
    <s v="Amazon"/>
    <n v="99349.3"/>
    <n v="91504159.730000004"/>
    <n v="91504159.730000004"/>
    <s v="Riyadh"/>
  </r>
  <r>
    <x v="2477"/>
    <x v="4"/>
    <x v="0"/>
    <x v="4"/>
    <x v="0"/>
    <x v="1"/>
    <x v="2476"/>
    <x v="4"/>
    <x v="2477"/>
    <x v="281"/>
    <x v="610"/>
    <x v="190"/>
    <m/>
    <m/>
    <s v="sq"/>
    <s v="sq"/>
    <n v="13290.4"/>
    <n v="92327183.770000085"/>
    <n v="92327183.770000085"/>
    <s v="Alexandria"/>
  </r>
  <r>
    <x v="2478"/>
    <x v="9"/>
    <x v="1"/>
    <x v="9"/>
    <x v="0"/>
    <x v="0"/>
    <x v="2477"/>
    <x v="1"/>
    <x v="2478"/>
    <x v="260"/>
    <x v="1512"/>
    <x v="12"/>
    <m/>
    <m/>
    <s v="sq"/>
    <s v="sq"/>
    <n v="16284.02"/>
    <n v="91504159.730000004"/>
    <n v="91504159.730000004"/>
    <s v="Cairo"/>
  </r>
  <r>
    <x v="2479"/>
    <x v="0"/>
    <x v="0"/>
    <x v="0"/>
    <x v="0"/>
    <x v="2"/>
    <x v="2478"/>
    <x v="3"/>
    <x v="2479"/>
    <x v="382"/>
    <x v="1184"/>
    <x v="1"/>
    <m/>
    <m/>
    <s v="sq"/>
    <s v="sq"/>
    <n v="26648.76"/>
    <n v="92327183.770000085"/>
    <n v="92327183.770000085"/>
    <s v="Casablanca"/>
  </r>
  <r>
    <x v="2480"/>
    <x v="6"/>
    <x v="4"/>
    <x v="6"/>
    <x v="0"/>
    <x v="4"/>
    <x v="2479"/>
    <x v="0"/>
    <x v="2480"/>
    <x v="311"/>
    <x v="1970"/>
    <x v="159"/>
    <m/>
    <m/>
    <s v="sq"/>
    <s v="sq"/>
    <n v="99349.3"/>
    <n v="31420413.200000018"/>
    <n v="31420413.200000018"/>
    <s v="Riyadh"/>
  </r>
  <r>
    <x v="2481"/>
    <x v="5"/>
    <x v="1"/>
    <x v="5"/>
    <x v="0"/>
    <x v="0"/>
    <x v="2480"/>
    <x v="0"/>
    <x v="2481"/>
    <x v="103"/>
    <x v="1265"/>
    <x v="258"/>
    <m/>
    <m/>
    <s v="sq"/>
    <s v="sq"/>
    <n v="16284.02"/>
    <n v="91504159.730000004"/>
    <n v="91504159.730000004"/>
    <s v="Cairo"/>
  </r>
  <r>
    <x v="2482"/>
    <x v="9"/>
    <x v="1"/>
    <x v="9"/>
    <x v="1"/>
    <x v="5"/>
    <x v="2481"/>
    <x v="1"/>
    <x v="2482"/>
    <x v="203"/>
    <x v="368"/>
    <x v="343"/>
    <m/>
    <m/>
    <s v="Jumia"/>
    <s v="Jum"/>
    <n v="27872.98"/>
    <n v="91504159.730000004"/>
    <n v="91504159.730000004"/>
    <s v="Giza"/>
  </r>
  <r>
    <x v="2483"/>
    <x v="7"/>
    <x v="0"/>
    <x v="7"/>
    <x v="1"/>
    <x v="0"/>
    <x v="2482"/>
    <x v="0"/>
    <x v="2483"/>
    <x v="108"/>
    <x v="1971"/>
    <x v="156"/>
    <m/>
    <m/>
    <s v="Jumia"/>
    <s v="Jum"/>
    <n v="16284.02"/>
    <n v="92327183.770000085"/>
    <n v="92327183.770000085"/>
    <s v="Cairo"/>
  </r>
  <r>
    <x v="2484"/>
    <x v="2"/>
    <x v="2"/>
    <x v="2"/>
    <x v="2"/>
    <x v="2"/>
    <x v="2483"/>
    <x v="2"/>
    <x v="2484"/>
    <x v="106"/>
    <x v="1972"/>
    <x v="226"/>
    <m/>
    <m/>
    <s v="Amazon"/>
    <s v="Amazon"/>
    <n v="26648.76"/>
    <n v="29200970.130000021"/>
    <n v="29200970.130000021"/>
    <s v="Casablanca"/>
  </r>
  <r>
    <x v="2485"/>
    <x v="9"/>
    <x v="1"/>
    <x v="9"/>
    <x v="1"/>
    <x v="4"/>
    <x v="2484"/>
    <x v="3"/>
    <x v="2485"/>
    <x v="176"/>
    <x v="1973"/>
    <x v="301"/>
    <m/>
    <m/>
    <s v="Jumia"/>
    <s v="Jum"/>
    <n v="99349.3"/>
    <n v="91504159.730000004"/>
    <n v="91504159.730000004"/>
    <s v="Riyadh"/>
  </r>
  <r>
    <x v="2486"/>
    <x v="1"/>
    <x v="1"/>
    <x v="1"/>
    <x v="0"/>
    <x v="1"/>
    <x v="2485"/>
    <x v="4"/>
    <x v="2486"/>
    <x v="322"/>
    <x v="1974"/>
    <x v="22"/>
    <m/>
    <m/>
    <s v="sq"/>
    <s v="sq"/>
    <n v="13290.4"/>
    <n v="91504159.730000004"/>
    <n v="91504159.730000004"/>
    <s v="Alexandria"/>
  </r>
  <r>
    <x v="2487"/>
    <x v="7"/>
    <x v="0"/>
    <x v="7"/>
    <x v="1"/>
    <x v="4"/>
    <x v="2486"/>
    <x v="1"/>
    <x v="2487"/>
    <x v="193"/>
    <x v="1958"/>
    <x v="185"/>
    <m/>
    <m/>
    <s v="Jumia"/>
    <s v="Jum"/>
    <n v="99349.3"/>
    <n v="92327183.770000085"/>
    <n v="92327183.770000085"/>
    <s v="Riyadh"/>
  </r>
  <r>
    <x v="2488"/>
    <x v="8"/>
    <x v="3"/>
    <x v="8"/>
    <x v="0"/>
    <x v="5"/>
    <x v="2487"/>
    <x v="2"/>
    <x v="2488"/>
    <x v="367"/>
    <x v="1975"/>
    <x v="306"/>
    <m/>
    <m/>
    <s v="sq"/>
    <s v="sq"/>
    <n v="27872.98"/>
    <n v="57542997.559999913"/>
    <n v="57542997.559999913"/>
    <s v="Giza"/>
  </r>
  <r>
    <x v="2489"/>
    <x v="2"/>
    <x v="2"/>
    <x v="2"/>
    <x v="0"/>
    <x v="2"/>
    <x v="2488"/>
    <x v="4"/>
    <x v="2489"/>
    <x v="301"/>
    <x v="1976"/>
    <x v="323"/>
    <m/>
    <m/>
    <s v="sq"/>
    <s v="sq"/>
    <n v="26648.76"/>
    <n v="29200970.130000021"/>
    <n v="29200970.130000021"/>
    <s v="Casablanca"/>
  </r>
  <r>
    <x v="2490"/>
    <x v="2"/>
    <x v="2"/>
    <x v="2"/>
    <x v="0"/>
    <x v="3"/>
    <x v="2489"/>
    <x v="2"/>
    <x v="2490"/>
    <x v="204"/>
    <x v="1828"/>
    <x v="42"/>
    <m/>
    <m/>
    <s v="sq"/>
    <s v="sq"/>
    <n v="3665.44"/>
    <n v="29200970.130000021"/>
    <n v="29200970.130000021"/>
    <s v="Dubai"/>
  </r>
  <r>
    <x v="2491"/>
    <x v="8"/>
    <x v="3"/>
    <x v="8"/>
    <x v="0"/>
    <x v="2"/>
    <x v="2490"/>
    <x v="1"/>
    <x v="2491"/>
    <x v="5"/>
    <x v="1977"/>
    <x v="346"/>
    <m/>
    <m/>
    <s v="sq"/>
    <s v="sq"/>
    <n v="26648.76"/>
    <n v="57542997.559999913"/>
    <n v="57542997.559999913"/>
    <s v="Casablanca"/>
  </r>
  <r>
    <x v="2492"/>
    <x v="6"/>
    <x v="4"/>
    <x v="6"/>
    <x v="1"/>
    <x v="2"/>
    <x v="2491"/>
    <x v="3"/>
    <x v="2492"/>
    <x v="285"/>
    <x v="1523"/>
    <x v="173"/>
    <m/>
    <m/>
    <s v="Jumia"/>
    <s v="Jum"/>
    <n v="26648.76"/>
    <n v="31420413.200000018"/>
    <n v="31420413.200000018"/>
    <s v="Casablanca"/>
  </r>
  <r>
    <x v="2493"/>
    <x v="2"/>
    <x v="2"/>
    <x v="2"/>
    <x v="2"/>
    <x v="2"/>
    <x v="2492"/>
    <x v="4"/>
    <x v="2493"/>
    <x v="204"/>
    <x v="1978"/>
    <x v="142"/>
    <m/>
    <m/>
    <s v="Amazon"/>
    <s v="Amazon"/>
    <n v="26648.76"/>
    <n v="29200970.130000021"/>
    <n v="29200970.130000021"/>
    <s v="Casablanca"/>
  </r>
  <r>
    <x v="2494"/>
    <x v="3"/>
    <x v="3"/>
    <x v="3"/>
    <x v="0"/>
    <x v="0"/>
    <x v="2493"/>
    <x v="0"/>
    <x v="2494"/>
    <x v="296"/>
    <x v="1979"/>
    <x v="116"/>
    <m/>
    <m/>
    <s v="sq"/>
    <s v="sq"/>
    <n v="16284.02"/>
    <n v="57542997.559999913"/>
    <n v="57542997.559999913"/>
    <s v="Cairo"/>
  </r>
  <r>
    <x v="2495"/>
    <x v="3"/>
    <x v="3"/>
    <x v="3"/>
    <x v="1"/>
    <x v="0"/>
    <x v="2494"/>
    <x v="3"/>
    <x v="2495"/>
    <x v="82"/>
    <x v="1980"/>
    <x v="297"/>
    <m/>
    <m/>
    <s v="Jumia"/>
    <s v="Jum"/>
    <n v="16284.02"/>
    <n v="57542997.559999913"/>
    <n v="57542997.559999913"/>
    <s v="Cairo"/>
  </r>
  <r>
    <x v="2496"/>
    <x v="8"/>
    <x v="3"/>
    <x v="8"/>
    <x v="0"/>
    <x v="0"/>
    <x v="2495"/>
    <x v="2"/>
    <x v="2496"/>
    <x v="179"/>
    <x v="526"/>
    <x v="28"/>
    <m/>
    <m/>
    <s v="sq"/>
    <s v="sq"/>
    <n v="16284.02"/>
    <n v="57542997.559999913"/>
    <n v="57542997.559999913"/>
    <s v="Cairo"/>
  </r>
  <r>
    <x v="2497"/>
    <x v="4"/>
    <x v="0"/>
    <x v="4"/>
    <x v="1"/>
    <x v="0"/>
    <x v="2496"/>
    <x v="0"/>
    <x v="2497"/>
    <x v="182"/>
    <x v="1981"/>
    <x v="249"/>
    <m/>
    <m/>
    <s v="Jumia"/>
    <s v="Jum"/>
    <n v="16284.02"/>
    <n v="92327183.770000085"/>
    <n v="92327183.770000085"/>
    <s v="Cairo"/>
  </r>
  <r>
    <x v="2498"/>
    <x v="4"/>
    <x v="0"/>
    <x v="4"/>
    <x v="0"/>
    <x v="4"/>
    <x v="2497"/>
    <x v="3"/>
    <x v="2498"/>
    <x v="46"/>
    <x v="1982"/>
    <x v="276"/>
    <m/>
    <m/>
    <s v="sq"/>
    <s v="sq"/>
    <n v="99349.3"/>
    <n v="92327183.770000085"/>
    <n v="92327183.770000085"/>
    <s v="Riyadh"/>
  </r>
  <r>
    <x v="2499"/>
    <x v="0"/>
    <x v="0"/>
    <x v="0"/>
    <x v="0"/>
    <x v="1"/>
    <x v="2498"/>
    <x v="0"/>
    <x v="2499"/>
    <x v="10"/>
    <x v="1810"/>
    <x v="49"/>
    <m/>
    <m/>
    <s v="sq"/>
    <s v="sq"/>
    <n v="13290.4"/>
    <n v="92327183.770000085"/>
    <n v="92327183.770000085"/>
    <s v="Alexandria"/>
  </r>
  <r>
    <x v="2500"/>
    <x v="8"/>
    <x v="3"/>
    <x v="8"/>
    <x v="2"/>
    <x v="3"/>
    <x v="2499"/>
    <x v="4"/>
    <x v="2500"/>
    <x v="48"/>
    <x v="344"/>
    <x v="63"/>
    <m/>
    <m/>
    <s v="Amazon"/>
    <s v="Amazon"/>
    <n v="3665.44"/>
    <n v="57542997.559999913"/>
    <n v="57542997.559999913"/>
    <s v="Dubai"/>
  </r>
  <r>
    <x v="2501"/>
    <x v="6"/>
    <x v="4"/>
    <x v="6"/>
    <x v="0"/>
    <x v="1"/>
    <x v="2500"/>
    <x v="3"/>
    <x v="2501"/>
    <x v="349"/>
    <x v="715"/>
    <x v="159"/>
    <m/>
    <m/>
    <s v="sq"/>
    <s v="sq"/>
    <n v="13290.4"/>
    <n v="31420413.200000018"/>
    <n v="31420413.200000018"/>
    <s v="Alexandria"/>
  </r>
  <r>
    <x v="2502"/>
    <x v="8"/>
    <x v="3"/>
    <x v="8"/>
    <x v="2"/>
    <x v="1"/>
    <x v="2501"/>
    <x v="0"/>
    <x v="2502"/>
    <x v="352"/>
    <x v="1155"/>
    <x v="151"/>
    <m/>
    <m/>
    <s v="Amazon"/>
    <s v="Amazon"/>
    <n v="13290.4"/>
    <n v="57542997.559999913"/>
    <n v="57542997.559999913"/>
    <s v="Alexandria"/>
  </r>
  <r>
    <x v="2503"/>
    <x v="9"/>
    <x v="1"/>
    <x v="9"/>
    <x v="1"/>
    <x v="0"/>
    <x v="2502"/>
    <x v="1"/>
    <x v="2503"/>
    <x v="328"/>
    <x v="1179"/>
    <x v="196"/>
    <m/>
    <m/>
    <s v="Jumia"/>
    <s v="Jum"/>
    <n v="16284.02"/>
    <n v="91504159.730000004"/>
    <n v="91504159.730000004"/>
    <s v="Cairo"/>
  </r>
  <r>
    <x v="2504"/>
    <x v="8"/>
    <x v="3"/>
    <x v="8"/>
    <x v="2"/>
    <x v="0"/>
    <x v="2503"/>
    <x v="4"/>
    <x v="2504"/>
    <x v="129"/>
    <x v="845"/>
    <x v="160"/>
    <m/>
    <m/>
    <s v="Amazon"/>
    <s v="Amazon"/>
    <n v="16284.02"/>
    <n v="57542997.559999913"/>
    <n v="57542997.559999913"/>
    <s v="Cairo"/>
  </r>
  <r>
    <x v="2505"/>
    <x v="9"/>
    <x v="1"/>
    <x v="9"/>
    <x v="1"/>
    <x v="2"/>
    <x v="2504"/>
    <x v="2"/>
    <x v="2505"/>
    <x v="208"/>
    <x v="767"/>
    <x v="345"/>
    <m/>
    <m/>
    <s v="Jumia"/>
    <s v="Jum"/>
    <n v="26648.76"/>
    <n v="91504159.730000004"/>
    <n v="91504159.730000004"/>
    <s v="Casablanca"/>
  </r>
  <r>
    <x v="2506"/>
    <x v="7"/>
    <x v="0"/>
    <x v="7"/>
    <x v="0"/>
    <x v="0"/>
    <x v="2505"/>
    <x v="0"/>
    <x v="2506"/>
    <x v="158"/>
    <x v="348"/>
    <x v="316"/>
    <m/>
    <m/>
    <s v="sq"/>
    <s v="sq"/>
    <n v="16284.02"/>
    <n v="92327183.770000085"/>
    <n v="92327183.770000085"/>
    <s v="Cairo"/>
  </r>
  <r>
    <x v="2507"/>
    <x v="8"/>
    <x v="3"/>
    <x v="8"/>
    <x v="2"/>
    <x v="5"/>
    <x v="2506"/>
    <x v="1"/>
    <x v="2507"/>
    <x v="349"/>
    <x v="1983"/>
    <x v="159"/>
    <m/>
    <m/>
    <s v="Amazon"/>
    <s v="Amazon"/>
    <n v="27872.98"/>
    <n v="57542997.559999913"/>
    <n v="57542997.559999913"/>
    <s v="Giza"/>
  </r>
  <r>
    <x v="2508"/>
    <x v="8"/>
    <x v="3"/>
    <x v="8"/>
    <x v="1"/>
    <x v="2"/>
    <x v="2507"/>
    <x v="4"/>
    <x v="2508"/>
    <x v="97"/>
    <x v="299"/>
    <x v="307"/>
    <m/>
    <m/>
    <s v="Jumia"/>
    <s v="Jum"/>
    <n v="26648.76"/>
    <n v="57542997.559999913"/>
    <n v="57542997.559999913"/>
    <s v="Casablanca"/>
  </r>
  <r>
    <x v="2509"/>
    <x v="3"/>
    <x v="3"/>
    <x v="3"/>
    <x v="2"/>
    <x v="0"/>
    <x v="2508"/>
    <x v="0"/>
    <x v="2509"/>
    <x v="14"/>
    <x v="467"/>
    <x v="165"/>
    <m/>
    <m/>
    <s v="Amazon"/>
    <s v="Amazon"/>
    <n v="16284.02"/>
    <n v="57542997.559999913"/>
    <n v="57542997.559999913"/>
    <s v="Cairo"/>
  </r>
  <r>
    <x v="2510"/>
    <x v="2"/>
    <x v="2"/>
    <x v="2"/>
    <x v="2"/>
    <x v="1"/>
    <x v="2509"/>
    <x v="4"/>
    <x v="2510"/>
    <x v="78"/>
    <x v="850"/>
    <x v="19"/>
    <m/>
    <m/>
    <s v="Amazon"/>
    <s v="Amazon"/>
    <n v="13290.4"/>
    <n v="29200970.130000021"/>
    <n v="29200970.130000021"/>
    <s v="Alexandria"/>
  </r>
  <r>
    <x v="2511"/>
    <x v="2"/>
    <x v="2"/>
    <x v="2"/>
    <x v="0"/>
    <x v="2"/>
    <x v="2510"/>
    <x v="2"/>
    <x v="2511"/>
    <x v="399"/>
    <x v="1984"/>
    <x v="180"/>
    <m/>
    <m/>
    <s v="sq"/>
    <s v="sq"/>
    <n v="26648.76"/>
    <n v="29200970.130000021"/>
    <n v="29200970.130000021"/>
    <s v="Casablanca"/>
  </r>
  <r>
    <x v="2512"/>
    <x v="9"/>
    <x v="1"/>
    <x v="9"/>
    <x v="2"/>
    <x v="2"/>
    <x v="2511"/>
    <x v="1"/>
    <x v="2512"/>
    <x v="207"/>
    <x v="1985"/>
    <x v="307"/>
    <m/>
    <m/>
    <s v="Amazon"/>
    <s v="Amazon"/>
    <n v="26648.76"/>
    <n v="91504159.730000004"/>
    <n v="91504159.730000004"/>
    <s v="Casablanca"/>
  </r>
  <r>
    <x v="2513"/>
    <x v="0"/>
    <x v="0"/>
    <x v="0"/>
    <x v="0"/>
    <x v="0"/>
    <x v="2512"/>
    <x v="3"/>
    <x v="2513"/>
    <x v="356"/>
    <x v="1986"/>
    <x v="331"/>
    <m/>
    <m/>
    <s v="sq"/>
    <s v="sq"/>
    <n v="16284.02"/>
    <n v="92327183.770000085"/>
    <n v="92327183.770000085"/>
    <s v="Cairo"/>
  </r>
  <r>
    <x v="2514"/>
    <x v="2"/>
    <x v="2"/>
    <x v="2"/>
    <x v="2"/>
    <x v="0"/>
    <x v="2513"/>
    <x v="3"/>
    <x v="2514"/>
    <x v="113"/>
    <x v="1461"/>
    <x v="0"/>
    <m/>
    <m/>
    <s v="Amazon"/>
    <s v="Amazon"/>
    <n v="16284.02"/>
    <n v="29200970.130000021"/>
    <n v="29200970.130000021"/>
    <s v="Cairo"/>
  </r>
  <r>
    <x v="2515"/>
    <x v="9"/>
    <x v="1"/>
    <x v="9"/>
    <x v="1"/>
    <x v="5"/>
    <x v="2514"/>
    <x v="0"/>
    <x v="2515"/>
    <x v="318"/>
    <x v="1336"/>
    <x v="29"/>
    <m/>
    <m/>
    <s v="Jumia"/>
    <s v="Jum"/>
    <n v="27872.98"/>
    <n v="91504159.730000004"/>
    <n v="91504159.730000004"/>
    <s v="Giza"/>
  </r>
  <r>
    <x v="2516"/>
    <x v="2"/>
    <x v="2"/>
    <x v="2"/>
    <x v="0"/>
    <x v="1"/>
    <x v="2515"/>
    <x v="2"/>
    <x v="2516"/>
    <x v="388"/>
    <x v="183"/>
    <x v="50"/>
    <m/>
    <m/>
    <s v="sq"/>
    <s v="sq"/>
    <n v="13290.4"/>
    <n v="29200970.130000021"/>
    <n v="29200970.130000021"/>
    <s v="Alexandria"/>
  </r>
  <r>
    <x v="2517"/>
    <x v="9"/>
    <x v="1"/>
    <x v="9"/>
    <x v="0"/>
    <x v="3"/>
    <x v="2516"/>
    <x v="1"/>
    <x v="2517"/>
    <x v="55"/>
    <x v="1987"/>
    <x v="136"/>
    <m/>
    <m/>
    <s v="sq"/>
    <s v="sq"/>
    <n v="3665.44"/>
    <n v="91504159.730000004"/>
    <n v="91504159.730000004"/>
    <s v="Dubai"/>
  </r>
  <r>
    <x v="2518"/>
    <x v="6"/>
    <x v="4"/>
    <x v="6"/>
    <x v="0"/>
    <x v="2"/>
    <x v="2517"/>
    <x v="4"/>
    <x v="2518"/>
    <x v="42"/>
    <x v="1988"/>
    <x v="166"/>
    <m/>
    <m/>
    <s v="sq"/>
    <s v="sq"/>
    <n v="26648.76"/>
    <n v="31420413.200000018"/>
    <n v="31420413.200000018"/>
    <s v="Casablanca"/>
  </r>
  <r>
    <x v="2519"/>
    <x v="5"/>
    <x v="1"/>
    <x v="5"/>
    <x v="2"/>
    <x v="2"/>
    <x v="2518"/>
    <x v="4"/>
    <x v="2519"/>
    <x v="324"/>
    <x v="1989"/>
    <x v="310"/>
    <m/>
    <m/>
    <s v="Amazon"/>
    <s v="Amazon"/>
    <n v="26648.76"/>
    <n v="91504159.730000004"/>
    <n v="91504159.730000004"/>
    <s v="Casablanca"/>
  </r>
  <r>
    <x v="2520"/>
    <x v="5"/>
    <x v="1"/>
    <x v="5"/>
    <x v="2"/>
    <x v="5"/>
    <x v="2519"/>
    <x v="0"/>
    <x v="2520"/>
    <x v="45"/>
    <x v="1990"/>
    <x v="73"/>
    <m/>
    <m/>
    <s v="Amazon"/>
    <s v="Amazon"/>
    <n v="27872.98"/>
    <n v="91504159.730000004"/>
    <n v="91504159.730000004"/>
    <s v="Giza"/>
  </r>
  <r>
    <x v="2521"/>
    <x v="5"/>
    <x v="1"/>
    <x v="5"/>
    <x v="1"/>
    <x v="3"/>
    <x v="2520"/>
    <x v="4"/>
    <x v="2521"/>
    <x v="184"/>
    <x v="1991"/>
    <x v="216"/>
    <m/>
    <m/>
    <s v="Jumia"/>
    <s v="Jum"/>
    <n v="3665.44"/>
    <n v="91504159.730000004"/>
    <n v="91504159.730000004"/>
    <s v="Dubai"/>
  </r>
  <r>
    <x v="2522"/>
    <x v="4"/>
    <x v="0"/>
    <x v="4"/>
    <x v="1"/>
    <x v="4"/>
    <x v="2521"/>
    <x v="2"/>
    <x v="2522"/>
    <x v="40"/>
    <x v="1992"/>
    <x v="331"/>
    <m/>
    <m/>
    <s v="Jumia"/>
    <s v="Jum"/>
    <n v="99349.3"/>
    <n v="92327183.770000085"/>
    <n v="92327183.770000085"/>
    <s v="Riyadh"/>
  </r>
  <r>
    <x v="2523"/>
    <x v="0"/>
    <x v="0"/>
    <x v="0"/>
    <x v="2"/>
    <x v="4"/>
    <x v="2522"/>
    <x v="3"/>
    <x v="2523"/>
    <x v="150"/>
    <x v="1880"/>
    <x v="43"/>
    <m/>
    <m/>
    <s v="Amazon"/>
    <s v="Amazon"/>
    <n v="99349.3"/>
    <n v="92327183.770000085"/>
    <n v="92327183.770000085"/>
    <s v="Riyadh"/>
  </r>
  <r>
    <x v="2524"/>
    <x v="5"/>
    <x v="1"/>
    <x v="5"/>
    <x v="2"/>
    <x v="0"/>
    <x v="2523"/>
    <x v="2"/>
    <x v="2524"/>
    <x v="16"/>
    <x v="511"/>
    <x v="126"/>
    <m/>
    <m/>
    <s v="Amazon"/>
    <s v="Amazon"/>
    <n v="16284.02"/>
    <n v="91504159.730000004"/>
    <n v="91504159.730000004"/>
    <s v="Cairo"/>
  </r>
  <r>
    <x v="2525"/>
    <x v="9"/>
    <x v="1"/>
    <x v="9"/>
    <x v="2"/>
    <x v="3"/>
    <x v="2524"/>
    <x v="0"/>
    <x v="2525"/>
    <x v="146"/>
    <x v="1993"/>
    <x v="34"/>
    <m/>
    <m/>
    <s v="Amazon"/>
    <s v="Amazon"/>
    <n v="3665.44"/>
    <n v="91504159.730000004"/>
    <n v="91504159.730000004"/>
    <s v="Dubai"/>
  </r>
  <r>
    <x v="2526"/>
    <x v="0"/>
    <x v="0"/>
    <x v="0"/>
    <x v="1"/>
    <x v="0"/>
    <x v="2525"/>
    <x v="2"/>
    <x v="2526"/>
    <x v="238"/>
    <x v="1994"/>
    <x v="175"/>
    <m/>
    <m/>
    <s v="Jumia"/>
    <s v="Jum"/>
    <n v="16284.02"/>
    <n v="92327183.770000085"/>
    <n v="92327183.770000085"/>
    <s v="Cairo"/>
  </r>
  <r>
    <x v="2527"/>
    <x v="7"/>
    <x v="0"/>
    <x v="7"/>
    <x v="1"/>
    <x v="5"/>
    <x v="2526"/>
    <x v="3"/>
    <x v="2527"/>
    <x v="297"/>
    <x v="371"/>
    <x v="321"/>
    <m/>
    <m/>
    <s v="Jumia"/>
    <s v="Jum"/>
    <n v="27872.98"/>
    <n v="92327183.770000085"/>
    <n v="92327183.770000085"/>
    <s v="Giza"/>
  </r>
  <r>
    <x v="2528"/>
    <x v="9"/>
    <x v="1"/>
    <x v="9"/>
    <x v="0"/>
    <x v="3"/>
    <x v="2527"/>
    <x v="1"/>
    <x v="2528"/>
    <x v="363"/>
    <x v="1995"/>
    <x v="113"/>
    <m/>
    <m/>
    <s v="sq"/>
    <s v="sq"/>
    <n v="3665.44"/>
    <n v="91504159.730000004"/>
    <n v="91504159.730000004"/>
    <s v="Dubai"/>
  </r>
  <r>
    <x v="2529"/>
    <x v="8"/>
    <x v="3"/>
    <x v="8"/>
    <x v="0"/>
    <x v="3"/>
    <x v="2528"/>
    <x v="3"/>
    <x v="2529"/>
    <x v="140"/>
    <x v="1020"/>
    <x v="220"/>
    <m/>
    <m/>
    <s v="sq"/>
    <s v="sq"/>
    <n v="3665.44"/>
    <n v="57542997.559999913"/>
    <n v="57542997.559999913"/>
    <s v="Dubai"/>
  </r>
  <r>
    <x v="2530"/>
    <x v="2"/>
    <x v="2"/>
    <x v="2"/>
    <x v="0"/>
    <x v="1"/>
    <x v="2529"/>
    <x v="2"/>
    <x v="2530"/>
    <x v="75"/>
    <x v="283"/>
    <x v="205"/>
    <m/>
    <m/>
    <s v="sq"/>
    <s v="sq"/>
    <n v="13290.4"/>
    <n v="29200970.130000021"/>
    <n v="29200970.130000021"/>
    <s v="Alexandria"/>
  </r>
  <r>
    <x v="2531"/>
    <x v="1"/>
    <x v="1"/>
    <x v="1"/>
    <x v="1"/>
    <x v="0"/>
    <x v="2530"/>
    <x v="0"/>
    <x v="2531"/>
    <x v="292"/>
    <x v="1996"/>
    <x v="241"/>
    <m/>
    <m/>
    <s v="Jumia"/>
    <s v="Jum"/>
    <n v="16284.02"/>
    <n v="91504159.730000004"/>
    <n v="91504159.730000004"/>
    <s v="Cairo"/>
  </r>
  <r>
    <x v="2532"/>
    <x v="7"/>
    <x v="0"/>
    <x v="7"/>
    <x v="2"/>
    <x v="0"/>
    <x v="2531"/>
    <x v="3"/>
    <x v="2532"/>
    <x v="7"/>
    <x v="1785"/>
    <x v="183"/>
    <m/>
    <m/>
    <s v="Amazon"/>
    <s v="Amazon"/>
    <n v="16284.02"/>
    <n v="92327183.770000085"/>
    <n v="92327183.770000085"/>
    <s v="Cairo"/>
  </r>
  <r>
    <x v="2533"/>
    <x v="1"/>
    <x v="1"/>
    <x v="1"/>
    <x v="1"/>
    <x v="1"/>
    <x v="2532"/>
    <x v="0"/>
    <x v="2533"/>
    <x v="294"/>
    <x v="758"/>
    <x v="172"/>
    <m/>
    <m/>
    <s v="Jumia"/>
    <s v="Jum"/>
    <n v="13290.4"/>
    <n v="91504159.730000004"/>
    <n v="91504159.730000004"/>
    <s v="Alexandria"/>
  </r>
  <r>
    <x v="2534"/>
    <x v="5"/>
    <x v="1"/>
    <x v="5"/>
    <x v="0"/>
    <x v="4"/>
    <x v="2533"/>
    <x v="3"/>
    <x v="2534"/>
    <x v="48"/>
    <x v="1997"/>
    <x v="120"/>
    <m/>
    <m/>
    <s v="sq"/>
    <s v="sq"/>
    <n v="99349.3"/>
    <n v="91504159.730000004"/>
    <n v="91504159.730000004"/>
    <s v="Riyadh"/>
  </r>
  <r>
    <x v="2535"/>
    <x v="4"/>
    <x v="0"/>
    <x v="4"/>
    <x v="1"/>
    <x v="0"/>
    <x v="2534"/>
    <x v="3"/>
    <x v="2535"/>
    <x v="208"/>
    <x v="1998"/>
    <x v="184"/>
    <m/>
    <m/>
    <s v="Jumia"/>
    <s v="Jum"/>
    <n v="16284.02"/>
    <n v="92327183.770000085"/>
    <n v="92327183.770000085"/>
    <s v="Cairo"/>
  </r>
  <r>
    <x v="2536"/>
    <x v="7"/>
    <x v="0"/>
    <x v="7"/>
    <x v="1"/>
    <x v="2"/>
    <x v="2535"/>
    <x v="4"/>
    <x v="2536"/>
    <x v="168"/>
    <x v="706"/>
    <x v="237"/>
    <m/>
    <m/>
    <s v="Jumia"/>
    <s v="Jum"/>
    <n v="26648.76"/>
    <n v="92327183.770000085"/>
    <n v="92327183.770000085"/>
    <s v="Casablanca"/>
  </r>
  <r>
    <x v="2537"/>
    <x v="2"/>
    <x v="2"/>
    <x v="2"/>
    <x v="2"/>
    <x v="3"/>
    <x v="2536"/>
    <x v="3"/>
    <x v="2537"/>
    <x v="280"/>
    <x v="1999"/>
    <x v="265"/>
    <m/>
    <m/>
    <s v="Amazon"/>
    <s v="Amazon"/>
    <n v="3665.44"/>
    <n v="29200970.130000021"/>
    <n v="29200970.130000021"/>
    <s v="Dubai"/>
  </r>
  <r>
    <x v="2538"/>
    <x v="2"/>
    <x v="2"/>
    <x v="2"/>
    <x v="1"/>
    <x v="0"/>
    <x v="2537"/>
    <x v="1"/>
    <x v="2538"/>
    <x v="36"/>
    <x v="2000"/>
    <x v="317"/>
    <m/>
    <m/>
    <s v="Jumia"/>
    <s v="Jum"/>
    <n v="16284.02"/>
    <n v="29200970.130000021"/>
    <n v="29200970.130000021"/>
    <s v="Cairo"/>
  </r>
  <r>
    <x v="2539"/>
    <x v="3"/>
    <x v="3"/>
    <x v="3"/>
    <x v="0"/>
    <x v="0"/>
    <x v="2538"/>
    <x v="4"/>
    <x v="2539"/>
    <x v="146"/>
    <x v="2001"/>
    <x v="236"/>
    <m/>
    <m/>
    <s v="sq"/>
    <s v="sq"/>
    <n v="16284.02"/>
    <n v="57542997.559999913"/>
    <n v="57542997.559999913"/>
    <s v="Cairo"/>
  </r>
  <r>
    <x v="2540"/>
    <x v="8"/>
    <x v="3"/>
    <x v="8"/>
    <x v="2"/>
    <x v="2"/>
    <x v="2539"/>
    <x v="2"/>
    <x v="2540"/>
    <x v="309"/>
    <x v="1727"/>
    <x v="97"/>
    <m/>
    <m/>
    <s v="Amazon"/>
    <s v="Amazon"/>
    <n v="26648.76"/>
    <n v="57542997.559999913"/>
    <n v="57542997.559999913"/>
    <s v="Casablanca"/>
  </r>
  <r>
    <x v="2541"/>
    <x v="0"/>
    <x v="0"/>
    <x v="0"/>
    <x v="2"/>
    <x v="2"/>
    <x v="2540"/>
    <x v="4"/>
    <x v="2541"/>
    <x v="78"/>
    <x v="2002"/>
    <x v="330"/>
    <m/>
    <m/>
    <s v="Amazon"/>
    <s v="Amazon"/>
    <n v="26648.76"/>
    <n v="92327183.770000085"/>
    <n v="92327183.770000085"/>
    <s v="Casablanca"/>
  </r>
  <r>
    <x v="2542"/>
    <x v="9"/>
    <x v="1"/>
    <x v="9"/>
    <x v="1"/>
    <x v="3"/>
    <x v="2541"/>
    <x v="0"/>
    <x v="2542"/>
    <x v="116"/>
    <x v="2003"/>
    <x v="135"/>
    <m/>
    <m/>
    <s v="Jumia"/>
    <s v="Jum"/>
    <n v="3665.44"/>
    <n v="91504159.730000004"/>
    <n v="91504159.730000004"/>
    <s v="Dubai"/>
  </r>
  <r>
    <x v="2543"/>
    <x v="2"/>
    <x v="2"/>
    <x v="2"/>
    <x v="2"/>
    <x v="5"/>
    <x v="2542"/>
    <x v="4"/>
    <x v="2543"/>
    <x v="149"/>
    <x v="2004"/>
    <x v="115"/>
    <m/>
    <m/>
    <s v="Amazon"/>
    <s v="Amazon"/>
    <n v="27872.98"/>
    <n v="29200970.130000021"/>
    <n v="29200970.130000021"/>
    <s v="Giza"/>
  </r>
  <r>
    <x v="2544"/>
    <x v="1"/>
    <x v="1"/>
    <x v="1"/>
    <x v="1"/>
    <x v="5"/>
    <x v="2543"/>
    <x v="1"/>
    <x v="2544"/>
    <x v="294"/>
    <x v="2005"/>
    <x v="263"/>
    <m/>
    <m/>
    <s v="Jumia"/>
    <s v="Jum"/>
    <n v="27872.98"/>
    <n v="91504159.730000004"/>
    <n v="91504159.730000004"/>
    <s v="Giza"/>
  </r>
  <r>
    <x v="2545"/>
    <x v="4"/>
    <x v="0"/>
    <x v="4"/>
    <x v="2"/>
    <x v="1"/>
    <x v="2544"/>
    <x v="3"/>
    <x v="2545"/>
    <x v="172"/>
    <x v="2006"/>
    <x v="79"/>
    <m/>
    <m/>
    <s v="Amazon"/>
    <s v="Amazon"/>
    <n v="13290.4"/>
    <n v="92327183.770000085"/>
    <n v="92327183.770000085"/>
    <s v="Alexandria"/>
  </r>
  <r>
    <x v="2546"/>
    <x v="6"/>
    <x v="4"/>
    <x v="6"/>
    <x v="2"/>
    <x v="4"/>
    <x v="2545"/>
    <x v="0"/>
    <x v="2546"/>
    <x v="394"/>
    <x v="2007"/>
    <x v="268"/>
    <m/>
    <m/>
    <s v="Amazon"/>
    <s v="Amazon"/>
    <n v="99349.3"/>
    <n v="31420413.200000018"/>
    <n v="31420413.200000018"/>
    <s v="Riyadh"/>
  </r>
  <r>
    <x v="2547"/>
    <x v="7"/>
    <x v="0"/>
    <x v="7"/>
    <x v="2"/>
    <x v="5"/>
    <x v="2546"/>
    <x v="0"/>
    <x v="2547"/>
    <x v="31"/>
    <x v="2008"/>
    <x v="80"/>
    <m/>
    <m/>
    <s v="Amazon"/>
    <s v="Amazon"/>
    <n v="27872.98"/>
    <n v="92327183.770000085"/>
    <n v="92327183.770000085"/>
    <s v="Giza"/>
  </r>
  <r>
    <x v="2548"/>
    <x v="5"/>
    <x v="1"/>
    <x v="5"/>
    <x v="0"/>
    <x v="1"/>
    <x v="2547"/>
    <x v="0"/>
    <x v="2548"/>
    <x v="234"/>
    <x v="2009"/>
    <x v="45"/>
    <m/>
    <m/>
    <s v="sq"/>
    <s v="sq"/>
    <n v="13290.4"/>
    <n v="91504159.730000004"/>
    <n v="91504159.730000004"/>
    <s v="Alexandria"/>
  </r>
  <r>
    <x v="2549"/>
    <x v="0"/>
    <x v="0"/>
    <x v="0"/>
    <x v="2"/>
    <x v="5"/>
    <x v="2548"/>
    <x v="3"/>
    <x v="2549"/>
    <x v="55"/>
    <x v="2010"/>
    <x v="88"/>
    <m/>
    <m/>
    <s v="Amazon"/>
    <s v="Amazon"/>
    <n v="27872.98"/>
    <n v="92327183.770000085"/>
    <n v="92327183.770000085"/>
    <s v="Giza"/>
  </r>
  <r>
    <x v="2550"/>
    <x v="1"/>
    <x v="1"/>
    <x v="1"/>
    <x v="1"/>
    <x v="0"/>
    <x v="2549"/>
    <x v="3"/>
    <x v="2550"/>
    <x v="167"/>
    <x v="1751"/>
    <x v="356"/>
    <m/>
    <m/>
    <s v="Jumia"/>
    <s v="Jum"/>
    <n v="16284.02"/>
    <n v="91504159.730000004"/>
    <n v="91504159.730000004"/>
    <s v="Cairo"/>
  </r>
  <r>
    <x v="2551"/>
    <x v="7"/>
    <x v="0"/>
    <x v="7"/>
    <x v="2"/>
    <x v="2"/>
    <x v="2550"/>
    <x v="3"/>
    <x v="2551"/>
    <x v="123"/>
    <x v="2011"/>
    <x v="38"/>
    <m/>
    <m/>
    <s v="Amazon"/>
    <s v="Amazon"/>
    <n v="26648.76"/>
    <n v="92327183.770000085"/>
    <n v="92327183.770000085"/>
    <s v="Casablanca"/>
  </r>
  <r>
    <x v="2552"/>
    <x v="5"/>
    <x v="1"/>
    <x v="5"/>
    <x v="1"/>
    <x v="0"/>
    <x v="2551"/>
    <x v="2"/>
    <x v="2552"/>
    <x v="53"/>
    <x v="399"/>
    <x v="296"/>
    <m/>
    <m/>
    <s v="Jumia"/>
    <s v="Jum"/>
    <n v="16284.02"/>
    <n v="91504159.730000004"/>
    <n v="91504159.730000004"/>
    <s v="Cairo"/>
  </r>
  <r>
    <x v="2553"/>
    <x v="3"/>
    <x v="3"/>
    <x v="3"/>
    <x v="2"/>
    <x v="1"/>
    <x v="2552"/>
    <x v="1"/>
    <x v="2553"/>
    <x v="64"/>
    <x v="1362"/>
    <x v="39"/>
    <m/>
    <m/>
    <s v="Amazon"/>
    <s v="Amazon"/>
    <n v="13290.4"/>
    <n v="57542997.559999913"/>
    <n v="57542997.559999913"/>
    <s v="Alexandria"/>
  </r>
  <r>
    <x v="2554"/>
    <x v="6"/>
    <x v="4"/>
    <x v="6"/>
    <x v="1"/>
    <x v="4"/>
    <x v="2553"/>
    <x v="0"/>
    <x v="2554"/>
    <x v="36"/>
    <x v="2012"/>
    <x v="108"/>
    <m/>
    <m/>
    <s v="Jumia"/>
    <s v="Jum"/>
    <n v="99349.3"/>
    <n v="31420413.200000018"/>
    <n v="31420413.200000018"/>
    <s v="Riyadh"/>
  </r>
  <r>
    <x v="2555"/>
    <x v="5"/>
    <x v="1"/>
    <x v="5"/>
    <x v="0"/>
    <x v="4"/>
    <x v="2554"/>
    <x v="1"/>
    <x v="2555"/>
    <x v="158"/>
    <x v="694"/>
    <x v="92"/>
    <m/>
    <m/>
    <s v="sq"/>
    <s v="sq"/>
    <n v="99349.3"/>
    <n v="91504159.730000004"/>
    <n v="91504159.730000004"/>
    <s v="Riyadh"/>
  </r>
  <r>
    <x v="2556"/>
    <x v="7"/>
    <x v="0"/>
    <x v="7"/>
    <x v="2"/>
    <x v="0"/>
    <x v="2555"/>
    <x v="4"/>
    <x v="2556"/>
    <x v="280"/>
    <x v="2013"/>
    <x v="196"/>
    <m/>
    <m/>
    <s v="Amazon"/>
    <s v="Amazon"/>
    <n v="16284.02"/>
    <n v="92327183.770000085"/>
    <n v="92327183.770000085"/>
    <s v="Cairo"/>
  </r>
  <r>
    <x v="2557"/>
    <x v="2"/>
    <x v="2"/>
    <x v="2"/>
    <x v="0"/>
    <x v="0"/>
    <x v="2556"/>
    <x v="3"/>
    <x v="2557"/>
    <x v="257"/>
    <x v="2014"/>
    <x v="326"/>
    <m/>
    <m/>
    <s v="sq"/>
    <s v="sq"/>
    <n v="16284.02"/>
    <n v="29200970.130000021"/>
    <n v="29200970.130000021"/>
    <s v="Cairo"/>
  </r>
  <r>
    <x v="2558"/>
    <x v="1"/>
    <x v="1"/>
    <x v="1"/>
    <x v="1"/>
    <x v="5"/>
    <x v="2557"/>
    <x v="2"/>
    <x v="2558"/>
    <x v="240"/>
    <x v="638"/>
    <x v="323"/>
    <m/>
    <m/>
    <s v="Jumia"/>
    <s v="Jum"/>
    <n v="27872.98"/>
    <n v="91504159.730000004"/>
    <n v="91504159.730000004"/>
    <s v="Giza"/>
  </r>
  <r>
    <x v="2559"/>
    <x v="7"/>
    <x v="0"/>
    <x v="7"/>
    <x v="1"/>
    <x v="3"/>
    <x v="2558"/>
    <x v="3"/>
    <x v="2559"/>
    <x v="394"/>
    <x v="1558"/>
    <x v="224"/>
    <m/>
    <m/>
    <s v="Jumia"/>
    <s v="Jum"/>
    <n v="3665.44"/>
    <n v="92327183.770000085"/>
    <n v="92327183.770000085"/>
    <s v="Dubai"/>
  </r>
  <r>
    <x v="2560"/>
    <x v="6"/>
    <x v="4"/>
    <x v="6"/>
    <x v="1"/>
    <x v="4"/>
    <x v="2559"/>
    <x v="4"/>
    <x v="2560"/>
    <x v="143"/>
    <x v="2015"/>
    <x v="322"/>
    <m/>
    <m/>
    <s v="Jumia"/>
    <s v="Jum"/>
    <n v="99349.3"/>
    <n v="31420413.200000018"/>
    <n v="31420413.200000018"/>
    <s v="Riyadh"/>
  </r>
  <r>
    <x v="2561"/>
    <x v="5"/>
    <x v="1"/>
    <x v="5"/>
    <x v="0"/>
    <x v="1"/>
    <x v="2560"/>
    <x v="2"/>
    <x v="2561"/>
    <x v="100"/>
    <x v="2016"/>
    <x v="78"/>
    <m/>
    <m/>
    <s v="sq"/>
    <s v="sq"/>
    <n v="13290.4"/>
    <n v="91504159.730000004"/>
    <n v="91504159.730000004"/>
    <s v="Alexandria"/>
  </r>
  <r>
    <x v="2562"/>
    <x v="6"/>
    <x v="4"/>
    <x v="6"/>
    <x v="1"/>
    <x v="0"/>
    <x v="2561"/>
    <x v="2"/>
    <x v="2562"/>
    <x v="391"/>
    <x v="347"/>
    <x v="214"/>
    <m/>
    <m/>
    <s v="Jumia"/>
    <s v="Jum"/>
    <n v="16284.02"/>
    <n v="31420413.200000018"/>
    <n v="31420413.200000018"/>
    <s v="Cairo"/>
  </r>
  <r>
    <x v="2563"/>
    <x v="9"/>
    <x v="1"/>
    <x v="9"/>
    <x v="0"/>
    <x v="3"/>
    <x v="2562"/>
    <x v="3"/>
    <x v="2563"/>
    <x v="279"/>
    <x v="2017"/>
    <x v="351"/>
    <m/>
    <m/>
    <s v="sq"/>
    <s v="sq"/>
    <n v="3665.44"/>
    <n v="91504159.730000004"/>
    <n v="91504159.730000004"/>
    <s v="Dubai"/>
  </r>
  <r>
    <x v="2564"/>
    <x v="2"/>
    <x v="2"/>
    <x v="2"/>
    <x v="0"/>
    <x v="3"/>
    <x v="2563"/>
    <x v="0"/>
    <x v="2564"/>
    <x v="242"/>
    <x v="1663"/>
    <x v="181"/>
    <m/>
    <m/>
    <s v="sq"/>
    <s v="sq"/>
    <n v="3665.44"/>
    <n v="29200970.130000021"/>
    <n v="29200970.130000021"/>
    <s v="Dubai"/>
  </r>
  <r>
    <x v="2565"/>
    <x v="5"/>
    <x v="1"/>
    <x v="5"/>
    <x v="2"/>
    <x v="4"/>
    <x v="2564"/>
    <x v="2"/>
    <x v="2565"/>
    <x v="20"/>
    <x v="2018"/>
    <x v="137"/>
    <m/>
    <m/>
    <s v="Amazon"/>
    <s v="Amazon"/>
    <n v="99349.3"/>
    <n v="91504159.730000004"/>
    <n v="91504159.730000004"/>
    <s v="Riyadh"/>
  </r>
  <r>
    <x v="2566"/>
    <x v="0"/>
    <x v="0"/>
    <x v="0"/>
    <x v="1"/>
    <x v="2"/>
    <x v="2565"/>
    <x v="4"/>
    <x v="2566"/>
    <x v="309"/>
    <x v="2019"/>
    <x v="308"/>
    <m/>
    <m/>
    <s v="Jumia"/>
    <s v="Jum"/>
    <n v="26648.76"/>
    <n v="92327183.770000085"/>
    <n v="92327183.770000085"/>
    <s v="Casablanca"/>
  </r>
  <r>
    <x v="2567"/>
    <x v="7"/>
    <x v="0"/>
    <x v="7"/>
    <x v="0"/>
    <x v="0"/>
    <x v="2566"/>
    <x v="3"/>
    <x v="2567"/>
    <x v="252"/>
    <x v="1335"/>
    <x v="37"/>
    <m/>
    <m/>
    <s v="sq"/>
    <s v="sq"/>
    <n v="16284.02"/>
    <n v="92327183.770000085"/>
    <n v="92327183.770000085"/>
    <s v="Cairo"/>
  </r>
  <r>
    <x v="2568"/>
    <x v="8"/>
    <x v="3"/>
    <x v="8"/>
    <x v="1"/>
    <x v="5"/>
    <x v="2567"/>
    <x v="2"/>
    <x v="2568"/>
    <x v="218"/>
    <x v="1221"/>
    <x v="355"/>
    <m/>
    <m/>
    <s v="Jumia"/>
    <s v="Jum"/>
    <n v="27872.98"/>
    <n v="57542997.559999913"/>
    <n v="57542997.559999913"/>
    <s v="Giza"/>
  </r>
  <r>
    <x v="2569"/>
    <x v="9"/>
    <x v="1"/>
    <x v="9"/>
    <x v="1"/>
    <x v="4"/>
    <x v="2568"/>
    <x v="1"/>
    <x v="2569"/>
    <x v="366"/>
    <x v="2020"/>
    <x v="289"/>
    <m/>
    <m/>
    <s v="Jumia"/>
    <s v="Jum"/>
    <n v="99349.3"/>
    <n v="91504159.730000004"/>
    <n v="91504159.730000004"/>
    <s v="Riyadh"/>
  </r>
  <r>
    <x v="2570"/>
    <x v="2"/>
    <x v="2"/>
    <x v="2"/>
    <x v="2"/>
    <x v="2"/>
    <x v="2569"/>
    <x v="4"/>
    <x v="2570"/>
    <x v="228"/>
    <x v="2021"/>
    <x v="147"/>
    <m/>
    <m/>
    <s v="Amazon"/>
    <s v="Amazon"/>
    <n v="26648.76"/>
    <n v="29200970.130000021"/>
    <n v="29200970.130000021"/>
    <s v="Casablanca"/>
  </r>
  <r>
    <x v="2571"/>
    <x v="1"/>
    <x v="1"/>
    <x v="1"/>
    <x v="0"/>
    <x v="3"/>
    <x v="2570"/>
    <x v="4"/>
    <x v="2571"/>
    <x v="104"/>
    <x v="561"/>
    <x v="265"/>
    <m/>
    <m/>
    <s v="sq"/>
    <s v="sq"/>
    <n v="3665.44"/>
    <n v="91504159.730000004"/>
    <n v="91504159.730000004"/>
    <s v="Dubai"/>
  </r>
  <r>
    <x v="2572"/>
    <x v="9"/>
    <x v="1"/>
    <x v="9"/>
    <x v="1"/>
    <x v="1"/>
    <x v="2571"/>
    <x v="4"/>
    <x v="2572"/>
    <x v="182"/>
    <x v="957"/>
    <x v="24"/>
    <m/>
    <m/>
    <s v="Jumia"/>
    <s v="Jum"/>
    <n v="13290.4"/>
    <n v="91504159.730000004"/>
    <n v="91504159.730000004"/>
    <s v="Alexandria"/>
  </r>
  <r>
    <x v="2573"/>
    <x v="1"/>
    <x v="1"/>
    <x v="1"/>
    <x v="1"/>
    <x v="0"/>
    <x v="2572"/>
    <x v="0"/>
    <x v="2573"/>
    <x v="259"/>
    <x v="575"/>
    <x v="272"/>
    <m/>
    <m/>
    <s v="Jumia"/>
    <s v="Jum"/>
    <n v="16284.02"/>
    <n v="91504159.730000004"/>
    <n v="91504159.730000004"/>
    <s v="Cairo"/>
  </r>
  <r>
    <x v="2574"/>
    <x v="5"/>
    <x v="1"/>
    <x v="5"/>
    <x v="0"/>
    <x v="0"/>
    <x v="2573"/>
    <x v="3"/>
    <x v="2574"/>
    <x v="163"/>
    <x v="1700"/>
    <x v="273"/>
    <m/>
    <m/>
    <s v="sq"/>
    <s v="sq"/>
    <n v="16284.02"/>
    <n v="91504159.730000004"/>
    <n v="91504159.730000004"/>
    <s v="Cairo"/>
  </r>
  <r>
    <x v="2575"/>
    <x v="5"/>
    <x v="1"/>
    <x v="5"/>
    <x v="0"/>
    <x v="4"/>
    <x v="2574"/>
    <x v="0"/>
    <x v="2575"/>
    <x v="33"/>
    <x v="2022"/>
    <x v="91"/>
    <m/>
    <m/>
    <s v="sq"/>
    <s v="sq"/>
    <n v="99349.3"/>
    <n v="91504159.730000004"/>
    <n v="91504159.730000004"/>
    <s v="Riyadh"/>
  </r>
  <r>
    <x v="2576"/>
    <x v="5"/>
    <x v="1"/>
    <x v="5"/>
    <x v="2"/>
    <x v="2"/>
    <x v="2575"/>
    <x v="3"/>
    <x v="2576"/>
    <x v="291"/>
    <x v="2020"/>
    <x v="63"/>
    <m/>
    <m/>
    <s v="Amazon"/>
    <s v="Amazon"/>
    <n v="26648.76"/>
    <n v="91504159.730000004"/>
    <n v="91504159.730000004"/>
    <s v="Casablanca"/>
  </r>
  <r>
    <x v="2577"/>
    <x v="8"/>
    <x v="3"/>
    <x v="8"/>
    <x v="1"/>
    <x v="4"/>
    <x v="2576"/>
    <x v="1"/>
    <x v="2577"/>
    <x v="395"/>
    <x v="2023"/>
    <x v="169"/>
    <m/>
    <m/>
    <s v="Jumia"/>
    <s v="Jum"/>
    <n v="99349.3"/>
    <n v="57542997.559999913"/>
    <n v="57542997.559999913"/>
    <s v="Riyadh"/>
  </r>
  <r>
    <x v="2578"/>
    <x v="1"/>
    <x v="1"/>
    <x v="1"/>
    <x v="2"/>
    <x v="3"/>
    <x v="2577"/>
    <x v="0"/>
    <x v="2578"/>
    <x v="65"/>
    <x v="2024"/>
    <x v="26"/>
    <m/>
    <m/>
    <s v="Amazon"/>
    <s v="Amazon"/>
    <n v="3665.44"/>
    <n v="91504159.730000004"/>
    <n v="91504159.730000004"/>
    <s v="Dubai"/>
  </r>
  <r>
    <x v="2579"/>
    <x v="6"/>
    <x v="4"/>
    <x v="6"/>
    <x v="2"/>
    <x v="1"/>
    <x v="2578"/>
    <x v="1"/>
    <x v="2579"/>
    <x v="323"/>
    <x v="1915"/>
    <x v="356"/>
    <m/>
    <m/>
    <s v="Amazon"/>
    <s v="Amazon"/>
    <n v="13290.4"/>
    <n v="31420413.200000018"/>
    <n v="31420413.200000018"/>
    <s v="Alexandria"/>
  </r>
  <r>
    <x v="2580"/>
    <x v="6"/>
    <x v="4"/>
    <x v="6"/>
    <x v="0"/>
    <x v="1"/>
    <x v="2579"/>
    <x v="0"/>
    <x v="2580"/>
    <x v="350"/>
    <x v="1154"/>
    <x v="131"/>
    <m/>
    <m/>
    <s v="sq"/>
    <s v="sq"/>
    <n v="13290.4"/>
    <n v="31420413.200000018"/>
    <n v="31420413.200000018"/>
    <s v="Alexandria"/>
  </r>
  <r>
    <x v="2581"/>
    <x v="2"/>
    <x v="2"/>
    <x v="2"/>
    <x v="2"/>
    <x v="1"/>
    <x v="2580"/>
    <x v="1"/>
    <x v="2581"/>
    <x v="274"/>
    <x v="2025"/>
    <x v="288"/>
    <m/>
    <m/>
    <s v="Amazon"/>
    <s v="Amazon"/>
    <n v="13290.4"/>
    <n v="29200970.130000021"/>
    <n v="29200970.130000021"/>
    <s v="Alexandria"/>
  </r>
  <r>
    <x v="2582"/>
    <x v="8"/>
    <x v="3"/>
    <x v="8"/>
    <x v="2"/>
    <x v="2"/>
    <x v="2581"/>
    <x v="0"/>
    <x v="2582"/>
    <x v="254"/>
    <x v="1590"/>
    <x v="124"/>
    <m/>
    <m/>
    <s v="Amazon"/>
    <s v="Amazon"/>
    <n v="26648.76"/>
    <n v="57542997.559999913"/>
    <n v="57542997.559999913"/>
    <s v="Casablanca"/>
  </r>
  <r>
    <x v="2583"/>
    <x v="6"/>
    <x v="4"/>
    <x v="6"/>
    <x v="0"/>
    <x v="0"/>
    <x v="2582"/>
    <x v="1"/>
    <x v="2583"/>
    <x v="318"/>
    <x v="2026"/>
    <x v="251"/>
    <m/>
    <m/>
    <s v="sq"/>
    <s v="sq"/>
    <n v="16284.02"/>
    <n v="31420413.200000018"/>
    <n v="31420413.200000018"/>
    <s v="Cairo"/>
  </r>
  <r>
    <x v="2584"/>
    <x v="0"/>
    <x v="0"/>
    <x v="0"/>
    <x v="0"/>
    <x v="2"/>
    <x v="2583"/>
    <x v="4"/>
    <x v="2584"/>
    <x v="215"/>
    <x v="502"/>
    <x v="277"/>
    <m/>
    <m/>
    <s v="sq"/>
    <s v="sq"/>
    <n v="26648.76"/>
    <n v="92327183.770000085"/>
    <n v="92327183.770000085"/>
    <s v="Casablanca"/>
  </r>
  <r>
    <x v="2585"/>
    <x v="1"/>
    <x v="1"/>
    <x v="1"/>
    <x v="0"/>
    <x v="3"/>
    <x v="2584"/>
    <x v="2"/>
    <x v="2585"/>
    <x v="288"/>
    <x v="2027"/>
    <x v="163"/>
    <m/>
    <m/>
    <s v="sq"/>
    <s v="sq"/>
    <n v="3665.44"/>
    <n v="91504159.730000004"/>
    <n v="91504159.730000004"/>
    <s v="Dubai"/>
  </r>
  <r>
    <x v="2586"/>
    <x v="3"/>
    <x v="3"/>
    <x v="3"/>
    <x v="2"/>
    <x v="1"/>
    <x v="2585"/>
    <x v="0"/>
    <x v="2586"/>
    <x v="44"/>
    <x v="1610"/>
    <x v="284"/>
    <m/>
    <m/>
    <s v="Amazon"/>
    <s v="Amazon"/>
    <n v="13290.4"/>
    <n v="57542997.559999913"/>
    <n v="57542997.559999913"/>
    <s v="Alexandria"/>
  </r>
  <r>
    <x v="2587"/>
    <x v="0"/>
    <x v="0"/>
    <x v="0"/>
    <x v="1"/>
    <x v="3"/>
    <x v="2586"/>
    <x v="1"/>
    <x v="2587"/>
    <x v="317"/>
    <x v="59"/>
    <x v="68"/>
    <m/>
    <m/>
    <s v="Jumia"/>
    <s v="Jum"/>
    <n v="3665.44"/>
    <n v="92327183.770000085"/>
    <n v="92327183.770000085"/>
    <s v="Dubai"/>
  </r>
  <r>
    <x v="2588"/>
    <x v="4"/>
    <x v="0"/>
    <x v="4"/>
    <x v="0"/>
    <x v="1"/>
    <x v="2587"/>
    <x v="0"/>
    <x v="2588"/>
    <x v="388"/>
    <x v="2028"/>
    <x v="155"/>
    <m/>
    <m/>
    <s v="sq"/>
    <s v="sq"/>
    <n v="13290.4"/>
    <n v="92327183.770000085"/>
    <n v="92327183.770000085"/>
    <s v="Alexandria"/>
  </r>
  <r>
    <x v="2589"/>
    <x v="6"/>
    <x v="4"/>
    <x v="6"/>
    <x v="1"/>
    <x v="0"/>
    <x v="2588"/>
    <x v="0"/>
    <x v="2589"/>
    <x v="222"/>
    <x v="890"/>
    <x v="195"/>
    <m/>
    <m/>
    <s v="Jumia"/>
    <s v="Jum"/>
    <n v="16284.02"/>
    <n v="31420413.200000018"/>
    <n v="31420413.200000018"/>
    <s v="Cairo"/>
  </r>
  <r>
    <x v="2590"/>
    <x v="3"/>
    <x v="3"/>
    <x v="3"/>
    <x v="0"/>
    <x v="5"/>
    <x v="2589"/>
    <x v="1"/>
    <x v="2590"/>
    <x v="269"/>
    <x v="1146"/>
    <x v="351"/>
    <m/>
    <m/>
    <s v="sq"/>
    <s v="sq"/>
    <n v="27872.98"/>
    <n v="57542997.559999913"/>
    <n v="57542997.559999913"/>
    <s v="Giza"/>
  </r>
  <r>
    <x v="2591"/>
    <x v="5"/>
    <x v="1"/>
    <x v="5"/>
    <x v="1"/>
    <x v="1"/>
    <x v="2590"/>
    <x v="3"/>
    <x v="2591"/>
    <x v="156"/>
    <x v="448"/>
    <x v="261"/>
    <m/>
    <m/>
    <s v="Jumia"/>
    <s v="Jum"/>
    <n v="13290.4"/>
    <n v="91504159.730000004"/>
    <n v="91504159.730000004"/>
    <s v="Alexandria"/>
  </r>
  <r>
    <x v="2592"/>
    <x v="4"/>
    <x v="0"/>
    <x v="4"/>
    <x v="2"/>
    <x v="1"/>
    <x v="2591"/>
    <x v="2"/>
    <x v="2592"/>
    <x v="208"/>
    <x v="969"/>
    <x v="236"/>
    <m/>
    <m/>
    <s v="Amazon"/>
    <s v="Amazon"/>
    <n v="13290.4"/>
    <n v="92327183.770000085"/>
    <n v="92327183.770000085"/>
    <s v="Alexandria"/>
  </r>
  <r>
    <x v="2593"/>
    <x v="3"/>
    <x v="3"/>
    <x v="3"/>
    <x v="0"/>
    <x v="5"/>
    <x v="2592"/>
    <x v="4"/>
    <x v="2593"/>
    <x v="126"/>
    <x v="2029"/>
    <x v="299"/>
    <m/>
    <m/>
    <s v="sq"/>
    <s v="sq"/>
    <n v="27872.98"/>
    <n v="57542997.559999913"/>
    <n v="57542997.559999913"/>
    <s v="Giza"/>
  </r>
  <r>
    <x v="2594"/>
    <x v="4"/>
    <x v="0"/>
    <x v="4"/>
    <x v="1"/>
    <x v="5"/>
    <x v="2593"/>
    <x v="0"/>
    <x v="2594"/>
    <x v="374"/>
    <x v="1496"/>
    <x v="70"/>
    <m/>
    <m/>
    <s v="Jumia"/>
    <s v="Jum"/>
    <n v="27872.98"/>
    <n v="92327183.770000085"/>
    <n v="92327183.770000085"/>
    <s v="Giza"/>
  </r>
  <r>
    <x v="2595"/>
    <x v="5"/>
    <x v="1"/>
    <x v="5"/>
    <x v="1"/>
    <x v="2"/>
    <x v="2594"/>
    <x v="4"/>
    <x v="2595"/>
    <x v="117"/>
    <x v="2030"/>
    <x v="117"/>
    <m/>
    <m/>
    <s v="Jumia"/>
    <s v="Jum"/>
    <n v="26648.76"/>
    <n v="91504159.730000004"/>
    <n v="91504159.730000004"/>
    <s v="Casablanca"/>
  </r>
  <r>
    <x v="2596"/>
    <x v="4"/>
    <x v="0"/>
    <x v="4"/>
    <x v="1"/>
    <x v="4"/>
    <x v="2595"/>
    <x v="2"/>
    <x v="2596"/>
    <x v="78"/>
    <x v="2031"/>
    <x v="327"/>
    <m/>
    <m/>
    <s v="Jumia"/>
    <s v="Jum"/>
    <n v="99349.3"/>
    <n v="92327183.770000085"/>
    <n v="92327183.770000085"/>
    <s v="Riyadh"/>
  </r>
  <r>
    <x v="2597"/>
    <x v="7"/>
    <x v="0"/>
    <x v="7"/>
    <x v="0"/>
    <x v="0"/>
    <x v="2596"/>
    <x v="4"/>
    <x v="2597"/>
    <x v="235"/>
    <x v="1633"/>
    <x v="11"/>
    <m/>
    <m/>
    <s v="sq"/>
    <s v="sq"/>
    <n v="16284.02"/>
    <n v="92327183.770000085"/>
    <n v="92327183.770000085"/>
    <s v="Cairo"/>
  </r>
  <r>
    <x v="2598"/>
    <x v="6"/>
    <x v="4"/>
    <x v="6"/>
    <x v="2"/>
    <x v="0"/>
    <x v="2597"/>
    <x v="3"/>
    <x v="2598"/>
    <x v="221"/>
    <x v="435"/>
    <x v="280"/>
    <m/>
    <m/>
    <s v="Amazon"/>
    <s v="Amazon"/>
    <n v="16284.02"/>
    <n v="31420413.200000018"/>
    <n v="31420413.200000018"/>
    <s v="Cairo"/>
  </r>
  <r>
    <x v="2599"/>
    <x v="1"/>
    <x v="1"/>
    <x v="1"/>
    <x v="1"/>
    <x v="3"/>
    <x v="2598"/>
    <x v="1"/>
    <x v="2599"/>
    <x v="87"/>
    <x v="2032"/>
    <x v="254"/>
    <m/>
    <m/>
    <s v="Jumia"/>
    <s v="Jum"/>
    <n v="3665.44"/>
    <n v="91504159.730000004"/>
    <n v="91504159.730000004"/>
    <s v="Dubai"/>
  </r>
  <r>
    <x v="2600"/>
    <x v="6"/>
    <x v="4"/>
    <x v="6"/>
    <x v="2"/>
    <x v="5"/>
    <x v="2599"/>
    <x v="2"/>
    <x v="2600"/>
    <x v="369"/>
    <x v="2033"/>
    <x v="2"/>
    <m/>
    <m/>
    <s v="Amazon"/>
    <s v="Amazon"/>
    <n v="27872.98"/>
    <n v="31420413.200000018"/>
    <n v="31420413.200000018"/>
    <s v="Giza"/>
  </r>
  <r>
    <x v="2601"/>
    <x v="9"/>
    <x v="1"/>
    <x v="9"/>
    <x v="0"/>
    <x v="3"/>
    <x v="2600"/>
    <x v="3"/>
    <x v="2601"/>
    <x v="230"/>
    <x v="2034"/>
    <x v="321"/>
    <m/>
    <m/>
    <s v="sq"/>
    <s v="sq"/>
    <n v="3665.44"/>
    <n v="91504159.730000004"/>
    <n v="91504159.730000004"/>
    <s v="Dubai"/>
  </r>
  <r>
    <x v="2602"/>
    <x v="8"/>
    <x v="3"/>
    <x v="8"/>
    <x v="0"/>
    <x v="2"/>
    <x v="2601"/>
    <x v="1"/>
    <x v="2602"/>
    <x v="316"/>
    <x v="2035"/>
    <x v="21"/>
    <m/>
    <m/>
    <s v="sq"/>
    <s v="sq"/>
    <n v="26648.76"/>
    <n v="57542997.559999913"/>
    <n v="57542997.559999913"/>
    <s v="Casablanca"/>
  </r>
  <r>
    <x v="2603"/>
    <x v="3"/>
    <x v="3"/>
    <x v="3"/>
    <x v="2"/>
    <x v="2"/>
    <x v="2602"/>
    <x v="4"/>
    <x v="2603"/>
    <x v="76"/>
    <x v="2036"/>
    <x v="111"/>
    <m/>
    <m/>
    <s v="Amazon"/>
    <s v="Amazon"/>
    <n v="26648.76"/>
    <n v="57542997.559999913"/>
    <n v="57542997.559999913"/>
    <s v="Casablanca"/>
  </r>
  <r>
    <x v="2604"/>
    <x v="2"/>
    <x v="2"/>
    <x v="2"/>
    <x v="0"/>
    <x v="1"/>
    <x v="2603"/>
    <x v="1"/>
    <x v="2604"/>
    <x v="341"/>
    <x v="2037"/>
    <x v="176"/>
    <m/>
    <m/>
    <s v="sq"/>
    <s v="sq"/>
    <n v="13290.4"/>
    <n v="29200970.130000021"/>
    <n v="29200970.130000021"/>
    <s v="Alexandria"/>
  </r>
  <r>
    <x v="2605"/>
    <x v="1"/>
    <x v="1"/>
    <x v="1"/>
    <x v="1"/>
    <x v="0"/>
    <x v="2604"/>
    <x v="0"/>
    <x v="2605"/>
    <x v="176"/>
    <x v="210"/>
    <x v="177"/>
    <m/>
    <m/>
    <s v="Jumia"/>
    <s v="Jum"/>
    <n v="16284.02"/>
    <n v="91504159.730000004"/>
    <n v="91504159.730000004"/>
    <s v="Cairo"/>
  </r>
  <r>
    <x v="2606"/>
    <x v="5"/>
    <x v="1"/>
    <x v="5"/>
    <x v="0"/>
    <x v="2"/>
    <x v="2605"/>
    <x v="3"/>
    <x v="2606"/>
    <x v="261"/>
    <x v="2038"/>
    <x v="23"/>
    <m/>
    <m/>
    <s v="sq"/>
    <s v="sq"/>
    <n v="26648.76"/>
    <n v="91504159.730000004"/>
    <n v="91504159.730000004"/>
    <s v="Casablanca"/>
  </r>
  <r>
    <x v="2607"/>
    <x v="6"/>
    <x v="4"/>
    <x v="6"/>
    <x v="2"/>
    <x v="5"/>
    <x v="2606"/>
    <x v="1"/>
    <x v="2607"/>
    <x v="351"/>
    <x v="2039"/>
    <x v="280"/>
    <m/>
    <m/>
    <s v="Amazon"/>
    <s v="Amazon"/>
    <n v="27872.98"/>
    <n v="31420413.200000018"/>
    <n v="31420413.200000018"/>
    <s v="Giza"/>
  </r>
  <r>
    <x v="2608"/>
    <x v="0"/>
    <x v="0"/>
    <x v="0"/>
    <x v="0"/>
    <x v="1"/>
    <x v="2607"/>
    <x v="0"/>
    <x v="2608"/>
    <x v="263"/>
    <x v="2040"/>
    <x v="227"/>
    <m/>
    <m/>
    <s v="sq"/>
    <s v="sq"/>
    <n v="13290.4"/>
    <n v="92327183.770000085"/>
    <n v="92327183.770000085"/>
    <s v="Alexandria"/>
  </r>
  <r>
    <x v="2609"/>
    <x v="5"/>
    <x v="1"/>
    <x v="5"/>
    <x v="1"/>
    <x v="5"/>
    <x v="2608"/>
    <x v="3"/>
    <x v="2609"/>
    <x v="161"/>
    <x v="2041"/>
    <x v="35"/>
    <m/>
    <m/>
    <s v="Jumia"/>
    <s v="Jum"/>
    <n v="27872.98"/>
    <n v="91504159.730000004"/>
    <n v="91504159.730000004"/>
    <s v="Giza"/>
  </r>
  <r>
    <x v="2610"/>
    <x v="2"/>
    <x v="2"/>
    <x v="2"/>
    <x v="1"/>
    <x v="4"/>
    <x v="2609"/>
    <x v="1"/>
    <x v="2610"/>
    <x v="82"/>
    <x v="2042"/>
    <x v="257"/>
    <m/>
    <m/>
    <s v="Jumia"/>
    <s v="Jum"/>
    <n v="99349.3"/>
    <n v="29200970.130000021"/>
    <n v="29200970.130000021"/>
    <s v="Riyadh"/>
  </r>
  <r>
    <x v="2611"/>
    <x v="2"/>
    <x v="2"/>
    <x v="2"/>
    <x v="2"/>
    <x v="2"/>
    <x v="2610"/>
    <x v="3"/>
    <x v="2611"/>
    <x v="330"/>
    <x v="2043"/>
    <x v="345"/>
    <m/>
    <m/>
    <s v="Amazon"/>
    <s v="Amazon"/>
    <n v="26648.76"/>
    <n v="29200970.130000021"/>
    <n v="29200970.130000021"/>
    <s v="Casablanca"/>
  </r>
  <r>
    <x v="2612"/>
    <x v="1"/>
    <x v="1"/>
    <x v="1"/>
    <x v="2"/>
    <x v="2"/>
    <x v="2611"/>
    <x v="1"/>
    <x v="2612"/>
    <x v="193"/>
    <x v="274"/>
    <x v="201"/>
    <m/>
    <m/>
    <s v="Amazon"/>
    <s v="Amazon"/>
    <n v="26648.76"/>
    <n v="91504159.730000004"/>
    <n v="91504159.730000004"/>
    <s v="Casablanca"/>
  </r>
  <r>
    <x v="2613"/>
    <x v="0"/>
    <x v="0"/>
    <x v="0"/>
    <x v="0"/>
    <x v="4"/>
    <x v="2612"/>
    <x v="0"/>
    <x v="2613"/>
    <x v="159"/>
    <x v="2044"/>
    <x v="199"/>
    <m/>
    <m/>
    <s v="sq"/>
    <s v="sq"/>
    <n v="99349.3"/>
    <n v="92327183.770000085"/>
    <n v="92327183.770000085"/>
    <s v="Riyadh"/>
  </r>
  <r>
    <x v="2614"/>
    <x v="9"/>
    <x v="1"/>
    <x v="9"/>
    <x v="1"/>
    <x v="3"/>
    <x v="2613"/>
    <x v="2"/>
    <x v="2614"/>
    <x v="301"/>
    <x v="2045"/>
    <x v="61"/>
    <m/>
    <m/>
    <s v="Jumia"/>
    <s v="Jum"/>
    <n v="3665.44"/>
    <n v="91504159.730000004"/>
    <n v="91504159.730000004"/>
    <s v="Dubai"/>
  </r>
  <r>
    <x v="2615"/>
    <x v="8"/>
    <x v="3"/>
    <x v="8"/>
    <x v="0"/>
    <x v="2"/>
    <x v="2614"/>
    <x v="3"/>
    <x v="2615"/>
    <x v="358"/>
    <x v="2046"/>
    <x v="14"/>
    <m/>
    <m/>
    <s v="sq"/>
    <s v="sq"/>
    <n v="26648.76"/>
    <n v="57542997.559999913"/>
    <n v="57542997.559999913"/>
    <s v="Casablanca"/>
  </r>
  <r>
    <x v="2616"/>
    <x v="4"/>
    <x v="0"/>
    <x v="4"/>
    <x v="0"/>
    <x v="0"/>
    <x v="2615"/>
    <x v="3"/>
    <x v="2616"/>
    <x v="349"/>
    <x v="2047"/>
    <x v="143"/>
    <m/>
    <m/>
    <s v="sq"/>
    <s v="sq"/>
    <n v="16284.02"/>
    <n v="92327183.770000085"/>
    <n v="92327183.770000085"/>
    <s v="Cairo"/>
  </r>
  <r>
    <x v="2617"/>
    <x v="7"/>
    <x v="0"/>
    <x v="7"/>
    <x v="2"/>
    <x v="3"/>
    <x v="2616"/>
    <x v="3"/>
    <x v="2617"/>
    <x v="70"/>
    <x v="1236"/>
    <x v="343"/>
    <m/>
    <m/>
    <s v="Amazon"/>
    <s v="Amazon"/>
    <n v="3665.44"/>
    <n v="92327183.770000085"/>
    <n v="92327183.770000085"/>
    <s v="Dubai"/>
  </r>
  <r>
    <x v="2618"/>
    <x v="2"/>
    <x v="2"/>
    <x v="2"/>
    <x v="1"/>
    <x v="4"/>
    <x v="2617"/>
    <x v="2"/>
    <x v="2618"/>
    <x v="197"/>
    <x v="2048"/>
    <x v="167"/>
    <m/>
    <m/>
    <s v="Jumia"/>
    <s v="Jum"/>
    <n v="99349.3"/>
    <n v="29200970.130000021"/>
    <n v="29200970.130000021"/>
    <s v="Riyadh"/>
  </r>
  <r>
    <x v="2619"/>
    <x v="4"/>
    <x v="0"/>
    <x v="4"/>
    <x v="1"/>
    <x v="2"/>
    <x v="2618"/>
    <x v="2"/>
    <x v="2619"/>
    <x v="277"/>
    <x v="1091"/>
    <x v="325"/>
    <m/>
    <m/>
    <s v="Jumia"/>
    <s v="Jum"/>
    <n v="26648.76"/>
    <n v="92327183.770000085"/>
    <n v="92327183.770000085"/>
    <s v="Casablanca"/>
  </r>
  <r>
    <x v="2620"/>
    <x v="6"/>
    <x v="4"/>
    <x v="6"/>
    <x v="0"/>
    <x v="1"/>
    <x v="2619"/>
    <x v="1"/>
    <x v="2620"/>
    <x v="269"/>
    <x v="1330"/>
    <x v="183"/>
    <m/>
    <m/>
    <s v="sq"/>
    <s v="sq"/>
    <n v="13290.4"/>
    <n v="31420413.200000018"/>
    <n v="31420413.200000018"/>
    <s v="Alexandria"/>
  </r>
  <r>
    <x v="2621"/>
    <x v="1"/>
    <x v="1"/>
    <x v="1"/>
    <x v="2"/>
    <x v="4"/>
    <x v="2620"/>
    <x v="2"/>
    <x v="2621"/>
    <x v="10"/>
    <x v="2049"/>
    <x v="337"/>
    <m/>
    <m/>
    <s v="Amazon"/>
    <s v="Amazon"/>
    <n v="99349.3"/>
    <n v="91504159.730000004"/>
    <n v="91504159.730000004"/>
    <s v="Riyadh"/>
  </r>
  <r>
    <x v="2622"/>
    <x v="3"/>
    <x v="3"/>
    <x v="3"/>
    <x v="0"/>
    <x v="5"/>
    <x v="2621"/>
    <x v="0"/>
    <x v="2622"/>
    <x v="243"/>
    <x v="2050"/>
    <x v="210"/>
    <m/>
    <m/>
    <s v="sq"/>
    <s v="sq"/>
    <n v="27872.98"/>
    <n v="57542997.559999913"/>
    <n v="57542997.559999913"/>
    <s v="Giza"/>
  </r>
  <r>
    <x v="2623"/>
    <x v="2"/>
    <x v="2"/>
    <x v="2"/>
    <x v="2"/>
    <x v="2"/>
    <x v="2622"/>
    <x v="0"/>
    <x v="2623"/>
    <x v="179"/>
    <x v="2051"/>
    <x v="53"/>
    <m/>
    <m/>
    <s v="Amazon"/>
    <s v="Amazon"/>
    <n v="26648.76"/>
    <n v="29200970.130000021"/>
    <n v="29200970.130000021"/>
    <s v="Casablanca"/>
  </r>
  <r>
    <x v="2624"/>
    <x v="6"/>
    <x v="4"/>
    <x v="6"/>
    <x v="0"/>
    <x v="3"/>
    <x v="2623"/>
    <x v="3"/>
    <x v="2624"/>
    <x v="5"/>
    <x v="2052"/>
    <x v="167"/>
    <m/>
    <m/>
    <s v="sq"/>
    <s v="sq"/>
    <n v="3665.44"/>
    <n v="31420413.200000018"/>
    <n v="31420413.200000018"/>
    <s v="Dubai"/>
  </r>
  <r>
    <x v="2625"/>
    <x v="7"/>
    <x v="0"/>
    <x v="7"/>
    <x v="1"/>
    <x v="1"/>
    <x v="2624"/>
    <x v="2"/>
    <x v="2625"/>
    <x v="230"/>
    <x v="1620"/>
    <x v="1"/>
    <m/>
    <m/>
    <s v="Jumia"/>
    <s v="Jum"/>
    <n v="13290.4"/>
    <n v="92327183.770000085"/>
    <n v="92327183.770000085"/>
    <s v="Alexandria"/>
  </r>
  <r>
    <x v="2626"/>
    <x v="8"/>
    <x v="3"/>
    <x v="8"/>
    <x v="0"/>
    <x v="4"/>
    <x v="2625"/>
    <x v="3"/>
    <x v="2626"/>
    <x v="75"/>
    <x v="2053"/>
    <x v="277"/>
    <m/>
    <m/>
    <s v="sq"/>
    <s v="sq"/>
    <n v="99349.3"/>
    <n v="57542997.559999913"/>
    <n v="57542997.559999913"/>
    <s v="Riyadh"/>
  </r>
  <r>
    <x v="2627"/>
    <x v="1"/>
    <x v="1"/>
    <x v="1"/>
    <x v="2"/>
    <x v="4"/>
    <x v="2626"/>
    <x v="2"/>
    <x v="2627"/>
    <x v="223"/>
    <x v="2054"/>
    <x v="125"/>
    <m/>
    <m/>
    <s v="Amazon"/>
    <s v="Amazon"/>
    <n v="99349.3"/>
    <n v="91504159.730000004"/>
    <n v="91504159.730000004"/>
    <s v="Riyadh"/>
  </r>
  <r>
    <x v="2628"/>
    <x v="8"/>
    <x v="3"/>
    <x v="8"/>
    <x v="1"/>
    <x v="2"/>
    <x v="2627"/>
    <x v="0"/>
    <x v="2628"/>
    <x v="340"/>
    <x v="2055"/>
    <x v="65"/>
    <m/>
    <m/>
    <s v="Jumia"/>
    <s v="Jum"/>
    <n v="26648.76"/>
    <n v="57542997.559999913"/>
    <n v="57542997.559999913"/>
    <s v="Casablanca"/>
  </r>
  <r>
    <x v="2629"/>
    <x v="9"/>
    <x v="1"/>
    <x v="9"/>
    <x v="1"/>
    <x v="0"/>
    <x v="2628"/>
    <x v="2"/>
    <x v="2629"/>
    <x v="180"/>
    <x v="2056"/>
    <x v="297"/>
    <m/>
    <m/>
    <s v="Jumia"/>
    <s v="Jum"/>
    <n v="16284.02"/>
    <n v="91504159.730000004"/>
    <n v="91504159.730000004"/>
    <s v="Cairo"/>
  </r>
  <r>
    <x v="2630"/>
    <x v="7"/>
    <x v="0"/>
    <x v="7"/>
    <x v="1"/>
    <x v="5"/>
    <x v="2629"/>
    <x v="0"/>
    <x v="2630"/>
    <x v="230"/>
    <x v="823"/>
    <x v="345"/>
    <m/>
    <m/>
    <s v="Jumia"/>
    <s v="Jum"/>
    <n v="27872.98"/>
    <n v="92327183.770000085"/>
    <n v="92327183.770000085"/>
    <s v="Giza"/>
  </r>
  <r>
    <x v="2631"/>
    <x v="3"/>
    <x v="3"/>
    <x v="3"/>
    <x v="2"/>
    <x v="5"/>
    <x v="2630"/>
    <x v="1"/>
    <x v="2631"/>
    <x v="356"/>
    <x v="2057"/>
    <x v="26"/>
    <m/>
    <m/>
    <s v="Amazon"/>
    <s v="Amazon"/>
    <n v="27872.98"/>
    <n v="57542997.559999913"/>
    <n v="57542997.559999913"/>
    <s v="Giza"/>
  </r>
  <r>
    <x v="2632"/>
    <x v="6"/>
    <x v="4"/>
    <x v="6"/>
    <x v="0"/>
    <x v="3"/>
    <x v="2631"/>
    <x v="2"/>
    <x v="2632"/>
    <x v="283"/>
    <x v="240"/>
    <x v="49"/>
    <m/>
    <m/>
    <s v="sq"/>
    <s v="sq"/>
    <n v="3665.44"/>
    <n v="31420413.200000018"/>
    <n v="31420413.200000018"/>
    <s v="Dubai"/>
  </r>
  <r>
    <x v="2633"/>
    <x v="8"/>
    <x v="3"/>
    <x v="8"/>
    <x v="2"/>
    <x v="5"/>
    <x v="2632"/>
    <x v="1"/>
    <x v="2633"/>
    <x v="359"/>
    <x v="809"/>
    <x v="296"/>
    <m/>
    <m/>
    <s v="Amazon"/>
    <s v="Amazon"/>
    <n v="27872.98"/>
    <n v="57542997.559999913"/>
    <n v="57542997.559999913"/>
    <s v="Giza"/>
  </r>
  <r>
    <x v="2634"/>
    <x v="1"/>
    <x v="1"/>
    <x v="1"/>
    <x v="1"/>
    <x v="4"/>
    <x v="2633"/>
    <x v="2"/>
    <x v="2634"/>
    <x v="12"/>
    <x v="2058"/>
    <x v="91"/>
    <m/>
    <m/>
    <s v="Jumia"/>
    <s v="Jum"/>
    <n v="99349.3"/>
    <n v="91504159.730000004"/>
    <n v="91504159.730000004"/>
    <s v="Riyadh"/>
  </r>
  <r>
    <x v="2635"/>
    <x v="7"/>
    <x v="0"/>
    <x v="7"/>
    <x v="1"/>
    <x v="0"/>
    <x v="2634"/>
    <x v="4"/>
    <x v="2635"/>
    <x v="232"/>
    <x v="2059"/>
    <x v="27"/>
    <m/>
    <m/>
    <s v="Jumia"/>
    <s v="Jum"/>
    <n v="16284.02"/>
    <n v="92327183.770000085"/>
    <n v="92327183.770000085"/>
    <s v="Cairo"/>
  </r>
  <r>
    <x v="2636"/>
    <x v="4"/>
    <x v="0"/>
    <x v="4"/>
    <x v="1"/>
    <x v="1"/>
    <x v="2635"/>
    <x v="0"/>
    <x v="2636"/>
    <x v="272"/>
    <x v="907"/>
    <x v="235"/>
    <m/>
    <m/>
    <s v="Jumia"/>
    <s v="Jum"/>
    <n v="13290.4"/>
    <n v="92327183.770000085"/>
    <n v="92327183.770000085"/>
    <s v="Alexandria"/>
  </r>
  <r>
    <x v="2637"/>
    <x v="1"/>
    <x v="1"/>
    <x v="1"/>
    <x v="1"/>
    <x v="2"/>
    <x v="2636"/>
    <x v="3"/>
    <x v="2637"/>
    <x v="14"/>
    <x v="2060"/>
    <x v="139"/>
    <m/>
    <m/>
    <s v="Jumia"/>
    <s v="Jum"/>
    <n v="26648.76"/>
    <n v="91504159.730000004"/>
    <n v="91504159.730000004"/>
    <s v="Casablanca"/>
  </r>
  <r>
    <x v="2638"/>
    <x v="9"/>
    <x v="1"/>
    <x v="9"/>
    <x v="2"/>
    <x v="5"/>
    <x v="1844"/>
    <x v="0"/>
    <x v="2638"/>
    <x v="235"/>
    <x v="2061"/>
    <x v="164"/>
    <m/>
    <m/>
    <s v="Amazon"/>
    <s v="Amazon"/>
    <n v="27872.98"/>
    <n v="91504159.730000004"/>
    <n v="91504159.730000004"/>
    <s v="Giza"/>
  </r>
  <r>
    <x v="2639"/>
    <x v="0"/>
    <x v="0"/>
    <x v="0"/>
    <x v="1"/>
    <x v="2"/>
    <x v="2637"/>
    <x v="3"/>
    <x v="2639"/>
    <x v="99"/>
    <x v="2062"/>
    <x v="65"/>
    <m/>
    <m/>
    <s v="Jumia"/>
    <s v="Jum"/>
    <n v="26648.76"/>
    <n v="92327183.770000085"/>
    <n v="92327183.770000085"/>
    <s v="Casablanca"/>
  </r>
  <r>
    <x v="2640"/>
    <x v="9"/>
    <x v="1"/>
    <x v="9"/>
    <x v="1"/>
    <x v="3"/>
    <x v="2638"/>
    <x v="2"/>
    <x v="2640"/>
    <x v="325"/>
    <x v="1927"/>
    <x v="359"/>
    <m/>
    <m/>
    <s v="Jumia"/>
    <s v="Jum"/>
    <n v="3665.44"/>
    <n v="91504159.730000004"/>
    <n v="91504159.730000004"/>
    <s v="Dubai"/>
  </r>
  <r>
    <x v="2641"/>
    <x v="8"/>
    <x v="3"/>
    <x v="8"/>
    <x v="1"/>
    <x v="4"/>
    <x v="2639"/>
    <x v="2"/>
    <x v="2641"/>
    <x v="133"/>
    <x v="2063"/>
    <x v="117"/>
    <m/>
    <m/>
    <s v="Jumia"/>
    <s v="Jum"/>
    <n v="99349.3"/>
    <n v="57542997.559999913"/>
    <n v="57542997.559999913"/>
    <s v="Riyadh"/>
  </r>
  <r>
    <x v="2642"/>
    <x v="1"/>
    <x v="1"/>
    <x v="1"/>
    <x v="1"/>
    <x v="4"/>
    <x v="2640"/>
    <x v="1"/>
    <x v="2642"/>
    <x v="356"/>
    <x v="2064"/>
    <x v="330"/>
    <m/>
    <m/>
    <s v="Jumia"/>
    <s v="Jum"/>
    <n v="99349.3"/>
    <n v="91504159.730000004"/>
    <n v="91504159.730000004"/>
    <s v="Riyadh"/>
  </r>
  <r>
    <x v="2643"/>
    <x v="0"/>
    <x v="0"/>
    <x v="0"/>
    <x v="2"/>
    <x v="5"/>
    <x v="2641"/>
    <x v="4"/>
    <x v="2643"/>
    <x v="252"/>
    <x v="215"/>
    <x v="75"/>
    <m/>
    <m/>
    <s v="Amazon"/>
    <s v="Amazon"/>
    <n v="27872.98"/>
    <n v="92327183.770000085"/>
    <n v="92327183.770000085"/>
    <s v="Giza"/>
  </r>
  <r>
    <x v="2644"/>
    <x v="9"/>
    <x v="1"/>
    <x v="9"/>
    <x v="0"/>
    <x v="5"/>
    <x v="2642"/>
    <x v="0"/>
    <x v="2644"/>
    <x v="297"/>
    <x v="285"/>
    <x v="324"/>
    <m/>
    <m/>
    <s v="sq"/>
    <s v="sq"/>
    <n v="27872.98"/>
    <n v="91504159.730000004"/>
    <n v="91504159.730000004"/>
    <s v="Giza"/>
  </r>
  <r>
    <x v="2645"/>
    <x v="9"/>
    <x v="1"/>
    <x v="9"/>
    <x v="1"/>
    <x v="5"/>
    <x v="2643"/>
    <x v="0"/>
    <x v="2645"/>
    <x v="259"/>
    <x v="2065"/>
    <x v="242"/>
    <m/>
    <m/>
    <s v="Jumia"/>
    <s v="Jum"/>
    <n v="27872.98"/>
    <n v="91504159.730000004"/>
    <n v="91504159.730000004"/>
    <s v="Giza"/>
  </r>
  <r>
    <x v="2646"/>
    <x v="9"/>
    <x v="1"/>
    <x v="9"/>
    <x v="1"/>
    <x v="2"/>
    <x v="2644"/>
    <x v="4"/>
    <x v="2646"/>
    <x v="324"/>
    <x v="1585"/>
    <x v="52"/>
    <m/>
    <m/>
    <s v="Jumia"/>
    <s v="Jum"/>
    <n v="26648.76"/>
    <n v="91504159.730000004"/>
    <n v="91504159.730000004"/>
    <s v="Casablanca"/>
  </r>
  <r>
    <x v="2647"/>
    <x v="0"/>
    <x v="0"/>
    <x v="0"/>
    <x v="1"/>
    <x v="2"/>
    <x v="2645"/>
    <x v="0"/>
    <x v="2647"/>
    <x v="22"/>
    <x v="2066"/>
    <x v="202"/>
    <m/>
    <m/>
    <s v="Jumia"/>
    <s v="Jum"/>
    <n v="26648.76"/>
    <n v="92327183.770000085"/>
    <n v="92327183.770000085"/>
    <s v="Casablanca"/>
  </r>
  <r>
    <x v="2648"/>
    <x v="7"/>
    <x v="0"/>
    <x v="7"/>
    <x v="1"/>
    <x v="1"/>
    <x v="2646"/>
    <x v="2"/>
    <x v="2648"/>
    <x v="288"/>
    <x v="2067"/>
    <x v="83"/>
    <m/>
    <m/>
    <s v="Jumia"/>
    <s v="Jum"/>
    <n v="13290.4"/>
    <n v="92327183.770000085"/>
    <n v="92327183.770000085"/>
    <s v="Alexandria"/>
  </r>
  <r>
    <x v="2649"/>
    <x v="3"/>
    <x v="3"/>
    <x v="3"/>
    <x v="1"/>
    <x v="4"/>
    <x v="2647"/>
    <x v="4"/>
    <x v="2649"/>
    <x v="322"/>
    <x v="2068"/>
    <x v="10"/>
    <m/>
    <m/>
    <s v="Jumia"/>
    <s v="Jum"/>
    <n v="99349.3"/>
    <n v="57542997.559999913"/>
    <n v="57542997.559999913"/>
    <s v="Riyadh"/>
  </r>
  <r>
    <x v="2650"/>
    <x v="9"/>
    <x v="1"/>
    <x v="9"/>
    <x v="2"/>
    <x v="0"/>
    <x v="2648"/>
    <x v="4"/>
    <x v="2650"/>
    <x v="255"/>
    <x v="1646"/>
    <x v="164"/>
    <m/>
    <m/>
    <s v="Amazon"/>
    <s v="Amazon"/>
    <n v="16284.02"/>
    <n v="91504159.730000004"/>
    <n v="91504159.730000004"/>
    <s v="Cairo"/>
  </r>
  <r>
    <x v="2651"/>
    <x v="4"/>
    <x v="0"/>
    <x v="4"/>
    <x v="2"/>
    <x v="1"/>
    <x v="2649"/>
    <x v="4"/>
    <x v="2651"/>
    <x v="303"/>
    <x v="2069"/>
    <x v="125"/>
    <m/>
    <m/>
    <s v="Amazon"/>
    <s v="Amazon"/>
    <n v="13290.4"/>
    <n v="92327183.770000085"/>
    <n v="92327183.770000085"/>
    <s v="Alexandria"/>
  </r>
  <r>
    <x v="2652"/>
    <x v="6"/>
    <x v="4"/>
    <x v="6"/>
    <x v="0"/>
    <x v="3"/>
    <x v="2650"/>
    <x v="3"/>
    <x v="2652"/>
    <x v="390"/>
    <x v="2070"/>
    <x v="146"/>
    <m/>
    <m/>
    <s v="sq"/>
    <s v="sq"/>
    <n v="3665.44"/>
    <n v="31420413.200000018"/>
    <n v="31420413.200000018"/>
    <s v="Dubai"/>
  </r>
  <r>
    <x v="2653"/>
    <x v="3"/>
    <x v="3"/>
    <x v="3"/>
    <x v="0"/>
    <x v="2"/>
    <x v="2651"/>
    <x v="2"/>
    <x v="2653"/>
    <x v="163"/>
    <x v="451"/>
    <x v="286"/>
    <m/>
    <m/>
    <s v="sq"/>
    <s v="sq"/>
    <n v="26648.76"/>
    <n v="57542997.559999913"/>
    <n v="57542997.559999913"/>
    <s v="Casablanca"/>
  </r>
  <r>
    <x v="2654"/>
    <x v="6"/>
    <x v="4"/>
    <x v="6"/>
    <x v="0"/>
    <x v="0"/>
    <x v="2652"/>
    <x v="2"/>
    <x v="2654"/>
    <x v="29"/>
    <x v="2071"/>
    <x v="63"/>
    <m/>
    <m/>
    <s v="sq"/>
    <s v="sq"/>
    <n v="16284.02"/>
    <n v="31420413.200000018"/>
    <n v="31420413.200000018"/>
    <s v="Cairo"/>
  </r>
  <r>
    <x v="2655"/>
    <x v="2"/>
    <x v="2"/>
    <x v="2"/>
    <x v="2"/>
    <x v="0"/>
    <x v="2653"/>
    <x v="0"/>
    <x v="2655"/>
    <x v="306"/>
    <x v="2072"/>
    <x v="73"/>
    <m/>
    <m/>
    <s v="Amazon"/>
    <s v="Amazon"/>
    <n v="16284.02"/>
    <n v="29200970.130000021"/>
    <n v="29200970.130000021"/>
    <s v="Cairo"/>
  </r>
  <r>
    <x v="2656"/>
    <x v="6"/>
    <x v="4"/>
    <x v="6"/>
    <x v="0"/>
    <x v="1"/>
    <x v="2654"/>
    <x v="1"/>
    <x v="2656"/>
    <x v="280"/>
    <x v="2073"/>
    <x v="115"/>
    <m/>
    <m/>
    <s v="sq"/>
    <s v="sq"/>
    <n v="13290.4"/>
    <n v="31420413.200000018"/>
    <n v="31420413.200000018"/>
    <s v="Alexandria"/>
  </r>
  <r>
    <x v="2657"/>
    <x v="0"/>
    <x v="0"/>
    <x v="0"/>
    <x v="2"/>
    <x v="1"/>
    <x v="2655"/>
    <x v="3"/>
    <x v="2657"/>
    <x v="206"/>
    <x v="285"/>
    <x v="116"/>
    <m/>
    <m/>
    <s v="Amazon"/>
    <s v="Amazon"/>
    <n v="13290.4"/>
    <n v="92327183.770000085"/>
    <n v="92327183.770000085"/>
    <s v="Alexandria"/>
  </r>
  <r>
    <x v="2658"/>
    <x v="6"/>
    <x v="4"/>
    <x v="6"/>
    <x v="1"/>
    <x v="0"/>
    <x v="2656"/>
    <x v="0"/>
    <x v="2658"/>
    <x v="37"/>
    <x v="426"/>
    <x v="35"/>
    <m/>
    <m/>
    <s v="Jumia"/>
    <s v="Jum"/>
    <n v="16284.02"/>
    <n v="31420413.200000018"/>
    <n v="31420413.200000018"/>
    <s v="Cairo"/>
  </r>
  <r>
    <x v="2659"/>
    <x v="1"/>
    <x v="1"/>
    <x v="1"/>
    <x v="2"/>
    <x v="0"/>
    <x v="2657"/>
    <x v="0"/>
    <x v="2659"/>
    <x v="280"/>
    <x v="2074"/>
    <x v="301"/>
    <m/>
    <m/>
    <s v="Amazon"/>
    <s v="Amazon"/>
    <n v="16284.02"/>
    <n v="91504159.730000004"/>
    <n v="91504159.730000004"/>
    <s v="Cairo"/>
  </r>
  <r>
    <x v="2660"/>
    <x v="2"/>
    <x v="2"/>
    <x v="2"/>
    <x v="1"/>
    <x v="3"/>
    <x v="2658"/>
    <x v="0"/>
    <x v="2660"/>
    <x v="392"/>
    <x v="2075"/>
    <x v="73"/>
    <m/>
    <m/>
    <s v="Jumia"/>
    <s v="Jum"/>
    <n v="3665.44"/>
    <n v="29200970.130000021"/>
    <n v="29200970.130000021"/>
    <s v="Dubai"/>
  </r>
  <r>
    <x v="2661"/>
    <x v="3"/>
    <x v="3"/>
    <x v="3"/>
    <x v="0"/>
    <x v="4"/>
    <x v="2659"/>
    <x v="1"/>
    <x v="2661"/>
    <x v="131"/>
    <x v="2076"/>
    <x v="324"/>
    <m/>
    <m/>
    <s v="sq"/>
    <s v="sq"/>
    <n v="99349.3"/>
    <n v="57542997.559999913"/>
    <n v="57542997.559999913"/>
    <s v="Riyadh"/>
  </r>
  <r>
    <x v="2662"/>
    <x v="3"/>
    <x v="3"/>
    <x v="3"/>
    <x v="0"/>
    <x v="1"/>
    <x v="2660"/>
    <x v="3"/>
    <x v="2662"/>
    <x v="362"/>
    <x v="2077"/>
    <x v="226"/>
    <m/>
    <m/>
    <s v="sq"/>
    <s v="sq"/>
    <n v="13290.4"/>
    <n v="57542997.559999913"/>
    <n v="57542997.559999913"/>
    <s v="Alexandria"/>
  </r>
  <r>
    <x v="2663"/>
    <x v="5"/>
    <x v="1"/>
    <x v="5"/>
    <x v="0"/>
    <x v="5"/>
    <x v="2661"/>
    <x v="0"/>
    <x v="2663"/>
    <x v="53"/>
    <x v="2078"/>
    <x v="25"/>
    <m/>
    <m/>
    <s v="sq"/>
    <s v="sq"/>
    <n v="27872.98"/>
    <n v="91504159.730000004"/>
    <n v="91504159.730000004"/>
    <s v="Giza"/>
  </r>
  <r>
    <x v="2664"/>
    <x v="5"/>
    <x v="1"/>
    <x v="5"/>
    <x v="2"/>
    <x v="2"/>
    <x v="2662"/>
    <x v="1"/>
    <x v="2664"/>
    <x v="19"/>
    <x v="2079"/>
    <x v="36"/>
    <m/>
    <m/>
    <s v="Amazon"/>
    <s v="Amazon"/>
    <n v="26648.76"/>
    <n v="91504159.730000004"/>
    <n v="91504159.730000004"/>
    <s v="Casablanca"/>
  </r>
  <r>
    <x v="2665"/>
    <x v="1"/>
    <x v="1"/>
    <x v="1"/>
    <x v="1"/>
    <x v="2"/>
    <x v="2663"/>
    <x v="1"/>
    <x v="2665"/>
    <x v="1"/>
    <x v="2080"/>
    <x v="351"/>
    <m/>
    <m/>
    <s v="Jumia"/>
    <s v="Jum"/>
    <n v="26648.76"/>
    <n v="91504159.730000004"/>
    <n v="91504159.730000004"/>
    <s v="Casablanca"/>
  </r>
  <r>
    <x v="2666"/>
    <x v="7"/>
    <x v="0"/>
    <x v="7"/>
    <x v="0"/>
    <x v="2"/>
    <x v="2664"/>
    <x v="3"/>
    <x v="2666"/>
    <x v="384"/>
    <x v="2081"/>
    <x v="273"/>
    <m/>
    <m/>
    <s v="sq"/>
    <s v="sq"/>
    <n v="26648.76"/>
    <n v="92327183.770000085"/>
    <n v="92327183.770000085"/>
    <s v="Casablanca"/>
  </r>
  <r>
    <x v="2667"/>
    <x v="4"/>
    <x v="0"/>
    <x v="4"/>
    <x v="1"/>
    <x v="5"/>
    <x v="2665"/>
    <x v="1"/>
    <x v="2667"/>
    <x v="181"/>
    <x v="2082"/>
    <x v="178"/>
    <m/>
    <m/>
    <s v="Jumia"/>
    <s v="Jum"/>
    <n v="27872.98"/>
    <n v="92327183.770000085"/>
    <n v="92327183.770000085"/>
    <s v="Giza"/>
  </r>
  <r>
    <x v="2668"/>
    <x v="8"/>
    <x v="3"/>
    <x v="8"/>
    <x v="1"/>
    <x v="3"/>
    <x v="2666"/>
    <x v="2"/>
    <x v="2668"/>
    <x v="320"/>
    <x v="189"/>
    <x v="133"/>
    <m/>
    <m/>
    <s v="Jumia"/>
    <s v="Jum"/>
    <n v="3665.44"/>
    <n v="57542997.559999913"/>
    <n v="57542997.559999913"/>
    <s v="Dubai"/>
  </r>
  <r>
    <x v="2669"/>
    <x v="8"/>
    <x v="3"/>
    <x v="8"/>
    <x v="0"/>
    <x v="5"/>
    <x v="2667"/>
    <x v="1"/>
    <x v="2669"/>
    <x v="138"/>
    <x v="2083"/>
    <x v="173"/>
    <m/>
    <m/>
    <s v="sq"/>
    <s v="sq"/>
    <n v="27872.98"/>
    <n v="57542997.559999913"/>
    <n v="57542997.559999913"/>
    <s v="Giza"/>
  </r>
  <r>
    <x v="2670"/>
    <x v="4"/>
    <x v="0"/>
    <x v="4"/>
    <x v="0"/>
    <x v="1"/>
    <x v="2668"/>
    <x v="0"/>
    <x v="2670"/>
    <x v="192"/>
    <x v="2084"/>
    <x v="192"/>
    <m/>
    <m/>
    <s v="sq"/>
    <s v="sq"/>
    <n v="13290.4"/>
    <n v="92327183.770000085"/>
    <n v="92327183.770000085"/>
    <s v="Alexandria"/>
  </r>
  <r>
    <x v="2671"/>
    <x v="7"/>
    <x v="0"/>
    <x v="7"/>
    <x v="1"/>
    <x v="5"/>
    <x v="2669"/>
    <x v="2"/>
    <x v="2671"/>
    <x v="291"/>
    <x v="820"/>
    <x v="174"/>
    <m/>
    <m/>
    <s v="Jumia"/>
    <s v="Jum"/>
    <n v="27872.98"/>
    <n v="92327183.770000085"/>
    <n v="92327183.770000085"/>
    <s v="Giza"/>
  </r>
  <r>
    <x v="2672"/>
    <x v="9"/>
    <x v="1"/>
    <x v="9"/>
    <x v="0"/>
    <x v="3"/>
    <x v="2670"/>
    <x v="3"/>
    <x v="2672"/>
    <x v="313"/>
    <x v="574"/>
    <x v="241"/>
    <m/>
    <m/>
    <s v="sq"/>
    <s v="sq"/>
    <n v="3665.44"/>
    <n v="91504159.730000004"/>
    <n v="91504159.730000004"/>
    <s v="Dubai"/>
  </r>
  <r>
    <x v="2673"/>
    <x v="7"/>
    <x v="0"/>
    <x v="7"/>
    <x v="2"/>
    <x v="2"/>
    <x v="2671"/>
    <x v="3"/>
    <x v="2673"/>
    <x v="196"/>
    <x v="590"/>
    <x v="88"/>
    <m/>
    <m/>
    <s v="Amazon"/>
    <s v="Amazon"/>
    <n v="26648.76"/>
    <n v="92327183.770000085"/>
    <n v="92327183.770000085"/>
    <s v="Casablanca"/>
  </r>
  <r>
    <x v="2674"/>
    <x v="2"/>
    <x v="2"/>
    <x v="2"/>
    <x v="2"/>
    <x v="1"/>
    <x v="2672"/>
    <x v="2"/>
    <x v="2674"/>
    <x v="365"/>
    <x v="2085"/>
    <x v="37"/>
    <m/>
    <m/>
    <s v="Amazon"/>
    <s v="Amazon"/>
    <n v="13290.4"/>
    <n v="29200970.130000021"/>
    <n v="29200970.130000021"/>
    <s v="Alexandria"/>
  </r>
  <r>
    <x v="2675"/>
    <x v="0"/>
    <x v="0"/>
    <x v="0"/>
    <x v="1"/>
    <x v="4"/>
    <x v="2673"/>
    <x v="1"/>
    <x v="2675"/>
    <x v="294"/>
    <x v="331"/>
    <x v="89"/>
    <m/>
    <m/>
    <s v="Jumia"/>
    <s v="Jum"/>
    <n v="99349.3"/>
    <n v="92327183.770000085"/>
    <n v="92327183.770000085"/>
    <s v="Riyadh"/>
  </r>
  <r>
    <x v="2676"/>
    <x v="1"/>
    <x v="1"/>
    <x v="1"/>
    <x v="2"/>
    <x v="0"/>
    <x v="2674"/>
    <x v="0"/>
    <x v="2676"/>
    <x v="187"/>
    <x v="2086"/>
    <x v="12"/>
    <m/>
    <m/>
    <s v="Amazon"/>
    <s v="Amazon"/>
    <n v="16284.02"/>
    <n v="91504159.730000004"/>
    <n v="91504159.730000004"/>
    <s v="Cairo"/>
  </r>
  <r>
    <x v="2677"/>
    <x v="9"/>
    <x v="1"/>
    <x v="9"/>
    <x v="2"/>
    <x v="0"/>
    <x v="2675"/>
    <x v="4"/>
    <x v="2677"/>
    <x v="224"/>
    <x v="2087"/>
    <x v="227"/>
    <m/>
    <m/>
    <s v="Amazon"/>
    <s v="Amazon"/>
    <n v="16284.02"/>
    <n v="91504159.730000004"/>
    <n v="91504159.730000004"/>
    <s v="Cairo"/>
  </r>
  <r>
    <x v="2678"/>
    <x v="4"/>
    <x v="0"/>
    <x v="4"/>
    <x v="1"/>
    <x v="3"/>
    <x v="2676"/>
    <x v="1"/>
    <x v="2678"/>
    <x v="138"/>
    <x v="1449"/>
    <x v="302"/>
    <m/>
    <m/>
    <s v="Jumia"/>
    <s v="Jum"/>
    <n v="3665.44"/>
    <n v="92327183.770000085"/>
    <n v="92327183.770000085"/>
    <s v="Dubai"/>
  </r>
  <r>
    <x v="2679"/>
    <x v="9"/>
    <x v="1"/>
    <x v="9"/>
    <x v="1"/>
    <x v="3"/>
    <x v="2677"/>
    <x v="4"/>
    <x v="2679"/>
    <x v="283"/>
    <x v="1857"/>
    <x v="59"/>
    <m/>
    <m/>
    <s v="Jumia"/>
    <s v="Jum"/>
    <n v="3665.44"/>
    <n v="91504159.730000004"/>
    <n v="91504159.730000004"/>
    <s v="Dubai"/>
  </r>
  <r>
    <x v="2680"/>
    <x v="9"/>
    <x v="1"/>
    <x v="9"/>
    <x v="0"/>
    <x v="5"/>
    <x v="2678"/>
    <x v="1"/>
    <x v="2680"/>
    <x v="139"/>
    <x v="12"/>
    <x v="344"/>
    <m/>
    <m/>
    <s v="sq"/>
    <s v="sq"/>
    <n v="27872.98"/>
    <n v="91504159.730000004"/>
    <n v="91504159.730000004"/>
    <s v="Giza"/>
  </r>
  <r>
    <x v="2681"/>
    <x v="1"/>
    <x v="1"/>
    <x v="1"/>
    <x v="0"/>
    <x v="1"/>
    <x v="2679"/>
    <x v="3"/>
    <x v="2681"/>
    <x v="128"/>
    <x v="2088"/>
    <x v="218"/>
    <m/>
    <m/>
    <s v="sq"/>
    <s v="sq"/>
    <n v="13290.4"/>
    <n v="91504159.730000004"/>
    <n v="91504159.730000004"/>
    <s v="Alexandria"/>
  </r>
  <r>
    <x v="2682"/>
    <x v="1"/>
    <x v="1"/>
    <x v="1"/>
    <x v="0"/>
    <x v="2"/>
    <x v="2680"/>
    <x v="3"/>
    <x v="2682"/>
    <x v="51"/>
    <x v="794"/>
    <x v="174"/>
    <m/>
    <m/>
    <s v="sq"/>
    <s v="sq"/>
    <n v="26648.76"/>
    <n v="91504159.730000004"/>
    <n v="91504159.730000004"/>
    <s v="Casablanca"/>
  </r>
  <r>
    <x v="2683"/>
    <x v="2"/>
    <x v="2"/>
    <x v="2"/>
    <x v="0"/>
    <x v="5"/>
    <x v="2681"/>
    <x v="3"/>
    <x v="2683"/>
    <x v="390"/>
    <x v="2089"/>
    <x v="234"/>
    <m/>
    <m/>
    <s v="sq"/>
    <s v="sq"/>
    <n v="27872.98"/>
    <n v="29200970.130000021"/>
    <n v="29200970.130000021"/>
    <s v="Giza"/>
  </r>
  <r>
    <x v="2684"/>
    <x v="2"/>
    <x v="2"/>
    <x v="2"/>
    <x v="1"/>
    <x v="5"/>
    <x v="2682"/>
    <x v="1"/>
    <x v="2684"/>
    <x v="309"/>
    <x v="2090"/>
    <x v="258"/>
    <m/>
    <m/>
    <s v="Jumia"/>
    <s v="Jum"/>
    <n v="27872.98"/>
    <n v="29200970.130000021"/>
    <n v="29200970.130000021"/>
    <s v="Giza"/>
  </r>
  <r>
    <x v="2685"/>
    <x v="5"/>
    <x v="1"/>
    <x v="5"/>
    <x v="0"/>
    <x v="1"/>
    <x v="2683"/>
    <x v="2"/>
    <x v="2685"/>
    <x v="96"/>
    <x v="2091"/>
    <x v="92"/>
    <m/>
    <m/>
    <s v="sq"/>
    <s v="sq"/>
    <n v="13290.4"/>
    <n v="91504159.730000004"/>
    <n v="91504159.730000004"/>
    <s v="Alexandria"/>
  </r>
  <r>
    <x v="2686"/>
    <x v="7"/>
    <x v="0"/>
    <x v="7"/>
    <x v="0"/>
    <x v="3"/>
    <x v="2684"/>
    <x v="3"/>
    <x v="2686"/>
    <x v="121"/>
    <x v="2092"/>
    <x v="193"/>
    <m/>
    <m/>
    <s v="sq"/>
    <s v="sq"/>
    <n v="3665.44"/>
    <n v="92327183.770000085"/>
    <n v="92327183.770000085"/>
    <s v="Dubai"/>
  </r>
  <r>
    <x v="2687"/>
    <x v="9"/>
    <x v="1"/>
    <x v="9"/>
    <x v="1"/>
    <x v="2"/>
    <x v="2685"/>
    <x v="3"/>
    <x v="2687"/>
    <x v="132"/>
    <x v="2093"/>
    <x v="157"/>
    <m/>
    <m/>
    <s v="Jumia"/>
    <s v="Jum"/>
    <n v="26648.76"/>
    <n v="91504159.730000004"/>
    <n v="91504159.730000004"/>
    <s v="Casablanca"/>
  </r>
  <r>
    <x v="2688"/>
    <x v="0"/>
    <x v="0"/>
    <x v="0"/>
    <x v="1"/>
    <x v="5"/>
    <x v="2686"/>
    <x v="4"/>
    <x v="2688"/>
    <x v="268"/>
    <x v="2094"/>
    <x v="298"/>
    <m/>
    <m/>
    <s v="Jumia"/>
    <s v="Jum"/>
    <n v="27872.98"/>
    <n v="92327183.770000085"/>
    <n v="92327183.770000085"/>
    <s v="Giza"/>
  </r>
  <r>
    <x v="2689"/>
    <x v="3"/>
    <x v="3"/>
    <x v="3"/>
    <x v="1"/>
    <x v="2"/>
    <x v="2687"/>
    <x v="0"/>
    <x v="2689"/>
    <x v="290"/>
    <x v="95"/>
    <x v="127"/>
    <m/>
    <m/>
    <s v="Jumia"/>
    <s v="Jum"/>
    <n v="26648.76"/>
    <n v="57542997.559999913"/>
    <n v="57542997.559999913"/>
    <s v="Casablanca"/>
  </r>
  <r>
    <x v="2690"/>
    <x v="5"/>
    <x v="1"/>
    <x v="5"/>
    <x v="2"/>
    <x v="2"/>
    <x v="2688"/>
    <x v="2"/>
    <x v="2690"/>
    <x v="348"/>
    <x v="1125"/>
    <x v="70"/>
    <m/>
    <m/>
    <s v="Amazon"/>
    <s v="Amazon"/>
    <n v="26648.76"/>
    <n v="91504159.730000004"/>
    <n v="91504159.730000004"/>
    <s v="Casablanca"/>
  </r>
  <r>
    <x v="2691"/>
    <x v="2"/>
    <x v="2"/>
    <x v="2"/>
    <x v="1"/>
    <x v="3"/>
    <x v="2689"/>
    <x v="4"/>
    <x v="2691"/>
    <x v="213"/>
    <x v="869"/>
    <x v="139"/>
    <m/>
    <m/>
    <s v="Jumia"/>
    <s v="Jum"/>
    <n v="3665.44"/>
    <n v="29200970.130000021"/>
    <n v="29200970.130000021"/>
    <s v="Dubai"/>
  </r>
  <r>
    <x v="2692"/>
    <x v="4"/>
    <x v="0"/>
    <x v="4"/>
    <x v="1"/>
    <x v="4"/>
    <x v="2690"/>
    <x v="3"/>
    <x v="2692"/>
    <x v="309"/>
    <x v="1872"/>
    <x v="25"/>
    <m/>
    <m/>
    <s v="Jumia"/>
    <s v="Jum"/>
    <n v="99349.3"/>
    <n v="92327183.770000085"/>
    <n v="92327183.770000085"/>
    <s v="Riyadh"/>
  </r>
  <r>
    <x v="2693"/>
    <x v="9"/>
    <x v="1"/>
    <x v="9"/>
    <x v="0"/>
    <x v="2"/>
    <x v="2691"/>
    <x v="0"/>
    <x v="2693"/>
    <x v="77"/>
    <x v="1381"/>
    <x v="243"/>
    <m/>
    <m/>
    <s v="sq"/>
    <s v="sq"/>
    <n v="26648.76"/>
    <n v="91504159.730000004"/>
    <n v="91504159.730000004"/>
    <s v="Casablanca"/>
  </r>
  <r>
    <x v="2694"/>
    <x v="4"/>
    <x v="0"/>
    <x v="4"/>
    <x v="2"/>
    <x v="4"/>
    <x v="2692"/>
    <x v="3"/>
    <x v="2694"/>
    <x v="91"/>
    <x v="113"/>
    <x v="270"/>
    <m/>
    <m/>
    <s v="Amazon"/>
    <s v="Amazon"/>
    <n v="99349.3"/>
    <n v="92327183.770000085"/>
    <n v="92327183.770000085"/>
    <s v="Riyadh"/>
  </r>
  <r>
    <x v="2695"/>
    <x v="5"/>
    <x v="1"/>
    <x v="5"/>
    <x v="1"/>
    <x v="5"/>
    <x v="2693"/>
    <x v="0"/>
    <x v="2695"/>
    <x v="277"/>
    <x v="9"/>
    <x v="115"/>
    <m/>
    <m/>
    <s v="Jumia"/>
    <s v="Jum"/>
    <n v="27872.98"/>
    <n v="91504159.730000004"/>
    <n v="91504159.730000004"/>
    <s v="Giza"/>
  </r>
  <r>
    <x v="2696"/>
    <x v="8"/>
    <x v="3"/>
    <x v="8"/>
    <x v="1"/>
    <x v="4"/>
    <x v="2694"/>
    <x v="4"/>
    <x v="2696"/>
    <x v="9"/>
    <x v="2095"/>
    <x v="184"/>
    <m/>
    <m/>
    <s v="Jumia"/>
    <s v="Jum"/>
    <n v="99349.3"/>
    <n v="57542997.559999913"/>
    <n v="57542997.559999913"/>
    <s v="Riyadh"/>
  </r>
  <r>
    <x v="2697"/>
    <x v="3"/>
    <x v="3"/>
    <x v="3"/>
    <x v="2"/>
    <x v="4"/>
    <x v="2695"/>
    <x v="1"/>
    <x v="2697"/>
    <x v="67"/>
    <x v="2096"/>
    <x v="321"/>
    <m/>
    <m/>
    <s v="Amazon"/>
    <s v="Amazon"/>
    <n v="99349.3"/>
    <n v="57542997.559999913"/>
    <n v="57542997.559999913"/>
    <s v="Riyadh"/>
  </r>
  <r>
    <x v="2698"/>
    <x v="8"/>
    <x v="3"/>
    <x v="8"/>
    <x v="0"/>
    <x v="1"/>
    <x v="2696"/>
    <x v="1"/>
    <x v="2698"/>
    <x v="44"/>
    <x v="2097"/>
    <x v="355"/>
    <m/>
    <m/>
    <s v="sq"/>
    <s v="sq"/>
    <n v="13290.4"/>
    <n v="57542997.559999913"/>
    <n v="57542997.559999913"/>
    <s v="Alexandria"/>
  </r>
  <r>
    <x v="2699"/>
    <x v="0"/>
    <x v="0"/>
    <x v="0"/>
    <x v="2"/>
    <x v="2"/>
    <x v="2697"/>
    <x v="3"/>
    <x v="2699"/>
    <x v="122"/>
    <x v="1522"/>
    <x v="263"/>
    <m/>
    <m/>
    <s v="Amazon"/>
    <s v="Amazon"/>
    <n v="26648.76"/>
    <n v="92327183.770000085"/>
    <n v="92327183.770000085"/>
    <s v="Casablanca"/>
  </r>
  <r>
    <x v="2700"/>
    <x v="9"/>
    <x v="1"/>
    <x v="9"/>
    <x v="1"/>
    <x v="1"/>
    <x v="2698"/>
    <x v="2"/>
    <x v="2700"/>
    <x v="388"/>
    <x v="2098"/>
    <x v="117"/>
    <m/>
    <m/>
    <s v="Jumia"/>
    <s v="Jum"/>
    <n v="13290.4"/>
    <n v="91504159.730000004"/>
    <n v="91504159.730000004"/>
    <s v="Alexandria"/>
  </r>
  <r>
    <x v="2701"/>
    <x v="6"/>
    <x v="4"/>
    <x v="6"/>
    <x v="2"/>
    <x v="3"/>
    <x v="2699"/>
    <x v="4"/>
    <x v="2701"/>
    <x v="291"/>
    <x v="131"/>
    <x v="109"/>
    <m/>
    <m/>
    <s v="Amazon"/>
    <s v="Amazon"/>
    <n v="3665.44"/>
    <n v="31420413.200000018"/>
    <n v="31420413.200000018"/>
    <s v="Dubai"/>
  </r>
  <r>
    <x v="2702"/>
    <x v="7"/>
    <x v="0"/>
    <x v="7"/>
    <x v="0"/>
    <x v="2"/>
    <x v="2700"/>
    <x v="3"/>
    <x v="2702"/>
    <x v="198"/>
    <x v="2099"/>
    <x v="86"/>
    <m/>
    <m/>
    <s v="sq"/>
    <s v="sq"/>
    <n v="26648.76"/>
    <n v="92327183.770000085"/>
    <n v="92327183.770000085"/>
    <s v="Casablanca"/>
  </r>
  <r>
    <x v="2703"/>
    <x v="0"/>
    <x v="0"/>
    <x v="0"/>
    <x v="1"/>
    <x v="3"/>
    <x v="2701"/>
    <x v="0"/>
    <x v="2703"/>
    <x v="391"/>
    <x v="2100"/>
    <x v="52"/>
    <m/>
    <m/>
    <s v="Jumia"/>
    <s v="Jum"/>
    <n v="3665.44"/>
    <n v="92327183.770000085"/>
    <n v="92327183.770000085"/>
    <s v="Dubai"/>
  </r>
  <r>
    <x v="2704"/>
    <x v="8"/>
    <x v="3"/>
    <x v="8"/>
    <x v="0"/>
    <x v="4"/>
    <x v="2702"/>
    <x v="3"/>
    <x v="2704"/>
    <x v="58"/>
    <x v="1860"/>
    <x v="308"/>
    <m/>
    <m/>
    <s v="sq"/>
    <s v="sq"/>
    <n v="99349.3"/>
    <n v="57542997.559999913"/>
    <n v="57542997.559999913"/>
    <s v="Riyadh"/>
  </r>
  <r>
    <x v="2705"/>
    <x v="6"/>
    <x v="4"/>
    <x v="6"/>
    <x v="1"/>
    <x v="1"/>
    <x v="2703"/>
    <x v="2"/>
    <x v="2705"/>
    <x v="32"/>
    <x v="2101"/>
    <x v="284"/>
    <m/>
    <m/>
    <s v="Jumia"/>
    <s v="Jum"/>
    <n v="13290.4"/>
    <n v="31420413.200000018"/>
    <n v="31420413.200000018"/>
    <s v="Alexandria"/>
  </r>
  <r>
    <x v="2706"/>
    <x v="3"/>
    <x v="3"/>
    <x v="3"/>
    <x v="0"/>
    <x v="2"/>
    <x v="2704"/>
    <x v="1"/>
    <x v="2706"/>
    <x v="140"/>
    <x v="838"/>
    <x v="299"/>
    <m/>
    <m/>
    <s v="sq"/>
    <s v="sq"/>
    <n v="26648.76"/>
    <n v="57542997.559999913"/>
    <n v="57542997.559999913"/>
    <s v="Casablanca"/>
  </r>
  <r>
    <x v="2707"/>
    <x v="8"/>
    <x v="3"/>
    <x v="8"/>
    <x v="1"/>
    <x v="1"/>
    <x v="2705"/>
    <x v="0"/>
    <x v="2707"/>
    <x v="330"/>
    <x v="446"/>
    <x v="320"/>
    <m/>
    <m/>
    <s v="Jumia"/>
    <s v="Jum"/>
    <n v="13290.4"/>
    <n v="57542997.559999913"/>
    <n v="57542997.559999913"/>
    <s v="Alexandria"/>
  </r>
  <r>
    <x v="2708"/>
    <x v="9"/>
    <x v="1"/>
    <x v="9"/>
    <x v="1"/>
    <x v="3"/>
    <x v="2706"/>
    <x v="3"/>
    <x v="2708"/>
    <x v="367"/>
    <x v="73"/>
    <x v="24"/>
    <m/>
    <m/>
    <s v="Jumia"/>
    <s v="Jum"/>
    <n v="3665.44"/>
    <n v="91504159.730000004"/>
    <n v="91504159.730000004"/>
    <s v="Dubai"/>
  </r>
  <r>
    <x v="2709"/>
    <x v="8"/>
    <x v="3"/>
    <x v="8"/>
    <x v="2"/>
    <x v="3"/>
    <x v="2707"/>
    <x v="3"/>
    <x v="2709"/>
    <x v="316"/>
    <x v="2102"/>
    <x v="101"/>
    <m/>
    <m/>
    <s v="Amazon"/>
    <s v="Amazon"/>
    <n v="3665.44"/>
    <n v="57542997.559999913"/>
    <n v="57542997.559999913"/>
    <s v="Dubai"/>
  </r>
  <r>
    <x v="2710"/>
    <x v="2"/>
    <x v="2"/>
    <x v="2"/>
    <x v="1"/>
    <x v="3"/>
    <x v="2708"/>
    <x v="4"/>
    <x v="2710"/>
    <x v="49"/>
    <x v="2103"/>
    <x v="197"/>
    <m/>
    <m/>
    <s v="Jumia"/>
    <s v="Jum"/>
    <n v="3665.44"/>
    <n v="29200970.130000021"/>
    <n v="29200970.130000021"/>
    <s v="Dubai"/>
  </r>
  <r>
    <x v="2711"/>
    <x v="5"/>
    <x v="1"/>
    <x v="5"/>
    <x v="1"/>
    <x v="5"/>
    <x v="2709"/>
    <x v="2"/>
    <x v="2711"/>
    <x v="216"/>
    <x v="2104"/>
    <x v="315"/>
    <m/>
    <m/>
    <s v="Jumia"/>
    <s v="Jum"/>
    <n v="27872.98"/>
    <n v="91504159.730000004"/>
    <n v="91504159.730000004"/>
    <s v="Giza"/>
  </r>
  <r>
    <x v="2712"/>
    <x v="1"/>
    <x v="1"/>
    <x v="1"/>
    <x v="0"/>
    <x v="5"/>
    <x v="2710"/>
    <x v="0"/>
    <x v="2712"/>
    <x v="387"/>
    <x v="2041"/>
    <x v="16"/>
    <m/>
    <m/>
    <s v="sq"/>
    <s v="sq"/>
    <n v="27872.98"/>
    <n v="91504159.730000004"/>
    <n v="91504159.730000004"/>
    <s v="Giza"/>
  </r>
  <r>
    <x v="2713"/>
    <x v="8"/>
    <x v="3"/>
    <x v="8"/>
    <x v="1"/>
    <x v="1"/>
    <x v="2711"/>
    <x v="4"/>
    <x v="2713"/>
    <x v="391"/>
    <x v="46"/>
    <x v="17"/>
    <m/>
    <m/>
    <s v="Jumia"/>
    <s v="Jum"/>
    <n v="13290.4"/>
    <n v="57542997.559999913"/>
    <n v="57542997.559999913"/>
    <s v="Alexandria"/>
  </r>
  <r>
    <x v="2714"/>
    <x v="7"/>
    <x v="0"/>
    <x v="7"/>
    <x v="0"/>
    <x v="3"/>
    <x v="2712"/>
    <x v="0"/>
    <x v="2714"/>
    <x v="219"/>
    <x v="1217"/>
    <x v="121"/>
    <m/>
    <m/>
    <s v="sq"/>
    <s v="sq"/>
    <n v="3665.44"/>
    <n v="92327183.770000085"/>
    <n v="92327183.770000085"/>
    <s v="Dubai"/>
  </r>
  <r>
    <x v="2715"/>
    <x v="4"/>
    <x v="0"/>
    <x v="4"/>
    <x v="2"/>
    <x v="5"/>
    <x v="2713"/>
    <x v="0"/>
    <x v="2715"/>
    <x v="78"/>
    <x v="1682"/>
    <x v="169"/>
    <m/>
    <m/>
    <s v="Amazon"/>
    <s v="Amazon"/>
    <n v="27872.98"/>
    <n v="92327183.770000085"/>
    <n v="92327183.770000085"/>
    <s v="Giza"/>
  </r>
  <r>
    <x v="2716"/>
    <x v="1"/>
    <x v="1"/>
    <x v="1"/>
    <x v="2"/>
    <x v="2"/>
    <x v="2714"/>
    <x v="2"/>
    <x v="2716"/>
    <x v="0"/>
    <x v="2105"/>
    <x v="300"/>
    <m/>
    <m/>
    <s v="Amazon"/>
    <s v="Amazon"/>
    <n v="26648.76"/>
    <n v="91504159.730000004"/>
    <n v="91504159.730000004"/>
    <s v="Casablanca"/>
  </r>
  <r>
    <x v="2717"/>
    <x v="9"/>
    <x v="1"/>
    <x v="9"/>
    <x v="0"/>
    <x v="1"/>
    <x v="2715"/>
    <x v="0"/>
    <x v="2717"/>
    <x v="23"/>
    <x v="2106"/>
    <x v="257"/>
    <m/>
    <m/>
    <s v="sq"/>
    <s v="sq"/>
    <n v="13290.4"/>
    <n v="91504159.730000004"/>
    <n v="91504159.730000004"/>
    <s v="Alexandria"/>
  </r>
  <r>
    <x v="2718"/>
    <x v="8"/>
    <x v="3"/>
    <x v="8"/>
    <x v="2"/>
    <x v="5"/>
    <x v="2716"/>
    <x v="4"/>
    <x v="2718"/>
    <x v="174"/>
    <x v="2107"/>
    <x v="221"/>
    <m/>
    <m/>
    <s v="Amazon"/>
    <s v="Amazon"/>
    <n v="27872.98"/>
    <n v="57542997.559999913"/>
    <n v="57542997.559999913"/>
    <s v="Giza"/>
  </r>
  <r>
    <x v="2719"/>
    <x v="2"/>
    <x v="2"/>
    <x v="2"/>
    <x v="0"/>
    <x v="5"/>
    <x v="2717"/>
    <x v="0"/>
    <x v="2719"/>
    <x v="226"/>
    <x v="2108"/>
    <x v="161"/>
    <m/>
    <m/>
    <s v="sq"/>
    <s v="sq"/>
    <n v="27872.98"/>
    <n v="29200970.130000021"/>
    <n v="29200970.130000021"/>
    <s v="Giza"/>
  </r>
  <r>
    <x v="2720"/>
    <x v="2"/>
    <x v="2"/>
    <x v="2"/>
    <x v="0"/>
    <x v="0"/>
    <x v="2718"/>
    <x v="1"/>
    <x v="2720"/>
    <x v="284"/>
    <x v="2109"/>
    <x v="301"/>
    <m/>
    <m/>
    <s v="sq"/>
    <s v="sq"/>
    <n v="16284.02"/>
    <n v="29200970.130000021"/>
    <n v="29200970.130000021"/>
    <s v="Cairo"/>
  </r>
  <r>
    <x v="2721"/>
    <x v="2"/>
    <x v="2"/>
    <x v="2"/>
    <x v="0"/>
    <x v="2"/>
    <x v="2719"/>
    <x v="2"/>
    <x v="2721"/>
    <x v="200"/>
    <x v="2110"/>
    <x v="314"/>
    <m/>
    <m/>
    <s v="sq"/>
    <s v="sq"/>
    <n v="26648.76"/>
    <n v="29200970.130000021"/>
    <n v="29200970.130000021"/>
    <s v="Casablanca"/>
  </r>
  <r>
    <x v="2722"/>
    <x v="0"/>
    <x v="0"/>
    <x v="0"/>
    <x v="1"/>
    <x v="5"/>
    <x v="2720"/>
    <x v="3"/>
    <x v="2722"/>
    <x v="133"/>
    <x v="2111"/>
    <x v="41"/>
    <m/>
    <m/>
    <s v="Jumia"/>
    <s v="Jum"/>
    <n v="27872.98"/>
    <n v="92327183.770000085"/>
    <n v="92327183.770000085"/>
    <s v="Giza"/>
  </r>
  <r>
    <x v="2723"/>
    <x v="9"/>
    <x v="1"/>
    <x v="9"/>
    <x v="2"/>
    <x v="5"/>
    <x v="2721"/>
    <x v="3"/>
    <x v="2723"/>
    <x v="130"/>
    <x v="644"/>
    <x v="230"/>
    <m/>
    <m/>
    <s v="Amazon"/>
    <s v="Amazon"/>
    <n v="27872.98"/>
    <n v="91504159.730000004"/>
    <n v="91504159.730000004"/>
    <s v="Giza"/>
  </r>
  <r>
    <x v="2724"/>
    <x v="4"/>
    <x v="0"/>
    <x v="4"/>
    <x v="0"/>
    <x v="5"/>
    <x v="2722"/>
    <x v="4"/>
    <x v="2724"/>
    <x v="27"/>
    <x v="154"/>
    <x v="128"/>
    <m/>
    <m/>
    <s v="sq"/>
    <s v="sq"/>
    <n v="27872.98"/>
    <n v="92327183.770000085"/>
    <n v="92327183.770000085"/>
    <s v="Giza"/>
  </r>
  <r>
    <x v="2725"/>
    <x v="7"/>
    <x v="0"/>
    <x v="7"/>
    <x v="1"/>
    <x v="1"/>
    <x v="2723"/>
    <x v="3"/>
    <x v="2725"/>
    <x v="233"/>
    <x v="1627"/>
    <x v="344"/>
    <m/>
    <m/>
    <s v="Jumia"/>
    <s v="Jum"/>
    <n v="13290.4"/>
    <n v="92327183.770000085"/>
    <n v="92327183.770000085"/>
    <s v="Alexandria"/>
  </r>
  <r>
    <x v="2726"/>
    <x v="6"/>
    <x v="4"/>
    <x v="6"/>
    <x v="2"/>
    <x v="5"/>
    <x v="2724"/>
    <x v="0"/>
    <x v="2726"/>
    <x v="321"/>
    <x v="251"/>
    <x v="62"/>
    <m/>
    <m/>
    <s v="Amazon"/>
    <s v="Amazon"/>
    <n v="27872.98"/>
    <n v="31420413.200000018"/>
    <n v="31420413.200000018"/>
    <s v="Giza"/>
  </r>
  <r>
    <x v="2727"/>
    <x v="8"/>
    <x v="3"/>
    <x v="8"/>
    <x v="1"/>
    <x v="4"/>
    <x v="2725"/>
    <x v="2"/>
    <x v="2727"/>
    <x v="342"/>
    <x v="2112"/>
    <x v="302"/>
    <m/>
    <m/>
    <s v="Jumia"/>
    <s v="Jum"/>
    <n v="99349.3"/>
    <n v="57542997.559999913"/>
    <n v="57542997.559999913"/>
    <s v="Riyadh"/>
  </r>
  <r>
    <x v="2728"/>
    <x v="0"/>
    <x v="0"/>
    <x v="0"/>
    <x v="0"/>
    <x v="1"/>
    <x v="2726"/>
    <x v="3"/>
    <x v="2728"/>
    <x v="112"/>
    <x v="2113"/>
    <x v="129"/>
    <m/>
    <m/>
    <s v="sq"/>
    <s v="sq"/>
    <n v="13290.4"/>
    <n v="92327183.770000085"/>
    <n v="92327183.770000085"/>
    <s v="Alexandria"/>
  </r>
  <r>
    <x v="2729"/>
    <x v="5"/>
    <x v="1"/>
    <x v="5"/>
    <x v="2"/>
    <x v="5"/>
    <x v="2727"/>
    <x v="2"/>
    <x v="2729"/>
    <x v="299"/>
    <x v="2114"/>
    <x v="34"/>
    <m/>
    <m/>
    <s v="Amazon"/>
    <s v="Amazon"/>
    <n v="27872.98"/>
    <n v="91504159.730000004"/>
    <n v="91504159.730000004"/>
    <s v="Giza"/>
  </r>
  <r>
    <x v="2730"/>
    <x v="3"/>
    <x v="3"/>
    <x v="3"/>
    <x v="0"/>
    <x v="2"/>
    <x v="2728"/>
    <x v="3"/>
    <x v="2730"/>
    <x v="64"/>
    <x v="2115"/>
    <x v="64"/>
    <m/>
    <m/>
    <s v="sq"/>
    <s v="sq"/>
    <n v="26648.76"/>
    <n v="57542997.559999913"/>
    <n v="57542997.559999913"/>
    <s v="Casablanca"/>
  </r>
  <r>
    <x v="2731"/>
    <x v="2"/>
    <x v="2"/>
    <x v="2"/>
    <x v="2"/>
    <x v="0"/>
    <x v="2729"/>
    <x v="0"/>
    <x v="2731"/>
    <x v="114"/>
    <x v="2116"/>
    <x v="183"/>
    <m/>
    <m/>
    <s v="Amazon"/>
    <s v="Amazon"/>
    <n v="16284.02"/>
    <n v="29200970.130000021"/>
    <n v="29200970.130000021"/>
    <s v="Cairo"/>
  </r>
  <r>
    <x v="2732"/>
    <x v="0"/>
    <x v="0"/>
    <x v="0"/>
    <x v="2"/>
    <x v="2"/>
    <x v="2730"/>
    <x v="3"/>
    <x v="2732"/>
    <x v="269"/>
    <x v="2117"/>
    <x v="68"/>
    <m/>
    <m/>
    <s v="Amazon"/>
    <s v="Amazon"/>
    <n v="26648.76"/>
    <n v="92327183.770000085"/>
    <n v="92327183.770000085"/>
    <s v="Casablanca"/>
  </r>
  <r>
    <x v="2733"/>
    <x v="5"/>
    <x v="1"/>
    <x v="5"/>
    <x v="0"/>
    <x v="1"/>
    <x v="2731"/>
    <x v="3"/>
    <x v="2733"/>
    <x v="299"/>
    <x v="2118"/>
    <x v="232"/>
    <m/>
    <m/>
    <s v="sq"/>
    <s v="sq"/>
    <n v="13290.4"/>
    <n v="91504159.730000004"/>
    <n v="91504159.730000004"/>
    <s v="Alexandria"/>
  </r>
  <r>
    <x v="2734"/>
    <x v="6"/>
    <x v="4"/>
    <x v="6"/>
    <x v="2"/>
    <x v="5"/>
    <x v="2732"/>
    <x v="3"/>
    <x v="2734"/>
    <x v="83"/>
    <x v="2119"/>
    <x v="265"/>
    <m/>
    <m/>
    <s v="Amazon"/>
    <s v="Amazon"/>
    <n v="27872.98"/>
    <n v="31420413.200000018"/>
    <n v="31420413.200000018"/>
    <s v="Giza"/>
  </r>
  <r>
    <x v="2735"/>
    <x v="7"/>
    <x v="0"/>
    <x v="7"/>
    <x v="0"/>
    <x v="0"/>
    <x v="2733"/>
    <x v="4"/>
    <x v="2735"/>
    <x v="319"/>
    <x v="914"/>
    <x v="315"/>
    <m/>
    <m/>
    <s v="sq"/>
    <s v="sq"/>
    <n v="16284.02"/>
    <n v="92327183.770000085"/>
    <n v="92327183.770000085"/>
    <s v="Cairo"/>
  </r>
  <r>
    <x v="2736"/>
    <x v="3"/>
    <x v="3"/>
    <x v="3"/>
    <x v="2"/>
    <x v="3"/>
    <x v="2734"/>
    <x v="1"/>
    <x v="2736"/>
    <x v="352"/>
    <x v="2120"/>
    <x v="206"/>
    <m/>
    <m/>
    <s v="Amazon"/>
    <s v="Amazon"/>
    <n v="3665.44"/>
    <n v="57542997.559999913"/>
    <n v="57542997.559999913"/>
    <s v="Dubai"/>
  </r>
  <r>
    <x v="2737"/>
    <x v="1"/>
    <x v="1"/>
    <x v="1"/>
    <x v="2"/>
    <x v="3"/>
    <x v="2735"/>
    <x v="2"/>
    <x v="2737"/>
    <x v="336"/>
    <x v="1971"/>
    <x v="249"/>
    <m/>
    <m/>
    <s v="Amazon"/>
    <s v="Amazon"/>
    <n v="3665.44"/>
    <n v="91504159.730000004"/>
    <n v="91504159.730000004"/>
    <s v="Dubai"/>
  </r>
  <r>
    <x v="2738"/>
    <x v="5"/>
    <x v="1"/>
    <x v="5"/>
    <x v="1"/>
    <x v="2"/>
    <x v="2736"/>
    <x v="3"/>
    <x v="2738"/>
    <x v="42"/>
    <x v="1"/>
    <x v="109"/>
    <m/>
    <m/>
    <s v="Jumia"/>
    <s v="Jum"/>
    <n v="26648.76"/>
    <n v="91504159.730000004"/>
    <n v="91504159.730000004"/>
    <s v="Casablanca"/>
  </r>
  <r>
    <x v="2739"/>
    <x v="6"/>
    <x v="4"/>
    <x v="6"/>
    <x v="2"/>
    <x v="3"/>
    <x v="2737"/>
    <x v="0"/>
    <x v="2739"/>
    <x v="365"/>
    <x v="39"/>
    <x v="250"/>
    <m/>
    <m/>
    <s v="Amazon"/>
    <s v="Amazon"/>
    <n v="3665.44"/>
    <n v="31420413.200000018"/>
    <n v="31420413.200000018"/>
    <s v="Dubai"/>
  </r>
  <r>
    <x v="2740"/>
    <x v="1"/>
    <x v="1"/>
    <x v="1"/>
    <x v="0"/>
    <x v="2"/>
    <x v="1451"/>
    <x v="0"/>
    <x v="2740"/>
    <x v="26"/>
    <x v="1241"/>
    <x v="346"/>
    <m/>
    <m/>
    <s v="sq"/>
    <s v="sq"/>
    <n v="26648.76"/>
    <n v="91504159.730000004"/>
    <n v="91504159.730000004"/>
    <s v="Casablanca"/>
  </r>
  <r>
    <x v="2741"/>
    <x v="6"/>
    <x v="4"/>
    <x v="6"/>
    <x v="0"/>
    <x v="4"/>
    <x v="2738"/>
    <x v="1"/>
    <x v="2741"/>
    <x v="127"/>
    <x v="2121"/>
    <x v="349"/>
    <m/>
    <m/>
    <s v="sq"/>
    <s v="sq"/>
    <n v="99349.3"/>
    <n v="31420413.200000018"/>
    <n v="31420413.200000018"/>
    <s v="Riyadh"/>
  </r>
  <r>
    <x v="2742"/>
    <x v="4"/>
    <x v="0"/>
    <x v="4"/>
    <x v="0"/>
    <x v="0"/>
    <x v="2739"/>
    <x v="3"/>
    <x v="2742"/>
    <x v="192"/>
    <x v="2122"/>
    <x v="31"/>
    <m/>
    <m/>
    <s v="sq"/>
    <s v="sq"/>
    <n v="16284.02"/>
    <n v="92327183.770000085"/>
    <n v="92327183.770000085"/>
    <s v="Cairo"/>
  </r>
  <r>
    <x v="2743"/>
    <x v="1"/>
    <x v="1"/>
    <x v="1"/>
    <x v="1"/>
    <x v="0"/>
    <x v="2740"/>
    <x v="0"/>
    <x v="2743"/>
    <x v="372"/>
    <x v="651"/>
    <x v="102"/>
    <m/>
    <m/>
    <s v="Jumia"/>
    <s v="Jum"/>
    <n v="16284.02"/>
    <n v="91504159.730000004"/>
    <n v="91504159.730000004"/>
    <s v="Cairo"/>
  </r>
  <r>
    <x v="2744"/>
    <x v="2"/>
    <x v="2"/>
    <x v="2"/>
    <x v="2"/>
    <x v="1"/>
    <x v="2741"/>
    <x v="2"/>
    <x v="2744"/>
    <x v="55"/>
    <x v="2123"/>
    <x v="106"/>
    <m/>
    <m/>
    <s v="Amazon"/>
    <s v="Amazon"/>
    <n v="13290.4"/>
    <n v="29200970.130000021"/>
    <n v="29200970.130000021"/>
    <s v="Alexandria"/>
  </r>
  <r>
    <x v="2745"/>
    <x v="7"/>
    <x v="0"/>
    <x v="7"/>
    <x v="2"/>
    <x v="0"/>
    <x v="2742"/>
    <x v="3"/>
    <x v="2745"/>
    <x v="290"/>
    <x v="2124"/>
    <x v="24"/>
    <m/>
    <m/>
    <s v="Amazon"/>
    <s v="Amazon"/>
    <n v="16284.02"/>
    <n v="92327183.770000085"/>
    <n v="92327183.770000085"/>
    <s v="Cairo"/>
  </r>
  <r>
    <x v="2746"/>
    <x v="0"/>
    <x v="0"/>
    <x v="0"/>
    <x v="2"/>
    <x v="1"/>
    <x v="2743"/>
    <x v="4"/>
    <x v="2746"/>
    <x v="20"/>
    <x v="2125"/>
    <x v="328"/>
    <m/>
    <m/>
    <s v="Amazon"/>
    <s v="Amazon"/>
    <n v="13290.4"/>
    <n v="92327183.770000085"/>
    <n v="92327183.770000085"/>
    <s v="Alexandria"/>
  </r>
  <r>
    <x v="2747"/>
    <x v="8"/>
    <x v="3"/>
    <x v="8"/>
    <x v="1"/>
    <x v="3"/>
    <x v="2744"/>
    <x v="1"/>
    <x v="2747"/>
    <x v="160"/>
    <x v="2126"/>
    <x v="325"/>
    <m/>
    <m/>
    <s v="Jumia"/>
    <s v="Jum"/>
    <n v="3665.44"/>
    <n v="57542997.559999913"/>
    <n v="57542997.559999913"/>
    <s v="Dubai"/>
  </r>
  <r>
    <x v="2748"/>
    <x v="6"/>
    <x v="4"/>
    <x v="6"/>
    <x v="2"/>
    <x v="3"/>
    <x v="2745"/>
    <x v="3"/>
    <x v="2748"/>
    <x v="198"/>
    <x v="255"/>
    <x v="4"/>
    <m/>
    <m/>
    <s v="Amazon"/>
    <s v="Amazon"/>
    <n v="3665.44"/>
    <n v="31420413.200000018"/>
    <n v="31420413.200000018"/>
    <s v="Dubai"/>
  </r>
  <r>
    <x v="2749"/>
    <x v="2"/>
    <x v="2"/>
    <x v="2"/>
    <x v="2"/>
    <x v="4"/>
    <x v="2746"/>
    <x v="3"/>
    <x v="2749"/>
    <x v="16"/>
    <x v="793"/>
    <x v="114"/>
    <m/>
    <m/>
    <s v="Amazon"/>
    <s v="Amazon"/>
    <n v="99349.3"/>
    <n v="29200970.130000021"/>
    <n v="29200970.130000021"/>
    <s v="Riyadh"/>
  </r>
  <r>
    <x v="2750"/>
    <x v="2"/>
    <x v="2"/>
    <x v="2"/>
    <x v="1"/>
    <x v="0"/>
    <x v="2747"/>
    <x v="1"/>
    <x v="2750"/>
    <x v="115"/>
    <x v="2127"/>
    <x v="31"/>
    <m/>
    <m/>
    <s v="Jumia"/>
    <s v="Jum"/>
    <n v="16284.02"/>
    <n v="29200970.130000021"/>
    <n v="29200970.130000021"/>
    <s v="Cairo"/>
  </r>
  <r>
    <x v="2751"/>
    <x v="5"/>
    <x v="1"/>
    <x v="5"/>
    <x v="2"/>
    <x v="4"/>
    <x v="2748"/>
    <x v="1"/>
    <x v="2751"/>
    <x v="148"/>
    <x v="2128"/>
    <x v="174"/>
    <m/>
    <m/>
    <s v="Amazon"/>
    <s v="Amazon"/>
    <n v="99349.3"/>
    <n v="91504159.730000004"/>
    <n v="91504159.730000004"/>
    <s v="Riyadh"/>
  </r>
  <r>
    <x v="2752"/>
    <x v="6"/>
    <x v="4"/>
    <x v="6"/>
    <x v="1"/>
    <x v="1"/>
    <x v="2749"/>
    <x v="3"/>
    <x v="2752"/>
    <x v="1"/>
    <x v="2129"/>
    <x v="206"/>
    <m/>
    <m/>
    <s v="Jumia"/>
    <s v="Jum"/>
    <n v="13290.4"/>
    <n v="31420413.200000018"/>
    <n v="31420413.200000018"/>
    <s v="Alexandria"/>
  </r>
  <r>
    <x v="2753"/>
    <x v="8"/>
    <x v="3"/>
    <x v="8"/>
    <x v="2"/>
    <x v="2"/>
    <x v="2750"/>
    <x v="4"/>
    <x v="2753"/>
    <x v="228"/>
    <x v="737"/>
    <x v="321"/>
    <m/>
    <m/>
    <s v="Amazon"/>
    <s v="Amazon"/>
    <n v="26648.76"/>
    <n v="57542997.559999913"/>
    <n v="57542997.559999913"/>
    <s v="Casablanca"/>
  </r>
  <r>
    <x v="2754"/>
    <x v="2"/>
    <x v="2"/>
    <x v="2"/>
    <x v="2"/>
    <x v="0"/>
    <x v="2751"/>
    <x v="1"/>
    <x v="2754"/>
    <x v="0"/>
    <x v="2130"/>
    <x v="28"/>
    <m/>
    <m/>
    <s v="Amazon"/>
    <s v="Amazon"/>
    <n v="16284.02"/>
    <n v="29200970.130000021"/>
    <n v="29200970.130000021"/>
    <s v="Cairo"/>
  </r>
  <r>
    <x v="2755"/>
    <x v="0"/>
    <x v="0"/>
    <x v="0"/>
    <x v="0"/>
    <x v="5"/>
    <x v="2752"/>
    <x v="0"/>
    <x v="2755"/>
    <x v="67"/>
    <x v="2131"/>
    <x v="262"/>
    <m/>
    <m/>
    <s v="sq"/>
    <s v="sq"/>
    <n v="27872.98"/>
    <n v="92327183.770000085"/>
    <n v="92327183.770000085"/>
    <s v="Giza"/>
  </r>
  <r>
    <x v="2756"/>
    <x v="1"/>
    <x v="1"/>
    <x v="1"/>
    <x v="2"/>
    <x v="4"/>
    <x v="2753"/>
    <x v="1"/>
    <x v="2756"/>
    <x v="397"/>
    <x v="2132"/>
    <x v="261"/>
    <m/>
    <m/>
    <s v="Amazon"/>
    <s v="Amazon"/>
    <n v="99349.3"/>
    <n v="91504159.730000004"/>
    <n v="91504159.730000004"/>
    <s v="Riyadh"/>
  </r>
  <r>
    <x v="2757"/>
    <x v="3"/>
    <x v="3"/>
    <x v="3"/>
    <x v="1"/>
    <x v="2"/>
    <x v="2754"/>
    <x v="1"/>
    <x v="2757"/>
    <x v="76"/>
    <x v="2133"/>
    <x v="55"/>
    <m/>
    <m/>
    <s v="Jumia"/>
    <s v="Jum"/>
    <n v="26648.76"/>
    <n v="57542997.559999913"/>
    <n v="57542997.559999913"/>
    <s v="Casablanca"/>
  </r>
  <r>
    <x v="2758"/>
    <x v="1"/>
    <x v="1"/>
    <x v="1"/>
    <x v="2"/>
    <x v="2"/>
    <x v="2755"/>
    <x v="4"/>
    <x v="2758"/>
    <x v="400"/>
    <x v="2040"/>
    <x v="240"/>
    <m/>
    <m/>
    <s v="Amazon"/>
    <s v="Amazon"/>
    <n v="26648.76"/>
    <n v="91504159.730000004"/>
    <n v="91504159.730000004"/>
    <s v="Casablanca"/>
  </r>
  <r>
    <x v="2759"/>
    <x v="9"/>
    <x v="1"/>
    <x v="9"/>
    <x v="0"/>
    <x v="5"/>
    <x v="2756"/>
    <x v="0"/>
    <x v="2759"/>
    <x v="295"/>
    <x v="2134"/>
    <x v="175"/>
    <m/>
    <m/>
    <s v="sq"/>
    <s v="sq"/>
    <n v="27872.98"/>
    <n v="91504159.730000004"/>
    <n v="91504159.730000004"/>
    <s v="Giza"/>
  </r>
  <r>
    <x v="2760"/>
    <x v="1"/>
    <x v="1"/>
    <x v="1"/>
    <x v="1"/>
    <x v="1"/>
    <x v="2757"/>
    <x v="2"/>
    <x v="2760"/>
    <x v="147"/>
    <x v="2135"/>
    <x v="75"/>
    <m/>
    <m/>
    <s v="Jumia"/>
    <s v="Jum"/>
    <n v="13290.4"/>
    <n v="91504159.730000004"/>
    <n v="91504159.730000004"/>
    <s v="Alexandria"/>
  </r>
  <r>
    <x v="2761"/>
    <x v="3"/>
    <x v="3"/>
    <x v="3"/>
    <x v="0"/>
    <x v="0"/>
    <x v="2758"/>
    <x v="1"/>
    <x v="2761"/>
    <x v="70"/>
    <x v="2136"/>
    <x v="64"/>
    <m/>
    <m/>
    <s v="sq"/>
    <s v="sq"/>
    <n v="16284.02"/>
    <n v="57542997.559999913"/>
    <n v="57542997.559999913"/>
    <s v="Cairo"/>
  </r>
  <r>
    <x v="2762"/>
    <x v="1"/>
    <x v="1"/>
    <x v="1"/>
    <x v="1"/>
    <x v="5"/>
    <x v="2759"/>
    <x v="3"/>
    <x v="2762"/>
    <x v="167"/>
    <x v="2137"/>
    <x v="150"/>
    <m/>
    <m/>
    <s v="Jumia"/>
    <s v="Jum"/>
    <n v="27872.98"/>
    <n v="91504159.730000004"/>
    <n v="91504159.730000004"/>
    <s v="Giza"/>
  </r>
  <r>
    <x v="2763"/>
    <x v="2"/>
    <x v="2"/>
    <x v="2"/>
    <x v="0"/>
    <x v="2"/>
    <x v="2760"/>
    <x v="3"/>
    <x v="2763"/>
    <x v="299"/>
    <x v="2138"/>
    <x v="107"/>
    <m/>
    <m/>
    <s v="sq"/>
    <s v="sq"/>
    <n v="26648.76"/>
    <n v="29200970.130000021"/>
    <n v="29200970.130000021"/>
    <s v="Casablanca"/>
  </r>
  <r>
    <x v="2764"/>
    <x v="0"/>
    <x v="0"/>
    <x v="0"/>
    <x v="1"/>
    <x v="4"/>
    <x v="2761"/>
    <x v="3"/>
    <x v="2764"/>
    <x v="321"/>
    <x v="449"/>
    <x v="20"/>
    <m/>
    <m/>
    <s v="Jumia"/>
    <s v="Jum"/>
    <n v="99349.3"/>
    <n v="92327183.770000085"/>
    <n v="92327183.770000085"/>
    <s v="Riyadh"/>
  </r>
  <r>
    <x v="2765"/>
    <x v="5"/>
    <x v="1"/>
    <x v="5"/>
    <x v="2"/>
    <x v="0"/>
    <x v="2762"/>
    <x v="3"/>
    <x v="2765"/>
    <x v="30"/>
    <x v="1623"/>
    <x v="196"/>
    <m/>
    <m/>
    <s v="Amazon"/>
    <s v="Amazon"/>
    <n v="16284.02"/>
    <n v="91504159.730000004"/>
    <n v="91504159.730000004"/>
    <s v="Cairo"/>
  </r>
  <r>
    <x v="2766"/>
    <x v="3"/>
    <x v="3"/>
    <x v="3"/>
    <x v="1"/>
    <x v="4"/>
    <x v="2763"/>
    <x v="4"/>
    <x v="2766"/>
    <x v="218"/>
    <x v="2139"/>
    <x v="10"/>
    <m/>
    <m/>
    <s v="Jumia"/>
    <s v="Jum"/>
    <n v="99349.3"/>
    <n v="57542997.559999913"/>
    <n v="57542997.559999913"/>
    <s v="Riyadh"/>
  </r>
  <r>
    <x v="2767"/>
    <x v="3"/>
    <x v="3"/>
    <x v="3"/>
    <x v="0"/>
    <x v="5"/>
    <x v="2764"/>
    <x v="2"/>
    <x v="2767"/>
    <x v="365"/>
    <x v="2140"/>
    <x v="80"/>
    <m/>
    <m/>
    <s v="sq"/>
    <s v="sq"/>
    <n v="27872.98"/>
    <n v="57542997.559999913"/>
    <n v="57542997.559999913"/>
    <s v="Giza"/>
  </r>
  <r>
    <x v="2768"/>
    <x v="8"/>
    <x v="3"/>
    <x v="8"/>
    <x v="2"/>
    <x v="5"/>
    <x v="2765"/>
    <x v="2"/>
    <x v="2768"/>
    <x v="65"/>
    <x v="1023"/>
    <x v="0"/>
    <m/>
    <m/>
    <s v="Amazon"/>
    <s v="Amazon"/>
    <n v="27872.98"/>
    <n v="57542997.559999913"/>
    <n v="57542997.559999913"/>
    <s v="Giza"/>
  </r>
  <r>
    <x v="2769"/>
    <x v="4"/>
    <x v="0"/>
    <x v="4"/>
    <x v="0"/>
    <x v="2"/>
    <x v="2766"/>
    <x v="0"/>
    <x v="2769"/>
    <x v="184"/>
    <x v="2141"/>
    <x v="27"/>
    <m/>
    <m/>
    <s v="sq"/>
    <s v="sq"/>
    <n v="26648.76"/>
    <n v="92327183.770000085"/>
    <n v="92327183.770000085"/>
    <s v="Casablanca"/>
  </r>
  <r>
    <x v="2770"/>
    <x v="2"/>
    <x v="2"/>
    <x v="2"/>
    <x v="2"/>
    <x v="4"/>
    <x v="2767"/>
    <x v="1"/>
    <x v="2770"/>
    <x v="183"/>
    <x v="2142"/>
    <x v="127"/>
    <m/>
    <m/>
    <s v="Amazon"/>
    <s v="Amazon"/>
    <n v="99349.3"/>
    <n v="29200970.130000021"/>
    <n v="29200970.130000021"/>
    <s v="Riyadh"/>
  </r>
  <r>
    <x v="2771"/>
    <x v="9"/>
    <x v="1"/>
    <x v="9"/>
    <x v="0"/>
    <x v="5"/>
    <x v="2768"/>
    <x v="2"/>
    <x v="2771"/>
    <x v="351"/>
    <x v="2143"/>
    <x v="193"/>
    <m/>
    <m/>
    <s v="sq"/>
    <s v="sq"/>
    <n v="27872.98"/>
    <n v="91504159.730000004"/>
    <n v="91504159.730000004"/>
    <s v="Giza"/>
  </r>
  <r>
    <x v="2772"/>
    <x v="1"/>
    <x v="1"/>
    <x v="1"/>
    <x v="2"/>
    <x v="2"/>
    <x v="2769"/>
    <x v="4"/>
    <x v="2772"/>
    <x v="345"/>
    <x v="2144"/>
    <x v="35"/>
    <m/>
    <m/>
    <s v="Amazon"/>
    <s v="Amazon"/>
    <n v="26648.76"/>
    <n v="91504159.730000004"/>
    <n v="91504159.730000004"/>
    <s v="Casablanca"/>
  </r>
  <r>
    <x v="2773"/>
    <x v="2"/>
    <x v="2"/>
    <x v="2"/>
    <x v="0"/>
    <x v="5"/>
    <x v="2770"/>
    <x v="2"/>
    <x v="2773"/>
    <x v="62"/>
    <x v="2145"/>
    <x v="168"/>
    <m/>
    <m/>
    <s v="sq"/>
    <s v="sq"/>
    <n v="27872.98"/>
    <n v="29200970.130000021"/>
    <n v="29200970.130000021"/>
    <s v="Giza"/>
  </r>
  <r>
    <x v="2774"/>
    <x v="1"/>
    <x v="1"/>
    <x v="1"/>
    <x v="0"/>
    <x v="4"/>
    <x v="2771"/>
    <x v="2"/>
    <x v="2774"/>
    <x v="112"/>
    <x v="360"/>
    <x v="234"/>
    <m/>
    <m/>
    <s v="sq"/>
    <s v="sq"/>
    <n v="99349.3"/>
    <n v="91504159.730000004"/>
    <n v="91504159.730000004"/>
    <s v="Riyadh"/>
  </r>
  <r>
    <x v="2775"/>
    <x v="5"/>
    <x v="1"/>
    <x v="5"/>
    <x v="0"/>
    <x v="0"/>
    <x v="2772"/>
    <x v="0"/>
    <x v="2775"/>
    <x v="170"/>
    <x v="2146"/>
    <x v="297"/>
    <m/>
    <m/>
    <s v="sq"/>
    <s v="sq"/>
    <n v="16284.02"/>
    <n v="91504159.730000004"/>
    <n v="91504159.730000004"/>
    <s v="Cairo"/>
  </r>
  <r>
    <x v="2776"/>
    <x v="8"/>
    <x v="3"/>
    <x v="8"/>
    <x v="0"/>
    <x v="3"/>
    <x v="2773"/>
    <x v="2"/>
    <x v="2776"/>
    <x v="194"/>
    <x v="2147"/>
    <x v="346"/>
    <m/>
    <m/>
    <s v="sq"/>
    <s v="sq"/>
    <n v="3665.44"/>
    <n v="57542997.559999913"/>
    <n v="57542997.559999913"/>
    <s v="Dubai"/>
  </r>
  <r>
    <x v="2777"/>
    <x v="1"/>
    <x v="1"/>
    <x v="1"/>
    <x v="2"/>
    <x v="0"/>
    <x v="2774"/>
    <x v="1"/>
    <x v="2777"/>
    <x v="366"/>
    <x v="2148"/>
    <x v="39"/>
    <m/>
    <m/>
    <s v="Amazon"/>
    <s v="Amazon"/>
    <n v="16284.02"/>
    <n v="91504159.730000004"/>
    <n v="91504159.730000004"/>
    <s v="Cairo"/>
  </r>
  <r>
    <x v="2778"/>
    <x v="6"/>
    <x v="4"/>
    <x v="6"/>
    <x v="1"/>
    <x v="4"/>
    <x v="2775"/>
    <x v="1"/>
    <x v="2778"/>
    <x v="117"/>
    <x v="2149"/>
    <x v="151"/>
    <m/>
    <m/>
    <s v="Jumia"/>
    <s v="Jum"/>
    <n v="99349.3"/>
    <n v="31420413.200000018"/>
    <n v="31420413.200000018"/>
    <s v="Riyadh"/>
  </r>
  <r>
    <x v="2779"/>
    <x v="2"/>
    <x v="2"/>
    <x v="2"/>
    <x v="0"/>
    <x v="0"/>
    <x v="2776"/>
    <x v="4"/>
    <x v="2779"/>
    <x v="268"/>
    <x v="2150"/>
    <x v="317"/>
    <m/>
    <m/>
    <s v="sq"/>
    <s v="sq"/>
    <n v="16284.02"/>
    <n v="29200970.130000021"/>
    <n v="29200970.130000021"/>
    <s v="Cairo"/>
  </r>
  <r>
    <x v="2780"/>
    <x v="4"/>
    <x v="0"/>
    <x v="4"/>
    <x v="2"/>
    <x v="0"/>
    <x v="2777"/>
    <x v="0"/>
    <x v="2780"/>
    <x v="37"/>
    <x v="2151"/>
    <x v="236"/>
    <m/>
    <m/>
    <s v="Amazon"/>
    <s v="Amazon"/>
    <n v="16284.02"/>
    <n v="92327183.770000085"/>
    <n v="92327183.770000085"/>
    <s v="Cairo"/>
  </r>
  <r>
    <x v="2781"/>
    <x v="1"/>
    <x v="1"/>
    <x v="1"/>
    <x v="0"/>
    <x v="3"/>
    <x v="2778"/>
    <x v="0"/>
    <x v="2781"/>
    <x v="246"/>
    <x v="2152"/>
    <x v="87"/>
    <m/>
    <m/>
    <s v="sq"/>
    <s v="sq"/>
    <n v="3665.44"/>
    <n v="91504159.730000004"/>
    <n v="91504159.730000004"/>
    <s v="Dubai"/>
  </r>
  <r>
    <x v="2782"/>
    <x v="4"/>
    <x v="0"/>
    <x v="4"/>
    <x v="2"/>
    <x v="4"/>
    <x v="2779"/>
    <x v="0"/>
    <x v="2782"/>
    <x v="148"/>
    <x v="2153"/>
    <x v="227"/>
    <m/>
    <m/>
    <s v="Amazon"/>
    <s v="Amazon"/>
    <n v="99349.3"/>
    <n v="92327183.770000085"/>
    <n v="92327183.770000085"/>
    <s v="Riyadh"/>
  </r>
  <r>
    <x v="2783"/>
    <x v="2"/>
    <x v="2"/>
    <x v="2"/>
    <x v="1"/>
    <x v="2"/>
    <x v="2780"/>
    <x v="4"/>
    <x v="2783"/>
    <x v="323"/>
    <x v="2154"/>
    <x v="122"/>
    <m/>
    <m/>
    <s v="Jumia"/>
    <s v="Jum"/>
    <n v="26648.76"/>
    <n v="29200970.130000021"/>
    <n v="29200970.130000021"/>
    <s v="Casablanca"/>
  </r>
  <r>
    <x v="2784"/>
    <x v="3"/>
    <x v="3"/>
    <x v="3"/>
    <x v="0"/>
    <x v="2"/>
    <x v="2781"/>
    <x v="4"/>
    <x v="2784"/>
    <x v="110"/>
    <x v="2155"/>
    <x v="137"/>
    <m/>
    <m/>
    <s v="sq"/>
    <s v="sq"/>
    <n v="26648.76"/>
    <n v="57542997.559999913"/>
    <n v="57542997.559999913"/>
    <s v="Casablanca"/>
  </r>
  <r>
    <x v="2785"/>
    <x v="0"/>
    <x v="0"/>
    <x v="0"/>
    <x v="1"/>
    <x v="1"/>
    <x v="2782"/>
    <x v="2"/>
    <x v="2785"/>
    <x v="234"/>
    <x v="2156"/>
    <x v="97"/>
    <m/>
    <m/>
    <s v="Jumia"/>
    <s v="Jum"/>
    <n v="13290.4"/>
    <n v="92327183.770000085"/>
    <n v="92327183.770000085"/>
    <s v="Alexandria"/>
  </r>
  <r>
    <x v="2786"/>
    <x v="2"/>
    <x v="2"/>
    <x v="2"/>
    <x v="2"/>
    <x v="0"/>
    <x v="2783"/>
    <x v="3"/>
    <x v="2786"/>
    <x v="38"/>
    <x v="2157"/>
    <x v="294"/>
    <m/>
    <m/>
    <s v="Amazon"/>
    <s v="Amazon"/>
    <n v="16284.02"/>
    <n v="29200970.130000021"/>
    <n v="29200970.130000021"/>
    <s v="Cairo"/>
  </r>
  <r>
    <x v="2787"/>
    <x v="9"/>
    <x v="1"/>
    <x v="9"/>
    <x v="2"/>
    <x v="1"/>
    <x v="2784"/>
    <x v="4"/>
    <x v="2787"/>
    <x v="317"/>
    <x v="2158"/>
    <x v="9"/>
    <m/>
    <m/>
    <s v="Amazon"/>
    <s v="Amazon"/>
    <n v="13290.4"/>
    <n v="91504159.730000004"/>
    <n v="91504159.730000004"/>
    <s v="Alexandria"/>
  </r>
  <r>
    <x v="2788"/>
    <x v="8"/>
    <x v="3"/>
    <x v="8"/>
    <x v="2"/>
    <x v="1"/>
    <x v="2785"/>
    <x v="1"/>
    <x v="2788"/>
    <x v="357"/>
    <x v="942"/>
    <x v="344"/>
    <m/>
    <m/>
    <s v="Amazon"/>
    <s v="Amazon"/>
    <n v="13290.4"/>
    <n v="57542997.559999913"/>
    <n v="57542997.559999913"/>
    <s v="Alexandria"/>
  </r>
  <r>
    <x v="2789"/>
    <x v="1"/>
    <x v="1"/>
    <x v="1"/>
    <x v="1"/>
    <x v="1"/>
    <x v="2786"/>
    <x v="1"/>
    <x v="2789"/>
    <x v="276"/>
    <x v="2159"/>
    <x v="79"/>
    <m/>
    <m/>
    <s v="Jumia"/>
    <s v="Jum"/>
    <n v="13290.4"/>
    <n v="91504159.730000004"/>
    <n v="91504159.730000004"/>
    <s v="Alexandria"/>
  </r>
  <r>
    <x v="2790"/>
    <x v="2"/>
    <x v="2"/>
    <x v="2"/>
    <x v="1"/>
    <x v="3"/>
    <x v="2787"/>
    <x v="2"/>
    <x v="2790"/>
    <x v="130"/>
    <x v="2160"/>
    <x v="12"/>
    <m/>
    <m/>
    <s v="Jumia"/>
    <s v="Jum"/>
    <n v="3665.44"/>
    <n v="29200970.130000021"/>
    <n v="29200970.130000021"/>
    <s v="Dubai"/>
  </r>
  <r>
    <x v="2791"/>
    <x v="2"/>
    <x v="2"/>
    <x v="2"/>
    <x v="0"/>
    <x v="2"/>
    <x v="2788"/>
    <x v="3"/>
    <x v="2791"/>
    <x v="162"/>
    <x v="1849"/>
    <x v="266"/>
    <m/>
    <m/>
    <s v="sq"/>
    <s v="sq"/>
    <n v="26648.76"/>
    <n v="29200970.130000021"/>
    <n v="29200970.130000021"/>
    <s v="Casablanca"/>
  </r>
  <r>
    <x v="2792"/>
    <x v="1"/>
    <x v="1"/>
    <x v="1"/>
    <x v="1"/>
    <x v="3"/>
    <x v="2789"/>
    <x v="3"/>
    <x v="2792"/>
    <x v="166"/>
    <x v="2161"/>
    <x v="55"/>
    <m/>
    <m/>
    <s v="Jumia"/>
    <s v="Jum"/>
    <n v="3665.44"/>
    <n v="91504159.730000004"/>
    <n v="91504159.730000004"/>
    <s v="Dubai"/>
  </r>
  <r>
    <x v="2793"/>
    <x v="8"/>
    <x v="3"/>
    <x v="8"/>
    <x v="1"/>
    <x v="1"/>
    <x v="2790"/>
    <x v="3"/>
    <x v="2793"/>
    <x v="272"/>
    <x v="2162"/>
    <x v="200"/>
    <m/>
    <m/>
    <s v="Jumia"/>
    <s v="Jum"/>
    <n v="13290.4"/>
    <n v="57542997.559999913"/>
    <n v="57542997.559999913"/>
    <s v="Alexandria"/>
  </r>
  <r>
    <x v="2794"/>
    <x v="6"/>
    <x v="4"/>
    <x v="6"/>
    <x v="0"/>
    <x v="4"/>
    <x v="2791"/>
    <x v="1"/>
    <x v="2794"/>
    <x v="143"/>
    <x v="2163"/>
    <x v="248"/>
    <m/>
    <m/>
    <s v="sq"/>
    <s v="sq"/>
    <n v="99349.3"/>
    <n v="31420413.200000018"/>
    <n v="31420413.200000018"/>
    <s v="Riyadh"/>
  </r>
  <r>
    <x v="2795"/>
    <x v="7"/>
    <x v="0"/>
    <x v="7"/>
    <x v="1"/>
    <x v="4"/>
    <x v="2792"/>
    <x v="3"/>
    <x v="2795"/>
    <x v="167"/>
    <x v="2164"/>
    <x v="173"/>
    <m/>
    <m/>
    <s v="Jumia"/>
    <s v="Jum"/>
    <n v="99349.3"/>
    <n v="92327183.770000085"/>
    <n v="92327183.770000085"/>
    <s v="Riyadh"/>
  </r>
  <r>
    <x v="2796"/>
    <x v="7"/>
    <x v="0"/>
    <x v="7"/>
    <x v="1"/>
    <x v="1"/>
    <x v="2793"/>
    <x v="2"/>
    <x v="2796"/>
    <x v="389"/>
    <x v="2165"/>
    <x v="143"/>
    <m/>
    <m/>
    <s v="Jumia"/>
    <s v="Jum"/>
    <n v="13290.4"/>
    <n v="92327183.770000085"/>
    <n v="92327183.770000085"/>
    <s v="Alexandria"/>
  </r>
  <r>
    <x v="2797"/>
    <x v="4"/>
    <x v="0"/>
    <x v="4"/>
    <x v="1"/>
    <x v="2"/>
    <x v="2794"/>
    <x v="1"/>
    <x v="2797"/>
    <x v="318"/>
    <x v="2166"/>
    <x v="296"/>
    <m/>
    <m/>
    <s v="Jumia"/>
    <s v="Jum"/>
    <n v="26648.76"/>
    <n v="92327183.770000085"/>
    <n v="92327183.770000085"/>
    <s v="Casablanca"/>
  </r>
  <r>
    <x v="2798"/>
    <x v="3"/>
    <x v="3"/>
    <x v="3"/>
    <x v="0"/>
    <x v="3"/>
    <x v="2795"/>
    <x v="2"/>
    <x v="2798"/>
    <x v="378"/>
    <x v="2126"/>
    <x v="63"/>
    <m/>
    <m/>
    <s v="sq"/>
    <s v="sq"/>
    <n v="3665.44"/>
    <n v="57542997.559999913"/>
    <n v="57542997.559999913"/>
    <s v="Dubai"/>
  </r>
  <r>
    <x v="2799"/>
    <x v="2"/>
    <x v="2"/>
    <x v="2"/>
    <x v="2"/>
    <x v="0"/>
    <x v="2796"/>
    <x v="2"/>
    <x v="2799"/>
    <x v="190"/>
    <x v="1868"/>
    <x v="31"/>
    <m/>
    <m/>
    <s v="Amazon"/>
    <s v="Amazon"/>
    <n v="16284.02"/>
    <n v="29200970.130000021"/>
    <n v="29200970.130000021"/>
    <s v="Cairo"/>
  </r>
  <r>
    <x v="2800"/>
    <x v="8"/>
    <x v="3"/>
    <x v="8"/>
    <x v="1"/>
    <x v="5"/>
    <x v="2797"/>
    <x v="0"/>
    <x v="2800"/>
    <x v="136"/>
    <x v="1419"/>
    <x v="271"/>
    <m/>
    <m/>
    <s v="Jumia"/>
    <s v="Jum"/>
    <n v="27872.98"/>
    <n v="57542997.559999913"/>
    <n v="57542997.559999913"/>
    <s v="Giza"/>
  </r>
  <r>
    <x v="2801"/>
    <x v="7"/>
    <x v="0"/>
    <x v="7"/>
    <x v="1"/>
    <x v="3"/>
    <x v="2798"/>
    <x v="3"/>
    <x v="2801"/>
    <x v="226"/>
    <x v="121"/>
    <x v="61"/>
    <m/>
    <m/>
    <s v="Jumia"/>
    <s v="Jum"/>
    <n v="3665.44"/>
    <n v="92327183.770000085"/>
    <n v="92327183.770000085"/>
    <s v="Dubai"/>
  </r>
  <r>
    <x v="2802"/>
    <x v="2"/>
    <x v="2"/>
    <x v="2"/>
    <x v="2"/>
    <x v="5"/>
    <x v="2799"/>
    <x v="0"/>
    <x v="2802"/>
    <x v="345"/>
    <x v="2167"/>
    <x v="83"/>
    <m/>
    <m/>
    <s v="Amazon"/>
    <s v="Amazon"/>
    <n v="27872.98"/>
    <n v="29200970.130000021"/>
    <n v="29200970.130000021"/>
    <s v="Giza"/>
  </r>
  <r>
    <x v="2803"/>
    <x v="3"/>
    <x v="3"/>
    <x v="3"/>
    <x v="2"/>
    <x v="2"/>
    <x v="2800"/>
    <x v="4"/>
    <x v="2803"/>
    <x v="8"/>
    <x v="1220"/>
    <x v="163"/>
    <m/>
    <m/>
    <s v="Amazon"/>
    <s v="Amazon"/>
    <n v="26648.76"/>
    <n v="57542997.559999913"/>
    <n v="57542997.559999913"/>
    <s v="Casablanca"/>
  </r>
  <r>
    <x v="2804"/>
    <x v="3"/>
    <x v="3"/>
    <x v="3"/>
    <x v="2"/>
    <x v="1"/>
    <x v="2801"/>
    <x v="3"/>
    <x v="2804"/>
    <x v="173"/>
    <x v="2168"/>
    <x v="123"/>
    <m/>
    <m/>
    <s v="Amazon"/>
    <s v="Amazon"/>
    <n v="13290.4"/>
    <n v="57542997.559999913"/>
    <n v="57542997.559999913"/>
    <s v="Alexandria"/>
  </r>
  <r>
    <x v="2805"/>
    <x v="9"/>
    <x v="1"/>
    <x v="9"/>
    <x v="2"/>
    <x v="1"/>
    <x v="2802"/>
    <x v="1"/>
    <x v="2805"/>
    <x v="181"/>
    <x v="709"/>
    <x v="243"/>
    <m/>
    <m/>
    <s v="Amazon"/>
    <s v="Amazon"/>
    <n v="13290.4"/>
    <n v="91504159.730000004"/>
    <n v="91504159.730000004"/>
    <s v="Alexandria"/>
  </r>
  <r>
    <x v="2806"/>
    <x v="8"/>
    <x v="3"/>
    <x v="8"/>
    <x v="1"/>
    <x v="1"/>
    <x v="2803"/>
    <x v="3"/>
    <x v="2806"/>
    <x v="191"/>
    <x v="1058"/>
    <x v="111"/>
    <m/>
    <m/>
    <s v="Jumia"/>
    <s v="Jum"/>
    <n v="13290.4"/>
    <n v="57542997.559999913"/>
    <n v="57542997.559999913"/>
    <s v="Alexandria"/>
  </r>
  <r>
    <x v="2807"/>
    <x v="3"/>
    <x v="3"/>
    <x v="3"/>
    <x v="2"/>
    <x v="1"/>
    <x v="2804"/>
    <x v="4"/>
    <x v="2807"/>
    <x v="301"/>
    <x v="1349"/>
    <x v="96"/>
    <m/>
    <m/>
    <s v="Amazon"/>
    <s v="Amazon"/>
    <n v="13290.4"/>
    <n v="57542997.559999913"/>
    <n v="57542997.559999913"/>
    <s v="Alexandria"/>
  </r>
  <r>
    <x v="2808"/>
    <x v="6"/>
    <x v="4"/>
    <x v="6"/>
    <x v="2"/>
    <x v="4"/>
    <x v="2805"/>
    <x v="1"/>
    <x v="2808"/>
    <x v="354"/>
    <x v="2169"/>
    <x v="308"/>
    <m/>
    <m/>
    <s v="Amazon"/>
    <s v="Amazon"/>
    <n v="99349.3"/>
    <n v="31420413.200000018"/>
    <n v="31420413.200000018"/>
    <s v="Riyadh"/>
  </r>
  <r>
    <x v="2809"/>
    <x v="3"/>
    <x v="3"/>
    <x v="3"/>
    <x v="2"/>
    <x v="0"/>
    <x v="2806"/>
    <x v="2"/>
    <x v="2809"/>
    <x v="368"/>
    <x v="2170"/>
    <x v="129"/>
    <m/>
    <m/>
    <s v="Amazon"/>
    <s v="Amazon"/>
    <n v="16284.02"/>
    <n v="57542997.559999913"/>
    <n v="57542997.559999913"/>
    <s v="Cairo"/>
  </r>
  <r>
    <x v="2810"/>
    <x v="6"/>
    <x v="4"/>
    <x v="6"/>
    <x v="2"/>
    <x v="3"/>
    <x v="2807"/>
    <x v="3"/>
    <x v="2810"/>
    <x v="219"/>
    <x v="2171"/>
    <x v="7"/>
    <m/>
    <m/>
    <s v="Amazon"/>
    <s v="Amazon"/>
    <n v="3665.44"/>
    <n v="31420413.200000018"/>
    <n v="31420413.200000018"/>
    <s v="Dubai"/>
  </r>
  <r>
    <x v="2811"/>
    <x v="5"/>
    <x v="1"/>
    <x v="5"/>
    <x v="1"/>
    <x v="3"/>
    <x v="2808"/>
    <x v="3"/>
    <x v="2811"/>
    <x v="374"/>
    <x v="2172"/>
    <x v="1"/>
    <m/>
    <m/>
    <s v="Jumia"/>
    <s v="Jum"/>
    <n v="3665.44"/>
    <n v="91504159.730000004"/>
    <n v="91504159.730000004"/>
    <s v="Dubai"/>
  </r>
  <r>
    <x v="2812"/>
    <x v="3"/>
    <x v="3"/>
    <x v="3"/>
    <x v="0"/>
    <x v="4"/>
    <x v="2809"/>
    <x v="4"/>
    <x v="2812"/>
    <x v="348"/>
    <x v="683"/>
    <x v="133"/>
    <m/>
    <m/>
    <s v="sq"/>
    <s v="sq"/>
    <n v="99349.3"/>
    <n v="57542997.559999913"/>
    <n v="57542997.559999913"/>
    <s v="Riyadh"/>
  </r>
  <r>
    <x v="2813"/>
    <x v="2"/>
    <x v="2"/>
    <x v="2"/>
    <x v="2"/>
    <x v="5"/>
    <x v="2810"/>
    <x v="2"/>
    <x v="2813"/>
    <x v="268"/>
    <x v="2173"/>
    <x v="297"/>
    <m/>
    <m/>
    <s v="Amazon"/>
    <s v="Amazon"/>
    <n v="27872.98"/>
    <n v="29200970.130000021"/>
    <n v="29200970.130000021"/>
    <s v="Giza"/>
  </r>
  <r>
    <x v="2814"/>
    <x v="3"/>
    <x v="3"/>
    <x v="3"/>
    <x v="0"/>
    <x v="4"/>
    <x v="2811"/>
    <x v="3"/>
    <x v="2814"/>
    <x v="266"/>
    <x v="854"/>
    <x v="354"/>
    <m/>
    <m/>
    <s v="sq"/>
    <s v="sq"/>
    <n v="99349.3"/>
    <n v="57542997.559999913"/>
    <n v="57542997.559999913"/>
    <s v="Riyadh"/>
  </r>
  <r>
    <x v="2815"/>
    <x v="1"/>
    <x v="1"/>
    <x v="1"/>
    <x v="1"/>
    <x v="2"/>
    <x v="2812"/>
    <x v="0"/>
    <x v="2815"/>
    <x v="4"/>
    <x v="646"/>
    <x v="216"/>
    <m/>
    <m/>
    <s v="Jumia"/>
    <s v="Jum"/>
    <n v="26648.76"/>
    <n v="91504159.730000004"/>
    <n v="91504159.730000004"/>
    <s v="Casablanca"/>
  </r>
  <r>
    <x v="2816"/>
    <x v="6"/>
    <x v="4"/>
    <x v="6"/>
    <x v="1"/>
    <x v="5"/>
    <x v="2813"/>
    <x v="1"/>
    <x v="2816"/>
    <x v="4"/>
    <x v="2174"/>
    <x v="148"/>
    <m/>
    <m/>
    <s v="Jumia"/>
    <s v="Jum"/>
    <n v="27872.98"/>
    <n v="31420413.200000018"/>
    <n v="31420413.200000018"/>
    <s v="Giza"/>
  </r>
  <r>
    <x v="2817"/>
    <x v="0"/>
    <x v="0"/>
    <x v="0"/>
    <x v="2"/>
    <x v="2"/>
    <x v="2814"/>
    <x v="0"/>
    <x v="2817"/>
    <x v="10"/>
    <x v="2175"/>
    <x v="72"/>
    <m/>
    <m/>
    <s v="Amazon"/>
    <s v="Amazon"/>
    <n v="26648.76"/>
    <n v="92327183.770000085"/>
    <n v="92327183.770000085"/>
    <s v="Casablanca"/>
  </r>
  <r>
    <x v="2818"/>
    <x v="6"/>
    <x v="4"/>
    <x v="6"/>
    <x v="2"/>
    <x v="0"/>
    <x v="2815"/>
    <x v="3"/>
    <x v="2818"/>
    <x v="269"/>
    <x v="76"/>
    <x v="181"/>
    <m/>
    <m/>
    <s v="Amazon"/>
    <s v="Amazon"/>
    <n v="16284.02"/>
    <n v="31420413.200000018"/>
    <n v="31420413.200000018"/>
    <s v="Cairo"/>
  </r>
  <r>
    <x v="2819"/>
    <x v="0"/>
    <x v="0"/>
    <x v="0"/>
    <x v="1"/>
    <x v="3"/>
    <x v="2816"/>
    <x v="3"/>
    <x v="2819"/>
    <x v="361"/>
    <x v="2176"/>
    <x v="32"/>
    <m/>
    <m/>
    <s v="Jumia"/>
    <s v="Jum"/>
    <n v="3665.44"/>
    <n v="92327183.770000085"/>
    <n v="92327183.770000085"/>
    <s v="Dubai"/>
  </r>
  <r>
    <x v="2820"/>
    <x v="6"/>
    <x v="4"/>
    <x v="6"/>
    <x v="0"/>
    <x v="0"/>
    <x v="2817"/>
    <x v="4"/>
    <x v="2820"/>
    <x v="144"/>
    <x v="688"/>
    <x v="64"/>
    <m/>
    <m/>
    <s v="sq"/>
    <s v="sq"/>
    <n v="16284.02"/>
    <n v="31420413.200000018"/>
    <n v="31420413.200000018"/>
    <s v="Cairo"/>
  </r>
  <r>
    <x v="2821"/>
    <x v="2"/>
    <x v="2"/>
    <x v="2"/>
    <x v="2"/>
    <x v="4"/>
    <x v="2818"/>
    <x v="1"/>
    <x v="2821"/>
    <x v="146"/>
    <x v="2177"/>
    <x v="310"/>
    <m/>
    <m/>
    <s v="Amazon"/>
    <s v="Amazon"/>
    <n v="99349.3"/>
    <n v="29200970.130000021"/>
    <n v="29200970.130000021"/>
    <s v="Riyadh"/>
  </r>
  <r>
    <x v="2822"/>
    <x v="4"/>
    <x v="0"/>
    <x v="4"/>
    <x v="1"/>
    <x v="3"/>
    <x v="2819"/>
    <x v="3"/>
    <x v="2822"/>
    <x v="277"/>
    <x v="2178"/>
    <x v="201"/>
    <m/>
    <m/>
    <s v="Jumia"/>
    <s v="Jum"/>
    <n v="3665.44"/>
    <n v="92327183.770000085"/>
    <n v="92327183.770000085"/>
    <s v="Dubai"/>
  </r>
  <r>
    <x v="2823"/>
    <x v="3"/>
    <x v="3"/>
    <x v="3"/>
    <x v="0"/>
    <x v="1"/>
    <x v="2820"/>
    <x v="1"/>
    <x v="2823"/>
    <x v="60"/>
    <x v="2179"/>
    <x v="242"/>
    <m/>
    <m/>
    <s v="sq"/>
    <s v="sq"/>
    <n v="13290.4"/>
    <n v="57542997.559999913"/>
    <n v="57542997.559999913"/>
    <s v="Alexandria"/>
  </r>
  <r>
    <x v="2824"/>
    <x v="0"/>
    <x v="0"/>
    <x v="0"/>
    <x v="2"/>
    <x v="1"/>
    <x v="2821"/>
    <x v="4"/>
    <x v="2824"/>
    <x v="81"/>
    <x v="424"/>
    <x v="359"/>
    <m/>
    <m/>
    <s v="Amazon"/>
    <s v="Amazon"/>
    <n v="13290.4"/>
    <n v="92327183.770000085"/>
    <n v="92327183.770000085"/>
    <s v="Alexandria"/>
  </r>
  <r>
    <x v="2825"/>
    <x v="6"/>
    <x v="4"/>
    <x v="6"/>
    <x v="0"/>
    <x v="5"/>
    <x v="2822"/>
    <x v="0"/>
    <x v="2825"/>
    <x v="39"/>
    <x v="1373"/>
    <x v="138"/>
    <m/>
    <m/>
    <s v="sq"/>
    <s v="sq"/>
    <n v="27872.98"/>
    <n v="31420413.200000018"/>
    <n v="31420413.200000018"/>
    <s v="Giza"/>
  </r>
  <r>
    <x v="2826"/>
    <x v="5"/>
    <x v="1"/>
    <x v="5"/>
    <x v="1"/>
    <x v="0"/>
    <x v="2823"/>
    <x v="0"/>
    <x v="2826"/>
    <x v="239"/>
    <x v="395"/>
    <x v="128"/>
    <m/>
    <m/>
    <s v="Jumia"/>
    <s v="Jum"/>
    <n v="16284.02"/>
    <n v="91504159.730000004"/>
    <n v="91504159.730000004"/>
    <s v="Cairo"/>
  </r>
  <r>
    <x v="2827"/>
    <x v="7"/>
    <x v="0"/>
    <x v="7"/>
    <x v="2"/>
    <x v="3"/>
    <x v="2824"/>
    <x v="3"/>
    <x v="2827"/>
    <x v="340"/>
    <x v="2180"/>
    <x v="224"/>
    <m/>
    <m/>
    <s v="Amazon"/>
    <s v="Amazon"/>
    <n v="3665.44"/>
    <n v="92327183.770000085"/>
    <n v="92327183.770000085"/>
    <s v="Dubai"/>
  </r>
  <r>
    <x v="2828"/>
    <x v="3"/>
    <x v="3"/>
    <x v="3"/>
    <x v="1"/>
    <x v="1"/>
    <x v="2825"/>
    <x v="0"/>
    <x v="2828"/>
    <x v="186"/>
    <x v="2181"/>
    <x v="336"/>
    <m/>
    <m/>
    <s v="Jumia"/>
    <s v="Jum"/>
    <n v="13290.4"/>
    <n v="57542997.559999913"/>
    <n v="57542997.559999913"/>
    <s v="Alexandria"/>
  </r>
  <r>
    <x v="2829"/>
    <x v="8"/>
    <x v="3"/>
    <x v="8"/>
    <x v="0"/>
    <x v="1"/>
    <x v="2826"/>
    <x v="1"/>
    <x v="2829"/>
    <x v="287"/>
    <x v="2182"/>
    <x v="192"/>
    <m/>
    <m/>
    <s v="sq"/>
    <s v="sq"/>
    <n v="13290.4"/>
    <n v="57542997.559999913"/>
    <n v="57542997.559999913"/>
    <s v="Alexandria"/>
  </r>
  <r>
    <x v="2830"/>
    <x v="8"/>
    <x v="3"/>
    <x v="8"/>
    <x v="2"/>
    <x v="3"/>
    <x v="2827"/>
    <x v="2"/>
    <x v="2830"/>
    <x v="209"/>
    <x v="1311"/>
    <x v="131"/>
    <m/>
    <m/>
    <s v="Amazon"/>
    <s v="Amazon"/>
    <n v="3665.44"/>
    <n v="57542997.559999913"/>
    <n v="57542997.559999913"/>
    <s v="Dubai"/>
  </r>
  <r>
    <x v="2831"/>
    <x v="6"/>
    <x v="4"/>
    <x v="6"/>
    <x v="1"/>
    <x v="2"/>
    <x v="2828"/>
    <x v="2"/>
    <x v="2831"/>
    <x v="377"/>
    <x v="2183"/>
    <x v="321"/>
    <m/>
    <m/>
    <s v="Jumia"/>
    <s v="Jum"/>
    <n v="26648.76"/>
    <n v="31420413.200000018"/>
    <n v="31420413.200000018"/>
    <s v="Casablanca"/>
  </r>
  <r>
    <x v="2832"/>
    <x v="5"/>
    <x v="1"/>
    <x v="5"/>
    <x v="1"/>
    <x v="5"/>
    <x v="2829"/>
    <x v="2"/>
    <x v="2832"/>
    <x v="32"/>
    <x v="2129"/>
    <x v="99"/>
    <m/>
    <m/>
    <s v="Jumia"/>
    <s v="Jum"/>
    <n v="27872.98"/>
    <n v="91504159.730000004"/>
    <n v="91504159.730000004"/>
    <s v="Giza"/>
  </r>
  <r>
    <x v="2833"/>
    <x v="3"/>
    <x v="3"/>
    <x v="3"/>
    <x v="0"/>
    <x v="2"/>
    <x v="2830"/>
    <x v="4"/>
    <x v="2833"/>
    <x v="260"/>
    <x v="1385"/>
    <x v="293"/>
    <m/>
    <m/>
    <s v="sq"/>
    <s v="sq"/>
    <n v="26648.76"/>
    <n v="57542997.559999913"/>
    <n v="57542997.559999913"/>
    <s v="Casablanca"/>
  </r>
  <r>
    <x v="2834"/>
    <x v="3"/>
    <x v="3"/>
    <x v="3"/>
    <x v="1"/>
    <x v="5"/>
    <x v="2831"/>
    <x v="0"/>
    <x v="2834"/>
    <x v="45"/>
    <x v="2184"/>
    <x v="306"/>
    <m/>
    <m/>
    <s v="Jumia"/>
    <s v="Jum"/>
    <n v="27872.98"/>
    <n v="57542997.559999913"/>
    <n v="57542997.559999913"/>
    <s v="Giza"/>
  </r>
  <r>
    <x v="2835"/>
    <x v="0"/>
    <x v="0"/>
    <x v="0"/>
    <x v="2"/>
    <x v="5"/>
    <x v="2832"/>
    <x v="3"/>
    <x v="2835"/>
    <x v="31"/>
    <x v="2185"/>
    <x v="203"/>
    <m/>
    <m/>
    <s v="Amazon"/>
    <s v="Amazon"/>
    <n v="27872.98"/>
    <n v="92327183.770000085"/>
    <n v="92327183.770000085"/>
    <s v="Giza"/>
  </r>
  <r>
    <x v="2836"/>
    <x v="9"/>
    <x v="1"/>
    <x v="9"/>
    <x v="1"/>
    <x v="4"/>
    <x v="2833"/>
    <x v="0"/>
    <x v="2836"/>
    <x v="41"/>
    <x v="2186"/>
    <x v="279"/>
    <m/>
    <m/>
    <s v="Jumia"/>
    <s v="Jum"/>
    <n v="99349.3"/>
    <n v="91504159.730000004"/>
    <n v="91504159.730000004"/>
    <s v="Riyadh"/>
  </r>
  <r>
    <x v="2837"/>
    <x v="7"/>
    <x v="0"/>
    <x v="7"/>
    <x v="1"/>
    <x v="4"/>
    <x v="2834"/>
    <x v="3"/>
    <x v="2837"/>
    <x v="150"/>
    <x v="2187"/>
    <x v="125"/>
    <m/>
    <m/>
    <s v="Jumia"/>
    <s v="Jum"/>
    <n v="99349.3"/>
    <n v="92327183.770000085"/>
    <n v="92327183.770000085"/>
    <s v="Riyadh"/>
  </r>
  <r>
    <x v="2838"/>
    <x v="9"/>
    <x v="1"/>
    <x v="9"/>
    <x v="2"/>
    <x v="0"/>
    <x v="2835"/>
    <x v="3"/>
    <x v="2838"/>
    <x v="17"/>
    <x v="2188"/>
    <x v="59"/>
    <m/>
    <m/>
    <s v="Amazon"/>
    <s v="Amazon"/>
    <n v="16284.02"/>
    <n v="91504159.730000004"/>
    <n v="91504159.730000004"/>
    <s v="Cairo"/>
  </r>
  <r>
    <x v="2839"/>
    <x v="9"/>
    <x v="1"/>
    <x v="9"/>
    <x v="0"/>
    <x v="4"/>
    <x v="2836"/>
    <x v="2"/>
    <x v="2839"/>
    <x v="124"/>
    <x v="2189"/>
    <x v="153"/>
    <m/>
    <m/>
    <s v="sq"/>
    <s v="sq"/>
    <n v="99349.3"/>
    <n v="91504159.730000004"/>
    <n v="91504159.730000004"/>
    <s v="Riyadh"/>
  </r>
  <r>
    <x v="2840"/>
    <x v="6"/>
    <x v="4"/>
    <x v="6"/>
    <x v="1"/>
    <x v="1"/>
    <x v="2837"/>
    <x v="4"/>
    <x v="2840"/>
    <x v="86"/>
    <x v="1570"/>
    <x v="304"/>
    <m/>
    <m/>
    <s v="Jumia"/>
    <s v="Jum"/>
    <n v="13290.4"/>
    <n v="31420413.200000018"/>
    <n v="31420413.200000018"/>
    <s v="Alexandria"/>
  </r>
  <r>
    <x v="2841"/>
    <x v="7"/>
    <x v="0"/>
    <x v="7"/>
    <x v="2"/>
    <x v="5"/>
    <x v="2838"/>
    <x v="1"/>
    <x v="2841"/>
    <x v="173"/>
    <x v="2190"/>
    <x v="284"/>
    <m/>
    <m/>
    <s v="Amazon"/>
    <s v="Amazon"/>
    <n v="27872.98"/>
    <n v="92327183.770000085"/>
    <n v="92327183.770000085"/>
    <s v="Giza"/>
  </r>
  <r>
    <x v="2842"/>
    <x v="8"/>
    <x v="3"/>
    <x v="8"/>
    <x v="0"/>
    <x v="0"/>
    <x v="2839"/>
    <x v="4"/>
    <x v="2842"/>
    <x v="167"/>
    <x v="560"/>
    <x v="218"/>
    <m/>
    <m/>
    <s v="sq"/>
    <s v="sq"/>
    <n v="16284.02"/>
    <n v="57542997.559999913"/>
    <n v="57542997.559999913"/>
    <s v="Cairo"/>
  </r>
  <r>
    <x v="2843"/>
    <x v="9"/>
    <x v="1"/>
    <x v="9"/>
    <x v="0"/>
    <x v="1"/>
    <x v="2840"/>
    <x v="1"/>
    <x v="2843"/>
    <x v="136"/>
    <x v="2191"/>
    <x v="85"/>
    <m/>
    <m/>
    <s v="sq"/>
    <s v="sq"/>
    <n v="13290.4"/>
    <n v="91504159.730000004"/>
    <n v="91504159.730000004"/>
    <s v="Alexandria"/>
  </r>
  <r>
    <x v="2844"/>
    <x v="6"/>
    <x v="4"/>
    <x v="6"/>
    <x v="2"/>
    <x v="5"/>
    <x v="2841"/>
    <x v="0"/>
    <x v="2844"/>
    <x v="23"/>
    <x v="2192"/>
    <x v="200"/>
    <m/>
    <m/>
    <s v="Amazon"/>
    <s v="Amazon"/>
    <n v="27872.98"/>
    <n v="31420413.200000018"/>
    <n v="31420413.200000018"/>
    <s v="Giza"/>
  </r>
  <r>
    <x v="2845"/>
    <x v="9"/>
    <x v="1"/>
    <x v="9"/>
    <x v="2"/>
    <x v="0"/>
    <x v="2842"/>
    <x v="4"/>
    <x v="2845"/>
    <x v="321"/>
    <x v="2193"/>
    <x v="128"/>
    <m/>
    <m/>
    <s v="Amazon"/>
    <s v="Amazon"/>
    <n v="16284.02"/>
    <n v="91504159.730000004"/>
    <n v="91504159.730000004"/>
    <s v="Cairo"/>
  </r>
  <r>
    <x v="2846"/>
    <x v="8"/>
    <x v="3"/>
    <x v="8"/>
    <x v="1"/>
    <x v="5"/>
    <x v="2843"/>
    <x v="2"/>
    <x v="2846"/>
    <x v="399"/>
    <x v="2194"/>
    <x v="323"/>
    <m/>
    <m/>
    <s v="Jumia"/>
    <s v="Jum"/>
    <n v="27872.98"/>
    <n v="57542997.559999913"/>
    <n v="57542997.559999913"/>
    <s v="Giza"/>
  </r>
  <r>
    <x v="2847"/>
    <x v="6"/>
    <x v="4"/>
    <x v="6"/>
    <x v="2"/>
    <x v="4"/>
    <x v="2844"/>
    <x v="1"/>
    <x v="2847"/>
    <x v="327"/>
    <x v="507"/>
    <x v="333"/>
    <m/>
    <m/>
    <s v="Amazon"/>
    <s v="Amazon"/>
    <n v="99349.3"/>
    <n v="31420413.200000018"/>
    <n v="31420413.200000018"/>
    <s v="Riyadh"/>
  </r>
  <r>
    <x v="2848"/>
    <x v="6"/>
    <x v="4"/>
    <x v="6"/>
    <x v="2"/>
    <x v="0"/>
    <x v="2845"/>
    <x v="3"/>
    <x v="2848"/>
    <x v="26"/>
    <x v="2195"/>
    <x v="74"/>
    <m/>
    <m/>
    <s v="Amazon"/>
    <s v="Amazon"/>
    <n v="16284.02"/>
    <n v="31420413.200000018"/>
    <n v="31420413.200000018"/>
    <s v="Cairo"/>
  </r>
  <r>
    <x v="2849"/>
    <x v="2"/>
    <x v="2"/>
    <x v="2"/>
    <x v="1"/>
    <x v="2"/>
    <x v="2846"/>
    <x v="4"/>
    <x v="2849"/>
    <x v="262"/>
    <x v="555"/>
    <x v="262"/>
    <m/>
    <m/>
    <s v="Jumia"/>
    <s v="Jum"/>
    <n v="26648.76"/>
    <n v="29200970.130000021"/>
    <n v="29200970.130000021"/>
    <s v="Casablanca"/>
  </r>
  <r>
    <x v="2850"/>
    <x v="5"/>
    <x v="1"/>
    <x v="5"/>
    <x v="0"/>
    <x v="3"/>
    <x v="2847"/>
    <x v="2"/>
    <x v="2850"/>
    <x v="170"/>
    <x v="2196"/>
    <x v="151"/>
    <m/>
    <m/>
    <s v="sq"/>
    <s v="sq"/>
    <n v="3665.44"/>
    <n v="91504159.730000004"/>
    <n v="91504159.730000004"/>
    <s v="Dubai"/>
  </r>
  <r>
    <x v="2851"/>
    <x v="0"/>
    <x v="0"/>
    <x v="0"/>
    <x v="2"/>
    <x v="3"/>
    <x v="2848"/>
    <x v="4"/>
    <x v="2851"/>
    <x v="387"/>
    <x v="2197"/>
    <x v="68"/>
    <m/>
    <m/>
    <s v="Amazon"/>
    <s v="Amazon"/>
    <n v="3665.44"/>
    <n v="92327183.770000085"/>
    <n v="92327183.770000085"/>
    <s v="Dubai"/>
  </r>
  <r>
    <x v="2852"/>
    <x v="0"/>
    <x v="0"/>
    <x v="0"/>
    <x v="2"/>
    <x v="5"/>
    <x v="2849"/>
    <x v="0"/>
    <x v="2852"/>
    <x v="205"/>
    <x v="2147"/>
    <x v="161"/>
    <m/>
    <m/>
    <s v="Amazon"/>
    <s v="Amazon"/>
    <n v="27872.98"/>
    <n v="92327183.770000085"/>
    <n v="92327183.770000085"/>
    <s v="Giza"/>
  </r>
  <r>
    <x v="2853"/>
    <x v="8"/>
    <x v="3"/>
    <x v="8"/>
    <x v="2"/>
    <x v="5"/>
    <x v="2850"/>
    <x v="0"/>
    <x v="2853"/>
    <x v="255"/>
    <x v="2198"/>
    <x v="343"/>
    <m/>
    <m/>
    <s v="Amazon"/>
    <s v="Amazon"/>
    <n v="27872.98"/>
    <n v="57542997.559999913"/>
    <n v="57542997.559999913"/>
    <s v="Giza"/>
  </r>
  <r>
    <x v="2854"/>
    <x v="2"/>
    <x v="2"/>
    <x v="2"/>
    <x v="0"/>
    <x v="2"/>
    <x v="2851"/>
    <x v="2"/>
    <x v="2854"/>
    <x v="180"/>
    <x v="2199"/>
    <x v="187"/>
    <m/>
    <m/>
    <s v="sq"/>
    <s v="sq"/>
    <n v="26648.76"/>
    <n v="29200970.130000021"/>
    <n v="29200970.130000021"/>
    <s v="Casablanca"/>
  </r>
  <r>
    <x v="2855"/>
    <x v="4"/>
    <x v="0"/>
    <x v="4"/>
    <x v="0"/>
    <x v="5"/>
    <x v="2852"/>
    <x v="1"/>
    <x v="2855"/>
    <x v="372"/>
    <x v="2200"/>
    <x v="248"/>
    <m/>
    <m/>
    <s v="sq"/>
    <s v="sq"/>
    <n v="27872.98"/>
    <n v="92327183.770000085"/>
    <n v="92327183.770000085"/>
    <s v="Giza"/>
  </r>
  <r>
    <x v="2856"/>
    <x v="5"/>
    <x v="1"/>
    <x v="5"/>
    <x v="2"/>
    <x v="5"/>
    <x v="2853"/>
    <x v="0"/>
    <x v="2856"/>
    <x v="20"/>
    <x v="2201"/>
    <x v="201"/>
    <m/>
    <m/>
    <s v="Amazon"/>
    <s v="Amazon"/>
    <n v="27872.98"/>
    <n v="91504159.730000004"/>
    <n v="91504159.730000004"/>
    <s v="Giza"/>
  </r>
  <r>
    <x v="2857"/>
    <x v="8"/>
    <x v="3"/>
    <x v="8"/>
    <x v="0"/>
    <x v="0"/>
    <x v="2854"/>
    <x v="4"/>
    <x v="2857"/>
    <x v="272"/>
    <x v="1432"/>
    <x v="74"/>
    <m/>
    <m/>
    <s v="sq"/>
    <s v="sq"/>
    <n v="16284.02"/>
    <n v="57542997.559999913"/>
    <n v="57542997.559999913"/>
    <s v="Cairo"/>
  </r>
  <r>
    <x v="2858"/>
    <x v="1"/>
    <x v="1"/>
    <x v="1"/>
    <x v="0"/>
    <x v="1"/>
    <x v="2855"/>
    <x v="4"/>
    <x v="2858"/>
    <x v="355"/>
    <x v="2202"/>
    <x v="75"/>
    <m/>
    <m/>
    <s v="sq"/>
    <s v="sq"/>
    <n v="13290.4"/>
    <n v="91504159.730000004"/>
    <n v="91504159.730000004"/>
    <s v="Alexandria"/>
  </r>
  <r>
    <x v="2859"/>
    <x v="7"/>
    <x v="0"/>
    <x v="7"/>
    <x v="2"/>
    <x v="5"/>
    <x v="2856"/>
    <x v="1"/>
    <x v="2859"/>
    <x v="298"/>
    <x v="2203"/>
    <x v="129"/>
    <m/>
    <m/>
    <s v="Amazon"/>
    <s v="Amazon"/>
    <n v="27872.98"/>
    <n v="92327183.770000085"/>
    <n v="92327183.770000085"/>
    <s v="Giza"/>
  </r>
  <r>
    <x v="2860"/>
    <x v="6"/>
    <x v="4"/>
    <x v="6"/>
    <x v="1"/>
    <x v="2"/>
    <x v="2857"/>
    <x v="3"/>
    <x v="2860"/>
    <x v="255"/>
    <x v="2204"/>
    <x v="122"/>
    <m/>
    <m/>
    <s v="Jumia"/>
    <s v="Jum"/>
    <n v="26648.76"/>
    <n v="31420413.200000018"/>
    <n v="31420413.200000018"/>
    <s v="Casablanca"/>
  </r>
  <r>
    <x v="2861"/>
    <x v="8"/>
    <x v="3"/>
    <x v="8"/>
    <x v="2"/>
    <x v="3"/>
    <x v="2858"/>
    <x v="2"/>
    <x v="2861"/>
    <x v="371"/>
    <x v="2205"/>
    <x v="132"/>
    <m/>
    <m/>
    <s v="Amazon"/>
    <s v="Amazon"/>
    <n v="3665.44"/>
    <n v="57542997.559999913"/>
    <n v="57542997.559999913"/>
    <s v="Dubai"/>
  </r>
  <r>
    <x v="2862"/>
    <x v="7"/>
    <x v="0"/>
    <x v="7"/>
    <x v="2"/>
    <x v="2"/>
    <x v="2859"/>
    <x v="4"/>
    <x v="2862"/>
    <x v="328"/>
    <x v="1568"/>
    <x v="322"/>
    <m/>
    <m/>
    <s v="Amazon"/>
    <s v="Amazon"/>
    <n v="26648.76"/>
    <n v="92327183.770000085"/>
    <n v="92327183.770000085"/>
    <s v="Casablanca"/>
  </r>
  <r>
    <x v="2863"/>
    <x v="9"/>
    <x v="1"/>
    <x v="9"/>
    <x v="1"/>
    <x v="2"/>
    <x v="2860"/>
    <x v="3"/>
    <x v="2863"/>
    <x v="36"/>
    <x v="942"/>
    <x v="108"/>
    <m/>
    <m/>
    <s v="Jumia"/>
    <s v="Jum"/>
    <n v="26648.76"/>
    <n v="91504159.730000004"/>
    <n v="91504159.730000004"/>
    <s v="Casablanca"/>
  </r>
  <r>
    <x v="2864"/>
    <x v="4"/>
    <x v="0"/>
    <x v="4"/>
    <x v="1"/>
    <x v="1"/>
    <x v="2861"/>
    <x v="4"/>
    <x v="2864"/>
    <x v="161"/>
    <x v="960"/>
    <x v="122"/>
    <m/>
    <m/>
    <s v="Jumia"/>
    <s v="Jum"/>
    <n v="13290.4"/>
    <n v="92327183.770000085"/>
    <n v="92327183.770000085"/>
    <s v="Alexandria"/>
  </r>
  <r>
    <x v="2865"/>
    <x v="2"/>
    <x v="2"/>
    <x v="2"/>
    <x v="1"/>
    <x v="5"/>
    <x v="2862"/>
    <x v="1"/>
    <x v="2865"/>
    <x v="34"/>
    <x v="244"/>
    <x v="254"/>
    <m/>
    <m/>
    <s v="Jumia"/>
    <s v="Jum"/>
    <n v="27872.98"/>
    <n v="29200970.130000021"/>
    <n v="29200970.130000021"/>
    <s v="Giza"/>
  </r>
  <r>
    <x v="2866"/>
    <x v="9"/>
    <x v="1"/>
    <x v="9"/>
    <x v="2"/>
    <x v="5"/>
    <x v="2863"/>
    <x v="2"/>
    <x v="2866"/>
    <x v="186"/>
    <x v="2206"/>
    <x v="111"/>
    <m/>
    <m/>
    <s v="Amazon"/>
    <s v="Amazon"/>
    <n v="27872.98"/>
    <n v="91504159.730000004"/>
    <n v="91504159.730000004"/>
    <s v="Giza"/>
  </r>
  <r>
    <x v="2867"/>
    <x v="7"/>
    <x v="0"/>
    <x v="7"/>
    <x v="2"/>
    <x v="2"/>
    <x v="2864"/>
    <x v="0"/>
    <x v="2867"/>
    <x v="367"/>
    <x v="2207"/>
    <x v="315"/>
    <m/>
    <m/>
    <s v="Amazon"/>
    <s v="Amazon"/>
    <n v="26648.76"/>
    <n v="92327183.770000085"/>
    <n v="92327183.770000085"/>
    <s v="Casablanca"/>
  </r>
  <r>
    <x v="2868"/>
    <x v="4"/>
    <x v="0"/>
    <x v="4"/>
    <x v="0"/>
    <x v="2"/>
    <x v="2865"/>
    <x v="4"/>
    <x v="2868"/>
    <x v="233"/>
    <x v="2207"/>
    <x v="348"/>
    <m/>
    <m/>
    <s v="sq"/>
    <s v="sq"/>
    <n v="26648.76"/>
    <n v="92327183.770000085"/>
    <n v="92327183.770000085"/>
    <s v="Casablanca"/>
  </r>
  <r>
    <x v="2869"/>
    <x v="6"/>
    <x v="4"/>
    <x v="6"/>
    <x v="1"/>
    <x v="1"/>
    <x v="2866"/>
    <x v="1"/>
    <x v="2869"/>
    <x v="190"/>
    <x v="774"/>
    <x v="111"/>
    <m/>
    <m/>
    <s v="Jumia"/>
    <s v="Jum"/>
    <n v="13290.4"/>
    <n v="31420413.200000018"/>
    <n v="31420413.200000018"/>
    <s v="Alexandria"/>
  </r>
  <r>
    <x v="2870"/>
    <x v="9"/>
    <x v="1"/>
    <x v="9"/>
    <x v="2"/>
    <x v="3"/>
    <x v="2867"/>
    <x v="2"/>
    <x v="2870"/>
    <x v="235"/>
    <x v="2208"/>
    <x v="247"/>
    <m/>
    <m/>
    <s v="Amazon"/>
    <s v="Amazon"/>
    <n v="3665.44"/>
    <n v="91504159.730000004"/>
    <n v="91504159.730000004"/>
    <s v="Dubai"/>
  </r>
  <r>
    <x v="2871"/>
    <x v="8"/>
    <x v="3"/>
    <x v="8"/>
    <x v="2"/>
    <x v="5"/>
    <x v="2868"/>
    <x v="3"/>
    <x v="2871"/>
    <x v="170"/>
    <x v="392"/>
    <x v="134"/>
    <m/>
    <m/>
    <s v="Amazon"/>
    <s v="Amazon"/>
    <n v="27872.98"/>
    <n v="57542997.559999913"/>
    <n v="57542997.559999913"/>
    <s v="Giza"/>
  </r>
  <r>
    <x v="2872"/>
    <x v="7"/>
    <x v="0"/>
    <x v="7"/>
    <x v="1"/>
    <x v="0"/>
    <x v="2869"/>
    <x v="1"/>
    <x v="2872"/>
    <x v="221"/>
    <x v="2114"/>
    <x v="103"/>
    <m/>
    <m/>
    <s v="Jumia"/>
    <s v="Jum"/>
    <n v="16284.02"/>
    <n v="92327183.770000085"/>
    <n v="92327183.770000085"/>
    <s v="Cairo"/>
  </r>
  <r>
    <x v="2873"/>
    <x v="5"/>
    <x v="1"/>
    <x v="5"/>
    <x v="2"/>
    <x v="3"/>
    <x v="2870"/>
    <x v="1"/>
    <x v="2873"/>
    <x v="322"/>
    <x v="2209"/>
    <x v="45"/>
    <m/>
    <m/>
    <s v="Amazon"/>
    <s v="Amazon"/>
    <n v="3665.44"/>
    <n v="91504159.730000004"/>
    <n v="91504159.730000004"/>
    <s v="Dubai"/>
  </r>
  <r>
    <x v="2874"/>
    <x v="9"/>
    <x v="1"/>
    <x v="9"/>
    <x v="1"/>
    <x v="3"/>
    <x v="2871"/>
    <x v="1"/>
    <x v="2874"/>
    <x v="370"/>
    <x v="1739"/>
    <x v="37"/>
    <m/>
    <m/>
    <s v="Jumia"/>
    <s v="Jum"/>
    <n v="3665.44"/>
    <n v="91504159.730000004"/>
    <n v="91504159.730000004"/>
    <s v="Dubai"/>
  </r>
  <r>
    <x v="2875"/>
    <x v="5"/>
    <x v="1"/>
    <x v="5"/>
    <x v="1"/>
    <x v="4"/>
    <x v="2872"/>
    <x v="2"/>
    <x v="2875"/>
    <x v="236"/>
    <x v="934"/>
    <x v="2"/>
    <m/>
    <m/>
    <s v="Jumia"/>
    <s v="Jum"/>
    <n v="99349.3"/>
    <n v="91504159.730000004"/>
    <n v="91504159.730000004"/>
    <s v="Riyadh"/>
  </r>
  <r>
    <x v="2876"/>
    <x v="5"/>
    <x v="1"/>
    <x v="5"/>
    <x v="0"/>
    <x v="1"/>
    <x v="2873"/>
    <x v="2"/>
    <x v="2876"/>
    <x v="330"/>
    <x v="2210"/>
    <x v="314"/>
    <m/>
    <m/>
    <s v="sq"/>
    <s v="sq"/>
    <n v="13290.4"/>
    <n v="91504159.730000004"/>
    <n v="91504159.730000004"/>
    <s v="Alexandria"/>
  </r>
  <r>
    <x v="2877"/>
    <x v="5"/>
    <x v="1"/>
    <x v="5"/>
    <x v="2"/>
    <x v="4"/>
    <x v="2874"/>
    <x v="1"/>
    <x v="2877"/>
    <x v="97"/>
    <x v="2211"/>
    <x v="44"/>
    <m/>
    <m/>
    <s v="Amazon"/>
    <s v="Amazon"/>
    <n v="99349.3"/>
    <n v="91504159.730000004"/>
    <n v="91504159.730000004"/>
    <s v="Riyadh"/>
  </r>
  <r>
    <x v="2878"/>
    <x v="2"/>
    <x v="2"/>
    <x v="2"/>
    <x v="0"/>
    <x v="3"/>
    <x v="2875"/>
    <x v="4"/>
    <x v="2878"/>
    <x v="2"/>
    <x v="2212"/>
    <x v="230"/>
    <m/>
    <m/>
    <s v="sq"/>
    <s v="sq"/>
    <n v="3665.44"/>
    <n v="29200970.130000021"/>
    <n v="29200970.130000021"/>
    <s v="Dubai"/>
  </r>
  <r>
    <x v="2879"/>
    <x v="1"/>
    <x v="1"/>
    <x v="1"/>
    <x v="1"/>
    <x v="0"/>
    <x v="2876"/>
    <x v="4"/>
    <x v="2879"/>
    <x v="281"/>
    <x v="2213"/>
    <x v="141"/>
    <m/>
    <m/>
    <s v="Jumia"/>
    <s v="Jum"/>
    <n v="16284.02"/>
    <n v="91504159.730000004"/>
    <n v="91504159.730000004"/>
    <s v="Cairo"/>
  </r>
  <r>
    <x v="2880"/>
    <x v="8"/>
    <x v="3"/>
    <x v="8"/>
    <x v="1"/>
    <x v="2"/>
    <x v="2877"/>
    <x v="2"/>
    <x v="2880"/>
    <x v="29"/>
    <x v="1285"/>
    <x v="24"/>
    <m/>
    <m/>
    <s v="Jumia"/>
    <s v="Jum"/>
    <n v="26648.76"/>
    <n v="57542997.559999913"/>
    <n v="57542997.559999913"/>
    <s v="Casablanca"/>
  </r>
  <r>
    <x v="2881"/>
    <x v="5"/>
    <x v="1"/>
    <x v="5"/>
    <x v="0"/>
    <x v="3"/>
    <x v="2878"/>
    <x v="1"/>
    <x v="2881"/>
    <x v="245"/>
    <x v="2214"/>
    <x v="71"/>
    <m/>
    <m/>
    <s v="sq"/>
    <s v="sq"/>
    <n v="3665.44"/>
    <n v="91504159.730000004"/>
    <n v="91504159.730000004"/>
    <s v="Dubai"/>
  </r>
  <r>
    <x v="2882"/>
    <x v="3"/>
    <x v="3"/>
    <x v="3"/>
    <x v="1"/>
    <x v="0"/>
    <x v="2879"/>
    <x v="3"/>
    <x v="2882"/>
    <x v="166"/>
    <x v="2215"/>
    <x v="36"/>
    <m/>
    <m/>
    <s v="Jumia"/>
    <s v="Jum"/>
    <n v="16284.02"/>
    <n v="57542997.559999913"/>
    <n v="57542997.559999913"/>
    <s v="Cairo"/>
  </r>
  <r>
    <x v="2883"/>
    <x v="9"/>
    <x v="1"/>
    <x v="9"/>
    <x v="0"/>
    <x v="3"/>
    <x v="2880"/>
    <x v="2"/>
    <x v="2883"/>
    <x v="241"/>
    <x v="2216"/>
    <x v="292"/>
    <m/>
    <m/>
    <s v="sq"/>
    <s v="sq"/>
    <n v="3665.44"/>
    <n v="91504159.730000004"/>
    <n v="91504159.730000004"/>
    <s v="Dubai"/>
  </r>
  <r>
    <x v="2884"/>
    <x v="7"/>
    <x v="0"/>
    <x v="7"/>
    <x v="1"/>
    <x v="4"/>
    <x v="2881"/>
    <x v="2"/>
    <x v="2884"/>
    <x v="146"/>
    <x v="2217"/>
    <x v="289"/>
    <m/>
    <m/>
    <s v="Jumia"/>
    <s v="Jum"/>
    <n v="99349.3"/>
    <n v="92327183.770000085"/>
    <n v="92327183.770000085"/>
    <s v="Riyadh"/>
  </r>
  <r>
    <x v="2885"/>
    <x v="5"/>
    <x v="1"/>
    <x v="5"/>
    <x v="1"/>
    <x v="3"/>
    <x v="2882"/>
    <x v="0"/>
    <x v="2885"/>
    <x v="164"/>
    <x v="2218"/>
    <x v="160"/>
    <m/>
    <m/>
    <s v="Jumia"/>
    <s v="Jum"/>
    <n v="3665.44"/>
    <n v="91504159.730000004"/>
    <n v="91504159.730000004"/>
    <s v="Dubai"/>
  </r>
  <r>
    <x v="2886"/>
    <x v="3"/>
    <x v="3"/>
    <x v="3"/>
    <x v="2"/>
    <x v="3"/>
    <x v="2883"/>
    <x v="3"/>
    <x v="2886"/>
    <x v="365"/>
    <x v="1993"/>
    <x v="150"/>
    <m/>
    <m/>
    <s v="Amazon"/>
    <s v="Amazon"/>
    <n v="3665.44"/>
    <n v="57542997.559999913"/>
    <n v="57542997.559999913"/>
    <s v="Dubai"/>
  </r>
  <r>
    <x v="2887"/>
    <x v="8"/>
    <x v="3"/>
    <x v="8"/>
    <x v="1"/>
    <x v="0"/>
    <x v="2884"/>
    <x v="0"/>
    <x v="2887"/>
    <x v="305"/>
    <x v="2219"/>
    <x v="187"/>
    <m/>
    <m/>
    <s v="Jumia"/>
    <s v="Jum"/>
    <n v="16284.02"/>
    <n v="57542997.559999913"/>
    <n v="57542997.559999913"/>
    <s v="Cairo"/>
  </r>
  <r>
    <x v="2888"/>
    <x v="2"/>
    <x v="2"/>
    <x v="2"/>
    <x v="0"/>
    <x v="5"/>
    <x v="2885"/>
    <x v="1"/>
    <x v="2888"/>
    <x v="357"/>
    <x v="2220"/>
    <x v="44"/>
    <m/>
    <m/>
    <s v="sq"/>
    <s v="sq"/>
    <n v="27872.98"/>
    <n v="29200970.130000021"/>
    <n v="29200970.130000021"/>
    <s v="Giza"/>
  </r>
  <r>
    <x v="2889"/>
    <x v="5"/>
    <x v="1"/>
    <x v="5"/>
    <x v="0"/>
    <x v="5"/>
    <x v="2886"/>
    <x v="3"/>
    <x v="2889"/>
    <x v="327"/>
    <x v="2221"/>
    <x v="24"/>
    <m/>
    <m/>
    <s v="sq"/>
    <s v="sq"/>
    <n v="27872.98"/>
    <n v="91504159.730000004"/>
    <n v="91504159.730000004"/>
    <s v="Giza"/>
  </r>
  <r>
    <x v="2890"/>
    <x v="2"/>
    <x v="2"/>
    <x v="2"/>
    <x v="1"/>
    <x v="5"/>
    <x v="2887"/>
    <x v="4"/>
    <x v="2890"/>
    <x v="108"/>
    <x v="1993"/>
    <x v="298"/>
    <m/>
    <m/>
    <s v="Jumia"/>
    <s v="Jum"/>
    <n v="27872.98"/>
    <n v="29200970.130000021"/>
    <n v="29200970.130000021"/>
    <s v="Giza"/>
  </r>
  <r>
    <x v="2891"/>
    <x v="1"/>
    <x v="1"/>
    <x v="1"/>
    <x v="0"/>
    <x v="4"/>
    <x v="2888"/>
    <x v="3"/>
    <x v="2891"/>
    <x v="117"/>
    <x v="1172"/>
    <x v="314"/>
    <m/>
    <m/>
    <s v="sq"/>
    <s v="sq"/>
    <n v="99349.3"/>
    <n v="91504159.730000004"/>
    <n v="91504159.730000004"/>
    <s v="Riyadh"/>
  </r>
  <r>
    <x v="2892"/>
    <x v="2"/>
    <x v="2"/>
    <x v="2"/>
    <x v="2"/>
    <x v="0"/>
    <x v="2889"/>
    <x v="3"/>
    <x v="2892"/>
    <x v="251"/>
    <x v="614"/>
    <x v="96"/>
    <m/>
    <m/>
    <s v="Amazon"/>
    <s v="Amazon"/>
    <n v="16284.02"/>
    <n v="29200970.130000021"/>
    <n v="29200970.130000021"/>
    <s v="Cairo"/>
  </r>
  <r>
    <x v="2893"/>
    <x v="8"/>
    <x v="3"/>
    <x v="8"/>
    <x v="2"/>
    <x v="5"/>
    <x v="2890"/>
    <x v="2"/>
    <x v="2893"/>
    <x v="15"/>
    <x v="2222"/>
    <x v="240"/>
    <m/>
    <m/>
    <s v="Amazon"/>
    <s v="Amazon"/>
    <n v="27872.98"/>
    <n v="57542997.559999913"/>
    <n v="57542997.559999913"/>
    <s v="Giza"/>
  </r>
  <r>
    <x v="2894"/>
    <x v="1"/>
    <x v="1"/>
    <x v="1"/>
    <x v="0"/>
    <x v="0"/>
    <x v="2891"/>
    <x v="0"/>
    <x v="2894"/>
    <x v="301"/>
    <x v="1882"/>
    <x v="262"/>
    <m/>
    <m/>
    <s v="sq"/>
    <s v="sq"/>
    <n v="16284.02"/>
    <n v="91504159.730000004"/>
    <n v="91504159.730000004"/>
    <s v="Cairo"/>
  </r>
  <r>
    <x v="2895"/>
    <x v="4"/>
    <x v="0"/>
    <x v="4"/>
    <x v="0"/>
    <x v="0"/>
    <x v="2892"/>
    <x v="2"/>
    <x v="2895"/>
    <x v="133"/>
    <x v="2223"/>
    <x v="287"/>
    <m/>
    <m/>
    <s v="sq"/>
    <s v="sq"/>
    <n v="16284.02"/>
    <n v="92327183.770000085"/>
    <n v="92327183.770000085"/>
    <s v="Cairo"/>
  </r>
  <r>
    <x v="2896"/>
    <x v="7"/>
    <x v="0"/>
    <x v="7"/>
    <x v="2"/>
    <x v="1"/>
    <x v="2893"/>
    <x v="3"/>
    <x v="2896"/>
    <x v="308"/>
    <x v="2224"/>
    <x v="278"/>
    <m/>
    <m/>
    <s v="Amazon"/>
    <s v="Amazon"/>
    <n v="13290.4"/>
    <n v="92327183.770000085"/>
    <n v="92327183.770000085"/>
    <s v="Alexandria"/>
  </r>
  <r>
    <x v="2897"/>
    <x v="1"/>
    <x v="1"/>
    <x v="1"/>
    <x v="0"/>
    <x v="2"/>
    <x v="2894"/>
    <x v="0"/>
    <x v="2897"/>
    <x v="205"/>
    <x v="1771"/>
    <x v="356"/>
    <m/>
    <m/>
    <s v="sq"/>
    <s v="sq"/>
    <n v="26648.76"/>
    <n v="91504159.730000004"/>
    <n v="91504159.730000004"/>
    <s v="Casablanca"/>
  </r>
  <r>
    <x v="2898"/>
    <x v="6"/>
    <x v="4"/>
    <x v="6"/>
    <x v="2"/>
    <x v="1"/>
    <x v="2895"/>
    <x v="0"/>
    <x v="2898"/>
    <x v="213"/>
    <x v="2225"/>
    <x v="298"/>
    <m/>
    <m/>
    <s v="Amazon"/>
    <s v="Amazon"/>
    <n v="13290.4"/>
    <n v="31420413.200000018"/>
    <n v="31420413.200000018"/>
    <s v="Alexandria"/>
  </r>
  <r>
    <x v="2899"/>
    <x v="1"/>
    <x v="1"/>
    <x v="1"/>
    <x v="1"/>
    <x v="4"/>
    <x v="2896"/>
    <x v="3"/>
    <x v="2899"/>
    <x v="2"/>
    <x v="2226"/>
    <x v="307"/>
    <m/>
    <m/>
    <s v="Jumia"/>
    <s v="Jum"/>
    <n v="99349.3"/>
    <n v="91504159.730000004"/>
    <n v="91504159.730000004"/>
    <s v="Riyadh"/>
  </r>
  <r>
    <x v="2900"/>
    <x v="2"/>
    <x v="2"/>
    <x v="2"/>
    <x v="0"/>
    <x v="3"/>
    <x v="2897"/>
    <x v="0"/>
    <x v="2900"/>
    <x v="26"/>
    <x v="788"/>
    <x v="154"/>
    <m/>
    <m/>
    <s v="sq"/>
    <s v="sq"/>
    <n v="3665.44"/>
    <n v="29200970.130000021"/>
    <n v="29200970.130000021"/>
    <s v="Dubai"/>
  </r>
  <r>
    <x v="2901"/>
    <x v="8"/>
    <x v="3"/>
    <x v="8"/>
    <x v="0"/>
    <x v="4"/>
    <x v="2898"/>
    <x v="2"/>
    <x v="2901"/>
    <x v="8"/>
    <x v="2227"/>
    <x v="300"/>
    <m/>
    <m/>
    <s v="sq"/>
    <s v="sq"/>
    <n v="99349.3"/>
    <n v="57542997.559999913"/>
    <n v="57542997.559999913"/>
    <s v="Riyadh"/>
  </r>
  <r>
    <x v="2902"/>
    <x v="3"/>
    <x v="3"/>
    <x v="3"/>
    <x v="1"/>
    <x v="0"/>
    <x v="2899"/>
    <x v="2"/>
    <x v="2902"/>
    <x v="14"/>
    <x v="2228"/>
    <x v="144"/>
    <m/>
    <m/>
    <s v="Jumia"/>
    <s v="Jum"/>
    <n v="16284.02"/>
    <n v="57542997.559999913"/>
    <n v="57542997.559999913"/>
    <s v="Cairo"/>
  </r>
  <r>
    <x v="2903"/>
    <x v="7"/>
    <x v="0"/>
    <x v="7"/>
    <x v="2"/>
    <x v="3"/>
    <x v="2900"/>
    <x v="3"/>
    <x v="2903"/>
    <x v="75"/>
    <x v="2229"/>
    <x v="226"/>
    <m/>
    <m/>
    <s v="Amazon"/>
    <s v="Amazon"/>
    <n v="3665.44"/>
    <n v="92327183.770000085"/>
    <n v="92327183.770000085"/>
    <s v="Dubai"/>
  </r>
  <r>
    <x v="2904"/>
    <x v="7"/>
    <x v="0"/>
    <x v="7"/>
    <x v="2"/>
    <x v="4"/>
    <x v="2901"/>
    <x v="2"/>
    <x v="2904"/>
    <x v="132"/>
    <x v="1069"/>
    <x v="275"/>
    <m/>
    <m/>
    <s v="Amazon"/>
    <s v="Amazon"/>
    <n v="99349.3"/>
    <n v="92327183.770000085"/>
    <n v="92327183.770000085"/>
    <s v="Riyadh"/>
  </r>
  <r>
    <x v="2905"/>
    <x v="2"/>
    <x v="2"/>
    <x v="2"/>
    <x v="1"/>
    <x v="4"/>
    <x v="2902"/>
    <x v="1"/>
    <x v="2905"/>
    <x v="351"/>
    <x v="2230"/>
    <x v="52"/>
    <m/>
    <m/>
    <s v="Jumia"/>
    <s v="Jum"/>
    <n v="99349.3"/>
    <n v="29200970.130000021"/>
    <n v="29200970.130000021"/>
    <s v="Riyadh"/>
  </r>
  <r>
    <x v="2906"/>
    <x v="4"/>
    <x v="0"/>
    <x v="4"/>
    <x v="0"/>
    <x v="5"/>
    <x v="2903"/>
    <x v="4"/>
    <x v="2906"/>
    <x v="126"/>
    <x v="2231"/>
    <x v="281"/>
    <m/>
    <m/>
    <s v="sq"/>
    <s v="sq"/>
    <n v="27872.98"/>
    <n v="92327183.770000085"/>
    <n v="92327183.770000085"/>
    <s v="Giza"/>
  </r>
  <r>
    <x v="2907"/>
    <x v="6"/>
    <x v="4"/>
    <x v="6"/>
    <x v="1"/>
    <x v="4"/>
    <x v="2904"/>
    <x v="4"/>
    <x v="2907"/>
    <x v="398"/>
    <x v="1874"/>
    <x v="293"/>
    <m/>
    <m/>
    <s v="Jumia"/>
    <s v="Jum"/>
    <n v="99349.3"/>
    <n v="31420413.200000018"/>
    <n v="31420413.200000018"/>
    <s v="Riyadh"/>
  </r>
  <r>
    <x v="2908"/>
    <x v="4"/>
    <x v="0"/>
    <x v="4"/>
    <x v="1"/>
    <x v="0"/>
    <x v="2905"/>
    <x v="3"/>
    <x v="2908"/>
    <x v="154"/>
    <x v="2232"/>
    <x v="18"/>
    <m/>
    <m/>
    <s v="Jumia"/>
    <s v="Jum"/>
    <n v="16284.02"/>
    <n v="92327183.770000085"/>
    <n v="92327183.770000085"/>
    <s v="Cairo"/>
  </r>
  <r>
    <x v="2909"/>
    <x v="0"/>
    <x v="0"/>
    <x v="0"/>
    <x v="2"/>
    <x v="0"/>
    <x v="2906"/>
    <x v="3"/>
    <x v="2909"/>
    <x v="124"/>
    <x v="2233"/>
    <x v="236"/>
    <m/>
    <m/>
    <s v="Amazon"/>
    <s v="Amazon"/>
    <n v="16284.02"/>
    <n v="92327183.770000085"/>
    <n v="92327183.770000085"/>
    <s v="Cairo"/>
  </r>
  <r>
    <x v="2910"/>
    <x v="2"/>
    <x v="2"/>
    <x v="2"/>
    <x v="2"/>
    <x v="0"/>
    <x v="2907"/>
    <x v="0"/>
    <x v="2910"/>
    <x v="153"/>
    <x v="2234"/>
    <x v="4"/>
    <m/>
    <m/>
    <s v="Amazon"/>
    <s v="Amazon"/>
    <n v="16284.02"/>
    <n v="29200970.130000021"/>
    <n v="29200970.130000021"/>
    <s v="Cairo"/>
  </r>
  <r>
    <x v="2911"/>
    <x v="2"/>
    <x v="2"/>
    <x v="2"/>
    <x v="0"/>
    <x v="0"/>
    <x v="2908"/>
    <x v="0"/>
    <x v="2911"/>
    <x v="149"/>
    <x v="2235"/>
    <x v="80"/>
    <m/>
    <m/>
    <s v="sq"/>
    <s v="sq"/>
    <n v="16284.02"/>
    <n v="29200970.130000021"/>
    <n v="29200970.130000021"/>
    <s v="Cairo"/>
  </r>
  <r>
    <x v="2912"/>
    <x v="9"/>
    <x v="1"/>
    <x v="9"/>
    <x v="1"/>
    <x v="2"/>
    <x v="2909"/>
    <x v="2"/>
    <x v="2912"/>
    <x v="275"/>
    <x v="2236"/>
    <x v="339"/>
    <m/>
    <m/>
    <s v="Jumia"/>
    <s v="Jum"/>
    <n v="26648.76"/>
    <n v="91504159.730000004"/>
    <n v="91504159.730000004"/>
    <s v="Casablanca"/>
  </r>
  <r>
    <x v="2913"/>
    <x v="0"/>
    <x v="0"/>
    <x v="0"/>
    <x v="0"/>
    <x v="1"/>
    <x v="2910"/>
    <x v="3"/>
    <x v="2913"/>
    <x v="75"/>
    <x v="2237"/>
    <x v="206"/>
    <m/>
    <m/>
    <s v="sq"/>
    <s v="sq"/>
    <n v="13290.4"/>
    <n v="92327183.770000085"/>
    <n v="92327183.770000085"/>
    <s v="Alexandria"/>
  </r>
  <r>
    <x v="2914"/>
    <x v="0"/>
    <x v="0"/>
    <x v="0"/>
    <x v="1"/>
    <x v="4"/>
    <x v="2911"/>
    <x v="2"/>
    <x v="2914"/>
    <x v="397"/>
    <x v="670"/>
    <x v="109"/>
    <m/>
    <m/>
    <s v="Jumia"/>
    <s v="Jum"/>
    <n v="99349.3"/>
    <n v="92327183.770000085"/>
    <n v="92327183.770000085"/>
    <s v="Riyadh"/>
  </r>
  <r>
    <x v="2915"/>
    <x v="3"/>
    <x v="3"/>
    <x v="3"/>
    <x v="2"/>
    <x v="2"/>
    <x v="2912"/>
    <x v="3"/>
    <x v="2915"/>
    <x v="370"/>
    <x v="2238"/>
    <x v="98"/>
    <m/>
    <m/>
    <s v="Amazon"/>
    <s v="Amazon"/>
    <n v="26648.76"/>
    <n v="57542997.559999913"/>
    <n v="57542997.559999913"/>
    <s v="Casablanca"/>
  </r>
  <r>
    <x v="2916"/>
    <x v="6"/>
    <x v="4"/>
    <x v="6"/>
    <x v="0"/>
    <x v="0"/>
    <x v="2913"/>
    <x v="1"/>
    <x v="2916"/>
    <x v="12"/>
    <x v="2239"/>
    <x v="58"/>
    <m/>
    <m/>
    <s v="sq"/>
    <s v="sq"/>
    <n v="16284.02"/>
    <n v="31420413.200000018"/>
    <n v="31420413.200000018"/>
    <s v="Cairo"/>
  </r>
  <r>
    <x v="2917"/>
    <x v="7"/>
    <x v="0"/>
    <x v="7"/>
    <x v="0"/>
    <x v="4"/>
    <x v="2914"/>
    <x v="4"/>
    <x v="2917"/>
    <x v="400"/>
    <x v="2240"/>
    <x v="299"/>
    <m/>
    <m/>
    <s v="sq"/>
    <s v="sq"/>
    <n v="99349.3"/>
    <n v="92327183.770000085"/>
    <n v="92327183.770000085"/>
    <s v="Riyadh"/>
  </r>
  <r>
    <x v="2918"/>
    <x v="6"/>
    <x v="4"/>
    <x v="6"/>
    <x v="1"/>
    <x v="3"/>
    <x v="2915"/>
    <x v="3"/>
    <x v="2918"/>
    <x v="375"/>
    <x v="252"/>
    <x v="124"/>
    <m/>
    <m/>
    <s v="Jumia"/>
    <s v="Jum"/>
    <n v="3665.44"/>
    <n v="31420413.200000018"/>
    <n v="31420413.200000018"/>
    <s v="Dubai"/>
  </r>
  <r>
    <x v="2919"/>
    <x v="5"/>
    <x v="1"/>
    <x v="5"/>
    <x v="1"/>
    <x v="3"/>
    <x v="2916"/>
    <x v="0"/>
    <x v="2919"/>
    <x v="252"/>
    <x v="2241"/>
    <x v="329"/>
    <m/>
    <m/>
    <s v="Jumia"/>
    <s v="Jum"/>
    <n v="3665.44"/>
    <n v="91504159.730000004"/>
    <n v="91504159.730000004"/>
    <s v="Dubai"/>
  </r>
  <r>
    <x v="2920"/>
    <x v="1"/>
    <x v="1"/>
    <x v="1"/>
    <x v="2"/>
    <x v="4"/>
    <x v="2917"/>
    <x v="2"/>
    <x v="2920"/>
    <x v="147"/>
    <x v="2242"/>
    <x v="94"/>
    <m/>
    <m/>
    <s v="Amazon"/>
    <s v="Amazon"/>
    <n v="99349.3"/>
    <n v="91504159.730000004"/>
    <n v="91504159.730000004"/>
    <s v="Riyadh"/>
  </r>
  <r>
    <x v="2921"/>
    <x v="1"/>
    <x v="1"/>
    <x v="1"/>
    <x v="1"/>
    <x v="0"/>
    <x v="2918"/>
    <x v="1"/>
    <x v="2921"/>
    <x v="191"/>
    <x v="2243"/>
    <x v="82"/>
    <m/>
    <m/>
    <s v="Jumia"/>
    <s v="Jum"/>
    <n v="16284.02"/>
    <n v="91504159.730000004"/>
    <n v="91504159.730000004"/>
    <s v="Cairo"/>
  </r>
  <r>
    <x v="2922"/>
    <x v="8"/>
    <x v="3"/>
    <x v="8"/>
    <x v="0"/>
    <x v="5"/>
    <x v="2919"/>
    <x v="4"/>
    <x v="2922"/>
    <x v="364"/>
    <x v="407"/>
    <x v="286"/>
    <m/>
    <m/>
    <s v="sq"/>
    <s v="sq"/>
    <n v="27872.98"/>
    <n v="57542997.559999913"/>
    <n v="57542997.559999913"/>
    <s v="Giza"/>
  </r>
  <r>
    <x v="2923"/>
    <x v="8"/>
    <x v="3"/>
    <x v="8"/>
    <x v="1"/>
    <x v="4"/>
    <x v="2920"/>
    <x v="3"/>
    <x v="2923"/>
    <x v="112"/>
    <x v="2244"/>
    <x v="177"/>
    <m/>
    <m/>
    <s v="Jumia"/>
    <s v="Jum"/>
    <n v="99349.3"/>
    <n v="57542997.559999913"/>
    <n v="57542997.559999913"/>
    <s v="Riyadh"/>
  </r>
  <r>
    <x v="2924"/>
    <x v="5"/>
    <x v="1"/>
    <x v="5"/>
    <x v="0"/>
    <x v="0"/>
    <x v="2921"/>
    <x v="1"/>
    <x v="2924"/>
    <x v="189"/>
    <x v="2245"/>
    <x v="97"/>
    <m/>
    <m/>
    <s v="sq"/>
    <s v="sq"/>
    <n v="16284.02"/>
    <n v="91504159.730000004"/>
    <n v="91504159.730000004"/>
    <s v="Cairo"/>
  </r>
  <r>
    <x v="2925"/>
    <x v="9"/>
    <x v="1"/>
    <x v="9"/>
    <x v="2"/>
    <x v="2"/>
    <x v="2922"/>
    <x v="2"/>
    <x v="2925"/>
    <x v="119"/>
    <x v="1496"/>
    <x v="120"/>
    <m/>
    <m/>
    <s v="Amazon"/>
    <s v="Amazon"/>
    <n v="26648.76"/>
    <n v="91504159.730000004"/>
    <n v="91504159.730000004"/>
    <s v="Casablanca"/>
  </r>
  <r>
    <x v="2926"/>
    <x v="6"/>
    <x v="4"/>
    <x v="6"/>
    <x v="1"/>
    <x v="5"/>
    <x v="2923"/>
    <x v="3"/>
    <x v="2926"/>
    <x v="381"/>
    <x v="2246"/>
    <x v="282"/>
    <m/>
    <m/>
    <s v="Jumia"/>
    <s v="Jum"/>
    <n v="27872.98"/>
    <n v="31420413.200000018"/>
    <n v="31420413.200000018"/>
    <s v="Giza"/>
  </r>
  <r>
    <x v="2927"/>
    <x v="8"/>
    <x v="3"/>
    <x v="8"/>
    <x v="0"/>
    <x v="5"/>
    <x v="2924"/>
    <x v="4"/>
    <x v="2927"/>
    <x v="199"/>
    <x v="2247"/>
    <x v="265"/>
    <m/>
    <m/>
    <s v="sq"/>
    <s v="sq"/>
    <n v="27872.98"/>
    <n v="57542997.559999913"/>
    <n v="57542997.559999913"/>
    <s v="Giza"/>
  </r>
  <r>
    <x v="2928"/>
    <x v="3"/>
    <x v="3"/>
    <x v="3"/>
    <x v="0"/>
    <x v="5"/>
    <x v="2925"/>
    <x v="3"/>
    <x v="2928"/>
    <x v="80"/>
    <x v="25"/>
    <x v="95"/>
    <m/>
    <m/>
    <s v="sq"/>
    <s v="sq"/>
    <n v="27872.98"/>
    <n v="57542997.559999913"/>
    <n v="57542997.559999913"/>
    <s v="Giza"/>
  </r>
  <r>
    <x v="2929"/>
    <x v="2"/>
    <x v="2"/>
    <x v="2"/>
    <x v="1"/>
    <x v="5"/>
    <x v="2926"/>
    <x v="4"/>
    <x v="2929"/>
    <x v="190"/>
    <x v="2248"/>
    <x v="241"/>
    <m/>
    <m/>
    <s v="Jumia"/>
    <s v="Jum"/>
    <n v="27872.98"/>
    <n v="29200970.130000021"/>
    <n v="29200970.130000021"/>
    <s v="Giza"/>
  </r>
  <r>
    <x v="2930"/>
    <x v="2"/>
    <x v="2"/>
    <x v="2"/>
    <x v="1"/>
    <x v="2"/>
    <x v="2927"/>
    <x v="0"/>
    <x v="2930"/>
    <x v="339"/>
    <x v="1860"/>
    <x v="116"/>
    <m/>
    <m/>
    <s v="Jumia"/>
    <s v="Jum"/>
    <n v="26648.76"/>
    <n v="29200970.130000021"/>
    <n v="29200970.130000021"/>
    <s v="Casablanca"/>
  </r>
  <r>
    <x v="2931"/>
    <x v="4"/>
    <x v="0"/>
    <x v="4"/>
    <x v="1"/>
    <x v="3"/>
    <x v="2928"/>
    <x v="1"/>
    <x v="2931"/>
    <x v="12"/>
    <x v="1244"/>
    <x v="358"/>
    <m/>
    <m/>
    <s v="Jumia"/>
    <s v="Jum"/>
    <n v="3665.44"/>
    <n v="92327183.770000085"/>
    <n v="92327183.770000085"/>
    <s v="Dubai"/>
  </r>
  <r>
    <x v="2932"/>
    <x v="9"/>
    <x v="1"/>
    <x v="9"/>
    <x v="0"/>
    <x v="0"/>
    <x v="2929"/>
    <x v="4"/>
    <x v="2932"/>
    <x v="254"/>
    <x v="2249"/>
    <x v="172"/>
    <m/>
    <m/>
    <s v="sq"/>
    <s v="sq"/>
    <n v="16284.02"/>
    <n v="91504159.730000004"/>
    <n v="91504159.730000004"/>
    <s v="Cairo"/>
  </r>
  <r>
    <x v="2933"/>
    <x v="0"/>
    <x v="0"/>
    <x v="0"/>
    <x v="2"/>
    <x v="0"/>
    <x v="2930"/>
    <x v="1"/>
    <x v="2933"/>
    <x v="158"/>
    <x v="2250"/>
    <x v="192"/>
    <m/>
    <m/>
    <s v="Amazon"/>
    <s v="Amazon"/>
    <n v="16284.02"/>
    <n v="92327183.770000085"/>
    <n v="92327183.770000085"/>
    <s v="Cairo"/>
  </r>
  <r>
    <x v="2934"/>
    <x v="4"/>
    <x v="0"/>
    <x v="4"/>
    <x v="2"/>
    <x v="4"/>
    <x v="2931"/>
    <x v="2"/>
    <x v="2934"/>
    <x v="183"/>
    <x v="2251"/>
    <x v="12"/>
    <m/>
    <m/>
    <s v="Amazon"/>
    <s v="Amazon"/>
    <n v="99349.3"/>
    <n v="92327183.770000085"/>
    <n v="92327183.770000085"/>
    <s v="Riyadh"/>
  </r>
  <r>
    <x v="2935"/>
    <x v="6"/>
    <x v="4"/>
    <x v="6"/>
    <x v="2"/>
    <x v="3"/>
    <x v="2932"/>
    <x v="0"/>
    <x v="2935"/>
    <x v="349"/>
    <x v="2252"/>
    <x v="273"/>
    <m/>
    <m/>
    <s v="Amazon"/>
    <s v="Amazon"/>
    <n v="3665.44"/>
    <n v="31420413.200000018"/>
    <n v="31420413.200000018"/>
    <s v="Dubai"/>
  </r>
  <r>
    <x v="2936"/>
    <x v="4"/>
    <x v="0"/>
    <x v="4"/>
    <x v="2"/>
    <x v="0"/>
    <x v="2933"/>
    <x v="0"/>
    <x v="2936"/>
    <x v="70"/>
    <x v="2253"/>
    <x v="261"/>
    <m/>
    <m/>
    <s v="Amazon"/>
    <s v="Amazon"/>
    <n v="16284.02"/>
    <n v="92327183.770000085"/>
    <n v="92327183.770000085"/>
    <s v="Cairo"/>
  </r>
  <r>
    <x v="2937"/>
    <x v="9"/>
    <x v="1"/>
    <x v="9"/>
    <x v="0"/>
    <x v="1"/>
    <x v="2934"/>
    <x v="4"/>
    <x v="2937"/>
    <x v="33"/>
    <x v="510"/>
    <x v="65"/>
    <m/>
    <m/>
    <s v="sq"/>
    <s v="sq"/>
    <n v="13290.4"/>
    <n v="91504159.730000004"/>
    <n v="91504159.730000004"/>
    <s v="Alexandria"/>
  </r>
  <r>
    <x v="2938"/>
    <x v="0"/>
    <x v="0"/>
    <x v="0"/>
    <x v="0"/>
    <x v="3"/>
    <x v="2935"/>
    <x v="4"/>
    <x v="2938"/>
    <x v="296"/>
    <x v="1810"/>
    <x v="352"/>
    <m/>
    <m/>
    <s v="sq"/>
    <s v="sq"/>
    <n v="3665.44"/>
    <n v="92327183.770000085"/>
    <n v="92327183.770000085"/>
    <s v="Dubai"/>
  </r>
  <r>
    <x v="2939"/>
    <x v="2"/>
    <x v="2"/>
    <x v="2"/>
    <x v="2"/>
    <x v="5"/>
    <x v="2936"/>
    <x v="1"/>
    <x v="2939"/>
    <x v="61"/>
    <x v="2254"/>
    <x v="206"/>
    <m/>
    <m/>
    <s v="Amazon"/>
    <s v="Amazon"/>
    <n v="27872.98"/>
    <n v="29200970.130000021"/>
    <n v="29200970.130000021"/>
    <s v="Giza"/>
  </r>
  <r>
    <x v="2940"/>
    <x v="9"/>
    <x v="1"/>
    <x v="9"/>
    <x v="0"/>
    <x v="2"/>
    <x v="2937"/>
    <x v="1"/>
    <x v="2940"/>
    <x v="157"/>
    <x v="1"/>
    <x v="11"/>
    <m/>
    <m/>
    <s v="sq"/>
    <s v="sq"/>
    <n v="26648.76"/>
    <n v="91504159.730000004"/>
    <n v="91504159.730000004"/>
    <s v="Casablanca"/>
  </r>
  <r>
    <x v="2941"/>
    <x v="1"/>
    <x v="1"/>
    <x v="1"/>
    <x v="2"/>
    <x v="0"/>
    <x v="2938"/>
    <x v="3"/>
    <x v="2941"/>
    <x v="337"/>
    <x v="2255"/>
    <x v="155"/>
    <m/>
    <m/>
    <s v="Amazon"/>
    <s v="Amazon"/>
    <n v="16284.02"/>
    <n v="91504159.730000004"/>
    <n v="91504159.730000004"/>
    <s v="Cairo"/>
  </r>
  <r>
    <x v="2942"/>
    <x v="7"/>
    <x v="0"/>
    <x v="7"/>
    <x v="0"/>
    <x v="5"/>
    <x v="2939"/>
    <x v="1"/>
    <x v="2942"/>
    <x v="297"/>
    <x v="614"/>
    <x v="3"/>
    <m/>
    <m/>
    <s v="sq"/>
    <s v="sq"/>
    <n v="27872.98"/>
    <n v="92327183.770000085"/>
    <n v="92327183.770000085"/>
    <s v="Giza"/>
  </r>
  <r>
    <x v="2943"/>
    <x v="9"/>
    <x v="1"/>
    <x v="9"/>
    <x v="2"/>
    <x v="3"/>
    <x v="2940"/>
    <x v="0"/>
    <x v="2943"/>
    <x v="93"/>
    <x v="2256"/>
    <x v="332"/>
    <m/>
    <m/>
    <s v="Amazon"/>
    <s v="Amazon"/>
    <n v="3665.44"/>
    <n v="91504159.730000004"/>
    <n v="91504159.730000004"/>
    <s v="Dubai"/>
  </r>
  <r>
    <x v="2944"/>
    <x v="6"/>
    <x v="4"/>
    <x v="6"/>
    <x v="1"/>
    <x v="2"/>
    <x v="2941"/>
    <x v="2"/>
    <x v="2944"/>
    <x v="192"/>
    <x v="2012"/>
    <x v="226"/>
    <m/>
    <m/>
    <s v="Jumia"/>
    <s v="Jum"/>
    <n v="26648.76"/>
    <n v="31420413.200000018"/>
    <n v="31420413.200000018"/>
    <s v="Casablanca"/>
  </r>
  <r>
    <x v="2945"/>
    <x v="7"/>
    <x v="0"/>
    <x v="7"/>
    <x v="2"/>
    <x v="1"/>
    <x v="2942"/>
    <x v="2"/>
    <x v="2945"/>
    <x v="366"/>
    <x v="2257"/>
    <x v="11"/>
    <m/>
    <m/>
    <s v="Amazon"/>
    <s v="Amazon"/>
    <n v="13290.4"/>
    <n v="92327183.770000085"/>
    <n v="92327183.770000085"/>
    <s v="Alexandria"/>
  </r>
  <r>
    <x v="2946"/>
    <x v="7"/>
    <x v="0"/>
    <x v="7"/>
    <x v="1"/>
    <x v="0"/>
    <x v="2943"/>
    <x v="1"/>
    <x v="2946"/>
    <x v="229"/>
    <x v="2258"/>
    <x v="226"/>
    <m/>
    <m/>
    <s v="Jumia"/>
    <s v="Jum"/>
    <n v="16284.02"/>
    <n v="92327183.770000085"/>
    <n v="92327183.770000085"/>
    <s v="Cairo"/>
  </r>
  <r>
    <x v="2947"/>
    <x v="0"/>
    <x v="0"/>
    <x v="0"/>
    <x v="1"/>
    <x v="5"/>
    <x v="2944"/>
    <x v="2"/>
    <x v="2947"/>
    <x v="356"/>
    <x v="2259"/>
    <x v="311"/>
    <m/>
    <m/>
    <s v="Jumia"/>
    <s v="Jum"/>
    <n v="27872.98"/>
    <n v="92327183.770000085"/>
    <n v="92327183.770000085"/>
    <s v="Giza"/>
  </r>
  <r>
    <x v="2948"/>
    <x v="2"/>
    <x v="2"/>
    <x v="2"/>
    <x v="1"/>
    <x v="1"/>
    <x v="2945"/>
    <x v="3"/>
    <x v="2948"/>
    <x v="119"/>
    <x v="1560"/>
    <x v="222"/>
    <m/>
    <m/>
    <s v="Jumia"/>
    <s v="Jum"/>
    <n v="13290.4"/>
    <n v="29200970.130000021"/>
    <n v="29200970.130000021"/>
    <s v="Alexandria"/>
  </r>
  <r>
    <x v="2949"/>
    <x v="4"/>
    <x v="0"/>
    <x v="4"/>
    <x v="2"/>
    <x v="1"/>
    <x v="2946"/>
    <x v="4"/>
    <x v="2949"/>
    <x v="190"/>
    <x v="2260"/>
    <x v="270"/>
    <m/>
    <m/>
    <s v="Amazon"/>
    <s v="Amazon"/>
    <n v="13290.4"/>
    <n v="92327183.770000085"/>
    <n v="92327183.770000085"/>
    <s v="Alexandria"/>
  </r>
  <r>
    <x v="2950"/>
    <x v="8"/>
    <x v="3"/>
    <x v="8"/>
    <x v="1"/>
    <x v="2"/>
    <x v="2947"/>
    <x v="3"/>
    <x v="2950"/>
    <x v="212"/>
    <x v="81"/>
    <x v="168"/>
    <m/>
    <m/>
    <s v="Jumia"/>
    <s v="Jum"/>
    <n v="26648.76"/>
    <n v="57542997.559999913"/>
    <n v="57542997.559999913"/>
    <s v="Casablanca"/>
  </r>
  <r>
    <x v="2951"/>
    <x v="9"/>
    <x v="1"/>
    <x v="9"/>
    <x v="1"/>
    <x v="4"/>
    <x v="2948"/>
    <x v="3"/>
    <x v="2951"/>
    <x v="250"/>
    <x v="2261"/>
    <x v="19"/>
    <m/>
    <m/>
    <s v="Jumia"/>
    <s v="Jum"/>
    <n v="99349.3"/>
    <n v="91504159.730000004"/>
    <n v="91504159.730000004"/>
    <s v="Riyadh"/>
  </r>
  <r>
    <x v="2952"/>
    <x v="7"/>
    <x v="0"/>
    <x v="7"/>
    <x v="1"/>
    <x v="1"/>
    <x v="2949"/>
    <x v="0"/>
    <x v="2952"/>
    <x v="278"/>
    <x v="2096"/>
    <x v="111"/>
    <m/>
    <m/>
    <s v="Jumia"/>
    <s v="Jum"/>
    <n v="13290.4"/>
    <n v="92327183.770000085"/>
    <n v="92327183.770000085"/>
    <s v="Alexandria"/>
  </r>
  <r>
    <x v="2953"/>
    <x v="8"/>
    <x v="3"/>
    <x v="8"/>
    <x v="1"/>
    <x v="5"/>
    <x v="2950"/>
    <x v="1"/>
    <x v="2953"/>
    <x v="26"/>
    <x v="2262"/>
    <x v="33"/>
    <m/>
    <m/>
    <s v="Jumia"/>
    <s v="Jum"/>
    <n v="27872.98"/>
    <n v="57542997.559999913"/>
    <n v="57542997.559999913"/>
    <s v="Giza"/>
  </r>
  <r>
    <x v="2954"/>
    <x v="6"/>
    <x v="4"/>
    <x v="6"/>
    <x v="1"/>
    <x v="5"/>
    <x v="2951"/>
    <x v="4"/>
    <x v="2954"/>
    <x v="1"/>
    <x v="2263"/>
    <x v="166"/>
    <m/>
    <m/>
    <s v="Jumia"/>
    <s v="Jum"/>
    <n v="27872.98"/>
    <n v="31420413.200000018"/>
    <n v="31420413.200000018"/>
    <s v="Giza"/>
  </r>
  <r>
    <x v="2955"/>
    <x v="2"/>
    <x v="2"/>
    <x v="2"/>
    <x v="0"/>
    <x v="5"/>
    <x v="2952"/>
    <x v="1"/>
    <x v="2955"/>
    <x v="251"/>
    <x v="569"/>
    <x v="194"/>
    <m/>
    <m/>
    <s v="sq"/>
    <s v="sq"/>
    <n v="27872.98"/>
    <n v="29200970.130000021"/>
    <n v="29200970.130000021"/>
    <s v="Giza"/>
  </r>
  <r>
    <x v="2956"/>
    <x v="0"/>
    <x v="0"/>
    <x v="0"/>
    <x v="1"/>
    <x v="0"/>
    <x v="2953"/>
    <x v="1"/>
    <x v="2956"/>
    <x v="164"/>
    <x v="2264"/>
    <x v="274"/>
    <m/>
    <m/>
    <s v="Jumia"/>
    <s v="Jum"/>
    <n v="16284.02"/>
    <n v="92327183.770000085"/>
    <n v="92327183.770000085"/>
    <s v="Cairo"/>
  </r>
  <r>
    <x v="2957"/>
    <x v="7"/>
    <x v="0"/>
    <x v="7"/>
    <x v="2"/>
    <x v="2"/>
    <x v="2954"/>
    <x v="0"/>
    <x v="2957"/>
    <x v="123"/>
    <x v="2265"/>
    <x v="325"/>
    <m/>
    <m/>
    <s v="Amazon"/>
    <s v="Amazon"/>
    <n v="26648.76"/>
    <n v="92327183.770000085"/>
    <n v="92327183.770000085"/>
    <s v="Casablanca"/>
  </r>
  <r>
    <x v="2958"/>
    <x v="0"/>
    <x v="0"/>
    <x v="0"/>
    <x v="1"/>
    <x v="1"/>
    <x v="2955"/>
    <x v="1"/>
    <x v="2958"/>
    <x v="250"/>
    <x v="2266"/>
    <x v="339"/>
    <m/>
    <m/>
    <s v="Jumia"/>
    <s v="Jum"/>
    <n v="13290.4"/>
    <n v="92327183.770000085"/>
    <n v="92327183.770000085"/>
    <s v="Alexandria"/>
  </r>
  <r>
    <x v="2959"/>
    <x v="8"/>
    <x v="3"/>
    <x v="8"/>
    <x v="0"/>
    <x v="5"/>
    <x v="2956"/>
    <x v="4"/>
    <x v="2959"/>
    <x v="97"/>
    <x v="769"/>
    <x v="109"/>
    <m/>
    <m/>
    <s v="sq"/>
    <s v="sq"/>
    <n v="27872.98"/>
    <n v="57542997.559999913"/>
    <n v="57542997.559999913"/>
    <s v="Giza"/>
  </r>
  <r>
    <x v="2960"/>
    <x v="6"/>
    <x v="4"/>
    <x v="6"/>
    <x v="2"/>
    <x v="1"/>
    <x v="2957"/>
    <x v="4"/>
    <x v="2960"/>
    <x v="168"/>
    <x v="2267"/>
    <x v="148"/>
    <m/>
    <m/>
    <s v="Amazon"/>
    <s v="Amazon"/>
    <n v="13290.4"/>
    <n v="31420413.200000018"/>
    <n v="31420413.200000018"/>
    <s v="Alexandria"/>
  </r>
  <r>
    <x v="2961"/>
    <x v="6"/>
    <x v="4"/>
    <x v="6"/>
    <x v="0"/>
    <x v="5"/>
    <x v="2958"/>
    <x v="2"/>
    <x v="2961"/>
    <x v="263"/>
    <x v="2268"/>
    <x v="160"/>
    <m/>
    <m/>
    <s v="sq"/>
    <s v="sq"/>
    <n v="27872.98"/>
    <n v="31420413.200000018"/>
    <n v="31420413.200000018"/>
    <s v="Giza"/>
  </r>
  <r>
    <x v="2962"/>
    <x v="0"/>
    <x v="0"/>
    <x v="0"/>
    <x v="2"/>
    <x v="5"/>
    <x v="2959"/>
    <x v="3"/>
    <x v="2962"/>
    <x v="70"/>
    <x v="2269"/>
    <x v="164"/>
    <m/>
    <m/>
    <s v="Amazon"/>
    <s v="Amazon"/>
    <n v="27872.98"/>
    <n v="92327183.770000085"/>
    <n v="92327183.770000085"/>
    <s v="Giza"/>
  </r>
  <r>
    <x v="2963"/>
    <x v="6"/>
    <x v="4"/>
    <x v="6"/>
    <x v="0"/>
    <x v="5"/>
    <x v="2960"/>
    <x v="4"/>
    <x v="2963"/>
    <x v="328"/>
    <x v="2270"/>
    <x v="251"/>
    <m/>
    <m/>
    <s v="sq"/>
    <s v="sq"/>
    <n v="27872.98"/>
    <n v="31420413.200000018"/>
    <n v="31420413.200000018"/>
    <s v="Giza"/>
  </r>
  <r>
    <x v="2964"/>
    <x v="9"/>
    <x v="1"/>
    <x v="9"/>
    <x v="1"/>
    <x v="5"/>
    <x v="2961"/>
    <x v="1"/>
    <x v="2964"/>
    <x v="136"/>
    <x v="2271"/>
    <x v="78"/>
    <m/>
    <m/>
    <s v="Jumia"/>
    <s v="Jum"/>
    <n v="27872.98"/>
    <n v="91504159.730000004"/>
    <n v="91504159.730000004"/>
    <s v="Giza"/>
  </r>
  <r>
    <x v="2965"/>
    <x v="3"/>
    <x v="3"/>
    <x v="3"/>
    <x v="2"/>
    <x v="2"/>
    <x v="2962"/>
    <x v="3"/>
    <x v="2965"/>
    <x v="338"/>
    <x v="2272"/>
    <x v="206"/>
    <m/>
    <m/>
    <s v="Amazon"/>
    <s v="Amazon"/>
    <n v="26648.76"/>
    <n v="57542997.559999913"/>
    <n v="57542997.559999913"/>
    <s v="Casablanca"/>
  </r>
  <r>
    <x v="2966"/>
    <x v="5"/>
    <x v="1"/>
    <x v="5"/>
    <x v="1"/>
    <x v="1"/>
    <x v="2963"/>
    <x v="2"/>
    <x v="2966"/>
    <x v="173"/>
    <x v="543"/>
    <x v="81"/>
    <m/>
    <m/>
    <s v="Jumia"/>
    <s v="Jum"/>
    <n v="13290.4"/>
    <n v="91504159.730000004"/>
    <n v="91504159.730000004"/>
    <s v="Alexandria"/>
  </r>
  <r>
    <x v="2967"/>
    <x v="4"/>
    <x v="0"/>
    <x v="4"/>
    <x v="1"/>
    <x v="3"/>
    <x v="2964"/>
    <x v="1"/>
    <x v="2967"/>
    <x v="43"/>
    <x v="2273"/>
    <x v="19"/>
    <m/>
    <m/>
    <s v="Jumia"/>
    <s v="Jum"/>
    <n v="3665.44"/>
    <n v="92327183.770000085"/>
    <n v="92327183.770000085"/>
    <s v="Dubai"/>
  </r>
  <r>
    <x v="2968"/>
    <x v="6"/>
    <x v="4"/>
    <x v="6"/>
    <x v="2"/>
    <x v="5"/>
    <x v="2965"/>
    <x v="3"/>
    <x v="2968"/>
    <x v="192"/>
    <x v="1303"/>
    <x v="262"/>
    <m/>
    <m/>
    <s v="Amazon"/>
    <s v="Amazon"/>
    <n v="27872.98"/>
    <n v="31420413.200000018"/>
    <n v="31420413.200000018"/>
    <s v="Giza"/>
  </r>
  <r>
    <x v="2969"/>
    <x v="8"/>
    <x v="3"/>
    <x v="8"/>
    <x v="0"/>
    <x v="0"/>
    <x v="2966"/>
    <x v="4"/>
    <x v="2969"/>
    <x v="254"/>
    <x v="2260"/>
    <x v="14"/>
    <m/>
    <m/>
    <s v="sq"/>
    <s v="sq"/>
    <n v="16284.02"/>
    <n v="57542997.559999913"/>
    <n v="57542997.559999913"/>
    <s v="Cairo"/>
  </r>
  <r>
    <x v="2970"/>
    <x v="3"/>
    <x v="3"/>
    <x v="3"/>
    <x v="0"/>
    <x v="3"/>
    <x v="2967"/>
    <x v="2"/>
    <x v="2970"/>
    <x v="287"/>
    <x v="825"/>
    <x v="95"/>
    <m/>
    <m/>
    <s v="sq"/>
    <s v="sq"/>
    <n v="3665.44"/>
    <n v="57542997.559999913"/>
    <n v="57542997.559999913"/>
    <s v="Dubai"/>
  </r>
  <r>
    <x v="2971"/>
    <x v="8"/>
    <x v="3"/>
    <x v="8"/>
    <x v="1"/>
    <x v="5"/>
    <x v="2968"/>
    <x v="1"/>
    <x v="2971"/>
    <x v="34"/>
    <x v="2274"/>
    <x v="5"/>
    <m/>
    <m/>
    <s v="Jumia"/>
    <s v="Jum"/>
    <n v="27872.98"/>
    <n v="57542997.559999913"/>
    <n v="57542997.559999913"/>
    <s v="Giza"/>
  </r>
  <r>
    <x v="2972"/>
    <x v="7"/>
    <x v="0"/>
    <x v="7"/>
    <x v="0"/>
    <x v="4"/>
    <x v="2969"/>
    <x v="2"/>
    <x v="2972"/>
    <x v="240"/>
    <x v="628"/>
    <x v="38"/>
    <m/>
    <m/>
    <s v="sq"/>
    <s v="sq"/>
    <n v="99349.3"/>
    <n v="92327183.770000085"/>
    <n v="92327183.770000085"/>
    <s v="Riyadh"/>
  </r>
  <r>
    <x v="2973"/>
    <x v="1"/>
    <x v="1"/>
    <x v="1"/>
    <x v="1"/>
    <x v="5"/>
    <x v="2970"/>
    <x v="2"/>
    <x v="2973"/>
    <x v="216"/>
    <x v="409"/>
    <x v="42"/>
    <m/>
    <m/>
    <s v="Jumia"/>
    <s v="Jum"/>
    <n v="27872.98"/>
    <n v="91504159.730000004"/>
    <n v="91504159.730000004"/>
    <s v="Giza"/>
  </r>
  <r>
    <x v="2974"/>
    <x v="3"/>
    <x v="3"/>
    <x v="3"/>
    <x v="2"/>
    <x v="5"/>
    <x v="2971"/>
    <x v="0"/>
    <x v="2974"/>
    <x v="320"/>
    <x v="2275"/>
    <x v="235"/>
    <m/>
    <m/>
    <s v="Amazon"/>
    <s v="Amazon"/>
    <n v="27872.98"/>
    <n v="57542997.559999913"/>
    <n v="57542997.559999913"/>
    <s v="Giza"/>
  </r>
  <r>
    <x v="2975"/>
    <x v="9"/>
    <x v="1"/>
    <x v="9"/>
    <x v="1"/>
    <x v="5"/>
    <x v="2972"/>
    <x v="1"/>
    <x v="2975"/>
    <x v="135"/>
    <x v="597"/>
    <x v="81"/>
    <m/>
    <m/>
    <s v="Jumia"/>
    <s v="Jum"/>
    <n v="27872.98"/>
    <n v="91504159.730000004"/>
    <n v="91504159.730000004"/>
    <s v="Giza"/>
  </r>
  <r>
    <x v="2976"/>
    <x v="0"/>
    <x v="0"/>
    <x v="0"/>
    <x v="0"/>
    <x v="2"/>
    <x v="2973"/>
    <x v="0"/>
    <x v="2976"/>
    <x v="227"/>
    <x v="666"/>
    <x v="62"/>
    <m/>
    <m/>
    <s v="sq"/>
    <s v="sq"/>
    <n v="26648.76"/>
    <n v="92327183.770000085"/>
    <n v="92327183.770000085"/>
    <s v="Casablanca"/>
  </r>
  <r>
    <x v="2977"/>
    <x v="2"/>
    <x v="2"/>
    <x v="2"/>
    <x v="0"/>
    <x v="4"/>
    <x v="2974"/>
    <x v="0"/>
    <x v="2977"/>
    <x v="399"/>
    <x v="2276"/>
    <x v="285"/>
    <m/>
    <m/>
    <s v="sq"/>
    <s v="sq"/>
    <n v="99349.3"/>
    <n v="29200970.130000021"/>
    <n v="29200970.130000021"/>
    <s v="Riyadh"/>
  </r>
  <r>
    <x v="2978"/>
    <x v="8"/>
    <x v="3"/>
    <x v="8"/>
    <x v="2"/>
    <x v="1"/>
    <x v="2975"/>
    <x v="1"/>
    <x v="2978"/>
    <x v="362"/>
    <x v="2195"/>
    <x v="134"/>
    <m/>
    <m/>
    <s v="Amazon"/>
    <s v="Amazon"/>
    <n v="13290.4"/>
    <n v="57542997.559999913"/>
    <n v="57542997.559999913"/>
    <s v="Alexandria"/>
  </r>
  <r>
    <x v="2979"/>
    <x v="8"/>
    <x v="3"/>
    <x v="8"/>
    <x v="1"/>
    <x v="3"/>
    <x v="2976"/>
    <x v="1"/>
    <x v="2979"/>
    <x v="352"/>
    <x v="199"/>
    <x v="354"/>
    <m/>
    <m/>
    <s v="Jumia"/>
    <s v="Jum"/>
    <n v="3665.44"/>
    <n v="57542997.559999913"/>
    <n v="57542997.559999913"/>
    <s v="Dubai"/>
  </r>
  <r>
    <x v="2980"/>
    <x v="7"/>
    <x v="0"/>
    <x v="7"/>
    <x v="2"/>
    <x v="1"/>
    <x v="2977"/>
    <x v="0"/>
    <x v="2980"/>
    <x v="162"/>
    <x v="2277"/>
    <x v="326"/>
    <m/>
    <m/>
    <s v="Amazon"/>
    <s v="Amazon"/>
    <n v="13290.4"/>
    <n v="92327183.770000085"/>
    <n v="92327183.770000085"/>
    <s v="Alexandria"/>
  </r>
  <r>
    <x v="2981"/>
    <x v="0"/>
    <x v="0"/>
    <x v="0"/>
    <x v="0"/>
    <x v="2"/>
    <x v="2978"/>
    <x v="4"/>
    <x v="2981"/>
    <x v="309"/>
    <x v="2278"/>
    <x v="225"/>
    <m/>
    <m/>
    <s v="sq"/>
    <s v="sq"/>
    <n v="26648.76"/>
    <n v="92327183.770000085"/>
    <n v="92327183.770000085"/>
    <s v="Casablanca"/>
  </r>
  <r>
    <x v="2982"/>
    <x v="8"/>
    <x v="3"/>
    <x v="8"/>
    <x v="2"/>
    <x v="0"/>
    <x v="2979"/>
    <x v="1"/>
    <x v="2982"/>
    <x v="77"/>
    <x v="545"/>
    <x v="322"/>
    <m/>
    <m/>
    <s v="Amazon"/>
    <s v="Amazon"/>
    <n v="16284.02"/>
    <n v="57542997.559999913"/>
    <n v="57542997.559999913"/>
    <s v="Cairo"/>
  </r>
  <r>
    <x v="2983"/>
    <x v="1"/>
    <x v="1"/>
    <x v="1"/>
    <x v="1"/>
    <x v="3"/>
    <x v="2980"/>
    <x v="1"/>
    <x v="2983"/>
    <x v="389"/>
    <x v="2279"/>
    <x v="151"/>
    <m/>
    <m/>
    <s v="Jumia"/>
    <s v="Jum"/>
    <n v="3665.44"/>
    <n v="91504159.730000004"/>
    <n v="91504159.730000004"/>
    <s v="Dubai"/>
  </r>
  <r>
    <x v="2984"/>
    <x v="2"/>
    <x v="2"/>
    <x v="2"/>
    <x v="2"/>
    <x v="5"/>
    <x v="2981"/>
    <x v="3"/>
    <x v="2984"/>
    <x v="193"/>
    <x v="2280"/>
    <x v="232"/>
    <m/>
    <m/>
    <s v="Amazon"/>
    <s v="Amazon"/>
    <n v="27872.98"/>
    <n v="29200970.130000021"/>
    <n v="29200970.130000021"/>
    <s v="Giza"/>
  </r>
  <r>
    <x v="2985"/>
    <x v="7"/>
    <x v="0"/>
    <x v="7"/>
    <x v="2"/>
    <x v="4"/>
    <x v="2982"/>
    <x v="1"/>
    <x v="2985"/>
    <x v="72"/>
    <x v="1849"/>
    <x v="240"/>
    <m/>
    <m/>
    <s v="Amazon"/>
    <s v="Amazon"/>
    <n v="99349.3"/>
    <n v="92327183.770000085"/>
    <n v="92327183.770000085"/>
    <s v="Riyadh"/>
  </r>
  <r>
    <x v="2986"/>
    <x v="0"/>
    <x v="0"/>
    <x v="0"/>
    <x v="1"/>
    <x v="2"/>
    <x v="2983"/>
    <x v="0"/>
    <x v="2986"/>
    <x v="204"/>
    <x v="2281"/>
    <x v="175"/>
    <m/>
    <m/>
    <s v="Jumia"/>
    <s v="Jum"/>
    <n v="26648.76"/>
    <n v="92327183.770000085"/>
    <n v="92327183.770000085"/>
    <s v="Casablanca"/>
  </r>
  <r>
    <x v="2987"/>
    <x v="6"/>
    <x v="4"/>
    <x v="6"/>
    <x v="2"/>
    <x v="2"/>
    <x v="2984"/>
    <x v="1"/>
    <x v="2987"/>
    <x v="73"/>
    <x v="2282"/>
    <x v="117"/>
    <m/>
    <m/>
    <s v="Amazon"/>
    <s v="Amazon"/>
    <n v="26648.76"/>
    <n v="31420413.200000018"/>
    <n v="31420413.200000018"/>
    <s v="Casablanca"/>
  </r>
  <r>
    <x v="2988"/>
    <x v="7"/>
    <x v="0"/>
    <x v="7"/>
    <x v="2"/>
    <x v="2"/>
    <x v="2985"/>
    <x v="2"/>
    <x v="2988"/>
    <x v="71"/>
    <x v="641"/>
    <x v="227"/>
    <m/>
    <m/>
    <s v="Amazon"/>
    <s v="Amazon"/>
    <n v="26648.76"/>
    <n v="92327183.770000085"/>
    <n v="92327183.770000085"/>
    <s v="Casablanca"/>
  </r>
  <r>
    <x v="2989"/>
    <x v="5"/>
    <x v="1"/>
    <x v="5"/>
    <x v="2"/>
    <x v="4"/>
    <x v="2986"/>
    <x v="3"/>
    <x v="2989"/>
    <x v="269"/>
    <x v="2283"/>
    <x v="194"/>
    <m/>
    <m/>
    <s v="Amazon"/>
    <s v="Amazon"/>
    <n v="99349.3"/>
    <n v="91504159.730000004"/>
    <n v="91504159.730000004"/>
    <s v="Riyadh"/>
  </r>
  <r>
    <x v="2990"/>
    <x v="1"/>
    <x v="1"/>
    <x v="1"/>
    <x v="1"/>
    <x v="2"/>
    <x v="2987"/>
    <x v="3"/>
    <x v="2990"/>
    <x v="272"/>
    <x v="995"/>
    <x v="148"/>
    <m/>
    <m/>
    <s v="Jumia"/>
    <s v="Jum"/>
    <n v="26648.76"/>
    <n v="91504159.730000004"/>
    <n v="91504159.730000004"/>
    <s v="Casablanca"/>
  </r>
  <r>
    <x v="2991"/>
    <x v="3"/>
    <x v="3"/>
    <x v="3"/>
    <x v="0"/>
    <x v="5"/>
    <x v="2988"/>
    <x v="1"/>
    <x v="2991"/>
    <x v="264"/>
    <x v="950"/>
    <x v="199"/>
    <m/>
    <m/>
    <s v="sq"/>
    <s v="sq"/>
    <n v="27872.98"/>
    <n v="57542997.559999913"/>
    <n v="57542997.559999913"/>
    <s v="Giza"/>
  </r>
  <r>
    <x v="2992"/>
    <x v="6"/>
    <x v="4"/>
    <x v="6"/>
    <x v="2"/>
    <x v="2"/>
    <x v="2989"/>
    <x v="3"/>
    <x v="2992"/>
    <x v="396"/>
    <x v="2284"/>
    <x v="218"/>
    <m/>
    <m/>
    <s v="Amazon"/>
    <s v="Amazon"/>
    <n v="26648.76"/>
    <n v="31420413.200000018"/>
    <n v="31420413.200000018"/>
    <s v="Casablanca"/>
  </r>
  <r>
    <x v="2993"/>
    <x v="6"/>
    <x v="4"/>
    <x v="6"/>
    <x v="1"/>
    <x v="3"/>
    <x v="2990"/>
    <x v="2"/>
    <x v="2993"/>
    <x v="252"/>
    <x v="2285"/>
    <x v="222"/>
    <m/>
    <m/>
    <s v="Jumia"/>
    <s v="Jum"/>
    <n v="3665.44"/>
    <n v="31420413.200000018"/>
    <n v="31420413.200000018"/>
    <s v="Dubai"/>
  </r>
  <r>
    <x v="2994"/>
    <x v="4"/>
    <x v="0"/>
    <x v="4"/>
    <x v="0"/>
    <x v="1"/>
    <x v="2991"/>
    <x v="1"/>
    <x v="2994"/>
    <x v="88"/>
    <x v="2286"/>
    <x v="238"/>
    <m/>
    <m/>
    <s v="sq"/>
    <s v="sq"/>
    <n v="13290.4"/>
    <n v="92327183.770000085"/>
    <n v="92327183.770000085"/>
    <s v="Alexandria"/>
  </r>
  <r>
    <x v="2995"/>
    <x v="3"/>
    <x v="3"/>
    <x v="3"/>
    <x v="2"/>
    <x v="4"/>
    <x v="2992"/>
    <x v="2"/>
    <x v="2995"/>
    <x v="149"/>
    <x v="1466"/>
    <x v="333"/>
    <m/>
    <m/>
    <s v="Amazon"/>
    <s v="Amazon"/>
    <n v="99349.3"/>
    <n v="57542997.559999913"/>
    <n v="57542997.559999913"/>
    <s v="Riyadh"/>
  </r>
  <r>
    <x v="2996"/>
    <x v="3"/>
    <x v="3"/>
    <x v="3"/>
    <x v="0"/>
    <x v="3"/>
    <x v="2993"/>
    <x v="1"/>
    <x v="2996"/>
    <x v="90"/>
    <x v="2287"/>
    <x v="332"/>
    <m/>
    <m/>
    <s v="sq"/>
    <s v="sq"/>
    <n v="3665.44"/>
    <n v="57542997.559999913"/>
    <n v="57542997.559999913"/>
    <s v="Dubai"/>
  </r>
  <r>
    <x v="2997"/>
    <x v="1"/>
    <x v="1"/>
    <x v="1"/>
    <x v="1"/>
    <x v="5"/>
    <x v="2994"/>
    <x v="0"/>
    <x v="2997"/>
    <x v="194"/>
    <x v="1447"/>
    <x v="354"/>
    <m/>
    <m/>
    <s v="Jumia"/>
    <s v="Jum"/>
    <n v="27872.98"/>
    <n v="91504159.730000004"/>
    <n v="91504159.730000004"/>
    <s v="Giza"/>
  </r>
  <r>
    <x v="2998"/>
    <x v="3"/>
    <x v="3"/>
    <x v="3"/>
    <x v="2"/>
    <x v="0"/>
    <x v="2995"/>
    <x v="1"/>
    <x v="2998"/>
    <x v="70"/>
    <x v="1933"/>
    <x v="217"/>
    <m/>
    <m/>
    <s v="Amazon"/>
    <s v="Amazon"/>
    <n v="16284.02"/>
    <n v="57542997.559999913"/>
    <n v="57542997.559999913"/>
    <s v="Cairo"/>
  </r>
  <r>
    <x v="2999"/>
    <x v="1"/>
    <x v="1"/>
    <x v="1"/>
    <x v="0"/>
    <x v="5"/>
    <x v="2996"/>
    <x v="2"/>
    <x v="2999"/>
    <x v="128"/>
    <x v="2288"/>
    <x v="108"/>
    <m/>
    <m/>
    <s v="sq"/>
    <s v="sq"/>
    <n v="27872.98"/>
    <n v="91504159.730000004"/>
    <n v="91504159.730000004"/>
    <s v="Giza"/>
  </r>
  <r>
    <x v="3000"/>
    <x v="5"/>
    <x v="1"/>
    <x v="5"/>
    <x v="2"/>
    <x v="4"/>
    <x v="388"/>
    <x v="4"/>
    <x v="3000"/>
    <x v="277"/>
    <x v="2032"/>
    <x v="47"/>
    <m/>
    <m/>
    <s v="Amazon"/>
    <s v="Amazon"/>
    <n v="99349.3"/>
    <n v="91504159.730000004"/>
    <n v="91504159.730000004"/>
    <s v="Riyadh"/>
  </r>
  <r>
    <x v="3001"/>
    <x v="5"/>
    <x v="1"/>
    <x v="5"/>
    <x v="1"/>
    <x v="0"/>
    <x v="2997"/>
    <x v="1"/>
    <x v="3001"/>
    <x v="205"/>
    <x v="2289"/>
    <x v="87"/>
    <m/>
    <m/>
    <s v="Jumia"/>
    <s v="Jum"/>
    <n v="16284.02"/>
    <n v="91504159.730000004"/>
    <n v="91504159.730000004"/>
    <s v="Cairo"/>
  </r>
  <r>
    <x v="3002"/>
    <x v="7"/>
    <x v="0"/>
    <x v="7"/>
    <x v="0"/>
    <x v="0"/>
    <x v="2998"/>
    <x v="1"/>
    <x v="3002"/>
    <x v="132"/>
    <x v="159"/>
    <x v="255"/>
    <m/>
    <m/>
    <s v="sq"/>
    <s v="sq"/>
    <n v="16284.02"/>
    <n v="92327183.770000085"/>
    <n v="92327183.770000085"/>
    <s v="Cairo"/>
  </r>
  <r>
    <x v="3003"/>
    <x v="2"/>
    <x v="2"/>
    <x v="2"/>
    <x v="0"/>
    <x v="1"/>
    <x v="2999"/>
    <x v="4"/>
    <x v="3003"/>
    <x v="91"/>
    <x v="108"/>
    <x v="103"/>
    <m/>
    <m/>
    <s v="sq"/>
    <s v="sq"/>
    <n v="13290.4"/>
    <n v="29200970.130000021"/>
    <n v="29200970.130000021"/>
    <s v="Alexandria"/>
  </r>
  <r>
    <x v="3004"/>
    <x v="6"/>
    <x v="4"/>
    <x v="6"/>
    <x v="1"/>
    <x v="4"/>
    <x v="3000"/>
    <x v="4"/>
    <x v="3004"/>
    <x v="56"/>
    <x v="2290"/>
    <x v="348"/>
    <m/>
    <m/>
    <s v="Jumia"/>
    <s v="Jum"/>
    <n v="99349.3"/>
    <n v="31420413.200000018"/>
    <n v="31420413.200000018"/>
    <s v="Riyadh"/>
  </r>
  <r>
    <x v="3005"/>
    <x v="8"/>
    <x v="3"/>
    <x v="8"/>
    <x v="1"/>
    <x v="2"/>
    <x v="3001"/>
    <x v="2"/>
    <x v="3005"/>
    <x v="320"/>
    <x v="2291"/>
    <x v="103"/>
    <m/>
    <m/>
    <s v="Jumia"/>
    <s v="Jum"/>
    <n v="26648.76"/>
    <n v="57542997.559999913"/>
    <n v="57542997.559999913"/>
    <s v="Casablanca"/>
  </r>
  <r>
    <x v="3006"/>
    <x v="8"/>
    <x v="3"/>
    <x v="8"/>
    <x v="1"/>
    <x v="1"/>
    <x v="3002"/>
    <x v="4"/>
    <x v="3006"/>
    <x v="312"/>
    <x v="253"/>
    <x v="222"/>
    <m/>
    <m/>
    <s v="Jumia"/>
    <s v="Jum"/>
    <n v="13290.4"/>
    <n v="57542997.559999913"/>
    <n v="57542997.559999913"/>
    <s v="Alexandria"/>
  </r>
  <r>
    <x v="3007"/>
    <x v="7"/>
    <x v="0"/>
    <x v="7"/>
    <x v="1"/>
    <x v="5"/>
    <x v="3003"/>
    <x v="1"/>
    <x v="3007"/>
    <x v="96"/>
    <x v="2292"/>
    <x v="5"/>
    <m/>
    <m/>
    <s v="Jumia"/>
    <s v="Jum"/>
    <n v="27872.98"/>
    <n v="92327183.770000085"/>
    <n v="92327183.770000085"/>
    <s v="Giza"/>
  </r>
  <r>
    <x v="3008"/>
    <x v="1"/>
    <x v="1"/>
    <x v="1"/>
    <x v="1"/>
    <x v="2"/>
    <x v="3004"/>
    <x v="1"/>
    <x v="3008"/>
    <x v="14"/>
    <x v="2293"/>
    <x v="206"/>
    <m/>
    <m/>
    <s v="Jumia"/>
    <s v="Jum"/>
    <n v="26648.76"/>
    <n v="91504159.730000004"/>
    <n v="91504159.730000004"/>
    <s v="Casablanca"/>
  </r>
  <r>
    <x v="3009"/>
    <x v="1"/>
    <x v="1"/>
    <x v="1"/>
    <x v="1"/>
    <x v="3"/>
    <x v="3005"/>
    <x v="3"/>
    <x v="3009"/>
    <x v="73"/>
    <x v="2294"/>
    <x v="34"/>
    <m/>
    <m/>
    <s v="Jumia"/>
    <s v="Jum"/>
    <n v="3665.44"/>
    <n v="91504159.730000004"/>
    <n v="91504159.730000004"/>
    <s v="Dubai"/>
  </r>
  <r>
    <x v="3010"/>
    <x v="0"/>
    <x v="0"/>
    <x v="0"/>
    <x v="1"/>
    <x v="4"/>
    <x v="3006"/>
    <x v="2"/>
    <x v="3010"/>
    <x v="190"/>
    <x v="2295"/>
    <x v="51"/>
    <m/>
    <m/>
    <s v="Jumia"/>
    <s v="Jum"/>
    <n v="99349.3"/>
    <n v="92327183.770000085"/>
    <n v="92327183.770000085"/>
    <s v="Riyadh"/>
  </r>
  <r>
    <x v="3011"/>
    <x v="4"/>
    <x v="0"/>
    <x v="4"/>
    <x v="1"/>
    <x v="5"/>
    <x v="3007"/>
    <x v="2"/>
    <x v="3011"/>
    <x v="179"/>
    <x v="1212"/>
    <x v="300"/>
    <m/>
    <m/>
    <s v="Jumia"/>
    <s v="Jum"/>
    <n v="27872.98"/>
    <n v="92327183.770000085"/>
    <n v="92327183.770000085"/>
    <s v="Giza"/>
  </r>
  <r>
    <x v="3012"/>
    <x v="4"/>
    <x v="0"/>
    <x v="4"/>
    <x v="2"/>
    <x v="1"/>
    <x v="3008"/>
    <x v="0"/>
    <x v="3012"/>
    <x v="66"/>
    <x v="1076"/>
    <x v="307"/>
    <m/>
    <m/>
    <s v="Amazon"/>
    <s v="Amazon"/>
    <n v="13290.4"/>
    <n v="92327183.770000085"/>
    <n v="92327183.770000085"/>
    <s v="Alexandria"/>
  </r>
  <r>
    <x v="3013"/>
    <x v="7"/>
    <x v="0"/>
    <x v="7"/>
    <x v="2"/>
    <x v="3"/>
    <x v="3009"/>
    <x v="3"/>
    <x v="3013"/>
    <x v="335"/>
    <x v="2296"/>
    <x v="91"/>
    <m/>
    <m/>
    <s v="Amazon"/>
    <s v="Amazon"/>
    <n v="3665.44"/>
    <n v="92327183.770000085"/>
    <n v="92327183.770000085"/>
    <s v="Dubai"/>
  </r>
  <r>
    <x v="3014"/>
    <x v="1"/>
    <x v="1"/>
    <x v="1"/>
    <x v="0"/>
    <x v="4"/>
    <x v="3010"/>
    <x v="4"/>
    <x v="3014"/>
    <x v="271"/>
    <x v="1372"/>
    <x v="25"/>
    <m/>
    <m/>
    <s v="sq"/>
    <s v="sq"/>
    <n v="99349.3"/>
    <n v="91504159.730000004"/>
    <n v="91504159.730000004"/>
    <s v="Riyadh"/>
  </r>
  <r>
    <x v="3015"/>
    <x v="6"/>
    <x v="4"/>
    <x v="6"/>
    <x v="2"/>
    <x v="2"/>
    <x v="3011"/>
    <x v="3"/>
    <x v="3015"/>
    <x v="102"/>
    <x v="370"/>
    <x v="339"/>
    <m/>
    <m/>
    <s v="Amazon"/>
    <s v="Amazon"/>
    <n v="26648.76"/>
    <n v="31420413.200000018"/>
    <n v="31420413.200000018"/>
    <s v="Casablanca"/>
  </r>
  <r>
    <x v="3016"/>
    <x v="0"/>
    <x v="0"/>
    <x v="0"/>
    <x v="2"/>
    <x v="2"/>
    <x v="3012"/>
    <x v="4"/>
    <x v="3016"/>
    <x v="235"/>
    <x v="1352"/>
    <x v="235"/>
    <m/>
    <m/>
    <s v="Amazon"/>
    <s v="Amazon"/>
    <n v="26648.76"/>
    <n v="92327183.770000085"/>
    <n v="92327183.770000085"/>
    <s v="Casablanca"/>
  </r>
  <r>
    <x v="3017"/>
    <x v="5"/>
    <x v="1"/>
    <x v="5"/>
    <x v="0"/>
    <x v="1"/>
    <x v="3013"/>
    <x v="1"/>
    <x v="3017"/>
    <x v="42"/>
    <x v="1868"/>
    <x v="145"/>
    <m/>
    <m/>
    <s v="sq"/>
    <s v="sq"/>
    <n v="13290.4"/>
    <n v="91504159.730000004"/>
    <n v="91504159.730000004"/>
    <s v="Alexandria"/>
  </r>
  <r>
    <x v="3018"/>
    <x v="0"/>
    <x v="0"/>
    <x v="0"/>
    <x v="0"/>
    <x v="4"/>
    <x v="3014"/>
    <x v="0"/>
    <x v="3018"/>
    <x v="210"/>
    <x v="2297"/>
    <x v="165"/>
    <m/>
    <m/>
    <s v="sq"/>
    <s v="sq"/>
    <n v="99349.3"/>
    <n v="92327183.770000085"/>
    <n v="92327183.770000085"/>
    <s v="Riyadh"/>
  </r>
  <r>
    <x v="3019"/>
    <x v="5"/>
    <x v="1"/>
    <x v="5"/>
    <x v="1"/>
    <x v="0"/>
    <x v="3015"/>
    <x v="1"/>
    <x v="3019"/>
    <x v="278"/>
    <x v="2298"/>
    <x v="258"/>
    <m/>
    <m/>
    <s v="Jumia"/>
    <s v="Jum"/>
    <n v="16284.02"/>
    <n v="91504159.730000004"/>
    <n v="91504159.730000004"/>
    <s v="Cairo"/>
  </r>
  <r>
    <x v="3020"/>
    <x v="1"/>
    <x v="1"/>
    <x v="1"/>
    <x v="0"/>
    <x v="0"/>
    <x v="3016"/>
    <x v="3"/>
    <x v="3020"/>
    <x v="122"/>
    <x v="2299"/>
    <x v="332"/>
    <m/>
    <m/>
    <s v="sq"/>
    <s v="sq"/>
    <n v="16284.02"/>
    <n v="91504159.730000004"/>
    <n v="91504159.730000004"/>
    <s v="Cairo"/>
  </r>
  <r>
    <x v="3021"/>
    <x v="6"/>
    <x v="4"/>
    <x v="6"/>
    <x v="0"/>
    <x v="3"/>
    <x v="3017"/>
    <x v="0"/>
    <x v="3021"/>
    <x v="112"/>
    <x v="1879"/>
    <x v="244"/>
    <m/>
    <m/>
    <s v="sq"/>
    <s v="sq"/>
    <n v="3665.44"/>
    <n v="31420413.200000018"/>
    <n v="31420413.200000018"/>
    <s v="Dubai"/>
  </r>
  <r>
    <x v="3022"/>
    <x v="2"/>
    <x v="2"/>
    <x v="2"/>
    <x v="2"/>
    <x v="0"/>
    <x v="3018"/>
    <x v="3"/>
    <x v="3022"/>
    <x v="4"/>
    <x v="11"/>
    <x v="344"/>
    <m/>
    <m/>
    <s v="Amazon"/>
    <s v="Amazon"/>
    <n v="16284.02"/>
    <n v="29200970.130000021"/>
    <n v="29200970.130000021"/>
    <s v="Cairo"/>
  </r>
  <r>
    <x v="3023"/>
    <x v="7"/>
    <x v="0"/>
    <x v="7"/>
    <x v="0"/>
    <x v="4"/>
    <x v="3019"/>
    <x v="1"/>
    <x v="3023"/>
    <x v="22"/>
    <x v="1540"/>
    <x v="162"/>
    <m/>
    <m/>
    <s v="sq"/>
    <s v="sq"/>
    <n v="99349.3"/>
    <n v="92327183.770000085"/>
    <n v="92327183.770000085"/>
    <s v="Riyadh"/>
  </r>
  <r>
    <x v="3024"/>
    <x v="1"/>
    <x v="1"/>
    <x v="1"/>
    <x v="1"/>
    <x v="1"/>
    <x v="3020"/>
    <x v="4"/>
    <x v="3024"/>
    <x v="137"/>
    <x v="2300"/>
    <x v="197"/>
    <m/>
    <m/>
    <s v="Jumia"/>
    <s v="Jum"/>
    <n v="13290.4"/>
    <n v="91504159.730000004"/>
    <n v="91504159.730000004"/>
    <s v="Alexandria"/>
  </r>
  <r>
    <x v="3025"/>
    <x v="2"/>
    <x v="2"/>
    <x v="2"/>
    <x v="2"/>
    <x v="5"/>
    <x v="3021"/>
    <x v="0"/>
    <x v="3025"/>
    <x v="255"/>
    <x v="522"/>
    <x v="137"/>
    <m/>
    <m/>
    <s v="Amazon"/>
    <s v="Amazon"/>
    <n v="27872.98"/>
    <n v="29200970.130000021"/>
    <n v="29200970.130000021"/>
    <s v="Giza"/>
  </r>
  <r>
    <x v="3026"/>
    <x v="6"/>
    <x v="4"/>
    <x v="6"/>
    <x v="2"/>
    <x v="2"/>
    <x v="3022"/>
    <x v="2"/>
    <x v="3026"/>
    <x v="125"/>
    <x v="2301"/>
    <x v="3"/>
    <m/>
    <m/>
    <s v="Amazon"/>
    <s v="Amazon"/>
    <n v="26648.76"/>
    <n v="31420413.200000018"/>
    <n v="31420413.200000018"/>
    <s v="Casablanca"/>
  </r>
  <r>
    <x v="3027"/>
    <x v="6"/>
    <x v="4"/>
    <x v="6"/>
    <x v="2"/>
    <x v="2"/>
    <x v="3023"/>
    <x v="1"/>
    <x v="3027"/>
    <x v="227"/>
    <x v="2302"/>
    <x v="338"/>
    <m/>
    <m/>
    <s v="Amazon"/>
    <s v="Amazon"/>
    <n v="26648.76"/>
    <n v="31420413.200000018"/>
    <n v="31420413.200000018"/>
    <s v="Casablanca"/>
  </r>
  <r>
    <x v="3028"/>
    <x v="8"/>
    <x v="3"/>
    <x v="8"/>
    <x v="2"/>
    <x v="0"/>
    <x v="3024"/>
    <x v="2"/>
    <x v="3028"/>
    <x v="284"/>
    <x v="2303"/>
    <x v="272"/>
    <m/>
    <m/>
    <s v="Amazon"/>
    <s v="Amazon"/>
    <n v="16284.02"/>
    <n v="57542997.559999913"/>
    <n v="57542997.559999913"/>
    <s v="Cairo"/>
  </r>
  <r>
    <x v="3029"/>
    <x v="0"/>
    <x v="0"/>
    <x v="0"/>
    <x v="2"/>
    <x v="3"/>
    <x v="3025"/>
    <x v="4"/>
    <x v="3029"/>
    <x v="202"/>
    <x v="2304"/>
    <x v="87"/>
    <m/>
    <m/>
    <s v="Amazon"/>
    <s v="Amazon"/>
    <n v="3665.44"/>
    <n v="92327183.770000085"/>
    <n v="92327183.770000085"/>
    <s v="Dubai"/>
  </r>
  <r>
    <x v="3030"/>
    <x v="7"/>
    <x v="0"/>
    <x v="7"/>
    <x v="1"/>
    <x v="0"/>
    <x v="3026"/>
    <x v="1"/>
    <x v="3030"/>
    <x v="365"/>
    <x v="2305"/>
    <x v="218"/>
    <m/>
    <m/>
    <s v="Jumia"/>
    <s v="Jum"/>
    <n v="16284.02"/>
    <n v="92327183.770000085"/>
    <n v="92327183.770000085"/>
    <s v="Cairo"/>
  </r>
  <r>
    <x v="3031"/>
    <x v="1"/>
    <x v="1"/>
    <x v="1"/>
    <x v="2"/>
    <x v="3"/>
    <x v="3027"/>
    <x v="2"/>
    <x v="3031"/>
    <x v="168"/>
    <x v="2306"/>
    <x v="198"/>
    <m/>
    <m/>
    <s v="Amazon"/>
    <s v="Amazon"/>
    <n v="3665.44"/>
    <n v="91504159.730000004"/>
    <n v="91504159.730000004"/>
    <s v="Dubai"/>
  </r>
  <r>
    <x v="3032"/>
    <x v="6"/>
    <x v="4"/>
    <x v="6"/>
    <x v="0"/>
    <x v="2"/>
    <x v="3028"/>
    <x v="3"/>
    <x v="3032"/>
    <x v="273"/>
    <x v="141"/>
    <x v="145"/>
    <m/>
    <m/>
    <s v="sq"/>
    <s v="sq"/>
    <n v="26648.76"/>
    <n v="31420413.200000018"/>
    <n v="31420413.200000018"/>
    <s v="Casablanca"/>
  </r>
  <r>
    <x v="3033"/>
    <x v="5"/>
    <x v="1"/>
    <x v="5"/>
    <x v="2"/>
    <x v="4"/>
    <x v="3029"/>
    <x v="4"/>
    <x v="3033"/>
    <x v="126"/>
    <x v="2307"/>
    <x v="145"/>
    <m/>
    <m/>
    <s v="Amazon"/>
    <s v="Amazon"/>
    <n v="99349.3"/>
    <n v="91504159.730000004"/>
    <n v="91504159.730000004"/>
    <s v="Riyadh"/>
  </r>
  <r>
    <x v="3034"/>
    <x v="4"/>
    <x v="0"/>
    <x v="4"/>
    <x v="1"/>
    <x v="4"/>
    <x v="3030"/>
    <x v="4"/>
    <x v="3034"/>
    <x v="224"/>
    <x v="2308"/>
    <x v="279"/>
    <m/>
    <m/>
    <s v="Jumia"/>
    <s v="Jum"/>
    <n v="99349.3"/>
    <n v="92327183.770000085"/>
    <n v="92327183.770000085"/>
    <s v="Riyadh"/>
  </r>
  <r>
    <x v="3035"/>
    <x v="6"/>
    <x v="4"/>
    <x v="6"/>
    <x v="2"/>
    <x v="1"/>
    <x v="3031"/>
    <x v="4"/>
    <x v="3035"/>
    <x v="9"/>
    <x v="1198"/>
    <x v="350"/>
    <m/>
    <m/>
    <s v="Amazon"/>
    <s v="Amazon"/>
    <n v="13290.4"/>
    <n v="31420413.200000018"/>
    <n v="31420413.200000018"/>
    <s v="Alexandria"/>
  </r>
  <r>
    <x v="3036"/>
    <x v="5"/>
    <x v="1"/>
    <x v="5"/>
    <x v="0"/>
    <x v="5"/>
    <x v="3032"/>
    <x v="2"/>
    <x v="3036"/>
    <x v="384"/>
    <x v="2309"/>
    <x v="315"/>
    <m/>
    <m/>
    <s v="sq"/>
    <s v="sq"/>
    <n v="27872.98"/>
    <n v="91504159.730000004"/>
    <n v="91504159.730000004"/>
    <s v="Giza"/>
  </r>
  <r>
    <x v="3037"/>
    <x v="4"/>
    <x v="0"/>
    <x v="4"/>
    <x v="0"/>
    <x v="2"/>
    <x v="3033"/>
    <x v="3"/>
    <x v="3037"/>
    <x v="17"/>
    <x v="2310"/>
    <x v="5"/>
    <m/>
    <m/>
    <s v="sq"/>
    <s v="sq"/>
    <n v="26648.76"/>
    <n v="92327183.770000085"/>
    <n v="92327183.770000085"/>
    <s v="Casablanca"/>
  </r>
  <r>
    <x v="3038"/>
    <x v="1"/>
    <x v="1"/>
    <x v="1"/>
    <x v="2"/>
    <x v="2"/>
    <x v="3034"/>
    <x v="2"/>
    <x v="3038"/>
    <x v="178"/>
    <x v="2311"/>
    <x v="245"/>
    <m/>
    <m/>
    <s v="Amazon"/>
    <s v="Amazon"/>
    <n v="26648.76"/>
    <n v="91504159.730000004"/>
    <n v="91504159.730000004"/>
    <s v="Casablanca"/>
  </r>
  <r>
    <x v="3039"/>
    <x v="2"/>
    <x v="2"/>
    <x v="2"/>
    <x v="1"/>
    <x v="4"/>
    <x v="3035"/>
    <x v="1"/>
    <x v="3039"/>
    <x v="345"/>
    <x v="10"/>
    <x v="236"/>
    <m/>
    <m/>
    <s v="Jumia"/>
    <s v="Jum"/>
    <n v="99349.3"/>
    <n v="29200970.130000021"/>
    <n v="29200970.130000021"/>
    <s v="Riyadh"/>
  </r>
  <r>
    <x v="3040"/>
    <x v="5"/>
    <x v="1"/>
    <x v="5"/>
    <x v="2"/>
    <x v="2"/>
    <x v="3036"/>
    <x v="1"/>
    <x v="3040"/>
    <x v="392"/>
    <x v="712"/>
    <x v="179"/>
    <m/>
    <m/>
    <s v="Amazon"/>
    <s v="Amazon"/>
    <n v="26648.76"/>
    <n v="91504159.730000004"/>
    <n v="91504159.730000004"/>
    <s v="Casablanca"/>
  </r>
  <r>
    <x v="3041"/>
    <x v="8"/>
    <x v="3"/>
    <x v="8"/>
    <x v="0"/>
    <x v="1"/>
    <x v="3037"/>
    <x v="2"/>
    <x v="3041"/>
    <x v="392"/>
    <x v="1006"/>
    <x v="155"/>
    <m/>
    <m/>
    <s v="sq"/>
    <s v="sq"/>
    <n v="13290.4"/>
    <n v="57542997.559999913"/>
    <n v="57542997.559999913"/>
    <s v="Alexandria"/>
  </r>
  <r>
    <x v="3042"/>
    <x v="6"/>
    <x v="4"/>
    <x v="6"/>
    <x v="2"/>
    <x v="5"/>
    <x v="3038"/>
    <x v="2"/>
    <x v="3042"/>
    <x v="256"/>
    <x v="2312"/>
    <x v="195"/>
    <m/>
    <m/>
    <s v="Amazon"/>
    <s v="Amazon"/>
    <n v="27872.98"/>
    <n v="31420413.200000018"/>
    <n v="31420413.200000018"/>
    <s v="Giza"/>
  </r>
  <r>
    <x v="3043"/>
    <x v="7"/>
    <x v="0"/>
    <x v="7"/>
    <x v="2"/>
    <x v="5"/>
    <x v="3039"/>
    <x v="4"/>
    <x v="3043"/>
    <x v="343"/>
    <x v="2313"/>
    <x v="161"/>
    <m/>
    <m/>
    <s v="Amazon"/>
    <s v="Amazon"/>
    <n v="27872.98"/>
    <n v="92327183.770000085"/>
    <n v="92327183.770000085"/>
    <s v="Giza"/>
  </r>
  <r>
    <x v="3044"/>
    <x v="0"/>
    <x v="0"/>
    <x v="0"/>
    <x v="0"/>
    <x v="0"/>
    <x v="3040"/>
    <x v="1"/>
    <x v="3044"/>
    <x v="206"/>
    <x v="719"/>
    <x v="318"/>
    <m/>
    <m/>
    <s v="sq"/>
    <s v="sq"/>
    <n v="16284.02"/>
    <n v="92327183.770000085"/>
    <n v="92327183.770000085"/>
    <s v="Cairo"/>
  </r>
  <r>
    <x v="3045"/>
    <x v="9"/>
    <x v="1"/>
    <x v="9"/>
    <x v="1"/>
    <x v="0"/>
    <x v="3041"/>
    <x v="0"/>
    <x v="3045"/>
    <x v="238"/>
    <x v="1589"/>
    <x v="133"/>
    <m/>
    <m/>
    <s v="Jumia"/>
    <s v="Jum"/>
    <n v="16284.02"/>
    <n v="91504159.730000004"/>
    <n v="91504159.730000004"/>
    <s v="Cairo"/>
  </r>
  <r>
    <x v="3046"/>
    <x v="7"/>
    <x v="0"/>
    <x v="7"/>
    <x v="2"/>
    <x v="1"/>
    <x v="3042"/>
    <x v="0"/>
    <x v="3046"/>
    <x v="48"/>
    <x v="402"/>
    <x v="72"/>
    <m/>
    <m/>
    <s v="Amazon"/>
    <s v="Amazon"/>
    <n v="13290.4"/>
    <n v="92327183.770000085"/>
    <n v="92327183.770000085"/>
    <s v="Alexandria"/>
  </r>
  <r>
    <x v="3047"/>
    <x v="7"/>
    <x v="0"/>
    <x v="7"/>
    <x v="2"/>
    <x v="1"/>
    <x v="3043"/>
    <x v="0"/>
    <x v="3047"/>
    <x v="357"/>
    <x v="106"/>
    <x v="253"/>
    <m/>
    <m/>
    <s v="Amazon"/>
    <s v="Amazon"/>
    <n v="13290.4"/>
    <n v="92327183.770000085"/>
    <n v="92327183.770000085"/>
    <s v="Alexandria"/>
  </r>
  <r>
    <x v="3048"/>
    <x v="6"/>
    <x v="4"/>
    <x v="6"/>
    <x v="2"/>
    <x v="0"/>
    <x v="3044"/>
    <x v="4"/>
    <x v="3048"/>
    <x v="389"/>
    <x v="2314"/>
    <x v="350"/>
    <m/>
    <m/>
    <s v="Amazon"/>
    <s v="Amazon"/>
    <n v="16284.02"/>
    <n v="31420413.200000018"/>
    <n v="31420413.200000018"/>
    <s v="Cairo"/>
  </r>
  <r>
    <x v="3049"/>
    <x v="9"/>
    <x v="1"/>
    <x v="9"/>
    <x v="1"/>
    <x v="0"/>
    <x v="3045"/>
    <x v="2"/>
    <x v="3049"/>
    <x v="318"/>
    <x v="2315"/>
    <x v="143"/>
    <m/>
    <m/>
    <s v="Jumia"/>
    <s v="Jum"/>
    <n v="16284.02"/>
    <n v="91504159.730000004"/>
    <n v="91504159.730000004"/>
    <s v="Cairo"/>
  </r>
  <r>
    <x v="3050"/>
    <x v="0"/>
    <x v="0"/>
    <x v="0"/>
    <x v="1"/>
    <x v="5"/>
    <x v="3046"/>
    <x v="2"/>
    <x v="3050"/>
    <x v="230"/>
    <x v="2316"/>
    <x v="85"/>
    <m/>
    <m/>
    <s v="Jumia"/>
    <s v="Jum"/>
    <n v="27872.98"/>
    <n v="92327183.770000085"/>
    <n v="92327183.770000085"/>
    <s v="Giza"/>
  </r>
  <r>
    <x v="3051"/>
    <x v="0"/>
    <x v="0"/>
    <x v="0"/>
    <x v="0"/>
    <x v="2"/>
    <x v="3047"/>
    <x v="1"/>
    <x v="3051"/>
    <x v="307"/>
    <x v="2317"/>
    <x v="37"/>
    <m/>
    <m/>
    <s v="sq"/>
    <s v="sq"/>
    <n v="26648.76"/>
    <n v="92327183.770000085"/>
    <n v="92327183.770000085"/>
    <s v="Casablanca"/>
  </r>
  <r>
    <x v="3052"/>
    <x v="2"/>
    <x v="2"/>
    <x v="2"/>
    <x v="1"/>
    <x v="2"/>
    <x v="3048"/>
    <x v="4"/>
    <x v="3052"/>
    <x v="207"/>
    <x v="244"/>
    <x v="158"/>
    <m/>
    <m/>
    <s v="Jumia"/>
    <s v="Jum"/>
    <n v="26648.76"/>
    <n v="29200970.130000021"/>
    <n v="29200970.130000021"/>
    <s v="Casablanca"/>
  </r>
  <r>
    <x v="3053"/>
    <x v="2"/>
    <x v="2"/>
    <x v="2"/>
    <x v="1"/>
    <x v="0"/>
    <x v="3049"/>
    <x v="1"/>
    <x v="3053"/>
    <x v="297"/>
    <x v="2318"/>
    <x v="38"/>
    <m/>
    <m/>
    <s v="Jumia"/>
    <s v="Jum"/>
    <n v="16284.02"/>
    <n v="29200970.130000021"/>
    <n v="29200970.130000021"/>
    <s v="Cairo"/>
  </r>
  <r>
    <x v="3054"/>
    <x v="0"/>
    <x v="0"/>
    <x v="0"/>
    <x v="0"/>
    <x v="5"/>
    <x v="3050"/>
    <x v="4"/>
    <x v="3054"/>
    <x v="369"/>
    <x v="1160"/>
    <x v="353"/>
    <m/>
    <m/>
    <s v="sq"/>
    <s v="sq"/>
    <n v="27872.98"/>
    <n v="92327183.770000085"/>
    <n v="92327183.770000085"/>
    <s v="Giza"/>
  </r>
  <r>
    <x v="3055"/>
    <x v="2"/>
    <x v="2"/>
    <x v="2"/>
    <x v="0"/>
    <x v="0"/>
    <x v="3051"/>
    <x v="2"/>
    <x v="3055"/>
    <x v="311"/>
    <x v="1040"/>
    <x v="327"/>
    <m/>
    <m/>
    <s v="sq"/>
    <s v="sq"/>
    <n v="16284.02"/>
    <n v="29200970.130000021"/>
    <n v="29200970.130000021"/>
    <s v="Cairo"/>
  </r>
  <r>
    <x v="3056"/>
    <x v="8"/>
    <x v="3"/>
    <x v="8"/>
    <x v="0"/>
    <x v="3"/>
    <x v="3052"/>
    <x v="1"/>
    <x v="3056"/>
    <x v="333"/>
    <x v="2319"/>
    <x v="7"/>
    <m/>
    <m/>
    <s v="sq"/>
    <s v="sq"/>
    <n v="3665.44"/>
    <n v="57542997.559999913"/>
    <n v="57542997.559999913"/>
    <s v="Dubai"/>
  </r>
  <r>
    <x v="3057"/>
    <x v="8"/>
    <x v="3"/>
    <x v="8"/>
    <x v="0"/>
    <x v="1"/>
    <x v="3053"/>
    <x v="1"/>
    <x v="3057"/>
    <x v="119"/>
    <x v="2320"/>
    <x v="92"/>
    <m/>
    <m/>
    <s v="sq"/>
    <s v="sq"/>
    <n v="13290.4"/>
    <n v="57542997.559999913"/>
    <n v="57542997.559999913"/>
    <s v="Alexandria"/>
  </r>
  <r>
    <x v="3058"/>
    <x v="1"/>
    <x v="1"/>
    <x v="1"/>
    <x v="2"/>
    <x v="4"/>
    <x v="3054"/>
    <x v="1"/>
    <x v="3058"/>
    <x v="293"/>
    <x v="2321"/>
    <x v="39"/>
    <m/>
    <m/>
    <s v="Amazon"/>
    <s v="Amazon"/>
    <n v="99349.3"/>
    <n v="91504159.730000004"/>
    <n v="91504159.730000004"/>
    <s v="Riyadh"/>
  </r>
  <r>
    <x v="3059"/>
    <x v="0"/>
    <x v="0"/>
    <x v="0"/>
    <x v="0"/>
    <x v="4"/>
    <x v="3055"/>
    <x v="1"/>
    <x v="3059"/>
    <x v="371"/>
    <x v="2322"/>
    <x v="292"/>
    <m/>
    <m/>
    <s v="sq"/>
    <s v="sq"/>
    <n v="99349.3"/>
    <n v="92327183.770000085"/>
    <n v="92327183.770000085"/>
    <s v="Riyadh"/>
  </r>
  <r>
    <x v="3060"/>
    <x v="6"/>
    <x v="4"/>
    <x v="6"/>
    <x v="1"/>
    <x v="2"/>
    <x v="3056"/>
    <x v="4"/>
    <x v="3060"/>
    <x v="320"/>
    <x v="2323"/>
    <x v="291"/>
    <m/>
    <m/>
    <s v="Jumia"/>
    <s v="Jum"/>
    <n v="26648.76"/>
    <n v="31420413.200000018"/>
    <n v="31420413.200000018"/>
    <s v="Casablanca"/>
  </r>
  <r>
    <x v="3061"/>
    <x v="4"/>
    <x v="0"/>
    <x v="4"/>
    <x v="0"/>
    <x v="5"/>
    <x v="3057"/>
    <x v="3"/>
    <x v="3061"/>
    <x v="246"/>
    <x v="279"/>
    <x v="42"/>
    <m/>
    <m/>
    <s v="sq"/>
    <s v="sq"/>
    <n v="27872.98"/>
    <n v="92327183.770000085"/>
    <n v="92327183.770000085"/>
    <s v="Giza"/>
  </r>
  <r>
    <x v="3062"/>
    <x v="9"/>
    <x v="1"/>
    <x v="9"/>
    <x v="2"/>
    <x v="2"/>
    <x v="3058"/>
    <x v="2"/>
    <x v="3062"/>
    <x v="375"/>
    <x v="2324"/>
    <x v="358"/>
    <m/>
    <m/>
    <s v="Amazon"/>
    <s v="Amazon"/>
    <n v="26648.76"/>
    <n v="91504159.730000004"/>
    <n v="91504159.730000004"/>
    <s v="Casablanca"/>
  </r>
  <r>
    <x v="3063"/>
    <x v="2"/>
    <x v="2"/>
    <x v="2"/>
    <x v="0"/>
    <x v="1"/>
    <x v="3059"/>
    <x v="3"/>
    <x v="3063"/>
    <x v="360"/>
    <x v="252"/>
    <x v="262"/>
    <m/>
    <m/>
    <s v="sq"/>
    <s v="sq"/>
    <n v="13290.4"/>
    <n v="29200970.130000021"/>
    <n v="29200970.130000021"/>
    <s v="Alexandria"/>
  </r>
  <r>
    <x v="3064"/>
    <x v="1"/>
    <x v="1"/>
    <x v="1"/>
    <x v="2"/>
    <x v="0"/>
    <x v="3060"/>
    <x v="3"/>
    <x v="3064"/>
    <x v="218"/>
    <x v="2325"/>
    <x v="193"/>
    <m/>
    <m/>
    <s v="Amazon"/>
    <s v="Amazon"/>
    <n v="16284.02"/>
    <n v="91504159.730000004"/>
    <n v="91504159.730000004"/>
    <s v="Cairo"/>
  </r>
  <r>
    <x v="3065"/>
    <x v="4"/>
    <x v="0"/>
    <x v="4"/>
    <x v="0"/>
    <x v="5"/>
    <x v="3061"/>
    <x v="1"/>
    <x v="3065"/>
    <x v="349"/>
    <x v="1079"/>
    <x v="68"/>
    <m/>
    <m/>
    <s v="sq"/>
    <s v="sq"/>
    <n v="27872.98"/>
    <n v="92327183.770000085"/>
    <n v="92327183.770000085"/>
    <s v="Giza"/>
  </r>
  <r>
    <x v="3066"/>
    <x v="6"/>
    <x v="4"/>
    <x v="6"/>
    <x v="1"/>
    <x v="1"/>
    <x v="3062"/>
    <x v="4"/>
    <x v="3066"/>
    <x v="377"/>
    <x v="2326"/>
    <x v="274"/>
    <m/>
    <m/>
    <s v="Jumia"/>
    <s v="Jum"/>
    <n v="13290.4"/>
    <n v="31420413.200000018"/>
    <n v="31420413.200000018"/>
    <s v="Alexandria"/>
  </r>
  <r>
    <x v="3067"/>
    <x v="8"/>
    <x v="3"/>
    <x v="8"/>
    <x v="2"/>
    <x v="4"/>
    <x v="3063"/>
    <x v="1"/>
    <x v="3067"/>
    <x v="241"/>
    <x v="2327"/>
    <x v="94"/>
    <m/>
    <m/>
    <s v="Amazon"/>
    <s v="Amazon"/>
    <n v="99349.3"/>
    <n v="57542997.559999913"/>
    <n v="57542997.559999913"/>
    <s v="Riyadh"/>
  </r>
  <r>
    <x v="3068"/>
    <x v="5"/>
    <x v="1"/>
    <x v="5"/>
    <x v="1"/>
    <x v="1"/>
    <x v="3064"/>
    <x v="0"/>
    <x v="3068"/>
    <x v="117"/>
    <x v="1858"/>
    <x v="118"/>
    <m/>
    <m/>
    <s v="Jumia"/>
    <s v="Jum"/>
    <n v="13290.4"/>
    <n v="91504159.730000004"/>
    <n v="91504159.730000004"/>
    <s v="Alexandria"/>
  </r>
  <r>
    <x v="3069"/>
    <x v="8"/>
    <x v="3"/>
    <x v="8"/>
    <x v="0"/>
    <x v="4"/>
    <x v="3065"/>
    <x v="0"/>
    <x v="3069"/>
    <x v="184"/>
    <x v="2328"/>
    <x v="185"/>
    <m/>
    <m/>
    <s v="sq"/>
    <s v="sq"/>
    <n v="99349.3"/>
    <n v="57542997.559999913"/>
    <n v="57542997.559999913"/>
    <s v="Riyadh"/>
  </r>
  <r>
    <x v="3070"/>
    <x v="4"/>
    <x v="0"/>
    <x v="4"/>
    <x v="0"/>
    <x v="4"/>
    <x v="3066"/>
    <x v="4"/>
    <x v="3070"/>
    <x v="181"/>
    <x v="523"/>
    <x v="338"/>
    <m/>
    <m/>
    <s v="sq"/>
    <s v="sq"/>
    <n v="99349.3"/>
    <n v="92327183.770000085"/>
    <n v="92327183.770000085"/>
    <s v="Riyadh"/>
  </r>
  <r>
    <x v="3071"/>
    <x v="3"/>
    <x v="3"/>
    <x v="3"/>
    <x v="0"/>
    <x v="2"/>
    <x v="3067"/>
    <x v="4"/>
    <x v="3071"/>
    <x v="384"/>
    <x v="2329"/>
    <x v="64"/>
    <m/>
    <m/>
    <s v="sq"/>
    <s v="sq"/>
    <n v="26648.76"/>
    <n v="57542997.559999913"/>
    <n v="57542997.559999913"/>
    <s v="Casablanca"/>
  </r>
  <r>
    <x v="3072"/>
    <x v="4"/>
    <x v="0"/>
    <x v="4"/>
    <x v="0"/>
    <x v="5"/>
    <x v="3068"/>
    <x v="3"/>
    <x v="3072"/>
    <x v="400"/>
    <x v="769"/>
    <x v="246"/>
    <m/>
    <m/>
    <s v="sq"/>
    <s v="sq"/>
    <n v="27872.98"/>
    <n v="92327183.770000085"/>
    <n v="92327183.770000085"/>
    <s v="Giza"/>
  </r>
  <r>
    <x v="3073"/>
    <x v="0"/>
    <x v="0"/>
    <x v="0"/>
    <x v="2"/>
    <x v="0"/>
    <x v="3069"/>
    <x v="3"/>
    <x v="3073"/>
    <x v="280"/>
    <x v="2330"/>
    <x v="287"/>
    <m/>
    <m/>
    <s v="Amazon"/>
    <s v="Amazon"/>
    <n v="16284.02"/>
    <n v="92327183.770000085"/>
    <n v="92327183.770000085"/>
    <s v="Cairo"/>
  </r>
  <r>
    <x v="3074"/>
    <x v="4"/>
    <x v="0"/>
    <x v="4"/>
    <x v="1"/>
    <x v="1"/>
    <x v="3070"/>
    <x v="2"/>
    <x v="3074"/>
    <x v="275"/>
    <x v="2331"/>
    <x v="181"/>
    <m/>
    <m/>
    <s v="Jumia"/>
    <s v="Jum"/>
    <n v="13290.4"/>
    <n v="92327183.770000085"/>
    <n v="92327183.770000085"/>
    <s v="Alexandria"/>
  </r>
  <r>
    <x v="3075"/>
    <x v="5"/>
    <x v="1"/>
    <x v="5"/>
    <x v="0"/>
    <x v="2"/>
    <x v="3071"/>
    <x v="3"/>
    <x v="3075"/>
    <x v="370"/>
    <x v="2332"/>
    <x v="292"/>
    <m/>
    <m/>
    <s v="sq"/>
    <s v="sq"/>
    <n v="26648.76"/>
    <n v="91504159.730000004"/>
    <n v="91504159.730000004"/>
    <s v="Casablanca"/>
  </r>
  <r>
    <x v="3076"/>
    <x v="2"/>
    <x v="2"/>
    <x v="2"/>
    <x v="1"/>
    <x v="2"/>
    <x v="3072"/>
    <x v="0"/>
    <x v="3076"/>
    <x v="3"/>
    <x v="898"/>
    <x v="280"/>
    <m/>
    <m/>
    <s v="Jumia"/>
    <s v="Jum"/>
    <n v="26648.76"/>
    <n v="29200970.130000021"/>
    <n v="29200970.130000021"/>
    <s v="Casablanca"/>
  </r>
  <r>
    <x v="3077"/>
    <x v="5"/>
    <x v="1"/>
    <x v="5"/>
    <x v="0"/>
    <x v="2"/>
    <x v="3073"/>
    <x v="3"/>
    <x v="3077"/>
    <x v="372"/>
    <x v="2333"/>
    <x v="132"/>
    <m/>
    <m/>
    <s v="sq"/>
    <s v="sq"/>
    <n v="26648.76"/>
    <n v="91504159.730000004"/>
    <n v="91504159.730000004"/>
    <s v="Casablanca"/>
  </r>
  <r>
    <x v="3078"/>
    <x v="0"/>
    <x v="0"/>
    <x v="0"/>
    <x v="1"/>
    <x v="0"/>
    <x v="3074"/>
    <x v="1"/>
    <x v="3078"/>
    <x v="64"/>
    <x v="1876"/>
    <x v="50"/>
    <m/>
    <m/>
    <s v="Jumia"/>
    <s v="Jum"/>
    <n v="16284.02"/>
    <n v="92327183.770000085"/>
    <n v="92327183.770000085"/>
    <s v="Cairo"/>
  </r>
  <r>
    <x v="3079"/>
    <x v="8"/>
    <x v="3"/>
    <x v="8"/>
    <x v="0"/>
    <x v="5"/>
    <x v="3075"/>
    <x v="1"/>
    <x v="3079"/>
    <x v="394"/>
    <x v="1484"/>
    <x v="287"/>
    <m/>
    <m/>
    <s v="sq"/>
    <s v="sq"/>
    <n v="27872.98"/>
    <n v="57542997.559999913"/>
    <n v="57542997.559999913"/>
    <s v="Giza"/>
  </r>
  <r>
    <x v="3080"/>
    <x v="3"/>
    <x v="3"/>
    <x v="3"/>
    <x v="0"/>
    <x v="0"/>
    <x v="3076"/>
    <x v="3"/>
    <x v="3080"/>
    <x v="58"/>
    <x v="330"/>
    <x v="165"/>
    <m/>
    <m/>
    <s v="sq"/>
    <s v="sq"/>
    <n v="16284.02"/>
    <n v="57542997.559999913"/>
    <n v="57542997.559999913"/>
    <s v="Cairo"/>
  </r>
  <r>
    <x v="3081"/>
    <x v="0"/>
    <x v="0"/>
    <x v="0"/>
    <x v="2"/>
    <x v="1"/>
    <x v="3077"/>
    <x v="1"/>
    <x v="3081"/>
    <x v="307"/>
    <x v="2334"/>
    <x v="324"/>
    <m/>
    <m/>
    <s v="Amazon"/>
    <s v="Amazon"/>
    <n v="13290.4"/>
    <n v="92327183.770000085"/>
    <n v="92327183.770000085"/>
    <s v="Alexandria"/>
  </r>
  <r>
    <x v="3082"/>
    <x v="1"/>
    <x v="1"/>
    <x v="1"/>
    <x v="2"/>
    <x v="2"/>
    <x v="3078"/>
    <x v="1"/>
    <x v="3082"/>
    <x v="312"/>
    <x v="1164"/>
    <x v="202"/>
    <m/>
    <m/>
    <s v="Amazon"/>
    <s v="Amazon"/>
    <n v="26648.76"/>
    <n v="91504159.730000004"/>
    <n v="91504159.730000004"/>
    <s v="Casablanca"/>
  </r>
  <r>
    <x v="3083"/>
    <x v="3"/>
    <x v="3"/>
    <x v="3"/>
    <x v="2"/>
    <x v="4"/>
    <x v="3079"/>
    <x v="4"/>
    <x v="3083"/>
    <x v="131"/>
    <x v="440"/>
    <x v="217"/>
    <m/>
    <m/>
    <s v="Amazon"/>
    <s v="Amazon"/>
    <n v="99349.3"/>
    <n v="57542997.559999913"/>
    <n v="57542997.559999913"/>
    <s v="Riyadh"/>
  </r>
  <r>
    <x v="3084"/>
    <x v="9"/>
    <x v="1"/>
    <x v="9"/>
    <x v="1"/>
    <x v="2"/>
    <x v="3080"/>
    <x v="3"/>
    <x v="3084"/>
    <x v="251"/>
    <x v="711"/>
    <x v="45"/>
    <m/>
    <m/>
    <s v="Jumia"/>
    <s v="Jum"/>
    <n v="26648.76"/>
    <n v="91504159.730000004"/>
    <n v="91504159.730000004"/>
    <s v="Casablanca"/>
  </r>
  <r>
    <x v="3085"/>
    <x v="9"/>
    <x v="1"/>
    <x v="9"/>
    <x v="2"/>
    <x v="4"/>
    <x v="3081"/>
    <x v="3"/>
    <x v="3085"/>
    <x v="163"/>
    <x v="2335"/>
    <x v="274"/>
    <m/>
    <m/>
    <s v="Amazon"/>
    <s v="Amazon"/>
    <n v="99349.3"/>
    <n v="91504159.730000004"/>
    <n v="91504159.730000004"/>
    <s v="Riyadh"/>
  </r>
  <r>
    <x v="3086"/>
    <x v="0"/>
    <x v="0"/>
    <x v="0"/>
    <x v="2"/>
    <x v="4"/>
    <x v="3082"/>
    <x v="3"/>
    <x v="3086"/>
    <x v="106"/>
    <x v="2336"/>
    <x v="63"/>
    <m/>
    <m/>
    <s v="Amazon"/>
    <s v="Amazon"/>
    <n v="99349.3"/>
    <n v="92327183.770000085"/>
    <n v="92327183.770000085"/>
    <s v="Riyadh"/>
  </r>
  <r>
    <x v="3087"/>
    <x v="3"/>
    <x v="3"/>
    <x v="3"/>
    <x v="1"/>
    <x v="5"/>
    <x v="3083"/>
    <x v="0"/>
    <x v="3087"/>
    <x v="314"/>
    <x v="2337"/>
    <x v="188"/>
    <m/>
    <m/>
    <s v="Jumia"/>
    <s v="Jum"/>
    <n v="27872.98"/>
    <n v="57542997.559999913"/>
    <n v="57542997.559999913"/>
    <s v="Giza"/>
  </r>
  <r>
    <x v="3088"/>
    <x v="4"/>
    <x v="0"/>
    <x v="4"/>
    <x v="0"/>
    <x v="0"/>
    <x v="3084"/>
    <x v="1"/>
    <x v="3088"/>
    <x v="185"/>
    <x v="1252"/>
    <x v="292"/>
    <m/>
    <m/>
    <s v="sq"/>
    <s v="sq"/>
    <n v="16284.02"/>
    <n v="92327183.770000085"/>
    <n v="92327183.770000085"/>
    <s v="Cairo"/>
  </r>
  <r>
    <x v="3089"/>
    <x v="3"/>
    <x v="3"/>
    <x v="3"/>
    <x v="2"/>
    <x v="5"/>
    <x v="3085"/>
    <x v="1"/>
    <x v="3089"/>
    <x v="374"/>
    <x v="2338"/>
    <x v="360"/>
    <m/>
    <m/>
    <s v="Amazon"/>
    <s v="Amazon"/>
    <n v="27872.98"/>
    <n v="57542997.559999913"/>
    <n v="57542997.559999913"/>
    <s v="Giza"/>
  </r>
  <r>
    <x v="3090"/>
    <x v="3"/>
    <x v="3"/>
    <x v="3"/>
    <x v="1"/>
    <x v="5"/>
    <x v="3086"/>
    <x v="1"/>
    <x v="3090"/>
    <x v="155"/>
    <x v="2339"/>
    <x v="266"/>
    <m/>
    <m/>
    <s v="Jumia"/>
    <s v="Jum"/>
    <n v="27872.98"/>
    <n v="57542997.559999913"/>
    <n v="57542997.559999913"/>
    <s v="Giza"/>
  </r>
  <r>
    <x v="3091"/>
    <x v="5"/>
    <x v="1"/>
    <x v="5"/>
    <x v="0"/>
    <x v="5"/>
    <x v="3087"/>
    <x v="0"/>
    <x v="3091"/>
    <x v="97"/>
    <x v="2340"/>
    <x v="275"/>
    <m/>
    <m/>
    <s v="sq"/>
    <s v="sq"/>
    <n v="27872.98"/>
    <n v="91504159.730000004"/>
    <n v="91504159.730000004"/>
    <s v="Giza"/>
  </r>
  <r>
    <x v="3092"/>
    <x v="0"/>
    <x v="0"/>
    <x v="0"/>
    <x v="2"/>
    <x v="2"/>
    <x v="3088"/>
    <x v="0"/>
    <x v="3092"/>
    <x v="240"/>
    <x v="1323"/>
    <x v="7"/>
    <m/>
    <m/>
    <s v="Amazon"/>
    <s v="Amazon"/>
    <n v="26648.76"/>
    <n v="92327183.770000085"/>
    <n v="92327183.770000085"/>
    <s v="Casablanca"/>
  </r>
  <r>
    <x v="3093"/>
    <x v="5"/>
    <x v="1"/>
    <x v="5"/>
    <x v="1"/>
    <x v="3"/>
    <x v="3089"/>
    <x v="3"/>
    <x v="3093"/>
    <x v="345"/>
    <x v="1915"/>
    <x v="90"/>
    <m/>
    <m/>
    <s v="Jumia"/>
    <s v="Jum"/>
    <n v="3665.44"/>
    <n v="91504159.730000004"/>
    <n v="91504159.730000004"/>
    <s v="Dubai"/>
  </r>
  <r>
    <x v="3094"/>
    <x v="6"/>
    <x v="4"/>
    <x v="6"/>
    <x v="0"/>
    <x v="3"/>
    <x v="3090"/>
    <x v="4"/>
    <x v="3094"/>
    <x v="307"/>
    <x v="939"/>
    <x v="331"/>
    <m/>
    <m/>
    <s v="sq"/>
    <s v="sq"/>
    <n v="3665.44"/>
    <n v="31420413.200000018"/>
    <n v="31420413.200000018"/>
    <s v="Dubai"/>
  </r>
  <r>
    <x v="3095"/>
    <x v="9"/>
    <x v="1"/>
    <x v="9"/>
    <x v="0"/>
    <x v="2"/>
    <x v="3091"/>
    <x v="0"/>
    <x v="3095"/>
    <x v="275"/>
    <x v="2341"/>
    <x v="67"/>
    <m/>
    <m/>
    <s v="sq"/>
    <s v="sq"/>
    <n v="26648.76"/>
    <n v="91504159.730000004"/>
    <n v="91504159.730000004"/>
    <s v="Casablanca"/>
  </r>
  <r>
    <x v="3096"/>
    <x v="5"/>
    <x v="1"/>
    <x v="5"/>
    <x v="1"/>
    <x v="4"/>
    <x v="3092"/>
    <x v="4"/>
    <x v="3096"/>
    <x v="303"/>
    <x v="2342"/>
    <x v="236"/>
    <m/>
    <m/>
    <s v="Jumia"/>
    <s v="Jum"/>
    <n v="99349.3"/>
    <n v="91504159.730000004"/>
    <n v="91504159.730000004"/>
    <s v="Riyadh"/>
  </r>
  <r>
    <x v="3097"/>
    <x v="6"/>
    <x v="4"/>
    <x v="6"/>
    <x v="1"/>
    <x v="1"/>
    <x v="3093"/>
    <x v="0"/>
    <x v="3097"/>
    <x v="219"/>
    <x v="2343"/>
    <x v="130"/>
    <m/>
    <m/>
    <s v="Jumia"/>
    <s v="Jum"/>
    <n v="13290.4"/>
    <n v="31420413.200000018"/>
    <n v="31420413.200000018"/>
    <s v="Alexandria"/>
  </r>
  <r>
    <x v="3098"/>
    <x v="5"/>
    <x v="1"/>
    <x v="5"/>
    <x v="2"/>
    <x v="3"/>
    <x v="3094"/>
    <x v="0"/>
    <x v="3098"/>
    <x v="371"/>
    <x v="2344"/>
    <x v="216"/>
    <m/>
    <m/>
    <s v="Amazon"/>
    <s v="Amazon"/>
    <n v="3665.44"/>
    <n v="91504159.730000004"/>
    <n v="91504159.730000004"/>
    <s v="Dubai"/>
  </r>
  <r>
    <x v="3099"/>
    <x v="0"/>
    <x v="0"/>
    <x v="0"/>
    <x v="2"/>
    <x v="1"/>
    <x v="3095"/>
    <x v="4"/>
    <x v="3099"/>
    <x v="106"/>
    <x v="225"/>
    <x v="87"/>
    <m/>
    <m/>
    <s v="Amazon"/>
    <s v="Amazon"/>
    <n v="13290.4"/>
    <n v="92327183.770000085"/>
    <n v="92327183.770000085"/>
    <s v="Alexandria"/>
  </r>
  <r>
    <x v="3100"/>
    <x v="4"/>
    <x v="0"/>
    <x v="4"/>
    <x v="2"/>
    <x v="4"/>
    <x v="3096"/>
    <x v="4"/>
    <x v="3100"/>
    <x v="399"/>
    <x v="1746"/>
    <x v="169"/>
    <m/>
    <m/>
    <s v="Amazon"/>
    <s v="Amazon"/>
    <n v="99349.3"/>
    <n v="92327183.770000085"/>
    <n v="92327183.770000085"/>
    <s v="Riyadh"/>
  </r>
  <r>
    <x v="3101"/>
    <x v="9"/>
    <x v="1"/>
    <x v="9"/>
    <x v="1"/>
    <x v="0"/>
    <x v="3097"/>
    <x v="4"/>
    <x v="3101"/>
    <x v="249"/>
    <x v="2345"/>
    <x v="295"/>
    <m/>
    <m/>
    <s v="Jumia"/>
    <s v="Jum"/>
    <n v="16284.02"/>
    <n v="91504159.730000004"/>
    <n v="91504159.730000004"/>
    <s v="Cairo"/>
  </r>
  <r>
    <x v="3102"/>
    <x v="0"/>
    <x v="0"/>
    <x v="0"/>
    <x v="0"/>
    <x v="3"/>
    <x v="3098"/>
    <x v="1"/>
    <x v="3102"/>
    <x v="305"/>
    <x v="2346"/>
    <x v="360"/>
    <m/>
    <m/>
    <s v="sq"/>
    <s v="sq"/>
    <n v="3665.44"/>
    <n v="92327183.770000085"/>
    <n v="92327183.770000085"/>
    <s v="Dubai"/>
  </r>
  <r>
    <x v="3103"/>
    <x v="7"/>
    <x v="0"/>
    <x v="7"/>
    <x v="0"/>
    <x v="1"/>
    <x v="3099"/>
    <x v="4"/>
    <x v="3103"/>
    <x v="67"/>
    <x v="1879"/>
    <x v="145"/>
    <m/>
    <m/>
    <s v="sq"/>
    <s v="sq"/>
    <n v="13290.4"/>
    <n v="92327183.770000085"/>
    <n v="92327183.770000085"/>
    <s v="Alexandria"/>
  </r>
  <r>
    <x v="3104"/>
    <x v="3"/>
    <x v="3"/>
    <x v="3"/>
    <x v="0"/>
    <x v="0"/>
    <x v="3100"/>
    <x v="2"/>
    <x v="3104"/>
    <x v="337"/>
    <x v="2347"/>
    <x v="266"/>
    <m/>
    <m/>
    <s v="sq"/>
    <s v="sq"/>
    <n v="16284.02"/>
    <n v="57542997.559999913"/>
    <n v="57542997.559999913"/>
    <s v="Cairo"/>
  </r>
  <r>
    <x v="3105"/>
    <x v="6"/>
    <x v="4"/>
    <x v="6"/>
    <x v="2"/>
    <x v="2"/>
    <x v="3101"/>
    <x v="3"/>
    <x v="3105"/>
    <x v="101"/>
    <x v="77"/>
    <x v="209"/>
    <m/>
    <m/>
    <s v="Amazon"/>
    <s v="Amazon"/>
    <n v="26648.76"/>
    <n v="31420413.200000018"/>
    <n v="31420413.200000018"/>
    <s v="Casablanca"/>
  </r>
  <r>
    <x v="3106"/>
    <x v="2"/>
    <x v="2"/>
    <x v="2"/>
    <x v="0"/>
    <x v="5"/>
    <x v="3102"/>
    <x v="2"/>
    <x v="3106"/>
    <x v="201"/>
    <x v="2348"/>
    <x v="172"/>
    <m/>
    <m/>
    <s v="sq"/>
    <s v="sq"/>
    <n v="27872.98"/>
    <n v="29200970.130000021"/>
    <n v="29200970.130000021"/>
    <s v="Giza"/>
  </r>
  <r>
    <x v="3107"/>
    <x v="2"/>
    <x v="2"/>
    <x v="2"/>
    <x v="2"/>
    <x v="4"/>
    <x v="3103"/>
    <x v="4"/>
    <x v="3107"/>
    <x v="387"/>
    <x v="2349"/>
    <x v="221"/>
    <m/>
    <m/>
    <s v="Amazon"/>
    <s v="Amazon"/>
    <n v="99349.3"/>
    <n v="29200970.130000021"/>
    <n v="29200970.130000021"/>
    <s v="Riyadh"/>
  </r>
  <r>
    <x v="3108"/>
    <x v="4"/>
    <x v="0"/>
    <x v="4"/>
    <x v="0"/>
    <x v="3"/>
    <x v="3104"/>
    <x v="4"/>
    <x v="3108"/>
    <x v="344"/>
    <x v="576"/>
    <x v="199"/>
    <m/>
    <m/>
    <s v="sq"/>
    <s v="sq"/>
    <n v="3665.44"/>
    <n v="92327183.770000085"/>
    <n v="92327183.770000085"/>
    <s v="Dubai"/>
  </r>
  <r>
    <x v="3109"/>
    <x v="4"/>
    <x v="0"/>
    <x v="4"/>
    <x v="2"/>
    <x v="2"/>
    <x v="3105"/>
    <x v="2"/>
    <x v="3109"/>
    <x v="240"/>
    <x v="2350"/>
    <x v="147"/>
    <m/>
    <m/>
    <s v="Amazon"/>
    <s v="Amazon"/>
    <n v="26648.76"/>
    <n v="92327183.770000085"/>
    <n v="92327183.770000085"/>
    <s v="Casablanca"/>
  </r>
  <r>
    <x v="3110"/>
    <x v="2"/>
    <x v="2"/>
    <x v="2"/>
    <x v="0"/>
    <x v="5"/>
    <x v="3106"/>
    <x v="2"/>
    <x v="3110"/>
    <x v="83"/>
    <x v="797"/>
    <x v="10"/>
    <m/>
    <m/>
    <s v="sq"/>
    <s v="sq"/>
    <n v="27872.98"/>
    <n v="29200970.130000021"/>
    <n v="29200970.130000021"/>
    <s v="Giza"/>
  </r>
  <r>
    <x v="3111"/>
    <x v="1"/>
    <x v="1"/>
    <x v="1"/>
    <x v="1"/>
    <x v="0"/>
    <x v="3107"/>
    <x v="0"/>
    <x v="3111"/>
    <x v="246"/>
    <x v="308"/>
    <x v="17"/>
    <m/>
    <m/>
    <s v="Jumia"/>
    <s v="Jum"/>
    <n v="16284.02"/>
    <n v="91504159.730000004"/>
    <n v="91504159.730000004"/>
    <s v="Cairo"/>
  </r>
  <r>
    <x v="3112"/>
    <x v="5"/>
    <x v="1"/>
    <x v="5"/>
    <x v="0"/>
    <x v="0"/>
    <x v="3108"/>
    <x v="4"/>
    <x v="3112"/>
    <x v="321"/>
    <x v="2351"/>
    <x v="267"/>
    <m/>
    <m/>
    <s v="sq"/>
    <s v="sq"/>
    <n v="16284.02"/>
    <n v="91504159.730000004"/>
    <n v="91504159.730000004"/>
    <s v="Cairo"/>
  </r>
  <r>
    <x v="3113"/>
    <x v="7"/>
    <x v="0"/>
    <x v="7"/>
    <x v="1"/>
    <x v="1"/>
    <x v="3109"/>
    <x v="2"/>
    <x v="3113"/>
    <x v="264"/>
    <x v="1748"/>
    <x v="188"/>
    <m/>
    <m/>
    <s v="Jumia"/>
    <s v="Jum"/>
    <n v="13290.4"/>
    <n v="92327183.770000085"/>
    <n v="92327183.770000085"/>
    <s v="Alexandria"/>
  </r>
  <r>
    <x v="3114"/>
    <x v="1"/>
    <x v="1"/>
    <x v="1"/>
    <x v="0"/>
    <x v="2"/>
    <x v="3110"/>
    <x v="4"/>
    <x v="3114"/>
    <x v="106"/>
    <x v="2352"/>
    <x v="115"/>
    <m/>
    <m/>
    <s v="sq"/>
    <s v="sq"/>
    <n v="26648.76"/>
    <n v="91504159.730000004"/>
    <n v="91504159.730000004"/>
    <s v="Casablanca"/>
  </r>
  <r>
    <x v="3115"/>
    <x v="4"/>
    <x v="0"/>
    <x v="4"/>
    <x v="2"/>
    <x v="5"/>
    <x v="3111"/>
    <x v="2"/>
    <x v="3115"/>
    <x v="197"/>
    <x v="2353"/>
    <x v="338"/>
    <m/>
    <m/>
    <s v="Amazon"/>
    <s v="Amazon"/>
    <n v="27872.98"/>
    <n v="92327183.770000085"/>
    <n v="92327183.770000085"/>
    <s v="Giza"/>
  </r>
  <r>
    <x v="3116"/>
    <x v="5"/>
    <x v="1"/>
    <x v="5"/>
    <x v="1"/>
    <x v="2"/>
    <x v="3112"/>
    <x v="3"/>
    <x v="3116"/>
    <x v="171"/>
    <x v="2354"/>
    <x v="294"/>
    <m/>
    <m/>
    <s v="Jumia"/>
    <s v="Jum"/>
    <n v="26648.76"/>
    <n v="91504159.730000004"/>
    <n v="91504159.730000004"/>
    <s v="Casablanca"/>
  </r>
  <r>
    <x v="3117"/>
    <x v="5"/>
    <x v="1"/>
    <x v="5"/>
    <x v="2"/>
    <x v="2"/>
    <x v="3113"/>
    <x v="3"/>
    <x v="3117"/>
    <x v="255"/>
    <x v="2355"/>
    <x v="72"/>
    <m/>
    <m/>
    <s v="Amazon"/>
    <s v="Amazon"/>
    <n v="26648.76"/>
    <n v="91504159.730000004"/>
    <n v="91504159.730000004"/>
    <s v="Casablanca"/>
  </r>
  <r>
    <x v="3118"/>
    <x v="5"/>
    <x v="1"/>
    <x v="5"/>
    <x v="2"/>
    <x v="1"/>
    <x v="3114"/>
    <x v="3"/>
    <x v="3118"/>
    <x v="155"/>
    <x v="2356"/>
    <x v="76"/>
    <m/>
    <m/>
    <s v="Amazon"/>
    <s v="Amazon"/>
    <n v="13290.4"/>
    <n v="91504159.730000004"/>
    <n v="91504159.730000004"/>
    <s v="Alexandria"/>
  </r>
  <r>
    <x v="3119"/>
    <x v="5"/>
    <x v="1"/>
    <x v="5"/>
    <x v="0"/>
    <x v="5"/>
    <x v="3115"/>
    <x v="1"/>
    <x v="3119"/>
    <x v="304"/>
    <x v="2357"/>
    <x v="165"/>
    <m/>
    <m/>
    <s v="sq"/>
    <s v="sq"/>
    <n v="27872.98"/>
    <n v="91504159.730000004"/>
    <n v="91504159.730000004"/>
    <s v="Giza"/>
  </r>
  <r>
    <x v="3120"/>
    <x v="2"/>
    <x v="2"/>
    <x v="2"/>
    <x v="1"/>
    <x v="1"/>
    <x v="3116"/>
    <x v="1"/>
    <x v="3120"/>
    <x v="312"/>
    <x v="1775"/>
    <x v="207"/>
    <m/>
    <m/>
    <s v="Jumia"/>
    <s v="Jum"/>
    <n v="13290.4"/>
    <n v="29200970.130000021"/>
    <n v="29200970.130000021"/>
    <s v="Alexandria"/>
  </r>
  <r>
    <x v="3121"/>
    <x v="0"/>
    <x v="0"/>
    <x v="0"/>
    <x v="2"/>
    <x v="2"/>
    <x v="3117"/>
    <x v="0"/>
    <x v="3121"/>
    <x v="116"/>
    <x v="2358"/>
    <x v="154"/>
    <m/>
    <m/>
    <s v="Amazon"/>
    <s v="Amazon"/>
    <n v="26648.76"/>
    <n v="92327183.770000085"/>
    <n v="92327183.770000085"/>
    <s v="Casablanca"/>
  </r>
  <r>
    <x v="3122"/>
    <x v="0"/>
    <x v="0"/>
    <x v="0"/>
    <x v="0"/>
    <x v="5"/>
    <x v="3118"/>
    <x v="3"/>
    <x v="3122"/>
    <x v="190"/>
    <x v="2359"/>
    <x v="282"/>
    <m/>
    <m/>
    <s v="sq"/>
    <s v="sq"/>
    <n v="27872.98"/>
    <n v="92327183.770000085"/>
    <n v="92327183.770000085"/>
    <s v="Giza"/>
  </r>
  <r>
    <x v="3123"/>
    <x v="5"/>
    <x v="1"/>
    <x v="5"/>
    <x v="2"/>
    <x v="0"/>
    <x v="3119"/>
    <x v="4"/>
    <x v="3123"/>
    <x v="115"/>
    <x v="1365"/>
    <x v="65"/>
    <m/>
    <m/>
    <s v="Amazon"/>
    <s v="Amazon"/>
    <n v="16284.02"/>
    <n v="91504159.730000004"/>
    <n v="91504159.730000004"/>
    <s v="Cairo"/>
  </r>
  <r>
    <x v="3124"/>
    <x v="6"/>
    <x v="4"/>
    <x v="6"/>
    <x v="1"/>
    <x v="3"/>
    <x v="3120"/>
    <x v="2"/>
    <x v="3124"/>
    <x v="13"/>
    <x v="2360"/>
    <x v="78"/>
    <m/>
    <m/>
    <s v="Jumia"/>
    <s v="Jum"/>
    <n v="3665.44"/>
    <n v="31420413.200000018"/>
    <n v="31420413.200000018"/>
    <s v="Dubai"/>
  </r>
  <r>
    <x v="3125"/>
    <x v="7"/>
    <x v="0"/>
    <x v="7"/>
    <x v="1"/>
    <x v="0"/>
    <x v="3121"/>
    <x v="3"/>
    <x v="3125"/>
    <x v="293"/>
    <x v="473"/>
    <x v="208"/>
    <m/>
    <m/>
    <s v="Jumia"/>
    <s v="Jum"/>
    <n v="16284.02"/>
    <n v="92327183.770000085"/>
    <n v="92327183.770000085"/>
    <s v="Cairo"/>
  </r>
  <r>
    <x v="3126"/>
    <x v="4"/>
    <x v="0"/>
    <x v="4"/>
    <x v="1"/>
    <x v="2"/>
    <x v="3122"/>
    <x v="2"/>
    <x v="3126"/>
    <x v="387"/>
    <x v="2361"/>
    <x v="83"/>
    <m/>
    <m/>
    <s v="Jumia"/>
    <s v="Jum"/>
    <n v="26648.76"/>
    <n v="92327183.770000085"/>
    <n v="92327183.770000085"/>
    <s v="Casablanca"/>
  </r>
  <r>
    <x v="3127"/>
    <x v="3"/>
    <x v="3"/>
    <x v="3"/>
    <x v="1"/>
    <x v="0"/>
    <x v="3123"/>
    <x v="3"/>
    <x v="3127"/>
    <x v="239"/>
    <x v="2362"/>
    <x v="281"/>
    <m/>
    <m/>
    <s v="Jumia"/>
    <s v="Jum"/>
    <n v="16284.02"/>
    <n v="57542997.559999913"/>
    <n v="57542997.559999913"/>
    <s v="Cairo"/>
  </r>
  <r>
    <x v="3128"/>
    <x v="8"/>
    <x v="3"/>
    <x v="8"/>
    <x v="1"/>
    <x v="0"/>
    <x v="3124"/>
    <x v="0"/>
    <x v="3128"/>
    <x v="67"/>
    <x v="1998"/>
    <x v="247"/>
    <m/>
    <m/>
    <s v="Jumia"/>
    <s v="Jum"/>
    <n v="16284.02"/>
    <n v="57542997.559999913"/>
    <n v="57542997.559999913"/>
    <s v="Cairo"/>
  </r>
  <r>
    <x v="3129"/>
    <x v="1"/>
    <x v="1"/>
    <x v="1"/>
    <x v="2"/>
    <x v="3"/>
    <x v="3125"/>
    <x v="2"/>
    <x v="3129"/>
    <x v="218"/>
    <x v="1565"/>
    <x v="134"/>
    <m/>
    <m/>
    <s v="Amazon"/>
    <s v="Amazon"/>
    <n v="3665.44"/>
    <n v="91504159.730000004"/>
    <n v="91504159.730000004"/>
    <s v="Dubai"/>
  </r>
  <r>
    <x v="3130"/>
    <x v="8"/>
    <x v="3"/>
    <x v="8"/>
    <x v="2"/>
    <x v="0"/>
    <x v="3126"/>
    <x v="0"/>
    <x v="3130"/>
    <x v="148"/>
    <x v="1401"/>
    <x v="37"/>
    <m/>
    <m/>
    <s v="Amazon"/>
    <s v="Amazon"/>
    <n v="16284.02"/>
    <n v="57542997.559999913"/>
    <n v="57542997.559999913"/>
    <s v="Cairo"/>
  </r>
  <r>
    <x v="3131"/>
    <x v="1"/>
    <x v="1"/>
    <x v="1"/>
    <x v="2"/>
    <x v="5"/>
    <x v="3127"/>
    <x v="3"/>
    <x v="3131"/>
    <x v="360"/>
    <x v="1349"/>
    <x v="153"/>
    <m/>
    <m/>
    <s v="Amazon"/>
    <s v="Amazon"/>
    <n v="27872.98"/>
    <n v="91504159.730000004"/>
    <n v="91504159.730000004"/>
    <s v="Giza"/>
  </r>
  <r>
    <x v="3132"/>
    <x v="2"/>
    <x v="2"/>
    <x v="2"/>
    <x v="0"/>
    <x v="4"/>
    <x v="3128"/>
    <x v="3"/>
    <x v="3132"/>
    <x v="383"/>
    <x v="2363"/>
    <x v="339"/>
    <m/>
    <m/>
    <s v="sq"/>
    <s v="sq"/>
    <n v="99349.3"/>
    <n v="29200970.130000021"/>
    <n v="29200970.130000021"/>
    <s v="Riyadh"/>
  </r>
  <r>
    <x v="3133"/>
    <x v="4"/>
    <x v="0"/>
    <x v="4"/>
    <x v="2"/>
    <x v="0"/>
    <x v="3129"/>
    <x v="4"/>
    <x v="3133"/>
    <x v="107"/>
    <x v="411"/>
    <x v="88"/>
    <m/>
    <m/>
    <s v="Amazon"/>
    <s v="Amazon"/>
    <n v="16284.02"/>
    <n v="92327183.770000085"/>
    <n v="92327183.770000085"/>
    <s v="Cairo"/>
  </r>
  <r>
    <x v="3134"/>
    <x v="4"/>
    <x v="0"/>
    <x v="4"/>
    <x v="1"/>
    <x v="1"/>
    <x v="3130"/>
    <x v="2"/>
    <x v="3134"/>
    <x v="340"/>
    <x v="1181"/>
    <x v="173"/>
    <m/>
    <m/>
    <s v="Jumia"/>
    <s v="Jum"/>
    <n v="13290.4"/>
    <n v="92327183.770000085"/>
    <n v="92327183.770000085"/>
    <s v="Alexandria"/>
  </r>
  <r>
    <x v="3135"/>
    <x v="9"/>
    <x v="1"/>
    <x v="9"/>
    <x v="2"/>
    <x v="0"/>
    <x v="3131"/>
    <x v="4"/>
    <x v="3135"/>
    <x v="170"/>
    <x v="2364"/>
    <x v="169"/>
    <m/>
    <m/>
    <s v="Amazon"/>
    <s v="Amazon"/>
    <n v="16284.02"/>
    <n v="91504159.730000004"/>
    <n v="91504159.730000004"/>
    <s v="Cairo"/>
  </r>
  <r>
    <x v="3136"/>
    <x v="4"/>
    <x v="0"/>
    <x v="4"/>
    <x v="0"/>
    <x v="4"/>
    <x v="3132"/>
    <x v="3"/>
    <x v="3136"/>
    <x v="111"/>
    <x v="2365"/>
    <x v="195"/>
    <m/>
    <m/>
    <s v="sq"/>
    <s v="sq"/>
    <n v="99349.3"/>
    <n v="92327183.770000085"/>
    <n v="92327183.770000085"/>
    <s v="Riyadh"/>
  </r>
  <r>
    <x v="3137"/>
    <x v="1"/>
    <x v="1"/>
    <x v="1"/>
    <x v="2"/>
    <x v="5"/>
    <x v="3133"/>
    <x v="0"/>
    <x v="3137"/>
    <x v="60"/>
    <x v="2366"/>
    <x v="320"/>
    <m/>
    <m/>
    <s v="Amazon"/>
    <s v="Amazon"/>
    <n v="27872.98"/>
    <n v="91504159.730000004"/>
    <n v="91504159.730000004"/>
    <s v="Giza"/>
  </r>
  <r>
    <x v="3138"/>
    <x v="8"/>
    <x v="3"/>
    <x v="8"/>
    <x v="1"/>
    <x v="2"/>
    <x v="3134"/>
    <x v="3"/>
    <x v="3138"/>
    <x v="267"/>
    <x v="2367"/>
    <x v="80"/>
    <m/>
    <m/>
    <s v="Jumia"/>
    <s v="Jum"/>
    <n v="26648.76"/>
    <n v="57542997.559999913"/>
    <n v="57542997.559999913"/>
    <s v="Casablanca"/>
  </r>
  <r>
    <x v="3139"/>
    <x v="3"/>
    <x v="3"/>
    <x v="3"/>
    <x v="1"/>
    <x v="4"/>
    <x v="3135"/>
    <x v="0"/>
    <x v="3139"/>
    <x v="37"/>
    <x v="1709"/>
    <x v="350"/>
    <m/>
    <m/>
    <s v="Jumia"/>
    <s v="Jum"/>
    <n v="99349.3"/>
    <n v="57542997.559999913"/>
    <n v="57542997.559999913"/>
    <s v="Riyadh"/>
  </r>
  <r>
    <x v="3140"/>
    <x v="4"/>
    <x v="0"/>
    <x v="4"/>
    <x v="1"/>
    <x v="4"/>
    <x v="3136"/>
    <x v="4"/>
    <x v="3140"/>
    <x v="6"/>
    <x v="2368"/>
    <x v="230"/>
    <m/>
    <m/>
    <s v="Jumia"/>
    <s v="Jum"/>
    <n v="99349.3"/>
    <n v="92327183.770000085"/>
    <n v="92327183.770000085"/>
    <s v="Riyadh"/>
  </r>
  <r>
    <x v="3141"/>
    <x v="1"/>
    <x v="1"/>
    <x v="1"/>
    <x v="2"/>
    <x v="2"/>
    <x v="3137"/>
    <x v="4"/>
    <x v="3141"/>
    <x v="282"/>
    <x v="2369"/>
    <x v="327"/>
    <m/>
    <m/>
    <s v="Amazon"/>
    <s v="Amazon"/>
    <n v="26648.76"/>
    <n v="91504159.730000004"/>
    <n v="91504159.730000004"/>
    <s v="Casablanca"/>
  </r>
  <r>
    <x v="3142"/>
    <x v="0"/>
    <x v="0"/>
    <x v="0"/>
    <x v="1"/>
    <x v="4"/>
    <x v="3138"/>
    <x v="3"/>
    <x v="3142"/>
    <x v="339"/>
    <x v="2370"/>
    <x v="78"/>
    <m/>
    <m/>
    <s v="Jumia"/>
    <s v="Jum"/>
    <n v="99349.3"/>
    <n v="92327183.770000085"/>
    <n v="92327183.770000085"/>
    <s v="Riyadh"/>
  </r>
  <r>
    <x v="3143"/>
    <x v="6"/>
    <x v="4"/>
    <x v="6"/>
    <x v="2"/>
    <x v="2"/>
    <x v="3139"/>
    <x v="1"/>
    <x v="3143"/>
    <x v="136"/>
    <x v="2371"/>
    <x v="251"/>
    <m/>
    <m/>
    <s v="Amazon"/>
    <s v="Amazon"/>
    <n v="26648.76"/>
    <n v="31420413.200000018"/>
    <n v="31420413.200000018"/>
    <s v="Casablanca"/>
  </r>
  <r>
    <x v="3144"/>
    <x v="7"/>
    <x v="0"/>
    <x v="7"/>
    <x v="0"/>
    <x v="4"/>
    <x v="3140"/>
    <x v="1"/>
    <x v="3144"/>
    <x v="111"/>
    <x v="1519"/>
    <x v="6"/>
    <m/>
    <m/>
    <s v="sq"/>
    <s v="sq"/>
    <n v="99349.3"/>
    <n v="92327183.770000085"/>
    <n v="92327183.770000085"/>
    <s v="Riyadh"/>
  </r>
  <r>
    <x v="3145"/>
    <x v="6"/>
    <x v="4"/>
    <x v="6"/>
    <x v="1"/>
    <x v="0"/>
    <x v="3141"/>
    <x v="4"/>
    <x v="3145"/>
    <x v="234"/>
    <x v="2372"/>
    <x v="320"/>
    <m/>
    <m/>
    <s v="Jumia"/>
    <s v="Jum"/>
    <n v="16284.02"/>
    <n v="31420413.200000018"/>
    <n v="31420413.200000018"/>
    <s v="Cairo"/>
  </r>
  <r>
    <x v="3146"/>
    <x v="4"/>
    <x v="0"/>
    <x v="4"/>
    <x v="0"/>
    <x v="0"/>
    <x v="3142"/>
    <x v="3"/>
    <x v="3146"/>
    <x v="317"/>
    <x v="715"/>
    <x v="307"/>
    <m/>
    <m/>
    <s v="sq"/>
    <s v="sq"/>
    <n v="16284.02"/>
    <n v="92327183.770000085"/>
    <n v="92327183.770000085"/>
    <s v="Cairo"/>
  </r>
  <r>
    <x v="3147"/>
    <x v="6"/>
    <x v="4"/>
    <x v="6"/>
    <x v="1"/>
    <x v="1"/>
    <x v="3143"/>
    <x v="2"/>
    <x v="3147"/>
    <x v="18"/>
    <x v="2373"/>
    <x v="92"/>
    <m/>
    <m/>
    <s v="Jumia"/>
    <s v="Jum"/>
    <n v="13290.4"/>
    <n v="31420413.200000018"/>
    <n v="31420413.200000018"/>
    <s v="Alexandria"/>
  </r>
  <r>
    <x v="3148"/>
    <x v="5"/>
    <x v="1"/>
    <x v="5"/>
    <x v="2"/>
    <x v="2"/>
    <x v="3144"/>
    <x v="1"/>
    <x v="3148"/>
    <x v="105"/>
    <x v="1816"/>
    <x v="7"/>
    <m/>
    <m/>
    <s v="Amazon"/>
    <s v="Amazon"/>
    <n v="26648.76"/>
    <n v="91504159.730000004"/>
    <n v="91504159.730000004"/>
    <s v="Casablanca"/>
  </r>
  <r>
    <x v="3149"/>
    <x v="1"/>
    <x v="1"/>
    <x v="1"/>
    <x v="2"/>
    <x v="3"/>
    <x v="3145"/>
    <x v="0"/>
    <x v="3149"/>
    <x v="74"/>
    <x v="1223"/>
    <x v="287"/>
    <m/>
    <m/>
    <s v="Amazon"/>
    <s v="Amazon"/>
    <n v="3665.44"/>
    <n v="91504159.730000004"/>
    <n v="91504159.730000004"/>
    <s v="Dubai"/>
  </r>
  <r>
    <x v="3150"/>
    <x v="0"/>
    <x v="0"/>
    <x v="0"/>
    <x v="0"/>
    <x v="0"/>
    <x v="3146"/>
    <x v="3"/>
    <x v="3150"/>
    <x v="128"/>
    <x v="514"/>
    <x v="354"/>
    <m/>
    <m/>
    <s v="sq"/>
    <s v="sq"/>
    <n v="16284.02"/>
    <n v="92327183.770000085"/>
    <n v="92327183.770000085"/>
    <s v="Cairo"/>
  </r>
  <r>
    <x v="3151"/>
    <x v="5"/>
    <x v="1"/>
    <x v="5"/>
    <x v="1"/>
    <x v="2"/>
    <x v="3147"/>
    <x v="0"/>
    <x v="3151"/>
    <x v="29"/>
    <x v="590"/>
    <x v="339"/>
    <m/>
    <m/>
    <s v="Jumia"/>
    <s v="Jum"/>
    <n v="26648.76"/>
    <n v="91504159.730000004"/>
    <n v="91504159.730000004"/>
    <s v="Casablanca"/>
  </r>
  <r>
    <x v="3152"/>
    <x v="8"/>
    <x v="3"/>
    <x v="8"/>
    <x v="2"/>
    <x v="3"/>
    <x v="3148"/>
    <x v="4"/>
    <x v="3152"/>
    <x v="375"/>
    <x v="2374"/>
    <x v="126"/>
    <m/>
    <m/>
    <s v="Amazon"/>
    <s v="Amazon"/>
    <n v="3665.44"/>
    <n v="57542997.559999913"/>
    <n v="57542997.559999913"/>
    <s v="Dubai"/>
  </r>
  <r>
    <x v="3153"/>
    <x v="6"/>
    <x v="4"/>
    <x v="6"/>
    <x v="2"/>
    <x v="5"/>
    <x v="3149"/>
    <x v="4"/>
    <x v="3153"/>
    <x v="358"/>
    <x v="917"/>
    <x v="68"/>
    <m/>
    <m/>
    <s v="Amazon"/>
    <s v="Amazon"/>
    <n v="27872.98"/>
    <n v="31420413.200000018"/>
    <n v="31420413.200000018"/>
    <s v="Giza"/>
  </r>
  <r>
    <x v="3154"/>
    <x v="2"/>
    <x v="2"/>
    <x v="2"/>
    <x v="1"/>
    <x v="3"/>
    <x v="3150"/>
    <x v="2"/>
    <x v="3154"/>
    <x v="169"/>
    <x v="1255"/>
    <x v="345"/>
    <m/>
    <m/>
    <s v="Jumia"/>
    <s v="Jum"/>
    <n v="3665.44"/>
    <n v="29200970.130000021"/>
    <n v="29200970.130000021"/>
    <s v="Dubai"/>
  </r>
  <r>
    <x v="3155"/>
    <x v="5"/>
    <x v="1"/>
    <x v="5"/>
    <x v="1"/>
    <x v="3"/>
    <x v="3151"/>
    <x v="4"/>
    <x v="3155"/>
    <x v="253"/>
    <x v="23"/>
    <x v="325"/>
    <m/>
    <m/>
    <s v="Jumia"/>
    <s v="Jum"/>
    <n v="3665.44"/>
    <n v="91504159.730000004"/>
    <n v="91504159.730000004"/>
    <s v="Dubai"/>
  </r>
  <r>
    <x v="3156"/>
    <x v="2"/>
    <x v="2"/>
    <x v="2"/>
    <x v="1"/>
    <x v="1"/>
    <x v="3152"/>
    <x v="1"/>
    <x v="3156"/>
    <x v="44"/>
    <x v="2375"/>
    <x v="56"/>
    <m/>
    <m/>
    <s v="Jumia"/>
    <s v="Jum"/>
    <n v="13290.4"/>
    <n v="29200970.130000021"/>
    <n v="29200970.130000021"/>
    <s v="Alexandria"/>
  </r>
  <r>
    <x v="3157"/>
    <x v="8"/>
    <x v="3"/>
    <x v="8"/>
    <x v="1"/>
    <x v="5"/>
    <x v="3153"/>
    <x v="2"/>
    <x v="3157"/>
    <x v="313"/>
    <x v="2376"/>
    <x v="263"/>
    <m/>
    <m/>
    <s v="Jumia"/>
    <s v="Jum"/>
    <n v="27872.98"/>
    <n v="57542997.559999913"/>
    <n v="57542997.559999913"/>
    <s v="Giza"/>
  </r>
  <r>
    <x v="3158"/>
    <x v="5"/>
    <x v="1"/>
    <x v="5"/>
    <x v="0"/>
    <x v="2"/>
    <x v="3154"/>
    <x v="3"/>
    <x v="3158"/>
    <x v="299"/>
    <x v="2377"/>
    <x v="268"/>
    <m/>
    <m/>
    <s v="sq"/>
    <s v="sq"/>
    <n v="26648.76"/>
    <n v="91504159.730000004"/>
    <n v="91504159.730000004"/>
    <s v="Casablanca"/>
  </r>
  <r>
    <x v="3159"/>
    <x v="9"/>
    <x v="1"/>
    <x v="9"/>
    <x v="2"/>
    <x v="3"/>
    <x v="3155"/>
    <x v="4"/>
    <x v="3159"/>
    <x v="30"/>
    <x v="1815"/>
    <x v="52"/>
    <m/>
    <m/>
    <s v="Amazon"/>
    <s v="Amazon"/>
    <n v="3665.44"/>
    <n v="91504159.730000004"/>
    <n v="91504159.730000004"/>
    <s v="Dubai"/>
  </r>
  <r>
    <x v="3160"/>
    <x v="0"/>
    <x v="0"/>
    <x v="0"/>
    <x v="2"/>
    <x v="1"/>
    <x v="3156"/>
    <x v="2"/>
    <x v="3160"/>
    <x v="290"/>
    <x v="2378"/>
    <x v="79"/>
    <m/>
    <m/>
    <s v="Amazon"/>
    <s v="Amazon"/>
    <n v="13290.4"/>
    <n v="92327183.770000085"/>
    <n v="92327183.770000085"/>
    <s v="Alexandria"/>
  </r>
  <r>
    <x v="3161"/>
    <x v="1"/>
    <x v="1"/>
    <x v="1"/>
    <x v="0"/>
    <x v="1"/>
    <x v="3157"/>
    <x v="2"/>
    <x v="3161"/>
    <x v="142"/>
    <x v="411"/>
    <x v="81"/>
    <m/>
    <m/>
    <s v="sq"/>
    <s v="sq"/>
    <n v="13290.4"/>
    <n v="91504159.730000004"/>
    <n v="91504159.730000004"/>
    <s v="Alexandria"/>
  </r>
  <r>
    <x v="3162"/>
    <x v="0"/>
    <x v="0"/>
    <x v="0"/>
    <x v="2"/>
    <x v="2"/>
    <x v="3158"/>
    <x v="4"/>
    <x v="3162"/>
    <x v="350"/>
    <x v="2379"/>
    <x v="56"/>
    <m/>
    <m/>
    <s v="Amazon"/>
    <s v="Amazon"/>
    <n v="26648.76"/>
    <n v="92327183.770000085"/>
    <n v="92327183.770000085"/>
    <s v="Casablanca"/>
  </r>
  <r>
    <x v="3163"/>
    <x v="6"/>
    <x v="4"/>
    <x v="6"/>
    <x v="1"/>
    <x v="0"/>
    <x v="3159"/>
    <x v="0"/>
    <x v="3163"/>
    <x v="388"/>
    <x v="2380"/>
    <x v="203"/>
    <m/>
    <m/>
    <s v="Jumia"/>
    <s v="Jum"/>
    <n v="16284.02"/>
    <n v="31420413.200000018"/>
    <n v="31420413.200000018"/>
    <s v="Cairo"/>
  </r>
  <r>
    <x v="3164"/>
    <x v="3"/>
    <x v="3"/>
    <x v="3"/>
    <x v="2"/>
    <x v="4"/>
    <x v="3160"/>
    <x v="3"/>
    <x v="3164"/>
    <x v="129"/>
    <x v="2097"/>
    <x v="320"/>
    <m/>
    <m/>
    <s v="Amazon"/>
    <s v="Amazon"/>
    <n v="99349.3"/>
    <n v="57542997.559999913"/>
    <n v="57542997.559999913"/>
    <s v="Riyadh"/>
  </r>
  <r>
    <x v="3165"/>
    <x v="1"/>
    <x v="1"/>
    <x v="1"/>
    <x v="1"/>
    <x v="5"/>
    <x v="3161"/>
    <x v="1"/>
    <x v="3165"/>
    <x v="372"/>
    <x v="2381"/>
    <x v="181"/>
    <m/>
    <m/>
    <s v="Jumia"/>
    <s v="Jum"/>
    <n v="27872.98"/>
    <n v="91504159.730000004"/>
    <n v="91504159.730000004"/>
    <s v="Giza"/>
  </r>
  <r>
    <x v="3166"/>
    <x v="7"/>
    <x v="0"/>
    <x v="7"/>
    <x v="0"/>
    <x v="3"/>
    <x v="3162"/>
    <x v="1"/>
    <x v="3166"/>
    <x v="320"/>
    <x v="1627"/>
    <x v="282"/>
    <m/>
    <m/>
    <s v="sq"/>
    <s v="sq"/>
    <n v="3665.44"/>
    <n v="92327183.770000085"/>
    <n v="92327183.770000085"/>
    <s v="Dubai"/>
  </r>
  <r>
    <x v="3167"/>
    <x v="0"/>
    <x v="0"/>
    <x v="0"/>
    <x v="2"/>
    <x v="4"/>
    <x v="3163"/>
    <x v="1"/>
    <x v="3167"/>
    <x v="141"/>
    <x v="2382"/>
    <x v="93"/>
    <m/>
    <m/>
    <s v="Amazon"/>
    <s v="Amazon"/>
    <n v="99349.3"/>
    <n v="92327183.770000085"/>
    <n v="92327183.770000085"/>
    <s v="Riyadh"/>
  </r>
  <r>
    <x v="3168"/>
    <x v="7"/>
    <x v="0"/>
    <x v="7"/>
    <x v="1"/>
    <x v="2"/>
    <x v="3164"/>
    <x v="3"/>
    <x v="3168"/>
    <x v="398"/>
    <x v="1975"/>
    <x v="301"/>
    <m/>
    <m/>
    <s v="Jumia"/>
    <s v="Jum"/>
    <n v="26648.76"/>
    <n v="92327183.770000085"/>
    <n v="92327183.770000085"/>
    <s v="Casablanca"/>
  </r>
  <r>
    <x v="3169"/>
    <x v="0"/>
    <x v="0"/>
    <x v="0"/>
    <x v="1"/>
    <x v="4"/>
    <x v="3165"/>
    <x v="0"/>
    <x v="3169"/>
    <x v="155"/>
    <x v="2383"/>
    <x v="360"/>
    <m/>
    <m/>
    <s v="Jumia"/>
    <s v="Jum"/>
    <n v="99349.3"/>
    <n v="92327183.770000085"/>
    <n v="92327183.770000085"/>
    <s v="Riyadh"/>
  </r>
  <r>
    <x v="3170"/>
    <x v="8"/>
    <x v="3"/>
    <x v="8"/>
    <x v="0"/>
    <x v="4"/>
    <x v="3166"/>
    <x v="4"/>
    <x v="3170"/>
    <x v="216"/>
    <x v="2083"/>
    <x v="24"/>
    <m/>
    <m/>
    <s v="sq"/>
    <s v="sq"/>
    <n v="99349.3"/>
    <n v="57542997.559999913"/>
    <n v="57542997.559999913"/>
    <s v="Riyadh"/>
  </r>
  <r>
    <x v="3171"/>
    <x v="3"/>
    <x v="3"/>
    <x v="3"/>
    <x v="0"/>
    <x v="2"/>
    <x v="3167"/>
    <x v="1"/>
    <x v="3171"/>
    <x v="121"/>
    <x v="1776"/>
    <x v="183"/>
    <m/>
    <m/>
    <s v="sq"/>
    <s v="sq"/>
    <n v="26648.76"/>
    <n v="57542997.559999913"/>
    <n v="57542997.559999913"/>
    <s v="Casablanca"/>
  </r>
  <r>
    <x v="3172"/>
    <x v="2"/>
    <x v="2"/>
    <x v="2"/>
    <x v="2"/>
    <x v="5"/>
    <x v="3168"/>
    <x v="1"/>
    <x v="3172"/>
    <x v="395"/>
    <x v="2384"/>
    <x v="162"/>
    <m/>
    <m/>
    <s v="Amazon"/>
    <s v="Amazon"/>
    <n v="27872.98"/>
    <n v="29200970.130000021"/>
    <n v="29200970.130000021"/>
    <s v="Giza"/>
  </r>
  <r>
    <x v="3173"/>
    <x v="7"/>
    <x v="0"/>
    <x v="7"/>
    <x v="2"/>
    <x v="5"/>
    <x v="3169"/>
    <x v="1"/>
    <x v="3173"/>
    <x v="43"/>
    <x v="663"/>
    <x v="13"/>
    <m/>
    <m/>
    <s v="Amazon"/>
    <s v="Amazon"/>
    <n v="27872.98"/>
    <n v="92327183.770000085"/>
    <n v="92327183.770000085"/>
    <s v="Giza"/>
  </r>
  <r>
    <x v="3174"/>
    <x v="5"/>
    <x v="1"/>
    <x v="5"/>
    <x v="1"/>
    <x v="5"/>
    <x v="3170"/>
    <x v="1"/>
    <x v="3174"/>
    <x v="355"/>
    <x v="1390"/>
    <x v="40"/>
    <m/>
    <m/>
    <s v="Jumia"/>
    <s v="Jum"/>
    <n v="27872.98"/>
    <n v="91504159.730000004"/>
    <n v="91504159.730000004"/>
    <s v="Giza"/>
  </r>
  <r>
    <x v="3175"/>
    <x v="6"/>
    <x v="4"/>
    <x v="6"/>
    <x v="1"/>
    <x v="5"/>
    <x v="3171"/>
    <x v="2"/>
    <x v="3175"/>
    <x v="110"/>
    <x v="747"/>
    <x v="190"/>
    <m/>
    <m/>
    <s v="Jumia"/>
    <s v="Jum"/>
    <n v="27872.98"/>
    <n v="31420413.200000018"/>
    <n v="31420413.200000018"/>
    <s v="Giza"/>
  </r>
  <r>
    <x v="3176"/>
    <x v="7"/>
    <x v="0"/>
    <x v="7"/>
    <x v="1"/>
    <x v="3"/>
    <x v="3172"/>
    <x v="1"/>
    <x v="3176"/>
    <x v="298"/>
    <x v="1525"/>
    <x v="8"/>
    <m/>
    <m/>
    <s v="Jumia"/>
    <s v="Jum"/>
    <n v="3665.44"/>
    <n v="92327183.770000085"/>
    <n v="92327183.770000085"/>
    <s v="Dubai"/>
  </r>
  <r>
    <x v="3177"/>
    <x v="8"/>
    <x v="3"/>
    <x v="8"/>
    <x v="0"/>
    <x v="4"/>
    <x v="3173"/>
    <x v="0"/>
    <x v="3177"/>
    <x v="218"/>
    <x v="2385"/>
    <x v="271"/>
    <m/>
    <m/>
    <s v="sq"/>
    <s v="sq"/>
    <n v="99349.3"/>
    <n v="57542997.559999913"/>
    <n v="57542997.559999913"/>
    <s v="Riyadh"/>
  </r>
  <r>
    <x v="3178"/>
    <x v="2"/>
    <x v="2"/>
    <x v="2"/>
    <x v="2"/>
    <x v="5"/>
    <x v="3174"/>
    <x v="4"/>
    <x v="3178"/>
    <x v="35"/>
    <x v="695"/>
    <x v="68"/>
    <m/>
    <m/>
    <s v="Amazon"/>
    <s v="Amazon"/>
    <n v="27872.98"/>
    <n v="29200970.130000021"/>
    <n v="29200970.130000021"/>
    <s v="Giza"/>
  </r>
  <r>
    <x v="3179"/>
    <x v="8"/>
    <x v="3"/>
    <x v="8"/>
    <x v="1"/>
    <x v="4"/>
    <x v="3175"/>
    <x v="3"/>
    <x v="3179"/>
    <x v="70"/>
    <x v="738"/>
    <x v="45"/>
    <m/>
    <m/>
    <s v="Jumia"/>
    <s v="Jum"/>
    <n v="99349.3"/>
    <n v="57542997.559999913"/>
    <n v="57542997.559999913"/>
    <s v="Riyadh"/>
  </r>
  <r>
    <x v="3180"/>
    <x v="3"/>
    <x v="3"/>
    <x v="3"/>
    <x v="0"/>
    <x v="4"/>
    <x v="3176"/>
    <x v="4"/>
    <x v="3180"/>
    <x v="218"/>
    <x v="2386"/>
    <x v="321"/>
    <m/>
    <m/>
    <s v="sq"/>
    <s v="sq"/>
    <n v="99349.3"/>
    <n v="57542997.559999913"/>
    <n v="57542997.559999913"/>
    <s v="Riyadh"/>
  </r>
  <r>
    <x v="3181"/>
    <x v="4"/>
    <x v="0"/>
    <x v="4"/>
    <x v="0"/>
    <x v="4"/>
    <x v="3177"/>
    <x v="0"/>
    <x v="3181"/>
    <x v="91"/>
    <x v="1246"/>
    <x v="242"/>
    <m/>
    <m/>
    <s v="sq"/>
    <s v="sq"/>
    <n v="99349.3"/>
    <n v="92327183.770000085"/>
    <n v="92327183.770000085"/>
    <s v="Riyadh"/>
  </r>
  <r>
    <x v="3182"/>
    <x v="3"/>
    <x v="3"/>
    <x v="3"/>
    <x v="0"/>
    <x v="4"/>
    <x v="3178"/>
    <x v="0"/>
    <x v="3182"/>
    <x v="173"/>
    <x v="2387"/>
    <x v="332"/>
    <m/>
    <m/>
    <s v="sq"/>
    <s v="sq"/>
    <n v="99349.3"/>
    <n v="57542997.559999913"/>
    <n v="57542997.559999913"/>
    <s v="Riyadh"/>
  </r>
  <r>
    <x v="3183"/>
    <x v="3"/>
    <x v="3"/>
    <x v="3"/>
    <x v="1"/>
    <x v="0"/>
    <x v="3179"/>
    <x v="4"/>
    <x v="3183"/>
    <x v="73"/>
    <x v="2388"/>
    <x v="13"/>
    <m/>
    <m/>
    <s v="Jumia"/>
    <s v="Jum"/>
    <n v="16284.02"/>
    <n v="57542997.559999913"/>
    <n v="57542997.559999913"/>
    <s v="Cairo"/>
  </r>
  <r>
    <x v="3184"/>
    <x v="7"/>
    <x v="0"/>
    <x v="7"/>
    <x v="0"/>
    <x v="4"/>
    <x v="3180"/>
    <x v="3"/>
    <x v="3184"/>
    <x v="95"/>
    <x v="2389"/>
    <x v="293"/>
    <m/>
    <m/>
    <s v="sq"/>
    <s v="sq"/>
    <n v="99349.3"/>
    <n v="92327183.770000085"/>
    <n v="92327183.770000085"/>
    <s v="Riyadh"/>
  </r>
  <r>
    <x v="3185"/>
    <x v="6"/>
    <x v="4"/>
    <x v="6"/>
    <x v="2"/>
    <x v="1"/>
    <x v="3181"/>
    <x v="0"/>
    <x v="3185"/>
    <x v="82"/>
    <x v="759"/>
    <x v="326"/>
    <m/>
    <m/>
    <s v="Amazon"/>
    <s v="Amazon"/>
    <n v="13290.4"/>
    <n v="31420413.200000018"/>
    <n v="31420413.200000018"/>
    <s v="Alexandria"/>
  </r>
  <r>
    <x v="3186"/>
    <x v="4"/>
    <x v="0"/>
    <x v="4"/>
    <x v="1"/>
    <x v="0"/>
    <x v="3182"/>
    <x v="1"/>
    <x v="3186"/>
    <x v="82"/>
    <x v="2390"/>
    <x v="64"/>
    <m/>
    <m/>
    <s v="Jumia"/>
    <s v="Jum"/>
    <n v="16284.02"/>
    <n v="92327183.770000085"/>
    <n v="92327183.770000085"/>
    <s v="Cairo"/>
  </r>
  <r>
    <x v="3187"/>
    <x v="2"/>
    <x v="2"/>
    <x v="2"/>
    <x v="0"/>
    <x v="5"/>
    <x v="3183"/>
    <x v="4"/>
    <x v="3187"/>
    <x v="136"/>
    <x v="2391"/>
    <x v="12"/>
    <m/>
    <m/>
    <s v="sq"/>
    <s v="sq"/>
    <n v="27872.98"/>
    <n v="29200970.130000021"/>
    <n v="29200970.130000021"/>
    <s v="Giza"/>
  </r>
  <r>
    <x v="3188"/>
    <x v="1"/>
    <x v="1"/>
    <x v="1"/>
    <x v="2"/>
    <x v="1"/>
    <x v="3184"/>
    <x v="3"/>
    <x v="3188"/>
    <x v="190"/>
    <x v="2392"/>
    <x v="70"/>
    <m/>
    <m/>
    <s v="Amazon"/>
    <s v="Amazon"/>
    <n v="13290.4"/>
    <n v="91504159.730000004"/>
    <n v="91504159.730000004"/>
    <s v="Alexandria"/>
  </r>
  <r>
    <x v="3189"/>
    <x v="7"/>
    <x v="0"/>
    <x v="7"/>
    <x v="1"/>
    <x v="4"/>
    <x v="3185"/>
    <x v="0"/>
    <x v="3189"/>
    <x v="35"/>
    <x v="2393"/>
    <x v="55"/>
    <m/>
    <m/>
    <s v="Jumia"/>
    <s v="Jum"/>
    <n v="99349.3"/>
    <n v="92327183.770000085"/>
    <n v="92327183.770000085"/>
    <s v="Riyadh"/>
  </r>
  <r>
    <x v="3190"/>
    <x v="7"/>
    <x v="0"/>
    <x v="7"/>
    <x v="0"/>
    <x v="4"/>
    <x v="3186"/>
    <x v="3"/>
    <x v="3190"/>
    <x v="223"/>
    <x v="2394"/>
    <x v="325"/>
    <m/>
    <m/>
    <s v="sq"/>
    <s v="sq"/>
    <n v="99349.3"/>
    <n v="92327183.770000085"/>
    <n v="92327183.770000085"/>
    <s v="Riyadh"/>
  </r>
  <r>
    <x v="3191"/>
    <x v="9"/>
    <x v="1"/>
    <x v="9"/>
    <x v="0"/>
    <x v="3"/>
    <x v="3187"/>
    <x v="2"/>
    <x v="3191"/>
    <x v="112"/>
    <x v="307"/>
    <x v="147"/>
    <m/>
    <m/>
    <s v="sq"/>
    <s v="sq"/>
    <n v="3665.44"/>
    <n v="91504159.730000004"/>
    <n v="91504159.730000004"/>
    <s v="Dubai"/>
  </r>
  <r>
    <x v="3192"/>
    <x v="8"/>
    <x v="3"/>
    <x v="8"/>
    <x v="2"/>
    <x v="5"/>
    <x v="3188"/>
    <x v="4"/>
    <x v="3192"/>
    <x v="26"/>
    <x v="1623"/>
    <x v="301"/>
    <m/>
    <m/>
    <s v="Amazon"/>
    <s v="Amazon"/>
    <n v="27872.98"/>
    <n v="57542997.559999913"/>
    <n v="57542997.559999913"/>
    <s v="Giza"/>
  </r>
  <r>
    <x v="3193"/>
    <x v="0"/>
    <x v="0"/>
    <x v="0"/>
    <x v="2"/>
    <x v="4"/>
    <x v="3189"/>
    <x v="2"/>
    <x v="3193"/>
    <x v="225"/>
    <x v="2395"/>
    <x v="313"/>
    <m/>
    <m/>
    <s v="Amazon"/>
    <s v="Amazon"/>
    <n v="99349.3"/>
    <n v="92327183.770000085"/>
    <n v="92327183.770000085"/>
    <s v="Riyadh"/>
  </r>
  <r>
    <x v="3194"/>
    <x v="3"/>
    <x v="3"/>
    <x v="3"/>
    <x v="0"/>
    <x v="4"/>
    <x v="3190"/>
    <x v="2"/>
    <x v="3194"/>
    <x v="335"/>
    <x v="2396"/>
    <x v="228"/>
    <m/>
    <m/>
    <s v="sq"/>
    <s v="sq"/>
    <n v="99349.3"/>
    <n v="57542997.559999913"/>
    <n v="57542997.559999913"/>
    <s v="Riyadh"/>
  </r>
  <r>
    <x v="3195"/>
    <x v="9"/>
    <x v="1"/>
    <x v="9"/>
    <x v="0"/>
    <x v="3"/>
    <x v="3191"/>
    <x v="3"/>
    <x v="3195"/>
    <x v="164"/>
    <x v="1979"/>
    <x v="85"/>
    <m/>
    <m/>
    <s v="sq"/>
    <s v="sq"/>
    <n v="3665.44"/>
    <n v="91504159.730000004"/>
    <n v="91504159.730000004"/>
    <s v="Dubai"/>
  </r>
  <r>
    <x v="3196"/>
    <x v="4"/>
    <x v="0"/>
    <x v="4"/>
    <x v="0"/>
    <x v="3"/>
    <x v="3192"/>
    <x v="1"/>
    <x v="3196"/>
    <x v="388"/>
    <x v="2397"/>
    <x v="301"/>
    <m/>
    <m/>
    <s v="sq"/>
    <s v="sq"/>
    <n v="3665.44"/>
    <n v="92327183.770000085"/>
    <n v="92327183.770000085"/>
    <s v="Dubai"/>
  </r>
  <r>
    <x v="3197"/>
    <x v="6"/>
    <x v="4"/>
    <x v="6"/>
    <x v="0"/>
    <x v="2"/>
    <x v="3193"/>
    <x v="1"/>
    <x v="3197"/>
    <x v="300"/>
    <x v="183"/>
    <x v="310"/>
    <m/>
    <m/>
    <s v="sq"/>
    <s v="sq"/>
    <n v="26648.76"/>
    <n v="31420413.200000018"/>
    <n v="31420413.200000018"/>
    <s v="Casablanca"/>
  </r>
  <r>
    <x v="3198"/>
    <x v="8"/>
    <x v="3"/>
    <x v="8"/>
    <x v="2"/>
    <x v="3"/>
    <x v="3194"/>
    <x v="1"/>
    <x v="3198"/>
    <x v="331"/>
    <x v="2329"/>
    <x v="156"/>
    <m/>
    <m/>
    <s v="Amazon"/>
    <s v="Amazon"/>
    <n v="3665.44"/>
    <n v="57542997.559999913"/>
    <n v="57542997.559999913"/>
    <s v="Dubai"/>
  </r>
  <r>
    <x v="3199"/>
    <x v="1"/>
    <x v="1"/>
    <x v="1"/>
    <x v="0"/>
    <x v="2"/>
    <x v="3195"/>
    <x v="4"/>
    <x v="3199"/>
    <x v="214"/>
    <x v="2395"/>
    <x v="233"/>
    <m/>
    <m/>
    <s v="sq"/>
    <s v="sq"/>
    <n v="26648.76"/>
    <n v="91504159.730000004"/>
    <n v="91504159.730000004"/>
    <s v="Casablanca"/>
  </r>
  <r>
    <x v="3200"/>
    <x v="4"/>
    <x v="0"/>
    <x v="4"/>
    <x v="1"/>
    <x v="3"/>
    <x v="3196"/>
    <x v="2"/>
    <x v="3200"/>
    <x v="157"/>
    <x v="1380"/>
    <x v="185"/>
    <m/>
    <m/>
    <s v="Jumia"/>
    <s v="Jum"/>
    <n v="3665.44"/>
    <n v="92327183.770000085"/>
    <n v="92327183.770000085"/>
    <s v="Dubai"/>
  </r>
  <r>
    <x v="3201"/>
    <x v="2"/>
    <x v="2"/>
    <x v="2"/>
    <x v="0"/>
    <x v="2"/>
    <x v="3197"/>
    <x v="3"/>
    <x v="3201"/>
    <x v="266"/>
    <x v="2398"/>
    <x v="334"/>
    <m/>
    <m/>
    <s v="sq"/>
    <s v="sq"/>
    <n v="26648.76"/>
    <n v="29200970.130000021"/>
    <n v="29200970.130000021"/>
    <s v="Casablanca"/>
  </r>
  <r>
    <x v="3202"/>
    <x v="8"/>
    <x v="3"/>
    <x v="8"/>
    <x v="0"/>
    <x v="4"/>
    <x v="3198"/>
    <x v="0"/>
    <x v="3202"/>
    <x v="370"/>
    <x v="193"/>
    <x v="157"/>
    <m/>
    <m/>
    <s v="sq"/>
    <s v="sq"/>
    <n v="99349.3"/>
    <n v="57542997.559999913"/>
    <n v="57542997.559999913"/>
    <s v="Riyadh"/>
  </r>
  <r>
    <x v="3203"/>
    <x v="2"/>
    <x v="2"/>
    <x v="2"/>
    <x v="1"/>
    <x v="3"/>
    <x v="3199"/>
    <x v="3"/>
    <x v="3203"/>
    <x v="59"/>
    <x v="2399"/>
    <x v="222"/>
    <m/>
    <m/>
    <s v="Jumia"/>
    <s v="Jum"/>
    <n v="3665.44"/>
    <n v="29200970.130000021"/>
    <n v="29200970.130000021"/>
    <s v="Dubai"/>
  </r>
  <r>
    <x v="3204"/>
    <x v="3"/>
    <x v="3"/>
    <x v="3"/>
    <x v="2"/>
    <x v="2"/>
    <x v="3200"/>
    <x v="3"/>
    <x v="3204"/>
    <x v="261"/>
    <x v="178"/>
    <x v="227"/>
    <m/>
    <m/>
    <s v="Amazon"/>
    <s v="Amazon"/>
    <n v="26648.76"/>
    <n v="57542997.559999913"/>
    <n v="57542997.559999913"/>
    <s v="Casablanca"/>
  </r>
  <r>
    <x v="3205"/>
    <x v="6"/>
    <x v="4"/>
    <x v="6"/>
    <x v="1"/>
    <x v="4"/>
    <x v="3201"/>
    <x v="0"/>
    <x v="3205"/>
    <x v="260"/>
    <x v="2400"/>
    <x v="121"/>
    <m/>
    <m/>
    <s v="Jumia"/>
    <s v="Jum"/>
    <n v="99349.3"/>
    <n v="31420413.200000018"/>
    <n v="31420413.200000018"/>
    <s v="Riyadh"/>
  </r>
  <r>
    <x v="3206"/>
    <x v="2"/>
    <x v="2"/>
    <x v="2"/>
    <x v="1"/>
    <x v="5"/>
    <x v="3202"/>
    <x v="1"/>
    <x v="3206"/>
    <x v="275"/>
    <x v="2401"/>
    <x v="117"/>
    <m/>
    <m/>
    <s v="Jumia"/>
    <s v="Jum"/>
    <n v="27872.98"/>
    <n v="29200970.130000021"/>
    <n v="29200970.130000021"/>
    <s v="Giza"/>
  </r>
  <r>
    <x v="3207"/>
    <x v="1"/>
    <x v="1"/>
    <x v="1"/>
    <x v="0"/>
    <x v="2"/>
    <x v="3203"/>
    <x v="2"/>
    <x v="3207"/>
    <x v="40"/>
    <x v="573"/>
    <x v="316"/>
    <m/>
    <m/>
    <s v="sq"/>
    <s v="sq"/>
    <n v="26648.76"/>
    <n v="91504159.730000004"/>
    <n v="91504159.730000004"/>
    <s v="Casablanca"/>
  </r>
  <r>
    <x v="3208"/>
    <x v="2"/>
    <x v="2"/>
    <x v="2"/>
    <x v="1"/>
    <x v="4"/>
    <x v="3204"/>
    <x v="4"/>
    <x v="3208"/>
    <x v="382"/>
    <x v="1941"/>
    <x v="345"/>
    <m/>
    <m/>
    <s v="Jumia"/>
    <s v="Jum"/>
    <n v="99349.3"/>
    <n v="29200970.130000021"/>
    <n v="29200970.130000021"/>
    <s v="Riyadh"/>
  </r>
  <r>
    <x v="3209"/>
    <x v="3"/>
    <x v="3"/>
    <x v="3"/>
    <x v="1"/>
    <x v="5"/>
    <x v="3205"/>
    <x v="1"/>
    <x v="3209"/>
    <x v="91"/>
    <x v="2402"/>
    <x v="355"/>
    <m/>
    <m/>
    <s v="Jumia"/>
    <s v="Jum"/>
    <n v="27872.98"/>
    <n v="57542997.559999913"/>
    <n v="57542997.559999913"/>
    <s v="Giza"/>
  </r>
  <r>
    <x v="3210"/>
    <x v="7"/>
    <x v="0"/>
    <x v="7"/>
    <x v="0"/>
    <x v="4"/>
    <x v="3206"/>
    <x v="1"/>
    <x v="3210"/>
    <x v="328"/>
    <x v="2403"/>
    <x v="221"/>
    <m/>
    <m/>
    <s v="sq"/>
    <s v="sq"/>
    <n v="99349.3"/>
    <n v="92327183.770000085"/>
    <n v="92327183.770000085"/>
    <s v="Riyadh"/>
  </r>
  <r>
    <x v="3211"/>
    <x v="7"/>
    <x v="0"/>
    <x v="7"/>
    <x v="1"/>
    <x v="3"/>
    <x v="3207"/>
    <x v="1"/>
    <x v="3211"/>
    <x v="356"/>
    <x v="1487"/>
    <x v="328"/>
    <m/>
    <m/>
    <s v="Jumia"/>
    <s v="Jum"/>
    <n v="3665.44"/>
    <n v="92327183.770000085"/>
    <n v="92327183.770000085"/>
    <s v="Dubai"/>
  </r>
  <r>
    <x v="3212"/>
    <x v="0"/>
    <x v="0"/>
    <x v="0"/>
    <x v="1"/>
    <x v="1"/>
    <x v="3208"/>
    <x v="1"/>
    <x v="3212"/>
    <x v="19"/>
    <x v="2404"/>
    <x v="100"/>
    <m/>
    <m/>
    <s v="Jumia"/>
    <s v="Jum"/>
    <n v="13290.4"/>
    <n v="92327183.770000085"/>
    <n v="92327183.770000085"/>
    <s v="Alexandria"/>
  </r>
  <r>
    <x v="3213"/>
    <x v="9"/>
    <x v="1"/>
    <x v="9"/>
    <x v="0"/>
    <x v="2"/>
    <x v="3209"/>
    <x v="0"/>
    <x v="3213"/>
    <x v="333"/>
    <x v="2405"/>
    <x v="70"/>
    <m/>
    <m/>
    <s v="sq"/>
    <s v="sq"/>
    <n v="26648.76"/>
    <n v="91504159.730000004"/>
    <n v="91504159.730000004"/>
    <s v="Casablanca"/>
  </r>
  <r>
    <x v="3214"/>
    <x v="3"/>
    <x v="3"/>
    <x v="3"/>
    <x v="1"/>
    <x v="1"/>
    <x v="3210"/>
    <x v="3"/>
    <x v="3214"/>
    <x v="288"/>
    <x v="2406"/>
    <x v="180"/>
    <m/>
    <m/>
    <s v="Jumia"/>
    <s v="Jum"/>
    <n v="13290.4"/>
    <n v="57542997.559999913"/>
    <n v="57542997.559999913"/>
    <s v="Alexandria"/>
  </r>
  <r>
    <x v="3215"/>
    <x v="3"/>
    <x v="3"/>
    <x v="3"/>
    <x v="2"/>
    <x v="2"/>
    <x v="3211"/>
    <x v="1"/>
    <x v="3215"/>
    <x v="340"/>
    <x v="2407"/>
    <x v="257"/>
    <m/>
    <m/>
    <s v="Amazon"/>
    <s v="Amazon"/>
    <n v="26648.76"/>
    <n v="57542997.559999913"/>
    <n v="57542997.559999913"/>
    <s v="Casablanca"/>
  </r>
  <r>
    <x v="3216"/>
    <x v="4"/>
    <x v="0"/>
    <x v="4"/>
    <x v="2"/>
    <x v="2"/>
    <x v="3212"/>
    <x v="0"/>
    <x v="3216"/>
    <x v="8"/>
    <x v="1847"/>
    <x v="68"/>
    <m/>
    <m/>
    <s v="Amazon"/>
    <s v="Amazon"/>
    <n v="26648.76"/>
    <n v="92327183.770000085"/>
    <n v="92327183.770000085"/>
    <s v="Casablanca"/>
  </r>
  <r>
    <x v="3217"/>
    <x v="9"/>
    <x v="1"/>
    <x v="9"/>
    <x v="2"/>
    <x v="1"/>
    <x v="3213"/>
    <x v="4"/>
    <x v="3217"/>
    <x v="126"/>
    <x v="2024"/>
    <x v="132"/>
    <m/>
    <m/>
    <s v="Amazon"/>
    <s v="Amazon"/>
    <n v="13290.4"/>
    <n v="91504159.730000004"/>
    <n v="91504159.730000004"/>
    <s v="Alexandria"/>
  </r>
  <r>
    <x v="3218"/>
    <x v="4"/>
    <x v="0"/>
    <x v="4"/>
    <x v="0"/>
    <x v="1"/>
    <x v="3214"/>
    <x v="4"/>
    <x v="3218"/>
    <x v="186"/>
    <x v="582"/>
    <x v="81"/>
    <m/>
    <m/>
    <s v="sq"/>
    <s v="sq"/>
    <n v="13290.4"/>
    <n v="92327183.770000085"/>
    <n v="92327183.770000085"/>
    <s v="Alexandria"/>
  </r>
  <r>
    <x v="3219"/>
    <x v="5"/>
    <x v="1"/>
    <x v="5"/>
    <x v="0"/>
    <x v="3"/>
    <x v="3215"/>
    <x v="4"/>
    <x v="3219"/>
    <x v="179"/>
    <x v="2408"/>
    <x v="59"/>
    <m/>
    <m/>
    <s v="sq"/>
    <s v="sq"/>
    <n v="3665.44"/>
    <n v="91504159.730000004"/>
    <n v="91504159.730000004"/>
    <s v="Dubai"/>
  </r>
  <r>
    <x v="3220"/>
    <x v="3"/>
    <x v="3"/>
    <x v="3"/>
    <x v="0"/>
    <x v="0"/>
    <x v="3216"/>
    <x v="4"/>
    <x v="3220"/>
    <x v="168"/>
    <x v="2409"/>
    <x v="300"/>
    <m/>
    <m/>
    <s v="sq"/>
    <s v="sq"/>
    <n v="16284.02"/>
    <n v="57542997.559999913"/>
    <n v="57542997.559999913"/>
    <s v="Cairo"/>
  </r>
  <r>
    <x v="3221"/>
    <x v="7"/>
    <x v="0"/>
    <x v="7"/>
    <x v="1"/>
    <x v="5"/>
    <x v="3217"/>
    <x v="0"/>
    <x v="3221"/>
    <x v="85"/>
    <x v="2410"/>
    <x v="146"/>
    <m/>
    <m/>
    <s v="Jumia"/>
    <s v="Jum"/>
    <n v="27872.98"/>
    <n v="92327183.770000085"/>
    <n v="92327183.770000085"/>
    <s v="Giza"/>
  </r>
  <r>
    <x v="3222"/>
    <x v="5"/>
    <x v="1"/>
    <x v="5"/>
    <x v="1"/>
    <x v="4"/>
    <x v="3218"/>
    <x v="2"/>
    <x v="3222"/>
    <x v="38"/>
    <x v="2411"/>
    <x v="93"/>
    <m/>
    <m/>
    <s v="Jumia"/>
    <s v="Jum"/>
    <n v="99349.3"/>
    <n v="91504159.730000004"/>
    <n v="91504159.730000004"/>
    <s v="Riyadh"/>
  </r>
  <r>
    <x v="3223"/>
    <x v="7"/>
    <x v="0"/>
    <x v="7"/>
    <x v="2"/>
    <x v="2"/>
    <x v="3219"/>
    <x v="3"/>
    <x v="3223"/>
    <x v="307"/>
    <x v="1774"/>
    <x v="213"/>
    <m/>
    <m/>
    <s v="Amazon"/>
    <s v="Amazon"/>
    <n v="26648.76"/>
    <n v="92327183.770000085"/>
    <n v="92327183.770000085"/>
    <s v="Casablanca"/>
  </r>
  <r>
    <x v="3224"/>
    <x v="3"/>
    <x v="3"/>
    <x v="3"/>
    <x v="0"/>
    <x v="0"/>
    <x v="3220"/>
    <x v="0"/>
    <x v="3224"/>
    <x v="324"/>
    <x v="523"/>
    <x v="358"/>
    <m/>
    <m/>
    <s v="sq"/>
    <s v="sq"/>
    <n v="16284.02"/>
    <n v="57542997.559999913"/>
    <n v="57542997.559999913"/>
    <s v="Cairo"/>
  </r>
  <r>
    <x v="3225"/>
    <x v="3"/>
    <x v="3"/>
    <x v="3"/>
    <x v="2"/>
    <x v="4"/>
    <x v="3221"/>
    <x v="4"/>
    <x v="3225"/>
    <x v="66"/>
    <x v="2412"/>
    <x v="124"/>
    <m/>
    <m/>
    <s v="Amazon"/>
    <s v="Amazon"/>
    <n v="99349.3"/>
    <n v="57542997.559999913"/>
    <n v="57542997.559999913"/>
    <s v="Riyadh"/>
  </r>
  <r>
    <x v="3226"/>
    <x v="9"/>
    <x v="1"/>
    <x v="9"/>
    <x v="2"/>
    <x v="5"/>
    <x v="3222"/>
    <x v="0"/>
    <x v="3226"/>
    <x v="314"/>
    <x v="1089"/>
    <x v="299"/>
    <m/>
    <m/>
    <s v="Amazon"/>
    <s v="Amazon"/>
    <n v="27872.98"/>
    <n v="91504159.730000004"/>
    <n v="91504159.730000004"/>
    <s v="Giza"/>
  </r>
  <r>
    <x v="3227"/>
    <x v="3"/>
    <x v="3"/>
    <x v="3"/>
    <x v="0"/>
    <x v="5"/>
    <x v="3223"/>
    <x v="2"/>
    <x v="3227"/>
    <x v="379"/>
    <x v="689"/>
    <x v="66"/>
    <m/>
    <m/>
    <s v="sq"/>
    <s v="sq"/>
    <n v="27872.98"/>
    <n v="57542997.559999913"/>
    <n v="57542997.559999913"/>
    <s v="Giza"/>
  </r>
  <r>
    <x v="3228"/>
    <x v="4"/>
    <x v="0"/>
    <x v="4"/>
    <x v="2"/>
    <x v="5"/>
    <x v="3224"/>
    <x v="1"/>
    <x v="3228"/>
    <x v="387"/>
    <x v="2413"/>
    <x v="40"/>
    <m/>
    <m/>
    <s v="Amazon"/>
    <s v="Amazon"/>
    <n v="27872.98"/>
    <n v="92327183.770000085"/>
    <n v="92327183.770000085"/>
    <s v="Giza"/>
  </r>
  <r>
    <x v="3229"/>
    <x v="4"/>
    <x v="0"/>
    <x v="4"/>
    <x v="2"/>
    <x v="0"/>
    <x v="3225"/>
    <x v="2"/>
    <x v="3229"/>
    <x v="28"/>
    <x v="323"/>
    <x v="140"/>
    <m/>
    <m/>
    <s v="Amazon"/>
    <s v="Amazon"/>
    <n v="16284.02"/>
    <n v="92327183.770000085"/>
    <n v="92327183.770000085"/>
    <s v="Cairo"/>
  </r>
  <r>
    <x v="3230"/>
    <x v="7"/>
    <x v="0"/>
    <x v="7"/>
    <x v="2"/>
    <x v="0"/>
    <x v="3226"/>
    <x v="4"/>
    <x v="3230"/>
    <x v="57"/>
    <x v="464"/>
    <x v="247"/>
    <m/>
    <m/>
    <s v="Amazon"/>
    <s v="Amazon"/>
    <n v="16284.02"/>
    <n v="92327183.770000085"/>
    <n v="92327183.770000085"/>
    <s v="Cairo"/>
  </r>
  <r>
    <x v="3231"/>
    <x v="3"/>
    <x v="3"/>
    <x v="3"/>
    <x v="1"/>
    <x v="5"/>
    <x v="3227"/>
    <x v="2"/>
    <x v="3231"/>
    <x v="398"/>
    <x v="1969"/>
    <x v="89"/>
    <m/>
    <m/>
    <s v="Jumia"/>
    <s v="Jum"/>
    <n v="27872.98"/>
    <n v="57542997.559999913"/>
    <n v="57542997.559999913"/>
    <s v="Giza"/>
  </r>
  <r>
    <x v="3232"/>
    <x v="6"/>
    <x v="4"/>
    <x v="6"/>
    <x v="1"/>
    <x v="3"/>
    <x v="3228"/>
    <x v="4"/>
    <x v="3232"/>
    <x v="73"/>
    <x v="176"/>
    <x v="228"/>
    <m/>
    <m/>
    <s v="Jumia"/>
    <s v="Jum"/>
    <n v="3665.44"/>
    <n v="31420413.200000018"/>
    <n v="31420413.200000018"/>
    <s v="Dubai"/>
  </r>
  <r>
    <x v="3233"/>
    <x v="5"/>
    <x v="1"/>
    <x v="5"/>
    <x v="1"/>
    <x v="3"/>
    <x v="3229"/>
    <x v="2"/>
    <x v="3233"/>
    <x v="198"/>
    <x v="328"/>
    <x v="259"/>
    <m/>
    <m/>
    <s v="Jumia"/>
    <s v="Jum"/>
    <n v="3665.44"/>
    <n v="91504159.730000004"/>
    <n v="91504159.730000004"/>
    <s v="Dubai"/>
  </r>
  <r>
    <x v="3234"/>
    <x v="0"/>
    <x v="0"/>
    <x v="0"/>
    <x v="0"/>
    <x v="2"/>
    <x v="3230"/>
    <x v="3"/>
    <x v="3234"/>
    <x v="173"/>
    <x v="1266"/>
    <x v="82"/>
    <m/>
    <m/>
    <s v="sq"/>
    <s v="sq"/>
    <n v="26648.76"/>
    <n v="92327183.770000085"/>
    <n v="92327183.770000085"/>
    <s v="Casablanca"/>
  </r>
  <r>
    <x v="3235"/>
    <x v="3"/>
    <x v="3"/>
    <x v="3"/>
    <x v="0"/>
    <x v="1"/>
    <x v="3231"/>
    <x v="4"/>
    <x v="3235"/>
    <x v="270"/>
    <x v="2414"/>
    <x v="284"/>
    <m/>
    <m/>
    <s v="sq"/>
    <s v="sq"/>
    <n v="13290.4"/>
    <n v="57542997.559999913"/>
    <n v="57542997.559999913"/>
    <s v="Alexandria"/>
  </r>
  <r>
    <x v="3236"/>
    <x v="7"/>
    <x v="0"/>
    <x v="7"/>
    <x v="1"/>
    <x v="0"/>
    <x v="3232"/>
    <x v="2"/>
    <x v="3236"/>
    <x v="309"/>
    <x v="2415"/>
    <x v="190"/>
    <m/>
    <m/>
    <s v="Jumia"/>
    <s v="Jum"/>
    <n v="16284.02"/>
    <n v="92327183.770000085"/>
    <n v="92327183.770000085"/>
    <s v="Cairo"/>
  </r>
  <r>
    <x v="3237"/>
    <x v="7"/>
    <x v="0"/>
    <x v="7"/>
    <x v="2"/>
    <x v="3"/>
    <x v="3233"/>
    <x v="4"/>
    <x v="3237"/>
    <x v="23"/>
    <x v="2416"/>
    <x v="341"/>
    <m/>
    <m/>
    <s v="Amazon"/>
    <s v="Amazon"/>
    <n v="3665.44"/>
    <n v="92327183.770000085"/>
    <n v="92327183.770000085"/>
    <s v="Dubai"/>
  </r>
  <r>
    <x v="3238"/>
    <x v="6"/>
    <x v="4"/>
    <x v="6"/>
    <x v="2"/>
    <x v="4"/>
    <x v="3234"/>
    <x v="4"/>
    <x v="3238"/>
    <x v="291"/>
    <x v="2211"/>
    <x v="109"/>
    <m/>
    <m/>
    <s v="Amazon"/>
    <s v="Amazon"/>
    <n v="99349.3"/>
    <n v="31420413.200000018"/>
    <n v="31420413.200000018"/>
    <s v="Riyadh"/>
  </r>
  <r>
    <x v="3239"/>
    <x v="4"/>
    <x v="0"/>
    <x v="4"/>
    <x v="0"/>
    <x v="3"/>
    <x v="3235"/>
    <x v="4"/>
    <x v="3239"/>
    <x v="99"/>
    <x v="2417"/>
    <x v="72"/>
    <m/>
    <m/>
    <s v="sq"/>
    <s v="sq"/>
    <n v="3665.44"/>
    <n v="92327183.770000085"/>
    <n v="92327183.770000085"/>
    <s v="Dubai"/>
  </r>
  <r>
    <x v="3240"/>
    <x v="0"/>
    <x v="0"/>
    <x v="0"/>
    <x v="1"/>
    <x v="5"/>
    <x v="3236"/>
    <x v="4"/>
    <x v="3240"/>
    <x v="82"/>
    <x v="2418"/>
    <x v="66"/>
    <m/>
    <m/>
    <s v="Jumia"/>
    <s v="Jum"/>
    <n v="27872.98"/>
    <n v="92327183.770000085"/>
    <n v="92327183.770000085"/>
    <s v="Giza"/>
  </r>
  <r>
    <x v="3241"/>
    <x v="6"/>
    <x v="4"/>
    <x v="6"/>
    <x v="2"/>
    <x v="4"/>
    <x v="3237"/>
    <x v="4"/>
    <x v="3241"/>
    <x v="121"/>
    <x v="2419"/>
    <x v="249"/>
    <m/>
    <m/>
    <s v="Amazon"/>
    <s v="Amazon"/>
    <n v="99349.3"/>
    <n v="31420413.200000018"/>
    <n v="31420413.200000018"/>
    <s v="Riyadh"/>
  </r>
  <r>
    <x v="3242"/>
    <x v="4"/>
    <x v="0"/>
    <x v="4"/>
    <x v="0"/>
    <x v="5"/>
    <x v="3238"/>
    <x v="2"/>
    <x v="3242"/>
    <x v="265"/>
    <x v="319"/>
    <x v="339"/>
    <m/>
    <m/>
    <s v="sq"/>
    <s v="sq"/>
    <n v="27872.98"/>
    <n v="92327183.770000085"/>
    <n v="92327183.770000085"/>
    <s v="Giza"/>
  </r>
  <r>
    <x v="3243"/>
    <x v="7"/>
    <x v="0"/>
    <x v="7"/>
    <x v="2"/>
    <x v="3"/>
    <x v="3239"/>
    <x v="3"/>
    <x v="3243"/>
    <x v="148"/>
    <x v="2420"/>
    <x v="18"/>
    <m/>
    <m/>
    <s v="Amazon"/>
    <s v="Amazon"/>
    <n v="3665.44"/>
    <n v="92327183.770000085"/>
    <n v="92327183.770000085"/>
    <s v="Dubai"/>
  </r>
  <r>
    <x v="3244"/>
    <x v="1"/>
    <x v="1"/>
    <x v="1"/>
    <x v="2"/>
    <x v="1"/>
    <x v="3240"/>
    <x v="0"/>
    <x v="3244"/>
    <x v="286"/>
    <x v="2421"/>
    <x v="178"/>
    <m/>
    <m/>
    <s v="Amazon"/>
    <s v="Amazon"/>
    <n v="13290.4"/>
    <n v="91504159.730000004"/>
    <n v="91504159.730000004"/>
    <s v="Alexandria"/>
  </r>
  <r>
    <x v="3245"/>
    <x v="1"/>
    <x v="1"/>
    <x v="1"/>
    <x v="0"/>
    <x v="1"/>
    <x v="3241"/>
    <x v="1"/>
    <x v="3245"/>
    <x v="18"/>
    <x v="2282"/>
    <x v="146"/>
    <m/>
    <m/>
    <s v="sq"/>
    <s v="sq"/>
    <n v="13290.4"/>
    <n v="91504159.730000004"/>
    <n v="91504159.730000004"/>
    <s v="Alexandria"/>
  </r>
  <r>
    <x v="3246"/>
    <x v="8"/>
    <x v="3"/>
    <x v="8"/>
    <x v="1"/>
    <x v="0"/>
    <x v="3242"/>
    <x v="2"/>
    <x v="3246"/>
    <x v="81"/>
    <x v="628"/>
    <x v="280"/>
    <m/>
    <m/>
    <s v="Jumia"/>
    <s v="Jum"/>
    <n v="16284.02"/>
    <n v="57542997.559999913"/>
    <n v="57542997.559999913"/>
    <s v="Cairo"/>
  </r>
  <r>
    <x v="3247"/>
    <x v="9"/>
    <x v="1"/>
    <x v="9"/>
    <x v="1"/>
    <x v="4"/>
    <x v="3243"/>
    <x v="2"/>
    <x v="3247"/>
    <x v="114"/>
    <x v="2422"/>
    <x v="6"/>
    <m/>
    <m/>
    <s v="Jumia"/>
    <s v="Jum"/>
    <n v="99349.3"/>
    <n v="91504159.730000004"/>
    <n v="91504159.730000004"/>
    <s v="Riyadh"/>
  </r>
  <r>
    <x v="3248"/>
    <x v="6"/>
    <x v="4"/>
    <x v="6"/>
    <x v="2"/>
    <x v="0"/>
    <x v="3244"/>
    <x v="3"/>
    <x v="3248"/>
    <x v="323"/>
    <x v="330"/>
    <x v="101"/>
    <m/>
    <m/>
    <s v="Amazon"/>
    <s v="Amazon"/>
    <n v="16284.02"/>
    <n v="31420413.200000018"/>
    <n v="31420413.200000018"/>
    <s v="Cairo"/>
  </r>
  <r>
    <x v="3249"/>
    <x v="3"/>
    <x v="3"/>
    <x v="3"/>
    <x v="1"/>
    <x v="0"/>
    <x v="3245"/>
    <x v="1"/>
    <x v="3249"/>
    <x v="335"/>
    <x v="1970"/>
    <x v="280"/>
    <m/>
    <m/>
    <s v="Jumia"/>
    <s v="Jum"/>
    <n v="16284.02"/>
    <n v="57542997.559999913"/>
    <n v="57542997.559999913"/>
    <s v="Cairo"/>
  </r>
  <r>
    <x v="3250"/>
    <x v="2"/>
    <x v="2"/>
    <x v="2"/>
    <x v="0"/>
    <x v="1"/>
    <x v="3246"/>
    <x v="1"/>
    <x v="3250"/>
    <x v="110"/>
    <x v="218"/>
    <x v="289"/>
    <m/>
    <m/>
    <s v="sq"/>
    <s v="sq"/>
    <n v="13290.4"/>
    <n v="29200970.130000021"/>
    <n v="29200970.130000021"/>
    <s v="Alexandria"/>
  </r>
  <r>
    <x v="3251"/>
    <x v="7"/>
    <x v="0"/>
    <x v="7"/>
    <x v="0"/>
    <x v="5"/>
    <x v="3247"/>
    <x v="4"/>
    <x v="3251"/>
    <x v="111"/>
    <x v="2423"/>
    <x v="96"/>
    <m/>
    <m/>
    <s v="sq"/>
    <s v="sq"/>
    <n v="27872.98"/>
    <n v="92327183.770000085"/>
    <n v="92327183.770000085"/>
    <s v="Giza"/>
  </r>
  <r>
    <x v="3252"/>
    <x v="5"/>
    <x v="1"/>
    <x v="5"/>
    <x v="0"/>
    <x v="0"/>
    <x v="3248"/>
    <x v="3"/>
    <x v="3252"/>
    <x v="372"/>
    <x v="2424"/>
    <x v="122"/>
    <m/>
    <m/>
    <s v="sq"/>
    <s v="sq"/>
    <n v="16284.02"/>
    <n v="91504159.730000004"/>
    <n v="91504159.730000004"/>
    <s v="Cairo"/>
  </r>
  <r>
    <x v="3253"/>
    <x v="7"/>
    <x v="0"/>
    <x v="7"/>
    <x v="1"/>
    <x v="0"/>
    <x v="3249"/>
    <x v="1"/>
    <x v="3253"/>
    <x v="40"/>
    <x v="2425"/>
    <x v="171"/>
    <m/>
    <m/>
    <s v="Jumia"/>
    <s v="Jum"/>
    <n v="16284.02"/>
    <n v="92327183.770000085"/>
    <n v="92327183.770000085"/>
    <s v="Cairo"/>
  </r>
  <r>
    <x v="3254"/>
    <x v="7"/>
    <x v="0"/>
    <x v="7"/>
    <x v="0"/>
    <x v="1"/>
    <x v="3250"/>
    <x v="1"/>
    <x v="3254"/>
    <x v="179"/>
    <x v="721"/>
    <x v="305"/>
    <m/>
    <m/>
    <s v="sq"/>
    <s v="sq"/>
    <n v="13290.4"/>
    <n v="92327183.770000085"/>
    <n v="92327183.770000085"/>
    <s v="Alexandria"/>
  </r>
  <r>
    <x v="3255"/>
    <x v="6"/>
    <x v="4"/>
    <x v="6"/>
    <x v="0"/>
    <x v="0"/>
    <x v="3251"/>
    <x v="2"/>
    <x v="3255"/>
    <x v="96"/>
    <x v="1191"/>
    <x v="315"/>
    <m/>
    <m/>
    <s v="sq"/>
    <s v="sq"/>
    <n v="16284.02"/>
    <n v="31420413.200000018"/>
    <n v="31420413.200000018"/>
    <s v="Cairo"/>
  </r>
  <r>
    <x v="3256"/>
    <x v="8"/>
    <x v="3"/>
    <x v="8"/>
    <x v="2"/>
    <x v="1"/>
    <x v="3252"/>
    <x v="3"/>
    <x v="3256"/>
    <x v="28"/>
    <x v="1602"/>
    <x v="189"/>
    <m/>
    <m/>
    <s v="Amazon"/>
    <s v="Amazon"/>
    <n v="13290.4"/>
    <n v="57542997.559999913"/>
    <n v="57542997.559999913"/>
    <s v="Alexandria"/>
  </r>
  <r>
    <x v="3257"/>
    <x v="2"/>
    <x v="2"/>
    <x v="2"/>
    <x v="0"/>
    <x v="2"/>
    <x v="3253"/>
    <x v="3"/>
    <x v="3257"/>
    <x v="14"/>
    <x v="2426"/>
    <x v="184"/>
    <m/>
    <m/>
    <s v="sq"/>
    <s v="sq"/>
    <n v="26648.76"/>
    <n v="29200970.130000021"/>
    <n v="29200970.130000021"/>
    <s v="Casablanca"/>
  </r>
  <r>
    <x v="3258"/>
    <x v="7"/>
    <x v="0"/>
    <x v="7"/>
    <x v="0"/>
    <x v="1"/>
    <x v="3254"/>
    <x v="1"/>
    <x v="3258"/>
    <x v="248"/>
    <x v="2427"/>
    <x v="228"/>
    <m/>
    <m/>
    <s v="sq"/>
    <s v="sq"/>
    <n v="13290.4"/>
    <n v="92327183.770000085"/>
    <n v="92327183.770000085"/>
    <s v="Alexandria"/>
  </r>
  <r>
    <x v="3259"/>
    <x v="1"/>
    <x v="1"/>
    <x v="1"/>
    <x v="2"/>
    <x v="3"/>
    <x v="3255"/>
    <x v="4"/>
    <x v="3259"/>
    <x v="98"/>
    <x v="2428"/>
    <x v="126"/>
    <m/>
    <m/>
    <s v="Amazon"/>
    <s v="Amazon"/>
    <n v="3665.44"/>
    <n v="91504159.730000004"/>
    <n v="91504159.730000004"/>
    <s v="Dubai"/>
  </r>
  <r>
    <x v="3260"/>
    <x v="3"/>
    <x v="3"/>
    <x v="3"/>
    <x v="1"/>
    <x v="5"/>
    <x v="3256"/>
    <x v="3"/>
    <x v="3260"/>
    <x v="270"/>
    <x v="2429"/>
    <x v="314"/>
    <m/>
    <m/>
    <s v="Jumia"/>
    <s v="Jum"/>
    <n v="27872.98"/>
    <n v="57542997.559999913"/>
    <n v="57542997.559999913"/>
    <s v="Giza"/>
  </r>
  <r>
    <x v="3261"/>
    <x v="5"/>
    <x v="1"/>
    <x v="5"/>
    <x v="2"/>
    <x v="5"/>
    <x v="3257"/>
    <x v="3"/>
    <x v="3261"/>
    <x v="190"/>
    <x v="165"/>
    <x v="1"/>
    <m/>
    <m/>
    <s v="Amazon"/>
    <s v="Amazon"/>
    <n v="27872.98"/>
    <n v="91504159.730000004"/>
    <n v="91504159.730000004"/>
    <s v="Giza"/>
  </r>
  <r>
    <x v="3262"/>
    <x v="9"/>
    <x v="1"/>
    <x v="9"/>
    <x v="0"/>
    <x v="0"/>
    <x v="3258"/>
    <x v="4"/>
    <x v="3262"/>
    <x v="274"/>
    <x v="597"/>
    <x v="146"/>
    <m/>
    <m/>
    <s v="sq"/>
    <s v="sq"/>
    <n v="16284.02"/>
    <n v="91504159.730000004"/>
    <n v="91504159.730000004"/>
    <s v="Cairo"/>
  </r>
  <r>
    <x v="3263"/>
    <x v="4"/>
    <x v="0"/>
    <x v="4"/>
    <x v="0"/>
    <x v="5"/>
    <x v="3259"/>
    <x v="2"/>
    <x v="3263"/>
    <x v="265"/>
    <x v="1376"/>
    <x v="121"/>
    <m/>
    <m/>
    <s v="sq"/>
    <s v="sq"/>
    <n v="27872.98"/>
    <n v="92327183.770000085"/>
    <n v="92327183.770000085"/>
    <s v="Giza"/>
  </r>
  <r>
    <x v="3264"/>
    <x v="4"/>
    <x v="0"/>
    <x v="4"/>
    <x v="0"/>
    <x v="3"/>
    <x v="3260"/>
    <x v="4"/>
    <x v="3264"/>
    <x v="306"/>
    <x v="2430"/>
    <x v="230"/>
    <m/>
    <m/>
    <s v="sq"/>
    <s v="sq"/>
    <n v="3665.44"/>
    <n v="92327183.770000085"/>
    <n v="92327183.770000085"/>
    <s v="Dubai"/>
  </r>
  <r>
    <x v="3265"/>
    <x v="5"/>
    <x v="1"/>
    <x v="5"/>
    <x v="0"/>
    <x v="4"/>
    <x v="3261"/>
    <x v="2"/>
    <x v="3265"/>
    <x v="340"/>
    <x v="2431"/>
    <x v="140"/>
    <m/>
    <m/>
    <s v="sq"/>
    <s v="sq"/>
    <n v="99349.3"/>
    <n v="91504159.730000004"/>
    <n v="91504159.730000004"/>
    <s v="Riyadh"/>
  </r>
  <r>
    <x v="3266"/>
    <x v="1"/>
    <x v="1"/>
    <x v="1"/>
    <x v="0"/>
    <x v="5"/>
    <x v="3262"/>
    <x v="1"/>
    <x v="3266"/>
    <x v="235"/>
    <x v="183"/>
    <x v="101"/>
    <m/>
    <m/>
    <s v="sq"/>
    <s v="sq"/>
    <n v="27872.98"/>
    <n v="91504159.730000004"/>
    <n v="91504159.730000004"/>
    <s v="Giza"/>
  </r>
  <r>
    <x v="3267"/>
    <x v="9"/>
    <x v="1"/>
    <x v="9"/>
    <x v="0"/>
    <x v="3"/>
    <x v="3263"/>
    <x v="3"/>
    <x v="3267"/>
    <x v="330"/>
    <x v="2432"/>
    <x v="165"/>
    <m/>
    <m/>
    <s v="sq"/>
    <s v="sq"/>
    <n v="3665.44"/>
    <n v="91504159.730000004"/>
    <n v="91504159.730000004"/>
    <s v="Dubai"/>
  </r>
  <r>
    <x v="3268"/>
    <x v="1"/>
    <x v="1"/>
    <x v="1"/>
    <x v="1"/>
    <x v="2"/>
    <x v="3264"/>
    <x v="2"/>
    <x v="3268"/>
    <x v="54"/>
    <x v="2433"/>
    <x v="56"/>
    <m/>
    <m/>
    <s v="Jumia"/>
    <s v="Jum"/>
    <n v="26648.76"/>
    <n v="91504159.730000004"/>
    <n v="91504159.730000004"/>
    <s v="Casablanca"/>
  </r>
  <r>
    <x v="3269"/>
    <x v="1"/>
    <x v="1"/>
    <x v="1"/>
    <x v="0"/>
    <x v="2"/>
    <x v="3265"/>
    <x v="2"/>
    <x v="3269"/>
    <x v="235"/>
    <x v="1982"/>
    <x v="288"/>
    <m/>
    <m/>
    <s v="sq"/>
    <s v="sq"/>
    <n v="26648.76"/>
    <n v="91504159.730000004"/>
    <n v="91504159.730000004"/>
    <s v="Casablanca"/>
  </r>
  <r>
    <x v="3270"/>
    <x v="0"/>
    <x v="0"/>
    <x v="0"/>
    <x v="2"/>
    <x v="3"/>
    <x v="3266"/>
    <x v="3"/>
    <x v="3270"/>
    <x v="206"/>
    <x v="2211"/>
    <x v="150"/>
    <m/>
    <m/>
    <s v="Amazon"/>
    <s v="Amazon"/>
    <n v="3665.44"/>
    <n v="92327183.770000085"/>
    <n v="92327183.770000085"/>
    <s v="Dubai"/>
  </r>
  <r>
    <x v="3271"/>
    <x v="5"/>
    <x v="1"/>
    <x v="5"/>
    <x v="2"/>
    <x v="4"/>
    <x v="3267"/>
    <x v="0"/>
    <x v="3271"/>
    <x v="52"/>
    <x v="1952"/>
    <x v="33"/>
    <m/>
    <m/>
    <s v="Amazon"/>
    <s v="Amazon"/>
    <n v="99349.3"/>
    <n v="91504159.730000004"/>
    <n v="91504159.730000004"/>
    <s v="Riyadh"/>
  </r>
  <r>
    <x v="3272"/>
    <x v="7"/>
    <x v="0"/>
    <x v="7"/>
    <x v="2"/>
    <x v="0"/>
    <x v="3268"/>
    <x v="0"/>
    <x v="3272"/>
    <x v="64"/>
    <x v="2434"/>
    <x v="185"/>
    <m/>
    <m/>
    <s v="Amazon"/>
    <s v="Amazon"/>
    <n v="16284.02"/>
    <n v="92327183.770000085"/>
    <n v="92327183.770000085"/>
    <s v="Cairo"/>
  </r>
  <r>
    <x v="3273"/>
    <x v="2"/>
    <x v="2"/>
    <x v="2"/>
    <x v="1"/>
    <x v="0"/>
    <x v="3269"/>
    <x v="3"/>
    <x v="3273"/>
    <x v="315"/>
    <x v="2435"/>
    <x v="243"/>
    <m/>
    <m/>
    <s v="Jumia"/>
    <s v="Jum"/>
    <n v="16284.02"/>
    <n v="29200970.130000021"/>
    <n v="29200970.130000021"/>
    <s v="Cairo"/>
  </r>
  <r>
    <x v="3274"/>
    <x v="6"/>
    <x v="4"/>
    <x v="6"/>
    <x v="2"/>
    <x v="5"/>
    <x v="3270"/>
    <x v="2"/>
    <x v="3274"/>
    <x v="329"/>
    <x v="2436"/>
    <x v="38"/>
    <m/>
    <m/>
    <s v="Amazon"/>
    <s v="Amazon"/>
    <n v="27872.98"/>
    <n v="31420413.200000018"/>
    <n v="31420413.200000018"/>
    <s v="Giza"/>
  </r>
  <r>
    <x v="3275"/>
    <x v="0"/>
    <x v="0"/>
    <x v="0"/>
    <x v="0"/>
    <x v="0"/>
    <x v="3271"/>
    <x v="2"/>
    <x v="3275"/>
    <x v="81"/>
    <x v="2437"/>
    <x v="13"/>
    <m/>
    <m/>
    <s v="sq"/>
    <s v="sq"/>
    <n v="16284.02"/>
    <n v="92327183.770000085"/>
    <n v="92327183.770000085"/>
    <s v="Cairo"/>
  </r>
  <r>
    <x v="3276"/>
    <x v="5"/>
    <x v="1"/>
    <x v="5"/>
    <x v="1"/>
    <x v="5"/>
    <x v="3272"/>
    <x v="4"/>
    <x v="3276"/>
    <x v="54"/>
    <x v="2438"/>
    <x v="267"/>
    <m/>
    <m/>
    <s v="Jumia"/>
    <s v="Jum"/>
    <n v="27872.98"/>
    <n v="91504159.730000004"/>
    <n v="91504159.730000004"/>
    <s v="Giza"/>
  </r>
  <r>
    <x v="3277"/>
    <x v="7"/>
    <x v="0"/>
    <x v="7"/>
    <x v="2"/>
    <x v="0"/>
    <x v="3273"/>
    <x v="0"/>
    <x v="3277"/>
    <x v="209"/>
    <x v="1116"/>
    <x v="14"/>
    <m/>
    <m/>
    <s v="Amazon"/>
    <s v="Amazon"/>
    <n v="16284.02"/>
    <n v="92327183.770000085"/>
    <n v="92327183.770000085"/>
    <s v="Cairo"/>
  </r>
  <r>
    <x v="3278"/>
    <x v="4"/>
    <x v="0"/>
    <x v="4"/>
    <x v="2"/>
    <x v="5"/>
    <x v="3274"/>
    <x v="1"/>
    <x v="3278"/>
    <x v="16"/>
    <x v="2439"/>
    <x v="266"/>
    <m/>
    <m/>
    <s v="Amazon"/>
    <s v="Amazon"/>
    <n v="27872.98"/>
    <n v="92327183.770000085"/>
    <n v="92327183.770000085"/>
    <s v="Giza"/>
  </r>
  <r>
    <x v="3279"/>
    <x v="6"/>
    <x v="4"/>
    <x v="6"/>
    <x v="2"/>
    <x v="4"/>
    <x v="3275"/>
    <x v="4"/>
    <x v="3279"/>
    <x v="69"/>
    <x v="2037"/>
    <x v="42"/>
    <m/>
    <m/>
    <s v="Amazon"/>
    <s v="Amazon"/>
    <n v="99349.3"/>
    <n v="31420413.200000018"/>
    <n v="31420413.200000018"/>
    <s v="Riyadh"/>
  </r>
  <r>
    <x v="3280"/>
    <x v="3"/>
    <x v="3"/>
    <x v="3"/>
    <x v="0"/>
    <x v="1"/>
    <x v="3276"/>
    <x v="1"/>
    <x v="3280"/>
    <x v="336"/>
    <x v="2440"/>
    <x v="153"/>
    <m/>
    <m/>
    <s v="sq"/>
    <s v="sq"/>
    <n v="13290.4"/>
    <n v="57542997.559999913"/>
    <n v="57542997.559999913"/>
    <s v="Alexandria"/>
  </r>
  <r>
    <x v="3281"/>
    <x v="0"/>
    <x v="0"/>
    <x v="0"/>
    <x v="1"/>
    <x v="5"/>
    <x v="3277"/>
    <x v="3"/>
    <x v="3281"/>
    <x v="34"/>
    <x v="1463"/>
    <x v="180"/>
    <m/>
    <m/>
    <s v="Jumia"/>
    <s v="Jum"/>
    <n v="27872.98"/>
    <n v="92327183.770000085"/>
    <n v="92327183.770000085"/>
    <s v="Giza"/>
  </r>
  <r>
    <x v="3282"/>
    <x v="4"/>
    <x v="0"/>
    <x v="4"/>
    <x v="0"/>
    <x v="1"/>
    <x v="3278"/>
    <x v="0"/>
    <x v="3282"/>
    <x v="124"/>
    <x v="2339"/>
    <x v="308"/>
    <m/>
    <m/>
    <s v="sq"/>
    <s v="sq"/>
    <n v="13290.4"/>
    <n v="92327183.770000085"/>
    <n v="92327183.770000085"/>
    <s v="Alexandria"/>
  </r>
  <r>
    <x v="3283"/>
    <x v="5"/>
    <x v="1"/>
    <x v="5"/>
    <x v="1"/>
    <x v="5"/>
    <x v="3279"/>
    <x v="3"/>
    <x v="3283"/>
    <x v="291"/>
    <x v="2441"/>
    <x v="193"/>
    <m/>
    <m/>
    <s v="Jumia"/>
    <s v="Jum"/>
    <n v="27872.98"/>
    <n v="91504159.730000004"/>
    <n v="91504159.730000004"/>
    <s v="Giza"/>
  </r>
  <r>
    <x v="3284"/>
    <x v="0"/>
    <x v="0"/>
    <x v="0"/>
    <x v="2"/>
    <x v="2"/>
    <x v="3280"/>
    <x v="2"/>
    <x v="3284"/>
    <x v="315"/>
    <x v="955"/>
    <x v="204"/>
    <m/>
    <m/>
    <s v="Amazon"/>
    <s v="Amazon"/>
    <n v="26648.76"/>
    <n v="92327183.770000085"/>
    <n v="92327183.770000085"/>
    <s v="Casablanca"/>
  </r>
  <r>
    <x v="3285"/>
    <x v="0"/>
    <x v="0"/>
    <x v="0"/>
    <x v="0"/>
    <x v="4"/>
    <x v="3281"/>
    <x v="1"/>
    <x v="3285"/>
    <x v="337"/>
    <x v="593"/>
    <x v="262"/>
    <m/>
    <m/>
    <s v="sq"/>
    <s v="sq"/>
    <n v="99349.3"/>
    <n v="92327183.770000085"/>
    <n v="92327183.770000085"/>
    <s v="Riyadh"/>
  </r>
  <r>
    <x v="3286"/>
    <x v="3"/>
    <x v="3"/>
    <x v="3"/>
    <x v="1"/>
    <x v="4"/>
    <x v="3282"/>
    <x v="3"/>
    <x v="3286"/>
    <x v="326"/>
    <x v="419"/>
    <x v="241"/>
    <m/>
    <m/>
    <s v="Jumia"/>
    <s v="Jum"/>
    <n v="99349.3"/>
    <n v="57542997.559999913"/>
    <n v="57542997.559999913"/>
    <s v="Riyadh"/>
  </r>
  <r>
    <x v="3287"/>
    <x v="9"/>
    <x v="1"/>
    <x v="9"/>
    <x v="2"/>
    <x v="4"/>
    <x v="3283"/>
    <x v="3"/>
    <x v="3287"/>
    <x v="134"/>
    <x v="2442"/>
    <x v="71"/>
    <m/>
    <m/>
    <s v="Amazon"/>
    <s v="Amazon"/>
    <n v="99349.3"/>
    <n v="91504159.730000004"/>
    <n v="91504159.730000004"/>
    <s v="Riyadh"/>
  </r>
  <r>
    <x v="3288"/>
    <x v="0"/>
    <x v="0"/>
    <x v="0"/>
    <x v="1"/>
    <x v="2"/>
    <x v="3284"/>
    <x v="0"/>
    <x v="3288"/>
    <x v="325"/>
    <x v="1490"/>
    <x v="80"/>
    <m/>
    <m/>
    <s v="Jumia"/>
    <s v="Jum"/>
    <n v="26648.76"/>
    <n v="92327183.770000085"/>
    <n v="92327183.770000085"/>
    <s v="Casablanca"/>
  </r>
  <r>
    <x v="3289"/>
    <x v="9"/>
    <x v="1"/>
    <x v="9"/>
    <x v="1"/>
    <x v="1"/>
    <x v="3285"/>
    <x v="0"/>
    <x v="3289"/>
    <x v="72"/>
    <x v="2443"/>
    <x v="185"/>
    <m/>
    <m/>
    <s v="Jumia"/>
    <s v="Jum"/>
    <n v="13290.4"/>
    <n v="91504159.730000004"/>
    <n v="91504159.730000004"/>
    <s v="Alexandria"/>
  </r>
  <r>
    <x v="3290"/>
    <x v="9"/>
    <x v="1"/>
    <x v="9"/>
    <x v="1"/>
    <x v="5"/>
    <x v="3286"/>
    <x v="1"/>
    <x v="3290"/>
    <x v="211"/>
    <x v="1551"/>
    <x v="67"/>
    <m/>
    <m/>
    <s v="Jumia"/>
    <s v="Jum"/>
    <n v="27872.98"/>
    <n v="91504159.730000004"/>
    <n v="91504159.730000004"/>
    <s v="Giza"/>
  </r>
  <r>
    <x v="3291"/>
    <x v="5"/>
    <x v="1"/>
    <x v="5"/>
    <x v="0"/>
    <x v="4"/>
    <x v="3287"/>
    <x v="2"/>
    <x v="3291"/>
    <x v="354"/>
    <x v="2444"/>
    <x v="150"/>
    <m/>
    <m/>
    <s v="sq"/>
    <s v="sq"/>
    <n v="99349.3"/>
    <n v="91504159.730000004"/>
    <n v="91504159.730000004"/>
    <s v="Riyadh"/>
  </r>
  <r>
    <x v="3292"/>
    <x v="7"/>
    <x v="0"/>
    <x v="7"/>
    <x v="0"/>
    <x v="3"/>
    <x v="3288"/>
    <x v="0"/>
    <x v="3292"/>
    <x v="126"/>
    <x v="1442"/>
    <x v="261"/>
    <m/>
    <m/>
    <s v="sq"/>
    <s v="sq"/>
    <n v="3665.44"/>
    <n v="92327183.770000085"/>
    <n v="92327183.770000085"/>
    <s v="Dubai"/>
  </r>
  <r>
    <x v="3293"/>
    <x v="4"/>
    <x v="0"/>
    <x v="4"/>
    <x v="2"/>
    <x v="0"/>
    <x v="3289"/>
    <x v="4"/>
    <x v="3293"/>
    <x v="328"/>
    <x v="1758"/>
    <x v="205"/>
    <m/>
    <m/>
    <s v="Amazon"/>
    <s v="Amazon"/>
    <n v="16284.02"/>
    <n v="92327183.770000085"/>
    <n v="92327183.770000085"/>
    <s v="Cairo"/>
  </r>
  <r>
    <x v="3294"/>
    <x v="9"/>
    <x v="1"/>
    <x v="9"/>
    <x v="0"/>
    <x v="3"/>
    <x v="3290"/>
    <x v="3"/>
    <x v="3294"/>
    <x v="175"/>
    <x v="2445"/>
    <x v="28"/>
    <m/>
    <m/>
    <s v="sq"/>
    <s v="sq"/>
    <n v="3665.44"/>
    <n v="91504159.730000004"/>
    <n v="91504159.730000004"/>
    <s v="Dubai"/>
  </r>
  <r>
    <x v="3295"/>
    <x v="5"/>
    <x v="1"/>
    <x v="5"/>
    <x v="2"/>
    <x v="0"/>
    <x v="3291"/>
    <x v="1"/>
    <x v="3295"/>
    <x v="294"/>
    <x v="2446"/>
    <x v="99"/>
    <m/>
    <m/>
    <s v="Amazon"/>
    <s v="Amazon"/>
    <n v="16284.02"/>
    <n v="91504159.730000004"/>
    <n v="91504159.730000004"/>
    <s v="Cairo"/>
  </r>
  <r>
    <x v="3296"/>
    <x v="6"/>
    <x v="4"/>
    <x v="6"/>
    <x v="1"/>
    <x v="0"/>
    <x v="3292"/>
    <x v="4"/>
    <x v="3296"/>
    <x v="364"/>
    <x v="1823"/>
    <x v="266"/>
    <m/>
    <m/>
    <s v="Jumia"/>
    <s v="Jum"/>
    <n v="16284.02"/>
    <n v="31420413.200000018"/>
    <n v="31420413.200000018"/>
    <s v="Cairo"/>
  </r>
  <r>
    <x v="3297"/>
    <x v="5"/>
    <x v="1"/>
    <x v="5"/>
    <x v="2"/>
    <x v="5"/>
    <x v="3293"/>
    <x v="2"/>
    <x v="3297"/>
    <x v="242"/>
    <x v="2447"/>
    <x v="284"/>
    <m/>
    <m/>
    <s v="Amazon"/>
    <s v="Amazon"/>
    <n v="27872.98"/>
    <n v="91504159.730000004"/>
    <n v="91504159.730000004"/>
    <s v="Giza"/>
  </r>
  <r>
    <x v="3298"/>
    <x v="9"/>
    <x v="1"/>
    <x v="9"/>
    <x v="0"/>
    <x v="2"/>
    <x v="3294"/>
    <x v="0"/>
    <x v="3298"/>
    <x v="242"/>
    <x v="2448"/>
    <x v="349"/>
    <m/>
    <m/>
    <s v="sq"/>
    <s v="sq"/>
    <n v="26648.76"/>
    <n v="91504159.730000004"/>
    <n v="91504159.730000004"/>
    <s v="Casablanca"/>
  </r>
  <r>
    <x v="3299"/>
    <x v="6"/>
    <x v="4"/>
    <x v="6"/>
    <x v="1"/>
    <x v="3"/>
    <x v="3295"/>
    <x v="3"/>
    <x v="3299"/>
    <x v="202"/>
    <x v="2449"/>
    <x v="347"/>
    <m/>
    <m/>
    <s v="Jumia"/>
    <s v="Jum"/>
    <n v="3665.44"/>
    <n v="31420413.200000018"/>
    <n v="31420413.200000018"/>
    <s v="Dubai"/>
  </r>
  <r>
    <x v="3300"/>
    <x v="9"/>
    <x v="1"/>
    <x v="9"/>
    <x v="1"/>
    <x v="1"/>
    <x v="3296"/>
    <x v="2"/>
    <x v="3300"/>
    <x v="222"/>
    <x v="2450"/>
    <x v="172"/>
    <m/>
    <m/>
    <s v="Jumia"/>
    <s v="Jum"/>
    <n v="13290.4"/>
    <n v="91504159.730000004"/>
    <n v="91504159.730000004"/>
    <s v="Alexandria"/>
  </r>
  <r>
    <x v="3301"/>
    <x v="7"/>
    <x v="0"/>
    <x v="7"/>
    <x v="1"/>
    <x v="2"/>
    <x v="3297"/>
    <x v="0"/>
    <x v="3301"/>
    <x v="294"/>
    <x v="2451"/>
    <x v="76"/>
    <m/>
    <m/>
    <s v="Jumia"/>
    <s v="Jum"/>
    <n v="26648.76"/>
    <n v="92327183.770000085"/>
    <n v="92327183.770000085"/>
    <s v="Casablanca"/>
  </r>
  <r>
    <x v="3302"/>
    <x v="2"/>
    <x v="2"/>
    <x v="2"/>
    <x v="1"/>
    <x v="5"/>
    <x v="3298"/>
    <x v="4"/>
    <x v="3302"/>
    <x v="193"/>
    <x v="2452"/>
    <x v="337"/>
    <m/>
    <m/>
    <s v="Jumia"/>
    <s v="Jum"/>
    <n v="27872.98"/>
    <n v="29200970.130000021"/>
    <n v="29200970.130000021"/>
    <s v="Giza"/>
  </r>
  <r>
    <x v="3303"/>
    <x v="2"/>
    <x v="2"/>
    <x v="2"/>
    <x v="1"/>
    <x v="4"/>
    <x v="3299"/>
    <x v="2"/>
    <x v="3303"/>
    <x v="62"/>
    <x v="457"/>
    <x v="72"/>
    <m/>
    <m/>
    <s v="Jumia"/>
    <s v="Jum"/>
    <n v="99349.3"/>
    <n v="29200970.130000021"/>
    <n v="29200970.130000021"/>
    <s v="Riyadh"/>
  </r>
  <r>
    <x v="3304"/>
    <x v="3"/>
    <x v="3"/>
    <x v="3"/>
    <x v="1"/>
    <x v="3"/>
    <x v="3300"/>
    <x v="2"/>
    <x v="3304"/>
    <x v="389"/>
    <x v="2453"/>
    <x v="288"/>
    <m/>
    <m/>
    <s v="Jumia"/>
    <s v="Jum"/>
    <n v="3665.44"/>
    <n v="57542997.559999913"/>
    <n v="57542997.559999913"/>
    <s v="Dubai"/>
  </r>
  <r>
    <x v="3305"/>
    <x v="0"/>
    <x v="0"/>
    <x v="0"/>
    <x v="2"/>
    <x v="1"/>
    <x v="3301"/>
    <x v="0"/>
    <x v="3305"/>
    <x v="393"/>
    <x v="2454"/>
    <x v="41"/>
    <m/>
    <m/>
    <s v="Amazon"/>
    <s v="Amazon"/>
    <n v="13290.4"/>
    <n v="92327183.770000085"/>
    <n v="92327183.770000085"/>
    <s v="Alexandria"/>
  </r>
  <r>
    <x v="3306"/>
    <x v="2"/>
    <x v="2"/>
    <x v="2"/>
    <x v="0"/>
    <x v="5"/>
    <x v="3302"/>
    <x v="0"/>
    <x v="3306"/>
    <x v="366"/>
    <x v="1824"/>
    <x v="34"/>
    <m/>
    <m/>
    <s v="sq"/>
    <s v="sq"/>
    <n v="27872.98"/>
    <n v="29200970.130000021"/>
    <n v="29200970.130000021"/>
    <s v="Giza"/>
  </r>
  <r>
    <x v="3307"/>
    <x v="8"/>
    <x v="3"/>
    <x v="8"/>
    <x v="0"/>
    <x v="2"/>
    <x v="3303"/>
    <x v="0"/>
    <x v="3307"/>
    <x v="282"/>
    <x v="511"/>
    <x v="334"/>
    <m/>
    <m/>
    <s v="sq"/>
    <s v="sq"/>
    <n v="26648.76"/>
    <n v="57542997.559999913"/>
    <n v="57542997.559999913"/>
    <s v="Casablanca"/>
  </r>
  <r>
    <x v="3308"/>
    <x v="6"/>
    <x v="4"/>
    <x v="6"/>
    <x v="0"/>
    <x v="0"/>
    <x v="3304"/>
    <x v="2"/>
    <x v="3308"/>
    <x v="304"/>
    <x v="2455"/>
    <x v="276"/>
    <m/>
    <m/>
    <s v="sq"/>
    <s v="sq"/>
    <n v="16284.02"/>
    <n v="31420413.200000018"/>
    <n v="31420413.200000018"/>
    <s v="Cairo"/>
  </r>
  <r>
    <x v="3309"/>
    <x v="5"/>
    <x v="1"/>
    <x v="5"/>
    <x v="2"/>
    <x v="1"/>
    <x v="3305"/>
    <x v="1"/>
    <x v="3309"/>
    <x v="47"/>
    <x v="2456"/>
    <x v="27"/>
    <m/>
    <m/>
    <s v="Amazon"/>
    <s v="Amazon"/>
    <n v="13290.4"/>
    <n v="91504159.730000004"/>
    <n v="91504159.730000004"/>
    <s v="Alexandria"/>
  </r>
  <r>
    <x v="3310"/>
    <x v="7"/>
    <x v="0"/>
    <x v="7"/>
    <x v="1"/>
    <x v="0"/>
    <x v="3306"/>
    <x v="0"/>
    <x v="3310"/>
    <x v="285"/>
    <x v="2356"/>
    <x v="136"/>
    <m/>
    <m/>
    <s v="Jumia"/>
    <s v="Jum"/>
    <n v="16284.02"/>
    <n v="92327183.770000085"/>
    <n v="92327183.770000085"/>
    <s v="Cairo"/>
  </r>
  <r>
    <x v="3311"/>
    <x v="2"/>
    <x v="2"/>
    <x v="2"/>
    <x v="1"/>
    <x v="2"/>
    <x v="3307"/>
    <x v="3"/>
    <x v="3311"/>
    <x v="31"/>
    <x v="2457"/>
    <x v="316"/>
    <m/>
    <m/>
    <s v="Jumia"/>
    <s v="Jum"/>
    <n v="26648.76"/>
    <n v="29200970.130000021"/>
    <n v="29200970.130000021"/>
    <s v="Casablanca"/>
  </r>
  <r>
    <x v="3312"/>
    <x v="2"/>
    <x v="2"/>
    <x v="2"/>
    <x v="1"/>
    <x v="1"/>
    <x v="3308"/>
    <x v="0"/>
    <x v="3312"/>
    <x v="369"/>
    <x v="1066"/>
    <x v="250"/>
    <m/>
    <m/>
    <s v="Jumia"/>
    <s v="Jum"/>
    <n v="13290.4"/>
    <n v="29200970.130000021"/>
    <n v="29200970.130000021"/>
    <s v="Alexandria"/>
  </r>
  <r>
    <x v="3313"/>
    <x v="7"/>
    <x v="0"/>
    <x v="7"/>
    <x v="2"/>
    <x v="2"/>
    <x v="3309"/>
    <x v="0"/>
    <x v="3313"/>
    <x v="197"/>
    <x v="1831"/>
    <x v="69"/>
    <m/>
    <m/>
    <s v="Amazon"/>
    <s v="Amazon"/>
    <n v="26648.76"/>
    <n v="92327183.770000085"/>
    <n v="92327183.770000085"/>
    <s v="Casablanca"/>
  </r>
  <r>
    <x v="3314"/>
    <x v="7"/>
    <x v="0"/>
    <x v="7"/>
    <x v="1"/>
    <x v="2"/>
    <x v="3310"/>
    <x v="4"/>
    <x v="3314"/>
    <x v="321"/>
    <x v="1215"/>
    <x v="208"/>
    <m/>
    <m/>
    <s v="Jumia"/>
    <s v="Jum"/>
    <n v="26648.76"/>
    <n v="92327183.770000085"/>
    <n v="92327183.770000085"/>
    <s v="Casablanca"/>
  </r>
  <r>
    <x v="3315"/>
    <x v="4"/>
    <x v="0"/>
    <x v="4"/>
    <x v="1"/>
    <x v="0"/>
    <x v="3311"/>
    <x v="1"/>
    <x v="3315"/>
    <x v="257"/>
    <x v="1139"/>
    <x v="7"/>
    <m/>
    <m/>
    <s v="Jumia"/>
    <s v="Jum"/>
    <n v="16284.02"/>
    <n v="92327183.770000085"/>
    <n v="92327183.770000085"/>
    <s v="Cairo"/>
  </r>
  <r>
    <x v="3316"/>
    <x v="5"/>
    <x v="1"/>
    <x v="5"/>
    <x v="2"/>
    <x v="0"/>
    <x v="3312"/>
    <x v="4"/>
    <x v="3316"/>
    <x v="365"/>
    <x v="2458"/>
    <x v="169"/>
    <m/>
    <m/>
    <s v="Amazon"/>
    <s v="Amazon"/>
    <n v="16284.02"/>
    <n v="91504159.730000004"/>
    <n v="91504159.730000004"/>
    <s v="Cairo"/>
  </r>
  <r>
    <x v="3317"/>
    <x v="1"/>
    <x v="1"/>
    <x v="1"/>
    <x v="1"/>
    <x v="5"/>
    <x v="3313"/>
    <x v="3"/>
    <x v="3317"/>
    <x v="110"/>
    <x v="2459"/>
    <x v="275"/>
    <m/>
    <m/>
    <s v="Jumia"/>
    <s v="Jum"/>
    <n v="27872.98"/>
    <n v="91504159.730000004"/>
    <n v="91504159.730000004"/>
    <s v="Giza"/>
  </r>
  <r>
    <x v="3318"/>
    <x v="8"/>
    <x v="3"/>
    <x v="8"/>
    <x v="2"/>
    <x v="1"/>
    <x v="3314"/>
    <x v="1"/>
    <x v="3318"/>
    <x v="374"/>
    <x v="1909"/>
    <x v="0"/>
    <m/>
    <m/>
    <s v="Amazon"/>
    <s v="Amazon"/>
    <n v="13290.4"/>
    <n v="57542997.559999913"/>
    <n v="57542997.559999913"/>
    <s v="Alexandria"/>
  </r>
  <r>
    <x v="3319"/>
    <x v="9"/>
    <x v="1"/>
    <x v="9"/>
    <x v="2"/>
    <x v="1"/>
    <x v="3315"/>
    <x v="4"/>
    <x v="3319"/>
    <x v="104"/>
    <x v="1314"/>
    <x v="217"/>
    <m/>
    <m/>
    <s v="Amazon"/>
    <s v="Amazon"/>
    <n v="13290.4"/>
    <n v="91504159.730000004"/>
    <n v="91504159.730000004"/>
    <s v="Alexandria"/>
  </r>
  <r>
    <x v="3320"/>
    <x v="9"/>
    <x v="1"/>
    <x v="9"/>
    <x v="0"/>
    <x v="2"/>
    <x v="3316"/>
    <x v="1"/>
    <x v="3320"/>
    <x v="145"/>
    <x v="2460"/>
    <x v="116"/>
    <m/>
    <m/>
    <s v="sq"/>
    <s v="sq"/>
    <n v="26648.76"/>
    <n v="91504159.730000004"/>
    <n v="91504159.730000004"/>
    <s v="Casablanca"/>
  </r>
  <r>
    <x v="3321"/>
    <x v="5"/>
    <x v="1"/>
    <x v="5"/>
    <x v="0"/>
    <x v="5"/>
    <x v="3317"/>
    <x v="0"/>
    <x v="3321"/>
    <x v="60"/>
    <x v="503"/>
    <x v="163"/>
    <m/>
    <m/>
    <s v="sq"/>
    <s v="sq"/>
    <n v="27872.98"/>
    <n v="91504159.730000004"/>
    <n v="91504159.730000004"/>
    <s v="Giza"/>
  </r>
  <r>
    <x v="3322"/>
    <x v="6"/>
    <x v="4"/>
    <x v="6"/>
    <x v="0"/>
    <x v="3"/>
    <x v="3318"/>
    <x v="2"/>
    <x v="3322"/>
    <x v="397"/>
    <x v="2461"/>
    <x v="200"/>
    <m/>
    <m/>
    <s v="sq"/>
    <s v="sq"/>
    <n v="3665.44"/>
    <n v="31420413.200000018"/>
    <n v="31420413.200000018"/>
    <s v="Dubai"/>
  </r>
  <r>
    <x v="3323"/>
    <x v="5"/>
    <x v="1"/>
    <x v="5"/>
    <x v="2"/>
    <x v="1"/>
    <x v="3319"/>
    <x v="0"/>
    <x v="3323"/>
    <x v="381"/>
    <x v="2462"/>
    <x v="271"/>
    <m/>
    <m/>
    <s v="Amazon"/>
    <s v="Amazon"/>
    <n v="13290.4"/>
    <n v="91504159.730000004"/>
    <n v="91504159.730000004"/>
    <s v="Alexandria"/>
  </r>
  <r>
    <x v="3324"/>
    <x v="4"/>
    <x v="0"/>
    <x v="4"/>
    <x v="2"/>
    <x v="4"/>
    <x v="3320"/>
    <x v="4"/>
    <x v="3324"/>
    <x v="164"/>
    <x v="2410"/>
    <x v="184"/>
    <m/>
    <m/>
    <s v="Amazon"/>
    <s v="Amazon"/>
    <n v="99349.3"/>
    <n v="92327183.770000085"/>
    <n v="92327183.770000085"/>
    <s v="Riyadh"/>
  </r>
  <r>
    <x v="3325"/>
    <x v="5"/>
    <x v="1"/>
    <x v="5"/>
    <x v="1"/>
    <x v="4"/>
    <x v="3321"/>
    <x v="0"/>
    <x v="3325"/>
    <x v="239"/>
    <x v="1311"/>
    <x v="110"/>
    <m/>
    <m/>
    <s v="Jumia"/>
    <s v="Jum"/>
    <n v="99349.3"/>
    <n v="91504159.730000004"/>
    <n v="91504159.730000004"/>
    <s v="Riyadh"/>
  </r>
  <r>
    <x v="3326"/>
    <x v="5"/>
    <x v="1"/>
    <x v="5"/>
    <x v="2"/>
    <x v="5"/>
    <x v="3322"/>
    <x v="2"/>
    <x v="3326"/>
    <x v="306"/>
    <x v="2463"/>
    <x v="288"/>
    <m/>
    <m/>
    <s v="Amazon"/>
    <s v="Amazon"/>
    <n v="27872.98"/>
    <n v="91504159.730000004"/>
    <n v="91504159.730000004"/>
    <s v="Giza"/>
  </r>
  <r>
    <x v="3327"/>
    <x v="3"/>
    <x v="3"/>
    <x v="3"/>
    <x v="2"/>
    <x v="0"/>
    <x v="3323"/>
    <x v="4"/>
    <x v="3327"/>
    <x v="160"/>
    <x v="2464"/>
    <x v="97"/>
    <m/>
    <m/>
    <s v="Amazon"/>
    <s v="Amazon"/>
    <n v="16284.02"/>
    <n v="57542997.559999913"/>
    <n v="57542997.559999913"/>
    <s v="Cairo"/>
  </r>
  <r>
    <x v="3328"/>
    <x v="2"/>
    <x v="2"/>
    <x v="2"/>
    <x v="2"/>
    <x v="3"/>
    <x v="3324"/>
    <x v="3"/>
    <x v="3328"/>
    <x v="282"/>
    <x v="124"/>
    <x v="201"/>
    <m/>
    <m/>
    <s v="Amazon"/>
    <s v="Amazon"/>
    <n v="3665.44"/>
    <n v="29200970.130000021"/>
    <n v="29200970.130000021"/>
    <s v="Dubai"/>
  </r>
  <r>
    <x v="3329"/>
    <x v="0"/>
    <x v="0"/>
    <x v="0"/>
    <x v="0"/>
    <x v="0"/>
    <x v="3325"/>
    <x v="4"/>
    <x v="3329"/>
    <x v="381"/>
    <x v="1035"/>
    <x v="277"/>
    <m/>
    <m/>
    <s v="sq"/>
    <s v="sq"/>
    <n v="16284.02"/>
    <n v="92327183.770000085"/>
    <n v="92327183.770000085"/>
    <s v="Cairo"/>
  </r>
  <r>
    <x v="3330"/>
    <x v="3"/>
    <x v="3"/>
    <x v="3"/>
    <x v="1"/>
    <x v="2"/>
    <x v="3326"/>
    <x v="3"/>
    <x v="3330"/>
    <x v="259"/>
    <x v="2465"/>
    <x v="34"/>
    <m/>
    <m/>
    <s v="Jumia"/>
    <s v="Jum"/>
    <n v="26648.76"/>
    <n v="57542997.559999913"/>
    <n v="57542997.559999913"/>
    <s v="Casablanca"/>
  </r>
  <r>
    <x v="3331"/>
    <x v="9"/>
    <x v="1"/>
    <x v="9"/>
    <x v="2"/>
    <x v="4"/>
    <x v="3327"/>
    <x v="2"/>
    <x v="3331"/>
    <x v="255"/>
    <x v="678"/>
    <x v="85"/>
    <m/>
    <m/>
    <s v="Amazon"/>
    <s v="Amazon"/>
    <n v="99349.3"/>
    <n v="91504159.730000004"/>
    <n v="91504159.730000004"/>
    <s v="Riyadh"/>
  </r>
  <r>
    <x v="3332"/>
    <x v="5"/>
    <x v="1"/>
    <x v="5"/>
    <x v="2"/>
    <x v="1"/>
    <x v="3328"/>
    <x v="4"/>
    <x v="3332"/>
    <x v="258"/>
    <x v="584"/>
    <x v="52"/>
    <m/>
    <m/>
    <s v="Amazon"/>
    <s v="Amazon"/>
    <n v="13290.4"/>
    <n v="91504159.730000004"/>
    <n v="91504159.730000004"/>
    <s v="Alexandria"/>
  </r>
  <r>
    <x v="3333"/>
    <x v="7"/>
    <x v="0"/>
    <x v="7"/>
    <x v="1"/>
    <x v="4"/>
    <x v="3329"/>
    <x v="2"/>
    <x v="3333"/>
    <x v="348"/>
    <x v="2466"/>
    <x v="157"/>
    <m/>
    <m/>
    <s v="Jumia"/>
    <s v="Jum"/>
    <n v="99349.3"/>
    <n v="92327183.770000085"/>
    <n v="92327183.770000085"/>
    <s v="Riyadh"/>
  </r>
  <r>
    <x v="3334"/>
    <x v="8"/>
    <x v="3"/>
    <x v="8"/>
    <x v="0"/>
    <x v="5"/>
    <x v="3330"/>
    <x v="3"/>
    <x v="3334"/>
    <x v="121"/>
    <x v="2467"/>
    <x v="102"/>
    <m/>
    <m/>
    <s v="sq"/>
    <s v="sq"/>
    <n v="27872.98"/>
    <n v="57542997.559999913"/>
    <n v="57542997.559999913"/>
    <s v="Giza"/>
  </r>
  <r>
    <x v="3335"/>
    <x v="1"/>
    <x v="1"/>
    <x v="1"/>
    <x v="2"/>
    <x v="0"/>
    <x v="3331"/>
    <x v="4"/>
    <x v="3335"/>
    <x v="245"/>
    <x v="2468"/>
    <x v="210"/>
    <m/>
    <m/>
    <s v="Amazon"/>
    <s v="Amazon"/>
    <n v="16284.02"/>
    <n v="91504159.730000004"/>
    <n v="91504159.730000004"/>
    <s v="Cairo"/>
  </r>
  <r>
    <x v="3336"/>
    <x v="2"/>
    <x v="2"/>
    <x v="2"/>
    <x v="2"/>
    <x v="1"/>
    <x v="3332"/>
    <x v="4"/>
    <x v="3336"/>
    <x v="256"/>
    <x v="2469"/>
    <x v="260"/>
    <m/>
    <m/>
    <s v="Amazon"/>
    <s v="Amazon"/>
    <n v="13290.4"/>
    <n v="29200970.130000021"/>
    <n v="29200970.130000021"/>
    <s v="Alexandria"/>
  </r>
  <r>
    <x v="3337"/>
    <x v="3"/>
    <x v="3"/>
    <x v="3"/>
    <x v="1"/>
    <x v="0"/>
    <x v="3333"/>
    <x v="3"/>
    <x v="3337"/>
    <x v="89"/>
    <x v="2470"/>
    <x v="0"/>
    <m/>
    <m/>
    <s v="Jumia"/>
    <s v="Jum"/>
    <n v="16284.02"/>
    <n v="57542997.559999913"/>
    <n v="57542997.559999913"/>
    <s v="Cairo"/>
  </r>
  <r>
    <x v="3338"/>
    <x v="8"/>
    <x v="3"/>
    <x v="8"/>
    <x v="1"/>
    <x v="1"/>
    <x v="3334"/>
    <x v="2"/>
    <x v="3338"/>
    <x v="136"/>
    <x v="1763"/>
    <x v="277"/>
    <m/>
    <m/>
    <s v="Jumia"/>
    <s v="Jum"/>
    <n v="13290.4"/>
    <n v="57542997.559999913"/>
    <n v="57542997.559999913"/>
    <s v="Alexandria"/>
  </r>
  <r>
    <x v="3339"/>
    <x v="3"/>
    <x v="3"/>
    <x v="3"/>
    <x v="2"/>
    <x v="2"/>
    <x v="3335"/>
    <x v="2"/>
    <x v="3339"/>
    <x v="154"/>
    <x v="2471"/>
    <x v="305"/>
    <m/>
    <m/>
    <s v="Amazon"/>
    <s v="Amazon"/>
    <n v="26648.76"/>
    <n v="57542997.559999913"/>
    <n v="57542997.559999913"/>
    <s v="Casablanca"/>
  </r>
  <r>
    <x v="3340"/>
    <x v="9"/>
    <x v="1"/>
    <x v="9"/>
    <x v="2"/>
    <x v="0"/>
    <x v="3336"/>
    <x v="4"/>
    <x v="3340"/>
    <x v="377"/>
    <x v="1425"/>
    <x v="80"/>
    <m/>
    <m/>
    <s v="Amazon"/>
    <s v="Amazon"/>
    <n v="16284.02"/>
    <n v="91504159.730000004"/>
    <n v="91504159.730000004"/>
    <s v="Cairo"/>
  </r>
  <r>
    <x v="3341"/>
    <x v="5"/>
    <x v="1"/>
    <x v="5"/>
    <x v="2"/>
    <x v="1"/>
    <x v="3337"/>
    <x v="2"/>
    <x v="3341"/>
    <x v="156"/>
    <x v="2246"/>
    <x v="240"/>
    <m/>
    <m/>
    <s v="Amazon"/>
    <s v="Amazon"/>
    <n v="13290.4"/>
    <n v="91504159.730000004"/>
    <n v="91504159.730000004"/>
    <s v="Alexandria"/>
  </r>
  <r>
    <x v="3342"/>
    <x v="5"/>
    <x v="1"/>
    <x v="5"/>
    <x v="1"/>
    <x v="2"/>
    <x v="3338"/>
    <x v="4"/>
    <x v="3342"/>
    <x v="184"/>
    <x v="1367"/>
    <x v="351"/>
    <m/>
    <m/>
    <s v="Jumia"/>
    <s v="Jum"/>
    <n v="26648.76"/>
    <n v="91504159.730000004"/>
    <n v="91504159.730000004"/>
    <s v="Casablanca"/>
  </r>
  <r>
    <x v="3343"/>
    <x v="0"/>
    <x v="0"/>
    <x v="0"/>
    <x v="2"/>
    <x v="0"/>
    <x v="3339"/>
    <x v="4"/>
    <x v="3343"/>
    <x v="326"/>
    <x v="2472"/>
    <x v="40"/>
    <m/>
    <m/>
    <s v="Amazon"/>
    <s v="Amazon"/>
    <n v="16284.02"/>
    <n v="92327183.770000085"/>
    <n v="92327183.770000085"/>
    <s v="Cairo"/>
  </r>
  <r>
    <x v="3344"/>
    <x v="6"/>
    <x v="4"/>
    <x v="6"/>
    <x v="2"/>
    <x v="4"/>
    <x v="3340"/>
    <x v="4"/>
    <x v="3344"/>
    <x v="24"/>
    <x v="2473"/>
    <x v="133"/>
    <m/>
    <m/>
    <s v="Amazon"/>
    <s v="Amazon"/>
    <n v="99349.3"/>
    <n v="31420413.200000018"/>
    <n v="31420413.200000018"/>
    <s v="Riyadh"/>
  </r>
  <r>
    <x v="3345"/>
    <x v="2"/>
    <x v="2"/>
    <x v="2"/>
    <x v="2"/>
    <x v="3"/>
    <x v="3341"/>
    <x v="4"/>
    <x v="3345"/>
    <x v="39"/>
    <x v="1172"/>
    <x v="218"/>
    <m/>
    <m/>
    <s v="Amazon"/>
    <s v="Amazon"/>
    <n v="3665.44"/>
    <n v="29200970.130000021"/>
    <n v="29200970.130000021"/>
    <s v="Dubai"/>
  </r>
  <r>
    <x v="3346"/>
    <x v="3"/>
    <x v="3"/>
    <x v="3"/>
    <x v="0"/>
    <x v="3"/>
    <x v="3342"/>
    <x v="1"/>
    <x v="3346"/>
    <x v="318"/>
    <x v="2474"/>
    <x v="226"/>
    <m/>
    <m/>
    <s v="sq"/>
    <s v="sq"/>
    <n v="3665.44"/>
    <n v="57542997.559999913"/>
    <n v="57542997.559999913"/>
    <s v="Dubai"/>
  </r>
  <r>
    <x v="3347"/>
    <x v="1"/>
    <x v="1"/>
    <x v="1"/>
    <x v="0"/>
    <x v="1"/>
    <x v="3343"/>
    <x v="4"/>
    <x v="3347"/>
    <x v="86"/>
    <x v="2475"/>
    <x v="241"/>
    <m/>
    <m/>
    <s v="sq"/>
    <s v="sq"/>
    <n v="13290.4"/>
    <n v="91504159.730000004"/>
    <n v="91504159.730000004"/>
    <s v="Alexandria"/>
  </r>
  <r>
    <x v="3348"/>
    <x v="4"/>
    <x v="0"/>
    <x v="4"/>
    <x v="0"/>
    <x v="3"/>
    <x v="3344"/>
    <x v="3"/>
    <x v="3348"/>
    <x v="337"/>
    <x v="24"/>
    <x v="153"/>
    <m/>
    <m/>
    <s v="sq"/>
    <s v="sq"/>
    <n v="3665.44"/>
    <n v="92327183.770000085"/>
    <n v="92327183.770000085"/>
    <s v="Dubai"/>
  </r>
  <r>
    <x v="3349"/>
    <x v="8"/>
    <x v="3"/>
    <x v="8"/>
    <x v="1"/>
    <x v="4"/>
    <x v="3345"/>
    <x v="1"/>
    <x v="3349"/>
    <x v="29"/>
    <x v="2476"/>
    <x v="210"/>
    <m/>
    <m/>
    <s v="Jumia"/>
    <s v="Jum"/>
    <n v="99349.3"/>
    <n v="57542997.559999913"/>
    <n v="57542997.559999913"/>
    <s v="Riyadh"/>
  </r>
  <r>
    <x v="3350"/>
    <x v="3"/>
    <x v="3"/>
    <x v="3"/>
    <x v="0"/>
    <x v="3"/>
    <x v="3346"/>
    <x v="3"/>
    <x v="3350"/>
    <x v="340"/>
    <x v="2477"/>
    <x v="44"/>
    <m/>
    <m/>
    <s v="sq"/>
    <s v="sq"/>
    <n v="3665.44"/>
    <n v="57542997.559999913"/>
    <n v="57542997.559999913"/>
    <s v="Dubai"/>
  </r>
  <r>
    <x v="3351"/>
    <x v="0"/>
    <x v="0"/>
    <x v="0"/>
    <x v="1"/>
    <x v="5"/>
    <x v="3347"/>
    <x v="1"/>
    <x v="3351"/>
    <x v="254"/>
    <x v="2367"/>
    <x v="343"/>
    <m/>
    <m/>
    <s v="Jumia"/>
    <s v="Jum"/>
    <n v="27872.98"/>
    <n v="92327183.770000085"/>
    <n v="92327183.770000085"/>
    <s v="Giza"/>
  </r>
  <r>
    <x v="3352"/>
    <x v="9"/>
    <x v="1"/>
    <x v="9"/>
    <x v="2"/>
    <x v="4"/>
    <x v="3348"/>
    <x v="1"/>
    <x v="3352"/>
    <x v="114"/>
    <x v="604"/>
    <x v="14"/>
    <m/>
    <m/>
    <s v="Amazon"/>
    <s v="Amazon"/>
    <n v="99349.3"/>
    <n v="91504159.730000004"/>
    <n v="91504159.730000004"/>
    <s v="Riyadh"/>
  </r>
  <r>
    <x v="3353"/>
    <x v="7"/>
    <x v="0"/>
    <x v="7"/>
    <x v="2"/>
    <x v="1"/>
    <x v="3349"/>
    <x v="2"/>
    <x v="3353"/>
    <x v="17"/>
    <x v="1139"/>
    <x v="27"/>
    <m/>
    <m/>
    <s v="Amazon"/>
    <s v="Amazon"/>
    <n v="13290.4"/>
    <n v="92327183.770000085"/>
    <n v="92327183.770000085"/>
    <s v="Alexandria"/>
  </r>
  <r>
    <x v="3354"/>
    <x v="4"/>
    <x v="0"/>
    <x v="4"/>
    <x v="1"/>
    <x v="2"/>
    <x v="3350"/>
    <x v="3"/>
    <x v="3354"/>
    <x v="391"/>
    <x v="2478"/>
    <x v="218"/>
    <m/>
    <m/>
    <s v="Jumia"/>
    <s v="Jum"/>
    <n v="26648.76"/>
    <n v="92327183.770000085"/>
    <n v="92327183.770000085"/>
    <s v="Casablanca"/>
  </r>
  <r>
    <x v="3355"/>
    <x v="3"/>
    <x v="3"/>
    <x v="3"/>
    <x v="1"/>
    <x v="0"/>
    <x v="3351"/>
    <x v="3"/>
    <x v="3355"/>
    <x v="183"/>
    <x v="598"/>
    <x v="298"/>
    <m/>
    <m/>
    <s v="Jumia"/>
    <s v="Jum"/>
    <n v="16284.02"/>
    <n v="57542997.559999913"/>
    <n v="57542997.559999913"/>
    <s v="Cairo"/>
  </r>
  <r>
    <x v="3356"/>
    <x v="1"/>
    <x v="1"/>
    <x v="1"/>
    <x v="2"/>
    <x v="0"/>
    <x v="3352"/>
    <x v="2"/>
    <x v="3356"/>
    <x v="194"/>
    <x v="2479"/>
    <x v="33"/>
    <m/>
    <m/>
    <s v="Amazon"/>
    <s v="Amazon"/>
    <n v="16284.02"/>
    <n v="91504159.730000004"/>
    <n v="91504159.730000004"/>
    <s v="Cairo"/>
  </r>
  <r>
    <x v="3357"/>
    <x v="0"/>
    <x v="0"/>
    <x v="0"/>
    <x v="2"/>
    <x v="5"/>
    <x v="3353"/>
    <x v="1"/>
    <x v="3357"/>
    <x v="236"/>
    <x v="2480"/>
    <x v="147"/>
    <m/>
    <m/>
    <s v="Amazon"/>
    <s v="Amazon"/>
    <n v="27872.98"/>
    <n v="92327183.770000085"/>
    <n v="92327183.770000085"/>
    <s v="Giza"/>
  </r>
  <r>
    <x v="3358"/>
    <x v="7"/>
    <x v="0"/>
    <x v="7"/>
    <x v="0"/>
    <x v="2"/>
    <x v="3354"/>
    <x v="2"/>
    <x v="3358"/>
    <x v="379"/>
    <x v="2481"/>
    <x v="125"/>
    <m/>
    <m/>
    <s v="sq"/>
    <s v="sq"/>
    <n v="26648.76"/>
    <n v="92327183.770000085"/>
    <n v="92327183.770000085"/>
    <s v="Casablanca"/>
  </r>
  <r>
    <x v="3359"/>
    <x v="3"/>
    <x v="3"/>
    <x v="3"/>
    <x v="0"/>
    <x v="1"/>
    <x v="3355"/>
    <x v="2"/>
    <x v="3359"/>
    <x v="62"/>
    <x v="2482"/>
    <x v="63"/>
    <m/>
    <m/>
    <s v="sq"/>
    <s v="sq"/>
    <n v="13290.4"/>
    <n v="57542997.559999913"/>
    <n v="57542997.559999913"/>
    <s v="Alexandria"/>
  </r>
  <r>
    <x v="3360"/>
    <x v="3"/>
    <x v="3"/>
    <x v="3"/>
    <x v="2"/>
    <x v="3"/>
    <x v="3356"/>
    <x v="4"/>
    <x v="3360"/>
    <x v="240"/>
    <x v="2483"/>
    <x v="246"/>
    <m/>
    <m/>
    <s v="Amazon"/>
    <s v="Amazon"/>
    <n v="3665.44"/>
    <n v="57542997.559999913"/>
    <n v="57542997.559999913"/>
    <s v="Dubai"/>
  </r>
  <r>
    <x v="3361"/>
    <x v="0"/>
    <x v="0"/>
    <x v="0"/>
    <x v="1"/>
    <x v="0"/>
    <x v="3357"/>
    <x v="0"/>
    <x v="3361"/>
    <x v="265"/>
    <x v="1846"/>
    <x v="232"/>
    <m/>
    <m/>
    <s v="Jumia"/>
    <s v="Jum"/>
    <n v="16284.02"/>
    <n v="92327183.770000085"/>
    <n v="92327183.770000085"/>
    <s v="Cairo"/>
  </r>
  <r>
    <x v="3362"/>
    <x v="9"/>
    <x v="1"/>
    <x v="9"/>
    <x v="2"/>
    <x v="5"/>
    <x v="3358"/>
    <x v="3"/>
    <x v="3362"/>
    <x v="250"/>
    <x v="2484"/>
    <x v="233"/>
    <m/>
    <m/>
    <s v="Amazon"/>
    <s v="Amazon"/>
    <n v="27872.98"/>
    <n v="91504159.730000004"/>
    <n v="91504159.730000004"/>
    <s v="Giza"/>
  </r>
  <r>
    <x v="3363"/>
    <x v="9"/>
    <x v="1"/>
    <x v="9"/>
    <x v="2"/>
    <x v="3"/>
    <x v="3359"/>
    <x v="2"/>
    <x v="3363"/>
    <x v="34"/>
    <x v="2485"/>
    <x v="295"/>
    <m/>
    <m/>
    <s v="Amazon"/>
    <s v="Amazon"/>
    <n v="3665.44"/>
    <n v="91504159.730000004"/>
    <n v="91504159.730000004"/>
    <s v="Dubai"/>
  </r>
  <r>
    <x v="3364"/>
    <x v="0"/>
    <x v="0"/>
    <x v="0"/>
    <x v="0"/>
    <x v="4"/>
    <x v="3360"/>
    <x v="4"/>
    <x v="3364"/>
    <x v="361"/>
    <x v="2486"/>
    <x v="267"/>
    <m/>
    <m/>
    <s v="sq"/>
    <s v="sq"/>
    <n v="99349.3"/>
    <n v="92327183.770000085"/>
    <n v="92327183.770000085"/>
    <s v="Riyadh"/>
  </r>
  <r>
    <x v="3365"/>
    <x v="5"/>
    <x v="1"/>
    <x v="5"/>
    <x v="0"/>
    <x v="2"/>
    <x v="3361"/>
    <x v="1"/>
    <x v="3365"/>
    <x v="55"/>
    <x v="2487"/>
    <x v="287"/>
    <m/>
    <m/>
    <s v="sq"/>
    <s v="sq"/>
    <n v="26648.76"/>
    <n v="91504159.730000004"/>
    <n v="91504159.730000004"/>
    <s v="Casablanca"/>
  </r>
  <r>
    <x v="3366"/>
    <x v="6"/>
    <x v="4"/>
    <x v="6"/>
    <x v="2"/>
    <x v="4"/>
    <x v="3362"/>
    <x v="1"/>
    <x v="3366"/>
    <x v="297"/>
    <x v="49"/>
    <x v="10"/>
    <m/>
    <m/>
    <s v="Amazon"/>
    <s v="Amazon"/>
    <n v="99349.3"/>
    <n v="31420413.200000018"/>
    <n v="31420413.200000018"/>
    <s v="Riyadh"/>
  </r>
  <r>
    <x v="3367"/>
    <x v="4"/>
    <x v="0"/>
    <x v="4"/>
    <x v="1"/>
    <x v="1"/>
    <x v="3363"/>
    <x v="0"/>
    <x v="3367"/>
    <x v="243"/>
    <x v="2168"/>
    <x v="239"/>
    <m/>
    <m/>
    <s v="Jumia"/>
    <s v="Jum"/>
    <n v="13290.4"/>
    <n v="92327183.770000085"/>
    <n v="92327183.770000085"/>
    <s v="Alexandria"/>
  </r>
  <r>
    <x v="3368"/>
    <x v="2"/>
    <x v="2"/>
    <x v="2"/>
    <x v="1"/>
    <x v="5"/>
    <x v="3364"/>
    <x v="1"/>
    <x v="3368"/>
    <x v="33"/>
    <x v="2488"/>
    <x v="37"/>
    <m/>
    <m/>
    <s v="Jumia"/>
    <s v="Jum"/>
    <n v="27872.98"/>
    <n v="29200970.130000021"/>
    <n v="29200970.130000021"/>
    <s v="Giza"/>
  </r>
  <r>
    <x v="3369"/>
    <x v="4"/>
    <x v="0"/>
    <x v="4"/>
    <x v="0"/>
    <x v="2"/>
    <x v="3365"/>
    <x v="0"/>
    <x v="3369"/>
    <x v="153"/>
    <x v="2197"/>
    <x v="88"/>
    <m/>
    <m/>
    <s v="sq"/>
    <s v="sq"/>
    <n v="26648.76"/>
    <n v="92327183.770000085"/>
    <n v="92327183.770000085"/>
    <s v="Casablanca"/>
  </r>
  <r>
    <x v="3370"/>
    <x v="0"/>
    <x v="0"/>
    <x v="0"/>
    <x v="0"/>
    <x v="4"/>
    <x v="3366"/>
    <x v="1"/>
    <x v="3370"/>
    <x v="161"/>
    <x v="666"/>
    <x v="188"/>
    <m/>
    <m/>
    <s v="sq"/>
    <s v="sq"/>
    <n v="99349.3"/>
    <n v="92327183.770000085"/>
    <n v="92327183.770000085"/>
    <s v="Riyadh"/>
  </r>
  <r>
    <x v="3371"/>
    <x v="2"/>
    <x v="2"/>
    <x v="2"/>
    <x v="1"/>
    <x v="1"/>
    <x v="3367"/>
    <x v="0"/>
    <x v="3371"/>
    <x v="321"/>
    <x v="2489"/>
    <x v="236"/>
    <m/>
    <m/>
    <s v="Jumia"/>
    <s v="Jum"/>
    <n v="13290.4"/>
    <n v="29200970.130000021"/>
    <n v="29200970.130000021"/>
    <s v="Alexandria"/>
  </r>
  <r>
    <x v="3372"/>
    <x v="5"/>
    <x v="1"/>
    <x v="5"/>
    <x v="0"/>
    <x v="5"/>
    <x v="3368"/>
    <x v="0"/>
    <x v="3372"/>
    <x v="115"/>
    <x v="272"/>
    <x v="292"/>
    <m/>
    <m/>
    <s v="sq"/>
    <s v="sq"/>
    <n v="27872.98"/>
    <n v="91504159.730000004"/>
    <n v="91504159.730000004"/>
    <s v="Giza"/>
  </r>
  <r>
    <x v="3373"/>
    <x v="7"/>
    <x v="0"/>
    <x v="7"/>
    <x v="2"/>
    <x v="1"/>
    <x v="3369"/>
    <x v="0"/>
    <x v="3373"/>
    <x v="296"/>
    <x v="2490"/>
    <x v="54"/>
    <m/>
    <m/>
    <s v="Amazon"/>
    <s v="Amazon"/>
    <n v="13290.4"/>
    <n v="92327183.770000085"/>
    <n v="92327183.770000085"/>
    <s v="Alexandria"/>
  </r>
  <r>
    <x v="3374"/>
    <x v="0"/>
    <x v="0"/>
    <x v="0"/>
    <x v="2"/>
    <x v="4"/>
    <x v="3370"/>
    <x v="0"/>
    <x v="3374"/>
    <x v="228"/>
    <x v="2491"/>
    <x v="334"/>
    <m/>
    <m/>
    <s v="Amazon"/>
    <s v="Amazon"/>
    <n v="99349.3"/>
    <n v="92327183.770000085"/>
    <n v="92327183.770000085"/>
    <s v="Riyadh"/>
  </r>
  <r>
    <x v="3375"/>
    <x v="9"/>
    <x v="1"/>
    <x v="9"/>
    <x v="2"/>
    <x v="5"/>
    <x v="3371"/>
    <x v="2"/>
    <x v="3375"/>
    <x v="37"/>
    <x v="2444"/>
    <x v="204"/>
    <m/>
    <m/>
    <s v="Amazon"/>
    <s v="Amazon"/>
    <n v="27872.98"/>
    <n v="91504159.730000004"/>
    <n v="91504159.730000004"/>
    <s v="Giza"/>
  </r>
  <r>
    <x v="3376"/>
    <x v="5"/>
    <x v="1"/>
    <x v="5"/>
    <x v="2"/>
    <x v="5"/>
    <x v="3372"/>
    <x v="0"/>
    <x v="3376"/>
    <x v="228"/>
    <x v="2492"/>
    <x v="125"/>
    <m/>
    <m/>
    <s v="Amazon"/>
    <s v="Amazon"/>
    <n v="27872.98"/>
    <n v="91504159.730000004"/>
    <n v="91504159.730000004"/>
    <s v="Giza"/>
  </r>
  <r>
    <x v="3377"/>
    <x v="7"/>
    <x v="0"/>
    <x v="7"/>
    <x v="1"/>
    <x v="2"/>
    <x v="3373"/>
    <x v="3"/>
    <x v="3377"/>
    <x v="208"/>
    <x v="2493"/>
    <x v="223"/>
    <m/>
    <m/>
    <s v="Jumia"/>
    <s v="Jum"/>
    <n v="26648.76"/>
    <n v="92327183.770000085"/>
    <n v="92327183.770000085"/>
    <s v="Casablanca"/>
  </r>
  <r>
    <x v="3378"/>
    <x v="0"/>
    <x v="0"/>
    <x v="0"/>
    <x v="0"/>
    <x v="1"/>
    <x v="3374"/>
    <x v="2"/>
    <x v="3378"/>
    <x v="129"/>
    <x v="2494"/>
    <x v="334"/>
    <m/>
    <m/>
    <s v="sq"/>
    <s v="sq"/>
    <n v="13290.4"/>
    <n v="92327183.770000085"/>
    <n v="92327183.770000085"/>
    <s v="Alexandria"/>
  </r>
  <r>
    <x v="3379"/>
    <x v="2"/>
    <x v="2"/>
    <x v="2"/>
    <x v="2"/>
    <x v="1"/>
    <x v="3375"/>
    <x v="4"/>
    <x v="3379"/>
    <x v="203"/>
    <x v="1035"/>
    <x v="182"/>
    <m/>
    <m/>
    <s v="Amazon"/>
    <s v="Amazon"/>
    <n v="13290.4"/>
    <n v="29200970.130000021"/>
    <n v="29200970.130000021"/>
    <s v="Alexandria"/>
  </r>
  <r>
    <x v="3380"/>
    <x v="0"/>
    <x v="0"/>
    <x v="0"/>
    <x v="2"/>
    <x v="3"/>
    <x v="3376"/>
    <x v="1"/>
    <x v="3380"/>
    <x v="343"/>
    <x v="1396"/>
    <x v="235"/>
    <m/>
    <m/>
    <s v="Amazon"/>
    <s v="Amazon"/>
    <n v="3665.44"/>
    <n v="92327183.770000085"/>
    <n v="92327183.770000085"/>
    <s v="Dubai"/>
  </r>
  <r>
    <x v="3381"/>
    <x v="7"/>
    <x v="0"/>
    <x v="7"/>
    <x v="0"/>
    <x v="2"/>
    <x v="3377"/>
    <x v="4"/>
    <x v="3381"/>
    <x v="225"/>
    <x v="2495"/>
    <x v="268"/>
    <m/>
    <m/>
    <s v="sq"/>
    <s v="sq"/>
    <n v="26648.76"/>
    <n v="92327183.770000085"/>
    <n v="92327183.770000085"/>
    <s v="Casablanca"/>
  </r>
  <r>
    <x v="3382"/>
    <x v="4"/>
    <x v="0"/>
    <x v="4"/>
    <x v="2"/>
    <x v="0"/>
    <x v="3378"/>
    <x v="4"/>
    <x v="3382"/>
    <x v="122"/>
    <x v="2496"/>
    <x v="199"/>
    <m/>
    <m/>
    <s v="Amazon"/>
    <s v="Amazon"/>
    <n v="16284.02"/>
    <n v="92327183.770000085"/>
    <n v="92327183.770000085"/>
    <s v="Cairo"/>
  </r>
  <r>
    <x v="3383"/>
    <x v="8"/>
    <x v="3"/>
    <x v="8"/>
    <x v="1"/>
    <x v="5"/>
    <x v="3379"/>
    <x v="4"/>
    <x v="3383"/>
    <x v="283"/>
    <x v="2497"/>
    <x v="234"/>
    <m/>
    <m/>
    <s v="Jumia"/>
    <s v="Jum"/>
    <n v="27872.98"/>
    <n v="57542997.559999913"/>
    <n v="57542997.559999913"/>
    <s v="Giza"/>
  </r>
  <r>
    <x v="3384"/>
    <x v="0"/>
    <x v="0"/>
    <x v="0"/>
    <x v="0"/>
    <x v="2"/>
    <x v="3380"/>
    <x v="1"/>
    <x v="3384"/>
    <x v="213"/>
    <x v="1430"/>
    <x v="316"/>
    <m/>
    <m/>
    <s v="sq"/>
    <s v="sq"/>
    <n v="26648.76"/>
    <n v="92327183.770000085"/>
    <n v="92327183.770000085"/>
    <s v="Casablanca"/>
  </r>
  <r>
    <x v="3385"/>
    <x v="3"/>
    <x v="3"/>
    <x v="3"/>
    <x v="0"/>
    <x v="2"/>
    <x v="3381"/>
    <x v="3"/>
    <x v="3385"/>
    <x v="160"/>
    <x v="2498"/>
    <x v="265"/>
    <m/>
    <m/>
    <s v="sq"/>
    <s v="sq"/>
    <n v="26648.76"/>
    <n v="57542997.559999913"/>
    <n v="57542997.559999913"/>
    <s v="Casablanca"/>
  </r>
  <r>
    <x v="3386"/>
    <x v="6"/>
    <x v="4"/>
    <x v="6"/>
    <x v="0"/>
    <x v="0"/>
    <x v="3382"/>
    <x v="0"/>
    <x v="3386"/>
    <x v="307"/>
    <x v="1194"/>
    <x v="158"/>
    <m/>
    <m/>
    <s v="sq"/>
    <s v="sq"/>
    <n v="16284.02"/>
    <n v="31420413.200000018"/>
    <n v="31420413.200000018"/>
    <s v="Cairo"/>
  </r>
  <r>
    <x v="3387"/>
    <x v="5"/>
    <x v="1"/>
    <x v="5"/>
    <x v="2"/>
    <x v="3"/>
    <x v="3383"/>
    <x v="4"/>
    <x v="3387"/>
    <x v="9"/>
    <x v="448"/>
    <x v="145"/>
    <m/>
    <m/>
    <s v="Amazon"/>
    <s v="Amazon"/>
    <n v="3665.44"/>
    <n v="91504159.730000004"/>
    <n v="91504159.730000004"/>
    <s v="Dubai"/>
  </r>
  <r>
    <x v="3388"/>
    <x v="9"/>
    <x v="1"/>
    <x v="9"/>
    <x v="1"/>
    <x v="1"/>
    <x v="3384"/>
    <x v="3"/>
    <x v="3388"/>
    <x v="87"/>
    <x v="2499"/>
    <x v="219"/>
    <m/>
    <m/>
    <s v="Jumia"/>
    <s v="Jum"/>
    <n v="13290.4"/>
    <n v="91504159.730000004"/>
    <n v="91504159.730000004"/>
    <s v="Alexandria"/>
  </r>
  <r>
    <x v="3389"/>
    <x v="6"/>
    <x v="4"/>
    <x v="6"/>
    <x v="2"/>
    <x v="1"/>
    <x v="3385"/>
    <x v="0"/>
    <x v="3389"/>
    <x v="87"/>
    <x v="1827"/>
    <x v="168"/>
    <m/>
    <m/>
    <s v="Amazon"/>
    <s v="Amazon"/>
    <n v="13290.4"/>
    <n v="31420413.200000018"/>
    <n v="31420413.200000018"/>
    <s v="Alexandria"/>
  </r>
  <r>
    <x v="3390"/>
    <x v="3"/>
    <x v="3"/>
    <x v="3"/>
    <x v="1"/>
    <x v="1"/>
    <x v="3386"/>
    <x v="2"/>
    <x v="3390"/>
    <x v="19"/>
    <x v="2500"/>
    <x v="89"/>
    <m/>
    <m/>
    <s v="Jumia"/>
    <s v="Jum"/>
    <n v="13290.4"/>
    <n v="57542997.559999913"/>
    <n v="57542997.559999913"/>
    <s v="Alexandria"/>
  </r>
  <r>
    <x v="3391"/>
    <x v="2"/>
    <x v="2"/>
    <x v="2"/>
    <x v="1"/>
    <x v="3"/>
    <x v="3387"/>
    <x v="3"/>
    <x v="3391"/>
    <x v="296"/>
    <x v="2501"/>
    <x v="267"/>
    <m/>
    <m/>
    <s v="Jumia"/>
    <s v="Jum"/>
    <n v="3665.44"/>
    <n v="29200970.130000021"/>
    <n v="29200970.130000021"/>
    <s v="Dubai"/>
  </r>
  <r>
    <x v="3392"/>
    <x v="1"/>
    <x v="1"/>
    <x v="1"/>
    <x v="0"/>
    <x v="0"/>
    <x v="3388"/>
    <x v="3"/>
    <x v="3392"/>
    <x v="358"/>
    <x v="527"/>
    <x v="356"/>
    <m/>
    <m/>
    <s v="sq"/>
    <s v="sq"/>
    <n v="16284.02"/>
    <n v="91504159.730000004"/>
    <n v="91504159.730000004"/>
    <s v="Cairo"/>
  </r>
  <r>
    <x v="3393"/>
    <x v="5"/>
    <x v="1"/>
    <x v="5"/>
    <x v="2"/>
    <x v="2"/>
    <x v="3389"/>
    <x v="3"/>
    <x v="3393"/>
    <x v="25"/>
    <x v="2502"/>
    <x v="261"/>
    <m/>
    <m/>
    <s v="Amazon"/>
    <s v="Amazon"/>
    <n v="26648.76"/>
    <n v="91504159.730000004"/>
    <n v="91504159.730000004"/>
    <s v="Casablanca"/>
  </r>
  <r>
    <x v="3394"/>
    <x v="9"/>
    <x v="1"/>
    <x v="9"/>
    <x v="1"/>
    <x v="1"/>
    <x v="3390"/>
    <x v="4"/>
    <x v="3394"/>
    <x v="269"/>
    <x v="340"/>
    <x v="166"/>
    <m/>
    <m/>
    <s v="Jumia"/>
    <s v="Jum"/>
    <n v="13290.4"/>
    <n v="91504159.730000004"/>
    <n v="91504159.730000004"/>
    <s v="Alexandria"/>
  </r>
  <r>
    <x v="3395"/>
    <x v="8"/>
    <x v="3"/>
    <x v="8"/>
    <x v="2"/>
    <x v="1"/>
    <x v="3391"/>
    <x v="4"/>
    <x v="3395"/>
    <x v="96"/>
    <x v="1521"/>
    <x v="55"/>
    <m/>
    <m/>
    <s v="Amazon"/>
    <s v="Amazon"/>
    <n v="13290.4"/>
    <n v="57542997.559999913"/>
    <n v="57542997.559999913"/>
    <s v="Alexandria"/>
  </r>
  <r>
    <x v="3396"/>
    <x v="4"/>
    <x v="0"/>
    <x v="4"/>
    <x v="1"/>
    <x v="1"/>
    <x v="3392"/>
    <x v="4"/>
    <x v="3396"/>
    <x v="330"/>
    <x v="2363"/>
    <x v="30"/>
    <m/>
    <m/>
    <s v="Jumia"/>
    <s v="Jum"/>
    <n v="13290.4"/>
    <n v="92327183.770000085"/>
    <n v="92327183.770000085"/>
    <s v="Alexandria"/>
  </r>
  <r>
    <x v="3397"/>
    <x v="2"/>
    <x v="2"/>
    <x v="2"/>
    <x v="2"/>
    <x v="5"/>
    <x v="3393"/>
    <x v="0"/>
    <x v="3397"/>
    <x v="184"/>
    <x v="2503"/>
    <x v="31"/>
    <m/>
    <m/>
    <s v="Amazon"/>
    <s v="Amazon"/>
    <n v="27872.98"/>
    <n v="29200970.130000021"/>
    <n v="29200970.130000021"/>
    <s v="Giza"/>
  </r>
  <r>
    <x v="3398"/>
    <x v="4"/>
    <x v="0"/>
    <x v="4"/>
    <x v="2"/>
    <x v="5"/>
    <x v="3394"/>
    <x v="2"/>
    <x v="3398"/>
    <x v="27"/>
    <x v="2504"/>
    <x v="52"/>
    <m/>
    <m/>
    <s v="Amazon"/>
    <s v="Amazon"/>
    <n v="27872.98"/>
    <n v="92327183.770000085"/>
    <n v="92327183.770000085"/>
    <s v="Giza"/>
  </r>
  <r>
    <x v="3399"/>
    <x v="8"/>
    <x v="3"/>
    <x v="8"/>
    <x v="0"/>
    <x v="4"/>
    <x v="3395"/>
    <x v="1"/>
    <x v="3399"/>
    <x v="121"/>
    <x v="2173"/>
    <x v="161"/>
    <m/>
    <m/>
    <s v="sq"/>
    <s v="sq"/>
    <n v="99349.3"/>
    <n v="57542997.559999913"/>
    <n v="57542997.559999913"/>
    <s v="Riyadh"/>
  </r>
  <r>
    <x v="3400"/>
    <x v="5"/>
    <x v="1"/>
    <x v="5"/>
    <x v="0"/>
    <x v="4"/>
    <x v="3396"/>
    <x v="3"/>
    <x v="3400"/>
    <x v="20"/>
    <x v="2505"/>
    <x v="346"/>
    <m/>
    <m/>
    <s v="sq"/>
    <s v="sq"/>
    <n v="99349.3"/>
    <n v="91504159.730000004"/>
    <n v="91504159.730000004"/>
    <s v="Riyadh"/>
  </r>
  <r>
    <x v="3401"/>
    <x v="4"/>
    <x v="0"/>
    <x v="4"/>
    <x v="0"/>
    <x v="3"/>
    <x v="3397"/>
    <x v="4"/>
    <x v="3401"/>
    <x v="293"/>
    <x v="2506"/>
    <x v="25"/>
    <m/>
    <m/>
    <s v="sq"/>
    <s v="sq"/>
    <n v="3665.44"/>
    <n v="92327183.770000085"/>
    <n v="92327183.770000085"/>
    <s v="Dubai"/>
  </r>
  <r>
    <x v="3402"/>
    <x v="3"/>
    <x v="3"/>
    <x v="3"/>
    <x v="0"/>
    <x v="1"/>
    <x v="3398"/>
    <x v="3"/>
    <x v="3402"/>
    <x v="237"/>
    <x v="10"/>
    <x v="278"/>
    <m/>
    <m/>
    <s v="sq"/>
    <s v="sq"/>
    <n v="13290.4"/>
    <n v="57542997.559999913"/>
    <n v="57542997.559999913"/>
    <s v="Alexandria"/>
  </r>
  <r>
    <x v="3403"/>
    <x v="9"/>
    <x v="1"/>
    <x v="9"/>
    <x v="0"/>
    <x v="1"/>
    <x v="3399"/>
    <x v="4"/>
    <x v="3403"/>
    <x v="369"/>
    <x v="2507"/>
    <x v="330"/>
    <m/>
    <m/>
    <s v="sq"/>
    <s v="sq"/>
    <n v="13290.4"/>
    <n v="91504159.730000004"/>
    <n v="91504159.730000004"/>
    <s v="Alexandria"/>
  </r>
  <r>
    <x v="3404"/>
    <x v="6"/>
    <x v="4"/>
    <x v="6"/>
    <x v="1"/>
    <x v="4"/>
    <x v="3400"/>
    <x v="4"/>
    <x v="3404"/>
    <x v="209"/>
    <x v="2508"/>
    <x v="92"/>
    <m/>
    <m/>
    <s v="Jumia"/>
    <s v="Jum"/>
    <n v="99349.3"/>
    <n v="31420413.200000018"/>
    <n v="31420413.200000018"/>
    <s v="Riyadh"/>
  </r>
  <r>
    <x v="3405"/>
    <x v="5"/>
    <x v="1"/>
    <x v="5"/>
    <x v="2"/>
    <x v="0"/>
    <x v="3401"/>
    <x v="1"/>
    <x v="3405"/>
    <x v="201"/>
    <x v="2509"/>
    <x v="80"/>
    <m/>
    <m/>
    <s v="Amazon"/>
    <s v="Amazon"/>
    <n v="16284.02"/>
    <n v="91504159.730000004"/>
    <n v="91504159.730000004"/>
    <s v="Cairo"/>
  </r>
  <r>
    <x v="3406"/>
    <x v="5"/>
    <x v="1"/>
    <x v="5"/>
    <x v="0"/>
    <x v="0"/>
    <x v="3402"/>
    <x v="1"/>
    <x v="3406"/>
    <x v="208"/>
    <x v="2510"/>
    <x v="166"/>
    <m/>
    <m/>
    <s v="sq"/>
    <s v="sq"/>
    <n v="16284.02"/>
    <n v="91504159.730000004"/>
    <n v="91504159.730000004"/>
    <s v="Cairo"/>
  </r>
  <r>
    <x v="3407"/>
    <x v="2"/>
    <x v="2"/>
    <x v="2"/>
    <x v="0"/>
    <x v="1"/>
    <x v="3403"/>
    <x v="4"/>
    <x v="3407"/>
    <x v="56"/>
    <x v="1222"/>
    <x v="267"/>
    <m/>
    <m/>
    <s v="sq"/>
    <s v="sq"/>
    <n v="13290.4"/>
    <n v="29200970.130000021"/>
    <n v="29200970.130000021"/>
    <s v="Alexandria"/>
  </r>
  <r>
    <x v="3408"/>
    <x v="6"/>
    <x v="4"/>
    <x v="6"/>
    <x v="2"/>
    <x v="5"/>
    <x v="3404"/>
    <x v="2"/>
    <x v="3408"/>
    <x v="322"/>
    <x v="709"/>
    <x v="328"/>
    <m/>
    <m/>
    <s v="Amazon"/>
    <s v="Amazon"/>
    <n v="27872.98"/>
    <n v="31420413.200000018"/>
    <n v="31420413.200000018"/>
    <s v="Giza"/>
  </r>
  <r>
    <x v="3409"/>
    <x v="5"/>
    <x v="1"/>
    <x v="5"/>
    <x v="2"/>
    <x v="5"/>
    <x v="3405"/>
    <x v="4"/>
    <x v="3409"/>
    <x v="114"/>
    <x v="1305"/>
    <x v="76"/>
    <m/>
    <m/>
    <s v="Amazon"/>
    <s v="Amazon"/>
    <n v="27872.98"/>
    <n v="91504159.730000004"/>
    <n v="91504159.730000004"/>
    <s v="Giza"/>
  </r>
  <r>
    <x v="3410"/>
    <x v="6"/>
    <x v="4"/>
    <x v="6"/>
    <x v="0"/>
    <x v="1"/>
    <x v="3406"/>
    <x v="1"/>
    <x v="3410"/>
    <x v="204"/>
    <x v="2511"/>
    <x v="180"/>
    <m/>
    <m/>
    <s v="sq"/>
    <s v="sq"/>
    <n v="13290.4"/>
    <n v="31420413.200000018"/>
    <n v="31420413.200000018"/>
    <s v="Alexandria"/>
  </r>
  <r>
    <x v="3411"/>
    <x v="3"/>
    <x v="3"/>
    <x v="3"/>
    <x v="1"/>
    <x v="2"/>
    <x v="3407"/>
    <x v="0"/>
    <x v="3411"/>
    <x v="155"/>
    <x v="172"/>
    <x v="197"/>
    <m/>
    <m/>
    <s v="Jumia"/>
    <s v="Jum"/>
    <n v="26648.76"/>
    <n v="57542997.559999913"/>
    <n v="57542997.559999913"/>
    <s v="Casablanca"/>
  </r>
  <r>
    <x v="3412"/>
    <x v="8"/>
    <x v="3"/>
    <x v="8"/>
    <x v="1"/>
    <x v="0"/>
    <x v="3408"/>
    <x v="2"/>
    <x v="3412"/>
    <x v="396"/>
    <x v="2070"/>
    <x v="246"/>
    <m/>
    <m/>
    <s v="Jumia"/>
    <s v="Jum"/>
    <n v="16284.02"/>
    <n v="57542997.559999913"/>
    <n v="57542997.559999913"/>
    <s v="Cairo"/>
  </r>
  <r>
    <x v="3413"/>
    <x v="8"/>
    <x v="3"/>
    <x v="8"/>
    <x v="0"/>
    <x v="2"/>
    <x v="3409"/>
    <x v="3"/>
    <x v="3413"/>
    <x v="332"/>
    <x v="2512"/>
    <x v="70"/>
    <m/>
    <m/>
    <s v="sq"/>
    <s v="sq"/>
    <n v="26648.76"/>
    <n v="57542997.559999913"/>
    <n v="57542997.559999913"/>
    <s v="Casablanca"/>
  </r>
  <r>
    <x v="3414"/>
    <x v="6"/>
    <x v="4"/>
    <x v="6"/>
    <x v="1"/>
    <x v="5"/>
    <x v="3410"/>
    <x v="2"/>
    <x v="3414"/>
    <x v="250"/>
    <x v="201"/>
    <x v="156"/>
    <m/>
    <m/>
    <s v="Jumia"/>
    <s v="Jum"/>
    <n v="27872.98"/>
    <n v="31420413.200000018"/>
    <n v="31420413.200000018"/>
    <s v="Giza"/>
  </r>
  <r>
    <x v="3415"/>
    <x v="9"/>
    <x v="1"/>
    <x v="9"/>
    <x v="0"/>
    <x v="4"/>
    <x v="3411"/>
    <x v="4"/>
    <x v="3415"/>
    <x v="116"/>
    <x v="131"/>
    <x v="195"/>
    <m/>
    <m/>
    <s v="sq"/>
    <s v="sq"/>
    <n v="99349.3"/>
    <n v="91504159.730000004"/>
    <n v="91504159.730000004"/>
    <s v="Riyadh"/>
  </r>
  <r>
    <x v="3416"/>
    <x v="6"/>
    <x v="4"/>
    <x v="6"/>
    <x v="0"/>
    <x v="3"/>
    <x v="3412"/>
    <x v="2"/>
    <x v="3416"/>
    <x v="183"/>
    <x v="1832"/>
    <x v="338"/>
    <m/>
    <m/>
    <s v="sq"/>
    <s v="sq"/>
    <n v="3665.44"/>
    <n v="31420413.200000018"/>
    <n v="31420413.200000018"/>
    <s v="Dubai"/>
  </r>
  <r>
    <x v="3417"/>
    <x v="4"/>
    <x v="0"/>
    <x v="4"/>
    <x v="0"/>
    <x v="5"/>
    <x v="3413"/>
    <x v="1"/>
    <x v="3417"/>
    <x v="353"/>
    <x v="933"/>
    <x v="46"/>
    <m/>
    <m/>
    <s v="sq"/>
    <s v="sq"/>
    <n v="27872.98"/>
    <n v="92327183.770000085"/>
    <n v="92327183.770000085"/>
    <s v="Giza"/>
  </r>
  <r>
    <x v="3418"/>
    <x v="3"/>
    <x v="3"/>
    <x v="3"/>
    <x v="1"/>
    <x v="0"/>
    <x v="3414"/>
    <x v="3"/>
    <x v="3418"/>
    <x v="248"/>
    <x v="2513"/>
    <x v="208"/>
    <m/>
    <m/>
    <s v="Jumia"/>
    <s v="Jum"/>
    <n v="16284.02"/>
    <n v="57542997.559999913"/>
    <n v="57542997.559999913"/>
    <s v="Cairo"/>
  </r>
  <r>
    <x v="3419"/>
    <x v="6"/>
    <x v="4"/>
    <x v="6"/>
    <x v="0"/>
    <x v="5"/>
    <x v="3415"/>
    <x v="4"/>
    <x v="3419"/>
    <x v="213"/>
    <x v="915"/>
    <x v="115"/>
    <m/>
    <m/>
    <s v="sq"/>
    <s v="sq"/>
    <n v="27872.98"/>
    <n v="31420413.200000018"/>
    <n v="31420413.200000018"/>
    <s v="Giza"/>
  </r>
  <r>
    <x v="3420"/>
    <x v="1"/>
    <x v="1"/>
    <x v="1"/>
    <x v="0"/>
    <x v="4"/>
    <x v="3416"/>
    <x v="3"/>
    <x v="3420"/>
    <x v="93"/>
    <x v="2514"/>
    <x v="50"/>
    <m/>
    <m/>
    <s v="sq"/>
    <s v="sq"/>
    <n v="99349.3"/>
    <n v="91504159.730000004"/>
    <n v="91504159.730000004"/>
    <s v="Riyadh"/>
  </r>
  <r>
    <x v="3421"/>
    <x v="3"/>
    <x v="3"/>
    <x v="3"/>
    <x v="0"/>
    <x v="2"/>
    <x v="3417"/>
    <x v="3"/>
    <x v="3421"/>
    <x v="209"/>
    <x v="822"/>
    <x v="112"/>
    <m/>
    <m/>
    <s v="sq"/>
    <s v="sq"/>
    <n v="26648.76"/>
    <n v="57542997.559999913"/>
    <n v="57542997.559999913"/>
    <s v="Casablanca"/>
  </r>
  <r>
    <x v="3422"/>
    <x v="5"/>
    <x v="1"/>
    <x v="5"/>
    <x v="1"/>
    <x v="3"/>
    <x v="3418"/>
    <x v="3"/>
    <x v="3422"/>
    <x v="174"/>
    <x v="677"/>
    <x v="132"/>
    <m/>
    <m/>
    <s v="Jumia"/>
    <s v="Jum"/>
    <n v="3665.44"/>
    <n v="91504159.730000004"/>
    <n v="91504159.730000004"/>
    <s v="Dubai"/>
  </r>
  <r>
    <x v="3423"/>
    <x v="3"/>
    <x v="3"/>
    <x v="3"/>
    <x v="2"/>
    <x v="3"/>
    <x v="3419"/>
    <x v="4"/>
    <x v="3423"/>
    <x v="237"/>
    <x v="2515"/>
    <x v="48"/>
    <m/>
    <m/>
    <s v="Amazon"/>
    <s v="Amazon"/>
    <n v="3665.44"/>
    <n v="57542997.559999913"/>
    <n v="57542997.559999913"/>
    <s v="Dubai"/>
  </r>
  <r>
    <x v="3424"/>
    <x v="2"/>
    <x v="2"/>
    <x v="2"/>
    <x v="1"/>
    <x v="2"/>
    <x v="3420"/>
    <x v="4"/>
    <x v="3424"/>
    <x v="383"/>
    <x v="1592"/>
    <x v="228"/>
    <m/>
    <m/>
    <s v="Jumia"/>
    <s v="Jum"/>
    <n v="26648.76"/>
    <n v="29200970.130000021"/>
    <n v="29200970.130000021"/>
    <s v="Casablanca"/>
  </r>
  <r>
    <x v="3425"/>
    <x v="8"/>
    <x v="3"/>
    <x v="8"/>
    <x v="1"/>
    <x v="5"/>
    <x v="3421"/>
    <x v="2"/>
    <x v="3425"/>
    <x v="163"/>
    <x v="737"/>
    <x v="35"/>
    <m/>
    <m/>
    <s v="Jumia"/>
    <s v="Jum"/>
    <n v="27872.98"/>
    <n v="57542997.559999913"/>
    <n v="57542997.559999913"/>
    <s v="Giza"/>
  </r>
  <r>
    <x v="3426"/>
    <x v="1"/>
    <x v="1"/>
    <x v="1"/>
    <x v="2"/>
    <x v="1"/>
    <x v="3422"/>
    <x v="4"/>
    <x v="3426"/>
    <x v="22"/>
    <x v="421"/>
    <x v="165"/>
    <m/>
    <m/>
    <s v="Amazon"/>
    <s v="Amazon"/>
    <n v="13290.4"/>
    <n v="91504159.730000004"/>
    <n v="91504159.730000004"/>
    <s v="Alexandria"/>
  </r>
  <r>
    <x v="3427"/>
    <x v="9"/>
    <x v="1"/>
    <x v="9"/>
    <x v="2"/>
    <x v="3"/>
    <x v="3423"/>
    <x v="1"/>
    <x v="3427"/>
    <x v="284"/>
    <x v="1060"/>
    <x v="85"/>
    <m/>
    <m/>
    <s v="Amazon"/>
    <s v="Amazon"/>
    <n v="3665.44"/>
    <n v="91504159.730000004"/>
    <n v="91504159.730000004"/>
    <s v="Dubai"/>
  </r>
  <r>
    <x v="3428"/>
    <x v="5"/>
    <x v="1"/>
    <x v="5"/>
    <x v="0"/>
    <x v="5"/>
    <x v="3424"/>
    <x v="4"/>
    <x v="3428"/>
    <x v="27"/>
    <x v="2516"/>
    <x v="169"/>
    <m/>
    <m/>
    <s v="sq"/>
    <s v="sq"/>
    <n v="27872.98"/>
    <n v="91504159.730000004"/>
    <n v="91504159.730000004"/>
    <s v="Giza"/>
  </r>
  <r>
    <x v="3429"/>
    <x v="3"/>
    <x v="3"/>
    <x v="3"/>
    <x v="2"/>
    <x v="1"/>
    <x v="3425"/>
    <x v="0"/>
    <x v="3429"/>
    <x v="53"/>
    <x v="1976"/>
    <x v="231"/>
    <m/>
    <m/>
    <s v="Amazon"/>
    <s v="Amazon"/>
    <n v="13290.4"/>
    <n v="57542997.559999913"/>
    <n v="57542997.559999913"/>
    <s v="Alexandria"/>
  </r>
  <r>
    <x v="3430"/>
    <x v="5"/>
    <x v="1"/>
    <x v="5"/>
    <x v="0"/>
    <x v="3"/>
    <x v="3426"/>
    <x v="2"/>
    <x v="3430"/>
    <x v="81"/>
    <x v="2517"/>
    <x v="221"/>
    <m/>
    <m/>
    <s v="sq"/>
    <s v="sq"/>
    <n v="3665.44"/>
    <n v="91504159.730000004"/>
    <n v="91504159.730000004"/>
    <s v="Dubai"/>
  </r>
  <r>
    <x v="3431"/>
    <x v="9"/>
    <x v="1"/>
    <x v="9"/>
    <x v="2"/>
    <x v="2"/>
    <x v="3427"/>
    <x v="2"/>
    <x v="3431"/>
    <x v="53"/>
    <x v="2518"/>
    <x v="300"/>
    <m/>
    <m/>
    <s v="Amazon"/>
    <s v="Amazon"/>
    <n v="26648.76"/>
    <n v="91504159.730000004"/>
    <n v="91504159.730000004"/>
    <s v="Casablanca"/>
  </r>
  <r>
    <x v="3432"/>
    <x v="3"/>
    <x v="3"/>
    <x v="3"/>
    <x v="2"/>
    <x v="5"/>
    <x v="3428"/>
    <x v="3"/>
    <x v="3432"/>
    <x v="96"/>
    <x v="2507"/>
    <x v="340"/>
    <m/>
    <m/>
    <s v="Amazon"/>
    <s v="Amazon"/>
    <n v="27872.98"/>
    <n v="57542997.559999913"/>
    <n v="57542997.559999913"/>
    <s v="Giza"/>
  </r>
  <r>
    <x v="3433"/>
    <x v="7"/>
    <x v="0"/>
    <x v="7"/>
    <x v="1"/>
    <x v="2"/>
    <x v="3429"/>
    <x v="1"/>
    <x v="3433"/>
    <x v="37"/>
    <x v="863"/>
    <x v="244"/>
    <m/>
    <m/>
    <s v="Jumia"/>
    <s v="Jum"/>
    <n v="26648.76"/>
    <n v="92327183.770000085"/>
    <n v="92327183.770000085"/>
    <s v="Casablanca"/>
  </r>
  <r>
    <x v="3434"/>
    <x v="3"/>
    <x v="3"/>
    <x v="3"/>
    <x v="0"/>
    <x v="3"/>
    <x v="3430"/>
    <x v="0"/>
    <x v="3434"/>
    <x v="345"/>
    <x v="2472"/>
    <x v="202"/>
    <m/>
    <m/>
    <s v="sq"/>
    <s v="sq"/>
    <n v="3665.44"/>
    <n v="57542997.559999913"/>
    <n v="57542997.559999913"/>
    <s v="Dubai"/>
  </r>
  <r>
    <x v="3435"/>
    <x v="2"/>
    <x v="2"/>
    <x v="2"/>
    <x v="2"/>
    <x v="1"/>
    <x v="3431"/>
    <x v="3"/>
    <x v="3435"/>
    <x v="333"/>
    <x v="1471"/>
    <x v="306"/>
    <m/>
    <m/>
    <s v="Amazon"/>
    <s v="Amazon"/>
    <n v="13290.4"/>
    <n v="29200970.130000021"/>
    <n v="29200970.130000021"/>
    <s v="Alexandria"/>
  </r>
  <r>
    <x v="3436"/>
    <x v="2"/>
    <x v="2"/>
    <x v="2"/>
    <x v="1"/>
    <x v="5"/>
    <x v="3432"/>
    <x v="0"/>
    <x v="3436"/>
    <x v="279"/>
    <x v="2453"/>
    <x v="129"/>
    <m/>
    <m/>
    <s v="Jumia"/>
    <s v="Jum"/>
    <n v="27872.98"/>
    <n v="29200970.130000021"/>
    <n v="29200970.130000021"/>
    <s v="Giza"/>
  </r>
  <r>
    <x v="3437"/>
    <x v="5"/>
    <x v="1"/>
    <x v="5"/>
    <x v="0"/>
    <x v="4"/>
    <x v="3433"/>
    <x v="3"/>
    <x v="3437"/>
    <x v="93"/>
    <x v="2519"/>
    <x v="344"/>
    <m/>
    <m/>
    <s v="sq"/>
    <s v="sq"/>
    <n v="99349.3"/>
    <n v="91504159.730000004"/>
    <n v="91504159.730000004"/>
    <s v="Riyadh"/>
  </r>
  <r>
    <x v="3438"/>
    <x v="5"/>
    <x v="1"/>
    <x v="5"/>
    <x v="0"/>
    <x v="1"/>
    <x v="3434"/>
    <x v="2"/>
    <x v="3438"/>
    <x v="93"/>
    <x v="1704"/>
    <x v="234"/>
    <m/>
    <m/>
    <s v="sq"/>
    <s v="sq"/>
    <n v="13290.4"/>
    <n v="91504159.730000004"/>
    <n v="91504159.730000004"/>
    <s v="Alexandria"/>
  </r>
  <r>
    <x v="3439"/>
    <x v="4"/>
    <x v="0"/>
    <x v="4"/>
    <x v="1"/>
    <x v="3"/>
    <x v="3435"/>
    <x v="2"/>
    <x v="3439"/>
    <x v="393"/>
    <x v="2520"/>
    <x v="102"/>
    <m/>
    <m/>
    <s v="Jumia"/>
    <s v="Jum"/>
    <n v="3665.44"/>
    <n v="92327183.770000085"/>
    <n v="92327183.770000085"/>
    <s v="Dubai"/>
  </r>
  <r>
    <x v="3440"/>
    <x v="3"/>
    <x v="3"/>
    <x v="3"/>
    <x v="1"/>
    <x v="0"/>
    <x v="3436"/>
    <x v="1"/>
    <x v="3440"/>
    <x v="50"/>
    <x v="2521"/>
    <x v="354"/>
    <m/>
    <m/>
    <s v="Jumia"/>
    <s v="Jum"/>
    <n v="16284.02"/>
    <n v="57542997.559999913"/>
    <n v="57542997.559999913"/>
    <s v="Cairo"/>
  </r>
  <r>
    <x v="3441"/>
    <x v="3"/>
    <x v="3"/>
    <x v="3"/>
    <x v="0"/>
    <x v="0"/>
    <x v="3437"/>
    <x v="0"/>
    <x v="3441"/>
    <x v="346"/>
    <x v="2522"/>
    <x v="131"/>
    <m/>
    <m/>
    <s v="sq"/>
    <s v="sq"/>
    <n v="16284.02"/>
    <n v="57542997.559999913"/>
    <n v="57542997.559999913"/>
    <s v="Cairo"/>
  </r>
  <r>
    <x v="3442"/>
    <x v="7"/>
    <x v="0"/>
    <x v="7"/>
    <x v="0"/>
    <x v="2"/>
    <x v="3438"/>
    <x v="3"/>
    <x v="3442"/>
    <x v="225"/>
    <x v="2523"/>
    <x v="159"/>
    <m/>
    <m/>
    <s v="sq"/>
    <s v="sq"/>
    <n v="26648.76"/>
    <n v="92327183.770000085"/>
    <n v="92327183.770000085"/>
    <s v="Casablanca"/>
  </r>
  <r>
    <x v="3443"/>
    <x v="8"/>
    <x v="3"/>
    <x v="8"/>
    <x v="2"/>
    <x v="1"/>
    <x v="3439"/>
    <x v="1"/>
    <x v="3443"/>
    <x v="60"/>
    <x v="2200"/>
    <x v="243"/>
    <m/>
    <m/>
    <s v="Amazon"/>
    <s v="Amazon"/>
    <n v="13290.4"/>
    <n v="57542997.559999913"/>
    <n v="57542997.559999913"/>
    <s v="Alexandria"/>
  </r>
  <r>
    <x v="3444"/>
    <x v="0"/>
    <x v="0"/>
    <x v="0"/>
    <x v="1"/>
    <x v="1"/>
    <x v="3440"/>
    <x v="1"/>
    <x v="3444"/>
    <x v="237"/>
    <x v="139"/>
    <x v="275"/>
    <m/>
    <m/>
    <s v="Jumia"/>
    <s v="Jum"/>
    <n v="13290.4"/>
    <n v="92327183.770000085"/>
    <n v="92327183.770000085"/>
    <s v="Alexandria"/>
  </r>
  <r>
    <x v="3445"/>
    <x v="1"/>
    <x v="1"/>
    <x v="1"/>
    <x v="2"/>
    <x v="3"/>
    <x v="3441"/>
    <x v="2"/>
    <x v="3445"/>
    <x v="58"/>
    <x v="419"/>
    <x v="194"/>
    <m/>
    <m/>
    <s v="Amazon"/>
    <s v="Amazon"/>
    <n v="3665.44"/>
    <n v="91504159.730000004"/>
    <n v="91504159.730000004"/>
    <s v="Dubai"/>
  </r>
  <r>
    <x v="3446"/>
    <x v="8"/>
    <x v="3"/>
    <x v="8"/>
    <x v="1"/>
    <x v="2"/>
    <x v="3442"/>
    <x v="0"/>
    <x v="3446"/>
    <x v="213"/>
    <x v="2524"/>
    <x v="305"/>
    <m/>
    <m/>
    <s v="Jumia"/>
    <s v="Jum"/>
    <n v="26648.76"/>
    <n v="57542997.559999913"/>
    <n v="57542997.559999913"/>
    <s v="Casablanca"/>
  </r>
  <r>
    <x v="3447"/>
    <x v="0"/>
    <x v="0"/>
    <x v="0"/>
    <x v="1"/>
    <x v="1"/>
    <x v="3443"/>
    <x v="0"/>
    <x v="3447"/>
    <x v="187"/>
    <x v="675"/>
    <x v="228"/>
    <m/>
    <m/>
    <s v="Jumia"/>
    <s v="Jum"/>
    <n v="13290.4"/>
    <n v="92327183.770000085"/>
    <n v="92327183.770000085"/>
    <s v="Alexandria"/>
  </r>
  <r>
    <x v="3448"/>
    <x v="6"/>
    <x v="4"/>
    <x v="6"/>
    <x v="0"/>
    <x v="3"/>
    <x v="3444"/>
    <x v="3"/>
    <x v="3448"/>
    <x v="206"/>
    <x v="2284"/>
    <x v="87"/>
    <m/>
    <m/>
    <s v="sq"/>
    <s v="sq"/>
    <n v="3665.44"/>
    <n v="31420413.200000018"/>
    <n v="31420413.200000018"/>
    <s v="Dubai"/>
  </r>
  <r>
    <x v="3449"/>
    <x v="2"/>
    <x v="2"/>
    <x v="2"/>
    <x v="2"/>
    <x v="2"/>
    <x v="3445"/>
    <x v="0"/>
    <x v="3449"/>
    <x v="285"/>
    <x v="94"/>
    <x v="64"/>
    <m/>
    <m/>
    <s v="Amazon"/>
    <s v="Amazon"/>
    <n v="26648.76"/>
    <n v="29200970.130000021"/>
    <n v="29200970.130000021"/>
    <s v="Casablanca"/>
  </r>
  <r>
    <x v="3450"/>
    <x v="6"/>
    <x v="4"/>
    <x v="6"/>
    <x v="0"/>
    <x v="0"/>
    <x v="3446"/>
    <x v="2"/>
    <x v="3450"/>
    <x v="315"/>
    <x v="927"/>
    <x v="98"/>
    <m/>
    <m/>
    <s v="sq"/>
    <s v="sq"/>
    <n v="16284.02"/>
    <n v="31420413.200000018"/>
    <n v="31420413.200000018"/>
    <s v="Cairo"/>
  </r>
  <r>
    <x v="3451"/>
    <x v="5"/>
    <x v="1"/>
    <x v="5"/>
    <x v="0"/>
    <x v="3"/>
    <x v="3447"/>
    <x v="0"/>
    <x v="3451"/>
    <x v="283"/>
    <x v="2332"/>
    <x v="138"/>
    <m/>
    <m/>
    <s v="sq"/>
    <s v="sq"/>
    <n v="3665.44"/>
    <n v="91504159.730000004"/>
    <n v="91504159.730000004"/>
    <s v="Dubai"/>
  </r>
  <r>
    <x v="3452"/>
    <x v="5"/>
    <x v="1"/>
    <x v="5"/>
    <x v="1"/>
    <x v="4"/>
    <x v="3448"/>
    <x v="3"/>
    <x v="3452"/>
    <x v="319"/>
    <x v="2351"/>
    <x v="138"/>
    <m/>
    <m/>
    <s v="Jumia"/>
    <s v="Jum"/>
    <n v="99349.3"/>
    <n v="91504159.730000004"/>
    <n v="91504159.730000004"/>
    <s v="Riyadh"/>
  </r>
  <r>
    <x v="3453"/>
    <x v="5"/>
    <x v="1"/>
    <x v="5"/>
    <x v="1"/>
    <x v="3"/>
    <x v="3449"/>
    <x v="3"/>
    <x v="3453"/>
    <x v="204"/>
    <x v="2525"/>
    <x v="24"/>
    <m/>
    <m/>
    <s v="Jumia"/>
    <s v="Jum"/>
    <n v="3665.44"/>
    <n v="91504159.730000004"/>
    <n v="91504159.730000004"/>
    <s v="Dubai"/>
  </r>
  <r>
    <x v="3454"/>
    <x v="0"/>
    <x v="0"/>
    <x v="0"/>
    <x v="2"/>
    <x v="5"/>
    <x v="3450"/>
    <x v="0"/>
    <x v="3454"/>
    <x v="16"/>
    <x v="2090"/>
    <x v="28"/>
    <m/>
    <m/>
    <s v="Amazon"/>
    <s v="Amazon"/>
    <n v="27872.98"/>
    <n v="92327183.770000085"/>
    <n v="92327183.770000085"/>
    <s v="Giza"/>
  </r>
  <r>
    <x v="3455"/>
    <x v="0"/>
    <x v="0"/>
    <x v="0"/>
    <x v="2"/>
    <x v="0"/>
    <x v="3451"/>
    <x v="4"/>
    <x v="3455"/>
    <x v="68"/>
    <x v="2526"/>
    <x v="82"/>
    <m/>
    <m/>
    <s v="Amazon"/>
    <s v="Amazon"/>
    <n v="16284.02"/>
    <n v="92327183.770000085"/>
    <n v="92327183.770000085"/>
    <s v="Cairo"/>
  </r>
  <r>
    <x v="3456"/>
    <x v="8"/>
    <x v="3"/>
    <x v="8"/>
    <x v="0"/>
    <x v="0"/>
    <x v="3452"/>
    <x v="2"/>
    <x v="3456"/>
    <x v="217"/>
    <x v="2398"/>
    <x v="355"/>
    <m/>
    <m/>
    <s v="sq"/>
    <s v="sq"/>
    <n v="16284.02"/>
    <n v="57542997.559999913"/>
    <n v="57542997.559999913"/>
    <s v="Cairo"/>
  </r>
  <r>
    <x v="3457"/>
    <x v="9"/>
    <x v="1"/>
    <x v="9"/>
    <x v="0"/>
    <x v="5"/>
    <x v="3453"/>
    <x v="0"/>
    <x v="3457"/>
    <x v="170"/>
    <x v="2527"/>
    <x v="213"/>
    <m/>
    <m/>
    <s v="sq"/>
    <s v="sq"/>
    <n v="27872.98"/>
    <n v="91504159.730000004"/>
    <n v="91504159.730000004"/>
    <s v="Giza"/>
  </r>
  <r>
    <x v="3458"/>
    <x v="6"/>
    <x v="4"/>
    <x v="6"/>
    <x v="1"/>
    <x v="0"/>
    <x v="3454"/>
    <x v="1"/>
    <x v="3458"/>
    <x v="249"/>
    <x v="2528"/>
    <x v="209"/>
    <m/>
    <m/>
    <s v="Jumia"/>
    <s v="Jum"/>
    <n v="16284.02"/>
    <n v="31420413.200000018"/>
    <n v="31420413.200000018"/>
    <s v="Cairo"/>
  </r>
  <r>
    <x v="3459"/>
    <x v="0"/>
    <x v="0"/>
    <x v="0"/>
    <x v="1"/>
    <x v="0"/>
    <x v="3455"/>
    <x v="1"/>
    <x v="3459"/>
    <x v="286"/>
    <x v="2529"/>
    <x v="249"/>
    <m/>
    <m/>
    <s v="Jumia"/>
    <s v="Jum"/>
    <n v="16284.02"/>
    <n v="92327183.770000085"/>
    <n v="92327183.770000085"/>
    <s v="Cairo"/>
  </r>
  <r>
    <x v="3460"/>
    <x v="2"/>
    <x v="2"/>
    <x v="2"/>
    <x v="1"/>
    <x v="0"/>
    <x v="3456"/>
    <x v="2"/>
    <x v="3460"/>
    <x v="186"/>
    <x v="2530"/>
    <x v="337"/>
    <m/>
    <m/>
    <s v="Jumia"/>
    <s v="Jum"/>
    <n v="16284.02"/>
    <n v="29200970.130000021"/>
    <n v="29200970.130000021"/>
    <s v="Cairo"/>
  </r>
  <r>
    <x v="3461"/>
    <x v="8"/>
    <x v="3"/>
    <x v="8"/>
    <x v="1"/>
    <x v="2"/>
    <x v="3457"/>
    <x v="1"/>
    <x v="3461"/>
    <x v="240"/>
    <x v="2531"/>
    <x v="294"/>
    <m/>
    <m/>
    <s v="Jumia"/>
    <s v="Jum"/>
    <n v="26648.76"/>
    <n v="57542997.559999913"/>
    <n v="57542997.559999913"/>
    <s v="Casablanca"/>
  </r>
  <r>
    <x v="3462"/>
    <x v="5"/>
    <x v="1"/>
    <x v="5"/>
    <x v="2"/>
    <x v="5"/>
    <x v="3458"/>
    <x v="1"/>
    <x v="3462"/>
    <x v="25"/>
    <x v="2532"/>
    <x v="41"/>
    <m/>
    <m/>
    <s v="Amazon"/>
    <s v="Amazon"/>
    <n v="27872.98"/>
    <n v="91504159.730000004"/>
    <n v="91504159.730000004"/>
    <s v="Giza"/>
  </r>
  <r>
    <x v="3463"/>
    <x v="5"/>
    <x v="1"/>
    <x v="5"/>
    <x v="1"/>
    <x v="2"/>
    <x v="3459"/>
    <x v="4"/>
    <x v="3463"/>
    <x v="313"/>
    <x v="724"/>
    <x v="141"/>
    <m/>
    <m/>
    <s v="Jumia"/>
    <s v="Jum"/>
    <n v="26648.76"/>
    <n v="91504159.730000004"/>
    <n v="91504159.730000004"/>
    <s v="Casablanca"/>
  </r>
  <r>
    <x v="3464"/>
    <x v="0"/>
    <x v="0"/>
    <x v="0"/>
    <x v="0"/>
    <x v="4"/>
    <x v="3460"/>
    <x v="0"/>
    <x v="3464"/>
    <x v="349"/>
    <x v="1442"/>
    <x v="84"/>
    <m/>
    <m/>
    <s v="sq"/>
    <s v="sq"/>
    <n v="99349.3"/>
    <n v="92327183.770000085"/>
    <n v="92327183.770000085"/>
    <s v="Riyadh"/>
  </r>
  <r>
    <x v="3465"/>
    <x v="1"/>
    <x v="1"/>
    <x v="1"/>
    <x v="2"/>
    <x v="0"/>
    <x v="3461"/>
    <x v="0"/>
    <x v="3465"/>
    <x v="262"/>
    <x v="1133"/>
    <x v="153"/>
    <m/>
    <m/>
    <s v="Amazon"/>
    <s v="Amazon"/>
    <n v="16284.02"/>
    <n v="91504159.730000004"/>
    <n v="91504159.730000004"/>
    <s v="Cairo"/>
  </r>
  <r>
    <x v="3466"/>
    <x v="8"/>
    <x v="3"/>
    <x v="8"/>
    <x v="0"/>
    <x v="0"/>
    <x v="3462"/>
    <x v="0"/>
    <x v="3466"/>
    <x v="392"/>
    <x v="2533"/>
    <x v="57"/>
    <m/>
    <m/>
    <s v="sq"/>
    <s v="sq"/>
    <n v="16284.02"/>
    <n v="57542997.559999913"/>
    <n v="57542997.559999913"/>
    <s v="Cairo"/>
  </r>
  <r>
    <x v="3467"/>
    <x v="7"/>
    <x v="0"/>
    <x v="7"/>
    <x v="0"/>
    <x v="3"/>
    <x v="3463"/>
    <x v="0"/>
    <x v="3467"/>
    <x v="216"/>
    <x v="2529"/>
    <x v="1"/>
    <m/>
    <m/>
    <s v="sq"/>
    <s v="sq"/>
    <n v="3665.44"/>
    <n v="92327183.770000085"/>
    <n v="92327183.770000085"/>
    <s v="Dubai"/>
  </r>
  <r>
    <x v="3468"/>
    <x v="1"/>
    <x v="1"/>
    <x v="1"/>
    <x v="1"/>
    <x v="2"/>
    <x v="3464"/>
    <x v="0"/>
    <x v="3468"/>
    <x v="9"/>
    <x v="369"/>
    <x v="246"/>
    <m/>
    <m/>
    <s v="Jumia"/>
    <s v="Jum"/>
    <n v="26648.76"/>
    <n v="91504159.730000004"/>
    <n v="91504159.730000004"/>
    <s v="Casablanca"/>
  </r>
  <r>
    <x v="3469"/>
    <x v="4"/>
    <x v="0"/>
    <x v="4"/>
    <x v="0"/>
    <x v="2"/>
    <x v="3465"/>
    <x v="1"/>
    <x v="3469"/>
    <x v="237"/>
    <x v="2534"/>
    <x v="83"/>
    <m/>
    <m/>
    <s v="sq"/>
    <s v="sq"/>
    <n v="26648.76"/>
    <n v="92327183.770000085"/>
    <n v="92327183.770000085"/>
    <s v="Casablanca"/>
  </r>
  <r>
    <x v="3470"/>
    <x v="6"/>
    <x v="4"/>
    <x v="6"/>
    <x v="0"/>
    <x v="0"/>
    <x v="3466"/>
    <x v="3"/>
    <x v="3470"/>
    <x v="2"/>
    <x v="192"/>
    <x v="91"/>
    <m/>
    <m/>
    <s v="sq"/>
    <s v="sq"/>
    <n v="16284.02"/>
    <n v="31420413.200000018"/>
    <n v="31420413.200000018"/>
    <s v="Cairo"/>
  </r>
  <r>
    <x v="3471"/>
    <x v="4"/>
    <x v="0"/>
    <x v="4"/>
    <x v="2"/>
    <x v="2"/>
    <x v="3467"/>
    <x v="2"/>
    <x v="3471"/>
    <x v="152"/>
    <x v="1521"/>
    <x v="70"/>
    <m/>
    <m/>
    <s v="Amazon"/>
    <s v="Amazon"/>
    <n v="26648.76"/>
    <n v="92327183.770000085"/>
    <n v="92327183.770000085"/>
    <s v="Casablanca"/>
  </r>
  <r>
    <x v="3472"/>
    <x v="6"/>
    <x v="4"/>
    <x v="6"/>
    <x v="1"/>
    <x v="1"/>
    <x v="3468"/>
    <x v="3"/>
    <x v="3472"/>
    <x v="200"/>
    <x v="2535"/>
    <x v="204"/>
    <m/>
    <m/>
    <s v="Jumia"/>
    <s v="Jum"/>
    <n v="13290.4"/>
    <n v="31420413.200000018"/>
    <n v="31420413.200000018"/>
    <s v="Alexandria"/>
  </r>
  <r>
    <x v="3473"/>
    <x v="5"/>
    <x v="1"/>
    <x v="5"/>
    <x v="1"/>
    <x v="1"/>
    <x v="3469"/>
    <x v="1"/>
    <x v="3473"/>
    <x v="365"/>
    <x v="2202"/>
    <x v="359"/>
    <m/>
    <m/>
    <s v="Jumia"/>
    <s v="Jum"/>
    <n v="13290.4"/>
    <n v="91504159.730000004"/>
    <n v="91504159.730000004"/>
    <s v="Alexandria"/>
  </r>
  <r>
    <x v="3474"/>
    <x v="6"/>
    <x v="4"/>
    <x v="6"/>
    <x v="1"/>
    <x v="2"/>
    <x v="3470"/>
    <x v="4"/>
    <x v="3474"/>
    <x v="212"/>
    <x v="837"/>
    <x v="229"/>
    <m/>
    <m/>
    <s v="Jumia"/>
    <s v="Jum"/>
    <n v="26648.76"/>
    <n v="31420413.200000018"/>
    <n v="31420413.200000018"/>
    <s v="Casablanca"/>
  </r>
  <r>
    <x v="3475"/>
    <x v="5"/>
    <x v="1"/>
    <x v="5"/>
    <x v="1"/>
    <x v="3"/>
    <x v="3471"/>
    <x v="0"/>
    <x v="3475"/>
    <x v="301"/>
    <x v="2536"/>
    <x v="166"/>
    <m/>
    <m/>
    <s v="Jumia"/>
    <s v="Jum"/>
    <n v="3665.44"/>
    <n v="91504159.730000004"/>
    <n v="91504159.730000004"/>
    <s v="Dubai"/>
  </r>
  <r>
    <x v="3476"/>
    <x v="6"/>
    <x v="4"/>
    <x v="6"/>
    <x v="1"/>
    <x v="4"/>
    <x v="3472"/>
    <x v="1"/>
    <x v="3476"/>
    <x v="119"/>
    <x v="2384"/>
    <x v="78"/>
    <m/>
    <m/>
    <s v="Jumia"/>
    <s v="Jum"/>
    <n v="99349.3"/>
    <n v="31420413.200000018"/>
    <n v="31420413.200000018"/>
    <s v="Riyadh"/>
  </r>
  <r>
    <x v="3477"/>
    <x v="1"/>
    <x v="1"/>
    <x v="1"/>
    <x v="2"/>
    <x v="0"/>
    <x v="3473"/>
    <x v="4"/>
    <x v="3477"/>
    <x v="3"/>
    <x v="2537"/>
    <x v="359"/>
    <m/>
    <m/>
    <s v="Amazon"/>
    <s v="Amazon"/>
    <n v="16284.02"/>
    <n v="91504159.730000004"/>
    <n v="91504159.730000004"/>
    <s v="Cairo"/>
  </r>
  <r>
    <x v="3478"/>
    <x v="2"/>
    <x v="2"/>
    <x v="2"/>
    <x v="2"/>
    <x v="0"/>
    <x v="3474"/>
    <x v="4"/>
    <x v="3478"/>
    <x v="245"/>
    <x v="2538"/>
    <x v="278"/>
    <m/>
    <m/>
    <s v="Amazon"/>
    <s v="Amazon"/>
    <n v="16284.02"/>
    <n v="29200970.130000021"/>
    <n v="29200970.130000021"/>
    <s v="Cairo"/>
  </r>
  <r>
    <x v="3479"/>
    <x v="0"/>
    <x v="0"/>
    <x v="0"/>
    <x v="0"/>
    <x v="5"/>
    <x v="3475"/>
    <x v="3"/>
    <x v="3479"/>
    <x v="319"/>
    <x v="2539"/>
    <x v="123"/>
    <m/>
    <m/>
    <s v="sq"/>
    <s v="sq"/>
    <n v="27872.98"/>
    <n v="92327183.770000085"/>
    <n v="92327183.770000085"/>
    <s v="Giza"/>
  </r>
  <r>
    <x v="3480"/>
    <x v="4"/>
    <x v="0"/>
    <x v="4"/>
    <x v="2"/>
    <x v="0"/>
    <x v="3476"/>
    <x v="1"/>
    <x v="3480"/>
    <x v="250"/>
    <x v="2486"/>
    <x v="252"/>
    <m/>
    <m/>
    <s v="Amazon"/>
    <s v="Amazon"/>
    <n v="16284.02"/>
    <n v="92327183.770000085"/>
    <n v="92327183.770000085"/>
    <s v="Cairo"/>
  </r>
  <r>
    <x v="3481"/>
    <x v="4"/>
    <x v="0"/>
    <x v="4"/>
    <x v="1"/>
    <x v="5"/>
    <x v="3477"/>
    <x v="2"/>
    <x v="3481"/>
    <x v="187"/>
    <x v="2540"/>
    <x v="171"/>
    <m/>
    <m/>
    <s v="Jumia"/>
    <s v="Jum"/>
    <n v="27872.98"/>
    <n v="92327183.770000085"/>
    <n v="92327183.770000085"/>
    <s v="Giza"/>
  </r>
  <r>
    <x v="3482"/>
    <x v="9"/>
    <x v="1"/>
    <x v="9"/>
    <x v="1"/>
    <x v="5"/>
    <x v="3478"/>
    <x v="2"/>
    <x v="3482"/>
    <x v="109"/>
    <x v="321"/>
    <x v="275"/>
    <m/>
    <m/>
    <s v="Jumia"/>
    <s v="Jum"/>
    <n v="27872.98"/>
    <n v="91504159.730000004"/>
    <n v="91504159.730000004"/>
    <s v="Giza"/>
  </r>
  <r>
    <x v="3483"/>
    <x v="2"/>
    <x v="2"/>
    <x v="2"/>
    <x v="1"/>
    <x v="3"/>
    <x v="3479"/>
    <x v="4"/>
    <x v="3483"/>
    <x v="59"/>
    <x v="2541"/>
    <x v="52"/>
    <m/>
    <m/>
    <s v="Jumia"/>
    <s v="Jum"/>
    <n v="3665.44"/>
    <n v="29200970.130000021"/>
    <n v="29200970.130000021"/>
    <s v="Dubai"/>
  </r>
  <r>
    <x v="3484"/>
    <x v="3"/>
    <x v="3"/>
    <x v="3"/>
    <x v="0"/>
    <x v="4"/>
    <x v="3480"/>
    <x v="2"/>
    <x v="3484"/>
    <x v="283"/>
    <x v="2542"/>
    <x v="67"/>
    <m/>
    <m/>
    <s v="sq"/>
    <s v="sq"/>
    <n v="99349.3"/>
    <n v="57542997.559999913"/>
    <n v="57542997.559999913"/>
    <s v="Riyadh"/>
  </r>
  <r>
    <x v="3485"/>
    <x v="7"/>
    <x v="0"/>
    <x v="7"/>
    <x v="0"/>
    <x v="5"/>
    <x v="3481"/>
    <x v="0"/>
    <x v="3485"/>
    <x v="173"/>
    <x v="2153"/>
    <x v="37"/>
    <m/>
    <m/>
    <s v="sq"/>
    <s v="sq"/>
    <n v="27872.98"/>
    <n v="92327183.770000085"/>
    <n v="92327183.770000085"/>
    <s v="Giza"/>
  </r>
  <r>
    <x v="3486"/>
    <x v="7"/>
    <x v="0"/>
    <x v="7"/>
    <x v="0"/>
    <x v="3"/>
    <x v="3482"/>
    <x v="3"/>
    <x v="3486"/>
    <x v="400"/>
    <x v="117"/>
    <x v="68"/>
    <m/>
    <m/>
    <s v="sq"/>
    <s v="sq"/>
    <n v="3665.44"/>
    <n v="92327183.770000085"/>
    <n v="92327183.770000085"/>
    <s v="Dubai"/>
  </r>
  <r>
    <x v="3487"/>
    <x v="9"/>
    <x v="1"/>
    <x v="9"/>
    <x v="1"/>
    <x v="1"/>
    <x v="3483"/>
    <x v="4"/>
    <x v="3487"/>
    <x v="394"/>
    <x v="2543"/>
    <x v="286"/>
    <m/>
    <m/>
    <s v="Jumia"/>
    <s v="Jum"/>
    <n v="13290.4"/>
    <n v="91504159.730000004"/>
    <n v="91504159.730000004"/>
    <s v="Alexandria"/>
  </r>
  <r>
    <x v="3488"/>
    <x v="8"/>
    <x v="3"/>
    <x v="8"/>
    <x v="1"/>
    <x v="4"/>
    <x v="3484"/>
    <x v="3"/>
    <x v="3488"/>
    <x v="46"/>
    <x v="2544"/>
    <x v="305"/>
    <m/>
    <m/>
    <s v="Jumia"/>
    <s v="Jum"/>
    <n v="99349.3"/>
    <n v="57542997.559999913"/>
    <n v="57542997.559999913"/>
    <s v="Riyadh"/>
  </r>
  <r>
    <x v="3489"/>
    <x v="0"/>
    <x v="0"/>
    <x v="0"/>
    <x v="0"/>
    <x v="0"/>
    <x v="3485"/>
    <x v="2"/>
    <x v="3489"/>
    <x v="158"/>
    <x v="2065"/>
    <x v="302"/>
    <m/>
    <m/>
    <s v="sq"/>
    <s v="sq"/>
    <n v="16284.02"/>
    <n v="92327183.770000085"/>
    <n v="92327183.770000085"/>
    <s v="Cairo"/>
  </r>
  <r>
    <x v="3490"/>
    <x v="8"/>
    <x v="3"/>
    <x v="8"/>
    <x v="0"/>
    <x v="3"/>
    <x v="3486"/>
    <x v="2"/>
    <x v="3490"/>
    <x v="283"/>
    <x v="2545"/>
    <x v="30"/>
    <m/>
    <m/>
    <s v="sq"/>
    <s v="sq"/>
    <n v="3665.44"/>
    <n v="57542997.559999913"/>
    <n v="57542997.559999913"/>
    <s v="Dubai"/>
  </r>
  <r>
    <x v="3491"/>
    <x v="9"/>
    <x v="1"/>
    <x v="9"/>
    <x v="0"/>
    <x v="0"/>
    <x v="3487"/>
    <x v="1"/>
    <x v="3491"/>
    <x v="106"/>
    <x v="2546"/>
    <x v="225"/>
    <m/>
    <m/>
    <s v="sq"/>
    <s v="sq"/>
    <n v="16284.02"/>
    <n v="91504159.730000004"/>
    <n v="91504159.730000004"/>
    <s v="Cairo"/>
  </r>
  <r>
    <x v="3492"/>
    <x v="9"/>
    <x v="1"/>
    <x v="9"/>
    <x v="1"/>
    <x v="3"/>
    <x v="3488"/>
    <x v="1"/>
    <x v="3492"/>
    <x v="326"/>
    <x v="468"/>
    <x v="219"/>
    <m/>
    <m/>
    <s v="Jumia"/>
    <s v="Jum"/>
    <n v="3665.44"/>
    <n v="91504159.730000004"/>
    <n v="91504159.730000004"/>
    <s v="Dubai"/>
  </r>
  <r>
    <x v="3493"/>
    <x v="0"/>
    <x v="0"/>
    <x v="0"/>
    <x v="0"/>
    <x v="3"/>
    <x v="3489"/>
    <x v="0"/>
    <x v="3493"/>
    <x v="188"/>
    <x v="588"/>
    <x v="1"/>
    <m/>
    <m/>
    <s v="sq"/>
    <s v="sq"/>
    <n v="3665.44"/>
    <n v="92327183.770000085"/>
    <n v="92327183.770000085"/>
    <s v="Dubai"/>
  </r>
  <r>
    <x v="3494"/>
    <x v="3"/>
    <x v="3"/>
    <x v="3"/>
    <x v="2"/>
    <x v="2"/>
    <x v="3490"/>
    <x v="2"/>
    <x v="3494"/>
    <x v="154"/>
    <x v="1263"/>
    <x v="57"/>
    <m/>
    <m/>
    <s v="Amazon"/>
    <s v="Amazon"/>
    <n v="26648.76"/>
    <n v="57542997.559999913"/>
    <n v="57542997.559999913"/>
    <s v="Casablanca"/>
  </r>
  <r>
    <x v="3495"/>
    <x v="6"/>
    <x v="4"/>
    <x v="6"/>
    <x v="1"/>
    <x v="3"/>
    <x v="3491"/>
    <x v="4"/>
    <x v="3495"/>
    <x v="216"/>
    <x v="418"/>
    <x v="260"/>
    <m/>
    <m/>
    <s v="Jumia"/>
    <s v="Jum"/>
    <n v="3665.44"/>
    <n v="31420413.200000018"/>
    <n v="31420413.200000018"/>
    <s v="Dubai"/>
  </r>
  <r>
    <x v="3496"/>
    <x v="8"/>
    <x v="3"/>
    <x v="8"/>
    <x v="0"/>
    <x v="2"/>
    <x v="3492"/>
    <x v="3"/>
    <x v="3496"/>
    <x v="217"/>
    <x v="2547"/>
    <x v="57"/>
    <m/>
    <m/>
    <s v="sq"/>
    <s v="sq"/>
    <n v="26648.76"/>
    <n v="57542997.559999913"/>
    <n v="57542997.559999913"/>
    <s v="Casablanca"/>
  </r>
  <r>
    <x v="3497"/>
    <x v="1"/>
    <x v="1"/>
    <x v="1"/>
    <x v="1"/>
    <x v="2"/>
    <x v="3493"/>
    <x v="4"/>
    <x v="3497"/>
    <x v="22"/>
    <x v="2548"/>
    <x v="41"/>
    <m/>
    <m/>
    <s v="Jumia"/>
    <s v="Jum"/>
    <n v="26648.76"/>
    <n v="91504159.730000004"/>
    <n v="91504159.730000004"/>
    <s v="Casablanca"/>
  </r>
  <r>
    <x v="3498"/>
    <x v="9"/>
    <x v="1"/>
    <x v="9"/>
    <x v="0"/>
    <x v="1"/>
    <x v="3494"/>
    <x v="3"/>
    <x v="3498"/>
    <x v="318"/>
    <x v="2549"/>
    <x v="314"/>
    <m/>
    <m/>
    <s v="sq"/>
    <s v="sq"/>
    <n v="13290.4"/>
    <n v="91504159.730000004"/>
    <n v="91504159.730000004"/>
    <s v="Alexandria"/>
  </r>
  <r>
    <x v="3499"/>
    <x v="4"/>
    <x v="0"/>
    <x v="4"/>
    <x v="0"/>
    <x v="4"/>
    <x v="3495"/>
    <x v="4"/>
    <x v="3499"/>
    <x v="66"/>
    <x v="92"/>
    <x v="83"/>
    <m/>
    <m/>
    <s v="sq"/>
    <s v="sq"/>
    <n v="99349.3"/>
    <n v="92327183.770000085"/>
    <n v="92327183.770000085"/>
    <s v="Riyadh"/>
  </r>
  <r>
    <x v="3500"/>
    <x v="1"/>
    <x v="1"/>
    <x v="1"/>
    <x v="1"/>
    <x v="3"/>
    <x v="3496"/>
    <x v="1"/>
    <x v="3500"/>
    <x v="378"/>
    <x v="2156"/>
    <x v="283"/>
    <m/>
    <m/>
    <s v="Jumia"/>
    <s v="Jum"/>
    <n v="3665.44"/>
    <n v="91504159.730000004"/>
    <n v="91504159.730000004"/>
    <s v="Dubai"/>
  </r>
  <r>
    <x v="3501"/>
    <x v="4"/>
    <x v="0"/>
    <x v="4"/>
    <x v="0"/>
    <x v="2"/>
    <x v="3497"/>
    <x v="1"/>
    <x v="3501"/>
    <x v="30"/>
    <x v="2550"/>
    <x v="344"/>
    <m/>
    <m/>
    <s v="sq"/>
    <s v="sq"/>
    <n v="26648.76"/>
    <n v="92327183.770000085"/>
    <n v="92327183.770000085"/>
    <s v="Casablanca"/>
  </r>
  <r>
    <x v="3502"/>
    <x v="8"/>
    <x v="3"/>
    <x v="8"/>
    <x v="2"/>
    <x v="5"/>
    <x v="3498"/>
    <x v="0"/>
    <x v="3502"/>
    <x v="119"/>
    <x v="2253"/>
    <x v="287"/>
    <m/>
    <m/>
    <s v="Amazon"/>
    <s v="Amazon"/>
    <n v="27872.98"/>
    <n v="57542997.559999913"/>
    <n v="57542997.559999913"/>
    <s v="Giza"/>
  </r>
  <r>
    <x v="3503"/>
    <x v="5"/>
    <x v="1"/>
    <x v="5"/>
    <x v="0"/>
    <x v="1"/>
    <x v="3499"/>
    <x v="1"/>
    <x v="3503"/>
    <x v="325"/>
    <x v="1889"/>
    <x v="100"/>
    <m/>
    <m/>
    <s v="sq"/>
    <s v="sq"/>
    <n v="13290.4"/>
    <n v="91504159.730000004"/>
    <n v="91504159.730000004"/>
    <s v="Alexandria"/>
  </r>
  <r>
    <x v="3504"/>
    <x v="0"/>
    <x v="0"/>
    <x v="0"/>
    <x v="0"/>
    <x v="3"/>
    <x v="3500"/>
    <x v="3"/>
    <x v="3504"/>
    <x v="94"/>
    <x v="2551"/>
    <x v="323"/>
    <m/>
    <m/>
    <s v="sq"/>
    <s v="sq"/>
    <n v="3665.44"/>
    <n v="92327183.770000085"/>
    <n v="92327183.770000085"/>
    <s v="Dubai"/>
  </r>
  <r>
    <x v="3505"/>
    <x v="9"/>
    <x v="1"/>
    <x v="9"/>
    <x v="2"/>
    <x v="0"/>
    <x v="3501"/>
    <x v="3"/>
    <x v="3505"/>
    <x v="120"/>
    <x v="2552"/>
    <x v="330"/>
    <m/>
    <m/>
    <s v="Amazon"/>
    <s v="Amazon"/>
    <n v="16284.02"/>
    <n v="91504159.730000004"/>
    <n v="91504159.730000004"/>
    <s v="Cairo"/>
  </r>
  <r>
    <x v="3506"/>
    <x v="8"/>
    <x v="3"/>
    <x v="8"/>
    <x v="2"/>
    <x v="1"/>
    <x v="3502"/>
    <x v="2"/>
    <x v="3506"/>
    <x v="310"/>
    <x v="1884"/>
    <x v="201"/>
    <m/>
    <m/>
    <s v="Amazon"/>
    <s v="Amazon"/>
    <n v="13290.4"/>
    <n v="57542997.559999913"/>
    <n v="57542997.559999913"/>
    <s v="Alexandria"/>
  </r>
  <r>
    <x v="3507"/>
    <x v="5"/>
    <x v="1"/>
    <x v="5"/>
    <x v="2"/>
    <x v="0"/>
    <x v="3503"/>
    <x v="0"/>
    <x v="3507"/>
    <x v="251"/>
    <x v="2553"/>
    <x v="65"/>
    <m/>
    <m/>
    <s v="Amazon"/>
    <s v="Amazon"/>
    <n v="16284.02"/>
    <n v="91504159.730000004"/>
    <n v="91504159.730000004"/>
    <s v="Cairo"/>
  </r>
  <r>
    <x v="3508"/>
    <x v="4"/>
    <x v="0"/>
    <x v="4"/>
    <x v="2"/>
    <x v="0"/>
    <x v="3504"/>
    <x v="2"/>
    <x v="3508"/>
    <x v="191"/>
    <x v="535"/>
    <x v="141"/>
    <m/>
    <m/>
    <s v="Amazon"/>
    <s v="Amazon"/>
    <n v="16284.02"/>
    <n v="92327183.770000085"/>
    <n v="92327183.770000085"/>
    <s v="Cairo"/>
  </r>
  <r>
    <x v="3509"/>
    <x v="1"/>
    <x v="1"/>
    <x v="1"/>
    <x v="1"/>
    <x v="4"/>
    <x v="3505"/>
    <x v="2"/>
    <x v="3509"/>
    <x v="318"/>
    <x v="2162"/>
    <x v="73"/>
    <m/>
    <m/>
    <s v="Jumia"/>
    <s v="Jum"/>
    <n v="99349.3"/>
    <n v="91504159.730000004"/>
    <n v="91504159.730000004"/>
    <s v="Riyadh"/>
  </r>
  <r>
    <x v="3510"/>
    <x v="3"/>
    <x v="3"/>
    <x v="3"/>
    <x v="0"/>
    <x v="3"/>
    <x v="3506"/>
    <x v="3"/>
    <x v="3510"/>
    <x v="96"/>
    <x v="2481"/>
    <x v="62"/>
    <m/>
    <m/>
    <s v="sq"/>
    <s v="sq"/>
    <n v="3665.44"/>
    <n v="57542997.559999913"/>
    <n v="57542997.559999913"/>
    <s v="Dubai"/>
  </r>
  <r>
    <x v="3511"/>
    <x v="6"/>
    <x v="4"/>
    <x v="6"/>
    <x v="1"/>
    <x v="1"/>
    <x v="3507"/>
    <x v="4"/>
    <x v="3511"/>
    <x v="69"/>
    <x v="2554"/>
    <x v="285"/>
    <m/>
    <m/>
    <s v="Jumia"/>
    <s v="Jum"/>
    <n v="13290.4"/>
    <n v="31420413.200000018"/>
    <n v="31420413.200000018"/>
    <s v="Alexandria"/>
  </r>
  <r>
    <x v="3512"/>
    <x v="1"/>
    <x v="1"/>
    <x v="1"/>
    <x v="2"/>
    <x v="3"/>
    <x v="3508"/>
    <x v="1"/>
    <x v="3512"/>
    <x v="244"/>
    <x v="2555"/>
    <x v="263"/>
    <m/>
    <m/>
    <s v="Amazon"/>
    <s v="Amazon"/>
    <n v="3665.44"/>
    <n v="91504159.730000004"/>
    <n v="91504159.730000004"/>
    <s v="Dubai"/>
  </r>
  <r>
    <x v="3513"/>
    <x v="9"/>
    <x v="1"/>
    <x v="9"/>
    <x v="1"/>
    <x v="3"/>
    <x v="3509"/>
    <x v="1"/>
    <x v="3513"/>
    <x v="183"/>
    <x v="2556"/>
    <x v="217"/>
    <m/>
    <m/>
    <s v="Jumia"/>
    <s v="Jum"/>
    <n v="3665.44"/>
    <n v="91504159.730000004"/>
    <n v="91504159.730000004"/>
    <s v="Dubai"/>
  </r>
  <r>
    <x v="3514"/>
    <x v="5"/>
    <x v="1"/>
    <x v="5"/>
    <x v="0"/>
    <x v="5"/>
    <x v="3510"/>
    <x v="3"/>
    <x v="3514"/>
    <x v="85"/>
    <x v="2557"/>
    <x v="323"/>
    <m/>
    <m/>
    <s v="sq"/>
    <s v="sq"/>
    <n v="27872.98"/>
    <n v="91504159.730000004"/>
    <n v="91504159.730000004"/>
    <s v="Giza"/>
  </r>
  <r>
    <x v="3515"/>
    <x v="6"/>
    <x v="4"/>
    <x v="6"/>
    <x v="0"/>
    <x v="1"/>
    <x v="3511"/>
    <x v="1"/>
    <x v="3515"/>
    <x v="173"/>
    <x v="755"/>
    <x v="236"/>
    <m/>
    <m/>
    <s v="sq"/>
    <s v="sq"/>
    <n v="13290.4"/>
    <n v="31420413.200000018"/>
    <n v="31420413.200000018"/>
    <s v="Alexandria"/>
  </r>
  <r>
    <x v="3516"/>
    <x v="7"/>
    <x v="0"/>
    <x v="7"/>
    <x v="1"/>
    <x v="4"/>
    <x v="3512"/>
    <x v="1"/>
    <x v="3516"/>
    <x v="245"/>
    <x v="2558"/>
    <x v="68"/>
    <m/>
    <m/>
    <s v="Jumia"/>
    <s v="Jum"/>
    <n v="99349.3"/>
    <n v="92327183.770000085"/>
    <n v="92327183.770000085"/>
    <s v="Riyadh"/>
  </r>
  <r>
    <x v="3517"/>
    <x v="4"/>
    <x v="0"/>
    <x v="4"/>
    <x v="2"/>
    <x v="2"/>
    <x v="3513"/>
    <x v="4"/>
    <x v="3517"/>
    <x v="268"/>
    <x v="901"/>
    <x v="322"/>
    <m/>
    <m/>
    <s v="Amazon"/>
    <s v="Amazon"/>
    <n v="26648.76"/>
    <n v="92327183.770000085"/>
    <n v="92327183.770000085"/>
    <s v="Casablanca"/>
  </r>
  <r>
    <x v="3518"/>
    <x v="3"/>
    <x v="3"/>
    <x v="3"/>
    <x v="1"/>
    <x v="1"/>
    <x v="3514"/>
    <x v="3"/>
    <x v="3518"/>
    <x v="167"/>
    <x v="2559"/>
    <x v="239"/>
    <m/>
    <m/>
    <s v="Jumia"/>
    <s v="Jum"/>
    <n v="13290.4"/>
    <n v="57542997.559999913"/>
    <n v="57542997.559999913"/>
    <s v="Alexandria"/>
  </r>
  <r>
    <x v="3519"/>
    <x v="1"/>
    <x v="1"/>
    <x v="1"/>
    <x v="0"/>
    <x v="4"/>
    <x v="3515"/>
    <x v="1"/>
    <x v="3519"/>
    <x v="96"/>
    <x v="1886"/>
    <x v="220"/>
    <m/>
    <m/>
    <s v="sq"/>
    <s v="sq"/>
    <n v="99349.3"/>
    <n v="91504159.730000004"/>
    <n v="91504159.730000004"/>
    <s v="Riyadh"/>
  </r>
  <r>
    <x v="3520"/>
    <x v="5"/>
    <x v="1"/>
    <x v="5"/>
    <x v="0"/>
    <x v="5"/>
    <x v="3516"/>
    <x v="3"/>
    <x v="3520"/>
    <x v="333"/>
    <x v="1873"/>
    <x v="82"/>
    <m/>
    <m/>
    <s v="sq"/>
    <s v="sq"/>
    <n v="27872.98"/>
    <n v="91504159.730000004"/>
    <n v="91504159.730000004"/>
    <s v="Giza"/>
  </r>
  <r>
    <x v="3521"/>
    <x v="3"/>
    <x v="3"/>
    <x v="3"/>
    <x v="2"/>
    <x v="1"/>
    <x v="3517"/>
    <x v="1"/>
    <x v="3521"/>
    <x v="19"/>
    <x v="2560"/>
    <x v="47"/>
    <m/>
    <m/>
    <s v="Amazon"/>
    <s v="Amazon"/>
    <n v="13290.4"/>
    <n v="57542997.559999913"/>
    <n v="57542997.559999913"/>
    <s v="Alexandria"/>
  </r>
  <r>
    <x v="3522"/>
    <x v="1"/>
    <x v="1"/>
    <x v="1"/>
    <x v="0"/>
    <x v="0"/>
    <x v="3518"/>
    <x v="4"/>
    <x v="3522"/>
    <x v="151"/>
    <x v="2561"/>
    <x v="153"/>
    <m/>
    <m/>
    <s v="sq"/>
    <s v="sq"/>
    <n v="16284.02"/>
    <n v="91504159.730000004"/>
    <n v="91504159.730000004"/>
    <s v="Cairo"/>
  </r>
  <r>
    <x v="3523"/>
    <x v="9"/>
    <x v="1"/>
    <x v="9"/>
    <x v="2"/>
    <x v="2"/>
    <x v="3519"/>
    <x v="1"/>
    <x v="3523"/>
    <x v="224"/>
    <x v="2030"/>
    <x v="93"/>
    <m/>
    <m/>
    <s v="Amazon"/>
    <s v="Amazon"/>
    <n v="26648.76"/>
    <n v="91504159.730000004"/>
    <n v="91504159.730000004"/>
    <s v="Casablanca"/>
  </r>
  <r>
    <x v="3524"/>
    <x v="6"/>
    <x v="4"/>
    <x v="6"/>
    <x v="1"/>
    <x v="3"/>
    <x v="3520"/>
    <x v="4"/>
    <x v="3524"/>
    <x v="71"/>
    <x v="2562"/>
    <x v="142"/>
    <m/>
    <m/>
    <s v="Jumia"/>
    <s v="Jum"/>
    <n v="3665.44"/>
    <n v="31420413.200000018"/>
    <n v="31420413.200000018"/>
    <s v="Dubai"/>
  </r>
  <r>
    <x v="3525"/>
    <x v="9"/>
    <x v="1"/>
    <x v="9"/>
    <x v="2"/>
    <x v="5"/>
    <x v="3521"/>
    <x v="0"/>
    <x v="3525"/>
    <x v="336"/>
    <x v="2563"/>
    <x v="224"/>
    <m/>
    <m/>
    <s v="Amazon"/>
    <s v="Amazon"/>
    <n v="27872.98"/>
    <n v="91504159.730000004"/>
    <n v="91504159.730000004"/>
    <s v="Giza"/>
  </r>
  <r>
    <x v="3526"/>
    <x v="5"/>
    <x v="1"/>
    <x v="5"/>
    <x v="2"/>
    <x v="0"/>
    <x v="3522"/>
    <x v="3"/>
    <x v="3526"/>
    <x v="343"/>
    <x v="2534"/>
    <x v="228"/>
    <m/>
    <m/>
    <s v="Amazon"/>
    <s v="Amazon"/>
    <n v="16284.02"/>
    <n v="91504159.730000004"/>
    <n v="91504159.730000004"/>
    <s v="Cairo"/>
  </r>
  <r>
    <x v="3527"/>
    <x v="3"/>
    <x v="3"/>
    <x v="3"/>
    <x v="1"/>
    <x v="4"/>
    <x v="3523"/>
    <x v="3"/>
    <x v="3527"/>
    <x v="45"/>
    <x v="2564"/>
    <x v="22"/>
    <m/>
    <m/>
    <s v="Jumia"/>
    <s v="Jum"/>
    <n v="99349.3"/>
    <n v="57542997.559999913"/>
    <n v="57542997.559999913"/>
    <s v="Riyadh"/>
  </r>
  <r>
    <x v="3528"/>
    <x v="4"/>
    <x v="0"/>
    <x v="4"/>
    <x v="0"/>
    <x v="3"/>
    <x v="3524"/>
    <x v="4"/>
    <x v="3528"/>
    <x v="394"/>
    <x v="397"/>
    <x v="312"/>
    <m/>
    <m/>
    <s v="sq"/>
    <s v="sq"/>
    <n v="3665.44"/>
    <n v="92327183.770000085"/>
    <n v="92327183.770000085"/>
    <s v="Dubai"/>
  </r>
  <r>
    <x v="3529"/>
    <x v="1"/>
    <x v="1"/>
    <x v="1"/>
    <x v="1"/>
    <x v="1"/>
    <x v="3525"/>
    <x v="2"/>
    <x v="3529"/>
    <x v="210"/>
    <x v="2565"/>
    <x v="53"/>
    <m/>
    <m/>
    <s v="Jumia"/>
    <s v="Jum"/>
    <n v="13290.4"/>
    <n v="91504159.730000004"/>
    <n v="91504159.730000004"/>
    <s v="Alexandria"/>
  </r>
  <r>
    <x v="3530"/>
    <x v="6"/>
    <x v="4"/>
    <x v="6"/>
    <x v="0"/>
    <x v="5"/>
    <x v="3526"/>
    <x v="4"/>
    <x v="3530"/>
    <x v="341"/>
    <x v="2566"/>
    <x v="267"/>
    <m/>
    <m/>
    <s v="sq"/>
    <s v="sq"/>
    <n v="27872.98"/>
    <n v="31420413.200000018"/>
    <n v="31420413.200000018"/>
    <s v="Giza"/>
  </r>
  <r>
    <x v="3531"/>
    <x v="0"/>
    <x v="0"/>
    <x v="0"/>
    <x v="2"/>
    <x v="3"/>
    <x v="3527"/>
    <x v="0"/>
    <x v="3531"/>
    <x v="207"/>
    <x v="2567"/>
    <x v="357"/>
    <m/>
    <m/>
    <s v="Amazon"/>
    <s v="Amazon"/>
    <n v="3665.44"/>
    <n v="92327183.770000085"/>
    <n v="92327183.770000085"/>
    <s v="Dubai"/>
  </r>
  <r>
    <x v="3532"/>
    <x v="7"/>
    <x v="0"/>
    <x v="7"/>
    <x v="2"/>
    <x v="5"/>
    <x v="3528"/>
    <x v="2"/>
    <x v="3532"/>
    <x v="264"/>
    <x v="2568"/>
    <x v="237"/>
    <m/>
    <m/>
    <s v="Amazon"/>
    <s v="Amazon"/>
    <n v="27872.98"/>
    <n v="92327183.770000085"/>
    <n v="92327183.770000085"/>
    <s v="Giza"/>
  </r>
  <r>
    <x v="3533"/>
    <x v="1"/>
    <x v="1"/>
    <x v="1"/>
    <x v="1"/>
    <x v="5"/>
    <x v="3529"/>
    <x v="3"/>
    <x v="3533"/>
    <x v="397"/>
    <x v="2569"/>
    <x v="305"/>
    <m/>
    <m/>
    <s v="Jumia"/>
    <s v="Jum"/>
    <n v="27872.98"/>
    <n v="91504159.730000004"/>
    <n v="91504159.730000004"/>
    <s v="Giza"/>
  </r>
  <r>
    <x v="3534"/>
    <x v="3"/>
    <x v="3"/>
    <x v="3"/>
    <x v="0"/>
    <x v="2"/>
    <x v="3530"/>
    <x v="3"/>
    <x v="3534"/>
    <x v="205"/>
    <x v="1229"/>
    <x v="49"/>
    <m/>
    <m/>
    <s v="sq"/>
    <s v="sq"/>
    <n v="26648.76"/>
    <n v="57542997.559999913"/>
    <n v="57542997.559999913"/>
    <s v="Casablanca"/>
  </r>
  <r>
    <x v="3535"/>
    <x v="0"/>
    <x v="0"/>
    <x v="0"/>
    <x v="2"/>
    <x v="0"/>
    <x v="3531"/>
    <x v="4"/>
    <x v="3535"/>
    <x v="189"/>
    <x v="2394"/>
    <x v="202"/>
    <m/>
    <m/>
    <s v="Amazon"/>
    <s v="Amazon"/>
    <n v="16284.02"/>
    <n v="92327183.770000085"/>
    <n v="92327183.770000085"/>
    <s v="Cairo"/>
  </r>
  <r>
    <x v="3536"/>
    <x v="1"/>
    <x v="1"/>
    <x v="1"/>
    <x v="2"/>
    <x v="1"/>
    <x v="3532"/>
    <x v="4"/>
    <x v="3536"/>
    <x v="327"/>
    <x v="2570"/>
    <x v="72"/>
    <m/>
    <m/>
    <s v="Amazon"/>
    <s v="Amazon"/>
    <n v="13290.4"/>
    <n v="91504159.730000004"/>
    <n v="91504159.730000004"/>
    <s v="Alexandria"/>
  </r>
  <r>
    <x v="3537"/>
    <x v="0"/>
    <x v="0"/>
    <x v="0"/>
    <x v="2"/>
    <x v="5"/>
    <x v="3533"/>
    <x v="2"/>
    <x v="3537"/>
    <x v="54"/>
    <x v="2569"/>
    <x v="195"/>
    <m/>
    <m/>
    <s v="Amazon"/>
    <s v="Amazon"/>
    <n v="27872.98"/>
    <n v="92327183.770000085"/>
    <n v="92327183.770000085"/>
    <s v="Giza"/>
  </r>
  <r>
    <x v="3538"/>
    <x v="5"/>
    <x v="1"/>
    <x v="5"/>
    <x v="0"/>
    <x v="4"/>
    <x v="3534"/>
    <x v="1"/>
    <x v="3538"/>
    <x v="389"/>
    <x v="2571"/>
    <x v="118"/>
    <m/>
    <m/>
    <s v="sq"/>
    <s v="sq"/>
    <n v="99349.3"/>
    <n v="91504159.730000004"/>
    <n v="91504159.730000004"/>
    <s v="Riyadh"/>
  </r>
  <r>
    <x v="3539"/>
    <x v="0"/>
    <x v="0"/>
    <x v="0"/>
    <x v="0"/>
    <x v="1"/>
    <x v="3535"/>
    <x v="0"/>
    <x v="3539"/>
    <x v="266"/>
    <x v="175"/>
    <x v="166"/>
    <m/>
    <m/>
    <s v="sq"/>
    <s v="sq"/>
    <n v="13290.4"/>
    <n v="92327183.770000085"/>
    <n v="92327183.770000085"/>
    <s v="Alexandria"/>
  </r>
  <r>
    <x v="3540"/>
    <x v="6"/>
    <x v="4"/>
    <x v="6"/>
    <x v="1"/>
    <x v="3"/>
    <x v="3536"/>
    <x v="2"/>
    <x v="3540"/>
    <x v="265"/>
    <x v="2572"/>
    <x v="78"/>
    <m/>
    <m/>
    <s v="Jumia"/>
    <s v="Jum"/>
    <n v="3665.44"/>
    <n v="31420413.200000018"/>
    <n v="31420413.200000018"/>
    <s v="Dubai"/>
  </r>
  <r>
    <x v="3541"/>
    <x v="4"/>
    <x v="0"/>
    <x v="4"/>
    <x v="1"/>
    <x v="1"/>
    <x v="3537"/>
    <x v="1"/>
    <x v="3541"/>
    <x v="313"/>
    <x v="1172"/>
    <x v="163"/>
    <m/>
    <m/>
    <s v="Jumia"/>
    <s v="Jum"/>
    <n v="13290.4"/>
    <n v="92327183.770000085"/>
    <n v="92327183.770000085"/>
    <s v="Alexandria"/>
  </r>
  <r>
    <x v="3542"/>
    <x v="1"/>
    <x v="1"/>
    <x v="1"/>
    <x v="1"/>
    <x v="5"/>
    <x v="3538"/>
    <x v="0"/>
    <x v="3542"/>
    <x v="77"/>
    <x v="2573"/>
    <x v="63"/>
    <m/>
    <m/>
    <s v="Jumia"/>
    <s v="Jum"/>
    <n v="27872.98"/>
    <n v="91504159.730000004"/>
    <n v="91504159.730000004"/>
    <s v="Giza"/>
  </r>
  <r>
    <x v="3543"/>
    <x v="6"/>
    <x v="4"/>
    <x v="6"/>
    <x v="1"/>
    <x v="0"/>
    <x v="3539"/>
    <x v="0"/>
    <x v="3543"/>
    <x v="10"/>
    <x v="2574"/>
    <x v="306"/>
    <m/>
    <m/>
    <s v="Jumia"/>
    <s v="Jum"/>
    <n v="16284.02"/>
    <n v="31420413.200000018"/>
    <n v="31420413.200000018"/>
    <s v="Cairo"/>
  </r>
  <r>
    <x v="3544"/>
    <x v="3"/>
    <x v="3"/>
    <x v="3"/>
    <x v="0"/>
    <x v="3"/>
    <x v="3540"/>
    <x v="2"/>
    <x v="3544"/>
    <x v="304"/>
    <x v="2575"/>
    <x v="21"/>
    <m/>
    <m/>
    <s v="sq"/>
    <s v="sq"/>
    <n v="3665.44"/>
    <n v="57542997.559999913"/>
    <n v="57542997.559999913"/>
    <s v="Dubai"/>
  </r>
  <r>
    <x v="3545"/>
    <x v="7"/>
    <x v="0"/>
    <x v="7"/>
    <x v="1"/>
    <x v="1"/>
    <x v="3541"/>
    <x v="0"/>
    <x v="3545"/>
    <x v="239"/>
    <x v="1773"/>
    <x v="359"/>
    <m/>
    <m/>
    <s v="Jumia"/>
    <s v="Jum"/>
    <n v="13290.4"/>
    <n v="92327183.770000085"/>
    <n v="92327183.770000085"/>
    <s v="Alexandria"/>
  </r>
  <r>
    <x v="3546"/>
    <x v="7"/>
    <x v="0"/>
    <x v="7"/>
    <x v="1"/>
    <x v="5"/>
    <x v="3542"/>
    <x v="4"/>
    <x v="3546"/>
    <x v="391"/>
    <x v="1123"/>
    <x v="262"/>
    <m/>
    <m/>
    <s v="Jumia"/>
    <s v="Jum"/>
    <n v="27872.98"/>
    <n v="92327183.770000085"/>
    <n v="92327183.770000085"/>
    <s v="Giza"/>
  </r>
  <r>
    <x v="3547"/>
    <x v="6"/>
    <x v="4"/>
    <x v="6"/>
    <x v="0"/>
    <x v="0"/>
    <x v="3543"/>
    <x v="4"/>
    <x v="3547"/>
    <x v="114"/>
    <x v="2576"/>
    <x v="133"/>
    <m/>
    <m/>
    <s v="sq"/>
    <s v="sq"/>
    <n v="16284.02"/>
    <n v="31420413.200000018"/>
    <n v="31420413.200000018"/>
    <s v="Cairo"/>
  </r>
  <r>
    <x v="3548"/>
    <x v="1"/>
    <x v="1"/>
    <x v="1"/>
    <x v="2"/>
    <x v="5"/>
    <x v="3544"/>
    <x v="1"/>
    <x v="3548"/>
    <x v="134"/>
    <x v="2577"/>
    <x v="220"/>
    <m/>
    <m/>
    <s v="Amazon"/>
    <s v="Amazon"/>
    <n v="27872.98"/>
    <n v="91504159.730000004"/>
    <n v="91504159.730000004"/>
    <s v="Giza"/>
  </r>
  <r>
    <x v="3549"/>
    <x v="0"/>
    <x v="0"/>
    <x v="0"/>
    <x v="2"/>
    <x v="1"/>
    <x v="3545"/>
    <x v="0"/>
    <x v="3549"/>
    <x v="174"/>
    <x v="2578"/>
    <x v="287"/>
    <m/>
    <m/>
    <s v="Amazon"/>
    <s v="Amazon"/>
    <n v="13290.4"/>
    <n v="92327183.770000085"/>
    <n v="92327183.770000085"/>
    <s v="Alexandria"/>
  </r>
  <r>
    <x v="3550"/>
    <x v="0"/>
    <x v="0"/>
    <x v="0"/>
    <x v="2"/>
    <x v="2"/>
    <x v="3546"/>
    <x v="4"/>
    <x v="3550"/>
    <x v="9"/>
    <x v="259"/>
    <x v="149"/>
    <m/>
    <m/>
    <s v="Amazon"/>
    <s v="Amazon"/>
    <n v="26648.76"/>
    <n v="92327183.770000085"/>
    <n v="92327183.770000085"/>
    <s v="Casablanca"/>
  </r>
  <r>
    <x v="3551"/>
    <x v="6"/>
    <x v="4"/>
    <x v="6"/>
    <x v="2"/>
    <x v="5"/>
    <x v="3547"/>
    <x v="2"/>
    <x v="3551"/>
    <x v="324"/>
    <x v="1904"/>
    <x v="83"/>
    <m/>
    <m/>
    <s v="Amazon"/>
    <s v="Amazon"/>
    <n v="27872.98"/>
    <n v="31420413.200000018"/>
    <n v="31420413.200000018"/>
    <s v="Giza"/>
  </r>
  <r>
    <x v="3552"/>
    <x v="4"/>
    <x v="0"/>
    <x v="4"/>
    <x v="1"/>
    <x v="0"/>
    <x v="3548"/>
    <x v="1"/>
    <x v="3552"/>
    <x v="23"/>
    <x v="1314"/>
    <x v="128"/>
    <m/>
    <m/>
    <s v="Jumia"/>
    <s v="Jum"/>
    <n v="16284.02"/>
    <n v="92327183.770000085"/>
    <n v="92327183.770000085"/>
    <s v="Cairo"/>
  </r>
  <r>
    <x v="3553"/>
    <x v="5"/>
    <x v="1"/>
    <x v="5"/>
    <x v="0"/>
    <x v="1"/>
    <x v="3549"/>
    <x v="1"/>
    <x v="3553"/>
    <x v="189"/>
    <x v="715"/>
    <x v="38"/>
    <m/>
    <m/>
    <s v="sq"/>
    <s v="sq"/>
    <n v="13290.4"/>
    <n v="91504159.730000004"/>
    <n v="91504159.730000004"/>
    <s v="Alexandria"/>
  </r>
  <r>
    <x v="3554"/>
    <x v="6"/>
    <x v="4"/>
    <x v="6"/>
    <x v="1"/>
    <x v="1"/>
    <x v="3550"/>
    <x v="2"/>
    <x v="3554"/>
    <x v="166"/>
    <x v="728"/>
    <x v="49"/>
    <m/>
    <m/>
    <s v="Jumia"/>
    <s v="Jum"/>
    <n v="13290.4"/>
    <n v="31420413.200000018"/>
    <n v="31420413.200000018"/>
    <s v="Alexandria"/>
  </r>
  <r>
    <x v="3555"/>
    <x v="1"/>
    <x v="1"/>
    <x v="1"/>
    <x v="0"/>
    <x v="3"/>
    <x v="3551"/>
    <x v="0"/>
    <x v="3555"/>
    <x v="259"/>
    <x v="2579"/>
    <x v="222"/>
    <m/>
    <m/>
    <s v="sq"/>
    <s v="sq"/>
    <n v="3665.44"/>
    <n v="91504159.730000004"/>
    <n v="91504159.730000004"/>
    <s v="Dubai"/>
  </r>
  <r>
    <x v="3556"/>
    <x v="8"/>
    <x v="3"/>
    <x v="8"/>
    <x v="2"/>
    <x v="2"/>
    <x v="3552"/>
    <x v="4"/>
    <x v="3556"/>
    <x v="28"/>
    <x v="2580"/>
    <x v="171"/>
    <m/>
    <m/>
    <s v="Amazon"/>
    <s v="Amazon"/>
    <n v="26648.76"/>
    <n v="57542997.559999913"/>
    <n v="57542997.559999913"/>
    <s v="Casablanca"/>
  </r>
  <r>
    <x v="3557"/>
    <x v="2"/>
    <x v="2"/>
    <x v="2"/>
    <x v="1"/>
    <x v="4"/>
    <x v="3553"/>
    <x v="3"/>
    <x v="3557"/>
    <x v="392"/>
    <x v="2581"/>
    <x v="103"/>
    <m/>
    <m/>
    <s v="Jumia"/>
    <s v="Jum"/>
    <n v="99349.3"/>
    <n v="29200970.130000021"/>
    <n v="29200970.130000021"/>
    <s v="Riyadh"/>
  </r>
  <r>
    <x v="3558"/>
    <x v="7"/>
    <x v="0"/>
    <x v="7"/>
    <x v="1"/>
    <x v="1"/>
    <x v="3554"/>
    <x v="4"/>
    <x v="3558"/>
    <x v="150"/>
    <x v="2582"/>
    <x v="360"/>
    <m/>
    <m/>
    <s v="Jumia"/>
    <s v="Jum"/>
    <n v="13290.4"/>
    <n v="92327183.770000085"/>
    <n v="92327183.770000085"/>
    <s v="Alexandria"/>
  </r>
  <r>
    <x v="3559"/>
    <x v="3"/>
    <x v="3"/>
    <x v="3"/>
    <x v="1"/>
    <x v="2"/>
    <x v="3555"/>
    <x v="3"/>
    <x v="3559"/>
    <x v="323"/>
    <x v="2583"/>
    <x v="114"/>
    <m/>
    <m/>
    <s v="Jumia"/>
    <s v="Jum"/>
    <n v="26648.76"/>
    <n v="57542997.559999913"/>
    <n v="57542997.559999913"/>
    <s v="Casablanca"/>
  </r>
  <r>
    <x v="3560"/>
    <x v="1"/>
    <x v="1"/>
    <x v="1"/>
    <x v="1"/>
    <x v="0"/>
    <x v="3556"/>
    <x v="2"/>
    <x v="3560"/>
    <x v="29"/>
    <x v="2584"/>
    <x v="341"/>
    <m/>
    <m/>
    <s v="Jumia"/>
    <s v="Jum"/>
    <n v="16284.02"/>
    <n v="91504159.730000004"/>
    <n v="91504159.730000004"/>
    <s v="Cairo"/>
  </r>
  <r>
    <x v="3561"/>
    <x v="8"/>
    <x v="3"/>
    <x v="8"/>
    <x v="0"/>
    <x v="3"/>
    <x v="3557"/>
    <x v="4"/>
    <x v="3561"/>
    <x v="113"/>
    <x v="1144"/>
    <x v="238"/>
    <m/>
    <m/>
    <s v="sq"/>
    <s v="sq"/>
    <n v="3665.44"/>
    <n v="57542997.559999913"/>
    <n v="57542997.559999913"/>
    <s v="Dubai"/>
  </r>
  <r>
    <x v="3562"/>
    <x v="8"/>
    <x v="3"/>
    <x v="8"/>
    <x v="0"/>
    <x v="2"/>
    <x v="3558"/>
    <x v="0"/>
    <x v="3562"/>
    <x v="172"/>
    <x v="2585"/>
    <x v="41"/>
    <m/>
    <m/>
    <s v="sq"/>
    <s v="sq"/>
    <n v="26648.76"/>
    <n v="57542997.559999913"/>
    <n v="57542997.559999913"/>
    <s v="Casablanca"/>
  </r>
  <r>
    <x v="3563"/>
    <x v="0"/>
    <x v="0"/>
    <x v="0"/>
    <x v="2"/>
    <x v="5"/>
    <x v="3559"/>
    <x v="4"/>
    <x v="3563"/>
    <x v="66"/>
    <x v="1471"/>
    <x v="190"/>
    <m/>
    <m/>
    <s v="Amazon"/>
    <s v="Amazon"/>
    <n v="27872.98"/>
    <n v="92327183.770000085"/>
    <n v="92327183.770000085"/>
    <s v="Giza"/>
  </r>
  <r>
    <x v="3564"/>
    <x v="4"/>
    <x v="0"/>
    <x v="4"/>
    <x v="1"/>
    <x v="1"/>
    <x v="3560"/>
    <x v="4"/>
    <x v="3564"/>
    <x v="371"/>
    <x v="128"/>
    <x v="74"/>
    <m/>
    <m/>
    <s v="Jumia"/>
    <s v="Jum"/>
    <n v="13290.4"/>
    <n v="92327183.770000085"/>
    <n v="92327183.770000085"/>
    <s v="Alexandria"/>
  </r>
  <r>
    <x v="3565"/>
    <x v="1"/>
    <x v="1"/>
    <x v="1"/>
    <x v="0"/>
    <x v="4"/>
    <x v="3561"/>
    <x v="2"/>
    <x v="3565"/>
    <x v="243"/>
    <x v="1468"/>
    <x v="74"/>
    <m/>
    <m/>
    <s v="sq"/>
    <s v="sq"/>
    <n v="99349.3"/>
    <n v="91504159.730000004"/>
    <n v="91504159.730000004"/>
    <s v="Riyadh"/>
  </r>
  <r>
    <x v="3566"/>
    <x v="5"/>
    <x v="1"/>
    <x v="5"/>
    <x v="2"/>
    <x v="5"/>
    <x v="3562"/>
    <x v="0"/>
    <x v="3566"/>
    <x v="29"/>
    <x v="585"/>
    <x v="27"/>
    <m/>
    <m/>
    <s v="Amazon"/>
    <s v="Amazon"/>
    <n v="27872.98"/>
    <n v="91504159.730000004"/>
    <n v="91504159.730000004"/>
    <s v="Giza"/>
  </r>
  <r>
    <x v="3567"/>
    <x v="0"/>
    <x v="0"/>
    <x v="0"/>
    <x v="2"/>
    <x v="2"/>
    <x v="3563"/>
    <x v="0"/>
    <x v="3567"/>
    <x v="270"/>
    <x v="1574"/>
    <x v="192"/>
    <m/>
    <m/>
    <s v="Amazon"/>
    <s v="Amazon"/>
    <n v="26648.76"/>
    <n v="92327183.770000085"/>
    <n v="92327183.770000085"/>
    <s v="Casablanca"/>
  </r>
  <r>
    <x v="3568"/>
    <x v="0"/>
    <x v="0"/>
    <x v="0"/>
    <x v="0"/>
    <x v="2"/>
    <x v="3564"/>
    <x v="3"/>
    <x v="3568"/>
    <x v="273"/>
    <x v="2013"/>
    <x v="286"/>
    <m/>
    <m/>
    <s v="sq"/>
    <s v="sq"/>
    <n v="26648.76"/>
    <n v="92327183.770000085"/>
    <n v="92327183.770000085"/>
    <s v="Casablanca"/>
  </r>
  <r>
    <x v="3569"/>
    <x v="8"/>
    <x v="3"/>
    <x v="8"/>
    <x v="0"/>
    <x v="4"/>
    <x v="3565"/>
    <x v="3"/>
    <x v="3569"/>
    <x v="118"/>
    <x v="692"/>
    <x v="148"/>
    <m/>
    <m/>
    <s v="sq"/>
    <s v="sq"/>
    <n v="99349.3"/>
    <n v="57542997.559999913"/>
    <n v="57542997.559999913"/>
    <s v="Riyadh"/>
  </r>
  <r>
    <x v="3570"/>
    <x v="7"/>
    <x v="0"/>
    <x v="7"/>
    <x v="2"/>
    <x v="4"/>
    <x v="3566"/>
    <x v="0"/>
    <x v="3570"/>
    <x v="185"/>
    <x v="2586"/>
    <x v="162"/>
    <m/>
    <m/>
    <s v="Amazon"/>
    <s v="Amazon"/>
    <n v="99349.3"/>
    <n v="92327183.770000085"/>
    <n v="92327183.770000085"/>
    <s v="Riyadh"/>
  </r>
  <r>
    <x v="3571"/>
    <x v="4"/>
    <x v="0"/>
    <x v="4"/>
    <x v="0"/>
    <x v="1"/>
    <x v="3567"/>
    <x v="1"/>
    <x v="3571"/>
    <x v="329"/>
    <x v="2551"/>
    <x v="148"/>
    <m/>
    <m/>
    <s v="sq"/>
    <s v="sq"/>
    <n v="13290.4"/>
    <n v="92327183.770000085"/>
    <n v="92327183.770000085"/>
    <s v="Alexandria"/>
  </r>
  <r>
    <x v="3572"/>
    <x v="9"/>
    <x v="1"/>
    <x v="9"/>
    <x v="1"/>
    <x v="1"/>
    <x v="3568"/>
    <x v="3"/>
    <x v="3572"/>
    <x v="390"/>
    <x v="1005"/>
    <x v="82"/>
    <m/>
    <m/>
    <s v="Jumia"/>
    <s v="Jum"/>
    <n v="13290.4"/>
    <n v="91504159.730000004"/>
    <n v="91504159.730000004"/>
    <s v="Alexandria"/>
  </r>
  <r>
    <x v="3573"/>
    <x v="1"/>
    <x v="1"/>
    <x v="1"/>
    <x v="2"/>
    <x v="3"/>
    <x v="3569"/>
    <x v="2"/>
    <x v="3573"/>
    <x v="387"/>
    <x v="2587"/>
    <x v="11"/>
    <m/>
    <m/>
    <s v="Amazon"/>
    <s v="Amazon"/>
    <n v="3665.44"/>
    <n v="91504159.730000004"/>
    <n v="91504159.730000004"/>
    <s v="Dubai"/>
  </r>
  <r>
    <x v="3574"/>
    <x v="9"/>
    <x v="1"/>
    <x v="9"/>
    <x v="1"/>
    <x v="3"/>
    <x v="3570"/>
    <x v="0"/>
    <x v="3574"/>
    <x v="211"/>
    <x v="1778"/>
    <x v="102"/>
    <m/>
    <m/>
    <s v="Jumia"/>
    <s v="Jum"/>
    <n v="3665.44"/>
    <n v="91504159.730000004"/>
    <n v="91504159.730000004"/>
    <s v="Dubai"/>
  </r>
  <r>
    <x v="3575"/>
    <x v="7"/>
    <x v="0"/>
    <x v="7"/>
    <x v="1"/>
    <x v="0"/>
    <x v="3571"/>
    <x v="2"/>
    <x v="3575"/>
    <x v="146"/>
    <x v="1778"/>
    <x v="85"/>
    <m/>
    <m/>
    <s v="Jumia"/>
    <s v="Jum"/>
    <n v="16284.02"/>
    <n v="92327183.770000085"/>
    <n v="92327183.770000085"/>
    <s v="Cairo"/>
  </r>
  <r>
    <x v="3576"/>
    <x v="7"/>
    <x v="0"/>
    <x v="7"/>
    <x v="0"/>
    <x v="2"/>
    <x v="3572"/>
    <x v="1"/>
    <x v="3576"/>
    <x v="29"/>
    <x v="2588"/>
    <x v="45"/>
    <m/>
    <m/>
    <s v="sq"/>
    <s v="sq"/>
    <n v="26648.76"/>
    <n v="92327183.770000085"/>
    <n v="92327183.770000085"/>
    <s v="Casablanca"/>
  </r>
  <r>
    <x v="3577"/>
    <x v="6"/>
    <x v="4"/>
    <x v="6"/>
    <x v="1"/>
    <x v="0"/>
    <x v="3573"/>
    <x v="3"/>
    <x v="3577"/>
    <x v="243"/>
    <x v="2589"/>
    <x v="40"/>
    <m/>
    <m/>
    <s v="Jumia"/>
    <s v="Jum"/>
    <n v="16284.02"/>
    <n v="31420413.200000018"/>
    <n v="31420413.200000018"/>
    <s v="Cairo"/>
  </r>
  <r>
    <x v="3578"/>
    <x v="5"/>
    <x v="1"/>
    <x v="5"/>
    <x v="1"/>
    <x v="4"/>
    <x v="3574"/>
    <x v="3"/>
    <x v="3578"/>
    <x v="365"/>
    <x v="2076"/>
    <x v="173"/>
    <m/>
    <m/>
    <s v="Jumia"/>
    <s v="Jum"/>
    <n v="99349.3"/>
    <n v="91504159.730000004"/>
    <n v="91504159.730000004"/>
    <s v="Riyadh"/>
  </r>
  <r>
    <x v="3579"/>
    <x v="1"/>
    <x v="1"/>
    <x v="1"/>
    <x v="0"/>
    <x v="5"/>
    <x v="3575"/>
    <x v="0"/>
    <x v="3579"/>
    <x v="359"/>
    <x v="2590"/>
    <x v="156"/>
    <m/>
    <m/>
    <s v="sq"/>
    <s v="sq"/>
    <n v="27872.98"/>
    <n v="91504159.730000004"/>
    <n v="91504159.730000004"/>
    <s v="Giza"/>
  </r>
  <r>
    <x v="3580"/>
    <x v="5"/>
    <x v="1"/>
    <x v="5"/>
    <x v="0"/>
    <x v="5"/>
    <x v="3576"/>
    <x v="2"/>
    <x v="3580"/>
    <x v="250"/>
    <x v="2591"/>
    <x v="187"/>
    <m/>
    <m/>
    <s v="sq"/>
    <s v="sq"/>
    <n v="27872.98"/>
    <n v="91504159.730000004"/>
    <n v="91504159.730000004"/>
    <s v="Giza"/>
  </r>
  <r>
    <x v="3581"/>
    <x v="2"/>
    <x v="2"/>
    <x v="2"/>
    <x v="0"/>
    <x v="1"/>
    <x v="3577"/>
    <x v="0"/>
    <x v="3581"/>
    <x v="268"/>
    <x v="128"/>
    <x v="84"/>
    <m/>
    <m/>
    <s v="sq"/>
    <s v="sq"/>
    <n v="13290.4"/>
    <n v="29200970.130000021"/>
    <n v="29200970.130000021"/>
    <s v="Alexandria"/>
  </r>
  <r>
    <x v="3582"/>
    <x v="1"/>
    <x v="1"/>
    <x v="1"/>
    <x v="0"/>
    <x v="4"/>
    <x v="3578"/>
    <x v="0"/>
    <x v="3582"/>
    <x v="385"/>
    <x v="2592"/>
    <x v="64"/>
    <m/>
    <m/>
    <s v="sq"/>
    <s v="sq"/>
    <n v="99349.3"/>
    <n v="91504159.730000004"/>
    <n v="91504159.730000004"/>
    <s v="Riyadh"/>
  </r>
  <r>
    <x v="3583"/>
    <x v="4"/>
    <x v="0"/>
    <x v="4"/>
    <x v="0"/>
    <x v="3"/>
    <x v="3579"/>
    <x v="1"/>
    <x v="3583"/>
    <x v="206"/>
    <x v="2593"/>
    <x v="113"/>
    <m/>
    <m/>
    <s v="sq"/>
    <s v="sq"/>
    <n v="3665.44"/>
    <n v="92327183.770000085"/>
    <n v="92327183.770000085"/>
    <s v="Dubai"/>
  </r>
  <r>
    <x v="3584"/>
    <x v="1"/>
    <x v="1"/>
    <x v="1"/>
    <x v="0"/>
    <x v="2"/>
    <x v="3580"/>
    <x v="3"/>
    <x v="3584"/>
    <x v="42"/>
    <x v="170"/>
    <x v="241"/>
    <m/>
    <m/>
    <s v="sq"/>
    <s v="sq"/>
    <n v="26648.76"/>
    <n v="91504159.730000004"/>
    <n v="91504159.730000004"/>
    <s v="Casablanca"/>
  </r>
  <r>
    <x v="3585"/>
    <x v="9"/>
    <x v="1"/>
    <x v="9"/>
    <x v="1"/>
    <x v="2"/>
    <x v="3581"/>
    <x v="2"/>
    <x v="3585"/>
    <x v="373"/>
    <x v="1859"/>
    <x v="199"/>
    <m/>
    <m/>
    <s v="Jumia"/>
    <s v="Jum"/>
    <n v="26648.76"/>
    <n v="91504159.730000004"/>
    <n v="91504159.730000004"/>
    <s v="Casablanca"/>
  </r>
  <r>
    <x v="3586"/>
    <x v="3"/>
    <x v="3"/>
    <x v="3"/>
    <x v="1"/>
    <x v="3"/>
    <x v="3582"/>
    <x v="4"/>
    <x v="2925"/>
    <x v="232"/>
    <x v="1917"/>
    <x v="154"/>
    <m/>
    <m/>
    <s v="Jumia"/>
    <s v="Jum"/>
    <n v="3665.44"/>
    <n v="57542997.559999913"/>
    <n v="57542997.559999913"/>
    <s v="Casablanca"/>
  </r>
  <r>
    <x v="3587"/>
    <x v="3"/>
    <x v="3"/>
    <x v="3"/>
    <x v="2"/>
    <x v="3"/>
    <x v="3583"/>
    <x v="4"/>
    <x v="3586"/>
    <x v="21"/>
    <x v="656"/>
    <x v="319"/>
    <m/>
    <m/>
    <s v="Amazon"/>
    <s v="Amazon"/>
    <n v="3665.44"/>
    <n v="57542997.559999913"/>
    <n v="57542997.559999913"/>
    <s v="Dubai"/>
  </r>
  <r>
    <x v="3588"/>
    <x v="7"/>
    <x v="0"/>
    <x v="7"/>
    <x v="2"/>
    <x v="2"/>
    <x v="3584"/>
    <x v="2"/>
    <x v="3587"/>
    <x v="62"/>
    <x v="2594"/>
    <x v="143"/>
    <m/>
    <m/>
    <s v="Amazon"/>
    <s v="Amazon"/>
    <n v="26648.76"/>
    <n v="92327183.770000085"/>
    <n v="92327183.770000085"/>
    <s v="Casablanca"/>
  </r>
  <r>
    <x v="3589"/>
    <x v="3"/>
    <x v="3"/>
    <x v="3"/>
    <x v="0"/>
    <x v="3"/>
    <x v="3585"/>
    <x v="2"/>
    <x v="3588"/>
    <x v="81"/>
    <x v="1557"/>
    <x v="304"/>
    <m/>
    <m/>
    <s v="sq"/>
    <s v="sq"/>
    <n v="3665.44"/>
    <n v="57542997.559999913"/>
    <n v="57542997.559999913"/>
    <s v="Dubai"/>
  </r>
  <r>
    <x v="3590"/>
    <x v="7"/>
    <x v="0"/>
    <x v="7"/>
    <x v="0"/>
    <x v="3"/>
    <x v="3586"/>
    <x v="4"/>
    <x v="3589"/>
    <x v="236"/>
    <x v="394"/>
    <x v="101"/>
    <m/>
    <m/>
    <s v="sq"/>
    <s v="sq"/>
    <n v="3665.44"/>
    <n v="92327183.770000085"/>
    <n v="92327183.770000085"/>
    <s v="Dubai"/>
  </r>
  <r>
    <x v="3591"/>
    <x v="6"/>
    <x v="4"/>
    <x v="6"/>
    <x v="2"/>
    <x v="4"/>
    <x v="3587"/>
    <x v="2"/>
    <x v="3590"/>
    <x v="324"/>
    <x v="1911"/>
    <x v="275"/>
    <m/>
    <m/>
    <s v="Amazon"/>
    <s v="Amazon"/>
    <n v="99349.3"/>
    <n v="31420413.200000018"/>
    <n v="31420413.200000018"/>
    <s v="Riyadh"/>
  </r>
  <r>
    <x v="3592"/>
    <x v="9"/>
    <x v="1"/>
    <x v="9"/>
    <x v="0"/>
    <x v="4"/>
    <x v="3588"/>
    <x v="1"/>
    <x v="3591"/>
    <x v="71"/>
    <x v="2595"/>
    <x v="338"/>
    <m/>
    <m/>
    <s v="sq"/>
    <s v="sq"/>
    <n v="99349.3"/>
    <n v="91504159.730000004"/>
    <n v="91504159.730000004"/>
    <s v="Riyadh"/>
  </r>
  <r>
    <x v="3593"/>
    <x v="7"/>
    <x v="0"/>
    <x v="7"/>
    <x v="2"/>
    <x v="0"/>
    <x v="3589"/>
    <x v="4"/>
    <x v="3592"/>
    <x v="86"/>
    <x v="2596"/>
    <x v="335"/>
    <m/>
    <m/>
    <s v="Amazon"/>
    <s v="Amazon"/>
    <n v="16284.02"/>
    <n v="92327183.770000085"/>
    <n v="92327183.770000085"/>
    <s v="Cairo"/>
  </r>
  <r>
    <x v="3594"/>
    <x v="8"/>
    <x v="3"/>
    <x v="8"/>
    <x v="2"/>
    <x v="1"/>
    <x v="3590"/>
    <x v="1"/>
    <x v="3593"/>
    <x v="260"/>
    <x v="280"/>
    <x v="188"/>
    <m/>
    <m/>
    <s v="Amazon"/>
    <s v="Amazon"/>
    <n v="13290.4"/>
    <n v="57542997.559999913"/>
    <n v="57542997.559999913"/>
    <s v="Alexandria"/>
  </r>
  <r>
    <x v="3595"/>
    <x v="9"/>
    <x v="1"/>
    <x v="9"/>
    <x v="1"/>
    <x v="5"/>
    <x v="3591"/>
    <x v="2"/>
    <x v="3594"/>
    <x v="35"/>
    <x v="2597"/>
    <x v="129"/>
    <m/>
    <m/>
    <s v="Jumia"/>
    <s v="Jum"/>
    <n v="27872.98"/>
    <n v="91504159.730000004"/>
    <n v="91504159.730000004"/>
    <s v="Giza"/>
  </r>
  <r>
    <x v="3596"/>
    <x v="6"/>
    <x v="4"/>
    <x v="6"/>
    <x v="1"/>
    <x v="2"/>
    <x v="3592"/>
    <x v="4"/>
    <x v="3595"/>
    <x v="218"/>
    <x v="2598"/>
    <x v="350"/>
    <m/>
    <m/>
    <s v="Jumia"/>
    <s v="Jum"/>
    <n v="26648.76"/>
    <n v="31420413.200000018"/>
    <n v="31420413.200000018"/>
    <s v="Casablanca"/>
  </r>
  <r>
    <x v="3597"/>
    <x v="4"/>
    <x v="0"/>
    <x v="4"/>
    <x v="1"/>
    <x v="4"/>
    <x v="3593"/>
    <x v="3"/>
    <x v="3596"/>
    <x v="118"/>
    <x v="521"/>
    <x v="299"/>
    <m/>
    <m/>
    <s v="Jumia"/>
    <s v="Jum"/>
    <n v="99349.3"/>
    <n v="92327183.770000085"/>
    <n v="92327183.770000085"/>
    <s v="Riyadh"/>
  </r>
  <r>
    <x v="3598"/>
    <x v="7"/>
    <x v="0"/>
    <x v="7"/>
    <x v="2"/>
    <x v="1"/>
    <x v="3594"/>
    <x v="4"/>
    <x v="3597"/>
    <x v="33"/>
    <x v="2599"/>
    <x v="234"/>
    <m/>
    <m/>
    <s v="Amazon"/>
    <s v="Amazon"/>
    <n v="13290.4"/>
    <n v="92327183.770000085"/>
    <n v="92327183.770000085"/>
    <s v="Alexandria"/>
  </r>
  <r>
    <x v="3599"/>
    <x v="0"/>
    <x v="0"/>
    <x v="0"/>
    <x v="0"/>
    <x v="0"/>
    <x v="3595"/>
    <x v="0"/>
    <x v="3598"/>
    <x v="332"/>
    <x v="2600"/>
    <x v="188"/>
    <m/>
    <m/>
    <s v="sq"/>
    <s v="sq"/>
    <n v="16284.02"/>
    <n v="92327183.770000085"/>
    <n v="92327183.770000085"/>
    <s v="Cairo"/>
  </r>
  <r>
    <x v="3600"/>
    <x v="4"/>
    <x v="0"/>
    <x v="4"/>
    <x v="0"/>
    <x v="0"/>
    <x v="3596"/>
    <x v="3"/>
    <x v="3599"/>
    <x v="254"/>
    <x v="1609"/>
    <x v="276"/>
    <m/>
    <m/>
    <s v="sq"/>
    <s v="sq"/>
    <n v="16284.02"/>
    <n v="92327183.770000085"/>
    <n v="92327183.770000085"/>
    <s v="Cairo"/>
  </r>
  <r>
    <x v="3601"/>
    <x v="4"/>
    <x v="0"/>
    <x v="4"/>
    <x v="2"/>
    <x v="3"/>
    <x v="3597"/>
    <x v="2"/>
    <x v="3600"/>
    <x v="376"/>
    <x v="2601"/>
    <x v="87"/>
    <m/>
    <m/>
    <s v="Amazon"/>
    <s v="Amazon"/>
    <n v="3665.44"/>
    <n v="92327183.770000085"/>
    <n v="92327183.770000085"/>
    <s v="Dubai"/>
  </r>
  <r>
    <x v="3602"/>
    <x v="9"/>
    <x v="1"/>
    <x v="9"/>
    <x v="0"/>
    <x v="0"/>
    <x v="3598"/>
    <x v="0"/>
    <x v="3601"/>
    <x v="297"/>
    <x v="2602"/>
    <x v="85"/>
    <m/>
    <m/>
    <s v="sq"/>
    <s v="sq"/>
    <n v="16284.02"/>
    <n v="91504159.730000004"/>
    <n v="91504159.730000004"/>
    <s v="Cairo"/>
  </r>
  <r>
    <x v="3603"/>
    <x v="1"/>
    <x v="1"/>
    <x v="1"/>
    <x v="0"/>
    <x v="5"/>
    <x v="3599"/>
    <x v="2"/>
    <x v="3602"/>
    <x v="216"/>
    <x v="2603"/>
    <x v="231"/>
    <m/>
    <m/>
    <s v="sq"/>
    <s v="sq"/>
    <n v="27872.98"/>
    <n v="91504159.730000004"/>
    <n v="91504159.730000004"/>
    <s v="Giza"/>
  </r>
  <r>
    <x v="3604"/>
    <x v="0"/>
    <x v="0"/>
    <x v="0"/>
    <x v="1"/>
    <x v="4"/>
    <x v="3600"/>
    <x v="0"/>
    <x v="3603"/>
    <x v="143"/>
    <x v="2604"/>
    <x v="100"/>
    <m/>
    <m/>
    <s v="Jumia"/>
    <s v="Jum"/>
    <n v="99349.3"/>
    <n v="92327183.770000085"/>
    <n v="92327183.770000085"/>
    <s v="Riyadh"/>
  </r>
  <r>
    <x v="3605"/>
    <x v="5"/>
    <x v="1"/>
    <x v="5"/>
    <x v="1"/>
    <x v="3"/>
    <x v="3601"/>
    <x v="2"/>
    <x v="3604"/>
    <x v="231"/>
    <x v="2605"/>
    <x v="13"/>
    <m/>
    <m/>
    <s v="Jumia"/>
    <s v="Jum"/>
    <n v="3665.44"/>
    <n v="91504159.730000004"/>
    <n v="91504159.730000004"/>
    <s v="Dubai"/>
  </r>
  <r>
    <x v="3606"/>
    <x v="9"/>
    <x v="1"/>
    <x v="9"/>
    <x v="0"/>
    <x v="3"/>
    <x v="3602"/>
    <x v="3"/>
    <x v="3605"/>
    <x v="131"/>
    <x v="2606"/>
    <x v="196"/>
    <m/>
    <m/>
    <s v="sq"/>
    <s v="sq"/>
    <n v="3665.44"/>
    <n v="91504159.730000004"/>
    <n v="91504159.730000004"/>
    <s v="Dubai"/>
  </r>
  <r>
    <x v="3607"/>
    <x v="0"/>
    <x v="0"/>
    <x v="0"/>
    <x v="2"/>
    <x v="5"/>
    <x v="3603"/>
    <x v="2"/>
    <x v="3606"/>
    <x v="263"/>
    <x v="676"/>
    <x v="16"/>
    <m/>
    <m/>
    <s v="Amazon"/>
    <s v="Amazon"/>
    <n v="27872.98"/>
    <n v="92327183.770000085"/>
    <n v="92327183.770000085"/>
    <s v="Giza"/>
  </r>
  <r>
    <x v="3608"/>
    <x v="7"/>
    <x v="0"/>
    <x v="7"/>
    <x v="0"/>
    <x v="5"/>
    <x v="3604"/>
    <x v="1"/>
    <x v="3607"/>
    <x v="118"/>
    <x v="2607"/>
    <x v="343"/>
    <m/>
    <m/>
    <s v="sq"/>
    <s v="sq"/>
    <n v="27872.98"/>
    <n v="92327183.770000085"/>
    <n v="92327183.770000085"/>
    <s v="Giza"/>
  </r>
  <r>
    <x v="3609"/>
    <x v="4"/>
    <x v="0"/>
    <x v="4"/>
    <x v="1"/>
    <x v="2"/>
    <x v="3605"/>
    <x v="2"/>
    <x v="3608"/>
    <x v="255"/>
    <x v="918"/>
    <x v="16"/>
    <m/>
    <m/>
    <s v="Jumia"/>
    <s v="Jum"/>
    <n v="26648.76"/>
    <n v="92327183.770000085"/>
    <n v="92327183.770000085"/>
    <s v="Casablanca"/>
  </r>
  <r>
    <x v="3610"/>
    <x v="8"/>
    <x v="3"/>
    <x v="8"/>
    <x v="1"/>
    <x v="0"/>
    <x v="3606"/>
    <x v="0"/>
    <x v="3609"/>
    <x v="270"/>
    <x v="2608"/>
    <x v="320"/>
    <m/>
    <m/>
    <s v="Jumia"/>
    <s v="Jum"/>
    <n v="16284.02"/>
    <n v="57542997.559999913"/>
    <n v="57542997.559999913"/>
    <s v="Cairo"/>
  </r>
  <r>
    <x v="3611"/>
    <x v="2"/>
    <x v="2"/>
    <x v="2"/>
    <x v="2"/>
    <x v="1"/>
    <x v="3607"/>
    <x v="1"/>
    <x v="3610"/>
    <x v="22"/>
    <x v="2430"/>
    <x v="354"/>
    <m/>
    <m/>
    <s v="Amazon"/>
    <s v="Amazon"/>
    <n v="13290.4"/>
    <n v="29200970.130000021"/>
    <n v="29200970.130000021"/>
    <s v="Alexandria"/>
  </r>
  <r>
    <x v="3612"/>
    <x v="5"/>
    <x v="1"/>
    <x v="5"/>
    <x v="1"/>
    <x v="4"/>
    <x v="3608"/>
    <x v="4"/>
    <x v="3611"/>
    <x v="278"/>
    <x v="1890"/>
    <x v="191"/>
    <m/>
    <m/>
    <s v="Jumia"/>
    <s v="Jum"/>
    <n v="99349.3"/>
    <n v="91504159.730000004"/>
    <n v="91504159.730000004"/>
    <s v="Riyadh"/>
  </r>
  <r>
    <x v="3613"/>
    <x v="9"/>
    <x v="1"/>
    <x v="9"/>
    <x v="0"/>
    <x v="3"/>
    <x v="3609"/>
    <x v="0"/>
    <x v="3612"/>
    <x v="246"/>
    <x v="2609"/>
    <x v="113"/>
    <m/>
    <m/>
    <s v="sq"/>
    <s v="sq"/>
    <n v="3665.44"/>
    <n v="91504159.730000004"/>
    <n v="91504159.730000004"/>
    <s v="Dubai"/>
  </r>
  <r>
    <x v="3614"/>
    <x v="9"/>
    <x v="1"/>
    <x v="9"/>
    <x v="1"/>
    <x v="2"/>
    <x v="3610"/>
    <x v="1"/>
    <x v="3613"/>
    <x v="28"/>
    <x v="717"/>
    <x v="216"/>
    <m/>
    <m/>
    <s v="Jumia"/>
    <s v="Jum"/>
    <n v="26648.76"/>
    <n v="91504159.730000004"/>
    <n v="91504159.730000004"/>
    <s v="Casablanca"/>
  </r>
  <r>
    <x v="3615"/>
    <x v="3"/>
    <x v="3"/>
    <x v="3"/>
    <x v="2"/>
    <x v="5"/>
    <x v="3611"/>
    <x v="3"/>
    <x v="3614"/>
    <x v="203"/>
    <x v="2610"/>
    <x v="145"/>
    <m/>
    <m/>
    <s v="Amazon"/>
    <s v="Amazon"/>
    <n v="27872.98"/>
    <n v="57542997.559999913"/>
    <n v="57542997.559999913"/>
    <s v="Giza"/>
  </r>
  <r>
    <x v="3616"/>
    <x v="8"/>
    <x v="3"/>
    <x v="8"/>
    <x v="2"/>
    <x v="2"/>
    <x v="3612"/>
    <x v="4"/>
    <x v="3615"/>
    <x v="237"/>
    <x v="71"/>
    <x v="119"/>
    <m/>
    <m/>
    <s v="Amazon"/>
    <s v="Amazon"/>
    <n v="26648.76"/>
    <n v="57542997.559999913"/>
    <n v="57542997.559999913"/>
    <s v="Casablanca"/>
  </r>
  <r>
    <x v="3617"/>
    <x v="7"/>
    <x v="0"/>
    <x v="7"/>
    <x v="0"/>
    <x v="5"/>
    <x v="3613"/>
    <x v="1"/>
    <x v="3616"/>
    <x v="136"/>
    <x v="2235"/>
    <x v="314"/>
    <m/>
    <m/>
    <s v="sq"/>
    <s v="sq"/>
    <n v="27872.98"/>
    <n v="92327183.770000085"/>
    <n v="92327183.770000085"/>
    <s v="Giza"/>
  </r>
  <r>
    <x v="3618"/>
    <x v="8"/>
    <x v="3"/>
    <x v="8"/>
    <x v="0"/>
    <x v="1"/>
    <x v="3614"/>
    <x v="1"/>
    <x v="3617"/>
    <x v="372"/>
    <x v="2611"/>
    <x v="109"/>
    <m/>
    <m/>
    <s v="sq"/>
    <s v="sq"/>
    <n v="13290.4"/>
    <n v="57542997.559999913"/>
    <n v="57542997.559999913"/>
    <s v="Alexandria"/>
  </r>
  <r>
    <x v="3619"/>
    <x v="5"/>
    <x v="1"/>
    <x v="5"/>
    <x v="0"/>
    <x v="5"/>
    <x v="3615"/>
    <x v="1"/>
    <x v="3618"/>
    <x v="317"/>
    <x v="318"/>
    <x v="139"/>
    <m/>
    <m/>
    <s v="sq"/>
    <s v="sq"/>
    <n v="27872.98"/>
    <n v="91504159.730000004"/>
    <n v="91504159.730000004"/>
    <s v="Giza"/>
  </r>
  <r>
    <x v="3620"/>
    <x v="1"/>
    <x v="1"/>
    <x v="1"/>
    <x v="1"/>
    <x v="3"/>
    <x v="3616"/>
    <x v="1"/>
    <x v="3619"/>
    <x v="290"/>
    <x v="2612"/>
    <x v="155"/>
    <m/>
    <m/>
    <s v="Jumia"/>
    <s v="Jum"/>
    <n v="3665.44"/>
    <n v="91504159.730000004"/>
    <n v="91504159.730000004"/>
    <s v="Dubai"/>
  </r>
  <r>
    <x v="3621"/>
    <x v="2"/>
    <x v="2"/>
    <x v="2"/>
    <x v="0"/>
    <x v="1"/>
    <x v="3617"/>
    <x v="0"/>
    <x v="3620"/>
    <x v="103"/>
    <x v="696"/>
    <x v="7"/>
    <m/>
    <m/>
    <s v="sq"/>
    <s v="sq"/>
    <n v="13290.4"/>
    <n v="29200970.130000021"/>
    <n v="29200970.130000021"/>
    <s v="Alexandria"/>
  </r>
  <r>
    <x v="3622"/>
    <x v="5"/>
    <x v="1"/>
    <x v="5"/>
    <x v="2"/>
    <x v="4"/>
    <x v="3618"/>
    <x v="3"/>
    <x v="3621"/>
    <x v="179"/>
    <x v="2613"/>
    <x v="70"/>
    <m/>
    <m/>
    <s v="Amazon"/>
    <s v="Amazon"/>
    <n v="99349.3"/>
    <n v="91504159.730000004"/>
    <n v="91504159.730000004"/>
    <s v="Riyadh"/>
  </r>
  <r>
    <x v="3623"/>
    <x v="3"/>
    <x v="3"/>
    <x v="3"/>
    <x v="0"/>
    <x v="4"/>
    <x v="3619"/>
    <x v="2"/>
    <x v="3622"/>
    <x v="230"/>
    <x v="2614"/>
    <x v="355"/>
    <m/>
    <m/>
    <s v="sq"/>
    <s v="sq"/>
    <n v="99349.3"/>
    <n v="57542997.559999913"/>
    <n v="57542997.559999913"/>
    <s v="Riyadh"/>
  </r>
  <r>
    <x v="3624"/>
    <x v="6"/>
    <x v="4"/>
    <x v="6"/>
    <x v="2"/>
    <x v="4"/>
    <x v="3620"/>
    <x v="2"/>
    <x v="3623"/>
    <x v="167"/>
    <x v="1827"/>
    <x v="18"/>
    <m/>
    <m/>
    <s v="Amazon"/>
    <s v="Amazon"/>
    <n v="99349.3"/>
    <n v="31420413.200000018"/>
    <n v="31420413.200000018"/>
    <s v="Riyadh"/>
  </r>
  <r>
    <x v="3625"/>
    <x v="1"/>
    <x v="1"/>
    <x v="1"/>
    <x v="1"/>
    <x v="1"/>
    <x v="3621"/>
    <x v="4"/>
    <x v="3624"/>
    <x v="252"/>
    <x v="1958"/>
    <x v="25"/>
    <m/>
    <m/>
    <s v="Jumia"/>
    <s v="Jum"/>
    <n v="13290.4"/>
    <n v="91504159.730000004"/>
    <n v="91504159.730000004"/>
    <s v="Alexandria"/>
  </r>
  <r>
    <x v="3626"/>
    <x v="7"/>
    <x v="0"/>
    <x v="7"/>
    <x v="1"/>
    <x v="4"/>
    <x v="3622"/>
    <x v="4"/>
    <x v="3625"/>
    <x v="332"/>
    <x v="2615"/>
    <x v="306"/>
    <m/>
    <m/>
    <s v="Jumia"/>
    <s v="Jum"/>
    <n v="99349.3"/>
    <n v="92327183.770000085"/>
    <n v="92327183.770000085"/>
    <s v="Riyadh"/>
  </r>
  <r>
    <x v="3627"/>
    <x v="2"/>
    <x v="2"/>
    <x v="2"/>
    <x v="1"/>
    <x v="5"/>
    <x v="3623"/>
    <x v="1"/>
    <x v="3626"/>
    <x v="284"/>
    <x v="1911"/>
    <x v="2"/>
    <m/>
    <m/>
    <s v="Jumia"/>
    <s v="Jum"/>
    <n v="27872.98"/>
    <n v="29200970.130000021"/>
    <n v="29200970.130000021"/>
    <s v="Giza"/>
  </r>
  <r>
    <x v="3628"/>
    <x v="2"/>
    <x v="2"/>
    <x v="2"/>
    <x v="0"/>
    <x v="3"/>
    <x v="3624"/>
    <x v="1"/>
    <x v="3627"/>
    <x v="13"/>
    <x v="2616"/>
    <x v="347"/>
    <m/>
    <m/>
    <s v="sq"/>
    <s v="sq"/>
    <n v="3665.44"/>
    <n v="29200970.130000021"/>
    <n v="29200970.130000021"/>
    <s v="Dubai"/>
  </r>
  <r>
    <x v="3629"/>
    <x v="3"/>
    <x v="3"/>
    <x v="3"/>
    <x v="2"/>
    <x v="1"/>
    <x v="3625"/>
    <x v="2"/>
    <x v="3628"/>
    <x v="32"/>
    <x v="1594"/>
    <x v="45"/>
    <m/>
    <m/>
    <s v="Amazon"/>
    <s v="Amazon"/>
    <n v="13290.4"/>
    <n v="57542997.559999913"/>
    <n v="57542997.559999913"/>
    <s v="Alexandria"/>
  </r>
  <r>
    <x v="3630"/>
    <x v="7"/>
    <x v="0"/>
    <x v="7"/>
    <x v="1"/>
    <x v="1"/>
    <x v="3626"/>
    <x v="2"/>
    <x v="3629"/>
    <x v="60"/>
    <x v="2617"/>
    <x v="16"/>
    <m/>
    <m/>
    <s v="Jumia"/>
    <s v="Jum"/>
    <n v="13290.4"/>
    <n v="92327183.770000085"/>
    <n v="92327183.770000085"/>
    <s v="Alexandria"/>
  </r>
  <r>
    <x v="3631"/>
    <x v="4"/>
    <x v="0"/>
    <x v="4"/>
    <x v="1"/>
    <x v="1"/>
    <x v="3627"/>
    <x v="0"/>
    <x v="3630"/>
    <x v="3"/>
    <x v="2618"/>
    <x v="289"/>
    <m/>
    <m/>
    <s v="Jumia"/>
    <s v="Jum"/>
    <n v="13290.4"/>
    <n v="92327183.770000085"/>
    <n v="92327183.770000085"/>
    <s v="Alexandria"/>
  </r>
  <r>
    <x v="3632"/>
    <x v="0"/>
    <x v="0"/>
    <x v="0"/>
    <x v="2"/>
    <x v="0"/>
    <x v="3628"/>
    <x v="2"/>
    <x v="3631"/>
    <x v="379"/>
    <x v="204"/>
    <x v="271"/>
    <m/>
    <m/>
    <s v="Amazon"/>
    <s v="Amazon"/>
    <n v="16284.02"/>
    <n v="92327183.770000085"/>
    <n v="92327183.770000085"/>
    <s v="Cairo"/>
  </r>
  <r>
    <x v="3633"/>
    <x v="8"/>
    <x v="3"/>
    <x v="8"/>
    <x v="1"/>
    <x v="3"/>
    <x v="3629"/>
    <x v="4"/>
    <x v="3632"/>
    <x v="275"/>
    <x v="1701"/>
    <x v="173"/>
    <m/>
    <m/>
    <s v="Jumia"/>
    <s v="Jum"/>
    <n v="3665.44"/>
    <n v="57542997.559999913"/>
    <n v="57542997.559999913"/>
    <s v="Dubai"/>
  </r>
  <r>
    <x v="3634"/>
    <x v="5"/>
    <x v="1"/>
    <x v="5"/>
    <x v="2"/>
    <x v="4"/>
    <x v="3630"/>
    <x v="1"/>
    <x v="3633"/>
    <x v="302"/>
    <x v="2619"/>
    <x v="77"/>
    <m/>
    <m/>
    <s v="Amazon"/>
    <s v="Amazon"/>
    <n v="99349.3"/>
    <n v="91504159.730000004"/>
    <n v="91504159.730000004"/>
    <s v="Riyadh"/>
  </r>
  <r>
    <x v="3635"/>
    <x v="3"/>
    <x v="3"/>
    <x v="3"/>
    <x v="1"/>
    <x v="0"/>
    <x v="3631"/>
    <x v="3"/>
    <x v="3634"/>
    <x v="341"/>
    <x v="2496"/>
    <x v="295"/>
    <m/>
    <m/>
    <s v="Jumia"/>
    <s v="Jum"/>
    <n v="16284.02"/>
    <n v="57542997.559999913"/>
    <n v="57542997.559999913"/>
    <s v="Cairo"/>
  </r>
  <r>
    <x v="3636"/>
    <x v="4"/>
    <x v="0"/>
    <x v="4"/>
    <x v="0"/>
    <x v="2"/>
    <x v="3632"/>
    <x v="3"/>
    <x v="3635"/>
    <x v="363"/>
    <x v="2620"/>
    <x v="335"/>
    <m/>
    <m/>
    <s v="sq"/>
    <s v="sq"/>
    <n v="26648.76"/>
    <n v="92327183.770000085"/>
    <n v="92327183.770000085"/>
    <s v="Casablanca"/>
  </r>
  <r>
    <x v="3637"/>
    <x v="2"/>
    <x v="2"/>
    <x v="2"/>
    <x v="0"/>
    <x v="0"/>
    <x v="3633"/>
    <x v="3"/>
    <x v="3636"/>
    <x v="215"/>
    <x v="1169"/>
    <x v="332"/>
    <m/>
    <m/>
    <s v="sq"/>
    <s v="sq"/>
    <n v="16284.02"/>
    <n v="29200970.130000021"/>
    <n v="29200970.130000021"/>
    <s v="Cairo"/>
  </r>
  <r>
    <x v="3638"/>
    <x v="2"/>
    <x v="2"/>
    <x v="2"/>
    <x v="2"/>
    <x v="0"/>
    <x v="3634"/>
    <x v="0"/>
    <x v="3637"/>
    <x v="232"/>
    <x v="1335"/>
    <x v="241"/>
    <m/>
    <m/>
    <s v="Amazon"/>
    <s v="Amazon"/>
    <n v="16284.02"/>
    <n v="29200970.130000021"/>
    <n v="29200970.130000021"/>
    <s v="Cairo"/>
  </r>
  <r>
    <x v="3639"/>
    <x v="6"/>
    <x v="4"/>
    <x v="6"/>
    <x v="1"/>
    <x v="5"/>
    <x v="3635"/>
    <x v="0"/>
    <x v="3638"/>
    <x v="184"/>
    <x v="1068"/>
    <x v="233"/>
    <m/>
    <m/>
    <s v="Jumia"/>
    <s v="Jum"/>
    <n v="27872.98"/>
    <n v="31420413.200000018"/>
    <n v="31420413.200000018"/>
    <s v="Giza"/>
  </r>
  <r>
    <x v="3640"/>
    <x v="8"/>
    <x v="3"/>
    <x v="8"/>
    <x v="1"/>
    <x v="3"/>
    <x v="3636"/>
    <x v="2"/>
    <x v="3639"/>
    <x v="100"/>
    <x v="863"/>
    <x v="162"/>
    <m/>
    <m/>
    <s v="Jumia"/>
    <s v="Jum"/>
    <n v="3665.44"/>
    <n v="57542997.559999913"/>
    <n v="57542997.559999913"/>
    <s v="Dubai"/>
  </r>
  <r>
    <x v="3641"/>
    <x v="8"/>
    <x v="3"/>
    <x v="8"/>
    <x v="1"/>
    <x v="5"/>
    <x v="3637"/>
    <x v="1"/>
    <x v="3640"/>
    <x v="174"/>
    <x v="540"/>
    <x v="96"/>
    <m/>
    <m/>
    <s v="Jumia"/>
    <s v="Jum"/>
    <n v="27872.98"/>
    <n v="57542997.559999913"/>
    <n v="57542997.559999913"/>
    <s v="Giza"/>
  </r>
  <r>
    <x v="3642"/>
    <x v="9"/>
    <x v="1"/>
    <x v="9"/>
    <x v="0"/>
    <x v="4"/>
    <x v="3638"/>
    <x v="0"/>
    <x v="3641"/>
    <x v="208"/>
    <x v="991"/>
    <x v="249"/>
    <m/>
    <m/>
    <s v="sq"/>
    <s v="sq"/>
    <n v="99349.3"/>
    <n v="91504159.730000004"/>
    <n v="91504159.730000004"/>
    <s v="Riyadh"/>
  </r>
  <r>
    <x v="3643"/>
    <x v="8"/>
    <x v="3"/>
    <x v="8"/>
    <x v="1"/>
    <x v="0"/>
    <x v="3639"/>
    <x v="3"/>
    <x v="3642"/>
    <x v="82"/>
    <x v="168"/>
    <x v="103"/>
    <m/>
    <m/>
    <s v="Jumia"/>
    <s v="Jum"/>
    <n v="16284.02"/>
    <n v="57542997.559999913"/>
    <n v="57542997.559999913"/>
    <s v="Cairo"/>
  </r>
  <r>
    <x v="3644"/>
    <x v="4"/>
    <x v="0"/>
    <x v="4"/>
    <x v="1"/>
    <x v="4"/>
    <x v="3640"/>
    <x v="3"/>
    <x v="3643"/>
    <x v="203"/>
    <x v="2621"/>
    <x v="0"/>
    <m/>
    <m/>
    <s v="Jumia"/>
    <s v="Jum"/>
    <n v="99349.3"/>
    <n v="92327183.770000085"/>
    <n v="92327183.770000085"/>
    <s v="Riyadh"/>
  </r>
  <r>
    <x v="3645"/>
    <x v="1"/>
    <x v="1"/>
    <x v="1"/>
    <x v="1"/>
    <x v="5"/>
    <x v="3641"/>
    <x v="3"/>
    <x v="3644"/>
    <x v="203"/>
    <x v="2622"/>
    <x v="240"/>
    <m/>
    <m/>
    <s v="Jumia"/>
    <s v="Jum"/>
    <n v="27872.98"/>
    <n v="91504159.730000004"/>
    <n v="91504159.730000004"/>
    <s v="Giza"/>
  </r>
  <r>
    <x v="3646"/>
    <x v="3"/>
    <x v="3"/>
    <x v="3"/>
    <x v="1"/>
    <x v="2"/>
    <x v="3642"/>
    <x v="3"/>
    <x v="3645"/>
    <x v="162"/>
    <x v="258"/>
    <x v="263"/>
    <m/>
    <m/>
    <s v="Jumia"/>
    <s v="Jum"/>
    <n v="26648.76"/>
    <n v="57542997.559999913"/>
    <n v="57542997.559999913"/>
    <s v="Casablanca"/>
  </r>
  <r>
    <x v="3647"/>
    <x v="1"/>
    <x v="1"/>
    <x v="1"/>
    <x v="0"/>
    <x v="0"/>
    <x v="3643"/>
    <x v="0"/>
    <x v="3646"/>
    <x v="9"/>
    <x v="1781"/>
    <x v="326"/>
    <m/>
    <m/>
    <s v="sq"/>
    <s v="sq"/>
    <n v="16284.02"/>
    <n v="91504159.730000004"/>
    <n v="91504159.730000004"/>
    <s v="Cairo"/>
  </r>
  <r>
    <x v="3648"/>
    <x v="1"/>
    <x v="1"/>
    <x v="1"/>
    <x v="2"/>
    <x v="0"/>
    <x v="3644"/>
    <x v="2"/>
    <x v="3647"/>
    <x v="229"/>
    <x v="2623"/>
    <x v="348"/>
    <m/>
    <m/>
    <s v="Amazon"/>
    <s v="Amazon"/>
    <n v="16284.02"/>
    <n v="91504159.730000004"/>
    <n v="91504159.730000004"/>
    <s v="Cairo"/>
  </r>
  <r>
    <x v="3649"/>
    <x v="3"/>
    <x v="3"/>
    <x v="3"/>
    <x v="0"/>
    <x v="5"/>
    <x v="3645"/>
    <x v="3"/>
    <x v="3648"/>
    <x v="95"/>
    <x v="2624"/>
    <x v="169"/>
    <m/>
    <m/>
    <s v="sq"/>
    <s v="sq"/>
    <n v="27872.98"/>
    <n v="57542997.559999913"/>
    <n v="57542997.559999913"/>
    <s v="Giza"/>
  </r>
  <r>
    <x v="3650"/>
    <x v="2"/>
    <x v="2"/>
    <x v="2"/>
    <x v="2"/>
    <x v="1"/>
    <x v="3646"/>
    <x v="1"/>
    <x v="3649"/>
    <x v="358"/>
    <x v="2625"/>
    <x v="170"/>
    <m/>
    <m/>
    <s v="Amazon"/>
    <s v="Amazon"/>
    <n v="13290.4"/>
    <n v="29200970.130000021"/>
    <n v="29200970.130000021"/>
    <s v="Alexandria"/>
  </r>
  <r>
    <x v="3651"/>
    <x v="7"/>
    <x v="0"/>
    <x v="7"/>
    <x v="2"/>
    <x v="5"/>
    <x v="3647"/>
    <x v="3"/>
    <x v="3650"/>
    <x v="10"/>
    <x v="2626"/>
    <x v="117"/>
    <m/>
    <m/>
    <s v="Amazon"/>
    <s v="Amazon"/>
    <n v="27872.98"/>
    <n v="92327183.770000085"/>
    <n v="92327183.770000085"/>
    <s v="Giza"/>
  </r>
  <r>
    <x v="3652"/>
    <x v="9"/>
    <x v="1"/>
    <x v="9"/>
    <x v="1"/>
    <x v="4"/>
    <x v="3648"/>
    <x v="0"/>
    <x v="3651"/>
    <x v="364"/>
    <x v="207"/>
    <x v="126"/>
    <m/>
    <m/>
    <s v="Jumia"/>
    <s v="Jum"/>
    <n v="99349.3"/>
    <n v="91504159.730000004"/>
    <n v="91504159.730000004"/>
    <s v="Riyadh"/>
  </r>
  <r>
    <x v="3653"/>
    <x v="7"/>
    <x v="0"/>
    <x v="7"/>
    <x v="2"/>
    <x v="2"/>
    <x v="3649"/>
    <x v="1"/>
    <x v="3652"/>
    <x v="340"/>
    <x v="2627"/>
    <x v="115"/>
    <m/>
    <m/>
    <s v="Amazon"/>
    <s v="Amazon"/>
    <n v="26648.76"/>
    <n v="92327183.770000085"/>
    <n v="92327183.770000085"/>
    <s v="Casablanca"/>
  </r>
  <r>
    <x v="3654"/>
    <x v="2"/>
    <x v="2"/>
    <x v="2"/>
    <x v="2"/>
    <x v="2"/>
    <x v="3650"/>
    <x v="0"/>
    <x v="3653"/>
    <x v="204"/>
    <x v="2628"/>
    <x v="36"/>
    <m/>
    <m/>
    <s v="Amazon"/>
    <s v="Amazon"/>
    <n v="26648.76"/>
    <n v="29200970.130000021"/>
    <n v="29200970.130000021"/>
    <s v="Casablanca"/>
  </r>
  <r>
    <x v="3655"/>
    <x v="6"/>
    <x v="4"/>
    <x v="6"/>
    <x v="0"/>
    <x v="4"/>
    <x v="3651"/>
    <x v="2"/>
    <x v="3654"/>
    <x v="352"/>
    <x v="2629"/>
    <x v="77"/>
    <m/>
    <m/>
    <s v="sq"/>
    <s v="sq"/>
    <n v="99349.3"/>
    <n v="31420413.200000018"/>
    <n v="31420413.200000018"/>
    <s v="Riyadh"/>
  </r>
  <r>
    <x v="3656"/>
    <x v="0"/>
    <x v="0"/>
    <x v="0"/>
    <x v="0"/>
    <x v="4"/>
    <x v="3652"/>
    <x v="4"/>
    <x v="3655"/>
    <x v="160"/>
    <x v="2630"/>
    <x v="270"/>
    <m/>
    <m/>
    <s v="sq"/>
    <s v="sq"/>
    <n v="99349.3"/>
    <n v="92327183.770000085"/>
    <n v="92327183.770000085"/>
    <s v="Riyadh"/>
  </r>
  <r>
    <x v="3657"/>
    <x v="9"/>
    <x v="1"/>
    <x v="9"/>
    <x v="2"/>
    <x v="2"/>
    <x v="3653"/>
    <x v="4"/>
    <x v="3656"/>
    <x v="168"/>
    <x v="2631"/>
    <x v="233"/>
    <m/>
    <m/>
    <s v="Amazon"/>
    <s v="Amazon"/>
    <n v="26648.76"/>
    <n v="91504159.730000004"/>
    <n v="91504159.730000004"/>
    <s v="Casablanca"/>
  </r>
  <r>
    <x v="3658"/>
    <x v="9"/>
    <x v="1"/>
    <x v="9"/>
    <x v="0"/>
    <x v="3"/>
    <x v="3654"/>
    <x v="1"/>
    <x v="3657"/>
    <x v="201"/>
    <x v="741"/>
    <x v="266"/>
    <m/>
    <m/>
    <s v="sq"/>
    <s v="sq"/>
    <n v="3665.44"/>
    <n v="91504159.730000004"/>
    <n v="91504159.730000004"/>
    <s v="Dubai"/>
  </r>
  <r>
    <x v="3659"/>
    <x v="3"/>
    <x v="3"/>
    <x v="3"/>
    <x v="0"/>
    <x v="1"/>
    <x v="3655"/>
    <x v="0"/>
    <x v="3658"/>
    <x v="183"/>
    <x v="2632"/>
    <x v="239"/>
    <m/>
    <m/>
    <s v="sq"/>
    <s v="sq"/>
    <n v="13290.4"/>
    <n v="57542997.559999913"/>
    <n v="57542997.559999913"/>
    <s v="Alexandria"/>
  </r>
  <r>
    <x v="3660"/>
    <x v="4"/>
    <x v="0"/>
    <x v="4"/>
    <x v="2"/>
    <x v="3"/>
    <x v="3656"/>
    <x v="1"/>
    <x v="3659"/>
    <x v="298"/>
    <x v="103"/>
    <x v="229"/>
    <m/>
    <m/>
    <s v="Amazon"/>
    <s v="Amazon"/>
    <n v="3665.44"/>
    <n v="92327183.770000085"/>
    <n v="92327183.770000085"/>
    <s v="Dubai"/>
  </r>
  <r>
    <x v="3661"/>
    <x v="4"/>
    <x v="0"/>
    <x v="4"/>
    <x v="2"/>
    <x v="0"/>
    <x v="3657"/>
    <x v="0"/>
    <x v="3660"/>
    <x v="272"/>
    <x v="114"/>
    <x v="324"/>
    <m/>
    <m/>
    <s v="Amazon"/>
    <s v="Amazon"/>
    <n v="16284.02"/>
    <n v="92327183.770000085"/>
    <n v="92327183.770000085"/>
    <s v="Cairo"/>
  </r>
  <r>
    <x v="3662"/>
    <x v="0"/>
    <x v="0"/>
    <x v="0"/>
    <x v="2"/>
    <x v="1"/>
    <x v="3658"/>
    <x v="1"/>
    <x v="3661"/>
    <x v="202"/>
    <x v="2633"/>
    <x v="11"/>
    <m/>
    <m/>
    <s v="Amazon"/>
    <s v="Amazon"/>
    <n v="13290.4"/>
    <n v="92327183.770000085"/>
    <n v="92327183.770000085"/>
    <s v="Alexandria"/>
  </r>
  <r>
    <x v="3663"/>
    <x v="9"/>
    <x v="1"/>
    <x v="9"/>
    <x v="1"/>
    <x v="3"/>
    <x v="3659"/>
    <x v="3"/>
    <x v="3662"/>
    <x v="349"/>
    <x v="2634"/>
    <x v="297"/>
    <m/>
    <m/>
    <s v="Jumia"/>
    <s v="Jum"/>
    <n v="3665.44"/>
    <n v="91504159.730000004"/>
    <n v="91504159.730000004"/>
    <s v="Dubai"/>
  </r>
  <r>
    <x v="3664"/>
    <x v="6"/>
    <x v="4"/>
    <x v="6"/>
    <x v="1"/>
    <x v="5"/>
    <x v="3660"/>
    <x v="3"/>
    <x v="3663"/>
    <x v="10"/>
    <x v="1434"/>
    <x v="280"/>
    <m/>
    <m/>
    <s v="Jumia"/>
    <s v="Jum"/>
    <n v="27872.98"/>
    <n v="31420413.200000018"/>
    <n v="31420413.200000018"/>
    <s v="Giza"/>
  </r>
  <r>
    <x v="3665"/>
    <x v="0"/>
    <x v="0"/>
    <x v="0"/>
    <x v="2"/>
    <x v="4"/>
    <x v="3661"/>
    <x v="0"/>
    <x v="3664"/>
    <x v="309"/>
    <x v="2635"/>
    <x v="165"/>
    <m/>
    <m/>
    <s v="Amazon"/>
    <s v="Amazon"/>
    <n v="99349.3"/>
    <n v="92327183.770000085"/>
    <n v="92327183.770000085"/>
    <s v="Riyadh"/>
  </r>
  <r>
    <x v="3666"/>
    <x v="4"/>
    <x v="0"/>
    <x v="4"/>
    <x v="0"/>
    <x v="2"/>
    <x v="3662"/>
    <x v="1"/>
    <x v="3665"/>
    <x v="160"/>
    <x v="2636"/>
    <x v="359"/>
    <m/>
    <m/>
    <s v="sq"/>
    <s v="sq"/>
    <n v="26648.76"/>
    <n v="92327183.770000085"/>
    <n v="92327183.770000085"/>
    <s v="Casablanca"/>
  </r>
  <r>
    <x v="3667"/>
    <x v="0"/>
    <x v="0"/>
    <x v="0"/>
    <x v="2"/>
    <x v="3"/>
    <x v="3663"/>
    <x v="3"/>
    <x v="3666"/>
    <x v="210"/>
    <x v="1121"/>
    <x v="220"/>
    <m/>
    <m/>
    <s v="Amazon"/>
    <s v="Amazon"/>
    <n v="3665.44"/>
    <n v="92327183.770000085"/>
    <n v="92327183.770000085"/>
    <s v="Dubai"/>
  </r>
  <r>
    <x v="3668"/>
    <x v="2"/>
    <x v="2"/>
    <x v="2"/>
    <x v="2"/>
    <x v="4"/>
    <x v="3664"/>
    <x v="1"/>
    <x v="3667"/>
    <x v="338"/>
    <x v="2637"/>
    <x v="40"/>
    <m/>
    <m/>
    <s v="Amazon"/>
    <s v="Amazon"/>
    <n v="99349.3"/>
    <n v="29200970.130000021"/>
    <n v="29200970.130000021"/>
    <s v="Riyadh"/>
  </r>
  <r>
    <x v="3669"/>
    <x v="2"/>
    <x v="2"/>
    <x v="2"/>
    <x v="2"/>
    <x v="2"/>
    <x v="3665"/>
    <x v="0"/>
    <x v="3668"/>
    <x v="386"/>
    <x v="2638"/>
    <x v="104"/>
    <m/>
    <m/>
    <s v="Amazon"/>
    <s v="Amazon"/>
    <n v="26648.76"/>
    <n v="29200970.130000021"/>
    <n v="29200970.130000021"/>
    <s v="Casablanca"/>
  </r>
  <r>
    <x v="3670"/>
    <x v="6"/>
    <x v="4"/>
    <x v="6"/>
    <x v="0"/>
    <x v="2"/>
    <x v="3666"/>
    <x v="3"/>
    <x v="3669"/>
    <x v="342"/>
    <x v="1862"/>
    <x v="333"/>
    <m/>
    <m/>
    <s v="sq"/>
    <s v="sq"/>
    <n v="26648.76"/>
    <n v="31420413.200000018"/>
    <n v="31420413.200000018"/>
    <s v="Casablanca"/>
  </r>
  <r>
    <x v="3671"/>
    <x v="4"/>
    <x v="0"/>
    <x v="4"/>
    <x v="2"/>
    <x v="2"/>
    <x v="3667"/>
    <x v="0"/>
    <x v="3670"/>
    <x v="298"/>
    <x v="2639"/>
    <x v="157"/>
    <m/>
    <m/>
    <s v="Amazon"/>
    <s v="Amazon"/>
    <n v="26648.76"/>
    <n v="92327183.770000085"/>
    <n v="92327183.770000085"/>
    <s v="Casablanca"/>
  </r>
  <r>
    <x v="3672"/>
    <x v="0"/>
    <x v="0"/>
    <x v="0"/>
    <x v="0"/>
    <x v="0"/>
    <x v="3668"/>
    <x v="1"/>
    <x v="3671"/>
    <x v="266"/>
    <x v="2640"/>
    <x v="101"/>
    <m/>
    <m/>
    <s v="sq"/>
    <s v="sq"/>
    <n v="16284.02"/>
    <n v="92327183.770000085"/>
    <n v="92327183.770000085"/>
    <s v="Cairo"/>
  </r>
  <r>
    <x v="3673"/>
    <x v="6"/>
    <x v="4"/>
    <x v="6"/>
    <x v="1"/>
    <x v="4"/>
    <x v="3669"/>
    <x v="3"/>
    <x v="3672"/>
    <x v="61"/>
    <x v="2641"/>
    <x v="162"/>
    <m/>
    <m/>
    <s v="Jumia"/>
    <s v="Jum"/>
    <n v="99349.3"/>
    <n v="31420413.200000018"/>
    <n v="31420413.200000018"/>
    <s v="Riyadh"/>
  </r>
  <r>
    <x v="3674"/>
    <x v="3"/>
    <x v="3"/>
    <x v="3"/>
    <x v="0"/>
    <x v="1"/>
    <x v="3670"/>
    <x v="4"/>
    <x v="3673"/>
    <x v="286"/>
    <x v="2642"/>
    <x v="275"/>
    <m/>
    <m/>
    <s v="sq"/>
    <s v="sq"/>
    <n v="13290.4"/>
    <n v="57542997.559999913"/>
    <n v="57542997.559999913"/>
    <s v="Alexandria"/>
  </r>
  <r>
    <x v="3675"/>
    <x v="8"/>
    <x v="3"/>
    <x v="8"/>
    <x v="2"/>
    <x v="1"/>
    <x v="3671"/>
    <x v="3"/>
    <x v="3674"/>
    <x v="324"/>
    <x v="2643"/>
    <x v="204"/>
    <m/>
    <m/>
    <s v="Amazon"/>
    <s v="Amazon"/>
    <n v="13290.4"/>
    <n v="57542997.559999913"/>
    <n v="57542997.559999913"/>
    <s v="Alexandria"/>
  </r>
  <r>
    <x v="3676"/>
    <x v="6"/>
    <x v="4"/>
    <x v="6"/>
    <x v="1"/>
    <x v="1"/>
    <x v="3672"/>
    <x v="1"/>
    <x v="3675"/>
    <x v="104"/>
    <x v="984"/>
    <x v="92"/>
    <m/>
    <m/>
    <s v="Jumia"/>
    <s v="Jum"/>
    <n v="13290.4"/>
    <n v="31420413.200000018"/>
    <n v="31420413.200000018"/>
    <s v="Alexandria"/>
  </r>
  <r>
    <x v="3677"/>
    <x v="1"/>
    <x v="1"/>
    <x v="1"/>
    <x v="2"/>
    <x v="3"/>
    <x v="3673"/>
    <x v="1"/>
    <x v="3676"/>
    <x v="128"/>
    <x v="2290"/>
    <x v="138"/>
    <m/>
    <m/>
    <s v="Amazon"/>
    <s v="Amazon"/>
    <n v="3665.44"/>
    <n v="91504159.730000004"/>
    <n v="91504159.730000004"/>
    <s v="Dubai"/>
  </r>
  <r>
    <x v="3678"/>
    <x v="1"/>
    <x v="1"/>
    <x v="1"/>
    <x v="0"/>
    <x v="2"/>
    <x v="3674"/>
    <x v="2"/>
    <x v="3677"/>
    <x v="157"/>
    <x v="2644"/>
    <x v="313"/>
    <m/>
    <m/>
    <s v="sq"/>
    <s v="sq"/>
    <n v="26648.76"/>
    <n v="91504159.730000004"/>
    <n v="91504159.730000004"/>
    <s v="Casablanca"/>
  </r>
  <r>
    <x v="3679"/>
    <x v="8"/>
    <x v="3"/>
    <x v="8"/>
    <x v="2"/>
    <x v="3"/>
    <x v="3675"/>
    <x v="1"/>
    <x v="3678"/>
    <x v="103"/>
    <x v="47"/>
    <x v="332"/>
    <m/>
    <m/>
    <s v="Amazon"/>
    <s v="Amazon"/>
    <n v="3665.44"/>
    <n v="57542997.559999913"/>
    <n v="57542997.559999913"/>
    <s v="Dubai"/>
  </r>
  <r>
    <x v="3680"/>
    <x v="8"/>
    <x v="3"/>
    <x v="8"/>
    <x v="2"/>
    <x v="0"/>
    <x v="3676"/>
    <x v="3"/>
    <x v="3679"/>
    <x v="186"/>
    <x v="1280"/>
    <x v="179"/>
    <m/>
    <m/>
    <s v="Amazon"/>
    <s v="Amazon"/>
    <n v="16284.02"/>
    <n v="57542997.559999913"/>
    <n v="57542997.559999913"/>
    <s v="Cairo"/>
  </r>
  <r>
    <x v="3681"/>
    <x v="9"/>
    <x v="1"/>
    <x v="9"/>
    <x v="1"/>
    <x v="0"/>
    <x v="3677"/>
    <x v="4"/>
    <x v="3680"/>
    <x v="119"/>
    <x v="2645"/>
    <x v="323"/>
    <m/>
    <m/>
    <s v="Jumia"/>
    <s v="Jum"/>
    <n v="16284.02"/>
    <n v="91504159.730000004"/>
    <n v="91504159.730000004"/>
    <s v="Cairo"/>
  </r>
  <r>
    <x v="3682"/>
    <x v="4"/>
    <x v="0"/>
    <x v="4"/>
    <x v="1"/>
    <x v="5"/>
    <x v="3678"/>
    <x v="1"/>
    <x v="3681"/>
    <x v="159"/>
    <x v="2646"/>
    <x v="255"/>
    <m/>
    <m/>
    <s v="Jumia"/>
    <s v="Jum"/>
    <n v="27872.98"/>
    <n v="92327183.770000085"/>
    <n v="92327183.770000085"/>
    <s v="Giza"/>
  </r>
  <r>
    <x v="3683"/>
    <x v="2"/>
    <x v="2"/>
    <x v="2"/>
    <x v="2"/>
    <x v="2"/>
    <x v="3679"/>
    <x v="3"/>
    <x v="3682"/>
    <x v="300"/>
    <x v="2647"/>
    <x v="87"/>
    <m/>
    <m/>
    <s v="Amazon"/>
    <s v="Amazon"/>
    <n v="26648.76"/>
    <n v="29200970.130000021"/>
    <n v="29200970.130000021"/>
    <s v="Casablanca"/>
  </r>
  <r>
    <x v="3684"/>
    <x v="6"/>
    <x v="4"/>
    <x v="6"/>
    <x v="1"/>
    <x v="0"/>
    <x v="3680"/>
    <x v="3"/>
    <x v="3683"/>
    <x v="73"/>
    <x v="2452"/>
    <x v="128"/>
    <m/>
    <m/>
    <s v="Jumia"/>
    <s v="Jum"/>
    <n v="16284.02"/>
    <n v="31420413.200000018"/>
    <n v="31420413.200000018"/>
    <s v="Cairo"/>
  </r>
  <r>
    <x v="3685"/>
    <x v="3"/>
    <x v="3"/>
    <x v="3"/>
    <x v="2"/>
    <x v="5"/>
    <x v="3681"/>
    <x v="3"/>
    <x v="3684"/>
    <x v="308"/>
    <x v="2618"/>
    <x v="33"/>
    <m/>
    <m/>
    <s v="Amazon"/>
    <s v="Amazon"/>
    <n v="27872.98"/>
    <n v="57542997.559999913"/>
    <n v="57542997.559999913"/>
    <s v="Giza"/>
  </r>
  <r>
    <x v="3686"/>
    <x v="9"/>
    <x v="1"/>
    <x v="9"/>
    <x v="2"/>
    <x v="1"/>
    <x v="3682"/>
    <x v="2"/>
    <x v="3685"/>
    <x v="109"/>
    <x v="2648"/>
    <x v="159"/>
    <m/>
    <m/>
    <s v="Amazon"/>
    <s v="Amazon"/>
    <n v="13290.4"/>
    <n v="91504159.730000004"/>
    <n v="91504159.730000004"/>
    <s v="Alexandria"/>
  </r>
  <r>
    <x v="3687"/>
    <x v="9"/>
    <x v="1"/>
    <x v="9"/>
    <x v="1"/>
    <x v="4"/>
    <x v="3683"/>
    <x v="2"/>
    <x v="3686"/>
    <x v="52"/>
    <x v="2649"/>
    <x v="134"/>
    <m/>
    <m/>
    <s v="Jumia"/>
    <s v="Jum"/>
    <n v="99349.3"/>
    <n v="91504159.730000004"/>
    <n v="91504159.730000004"/>
    <s v="Riyadh"/>
  </r>
  <r>
    <x v="3688"/>
    <x v="2"/>
    <x v="2"/>
    <x v="2"/>
    <x v="1"/>
    <x v="2"/>
    <x v="3684"/>
    <x v="4"/>
    <x v="3687"/>
    <x v="30"/>
    <x v="2650"/>
    <x v="202"/>
    <m/>
    <m/>
    <s v="Jumia"/>
    <s v="Jum"/>
    <n v="26648.76"/>
    <n v="29200970.130000021"/>
    <n v="29200970.130000021"/>
    <s v="Casablanca"/>
  </r>
  <r>
    <x v="3689"/>
    <x v="8"/>
    <x v="3"/>
    <x v="8"/>
    <x v="2"/>
    <x v="1"/>
    <x v="3685"/>
    <x v="1"/>
    <x v="3688"/>
    <x v="340"/>
    <x v="2651"/>
    <x v="148"/>
    <m/>
    <m/>
    <s v="Amazon"/>
    <s v="Amazon"/>
    <n v="13290.4"/>
    <n v="57542997.559999913"/>
    <n v="57542997.559999913"/>
    <s v="Alexandria"/>
  </r>
  <r>
    <x v="3690"/>
    <x v="0"/>
    <x v="0"/>
    <x v="0"/>
    <x v="1"/>
    <x v="3"/>
    <x v="3686"/>
    <x v="4"/>
    <x v="3689"/>
    <x v="333"/>
    <x v="2652"/>
    <x v="208"/>
    <m/>
    <m/>
    <s v="Jumia"/>
    <s v="Jum"/>
    <n v="3665.44"/>
    <n v="92327183.770000085"/>
    <n v="92327183.770000085"/>
    <s v="Dubai"/>
  </r>
  <r>
    <x v="3691"/>
    <x v="7"/>
    <x v="0"/>
    <x v="7"/>
    <x v="2"/>
    <x v="2"/>
    <x v="3687"/>
    <x v="4"/>
    <x v="3690"/>
    <x v="315"/>
    <x v="2653"/>
    <x v="29"/>
    <m/>
    <m/>
    <s v="Amazon"/>
    <s v="Amazon"/>
    <n v="26648.76"/>
    <n v="92327183.770000085"/>
    <n v="92327183.770000085"/>
    <s v="Casablanca"/>
  </r>
  <r>
    <x v="3692"/>
    <x v="1"/>
    <x v="1"/>
    <x v="1"/>
    <x v="2"/>
    <x v="3"/>
    <x v="3688"/>
    <x v="0"/>
    <x v="3691"/>
    <x v="178"/>
    <x v="2654"/>
    <x v="211"/>
    <m/>
    <m/>
    <s v="Amazon"/>
    <s v="Amazon"/>
    <n v="3665.44"/>
    <n v="91504159.730000004"/>
    <n v="91504159.730000004"/>
    <s v="Dubai"/>
  </r>
  <r>
    <x v="3693"/>
    <x v="0"/>
    <x v="0"/>
    <x v="0"/>
    <x v="2"/>
    <x v="5"/>
    <x v="3689"/>
    <x v="1"/>
    <x v="3692"/>
    <x v="9"/>
    <x v="2655"/>
    <x v="355"/>
    <m/>
    <m/>
    <s v="Amazon"/>
    <s v="Amazon"/>
    <n v="27872.98"/>
    <n v="92327183.770000085"/>
    <n v="92327183.770000085"/>
    <s v="Giza"/>
  </r>
  <r>
    <x v="3694"/>
    <x v="1"/>
    <x v="1"/>
    <x v="1"/>
    <x v="1"/>
    <x v="3"/>
    <x v="3690"/>
    <x v="3"/>
    <x v="3693"/>
    <x v="10"/>
    <x v="2656"/>
    <x v="252"/>
    <m/>
    <m/>
    <s v="Jumia"/>
    <s v="Jum"/>
    <n v="3665.44"/>
    <n v="91504159.730000004"/>
    <n v="91504159.730000004"/>
    <s v="Dubai"/>
  </r>
  <r>
    <x v="3695"/>
    <x v="5"/>
    <x v="1"/>
    <x v="5"/>
    <x v="1"/>
    <x v="0"/>
    <x v="3691"/>
    <x v="2"/>
    <x v="3694"/>
    <x v="169"/>
    <x v="1443"/>
    <x v="139"/>
    <m/>
    <m/>
    <s v="Jumia"/>
    <s v="Jum"/>
    <n v="16284.02"/>
    <n v="91504159.730000004"/>
    <n v="91504159.730000004"/>
    <s v="Cairo"/>
  </r>
  <r>
    <x v="3696"/>
    <x v="8"/>
    <x v="3"/>
    <x v="8"/>
    <x v="2"/>
    <x v="1"/>
    <x v="3692"/>
    <x v="1"/>
    <x v="3695"/>
    <x v="64"/>
    <x v="2657"/>
    <x v="63"/>
    <m/>
    <m/>
    <s v="Amazon"/>
    <s v="Amazon"/>
    <n v="13290.4"/>
    <n v="57542997.559999913"/>
    <n v="57542997.559999913"/>
    <s v="Alexandria"/>
  </r>
  <r>
    <x v="3697"/>
    <x v="6"/>
    <x v="4"/>
    <x v="6"/>
    <x v="2"/>
    <x v="5"/>
    <x v="3693"/>
    <x v="2"/>
    <x v="3696"/>
    <x v="366"/>
    <x v="2609"/>
    <x v="154"/>
    <m/>
    <m/>
    <s v="Amazon"/>
    <s v="Amazon"/>
    <n v="27872.98"/>
    <n v="31420413.200000018"/>
    <n v="31420413.200000018"/>
    <s v="Giza"/>
  </r>
  <r>
    <x v="3698"/>
    <x v="8"/>
    <x v="3"/>
    <x v="8"/>
    <x v="0"/>
    <x v="1"/>
    <x v="3694"/>
    <x v="2"/>
    <x v="3697"/>
    <x v="160"/>
    <x v="2430"/>
    <x v="177"/>
    <m/>
    <m/>
    <s v="sq"/>
    <s v="sq"/>
    <n v="13290.4"/>
    <n v="57542997.559999913"/>
    <n v="57542997.559999913"/>
    <s v="Alexandria"/>
  </r>
  <r>
    <x v="3699"/>
    <x v="0"/>
    <x v="0"/>
    <x v="0"/>
    <x v="2"/>
    <x v="3"/>
    <x v="3695"/>
    <x v="3"/>
    <x v="3698"/>
    <x v="135"/>
    <x v="555"/>
    <x v="81"/>
    <m/>
    <m/>
    <s v="Amazon"/>
    <s v="Amazon"/>
    <n v="3665.44"/>
    <n v="92327183.770000085"/>
    <n v="92327183.770000085"/>
    <s v="Dubai"/>
  </r>
  <r>
    <x v="3700"/>
    <x v="7"/>
    <x v="0"/>
    <x v="7"/>
    <x v="2"/>
    <x v="5"/>
    <x v="3696"/>
    <x v="2"/>
    <x v="3699"/>
    <x v="205"/>
    <x v="2658"/>
    <x v="140"/>
    <m/>
    <m/>
    <s v="Amazon"/>
    <s v="Amazon"/>
    <n v="27872.98"/>
    <n v="92327183.770000085"/>
    <n v="92327183.770000085"/>
    <s v="Giza"/>
  </r>
  <r>
    <x v="3701"/>
    <x v="7"/>
    <x v="0"/>
    <x v="7"/>
    <x v="0"/>
    <x v="5"/>
    <x v="3697"/>
    <x v="2"/>
    <x v="3700"/>
    <x v="209"/>
    <x v="2659"/>
    <x v="60"/>
    <m/>
    <m/>
    <s v="sq"/>
    <s v="sq"/>
    <n v="27872.98"/>
    <n v="92327183.770000085"/>
    <n v="92327183.770000085"/>
    <s v="Giza"/>
  </r>
  <r>
    <x v="3702"/>
    <x v="9"/>
    <x v="1"/>
    <x v="9"/>
    <x v="1"/>
    <x v="4"/>
    <x v="3698"/>
    <x v="4"/>
    <x v="3701"/>
    <x v="18"/>
    <x v="1968"/>
    <x v="265"/>
    <m/>
    <m/>
    <s v="Jumia"/>
    <s v="Jum"/>
    <n v="99349.3"/>
    <n v="91504159.730000004"/>
    <n v="91504159.730000004"/>
    <s v="Riyadh"/>
  </r>
  <r>
    <x v="3703"/>
    <x v="4"/>
    <x v="0"/>
    <x v="4"/>
    <x v="0"/>
    <x v="2"/>
    <x v="3699"/>
    <x v="3"/>
    <x v="3702"/>
    <x v="47"/>
    <x v="2660"/>
    <x v="122"/>
    <m/>
    <m/>
    <s v="sq"/>
    <s v="sq"/>
    <n v="26648.76"/>
    <n v="92327183.770000085"/>
    <n v="92327183.770000085"/>
    <s v="Casablanca"/>
  </r>
  <r>
    <x v="3704"/>
    <x v="0"/>
    <x v="0"/>
    <x v="0"/>
    <x v="2"/>
    <x v="1"/>
    <x v="3700"/>
    <x v="2"/>
    <x v="3703"/>
    <x v="9"/>
    <x v="1894"/>
    <x v="297"/>
    <m/>
    <m/>
    <s v="Amazon"/>
    <s v="Amazon"/>
    <n v="13290.4"/>
    <n v="92327183.770000085"/>
    <n v="92327183.770000085"/>
    <s v="Alexandria"/>
  </r>
  <r>
    <x v="3705"/>
    <x v="6"/>
    <x v="4"/>
    <x v="6"/>
    <x v="2"/>
    <x v="0"/>
    <x v="3701"/>
    <x v="2"/>
    <x v="3704"/>
    <x v="149"/>
    <x v="2661"/>
    <x v="131"/>
    <m/>
    <m/>
    <s v="Amazon"/>
    <s v="Amazon"/>
    <n v="16284.02"/>
    <n v="31420413.200000018"/>
    <n v="31420413.200000018"/>
    <s v="Cairo"/>
  </r>
  <r>
    <x v="3706"/>
    <x v="8"/>
    <x v="3"/>
    <x v="8"/>
    <x v="0"/>
    <x v="3"/>
    <x v="3702"/>
    <x v="1"/>
    <x v="3705"/>
    <x v="168"/>
    <x v="2168"/>
    <x v="274"/>
    <m/>
    <m/>
    <s v="sq"/>
    <s v="sq"/>
    <n v="3665.44"/>
    <n v="57542997.559999913"/>
    <n v="57542997.559999913"/>
    <s v="Dubai"/>
  </r>
  <r>
    <x v="3707"/>
    <x v="9"/>
    <x v="1"/>
    <x v="9"/>
    <x v="1"/>
    <x v="0"/>
    <x v="3703"/>
    <x v="4"/>
    <x v="3706"/>
    <x v="194"/>
    <x v="2662"/>
    <x v="288"/>
    <m/>
    <m/>
    <s v="Jumia"/>
    <s v="Jum"/>
    <n v="16284.02"/>
    <n v="91504159.730000004"/>
    <n v="91504159.730000004"/>
    <s v="Cairo"/>
  </r>
  <r>
    <x v="3708"/>
    <x v="9"/>
    <x v="1"/>
    <x v="9"/>
    <x v="1"/>
    <x v="4"/>
    <x v="3704"/>
    <x v="4"/>
    <x v="3707"/>
    <x v="303"/>
    <x v="92"/>
    <x v="276"/>
    <m/>
    <m/>
    <s v="Jumia"/>
    <s v="Jum"/>
    <n v="99349.3"/>
    <n v="91504159.730000004"/>
    <n v="91504159.730000004"/>
    <s v="Riyadh"/>
  </r>
  <r>
    <x v="3709"/>
    <x v="8"/>
    <x v="3"/>
    <x v="8"/>
    <x v="1"/>
    <x v="2"/>
    <x v="3705"/>
    <x v="3"/>
    <x v="3708"/>
    <x v="75"/>
    <x v="2663"/>
    <x v="292"/>
    <m/>
    <m/>
    <s v="Jumia"/>
    <s v="Jum"/>
    <n v="26648.76"/>
    <n v="57542997.559999913"/>
    <n v="57542997.559999913"/>
    <s v="Casablanca"/>
  </r>
  <r>
    <x v="3710"/>
    <x v="2"/>
    <x v="2"/>
    <x v="2"/>
    <x v="2"/>
    <x v="4"/>
    <x v="3706"/>
    <x v="0"/>
    <x v="3709"/>
    <x v="329"/>
    <x v="2664"/>
    <x v="165"/>
    <m/>
    <m/>
    <s v="Amazon"/>
    <s v="Amazon"/>
    <n v="99349.3"/>
    <n v="29200970.130000021"/>
    <n v="29200970.130000021"/>
    <s v="Riyadh"/>
  </r>
  <r>
    <x v="3711"/>
    <x v="0"/>
    <x v="0"/>
    <x v="0"/>
    <x v="0"/>
    <x v="4"/>
    <x v="3707"/>
    <x v="1"/>
    <x v="3710"/>
    <x v="235"/>
    <x v="2303"/>
    <x v="98"/>
    <m/>
    <m/>
    <s v="sq"/>
    <s v="sq"/>
    <n v="99349.3"/>
    <n v="92327183.770000085"/>
    <n v="92327183.770000085"/>
    <s v="Riyadh"/>
  </r>
  <r>
    <x v="3712"/>
    <x v="9"/>
    <x v="1"/>
    <x v="9"/>
    <x v="0"/>
    <x v="3"/>
    <x v="3708"/>
    <x v="2"/>
    <x v="3711"/>
    <x v="96"/>
    <x v="2432"/>
    <x v="243"/>
    <m/>
    <m/>
    <s v="sq"/>
    <s v="sq"/>
    <n v="3665.44"/>
    <n v="91504159.730000004"/>
    <n v="91504159.730000004"/>
    <s v="Dubai"/>
  </r>
  <r>
    <x v="3713"/>
    <x v="6"/>
    <x v="4"/>
    <x v="6"/>
    <x v="2"/>
    <x v="1"/>
    <x v="3709"/>
    <x v="3"/>
    <x v="3712"/>
    <x v="308"/>
    <x v="1026"/>
    <x v="298"/>
    <m/>
    <m/>
    <s v="Amazon"/>
    <s v="Amazon"/>
    <n v="13290.4"/>
    <n v="31420413.200000018"/>
    <n v="31420413.200000018"/>
    <s v="Alexandria"/>
  </r>
  <r>
    <x v="3714"/>
    <x v="8"/>
    <x v="3"/>
    <x v="8"/>
    <x v="0"/>
    <x v="5"/>
    <x v="3710"/>
    <x v="3"/>
    <x v="3713"/>
    <x v="320"/>
    <x v="80"/>
    <x v="213"/>
    <m/>
    <m/>
    <s v="sq"/>
    <s v="sq"/>
    <n v="27872.98"/>
    <n v="57542997.559999913"/>
    <n v="57542997.559999913"/>
    <s v="Giza"/>
  </r>
  <r>
    <x v="3715"/>
    <x v="9"/>
    <x v="1"/>
    <x v="9"/>
    <x v="2"/>
    <x v="3"/>
    <x v="3711"/>
    <x v="3"/>
    <x v="3714"/>
    <x v="283"/>
    <x v="1496"/>
    <x v="155"/>
    <m/>
    <m/>
    <s v="Amazon"/>
    <s v="Amazon"/>
    <n v="3665.44"/>
    <n v="91504159.730000004"/>
    <n v="91504159.730000004"/>
    <s v="Dubai"/>
  </r>
  <r>
    <x v="3716"/>
    <x v="0"/>
    <x v="0"/>
    <x v="0"/>
    <x v="0"/>
    <x v="2"/>
    <x v="3712"/>
    <x v="1"/>
    <x v="3715"/>
    <x v="41"/>
    <x v="2665"/>
    <x v="180"/>
    <m/>
    <m/>
    <s v="sq"/>
    <s v="sq"/>
    <n v="26648.76"/>
    <n v="92327183.770000085"/>
    <n v="92327183.770000085"/>
    <s v="Casablanca"/>
  </r>
  <r>
    <x v="3717"/>
    <x v="8"/>
    <x v="3"/>
    <x v="8"/>
    <x v="2"/>
    <x v="4"/>
    <x v="3713"/>
    <x v="3"/>
    <x v="3716"/>
    <x v="236"/>
    <x v="2666"/>
    <x v="111"/>
    <m/>
    <m/>
    <s v="Amazon"/>
    <s v="Amazon"/>
    <n v="99349.3"/>
    <n v="57542997.559999913"/>
    <n v="57542997.559999913"/>
    <s v="Riyadh"/>
  </r>
  <r>
    <x v="3718"/>
    <x v="2"/>
    <x v="2"/>
    <x v="2"/>
    <x v="1"/>
    <x v="5"/>
    <x v="3714"/>
    <x v="2"/>
    <x v="3717"/>
    <x v="82"/>
    <x v="1480"/>
    <x v="65"/>
    <m/>
    <m/>
    <s v="Jumia"/>
    <s v="Jum"/>
    <n v="27872.98"/>
    <n v="29200970.130000021"/>
    <n v="29200970.130000021"/>
    <s v="Giza"/>
  </r>
  <r>
    <x v="3719"/>
    <x v="0"/>
    <x v="0"/>
    <x v="0"/>
    <x v="2"/>
    <x v="3"/>
    <x v="3715"/>
    <x v="2"/>
    <x v="3718"/>
    <x v="226"/>
    <x v="1063"/>
    <x v="261"/>
    <m/>
    <m/>
    <s v="Amazon"/>
    <s v="Amazon"/>
    <n v="3665.44"/>
    <n v="92327183.770000085"/>
    <n v="92327183.770000085"/>
    <s v="Dubai"/>
  </r>
  <r>
    <x v="3720"/>
    <x v="1"/>
    <x v="1"/>
    <x v="1"/>
    <x v="0"/>
    <x v="3"/>
    <x v="3716"/>
    <x v="2"/>
    <x v="3719"/>
    <x v="191"/>
    <x v="1163"/>
    <x v="44"/>
    <m/>
    <m/>
    <s v="sq"/>
    <s v="sq"/>
    <n v="3665.44"/>
    <n v="91504159.730000004"/>
    <n v="91504159.730000004"/>
    <s v="Dubai"/>
  </r>
  <r>
    <x v="3721"/>
    <x v="5"/>
    <x v="1"/>
    <x v="5"/>
    <x v="2"/>
    <x v="4"/>
    <x v="3717"/>
    <x v="3"/>
    <x v="3720"/>
    <x v="229"/>
    <x v="2034"/>
    <x v="49"/>
    <m/>
    <m/>
    <s v="Amazon"/>
    <s v="Amazon"/>
    <n v="99349.3"/>
    <n v="91504159.730000004"/>
    <n v="91504159.730000004"/>
    <s v="Riyadh"/>
  </r>
  <r>
    <x v="3722"/>
    <x v="6"/>
    <x v="4"/>
    <x v="6"/>
    <x v="2"/>
    <x v="5"/>
    <x v="3718"/>
    <x v="1"/>
    <x v="3721"/>
    <x v="313"/>
    <x v="2667"/>
    <x v="261"/>
    <m/>
    <m/>
    <s v="Amazon"/>
    <s v="Amazon"/>
    <n v="27872.98"/>
    <n v="31420413.200000018"/>
    <n v="31420413.200000018"/>
    <s v="Giza"/>
  </r>
  <r>
    <x v="3723"/>
    <x v="9"/>
    <x v="1"/>
    <x v="9"/>
    <x v="1"/>
    <x v="1"/>
    <x v="3719"/>
    <x v="1"/>
    <x v="3722"/>
    <x v="172"/>
    <x v="824"/>
    <x v="204"/>
    <m/>
    <m/>
    <s v="Jumia"/>
    <s v="Jum"/>
    <n v="13290.4"/>
    <n v="91504159.730000004"/>
    <n v="91504159.730000004"/>
    <s v="Alexandria"/>
  </r>
  <r>
    <x v="3724"/>
    <x v="5"/>
    <x v="1"/>
    <x v="5"/>
    <x v="1"/>
    <x v="2"/>
    <x v="3720"/>
    <x v="1"/>
    <x v="3723"/>
    <x v="329"/>
    <x v="528"/>
    <x v="203"/>
    <m/>
    <m/>
    <s v="Jumia"/>
    <s v="Jum"/>
    <n v="26648.76"/>
    <n v="91504159.730000004"/>
    <n v="91504159.730000004"/>
    <s v="Casablanca"/>
  </r>
  <r>
    <x v="3725"/>
    <x v="7"/>
    <x v="0"/>
    <x v="7"/>
    <x v="2"/>
    <x v="4"/>
    <x v="3721"/>
    <x v="4"/>
    <x v="3724"/>
    <x v="381"/>
    <x v="2370"/>
    <x v="331"/>
    <m/>
    <m/>
    <s v="Amazon"/>
    <s v="Amazon"/>
    <n v="99349.3"/>
    <n v="92327183.770000085"/>
    <n v="92327183.770000085"/>
    <s v="Riyadh"/>
  </r>
  <r>
    <x v="3726"/>
    <x v="5"/>
    <x v="1"/>
    <x v="5"/>
    <x v="1"/>
    <x v="4"/>
    <x v="3722"/>
    <x v="3"/>
    <x v="3725"/>
    <x v="149"/>
    <x v="517"/>
    <x v="84"/>
    <m/>
    <m/>
    <s v="Jumia"/>
    <s v="Jum"/>
    <n v="99349.3"/>
    <n v="91504159.730000004"/>
    <n v="91504159.730000004"/>
    <s v="Riyadh"/>
  </r>
  <r>
    <x v="3727"/>
    <x v="1"/>
    <x v="1"/>
    <x v="1"/>
    <x v="1"/>
    <x v="1"/>
    <x v="3723"/>
    <x v="3"/>
    <x v="3726"/>
    <x v="207"/>
    <x v="98"/>
    <x v="133"/>
    <m/>
    <m/>
    <s v="Jumia"/>
    <s v="Jum"/>
    <n v="13290.4"/>
    <n v="91504159.730000004"/>
    <n v="91504159.730000004"/>
    <s v="Alexandria"/>
  </r>
  <r>
    <x v="3728"/>
    <x v="9"/>
    <x v="1"/>
    <x v="9"/>
    <x v="1"/>
    <x v="2"/>
    <x v="3724"/>
    <x v="4"/>
    <x v="3727"/>
    <x v="385"/>
    <x v="780"/>
    <x v="265"/>
    <m/>
    <m/>
    <s v="Jumia"/>
    <s v="Jum"/>
    <n v="26648.76"/>
    <n v="91504159.730000004"/>
    <n v="91504159.730000004"/>
    <s v="Casablanca"/>
  </r>
  <r>
    <x v="3729"/>
    <x v="7"/>
    <x v="0"/>
    <x v="7"/>
    <x v="2"/>
    <x v="5"/>
    <x v="3725"/>
    <x v="3"/>
    <x v="3728"/>
    <x v="65"/>
    <x v="500"/>
    <x v="237"/>
    <m/>
    <m/>
    <s v="Amazon"/>
    <s v="Amazon"/>
    <n v="27872.98"/>
    <n v="92327183.770000085"/>
    <n v="92327183.770000085"/>
    <s v="Giza"/>
  </r>
  <r>
    <x v="3730"/>
    <x v="5"/>
    <x v="1"/>
    <x v="5"/>
    <x v="1"/>
    <x v="0"/>
    <x v="3726"/>
    <x v="2"/>
    <x v="3729"/>
    <x v="294"/>
    <x v="2668"/>
    <x v="348"/>
    <m/>
    <m/>
    <s v="Jumia"/>
    <s v="Jum"/>
    <n v="16284.02"/>
    <n v="91504159.730000004"/>
    <n v="91504159.730000004"/>
    <s v="Cairo"/>
  </r>
  <r>
    <x v="3731"/>
    <x v="6"/>
    <x v="4"/>
    <x v="6"/>
    <x v="2"/>
    <x v="2"/>
    <x v="3727"/>
    <x v="3"/>
    <x v="3730"/>
    <x v="94"/>
    <x v="1816"/>
    <x v="214"/>
    <m/>
    <m/>
    <s v="Amazon"/>
    <s v="Amazon"/>
    <n v="26648.76"/>
    <n v="31420413.200000018"/>
    <n v="31420413.200000018"/>
    <s v="Casablanca"/>
  </r>
  <r>
    <x v="3732"/>
    <x v="6"/>
    <x v="4"/>
    <x v="6"/>
    <x v="0"/>
    <x v="1"/>
    <x v="3728"/>
    <x v="2"/>
    <x v="3731"/>
    <x v="88"/>
    <x v="2669"/>
    <x v="238"/>
    <m/>
    <m/>
    <s v="sq"/>
    <s v="sq"/>
    <n v="13290.4"/>
    <n v="31420413.200000018"/>
    <n v="31420413.200000018"/>
    <s v="Alexandria"/>
  </r>
  <r>
    <x v="3733"/>
    <x v="3"/>
    <x v="3"/>
    <x v="3"/>
    <x v="1"/>
    <x v="3"/>
    <x v="3729"/>
    <x v="0"/>
    <x v="3732"/>
    <x v="241"/>
    <x v="1523"/>
    <x v="316"/>
    <m/>
    <m/>
    <s v="Jumia"/>
    <s v="Jum"/>
    <n v="3665.44"/>
    <n v="57542997.559999913"/>
    <n v="57542997.559999913"/>
    <s v="Dubai"/>
  </r>
  <r>
    <x v="3734"/>
    <x v="8"/>
    <x v="3"/>
    <x v="8"/>
    <x v="0"/>
    <x v="5"/>
    <x v="3730"/>
    <x v="2"/>
    <x v="3733"/>
    <x v="91"/>
    <x v="2670"/>
    <x v="91"/>
    <m/>
    <m/>
    <s v="sq"/>
    <s v="sq"/>
    <n v="27872.98"/>
    <n v="57542997.559999913"/>
    <n v="57542997.559999913"/>
    <s v="Giza"/>
  </r>
  <r>
    <x v="3735"/>
    <x v="3"/>
    <x v="3"/>
    <x v="3"/>
    <x v="2"/>
    <x v="4"/>
    <x v="3731"/>
    <x v="1"/>
    <x v="3734"/>
    <x v="58"/>
    <x v="2671"/>
    <x v="28"/>
    <m/>
    <m/>
    <s v="Amazon"/>
    <s v="Amazon"/>
    <n v="99349.3"/>
    <n v="57542997.559999913"/>
    <n v="57542997.559999913"/>
    <s v="Riyadh"/>
  </r>
  <r>
    <x v="3736"/>
    <x v="3"/>
    <x v="3"/>
    <x v="3"/>
    <x v="1"/>
    <x v="5"/>
    <x v="3732"/>
    <x v="4"/>
    <x v="3735"/>
    <x v="261"/>
    <x v="2672"/>
    <x v="164"/>
    <m/>
    <m/>
    <s v="Jumia"/>
    <s v="Jum"/>
    <n v="27872.98"/>
    <n v="57542997.559999913"/>
    <n v="57542997.559999913"/>
    <s v="Giza"/>
  </r>
  <r>
    <x v="3737"/>
    <x v="0"/>
    <x v="0"/>
    <x v="0"/>
    <x v="0"/>
    <x v="0"/>
    <x v="3733"/>
    <x v="2"/>
    <x v="3736"/>
    <x v="128"/>
    <x v="2451"/>
    <x v="241"/>
    <m/>
    <m/>
    <s v="sq"/>
    <s v="sq"/>
    <n v="16284.02"/>
    <n v="92327183.770000085"/>
    <n v="92327183.770000085"/>
    <s v="Cairo"/>
  </r>
  <r>
    <x v="3738"/>
    <x v="1"/>
    <x v="1"/>
    <x v="1"/>
    <x v="0"/>
    <x v="5"/>
    <x v="3734"/>
    <x v="1"/>
    <x v="3737"/>
    <x v="171"/>
    <x v="1456"/>
    <x v="242"/>
    <m/>
    <m/>
    <s v="sq"/>
    <s v="sq"/>
    <n v="27872.98"/>
    <n v="91504159.730000004"/>
    <n v="91504159.730000004"/>
    <s v="Giza"/>
  </r>
  <r>
    <x v="3739"/>
    <x v="6"/>
    <x v="4"/>
    <x v="6"/>
    <x v="1"/>
    <x v="3"/>
    <x v="3735"/>
    <x v="4"/>
    <x v="3738"/>
    <x v="35"/>
    <x v="939"/>
    <x v="231"/>
    <m/>
    <m/>
    <s v="Jumia"/>
    <s v="Jum"/>
    <n v="3665.44"/>
    <n v="31420413.200000018"/>
    <n v="31420413.200000018"/>
    <s v="Dubai"/>
  </r>
  <r>
    <x v="3740"/>
    <x v="8"/>
    <x v="3"/>
    <x v="8"/>
    <x v="1"/>
    <x v="1"/>
    <x v="3736"/>
    <x v="4"/>
    <x v="3739"/>
    <x v="42"/>
    <x v="2001"/>
    <x v="76"/>
    <m/>
    <m/>
    <s v="Jumia"/>
    <s v="Jum"/>
    <n v="13290.4"/>
    <n v="57542997.559999913"/>
    <n v="57542997.559999913"/>
    <s v="Alexandria"/>
  </r>
  <r>
    <x v="3741"/>
    <x v="1"/>
    <x v="1"/>
    <x v="1"/>
    <x v="2"/>
    <x v="0"/>
    <x v="3737"/>
    <x v="0"/>
    <x v="3740"/>
    <x v="387"/>
    <x v="2673"/>
    <x v="285"/>
    <m/>
    <m/>
    <s v="Amazon"/>
    <s v="Amazon"/>
    <n v="16284.02"/>
    <n v="91504159.730000004"/>
    <n v="91504159.730000004"/>
    <s v="Cairo"/>
  </r>
  <r>
    <x v="3742"/>
    <x v="4"/>
    <x v="0"/>
    <x v="4"/>
    <x v="1"/>
    <x v="3"/>
    <x v="3738"/>
    <x v="2"/>
    <x v="3741"/>
    <x v="122"/>
    <x v="2154"/>
    <x v="253"/>
    <m/>
    <m/>
    <s v="Jumia"/>
    <s v="Jum"/>
    <n v="3665.44"/>
    <n v="92327183.770000085"/>
    <n v="92327183.770000085"/>
    <s v="Dubai"/>
  </r>
  <r>
    <x v="3743"/>
    <x v="3"/>
    <x v="3"/>
    <x v="3"/>
    <x v="2"/>
    <x v="3"/>
    <x v="3739"/>
    <x v="1"/>
    <x v="3742"/>
    <x v="152"/>
    <x v="547"/>
    <x v="125"/>
    <m/>
    <m/>
    <s v="Amazon"/>
    <s v="Amazon"/>
    <n v="3665.44"/>
    <n v="57542997.559999913"/>
    <n v="57542997.559999913"/>
    <s v="Dubai"/>
  </r>
  <r>
    <x v="3744"/>
    <x v="6"/>
    <x v="4"/>
    <x v="6"/>
    <x v="0"/>
    <x v="3"/>
    <x v="3740"/>
    <x v="2"/>
    <x v="3743"/>
    <x v="94"/>
    <x v="2674"/>
    <x v="138"/>
    <m/>
    <m/>
    <s v="sq"/>
    <s v="sq"/>
    <n v="3665.44"/>
    <n v="31420413.200000018"/>
    <n v="31420413.200000018"/>
    <s v="Dubai"/>
  </r>
  <r>
    <x v="3745"/>
    <x v="7"/>
    <x v="0"/>
    <x v="7"/>
    <x v="2"/>
    <x v="2"/>
    <x v="3741"/>
    <x v="4"/>
    <x v="3744"/>
    <x v="5"/>
    <x v="42"/>
    <x v="93"/>
    <m/>
    <m/>
    <s v="Amazon"/>
    <s v="Amazon"/>
    <n v="26648.76"/>
    <n v="92327183.770000085"/>
    <n v="92327183.770000085"/>
    <s v="Casablanca"/>
  </r>
  <r>
    <x v="3746"/>
    <x v="2"/>
    <x v="2"/>
    <x v="2"/>
    <x v="1"/>
    <x v="5"/>
    <x v="3742"/>
    <x v="1"/>
    <x v="3745"/>
    <x v="66"/>
    <x v="2280"/>
    <x v="190"/>
    <m/>
    <m/>
    <s v="Jumia"/>
    <s v="Jum"/>
    <n v="27872.98"/>
    <n v="29200970.130000021"/>
    <n v="29200970.130000021"/>
    <s v="Giza"/>
  </r>
  <r>
    <x v="3747"/>
    <x v="5"/>
    <x v="1"/>
    <x v="5"/>
    <x v="2"/>
    <x v="5"/>
    <x v="3743"/>
    <x v="2"/>
    <x v="3746"/>
    <x v="114"/>
    <x v="81"/>
    <x v="281"/>
    <m/>
    <m/>
    <s v="Amazon"/>
    <s v="Amazon"/>
    <n v="27872.98"/>
    <n v="91504159.730000004"/>
    <n v="91504159.730000004"/>
    <s v="Giza"/>
  </r>
  <r>
    <x v="3748"/>
    <x v="4"/>
    <x v="0"/>
    <x v="4"/>
    <x v="1"/>
    <x v="5"/>
    <x v="3744"/>
    <x v="3"/>
    <x v="3747"/>
    <x v="160"/>
    <x v="1974"/>
    <x v="211"/>
    <m/>
    <m/>
    <s v="Jumia"/>
    <s v="Jum"/>
    <n v="27872.98"/>
    <n v="92327183.770000085"/>
    <n v="92327183.770000085"/>
    <s v="Giza"/>
  </r>
  <r>
    <x v="3749"/>
    <x v="7"/>
    <x v="0"/>
    <x v="7"/>
    <x v="2"/>
    <x v="4"/>
    <x v="3745"/>
    <x v="0"/>
    <x v="3748"/>
    <x v="370"/>
    <x v="2675"/>
    <x v="20"/>
    <m/>
    <m/>
    <s v="Amazon"/>
    <s v="Amazon"/>
    <n v="99349.3"/>
    <n v="92327183.770000085"/>
    <n v="92327183.770000085"/>
    <s v="Riyadh"/>
  </r>
  <r>
    <x v="3750"/>
    <x v="1"/>
    <x v="1"/>
    <x v="1"/>
    <x v="2"/>
    <x v="4"/>
    <x v="3746"/>
    <x v="4"/>
    <x v="3749"/>
    <x v="395"/>
    <x v="2676"/>
    <x v="264"/>
    <m/>
    <m/>
    <s v="Amazon"/>
    <s v="Amazon"/>
    <n v="99349.3"/>
    <n v="91504159.730000004"/>
    <n v="91504159.730000004"/>
    <s v="Riyadh"/>
  </r>
  <r>
    <x v="3751"/>
    <x v="7"/>
    <x v="0"/>
    <x v="7"/>
    <x v="2"/>
    <x v="4"/>
    <x v="3747"/>
    <x v="1"/>
    <x v="3750"/>
    <x v="383"/>
    <x v="2677"/>
    <x v="160"/>
    <m/>
    <m/>
    <s v="Amazon"/>
    <s v="Amazon"/>
    <n v="99349.3"/>
    <n v="92327183.770000085"/>
    <n v="92327183.770000085"/>
    <s v="Riyadh"/>
  </r>
  <r>
    <x v="3752"/>
    <x v="3"/>
    <x v="3"/>
    <x v="3"/>
    <x v="2"/>
    <x v="4"/>
    <x v="3748"/>
    <x v="1"/>
    <x v="3751"/>
    <x v="277"/>
    <x v="1896"/>
    <x v="58"/>
    <m/>
    <m/>
    <s v="Amazon"/>
    <s v="Amazon"/>
    <n v="99349.3"/>
    <n v="57542997.559999913"/>
    <n v="57542997.559999913"/>
    <s v="Riyadh"/>
  </r>
  <r>
    <x v="3753"/>
    <x v="8"/>
    <x v="3"/>
    <x v="8"/>
    <x v="0"/>
    <x v="3"/>
    <x v="3749"/>
    <x v="1"/>
    <x v="3752"/>
    <x v="0"/>
    <x v="975"/>
    <x v="315"/>
    <m/>
    <m/>
    <s v="sq"/>
    <s v="sq"/>
    <n v="3665.44"/>
    <n v="57542997.559999913"/>
    <n v="57542997.559999913"/>
    <s v="Dubai"/>
  </r>
  <r>
    <x v="3754"/>
    <x v="4"/>
    <x v="0"/>
    <x v="4"/>
    <x v="1"/>
    <x v="4"/>
    <x v="3750"/>
    <x v="2"/>
    <x v="3753"/>
    <x v="75"/>
    <x v="1322"/>
    <x v="129"/>
    <m/>
    <m/>
    <s v="Jumia"/>
    <s v="Jum"/>
    <n v="99349.3"/>
    <n v="92327183.770000085"/>
    <n v="92327183.770000085"/>
    <s v="Riyadh"/>
  </r>
  <r>
    <x v="3755"/>
    <x v="7"/>
    <x v="0"/>
    <x v="7"/>
    <x v="2"/>
    <x v="0"/>
    <x v="3751"/>
    <x v="2"/>
    <x v="3754"/>
    <x v="240"/>
    <x v="2551"/>
    <x v="135"/>
    <m/>
    <m/>
    <s v="Amazon"/>
    <s v="Amazon"/>
    <n v="16284.02"/>
    <n v="92327183.770000085"/>
    <n v="92327183.770000085"/>
    <s v="Cairo"/>
  </r>
  <r>
    <x v="3756"/>
    <x v="9"/>
    <x v="1"/>
    <x v="9"/>
    <x v="1"/>
    <x v="1"/>
    <x v="3752"/>
    <x v="1"/>
    <x v="3755"/>
    <x v="97"/>
    <x v="2678"/>
    <x v="234"/>
    <m/>
    <m/>
    <s v="Jumia"/>
    <s v="Jum"/>
    <n v="13290.4"/>
    <n v="91504159.730000004"/>
    <n v="91504159.730000004"/>
    <s v="Alexandria"/>
  </r>
  <r>
    <x v="3757"/>
    <x v="6"/>
    <x v="4"/>
    <x v="6"/>
    <x v="2"/>
    <x v="4"/>
    <x v="3753"/>
    <x v="4"/>
    <x v="3756"/>
    <x v="340"/>
    <x v="2394"/>
    <x v="192"/>
    <m/>
    <m/>
    <s v="Amazon"/>
    <s v="Amazon"/>
    <n v="99349.3"/>
    <n v="31420413.200000018"/>
    <n v="31420413.200000018"/>
    <s v="Riyadh"/>
  </r>
  <r>
    <x v="3758"/>
    <x v="6"/>
    <x v="4"/>
    <x v="6"/>
    <x v="2"/>
    <x v="0"/>
    <x v="3754"/>
    <x v="4"/>
    <x v="3757"/>
    <x v="155"/>
    <x v="2679"/>
    <x v="284"/>
    <m/>
    <m/>
    <s v="Amazon"/>
    <s v="Amazon"/>
    <n v="16284.02"/>
    <n v="31420413.200000018"/>
    <n v="31420413.200000018"/>
    <s v="Cairo"/>
  </r>
  <r>
    <x v="3759"/>
    <x v="4"/>
    <x v="0"/>
    <x v="4"/>
    <x v="2"/>
    <x v="1"/>
    <x v="3755"/>
    <x v="3"/>
    <x v="3758"/>
    <x v="261"/>
    <x v="2662"/>
    <x v="208"/>
    <m/>
    <m/>
    <s v="Amazon"/>
    <s v="Amazon"/>
    <n v="13290.4"/>
    <n v="92327183.770000085"/>
    <n v="92327183.770000085"/>
    <s v="Alexandria"/>
  </r>
  <r>
    <x v="3760"/>
    <x v="4"/>
    <x v="0"/>
    <x v="4"/>
    <x v="0"/>
    <x v="4"/>
    <x v="3756"/>
    <x v="4"/>
    <x v="3759"/>
    <x v="180"/>
    <x v="2680"/>
    <x v="161"/>
    <m/>
    <m/>
    <s v="sq"/>
    <s v="sq"/>
    <n v="99349.3"/>
    <n v="92327183.770000085"/>
    <n v="92327183.770000085"/>
    <s v="Riyadh"/>
  </r>
  <r>
    <x v="3761"/>
    <x v="3"/>
    <x v="3"/>
    <x v="3"/>
    <x v="1"/>
    <x v="2"/>
    <x v="3757"/>
    <x v="3"/>
    <x v="3760"/>
    <x v="267"/>
    <x v="2681"/>
    <x v="271"/>
    <m/>
    <m/>
    <s v="Jumia"/>
    <s v="Jum"/>
    <n v="26648.76"/>
    <n v="57542997.559999913"/>
    <n v="57542997.559999913"/>
    <s v="Casablanca"/>
  </r>
  <r>
    <x v="3762"/>
    <x v="8"/>
    <x v="3"/>
    <x v="8"/>
    <x v="1"/>
    <x v="2"/>
    <x v="3758"/>
    <x v="0"/>
    <x v="3761"/>
    <x v="356"/>
    <x v="169"/>
    <x v="312"/>
    <m/>
    <m/>
    <s v="Jumia"/>
    <s v="Jum"/>
    <n v="26648.76"/>
    <n v="57542997.559999913"/>
    <n v="57542997.559999913"/>
    <s v="Casablanca"/>
  </r>
  <r>
    <x v="3763"/>
    <x v="8"/>
    <x v="3"/>
    <x v="8"/>
    <x v="1"/>
    <x v="1"/>
    <x v="3759"/>
    <x v="2"/>
    <x v="3762"/>
    <x v="298"/>
    <x v="1545"/>
    <x v="12"/>
    <m/>
    <m/>
    <s v="Jumia"/>
    <s v="Jum"/>
    <n v="13290.4"/>
    <n v="57542997.559999913"/>
    <n v="57542997.559999913"/>
    <s v="Alexandria"/>
  </r>
  <r>
    <x v="3764"/>
    <x v="9"/>
    <x v="1"/>
    <x v="9"/>
    <x v="0"/>
    <x v="2"/>
    <x v="3760"/>
    <x v="2"/>
    <x v="3763"/>
    <x v="222"/>
    <x v="1601"/>
    <x v="341"/>
    <m/>
    <m/>
    <s v="sq"/>
    <s v="sq"/>
    <n v="26648.76"/>
    <n v="91504159.730000004"/>
    <n v="91504159.730000004"/>
    <s v="Casablanca"/>
  </r>
  <r>
    <x v="3765"/>
    <x v="8"/>
    <x v="3"/>
    <x v="8"/>
    <x v="1"/>
    <x v="3"/>
    <x v="3761"/>
    <x v="1"/>
    <x v="3764"/>
    <x v="326"/>
    <x v="637"/>
    <x v="43"/>
    <m/>
    <m/>
    <s v="Jumia"/>
    <s v="Jum"/>
    <n v="3665.44"/>
    <n v="57542997.559999913"/>
    <n v="57542997.559999913"/>
    <s v="Dubai"/>
  </r>
  <r>
    <x v="3766"/>
    <x v="9"/>
    <x v="1"/>
    <x v="9"/>
    <x v="2"/>
    <x v="5"/>
    <x v="3762"/>
    <x v="1"/>
    <x v="3765"/>
    <x v="369"/>
    <x v="2374"/>
    <x v="27"/>
    <m/>
    <m/>
    <s v="Amazon"/>
    <s v="Amazon"/>
    <n v="27872.98"/>
    <n v="91504159.730000004"/>
    <n v="91504159.730000004"/>
    <s v="Giza"/>
  </r>
  <r>
    <x v="3767"/>
    <x v="2"/>
    <x v="2"/>
    <x v="2"/>
    <x v="0"/>
    <x v="2"/>
    <x v="3763"/>
    <x v="1"/>
    <x v="3766"/>
    <x v="78"/>
    <x v="184"/>
    <x v="167"/>
    <m/>
    <m/>
    <s v="sq"/>
    <s v="sq"/>
    <n v="26648.76"/>
    <n v="29200970.130000021"/>
    <n v="29200970.130000021"/>
    <s v="Casablanca"/>
  </r>
  <r>
    <x v="3768"/>
    <x v="3"/>
    <x v="3"/>
    <x v="3"/>
    <x v="0"/>
    <x v="3"/>
    <x v="3764"/>
    <x v="2"/>
    <x v="3767"/>
    <x v="66"/>
    <x v="601"/>
    <x v="137"/>
    <m/>
    <m/>
    <s v="sq"/>
    <s v="sq"/>
    <n v="3665.44"/>
    <n v="57542997.559999913"/>
    <n v="57542997.559999913"/>
    <s v="Dubai"/>
  </r>
  <r>
    <x v="3769"/>
    <x v="1"/>
    <x v="1"/>
    <x v="1"/>
    <x v="2"/>
    <x v="2"/>
    <x v="3765"/>
    <x v="2"/>
    <x v="3768"/>
    <x v="283"/>
    <x v="2682"/>
    <x v="207"/>
    <m/>
    <m/>
    <s v="Amazon"/>
    <s v="Amazon"/>
    <n v="26648.76"/>
    <n v="91504159.730000004"/>
    <n v="91504159.730000004"/>
    <s v="Casablanca"/>
  </r>
  <r>
    <x v="3770"/>
    <x v="3"/>
    <x v="3"/>
    <x v="3"/>
    <x v="2"/>
    <x v="4"/>
    <x v="3766"/>
    <x v="1"/>
    <x v="3769"/>
    <x v="394"/>
    <x v="2683"/>
    <x v="256"/>
    <m/>
    <m/>
    <s v="Amazon"/>
    <s v="Amazon"/>
    <n v="99349.3"/>
    <n v="57542997.559999913"/>
    <n v="57542997.559999913"/>
    <s v="Riyadh"/>
  </r>
  <r>
    <x v="3771"/>
    <x v="3"/>
    <x v="3"/>
    <x v="3"/>
    <x v="2"/>
    <x v="5"/>
    <x v="3767"/>
    <x v="2"/>
    <x v="3770"/>
    <x v="91"/>
    <x v="2319"/>
    <x v="17"/>
    <m/>
    <m/>
    <s v="Amazon"/>
    <s v="Amazon"/>
    <n v="27872.98"/>
    <n v="57542997.559999913"/>
    <n v="57542997.559999913"/>
    <s v="Giza"/>
  </r>
  <r>
    <x v="3772"/>
    <x v="3"/>
    <x v="3"/>
    <x v="3"/>
    <x v="1"/>
    <x v="5"/>
    <x v="3768"/>
    <x v="2"/>
    <x v="3771"/>
    <x v="345"/>
    <x v="2684"/>
    <x v="132"/>
    <m/>
    <m/>
    <s v="Jumia"/>
    <s v="Jum"/>
    <n v="27872.98"/>
    <n v="57542997.559999913"/>
    <n v="57542997.559999913"/>
    <s v="Giza"/>
  </r>
  <r>
    <x v="3773"/>
    <x v="8"/>
    <x v="3"/>
    <x v="8"/>
    <x v="2"/>
    <x v="5"/>
    <x v="3769"/>
    <x v="1"/>
    <x v="3772"/>
    <x v="26"/>
    <x v="2685"/>
    <x v="312"/>
    <m/>
    <m/>
    <s v="Amazon"/>
    <s v="Amazon"/>
    <n v="27872.98"/>
    <n v="57542997.559999913"/>
    <n v="57542997.559999913"/>
    <s v="Giza"/>
  </r>
  <r>
    <x v="3774"/>
    <x v="5"/>
    <x v="1"/>
    <x v="5"/>
    <x v="1"/>
    <x v="1"/>
    <x v="3770"/>
    <x v="3"/>
    <x v="3773"/>
    <x v="356"/>
    <x v="1290"/>
    <x v="118"/>
    <m/>
    <m/>
    <s v="Jumia"/>
    <s v="Jum"/>
    <n v="13290.4"/>
    <n v="91504159.730000004"/>
    <n v="91504159.730000004"/>
    <s v="Alexandria"/>
  </r>
  <r>
    <x v="3775"/>
    <x v="0"/>
    <x v="0"/>
    <x v="0"/>
    <x v="1"/>
    <x v="5"/>
    <x v="3771"/>
    <x v="1"/>
    <x v="3774"/>
    <x v="39"/>
    <x v="2686"/>
    <x v="183"/>
    <m/>
    <m/>
    <s v="Jumia"/>
    <s v="Jum"/>
    <n v="27872.98"/>
    <n v="92327183.770000085"/>
    <n v="92327183.770000085"/>
    <s v="Giza"/>
  </r>
  <r>
    <x v="3776"/>
    <x v="1"/>
    <x v="1"/>
    <x v="1"/>
    <x v="2"/>
    <x v="4"/>
    <x v="3772"/>
    <x v="3"/>
    <x v="3775"/>
    <x v="223"/>
    <x v="2687"/>
    <x v="258"/>
    <m/>
    <m/>
    <s v="Amazon"/>
    <s v="Amazon"/>
    <n v="99349.3"/>
    <n v="91504159.730000004"/>
    <n v="91504159.730000004"/>
    <s v="Riyadh"/>
  </r>
  <r>
    <x v="3777"/>
    <x v="6"/>
    <x v="4"/>
    <x v="6"/>
    <x v="0"/>
    <x v="1"/>
    <x v="3773"/>
    <x v="2"/>
    <x v="3776"/>
    <x v="151"/>
    <x v="2688"/>
    <x v="360"/>
    <m/>
    <m/>
    <s v="sq"/>
    <s v="sq"/>
    <n v="13290.4"/>
    <n v="31420413.200000018"/>
    <n v="31420413.200000018"/>
    <s v="Alexandria"/>
  </r>
  <r>
    <x v="3778"/>
    <x v="8"/>
    <x v="3"/>
    <x v="8"/>
    <x v="1"/>
    <x v="4"/>
    <x v="3774"/>
    <x v="2"/>
    <x v="3777"/>
    <x v="170"/>
    <x v="2689"/>
    <x v="241"/>
    <m/>
    <m/>
    <s v="Jumia"/>
    <s v="Jum"/>
    <n v="99349.3"/>
    <n v="57542997.559999913"/>
    <n v="57542997.559999913"/>
    <s v="Riyadh"/>
  </r>
  <r>
    <x v="3779"/>
    <x v="4"/>
    <x v="0"/>
    <x v="4"/>
    <x v="0"/>
    <x v="1"/>
    <x v="3775"/>
    <x v="1"/>
    <x v="3778"/>
    <x v="314"/>
    <x v="335"/>
    <x v="276"/>
    <m/>
    <m/>
    <s v="sq"/>
    <s v="sq"/>
    <n v="13290.4"/>
    <n v="92327183.770000085"/>
    <n v="92327183.770000085"/>
    <s v="Alexandria"/>
  </r>
  <r>
    <x v="3780"/>
    <x v="6"/>
    <x v="4"/>
    <x v="6"/>
    <x v="2"/>
    <x v="0"/>
    <x v="3776"/>
    <x v="2"/>
    <x v="3779"/>
    <x v="389"/>
    <x v="139"/>
    <x v="89"/>
    <m/>
    <m/>
    <s v="Amazon"/>
    <s v="Amazon"/>
    <n v="16284.02"/>
    <n v="31420413.200000018"/>
    <n v="31420413.200000018"/>
    <s v="Cairo"/>
  </r>
  <r>
    <x v="3781"/>
    <x v="6"/>
    <x v="4"/>
    <x v="6"/>
    <x v="1"/>
    <x v="5"/>
    <x v="3777"/>
    <x v="2"/>
    <x v="3780"/>
    <x v="356"/>
    <x v="2690"/>
    <x v="238"/>
    <m/>
    <m/>
    <s v="Jumia"/>
    <s v="Jum"/>
    <n v="27872.98"/>
    <n v="31420413.200000018"/>
    <n v="31420413.200000018"/>
    <s v="Giza"/>
  </r>
  <r>
    <x v="3782"/>
    <x v="8"/>
    <x v="3"/>
    <x v="8"/>
    <x v="0"/>
    <x v="1"/>
    <x v="3778"/>
    <x v="3"/>
    <x v="3781"/>
    <x v="308"/>
    <x v="2691"/>
    <x v="324"/>
    <m/>
    <m/>
    <s v="sq"/>
    <s v="sq"/>
    <n v="13290.4"/>
    <n v="57542997.559999913"/>
    <n v="57542997.559999913"/>
    <s v="Alexandria"/>
  </r>
  <r>
    <x v="3783"/>
    <x v="9"/>
    <x v="1"/>
    <x v="9"/>
    <x v="1"/>
    <x v="3"/>
    <x v="3779"/>
    <x v="1"/>
    <x v="3782"/>
    <x v="77"/>
    <x v="471"/>
    <x v="44"/>
    <m/>
    <m/>
    <s v="Jumia"/>
    <s v="Jum"/>
    <n v="3665.44"/>
    <n v="91504159.730000004"/>
    <n v="91504159.730000004"/>
    <s v="Dubai"/>
  </r>
  <r>
    <x v="3784"/>
    <x v="5"/>
    <x v="1"/>
    <x v="5"/>
    <x v="1"/>
    <x v="3"/>
    <x v="3780"/>
    <x v="2"/>
    <x v="3783"/>
    <x v="380"/>
    <x v="2619"/>
    <x v="151"/>
    <m/>
    <m/>
    <s v="Jumia"/>
    <s v="Jum"/>
    <n v="3665.44"/>
    <n v="91504159.730000004"/>
    <n v="91504159.730000004"/>
    <s v="Dubai"/>
  </r>
  <r>
    <x v="3785"/>
    <x v="5"/>
    <x v="1"/>
    <x v="5"/>
    <x v="1"/>
    <x v="3"/>
    <x v="3781"/>
    <x v="0"/>
    <x v="3784"/>
    <x v="78"/>
    <x v="2159"/>
    <x v="223"/>
    <m/>
    <m/>
    <s v="Jumia"/>
    <s v="Jum"/>
    <n v="3665.44"/>
    <n v="91504159.730000004"/>
    <n v="91504159.730000004"/>
    <s v="Dubai"/>
  </r>
  <r>
    <x v="3786"/>
    <x v="2"/>
    <x v="2"/>
    <x v="2"/>
    <x v="2"/>
    <x v="3"/>
    <x v="3782"/>
    <x v="4"/>
    <x v="3785"/>
    <x v="114"/>
    <x v="2692"/>
    <x v="260"/>
    <m/>
    <m/>
    <s v="Amazon"/>
    <s v="Amazon"/>
    <n v="3665.44"/>
    <n v="29200970.130000021"/>
    <n v="29200970.130000021"/>
    <s v="Dubai"/>
  </r>
  <r>
    <x v="3787"/>
    <x v="6"/>
    <x v="4"/>
    <x v="6"/>
    <x v="0"/>
    <x v="4"/>
    <x v="3783"/>
    <x v="2"/>
    <x v="3786"/>
    <x v="78"/>
    <x v="2693"/>
    <x v="22"/>
    <m/>
    <m/>
    <s v="sq"/>
    <s v="sq"/>
    <n v="99349.3"/>
    <n v="31420413.200000018"/>
    <n v="31420413.200000018"/>
    <s v="Riyadh"/>
  </r>
  <r>
    <x v="3788"/>
    <x v="4"/>
    <x v="0"/>
    <x v="4"/>
    <x v="1"/>
    <x v="1"/>
    <x v="3784"/>
    <x v="3"/>
    <x v="3787"/>
    <x v="21"/>
    <x v="2451"/>
    <x v="22"/>
    <m/>
    <m/>
    <s v="Jumia"/>
    <s v="Jum"/>
    <n v="13290.4"/>
    <n v="92327183.770000085"/>
    <n v="92327183.770000085"/>
    <s v="Alexandria"/>
  </r>
  <r>
    <x v="3789"/>
    <x v="2"/>
    <x v="2"/>
    <x v="2"/>
    <x v="2"/>
    <x v="1"/>
    <x v="3785"/>
    <x v="0"/>
    <x v="3788"/>
    <x v="311"/>
    <x v="2694"/>
    <x v="198"/>
    <m/>
    <m/>
    <s v="Amazon"/>
    <s v="Amazon"/>
    <n v="13290.4"/>
    <n v="29200970.130000021"/>
    <n v="29200970.130000021"/>
    <s v="Alexandria"/>
  </r>
  <r>
    <x v="3790"/>
    <x v="9"/>
    <x v="1"/>
    <x v="9"/>
    <x v="2"/>
    <x v="0"/>
    <x v="3786"/>
    <x v="1"/>
    <x v="3789"/>
    <x v="192"/>
    <x v="1463"/>
    <x v="157"/>
    <m/>
    <m/>
    <s v="Amazon"/>
    <s v="Amazon"/>
    <n v="16284.02"/>
    <n v="91504159.730000004"/>
    <n v="91504159.730000004"/>
    <s v="Cairo"/>
  </r>
  <r>
    <x v="3791"/>
    <x v="8"/>
    <x v="3"/>
    <x v="8"/>
    <x v="1"/>
    <x v="2"/>
    <x v="3787"/>
    <x v="4"/>
    <x v="3790"/>
    <x v="157"/>
    <x v="967"/>
    <x v="43"/>
    <m/>
    <m/>
    <s v="Jumia"/>
    <s v="Jum"/>
    <n v="26648.76"/>
    <n v="57542997.559999913"/>
    <n v="57542997.559999913"/>
    <s v="Casablanca"/>
  </r>
  <r>
    <x v="3792"/>
    <x v="4"/>
    <x v="0"/>
    <x v="4"/>
    <x v="1"/>
    <x v="3"/>
    <x v="3788"/>
    <x v="4"/>
    <x v="3791"/>
    <x v="186"/>
    <x v="2695"/>
    <x v="212"/>
    <m/>
    <m/>
    <s v="Jumia"/>
    <s v="Jum"/>
    <n v="3665.44"/>
    <n v="92327183.770000085"/>
    <n v="92327183.770000085"/>
    <s v="Dubai"/>
  </r>
  <r>
    <x v="3793"/>
    <x v="1"/>
    <x v="1"/>
    <x v="1"/>
    <x v="2"/>
    <x v="0"/>
    <x v="3789"/>
    <x v="0"/>
    <x v="3792"/>
    <x v="316"/>
    <x v="861"/>
    <x v="280"/>
    <m/>
    <m/>
    <s v="Amazon"/>
    <s v="Amazon"/>
    <n v="16284.02"/>
    <n v="91504159.730000004"/>
    <n v="91504159.730000004"/>
    <s v="Cairo"/>
  </r>
  <r>
    <x v="3794"/>
    <x v="1"/>
    <x v="1"/>
    <x v="1"/>
    <x v="1"/>
    <x v="0"/>
    <x v="3790"/>
    <x v="4"/>
    <x v="3793"/>
    <x v="340"/>
    <x v="142"/>
    <x v="270"/>
    <m/>
    <m/>
    <s v="Jumia"/>
    <s v="Jum"/>
    <n v="16284.02"/>
    <n v="91504159.730000004"/>
    <n v="91504159.730000004"/>
    <s v="Cairo"/>
  </r>
  <r>
    <x v="3795"/>
    <x v="0"/>
    <x v="0"/>
    <x v="0"/>
    <x v="1"/>
    <x v="4"/>
    <x v="3791"/>
    <x v="3"/>
    <x v="3794"/>
    <x v="74"/>
    <x v="2696"/>
    <x v="53"/>
    <m/>
    <m/>
    <s v="Jumia"/>
    <s v="Jum"/>
    <n v="99349.3"/>
    <n v="92327183.770000085"/>
    <n v="92327183.770000085"/>
    <s v="Riyadh"/>
  </r>
  <r>
    <x v="3796"/>
    <x v="7"/>
    <x v="0"/>
    <x v="7"/>
    <x v="0"/>
    <x v="5"/>
    <x v="3792"/>
    <x v="0"/>
    <x v="3795"/>
    <x v="332"/>
    <x v="2697"/>
    <x v="278"/>
    <m/>
    <m/>
    <s v="sq"/>
    <s v="sq"/>
    <n v="27872.98"/>
    <n v="92327183.770000085"/>
    <n v="92327183.770000085"/>
    <s v="Giza"/>
  </r>
  <r>
    <x v="3797"/>
    <x v="0"/>
    <x v="0"/>
    <x v="0"/>
    <x v="2"/>
    <x v="0"/>
    <x v="3793"/>
    <x v="0"/>
    <x v="3796"/>
    <x v="21"/>
    <x v="929"/>
    <x v="44"/>
    <m/>
    <m/>
    <s v="Amazon"/>
    <s v="Amazon"/>
    <n v="16284.02"/>
    <n v="92327183.770000085"/>
    <n v="92327183.770000085"/>
    <s v="Cairo"/>
  </r>
  <r>
    <x v="3798"/>
    <x v="2"/>
    <x v="2"/>
    <x v="2"/>
    <x v="1"/>
    <x v="4"/>
    <x v="3794"/>
    <x v="4"/>
    <x v="3797"/>
    <x v="132"/>
    <x v="1170"/>
    <x v="106"/>
    <m/>
    <m/>
    <s v="Jumia"/>
    <s v="Jum"/>
    <n v="99349.3"/>
    <n v="29200970.130000021"/>
    <n v="29200970.130000021"/>
    <s v="Riyadh"/>
  </r>
  <r>
    <x v="3799"/>
    <x v="2"/>
    <x v="2"/>
    <x v="2"/>
    <x v="0"/>
    <x v="5"/>
    <x v="3795"/>
    <x v="2"/>
    <x v="3798"/>
    <x v="157"/>
    <x v="2698"/>
    <x v="121"/>
    <m/>
    <m/>
    <s v="sq"/>
    <s v="sq"/>
    <n v="27872.98"/>
    <n v="29200970.130000021"/>
    <n v="29200970.130000021"/>
    <s v="Giza"/>
  </r>
  <r>
    <x v="3800"/>
    <x v="3"/>
    <x v="3"/>
    <x v="3"/>
    <x v="1"/>
    <x v="5"/>
    <x v="3796"/>
    <x v="0"/>
    <x v="3799"/>
    <x v="62"/>
    <x v="1445"/>
    <x v="171"/>
    <m/>
    <m/>
    <s v="Jumia"/>
    <s v="Jum"/>
    <n v="27872.98"/>
    <n v="57542997.559999913"/>
    <n v="57542997.559999913"/>
    <s v="Giza"/>
  </r>
  <r>
    <x v="3801"/>
    <x v="1"/>
    <x v="1"/>
    <x v="1"/>
    <x v="1"/>
    <x v="3"/>
    <x v="3797"/>
    <x v="4"/>
    <x v="3800"/>
    <x v="301"/>
    <x v="1303"/>
    <x v="274"/>
    <m/>
    <m/>
    <s v="Jumia"/>
    <s v="Jum"/>
    <n v="3665.44"/>
    <n v="91504159.730000004"/>
    <n v="91504159.730000004"/>
    <s v="Dubai"/>
  </r>
  <r>
    <x v="3802"/>
    <x v="3"/>
    <x v="3"/>
    <x v="3"/>
    <x v="1"/>
    <x v="0"/>
    <x v="3798"/>
    <x v="1"/>
    <x v="3801"/>
    <x v="393"/>
    <x v="2699"/>
    <x v="356"/>
    <m/>
    <m/>
    <s v="Jumia"/>
    <s v="Jum"/>
    <n v="16284.02"/>
    <n v="57542997.559999913"/>
    <n v="57542997.559999913"/>
    <s v="Cairo"/>
  </r>
  <r>
    <x v="3803"/>
    <x v="4"/>
    <x v="0"/>
    <x v="4"/>
    <x v="0"/>
    <x v="2"/>
    <x v="3799"/>
    <x v="3"/>
    <x v="3802"/>
    <x v="79"/>
    <x v="2700"/>
    <x v="284"/>
    <m/>
    <m/>
    <s v="sq"/>
    <s v="sq"/>
    <n v="26648.76"/>
    <n v="92327183.770000085"/>
    <n v="92327183.770000085"/>
    <s v="Casablanca"/>
  </r>
  <r>
    <x v="3804"/>
    <x v="0"/>
    <x v="0"/>
    <x v="0"/>
    <x v="2"/>
    <x v="3"/>
    <x v="3800"/>
    <x v="0"/>
    <x v="3803"/>
    <x v="231"/>
    <x v="2701"/>
    <x v="225"/>
    <m/>
    <m/>
    <s v="Amazon"/>
    <s v="Amazon"/>
    <n v="3665.44"/>
    <n v="92327183.770000085"/>
    <n v="92327183.770000085"/>
    <s v="Dubai"/>
  </r>
  <r>
    <x v="3805"/>
    <x v="8"/>
    <x v="3"/>
    <x v="8"/>
    <x v="1"/>
    <x v="5"/>
    <x v="3801"/>
    <x v="0"/>
    <x v="3804"/>
    <x v="399"/>
    <x v="2702"/>
    <x v="95"/>
    <m/>
    <m/>
    <s v="Jumia"/>
    <s v="Jum"/>
    <n v="27872.98"/>
    <n v="57542997.559999913"/>
    <n v="57542997.559999913"/>
    <s v="Giza"/>
  </r>
  <r>
    <x v="3806"/>
    <x v="4"/>
    <x v="0"/>
    <x v="4"/>
    <x v="1"/>
    <x v="4"/>
    <x v="3802"/>
    <x v="3"/>
    <x v="3805"/>
    <x v="282"/>
    <x v="2449"/>
    <x v="124"/>
    <m/>
    <m/>
    <s v="Jumia"/>
    <s v="Jum"/>
    <n v="99349.3"/>
    <n v="92327183.770000085"/>
    <n v="92327183.770000085"/>
    <s v="Riyadh"/>
  </r>
  <r>
    <x v="3807"/>
    <x v="7"/>
    <x v="0"/>
    <x v="7"/>
    <x v="2"/>
    <x v="4"/>
    <x v="3803"/>
    <x v="0"/>
    <x v="3806"/>
    <x v="85"/>
    <x v="1917"/>
    <x v="160"/>
    <m/>
    <m/>
    <s v="Amazon"/>
    <s v="Amazon"/>
    <n v="99349.3"/>
    <n v="92327183.770000085"/>
    <n v="92327183.770000085"/>
    <s v="Riyadh"/>
  </r>
  <r>
    <x v="3808"/>
    <x v="3"/>
    <x v="3"/>
    <x v="3"/>
    <x v="1"/>
    <x v="4"/>
    <x v="3804"/>
    <x v="2"/>
    <x v="3807"/>
    <x v="53"/>
    <x v="1619"/>
    <x v="145"/>
    <m/>
    <m/>
    <s v="Jumia"/>
    <s v="Jum"/>
    <n v="99349.3"/>
    <n v="57542997.559999913"/>
    <n v="57542997.559999913"/>
    <s v="Riyadh"/>
  </r>
  <r>
    <x v="3809"/>
    <x v="6"/>
    <x v="4"/>
    <x v="6"/>
    <x v="2"/>
    <x v="3"/>
    <x v="3805"/>
    <x v="4"/>
    <x v="3808"/>
    <x v="22"/>
    <x v="1673"/>
    <x v="100"/>
    <m/>
    <m/>
    <s v="Amazon"/>
    <s v="Amazon"/>
    <n v="3665.44"/>
    <n v="31420413.200000018"/>
    <n v="31420413.200000018"/>
    <s v="Dubai"/>
  </r>
  <r>
    <x v="3810"/>
    <x v="8"/>
    <x v="3"/>
    <x v="8"/>
    <x v="2"/>
    <x v="4"/>
    <x v="3806"/>
    <x v="4"/>
    <x v="3809"/>
    <x v="57"/>
    <x v="264"/>
    <x v="106"/>
    <m/>
    <m/>
    <s v="Amazon"/>
    <s v="Amazon"/>
    <n v="99349.3"/>
    <n v="57542997.559999913"/>
    <n v="57542997.559999913"/>
    <s v="Riyadh"/>
  </r>
  <r>
    <x v="3811"/>
    <x v="3"/>
    <x v="3"/>
    <x v="3"/>
    <x v="1"/>
    <x v="2"/>
    <x v="3807"/>
    <x v="0"/>
    <x v="3810"/>
    <x v="331"/>
    <x v="1268"/>
    <x v="228"/>
    <m/>
    <m/>
    <s v="Jumia"/>
    <s v="Jum"/>
    <n v="26648.76"/>
    <n v="57542997.559999913"/>
    <n v="57542997.559999913"/>
    <s v="Casablanca"/>
  </r>
  <r>
    <x v="3812"/>
    <x v="7"/>
    <x v="0"/>
    <x v="7"/>
    <x v="2"/>
    <x v="5"/>
    <x v="3808"/>
    <x v="0"/>
    <x v="3811"/>
    <x v="328"/>
    <x v="2703"/>
    <x v="306"/>
    <m/>
    <m/>
    <s v="Amazon"/>
    <s v="Amazon"/>
    <n v="27872.98"/>
    <n v="92327183.770000085"/>
    <n v="92327183.770000085"/>
    <s v="Giza"/>
  </r>
  <r>
    <x v="3813"/>
    <x v="6"/>
    <x v="4"/>
    <x v="6"/>
    <x v="2"/>
    <x v="1"/>
    <x v="3809"/>
    <x v="2"/>
    <x v="3812"/>
    <x v="273"/>
    <x v="2638"/>
    <x v="287"/>
    <m/>
    <m/>
    <s v="Amazon"/>
    <s v="Amazon"/>
    <n v="13290.4"/>
    <n v="31420413.200000018"/>
    <n v="31420413.200000018"/>
    <s v="Alexandria"/>
  </r>
  <r>
    <x v="3814"/>
    <x v="1"/>
    <x v="1"/>
    <x v="1"/>
    <x v="0"/>
    <x v="4"/>
    <x v="3810"/>
    <x v="0"/>
    <x v="3813"/>
    <x v="149"/>
    <x v="486"/>
    <x v="150"/>
    <m/>
    <m/>
    <s v="sq"/>
    <s v="sq"/>
    <n v="99349.3"/>
    <n v="91504159.730000004"/>
    <n v="91504159.730000004"/>
    <s v="Riyadh"/>
  </r>
  <r>
    <x v="3815"/>
    <x v="0"/>
    <x v="0"/>
    <x v="0"/>
    <x v="1"/>
    <x v="3"/>
    <x v="3811"/>
    <x v="2"/>
    <x v="3814"/>
    <x v="387"/>
    <x v="2704"/>
    <x v="226"/>
    <m/>
    <m/>
    <s v="Jumia"/>
    <s v="Jum"/>
    <n v="3665.44"/>
    <n v="92327183.770000085"/>
    <n v="92327183.770000085"/>
    <s v="Dubai"/>
  </r>
  <r>
    <x v="3816"/>
    <x v="0"/>
    <x v="0"/>
    <x v="0"/>
    <x v="0"/>
    <x v="0"/>
    <x v="3812"/>
    <x v="3"/>
    <x v="3815"/>
    <x v="271"/>
    <x v="2705"/>
    <x v="220"/>
    <m/>
    <m/>
    <s v="sq"/>
    <s v="sq"/>
    <n v="16284.02"/>
    <n v="92327183.770000085"/>
    <n v="92327183.770000085"/>
    <s v="Cairo"/>
  </r>
  <r>
    <x v="3817"/>
    <x v="0"/>
    <x v="0"/>
    <x v="0"/>
    <x v="1"/>
    <x v="3"/>
    <x v="3813"/>
    <x v="2"/>
    <x v="3816"/>
    <x v="69"/>
    <x v="2706"/>
    <x v="35"/>
    <m/>
    <m/>
    <s v="Jumia"/>
    <s v="Jum"/>
    <n v="3665.44"/>
    <n v="92327183.770000085"/>
    <n v="92327183.770000085"/>
    <s v="Dubai"/>
  </r>
  <r>
    <x v="3818"/>
    <x v="2"/>
    <x v="2"/>
    <x v="2"/>
    <x v="2"/>
    <x v="0"/>
    <x v="3814"/>
    <x v="4"/>
    <x v="3817"/>
    <x v="115"/>
    <x v="1451"/>
    <x v="184"/>
    <m/>
    <m/>
    <s v="Amazon"/>
    <s v="Amazon"/>
    <n v="16284.02"/>
    <n v="29200970.130000021"/>
    <n v="29200970.130000021"/>
    <s v="Cairo"/>
  </r>
  <r>
    <x v="3819"/>
    <x v="6"/>
    <x v="4"/>
    <x v="6"/>
    <x v="2"/>
    <x v="5"/>
    <x v="3815"/>
    <x v="2"/>
    <x v="3818"/>
    <x v="307"/>
    <x v="2707"/>
    <x v="71"/>
    <m/>
    <m/>
    <s v="Amazon"/>
    <s v="Amazon"/>
    <n v="27872.98"/>
    <n v="31420413.200000018"/>
    <n v="31420413.200000018"/>
    <s v="Giza"/>
  </r>
  <r>
    <x v="3820"/>
    <x v="6"/>
    <x v="4"/>
    <x v="6"/>
    <x v="1"/>
    <x v="0"/>
    <x v="3816"/>
    <x v="0"/>
    <x v="3819"/>
    <x v="102"/>
    <x v="2708"/>
    <x v="202"/>
    <m/>
    <m/>
    <s v="Jumia"/>
    <s v="Jum"/>
    <n v="16284.02"/>
    <n v="31420413.200000018"/>
    <n v="31420413.200000018"/>
    <s v="Cairo"/>
  </r>
  <r>
    <x v="3821"/>
    <x v="2"/>
    <x v="2"/>
    <x v="2"/>
    <x v="2"/>
    <x v="2"/>
    <x v="3817"/>
    <x v="0"/>
    <x v="3820"/>
    <x v="82"/>
    <x v="2709"/>
    <x v="61"/>
    <m/>
    <m/>
    <s v="Amazon"/>
    <s v="Amazon"/>
    <n v="26648.76"/>
    <n v="29200970.130000021"/>
    <n v="29200970.130000021"/>
    <s v="Casablanca"/>
  </r>
  <r>
    <x v="3822"/>
    <x v="9"/>
    <x v="1"/>
    <x v="9"/>
    <x v="1"/>
    <x v="1"/>
    <x v="3818"/>
    <x v="0"/>
    <x v="3821"/>
    <x v="253"/>
    <x v="444"/>
    <x v="77"/>
    <m/>
    <m/>
    <s v="Jumia"/>
    <s v="Jum"/>
    <n v="13290.4"/>
    <n v="91504159.730000004"/>
    <n v="91504159.730000004"/>
    <s v="Alexandria"/>
  </r>
  <r>
    <x v="3823"/>
    <x v="3"/>
    <x v="3"/>
    <x v="3"/>
    <x v="0"/>
    <x v="0"/>
    <x v="3819"/>
    <x v="0"/>
    <x v="3822"/>
    <x v="312"/>
    <x v="2710"/>
    <x v="11"/>
    <m/>
    <m/>
    <s v="sq"/>
    <s v="sq"/>
    <n v="16284.02"/>
    <n v="57542997.559999913"/>
    <n v="57542997.559999913"/>
    <s v="Cairo"/>
  </r>
  <r>
    <x v="3824"/>
    <x v="9"/>
    <x v="1"/>
    <x v="9"/>
    <x v="0"/>
    <x v="4"/>
    <x v="3820"/>
    <x v="2"/>
    <x v="3823"/>
    <x v="333"/>
    <x v="1446"/>
    <x v="236"/>
    <m/>
    <m/>
    <s v="sq"/>
    <s v="sq"/>
    <n v="99349.3"/>
    <n v="91504159.730000004"/>
    <n v="91504159.730000004"/>
    <s v="Riyadh"/>
  </r>
  <r>
    <x v="3825"/>
    <x v="8"/>
    <x v="3"/>
    <x v="8"/>
    <x v="2"/>
    <x v="1"/>
    <x v="3821"/>
    <x v="0"/>
    <x v="3824"/>
    <x v="349"/>
    <x v="2711"/>
    <x v="55"/>
    <m/>
    <m/>
    <s v="Amazon"/>
    <s v="Amazon"/>
    <n v="13290.4"/>
    <n v="57542997.559999913"/>
    <n v="57542997.559999913"/>
    <s v="Alexandria"/>
  </r>
  <r>
    <x v="3826"/>
    <x v="2"/>
    <x v="2"/>
    <x v="2"/>
    <x v="1"/>
    <x v="0"/>
    <x v="3822"/>
    <x v="1"/>
    <x v="3825"/>
    <x v="190"/>
    <x v="1662"/>
    <x v="195"/>
    <m/>
    <m/>
    <s v="Jumia"/>
    <s v="Jum"/>
    <n v="16284.02"/>
    <n v="29200970.130000021"/>
    <n v="29200970.130000021"/>
    <s v="Cairo"/>
  </r>
  <r>
    <x v="3827"/>
    <x v="2"/>
    <x v="2"/>
    <x v="2"/>
    <x v="1"/>
    <x v="2"/>
    <x v="3823"/>
    <x v="0"/>
    <x v="3826"/>
    <x v="180"/>
    <x v="1031"/>
    <x v="306"/>
    <m/>
    <m/>
    <s v="Jumia"/>
    <s v="Jum"/>
    <n v="26648.76"/>
    <n v="29200970.130000021"/>
    <n v="29200970.130000021"/>
    <s v="Casablanca"/>
  </r>
  <r>
    <x v="3828"/>
    <x v="6"/>
    <x v="4"/>
    <x v="6"/>
    <x v="0"/>
    <x v="0"/>
    <x v="3824"/>
    <x v="3"/>
    <x v="3827"/>
    <x v="165"/>
    <x v="2712"/>
    <x v="53"/>
    <m/>
    <m/>
    <s v="sq"/>
    <s v="sq"/>
    <n v="16284.02"/>
    <n v="31420413.200000018"/>
    <n v="31420413.200000018"/>
    <s v="Cairo"/>
  </r>
  <r>
    <x v="3829"/>
    <x v="8"/>
    <x v="3"/>
    <x v="8"/>
    <x v="1"/>
    <x v="3"/>
    <x v="3825"/>
    <x v="1"/>
    <x v="3828"/>
    <x v="223"/>
    <x v="2467"/>
    <x v="352"/>
    <m/>
    <m/>
    <s v="Jumia"/>
    <s v="Jum"/>
    <n v="3665.44"/>
    <n v="57542997.559999913"/>
    <n v="57542997.559999913"/>
    <s v="Dubai"/>
  </r>
  <r>
    <x v="3830"/>
    <x v="5"/>
    <x v="1"/>
    <x v="5"/>
    <x v="1"/>
    <x v="2"/>
    <x v="3826"/>
    <x v="2"/>
    <x v="3829"/>
    <x v="381"/>
    <x v="2713"/>
    <x v="287"/>
    <m/>
    <m/>
    <s v="Jumia"/>
    <s v="Jum"/>
    <n v="26648.76"/>
    <n v="91504159.730000004"/>
    <n v="91504159.730000004"/>
    <s v="Casablanca"/>
  </r>
  <r>
    <x v="3831"/>
    <x v="7"/>
    <x v="0"/>
    <x v="7"/>
    <x v="2"/>
    <x v="1"/>
    <x v="3827"/>
    <x v="4"/>
    <x v="3830"/>
    <x v="82"/>
    <x v="1070"/>
    <x v="123"/>
    <m/>
    <m/>
    <s v="Amazon"/>
    <s v="Amazon"/>
    <n v="13290.4"/>
    <n v="92327183.770000085"/>
    <n v="92327183.770000085"/>
    <s v="Alexandria"/>
  </r>
  <r>
    <x v="3832"/>
    <x v="5"/>
    <x v="1"/>
    <x v="5"/>
    <x v="2"/>
    <x v="5"/>
    <x v="3828"/>
    <x v="2"/>
    <x v="3831"/>
    <x v="325"/>
    <x v="2714"/>
    <x v="109"/>
    <m/>
    <m/>
    <s v="Amazon"/>
    <s v="Amazon"/>
    <n v="27872.98"/>
    <n v="91504159.730000004"/>
    <n v="91504159.730000004"/>
    <s v="Giza"/>
  </r>
  <r>
    <x v="3833"/>
    <x v="8"/>
    <x v="3"/>
    <x v="8"/>
    <x v="2"/>
    <x v="2"/>
    <x v="3829"/>
    <x v="0"/>
    <x v="3832"/>
    <x v="183"/>
    <x v="1194"/>
    <x v="207"/>
    <m/>
    <m/>
    <s v="Amazon"/>
    <s v="Amazon"/>
    <n v="26648.76"/>
    <n v="57542997.559999913"/>
    <n v="57542997.559999913"/>
    <s v="Casablanca"/>
  </r>
  <r>
    <x v="3834"/>
    <x v="8"/>
    <x v="3"/>
    <x v="8"/>
    <x v="2"/>
    <x v="0"/>
    <x v="3830"/>
    <x v="4"/>
    <x v="3833"/>
    <x v="58"/>
    <x v="2715"/>
    <x v="66"/>
    <m/>
    <m/>
    <s v="Amazon"/>
    <s v="Amazon"/>
    <n v="16284.02"/>
    <n v="57542997.559999913"/>
    <n v="57542997.559999913"/>
    <s v="Cairo"/>
  </r>
  <r>
    <x v="3835"/>
    <x v="9"/>
    <x v="1"/>
    <x v="9"/>
    <x v="1"/>
    <x v="4"/>
    <x v="3831"/>
    <x v="1"/>
    <x v="3834"/>
    <x v="20"/>
    <x v="799"/>
    <x v="186"/>
    <m/>
    <m/>
    <s v="Jumia"/>
    <s v="Jum"/>
    <n v="99349.3"/>
    <n v="91504159.730000004"/>
    <n v="91504159.730000004"/>
    <s v="Riyadh"/>
  </r>
  <r>
    <x v="3836"/>
    <x v="1"/>
    <x v="1"/>
    <x v="1"/>
    <x v="0"/>
    <x v="0"/>
    <x v="3832"/>
    <x v="3"/>
    <x v="3835"/>
    <x v="37"/>
    <x v="2716"/>
    <x v="305"/>
    <m/>
    <m/>
    <s v="sq"/>
    <s v="sq"/>
    <n v="16284.02"/>
    <n v="91504159.730000004"/>
    <n v="91504159.730000004"/>
    <s v="Cairo"/>
  </r>
  <r>
    <x v="3837"/>
    <x v="3"/>
    <x v="3"/>
    <x v="3"/>
    <x v="0"/>
    <x v="3"/>
    <x v="3833"/>
    <x v="2"/>
    <x v="3836"/>
    <x v="70"/>
    <x v="2197"/>
    <x v="123"/>
    <m/>
    <m/>
    <s v="sq"/>
    <s v="sq"/>
    <n v="3665.44"/>
    <n v="57542997.559999913"/>
    <n v="57542997.559999913"/>
    <s v="Dubai"/>
  </r>
  <r>
    <x v="3838"/>
    <x v="8"/>
    <x v="3"/>
    <x v="8"/>
    <x v="2"/>
    <x v="0"/>
    <x v="3834"/>
    <x v="2"/>
    <x v="3837"/>
    <x v="328"/>
    <x v="2717"/>
    <x v="181"/>
    <m/>
    <m/>
    <s v="Amazon"/>
    <s v="Amazon"/>
    <n v="16284.02"/>
    <n v="57542997.559999913"/>
    <n v="57542997.559999913"/>
    <s v="Cairo"/>
  </r>
  <r>
    <x v="3839"/>
    <x v="6"/>
    <x v="4"/>
    <x v="6"/>
    <x v="2"/>
    <x v="0"/>
    <x v="3835"/>
    <x v="4"/>
    <x v="3838"/>
    <x v="324"/>
    <x v="829"/>
    <x v="96"/>
    <m/>
    <m/>
    <s v="Amazon"/>
    <s v="Amazon"/>
    <n v="16284.02"/>
    <n v="31420413.200000018"/>
    <n v="31420413.200000018"/>
    <s v="Cairo"/>
  </r>
  <r>
    <x v="3840"/>
    <x v="0"/>
    <x v="0"/>
    <x v="0"/>
    <x v="2"/>
    <x v="3"/>
    <x v="3836"/>
    <x v="4"/>
    <x v="3839"/>
    <x v="172"/>
    <x v="1134"/>
    <x v="21"/>
    <m/>
    <m/>
    <s v="Amazon"/>
    <s v="Amazon"/>
    <n v="3665.44"/>
    <n v="92327183.770000085"/>
    <n v="92327183.770000085"/>
    <s v="Dubai"/>
  </r>
  <r>
    <x v="3841"/>
    <x v="5"/>
    <x v="1"/>
    <x v="5"/>
    <x v="1"/>
    <x v="5"/>
    <x v="3837"/>
    <x v="1"/>
    <x v="3840"/>
    <x v="39"/>
    <x v="1325"/>
    <x v="92"/>
    <m/>
    <m/>
    <s v="Jumia"/>
    <s v="Jum"/>
    <n v="27872.98"/>
    <n v="91504159.730000004"/>
    <n v="91504159.730000004"/>
    <s v="Giza"/>
  </r>
  <r>
    <x v="3842"/>
    <x v="8"/>
    <x v="3"/>
    <x v="8"/>
    <x v="1"/>
    <x v="1"/>
    <x v="3838"/>
    <x v="1"/>
    <x v="3841"/>
    <x v="62"/>
    <x v="2718"/>
    <x v="210"/>
    <m/>
    <m/>
    <s v="Jumia"/>
    <s v="Jum"/>
    <n v="13290.4"/>
    <n v="57542997.559999913"/>
    <n v="57542997.559999913"/>
    <s v="Alexandria"/>
  </r>
  <r>
    <x v="3843"/>
    <x v="2"/>
    <x v="2"/>
    <x v="2"/>
    <x v="1"/>
    <x v="4"/>
    <x v="3839"/>
    <x v="4"/>
    <x v="3842"/>
    <x v="151"/>
    <x v="1000"/>
    <x v="135"/>
    <m/>
    <m/>
    <s v="Jumia"/>
    <s v="Jum"/>
    <n v="99349.3"/>
    <n v="29200970.130000021"/>
    <n v="29200970.130000021"/>
    <s v="Riyadh"/>
  </r>
  <r>
    <x v="3844"/>
    <x v="7"/>
    <x v="0"/>
    <x v="7"/>
    <x v="2"/>
    <x v="2"/>
    <x v="3840"/>
    <x v="1"/>
    <x v="3843"/>
    <x v="342"/>
    <x v="2719"/>
    <x v="20"/>
    <m/>
    <m/>
    <s v="Amazon"/>
    <s v="Amazon"/>
    <n v="26648.76"/>
    <n v="92327183.770000085"/>
    <n v="92327183.770000085"/>
    <s v="Casablanca"/>
  </r>
  <r>
    <x v="3845"/>
    <x v="4"/>
    <x v="0"/>
    <x v="4"/>
    <x v="2"/>
    <x v="4"/>
    <x v="3841"/>
    <x v="0"/>
    <x v="3844"/>
    <x v="272"/>
    <x v="44"/>
    <x v="122"/>
    <m/>
    <m/>
    <s v="Amazon"/>
    <s v="Amazon"/>
    <n v="99349.3"/>
    <n v="92327183.770000085"/>
    <n v="92327183.770000085"/>
    <s v="Riyadh"/>
  </r>
  <r>
    <x v="3846"/>
    <x v="4"/>
    <x v="0"/>
    <x v="4"/>
    <x v="1"/>
    <x v="5"/>
    <x v="3842"/>
    <x v="1"/>
    <x v="3845"/>
    <x v="275"/>
    <x v="557"/>
    <x v="224"/>
    <m/>
    <m/>
    <s v="Jumia"/>
    <s v="Jum"/>
    <n v="27872.98"/>
    <n v="92327183.770000085"/>
    <n v="92327183.770000085"/>
    <s v="Giza"/>
  </r>
  <r>
    <x v="3847"/>
    <x v="3"/>
    <x v="3"/>
    <x v="3"/>
    <x v="2"/>
    <x v="1"/>
    <x v="3843"/>
    <x v="4"/>
    <x v="3846"/>
    <x v="169"/>
    <x v="2720"/>
    <x v="327"/>
    <m/>
    <m/>
    <s v="Amazon"/>
    <s v="Amazon"/>
    <n v="13290.4"/>
    <n v="57542997.559999913"/>
    <n v="57542997.559999913"/>
    <s v="Alexandria"/>
  </r>
  <r>
    <x v="3848"/>
    <x v="3"/>
    <x v="3"/>
    <x v="3"/>
    <x v="0"/>
    <x v="4"/>
    <x v="3844"/>
    <x v="1"/>
    <x v="3847"/>
    <x v="253"/>
    <x v="2721"/>
    <x v="305"/>
    <m/>
    <m/>
    <s v="sq"/>
    <s v="sq"/>
    <n v="99349.3"/>
    <n v="57542997.559999913"/>
    <n v="57542997.559999913"/>
    <s v="Riyadh"/>
  </r>
  <r>
    <x v="3849"/>
    <x v="7"/>
    <x v="0"/>
    <x v="7"/>
    <x v="1"/>
    <x v="3"/>
    <x v="3845"/>
    <x v="2"/>
    <x v="3848"/>
    <x v="236"/>
    <x v="397"/>
    <x v="50"/>
    <m/>
    <m/>
    <s v="Jumia"/>
    <s v="Jum"/>
    <n v="3665.44"/>
    <n v="92327183.770000085"/>
    <n v="92327183.770000085"/>
    <s v="Dubai"/>
  </r>
  <r>
    <x v="3850"/>
    <x v="1"/>
    <x v="1"/>
    <x v="1"/>
    <x v="0"/>
    <x v="4"/>
    <x v="3846"/>
    <x v="1"/>
    <x v="3849"/>
    <x v="109"/>
    <x v="2617"/>
    <x v="70"/>
    <m/>
    <m/>
    <s v="sq"/>
    <s v="sq"/>
    <n v="99349.3"/>
    <n v="91504159.730000004"/>
    <n v="91504159.730000004"/>
    <s v="Riyadh"/>
  </r>
  <r>
    <x v="3851"/>
    <x v="3"/>
    <x v="3"/>
    <x v="3"/>
    <x v="1"/>
    <x v="1"/>
    <x v="3847"/>
    <x v="1"/>
    <x v="3850"/>
    <x v="248"/>
    <x v="149"/>
    <x v="10"/>
    <m/>
    <m/>
    <s v="Jumia"/>
    <s v="Jum"/>
    <n v="13290.4"/>
    <n v="57542997.559999913"/>
    <n v="57542997.559999913"/>
    <s v="Alexandria"/>
  </r>
  <r>
    <x v="3852"/>
    <x v="3"/>
    <x v="3"/>
    <x v="3"/>
    <x v="0"/>
    <x v="3"/>
    <x v="3848"/>
    <x v="4"/>
    <x v="3851"/>
    <x v="110"/>
    <x v="2326"/>
    <x v="101"/>
    <m/>
    <m/>
    <s v="sq"/>
    <s v="sq"/>
    <n v="3665.44"/>
    <n v="57542997.559999913"/>
    <n v="57542997.559999913"/>
    <s v="Dubai"/>
  </r>
  <r>
    <x v="3853"/>
    <x v="7"/>
    <x v="0"/>
    <x v="7"/>
    <x v="2"/>
    <x v="0"/>
    <x v="3849"/>
    <x v="3"/>
    <x v="3852"/>
    <x v="84"/>
    <x v="1810"/>
    <x v="229"/>
    <m/>
    <m/>
    <s v="Amazon"/>
    <s v="Amazon"/>
    <n v="16284.02"/>
    <n v="92327183.770000085"/>
    <n v="92327183.770000085"/>
    <s v="Cairo"/>
  </r>
  <r>
    <x v="3854"/>
    <x v="7"/>
    <x v="0"/>
    <x v="7"/>
    <x v="1"/>
    <x v="5"/>
    <x v="3850"/>
    <x v="1"/>
    <x v="3853"/>
    <x v="77"/>
    <x v="2429"/>
    <x v="94"/>
    <m/>
    <m/>
    <s v="Jumia"/>
    <s v="Jum"/>
    <n v="27872.98"/>
    <n v="92327183.770000085"/>
    <n v="92327183.770000085"/>
    <s v="Giza"/>
  </r>
  <r>
    <x v="3855"/>
    <x v="4"/>
    <x v="0"/>
    <x v="4"/>
    <x v="0"/>
    <x v="5"/>
    <x v="3851"/>
    <x v="0"/>
    <x v="3854"/>
    <x v="71"/>
    <x v="2406"/>
    <x v="224"/>
    <m/>
    <m/>
    <s v="sq"/>
    <s v="sq"/>
    <n v="27872.98"/>
    <n v="92327183.770000085"/>
    <n v="92327183.770000085"/>
    <s v="Giza"/>
  </r>
  <r>
    <x v="3856"/>
    <x v="9"/>
    <x v="1"/>
    <x v="9"/>
    <x v="1"/>
    <x v="2"/>
    <x v="3852"/>
    <x v="4"/>
    <x v="3855"/>
    <x v="294"/>
    <x v="2516"/>
    <x v="164"/>
    <m/>
    <m/>
    <s v="Jumia"/>
    <s v="Jum"/>
    <n v="26648.76"/>
    <n v="91504159.730000004"/>
    <n v="91504159.730000004"/>
    <s v="Casablanca"/>
  </r>
  <r>
    <x v="3857"/>
    <x v="5"/>
    <x v="1"/>
    <x v="5"/>
    <x v="2"/>
    <x v="5"/>
    <x v="3853"/>
    <x v="1"/>
    <x v="3856"/>
    <x v="150"/>
    <x v="53"/>
    <x v="148"/>
    <m/>
    <m/>
    <s v="Amazon"/>
    <s v="Amazon"/>
    <n v="27872.98"/>
    <n v="91504159.730000004"/>
    <n v="91504159.730000004"/>
    <s v="Giza"/>
  </r>
  <r>
    <x v="3858"/>
    <x v="1"/>
    <x v="1"/>
    <x v="1"/>
    <x v="2"/>
    <x v="3"/>
    <x v="3854"/>
    <x v="3"/>
    <x v="3857"/>
    <x v="379"/>
    <x v="2665"/>
    <x v="118"/>
    <m/>
    <m/>
    <s v="Amazon"/>
    <s v="Amazon"/>
    <n v="3665.44"/>
    <n v="91504159.730000004"/>
    <n v="91504159.730000004"/>
    <s v="Dubai"/>
  </r>
  <r>
    <x v="3859"/>
    <x v="1"/>
    <x v="1"/>
    <x v="1"/>
    <x v="2"/>
    <x v="3"/>
    <x v="3855"/>
    <x v="0"/>
    <x v="3858"/>
    <x v="179"/>
    <x v="1456"/>
    <x v="271"/>
    <m/>
    <m/>
    <s v="Amazon"/>
    <s v="Amazon"/>
    <n v="3665.44"/>
    <n v="91504159.730000004"/>
    <n v="91504159.730000004"/>
    <s v="Dubai"/>
  </r>
  <r>
    <x v="3860"/>
    <x v="8"/>
    <x v="3"/>
    <x v="8"/>
    <x v="2"/>
    <x v="5"/>
    <x v="3856"/>
    <x v="4"/>
    <x v="3859"/>
    <x v="272"/>
    <x v="2722"/>
    <x v="216"/>
    <m/>
    <m/>
    <s v="Amazon"/>
    <s v="Amazon"/>
    <n v="27872.98"/>
    <n v="57542997.559999913"/>
    <n v="57542997.559999913"/>
    <s v="Giza"/>
  </r>
  <r>
    <x v="3861"/>
    <x v="7"/>
    <x v="0"/>
    <x v="7"/>
    <x v="1"/>
    <x v="0"/>
    <x v="3857"/>
    <x v="0"/>
    <x v="3860"/>
    <x v="53"/>
    <x v="2723"/>
    <x v="115"/>
    <m/>
    <m/>
    <s v="Jumia"/>
    <s v="Jum"/>
    <n v="16284.02"/>
    <n v="92327183.770000085"/>
    <n v="92327183.770000085"/>
    <s v="Cairo"/>
  </r>
  <r>
    <x v="3862"/>
    <x v="2"/>
    <x v="2"/>
    <x v="2"/>
    <x v="1"/>
    <x v="4"/>
    <x v="3858"/>
    <x v="4"/>
    <x v="3861"/>
    <x v="143"/>
    <x v="2341"/>
    <x v="331"/>
    <m/>
    <m/>
    <s v="Jumia"/>
    <s v="Jum"/>
    <n v="99349.3"/>
    <n v="29200970.130000021"/>
    <n v="29200970.130000021"/>
    <s v="Riyadh"/>
  </r>
  <r>
    <x v="3863"/>
    <x v="1"/>
    <x v="1"/>
    <x v="1"/>
    <x v="1"/>
    <x v="2"/>
    <x v="3859"/>
    <x v="3"/>
    <x v="3862"/>
    <x v="383"/>
    <x v="2441"/>
    <x v="332"/>
    <m/>
    <m/>
    <s v="Jumia"/>
    <s v="Jum"/>
    <n v="26648.76"/>
    <n v="91504159.730000004"/>
    <n v="91504159.730000004"/>
    <s v="Casablanca"/>
  </r>
  <r>
    <x v="3864"/>
    <x v="6"/>
    <x v="4"/>
    <x v="6"/>
    <x v="1"/>
    <x v="2"/>
    <x v="3860"/>
    <x v="1"/>
    <x v="3863"/>
    <x v="80"/>
    <x v="814"/>
    <x v="253"/>
    <m/>
    <m/>
    <s v="Jumia"/>
    <s v="Jum"/>
    <n v="26648.76"/>
    <n v="31420413.200000018"/>
    <n v="31420413.200000018"/>
    <s v="Casablanca"/>
  </r>
  <r>
    <x v="3865"/>
    <x v="3"/>
    <x v="3"/>
    <x v="3"/>
    <x v="1"/>
    <x v="2"/>
    <x v="3861"/>
    <x v="0"/>
    <x v="3864"/>
    <x v="369"/>
    <x v="2724"/>
    <x v="106"/>
    <m/>
    <m/>
    <s v="Jumia"/>
    <s v="Jum"/>
    <n v="26648.76"/>
    <n v="57542997.559999913"/>
    <n v="57542997.559999913"/>
    <s v="Casablanca"/>
  </r>
  <r>
    <x v="3866"/>
    <x v="4"/>
    <x v="0"/>
    <x v="4"/>
    <x v="2"/>
    <x v="2"/>
    <x v="3862"/>
    <x v="0"/>
    <x v="3865"/>
    <x v="4"/>
    <x v="1870"/>
    <x v="207"/>
    <m/>
    <m/>
    <s v="Amazon"/>
    <s v="Amazon"/>
    <n v="26648.76"/>
    <n v="92327183.770000085"/>
    <n v="92327183.770000085"/>
    <s v="Casablanca"/>
  </r>
  <r>
    <x v="3867"/>
    <x v="0"/>
    <x v="0"/>
    <x v="0"/>
    <x v="1"/>
    <x v="4"/>
    <x v="3863"/>
    <x v="2"/>
    <x v="3866"/>
    <x v="48"/>
    <x v="2725"/>
    <x v="48"/>
    <m/>
    <m/>
    <s v="Jumia"/>
    <s v="Jum"/>
    <n v="99349.3"/>
    <n v="92327183.770000085"/>
    <n v="92327183.770000085"/>
    <s v="Riyadh"/>
  </r>
  <r>
    <x v="3868"/>
    <x v="3"/>
    <x v="3"/>
    <x v="3"/>
    <x v="1"/>
    <x v="2"/>
    <x v="3864"/>
    <x v="2"/>
    <x v="3867"/>
    <x v="292"/>
    <x v="2726"/>
    <x v="101"/>
    <m/>
    <m/>
    <s v="Jumia"/>
    <s v="Jum"/>
    <n v="26648.76"/>
    <n v="57542997.559999913"/>
    <n v="57542997.559999913"/>
    <s v="Casablanca"/>
  </r>
  <r>
    <x v="3869"/>
    <x v="9"/>
    <x v="1"/>
    <x v="9"/>
    <x v="2"/>
    <x v="5"/>
    <x v="3865"/>
    <x v="3"/>
    <x v="3868"/>
    <x v="276"/>
    <x v="553"/>
    <x v="122"/>
    <m/>
    <m/>
    <s v="Amazon"/>
    <s v="Amazon"/>
    <n v="27872.98"/>
    <n v="91504159.730000004"/>
    <n v="91504159.730000004"/>
    <s v="Giza"/>
  </r>
  <r>
    <x v="3870"/>
    <x v="7"/>
    <x v="0"/>
    <x v="7"/>
    <x v="2"/>
    <x v="2"/>
    <x v="3866"/>
    <x v="4"/>
    <x v="3869"/>
    <x v="113"/>
    <x v="932"/>
    <x v="350"/>
    <m/>
    <m/>
    <s v="Amazon"/>
    <s v="Amazon"/>
    <n v="26648.76"/>
    <n v="92327183.770000085"/>
    <n v="92327183.770000085"/>
    <s v="Casablanca"/>
  </r>
  <r>
    <x v="3871"/>
    <x v="8"/>
    <x v="3"/>
    <x v="8"/>
    <x v="2"/>
    <x v="2"/>
    <x v="3326"/>
    <x v="2"/>
    <x v="3870"/>
    <x v="44"/>
    <x v="2727"/>
    <x v="11"/>
    <m/>
    <m/>
    <s v="Amazon"/>
    <s v="Amazon"/>
    <n v="26648.76"/>
    <n v="57542997.559999913"/>
    <n v="57542997.559999913"/>
    <s v="Casablanca"/>
  </r>
  <r>
    <x v="3872"/>
    <x v="1"/>
    <x v="1"/>
    <x v="1"/>
    <x v="0"/>
    <x v="3"/>
    <x v="3867"/>
    <x v="3"/>
    <x v="3871"/>
    <x v="141"/>
    <x v="2436"/>
    <x v="48"/>
    <m/>
    <m/>
    <s v="sq"/>
    <s v="sq"/>
    <n v="3665.44"/>
    <n v="91504159.730000004"/>
    <n v="91504159.730000004"/>
    <s v="Dubai"/>
  </r>
  <r>
    <x v="3873"/>
    <x v="3"/>
    <x v="3"/>
    <x v="3"/>
    <x v="1"/>
    <x v="1"/>
    <x v="3868"/>
    <x v="4"/>
    <x v="3872"/>
    <x v="265"/>
    <x v="1862"/>
    <x v="121"/>
    <m/>
    <m/>
    <s v="Jumia"/>
    <s v="Jum"/>
    <n v="13290.4"/>
    <n v="57542997.559999913"/>
    <n v="57542997.559999913"/>
    <s v="Alexandria"/>
  </r>
  <r>
    <x v="3874"/>
    <x v="0"/>
    <x v="0"/>
    <x v="0"/>
    <x v="2"/>
    <x v="1"/>
    <x v="3869"/>
    <x v="0"/>
    <x v="3873"/>
    <x v="149"/>
    <x v="2728"/>
    <x v="352"/>
    <m/>
    <m/>
    <s v="Amazon"/>
    <s v="Amazon"/>
    <n v="13290.4"/>
    <n v="92327183.770000085"/>
    <n v="92327183.770000085"/>
    <s v="Alexandria"/>
  </r>
  <r>
    <x v="3875"/>
    <x v="0"/>
    <x v="0"/>
    <x v="0"/>
    <x v="1"/>
    <x v="0"/>
    <x v="3870"/>
    <x v="0"/>
    <x v="3874"/>
    <x v="296"/>
    <x v="2729"/>
    <x v="3"/>
    <m/>
    <m/>
    <s v="Jumia"/>
    <s v="Jum"/>
    <n v="16284.02"/>
    <n v="92327183.770000085"/>
    <n v="92327183.770000085"/>
    <s v="Cairo"/>
  </r>
  <r>
    <x v="3876"/>
    <x v="7"/>
    <x v="0"/>
    <x v="7"/>
    <x v="1"/>
    <x v="1"/>
    <x v="3871"/>
    <x v="1"/>
    <x v="3875"/>
    <x v="244"/>
    <x v="869"/>
    <x v="182"/>
    <m/>
    <m/>
    <s v="Jumia"/>
    <s v="Jum"/>
    <n v="13290.4"/>
    <n v="92327183.770000085"/>
    <n v="92327183.770000085"/>
    <s v="Alexandria"/>
  </r>
  <r>
    <x v="3877"/>
    <x v="1"/>
    <x v="1"/>
    <x v="1"/>
    <x v="0"/>
    <x v="4"/>
    <x v="3872"/>
    <x v="2"/>
    <x v="3876"/>
    <x v="297"/>
    <x v="2730"/>
    <x v="70"/>
    <m/>
    <m/>
    <s v="sq"/>
    <s v="sq"/>
    <n v="99349.3"/>
    <n v="91504159.730000004"/>
    <n v="91504159.730000004"/>
    <s v="Riyadh"/>
  </r>
  <r>
    <x v="3878"/>
    <x v="8"/>
    <x v="3"/>
    <x v="8"/>
    <x v="1"/>
    <x v="3"/>
    <x v="3873"/>
    <x v="4"/>
    <x v="3877"/>
    <x v="208"/>
    <x v="2731"/>
    <x v="161"/>
    <m/>
    <m/>
    <s v="Jumia"/>
    <s v="Jum"/>
    <n v="3665.44"/>
    <n v="57542997.559999913"/>
    <n v="57542997.559999913"/>
    <s v="Dubai"/>
  </r>
  <r>
    <x v="3879"/>
    <x v="0"/>
    <x v="0"/>
    <x v="0"/>
    <x v="1"/>
    <x v="0"/>
    <x v="3874"/>
    <x v="1"/>
    <x v="3878"/>
    <x v="299"/>
    <x v="512"/>
    <x v="337"/>
    <m/>
    <m/>
    <s v="Jumia"/>
    <s v="Jum"/>
    <n v="16284.02"/>
    <n v="92327183.770000085"/>
    <n v="92327183.770000085"/>
    <s v="Cairo"/>
  </r>
  <r>
    <x v="3880"/>
    <x v="3"/>
    <x v="3"/>
    <x v="3"/>
    <x v="2"/>
    <x v="3"/>
    <x v="3875"/>
    <x v="1"/>
    <x v="3879"/>
    <x v="88"/>
    <x v="2732"/>
    <x v="224"/>
    <m/>
    <m/>
    <s v="Amazon"/>
    <s v="Amazon"/>
    <n v="3665.44"/>
    <n v="57542997.559999913"/>
    <n v="57542997.559999913"/>
    <s v="Dubai"/>
  </r>
  <r>
    <x v="3881"/>
    <x v="5"/>
    <x v="1"/>
    <x v="5"/>
    <x v="1"/>
    <x v="2"/>
    <x v="3876"/>
    <x v="1"/>
    <x v="3880"/>
    <x v="5"/>
    <x v="1822"/>
    <x v="326"/>
    <m/>
    <m/>
    <s v="Jumia"/>
    <s v="Jum"/>
    <n v="26648.76"/>
    <n v="91504159.730000004"/>
    <n v="91504159.730000004"/>
    <s v="Casablanca"/>
  </r>
  <r>
    <x v="3882"/>
    <x v="6"/>
    <x v="4"/>
    <x v="6"/>
    <x v="0"/>
    <x v="2"/>
    <x v="3877"/>
    <x v="3"/>
    <x v="3881"/>
    <x v="191"/>
    <x v="2505"/>
    <x v="354"/>
    <m/>
    <m/>
    <s v="sq"/>
    <s v="sq"/>
    <n v="26648.76"/>
    <n v="31420413.200000018"/>
    <n v="31420413.200000018"/>
    <s v="Casablanca"/>
  </r>
  <r>
    <x v="3883"/>
    <x v="7"/>
    <x v="0"/>
    <x v="7"/>
    <x v="2"/>
    <x v="2"/>
    <x v="3878"/>
    <x v="2"/>
    <x v="3882"/>
    <x v="110"/>
    <x v="2733"/>
    <x v="106"/>
    <m/>
    <m/>
    <s v="Amazon"/>
    <s v="Amazon"/>
    <n v="26648.76"/>
    <n v="92327183.770000085"/>
    <n v="92327183.770000085"/>
    <s v="Casablanca"/>
  </r>
  <r>
    <x v="3884"/>
    <x v="0"/>
    <x v="0"/>
    <x v="0"/>
    <x v="1"/>
    <x v="2"/>
    <x v="3879"/>
    <x v="0"/>
    <x v="3883"/>
    <x v="335"/>
    <x v="2444"/>
    <x v="206"/>
    <m/>
    <m/>
    <s v="Jumia"/>
    <s v="Jum"/>
    <n v="26648.76"/>
    <n v="92327183.770000085"/>
    <n v="92327183.770000085"/>
    <s v="Casablanca"/>
  </r>
  <r>
    <x v="3885"/>
    <x v="8"/>
    <x v="3"/>
    <x v="8"/>
    <x v="1"/>
    <x v="3"/>
    <x v="3880"/>
    <x v="0"/>
    <x v="3884"/>
    <x v="98"/>
    <x v="2734"/>
    <x v="104"/>
    <m/>
    <m/>
    <s v="Jumia"/>
    <s v="Jum"/>
    <n v="3665.44"/>
    <n v="57542997.559999913"/>
    <n v="57542997.559999913"/>
    <s v="Dubai"/>
  </r>
  <r>
    <x v="3886"/>
    <x v="2"/>
    <x v="2"/>
    <x v="2"/>
    <x v="0"/>
    <x v="2"/>
    <x v="3881"/>
    <x v="3"/>
    <x v="3885"/>
    <x v="190"/>
    <x v="2264"/>
    <x v="247"/>
    <m/>
    <m/>
    <s v="sq"/>
    <s v="sq"/>
    <n v="26648.76"/>
    <n v="29200970.130000021"/>
    <n v="29200970.130000021"/>
    <s v="Casablanca"/>
  </r>
  <r>
    <x v="3887"/>
    <x v="2"/>
    <x v="2"/>
    <x v="2"/>
    <x v="2"/>
    <x v="4"/>
    <x v="3882"/>
    <x v="4"/>
    <x v="3886"/>
    <x v="228"/>
    <x v="1955"/>
    <x v="311"/>
    <m/>
    <m/>
    <s v="Amazon"/>
    <s v="Amazon"/>
    <n v="99349.3"/>
    <n v="29200970.130000021"/>
    <n v="29200970.130000021"/>
    <s v="Riyadh"/>
  </r>
  <r>
    <x v="3888"/>
    <x v="1"/>
    <x v="1"/>
    <x v="1"/>
    <x v="2"/>
    <x v="0"/>
    <x v="3883"/>
    <x v="1"/>
    <x v="3887"/>
    <x v="351"/>
    <x v="1669"/>
    <x v="63"/>
    <m/>
    <m/>
    <s v="Amazon"/>
    <s v="Amazon"/>
    <n v="16284.02"/>
    <n v="91504159.730000004"/>
    <n v="91504159.730000004"/>
    <s v="Cairo"/>
  </r>
  <r>
    <x v="3889"/>
    <x v="0"/>
    <x v="0"/>
    <x v="0"/>
    <x v="0"/>
    <x v="2"/>
    <x v="3884"/>
    <x v="2"/>
    <x v="3888"/>
    <x v="240"/>
    <x v="2735"/>
    <x v="218"/>
    <m/>
    <m/>
    <s v="sq"/>
    <s v="sq"/>
    <n v="26648.76"/>
    <n v="92327183.770000085"/>
    <n v="92327183.770000085"/>
    <s v="Casablanca"/>
  </r>
  <r>
    <x v="3890"/>
    <x v="2"/>
    <x v="2"/>
    <x v="2"/>
    <x v="1"/>
    <x v="0"/>
    <x v="3885"/>
    <x v="4"/>
    <x v="3889"/>
    <x v="128"/>
    <x v="2736"/>
    <x v="165"/>
    <m/>
    <m/>
    <s v="Jumia"/>
    <s v="Jum"/>
    <n v="16284.02"/>
    <n v="29200970.130000021"/>
    <n v="29200970.130000021"/>
    <s v="Cairo"/>
  </r>
  <r>
    <x v="3891"/>
    <x v="8"/>
    <x v="3"/>
    <x v="8"/>
    <x v="1"/>
    <x v="5"/>
    <x v="3886"/>
    <x v="1"/>
    <x v="3890"/>
    <x v="132"/>
    <x v="6"/>
    <x v="22"/>
    <m/>
    <m/>
    <s v="Jumia"/>
    <s v="Jum"/>
    <n v="27872.98"/>
    <n v="57542997.559999913"/>
    <n v="57542997.559999913"/>
    <s v="Giza"/>
  </r>
  <r>
    <x v="3892"/>
    <x v="8"/>
    <x v="3"/>
    <x v="8"/>
    <x v="2"/>
    <x v="2"/>
    <x v="3887"/>
    <x v="4"/>
    <x v="3891"/>
    <x v="160"/>
    <x v="2737"/>
    <x v="68"/>
    <m/>
    <m/>
    <s v="Amazon"/>
    <s v="Amazon"/>
    <n v="26648.76"/>
    <n v="57542997.559999913"/>
    <n v="57542997.559999913"/>
    <s v="Casablanca"/>
  </r>
  <r>
    <x v="3893"/>
    <x v="9"/>
    <x v="1"/>
    <x v="9"/>
    <x v="0"/>
    <x v="3"/>
    <x v="3888"/>
    <x v="4"/>
    <x v="3892"/>
    <x v="225"/>
    <x v="2738"/>
    <x v="245"/>
    <m/>
    <m/>
    <s v="sq"/>
    <s v="sq"/>
    <n v="3665.44"/>
    <n v="91504159.730000004"/>
    <n v="91504159.730000004"/>
    <s v="Dubai"/>
  </r>
  <r>
    <x v="3894"/>
    <x v="5"/>
    <x v="1"/>
    <x v="5"/>
    <x v="1"/>
    <x v="3"/>
    <x v="3889"/>
    <x v="1"/>
    <x v="3893"/>
    <x v="50"/>
    <x v="2739"/>
    <x v="295"/>
    <m/>
    <m/>
    <s v="Jumia"/>
    <s v="Jum"/>
    <n v="3665.44"/>
    <n v="91504159.730000004"/>
    <n v="91504159.730000004"/>
    <s v="Dubai"/>
  </r>
  <r>
    <x v="3895"/>
    <x v="6"/>
    <x v="4"/>
    <x v="6"/>
    <x v="0"/>
    <x v="5"/>
    <x v="3890"/>
    <x v="3"/>
    <x v="3894"/>
    <x v="216"/>
    <x v="2480"/>
    <x v="249"/>
    <m/>
    <m/>
    <s v="sq"/>
    <s v="sq"/>
    <n v="27872.98"/>
    <n v="31420413.200000018"/>
    <n v="31420413.200000018"/>
    <s v="Giza"/>
  </r>
  <r>
    <x v="3896"/>
    <x v="8"/>
    <x v="3"/>
    <x v="8"/>
    <x v="0"/>
    <x v="1"/>
    <x v="3891"/>
    <x v="2"/>
    <x v="3895"/>
    <x v="313"/>
    <x v="2740"/>
    <x v="33"/>
    <m/>
    <m/>
    <s v="sq"/>
    <s v="sq"/>
    <n v="13290.4"/>
    <n v="57542997.559999913"/>
    <n v="57542997.559999913"/>
    <s v="Alexandria"/>
  </r>
  <r>
    <x v="3897"/>
    <x v="4"/>
    <x v="0"/>
    <x v="4"/>
    <x v="1"/>
    <x v="0"/>
    <x v="3892"/>
    <x v="0"/>
    <x v="3896"/>
    <x v="214"/>
    <x v="1969"/>
    <x v="94"/>
    <m/>
    <m/>
    <s v="Jumia"/>
    <s v="Jum"/>
    <n v="16284.02"/>
    <n v="92327183.770000085"/>
    <n v="92327183.770000085"/>
    <s v="Cairo"/>
  </r>
  <r>
    <x v="3898"/>
    <x v="0"/>
    <x v="0"/>
    <x v="0"/>
    <x v="0"/>
    <x v="4"/>
    <x v="3893"/>
    <x v="0"/>
    <x v="3897"/>
    <x v="394"/>
    <x v="2741"/>
    <x v="225"/>
    <m/>
    <m/>
    <s v="sq"/>
    <s v="sq"/>
    <n v="99349.3"/>
    <n v="92327183.770000085"/>
    <n v="92327183.770000085"/>
    <s v="Riyadh"/>
  </r>
  <r>
    <x v="3899"/>
    <x v="2"/>
    <x v="2"/>
    <x v="2"/>
    <x v="2"/>
    <x v="0"/>
    <x v="3894"/>
    <x v="1"/>
    <x v="3898"/>
    <x v="342"/>
    <x v="1026"/>
    <x v="248"/>
    <m/>
    <m/>
    <s v="Amazon"/>
    <s v="Amazon"/>
    <n v="16284.02"/>
    <n v="29200970.130000021"/>
    <n v="29200970.130000021"/>
    <s v="Cairo"/>
  </r>
  <r>
    <x v="3900"/>
    <x v="0"/>
    <x v="0"/>
    <x v="0"/>
    <x v="0"/>
    <x v="5"/>
    <x v="3895"/>
    <x v="1"/>
    <x v="3899"/>
    <x v="82"/>
    <x v="1459"/>
    <x v="141"/>
    <m/>
    <m/>
    <s v="sq"/>
    <s v="sq"/>
    <n v="27872.98"/>
    <n v="92327183.770000085"/>
    <n v="92327183.770000085"/>
    <s v="Giza"/>
  </r>
  <r>
    <x v="3901"/>
    <x v="2"/>
    <x v="2"/>
    <x v="2"/>
    <x v="0"/>
    <x v="0"/>
    <x v="3896"/>
    <x v="0"/>
    <x v="3900"/>
    <x v="209"/>
    <x v="2742"/>
    <x v="43"/>
    <m/>
    <m/>
    <s v="sq"/>
    <s v="sq"/>
    <n v="16284.02"/>
    <n v="29200970.130000021"/>
    <n v="29200970.130000021"/>
    <s v="Cairo"/>
  </r>
  <r>
    <x v="3902"/>
    <x v="5"/>
    <x v="1"/>
    <x v="5"/>
    <x v="0"/>
    <x v="5"/>
    <x v="3897"/>
    <x v="1"/>
    <x v="3901"/>
    <x v="4"/>
    <x v="1075"/>
    <x v="57"/>
    <m/>
    <m/>
    <s v="sq"/>
    <s v="sq"/>
    <n v="27872.98"/>
    <n v="91504159.730000004"/>
    <n v="91504159.730000004"/>
    <s v="Giza"/>
  </r>
  <r>
    <x v="3903"/>
    <x v="6"/>
    <x v="4"/>
    <x v="6"/>
    <x v="0"/>
    <x v="1"/>
    <x v="3898"/>
    <x v="0"/>
    <x v="3902"/>
    <x v="81"/>
    <x v="1795"/>
    <x v="95"/>
    <m/>
    <m/>
    <s v="sq"/>
    <s v="sq"/>
    <n v="13290.4"/>
    <n v="31420413.200000018"/>
    <n v="31420413.200000018"/>
    <s v="Alexandria"/>
  </r>
  <r>
    <x v="3904"/>
    <x v="2"/>
    <x v="2"/>
    <x v="2"/>
    <x v="2"/>
    <x v="1"/>
    <x v="3899"/>
    <x v="2"/>
    <x v="3903"/>
    <x v="70"/>
    <x v="755"/>
    <x v="132"/>
    <m/>
    <m/>
    <s v="Amazon"/>
    <s v="Amazon"/>
    <n v="13290.4"/>
    <n v="29200970.130000021"/>
    <n v="29200970.130000021"/>
    <s v="Alexandria"/>
  </r>
  <r>
    <x v="3905"/>
    <x v="2"/>
    <x v="2"/>
    <x v="2"/>
    <x v="1"/>
    <x v="5"/>
    <x v="3900"/>
    <x v="1"/>
    <x v="3904"/>
    <x v="65"/>
    <x v="2743"/>
    <x v="96"/>
    <m/>
    <m/>
    <s v="Jumia"/>
    <s v="Jum"/>
    <n v="27872.98"/>
    <n v="29200970.130000021"/>
    <n v="29200970.130000021"/>
    <s v="Giza"/>
  </r>
  <r>
    <x v="3906"/>
    <x v="2"/>
    <x v="2"/>
    <x v="2"/>
    <x v="1"/>
    <x v="1"/>
    <x v="3901"/>
    <x v="4"/>
    <x v="3905"/>
    <x v="361"/>
    <x v="2744"/>
    <x v="210"/>
    <m/>
    <m/>
    <s v="Jumia"/>
    <s v="Jum"/>
    <n v="13290.4"/>
    <n v="29200970.130000021"/>
    <n v="29200970.130000021"/>
    <s v="Alexandria"/>
  </r>
  <r>
    <x v="3907"/>
    <x v="1"/>
    <x v="1"/>
    <x v="1"/>
    <x v="0"/>
    <x v="0"/>
    <x v="3902"/>
    <x v="4"/>
    <x v="3906"/>
    <x v="340"/>
    <x v="1266"/>
    <x v="244"/>
    <m/>
    <m/>
    <s v="sq"/>
    <s v="sq"/>
    <n v="16284.02"/>
    <n v="91504159.730000004"/>
    <n v="91504159.730000004"/>
    <s v="Cairo"/>
  </r>
  <r>
    <x v="3908"/>
    <x v="6"/>
    <x v="4"/>
    <x v="6"/>
    <x v="0"/>
    <x v="4"/>
    <x v="3903"/>
    <x v="1"/>
    <x v="3907"/>
    <x v="134"/>
    <x v="1614"/>
    <x v="203"/>
    <m/>
    <m/>
    <s v="sq"/>
    <s v="sq"/>
    <n v="99349.3"/>
    <n v="31420413.200000018"/>
    <n v="31420413.200000018"/>
    <s v="Riyadh"/>
  </r>
  <r>
    <x v="3909"/>
    <x v="9"/>
    <x v="1"/>
    <x v="9"/>
    <x v="0"/>
    <x v="2"/>
    <x v="3904"/>
    <x v="1"/>
    <x v="3908"/>
    <x v="25"/>
    <x v="355"/>
    <x v="284"/>
    <m/>
    <m/>
    <s v="sq"/>
    <s v="sq"/>
    <n v="26648.76"/>
    <n v="91504159.730000004"/>
    <n v="91504159.730000004"/>
    <s v="Casablanca"/>
  </r>
  <r>
    <x v="3910"/>
    <x v="9"/>
    <x v="1"/>
    <x v="9"/>
    <x v="0"/>
    <x v="3"/>
    <x v="3905"/>
    <x v="0"/>
    <x v="3909"/>
    <x v="391"/>
    <x v="2745"/>
    <x v="86"/>
    <m/>
    <m/>
    <s v="sq"/>
    <s v="sq"/>
    <n v="3665.44"/>
    <n v="91504159.730000004"/>
    <n v="91504159.730000004"/>
    <s v="Dubai"/>
  </r>
  <r>
    <x v="3911"/>
    <x v="0"/>
    <x v="0"/>
    <x v="0"/>
    <x v="2"/>
    <x v="2"/>
    <x v="3906"/>
    <x v="4"/>
    <x v="3910"/>
    <x v="220"/>
    <x v="402"/>
    <x v="106"/>
    <m/>
    <m/>
    <s v="Amazon"/>
    <s v="Amazon"/>
    <n v="26648.76"/>
    <n v="92327183.770000085"/>
    <n v="92327183.770000085"/>
    <s v="Casablanca"/>
  </r>
  <r>
    <x v="3912"/>
    <x v="6"/>
    <x v="4"/>
    <x v="6"/>
    <x v="2"/>
    <x v="3"/>
    <x v="3907"/>
    <x v="1"/>
    <x v="3911"/>
    <x v="350"/>
    <x v="2647"/>
    <x v="49"/>
    <m/>
    <m/>
    <s v="Amazon"/>
    <s v="Amazon"/>
    <n v="3665.44"/>
    <n v="31420413.200000018"/>
    <n v="31420413.200000018"/>
    <s v="Dubai"/>
  </r>
  <r>
    <x v="3913"/>
    <x v="2"/>
    <x v="2"/>
    <x v="2"/>
    <x v="0"/>
    <x v="3"/>
    <x v="3908"/>
    <x v="0"/>
    <x v="3912"/>
    <x v="214"/>
    <x v="707"/>
    <x v="32"/>
    <m/>
    <m/>
    <s v="sq"/>
    <s v="sq"/>
    <n v="3665.44"/>
    <n v="29200970.130000021"/>
    <n v="29200970.130000021"/>
    <s v="Dubai"/>
  </r>
  <r>
    <x v="3914"/>
    <x v="2"/>
    <x v="2"/>
    <x v="2"/>
    <x v="1"/>
    <x v="5"/>
    <x v="3909"/>
    <x v="2"/>
    <x v="3913"/>
    <x v="395"/>
    <x v="2746"/>
    <x v="294"/>
    <m/>
    <m/>
    <s v="Jumia"/>
    <s v="Jum"/>
    <n v="27872.98"/>
    <n v="29200970.130000021"/>
    <n v="29200970.130000021"/>
    <s v="Giza"/>
  </r>
  <r>
    <x v="3915"/>
    <x v="4"/>
    <x v="0"/>
    <x v="4"/>
    <x v="1"/>
    <x v="5"/>
    <x v="3910"/>
    <x v="1"/>
    <x v="3914"/>
    <x v="212"/>
    <x v="2747"/>
    <x v="285"/>
    <m/>
    <m/>
    <s v="Jumia"/>
    <s v="Jum"/>
    <n v="27872.98"/>
    <n v="92327183.770000085"/>
    <n v="92327183.770000085"/>
    <s v="Giza"/>
  </r>
  <r>
    <x v="3916"/>
    <x v="9"/>
    <x v="1"/>
    <x v="9"/>
    <x v="1"/>
    <x v="5"/>
    <x v="3911"/>
    <x v="4"/>
    <x v="3915"/>
    <x v="87"/>
    <x v="1598"/>
    <x v="160"/>
    <m/>
    <m/>
    <s v="Jumia"/>
    <s v="Jum"/>
    <n v="27872.98"/>
    <n v="91504159.730000004"/>
    <n v="91504159.730000004"/>
    <s v="Giza"/>
  </r>
  <r>
    <x v="3917"/>
    <x v="4"/>
    <x v="0"/>
    <x v="4"/>
    <x v="1"/>
    <x v="0"/>
    <x v="3912"/>
    <x v="4"/>
    <x v="3916"/>
    <x v="156"/>
    <x v="284"/>
    <x v="162"/>
    <m/>
    <m/>
    <s v="Jumia"/>
    <s v="Jum"/>
    <n v="16284.02"/>
    <n v="92327183.770000085"/>
    <n v="92327183.770000085"/>
    <s v="Cairo"/>
  </r>
  <r>
    <x v="3918"/>
    <x v="0"/>
    <x v="0"/>
    <x v="0"/>
    <x v="0"/>
    <x v="4"/>
    <x v="3913"/>
    <x v="2"/>
    <x v="3917"/>
    <x v="14"/>
    <x v="2748"/>
    <x v="308"/>
    <m/>
    <m/>
    <s v="sq"/>
    <s v="sq"/>
    <n v="99349.3"/>
    <n v="92327183.770000085"/>
    <n v="92327183.770000085"/>
    <s v="Riyadh"/>
  </r>
  <r>
    <x v="3919"/>
    <x v="7"/>
    <x v="0"/>
    <x v="7"/>
    <x v="1"/>
    <x v="3"/>
    <x v="3914"/>
    <x v="4"/>
    <x v="3918"/>
    <x v="361"/>
    <x v="2749"/>
    <x v="329"/>
    <m/>
    <m/>
    <s v="Jumia"/>
    <s v="Jum"/>
    <n v="3665.44"/>
    <n v="92327183.770000085"/>
    <n v="92327183.770000085"/>
    <s v="Dubai"/>
  </r>
  <r>
    <x v="3920"/>
    <x v="5"/>
    <x v="1"/>
    <x v="5"/>
    <x v="0"/>
    <x v="2"/>
    <x v="3915"/>
    <x v="3"/>
    <x v="3919"/>
    <x v="361"/>
    <x v="965"/>
    <x v="244"/>
    <m/>
    <m/>
    <s v="sq"/>
    <s v="sq"/>
    <n v="26648.76"/>
    <n v="91504159.730000004"/>
    <n v="91504159.730000004"/>
    <s v="Casablanca"/>
  </r>
  <r>
    <x v="3921"/>
    <x v="0"/>
    <x v="0"/>
    <x v="0"/>
    <x v="0"/>
    <x v="0"/>
    <x v="3916"/>
    <x v="0"/>
    <x v="3920"/>
    <x v="299"/>
    <x v="1605"/>
    <x v="153"/>
    <m/>
    <m/>
    <s v="sq"/>
    <s v="sq"/>
    <n v="16284.02"/>
    <n v="92327183.770000085"/>
    <n v="92327183.770000085"/>
    <s v="Cairo"/>
  </r>
  <r>
    <x v="3922"/>
    <x v="5"/>
    <x v="1"/>
    <x v="5"/>
    <x v="1"/>
    <x v="4"/>
    <x v="3917"/>
    <x v="2"/>
    <x v="3921"/>
    <x v="65"/>
    <x v="2750"/>
    <x v="145"/>
    <m/>
    <m/>
    <s v="Jumia"/>
    <s v="Jum"/>
    <n v="99349.3"/>
    <n v="91504159.730000004"/>
    <n v="91504159.730000004"/>
    <s v="Riyadh"/>
  </r>
  <r>
    <x v="3923"/>
    <x v="7"/>
    <x v="0"/>
    <x v="7"/>
    <x v="0"/>
    <x v="4"/>
    <x v="3918"/>
    <x v="4"/>
    <x v="3922"/>
    <x v="196"/>
    <x v="680"/>
    <x v="278"/>
    <m/>
    <m/>
    <s v="sq"/>
    <s v="sq"/>
    <n v="99349.3"/>
    <n v="92327183.770000085"/>
    <n v="92327183.770000085"/>
    <s v="Riyadh"/>
  </r>
  <r>
    <x v="3924"/>
    <x v="0"/>
    <x v="0"/>
    <x v="0"/>
    <x v="2"/>
    <x v="0"/>
    <x v="3919"/>
    <x v="2"/>
    <x v="3923"/>
    <x v="175"/>
    <x v="1604"/>
    <x v="196"/>
    <m/>
    <m/>
    <s v="Amazon"/>
    <s v="Amazon"/>
    <n v="16284.02"/>
    <n v="92327183.770000085"/>
    <n v="92327183.770000085"/>
    <s v="Cairo"/>
  </r>
  <r>
    <x v="3925"/>
    <x v="4"/>
    <x v="0"/>
    <x v="4"/>
    <x v="0"/>
    <x v="4"/>
    <x v="3920"/>
    <x v="4"/>
    <x v="3924"/>
    <x v="201"/>
    <x v="716"/>
    <x v="97"/>
    <m/>
    <m/>
    <s v="sq"/>
    <s v="sq"/>
    <n v="99349.3"/>
    <n v="92327183.770000085"/>
    <n v="92327183.770000085"/>
    <s v="Riyadh"/>
  </r>
  <r>
    <x v="3926"/>
    <x v="5"/>
    <x v="1"/>
    <x v="5"/>
    <x v="0"/>
    <x v="1"/>
    <x v="3921"/>
    <x v="3"/>
    <x v="3925"/>
    <x v="286"/>
    <x v="555"/>
    <x v="14"/>
    <m/>
    <m/>
    <s v="sq"/>
    <s v="sq"/>
    <n v="13290.4"/>
    <n v="91504159.730000004"/>
    <n v="91504159.730000004"/>
    <s v="Alexandria"/>
  </r>
  <r>
    <x v="3927"/>
    <x v="4"/>
    <x v="0"/>
    <x v="4"/>
    <x v="1"/>
    <x v="1"/>
    <x v="3922"/>
    <x v="2"/>
    <x v="3926"/>
    <x v="32"/>
    <x v="2751"/>
    <x v="132"/>
    <m/>
    <m/>
    <s v="Jumia"/>
    <s v="Jum"/>
    <n v="13290.4"/>
    <n v="92327183.770000085"/>
    <n v="92327183.770000085"/>
    <s v="Alexandria"/>
  </r>
  <r>
    <x v="3928"/>
    <x v="8"/>
    <x v="3"/>
    <x v="8"/>
    <x v="2"/>
    <x v="2"/>
    <x v="3923"/>
    <x v="1"/>
    <x v="3927"/>
    <x v="61"/>
    <x v="2752"/>
    <x v="311"/>
    <m/>
    <m/>
    <s v="Amazon"/>
    <s v="Amazon"/>
    <n v="26648.76"/>
    <n v="57542997.559999913"/>
    <n v="57542997.559999913"/>
    <s v="Casablanca"/>
  </r>
  <r>
    <x v="3929"/>
    <x v="0"/>
    <x v="0"/>
    <x v="0"/>
    <x v="2"/>
    <x v="0"/>
    <x v="3924"/>
    <x v="0"/>
    <x v="3928"/>
    <x v="71"/>
    <x v="2753"/>
    <x v="350"/>
    <m/>
    <m/>
    <s v="Amazon"/>
    <s v="Amazon"/>
    <n v="16284.02"/>
    <n v="92327183.770000085"/>
    <n v="92327183.770000085"/>
    <s v="Cairo"/>
  </r>
  <r>
    <x v="3930"/>
    <x v="7"/>
    <x v="0"/>
    <x v="7"/>
    <x v="1"/>
    <x v="1"/>
    <x v="3925"/>
    <x v="2"/>
    <x v="3929"/>
    <x v="80"/>
    <x v="2721"/>
    <x v="91"/>
    <m/>
    <m/>
    <s v="Jumia"/>
    <s v="Jum"/>
    <n v="13290.4"/>
    <n v="92327183.770000085"/>
    <n v="92327183.770000085"/>
    <s v="Alexandria"/>
  </r>
  <r>
    <x v="3931"/>
    <x v="1"/>
    <x v="1"/>
    <x v="1"/>
    <x v="0"/>
    <x v="4"/>
    <x v="3926"/>
    <x v="1"/>
    <x v="3930"/>
    <x v="307"/>
    <x v="1637"/>
    <x v="311"/>
    <m/>
    <m/>
    <s v="sq"/>
    <s v="sq"/>
    <n v="99349.3"/>
    <n v="91504159.730000004"/>
    <n v="91504159.730000004"/>
    <s v="Riyadh"/>
  </r>
  <r>
    <x v="3932"/>
    <x v="7"/>
    <x v="0"/>
    <x v="7"/>
    <x v="0"/>
    <x v="3"/>
    <x v="3927"/>
    <x v="3"/>
    <x v="3931"/>
    <x v="84"/>
    <x v="2257"/>
    <x v="187"/>
    <m/>
    <m/>
    <s v="sq"/>
    <s v="sq"/>
    <n v="3665.44"/>
    <n v="92327183.770000085"/>
    <n v="92327183.770000085"/>
    <s v="Dubai"/>
  </r>
  <r>
    <x v="3933"/>
    <x v="0"/>
    <x v="0"/>
    <x v="0"/>
    <x v="2"/>
    <x v="2"/>
    <x v="3928"/>
    <x v="0"/>
    <x v="3932"/>
    <x v="41"/>
    <x v="1645"/>
    <x v="147"/>
    <m/>
    <m/>
    <s v="Amazon"/>
    <s v="Amazon"/>
    <n v="26648.76"/>
    <n v="92327183.770000085"/>
    <n v="92327183.770000085"/>
    <s v="Casablanca"/>
  </r>
  <r>
    <x v="3934"/>
    <x v="1"/>
    <x v="1"/>
    <x v="1"/>
    <x v="0"/>
    <x v="2"/>
    <x v="3929"/>
    <x v="0"/>
    <x v="3933"/>
    <x v="155"/>
    <x v="2754"/>
    <x v="313"/>
    <m/>
    <m/>
    <s v="sq"/>
    <s v="sq"/>
    <n v="26648.76"/>
    <n v="91504159.730000004"/>
    <n v="91504159.730000004"/>
    <s v="Casablanca"/>
  </r>
  <r>
    <x v="3935"/>
    <x v="7"/>
    <x v="0"/>
    <x v="7"/>
    <x v="0"/>
    <x v="4"/>
    <x v="3930"/>
    <x v="2"/>
    <x v="3934"/>
    <x v="164"/>
    <x v="1794"/>
    <x v="335"/>
    <m/>
    <m/>
    <s v="sq"/>
    <s v="sq"/>
    <n v="99349.3"/>
    <n v="92327183.770000085"/>
    <n v="92327183.770000085"/>
    <s v="Riyadh"/>
  </r>
  <r>
    <x v="3936"/>
    <x v="3"/>
    <x v="3"/>
    <x v="3"/>
    <x v="2"/>
    <x v="0"/>
    <x v="3931"/>
    <x v="4"/>
    <x v="3935"/>
    <x v="337"/>
    <x v="2755"/>
    <x v="66"/>
    <m/>
    <m/>
    <s v="Amazon"/>
    <s v="Amazon"/>
    <n v="16284.02"/>
    <n v="57542997.559999913"/>
    <n v="57542997.559999913"/>
    <s v="Cairo"/>
  </r>
  <r>
    <x v="3937"/>
    <x v="9"/>
    <x v="1"/>
    <x v="9"/>
    <x v="1"/>
    <x v="5"/>
    <x v="3932"/>
    <x v="4"/>
    <x v="3936"/>
    <x v="238"/>
    <x v="2253"/>
    <x v="65"/>
    <m/>
    <m/>
    <s v="Jumia"/>
    <s v="Jum"/>
    <n v="27872.98"/>
    <n v="91504159.730000004"/>
    <n v="91504159.730000004"/>
    <s v="Giza"/>
  </r>
  <r>
    <x v="3938"/>
    <x v="4"/>
    <x v="0"/>
    <x v="4"/>
    <x v="1"/>
    <x v="2"/>
    <x v="3933"/>
    <x v="3"/>
    <x v="3937"/>
    <x v="209"/>
    <x v="821"/>
    <x v="209"/>
    <m/>
    <m/>
    <s v="Jumia"/>
    <s v="Jum"/>
    <n v="26648.76"/>
    <n v="92327183.770000085"/>
    <n v="92327183.770000085"/>
    <s v="Casablanca"/>
  </r>
  <r>
    <x v="3939"/>
    <x v="0"/>
    <x v="0"/>
    <x v="0"/>
    <x v="2"/>
    <x v="3"/>
    <x v="3934"/>
    <x v="3"/>
    <x v="3938"/>
    <x v="159"/>
    <x v="1133"/>
    <x v="253"/>
    <m/>
    <m/>
    <s v="Amazon"/>
    <s v="Amazon"/>
    <n v="3665.44"/>
    <n v="92327183.770000085"/>
    <n v="92327183.770000085"/>
    <s v="Dubai"/>
  </r>
  <r>
    <x v="3940"/>
    <x v="2"/>
    <x v="2"/>
    <x v="2"/>
    <x v="2"/>
    <x v="3"/>
    <x v="3935"/>
    <x v="1"/>
    <x v="3939"/>
    <x v="367"/>
    <x v="2756"/>
    <x v="265"/>
    <m/>
    <m/>
    <s v="Amazon"/>
    <s v="Amazon"/>
    <n v="3665.44"/>
    <n v="29200970.130000021"/>
    <n v="29200970.130000021"/>
    <s v="Dubai"/>
  </r>
  <r>
    <x v="3941"/>
    <x v="6"/>
    <x v="4"/>
    <x v="6"/>
    <x v="0"/>
    <x v="3"/>
    <x v="3936"/>
    <x v="3"/>
    <x v="3940"/>
    <x v="21"/>
    <x v="1455"/>
    <x v="8"/>
    <m/>
    <m/>
    <s v="sq"/>
    <s v="sq"/>
    <n v="3665.44"/>
    <n v="31420413.200000018"/>
    <n v="31420413.200000018"/>
    <s v="Dubai"/>
  </r>
  <r>
    <x v="3942"/>
    <x v="3"/>
    <x v="3"/>
    <x v="3"/>
    <x v="0"/>
    <x v="1"/>
    <x v="3937"/>
    <x v="2"/>
    <x v="3941"/>
    <x v="332"/>
    <x v="2757"/>
    <x v="62"/>
    <m/>
    <m/>
    <s v="sq"/>
    <s v="sq"/>
    <n v="13290.4"/>
    <n v="57542997.559999913"/>
    <n v="57542997.559999913"/>
    <s v="Alexandria"/>
  </r>
  <r>
    <x v="3943"/>
    <x v="6"/>
    <x v="4"/>
    <x v="6"/>
    <x v="2"/>
    <x v="0"/>
    <x v="3938"/>
    <x v="3"/>
    <x v="3942"/>
    <x v="307"/>
    <x v="1271"/>
    <x v="69"/>
    <m/>
    <m/>
    <s v="Amazon"/>
    <s v="Amazon"/>
    <n v="16284.02"/>
    <n v="31420413.200000018"/>
    <n v="31420413.200000018"/>
    <s v="Cairo"/>
  </r>
  <r>
    <x v="3944"/>
    <x v="6"/>
    <x v="4"/>
    <x v="6"/>
    <x v="0"/>
    <x v="3"/>
    <x v="3939"/>
    <x v="0"/>
    <x v="3943"/>
    <x v="288"/>
    <x v="341"/>
    <x v="154"/>
    <m/>
    <m/>
    <s v="sq"/>
    <s v="sq"/>
    <n v="3665.44"/>
    <n v="31420413.200000018"/>
    <n v="31420413.200000018"/>
    <s v="Dubai"/>
  </r>
  <r>
    <x v="3945"/>
    <x v="9"/>
    <x v="1"/>
    <x v="9"/>
    <x v="1"/>
    <x v="3"/>
    <x v="3940"/>
    <x v="4"/>
    <x v="3944"/>
    <x v="35"/>
    <x v="2758"/>
    <x v="334"/>
    <m/>
    <m/>
    <s v="Jumia"/>
    <s v="Jum"/>
    <n v="3665.44"/>
    <n v="91504159.730000004"/>
    <n v="91504159.730000004"/>
    <s v="Dubai"/>
  </r>
  <r>
    <x v="3946"/>
    <x v="5"/>
    <x v="1"/>
    <x v="5"/>
    <x v="2"/>
    <x v="4"/>
    <x v="3941"/>
    <x v="3"/>
    <x v="3945"/>
    <x v="295"/>
    <x v="140"/>
    <x v="360"/>
    <m/>
    <m/>
    <s v="Amazon"/>
    <s v="Amazon"/>
    <n v="99349.3"/>
    <n v="91504159.730000004"/>
    <n v="91504159.730000004"/>
    <s v="Riyadh"/>
  </r>
  <r>
    <x v="3947"/>
    <x v="9"/>
    <x v="1"/>
    <x v="9"/>
    <x v="0"/>
    <x v="0"/>
    <x v="3942"/>
    <x v="1"/>
    <x v="3946"/>
    <x v="260"/>
    <x v="2759"/>
    <x v="329"/>
    <m/>
    <m/>
    <s v="sq"/>
    <s v="sq"/>
    <n v="16284.02"/>
    <n v="91504159.730000004"/>
    <n v="91504159.730000004"/>
    <s v="Cairo"/>
  </r>
  <r>
    <x v="3948"/>
    <x v="0"/>
    <x v="0"/>
    <x v="0"/>
    <x v="2"/>
    <x v="1"/>
    <x v="3943"/>
    <x v="2"/>
    <x v="3947"/>
    <x v="289"/>
    <x v="2760"/>
    <x v="67"/>
    <m/>
    <m/>
    <s v="Amazon"/>
    <s v="Amazon"/>
    <n v="13290.4"/>
    <n v="92327183.770000085"/>
    <n v="92327183.770000085"/>
    <s v="Alexandria"/>
  </r>
  <r>
    <x v="3949"/>
    <x v="2"/>
    <x v="2"/>
    <x v="2"/>
    <x v="2"/>
    <x v="1"/>
    <x v="3944"/>
    <x v="4"/>
    <x v="3948"/>
    <x v="338"/>
    <x v="0"/>
    <x v="266"/>
    <m/>
    <m/>
    <s v="Amazon"/>
    <s v="Amazon"/>
    <n v="13290.4"/>
    <n v="29200970.130000021"/>
    <n v="29200970.130000021"/>
    <s v="Alexandria"/>
  </r>
  <r>
    <x v="3950"/>
    <x v="3"/>
    <x v="3"/>
    <x v="3"/>
    <x v="2"/>
    <x v="0"/>
    <x v="3945"/>
    <x v="4"/>
    <x v="3949"/>
    <x v="114"/>
    <x v="83"/>
    <x v="288"/>
    <m/>
    <m/>
    <s v="Amazon"/>
    <s v="Amazon"/>
    <n v="16284.02"/>
    <n v="57542997.559999913"/>
    <n v="57542997.559999913"/>
    <s v="Cairo"/>
  </r>
  <r>
    <x v="3951"/>
    <x v="1"/>
    <x v="1"/>
    <x v="1"/>
    <x v="2"/>
    <x v="2"/>
    <x v="3946"/>
    <x v="4"/>
    <x v="3950"/>
    <x v="45"/>
    <x v="104"/>
    <x v="318"/>
    <m/>
    <m/>
    <s v="Amazon"/>
    <s v="Amazon"/>
    <n v="26648.76"/>
    <n v="91504159.730000004"/>
    <n v="91504159.730000004"/>
    <s v="Casablanca"/>
  </r>
  <r>
    <x v="3952"/>
    <x v="1"/>
    <x v="1"/>
    <x v="1"/>
    <x v="0"/>
    <x v="0"/>
    <x v="3947"/>
    <x v="1"/>
    <x v="3951"/>
    <x v="61"/>
    <x v="2761"/>
    <x v="310"/>
    <m/>
    <m/>
    <s v="sq"/>
    <s v="sq"/>
    <n v="16284.02"/>
    <n v="91504159.730000004"/>
    <n v="91504159.730000004"/>
    <s v="Cairo"/>
  </r>
  <r>
    <x v="3953"/>
    <x v="5"/>
    <x v="1"/>
    <x v="5"/>
    <x v="1"/>
    <x v="1"/>
    <x v="3948"/>
    <x v="3"/>
    <x v="3952"/>
    <x v="328"/>
    <x v="1121"/>
    <x v="174"/>
    <m/>
    <m/>
    <s v="Jumia"/>
    <s v="Jum"/>
    <n v="13290.4"/>
    <n v="91504159.730000004"/>
    <n v="91504159.730000004"/>
    <s v="Alexandria"/>
  </r>
  <r>
    <x v="3954"/>
    <x v="9"/>
    <x v="1"/>
    <x v="9"/>
    <x v="2"/>
    <x v="2"/>
    <x v="3949"/>
    <x v="2"/>
    <x v="3953"/>
    <x v="54"/>
    <x v="2285"/>
    <x v="175"/>
    <m/>
    <m/>
    <s v="Amazon"/>
    <s v="Amazon"/>
    <n v="26648.76"/>
    <n v="91504159.730000004"/>
    <n v="91504159.730000004"/>
    <s v="Casablanca"/>
  </r>
  <r>
    <x v="3955"/>
    <x v="7"/>
    <x v="0"/>
    <x v="7"/>
    <x v="0"/>
    <x v="5"/>
    <x v="3950"/>
    <x v="3"/>
    <x v="3954"/>
    <x v="387"/>
    <x v="412"/>
    <x v="87"/>
    <m/>
    <m/>
    <s v="sq"/>
    <s v="sq"/>
    <n v="27872.98"/>
    <n v="92327183.770000085"/>
    <n v="92327183.770000085"/>
    <s v="Giza"/>
  </r>
  <r>
    <x v="3956"/>
    <x v="8"/>
    <x v="3"/>
    <x v="8"/>
    <x v="1"/>
    <x v="4"/>
    <x v="3951"/>
    <x v="0"/>
    <x v="3955"/>
    <x v="159"/>
    <x v="1971"/>
    <x v="45"/>
    <m/>
    <m/>
    <s v="Jumia"/>
    <s v="Jum"/>
    <n v="99349.3"/>
    <n v="57542997.559999913"/>
    <n v="57542997.559999913"/>
    <s v="Riyadh"/>
  </r>
  <r>
    <x v="3957"/>
    <x v="2"/>
    <x v="2"/>
    <x v="2"/>
    <x v="2"/>
    <x v="3"/>
    <x v="3952"/>
    <x v="1"/>
    <x v="3956"/>
    <x v="174"/>
    <x v="1884"/>
    <x v="355"/>
    <m/>
    <m/>
    <s v="Amazon"/>
    <s v="Amazon"/>
    <n v="3665.44"/>
    <n v="29200970.130000021"/>
    <n v="29200970.130000021"/>
    <s v="Dubai"/>
  </r>
  <r>
    <x v="3958"/>
    <x v="4"/>
    <x v="0"/>
    <x v="4"/>
    <x v="2"/>
    <x v="0"/>
    <x v="3953"/>
    <x v="0"/>
    <x v="3957"/>
    <x v="319"/>
    <x v="698"/>
    <x v="325"/>
    <m/>
    <m/>
    <s v="Amazon"/>
    <s v="Amazon"/>
    <n v="16284.02"/>
    <n v="92327183.770000085"/>
    <n v="92327183.770000085"/>
    <s v="Cairo"/>
  </r>
  <r>
    <x v="3959"/>
    <x v="0"/>
    <x v="0"/>
    <x v="0"/>
    <x v="2"/>
    <x v="3"/>
    <x v="3954"/>
    <x v="1"/>
    <x v="3958"/>
    <x v="358"/>
    <x v="2647"/>
    <x v="333"/>
    <m/>
    <m/>
    <s v="Amazon"/>
    <s v="Amazon"/>
    <n v="3665.44"/>
    <n v="92327183.770000085"/>
    <n v="92327183.770000085"/>
    <s v="Dubai"/>
  </r>
  <r>
    <x v="3960"/>
    <x v="0"/>
    <x v="0"/>
    <x v="0"/>
    <x v="2"/>
    <x v="0"/>
    <x v="3955"/>
    <x v="3"/>
    <x v="3959"/>
    <x v="385"/>
    <x v="1285"/>
    <x v="199"/>
    <m/>
    <m/>
    <s v="Amazon"/>
    <s v="Amazon"/>
    <n v="16284.02"/>
    <n v="92327183.770000085"/>
    <n v="92327183.770000085"/>
    <s v="Cairo"/>
  </r>
  <r>
    <x v="3961"/>
    <x v="0"/>
    <x v="0"/>
    <x v="0"/>
    <x v="2"/>
    <x v="0"/>
    <x v="3956"/>
    <x v="1"/>
    <x v="3960"/>
    <x v="82"/>
    <x v="2167"/>
    <x v="354"/>
    <m/>
    <m/>
    <s v="Amazon"/>
    <s v="Amazon"/>
    <n v="16284.02"/>
    <n v="92327183.770000085"/>
    <n v="92327183.770000085"/>
    <s v="Cairo"/>
  </r>
  <r>
    <x v="3962"/>
    <x v="8"/>
    <x v="3"/>
    <x v="8"/>
    <x v="1"/>
    <x v="1"/>
    <x v="3957"/>
    <x v="2"/>
    <x v="3961"/>
    <x v="148"/>
    <x v="2762"/>
    <x v="355"/>
    <m/>
    <m/>
    <s v="Jumia"/>
    <s v="Jum"/>
    <n v="13290.4"/>
    <n v="57542997.559999913"/>
    <n v="57542997.559999913"/>
    <s v="Alexandria"/>
  </r>
  <r>
    <x v="3963"/>
    <x v="6"/>
    <x v="4"/>
    <x v="6"/>
    <x v="2"/>
    <x v="1"/>
    <x v="3958"/>
    <x v="3"/>
    <x v="3962"/>
    <x v="141"/>
    <x v="2763"/>
    <x v="98"/>
    <m/>
    <m/>
    <s v="Amazon"/>
    <s v="Amazon"/>
    <n v="13290.4"/>
    <n v="31420413.200000018"/>
    <n v="31420413.200000018"/>
    <s v="Alexandria"/>
  </r>
  <r>
    <x v="3964"/>
    <x v="3"/>
    <x v="3"/>
    <x v="3"/>
    <x v="2"/>
    <x v="2"/>
    <x v="3959"/>
    <x v="0"/>
    <x v="3963"/>
    <x v="368"/>
    <x v="2764"/>
    <x v="111"/>
    <m/>
    <m/>
    <s v="Amazon"/>
    <s v="Amazon"/>
    <n v="26648.76"/>
    <n v="57542997.559999913"/>
    <n v="57542997.559999913"/>
    <s v="Casablanca"/>
  </r>
  <r>
    <x v="3965"/>
    <x v="5"/>
    <x v="1"/>
    <x v="5"/>
    <x v="0"/>
    <x v="2"/>
    <x v="3960"/>
    <x v="3"/>
    <x v="3964"/>
    <x v="314"/>
    <x v="2464"/>
    <x v="360"/>
    <m/>
    <m/>
    <s v="sq"/>
    <s v="sq"/>
    <n v="26648.76"/>
    <n v="91504159.730000004"/>
    <n v="91504159.730000004"/>
    <s v="Casablanca"/>
  </r>
  <r>
    <x v="3966"/>
    <x v="5"/>
    <x v="1"/>
    <x v="5"/>
    <x v="2"/>
    <x v="4"/>
    <x v="3961"/>
    <x v="3"/>
    <x v="3965"/>
    <x v="158"/>
    <x v="1523"/>
    <x v="3"/>
    <m/>
    <m/>
    <s v="Amazon"/>
    <s v="Amazon"/>
    <n v="99349.3"/>
    <n v="91504159.730000004"/>
    <n v="91504159.730000004"/>
    <s v="Riyadh"/>
  </r>
  <r>
    <x v="3967"/>
    <x v="2"/>
    <x v="2"/>
    <x v="2"/>
    <x v="2"/>
    <x v="5"/>
    <x v="3962"/>
    <x v="3"/>
    <x v="3966"/>
    <x v="69"/>
    <x v="2299"/>
    <x v="20"/>
    <m/>
    <m/>
    <s v="Amazon"/>
    <s v="Amazon"/>
    <n v="27872.98"/>
    <n v="29200970.130000021"/>
    <n v="29200970.130000021"/>
    <s v="Giza"/>
  </r>
  <r>
    <x v="3968"/>
    <x v="4"/>
    <x v="0"/>
    <x v="4"/>
    <x v="1"/>
    <x v="4"/>
    <x v="3963"/>
    <x v="1"/>
    <x v="3967"/>
    <x v="22"/>
    <x v="1938"/>
    <x v="356"/>
    <m/>
    <m/>
    <s v="Jumia"/>
    <s v="Jum"/>
    <n v="99349.3"/>
    <n v="92327183.770000085"/>
    <n v="92327183.770000085"/>
    <s v="Riyadh"/>
  </r>
  <r>
    <x v="3969"/>
    <x v="6"/>
    <x v="4"/>
    <x v="6"/>
    <x v="0"/>
    <x v="3"/>
    <x v="3964"/>
    <x v="0"/>
    <x v="3968"/>
    <x v="166"/>
    <x v="728"/>
    <x v="344"/>
    <m/>
    <m/>
    <s v="sq"/>
    <s v="sq"/>
    <n v="3665.44"/>
    <n v="31420413.200000018"/>
    <n v="31420413.200000018"/>
    <s v="Dubai"/>
  </r>
  <r>
    <x v="3970"/>
    <x v="7"/>
    <x v="0"/>
    <x v="7"/>
    <x v="1"/>
    <x v="5"/>
    <x v="3965"/>
    <x v="2"/>
    <x v="3969"/>
    <x v="252"/>
    <x v="309"/>
    <x v="85"/>
    <m/>
    <m/>
    <s v="Jumia"/>
    <s v="Jum"/>
    <n v="27872.98"/>
    <n v="92327183.770000085"/>
    <n v="92327183.770000085"/>
    <s v="Giza"/>
  </r>
  <r>
    <x v="3971"/>
    <x v="3"/>
    <x v="3"/>
    <x v="3"/>
    <x v="0"/>
    <x v="1"/>
    <x v="3966"/>
    <x v="4"/>
    <x v="3970"/>
    <x v="316"/>
    <x v="2765"/>
    <x v="144"/>
    <m/>
    <m/>
    <s v="sq"/>
    <s v="sq"/>
    <n v="13290.4"/>
    <n v="57542997.559999913"/>
    <n v="57542997.559999913"/>
    <s v="Alexandria"/>
  </r>
  <r>
    <x v="3972"/>
    <x v="7"/>
    <x v="0"/>
    <x v="7"/>
    <x v="2"/>
    <x v="0"/>
    <x v="3967"/>
    <x v="4"/>
    <x v="3971"/>
    <x v="77"/>
    <x v="1654"/>
    <x v="150"/>
    <m/>
    <m/>
    <s v="Amazon"/>
    <s v="Amazon"/>
    <n v="16284.02"/>
    <n v="92327183.770000085"/>
    <n v="92327183.770000085"/>
    <s v="Cairo"/>
  </r>
  <r>
    <x v="3973"/>
    <x v="4"/>
    <x v="0"/>
    <x v="4"/>
    <x v="2"/>
    <x v="3"/>
    <x v="3968"/>
    <x v="1"/>
    <x v="3972"/>
    <x v="2"/>
    <x v="2455"/>
    <x v="162"/>
    <m/>
    <m/>
    <s v="Amazon"/>
    <s v="Amazon"/>
    <n v="3665.44"/>
    <n v="92327183.770000085"/>
    <n v="92327183.770000085"/>
    <s v="Dubai"/>
  </r>
  <r>
    <x v="3974"/>
    <x v="1"/>
    <x v="1"/>
    <x v="1"/>
    <x v="2"/>
    <x v="4"/>
    <x v="3969"/>
    <x v="0"/>
    <x v="3973"/>
    <x v="4"/>
    <x v="2244"/>
    <x v="5"/>
    <m/>
    <m/>
    <s v="Amazon"/>
    <s v="Amazon"/>
    <n v="99349.3"/>
    <n v="91504159.730000004"/>
    <n v="91504159.730000004"/>
    <s v="Riyadh"/>
  </r>
  <r>
    <x v="3975"/>
    <x v="8"/>
    <x v="3"/>
    <x v="8"/>
    <x v="0"/>
    <x v="1"/>
    <x v="3970"/>
    <x v="3"/>
    <x v="3974"/>
    <x v="314"/>
    <x v="641"/>
    <x v="4"/>
    <m/>
    <m/>
    <s v="sq"/>
    <s v="sq"/>
    <n v="13290.4"/>
    <n v="57542997.559999913"/>
    <n v="57542997.559999913"/>
    <s v="Alexandria"/>
  </r>
  <r>
    <x v="3976"/>
    <x v="6"/>
    <x v="4"/>
    <x v="6"/>
    <x v="2"/>
    <x v="5"/>
    <x v="3971"/>
    <x v="3"/>
    <x v="3975"/>
    <x v="294"/>
    <x v="993"/>
    <x v="129"/>
    <m/>
    <m/>
    <s v="Amazon"/>
    <s v="Amazon"/>
    <n v="27872.98"/>
    <n v="31420413.200000018"/>
    <n v="31420413.200000018"/>
    <s v="Giza"/>
  </r>
  <r>
    <x v="3977"/>
    <x v="1"/>
    <x v="1"/>
    <x v="1"/>
    <x v="0"/>
    <x v="5"/>
    <x v="3972"/>
    <x v="2"/>
    <x v="3976"/>
    <x v="141"/>
    <x v="584"/>
    <x v="226"/>
    <m/>
    <m/>
    <s v="sq"/>
    <s v="sq"/>
    <n v="27872.98"/>
    <n v="91504159.730000004"/>
    <n v="91504159.730000004"/>
    <s v="Giza"/>
  </r>
  <r>
    <x v="3978"/>
    <x v="2"/>
    <x v="2"/>
    <x v="2"/>
    <x v="1"/>
    <x v="0"/>
    <x v="3973"/>
    <x v="1"/>
    <x v="3977"/>
    <x v="204"/>
    <x v="2766"/>
    <x v="290"/>
    <m/>
    <m/>
    <s v="Jumia"/>
    <s v="Jum"/>
    <n v="16284.02"/>
    <n v="29200970.130000021"/>
    <n v="29200970.130000021"/>
    <s v="Cairo"/>
  </r>
  <r>
    <x v="3979"/>
    <x v="7"/>
    <x v="0"/>
    <x v="7"/>
    <x v="1"/>
    <x v="4"/>
    <x v="3974"/>
    <x v="3"/>
    <x v="3978"/>
    <x v="369"/>
    <x v="2767"/>
    <x v="175"/>
    <m/>
    <m/>
    <s v="Jumia"/>
    <s v="Jum"/>
    <n v="99349.3"/>
    <n v="92327183.770000085"/>
    <n v="92327183.770000085"/>
    <s v="Riyadh"/>
  </r>
  <r>
    <x v="3980"/>
    <x v="2"/>
    <x v="2"/>
    <x v="2"/>
    <x v="1"/>
    <x v="2"/>
    <x v="3975"/>
    <x v="3"/>
    <x v="3979"/>
    <x v="99"/>
    <x v="47"/>
    <x v="156"/>
    <m/>
    <m/>
    <s v="Jumia"/>
    <s v="Jum"/>
    <n v="26648.76"/>
    <n v="29200970.130000021"/>
    <n v="29200970.130000021"/>
    <s v="Casablanca"/>
  </r>
  <r>
    <x v="3981"/>
    <x v="1"/>
    <x v="1"/>
    <x v="1"/>
    <x v="0"/>
    <x v="5"/>
    <x v="3976"/>
    <x v="2"/>
    <x v="3980"/>
    <x v="254"/>
    <x v="1857"/>
    <x v="240"/>
    <m/>
    <m/>
    <s v="sq"/>
    <s v="sq"/>
    <n v="27872.98"/>
    <n v="91504159.730000004"/>
    <n v="91504159.730000004"/>
    <s v="Giza"/>
  </r>
  <r>
    <x v="3982"/>
    <x v="9"/>
    <x v="1"/>
    <x v="9"/>
    <x v="1"/>
    <x v="0"/>
    <x v="3977"/>
    <x v="1"/>
    <x v="3981"/>
    <x v="131"/>
    <x v="2768"/>
    <x v="335"/>
    <m/>
    <m/>
    <s v="Jumia"/>
    <s v="Jum"/>
    <n v="16284.02"/>
    <n v="91504159.730000004"/>
    <n v="91504159.730000004"/>
    <s v="Cairo"/>
  </r>
  <r>
    <x v="3983"/>
    <x v="3"/>
    <x v="3"/>
    <x v="3"/>
    <x v="1"/>
    <x v="2"/>
    <x v="3978"/>
    <x v="0"/>
    <x v="3982"/>
    <x v="230"/>
    <x v="2362"/>
    <x v="117"/>
    <m/>
    <m/>
    <s v="Jumia"/>
    <s v="Jum"/>
    <n v="26648.76"/>
    <n v="57542997.559999913"/>
    <n v="57542997.559999913"/>
    <s v="Casablanca"/>
  </r>
  <r>
    <x v="3984"/>
    <x v="7"/>
    <x v="0"/>
    <x v="7"/>
    <x v="2"/>
    <x v="5"/>
    <x v="3979"/>
    <x v="0"/>
    <x v="3983"/>
    <x v="289"/>
    <x v="2769"/>
    <x v="116"/>
    <m/>
    <m/>
    <s v="Amazon"/>
    <s v="Amazon"/>
    <n v="27872.98"/>
    <n v="92327183.770000085"/>
    <n v="92327183.770000085"/>
    <s v="Giza"/>
  </r>
  <r>
    <x v="3985"/>
    <x v="7"/>
    <x v="0"/>
    <x v="7"/>
    <x v="0"/>
    <x v="1"/>
    <x v="3980"/>
    <x v="0"/>
    <x v="3984"/>
    <x v="372"/>
    <x v="2770"/>
    <x v="123"/>
    <m/>
    <m/>
    <s v="sq"/>
    <s v="sq"/>
    <n v="13290.4"/>
    <n v="92327183.770000085"/>
    <n v="92327183.770000085"/>
    <s v="Alexandria"/>
  </r>
  <r>
    <x v="3986"/>
    <x v="6"/>
    <x v="4"/>
    <x v="6"/>
    <x v="0"/>
    <x v="5"/>
    <x v="3981"/>
    <x v="1"/>
    <x v="3985"/>
    <x v="22"/>
    <x v="2771"/>
    <x v="204"/>
    <m/>
    <m/>
    <s v="sq"/>
    <s v="sq"/>
    <n v="27872.98"/>
    <n v="31420413.200000018"/>
    <n v="31420413.200000018"/>
    <s v="Giza"/>
  </r>
  <r>
    <x v="3987"/>
    <x v="9"/>
    <x v="1"/>
    <x v="9"/>
    <x v="0"/>
    <x v="0"/>
    <x v="3982"/>
    <x v="4"/>
    <x v="3986"/>
    <x v="30"/>
    <x v="2772"/>
    <x v="55"/>
    <m/>
    <m/>
    <s v="sq"/>
    <s v="sq"/>
    <n v="16284.02"/>
    <n v="91504159.730000004"/>
    <n v="91504159.730000004"/>
    <s v="Cairo"/>
  </r>
  <r>
    <x v="3988"/>
    <x v="9"/>
    <x v="1"/>
    <x v="9"/>
    <x v="0"/>
    <x v="2"/>
    <x v="3983"/>
    <x v="4"/>
    <x v="3987"/>
    <x v="391"/>
    <x v="14"/>
    <x v="13"/>
    <m/>
    <m/>
    <s v="sq"/>
    <s v="sq"/>
    <n v="26648.76"/>
    <n v="91504159.730000004"/>
    <n v="91504159.730000004"/>
    <s v="Casablanca"/>
  </r>
  <r>
    <x v="3989"/>
    <x v="4"/>
    <x v="0"/>
    <x v="4"/>
    <x v="0"/>
    <x v="4"/>
    <x v="3984"/>
    <x v="2"/>
    <x v="3988"/>
    <x v="171"/>
    <x v="2773"/>
    <x v="52"/>
    <m/>
    <m/>
    <s v="sq"/>
    <s v="sq"/>
    <n v="99349.3"/>
    <n v="92327183.770000085"/>
    <n v="92327183.770000085"/>
    <s v="Riyadh"/>
  </r>
  <r>
    <x v="3990"/>
    <x v="2"/>
    <x v="2"/>
    <x v="2"/>
    <x v="0"/>
    <x v="3"/>
    <x v="3985"/>
    <x v="3"/>
    <x v="3989"/>
    <x v="173"/>
    <x v="1110"/>
    <x v="332"/>
    <m/>
    <m/>
    <s v="sq"/>
    <s v="sq"/>
    <n v="3665.44"/>
    <n v="29200970.130000021"/>
    <n v="29200970.130000021"/>
    <s v="Dubai"/>
  </r>
  <r>
    <x v="3991"/>
    <x v="6"/>
    <x v="4"/>
    <x v="6"/>
    <x v="0"/>
    <x v="5"/>
    <x v="3986"/>
    <x v="2"/>
    <x v="3990"/>
    <x v="319"/>
    <x v="2774"/>
    <x v="79"/>
    <m/>
    <m/>
    <s v="sq"/>
    <s v="sq"/>
    <n v="27872.98"/>
    <n v="31420413.200000018"/>
    <n v="31420413.200000018"/>
    <s v="Giza"/>
  </r>
  <r>
    <x v="3992"/>
    <x v="6"/>
    <x v="4"/>
    <x v="6"/>
    <x v="1"/>
    <x v="5"/>
    <x v="3987"/>
    <x v="0"/>
    <x v="3991"/>
    <x v="332"/>
    <x v="2775"/>
    <x v="133"/>
    <m/>
    <m/>
    <s v="Jumia"/>
    <s v="Jum"/>
    <n v="27872.98"/>
    <n v="31420413.200000018"/>
    <n v="31420413.200000018"/>
    <s v="Giza"/>
  </r>
  <r>
    <x v="3993"/>
    <x v="6"/>
    <x v="4"/>
    <x v="6"/>
    <x v="1"/>
    <x v="0"/>
    <x v="3988"/>
    <x v="4"/>
    <x v="3992"/>
    <x v="91"/>
    <x v="2776"/>
    <x v="12"/>
    <m/>
    <m/>
    <s v="Jumia"/>
    <s v="Jum"/>
    <n v="16284.02"/>
    <n v="31420413.200000018"/>
    <n v="31420413.200000018"/>
    <s v="Cairo"/>
  </r>
  <r>
    <x v="3994"/>
    <x v="5"/>
    <x v="1"/>
    <x v="5"/>
    <x v="1"/>
    <x v="1"/>
    <x v="3989"/>
    <x v="4"/>
    <x v="3993"/>
    <x v="157"/>
    <x v="2777"/>
    <x v="321"/>
    <m/>
    <m/>
    <s v="Jumia"/>
    <s v="Jum"/>
    <n v="13290.4"/>
    <n v="91504159.730000004"/>
    <n v="91504159.730000004"/>
    <s v="Alexandria"/>
  </r>
  <r>
    <x v="3995"/>
    <x v="0"/>
    <x v="0"/>
    <x v="0"/>
    <x v="2"/>
    <x v="4"/>
    <x v="3990"/>
    <x v="0"/>
    <x v="3994"/>
    <x v="175"/>
    <x v="2778"/>
    <x v="300"/>
    <m/>
    <m/>
    <s v="Amazon"/>
    <s v="Amazon"/>
    <n v="99349.3"/>
    <n v="92327183.770000085"/>
    <n v="92327183.770000085"/>
    <s v="Riyadh"/>
  </r>
  <r>
    <x v="3996"/>
    <x v="0"/>
    <x v="0"/>
    <x v="0"/>
    <x v="2"/>
    <x v="5"/>
    <x v="3991"/>
    <x v="3"/>
    <x v="3995"/>
    <x v="211"/>
    <x v="2779"/>
    <x v="182"/>
    <m/>
    <m/>
    <s v="Amazon"/>
    <s v="Amazon"/>
    <n v="27872.98"/>
    <n v="92327183.770000085"/>
    <n v="92327183.770000085"/>
    <s v="Giza"/>
  </r>
  <r>
    <x v="3997"/>
    <x v="9"/>
    <x v="1"/>
    <x v="9"/>
    <x v="0"/>
    <x v="5"/>
    <x v="3992"/>
    <x v="1"/>
    <x v="3996"/>
    <x v="111"/>
    <x v="504"/>
    <x v="15"/>
    <m/>
    <m/>
    <s v="sq"/>
    <s v="sq"/>
    <n v="27872.98"/>
    <n v="91504159.730000004"/>
    <n v="91504159.730000004"/>
    <s v="Giza"/>
  </r>
  <r>
    <x v="3998"/>
    <x v="6"/>
    <x v="4"/>
    <x v="6"/>
    <x v="2"/>
    <x v="2"/>
    <x v="3993"/>
    <x v="4"/>
    <x v="3997"/>
    <x v="28"/>
    <x v="2780"/>
    <x v="230"/>
    <m/>
    <m/>
    <s v="Amazon"/>
    <s v="Amazon"/>
    <n v="26648.76"/>
    <n v="31420413.200000018"/>
    <n v="31420413.200000018"/>
    <s v="Casablanca"/>
  </r>
  <r>
    <x v="3999"/>
    <x v="1"/>
    <x v="1"/>
    <x v="1"/>
    <x v="2"/>
    <x v="1"/>
    <x v="3994"/>
    <x v="2"/>
    <x v="3998"/>
    <x v="264"/>
    <x v="938"/>
    <x v="298"/>
    <m/>
    <m/>
    <s v="Amazon"/>
    <s v="Amazon"/>
    <n v="13290.4"/>
    <n v="91504159.730000004"/>
    <n v="91504159.730000004"/>
    <s v="Alexandria"/>
  </r>
  <r>
    <x v="4000"/>
    <x v="9"/>
    <x v="1"/>
    <x v="9"/>
    <x v="2"/>
    <x v="5"/>
    <x v="3995"/>
    <x v="3"/>
    <x v="3999"/>
    <x v="182"/>
    <x v="2781"/>
    <x v="174"/>
    <m/>
    <m/>
    <s v="Amazon"/>
    <s v="Amazon"/>
    <n v="27872.98"/>
    <n v="91504159.730000004"/>
    <n v="91504159.730000004"/>
    <s v="Giza"/>
  </r>
  <r>
    <x v="4001"/>
    <x v="4"/>
    <x v="0"/>
    <x v="4"/>
    <x v="2"/>
    <x v="1"/>
    <x v="3996"/>
    <x v="0"/>
    <x v="4000"/>
    <x v="162"/>
    <x v="2782"/>
    <x v="16"/>
    <m/>
    <m/>
    <s v="Amazon"/>
    <s v="Amazon"/>
    <n v="13290.4"/>
    <n v="92327183.770000085"/>
    <n v="92327183.770000085"/>
    <s v="Alexandria"/>
  </r>
  <r>
    <x v="4002"/>
    <x v="4"/>
    <x v="0"/>
    <x v="4"/>
    <x v="1"/>
    <x v="5"/>
    <x v="3997"/>
    <x v="0"/>
    <x v="4001"/>
    <x v="46"/>
    <x v="2783"/>
    <x v="220"/>
    <m/>
    <m/>
    <s v="Jumia"/>
    <s v="Jum"/>
    <n v="27872.98"/>
    <n v="92327183.770000085"/>
    <n v="92327183.770000085"/>
    <s v="Giza"/>
  </r>
  <r>
    <x v="4003"/>
    <x v="7"/>
    <x v="0"/>
    <x v="7"/>
    <x v="0"/>
    <x v="4"/>
    <x v="3998"/>
    <x v="0"/>
    <x v="4002"/>
    <x v="79"/>
    <x v="2784"/>
    <x v="201"/>
    <m/>
    <m/>
    <s v="sq"/>
    <s v="sq"/>
    <n v="99349.3"/>
    <n v="92327183.770000085"/>
    <n v="92327183.770000085"/>
    <s v="Riyadh"/>
  </r>
  <r>
    <x v="4004"/>
    <x v="6"/>
    <x v="4"/>
    <x v="6"/>
    <x v="2"/>
    <x v="5"/>
    <x v="3999"/>
    <x v="1"/>
    <x v="4003"/>
    <x v="261"/>
    <x v="2785"/>
    <x v="313"/>
    <m/>
    <m/>
    <s v="Amazon"/>
    <s v="Amazon"/>
    <n v="27872.98"/>
    <n v="31420413.200000018"/>
    <n v="31420413.200000018"/>
    <s v="Giza"/>
  </r>
  <r>
    <x v="4005"/>
    <x v="5"/>
    <x v="1"/>
    <x v="5"/>
    <x v="2"/>
    <x v="2"/>
    <x v="4000"/>
    <x v="4"/>
    <x v="4004"/>
    <x v="275"/>
    <x v="639"/>
    <x v="262"/>
    <m/>
    <m/>
    <s v="Amazon"/>
    <s v="Amazon"/>
    <n v="26648.76"/>
    <n v="91504159.730000004"/>
    <n v="91504159.730000004"/>
    <s v="Casablanca"/>
  </r>
  <r>
    <x v="4006"/>
    <x v="9"/>
    <x v="1"/>
    <x v="9"/>
    <x v="2"/>
    <x v="0"/>
    <x v="4001"/>
    <x v="0"/>
    <x v="4005"/>
    <x v="364"/>
    <x v="2786"/>
    <x v="43"/>
    <m/>
    <m/>
    <s v="Amazon"/>
    <s v="Amazon"/>
    <n v="16284.02"/>
    <n v="91504159.730000004"/>
    <n v="91504159.730000004"/>
    <s v="Cairo"/>
  </r>
  <r>
    <x v="4007"/>
    <x v="8"/>
    <x v="3"/>
    <x v="8"/>
    <x v="1"/>
    <x v="4"/>
    <x v="4002"/>
    <x v="4"/>
    <x v="4006"/>
    <x v="114"/>
    <x v="1322"/>
    <x v="180"/>
    <m/>
    <m/>
    <s v="Jumia"/>
    <s v="Jum"/>
    <n v="99349.3"/>
    <n v="57542997.559999913"/>
    <n v="57542997.559999913"/>
    <s v="Riyadh"/>
  </r>
  <r>
    <x v="4008"/>
    <x v="2"/>
    <x v="2"/>
    <x v="2"/>
    <x v="0"/>
    <x v="5"/>
    <x v="4003"/>
    <x v="0"/>
    <x v="4007"/>
    <x v="334"/>
    <x v="2787"/>
    <x v="214"/>
    <m/>
    <m/>
    <s v="sq"/>
    <s v="sq"/>
    <n v="27872.98"/>
    <n v="29200970.130000021"/>
    <n v="29200970.130000021"/>
    <s v="Giza"/>
  </r>
  <r>
    <x v="4009"/>
    <x v="2"/>
    <x v="2"/>
    <x v="2"/>
    <x v="0"/>
    <x v="3"/>
    <x v="4004"/>
    <x v="3"/>
    <x v="4008"/>
    <x v="290"/>
    <x v="2267"/>
    <x v="104"/>
    <m/>
    <m/>
    <s v="sq"/>
    <s v="sq"/>
    <n v="3665.44"/>
    <n v="29200970.130000021"/>
    <n v="29200970.130000021"/>
    <s v="Dubai"/>
  </r>
  <r>
    <x v="4010"/>
    <x v="1"/>
    <x v="1"/>
    <x v="1"/>
    <x v="2"/>
    <x v="4"/>
    <x v="4005"/>
    <x v="0"/>
    <x v="4009"/>
    <x v="95"/>
    <x v="2788"/>
    <x v="340"/>
    <m/>
    <m/>
    <s v="Amazon"/>
    <s v="Amazon"/>
    <n v="99349.3"/>
    <n v="91504159.730000004"/>
    <n v="91504159.730000004"/>
    <s v="Riyadh"/>
  </r>
  <r>
    <x v="4011"/>
    <x v="6"/>
    <x v="4"/>
    <x v="6"/>
    <x v="1"/>
    <x v="1"/>
    <x v="4006"/>
    <x v="3"/>
    <x v="4010"/>
    <x v="237"/>
    <x v="2789"/>
    <x v="250"/>
    <m/>
    <m/>
    <s v="Jumia"/>
    <s v="Jum"/>
    <n v="13290.4"/>
    <n v="31420413.200000018"/>
    <n v="31420413.200000018"/>
    <s v="Alexandria"/>
  </r>
  <r>
    <x v="4012"/>
    <x v="5"/>
    <x v="1"/>
    <x v="5"/>
    <x v="2"/>
    <x v="2"/>
    <x v="4007"/>
    <x v="3"/>
    <x v="4011"/>
    <x v="384"/>
    <x v="2790"/>
    <x v="332"/>
    <m/>
    <m/>
    <s v="Amazon"/>
    <s v="Amazon"/>
    <n v="26648.76"/>
    <n v="91504159.730000004"/>
    <n v="91504159.730000004"/>
    <s v="Casablanca"/>
  </r>
  <r>
    <x v="4013"/>
    <x v="0"/>
    <x v="0"/>
    <x v="0"/>
    <x v="1"/>
    <x v="2"/>
    <x v="4008"/>
    <x v="4"/>
    <x v="4012"/>
    <x v="357"/>
    <x v="2791"/>
    <x v="42"/>
    <m/>
    <m/>
    <s v="Jumia"/>
    <s v="Jum"/>
    <n v="26648.76"/>
    <n v="92327183.770000085"/>
    <n v="92327183.770000085"/>
    <s v="Casablanca"/>
  </r>
  <r>
    <x v="4014"/>
    <x v="1"/>
    <x v="1"/>
    <x v="1"/>
    <x v="0"/>
    <x v="3"/>
    <x v="4009"/>
    <x v="2"/>
    <x v="4013"/>
    <x v="394"/>
    <x v="2792"/>
    <x v="137"/>
    <m/>
    <m/>
    <s v="sq"/>
    <s v="sq"/>
    <n v="3665.44"/>
    <n v="91504159.730000004"/>
    <n v="91504159.730000004"/>
    <s v="Dubai"/>
  </r>
  <r>
    <x v="4015"/>
    <x v="0"/>
    <x v="0"/>
    <x v="0"/>
    <x v="1"/>
    <x v="0"/>
    <x v="4010"/>
    <x v="3"/>
    <x v="4014"/>
    <x v="377"/>
    <x v="674"/>
    <x v="285"/>
    <m/>
    <m/>
    <s v="Jumia"/>
    <s v="Jum"/>
    <n v="16284.02"/>
    <n v="92327183.770000085"/>
    <n v="92327183.770000085"/>
    <s v="Cairo"/>
  </r>
  <r>
    <x v="4016"/>
    <x v="1"/>
    <x v="1"/>
    <x v="1"/>
    <x v="0"/>
    <x v="3"/>
    <x v="4011"/>
    <x v="1"/>
    <x v="4015"/>
    <x v="201"/>
    <x v="2793"/>
    <x v="3"/>
    <m/>
    <m/>
    <s v="sq"/>
    <s v="sq"/>
    <n v="3665.44"/>
    <n v="91504159.730000004"/>
    <n v="91504159.730000004"/>
    <s v="Dubai"/>
  </r>
  <r>
    <x v="4017"/>
    <x v="2"/>
    <x v="2"/>
    <x v="2"/>
    <x v="2"/>
    <x v="5"/>
    <x v="4012"/>
    <x v="0"/>
    <x v="4016"/>
    <x v="59"/>
    <x v="2794"/>
    <x v="151"/>
    <m/>
    <m/>
    <s v="Amazon"/>
    <s v="Amazon"/>
    <n v="27872.98"/>
    <n v="29200970.130000021"/>
    <n v="29200970.130000021"/>
    <s v="Giza"/>
  </r>
  <r>
    <x v="4018"/>
    <x v="6"/>
    <x v="4"/>
    <x v="6"/>
    <x v="0"/>
    <x v="4"/>
    <x v="4013"/>
    <x v="1"/>
    <x v="4017"/>
    <x v="284"/>
    <x v="39"/>
    <x v="87"/>
    <m/>
    <m/>
    <s v="sq"/>
    <s v="sq"/>
    <n v="99349.3"/>
    <n v="31420413.200000018"/>
    <n v="31420413.200000018"/>
    <s v="Riyadh"/>
  </r>
  <r>
    <x v="4019"/>
    <x v="8"/>
    <x v="3"/>
    <x v="8"/>
    <x v="0"/>
    <x v="2"/>
    <x v="4014"/>
    <x v="0"/>
    <x v="4018"/>
    <x v="268"/>
    <x v="2191"/>
    <x v="328"/>
    <m/>
    <m/>
    <s v="sq"/>
    <s v="sq"/>
    <n v="26648.76"/>
    <n v="57542997.559999913"/>
    <n v="57542997.559999913"/>
    <s v="Casablanca"/>
  </r>
  <r>
    <x v="4020"/>
    <x v="6"/>
    <x v="4"/>
    <x v="6"/>
    <x v="1"/>
    <x v="2"/>
    <x v="4015"/>
    <x v="2"/>
    <x v="4019"/>
    <x v="304"/>
    <x v="2795"/>
    <x v="349"/>
    <m/>
    <m/>
    <s v="Jumia"/>
    <s v="Jum"/>
    <n v="26648.76"/>
    <n v="31420413.200000018"/>
    <n v="31420413.200000018"/>
    <s v="Casablanca"/>
  </r>
  <r>
    <x v="4021"/>
    <x v="5"/>
    <x v="1"/>
    <x v="5"/>
    <x v="0"/>
    <x v="1"/>
    <x v="4016"/>
    <x v="1"/>
    <x v="4020"/>
    <x v="18"/>
    <x v="2572"/>
    <x v="49"/>
    <m/>
    <m/>
    <s v="sq"/>
    <s v="sq"/>
    <n v="13290.4"/>
    <n v="91504159.730000004"/>
    <n v="91504159.730000004"/>
    <s v="Alexandria"/>
  </r>
  <r>
    <x v="4022"/>
    <x v="3"/>
    <x v="3"/>
    <x v="3"/>
    <x v="2"/>
    <x v="0"/>
    <x v="4017"/>
    <x v="1"/>
    <x v="4021"/>
    <x v="333"/>
    <x v="2796"/>
    <x v="117"/>
    <m/>
    <m/>
    <s v="Amazon"/>
    <s v="Amazon"/>
    <n v="16284.02"/>
    <n v="57542997.559999913"/>
    <n v="57542997.559999913"/>
    <s v="Cairo"/>
  </r>
  <r>
    <x v="4023"/>
    <x v="0"/>
    <x v="0"/>
    <x v="0"/>
    <x v="2"/>
    <x v="2"/>
    <x v="4018"/>
    <x v="4"/>
    <x v="4022"/>
    <x v="140"/>
    <x v="2797"/>
    <x v="348"/>
    <m/>
    <m/>
    <s v="Amazon"/>
    <s v="Amazon"/>
    <n v="26648.76"/>
    <n v="92327183.770000085"/>
    <n v="92327183.770000085"/>
    <s v="Casablanca"/>
  </r>
  <r>
    <x v="4024"/>
    <x v="9"/>
    <x v="1"/>
    <x v="9"/>
    <x v="0"/>
    <x v="4"/>
    <x v="4019"/>
    <x v="2"/>
    <x v="4023"/>
    <x v="364"/>
    <x v="2798"/>
    <x v="338"/>
    <m/>
    <m/>
    <s v="sq"/>
    <s v="sq"/>
    <n v="99349.3"/>
    <n v="91504159.730000004"/>
    <n v="91504159.730000004"/>
    <s v="Riyadh"/>
  </r>
  <r>
    <x v="4025"/>
    <x v="2"/>
    <x v="2"/>
    <x v="2"/>
    <x v="2"/>
    <x v="2"/>
    <x v="4020"/>
    <x v="1"/>
    <x v="4024"/>
    <x v="52"/>
    <x v="2799"/>
    <x v="280"/>
    <m/>
    <m/>
    <s v="Amazon"/>
    <s v="Amazon"/>
    <n v="26648.76"/>
    <n v="29200970.130000021"/>
    <n v="29200970.130000021"/>
    <s v="Casablanca"/>
  </r>
  <r>
    <x v="4026"/>
    <x v="5"/>
    <x v="1"/>
    <x v="5"/>
    <x v="2"/>
    <x v="0"/>
    <x v="4021"/>
    <x v="2"/>
    <x v="4025"/>
    <x v="78"/>
    <x v="837"/>
    <x v="36"/>
    <m/>
    <m/>
    <s v="Amazon"/>
    <s v="Amazon"/>
    <n v="16284.02"/>
    <n v="91504159.730000004"/>
    <n v="91504159.730000004"/>
    <s v="Cairo"/>
  </r>
  <r>
    <x v="4027"/>
    <x v="9"/>
    <x v="1"/>
    <x v="9"/>
    <x v="2"/>
    <x v="4"/>
    <x v="4022"/>
    <x v="1"/>
    <x v="4026"/>
    <x v="243"/>
    <x v="681"/>
    <x v="289"/>
    <m/>
    <m/>
    <s v="Amazon"/>
    <s v="Amazon"/>
    <n v="99349.3"/>
    <n v="91504159.730000004"/>
    <n v="91504159.730000004"/>
    <s v="Riyadh"/>
  </r>
  <r>
    <x v="4028"/>
    <x v="3"/>
    <x v="3"/>
    <x v="3"/>
    <x v="0"/>
    <x v="0"/>
    <x v="4023"/>
    <x v="3"/>
    <x v="4027"/>
    <x v="289"/>
    <x v="2606"/>
    <x v="253"/>
    <m/>
    <m/>
    <s v="sq"/>
    <s v="sq"/>
    <n v="16284.02"/>
    <n v="57542997.559999913"/>
    <n v="57542997.559999913"/>
    <s v="Cairo"/>
  </r>
  <r>
    <x v="4029"/>
    <x v="4"/>
    <x v="0"/>
    <x v="4"/>
    <x v="0"/>
    <x v="0"/>
    <x v="4024"/>
    <x v="3"/>
    <x v="4028"/>
    <x v="21"/>
    <x v="2800"/>
    <x v="233"/>
    <m/>
    <m/>
    <s v="sq"/>
    <s v="sq"/>
    <n v="16284.02"/>
    <n v="92327183.770000085"/>
    <n v="92327183.770000085"/>
    <s v="Cairo"/>
  </r>
  <r>
    <x v="4030"/>
    <x v="5"/>
    <x v="1"/>
    <x v="5"/>
    <x v="2"/>
    <x v="1"/>
    <x v="4025"/>
    <x v="1"/>
    <x v="4029"/>
    <x v="309"/>
    <x v="2801"/>
    <x v="260"/>
    <m/>
    <m/>
    <s v="Amazon"/>
    <s v="Amazon"/>
    <n v="13290.4"/>
    <n v="91504159.730000004"/>
    <n v="91504159.730000004"/>
    <s v="Alexandria"/>
  </r>
  <r>
    <x v="4031"/>
    <x v="7"/>
    <x v="0"/>
    <x v="7"/>
    <x v="2"/>
    <x v="0"/>
    <x v="4026"/>
    <x v="0"/>
    <x v="4030"/>
    <x v="184"/>
    <x v="2802"/>
    <x v="337"/>
    <m/>
    <m/>
    <s v="Amazon"/>
    <s v="Amazon"/>
    <n v="16284.02"/>
    <n v="92327183.770000085"/>
    <n v="92327183.770000085"/>
    <s v="Cairo"/>
  </r>
  <r>
    <x v="4032"/>
    <x v="1"/>
    <x v="1"/>
    <x v="1"/>
    <x v="1"/>
    <x v="4"/>
    <x v="4027"/>
    <x v="3"/>
    <x v="4031"/>
    <x v="115"/>
    <x v="1663"/>
    <x v="216"/>
    <m/>
    <m/>
    <s v="Jumia"/>
    <s v="Jum"/>
    <n v="99349.3"/>
    <n v="91504159.730000004"/>
    <n v="91504159.730000004"/>
    <s v="Riyadh"/>
  </r>
  <r>
    <x v="4033"/>
    <x v="5"/>
    <x v="1"/>
    <x v="5"/>
    <x v="0"/>
    <x v="0"/>
    <x v="4028"/>
    <x v="3"/>
    <x v="4032"/>
    <x v="219"/>
    <x v="2803"/>
    <x v="152"/>
    <m/>
    <m/>
    <s v="sq"/>
    <s v="sq"/>
    <n v="16284.02"/>
    <n v="91504159.730000004"/>
    <n v="91504159.730000004"/>
    <s v="Cairo"/>
  </r>
  <r>
    <x v="4034"/>
    <x v="4"/>
    <x v="0"/>
    <x v="4"/>
    <x v="2"/>
    <x v="3"/>
    <x v="4029"/>
    <x v="4"/>
    <x v="4033"/>
    <x v="268"/>
    <x v="2299"/>
    <x v="332"/>
    <m/>
    <m/>
    <s v="Amazon"/>
    <s v="Amazon"/>
    <n v="3665.44"/>
    <n v="92327183.770000085"/>
    <n v="92327183.770000085"/>
    <s v="Dubai"/>
  </r>
  <r>
    <x v="4035"/>
    <x v="0"/>
    <x v="0"/>
    <x v="0"/>
    <x v="0"/>
    <x v="2"/>
    <x v="4030"/>
    <x v="4"/>
    <x v="4034"/>
    <x v="357"/>
    <x v="46"/>
    <x v="26"/>
    <m/>
    <m/>
    <s v="sq"/>
    <s v="sq"/>
    <n v="26648.76"/>
    <n v="92327183.770000085"/>
    <n v="92327183.770000085"/>
    <s v="Casablanca"/>
  </r>
  <r>
    <x v="4036"/>
    <x v="8"/>
    <x v="3"/>
    <x v="8"/>
    <x v="2"/>
    <x v="0"/>
    <x v="4031"/>
    <x v="2"/>
    <x v="4035"/>
    <x v="239"/>
    <x v="2804"/>
    <x v="228"/>
    <m/>
    <m/>
    <s v="Amazon"/>
    <s v="Amazon"/>
    <n v="16284.02"/>
    <n v="57542997.559999913"/>
    <n v="57542997.559999913"/>
    <s v="Cairo"/>
  </r>
  <r>
    <x v="4037"/>
    <x v="4"/>
    <x v="0"/>
    <x v="4"/>
    <x v="1"/>
    <x v="0"/>
    <x v="4032"/>
    <x v="4"/>
    <x v="4036"/>
    <x v="81"/>
    <x v="1297"/>
    <x v="209"/>
    <m/>
    <m/>
    <s v="Jumia"/>
    <s v="Jum"/>
    <n v="16284.02"/>
    <n v="92327183.770000085"/>
    <n v="92327183.770000085"/>
    <s v="Cairo"/>
  </r>
  <r>
    <x v="4038"/>
    <x v="2"/>
    <x v="2"/>
    <x v="2"/>
    <x v="2"/>
    <x v="1"/>
    <x v="4033"/>
    <x v="0"/>
    <x v="4037"/>
    <x v="129"/>
    <x v="877"/>
    <x v="20"/>
    <m/>
    <m/>
    <s v="Amazon"/>
    <s v="Amazon"/>
    <n v="13290.4"/>
    <n v="29200970.130000021"/>
    <n v="29200970.130000021"/>
    <s v="Alexandria"/>
  </r>
  <r>
    <x v="4039"/>
    <x v="0"/>
    <x v="0"/>
    <x v="0"/>
    <x v="0"/>
    <x v="5"/>
    <x v="4034"/>
    <x v="3"/>
    <x v="4038"/>
    <x v="11"/>
    <x v="2805"/>
    <x v="226"/>
    <m/>
    <m/>
    <s v="sq"/>
    <s v="sq"/>
    <n v="27872.98"/>
    <n v="92327183.770000085"/>
    <n v="92327183.770000085"/>
    <s v="Giza"/>
  </r>
  <r>
    <x v="4040"/>
    <x v="6"/>
    <x v="4"/>
    <x v="6"/>
    <x v="2"/>
    <x v="0"/>
    <x v="4035"/>
    <x v="1"/>
    <x v="4039"/>
    <x v="131"/>
    <x v="1088"/>
    <x v="261"/>
    <m/>
    <m/>
    <s v="Amazon"/>
    <s v="Amazon"/>
    <n v="16284.02"/>
    <n v="31420413.200000018"/>
    <n v="31420413.200000018"/>
    <s v="Cairo"/>
  </r>
  <r>
    <x v="4041"/>
    <x v="4"/>
    <x v="0"/>
    <x v="4"/>
    <x v="1"/>
    <x v="4"/>
    <x v="4036"/>
    <x v="0"/>
    <x v="4040"/>
    <x v="308"/>
    <x v="2056"/>
    <x v="231"/>
    <m/>
    <m/>
    <s v="Jumia"/>
    <s v="Jum"/>
    <n v="99349.3"/>
    <n v="92327183.770000085"/>
    <n v="92327183.770000085"/>
    <s v="Riyadh"/>
  </r>
  <r>
    <x v="4042"/>
    <x v="6"/>
    <x v="4"/>
    <x v="6"/>
    <x v="2"/>
    <x v="4"/>
    <x v="4037"/>
    <x v="3"/>
    <x v="4041"/>
    <x v="115"/>
    <x v="483"/>
    <x v="31"/>
    <m/>
    <m/>
    <s v="Amazon"/>
    <s v="Amazon"/>
    <n v="99349.3"/>
    <n v="31420413.200000018"/>
    <n v="31420413.200000018"/>
    <s v="Riyadh"/>
  </r>
  <r>
    <x v="4043"/>
    <x v="2"/>
    <x v="2"/>
    <x v="2"/>
    <x v="0"/>
    <x v="5"/>
    <x v="4038"/>
    <x v="4"/>
    <x v="4042"/>
    <x v="146"/>
    <x v="2806"/>
    <x v="240"/>
    <m/>
    <m/>
    <s v="sq"/>
    <s v="sq"/>
    <n v="27872.98"/>
    <n v="29200970.130000021"/>
    <n v="29200970.130000021"/>
    <s v="Giza"/>
  </r>
  <r>
    <x v="4044"/>
    <x v="7"/>
    <x v="0"/>
    <x v="7"/>
    <x v="2"/>
    <x v="5"/>
    <x v="4039"/>
    <x v="0"/>
    <x v="4043"/>
    <x v="167"/>
    <x v="524"/>
    <x v="279"/>
    <m/>
    <m/>
    <s v="Amazon"/>
    <s v="Amazon"/>
    <n v="27872.98"/>
    <n v="92327183.770000085"/>
    <n v="92327183.770000085"/>
    <s v="Giza"/>
  </r>
  <r>
    <x v="4045"/>
    <x v="2"/>
    <x v="2"/>
    <x v="2"/>
    <x v="2"/>
    <x v="2"/>
    <x v="4040"/>
    <x v="3"/>
    <x v="4044"/>
    <x v="117"/>
    <x v="200"/>
    <x v="86"/>
    <m/>
    <m/>
    <s v="Amazon"/>
    <s v="Amazon"/>
    <n v="26648.76"/>
    <n v="29200970.130000021"/>
    <n v="29200970.130000021"/>
    <s v="Casablanca"/>
  </r>
  <r>
    <x v="4046"/>
    <x v="7"/>
    <x v="0"/>
    <x v="7"/>
    <x v="1"/>
    <x v="4"/>
    <x v="4041"/>
    <x v="2"/>
    <x v="4045"/>
    <x v="29"/>
    <x v="2807"/>
    <x v="9"/>
    <m/>
    <m/>
    <s v="Jumia"/>
    <s v="Jum"/>
    <n v="99349.3"/>
    <n v="92327183.770000085"/>
    <n v="92327183.770000085"/>
    <s v="Riyadh"/>
  </r>
  <r>
    <x v="4047"/>
    <x v="5"/>
    <x v="1"/>
    <x v="5"/>
    <x v="0"/>
    <x v="0"/>
    <x v="4042"/>
    <x v="4"/>
    <x v="4046"/>
    <x v="150"/>
    <x v="1307"/>
    <x v="147"/>
    <m/>
    <m/>
    <s v="sq"/>
    <s v="sq"/>
    <n v="16284.02"/>
    <n v="91504159.730000004"/>
    <n v="91504159.730000004"/>
    <s v="Cairo"/>
  </r>
  <r>
    <x v="4048"/>
    <x v="1"/>
    <x v="1"/>
    <x v="1"/>
    <x v="1"/>
    <x v="5"/>
    <x v="4043"/>
    <x v="3"/>
    <x v="4047"/>
    <x v="151"/>
    <x v="2808"/>
    <x v="327"/>
    <m/>
    <m/>
    <s v="Jumia"/>
    <s v="Jum"/>
    <n v="27872.98"/>
    <n v="91504159.730000004"/>
    <n v="91504159.730000004"/>
    <s v="Giza"/>
  </r>
  <r>
    <x v="4049"/>
    <x v="2"/>
    <x v="2"/>
    <x v="2"/>
    <x v="1"/>
    <x v="1"/>
    <x v="4044"/>
    <x v="2"/>
    <x v="4048"/>
    <x v="185"/>
    <x v="96"/>
    <x v="10"/>
    <m/>
    <m/>
    <s v="Jumia"/>
    <s v="Jum"/>
    <n v="13290.4"/>
    <n v="29200970.130000021"/>
    <n v="29200970.130000021"/>
    <s v="Alexandria"/>
  </r>
  <r>
    <x v="4050"/>
    <x v="5"/>
    <x v="1"/>
    <x v="5"/>
    <x v="2"/>
    <x v="3"/>
    <x v="4045"/>
    <x v="1"/>
    <x v="4049"/>
    <x v="381"/>
    <x v="1405"/>
    <x v="170"/>
    <m/>
    <m/>
    <s v="Amazon"/>
    <s v="Amazon"/>
    <n v="3665.44"/>
    <n v="91504159.730000004"/>
    <n v="91504159.730000004"/>
    <s v="Dubai"/>
  </r>
  <r>
    <x v="4051"/>
    <x v="6"/>
    <x v="4"/>
    <x v="6"/>
    <x v="1"/>
    <x v="2"/>
    <x v="4046"/>
    <x v="3"/>
    <x v="4050"/>
    <x v="293"/>
    <x v="2809"/>
    <x v="99"/>
    <m/>
    <m/>
    <s v="Jumia"/>
    <s v="Jum"/>
    <n v="26648.76"/>
    <n v="31420413.200000018"/>
    <n v="31420413.200000018"/>
    <s v="Casablanca"/>
  </r>
  <r>
    <x v="4052"/>
    <x v="9"/>
    <x v="1"/>
    <x v="9"/>
    <x v="2"/>
    <x v="2"/>
    <x v="4047"/>
    <x v="4"/>
    <x v="4051"/>
    <x v="304"/>
    <x v="2810"/>
    <x v="294"/>
    <m/>
    <m/>
    <s v="Amazon"/>
    <s v="Amazon"/>
    <n v="26648.76"/>
    <n v="91504159.730000004"/>
    <n v="91504159.730000004"/>
    <s v="Casablanca"/>
  </r>
  <r>
    <x v="4053"/>
    <x v="0"/>
    <x v="0"/>
    <x v="0"/>
    <x v="1"/>
    <x v="5"/>
    <x v="4048"/>
    <x v="3"/>
    <x v="4052"/>
    <x v="72"/>
    <x v="1913"/>
    <x v="226"/>
    <m/>
    <m/>
    <s v="Jumia"/>
    <s v="Jum"/>
    <n v="27872.98"/>
    <n v="92327183.770000085"/>
    <n v="92327183.770000085"/>
    <s v="Giza"/>
  </r>
  <r>
    <x v="4054"/>
    <x v="3"/>
    <x v="3"/>
    <x v="3"/>
    <x v="0"/>
    <x v="0"/>
    <x v="4049"/>
    <x v="0"/>
    <x v="4053"/>
    <x v="122"/>
    <x v="2811"/>
    <x v="141"/>
    <m/>
    <m/>
    <s v="sq"/>
    <s v="sq"/>
    <n v="16284.02"/>
    <n v="57542997.559999913"/>
    <n v="57542997.559999913"/>
    <s v="Cairo"/>
  </r>
  <r>
    <x v="4055"/>
    <x v="2"/>
    <x v="2"/>
    <x v="2"/>
    <x v="0"/>
    <x v="1"/>
    <x v="4050"/>
    <x v="2"/>
    <x v="4054"/>
    <x v="141"/>
    <x v="2812"/>
    <x v="273"/>
    <m/>
    <m/>
    <s v="sq"/>
    <s v="sq"/>
    <n v="13290.4"/>
    <n v="29200970.130000021"/>
    <n v="29200970.130000021"/>
    <s v="Alexandria"/>
  </r>
  <r>
    <x v="4056"/>
    <x v="3"/>
    <x v="3"/>
    <x v="3"/>
    <x v="0"/>
    <x v="0"/>
    <x v="4051"/>
    <x v="2"/>
    <x v="4055"/>
    <x v="12"/>
    <x v="2813"/>
    <x v="308"/>
    <m/>
    <m/>
    <s v="sq"/>
    <s v="sq"/>
    <n v="16284.02"/>
    <n v="57542997.559999913"/>
    <n v="57542997.559999913"/>
    <s v="Cairo"/>
  </r>
  <r>
    <x v="4057"/>
    <x v="5"/>
    <x v="1"/>
    <x v="5"/>
    <x v="0"/>
    <x v="2"/>
    <x v="4052"/>
    <x v="3"/>
    <x v="4056"/>
    <x v="13"/>
    <x v="2066"/>
    <x v="340"/>
    <m/>
    <m/>
    <s v="sq"/>
    <s v="sq"/>
    <n v="26648.76"/>
    <n v="91504159.730000004"/>
    <n v="91504159.730000004"/>
    <s v="Casablanca"/>
  </r>
  <r>
    <x v="4058"/>
    <x v="2"/>
    <x v="2"/>
    <x v="2"/>
    <x v="1"/>
    <x v="4"/>
    <x v="4053"/>
    <x v="4"/>
    <x v="4057"/>
    <x v="393"/>
    <x v="2814"/>
    <x v="130"/>
    <m/>
    <m/>
    <s v="Jumia"/>
    <s v="Jum"/>
    <n v="99349.3"/>
    <n v="29200970.130000021"/>
    <n v="29200970.130000021"/>
    <s v="Riyadh"/>
  </r>
  <r>
    <x v="4059"/>
    <x v="5"/>
    <x v="1"/>
    <x v="5"/>
    <x v="2"/>
    <x v="4"/>
    <x v="4054"/>
    <x v="2"/>
    <x v="4058"/>
    <x v="245"/>
    <x v="2815"/>
    <x v="157"/>
    <m/>
    <m/>
    <s v="Amazon"/>
    <s v="Amazon"/>
    <n v="99349.3"/>
    <n v="91504159.730000004"/>
    <n v="91504159.730000004"/>
    <s v="Riyadh"/>
  </r>
  <r>
    <x v="4060"/>
    <x v="5"/>
    <x v="1"/>
    <x v="5"/>
    <x v="1"/>
    <x v="4"/>
    <x v="4055"/>
    <x v="4"/>
    <x v="4059"/>
    <x v="89"/>
    <x v="170"/>
    <x v="290"/>
    <m/>
    <m/>
    <s v="Jumia"/>
    <s v="Jum"/>
    <n v="99349.3"/>
    <n v="91504159.730000004"/>
    <n v="91504159.730000004"/>
    <s v="Riyadh"/>
  </r>
  <r>
    <x v="4061"/>
    <x v="5"/>
    <x v="1"/>
    <x v="5"/>
    <x v="1"/>
    <x v="3"/>
    <x v="4056"/>
    <x v="2"/>
    <x v="4060"/>
    <x v="377"/>
    <x v="2816"/>
    <x v="115"/>
    <m/>
    <m/>
    <s v="Jumia"/>
    <s v="Jum"/>
    <n v="3665.44"/>
    <n v="91504159.730000004"/>
    <n v="91504159.730000004"/>
    <s v="Dubai"/>
  </r>
  <r>
    <x v="4062"/>
    <x v="1"/>
    <x v="1"/>
    <x v="1"/>
    <x v="0"/>
    <x v="3"/>
    <x v="4057"/>
    <x v="1"/>
    <x v="4061"/>
    <x v="338"/>
    <x v="312"/>
    <x v="232"/>
    <m/>
    <m/>
    <s v="sq"/>
    <s v="sq"/>
    <n v="3665.44"/>
    <n v="91504159.730000004"/>
    <n v="91504159.730000004"/>
    <s v="Dubai"/>
  </r>
  <r>
    <x v="4063"/>
    <x v="0"/>
    <x v="0"/>
    <x v="0"/>
    <x v="1"/>
    <x v="5"/>
    <x v="4058"/>
    <x v="0"/>
    <x v="4062"/>
    <x v="345"/>
    <x v="2817"/>
    <x v="302"/>
    <m/>
    <m/>
    <s v="Jumia"/>
    <s v="Jum"/>
    <n v="27872.98"/>
    <n v="92327183.770000085"/>
    <n v="92327183.770000085"/>
    <s v="Giza"/>
  </r>
  <r>
    <x v="4064"/>
    <x v="8"/>
    <x v="3"/>
    <x v="8"/>
    <x v="2"/>
    <x v="5"/>
    <x v="4059"/>
    <x v="3"/>
    <x v="4063"/>
    <x v="336"/>
    <x v="2818"/>
    <x v="296"/>
    <m/>
    <m/>
    <s v="Amazon"/>
    <s v="Amazon"/>
    <n v="27872.98"/>
    <n v="57542997.559999913"/>
    <n v="57542997.559999913"/>
    <s v="Giza"/>
  </r>
  <r>
    <x v="4065"/>
    <x v="3"/>
    <x v="3"/>
    <x v="3"/>
    <x v="1"/>
    <x v="4"/>
    <x v="4060"/>
    <x v="0"/>
    <x v="4064"/>
    <x v="180"/>
    <x v="2819"/>
    <x v="257"/>
    <m/>
    <m/>
    <s v="Jumia"/>
    <s v="Jum"/>
    <n v="99349.3"/>
    <n v="57542997.559999913"/>
    <n v="57542997.559999913"/>
    <s v="Riyadh"/>
  </r>
  <r>
    <x v="4066"/>
    <x v="7"/>
    <x v="0"/>
    <x v="7"/>
    <x v="1"/>
    <x v="3"/>
    <x v="4061"/>
    <x v="4"/>
    <x v="4065"/>
    <x v="201"/>
    <x v="2181"/>
    <x v="270"/>
    <m/>
    <m/>
    <s v="Jumia"/>
    <s v="Jum"/>
    <n v="3665.44"/>
    <n v="92327183.770000085"/>
    <n v="92327183.770000085"/>
    <s v="Dubai"/>
  </r>
  <r>
    <x v="4067"/>
    <x v="0"/>
    <x v="0"/>
    <x v="0"/>
    <x v="2"/>
    <x v="3"/>
    <x v="4062"/>
    <x v="2"/>
    <x v="4066"/>
    <x v="240"/>
    <x v="1914"/>
    <x v="139"/>
    <m/>
    <m/>
    <s v="Amazon"/>
    <s v="Amazon"/>
    <n v="3665.44"/>
    <n v="92327183.770000085"/>
    <n v="92327183.770000085"/>
    <s v="Dubai"/>
  </r>
  <r>
    <x v="4068"/>
    <x v="0"/>
    <x v="0"/>
    <x v="0"/>
    <x v="2"/>
    <x v="5"/>
    <x v="4063"/>
    <x v="4"/>
    <x v="4067"/>
    <x v="137"/>
    <x v="2267"/>
    <x v="248"/>
    <m/>
    <m/>
    <s v="Amazon"/>
    <s v="Amazon"/>
    <n v="27872.98"/>
    <n v="92327183.770000085"/>
    <n v="92327183.770000085"/>
    <s v="Giza"/>
  </r>
  <r>
    <x v="4069"/>
    <x v="6"/>
    <x v="4"/>
    <x v="6"/>
    <x v="2"/>
    <x v="4"/>
    <x v="4064"/>
    <x v="2"/>
    <x v="4068"/>
    <x v="230"/>
    <x v="2259"/>
    <x v="141"/>
    <m/>
    <m/>
    <s v="Amazon"/>
    <s v="Amazon"/>
    <n v="99349.3"/>
    <n v="31420413.200000018"/>
    <n v="31420413.200000018"/>
    <s v="Riyadh"/>
  </r>
  <r>
    <x v="4070"/>
    <x v="0"/>
    <x v="0"/>
    <x v="0"/>
    <x v="2"/>
    <x v="1"/>
    <x v="4065"/>
    <x v="0"/>
    <x v="4069"/>
    <x v="310"/>
    <x v="2820"/>
    <x v="235"/>
    <m/>
    <m/>
    <s v="Amazon"/>
    <s v="Amazon"/>
    <n v="13290.4"/>
    <n v="92327183.770000085"/>
    <n v="92327183.770000085"/>
    <s v="Alexandria"/>
  </r>
  <r>
    <x v="4071"/>
    <x v="8"/>
    <x v="3"/>
    <x v="8"/>
    <x v="1"/>
    <x v="1"/>
    <x v="4066"/>
    <x v="3"/>
    <x v="4070"/>
    <x v="388"/>
    <x v="1685"/>
    <x v="340"/>
    <m/>
    <m/>
    <s v="Jumia"/>
    <s v="Jum"/>
    <n v="13290.4"/>
    <n v="57542997.559999913"/>
    <n v="57542997.559999913"/>
    <s v="Alexandria"/>
  </r>
  <r>
    <x v="4072"/>
    <x v="9"/>
    <x v="1"/>
    <x v="9"/>
    <x v="0"/>
    <x v="3"/>
    <x v="4067"/>
    <x v="3"/>
    <x v="4071"/>
    <x v="276"/>
    <x v="915"/>
    <x v="288"/>
    <m/>
    <m/>
    <s v="sq"/>
    <s v="sq"/>
    <n v="3665.44"/>
    <n v="91504159.730000004"/>
    <n v="91504159.730000004"/>
    <s v="Dubai"/>
  </r>
  <r>
    <x v="4073"/>
    <x v="6"/>
    <x v="4"/>
    <x v="6"/>
    <x v="1"/>
    <x v="3"/>
    <x v="4068"/>
    <x v="0"/>
    <x v="4072"/>
    <x v="142"/>
    <x v="895"/>
    <x v="1"/>
    <m/>
    <m/>
    <s v="Jumia"/>
    <s v="Jum"/>
    <n v="3665.44"/>
    <n v="31420413.200000018"/>
    <n v="31420413.200000018"/>
    <s v="Dubai"/>
  </r>
  <r>
    <x v="4074"/>
    <x v="0"/>
    <x v="0"/>
    <x v="0"/>
    <x v="2"/>
    <x v="1"/>
    <x v="4069"/>
    <x v="1"/>
    <x v="4073"/>
    <x v="184"/>
    <x v="2821"/>
    <x v="29"/>
    <m/>
    <m/>
    <s v="Amazon"/>
    <s v="Amazon"/>
    <n v="13290.4"/>
    <n v="92327183.770000085"/>
    <n v="92327183.770000085"/>
    <s v="Alexandria"/>
  </r>
  <r>
    <x v="4075"/>
    <x v="3"/>
    <x v="3"/>
    <x v="3"/>
    <x v="1"/>
    <x v="3"/>
    <x v="4070"/>
    <x v="1"/>
    <x v="4074"/>
    <x v="118"/>
    <x v="2822"/>
    <x v="240"/>
    <m/>
    <m/>
    <s v="Jumia"/>
    <s v="Jum"/>
    <n v="3665.44"/>
    <n v="57542997.559999913"/>
    <n v="57542997.559999913"/>
    <s v="Dubai"/>
  </r>
  <r>
    <x v="4076"/>
    <x v="6"/>
    <x v="4"/>
    <x v="6"/>
    <x v="0"/>
    <x v="1"/>
    <x v="4071"/>
    <x v="4"/>
    <x v="4075"/>
    <x v="329"/>
    <x v="2823"/>
    <x v="158"/>
    <m/>
    <m/>
    <s v="sq"/>
    <s v="sq"/>
    <n v="13290.4"/>
    <n v="31420413.200000018"/>
    <n v="31420413.200000018"/>
    <s v="Alexandria"/>
  </r>
  <r>
    <x v="4077"/>
    <x v="3"/>
    <x v="3"/>
    <x v="3"/>
    <x v="2"/>
    <x v="2"/>
    <x v="4072"/>
    <x v="2"/>
    <x v="4076"/>
    <x v="225"/>
    <x v="2824"/>
    <x v="70"/>
    <m/>
    <m/>
    <s v="Amazon"/>
    <s v="Amazon"/>
    <n v="26648.76"/>
    <n v="57542997.559999913"/>
    <n v="57542997.559999913"/>
    <s v="Casablanca"/>
  </r>
  <r>
    <x v="4078"/>
    <x v="7"/>
    <x v="0"/>
    <x v="7"/>
    <x v="0"/>
    <x v="3"/>
    <x v="4073"/>
    <x v="3"/>
    <x v="4077"/>
    <x v="249"/>
    <x v="2825"/>
    <x v="320"/>
    <m/>
    <m/>
    <s v="sq"/>
    <s v="sq"/>
    <n v="3665.44"/>
    <n v="92327183.770000085"/>
    <n v="92327183.770000085"/>
    <s v="Dubai"/>
  </r>
  <r>
    <x v="4079"/>
    <x v="1"/>
    <x v="1"/>
    <x v="1"/>
    <x v="1"/>
    <x v="1"/>
    <x v="4074"/>
    <x v="4"/>
    <x v="4078"/>
    <x v="267"/>
    <x v="2826"/>
    <x v="271"/>
    <m/>
    <m/>
    <s v="Jumia"/>
    <s v="Jum"/>
    <n v="13290.4"/>
    <n v="91504159.730000004"/>
    <n v="91504159.730000004"/>
    <s v="Alexandria"/>
  </r>
  <r>
    <x v="4080"/>
    <x v="9"/>
    <x v="1"/>
    <x v="9"/>
    <x v="2"/>
    <x v="3"/>
    <x v="4075"/>
    <x v="0"/>
    <x v="4079"/>
    <x v="102"/>
    <x v="2827"/>
    <x v="351"/>
    <m/>
    <m/>
    <s v="Amazon"/>
    <s v="Amazon"/>
    <n v="3665.44"/>
    <n v="91504159.730000004"/>
    <n v="91504159.730000004"/>
    <s v="Dubai"/>
  </r>
  <r>
    <x v="4081"/>
    <x v="0"/>
    <x v="0"/>
    <x v="0"/>
    <x v="1"/>
    <x v="1"/>
    <x v="4076"/>
    <x v="0"/>
    <x v="4080"/>
    <x v="45"/>
    <x v="319"/>
    <x v="231"/>
    <m/>
    <m/>
    <s v="Jumia"/>
    <s v="Jum"/>
    <n v="13290.4"/>
    <n v="92327183.770000085"/>
    <n v="92327183.770000085"/>
    <s v="Alexandria"/>
  </r>
  <r>
    <x v="4082"/>
    <x v="2"/>
    <x v="2"/>
    <x v="2"/>
    <x v="2"/>
    <x v="0"/>
    <x v="4077"/>
    <x v="0"/>
    <x v="4081"/>
    <x v="322"/>
    <x v="194"/>
    <x v="331"/>
    <m/>
    <m/>
    <s v="Amazon"/>
    <s v="Amazon"/>
    <n v="16284.02"/>
    <n v="29200970.130000021"/>
    <n v="29200970.130000021"/>
    <s v="Cairo"/>
  </r>
  <r>
    <x v="4083"/>
    <x v="3"/>
    <x v="3"/>
    <x v="3"/>
    <x v="0"/>
    <x v="3"/>
    <x v="4078"/>
    <x v="4"/>
    <x v="4082"/>
    <x v="19"/>
    <x v="502"/>
    <x v="34"/>
    <m/>
    <m/>
    <s v="sq"/>
    <s v="sq"/>
    <n v="3665.44"/>
    <n v="57542997.559999913"/>
    <n v="57542997.559999913"/>
    <s v="Dubai"/>
  </r>
  <r>
    <x v="4084"/>
    <x v="0"/>
    <x v="0"/>
    <x v="0"/>
    <x v="2"/>
    <x v="1"/>
    <x v="4079"/>
    <x v="0"/>
    <x v="4083"/>
    <x v="176"/>
    <x v="2828"/>
    <x v="187"/>
    <m/>
    <m/>
    <s v="Amazon"/>
    <s v="Amazon"/>
    <n v="13290.4"/>
    <n v="92327183.770000085"/>
    <n v="92327183.770000085"/>
    <s v="Alexandria"/>
  </r>
  <r>
    <x v="4085"/>
    <x v="5"/>
    <x v="1"/>
    <x v="5"/>
    <x v="2"/>
    <x v="2"/>
    <x v="4080"/>
    <x v="4"/>
    <x v="4084"/>
    <x v="373"/>
    <x v="2030"/>
    <x v="112"/>
    <m/>
    <m/>
    <s v="Amazon"/>
    <s v="Amazon"/>
    <n v="26648.76"/>
    <n v="91504159.730000004"/>
    <n v="91504159.730000004"/>
    <s v="Casablanca"/>
  </r>
  <r>
    <x v="4086"/>
    <x v="6"/>
    <x v="4"/>
    <x v="6"/>
    <x v="2"/>
    <x v="2"/>
    <x v="4081"/>
    <x v="0"/>
    <x v="4085"/>
    <x v="64"/>
    <x v="2209"/>
    <x v="41"/>
    <m/>
    <m/>
    <s v="Amazon"/>
    <s v="Amazon"/>
    <n v="26648.76"/>
    <n v="31420413.200000018"/>
    <n v="31420413.200000018"/>
    <s v="Casablanca"/>
  </r>
  <r>
    <x v="4087"/>
    <x v="0"/>
    <x v="0"/>
    <x v="0"/>
    <x v="0"/>
    <x v="3"/>
    <x v="4082"/>
    <x v="0"/>
    <x v="4086"/>
    <x v="208"/>
    <x v="2829"/>
    <x v="175"/>
    <m/>
    <m/>
    <s v="sq"/>
    <s v="sq"/>
    <n v="3665.44"/>
    <n v="92327183.770000085"/>
    <n v="92327183.770000085"/>
    <s v="Dubai"/>
  </r>
  <r>
    <x v="4088"/>
    <x v="1"/>
    <x v="1"/>
    <x v="1"/>
    <x v="2"/>
    <x v="2"/>
    <x v="4083"/>
    <x v="0"/>
    <x v="4087"/>
    <x v="171"/>
    <x v="2830"/>
    <x v="304"/>
    <m/>
    <m/>
    <s v="Amazon"/>
    <s v="Amazon"/>
    <n v="26648.76"/>
    <n v="91504159.730000004"/>
    <n v="91504159.730000004"/>
    <s v="Casablanca"/>
  </r>
  <r>
    <x v="4089"/>
    <x v="3"/>
    <x v="3"/>
    <x v="3"/>
    <x v="1"/>
    <x v="4"/>
    <x v="4084"/>
    <x v="0"/>
    <x v="4088"/>
    <x v="51"/>
    <x v="2831"/>
    <x v="83"/>
    <m/>
    <m/>
    <s v="Jumia"/>
    <s v="Jum"/>
    <n v="99349.3"/>
    <n v="57542997.559999913"/>
    <n v="57542997.559999913"/>
    <s v="Riyadh"/>
  </r>
  <r>
    <x v="4090"/>
    <x v="1"/>
    <x v="1"/>
    <x v="1"/>
    <x v="2"/>
    <x v="0"/>
    <x v="4085"/>
    <x v="3"/>
    <x v="4089"/>
    <x v="92"/>
    <x v="1371"/>
    <x v="23"/>
    <m/>
    <m/>
    <s v="Amazon"/>
    <s v="Amazon"/>
    <n v="16284.02"/>
    <n v="91504159.730000004"/>
    <n v="91504159.730000004"/>
    <s v="Cairo"/>
  </r>
  <r>
    <x v="4091"/>
    <x v="3"/>
    <x v="3"/>
    <x v="3"/>
    <x v="0"/>
    <x v="3"/>
    <x v="4086"/>
    <x v="2"/>
    <x v="4090"/>
    <x v="125"/>
    <x v="2832"/>
    <x v="310"/>
    <m/>
    <m/>
    <s v="sq"/>
    <s v="sq"/>
    <n v="3665.44"/>
    <n v="57542997.559999913"/>
    <n v="57542997.559999913"/>
    <s v="Dubai"/>
  </r>
  <r>
    <x v="4092"/>
    <x v="9"/>
    <x v="1"/>
    <x v="9"/>
    <x v="0"/>
    <x v="0"/>
    <x v="4087"/>
    <x v="3"/>
    <x v="4091"/>
    <x v="299"/>
    <x v="2833"/>
    <x v="10"/>
    <m/>
    <m/>
    <s v="sq"/>
    <s v="sq"/>
    <n v="16284.02"/>
    <n v="91504159.730000004"/>
    <n v="91504159.730000004"/>
    <s v="Cairo"/>
  </r>
  <r>
    <x v="4093"/>
    <x v="2"/>
    <x v="2"/>
    <x v="2"/>
    <x v="1"/>
    <x v="1"/>
    <x v="4088"/>
    <x v="4"/>
    <x v="4092"/>
    <x v="229"/>
    <x v="1202"/>
    <x v="201"/>
    <m/>
    <m/>
    <s v="Jumia"/>
    <s v="Jum"/>
    <n v="13290.4"/>
    <n v="29200970.130000021"/>
    <n v="29200970.130000021"/>
    <s v="Alexandria"/>
  </r>
  <r>
    <x v="4094"/>
    <x v="0"/>
    <x v="0"/>
    <x v="0"/>
    <x v="1"/>
    <x v="0"/>
    <x v="4089"/>
    <x v="0"/>
    <x v="4093"/>
    <x v="125"/>
    <x v="1432"/>
    <x v="100"/>
    <m/>
    <m/>
    <s v="Jumia"/>
    <s v="Jum"/>
    <n v="16284.02"/>
    <n v="92327183.770000085"/>
    <n v="92327183.770000085"/>
    <s v="Cairo"/>
  </r>
  <r>
    <x v="4095"/>
    <x v="6"/>
    <x v="4"/>
    <x v="6"/>
    <x v="0"/>
    <x v="2"/>
    <x v="4090"/>
    <x v="1"/>
    <x v="4094"/>
    <x v="213"/>
    <x v="2834"/>
    <x v="87"/>
    <m/>
    <m/>
    <s v="sq"/>
    <s v="sq"/>
    <n v="26648.76"/>
    <n v="31420413.200000018"/>
    <n v="31420413.200000018"/>
    <s v="Casablanca"/>
  </r>
  <r>
    <x v="4096"/>
    <x v="4"/>
    <x v="0"/>
    <x v="4"/>
    <x v="0"/>
    <x v="5"/>
    <x v="4091"/>
    <x v="2"/>
    <x v="4095"/>
    <x v="79"/>
    <x v="2835"/>
    <x v="294"/>
    <m/>
    <m/>
    <s v="sq"/>
    <s v="sq"/>
    <n v="27872.98"/>
    <n v="92327183.770000085"/>
    <n v="92327183.770000085"/>
    <s v="Giza"/>
  </r>
  <r>
    <x v="4097"/>
    <x v="0"/>
    <x v="0"/>
    <x v="0"/>
    <x v="2"/>
    <x v="1"/>
    <x v="4092"/>
    <x v="4"/>
    <x v="4096"/>
    <x v="346"/>
    <x v="2546"/>
    <x v="82"/>
    <m/>
    <m/>
    <s v="Amazon"/>
    <s v="Amazon"/>
    <n v="13290.4"/>
    <n v="92327183.770000085"/>
    <n v="92327183.770000085"/>
    <s v="Alexandria"/>
  </r>
  <r>
    <x v="4098"/>
    <x v="3"/>
    <x v="3"/>
    <x v="3"/>
    <x v="0"/>
    <x v="2"/>
    <x v="4093"/>
    <x v="2"/>
    <x v="4097"/>
    <x v="43"/>
    <x v="1928"/>
    <x v="152"/>
    <m/>
    <m/>
    <s v="sq"/>
    <s v="sq"/>
    <n v="26648.76"/>
    <n v="57542997.559999913"/>
    <n v="57542997.559999913"/>
    <s v="Casablanca"/>
  </r>
  <r>
    <x v="4099"/>
    <x v="0"/>
    <x v="0"/>
    <x v="0"/>
    <x v="1"/>
    <x v="1"/>
    <x v="4094"/>
    <x v="1"/>
    <x v="4098"/>
    <x v="348"/>
    <x v="2234"/>
    <x v="200"/>
    <m/>
    <m/>
    <s v="Jumia"/>
    <s v="Jum"/>
    <n v="13290.4"/>
    <n v="92327183.770000085"/>
    <n v="92327183.770000085"/>
    <s v="Alexandria"/>
  </r>
  <r>
    <x v="4100"/>
    <x v="1"/>
    <x v="1"/>
    <x v="1"/>
    <x v="0"/>
    <x v="5"/>
    <x v="4095"/>
    <x v="4"/>
    <x v="4099"/>
    <x v="40"/>
    <x v="2116"/>
    <x v="288"/>
    <m/>
    <m/>
    <s v="sq"/>
    <s v="sq"/>
    <n v="27872.98"/>
    <n v="91504159.730000004"/>
    <n v="91504159.730000004"/>
    <s v="Giza"/>
  </r>
  <r>
    <x v="4101"/>
    <x v="9"/>
    <x v="1"/>
    <x v="9"/>
    <x v="1"/>
    <x v="0"/>
    <x v="4096"/>
    <x v="2"/>
    <x v="4100"/>
    <x v="262"/>
    <x v="1690"/>
    <x v="289"/>
    <m/>
    <m/>
    <s v="Jumia"/>
    <s v="Jum"/>
    <n v="16284.02"/>
    <n v="91504159.730000004"/>
    <n v="91504159.730000004"/>
    <s v="Cairo"/>
  </r>
  <r>
    <x v="4102"/>
    <x v="4"/>
    <x v="0"/>
    <x v="4"/>
    <x v="1"/>
    <x v="2"/>
    <x v="4097"/>
    <x v="1"/>
    <x v="4101"/>
    <x v="43"/>
    <x v="2836"/>
    <x v="167"/>
    <m/>
    <m/>
    <s v="Jumia"/>
    <s v="Jum"/>
    <n v="26648.76"/>
    <n v="92327183.770000085"/>
    <n v="92327183.770000085"/>
    <s v="Casablanca"/>
  </r>
  <r>
    <x v="4103"/>
    <x v="0"/>
    <x v="0"/>
    <x v="0"/>
    <x v="1"/>
    <x v="3"/>
    <x v="4098"/>
    <x v="4"/>
    <x v="4102"/>
    <x v="311"/>
    <x v="2837"/>
    <x v="174"/>
    <m/>
    <m/>
    <s v="Jumia"/>
    <s v="Jum"/>
    <n v="3665.44"/>
    <n v="92327183.770000085"/>
    <n v="92327183.770000085"/>
    <s v="Dubai"/>
  </r>
  <r>
    <x v="4104"/>
    <x v="2"/>
    <x v="2"/>
    <x v="2"/>
    <x v="0"/>
    <x v="2"/>
    <x v="4099"/>
    <x v="1"/>
    <x v="4103"/>
    <x v="149"/>
    <x v="1066"/>
    <x v="278"/>
    <m/>
    <m/>
    <s v="sq"/>
    <s v="sq"/>
    <n v="26648.76"/>
    <n v="29200970.130000021"/>
    <n v="29200970.130000021"/>
    <s v="Casablanca"/>
  </r>
  <r>
    <x v="4105"/>
    <x v="3"/>
    <x v="3"/>
    <x v="3"/>
    <x v="2"/>
    <x v="1"/>
    <x v="4100"/>
    <x v="4"/>
    <x v="4104"/>
    <x v="46"/>
    <x v="1312"/>
    <x v="295"/>
    <m/>
    <m/>
    <s v="Amazon"/>
    <s v="Amazon"/>
    <n v="13290.4"/>
    <n v="57542997.559999913"/>
    <n v="57542997.559999913"/>
    <s v="Alexandria"/>
  </r>
  <r>
    <x v="4106"/>
    <x v="0"/>
    <x v="0"/>
    <x v="0"/>
    <x v="0"/>
    <x v="0"/>
    <x v="4101"/>
    <x v="3"/>
    <x v="4105"/>
    <x v="11"/>
    <x v="2838"/>
    <x v="136"/>
    <m/>
    <m/>
    <s v="sq"/>
    <s v="sq"/>
    <n v="16284.02"/>
    <n v="92327183.770000085"/>
    <n v="92327183.770000085"/>
    <s v="Cairo"/>
  </r>
  <r>
    <x v="4107"/>
    <x v="8"/>
    <x v="3"/>
    <x v="8"/>
    <x v="0"/>
    <x v="3"/>
    <x v="4102"/>
    <x v="4"/>
    <x v="4106"/>
    <x v="76"/>
    <x v="1555"/>
    <x v="123"/>
    <m/>
    <m/>
    <s v="sq"/>
    <s v="sq"/>
    <n v="3665.44"/>
    <n v="57542997.559999913"/>
    <n v="57542997.559999913"/>
    <s v="Dubai"/>
  </r>
  <r>
    <x v="4108"/>
    <x v="0"/>
    <x v="0"/>
    <x v="0"/>
    <x v="0"/>
    <x v="1"/>
    <x v="4103"/>
    <x v="1"/>
    <x v="4107"/>
    <x v="203"/>
    <x v="2839"/>
    <x v="16"/>
    <m/>
    <m/>
    <s v="sq"/>
    <s v="sq"/>
    <n v="13290.4"/>
    <n v="92327183.770000085"/>
    <n v="92327183.770000085"/>
    <s v="Alexandria"/>
  </r>
  <r>
    <x v="4109"/>
    <x v="1"/>
    <x v="1"/>
    <x v="1"/>
    <x v="0"/>
    <x v="0"/>
    <x v="4104"/>
    <x v="3"/>
    <x v="4108"/>
    <x v="400"/>
    <x v="2840"/>
    <x v="270"/>
    <m/>
    <m/>
    <s v="sq"/>
    <s v="sq"/>
    <n v="16284.02"/>
    <n v="91504159.730000004"/>
    <n v="91504159.730000004"/>
    <s v="Cairo"/>
  </r>
  <r>
    <x v="4110"/>
    <x v="8"/>
    <x v="3"/>
    <x v="8"/>
    <x v="1"/>
    <x v="2"/>
    <x v="4105"/>
    <x v="3"/>
    <x v="4109"/>
    <x v="369"/>
    <x v="2841"/>
    <x v="116"/>
    <m/>
    <m/>
    <s v="Jumia"/>
    <s v="Jum"/>
    <n v="26648.76"/>
    <n v="57542997.559999913"/>
    <n v="57542997.559999913"/>
    <s v="Casablanca"/>
  </r>
  <r>
    <x v="4111"/>
    <x v="8"/>
    <x v="3"/>
    <x v="8"/>
    <x v="1"/>
    <x v="2"/>
    <x v="4106"/>
    <x v="0"/>
    <x v="4110"/>
    <x v="26"/>
    <x v="1494"/>
    <x v="61"/>
    <m/>
    <m/>
    <s v="Jumia"/>
    <s v="Jum"/>
    <n v="26648.76"/>
    <n v="57542997.559999913"/>
    <n v="57542997.559999913"/>
    <s v="Casablanca"/>
  </r>
  <r>
    <x v="4112"/>
    <x v="6"/>
    <x v="4"/>
    <x v="6"/>
    <x v="2"/>
    <x v="3"/>
    <x v="4107"/>
    <x v="3"/>
    <x v="4111"/>
    <x v="114"/>
    <x v="2842"/>
    <x v="206"/>
    <m/>
    <m/>
    <s v="Amazon"/>
    <s v="Amazon"/>
    <n v="3665.44"/>
    <n v="31420413.200000018"/>
    <n v="31420413.200000018"/>
    <s v="Dubai"/>
  </r>
  <r>
    <x v="4113"/>
    <x v="6"/>
    <x v="4"/>
    <x v="6"/>
    <x v="1"/>
    <x v="2"/>
    <x v="4108"/>
    <x v="3"/>
    <x v="4112"/>
    <x v="200"/>
    <x v="2843"/>
    <x v="11"/>
    <m/>
    <m/>
    <s v="Jumia"/>
    <s v="Jum"/>
    <n v="26648.76"/>
    <n v="31420413.200000018"/>
    <n v="31420413.200000018"/>
    <s v="Casablanca"/>
  </r>
  <r>
    <x v="4114"/>
    <x v="5"/>
    <x v="1"/>
    <x v="5"/>
    <x v="2"/>
    <x v="1"/>
    <x v="4109"/>
    <x v="0"/>
    <x v="4113"/>
    <x v="363"/>
    <x v="1503"/>
    <x v="166"/>
    <m/>
    <m/>
    <s v="Amazon"/>
    <s v="Amazon"/>
    <n v="13290.4"/>
    <n v="91504159.730000004"/>
    <n v="91504159.730000004"/>
    <s v="Alexandria"/>
  </r>
  <r>
    <x v="4115"/>
    <x v="5"/>
    <x v="1"/>
    <x v="5"/>
    <x v="1"/>
    <x v="1"/>
    <x v="4110"/>
    <x v="3"/>
    <x v="4114"/>
    <x v="243"/>
    <x v="2844"/>
    <x v="220"/>
    <m/>
    <m/>
    <s v="Jumia"/>
    <s v="Jum"/>
    <n v="13290.4"/>
    <n v="91504159.730000004"/>
    <n v="91504159.730000004"/>
    <s v="Alexandria"/>
  </r>
  <r>
    <x v="4116"/>
    <x v="2"/>
    <x v="2"/>
    <x v="2"/>
    <x v="1"/>
    <x v="0"/>
    <x v="4111"/>
    <x v="1"/>
    <x v="4115"/>
    <x v="174"/>
    <x v="2845"/>
    <x v="221"/>
    <m/>
    <m/>
    <s v="Jumia"/>
    <s v="Jum"/>
    <n v="16284.02"/>
    <n v="29200970.130000021"/>
    <n v="29200970.130000021"/>
    <s v="Cairo"/>
  </r>
  <r>
    <x v="4117"/>
    <x v="3"/>
    <x v="3"/>
    <x v="3"/>
    <x v="2"/>
    <x v="0"/>
    <x v="4112"/>
    <x v="3"/>
    <x v="4116"/>
    <x v="310"/>
    <x v="2846"/>
    <x v="155"/>
    <m/>
    <m/>
    <s v="Amazon"/>
    <s v="Amazon"/>
    <n v="16284.02"/>
    <n v="57542997.559999913"/>
    <n v="57542997.559999913"/>
    <s v="Cairo"/>
  </r>
  <r>
    <x v="4118"/>
    <x v="8"/>
    <x v="3"/>
    <x v="8"/>
    <x v="0"/>
    <x v="5"/>
    <x v="4113"/>
    <x v="2"/>
    <x v="4117"/>
    <x v="256"/>
    <x v="947"/>
    <x v="5"/>
    <m/>
    <m/>
    <s v="sq"/>
    <s v="sq"/>
    <n v="27872.98"/>
    <n v="57542997.559999913"/>
    <n v="57542997.559999913"/>
    <s v="Giza"/>
  </r>
  <r>
    <x v="4119"/>
    <x v="6"/>
    <x v="4"/>
    <x v="6"/>
    <x v="1"/>
    <x v="3"/>
    <x v="4114"/>
    <x v="1"/>
    <x v="4118"/>
    <x v="199"/>
    <x v="2527"/>
    <x v="214"/>
    <m/>
    <m/>
    <s v="Jumia"/>
    <s v="Jum"/>
    <n v="3665.44"/>
    <n v="31420413.200000018"/>
    <n v="31420413.200000018"/>
    <s v="Dubai"/>
  </r>
  <r>
    <x v="4120"/>
    <x v="2"/>
    <x v="2"/>
    <x v="2"/>
    <x v="1"/>
    <x v="0"/>
    <x v="4115"/>
    <x v="1"/>
    <x v="4119"/>
    <x v="319"/>
    <x v="1771"/>
    <x v="314"/>
    <m/>
    <m/>
    <s v="Jumia"/>
    <s v="Jum"/>
    <n v="16284.02"/>
    <n v="29200970.130000021"/>
    <n v="29200970.130000021"/>
    <s v="Cairo"/>
  </r>
  <r>
    <x v="4121"/>
    <x v="7"/>
    <x v="0"/>
    <x v="7"/>
    <x v="1"/>
    <x v="4"/>
    <x v="4116"/>
    <x v="0"/>
    <x v="4120"/>
    <x v="374"/>
    <x v="1056"/>
    <x v="316"/>
    <m/>
    <m/>
    <s v="Jumia"/>
    <s v="Jum"/>
    <n v="99349.3"/>
    <n v="92327183.770000085"/>
    <n v="92327183.770000085"/>
    <s v="Riyadh"/>
  </r>
  <r>
    <x v="4122"/>
    <x v="4"/>
    <x v="0"/>
    <x v="4"/>
    <x v="1"/>
    <x v="2"/>
    <x v="4117"/>
    <x v="3"/>
    <x v="4121"/>
    <x v="147"/>
    <x v="794"/>
    <x v="14"/>
    <m/>
    <m/>
    <s v="Jumia"/>
    <s v="Jum"/>
    <n v="26648.76"/>
    <n v="92327183.770000085"/>
    <n v="92327183.770000085"/>
    <s v="Casablanca"/>
  </r>
  <r>
    <x v="4123"/>
    <x v="2"/>
    <x v="2"/>
    <x v="2"/>
    <x v="0"/>
    <x v="3"/>
    <x v="4118"/>
    <x v="0"/>
    <x v="4122"/>
    <x v="285"/>
    <x v="2599"/>
    <x v="308"/>
    <m/>
    <m/>
    <s v="sq"/>
    <s v="sq"/>
    <n v="3665.44"/>
    <n v="29200970.130000021"/>
    <n v="29200970.130000021"/>
    <s v="Dubai"/>
  </r>
  <r>
    <x v="4124"/>
    <x v="1"/>
    <x v="1"/>
    <x v="1"/>
    <x v="1"/>
    <x v="3"/>
    <x v="4119"/>
    <x v="3"/>
    <x v="4123"/>
    <x v="111"/>
    <x v="1765"/>
    <x v="16"/>
    <m/>
    <m/>
    <s v="Jumia"/>
    <s v="Jum"/>
    <n v="3665.44"/>
    <n v="91504159.730000004"/>
    <n v="91504159.730000004"/>
    <s v="Dubai"/>
  </r>
  <r>
    <x v="4125"/>
    <x v="3"/>
    <x v="3"/>
    <x v="3"/>
    <x v="0"/>
    <x v="2"/>
    <x v="4120"/>
    <x v="4"/>
    <x v="4124"/>
    <x v="311"/>
    <x v="2847"/>
    <x v="350"/>
    <m/>
    <m/>
    <s v="sq"/>
    <s v="sq"/>
    <n v="26648.76"/>
    <n v="57542997.559999913"/>
    <n v="57542997.559999913"/>
    <s v="Casablanca"/>
  </r>
  <r>
    <x v="4126"/>
    <x v="1"/>
    <x v="1"/>
    <x v="1"/>
    <x v="1"/>
    <x v="2"/>
    <x v="4121"/>
    <x v="2"/>
    <x v="4125"/>
    <x v="49"/>
    <x v="1776"/>
    <x v="1"/>
    <m/>
    <m/>
    <s v="Jumia"/>
    <s v="Jum"/>
    <n v="26648.76"/>
    <n v="91504159.730000004"/>
    <n v="91504159.730000004"/>
    <s v="Casablanca"/>
  </r>
  <r>
    <x v="4127"/>
    <x v="9"/>
    <x v="1"/>
    <x v="9"/>
    <x v="0"/>
    <x v="3"/>
    <x v="4122"/>
    <x v="1"/>
    <x v="4126"/>
    <x v="307"/>
    <x v="1719"/>
    <x v="233"/>
    <m/>
    <m/>
    <s v="sq"/>
    <s v="sq"/>
    <n v="3665.44"/>
    <n v="91504159.730000004"/>
    <n v="91504159.730000004"/>
    <s v="Dubai"/>
  </r>
  <r>
    <x v="4128"/>
    <x v="2"/>
    <x v="2"/>
    <x v="2"/>
    <x v="2"/>
    <x v="3"/>
    <x v="4123"/>
    <x v="0"/>
    <x v="4127"/>
    <x v="351"/>
    <x v="2848"/>
    <x v="307"/>
    <m/>
    <m/>
    <s v="Amazon"/>
    <s v="Amazon"/>
    <n v="3665.44"/>
    <n v="29200970.130000021"/>
    <n v="29200970.130000021"/>
    <s v="Dubai"/>
  </r>
  <r>
    <x v="4129"/>
    <x v="6"/>
    <x v="4"/>
    <x v="6"/>
    <x v="1"/>
    <x v="5"/>
    <x v="4124"/>
    <x v="4"/>
    <x v="4128"/>
    <x v="234"/>
    <x v="370"/>
    <x v="144"/>
    <m/>
    <m/>
    <s v="Jumia"/>
    <s v="Jum"/>
    <n v="27872.98"/>
    <n v="31420413.200000018"/>
    <n v="31420413.200000018"/>
    <s v="Giza"/>
  </r>
  <r>
    <x v="4130"/>
    <x v="8"/>
    <x v="3"/>
    <x v="8"/>
    <x v="1"/>
    <x v="1"/>
    <x v="4125"/>
    <x v="1"/>
    <x v="4129"/>
    <x v="305"/>
    <x v="2849"/>
    <x v="351"/>
    <m/>
    <m/>
    <s v="Jumia"/>
    <s v="Jum"/>
    <n v="13290.4"/>
    <n v="57542997.559999913"/>
    <n v="57542997.559999913"/>
    <s v="Alexandria"/>
  </r>
  <r>
    <x v="4131"/>
    <x v="5"/>
    <x v="1"/>
    <x v="5"/>
    <x v="2"/>
    <x v="2"/>
    <x v="4126"/>
    <x v="2"/>
    <x v="4130"/>
    <x v="249"/>
    <x v="1981"/>
    <x v="241"/>
    <m/>
    <m/>
    <s v="Amazon"/>
    <s v="Amazon"/>
    <n v="26648.76"/>
    <n v="91504159.730000004"/>
    <n v="91504159.730000004"/>
    <s v="Casablanca"/>
  </r>
  <r>
    <x v="4132"/>
    <x v="3"/>
    <x v="3"/>
    <x v="3"/>
    <x v="0"/>
    <x v="0"/>
    <x v="4127"/>
    <x v="4"/>
    <x v="4131"/>
    <x v="291"/>
    <x v="2850"/>
    <x v="129"/>
    <m/>
    <m/>
    <s v="sq"/>
    <s v="sq"/>
    <n v="16284.02"/>
    <n v="57542997.559999913"/>
    <n v="57542997.559999913"/>
    <s v="Cairo"/>
  </r>
  <r>
    <x v="4133"/>
    <x v="8"/>
    <x v="3"/>
    <x v="8"/>
    <x v="1"/>
    <x v="5"/>
    <x v="4128"/>
    <x v="4"/>
    <x v="4132"/>
    <x v="125"/>
    <x v="2851"/>
    <x v="351"/>
    <m/>
    <m/>
    <s v="Jumia"/>
    <s v="Jum"/>
    <n v="27872.98"/>
    <n v="57542997.559999913"/>
    <n v="57542997.559999913"/>
    <s v="Giza"/>
  </r>
  <r>
    <x v="4134"/>
    <x v="9"/>
    <x v="1"/>
    <x v="9"/>
    <x v="0"/>
    <x v="4"/>
    <x v="4129"/>
    <x v="3"/>
    <x v="4133"/>
    <x v="337"/>
    <x v="2842"/>
    <x v="336"/>
    <m/>
    <m/>
    <s v="sq"/>
    <s v="sq"/>
    <n v="99349.3"/>
    <n v="91504159.730000004"/>
    <n v="91504159.730000004"/>
    <s v="Riyadh"/>
  </r>
  <r>
    <x v="4135"/>
    <x v="7"/>
    <x v="0"/>
    <x v="7"/>
    <x v="1"/>
    <x v="4"/>
    <x v="4130"/>
    <x v="1"/>
    <x v="4134"/>
    <x v="208"/>
    <x v="2852"/>
    <x v="242"/>
    <m/>
    <m/>
    <s v="Jumia"/>
    <s v="Jum"/>
    <n v="99349.3"/>
    <n v="92327183.770000085"/>
    <n v="92327183.770000085"/>
    <s v="Riyadh"/>
  </r>
  <r>
    <x v="4136"/>
    <x v="5"/>
    <x v="1"/>
    <x v="5"/>
    <x v="2"/>
    <x v="4"/>
    <x v="4131"/>
    <x v="2"/>
    <x v="4135"/>
    <x v="80"/>
    <x v="2853"/>
    <x v="46"/>
    <m/>
    <m/>
    <s v="Amazon"/>
    <s v="Amazon"/>
    <n v="99349.3"/>
    <n v="91504159.730000004"/>
    <n v="91504159.730000004"/>
    <s v="Riyadh"/>
  </r>
  <r>
    <x v="4137"/>
    <x v="2"/>
    <x v="2"/>
    <x v="2"/>
    <x v="0"/>
    <x v="4"/>
    <x v="4132"/>
    <x v="1"/>
    <x v="4136"/>
    <x v="339"/>
    <x v="2284"/>
    <x v="12"/>
    <m/>
    <m/>
    <s v="sq"/>
    <s v="sq"/>
    <n v="99349.3"/>
    <n v="29200970.130000021"/>
    <n v="29200970.130000021"/>
    <s v="Riyadh"/>
  </r>
  <r>
    <x v="4138"/>
    <x v="2"/>
    <x v="2"/>
    <x v="2"/>
    <x v="0"/>
    <x v="3"/>
    <x v="4133"/>
    <x v="4"/>
    <x v="4137"/>
    <x v="74"/>
    <x v="1512"/>
    <x v="158"/>
    <m/>
    <m/>
    <s v="sq"/>
    <s v="sq"/>
    <n v="3665.44"/>
    <n v="29200970.130000021"/>
    <n v="29200970.130000021"/>
    <s v="Dubai"/>
  </r>
  <r>
    <x v="4139"/>
    <x v="0"/>
    <x v="0"/>
    <x v="0"/>
    <x v="2"/>
    <x v="5"/>
    <x v="4134"/>
    <x v="3"/>
    <x v="4138"/>
    <x v="71"/>
    <x v="1377"/>
    <x v="124"/>
    <m/>
    <m/>
    <s v="Amazon"/>
    <s v="Amazon"/>
    <n v="27872.98"/>
    <n v="92327183.770000085"/>
    <n v="92327183.770000085"/>
    <s v="Giza"/>
  </r>
  <r>
    <x v="4140"/>
    <x v="3"/>
    <x v="3"/>
    <x v="3"/>
    <x v="0"/>
    <x v="4"/>
    <x v="4135"/>
    <x v="3"/>
    <x v="4139"/>
    <x v="221"/>
    <x v="34"/>
    <x v="159"/>
    <m/>
    <m/>
    <s v="sq"/>
    <s v="sq"/>
    <n v="99349.3"/>
    <n v="57542997.559999913"/>
    <n v="57542997.559999913"/>
    <s v="Riyadh"/>
  </r>
  <r>
    <x v="4141"/>
    <x v="2"/>
    <x v="2"/>
    <x v="2"/>
    <x v="2"/>
    <x v="3"/>
    <x v="4136"/>
    <x v="0"/>
    <x v="4140"/>
    <x v="269"/>
    <x v="2854"/>
    <x v="265"/>
    <m/>
    <m/>
    <s v="Amazon"/>
    <s v="Amazon"/>
    <n v="3665.44"/>
    <n v="29200970.130000021"/>
    <n v="29200970.130000021"/>
    <s v="Dubai"/>
  </r>
  <r>
    <x v="4142"/>
    <x v="4"/>
    <x v="0"/>
    <x v="4"/>
    <x v="1"/>
    <x v="4"/>
    <x v="4137"/>
    <x v="2"/>
    <x v="4141"/>
    <x v="103"/>
    <x v="2227"/>
    <x v="86"/>
    <m/>
    <m/>
    <s v="Jumia"/>
    <s v="Jum"/>
    <n v="99349.3"/>
    <n v="92327183.770000085"/>
    <n v="92327183.770000085"/>
    <s v="Riyadh"/>
  </r>
  <r>
    <x v="4143"/>
    <x v="6"/>
    <x v="4"/>
    <x v="6"/>
    <x v="0"/>
    <x v="4"/>
    <x v="4138"/>
    <x v="2"/>
    <x v="4142"/>
    <x v="76"/>
    <x v="2855"/>
    <x v="269"/>
    <m/>
    <m/>
    <s v="sq"/>
    <s v="sq"/>
    <n v="99349.3"/>
    <n v="31420413.200000018"/>
    <n v="31420413.200000018"/>
    <s v="Riyadh"/>
  </r>
  <r>
    <x v="4144"/>
    <x v="5"/>
    <x v="1"/>
    <x v="5"/>
    <x v="0"/>
    <x v="3"/>
    <x v="4139"/>
    <x v="0"/>
    <x v="4143"/>
    <x v="263"/>
    <x v="579"/>
    <x v="177"/>
    <m/>
    <m/>
    <s v="sq"/>
    <s v="sq"/>
    <n v="3665.44"/>
    <n v="91504159.730000004"/>
    <n v="91504159.730000004"/>
    <s v="Dubai"/>
  </r>
  <r>
    <x v="4145"/>
    <x v="5"/>
    <x v="1"/>
    <x v="5"/>
    <x v="2"/>
    <x v="4"/>
    <x v="4140"/>
    <x v="2"/>
    <x v="4144"/>
    <x v="47"/>
    <x v="99"/>
    <x v="63"/>
    <m/>
    <m/>
    <s v="Amazon"/>
    <s v="Amazon"/>
    <n v="99349.3"/>
    <n v="91504159.730000004"/>
    <n v="91504159.730000004"/>
    <s v="Riyadh"/>
  </r>
  <r>
    <x v="4146"/>
    <x v="5"/>
    <x v="1"/>
    <x v="5"/>
    <x v="2"/>
    <x v="2"/>
    <x v="4141"/>
    <x v="0"/>
    <x v="4145"/>
    <x v="255"/>
    <x v="2533"/>
    <x v="297"/>
    <m/>
    <m/>
    <s v="Amazon"/>
    <s v="Amazon"/>
    <n v="26648.76"/>
    <n v="91504159.730000004"/>
    <n v="91504159.730000004"/>
    <s v="Casablanca"/>
  </r>
  <r>
    <x v="4147"/>
    <x v="1"/>
    <x v="1"/>
    <x v="1"/>
    <x v="1"/>
    <x v="3"/>
    <x v="4142"/>
    <x v="3"/>
    <x v="4146"/>
    <x v="198"/>
    <x v="2856"/>
    <x v="27"/>
    <m/>
    <m/>
    <s v="Jumia"/>
    <s v="Jum"/>
    <n v="3665.44"/>
    <n v="91504159.730000004"/>
    <n v="91504159.730000004"/>
    <s v="Dubai"/>
  </r>
  <r>
    <x v="4148"/>
    <x v="2"/>
    <x v="2"/>
    <x v="2"/>
    <x v="0"/>
    <x v="2"/>
    <x v="4143"/>
    <x v="3"/>
    <x v="4147"/>
    <x v="321"/>
    <x v="2857"/>
    <x v="3"/>
    <m/>
    <m/>
    <s v="sq"/>
    <s v="sq"/>
    <n v="26648.76"/>
    <n v="29200970.130000021"/>
    <n v="29200970.130000021"/>
    <s v="Casablanca"/>
  </r>
  <r>
    <x v="4149"/>
    <x v="6"/>
    <x v="4"/>
    <x v="6"/>
    <x v="1"/>
    <x v="4"/>
    <x v="4144"/>
    <x v="1"/>
    <x v="4148"/>
    <x v="198"/>
    <x v="1260"/>
    <x v="274"/>
    <m/>
    <m/>
    <s v="Jumia"/>
    <s v="Jum"/>
    <n v="99349.3"/>
    <n v="31420413.200000018"/>
    <n v="31420413.200000018"/>
    <s v="Riyadh"/>
  </r>
  <r>
    <x v="4150"/>
    <x v="2"/>
    <x v="2"/>
    <x v="2"/>
    <x v="1"/>
    <x v="4"/>
    <x v="4145"/>
    <x v="0"/>
    <x v="4149"/>
    <x v="201"/>
    <x v="1741"/>
    <x v="76"/>
    <m/>
    <m/>
    <s v="Jumia"/>
    <s v="Jum"/>
    <n v="99349.3"/>
    <n v="29200970.130000021"/>
    <n v="29200970.130000021"/>
    <s v="Riyadh"/>
  </r>
  <r>
    <x v="4151"/>
    <x v="9"/>
    <x v="1"/>
    <x v="9"/>
    <x v="2"/>
    <x v="1"/>
    <x v="4146"/>
    <x v="0"/>
    <x v="4150"/>
    <x v="308"/>
    <x v="976"/>
    <x v="61"/>
    <m/>
    <m/>
    <s v="Amazon"/>
    <s v="Amazon"/>
    <n v="13290.4"/>
    <n v="91504159.730000004"/>
    <n v="91504159.730000004"/>
    <s v="Alexandria"/>
  </r>
  <r>
    <x v="4152"/>
    <x v="5"/>
    <x v="1"/>
    <x v="5"/>
    <x v="1"/>
    <x v="0"/>
    <x v="2681"/>
    <x v="4"/>
    <x v="4151"/>
    <x v="345"/>
    <x v="71"/>
    <x v="78"/>
    <m/>
    <m/>
    <s v="Jumia"/>
    <s v="Jum"/>
    <n v="16284.02"/>
    <n v="91504159.730000004"/>
    <n v="91504159.730000004"/>
    <s v="Cairo"/>
  </r>
  <r>
    <x v="4153"/>
    <x v="4"/>
    <x v="0"/>
    <x v="4"/>
    <x v="1"/>
    <x v="2"/>
    <x v="4147"/>
    <x v="0"/>
    <x v="4152"/>
    <x v="240"/>
    <x v="302"/>
    <x v="86"/>
    <m/>
    <m/>
    <s v="Jumia"/>
    <s v="Jum"/>
    <n v="26648.76"/>
    <n v="92327183.770000085"/>
    <n v="92327183.770000085"/>
    <s v="Casablanca"/>
  </r>
  <r>
    <x v="4154"/>
    <x v="2"/>
    <x v="2"/>
    <x v="2"/>
    <x v="0"/>
    <x v="4"/>
    <x v="4148"/>
    <x v="2"/>
    <x v="4153"/>
    <x v="339"/>
    <x v="2858"/>
    <x v="210"/>
    <m/>
    <m/>
    <s v="sq"/>
    <s v="sq"/>
    <n v="99349.3"/>
    <n v="29200970.130000021"/>
    <n v="29200970.130000021"/>
    <s v="Riyadh"/>
  </r>
  <r>
    <x v="4155"/>
    <x v="8"/>
    <x v="3"/>
    <x v="8"/>
    <x v="2"/>
    <x v="0"/>
    <x v="4149"/>
    <x v="1"/>
    <x v="4154"/>
    <x v="38"/>
    <x v="2786"/>
    <x v="162"/>
    <m/>
    <m/>
    <s v="Amazon"/>
    <s v="Amazon"/>
    <n v="16284.02"/>
    <n v="57542997.559999913"/>
    <n v="57542997.559999913"/>
    <s v="Cairo"/>
  </r>
  <r>
    <x v="4156"/>
    <x v="6"/>
    <x v="4"/>
    <x v="6"/>
    <x v="0"/>
    <x v="2"/>
    <x v="4150"/>
    <x v="0"/>
    <x v="4155"/>
    <x v="316"/>
    <x v="538"/>
    <x v="89"/>
    <m/>
    <m/>
    <s v="sq"/>
    <s v="sq"/>
    <n v="26648.76"/>
    <n v="31420413.200000018"/>
    <n v="31420413.200000018"/>
    <s v="Casablanca"/>
  </r>
  <r>
    <x v="4157"/>
    <x v="3"/>
    <x v="3"/>
    <x v="3"/>
    <x v="1"/>
    <x v="0"/>
    <x v="4151"/>
    <x v="2"/>
    <x v="4156"/>
    <x v="289"/>
    <x v="2859"/>
    <x v="136"/>
    <m/>
    <m/>
    <s v="Jumia"/>
    <s v="Jum"/>
    <n v="16284.02"/>
    <n v="57542997.559999913"/>
    <n v="57542997.559999913"/>
    <s v="Cairo"/>
  </r>
  <r>
    <x v="4158"/>
    <x v="0"/>
    <x v="0"/>
    <x v="0"/>
    <x v="2"/>
    <x v="0"/>
    <x v="4152"/>
    <x v="1"/>
    <x v="4157"/>
    <x v="43"/>
    <x v="2860"/>
    <x v="108"/>
    <m/>
    <m/>
    <s v="Amazon"/>
    <s v="Amazon"/>
    <n v="16284.02"/>
    <n v="92327183.770000085"/>
    <n v="92327183.770000085"/>
    <s v="Cairo"/>
  </r>
  <r>
    <x v="4159"/>
    <x v="6"/>
    <x v="4"/>
    <x v="6"/>
    <x v="2"/>
    <x v="0"/>
    <x v="4153"/>
    <x v="2"/>
    <x v="4158"/>
    <x v="294"/>
    <x v="2861"/>
    <x v="285"/>
    <m/>
    <m/>
    <s v="Amazon"/>
    <s v="Amazon"/>
    <n v="16284.02"/>
    <n v="31420413.200000018"/>
    <n v="31420413.200000018"/>
    <s v="Cairo"/>
  </r>
  <r>
    <x v="4160"/>
    <x v="2"/>
    <x v="2"/>
    <x v="2"/>
    <x v="1"/>
    <x v="3"/>
    <x v="4154"/>
    <x v="0"/>
    <x v="4159"/>
    <x v="256"/>
    <x v="2862"/>
    <x v="201"/>
    <m/>
    <m/>
    <s v="Jumia"/>
    <s v="Jum"/>
    <n v="3665.44"/>
    <n v="29200970.130000021"/>
    <n v="29200970.130000021"/>
    <s v="Dubai"/>
  </r>
  <r>
    <x v="4161"/>
    <x v="2"/>
    <x v="2"/>
    <x v="2"/>
    <x v="1"/>
    <x v="0"/>
    <x v="4155"/>
    <x v="2"/>
    <x v="4160"/>
    <x v="176"/>
    <x v="1518"/>
    <x v="306"/>
    <m/>
    <m/>
    <s v="Jumia"/>
    <s v="Jum"/>
    <n v="16284.02"/>
    <n v="29200970.130000021"/>
    <n v="29200970.130000021"/>
    <s v="Cairo"/>
  </r>
  <r>
    <x v="4162"/>
    <x v="2"/>
    <x v="2"/>
    <x v="2"/>
    <x v="0"/>
    <x v="0"/>
    <x v="4156"/>
    <x v="4"/>
    <x v="4161"/>
    <x v="137"/>
    <x v="2155"/>
    <x v="237"/>
    <m/>
    <m/>
    <s v="sq"/>
    <s v="sq"/>
    <n v="16284.02"/>
    <n v="29200970.130000021"/>
    <n v="29200970.130000021"/>
    <s v="Cairo"/>
  </r>
  <r>
    <x v="4163"/>
    <x v="6"/>
    <x v="4"/>
    <x v="6"/>
    <x v="2"/>
    <x v="0"/>
    <x v="4157"/>
    <x v="0"/>
    <x v="4162"/>
    <x v="40"/>
    <x v="1932"/>
    <x v="235"/>
    <m/>
    <m/>
    <s v="Amazon"/>
    <s v="Amazon"/>
    <n v="16284.02"/>
    <n v="31420413.200000018"/>
    <n v="31420413.200000018"/>
    <s v="Cairo"/>
  </r>
  <r>
    <x v="4164"/>
    <x v="7"/>
    <x v="0"/>
    <x v="7"/>
    <x v="0"/>
    <x v="2"/>
    <x v="4158"/>
    <x v="2"/>
    <x v="4163"/>
    <x v="348"/>
    <x v="2863"/>
    <x v="354"/>
    <m/>
    <m/>
    <s v="sq"/>
    <s v="sq"/>
    <n v="26648.76"/>
    <n v="92327183.770000085"/>
    <n v="92327183.770000085"/>
    <s v="Casablanca"/>
  </r>
  <r>
    <x v="4165"/>
    <x v="8"/>
    <x v="3"/>
    <x v="8"/>
    <x v="2"/>
    <x v="4"/>
    <x v="4159"/>
    <x v="3"/>
    <x v="4164"/>
    <x v="195"/>
    <x v="2095"/>
    <x v="33"/>
    <m/>
    <m/>
    <s v="Amazon"/>
    <s v="Amazon"/>
    <n v="99349.3"/>
    <n v="57542997.559999913"/>
    <n v="57542997.559999913"/>
    <s v="Riyadh"/>
  </r>
  <r>
    <x v="4166"/>
    <x v="1"/>
    <x v="1"/>
    <x v="1"/>
    <x v="0"/>
    <x v="2"/>
    <x v="4160"/>
    <x v="2"/>
    <x v="4165"/>
    <x v="273"/>
    <x v="2864"/>
    <x v="30"/>
    <m/>
    <m/>
    <s v="sq"/>
    <s v="sq"/>
    <n v="26648.76"/>
    <n v="91504159.730000004"/>
    <n v="91504159.730000004"/>
    <s v="Casablanca"/>
  </r>
  <r>
    <x v="4167"/>
    <x v="5"/>
    <x v="1"/>
    <x v="5"/>
    <x v="0"/>
    <x v="5"/>
    <x v="4161"/>
    <x v="3"/>
    <x v="4166"/>
    <x v="15"/>
    <x v="2865"/>
    <x v="322"/>
    <m/>
    <m/>
    <s v="sq"/>
    <s v="sq"/>
    <n v="27872.98"/>
    <n v="91504159.730000004"/>
    <n v="91504159.730000004"/>
    <s v="Giza"/>
  </r>
  <r>
    <x v="4168"/>
    <x v="3"/>
    <x v="3"/>
    <x v="3"/>
    <x v="1"/>
    <x v="3"/>
    <x v="4162"/>
    <x v="4"/>
    <x v="4167"/>
    <x v="268"/>
    <x v="226"/>
    <x v="322"/>
    <m/>
    <m/>
    <s v="Jumia"/>
    <s v="Jum"/>
    <n v="3665.44"/>
    <n v="57542997.559999913"/>
    <n v="57542997.559999913"/>
    <s v="Dubai"/>
  </r>
  <r>
    <x v="4169"/>
    <x v="9"/>
    <x v="1"/>
    <x v="9"/>
    <x v="1"/>
    <x v="3"/>
    <x v="4163"/>
    <x v="4"/>
    <x v="4168"/>
    <x v="277"/>
    <x v="2866"/>
    <x v="339"/>
    <m/>
    <m/>
    <s v="Jumia"/>
    <s v="Jum"/>
    <n v="3665.44"/>
    <n v="91504159.730000004"/>
    <n v="91504159.730000004"/>
    <s v="Dubai"/>
  </r>
  <r>
    <x v="4170"/>
    <x v="4"/>
    <x v="0"/>
    <x v="4"/>
    <x v="0"/>
    <x v="2"/>
    <x v="4164"/>
    <x v="4"/>
    <x v="4169"/>
    <x v="149"/>
    <x v="919"/>
    <x v="330"/>
    <m/>
    <m/>
    <s v="sq"/>
    <s v="sq"/>
    <n v="26648.76"/>
    <n v="92327183.770000085"/>
    <n v="92327183.770000085"/>
    <s v="Casablanca"/>
  </r>
  <r>
    <x v="4171"/>
    <x v="7"/>
    <x v="0"/>
    <x v="7"/>
    <x v="1"/>
    <x v="2"/>
    <x v="4165"/>
    <x v="2"/>
    <x v="4170"/>
    <x v="85"/>
    <x v="2867"/>
    <x v="97"/>
    <m/>
    <m/>
    <s v="Jumia"/>
    <s v="Jum"/>
    <n v="26648.76"/>
    <n v="92327183.770000085"/>
    <n v="92327183.770000085"/>
    <s v="Casablanca"/>
  </r>
  <r>
    <x v="4172"/>
    <x v="2"/>
    <x v="2"/>
    <x v="2"/>
    <x v="1"/>
    <x v="3"/>
    <x v="4166"/>
    <x v="4"/>
    <x v="4171"/>
    <x v="377"/>
    <x v="1997"/>
    <x v="280"/>
    <m/>
    <m/>
    <s v="Jumia"/>
    <s v="Jum"/>
    <n v="3665.44"/>
    <n v="29200970.130000021"/>
    <n v="29200970.130000021"/>
    <s v="Dubai"/>
  </r>
  <r>
    <x v="4173"/>
    <x v="4"/>
    <x v="0"/>
    <x v="4"/>
    <x v="0"/>
    <x v="0"/>
    <x v="4167"/>
    <x v="2"/>
    <x v="4172"/>
    <x v="172"/>
    <x v="746"/>
    <x v="48"/>
    <m/>
    <m/>
    <s v="sq"/>
    <s v="sq"/>
    <n v="16284.02"/>
    <n v="92327183.770000085"/>
    <n v="92327183.770000085"/>
    <s v="Cairo"/>
  </r>
  <r>
    <x v="4174"/>
    <x v="7"/>
    <x v="0"/>
    <x v="7"/>
    <x v="1"/>
    <x v="4"/>
    <x v="4168"/>
    <x v="2"/>
    <x v="4173"/>
    <x v="380"/>
    <x v="678"/>
    <x v="206"/>
    <m/>
    <m/>
    <s v="Jumia"/>
    <s v="Jum"/>
    <n v="99349.3"/>
    <n v="92327183.770000085"/>
    <n v="92327183.770000085"/>
    <s v="Riyadh"/>
  </r>
  <r>
    <x v="4175"/>
    <x v="3"/>
    <x v="3"/>
    <x v="3"/>
    <x v="0"/>
    <x v="1"/>
    <x v="4169"/>
    <x v="4"/>
    <x v="4174"/>
    <x v="76"/>
    <x v="2868"/>
    <x v="24"/>
    <m/>
    <m/>
    <s v="sq"/>
    <s v="sq"/>
    <n v="13290.4"/>
    <n v="57542997.559999913"/>
    <n v="57542997.559999913"/>
    <s v="Alexandria"/>
  </r>
  <r>
    <x v="4176"/>
    <x v="4"/>
    <x v="0"/>
    <x v="4"/>
    <x v="2"/>
    <x v="2"/>
    <x v="4170"/>
    <x v="2"/>
    <x v="4175"/>
    <x v="225"/>
    <x v="2869"/>
    <x v="317"/>
    <m/>
    <m/>
    <s v="Amazon"/>
    <s v="Amazon"/>
    <n v="26648.76"/>
    <n v="92327183.770000085"/>
    <n v="92327183.770000085"/>
    <s v="Casablanca"/>
  </r>
  <r>
    <x v="4177"/>
    <x v="7"/>
    <x v="0"/>
    <x v="7"/>
    <x v="2"/>
    <x v="5"/>
    <x v="4171"/>
    <x v="0"/>
    <x v="4176"/>
    <x v="385"/>
    <x v="66"/>
    <x v="183"/>
    <m/>
    <m/>
    <s v="Amazon"/>
    <s v="Amazon"/>
    <n v="27872.98"/>
    <n v="92327183.770000085"/>
    <n v="92327183.770000085"/>
    <s v="Giza"/>
  </r>
  <r>
    <x v="4178"/>
    <x v="7"/>
    <x v="0"/>
    <x v="7"/>
    <x v="0"/>
    <x v="0"/>
    <x v="4172"/>
    <x v="2"/>
    <x v="4177"/>
    <x v="67"/>
    <x v="2870"/>
    <x v="215"/>
    <m/>
    <m/>
    <s v="sq"/>
    <s v="sq"/>
    <n v="16284.02"/>
    <n v="92327183.770000085"/>
    <n v="92327183.770000085"/>
    <s v="Cairo"/>
  </r>
  <r>
    <x v="4179"/>
    <x v="9"/>
    <x v="1"/>
    <x v="9"/>
    <x v="2"/>
    <x v="4"/>
    <x v="4173"/>
    <x v="2"/>
    <x v="4178"/>
    <x v="107"/>
    <x v="2871"/>
    <x v="29"/>
    <m/>
    <m/>
    <s v="Amazon"/>
    <s v="Amazon"/>
    <n v="99349.3"/>
    <n v="91504159.730000004"/>
    <n v="91504159.730000004"/>
    <s v="Riyadh"/>
  </r>
  <r>
    <x v="4180"/>
    <x v="7"/>
    <x v="0"/>
    <x v="7"/>
    <x v="0"/>
    <x v="3"/>
    <x v="4174"/>
    <x v="3"/>
    <x v="4179"/>
    <x v="116"/>
    <x v="2019"/>
    <x v="331"/>
    <m/>
    <m/>
    <s v="sq"/>
    <s v="sq"/>
    <n v="3665.44"/>
    <n v="92327183.770000085"/>
    <n v="92327183.770000085"/>
    <s v="Dubai"/>
  </r>
  <r>
    <x v="4181"/>
    <x v="1"/>
    <x v="1"/>
    <x v="1"/>
    <x v="1"/>
    <x v="3"/>
    <x v="4175"/>
    <x v="3"/>
    <x v="4180"/>
    <x v="179"/>
    <x v="497"/>
    <x v="221"/>
    <m/>
    <m/>
    <s v="Jumia"/>
    <s v="Jum"/>
    <n v="3665.44"/>
    <n v="91504159.730000004"/>
    <n v="91504159.730000004"/>
    <s v="Dubai"/>
  </r>
  <r>
    <x v="4182"/>
    <x v="0"/>
    <x v="0"/>
    <x v="0"/>
    <x v="0"/>
    <x v="5"/>
    <x v="4176"/>
    <x v="0"/>
    <x v="4181"/>
    <x v="235"/>
    <x v="938"/>
    <x v="169"/>
    <m/>
    <m/>
    <s v="sq"/>
    <s v="sq"/>
    <n v="27872.98"/>
    <n v="92327183.770000085"/>
    <n v="92327183.770000085"/>
    <s v="Giza"/>
  </r>
  <r>
    <x v="4183"/>
    <x v="1"/>
    <x v="1"/>
    <x v="1"/>
    <x v="1"/>
    <x v="4"/>
    <x v="4177"/>
    <x v="3"/>
    <x v="4182"/>
    <x v="215"/>
    <x v="2846"/>
    <x v="140"/>
    <m/>
    <m/>
    <s v="Jumia"/>
    <s v="Jum"/>
    <n v="99349.3"/>
    <n v="91504159.730000004"/>
    <n v="91504159.730000004"/>
    <s v="Riyadh"/>
  </r>
  <r>
    <x v="4184"/>
    <x v="6"/>
    <x v="4"/>
    <x v="6"/>
    <x v="0"/>
    <x v="3"/>
    <x v="4178"/>
    <x v="2"/>
    <x v="4183"/>
    <x v="206"/>
    <x v="1655"/>
    <x v="48"/>
    <m/>
    <m/>
    <s v="sq"/>
    <s v="sq"/>
    <n v="3665.44"/>
    <n v="31420413.200000018"/>
    <n v="31420413.200000018"/>
    <s v="Dubai"/>
  </r>
  <r>
    <x v="4185"/>
    <x v="9"/>
    <x v="1"/>
    <x v="9"/>
    <x v="0"/>
    <x v="3"/>
    <x v="4179"/>
    <x v="2"/>
    <x v="4184"/>
    <x v="61"/>
    <x v="2872"/>
    <x v="79"/>
    <m/>
    <m/>
    <s v="sq"/>
    <s v="sq"/>
    <n v="3665.44"/>
    <n v="91504159.730000004"/>
    <n v="91504159.730000004"/>
    <s v="Dubai"/>
  </r>
  <r>
    <x v="4186"/>
    <x v="3"/>
    <x v="3"/>
    <x v="3"/>
    <x v="1"/>
    <x v="5"/>
    <x v="4180"/>
    <x v="2"/>
    <x v="4185"/>
    <x v="331"/>
    <x v="536"/>
    <x v="31"/>
    <m/>
    <m/>
    <s v="Jumia"/>
    <s v="Jum"/>
    <n v="27872.98"/>
    <n v="57542997.559999913"/>
    <n v="57542997.559999913"/>
    <s v="Giza"/>
  </r>
  <r>
    <x v="4187"/>
    <x v="0"/>
    <x v="0"/>
    <x v="0"/>
    <x v="2"/>
    <x v="2"/>
    <x v="4181"/>
    <x v="0"/>
    <x v="4186"/>
    <x v="145"/>
    <x v="2873"/>
    <x v="178"/>
    <m/>
    <m/>
    <s v="Amazon"/>
    <s v="Amazon"/>
    <n v="26648.76"/>
    <n v="92327183.770000085"/>
    <n v="92327183.770000085"/>
    <s v="Casablanca"/>
  </r>
  <r>
    <x v="4188"/>
    <x v="0"/>
    <x v="0"/>
    <x v="0"/>
    <x v="0"/>
    <x v="5"/>
    <x v="4182"/>
    <x v="0"/>
    <x v="4187"/>
    <x v="116"/>
    <x v="2874"/>
    <x v="167"/>
    <m/>
    <m/>
    <s v="sq"/>
    <s v="sq"/>
    <n v="27872.98"/>
    <n v="92327183.770000085"/>
    <n v="92327183.770000085"/>
    <s v="Giza"/>
  </r>
  <r>
    <x v="4189"/>
    <x v="5"/>
    <x v="1"/>
    <x v="5"/>
    <x v="0"/>
    <x v="3"/>
    <x v="4183"/>
    <x v="1"/>
    <x v="4188"/>
    <x v="125"/>
    <x v="305"/>
    <x v="150"/>
    <m/>
    <m/>
    <s v="sq"/>
    <s v="sq"/>
    <n v="3665.44"/>
    <n v="91504159.730000004"/>
    <n v="91504159.730000004"/>
    <s v="Dubai"/>
  </r>
  <r>
    <x v="4190"/>
    <x v="3"/>
    <x v="3"/>
    <x v="3"/>
    <x v="0"/>
    <x v="3"/>
    <x v="4184"/>
    <x v="3"/>
    <x v="4189"/>
    <x v="63"/>
    <x v="1325"/>
    <x v="3"/>
    <m/>
    <m/>
    <s v="sq"/>
    <s v="sq"/>
    <n v="3665.44"/>
    <n v="57542997.559999913"/>
    <n v="57542997.559999913"/>
    <s v="Dubai"/>
  </r>
  <r>
    <x v="4191"/>
    <x v="0"/>
    <x v="0"/>
    <x v="0"/>
    <x v="0"/>
    <x v="5"/>
    <x v="4185"/>
    <x v="0"/>
    <x v="4190"/>
    <x v="294"/>
    <x v="77"/>
    <x v="170"/>
    <m/>
    <m/>
    <s v="sq"/>
    <s v="sq"/>
    <n v="27872.98"/>
    <n v="92327183.770000085"/>
    <n v="92327183.770000085"/>
    <s v="Giza"/>
  </r>
  <r>
    <x v="4192"/>
    <x v="6"/>
    <x v="4"/>
    <x v="6"/>
    <x v="2"/>
    <x v="1"/>
    <x v="4186"/>
    <x v="3"/>
    <x v="4191"/>
    <x v="72"/>
    <x v="81"/>
    <x v="99"/>
    <m/>
    <m/>
    <s v="Amazon"/>
    <s v="Amazon"/>
    <n v="13290.4"/>
    <n v="31420413.200000018"/>
    <n v="31420413.200000018"/>
    <s v="Alexandria"/>
  </r>
  <r>
    <x v="4193"/>
    <x v="8"/>
    <x v="3"/>
    <x v="8"/>
    <x v="0"/>
    <x v="0"/>
    <x v="4187"/>
    <x v="4"/>
    <x v="4192"/>
    <x v="146"/>
    <x v="225"/>
    <x v="2"/>
    <m/>
    <m/>
    <s v="sq"/>
    <s v="sq"/>
    <n v="16284.02"/>
    <n v="57542997.559999913"/>
    <n v="57542997.559999913"/>
    <s v="Cairo"/>
  </r>
  <r>
    <x v="4194"/>
    <x v="6"/>
    <x v="4"/>
    <x v="6"/>
    <x v="2"/>
    <x v="0"/>
    <x v="4188"/>
    <x v="4"/>
    <x v="4193"/>
    <x v="319"/>
    <x v="2875"/>
    <x v="109"/>
    <m/>
    <m/>
    <s v="Amazon"/>
    <s v="Amazon"/>
    <n v="16284.02"/>
    <n v="31420413.200000018"/>
    <n v="31420413.200000018"/>
    <s v="Cairo"/>
  </r>
  <r>
    <x v="4195"/>
    <x v="5"/>
    <x v="1"/>
    <x v="5"/>
    <x v="0"/>
    <x v="5"/>
    <x v="4189"/>
    <x v="0"/>
    <x v="4194"/>
    <x v="362"/>
    <x v="881"/>
    <x v="86"/>
    <m/>
    <m/>
    <s v="sq"/>
    <s v="sq"/>
    <n v="27872.98"/>
    <n v="91504159.730000004"/>
    <n v="91504159.730000004"/>
    <s v="Giza"/>
  </r>
  <r>
    <x v="4196"/>
    <x v="1"/>
    <x v="1"/>
    <x v="1"/>
    <x v="1"/>
    <x v="0"/>
    <x v="4190"/>
    <x v="3"/>
    <x v="4195"/>
    <x v="331"/>
    <x v="2365"/>
    <x v="346"/>
    <m/>
    <m/>
    <s v="Jumia"/>
    <s v="Jum"/>
    <n v="16284.02"/>
    <n v="91504159.730000004"/>
    <n v="91504159.730000004"/>
    <s v="Cairo"/>
  </r>
  <r>
    <x v="4197"/>
    <x v="7"/>
    <x v="0"/>
    <x v="7"/>
    <x v="0"/>
    <x v="5"/>
    <x v="4191"/>
    <x v="2"/>
    <x v="4196"/>
    <x v="153"/>
    <x v="1612"/>
    <x v="73"/>
    <m/>
    <m/>
    <s v="sq"/>
    <s v="sq"/>
    <n v="27872.98"/>
    <n v="92327183.770000085"/>
    <n v="92327183.770000085"/>
    <s v="Giza"/>
  </r>
  <r>
    <x v="4198"/>
    <x v="0"/>
    <x v="0"/>
    <x v="0"/>
    <x v="2"/>
    <x v="0"/>
    <x v="4192"/>
    <x v="2"/>
    <x v="4197"/>
    <x v="118"/>
    <x v="213"/>
    <x v="11"/>
    <m/>
    <m/>
    <s v="Amazon"/>
    <s v="Amazon"/>
    <n v="16284.02"/>
    <n v="92327183.770000085"/>
    <n v="92327183.770000085"/>
    <s v="Cairo"/>
  </r>
  <r>
    <x v="4199"/>
    <x v="3"/>
    <x v="3"/>
    <x v="3"/>
    <x v="1"/>
    <x v="4"/>
    <x v="4193"/>
    <x v="2"/>
    <x v="4198"/>
    <x v="295"/>
    <x v="1112"/>
    <x v="167"/>
    <m/>
    <m/>
    <s v="Jumia"/>
    <s v="Jum"/>
    <n v="99349.3"/>
    <n v="57542997.559999913"/>
    <n v="57542997.559999913"/>
    <s v="Riyadh"/>
  </r>
  <r>
    <x v="4200"/>
    <x v="2"/>
    <x v="2"/>
    <x v="2"/>
    <x v="0"/>
    <x v="1"/>
    <x v="4194"/>
    <x v="3"/>
    <x v="4199"/>
    <x v="387"/>
    <x v="984"/>
    <x v="176"/>
    <m/>
    <m/>
    <s v="sq"/>
    <s v="sq"/>
    <n v="13290.4"/>
    <n v="29200970.130000021"/>
    <n v="29200970.130000021"/>
    <s v="Alexandria"/>
  </r>
  <r>
    <x v="4201"/>
    <x v="3"/>
    <x v="3"/>
    <x v="3"/>
    <x v="1"/>
    <x v="3"/>
    <x v="4195"/>
    <x v="4"/>
    <x v="4200"/>
    <x v="319"/>
    <x v="1503"/>
    <x v="316"/>
    <m/>
    <m/>
    <s v="Jumia"/>
    <s v="Jum"/>
    <n v="3665.44"/>
    <n v="57542997.559999913"/>
    <n v="57542997.559999913"/>
    <s v="Dubai"/>
  </r>
  <r>
    <x v="4202"/>
    <x v="5"/>
    <x v="1"/>
    <x v="5"/>
    <x v="0"/>
    <x v="3"/>
    <x v="4196"/>
    <x v="2"/>
    <x v="4201"/>
    <x v="330"/>
    <x v="1246"/>
    <x v="149"/>
    <m/>
    <m/>
    <s v="sq"/>
    <s v="sq"/>
    <n v="3665.44"/>
    <n v="91504159.730000004"/>
    <n v="91504159.730000004"/>
    <s v="Dubai"/>
  </r>
  <r>
    <x v="4203"/>
    <x v="0"/>
    <x v="0"/>
    <x v="0"/>
    <x v="2"/>
    <x v="3"/>
    <x v="4197"/>
    <x v="3"/>
    <x v="4202"/>
    <x v="390"/>
    <x v="2231"/>
    <x v="167"/>
    <m/>
    <m/>
    <s v="Amazon"/>
    <s v="Amazon"/>
    <n v="3665.44"/>
    <n v="92327183.770000085"/>
    <n v="92327183.770000085"/>
    <s v="Dubai"/>
  </r>
  <r>
    <x v="4204"/>
    <x v="8"/>
    <x v="3"/>
    <x v="8"/>
    <x v="0"/>
    <x v="2"/>
    <x v="4198"/>
    <x v="1"/>
    <x v="4203"/>
    <x v="313"/>
    <x v="2876"/>
    <x v="291"/>
    <m/>
    <m/>
    <s v="sq"/>
    <s v="sq"/>
    <n v="26648.76"/>
    <n v="57542997.559999913"/>
    <n v="57542997.559999913"/>
    <s v="Casablanca"/>
  </r>
  <r>
    <x v="4205"/>
    <x v="9"/>
    <x v="1"/>
    <x v="9"/>
    <x v="1"/>
    <x v="3"/>
    <x v="4199"/>
    <x v="1"/>
    <x v="4204"/>
    <x v="106"/>
    <x v="437"/>
    <x v="206"/>
    <m/>
    <m/>
    <s v="Jumia"/>
    <s v="Jum"/>
    <n v="3665.44"/>
    <n v="91504159.730000004"/>
    <n v="91504159.730000004"/>
    <s v="Dubai"/>
  </r>
  <r>
    <x v="4206"/>
    <x v="5"/>
    <x v="1"/>
    <x v="5"/>
    <x v="1"/>
    <x v="2"/>
    <x v="4200"/>
    <x v="4"/>
    <x v="4205"/>
    <x v="231"/>
    <x v="2877"/>
    <x v="271"/>
    <m/>
    <m/>
    <s v="Jumia"/>
    <s v="Jum"/>
    <n v="26648.76"/>
    <n v="91504159.730000004"/>
    <n v="91504159.730000004"/>
    <s v="Casablanca"/>
  </r>
  <r>
    <x v="4207"/>
    <x v="9"/>
    <x v="1"/>
    <x v="9"/>
    <x v="1"/>
    <x v="3"/>
    <x v="4201"/>
    <x v="4"/>
    <x v="4206"/>
    <x v="318"/>
    <x v="2878"/>
    <x v="156"/>
    <m/>
    <m/>
    <s v="Jumia"/>
    <s v="Jum"/>
    <n v="3665.44"/>
    <n v="91504159.730000004"/>
    <n v="91504159.730000004"/>
    <s v="Dubai"/>
  </r>
  <r>
    <x v="4208"/>
    <x v="4"/>
    <x v="0"/>
    <x v="4"/>
    <x v="0"/>
    <x v="3"/>
    <x v="4202"/>
    <x v="4"/>
    <x v="4207"/>
    <x v="298"/>
    <x v="684"/>
    <x v="267"/>
    <m/>
    <m/>
    <s v="sq"/>
    <s v="sq"/>
    <n v="3665.44"/>
    <n v="92327183.770000085"/>
    <n v="92327183.770000085"/>
    <s v="Dubai"/>
  </r>
  <r>
    <x v="4209"/>
    <x v="2"/>
    <x v="2"/>
    <x v="2"/>
    <x v="2"/>
    <x v="0"/>
    <x v="4203"/>
    <x v="2"/>
    <x v="4208"/>
    <x v="253"/>
    <x v="2879"/>
    <x v="242"/>
    <m/>
    <m/>
    <s v="Amazon"/>
    <s v="Amazon"/>
    <n v="16284.02"/>
    <n v="29200970.130000021"/>
    <n v="29200970.130000021"/>
    <s v="Cairo"/>
  </r>
  <r>
    <x v="4210"/>
    <x v="7"/>
    <x v="0"/>
    <x v="7"/>
    <x v="0"/>
    <x v="3"/>
    <x v="4204"/>
    <x v="4"/>
    <x v="4209"/>
    <x v="297"/>
    <x v="345"/>
    <x v="151"/>
    <m/>
    <m/>
    <s v="sq"/>
    <s v="sq"/>
    <n v="3665.44"/>
    <n v="92327183.770000085"/>
    <n v="92327183.770000085"/>
    <s v="Dubai"/>
  </r>
  <r>
    <x v="4211"/>
    <x v="8"/>
    <x v="3"/>
    <x v="8"/>
    <x v="0"/>
    <x v="4"/>
    <x v="4205"/>
    <x v="3"/>
    <x v="4210"/>
    <x v="116"/>
    <x v="2660"/>
    <x v="84"/>
    <m/>
    <m/>
    <s v="sq"/>
    <s v="sq"/>
    <n v="99349.3"/>
    <n v="57542997.559999913"/>
    <n v="57542997.559999913"/>
    <s v="Riyadh"/>
  </r>
  <r>
    <x v="4212"/>
    <x v="9"/>
    <x v="1"/>
    <x v="9"/>
    <x v="1"/>
    <x v="2"/>
    <x v="4206"/>
    <x v="3"/>
    <x v="4211"/>
    <x v="135"/>
    <x v="230"/>
    <x v="319"/>
    <m/>
    <m/>
    <s v="Jumia"/>
    <s v="Jum"/>
    <n v="26648.76"/>
    <n v="91504159.730000004"/>
    <n v="91504159.730000004"/>
    <s v="Casablanca"/>
  </r>
  <r>
    <x v="4213"/>
    <x v="4"/>
    <x v="0"/>
    <x v="4"/>
    <x v="2"/>
    <x v="5"/>
    <x v="4207"/>
    <x v="1"/>
    <x v="4212"/>
    <x v="301"/>
    <x v="1823"/>
    <x v="163"/>
    <m/>
    <m/>
    <s v="Amazon"/>
    <s v="Amazon"/>
    <n v="27872.98"/>
    <n v="92327183.770000085"/>
    <n v="92327183.770000085"/>
    <s v="Giza"/>
  </r>
  <r>
    <x v="4214"/>
    <x v="2"/>
    <x v="2"/>
    <x v="2"/>
    <x v="1"/>
    <x v="4"/>
    <x v="4208"/>
    <x v="3"/>
    <x v="4213"/>
    <x v="122"/>
    <x v="2880"/>
    <x v="285"/>
    <m/>
    <m/>
    <s v="Jumia"/>
    <s v="Jum"/>
    <n v="99349.3"/>
    <n v="29200970.130000021"/>
    <n v="29200970.130000021"/>
    <s v="Riyadh"/>
  </r>
  <r>
    <x v="4215"/>
    <x v="8"/>
    <x v="3"/>
    <x v="8"/>
    <x v="2"/>
    <x v="3"/>
    <x v="4209"/>
    <x v="2"/>
    <x v="4214"/>
    <x v="268"/>
    <x v="2881"/>
    <x v="243"/>
    <m/>
    <m/>
    <s v="Amazon"/>
    <s v="Amazon"/>
    <n v="3665.44"/>
    <n v="57542997.559999913"/>
    <n v="57542997.559999913"/>
    <s v="Dubai"/>
  </r>
  <r>
    <x v="4216"/>
    <x v="2"/>
    <x v="2"/>
    <x v="2"/>
    <x v="0"/>
    <x v="4"/>
    <x v="4210"/>
    <x v="2"/>
    <x v="4215"/>
    <x v="325"/>
    <x v="2882"/>
    <x v="268"/>
    <m/>
    <m/>
    <s v="sq"/>
    <s v="sq"/>
    <n v="99349.3"/>
    <n v="29200970.130000021"/>
    <n v="29200970.130000021"/>
    <s v="Riyadh"/>
  </r>
  <r>
    <x v="4217"/>
    <x v="8"/>
    <x v="3"/>
    <x v="8"/>
    <x v="0"/>
    <x v="0"/>
    <x v="4211"/>
    <x v="1"/>
    <x v="4216"/>
    <x v="176"/>
    <x v="2883"/>
    <x v="41"/>
    <m/>
    <m/>
    <s v="sq"/>
    <s v="sq"/>
    <n v="16284.02"/>
    <n v="57542997.559999913"/>
    <n v="57542997.559999913"/>
    <s v="Cairo"/>
  </r>
  <r>
    <x v="4218"/>
    <x v="2"/>
    <x v="2"/>
    <x v="2"/>
    <x v="1"/>
    <x v="2"/>
    <x v="4212"/>
    <x v="3"/>
    <x v="4217"/>
    <x v="152"/>
    <x v="2884"/>
    <x v="98"/>
    <m/>
    <m/>
    <s v="Jumia"/>
    <s v="Jum"/>
    <n v="26648.76"/>
    <n v="29200970.130000021"/>
    <n v="29200970.130000021"/>
    <s v="Casablanca"/>
  </r>
  <r>
    <x v="4219"/>
    <x v="3"/>
    <x v="3"/>
    <x v="3"/>
    <x v="2"/>
    <x v="4"/>
    <x v="4213"/>
    <x v="0"/>
    <x v="4218"/>
    <x v="23"/>
    <x v="2885"/>
    <x v="22"/>
    <m/>
    <m/>
    <s v="Amazon"/>
    <s v="Amazon"/>
    <n v="99349.3"/>
    <n v="57542997.559999913"/>
    <n v="57542997.559999913"/>
    <s v="Riyadh"/>
  </r>
  <r>
    <x v="4220"/>
    <x v="1"/>
    <x v="1"/>
    <x v="1"/>
    <x v="2"/>
    <x v="1"/>
    <x v="4214"/>
    <x v="3"/>
    <x v="4219"/>
    <x v="50"/>
    <x v="1473"/>
    <x v="4"/>
    <m/>
    <m/>
    <s v="Amazon"/>
    <s v="Amazon"/>
    <n v="13290.4"/>
    <n v="91504159.730000004"/>
    <n v="91504159.730000004"/>
    <s v="Alexandria"/>
  </r>
  <r>
    <x v="4221"/>
    <x v="8"/>
    <x v="3"/>
    <x v="8"/>
    <x v="1"/>
    <x v="5"/>
    <x v="4215"/>
    <x v="0"/>
    <x v="4220"/>
    <x v="360"/>
    <x v="1047"/>
    <x v="5"/>
    <m/>
    <m/>
    <s v="Jumia"/>
    <s v="Jum"/>
    <n v="27872.98"/>
    <n v="57542997.559999913"/>
    <n v="57542997.559999913"/>
    <s v="Giza"/>
  </r>
  <r>
    <x v="4222"/>
    <x v="3"/>
    <x v="3"/>
    <x v="3"/>
    <x v="2"/>
    <x v="5"/>
    <x v="4216"/>
    <x v="4"/>
    <x v="4221"/>
    <x v="189"/>
    <x v="2718"/>
    <x v="294"/>
    <m/>
    <m/>
    <s v="Amazon"/>
    <s v="Amazon"/>
    <n v="27872.98"/>
    <n v="57542997.559999913"/>
    <n v="57542997.559999913"/>
    <s v="Giza"/>
  </r>
  <r>
    <x v="4223"/>
    <x v="7"/>
    <x v="0"/>
    <x v="7"/>
    <x v="1"/>
    <x v="5"/>
    <x v="4217"/>
    <x v="2"/>
    <x v="4222"/>
    <x v="250"/>
    <x v="2838"/>
    <x v="24"/>
    <m/>
    <m/>
    <s v="Jumia"/>
    <s v="Jum"/>
    <n v="27872.98"/>
    <n v="92327183.770000085"/>
    <n v="92327183.770000085"/>
    <s v="Giza"/>
  </r>
  <r>
    <x v="4224"/>
    <x v="3"/>
    <x v="3"/>
    <x v="3"/>
    <x v="2"/>
    <x v="2"/>
    <x v="4218"/>
    <x v="1"/>
    <x v="4223"/>
    <x v="112"/>
    <x v="2886"/>
    <x v="255"/>
    <m/>
    <m/>
    <s v="Amazon"/>
    <s v="Amazon"/>
    <n v="26648.76"/>
    <n v="57542997.559999913"/>
    <n v="57542997.559999913"/>
    <s v="Casablanca"/>
  </r>
  <r>
    <x v="4225"/>
    <x v="1"/>
    <x v="1"/>
    <x v="1"/>
    <x v="0"/>
    <x v="5"/>
    <x v="4219"/>
    <x v="3"/>
    <x v="4224"/>
    <x v="265"/>
    <x v="2887"/>
    <x v="83"/>
    <m/>
    <m/>
    <s v="sq"/>
    <s v="sq"/>
    <n v="27872.98"/>
    <n v="91504159.730000004"/>
    <n v="91504159.730000004"/>
    <s v="Giza"/>
  </r>
  <r>
    <x v="4226"/>
    <x v="1"/>
    <x v="1"/>
    <x v="1"/>
    <x v="1"/>
    <x v="2"/>
    <x v="4220"/>
    <x v="2"/>
    <x v="4225"/>
    <x v="241"/>
    <x v="2888"/>
    <x v="148"/>
    <m/>
    <m/>
    <s v="Jumia"/>
    <s v="Jum"/>
    <n v="26648.76"/>
    <n v="91504159.730000004"/>
    <n v="91504159.730000004"/>
    <s v="Casablanca"/>
  </r>
  <r>
    <x v="4227"/>
    <x v="2"/>
    <x v="2"/>
    <x v="2"/>
    <x v="0"/>
    <x v="0"/>
    <x v="4221"/>
    <x v="3"/>
    <x v="4226"/>
    <x v="327"/>
    <x v="1100"/>
    <x v="197"/>
    <m/>
    <m/>
    <s v="sq"/>
    <s v="sq"/>
    <n v="16284.02"/>
    <n v="29200970.130000021"/>
    <n v="29200970.130000021"/>
    <s v="Cairo"/>
  </r>
  <r>
    <x v="4228"/>
    <x v="4"/>
    <x v="0"/>
    <x v="4"/>
    <x v="2"/>
    <x v="5"/>
    <x v="4222"/>
    <x v="3"/>
    <x v="4227"/>
    <x v="45"/>
    <x v="340"/>
    <x v="57"/>
    <m/>
    <m/>
    <s v="Amazon"/>
    <s v="Amazon"/>
    <n v="27872.98"/>
    <n v="92327183.770000085"/>
    <n v="92327183.770000085"/>
    <s v="Giza"/>
  </r>
  <r>
    <x v="4229"/>
    <x v="3"/>
    <x v="3"/>
    <x v="3"/>
    <x v="2"/>
    <x v="2"/>
    <x v="4223"/>
    <x v="0"/>
    <x v="4228"/>
    <x v="357"/>
    <x v="210"/>
    <x v="33"/>
    <m/>
    <m/>
    <s v="Amazon"/>
    <s v="Amazon"/>
    <n v="26648.76"/>
    <n v="57542997.559999913"/>
    <n v="57542997.559999913"/>
    <s v="Casablanca"/>
  </r>
  <r>
    <x v="4230"/>
    <x v="2"/>
    <x v="2"/>
    <x v="2"/>
    <x v="2"/>
    <x v="1"/>
    <x v="4224"/>
    <x v="0"/>
    <x v="4229"/>
    <x v="347"/>
    <x v="225"/>
    <x v="77"/>
    <m/>
    <m/>
    <s v="Amazon"/>
    <s v="Amazon"/>
    <n v="13290.4"/>
    <n v="29200970.130000021"/>
    <n v="29200970.130000021"/>
    <s v="Alexandria"/>
  </r>
  <r>
    <x v="4231"/>
    <x v="3"/>
    <x v="3"/>
    <x v="3"/>
    <x v="0"/>
    <x v="2"/>
    <x v="4225"/>
    <x v="0"/>
    <x v="4230"/>
    <x v="117"/>
    <x v="585"/>
    <x v="311"/>
    <m/>
    <m/>
    <s v="sq"/>
    <s v="sq"/>
    <n v="26648.76"/>
    <n v="57542997.559999913"/>
    <n v="57542997.559999913"/>
    <s v="Casablanca"/>
  </r>
  <r>
    <x v="4232"/>
    <x v="6"/>
    <x v="4"/>
    <x v="6"/>
    <x v="1"/>
    <x v="2"/>
    <x v="4226"/>
    <x v="4"/>
    <x v="4231"/>
    <x v="289"/>
    <x v="2889"/>
    <x v="264"/>
    <m/>
    <m/>
    <s v="Jumia"/>
    <s v="Jum"/>
    <n v="26648.76"/>
    <n v="31420413.200000018"/>
    <n v="31420413.200000018"/>
    <s v="Casablanca"/>
  </r>
  <r>
    <x v="4233"/>
    <x v="6"/>
    <x v="4"/>
    <x v="6"/>
    <x v="2"/>
    <x v="5"/>
    <x v="4227"/>
    <x v="4"/>
    <x v="4232"/>
    <x v="193"/>
    <x v="204"/>
    <x v="349"/>
    <m/>
    <m/>
    <s v="Amazon"/>
    <s v="Amazon"/>
    <n v="27872.98"/>
    <n v="31420413.200000018"/>
    <n v="31420413.200000018"/>
    <s v="Giza"/>
  </r>
  <r>
    <x v="4234"/>
    <x v="4"/>
    <x v="0"/>
    <x v="4"/>
    <x v="1"/>
    <x v="2"/>
    <x v="4228"/>
    <x v="4"/>
    <x v="4233"/>
    <x v="336"/>
    <x v="2707"/>
    <x v="300"/>
    <m/>
    <m/>
    <s v="Jumia"/>
    <s v="Jum"/>
    <n v="26648.76"/>
    <n v="92327183.770000085"/>
    <n v="92327183.770000085"/>
    <s v="Casablanca"/>
  </r>
  <r>
    <x v="4235"/>
    <x v="2"/>
    <x v="2"/>
    <x v="2"/>
    <x v="0"/>
    <x v="5"/>
    <x v="4229"/>
    <x v="4"/>
    <x v="4234"/>
    <x v="128"/>
    <x v="2890"/>
    <x v="145"/>
    <m/>
    <m/>
    <s v="sq"/>
    <s v="sq"/>
    <n v="27872.98"/>
    <n v="29200970.130000021"/>
    <n v="29200970.130000021"/>
    <s v="Giza"/>
  </r>
  <r>
    <x v="4236"/>
    <x v="5"/>
    <x v="1"/>
    <x v="5"/>
    <x v="1"/>
    <x v="5"/>
    <x v="4230"/>
    <x v="2"/>
    <x v="4235"/>
    <x v="331"/>
    <x v="1015"/>
    <x v="314"/>
    <m/>
    <m/>
    <s v="Jumia"/>
    <s v="Jum"/>
    <n v="27872.98"/>
    <n v="91504159.730000004"/>
    <n v="91504159.730000004"/>
    <s v="Giza"/>
  </r>
  <r>
    <x v="4237"/>
    <x v="7"/>
    <x v="0"/>
    <x v="7"/>
    <x v="0"/>
    <x v="0"/>
    <x v="4231"/>
    <x v="1"/>
    <x v="4236"/>
    <x v="111"/>
    <x v="2066"/>
    <x v="15"/>
    <m/>
    <m/>
    <s v="sq"/>
    <s v="sq"/>
    <n v="16284.02"/>
    <n v="92327183.770000085"/>
    <n v="92327183.770000085"/>
    <s v="Cairo"/>
  </r>
  <r>
    <x v="4238"/>
    <x v="0"/>
    <x v="0"/>
    <x v="0"/>
    <x v="1"/>
    <x v="2"/>
    <x v="4232"/>
    <x v="0"/>
    <x v="4237"/>
    <x v="335"/>
    <x v="2891"/>
    <x v="243"/>
    <m/>
    <m/>
    <s v="Jumia"/>
    <s v="Jum"/>
    <n v="26648.76"/>
    <n v="92327183.770000085"/>
    <n v="92327183.770000085"/>
    <s v="Casablanca"/>
  </r>
  <r>
    <x v="4239"/>
    <x v="6"/>
    <x v="4"/>
    <x v="6"/>
    <x v="0"/>
    <x v="3"/>
    <x v="4233"/>
    <x v="2"/>
    <x v="4238"/>
    <x v="61"/>
    <x v="2892"/>
    <x v="217"/>
    <m/>
    <m/>
    <s v="sq"/>
    <s v="sq"/>
    <n v="3665.44"/>
    <n v="31420413.200000018"/>
    <n v="31420413.200000018"/>
    <s v="Dubai"/>
  </r>
  <r>
    <x v="4240"/>
    <x v="8"/>
    <x v="3"/>
    <x v="8"/>
    <x v="0"/>
    <x v="2"/>
    <x v="4234"/>
    <x v="4"/>
    <x v="4239"/>
    <x v="313"/>
    <x v="2406"/>
    <x v="156"/>
    <m/>
    <m/>
    <s v="sq"/>
    <s v="sq"/>
    <n v="26648.76"/>
    <n v="57542997.559999913"/>
    <n v="57542997.559999913"/>
    <s v="Casablanca"/>
  </r>
  <r>
    <x v="4241"/>
    <x v="4"/>
    <x v="0"/>
    <x v="4"/>
    <x v="1"/>
    <x v="4"/>
    <x v="4235"/>
    <x v="4"/>
    <x v="4240"/>
    <x v="37"/>
    <x v="842"/>
    <x v="145"/>
    <m/>
    <m/>
    <s v="Jumia"/>
    <s v="Jum"/>
    <n v="99349.3"/>
    <n v="92327183.770000085"/>
    <n v="92327183.770000085"/>
    <s v="Riyadh"/>
  </r>
  <r>
    <x v="4242"/>
    <x v="0"/>
    <x v="0"/>
    <x v="0"/>
    <x v="2"/>
    <x v="3"/>
    <x v="4236"/>
    <x v="1"/>
    <x v="4241"/>
    <x v="350"/>
    <x v="2362"/>
    <x v="112"/>
    <m/>
    <m/>
    <s v="Amazon"/>
    <s v="Amazon"/>
    <n v="3665.44"/>
    <n v="92327183.770000085"/>
    <n v="92327183.770000085"/>
    <s v="Dubai"/>
  </r>
  <r>
    <x v="4243"/>
    <x v="3"/>
    <x v="3"/>
    <x v="3"/>
    <x v="2"/>
    <x v="4"/>
    <x v="4237"/>
    <x v="4"/>
    <x v="4242"/>
    <x v="144"/>
    <x v="2893"/>
    <x v="171"/>
    <m/>
    <m/>
    <s v="Amazon"/>
    <s v="Amazon"/>
    <n v="99349.3"/>
    <n v="57542997.559999913"/>
    <n v="57542997.559999913"/>
    <s v="Riyadh"/>
  </r>
  <r>
    <x v="4244"/>
    <x v="7"/>
    <x v="0"/>
    <x v="7"/>
    <x v="0"/>
    <x v="1"/>
    <x v="4238"/>
    <x v="3"/>
    <x v="4243"/>
    <x v="205"/>
    <x v="899"/>
    <x v="345"/>
    <m/>
    <m/>
    <s v="sq"/>
    <s v="sq"/>
    <n v="13290.4"/>
    <n v="92327183.770000085"/>
    <n v="92327183.770000085"/>
    <s v="Alexandria"/>
  </r>
  <r>
    <x v="4245"/>
    <x v="0"/>
    <x v="0"/>
    <x v="0"/>
    <x v="0"/>
    <x v="4"/>
    <x v="4239"/>
    <x v="1"/>
    <x v="4244"/>
    <x v="318"/>
    <x v="669"/>
    <x v="314"/>
    <m/>
    <m/>
    <s v="sq"/>
    <s v="sq"/>
    <n v="99349.3"/>
    <n v="92327183.770000085"/>
    <n v="92327183.770000085"/>
    <s v="Riyadh"/>
  </r>
  <r>
    <x v="4246"/>
    <x v="7"/>
    <x v="0"/>
    <x v="7"/>
    <x v="2"/>
    <x v="5"/>
    <x v="4240"/>
    <x v="4"/>
    <x v="4245"/>
    <x v="202"/>
    <x v="220"/>
    <x v="76"/>
    <m/>
    <m/>
    <s v="Amazon"/>
    <s v="Amazon"/>
    <n v="27872.98"/>
    <n v="92327183.770000085"/>
    <n v="92327183.770000085"/>
    <s v="Giza"/>
  </r>
  <r>
    <x v="4247"/>
    <x v="6"/>
    <x v="4"/>
    <x v="6"/>
    <x v="2"/>
    <x v="4"/>
    <x v="4241"/>
    <x v="1"/>
    <x v="4246"/>
    <x v="374"/>
    <x v="1515"/>
    <x v="66"/>
    <m/>
    <m/>
    <s v="Amazon"/>
    <s v="Amazon"/>
    <n v="99349.3"/>
    <n v="31420413.200000018"/>
    <n v="31420413.200000018"/>
    <s v="Riyadh"/>
  </r>
  <r>
    <x v="4248"/>
    <x v="0"/>
    <x v="0"/>
    <x v="0"/>
    <x v="1"/>
    <x v="2"/>
    <x v="4242"/>
    <x v="0"/>
    <x v="4247"/>
    <x v="312"/>
    <x v="2894"/>
    <x v="205"/>
    <m/>
    <m/>
    <s v="Jumia"/>
    <s v="Jum"/>
    <n v="26648.76"/>
    <n v="92327183.770000085"/>
    <n v="92327183.770000085"/>
    <s v="Casablanca"/>
  </r>
  <r>
    <x v="4249"/>
    <x v="7"/>
    <x v="0"/>
    <x v="7"/>
    <x v="0"/>
    <x v="3"/>
    <x v="4243"/>
    <x v="1"/>
    <x v="4248"/>
    <x v="341"/>
    <x v="2895"/>
    <x v="165"/>
    <m/>
    <m/>
    <s v="sq"/>
    <s v="sq"/>
    <n v="3665.44"/>
    <n v="92327183.770000085"/>
    <n v="92327183.770000085"/>
    <s v="Dubai"/>
  </r>
  <r>
    <x v="4250"/>
    <x v="2"/>
    <x v="2"/>
    <x v="2"/>
    <x v="0"/>
    <x v="4"/>
    <x v="4244"/>
    <x v="4"/>
    <x v="4249"/>
    <x v="168"/>
    <x v="821"/>
    <x v="243"/>
    <m/>
    <m/>
    <s v="sq"/>
    <s v="sq"/>
    <n v="99349.3"/>
    <n v="29200970.130000021"/>
    <n v="29200970.130000021"/>
    <s v="Riyadh"/>
  </r>
  <r>
    <x v="4251"/>
    <x v="6"/>
    <x v="4"/>
    <x v="6"/>
    <x v="0"/>
    <x v="4"/>
    <x v="4245"/>
    <x v="3"/>
    <x v="4250"/>
    <x v="386"/>
    <x v="1130"/>
    <x v="233"/>
    <m/>
    <m/>
    <s v="sq"/>
    <s v="sq"/>
    <n v="99349.3"/>
    <n v="31420413.200000018"/>
    <n v="31420413.200000018"/>
    <s v="Riyadh"/>
  </r>
  <r>
    <x v="4252"/>
    <x v="9"/>
    <x v="1"/>
    <x v="9"/>
    <x v="0"/>
    <x v="5"/>
    <x v="4246"/>
    <x v="0"/>
    <x v="4251"/>
    <x v="8"/>
    <x v="2896"/>
    <x v="125"/>
    <m/>
    <m/>
    <s v="sq"/>
    <s v="sq"/>
    <n v="27872.98"/>
    <n v="91504159.730000004"/>
    <n v="91504159.730000004"/>
    <s v="Giza"/>
  </r>
  <r>
    <x v="4253"/>
    <x v="4"/>
    <x v="0"/>
    <x v="4"/>
    <x v="0"/>
    <x v="3"/>
    <x v="4247"/>
    <x v="2"/>
    <x v="4252"/>
    <x v="311"/>
    <x v="2897"/>
    <x v="351"/>
    <m/>
    <m/>
    <s v="sq"/>
    <s v="sq"/>
    <n v="3665.44"/>
    <n v="92327183.770000085"/>
    <n v="92327183.770000085"/>
    <s v="Dubai"/>
  </r>
  <r>
    <x v="4254"/>
    <x v="0"/>
    <x v="0"/>
    <x v="0"/>
    <x v="2"/>
    <x v="2"/>
    <x v="4248"/>
    <x v="3"/>
    <x v="4253"/>
    <x v="329"/>
    <x v="2898"/>
    <x v="14"/>
    <m/>
    <m/>
    <s v="Amazon"/>
    <s v="Amazon"/>
    <n v="26648.76"/>
    <n v="92327183.770000085"/>
    <n v="92327183.770000085"/>
    <s v="Casablanca"/>
  </r>
  <r>
    <x v="4255"/>
    <x v="9"/>
    <x v="1"/>
    <x v="9"/>
    <x v="0"/>
    <x v="0"/>
    <x v="4249"/>
    <x v="3"/>
    <x v="4254"/>
    <x v="87"/>
    <x v="1397"/>
    <x v="294"/>
    <m/>
    <m/>
    <s v="sq"/>
    <s v="sq"/>
    <n v="16284.02"/>
    <n v="91504159.730000004"/>
    <n v="91504159.730000004"/>
    <s v="Cairo"/>
  </r>
  <r>
    <x v="4256"/>
    <x v="2"/>
    <x v="2"/>
    <x v="2"/>
    <x v="0"/>
    <x v="0"/>
    <x v="4250"/>
    <x v="3"/>
    <x v="4255"/>
    <x v="374"/>
    <x v="2899"/>
    <x v="359"/>
    <m/>
    <m/>
    <s v="sq"/>
    <s v="sq"/>
    <n v="16284.02"/>
    <n v="29200970.130000021"/>
    <n v="29200970.130000021"/>
    <s v="Cairo"/>
  </r>
  <r>
    <x v="4257"/>
    <x v="0"/>
    <x v="0"/>
    <x v="0"/>
    <x v="1"/>
    <x v="5"/>
    <x v="4251"/>
    <x v="4"/>
    <x v="4256"/>
    <x v="52"/>
    <x v="2900"/>
    <x v="153"/>
    <m/>
    <m/>
    <s v="Jumia"/>
    <s v="Jum"/>
    <n v="27872.98"/>
    <n v="92327183.770000085"/>
    <n v="92327183.770000085"/>
    <s v="Giza"/>
  </r>
  <r>
    <x v="4258"/>
    <x v="6"/>
    <x v="4"/>
    <x v="6"/>
    <x v="1"/>
    <x v="4"/>
    <x v="4252"/>
    <x v="1"/>
    <x v="4257"/>
    <x v="319"/>
    <x v="921"/>
    <x v="243"/>
    <m/>
    <m/>
    <s v="Jumia"/>
    <s v="Jum"/>
    <n v="99349.3"/>
    <n v="31420413.200000018"/>
    <n v="31420413.200000018"/>
    <s v="Riyadh"/>
  </r>
  <r>
    <x v="4259"/>
    <x v="0"/>
    <x v="0"/>
    <x v="0"/>
    <x v="1"/>
    <x v="4"/>
    <x v="4253"/>
    <x v="2"/>
    <x v="4258"/>
    <x v="265"/>
    <x v="1232"/>
    <x v="245"/>
    <m/>
    <m/>
    <s v="Jumia"/>
    <s v="Jum"/>
    <n v="99349.3"/>
    <n v="92327183.770000085"/>
    <n v="92327183.770000085"/>
    <s v="Riyadh"/>
  </r>
  <r>
    <x v="4260"/>
    <x v="6"/>
    <x v="4"/>
    <x v="6"/>
    <x v="2"/>
    <x v="3"/>
    <x v="4254"/>
    <x v="3"/>
    <x v="4259"/>
    <x v="112"/>
    <x v="2901"/>
    <x v="169"/>
    <m/>
    <m/>
    <s v="Amazon"/>
    <s v="Amazon"/>
    <n v="3665.44"/>
    <n v="31420413.200000018"/>
    <n v="31420413.200000018"/>
    <s v="Dubai"/>
  </r>
  <r>
    <x v="4261"/>
    <x v="9"/>
    <x v="1"/>
    <x v="9"/>
    <x v="0"/>
    <x v="4"/>
    <x v="4255"/>
    <x v="2"/>
    <x v="4260"/>
    <x v="35"/>
    <x v="2902"/>
    <x v="62"/>
    <m/>
    <m/>
    <s v="sq"/>
    <s v="sq"/>
    <n v="99349.3"/>
    <n v="91504159.730000004"/>
    <n v="91504159.730000004"/>
    <s v="Riyadh"/>
  </r>
  <r>
    <x v="4262"/>
    <x v="6"/>
    <x v="4"/>
    <x v="6"/>
    <x v="2"/>
    <x v="0"/>
    <x v="4256"/>
    <x v="4"/>
    <x v="4261"/>
    <x v="208"/>
    <x v="1151"/>
    <x v="131"/>
    <m/>
    <m/>
    <s v="Amazon"/>
    <s v="Amazon"/>
    <n v="16284.02"/>
    <n v="31420413.200000018"/>
    <n v="31420413.200000018"/>
    <s v="Cairo"/>
  </r>
  <r>
    <x v="4263"/>
    <x v="9"/>
    <x v="1"/>
    <x v="9"/>
    <x v="2"/>
    <x v="2"/>
    <x v="4257"/>
    <x v="1"/>
    <x v="4262"/>
    <x v="337"/>
    <x v="1948"/>
    <x v="93"/>
    <m/>
    <m/>
    <s v="Amazon"/>
    <s v="Amazon"/>
    <n v="26648.76"/>
    <n v="91504159.730000004"/>
    <n v="91504159.730000004"/>
    <s v="Casablanca"/>
  </r>
  <r>
    <x v="4264"/>
    <x v="4"/>
    <x v="0"/>
    <x v="4"/>
    <x v="2"/>
    <x v="2"/>
    <x v="4258"/>
    <x v="4"/>
    <x v="4263"/>
    <x v="163"/>
    <x v="2903"/>
    <x v="58"/>
    <m/>
    <m/>
    <s v="Amazon"/>
    <s v="Amazon"/>
    <n v="26648.76"/>
    <n v="92327183.770000085"/>
    <n v="92327183.770000085"/>
    <s v="Casablanca"/>
  </r>
  <r>
    <x v="4265"/>
    <x v="7"/>
    <x v="0"/>
    <x v="7"/>
    <x v="0"/>
    <x v="3"/>
    <x v="4259"/>
    <x v="1"/>
    <x v="4264"/>
    <x v="101"/>
    <x v="2383"/>
    <x v="48"/>
    <m/>
    <m/>
    <s v="sq"/>
    <s v="sq"/>
    <n v="3665.44"/>
    <n v="92327183.770000085"/>
    <n v="92327183.770000085"/>
    <s v="Dubai"/>
  </r>
  <r>
    <x v="4266"/>
    <x v="4"/>
    <x v="0"/>
    <x v="4"/>
    <x v="0"/>
    <x v="2"/>
    <x v="4260"/>
    <x v="3"/>
    <x v="4265"/>
    <x v="79"/>
    <x v="2904"/>
    <x v="244"/>
    <m/>
    <m/>
    <s v="sq"/>
    <s v="sq"/>
    <n v="26648.76"/>
    <n v="92327183.770000085"/>
    <n v="92327183.770000085"/>
    <s v="Casablanca"/>
  </r>
  <r>
    <x v="4267"/>
    <x v="5"/>
    <x v="1"/>
    <x v="5"/>
    <x v="1"/>
    <x v="5"/>
    <x v="4261"/>
    <x v="4"/>
    <x v="4266"/>
    <x v="274"/>
    <x v="2621"/>
    <x v="276"/>
    <m/>
    <m/>
    <s v="Jumia"/>
    <s v="Jum"/>
    <n v="27872.98"/>
    <n v="91504159.730000004"/>
    <n v="91504159.730000004"/>
    <s v="Giza"/>
  </r>
  <r>
    <x v="4268"/>
    <x v="3"/>
    <x v="3"/>
    <x v="3"/>
    <x v="2"/>
    <x v="5"/>
    <x v="4262"/>
    <x v="2"/>
    <x v="4267"/>
    <x v="78"/>
    <x v="1672"/>
    <x v="58"/>
    <m/>
    <m/>
    <s v="Amazon"/>
    <s v="Amazon"/>
    <n v="27872.98"/>
    <n v="57542997.559999913"/>
    <n v="57542997.559999913"/>
    <s v="Giza"/>
  </r>
  <r>
    <x v="4269"/>
    <x v="6"/>
    <x v="4"/>
    <x v="6"/>
    <x v="1"/>
    <x v="4"/>
    <x v="4263"/>
    <x v="4"/>
    <x v="4268"/>
    <x v="236"/>
    <x v="2905"/>
    <x v="277"/>
    <m/>
    <m/>
    <s v="Jumia"/>
    <s v="Jum"/>
    <n v="99349.3"/>
    <n v="31420413.200000018"/>
    <n v="31420413.200000018"/>
    <s v="Riyadh"/>
  </r>
  <r>
    <x v="4270"/>
    <x v="6"/>
    <x v="4"/>
    <x v="6"/>
    <x v="0"/>
    <x v="1"/>
    <x v="4264"/>
    <x v="2"/>
    <x v="4269"/>
    <x v="88"/>
    <x v="1843"/>
    <x v="143"/>
    <m/>
    <m/>
    <s v="sq"/>
    <s v="sq"/>
    <n v="13290.4"/>
    <n v="31420413.200000018"/>
    <n v="31420413.200000018"/>
    <s v="Alexandria"/>
  </r>
  <r>
    <x v="4271"/>
    <x v="3"/>
    <x v="3"/>
    <x v="3"/>
    <x v="1"/>
    <x v="3"/>
    <x v="4265"/>
    <x v="2"/>
    <x v="4270"/>
    <x v="1"/>
    <x v="2906"/>
    <x v="17"/>
    <m/>
    <m/>
    <s v="Jumia"/>
    <s v="Jum"/>
    <n v="3665.44"/>
    <n v="57542997.559999913"/>
    <n v="57542997.559999913"/>
    <s v="Dubai"/>
  </r>
  <r>
    <x v="4272"/>
    <x v="6"/>
    <x v="4"/>
    <x v="6"/>
    <x v="1"/>
    <x v="2"/>
    <x v="4266"/>
    <x v="3"/>
    <x v="4271"/>
    <x v="61"/>
    <x v="763"/>
    <x v="104"/>
    <m/>
    <m/>
    <s v="Jumia"/>
    <s v="Jum"/>
    <n v="26648.76"/>
    <n v="31420413.200000018"/>
    <n v="31420413.200000018"/>
    <s v="Casablanca"/>
  </r>
  <r>
    <x v="4273"/>
    <x v="1"/>
    <x v="1"/>
    <x v="1"/>
    <x v="1"/>
    <x v="3"/>
    <x v="4267"/>
    <x v="4"/>
    <x v="4272"/>
    <x v="289"/>
    <x v="2766"/>
    <x v="279"/>
    <m/>
    <m/>
    <s v="Jumia"/>
    <s v="Jum"/>
    <n v="3665.44"/>
    <n v="91504159.730000004"/>
    <n v="91504159.730000004"/>
    <s v="Dubai"/>
  </r>
  <r>
    <x v="4274"/>
    <x v="0"/>
    <x v="0"/>
    <x v="0"/>
    <x v="1"/>
    <x v="4"/>
    <x v="4268"/>
    <x v="1"/>
    <x v="4273"/>
    <x v="248"/>
    <x v="2899"/>
    <x v="200"/>
    <m/>
    <m/>
    <s v="Jumia"/>
    <s v="Jum"/>
    <n v="99349.3"/>
    <n v="92327183.770000085"/>
    <n v="92327183.770000085"/>
    <s v="Riyadh"/>
  </r>
  <r>
    <x v="4275"/>
    <x v="7"/>
    <x v="0"/>
    <x v="7"/>
    <x v="2"/>
    <x v="2"/>
    <x v="4269"/>
    <x v="1"/>
    <x v="4274"/>
    <x v="339"/>
    <x v="2907"/>
    <x v="132"/>
    <m/>
    <m/>
    <s v="Amazon"/>
    <s v="Amazon"/>
    <n v="26648.76"/>
    <n v="92327183.770000085"/>
    <n v="92327183.770000085"/>
    <s v="Casablanca"/>
  </r>
  <r>
    <x v="4276"/>
    <x v="2"/>
    <x v="2"/>
    <x v="2"/>
    <x v="2"/>
    <x v="2"/>
    <x v="4270"/>
    <x v="1"/>
    <x v="4275"/>
    <x v="98"/>
    <x v="2797"/>
    <x v="149"/>
    <m/>
    <m/>
    <s v="Amazon"/>
    <s v="Amazon"/>
    <n v="26648.76"/>
    <n v="29200970.130000021"/>
    <n v="29200970.130000021"/>
    <s v="Casablanca"/>
  </r>
  <r>
    <x v="4277"/>
    <x v="6"/>
    <x v="4"/>
    <x v="6"/>
    <x v="2"/>
    <x v="1"/>
    <x v="4271"/>
    <x v="4"/>
    <x v="4276"/>
    <x v="182"/>
    <x v="2908"/>
    <x v="113"/>
    <m/>
    <m/>
    <s v="Amazon"/>
    <s v="Amazon"/>
    <n v="13290.4"/>
    <n v="31420413.200000018"/>
    <n v="31420413.200000018"/>
    <s v="Alexandria"/>
  </r>
  <r>
    <x v="4278"/>
    <x v="5"/>
    <x v="1"/>
    <x v="5"/>
    <x v="1"/>
    <x v="4"/>
    <x v="4272"/>
    <x v="4"/>
    <x v="4277"/>
    <x v="275"/>
    <x v="2909"/>
    <x v="259"/>
    <m/>
    <m/>
    <s v="Jumia"/>
    <s v="Jum"/>
    <n v="99349.3"/>
    <n v="91504159.730000004"/>
    <n v="91504159.730000004"/>
    <s v="Riyadh"/>
  </r>
  <r>
    <x v="4279"/>
    <x v="5"/>
    <x v="1"/>
    <x v="5"/>
    <x v="0"/>
    <x v="1"/>
    <x v="4273"/>
    <x v="3"/>
    <x v="4278"/>
    <x v="377"/>
    <x v="2645"/>
    <x v="232"/>
    <m/>
    <m/>
    <s v="sq"/>
    <s v="sq"/>
    <n v="13290.4"/>
    <n v="91504159.730000004"/>
    <n v="91504159.730000004"/>
    <s v="Alexandria"/>
  </r>
  <r>
    <x v="4280"/>
    <x v="8"/>
    <x v="3"/>
    <x v="8"/>
    <x v="0"/>
    <x v="0"/>
    <x v="4274"/>
    <x v="2"/>
    <x v="4279"/>
    <x v="354"/>
    <x v="1312"/>
    <x v="139"/>
    <m/>
    <m/>
    <s v="sq"/>
    <s v="sq"/>
    <n v="16284.02"/>
    <n v="57542997.559999913"/>
    <n v="57542997.559999913"/>
    <s v="Cairo"/>
  </r>
  <r>
    <x v="4281"/>
    <x v="5"/>
    <x v="1"/>
    <x v="5"/>
    <x v="1"/>
    <x v="5"/>
    <x v="4275"/>
    <x v="2"/>
    <x v="4280"/>
    <x v="311"/>
    <x v="2910"/>
    <x v="229"/>
    <m/>
    <m/>
    <s v="Jumia"/>
    <s v="Jum"/>
    <n v="27872.98"/>
    <n v="91504159.730000004"/>
    <n v="91504159.730000004"/>
    <s v="Giza"/>
  </r>
  <r>
    <x v="4282"/>
    <x v="0"/>
    <x v="0"/>
    <x v="0"/>
    <x v="2"/>
    <x v="5"/>
    <x v="4276"/>
    <x v="4"/>
    <x v="4281"/>
    <x v="241"/>
    <x v="1313"/>
    <x v="132"/>
    <m/>
    <m/>
    <s v="Amazon"/>
    <s v="Amazon"/>
    <n v="27872.98"/>
    <n v="92327183.770000085"/>
    <n v="92327183.770000085"/>
    <s v="Giza"/>
  </r>
  <r>
    <x v="4283"/>
    <x v="2"/>
    <x v="2"/>
    <x v="2"/>
    <x v="0"/>
    <x v="1"/>
    <x v="4277"/>
    <x v="0"/>
    <x v="4282"/>
    <x v="204"/>
    <x v="2911"/>
    <x v="61"/>
    <m/>
    <m/>
    <s v="sq"/>
    <s v="sq"/>
    <n v="13290.4"/>
    <n v="29200970.130000021"/>
    <n v="29200970.130000021"/>
    <s v="Alexandria"/>
  </r>
  <r>
    <x v="4284"/>
    <x v="6"/>
    <x v="4"/>
    <x v="6"/>
    <x v="2"/>
    <x v="4"/>
    <x v="4278"/>
    <x v="2"/>
    <x v="4283"/>
    <x v="121"/>
    <x v="1300"/>
    <x v="298"/>
    <m/>
    <m/>
    <s v="Amazon"/>
    <s v="Amazon"/>
    <n v="99349.3"/>
    <n v="31420413.200000018"/>
    <n v="31420413.200000018"/>
    <s v="Riyadh"/>
  </r>
  <r>
    <x v="4285"/>
    <x v="8"/>
    <x v="3"/>
    <x v="8"/>
    <x v="2"/>
    <x v="4"/>
    <x v="4279"/>
    <x v="1"/>
    <x v="4284"/>
    <x v="64"/>
    <x v="2912"/>
    <x v="356"/>
    <m/>
    <m/>
    <s v="Amazon"/>
    <s v="Amazon"/>
    <n v="99349.3"/>
    <n v="57542997.559999913"/>
    <n v="57542997.559999913"/>
    <s v="Riyadh"/>
  </r>
  <r>
    <x v="4286"/>
    <x v="2"/>
    <x v="2"/>
    <x v="2"/>
    <x v="1"/>
    <x v="5"/>
    <x v="4280"/>
    <x v="0"/>
    <x v="4285"/>
    <x v="11"/>
    <x v="2567"/>
    <x v="279"/>
    <m/>
    <m/>
    <s v="Jumia"/>
    <s v="Jum"/>
    <n v="27872.98"/>
    <n v="29200970.130000021"/>
    <n v="29200970.130000021"/>
    <s v="Giza"/>
  </r>
  <r>
    <x v="4287"/>
    <x v="6"/>
    <x v="4"/>
    <x v="6"/>
    <x v="0"/>
    <x v="0"/>
    <x v="4281"/>
    <x v="1"/>
    <x v="4286"/>
    <x v="253"/>
    <x v="961"/>
    <x v="83"/>
    <m/>
    <m/>
    <s v="sq"/>
    <s v="sq"/>
    <n v="16284.02"/>
    <n v="31420413.200000018"/>
    <n v="31420413.200000018"/>
    <s v="Cairo"/>
  </r>
  <r>
    <x v="4288"/>
    <x v="4"/>
    <x v="0"/>
    <x v="4"/>
    <x v="0"/>
    <x v="5"/>
    <x v="4282"/>
    <x v="1"/>
    <x v="4287"/>
    <x v="289"/>
    <x v="726"/>
    <x v="188"/>
    <m/>
    <m/>
    <s v="sq"/>
    <s v="sq"/>
    <n v="27872.98"/>
    <n v="92327183.770000085"/>
    <n v="92327183.770000085"/>
    <s v="Giza"/>
  </r>
  <r>
    <x v="4289"/>
    <x v="2"/>
    <x v="2"/>
    <x v="2"/>
    <x v="2"/>
    <x v="4"/>
    <x v="4283"/>
    <x v="1"/>
    <x v="4288"/>
    <x v="249"/>
    <x v="2913"/>
    <x v="327"/>
    <m/>
    <m/>
    <s v="Amazon"/>
    <s v="Amazon"/>
    <n v="99349.3"/>
    <n v="29200970.130000021"/>
    <n v="29200970.130000021"/>
    <s v="Riyadh"/>
  </r>
  <r>
    <x v="4290"/>
    <x v="8"/>
    <x v="3"/>
    <x v="8"/>
    <x v="1"/>
    <x v="2"/>
    <x v="4284"/>
    <x v="2"/>
    <x v="4289"/>
    <x v="116"/>
    <x v="51"/>
    <x v="61"/>
    <m/>
    <m/>
    <s v="Jumia"/>
    <s v="Jum"/>
    <n v="26648.76"/>
    <n v="57542997.559999913"/>
    <n v="57542997.559999913"/>
    <s v="Casablanca"/>
  </r>
  <r>
    <x v="4291"/>
    <x v="6"/>
    <x v="4"/>
    <x v="6"/>
    <x v="1"/>
    <x v="3"/>
    <x v="4285"/>
    <x v="2"/>
    <x v="4290"/>
    <x v="349"/>
    <x v="2914"/>
    <x v="317"/>
    <m/>
    <m/>
    <s v="Jumia"/>
    <s v="Jum"/>
    <n v="3665.44"/>
    <n v="31420413.200000018"/>
    <n v="31420413.200000018"/>
    <s v="Dubai"/>
  </r>
  <r>
    <x v="4292"/>
    <x v="8"/>
    <x v="3"/>
    <x v="8"/>
    <x v="1"/>
    <x v="0"/>
    <x v="4286"/>
    <x v="2"/>
    <x v="4291"/>
    <x v="162"/>
    <x v="2915"/>
    <x v="154"/>
    <m/>
    <m/>
    <s v="Jumia"/>
    <s v="Jum"/>
    <n v="16284.02"/>
    <n v="57542997.559999913"/>
    <n v="57542997.559999913"/>
    <s v="Cairo"/>
  </r>
  <r>
    <x v="4293"/>
    <x v="4"/>
    <x v="0"/>
    <x v="4"/>
    <x v="1"/>
    <x v="2"/>
    <x v="4287"/>
    <x v="3"/>
    <x v="4292"/>
    <x v="15"/>
    <x v="988"/>
    <x v="259"/>
    <m/>
    <m/>
    <s v="Jumia"/>
    <s v="Jum"/>
    <n v="26648.76"/>
    <n v="92327183.770000085"/>
    <n v="92327183.770000085"/>
    <s v="Casablanca"/>
  </r>
  <r>
    <x v="4294"/>
    <x v="2"/>
    <x v="2"/>
    <x v="2"/>
    <x v="2"/>
    <x v="1"/>
    <x v="4288"/>
    <x v="4"/>
    <x v="4293"/>
    <x v="59"/>
    <x v="1129"/>
    <x v="287"/>
    <m/>
    <m/>
    <s v="Amazon"/>
    <s v="Amazon"/>
    <n v="13290.4"/>
    <n v="29200970.130000021"/>
    <n v="29200970.130000021"/>
    <s v="Alexandria"/>
  </r>
  <r>
    <x v="4295"/>
    <x v="4"/>
    <x v="0"/>
    <x v="4"/>
    <x v="0"/>
    <x v="1"/>
    <x v="4289"/>
    <x v="4"/>
    <x v="4294"/>
    <x v="387"/>
    <x v="2916"/>
    <x v="245"/>
    <m/>
    <m/>
    <s v="sq"/>
    <s v="sq"/>
    <n v="13290.4"/>
    <n v="92327183.770000085"/>
    <n v="92327183.770000085"/>
    <s v="Alexandria"/>
  </r>
  <r>
    <x v="4296"/>
    <x v="9"/>
    <x v="1"/>
    <x v="9"/>
    <x v="0"/>
    <x v="4"/>
    <x v="4290"/>
    <x v="4"/>
    <x v="4295"/>
    <x v="297"/>
    <x v="1951"/>
    <x v="182"/>
    <m/>
    <m/>
    <s v="sq"/>
    <s v="sq"/>
    <n v="99349.3"/>
    <n v="91504159.730000004"/>
    <n v="91504159.730000004"/>
    <s v="Riyadh"/>
  </r>
  <r>
    <x v="4297"/>
    <x v="8"/>
    <x v="3"/>
    <x v="8"/>
    <x v="1"/>
    <x v="3"/>
    <x v="4291"/>
    <x v="2"/>
    <x v="4296"/>
    <x v="12"/>
    <x v="2917"/>
    <x v="268"/>
    <m/>
    <m/>
    <s v="Jumia"/>
    <s v="Jum"/>
    <n v="3665.44"/>
    <n v="57542997.559999913"/>
    <n v="57542997.559999913"/>
    <s v="Dubai"/>
  </r>
  <r>
    <x v="4298"/>
    <x v="0"/>
    <x v="0"/>
    <x v="0"/>
    <x v="1"/>
    <x v="1"/>
    <x v="4292"/>
    <x v="0"/>
    <x v="4297"/>
    <x v="235"/>
    <x v="2047"/>
    <x v="32"/>
    <m/>
    <m/>
    <s v="Jumia"/>
    <s v="Jum"/>
    <n v="13290.4"/>
    <n v="92327183.770000085"/>
    <n v="92327183.770000085"/>
    <s v="Alexandria"/>
  </r>
  <r>
    <x v="4299"/>
    <x v="0"/>
    <x v="0"/>
    <x v="0"/>
    <x v="2"/>
    <x v="1"/>
    <x v="4293"/>
    <x v="1"/>
    <x v="4298"/>
    <x v="234"/>
    <x v="850"/>
    <x v="218"/>
    <m/>
    <m/>
    <s v="Amazon"/>
    <s v="Amazon"/>
    <n v="13290.4"/>
    <n v="92327183.770000085"/>
    <n v="92327183.770000085"/>
    <s v="Alexandria"/>
  </r>
  <r>
    <x v="4300"/>
    <x v="4"/>
    <x v="0"/>
    <x v="4"/>
    <x v="2"/>
    <x v="1"/>
    <x v="4294"/>
    <x v="4"/>
    <x v="4299"/>
    <x v="142"/>
    <x v="1002"/>
    <x v="280"/>
    <m/>
    <m/>
    <s v="Amazon"/>
    <s v="Amazon"/>
    <n v="13290.4"/>
    <n v="92327183.770000085"/>
    <n v="92327183.770000085"/>
    <s v="Alexandria"/>
  </r>
  <r>
    <x v="4301"/>
    <x v="1"/>
    <x v="1"/>
    <x v="1"/>
    <x v="1"/>
    <x v="0"/>
    <x v="4295"/>
    <x v="2"/>
    <x v="4300"/>
    <x v="188"/>
    <x v="235"/>
    <x v="209"/>
    <m/>
    <m/>
    <s v="Jumia"/>
    <s v="Jum"/>
    <n v="16284.02"/>
    <n v="91504159.730000004"/>
    <n v="91504159.730000004"/>
    <s v="Cairo"/>
  </r>
  <r>
    <x v="4302"/>
    <x v="2"/>
    <x v="2"/>
    <x v="2"/>
    <x v="0"/>
    <x v="1"/>
    <x v="4296"/>
    <x v="0"/>
    <x v="4301"/>
    <x v="125"/>
    <x v="1424"/>
    <x v="237"/>
    <m/>
    <m/>
    <s v="sq"/>
    <s v="sq"/>
    <n v="13290.4"/>
    <n v="29200970.130000021"/>
    <n v="29200970.130000021"/>
    <s v="Alexandria"/>
  </r>
  <r>
    <x v="4303"/>
    <x v="5"/>
    <x v="1"/>
    <x v="5"/>
    <x v="0"/>
    <x v="1"/>
    <x v="4297"/>
    <x v="4"/>
    <x v="4302"/>
    <x v="177"/>
    <x v="1577"/>
    <x v="101"/>
    <m/>
    <m/>
    <s v="sq"/>
    <s v="sq"/>
    <n v="13290.4"/>
    <n v="91504159.730000004"/>
    <n v="91504159.730000004"/>
    <s v="Alexandria"/>
  </r>
  <r>
    <x v="4304"/>
    <x v="1"/>
    <x v="1"/>
    <x v="1"/>
    <x v="0"/>
    <x v="2"/>
    <x v="4298"/>
    <x v="0"/>
    <x v="4303"/>
    <x v="76"/>
    <x v="2918"/>
    <x v="344"/>
    <m/>
    <m/>
    <s v="sq"/>
    <s v="sq"/>
    <n v="26648.76"/>
    <n v="91504159.730000004"/>
    <n v="91504159.730000004"/>
    <s v="Casablanca"/>
  </r>
  <r>
    <x v="4305"/>
    <x v="7"/>
    <x v="0"/>
    <x v="7"/>
    <x v="0"/>
    <x v="3"/>
    <x v="4299"/>
    <x v="3"/>
    <x v="4304"/>
    <x v="9"/>
    <x v="1419"/>
    <x v="145"/>
    <m/>
    <m/>
    <s v="sq"/>
    <s v="sq"/>
    <n v="3665.44"/>
    <n v="92327183.770000085"/>
    <n v="92327183.770000085"/>
    <s v="Dubai"/>
  </r>
  <r>
    <x v="4306"/>
    <x v="5"/>
    <x v="1"/>
    <x v="5"/>
    <x v="1"/>
    <x v="1"/>
    <x v="4300"/>
    <x v="0"/>
    <x v="4305"/>
    <x v="22"/>
    <x v="1882"/>
    <x v="352"/>
    <m/>
    <m/>
    <s v="Jumia"/>
    <s v="Jum"/>
    <n v="13290.4"/>
    <n v="91504159.730000004"/>
    <n v="91504159.730000004"/>
    <s v="Alexandria"/>
  </r>
  <r>
    <x v="4307"/>
    <x v="5"/>
    <x v="1"/>
    <x v="5"/>
    <x v="0"/>
    <x v="5"/>
    <x v="4301"/>
    <x v="3"/>
    <x v="4306"/>
    <x v="286"/>
    <x v="2919"/>
    <x v="348"/>
    <m/>
    <m/>
    <s v="sq"/>
    <s v="sq"/>
    <n v="27872.98"/>
    <n v="91504159.730000004"/>
    <n v="91504159.730000004"/>
    <s v="Giza"/>
  </r>
  <r>
    <x v="4308"/>
    <x v="6"/>
    <x v="4"/>
    <x v="6"/>
    <x v="1"/>
    <x v="0"/>
    <x v="4302"/>
    <x v="2"/>
    <x v="4307"/>
    <x v="203"/>
    <x v="494"/>
    <x v="118"/>
    <m/>
    <m/>
    <s v="Jumia"/>
    <s v="Jum"/>
    <n v="16284.02"/>
    <n v="31420413.200000018"/>
    <n v="31420413.200000018"/>
    <s v="Cairo"/>
  </r>
  <r>
    <x v="4309"/>
    <x v="8"/>
    <x v="3"/>
    <x v="8"/>
    <x v="0"/>
    <x v="0"/>
    <x v="4303"/>
    <x v="3"/>
    <x v="4308"/>
    <x v="357"/>
    <x v="2920"/>
    <x v="153"/>
    <m/>
    <m/>
    <s v="sq"/>
    <s v="sq"/>
    <n v="16284.02"/>
    <n v="57542997.559999913"/>
    <n v="57542997.559999913"/>
    <s v="Cairo"/>
  </r>
  <r>
    <x v="4310"/>
    <x v="7"/>
    <x v="0"/>
    <x v="7"/>
    <x v="1"/>
    <x v="2"/>
    <x v="4304"/>
    <x v="4"/>
    <x v="4309"/>
    <x v="117"/>
    <x v="2822"/>
    <x v="352"/>
    <m/>
    <m/>
    <s v="Jumia"/>
    <s v="Jum"/>
    <n v="26648.76"/>
    <n v="92327183.770000085"/>
    <n v="92327183.770000085"/>
    <s v="Casablanca"/>
  </r>
  <r>
    <x v="4311"/>
    <x v="4"/>
    <x v="0"/>
    <x v="4"/>
    <x v="1"/>
    <x v="3"/>
    <x v="4305"/>
    <x v="0"/>
    <x v="4310"/>
    <x v="308"/>
    <x v="2921"/>
    <x v="252"/>
    <m/>
    <m/>
    <s v="Jumia"/>
    <s v="Jum"/>
    <n v="3665.44"/>
    <n v="92327183.770000085"/>
    <n v="92327183.770000085"/>
    <s v="Dubai"/>
  </r>
  <r>
    <x v="4312"/>
    <x v="7"/>
    <x v="0"/>
    <x v="7"/>
    <x v="1"/>
    <x v="3"/>
    <x v="4306"/>
    <x v="2"/>
    <x v="4311"/>
    <x v="66"/>
    <x v="381"/>
    <x v="29"/>
    <m/>
    <m/>
    <s v="Jumia"/>
    <s v="Jum"/>
    <n v="3665.44"/>
    <n v="92327183.770000085"/>
    <n v="92327183.770000085"/>
    <s v="Dubai"/>
  </r>
  <r>
    <x v="4313"/>
    <x v="4"/>
    <x v="0"/>
    <x v="4"/>
    <x v="1"/>
    <x v="1"/>
    <x v="4307"/>
    <x v="3"/>
    <x v="4312"/>
    <x v="230"/>
    <x v="1994"/>
    <x v="91"/>
    <m/>
    <m/>
    <s v="Jumia"/>
    <s v="Jum"/>
    <n v="13290.4"/>
    <n v="92327183.770000085"/>
    <n v="92327183.770000085"/>
    <s v="Alexandria"/>
  </r>
  <r>
    <x v="4314"/>
    <x v="1"/>
    <x v="1"/>
    <x v="1"/>
    <x v="1"/>
    <x v="1"/>
    <x v="4308"/>
    <x v="1"/>
    <x v="4313"/>
    <x v="131"/>
    <x v="1151"/>
    <x v="177"/>
    <m/>
    <m/>
    <s v="Jumia"/>
    <s v="Jum"/>
    <n v="13290.4"/>
    <n v="91504159.730000004"/>
    <n v="91504159.730000004"/>
    <s v="Alexandria"/>
  </r>
  <r>
    <x v="4315"/>
    <x v="0"/>
    <x v="0"/>
    <x v="0"/>
    <x v="2"/>
    <x v="0"/>
    <x v="4309"/>
    <x v="2"/>
    <x v="4314"/>
    <x v="349"/>
    <x v="357"/>
    <x v="334"/>
    <m/>
    <m/>
    <s v="Amazon"/>
    <s v="Amazon"/>
    <n v="16284.02"/>
    <n v="92327183.770000085"/>
    <n v="92327183.770000085"/>
    <s v="Cairo"/>
  </r>
  <r>
    <x v="4316"/>
    <x v="5"/>
    <x v="1"/>
    <x v="5"/>
    <x v="0"/>
    <x v="3"/>
    <x v="4310"/>
    <x v="2"/>
    <x v="4315"/>
    <x v="209"/>
    <x v="222"/>
    <x v="319"/>
    <m/>
    <m/>
    <s v="sq"/>
    <s v="sq"/>
    <n v="3665.44"/>
    <n v="91504159.730000004"/>
    <n v="91504159.730000004"/>
    <s v="Dubai"/>
  </r>
  <r>
    <x v="4317"/>
    <x v="0"/>
    <x v="0"/>
    <x v="0"/>
    <x v="1"/>
    <x v="3"/>
    <x v="4311"/>
    <x v="1"/>
    <x v="4316"/>
    <x v="235"/>
    <x v="2922"/>
    <x v="239"/>
    <m/>
    <m/>
    <s v="Jumia"/>
    <s v="Jum"/>
    <n v="3665.44"/>
    <n v="92327183.770000085"/>
    <n v="92327183.770000085"/>
    <s v="Dubai"/>
  </r>
  <r>
    <x v="4318"/>
    <x v="0"/>
    <x v="0"/>
    <x v="0"/>
    <x v="0"/>
    <x v="5"/>
    <x v="4312"/>
    <x v="4"/>
    <x v="4317"/>
    <x v="37"/>
    <x v="2749"/>
    <x v="252"/>
    <m/>
    <m/>
    <s v="sq"/>
    <s v="sq"/>
    <n v="27872.98"/>
    <n v="92327183.770000085"/>
    <n v="92327183.770000085"/>
    <s v="Giza"/>
  </r>
  <r>
    <x v="4319"/>
    <x v="7"/>
    <x v="0"/>
    <x v="7"/>
    <x v="0"/>
    <x v="1"/>
    <x v="4313"/>
    <x v="4"/>
    <x v="4318"/>
    <x v="80"/>
    <x v="2923"/>
    <x v="124"/>
    <m/>
    <m/>
    <s v="sq"/>
    <s v="sq"/>
    <n v="13290.4"/>
    <n v="92327183.770000085"/>
    <n v="92327183.770000085"/>
    <s v="Alexandria"/>
  </r>
  <r>
    <x v="4320"/>
    <x v="1"/>
    <x v="1"/>
    <x v="1"/>
    <x v="0"/>
    <x v="1"/>
    <x v="4314"/>
    <x v="4"/>
    <x v="4319"/>
    <x v="238"/>
    <x v="2924"/>
    <x v="352"/>
    <m/>
    <m/>
    <s v="sq"/>
    <s v="sq"/>
    <n v="13290.4"/>
    <n v="91504159.730000004"/>
    <n v="91504159.730000004"/>
    <s v="Alexandria"/>
  </r>
  <r>
    <x v="4321"/>
    <x v="9"/>
    <x v="1"/>
    <x v="9"/>
    <x v="0"/>
    <x v="2"/>
    <x v="4315"/>
    <x v="4"/>
    <x v="4320"/>
    <x v="261"/>
    <x v="2925"/>
    <x v="233"/>
    <m/>
    <m/>
    <s v="sq"/>
    <s v="sq"/>
    <n v="26648.76"/>
    <n v="91504159.730000004"/>
    <n v="91504159.730000004"/>
    <s v="Casablanca"/>
  </r>
  <r>
    <x v="4322"/>
    <x v="9"/>
    <x v="1"/>
    <x v="9"/>
    <x v="0"/>
    <x v="5"/>
    <x v="4316"/>
    <x v="2"/>
    <x v="4321"/>
    <x v="161"/>
    <x v="2926"/>
    <x v="151"/>
    <m/>
    <m/>
    <s v="sq"/>
    <s v="sq"/>
    <n v="27872.98"/>
    <n v="91504159.730000004"/>
    <n v="91504159.730000004"/>
    <s v="Giza"/>
  </r>
  <r>
    <x v="4323"/>
    <x v="3"/>
    <x v="3"/>
    <x v="3"/>
    <x v="0"/>
    <x v="1"/>
    <x v="4317"/>
    <x v="4"/>
    <x v="4322"/>
    <x v="123"/>
    <x v="2927"/>
    <x v="187"/>
    <m/>
    <m/>
    <s v="sq"/>
    <s v="sq"/>
    <n v="13290.4"/>
    <n v="57542997.559999913"/>
    <n v="57542997.559999913"/>
    <s v="Alexandria"/>
  </r>
  <r>
    <x v="4324"/>
    <x v="0"/>
    <x v="0"/>
    <x v="0"/>
    <x v="2"/>
    <x v="2"/>
    <x v="4318"/>
    <x v="1"/>
    <x v="4323"/>
    <x v="172"/>
    <x v="2928"/>
    <x v="264"/>
    <m/>
    <m/>
    <s v="Amazon"/>
    <s v="Amazon"/>
    <n v="26648.76"/>
    <n v="92327183.770000085"/>
    <n v="92327183.770000085"/>
    <s v="Casablanca"/>
  </r>
  <r>
    <x v="4325"/>
    <x v="8"/>
    <x v="3"/>
    <x v="8"/>
    <x v="2"/>
    <x v="3"/>
    <x v="4319"/>
    <x v="1"/>
    <x v="4324"/>
    <x v="111"/>
    <x v="691"/>
    <x v="307"/>
    <m/>
    <m/>
    <s v="Amazon"/>
    <s v="Amazon"/>
    <n v="3665.44"/>
    <n v="57542997.559999913"/>
    <n v="57542997.559999913"/>
    <s v="Dubai"/>
  </r>
  <r>
    <x v="4326"/>
    <x v="3"/>
    <x v="3"/>
    <x v="3"/>
    <x v="1"/>
    <x v="0"/>
    <x v="4320"/>
    <x v="4"/>
    <x v="4325"/>
    <x v="121"/>
    <x v="2929"/>
    <x v="54"/>
    <m/>
    <m/>
    <s v="Jumia"/>
    <s v="Jum"/>
    <n v="16284.02"/>
    <n v="57542997.559999913"/>
    <n v="57542997.559999913"/>
    <s v="Cairo"/>
  </r>
  <r>
    <x v="4327"/>
    <x v="8"/>
    <x v="3"/>
    <x v="8"/>
    <x v="0"/>
    <x v="0"/>
    <x v="4321"/>
    <x v="1"/>
    <x v="4326"/>
    <x v="66"/>
    <x v="2414"/>
    <x v="192"/>
    <m/>
    <m/>
    <s v="sq"/>
    <s v="sq"/>
    <n v="16284.02"/>
    <n v="57542997.559999913"/>
    <n v="57542997.559999913"/>
    <s v="Cairo"/>
  </r>
  <r>
    <x v="4328"/>
    <x v="8"/>
    <x v="3"/>
    <x v="8"/>
    <x v="1"/>
    <x v="1"/>
    <x v="4322"/>
    <x v="4"/>
    <x v="4327"/>
    <x v="5"/>
    <x v="2930"/>
    <x v="66"/>
    <m/>
    <m/>
    <s v="Jumia"/>
    <s v="Jum"/>
    <n v="13290.4"/>
    <n v="57542997.559999913"/>
    <n v="57542997.559999913"/>
    <s v="Alexandria"/>
  </r>
  <r>
    <x v="4329"/>
    <x v="2"/>
    <x v="2"/>
    <x v="2"/>
    <x v="1"/>
    <x v="3"/>
    <x v="4323"/>
    <x v="2"/>
    <x v="4328"/>
    <x v="38"/>
    <x v="2931"/>
    <x v="159"/>
    <m/>
    <m/>
    <s v="Jumia"/>
    <s v="Jum"/>
    <n v="3665.44"/>
    <n v="29200970.130000021"/>
    <n v="29200970.130000021"/>
    <s v="Dubai"/>
  </r>
  <r>
    <x v="4330"/>
    <x v="1"/>
    <x v="1"/>
    <x v="1"/>
    <x v="0"/>
    <x v="2"/>
    <x v="4324"/>
    <x v="0"/>
    <x v="4329"/>
    <x v="149"/>
    <x v="2932"/>
    <x v="326"/>
    <m/>
    <m/>
    <s v="sq"/>
    <s v="sq"/>
    <n v="26648.76"/>
    <n v="91504159.730000004"/>
    <n v="91504159.730000004"/>
    <s v="Casablanca"/>
  </r>
  <r>
    <x v="4331"/>
    <x v="0"/>
    <x v="0"/>
    <x v="0"/>
    <x v="1"/>
    <x v="4"/>
    <x v="4325"/>
    <x v="0"/>
    <x v="4330"/>
    <x v="120"/>
    <x v="1573"/>
    <x v="90"/>
    <m/>
    <m/>
    <s v="Jumia"/>
    <s v="Jum"/>
    <n v="99349.3"/>
    <n v="92327183.770000085"/>
    <n v="92327183.770000085"/>
    <s v="Riyadh"/>
  </r>
  <r>
    <x v="4332"/>
    <x v="1"/>
    <x v="1"/>
    <x v="1"/>
    <x v="0"/>
    <x v="4"/>
    <x v="4326"/>
    <x v="4"/>
    <x v="4331"/>
    <x v="202"/>
    <x v="2933"/>
    <x v="142"/>
    <m/>
    <m/>
    <s v="sq"/>
    <s v="sq"/>
    <n v="99349.3"/>
    <n v="91504159.730000004"/>
    <n v="91504159.730000004"/>
    <s v="Riyadh"/>
  </r>
  <r>
    <x v="4333"/>
    <x v="7"/>
    <x v="0"/>
    <x v="7"/>
    <x v="0"/>
    <x v="2"/>
    <x v="4327"/>
    <x v="0"/>
    <x v="4332"/>
    <x v="294"/>
    <x v="306"/>
    <x v="353"/>
    <m/>
    <m/>
    <s v="sq"/>
    <s v="sq"/>
    <n v="26648.76"/>
    <n v="92327183.770000085"/>
    <n v="92327183.770000085"/>
    <s v="Casablanca"/>
  </r>
  <r>
    <x v="4334"/>
    <x v="4"/>
    <x v="0"/>
    <x v="4"/>
    <x v="1"/>
    <x v="5"/>
    <x v="4328"/>
    <x v="2"/>
    <x v="4333"/>
    <x v="102"/>
    <x v="2934"/>
    <x v="2"/>
    <m/>
    <m/>
    <s v="Jumia"/>
    <s v="Jum"/>
    <n v="27872.98"/>
    <n v="92327183.770000085"/>
    <n v="92327183.770000085"/>
    <s v="Giza"/>
  </r>
  <r>
    <x v="4335"/>
    <x v="8"/>
    <x v="3"/>
    <x v="8"/>
    <x v="2"/>
    <x v="0"/>
    <x v="4329"/>
    <x v="3"/>
    <x v="4334"/>
    <x v="122"/>
    <x v="792"/>
    <x v="355"/>
    <m/>
    <m/>
    <s v="Amazon"/>
    <s v="Amazon"/>
    <n v="16284.02"/>
    <n v="57542997.559999913"/>
    <n v="57542997.559999913"/>
    <s v="Cairo"/>
  </r>
  <r>
    <x v="4336"/>
    <x v="1"/>
    <x v="1"/>
    <x v="1"/>
    <x v="1"/>
    <x v="4"/>
    <x v="4330"/>
    <x v="4"/>
    <x v="4335"/>
    <x v="8"/>
    <x v="1259"/>
    <x v="260"/>
    <m/>
    <m/>
    <s v="Jumia"/>
    <s v="Jum"/>
    <n v="99349.3"/>
    <n v="91504159.730000004"/>
    <n v="91504159.730000004"/>
    <s v="Riyadh"/>
  </r>
  <r>
    <x v="4337"/>
    <x v="7"/>
    <x v="0"/>
    <x v="7"/>
    <x v="0"/>
    <x v="0"/>
    <x v="4331"/>
    <x v="0"/>
    <x v="4336"/>
    <x v="140"/>
    <x v="2935"/>
    <x v="281"/>
    <m/>
    <m/>
    <s v="sq"/>
    <s v="sq"/>
    <n v="16284.02"/>
    <n v="92327183.770000085"/>
    <n v="92327183.770000085"/>
    <s v="Cairo"/>
  </r>
  <r>
    <x v="4338"/>
    <x v="0"/>
    <x v="0"/>
    <x v="0"/>
    <x v="1"/>
    <x v="4"/>
    <x v="4332"/>
    <x v="4"/>
    <x v="4337"/>
    <x v="101"/>
    <x v="2936"/>
    <x v="153"/>
    <m/>
    <m/>
    <s v="Jumia"/>
    <s v="Jum"/>
    <n v="99349.3"/>
    <n v="92327183.770000085"/>
    <n v="92327183.770000085"/>
    <s v="Riyadh"/>
  </r>
  <r>
    <x v="4339"/>
    <x v="5"/>
    <x v="1"/>
    <x v="5"/>
    <x v="0"/>
    <x v="3"/>
    <x v="4333"/>
    <x v="0"/>
    <x v="4338"/>
    <x v="138"/>
    <x v="2867"/>
    <x v="45"/>
    <m/>
    <m/>
    <s v="sq"/>
    <s v="sq"/>
    <n v="3665.44"/>
    <n v="91504159.730000004"/>
    <n v="91504159.730000004"/>
    <s v="Dubai"/>
  </r>
  <r>
    <x v="4340"/>
    <x v="0"/>
    <x v="0"/>
    <x v="0"/>
    <x v="2"/>
    <x v="4"/>
    <x v="4334"/>
    <x v="0"/>
    <x v="4339"/>
    <x v="125"/>
    <x v="2937"/>
    <x v="195"/>
    <m/>
    <m/>
    <s v="Amazon"/>
    <s v="Amazon"/>
    <n v="99349.3"/>
    <n v="92327183.770000085"/>
    <n v="92327183.770000085"/>
    <s v="Riyadh"/>
  </r>
  <r>
    <x v="4341"/>
    <x v="3"/>
    <x v="3"/>
    <x v="3"/>
    <x v="2"/>
    <x v="4"/>
    <x v="4335"/>
    <x v="3"/>
    <x v="4340"/>
    <x v="253"/>
    <x v="663"/>
    <x v="293"/>
    <m/>
    <m/>
    <s v="Amazon"/>
    <s v="Amazon"/>
    <n v="99349.3"/>
    <n v="57542997.559999913"/>
    <n v="57542997.559999913"/>
    <s v="Riyadh"/>
  </r>
  <r>
    <x v="4342"/>
    <x v="1"/>
    <x v="1"/>
    <x v="1"/>
    <x v="1"/>
    <x v="5"/>
    <x v="4336"/>
    <x v="1"/>
    <x v="4341"/>
    <x v="384"/>
    <x v="360"/>
    <x v="270"/>
    <m/>
    <m/>
    <s v="Jumia"/>
    <s v="Jum"/>
    <n v="27872.98"/>
    <n v="91504159.730000004"/>
    <n v="91504159.730000004"/>
    <s v="Giza"/>
  </r>
  <r>
    <x v="4343"/>
    <x v="4"/>
    <x v="0"/>
    <x v="4"/>
    <x v="2"/>
    <x v="0"/>
    <x v="4337"/>
    <x v="1"/>
    <x v="4342"/>
    <x v="229"/>
    <x v="892"/>
    <x v="268"/>
    <m/>
    <m/>
    <s v="Amazon"/>
    <s v="Amazon"/>
    <n v="16284.02"/>
    <n v="92327183.770000085"/>
    <n v="92327183.770000085"/>
    <s v="Cairo"/>
  </r>
  <r>
    <x v="4344"/>
    <x v="7"/>
    <x v="0"/>
    <x v="7"/>
    <x v="1"/>
    <x v="0"/>
    <x v="4338"/>
    <x v="2"/>
    <x v="4343"/>
    <x v="12"/>
    <x v="766"/>
    <x v="274"/>
    <m/>
    <m/>
    <s v="Jumia"/>
    <s v="Jum"/>
    <n v="16284.02"/>
    <n v="92327183.770000085"/>
    <n v="92327183.770000085"/>
    <s v="Cairo"/>
  </r>
  <r>
    <x v="4345"/>
    <x v="9"/>
    <x v="1"/>
    <x v="9"/>
    <x v="1"/>
    <x v="2"/>
    <x v="4339"/>
    <x v="0"/>
    <x v="4344"/>
    <x v="28"/>
    <x v="2286"/>
    <x v="200"/>
    <m/>
    <m/>
    <s v="Jumia"/>
    <s v="Jum"/>
    <n v="26648.76"/>
    <n v="91504159.730000004"/>
    <n v="91504159.730000004"/>
    <s v="Casablanca"/>
  </r>
  <r>
    <x v="4346"/>
    <x v="3"/>
    <x v="3"/>
    <x v="3"/>
    <x v="2"/>
    <x v="1"/>
    <x v="4340"/>
    <x v="0"/>
    <x v="4345"/>
    <x v="328"/>
    <x v="2283"/>
    <x v="116"/>
    <m/>
    <m/>
    <s v="Amazon"/>
    <s v="Amazon"/>
    <n v="13290.4"/>
    <n v="57542997.559999913"/>
    <n v="57542997.559999913"/>
    <s v="Alexandria"/>
  </r>
  <r>
    <x v="4347"/>
    <x v="9"/>
    <x v="1"/>
    <x v="9"/>
    <x v="2"/>
    <x v="2"/>
    <x v="4341"/>
    <x v="2"/>
    <x v="4346"/>
    <x v="200"/>
    <x v="2938"/>
    <x v="312"/>
    <m/>
    <m/>
    <s v="Amazon"/>
    <s v="Amazon"/>
    <n v="26648.76"/>
    <n v="91504159.730000004"/>
    <n v="91504159.730000004"/>
    <s v="Casablanca"/>
  </r>
  <r>
    <x v="4348"/>
    <x v="7"/>
    <x v="0"/>
    <x v="7"/>
    <x v="0"/>
    <x v="3"/>
    <x v="4342"/>
    <x v="4"/>
    <x v="4347"/>
    <x v="399"/>
    <x v="2939"/>
    <x v="80"/>
    <m/>
    <m/>
    <s v="sq"/>
    <s v="sq"/>
    <n v="3665.44"/>
    <n v="92327183.770000085"/>
    <n v="92327183.770000085"/>
    <s v="Dubai"/>
  </r>
  <r>
    <x v="4349"/>
    <x v="1"/>
    <x v="1"/>
    <x v="1"/>
    <x v="1"/>
    <x v="5"/>
    <x v="4343"/>
    <x v="2"/>
    <x v="4348"/>
    <x v="219"/>
    <x v="750"/>
    <x v="306"/>
    <m/>
    <m/>
    <s v="Jumia"/>
    <s v="Jum"/>
    <n v="27872.98"/>
    <n v="91504159.730000004"/>
    <n v="91504159.730000004"/>
    <s v="Giza"/>
  </r>
  <r>
    <x v="4350"/>
    <x v="8"/>
    <x v="3"/>
    <x v="8"/>
    <x v="1"/>
    <x v="1"/>
    <x v="4344"/>
    <x v="2"/>
    <x v="4349"/>
    <x v="309"/>
    <x v="1396"/>
    <x v="263"/>
    <m/>
    <m/>
    <s v="Jumia"/>
    <s v="Jum"/>
    <n v="13290.4"/>
    <n v="57542997.559999913"/>
    <n v="57542997.559999913"/>
    <s v="Alexandria"/>
  </r>
  <r>
    <x v="4351"/>
    <x v="9"/>
    <x v="1"/>
    <x v="9"/>
    <x v="1"/>
    <x v="2"/>
    <x v="1858"/>
    <x v="0"/>
    <x v="4350"/>
    <x v="213"/>
    <x v="601"/>
    <x v="5"/>
    <m/>
    <m/>
    <s v="Jumia"/>
    <s v="Jum"/>
    <n v="26648.76"/>
    <n v="91504159.730000004"/>
    <n v="91504159.730000004"/>
    <s v="Casablanca"/>
  </r>
  <r>
    <x v="4352"/>
    <x v="8"/>
    <x v="3"/>
    <x v="8"/>
    <x v="0"/>
    <x v="2"/>
    <x v="4345"/>
    <x v="2"/>
    <x v="4351"/>
    <x v="40"/>
    <x v="1377"/>
    <x v="167"/>
    <m/>
    <m/>
    <s v="sq"/>
    <s v="sq"/>
    <n v="26648.76"/>
    <n v="57542997.559999913"/>
    <n v="57542997.559999913"/>
    <s v="Casablanca"/>
  </r>
  <r>
    <x v="4353"/>
    <x v="7"/>
    <x v="0"/>
    <x v="7"/>
    <x v="0"/>
    <x v="0"/>
    <x v="4346"/>
    <x v="4"/>
    <x v="4352"/>
    <x v="47"/>
    <x v="2940"/>
    <x v="100"/>
    <m/>
    <m/>
    <s v="sq"/>
    <s v="sq"/>
    <n v="16284.02"/>
    <n v="92327183.770000085"/>
    <n v="92327183.770000085"/>
    <s v="Cairo"/>
  </r>
  <r>
    <x v="4354"/>
    <x v="3"/>
    <x v="3"/>
    <x v="3"/>
    <x v="1"/>
    <x v="1"/>
    <x v="4347"/>
    <x v="0"/>
    <x v="4353"/>
    <x v="207"/>
    <x v="2076"/>
    <x v="337"/>
    <m/>
    <m/>
    <s v="Jumia"/>
    <s v="Jum"/>
    <n v="13290.4"/>
    <n v="57542997.559999913"/>
    <n v="57542997.559999913"/>
    <s v="Alexandria"/>
  </r>
  <r>
    <x v="4355"/>
    <x v="2"/>
    <x v="2"/>
    <x v="2"/>
    <x v="2"/>
    <x v="4"/>
    <x v="4348"/>
    <x v="4"/>
    <x v="4354"/>
    <x v="291"/>
    <x v="2281"/>
    <x v="187"/>
    <m/>
    <m/>
    <s v="Amazon"/>
    <s v="Amazon"/>
    <n v="99349.3"/>
    <n v="29200970.130000021"/>
    <n v="29200970.130000021"/>
    <s v="Riyadh"/>
  </r>
  <r>
    <x v="4356"/>
    <x v="0"/>
    <x v="0"/>
    <x v="0"/>
    <x v="2"/>
    <x v="2"/>
    <x v="4349"/>
    <x v="3"/>
    <x v="4355"/>
    <x v="347"/>
    <x v="1914"/>
    <x v="93"/>
    <m/>
    <m/>
    <s v="Amazon"/>
    <s v="Amazon"/>
    <n v="26648.76"/>
    <n v="92327183.770000085"/>
    <n v="92327183.770000085"/>
    <s v="Casablanca"/>
  </r>
  <r>
    <x v="4357"/>
    <x v="4"/>
    <x v="0"/>
    <x v="4"/>
    <x v="0"/>
    <x v="4"/>
    <x v="4350"/>
    <x v="4"/>
    <x v="4356"/>
    <x v="310"/>
    <x v="2941"/>
    <x v="327"/>
    <m/>
    <m/>
    <s v="sq"/>
    <s v="sq"/>
    <n v="99349.3"/>
    <n v="92327183.770000085"/>
    <n v="92327183.770000085"/>
    <s v="Riyadh"/>
  </r>
  <r>
    <x v="4358"/>
    <x v="3"/>
    <x v="3"/>
    <x v="3"/>
    <x v="2"/>
    <x v="3"/>
    <x v="4351"/>
    <x v="4"/>
    <x v="4357"/>
    <x v="172"/>
    <x v="2942"/>
    <x v="46"/>
    <m/>
    <m/>
    <s v="Amazon"/>
    <s v="Amazon"/>
    <n v="3665.44"/>
    <n v="57542997.559999913"/>
    <n v="57542997.559999913"/>
    <s v="Dubai"/>
  </r>
  <r>
    <x v="4359"/>
    <x v="3"/>
    <x v="3"/>
    <x v="3"/>
    <x v="2"/>
    <x v="5"/>
    <x v="4352"/>
    <x v="4"/>
    <x v="4358"/>
    <x v="246"/>
    <x v="2943"/>
    <x v="4"/>
    <m/>
    <m/>
    <s v="Amazon"/>
    <s v="Amazon"/>
    <n v="27872.98"/>
    <n v="57542997.559999913"/>
    <n v="57542997.559999913"/>
    <s v="Giza"/>
  </r>
  <r>
    <x v="4360"/>
    <x v="1"/>
    <x v="1"/>
    <x v="1"/>
    <x v="0"/>
    <x v="5"/>
    <x v="4353"/>
    <x v="3"/>
    <x v="4359"/>
    <x v="320"/>
    <x v="2898"/>
    <x v="340"/>
    <m/>
    <m/>
    <s v="sq"/>
    <s v="sq"/>
    <n v="27872.98"/>
    <n v="91504159.730000004"/>
    <n v="91504159.730000004"/>
    <s v="Giza"/>
  </r>
  <r>
    <x v="4361"/>
    <x v="2"/>
    <x v="2"/>
    <x v="2"/>
    <x v="2"/>
    <x v="3"/>
    <x v="4354"/>
    <x v="2"/>
    <x v="4360"/>
    <x v="12"/>
    <x v="379"/>
    <x v="189"/>
    <m/>
    <m/>
    <s v="Amazon"/>
    <s v="Amazon"/>
    <n v="3665.44"/>
    <n v="29200970.130000021"/>
    <n v="29200970.130000021"/>
    <s v="Dubai"/>
  </r>
  <r>
    <x v="4362"/>
    <x v="7"/>
    <x v="0"/>
    <x v="7"/>
    <x v="0"/>
    <x v="4"/>
    <x v="4355"/>
    <x v="3"/>
    <x v="4361"/>
    <x v="342"/>
    <x v="2873"/>
    <x v="151"/>
    <m/>
    <m/>
    <s v="sq"/>
    <s v="sq"/>
    <n v="99349.3"/>
    <n v="92327183.770000085"/>
    <n v="92327183.770000085"/>
    <s v="Riyadh"/>
  </r>
  <r>
    <x v="4363"/>
    <x v="1"/>
    <x v="1"/>
    <x v="1"/>
    <x v="2"/>
    <x v="1"/>
    <x v="4356"/>
    <x v="1"/>
    <x v="4362"/>
    <x v="158"/>
    <x v="2944"/>
    <x v="144"/>
    <m/>
    <m/>
    <s v="Amazon"/>
    <s v="Amazon"/>
    <n v="13290.4"/>
    <n v="91504159.730000004"/>
    <n v="91504159.730000004"/>
    <s v="Alexandria"/>
  </r>
  <r>
    <x v="4364"/>
    <x v="4"/>
    <x v="0"/>
    <x v="4"/>
    <x v="1"/>
    <x v="4"/>
    <x v="4357"/>
    <x v="2"/>
    <x v="4363"/>
    <x v="387"/>
    <x v="2945"/>
    <x v="169"/>
    <m/>
    <m/>
    <s v="Jumia"/>
    <s v="Jum"/>
    <n v="99349.3"/>
    <n v="92327183.770000085"/>
    <n v="92327183.770000085"/>
    <s v="Riyadh"/>
  </r>
  <r>
    <x v="4365"/>
    <x v="1"/>
    <x v="1"/>
    <x v="1"/>
    <x v="1"/>
    <x v="2"/>
    <x v="4358"/>
    <x v="3"/>
    <x v="4364"/>
    <x v="225"/>
    <x v="61"/>
    <x v="313"/>
    <m/>
    <m/>
    <s v="Jumia"/>
    <s v="Jum"/>
    <n v="26648.76"/>
    <n v="91504159.730000004"/>
    <n v="91504159.730000004"/>
    <s v="Casablanca"/>
  </r>
  <r>
    <x v="4366"/>
    <x v="9"/>
    <x v="1"/>
    <x v="9"/>
    <x v="1"/>
    <x v="2"/>
    <x v="4359"/>
    <x v="4"/>
    <x v="4365"/>
    <x v="242"/>
    <x v="2946"/>
    <x v="147"/>
    <m/>
    <m/>
    <s v="Jumia"/>
    <s v="Jum"/>
    <n v="26648.76"/>
    <n v="91504159.730000004"/>
    <n v="91504159.730000004"/>
    <s v="Casablanca"/>
  </r>
  <r>
    <x v="4367"/>
    <x v="8"/>
    <x v="3"/>
    <x v="8"/>
    <x v="2"/>
    <x v="5"/>
    <x v="4360"/>
    <x v="1"/>
    <x v="4366"/>
    <x v="282"/>
    <x v="2920"/>
    <x v="136"/>
    <m/>
    <m/>
    <s v="Amazon"/>
    <s v="Amazon"/>
    <n v="27872.98"/>
    <n v="57542997.559999913"/>
    <n v="57542997.559999913"/>
    <s v="Giza"/>
  </r>
  <r>
    <x v="4368"/>
    <x v="0"/>
    <x v="0"/>
    <x v="0"/>
    <x v="2"/>
    <x v="0"/>
    <x v="4361"/>
    <x v="2"/>
    <x v="4367"/>
    <x v="241"/>
    <x v="1897"/>
    <x v="214"/>
    <m/>
    <m/>
    <s v="Amazon"/>
    <s v="Amazon"/>
    <n v="16284.02"/>
    <n v="92327183.770000085"/>
    <n v="92327183.770000085"/>
    <s v="Cairo"/>
  </r>
  <r>
    <x v="4369"/>
    <x v="7"/>
    <x v="0"/>
    <x v="7"/>
    <x v="2"/>
    <x v="2"/>
    <x v="4362"/>
    <x v="1"/>
    <x v="4368"/>
    <x v="394"/>
    <x v="2947"/>
    <x v="214"/>
    <m/>
    <m/>
    <s v="Amazon"/>
    <s v="Amazon"/>
    <n v="26648.76"/>
    <n v="92327183.770000085"/>
    <n v="92327183.770000085"/>
    <s v="Casablanca"/>
  </r>
  <r>
    <x v="4370"/>
    <x v="2"/>
    <x v="2"/>
    <x v="2"/>
    <x v="1"/>
    <x v="0"/>
    <x v="4363"/>
    <x v="2"/>
    <x v="4369"/>
    <x v="78"/>
    <x v="2948"/>
    <x v="330"/>
    <m/>
    <m/>
    <s v="Jumia"/>
    <s v="Jum"/>
    <n v="16284.02"/>
    <n v="29200970.130000021"/>
    <n v="29200970.130000021"/>
    <s v="Cairo"/>
  </r>
  <r>
    <x v="4371"/>
    <x v="4"/>
    <x v="0"/>
    <x v="4"/>
    <x v="0"/>
    <x v="3"/>
    <x v="4364"/>
    <x v="0"/>
    <x v="4370"/>
    <x v="381"/>
    <x v="2949"/>
    <x v="333"/>
    <m/>
    <m/>
    <s v="sq"/>
    <s v="sq"/>
    <n v="3665.44"/>
    <n v="92327183.770000085"/>
    <n v="92327183.770000085"/>
    <s v="Dubai"/>
  </r>
  <r>
    <x v="4372"/>
    <x v="0"/>
    <x v="0"/>
    <x v="0"/>
    <x v="1"/>
    <x v="3"/>
    <x v="4365"/>
    <x v="2"/>
    <x v="4371"/>
    <x v="185"/>
    <x v="1563"/>
    <x v="19"/>
    <m/>
    <m/>
    <s v="Jumia"/>
    <s v="Jum"/>
    <n v="3665.44"/>
    <n v="92327183.770000085"/>
    <n v="92327183.770000085"/>
    <s v="Dubai"/>
  </r>
  <r>
    <x v="4373"/>
    <x v="6"/>
    <x v="4"/>
    <x v="6"/>
    <x v="2"/>
    <x v="2"/>
    <x v="4366"/>
    <x v="1"/>
    <x v="4372"/>
    <x v="165"/>
    <x v="2950"/>
    <x v="78"/>
    <m/>
    <m/>
    <s v="Amazon"/>
    <s v="Amazon"/>
    <n v="26648.76"/>
    <n v="31420413.200000018"/>
    <n v="31420413.200000018"/>
    <s v="Casablanca"/>
  </r>
  <r>
    <x v="4374"/>
    <x v="4"/>
    <x v="0"/>
    <x v="4"/>
    <x v="0"/>
    <x v="1"/>
    <x v="4367"/>
    <x v="1"/>
    <x v="4373"/>
    <x v="160"/>
    <x v="2951"/>
    <x v="39"/>
    <m/>
    <m/>
    <s v="sq"/>
    <s v="sq"/>
    <n v="13290.4"/>
    <n v="92327183.770000085"/>
    <n v="92327183.770000085"/>
    <s v="Alexandria"/>
  </r>
  <r>
    <x v="4375"/>
    <x v="3"/>
    <x v="3"/>
    <x v="3"/>
    <x v="0"/>
    <x v="5"/>
    <x v="4368"/>
    <x v="1"/>
    <x v="4374"/>
    <x v="337"/>
    <x v="2952"/>
    <x v="174"/>
    <m/>
    <m/>
    <s v="sq"/>
    <s v="sq"/>
    <n v="27872.98"/>
    <n v="57542997.559999913"/>
    <n v="57542997.559999913"/>
    <s v="Giza"/>
  </r>
  <r>
    <x v="4376"/>
    <x v="7"/>
    <x v="0"/>
    <x v="7"/>
    <x v="1"/>
    <x v="4"/>
    <x v="4369"/>
    <x v="2"/>
    <x v="4375"/>
    <x v="144"/>
    <x v="2662"/>
    <x v="159"/>
    <m/>
    <m/>
    <s v="Jumia"/>
    <s v="Jum"/>
    <n v="99349.3"/>
    <n v="92327183.770000085"/>
    <n v="92327183.770000085"/>
    <s v="Riyadh"/>
  </r>
  <r>
    <x v="4377"/>
    <x v="9"/>
    <x v="1"/>
    <x v="9"/>
    <x v="0"/>
    <x v="1"/>
    <x v="4370"/>
    <x v="4"/>
    <x v="4376"/>
    <x v="203"/>
    <x v="656"/>
    <x v="264"/>
    <m/>
    <m/>
    <s v="sq"/>
    <s v="sq"/>
    <n v="13290.4"/>
    <n v="91504159.730000004"/>
    <n v="91504159.730000004"/>
    <s v="Alexandria"/>
  </r>
  <r>
    <x v="4378"/>
    <x v="1"/>
    <x v="1"/>
    <x v="1"/>
    <x v="1"/>
    <x v="4"/>
    <x v="4371"/>
    <x v="4"/>
    <x v="4377"/>
    <x v="102"/>
    <x v="2544"/>
    <x v="250"/>
    <m/>
    <m/>
    <s v="Jumia"/>
    <s v="Jum"/>
    <n v="99349.3"/>
    <n v="91504159.730000004"/>
    <n v="91504159.730000004"/>
    <s v="Riyadh"/>
  </r>
  <r>
    <x v="4379"/>
    <x v="2"/>
    <x v="2"/>
    <x v="2"/>
    <x v="0"/>
    <x v="4"/>
    <x v="4372"/>
    <x v="1"/>
    <x v="4378"/>
    <x v="97"/>
    <x v="1721"/>
    <x v="272"/>
    <m/>
    <m/>
    <s v="sq"/>
    <s v="sq"/>
    <n v="99349.3"/>
    <n v="29200970.130000021"/>
    <n v="29200970.130000021"/>
    <s v="Riyadh"/>
  </r>
  <r>
    <x v="4380"/>
    <x v="2"/>
    <x v="2"/>
    <x v="2"/>
    <x v="0"/>
    <x v="1"/>
    <x v="4373"/>
    <x v="1"/>
    <x v="4379"/>
    <x v="173"/>
    <x v="2953"/>
    <x v="288"/>
    <m/>
    <m/>
    <s v="sq"/>
    <s v="sq"/>
    <n v="13290.4"/>
    <n v="29200970.130000021"/>
    <n v="29200970.130000021"/>
    <s v="Alexandria"/>
  </r>
  <r>
    <x v="4381"/>
    <x v="2"/>
    <x v="2"/>
    <x v="2"/>
    <x v="2"/>
    <x v="3"/>
    <x v="4374"/>
    <x v="4"/>
    <x v="4380"/>
    <x v="222"/>
    <x v="2954"/>
    <x v="195"/>
    <m/>
    <m/>
    <s v="Amazon"/>
    <s v="Amazon"/>
    <n v="3665.44"/>
    <n v="29200970.130000021"/>
    <n v="29200970.130000021"/>
    <s v="Dubai"/>
  </r>
  <r>
    <x v="4382"/>
    <x v="4"/>
    <x v="0"/>
    <x v="4"/>
    <x v="1"/>
    <x v="2"/>
    <x v="4375"/>
    <x v="4"/>
    <x v="4381"/>
    <x v="140"/>
    <x v="1683"/>
    <x v="310"/>
    <m/>
    <m/>
    <s v="Jumia"/>
    <s v="Jum"/>
    <n v="26648.76"/>
    <n v="92327183.770000085"/>
    <n v="92327183.770000085"/>
    <s v="Casablanca"/>
  </r>
  <r>
    <x v="4383"/>
    <x v="5"/>
    <x v="1"/>
    <x v="5"/>
    <x v="2"/>
    <x v="5"/>
    <x v="4376"/>
    <x v="2"/>
    <x v="4382"/>
    <x v="376"/>
    <x v="2955"/>
    <x v="257"/>
    <m/>
    <m/>
    <s v="Amazon"/>
    <s v="Amazon"/>
    <n v="27872.98"/>
    <n v="91504159.730000004"/>
    <n v="91504159.730000004"/>
    <s v="Giza"/>
  </r>
  <r>
    <x v="4384"/>
    <x v="7"/>
    <x v="0"/>
    <x v="7"/>
    <x v="2"/>
    <x v="1"/>
    <x v="4377"/>
    <x v="1"/>
    <x v="4383"/>
    <x v="395"/>
    <x v="1477"/>
    <x v="356"/>
    <m/>
    <m/>
    <s v="Amazon"/>
    <s v="Amazon"/>
    <n v="13290.4"/>
    <n v="92327183.770000085"/>
    <n v="92327183.770000085"/>
    <s v="Alexandria"/>
  </r>
  <r>
    <x v="4385"/>
    <x v="3"/>
    <x v="3"/>
    <x v="3"/>
    <x v="0"/>
    <x v="2"/>
    <x v="4378"/>
    <x v="3"/>
    <x v="4384"/>
    <x v="99"/>
    <x v="2956"/>
    <x v="182"/>
    <m/>
    <m/>
    <s v="sq"/>
    <s v="sq"/>
    <n v="26648.76"/>
    <n v="57542997.559999913"/>
    <n v="57542997.559999913"/>
    <s v="Casablanca"/>
  </r>
  <r>
    <x v="4386"/>
    <x v="5"/>
    <x v="1"/>
    <x v="5"/>
    <x v="0"/>
    <x v="1"/>
    <x v="4379"/>
    <x v="4"/>
    <x v="4385"/>
    <x v="30"/>
    <x v="2957"/>
    <x v="95"/>
    <m/>
    <m/>
    <s v="sq"/>
    <s v="sq"/>
    <n v="13290.4"/>
    <n v="91504159.730000004"/>
    <n v="91504159.730000004"/>
    <s v="Alexandria"/>
  </r>
  <r>
    <x v="4387"/>
    <x v="9"/>
    <x v="1"/>
    <x v="9"/>
    <x v="0"/>
    <x v="3"/>
    <x v="4380"/>
    <x v="1"/>
    <x v="4386"/>
    <x v="222"/>
    <x v="2958"/>
    <x v="343"/>
    <m/>
    <m/>
    <s v="sq"/>
    <s v="sq"/>
    <n v="3665.44"/>
    <n v="91504159.730000004"/>
    <n v="91504159.730000004"/>
    <s v="Dubai"/>
  </r>
  <r>
    <x v="4388"/>
    <x v="3"/>
    <x v="3"/>
    <x v="3"/>
    <x v="2"/>
    <x v="0"/>
    <x v="4381"/>
    <x v="1"/>
    <x v="4387"/>
    <x v="168"/>
    <x v="2088"/>
    <x v="223"/>
    <m/>
    <m/>
    <s v="Amazon"/>
    <s v="Amazon"/>
    <n v="16284.02"/>
    <n v="57542997.559999913"/>
    <n v="57542997.559999913"/>
    <s v="Cairo"/>
  </r>
  <r>
    <x v="4389"/>
    <x v="2"/>
    <x v="2"/>
    <x v="2"/>
    <x v="0"/>
    <x v="1"/>
    <x v="4382"/>
    <x v="4"/>
    <x v="4388"/>
    <x v="194"/>
    <x v="2959"/>
    <x v="9"/>
    <m/>
    <m/>
    <s v="sq"/>
    <s v="sq"/>
    <n v="13290.4"/>
    <n v="29200970.130000021"/>
    <n v="29200970.130000021"/>
    <s v="Alexandria"/>
  </r>
  <r>
    <x v="4390"/>
    <x v="0"/>
    <x v="0"/>
    <x v="0"/>
    <x v="1"/>
    <x v="3"/>
    <x v="4383"/>
    <x v="1"/>
    <x v="4389"/>
    <x v="300"/>
    <x v="541"/>
    <x v="348"/>
    <m/>
    <m/>
    <s v="Jumia"/>
    <s v="Jum"/>
    <n v="3665.44"/>
    <n v="92327183.770000085"/>
    <n v="92327183.770000085"/>
    <s v="Dubai"/>
  </r>
  <r>
    <x v="4391"/>
    <x v="6"/>
    <x v="4"/>
    <x v="6"/>
    <x v="2"/>
    <x v="5"/>
    <x v="4384"/>
    <x v="2"/>
    <x v="4390"/>
    <x v="65"/>
    <x v="2079"/>
    <x v="212"/>
    <m/>
    <m/>
    <s v="Amazon"/>
    <s v="Amazon"/>
    <n v="27872.98"/>
    <n v="31420413.200000018"/>
    <n v="31420413.200000018"/>
    <s v="Giza"/>
  </r>
  <r>
    <x v="4392"/>
    <x v="4"/>
    <x v="0"/>
    <x v="4"/>
    <x v="0"/>
    <x v="0"/>
    <x v="4385"/>
    <x v="3"/>
    <x v="4391"/>
    <x v="47"/>
    <x v="2359"/>
    <x v="60"/>
    <m/>
    <m/>
    <s v="sq"/>
    <s v="sq"/>
    <n v="16284.02"/>
    <n v="92327183.770000085"/>
    <n v="92327183.770000085"/>
    <s v="Cairo"/>
  </r>
  <r>
    <x v="4393"/>
    <x v="9"/>
    <x v="1"/>
    <x v="9"/>
    <x v="2"/>
    <x v="5"/>
    <x v="4386"/>
    <x v="2"/>
    <x v="4392"/>
    <x v="255"/>
    <x v="1102"/>
    <x v="47"/>
    <m/>
    <m/>
    <s v="Amazon"/>
    <s v="Amazon"/>
    <n v="27872.98"/>
    <n v="91504159.730000004"/>
    <n v="91504159.730000004"/>
    <s v="Giza"/>
  </r>
  <r>
    <x v="4394"/>
    <x v="0"/>
    <x v="0"/>
    <x v="0"/>
    <x v="1"/>
    <x v="1"/>
    <x v="4387"/>
    <x v="2"/>
    <x v="4393"/>
    <x v="116"/>
    <x v="811"/>
    <x v="156"/>
    <m/>
    <m/>
    <s v="Jumia"/>
    <s v="Jum"/>
    <n v="13290.4"/>
    <n v="92327183.770000085"/>
    <n v="92327183.770000085"/>
    <s v="Alexandria"/>
  </r>
  <r>
    <x v="4395"/>
    <x v="6"/>
    <x v="4"/>
    <x v="6"/>
    <x v="1"/>
    <x v="5"/>
    <x v="4388"/>
    <x v="2"/>
    <x v="4394"/>
    <x v="274"/>
    <x v="2960"/>
    <x v="333"/>
    <m/>
    <m/>
    <s v="Jumia"/>
    <s v="Jum"/>
    <n v="27872.98"/>
    <n v="31420413.200000018"/>
    <n v="31420413.200000018"/>
    <s v="Giza"/>
  </r>
  <r>
    <x v="4396"/>
    <x v="4"/>
    <x v="0"/>
    <x v="4"/>
    <x v="0"/>
    <x v="5"/>
    <x v="4389"/>
    <x v="0"/>
    <x v="4395"/>
    <x v="94"/>
    <x v="2961"/>
    <x v="290"/>
    <m/>
    <m/>
    <s v="sq"/>
    <s v="sq"/>
    <n v="27872.98"/>
    <n v="92327183.770000085"/>
    <n v="92327183.770000085"/>
    <s v="Giza"/>
  </r>
  <r>
    <x v="4397"/>
    <x v="1"/>
    <x v="1"/>
    <x v="1"/>
    <x v="0"/>
    <x v="4"/>
    <x v="4390"/>
    <x v="4"/>
    <x v="4396"/>
    <x v="227"/>
    <x v="1397"/>
    <x v="21"/>
    <m/>
    <m/>
    <s v="sq"/>
    <s v="sq"/>
    <n v="99349.3"/>
    <n v="91504159.730000004"/>
    <n v="91504159.730000004"/>
    <s v="Riyadh"/>
  </r>
  <r>
    <x v="4398"/>
    <x v="0"/>
    <x v="0"/>
    <x v="0"/>
    <x v="1"/>
    <x v="0"/>
    <x v="4391"/>
    <x v="0"/>
    <x v="4397"/>
    <x v="5"/>
    <x v="2962"/>
    <x v="152"/>
    <m/>
    <m/>
    <s v="Jumia"/>
    <s v="Jum"/>
    <n v="16284.02"/>
    <n v="92327183.770000085"/>
    <n v="92327183.770000085"/>
    <s v="Cairo"/>
  </r>
  <r>
    <x v="4399"/>
    <x v="4"/>
    <x v="0"/>
    <x v="4"/>
    <x v="2"/>
    <x v="1"/>
    <x v="4392"/>
    <x v="1"/>
    <x v="4398"/>
    <x v="22"/>
    <x v="2963"/>
    <x v="111"/>
    <m/>
    <m/>
    <s v="Amazon"/>
    <s v="Amazon"/>
    <n v="13290.4"/>
    <n v="92327183.770000085"/>
    <n v="92327183.770000085"/>
    <s v="Alexandria"/>
  </r>
  <r>
    <x v="4400"/>
    <x v="3"/>
    <x v="3"/>
    <x v="3"/>
    <x v="0"/>
    <x v="4"/>
    <x v="4393"/>
    <x v="3"/>
    <x v="4399"/>
    <x v="122"/>
    <x v="2964"/>
    <x v="147"/>
    <m/>
    <m/>
    <s v="sq"/>
    <s v="sq"/>
    <n v="99349.3"/>
    <n v="57542997.559999913"/>
    <n v="57542997.559999913"/>
    <s v="Riyadh"/>
  </r>
  <r>
    <x v="4401"/>
    <x v="4"/>
    <x v="0"/>
    <x v="4"/>
    <x v="2"/>
    <x v="1"/>
    <x v="4394"/>
    <x v="2"/>
    <x v="4400"/>
    <x v="35"/>
    <x v="2965"/>
    <x v="345"/>
    <m/>
    <m/>
    <s v="Amazon"/>
    <s v="Amazon"/>
    <n v="13290.4"/>
    <n v="92327183.770000085"/>
    <n v="92327183.770000085"/>
    <s v="Alexandria"/>
  </r>
  <r>
    <x v="4402"/>
    <x v="6"/>
    <x v="4"/>
    <x v="6"/>
    <x v="0"/>
    <x v="5"/>
    <x v="4395"/>
    <x v="2"/>
    <x v="4401"/>
    <x v="341"/>
    <x v="2966"/>
    <x v="161"/>
    <m/>
    <m/>
    <s v="sq"/>
    <s v="sq"/>
    <n v="27872.98"/>
    <n v="31420413.200000018"/>
    <n v="31420413.200000018"/>
    <s v="Giza"/>
  </r>
  <r>
    <x v="4403"/>
    <x v="4"/>
    <x v="0"/>
    <x v="4"/>
    <x v="2"/>
    <x v="2"/>
    <x v="4396"/>
    <x v="2"/>
    <x v="4402"/>
    <x v="392"/>
    <x v="2967"/>
    <x v="292"/>
    <m/>
    <m/>
    <s v="Amazon"/>
    <s v="Amazon"/>
    <n v="26648.76"/>
    <n v="92327183.770000085"/>
    <n v="92327183.770000085"/>
    <s v="Casablanca"/>
  </r>
  <r>
    <x v="4404"/>
    <x v="8"/>
    <x v="3"/>
    <x v="8"/>
    <x v="2"/>
    <x v="3"/>
    <x v="4397"/>
    <x v="0"/>
    <x v="4403"/>
    <x v="103"/>
    <x v="2968"/>
    <x v="187"/>
    <m/>
    <m/>
    <s v="Amazon"/>
    <s v="Amazon"/>
    <n v="3665.44"/>
    <n v="57542997.559999913"/>
    <n v="57542997.559999913"/>
    <s v="Dubai"/>
  </r>
  <r>
    <x v="4405"/>
    <x v="7"/>
    <x v="0"/>
    <x v="7"/>
    <x v="0"/>
    <x v="5"/>
    <x v="4398"/>
    <x v="3"/>
    <x v="4404"/>
    <x v="196"/>
    <x v="1468"/>
    <x v="131"/>
    <m/>
    <m/>
    <s v="sq"/>
    <s v="sq"/>
    <n v="27872.98"/>
    <n v="92327183.770000085"/>
    <n v="92327183.770000085"/>
    <s v="Giza"/>
  </r>
  <r>
    <x v="4406"/>
    <x v="7"/>
    <x v="0"/>
    <x v="7"/>
    <x v="2"/>
    <x v="3"/>
    <x v="4399"/>
    <x v="0"/>
    <x v="4405"/>
    <x v="398"/>
    <x v="2969"/>
    <x v="191"/>
    <m/>
    <m/>
    <s v="Amazon"/>
    <s v="Amazon"/>
    <n v="3665.44"/>
    <n v="92327183.770000085"/>
    <n v="92327183.770000085"/>
    <s v="Dubai"/>
  </r>
  <r>
    <x v="4407"/>
    <x v="6"/>
    <x v="4"/>
    <x v="6"/>
    <x v="0"/>
    <x v="5"/>
    <x v="4400"/>
    <x v="3"/>
    <x v="4406"/>
    <x v="240"/>
    <x v="1888"/>
    <x v="128"/>
    <m/>
    <m/>
    <s v="sq"/>
    <s v="sq"/>
    <n v="27872.98"/>
    <n v="31420413.200000018"/>
    <n v="31420413.200000018"/>
    <s v="Giza"/>
  </r>
  <r>
    <x v="4408"/>
    <x v="4"/>
    <x v="0"/>
    <x v="4"/>
    <x v="1"/>
    <x v="0"/>
    <x v="4401"/>
    <x v="1"/>
    <x v="4407"/>
    <x v="64"/>
    <x v="2970"/>
    <x v="161"/>
    <m/>
    <m/>
    <s v="Jumia"/>
    <s v="Jum"/>
    <n v="16284.02"/>
    <n v="92327183.770000085"/>
    <n v="92327183.770000085"/>
    <s v="Cairo"/>
  </r>
  <r>
    <x v="4409"/>
    <x v="5"/>
    <x v="1"/>
    <x v="5"/>
    <x v="1"/>
    <x v="2"/>
    <x v="4402"/>
    <x v="2"/>
    <x v="4408"/>
    <x v="54"/>
    <x v="2971"/>
    <x v="239"/>
    <m/>
    <m/>
    <s v="Jumia"/>
    <s v="Jum"/>
    <n v="26648.76"/>
    <n v="91504159.730000004"/>
    <n v="91504159.730000004"/>
    <s v="Casablanca"/>
  </r>
  <r>
    <x v="4410"/>
    <x v="5"/>
    <x v="1"/>
    <x v="5"/>
    <x v="0"/>
    <x v="1"/>
    <x v="4403"/>
    <x v="2"/>
    <x v="4409"/>
    <x v="361"/>
    <x v="2972"/>
    <x v="58"/>
    <m/>
    <m/>
    <s v="sq"/>
    <s v="sq"/>
    <n v="13290.4"/>
    <n v="91504159.730000004"/>
    <n v="91504159.730000004"/>
    <s v="Alexandria"/>
  </r>
  <r>
    <x v="4411"/>
    <x v="5"/>
    <x v="1"/>
    <x v="5"/>
    <x v="2"/>
    <x v="4"/>
    <x v="4404"/>
    <x v="1"/>
    <x v="4410"/>
    <x v="110"/>
    <x v="1734"/>
    <x v="288"/>
    <m/>
    <m/>
    <s v="Amazon"/>
    <s v="Amazon"/>
    <n v="99349.3"/>
    <n v="91504159.730000004"/>
    <n v="91504159.730000004"/>
    <s v="Riyadh"/>
  </r>
  <r>
    <x v="4412"/>
    <x v="5"/>
    <x v="1"/>
    <x v="5"/>
    <x v="2"/>
    <x v="5"/>
    <x v="4405"/>
    <x v="0"/>
    <x v="4411"/>
    <x v="165"/>
    <x v="2973"/>
    <x v="129"/>
    <m/>
    <m/>
    <s v="Amazon"/>
    <s v="Amazon"/>
    <n v="27872.98"/>
    <n v="91504159.730000004"/>
    <n v="91504159.730000004"/>
    <s v="Giza"/>
  </r>
  <r>
    <x v="4413"/>
    <x v="6"/>
    <x v="4"/>
    <x v="6"/>
    <x v="1"/>
    <x v="2"/>
    <x v="4406"/>
    <x v="1"/>
    <x v="4412"/>
    <x v="25"/>
    <x v="2974"/>
    <x v="356"/>
    <m/>
    <m/>
    <s v="Jumia"/>
    <s v="Jum"/>
    <n v="26648.76"/>
    <n v="31420413.200000018"/>
    <n v="31420413.200000018"/>
    <s v="Casablanca"/>
  </r>
  <r>
    <x v="4414"/>
    <x v="3"/>
    <x v="3"/>
    <x v="3"/>
    <x v="0"/>
    <x v="0"/>
    <x v="4407"/>
    <x v="0"/>
    <x v="4413"/>
    <x v="147"/>
    <x v="2975"/>
    <x v="57"/>
    <m/>
    <m/>
    <s v="sq"/>
    <s v="sq"/>
    <n v="16284.02"/>
    <n v="57542997.559999913"/>
    <n v="57542997.559999913"/>
    <s v="Cairo"/>
  </r>
  <r>
    <x v="4415"/>
    <x v="4"/>
    <x v="0"/>
    <x v="4"/>
    <x v="0"/>
    <x v="0"/>
    <x v="4408"/>
    <x v="1"/>
    <x v="4414"/>
    <x v="177"/>
    <x v="762"/>
    <x v="223"/>
    <m/>
    <m/>
    <s v="sq"/>
    <s v="sq"/>
    <n v="16284.02"/>
    <n v="92327183.770000085"/>
    <n v="92327183.770000085"/>
    <s v="Cairo"/>
  </r>
  <r>
    <x v="4416"/>
    <x v="9"/>
    <x v="1"/>
    <x v="9"/>
    <x v="2"/>
    <x v="4"/>
    <x v="4409"/>
    <x v="4"/>
    <x v="4415"/>
    <x v="338"/>
    <x v="2976"/>
    <x v="9"/>
    <m/>
    <m/>
    <s v="Amazon"/>
    <s v="Amazon"/>
    <n v="99349.3"/>
    <n v="91504159.730000004"/>
    <n v="91504159.730000004"/>
    <s v="Riyadh"/>
  </r>
  <r>
    <x v="4417"/>
    <x v="7"/>
    <x v="0"/>
    <x v="7"/>
    <x v="0"/>
    <x v="5"/>
    <x v="4410"/>
    <x v="4"/>
    <x v="4416"/>
    <x v="267"/>
    <x v="482"/>
    <x v="222"/>
    <m/>
    <m/>
    <s v="sq"/>
    <s v="sq"/>
    <n v="27872.98"/>
    <n v="92327183.770000085"/>
    <n v="92327183.770000085"/>
    <s v="Giza"/>
  </r>
  <r>
    <x v="4418"/>
    <x v="9"/>
    <x v="1"/>
    <x v="9"/>
    <x v="2"/>
    <x v="3"/>
    <x v="4411"/>
    <x v="3"/>
    <x v="4417"/>
    <x v="88"/>
    <x v="1360"/>
    <x v="224"/>
    <m/>
    <m/>
    <s v="Amazon"/>
    <s v="Amazon"/>
    <n v="3665.44"/>
    <n v="91504159.730000004"/>
    <n v="91504159.730000004"/>
    <s v="Dubai"/>
  </r>
  <r>
    <x v="4419"/>
    <x v="1"/>
    <x v="1"/>
    <x v="1"/>
    <x v="2"/>
    <x v="2"/>
    <x v="4412"/>
    <x v="2"/>
    <x v="4418"/>
    <x v="214"/>
    <x v="712"/>
    <x v="66"/>
    <m/>
    <m/>
    <s v="Amazon"/>
    <s v="Amazon"/>
    <n v="26648.76"/>
    <n v="91504159.730000004"/>
    <n v="91504159.730000004"/>
    <s v="Casablanca"/>
  </r>
  <r>
    <x v="4420"/>
    <x v="9"/>
    <x v="1"/>
    <x v="9"/>
    <x v="1"/>
    <x v="4"/>
    <x v="4413"/>
    <x v="4"/>
    <x v="4419"/>
    <x v="395"/>
    <x v="2517"/>
    <x v="100"/>
    <m/>
    <m/>
    <s v="Jumia"/>
    <s v="Jum"/>
    <n v="99349.3"/>
    <n v="91504159.730000004"/>
    <n v="91504159.730000004"/>
    <s v="Riyadh"/>
  </r>
  <r>
    <x v="4421"/>
    <x v="8"/>
    <x v="3"/>
    <x v="8"/>
    <x v="1"/>
    <x v="2"/>
    <x v="4414"/>
    <x v="0"/>
    <x v="4420"/>
    <x v="174"/>
    <x v="2977"/>
    <x v="32"/>
    <m/>
    <m/>
    <s v="Jumia"/>
    <s v="Jum"/>
    <n v="26648.76"/>
    <n v="57542997.559999913"/>
    <n v="57542997.559999913"/>
    <s v="Casablanca"/>
  </r>
  <r>
    <x v="4422"/>
    <x v="5"/>
    <x v="1"/>
    <x v="5"/>
    <x v="2"/>
    <x v="3"/>
    <x v="4415"/>
    <x v="4"/>
    <x v="4421"/>
    <x v="305"/>
    <x v="2978"/>
    <x v="66"/>
    <m/>
    <m/>
    <s v="Amazon"/>
    <s v="Amazon"/>
    <n v="3665.44"/>
    <n v="91504159.730000004"/>
    <n v="91504159.730000004"/>
    <s v="Dubai"/>
  </r>
  <r>
    <x v="4423"/>
    <x v="1"/>
    <x v="1"/>
    <x v="1"/>
    <x v="1"/>
    <x v="2"/>
    <x v="4416"/>
    <x v="4"/>
    <x v="4422"/>
    <x v="246"/>
    <x v="2054"/>
    <x v="152"/>
    <m/>
    <m/>
    <s v="Jumia"/>
    <s v="Jum"/>
    <n v="26648.76"/>
    <n v="91504159.730000004"/>
    <n v="91504159.730000004"/>
    <s v="Casablanca"/>
  </r>
  <r>
    <x v="4424"/>
    <x v="8"/>
    <x v="3"/>
    <x v="8"/>
    <x v="2"/>
    <x v="3"/>
    <x v="4417"/>
    <x v="4"/>
    <x v="4423"/>
    <x v="330"/>
    <x v="2979"/>
    <x v="335"/>
    <m/>
    <m/>
    <s v="Amazon"/>
    <s v="Amazon"/>
    <n v="3665.44"/>
    <n v="57542997.559999913"/>
    <n v="57542997.559999913"/>
    <s v="Dubai"/>
  </r>
  <r>
    <x v="4425"/>
    <x v="9"/>
    <x v="1"/>
    <x v="9"/>
    <x v="1"/>
    <x v="0"/>
    <x v="4418"/>
    <x v="3"/>
    <x v="4424"/>
    <x v="349"/>
    <x v="2980"/>
    <x v="238"/>
    <m/>
    <m/>
    <s v="Jumia"/>
    <s v="Jum"/>
    <n v="16284.02"/>
    <n v="91504159.730000004"/>
    <n v="91504159.730000004"/>
    <s v="Cairo"/>
  </r>
  <r>
    <x v="4426"/>
    <x v="3"/>
    <x v="3"/>
    <x v="3"/>
    <x v="2"/>
    <x v="5"/>
    <x v="4419"/>
    <x v="0"/>
    <x v="4425"/>
    <x v="379"/>
    <x v="2981"/>
    <x v="330"/>
    <m/>
    <m/>
    <s v="Amazon"/>
    <s v="Amazon"/>
    <n v="27872.98"/>
    <n v="57542997.559999913"/>
    <n v="57542997.559999913"/>
    <s v="Giza"/>
  </r>
  <r>
    <x v="4427"/>
    <x v="2"/>
    <x v="2"/>
    <x v="2"/>
    <x v="2"/>
    <x v="3"/>
    <x v="4420"/>
    <x v="3"/>
    <x v="4426"/>
    <x v="329"/>
    <x v="2982"/>
    <x v="281"/>
    <m/>
    <m/>
    <s v="Amazon"/>
    <s v="Amazon"/>
    <n v="3665.44"/>
    <n v="29200970.130000021"/>
    <n v="29200970.130000021"/>
    <s v="Dubai"/>
  </r>
  <r>
    <x v="4428"/>
    <x v="1"/>
    <x v="1"/>
    <x v="1"/>
    <x v="0"/>
    <x v="2"/>
    <x v="4421"/>
    <x v="0"/>
    <x v="4427"/>
    <x v="343"/>
    <x v="2983"/>
    <x v="91"/>
    <m/>
    <m/>
    <s v="sq"/>
    <s v="sq"/>
    <n v="26648.76"/>
    <n v="91504159.730000004"/>
    <n v="91504159.730000004"/>
    <s v="Casablanca"/>
  </r>
  <r>
    <x v="4429"/>
    <x v="5"/>
    <x v="1"/>
    <x v="5"/>
    <x v="1"/>
    <x v="4"/>
    <x v="4422"/>
    <x v="1"/>
    <x v="4428"/>
    <x v="149"/>
    <x v="1027"/>
    <x v="147"/>
    <m/>
    <m/>
    <s v="Jumia"/>
    <s v="Jum"/>
    <n v="99349.3"/>
    <n v="91504159.730000004"/>
    <n v="91504159.730000004"/>
    <s v="Riyadh"/>
  </r>
  <r>
    <x v="4430"/>
    <x v="0"/>
    <x v="0"/>
    <x v="0"/>
    <x v="1"/>
    <x v="4"/>
    <x v="4423"/>
    <x v="3"/>
    <x v="4429"/>
    <x v="389"/>
    <x v="2984"/>
    <x v="306"/>
    <m/>
    <m/>
    <s v="Jumia"/>
    <s v="Jum"/>
    <n v="99349.3"/>
    <n v="92327183.770000085"/>
    <n v="92327183.770000085"/>
    <s v="Riyadh"/>
  </r>
  <r>
    <x v="4431"/>
    <x v="6"/>
    <x v="4"/>
    <x v="6"/>
    <x v="2"/>
    <x v="1"/>
    <x v="4424"/>
    <x v="0"/>
    <x v="4430"/>
    <x v="119"/>
    <x v="612"/>
    <x v="269"/>
    <m/>
    <m/>
    <s v="Amazon"/>
    <s v="Amazon"/>
    <n v="13290.4"/>
    <n v="31420413.200000018"/>
    <n v="31420413.200000018"/>
    <s v="Alexandria"/>
  </r>
  <r>
    <x v="4432"/>
    <x v="2"/>
    <x v="2"/>
    <x v="2"/>
    <x v="0"/>
    <x v="4"/>
    <x v="4425"/>
    <x v="2"/>
    <x v="4431"/>
    <x v="254"/>
    <x v="2422"/>
    <x v="65"/>
    <m/>
    <m/>
    <s v="sq"/>
    <s v="sq"/>
    <n v="99349.3"/>
    <n v="29200970.130000021"/>
    <n v="29200970.130000021"/>
    <s v="Riyadh"/>
  </r>
  <r>
    <x v="4433"/>
    <x v="9"/>
    <x v="1"/>
    <x v="9"/>
    <x v="1"/>
    <x v="3"/>
    <x v="4426"/>
    <x v="4"/>
    <x v="4432"/>
    <x v="100"/>
    <x v="2985"/>
    <x v="142"/>
    <m/>
    <m/>
    <s v="Jumia"/>
    <s v="Jum"/>
    <n v="3665.44"/>
    <n v="91504159.730000004"/>
    <n v="91504159.730000004"/>
    <s v="Dubai"/>
  </r>
  <r>
    <x v="4434"/>
    <x v="5"/>
    <x v="1"/>
    <x v="5"/>
    <x v="1"/>
    <x v="1"/>
    <x v="4427"/>
    <x v="3"/>
    <x v="4433"/>
    <x v="343"/>
    <x v="2986"/>
    <x v="304"/>
    <m/>
    <m/>
    <s v="Jumia"/>
    <s v="Jum"/>
    <n v="13290.4"/>
    <n v="91504159.730000004"/>
    <n v="91504159.730000004"/>
    <s v="Alexandria"/>
  </r>
  <r>
    <x v="4435"/>
    <x v="6"/>
    <x v="4"/>
    <x v="6"/>
    <x v="1"/>
    <x v="4"/>
    <x v="4428"/>
    <x v="2"/>
    <x v="4434"/>
    <x v="352"/>
    <x v="696"/>
    <x v="296"/>
    <m/>
    <m/>
    <s v="Jumia"/>
    <s v="Jum"/>
    <n v="99349.3"/>
    <n v="31420413.200000018"/>
    <n v="31420413.200000018"/>
    <s v="Riyadh"/>
  </r>
  <r>
    <x v="4436"/>
    <x v="5"/>
    <x v="1"/>
    <x v="5"/>
    <x v="0"/>
    <x v="5"/>
    <x v="4429"/>
    <x v="2"/>
    <x v="4435"/>
    <x v="372"/>
    <x v="2336"/>
    <x v="119"/>
    <m/>
    <m/>
    <s v="sq"/>
    <s v="sq"/>
    <n v="27872.98"/>
    <n v="91504159.730000004"/>
    <n v="91504159.730000004"/>
    <s v="Giza"/>
  </r>
  <r>
    <x v="4437"/>
    <x v="9"/>
    <x v="1"/>
    <x v="9"/>
    <x v="0"/>
    <x v="4"/>
    <x v="4430"/>
    <x v="1"/>
    <x v="4436"/>
    <x v="31"/>
    <x v="1241"/>
    <x v="50"/>
    <m/>
    <m/>
    <s v="sq"/>
    <s v="sq"/>
    <n v="99349.3"/>
    <n v="91504159.730000004"/>
    <n v="91504159.730000004"/>
    <s v="Riyadh"/>
  </r>
  <r>
    <x v="4438"/>
    <x v="8"/>
    <x v="3"/>
    <x v="8"/>
    <x v="2"/>
    <x v="2"/>
    <x v="4431"/>
    <x v="4"/>
    <x v="4437"/>
    <x v="49"/>
    <x v="273"/>
    <x v="121"/>
    <m/>
    <m/>
    <s v="Amazon"/>
    <s v="Amazon"/>
    <n v="26648.76"/>
    <n v="57542997.559999913"/>
    <n v="57542997.559999913"/>
    <s v="Casablanca"/>
  </r>
  <r>
    <x v="4439"/>
    <x v="0"/>
    <x v="0"/>
    <x v="0"/>
    <x v="2"/>
    <x v="3"/>
    <x v="4432"/>
    <x v="1"/>
    <x v="4438"/>
    <x v="346"/>
    <x v="2828"/>
    <x v="22"/>
    <m/>
    <m/>
    <s v="Amazon"/>
    <s v="Amazon"/>
    <n v="3665.44"/>
    <n v="92327183.770000085"/>
    <n v="92327183.770000085"/>
    <s v="Dubai"/>
  </r>
  <r>
    <x v="4440"/>
    <x v="3"/>
    <x v="3"/>
    <x v="3"/>
    <x v="2"/>
    <x v="4"/>
    <x v="4433"/>
    <x v="1"/>
    <x v="4439"/>
    <x v="50"/>
    <x v="2987"/>
    <x v="126"/>
    <m/>
    <m/>
    <s v="Amazon"/>
    <s v="Amazon"/>
    <n v="99349.3"/>
    <n v="57542997.559999913"/>
    <n v="57542997.559999913"/>
    <s v="Riyadh"/>
  </r>
  <r>
    <x v="4441"/>
    <x v="1"/>
    <x v="1"/>
    <x v="1"/>
    <x v="2"/>
    <x v="0"/>
    <x v="4434"/>
    <x v="4"/>
    <x v="4440"/>
    <x v="98"/>
    <x v="1619"/>
    <x v="347"/>
    <m/>
    <m/>
    <s v="Amazon"/>
    <s v="Amazon"/>
    <n v="16284.02"/>
    <n v="91504159.730000004"/>
    <n v="91504159.730000004"/>
    <s v="Cairo"/>
  </r>
  <r>
    <x v="4442"/>
    <x v="8"/>
    <x v="3"/>
    <x v="8"/>
    <x v="1"/>
    <x v="0"/>
    <x v="4435"/>
    <x v="0"/>
    <x v="4441"/>
    <x v="280"/>
    <x v="1819"/>
    <x v="227"/>
    <m/>
    <m/>
    <s v="Jumia"/>
    <s v="Jum"/>
    <n v="16284.02"/>
    <n v="57542997.559999913"/>
    <n v="57542997.559999913"/>
    <s v="Cairo"/>
  </r>
  <r>
    <x v="4443"/>
    <x v="9"/>
    <x v="1"/>
    <x v="9"/>
    <x v="2"/>
    <x v="1"/>
    <x v="4436"/>
    <x v="2"/>
    <x v="4442"/>
    <x v="184"/>
    <x v="1085"/>
    <x v="101"/>
    <m/>
    <m/>
    <s v="Amazon"/>
    <s v="Amazon"/>
    <n v="13290.4"/>
    <n v="91504159.730000004"/>
    <n v="91504159.730000004"/>
    <s v="Alexandria"/>
  </r>
  <r>
    <x v="4444"/>
    <x v="6"/>
    <x v="4"/>
    <x v="6"/>
    <x v="1"/>
    <x v="5"/>
    <x v="4437"/>
    <x v="4"/>
    <x v="4443"/>
    <x v="284"/>
    <x v="309"/>
    <x v="106"/>
    <m/>
    <m/>
    <s v="Jumia"/>
    <s v="Jum"/>
    <n v="27872.98"/>
    <n v="31420413.200000018"/>
    <n v="31420413.200000018"/>
    <s v="Giza"/>
  </r>
  <r>
    <x v="4445"/>
    <x v="4"/>
    <x v="0"/>
    <x v="4"/>
    <x v="2"/>
    <x v="3"/>
    <x v="4438"/>
    <x v="4"/>
    <x v="4444"/>
    <x v="277"/>
    <x v="842"/>
    <x v="297"/>
    <m/>
    <m/>
    <s v="Amazon"/>
    <s v="Amazon"/>
    <n v="3665.44"/>
    <n v="92327183.770000085"/>
    <n v="92327183.770000085"/>
    <s v="Dubai"/>
  </r>
  <r>
    <x v="4446"/>
    <x v="7"/>
    <x v="0"/>
    <x v="7"/>
    <x v="0"/>
    <x v="2"/>
    <x v="4439"/>
    <x v="4"/>
    <x v="4445"/>
    <x v="363"/>
    <x v="2988"/>
    <x v="3"/>
    <m/>
    <m/>
    <s v="sq"/>
    <s v="sq"/>
    <n v="26648.76"/>
    <n v="92327183.770000085"/>
    <n v="92327183.770000085"/>
    <s v="Casablanca"/>
  </r>
  <r>
    <x v="4447"/>
    <x v="2"/>
    <x v="2"/>
    <x v="2"/>
    <x v="2"/>
    <x v="1"/>
    <x v="4440"/>
    <x v="3"/>
    <x v="4446"/>
    <x v="153"/>
    <x v="2989"/>
    <x v="235"/>
    <m/>
    <m/>
    <s v="Amazon"/>
    <s v="Amazon"/>
    <n v="13290.4"/>
    <n v="29200970.130000021"/>
    <n v="29200970.130000021"/>
    <s v="Alexandria"/>
  </r>
  <r>
    <x v="4448"/>
    <x v="0"/>
    <x v="0"/>
    <x v="0"/>
    <x v="2"/>
    <x v="5"/>
    <x v="4441"/>
    <x v="1"/>
    <x v="4447"/>
    <x v="330"/>
    <x v="1261"/>
    <x v="164"/>
    <m/>
    <m/>
    <s v="Amazon"/>
    <s v="Amazon"/>
    <n v="27872.98"/>
    <n v="92327183.770000085"/>
    <n v="92327183.770000085"/>
    <s v="Giza"/>
  </r>
  <r>
    <x v="4449"/>
    <x v="0"/>
    <x v="0"/>
    <x v="0"/>
    <x v="2"/>
    <x v="2"/>
    <x v="4442"/>
    <x v="0"/>
    <x v="4448"/>
    <x v="305"/>
    <x v="2990"/>
    <x v="84"/>
    <m/>
    <m/>
    <s v="Amazon"/>
    <s v="Amazon"/>
    <n v="26648.76"/>
    <n v="92327183.770000085"/>
    <n v="92327183.770000085"/>
    <s v="Casablanca"/>
  </r>
  <r>
    <x v="4450"/>
    <x v="8"/>
    <x v="3"/>
    <x v="8"/>
    <x v="0"/>
    <x v="1"/>
    <x v="4443"/>
    <x v="0"/>
    <x v="4449"/>
    <x v="338"/>
    <x v="2991"/>
    <x v="190"/>
    <m/>
    <m/>
    <s v="sq"/>
    <s v="sq"/>
    <n v="13290.4"/>
    <n v="57542997.559999913"/>
    <n v="57542997.559999913"/>
    <s v="Alexandria"/>
  </r>
  <r>
    <x v="4451"/>
    <x v="4"/>
    <x v="0"/>
    <x v="4"/>
    <x v="0"/>
    <x v="4"/>
    <x v="4444"/>
    <x v="3"/>
    <x v="4450"/>
    <x v="13"/>
    <x v="2992"/>
    <x v="151"/>
    <m/>
    <m/>
    <s v="sq"/>
    <s v="sq"/>
    <n v="99349.3"/>
    <n v="92327183.770000085"/>
    <n v="92327183.770000085"/>
    <s v="Riyadh"/>
  </r>
  <r>
    <x v="4452"/>
    <x v="7"/>
    <x v="0"/>
    <x v="7"/>
    <x v="0"/>
    <x v="0"/>
    <x v="4445"/>
    <x v="3"/>
    <x v="4451"/>
    <x v="365"/>
    <x v="771"/>
    <x v="352"/>
    <m/>
    <m/>
    <s v="sq"/>
    <s v="sq"/>
    <n v="16284.02"/>
    <n v="92327183.770000085"/>
    <n v="92327183.770000085"/>
    <s v="Cairo"/>
  </r>
  <r>
    <x v="4453"/>
    <x v="9"/>
    <x v="1"/>
    <x v="9"/>
    <x v="1"/>
    <x v="4"/>
    <x v="4446"/>
    <x v="2"/>
    <x v="4452"/>
    <x v="392"/>
    <x v="2993"/>
    <x v="245"/>
    <m/>
    <m/>
    <s v="Jumia"/>
    <s v="Jum"/>
    <n v="99349.3"/>
    <n v="91504159.730000004"/>
    <n v="91504159.730000004"/>
    <s v="Riyadh"/>
  </r>
  <r>
    <x v="4454"/>
    <x v="7"/>
    <x v="0"/>
    <x v="7"/>
    <x v="0"/>
    <x v="2"/>
    <x v="4447"/>
    <x v="3"/>
    <x v="4453"/>
    <x v="82"/>
    <x v="2994"/>
    <x v="175"/>
    <m/>
    <m/>
    <s v="sq"/>
    <s v="sq"/>
    <n v="26648.76"/>
    <n v="92327183.770000085"/>
    <n v="92327183.770000085"/>
    <s v="Casablanca"/>
  </r>
  <r>
    <x v="4455"/>
    <x v="7"/>
    <x v="0"/>
    <x v="7"/>
    <x v="2"/>
    <x v="1"/>
    <x v="4448"/>
    <x v="2"/>
    <x v="4454"/>
    <x v="319"/>
    <x v="700"/>
    <x v="122"/>
    <m/>
    <m/>
    <s v="Amazon"/>
    <s v="Amazon"/>
    <n v="13290.4"/>
    <n v="92327183.770000085"/>
    <n v="92327183.770000085"/>
    <s v="Alexandria"/>
  </r>
  <r>
    <x v="4456"/>
    <x v="2"/>
    <x v="2"/>
    <x v="2"/>
    <x v="1"/>
    <x v="5"/>
    <x v="4449"/>
    <x v="2"/>
    <x v="4455"/>
    <x v="99"/>
    <x v="2995"/>
    <x v="192"/>
    <m/>
    <m/>
    <s v="Jumia"/>
    <s v="Jum"/>
    <n v="27872.98"/>
    <n v="29200970.130000021"/>
    <n v="29200970.130000021"/>
    <s v="Giza"/>
  </r>
  <r>
    <x v="4457"/>
    <x v="5"/>
    <x v="1"/>
    <x v="5"/>
    <x v="2"/>
    <x v="1"/>
    <x v="4450"/>
    <x v="1"/>
    <x v="4456"/>
    <x v="357"/>
    <x v="2537"/>
    <x v="153"/>
    <m/>
    <m/>
    <s v="Amazon"/>
    <s v="Amazon"/>
    <n v="13290.4"/>
    <n v="91504159.730000004"/>
    <n v="91504159.730000004"/>
    <s v="Alexandria"/>
  </r>
  <r>
    <x v="4458"/>
    <x v="6"/>
    <x v="4"/>
    <x v="6"/>
    <x v="2"/>
    <x v="0"/>
    <x v="4451"/>
    <x v="0"/>
    <x v="4457"/>
    <x v="266"/>
    <x v="2996"/>
    <x v="111"/>
    <m/>
    <m/>
    <s v="Amazon"/>
    <s v="Amazon"/>
    <n v="16284.02"/>
    <n v="31420413.200000018"/>
    <n v="31420413.200000018"/>
    <s v="Cairo"/>
  </r>
  <r>
    <x v="4459"/>
    <x v="4"/>
    <x v="0"/>
    <x v="4"/>
    <x v="2"/>
    <x v="5"/>
    <x v="4452"/>
    <x v="1"/>
    <x v="4458"/>
    <x v="205"/>
    <x v="966"/>
    <x v="23"/>
    <m/>
    <m/>
    <s v="Amazon"/>
    <s v="Amazon"/>
    <n v="27872.98"/>
    <n v="92327183.770000085"/>
    <n v="92327183.770000085"/>
    <s v="Giza"/>
  </r>
  <r>
    <x v="4460"/>
    <x v="0"/>
    <x v="0"/>
    <x v="0"/>
    <x v="1"/>
    <x v="2"/>
    <x v="4453"/>
    <x v="3"/>
    <x v="4459"/>
    <x v="16"/>
    <x v="2997"/>
    <x v="192"/>
    <m/>
    <m/>
    <s v="Jumia"/>
    <s v="Jum"/>
    <n v="26648.76"/>
    <n v="92327183.770000085"/>
    <n v="92327183.770000085"/>
    <s v="Casablanca"/>
  </r>
  <r>
    <x v="4461"/>
    <x v="5"/>
    <x v="1"/>
    <x v="5"/>
    <x v="0"/>
    <x v="4"/>
    <x v="4454"/>
    <x v="3"/>
    <x v="4460"/>
    <x v="225"/>
    <x v="2998"/>
    <x v="179"/>
    <m/>
    <m/>
    <s v="sq"/>
    <s v="sq"/>
    <n v="99349.3"/>
    <n v="91504159.730000004"/>
    <n v="91504159.730000004"/>
    <s v="Riyadh"/>
  </r>
  <r>
    <x v="4462"/>
    <x v="8"/>
    <x v="3"/>
    <x v="8"/>
    <x v="2"/>
    <x v="0"/>
    <x v="4455"/>
    <x v="0"/>
    <x v="4461"/>
    <x v="357"/>
    <x v="1548"/>
    <x v="97"/>
    <m/>
    <m/>
    <s v="Amazon"/>
    <s v="Amazon"/>
    <n v="16284.02"/>
    <n v="57542997.559999913"/>
    <n v="57542997.559999913"/>
    <s v="Cairo"/>
  </r>
  <r>
    <x v="4463"/>
    <x v="5"/>
    <x v="1"/>
    <x v="5"/>
    <x v="0"/>
    <x v="3"/>
    <x v="4456"/>
    <x v="2"/>
    <x v="4462"/>
    <x v="122"/>
    <x v="230"/>
    <x v="340"/>
    <m/>
    <m/>
    <s v="sq"/>
    <s v="sq"/>
    <n v="3665.44"/>
    <n v="91504159.730000004"/>
    <n v="91504159.730000004"/>
    <s v="Dubai"/>
  </r>
  <r>
    <x v="4464"/>
    <x v="2"/>
    <x v="2"/>
    <x v="2"/>
    <x v="2"/>
    <x v="4"/>
    <x v="4457"/>
    <x v="0"/>
    <x v="4463"/>
    <x v="398"/>
    <x v="2999"/>
    <x v="357"/>
    <m/>
    <m/>
    <s v="Amazon"/>
    <s v="Amazon"/>
    <n v="99349.3"/>
    <n v="29200970.130000021"/>
    <n v="29200970.130000021"/>
    <s v="Riyadh"/>
  </r>
  <r>
    <x v="4465"/>
    <x v="8"/>
    <x v="3"/>
    <x v="8"/>
    <x v="2"/>
    <x v="1"/>
    <x v="4458"/>
    <x v="2"/>
    <x v="4464"/>
    <x v="78"/>
    <x v="2781"/>
    <x v="257"/>
    <m/>
    <m/>
    <s v="Amazon"/>
    <s v="Amazon"/>
    <n v="13290.4"/>
    <n v="57542997.559999913"/>
    <n v="57542997.559999913"/>
    <s v="Alexandria"/>
  </r>
  <r>
    <x v="4466"/>
    <x v="5"/>
    <x v="1"/>
    <x v="5"/>
    <x v="2"/>
    <x v="4"/>
    <x v="4459"/>
    <x v="4"/>
    <x v="4465"/>
    <x v="212"/>
    <x v="431"/>
    <x v="268"/>
    <m/>
    <m/>
    <s v="Amazon"/>
    <s v="Amazon"/>
    <n v="99349.3"/>
    <n v="91504159.730000004"/>
    <n v="91504159.730000004"/>
    <s v="Riyadh"/>
  </r>
  <r>
    <x v="4467"/>
    <x v="0"/>
    <x v="0"/>
    <x v="0"/>
    <x v="2"/>
    <x v="1"/>
    <x v="4460"/>
    <x v="3"/>
    <x v="4466"/>
    <x v="393"/>
    <x v="748"/>
    <x v="223"/>
    <m/>
    <m/>
    <s v="Amazon"/>
    <s v="Amazon"/>
    <n v="13290.4"/>
    <n v="92327183.770000085"/>
    <n v="92327183.770000085"/>
    <s v="Alexandria"/>
  </r>
  <r>
    <x v="4468"/>
    <x v="1"/>
    <x v="1"/>
    <x v="1"/>
    <x v="1"/>
    <x v="1"/>
    <x v="4461"/>
    <x v="3"/>
    <x v="4467"/>
    <x v="312"/>
    <x v="1145"/>
    <x v="5"/>
    <m/>
    <m/>
    <s v="Jumia"/>
    <s v="Jum"/>
    <n v="13290.4"/>
    <n v="91504159.730000004"/>
    <n v="91504159.730000004"/>
    <s v="Alexandria"/>
  </r>
  <r>
    <x v="4469"/>
    <x v="1"/>
    <x v="1"/>
    <x v="1"/>
    <x v="1"/>
    <x v="0"/>
    <x v="4462"/>
    <x v="1"/>
    <x v="4468"/>
    <x v="186"/>
    <x v="360"/>
    <x v="179"/>
    <m/>
    <m/>
    <s v="Jumia"/>
    <s v="Jum"/>
    <n v="16284.02"/>
    <n v="91504159.730000004"/>
    <n v="91504159.730000004"/>
    <s v="Cairo"/>
  </r>
  <r>
    <x v="4470"/>
    <x v="5"/>
    <x v="1"/>
    <x v="5"/>
    <x v="2"/>
    <x v="1"/>
    <x v="4463"/>
    <x v="0"/>
    <x v="4469"/>
    <x v="276"/>
    <x v="3000"/>
    <x v="96"/>
    <m/>
    <m/>
    <s v="Amazon"/>
    <s v="Amazon"/>
    <n v="13290.4"/>
    <n v="91504159.730000004"/>
    <n v="91504159.730000004"/>
    <s v="Alexandria"/>
  </r>
  <r>
    <x v="4471"/>
    <x v="0"/>
    <x v="0"/>
    <x v="0"/>
    <x v="0"/>
    <x v="4"/>
    <x v="4464"/>
    <x v="4"/>
    <x v="4470"/>
    <x v="302"/>
    <x v="3001"/>
    <x v="73"/>
    <m/>
    <m/>
    <s v="sq"/>
    <s v="sq"/>
    <n v="99349.3"/>
    <n v="92327183.770000085"/>
    <n v="92327183.770000085"/>
    <s v="Riyadh"/>
  </r>
  <r>
    <x v="4472"/>
    <x v="3"/>
    <x v="3"/>
    <x v="3"/>
    <x v="1"/>
    <x v="2"/>
    <x v="4465"/>
    <x v="2"/>
    <x v="4471"/>
    <x v="72"/>
    <x v="930"/>
    <x v="28"/>
    <m/>
    <m/>
    <s v="Jumia"/>
    <s v="Jum"/>
    <n v="26648.76"/>
    <n v="57542997.559999913"/>
    <n v="57542997.559999913"/>
    <s v="Casablanca"/>
  </r>
  <r>
    <x v="4473"/>
    <x v="7"/>
    <x v="0"/>
    <x v="7"/>
    <x v="0"/>
    <x v="0"/>
    <x v="4466"/>
    <x v="4"/>
    <x v="4472"/>
    <x v="21"/>
    <x v="1779"/>
    <x v="153"/>
    <m/>
    <m/>
    <s v="sq"/>
    <s v="sq"/>
    <n v="16284.02"/>
    <n v="92327183.770000085"/>
    <n v="92327183.770000085"/>
    <s v="Cairo"/>
  </r>
  <r>
    <x v="4474"/>
    <x v="2"/>
    <x v="2"/>
    <x v="2"/>
    <x v="1"/>
    <x v="0"/>
    <x v="4467"/>
    <x v="3"/>
    <x v="4473"/>
    <x v="369"/>
    <x v="3002"/>
    <x v="270"/>
    <m/>
    <m/>
    <s v="Jumia"/>
    <s v="Jum"/>
    <n v="16284.02"/>
    <n v="29200970.130000021"/>
    <n v="29200970.130000021"/>
    <s v="Cairo"/>
  </r>
  <r>
    <x v="4475"/>
    <x v="8"/>
    <x v="3"/>
    <x v="8"/>
    <x v="2"/>
    <x v="1"/>
    <x v="4468"/>
    <x v="0"/>
    <x v="4474"/>
    <x v="91"/>
    <x v="1467"/>
    <x v="248"/>
    <m/>
    <m/>
    <s v="Amazon"/>
    <s v="Amazon"/>
    <n v="13290.4"/>
    <n v="57542997.559999913"/>
    <n v="57542997.559999913"/>
    <s v="Alexandria"/>
  </r>
  <r>
    <x v="4476"/>
    <x v="8"/>
    <x v="3"/>
    <x v="8"/>
    <x v="1"/>
    <x v="0"/>
    <x v="4469"/>
    <x v="0"/>
    <x v="4475"/>
    <x v="33"/>
    <x v="3003"/>
    <x v="31"/>
    <m/>
    <m/>
    <s v="Jumia"/>
    <s v="Jum"/>
    <n v="16284.02"/>
    <n v="57542997.559999913"/>
    <n v="57542997.559999913"/>
    <s v="Cairo"/>
  </r>
  <r>
    <x v="4477"/>
    <x v="8"/>
    <x v="3"/>
    <x v="8"/>
    <x v="1"/>
    <x v="4"/>
    <x v="4470"/>
    <x v="1"/>
    <x v="4476"/>
    <x v="242"/>
    <x v="3004"/>
    <x v="133"/>
    <m/>
    <m/>
    <s v="Jumia"/>
    <s v="Jum"/>
    <n v="99349.3"/>
    <n v="57542997.559999913"/>
    <n v="57542997.559999913"/>
    <s v="Riyadh"/>
  </r>
  <r>
    <x v="4478"/>
    <x v="3"/>
    <x v="3"/>
    <x v="3"/>
    <x v="2"/>
    <x v="5"/>
    <x v="4471"/>
    <x v="2"/>
    <x v="4477"/>
    <x v="143"/>
    <x v="2249"/>
    <x v="131"/>
    <m/>
    <m/>
    <s v="Amazon"/>
    <s v="Amazon"/>
    <n v="27872.98"/>
    <n v="57542997.559999913"/>
    <n v="57542997.559999913"/>
    <s v="Giza"/>
  </r>
  <r>
    <x v="4479"/>
    <x v="0"/>
    <x v="0"/>
    <x v="0"/>
    <x v="0"/>
    <x v="0"/>
    <x v="4472"/>
    <x v="4"/>
    <x v="4478"/>
    <x v="298"/>
    <x v="396"/>
    <x v="210"/>
    <m/>
    <m/>
    <s v="sq"/>
    <s v="sq"/>
    <n v="16284.02"/>
    <n v="92327183.770000085"/>
    <n v="92327183.770000085"/>
    <s v="Cairo"/>
  </r>
  <r>
    <x v="4480"/>
    <x v="8"/>
    <x v="3"/>
    <x v="8"/>
    <x v="2"/>
    <x v="1"/>
    <x v="4473"/>
    <x v="0"/>
    <x v="4479"/>
    <x v="248"/>
    <x v="3005"/>
    <x v="152"/>
    <m/>
    <m/>
    <s v="Amazon"/>
    <s v="Amazon"/>
    <n v="13290.4"/>
    <n v="57542997.559999913"/>
    <n v="57542997.559999913"/>
    <s v="Alexandria"/>
  </r>
  <r>
    <x v="4481"/>
    <x v="6"/>
    <x v="4"/>
    <x v="6"/>
    <x v="0"/>
    <x v="1"/>
    <x v="4474"/>
    <x v="2"/>
    <x v="4480"/>
    <x v="188"/>
    <x v="326"/>
    <x v="250"/>
    <m/>
    <m/>
    <s v="sq"/>
    <s v="sq"/>
    <n v="13290.4"/>
    <n v="31420413.200000018"/>
    <n v="31420413.200000018"/>
    <s v="Alexandria"/>
  </r>
  <r>
    <x v="4482"/>
    <x v="1"/>
    <x v="1"/>
    <x v="1"/>
    <x v="0"/>
    <x v="0"/>
    <x v="4475"/>
    <x v="3"/>
    <x v="4481"/>
    <x v="3"/>
    <x v="1322"/>
    <x v="8"/>
    <m/>
    <m/>
    <s v="sq"/>
    <s v="sq"/>
    <n v="16284.02"/>
    <n v="91504159.730000004"/>
    <n v="91504159.730000004"/>
    <s v="Cairo"/>
  </r>
  <r>
    <x v="4483"/>
    <x v="2"/>
    <x v="2"/>
    <x v="2"/>
    <x v="2"/>
    <x v="1"/>
    <x v="4476"/>
    <x v="1"/>
    <x v="4482"/>
    <x v="229"/>
    <x v="2359"/>
    <x v="141"/>
    <m/>
    <m/>
    <s v="Amazon"/>
    <s v="Amazon"/>
    <n v="13290.4"/>
    <n v="29200970.130000021"/>
    <n v="29200970.130000021"/>
    <s v="Alexandria"/>
  </r>
  <r>
    <x v="4484"/>
    <x v="0"/>
    <x v="0"/>
    <x v="0"/>
    <x v="0"/>
    <x v="4"/>
    <x v="4477"/>
    <x v="0"/>
    <x v="4483"/>
    <x v="131"/>
    <x v="3006"/>
    <x v="2"/>
    <m/>
    <m/>
    <s v="sq"/>
    <s v="sq"/>
    <n v="99349.3"/>
    <n v="92327183.770000085"/>
    <n v="92327183.770000085"/>
    <s v="Riyadh"/>
  </r>
  <r>
    <x v="4485"/>
    <x v="1"/>
    <x v="1"/>
    <x v="1"/>
    <x v="1"/>
    <x v="3"/>
    <x v="4478"/>
    <x v="1"/>
    <x v="4484"/>
    <x v="164"/>
    <x v="3007"/>
    <x v="48"/>
    <m/>
    <m/>
    <s v="Jumia"/>
    <s v="Jum"/>
    <n v="3665.44"/>
    <n v="91504159.730000004"/>
    <n v="91504159.730000004"/>
    <s v="Dubai"/>
  </r>
  <r>
    <x v="4486"/>
    <x v="8"/>
    <x v="3"/>
    <x v="8"/>
    <x v="1"/>
    <x v="2"/>
    <x v="4479"/>
    <x v="2"/>
    <x v="4485"/>
    <x v="326"/>
    <x v="3008"/>
    <x v="352"/>
    <m/>
    <m/>
    <s v="Jumia"/>
    <s v="Jum"/>
    <n v="26648.76"/>
    <n v="57542997.559999913"/>
    <n v="57542997.559999913"/>
    <s v="Casablanca"/>
  </r>
  <r>
    <x v="4487"/>
    <x v="0"/>
    <x v="0"/>
    <x v="0"/>
    <x v="2"/>
    <x v="3"/>
    <x v="4480"/>
    <x v="2"/>
    <x v="4486"/>
    <x v="13"/>
    <x v="3009"/>
    <x v="16"/>
    <m/>
    <m/>
    <s v="Amazon"/>
    <s v="Amazon"/>
    <n v="3665.44"/>
    <n v="92327183.770000085"/>
    <n v="92327183.770000085"/>
    <s v="Dubai"/>
  </r>
  <r>
    <x v="4488"/>
    <x v="4"/>
    <x v="0"/>
    <x v="4"/>
    <x v="1"/>
    <x v="2"/>
    <x v="4481"/>
    <x v="4"/>
    <x v="4487"/>
    <x v="391"/>
    <x v="2393"/>
    <x v="71"/>
    <m/>
    <m/>
    <s v="Jumia"/>
    <s v="Jum"/>
    <n v="26648.76"/>
    <n v="92327183.770000085"/>
    <n v="92327183.770000085"/>
    <s v="Casablanca"/>
  </r>
  <r>
    <x v="4489"/>
    <x v="7"/>
    <x v="0"/>
    <x v="7"/>
    <x v="0"/>
    <x v="0"/>
    <x v="4482"/>
    <x v="1"/>
    <x v="4488"/>
    <x v="59"/>
    <x v="2894"/>
    <x v="350"/>
    <m/>
    <m/>
    <s v="sq"/>
    <s v="sq"/>
    <n v="16284.02"/>
    <n v="92327183.770000085"/>
    <n v="92327183.770000085"/>
    <s v="Cairo"/>
  </r>
  <r>
    <x v="4490"/>
    <x v="5"/>
    <x v="1"/>
    <x v="5"/>
    <x v="1"/>
    <x v="4"/>
    <x v="4483"/>
    <x v="1"/>
    <x v="4489"/>
    <x v="320"/>
    <x v="3010"/>
    <x v="212"/>
    <m/>
    <m/>
    <s v="Jumia"/>
    <s v="Jum"/>
    <n v="99349.3"/>
    <n v="91504159.730000004"/>
    <n v="91504159.730000004"/>
    <s v="Riyadh"/>
  </r>
  <r>
    <x v="4491"/>
    <x v="1"/>
    <x v="1"/>
    <x v="1"/>
    <x v="1"/>
    <x v="2"/>
    <x v="4484"/>
    <x v="2"/>
    <x v="4490"/>
    <x v="157"/>
    <x v="946"/>
    <x v="7"/>
    <m/>
    <m/>
    <s v="Jumia"/>
    <s v="Jum"/>
    <n v="26648.76"/>
    <n v="91504159.730000004"/>
    <n v="91504159.730000004"/>
    <s v="Casablanca"/>
  </r>
  <r>
    <x v="4492"/>
    <x v="0"/>
    <x v="0"/>
    <x v="0"/>
    <x v="1"/>
    <x v="4"/>
    <x v="4485"/>
    <x v="3"/>
    <x v="4491"/>
    <x v="293"/>
    <x v="1970"/>
    <x v="3"/>
    <m/>
    <m/>
    <s v="Jumia"/>
    <s v="Jum"/>
    <n v="99349.3"/>
    <n v="92327183.770000085"/>
    <n v="92327183.770000085"/>
    <s v="Riyadh"/>
  </r>
  <r>
    <x v="4493"/>
    <x v="6"/>
    <x v="4"/>
    <x v="6"/>
    <x v="1"/>
    <x v="2"/>
    <x v="4486"/>
    <x v="0"/>
    <x v="4492"/>
    <x v="145"/>
    <x v="3011"/>
    <x v="194"/>
    <m/>
    <m/>
    <s v="Jumia"/>
    <s v="Jum"/>
    <n v="26648.76"/>
    <n v="31420413.200000018"/>
    <n v="31420413.200000018"/>
    <s v="Casablanca"/>
  </r>
  <r>
    <x v="4494"/>
    <x v="0"/>
    <x v="0"/>
    <x v="0"/>
    <x v="2"/>
    <x v="4"/>
    <x v="4487"/>
    <x v="1"/>
    <x v="4493"/>
    <x v="295"/>
    <x v="3012"/>
    <x v="337"/>
    <m/>
    <m/>
    <s v="Amazon"/>
    <s v="Amazon"/>
    <n v="99349.3"/>
    <n v="92327183.770000085"/>
    <n v="92327183.770000085"/>
    <s v="Riyadh"/>
  </r>
  <r>
    <x v="4495"/>
    <x v="8"/>
    <x v="3"/>
    <x v="8"/>
    <x v="0"/>
    <x v="4"/>
    <x v="4488"/>
    <x v="2"/>
    <x v="4494"/>
    <x v="292"/>
    <x v="3013"/>
    <x v="63"/>
    <m/>
    <m/>
    <s v="sq"/>
    <s v="sq"/>
    <n v="99349.3"/>
    <n v="57542997.559999913"/>
    <n v="57542997.559999913"/>
    <s v="Riyadh"/>
  </r>
  <r>
    <x v="4496"/>
    <x v="0"/>
    <x v="0"/>
    <x v="0"/>
    <x v="1"/>
    <x v="0"/>
    <x v="4489"/>
    <x v="0"/>
    <x v="4495"/>
    <x v="75"/>
    <x v="2420"/>
    <x v="183"/>
    <m/>
    <m/>
    <s v="Jumia"/>
    <s v="Jum"/>
    <n v="16284.02"/>
    <n v="92327183.770000085"/>
    <n v="92327183.770000085"/>
    <s v="Cairo"/>
  </r>
  <r>
    <x v="4497"/>
    <x v="6"/>
    <x v="4"/>
    <x v="6"/>
    <x v="0"/>
    <x v="2"/>
    <x v="4490"/>
    <x v="1"/>
    <x v="4496"/>
    <x v="38"/>
    <x v="1418"/>
    <x v="285"/>
    <m/>
    <m/>
    <s v="sq"/>
    <s v="sq"/>
    <n v="26648.76"/>
    <n v="31420413.200000018"/>
    <n v="31420413.200000018"/>
    <s v="Casablanca"/>
  </r>
  <r>
    <x v="4498"/>
    <x v="0"/>
    <x v="0"/>
    <x v="0"/>
    <x v="1"/>
    <x v="2"/>
    <x v="4491"/>
    <x v="4"/>
    <x v="4497"/>
    <x v="372"/>
    <x v="3014"/>
    <x v="236"/>
    <m/>
    <m/>
    <s v="Jumia"/>
    <s v="Jum"/>
    <n v="26648.76"/>
    <n v="92327183.770000085"/>
    <n v="92327183.770000085"/>
    <s v="Casablanca"/>
  </r>
  <r>
    <x v="4499"/>
    <x v="3"/>
    <x v="3"/>
    <x v="3"/>
    <x v="2"/>
    <x v="1"/>
    <x v="4492"/>
    <x v="2"/>
    <x v="4498"/>
    <x v="59"/>
    <x v="1561"/>
    <x v="320"/>
    <m/>
    <m/>
    <s v="Amazon"/>
    <s v="Amazon"/>
    <n v="13290.4"/>
    <n v="57542997.559999913"/>
    <n v="57542997.559999913"/>
    <s v="Alexandria"/>
  </r>
  <r>
    <x v="4500"/>
    <x v="9"/>
    <x v="1"/>
    <x v="9"/>
    <x v="1"/>
    <x v="1"/>
    <x v="4493"/>
    <x v="4"/>
    <x v="4499"/>
    <x v="189"/>
    <x v="1807"/>
    <x v="13"/>
    <m/>
    <m/>
    <s v="Jumia"/>
    <s v="Jum"/>
    <n v="13290.4"/>
    <n v="91504159.730000004"/>
    <n v="91504159.730000004"/>
    <s v="Alexandria"/>
  </r>
  <r>
    <x v="4501"/>
    <x v="5"/>
    <x v="1"/>
    <x v="5"/>
    <x v="1"/>
    <x v="5"/>
    <x v="4494"/>
    <x v="2"/>
    <x v="4500"/>
    <x v="76"/>
    <x v="3015"/>
    <x v="238"/>
    <m/>
    <m/>
    <s v="Jumia"/>
    <s v="Jum"/>
    <n v="27872.98"/>
    <n v="91504159.730000004"/>
    <n v="91504159.730000004"/>
    <s v="Giza"/>
  </r>
  <r>
    <x v="4502"/>
    <x v="2"/>
    <x v="2"/>
    <x v="2"/>
    <x v="1"/>
    <x v="4"/>
    <x v="4495"/>
    <x v="0"/>
    <x v="4501"/>
    <x v="169"/>
    <x v="170"/>
    <x v="175"/>
    <m/>
    <m/>
    <s v="Jumia"/>
    <s v="Jum"/>
    <n v="99349.3"/>
    <n v="29200970.130000021"/>
    <n v="29200970.130000021"/>
    <s v="Riyadh"/>
  </r>
  <r>
    <x v="4503"/>
    <x v="3"/>
    <x v="3"/>
    <x v="3"/>
    <x v="1"/>
    <x v="1"/>
    <x v="4496"/>
    <x v="2"/>
    <x v="4502"/>
    <x v="140"/>
    <x v="699"/>
    <x v="357"/>
    <m/>
    <m/>
    <s v="Jumia"/>
    <s v="Jum"/>
    <n v="13290.4"/>
    <n v="57542997.559999913"/>
    <n v="57542997.559999913"/>
    <s v="Alexandria"/>
  </r>
  <r>
    <x v="4504"/>
    <x v="7"/>
    <x v="0"/>
    <x v="7"/>
    <x v="0"/>
    <x v="4"/>
    <x v="4497"/>
    <x v="0"/>
    <x v="4503"/>
    <x v="399"/>
    <x v="2436"/>
    <x v="214"/>
    <m/>
    <m/>
    <s v="sq"/>
    <s v="sq"/>
    <n v="99349.3"/>
    <n v="92327183.770000085"/>
    <n v="92327183.770000085"/>
    <s v="Riyadh"/>
  </r>
  <r>
    <x v="4505"/>
    <x v="1"/>
    <x v="1"/>
    <x v="1"/>
    <x v="0"/>
    <x v="5"/>
    <x v="4498"/>
    <x v="2"/>
    <x v="4504"/>
    <x v="202"/>
    <x v="2697"/>
    <x v="245"/>
    <m/>
    <m/>
    <s v="sq"/>
    <s v="sq"/>
    <n v="27872.98"/>
    <n v="91504159.730000004"/>
    <n v="91504159.730000004"/>
    <s v="Giza"/>
  </r>
  <r>
    <x v="4506"/>
    <x v="7"/>
    <x v="0"/>
    <x v="7"/>
    <x v="2"/>
    <x v="2"/>
    <x v="4499"/>
    <x v="2"/>
    <x v="4505"/>
    <x v="379"/>
    <x v="3016"/>
    <x v="45"/>
    <m/>
    <m/>
    <s v="Amazon"/>
    <s v="Amazon"/>
    <n v="26648.76"/>
    <n v="92327183.770000085"/>
    <n v="92327183.770000085"/>
    <s v="Casablanca"/>
  </r>
  <r>
    <x v="4507"/>
    <x v="7"/>
    <x v="0"/>
    <x v="7"/>
    <x v="2"/>
    <x v="5"/>
    <x v="4500"/>
    <x v="4"/>
    <x v="4506"/>
    <x v="379"/>
    <x v="3017"/>
    <x v="333"/>
    <m/>
    <m/>
    <s v="Amazon"/>
    <s v="Amazon"/>
    <n v="27872.98"/>
    <n v="92327183.770000085"/>
    <n v="92327183.770000085"/>
    <s v="Giza"/>
  </r>
  <r>
    <x v="4508"/>
    <x v="3"/>
    <x v="3"/>
    <x v="3"/>
    <x v="2"/>
    <x v="0"/>
    <x v="4501"/>
    <x v="4"/>
    <x v="4507"/>
    <x v="289"/>
    <x v="3018"/>
    <x v="334"/>
    <m/>
    <m/>
    <s v="Amazon"/>
    <s v="Amazon"/>
    <n v="16284.02"/>
    <n v="57542997.559999913"/>
    <n v="57542997.559999913"/>
    <s v="Cairo"/>
  </r>
  <r>
    <x v="4509"/>
    <x v="8"/>
    <x v="3"/>
    <x v="8"/>
    <x v="2"/>
    <x v="2"/>
    <x v="4502"/>
    <x v="1"/>
    <x v="4508"/>
    <x v="207"/>
    <x v="3019"/>
    <x v="216"/>
    <m/>
    <m/>
    <s v="Amazon"/>
    <s v="Amazon"/>
    <n v="26648.76"/>
    <n v="57542997.559999913"/>
    <n v="57542997.559999913"/>
    <s v="Casablanca"/>
  </r>
  <r>
    <x v="4510"/>
    <x v="1"/>
    <x v="1"/>
    <x v="1"/>
    <x v="0"/>
    <x v="2"/>
    <x v="4503"/>
    <x v="1"/>
    <x v="4509"/>
    <x v="370"/>
    <x v="3020"/>
    <x v="19"/>
    <m/>
    <m/>
    <s v="sq"/>
    <s v="sq"/>
    <n v="26648.76"/>
    <n v="91504159.730000004"/>
    <n v="91504159.730000004"/>
    <s v="Casablanca"/>
  </r>
  <r>
    <x v="4511"/>
    <x v="2"/>
    <x v="2"/>
    <x v="2"/>
    <x v="2"/>
    <x v="0"/>
    <x v="4504"/>
    <x v="3"/>
    <x v="4510"/>
    <x v="342"/>
    <x v="942"/>
    <x v="85"/>
    <m/>
    <m/>
    <s v="Amazon"/>
    <s v="Amazon"/>
    <n v="16284.02"/>
    <n v="29200970.130000021"/>
    <n v="29200970.130000021"/>
    <s v="Cairo"/>
  </r>
  <r>
    <x v="4512"/>
    <x v="4"/>
    <x v="0"/>
    <x v="4"/>
    <x v="2"/>
    <x v="1"/>
    <x v="4505"/>
    <x v="3"/>
    <x v="4511"/>
    <x v="295"/>
    <x v="2797"/>
    <x v="122"/>
    <m/>
    <m/>
    <s v="Amazon"/>
    <s v="Amazon"/>
    <n v="13290.4"/>
    <n v="92327183.770000085"/>
    <n v="92327183.770000085"/>
    <s v="Alexandria"/>
  </r>
  <r>
    <x v="4513"/>
    <x v="3"/>
    <x v="3"/>
    <x v="3"/>
    <x v="2"/>
    <x v="0"/>
    <x v="4506"/>
    <x v="1"/>
    <x v="4512"/>
    <x v="96"/>
    <x v="2866"/>
    <x v="1"/>
    <m/>
    <m/>
    <s v="Amazon"/>
    <s v="Amazon"/>
    <n v="16284.02"/>
    <n v="57542997.559999913"/>
    <n v="57542997.559999913"/>
    <s v="Cairo"/>
  </r>
  <r>
    <x v="4514"/>
    <x v="5"/>
    <x v="1"/>
    <x v="5"/>
    <x v="2"/>
    <x v="4"/>
    <x v="4507"/>
    <x v="1"/>
    <x v="4513"/>
    <x v="17"/>
    <x v="2832"/>
    <x v="284"/>
    <m/>
    <m/>
    <s v="Amazon"/>
    <s v="Amazon"/>
    <n v="99349.3"/>
    <n v="91504159.730000004"/>
    <n v="91504159.730000004"/>
    <s v="Riyadh"/>
  </r>
  <r>
    <x v="4515"/>
    <x v="8"/>
    <x v="3"/>
    <x v="8"/>
    <x v="2"/>
    <x v="5"/>
    <x v="4508"/>
    <x v="4"/>
    <x v="4514"/>
    <x v="49"/>
    <x v="2690"/>
    <x v="224"/>
    <m/>
    <m/>
    <s v="Amazon"/>
    <s v="Amazon"/>
    <n v="27872.98"/>
    <n v="57542997.559999913"/>
    <n v="57542997.559999913"/>
    <s v="Giza"/>
  </r>
  <r>
    <x v="4516"/>
    <x v="0"/>
    <x v="0"/>
    <x v="0"/>
    <x v="0"/>
    <x v="4"/>
    <x v="4509"/>
    <x v="2"/>
    <x v="4515"/>
    <x v="192"/>
    <x v="2172"/>
    <x v="95"/>
    <m/>
    <m/>
    <s v="sq"/>
    <s v="sq"/>
    <n v="99349.3"/>
    <n v="92327183.770000085"/>
    <n v="92327183.770000085"/>
    <s v="Riyadh"/>
  </r>
  <r>
    <x v="4517"/>
    <x v="2"/>
    <x v="2"/>
    <x v="2"/>
    <x v="1"/>
    <x v="0"/>
    <x v="4510"/>
    <x v="4"/>
    <x v="4516"/>
    <x v="324"/>
    <x v="775"/>
    <x v="275"/>
    <m/>
    <m/>
    <s v="Jumia"/>
    <s v="Jum"/>
    <n v="16284.02"/>
    <n v="29200970.130000021"/>
    <n v="29200970.130000021"/>
    <s v="Cairo"/>
  </r>
  <r>
    <x v="4518"/>
    <x v="1"/>
    <x v="1"/>
    <x v="1"/>
    <x v="0"/>
    <x v="5"/>
    <x v="4511"/>
    <x v="4"/>
    <x v="4517"/>
    <x v="19"/>
    <x v="2590"/>
    <x v="92"/>
    <m/>
    <m/>
    <s v="sq"/>
    <s v="sq"/>
    <n v="27872.98"/>
    <n v="91504159.730000004"/>
    <n v="91504159.730000004"/>
    <s v="Giza"/>
  </r>
  <r>
    <x v="4519"/>
    <x v="1"/>
    <x v="1"/>
    <x v="1"/>
    <x v="2"/>
    <x v="2"/>
    <x v="4512"/>
    <x v="1"/>
    <x v="4518"/>
    <x v="286"/>
    <x v="3021"/>
    <x v="306"/>
    <m/>
    <m/>
    <s v="Amazon"/>
    <s v="Amazon"/>
    <n v="26648.76"/>
    <n v="91504159.730000004"/>
    <n v="91504159.730000004"/>
    <s v="Casablanca"/>
  </r>
  <r>
    <x v="4520"/>
    <x v="8"/>
    <x v="3"/>
    <x v="8"/>
    <x v="2"/>
    <x v="0"/>
    <x v="4513"/>
    <x v="2"/>
    <x v="4519"/>
    <x v="64"/>
    <x v="711"/>
    <x v="232"/>
    <m/>
    <m/>
    <s v="Amazon"/>
    <s v="Amazon"/>
    <n v="16284.02"/>
    <n v="57542997.559999913"/>
    <n v="57542997.559999913"/>
    <s v="Cairo"/>
  </r>
  <r>
    <x v="4521"/>
    <x v="8"/>
    <x v="3"/>
    <x v="8"/>
    <x v="2"/>
    <x v="3"/>
    <x v="4514"/>
    <x v="4"/>
    <x v="4520"/>
    <x v="52"/>
    <x v="3022"/>
    <x v="351"/>
    <m/>
    <m/>
    <s v="Amazon"/>
    <s v="Amazon"/>
    <n v="3665.44"/>
    <n v="57542997.559999913"/>
    <n v="57542997.559999913"/>
    <s v="Dubai"/>
  </r>
  <r>
    <x v="4522"/>
    <x v="2"/>
    <x v="2"/>
    <x v="2"/>
    <x v="0"/>
    <x v="0"/>
    <x v="4515"/>
    <x v="3"/>
    <x v="4521"/>
    <x v="79"/>
    <x v="280"/>
    <x v="7"/>
    <m/>
    <m/>
    <s v="sq"/>
    <s v="sq"/>
    <n v="16284.02"/>
    <n v="29200970.130000021"/>
    <n v="29200970.130000021"/>
    <s v="Cairo"/>
  </r>
  <r>
    <x v="4523"/>
    <x v="9"/>
    <x v="1"/>
    <x v="9"/>
    <x v="1"/>
    <x v="4"/>
    <x v="4516"/>
    <x v="1"/>
    <x v="4522"/>
    <x v="307"/>
    <x v="3023"/>
    <x v="94"/>
    <m/>
    <m/>
    <s v="Jumia"/>
    <s v="Jum"/>
    <n v="99349.3"/>
    <n v="91504159.730000004"/>
    <n v="91504159.730000004"/>
    <s v="Riyadh"/>
  </r>
  <r>
    <x v="4524"/>
    <x v="6"/>
    <x v="4"/>
    <x v="6"/>
    <x v="0"/>
    <x v="0"/>
    <x v="4517"/>
    <x v="1"/>
    <x v="4523"/>
    <x v="183"/>
    <x v="3024"/>
    <x v="195"/>
    <m/>
    <m/>
    <s v="sq"/>
    <s v="sq"/>
    <n v="16284.02"/>
    <n v="31420413.200000018"/>
    <n v="31420413.200000018"/>
    <s v="Cairo"/>
  </r>
  <r>
    <x v="4525"/>
    <x v="6"/>
    <x v="4"/>
    <x v="6"/>
    <x v="2"/>
    <x v="3"/>
    <x v="4518"/>
    <x v="0"/>
    <x v="4524"/>
    <x v="398"/>
    <x v="3025"/>
    <x v="206"/>
    <m/>
    <m/>
    <s v="Amazon"/>
    <s v="Amazon"/>
    <n v="3665.44"/>
    <n v="31420413.200000018"/>
    <n v="31420413.200000018"/>
    <s v="Dubai"/>
  </r>
  <r>
    <x v="4526"/>
    <x v="7"/>
    <x v="0"/>
    <x v="7"/>
    <x v="0"/>
    <x v="4"/>
    <x v="4519"/>
    <x v="3"/>
    <x v="4525"/>
    <x v="101"/>
    <x v="2431"/>
    <x v="128"/>
    <m/>
    <m/>
    <s v="sq"/>
    <s v="sq"/>
    <n v="99349.3"/>
    <n v="92327183.770000085"/>
    <n v="92327183.770000085"/>
    <s v="Riyadh"/>
  </r>
  <r>
    <x v="4527"/>
    <x v="7"/>
    <x v="0"/>
    <x v="7"/>
    <x v="1"/>
    <x v="2"/>
    <x v="4520"/>
    <x v="4"/>
    <x v="4526"/>
    <x v="57"/>
    <x v="3026"/>
    <x v="116"/>
    <m/>
    <m/>
    <s v="Jumia"/>
    <s v="Jum"/>
    <n v="26648.76"/>
    <n v="92327183.770000085"/>
    <n v="92327183.770000085"/>
    <s v="Casablanca"/>
  </r>
  <r>
    <x v="4528"/>
    <x v="4"/>
    <x v="0"/>
    <x v="4"/>
    <x v="0"/>
    <x v="5"/>
    <x v="4521"/>
    <x v="2"/>
    <x v="4527"/>
    <x v="298"/>
    <x v="3027"/>
    <x v="283"/>
    <m/>
    <m/>
    <s v="sq"/>
    <s v="sq"/>
    <n v="27872.98"/>
    <n v="92327183.770000085"/>
    <n v="92327183.770000085"/>
    <s v="Giza"/>
  </r>
  <r>
    <x v="4529"/>
    <x v="8"/>
    <x v="3"/>
    <x v="8"/>
    <x v="0"/>
    <x v="3"/>
    <x v="4522"/>
    <x v="1"/>
    <x v="4528"/>
    <x v="243"/>
    <x v="3028"/>
    <x v="26"/>
    <m/>
    <m/>
    <s v="sq"/>
    <s v="sq"/>
    <n v="3665.44"/>
    <n v="57542997.559999913"/>
    <n v="57542997.559999913"/>
    <s v="Dubai"/>
  </r>
  <r>
    <x v="4530"/>
    <x v="6"/>
    <x v="4"/>
    <x v="6"/>
    <x v="1"/>
    <x v="3"/>
    <x v="4523"/>
    <x v="2"/>
    <x v="4529"/>
    <x v="145"/>
    <x v="1339"/>
    <x v="8"/>
    <m/>
    <m/>
    <s v="Jumia"/>
    <s v="Jum"/>
    <n v="3665.44"/>
    <n v="31420413.200000018"/>
    <n v="31420413.200000018"/>
    <s v="Dubai"/>
  </r>
  <r>
    <x v="4531"/>
    <x v="0"/>
    <x v="0"/>
    <x v="0"/>
    <x v="1"/>
    <x v="1"/>
    <x v="4524"/>
    <x v="3"/>
    <x v="4530"/>
    <x v="75"/>
    <x v="1717"/>
    <x v="25"/>
    <m/>
    <m/>
    <s v="Jumia"/>
    <s v="Jum"/>
    <n v="13290.4"/>
    <n v="92327183.770000085"/>
    <n v="92327183.770000085"/>
    <s v="Alexandria"/>
  </r>
  <r>
    <x v="4532"/>
    <x v="3"/>
    <x v="3"/>
    <x v="3"/>
    <x v="0"/>
    <x v="3"/>
    <x v="4525"/>
    <x v="0"/>
    <x v="4531"/>
    <x v="42"/>
    <x v="2474"/>
    <x v="275"/>
    <m/>
    <m/>
    <s v="sq"/>
    <s v="sq"/>
    <n v="3665.44"/>
    <n v="57542997.559999913"/>
    <n v="57542997.559999913"/>
    <s v="Dubai"/>
  </r>
  <r>
    <x v="4533"/>
    <x v="8"/>
    <x v="3"/>
    <x v="8"/>
    <x v="0"/>
    <x v="3"/>
    <x v="4526"/>
    <x v="4"/>
    <x v="4532"/>
    <x v="172"/>
    <x v="2993"/>
    <x v="200"/>
    <m/>
    <m/>
    <s v="sq"/>
    <s v="sq"/>
    <n v="3665.44"/>
    <n v="57542997.559999913"/>
    <n v="57542997.559999913"/>
    <s v="Dubai"/>
  </r>
  <r>
    <x v="4534"/>
    <x v="0"/>
    <x v="0"/>
    <x v="0"/>
    <x v="1"/>
    <x v="0"/>
    <x v="4527"/>
    <x v="0"/>
    <x v="4533"/>
    <x v="193"/>
    <x v="2975"/>
    <x v="148"/>
    <m/>
    <m/>
    <s v="Jumia"/>
    <s v="Jum"/>
    <n v="16284.02"/>
    <n v="92327183.770000085"/>
    <n v="92327183.770000085"/>
    <s v="Cairo"/>
  </r>
  <r>
    <x v="4535"/>
    <x v="7"/>
    <x v="0"/>
    <x v="7"/>
    <x v="0"/>
    <x v="0"/>
    <x v="4528"/>
    <x v="4"/>
    <x v="4534"/>
    <x v="77"/>
    <x v="635"/>
    <x v="63"/>
    <m/>
    <m/>
    <s v="sq"/>
    <s v="sq"/>
    <n v="16284.02"/>
    <n v="92327183.770000085"/>
    <n v="92327183.770000085"/>
    <s v="Cairo"/>
  </r>
  <r>
    <x v="4536"/>
    <x v="3"/>
    <x v="3"/>
    <x v="3"/>
    <x v="0"/>
    <x v="4"/>
    <x v="4529"/>
    <x v="1"/>
    <x v="4535"/>
    <x v="389"/>
    <x v="3029"/>
    <x v="260"/>
    <m/>
    <m/>
    <s v="sq"/>
    <s v="sq"/>
    <n v="99349.3"/>
    <n v="57542997.559999913"/>
    <n v="57542997.559999913"/>
    <s v="Riyadh"/>
  </r>
  <r>
    <x v="4537"/>
    <x v="1"/>
    <x v="1"/>
    <x v="1"/>
    <x v="2"/>
    <x v="1"/>
    <x v="4530"/>
    <x v="0"/>
    <x v="4536"/>
    <x v="197"/>
    <x v="1920"/>
    <x v="40"/>
    <m/>
    <m/>
    <s v="Amazon"/>
    <s v="Amazon"/>
    <n v="13290.4"/>
    <n v="91504159.730000004"/>
    <n v="91504159.730000004"/>
    <s v="Alexandria"/>
  </r>
  <r>
    <x v="4538"/>
    <x v="8"/>
    <x v="3"/>
    <x v="8"/>
    <x v="2"/>
    <x v="2"/>
    <x v="4531"/>
    <x v="1"/>
    <x v="4537"/>
    <x v="59"/>
    <x v="3030"/>
    <x v="116"/>
    <m/>
    <m/>
    <s v="Amazon"/>
    <s v="Amazon"/>
    <n v="26648.76"/>
    <n v="57542997.559999913"/>
    <n v="57542997.559999913"/>
    <s v="Casablanca"/>
  </r>
  <r>
    <x v="4539"/>
    <x v="8"/>
    <x v="3"/>
    <x v="8"/>
    <x v="0"/>
    <x v="2"/>
    <x v="4532"/>
    <x v="3"/>
    <x v="4538"/>
    <x v="46"/>
    <x v="2750"/>
    <x v="170"/>
    <m/>
    <m/>
    <s v="sq"/>
    <s v="sq"/>
    <n v="26648.76"/>
    <n v="57542997.559999913"/>
    <n v="57542997.559999913"/>
    <s v="Casablanca"/>
  </r>
  <r>
    <x v="4540"/>
    <x v="5"/>
    <x v="1"/>
    <x v="5"/>
    <x v="0"/>
    <x v="5"/>
    <x v="4533"/>
    <x v="3"/>
    <x v="4539"/>
    <x v="201"/>
    <x v="3031"/>
    <x v="74"/>
    <m/>
    <m/>
    <s v="sq"/>
    <s v="sq"/>
    <n v="27872.98"/>
    <n v="91504159.730000004"/>
    <n v="91504159.730000004"/>
    <s v="Giza"/>
  </r>
  <r>
    <x v="4541"/>
    <x v="0"/>
    <x v="0"/>
    <x v="0"/>
    <x v="0"/>
    <x v="4"/>
    <x v="4534"/>
    <x v="2"/>
    <x v="4540"/>
    <x v="228"/>
    <x v="1847"/>
    <x v="110"/>
    <m/>
    <m/>
    <s v="sq"/>
    <s v="sq"/>
    <n v="99349.3"/>
    <n v="92327183.770000085"/>
    <n v="92327183.770000085"/>
    <s v="Riyadh"/>
  </r>
  <r>
    <x v="4542"/>
    <x v="6"/>
    <x v="4"/>
    <x v="6"/>
    <x v="2"/>
    <x v="0"/>
    <x v="4535"/>
    <x v="3"/>
    <x v="4541"/>
    <x v="174"/>
    <x v="501"/>
    <x v="112"/>
    <m/>
    <m/>
    <s v="Amazon"/>
    <s v="Amazon"/>
    <n v="16284.02"/>
    <n v="31420413.200000018"/>
    <n v="31420413.200000018"/>
    <s v="Cairo"/>
  </r>
  <r>
    <x v="4543"/>
    <x v="6"/>
    <x v="4"/>
    <x v="6"/>
    <x v="2"/>
    <x v="2"/>
    <x v="4536"/>
    <x v="1"/>
    <x v="4542"/>
    <x v="319"/>
    <x v="2386"/>
    <x v="124"/>
    <m/>
    <m/>
    <s v="Amazon"/>
    <s v="Amazon"/>
    <n v="26648.76"/>
    <n v="31420413.200000018"/>
    <n v="31420413.200000018"/>
    <s v="Casablanca"/>
  </r>
  <r>
    <x v="4544"/>
    <x v="9"/>
    <x v="1"/>
    <x v="9"/>
    <x v="2"/>
    <x v="0"/>
    <x v="4537"/>
    <x v="2"/>
    <x v="4543"/>
    <x v="124"/>
    <x v="3032"/>
    <x v="353"/>
    <m/>
    <m/>
    <s v="Amazon"/>
    <s v="Amazon"/>
    <n v="16284.02"/>
    <n v="91504159.730000004"/>
    <n v="91504159.730000004"/>
    <s v="Cairo"/>
  </r>
  <r>
    <x v="4545"/>
    <x v="2"/>
    <x v="2"/>
    <x v="2"/>
    <x v="0"/>
    <x v="1"/>
    <x v="4538"/>
    <x v="2"/>
    <x v="4544"/>
    <x v="295"/>
    <x v="2789"/>
    <x v="215"/>
    <m/>
    <m/>
    <s v="sq"/>
    <s v="sq"/>
    <n v="13290.4"/>
    <n v="29200970.130000021"/>
    <n v="29200970.130000021"/>
    <s v="Alexandria"/>
  </r>
  <r>
    <x v="4546"/>
    <x v="1"/>
    <x v="1"/>
    <x v="1"/>
    <x v="1"/>
    <x v="0"/>
    <x v="4539"/>
    <x v="2"/>
    <x v="4545"/>
    <x v="355"/>
    <x v="3033"/>
    <x v="289"/>
    <m/>
    <m/>
    <s v="Jumia"/>
    <s v="Jum"/>
    <n v="16284.02"/>
    <n v="91504159.730000004"/>
    <n v="91504159.730000004"/>
    <s v="Cairo"/>
  </r>
  <r>
    <x v="4547"/>
    <x v="2"/>
    <x v="2"/>
    <x v="2"/>
    <x v="2"/>
    <x v="0"/>
    <x v="4540"/>
    <x v="3"/>
    <x v="4546"/>
    <x v="326"/>
    <x v="757"/>
    <x v="162"/>
    <m/>
    <m/>
    <s v="Amazon"/>
    <s v="Amazon"/>
    <n v="16284.02"/>
    <n v="29200970.130000021"/>
    <n v="29200970.130000021"/>
    <s v="Cairo"/>
  </r>
  <r>
    <x v="4548"/>
    <x v="7"/>
    <x v="0"/>
    <x v="7"/>
    <x v="0"/>
    <x v="2"/>
    <x v="4541"/>
    <x v="3"/>
    <x v="4547"/>
    <x v="302"/>
    <x v="3034"/>
    <x v="32"/>
    <m/>
    <m/>
    <s v="sq"/>
    <s v="sq"/>
    <n v="26648.76"/>
    <n v="92327183.770000085"/>
    <n v="92327183.770000085"/>
    <s v="Casablanca"/>
  </r>
  <r>
    <x v="4549"/>
    <x v="4"/>
    <x v="0"/>
    <x v="4"/>
    <x v="1"/>
    <x v="4"/>
    <x v="4542"/>
    <x v="4"/>
    <x v="4548"/>
    <x v="113"/>
    <x v="945"/>
    <x v="122"/>
    <m/>
    <m/>
    <s v="Jumia"/>
    <s v="Jum"/>
    <n v="99349.3"/>
    <n v="92327183.770000085"/>
    <n v="92327183.770000085"/>
    <s v="Riyadh"/>
  </r>
  <r>
    <x v="4550"/>
    <x v="9"/>
    <x v="1"/>
    <x v="9"/>
    <x v="1"/>
    <x v="2"/>
    <x v="4543"/>
    <x v="3"/>
    <x v="4549"/>
    <x v="282"/>
    <x v="3035"/>
    <x v="66"/>
    <m/>
    <m/>
    <s v="Jumia"/>
    <s v="Jum"/>
    <n v="26648.76"/>
    <n v="91504159.730000004"/>
    <n v="91504159.730000004"/>
    <s v="Casablanca"/>
  </r>
  <r>
    <x v="4551"/>
    <x v="1"/>
    <x v="1"/>
    <x v="1"/>
    <x v="1"/>
    <x v="4"/>
    <x v="4544"/>
    <x v="3"/>
    <x v="4550"/>
    <x v="198"/>
    <x v="1389"/>
    <x v="240"/>
    <m/>
    <m/>
    <s v="Jumia"/>
    <s v="Jum"/>
    <n v="99349.3"/>
    <n v="91504159.730000004"/>
    <n v="91504159.730000004"/>
    <s v="Riyadh"/>
  </r>
  <r>
    <x v="4552"/>
    <x v="8"/>
    <x v="3"/>
    <x v="8"/>
    <x v="1"/>
    <x v="1"/>
    <x v="4545"/>
    <x v="0"/>
    <x v="4551"/>
    <x v="179"/>
    <x v="620"/>
    <x v="35"/>
    <m/>
    <m/>
    <s v="Jumia"/>
    <s v="Jum"/>
    <n v="13290.4"/>
    <n v="57542997.559999913"/>
    <n v="57542997.559999913"/>
    <s v="Alexandria"/>
  </r>
  <r>
    <x v="4553"/>
    <x v="3"/>
    <x v="3"/>
    <x v="3"/>
    <x v="2"/>
    <x v="3"/>
    <x v="4546"/>
    <x v="0"/>
    <x v="4552"/>
    <x v="128"/>
    <x v="465"/>
    <x v="89"/>
    <m/>
    <m/>
    <s v="Amazon"/>
    <s v="Amazon"/>
    <n v="3665.44"/>
    <n v="57542997.559999913"/>
    <n v="57542997.559999913"/>
    <s v="Dubai"/>
  </r>
  <r>
    <x v="4554"/>
    <x v="2"/>
    <x v="2"/>
    <x v="2"/>
    <x v="0"/>
    <x v="0"/>
    <x v="4547"/>
    <x v="0"/>
    <x v="4553"/>
    <x v="93"/>
    <x v="1818"/>
    <x v="230"/>
    <m/>
    <m/>
    <s v="sq"/>
    <s v="sq"/>
    <n v="16284.02"/>
    <n v="29200970.130000021"/>
    <n v="29200970.130000021"/>
    <s v="Cairo"/>
  </r>
  <r>
    <x v="4555"/>
    <x v="2"/>
    <x v="2"/>
    <x v="2"/>
    <x v="1"/>
    <x v="0"/>
    <x v="4548"/>
    <x v="2"/>
    <x v="4554"/>
    <x v="351"/>
    <x v="2449"/>
    <x v="229"/>
    <m/>
    <m/>
    <s v="Jumia"/>
    <s v="Jum"/>
    <n v="16284.02"/>
    <n v="29200970.130000021"/>
    <n v="29200970.130000021"/>
    <s v="Cairo"/>
  </r>
  <r>
    <x v="4556"/>
    <x v="9"/>
    <x v="1"/>
    <x v="9"/>
    <x v="2"/>
    <x v="3"/>
    <x v="4549"/>
    <x v="0"/>
    <x v="4555"/>
    <x v="230"/>
    <x v="3036"/>
    <x v="32"/>
    <m/>
    <m/>
    <s v="Amazon"/>
    <s v="Amazon"/>
    <n v="3665.44"/>
    <n v="91504159.730000004"/>
    <n v="91504159.730000004"/>
    <s v="Dubai"/>
  </r>
  <r>
    <x v="4557"/>
    <x v="1"/>
    <x v="1"/>
    <x v="1"/>
    <x v="1"/>
    <x v="0"/>
    <x v="4550"/>
    <x v="3"/>
    <x v="4556"/>
    <x v="3"/>
    <x v="1676"/>
    <x v="175"/>
    <m/>
    <m/>
    <s v="Jumia"/>
    <s v="Jum"/>
    <n v="16284.02"/>
    <n v="91504159.730000004"/>
    <n v="91504159.730000004"/>
    <s v="Cairo"/>
  </r>
  <r>
    <x v="4558"/>
    <x v="3"/>
    <x v="3"/>
    <x v="3"/>
    <x v="0"/>
    <x v="0"/>
    <x v="4551"/>
    <x v="2"/>
    <x v="4557"/>
    <x v="26"/>
    <x v="3037"/>
    <x v="38"/>
    <m/>
    <m/>
    <s v="sq"/>
    <s v="sq"/>
    <n v="16284.02"/>
    <n v="57542997.559999913"/>
    <n v="57542997.559999913"/>
    <s v="Cairo"/>
  </r>
  <r>
    <x v="4559"/>
    <x v="4"/>
    <x v="0"/>
    <x v="4"/>
    <x v="1"/>
    <x v="1"/>
    <x v="4552"/>
    <x v="0"/>
    <x v="4558"/>
    <x v="259"/>
    <x v="3038"/>
    <x v="51"/>
    <m/>
    <m/>
    <s v="Jumia"/>
    <s v="Jum"/>
    <n v="13290.4"/>
    <n v="92327183.770000085"/>
    <n v="92327183.770000085"/>
    <s v="Alexandria"/>
  </r>
  <r>
    <x v="4560"/>
    <x v="2"/>
    <x v="2"/>
    <x v="2"/>
    <x v="0"/>
    <x v="3"/>
    <x v="4553"/>
    <x v="0"/>
    <x v="4559"/>
    <x v="213"/>
    <x v="3039"/>
    <x v="273"/>
    <m/>
    <m/>
    <s v="sq"/>
    <s v="sq"/>
    <n v="3665.44"/>
    <n v="29200970.130000021"/>
    <n v="29200970.130000021"/>
    <s v="Dubai"/>
  </r>
  <r>
    <x v="4561"/>
    <x v="7"/>
    <x v="0"/>
    <x v="7"/>
    <x v="2"/>
    <x v="1"/>
    <x v="4554"/>
    <x v="2"/>
    <x v="4560"/>
    <x v="46"/>
    <x v="697"/>
    <x v="1"/>
    <m/>
    <m/>
    <s v="Amazon"/>
    <s v="Amazon"/>
    <n v="13290.4"/>
    <n v="92327183.770000085"/>
    <n v="92327183.770000085"/>
    <s v="Alexandria"/>
  </r>
  <r>
    <x v="4562"/>
    <x v="0"/>
    <x v="0"/>
    <x v="0"/>
    <x v="2"/>
    <x v="1"/>
    <x v="4555"/>
    <x v="1"/>
    <x v="4561"/>
    <x v="227"/>
    <x v="414"/>
    <x v="175"/>
    <m/>
    <m/>
    <s v="Amazon"/>
    <s v="Amazon"/>
    <n v="13290.4"/>
    <n v="92327183.770000085"/>
    <n v="92327183.770000085"/>
    <s v="Alexandria"/>
  </r>
  <r>
    <x v="4563"/>
    <x v="4"/>
    <x v="0"/>
    <x v="4"/>
    <x v="2"/>
    <x v="2"/>
    <x v="4556"/>
    <x v="0"/>
    <x v="4562"/>
    <x v="162"/>
    <x v="3040"/>
    <x v="34"/>
    <m/>
    <m/>
    <s v="Amazon"/>
    <s v="Amazon"/>
    <n v="26648.76"/>
    <n v="92327183.770000085"/>
    <n v="92327183.770000085"/>
    <s v="Casablanca"/>
  </r>
  <r>
    <x v="4564"/>
    <x v="1"/>
    <x v="1"/>
    <x v="1"/>
    <x v="0"/>
    <x v="5"/>
    <x v="4557"/>
    <x v="3"/>
    <x v="4563"/>
    <x v="255"/>
    <x v="2817"/>
    <x v="150"/>
    <m/>
    <m/>
    <s v="sq"/>
    <s v="sq"/>
    <n v="27872.98"/>
    <n v="91504159.730000004"/>
    <n v="91504159.730000004"/>
    <s v="Giza"/>
  </r>
  <r>
    <x v="4565"/>
    <x v="5"/>
    <x v="1"/>
    <x v="5"/>
    <x v="2"/>
    <x v="1"/>
    <x v="4558"/>
    <x v="0"/>
    <x v="4564"/>
    <x v="248"/>
    <x v="2937"/>
    <x v="290"/>
    <m/>
    <m/>
    <s v="Amazon"/>
    <s v="Amazon"/>
    <n v="13290.4"/>
    <n v="91504159.730000004"/>
    <n v="91504159.730000004"/>
    <s v="Alexandria"/>
  </r>
  <r>
    <x v="4566"/>
    <x v="5"/>
    <x v="1"/>
    <x v="5"/>
    <x v="1"/>
    <x v="5"/>
    <x v="4559"/>
    <x v="3"/>
    <x v="4565"/>
    <x v="252"/>
    <x v="564"/>
    <x v="308"/>
    <m/>
    <m/>
    <s v="Jumia"/>
    <s v="Jum"/>
    <n v="27872.98"/>
    <n v="91504159.730000004"/>
    <n v="91504159.730000004"/>
    <s v="Giza"/>
  </r>
  <r>
    <x v="4567"/>
    <x v="6"/>
    <x v="4"/>
    <x v="6"/>
    <x v="1"/>
    <x v="1"/>
    <x v="4560"/>
    <x v="1"/>
    <x v="4566"/>
    <x v="84"/>
    <x v="3041"/>
    <x v="78"/>
    <m/>
    <m/>
    <s v="Jumia"/>
    <s v="Jum"/>
    <n v="13290.4"/>
    <n v="31420413.200000018"/>
    <n v="31420413.200000018"/>
    <s v="Alexandria"/>
  </r>
  <r>
    <x v="4568"/>
    <x v="4"/>
    <x v="0"/>
    <x v="4"/>
    <x v="2"/>
    <x v="4"/>
    <x v="4561"/>
    <x v="3"/>
    <x v="4567"/>
    <x v="341"/>
    <x v="3042"/>
    <x v="42"/>
    <m/>
    <m/>
    <s v="Amazon"/>
    <s v="Amazon"/>
    <n v="99349.3"/>
    <n v="92327183.770000085"/>
    <n v="92327183.770000085"/>
    <s v="Riyadh"/>
  </r>
  <r>
    <x v="4569"/>
    <x v="8"/>
    <x v="3"/>
    <x v="8"/>
    <x v="0"/>
    <x v="1"/>
    <x v="4562"/>
    <x v="0"/>
    <x v="4568"/>
    <x v="108"/>
    <x v="3043"/>
    <x v="32"/>
    <m/>
    <m/>
    <s v="sq"/>
    <s v="sq"/>
    <n v="13290.4"/>
    <n v="57542997.559999913"/>
    <n v="57542997.559999913"/>
    <s v="Alexandria"/>
  </r>
  <r>
    <x v="4570"/>
    <x v="7"/>
    <x v="0"/>
    <x v="7"/>
    <x v="2"/>
    <x v="5"/>
    <x v="4563"/>
    <x v="0"/>
    <x v="4569"/>
    <x v="256"/>
    <x v="1526"/>
    <x v="271"/>
    <m/>
    <m/>
    <s v="Amazon"/>
    <s v="Amazon"/>
    <n v="27872.98"/>
    <n v="92327183.770000085"/>
    <n v="92327183.770000085"/>
    <s v="Giza"/>
  </r>
  <r>
    <x v="4571"/>
    <x v="3"/>
    <x v="3"/>
    <x v="3"/>
    <x v="2"/>
    <x v="5"/>
    <x v="4564"/>
    <x v="1"/>
    <x v="4570"/>
    <x v="160"/>
    <x v="627"/>
    <x v="5"/>
    <m/>
    <m/>
    <s v="Amazon"/>
    <s v="Amazon"/>
    <n v="27872.98"/>
    <n v="57542997.559999913"/>
    <n v="57542997.559999913"/>
    <s v="Giza"/>
  </r>
  <r>
    <x v="4572"/>
    <x v="3"/>
    <x v="3"/>
    <x v="3"/>
    <x v="1"/>
    <x v="1"/>
    <x v="4565"/>
    <x v="1"/>
    <x v="4571"/>
    <x v="14"/>
    <x v="69"/>
    <x v="59"/>
    <m/>
    <m/>
    <s v="Jumia"/>
    <s v="Jum"/>
    <n v="13290.4"/>
    <n v="57542997.559999913"/>
    <n v="57542997.559999913"/>
    <s v="Alexandria"/>
  </r>
  <r>
    <x v="4573"/>
    <x v="0"/>
    <x v="0"/>
    <x v="0"/>
    <x v="1"/>
    <x v="1"/>
    <x v="4566"/>
    <x v="2"/>
    <x v="4572"/>
    <x v="60"/>
    <x v="278"/>
    <x v="278"/>
    <m/>
    <m/>
    <s v="Jumia"/>
    <s v="Jum"/>
    <n v="13290.4"/>
    <n v="92327183.770000085"/>
    <n v="92327183.770000085"/>
    <s v="Alexandria"/>
  </r>
  <r>
    <x v="4574"/>
    <x v="7"/>
    <x v="0"/>
    <x v="7"/>
    <x v="0"/>
    <x v="1"/>
    <x v="4567"/>
    <x v="4"/>
    <x v="4573"/>
    <x v="365"/>
    <x v="1946"/>
    <x v="297"/>
    <m/>
    <m/>
    <s v="sq"/>
    <s v="sq"/>
    <n v="13290.4"/>
    <n v="92327183.770000085"/>
    <n v="92327183.770000085"/>
    <s v="Alexandria"/>
  </r>
  <r>
    <x v="4575"/>
    <x v="7"/>
    <x v="0"/>
    <x v="7"/>
    <x v="0"/>
    <x v="0"/>
    <x v="4568"/>
    <x v="2"/>
    <x v="4574"/>
    <x v="121"/>
    <x v="1915"/>
    <x v="51"/>
    <m/>
    <m/>
    <s v="sq"/>
    <s v="sq"/>
    <n v="16284.02"/>
    <n v="92327183.770000085"/>
    <n v="92327183.770000085"/>
    <s v="Cairo"/>
  </r>
  <r>
    <x v="4576"/>
    <x v="8"/>
    <x v="3"/>
    <x v="8"/>
    <x v="1"/>
    <x v="2"/>
    <x v="4569"/>
    <x v="3"/>
    <x v="4575"/>
    <x v="371"/>
    <x v="2019"/>
    <x v="263"/>
    <m/>
    <m/>
    <s v="Jumia"/>
    <s v="Jum"/>
    <n v="26648.76"/>
    <n v="57542997.559999913"/>
    <n v="57542997.559999913"/>
    <s v="Casablanca"/>
  </r>
  <r>
    <x v="4577"/>
    <x v="8"/>
    <x v="3"/>
    <x v="8"/>
    <x v="2"/>
    <x v="0"/>
    <x v="4570"/>
    <x v="3"/>
    <x v="4576"/>
    <x v="308"/>
    <x v="3044"/>
    <x v="258"/>
    <m/>
    <m/>
    <s v="Amazon"/>
    <s v="Amazon"/>
    <n v="16284.02"/>
    <n v="57542997.559999913"/>
    <n v="57542997.559999913"/>
    <s v="Cairo"/>
  </r>
  <r>
    <x v="4578"/>
    <x v="2"/>
    <x v="2"/>
    <x v="2"/>
    <x v="2"/>
    <x v="4"/>
    <x v="4571"/>
    <x v="4"/>
    <x v="4577"/>
    <x v="188"/>
    <x v="2507"/>
    <x v="316"/>
    <m/>
    <m/>
    <s v="Amazon"/>
    <s v="Amazon"/>
    <n v="99349.3"/>
    <n v="29200970.130000021"/>
    <n v="29200970.130000021"/>
    <s v="Riyadh"/>
  </r>
  <r>
    <x v="4579"/>
    <x v="4"/>
    <x v="0"/>
    <x v="4"/>
    <x v="0"/>
    <x v="0"/>
    <x v="4572"/>
    <x v="3"/>
    <x v="4578"/>
    <x v="158"/>
    <x v="2467"/>
    <x v="47"/>
    <m/>
    <m/>
    <s v="sq"/>
    <s v="sq"/>
    <n v="16284.02"/>
    <n v="92327183.770000085"/>
    <n v="92327183.770000085"/>
    <s v="Cairo"/>
  </r>
  <r>
    <x v="4580"/>
    <x v="3"/>
    <x v="3"/>
    <x v="3"/>
    <x v="0"/>
    <x v="3"/>
    <x v="4573"/>
    <x v="3"/>
    <x v="4579"/>
    <x v="218"/>
    <x v="2508"/>
    <x v="199"/>
    <m/>
    <m/>
    <s v="sq"/>
    <s v="sq"/>
    <n v="3665.44"/>
    <n v="57542997.559999913"/>
    <n v="57542997.559999913"/>
    <s v="Dubai"/>
  </r>
  <r>
    <x v="4581"/>
    <x v="8"/>
    <x v="3"/>
    <x v="8"/>
    <x v="0"/>
    <x v="2"/>
    <x v="4574"/>
    <x v="1"/>
    <x v="4580"/>
    <x v="309"/>
    <x v="3045"/>
    <x v="132"/>
    <m/>
    <m/>
    <s v="sq"/>
    <s v="sq"/>
    <n v="26648.76"/>
    <n v="57542997.559999913"/>
    <n v="57542997.559999913"/>
    <s v="Casablanca"/>
  </r>
  <r>
    <x v="4582"/>
    <x v="6"/>
    <x v="4"/>
    <x v="6"/>
    <x v="1"/>
    <x v="2"/>
    <x v="4575"/>
    <x v="3"/>
    <x v="4581"/>
    <x v="100"/>
    <x v="220"/>
    <x v="48"/>
    <m/>
    <m/>
    <s v="Jumia"/>
    <s v="Jum"/>
    <n v="26648.76"/>
    <n v="31420413.200000018"/>
    <n v="31420413.200000018"/>
    <s v="Casablanca"/>
  </r>
  <r>
    <x v="4583"/>
    <x v="2"/>
    <x v="2"/>
    <x v="2"/>
    <x v="0"/>
    <x v="3"/>
    <x v="4576"/>
    <x v="2"/>
    <x v="4582"/>
    <x v="341"/>
    <x v="3046"/>
    <x v="181"/>
    <m/>
    <m/>
    <s v="sq"/>
    <s v="sq"/>
    <n v="3665.44"/>
    <n v="29200970.130000021"/>
    <n v="29200970.130000021"/>
    <s v="Dubai"/>
  </r>
  <r>
    <x v="4584"/>
    <x v="2"/>
    <x v="2"/>
    <x v="2"/>
    <x v="2"/>
    <x v="3"/>
    <x v="4577"/>
    <x v="2"/>
    <x v="4583"/>
    <x v="93"/>
    <x v="688"/>
    <x v="11"/>
    <m/>
    <m/>
    <s v="Amazon"/>
    <s v="Amazon"/>
    <n v="3665.44"/>
    <n v="29200970.130000021"/>
    <n v="29200970.130000021"/>
    <s v="Dubai"/>
  </r>
  <r>
    <x v="4585"/>
    <x v="5"/>
    <x v="1"/>
    <x v="5"/>
    <x v="2"/>
    <x v="0"/>
    <x v="4578"/>
    <x v="0"/>
    <x v="4584"/>
    <x v="314"/>
    <x v="3047"/>
    <x v="152"/>
    <m/>
    <m/>
    <s v="Amazon"/>
    <s v="Amazon"/>
    <n v="16284.02"/>
    <n v="91504159.730000004"/>
    <n v="91504159.730000004"/>
    <s v="Cairo"/>
  </r>
  <r>
    <x v="4586"/>
    <x v="2"/>
    <x v="2"/>
    <x v="2"/>
    <x v="1"/>
    <x v="1"/>
    <x v="4579"/>
    <x v="2"/>
    <x v="4585"/>
    <x v="147"/>
    <x v="564"/>
    <x v="33"/>
    <m/>
    <m/>
    <s v="Jumia"/>
    <s v="Jum"/>
    <n v="13290.4"/>
    <n v="29200970.130000021"/>
    <n v="29200970.130000021"/>
    <s v="Alexandria"/>
  </r>
  <r>
    <x v="4587"/>
    <x v="2"/>
    <x v="2"/>
    <x v="2"/>
    <x v="1"/>
    <x v="4"/>
    <x v="4580"/>
    <x v="1"/>
    <x v="4586"/>
    <x v="104"/>
    <x v="2627"/>
    <x v="351"/>
    <m/>
    <m/>
    <s v="Jumia"/>
    <s v="Jum"/>
    <n v="99349.3"/>
    <n v="29200970.130000021"/>
    <n v="29200970.130000021"/>
    <s v="Riyadh"/>
  </r>
  <r>
    <x v="4588"/>
    <x v="2"/>
    <x v="2"/>
    <x v="2"/>
    <x v="0"/>
    <x v="3"/>
    <x v="4581"/>
    <x v="0"/>
    <x v="4587"/>
    <x v="51"/>
    <x v="372"/>
    <x v="234"/>
    <m/>
    <m/>
    <s v="sq"/>
    <s v="sq"/>
    <n v="3665.44"/>
    <n v="29200970.130000021"/>
    <n v="29200970.130000021"/>
    <s v="Dubai"/>
  </r>
  <r>
    <x v="4589"/>
    <x v="0"/>
    <x v="0"/>
    <x v="0"/>
    <x v="2"/>
    <x v="4"/>
    <x v="4582"/>
    <x v="0"/>
    <x v="4588"/>
    <x v="203"/>
    <x v="1986"/>
    <x v="218"/>
    <m/>
    <m/>
    <s v="Amazon"/>
    <s v="Amazon"/>
    <n v="99349.3"/>
    <n v="92327183.770000085"/>
    <n v="92327183.770000085"/>
    <s v="Riyadh"/>
  </r>
  <r>
    <x v="4590"/>
    <x v="4"/>
    <x v="0"/>
    <x v="4"/>
    <x v="2"/>
    <x v="0"/>
    <x v="4583"/>
    <x v="4"/>
    <x v="4589"/>
    <x v="310"/>
    <x v="3048"/>
    <x v="252"/>
    <m/>
    <m/>
    <s v="Amazon"/>
    <s v="Amazon"/>
    <n v="16284.02"/>
    <n v="92327183.770000085"/>
    <n v="92327183.770000085"/>
    <s v="Cairo"/>
  </r>
  <r>
    <x v="4591"/>
    <x v="5"/>
    <x v="1"/>
    <x v="5"/>
    <x v="0"/>
    <x v="3"/>
    <x v="4584"/>
    <x v="2"/>
    <x v="4590"/>
    <x v="281"/>
    <x v="3049"/>
    <x v="351"/>
    <m/>
    <m/>
    <s v="sq"/>
    <s v="sq"/>
    <n v="3665.44"/>
    <n v="91504159.730000004"/>
    <n v="91504159.730000004"/>
    <s v="Dubai"/>
  </r>
  <r>
    <x v="4592"/>
    <x v="1"/>
    <x v="1"/>
    <x v="1"/>
    <x v="0"/>
    <x v="0"/>
    <x v="4585"/>
    <x v="3"/>
    <x v="4591"/>
    <x v="316"/>
    <x v="719"/>
    <x v="6"/>
    <m/>
    <m/>
    <s v="sq"/>
    <s v="sq"/>
    <n v="16284.02"/>
    <n v="91504159.730000004"/>
    <n v="91504159.730000004"/>
    <s v="Cairo"/>
  </r>
  <r>
    <x v="4593"/>
    <x v="1"/>
    <x v="1"/>
    <x v="1"/>
    <x v="2"/>
    <x v="3"/>
    <x v="4586"/>
    <x v="4"/>
    <x v="4592"/>
    <x v="374"/>
    <x v="2173"/>
    <x v="100"/>
    <m/>
    <m/>
    <s v="Amazon"/>
    <s v="Amazon"/>
    <n v="3665.44"/>
    <n v="91504159.730000004"/>
    <n v="91504159.730000004"/>
    <s v="Dubai"/>
  </r>
  <r>
    <x v="4594"/>
    <x v="2"/>
    <x v="2"/>
    <x v="2"/>
    <x v="0"/>
    <x v="3"/>
    <x v="4587"/>
    <x v="0"/>
    <x v="4593"/>
    <x v="287"/>
    <x v="733"/>
    <x v="123"/>
    <m/>
    <m/>
    <s v="sq"/>
    <s v="sq"/>
    <n v="3665.44"/>
    <n v="29200970.130000021"/>
    <n v="29200970.130000021"/>
    <s v="Dubai"/>
  </r>
  <r>
    <x v="4595"/>
    <x v="3"/>
    <x v="3"/>
    <x v="3"/>
    <x v="2"/>
    <x v="5"/>
    <x v="4588"/>
    <x v="0"/>
    <x v="4594"/>
    <x v="386"/>
    <x v="2217"/>
    <x v="153"/>
    <m/>
    <m/>
    <s v="Amazon"/>
    <s v="Amazon"/>
    <n v="27872.98"/>
    <n v="57542997.559999913"/>
    <n v="57542997.559999913"/>
    <s v="Giza"/>
  </r>
  <r>
    <x v="4596"/>
    <x v="3"/>
    <x v="3"/>
    <x v="3"/>
    <x v="2"/>
    <x v="5"/>
    <x v="4589"/>
    <x v="2"/>
    <x v="4595"/>
    <x v="235"/>
    <x v="3050"/>
    <x v="127"/>
    <m/>
    <m/>
    <s v="Amazon"/>
    <s v="Amazon"/>
    <n v="27872.98"/>
    <n v="57542997.559999913"/>
    <n v="57542997.559999913"/>
    <s v="Giza"/>
  </r>
  <r>
    <x v="4597"/>
    <x v="9"/>
    <x v="1"/>
    <x v="9"/>
    <x v="0"/>
    <x v="5"/>
    <x v="4590"/>
    <x v="1"/>
    <x v="4596"/>
    <x v="256"/>
    <x v="3051"/>
    <x v="275"/>
    <m/>
    <m/>
    <s v="sq"/>
    <s v="sq"/>
    <n v="27872.98"/>
    <n v="91504159.730000004"/>
    <n v="91504159.730000004"/>
    <s v="Giza"/>
  </r>
  <r>
    <x v="4598"/>
    <x v="8"/>
    <x v="3"/>
    <x v="8"/>
    <x v="0"/>
    <x v="2"/>
    <x v="4591"/>
    <x v="1"/>
    <x v="4597"/>
    <x v="137"/>
    <x v="659"/>
    <x v="287"/>
    <m/>
    <m/>
    <s v="sq"/>
    <s v="sq"/>
    <n v="26648.76"/>
    <n v="57542997.559999913"/>
    <n v="57542997.559999913"/>
    <s v="Casablanca"/>
  </r>
  <r>
    <x v="4599"/>
    <x v="6"/>
    <x v="4"/>
    <x v="6"/>
    <x v="2"/>
    <x v="3"/>
    <x v="4592"/>
    <x v="3"/>
    <x v="4598"/>
    <x v="337"/>
    <x v="1370"/>
    <x v="88"/>
    <m/>
    <m/>
    <s v="Amazon"/>
    <s v="Amazon"/>
    <n v="3665.44"/>
    <n v="31420413.200000018"/>
    <n v="31420413.200000018"/>
    <s v="Dubai"/>
  </r>
  <r>
    <x v="4600"/>
    <x v="6"/>
    <x v="4"/>
    <x v="6"/>
    <x v="1"/>
    <x v="4"/>
    <x v="4593"/>
    <x v="2"/>
    <x v="4599"/>
    <x v="165"/>
    <x v="705"/>
    <x v="20"/>
    <m/>
    <m/>
    <s v="Jumia"/>
    <s v="Jum"/>
    <n v="99349.3"/>
    <n v="31420413.200000018"/>
    <n v="31420413.200000018"/>
    <s v="Riyadh"/>
  </r>
  <r>
    <x v="4601"/>
    <x v="9"/>
    <x v="1"/>
    <x v="9"/>
    <x v="1"/>
    <x v="5"/>
    <x v="4594"/>
    <x v="3"/>
    <x v="4600"/>
    <x v="355"/>
    <x v="247"/>
    <x v="185"/>
    <m/>
    <m/>
    <s v="Jumia"/>
    <s v="Jum"/>
    <n v="27872.98"/>
    <n v="91504159.730000004"/>
    <n v="91504159.730000004"/>
    <s v="Giza"/>
  </r>
  <r>
    <x v="4602"/>
    <x v="1"/>
    <x v="1"/>
    <x v="1"/>
    <x v="2"/>
    <x v="3"/>
    <x v="4595"/>
    <x v="0"/>
    <x v="4601"/>
    <x v="73"/>
    <x v="1100"/>
    <x v="229"/>
    <m/>
    <m/>
    <s v="Amazon"/>
    <s v="Amazon"/>
    <n v="3665.44"/>
    <n v="91504159.730000004"/>
    <n v="91504159.730000004"/>
    <s v="Dubai"/>
  </r>
  <r>
    <x v="4603"/>
    <x v="0"/>
    <x v="0"/>
    <x v="0"/>
    <x v="0"/>
    <x v="2"/>
    <x v="4596"/>
    <x v="1"/>
    <x v="4602"/>
    <x v="398"/>
    <x v="111"/>
    <x v="261"/>
    <m/>
    <m/>
    <s v="sq"/>
    <s v="sq"/>
    <n v="26648.76"/>
    <n v="92327183.770000085"/>
    <n v="92327183.770000085"/>
    <s v="Casablanca"/>
  </r>
  <r>
    <x v="4604"/>
    <x v="9"/>
    <x v="1"/>
    <x v="9"/>
    <x v="2"/>
    <x v="2"/>
    <x v="4597"/>
    <x v="4"/>
    <x v="4603"/>
    <x v="345"/>
    <x v="3052"/>
    <x v="185"/>
    <m/>
    <m/>
    <s v="Amazon"/>
    <s v="Amazon"/>
    <n v="26648.76"/>
    <n v="91504159.730000004"/>
    <n v="91504159.730000004"/>
    <s v="Casablanca"/>
  </r>
  <r>
    <x v="4605"/>
    <x v="6"/>
    <x v="4"/>
    <x v="6"/>
    <x v="0"/>
    <x v="2"/>
    <x v="4598"/>
    <x v="4"/>
    <x v="4604"/>
    <x v="265"/>
    <x v="2650"/>
    <x v="29"/>
    <m/>
    <m/>
    <s v="sq"/>
    <s v="sq"/>
    <n v="26648.76"/>
    <n v="31420413.200000018"/>
    <n v="31420413.200000018"/>
    <s v="Casablanca"/>
  </r>
  <r>
    <x v="4606"/>
    <x v="9"/>
    <x v="1"/>
    <x v="9"/>
    <x v="0"/>
    <x v="0"/>
    <x v="4599"/>
    <x v="3"/>
    <x v="4605"/>
    <x v="311"/>
    <x v="3053"/>
    <x v="185"/>
    <m/>
    <m/>
    <s v="sq"/>
    <s v="sq"/>
    <n v="16284.02"/>
    <n v="91504159.730000004"/>
    <n v="91504159.730000004"/>
    <s v="Cairo"/>
  </r>
  <r>
    <x v="4607"/>
    <x v="4"/>
    <x v="0"/>
    <x v="4"/>
    <x v="0"/>
    <x v="1"/>
    <x v="4600"/>
    <x v="0"/>
    <x v="4606"/>
    <x v="373"/>
    <x v="8"/>
    <x v="254"/>
    <m/>
    <m/>
    <s v="sq"/>
    <s v="sq"/>
    <n v="13290.4"/>
    <n v="92327183.770000085"/>
    <n v="92327183.770000085"/>
    <s v="Alexandria"/>
  </r>
  <r>
    <x v="4608"/>
    <x v="0"/>
    <x v="0"/>
    <x v="0"/>
    <x v="1"/>
    <x v="1"/>
    <x v="4601"/>
    <x v="4"/>
    <x v="4607"/>
    <x v="214"/>
    <x v="1389"/>
    <x v="301"/>
    <m/>
    <m/>
    <s v="Jumia"/>
    <s v="Jum"/>
    <n v="13290.4"/>
    <n v="92327183.770000085"/>
    <n v="92327183.770000085"/>
    <s v="Alexandria"/>
  </r>
  <r>
    <x v="4609"/>
    <x v="2"/>
    <x v="2"/>
    <x v="2"/>
    <x v="2"/>
    <x v="3"/>
    <x v="4602"/>
    <x v="1"/>
    <x v="4608"/>
    <x v="109"/>
    <x v="785"/>
    <x v="92"/>
    <m/>
    <m/>
    <s v="Amazon"/>
    <s v="Amazon"/>
    <n v="3665.44"/>
    <n v="29200970.130000021"/>
    <n v="29200970.130000021"/>
    <s v="Dubai"/>
  </r>
  <r>
    <x v="4610"/>
    <x v="2"/>
    <x v="2"/>
    <x v="2"/>
    <x v="2"/>
    <x v="3"/>
    <x v="4603"/>
    <x v="0"/>
    <x v="4609"/>
    <x v="393"/>
    <x v="569"/>
    <x v="203"/>
    <m/>
    <m/>
    <s v="Amazon"/>
    <s v="Amazon"/>
    <n v="3665.44"/>
    <n v="29200970.130000021"/>
    <n v="29200970.130000021"/>
    <s v="Dubai"/>
  </r>
  <r>
    <x v="4611"/>
    <x v="4"/>
    <x v="0"/>
    <x v="4"/>
    <x v="0"/>
    <x v="0"/>
    <x v="4604"/>
    <x v="1"/>
    <x v="4610"/>
    <x v="267"/>
    <x v="476"/>
    <x v="25"/>
    <m/>
    <m/>
    <s v="sq"/>
    <s v="sq"/>
    <n v="16284.02"/>
    <n v="92327183.770000085"/>
    <n v="92327183.770000085"/>
    <s v="Cairo"/>
  </r>
  <r>
    <x v="4612"/>
    <x v="6"/>
    <x v="4"/>
    <x v="6"/>
    <x v="1"/>
    <x v="5"/>
    <x v="4605"/>
    <x v="1"/>
    <x v="4611"/>
    <x v="169"/>
    <x v="3054"/>
    <x v="336"/>
    <m/>
    <m/>
    <s v="Jumia"/>
    <s v="Jum"/>
    <n v="27872.98"/>
    <n v="31420413.200000018"/>
    <n v="31420413.200000018"/>
    <s v="Giza"/>
  </r>
  <r>
    <x v="4613"/>
    <x v="8"/>
    <x v="3"/>
    <x v="8"/>
    <x v="0"/>
    <x v="5"/>
    <x v="4606"/>
    <x v="0"/>
    <x v="4612"/>
    <x v="289"/>
    <x v="913"/>
    <x v="139"/>
    <m/>
    <m/>
    <s v="sq"/>
    <s v="sq"/>
    <n v="27872.98"/>
    <n v="57542997.559999913"/>
    <n v="57542997.559999913"/>
    <s v="Giza"/>
  </r>
  <r>
    <x v="4614"/>
    <x v="8"/>
    <x v="3"/>
    <x v="8"/>
    <x v="1"/>
    <x v="3"/>
    <x v="4607"/>
    <x v="3"/>
    <x v="4613"/>
    <x v="274"/>
    <x v="3043"/>
    <x v="201"/>
    <m/>
    <m/>
    <s v="Jumia"/>
    <s v="Jum"/>
    <n v="3665.44"/>
    <n v="57542997.559999913"/>
    <n v="57542997.559999913"/>
    <s v="Dubai"/>
  </r>
  <r>
    <x v="4615"/>
    <x v="5"/>
    <x v="1"/>
    <x v="5"/>
    <x v="1"/>
    <x v="1"/>
    <x v="4608"/>
    <x v="3"/>
    <x v="4614"/>
    <x v="53"/>
    <x v="1103"/>
    <x v="285"/>
    <m/>
    <m/>
    <s v="Jumia"/>
    <s v="Jum"/>
    <n v="13290.4"/>
    <n v="91504159.730000004"/>
    <n v="91504159.730000004"/>
    <s v="Alexandria"/>
  </r>
  <r>
    <x v="4616"/>
    <x v="1"/>
    <x v="1"/>
    <x v="1"/>
    <x v="2"/>
    <x v="2"/>
    <x v="4609"/>
    <x v="3"/>
    <x v="4615"/>
    <x v="399"/>
    <x v="3055"/>
    <x v="314"/>
    <m/>
    <m/>
    <s v="Amazon"/>
    <s v="Amazon"/>
    <n v="26648.76"/>
    <n v="91504159.730000004"/>
    <n v="91504159.730000004"/>
    <s v="Casablanca"/>
  </r>
  <r>
    <x v="4617"/>
    <x v="8"/>
    <x v="3"/>
    <x v="8"/>
    <x v="2"/>
    <x v="1"/>
    <x v="4610"/>
    <x v="4"/>
    <x v="4616"/>
    <x v="298"/>
    <x v="3056"/>
    <x v="172"/>
    <m/>
    <m/>
    <s v="Amazon"/>
    <s v="Amazon"/>
    <n v="13290.4"/>
    <n v="57542997.559999913"/>
    <n v="57542997.559999913"/>
    <s v="Alexandria"/>
  </r>
  <r>
    <x v="4618"/>
    <x v="6"/>
    <x v="4"/>
    <x v="6"/>
    <x v="1"/>
    <x v="3"/>
    <x v="4611"/>
    <x v="4"/>
    <x v="4617"/>
    <x v="267"/>
    <x v="136"/>
    <x v="63"/>
    <m/>
    <m/>
    <s v="Jumia"/>
    <s v="Jum"/>
    <n v="3665.44"/>
    <n v="31420413.200000018"/>
    <n v="31420413.200000018"/>
    <s v="Dubai"/>
  </r>
  <r>
    <x v="4619"/>
    <x v="6"/>
    <x v="4"/>
    <x v="6"/>
    <x v="1"/>
    <x v="0"/>
    <x v="4612"/>
    <x v="3"/>
    <x v="4618"/>
    <x v="285"/>
    <x v="132"/>
    <x v="210"/>
    <m/>
    <m/>
    <s v="Jumia"/>
    <s v="Jum"/>
    <n v="16284.02"/>
    <n v="31420413.200000018"/>
    <n v="31420413.200000018"/>
    <s v="Cairo"/>
  </r>
  <r>
    <x v="4620"/>
    <x v="3"/>
    <x v="3"/>
    <x v="3"/>
    <x v="2"/>
    <x v="0"/>
    <x v="4613"/>
    <x v="3"/>
    <x v="4619"/>
    <x v="286"/>
    <x v="1318"/>
    <x v="71"/>
    <m/>
    <m/>
    <s v="Amazon"/>
    <s v="Amazon"/>
    <n v="16284.02"/>
    <n v="57542997.559999913"/>
    <n v="57542997.559999913"/>
    <s v="Cairo"/>
  </r>
  <r>
    <x v="4621"/>
    <x v="7"/>
    <x v="0"/>
    <x v="7"/>
    <x v="2"/>
    <x v="3"/>
    <x v="4614"/>
    <x v="4"/>
    <x v="4620"/>
    <x v="351"/>
    <x v="1442"/>
    <x v="93"/>
    <m/>
    <m/>
    <s v="Amazon"/>
    <s v="Amazon"/>
    <n v="3665.44"/>
    <n v="92327183.770000085"/>
    <n v="92327183.770000085"/>
    <s v="Dubai"/>
  </r>
  <r>
    <x v="4622"/>
    <x v="7"/>
    <x v="0"/>
    <x v="7"/>
    <x v="0"/>
    <x v="5"/>
    <x v="4615"/>
    <x v="2"/>
    <x v="4621"/>
    <x v="318"/>
    <x v="1999"/>
    <x v="325"/>
    <m/>
    <m/>
    <s v="sq"/>
    <s v="sq"/>
    <n v="27872.98"/>
    <n v="92327183.770000085"/>
    <n v="92327183.770000085"/>
    <s v="Giza"/>
  </r>
  <r>
    <x v="4623"/>
    <x v="1"/>
    <x v="1"/>
    <x v="1"/>
    <x v="0"/>
    <x v="4"/>
    <x v="4616"/>
    <x v="0"/>
    <x v="4622"/>
    <x v="213"/>
    <x v="3057"/>
    <x v="222"/>
    <m/>
    <m/>
    <s v="sq"/>
    <s v="sq"/>
    <n v="99349.3"/>
    <n v="91504159.730000004"/>
    <n v="91504159.730000004"/>
    <s v="Riyadh"/>
  </r>
  <r>
    <x v="4624"/>
    <x v="6"/>
    <x v="4"/>
    <x v="6"/>
    <x v="2"/>
    <x v="5"/>
    <x v="4617"/>
    <x v="4"/>
    <x v="4623"/>
    <x v="123"/>
    <x v="3058"/>
    <x v="162"/>
    <m/>
    <m/>
    <s v="Amazon"/>
    <s v="Amazon"/>
    <n v="27872.98"/>
    <n v="31420413.200000018"/>
    <n v="31420413.200000018"/>
    <s v="Giza"/>
  </r>
  <r>
    <x v="4625"/>
    <x v="6"/>
    <x v="4"/>
    <x v="6"/>
    <x v="2"/>
    <x v="5"/>
    <x v="4618"/>
    <x v="2"/>
    <x v="4624"/>
    <x v="198"/>
    <x v="694"/>
    <x v="252"/>
    <m/>
    <m/>
    <s v="Amazon"/>
    <s v="Amazon"/>
    <n v="27872.98"/>
    <n v="31420413.200000018"/>
    <n v="31420413.200000018"/>
    <s v="Giza"/>
  </r>
  <r>
    <x v="4626"/>
    <x v="1"/>
    <x v="1"/>
    <x v="1"/>
    <x v="2"/>
    <x v="2"/>
    <x v="4619"/>
    <x v="2"/>
    <x v="4625"/>
    <x v="66"/>
    <x v="4"/>
    <x v="27"/>
    <m/>
    <m/>
    <s v="Amazon"/>
    <s v="Amazon"/>
    <n v="26648.76"/>
    <n v="91504159.730000004"/>
    <n v="91504159.730000004"/>
    <s v="Casablanca"/>
  </r>
  <r>
    <x v="4627"/>
    <x v="4"/>
    <x v="0"/>
    <x v="4"/>
    <x v="2"/>
    <x v="0"/>
    <x v="4620"/>
    <x v="3"/>
    <x v="4626"/>
    <x v="216"/>
    <x v="2556"/>
    <x v="214"/>
    <m/>
    <m/>
    <s v="Amazon"/>
    <s v="Amazon"/>
    <n v="16284.02"/>
    <n v="92327183.770000085"/>
    <n v="92327183.770000085"/>
    <s v="Cairo"/>
  </r>
  <r>
    <x v="4628"/>
    <x v="9"/>
    <x v="1"/>
    <x v="9"/>
    <x v="1"/>
    <x v="2"/>
    <x v="4621"/>
    <x v="4"/>
    <x v="4627"/>
    <x v="355"/>
    <x v="2657"/>
    <x v="258"/>
    <m/>
    <m/>
    <s v="Jumia"/>
    <s v="Jum"/>
    <n v="26648.76"/>
    <n v="91504159.730000004"/>
    <n v="91504159.730000004"/>
    <s v="Casablanca"/>
  </r>
  <r>
    <x v="4629"/>
    <x v="3"/>
    <x v="3"/>
    <x v="3"/>
    <x v="0"/>
    <x v="5"/>
    <x v="4622"/>
    <x v="3"/>
    <x v="4628"/>
    <x v="12"/>
    <x v="3059"/>
    <x v="6"/>
    <m/>
    <m/>
    <s v="sq"/>
    <s v="sq"/>
    <n v="27872.98"/>
    <n v="57542997.559999913"/>
    <n v="57542997.559999913"/>
    <s v="Giza"/>
  </r>
  <r>
    <x v="4630"/>
    <x v="6"/>
    <x v="4"/>
    <x v="6"/>
    <x v="1"/>
    <x v="4"/>
    <x v="4623"/>
    <x v="3"/>
    <x v="4629"/>
    <x v="109"/>
    <x v="3060"/>
    <x v="62"/>
    <m/>
    <m/>
    <s v="Jumia"/>
    <s v="Jum"/>
    <n v="99349.3"/>
    <n v="31420413.200000018"/>
    <n v="31420413.200000018"/>
    <s v="Riyadh"/>
  </r>
  <r>
    <x v="4631"/>
    <x v="1"/>
    <x v="1"/>
    <x v="1"/>
    <x v="1"/>
    <x v="2"/>
    <x v="4624"/>
    <x v="1"/>
    <x v="4630"/>
    <x v="386"/>
    <x v="2999"/>
    <x v="202"/>
    <m/>
    <m/>
    <s v="Jumia"/>
    <s v="Jum"/>
    <n v="26648.76"/>
    <n v="91504159.730000004"/>
    <n v="91504159.730000004"/>
    <s v="Casablanca"/>
  </r>
  <r>
    <x v="4632"/>
    <x v="6"/>
    <x v="4"/>
    <x v="6"/>
    <x v="1"/>
    <x v="0"/>
    <x v="4625"/>
    <x v="2"/>
    <x v="4631"/>
    <x v="176"/>
    <x v="3061"/>
    <x v="322"/>
    <m/>
    <m/>
    <s v="Jumia"/>
    <s v="Jum"/>
    <n v="16284.02"/>
    <n v="31420413.200000018"/>
    <n v="31420413.200000018"/>
    <s v="Cairo"/>
  </r>
  <r>
    <x v="4633"/>
    <x v="9"/>
    <x v="1"/>
    <x v="9"/>
    <x v="0"/>
    <x v="3"/>
    <x v="4626"/>
    <x v="3"/>
    <x v="4632"/>
    <x v="343"/>
    <x v="315"/>
    <x v="267"/>
    <m/>
    <m/>
    <s v="sq"/>
    <s v="sq"/>
    <n v="3665.44"/>
    <n v="91504159.730000004"/>
    <n v="91504159.730000004"/>
    <s v="Dubai"/>
  </r>
  <r>
    <x v="4634"/>
    <x v="8"/>
    <x v="3"/>
    <x v="8"/>
    <x v="1"/>
    <x v="2"/>
    <x v="4627"/>
    <x v="2"/>
    <x v="4633"/>
    <x v="338"/>
    <x v="3062"/>
    <x v="63"/>
    <m/>
    <m/>
    <s v="Jumia"/>
    <s v="Jum"/>
    <n v="26648.76"/>
    <n v="57542997.559999913"/>
    <n v="57542997.559999913"/>
    <s v="Casablanca"/>
  </r>
  <r>
    <x v="4635"/>
    <x v="2"/>
    <x v="2"/>
    <x v="2"/>
    <x v="1"/>
    <x v="0"/>
    <x v="4628"/>
    <x v="1"/>
    <x v="4634"/>
    <x v="98"/>
    <x v="539"/>
    <x v="69"/>
    <m/>
    <m/>
    <s v="Jumia"/>
    <s v="Jum"/>
    <n v="16284.02"/>
    <n v="29200970.130000021"/>
    <n v="29200970.130000021"/>
    <s v="Cairo"/>
  </r>
  <r>
    <x v="4636"/>
    <x v="5"/>
    <x v="1"/>
    <x v="5"/>
    <x v="1"/>
    <x v="4"/>
    <x v="4629"/>
    <x v="3"/>
    <x v="4635"/>
    <x v="187"/>
    <x v="2011"/>
    <x v="44"/>
    <m/>
    <m/>
    <s v="Jumia"/>
    <s v="Jum"/>
    <n v="99349.3"/>
    <n v="91504159.730000004"/>
    <n v="91504159.730000004"/>
    <s v="Riyadh"/>
  </r>
  <r>
    <x v="4637"/>
    <x v="4"/>
    <x v="0"/>
    <x v="4"/>
    <x v="2"/>
    <x v="2"/>
    <x v="4630"/>
    <x v="1"/>
    <x v="4636"/>
    <x v="29"/>
    <x v="859"/>
    <x v="1"/>
    <m/>
    <m/>
    <s v="Amazon"/>
    <s v="Amazon"/>
    <n v="26648.76"/>
    <n v="92327183.770000085"/>
    <n v="92327183.770000085"/>
    <s v="Casablanca"/>
  </r>
  <r>
    <x v="4638"/>
    <x v="6"/>
    <x v="4"/>
    <x v="6"/>
    <x v="1"/>
    <x v="0"/>
    <x v="4631"/>
    <x v="4"/>
    <x v="4637"/>
    <x v="75"/>
    <x v="380"/>
    <x v="94"/>
    <m/>
    <m/>
    <s v="Jumia"/>
    <s v="Jum"/>
    <n v="16284.02"/>
    <n v="31420413.200000018"/>
    <n v="31420413.200000018"/>
    <s v="Cairo"/>
  </r>
  <r>
    <x v="4639"/>
    <x v="6"/>
    <x v="4"/>
    <x v="6"/>
    <x v="2"/>
    <x v="2"/>
    <x v="4632"/>
    <x v="0"/>
    <x v="4638"/>
    <x v="249"/>
    <x v="3063"/>
    <x v="36"/>
    <m/>
    <m/>
    <s v="Amazon"/>
    <s v="Amazon"/>
    <n v="26648.76"/>
    <n v="31420413.200000018"/>
    <n v="31420413.200000018"/>
    <s v="Casablanca"/>
  </r>
  <r>
    <x v="4640"/>
    <x v="0"/>
    <x v="0"/>
    <x v="0"/>
    <x v="0"/>
    <x v="1"/>
    <x v="4633"/>
    <x v="1"/>
    <x v="4639"/>
    <x v="20"/>
    <x v="3064"/>
    <x v="3"/>
    <m/>
    <m/>
    <s v="sq"/>
    <s v="sq"/>
    <n v="13290.4"/>
    <n v="92327183.770000085"/>
    <n v="92327183.770000085"/>
    <s v="Alexandria"/>
  </r>
  <r>
    <x v="4641"/>
    <x v="5"/>
    <x v="1"/>
    <x v="5"/>
    <x v="1"/>
    <x v="2"/>
    <x v="4634"/>
    <x v="4"/>
    <x v="4640"/>
    <x v="117"/>
    <x v="2983"/>
    <x v="169"/>
    <m/>
    <m/>
    <s v="Jumia"/>
    <s v="Jum"/>
    <n v="26648.76"/>
    <n v="91504159.730000004"/>
    <n v="91504159.730000004"/>
    <s v="Casablanca"/>
  </r>
  <r>
    <x v="4642"/>
    <x v="3"/>
    <x v="3"/>
    <x v="3"/>
    <x v="0"/>
    <x v="4"/>
    <x v="4635"/>
    <x v="0"/>
    <x v="4641"/>
    <x v="182"/>
    <x v="3065"/>
    <x v="178"/>
    <m/>
    <m/>
    <s v="sq"/>
    <s v="sq"/>
    <n v="99349.3"/>
    <n v="57542997.559999913"/>
    <n v="57542997.559999913"/>
    <s v="Riyadh"/>
  </r>
  <r>
    <x v="4643"/>
    <x v="0"/>
    <x v="0"/>
    <x v="0"/>
    <x v="0"/>
    <x v="1"/>
    <x v="4636"/>
    <x v="4"/>
    <x v="4642"/>
    <x v="265"/>
    <x v="1659"/>
    <x v="126"/>
    <m/>
    <m/>
    <s v="sq"/>
    <s v="sq"/>
    <n v="13290.4"/>
    <n v="92327183.770000085"/>
    <n v="92327183.770000085"/>
    <s v="Alexandria"/>
  </r>
  <r>
    <x v="4644"/>
    <x v="3"/>
    <x v="3"/>
    <x v="3"/>
    <x v="2"/>
    <x v="5"/>
    <x v="4637"/>
    <x v="1"/>
    <x v="4643"/>
    <x v="135"/>
    <x v="493"/>
    <x v="28"/>
    <m/>
    <m/>
    <s v="Amazon"/>
    <s v="Amazon"/>
    <n v="27872.98"/>
    <n v="57542997.559999913"/>
    <n v="57542997.559999913"/>
    <s v="Giza"/>
  </r>
  <r>
    <x v="4645"/>
    <x v="8"/>
    <x v="3"/>
    <x v="8"/>
    <x v="2"/>
    <x v="5"/>
    <x v="4638"/>
    <x v="0"/>
    <x v="4644"/>
    <x v="397"/>
    <x v="3027"/>
    <x v="306"/>
    <m/>
    <m/>
    <s v="Amazon"/>
    <s v="Amazon"/>
    <n v="27872.98"/>
    <n v="57542997.559999913"/>
    <n v="57542997.559999913"/>
    <s v="Giza"/>
  </r>
  <r>
    <x v="4646"/>
    <x v="6"/>
    <x v="4"/>
    <x v="6"/>
    <x v="2"/>
    <x v="1"/>
    <x v="4639"/>
    <x v="2"/>
    <x v="4645"/>
    <x v="313"/>
    <x v="1749"/>
    <x v="334"/>
    <m/>
    <m/>
    <s v="Amazon"/>
    <s v="Amazon"/>
    <n v="13290.4"/>
    <n v="31420413.200000018"/>
    <n v="31420413.200000018"/>
    <s v="Alexandria"/>
  </r>
  <r>
    <x v="4647"/>
    <x v="7"/>
    <x v="0"/>
    <x v="7"/>
    <x v="2"/>
    <x v="2"/>
    <x v="4640"/>
    <x v="1"/>
    <x v="4646"/>
    <x v="102"/>
    <x v="1522"/>
    <x v="300"/>
    <m/>
    <m/>
    <s v="Amazon"/>
    <s v="Amazon"/>
    <n v="26648.76"/>
    <n v="92327183.770000085"/>
    <n v="92327183.770000085"/>
    <s v="Casablanca"/>
  </r>
  <r>
    <x v="4648"/>
    <x v="7"/>
    <x v="0"/>
    <x v="7"/>
    <x v="0"/>
    <x v="4"/>
    <x v="4641"/>
    <x v="0"/>
    <x v="4647"/>
    <x v="19"/>
    <x v="3066"/>
    <x v="105"/>
    <m/>
    <m/>
    <s v="sq"/>
    <s v="sq"/>
    <n v="99349.3"/>
    <n v="92327183.770000085"/>
    <n v="92327183.770000085"/>
    <s v="Riyadh"/>
  </r>
  <r>
    <x v="4649"/>
    <x v="5"/>
    <x v="1"/>
    <x v="5"/>
    <x v="0"/>
    <x v="0"/>
    <x v="4642"/>
    <x v="1"/>
    <x v="4648"/>
    <x v="289"/>
    <x v="595"/>
    <x v="326"/>
    <m/>
    <m/>
    <s v="sq"/>
    <s v="sq"/>
    <n v="16284.02"/>
    <n v="91504159.730000004"/>
    <n v="91504159.730000004"/>
    <s v="Cairo"/>
  </r>
  <r>
    <x v="4650"/>
    <x v="1"/>
    <x v="1"/>
    <x v="1"/>
    <x v="0"/>
    <x v="5"/>
    <x v="4643"/>
    <x v="1"/>
    <x v="4649"/>
    <x v="242"/>
    <x v="2207"/>
    <x v="205"/>
    <m/>
    <m/>
    <s v="sq"/>
    <s v="sq"/>
    <n v="27872.98"/>
    <n v="91504159.730000004"/>
    <n v="91504159.730000004"/>
    <s v="Giza"/>
  </r>
  <r>
    <x v="4651"/>
    <x v="7"/>
    <x v="0"/>
    <x v="7"/>
    <x v="1"/>
    <x v="0"/>
    <x v="4644"/>
    <x v="0"/>
    <x v="4650"/>
    <x v="122"/>
    <x v="3067"/>
    <x v="359"/>
    <m/>
    <m/>
    <s v="Jumia"/>
    <s v="Jum"/>
    <n v="16284.02"/>
    <n v="92327183.770000085"/>
    <n v="92327183.770000085"/>
    <s v="Cairo"/>
  </r>
  <r>
    <x v="4652"/>
    <x v="4"/>
    <x v="0"/>
    <x v="4"/>
    <x v="0"/>
    <x v="5"/>
    <x v="4645"/>
    <x v="1"/>
    <x v="4651"/>
    <x v="157"/>
    <x v="76"/>
    <x v="185"/>
    <m/>
    <m/>
    <s v="sq"/>
    <s v="sq"/>
    <n v="27872.98"/>
    <n v="92327183.770000085"/>
    <n v="92327183.770000085"/>
    <s v="Giza"/>
  </r>
  <r>
    <x v="4653"/>
    <x v="4"/>
    <x v="0"/>
    <x v="4"/>
    <x v="1"/>
    <x v="4"/>
    <x v="4646"/>
    <x v="3"/>
    <x v="4652"/>
    <x v="307"/>
    <x v="1734"/>
    <x v="208"/>
    <m/>
    <m/>
    <s v="Jumia"/>
    <s v="Jum"/>
    <n v="99349.3"/>
    <n v="92327183.770000085"/>
    <n v="92327183.770000085"/>
    <s v="Riyadh"/>
  </r>
  <r>
    <x v="4654"/>
    <x v="9"/>
    <x v="1"/>
    <x v="9"/>
    <x v="0"/>
    <x v="2"/>
    <x v="4647"/>
    <x v="4"/>
    <x v="4653"/>
    <x v="151"/>
    <x v="619"/>
    <x v="200"/>
    <m/>
    <m/>
    <s v="sq"/>
    <s v="sq"/>
    <n v="26648.76"/>
    <n v="91504159.730000004"/>
    <n v="91504159.730000004"/>
    <s v="Casablanca"/>
  </r>
  <r>
    <x v="4655"/>
    <x v="6"/>
    <x v="4"/>
    <x v="6"/>
    <x v="1"/>
    <x v="2"/>
    <x v="4648"/>
    <x v="0"/>
    <x v="4654"/>
    <x v="316"/>
    <x v="3068"/>
    <x v="152"/>
    <m/>
    <m/>
    <s v="Jumia"/>
    <s v="Jum"/>
    <n v="26648.76"/>
    <n v="31420413.200000018"/>
    <n v="31420413.200000018"/>
    <s v="Casablanca"/>
  </r>
  <r>
    <x v="4656"/>
    <x v="3"/>
    <x v="3"/>
    <x v="3"/>
    <x v="0"/>
    <x v="3"/>
    <x v="4649"/>
    <x v="3"/>
    <x v="4655"/>
    <x v="315"/>
    <x v="3069"/>
    <x v="173"/>
    <m/>
    <m/>
    <s v="sq"/>
    <s v="sq"/>
    <n v="3665.44"/>
    <n v="57542997.559999913"/>
    <n v="57542997.559999913"/>
    <s v="Dubai"/>
  </r>
  <r>
    <x v="4657"/>
    <x v="9"/>
    <x v="1"/>
    <x v="9"/>
    <x v="1"/>
    <x v="4"/>
    <x v="4650"/>
    <x v="0"/>
    <x v="4656"/>
    <x v="219"/>
    <x v="213"/>
    <x v="143"/>
    <m/>
    <m/>
    <s v="Jumia"/>
    <s v="Jum"/>
    <n v="99349.3"/>
    <n v="91504159.730000004"/>
    <n v="91504159.730000004"/>
    <s v="Riyadh"/>
  </r>
  <r>
    <x v="4658"/>
    <x v="9"/>
    <x v="1"/>
    <x v="9"/>
    <x v="2"/>
    <x v="3"/>
    <x v="4651"/>
    <x v="0"/>
    <x v="4657"/>
    <x v="350"/>
    <x v="2338"/>
    <x v="118"/>
    <m/>
    <m/>
    <s v="Amazon"/>
    <s v="Amazon"/>
    <n v="3665.44"/>
    <n v="91504159.730000004"/>
    <n v="91504159.730000004"/>
    <s v="Dubai"/>
  </r>
  <r>
    <x v="4659"/>
    <x v="0"/>
    <x v="0"/>
    <x v="0"/>
    <x v="1"/>
    <x v="2"/>
    <x v="4652"/>
    <x v="3"/>
    <x v="4658"/>
    <x v="120"/>
    <x v="1142"/>
    <x v="291"/>
    <m/>
    <m/>
    <s v="Jumia"/>
    <s v="Jum"/>
    <n v="26648.76"/>
    <n v="92327183.770000085"/>
    <n v="92327183.770000085"/>
    <s v="Casablanca"/>
  </r>
  <r>
    <x v="4660"/>
    <x v="5"/>
    <x v="1"/>
    <x v="5"/>
    <x v="2"/>
    <x v="3"/>
    <x v="4653"/>
    <x v="1"/>
    <x v="4659"/>
    <x v="297"/>
    <x v="3016"/>
    <x v="9"/>
    <m/>
    <m/>
    <s v="Amazon"/>
    <s v="Amazon"/>
    <n v="3665.44"/>
    <n v="91504159.730000004"/>
    <n v="91504159.730000004"/>
    <s v="Dubai"/>
  </r>
  <r>
    <x v="4661"/>
    <x v="5"/>
    <x v="1"/>
    <x v="5"/>
    <x v="1"/>
    <x v="4"/>
    <x v="4654"/>
    <x v="1"/>
    <x v="4660"/>
    <x v="1"/>
    <x v="2185"/>
    <x v="12"/>
    <m/>
    <m/>
    <s v="Jumia"/>
    <s v="Jum"/>
    <n v="99349.3"/>
    <n v="91504159.730000004"/>
    <n v="91504159.730000004"/>
    <s v="Riyadh"/>
  </r>
  <r>
    <x v="4662"/>
    <x v="5"/>
    <x v="1"/>
    <x v="5"/>
    <x v="0"/>
    <x v="3"/>
    <x v="4655"/>
    <x v="1"/>
    <x v="4661"/>
    <x v="353"/>
    <x v="3070"/>
    <x v="273"/>
    <m/>
    <m/>
    <s v="sq"/>
    <s v="sq"/>
    <n v="3665.44"/>
    <n v="91504159.730000004"/>
    <n v="91504159.730000004"/>
    <s v="Dubai"/>
  </r>
  <r>
    <x v="4663"/>
    <x v="3"/>
    <x v="3"/>
    <x v="3"/>
    <x v="2"/>
    <x v="4"/>
    <x v="4656"/>
    <x v="2"/>
    <x v="4662"/>
    <x v="213"/>
    <x v="3071"/>
    <x v="65"/>
    <m/>
    <m/>
    <s v="Amazon"/>
    <s v="Amazon"/>
    <n v="99349.3"/>
    <n v="57542997.559999913"/>
    <n v="57542997.559999913"/>
    <s v="Riyadh"/>
  </r>
  <r>
    <x v="4664"/>
    <x v="3"/>
    <x v="3"/>
    <x v="3"/>
    <x v="0"/>
    <x v="0"/>
    <x v="4657"/>
    <x v="3"/>
    <x v="4663"/>
    <x v="89"/>
    <x v="1998"/>
    <x v="54"/>
    <m/>
    <m/>
    <s v="sq"/>
    <s v="sq"/>
    <n v="16284.02"/>
    <n v="57542997.559999913"/>
    <n v="57542997.559999913"/>
    <s v="Cairo"/>
  </r>
  <r>
    <x v="4665"/>
    <x v="2"/>
    <x v="2"/>
    <x v="2"/>
    <x v="1"/>
    <x v="5"/>
    <x v="4658"/>
    <x v="1"/>
    <x v="4664"/>
    <x v="352"/>
    <x v="3072"/>
    <x v="173"/>
    <m/>
    <m/>
    <s v="Jumia"/>
    <s v="Jum"/>
    <n v="27872.98"/>
    <n v="29200970.130000021"/>
    <n v="29200970.130000021"/>
    <s v="Giza"/>
  </r>
  <r>
    <x v="4666"/>
    <x v="4"/>
    <x v="0"/>
    <x v="4"/>
    <x v="0"/>
    <x v="2"/>
    <x v="4659"/>
    <x v="4"/>
    <x v="4665"/>
    <x v="230"/>
    <x v="1429"/>
    <x v="237"/>
    <m/>
    <m/>
    <s v="sq"/>
    <s v="sq"/>
    <n v="26648.76"/>
    <n v="92327183.770000085"/>
    <n v="92327183.770000085"/>
    <s v="Casablanca"/>
  </r>
  <r>
    <x v="4667"/>
    <x v="0"/>
    <x v="0"/>
    <x v="0"/>
    <x v="1"/>
    <x v="4"/>
    <x v="4660"/>
    <x v="2"/>
    <x v="4666"/>
    <x v="26"/>
    <x v="1254"/>
    <x v="316"/>
    <m/>
    <m/>
    <s v="Jumia"/>
    <s v="Jum"/>
    <n v="99349.3"/>
    <n v="92327183.770000085"/>
    <n v="92327183.770000085"/>
    <s v="Riyadh"/>
  </r>
  <r>
    <x v="4668"/>
    <x v="4"/>
    <x v="0"/>
    <x v="4"/>
    <x v="2"/>
    <x v="5"/>
    <x v="4661"/>
    <x v="4"/>
    <x v="4667"/>
    <x v="288"/>
    <x v="2120"/>
    <x v="343"/>
    <m/>
    <m/>
    <s v="Amazon"/>
    <s v="Amazon"/>
    <n v="27872.98"/>
    <n v="92327183.770000085"/>
    <n v="92327183.770000085"/>
    <s v="Giza"/>
  </r>
  <r>
    <x v="4669"/>
    <x v="8"/>
    <x v="3"/>
    <x v="8"/>
    <x v="0"/>
    <x v="4"/>
    <x v="4662"/>
    <x v="2"/>
    <x v="4668"/>
    <x v="54"/>
    <x v="3073"/>
    <x v="221"/>
    <m/>
    <m/>
    <s v="sq"/>
    <s v="sq"/>
    <n v="99349.3"/>
    <n v="57542997.559999913"/>
    <n v="57542997.559999913"/>
    <s v="Riyadh"/>
  </r>
  <r>
    <x v="4670"/>
    <x v="9"/>
    <x v="1"/>
    <x v="9"/>
    <x v="0"/>
    <x v="0"/>
    <x v="4663"/>
    <x v="1"/>
    <x v="4669"/>
    <x v="153"/>
    <x v="3074"/>
    <x v="344"/>
    <m/>
    <m/>
    <s v="sq"/>
    <s v="sq"/>
    <n v="16284.02"/>
    <n v="91504159.730000004"/>
    <n v="91504159.730000004"/>
    <s v="Cairo"/>
  </r>
  <r>
    <x v="4671"/>
    <x v="6"/>
    <x v="4"/>
    <x v="6"/>
    <x v="2"/>
    <x v="5"/>
    <x v="4664"/>
    <x v="4"/>
    <x v="4670"/>
    <x v="241"/>
    <x v="2030"/>
    <x v="123"/>
    <m/>
    <m/>
    <s v="Amazon"/>
    <s v="Amazon"/>
    <n v="27872.98"/>
    <n v="31420413.200000018"/>
    <n v="31420413.200000018"/>
    <s v="Giza"/>
  </r>
  <r>
    <x v="4672"/>
    <x v="3"/>
    <x v="3"/>
    <x v="3"/>
    <x v="0"/>
    <x v="1"/>
    <x v="4665"/>
    <x v="0"/>
    <x v="4671"/>
    <x v="152"/>
    <x v="2995"/>
    <x v="357"/>
    <m/>
    <m/>
    <s v="sq"/>
    <s v="sq"/>
    <n v="13290.4"/>
    <n v="57542997.559999913"/>
    <n v="57542997.559999913"/>
    <s v="Alexandria"/>
  </r>
  <r>
    <x v="4673"/>
    <x v="6"/>
    <x v="4"/>
    <x v="6"/>
    <x v="2"/>
    <x v="1"/>
    <x v="4666"/>
    <x v="1"/>
    <x v="4672"/>
    <x v="19"/>
    <x v="3075"/>
    <x v="231"/>
    <m/>
    <m/>
    <s v="Amazon"/>
    <s v="Amazon"/>
    <n v="13290.4"/>
    <n v="31420413.200000018"/>
    <n v="31420413.200000018"/>
    <s v="Alexandria"/>
  </r>
  <r>
    <x v="4674"/>
    <x v="2"/>
    <x v="2"/>
    <x v="2"/>
    <x v="0"/>
    <x v="0"/>
    <x v="4667"/>
    <x v="1"/>
    <x v="4673"/>
    <x v="244"/>
    <x v="124"/>
    <x v="108"/>
    <m/>
    <m/>
    <s v="sq"/>
    <s v="sq"/>
    <n v="16284.02"/>
    <n v="29200970.130000021"/>
    <n v="29200970.130000021"/>
    <s v="Cairo"/>
  </r>
  <r>
    <x v="4675"/>
    <x v="8"/>
    <x v="3"/>
    <x v="8"/>
    <x v="2"/>
    <x v="0"/>
    <x v="4668"/>
    <x v="3"/>
    <x v="4674"/>
    <x v="315"/>
    <x v="3076"/>
    <x v="283"/>
    <m/>
    <m/>
    <s v="Amazon"/>
    <s v="Amazon"/>
    <n v="16284.02"/>
    <n v="57542997.559999913"/>
    <n v="57542997.559999913"/>
    <s v="Cairo"/>
  </r>
  <r>
    <x v="4676"/>
    <x v="8"/>
    <x v="3"/>
    <x v="8"/>
    <x v="2"/>
    <x v="3"/>
    <x v="4669"/>
    <x v="3"/>
    <x v="4675"/>
    <x v="8"/>
    <x v="3077"/>
    <x v="111"/>
    <m/>
    <m/>
    <s v="Amazon"/>
    <s v="Amazon"/>
    <n v="3665.44"/>
    <n v="57542997.559999913"/>
    <n v="57542997.559999913"/>
    <s v="Dubai"/>
  </r>
  <r>
    <x v="4677"/>
    <x v="4"/>
    <x v="0"/>
    <x v="4"/>
    <x v="2"/>
    <x v="1"/>
    <x v="4670"/>
    <x v="0"/>
    <x v="4676"/>
    <x v="186"/>
    <x v="2365"/>
    <x v="116"/>
    <m/>
    <m/>
    <s v="Amazon"/>
    <s v="Amazon"/>
    <n v="13290.4"/>
    <n v="92327183.770000085"/>
    <n v="92327183.770000085"/>
    <s v="Alexandria"/>
  </r>
  <r>
    <x v="4678"/>
    <x v="6"/>
    <x v="4"/>
    <x v="6"/>
    <x v="2"/>
    <x v="2"/>
    <x v="4671"/>
    <x v="1"/>
    <x v="4677"/>
    <x v="18"/>
    <x v="3078"/>
    <x v="29"/>
    <m/>
    <m/>
    <s v="Amazon"/>
    <s v="Amazon"/>
    <n v="26648.76"/>
    <n v="31420413.200000018"/>
    <n v="31420413.200000018"/>
    <s v="Casablanca"/>
  </r>
  <r>
    <x v="4679"/>
    <x v="9"/>
    <x v="1"/>
    <x v="9"/>
    <x v="0"/>
    <x v="0"/>
    <x v="4672"/>
    <x v="4"/>
    <x v="4678"/>
    <x v="112"/>
    <x v="271"/>
    <x v="20"/>
    <m/>
    <m/>
    <s v="sq"/>
    <s v="sq"/>
    <n v="16284.02"/>
    <n v="91504159.730000004"/>
    <n v="91504159.730000004"/>
    <s v="Cairo"/>
  </r>
  <r>
    <x v="4680"/>
    <x v="7"/>
    <x v="0"/>
    <x v="7"/>
    <x v="0"/>
    <x v="4"/>
    <x v="4673"/>
    <x v="4"/>
    <x v="4679"/>
    <x v="41"/>
    <x v="3079"/>
    <x v="36"/>
    <m/>
    <m/>
    <s v="sq"/>
    <s v="sq"/>
    <n v="99349.3"/>
    <n v="92327183.770000085"/>
    <n v="92327183.770000085"/>
    <s v="Riyadh"/>
  </r>
  <r>
    <x v="4681"/>
    <x v="7"/>
    <x v="0"/>
    <x v="7"/>
    <x v="0"/>
    <x v="3"/>
    <x v="4674"/>
    <x v="3"/>
    <x v="4680"/>
    <x v="398"/>
    <x v="1941"/>
    <x v="128"/>
    <m/>
    <m/>
    <s v="sq"/>
    <s v="sq"/>
    <n v="3665.44"/>
    <n v="92327183.770000085"/>
    <n v="92327183.770000085"/>
    <s v="Dubai"/>
  </r>
  <r>
    <x v="4682"/>
    <x v="7"/>
    <x v="0"/>
    <x v="7"/>
    <x v="1"/>
    <x v="2"/>
    <x v="4675"/>
    <x v="4"/>
    <x v="4681"/>
    <x v="155"/>
    <x v="2396"/>
    <x v="333"/>
    <m/>
    <m/>
    <s v="Jumia"/>
    <s v="Jum"/>
    <n v="26648.76"/>
    <n v="92327183.770000085"/>
    <n v="92327183.770000085"/>
    <s v="Casablanca"/>
  </r>
  <r>
    <x v="4683"/>
    <x v="6"/>
    <x v="4"/>
    <x v="6"/>
    <x v="0"/>
    <x v="2"/>
    <x v="4676"/>
    <x v="2"/>
    <x v="4682"/>
    <x v="235"/>
    <x v="1598"/>
    <x v="155"/>
    <m/>
    <m/>
    <s v="sq"/>
    <s v="sq"/>
    <n v="26648.76"/>
    <n v="31420413.200000018"/>
    <n v="31420413.200000018"/>
    <s v="Casablanca"/>
  </r>
  <r>
    <x v="4684"/>
    <x v="5"/>
    <x v="1"/>
    <x v="5"/>
    <x v="2"/>
    <x v="0"/>
    <x v="4677"/>
    <x v="3"/>
    <x v="4683"/>
    <x v="20"/>
    <x v="3080"/>
    <x v="117"/>
    <m/>
    <m/>
    <s v="Amazon"/>
    <s v="Amazon"/>
    <n v="16284.02"/>
    <n v="91504159.730000004"/>
    <n v="91504159.730000004"/>
    <s v="Cairo"/>
  </r>
  <r>
    <x v="4685"/>
    <x v="9"/>
    <x v="1"/>
    <x v="9"/>
    <x v="0"/>
    <x v="2"/>
    <x v="4678"/>
    <x v="3"/>
    <x v="4684"/>
    <x v="125"/>
    <x v="2931"/>
    <x v="332"/>
    <m/>
    <m/>
    <s v="sq"/>
    <s v="sq"/>
    <n v="26648.76"/>
    <n v="91504159.730000004"/>
    <n v="91504159.730000004"/>
    <s v="Casablanca"/>
  </r>
  <r>
    <x v="4686"/>
    <x v="3"/>
    <x v="3"/>
    <x v="3"/>
    <x v="0"/>
    <x v="5"/>
    <x v="4679"/>
    <x v="3"/>
    <x v="4685"/>
    <x v="149"/>
    <x v="1747"/>
    <x v="324"/>
    <m/>
    <m/>
    <s v="sq"/>
    <s v="sq"/>
    <n v="27872.98"/>
    <n v="57542997.559999913"/>
    <n v="57542997.559999913"/>
    <s v="Giza"/>
  </r>
  <r>
    <x v="4687"/>
    <x v="8"/>
    <x v="3"/>
    <x v="8"/>
    <x v="2"/>
    <x v="2"/>
    <x v="4680"/>
    <x v="4"/>
    <x v="4686"/>
    <x v="369"/>
    <x v="3081"/>
    <x v="192"/>
    <m/>
    <m/>
    <s v="Amazon"/>
    <s v="Amazon"/>
    <n v="26648.76"/>
    <n v="57542997.559999913"/>
    <n v="57542997.559999913"/>
    <s v="Casablanca"/>
  </r>
  <r>
    <x v="4688"/>
    <x v="6"/>
    <x v="4"/>
    <x v="6"/>
    <x v="0"/>
    <x v="5"/>
    <x v="4681"/>
    <x v="2"/>
    <x v="4687"/>
    <x v="198"/>
    <x v="1520"/>
    <x v="18"/>
    <m/>
    <m/>
    <s v="sq"/>
    <s v="sq"/>
    <n v="27872.98"/>
    <n v="31420413.200000018"/>
    <n v="31420413.200000018"/>
    <s v="Giza"/>
  </r>
  <r>
    <x v="4689"/>
    <x v="6"/>
    <x v="4"/>
    <x v="6"/>
    <x v="2"/>
    <x v="1"/>
    <x v="4682"/>
    <x v="2"/>
    <x v="4688"/>
    <x v="232"/>
    <x v="2770"/>
    <x v="238"/>
    <m/>
    <m/>
    <s v="Amazon"/>
    <s v="Amazon"/>
    <n v="13290.4"/>
    <n v="31420413.200000018"/>
    <n v="31420413.200000018"/>
    <s v="Alexandria"/>
  </r>
  <r>
    <x v="4690"/>
    <x v="0"/>
    <x v="0"/>
    <x v="0"/>
    <x v="0"/>
    <x v="0"/>
    <x v="4683"/>
    <x v="2"/>
    <x v="4689"/>
    <x v="372"/>
    <x v="3082"/>
    <x v="266"/>
    <m/>
    <m/>
    <s v="sq"/>
    <s v="sq"/>
    <n v="16284.02"/>
    <n v="92327183.770000085"/>
    <n v="92327183.770000085"/>
    <s v="Cairo"/>
  </r>
  <r>
    <x v="4691"/>
    <x v="5"/>
    <x v="1"/>
    <x v="5"/>
    <x v="1"/>
    <x v="5"/>
    <x v="4684"/>
    <x v="2"/>
    <x v="4690"/>
    <x v="369"/>
    <x v="3083"/>
    <x v="239"/>
    <m/>
    <m/>
    <s v="Jumia"/>
    <s v="Jum"/>
    <n v="27872.98"/>
    <n v="91504159.730000004"/>
    <n v="91504159.730000004"/>
    <s v="Giza"/>
  </r>
  <r>
    <x v="4692"/>
    <x v="6"/>
    <x v="4"/>
    <x v="6"/>
    <x v="1"/>
    <x v="0"/>
    <x v="4685"/>
    <x v="0"/>
    <x v="4691"/>
    <x v="302"/>
    <x v="3084"/>
    <x v="184"/>
    <m/>
    <m/>
    <s v="Jumia"/>
    <s v="Jum"/>
    <n v="16284.02"/>
    <n v="31420413.200000018"/>
    <n v="31420413.200000018"/>
    <s v="Cairo"/>
  </r>
  <r>
    <x v="4693"/>
    <x v="3"/>
    <x v="3"/>
    <x v="3"/>
    <x v="1"/>
    <x v="1"/>
    <x v="4686"/>
    <x v="4"/>
    <x v="4692"/>
    <x v="361"/>
    <x v="3059"/>
    <x v="339"/>
    <m/>
    <m/>
    <s v="Jumia"/>
    <s v="Jum"/>
    <n v="13290.4"/>
    <n v="57542997.559999913"/>
    <n v="57542997.559999913"/>
    <s v="Alexandria"/>
  </r>
  <r>
    <x v="4694"/>
    <x v="9"/>
    <x v="1"/>
    <x v="9"/>
    <x v="2"/>
    <x v="0"/>
    <x v="4687"/>
    <x v="0"/>
    <x v="4693"/>
    <x v="69"/>
    <x v="3085"/>
    <x v="30"/>
    <m/>
    <m/>
    <s v="Amazon"/>
    <s v="Amazon"/>
    <n v="16284.02"/>
    <n v="91504159.730000004"/>
    <n v="91504159.730000004"/>
    <s v="Cairo"/>
  </r>
  <r>
    <x v="4695"/>
    <x v="5"/>
    <x v="1"/>
    <x v="5"/>
    <x v="1"/>
    <x v="3"/>
    <x v="4688"/>
    <x v="1"/>
    <x v="4694"/>
    <x v="335"/>
    <x v="3086"/>
    <x v="324"/>
    <m/>
    <m/>
    <s v="Jumia"/>
    <s v="Jum"/>
    <n v="3665.44"/>
    <n v="91504159.730000004"/>
    <n v="91504159.730000004"/>
    <s v="Dubai"/>
  </r>
  <r>
    <x v="4696"/>
    <x v="3"/>
    <x v="3"/>
    <x v="3"/>
    <x v="0"/>
    <x v="3"/>
    <x v="4689"/>
    <x v="0"/>
    <x v="4695"/>
    <x v="248"/>
    <x v="2744"/>
    <x v="107"/>
    <m/>
    <m/>
    <s v="sq"/>
    <s v="sq"/>
    <n v="3665.44"/>
    <n v="57542997.559999913"/>
    <n v="57542997.559999913"/>
    <s v="Dubai"/>
  </r>
  <r>
    <x v="4697"/>
    <x v="4"/>
    <x v="0"/>
    <x v="4"/>
    <x v="1"/>
    <x v="4"/>
    <x v="4690"/>
    <x v="0"/>
    <x v="4696"/>
    <x v="303"/>
    <x v="2042"/>
    <x v="149"/>
    <m/>
    <m/>
    <s v="Jumia"/>
    <s v="Jum"/>
    <n v="99349.3"/>
    <n v="92327183.770000085"/>
    <n v="92327183.770000085"/>
    <s v="Riyadh"/>
  </r>
  <r>
    <x v="4698"/>
    <x v="1"/>
    <x v="1"/>
    <x v="1"/>
    <x v="2"/>
    <x v="3"/>
    <x v="4691"/>
    <x v="2"/>
    <x v="4697"/>
    <x v="175"/>
    <x v="1824"/>
    <x v="299"/>
    <m/>
    <m/>
    <s v="Amazon"/>
    <s v="Amazon"/>
    <n v="3665.44"/>
    <n v="91504159.730000004"/>
    <n v="91504159.730000004"/>
    <s v="Dubai"/>
  </r>
  <r>
    <x v="4699"/>
    <x v="0"/>
    <x v="0"/>
    <x v="0"/>
    <x v="0"/>
    <x v="4"/>
    <x v="4692"/>
    <x v="0"/>
    <x v="4698"/>
    <x v="21"/>
    <x v="2322"/>
    <x v="186"/>
    <m/>
    <m/>
    <s v="sq"/>
    <s v="sq"/>
    <n v="99349.3"/>
    <n v="92327183.770000085"/>
    <n v="92327183.770000085"/>
    <s v="Riyadh"/>
  </r>
  <r>
    <x v="4700"/>
    <x v="2"/>
    <x v="2"/>
    <x v="2"/>
    <x v="0"/>
    <x v="0"/>
    <x v="4693"/>
    <x v="3"/>
    <x v="4699"/>
    <x v="211"/>
    <x v="467"/>
    <x v="328"/>
    <m/>
    <m/>
    <s v="sq"/>
    <s v="sq"/>
    <n v="16284.02"/>
    <n v="29200970.130000021"/>
    <n v="29200970.130000021"/>
    <s v="Cairo"/>
  </r>
  <r>
    <x v="4701"/>
    <x v="4"/>
    <x v="0"/>
    <x v="4"/>
    <x v="0"/>
    <x v="3"/>
    <x v="4694"/>
    <x v="4"/>
    <x v="4700"/>
    <x v="295"/>
    <x v="1095"/>
    <x v="269"/>
    <m/>
    <m/>
    <s v="sq"/>
    <s v="sq"/>
    <n v="3665.44"/>
    <n v="92327183.770000085"/>
    <n v="92327183.770000085"/>
    <s v="Dubai"/>
  </r>
  <r>
    <x v="4702"/>
    <x v="6"/>
    <x v="4"/>
    <x v="6"/>
    <x v="2"/>
    <x v="2"/>
    <x v="4695"/>
    <x v="3"/>
    <x v="4701"/>
    <x v="359"/>
    <x v="1442"/>
    <x v="107"/>
    <m/>
    <m/>
    <s v="Amazon"/>
    <s v="Amazon"/>
    <n v="26648.76"/>
    <n v="31420413.200000018"/>
    <n v="31420413.200000018"/>
    <s v="Casablanca"/>
  </r>
  <r>
    <x v="4703"/>
    <x v="6"/>
    <x v="4"/>
    <x v="6"/>
    <x v="1"/>
    <x v="2"/>
    <x v="4696"/>
    <x v="3"/>
    <x v="4702"/>
    <x v="93"/>
    <x v="3087"/>
    <x v="287"/>
    <m/>
    <m/>
    <s v="Jumia"/>
    <s v="Jum"/>
    <n v="26648.76"/>
    <n v="31420413.200000018"/>
    <n v="31420413.200000018"/>
    <s v="Casablanca"/>
  </r>
  <r>
    <x v="4704"/>
    <x v="3"/>
    <x v="3"/>
    <x v="3"/>
    <x v="1"/>
    <x v="0"/>
    <x v="4697"/>
    <x v="0"/>
    <x v="4703"/>
    <x v="388"/>
    <x v="514"/>
    <x v="246"/>
    <m/>
    <m/>
    <s v="Jumia"/>
    <s v="Jum"/>
    <n v="16284.02"/>
    <n v="57542997.559999913"/>
    <n v="57542997.559999913"/>
    <s v="Cairo"/>
  </r>
  <r>
    <x v="4705"/>
    <x v="1"/>
    <x v="1"/>
    <x v="1"/>
    <x v="1"/>
    <x v="2"/>
    <x v="4698"/>
    <x v="3"/>
    <x v="4704"/>
    <x v="112"/>
    <x v="3088"/>
    <x v="121"/>
    <m/>
    <m/>
    <s v="Jumia"/>
    <s v="Jum"/>
    <n v="26648.76"/>
    <n v="91504159.730000004"/>
    <n v="91504159.730000004"/>
    <s v="Casablanca"/>
  </r>
  <r>
    <x v="4706"/>
    <x v="0"/>
    <x v="0"/>
    <x v="0"/>
    <x v="2"/>
    <x v="3"/>
    <x v="4699"/>
    <x v="0"/>
    <x v="4705"/>
    <x v="240"/>
    <x v="87"/>
    <x v="294"/>
    <m/>
    <m/>
    <s v="Amazon"/>
    <s v="Amazon"/>
    <n v="3665.44"/>
    <n v="92327183.770000085"/>
    <n v="92327183.770000085"/>
    <s v="Dubai"/>
  </r>
  <r>
    <x v="4707"/>
    <x v="3"/>
    <x v="3"/>
    <x v="3"/>
    <x v="1"/>
    <x v="5"/>
    <x v="4700"/>
    <x v="3"/>
    <x v="4706"/>
    <x v="116"/>
    <x v="1242"/>
    <x v="112"/>
    <m/>
    <m/>
    <s v="Jumia"/>
    <s v="Jum"/>
    <n v="27872.98"/>
    <n v="57542997.559999913"/>
    <n v="57542997.559999913"/>
    <s v="Giza"/>
  </r>
  <r>
    <x v="4708"/>
    <x v="5"/>
    <x v="1"/>
    <x v="5"/>
    <x v="2"/>
    <x v="3"/>
    <x v="4701"/>
    <x v="1"/>
    <x v="4707"/>
    <x v="217"/>
    <x v="729"/>
    <x v="133"/>
    <m/>
    <m/>
    <s v="Amazon"/>
    <s v="Amazon"/>
    <n v="3665.44"/>
    <n v="91504159.730000004"/>
    <n v="91504159.730000004"/>
    <s v="Dubai"/>
  </r>
  <r>
    <x v="4709"/>
    <x v="3"/>
    <x v="3"/>
    <x v="3"/>
    <x v="1"/>
    <x v="2"/>
    <x v="4702"/>
    <x v="1"/>
    <x v="4708"/>
    <x v="314"/>
    <x v="2814"/>
    <x v="275"/>
    <m/>
    <m/>
    <s v="Jumia"/>
    <s v="Jum"/>
    <n v="26648.76"/>
    <n v="57542997.559999913"/>
    <n v="57542997.559999913"/>
    <s v="Casablanca"/>
  </r>
  <r>
    <x v="4710"/>
    <x v="2"/>
    <x v="2"/>
    <x v="2"/>
    <x v="1"/>
    <x v="5"/>
    <x v="4703"/>
    <x v="0"/>
    <x v="4709"/>
    <x v="268"/>
    <x v="1940"/>
    <x v="228"/>
    <m/>
    <m/>
    <s v="Jumia"/>
    <s v="Jum"/>
    <n v="27872.98"/>
    <n v="29200970.130000021"/>
    <n v="29200970.130000021"/>
    <s v="Giza"/>
  </r>
  <r>
    <x v="4711"/>
    <x v="1"/>
    <x v="1"/>
    <x v="1"/>
    <x v="1"/>
    <x v="3"/>
    <x v="4704"/>
    <x v="2"/>
    <x v="4710"/>
    <x v="274"/>
    <x v="1078"/>
    <x v="288"/>
    <m/>
    <m/>
    <s v="Jumia"/>
    <s v="Jum"/>
    <n v="3665.44"/>
    <n v="91504159.730000004"/>
    <n v="91504159.730000004"/>
    <s v="Dubai"/>
  </r>
  <r>
    <x v="4712"/>
    <x v="8"/>
    <x v="3"/>
    <x v="8"/>
    <x v="2"/>
    <x v="2"/>
    <x v="4705"/>
    <x v="4"/>
    <x v="4711"/>
    <x v="85"/>
    <x v="1572"/>
    <x v="159"/>
    <m/>
    <m/>
    <s v="Amazon"/>
    <s v="Amazon"/>
    <n v="26648.76"/>
    <n v="57542997.559999913"/>
    <n v="57542997.559999913"/>
    <s v="Casablanca"/>
  </r>
  <r>
    <x v="4713"/>
    <x v="6"/>
    <x v="4"/>
    <x v="6"/>
    <x v="0"/>
    <x v="4"/>
    <x v="4706"/>
    <x v="3"/>
    <x v="4712"/>
    <x v="164"/>
    <x v="3089"/>
    <x v="224"/>
    <m/>
    <m/>
    <s v="sq"/>
    <s v="sq"/>
    <n v="99349.3"/>
    <n v="31420413.200000018"/>
    <n v="31420413.200000018"/>
    <s v="Riyadh"/>
  </r>
  <r>
    <x v="4714"/>
    <x v="0"/>
    <x v="0"/>
    <x v="0"/>
    <x v="2"/>
    <x v="2"/>
    <x v="4707"/>
    <x v="0"/>
    <x v="4713"/>
    <x v="80"/>
    <x v="2958"/>
    <x v="359"/>
    <m/>
    <m/>
    <s v="Amazon"/>
    <s v="Amazon"/>
    <n v="26648.76"/>
    <n v="92327183.770000085"/>
    <n v="92327183.770000085"/>
    <s v="Casablanca"/>
  </r>
  <r>
    <x v="4715"/>
    <x v="8"/>
    <x v="3"/>
    <x v="8"/>
    <x v="1"/>
    <x v="3"/>
    <x v="4708"/>
    <x v="1"/>
    <x v="4714"/>
    <x v="353"/>
    <x v="1375"/>
    <x v="321"/>
    <m/>
    <m/>
    <s v="Jumia"/>
    <s v="Jum"/>
    <n v="3665.44"/>
    <n v="57542997.559999913"/>
    <n v="57542997.559999913"/>
    <s v="Dubai"/>
  </r>
  <r>
    <x v="4716"/>
    <x v="7"/>
    <x v="0"/>
    <x v="7"/>
    <x v="0"/>
    <x v="5"/>
    <x v="4709"/>
    <x v="0"/>
    <x v="4715"/>
    <x v="299"/>
    <x v="2489"/>
    <x v="341"/>
    <m/>
    <m/>
    <s v="sq"/>
    <s v="sq"/>
    <n v="27872.98"/>
    <n v="92327183.770000085"/>
    <n v="92327183.770000085"/>
    <s v="Giza"/>
  </r>
  <r>
    <x v="4717"/>
    <x v="3"/>
    <x v="3"/>
    <x v="3"/>
    <x v="1"/>
    <x v="2"/>
    <x v="4710"/>
    <x v="3"/>
    <x v="4716"/>
    <x v="234"/>
    <x v="2140"/>
    <x v="157"/>
    <m/>
    <m/>
    <s v="Jumia"/>
    <s v="Jum"/>
    <n v="26648.76"/>
    <n v="57542997.559999913"/>
    <n v="57542997.559999913"/>
    <s v="Casablanca"/>
  </r>
  <r>
    <x v="4718"/>
    <x v="0"/>
    <x v="0"/>
    <x v="0"/>
    <x v="0"/>
    <x v="3"/>
    <x v="4711"/>
    <x v="1"/>
    <x v="4717"/>
    <x v="352"/>
    <x v="3090"/>
    <x v="17"/>
    <m/>
    <m/>
    <s v="sq"/>
    <s v="sq"/>
    <n v="3665.44"/>
    <n v="92327183.770000085"/>
    <n v="92327183.770000085"/>
    <s v="Dubai"/>
  </r>
  <r>
    <x v="4719"/>
    <x v="7"/>
    <x v="0"/>
    <x v="7"/>
    <x v="0"/>
    <x v="0"/>
    <x v="4712"/>
    <x v="4"/>
    <x v="4718"/>
    <x v="109"/>
    <x v="1658"/>
    <x v="261"/>
    <m/>
    <m/>
    <s v="sq"/>
    <s v="sq"/>
    <n v="16284.02"/>
    <n v="92327183.770000085"/>
    <n v="92327183.770000085"/>
    <s v="Cairo"/>
  </r>
  <r>
    <x v="4720"/>
    <x v="6"/>
    <x v="4"/>
    <x v="6"/>
    <x v="2"/>
    <x v="0"/>
    <x v="4713"/>
    <x v="1"/>
    <x v="4719"/>
    <x v="230"/>
    <x v="2097"/>
    <x v="151"/>
    <m/>
    <m/>
    <s v="Amazon"/>
    <s v="Amazon"/>
    <n v="16284.02"/>
    <n v="31420413.200000018"/>
    <n v="31420413.200000018"/>
    <s v="Cairo"/>
  </r>
  <r>
    <x v="4721"/>
    <x v="3"/>
    <x v="3"/>
    <x v="3"/>
    <x v="2"/>
    <x v="3"/>
    <x v="4714"/>
    <x v="4"/>
    <x v="4720"/>
    <x v="210"/>
    <x v="103"/>
    <x v="43"/>
    <m/>
    <m/>
    <s v="Amazon"/>
    <s v="Amazon"/>
    <n v="3665.44"/>
    <n v="57542997.559999913"/>
    <n v="57542997.559999913"/>
    <s v="Dubai"/>
  </r>
  <r>
    <x v="4722"/>
    <x v="1"/>
    <x v="1"/>
    <x v="1"/>
    <x v="0"/>
    <x v="0"/>
    <x v="4715"/>
    <x v="0"/>
    <x v="4721"/>
    <x v="218"/>
    <x v="1337"/>
    <x v="45"/>
    <m/>
    <m/>
    <s v="sq"/>
    <s v="sq"/>
    <n v="16284.02"/>
    <n v="91504159.730000004"/>
    <n v="91504159.730000004"/>
    <s v="Cairo"/>
  </r>
  <r>
    <x v="4723"/>
    <x v="2"/>
    <x v="2"/>
    <x v="2"/>
    <x v="0"/>
    <x v="2"/>
    <x v="4716"/>
    <x v="1"/>
    <x v="4722"/>
    <x v="186"/>
    <x v="3091"/>
    <x v="134"/>
    <m/>
    <m/>
    <s v="sq"/>
    <s v="sq"/>
    <n v="26648.76"/>
    <n v="29200970.130000021"/>
    <n v="29200970.130000021"/>
    <s v="Casablanca"/>
  </r>
  <r>
    <x v="4724"/>
    <x v="7"/>
    <x v="0"/>
    <x v="7"/>
    <x v="1"/>
    <x v="5"/>
    <x v="4717"/>
    <x v="3"/>
    <x v="4723"/>
    <x v="275"/>
    <x v="2340"/>
    <x v="163"/>
    <m/>
    <m/>
    <s v="Jumia"/>
    <s v="Jum"/>
    <n v="27872.98"/>
    <n v="92327183.770000085"/>
    <n v="92327183.770000085"/>
    <s v="Giza"/>
  </r>
  <r>
    <x v="4725"/>
    <x v="8"/>
    <x v="3"/>
    <x v="8"/>
    <x v="1"/>
    <x v="0"/>
    <x v="4718"/>
    <x v="2"/>
    <x v="4724"/>
    <x v="387"/>
    <x v="3092"/>
    <x v="230"/>
    <m/>
    <m/>
    <s v="Jumia"/>
    <s v="Jum"/>
    <n v="16284.02"/>
    <n v="57542997.559999913"/>
    <n v="57542997.559999913"/>
    <s v="Cairo"/>
  </r>
  <r>
    <x v="4726"/>
    <x v="0"/>
    <x v="0"/>
    <x v="0"/>
    <x v="1"/>
    <x v="2"/>
    <x v="4719"/>
    <x v="4"/>
    <x v="4725"/>
    <x v="229"/>
    <x v="3093"/>
    <x v="256"/>
    <m/>
    <m/>
    <s v="Jumia"/>
    <s v="Jum"/>
    <n v="26648.76"/>
    <n v="92327183.770000085"/>
    <n v="92327183.770000085"/>
    <s v="Casablanca"/>
  </r>
  <r>
    <x v="4727"/>
    <x v="9"/>
    <x v="1"/>
    <x v="9"/>
    <x v="1"/>
    <x v="1"/>
    <x v="4720"/>
    <x v="2"/>
    <x v="4726"/>
    <x v="256"/>
    <x v="3094"/>
    <x v="149"/>
    <m/>
    <m/>
    <s v="Jumia"/>
    <s v="Jum"/>
    <n v="13290.4"/>
    <n v="91504159.730000004"/>
    <n v="91504159.730000004"/>
    <s v="Alexandria"/>
  </r>
  <r>
    <x v="4728"/>
    <x v="7"/>
    <x v="0"/>
    <x v="7"/>
    <x v="0"/>
    <x v="2"/>
    <x v="4721"/>
    <x v="0"/>
    <x v="4727"/>
    <x v="74"/>
    <x v="607"/>
    <x v="39"/>
    <m/>
    <m/>
    <s v="sq"/>
    <s v="sq"/>
    <n v="26648.76"/>
    <n v="92327183.770000085"/>
    <n v="92327183.770000085"/>
    <s v="Casablanca"/>
  </r>
  <r>
    <x v="4729"/>
    <x v="9"/>
    <x v="1"/>
    <x v="9"/>
    <x v="1"/>
    <x v="1"/>
    <x v="4722"/>
    <x v="0"/>
    <x v="4728"/>
    <x v="297"/>
    <x v="3095"/>
    <x v="314"/>
    <m/>
    <m/>
    <s v="Jumia"/>
    <s v="Jum"/>
    <n v="13290.4"/>
    <n v="91504159.730000004"/>
    <n v="91504159.730000004"/>
    <s v="Alexandria"/>
  </r>
  <r>
    <x v="4730"/>
    <x v="1"/>
    <x v="1"/>
    <x v="1"/>
    <x v="2"/>
    <x v="0"/>
    <x v="4723"/>
    <x v="0"/>
    <x v="4729"/>
    <x v="118"/>
    <x v="2882"/>
    <x v="21"/>
    <m/>
    <m/>
    <s v="Amazon"/>
    <s v="Amazon"/>
    <n v="16284.02"/>
    <n v="91504159.730000004"/>
    <n v="91504159.730000004"/>
    <s v="Cairo"/>
  </r>
  <r>
    <x v="4731"/>
    <x v="1"/>
    <x v="1"/>
    <x v="1"/>
    <x v="0"/>
    <x v="0"/>
    <x v="4724"/>
    <x v="3"/>
    <x v="4730"/>
    <x v="279"/>
    <x v="1832"/>
    <x v="67"/>
    <m/>
    <m/>
    <s v="sq"/>
    <s v="sq"/>
    <n v="16284.02"/>
    <n v="91504159.730000004"/>
    <n v="91504159.730000004"/>
    <s v="Cairo"/>
  </r>
  <r>
    <x v="4732"/>
    <x v="1"/>
    <x v="1"/>
    <x v="1"/>
    <x v="0"/>
    <x v="0"/>
    <x v="4725"/>
    <x v="0"/>
    <x v="4731"/>
    <x v="325"/>
    <x v="3096"/>
    <x v="188"/>
    <m/>
    <m/>
    <s v="sq"/>
    <s v="sq"/>
    <n v="16284.02"/>
    <n v="91504159.730000004"/>
    <n v="91504159.730000004"/>
    <s v="Cairo"/>
  </r>
  <r>
    <x v="4733"/>
    <x v="5"/>
    <x v="1"/>
    <x v="5"/>
    <x v="1"/>
    <x v="3"/>
    <x v="4726"/>
    <x v="0"/>
    <x v="4732"/>
    <x v="302"/>
    <x v="998"/>
    <x v="87"/>
    <m/>
    <m/>
    <s v="Jumia"/>
    <s v="Jum"/>
    <n v="3665.44"/>
    <n v="91504159.730000004"/>
    <n v="91504159.730000004"/>
    <s v="Dubai"/>
  </r>
  <r>
    <x v="4734"/>
    <x v="9"/>
    <x v="1"/>
    <x v="9"/>
    <x v="1"/>
    <x v="0"/>
    <x v="4727"/>
    <x v="4"/>
    <x v="4733"/>
    <x v="82"/>
    <x v="1370"/>
    <x v="357"/>
    <m/>
    <m/>
    <s v="Jumia"/>
    <s v="Jum"/>
    <n v="16284.02"/>
    <n v="91504159.730000004"/>
    <n v="91504159.730000004"/>
    <s v="Cairo"/>
  </r>
  <r>
    <x v="4735"/>
    <x v="2"/>
    <x v="2"/>
    <x v="2"/>
    <x v="1"/>
    <x v="3"/>
    <x v="4728"/>
    <x v="1"/>
    <x v="4734"/>
    <x v="36"/>
    <x v="1055"/>
    <x v="256"/>
    <m/>
    <m/>
    <s v="Jumia"/>
    <s v="Jum"/>
    <n v="3665.44"/>
    <n v="29200970.130000021"/>
    <n v="29200970.130000021"/>
    <s v="Dubai"/>
  </r>
  <r>
    <x v="4736"/>
    <x v="2"/>
    <x v="2"/>
    <x v="2"/>
    <x v="0"/>
    <x v="3"/>
    <x v="4729"/>
    <x v="3"/>
    <x v="4735"/>
    <x v="210"/>
    <x v="1631"/>
    <x v="7"/>
    <m/>
    <m/>
    <s v="sq"/>
    <s v="sq"/>
    <n v="3665.44"/>
    <n v="29200970.130000021"/>
    <n v="29200970.130000021"/>
    <s v="Dubai"/>
  </r>
  <r>
    <x v="4737"/>
    <x v="7"/>
    <x v="0"/>
    <x v="7"/>
    <x v="1"/>
    <x v="3"/>
    <x v="4730"/>
    <x v="1"/>
    <x v="4736"/>
    <x v="109"/>
    <x v="3097"/>
    <x v="121"/>
    <m/>
    <m/>
    <s v="Jumia"/>
    <s v="Jum"/>
    <n v="3665.44"/>
    <n v="92327183.770000085"/>
    <n v="92327183.770000085"/>
    <s v="Dubai"/>
  </r>
  <r>
    <x v="4738"/>
    <x v="8"/>
    <x v="3"/>
    <x v="8"/>
    <x v="1"/>
    <x v="5"/>
    <x v="4731"/>
    <x v="3"/>
    <x v="4737"/>
    <x v="330"/>
    <x v="802"/>
    <x v="308"/>
    <m/>
    <m/>
    <s v="Jumia"/>
    <s v="Jum"/>
    <n v="27872.98"/>
    <n v="57542997.559999913"/>
    <n v="57542997.559999913"/>
    <s v="Giza"/>
  </r>
  <r>
    <x v="4739"/>
    <x v="7"/>
    <x v="0"/>
    <x v="7"/>
    <x v="1"/>
    <x v="2"/>
    <x v="4732"/>
    <x v="0"/>
    <x v="4738"/>
    <x v="193"/>
    <x v="2558"/>
    <x v="82"/>
    <m/>
    <m/>
    <s v="Jumia"/>
    <s v="Jum"/>
    <n v="26648.76"/>
    <n v="92327183.770000085"/>
    <n v="92327183.770000085"/>
    <s v="Casablanca"/>
  </r>
  <r>
    <x v="4740"/>
    <x v="4"/>
    <x v="0"/>
    <x v="4"/>
    <x v="1"/>
    <x v="1"/>
    <x v="4733"/>
    <x v="4"/>
    <x v="4739"/>
    <x v="149"/>
    <x v="2441"/>
    <x v="119"/>
    <m/>
    <m/>
    <s v="Jumia"/>
    <s v="Jum"/>
    <n v="13290.4"/>
    <n v="92327183.770000085"/>
    <n v="92327183.770000085"/>
    <s v="Alexandria"/>
  </r>
  <r>
    <x v="4741"/>
    <x v="5"/>
    <x v="1"/>
    <x v="5"/>
    <x v="2"/>
    <x v="5"/>
    <x v="4734"/>
    <x v="4"/>
    <x v="4740"/>
    <x v="323"/>
    <x v="1465"/>
    <x v="63"/>
    <m/>
    <m/>
    <s v="Amazon"/>
    <s v="Amazon"/>
    <n v="27872.98"/>
    <n v="91504159.730000004"/>
    <n v="91504159.730000004"/>
    <s v="Giza"/>
  </r>
  <r>
    <x v="4742"/>
    <x v="0"/>
    <x v="0"/>
    <x v="0"/>
    <x v="0"/>
    <x v="0"/>
    <x v="4735"/>
    <x v="0"/>
    <x v="4741"/>
    <x v="180"/>
    <x v="2830"/>
    <x v="233"/>
    <m/>
    <m/>
    <s v="sq"/>
    <s v="sq"/>
    <n v="16284.02"/>
    <n v="92327183.770000085"/>
    <n v="92327183.770000085"/>
    <s v="Cairo"/>
  </r>
  <r>
    <x v="4743"/>
    <x v="1"/>
    <x v="1"/>
    <x v="1"/>
    <x v="0"/>
    <x v="2"/>
    <x v="4736"/>
    <x v="2"/>
    <x v="4742"/>
    <x v="69"/>
    <x v="3098"/>
    <x v="58"/>
    <m/>
    <m/>
    <s v="sq"/>
    <s v="sq"/>
    <n v="26648.76"/>
    <n v="91504159.730000004"/>
    <n v="91504159.730000004"/>
    <s v="Casablanca"/>
  </r>
  <r>
    <x v="4744"/>
    <x v="0"/>
    <x v="0"/>
    <x v="0"/>
    <x v="1"/>
    <x v="1"/>
    <x v="4737"/>
    <x v="3"/>
    <x v="4743"/>
    <x v="10"/>
    <x v="3099"/>
    <x v="293"/>
    <m/>
    <m/>
    <s v="Jumia"/>
    <s v="Jum"/>
    <n v="13290.4"/>
    <n v="92327183.770000085"/>
    <n v="92327183.770000085"/>
    <s v="Alexandria"/>
  </r>
  <r>
    <x v="4745"/>
    <x v="4"/>
    <x v="0"/>
    <x v="4"/>
    <x v="0"/>
    <x v="4"/>
    <x v="4738"/>
    <x v="1"/>
    <x v="4744"/>
    <x v="74"/>
    <x v="2512"/>
    <x v="314"/>
    <m/>
    <m/>
    <s v="sq"/>
    <s v="sq"/>
    <n v="99349.3"/>
    <n v="92327183.770000085"/>
    <n v="92327183.770000085"/>
    <s v="Riyadh"/>
  </r>
  <r>
    <x v="4746"/>
    <x v="9"/>
    <x v="1"/>
    <x v="9"/>
    <x v="2"/>
    <x v="0"/>
    <x v="4739"/>
    <x v="2"/>
    <x v="4745"/>
    <x v="283"/>
    <x v="2002"/>
    <x v="214"/>
    <m/>
    <m/>
    <s v="Amazon"/>
    <s v="Amazon"/>
    <n v="16284.02"/>
    <n v="91504159.730000004"/>
    <n v="91504159.730000004"/>
    <s v="Cairo"/>
  </r>
  <r>
    <x v="4747"/>
    <x v="1"/>
    <x v="1"/>
    <x v="1"/>
    <x v="1"/>
    <x v="2"/>
    <x v="4740"/>
    <x v="3"/>
    <x v="4746"/>
    <x v="239"/>
    <x v="2088"/>
    <x v="346"/>
    <m/>
    <m/>
    <s v="Jumia"/>
    <s v="Jum"/>
    <n v="26648.76"/>
    <n v="91504159.730000004"/>
    <n v="91504159.730000004"/>
    <s v="Casablanca"/>
  </r>
  <r>
    <x v="4748"/>
    <x v="2"/>
    <x v="2"/>
    <x v="2"/>
    <x v="2"/>
    <x v="1"/>
    <x v="4741"/>
    <x v="2"/>
    <x v="4747"/>
    <x v="138"/>
    <x v="1648"/>
    <x v="99"/>
    <m/>
    <m/>
    <s v="Amazon"/>
    <s v="Amazon"/>
    <n v="13290.4"/>
    <n v="29200970.130000021"/>
    <n v="29200970.130000021"/>
    <s v="Alexandria"/>
  </r>
  <r>
    <x v="4749"/>
    <x v="3"/>
    <x v="3"/>
    <x v="3"/>
    <x v="2"/>
    <x v="0"/>
    <x v="4742"/>
    <x v="0"/>
    <x v="4748"/>
    <x v="191"/>
    <x v="747"/>
    <x v="141"/>
    <m/>
    <m/>
    <s v="Amazon"/>
    <s v="Amazon"/>
    <n v="16284.02"/>
    <n v="57542997.559999913"/>
    <n v="57542997.559999913"/>
    <s v="Cairo"/>
  </r>
  <r>
    <x v="4750"/>
    <x v="6"/>
    <x v="4"/>
    <x v="6"/>
    <x v="2"/>
    <x v="2"/>
    <x v="4743"/>
    <x v="2"/>
    <x v="4749"/>
    <x v="261"/>
    <x v="1448"/>
    <x v="11"/>
    <m/>
    <m/>
    <s v="Amazon"/>
    <s v="Amazon"/>
    <n v="26648.76"/>
    <n v="31420413.200000018"/>
    <n v="31420413.200000018"/>
    <s v="Casablanca"/>
  </r>
  <r>
    <x v="4751"/>
    <x v="1"/>
    <x v="1"/>
    <x v="1"/>
    <x v="0"/>
    <x v="1"/>
    <x v="4744"/>
    <x v="2"/>
    <x v="4750"/>
    <x v="268"/>
    <x v="1747"/>
    <x v="68"/>
    <m/>
    <m/>
    <s v="sq"/>
    <s v="sq"/>
    <n v="13290.4"/>
    <n v="91504159.730000004"/>
    <n v="91504159.730000004"/>
    <s v="Alexandria"/>
  </r>
  <r>
    <x v="4752"/>
    <x v="0"/>
    <x v="0"/>
    <x v="0"/>
    <x v="0"/>
    <x v="2"/>
    <x v="4745"/>
    <x v="1"/>
    <x v="4751"/>
    <x v="248"/>
    <x v="2516"/>
    <x v="294"/>
    <m/>
    <m/>
    <s v="sq"/>
    <s v="sq"/>
    <n v="26648.76"/>
    <n v="92327183.770000085"/>
    <n v="92327183.770000085"/>
    <s v="Casablanca"/>
  </r>
  <r>
    <x v="4753"/>
    <x v="1"/>
    <x v="1"/>
    <x v="1"/>
    <x v="2"/>
    <x v="2"/>
    <x v="4746"/>
    <x v="4"/>
    <x v="4752"/>
    <x v="110"/>
    <x v="1181"/>
    <x v="162"/>
    <m/>
    <m/>
    <s v="Amazon"/>
    <s v="Amazon"/>
    <n v="26648.76"/>
    <n v="91504159.730000004"/>
    <n v="91504159.730000004"/>
    <s v="Casablanca"/>
  </r>
  <r>
    <x v="4754"/>
    <x v="7"/>
    <x v="0"/>
    <x v="7"/>
    <x v="1"/>
    <x v="2"/>
    <x v="4747"/>
    <x v="4"/>
    <x v="4753"/>
    <x v="4"/>
    <x v="2934"/>
    <x v="359"/>
    <m/>
    <m/>
    <s v="Jumia"/>
    <s v="Jum"/>
    <n v="26648.76"/>
    <n v="92327183.770000085"/>
    <n v="92327183.770000085"/>
    <s v="Casablanca"/>
  </r>
  <r>
    <x v="4755"/>
    <x v="6"/>
    <x v="4"/>
    <x v="6"/>
    <x v="2"/>
    <x v="5"/>
    <x v="4748"/>
    <x v="1"/>
    <x v="4754"/>
    <x v="68"/>
    <x v="3100"/>
    <x v="326"/>
    <m/>
    <m/>
    <s v="Amazon"/>
    <s v="Amazon"/>
    <n v="27872.98"/>
    <n v="31420413.200000018"/>
    <n v="31420413.200000018"/>
    <s v="Giza"/>
  </r>
  <r>
    <x v="4756"/>
    <x v="2"/>
    <x v="2"/>
    <x v="2"/>
    <x v="0"/>
    <x v="1"/>
    <x v="4749"/>
    <x v="4"/>
    <x v="4755"/>
    <x v="20"/>
    <x v="2696"/>
    <x v="182"/>
    <m/>
    <m/>
    <s v="sq"/>
    <s v="sq"/>
    <n v="13290.4"/>
    <n v="29200970.130000021"/>
    <n v="29200970.130000021"/>
    <s v="Alexandria"/>
  </r>
  <r>
    <x v="4757"/>
    <x v="7"/>
    <x v="0"/>
    <x v="7"/>
    <x v="0"/>
    <x v="0"/>
    <x v="4750"/>
    <x v="3"/>
    <x v="4756"/>
    <x v="381"/>
    <x v="3101"/>
    <x v="341"/>
    <m/>
    <m/>
    <s v="sq"/>
    <s v="sq"/>
    <n v="16284.02"/>
    <n v="92327183.770000085"/>
    <n v="92327183.770000085"/>
    <s v="Cairo"/>
  </r>
  <r>
    <x v="4758"/>
    <x v="3"/>
    <x v="3"/>
    <x v="3"/>
    <x v="1"/>
    <x v="0"/>
    <x v="4751"/>
    <x v="1"/>
    <x v="4757"/>
    <x v="210"/>
    <x v="125"/>
    <x v="183"/>
    <m/>
    <m/>
    <s v="Jumia"/>
    <s v="Jum"/>
    <n v="16284.02"/>
    <n v="57542997.559999913"/>
    <n v="57542997.559999913"/>
    <s v="Cairo"/>
  </r>
  <r>
    <x v="4759"/>
    <x v="4"/>
    <x v="0"/>
    <x v="4"/>
    <x v="1"/>
    <x v="3"/>
    <x v="4752"/>
    <x v="2"/>
    <x v="4758"/>
    <x v="389"/>
    <x v="3102"/>
    <x v="348"/>
    <m/>
    <m/>
    <s v="Jumia"/>
    <s v="Jum"/>
    <n v="3665.44"/>
    <n v="92327183.770000085"/>
    <n v="92327183.770000085"/>
    <s v="Dubai"/>
  </r>
  <r>
    <x v="4760"/>
    <x v="1"/>
    <x v="1"/>
    <x v="1"/>
    <x v="0"/>
    <x v="4"/>
    <x v="4753"/>
    <x v="0"/>
    <x v="4759"/>
    <x v="3"/>
    <x v="446"/>
    <x v="286"/>
    <m/>
    <m/>
    <s v="sq"/>
    <s v="sq"/>
    <n v="99349.3"/>
    <n v="91504159.730000004"/>
    <n v="91504159.730000004"/>
    <s v="Riyadh"/>
  </r>
  <r>
    <x v="4761"/>
    <x v="1"/>
    <x v="1"/>
    <x v="1"/>
    <x v="0"/>
    <x v="4"/>
    <x v="4754"/>
    <x v="0"/>
    <x v="4760"/>
    <x v="100"/>
    <x v="1711"/>
    <x v="354"/>
    <m/>
    <m/>
    <s v="sq"/>
    <s v="sq"/>
    <n v="99349.3"/>
    <n v="91504159.730000004"/>
    <n v="91504159.730000004"/>
    <s v="Riyadh"/>
  </r>
  <r>
    <x v="4762"/>
    <x v="2"/>
    <x v="2"/>
    <x v="2"/>
    <x v="1"/>
    <x v="0"/>
    <x v="4755"/>
    <x v="1"/>
    <x v="4761"/>
    <x v="176"/>
    <x v="3103"/>
    <x v="65"/>
    <m/>
    <m/>
    <s v="Jumia"/>
    <s v="Jum"/>
    <n v="16284.02"/>
    <n v="29200970.130000021"/>
    <n v="29200970.130000021"/>
    <s v="Cairo"/>
  </r>
  <r>
    <x v="4763"/>
    <x v="4"/>
    <x v="0"/>
    <x v="4"/>
    <x v="2"/>
    <x v="2"/>
    <x v="4756"/>
    <x v="1"/>
    <x v="4762"/>
    <x v="190"/>
    <x v="860"/>
    <x v="200"/>
    <m/>
    <m/>
    <s v="Amazon"/>
    <s v="Amazon"/>
    <n v="26648.76"/>
    <n v="92327183.770000085"/>
    <n v="92327183.770000085"/>
    <s v="Casablanca"/>
  </r>
  <r>
    <x v="4764"/>
    <x v="0"/>
    <x v="0"/>
    <x v="0"/>
    <x v="1"/>
    <x v="3"/>
    <x v="4757"/>
    <x v="4"/>
    <x v="4763"/>
    <x v="100"/>
    <x v="2595"/>
    <x v="313"/>
    <m/>
    <m/>
    <s v="Jumia"/>
    <s v="Jum"/>
    <n v="3665.44"/>
    <n v="92327183.770000085"/>
    <n v="92327183.770000085"/>
    <s v="Dubai"/>
  </r>
  <r>
    <x v="4765"/>
    <x v="4"/>
    <x v="0"/>
    <x v="4"/>
    <x v="0"/>
    <x v="5"/>
    <x v="4758"/>
    <x v="4"/>
    <x v="4764"/>
    <x v="384"/>
    <x v="2111"/>
    <x v="350"/>
    <m/>
    <m/>
    <s v="sq"/>
    <s v="sq"/>
    <n v="27872.98"/>
    <n v="92327183.770000085"/>
    <n v="92327183.770000085"/>
    <s v="Giza"/>
  </r>
  <r>
    <x v="4766"/>
    <x v="2"/>
    <x v="2"/>
    <x v="2"/>
    <x v="2"/>
    <x v="3"/>
    <x v="4759"/>
    <x v="2"/>
    <x v="4765"/>
    <x v="172"/>
    <x v="3104"/>
    <x v="288"/>
    <m/>
    <m/>
    <s v="Amazon"/>
    <s v="Amazon"/>
    <n v="3665.44"/>
    <n v="29200970.130000021"/>
    <n v="29200970.130000021"/>
    <s v="Dubai"/>
  </r>
  <r>
    <x v="4767"/>
    <x v="3"/>
    <x v="3"/>
    <x v="3"/>
    <x v="2"/>
    <x v="4"/>
    <x v="4760"/>
    <x v="3"/>
    <x v="4766"/>
    <x v="351"/>
    <x v="3105"/>
    <x v="51"/>
    <m/>
    <m/>
    <s v="Amazon"/>
    <s v="Amazon"/>
    <n v="99349.3"/>
    <n v="57542997.559999913"/>
    <n v="57542997.559999913"/>
    <s v="Riyadh"/>
  </r>
  <r>
    <x v="4768"/>
    <x v="7"/>
    <x v="0"/>
    <x v="7"/>
    <x v="2"/>
    <x v="4"/>
    <x v="4761"/>
    <x v="0"/>
    <x v="4767"/>
    <x v="170"/>
    <x v="3106"/>
    <x v="134"/>
    <m/>
    <m/>
    <s v="Amazon"/>
    <s v="Amazon"/>
    <n v="99349.3"/>
    <n v="92327183.770000085"/>
    <n v="92327183.770000085"/>
    <s v="Riyadh"/>
  </r>
  <r>
    <x v="4769"/>
    <x v="1"/>
    <x v="1"/>
    <x v="1"/>
    <x v="0"/>
    <x v="4"/>
    <x v="4762"/>
    <x v="4"/>
    <x v="4768"/>
    <x v="338"/>
    <x v="828"/>
    <x v="219"/>
    <m/>
    <m/>
    <s v="sq"/>
    <s v="sq"/>
    <n v="99349.3"/>
    <n v="91504159.730000004"/>
    <n v="91504159.730000004"/>
    <s v="Riyadh"/>
  </r>
  <r>
    <x v="4770"/>
    <x v="3"/>
    <x v="3"/>
    <x v="3"/>
    <x v="2"/>
    <x v="0"/>
    <x v="4763"/>
    <x v="2"/>
    <x v="4769"/>
    <x v="257"/>
    <x v="3107"/>
    <x v="75"/>
    <m/>
    <m/>
    <s v="Amazon"/>
    <s v="Amazon"/>
    <n v="16284.02"/>
    <n v="57542997.559999913"/>
    <n v="57542997.559999913"/>
    <s v="Cairo"/>
  </r>
  <r>
    <x v="4771"/>
    <x v="4"/>
    <x v="0"/>
    <x v="4"/>
    <x v="1"/>
    <x v="5"/>
    <x v="4764"/>
    <x v="4"/>
    <x v="4770"/>
    <x v="1"/>
    <x v="352"/>
    <x v="305"/>
    <m/>
    <m/>
    <s v="Jumia"/>
    <s v="Jum"/>
    <n v="27872.98"/>
    <n v="92327183.770000085"/>
    <n v="92327183.770000085"/>
    <s v="Giza"/>
  </r>
  <r>
    <x v="4772"/>
    <x v="4"/>
    <x v="0"/>
    <x v="4"/>
    <x v="1"/>
    <x v="4"/>
    <x v="4765"/>
    <x v="2"/>
    <x v="4771"/>
    <x v="165"/>
    <x v="3108"/>
    <x v="15"/>
    <m/>
    <m/>
    <s v="Jumia"/>
    <s v="Jum"/>
    <n v="99349.3"/>
    <n v="92327183.770000085"/>
    <n v="92327183.770000085"/>
    <s v="Riyadh"/>
  </r>
  <r>
    <x v="4773"/>
    <x v="0"/>
    <x v="0"/>
    <x v="0"/>
    <x v="1"/>
    <x v="4"/>
    <x v="4766"/>
    <x v="1"/>
    <x v="4772"/>
    <x v="59"/>
    <x v="3109"/>
    <x v="122"/>
    <m/>
    <m/>
    <s v="Jumia"/>
    <s v="Jum"/>
    <n v="99349.3"/>
    <n v="92327183.770000085"/>
    <n v="92327183.770000085"/>
    <s v="Riyadh"/>
  </r>
  <r>
    <x v="4774"/>
    <x v="1"/>
    <x v="1"/>
    <x v="1"/>
    <x v="0"/>
    <x v="2"/>
    <x v="4767"/>
    <x v="2"/>
    <x v="4773"/>
    <x v="220"/>
    <x v="3110"/>
    <x v="54"/>
    <m/>
    <m/>
    <s v="sq"/>
    <s v="sq"/>
    <n v="26648.76"/>
    <n v="91504159.730000004"/>
    <n v="91504159.730000004"/>
    <s v="Casablanca"/>
  </r>
  <r>
    <x v="4775"/>
    <x v="6"/>
    <x v="4"/>
    <x v="6"/>
    <x v="0"/>
    <x v="5"/>
    <x v="4768"/>
    <x v="4"/>
    <x v="4774"/>
    <x v="291"/>
    <x v="2127"/>
    <x v="229"/>
    <m/>
    <m/>
    <s v="sq"/>
    <s v="sq"/>
    <n v="27872.98"/>
    <n v="31420413.200000018"/>
    <n v="31420413.200000018"/>
    <s v="Giza"/>
  </r>
  <r>
    <x v="4776"/>
    <x v="1"/>
    <x v="1"/>
    <x v="1"/>
    <x v="1"/>
    <x v="5"/>
    <x v="4769"/>
    <x v="3"/>
    <x v="4775"/>
    <x v="162"/>
    <x v="2624"/>
    <x v="167"/>
    <m/>
    <m/>
    <s v="Jumia"/>
    <s v="Jum"/>
    <n v="27872.98"/>
    <n v="91504159.730000004"/>
    <n v="91504159.730000004"/>
    <s v="Giza"/>
  </r>
  <r>
    <x v="4777"/>
    <x v="3"/>
    <x v="3"/>
    <x v="3"/>
    <x v="0"/>
    <x v="1"/>
    <x v="4770"/>
    <x v="4"/>
    <x v="4776"/>
    <x v="205"/>
    <x v="1278"/>
    <x v="162"/>
    <m/>
    <m/>
    <s v="sq"/>
    <s v="sq"/>
    <n v="13290.4"/>
    <n v="57542997.559999913"/>
    <n v="57542997.559999913"/>
    <s v="Alexandria"/>
  </r>
  <r>
    <x v="4778"/>
    <x v="5"/>
    <x v="1"/>
    <x v="5"/>
    <x v="1"/>
    <x v="3"/>
    <x v="4771"/>
    <x v="2"/>
    <x v="4777"/>
    <x v="124"/>
    <x v="2103"/>
    <x v="269"/>
    <m/>
    <m/>
    <s v="Jumia"/>
    <s v="Jum"/>
    <n v="3665.44"/>
    <n v="91504159.730000004"/>
    <n v="91504159.730000004"/>
    <s v="Dubai"/>
  </r>
  <r>
    <x v="4779"/>
    <x v="3"/>
    <x v="3"/>
    <x v="3"/>
    <x v="1"/>
    <x v="0"/>
    <x v="4772"/>
    <x v="3"/>
    <x v="4778"/>
    <x v="52"/>
    <x v="1100"/>
    <x v="17"/>
    <m/>
    <m/>
    <s v="Jumia"/>
    <s v="Jum"/>
    <n v="16284.02"/>
    <n v="57542997.559999913"/>
    <n v="57542997.559999913"/>
    <s v="Cairo"/>
  </r>
  <r>
    <x v="4780"/>
    <x v="3"/>
    <x v="3"/>
    <x v="3"/>
    <x v="2"/>
    <x v="0"/>
    <x v="4773"/>
    <x v="4"/>
    <x v="4779"/>
    <x v="100"/>
    <x v="1285"/>
    <x v="329"/>
    <m/>
    <m/>
    <s v="Amazon"/>
    <s v="Amazon"/>
    <n v="16284.02"/>
    <n v="57542997.559999913"/>
    <n v="57542997.559999913"/>
    <s v="Cairo"/>
  </r>
  <r>
    <x v="4781"/>
    <x v="7"/>
    <x v="0"/>
    <x v="7"/>
    <x v="2"/>
    <x v="2"/>
    <x v="4774"/>
    <x v="0"/>
    <x v="4780"/>
    <x v="366"/>
    <x v="3111"/>
    <x v="227"/>
    <m/>
    <m/>
    <s v="Amazon"/>
    <s v="Amazon"/>
    <n v="26648.76"/>
    <n v="92327183.770000085"/>
    <n v="92327183.770000085"/>
    <s v="Casablanca"/>
  </r>
  <r>
    <x v="4782"/>
    <x v="5"/>
    <x v="1"/>
    <x v="5"/>
    <x v="1"/>
    <x v="0"/>
    <x v="4775"/>
    <x v="2"/>
    <x v="4781"/>
    <x v="352"/>
    <x v="3112"/>
    <x v="264"/>
    <m/>
    <m/>
    <s v="Jumia"/>
    <s v="Jum"/>
    <n v="16284.02"/>
    <n v="91504159.730000004"/>
    <n v="91504159.730000004"/>
    <s v="Cairo"/>
  </r>
  <r>
    <x v="4783"/>
    <x v="5"/>
    <x v="1"/>
    <x v="5"/>
    <x v="1"/>
    <x v="4"/>
    <x v="4776"/>
    <x v="1"/>
    <x v="4782"/>
    <x v="235"/>
    <x v="1373"/>
    <x v="113"/>
    <m/>
    <m/>
    <s v="Jumia"/>
    <s v="Jum"/>
    <n v="99349.3"/>
    <n v="91504159.730000004"/>
    <n v="91504159.730000004"/>
    <s v="Riyadh"/>
  </r>
  <r>
    <x v="4784"/>
    <x v="6"/>
    <x v="4"/>
    <x v="6"/>
    <x v="1"/>
    <x v="5"/>
    <x v="4777"/>
    <x v="1"/>
    <x v="4783"/>
    <x v="67"/>
    <x v="3113"/>
    <x v="16"/>
    <m/>
    <m/>
    <s v="Jumia"/>
    <s v="Jum"/>
    <n v="27872.98"/>
    <n v="31420413.200000018"/>
    <n v="31420413.200000018"/>
    <s v="Giza"/>
  </r>
  <r>
    <x v="4785"/>
    <x v="5"/>
    <x v="1"/>
    <x v="5"/>
    <x v="1"/>
    <x v="2"/>
    <x v="4778"/>
    <x v="0"/>
    <x v="4784"/>
    <x v="253"/>
    <x v="1338"/>
    <x v="56"/>
    <m/>
    <m/>
    <s v="Jumia"/>
    <s v="Jum"/>
    <n v="26648.76"/>
    <n v="91504159.730000004"/>
    <n v="91504159.730000004"/>
    <s v="Casablanca"/>
  </r>
  <r>
    <x v="4786"/>
    <x v="1"/>
    <x v="1"/>
    <x v="1"/>
    <x v="2"/>
    <x v="0"/>
    <x v="4779"/>
    <x v="4"/>
    <x v="4785"/>
    <x v="348"/>
    <x v="3114"/>
    <x v="306"/>
    <m/>
    <m/>
    <s v="Amazon"/>
    <s v="Amazon"/>
    <n v="16284.02"/>
    <n v="91504159.730000004"/>
    <n v="91504159.730000004"/>
    <s v="Cairo"/>
  </r>
  <r>
    <x v="4787"/>
    <x v="6"/>
    <x v="4"/>
    <x v="6"/>
    <x v="0"/>
    <x v="3"/>
    <x v="4780"/>
    <x v="0"/>
    <x v="4786"/>
    <x v="291"/>
    <x v="3115"/>
    <x v="237"/>
    <m/>
    <m/>
    <s v="sq"/>
    <s v="sq"/>
    <n v="3665.44"/>
    <n v="31420413.200000018"/>
    <n v="31420413.200000018"/>
    <s v="Dubai"/>
  </r>
  <r>
    <x v="4788"/>
    <x v="8"/>
    <x v="3"/>
    <x v="8"/>
    <x v="2"/>
    <x v="1"/>
    <x v="4781"/>
    <x v="2"/>
    <x v="4787"/>
    <x v="327"/>
    <x v="1173"/>
    <x v="166"/>
    <m/>
    <m/>
    <s v="Amazon"/>
    <s v="Amazon"/>
    <n v="13290.4"/>
    <n v="57542997.559999913"/>
    <n v="57542997.559999913"/>
    <s v="Alexandria"/>
  </r>
  <r>
    <x v="4789"/>
    <x v="2"/>
    <x v="2"/>
    <x v="2"/>
    <x v="1"/>
    <x v="0"/>
    <x v="4782"/>
    <x v="2"/>
    <x v="4788"/>
    <x v="92"/>
    <x v="3116"/>
    <x v="147"/>
    <m/>
    <m/>
    <s v="Jumia"/>
    <s v="Jum"/>
    <n v="16284.02"/>
    <n v="29200970.130000021"/>
    <n v="29200970.130000021"/>
    <s v="Cairo"/>
  </r>
  <r>
    <x v="4790"/>
    <x v="6"/>
    <x v="4"/>
    <x v="6"/>
    <x v="1"/>
    <x v="3"/>
    <x v="4783"/>
    <x v="2"/>
    <x v="4789"/>
    <x v="221"/>
    <x v="1746"/>
    <x v="167"/>
    <m/>
    <m/>
    <s v="Jumia"/>
    <s v="Jum"/>
    <n v="3665.44"/>
    <n v="31420413.200000018"/>
    <n v="31420413.200000018"/>
    <s v="Dubai"/>
  </r>
  <r>
    <x v="4791"/>
    <x v="4"/>
    <x v="0"/>
    <x v="4"/>
    <x v="1"/>
    <x v="0"/>
    <x v="4784"/>
    <x v="2"/>
    <x v="4790"/>
    <x v="54"/>
    <x v="3117"/>
    <x v="221"/>
    <m/>
    <m/>
    <s v="Jumia"/>
    <s v="Jum"/>
    <n v="16284.02"/>
    <n v="92327183.770000085"/>
    <n v="92327183.770000085"/>
    <s v="Cairo"/>
  </r>
  <r>
    <x v="4792"/>
    <x v="4"/>
    <x v="0"/>
    <x v="4"/>
    <x v="0"/>
    <x v="0"/>
    <x v="4785"/>
    <x v="3"/>
    <x v="4791"/>
    <x v="224"/>
    <x v="569"/>
    <x v="328"/>
    <m/>
    <m/>
    <s v="sq"/>
    <s v="sq"/>
    <n v="16284.02"/>
    <n v="92327183.770000085"/>
    <n v="92327183.770000085"/>
    <s v="Cairo"/>
  </r>
  <r>
    <x v="4793"/>
    <x v="3"/>
    <x v="3"/>
    <x v="3"/>
    <x v="1"/>
    <x v="4"/>
    <x v="4786"/>
    <x v="0"/>
    <x v="4792"/>
    <x v="42"/>
    <x v="3118"/>
    <x v="84"/>
    <m/>
    <m/>
    <s v="Jumia"/>
    <s v="Jum"/>
    <n v="99349.3"/>
    <n v="57542997.559999913"/>
    <n v="57542997.559999913"/>
    <s v="Riyadh"/>
  </r>
  <r>
    <x v="4794"/>
    <x v="2"/>
    <x v="2"/>
    <x v="2"/>
    <x v="1"/>
    <x v="3"/>
    <x v="4787"/>
    <x v="2"/>
    <x v="4793"/>
    <x v="32"/>
    <x v="810"/>
    <x v="351"/>
    <m/>
    <m/>
    <s v="Jumia"/>
    <s v="Jum"/>
    <n v="3665.44"/>
    <n v="29200970.130000021"/>
    <n v="29200970.130000021"/>
    <s v="Dubai"/>
  </r>
  <r>
    <x v="4795"/>
    <x v="1"/>
    <x v="1"/>
    <x v="1"/>
    <x v="0"/>
    <x v="0"/>
    <x v="4788"/>
    <x v="0"/>
    <x v="4794"/>
    <x v="336"/>
    <x v="3119"/>
    <x v="18"/>
    <m/>
    <m/>
    <s v="sq"/>
    <s v="sq"/>
    <n v="16284.02"/>
    <n v="91504159.730000004"/>
    <n v="91504159.730000004"/>
    <s v="Cairo"/>
  </r>
  <r>
    <x v="4796"/>
    <x v="5"/>
    <x v="1"/>
    <x v="5"/>
    <x v="1"/>
    <x v="5"/>
    <x v="4789"/>
    <x v="3"/>
    <x v="4795"/>
    <x v="17"/>
    <x v="1079"/>
    <x v="146"/>
    <m/>
    <m/>
    <s v="Jumia"/>
    <s v="Jum"/>
    <n v="27872.98"/>
    <n v="91504159.730000004"/>
    <n v="91504159.730000004"/>
    <s v="Giza"/>
  </r>
  <r>
    <x v="4797"/>
    <x v="0"/>
    <x v="0"/>
    <x v="0"/>
    <x v="1"/>
    <x v="1"/>
    <x v="4790"/>
    <x v="2"/>
    <x v="4796"/>
    <x v="395"/>
    <x v="1755"/>
    <x v="28"/>
    <m/>
    <m/>
    <s v="Jumia"/>
    <s v="Jum"/>
    <n v="13290.4"/>
    <n v="92327183.770000085"/>
    <n v="92327183.770000085"/>
    <s v="Alexandria"/>
  </r>
  <r>
    <x v="4798"/>
    <x v="8"/>
    <x v="3"/>
    <x v="8"/>
    <x v="0"/>
    <x v="0"/>
    <x v="4791"/>
    <x v="0"/>
    <x v="4797"/>
    <x v="138"/>
    <x v="3120"/>
    <x v="0"/>
    <m/>
    <m/>
    <s v="sq"/>
    <s v="sq"/>
    <n v="16284.02"/>
    <n v="57542997.559999913"/>
    <n v="57542997.559999913"/>
    <s v="Cairo"/>
  </r>
  <r>
    <x v="4799"/>
    <x v="0"/>
    <x v="0"/>
    <x v="0"/>
    <x v="2"/>
    <x v="3"/>
    <x v="4792"/>
    <x v="0"/>
    <x v="4798"/>
    <x v="78"/>
    <x v="534"/>
    <x v="2"/>
    <m/>
    <m/>
    <s v="Amazon"/>
    <s v="Amazon"/>
    <n v="3665.44"/>
    <n v="92327183.770000085"/>
    <n v="92327183.770000085"/>
    <s v="Dubai"/>
  </r>
  <r>
    <x v="4800"/>
    <x v="8"/>
    <x v="3"/>
    <x v="8"/>
    <x v="0"/>
    <x v="2"/>
    <x v="4793"/>
    <x v="0"/>
    <x v="4799"/>
    <x v="383"/>
    <x v="2111"/>
    <x v="98"/>
    <m/>
    <m/>
    <s v="sq"/>
    <s v="sq"/>
    <n v="26648.76"/>
    <n v="57542997.559999913"/>
    <n v="57542997.559999913"/>
    <s v="Casablanca"/>
  </r>
  <r>
    <x v="4801"/>
    <x v="3"/>
    <x v="3"/>
    <x v="3"/>
    <x v="0"/>
    <x v="4"/>
    <x v="4794"/>
    <x v="0"/>
    <x v="4800"/>
    <x v="314"/>
    <x v="713"/>
    <x v="72"/>
    <m/>
    <m/>
    <s v="sq"/>
    <s v="sq"/>
    <n v="99349.3"/>
    <n v="57542997.559999913"/>
    <n v="57542997.559999913"/>
    <s v="Riyadh"/>
  </r>
  <r>
    <x v="4802"/>
    <x v="4"/>
    <x v="0"/>
    <x v="4"/>
    <x v="0"/>
    <x v="1"/>
    <x v="4795"/>
    <x v="2"/>
    <x v="4801"/>
    <x v="54"/>
    <x v="3121"/>
    <x v="45"/>
    <m/>
    <m/>
    <s v="sq"/>
    <s v="sq"/>
    <n v="13290.4"/>
    <n v="92327183.770000085"/>
    <n v="92327183.770000085"/>
    <s v="Alexandria"/>
  </r>
  <r>
    <x v="4803"/>
    <x v="2"/>
    <x v="2"/>
    <x v="2"/>
    <x v="2"/>
    <x v="4"/>
    <x v="4796"/>
    <x v="4"/>
    <x v="4802"/>
    <x v="43"/>
    <x v="3122"/>
    <x v="112"/>
    <m/>
    <m/>
    <s v="Amazon"/>
    <s v="Amazon"/>
    <n v="99349.3"/>
    <n v="29200970.130000021"/>
    <n v="29200970.130000021"/>
    <s v="Riyadh"/>
  </r>
  <r>
    <x v="4804"/>
    <x v="0"/>
    <x v="0"/>
    <x v="0"/>
    <x v="1"/>
    <x v="0"/>
    <x v="4797"/>
    <x v="4"/>
    <x v="4803"/>
    <x v="358"/>
    <x v="2172"/>
    <x v="63"/>
    <m/>
    <m/>
    <s v="Jumia"/>
    <s v="Jum"/>
    <n v="16284.02"/>
    <n v="92327183.770000085"/>
    <n v="92327183.770000085"/>
    <s v="Cairo"/>
  </r>
  <r>
    <x v="4805"/>
    <x v="9"/>
    <x v="1"/>
    <x v="9"/>
    <x v="2"/>
    <x v="5"/>
    <x v="4798"/>
    <x v="0"/>
    <x v="4804"/>
    <x v="70"/>
    <x v="133"/>
    <x v="84"/>
    <m/>
    <m/>
    <s v="Amazon"/>
    <s v="Amazon"/>
    <n v="27872.98"/>
    <n v="91504159.730000004"/>
    <n v="91504159.730000004"/>
    <s v="Giza"/>
  </r>
  <r>
    <x v="4806"/>
    <x v="7"/>
    <x v="0"/>
    <x v="7"/>
    <x v="0"/>
    <x v="1"/>
    <x v="4799"/>
    <x v="4"/>
    <x v="4805"/>
    <x v="22"/>
    <x v="710"/>
    <x v="287"/>
    <m/>
    <m/>
    <s v="sq"/>
    <s v="sq"/>
    <n v="13290.4"/>
    <n v="92327183.770000085"/>
    <n v="92327183.770000085"/>
    <s v="Alexandria"/>
  </r>
  <r>
    <x v="4807"/>
    <x v="0"/>
    <x v="0"/>
    <x v="0"/>
    <x v="0"/>
    <x v="0"/>
    <x v="4800"/>
    <x v="0"/>
    <x v="4806"/>
    <x v="357"/>
    <x v="1122"/>
    <x v="81"/>
    <m/>
    <m/>
    <s v="sq"/>
    <s v="sq"/>
    <n v="16284.02"/>
    <n v="92327183.770000085"/>
    <n v="92327183.770000085"/>
    <s v="Cairo"/>
  </r>
  <r>
    <x v="4808"/>
    <x v="7"/>
    <x v="0"/>
    <x v="7"/>
    <x v="2"/>
    <x v="2"/>
    <x v="4801"/>
    <x v="4"/>
    <x v="4807"/>
    <x v="58"/>
    <x v="2824"/>
    <x v="181"/>
    <m/>
    <m/>
    <s v="Amazon"/>
    <s v="Amazon"/>
    <n v="26648.76"/>
    <n v="92327183.770000085"/>
    <n v="92327183.770000085"/>
    <s v="Casablanca"/>
  </r>
  <r>
    <x v="4809"/>
    <x v="0"/>
    <x v="0"/>
    <x v="0"/>
    <x v="1"/>
    <x v="0"/>
    <x v="4802"/>
    <x v="1"/>
    <x v="4808"/>
    <x v="256"/>
    <x v="2706"/>
    <x v="318"/>
    <m/>
    <m/>
    <s v="Jumia"/>
    <s v="Jum"/>
    <n v="16284.02"/>
    <n v="92327183.770000085"/>
    <n v="92327183.770000085"/>
    <s v="Cairo"/>
  </r>
  <r>
    <x v="4810"/>
    <x v="9"/>
    <x v="1"/>
    <x v="9"/>
    <x v="2"/>
    <x v="4"/>
    <x v="4803"/>
    <x v="4"/>
    <x v="4809"/>
    <x v="263"/>
    <x v="3123"/>
    <x v="93"/>
    <m/>
    <m/>
    <s v="Amazon"/>
    <s v="Amazon"/>
    <n v="99349.3"/>
    <n v="91504159.730000004"/>
    <n v="91504159.730000004"/>
    <s v="Riyadh"/>
  </r>
  <r>
    <x v="4811"/>
    <x v="1"/>
    <x v="1"/>
    <x v="1"/>
    <x v="0"/>
    <x v="1"/>
    <x v="4804"/>
    <x v="3"/>
    <x v="4810"/>
    <x v="32"/>
    <x v="3124"/>
    <x v="253"/>
    <m/>
    <m/>
    <s v="sq"/>
    <s v="sq"/>
    <n v="13290.4"/>
    <n v="91504159.730000004"/>
    <n v="91504159.730000004"/>
    <s v="Alexandria"/>
  </r>
  <r>
    <x v="4812"/>
    <x v="3"/>
    <x v="3"/>
    <x v="3"/>
    <x v="1"/>
    <x v="2"/>
    <x v="4805"/>
    <x v="1"/>
    <x v="4811"/>
    <x v="133"/>
    <x v="352"/>
    <x v="21"/>
    <m/>
    <m/>
    <s v="Jumia"/>
    <s v="Jum"/>
    <n v="26648.76"/>
    <n v="57542997.559999913"/>
    <n v="57542997.559999913"/>
    <s v="Casablanca"/>
  </r>
  <r>
    <x v="4813"/>
    <x v="9"/>
    <x v="1"/>
    <x v="9"/>
    <x v="2"/>
    <x v="1"/>
    <x v="4806"/>
    <x v="2"/>
    <x v="4812"/>
    <x v="51"/>
    <x v="1295"/>
    <x v="193"/>
    <m/>
    <m/>
    <s v="Amazon"/>
    <s v="Amazon"/>
    <n v="13290.4"/>
    <n v="91504159.730000004"/>
    <n v="91504159.730000004"/>
    <s v="Alexandria"/>
  </r>
  <r>
    <x v="4814"/>
    <x v="3"/>
    <x v="3"/>
    <x v="3"/>
    <x v="1"/>
    <x v="0"/>
    <x v="4807"/>
    <x v="4"/>
    <x v="4813"/>
    <x v="50"/>
    <x v="1159"/>
    <x v="164"/>
    <m/>
    <m/>
    <s v="Jumia"/>
    <s v="Jum"/>
    <n v="16284.02"/>
    <n v="57542997.559999913"/>
    <n v="57542997.559999913"/>
    <s v="Cairo"/>
  </r>
  <r>
    <x v="4815"/>
    <x v="8"/>
    <x v="3"/>
    <x v="8"/>
    <x v="0"/>
    <x v="3"/>
    <x v="4808"/>
    <x v="1"/>
    <x v="4814"/>
    <x v="253"/>
    <x v="634"/>
    <x v="91"/>
    <m/>
    <m/>
    <s v="sq"/>
    <s v="sq"/>
    <n v="3665.44"/>
    <n v="57542997.559999913"/>
    <n v="57542997.559999913"/>
    <s v="Dubai"/>
  </r>
  <r>
    <x v="4816"/>
    <x v="0"/>
    <x v="0"/>
    <x v="0"/>
    <x v="2"/>
    <x v="4"/>
    <x v="4809"/>
    <x v="2"/>
    <x v="4815"/>
    <x v="197"/>
    <x v="1361"/>
    <x v="3"/>
    <m/>
    <m/>
    <s v="Amazon"/>
    <s v="Amazon"/>
    <n v="99349.3"/>
    <n v="92327183.770000085"/>
    <n v="92327183.770000085"/>
    <s v="Riyadh"/>
  </r>
  <r>
    <x v="4817"/>
    <x v="9"/>
    <x v="1"/>
    <x v="9"/>
    <x v="0"/>
    <x v="2"/>
    <x v="4810"/>
    <x v="4"/>
    <x v="4816"/>
    <x v="366"/>
    <x v="2329"/>
    <x v="174"/>
    <m/>
    <m/>
    <s v="sq"/>
    <s v="sq"/>
    <n v="26648.76"/>
    <n v="91504159.730000004"/>
    <n v="91504159.730000004"/>
    <s v="Casablanca"/>
  </r>
  <r>
    <x v="4818"/>
    <x v="1"/>
    <x v="1"/>
    <x v="1"/>
    <x v="2"/>
    <x v="5"/>
    <x v="4811"/>
    <x v="1"/>
    <x v="4817"/>
    <x v="217"/>
    <x v="2705"/>
    <x v="314"/>
    <m/>
    <m/>
    <s v="Amazon"/>
    <s v="Amazon"/>
    <n v="27872.98"/>
    <n v="91504159.730000004"/>
    <n v="91504159.730000004"/>
    <s v="Giza"/>
  </r>
  <r>
    <x v="4819"/>
    <x v="1"/>
    <x v="1"/>
    <x v="1"/>
    <x v="1"/>
    <x v="0"/>
    <x v="4812"/>
    <x v="4"/>
    <x v="4818"/>
    <x v="31"/>
    <x v="3125"/>
    <x v="265"/>
    <m/>
    <m/>
    <s v="Jumia"/>
    <s v="Jum"/>
    <n v="16284.02"/>
    <n v="91504159.730000004"/>
    <n v="91504159.730000004"/>
    <s v="Cairo"/>
  </r>
  <r>
    <x v="4820"/>
    <x v="0"/>
    <x v="0"/>
    <x v="0"/>
    <x v="2"/>
    <x v="1"/>
    <x v="4813"/>
    <x v="1"/>
    <x v="4819"/>
    <x v="400"/>
    <x v="3126"/>
    <x v="225"/>
    <m/>
    <m/>
    <s v="Amazon"/>
    <s v="Amazon"/>
    <n v="13290.4"/>
    <n v="92327183.770000085"/>
    <n v="92327183.770000085"/>
    <s v="Alexandria"/>
  </r>
  <r>
    <x v="4821"/>
    <x v="6"/>
    <x v="4"/>
    <x v="6"/>
    <x v="2"/>
    <x v="4"/>
    <x v="4814"/>
    <x v="3"/>
    <x v="4820"/>
    <x v="60"/>
    <x v="3127"/>
    <x v="257"/>
    <m/>
    <m/>
    <s v="Amazon"/>
    <s v="Amazon"/>
    <n v="99349.3"/>
    <n v="31420413.200000018"/>
    <n v="31420413.200000018"/>
    <s v="Riyadh"/>
  </r>
  <r>
    <x v="4822"/>
    <x v="8"/>
    <x v="3"/>
    <x v="8"/>
    <x v="2"/>
    <x v="4"/>
    <x v="4815"/>
    <x v="1"/>
    <x v="4821"/>
    <x v="282"/>
    <x v="32"/>
    <x v="337"/>
    <m/>
    <m/>
    <s v="Amazon"/>
    <s v="Amazon"/>
    <n v="99349.3"/>
    <n v="57542997.559999913"/>
    <n v="57542997.559999913"/>
    <s v="Riyadh"/>
  </r>
  <r>
    <x v="4823"/>
    <x v="5"/>
    <x v="1"/>
    <x v="5"/>
    <x v="0"/>
    <x v="0"/>
    <x v="4816"/>
    <x v="2"/>
    <x v="4822"/>
    <x v="250"/>
    <x v="2207"/>
    <x v="4"/>
    <m/>
    <m/>
    <s v="sq"/>
    <s v="sq"/>
    <n v="16284.02"/>
    <n v="91504159.730000004"/>
    <n v="91504159.730000004"/>
    <s v="Cairo"/>
  </r>
  <r>
    <x v="4824"/>
    <x v="3"/>
    <x v="3"/>
    <x v="3"/>
    <x v="0"/>
    <x v="0"/>
    <x v="4817"/>
    <x v="0"/>
    <x v="4823"/>
    <x v="125"/>
    <x v="3128"/>
    <x v="88"/>
    <m/>
    <m/>
    <s v="sq"/>
    <s v="sq"/>
    <n v="16284.02"/>
    <n v="57542997.559999913"/>
    <n v="57542997.559999913"/>
    <s v="Cairo"/>
  </r>
  <r>
    <x v="4825"/>
    <x v="8"/>
    <x v="3"/>
    <x v="8"/>
    <x v="1"/>
    <x v="5"/>
    <x v="4818"/>
    <x v="0"/>
    <x v="4824"/>
    <x v="246"/>
    <x v="936"/>
    <x v="249"/>
    <m/>
    <m/>
    <s v="Jumia"/>
    <s v="Jum"/>
    <n v="27872.98"/>
    <n v="57542997.559999913"/>
    <n v="57542997.559999913"/>
    <s v="Giza"/>
  </r>
  <r>
    <x v="4826"/>
    <x v="0"/>
    <x v="0"/>
    <x v="0"/>
    <x v="0"/>
    <x v="0"/>
    <x v="4819"/>
    <x v="1"/>
    <x v="4825"/>
    <x v="187"/>
    <x v="663"/>
    <x v="54"/>
    <m/>
    <m/>
    <s v="sq"/>
    <s v="sq"/>
    <n v="16284.02"/>
    <n v="92327183.770000085"/>
    <n v="92327183.770000085"/>
    <s v="Cairo"/>
  </r>
  <r>
    <x v="4827"/>
    <x v="7"/>
    <x v="0"/>
    <x v="7"/>
    <x v="1"/>
    <x v="4"/>
    <x v="4820"/>
    <x v="3"/>
    <x v="4826"/>
    <x v="355"/>
    <x v="2916"/>
    <x v="17"/>
    <m/>
    <m/>
    <s v="Jumia"/>
    <s v="Jum"/>
    <n v="99349.3"/>
    <n v="92327183.770000085"/>
    <n v="92327183.770000085"/>
    <s v="Riyadh"/>
  </r>
  <r>
    <x v="4828"/>
    <x v="3"/>
    <x v="3"/>
    <x v="3"/>
    <x v="2"/>
    <x v="2"/>
    <x v="4821"/>
    <x v="4"/>
    <x v="4827"/>
    <x v="386"/>
    <x v="122"/>
    <x v="138"/>
    <m/>
    <m/>
    <s v="Amazon"/>
    <s v="Amazon"/>
    <n v="26648.76"/>
    <n v="57542997.559999913"/>
    <n v="57542997.559999913"/>
    <s v="Casablanca"/>
  </r>
  <r>
    <x v="4829"/>
    <x v="1"/>
    <x v="1"/>
    <x v="1"/>
    <x v="0"/>
    <x v="0"/>
    <x v="4822"/>
    <x v="1"/>
    <x v="4828"/>
    <x v="314"/>
    <x v="1813"/>
    <x v="93"/>
    <m/>
    <m/>
    <s v="sq"/>
    <s v="sq"/>
    <n v="16284.02"/>
    <n v="91504159.730000004"/>
    <n v="91504159.730000004"/>
    <s v="Cairo"/>
  </r>
  <r>
    <x v="4830"/>
    <x v="3"/>
    <x v="3"/>
    <x v="3"/>
    <x v="2"/>
    <x v="3"/>
    <x v="4823"/>
    <x v="2"/>
    <x v="4829"/>
    <x v="44"/>
    <x v="1337"/>
    <x v="295"/>
    <m/>
    <m/>
    <s v="Amazon"/>
    <s v="Amazon"/>
    <n v="3665.44"/>
    <n v="57542997.559999913"/>
    <n v="57542997.559999913"/>
    <s v="Dubai"/>
  </r>
  <r>
    <x v="4831"/>
    <x v="7"/>
    <x v="0"/>
    <x v="7"/>
    <x v="0"/>
    <x v="4"/>
    <x v="4824"/>
    <x v="1"/>
    <x v="4830"/>
    <x v="163"/>
    <x v="3098"/>
    <x v="300"/>
    <m/>
    <m/>
    <s v="sq"/>
    <s v="sq"/>
    <n v="99349.3"/>
    <n v="92327183.770000085"/>
    <n v="92327183.770000085"/>
    <s v="Riyadh"/>
  </r>
  <r>
    <x v="4832"/>
    <x v="0"/>
    <x v="0"/>
    <x v="0"/>
    <x v="1"/>
    <x v="1"/>
    <x v="4825"/>
    <x v="0"/>
    <x v="4831"/>
    <x v="311"/>
    <x v="3129"/>
    <x v="67"/>
    <m/>
    <m/>
    <s v="Jumia"/>
    <s v="Jum"/>
    <n v="13290.4"/>
    <n v="92327183.770000085"/>
    <n v="92327183.770000085"/>
    <s v="Alexandria"/>
  </r>
  <r>
    <x v="4833"/>
    <x v="3"/>
    <x v="3"/>
    <x v="3"/>
    <x v="1"/>
    <x v="0"/>
    <x v="4826"/>
    <x v="2"/>
    <x v="4832"/>
    <x v="379"/>
    <x v="2680"/>
    <x v="11"/>
    <m/>
    <m/>
    <s v="Jumia"/>
    <s v="Jum"/>
    <n v="16284.02"/>
    <n v="57542997.559999913"/>
    <n v="57542997.559999913"/>
    <s v="Cairo"/>
  </r>
  <r>
    <x v="4834"/>
    <x v="1"/>
    <x v="1"/>
    <x v="1"/>
    <x v="1"/>
    <x v="2"/>
    <x v="4827"/>
    <x v="4"/>
    <x v="4833"/>
    <x v="39"/>
    <x v="147"/>
    <x v="118"/>
    <m/>
    <m/>
    <s v="Jumia"/>
    <s v="Jum"/>
    <n v="26648.76"/>
    <n v="91504159.730000004"/>
    <n v="91504159.730000004"/>
    <s v="Casablanca"/>
  </r>
  <r>
    <x v="4835"/>
    <x v="2"/>
    <x v="2"/>
    <x v="2"/>
    <x v="0"/>
    <x v="2"/>
    <x v="4828"/>
    <x v="4"/>
    <x v="4834"/>
    <x v="322"/>
    <x v="3130"/>
    <x v="271"/>
    <m/>
    <m/>
    <s v="sq"/>
    <s v="sq"/>
    <n v="26648.76"/>
    <n v="29200970.130000021"/>
    <n v="29200970.130000021"/>
    <s v="Casablanca"/>
  </r>
  <r>
    <x v="4836"/>
    <x v="7"/>
    <x v="0"/>
    <x v="7"/>
    <x v="1"/>
    <x v="0"/>
    <x v="4829"/>
    <x v="1"/>
    <x v="4835"/>
    <x v="335"/>
    <x v="3131"/>
    <x v="271"/>
    <m/>
    <m/>
    <s v="Jumia"/>
    <s v="Jum"/>
    <n v="16284.02"/>
    <n v="92327183.770000085"/>
    <n v="92327183.770000085"/>
    <s v="Cairo"/>
  </r>
  <r>
    <x v="4837"/>
    <x v="7"/>
    <x v="0"/>
    <x v="7"/>
    <x v="1"/>
    <x v="2"/>
    <x v="4830"/>
    <x v="3"/>
    <x v="4836"/>
    <x v="315"/>
    <x v="955"/>
    <x v="38"/>
    <m/>
    <m/>
    <s v="Jumia"/>
    <s v="Jum"/>
    <n v="26648.76"/>
    <n v="92327183.770000085"/>
    <n v="92327183.770000085"/>
    <s v="Casablanca"/>
  </r>
  <r>
    <x v="4838"/>
    <x v="9"/>
    <x v="1"/>
    <x v="9"/>
    <x v="2"/>
    <x v="3"/>
    <x v="4831"/>
    <x v="3"/>
    <x v="4837"/>
    <x v="44"/>
    <x v="545"/>
    <x v="134"/>
    <m/>
    <m/>
    <s v="Amazon"/>
    <s v="Amazon"/>
    <n v="3665.44"/>
    <n v="91504159.730000004"/>
    <n v="91504159.730000004"/>
    <s v="Dubai"/>
  </r>
  <r>
    <x v="4839"/>
    <x v="8"/>
    <x v="3"/>
    <x v="8"/>
    <x v="0"/>
    <x v="4"/>
    <x v="4832"/>
    <x v="4"/>
    <x v="4838"/>
    <x v="78"/>
    <x v="3132"/>
    <x v="59"/>
    <m/>
    <m/>
    <s v="sq"/>
    <s v="sq"/>
    <n v="99349.3"/>
    <n v="57542997.559999913"/>
    <n v="57542997.559999913"/>
    <s v="Riyadh"/>
  </r>
  <r>
    <x v="4840"/>
    <x v="9"/>
    <x v="1"/>
    <x v="9"/>
    <x v="1"/>
    <x v="2"/>
    <x v="4833"/>
    <x v="0"/>
    <x v="4839"/>
    <x v="130"/>
    <x v="117"/>
    <x v="304"/>
    <m/>
    <m/>
    <s v="Jumia"/>
    <s v="Jum"/>
    <n v="26648.76"/>
    <n v="91504159.730000004"/>
    <n v="91504159.730000004"/>
    <s v="Casablanca"/>
  </r>
  <r>
    <x v="4841"/>
    <x v="9"/>
    <x v="1"/>
    <x v="9"/>
    <x v="2"/>
    <x v="0"/>
    <x v="4834"/>
    <x v="4"/>
    <x v="4840"/>
    <x v="293"/>
    <x v="758"/>
    <x v="252"/>
    <m/>
    <m/>
    <s v="Amazon"/>
    <s v="Amazon"/>
    <n v="16284.02"/>
    <n v="91504159.730000004"/>
    <n v="91504159.730000004"/>
    <s v="Cairo"/>
  </r>
  <r>
    <x v="4842"/>
    <x v="0"/>
    <x v="0"/>
    <x v="0"/>
    <x v="2"/>
    <x v="0"/>
    <x v="4835"/>
    <x v="3"/>
    <x v="4841"/>
    <x v="210"/>
    <x v="2195"/>
    <x v="197"/>
    <m/>
    <m/>
    <s v="Amazon"/>
    <s v="Amazon"/>
    <n v="16284.02"/>
    <n v="92327183.770000085"/>
    <n v="92327183.770000085"/>
    <s v="Cairo"/>
  </r>
  <r>
    <x v="4843"/>
    <x v="8"/>
    <x v="3"/>
    <x v="8"/>
    <x v="2"/>
    <x v="0"/>
    <x v="4836"/>
    <x v="1"/>
    <x v="4842"/>
    <x v="265"/>
    <x v="958"/>
    <x v="127"/>
    <m/>
    <m/>
    <s v="Amazon"/>
    <s v="Amazon"/>
    <n v="16284.02"/>
    <n v="57542997.559999913"/>
    <n v="57542997.559999913"/>
    <s v="Cairo"/>
  </r>
  <r>
    <x v="4844"/>
    <x v="6"/>
    <x v="4"/>
    <x v="6"/>
    <x v="1"/>
    <x v="3"/>
    <x v="4837"/>
    <x v="3"/>
    <x v="4843"/>
    <x v="166"/>
    <x v="3133"/>
    <x v="138"/>
    <m/>
    <m/>
    <s v="Jumia"/>
    <s v="Jum"/>
    <n v="3665.44"/>
    <n v="31420413.200000018"/>
    <n v="31420413.200000018"/>
    <s v="Dubai"/>
  </r>
  <r>
    <x v="4845"/>
    <x v="0"/>
    <x v="0"/>
    <x v="0"/>
    <x v="2"/>
    <x v="2"/>
    <x v="4838"/>
    <x v="4"/>
    <x v="4844"/>
    <x v="20"/>
    <x v="2981"/>
    <x v="352"/>
    <m/>
    <m/>
    <s v="Amazon"/>
    <s v="Amazon"/>
    <n v="26648.76"/>
    <n v="92327183.770000085"/>
    <n v="92327183.770000085"/>
    <s v="Casablanca"/>
  </r>
  <r>
    <x v="4846"/>
    <x v="8"/>
    <x v="3"/>
    <x v="8"/>
    <x v="2"/>
    <x v="3"/>
    <x v="4839"/>
    <x v="0"/>
    <x v="4845"/>
    <x v="216"/>
    <x v="44"/>
    <x v="309"/>
    <m/>
    <m/>
    <s v="Amazon"/>
    <s v="Amazon"/>
    <n v="3665.44"/>
    <n v="57542997.559999913"/>
    <n v="57542997.559999913"/>
    <s v="Dubai"/>
  </r>
  <r>
    <x v="4847"/>
    <x v="2"/>
    <x v="2"/>
    <x v="2"/>
    <x v="1"/>
    <x v="5"/>
    <x v="4840"/>
    <x v="4"/>
    <x v="4846"/>
    <x v="150"/>
    <x v="670"/>
    <x v="4"/>
    <m/>
    <m/>
    <s v="Jumia"/>
    <s v="Jum"/>
    <n v="27872.98"/>
    <n v="29200970.130000021"/>
    <n v="29200970.130000021"/>
    <s v="Giza"/>
  </r>
  <r>
    <x v="4848"/>
    <x v="0"/>
    <x v="0"/>
    <x v="0"/>
    <x v="2"/>
    <x v="3"/>
    <x v="4841"/>
    <x v="2"/>
    <x v="4847"/>
    <x v="361"/>
    <x v="2004"/>
    <x v="298"/>
    <m/>
    <m/>
    <s v="Amazon"/>
    <s v="Amazon"/>
    <n v="3665.44"/>
    <n v="92327183.770000085"/>
    <n v="92327183.770000085"/>
    <s v="Dubai"/>
  </r>
  <r>
    <x v="4849"/>
    <x v="2"/>
    <x v="2"/>
    <x v="2"/>
    <x v="1"/>
    <x v="1"/>
    <x v="4842"/>
    <x v="0"/>
    <x v="4848"/>
    <x v="172"/>
    <x v="2219"/>
    <x v="356"/>
    <m/>
    <m/>
    <s v="Jumia"/>
    <s v="Jum"/>
    <n v="13290.4"/>
    <n v="29200970.130000021"/>
    <n v="29200970.130000021"/>
    <s v="Alexandria"/>
  </r>
  <r>
    <x v="4850"/>
    <x v="0"/>
    <x v="0"/>
    <x v="0"/>
    <x v="0"/>
    <x v="1"/>
    <x v="4843"/>
    <x v="0"/>
    <x v="4849"/>
    <x v="148"/>
    <x v="3134"/>
    <x v="152"/>
    <m/>
    <m/>
    <s v="sq"/>
    <s v="sq"/>
    <n v="13290.4"/>
    <n v="92327183.770000085"/>
    <n v="92327183.770000085"/>
    <s v="Alexandria"/>
  </r>
  <r>
    <x v="4851"/>
    <x v="9"/>
    <x v="1"/>
    <x v="9"/>
    <x v="0"/>
    <x v="5"/>
    <x v="4844"/>
    <x v="0"/>
    <x v="4850"/>
    <x v="341"/>
    <x v="3135"/>
    <x v="188"/>
    <m/>
    <m/>
    <s v="sq"/>
    <s v="sq"/>
    <n v="27872.98"/>
    <n v="91504159.730000004"/>
    <n v="91504159.730000004"/>
    <s v="Giza"/>
  </r>
  <r>
    <x v="4852"/>
    <x v="7"/>
    <x v="0"/>
    <x v="7"/>
    <x v="0"/>
    <x v="1"/>
    <x v="4845"/>
    <x v="2"/>
    <x v="4851"/>
    <x v="295"/>
    <x v="3136"/>
    <x v="357"/>
    <m/>
    <m/>
    <s v="sq"/>
    <s v="sq"/>
    <n v="13290.4"/>
    <n v="92327183.770000085"/>
    <n v="92327183.770000085"/>
    <s v="Alexandria"/>
  </r>
  <r>
    <x v="4853"/>
    <x v="9"/>
    <x v="1"/>
    <x v="9"/>
    <x v="0"/>
    <x v="4"/>
    <x v="4846"/>
    <x v="2"/>
    <x v="4852"/>
    <x v="234"/>
    <x v="3137"/>
    <x v="329"/>
    <m/>
    <m/>
    <s v="sq"/>
    <s v="sq"/>
    <n v="99349.3"/>
    <n v="91504159.730000004"/>
    <n v="91504159.730000004"/>
    <s v="Riyadh"/>
  </r>
  <r>
    <x v="4854"/>
    <x v="6"/>
    <x v="4"/>
    <x v="6"/>
    <x v="2"/>
    <x v="3"/>
    <x v="4847"/>
    <x v="4"/>
    <x v="4853"/>
    <x v="59"/>
    <x v="3138"/>
    <x v="317"/>
    <m/>
    <m/>
    <s v="Amazon"/>
    <s v="Amazon"/>
    <n v="3665.44"/>
    <n v="31420413.200000018"/>
    <n v="31420413.200000018"/>
    <s v="Dubai"/>
  </r>
  <r>
    <x v="4855"/>
    <x v="2"/>
    <x v="2"/>
    <x v="2"/>
    <x v="0"/>
    <x v="4"/>
    <x v="4848"/>
    <x v="0"/>
    <x v="4854"/>
    <x v="238"/>
    <x v="3139"/>
    <x v="346"/>
    <m/>
    <m/>
    <s v="sq"/>
    <s v="sq"/>
    <n v="99349.3"/>
    <n v="29200970.130000021"/>
    <n v="29200970.130000021"/>
    <s v="Riyadh"/>
  </r>
  <r>
    <x v="4856"/>
    <x v="5"/>
    <x v="1"/>
    <x v="5"/>
    <x v="0"/>
    <x v="0"/>
    <x v="4849"/>
    <x v="3"/>
    <x v="4855"/>
    <x v="253"/>
    <x v="3132"/>
    <x v="113"/>
    <m/>
    <m/>
    <s v="sq"/>
    <s v="sq"/>
    <n v="16284.02"/>
    <n v="91504159.730000004"/>
    <n v="91504159.730000004"/>
    <s v="Cairo"/>
  </r>
  <r>
    <x v="4857"/>
    <x v="7"/>
    <x v="0"/>
    <x v="7"/>
    <x v="0"/>
    <x v="5"/>
    <x v="4850"/>
    <x v="3"/>
    <x v="4856"/>
    <x v="375"/>
    <x v="1153"/>
    <x v="5"/>
    <m/>
    <m/>
    <s v="sq"/>
    <s v="sq"/>
    <n v="27872.98"/>
    <n v="92327183.770000085"/>
    <n v="92327183.770000085"/>
    <s v="Giza"/>
  </r>
  <r>
    <x v="4858"/>
    <x v="6"/>
    <x v="4"/>
    <x v="6"/>
    <x v="2"/>
    <x v="1"/>
    <x v="4851"/>
    <x v="1"/>
    <x v="4857"/>
    <x v="249"/>
    <x v="1462"/>
    <x v="216"/>
    <m/>
    <m/>
    <s v="Amazon"/>
    <s v="Amazon"/>
    <n v="13290.4"/>
    <n v="31420413.200000018"/>
    <n v="31420413.200000018"/>
    <s v="Alexandria"/>
  </r>
  <r>
    <x v="4859"/>
    <x v="3"/>
    <x v="3"/>
    <x v="3"/>
    <x v="1"/>
    <x v="0"/>
    <x v="4852"/>
    <x v="3"/>
    <x v="4858"/>
    <x v="0"/>
    <x v="1747"/>
    <x v="110"/>
    <m/>
    <m/>
    <s v="Jumia"/>
    <s v="Jum"/>
    <n v="16284.02"/>
    <n v="57542997.559999913"/>
    <n v="57542997.559999913"/>
    <s v="Cairo"/>
  </r>
  <r>
    <x v="4860"/>
    <x v="1"/>
    <x v="1"/>
    <x v="1"/>
    <x v="1"/>
    <x v="3"/>
    <x v="4853"/>
    <x v="4"/>
    <x v="4859"/>
    <x v="226"/>
    <x v="3140"/>
    <x v="316"/>
    <m/>
    <m/>
    <s v="Jumia"/>
    <s v="Jum"/>
    <n v="3665.44"/>
    <n v="91504159.730000004"/>
    <n v="91504159.730000004"/>
    <s v="Dubai"/>
  </r>
  <r>
    <x v="4861"/>
    <x v="4"/>
    <x v="0"/>
    <x v="4"/>
    <x v="1"/>
    <x v="2"/>
    <x v="4854"/>
    <x v="1"/>
    <x v="4860"/>
    <x v="111"/>
    <x v="926"/>
    <x v="304"/>
    <m/>
    <m/>
    <s v="Jumia"/>
    <s v="Jum"/>
    <n v="26648.76"/>
    <n v="92327183.770000085"/>
    <n v="92327183.770000085"/>
    <s v="Casablanca"/>
  </r>
  <r>
    <x v="4862"/>
    <x v="6"/>
    <x v="4"/>
    <x v="6"/>
    <x v="2"/>
    <x v="5"/>
    <x v="4855"/>
    <x v="3"/>
    <x v="4861"/>
    <x v="75"/>
    <x v="1493"/>
    <x v="254"/>
    <m/>
    <m/>
    <s v="Amazon"/>
    <s v="Amazon"/>
    <n v="27872.98"/>
    <n v="31420413.200000018"/>
    <n v="31420413.200000018"/>
    <s v="Giza"/>
  </r>
  <r>
    <x v="4863"/>
    <x v="7"/>
    <x v="0"/>
    <x v="7"/>
    <x v="0"/>
    <x v="1"/>
    <x v="4856"/>
    <x v="2"/>
    <x v="4862"/>
    <x v="380"/>
    <x v="1578"/>
    <x v="146"/>
    <m/>
    <m/>
    <s v="sq"/>
    <s v="sq"/>
    <n v="13290.4"/>
    <n v="92327183.770000085"/>
    <n v="92327183.770000085"/>
    <s v="Alexandria"/>
  </r>
  <r>
    <x v="4864"/>
    <x v="8"/>
    <x v="3"/>
    <x v="8"/>
    <x v="0"/>
    <x v="4"/>
    <x v="4857"/>
    <x v="0"/>
    <x v="4863"/>
    <x v="250"/>
    <x v="1761"/>
    <x v="170"/>
    <m/>
    <m/>
    <s v="sq"/>
    <s v="sq"/>
    <n v="99349.3"/>
    <n v="57542997.559999913"/>
    <n v="57542997.559999913"/>
    <s v="Riyadh"/>
  </r>
  <r>
    <x v="4865"/>
    <x v="0"/>
    <x v="0"/>
    <x v="0"/>
    <x v="0"/>
    <x v="3"/>
    <x v="4858"/>
    <x v="3"/>
    <x v="4864"/>
    <x v="367"/>
    <x v="3141"/>
    <x v="6"/>
    <m/>
    <m/>
    <s v="sq"/>
    <s v="sq"/>
    <n v="3665.44"/>
    <n v="92327183.770000085"/>
    <n v="92327183.770000085"/>
    <s v="Dubai"/>
  </r>
  <r>
    <x v="4866"/>
    <x v="6"/>
    <x v="4"/>
    <x v="6"/>
    <x v="0"/>
    <x v="1"/>
    <x v="4859"/>
    <x v="3"/>
    <x v="4865"/>
    <x v="64"/>
    <x v="1243"/>
    <x v="199"/>
    <m/>
    <m/>
    <s v="sq"/>
    <s v="sq"/>
    <n v="13290.4"/>
    <n v="31420413.200000018"/>
    <n v="31420413.200000018"/>
    <s v="Alexandria"/>
  </r>
  <r>
    <x v="4867"/>
    <x v="7"/>
    <x v="0"/>
    <x v="7"/>
    <x v="1"/>
    <x v="1"/>
    <x v="4860"/>
    <x v="3"/>
    <x v="4866"/>
    <x v="26"/>
    <x v="2519"/>
    <x v="359"/>
    <m/>
    <m/>
    <s v="Jumia"/>
    <s v="Jum"/>
    <n v="13290.4"/>
    <n v="92327183.770000085"/>
    <n v="92327183.770000085"/>
    <s v="Alexandria"/>
  </r>
  <r>
    <x v="4868"/>
    <x v="8"/>
    <x v="3"/>
    <x v="8"/>
    <x v="0"/>
    <x v="0"/>
    <x v="4861"/>
    <x v="4"/>
    <x v="4867"/>
    <x v="249"/>
    <x v="3142"/>
    <x v="199"/>
    <m/>
    <m/>
    <s v="sq"/>
    <s v="sq"/>
    <n v="16284.02"/>
    <n v="57542997.559999913"/>
    <n v="57542997.559999913"/>
    <s v="Cairo"/>
  </r>
  <r>
    <x v="4869"/>
    <x v="5"/>
    <x v="1"/>
    <x v="5"/>
    <x v="2"/>
    <x v="3"/>
    <x v="4862"/>
    <x v="0"/>
    <x v="4868"/>
    <x v="364"/>
    <x v="2635"/>
    <x v="78"/>
    <m/>
    <m/>
    <s v="Amazon"/>
    <s v="Amazon"/>
    <n v="3665.44"/>
    <n v="91504159.730000004"/>
    <n v="91504159.730000004"/>
    <s v="Dubai"/>
  </r>
  <r>
    <x v="4870"/>
    <x v="9"/>
    <x v="1"/>
    <x v="9"/>
    <x v="0"/>
    <x v="5"/>
    <x v="4863"/>
    <x v="4"/>
    <x v="4869"/>
    <x v="131"/>
    <x v="3143"/>
    <x v="324"/>
    <m/>
    <m/>
    <s v="sq"/>
    <s v="sq"/>
    <n v="27872.98"/>
    <n v="91504159.730000004"/>
    <n v="91504159.730000004"/>
    <s v="Giza"/>
  </r>
  <r>
    <x v="4871"/>
    <x v="6"/>
    <x v="4"/>
    <x v="6"/>
    <x v="2"/>
    <x v="0"/>
    <x v="4864"/>
    <x v="4"/>
    <x v="4870"/>
    <x v="300"/>
    <x v="3144"/>
    <x v="49"/>
    <m/>
    <m/>
    <s v="Amazon"/>
    <s v="Amazon"/>
    <n v="16284.02"/>
    <n v="31420413.200000018"/>
    <n v="31420413.200000018"/>
    <s v="Cairo"/>
  </r>
  <r>
    <x v="4872"/>
    <x v="3"/>
    <x v="3"/>
    <x v="3"/>
    <x v="0"/>
    <x v="0"/>
    <x v="4865"/>
    <x v="1"/>
    <x v="4871"/>
    <x v="393"/>
    <x v="2874"/>
    <x v="292"/>
    <m/>
    <m/>
    <s v="sq"/>
    <s v="sq"/>
    <n v="16284.02"/>
    <n v="57542997.559999913"/>
    <n v="57542997.559999913"/>
    <s v="Cairo"/>
  </r>
  <r>
    <x v="4873"/>
    <x v="0"/>
    <x v="0"/>
    <x v="0"/>
    <x v="0"/>
    <x v="4"/>
    <x v="4866"/>
    <x v="2"/>
    <x v="4872"/>
    <x v="180"/>
    <x v="635"/>
    <x v="226"/>
    <m/>
    <m/>
    <s v="sq"/>
    <s v="sq"/>
    <n v="99349.3"/>
    <n v="92327183.770000085"/>
    <n v="92327183.770000085"/>
    <s v="Riyadh"/>
  </r>
  <r>
    <x v="4874"/>
    <x v="3"/>
    <x v="3"/>
    <x v="3"/>
    <x v="0"/>
    <x v="0"/>
    <x v="4867"/>
    <x v="4"/>
    <x v="4873"/>
    <x v="181"/>
    <x v="1429"/>
    <x v="339"/>
    <m/>
    <m/>
    <s v="sq"/>
    <s v="sq"/>
    <n v="16284.02"/>
    <n v="57542997.559999913"/>
    <n v="57542997.559999913"/>
    <s v="Cairo"/>
  </r>
  <r>
    <x v="4875"/>
    <x v="6"/>
    <x v="4"/>
    <x v="6"/>
    <x v="2"/>
    <x v="2"/>
    <x v="4868"/>
    <x v="2"/>
    <x v="4874"/>
    <x v="314"/>
    <x v="1900"/>
    <x v="271"/>
    <m/>
    <m/>
    <s v="Amazon"/>
    <s v="Amazon"/>
    <n v="26648.76"/>
    <n v="31420413.200000018"/>
    <n v="31420413.200000018"/>
    <s v="Casablanca"/>
  </r>
  <r>
    <x v="4876"/>
    <x v="7"/>
    <x v="0"/>
    <x v="7"/>
    <x v="2"/>
    <x v="3"/>
    <x v="4869"/>
    <x v="3"/>
    <x v="4875"/>
    <x v="382"/>
    <x v="1894"/>
    <x v="90"/>
    <m/>
    <m/>
    <s v="Amazon"/>
    <s v="Amazon"/>
    <n v="3665.44"/>
    <n v="92327183.770000085"/>
    <n v="92327183.770000085"/>
    <s v="Dubai"/>
  </r>
  <r>
    <x v="4877"/>
    <x v="4"/>
    <x v="0"/>
    <x v="4"/>
    <x v="0"/>
    <x v="5"/>
    <x v="4870"/>
    <x v="1"/>
    <x v="4876"/>
    <x v="126"/>
    <x v="3145"/>
    <x v="324"/>
    <m/>
    <m/>
    <s v="sq"/>
    <s v="sq"/>
    <n v="27872.98"/>
    <n v="92327183.770000085"/>
    <n v="92327183.770000085"/>
    <s v="Giza"/>
  </r>
  <r>
    <x v="4878"/>
    <x v="6"/>
    <x v="4"/>
    <x v="6"/>
    <x v="2"/>
    <x v="2"/>
    <x v="4871"/>
    <x v="1"/>
    <x v="4877"/>
    <x v="221"/>
    <x v="3146"/>
    <x v="284"/>
    <m/>
    <m/>
    <s v="Amazon"/>
    <s v="Amazon"/>
    <n v="26648.76"/>
    <n v="31420413.200000018"/>
    <n v="31420413.200000018"/>
    <s v="Casablanca"/>
  </r>
  <r>
    <x v="4879"/>
    <x v="4"/>
    <x v="0"/>
    <x v="4"/>
    <x v="2"/>
    <x v="1"/>
    <x v="4872"/>
    <x v="0"/>
    <x v="4878"/>
    <x v="382"/>
    <x v="924"/>
    <x v="34"/>
    <m/>
    <m/>
    <s v="Amazon"/>
    <s v="Amazon"/>
    <n v="13290.4"/>
    <n v="92327183.770000085"/>
    <n v="92327183.770000085"/>
    <s v="Alexandria"/>
  </r>
  <r>
    <x v="4880"/>
    <x v="8"/>
    <x v="3"/>
    <x v="8"/>
    <x v="0"/>
    <x v="4"/>
    <x v="4873"/>
    <x v="1"/>
    <x v="4879"/>
    <x v="234"/>
    <x v="3147"/>
    <x v="35"/>
    <m/>
    <m/>
    <s v="sq"/>
    <s v="sq"/>
    <n v="99349.3"/>
    <n v="57542997.559999913"/>
    <n v="57542997.559999913"/>
    <s v="Riyadh"/>
  </r>
  <r>
    <x v="4881"/>
    <x v="4"/>
    <x v="0"/>
    <x v="4"/>
    <x v="2"/>
    <x v="4"/>
    <x v="4874"/>
    <x v="3"/>
    <x v="4880"/>
    <x v="198"/>
    <x v="3148"/>
    <x v="252"/>
    <m/>
    <m/>
    <s v="Amazon"/>
    <s v="Amazon"/>
    <n v="99349.3"/>
    <n v="92327183.770000085"/>
    <n v="92327183.770000085"/>
    <s v="Riyadh"/>
  </r>
  <r>
    <x v="4882"/>
    <x v="7"/>
    <x v="0"/>
    <x v="7"/>
    <x v="0"/>
    <x v="4"/>
    <x v="4875"/>
    <x v="4"/>
    <x v="4881"/>
    <x v="290"/>
    <x v="629"/>
    <x v="359"/>
    <m/>
    <m/>
    <s v="sq"/>
    <s v="sq"/>
    <n v="99349.3"/>
    <n v="92327183.770000085"/>
    <n v="92327183.770000085"/>
    <s v="Riyadh"/>
  </r>
  <r>
    <x v="4883"/>
    <x v="4"/>
    <x v="0"/>
    <x v="4"/>
    <x v="1"/>
    <x v="5"/>
    <x v="4876"/>
    <x v="4"/>
    <x v="4882"/>
    <x v="81"/>
    <x v="3149"/>
    <x v="295"/>
    <m/>
    <m/>
    <s v="Jumia"/>
    <s v="Jum"/>
    <n v="27872.98"/>
    <n v="92327183.770000085"/>
    <n v="92327183.770000085"/>
    <s v="Giza"/>
  </r>
  <r>
    <x v="4884"/>
    <x v="6"/>
    <x v="4"/>
    <x v="6"/>
    <x v="0"/>
    <x v="5"/>
    <x v="4877"/>
    <x v="3"/>
    <x v="4883"/>
    <x v="271"/>
    <x v="3150"/>
    <x v="352"/>
    <m/>
    <m/>
    <s v="sq"/>
    <s v="sq"/>
    <n v="27872.98"/>
    <n v="31420413.200000018"/>
    <n v="31420413.200000018"/>
    <s v="Giza"/>
  </r>
  <r>
    <x v="4885"/>
    <x v="8"/>
    <x v="3"/>
    <x v="8"/>
    <x v="0"/>
    <x v="4"/>
    <x v="4878"/>
    <x v="0"/>
    <x v="4884"/>
    <x v="382"/>
    <x v="588"/>
    <x v="319"/>
    <m/>
    <m/>
    <s v="sq"/>
    <s v="sq"/>
    <n v="99349.3"/>
    <n v="57542997.559999913"/>
    <n v="57542997.559999913"/>
    <s v="Riyadh"/>
  </r>
  <r>
    <x v="4886"/>
    <x v="6"/>
    <x v="4"/>
    <x v="6"/>
    <x v="2"/>
    <x v="5"/>
    <x v="4879"/>
    <x v="2"/>
    <x v="4885"/>
    <x v="127"/>
    <x v="3151"/>
    <x v="134"/>
    <m/>
    <m/>
    <s v="Amazon"/>
    <s v="Amazon"/>
    <n v="27872.98"/>
    <n v="31420413.200000018"/>
    <n v="31420413.200000018"/>
    <s v="Giza"/>
  </r>
  <r>
    <x v="4887"/>
    <x v="3"/>
    <x v="3"/>
    <x v="3"/>
    <x v="1"/>
    <x v="4"/>
    <x v="4880"/>
    <x v="4"/>
    <x v="4886"/>
    <x v="25"/>
    <x v="1980"/>
    <x v="0"/>
    <m/>
    <m/>
    <s v="Jumia"/>
    <s v="Jum"/>
    <n v="99349.3"/>
    <n v="57542997.559999913"/>
    <n v="57542997.559999913"/>
    <s v="Riyadh"/>
  </r>
  <r>
    <x v="4888"/>
    <x v="7"/>
    <x v="0"/>
    <x v="7"/>
    <x v="2"/>
    <x v="0"/>
    <x v="4881"/>
    <x v="3"/>
    <x v="4887"/>
    <x v="307"/>
    <x v="3152"/>
    <x v="100"/>
    <m/>
    <m/>
    <s v="Amazon"/>
    <s v="Amazon"/>
    <n v="16284.02"/>
    <n v="92327183.770000085"/>
    <n v="92327183.770000085"/>
    <s v="Cairo"/>
  </r>
  <r>
    <x v="4889"/>
    <x v="1"/>
    <x v="1"/>
    <x v="1"/>
    <x v="0"/>
    <x v="1"/>
    <x v="4882"/>
    <x v="3"/>
    <x v="4888"/>
    <x v="241"/>
    <x v="1641"/>
    <x v="27"/>
    <m/>
    <m/>
    <s v="sq"/>
    <s v="sq"/>
    <n v="13290.4"/>
    <n v="91504159.730000004"/>
    <n v="91504159.730000004"/>
    <s v="Alexandria"/>
  </r>
  <r>
    <x v="4890"/>
    <x v="0"/>
    <x v="0"/>
    <x v="0"/>
    <x v="0"/>
    <x v="3"/>
    <x v="4883"/>
    <x v="2"/>
    <x v="4889"/>
    <x v="68"/>
    <x v="2616"/>
    <x v="359"/>
    <m/>
    <m/>
    <s v="sq"/>
    <s v="sq"/>
    <n v="3665.44"/>
    <n v="92327183.770000085"/>
    <n v="92327183.770000085"/>
    <s v="Dubai"/>
  </r>
  <r>
    <x v="4891"/>
    <x v="7"/>
    <x v="0"/>
    <x v="7"/>
    <x v="0"/>
    <x v="0"/>
    <x v="4884"/>
    <x v="3"/>
    <x v="4890"/>
    <x v="194"/>
    <x v="1277"/>
    <x v="73"/>
    <m/>
    <m/>
    <s v="sq"/>
    <s v="sq"/>
    <n v="16284.02"/>
    <n v="92327183.770000085"/>
    <n v="92327183.770000085"/>
    <s v="Cairo"/>
  </r>
  <r>
    <x v="4892"/>
    <x v="5"/>
    <x v="1"/>
    <x v="5"/>
    <x v="0"/>
    <x v="3"/>
    <x v="4885"/>
    <x v="2"/>
    <x v="4891"/>
    <x v="20"/>
    <x v="3153"/>
    <x v="173"/>
    <m/>
    <m/>
    <s v="sq"/>
    <s v="sq"/>
    <n v="3665.44"/>
    <n v="91504159.730000004"/>
    <n v="91504159.730000004"/>
    <s v="Dubai"/>
  </r>
  <r>
    <x v="4893"/>
    <x v="7"/>
    <x v="0"/>
    <x v="7"/>
    <x v="0"/>
    <x v="1"/>
    <x v="4886"/>
    <x v="0"/>
    <x v="4892"/>
    <x v="2"/>
    <x v="3154"/>
    <x v="165"/>
    <m/>
    <m/>
    <s v="sq"/>
    <s v="sq"/>
    <n v="13290.4"/>
    <n v="92327183.770000085"/>
    <n v="92327183.770000085"/>
    <s v="Alexandria"/>
  </r>
  <r>
    <x v="4894"/>
    <x v="8"/>
    <x v="3"/>
    <x v="8"/>
    <x v="0"/>
    <x v="3"/>
    <x v="4887"/>
    <x v="3"/>
    <x v="4893"/>
    <x v="242"/>
    <x v="949"/>
    <x v="331"/>
    <m/>
    <m/>
    <s v="sq"/>
    <s v="sq"/>
    <n v="3665.44"/>
    <n v="57542997.559999913"/>
    <n v="57542997.559999913"/>
    <s v="Dubai"/>
  </r>
  <r>
    <x v="4895"/>
    <x v="8"/>
    <x v="3"/>
    <x v="8"/>
    <x v="0"/>
    <x v="4"/>
    <x v="4888"/>
    <x v="3"/>
    <x v="4894"/>
    <x v="269"/>
    <x v="2699"/>
    <x v="161"/>
    <m/>
    <m/>
    <s v="sq"/>
    <s v="sq"/>
    <n v="99349.3"/>
    <n v="57542997.559999913"/>
    <n v="57542997.559999913"/>
    <s v="Riyadh"/>
  </r>
  <r>
    <x v="4896"/>
    <x v="9"/>
    <x v="1"/>
    <x v="9"/>
    <x v="1"/>
    <x v="5"/>
    <x v="4889"/>
    <x v="2"/>
    <x v="4895"/>
    <x v="355"/>
    <x v="57"/>
    <x v="139"/>
    <m/>
    <m/>
    <s v="Jumia"/>
    <s v="Jum"/>
    <n v="27872.98"/>
    <n v="91504159.730000004"/>
    <n v="91504159.730000004"/>
    <s v="Giza"/>
  </r>
  <r>
    <x v="4897"/>
    <x v="6"/>
    <x v="4"/>
    <x v="6"/>
    <x v="1"/>
    <x v="2"/>
    <x v="4890"/>
    <x v="3"/>
    <x v="4896"/>
    <x v="381"/>
    <x v="796"/>
    <x v="94"/>
    <m/>
    <m/>
    <s v="Jumia"/>
    <s v="Jum"/>
    <n v="26648.76"/>
    <n v="31420413.200000018"/>
    <n v="31420413.200000018"/>
    <s v="Casablanca"/>
  </r>
  <r>
    <x v="4898"/>
    <x v="5"/>
    <x v="1"/>
    <x v="5"/>
    <x v="0"/>
    <x v="3"/>
    <x v="4891"/>
    <x v="2"/>
    <x v="4897"/>
    <x v="260"/>
    <x v="3155"/>
    <x v="188"/>
    <m/>
    <m/>
    <s v="sq"/>
    <s v="sq"/>
    <n v="3665.44"/>
    <n v="91504159.730000004"/>
    <n v="91504159.730000004"/>
    <s v="Dubai"/>
  </r>
  <r>
    <x v="4899"/>
    <x v="8"/>
    <x v="3"/>
    <x v="8"/>
    <x v="0"/>
    <x v="0"/>
    <x v="4892"/>
    <x v="0"/>
    <x v="4898"/>
    <x v="241"/>
    <x v="2525"/>
    <x v="90"/>
    <m/>
    <m/>
    <s v="sq"/>
    <s v="sq"/>
    <n v="16284.02"/>
    <n v="57542997.559999913"/>
    <n v="57542997.559999913"/>
    <s v="Cairo"/>
  </r>
  <r>
    <x v="4900"/>
    <x v="1"/>
    <x v="1"/>
    <x v="1"/>
    <x v="2"/>
    <x v="3"/>
    <x v="4893"/>
    <x v="1"/>
    <x v="4899"/>
    <x v="210"/>
    <x v="1060"/>
    <x v="203"/>
    <m/>
    <m/>
    <s v="Amazon"/>
    <s v="Amazon"/>
    <n v="3665.44"/>
    <n v="91504159.730000004"/>
    <n v="91504159.730000004"/>
    <s v="Dubai"/>
  </r>
  <r>
    <x v="4901"/>
    <x v="6"/>
    <x v="4"/>
    <x v="6"/>
    <x v="0"/>
    <x v="4"/>
    <x v="4894"/>
    <x v="4"/>
    <x v="4900"/>
    <x v="63"/>
    <x v="3156"/>
    <x v="173"/>
    <m/>
    <m/>
    <s v="sq"/>
    <s v="sq"/>
    <n v="99349.3"/>
    <n v="31420413.200000018"/>
    <n v="31420413.200000018"/>
    <s v="Riyadh"/>
  </r>
  <r>
    <x v="4902"/>
    <x v="9"/>
    <x v="1"/>
    <x v="9"/>
    <x v="2"/>
    <x v="2"/>
    <x v="4895"/>
    <x v="0"/>
    <x v="4901"/>
    <x v="233"/>
    <x v="2804"/>
    <x v="286"/>
    <m/>
    <m/>
    <s v="Amazon"/>
    <s v="Amazon"/>
    <n v="26648.76"/>
    <n v="91504159.730000004"/>
    <n v="91504159.730000004"/>
    <s v="Casablanca"/>
  </r>
  <r>
    <x v="4903"/>
    <x v="6"/>
    <x v="4"/>
    <x v="6"/>
    <x v="1"/>
    <x v="4"/>
    <x v="4896"/>
    <x v="4"/>
    <x v="4902"/>
    <x v="99"/>
    <x v="2664"/>
    <x v="270"/>
    <m/>
    <m/>
    <s v="Jumia"/>
    <s v="Jum"/>
    <n v="99349.3"/>
    <n v="31420413.200000018"/>
    <n v="31420413.200000018"/>
    <s v="Riyadh"/>
  </r>
  <r>
    <x v="4904"/>
    <x v="7"/>
    <x v="0"/>
    <x v="7"/>
    <x v="2"/>
    <x v="4"/>
    <x v="4897"/>
    <x v="0"/>
    <x v="4903"/>
    <x v="283"/>
    <x v="2494"/>
    <x v="52"/>
    <m/>
    <m/>
    <s v="Amazon"/>
    <s v="Amazon"/>
    <n v="99349.3"/>
    <n v="92327183.770000085"/>
    <n v="92327183.770000085"/>
    <s v="Riyadh"/>
  </r>
  <r>
    <x v="4905"/>
    <x v="1"/>
    <x v="1"/>
    <x v="1"/>
    <x v="0"/>
    <x v="3"/>
    <x v="4898"/>
    <x v="0"/>
    <x v="4904"/>
    <x v="49"/>
    <x v="2862"/>
    <x v="334"/>
    <m/>
    <m/>
    <s v="sq"/>
    <s v="sq"/>
    <n v="3665.44"/>
    <n v="91504159.730000004"/>
    <n v="91504159.730000004"/>
    <s v="Dubai"/>
  </r>
  <r>
    <x v="4906"/>
    <x v="3"/>
    <x v="3"/>
    <x v="3"/>
    <x v="1"/>
    <x v="5"/>
    <x v="4899"/>
    <x v="1"/>
    <x v="4905"/>
    <x v="20"/>
    <x v="1468"/>
    <x v="1"/>
    <m/>
    <m/>
    <s v="Jumia"/>
    <s v="Jum"/>
    <n v="27872.98"/>
    <n v="57542997.559999913"/>
    <n v="57542997.559999913"/>
    <s v="Giza"/>
  </r>
  <r>
    <x v="4907"/>
    <x v="4"/>
    <x v="0"/>
    <x v="4"/>
    <x v="0"/>
    <x v="4"/>
    <x v="4900"/>
    <x v="0"/>
    <x v="4906"/>
    <x v="335"/>
    <x v="2498"/>
    <x v="335"/>
    <m/>
    <m/>
    <s v="sq"/>
    <s v="sq"/>
    <n v="99349.3"/>
    <n v="92327183.770000085"/>
    <n v="92327183.770000085"/>
    <s v="Riyadh"/>
  </r>
  <r>
    <x v="4908"/>
    <x v="7"/>
    <x v="0"/>
    <x v="7"/>
    <x v="2"/>
    <x v="0"/>
    <x v="4901"/>
    <x v="1"/>
    <x v="4907"/>
    <x v="327"/>
    <x v="2782"/>
    <x v="329"/>
    <m/>
    <m/>
    <s v="Amazon"/>
    <s v="Amazon"/>
    <n v="16284.02"/>
    <n v="92327183.770000085"/>
    <n v="92327183.770000085"/>
    <s v="Cairo"/>
  </r>
  <r>
    <x v="4909"/>
    <x v="9"/>
    <x v="1"/>
    <x v="9"/>
    <x v="2"/>
    <x v="1"/>
    <x v="4902"/>
    <x v="1"/>
    <x v="4908"/>
    <x v="18"/>
    <x v="399"/>
    <x v="350"/>
    <m/>
    <m/>
    <s v="Amazon"/>
    <s v="Amazon"/>
    <n v="13290.4"/>
    <n v="91504159.730000004"/>
    <n v="91504159.730000004"/>
    <s v="Alexandria"/>
  </r>
  <r>
    <x v="4910"/>
    <x v="6"/>
    <x v="4"/>
    <x v="6"/>
    <x v="2"/>
    <x v="3"/>
    <x v="4903"/>
    <x v="4"/>
    <x v="4909"/>
    <x v="224"/>
    <x v="3157"/>
    <x v="30"/>
    <m/>
    <m/>
    <s v="Amazon"/>
    <s v="Amazon"/>
    <n v="3665.44"/>
    <n v="31420413.200000018"/>
    <n v="31420413.200000018"/>
    <s v="Dubai"/>
  </r>
  <r>
    <x v="4911"/>
    <x v="1"/>
    <x v="1"/>
    <x v="1"/>
    <x v="2"/>
    <x v="0"/>
    <x v="4904"/>
    <x v="3"/>
    <x v="4910"/>
    <x v="6"/>
    <x v="2715"/>
    <x v="163"/>
    <m/>
    <m/>
    <s v="Amazon"/>
    <s v="Amazon"/>
    <n v="16284.02"/>
    <n v="91504159.730000004"/>
    <n v="91504159.730000004"/>
    <s v="Cairo"/>
  </r>
  <r>
    <x v="4912"/>
    <x v="7"/>
    <x v="0"/>
    <x v="7"/>
    <x v="0"/>
    <x v="3"/>
    <x v="4905"/>
    <x v="0"/>
    <x v="4911"/>
    <x v="101"/>
    <x v="2402"/>
    <x v="271"/>
    <m/>
    <m/>
    <s v="sq"/>
    <s v="sq"/>
    <n v="3665.44"/>
    <n v="92327183.770000085"/>
    <n v="92327183.770000085"/>
    <s v="Dubai"/>
  </r>
  <r>
    <x v="4913"/>
    <x v="9"/>
    <x v="1"/>
    <x v="9"/>
    <x v="0"/>
    <x v="3"/>
    <x v="4906"/>
    <x v="1"/>
    <x v="4912"/>
    <x v="231"/>
    <x v="2"/>
    <x v="308"/>
    <m/>
    <m/>
    <s v="sq"/>
    <s v="sq"/>
    <n v="3665.44"/>
    <n v="91504159.730000004"/>
    <n v="91504159.730000004"/>
    <s v="Dubai"/>
  </r>
  <r>
    <x v="4914"/>
    <x v="1"/>
    <x v="1"/>
    <x v="1"/>
    <x v="1"/>
    <x v="2"/>
    <x v="4907"/>
    <x v="3"/>
    <x v="4913"/>
    <x v="16"/>
    <x v="2353"/>
    <x v="62"/>
    <m/>
    <m/>
    <s v="Jumia"/>
    <s v="Jum"/>
    <n v="26648.76"/>
    <n v="91504159.730000004"/>
    <n v="91504159.730000004"/>
    <s v="Casablanca"/>
  </r>
  <r>
    <x v="4915"/>
    <x v="8"/>
    <x v="3"/>
    <x v="8"/>
    <x v="2"/>
    <x v="3"/>
    <x v="4908"/>
    <x v="4"/>
    <x v="4914"/>
    <x v="246"/>
    <x v="2824"/>
    <x v="240"/>
    <m/>
    <m/>
    <s v="Amazon"/>
    <s v="Amazon"/>
    <n v="3665.44"/>
    <n v="57542997.559999913"/>
    <n v="57542997.559999913"/>
    <s v="Dubai"/>
  </r>
  <r>
    <x v="4916"/>
    <x v="5"/>
    <x v="1"/>
    <x v="5"/>
    <x v="0"/>
    <x v="5"/>
    <x v="4909"/>
    <x v="0"/>
    <x v="4915"/>
    <x v="155"/>
    <x v="1396"/>
    <x v="116"/>
    <m/>
    <m/>
    <s v="sq"/>
    <s v="sq"/>
    <n v="27872.98"/>
    <n v="91504159.730000004"/>
    <n v="91504159.730000004"/>
    <s v="Giza"/>
  </r>
  <r>
    <x v="4917"/>
    <x v="7"/>
    <x v="0"/>
    <x v="7"/>
    <x v="2"/>
    <x v="3"/>
    <x v="4910"/>
    <x v="2"/>
    <x v="4916"/>
    <x v="217"/>
    <x v="3158"/>
    <x v="13"/>
    <m/>
    <m/>
    <s v="Amazon"/>
    <s v="Amazon"/>
    <n v="3665.44"/>
    <n v="92327183.770000085"/>
    <n v="92327183.770000085"/>
    <s v="Dubai"/>
  </r>
  <r>
    <x v="4918"/>
    <x v="1"/>
    <x v="1"/>
    <x v="1"/>
    <x v="0"/>
    <x v="4"/>
    <x v="4911"/>
    <x v="1"/>
    <x v="4917"/>
    <x v="148"/>
    <x v="2230"/>
    <x v="28"/>
    <m/>
    <m/>
    <s v="sq"/>
    <s v="sq"/>
    <n v="99349.3"/>
    <n v="91504159.730000004"/>
    <n v="91504159.730000004"/>
    <s v="Riyadh"/>
  </r>
  <r>
    <x v="4919"/>
    <x v="1"/>
    <x v="1"/>
    <x v="1"/>
    <x v="0"/>
    <x v="4"/>
    <x v="4912"/>
    <x v="4"/>
    <x v="4918"/>
    <x v="277"/>
    <x v="2840"/>
    <x v="150"/>
    <m/>
    <m/>
    <s v="sq"/>
    <s v="sq"/>
    <n v="99349.3"/>
    <n v="91504159.730000004"/>
    <n v="91504159.730000004"/>
    <s v="Riyadh"/>
  </r>
  <r>
    <x v="4920"/>
    <x v="5"/>
    <x v="1"/>
    <x v="5"/>
    <x v="0"/>
    <x v="1"/>
    <x v="4913"/>
    <x v="3"/>
    <x v="4919"/>
    <x v="199"/>
    <x v="3159"/>
    <x v="49"/>
    <m/>
    <m/>
    <s v="sq"/>
    <s v="sq"/>
    <n v="13290.4"/>
    <n v="91504159.730000004"/>
    <n v="91504159.730000004"/>
    <s v="Alexandria"/>
  </r>
  <r>
    <x v="4921"/>
    <x v="2"/>
    <x v="2"/>
    <x v="2"/>
    <x v="2"/>
    <x v="4"/>
    <x v="4914"/>
    <x v="3"/>
    <x v="4920"/>
    <x v="10"/>
    <x v="3160"/>
    <x v="38"/>
    <m/>
    <m/>
    <s v="Amazon"/>
    <s v="Amazon"/>
    <n v="99349.3"/>
    <n v="29200970.130000021"/>
    <n v="29200970.130000021"/>
    <s v="Riyadh"/>
  </r>
  <r>
    <x v="4922"/>
    <x v="3"/>
    <x v="3"/>
    <x v="3"/>
    <x v="2"/>
    <x v="5"/>
    <x v="4915"/>
    <x v="0"/>
    <x v="4921"/>
    <x v="66"/>
    <x v="3161"/>
    <x v="243"/>
    <m/>
    <m/>
    <s v="Amazon"/>
    <s v="Amazon"/>
    <n v="27872.98"/>
    <n v="57542997.559999913"/>
    <n v="57542997.559999913"/>
    <s v="Giza"/>
  </r>
  <r>
    <x v="4923"/>
    <x v="3"/>
    <x v="3"/>
    <x v="3"/>
    <x v="2"/>
    <x v="0"/>
    <x v="4916"/>
    <x v="1"/>
    <x v="4922"/>
    <x v="189"/>
    <x v="2926"/>
    <x v="319"/>
    <m/>
    <m/>
    <s v="Amazon"/>
    <s v="Amazon"/>
    <n v="16284.02"/>
    <n v="57542997.559999913"/>
    <n v="57542997.559999913"/>
    <s v="Cairo"/>
  </r>
  <r>
    <x v="4924"/>
    <x v="4"/>
    <x v="0"/>
    <x v="4"/>
    <x v="2"/>
    <x v="4"/>
    <x v="4917"/>
    <x v="3"/>
    <x v="4923"/>
    <x v="248"/>
    <x v="1328"/>
    <x v="92"/>
    <m/>
    <m/>
    <s v="Amazon"/>
    <s v="Amazon"/>
    <n v="99349.3"/>
    <n v="92327183.770000085"/>
    <n v="92327183.770000085"/>
    <s v="Riyadh"/>
  </r>
  <r>
    <x v="4925"/>
    <x v="2"/>
    <x v="2"/>
    <x v="2"/>
    <x v="0"/>
    <x v="4"/>
    <x v="4918"/>
    <x v="2"/>
    <x v="4924"/>
    <x v="144"/>
    <x v="1420"/>
    <x v="214"/>
    <m/>
    <m/>
    <s v="sq"/>
    <s v="sq"/>
    <n v="99349.3"/>
    <n v="29200970.130000021"/>
    <n v="29200970.130000021"/>
    <s v="Riyadh"/>
  </r>
  <r>
    <x v="4926"/>
    <x v="5"/>
    <x v="1"/>
    <x v="5"/>
    <x v="2"/>
    <x v="0"/>
    <x v="4919"/>
    <x v="0"/>
    <x v="4925"/>
    <x v="52"/>
    <x v="1884"/>
    <x v="21"/>
    <m/>
    <m/>
    <s v="Amazon"/>
    <s v="Amazon"/>
    <n v="16284.02"/>
    <n v="91504159.730000004"/>
    <n v="91504159.730000004"/>
    <s v="Cairo"/>
  </r>
  <r>
    <x v="4927"/>
    <x v="1"/>
    <x v="1"/>
    <x v="1"/>
    <x v="2"/>
    <x v="2"/>
    <x v="4920"/>
    <x v="4"/>
    <x v="4926"/>
    <x v="51"/>
    <x v="3162"/>
    <x v="151"/>
    <m/>
    <m/>
    <s v="Amazon"/>
    <s v="Amazon"/>
    <n v="26648.76"/>
    <n v="91504159.730000004"/>
    <n v="91504159.730000004"/>
    <s v="Casablanca"/>
  </r>
  <r>
    <x v="4928"/>
    <x v="1"/>
    <x v="1"/>
    <x v="1"/>
    <x v="1"/>
    <x v="4"/>
    <x v="4921"/>
    <x v="1"/>
    <x v="4927"/>
    <x v="306"/>
    <x v="689"/>
    <x v="296"/>
    <m/>
    <m/>
    <s v="Jumia"/>
    <s v="Jum"/>
    <n v="99349.3"/>
    <n v="91504159.730000004"/>
    <n v="91504159.730000004"/>
    <s v="Riyadh"/>
  </r>
  <r>
    <x v="4929"/>
    <x v="3"/>
    <x v="3"/>
    <x v="3"/>
    <x v="0"/>
    <x v="2"/>
    <x v="4922"/>
    <x v="3"/>
    <x v="4928"/>
    <x v="349"/>
    <x v="1558"/>
    <x v="218"/>
    <m/>
    <m/>
    <s v="sq"/>
    <s v="sq"/>
    <n v="26648.76"/>
    <n v="57542997.559999913"/>
    <n v="57542997.559999913"/>
    <s v="Casablanca"/>
  </r>
  <r>
    <x v="4930"/>
    <x v="9"/>
    <x v="1"/>
    <x v="9"/>
    <x v="0"/>
    <x v="4"/>
    <x v="4923"/>
    <x v="2"/>
    <x v="4929"/>
    <x v="305"/>
    <x v="427"/>
    <x v="245"/>
    <m/>
    <m/>
    <s v="sq"/>
    <s v="sq"/>
    <n v="99349.3"/>
    <n v="91504159.730000004"/>
    <n v="91504159.730000004"/>
    <s v="Riyadh"/>
  </r>
  <r>
    <x v="4931"/>
    <x v="9"/>
    <x v="1"/>
    <x v="9"/>
    <x v="2"/>
    <x v="5"/>
    <x v="4924"/>
    <x v="0"/>
    <x v="4930"/>
    <x v="79"/>
    <x v="2827"/>
    <x v="101"/>
    <m/>
    <m/>
    <s v="Amazon"/>
    <s v="Amazon"/>
    <n v="27872.98"/>
    <n v="91504159.730000004"/>
    <n v="91504159.730000004"/>
    <s v="Giza"/>
  </r>
  <r>
    <x v="4932"/>
    <x v="8"/>
    <x v="3"/>
    <x v="8"/>
    <x v="2"/>
    <x v="4"/>
    <x v="4925"/>
    <x v="2"/>
    <x v="4931"/>
    <x v="226"/>
    <x v="7"/>
    <x v="168"/>
    <m/>
    <m/>
    <s v="Amazon"/>
    <s v="Amazon"/>
    <n v="99349.3"/>
    <n v="57542997.559999913"/>
    <n v="57542997.559999913"/>
    <s v="Riyadh"/>
  </r>
  <r>
    <x v="4933"/>
    <x v="0"/>
    <x v="0"/>
    <x v="0"/>
    <x v="1"/>
    <x v="2"/>
    <x v="4926"/>
    <x v="0"/>
    <x v="4932"/>
    <x v="134"/>
    <x v="2194"/>
    <x v="237"/>
    <m/>
    <m/>
    <s v="Jumia"/>
    <s v="Jum"/>
    <n v="26648.76"/>
    <n v="92327183.770000085"/>
    <n v="92327183.770000085"/>
    <s v="Casablanca"/>
  </r>
  <r>
    <x v="4934"/>
    <x v="4"/>
    <x v="0"/>
    <x v="4"/>
    <x v="2"/>
    <x v="1"/>
    <x v="4927"/>
    <x v="4"/>
    <x v="4933"/>
    <x v="268"/>
    <x v="3163"/>
    <x v="65"/>
    <m/>
    <m/>
    <s v="Amazon"/>
    <s v="Amazon"/>
    <n v="13290.4"/>
    <n v="92327183.770000085"/>
    <n v="92327183.770000085"/>
    <s v="Alexandria"/>
  </r>
  <r>
    <x v="4935"/>
    <x v="7"/>
    <x v="0"/>
    <x v="7"/>
    <x v="2"/>
    <x v="1"/>
    <x v="4928"/>
    <x v="4"/>
    <x v="4934"/>
    <x v="187"/>
    <x v="2034"/>
    <x v="186"/>
    <m/>
    <m/>
    <s v="Amazon"/>
    <s v="Amazon"/>
    <n v="13290.4"/>
    <n v="92327183.770000085"/>
    <n v="92327183.770000085"/>
    <s v="Alexandria"/>
  </r>
  <r>
    <x v="4936"/>
    <x v="7"/>
    <x v="0"/>
    <x v="7"/>
    <x v="1"/>
    <x v="5"/>
    <x v="4929"/>
    <x v="1"/>
    <x v="4935"/>
    <x v="20"/>
    <x v="156"/>
    <x v="76"/>
    <m/>
    <m/>
    <s v="Jumia"/>
    <s v="Jum"/>
    <n v="27872.98"/>
    <n v="92327183.770000085"/>
    <n v="92327183.770000085"/>
    <s v="Giza"/>
  </r>
  <r>
    <x v="4937"/>
    <x v="6"/>
    <x v="4"/>
    <x v="6"/>
    <x v="2"/>
    <x v="0"/>
    <x v="4930"/>
    <x v="2"/>
    <x v="4936"/>
    <x v="264"/>
    <x v="1542"/>
    <x v="252"/>
    <m/>
    <m/>
    <s v="Amazon"/>
    <s v="Amazon"/>
    <n v="16284.02"/>
    <n v="31420413.200000018"/>
    <n v="31420413.200000018"/>
    <s v="Cairo"/>
  </r>
  <r>
    <x v="4938"/>
    <x v="0"/>
    <x v="0"/>
    <x v="0"/>
    <x v="0"/>
    <x v="2"/>
    <x v="4931"/>
    <x v="1"/>
    <x v="4937"/>
    <x v="54"/>
    <x v="340"/>
    <x v="177"/>
    <m/>
    <m/>
    <s v="sq"/>
    <s v="sq"/>
    <n v="26648.76"/>
    <n v="92327183.770000085"/>
    <n v="92327183.770000085"/>
    <s v="Casablanca"/>
  </r>
  <r>
    <x v="4939"/>
    <x v="3"/>
    <x v="3"/>
    <x v="3"/>
    <x v="1"/>
    <x v="1"/>
    <x v="4932"/>
    <x v="2"/>
    <x v="4938"/>
    <x v="165"/>
    <x v="3164"/>
    <x v="300"/>
    <m/>
    <m/>
    <s v="Jumia"/>
    <s v="Jum"/>
    <n v="13290.4"/>
    <n v="57542997.559999913"/>
    <n v="57542997.559999913"/>
    <s v="Alexandria"/>
  </r>
  <r>
    <x v="4940"/>
    <x v="9"/>
    <x v="1"/>
    <x v="9"/>
    <x v="0"/>
    <x v="1"/>
    <x v="4933"/>
    <x v="0"/>
    <x v="4939"/>
    <x v="264"/>
    <x v="131"/>
    <x v="247"/>
    <m/>
    <m/>
    <s v="sq"/>
    <s v="sq"/>
    <n v="13290.4"/>
    <n v="91504159.730000004"/>
    <n v="91504159.730000004"/>
    <s v="Alexandria"/>
  </r>
  <r>
    <x v="4941"/>
    <x v="5"/>
    <x v="1"/>
    <x v="5"/>
    <x v="1"/>
    <x v="3"/>
    <x v="4934"/>
    <x v="2"/>
    <x v="4940"/>
    <x v="122"/>
    <x v="3165"/>
    <x v="351"/>
    <m/>
    <m/>
    <s v="Jumia"/>
    <s v="Jum"/>
    <n v="3665.44"/>
    <n v="91504159.730000004"/>
    <n v="91504159.730000004"/>
    <s v="Dubai"/>
  </r>
  <r>
    <x v="4942"/>
    <x v="8"/>
    <x v="3"/>
    <x v="8"/>
    <x v="2"/>
    <x v="1"/>
    <x v="4935"/>
    <x v="2"/>
    <x v="4941"/>
    <x v="235"/>
    <x v="3166"/>
    <x v="7"/>
    <m/>
    <m/>
    <s v="Amazon"/>
    <s v="Amazon"/>
    <n v="13290.4"/>
    <n v="57542997.559999913"/>
    <n v="57542997.559999913"/>
    <s v="Alexandria"/>
  </r>
  <r>
    <x v="4943"/>
    <x v="7"/>
    <x v="0"/>
    <x v="7"/>
    <x v="2"/>
    <x v="2"/>
    <x v="4936"/>
    <x v="3"/>
    <x v="4942"/>
    <x v="342"/>
    <x v="3167"/>
    <x v="66"/>
    <m/>
    <m/>
    <s v="Amazon"/>
    <s v="Amazon"/>
    <n v="26648.76"/>
    <n v="92327183.770000085"/>
    <n v="92327183.770000085"/>
    <s v="Casablanca"/>
  </r>
  <r>
    <x v="4944"/>
    <x v="4"/>
    <x v="0"/>
    <x v="4"/>
    <x v="2"/>
    <x v="4"/>
    <x v="4937"/>
    <x v="3"/>
    <x v="4943"/>
    <x v="388"/>
    <x v="80"/>
    <x v="75"/>
    <m/>
    <m/>
    <s v="Amazon"/>
    <s v="Amazon"/>
    <n v="99349.3"/>
    <n v="92327183.770000085"/>
    <n v="92327183.770000085"/>
    <s v="Riyadh"/>
  </r>
  <r>
    <x v="4945"/>
    <x v="5"/>
    <x v="1"/>
    <x v="5"/>
    <x v="0"/>
    <x v="1"/>
    <x v="4938"/>
    <x v="0"/>
    <x v="4944"/>
    <x v="347"/>
    <x v="871"/>
    <x v="231"/>
    <m/>
    <m/>
    <s v="sq"/>
    <s v="sq"/>
    <n v="13290.4"/>
    <n v="91504159.730000004"/>
    <n v="91504159.730000004"/>
    <s v="Alexandria"/>
  </r>
  <r>
    <x v="4946"/>
    <x v="3"/>
    <x v="3"/>
    <x v="3"/>
    <x v="0"/>
    <x v="5"/>
    <x v="4939"/>
    <x v="4"/>
    <x v="4945"/>
    <x v="56"/>
    <x v="1322"/>
    <x v="109"/>
    <m/>
    <m/>
    <s v="sq"/>
    <s v="sq"/>
    <n v="27872.98"/>
    <n v="57542997.559999913"/>
    <n v="57542997.559999913"/>
    <s v="Giza"/>
  </r>
  <r>
    <x v="4947"/>
    <x v="1"/>
    <x v="1"/>
    <x v="1"/>
    <x v="2"/>
    <x v="0"/>
    <x v="4940"/>
    <x v="4"/>
    <x v="4946"/>
    <x v="298"/>
    <x v="2971"/>
    <x v="308"/>
    <m/>
    <m/>
    <s v="Amazon"/>
    <s v="Amazon"/>
    <n v="16284.02"/>
    <n v="91504159.730000004"/>
    <n v="91504159.730000004"/>
    <s v="Cairo"/>
  </r>
  <r>
    <x v="4948"/>
    <x v="7"/>
    <x v="0"/>
    <x v="7"/>
    <x v="0"/>
    <x v="0"/>
    <x v="4941"/>
    <x v="0"/>
    <x v="4947"/>
    <x v="234"/>
    <x v="3168"/>
    <x v="12"/>
    <m/>
    <m/>
    <s v="sq"/>
    <s v="sq"/>
    <n v="16284.02"/>
    <n v="92327183.770000085"/>
    <n v="92327183.770000085"/>
    <s v="Cairo"/>
  </r>
  <r>
    <x v="4949"/>
    <x v="1"/>
    <x v="1"/>
    <x v="1"/>
    <x v="1"/>
    <x v="4"/>
    <x v="4942"/>
    <x v="0"/>
    <x v="4948"/>
    <x v="40"/>
    <x v="2619"/>
    <x v="100"/>
    <m/>
    <m/>
    <s v="Jumia"/>
    <s v="Jum"/>
    <n v="99349.3"/>
    <n v="91504159.730000004"/>
    <n v="91504159.730000004"/>
    <s v="Riyadh"/>
  </r>
  <r>
    <x v="4950"/>
    <x v="0"/>
    <x v="0"/>
    <x v="0"/>
    <x v="0"/>
    <x v="2"/>
    <x v="3978"/>
    <x v="3"/>
    <x v="4949"/>
    <x v="231"/>
    <x v="407"/>
    <x v="270"/>
    <m/>
    <m/>
    <s v="sq"/>
    <s v="sq"/>
    <n v="26648.76"/>
    <n v="92327183.770000085"/>
    <n v="92327183.770000085"/>
    <s v="Casablanca"/>
  </r>
  <r>
    <x v="4951"/>
    <x v="9"/>
    <x v="1"/>
    <x v="9"/>
    <x v="0"/>
    <x v="5"/>
    <x v="4943"/>
    <x v="1"/>
    <x v="4950"/>
    <x v="28"/>
    <x v="408"/>
    <x v="235"/>
    <m/>
    <m/>
    <s v="sq"/>
    <s v="sq"/>
    <n v="27872.98"/>
    <n v="91504159.730000004"/>
    <n v="91504159.730000004"/>
    <s v="Giza"/>
  </r>
  <r>
    <x v="4952"/>
    <x v="6"/>
    <x v="4"/>
    <x v="6"/>
    <x v="1"/>
    <x v="1"/>
    <x v="4944"/>
    <x v="0"/>
    <x v="4951"/>
    <x v="397"/>
    <x v="3169"/>
    <x v="183"/>
    <m/>
    <m/>
    <s v="Jumia"/>
    <s v="Jum"/>
    <n v="13290.4"/>
    <n v="31420413.200000018"/>
    <n v="31420413.200000018"/>
    <s v="Alexandria"/>
  </r>
  <r>
    <x v="4953"/>
    <x v="1"/>
    <x v="1"/>
    <x v="1"/>
    <x v="1"/>
    <x v="2"/>
    <x v="4945"/>
    <x v="0"/>
    <x v="4952"/>
    <x v="79"/>
    <x v="655"/>
    <x v="152"/>
    <m/>
    <m/>
    <s v="Jumia"/>
    <s v="Jum"/>
    <n v="26648.76"/>
    <n v="91504159.730000004"/>
    <n v="91504159.730000004"/>
    <s v="Casablanca"/>
  </r>
  <r>
    <x v="4954"/>
    <x v="4"/>
    <x v="0"/>
    <x v="4"/>
    <x v="2"/>
    <x v="5"/>
    <x v="4946"/>
    <x v="0"/>
    <x v="4953"/>
    <x v="42"/>
    <x v="3072"/>
    <x v="166"/>
    <m/>
    <m/>
    <s v="Amazon"/>
    <s v="Amazon"/>
    <n v="27872.98"/>
    <n v="92327183.770000085"/>
    <n v="92327183.770000085"/>
    <s v="Giza"/>
  </r>
  <r>
    <x v="4955"/>
    <x v="9"/>
    <x v="1"/>
    <x v="9"/>
    <x v="2"/>
    <x v="3"/>
    <x v="4947"/>
    <x v="0"/>
    <x v="4954"/>
    <x v="250"/>
    <x v="1639"/>
    <x v="294"/>
    <m/>
    <m/>
    <s v="Amazon"/>
    <s v="Amazon"/>
    <n v="3665.44"/>
    <n v="91504159.730000004"/>
    <n v="91504159.730000004"/>
    <s v="Dubai"/>
  </r>
  <r>
    <x v="4956"/>
    <x v="9"/>
    <x v="1"/>
    <x v="9"/>
    <x v="0"/>
    <x v="4"/>
    <x v="4948"/>
    <x v="2"/>
    <x v="4955"/>
    <x v="243"/>
    <x v="1263"/>
    <x v="267"/>
    <m/>
    <m/>
    <s v="sq"/>
    <s v="sq"/>
    <n v="99349.3"/>
    <n v="91504159.730000004"/>
    <n v="91504159.730000004"/>
    <s v="Riyadh"/>
  </r>
  <r>
    <x v="4957"/>
    <x v="6"/>
    <x v="4"/>
    <x v="6"/>
    <x v="0"/>
    <x v="5"/>
    <x v="4949"/>
    <x v="0"/>
    <x v="4956"/>
    <x v="225"/>
    <x v="3170"/>
    <x v="318"/>
    <m/>
    <m/>
    <s v="sq"/>
    <s v="sq"/>
    <n v="27872.98"/>
    <n v="31420413.200000018"/>
    <n v="31420413.200000018"/>
    <s v="Giza"/>
  </r>
  <r>
    <x v="4958"/>
    <x v="5"/>
    <x v="1"/>
    <x v="5"/>
    <x v="0"/>
    <x v="4"/>
    <x v="4950"/>
    <x v="2"/>
    <x v="4957"/>
    <x v="199"/>
    <x v="3171"/>
    <x v="309"/>
    <m/>
    <m/>
    <s v="sq"/>
    <s v="sq"/>
    <n v="99349.3"/>
    <n v="91504159.730000004"/>
    <n v="91504159.730000004"/>
    <s v="Riyadh"/>
  </r>
  <r>
    <x v="4959"/>
    <x v="5"/>
    <x v="1"/>
    <x v="5"/>
    <x v="0"/>
    <x v="5"/>
    <x v="4951"/>
    <x v="1"/>
    <x v="4958"/>
    <x v="210"/>
    <x v="3172"/>
    <x v="350"/>
    <m/>
    <m/>
    <s v="sq"/>
    <s v="sq"/>
    <n v="27872.98"/>
    <n v="91504159.730000004"/>
    <n v="91504159.730000004"/>
    <s v="Giza"/>
  </r>
  <r>
    <x v="4960"/>
    <x v="8"/>
    <x v="3"/>
    <x v="8"/>
    <x v="0"/>
    <x v="5"/>
    <x v="4952"/>
    <x v="3"/>
    <x v="4959"/>
    <x v="185"/>
    <x v="971"/>
    <x v="57"/>
    <m/>
    <m/>
    <s v="sq"/>
    <s v="sq"/>
    <n v="27872.98"/>
    <n v="57542997.559999913"/>
    <n v="57542997.559999913"/>
    <s v="Giza"/>
  </r>
  <r>
    <x v="4961"/>
    <x v="4"/>
    <x v="0"/>
    <x v="4"/>
    <x v="0"/>
    <x v="2"/>
    <x v="4953"/>
    <x v="1"/>
    <x v="4960"/>
    <x v="170"/>
    <x v="3173"/>
    <x v="338"/>
    <m/>
    <m/>
    <s v="sq"/>
    <s v="sq"/>
    <n v="26648.76"/>
    <n v="92327183.770000085"/>
    <n v="92327183.770000085"/>
    <s v="Casablanca"/>
  </r>
  <r>
    <x v="4962"/>
    <x v="7"/>
    <x v="0"/>
    <x v="7"/>
    <x v="1"/>
    <x v="3"/>
    <x v="4954"/>
    <x v="3"/>
    <x v="4961"/>
    <x v="32"/>
    <x v="1651"/>
    <x v="29"/>
    <m/>
    <m/>
    <s v="Jumia"/>
    <s v="Jum"/>
    <n v="3665.44"/>
    <n v="92327183.770000085"/>
    <n v="92327183.770000085"/>
    <s v="Dubai"/>
  </r>
  <r>
    <x v="4963"/>
    <x v="2"/>
    <x v="2"/>
    <x v="2"/>
    <x v="0"/>
    <x v="2"/>
    <x v="4955"/>
    <x v="4"/>
    <x v="4962"/>
    <x v="6"/>
    <x v="2443"/>
    <x v="70"/>
    <m/>
    <m/>
    <s v="sq"/>
    <s v="sq"/>
    <n v="26648.76"/>
    <n v="29200970.130000021"/>
    <n v="29200970.130000021"/>
    <s v="Casablanca"/>
  </r>
  <r>
    <x v="4964"/>
    <x v="1"/>
    <x v="1"/>
    <x v="1"/>
    <x v="1"/>
    <x v="5"/>
    <x v="4956"/>
    <x v="2"/>
    <x v="4963"/>
    <x v="32"/>
    <x v="943"/>
    <x v="22"/>
    <m/>
    <m/>
    <s v="Jumia"/>
    <s v="Jum"/>
    <n v="27872.98"/>
    <n v="91504159.730000004"/>
    <n v="91504159.730000004"/>
    <s v="Giza"/>
  </r>
  <r>
    <x v="4965"/>
    <x v="7"/>
    <x v="0"/>
    <x v="7"/>
    <x v="2"/>
    <x v="2"/>
    <x v="4957"/>
    <x v="1"/>
    <x v="4964"/>
    <x v="22"/>
    <x v="295"/>
    <x v="17"/>
    <m/>
    <m/>
    <s v="Amazon"/>
    <s v="Amazon"/>
    <n v="26648.76"/>
    <n v="92327183.770000085"/>
    <n v="92327183.770000085"/>
    <s v="Casablanca"/>
  </r>
  <r>
    <x v="4966"/>
    <x v="6"/>
    <x v="4"/>
    <x v="6"/>
    <x v="0"/>
    <x v="1"/>
    <x v="4958"/>
    <x v="1"/>
    <x v="4965"/>
    <x v="363"/>
    <x v="3174"/>
    <x v="67"/>
    <m/>
    <m/>
    <s v="sq"/>
    <s v="sq"/>
    <n v="13290.4"/>
    <n v="31420413.200000018"/>
    <n v="31420413.200000018"/>
    <s v="Alexandria"/>
  </r>
  <r>
    <x v="4967"/>
    <x v="2"/>
    <x v="2"/>
    <x v="2"/>
    <x v="1"/>
    <x v="0"/>
    <x v="4959"/>
    <x v="0"/>
    <x v="4966"/>
    <x v="350"/>
    <x v="3175"/>
    <x v="346"/>
    <m/>
    <m/>
    <s v="Jumia"/>
    <s v="Jum"/>
    <n v="16284.02"/>
    <n v="29200970.130000021"/>
    <n v="29200970.130000021"/>
    <s v="Cairo"/>
  </r>
  <r>
    <x v="4968"/>
    <x v="9"/>
    <x v="1"/>
    <x v="9"/>
    <x v="0"/>
    <x v="1"/>
    <x v="4960"/>
    <x v="0"/>
    <x v="4967"/>
    <x v="215"/>
    <x v="1142"/>
    <x v="93"/>
    <m/>
    <m/>
    <s v="sq"/>
    <s v="sq"/>
    <n v="13290.4"/>
    <n v="91504159.730000004"/>
    <n v="91504159.730000004"/>
    <s v="Alexandria"/>
  </r>
  <r>
    <x v="4969"/>
    <x v="0"/>
    <x v="0"/>
    <x v="0"/>
    <x v="2"/>
    <x v="3"/>
    <x v="4961"/>
    <x v="1"/>
    <x v="4968"/>
    <x v="370"/>
    <x v="1848"/>
    <x v="261"/>
    <m/>
    <m/>
    <s v="Amazon"/>
    <s v="Amazon"/>
    <n v="3665.44"/>
    <n v="92327183.770000085"/>
    <n v="92327183.770000085"/>
    <s v="Dubai"/>
  </r>
  <r>
    <x v="4970"/>
    <x v="1"/>
    <x v="1"/>
    <x v="1"/>
    <x v="1"/>
    <x v="1"/>
    <x v="4962"/>
    <x v="1"/>
    <x v="4969"/>
    <x v="267"/>
    <x v="2998"/>
    <x v="208"/>
    <m/>
    <m/>
    <s v="Jumia"/>
    <s v="Jum"/>
    <n v="13290.4"/>
    <n v="91504159.730000004"/>
    <n v="91504159.730000004"/>
    <s v="Alexandria"/>
  </r>
  <r>
    <x v="4971"/>
    <x v="7"/>
    <x v="0"/>
    <x v="7"/>
    <x v="2"/>
    <x v="5"/>
    <x v="4963"/>
    <x v="3"/>
    <x v="4970"/>
    <x v="81"/>
    <x v="3176"/>
    <x v="283"/>
    <m/>
    <m/>
    <s v="Amazon"/>
    <s v="Amazon"/>
    <n v="27872.98"/>
    <n v="92327183.770000085"/>
    <n v="92327183.770000085"/>
    <s v="Giza"/>
  </r>
  <r>
    <x v="4972"/>
    <x v="1"/>
    <x v="1"/>
    <x v="1"/>
    <x v="2"/>
    <x v="3"/>
    <x v="4964"/>
    <x v="1"/>
    <x v="4971"/>
    <x v="330"/>
    <x v="3177"/>
    <x v="311"/>
    <m/>
    <m/>
    <s v="Amazon"/>
    <s v="Amazon"/>
    <n v="3665.44"/>
    <n v="91504159.730000004"/>
    <n v="91504159.730000004"/>
    <s v="Dubai"/>
  </r>
  <r>
    <x v="4973"/>
    <x v="3"/>
    <x v="3"/>
    <x v="3"/>
    <x v="1"/>
    <x v="2"/>
    <x v="4965"/>
    <x v="3"/>
    <x v="4972"/>
    <x v="382"/>
    <x v="446"/>
    <x v="222"/>
    <m/>
    <m/>
    <s v="Jumia"/>
    <s v="Jum"/>
    <n v="26648.76"/>
    <n v="57542997.559999913"/>
    <n v="57542997.559999913"/>
    <s v="Casablanca"/>
  </r>
  <r>
    <x v="4974"/>
    <x v="6"/>
    <x v="4"/>
    <x v="6"/>
    <x v="2"/>
    <x v="1"/>
    <x v="4966"/>
    <x v="3"/>
    <x v="4973"/>
    <x v="142"/>
    <x v="3030"/>
    <x v="244"/>
    <m/>
    <m/>
    <s v="Amazon"/>
    <s v="Amazon"/>
    <n v="13290.4"/>
    <n v="31420413.200000018"/>
    <n v="31420413.200000018"/>
    <s v="Alexandria"/>
  </r>
  <r>
    <x v="4975"/>
    <x v="1"/>
    <x v="1"/>
    <x v="1"/>
    <x v="1"/>
    <x v="5"/>
    <x v="4967"/>
    <x v="4"/>
    <x v="4974"/>
    <x v="251"/>
    <x v="548"/>
    <x v="47"/>
    <m/>
    <m/>
    <s v="Jumia"/>
    <s v="Jum"/>
    <n v="27872.98"/>
    <n v="91504159.730000004"/>
    <n v="91504159.730000004"/>
    <s v="Giza"/>
  </r>
  <r>
    <x v="4976"/>
    <x v="8"/>
    <x v="3"/>
    <x v="8"/>
    <x v="2"/>
    <x v="0"/>
    <x v="4968"/>
    <x v="4"/>
    <x v="4975"/>
    <x v="140"/>
    <x v="3178"/>
    <x v="223"/>
    <m/>
    <m/>
    <s v="Amazon"/>
    <s v="Amazon"/>
    <n v="16284.02"/>
    <n v="57542997.559999913"/>
    <n v="57542997.559999913"/>
    <s v="Cairo"/>
  </r>
  <r>
    <x v="4977"/>
    <x v="3"/>
    <x v="3"/>
    <x v="3"/>
    <x v="0"/>
    <x v="4"/>
    <x v="4969"/>
    <x v="0"/>
    <x v="4976"/>
    <x v="240"/>
    <x v="3179"/>
    <x v="137"/>
    <m/>
    <m/>
    <s v="sq"/>
    <s v="sq"/>
    <n v="99349.3"/>
    <n v="57542997.559999913"/>
    <n v="57542997.559999913"/>
    <s v="Riyadh"/>
  </r>
  <r>
    <x v="4978"/>
    <x v="8"/>
    <x v="3"/>
    <x v="8"/>
    <x v="2"/>
    <x v="4"/>
    <x v="4970"/>
    <x v="3"/>
    <x v="4977"/>
    <x v="220"/>
    <x v="3180"/>
    <x v="291"/>
    <m/>
    <m/>
    <s v="Amazon"/>
    <s v="Amazon"/>
    <n v="99349.3"/>
    <n v="57542997.559999913"/>
    <n v="57542997.559999913"/>
    <s v="Riyadh"/>
  </r>
  <r>
    <x v="4979"/>
    <x v="3"/>
    <x v="3"/>
    <x v="3"/>
    <x v="2"/>
    <x v="0"/>
    <x v="4971"/>
    <x v="4"/>
    <x v="4978"/>
    <x v="171"/>
    <x v="1330"/>
    <x v="45"/>
    <m/>
    <m/>
    <s v="Amazon"/>
    <s v="Amazon"/>
    <n v="16284.02"/>
    <n v="57542997.559999913"/>
    <n v="57542997.559999913"/>
    <s v="Cairo"/>
  </r>
  <r>
    <x v="4980"/>
    <x v="2"/>
    <x v="2"/>
    <x v="2"/>
    <x v="0"/>
    <x v="2"/>
    <x v="4972"/>
    <x v="1"/>
    <x v="4979"/>
    <x v="55"/>
    <x v="281"/>
    <x v="119"/>
    <m/>
    <m/>
    <s v="sq"/>
    <s v="sq"/>
    <n v="26648.76"/>
    <n v="29200970.130000021"/>
    <n v="29200970.130000021"/>
    <s v="Casablanca"/>
  </r>
  <r>
    <x v="4981"/>
    <x v="4"/>
    <x v="0"/>
    <x v="4"/>
    <x v="1"/>
    <x v="2"/>
    <x v="4973"/>
    <x v="0"/>
    <x v="4980"/>
    <x v="80"/>
    <x v="3181"/>
    <x v="104"/>
    <m/>
    <m/>
    <s v="Jumia"/>
    <s v="Jum"/>
    <n v="26648.76"/>
    <n v="92327183.770000085"/>
    <n v="92327183.770000085"/>
    <s v="Casablanca"/>
  </r>
  <r>
    <x v="4982"/>
    <x v="5"/>
    <x v="1"/>
    <x v="5"/>
    <x v="1"/>
    <x v="0"/>
    <x v="4974"/>
    <x v="4"/>
    <x v="4981"/>
    <x v="200"/>
    <x v="2086"/>
    <x v="93"/>
    <m/>
    <m/>
    <s v="Jumia"/>
    <s v="Jum"/>
    <n v="16284.02"/>
    <n v="91504159.730000004"/>
    <n v="91504159.730000004"/>
    <s v="Cairo"/>
  </r>
  <r>
    <x v="4983"/>
    <x v="6"/>
    <x v="4"/>
    <x v="6"/>
    <x v="0"/>
    <x v="2"/>
    <x v="4975"/>
    <x v="3"/>
    <x v="4982"/>
    <x v="53"/>
    <x v="2629"/>
    <x v="182"/>
    <m/>
    <m/>
    <s v="sq"/>
    <s v="sq"/>
    <n v="26648.76"/>
    <n v="31420413.200000018"/>
    <n v="31420413.200000018"/>
    <s v="Casablanca"/>
  </r>
  <r>
    <x v="4984"/>
    <x v="2"/>
    <x v="2"/>
    <x v="2"/>
    <x v="0"/>
    <x v="4"/>
    <x v="4976"/>
    <x v="0"/>
    <x v="4983"/>
    <x v="287"/>
    <x v="796"/>
    <x v="336"/>
    <m/>
    <m/>
    <s v="sq"/>
    <s v="sq"/>
    <n v="99349.3"/>
    <n v="29200970.130000021"/>
    <n v="29200970.130000021"/>
    <s v="Riyadh"/>
  </r>
  <r>
    <x v="4985"/>
    <x v="9"/>
    <x v="1"/>
    <x v="9"/>
    <x v="1"/>
    <x v="4"/>
    <x v="4977"/>
    <x v="4"/>
    <x v="4984"/>
    <x v="94"/>
    <x v="925"/>
    <x v="167"/>
    <m/>
    <m/>
    <s v="Jumia"/>
    <s v="Jum"/>
    <n v="99349.3"/>
    <n v="91504159.730000004"/>
    <n v="91504159.730000004"/>
    <s v="Riyadh"/>
  </r>
  <r>
    <x v="4986"/>
    <x v="8"/>
    <x v="3"/>
    <x v="8"/>
    <x v="2"/>
    <x v="3"/>
    <x v="4978"/>
    <x v="3"/>
    <x v="4985"/>
    <x v="287"/>
    <x v="3182"/>
    <x v="290"/>
    <m/>
    <m/>
    <s v="Amazon"/>
    <s v="Amazon"/>
    <n v="3665.44"/>
    <n v="57542997.559999913"/>
    <n v="57542997.559999913"/>
    <s v="Dubai"/>
  </r>
  <r>
    <x v="4987"/>
    <x v="6"/>
    <x v="4"/>
    <x v="6"/>
    <x v="0"/>
    <x v="1"/>
    <x v="4979"/>
    <x v="4"/>
    <x v="4986"/>
    <x v="251"/>
    <x v="3183"/>
    <x v="109"/>
    <m/>
    <m/>
    <s v="sq"/>
    <s v="sq"/>
    <n v="13290.4"/>
    <n v="31420413.200000018"/>
    <n v="31420413.200000018"/>
    <s v="Alexandria"/>
  </r>
  <r>
    <x v="4988"/>
    <x v="5"/>
    <x v="1"/>
    <x v="5"/>
    <x v="0"/>
    <x v="2"/>
    <x v="4980"/>
    <x v="2"/>
    <x v="4987"/>
    <x v="62"/>
    <x v="1731"/>
    <x v="172"/>
    <m/>
    <m/>
    <s v="sq"/>
    <s v="sq"/>
    <n v="26648.76"/>
    <n v="91504159.730000004"/>
    <n v="91504159.730000004"/>
    <s v="Casablanca"/>
  </r>
  <r>
    <x v="4989"/>
    <x v="0"/>
    <x v="0"/>
    <x v="0"/>
    <x v="0"/>
    <x v="5"/>
    <x v="4981"/>
    <x v="3"/>
    <x v="4988"/>
    <x v="215"/>
    <x v="1957"/>
    <x v="247"/>
    <m/>
    <m/>
    <s v="sq"/>
    <s v="sq"/>
    <n v="27872.98"/>
    <n v="92327183.770000085"/>
    <n v="92327183.770000085"/>
    <s v="Giza"/>
  </r>
  <r>
    <x v="4990"/>
    <x v="4"/>
    <x v="0"/>
    <x v="4"/>
    <x v="2"/>
    <x v="1"/>
    <x v="4982"/>
    <x v="3"/>
    <x v="4989"/>
    <x v="342"/>
    <x v="2169"/>
    <x v="149"/>
    <m/>
    <m/>
    <s v="Amazon"/>
    <s v="Amazon"/>
    <n v="13290.4"/>
    <n v="92327183.770000085"/>
    <n v="92327183.770000085"/>
    <s v="Alexandria"/>
  </r>
  <r>
    <x v="4991"/>
    <x v="9"/>
    <x v="1"/>
    <x v="9"/>
    <x v="0"/>
    <x v="5"/>
    <x v="4983"/>
    <x v="2"/>
    <x v="4990"/>
    <x v="87"/>
    <x v="1289"/>
    <x v="304"/>
    <m/>
    <m/>
    <s v="sq"/>
    <s v="sq"/>
    <n v="27872.98"/>
    <n v="91504159.730000004"/>
    <n v="91504159.730000004"/>
    <s v="Giza"/>
  </r>
  <r>
    <x v="4992"/>
    <x v="6"/>
    <x v="4"/>
    <x v="6"/>
    <x v="2"/>
    <x v="3"/>
    <x v="4984"/>
    <x v="0"/>
    <x v="4991"/>
    <x v="140"/>
    <x v="1598"/>
    <x v="40"/>
    <m/>
    <m/>
    <s v="Amazon"/>
    <s v="Amazon"/>
    <n v="3665.44"/>
    <n v="31420413.200000018"/>
    <n v="31420413.200000018"/>
    <s v="Dubai"/>
  </r>
  <r>
    <x v="4993"/>
    <x v="8"/>
    <x v="3"/>
    <x v="8"/>
    <x v="0"/>
    <x v="2"/>
    <x v="4985"/>
    <x v="4"/>
    <x v="4992"/>
    <x v="137"/>
    <x v="1807"/>
    <x v="246"/>
    <m/>
    <m/>
    <s v="sq"/>
    <s v="sq"/>
    <n v="26648.76"/>
    <n v="57542997.559999913"/>
    <n v="57542997.559999913"/>
    <s v="Casablanca"/>
  </r>
  <r>
    <x v="4994"/>
    <x v="8"/>
    <x v="3"/>
    <x v="8"/>
    <x v="2"/>
    <x v="2"/>
    <x v="4986"/>
    <x v="2"/>
    <x v="4993"/>
    <x v="11"/>
    <x v="3184"/>
    <x v="313"/>
    <m/>
    <m/>
    <s v="Amazon"/>
    <s v="Amazon"/>
    <n v="26648.76"/>
    <n v="57542997.559999913"/>
    <n v="57542997.559999913"/>
    <s v="Casablanca"/>
  </r>
  <r>
    <x v="4995"/>
    <x v="2"/>
    <x v="2"/>
    <x v="2"/>
    <x v="2"/>
    <x v="4"/>
    <x v="4987"/>
    <x v="2"/>
    <x v="4994"/>
    <x v="317"/>
    <x v="3185"/>
    <x v="222"/>
    <m/>
    <m/>
    <s v="Amazon"/>
    <s v="Amazon"/>
    <n v="99349.3"/>
    <n v="29200970.130000021"/>
    <n v="29200970.130000021"/>
    <s v="Riyadh"/>
  </r>
  <r>
    <x v="4996"/>
    <x v="8"/>
    <x v="3"/>
    <x v="8"/>
    <x v="0"/>
    <x v="3"/>
    <x v="4988"/>
    <x v="1"/>
    <x v="4995"/>
    <x v="300"/>
    <x v="3186"/>
    <x v="173"/>
    <m/>
    <m/>
    <s v="sq"/>
    <s v="sq"/>
    <n v="3665.44"/>
    <n v="57542997.559999913"/>
    <n v="57542997.559999913"/>
    <s v="Dubai"/>
  </r>
  <r>
    <x v="4997"/>
    <x v="9"/>
    <x v="1"/>
    <x v="9"/>
    <x v="1"/>
    <x v="1"/>
    <x v="4989"/>
    <x v="3"/>
    <x v="4996"/>
    <x v="1"/>
    <x v="1262"/>
    <x v="91"/>
    <m/>
    <m/>
    <s v="Jumia"/>
    <s v="Jum"/>
    <n v="13290.4"/>
    <n v="91504159.730000004"/>
    <n v="91504159.730000004"/>
    <s v="Alexandria"/>
  </r>
  <r>
    <x v="4998"/>
    <x v="4"/>
    <x v="0"/>
    <x v="4"/>
    <x v="1"/>
    <x v="5"/>
    <x v="4990"/>
    <x v="0"/>
    <x v="4997"/>
    <x v="255"/>
    <x v="1590"/>
    <x v="148"/>
    <m/>
    <m/>
    <s v="Jumia"/>
    <s v="Jum"/>
    <n v="27872.98"/>
    <n v="92327183.770000085"/>
    <n v="92327183.770000085"/>
    <s v="Giza"/>
  </r>
  <r>
    <x v="4999"/>
    <x v="9"/>
    <x v="1"/>
    <x v="9"/>
    <x v="0"/>
    <x v="5"/>
    <x v="4991"/>
    <x v="1"/>
    <x v="4998"/>
    <x v="360"/>
    <x v="3187"/>
    <x v="323"/>
    <m/>
    <m/>
    <s v="sq"/>
    <s v="sq"/>
    <n v="27872.98"/>
    <n v="91504159.730000004"/>
    <n v="91504159.730000004"/>
    <s v="Giza"/>
  </r>
  <r>
    <x v="5000"/>
    <x v="1"/>
    <x v="1"/>
    <x v="1"/>
    <x v="2"/>
    <x v="1"/>
    <x v="4992"/>
    <x v="4"/>
    <x v="4999"/>
    <x v="54"/>
    <x v="1217"/>
    <x v="284"/>
    <m/>
    <m/>
    <s v="Amazon"/>
    <s v="Amazon"/>
    <n v="13290.4"/>
    <n v="91504159.730000004"/>
    <n v="91504159.730000004"/>
    <s v="Alexandria"/>
  </r>
  <r>
    <x v="5001"/>
    <x v="8"/>
    <x v="3"/>
    <x v="8"/>
    <x v="2"/>
    <x v="0"/>
    <x v="4993"/>
    <x v="0"/>
    <x v="5000"/>
    <x v="4"/>
    <x v="3188"/>
    <x v="48"/>
    <m/>
    <m/>
    <s v="Amazon"/>
    <s v="Amazon"/>
    <n v="16284.02"/>
    <n v="57542997.559999913"/>
    <n v="57542997.559999913"/>
    <s v="Cairo"/>
  </r>
  <r>
    <x v="5002"/>
    <x v="5"/>
    <x v="1"/>
    <x v="5"/>
    <x v="0"/>
    <x v="2"/>
    <x v="4994"/>
    <x v="1"/>
    <x v="5001"/>
    <x v="104"/>
    <x v="1132"/>
    <x v="98"/>
    <m/>
    <m/>
    <s v="sq"/>
    <s v="sq"/>
    <n v="26648.76"/>
    <n v="91504159.730000004"/>
    <n v="91504159.730000004"/>
    <s v="Casablanca"/>
  </r>
  <r>
    <x v="5003"/>
    <x v="1"/>
    <x v="1"/>
    <x v="1"/>
    <x v="0"/>
    <x v="1"/>
    <x v="4995"/>
    <x v="2"/>
    <x v="5002"/>
    <x v="169"/>
    <x v="3143"/>
    <x v="263"/>
    <m/>
    <m/>
    <s v="sq"/>
    <s v="sq"/>
    <n v="13290.4"/>
    <n v="91504159.730000004"/>
    <n v="91504159.730000004"/>
    <s v="Alexandria"/>
  </r>
  <r>
    <x v="5004"/>
    <x v="2"/>
    <x v="2"/>
    <x v="2"/>
    <x v="2"/>
    <x v="3"/>
    <x v="4996"/>
    <x v="4"/>
    <x v="5003"/>
    <x v="36"/>
    <x v="685"/>
    <x v="73"/>
    <m/>
    <m/>
    <s v="Amazon"/>
    <s v="Amazon"/>
    <n v="3665.44"/>
    <n v="29200970.130000021"/>
    <n v="29200970.130000021"/>
    <s v="Dubai"/>
  </r>
  <r>
    <x v="5005"/>
    <x v="2"/>
    <x v="2"/>
    <x v="2"/>
    <x v="0"/>
    <x v="5"/>
    <x v="4997"/>
    <x v="3"/>
    <x v="5004"/>
    <x v="180"/>
    <x v="3189"/>
    <x v="284"/>
    <m/>
    <m/>
    <s v="sq"/>
    <s v="sq"/>
    <n v="27872.98"/>
    <n v="29200970.130000021"/>
    <n v="29200970.130000021"/>
    <s v="Giza"/>
  </r>
  <r>
    <x v="5006"/>
    <x v="5"/>
    <x v="1"/>
    <x v="5"/>
    <x v="1"/>
    <x v="3"/>
    <x v="4998"/>
    <x v="2"/>
    <x v="5005"/>
    <x v="394"/>
    <x v="681"/>
    <x v="64"/>
    <m/>
    <m/>
    <s v="Jumia"/>
    <s v="Jum"/>
    <n v="3665.44"/>
    <n v="91504159.730000004"/>
    <n v="91504159.730000004"/>
    <s v="Dubai"/>
  </r>
  <r>
    <x v="5007"/>
    <x v="0"/>
    <x v="0"/>
    <x v="0"/>
    <x v="0"/>
    <x v="2"/>
    <x v="4999"/>
    <x v="1"/>
    <x v="5006"/>
    <x v="229"/>
    <x v="3190"/>
    <x v="286"/>
    <m/>
    <m/>
    <s v="sq"/>
    <s v="sq"/>
    <n v="26648.76"/>
    <n v="92327183.770000085"/>
    <n v="92327183.770000085"/>
    <s v="Casablanca"/>
  </r>
  <r>
    <x v="5008"/>
    <x v="9"/>
    <x v="1"/>
    <x v="9"/>
    <x v="0"/>
    <x v="0"/>
    <x v="5000"/>
    <x v="3"/>
    <x v="5007"/>
    <x v="213"/>
    <x v="1883"/>
    <x v="20"/>
    <m/>
    <m/>
    <s v="sq"/>
    <s v="sq"/>
    <n v="16284.02"/>
    <n v="91504159.730000004"/>
    <n v="91504159.730000004"/>
    <s v="Cairo"/>
  </r>
  <r>
    <x v="5009"/>
    <x v="7"/>
    <x v="0"/>
    <x v="7"/>
    <x v="2"/>
    <x v="1"/>
    <x v="5001"/>
    <x v="0"/>
    <x v="5008"/>
    <x v="229"/>
    <x v="3191"/>
    <x v="213"/>
    <m/>
    <m/>
    <s v="Amazon"/>
    <s v="Amazon"/>
    <n v="13290.4"/>
    <n v="92327183.770000085"/>
    <n v="92327183.770000085"/>
    <s v="Alexandria"/>
  </r>
  <r>
    <x v="5010"/>
    <x v="5"/>
    <x v="1"/>
    <x v="5"/>
    <x v="1"/>
    <x v="2"/>
    <x v="5002"/>
    <x v="4"/>
    <x v="5009"/>
    <x v="174"/>
    <x v="2834"/>
    <x v="296"/>
    <m/>
    <m/>
    <s v="Jumia"/>
    <s v="Jum"/>
    <n v="26648.76"/>
    <n v="91504159.730000004"/>
    <n v="91504159.730000004"/>
    <s v="Casablanca"/>
  </r>
  <r>
    <x v="5011"/>
    <x v="1"/>
    <x v="1"/>
    <x v="1"/>
    <x v="1"/>
    <x v="3"/>
    <x v="5003"/>
    <x v="1"/>
    <x v="5010"/>
    <x v="65"/>
    <x v="694"/>
    <x v="72"/>
    <m/>
    <m/>
    <s v="Jumia"/>
    <s v="Jum"/>
    <n v="3665.44"/>
    <n v="91504159.730000004"/>
    <n v="91504159.730000004"/>
    <s v="Dubai"/>
  </r>
  <r>
    <x v="5012"/>
    <x v="4"/>
    <x v="0"/>
    <x v="4"/>
    <x v="1"/>
    <x v="0"/>
    <x v="5004"/>
    <x v="0"/>
    <x v="5011"/>
    <x v="223"/>
    <x v="1407"/>
    <x v="248"/>
    <m/>
    <m/>
    <s v="Jumia"/>
    <s v="Jum"/>
    <n v="16284.02"/>
    <n v="92327183.770000085"/>
    <n v="92327183.770000085"/>
    <s v="Cairo"/>
  </r>
  <r>
    <x v="5013"/>
    <x v="3"/>
    <x v="3"/>
    <x v="3"/>
    <x v="2"/>
    <x v="2"/>
    <x v="5005"/>
    <x v="3"/>
    <x v="5012"/>
    <x v="316"/>
    <x v="2813"/>
    <x v="196"/>
    <m/>
    <m/>
    <s v="Amazon"/>
    <s v="Amazon"/>
    <n v="26648.76"/>
    <n v="57542997.559999913"/>
    <n v="57542997.559999913"/>
    <s v="Casablanca"/>
  </r>
  <r>
    <x v="5014"/>
    <x v="7"/>
    <x v="0"/>
    <x v="7"/>
    <x v="1"/>
    <x v="0"/>
    <x v="5006"/>
    <x v="3"/>
    <x v="5013"/>
    <x v="379"/>
    <x v="978"/>
    <x v="176"/>
    <m/>
    <m/>
    <s v="Jumia"/>
    <s v="Jum"/>
    <n v="16284.02"/>
    <n v="92327183.770000085"/>
    <n v="92327183.770000085"/>
    <s v="Cairo"/>
  </r>
  <r>
    <x v="5015"/>
    <x v="4"/>
    <x v="0"/>
    <x v="4"/>
    <x v="2"/>
    <x v="5"/>
    <x v="5007"/>
    <x v="0"/>
    <x v="5014"/>
    <x v="33"/>
    <x v="3192"/>
    <x v="198"/>
    <m/>
    <m/>
    <s v="Amazon"/>
    <s v="Amazon"/>
    <n v="27872.98"/>
    <n v="92327183.770000085"/>
    <n v="92327183.770000085"/>
    <s v="Giza"/>
  </r>
  <r>
    <x v="5016"/>
    <x v="6"/>
    <x v="4"/>
    <x v="6"/>
    <x v="2"/>
    <x v="1"/>
    <x v="5008"/>
    <x v="4"/>
    <x v="5015"/>
    <x v="311"/>
    <x v="2315"/>
    <x v="331"/>
    <m/>
    <m/>
    <s v="Amazon"/>
    <s v="Amazon"/>
    <n v="13290.4"/>
    <n v="31420413.200000018"/>
    <n v="31420413.200000018"/>
    <s v="Alexandria"/>
  </r>
  <r>
    <x v="5017"/>
    <x v="6"/>
    <x v="4"/>
    <x v="6"/>
    <x v="0"/>
    <x v="3"/>
    <x v="5009"/>
    <x v="4"/>
    <x v="5016"/>
    <x v="311"/>
    <x v="3193"/>
    <x v="333"/>
    <m/>
    <m/>
    <s v="sq"/>
    <s v="sq"/>
    <n v="3665.44"/>
    <n v="31420413.200000018"/>
    <n v="31420413.200000018"/>
    <s v="Dubai"/>
  </r>
  <r>
    <x v="5018"/>
    <x v="6"/>
    <x v="4"/>
    <x v="6"/>
    <x v="2"/>
    <x v="5"/>
    <x v="5010"/>
    <x v="4"/>
    <x v="5017"/>
    <x v="323"/>
    <x v="3194"/>
    <x v="16"/>
    <m/>
    <m/>
    <s v="Amazon"/>
    <s v="Amazon"/>
    <n v="27872.98"/>
    <n v="31420413.200000018"/>
    <n v="31420413.200000018"/>
    <s v="Giza"/>
  </r>
  <r>
    <x v="5019"/>
    <x v="3"/>
    <x v="3"/>
    <x v="3"/>
    <x v="0"/>
    <x v="1"/>
    <x v="5011"/>
    <x v="1"/>
    <x v="5018"/>
    <x v="77"/>
    <x v="2559"/>
    <x v="319"/>
    <m/>
    <m/>
    <s v="sq"/>
    <s v="sq"/>
    <n v="13290.4"/>
    <n v="57542997.559999913"/>
    <n v="57542997.559999913"/>
    <s v="Alexandria"/>
  </r>
  <r>
    <x v="5020"/>
    <x v="0"/>
    <x v="0"/>
    <x v="0"/>
    <x v="0"/>
    <x v="3"/>
    <x v="5012"/>
    <x v="3"/>
    <x v="5019"/>
    <x v="61"/>
    <x v="2103"/>
    <x v="37"/>
    <m/>
    <m/>
    <s v="sq"/>
    <s v="sq"/>
    <n v="3665.44"/>
    <n v="92327183.770000085"/>
    <n v="92327183.770000085"/>
    <s v="Dubai"/>
  </r>
  <r>
    <x v="5021"/>
    <x v="2"/>
    <x v="2"/>
    <x v="2"/>
    <x v="1"/>
    <x v="2"/>
    <x v="5013"/>
    <x v="2"/>
    <x v="5020"/>
    <x v="39"/>
    <x v="2335"/>
    <x v="111"/>
    <m/>
    <m/>
    <s v="Jumia"/>
    <s v="Jum"/>
    <n v="26648.76"/>
    <n v="29200970.130000021"/>
    <n v="29200970.130000021"/>
    <s v="Casablanca"/>
  </r>
  <r>
    <x v="5022"/>
    <x v="0"/>
    <x v="0"/>
    <x v="0"/>
    <x v="2"/>
    <x v="5"/>
    <x v="5014"/>
    <x v="3"/>
    <x v="5021"/>
    <x v="45"/>
    <x v="3195"/>
    <x v="272"/>
    <m/>
    <m/>
    <s v="Amazon"/>
    <s v="Amazon"/>
    <n v="27872.98"/>
    <n v="92327183.770000085"/>
    <n v="92327183.770000085"/>
    <s v="Giza"/>
  </r>
  <r>
    <x v="5023"/>
    <x v="4"/>
    <x v="0"/>
    <x v="4"/>
    <x v="1"/>
    <x v="2"/>
    <x v="5015"/>
    <x v="2"/>
    <x v="5022"/>
    <x v="193"/>
    <x v="3196"/>
    <x v="46"/>
    <m/>
    <m/>
    <s v="Jumia"/>
    <s v="Jum"/>
    <n v="26648.76"/>
    <n v="92327183.770000085"/>
    <n v="92327183.770000085"/>
    <s v="Casablanca"/>
  </r>
  <r>
    <x v="5024"/>
    <x v="2"/>
    <x v="2"/>
    <x v="2"/>
    <x v="2"/>
    <x v="4"/>
    <x v="5016"/>
    <x v="3"/>
    <x v="5023"/>
    <x v="296"/>
    <x v="3197"/>
    <x v="8"/>
    <m/>
    <m/>
    <s v="Amazon"/>
    <s v="Amazon"/>
    <n v="99349.3"/>
    <n v="29200970.130000021"/>
    <n v="29200970.130000021"/>
    <s v="Riyadh"/>
  </r>
  <r>
    <x v="5025"/>
    <x v="5"/>
    <x v="1"/>
    <x v="5"/>
    <x v="1"/>
    <x v="0"/>
    <x v="5017"/>
    <x v="3"/>
    <x v="5024"/>
    <x v="120"/>
    <x v="1378"/>
    <x v="153"/>
    <m/>
    <m/>
    <s v="Jumia"/>
    <s v="Jum"/>
    <n v="16284.02"/>
    <n v="91504159.730000004"/>
    <n v="91504159.730000004"/>
    <s v="Cairo"/>
  </r>
  <r>
    <x v="5026"/>
    <x v="4"/>
    <x v="0"/>
    <x v="4"/>
    <x v="0"/>
    <x v="0"/>
    <x v="5018"/>
    <x v="0"/>
    <x v="5025"/>
    <x v="358"/>
    <x v="3198"/>
    <x v="239"/>
    <m/>
    <m/>
    <s v="sq"/>
    <s v="sq"/>
    <n v="16284.02"/>
    <n v="92327183.770000085"/>
    <n v="92327183.770000085"/>
    <s v="Cairo"/>
  </r>
  <r>
    <x v="5027"/>
    <x v="4"/>
    <x v="0"/>
    <x v="4"/>
    <x v="0"/>
    <x v="3"/>
    <x v="5019"/>
    <x v="3"/>
    <x v="5026"/>
    <x v="175"/>
    <x v="3199"/>
    <x v="106"/>
    <m/>
    <m/>
    <s v="sq"/>
    <s v="sq"/>
    <n v="3665.44"/>
    <n v="92327183.770000085"/>
    <n v="92327183.770000085"/>
    <s v="Dubai"/>
  </r>
  <r>
    <x v="5028"/>
    <x v="6"/>
    <x v="4"/>
    <x v="6"/>
    <x v="0"/>
    <x v="2"/>
    <x v="5020"/>
    <x v="0"/>
    <x v="5027"/>
    <x v="34"/>
    <x v="3200"/>
    <x v="261"/>
    <m/>
    <m/>
    <s v="sq"/>
    <s v="sq"/>
    <n v="26648.76"/>
    <n v="31420413.200000018"/>
    <n v="31420413.200000018"/>
    <s v="Casablanca"/>
  </r>
  <r>
    <x v="5029"/>
    <x v="1"/>
    <x v="1"/>
    <x v="1"/>
    <x v="2"/>
    <x v="1"/>
    <x v="5021"/>
    <x v="0"/>
    <x v="5028"/>
    <x v="0"/>
    <x v="3201"/>
    <x v="232"/>
    <m/>
    <m/>
    <s v="Amazon"/>
    <s v="Amazon"/>
    <n v="13290.4"/>
    <n v="91504159.730000004"/>
    <n v="91504159.730000004"/>
    <s v="Alexandria"/>
  </r>
  <r>
    <x v="5030"/>
    <x v="1"/>
    <x v="1"/>
    <x v="1"/>
    <x v="0"/>
    <x v="1"/>
    <x v="5022"/>
    <x v="4"/>
    <x v="5029"/>
    <x v="90"/>
    <x v="3202"/>
    <x v="333"/>
    <m/>
    <m/>
    <s v="sq"/>
    <s v="sq"/>
    <n v="13290.4"/>
    <n v="91504159.730000004"/>
    <n v="91504159.730000004"/>
    <s v="Alexandria"/>
  </r>
  <r>
    <x v="5031"/>
    <x v="2"/>
    <x v="2"/>
    <x v="2"/>
    <x v="1"/>
    <x v="1"/>
    <x v="5023"/>
    <x v="3"/>
    <x v="5030"/>
    <x v="27"/>
    <x v="3203"/>
    <x v="140"/>
    <m/>
    <m/>
    <s v="Jumia"/>
    <s v="Jum"/>
    <n v="13290.4"/>
    <n v="29200970.130000021"/>
    <n v="29200970.130000021"/>
    <s v="Alexandria"/>
  </r>
  <r>
    <x v="5032"/>
    <x v="6"/>
    <x v="4"/>
    <x v="6"/>
    <x v="0"/>
    <x v="4"/>
    <x v="5024"/>
    <x v="0"/>
    <x v="5031"/>
    <x v="194"/>
    <x v="3204"/>
    <x v="225"/>
    <m/>
    <m/>
    <s v="sq"/>
    <s v="sq"/>
    <n v="99349.3"/>
    <n v="31420413.200000018"/>
    <n v="31420413.200000018"/>
    <s v="Riyadh"/>
  </r>
  <r>
    <x v="5033"/>
    <x v="6"/>
    <x v="4"/>
    <x v="6"/>
    <x v="2"/>
    <x v="2"/>
    <x v="5025"/>
    <x v="3"/>
    <x v="5032"/>
    <x v="20"/>
    <x v="3205"/>
    <x v="177"/>
    <m/>
    <m/>
    <s v="Amazon"/>
    <s v="Amazon"/>
    <n v="26648.76"/>
    <n v="31420413.200000018"/>
    <n v="31420413.200000018"/>
    <s v="Casablanca"/>
  </r>
  <r>
    <x v="5034"/>
    <x v="4"/>
    <x v="0"/>
    <x v="4"/>
    <x v="1"/>
    <x v="1"/>
    <x v="5026"/>
    <x v="0"/>
    <x v="5033"/>
    <x v="183"/>
    <x v="1398"/>
    <x v="341"/>
    <m/>
    <m/>
    <s v="Jumia"/>
    <s v="Jum"/>
    <n v="13290.4"/>
    <n v="92327183.770000085"/>
    <n v="92327183.770000085"/>
    <s v="Alexandria"/>
  </r>
  <r>
    <x v="5035"/>
    <x v="6"/>
    <x v="4"/>
    <x v="6"/>
    <x v="0"/>
    <x v="5"/>
    <x v="5027"/>
    <x v="3"/>
    <x v="5034"/>
    <x v="214"/>
    <x v="1233"/>
    <x v="101"/>
    <m/>
    <m/>
    <s v="sq"/>
    <s v="sq"/>
    <n v="27872.98"/>
    <n v="31420413.200000018"/>
    <n v="31420413.200000018"/>
    <s v="Giza"/>
  </r>
  <r>
    <x v="5036"/>
    <x v="1"/>
    <x v="1"/>
    <x v="1"/>
    <x v="1"/>
    <x v="4"/>
    <x v="5028"/>
    <x v="2"/>
    <x v="5035"/>
    <x v="53"/>
    <x v="1635"/>
    <x v="23"/>
    <m/>
    <m/>
    <s v="Jumia"/>
    <s v="Jum"/>
    <n v="99349.3"/>
    <n v="91504159.730000004"/>
    <n v="91504159.730000004"/>
    <s v="Riyadh"/>
  </r>
  <r>
    <x v="5037"/>
    <x v="6"/>
    <x v="4"/>
    <x v="6"/>
    <x v="1"/>
    <x v="3"/>
    <x v="5029"/>
    <x v="0"/>
    <x v="5036"/>
    <x v="354"/>
    <x v="2621"/>
    <x v="318"/>
    <m/>
    <m/>
    <s v="Jumia"/>
    <s v="Jum"/>
    <n v="3665.44"/>
    <n v="31420413.200000018"/>
    <n v="31420413.200000018"/>
    <s v="Dubai"/>
  </r>
  <r>
    <x v="5038"/>
    <x v="6"/>
    <x v="4"/>
    <x v="6"/>
    <x v="0"/>
    <x v="2"/>
    <x v="5030"/>
    <x v="1"/>
    <x v="5037"/>
    <x v="26"/>
    <x v="401"/>
    <x v="99"/>
    <m/>
    <m/>
    <s v="sq"/>
    <s v="sq"/>
    <n v="26648.76"/>
    <n v="31420413.200000018"/>
    <n v="31420413.200000018"/>
    <s v="Casablanca"/>
  </r>
  <r>
    <x v="5039"/>
    <x v="1"/>
    <x v="1"/>
    <x v="1"/>
    <x v="0"/>
    <x v="0"/>
    <x v="5031"/>
    <x v="1"/>
    <x v="5038"/>
    <x v="233"/>
    <x v="1452"/>
    <x v="286"/>
    <m/>
    <m/>
    <s v="sq"/>
    <s v="sq"/>
    <n v="16284.02"/>
    <n v="91504159.730000004"/>
    <n v="91504159.730000004"/>
    <s v="Cairo"/>
  </r>
  <r>
    <x v="5040"/>
    <x v="8"/>
    <x v="3"/>
    <x v="8"/>
    <x v="2"/>
    <x v="3"/>
    <x v="5032"/>
    <x v="0"/>
    <x v="5039"/>
    <x v="394"/>
    <x v="2709"/>
    <x v="267"/>
    <m/>
    <m/>
    <s v="Amazon"/>
    <s v="Amazon"/>
    <n v="3665.44"/>
    <n v="57542997.559999913"/>
    <n v="57542997.559999913"/>
    <s v="Dubai"/>
  </r>
  <r>
    <x v="5041"/>
    <x v="5"/>
    <x v="1"/>
    <x v="5"/>
    <x v="2"/>
    <x v="4"/>
    <x v="5033"/>
    <x v="1"/>
    <x v="5040"/>
    <x v="9"/>
    <x v="692"/>
    <x v="213"/>
    <m/>
    <m/>
    <s v="Amazon"/>
    <s v="Amazon"/>
    <n v="99349.3"/>
    <n v="91504159.730000004"/>
    <n v="91504159.730000004"/>
    <s v="Riyadh"/>
  </r>
  <r>
    <x v="5042"/>
    <x v="3"/>
    <x v="3"/>
    <x v="3"/>
    <x v="1"/>
    <x v="3"/>
    <x v="5034"/>
    <x v="0"/>
    <x v="5041"/>
    <x v="132"/>
    <x v="1146"/>
    <x v="206"/>
    <m/>
    <m/>
    <s v="Jumia"/>
    <s v="Jum"/>
    <n v="3665.44"/>
    <n v="57542997.559999913"/>
    <n v="57542997.559999913"/>
    <s v="Dubai"/>
  </r>
  <r>
    <x v="5043"/>
    <x v="9"/>
    <x v="1"/>
    <x v="9"/>
    <x v="2"/>
    <x v="3"/>
    <x v="5035"/>
    <x v="3"/>
    <x v="5042"/>
    <x v="314"/>
    <x v="2979"/>
    <x v="107"/>
    <m/>
    <m/>
    <s v="Amazon"/>
    <s v="Amazon"/>
    <n v="3665.44"/>
    <n v="91504159.730000004"/>
    <n v="91504159.730000004"/>
    <s v="Dubai"/>
  </r>
  <r>
    <x v="5044"/>
    <x v="5"/>
    <x v="1"/>
    <x v="5"/>
    <x v="2"/>
    <x v="3"/>
    <x v="5036"/>
    <x v="1"/>
    <x v="5043"/>
    <x v="300"/>
    <x v="3206"/>
    <x v="42"/>
    <m/>
    <m/>
    <s v="Amazon"/>
    <s v="Amazon"/>
    <n v="3665.44"/>
    <n v="91504159.730000004"/>
    <n v="91504159.730000004"/>
    <s v="Dubai"/>
  </r>
  <r>
    <x v="5045"/>
    <x v="7"/>
    <x v="0"/>
    <x v="7"/>
    <x v="0"/>
    <x v="5"/>
    <x v="5037"/>
    <x v="3"/>
    <x v="5044"/>
    <x v="330"/>
    <x v="493"/>
    <x v="331"/>
    <m/>
    <m/>
    <s v="sq"/>
    <s v="sq"/>
    <n v="27872.98"/>
    <n v="92327183.770000085"/>
    <n v="92327183.770000085"/>
    <s v="Giza"/>
  </r>
  <r>
    <x v="5046"/>
    <x v="4"/>
    <x v="0"/>
    <x v="4"/>
    <x v="2"/>
    <x v="1"/>
    <x v="5038"/>
    <x v="2"/>
    <x v="5045"/>
    <x v="366"/>
    <x v="3207"/>
    <x v="274"/>
    <m/>
    <m/>
    <s v="Amazon"/>
    <s v="Amazon"/>
    <n v="13290.4"/>
    <n v="92327183.770000085"/>
    <n v="92327183.770000085"/>
    <s v="Alexandria"/>
  </r>
  <r>
    <x v="5047"/>
    <x v="9"/>
    <x v="1"/>
    <x v="9"/>
    <x v="1"/>
    <x v="3"/>
    <x v="5039"/>
    <x v="3"/>
    <x v="5046"/>
    <x v="156"/>
    <x v="3038"/>
    <x v="121"/>
    <m/>
    <m/>
    <s v="Jumia"/>
    <s v="Jum"/>
    <n v="3665.44"/>
    <n v="91504159.730000004"/>
    <n v="91504159.730000004"/>
    <s v="Dubai"/>
  </r>
  <r>
    <x v="5048"/>
    <x v="0"/>
    <x v="0"/>
    <x v="0"/>
    <x v="1"/>
    <x v="5"/>
    <x v="5040"/>
    <x v="4"/>
    <x v="5047"/>
    <x v="112"/>
    <x v="3208"/>
    <x v="43"/>
    <m/>
    <m/>
    <s v="Jumia"/>
    <s v="Jum"/>
    <n v="27872.98"/>
    <n v="92327183.770000085"/>
    <n v="92327183.770000085"/>
    <s v="Giza"/>
  </r>
  <r>
    <x v="5049"/>
    <x v="8"/>
    <x v="3"/>
    <x v="8"/>
    <x v="0"/>
    <x v="1"/>
    <x v="5041"/>
    <x v="0"/>
    <x v="5048"/>
    <x v="235"/>
    <x v="3209"/>
    <x v="77"/>
    <m/>
    <m/>
    <s v="sq"/>
    <s v="sq"/>
    <n v="13290.4"/>
    <n v="57542997.559999913"/>
    <n v="57542997.559999913"/>
    <s v="Alexandria"/>
  </r>
  <r>
    <x v="5050"/>
    <x v="3"/>
    <x v="3"/>
    <x v="3"/>
    <x v="1"/>
    <x v="5"/>
    <x v="5042"/>
    <x v="0"/>
    <x v="5049"/>
    <x v="86"/>
    <x v="1749"/>
    <x v="16"/>
    <m/>
    <m/>
    <s v="Jumia"/>
    <s v="Jum"/>
    <n v="27872.98"/>
    <n v="57542997.559999913"/>
    <n v="57542997.559999913"/>
    <s v="Giza"/>
  </r>
  <r>
    <x v="5051"/>
    <x v="5"/>
    <x v="1"/>
    <x v="5"/>
    <x v="1"/>
    <x v="0"/>
    <x v="5043"/>
    <x v="2"/>
    <x v="5050"/>
    <x v="52"/>
    <x v="381"/>
    <x v="126"/>
    <m/>
    <m/>
    <s v="Jumia"/>
    <s v="Jum"/>
    <n v="16284.02"/>
    <n v="91504159.730000004"/>
    <n v="91504159.730000004"/>
    <s v="Cairo"/>
  </r>
  <r>
    <x v="5052"/>
    <x v="6"/>
    <x v="4"/>
    <x v="6"/>
    <x v="2"/>
    <x v="2"/>
    <x v="5044"/>
    <x v="2"/>
    <x v="5051"/>
    <x v="219"/>
    <x v="3210"/>
    <x v="223"/>
    <m/>
    <m/>
    <s v="Amazon"/>
    <s v="Amazon"/>
    <n v="26648.76"/>
    <n v="31420413.200000018"/>
    <n v="31420413.200000018"/>
    <s v="Casablanca"/>
  </r>
  <r>
    <x v="5053"/>
    <x v="1"/>
    <x v="1"/>
    <x v="1"/>
    <x v="2"/>
    <x v="4"/>
    <x v="5045"/>
    <x v="4"/>
    <x v="5052"/>
    <x v="204"/>
    <x v="3211"/>
    <x v="206"/>
    <m/>
    <m/>
    <s v="Amazon"/>
    <s v="Amazon"/>
    <n v="99349.3"/>
    <n v="91504159.730000004"/>
    <n v="91504159.730000004"/>
    <s v="Riyadh"/>
  </r>
  <r>
    <x v="5054"/>
    <x v="5"/>
    <x v="1"/>
    <x v="5"/>
    <x v="2"/>
    <x v="3"/>
    <x v="5046"/>
    <x v="0"/>
    <x v="5053"/>
    <x v="155"/>
    <x v="3212"/>
    <x v="83"/>
    <m/>
    <m/>
    <s v="Amazon"/>
    <s v="Amazon"/>
    <n v="3665.44"/>
    <n v="91504159.730000004"/>
    <n v="91504159.730000004"/>
    <s v="Dubai"/>
  </r>
  <r>
    <x v="5055"/>
    <x v="0"/>
    <x v="0"/>
    <x v="0"/>
    <x v="0"/>
    <x v="3"/>
    <x v="5047"/>
    <x v="1"/>
    <x v="5054"/>
    <x v="105"/>
    <x v="3213"/>
    <x v="106"/>
    <m/>
    <m/>
    <s v="sq"/>
    <s v="sq"/>
    <n v="3665.44"/>
    <n v="92327183.770000085"/>
    <n v="92327183.770000085"/>
    <s v="Dubai"/>
  </r>
  <r>
    <x v="5056"/>
    <x v="8"/>
    <x v="3"/>
    <x v="8"/>
    <x v="0"/>
    <x v="1"/>
    <x v="5048"/>
    <x v="2"/>
    <x v="5055"/>
    <x v="225"/>
    <x v="1931"/>
    <x v="300"/>
    <m/>
    <m/>
    <s v="sq"/>
    <s v="sq"/>
    <n v="13290.4"/>
    <n v="57542997.559999913"/>
    <n v="57542997.559999913"/>
    <s v="Alexandria"/>
  </r>
  <r>
    <x v="5057"/>
    <x v="9"/>
    <x v="1"/>
    <x v="9"/>
    <x v="0"/>
    <x v="0"/>
    <x v="5049"/>
    <x v="3"/>
    <x v="5056"/>
    <x v="240"/>
    <x v="975"/>
    <x v="243"/>
    <m/>
    <m/>
    <s v="sq"/>
    <s v="sq"/>
    <n v="16284.02"/>
    <n v="91504159.730000004"/>
    <n v="91504159.730000004"/>
    <s v="Cairo"/>
  </r>
  <r>
    <x v="5058"/>
    <x v="5"/>
    <x v="1"/>
    <x v="5"/>
    <x v="1"/>
    <x v="2"/>
    <x v="5050"/>
    <x v="0"/>
    <x v="5057"/>
    <x v="342"/>
    <x v="1512"/>
    <x v="296"/>
    <m/>
    <m/>
    <s v="Jumia"/>
    <s v="Jum"/>
    <n v="26648.76"/>
    <n v="91504159.730000004"/>
    <n v="91504159.730000004"/>
    <s v="Casablanca"/>
  </r>
  <r>
    <x v="5059"/>
    <x v="4"/>
    <x v="0"/>
    <x v="4"/>
    <x v="1"/>
    <x v="4"/>
    <x v="5051"/>
    <x v="0"/>
    <x v="5058"/>
    <x v="149"/>
    <x v="3214"/>
    <x v="346"/>
    <m/>
    <m/>
    <s v="Jumia"/>
    <s v="Jum"/>
    <n v="99349.3"/>
    <n v="92327183.770000085"/>
    <n v="92327183.770000085"/>
    <s v="Riyadh"/>
  </r>
  <r>
    <x v="5060"/>
    <x v="9"/>
    <x v="1"/>
    <x v="9"/>
    <x v="1"/>
    <x v="3"/>
    <x v="5052"/>
    <x v="2"/>
    <x v="5059"/>
    <x v="379"/>
    <x v="1456"/>
    <x v="151"/>
    <m/>
    <m/>
    <s v="Jumia"/>
    <s v="Jum"/>
    <n v="3665.44"/>
    <n v="91504159.730000004"/>
    <n v="91504159.730000004"/>
    <s v="Dubai"/>
  </r>
  <r>
    <x v="5061"/>
    <x v="3"/>
    <x v="3"/>
    <x v="3"/>
    <x v="1"/>
    <x v="0"/>
    <x v="5053"/>
    <x v="4"/>
    <x v="5060"/>
    <x v="347"/>
    <x v="78"/>
    <x v="234"/>
    <m/>
    <m/>
    <s v="Jumia"/>
    <s v="Jum"/>
    <n v="16284.02"/>
    <n v="57542997.559999913"/>
    <n v="57542997.559999913"/>
    <s v="Cairo"/>
  </r>
  <r>
    <x v="5062"/>
    <x v="0"/>
    <x v="0"/>
    <x v="0"/>
    <x v="1"/>
    <x v="3"/>
    <x v="5054"/>
    <x v="2"/>
    <x v="5061"/>
    <x v="381"/>
    <x v="1198"/>
    <x v="339"/>
    <m/>
    <m/>
    <s v="Jumia"/>
    <s v="Jum"/>
    <n v="3665.44"/>
    <n v="92327183.770000085"/>
    <n v="92327183.770000085"/>
    <s v="Dubai"/>
  </r>
  <r>
    <x v="5063"/>
    <x v="2"/>
    <x v="2"/>
    <x v="2"/>
    <x v="0"/>
    <x v="5"/>
    <x v="5055"/>
    <x v="0"/>
    <x v="5062"/>
    <x v="260"/>
    <x v="2445"/>
    <x v="54"/>
    <m/>
    <m/>
    <s v="sq"/>
    <s v="sq"/>
    <n v="27872.98"/>
    <n v="29200970.130000021"/>
    <n v="29200970.130000021"/>
    <s v="Giza"/>
  </r>
  <r>
    <x v="5064"/>
    <x v="5"/>
    <x v="1"/>
    <x v="5"/>
    <x v="2"/>
    <x v="0"/>
    <x v="5056"/>
    <x v="0"/>
    <x v="5063"/>
    <x v="229"/>
    <x v="827"/>
    <x v="105"/>
    <m/>
    <m/>
    <s v="Amazon"/>
    <s v="Amazon"/>
    <n v="16284.02"/>
    <n v="91504159.730000004"/>
    <n v="91504159.730000004"/>
    <s v="Cairo"/>
  </r>
  <r>
    <x v="5065"/>
    <x v="0"/>
    <x v="0"/>
    <x v="0"/>
    <x v="2"/>
    <x v="5"/>
    <x v="5057"/>
    <x v="0"/>
    <x v="5064"/>
    <x v="63"/>
    <x v="2135"/>
    <x v="352"/>
    <m/>
    <m/>
    <s v="Amazon"/>
    <s v="Amazon"/>
    <n v="27872.98"/>
    <n v="92327183.770000085"/>
    <n v="92327183.770000085"/>
    <s v="Giza"/>
  </r>
  <r>
    <x v="5066"/>
    <x v="6"/>
    <x v="4"/>
    <x v="6"/>
    <x v="0"/>
    <x v="1"/>
    <x v="5058"/>
    <x v="3"/>
    <x v="5065"/>
    <x v="146"/>
    <x v="1959"/>
    <x v="109"/>
    <m/>
    <m/>
    <s v="sq"/>
    <s v="sq"/>
    <n v="13290.4"/>
    <n v="31420413.200000018"/>
    <n v="31420413.200000018"/>
    <s v="Alexandria"/>
  </r>
  <r>
    <x v="5067"/>
    <x v="6"/>
    <x v="4"/>
    <x v="6"/>
    <x v="0"/>
    <x v="4"/>
    <x v="5059"/>
    <x v="2"/>
    <x v="5066"/>
    <x v="150"/>
    <x v="3215"/>
    <x v="27"/>
    <m/>
    <m/>
    <s v="sq"/>
    <s v="sq"/>
    <n v="99349.3"/>
    <n v="31420413.200000018"/>
    <n v="31420413.200000018"/>
    <s v="Riyadh"/>
  </r>
  <r>
    <x v="5068"/>
    <x v="1"/>
    <x v="1"/>
    <x v="1"/>
    <x v="1"/>
    <x v="1"/>
    <x v="5060"/>
    <x v="4"/>
    <x v="5067"/>
    <x v="314"/>
    <x v="2733"/>
    <x v="68"/>
    <m/>
    <m/>
    <s v="Jumia"/>
    <s v="Jum"/>
    <n v="13290.4"/>
    <n v="91504159.730000004"/>
    <n v="91504159.730000004"/>
    <s v="Alexandria"/>
  </r>
  <r>
    <x v="5069"/>
    <x v="9"/>
    <x v="1"/>
    <x v="9"/>
    <x v="0"/>
    <x v="0"/>
    <x v="5061"/>
    <x v="3"/>
    <x v="5068"/>
    <x v="25"/>
    <x v="1688"/>
    <x v="357"/>
    <m/>
    <m/>
    <s v="sq"/>
    <s v="sq"/>
    <n v="16284.02"/>
    <n v="91504159.730000004"/>
    <n v="91504159.730000004"/>
    <s v="Cairo"/>
  </r>
  <r>
    <x v="5070"/>
    <x v="7"/>
    <x v="0"/>
    <x v="7"/>
    <x v="2"/>
    <x v="3"/>
    <x v="5062"/>
    <x v="2"/>
    <x v="5069"/>
    <x v="329"/>
    <x v="2871"/>
    <x v="297"/>
    <m/>
    <m/>
    <s v="Amazon"/>
    <s v="Amazon"/>
    <n v="3665.44"/>
    <n v="92327183.770000085"/>
    <n v="92327183.770000085"/>
    <s v="Dubai"/>
  </r>
  <r>
    <x v="5071"/>
    <x v="5"/>
    <x v="1"/>
    <x v="5"/>
    <x v="2"/>
    <x v="0"/>
    <x v="5063"/>
    <x v="3"/>
    <x v="5070"/>
    <x v="217"/>
    <x v="292"/>
    <x v="33"/>
    <m/>
    <m/>
    <s v="Amazon"/>
    <s v="Amazon"/>
    <n v="16284.02"/>
    <n v="91504159.730000004"/>
    <n v="91504159.730000004"/>
    <s v="Cairo"/>
  </r>
  <r>
    <x v="5072"/>
    <x v="6"/>
    <x v="4"/>
    <x v="6"/>
    <x v="0"/>
    <x v="2"/>
    <x v="5064"/>
    <x v="4"/>
    <x v="5071"/>
    <x v="276"/>
    <x v="3216"/>
    <x v="323"/>
    <m/>
    <m/>
    <s v="sq"/>
    <s v="sq"/>
    <n v="26648.76"/>
    <n v="31420413.200000018"/>
    <n v="31420413.200000018"/>
    <s v="Casablanca"/>
  </r>
  <r>
    <x v="5073"/>
    <x v="1"/>
    <x v="1"/>
    <x v="1"/>
    <x v="2"/>
    <x v="4"/>
    <x v="5065"/>
    <x v="3"/>
    <x v="5072"/>
    <x v="325"/>
    <x v="3217"/>
    <x v="258"/>
    <m/>
    <m/>
    <s v="Amazon"/>
    <s v="Amazon"/>
    <n v="99349.3"/>
    <n v="91504159.730000004"/>
    <n v="91504159.730000004"/>
    <s v="Riyadh"/>
  </r>
  <r>
    <x v="5074"/>
    <x v="6"/>
    <x v="4"/>
    <x v="6"/>
    <x v="1"/>
    <x v="4"/>
    <x v="5066"/>
    <x v="1"/>
    <x v="5073"/>
    <x v="83"/>
    <x v="3166"/>
    <x v="358"/>
    <m/>
    <m/>
    <s v="Jumia"/>
    <s v="Jum"/>
    <n v="99349.3"/>
    <n v="31420413.200000018"/>
    <n v="31420413.200000018"/>
    <s v="Riyadh"/>
  </r>
  <r>
    <x v="5075"/>
    <x v="5"/>
    <x v="1"/>
    <x v="5"/>
    <x v="2"/>
    <x v="4"/>
    <x v="5067"/>
    <x v="1"/>
    <x v="5074"/>
    <x v="77"/>
    <x v="3218"/>
    <x v="103"/>
    <m/>
    <m/>
    <s v="Amazon"/>
    <s v="Amazon"/>
    <n v="99349.3"/>
    <n v="91504159.730000004"/>
    <n v="91504159.730000004"/>
    <s v="Riyadh"/>
  </r>
  <r>
    <x v="5076"/>
    <x v="4"/>
    <x v="0"/>
    <x v="4"/>
    <x v="0"/>
    <x v="1"/>
    <x v="5068"/>
    <x v="2"/>
    <x v="5075"/>
    <x v="158"/>
    <x v="1126"/>
    <x v="331"/>
    <m/>
    <m/>
    <s v="sq"/>
    <s v="sq"/>
    <n v="13290.4"/>
    <n v="92327183.770000085"/>
    <n v="92327183.770000085"/>
    <s v="Alexandria"/>
  </r>
  <r>
    <x v="5077"/>
    <x v="7"/>
    <x v="0"/>
    <x v="7"/>
    <x v="1"/>
    <x v="3"/>
    <x v="5069"/>
    <x v="3"/>
    <x v="5076"/>
    <x v="19"/>
    <x v="3219"/>
    <x v="175"/>
    <m/>
    <m/>
    <s v="Jumia"/>
    <s v="Jum"/>
    <n v="3665.44"/>
    <n v="92327183.770000085"/>
    <n v="92327183.770000085"/>
    <s v="Dubai"/>
  </r>
  <r>
    <x v="5078"/>
    <x v="5"/>
    <x v="1"/>
    <x v="5"/>
    <x v="2"/>
    <x v="0"/>
    <x v="5070"/>
    <x v="2"/>
    <x v="5077"/>
    <x v="399"/>
    <x v="3220"/>
    <x v="239"/>
    <m/>
    <m/>
    <s v="Amazon"/>
    <s v="Amazon"/>
    <n v="16284.02"/>
    <n v="91504159.730000004"/>
    <n v="91504159.730000004"/>
    <s v="Cairo"/>
  </r>
  <r>
    <x v="5079"/>
    <x v="8"/>
    <x v="3"/>
    <x v="8"/>
    <x v="0"/>
    <x v="3"/>
    <x v="5071"/>
    <x v="3"/>
    <x v="5078"/>
    <x v="172"/>
    <x v="795"/>
    <x v="125"/>
    <m/>
    <m/>
    <s v="sq"/>
    <s v="sq"/>
    <n v="3665.44"/>
    <n v="57542997.559999913"/>
    <n v="57542997.559999913"/>
    <s v="Dubai"/>
  </r>
  <r>
    <x v="5080"/>
    <x v="3"/>
    <x v="3"/>
    <x v="3"/>
    <x v="1"/>
    <x v="4"/>
    <x v="5072"/>
    <x v="0"/>
    <x v="5079"/>
    <x v="106"/>
    <x v="2936"/>
    <x v="293"/>
    <m/>
    <m/>
    <s v="Jumia"/>
    <s v="Jum"/>
    <n v="99349.3"/>
    <n v="57542997.559999913"/>
    <n v="57542997.559999913"/>
    <s v="Riyadh"/>
  </r>
  <r>
    <x v="5081"/>
    <x v="2"/>
    <x v="2"/>
    <x v="2"/>
    <x v="2"/>
    <x v="0"/>
    <x v="5073"/>
    <x v="2"/>
    <x v="5080"/>
    <x v="269"/>
    <x v="1990"/>
    <x v="166"/>
    <m/>
    <m/>
    <s v="Amazon"/>
    <s v="Amazon"/>
    <n v="16284.02"/>
    <n v="29200970.130000021"/>
    <n v="29200970.130000021"/>
    <s v="Cairo"/>
  </r>
  <r>
    <x v="5082"/>
    <x v="5"/>
    <x v="1"/>
    <x v="5"/>
    <x v="2"/>
    <x v="1"/>
    <x v="5074"/>
    <x v="2"/>
    <x v="5081"/>
    <x v="302"/>
    <x v="1020"/>
    <x v="8"/>
    <m/>
    <m/>
    <s v="Amazon"/>
    <s v="Amazon"/>
    <n v="13290.4"/>
    <n v="91504159.730000004"/>
    <n v="91504159.730000004"/>
    <s v="Alexandria"/>
  </r>
  <r>
    <x v="5083"/>
    <x v="5"/>
    <x v="1"/>
    <x v="5"/>
    <x v="0"/>
    <x v="1"/>
    <x v="5075"/>
    <x v="3"/>
    <x v="5082"/>
    <x v="260"/>
    <x v="3221"/>
    <x v="188"/>
    <m/>
    <m/>
    <s v="sq"/>
    <s v="sq"/>
    <n v="13290.4"/>
    <n v="91504159.730000004"/>
    <n v="91504159.730000004"/>
    <s v="Alexandria"/>
  </r>
  <r>
    <x v="5084"/>
    <x v="9"/>
    <x v="1"/>
    <x v="9"/>
    <x v="1"/>
    <x v="1"/>
    <x v="5076"/>
    <x v="0"/>
    <x v="5083"/>
    <x v="149"/>
    <x v="810"/>
    <x v="110"/>
    <m/>
    <m/>
    <s v="Jumia"/>
    <s v="Jum"/>
    <n v="13290.4"/>
    <n v="91504159.730000004"/>
    <n v="91504159.730000004"/>
    <s v="Alexandria"/>
  </r>
  <r>
    <x v="5085"/>
    <x v="3"/>
    <x v="3"/>
    <x v="3"/>
    <x v="2"/>
    <x v="5"/>
    <x v="5077"/>
    <x v="4"/>
    <x v="5084"/>
    <x v="167"/>
    <x v="68"/>
    <x v="339"/>
    <m/>
    <m/>
    <s v="Amazon"/>
    <s v="Amazon"/>
    <n v="27872.98"/>
    <n v="57542997.559999913"/>
    <n v="57542997.559999913"/>
    <s v="Giza"/>
  </r>
  <r>
    <x v="5086"/>
    <x v="7"/>
    <x v="0"/>
    <x v="7"/>
    <x v="2"/>
    <x v="0"/>
    <x v="5078"/>
    <x v="3"/>
    <x v="5085"/>
    <x v="344"/>
    <x v="2806"/>
    <x v="153"/>
    <m/>
    <m/>
    <s v="Amazon"/>
    <s v="Amazon"/>
    <n v="16284.02"/>
    <n v="92327183.770000085"/>
    <n v="92327183.770000085"/>
    <s v="Cairo"/>
  </r>
  <r>
    <x v="5087"/>
    <x v="7"/>
    <x v="0"/>
    <x v="7"/>
    <x v="1"/>
    <x v="5"/>
    <x v="5079"/>
    <x v="2"/>
    <x v="5086"/>
    <x v="59"/>
    <x v="2959"/>
    <x v="101"/>
    <m/>
    <m/>
    <s v="Jumia"/>
    <s v="Jum"/>
    <n v="27872.98"/>
    <n v="92327183.770000085"/>
    <n v="92327183.770000085"/>
    <s v="Giza"/>
  </r>
  <r>
    <x v="5088"/>
    <x v="9"/>
    <x v="1"/>
    <x v="9"/>
    <x v="1"/>
    <x v="5"/>
    <x v="5080"/>
    <x v="4"/>
    <x v="5087"/>
    <x v="321"/>
    <x v="849"/>
    <x v="295"/>
    <m/>
    <m/>
    <s v="Jumia"/>
    <s v="Jum"/>
    <n v="27872.98"/>
    <n v="91504159.730000004"/>
    <n v="91504159.730000004"/>
    <s v="Giza"/>
  </r>
  <r>
    <x v="5089"/>
    <x v="8"/>
    <x v="3"/>
    <x v="8"/>
    <x v="0"/>
    <x v="5"/>
    <x v="5081"/>
    <x v="3"/>
    <x v="5088"/>
    <x v="329"/>
    <x v="591"/>
    <x v="235"/>
    <m/>
    <m/>
    <s v="sq"/>
    <s v="sq"/>
    <n v="27872.98"/>
    <n v="57542997.559999913"/>
    <n v="57542997.559999913"/>
    <s v="Giza"/>
  </r>
  <r>
    <x v="5090"/>
    <x v="3"/>
    <x v="3"/>
    <x v="3"/>
    <x v="1"/>
    <x v="0"/>
    <x v="5082"/>
    <x v="1"/>
    <x v="5089"/>
    <x v="91"/>
    <x v="3127"/>
    <x v="45"/>
    <m/>
    <m/>
    <s v="Jumia"/>
    <s v="Jum"/>
    <n v="16284.02"/>
    <n v="57542997.559999913"/>
    <n v="57542997.559999913"/>
    <s v="Cairo"/>
  </r>
  <r>
    <x v="5091"/>
    <x v="3"/>
    <x v="3"/>
    <x v="3"/>
    <x v="2"/>
    <x v="2"/>
    <x v="5083"/>
    <x v="1"/>
    <x v="5090"/>
    <x v="307"/>
    <x v="454"/>
    <x v="333"/>
    <m/>
    <m/>
    <s v="Amazon"/>
    <s v="Amazon"/>
    <n v="26648.76"/>
    <n v="57542997.559999913"/>
    <n v="57542997.559999913"/>
    <s v="Casablanca"/>
  </r>
  <r>
    <x v="5092"/>
    <x v="6"/>
    <x v="4"/>
    <x v="6"/>
    <x v="2"/>
    <x v="4"/>
    <x v="5084"/>
    <x v="2"/>
    <x v="5091"/>
    <x v="291"/>
    <x v="2175"/>
    <x v="289"/>
    <m/>
    <m/>
    <s v="Amazon"/>
    <s v="Amazon"/>
    <n v="99349.3"/>
    <n v="31420413.200000018"/>
    <n v="31420413.200000018"/>
    <s v="Riyadh"/>
  </r>
  <r>
    <x v="5093"/>
    <x v="1"/>
    <x v="1"/>
    <x v="1"/>
    <x v="2"/>
    <x v="2"/>
    <x v="5085"/>
    <x v="4"/>
    <x v="5092"/>
    <x v="342"/>
    <x v="3222"/>
    <x v="217"/>
    <m/>
    <m/>
    <s v="Amazon"/>
    <s v="Amazon"/>
    <n v="26648.76"/>
    <n v="91504159.730000004"/>
    <n v="91504159.730000004"/>
    <s v="Casablanca"/>
  </r>
  <r>
    <x v="5094"/>
    <x v="9"/>
    <x v="1"/>
    <x v="9"/>
    <x v="1"/>
    <x v="2"/>
    <x v="5086"/>
    <x v="1"/>
    <x v="5093"/>
    <x v="299"/>
    <x v="3142"/>
    <x v="108"/>
    <m/>
    <m/>
    <s v="Jumia"/>
    <s v="Jum"/>
    <n v="26648.76"/>
    <n v="91504159.730000004"/>
    <n v="91504159.730000004"/>
    <s v="Casablanca"/>
  </r>
  <r>
    <x v="5095"/>
    <x v="3"/>
    <x v="3"/>
    <x v="3"/>
    <x v="0"/>
    <x v="0"/>
    <x v="5087"/>
    <x v="0"/>
    <x v="5094"/>
    <x v="257"/>
    <x v="2850"/>
    <x v="228"/>
    <m/>
    <m/>
    <s v="sq"/>
    <s v="sq"/>
    <n v="16284.02"/>
    <n v="57542997.559999913"/>
    <n v="57542997.559999913"/>
    <s v="Cairo"/>
  </r>
  <r>
    <x v="5096"/>
    <x v="2"/>
    <x v="2"/>
    <x v="2"/>
    <x v="2"/>
    <x v="3"/>
    <x v="5088"/>
    <x v="1"/>
    <x v="5095"/>
    <x v="108"/>
    <x v="25"/>
    <x v="214"/>
    <m/>
    <m/>
    <s v="Amazon"/>
    <s v="Amazon"/>
    <n v="3665.44"/>
    <n v="29200970.130000021"/>
    <n v="29200970.130000021"/>
    <s v="Dubai"/>
  </r>
  <r>
    <x v="5097"/>
    <x v="8"/>
    <x v="3"/>
    <x v="8"/>
    <x v="1"/>
    <x v="2"/>
    <x v="5089"/>
    <x v="1"/>
    <x v="5096"/>
    <x v="20"/>
    <x v="3223"/>
    <x v="217"/>
    <m/>
    <m/>
    <s v="Jumia"/>
    <s v="Jum"/>
    <n v="26648.76"/>
    <n v="57542997.559999913"/>
    <n v="57542997.559999913"/>
    <s v="Casablanca"/>
  </r>
  <r>
    <x v="5098"/>
    <x v="6"/>
    <x v="4"/>
    <x v="6"/>
    <x v="2"/>
    <x v="5"/>
    <x v="5090"/>
    <x v="4"/>
    <x v="5097"/>
    <x v="55"/>
    <x v="646"/>
    <x v="324"/>
    <m/>
    <m/>
    <s v="Amazon"/>
    <s v="Amazon"/>
    <n v="27872.98"/>
    <n v="31420413.200000018"/>
    <n v="31420413.200000018"/>
    <s v="Giza"/>
  </r>
  <r>
    <x v="5099"/>
    <x v="8"/>
    <x v="3"/>
    <x v="8"/>
    <x v="2"/>
    <x v="2"/>
    <x v="5091"/>
    <x v="1"/>
    <x v="5098"/>
    <x v="391"/>
    <x v="2989"/>
    <x v="215"/>
    <m/>
    <m/>
    <s v="Amazon"/>
    <s v="Amazon"/>
    <n v="26648.76"/>
    <n v="57542997.559999913"/>
    <n v="57542997.559999913"/>
    <s v="Casablanca"/>
  </r>
  <r>
    <x v="5100"/>
    <x v="6"/>
    <x v="4"/>
    <x v="6"/>
    <x v="1"/>
    <x v="2"/>
    <x v="5092"/>
    <x v="1"/>
    <x v="5099"/>
    <x v="177"/>
    <x v="1621"/>
    <x v="67"/>
    <m/>
    <m/>
    <s v="Jumia"/>
    <s v="Jum"/>
    <n v="26648.76"/>
    <n v="31420413.200000018"/>
    <n v="31420413.200000018"/>
    <s v="Casablanca"/>
  </r>
  <r>
    <x v="5101"/>
    <x v="5"/>
    <x v="1"/>
    <x v="5"/>
    <x v="2"/>
    <x v="0"/>
    <x v="5093"/>
    <x v="1"/>
    <x v="5100"/>
    <x v="158"/>
    <x v="832"/>
    <x v="290"/>
    <m/>
    <m/>
    <s v="Amazon"/>
    <s v="Amazon"/>
    <n v="16284.02"/>
    <n v="91504159.730000004"/>
    <n v="91504159.730000004"/>
    <s v="Cairo"/>
  </r>
  <r>
    <x v="5102"/>
    <x v="3"/>
    <x v="3"/>
    <x v="3"/>
    <x v="0"/>
    <x v="2"/>
    <x v="5094"/>
    <x v="0"/>
    <x v="5101"/>
    <x v="198"/>
    <x v="2612"/>
    <x v="128"/>
    <m/>
    <m/>
    <s v="sq"/>
    <s v="sq"/>
    <n v="26648.76"/>
    <n v="57542997.559999913"/>
    <n v="57542997.559999913"/>
    <s v="Casablanca"/>
  </r>
  <r>
    <x v="5103"/>
    <x v="8"/>
    <x v="3"/>
    <x v="8"/>
    <x v="1"/>
    <x v="3"/>
    <x v="5095"/>
    <x v="4"/>
    <x v="5102"/>
    <x v="211"/>
    <x v="3224"/>
    <x v="300"/>
    <m/>
    <m/>
    <s v="Jumia"/>
    <s v="Jum"/>
    <n v="3665.44"/>
    <n v="57542997.559999913"/>
    <n v="57542997.559999913"/>
    <s v="Dubai"/>
  </r>
  <r>
    <x v="5104"/>
    <x v="3"/>
    <x v="3"/>
    <x v="3"/>
    <x v="1"/>
    <x v="0"/>
    <x v="5096"/>
    <x v="2"/>
    <x v="5103"/>
    <x v="116"/>
    <x v="3225"/>
    <x v="252"/>
    <m/>
    <m/>
    <s v="Jumia"/>
    <s v="Jum"/>
    <n v="16284.02"/>
    <n v="57542997.559999913"/>
    <n v="57542997.559999913"/>
    <s v="Cairo"/>
  </r>
  <r>
    <x v="5105"/>
    <x v="4"/>
    <x v="0"/>
    <x v="4"/>
    <x v="2"/>
    <x v="4"/>
    <x v="5097"/>
    <x v="2"/>
    <x v="5104"/>
    <x v="210"/>
    <x v="3226"/>
    <x v="189"/>
    <m/>
    <m/>
    <s v="Amazon"/>
    <s v="Amazon"/>
    <n v="99349.3"/>
    <n v="92327183.770000085"/>
    <n v="92327183.770000085"/>
    <s v="Riyadh"/>
  </r>
  <r>
    <x v="5106"/>
    <x v="4"/>
    <x v="0"/>
    <x v="4"/>
    <x v="1"/>
    <x v="1"/>
    <x v="5098"/>
    <x v="4"/>
    <x v="5105"/>
    <x v="178"/>
    <x v="3227"/>
    <x v="95"/>
    <m/>
    <m/>
    <s v="Jumia"/>
    <s v="Jum"/>
    <n v="13290.4"/>
    <n v="92327183.770000085"/>
    <n v="92327183.770000085"/>
    <s v="Alexandria"/>
  </r>
  <r>
    <x v="5107"/>
    <x v="0"/>
    <x v="0"/>
    <x v="0"/>
    <x v="1"/>
    <x v="0"/>
    <x v="5099"/>
    <x v="0"/>
    <x v="5106"/>
    <x v="293"/>
    <x v="3228"/>
    <x v="179"/>
    <m/>
    <m/>
    <s v="Jumia"/>
    <s v="Jum"/>
    <n v="16284.02"/>
    <n v="92327183.770000085"/>
    <n v="92327183.770000085"/>
    <s v="Cairo"/>
  </r>
  <r>
    <x v="5108"/>
    <x v="0"/>
    <x v="0"/>
    <x v="0"/>
    <x v="2"/>
    <x v="3"/>
    <x v="5100"/>
    <x v="3"/>
    <x v="5107"/>
    <x v="213"/>
    <x v="3229"/>
    <x v="260"/>
    <m/>
    <m/>
    <s v="Amazon"/>
    <s v="Amazon"/>
    <n v="3665.44"/>
    <n v="92327183.770000085"/>
    <n v="92327183.770000085"/>
    <s v="Dubai"/>
  </r>
  <r>
    <x v="5109"/>
    <x v="5"/>
    <x v="1"/>
    <x v="5"/>
    <x v="0"/>
    <x v="0"/>
    <x v="5101"/>
    <x v="1"/>
    <x v="5108"/>
    <x v="262"/>
    <x v="2223"/>
    <x v="227"/>
    <m/>
    <m/>
    <s v="sq"/>
    <s v="sq"/>
    <n v="16284.02"/>
    <n v="91504159.730000004"/>
    <n v="91504159.730000004"/>
    <s v="Cairo"/>
  </r>
  <r>
    <x v="5110"/>
    <x v="2"/>
    <x v="2"/>
    <x v="2"/>
    <x v="0"/>
    <x v="4"/>
    <x v="5102"/>
    <x v="4"/>
    <x v="5109"/>
    <x v="44"/>
    <x v="231"/>
    <x v="154"/>
    <m/>
    <m/>
    <s v="sq"/>
    <s v="sq"/>
    <n v="99349.3"/>
    <n v="29200970.130000021"/>
    <n v="29200970.130000021"/>
    <s v="Riyadh"/>
  </r>
  <r>
    <x v="5111"/>
    <x v="1"/>
    <x v="1"/>
    <x v="1"/>
    <x v="1"/>
    <x v="2"/>
    <x v="5103"/>
    <x v="3"/>
    <x v="5110"/>
    <x v="121"/>
    <x v="1629"/>
    <x v="300"/>
    <m/>
    <m/>
    <s v="Jumia"/>
    <s v="Jum"/>
    <n v="26648.76"/>
    <n v="91504159.730000004"/>
    <n v="91504159.730000004"/>
    <s v="Casablanca"/>
  </r>
  <r>
    <x v="5112"/>
    <x v="9"/>
    <x v="1"/>
    <x v="9"/>
    <x v="0"/>
    <x v="4"/>
    <x v="5104"/>
    <x v="2"/>
    <x v="5111"/>
    <x v="15"/>
    <x v="3230"/>
    <x v="112"/>
    <m/>
    <m/>
    <s v="sq"/>
    <s v="sq"/>
    <n v="99349.3"/>
    <n v="91504159.730000004"/>
    <n v="91504159.730000004"/>
    <s v="Riyadh"/>
  </r>
  <r>
    <x v="5113"/>
    <x v="3"/>
    <x v="3"/>
    <x v="3"/>
    <x v="2"/>
    <x v="1"/>
    <x v="5105"/>
    <x v="3"/>
    <x v="5112"/>
    <x v="391"/>
    <x v="3231"/>
    <x v="243"/>
    <m/>
    <m/>
    <s v="Amazon"/>
    <s v="Amazon"/>
    <n v="13290.4"/>
    <n v="57542997.559999913"/>
    <n v="57542997.559999913"/>
    <s v="Alexandria"/>
  </r>
  <r>
    <x v="5114"/>
    <x v="8"/>
    <x v="3"/>
    <x v="8"/>
    <x v="0"/>
    <x v="4"/>
    <x v="5106"/>
    <x v="4"/>
    <x v="5113"/>
    <x v="253"/>
    <x v="3232"/>
    <x v="217"/>
    <m/>
    <m/>
    <s v="sq"/>
    <s v="sq"/>
    <n v="99349.3"/>
    <n v="57542997.559999913"/>
    <n v="57542997.559999913"/>
    <s v="Riyadh"/>
  </r>
  <r>
    <x v="5115"/>
    <x v="4"/>
    <x v="0"/>
    <x v="4"/>
    <x v="0"/>
    <x v="5"/>
    <x v="5107"/>
    <x v="2"/>
    <x v="5114"/>
    <x v="188"/>
    <x v="2130"/>
    <x v="64"/>
    <m/>
    <m/>
    <s v="sq"/>
    <s v="sq"/>
    <n v="27872.98"/>
    <n v="92327183.770000085"/>
    <n v="92327183.770000085"/>
    <s v="Giza"/>
  </r>
  <r>
    <x v="5116"/>
    <x v="0"/>
    <x v="0"/>
    <x v="0"/>
    <x v="0"/>
    <x v="0"/>
    <x v="5108"/>
    <x v="2"/>
    <x v="5115"/>
    <x v="187"/>
    <x v="681"/>
    <x v="7"/>
    <m/>
    <m/>
    <s v="sq"/>
    <s v="sq"/>
    <n v="16284.02"/>
    <n v="92327183.770000085"/>
    <n v="92327183.770000085"/>
    <s v="Cairo"/>
  </r>
  <r>
    <x v="5117"/>
    <x v="5"/>
    <x v="1"/>
    <x v="5"/>
    <x v="0"/>
    <x v="4"/>
    <x v="5109"/>
    <x v="0"/>
    <x v="5116"/>
    <x v="365"/>
    <x v="3187"/>
    <x v="174"/>
    <m/>
    <m/>
    <s v="sq"/>
    <s v="sq"/>
    <n v="99349.3"/>
    <n v="91504159.730000004"/>
    <n v="91504159.730000004"/>
    <s v="Riyadh"/>
  </r>
  <r>
    <x v="5118"/>
    <x v="3"/>
    <x v="3"/>
    <x v="3"/>
    <x v="1"/>
    <x v="5"/>
    <x v="5110"/>
    <x v="4"/>
    <x v="5117"/>
    <x v="59"/>
    <x v="539"/>
    <x v="320"/>
    <m/>
    <m/>
    <s v="Jumia"/>
    <s v="Jum"/>
    <n v="27872.98"/>
    <n v="57542997.559999913"/>
    <n v="57542997.559999913"/>
    <s v="Giza"/>
  </r>
  <r>
    <x v="5119"/>
    <x v="6"/>
    <x v="4"/>
    <x v="6"/>
    <x v="2"/>
    <x v="2"/>
    <x v="5111"/>
    <x v="1"/>
    <x v="5118"/>
    <x v="151"/>
    <x v="740"/>
    <x v="58"/>
    <m/>
    <m/>
    <s v="Amazon"/>
    <s v="Amazon"/>
    <n v="26648.76"/>
    <n v="31420413.200000018"/>
    <n v="31420413.200000018"/>
    <s v="Casablanca"/>
  </r>
  <r>
    <x v="5120"/>
    <x v="9"/>
    <x v="1"/>
    <x v="9"/>
    <x v="1"/>
    <x v="2"/>
    <x v="5112"/>
    <x v="4"/>
    <x v="5119"/>
    <x v="298"/>
    <x v="2053"/>
    <x v="238"/>
    <m/>
    <m/>
    <s v="Jumia"/>
    <s v="Jum"/>
    <n v="26648.76"/>
    <n v="91504159.730000004"/>
    <n v="91504159.730000004"/>
    <s v="Casablanca"/>
  </r>
  <r>
    <x v="5121"/>
    <x v="3"/>
    <x v="3"/>
    <x v="3"/>
    <x v="0"/>
    <x v="3"/>
    <x v="5113"/>
    <x v="4"/>
    <x v="5120"/>
    <x v="224"/>
    <x v="2045"/>
    <x v="258"/>
    <m/>
    <m/>
    <s v="sq"/>
    <s v="sq"/>
    <n v="3665.44"/>
    <n v="57542997.559999913"/>
    <n v="57542997.559999913"/>
    <s v="Dubai"/>
  </r>
  <r>
    <x v="5122"/>
    <x v="9"/>
    <x v="1"/>
    <x v="9"/>
    <x v="1"/>
    <x v="3"/>
    <x v="5114"/>
    <x v="4"/>
    <x v="5121"/>
    <x v="57"/>
    <x v="3233"/>
    <x v="356"/>
    <m/>
    <m/>
    <s v="Jumia"/>
    <s v="Jum"/>
    <n v="3665.44"/>
    <n v="91504159.730000004"/>
    <n v="91504159.730000004"/>
    <s v="Dubai"/>
  </r>
  <r>
    <x v="5123"/>
    <x v="8"/>
    <x v="3"/>
    <x v="8"/>
    <x v="2"/>
    <x v="0"/>
    <x v="5115"/>
    <x v="3"/>
    <x v="5122"/>
    <x v="299"/>
    <x v="2833"/>
    <x v="261"/>
    <m/>
    <m/>
    <s v="Amazon"/>
    <s v="Amazon"/>
    <n v="16284.02"/>
    <n v="57542997.559999913"/>
    <n v="57542997.559999913"/>
    <s v="Cairo"/>
  </r>
  <r>
    <x v="5124"/>
    <x v="0"/>
    <x v="0"/>
    <x v="0"/>
    <x v="2"/>
    <x v="4"/>
    <x v="5116"/>
    <x v="0"/>
    <x v="5123"/>
    <x v="205"/>
    <x v="2771"/>
    <x v="198"/>
    <m/>
    <m/>
    <s v="Amazon"/>
    <s v="Amazon"/>
    <n v="99349.3"/>
    <n v="92327183.770000085"/>
    <n v="92327183.770000085"/>
    <s v="Riyadh"/>
  </r>
  <r>
    <x v="5125"/>
    <x v="5"/>
    <x v="1"/>
    <x v="5"/>
    <x v="1"/>
    <x v="0"/>
    <x v="5117"/>
    <x v="0"/>
    <x v="5124"/>
    <x v="262"/>
    <x v="833"/>
    <x v="70"/>
    <m/>
    <m/>
    <s v="Jumia"/>
    <s v="Jum"/>
    <n v="16284.02"/>
    <n v="91504159.730000004"/>
    <n v="91504159.730000004"/>
    <s v="Cairo"/>
  </r>
  <r>
    <x v="5126"/>
    <x v="7"/>
    <x v="0"/>
    <x v="7"/>
    <x v="0"/>
    <x v="2"/>
    <x v="5118"/>
    <x v="2"/>
    <x v="5125"/>
    <x v="183"/>
    <x v="1376"/>
    <x v="276"/>
    <m/>
    <m/>
    <s v="sq"/>
    <s v="sq"/>
    <n v="26648.76"/>
    <n v="92327183.770000085"/>
    <n v="92327183.770000085"/>
    <s v="Casablanca"/>
  </r>
  <r>
    <x v="5127"/>
    <x v="7"/>
    <x v="0"/>
    <x v="7"/>
    <x v="2"/>
    <x v="0"/>
    <x v="5119"/>
    <x v="4"/>
    <x v="5126"/>
    <x v="287"/>
    <x v="1254"/>
    <x v="154"/>
    <m/>
    <m/>
    <s v="Amazon"/>
    <s v="Amazon"/>
    <n v="16284.02"/>
    <n v="92327183.770000085"/>
    <n v="92327183.770000085"/>
    <s v="Cairo"/>
  </r>
  <r>
    <x v="5128"/>
    <x v="8"/>
    <x v="3"/>
    <x v="8"/>
    <x v="2"/>
    <x v="0"/>
    <x v="5120"/>
    <x v="3"/>
    <x v="5127"/>
    <x v="126"/>
    <x v="3234"/>
    <x v="260"/>
    <m/>
    <m/>
    <s v="Amazon"/>
    <s v="Amazon"/>
    <n v="16284.02"/>
    <n v="57542997.559999913"/>
    <n v="57542997.559999913"/>
    <s v="Cairo"/>
  </r>
  <r>
    <x v="5129"/>
    <x v="4"/>
    <x v="0"/>
    <x v="4"/>
    <x v="0"/>
    <x v="3"/>
    <x v="5121"/>
    <x v="0"/>
    <x v="5128"/>
    <x v="74"/>
    <x v="890"/>
    <x v="275"/>
    <m/>
    <m/>
    <s v="sq"/>
    <s v="sq"/>
    <n v="3665.44"/>
    <n v="92327183.770000085"/>
    <n v="92327183.770000085"/>
    <s v="Dubai"/>
  </r>
  <r>
    <x v="5130"/>
    <x v="9"/>
    <x v="1"/>
    <x v="9"/>
    <x v="1"/>
    <x v="2"/>
    <x v="5122"/>
    <x v="0"/>
    <x v="5129"/>
    <x v="60"/>
    <x v="3235"/>
    <x v="89"/>
    <m/>
    <m/>
    <s v="Jumia"/>
    <s v="Jum"/>
    <n v="26648.76"/>
    <n v="91504159.730000004"/>
    <n v="91504159.730000004"/>
    <s v="Casablanca"/>
  </r>
  <r>
    <x v="5131"/>
    <x v="4"/>
    <x v="0"/>
    <x v="4"/>
    <x v="0"/>
    <x v="0"/>
    <x v="5123"/>
    <x v="4"/>
    <x v="5130"/>
    <x v="324"/>
    <x v="3059"/>
    <x v="292"/>
    <m/>
    <m/>
    <s v="sq"/>
    <s v="sq"/>
    <n v="16284.02"/>
    <n v="92327183.770000085"/>
    <n v="92327183.770000085"/>
    <s v="Cairo"/>
  </r>
  <r>
    <x v="5132"/>
    <x v="7"/>
    <x v="0"/>
    <x v="7"/>
    <x v="1"/>
    <x v="1"/>
    <x v="5124"/>
    <x v="3"/>
    <x v="5131"/>
    <x v="355"/>
    <x v="2359"/>
    <x v="248"/>
    <m/>
    <m/>
    <s v="Jumia"/>
    <s v="Jum"/>
    <n v="13290.4"/>
    <n v="92327183.770000085"/>
    <n v="92327183.770000085"/>
    <s v="Alexandria"/>
  </r>
  <r>
    <x v="5133"/>
    <x v="6"/>
    <x v="4"/>
    <x v="6"/>
    <x v="2"/>
    <x v="5"/>
    <x v="5125"/>
    <x v="0"/>
    <x v="5132"/>
    <x v="206"/>
    <x v="3236"/>
    <x v="38"/>
    <m/>
    <m/>
    <s v="Amazon"/>
    <s v="Amazon"/>
    <n v="27872.98"/>
    <n v="31420413.200000018"/>
    <n v="31420413.200000018"/>
    <s v="Giza"/>
  </r>
  <r>
    <x v="5134"/>
    <x v="2"/>
    <x v="2"/>
    <x v="2"/>
    <x v="0"/>
    <x v="3"/>
    <x v="5126"/>
    <x v="0"/>
    <x v="5133"/>
    <x v="122"/>
    <x v="3237"/>
    <x v="90"/>
    <m/>
    <m/>
    <s v="sq"/>
    <s v="sq"/>
    <n v="3665.44"/>
    <n v="29200970.130000021"/>
    <n v="29200970.130000021"/>
    <s v="Dubai"/>
  </r>
  <r>
    <x v="5135"/>
    <x v="5"/>
    <x v="1"/>
    <x v="5"/>
    <x v="2"/>
    <x v="5"/>
    <x v="5127"/>
    <x v="4"/>
    <x v="5134"/>
    <x v="133"/>
    <x v="1153"/>
    <x v="318"/>
    <m/>
    <m/>
    <s v="Amazon"/>
    <s v="Amazon"/>
    <n v="27872.98"/>
    <n v="91504159.730000004"/>
    <n v="91504159.730000004"/>
    <s v="Giza"/>
  </r>
  <r>
    <x v="5136"/>
    <x v="5"/>
    <x v="1"/>
    <x v="5"/>
    <x v="2"/>
    <x v="3"/>
    <x v="5128"/>
    <x v="1"/>
    <x v="5135"/>
    <x v="191"/>
    <x v="1787"/>
    <x v="211"/>
    <m/>
    <m/>
    <s v="Amazon"/>
    <s v="Amazon"/>
    <n v="3665.44"/>
    <n v="91504159.730000004"/>
    <n v="91504159.730000004"/>
    <s v="Dubai"/>
  </r>
  <r>
    <x v="5137"/>
    <x v="4"/>
    <x v="0"/>
    <x v="4"/>
    <x v="1"/>
    <x v="5"/>
    <x v="5129"/>
    <x v="1"/>
    <x v="5136"/>
    <x v="50"/>
    <x v="1990"/>
    <x v="102"/>
    <m/>
    <m/>
    <s v="Jumia"/>
    <s v="Jum"/>
    <n v="27872.98"/>
    <n v="92327183.770000085"/>
    <n v="92327183.770000085"/>
    <s v="Giza"/>
  </r>
  <r>
    <x v="5138"/>
    <x v="5"/>
    <x v="1"/>
    <x v="5"/>
    <x v="2"/>
    <x v="2"/>
    <x v="5130"/>
    <x v="3"/>
    <x v="5137"/>
    <x v="194"/>
    <x v="2562"/>
    <x v="210"/>
    <m/>
    <m/>
    <s v="Amazon"/>
    <s v="Amazon"/>
    <n v="26648.76"/>
    <n v="91504159.730000004"/>
    <n v="91504159.730000004"/>
    <s v="Casablanca"/>
  </r>
  <r>
    <x v="5139"/>
    <x v="7"/>
    <x v="0"/>
    <x v="7"/>
    <x v="0"/>
    <x v="1"/>
    <x v="5131"/>
    <x v="4"/>
    <x v="5138"/>
    <x v="221"/>
    <x v="640"/>
    <x v="233"/>
    <m/>
    <m/>
    <s v="sq"/>
    <s v="sq"/>
    <n v="13290.4"/>
    <n v="92327183.770000085"/>
    <n v="92327183.770000085"/>
    <s v="Alexandria"/>
  </r>
  <r>
    <x v="5140"/>
    <x v="9"/>
    <x v="1"/>
    <x v="9"/>
    <x v="1"/>
    <x v="0"/>
    <x v="5132"/>
    <x v="1"/>
    <x v="5139"/>
    <x v="243"/>
    <x v="2022"/>
    <x v="350"/>
    <m/>
    <m/>
    <s v="Jumia"/>
    <s v="Jum"/>
    <n v="16284.02"/>
    <n v="91504159.730000004"/>
    <n v="91504159.730000004"/>
    <s v="Cairo"/>
  </r>
  <r>
    <x v="5141"/>
    <x v="9"/>
    <x v="1"/>
    <x v="9"/>
    <x v="0"/>
    <x v="0"/>
    <x v="5133"/>
    <x v="3"/>
    <x v="5140"/>
    <x v="344"/>
    <x v="1464"/>
    <x v="318"/>
    <m/>
    <m/>
    <s v="sq"/>
    <s v="sq"/>
    <n v="16284.02"/>
    <n v="91504159.730000004"/>
    <n v="91504159.730000004"/>
    <s v="Cairo"/>
  </r>
  <r>
    <x v="5142"/>
    <x v="9"/>
    <x v="1"/>
    <x v="9"/>
    <x v="0"/>
    <x v="1"/>
    <x v="5134"/>
    <x v="4"/>
    <x v="5141"/>
    <x v="27"/>
    <x v="2721"/>
    <x v="64"/>
    <m/>
    <m/>
    <s v="sq"/>
    <s v="sq"/>
    <n v="13290.4"/>
    <n v="91504159.730000004"/>
    <n v="91504159.730000004"/>
    <s v="Alexandria"/>
  </r>
  <r>
    <x v="5143"/>
    <x v="0"/>
    <x v="0"/>
    <x v="0"/>
    <x v="2"/>
    <x v="4"/>
    <x v="5135"/>
    <x v="4"/>
    <x v="5142"/>
    <x v="294"/>
    <x v="3238"/>
    <x v="60"/>
    <m/>
    <m/>
    <s v="Amazon"/>
    <s v="Amazon"/>
    <n v="99349.3"/>
    <n v="92327183.770000085"/>
    <n v="92327183.770000085"/>
    <s v="Riyadh"/>
  </r>
  <r>
    <x v="5144"/>
    <x v="1"/>
    <x v="1"/>
    <x v="1"/>
    <x v="0"/>
    <x v="5"/>
    <x v="5136"/>
    <x v="4"/>
    <x v="5143"/>
    <x v="7"/>
    <x v="250"/>
    <x v="310"/>
    <m/>
    <m/>
    <s v="sq"/>
    <s v="sq"/>
    <n v="27872.98"/>
    <n v="91504159.730000004"/>
    <n v="91504159.730000004"/>
    <s v="Giza"/>
  </r>
  <r>
    <x v="5145"/>
    <x v="9"/>
    <x v="1"/>
    <x v="9"/>
    <x v="0"/>
    <x v="1"/>
    <x v="5137"/>
    <x v="1"/>
    <x v="5144"/>
    <x v="165"/>
    <x v="1700"/>
    <x v="341"/>
    <m/>
    <m/>
    <s v="sq"/>
    <s v="sq"/>
    <n v="13290.4"/>
    <n v="91504159.730000004"/>
    <n v="91504159.730000004"/>
    <s v="Alexandria"/>
  </r>
  <r>
    <x v="5146"/>
    <x v="8"/>
    <x v="3"/>
    <x v="8"/>
    <x v="2"/>
    <x v="0"/>
    <x v="5138"/>
    <x v="0"/>
    <x v="5145"/>
    <x v="346"/>
    <x v="3239"/>
    <x v="215"/>
    <m/>
    <m/>
    <s v="Amazon"/>
    <s v="Amazon"/>
    <n v="16284.02"/>
    <n v="57542997.559999913"/>
    <n v="57542997.559999913"/>
    <s v="Cairo"/>
  </r>
  <r>
    <x v="5147"/>
    <x v="9"/>
    <x v="1"/>
    <x v="9"/>
    <x v="1"/>
    <x v="0"/>
    <x v="5139"/>
    <x v="4"/>
    <x v="5146"/>
    <x v="391"/>
    <x v="928"/>
    <x v="34"/>
    <m/>
    <m/>
    <s v="Jumia"/>
    <s v="Jum"/>
    <n v="16284.02"/>
    <n v="91504159.730000004"/>
    <n v="91504159.730000004"/>
    <s v="Cairo"/>
  </r>
  <r>
    <x v="5148"/>
    <x v="5"/>
    <x v="1"/>
    <x v="5"/>
    <x v="1"/>
    <x v="2"/>
    <x v="5140"/>
    <x v="0"/>
    <x v="5147"/>
    <x v="46"/>
    <x v="3240"/>
    <x v="304"/>
    <m/>
    <m/>
    <s v="Jumia"/>
    <s v="Jum"/>
    <n v="26648.76"/>
    <n v="91504159.730000004"/>
    <n v="91504159.730000004"/>
    <s v="Casablanca"/>
  </r>
  <r>
    <x v="5149"/>
    <x v="3"/>
    <x v="3"/>
    <x v="3"/>
    <x v="2"/>
    <x v="2"/>
    <x v="5141"/>
    <x v="0"/>
    <x v="5148"/>
    <x v="233"/>
    <x v="3039"/>
    <x v="58"/>
    <m/>
    <m/>
    <s v="Amazon"/>
    <s v="Amazon"/>
    <n v="26648.76"/>
    <n v="57542997.559999913"/>
    <n v="57542997.559999913"/>
    <s v="Casablanca"/>
  </r>
  <r>
    <x v="5150"/>
    <x v="0"/>
    <x v="0"/>
    <x v="0"/>
    <x v="0"/>
    <x v="3"/>
    <x v="5142"/>
    <x v="0"/>
    <x v="5149"/>
    <x v="398"/>
    <x v="2247"/>
    <x v="234"/>
    <m/>
    <m/>
    <s v="sq"/>
    <s v="sq"/>
    <n v="3665.44"/>
    <n v="92327183.770000085"/>
    <n v="92327183.770000085"/>
    <s v="Dubai"/>
  </r>
  <r>
    <x v="5151"/>
    <x v="5"/>
    <x v="1"/>
    <x v="5"/>
    <x v="1"/>
    <x v="0"/>
    <x v="5143"/>
    <x v="3"/>
    <x v="5150"/>
    <x v="134"/>
    <x v="1047"/>
    <x v="184"/>
    <m/>
    <m/>
    <s v="Jumia"/>
    <s v="Jum"/>
    <n v="16284.02"/>
    <n v="91504159.730000004"/>
    <n v="91504159.730000004"/>
    <s v="Cairo"/>
  </r>
  <r>
    <x v="5152"/>
    <x v="8"/>
    <x v="3"/>
    <x v="8"/>
    <x v="2"/>
    <x v="4"/>
    <x v="5144"/>
    <x v="1"/>
    <x v="5151"/>
    <x v="82"/>
    <x v="2800"/>
    <x v="210"/>
    <m/>
    <m/>
    <s v="Amazon"/>
    <s v="Amazon"/>
    <n v="99349.3"/>
    <n v="57542997.559999913"/>
    <n v="57542997.559999913"/>
    <s v="Riyadh"/>
  </r>
  <r>
    <x v="5153"/>
    <x v="5"/>
    <x v="1"/>
    <x v="5"/>
    <x v="0"/>
    <x v="1"/>
    <x v="5145"/>
    <x v="3"/>
    <x v="5152"/>
    <x v="93"/>
    <x v="3241"/>
    <x v="203"/>
    <m/>
    <m/>
    <s v="sq"/>
    <s v="sq"/>
    <n v="13290.4"/>
    <n v="91504159.730000004"/>
    <n v="91504159.730000004"/>
    <s v="Alexandria"/>
  </r>
  <r>
    <x v="5154"/>
    <x v="6"/>
    <x v="4"/>
    <x v="6"/>
    <x v="0"/>
    <x v="4"/>
    <x v="5146"/>
    <x v="1"/>
    <x v="5153"/>
    <x v="91"/>
    <x v="2189"/>
    <x v="301"/>
    <m/>
    <m/>
    <s v="sq"/>
    <s v="sq"/>
    <n v="99349.3"/>
    <n v="31420413.200000018"/>
    <n v="31420413.200000018"/>
    <s v="Riyadh"/>
  </r>
  <r>
    <x v="5155"/>
    <x v="7"/>
    <x v="0"/>
    <x v="7"/>
    <x v="1"/>
    <x v="5"/>
    <x v="5147"/>
    <x v="2"/>
    <x v="5154"/>
    <x v="121"/>
    <x v="2"/>
    <x v="263"/>
    <m/>
    <m/>
    <s v="Jumia"/>
    <s v="Jum"/>
    <n v="27872.98"/>
    <n v="92327183.770000085"/>
    <n v="92327183.770000085"/>
    <s v="Giza"/>
  </r>
  <r>
    <x v="5156"/>
    <x v="0"/>
    <x v="0"/>
    <x v="0"/>
    <x v="1"/>
    <x v="3"/>
    <x v="5148"/>
    <x v="3"/>
    <x v="5155"/>
    <x v="52"/>
    <x v="2650"/>
    <x v="266"/>
    <m/>
    <m/>
    <s v="Jumia"/>
    <s v="Jum"/>
    <n v="3665.44"/>
    <n v="92327183.770000085"/>
    <n v="92327183.770000085"/>
    <s v="Dubai"/>
  </r>
  <r>
    <x v="5157"/>
    <x v="1"/>
    <x v="1"/>
    <x v="1"/>
    <x v="1"/>
    <x v="0"/>
    <x v="5149"/>
    <x v="2"/>
    <x v="5156"/>
    <x v="349"/>
    <x v="2494"/>
    <x v="243"/>
    <m/>
    <m/>
    <s v="Jumia"/>
    <s v="Jum"/>
    <n v="16284.02"/>
    <n v="91504159.730000004"/>
    <n v="91504159.730000004"/>
    <s v="Cairo"/>
  </r>
  <r>
    <x v="5158"/>
    <x v="8"/>
    <x v="3"/>
    <x v="8"/>
    <x v="0"/>
    <x v="2"/>
    <x v="5150"/>
    <x v="2"/>
    <x v="5157"/>
    <x v="158"/>
    <x v="2069"/>
    <x v="122"/>
    <m/>
    <m/>
    <s v="sq"/>
    <s v="sq"/>
    <n v="26648.76"/>
    <n v="57542997.559999913"/>
    <n v="57542997.559999913"/>
    <s v="Casablanca"/>
  </r>
  <r>
    <x v="5159"/>
    <x v="0"/>
    <x v="0"/>
    <x v="0"/>
    <x v="2"/>
    <x v="2"/>
    <x v="5151"/>
    <x v="4"/>
    <x v="5158"/>
    <x v="227"/>
    <x v="2638"/>
    <x v="44"/>
    <m/>
    <m/>
    <s v="Amazon"/>
    <s v="Amazon"/>
    <n v="26648.76"/>
    <n v="92327183.770000085"/>
    <n v="92327183.770000085"/>
    <s v="Casablanca"/>
  </r>
  <r>
    <x v="5160"/>
    <x v="6"/>
    <x v="4"/>
    <x v="6"/>
    <x v="1"/>
    <x v="0"/>
    <x v="5152"/>
    <x v="3"/>
    <x v="5159"/>
    <x v="153"/>
    <x v="2859"/>
    <x v="91"/>
    <m/>
    <m/>
    <s v="Jumia"/>
    <s v="Jum"/>
    <n v="16284.02"/>
    <n v="31420413.200000018"/>
    <n v="31420413.200000018"/>
    <s v="Cairo"/>
  </r>
  <r>
    <x v="5161"/>
    <x v="3"/>
    <x v="3"/>
    <x v="3"/>
    <x v="0"/>
    <x v="3"/>
    <x v="5153"/>
    <x v="4"/>
    <x v="5160"/>
    <x v="247"/>
    <x v="3242"/>
    <x v="342"/>
    <m/>
    <m/>
    <s v="sq"/>
    <s v="sq"/>
    <n v="3665.44"/>
    <n v="57542997.559999913"/>
    <n v="57542997.559999913"/>
    <s v="Dubai"/>
  </r>
  <r>
    <x v="5162"/>
    <x v="6"/>
    <x v="4"/>
    <x v="6"/>
    <x v="2"/>
    <x v="1"/>
    <x v="5154"/>
    <x v="2"/>
    <x v="5161"/>
    <x v="190"/>
    <x v="2066"/>
    <x v="310"/>
    <m/>
    <m/>
    <s v="Amazon"/>
    <s v="Amazon"/>
    <n v="13290.4"/>
    <n v="31420413.200000018"/>
    <n v="31420413.200000018"/>
    <s v="Alexandria"/>
  </r>
  <r>
    <x v="5163"/>
    <x v="2"/>
    <x v="2"/>
    <x v="2"/>
    <x v="2"/>
    <x v="5"/>
    <x v="5155"/>
    <x v="3"/>
    <x v="5162"/>
    <x v="17"/>
    <x v="106"/>
    <x v="264"/>
    <m/>
    <m/>
    <s v="Amazon"/>
    <s v="Amazon"/>
    <n v="27872.98"/>
    <n v="29200970.130000021"/>
    <n v="29200970.130000021"/>
    <s v="Giza"/>
  </r>
  <r>
    <x v="5164"/>
    <x v="7"/>
    <x v="0"/>
    <x v="7"/>
    <x v="1"/>
    <x v="2"/>
    <x v="5156"/>
    <x v="3"/>
    <x v="5163"/>
    <x v="274"/>
    <x v="3243"/>
    <x v="7"/>
    <m/>
    <m/>
    <s v="Jumia"/>
    <s v="Jum"/>
    <n v="26648.76"/>
    <n v="92327183.770000085"/>
    <n v="92327183.770000085"/>
    <s v="Casablanca"/>
  </r>
  <r>
    <x v="5165"/>
    <x v="0"/>
    <x v="0"/>
    <x v="0"/>
    <x v="0"/>
    <x v="1"/>
    <x v="5157"/>
    <x v="1"/>
    <x v="5164"/>
    <x v="323"/>
    <x v="3244"/>
    <x v="259"/>
    <m/>
    <m/>
    <s v="sq"/>
    <s v="sq"/>
    <n v="13290.4"/>
    <n v="92327183.770000085"/>
    <n v="92327183.770000085"/>
    <s v="Alexandria"/>
  </r>
  <r>
    <x v="5166"/>
    <x v="9"/>
    <x v="1"/>
    <x v="9"/>
    <x v="2"/>
    <x v="0"/>
    <x v="5158"/>
    <x v="3"/>
    <x v="5165"/>
    <x v="88"/>
    <x v="3245"/>
    <x v="265"/>
    <m/>
    <m/>
    <s v="Amazon"/>
    <s v="Amazon"/>
    <n v="16284.02"/>
    <n v="91504159.730000004"/>
    <n v="91504159.730000004"/>
    <s v="Cairo"/>
  </r>
  <r>
    <x v="5167"/>
    <x v="4"/>
    <x v="0"/>
    <x v="4"/>
    <x v="0"/>
    <x v="3"/>
    <x v="5159"/>
    <x v="1"/>
    <x v="5166"/>
    <x v="230"/>
    <x v="312"/>
    <x v="17"/>
    <m/>
    <m/>
    <s v="sq"/>
    <s v="sq"/>
    <n v="3665.44"/>
    <n v="92327183.770000085"/>
    <n v="92327183.770000085"/>
    <s v="Dubai"/>
  </r>
  <r>
    <x v="5168"/>
    <x v="4"/>
    <x v="0"/>
    <x v="4"/>
    <x v="0"/>
    <x v="3"/>
    <x v="5160"/>
    <x v="2"/>
    <x v="5167"/>
    <x v="233"/>
    <x v="2071"/>
    <x v="6"/>
    <m/>
    <m/>
    <s v="sq"/>
    <s v="sq"/>
    <n v="3665.44"/>
    <n v="92327183.770000085"/>
    <n v="92327183.770000085"/>
    <s v="Dubai"/>
  </r>
  <r>
    <x v="5169"/>
    <x v="1"/>
    <x v="1"/>
    <x v="1"/>
    <x v="0"/>
    <x v="5"/>
    <x v="5161"/>
    <x v="3"/>
    <x v="5168"/>
    <x v="73"/>
    <x v="3246"/>
    <x v="46"/>
    <m/>
    <m/>
    <s v="sq"/>
    <s v="sq"/>
    <n v="27872.98"/>
    <n v="91504159.730000004"/>
    <n v="91504159.730000004"/>
    <s v="Giza"/>
  </r>
  <r>
    <x v="5170"/>
    <x v="4"/>
    <x v="0"/>
    <x v="4"/>
    <x v="2"/>
    <x v="0"/>
    <x v="5162"/>
    <x v="3"/>
    <x v="5169"/>
    <x v="47"/>
    <x v="2397"/>
    <x v="24"/>
    <m/>
    <m/>
    <s v="Amazon"/>
    <s v="Amazon"/>
    <n v="16284.02"/>
    <n v="92327183.770000085"/>
    <n v="92327183.770000085"/>
    <s v="Cairo"/>
  </r>
  <r>
    <x v="5171"/>
    <x v="3"/>
    <x v="3"/>
    <x v="3"/>
    <x v="0"/>
    <x v="3"/>
    <x v="5163"/>
    <x v="0"/>
    <x v="5170"/>
    <x v="12"/>
    <x v="1098"/>
    <x v="13"/>
    <m/>
    <m/>
    <s v="sq"/>
    <s v="sq"/>
    <n v="3665.44"/>
    <n v="57542997.559999913"/>
    <n v="57542997.559999913"/>
    <s v="Dubai"/>
  </r>
  <r>
    <x v="5172"/>
    <x v="7"/>
    <x v="0"/>
    <x v="7"/>
    <x v="0"/>
    <x v="2"/>
    <x v="5164"/>
    <x v="3"/>
    <x v="5171"/>
    <x v="157"/>
    <x v="2041"/>
    <x v="164"/>
    <m/>
    <m/>
    <s v="sq"/>
    <s v="sq"/>
    <n v="26648.76"/>
    <n v="92327183.770000085"/>
    <n v="92327183.770000085"/>
    <s v="Casablanca"/>
  </r>
  <r>
    <x v="5173"/>
    <x v="7"/>
    <x v="0"/>
    <x v="7"/>
    <x v="2"/>
    <x v="4"/>
    <x v="5165"/>
    <x v="1"/>
    <x v="5172"/>
    <x v="153"/>
    <x v="1136"/>
    <x v="245"/>
    <m/>
    <m/>
    <s v="Amazon"/>
    <s v="Amazon"/>
    <n v="99349.3"/>
    <n v="92327183.770000085"/>
    <n v="92327183.770000085"/>
    <s v="Riyadh"/>
  </r>
  <r>
    <x v="5174"/>
    <x v="2"/>
    <x v="2"/>
    <x v="2"/>
    <x v="0"/>
    <x v="1"/>
    <x v="5166"/>
    <x v="0"/>
    <x v="5173"/>
    <x v="177"/>
    <x v="3247"/>
    <x v="141"/>
    <m/>
    <m/>
    <s v="sq"/>
    <s v="sq"/>
    <n v="13290.4"/>
    <n v="29200970.130000021"/>
    <n v="29200970.130000021"/>
    <s v="Alexandria"/>
  </r>
  <r>
    <x v="5175"/>
    <x v="0"/>
    <x v="0"/>
    <x v="0"/>
    <x v="1"/>
    <x v="1"/>
    <x v="5167"/>
    <x v="2"/>
    <x v="5174"/>
    <x v="324"/>
    <x v="277"/>
    <x v="358"/>
    <m/>
    <m/>
    <s v="Jumia"/>
    <s v="Jum"/>
    <n v="13290.4"/>
    <n v="92327183.770000085"/>
    <n v="92327183.770000085"/>
    <s v="Alexandria"/>
  </r>
  <r>
    <x v="5176"/>
    <x v="0"/>
    <x v="0"/>
    <x v="0"/>
    <x v="2"/>
    <x v="1"/>
    <x v="5168"/>
    <x v="3"/>
    <x v="5175"/>
    <x v="242"/>
    <x v="2440"/>
    <x v="138"/>
    <m/>
    <m/>
    <s v="Amazon"/>
    <s v="Amazon"/>
    <n v="13290.4"/>
    <n v="92327183.770000085"/>
    <n v="92327183.770000085"/>
    <s v="Alexandria"/>
  </r>
  <r>
    <x v="5177"/>
    <x v="7"/>
    <x v="0"/>
    <x v="7"/>
    <x v="2"/>
    <x v="2"/>
    <x v="5169"/>
    <x v="0"/>
    <x v="5176"/>
    <x v="380"/>
    <x v="3248"/>
    <x v="70"/>
    <m/>
    <m/>
    <s v="Amazon"/>
    <s v="Amazon"/>
    <n v="26648.76"/>
    <n v="92327183.770000085"/>
    <n v="92327183.770000085"/>
    <s v="Casablanca"/>
  </r>
  <r>
    <x v="5178"/>
    <x v="2"/>
    <x v="2"/>
    <x v="2"/>
    <x v="0"/>
    <x v="4"/>
    <x v="5170"/>
    <x v="1"/>
    <x v="5177"/>
    <x v="307"/>
    <x v="71"/>
    <x v="237"/>
    <m/>
    <m/>
    <s v="sq"/>
    <s v="sq"/>
    <n v="99349.3"/>
    <n v="29200970.130000021"/>
    <n v="29200970.130000021"/>
    <s v="Riyadh"/>
  </r>
  <r>
    <x v="5179"/>
    <x v="4"/>
    <x v="0"/>
    <x v="4"/>
    <x v="1"/>
    <x v="3"/>
    <x v="5171"/>
    <x v="2"/>
    <x v="5178"/>
    <x v="201"/>
    <x v="3137"/>
    <x v="57"/>
    <m/>
    <m/>
    <s v="Jumia"/>
    <s v="Jum"/>
    <n v="3665.44"/>
    <n v="92327183.770000085"/>
    <n v="92327183.770000085"/>
    <s v="Dubai"/>
  </r>
  <r>
    <x v="5180"/>
    <x v="4"/>
    <x v="0"/>
    <x v="4"/>
    <x v="1"/>
    <x v="1"/>
    <x v="5172"/>
    <x v="1"/>
    <x v="5179"/>
    <x v="399"/>
    <x v="2704"/>
    <x v="258"/>
    <m/>
    <m/>
    <s v="Jumia"/>
    <s v="Jum"/>
    <n v="13290.4"/>
    <n v="92327183.770000085"/>
    <n v="92327183.770000085"/>
    <s v="Alexandria"/>
  </r>
  <r>
    <x v="5181"/>
    <x v="8"/>
    <x v="3"/>
    <x v="8"/>
    <x v="1"/>
    <x v="5"/>
    <x v="5173"/>
    <x v="4"/>
    <x v="5180"/>
    <x v="96"/>
    <x v="3249"/>
    <x v="189"/>
    <m/>
    <m/>
    <s v="Jumia"/>
    <s v="Jum"/>
    <n v="27872.98"/>
    <n v="57542997.559999913"/>
    <n v="57542997.559999913"/>
    <s v="Giza"/>
  </r>
  <r>
    <x v="5182"/>
    <x v="1"/>
    <x v="1"/>
    <x v="1"/>
    <x v="2"/>
    <x v="3"/>
    <x v="5174"/>
    <x v="0"/>
    <x v="5181"/>
    <x v="28"/>
    <x v="3250"/>
    <x v="227"/>
    <m/>
    <m/>
    <s v="Amazon"/>
    <s v="Amazon"/>
    <n v="3665.44"/>
    <n v="91504159.730000004"/>
    <n v="91504159.730000004"/>
    <s v="Dubai"/>
  </r>
  <r>
    <x v="5183"/>
    <x v="2"/>
    <x v="2"/>
    <x v="2"/>
    <x v="2"/>
    <x v="3"/>
    <x v="5175"/>
    <x v="4"/>
    <x v="5182"/>
    <x v="149"/>
    <x v="2733"/>
    <x v="243"/>
    <m/>
    <m/>
    <s v="Amazon"/>
    <s v="Amazon"/>
    <n v="3665.44"/>
    <n v="29200970.130000021"/>
    <n v="29200970.130000021"/>
    <s v="Dubai"/>
  </r>
  <r>
    <x v="5184"/>
    <x v="2"/>
    <x v="2"/>
    <x v="2"/>
    <x v="0"/>
    <x v="5"/>
    <x v="5176"/>
    <x v="4"/>
    <x v="5183"/>
    <x v="330"/>
    <x v="3251"/>
    <x v="201"/>
    <m/>
    <m/>
    <s v="sq"/>
    <s v="sq"/>
    <n v="27872.98"/>
    <n v="29200970.130000021"/>
    <n v="29200970.130000021"/>
    <s v="Giza"/>
  </r>
  <r>
    <x v="5185"/>
    <x v="9"/>
    <x v="1"/>
    <x v="9"/>
    <x v="0"/>
    <x v="3"/>
    <x v="5177"/>
    <x v="0"/>
    <x v="5184"/>
    <x v="47"/>
    <x v="1007"/>
    <x v="34"/>
    <m/>
    <m/>
    <s v="sq"/>
    <s v="sq"/>
    <n v="3665.44"/>
    <n v="91504159.730000004"/>
    <n v="91504159.730000004"/>
    <s v="Dubai"/>
  </r>
  <r>
    <x v="5186"/>
    <x v="4"/>
    <x v="0"/>
    <x v="4"/>
    <x v="1"/>
    <x v="2"/>
    <x v="5178"/>
    <x v="4"/>
    <x v="5185"/>
    <x v="156"/>
    <x v="3252"/>
    <x v="173"/>
    <m/>
    <m/>
    <s v="Jumia"/>
    <s v="Jum"/>
    <n v="26648.76"/>
    <n v="92327183.770000085"/>
    <n v="92327183.770000085"/>
    <s v="Casablanca"/>
  </r>
  <r>
    <x v="5187"/>
    <x v="1"/>
    <x v="1"/>
    <x v="1"/>
    <x v="0"/>
    <x v="1"/>
    <x v="5179"/>
    <x v="4"/>
    <x v="5186"/>
    <x v="130"/>
    <x v="3253"/>
    <x v="54"/>
    <m/>
    <m/>
    <s v="sq"/>
    <s v="sq"/>
    <n v="13290.4"/>
    <n v="91504159.730000004"/>
    <n v="91504159.730000004"/>
    <s v="Alexandria"/>
  </r>
  <r>
    <x v="5188"/>
    <x v="5"/>
    <x v="1"/>
    <x v="5"/>
    <x v="0"/>
    <x v="2"/>
    <x v="5180"/>
    <x v="2"/>
    <x v="5187"/>
    <x v="391"/>
    <x v="1486"/>
    <x v="43"/>
    <m/>
    <m/>
    <s v="sq"/>
    <s v="sq"/>
    <n v="26648.76"/>
    <n v="91504159.730000004"/>
    <n v="91504159.730000004"/>
    <s v="Casablanca"/>
  </r>
  <r>
    <x v="5189"/>
    <x v="7"/>
    <x v="0"/>
    <x v="7"/>
    <x v="0"/>
    <x v="0"/>
    <x v="5181"/>
    <x v="3"/>
    <x v="5188"/>
    <x v="6"/>
    <x v="1551"/>
    <x v="345"/>
    <m/>
    <m/>
    <s v="sq"/>
    <s v="sq"/>
    <n v="16284.02"/>
    <n v="92327183.770000085"/>
    <n v="92327183.770000085"/>
    <s v="Cairo"/>
  </r>
  <r>
    <x v="5190"/>
    <x v="1"/>
    <x v="1"/>
    <x v="1"/>
    <x v="0"/>
    <x v="2"/>
    <x v="5182"/>
    <x v="2"/>
    <x v="5189"/>
    <x v="183"/>
    <x v="2946"/>
    <x v="237"/>
    <m/>
    <m/>
    <s v="sq"/>
    <s v="sq"/>
    <n v="26648.76"/>
    <n v="91504159.730000004"/>
    <n v="91504159.730000004"/>
    <s v="Casablanca"/>
  </r>
  <r>
    <x v="5191"/>
    <x v="8"/>
    <x v="3"/>
    <x v="8"/>
    <x v="2"/>
    <x v="3"/>
    <x v="5183"/>
    <x v="3"/>
    <x v="5190"/>
    <x v="139"/>
    <x v="2363"/>
    <x v="183"/>
    <m/>
    <m/>
    <s v="Amazon"/>
    <s v="Amazon"/>
    <n v="3665.44"/>
    <n v="57542997.559999913"/>
    <n v="57542997.559999913"/>
    <s v="Dubai"/>
  </r>
  <r>
    <x v="5192"/>
    <x v="8"/>
    <x v="3"/>
    <x v="8"/>
    <x v="1"/>
    <x v="3"/>
    <x v="5184"/>
    <x v="2"/>
    <x v="5191"/>
    <x v="375"/>
    <x v="3254"/>
    <x v="255"/>
    <m/>
    <m/>
    <s v="Jumia"/>
    <s v="Jum"/>
    <n v="3665.44"/>
    <n v="57542997.559999913"/>
    <n v="57542997.559999913"/>
    <s v="Dubai"/>
  </r>
  <r>
    <x v="5193"/>
    <x v="8"/>
    <x v="3"/>
    <x v="8"/>
    <x v="0"/>
    <x v="1"/>
    <x v="5185"/>
    <x v="0"/>
    <x v="5192"/>
    <x v="203"/>
    <x v="3255"/>
    <x v="229"/>
    <m/>
    <m/>
    <s v="sq"/>
    <s v="sq"/>
    <n v="13290.4"/>
    <n v="57542997.559999913"/>
    <n v="57542997.559999913"/>
    <s v="Alexandria"/>
  </r>
  <r>
    <x v="5194"/>
    <x v="0"/>
    <x v="0"/>
    <x v="0"/>
    <x v="2"/>
    <x v="1"/>
    <x v="5186"/>
    <x v="1"/>
    <x v="5193"/>
    <x v="252"/>
    <x v="470"/>
    <x v="317"/>
    <m/>
    <m/>
    <s v="Amazon"/>
    <s v="Amazon"/>
    <n v="13290.4"/>
    <n v="92327183.770000085"/>
    <n v="92327183.770000085"/>
    <s v="Alexandria"/>
  </r>
  <r>
    <x v="5195"/>
    <x v="7"/>
    <x v="0"/>
    <x v="7"/>
    <x v="2"/>
    <x v="4"/>
    <x v="5187"/>
    <x v="1"/>
    <x v="5194"/>
    <x v="15"/>
    <x v="3256"/>
    <x v="238"/>
    <m/>
    <m/>
    <s v="Amazon"/>
    <s v="Amazon"/>
    <n v="99349.3"/>
    <n v="92327183.770000085"/>
    <n v="92327183.770000085"/>
    <s v="Riyadh"/>
  </r>
  <r>
    <x v="5196"/>
    <x v="8"/>
    <x v="3"/>
    <x v="8"/>
    <x v="1"/>
    <x v="1"/>
    <x v="5188"/>
    <x v="2"/>
    <x v="5195"/>
    <x v="265"/>
    <x v="466"/>
    <x v="297"/>
    <m/>
    <m/>
    <s v="Jumia"/>
    <s v="Jum"/>
    <n v="13290.4"/>
    <n v="57542997.559999913"/>
    <n v="57542997.559999913"/>
    <s v="Alexandria"/>
  </r>
  <r>
    <x v="5197"/>
    <x v="1"/>
    <x v="1"/>
    <x v="1"/>
    <x v="1"/>
    <x v="5"/>
    <x v="5189"/>
    <x v="3"/>
    <x v="5196"/>
    <x v="285"/>
    <x v="1178"/>
    <x v="79"/>
    <m/>
    <m/>
    <s v="Jumia"/>
    <s v="Jum"/>
    <n v="27872.98"/>
    <n v="91504159.730000004"/>
    <n v="91504159.730000004"/>
    <s v="Giza"/>
  </r>
  <r>
    <x v="5198"/>
    <x v="0"/>
    <x v="0"/>
    <x v="0"/>
    <x v="2"/>
    <x v="0"/>
    <x v="5190"/>
    <x v="4"/>
    <x v="5197"/>
    <x v="378"/>
    <x v="3257"/>
    <x v="163"/>
    <m/>
    <m/>
    <s v="Amazon"/>
    <s v="Amazon"/>
    <n v="16284.02"/>
    <n v="92327183.770000085"/>
    <n v="92327183.770000085"/>
    <s v="Cairo"/>
  </r>
  <r>
    <x v="5199"/>
    <x v="7"/>
    <x v="0"/>
    <x v="7"/>
    <x v="0"/>
    <x v="2"/>
    <x v="5191"/>
    <x v="2"/>
    <x v="5198"/>
    <x v="333"/>
    <x v="955"/>
    <x v="22"/>
    <m/>
    <m/>
    <s v="sq"/>
    <s v="sq"/>
    <n v="26648.76"/>
    <n v="92327183.770000085"/>
    <n v="92327183.770000085"/>
    <s v="Casablanca"/>
  </r>
  <r>
    <x v="5200"/>
    <x v="0"/>
    <x v="0"/>
    <x v="0"/>
    <x v="0"/>
    <x v="0"/>
    <x v="5192"/>
    <x v="2"/>
    <x v="5199"/>
    <x v="15"/>
    <x v="703"/>
    <x v="71"/>
    <m/>
    <m/>
    <s v="sq"/>
    <s v="sq"/>
    <n v="16284.02"/>
    <n v="92327183.770000085"/>
    <n v="92327183.770000085"/>
    <s v="Cairo"/>
  </r>
  <r>
    <x v="5201"/>
    <x v="2"/>
    <x v="2"/>
    <x v="2"/>
    <x v="2"/>
    <x v="0"/>
    <x v="5193"/>
    <x v="0"/>
    <x v="5200"/>
    <x v="293"/>
    <x v="3258"/>
    <x v="99"/>
    <m/>
    <m/>
    <s v="Amazon"/>
    <s v="Amazon"/>
    <n v="16284.02"/>
    <n v="29200970.130000021"/>
    <n v="29200970.130000021"/>
    <s v="Cairo"/>
  </r>
  <r>
    <x v="5202"/>
    <x v="0"/>
    <x v="0"/>
    <x v="0"/>
    <x v="0"/>
    <x v="4"/>
    <x v="5194"/>
    <x v="1"/>
    <x v="5201"/>
    <x v="81"/>
    <x v="3259"/>
    <x v="219"/>
    <m/>
    <m/>
    <s v="sq"/>
    <s v="sq"/>
    <n v="99349.3"/>
    <n v="92327183.770000085"/>
    <n v="92327183.770000085"/>
    <s v="Riyadh"/>
  </r>
  <r>
    <x v="5203"/>
    <x v="0"/>
    <x v="0"/>
    <x v="0"/>
    <x v="1"/>
    <x v="1"/>
    <x v="5195"/>
    <x v="4"/>
    <x v="5202"/>
    <x v="102"/>
    <x v="1999"/>
    <x v="311"/>
    <m/>
    <m/>
    <s v="Jumia"/>
    <s v="Jum"/>
    <n v="13290.4"/>
    <n v="92327183.770000085"/>
    <n v="92327183.770000085"/>
    <s v="Alexandria"/>
  </r>
  <r>
    <x v="5204"/>
    <x v="4"/>
    <x v="0"/>
    <x v="4"/>
    <x v="0"/>
    <x v="5"/>
    <x v="5196"/>
    <x v="3"/>
    <x v="5203"/>
    <x v="331"/>
    <x v="2756"/>
    <x v="158"/>
    <m/>
    <m/>
    <s v="sq"/>
    <s v="sq"/>
    <n v="27872.98"/>
    <n v="92327183.770000085"/>
    <n v="92327183.770000085"/>
    <s v="Giza"/>
  </r>
  <r>
    <x v="5205"/>
    <x v="9"/>
    <x v="1"/>
    <x v="9"/>
    <x v="1"/>
    <x v="2"/>
    <x v="5197"/>
    <x v="0"/>
    <x v="5204"/>
    <x v="191"/>
    <x v="3186"/>
    <x v="228"/>
    <m/>
    <m/>
    <s v="Jumia"/>
    <s v="Jum"/>
    <n v="26648.76"/>
    <n v="91504159.730000004"/>
    <n v="91504159.730000004"/>
    <s v="Casablanca"/>
  </r>
  <r>
    <x v="5206"/>
    <x v="3"/>
    <x v="3"/>
    <x v="3"/>
    <x v="2"/>
    <x v="0"/>
    <x v="5198"/>
    <x v="4"/>
    <x v="5205"/>
    <x v="341"/>
    <x v="594"/>
    <x v="237"/>
    <m/>
    <m/>
    <s v="Amazon"/>
    <s v="Amazon"/>
    <n v="16284.02"/>
    <n v="57542997.559999913"/>
    <n v="57542997.559999913"/>
    <s v="Cairo"/>
  </r>
  <r>
    <x v="5207"/>
    <x v="7"/>
    <x v="0"/>
    <x v="7"/>
    <x v="0"/>
    <x v="0"/>
    <x v="5199"/>
    <x v="3"/>
    <x v="5206"/>
    <x v="285"/>
    <x v="3260"/>
    <x v="224"/>
    <m/>
    <m/>
    <s v="sq"/>
    <s v="sq"/>
    <n v="16284.02"/>
    <n v="92327183.770000085"/>
    <n v="92327183.770000085"/>
    <s v="Cairo"/>
  </r>
  <r>
    <x v="5208"/>
    <x v="5"/>
    <x v="1"/>
    <x v="5"/>
    <x v="1"/>
    <x v="2"/>
    <x v="5200"/>
    <x v="4"/>
    <x v="5207"/>
    <x v="66"/>
    <x v="3261"/>
    <x v="83"/>
    <m/>
    <m/>
    <s v="Jumia"/>
    <s v="Jum"/>
    <n v="26648.76"/>
    <n v="91504159.730000004"/>
    <n v="91504159.730000004"/>
    <s v="Casablanca"/>
  </r>
  <r>
    <x v="5209"/>
    <x v="5"/>
    <x v="1"/>
    <x v="5"/>
    <x v="2"/>
    <x v="0"/>
    <x v="5201"/>
    <x v="3"/>
    <x v="5208"/>
    <x v="276"/>
    <x v="3064"/>
    <x v="20"/>
    <m/>
    <m/>
    <s v="Amazon"/>
    <s v="Amazon"/>
    <n v="16284.02"/>
    <n v="91504159.730000004"/>
    <n v="91504159.730000004"/>
    <s v="Cairo"/>
  </r>
  <r>
    <x v="5210"/>
    <x v="1"/>
    <x v="1"/>
    <x v="1"/>
    <x v="0"/>
    <x v="1"/>
    <x v="5202"/>
    <x v="2"/>
    <x v="5209"/>
    <x v="28"/>
    <x v="3072"/>
    <x v="328"/>
    <m/>
    <m/>
    <s v="sq"/>
    <s v="sq"/>
    <n v="13290.4"/>
    <n v="91504159.730000004"/>
    <n v="91504159.730000004"/>
    <s v="Alexandria"/>
  </r>
  <r>
    <x v="5211"/>
    <x v="8"/>
    <x v="3"/>
    <x v="8"/>
    <x v="2"/>
    <x v="4"/>
    <x v="5203"/>
    <x v="4"/>
    <x v="5210"/>
    <x v="120"/>
    <x v="3262"/>
    <x v="282"/>
    <m/>
    <m/>
    <s v="Amazon"/>
    <s v="Amazon"/>
    <n v="99349.3"/>
    <n v="57542997.559999913"/>
    <n v="57542997.559999913"/>
    <s v="Riyadh"/>
  </r>
  <r>
    <x v="5212"/>
    <x v="8"/>
    <x v="3"/>
    <x v="8"/>
    <x v="1"/>
    <x v="1"/>
    <x v="5204"/>
    <x v="0"/>
    <x v="5211"/>
    <x v="122"/>
    <x v="1220"/>
    <x v="24"/>
    <m/>
    <m/>
    <s v="Jumia"/>
    <s v="Jum"/>
    <n v="13290.4"/>
    <n v="57542997.559999913"/>
    <n v="57542997.559999913"/>
    <s v="Alexandria"/>
  </r>
  <r>
    <x v="5213"/>
    <x v="9"/>
    <x v="1"/>
    <x v="9"/>
    <x v="1"/>
    <x v="1"/>
    <x v="5205"/>
    <x v="3"/>
    <x v="5212"/>
    <x v="145"/>
    <x v="3263"/>
    <x v="71"/>
    <m/>
    <m/>
    <s v="Jumia"/>
    <s v="Jum"/>
    <n v="13290.4"/>
    <n v="91504159.730000004"/>
    <n v="91504159.730000004"/>
    <s v="Alexandria"/>
  </r>
  <r>
    <x v="5214"/>
    <x v="2"/>
    <x v="2"/>
    <x v="2"/>
    <x v="1"/>
    <x v="5"/>
    <x v="5206"/>
    <x v="0"/>
    <x v="5213"/>
    <x v="193"/>
    <x v="3264"/>
    <x v="311"/>
    <m/>
    <m/>
    <s v="Jumia"/>
    <s v="Jum"/>
    <n v="27872.98"/>
    <n v="29200970.130000021"/>
    <n v="29200970.130000021"/>
    <s v="Giza"/>
  </r>
  <r>
    <x v="5215"/>
    <x v="8"/>
    <x v="3"/>
    <x v="8"/>
    <x v="1"/>
    <x v="4"/>
    <x v="5207"/>
    <x v="0"/>
    <x v="5214"/>
    <x v="194"/>
    <x v="2125"/>
    <x v="44"/>
    <m/>
    <m/>
    <s v="Jumia"/>
    <s v="Jum"/>
    <n v="99349.3"/>
    <n v="57542997.559999913"/>
    <n v="57542997.559999913"/>
    <s v="Riyadh"/>
  </r>
  <r>
    <x v="5216"/>
    <x v="2"/>
    <x v="2"/>
    <x v="2"/>
    <x v="2"/>
    <x v="2"/>
    <x v="5208"/>
    <x v="4"/>
    <x v="5215"/>
    <x v="194"/>
    <x v="557"/>
    <x v="351"/>
    <m/>
    <m/>
    <s v="Amazon"/>
    <s v="Amazon"/>
    <n v="26648.76"/>
    <n v="29200970.130000021"/>
    <n v="29200970.130000021"/>
    <s v="Casablanca"/>
  </r>
  <r>
    <x v="5217"/>
    <x v="8"/>
    <x v="3"/>
    <x v="8"/>
    <x v="1"/>
    <x v="0"/>
    <x v="5209"/>
    <x v="1"/>
    <x v="5216"/>
    <x v="358"/>
    <x v="3265"/>
    <x v="248"/>
    <m/>
    <m/>
    <s v="Jumia"/>
    <s v="Jum"/>
    <n v="16284.02"/>
    <n v="57542997.559999913"/>
    <n v="57542997.559999913"/>
    <s v="Cairo"/>
  </r>
  <r>
    <x v="5218"/>
    <x v="1"/>
    <x v="1"/>
    <x v="1"/>
    <x v="1"/>
    <x v="0"/>
    <x v="5210"/>
    <x v="4"/>
    <x v="5217"/>
    <x v="328"/>
    <x v="1928"/>
    <x v="302"/>
    <m/>
    <m/>
    <s v="Jumia"/>
    <s v="Jum"/>
    <n v="16284.02"/>
    <n v="91504159.730000004"/>
    <n v="91504159.730000004"/>
    <s v="Cairo"/>
  </r>
  <r>
    <x v="5219"/>
    <x v="3"/>
    <x v="3"/>
    <x v="3"/>
    <x v="0"/>
    <x v="4"/>
    <x v="5211"/>
    <x v="0"/>
    <x v="5218"/>
    <x v="203"/>
    <x v="3032"/>
    <x v="209"/>
    <m/>
    <m/>
    <s v="sq"/>
    <s v="sq"/>
    <n v="99349.3"/>
    <n v="57542997.559999913"/>
    <n v="57542997.559999913"/>
    <s v="Riyadh"/>
  </r>
  <r>
    <x v="5220"/>
    <x v="1"/>
    <x v="1"/>
    <x v="1"/>
    <x v="0"/>
    <x v="3"/>
    <x v="5212"/>
    <x v="4"/>
    <x v="5219"/>
    <x v="315"/>
    <x v="3266"/>
    <x v="201"/>
    <m/>
    <m/>
    <s v="sq"/>
    <s v="sq"/>
    <n v="3665.44"/>
    <n v="91504159.730000004"/>
    <n v="91504159.730000004"/>
    <s v="Dubai"/>
  </r>
  <r>
    <x v="5221"/>
    <x v="8"/>
    <x v="3"/>
    <x v="8"/>
    <x v="2"/>
    <x v="4"/>
    <x v="5213"/>
    <x v="4"/>
    <x v="5220"/>
    <x v="276"/>
    <x v="3267"/>
    <x v="55"/>
    <m/>
    <m/>
    <s v="Amazon"/>
    <s v="Amazon"/>
    <n v="99349.3"/>
    <n v="57542997.559999913"/>
    <n v="57542997.559999913"/>
    <s v="Riyadh"/>
  </r>
  <r>
    <x v="5222"/>
    <x v="9"/>
    <x v="1"/>
    <x v="9"/>
    <x v="1"/>
    <x v="1"/>
    <x v="5214"/>
    <x v="1"/>
    <x v="5221"/>
    <x v="104"/>
    <x v="1893"/>
    <x v="350"/>
    <m/>
    <m/>
    <s v="Jumia"/>
    <s v="Jum"/>
    <n v="13290.4"/>
    <n v="91504159.730000004"/>
    <n v="91504159.730000004"/>
    <s v="Alexandria"/>
  </r>
  <r>
    <x v="5223"/>
    <x v="7"/>
    <x v="0"/>
    <x v="7"/>
    <x v="1"/>
    <x v="5"/>
    <x v="5215"/>
    <x v="1"/>
    <x v="5222"/>
    <x v="73"/>
    <x v="3268"/>
    <x v="360"/>
    <m/>
    <m/>
    <s v="Jumia"/>
    <s v="Jum"/>
    <n v="27872.98"/>
    <n v="92327183.770000085"/>
    <n v="92327183.770000085"/>
    <s v="Giza"/>
  </r>
  <r>
    <x v="5224"/>
    <x v="9"/>
    <x v="1"/>
    <x v="9"/>
    <x v="1"/>
    <x v="5"/>
    <x v="5216"/>
    <x v="0"/>
    <x v="5223"/>
    <x v="112"/>
    <x v="3269"/>
    <x v="201"/>
    <m/>
    <m/>
    <s v="Jumia"/>
    <s v="Jum"/>
    <n v="27872.98"/>
    <n v="91504159.730000004"/>
    <n v="91504159.730000004"/>
    <s v="Giza"/>
  </r>
  <r>
    <x v="5225"/>
    <x v="8"/>
    <x v="3"/>
    <x v="8"/>
    <x v="2"/>
    <x v="4"/>
    <x v="5217"/>
    <x v="2"/>
    <x v="5224"/>
    <x v="44"/>
    <x v="3270"/>
    <x v="336"/>
    <m/>
    <m/>
    <s v="Amazon"/>
    <s v="Amazon"/>
    <n v="99349.3"/>
    <n v="57542997.559999913"/>
    <n v="57542997.559999913"/>
    <s v="Riyadh"/>
  </r>
  <r>
    <x v="5226"/>
    <x v="4"/>
    <x v="0"/>
    <x v="4"/>
    <x v="0"/>
    <x v="1"/>
    <x v="5218"/>
    <x v="1"/>
    <x v="5225"/>
    <x v="294"/>
    <x v="1165"/>
    <x v="91"/>
    <m/>
    <m/>
    <s v="sq"/>
    <s v="sq"/>
    <n v="13290.4"/>
    <n v="92327183.770000085"/>
    <n v="92327183.770000085"/>
    <s v="Alexandria"/>
  </r>
  <r>
    <x v="5227"/>
    <x v="3"/>
    <x v="3"/>
    <x v="3"/>
    <x v="0"/>
    <x v="1"/>
    <x v="5219"/>
    <x v="4"/>
    <x v="5226"/>
    <x v="163"/>
    <x v="3271"/>
    <x v="328"/>
    <m/>
    <m/>
    <s v="sq"/>
    <s v="sq"/>
    <n v="13290.4"/>
    <n v="57542997.559999913"/>
    <n v="57542997.559999913"/>
    <s v="Alexandria"/>
  </r>
  <r>
    <x v="5228"/>
    <x v="3"/>
    <x v="3"/>
    <x v="3"/>
    <x v="1"/>
    <x v="2"/>
    <x v="5220"/>
    <x v="4"/>
    <x v="5227"/>
    <x v="366"/>
    <x v="96"/>
    <x v="180"/>
    <m/>
    <m/>
    <s v="Jumia"/>
    <s v="Jum"/>
    <n v="26648.76"/>
    <n v="57542997.559999913"/>
    <n v="57542997.559999913"/>
    <s v="Casablanca"/>
  </r>
  <r>
    <x v="5229"/>
    <x v="0"/>
    <x v="0"/>
    <x v="0"/>
    <x v="2"/>
    <x v="2"/>
    <x v="5221"/>
    <x v="2"/>
    <x v="5228"/>
    <x v="48"/>
    <x v="3272"/>
    <x v="341"/>
    <m/>
    <m/>
    <s v="Amazon"/>
    <s v="Amazon"/>
    <n v="26648.76"/>
    <n v="92327183.770000085"/>
    <n v="92327183.770000085"/>
    <s v="Casablanca"/>
  </r>
  <r>
    <x v="5230"/>
    <x v="6"/>
    <x v="4"/>
    <x v="6"/>
    <x v="0"/>
    <x v="3"/>
    <x v="5222"/>
    <x v="2"/>
    <x v="5229"/>
    <x v="287"/>
    <x v="415"/>
    <x v="314"/>
    <m/>
    <m/>
    <s v="sq"/>
    <s v="sq"/>
    <n v="3665.44"/>
    <n v="31420413.200000018"/>
    <n v="31420413.200000018"/>
    <s v="Dubai"/>
  </r>
  <r>
    <x v="5231"/>
    <x v="0"/>
    <x v="0"/>
    <x v="0"/>
    <x v="2"/>
    <x v="1"/>
    <x v="5223"/>
    <x v="4"/>
    <x v="5230"/>
    <x v="274"/>
    <x v="2773"/>
    <x v="112"/>
    <m/>
    <m/>
    <s v="Amazon"/>
    <s v="Amazon"/>
    <n v="13290.4"/>
    <n v="92327183.770000085"/>
    <n v="92327183.770000085"/>
    <s v="Alexandria"/>
  </r>
  <r>
    <x v="5232"/>
    <x v="6"/>
    <x v="4"/>
    <x v="6"/>
    <x v="1"/>
    <x v="4"/>
    <x v="5224"/>
    <x v="4"/>
    <x v="5231"/>
    <x v="29"/>
    <x v="210"/>
    <x v="258"/>
    <m/>
    <m/>
    <s v="Jumia"/>
    <s v="Jum"/>
    <n v="99349.3"/>
    <n v="31420413.200000018"/>
    <n v="31420413.200000018"/>
    <s v="Riyadh"/>
  </r>
  <r>
    <x v="5233"/>
    <x v="9"/>
    <x v="1"/>
    <x v="9"/>
    <x v="1"/>
    <x v="4"/>
    <x v="5225"/>
    <x v="3"/>
    <x v="5232"/>
    <x v="187"/>
    <x v="1229"/>
    <x v="275"/>
    <m/>
    <m/>
    <s v="Jumia"/>
    <s v="Jum"/>
    <n v="99349.3"/>
    <n v="91504159.730000004"/>
    <n v="91504159.730000004"/>
    <s v="Riyadh"/>
  </r>
  <r>
    <x v="5234"/>
    <x v="9"/>
    <x v="1"/>
    <x v="9"/>
    <x v="0"/>
    <x v="0"/>
    <x v="5226"/>
    <x v="4"/>
    <x v="5233"/>
    <x v="400"/>
    <x v="3273"/>
    <x v="2"/>
    <m/>
    <m/>
    <s v="sq"/>
    <s v="sq"/>
    <n v="16284.02"/>
    <n v="91504159.730000004"/>
    <n v="91504159.730000004"/>
    <s v="Cairo"/>
  </r>
  <r>
    <x v="5235"/>
    <x v="4"/>
    <x v="0"/>
    <x v="4"/>
    <x v="1"/>
    <x v="5"/>
    <x v="5227"/>
    <x v="0"/>
    <x v="5234"/>
    <x v="164"/>
    <x v="3274"/>
    <x v="351"/>
    <m/>
    <m/>
    <s v="Jumia"/>
    <s v="Jum"/>
    <n v="27872.98"/>
    <n v="92327183.770000085"/>
    <n v="92327183.770000085"/>
    <s v="Giza"/>
  </r>
  <r>
    <x v="5236"/>
    <x v="7"/>
    <x v="0"/>
    <x v="7"/>
    <x v="1"/>
    <x v="1"/>
    <x v="5228"/>
    <x v="2"/>
    <x v="5235"/>
    <x v="327"/>
    <x v="2683"/>
    <x v="25"/>
    <m/>
    <m/>
    <s v="Jumia"/>
    <s v="Jum"/>
    <n v="13290.4"/>
    <n v="92327183.770000085"/>
    <n v="92327183.770000085"/>
    <s v="Alexandria"/>
  </r>
  <r>
    <x v="5237"/>
    <x v="3"/>
    <x v="3"/>
    <x v="3"/>
    <x v="0"/>
    <x v="2"/>
    <x v="5229"/>
    <x v="0"/>
    <x v="5236"/>
    <x v="380"/>
    <x v="2001"/>
    <x v="153"/>
    <m/>
    <m/>
    <s v="sq"/>
    <s v="sq"/>
    <n v="26648.76"/>
    <n v="57542997.559999913"/>
    <n v="57542997.559999913"/>
    <s v="Casablanca"/>
  </r>
  <r>
    <x v="5238"/>
    <x v="8"/>
    <x v="3"/>
    <x v="8"/>
    <x v="2"/>
    <x v="3"/>
    <x v="5230"/>
    <x v="1"/>
    <x v="5237"/>
    <x v="135"/>
    <x v="772"/>
    <x v="5"/>
    <m/>
    <m/>
    <s v="Amazon"/>
    <s v="Amazon"/>
    <n v="3665.44"/>
    <n v="57542997.559999913"/>
    <n v="57542997.559999913"/>
    <s v="Dubai"/>
  </r>
  <r>
    <x v="5239"/>
    <x v="8"/>
    <x v="3"/>
    <x v="8"/>
    <x v="2"/>
    <x v="1"/>
    <x v="5231"/>
    <x v="1"/>
    <x v="5238"/>
    <x v="20"/>
    <x v="2139"/>
    <x v="95"/>
    <m/>
    <m/>
    <s v="Amazon"/>
    <s v="Amazon"/>
    <n v="13290.4"/>
    <n v="57542997.559999913"/>
    <n v="57542997.559999913"/>
    <s v="Alexandria"/>
  </r>
  <r>
    <x v="5240"/>
    <x v="1"/>
    <x v="1"/>
    <x v="1"/>
    <x v="0"/>
    <x v="0"/>
    <x v="5232"/>
    <x v="0"/>
    <x v="5239"/>
    <x v="214"/>
    <x v="1517"/>
    <x v="50"/>
    <m/>
    <m/>
    <s v="sq"/>
    <s v="sq"/>
    <n v="16284.02"/>
    <n v="91504159.730000004"/>
    <n v="91504159.730000004"/>
    <s v="Cairo"/>
  </r>
  <r>
    <x v="5241"/>
    <x v="4"/>
    <x v="0"/>
    <x v="4"/>
    <x v="0"/>
    <x v="4"/>
    <x v="5233"/>
    <x v="0"/>
    <x v="5240"/>
    <x v="262"/>
    <x v="2050"/>
    <x v="116"/>
    <m/>
    <m/>
    <s v="sq"/>
    <s v="sq"/>
    <n v="99349.3"/>
    <n v="92327183.770000085"/>
    <n v="92327183.770000085"/>
    <s v="Riyadh"/>
  </r>
  <r>
    <x v="5242"/>
    <x v="7"/>
    <x v="0"/>
    <x v="7"/>
    <x v="1"/>
    <x v="4"/>
    <x v="5234"/>
    <x v="3"/>
    <x v="5241"/>
    <x v="248"/>
    <x v="2544"/>
    <x v="259"/>
    <m/>
    <m/>
    <s v="Jumia"/>
    <s v="Jum"/>
    <n v="99349.3"/>
    <n v="92327183.770000085"/>
    <n v="92327183.770000085"/>
    <s v="Riyadh"/>
  </r>
  <r>
    <x v="5243"/>
    <x v="7"/>
    <x v="0"/>
    <x v="7"/>
    <x v="2"/>
    <x v="0"/>
    <x v="5235"/>
    <x v="3"/>
    <x v="5242"/>
    <x v="6"/>
    <x v="3275"/>
    <x v="337"/>
    <m/>
    <m/>
    <s v="Amazon"/>
    <s v="Amazon"/>
    <n v="16284.02"/>
    <n v="92327183.770000085"/>
    <n v="92327183.770000085"/>
    <s v="Cairo"/>
  </r>
  <r>
    <x v="5244"/>
    <x v="4"/>
    <x v="0"/>
    <x v="4"/>
    <x v="1"/>
    <x v="3"/>
    <x v="5236"/>
    <x v="1"/>
    <x v="5243"/>
    <x v="337"/>
    <x v="2544"/>
    <x v="193"/>
    <m/>
    <m/>
    <s v="Jumia"/>
    <s v="Jum"/>
    <n v="3665.44"/>
    <n v="92327183.770000085"/>
    <n v="92327183.770000085"/>
    <s v="Dubai"/>
  </r>
  <r>
    <x v="5245"/>
    <x v="6"/>
    <x v="4"/>
    <x v="6"/>
    <x v="1"/>
    <x v="3"/>
    <x v="5237"/>
    <x v="1"/>
    <x v="5244"/>
    <x v="102"/>
    <x v="502"/>
    <x v="272"/>
    <m/>
    <m/>
    <s v="Jumia"/>
    <s v="Jum"/>
    <n v="3665.44"/>
    <n v="31420413.200000018"/>
    <n v="31420413.200000018"/>
    <s v="Dubai"/>
  </r>
  <r>
    <x v="5246"/>
    <x v="9"/>
    <x v="1"/>
    <x v="9"/>
    <x v="1"/>
    <x v="0"/>
    <x v="5238"/>
    <x v="0"/>
    <x v="5245"/>
    <x v="119"/>
    <x v="1132"/>
    <x v="217"/>
    <m/>
    <m/>
    <s v="Jumia"/>
    <s v="Jum"/>
    <n v="16284.02"/>
    <n v="91504159.730000004"/>
    <n v="91504159.730000004"/>
    <s v="Cairo"/>
  </r>
  <r>
    <x v="5247"/>
    <x v="0"/>
    <x v="0"/>
    <x v="0"/>
    <x v="0"/>
    <x v="4"/>
    <x v="5239"/>
    <x v="0"/>
    <x v="5246"/>
    <x v="360"/>
    <x v="2669"/>
    <x v="169"/>
    <m/>
    <m/>
    <s v="sq"/>
    <s v="sq"/>
    <n v="99349.3"/>
    <n v="92327183.770000085"/>
    <n v="92327183.770000085"/>
    <s v="Riyadh"/>
  </r>
  <r>
    <x v="5248"/>
    <x v="2"/>
    <x v="2"/>
    <x v="2"/>
    <x v="2"/>
    <x v="2"/>
    <x v="5240"/>
    <x v="4"/>
    <x v="5247"/>
    <x v="121"/>
    <x v="1904"/>
    <x v="31"/>
    <m/>
    <m/>
    <s v="Amazon"/>
    <s v="Amazon"/>
    <n v="26648.76"/>
    <n v="29200970.130000021"/>
    <n v="29200970.130000021"/>
    <s v="Casablanca"/>
  </r>
  <r>
    <x v="5249"/>
    <x v="5"/>
    <x v="1"/>
    <x v="5"/>
    <x v="0"/>
    <x v="5"/>
    <x v="5241"/>
    <x v="0"/>
    <x v="5248"/>
    <x v="233"/>
    <x v="2810"/>
    <x v="205"/>
    <m/>
    <m/>
    <s v="sq"/>
    <s v="sq"/>
    <n v="27872.98"/>
    <n v="91504159.730000004"/>
    <n v="91504159.730000004"/>
    <s v="Giza"/>
  </r>
  <r>
    <x v="5250"/>
    <x v="2"/>
    <x v="2"/>
    <x v="2"/>
    <x v="2"/>
    <x v="1"/>
    <x v="5242"/>
    <x v="3"/>
    <x v="5249"/>
    <x v="346"/>
    <x v="2125"/>
    <x v="28"/>
    <m/>
    <m/>
    <s v="Amazon"/>
    <s v="Amazon"/>
    <n v="13290.4"/>
    <n v="29200970.130000021"/>
    <n v="29200970.130000021"/>
    <s v="Alexandria"/>
  </r>
  <r>
    <x v="5251"/>
    <x v="5"/>
    <x v="1"/>
    <x v="5"/>
    <x v="2"/>
    <x v="5"/>
    <x v="5243"/>
    <x v="2"/>
    <x v="5250"/>
    <x v="100"/>
    <x v="3276"/>
    <x v="49"/>
    <m/>
    <m/>
    <s v="Amazon"/>
    <s v="Amazon"/>
    <n v="27872.98"/>
    <n v="91504159.730000004"/>
    <n v="91504159.730000004"/>
    <s v="Giza"/>
  </r>
  <r>
    <x v="5252"/>
    <x v="4"/>
    <x v="0"/>
    <x v="4"/>
    <x v="0"/>
    <x v="0"/>
    <x v="5244"/>
    <x v="0"/>
    <x v="5251"/>
    <x v="232"/>
    <x v="3277"/>
    <x v="354"/>
    <m/>
    <m/>
    <s v="sq"/>
    <s v="sq"/>
    <n v="16284.02"/>
    <n v="92327183.770000085"/>
    <n v="92327183.770000085"/>
    <s v="Cairo"/>
  </r>
  <r>
    <x v="5253"/>
    <x v="8"/>
    <x v="3"/>
    <x v="8"/>
    <x v="1"/>
    <x v="2"/>
    <x v="5245"/>
    <x v="2"/>
    <x v="5252"/>
    <x v="296"/>
    <x v="2054"/>
    <x v="328"/>
    <m/>
    <m/>
    <s v="Jumia"/>
    <s v="Jum"/>
    <n v="26648.76"/>
    <n v="57542997.559999913"/>
    <n v="57542997.559999913"/>
    <s v="Casablanca"/>
  </r>
  <r>
    <x v="5254"/>
    <x v="9"/>
    <x v="1"/>
    <x v="9"/>
    <x v="0"/>
    <x v="2"/>
    <x v="5246"/>
    <x v="4"/>
    <x v="5253"/>
    <x v="359"/>
    <x v="3278"/>
    <x v="117"/>
    <m/>
    <m/>
    <s v="sq"/>
    <s v="sq"/>
    <n v="26648.76"/>
    <n v="91504159.730000004"/>
    <n v="91504159.730000004"/>
    <s v="Casablanca"/>
  </r>
  <r>
    <x v="5255"/>
    <x v="9"/>
    <x v="1"/>
    <x v="9"/>
    <x v="2"/>
    <x v="5"/>
    <x v="5247"/>
    <x v="0"/>
    <x v="5254"/>
    <x v="293"/>
    <x v="3279"/>
    <x v="135"/>
    <m/>
    <m/>
    <s v="Amazon"/>
    <s v="Amazon"/>
    <n v="27872.98"/>
    <n v="91504159.730000004"/>
    <n v="91504159.730000004"/>
    <s v="Giza"/>
  </r>
  <r>
    <x v="5256"/>
    <x v="8"/>
    <x v="3"/>
    <x v="8"/>
    <x v="0"/>
    <x v="4"/>
    <x v="5248"/>
    <x v="0"/>
    <x v="5255"/>
    <x v="352"/>
    <x v="861"/>
    <x v="139"/>
    <m/>
    <m/>
    <s v="sq"/>
    <s v="sq"/>
    <n v="99349.3"/>
    <n v="57542997.559999913"/>
    <n v="57542997.559999913"/>
    <s v="Riyadh"/>
  </r>
  <r>
    <x v="5257"/>
    <x v="3"/>
    <x v="3"/>
    <x v="3"/>
    <x v="1"/>
    <x v="4"/>
    <x v="5249"/>
    <x v="0"/>
    <x v="5256"/>
    <x v="79"/>
    <x v="3280"/>
    <x v="304"/>
    <m/>
    <m/>
    <s v="Jumia"/>
    <s v="Jum"/>
    <n v="99349.3"/>
    <n v="57542997.559999913"/>
    <n v="57542997.559999913"/>
    <s v="Riyadh"/>
  </r>
  <r>
    <x v="5258"/>
    <x v="8"/>
    <x v="3"/>
    <x v="8"/>
    <x v="2"/>
    <x v="3"/>
    <x v="5250"/>
    <x v="0"/>
    <x v="5257"/>
    <x v="223"/>
    <x v="802"/>
    <x v="260"/>
    <m/>
    <m/>
    <s v="Amazon"/>
    <s v="Amazon"/>
    <n v="3665.44"/>
    <n v="57542997.559999913"/>
    <n v="57542997.559999913"/>
    <s v="Dubai"/>
  </r>
  <r>
    <x v="5259"/>
    <x v="7"/>
    <x v="0"/>
    <x v="7"/>
    <x v="1"/>
    <x v="0"/>
    <x v="5251"/>
    <x v="0"/>
    <x v="5258"/>
    <x v="282"/>
    <x v="2639"/>
    <x v="71"/>
    <m/>
    <m/>
    <s v="Jumia"/>
    <s v="Jum"/>
    <n v="16284.02"/>
    <n v="92327183.770000085"/>
    <n v="92327183.770000085"/>
    <s v="Cairo"/>
  </r>
  <r>
    <x v="5260"/>
    <x v="0"/>
    <x v="0"/>
    <x v="0"/>
    <x v="0"/>
    <x v="3"/>
    <x v="5252"/>
    <x v="0"/>
    <x v="5259"/>
    <x v="149"/>
    <x v="3281"/>
    <x v="165"/>
    <m/>
    <m/>
    <s v="sq"/>
    <s v="sq"/>
    <n v="3665.44"/>
    <n v="92327183.770000085"/>
    <n v="92327183.770000085"/>
    <s v="Dubai"/>
  </r>
  <r>
    <x v="5261"/>
    <x v="1"/>
    <x v="1"/>
    <x v="1"/>
    <x v="2"/>
    <x v="1"/>
    <x v="5253"/>
    <x v="4"/>
    <x v="5260"/>
    <x v="10"/>
    <x v="3153"/>
    <x v="65"/>
    <m/>
    <m/>
    <s v="Amazon"/>
    <s v="Amazon"/>
    <n v="13290.4"/>
    <n v="91504159.730000004"/>
    <n v="91504159.730000004"/>
    <s v="Alexandria"/>
  </r>
  <r>
    <x v="5262"/>
    <x v="0"/>
    <x v="0"/>
    <x v="0"/>
    <x v="2"/>
    <x v="0"/>
    <x v="5254"/>
    <x v="2"/>
    <x v="5261"/>
    <x v="143"/>
    <x v="675"/>
    <x v="27"/>
    <m/>
    <m/>
    <s v="Amazon"/>
    <s v="Amazon"/>
    <n v="16284.02"/>
    <n v="92327183.770000085"/>
    <n v="92327183.770000085"/>
    <s v="Cairo"/>
  </r>
  <r>
    <x v="5263"/>
    <x v="2"/>
    <x v="2"/>
    <x v="2"/>
    <x v="2"/>
    <x v="0"/>
    <x v="5255"/>
    <x v="1"/>
    <x v="5262"/>
    <x v="21"/>
    <x v="1955"/>
    <x v="223"/>
    <m/>
    <m/>
    <s v="Amazon"/>
    <s v="Amazon"/>
    <n v="16284.02"/>
    <n v="29200970.130000021"/>
    <n v="29200970.130000021"/>
    <s v="Cairo"/>
  </r>
  <r>
    <x v="5264"/>
    <x v="7"/>
    <x v="0"/>
    <x v="7"/>
    <x v="1"/>
    <x v="1"/>
    <x v="5256"/>
    <x v="0"/>
    <x v="5263"/>
    <x v="112"/>
    <x v="3281"/>
    <x v="254"/>
    <m/>
    <m/>
    <s v="Jumia"/>
    <s v="Jum"/>
    <n v="13290.4"/>
    <n v="92327183.770000085"/>
    <n v="92327183.770000085"/>
    <s v="Alexandria"/>
  </r>
  <r>
    <x v="5265"/>
    <x v="6"/>
    <x v="4"/>
    <x v="6"/>
    <x v="2"/>
    <x v="0"/>
    <x v="5257"/>
    <x v="2"/>
    <x v="5264"/>
    <x v="266"/>
    <x v="1881"/>
    <x v="185"/>
    <m/>
    <m/>
    <s v="Amazon"/>
    <s v="Amazon"/>
    <n v="16284.02"/>
    <n v="31420413.200000018"/>
    <n v="31420413.200000018"/>
    <s v="Cairo"/>
  </r>
  <r>
    <x v="5266"/>
    <x v="7"/>
    <x v="0"/>
    <x v="7"/>
    <x v="2"/>
    <x v="0"/>
    <x v="5258"/>
    <x v="4"/>
    <x v="5265"/>
    <x v="9"/>
    <x v="3282"/>
    <x v="74"/>
    <m/>
    <m/>
    <s v="Amazon"/>
    <s v="Amazon"/>
    <n v="16284.02"/>
    <n v="92327183.770000085"/>
    <n v="92327183.770000085"/>
    <s v="Cairo"/>
  </r>
  <r>
    <x v="5267"/>
    <x v="0"/>
    <x v="0"/>
    <x v="0"/>
    <x v="2"/>
    <x v="4"/>
    <x v="5259"/>
    <x v="4"/>
    <x v="5266"/>
    <x v="337"/>
    <x v="1688"/>
    <x v="99"/>
    <m/>
    <m/>
    <s v="Amazon"/>
    <s v="Amazon"/>
    <n v="99349.3"/>
    <n v="92327183.770000085"/>
    <n v="92327183.770000085"/>
    <s v="Riyadh"/>
  </r>
  <r>
    <x v="5268"/>
    <x v="2"/>
    <x v="2"/>
    <x v="2"/>
    <x v="0"/>
    <x v="4"/>
    <x v="5260"/>
    <x v="4"/>
    <x v="5267"/>
    <x v="171"/>
    <x v="388"/>
    <x v="211"/>
    <m/>
    <m/>
    <s v="sq"/>
    <s v="sq"/>
    <n v="99349.3"/>
    <n v="29200970.130000021"/>
    <n v="29200970.130000021"/>
    <s v="Riyadh"/>
  </r>
  <r>
    <x v="5269"/>
    <x v="0"/>
    <x v="0"/>
    <x v="0"/>
    <x v="0"/>
    <x v="3"/>
    <x v="5261"/>
    <x v="4"/>
    <x v="5268"/>
    <x v="394"/>
    <x v="3070"/>
    <x v="10"/>
    <m/>
    <m/>
    <s v="sq"/>
    <s v="sq"/>
    <n v="3665.44"/>
    <n v="92327183.770000085"/>
    <n v="92327183.770000085"/>
    <s v="Dubai"/>
  </r>
  <r>
    <x v="5270"/>
    <x v="2"/>
    <x v="2"/>
    <x v="2"/>
    <x v="2"/>
    <x v="5"/>
    <x v="5262"/>
    <x v="1"/>
    <x v="5269"/>
    <x v="65"/>
    <x v="2207"/>
    <x v="339"/>
    <m/>
    <m/>
    <s v="Amazon"/>
    <s v="Amazon"/>
    <n v="27872.98"/>
    <n v="29200970.130000021"/>
    <n v="29200970.130000021"/>
    <s v="Giza"/>
  </r>
  <r>
    <x v="5271"/>
    <x v="8"/>
    <x v="3"/>
    <x v="8"/>
    <x v="1"/>
    <x v="4"/>
    <x v="5263"/>
    <x v="3"/>
    <x v="5270"/>
    <x v="344"/>
    <x v="3283"/>
    <x v="178"/>
    <m/>
    <m/>
    <s v="Jumia"/>
    <s v="Jum"/>
    <n v="99349.3"/>
    <n v="57542997.559999913"/>
    <n v="57542997.559999913"/>
    <s v="Riyadh"/>
  </r>
  <r>
    <x v="5272"/>
    <x v="2"/>
    <x v="2"/>
    <x v="2"/>
    <x v="2"/>
    <x v="1"/>
    <x v="5264"/>
    <x v="2"/>
    <x v="5271"/>
    <x v="84"/>
    <x v="3284"/>
    <x v="229"/>
    <m/>
    <m/>
    <s v="Amazon"/>
    <s v="Amazon"/>
    <n v="13290.4"/>
    <n v="29200970.130000021"/>
    <n v="29200970.130000021"/>
    <s v="Alexandria"/>
  </r>
  <r>
    <x v="5273"/>
    <x v="6"/>
    <x v="4"/>
    <x v="6"/>
    <x v="1"/>
    <x v="4"/>
    <x v="5265"/>
    <x v="4"/>
    <x v="5272"/>
    <x v="140"/>
    <x v="2519"/>
    <x v="21"/>
    <m/>
    <m/>
    <s v="Jumia"/>
    <s v="Jum"/>
    <n v="99349.3"/>
    <n v="31420413.200000018"/>
    <n v="31420413.200000018"/>
    <s v="Riyadh"/>
  </r>
  <r>
    <x v="5274"/>
    <x v="1"/>
    <x v="1"/>
    <x v="1"/>
    <x v="2"/>
    <x v="0"/>
    <x v="5266"/>
    <x v="4"/>
    <x v="5273"/>
    <x v="361"/>
    <x v="3285"/>
    <x v="175"/>
    <m/>
    <m/>
    <s v="Amazon"/>
    <s v="Amazon"/>
    <n v="16284.02"/>
    <n v="91504159.730000004"/>
    <n v="91504159.730000004"/>
    <s v="Cairo"/>
  </r>
  <r>
    <x v="5275"/>
    <x v="8"/>
    <x v="3"/>
    <x v="8"/>
    <x v="2"/>
    <x v="2"/>
    <x v="5267"/>
    <x v="1"/>
    <x v="5274"/>
    <x v="235"/>
    <x v="3286"/>
    <x v="220"/>
    <m/>
    <m/>
    <s v="Amazon"/>
    <s v="Amazon"/>
    <n v="26648.76"/>
    <n v="57542997.559999913"/>
    <n v="57542997.559999913"/>
    <s v="Casablanca"/>
  </r>
  <r>
    <x v="5276"/>
    <x v="2"/>
    <x v="2"/>
    <x v="2"/>
    <x v="2"/>
    <x v="4"/>
    <x v="5268"/>
    <x v="2"/>
    <x v="5275"/>
    <x v="165"/>
    <x v="150"/>
    <x v="132"/>
    <m/>
    <m/>
    <s v="Amazon"/>
    <s v="Amazon"/>
    <n v="99349.3"/>
    <n v="29200970.130000021"/>
    <n v="29200970.130000021"/>
    <s v="Riyadh"/>
  </r>
  <r>
    <x v="5277"/>
    <x v="1"/>
    <x v="1"/>
    <x v="1"/>
    <x v="1"/>
    <x v="3"/>
    <x v="5269"/>
    <x v="1"/>
    <x v="5276"/>
    <x v="141"/>
    <x v="2246"/>
    <x v="276"/>
    <m/>
    <m/>
    <s v="Jumia"/>
    <s v="Jum"/>
    <n v="3665.44"/>
    <n v="91504159.730000004"/>
    <n v="91504159.730000004"/>
    <s v="Dubai"/>
  </r>
  <r>
    <x v="5278"/>
    <x v="8"/>
    <x v="3"/>
    <x v="8"/>
    <x v="1"/>
    <x v="3"/>
    <x v="5270"/>
    <x v="1"/>
    <x v="5277"/>
    <x v="353"/>
    <x v="3287"/>
    <x v="13"/>
    <m/>
    <m/>
    <s v="Jumia"/>
    <s v="Jum"/>
    <n v="3665.44"/>
    <n v="57542997.559999913"/>
    <n v="57542997.559999913"/>
    <s v="Dubai"/>
  </r>
  <r>
    <x v="5279"/>
    <x v="0"/>
    <x v="0"/>
    <x v="0"/>
    <x v="1"/>
    <x v="4"/>
    <x v="5271"/>
    <x v="1"/>
    <x v="5278"/>
    <x v="129"/>
    <x v="3288"/>
    <x v="206"/>
    <m/>
    <m/>
    <s v="Jumia"/>
    <s v="Jum"/>
    <n v="99349.3"/>
    <n v="92327183.770000085"/>
    <n v="92327183.770000085"/>
    <s v="Riyadh"/>
  </r>
  <r>
    <x v="5280"/>
    <x v="2"/>
    <x v="2"/>
    <x v="2"/>
    <x v="1"/>
    <x v="5"/>
    <x v="5272"/>
    <x v="4"/>
    <x v="5279"/>
    <x v="112"/>
    <x v="3289"/>
    <x v="62"/>
    <m/>
    <m/>
    <s v="Jumia"/>
    <s v="Jum"/>
    <n v="27872.98"/>
    <n v="29200970.130000021"/>
    <n v="29200970.130000021"/>
    <s v="Giza"/>
  </r>
  <r>
    <x v="5281"/>
    <x v="5"/>
    <x v="1"/>
    <x v="5"/>
    <x v="1"/>
    <x v="0"/>
    <x v="5273"/>
    <x v="3"/>
    <x v="5280"/>
    <x v="162"/>
    <x v="3290"/>
    <x v="321"/>
    <m/>
    <m/>
    <s v="Jumia"/>
    <s v="Jum"/>
    <n v="16284.02"/>
    <n v="91504159.730000004"/>
    <n v="91504159.730000004"/>
    <s v="Cairo"/>
  </r>
  <r>
    <x v="5282"/>
    <x v="6"/>
    <x v="4"/>
    <x v="6"/>
    <x v="2"/>
    <x v="3"/>
    <x v="5274"/>
    <x v="0"/>
    <x v="5281"/>
    <x v="258"/>
    <x v="1469"/>
    <x v="192"/>
    <m/>
    <m/>
    <s v="Amazon"/>
    <s v="Amazon"/>
    <n v="3665.44"/>
    <n v="31420413.200000018"/>
    <n v="31420413.200000018"/>
    <s v="Dubai"/>
  </r>
  <r>
    <x v="5283"/>
    <x v="4"/>
    <x v="0"/>
    <x v="4"/>
    <x v="1"/>
    <x v="3"/>
    <x v="5275"/>
    <x v="4"/>
    <x v="5282"/>
    <x v="352"/>
    <x v="3291"/>
    <x v="223"/>
    <m/>
    <m/>
    <s v="Jumia"/>
    <s v="Jum"/>
    <n v="3665.44"/>
    <n v="92327183.770000085"/>
    <n v="92327183.770000085"/>
    <s v="Dubai"/>
  </r>
  <r>
    <x v="5284"/>
    <x v="7"/>
    <x v="0"/>
    <x v="7"/>
    <x v="0"/>
    <x v="2"/>
    <x v="5276"/>
    <x v="1"/>
    <x v="5283"/>
    <x v="155"/>
    <x v="930"/>
    <x v="51"/>
    <m/>
    <m/>
    <s v="sq"/>
    <s v="sq"/>
    <n v="26648.76"/>
    <n v="92327183.770000085"/>
    <n v="92327183.770000085"/>
    <s v="Casablanca"/>
  </r>
  <r>
    <x v="5285"/>
    <x v="5"/>
    <x v="1"/>
    <x v="5"/>
    <x v="2"/>
    <x v="1"/>
    <x v="5277"/>
    <x v="3"/>
    <x v="5284"/>
    <x v="242"/>
    <x v="3292"/>
    <x v="34"/>
    <m/>
    <m/>
    <s v="Amazon"/>
    <s v="Amazon"/>
    <n v="13290.4"/>
    <n v="91504159.730000004"/>
    <n v="91504159.730000004"/>
    <s v="Alexandria"/>
  </r>
  <r>
    <x v="5286"/>
    <x v="4"/>
    <x v="0"/>
    <x v="4"/>
    <x v="1"/>
    <x v="2"/>
    <x v="5278"/>
    <x v="2"/>
    <x v="5285"/>
    <x v="94"/>
    <x v="796"/>
    <x v="159"/>
    <m/>
    <m/>
    <s v="Jumia"/>
    <s v="Jum"/>
    <n v="26648.76"/>
    <n v="92327183.770000085"/>
    <n v="92327183.770000085"/>
    <s v="Casablanca"/>
  </r>
  <r>
    <x v="5287"/>
    <x v="1"/>
    <x v="1"/>
    <x v="1"/>
    <x v="0"/>
    <x v="1"/>
    <x v="5279"/>
    <x v="4"/>
    <x v="5286"/>
    <x v="110"/>
    <x v="2153"/>
    <x v="226"/>
    <m/>
    <m/>
    <s v="sq"/>
    <s v="sq"/>
    <n v="13290.4"/>
    <n v="91504159.730000004"/>
    <n v="91504159.730000004"/>
    <s v="Alexandria"/>
  </r>
  <r>
    <x v="5288"/>
    <x v="1"/>
    <x v="1"/>
    <x v="1"/>
    <x v="2"/>
    <x v="3"/>
    <x v="5280"/>
    <x v="0"/>
    <x v="5287"/>
    <x v="252"/>
    <x v="1513"/>
    <x v="243"/>
    <m/>
    <m/>
    <s v="Amazon"/>
    <s v="Amazon"/>
    <n v="3665.44"/>
    <n v="91504159.730000004"/>
    <n v="91504159.730000004"/>
    <s v="Dubai"/>
  </r>
  <r>
    <x v="5289"/>
    <x v="8"/>
    <x v="3"/>
    <x v="8"/>
    <x v="1"/>
    <x v="2"/>
    <x v="5281"/>
    <x v="3"/>
    <x v="5288"/>
    <x v="333"/>
    <x v="3293"/>
    <x v="263"/>
    <m/>
    <m/>
    <s v="Jumia"/>
    <s v="Jum"/>
    <n v="26648.76"/>
    <n v="57542997.559999913"/>
    <n v="57542997.559999913"/>
    <s v="Casablanca"/>
  </r>
  <r>
    <x v="5290"/>
    <x v="3"/>
    <x v="3"/>
    <x v="3"/>
    <x v="2"/>
    <x v="5"/>
    <x v="5282"/>
    <x v="2"/>
    <x v="5289"/>
    <x v="177"/>
    <x v="3294"/>
    <x v="163"/>
    <m/>
    <m/>
    <s v="Amazon"/>
    <s v="Amazon"/>
    <n v="27872.98"/>
    <n v="57542997.559999913"/>
    <n v="57542997.559999913"/>
    <s v="Giza"/>
  </r>
  <r>
    <x v="5291"/>
    <x v="1"/>
    <x v="1"/>
    <x v="1"/>
    <x v="1"/>
    <x v="4"/>
    <x v="5283"/>
    <x v="0"/>
    <x v="5290"/>
    <x v="166"/>
    <x v="3295"/>
    <x v="203"/>
    <m/>
    <m/>
    <s v="Jumia"/>
    <s v="Jum"/>
    <n v="99349.3"/>
    <n v="91504159.730000004"/>
    <n v="91504159.730000004"/>
    <s v="Riyadh"/>
  </r>
  <r>
    <x v="5292"/>
    <x v="7"/>
    <x v="0"/>
    <x v="7"/>
    <x v="1"/>
    <x v="0"/>
    <x v="5284"/>
    <x v="4"/>
    <x v="5291"/>
    <x v="2"/>
    <x v="3296"/>
    <x v="215"/>
    <m/>
    <m/>
    <s v="Jumia"/>
    <s v="Jum"/>
    <n v="16284.02"/>
    <n v="92327183.770000085"/>
    <n v="92327183.770000085"/>
    <s v="Cairo"/>
  </r>
  <r>
    <x v="5293"/>
    <x v="8"/>
    <x v="3"/>
    <x v="8"/>
    <x v="0"/>
    <x v="5"/>
    <x v="5285"/>
    <x v="4"/>
    <x v="5292"/>
    <x v="27"/>
    <x v="411"/>
    <x v="135"/>
    <m/>
    <m/>
    <s v="sq"/>
    <s v="sq"/>
    <n v="27872.98"/>
    <n v="57542997.559999913"/>
    <n v="57542997.559999913"/>
    <s v="Giza"/>
  </r>
  <r>
    <x v="5294"/>
    <x v="2"/>
    <x v="2"/>
    <x v="2"/>
    <x v="2"/>
    <x v="0"/>
    <x v="5286"/>
    <x v="1"/>
    <x v="5293"/>
    <x v="337"/>
    <x v="1425"/>
    <x v="336"/>
    <m/>
    <m/>
    <s v="Amazon"/>
    <s v="Amazon"/>
    <n v="16284.02"/>
    <n v="29200970.130000021"/>
    <n v="29200970.130000021"/>
    <s v="Cairo"/>
  </r>
  <r>
    <x v="5295"/>
    <x v="9"/>
    <x v="1"/>
    <x v="9"/>
    <x v="1"/>
    <x v="5"/>
    <x v="5287"/>
    <x v="0"/>
    <x v="5294"/>
    <x v="123"/>
    <x v="1317"/>
    <x v="223"/>
    <m/>
    <m/>
    <s v="Jumia"/>
    <s v="Jum"/>
    <n v="27872.98"/>
    <n v="91504159.730000004"/>
    <n v="91504159.730000004"/>
    <s v="Giza"/>
  </r>
  <r>
    <x v="5296"/>
    <x v="2"/>
    <x v="2"/>
    <x v="2"/>
    <x v="0"/>
    <x v="4"/>
    <x v="5288"/>
    <x v="2"/>
    <x v="5295"/>
    <x v="91"/>
    <x v="3297"/>
    <x v="122"/>
    <m/>
    <m/>
    <s v="sq"/>
    <s v="sq"/>
    <n v="99349.3"/>
    <n v="29200970.130000021"/>
    <n v="29200970.130000021"/>
    <s v="Riyadh"/>
  </r>
  <r>
    <x v="5297"/>
    <x v="3"/>
    <x v="3"/>
    <x v="3"/>
    <x v="2"/>
    <x v="0"/>
    <x v="5289"/>
    <x v="1"/>
    <x v="5296"/>
    <x v="377"/>
    <x v="3298"/>
    <x v="268"/>
    <m/>
    <m/>
    <s v="Amazon"/>
    <s v="Amazon"/>
    <n v="16284.02"/>
    <n v="57542997.559999913"/>
    <n v="57542997.559999913"/>
    <s v="Cairo"/>
  </r>
  <r>
    <x v="5298"/>
    <x v="9"/>
    <x v="1"/>
    <x v="9"/>
    <x v="0"/>
    <x v="0"/>
    <x v="5290"/>
    <x v="4"/>
    <x v="5297"/>
    <x v="185"/>
    <x v="2282"/>
    <x v="245"/>
    <m/>
    <m/>
    <s v="sq"/>
    <s v="sq"/>
    <n v="16284.02"/>
    <n v="91504159.730000004"/>
    <n v="91504159.730000004"/>
    <s v="Cairo"/>
  </r>
  <r>
    <x v="5299"/>
    <x v="4"/>
    <x v="0"/>
    <x v="4"/>
    <x v="0"/>
    <x v="3"/>
    <x v="5291"/>
    <x v="4"/>
    <x v="5298"/>
    <x v="165"/>
    <x v="1080"/>
    <x v="47"/>
    <m/>
    <m/>
    <s v="sq"/>
    <s v="sq"/>
    <n v="3665.44"/>
    <n v="92327183.770000085"/>
    <n v="92327183.770000085"/>
    <s v="Dubai"/>
  </r>
  <r>
    <x v="5300"/>
    <x v="0"/>
    <x v="0"/>
    <x v="0"/>
    <x v="1"/>
    <x v="5"/>
    <x v="5292"/>
    <x v="2"/>
    <x v="5299"/>
    <x v="159"/>
    <x v="638"/>
    <x v="235"/>
    <m/>
    <m/>
    <s v="Jumia"/>
    <s v="Jum"/>
    <n v="27872.98"/>
    <n v="92327183.770000085"/>
    <n v="92327183.770000085"/>
    <s v="Giza"/>
  </r>
  <r>
    <x v="5301"/>
    <x v="2"/>
    <x v="2"/>
    <x v="2"/>
    <x v="2"/>
    <x v="3"/>
    <x v="5293"/>
    <x v="3"/>
    <x v="5300"/>
    <x v="113"/>
    <x v="231"/>
    <x v="126"/>
    <m/>
    <m/>
    <s v="Amazon"/>
    <s v="Amazon"/>
    <n v="3665.44"/>
    <n v="29200970.130000021"/>
    <n v="29200970.130000021"/>
    <s v="Dubai"/>
  </r>
  <r>
    <x v="5302"/>
    <x v="6"/>
    <x v="4"/>
    <x v="6"/>
    <x v="1"/>
    <x v="5"/>
    <x v="5294"/>
    <x v="4"/>
    <x v="5301"/>
    <x v="325"/>
    <x v="3299"/>
    <x v="30"/>
    <m/>
    <m/>
    <s v="Jumia"/>
    <s v="Jum"/>
    <n v="27872.98"/>
    <n v="31420413.200000018"/>
    <n v="31420413.200000018"/>
    <s v="Giza"/>
  </r>
  <r>
    <x v="5303"/>
    <x v="0"/>
    <x v="0"/>
    <x v="0"/>
    <x v="0"/>
    <x v="4"/>
    <x v="5295"/>
    <x v="1"/>
    <x v="5302"/>
    <x v="59"/>
    <x v="3197"/>
    <x v="25"/>
    <m/>
    <m/>
    <s v="sq"/>
    <s v="sq"/>
    <n v="99349.3"/>
    <n v="92327183.770000085"/>
    <n v="92327183.770000085"/>
    <s v="Riyadh"/>
  </r>
  <r>
    <x v="5304"/>
    <x v="3"/>
    <x v="3"/>
    <x v="3"/>
    <x v="1"/>
    <x v="1"/>
    <x v="5296"/>
    <x v="2"/>
    <x v="5303"/>
    <x v="117"/>
    <x v="3300"/>
    <x v="179"/>
    <m/>
    <m/>
    <s v="Jumia"/>
    <s v="Jum"/>
    <n v="13290.4"/>
    <n v="57542997.559999913"/>
    <n v="57542997.559999913"/>
    <s v="Alexandria"/>
  </r>
  <r>
    <x v="5305"/>
    <x v="8"/>
    <x v="3"/>
    <x v="8"/>
    <x v="2"/>
    <x v="1"/>
    <x v="5297"/>
    <x v="3"/>
    <x v="5304"/>
    <x v="157"/>
    <x v="3301"/>
    <x v="38"/>
    <m/>
    <m/>
    <s v="Amazon"/>
    <s v="Amazon"/>
    <n v="13290.4"/>
    <n v="57542997.559999913"/>
    <n v="57542997.559999913"/>
    <s v="Alexandria"/>
  </r>
  <r>
    <x v="5306"/>
    <x v="6"/>
    <x v="4"/>
    <x v="6"/>
    <x v="0"/>
    <x v="1"/>
    <x v="5298"/>
    <x v="3"/>
    <x v="5305"/>
    <x v="270"/>
    <x v="2810"/>
    <x v="195"/>
    <m/>
    <m/>
    <s v="sq"/>
    <s v="sq"/>
    <n v="13290.4"/>
    <n v="31420413.200000018"/>
    <n v="31420413.200000018"/>
    <s v="Alexandria"/>
  </r>
  <r>
    <x v="5307"/>
    <x v="9"/>
    <x v="1"/>
    <x v="9"/>
    <x v="2"/>
    <x v="1"/>
    <x v="5299"/>
    <x v="1"/>
    <x v="5306"/>
    <x v="250"/>
    <x v="2995"/>
    <x v="292"/>
    <m/>
    <m/>
    <s v="Amazon"/>
    <s v="Amazon"/>
    <n v="13290.4"/>
    <n v="91504159.730000004"/>
    <n v="91504159.730000004"/>
    <s v="Alexandria"/>
  </r>
  <r>
    <x v="5308"/>
    <x v="1"/>
    <x v="1"/>
    <x v="1"/>
    <x v="0"/>
    <x v="1"/>
    <x v="5300"/>
    <x v="0"/>
    <x v="5307"/>
    <x v="381"/>
    <x v="3302"/>
    <x v="266"/>
    <m/>
    <m/>
    <s v="sq"/>
    <s v="sq"/>
    <n v="13290.4"/>
    <n v="91504159.730000004"/>
    <n v="91504159.730000004"/>
    <s v="Alexandria"/>
  </r>
  <r>
    <x v="5309"/>
    <x v="8"/>
    <x v="3"/>
    <x v="8"/>
    <x v="1"/>
    <x v="0"/>
    <x v="5301"/>
    <x v="2"/>
    <x v="5308"/>
    <x v="312"/>
    <x v="3303"/>
    <x v="290"/>
    <m/>
    <m/>
    <s v="Jumia"/>
    <s v="Jum"/>
    <n v="16284.02"/>
    <n v="57542997.559999913"/>
    <n v="57542997.559999913"/>
    <s v="Cairo"/>
  </r>
  <r>
    <x v="5310"/>
    <x v="1"/>
    <x v="1"/>
    <x v="1"/>
    <x v="1"/>
    <x v="5"/>
    <x v="5302"/>
    <x v="0"/>
    <x v="5309"/>
    <x v="267"/>
    <x v="3304"/>
    <x v="29"/>
    <m/>
    <m/>
    <s v="Jumia"/>
    <s v="Jum"/>
    <n v="27872.98"/>
    <n v="91504159.730000004"/>
    <n v="91504159.730000004"/>
    <s v="Giza"/>
  </r>
  <r>
    <x v="5311"/>
    <x v="2"/>
    <x v="2"/>
    <x v="2"/>
    <x v="2"/>
    <x v="1"/>
    <x v="5303"/>
    <x v="0"/>
    <x v="5310"/>
    <x v="202"/>
    <x v="1850"/>
    <x v="147"/>
    <m/>
    <m/>
    <s v="Amazon"/>
    <s v="Amazon"/>
    <n v="13290.4"/>
    <n v="29200970.130000021"/>
    <n v="29200970.130000021"/>
    <s v="Alexandria"/>
  </r>
  <r>
    <x v="5312"/>
    <x v="5"/>
    <x v="1"/>
    <x v="5"/>
    <x v="2"/>
    <x v="0"/>
    <x v="5304"/>
    <x v="0"/>
    <x v="5311"/>
    <x v="345"/>
    <x v="2596"/>
    <x v="2"/>
    <m/>
    <m/>
    <s v="Amazon"/>
    <s v="Amazon"/>
    <n v="16284.02"/>
    <n v="91504159.730000004"/>
    <n v="91504159.730000004"/>
    <s v="Cairo"/>
  </r>
  <r>
    <x v="5313"/>
    <x v="5"/>
    <x v="1"/>
    <x v="5"/>
    <x v="0"/>
    <x v="5"/>
    <x v="5305"/>
    <x v="0"/>
    <x v="5312"/>
    <x v="296"/>
    <x v="1353"/>
    <x v="228"/>
    <m/>
    <m/>
    <s v="sq"/>
    <s v="sq"/>
    <n v="27872.98"/>
    <n v="91504159.730000004"/>
    <n v="91504159.730000004"/>
    <s v="Giza"/>
  </r>
  <r>
    <x v="5314"/>
    <x v="3"/>
    <x v="3"/>
    <x v="3"/>
    <x v="0"/>
    <x v="4"/>
    <x v="5306"/>
    <x v="2"/>
    <x v="5313"/>
    <x v="117"/>
    <x v="2782"/>
    <x v="44"/>
    <m/>
    <m/>
    <s v="sq"/>
    <s v="sq"/>
    <n v="99349.3"/>
    <n v="57542997.559999913"/>
    <n v="57542997.559999913"/>
    <s v="Riyadh"/>
  </r>
  <r>
    <x v="5315"/>
    <x v="4"/>
    <x v="0"/>
    <x v="4"/>
    <x v="2"/>
    <x v="1"/>
    <x v="5307"/>
    <x v="3"/>
    <x v="5314"/>
    <x v="214"/>
    <x v="682"/>
    <x v="310"/>
    <m/>
    <m/>
    <s v="Amazon"/>
    <s v="Amazon"/>
    <n v="13290.4"/>
    <n v="92327183.770000085"/>
    <n v="92327183.770000085"/>
    <s v="Alexandria"/>
  </r>
  <r>
    <x v="5316"/>
    <x v="1"/>
    <x v="1"/>
    <x v="1"/>
    <x v="1"/>
    <x v="3"/>
    <x v="5308"/>
    <x v="4"/>
    <x v="5315"/>
    <x v="195"/>
    <x v="706"/>
    <x v="312"/>
    <m/>
    <m/>
    <s v="Jumia"/>
    <s v="Jum"/>
    <n v="3665.44"/>
    <n v="91504159.730000004"/>
    <n v="91504159.730000004"/>
    <s v="Dubai"/>
  </r>
  <r>
    <x v="5317"/>
    <x v="3"/>
    <x v="3"/>
    <x v="3"/>
    <x v="1"/>
    <x v="4"/>
    <x v="5309"/>
    <x v="3"/>
    <x v="5316"/>
    <x v="148"/>
    <x v="1605"/>
    <x v="98"/>
    <m/>
    <m/>
    <s v="Jumia"/>
    <s v="Jum"/>
    <n v="99349.3"/>
    <n v="57542997.559999913"/>
    <n v="57542997.559999913"/>
    <s v="Riyadh"/>
  </r>
  <r>
    <x v="5318"/>
    <x v="0"/>
    <x v="0"/>
    <x v="0"/>
    <x v="2"/>
    <x v="1"/>
    <x v="5310"/>
    <x v="2"/>
    <x v="5317"/>
    <x v="185"/>
    <x v="2785"/>
    <x v="220"/>
    <m/>
    <m/>
    <s v="Amazon"/>
    <s v="Amazon"/>
    <n v="13290.4"/>
    <n v="92327183.770000085"/>
    <n v="92327183.770000085"/>
    <s v="Alexandria"/>
  </r>
  <r>
    <x v="5319"/>
    <x v="2"/>
    <x v="2"/>
    <x v="2"/>
    <x v="1"/>
    <x v="3"/>
    <x v="5311"/>
    <x v="4"/>
    <x v="5318"/>
    <x v="157"/>
    <x v="636"/>
    <x v="105"/>
    <m/>
    <m/>
    <s v="Jumia"/>
    <s v="Jum"/>
    <n v="3665.44"/>
    <n v="29200970.130000021"/>
    <n v="29200970.130000021"/>
    <s v="Dubai"/>
  </r>
  <r>
    <x v="5320"/>
    <x v="6"/>
    <x v="4"/>
    <x v="6"/>
    <x v="2"/>
    <x v="0"/>
    <x v="5312"/>
    <x v="2"/>
    <x v="5319"/>
    <x v="39"/>
    <x v="1068"/>
    <x v="298"/>
    <m/>
    <m/>
    <s v="Amazon"/>
    <s v="Amazon"/>
    <n v="16284.02"/>
    <n v="31420413.200000018"/>
    <n v="31420413.200000018"/>
    <s v="Cairo"/>
  </r>
  <r>
    <x v="5321"/>
    <x v="3"/>
    <x v="3"/>
    <x v="3"/>
    <x v="2"/>
    <x v="4"/>
    <x v="5313"/>
    <x v="3"/>
    <x v="5320"/>
    <x v="125"/>
    <x v="2545"/>
    <x v="273"/>
    <m/>
    <m/>
    <s v="Amazon"/>
    <s v="Amazon"/>
    <n v="99349.3"/>
    <n v="57542997.559999913"/>
    <n v="57542997.559999913"/>
    <s v="Riyadh"/>
  </r>
  <r>
    <x v="5322"/>
    <x v="7"/>
    <x v="0"/>
    <x v="7"/>
    <x v="0"/>
    <x v="3"/>
    <x v="5314"/>
    <x v="1"/>
    <x v="5321"/>
    <x v="28"/>
    <x v="991"/>
    <x v="20"/>
    <m/>
    <m/>
    <s v="sq"/>
    <s v="sq"/>
    <n v="3665.44"/>
    <n v="92327183.770000085"/>
    <n v="92327183.770000085"/>
    <s v="Dubai"/>
  </r>
  <r>
    <x v="5323"/>
    <x v="8"/>
    <x v="3"/>
    <x v="8"/>
    <x v="0"/>
    <x v="1"/>
    <x v="5315"/>
    <x v="2"/>
    <x v="5322"/>
    <x v="310"/>
    <x v="641"/>
    <x v="89"/>
    <m/>
    <m/>
    <s v="sq"/>
    <s v="sq"/>
    <n v="13290.4"/>
    <n v="57542997.559999913"/>
    <n v="57542997.559999913"/>
    <s v="Alexandria"/>
  </r>
  <r>
    <x v="5324"/>
    <x v="0"/>
    <x v="0"/>
    <x v="0"/>
    <x v="1"/>
    <x v="1"/>
    <x v="5316"/>
    <x v="2"/>
    <x v="5323"/>
    <x v="221"/>
    <x v="1702"/>
    <x v="50"/>
    <m/>
    <m/>
    <s v="Jumia"/>
    <s v="Jum"/>
    <n v="13290.4"/>
    <n v="92327183.770000085"/>
    <n v="92327183.770000085"/>
    <s v="Alexandria"/>
  </r>
  <r>
    <x v="5325"/>
    <x v="6"/>
    <x v="4"/>
    <x v="6"/>
    <x v="1"/>
    <x v="4"/>
    <x v="5317"/>
    <x v="2"/>
    <x v="5324"/>
    <x v="304"/>
    <x v="1348"/>
    <x v="295"/>
    <m/>
    <m/>
    <s v="Jumia"/>
    <s v="Jum"/>
    <n v="99349.3"/>
    <n v="31420413.200000018"/>
    <n v="31420413.200000018"/>
    <s v="Riyadh"/>
  </r>
  <r>
    <x v="5326"/>
    <x v="3"/>
    <x v="3"/>
    <x v="3"/>
    <x v="0"/>
    <x v="3"/>
    <x v="5318"/>
    <x v="2"/>
    <x v="5325"/>
    <x v="90"/>
    <x v="3305"/>
    <x v="89"/>
    <m/>
    <m/>
    <s v="sq"/>
    <s v="sq"/>
    <n v="3665.44"/>
    <n v="57542997.559999913"/>
    <n v="57542997.559999913"/>
    <s v="Dubai"/>
  </r>
  <r>
    <x v="5327"/>
    <x v="5"/>
    <x v="1"/>
    <x v="5"/>
    <x v="2"/>
    <x v="1"/>
    <x v="5319"/>
    <x v="0"/>
    <x v="5326"/>
    <x v="101"/>
    <x v="1715"/>
    <x v="328"/>
    <m/>
    <m/>
    <s v="Amazon"/>
    <s v="Amazon"/>
    <n v="13290.4"/>
    <n v="91504159.730000004"/>
    <n v="91504159.730000004"/>
    <s v="Alexandria"/>
  </r>
  <r>
    <x v="5328"/>
    <x v="8"/>
    <x v="3"/>
    <x v="8"/>
    <x v="1"/>
    <x v="4"/>
    <x v="5320"/>
    <x v="4"/>
    <x v="5327"/>
    <x v="31"/>
    <x v="3138"/>
    <x v="172"/>
    <m/>
    <m/>
    <s v="Jumia"/>
    <s v="Jum"/>
    <n v="99349.3"/>
    <n v="57542997.559999913"/>
    <n v="57542997.559999913"/>
    <s v="Riyadh"/>
  </r>
  <r>
    <x v="5329"/>
    <x v="1"/>
    <x v="1"/>
    <x v="1"/>
    <x v="0"/>
    <x v="0"/>
    <x v="5321"/>
    <x v="2"/>
    <x v="5328"/>
    <x v="305"/>
    <x v="864"/>
    <x v="72"/>
    <m/>
    <m/>
    <s v="sq"/>
    <s v="sq"/>
    <n v="16284.02"/>
    <n v="91504159.730000004"/>
    <n v="91504159.730000004"/>
    <s v="Cairo"/>
  </r>
  <r>
    <x v="5330"/>
    <x v="2"/>
    <x v="2"/>
    <x v="2"/>
    <x v="0"/>
    <x v="2"/>
    <x v="5322"/>
    <x v="0"/>
    <x v="5329"/>
    <x v="33"/>
    <x v="3306"/>
    <x v="144"/>
    <m/>
    <m/>
    <s v="sq"/>
    <s v="sq"/>
    <n v="26648.76"/>
    <n v="29200970.130000021"/>
    <n v="29200970.130000021"/>
    <s v="Casablanca"/>
  </r>
  <r>
    <x v="5331"/>
    <x v="6"/>
    <x v="4"/>
    <x v="6"/>
    <x v="0"/>
    <x v="1"/>
    <x v="5323"/>
    <x v="0"/>
    <x v="5330"/>
    <x v="195"/>
    <x v="550"/>
    <x v="304"/>
    <m/>
    <m/>
    <s v="sq"/>
    <s v="sq"/>
    <n v="13290.4"/>
    <n v="31420413.200000018"/>
    <n v="31420413.200000018"/>
    <s v="Alexandria"/>
  </r>
  <r>
    <x v="5332"/>
    <x v="2"/>
    <x v="2"/>
    <x v="2"/>
    <x v="1"/>
    <x v="5"/>
    <x v="5324"/>
    <x v="4"/>
    <x v="5331"/>
    <x v="255"/>
    <x v="2578"/>
    <x v="172"/>
    <m/>
    <m/>
    <s v="Jumia"/>
    <s v="Jum"/>
    <n v="27872.98"/>
    <n v="29200970.130000021"/>
    <n v="29200970.130000021"/>
    <s v="Giza"/>
  </r>
  <r>
    <x v="5333"/>
    <x v="0"/>
    <x v="0"/>
    <x v="0"/>
    <x v="2"/>
    <x v="0"/>
    <x v="5325"/>
    <x v="2"/>
    <x v="5332"/>
    <x v="274"/>
    <x v="3307"/>
    <x v="145"/>
    <m/>
    <m/>
    <s v="Amazon"/>
    <s v="Amazon"/>
    <n v="16284.02"/>
    <n v="92327183.770000085"/>
    <n v="92327183.770000085"/>
    <s v="Cairo"/>
  </r>
  <r>
    <x v="5334"/>
    <x v="8"/>
    <x v="3"/>
    <x v="8"/>
    <x v="1"/>
    <x v="0"/>
    <x v="5326"/>
    <x v="3"/>
    <x v="5333"/>
    <x v="361"/>
    <x v="1831"/>
    <x v="332"/>
    <m/>
    <m/>
    <s v="Jumia"/>
    <s v="Jum"/>
    <n v="16284.02"/>
    <n v="57542997.559999913"/>
    <n v="57542997.559999913"/>
    <s v="Cairo"/>
  </r>
  <r>
    <x v="5335"/>
    <x v="2"/>
    <x v="2"/>
    <x v="2"/>
    <x v="0"/>
    <x v="1"/>
    <x v="5327"/>
    <x v="1"/>
    <x v="5334"/>
    <x v="20"/>
    <x v="3308"/>
    <x v="116"/>
    <m/>
    <m/>
    <s v="sq"/>
    <s v="sq"/>
    <n v="13290.4"/>
    <n v="29200970.130000021"/>
    <n v="29200970.130000021"/>
    <s v="Alexandria"/>
  </r>
  <r>
    <x v="5336"/>
    <x v="5"/>
    <x v="1"/>
    <x v="5"/>
    <x v="2"/>
    <x v="2"/>
    <x v="5328"/>
    <x v="0"/>
    <x v="5335"/>
    <x v="278"/>
    <x v="924"/>
    <x v="23"/>
    <m/>
    <m/>
    <s v="Amazon"/>
    <s v="Amazon"/>
    <n v="26648.76"/>
    <n v="91504159.730000004"/>
    <n v="91504159.730000004"/>
    <s v="Casablanca"/>
  </r>
  <r>
    <x v="5337"/>
    <x v="6"/>
    <x v="4"/>
    <x v="6"/>
    <x v="1"/>
    <x v="3"/>
    <x v="5329"/>
    <x v="0"/>
    <x v="5336"/>
    <x v="320"/>
    <x v="2655"/>
    <x v="126"/>
    <m/>
    <m/>
    <s v="Jumia"/>
    <s v="Jum"/>
    <n v="3665.44"/>
    <n v="31420413.200000018"/>
    <n v="31420413.200000018"/>
    <s v="Dubai"/>
  </r>
  <r>
    <x v="5338"/>
    <x v="5"/>
    <x v="1"/>
    <x v="5"/>
    <x v="0"/>
    <x v="3"/>
    <x v="5330"/>
    <x v="3"/>
    <x v="5337"/>
    <x v="134"/>
    <x v="3309"/>
    <x v="56"/>
    <m/>
    <m/>
    <s v="sq"/>
    <s v="sq"/>
    <n v="3665.44"/>
    <n v="91504159.730000004"/>
    <n v="91504159.730000004"/>
    <s v="Dubai"/>
  </r>
  <r>
    <x v="5339"/>
    <x v="8"/>
    <x v="3"/>
    <x v="8"/>
    <x v="2"/>
    <x v="3"/>
    <x v="5331"/>
    <x v="4"/>
    <x v="5338"/>
    <x v="152"/>
    <x v="2755"/>
    <x v="342"/>
    <m/>
    <m/>
    <s v="Amazon"/>
    <s v="Amazon"/>
    <n v="3665.44"/>
    <n v="57542997.559999913"/>
    <n v="57542997.559999913"/>
    <s v="Dubai"/>
  </r>
  <r>
    <x v="5340"/>
    <x v="6"/>
    <x v="4"/>
    <x v="6"/>
    <x v="0"/>
    <x v="5"/>
    <x v="5332"/>
    <x v="4"/>
    <x v="5339"/>
    <x v="218"/>
    <x v="2421"/>
    <x v="295"/>
    <m/>
    <m/>
    <s v="sq"/>
    <s v="sq"/>
    <n v="27872.98"/>
    <n v="31420413.200000018"/>
    <n v="31420413.200000018"/>
    <s v="Giza"/>
  </r>
  <r>
    <x v="5341"/>
    <x v="7"/>
    <x v="0"/>
    <x v="7"/>
    <x v="1"/>
    <x v="0"/>
    <x v="5333"/>
    <x v="4"/>
    <x v="5340"/>
    <x v="150"/>
    <x v="3310"/>
    <x v="329"/>
    <m/>
    <m/>
    <s v="Jumia"/>
    <s v="Jum"/>
    <n v="16284.02"/>
    <n v="92327183.770000085"/>
    <n v="92327183.770000085"/>
    <s v="Cairo"/>
  </r>
  <r>
    <x v="5342"/>
    <x v="9"/>
    <x v="1"/>
    <x v="9"/>
    <x v="0"/>
    <x v="2"/>
    <x v="5334"/>
    <x v="0"/>
    <x v="5341"/>
    <x v="302"/>
    <x v="1199"/>
    <x v="326"/>
    <m/>
    <m/>
    <s v="sq"/>
    <s v="sq"/>
    <n v="26648.76"/>
    <n v="91504159.730000004"/>
    <n v="91504159.730000004"/>
    <s v="Casablanca"/>
  </r>
  <r>
    <x v="5343"/>
    <x v="9"/>
    <x v="1"/>
    <x v="9"/>
    <x v="2"/>
    <x v="4"/>
    <x v="5335"/>
    <x v="0"/>
    <x v="5342"/>
    <x v="14"/>
    <x v="2132"/>
    <x v="104"/>
    <m/>
    <m/>
    <s v="Amazon"/>
    <s v="Amazon"/>
    <n v="99349.3"/>
    <n v="91504159.730000004"/>
    <n v="91504159.730000004"/>
    <s v="Riyadh"/>
  </r>
  <r>
    <x v="5344"/>
    <x v="6"/>
    <x v="4"/>
    <x v="6"/>
    <x v="0"/>
    <x v="5"/>
    <x v="5336"/>
    <x v="0"/>
    <x v="5343"/>
    <x v="171"/>
    <x v="3311"/>
    <x v="94"/>
    <m/>
    <m/>
    <s v="sq"/>
    <s v="sq"/>
    <n v="27872.98"/>
    <n v="31420413.200000018"/>
    <n v="31420413.200000018"/>
    <s v="Giza"/>
  </r>
  <r>
    <x v="5345"/>
    <x v="8"/>
    <x v="3"/>
    <x v="8"/>
    <x v="0"/>
    <x v="5"/>
    <x v="5337"/>
    <x v="3"/>
    <x v="5344"/>
    <x v="25"/>
    <x v="2349"/>
    <x v="136"/>
    <m/>
    <m/>
    <s v="sq"/>
    <s v="sq"/>
    <n v="27872.98"/>
    <n v="57542997.559999913"/>
    <n v="57542997.559999913"/>
    <s v="Giza"/>
  </r>
  <r>
    <x v="5346"/>
    <x v="2"/>
    <x v="2"/>
    <x v="2"/>
    <x v="2"/>
    <x v="0"/>
    <x v="5338"/>
    <x v="0"/>
    <x v="5345"/>
    <x v="185"/>
    <x v="161"/>
    <x v="136"/>
    <m/>
    <m/>
    <s v="Amazon"/>
    <s v="Amazon"/>
    <n v="16284.02"/>
    <n v="29200970.130000021"/>
    <n v="29200970.130000021"/>
    <s v="Cairo"/>
  </r>
  <r>
    <x v="5347"/>
    <x v="8"/>
    <x v="3"/>
    <x v="8"/>
    <x v="2"/>
    <x v="0"/>
    <x v="5339"/>
    <x v="4"/>
    <x v="5346"/>
    <x v="392"/>
    <x v="417"/>
    <x v="141"/>
    <m/>
    <m/>
    <s v="Amazon"/>
    <s v="Amazon"/>
    <n v="16284.02"/>
    <n v="57542997.559999913"/>
    <n v="57542997.559999913"/>
    <s v="Cairo"/>
  </r>
  <r>
    <x v="5348"/>
    <x v="2"/>
    <x v="2"/>
    <x v="2"/>
    <x v="0"/>
    <x v="0"/>
    <x v="5340"/>
    <x v="4"/>
    <x v="5347"/>
    <x v="105"/>
    <x v="3312"/>
    <x v="282"/>
    <m/>
    <m/>
    <s v="sq"/>
    <s v="sq"/>
    <n v="16284.02"/>
    <n v="29200970.130000021"/>
    <n v="29200970.130000021"/>
    <s v="Cairo"/>
  </r>
  <r>
    <x v="5349"/>
    <x v="6"/>
    <x v="4"/>
    <x v="6"/>
    <x v="0"/>
    <x v="1"/>
    <x v="5341"/>
    <x v="0"/>
    <x v="5348"/>
    <x v="374"/>
    <x v="2338"/>
    <x v="45"/>
    <m/>
    <m/>
    <s v="sq"/>
    <s v="sq"/>
    <n v="13290.4"/>
    <n v="31420413.200000018"/>
    <n v="31420413.200000018"/>
    <s v="Alexandria"/>
  </r>
  <r>
    <x v="5350"/>
    <x v="7"/>
    <x v="0"/>
    <x v="7"/>
    <x v="2"/>
    <x v="0"/>
    <x v="5342"/>
    <x v="3"/>
    <x v="5349"/>
    <x v="388"/>
    <x v="870"/>
    <x v="293"/>
    <m/>
    <m/>
    <s v="Amazon"/>
    <s v="Amazon"/>
    <n v="16284.02"/>
    <n v="92327183.770000085"/>
    <n v="92327183.770000085"/>
    <s v="Cairo"/>
  </r>
  <r>
    <x v="5351"/>
    <x v="9"/>
    <x v="1"/>
    <x v="9"/>
    <x v="0"/>
    <x v="5"/>
    <x v="5343"/>
    <x v="1"/>
    <x v="5350"/>
    <x v="254"/>
    <x v="686"/>
    <x v="243"/>
    <m/>
    <m/>
    <s v="sq"/>
    <s v="sq"/>
    <n v="27872.98"/>
    <n v="91504159.730000004"/>
    <n v="91504159.730000004"/>
    <s v="Giza"/>
  </r>
  <r>
    <x v="5352"/>
    <x v="5"/>
    <x v="1"/>
    <x v="5"/>
    <x v="0"/>
    <x v="0"/>
    <x v="5344"/>
    <x v="3"/>
    <x v="5351"/>
    <x v="164"/>
    <x v="1370"/>
    <x v="345"/>
    <m/>
    <m/>
    <s v="sq"/>
    <s v="sq"/>
    <n v="16284.02"/>
    <n v="91504159.730000004"/>
    <n v="91504159.730000004"/>
    <s v="Cairo"/>
  </r>
  <r>
    <x v="5353"/>
    <x v="7"/>
    <x v="0"/>
    <x v="7"/>
    <x v="1"/>
    <x v="0"/>
    <x v="5345"/>
    <x v="0"/>
    <x v="5352"/>
    <x v="182"/>
    <x v="1893"/>
    <x v="318"/>
    <m/>
    <m/>
    <s v="Jumia"/>
    <s v="Jum"/>
    <n v="16284.02"/>
    <n v="92327183.770000085"/>
    <n v="92327183.770000085"/>
    <s v="Cairo"/>
  </r>
  <r>
    <x v="5354"/>
    <x v="4"/>
    <x v="0"/>
    <x v="4"/>
    <x v="0"/>
    <x v="1"/>
    <x v="5346"/>
    <x v="3"/>
    <x v="5353"/>
    <x v="65"/>
    <x v="3313"/>
    <x v="336"/>
    <m/>
    <m/>
    <s v="sq"/>
    <s v="sq"/>
    <n v="13290.4"/>
    <n v="92327183.770000085"/>
    <n v="92327183.770000085"/>
    <s v="Alexandria"/>
  </r>
  <r>
    <x v="5355"/>
    <x v="4"/>
    <x v="0"/>
    <x v="4"/>
    <x v="2"/>
    <x v="4"/>
    <x v="5347"/>
    <x v="0"/>
    <x v="5354"/>
    <x v="337"/>
    <x v="1094"/>
    <x v="349"/>
    <m/>
    <m/>
    <s v="Amazon"/>
    <s v="Amazon"/>
    <n v="99349.3"/>
    <n v="92327183.770000085"/>
    <n v="92327183.770000085"/>
    <s v="Riyadh"/>
  </r>
  <r>
    <x v="5356"/>
    <x v="2"/>
    <x v="2"/>
    <x v="2"/>
    <x v="1"/>
    <x v="2"/>
    <x v="5348"/>
    <x v="1"/>
    <x v="5355"/>
    <x v="254"/>
    <x v="622"/>
    <x v="57"/>
    <m/>
    <m/>
    <s v="Jumia"/>
    <s v="Jum"/>
    <n v="26648.76"/>
    <n v="29200970.130000021"/>
    <n v="29200970.130000021"/>
    <s v="Casablanca"/>
  </r>
  <r>
    <x v="5357"/>
    <x v="7"/>
    <x v="0"/>
    <x v="7"/>
    <x v="0"/>
    <x v="3"/>
    <x v="5349"/>
    <x v="1"/>
    <x v="5356"/>
    <x v="400"/>
    <x v="219"/>
    <x v="291"/>
    <m/>
    <m/>
    <s v="sq"/>
    <s v="sq"/>
    <n v="3665.44"/>
    <n v="92327183.770000085"/>
    <n v="92327183.770000085"/>
    <s v="Dubai"/>
  </r>
  <r>
    <x v="5358"/>
    <x v="7"/>
    <x v="0"/>
    <x v="7"/>
    <x v="1"/>
    <x v="3"/>
    <x v="5350"/>
    <x v="2"/>
    <x v="5357"/>
    <x v="193"/>
    <x v="3314"/>
    <x v="141"/>
    <m/>
    <m/>
    <s v="Jumia"/>
    <s v="Jum"/>
    <n v="3665.44"/>
    <n v="92327183.770000085"/>
    <n v="92327183.770000085"/>
    <s v="Dubai"/>
  </r>
  <r>
    <x v="5359"/>
    <x v="6"/>
    <x v="4"/>
    <x v="6"/>
    <x v="0"/>
    <x v="2"/>
    <x v="5351"/>
    <x v="2"/>
    <x v="5358"/>
    <x v="78"/>
    <x v="1833"/>
    <x v="328"/>
    <m/>
    <m/>
    <s v="sq"/>
    <s v="sq"/>
    <n v="26648.76"/>
    <n v="31420413.200000018"/>
    <n v="31420413.200000018"/>
    <s v="Casablanca"/>
  </r>
  <r>
    <x v="5360"/>
    <x v="1"/>
    <x v="1"/>
    <x v="1"/>
    <x v="2"/>
    <x v="4"/>
    <x v="5352"/>
    <x v="4"/>
    <x v="5359"/>
    <x v="331"/>
    <x v="2902"/>
    <x v="170"/>
    <m/>
    <m/>
    <s v="Amazon"/>
    <s v="Amazon"/>
    <n v="99349.3"/>
    <n v="91504159.730000004"/>
    <n v="91504159.730000004"/>
    <s v="Riyadh"/>
  </r>
  <r>
    <x v="5361"/>
    <x v="8"/>
    <x v="3"/>
    <x v="8"/>
    <x v="2"/>
    <x v="2"/>
    <x v="5353"/>
    <x v="4"/>
    <x v="5360"/>
    <x v="395"/>
    <x v="3315"/>
    <x v="124"/>
    <m/>
    <m/>
    <s v="Amazon"/>
    <s v="Amazon"/>
    <n v="26648.76"/>
    <n v="57542997.559999913"/>
    <n v="57542997.559999913"/>
    <s v="Casablanca"/>
  </r>
  <r>
    <x v="5362"/>
    <x v="9"/>
    <x v="1"/>
    <x v="9"/>
    <x v="0"/>
    <x v="4"/>
    <x v="5354"/>
    <x v="3"/>
    <x v="5361"/>
    <x v="224"/>
    <x v="3316"/>
    <x v="308"/>
    <m/>
    <m/>
    <s v="sq"/>
    <s v="sq"/>
    <n v="99349.3"/>
    <n v="91504159.730000004"/>
    <n v="91504159.730000004"/>
    <s v="Riyadh"/>
  </r>
  <r>
    <x v="5363"/>
    <x v="6"/>
    <x v="4"/>
    <x v="6"/>
    <x v="1"/>
    <x v="3"/>
    <x v="5355"/>
    <x v="1"/>
    <x v="5362"/>
    <x v="39"/>
    <x v="1225"/>
    <x v="336"/>
    <m/>
    <m/>
    <s v="Jumia"/>
    <s v="Jum"/>
    <n v="3665.44"/>
    <n v="31420413.200000018"/>
    <n v="31420413.200000018"/>
    <s v="Dubai"/>
  </r>
  <r>
    <x v="5364"/>
    <x v="6"/>
    <x v="4"/>
    <x v="6"/>
    <x v="2"/>
    <x v="5"/>
    <x v="5356"/>
    <x v="1"/>
    <x v="5363"/>
    <x v="394"/>
    <x v="2035"/>
    <x v="5"/>
    <m/>
    <m/>
    <s v="Amazon"/>
    <s v="Amazon"/>
    <n v="27872.98"/>
    <n v="31420413.200000018"/>
    <n v="31420413.200000018"/>
    <s v="Giza"/>
  </r>
  <r>
    <x v="5365"/>
    <x v="5"/>
    <x v="1"/>
    <x v="5"/>
    <x v="2"/>
    <x v="5"/>
    <x v="5357"/>
    <x v="0"/>
    <x v="5364"/>
    <x v="175"/>
    <x v="1980"/>
    <x v="358"/>
    <m/>
    <m/>
    <s v="Amazon"/>
    <s v="Amazon"/>
    <n v="27872.98"/>
    <n v="91504159.730000004"/>
    <n v="91504159.730000004"/>
    <s v="Giza"/>
  </r>
  <r>
    <x v="5366"/>
    <x v="2"/>
    <x v="2"/>
    <x v="2"/>
    <x v="2"/>
    <x v="1"/>
    <x v="5358"/>
    <x v="4"/>
    <x v="5365"/>
    <x v="252"/>
    <x v="3033"/>
    <x v="251"/>
    <m/>
    <m/>
    <s v="Amazon"/>
    <s v="Amazon"/>
    <n v="13290.4"/>
    <n v="29200970.130000021"/>
    <n v="29200970.130000021"/>
    <s v="Alexandria"/>
  </r>
  <r>
    <x v="5367"/>
    <x v="2"/>
    <x v="2"/>
    <x v="2"/>
    <x v="0"/>
    <x v="5"/>
    <x v="5359"/>
    <x v="4"/>
    <x v="5366"/>
    <x v="125"/>
    <x v="1811"/>
    <x v="58"/>
    <m/>
    <m/>
    <s v="sq"/>
    <s v="sq"/>
    <n v="27872.98"/>
    <n v="29200970.130000021"/>
    <n v="29200970.130000021"/>
    <s v="Giza"/>
  </r>
  <r>
    <x v="5368"/>
    <x v="7"/>
    <x v="0"/>
    <x v="7"/>
    <x v="1"/>
    <x v="2"/>
    <x v="5360"/>
    <x v="3"/>
    <x v="5367"/>
    <x v="381"/>
    <x v="2633"/>
    <x v="340"/>
    <m/>
    <m/>
    <s v="Jumia"/>
    <s v="Jum"/>
    <n v="26648.76"/>
    <n v="92327183.770000085"/>
    <n v="92327183.770000085"/>
    <s v="Casablanca"/>
  </r>
  <r>
    <x v="5369"/>
    <x v="0"/>
    <x v="0"/>
    <x v="0"/>
    <x v="1"/>
    <x v="2"/>
    <x v="5361"/>
    <x v="1"/>
    <x v="5368"/>
    <x v="140"/>
    <x v="2814"/>
    <x v="203"/>
    <m/>
    <m/>
    <s v="Jumia"/>
    <s v="Jum"/>
    <n v="26648.76"/>
    <n v="92327183.770000085"/>
    <n v="92327183.770000085"/>
    <s v="Casablanca"/>
  </r>
  <r>
    <x v="5370"/>
    <x v="0"/>
    <x v="0"/>
    <x v="0"/>
    <x v="0"/>
    <x v="1"/>
    <x v="5362"/>
    <x v="0"/>
    <x v="5369"/>
    <x v="69"/>
    <x v="872"/>
    <x v="288"/>
    <m/>
    <m/>
    <s v="sq"/>
    <s v="sq"/>
    <n v="13290.4"/>
    <n v="92327183.770000085"/>
    <n v="92327183.770000085"/>
    <s v="Alexandria"/>
  </r>
  <r>
    <x v="5371"/>
    <x v="1"/>
    <x v="1"/>
    <x v="1"/>
    <x v="1"/>
    <x v="5"/>
    <x v="5363"/>
    <x v="3"/>
    <x v="5370"/>
    <x v="182"/>
    <x v="3317"/>
    <x v="127"/>
    <m/>
    <m/>
    <s v="Jumia"/>
    <s v="Jum"/>
    <n v="27872.98"/>
    <n v="91504159.730000004"/>
    <n v="91504159.730000004"/>
    <s v="Giza"/>
  </r>
  <r>
    <x v="5372"/>
    <x v="8"/>
    <x v="3"/>
    <x v="8"/>
    <x v="2"/>
    <x v="3"/>
    <x v="5364"/>
    <x v="1"/>
    <x v="5371"/>
    <x v="348"/>
    <x v="47"/>
    <x v="270"/>
    <m/>
    <m/>
    <s v="Amazon"/>
    <s v="Amazon"/>
    <n v="3665.44"/>
    <n v="57542997.559999913"/>
    <n v="57542997.559999913"/>
    <s v="Dubai"/>
  </r>
  <r>
    <x v="5373"/>
    <x v="2"/>
    <x v="2"/>
    <x v="2"/>
    <x v="1"/>
    <x v="4"/>
    <x v="5365"/>
    <x v="1"/>
    <x v="5372"/>
    <x v="127"/>
    <x v="1040"/>
    <x v="76"/>
    <m/>
    <m/>
    <s v="Jumia"/>
    <s v="Jum"/>
    <n v="99349.3"/>
    <n v="29200970.130000021"/>
    <n v="29200970.130000021"/>
    <s v="Riyadh"/>
  </r>
  <r>
    <x v="5374"/>
    <x v="0"/>
    <x v="0"/>
    <x v="0"/>
    <x v="1"/>
    <x v="2"/>
    <x v="5366"/>
    <x v="1"/>
    <x v="5373"/>
    <x v="107"/>
    <x v="3182"/>
    <x v="328"/>
    <m/>
    <m/>
    <s v="Jumia"/>
    <s v="Jum"/>
    <n v="26648.76"/>
    <n v="92327183.770000085"/>
    <n v="92327183.770000085"/>
    <s v="Casablanca"/>
  </r>
  <r>
    <x v="5375"/>
    <x v="0"/>
    <x v="0"/>
    <x v="0"/>
    <x v="0"/>
    <x v="1"/>
    <x v="5367"/>
    <x v="3"/>
    <x v="5374"/>
    <x v="322"/>
    <x v="205"/>
    <x v="2"/>
    <m/>
    <m/>
    <s v="sq"/>
    <s v="sq"/>
    <n v="13290.4"/>
    <n v="92327183.770000085"/>
    <n v="92327183.770000085"/>
    <s v="Alexandria"/>
  </r>
  <r>
    <x v="5376"/>
    <x v="9"/>
    <x v="1"/>
    <x v="9"/>
    <x v="1"/>
    <x v="4"/>
    <x v="5368"/>
    <x v="1"/>
    <x v="5375"/>
    <x v="293"/>
    <x v="3318"/>
    <x v="299"/>
    <m/>
    <m/>
    <s v="Jumia"/>
    <s v="Jum"/>
    <n v="99349.3"/>
    <n v="91504159.730000004"/>
    <n v="91504159.730000004"/>
    <s v="Riyadh"/>
  </r>
  <r>
    <x v="5377"/>
    <x v="7"/>
    <x v="0"/>
    <x v="7"/>
    <x v="0"/>
    <x v="0"/>
    <x v="5369"/>
    <x v="0"/>
    <x v="5376"/>
    <x v="142"/>
    <x v="3319"/>
    <x v="314"/>
    <m/>
    <m/>
    <s v="sq"/>
    <s v="sq"/>
    <n v="16284.02"/>
    <n v="92327183.770000085"/>
    <n v="92327183.770000085"/>
    <s v="Cairo"/>
  </r>
  <r>
    <x v="5378"/>
    <x v="2"/>
    <x v="2"/>
    <x v="2"/>
    <x v="0"/>
    <x v="2"/>
    <x v="5370"/>
    <x v="0"/>
    <x v="5377"/>
    <x v="166"/>
    <x v="1388"/>
    <x v="76"/>
    <m/>
    <m/>
    <s v="sq"/>
    <s v="sq"/>
    <n v="26648.76"/>
    <n v="29200970.130000021"/>
    <n v="29200970.130000021"/>
    <s v="Casablanca"/>
  </r>
  <r>
    <x v="5379"/>
    <x v="2"/>
    <x v="2"/>
    <x v="2"/>
    <x v="2"/>
    <x v="4"/>
    <x v="5371"/>
    <x v="0"/>
    <x v="5378"/>
    <x v="249"/>
    <x v="2088"/>
    <x v="308"/>
    <m/>
    <m/>
    <s v="Amazon"/>
    <s v="Amazon"/>
    <n v="99349.3"/>
    <n v="29200970.130000021"/>
    <n v="29200970.130000021"/>
    <s v="Riyadh"/>
  </r>
  <r>
    <x v="5380"/>
    <x v="3"/>
    <x v="3"/>
    <x v="3"/>
    <x v="2"/>
    <x v="0"/>
    <x v="5372"/>
    <x v="4"/>
    <x v="5379"/>
    <x v="357"/>
    <x v="3320"/>
    <x v="63"/>
    <m/>
    <m/>
    <s v="Amazon"/>
    <s v="Amazon"/>
    <n v="16284.02"/>
    <n v="57542997.559999913"/>
    <n v="57542997.559999913"/>
    <s v="Cairo"/>
  </r>
  <r>
    <x v="5381"/>
    <x v="3"/>
    <x v="3"/>
    <x v="3"/>
    <x v="2"/>
    <x v="1"/>
    <x v="5373"/>
    <x v="4"/>
    <x v="5380"/>
    <x v="15"/>
    <x v="1566"/>
    <x v="131"/>
    <m/>
    <m/>
    <s v="Amazon"/>
    <s v="Amazon"/>
    <n v="13290.4"/>
    <n v="57542997.559999913"/>
    <n v="57542997.559999913"/>
    <s v="Alexandria"/>
  </r>
  <r>
    <x v="5382"/>
    <x v="2"/>
    <x v="2"/>
    <x v="2"/>
    <x v="0"/>
    <x v="1"/>
    <x v="5374"/>
    <x v="3"/>
    <x v="5381"/>
    <x v="258"/>
    <x v="2128"/>
    <x v="181"/>
    <m/>
    <m/>
    <s v="sq"/>
    <s v="sq"/>
    <n v="13290.4"/>
    <n v="29200970.130000021"/>
    <n v="29200970.130000021"/>
    <s v="Alexandria"/>
  </r>
  <r>
    <x v="5383"/>
    <x v="1"/>
    <x v="1"/>
    <x v="1"/>
    <x v="0"/>
    <x v="3"/>
    <x v="5375"/>
    <x v="2"/>
    <x v="5382"/>
    <x v="103"/>
    <x v="812"/>
    <x v="129"/>
    <m/>
    <m/>
    <s v="sq"/>
    <s v="sq"/>
    <n v="3665.44"/>
    <n v="91504159.730000004"/>
    <n v="91504159.730000004"/>
    <s v="Dubai"/>
  </r>
  <r>
    <x v="5384"/>
    <x v="2"/>
    <x v="2"/>
    <x v="2"/>
    <x v="2"/>
    <x v="4"/>
    <x v="5376"/>
    <x v="3"/>
    <x v="5383"/>
    <x v="116"/>
    <x v="2157"/>
    <x v="299"/>
    <m/>
    <m/>
    <s v="Amazon"/>
    <s v="Amazon"/>
    <n v="99349.3"/>
    <n v="29200970.130000021"/>
    <n v="29200970.130000021"/>
    <s v="Riyadh"/>
  </r>
  <r>
    <x v="5385"/>
    <x v="0"/>
    <x v="0"/>
    <x v="0"/>
    <x v="2"/>
    <x v="4"/>
    <x v="5377"/>
    <x v="1"/>
    <x v="5384"/>
    <x v="108"/>
    <x v="3321"/>
    <x v="352"/>
    <m/>
    <m/>
    <s v="Amazon"/>
    <s v="Amazon"/>
    <n v="99349.3"/>
    <n v="92327183.770000085"/>
    <n v="92327183.770000085"/>
    <s v="Riyadh"/>
  </r>
  <r>
    <x v="5386"/>
    <x v="1"/>
    <x v="1"/>
    <x v="1"/>
    <x v="0"/>
    <x v="3"/>
    <x v="5378"/>
    <x v="1"/>
    <x v="5385"/>
    <x v="169"/>
    <x v="3322"/>
    <x v="207"/>
    <m/>
    <m/>
    <s v="sq"/>
    <s v="sq"/>
    <n v="3665.44"/>
    <n v="91504159.730000004"/>
    <n v="91504159.730000004"/>
    <s v="Dubai"/>
  </r>
  <r>
    <x v="5387"/>
    <x v="5"/>
    <x v="1"/>
    <x v="5"/>
    <x v="2"/>
    <x v="1"/>
    <x v="5379"/>
    <x v="3"/>
    <x v="5386"/>
    <x v="229"/>
    <x v="3323"/>
    <x v="311"/>
    <m/>
    <m/>
    <s v="Amazon"/>
    <s v="Amazon"/>
    <n v="13290.4"/>
    <n v="91504159.730000004"/>
    <n v="91504159.730000004"/>
    <s v="Alexandria"/>
  </r>
  <r>
    <x v="5388"/>
    <x v="0"/>
    <x v="0"/>
    <x v="0"/>
    <x v="0"/>
    <x v="3"/>
    <x v="5380"/>
    <x v="2"/>
    <x v="5387"/>
    <x v="146"/>
    <x v="2603"/>
    <x v="79"/>
    <m/>
    <m/>
    <s v="sq"/>
    <s v="sq"/>
    <n v="3665.44"/>
    <n v="92327183.770000085"/>
    <n v="92327183.770000085"/>
    <s v="Dubai"/>
  </r>
  <r>
    <x v="5389"/>
    <x v="7"/>
    <x v="0"/>
    <x v="7"/>
    <x v="0"/>
    <x v="5"/>
    <x v="5381"/>
    <x v="4"/>
    <x v="5388"/>
    <x v="50"/>
    <x v="3158"/>
    <x v="72"/>
    <m/>
    <m/>
    <s v="sq"/>
    <s v="sq"/>
    <n v="27872.98"/>
    <n v="92327183.770000085"/>
    <n v="92327183.770000085"/>
    <s v="Giza"/>
  </r>
  <r>
    <x v="5390"/>
    <x v="6"/>
    <x v="4"/>
    <x v="6"/>
    <x v="0"/>
    <x v="0"/>
    <x v="5382"/>
    <x v="1"/>
    <x v="5389"/>
    <x v="358"/>
    <x v="3324"/>
    <x v="254"/>
    <m/>
    <m/>
    <s v="sq"/>
    <s v="sq"/>
    <n v="16284.02"/>
    <n v="31420413.200000018"/>
    <n v="31420413.200000018"/>
    <s v="Cairo"/>
  </r>
  <r>
    <x v="5391"/>
    <x v="9"/>
    <x v="1"/>
    <x v="9"/>
    <x v="1"/>
    <x v="1"/>
    <x v="5383"/>
    <x v="1"/>
    <x v="5390"/>
    <x v="150"/>
    <x v="190"/>
    <x v="113"/>
    <m/>
    <m/>
    <s v="Jumia"/>
    <s v="Jum"/>
    <n v="13290.4"/>
    <n v="91504159.730000004"/>
    <n v="91504159.730000004"/>
    <s v="Alexandria"/>
  </r>
  <r>
    <x v="5392"/>
    <x v="0"/>
    <x v="0"/>
    <x v="0"/>
    <x v="2"/>
    <x v="5"/>
    <x v="5384"/>
    <x v="1"/>
    <x v="5391"/>
    <x v="214"/>
    <x v="476"/>
    <x v="123"/>
    <m/>
    <m/>
    <s v="Amazon"/>
    <s v="Amazon"/>
    <n v="27872.98"/>
    <n v="92327183.770000085"/>
    <n v="92327183.770000085"/>
    <s v="Giza"/>
  </r>
  <r>
    <x v="5393"/>
    <x v="4"/>
    <x v="0"/>
    <x v="4"/>
    <x v="0"/>
    <x v="1"/>
    <x v="5385"/>
    <x v="4"/>
    <x v="5392"/>
    <x v="219"/>
    <x v="2347"/>
    <x v="101"/>
    <m/>
    <m/>
    <s v="sq"/>
    <s v="sq"/>
    <n v="13290.4"/>
    <n v="92327183.770000085"/>
    <n v="92327183.770000085"/>
    <s v="Alexandria"/>
  </r>
  <r>
    <x v="5394"/>
    <x v="9"/>
    <x v="1"/>
    <x v="9"/>
    <x v="2"/>
    <x v="1"/>
    <x v="5386"/>
    <x v="0"/>
    <x v="5393"/>
    <x v="210"/>
    <x v="1432"/>
    <x v="334"/>
    <m/>
    <m/>
    <s v="Amazon"/>
    <s v="Amazon"/>
    <n v="13290.4"/>
    <n v="91504159.730000004"/>
    <n v="91504159.730000004"/>
    <s v="Alexandria"/>
  </r>
  <r>
    <x v="5395"/>
    <x v="8"/>
    <x v="3"/>
    <x v="8"/>
    <x v="1"/>
    <x v="1"/>
    <x v="4818"/>
    <x v="2"/>
    <x v="5394"/>
    <x v="383"/>
    <x v="1089"/>
    <x v="115"/>
    <m/>
    <m/>
    <s v="Jumia"/>
    <s v="Jum"/>
    <n v="13290.4"/>
    <n v="57542997.559999913"/>
    <n v="57542997.559999913"/>
    <s v="Alexandria"/>
  </r>
  <r>
    <x v="5396"/>
    <x v="4"/>
    <x v="0"/>
    <x v="4"/>
    <x v="0"/>
    <x v="0"/>
    <x v="5387"/>
    <x v="4"/>
    <x v="5395"/>
    <x v="83"/>
    <x v="387"/>
    <x v="90"/>
    <m/>
    <m/>
    <s v="sq"/>
    <s v="sq"/>
    <n v="16284.02"/>
    <n v="92327183.770000085"/>
    <n v="92327183.770000085"/>
    <s v="Cairo"/>
  </r>
  <r>
    <x v="5397"/>
    <x v="7"/>
    <x v="0"/>
    <x v="7"/>
    <x v="0"/>
    <x v="1"/>
    <x v="5388"/>
    <x v="4"/>
    <x v="5396"/>
    <x v="377"/>
    <x v="3325"/>
    <x v="295"/>
    <m/>
    <m/>
    <s v="sq"/>
    <s v="sq"/>
    <n v="13290.4"/>
    <n v="92327183.770000085"/>
    <n v="92327183.770000085"/>
    <s v="Alexandria"/>
  </r>
  <r>
    <x v="5398"/>
    <x v="4"/>
    <x v="0"/>
    <x v="4"/>
    <x v="2"/>
    <x v="0"/>
    <x v="5389"/>
    <x v="4"/>
    <x v="5397"/>
    <x v="49"/>
    <x v="3326"/>
    <x v="293"/>
    <m/>
    <m/>
    <s v="Amazon"/>
    <s v="Amazon"/>
    <n v="16284.02"/>
    <n v="92327183.770000085"/>
    <n v="92327183.770000085"/>
    <s v="Cairo"/>
  </r>
  <r>
    <x v="5399"/>
    <x v="7"/>
    <x v="0"/>
    <x v="7"/>
    <x v="2"/>
    <x v="4"/>
    <x v="5390"/>
    <x v="3"/>
    <x v="5398"/>
    <x v="77"/>
    <x v="1321"/>
    <x v="339"/>
    <m/>
    <m/>
    <s v="Amazon"/>
    <s v="Amazon"/>
    <n v="99349.3"/>
    <n v="92327183.770000085"/>
    <n v="92327183.770000085"/>
    <s v="Riyadh"/>
  </r>
  <r>
    <x v="5400"/>
    <x v="4"/>
    <x v="0"/>
    <x v="4"/>
    <x v="1"/>
    <x v="2"/>
    <x v="5391"/>
    <x v="2"/>
    <x v="5399"/>
    <x v="293"/>
    <x v="2310"/>
    <x v="325"/>
    <m/>
    <m/>
    <s v="Jumia"/>
    <s v="Jum"/>
    <n v="26648.76"/>
    <n v="92327183.770000085"/>
    <n v="92327183.770000085"/>
    <s v="Casablanca"/>
  </r>
  <r>
    <x v="5401"/>
    <x v="3"/>
    <x v="3"/>
    <x v="3"/>
    <x v="0"/>
    <x v="3"/>
    <x v="5392"/>
    <x v="4"/>
    <x v="5400"/>
    <x v="14"/>
    <x v="3327"/>
    <x v="338"/>
    <m/>
    <m/>
    <s v="sq"/>
    <s v="sq"/>
    <n v="3665.44"/>
    <n v="57542997.559999913"/>
    <n v="57542997.559999913"/>
    <s v="Dubai"/>
  </r>
  <r>
    <x v="5402"/>
    <x v="4"/>
    <x v="0"/>
    <x v="4"/>
    <x v="1"/>
    <x v="1"/>
    <x v="5393"/>
    <x v="2"/>
    <x v="5401"/>
    <x v="327"/>
    <x v="1097"/>
    <x v="320"/>
    <m/>
    <m/>
    <s v="Jumia"/>
    <s v="Jum"/>
    <n v="13290.4"/>
    <n v="92327183.770000085"/>
    <n v="92327183.770000085"/>
    <s v="Alexandria"/>
  </r>
  <r>
    <x v="5403"/>
    <x v="6"/>
    <x v="4"/>
    <x v="6"/>
    <x v="0"/>
    <x v="2"/>
    <x v="5394"/>
    <x v="1"/>
    <x v="5402"/>
    <x v="286"/>
    <x v="1642"/>
    <x v="156"/>
    <m/>
    <m/>
    <s v="sq"/>
    <s v="sq"/>
    <n v="26648.76"/>
    <n v="31420413.200000018"/>
    <n v="31420413.200000018"/>
    <s v="Casablanca"/>
  </r>
  <r>
    <x v="5404"/>
    <x v="1"/>
    <x v="1"/>
    <x v="1"/>
    <x v="2"/>
    <x v="1"/>
    <x v="5395"/>
    <x v="0"/>
    <x v="5403"/>
    <x v="251"/>
    <x v="3328"/>
    <x v="82"/>
    <m/>
    <m/>
    <s v="Amazon"/>
    <s v="Amazon"/>
    <n v="13290.4"/>
    <n v="91504159.730000004"/>
    <n v="91504159.730000004"/>
    <s v="Alexandria"/>
  </r>
  <r>
    <x v="5405"/>
    <x v="5"/>
    <x v="1"/>
    <x v="5"/>
    <x v="2"/>
    <x v="2"/>
    <x v="5396"/>
    <x v="4"/>
    <x v="5404"/>
    <x v="209"/>
    <x v="3329"/>
    <x v="120"/>
    <m/>
    <m/>
    <s v="Amazon"/>
    <s v="Amazon"/>
    <n v="26648.76"/>
    <n v="91504159.730000004"/>
    <n v="91504159.730000004"/>
    <s v="Casablanca"/>
  </r>
  <r>
    <x v="5406"/>
    <x v="2"/>
    <x v="2"/>
    <x v="2"/>
    <x v="2"/>
    <x v="5"/>
    <x v="5397"/>
    <x v="1"/>
    <x v="5405"/>
    <x v="163"/>
    <x v="3330"/>
    <x v="268"/>
    <m/>
    <m/>
    <s v="Amazon"/>
    <s v="Amazon"/>
    <n v="27872.98"/>
    <n v="29200970.130000021"/>
    <n v="29200970.130000021"/>
    <s v="Giza"/>
  </r>
  <r>
    <x v="5407"/>
    <x v="5"/>
    <x v="1"/>
    <x v="5"/>
    <x v="1"/>
    <x v="4"/>
    <x v="5398"/>
    <x v="4"/>
    <x v="5406"/>
    <x v="324"/>
    <x v="614"/>
    <x v="66"/>
    <m/>
    <m/>
    <s v="Jumia"/>
    <s v="Jum"/>
    <n v="99349.3"/>
    <n v="91504159.730000004"/>
    <n v="91504159.730000004"/>
    <s v="Riyadh"/>
  </r>
  <r>
    <x v="5408"/>
    <x v="4"/>
    <x v="0"/>
    <x v="4"/>
    <x v="1"/>
    <x v="2"/>
    <x v="5399"/>
    <x v="0"/>
    <x v="5407"/>
    <x v="213"/>
    <x v="3041"/>
    <x v="258"/>
    <m/>
    <m/>
    <s v="Jumia"/>
    <s v="Jum"/>
    <n v="26648.76"/>
    <n v="92327183.770000085"/>
    <n v="92327183.770000085"/>
    <s v="Casablanca"/>
  </r>
  <r>
    <x v="5409"/>
    <x v="2"/>
    <x v="2"/>
    <x v="2"/>
    <x v="0"/>
    <x v="1"/>
    <x v="5400"/>
    <x v="0"/>
    <x v="5408"/>
    <x v="347"/>
    <x v="3331"/>
    <x v="3"/>
    <m/>
    <m/>
    <s v="sq"/>
    <s v="sq"/>
    <n v="13290.4"/>
    <n v="29200970.130000021"/>
    <n v="29200970.130000021"/>
    <s v="Alexandria"/>
  </r>
  <r>
    <x v="5410"/>
    <x v="5"/>
    <x v="1"/>
    <x v="5"/>
    <x v="2"/>
    <x v="2"/>
    <x v="5401"/>
    <x v="2"/>
    <x v="5409"/>
    <x v="253"/>
    <x v="3332"/>
    <x v="317"/>
    <m/>
    <m/>
    <s v="Amazon"/>
    <s v="Amazon"/>
    <n v="26648.76"/>
    <n v="91504159.730000004"/>
    <n v="91504159.730000004"/>
    <s v="Casablanca"/>
  </r>
  <r>
    <x v="5411"/>
    <x v="0"/>
    <x v="0"/>
    <x v="0"/>
    <x v="2"/>
    <x v="1"/>
    <x v="5402"/>
    <x v="3"/>
    <x v="5410"/>
    <x v="200"/>
    <x v="2162"/>
    <x v="99"/>
    <m/>
    <m/>
    <s v="Amazon"/>
    <s v="Amazon"/>
    <n v="13290.4"/>
    <n v="92327183.770000085"/>
    <n v="92327183.770000085"/>
    <s v="Alexandria"/>
  </r>
  <r>
    <x v="5412"/>
    <x v="7"/>
    <x v="0"/>
    <x v="7"/>
    <x v="2"/>
    <x v="2"/>
    <x v="5403"/>
    <x v="4"/>
    <x v="5411"/>
    <x v="87"/>
    <x v="1731"/>
    <x v="260"/>
    <m/>
    <m/>
    <s v="Amazon"/>
    <s v="Amazon"/>
    <n v="26648.76"/>
    <n v="92327183.770000085"/>
    <n v="92327183.770000085"/>
    <s v="Casablanca"/>
  </r>
  <r>
    <x v="5413"/>
    <x v="9"/>
    <x v="1"/>
    <x v="9"/>
    <x v="2"/>
    <x v="3"/>
    <x v="5404"/>
    <x v="0"/>
    <x v="5412"/>
    <x v="227"/>
    <x v="3067"/>
    <x v="161"/>
    <m/>
    <m/>
    <s v="Amazon"/>
    <s v="Amazon"/>
    <n v="3665.44"/>
    <n v="91504159.730000004"/>
    <n v="91504159.730000004"/>
    <s v="Dubai"/>
  </r>
  <r>
    <x v="5414"/>
    <x v="9"/>
    <x v="1"/>
    <x v="9"/>
    <x v="2"/>
    <x v="4"/>
    <x v="5405"/>
    <x v="4"/>
    <x v="5413"/>
    <x v="81"/>
    <x v="457"/>
    <x v="109"/>
    <m/>
    <m/>
    <s v="Amazon"/>
    <s v="Amazon"/>
    <n v="99349.3"/>
    <n v="91504159.730000004"/>
    <n v="91504159.730000004"/>
    <s v="Riyadh"/>
  </r>
  <r>
    <x v="5415"/>
    <x v="8"/>
    <x v="3"/>
    <x v="8"/>
    <x v="2"/>
    <x v="4"/>
    <x v="5406"/>
    <x v="1"/>
    <x v="5414"/>
    <x v="84"/>
    <x v="1399"/>
    <x v="274"/>
    <m/>
    <m/>
    <s v="Amazon"/>
    <s v="Amazon"/>
    <n v="99349.3"/>
    <n v="57542997.559999913"/>
    <n v="57542997.559999913"/>
    <s v="Riyadh"/>
  </r>
  <r>
    <x v="5416"/>
    <x v="4"/>
    <x v="0"/>
    <x v="4"/>
    <x v="1"/>
    <x v="1"/>
    <x v="5407"/>
    <x v="1"/>
    <x v="5415"/>
    <x v="352"/>
    <x v="3333"/>
    <x v="206"/>
    <m/>
    <m/>
    <s v="Jumia"/>
    <s v="Jum"/>
    <n v="13290.4"/>
    <n v="92327183.770000085"/>
    <n v="92327183.770000085"/>
    <s v="Alexandria"/>
  </r>
  <r>
    <x v="5417"/>
    <x v="2"/>
    <x v="2"/>
    <x v="2"/>
    <x v="2"/>
    <x v="4"/>
    <x v="5408"/>
    <x v="3"/>
    <x v="5416"/>
    <x v="17"/>
    <x v="2147"/>
    <x v="117"/>
    <m/>
    <m/>
    <s v="Amazon"/>
    <s v="Amazon"/>
    <n v="99349.3"/>
    <n v="29200970.130000021"/>
    <n v="29200970.130000021"/>
    <s v="Riyadh"/>
  </r>
  <r>
    <x v="5418"/>
    <x v="6"/>
    <x v="4"/>
    <x v="6"/>
    <x v="2"/>
    <x v="5"/>
    <x v="5409"/>
    <x v="1"/>
    <x v="5417"/>
    <x v="386"/>
    <x v="3334"/>
    <x v="57"/>
    <m/>
    <m/>
    <s v="Amazon"/>
    <s v="Amazon"/>
    <n v="27872.98"/>
    <n v="31420413.200000018"/>
    <n v="31420413.200000018"/>
    <s v="Giza"/>
  </r>
  <r>
    <x v="5419"/>
    <x v="0"/>
    <x v="0"/>
    <x v="0"/>
    <x v="0"/>
    <x v="1"/>
    <x v="5410"/>
    <x v="2"/>
    <x v="5418"/>
    <x v="51"/>
    <x v="1176"/>
    <x v="156"/>
    <m/>
    <m/>
    <s v="sq"/>
    <s v="sq"/>
    <n v="13290.4"/>
    <n v="92327183.770000085"/>
    <n v="92327183.770000085"/>
    <s v="Alexandria"/>
  </r>
  <r>
    <x v="5420"/>
    <x v="3"/>
    <x v="3"/>
    <x v="3"/>
    <x v="0"/>
    <x v="1"/>
    <x v="5411"/>
    <x v="0"/>
    <x v="5419"/>
    <x v="288"/>
    <x v="2652"/>
    <x v="63"/>
    <m/>
    <m/>
    <s v="sq"/>
    <s v="sq"/>
    <n v="13290.4"/>
    <n v="57542997.559999913"/>
    <n v="57542997.559999913"/>
    <s v="Alexandria"/>
  </r>
  <r>
    <x v="5421"/>
    <x v="7"/>
    <x v="0"/>
    <x v="7"/>
    <x v="2"/>
    <x v="5"/>
    <x v="5412"/>
    <x v="0"/>
    <x v="5420"/>
    <x v="97"/>
    <x v="191"/>
    <x v="350"/>
    <m/>
    <m/>
    <s v="Amazon"/>
    <s v="Amazon"/>
    <n v="27872.98"/>
    <n v="92327183.770000085"/>
    <n v="92327183.770000085"/>
    <s v="Giza"/>
  </r>
  <r>
    <x v="5422"/>
    <x v="3"/>
    <x v="3"/>
    <x v="3"/>
    <x v="2"/>
    <x v="1"/>
    <x v="5413"/>
    <x v="1"/>
    <x v="5421"/>
    <x v="306"/>
    <x v="3335"/>
    <x v="38"/>
    <m/>
    <m/>
    <s v="Amazon"/>
    <s v="Amazon"/>
    <n v="13290.4"/>
    <n v="57542997.559999913"/>
    <n v="57542997.559999913"/>
    <s v="Alexandria"/>
  </r>
  <r>
    <x v="5423"/>
    <x v="6"/>
    <x v="4"/>
    <x v="6"/>
    <x v="0"/>
    <x v="2"/>
    <x v="5414"/>
    <x v="4"/>
    <x v="5422"/>
    <x v="180"/>
    <x v="3204"/>
    <x v="297"/>
    <m/>
    <m/>
    <s v="sq"/>
    <s v="sq"/>
    <n v="26648.76"/>
    <n v="31420413.200000018"/>
    <n v="31420413.200000018"/>
    <s v="Casablanca"/>
  </r>
  <r>
    <x v="5424"/>
    <x v="6"/>
    <x v="4"/>
    <x v="6"/>
    <x v="1"/>
    <x v="2"/>
    <x v="5415"/>
    <x v="2"/>
    <x v="5423"/>
    <x v="3"/>
    <x v="85"/>
    <x v="116"/>
    <m/>
    <m/>
    <s v="Jumia"/>
    <s v="Jum"/>
    <n v="26648.76"/>
    <n v="31420413.200000018"/>
    <n v="31420413.200000018"/>
    <s v="Casablanca"/>
  </r>
  <r>
    <x v="5425"/>
    <x v="6"/>
    <x v="4"/>
    <x v="6"/>
    <x v="0"/>
    <x v="0"/>
    <x v="5416"/>
    <x v="4"/>
    <x v="5424"/>
    <x v="387"/>
    <x v="339"/>
    <x v="40"/>
    <m/>
    <m/>
    <s v="sq"/>
    <s v="sq"/>
    <n v="16284.02"/>
    <n v="31420413.200000018"/>
    <n v="31420413.200000018"/>
    <s v="Cairo"/>
  </r>
  <r>
    <x v="5426"/>
    <x v="2"/>
    <x v="2"/>
    <x v="2"/>
    <x v="0"/>
    <x v="0"/>
    <x v="5417"/>
    <x v="4"/>
    <x v="5425"/>
    <x v="233"/>
    <x v="3336"/>
    <x v="185"/>
    <m/>
    <m/>
    <s v="sq"/>
    <s v="sq"/>
    <n v="16284.02"/>
    <n v="29200970.130000021"/>
    <n v="29200970.130000021"/>
    <s v="Cairo"/>
  </r>
  <r>
    <x v="5427"/>
    <x v="9"/>
    <x v="1"/>
    <x v="9"/>
    <x v="1"/>
    <x v="5"/>
    <x v="5418"/>
    <x v="4"/>
    <x v="5426"/>
    <x v="292"/>
    <x v="1116"/>
    <x v="81"/>
    <m/>
    <m/>
    <s v="Jumia"/>
    <s v="Jum"/>
    <n v="27872.98"/>
    <n v="91504159.730000004"/>
    <n v="91504159.730000004"/>
    <s v="Giza"/>
  </r>
  <r>
    <x v="5428"/>
    <x v="1"/>
    <x v="1"/>
    <x v="1"/>
    <x v="2"/>
    <x v="2"/>
    <x v="5419"/>
    <x v="1"/>
    <x v="5427"/>
    <x v="330"/>
    <x v="3224"/>
    <x v="131"/>
    <m/>
    <m/>
    <s v="Amazon"/>
    <s v="Amazon"/>
    <n v="26648.76"/>
    <n v="91504159.730000004"/>
    <n v="91504159.730000004"/>
    <s v="Casablanca"/>
  </r>
  <r>
    <x v="5429"/>
    <x v="7"/>
    <x v="0"/>
    <x v="7"/>
    <x v="0"/>
    <x v="3"/>
    <x v="5420"/>
    <x v="2"/>
    <x v="5428"/>
    <x v="140"/>
    <x v="1342"/>
    <x v="358"/>
    <m/>
    <m/>
    <s v="sq"/>
    <s v="sq"/>
    <n v="3665.44"/>
    <n v="92327183.770000085"/>
    <n v="92327183.770000085"/>
    <s v="Dubai"/>
  </r>
  <r>
    <x v="5430"/>
    <x v="9"/>
    <x v="1"/>
    <x v="9"/>
    <x v="0"/>
    <x v="4"/>
    <x v="5421"/>
    <x v="2"/>
    <x v="5429"/>
    <x v="196"/>
    <x v="2364"/>
    <x v="3"/>
    <m/>
    <m/>
    <s v="sq"/>
    <s v="sq"/>
    <n v="99349.3"/>
    <n v="91504159.730000004"/>
    <n v="91504159.730000004"/>
    <s v="Riyadh"/>
  </r>
  <r>
    <x v="5431"/>
    <x v="6"/>
    <x v="4"/>
    <x v="6"/>
    <x v="2"/>
    <x v="2"/>
    <x v="5422"/>
    <x v="2"/>
    <x v="5430"/>
    <x v="362"/>
    <x v="3171"/>
    <x v="227"/>
    <m/>
    <m/>
    <s v="Amazon"/>
    <s v="Amazon"/>
    <n v="26648.76"/>
    <n v="31420413.200000018"/>
    <n v="31420413.200000018"/>
    <s v="Casablanca"/>
  </r>
  <r>
    <x v="5432"/>
    <x v="6"/>
    <x v="4"/>
    <x v="6"/>
    <x v="2"/>
    <x v="1"/>
    <x v="5423"/>
    <x v="4"/>
    <x v="5431"/>
    <x v="8"/>
    <x v="3337"/>
    <x v="143"/>
    <m/>
    <m/>
    <s v="Amazon"/>
    <s v="Amazon"/>
    <n v="13290.4"/>
    <n v="31420413.200000018"/>
    <n v="31420413.200000018"/>
    <s v="Alexandria"/>
  </r>
  <r>
    <x v="5433"/>
    <x v="6"/>
    <x v="4"/>
    <x v="6"/>
    <x v="0"/>
    <x v="1"/>
    <x v="5424"/>
    <x v="4"/>
    <x v="5432"/>
    <x v="74"/>
    <x v="3219"/>
    <x v="128"/>
    <m/>
    <m/>
    <s v="sq"/>
    <s v="sq"/>
    <n v="13290.4"/>
    <n v="31420413.200000018"/>
    <n v="31420413.200000018"/>
    <s v="Alexandria"/>
  </r>
  <r>
    <x v="5434"/>
    <x v="8"/>
    <x v="3"/>
    <x v="8"/>
    <x v="2"/>
    <x v="2"/>
    <x v="5425"/>
    <x v="0"/>
    <x v="5433"/>
    <x v="91"/>
    <x v="12"/>
    <x v="23"/>
    <m/>
    <m/>
    <s v="Amazon"/>
    <s v="Amazon"/>
    <n v="26648.76"/>
    <n v="57542997.559999913"/>
    <n v="57542997.559999913"/>
    <s v="Casablanca"/>
  </r>
  <r>
    <x v="5435"/>
    <x v="1"/>
    <x v="1"/>
    <x v="1"/>
    <x v="0"/>
    <x v="3"/>
    <x v="5426"/>
    <x v="3"/>
    <x v="5434"/>
    <x v="49"/>
    <x v="538"/>
    <x v="349"/>
    <m/>
    <m/>
    <s v="sq"/>
    <s v="sq"/>
    <n v="3665.44"/>
    <n v="91504159.730000004"/>
    <n v="91504159.730000004"/>
    <s v="Dubai"/>
  </r>
  <r>
    <x v="5436"/>
    <x v="5"/>
    <x v="1"/>
    <x v="5"/>
    <x v="0"/>
    <x v="5"/>
    <x v="5427"/>
    <x v="4"/>
    <x v="5435"/>
    <x v="59"/>
    <x v="2104"/>
    <x v="343"/>
    <m/>
    <m/>
    <s v="sq"/>
    <s v="sq"/>
    <n v="27872.98"/>
    <n v="91504159.730000004"/>
    <n v="91504159.730000004"/>
    <s v="Giza"/>
  </r>
  <r>
    <x v="5437"/>
    <x v="2"/>
    <x v="2"/>
    <x v="2"/>
    <x v="0"/>
    <x v="4"/>
    <x v="5428"/>
    <x v="2"/>
    <x v="5436"/>
    <x v="99"/>
    <x v="287"/>
    <x v="241"/>
    <m/>
    <m/>
    <s v="sq"/>
    <s v="sq"/>
    <n v="99349.3"/>
    <n v="29200970.130000021"/>
    <n v="29200970.130000021"/>
    <s v="Riyadh"/>
  </r>
  <r>
    <x v="5438"/>
    <x v="5"/>
    <x v="1"/>
    <x v="5"/>
    <x v="0"/>
    <x v="3"/>
    <x v="5429"/>
    <x v="4"/>
    <x v="5437"/>
    <x v="36"/>
    <x v="524"/>
    <x v="331"/>
    <m/>
    <m/>
    <s v="sq"/>
    <s v="sq"/>
    <n v="3665.44"/>
    <n v="91504159.730000004"/>
    <n v="91504159.730000004"/>
    <s v="Dubai"/>
  </r>
  <r>
    <x v="5439"/>
    <x v="6"/>
    <x v="4"/>
    <x v="6"/>
    <x v="0"/>
    <x v="0"/>
    <x v="5430"/>
    <x v="2"/>
    <x v="5438"/>
    <x v="31"/>
    <x v="1594"/>
    <x v="136"/>
    <m/>
    <m/>
    <s v="sq"/>
    <s v="sq"/>
    <n v="16284.02"/>
    <n v="31420413.200000018"/>
    <n v="31420413.200000018"/>
    <s v="Cairo"/>
  </r>
  <r>
    <x v="5440"/>
    <x v="9"/>
    <x v="1"/>
    <x v="9"/>
    <x v="2"/>
    <x v="0"/>
    <x v="5431"/>
    <x v="1"/>
    <x v="5439"/>
    <x v="91"/>
    <x v="3338"/>
    <x v="232"/>
    <m/>
    <m/>
    <s v="Amazon"/>
    <s v="Amazon"/>
    <n v="16284.02"/>
    <n v="91504159.730000004"/>
    <n v="91504159.730000004"/>
    <s v="Cairo"/>
  </r>
  <r>
    <x v="5441"/>
    <x v="7"/>
    <x v="0"/>
    <x v="7"/>
    <x v="1"/>
    <x v="3"/>
    <x v="5432"/>
    <x v="0"/>
    <x v="5440"/>
    <x v="118"/>
    <x v="3339"/>
    <x v="357"/>
    <m/>
    <m/>
    <s v="Jumia"/>
    <s v="Jum"/>
    <n v="3665.44"/>
    <n v="92327183.770000085"/>
    <n v="92327183.770000085"/>
    <s v="Dubai"/>
  </r>
  <r>
    <x v="5442"/>
    <x v="1"/>
    <x v="1"/>
    <x v="1"/>
    <x v="2"/>
    <x v="2"/>
    <x v="5433"/>
    <x v="3"/>
    <x v="5441"/>
    <x v="182"/>
    <x v="3340"/>
    <x v="264"/>
    <m/>
    <m/>
    <s v="Amazon"/>
    <s v="Amazon"/>
    <n v="26648.76"/>
    <n v="91504159.730000004"/>
    <n v="91504159.730000004"/>
    <s v="Casablanca"/>
  </r>
  <r>
    <x v="5443"/>
    <x v="4"/>
    <x v="0"/>
    <x v="4"/>
    <x v="1"/>
    <x v="4"/>
    <x v="5434"/>
    <x v="3"/>
    <x v="5442"/>
    <x v="344"/>
    <x v="2005"/>
    <x v="242"/>
    <m/>
    <m/>
    <s v="Jumia"/>
    <s v="Jum"/>
    <n v="99349.3"/>
    <n v="92327183.770000085"/>
    <n v="92327183.770000085"/>
    <s v="Riyadh"/>
  </r>
  <r>
    <x v="5444"/>
    <x v="0"/>
    <x v="0"/>
    <x v="0"/>
    <x v="0"/>
    <x v="2"/>
    <x v="5435"/>
    <x v="3"/>
    <x v="5443"/>
    <x v="99"/>
    <x v="3341"/>
    <x v="291"/>
    <m/>
    <m/>
    <s v="sq"/>
    <s v="sq"/>
    <n v="26648.76"/>
    <n v="92327183.770000085"/>
    <n v="92327183.770000085"/>
    <s v="Casablanca"/>
  </r>
  <r>
    <x v="5445"/>
    <x v="1"/>
    <x v="1"/>
    <x v="1"/>
    <x v="0"/>
    <x v="5"/>
    <x v="5436"/>
    <x v="3"/>
    <x v="5444"/>
    <x v="280"/>
    <x v="3342"/>
    <x v="143"/>
    <m/>
    <m/>
    <s v="sq"/>
    <s v="sq"/>
    <n v="27872.98"/>
    <n v="91504159.730000004"/>
    <n v="91504159.730000004"/>
    <s v="Giza"/>
  </r>
  <r>
    <x v="5446"/>
    <x v="5"/>
    <x v="1"/>
    <x v="5"/>
    <x v="0"/>
    <x v="4"/>
    <x v="5437"/>
    <x v="4"/>
    <x v="5445"/>
    <x v="124"/>
    <x v="869"/>
    <x v="80"/>
    <m/>
    <m/>
    <s v="sq"/>
    <s v="sq"/>
    <n v="99349.3"/>
    <n v="91504159.730000004"/>
    <n v="91504159.730000004"/>
    <s v="Riyadh"/>
  </r>
  <r>
    <x v="5447"/>
    <x v="7"/>
    <x v="0"/>
    <x v="7"/>
    <x v="0"/>
    <x v="0"/>
    <x v="5438"/>
    <x v="3"/>
    <x v="5446"/>
    <x v="282"/>
    <x v="3343"/>
    <x v="108"/>
    <m/>
    <m/>
    <s v="sq"/>
    <s v="sq"/>
    <n v="16284.02"/>
    <n v="92327183.770000085"/>
    <n v="92327183.770000085"/>
    <s v="Cairo"/>
  </r>
  <r>
    <x v="5448"/>
    <x v="7"/>
    <x v="0"/>
    <x v="7"/>
    <x v="1"/>
    <x v="3"/>
    <x v="5439"/>
    <x v="4"/>
    <x v="5447"/>
    <x v="371"/>
    <x v="2662"/>
    <x v="78"/>
    <m/>
    <m/>
    <s v="Jumia"/>
    <s v="Jum"/>
    <n v="3665.44"/>
    <n v="92327183.770000085"/>
    <n v="92327183.770000085"/>
    <s v="Dubai"/>
  </r>
  <r>
    <x v="5449"/>
    <x v="1"/>
    <x v="1"/>
    <x v="1"/>
    <x v="2"/>
    <x v="4"/>
    <x v="5440"/>
    <x v="3"/>
    <x v="5448"/>
    <x v="17"/>
    <x v="905"/>
    <x v="89"/>
    <m/>
    <m/>
    <s v="Amazon"/>
    <s v="Amazon"/>
    <n v="99349.3"/>
    <n v="91504159.730000004"/>
    <n v="91504159.730000004"/>
    <s v="Riyadh"/>
  </r>
  <r>
    <x v="5450"/>
    <x v="6"/>
    <x v="4"/>
    <x v="6"/>
    <x v="1"/>
    <x v="5"/>
    <x v="5441"/>
    <x v="1"/>
    <x v="5449"/>
    <x v="93"/>
    <x v="509"/>
    <x v="222"/>
    <m/>
    <m/>
    <s v="Jumia"/>
    <s v="Jum"/>
    <n v="27872.98"/>
    <n v="31420413.200000018"/>
    <n v="31420413.200000018"/>
    <s v="Giza"/>
  </r>
  <r>
    <x v="5451"/>
    <x v="0"/>
    <x v="0"/>
    <x v="0"/>
    <x v="2"/>
    <x v="5"/>
    <x v="5442"/>
    <x v="1"/>
    <x v="5450"/>
    <x v="47"/>
    <x v="3344"/>
    <x v="201"/>
    <m/>
    <m/>
    <s v="Amazon"/>
    <s v="Amazon"/>
    <n v="27872.98"/>
    <n v="92327183.770000085"/>
    <n v="92327183.770000085"/>
    <s v="Giza"/>
  </r>
  <r>
    <x v="5452"/>
    <x v="6"/>
    <x v="4"/>
    <x v="6"/>
    <x v="2"/>
    <x v="2"/>
    <x v="5443"/>
    <x v="4"/>
    <x v="5451"/>
    <x v="107"/>
    <x v="591"/>
    <x v="273"/>
    <m/>
    <m/>
    <s v="Amazon"/>
    <s v="Amazon"/>
    <n v="26648.76"/>
    <n v="31420413.200000018"/>
    <n v="31420413.200000018"/>
    <s v="Casablanca"/>
  </r>
  <r>
    <x v="5453"/>
    <x v="7"/>
    <x v="0"/>
    <x v="7"/>
    <x v="2"/>
    <x v="5"/>
    <x v="5444"/>
    <x v="2"/>
    <x v="5452"/>
    <x v="223"/>
    <x v="2290"/>
    <x v="226"/>
    <m/>
    <m/>
    <s v="Amazon"/>
    <s v="Amazon"/>
    <n v="27872.98"/>
    <n v="92327183.770000085"/>
    <n v="92327183.770000085"/>
    <s v="Giza"/>
  </r>
  <r>
    <x v="5454"/>
    <x v="5"/>
    <x v="1"/>
    <x v="5"/>
    <x v="1"/>
    <x v="1"/>
    <x v="5445"/>
    <x v="2"/>
    <x v="5453"/>
    <x v="127"/>
    <x v="3345"/>
    <x v="312"/>
    <m/>
    <m/>
    <s v="Jumia"/>
    <s v="Jum"/>
    <n v="13290.4"/>
    <n v="91504159.730000004"/>
    <n v="91504159.730000004"/>
    <s v="Alexandria"/>
  </r>
  <r>
    <x v="5455"/>
    <x v="6"/>
    <x v="4"/>
    <x v="6"/>
    <x v="2"/>
    <x v="3"/>
    <x v="5446"/>
    <x v="1"/>
    <x v="5454"/>
    <x v="32"/>
    <x v="2486"/>
    <x v="158"/>
    <m/>
    <m/>
    <s v="Amazon"/>
    <s v="Amazon"/>
    <n v="3665.44"/>
    <n v="31420413.200000018"/>
    <n v="31420413.200000018"/>
    <s v="Dubai"/>
  </r>
  <r>
    <x v="5456"/>
    <x v="8"/>
    <x v="3"/>
    <x v="8"/>
    <x v="1"/>
    <x v="2"/>
    <x v="5447"/>
    <x v="2"/>
    <x v="5455"/>
    <x v="224"/>
    <x v="1231"/>
    <x v="213"/>
    <m/>
    <m/>
    <s v="Jumia"/>
    <s v="Jum"/>
    <n v="26648.76"/>
    <n v="57542997.559999913"/>
    <n v="57542997.559999913"/>
    <s v="Casablanca"/>
  </r>
  <r>
    <x v="5457"/>
    <x v="3"/>
    <x v="3"/>
    <x v="3"/>
    <x v="0"/>
    <x v="5"/>
    <x v="5448"/>
    <x v="4"/>
    <x v="5456"/>
    <x v="53"/>
    <x v="2973"/>
    <x v="45"/>
    <m/>
    <m/>
    <s v="sq"/>
    <s v="sq"/>
    <n v="27872.98"/>
    <n v="57542997.559999913"/>
    <n v="57542997.559999913"/>
    <s v="Giza"/>
  </r>
  <r>
    <x v="5458"/>
    <x v="7"/>
    <x v="0"/>
    <x v="7"/>
    <x v="1"/>
    <x v="5"/>
    <x v="5449"/>
    <x v="1"/>
    <x v="5457"/>
    <x v="54"/>
    <x v="416"/>
    <x v="174"/>
    <m/>
    <m/>
    <s v="Jumia"/>
    <s v="Jum"/>
    <n v="27872.98"/>
    <n v="92327183.770000085"/>
    <n v="92327183.770000085"/>
    <s v="Giza"/>
  </r>
  <r>
    <x v="5459"/>
    <x v="5"/>
    <x v="1"/>
    <x v="5"/>
    <x v="0"/>
    <x v="5"/>
    <x v="5450"/>
    <x v="1"/>
    <x v="5458"/>
    <x v="265"/>
    <x v="1474"/>
    <x v="317"/>
    <m/>
    <m/>
    <s v="sq"/>
    <s v="sq"/>
    <n v="27872.98"/>
    <n v="91504159.730000004"/>
    <n v="91504159.730000004"/>
    <s v="Giza"/>
  </r>
  <r>
    <x v="5460"/>
    <x v="3"/>
    <x v="3"/>
    <x v="3"/>
    <x v="0"/>
    <x v="4"/>
    <x v="5451"/>
    <x v="3"/>
    <x v="5459"/>
    <x v="149"/>
    <x v="1259"/>
    <x v="23"/>
    <m/>
    <m/>
    <s v="sq"/>
    <s v="sq"/>
    <n v="99349.3"/>
    <n v="57542997.559999913"/>
    <n v="57542997.559999913"/>
    <s v="Riyadh"/>
  </r>
  <r>
    <x v="5461"/>
    <x v="8"/>
    <x v="3"/>
    <x v="8"/>
    <x v="2"/>
    <x v="2"/>
    <x v="5452"/>
    <x v="3"/>
    <x v="5460"/>
    <x v="352"/>
    <x v="3346"/>
    <x v="77"/>
    <m/>
    <m/>
    <s v="Amazon"/>
    <s v="Amazon"/>
    <n v="26648.76"/>
    <n v="57542997.559999913"/>
    <n v="57542997.559999913"/>
    <s v="Casablanca"/>
  </r>
  <r>
    <x v="5462"/>
    <x v="1"/>
    <x v="1"/>
    <x v="1"/>
    <x v="0"/>
    <x v="3"/>
    <x v="5453"/>
    <x v="3"/>
    <x v="5461"/>
    <x v="26"/>
    <x v="1770"/>
    <x v="53"/>
    <m/>
    <m/>
    <s v="sq"/>
    <s v="sq"/>
    <n v="3665.44"/>
    <n v="91504159.730000004"/>
    <n v="91504159.730000004"/>
    <s v="Dubai"/>
  </r>
  <r>
    <x v="5463"/>
    <x v="1"/>
    <x v="1"/>
    <x v="1"/>
    <x v="1"/>
    <x v="4"/>
    <x v="5454"/>
    <x v="3"/>
    <x v="5462"/>
    <x v="330"/>
    <x v="404"/>
    <x v="83"/>
    <m/>
    <m/>
    <s v="Jumia"/>
    <s v="Jum"/>
    <n v="99349.3"/>
    <n v="91504159.730000004"/>
    <n v="91504159.730000004"/>
    <s v="Riyadh"/>
  </r>
  <r>
    <x v="5464"/>
    <x v="1"/>
    <x v="1"/>
    <x v="1"/>
    <x v="1"/>
    <x v="2"/>
    <x v="5455"/>
    <x v="0"/>
    <x v="5463"/>
    <x v="104"/>
    <x v="3347"/>
    <x v="71"/>
    <m/>
    <m/>
    <s v="Jumia"/>
    <s v="Jum"/>
    <n v="26648.76"/>
    <n v="91504159.730000004"/>
    <n v="91504159.730000004"/>
    <s v="Casablanca"/>
  </r>
  <r>
    <x v="5465"/>
    <x v="9"/>
    <x v="1"/>
    <x v="9"/>
    <x v="2"/>
    <x v="5"/>
    <x v="5456"/>
    <x v="3"/>
    <x v="5464"/>
    <x v="182"/>
    <x v="1390"/>
    <x v="51"/>
    <m/>
    <m/>
    <s v="Amazon"/>
    <s v="Amazon"/>
    <n v="27872.98"/>
    <n v="91504159.730000004"/>
    <n v="91504159.730000004"/>
    <s v="Giza"/>
  </r>
  <r>
    <x v="5466"/>
    <x v="8"/>
    <x v="3"/>
    <x v="8"/>
    <x v="1"/>
    <x v="1"/>
    <x v="5457"/>
    <x v="0"/>
    <x v="5465"/>
    <x v="91"/>
    <x v="13"/>
    <x v="274"/>
    <m/>
    <m/>
    <s v="Jumia"/>
    <s v="Jum"/>
    <n v="13290.4"/>
    <n v="57542997.559999913"/>
    <n v="57542997.559999913"/>
    <s v="Alexandria"/>
  </r>
  <r>
    <x v="5467"/>
    <x v="3"/>
    <x v="3"/>
    <x v="3"/>
    <x v="0"/>
    <x v="5"/>
    <x v="5458"/>
    <x v="4"/>
    <x v="5466"/>
    <x v="171"/>
    <x v="3245"/>
    <x v="69"/>
    <m/>
    <m/>
    <s v="sq"/>
    <s v="sq"/>
    <n v="27872.98"/>
    <n v="57542997.559999913"/>
    <n v="57542997.559999913"/>
    <s v="Giza"/>
  </r>
  <r>
    <x v="5468"/>
    <x v="6"/>
    <x v="4"/>
    <x v="6"/>
    <x v="2"/>
    <x v="2"/>
    <x v="5459"/>
    <x v="0"/>
    <x v="5467"/>
    <x v="257"/>
    <x v="1279"/>
    <x v="131"/>
    <m/>
    <m/>
    <s v="Amazon"/>
    <s v="Amazon"/>
    <n v="26648.76"/>
    <n v="31420413.200000018"/>
    <n v="31420413.200000018"/>
    <s v="Casablanca"/>
  </r>
  <r>
    <x v="5469"/>
    <x v="0"/>
    <x v="0"/>
    <x v="0"/>
    <x v="0"/>
    <x v="5"/>
    <x v="5460"/>
    <x v="0"/>
    <x v="5468"/>
    <x v="88"/>
    <x v="2244"/>
    <x v="119"/>
    <m/>
    <m/>
    <s v="sq"/>
    <s v="sq"/>
    <n v="27872.98"/>
    <n v="92327183.770000085"/>
    <n v="92327183.770000085"/>
    <s v="Giza"/>
  </r>
  <r>
    <x v="5470"/>
    <x v="5"/>
    <x v="1"/>
    <x v="5"/>
    <x v="2"/>
    <x v="4"/>
    <x v="5461"/>
    <x v="3"/>
    <x v="5469"/>
    <x v="345"/>
    <x v="3348"/>
    <x v="31"/>
    <m/>
    <m/>
    <s v="Amazon"/>
    <s v="Amazon"/>
    <n v="99349.3"/>
    <n v="91504159.730000004"/>
    <n v="91504159.730000004"/>
    <s v="Riyadh"/>
  </r>
  <r>
    <x v="5471"/>
    <x v="3"/>
    <x v="3"/>
    <x v="3"/>
    <x v="0"/>
    <x v="2"/>
    <x v="5462"/>
    <x v="2"/>
    <x v="5470"/>
    <x v="208"/>
    <x v="2498"/>
    <x v="150"/>
    <m/>
    <m/>
    <s v="sq"/>
    <s v="sq"/>
    <n v="26648.76"/>
    <n v="57542997.559999913"/>
    <n v="57542997.559999913"/>
    <s v="Casablanca"/>
  </r>
  <r>
    <x v="5472"/>
    <x v="4"/>
    <x v="0"/>
    <x v="4"/>
    <x v="1"/>
    <x v="4"/>
    <x v="5463"/>
    <x v="4"/>
    <x v="5471"/>
    <x v="287"/>
    <x v="165"/>
    <x v="256"/>
    <m/>
    <m/>
    <s v="Jumia"/>
    <s v="Jum"/>
    <n v="99349.3"/>
    <n v="92327183.770000085"/>
    <n v="92327183.770000085"/>
    <s v="Riyadh"/>
  </r>
  <r>
    <x v="5473"/>
    <x v="7"/>
    <x v="0"/>
    <x v="7"/>
    <x v="2"/>
    <x v="5"/>
    <x v="5464"/>
    <x v="1"/>
    <x v="5472"/>
    <x v="354"/>
    <x v="3349"/>
    <x v="243"/>
    <m/>
    <m/>
    <s v="Amazon"/>
    <s v="Amazon"/>
    <n v="27872.98"/>
    <n v="92327183.770000085"/>
    <n v="92327183.770000085"/>
    <s v="Giza"/>
  </r>
  <r>
    <x v="5474"/>
    <x v="4"/>
    <x v="0"/>
    <x v="4"/>
    <x v="0"/>
    <x v="4"/>
    <x v="5465"/>
    <x v="1"/>
    <x v="5473"/>
    <x v="260"/>
    <x v="1809"/>
    <x v="47"/>
    <m/>
    <m/>
    <s v="sq"/>
    <s v="sq"/>
    <n v="99349.3"/>
    <n v="92327183.770000085"/>
    <n v="92327183.770000085"/>
    <s v="Riyadh"/>
  </r>
  <r>
    <x v="5475"/>
    <x v="4"/>
    <x v="0"/>
    <x v="4"/>
    <x v="1"/>
    <x v="0"/>
    <x v="5466"/>
    <x v="1"/>
    <x v="5474"/>
    <x v="9"/>
    <x v="674"/>
    <x v="316"/>
    <m/>
    <m/>
    <s v="Jumia"/>
    <s v="Jum"/>
    <n v="16284.02"/>
    <n v="92327183.770000085"/>
    <n v="92327183.770000085"/>
    <s v="Cairo"/>
  </r>
  <r>
    <x v="5476"/>
    <x v="5"/>
    <x v="1"/>
    <x v="5"/>
    <x v="0"/>
    <x v="1"/>
    <x v="5467"/>
    <x v="4"/>
    <x v="5475"/>
    <x v="73"/>
    <x v="620"/>
    <x v="204"/>
    <m/>
    <m/>
    <s v="sq"/>
    <s v="sq"/>
    <n v="13290.4"/>
    <n v="91504159.730000004"/>
    <n v="91504159.730000004"/>
    <s v="Alexandria"/>
  </r>
  <r>
    <x v="5477"/>
    <x v="0"/>
    <x v="0"/>
    <x v="0"/>
    <x v="2"/>
    <x v="2"/>
    <x v="5468"/>
    <x v="0"/>
    <x v="5476"/>
    <x v="197"/>
    <x v="410"/>
    <x v="249"/>
    <m/>
    <m/>
    <s v="Amazon"/>
    <s v="Amazon"/>
    <n v="26648.76"/>
    <n v="92327183.770000085"/>
    <n v="92327183.770000085"/>
    <s v="Casablanca"/>
  </r>
  <r>
    <x v="5478"/>
    <x v="8"/>
    <x v="3"/>
    <x v="8"/>
    <x v="1"/>
    <x v="4"/>
    <x v="5469"/>
    <x v="3"/>
    <x v="5477"/>
    <x v="229"/>
    <x v="437"/>
    <x v="290"/>
    <m/>
    <m/>
    <s v="Jumia"/>
    <s v="Jum"/>
    <n v="99349.3"/>
    <n v="57542997.559999913"/>
    <n v="57542997.559999913"/>
    <s v="Riyadh"/>
  </r>
  <r>
    <x v="5479"/>
    <x v="7"/>
    <x v="0"/>
    <x v="7"/>
    <x v="0"/>
    <x v="2"/>
    <x v="5470"/>
    <x v="1"/>
    <x v="5478"/>
    <x v="132"/>
    <x v="3350"/>
    <x v="251"/>
    <m/>
    <m/>
    <s v="sq"/>
    <s v="sq"/>
    <n v="26648.76"/>
    <n v="92327183.770000085"/>
    <n v="92327183.770000085"/>
    <s v="Casablanca"/>
  </r>
  <r>
    <x v="5480"/>
    <x v="9"/>
    <x v="1"/>
    <x v="9"/>
    <x v="0"/>
    <x v="2"/>
    <x v="5471"/>
    <x v="4"/>
    <x v="5479"/>
    <x v="106"/>
    <x v="450"/>
    <x v="240"/>
    <m/>
    <m/>
    <s v="sq"/>
    <s v="sq"/>
    <n v="26648.76"/>
    <n v="91504159.730000004"/>
    <n v="91504159.730000004"/>
    <s v="Casablanca"/>
  </r>
  <r>
    <x v="5481"/>
    <x v="2"/>
    <x v="2"/>
    <x v="2"/>
    <x v="0"/>
    <x v="3"/>
    <x v="5472"/>
    <x v="0"/>
    <x v="5480"/>
    <x v="395"/>
    <x v="3351"/>
    <x v="137"/>
    <m/>
    <m/>
    <s v="sq"/>
    <s v="sq"/>
    <n v="3665.44"/>
    <n v="29200970.130000021"/>
    <n v="29200970.130000021"/>
    <s v="Dubai"/>
  </r>
  <r>
    <x v="5482"/>
    <x v="9"/>
    <x v="1"/>
    <x v="9"/>
    <x v="0"/>
    <x v="3"/>
    <x v="5473"/>
    <x v="3"/>
    <x v="5481"/>
    <x v="99"/>
    <x v="3352"/>
    <x v="180"/>
    <m/>
    <m/>
    <s v="sq"/>
    <s v="sq"/>
    <n v="3665.44"/>
    <n v="91504159.730000004"/>
    <n v="91504159.730000004"/>
    <s v="Dubai"/>
  </r>
  <r>
    <x v="5483"/>
    <x v="0"/>
    <x v="0"/>
    <x v="0"/>
    <x v="2"/>
    <x v="4"/>
    <x v="5474"/>
    <x v="2"/>
    <x v="5482"/>
    <x v="276"/>
    <x v="3353"/>
    <x v="224"/>
    <m/>
    <m/>
    <s v="Amazon"/>
    <s v="Amazon"/>
    <n v="99349.3"/>
    <n v="92327183.770000085"/>
    <n v="92327183.770000085"/>
    <s v="Riyadh"/>
  </r>
  <r>
    <x v="5484"/>
    <x v="8"/>
    <x v="3"/>
    <x v="8"/>
    <x v="0"/>
    <x v="0"/>
    <x v="5475"/>
    <x v="3"/>
    <x v="5483"/>
    <x v="338"/>
    <x v="2214"/>
    <x v="62"/>
    <m/>
    <m/>
    <s v="sq"/>
    <s v="sq"/>
    <n v="16284.02"/>
    <n v="57542997.559999913"/>
    <n v="57542997.559999913"/>
    <s v="Cairo"/>
  </r>
  <r>
    <x v="5485"/>
    <x v="1"/>
    <x v="1"/>
    <x v="1"/>
    <x v="1"/>
    <x v="4"/>
    <x v="5476"/>
    <x v="4"/>
    <x v="5484"/>
    <x v="258"/>
    <x v="1272"/>
    <x v="228"/>
    <m/>
    <m/>
    <s v="Jumia"/>
    <s v="Jum"/>
    <n v="99349.3"/>
    <n v="91504159.730000004"/>
    <n v="91504159.730000004"/>
    <s v="Riyadh"/>
  </r>
  <r>
    <x v="5486"/>
    <x v="1"/>
    <x v="1"/>
    <x v="1"/>
    <x v="0"/>
    <x v="3"/>
    <x v="5477"/>
    <x v="0"/>
    <x v="5485"/>
    <x v="321"/>
    <x v="2083"/>
    <x v="336"/>
    <m/>
    <m/>
    <s v="sq"/>
    <s v="sq"/>
    <n v="3665.44"/>
    <n v="91504159.730000004"/>
    <n v="91504159.730000004"/>
    <s v="Dubai"/>
  </r>
  <r>
    <x v="5487"/>
    <x v="2"/>
    <x v="2"/>
    <x v="2"/>
    <x v="1"/>
    <x v="3"/>
    <x v="5478"/>
    <x v="0"/>
    <x v="5486"/>
    <x v="182"/>
    <x v="3354"/>
    <x v="271"/>
    <m/>
    <m/>
    <s v="Jumia"/>
    <s v="Jum"/>
    <n v="3665.44"/>
    <n v="29200970.130000021"/>
    <n v="29200970.130000021"/>
    <s v="Dubai"/>
  </r>
  <r>
    <x v="5488"/>
    <x v="2"/>
    <x v="2"/>
    <x v="2"/>
    <x v="2"/>
    <x v="5"/>
    <x v="5479"/>
    <x v="4"/>
    <x v="5487"/>
    <x v="233"/>
    <x v="3355"/>
    <x v="85"/>
    <m/>
    <m/>
    <s v="Amazon"/>
    <s v="Amazon"/>
    <n v="27872.98"/>
    <n v="29200970.130000021"/>
    <n v="29200970.130000021"/>
    <s v="Giza"/>
  </r>
  <r>
    <x v="5489"/>
    <x v="2"/>
    <x v="2"/>
    <x v="2"/>
    <x v="1"/>
    <x v="1"/>
    <x v="5480"/>
    <x v="3"/>
    <x v="5488"/>
    <x v="24"/>
    <x v="1368"/>
    <x v="67"/>
    <m/>
    <m/>
    <s v="Jumia"/>
    <s v="Jum"/>
    <n v="13290.4"/>
    <n v="29200970.130000021"/>
    <n v="29200970.130000021"/>
    <s v="Alexandria"/>
  </r>
  <r>
    <x v="5490"/>
    <x v="2"/>
    <x v="2"/>
    <x v="2"/>
    <x v="0"/>
    <x v="0"/>
    <x v="5481"/>
    <x v="1"/>
    <x v="5489"/>
    <x v="309"/>
    <x v="581"/>
    <x v="181"/>
    <m/>
    <m/>
    <s v="sq"/>
    <s v="sq"/>
    <n v="16284.02"/>
    <n v="29200970.130000021"/>
    <n v="29200970.130000021"/>
    <s v="Cairo"/>
  </r>
  <r>
    <x v="5491"/>
    <x v="7"/>
    <x v="0"/>
    <x v="7"/>
    <x v="1"/>
    <x v="0"/>
    <x v="5482"/>
    <x v="0"/>
    <x v="5490"/>
    <x v="363"/>
    <x v="2903"/>
    <x v="189"/>
    <m/>
    <m/>
    <s v="Jumia"/>
    <s v="Jum"/>
    <n v="16284.02"/>
    <n v="92327183.770000085"/>
    <n v="92327183.770000085"/>
    <s v="Cairo"/>
  </r>
  <r>
    <x v="5492"/>
    <x v="6"/>
    <x v="4"/>
    <x v="6"/>
    <x v="0"/>
    <x v="3"/>
    <x v="5483"/>
    <x v="3"/>
    <x v="5491"/>
    <x v="53"/>
    <x v="650"/>
    <x v="254"/>
    <m/>
    <m/>
    <s v="sq"/>
    <s v="sq"/>
    <n v="3665.44"/>
    <n v="31420413.200000018"/>
    <n v="31420413.200000018"/>
    <s v="Dubai"/>
  </r>
  <r>
    <x v="5493"/>
    <x v="8"/>
    <x v="3"/>
    <x v="8"/>
    <x v="1"/>
    <x v="0"/>
    <x v="5484"/>
    <x v="2"/>
    <x v="5492"/>
    <x v="153"/>
    <x v="3356"/>
    <x v="81"/>
    <m/>
    <m/>
    <s v="Jumia"/>
    <s v="Jum"/>
    <n v="16284.02"/>
    <n v="57542997.559999913"/>
    <n v="57542997.559999913"/>
    <s v="Cairo"/>
  </r>
  <r>
    <x v="5494"/>
    <x v="6"/>
    <x v="4"/>
    <x v="6"/>
    <x v="2"/>
    <x v="2"/>
    <x v="5485"/>
    <x v="4"/>
    <x v="5493"/>
    <x v="375"/>
    <x v="3357"/>
    <x v="112"/>
    <m/>
    <m/>
    <s v="Amazon"/>
    <s v="Amazon"/>
    <n v="26648.76"/>
    <n v="31420413.200000018"/>
    <n v="31420413.200000018"/>
    <s v="Casablanca"/>
  </r>
  <r>
    <x v="5495"/>
    <x v="8"/>
    <x v="3"/>
    <x v="8"/>
    <x v="2"/>
    <x v="2"/>
    <x v="5486"/>
    <x v="2"/>
    <x v="5494"/>
    <x v="112"/>
    <x v="2596"/>
    <x v="69"/>
    <m/>
    <m/>
    <s v="Amazon"/>
    <s v="Amazon"/>
    <n v="26648.76"/>
    <n v="57542997.559999913"/>
    <n v="57542997.559999913"/>
    <s v="Casablanca"/>
  </r>
  <r>
    <x v="5496"/>
    <x v="5"/>
    <x v="1"/>
    <x v="5"/>
    <x v="2"/>
    <x v="3"/>
    <x v="5487"/>
    <x v="3"/>
    <x v="5495"/>
    <x v="179"/>
    <x v="1657"/>
    <x v="103"/>
    <m/>
    <m/>
    <s v="Amazon"/>
    <s v="Amazon"/>
    <n v="3665.44"/>
    <n v="91504159.730000004"/>
    <n v="91504159.730000004"/>
    <s v="Dubai"/>
  </r>
  <r>
    <x v="5497"/>
    <x v="9"/>
    <x v="1"/>
    <x v="9"/>
    <x v="1"/>
    <x v="3"/>
    <x v="5488"/>
    <x v="0"/>
    <x v="5496"/>
    <x v="242"/>
    <x v="3358"/>
    <x v="314"/>
    <m/>
    <m/>
    <s v="Jumia"/>
    <s v="Jum"/>
    <n v="3665.44"/>
    <n v="91504159.730000004"/>
    <n v="91504159.730000004"/>
    <s v="Dubai"/>
  </r>
  <r>
    <x v="5498"/>
    <x v="7"/>
    <x v="0"/>
    <x v="7"/>
    <x v="0"/>
    <x v="4"/>
    <x v="5489"/>
    <x v="1"/>
    <x v="5497"/>
    <x v="150"/>
    <x v="3359"/>
    <x v="246"/>
    <m/>
    <m/>
    <s v="sq"/>
    <s v="sq"/>
    <n v="99349.3"/>
    <n v="92327183.770000085"/>
    <n v="92327183.770000085"/>
    <s v="Riyadh"/>
  </r>
  <r>
    <x v="5499"/>
    <x v="9"/>
    <x v="1"/>
    <x v="9"/>
    <x v="2"/>
    <x v="3"/>
    <x v="5490"/>
    <x v="1"/>
    <x v="5498"/>
    <x v="182"/>
    <x v="265"/>
    <x v="200"/>
    <m/>
    <m/>
    <s v="Amazon"/>
    <s v="Amazon"/>
    <n v="3665.44"/>
    <n v="91504159.730000004"/>
    <n v="91504159.730000004"/>
    <s v="Dubai"/>
  </r>
  <r>
    <x v="5500"/>
    <x v="6"/>
    <x v="4"/>
    <x v="6"/>
    <x v="1"/>
    <x v="4"/>
    <x v="5491"/>
    <x v="0"/>
    <x v="5499"/>
    <x v="161"/>
    <x v="2758"/>
    <x v="125"/>
    <m/>
    <m/>
    <s v="Jumia"/>
    <s v="Jum"/>
    <n v="99349.3"/>
    <n v="31420413.200000018"/>
    <n v="31420413.200000018"/>
    <s v="Riyadh"/>
  </r>
  <r>
    <x v="5501"/>
    <x v="3"/>
    <x v="3"/>
    <x v="3"/>
    <x v="1"/>
    <x v="2"/>
    <x v="5492"/>
    <x v="2"/>
    <x v="5500"/>
    <x v="252"/>
    <x v="3360"/>
    <x v="208"/>
    <m/>
    <m/>
    <s v="Jumia"/>
    <s v="Jum"/>
    <n v="26648.76"/>
    <n v="57542997.559999913"/>
    <n v="57542997.559999913"/>
    <s v="Casablanca"/>
  </r>
  <r>
    <x v="5502"/>
    <x v="3"/>
    <x v="3"/>
    <x v="3"/>
    <x v="1"/>
    <x v="0"/>
    <x v="5493"/>
    <x v="2"/>
    <x v="5501"/>
    <x v="399"/>
    <x v="1030"/>
    <x v="316"/>
    <m/>
    <m/>
    <s v="Jumia"/>
    <s v="Jum"/>
    <n v="16284.02"/>
    <n v="57542997.559999913"/>
    <n v="57542997.559999913"/>
    <s v="Cairo"/>
  </r>
  <r>
    <x v="5503"/>
    <x v="8"/>
    <x v="3"/>
    <x v="8"/>
    <x v="0"/>
    <x v="1"/>
    <x v="5494"/>
    <x v="2"/>
    <x v="5502"/>
    <x v="201"/>
    <x v="490"/>
    <x v="67"/>
    <m/>
    <m/>
    <s v="sq"/>
    <s v="sq"/>
    <n v="13290.4"/>
    <n v="57542997.559999913"/>
    <n v="57542997.559999913"/>
    <s v="Alexandria"/>
  </r>
  <r>
    <x v="5504"/>
    <x v="7"/>
    <x v="0"/>
    <x v="7"/>
    <x v="2"/>
    <x v="5"/>
    <x v="5495"/>
    <x v="4"/>
    <x v="5503"/>
    <x v="253"/>
    <x v="3361"/>
    <x v="92"/>
    <m/>
    <m/>
    <s v="Amazon"/>
    <s v="Amazon"/>
    <n v="27872.98"/>
    <n v="92327183.770000085"/>
    <n v="92327183.770000085"/>
    <s v="Giza"/>
  </r>
  <r>
    <x v="5505"/>
    <x v="0"/>
    <x v="0"/>
    <x v="0"/>
    <x v="1"/>
    <x v="2"/>
    <x v="5496"/>
    <x v="3"/>
    <x v="5504"/>
    <x v="285"/>
    <x v="957"/>
    <x v="262"/>
    <m/>
    <m/>
    <s v="Jumia"/>
    <s v="Jum"/>
    <n v="26648.76"/>
    <n v="92327183.770000085"/>
    <n v="92327183.770000085"/>
    <s v="Casablanca"/>
  </r>
  <r>
    <x v="5506"/>
    <x v="4"/>
    <x v="0"/>
    <x v="4"/>
    <x v="1"/>
    <x v="2"/>
    <x v="5497"/>
    <x v="4"/>
    <x v="5505"/>
    <x v="339"/>
    <x v="685"/>
    <x v="86"/>
    <m/>
    <m/>
    <s v="Jumia"/>
    <s v="Jum"/>
    <n v="26648.76"/>
    <n v="92327183.770000085"/>
    <n v="92327183.770000085"/>
    <s v="Casablanca"/>
  </r>
  <r>
    <x v="5507"/>
    <x v="2"/>
    <x v="2"/>
    <x v="2"/>
    <x v="1"/>
    <x v="5"/>
    <x v="5498"/>
    <x v="1"/>
    <x v="5506"/>
    <x v="109"/>
    <x v="3362"/>
    <x v="121"/>
    <m/>
    <m/>
    <s v="Jumia"/>
    <s v="Jum"/>
    <n v="27872.98"/>
    <n v="29200970.130000021"/>
    <n v="29200970.130000021"/>
    <s v="Giza"/>
  </r>
  <r>
    <x v="5508"/>
    <x v="3"/>
    <x v="3"/>
    <x v="3"/>
    <x v="0"/>
    <x v="3"/>
    <x v="5499"/>
    <x v="0"/>
    <x v="5507"/>
    <x v="206"/>
    <x v="3363"/>
    <x v="163"/>
    <m/>
    <m/>
    <s v="sq"/>
    <s v="sq"/>
    <n v="3665.44"/>
    <n v="57542997.559999913"/>
    <n v="57542997.559999913"/>
    <s v="Dubai"/>
  </r>
  <r>
    <x v="5509"/>
    <x v="2"/>
    <x v="2"/>
    <x v="2"/>
    <x v="1"/>
    <x v="5"/>
    <x v="5500"/>
    <x v="2"/>
    <x v="5508"/>
    <x v="47"/>
    <x v="2773"/>
    <x v="43"/>
    <m/>
    <m/>
    <s v="Jumia"/>
    <s v="Jum"/>
    <n v="27872.98"/>
    <n v="29200970.130000021"/>
    <n v="29200970.130000021"/>
    <s v="Giza"/>
  </r>
  <r>
    <x v="5510"/>
    <x v="2"/>
    <x v="2"/>
    <x v="2"/>
    <x v="2"/>
    <x v="1"/>
    <x v="5501"/>
    <x v="2"/>
    <x v="5509"/>
    <x v="39"/>
    <x v="424"/>
    <x v="213"/>
    <m/>
    <m/>
    <s v="Amazon"/>
    <s v="Amazon"/>
    <n v="13290.4"/>
    <n v="29200970.130000021"/>
    <n v="29200970.130000021"/>
    <s v="Alexandria"/>
  </r>
  <r>
    <x v="5511"/>
    <x v="8"/>
    <x v="3"/>
    <x v="8"/>
    <x v="1"/>
    <x v="3"/>
    <x v="5502"/>
    <x v="4"/>
    <x v="5510"/>
    <x v="354"/>
    <x v="3287"/>
    <x v="344"/>
    <m/>
    <m/>
    <s v="Jumia"/>
    <s v="Jum"/>
    <n v="3665.44"/>
    <n v="57542997.559999913"/>
    <n v="57542997.559999913"/>
    <s v="Dubai"/>
  </r>
  <r>
    <x v="5512"/>
    <x v="3"/>
    <x v="3"/>
    <x v="3"/>
    <x v="1"/>
    <x v="2"/>
    <x v="5503"/>
    <x v="4"/>
    <x v="5511"/>
    <x v="156"/>
    <x v="3364"/>
    <x v="288"/>
    <m/>
    <m/>
    <s v="Jumia"/>
    <s v="Jum"/>
    <n v="26648.76"/>
    <n v="57542997.559999913"/>
    <n v="57542997.559999913"/>
    <s v="Casablanca"/>
  </r>
  <r>
    <x v="5513"/>
    <x v="4"/>
    <x v="0"/>
    <x v="4"/>
    <x v="0"/>
    <x v="4"/>
    <x v="5504"/>
    <x v="4"/>
    <x v="5512"/>
    <x v="92"/>
    <x v="3365"/>
    <x v="84"/>
    <m/>
    <m/>
    <s v="sq"/>
    <s v="sq"/>
    <n v="99349.3"/>
    <n v="92327183.770000085"/>
    <n v="92327183.770000085"/>
    <s v="Riyadh"/>
  </r>
  <r>
    <x v="5514"/>
    <x v="7"/>
    <x v="0"/>
    <x v="7"/>
    <x v="1"/>
    <x v="3"/>
    <x v="5505"/>
    <x v="1"/>
    <x v="5513"/>
    <x v="111"/>
    <x v="678"/>
    <x v="90"/>
    <m/>
    <m/>
    <s v="Jumia"/>
    <s v="Jum"/>
    <n v="3665.44"/>
    <n v="92327183.770000085"/>
    <n v="92327183.770000085"/>
    <s v="Dubai"/>
  </r>
  <r>
    <x v="5515"/>
    <x v="0"/>
    <x v="0"/>
    <x v="0"/>
    <x v="1"/>
    <x v="5"/>
    <x v="5506"/>
    <x v="2"/>
    <x v="5514"/>
    <x v="315"/>
    <x v="836"/>
    <x v="247"/>
    <m/>
    <m/>
    <s v="Jumia"/>
    <s v="Jum"/>
    <n v="27872.98"/>
    <n v="92327183.770000085"/>
    <n v="92327183.770000085"/>
    <s v="Giza"/>
  </r>
  <r>
    <x v="5516"/>
    <x v="3"/>
    <x v="3"/>
    <x v="3"/>
    <x v="1"/>
    <x v="2"/>
    <x v="5507"/>
    <x v="1"/>
    <x v="5515"/>
    <x v="78"/>
    <x v="3366"/>
    <x v="101"/>
    <m/>
    <m/>
    <s v="Jumia"/>
    <s v="Jum"/>
    <n v="26648.76"/>
    <n v="57542997.559999913"/>
    <n v="57542997.559999913"/>
    <s v="Casablanca"/>
  </r>
  <r>
    <x v="5517"/>
    <x v="7"/>
    <x v="0"/>
    <x v="7"/>
    <x v="1"/>
    <x v="0"/>
    <x v="5508"/>
    <x v="3"/>
    <x v="5516"/>
    <x v="232"/>
    <x v="2668"/>
    <x v="310"/>
    <m/>
    <m/>
    <s v="Jumia"/>
    <s v="Jum"/>
    <n v="16284.02"/>
    <n v="92327183.770000085"/>
    <n v="92327183.770000085"/>
    <s v="Cairo"/>
  </r>
  <r>
    <x v="5518"/>
    <x v="7"/>
    <x v="0"/>
    <x v="7"/>
    <x v="2"/>
    <x v="1"/>
    <x v="5509"/>
    <x v="4"/>
    <x v="5517"/>
    <x v="324"/>
    <x v="3334"/>
    <x v="22"/>
    <m/>
    <m/>
    <s v="Amazon"/>
    <s v="Amazon"/>
    <n v="13290.4"/>
    <n v="92327183.770000085"/>
    <n v="92327183.770000085"/>
    <s v="Alexandria"/>
  </r>
  <r>
    <x v="5519"/>
    <x v="9"/>
    <x v="1"/>
    <x v="9"/>
    <x v="1"/>
    <x v="0"/>
    <x v="5510"/>
    <x v="4"/>
    <x v="5518"/>
    <x v="317"/>
    <x v="2273"/>
    <x v="167"/>
    <m/>
    <m/>
    <s v="Jumia"/>
    <s v="Jum"/>
    <n v="16284.02"/>
    <n v="91504159.730000004"/>
    <n v="91504159.730000004"/>
    <s v="Cairo"/>
  </r>
  <r>
    <x v="5520"/>
    <x v="1"/>
    <x v="1"/>
    <x v="1"/>
    <x v="0"/>
    <x v="2"/>
    <x v="5511"/>
    <x v="4"/>
    <x v="5519"/>
    <x v="127"/>
    <x v="604"/>
    <x v="326"/>
    <m/>
    <m/>
    <s v="sq"/>
    <s v="sq"/>
    <n v="26648.76"/>
    <n v="91504159.730000004"/>
    <n v="91504159.730000004"/>
    <s v="Casablanca"/>
  </r>
  <r>
    <x v="5521"/>
    <x v="3"/>
    <x v="3"/>
    <x v="3"/>
    <x v="0"/>
    <x v="4"/>
    <x v="5512"/>
    <x v="1"/>
    <x v="5520"/>
    <x v="176"/>
    <x v="3367"/>
    <x v="303"/>
    <m/>
    <m/>
    <s v="sq"/>
    <s v="sq"/>
    <n v="99349.3"/>
    <n v="57542997.559999913"/>
    <n v="57542997.559999913"/>
    <s v="Riyadh"/>
  </r>
  <r>
    <x v="5522"/>
    <x v="2"/>
    <x v="2"/>
    <x v="2"/>
    <x v="1"/>
    <x v="1"/>
    <x v="5513"/>
    <x v="1"/>
    <x v="5521"/>
    <x v="305"/>
    <x v="2810"/>
    <x v="353"/>
    <m/>
    <m/>
    <s v="Jumia"/>
    <s v="Jum"/>
    <n v="13290.4"/>
    <n v="29200970.130000021"/>
    <n v="29200970.130000021"/>
    <s v="Alexandria"/>
  </r>
  <r>
    <x v="5523"/>
    <x v="4"/>
    <x v="0"/>
    <x v="4"/>
    <x v="1"/>
    <x v="4"/>
    <x v="5514"/>
    <x v="1"/>
    <x v="5522"/>
    <x v="112"/>
    <x v="3190"/>
    <x v="260"/>
    <m/>
    <m/>
    <s v="Jumia"/>
    <s v="Jum"/>
    <n v="99349.3"/>
    <n v="92327183.770000085"/>
    <n v="92327183.770000085"/>
    <s v="Riyadh"/>
  </r>
  <r>
    <x v="5524"/>
    <x v="7"/>
    <x v="0"/>
    <x v="7"/>
    <x v="1"/>
    <x v="1"/>
    <x v="5515"/>
    <x v="1"/>
    <x v="5523"/>
    <x v="128"/>
    <x v="3368"/>
    <x v="114"/>
    <m/>
    <m/>
    <s v="Jumia"/>
    <s v="Jum"/>
    <n v="13290.4"/>
    <n v="92327183.770000085"/>
    <n v="92327183.770000085"/>
    <s v="Alexandria"/>
  </r>
  <r>
    <x v="5525"/>
    <x v="9"/>
    <x v="1"/>
    <x v="9"/>
    <x v="0"/>
    <x v="0"/>
    <x v="5516"/>
    <x v="3"/>
    <x v="5524"/>
    <x v="196"/>
    <x v="3273"/>
    <x v="230"/>
    <m/>
    <m/>
    <s v="sq"/>
    <s v="sq"/>
    <n v="16284.02"/>
    <n v="91504159.730000004"/>
    <n v="91504159.730000004"/>
    <s v="Cairo"/>
  </r>
  <r>
    <x v="5526"/>
    <x v="1"/>
    <x v="1"/>
    <x v="1"/>
    <x v="2"/>
    <x v="3"/>
    <x v="5517"/>
    <x v="0"/>
    <x v="5525"/>
    <x v="214"/>
    <x v="1934"/>
    <x v="169"/>
    <m/>
    <m/>
    <s v="Amazon"/>
    <s v="Amazon"/>
    <n v="3665.44"/>
    <n v="91504159.730000004"/>
    <n v="91504159.730000004"/>
    <s v="Dubai"/>
  </r>
  <r>
    <x v="5527"/>
    <x v="2"/>
    <x v="2"/>
    <x v="2"/>
    <x v="2"/>
    <x v="5"/>
    <x v="5518"/>
    <x v="0"/>
    <x v="5526"/>
    <x v="163"/>
    <x v="922"/>
    <x v="9"/>
    <m/>
    <m/>
    <s v="Amazon"/>
    <s v="Amazon"/>
    <n v="27872.98"/>
    <n v="29200970.130000021"/>
    <n v="29200970.130000021"/>
    <s v="Giza"/>
  </r>
  <r>
    <x v="5528"/>
    <x v="7"/>
    <x v="0"/>
    <x v="7"/>
    <x v="2"/>
    <x v="2"/>
    <x v="5519"/>
    <x v="1"/>
    <x v="5527"/>
    <x v="166"/>
    <x v="1792"/>
    <x v="152"/>
    <m/>
    <m/>
    <s v="Amazon"/>
    <s v="Amazon"/>
    <n v="26648.76"/>
    <n v="92327183.770000085"/>
    <n v="92327183.770000085"/>
    <s v="Casablanca"/>
  </r>
  <r>
    <x v="5529"/>
    <x v="7"/>
    <x v="0"/>
    <x v="7"/>
    <x v="1"/>
    <x v="0"/>
    <x v="5520"/>
    <x v="2"/>
    <x v="5528"/>
    <x v="297"/>
    <x v="763"/>
    <x v="160"/>
    <m/>
    <m/>
    <s v="Jumia"/>
    <s v="Jum"/>
    <n v="16284.02"/>
    <n v="92327183.770000085"/>
    <n v="92327183.770000085"/>
    <s v="Cairo"/>
  </r>
  <r>
    <x v="5530"/>
    <x v="8"/>
    <x v="3"/>
    <x v="8"/>
    <x v="0"/>
    <x v="5"/>
    <x v="5521"/>
    <x v="1"/>
    <x v="5529"/>
    <x v="107"/>
    <x v="1321"/>
    <x v="158"/>
    <m/>
    <m/>
    <s v="sq"/>
    <s v="sq"/>
    <n v="27872.98"/>
    <n v="57542997.559999913"/>
    <n v="57542997.559999913"/>
    <s v="Giza"/>
  </r>
  <r>
    <x v="5531"/>
    <x v="6"/>
    <x v="4"/>
    <x v="6"/>
    <x v="1"/>
    <x v="4"/>
    <x v="5522"/>
    <x v="1"/>
    <x v="5530"/>
    <x v="3"/>
    <x v="2928"/>
    <x v="30"/>
    <m/>
    <m/>
    <s v="Jumia"/>
    <s v="Jum"/>
    <n v="99349.3"/>
    <n v="31420413.200000018"/>
    <n v="31420413.200000018"/>
    <s v="Riyadh"/>
  </r>
  <r>
    <x v="5532"/>
    <x v="3"/>
    <x v="3"/>
    <x v="3"/>
    <x v="1"/>
    <x v="2"/>
    <x v="5523"/>
    <x v="2"/>
    <x v="5531"/>
    <x v="227"/>
    <x v="1366"/>
    <x v="268"/>
    <m/>
    <m/>
    <s v="Jumia"/>
    <s v="Jum"/>
    <n v="26648.76"/>
    <n v="57542997.559999913"/>
    <n v="57542997.559999913"/>
    <s v="Casablanca"/>
  </r>
  <r>
    <x v="5533"/>
    <x v="8"/>
    <x v="3"/>
    <x v="8"/>
    <x v="0"/>
    <x v="0"/>
    <x v="5524"/>
    <x v="0"/>
    <x v="5532"/>
    <x v="359"/>
    <x v="3369"/>
    <x v="161"/>
    <m/>
    <m/>
    <s v="sq"/>
    <s v="sq"/>
    <n v="16284.02"/>
    <n v="57542997.559999913"/>
    <n v="57542997.559999913"/>
    <s v="Cairo"/>
  </r>
  <r>
    <x v="5534"/>
    <x v="0"/>
    <x v="0"/>
    <x v="0"/>
    <x v="0"/>
    <x v="4"/>
    <x v="5525"/>
    <x v="2"/>
    <x v="5533"/>
    <x v="12"/>
    <x v="3370"/>
    <x v="212"/>
    <m/>
    <m/>
    <s v="sq"/>
    <s v="sq"/>
    <n v="99349.3"/>
    <n v="92327183.770000085"/>
    <n v="92327183.770000085"/>
    <s v="Riyadh"/>
  </r>
  <r>
    <x v="5535"/>
    <x v="1"/>
    <x v="1"/>
    <x v="1"/>
    <x v="0"/>
    <x v="1"/>
    <x v="5526"/>
    <x v="0"/>
    <x v="5534"/>
    <x v="199"/>
    <x v="892"/>
    <x v="134"/>
    <m/>
    <m/>
    <s v="sq"/>
    <s v="sq"/>
    <n v="13290.4"/>
    <n v="91504159.730000004"/>
    <n v="91504159.730000004"/>
    <s v="Alexandria"/>
  </r>
  <r>
    <x v="5536"/>
    <x v="8"/>
    <x v="3"/>
    <x v="8"/>
    <x v="2"/>
    <x v="5"/>
    <x v="5527"/>
    <x v="4"/>
    <x v="5535"/>
    <x v="73"/>
    <x v="3371"/>
    <x v="141"/>
    <m/>
    <m/>
    <s v="Amazon"/>
    <s v="Amazon"/>
    <n v="27872.98"/>
    <n v="57542997.559999913"/>
    <n v="57542997.559999913"/>
    <s v="Giza"/>
  </r>
  <r>
    <x v="5537"/>
    <x v="9"/>
    <x v="1"/>
    <x v="9"/>
    <x v="1"/>
    <x v="1"/>
    <x v="5528"/>
    <x v="3"/>
    <x v="5536"/>
    <x v="241"/>
    <x v="3372"/>
    <x v="86"/>
    <m/>
    <m/>
    <s v="Jumia"/>
    <s v="Jum"/>
    <n v="13290.4"/>
    <n v="91504159.730000004"/>
    <n v="91504159.730000004"/>
    <s v="Alexandria"/>
  </r>
  <r>
    <x v="5538"/>
    <x v="9"/>
    <x v="1"/>
    <x v="9"/>
    <x v="0"/>
    <x v="3"/>
    <x v="5529"/>
    <x v="4"/>
    <x v="5537"/>
    <x v="43"/>
    <x v="1803"/>
    <x v="193"/>
    <m/>
    <m/>
    <s v="sq"/>
    <s v="sq"/>
    <n v="3665.44"/>
    <n v="91504159.730000004"/>
    <n v="91504159.730000004"/>
    <s v="Dubai"/>
  </r>
  <r>
    <x v="5539"/>
    <x v="6"/>
    <x v="4"/>
    <x v="6"/>
    <x v="2"/>
    <x v="0"/>
    <x v="5530"/>
    <x v="0"/>
    <x v="5538"/>
    <x v="34"/>
    <x v="1579"/>
    <x v="136"/>
    <m/>
    <m/>
    <s v="Amazon"/>
    <s v="Amazon"/>
    <n v="16284.02"/>
    <n v="31420413.200000018"/>
    <n v="31420413.200000018"/>
    <s v="Cairo"/>
  </r>
  <r>
    <x v="5540"/>
    <x v="3"/>
    <x v="3"/>
    <x v="3"/>
    <x v="0"/>
    <x v="4"/>
    <x v="5531"/>
    <x v="0"/>
    <x v="5539"/>
    <x v="253"/>
    <x v="2868"/>
    <x v="19"/>
    <m/>
    <m/>
    <s v="sq"/>
    <s v="sq"/>
    <n v="99349.3"/>
    <n v="57542997.559999913"/>
    <n v="57542997.559999913"/>
    <s v="Riyadh"/>
  </r>
  <r>
    <x v="5541"/>
    <x v="5"/>
    <x v="1"/>
    <x v="5"/>
    <x v="1"/>
    <x v="0"/>
    <x v="5532"/>
    <x v="1"/>
    <x v="5540"/>
    <x v="355"/>
    <x v="361"/>
    <x v="119"/>
    <m/>
    <m/>
    <s v="Jumia"/>
    <s v="Jum"/>
    <n v="16284.02"/>
    <n v="91504159.730000004"/>
    <n v="91504159.730000004"/>
    <s v="Cairo"/>
  </r>
  <r>
    <x v="5542"/>
    <x v="8"/>
    <x v="3"/>
    <x v="8"/>
    <x v="1"/>
    <x v="5"/>
    <x v="5533"/>
    <x v="0"/>
    <x v="5541"/>
    <x v="140"/>
    <x v="3267"/>
    <x v="95"/>
    <m/>
    <m/>
    <s v="Jumia"/>
    <s v="Jum"/>
    <n v="27872.98"/>
    <n v="57542997.559999913"/>
    <n v="57542997.559999913"/>
    <s v="Giza"/>
  </r>
  <r>
    <x v="5543"/>
    <x v="5"/>
    <x v="1"/>
    <x v="5"/>
    <x v="1"/>
    <x v="4"/>
    <x v="5534"/>
    <x v="3"/>
    <x v="5542"/>
    <x v="216"/>
    <x v="3373"/>
    <x v="243"/>
    <m/>
    <m/>
    <s v="Jumia"/>
    <s v="Jum"/>
    <n v="99349.3"/>
    <n v="91504159.730000004"/>
    <n v="91504159.730000004"/>
    <s v="Riyadh"/>
  </r>
  <r>
    <x v="5544"/>
    <x v="5"/>
    <x v="1"/>
    <x v="5"/>
    <x v="2"/>
    <x v="4"/>
    <x v="5535"/>
    <x v="0"/>
    <x v="5543"/>
    <x v="75"/>
    <x v="3361"/>
    <x v="327"/>
    <m/>
    <m/>
    <s v="Amazon"/>
    <s v="Amazon"/>
    <n v="99349.3"/>
    <n v="91504159.730000004"/>
    <n v="91504159.730000004"/>
    <s v="Riyadh"/>
  </r>
  <r>
    <x v="5545"/>
    <x v="5"/>
    <x v="1"/>
    <x v="5"/>
    <x v="1"/>
    <x v="4"/>
    <x v="5536"/>
    <x v="3"/>
    <x v="5544"/>
    <x v="69"/>
    <x v="379"/>
    <x v="6"/>
    <m/>
    <m/>
    <s v="Jumia"/>
    <s v="Jum"/>
    <n v="99349.3"/>
    <n v="91504159.730000004"/>
    <n v="91504159.730000004"/>
    <s v="Riyadh"/>
  </r>
  <r>
    <x v="5546"/>
    <x v="2"/>
    <x v="2"/>
    <x v="2"/>
    <x v="2"/>
    <x v="4"/>
    <x v="5537"/>
    <x v="3"/>
    <x v="5545"/>
    <x v="307"/>
    <x v="322"/>
    <x v="319"/>
    <m/>
    <m/>
    <s v="Amazon"/>
    <s v="Amazon"/>
    <n v="99349.3"/>
    <n v="29200970.130000021"/>
    <n v="29200970.130000021"/>
    <s v="Riyadh"/>
  </r>
  <r>
    <x v="5547"/>
    <x v="4"/>
    <x v="0"/>
    <x v="4"/>
    <x v="2"/>
    <x v="4"/>
    <x v="5538"/>
    <x v="0"/>
    <x v="5546"/>
    <x v="322"/>
    <x v="3374"/>
    <x v="347"/>
    <m/>
    <m/>
    <s v="Amazon"/>
    <s v="Amazon"/>
    <n v="99349.3"/>
    <n v="92327183.770000085"/>
    <n v="92327183.770000085"/>
    <s v="Riyadh"/>
  </r>
  <r>
    <x v="5548"/>
    <x v="0"/>
    <x v="0"/>
    <x v="0"/>
    <x v="2"/>
    <x v="3"/>
    <x v="5539"/>
    <x v="4"/>
    <x v="5547"/>
    <x v="152"/>
    <x v="1092"/>
    <x v="183"/>
    <m/>
    <m/>
    <s v="Amazon"/>
    <s v="Amazon"/>
    <n v="3665.44"/>
    <n v="92327183.770000085"/>
    <n v="92327183.770000085"/>
    <s v="Dubai"/>
  </r>
  <r>
    <x v="5549"/>
    <x v="2"/>
    <x v="2"/>
    <x v="2"/>
    <x v="0"/>
    <x v="0"/>
    <x v="5540"/>
    <x v="2"/>
    <x v="5548"/>
    <x v="369"/>
    <x v="546"/>
    <x v="139"/>
    <m/>
    <m/>
    <s v="sq"/>
    <s v="sq"/>
    <n v="16284.02"/>
    <n v="29200970.130000021"/>
    <n v="29200970.130000021"/>
    <s v="Cairo"/>
  </r>
  <r>
    <x v="5550"/>
    <x v="2"/>
    <x v="2"/>
    <x v="2"/>
    <x v="1"/>
    <x v="2"/>
    <x v="5541"/>
    <x v="4"/>
    <x v="5549"/>
    <x v="28"/>
    <x v="2388"/>
    <x v="213"/>
    <m/>
    <m/>
    <s v="Jumia"/>
    <s v="Jum"/>
    <n v="26648.76"/>
    <n v="29200970.130000021"/>
    <n v="29200970.130000021"/>
    <s v="Casablanca"/>
  </r>
  <r>
    <x v="5551"/>
    <x v="9"/>
    <x v="1"/>
    <x v="9"/>
    <x v="2"/>
    <x v="5"/>
    <x v="5542"/>
    <x v="1"/>
    <x v="5550"/>
    <x v="261"/>
    <x v="1415"/>
    <x v="329"/>
    <m/>
    <m/>
    <s v="Amazon"/>
    <s v="Amazon"/>
    <n v="27872.98"/>
    <n v="91504159.730000004"/>
    <n v="91504159.730000004"/>
    <s v="Giza"/>
  </r>
  <r>
    <x v="5552"/>
    <x v="9"/>
    <x v="1"/>
    <x v="9"/>
    <x v="0"/>
    <x v="5"/>
    <x v="5543"/>
    <x v="3"/>
    <x v="5551"/>
    <x v="62"/>
    <x v="2674"/>
    <x v="321"/>
    <m/>
    <m/>
    <s v="sq"/>
    <s v="sq"/>
    <n v="27872.98"/>
    <n v="91504159.730000004"/>
    <n v="91504159.730000004"/>
    <s v="Giza"/>
  </r>
  <r>
    <x v="5553"/>
    <x v="1"/>
    <x v="1"/>
    <x v="1"/>
    <x v="1"/>
    <x v="4"/>
    <x v="5544"/>
    <x v="1"/>
    <x v="5552"/>
    <x v="294"/>
    <x v="3375"/>
    <x v="320"/>
    <m/>
    <m/>
    <s v="Jumia"/>
    <s v="Jum"/>
    <n v="99349.3"/>
    <n v="91504159.730000004"/>
    <n v="91504159.730000004"/>
    <s v="Riyadh"/>
  </r>
  <r>
    <x v="5554"/>
    <x v="5"/>
    <x v="1"/>
    <x v="5"/>
    <x v="1"/>
    <x v="5"/>
    <x v="5545"/>
    <x v="3"/>
    <x v="5553"/>
    <x v="112"/>
    <x v="713"/>
    <x v="93"/>
    <m/>
    <m/>
    <s v="Jumia"/>
    <s v="Jum"/>
    <n v="27872.98"/>
    <n v="91504159.730000004"/>
    <n v="91504159.730000004"/>
    <s v="Giza"/>
  </r>
  <r>
    <x v="5555"/>
    <x v="0"/>
    <x v="0"/>
    <x v="0"/>
    <x v="1"/>
    <x v="3"/>
    <x v="5546"/>
    <x v="3"/>
    <x v="5554"/>
    <x v="321"/>
    <x v="3218"/>
    <x v="263"/>
    <m/>
    <m/>
    <s v="Jumia"/>
    <s v="Jum"/>
    <n v="3665.44"/>
    <n v="92327183.770000085"/>
    <n v="92327183.770000085"/>
    <s v="Dubai"/>
  </r>
  <r>
    <x v="5556"/>
    <x v="7"/>
    <x v="0"/>
    <x v="7"/>
    <x v="2"/>
    <x v="1"/>
    <x v="5547"/>
    <x v="4"/>
    <x v="5555"/>
    <x v="213"/>
    <x v="159"/>
    <x v="139"/>
    <m/>
    <m/>
    <s v="Amazon"/>
    <s v="Amazon"/>
    <n v="13290.4"/>
    <n v="92327183.770000085"/>
    <n v="92327183.770000085"/>
    <s v="Alexandria"/>
  </r>
  <r>
    <x v="5557"/>
    <x v="0"/>
    <x v="0"/>
    <x v="0"/>
    <x v="2"/>
    <x v="5"/>
    <x v="5548"/>
    <x v="2"/>
    <x v="5556"/>
    <x v="23"/>
    <x v="3376"/>
    <x v="296"/>
    <m/>
    <m/>
    <s v="Amazon"/>
    <s v="Amazon"/>
    <n v="27872.98"/>
    <n v="92327183.770000085"/>
    <n v="92327183.770000085"/>
    <s v="Giza"/>
  </r>
  <r>
    <x v="5558"/>
    <x v="5"/>
    <x v="1"/>
    <x v="5"/>
    <x v="1"/>
    <x v="5"/>
    <x v="5549"/>
    <x v="1"/>
    <x v="5557"/>
    <x v="255"/>
    <x v="2884"/>
    <x v="170"/>
    <m/>
    <m/>
    <s v="Jumia"/>
    <s v="Jum"/>
    <n v="27872.98"/>
    <n v="91504159.730000004"/>
    <n v="91504159.730000004"/>
    <s v="Giza"/>
  </r>
  <r>
    <x v="5559"/>
    <x v="2"/>
    <x v="2"/>
    <x v="2"/>
    <x v="0"/>
    <x v="3"/>
    <x v="5550"/>
    <x v="2"/>
    <x v="5558"/>
    <x v="9"/>
    <x v="3377"/>
    <x v="314"/>
    <m/>
    <m/>
    <s v="sq"/>
    <s v="sq"/>
    <n v="3665.44"/>
    <n v="29200970.130000021"/>
    <n v="29200970.130000021"/>
    <s v="Dubai"/>
  </r>
  <r>
    <x v="5560"/>
    <x v="1"/>
    <x v="1"/>
    <x v="1"/>
    <x v="2"/>
    <x v="2"/>
    <x v="5551"/>
    <x v="2"/>
    <x v="5559"/>
    <x v="271"/>
    <x v="3378"/>
    <x v="262"/>
    <m/>
    <m/>
    <s v="Amazon"/>
    <s v="Amazon"/>
    <n v="26648.76"/>
    <n v="91504159.730000004"/>
    <n v="91504159.730000004"/>
    <s v="Casablanca"/>
  </r>
  <r>
    <x v="5561"/>
    <x v="8"/>
    <x v="3"/>
    <x v="8"/>
    <x v="1"/>
    <x v="2"/>
    <x v="5552"/>
    <x v="4"/>
    <x v="5560"/>
    <x v="37"/>
    <x v="3379"/>
    <x v="171"/>
    <m/>
    <m/>
    <s v="Jumia"/>
    <s v="Jum"/>
    <n v="26648.76"/>
    <n v="57542997.559999913"/>
    <n v="57542997.559999913"/>
    <s v="Casablanca"/>
  </r>
  <r>
    <x v="5562"/>
    <x v="1"/>
    <x v="1"/>
    <x v="1"/>
    <x v="1"/>
    <x v="4"/>
    <x v="5553"/>
    <x v="4"/>
    <x v="5561"/>
    <x v="35"/>
    <x v="2090"/>
    <x v="272"/>
    <m/>
    <m/>
    <s v="Jumia"/>
    <s v="Jum"/>
    <n v="99349.3"/>
    <n v="91504159.730000004"/>
    <n v="91504159.730000004"/>
    <s v="Riyadh"/>
  </r>
  <r>
    <x v="5563"/>
    <x v="0"/>
    <x v="0"/>
    <x v="0"/>
    <x v="2"/>
    <x v="2"/>
    <x v="5554"/>
    <x v="0"/>
    <x v="5562"/>
    <x v="241"/>
    <x v="3380"/>
    <x v="176"/>
    <m/>
    <m/>
    <s v="Amazon"/>
    <s v="Amazon"/>
    <n v="26648.76"/>
    <n v="92327183.770000085"/>
    <n v="92327183.770000085"/>
    <s v="Casablanca"/>
  </r>
  <r>
    <x v="5564"/>
    <x v="6"/>
    <x v="4"/>
    <x v="6"/>
    <x v="2"/>
    <x v="2"/>
    <x v="5555"/>
    <x v="2"/>
    <x v="5563"/>
    <x v="42"/>
    <x v="1318"/>
    <x v="71"/>
    <m/>
    <m/>
    <s v="Amazon"/>
    <s v="Amazon"/>
    <n v="26648.76"/>
    <n v="31420413.200000018"/>
    <n v="31420413.200000018"/>
    <s v="Casablanca"/>
  </r>
  <r>
    <x v="5565"/>
    <x v="8"/>
    <x v="3"/>
    <x v="8"/>
    <x v="2"/>
    <x v="0"/>
    <x v="5556"/>
    <x v="1"/>
    <x v="5564"/>
    <x v="322"/>
    <x v="2057"/>
    <x v="287"/>
    <m/>
    <m/>
    <s v="Amazon"/>
    <s v="Amazon"/>
    <n v="16284.02"/>
    <n v="57542997.559999913"/>
    <n v="57542997.559999913"/>
    <s v="Cairo"/>
  </r>
  <r>
    <x v="5566"/>
    <x v="6"/>
    <x v="4"/>
    <x v="6"/>
    <x v="1"/>
    <x v="4"/>
    <x v="5557"/>
    <x v="0"/>
    <x v="5565"/>
    <x v="280"/>
    <x v="3381"/>
    <x v="325"/>
    <m/>
    <m/>
    <s v="Jumia"/>
    <s v="Jum"/>
    <n v="99349.3"/>
    <n v="31420413.200000018"/>
    <n v="31420413.200000018"/>
    <s v="Riyadh"/>
  </r>
  <r>
    <x v="5567"/>
    <x v="4"/>
    <x v="0"/>
    <x v="4"/>
    <x v="0"/>
    <x v="0"/>
    <x v="5558"/>
    <x v="1"/>
    <x v="5566"/>
    <x v="37"/>
    <x v="3284"/>
    <x v="213"/>
    <m/>
    <m/>
    <s v="sq"/>
    <s v="sq"/>
    <n v="16284.02"/>
    <n v="92327183.770000085"/>
    <n v="92327183.770000085"/>
    <s v="Cairo"/>
  </r>
  <r>
    <x v="5568"/>
    <x v="8"/>
    <x v="3"/>
    <x v="8"/>
    <x v="1"/>
    <x v="0"/>
    <x v="5559"/>
    <x v="0"/>
    <x v="5567"/>
    <x v="191"/>
    <x v="1587"/>
    <x v="263"/>
    <m/>
    <m/>
    <s v="Jumia"/>
    <s v="Jum"/>
    <n v="16284.02"/>
    <n v="57542997.559999913"/>
    <n v="57542997.559999913"/>
    <s v="Cairo"/>
  </r>
  <r>
    <x v="5569"/>
    <x v="8"/>
    <x v="3"/>
    <x v="8"/>
    <x v="2"/>
    <x v="5"/>
    <x v="5560"/>
    <x v="3"/>
    <x v="5568"/>
    <x v="271"/>
    <x v="1161"/>
    <x v="123"/>
    <m/>
    <m/>
    <s v="Amazon"/>
    <s v="Amazon"/>
    <n v="27872.98"/>
    <n v="57542997.559999913"/>
    <n v="57542997.559999913"/>
    <s v="Giza"/>
  </r>
  <r>
    <x v="5570"/>
    <x v="2"/>
    <x v="2"/>
    <x v="2"/>
    <x v="0"/>
    <x v="4"/>
    <x v="5561"/>
    <x v="1"/>
    <x v="5569"/>
    <x v="133"/>
    <x v="3104"/>
    <x v="247"/>
    <m/>
    <m/>
    <s v="sq"/>
    <s v="sq"/>
    <n v="99349.3"/>
    <n v="29200970.130000021"/>
    <n v="29200970.130000021"/>
    <s v="Riyadh"/>
  </r>
  <r>
    <x v="5571"/>
    <x v="1"/>
    <x v="1"/>
    <x v="1"/>
    <x v="1"/>
    <x v="2"/>
    <x v="5562"/>
    <x v="2"/>
    <x v="5570"/>
    <x v="256"/>
    <x v="2353"/>
    <x v="107"/>
    <m/>
    <m/>
    <s v="Jumia"/>
    <s v="Jum"/>
    <n v="26648.76"/>
    <n v="91504159.730000004"/>
    <n v="91504159.730000004"/>
    <s v="Casablanca"/>
  </r>
  <r>
    <x v="5572"/>
    <x v="9"/>
    <x v="1"/>
    <x v="9"/>
    <x v="0"/>
    <x v="2"/>
    <x v="5563"/>
    <x v="1"/>
    <x v="5571"/>
    <x v="28"/>
    <x v="2022"/>
    <x v="84"/>
    <m/>
    <m/>
    <s v="sq"/>
    <s v="sq"/>
    <n v="26648.76"/>
    <n v="91504159.730000004"/>
    <n v="91504159.730000004"/>
    <s v="Casablanca"/>
  </r>
  <r>
    <x v="5573"/>
    <x v="8"/>
    <x v="3"/>
    <x v="8"/>
    <x v="1"/>
    <x v="3"/>
    <x v="5564"/>
    <x v="0"/>
    <x v="5572"/>
    <x v="171"/>
    <x v="2999"/>
    <x v="85"/>
    <m/>
    <m/>
    <s v="Jumia"/>
    <s v="Jum"/>
    <n v="3665.44"/>
    <n v="57542997.559999913"/>
    <n v="57542997.559999913"/>
    <s v="Dubai"/>
  </r>
  <r>
    <x v="5574"/>
    <x v="3"/>
    <x v="3"/>
    <x v="3"/>
    <x v="0"/>
    <x v="0"/>
    <x v="5565"/>
    <x v="2"/>
    <x v="5573"/>
    <x v="211"/>
    <x v="2729"/>
    <x v="151"/>
    <m/>
    <m/>
    <s v="sq"/>
    <s v="sq"/>
    <n v="16284.02"/>
    <n v="57542997.559999913"/>
    <n v="57542997.559999913"/>
    <s v="Cairo"/>
  </r>
  <r>
    <x v="5575"/>
    <x v="6"/>
    <x v="4"/>
    <x v="6"/>
    <x v="2"/>
    <x v="5"/>
    <x v="5566"/>
    <x v="2"/>
    <x v="5574"/>
    <x v="28"/>
    <x v="2592"/>
    <x v="46"/>
    <m/>
    <m/>
    <s v="Amazon"/>
    <s v="Amazon"/>
    <n v="27872.98"/>
    <n v="31420413.200000018"/>
    <n v="31420413.200000018"/>
    <s v="Giza"/>
  </r>
  <r>
    <x v="5576"/>
    <x v="1"/>
    <x v="1"/>
    <x v="1"/>
    <x v="0"/>
    <x v="1"/>
    <x v="5567"/>
    <x v="1"/>
    <x v="5575"/>
    <x v="233"/>
    <x v="143"/>
    <x v="110"/>
    <m/>
    <m/>
    <s v="sq"/>
    <s v="sq"/>
    <n v="13290.4"/>
    <n v="91504159.730000004"/>
    <n v="91504159.730000004"/>
    <s v="Alexandria"/>
  </r>
  <r>
    <x v="5577"/>
    <x v="9"/>
    <x v="1"/>
    <x v="9"/>
    <x v="2"/>
    <x v="4"/>
    <x v="5568"/>
    <x v="3"/>
    <x v="5576"/>
    <x v="383"/>
    <x v="587"/>
    <x v="295"/>
    <m/>
    <m/>
    <s v="Amazon"/>
    <s v="Amazon"/>
    <n v="99349.3"/>
    <n v="91504159.730000004"/>
    <n v="91504159.730000004"/>
    <s v="Riyadh"/>
  </r>
  <r>
    <x v="5578"/>
    <x v="4"/>
    <x v="0"/>
    <x v="4"/>
    <x v="1"/>
    <x v="5"/>
    <x v="5569"/>
    <x v="2"/>
    <x v="5577"/>
    <x v="287"/>
    <x v="3068"/>
    <x v="109"/>
    <m/>
    <m/>
    <s v="Jumia"/>
    <s v="Jum"/>
    <n v="27872.98"/>
    <n v="92327183.770000085"/>
    <n v="92327183.770000085"/>
    <s v="Giza"/>
  </r>
  <r>
    <x v="5579"/>
    <x v="9"/>
    <x v="1"/>
    <x v="9"/>
    <x v="2"/>
    <x v="2"/>
    <x v="5570"/>
    <x v="0"/>
    <x v="5578"/>
    <x v="224"/>
    <x v="2346"/>
    <x v="15"/>
    <m/>
    <m/>
    <s v="Amazon"/>
    <s v="Amazon"/>
    <n v="26648.76"/>
    <n v="91504159.730000004"/>
    <n v="91504159.730000004"/>
    <s v="Casablanca"/>
  </r>
  <r>
    <x v="5580"/>
    <x v="6"/>
    <x v="4"/>
    <x v="6"/>
    <x v="0"/>
    <x v="4"/>
    <x v="5571"/>
    <x v="4"/>
    <x v="5579"/>
    <x v="377"/>
    <x v="3382"/>
    <x v="147"/>
    <m/>
    <m/>
    <s v="sq"/>
    <s v="sq"/>
    <n v="99349.3"/>
    <n v="31420413.200000018"/>
    <n v="31420413.200000018"/>
    <s v="Riyadh"/>
  </r>
  <r>
    <x v="5581"/>
    <x v="6"/>
    <x v="4"/>
    <x v="6"/>
    <x v="2"/>
    <x v="2"/>
    <x v="5572"/>
    <x v="0"/>
    <x v="5580"/>
    <x v="108"/>
    <x v="3383"/>
    <x v="144"/>
    <m/>
    <m/>
    <s v="Amazon"/>
    <s v="Amazon"/>
    <n v="26648.76"/>
    <n v="31420413.200000018"/>
    <n v="31420413.200000018"/>
    <s v="Casablanca"/>
  </r>
  <r>
    <x v="5582"/>
    <x v="9"/>
    <x v="1"/>
    <x v="9"/>
    <x v="2"/>
    <x v="1"/>
    <x v="5573"/>
    <x v="2"/>
    <x v="5581"/>
    <x v="128"/>
    <x v="1372"/>
    <x v="20"/>
    <m/>
    <m/>
    <s v="Amazon"/>
    <s v="Amazon"/>
    <n v="13290.4"/>
    <n v="91504159.730000004"/>
    <n v="91504159.730000004"/>
    <s v="Alexandria"/>
  </r>
  <r>
    <x v="5583"/>
    <x v="9"/>
    <x v="1"/>
    <x v="9"/>
    <x v="1"/>
    <x v="4"/>
    <x v="5574"/>
    <x v="2"/>
    <x v="5582"/>
    <x v="283"/>
    <x v="3384"/>
    <x v="44"/>
    <m/>
    <m/>
    <s v="Jumia"/>
    <s v="Jum"/>
    <n v="99349.3"/>
    <n v="91504159.730000004"/>
    <n v="91504159.730000004"/>
    <s v="Riyadh"/>
  </r>
  <r>
    <x v="5584"/>
    <x v="2"/>
    <x v="2"/>
    <x v="2"/>
    <x v="0"/>
    <x v="1"/>
    <x v="5575"/>
    <x v="3"/>
    <x v="5583"/>
    <x v="254"/>
    <x v="3385"/>
    <x v="317"/>
    <m/>
    <m/>
    <s v="sq"/>
    <s v="sq"/>
    <n v="13290.4"/>
    <n v="29200970.130000021"/>
    <n v="29200970.130000021"/>
    <s v="Alexandria"/>
  </r>
  <r>
    <x v="5585"/>
    <x v="3"/>
    <x v="3"/>
    <x v="3"/>
    <x v="1"/>
    <x v="3"/>
    <x v="5576"/>
    <x v="1"/>
    <x v="5584"/>
    <x v="184"/>
    <x v="3386"/>
    <x v="204"/>
    <m/>
    <m/>
    <s v="Jumia"/>
    <s v="Jum"/>
    <n v="3665.44"/>
    <n v="57542997.559999913"/>
    <n v="57542997.559999913"/>
    <s v="Dubai"/>
  </r>
  <r>
    <x v="5586"/>
    <x v="8"/>
    <x v="3"/>
    <x v="8"/>
    <x v="1"/>
    <x v="2"/>
    <x v="5577"/>
    <x v="1"/>
    <x v="5585"/>
    <x v="394"/>
    <x v="54"/>
    <x v="358"/>
    <m/>
    <m/>
    <s v="Jumia"/>
    <s v="Jum"/>
    <n v="26648.76"/>
    <n v="57542997.559999913"/>
    <n v="57542997.559999913"/>
    <s v="Casablanca"/>
  </r>
  <r>
    <x v="5587"/>
    <x v="1"/>
    <x v="1"/>
    <x v="1"/>
    <x v="2"/>
    <x v="3"/>
    <x v="5578"/>
    <x v="0"/>
    <x v="5586"/>
    <x v="108"/>
    <x v="2242"/>
    <x v="315"/>
    <m/>
    <m/>
    <s v="Amazon"/>
    <s v="Amazon"/>
    <n v="3665.44"/>
    <n v="91504159.730000004"/>
    <n v="91504159.730000004"/>
    <s v="Dubai"/>
  </r>
  <r>
    <x v="5588"/>
    <x v="0"/>
    <x v="0"/>
    <x v="0"/>
    <x v="1"/>
    <x v="1"/>
    <x v="5579"/>
    <x v="0"/>
    <x v="5587"/>
    <x v="242"/>
    <x v="2163"/>
    <x v="28"/>
    <m/>
    <m/>
    <s v="Jumia"/>
    <s v="Jum"/>
    <n v="13290.4"/>
    <n v="92327183.770000085"/>
    <n v="92327183.770000085"/>
    <s v="Alexandria"/>
  </r>
  <r>
    <x v="5589"/>
    <x v="4"/>
    <x v="0"/>
    <x v="4"/>
    <x v="1"/>
    <x v="4"/>
    <x v="5580"/>
    <x v="4"/>
    <x v="5588"/>
    <x v="192"/>
    <x v="3387"/>
    <x v="127"/>
    <m/>
    <m/>
    <s v="Jumia"/>
    <s v="Jum"/>
    <n v="99349.3"/>
    <n v="92327183.770000085"/>
    <n v="92327183.770000085"/>
    <s v="Riyadh"/>
  </r>
  <r>
    <x v="5590"/>
    <x v="9"/>
    <x v="1"/>
    <x v="9"/>
    <x v="0"/>
    <x v="2"/>
    <x v="5581"/>
    <x v="4"/>
    <x v="5589"/>
    <x v="84"/>
    <x v="192"/>
    <x v="167"/>
    <m/>
    <m/>
    <s v="sq"/>
    <s v="sq"/>
    <n v="26648.76"/>
    <n v="91504159.730000004"/>
    <n v="91504159.730000004"/>
    <s v="Casablanca"/>
  </r>
  <r>
    <x v="5591"/>
    <x v="7"/>
    <x v="0"/>
    <x v="7"/>
    <x v="1"/>
    <x v="1"/>
    <x v="5582"/>
    <x v="4"/>
    <x v="5590"/>
    <x v="6"/>
    <x v="3388"/>
    <x v="130"/>
    <m/>
    <m/>
    <s v="Jumia"/>
    <s v="Jum"/>
    <n v="13290.4"/>
    <n v="92327183.770000085"/>
    <n v="92327183.770000085"/>
    <s v="Alexandria"/>
  </r>
  <r>
    <x v="5592"/>
    <x v="8"/>
    <x v="3"/>
    <x v="8"/>
    <x v="2"/>
    <x v="5"/>
    <x v="5583"/>
    <x v="0"/>
    <x v="5591"/>
    <x v="216"/>
    <x v="1526"/>
    <x v="91"/>
    <m/>
    <m/>
    <s v="Amazon"/>
    <s v="Amazon"/>
    <n v="27872.98"/>
    <n v="57542997.559999913"/>
    <n v="57542997.559999913"/>
    <s v="Giza"/>
  </r>
  <r>
    <x v="5593"/>
    <x v="5"/>
    <x v="1"/>
    <x v="5"/>
    <x v="2"/>
    <x v="1"/>
    <x v="5584"/>
    <x v="4"/>
    <x v="5592"/>
    <x v="154"/>
    <x v="1801"/>
    <x v="329"/>
    <m/>
    <m/>
    <s v="Amazon"/>
    <s v="Amazon"/>
    <n v="13290.4"/>
    <n v="91504159.730000004"/>
    <n v="91504159.730000004"/>
    <s v="Alexandria"/>
  </r>
  <r>
    <x v="5594"/>
    <x v="9"/>
    <x v="1"/>
    <x v="9"/>
    <x v="2"/>
    <x v="2"/>
    <x v="5585"/>
    <x v="3"/>
    <x v="5593"/>
    <x v="366"/>
    <x v="2534"/>
    <x v="197"/>
    <m/>
    <m/>
    <s v="Amazon"/>
    <s v="Amazon"/>
    <n v="26648.76"/>
    <n v="91504159.730000004"/>
    <n v="91504159.730000004"/>
    <s v="Casablanca"/>
  </r>
  <r>
    <x v="5595"/>
    <x v="5"/>
    <x v="1"/>
    <x v="5"/>
    <x v="0"/>
    <x v="0"/>
    <x v="5586"/>
    <x v="3"/>
    <x v="5594"/>
    <x v="268"/>
    <x v="3389"/>
    <x v="327"/>
    <m/>
    <m/>
    <s v="sq"/>
    <s v="sq"/>
    <n v="16284.02"/>
    <n v="91504159.730000004"/>
    <n v="91504159.730000004"/>
    <s v="Cairo"/>
  </r>
  <r>
    <x v="5596"/>
    <x v="6"/>
    <x v="4"/>
    <x v="6"/>
    <x v="0"/>
    <x v="0"/>
    <x v="5587"/>
    <x v="3"/>
    <x v="5595"/>
    <x v="327"/>
    <x v="2801"/>
    <x v="149"/>
    <m/>
    <m/>
    <s v="sq"/>
    <s v="sq"/>
    <n v="16284.02"/>
    <n v="31420413.200000018"/>
    <n v="31420413.200000018"/>
    <s v="Cairo"/>
  </r>
  <r>
    <x v="5597"/>
    <x v="4"/>
    <x v="0"/>
    <x v="4"/>
    <x v="2"/>
    <x v="3"/>
    <x v="5588"/>
    <x v="4"/>
    <x v="5596"/>
    <x v="340"/>
    <x v="3390"/>
    <x v="196"/>
    <m/>
    <m/>
    <s v="Amazon"/>
    <s v="Amazon"/>
    <n v="3665.44"/>
    <n v="92327183.770000085"/>
    <n v="92327183.770000085"/>
    <s v="Dubai"/>
  </r>
  <r>
    <x v="5598"/>
    <x v="5"/>
    <x v="1"/>
    <x v="5"/>
    <x v="1"/>
    <x v="4"/>
    <x v="5589"/>
    <x v="0"/>
    <x v="5597"/>
    <x v="61"/>
    <x v="2962"/>
    <x v="140"/>
    <m/>
    <m/>
    <s v="Jumia"/>
    <s v="Jum"/>
    <n v="99349.3"/>
    <n v="91504159.730000004"/>
    <n v="91504159.730000004"/>
    <s v="Riyadh"/>
  </r>
  <r>
    <x v="5599"/>
    <x v="0"/>
    <x v="0"/>
    <x v="0"/>
    <x v="0"/>
    <x v="0"/>
    <x v="5590"/>
    <x v="3"/>
    <x v="5598"/>
    <x v="38"/>
    <x v="3391"/>
    <x v="116"/>
    <m/>
    <m/>
    <s v="sq"/>
    <s v="sq"/>
    <n v="16284.02"/>
    <n v="92327183.770000085"/>
    <n v="92327183.770000085"/>
    <s v="Cairo"/>
  </r>
  <r>
    <x v="5600"/>
    <x v="7"/>
    <x v="0"/>
    <x v="7"/>
    <x v="1"/>
    <x v="4"/>
    <x v="5591"/>
    <x v="3"/>
    <x v="5599"/>
    <x v="66"/>
    <x v="3392"/>
    <x v="207"/>
    <m/>
    <m/>
    <s v="Jumia"/>
    <s v="Jum"/>
    <n v="99349.3"/>
    <n v="92327183.770000085"/>
    <n v="92327183.770000085"/>
    <s v="Riyadh"/>
  </r>
  <r>
    <x v="5601"/>
    <x v="3"/>
    <x v="3"/>
    <x v="3"/>
    <x v="0"/>
    <x v="0"/>
    <x v="5592"/>
    <x v="3"/>
    <x v="5600"/>
    <x v="198"/>
    <x v="3393"/>
    <x v="257"/>
    <m/>
    <m/>
    <s v="sq"/>
    <s v="sq"/>
    <n v="16284.02"/>
    <n v="57542997.559999913"/>
    <n v="57542997.559999913"/>
    <s v="Cairo"/>
  </r>
  <r>
    <x v="5602"/>
    <x v="3"/>
    <x v="3"/>
    <x v="3"/>
    <x v="2"/>
    <x v="2"/>
    <x v="5593"/>
    <x v="4"/>
    <x v="5601"/>
    <x v="237"/>
    <x v="753"/>
    <x v="347"/>
    <m/>
    <m/>
    <s v="Amazon"/>
    <s v="Amazon"/>
    <n v="26648.76"/>
    <n v="57542997.559999913"/>
    <n v="57542997.559999913"/>
    <s v="Casablanca"/>
  </r>
  <r>
    <x v="5603"/>
    <x v="4"/>
    <x v="0"/>
    <x v="4"/>
    <x v="1"/>
    <x v="3"/>
    <x v="5594"/>
    <x v="1"/>
    <x v="5602"/>
    <x v="305"/>
    <x v="3394"/>
    <x v="136"/>
    <m/>
    <m/>
    <s v="Jumia"/>
    <s v="Jum"/>
    <n v="3665.44"/>
    <n v="92327183.770000085"/>
    <n v="92327183.770000085"/>
    <s v="Dubai"/>
  </r>
  <r>
    <x v="5604"/>
    <x v="7"/>
    <x v="0"/>
    <x v="7"/>
    <x v="0"/>
    <x v="0"/>
    <x v="5595"/>
    <x v="2"/>
    <x v="5603"/>
    <x v="52"/>
    <x v="3395"/>
    <x v="230"/>
    <m/>
    <m/>
    <s v="sq"/>
    <s v="sq"/>
    <n v="16284.02"/>
    <n v="92327183.770000085"/>
    <n v="92327183.770000085"/>
    <s v="Cairo"/>
  </r>
  <r>
    <x v="5605"/>
    <x v="0"/>
    <x v="0"/>
    <x v="0"/>
    <x v="1"/>
    <x v="2"/>
    <x v="5596"/>
    <x v="2"/>
    <x v="5604"/>
    <x v="32"/>
    <x v="3396"/>
    <x v="223"/>
    <m/>
    <m/>
    <s v="Jumia"/>
    <s v="Jum"/>
    <n v="26648.76"/>
    <n v="92327183.770000085"/>
    <n v="92327183.770000085"/>
    <s v="Casablanca"/>
  </r>
  <r>
    <x v="5606"/>
    <x v="2"/>
    <x v="2"/>
    <x v="2"/>
    <x v="0"/>
    <x v="0"/>
    <x v="5597"/>
    <x v="4"/>
    <x v="5605"/>
    <x v="129"/>
    <x v="3397"/>
    <x v="150"/>
    <m/>
    <m/>
    <s v="sq"/>
    <s v="sq"/>
    <n v="16284.02"/>
    <n v="29200970.130000021"/>
    <n v="29200970.130000021"/>
    <s v="Cairo"/>
  </r>
  <r>
    <x v="5607"/>
    <x v="2"/>
    <x v="2"/>
    <x v="2"/>
    <x v="2"/>
    <x v="1"/>
    <x v="5598"/>
    <x v="1"/>
    <x v="5606"/>
    <x v="105"/>
    <x v="3398"/>
    <x v="331"/>
    <m/>
    <m/>
    <s v="Amazon"/>
    <s v="Amazon"/>
    <n v="13290.4"/>
    <n v="29200970.130000021"/>
    <n v="29200970.130000021"/>
    <s v="Alexandria"/>
  </r>
  <r>
    <x v="5608"/>
    <x v="2"/>
    <x v="2"/>
    <x v="2"/>
    <x v="0"/>
    <x v="1"/>
    <x v="5599"/>
    <x v="2"/>
    <x v="5607"/>
    <x v="316"/>
    <x v="67"/>
    <x v="257"/>
    <m/>
    <m/>
    <s v="sq"/>
    <s v="sq"/>
    <n v="13290.4"/>
    <n v="29200970.130000021"/>
    <n v="29200970.130000021"/>
    <s v="Alexandria"/>
  </r>
  <r>
    <x v="5609"/>
    <x v="3"/>
    <x v="3"/>
    <x v="3"/>
    <x v="0"/>
    <x v="0"/>
    <x v="5600"/>
    <x v="3"/>
    <x v="5608"/>
    <x v="230"/>
    <x v="3399"/>
    <x v="171"/>
    <m/>
    <m/>
    <s v="sq"/>
    <s v="sq"/>
    <n v="16284.02"/>
    <n v="57542997.559999913"/>
    <n v="57542997.559999913"/>
    <s v="Cairo"/>
  </r>
  <r>
    <x v="5610"/>
    <x v="7"/>
    <x v="0"/>
    <x v="7"/>
    <x v="2"/>
    <x v="5"/>
    <x v="5601"/>
    <x v="2"/>
    <x v="5609"/>
    <x v="203"/>
    <x v="3400"/>
    <x v="303"/>
    <m/>
    <m/>
    <s v="Amazon"/>
    <s v="Amazon"/>
    <n v="27872.98"/>
    <n v="92327183.770000085"/>
    <n v="92327183.770000085"/>
    <s v="Giza"/>
  </r>
  <r>
    <x v="5611"/>
    <x v="1"/>
    <x v="1"/>
    <x v="1"/>
    <x v="0"/>
    <x v="1"/>
    <x v="5602"/>
    <x v="4"/>
    <x v="5610"/>
    <x v="205"/>
    <x v="2029"/>
    <x v="32"/>
    <m/>
    <m/>
    <s v="sq"/>
    <s v="sq"/>
    <n v="13290.4"/>
    <n v="91504159.730000004"/>
    <n v="91504159.730000004"/>
    <s v="Alexandria"/>
  </r>
  <r>
    <x v="5612"/>
    <x v="6"/>
    <x v="4"/>
    <x v="6"/>
    <x v="1"/>
    <x v="5"/>
    <x v="5603"/>
    <x v="3"/>
    <x v="5611"/>
    <x v="265"/>
    <x v="3401"/>
    <x v="94"/>
    <m/>
    <m/>
    <s v="Jumia"/>
    <s v="Jum"/>
    <n v="27872.98"/>
    <n v="31420413.200000018"/>
    <n v="31420413.200000018"/>
    <s v="Giza"/>
  </r>
  <r>
    <x v="5613"/>
    <x v="7"/>
    <x v="0"/>
    <x v="7"/>
    <x v="2"/>
    <x v="2"/>
    <x v="1333"/>
    <x v="1"/>
    <x v="5612"/>
    <x v="113"/>
    <x v="1833"/>
    <x v="303"/>
    <m/>
    <m/>
    <s v="Amazon"/>
    <s v="Amazon"/>
    <n v="26648.76"/>
    <n v="92327183.770000085"/>
    <n v="92327183.770000085"/>
    <s v="Casablanca"/>
  </r>
  <r>
    <x v="5614"/>
    <x v="9"/>
    <x v="1"/>
    <x v="9"/>
    <x v="2"/>
    <x v="4"/>
    <x v="5604"/>
    <x v="3"/>
    <x v="5613"/>
    <x v="331"/>
    <x v="1546"/>
    <x v="78"/>
    <m/>
    <m/>
    <s v="Amazon"/>
    <s v="Amazon"/>
    <n v="99349.3"/>
    <n v="91504159.730000004"/>
    <n v="91504159.730000004"/>
    <s v="Riyadh"/>
  </r>
  <r>
    <x v="5615"/>
    <x v="5"/>
    <x v="1"/>
    <x v="5"/>
    <x v="2"/>
    <x v="3"/>
    <x v="5605"/>
    <x v="1"/>
    <x v="5614"/>
    <x v="273"/>
    <x v="571"/>
    <x v="102"/>
    <m/>
    <m/>
    <s v="Amazon"/>
    <s v="Amazon"/>
    <n v="3665.44"/>
    <n v="91504159.730000004"/>
    <n v="91504159.730000004"/>
    <s v="Dubai"/>
  </r>
  <r>
    <x v="5616"/>
    <x v="8"/>
    <x v="3"/>
    <x v="8"/>
    <x v="1"/>
    <x v="1"/>
    <x v="5606"/>
    <x v="1"/>
    <x v="5615"/>
    <x v="98"/>
    <x v="505"/>
    <x v="15"/>
    <m/>
    <m/>
    <s v="Jumia"/>
    <s v="Jum"/>
    <n v="13290.4"/>
    <n v="57542997.559999913"/>
    <n v="57542997.559999913"/>
    <s v="Alexandria"/>
  </r>
  <r>
    <x v="5617"/>
    <x v="7"/>
    <x v="0"/>
    <x v="7"/>
    <x v="0"/>
    <x v="1"/>
    <x v="5607"/>
    <x v="2"/>
    <x v="5616"/>
    <x v="109"/>
    <x v="2737"/>
    <x v="190"/>
    <m/>
    <m/>
    <s v="sq"/>
    <s v="sq"/>
    <n v="13290.4"/>
    <n v="92327183.770000085"/>
    <n v="92327183.770000085"/>
    <s v="Alexandria"/>
  </r>
  <r>
    <x v="5618"/>
    <x v="8"/>
    <x v="3"/>
    <x v="8"/>
    <x v="0"/>
    <x v="2"/>
    <x v="5608"/>
    <x v="1"/>
    <x v="5617"/>
    <x v="272"/>
    <x v="1806"/>
    <x v="132"/>
    <m/>
    <m/>
    <s v="sq"/>
    <s v="sq"/>
    <n v="26648.76"/>
    <n v="57542997.559999913"/>
    <n v="57542997.559999913"/>
    <s v="Casablanca"/>
  </r>
  <r>
    <x v="5619"/>
    <x v="4"/>
    <x v="0"/>
    <x v="4"/>
    <x v="0"/>
    <x v="5"/>
    <x v="5609"/>
    <x v="0"/>
    <x v="5618"/>
    <x v="388"/>
    <x v="502"/>
    <x v="97"/>
    <m/>
    <m/>
    <s v="sq"/>
    <s v="sq"/>
    <n v="27872.98"/>
    <n v="92327183.770000085"/>
    <n v="92327183.770000085"/>
    <s v="Giza"/>
  </r>
  <r>
    <x v="5620"/>
    <x v="6"/>
    <x v="4"/>
    <x v="6"/>
    <x v="2"/>
    <x v="0"/>
    <x v="5610"/>
    <x v="1"/>
    <x v="5619"/>
    <x v="89"/>
    <x v="2930"/>
    <x v="254"/>
    <m/>
    <m/>
    <s v="Amazon"/>
    <s v="Amazon"/>
    <n v="16284.02"/>
    <n v="31420413.200000018"/>
    <n v="31420413.200000018"/>
    <s v="Cairo"/>
  </r>
  <r>
    <x v="5621"/>
    <x v="0"/>
    <x v="0"/>
    <x v="0"/>
    <x v="2"/>
    <x v="3"/>
    <x v="5611"/>
    <x v="3"/>
    <x v="5620"/>
    <x v="156"/>
    <x v="3378"/>
    <x v="260"/>
    <m/>
    <m/>
    <s v="Amazon"/>
    <s v="Amazon"/>
    <n v="3665.44"/>
    <n v="92327183.770000085"/>
    <n v="92327183.770000085"/>
    <s v="Dubai"/>
  </r>
  <r>
    <x v="5622"/>
    <x v="8"/>
    <x v="3"/>
    <x v="8"/>
    <x v="1"/>
    <x v="3"/>
    <x v="5612"/>
    <x v="1"/>
    <x v="5621"/>
    <x v="332"/>
    <x v="1026"/>
    <x v="81"/>
    <m/>
    <m/>
    <s v="Jumia"/>
    <s v="Jum"/>
    <n v="3665.44"/>
    <n v="57542997.559999913"/>
    <n v="57542997.559999913"/>
    <s v="Dubai"/>
  </r>
  <r>
    <x v="5623"/>
    <x v="0"/>
    <x v="0"/>
    <x v="0"/>
    <x v="2"/>
    <x v="2"/>
    <x v="5613"/>
    <x v="2"/>
    <x v="5622"/>
    <x v="82"/>
    <x v="3402"/>
    <x v="360"/>
    <m/>
    <m/>
    <s v="Amazon"/>
    <s v="Amazon"/>
    <n v="26648.76"/>
    <n v="92327183.770000085"/>
    <n v="92327183.770000085"/>
    <s v="Casablanca"/>
  </r>
  <r>
    <x v="5624"/>
    <x v="4"/>
    <x v="0"/>
    <x v="4"/>
    <x v="0"/>
    <x v="2"/>
    <x v="5614"/>
    <x v="4"/>
    <x v="5623"/>
    <x v="94"/>
    <x v="220"/>
    <x v="331"/>
    <m/>
    <m/>
    <s v="sq"/>
    <s v="sq"/>
    <n v="26648.76"/>
    <n v="92327183.770000085"/>
    <n v="92327183.770000085"/>
    <s v="Casablanca"/>
  </r>
  <r>
    <x v="5625"/>
    <x v="8"/>
    <x v="3"/>
    <x v="8"/>
    <x v="1"/>
    <x v="2"/>
    <x v="5615"/>
    <x v="1"/>
    <x v="5624"/>
    <x v="348"/>
    <x v="2051"/>
    <x v="59"/>
    <m/>
    <m/>
    <s v="Jumia"/>
    <s v="Jum"/>
    <n v="26648.76"/>
    <n v="57542997.559999913"/>
    <n v="57542997.559999913"/>
    <s v="Casablanca"/>
  </r>
  <r>
    <x v="5626"/>
    <x v="6"/>
    <x v="4"/>
    <x v="6"/>
    <x v="2"/>
    <x v="1"/>
    <x v="5616"/>
    <x v="3"/>
    <x v="5625"/>
    <x v="212"/>
    <x v="3403"/>
    <x v="117"/>
    <m/>
    <m/>
    <s v="Amazon"/>
    <s v="Amazon"/>
    <n v="13290.4"/>
    <n v="31420413.200000018"/>
    <n v="31420413.200000018"/>
    <s v="Alexandria"/>
  </r>
  <r>
    <x v="5627"/>
    <x v="0"/>
    <x v="0"/>
    <x v="0"/>
    <x v="2"/>
    <x v="2"/>
    <x v="5617"/>
    <x v="2"/>
    <x v="5626"/>
    <x v="125"/>
    <x v="2261"/>
    <x v="29"/>
    <m/>
    <m/>
    <s v="Amazon"/>
    <s v="Amazon"/>
    <n v="26648.76"/>
    <n v="92327183.770000085"/>
    <n v="92327183.770000085"/>
    <s v="Casablanca"/>
  </r>
  <r>
    <x v="5628"/>
    <x v="9"/>
    <x v="1"/>
    <x v="9"/>
    <x v="1"/>
    <x v="5"/>
    <x v="5618"/>
    <x v="0"/>
    <x v="5627"/>
    <x v="270"/>
    <x v="242"/>
    <x v="204"/>
    <m/>
    <m/>
    <s v="Jumia"/>
    <s v="Jum"/>
    <n v="27872.98"/>
    <n v="91504159.730000004"/>
    <n v="91504159.730000004"/>
    <s v="Giza"/>
  </r>
  <r>
    <x v="5629"/>
    <x v="7"/>
    <x v="0"/>
    <x v="7"/>
    <x v="0"/>
    <x v="2"/>
    <x v="5619"/>
    <x v="1"/>
    <x v="5628"/>
    <x v="91"/>
    <x v="3099"/>
    <x v="218"/>
    <m/>
    <m/>
    <s v="sq"/>
    <s v="sq"/>
    <n v="26648.76"/>
    <n v="92327183.770000085"/>
    <n v="92327183.770000085"/>
    <s v="Casablanca"/>
  </r>
  <r>
    <x v="5630"/>
    <x v="9"/>
    <x v="1"/>
    <x v="9"/>
    <x v="1"/>
    <x v="4"/>
    <x v="5620"/>
    <x v="1"/>
    <x v="5629"/>
    <x v="287"/>
    <x v="1487"/>
    <x v="50"/>
    <m/>
    <m/>
    <s v="Jumia"/>
    <s v="Jum"/>
    <n v="99349.3"/>
    <n v="91504159.730000004"/>
    <n v="91504159.730000004"/>
    <s v="Riyadh"/>
  </r>
  <r>
    <x v="5631"/>
    <x v="7"/>
    <x v="0"/>
    <x v="7"/>
    <x v="0"/>
    <x v="4"/>
    <x v="5621"/>
    <x v="4"/>
    <x v="5630"/>
    <x v="192"/>
    <x v="2082"/>
    <x v="205"/>
    <m/>
    <m/>
    <s v="sq"/>
    <s v="sq"/>
    <n v="99349.3"/>
    <n v="92327183.770000085"/>
    <n v="92327183.770000085"/>
    <s v="Riyadh"/>
  </r>
  <r>
    <x v="5632"/>
    <x v="5"/>
    <x v="1"/>
    <x v="5"/>
    <x v="0"/>
    <x v="1"/>
    <x v="5622"/>
    <x v="2"/>
    <x v="5631"/>
    <x v="281"/>
    <x v="1185"/>
    <x v="197"/>
    <m/>
    <m/>
    <s v="sq"/>
    <s v="sq"/>
    <n v="13290.4"/>
    <n v="91504159.730000004"/>
    <n v="91504159.730000004"/>
    <s v="Alexandria"/>
  </r>
  <r>
    <x v="5633"/>
    <x v="9"/>
    <x v="1"/>
    <x v="9"/>
    <x v="0"/>
    <x v="1"/>
    <x v="5623"/>
    <x v="2"/>
    <x v="5632"/>
    <x v="385"/>
    <x v="3404"/>
    <x v="191"/>
    <m/>
    <m/>
    <s v="sq"/>
    <s v="sq"/>
    <n v="13290.4"/>
    <n v="91504159.730000004"/>
    <n v="91504159.730000004"/>
    <s v="Alexandria"/>
  </r>
  <r>
    <x v="5634"/>
    <x v="9"/>
    <x v="1"/>
    <x v="9"/>
    <x v="0"/>
    <x v="3"/>
    <x v="5624"/>
    <x v="4"/>
    <x v="5633"/>
    <x v="252"/>
    <x v="2727"/>
    <x v="142"/>
    <m/>
    <m/>
    <s v="sq"/>
    <s v="sq"/>
    <n v="3665.44"/>
    <n v="91504159.730000004"/>
    <n v="91504159.730000004"/>
    <s v="Dubai"/>
  </r>
  <r>
    <x v="5635"/>
    <x v="6"/>
    <x v="4"/>
    <x v="6"/>
    <x v="1"/>
    <x v="1"/>
    <x v="5625"/>
    <x v="2"/>
    <x v="5634"/>
    <x v="31"/>
    <x v="998"/>
    <x v="86"/>
    <m/>
    <m/>
    <s v="Jumia"/>
    <s v="Jum"/>
    <n v="13290.4"/>
    <n v="31420413.200000018"/>
    <n v="31420413.200000018"/>
    <s v="Alexandria"/>
  </r>
  <r>
    <x v="5636"/>
    <x v="7"/>
    <x v="0"/>
    <x v="7"/>
    <x v="1"/>
    <x v="2"/>
    <x v="5626"/>
    <x v="4"/>
    <x v="5635"/>
    <x v="238"/>
    <x v="1469"/>
    <x v="54"/>
    <m/>
    <m/>
    <s v="Jumia"/>
    <s v="Jum"/>
    <n v="26648.76"/>
    <n v="92327183.770000085"/>
    <n v="92327183.770000085"/>
    <s v="Casablanca"/>
  </r>
  <r>
    <x v="5637"/>
    <x v="6"/>
    <x v="4"/>
    <x v="6"/>
    <x v="1"/>
    <x v="5"/>
    <x v="5627"/>
    <x v="0"/>
    <x v="5636"/>
    <x v="130"/>
    <x v="3405"/>
    <x v="186"/>
    <m/>
    <m/>
    <s v="Jumia"/>
    <s v="Jum"/>
    <n v="27872.98"/>
    <n v="31420413.200000018"/>
    <n v="31420413.200000018"/>
    <s v="Giza"/>
  </r>
  <r>
    <x v="5638"/>
    <x v="3"/>
    <x v="3"/>
    <x v="3"/>
    <x v="0"/>
    <x v="3"/>
    <x v="5628"/>
    <x v="0"/>
    <x v="5637"/>
    <x v="11"/>
    <x v="1675"/>
    <x v="349"/>
    <m/>
    <m/>
    <s v="sq"/>
    <s v="sq"/>
    <n v="3665.44"/>
    <n v="57542997.559999913"/>
    <n v="57542997.559999913"/>
    <s v="Dubai"/>
  </r>
  <r>
    <x v="5639"/>
    <x v="8"/>
    <x v="3"/>
    <x v="8"/>
    <x v="1"/>
    <x v="2"/>
    <x v="5629"/>
    <x v="1"/>
    <x v="5638"/>
    <x v="100"/>
    <x v="2332"/>
    <x v="184"/>
    <m/>
    <m/>
    <s v="Jumia"/>
    <s v="Jum"/>
    <n v="26648.76"/>
    <n v="57542997.559999913"/>
    <n v="57542997.559999913"/>
    <s v="Casablanca"/>
  </r>
  <r>
    <x v="5640"/>
    <x v="2"/>
    <x v="2"/>
    <x v="2"/>
    <x v="1"/>
    <x v="5"/>
    <x v="5630"/>
    <x v="4"/>
    <x v="5639"/>
    <x v="88"/>
    <x v="2825"/>
    <x v="35"/>
    <m/>
    <m/>
    <s v="Jumia"/>
    <s v="Jum"/>
    <n v="27872.98"/>
    <n v="29200970.130000021"/>
    <n v="29200970.130000021"/>
    <s v="Giza"/>
  </r>
  <r>
    <x v="5641"/>
    <x v="3"/>
    <x v="3"/>
    <x v="3"/>
    <x v="0"/>
    <x v="2"/>
    <x v="5631"/>
    <x v="2"/>
    <x v="5640"/>
    <x v="340"/>
    <x v="1057"/>
    <x v="203"/>
    <m/>
    <m/>
    <s v="sq"/>
    <s v="sq"/>
    <n v="26648.76"/>
    <n v="57542997.559999913"/>
    <n v="57542997.559999913"/>
    <s v="Casablanca"/>
  </r>
  <r>
    <x v="5642"/>
    <x v="4"/>
    <x v="0"/>
    <x v="4"/>
    <x v="1"/>
    <x v="1"/>
    <x v="5632"/>
    <x v="2"/>
    <x v="5641"/>
    <x v="275"/>
    <x v="2254"/>
    <x v="21"/>
    <m/>
    <m/>
    <s v="Jumia"/>
    <s v="Jum"/>
    <n v="13290.4"/>
    <n v="92327183.770000085"/>
    <n v="92327183.770000085"/>
    <s v="Alexandria"/>
  </r>
  <r>
    <x v="5643"/>
    <x v="0"/>
    <x v="0"/>
    <x v="0"/>
    <x v="2"/>
    <x v="0"/>
    <x v="5633"/>
    <x v="1"/>
    <x v="5642"/>
    <x v="191"/>
    <x v="3406"/>
    <x v="108"/>
    <m/>
    <m/>
    <s v="Amazon"/>
    <s v="Amazon"/>
    <n v="16284.02"/>
    <n v="92327183.770000085"/>
    <n v="92327183.770000085"/>
    <s v="Cairo"/>
  </r>
  <r>
    <x v="5644"/>
    <x v="9"/>
    <x v="1"/>
    <x v="9"/>
    <x v="2"/>
    <x v="5"/>
    <x v="5634"/>
    <x v="3"/>
    <x v="5643"/>
    <x v="351"/>
    <x v="3407"/>
    <x v="269"/>
    <m/>
    <m/>
    <s v="Amazon"/>
    <s v="Amazon"/>
    <n v="27872.98"/>
    <n v="91504159.730000004"/>
    <n v="91504159.730000004"/>
    <s v="Giza"/>
  </r>
  <r>
    <x v="5645"/>
    <x v="0"/>
    <x v="0"/>
    <x v="0"/>
    <x v="0"/>
    <x v="4"/>
    <x v="5635"/>
    <x v="0"/>
    <x v="5644"/>
    <x v="213"/>
    <x v="3015"/>
    <x v="324"/>
    <m/>
    <m/>
    <s v="sq"/>
    <s v="sq"/>
    <n v="99349.3"/>
    <n v="92327183.770000085"/>
    <n v="92327183.770000085"/>
    <s v="Riyadh"/>
  </r>
  <r>
    <x v="5646"/>
    <x v="6"/>
    <x v="4"/>
    <x v="6"/>
    <x v="0"/>
    <x v="4"/>
    <x v="5636"/>
    <x v="0"/>
    <x v="5645"/>
    <x v="190"/>
    <x v="3109"/>
    <x v="40"/>
    <m/>
    <m/>
    <s v="sq"/>
    <s v="sq"/>
    <n v="99349.3"/>
    <n v="31420413.200000018"/>
    <n v="31420413.200000018"/>
    <s v="Riyadh"/>
  </r>
  <r>
    <x v="5647"/>
    <x v="7"/>
    <x v="0"/>
    <x v="7"/>
    <x v="1"/>
    <x v="1"/>
    <x v="5637"/>
    <x v="2"/>
    <x v="5646"/>
    <x v="286"/>
    <x v="3408"/>
    <x v="180"/>
    <m/>
    <m/>
    <s v="Jumia"/>
    <s v="Jum"/>
    <n v="13290.4"/>
    <n v="92327183.770000085"/>
    <n v="92327183.770000085"/>
    <s v="Alexandria"/>
  </r>
  <r>
    <x v="5648"/>
    <x v="2"/>
    <x v="2"/>
    <x v="2"/>
    <x v="2"/>
    <x v="5"/>
    <x v="5638"/>
    <x v="1"/>
    <x v="5647"/>
    <x v="357"/>
    <x v="3409"/>
    <x v="241"/>
    <m/>
    <m/>
    <s v="Amazon"/>
    <s v="Amazon"/>
    <n v="27872.98"/>
    <n v="29200970.130000021"/>
    <n v="29200970.130000021"/>
    <s v="Giza"/>
  </r>
  <r>
    <x v="5649"/>
    <x v="8"/>
    <x v="3"/>
    <x v="8"/>
    <x v="2"/>
    <x v="5"/>
    <x v="5639"/>
    <x v="2"/>
    <x v="5648"/>
    <x v="305"/>
    <x v="677"/>
    <x v="176"/>
    <m/>
    <m/>
    <s v="Amazon"/>
    <s v="Amazon"/>
    <n v="27872.98"/>
    <n v="57542997.559999913"/>
    <n v="57542997.559999913"/>
    <s v="Giza"/>
  </r>
  <r>
    <x v="5650"/>
    <x v="2"/>
    <x v="2"/>
    <x v="2"/>
    <x v="1"/>
    <x v="3"/>
    <x v="5640"/>
    <x v="4"/>
    <x v="5649"/>
    <x v="160"/>
    <x v="1376"/>
    <x v="283"/>
    <m/>
    <m/>
    <s v="Jumia"/>
    <s v="Jum"/>
    <n v="3665.44"/>
    <n v="29200970.130000021"/>
    <n v="29200970.130000021"/>
    <s v="Dubai"/>
  </r>
  <r>
    <x v="5651"/>
    <x v="9"/>
    <x v="1"/>
    <x v="9"/>
    <x v="1"/>
    <x v="0"/>
    <x v="5641"/>
    <x v="4"/>
    <x v="5650"/>
    <x v="221"/>
    <x v="3410"/>
    <x v="355"/>
    <m/>
    <m/>
    <s v="Jumia"/>
    <s v="Jum"/>
    <n v="16284.02"/>
    <n v="91504159.730000004"/>
    <n v="91504159.730000004"/>
    <s v="Cairo"/>
  </r>
  <r>
    <x v="5652"/>
    <x v="8"/>
    <x v="3"/>
    <x v="8"/>
    <x v="1"/>
    <x v="4"/>
    <x v="5642"/>
    <x v="1"/>
    <x v="5651"/>
    <x v="102"/>
    <x v="416"/>
    <x v="271"/>
    <m/>
    <m/>
    <s v="Jumia"/>
    <s v="Jum"/>
    <n v="99349.3"/>
    <n v="57542997.559999913"/>
    <n v="57542997.559999913"/>
    <s v="Riyadh"/>
  </r>
  <r>
    <x v="5653"/>
    <x v="9"/>
    <x v="1"/>
    <x v="9"/>
    <x v="0"/>
    <x v="0"/>
    <x v="5643"/>
    <x v="1"/>
    <x v="5652"/>
    <x v="337"/>
    <x v="3411"/>
    <x v="113"/>
    <m/>
    <m/>
    <s v="sq"/>
    <s v="sq"/>
    <n v="16284.02"/>
    <n v="91504159.730000004"/>
    <n v="91504159.730000004"/>
    <s v="Cairo"/>
  </r>
  <r>
    <x v="5654"/>
    <x v="7"/>
    <x v="0"/>
    <x v="7"/>
    <x v="1"/>
    <x v="2"/>
    <x v="5644"/>
    <x v="2"/>
    <x v="5653"/>
    <x v="54"/>
    <x v="3412"/>
    <x v="203"/>
    <m/>
    <m/>
    <s v="Jumia"/>
    <s v="Jum"/>
    <n v="26648.76"/>
    <n v="92327183.770000085"/>
    <n v="92327183.770000085"/>
    <s v="Casablanca"/>
  </r>
  <r>
    <x v="5655"/>
    <x v="3"/>
    <x v="3"/>
    <x v="3"/>
    <x v="1"/>
    <x v="5"/>
    <x v="5645"/>
    <x v="4"/>
    <x v="5654"/>
    <x v="218"/>
    <x v="770"/>
    <x v="168"/>
    <m/>
    <m/>
    <s v="Jumia"/>
    <s v="Jum"/>
    <n v="27872.98"/>
    <n v="57542997.559999913"/>
    <n v="57542997.559999913"/>
    <s v="Giza"/>
  </r>
  <r>
    <x v="5656"/>
    <x v="6"/>
    <x v="4"/>
    <x v="6"/>
    <x v="2"/>
    <x v="0"/>
    <x v="5646"/>
    <x v="0"/>
    <x v="5655"/>
    <x v="19"/>
    <x v="3413"/>
    <x v="181"/>
    <m/>
    <m/>
    <s v="Amazon"/>
    <s v="Amazon"/>
    <n v="16284.02"/>
    <n v="31420413.200000018"/>
    <n v="31420413.200000018"/>
    <s v="Cairo"/>
  </r>
  <r>
    <x v="5657"/>
    <x v="6"/>
    <x v="4"/>
    <x v="6"/>
    <x v="0"/>
    <x v="2"/>
    <x v="5647"/>
    <x v="0"/>
    <x v="5656"/>
    <x v="100"/>
    <x v="3414"/>
    <x v="155"/>
    <m/>
    <m/>
    <s v="sq"/>
    <s v="sq"/>
    <n v="26648.76"/>
    <n v="31420413.200000018"/>
    <n v="31420413.200000018"/>
    <s v="Casablanca"/>
  </r>
  <r>
    <x v="5658"/>
    <x v="9"/>
    <x v="1"/>
    <x v="9"/>
    <x v="2"/>
    <x v="2"/>
    <x v="5648"/>
    <x v="3"/>
    <x v="5657"/>
    <x v="365"/>
    <x v="522"/>
    <x v="117"/>
    <m/>
    <m/>
    <s v="Amazon"/>
    <s v="Amazon"/>
    <n v="26648.76"/>
    <n v="91504159.730000004"/>
    <n v="91504159.730000004"/>
    <s v="Casablanca"/>
  </r>
  <r>
    <x v="5659"/>
    <x v="5"/>
    <x v="1"/>
    <x v="5"/>
    <x v="1"/>
    <x v="0"/>
    <x v="5649"/>
    <x v="2"/>
    <x v="5658"/>
    <x v="244"/>
    <x v="703"/>
    <x v="12"/>
    <m/>
    <m/>
    <s v="Jumia"/>
    <s v="Jum"/>
    <n v="16284.02"/>
    <n v="91504159.730000004"/>
    <n v="91504159.730000004"/>
    <s v="Cairo"/>
  </r>
  <r>
    <x v="5660"/>
    <x v="2"/>
    <x v="2"/>
    <x v="2"/>
    <x v="0"/>
    <x v="0"/>
    <x v="5650"/>
    <x v="3"/>
    <x v="5659"/>
    <x v="382"/>
    <x v="3415"/>
    <x v="332"/>
    <m/>
    <m/>
    <s v="sq"/>
    <s v="sq"/>
    <n v="16284.02"/>
    <n v="29200970.130000021"/>
    <n v="29200970.130000021"/>
    <s v="Cairo"/>
  </r>
  <r>
    <x v="5661"/>
    <x v="2"/>
    <x v="2"/>
    <x v="2"/>
    <x v="2"/>
    <x v="1"/>
    <x v="5651"/>
    <x v="2"/>
    <x v="5660"/>
    <x v="209"/>
    <x v="511"/>
    <x v="217"/>
    <m/>
    <m/>
    <s v="Amazon"/>
    <s v="Amazon"/>
    <n v="13290.4"/>
    <n v="29200970.130000021"/>
    <n v="29200970.130000021"/>
    <s v="Alexandria"/>
  </r>
  <r>
    <x v="5662"/>
    <x v="4"/>
    <x v="0"/>
    <x v="4"/>
    <x v="2"/>
    <x v="2"/>
    <x v="5652"/>
    <x v="0"/>
    <x v="5661"/>
    <x v="220"/>
    <x v="3416"/>
    <x v="326"/>
    <m/>
    <m/>
    <s v="Amazon"/>
    <s v="Amazon"/>
    <n v="26648.76"/>
    <n v="92327183.770000085"/>
    <n v="92327183.770000085"/>
    <s v="Casablanca"/>
  </r>
  <r>
    <x v="5663"/>
    <x v="1"/>
    <x v="1"/>
    <x v="1"/>
    <x v="1"/>
    <x v="2"/>
    <x v="5653"/>
    <x v="0"/>
    <x v="5662"/>
    <x v="148"/>
    <x v="3417"/>
    <x v="203"/>
    <m/>
    <m/>
    <s v="Jumia"/>
    <s v="Jum"/>
    <n v="26648.76"/>
    <n v="91504159.730000004"/>
    <n v="91504159.730000004"/>
    <s v="Casablanca"/>
  </r>
  <r>
    <x v="5664"/>
    <x v="2"/>
    <x v="2"/>
    <x v="2"/>
    <x v="1"/>
    <x v="1"/>
    <x v="5654"/>
    <x v="4"/>
    <x v="5663"/>
    <x v="202"/>
    <x v="3418"/>
    <x v="32"/>
    <m/>
    <m/>
    <s v="Jumia"/>
    <s v="Jum"/>
    <n v="13290.4"/>
    <n v="29200970.130000021"/>
    <n v="29200970.130000021"/>
    <s v="Alexandria"/>
  </r>
  <r>
    <x v="5665"/>
    <x v="5"/>
    <x v="1"/>
    <x v="5"/>
    <x v="0"/>
    <x v="2"/>
    <x v="5655"/>
    <x v="2"/>
    <x v="5664"/>
    <x v="185"/>
    <x v="2544"/>
    <x v="331"/>
    <m/>
    <m/>
    <s v="sq"/>
    <s v="sq"/>
    <n v="26648.76"/>
    <n v="91504159.730000004"/>
    <n v="91504159.730000004"/>
    <s v="Casablanca"/>
  </r>
  <r>
    <x v="5666"/>
    <x v="8"/>
    <x v="3"/>
    <x v="8"/>
    <x v="0"/>
    <x v="3"/>
    <x v="5656"/>
    <x v="2"/>
    <x v="5665"/>
    <x v="290"/>
    <x v="3419"/>
    <x v="343"/>
    <m/>
    <m/>
    <s v="sq"/>
    <s v="sq"/>
    <n v="3665.44"/>
    <n v="57542997.559999913"/>
    <n v="57542997.559999913"/>
    <s v="Dubai"/>
  </r>
  <r>
    <x v="5667"/>
    <x v="5"/>
    <x v="1"/>
    <x v="5"/>
    <x v="0"/>
    <x v="3"/>
    <x v="5657"/>
    <x v="2"/>
    <x v="5666"/>
    <x v="245"/>
    <x v="3420"/>
    <x v="102"/>
    <m/>
    <m/>
    <s v="sq"/>
    <s v="sq"/>
    <n v="3665.44"/>
    <n v="91504159.730000004"/>
    <n v="91504159.730000004"/>
    <s v="Dubai"/>
  </r>
  <r>
    <x v="5668"/>
    <x v="7"/>
    <x v="0"/>
    <x v="7"/>
    <x v="1"/>
    <x v="4"/>
    <x v="5658"/>
    <x v="1"/>
    <x v="5667"/>
    <x v="326"/>
    <x v="3118"/>
    <x v="174"/>
    <m/>
    <m/>
    <s v="Jumia"/>
    <s v="Jum"/>
    <n v="99349.3"/>
    <n v="92327183.770000085"/>
    <n v="92327183.770000085"/>
    <s v="Riyadh"/>
  </r>
  <r>
    <x v="5669"/>
    <x v="9"/>
    <x v="1"/>
    <x v="9"/>
    <x v="1"/>
    <x v="4"/>
    <x v="5659"/>
    <x v="1"/>
    <x v="5668"/>
    <x v="99"/>
    <x v="2575"/>
    <x v="97"/>
    <m/>
    <m/>
    <s v="Jumia"/>
    <s v="Jum"/>
    <n v="99349.3"/>
    <n v="91504159.730000004"/>
    <n v="91504159.730000004"/>
    <s v="Riyadh"/>
  </r>
  <r>
    <x v="5670"/>
    <x v="2"/>
    <x v="2"/>
    <x v="2"/>
    <x v="0"/>
    <x v="4"/>
    <x v="5660"/>
    <x v="4"/>
    <x v="5669"/>
    <x v="95"/>
    <x v="758"/>
    <x v="219"/>
    <m/>
    <m/>
    <s v="sq"/>
    <s v="sq"/>
    <n v="99349.3"/>
    <n v="29200970.130000021"/>
    <n v="29200970.130000021"/>
    <s v="Riyadh"/>
  </r>
  <r>
    <x v="5671"/>
    <x v="2"/>
    <x v="2"/>
    <x v="2"/>
    <x v="2"/>
    <x v="0"/>
    <x v="5661"/>
    <x v="3"/>
    <x v="5670"/>
    <x v="398"/>
    <x v="2111"/>
    <x v="183"/>
    <m/>
    <m/>
    <s v="Amazon"/>
    <s v="Amazon"/>
    <n v="16284.02"/>
    <n v="29200970.130000021"/>
    <n v="29200970.130000021"/>
    <s v="Cairo"/>
  </r>
  <r>
    <x v="5672"/>
    <x v="0"/>
    <x v="0"/>
    <x v="0"/>
    <x v="1"/>
    <x v="5"/>
    <x v="5662"/>
    <x v="2"/>
    <x v="5671"/>
    <x v="6"/>
    <x v="322"/>
    <x v="116"/>
    <m/>
    <m/>
    <s v="Jumia"/>
    <s v="Jum"/>
    <n v="27872.98"/>
    <n v="92327183.770000085"/>
    <n v="92327183.770000085"/>
    <s v="Giza"/>
  </r>
  <r>
    <x v="5673"/>
    <x v="6"/>
    <x v="4"/>
    <x v="6"/>
    <x v="0"/>
    <x v="4"/>
    <x v="5663"/>
    <x v="0"/>
    <x v="5672"/>
    <x v="296"/>
    <x v="2125"/>
    <x v="259"/>
    <m/>
    <m/>
    <s v="sq"/>
    <s v="sq"/>
    <n v="99349.3"/>
    <n v="31420413.200000018"/>
    <n v="31420413.200000018"/>
    <s v="Riyadh"/>
  </r>
  <r>
    <x v="5674"/>
    <x v="0"/>
    <x v="0"/>
    <x v="0"/>
    <x v="0"/>
    <x v="5"/>
    <x v="5664"/>
    <x v="3"/>
    <x v="5673"/>
    <x v="352"/>
    <x v="2611"/>
    <x v="54"/>
    <m/>
    <m/>
    <s v="sq"/>
    <s v="sq"/>
    <n v="27872.98"/>
    <n v="92327183.770000085"/>
    <n v="92327183.770000085"/>
    <s v="Giza"/>
  </r>
  <r>
    <x v="5675"/>
    <x v="3"/>
    <x v="3"/>
    <x v="3"/>
    <x v="1"/>
    <x v="0"/>
    <x v="5665"/>
    <x v="3"/>
    <x v="5674"/>
    <x v="385"/>
    <x v="3421"/>
    <x v="305"/>
    <m/>
    <m/>
    <s v="Jumia"/>
    <s v="Jum"/>
    <n v="16284.02"/>
    <n v="57542997.559999913"/>
    <n v="57542997.559999913"/>
    <s v="Cairo"/>
  </r>
  <r>
    <x v="5676"/>
    <x v="4"/>
    <x v="0"/>
    <x v="4"/>
    <x v="0"/>
    <x v="0"/>
    <x v="5666"/>
    <x v="4"/>
    <x v="5675"/>
    <x v="310"/>
    <x v="2468"/>
    <x v="342"/>
    <m/>
    <m/>
    <s v="sq"/>
    <s v="sq"/>
    <n v="16284.02"/>
    <n v="92327183.770000085"/>
    <n v="92327183.770000085"/>
    <s v="Cairo"/>
  </r>
  <r>
    <x v="5677"/>
    <x v="0"/>
    <x v="0"/>
    <x v="0"/>
    <x v="2"/>
    <x v="4"/>
    <x v="5667"/>
    <x v="3"/>
    <x v="5676"/>
    <x v="353"/>
    <x v="1922"/>
    <x v="185"/>
    <m/>
    <m/>
    <s v="Amazon"/>
    <s v="Amazon"/>
    <n v="99349.3"/>
    <n v="92327183.770000085"/>
    <n v="92327183.770000085"/>
    <s v="Riyadh"/>
  </r>
  <r>
    <x v="5678"/>
    <x v="5"/>
    <x v="1"/>
    <x v="5"/>
    <x v="1"/>
    <x v="4"/>
    <x v="5668"/>
    <x v="1"/>
    <x v="5677"/>
    <x v="341"/>
    <x v="2571"/>
    <x v="237"/>
    <m/>
    <m/>
    <s v="Jumia"/>
    <s v="Jum"/>
    <n v="99349.3"/>
    <n v="91504159.730000004"/>
    <n v="91504159.730000004"/>
    <s v="Riyadh"/>
  </r>
  <r>
    <x v="5679"/>
    <x v="8"/>
    <x v="3"/>
    <x v="8"/>
    <x v="1"/>
    <x v="3"/>
    <x v="5669"/>
    <x v="4"/>
    <x v="5678"/>
    <x v="73"/>
    <x v="1519"/>
    <x v="194"/>
    <m/>
    <m/>
    <s v="Jumia"/>
    <s v="Jum"/>
    <n v="3665.44"/>
    <n v="57542997.559999913"/>
    <n v="57542997.559999913"/>
    <s v="Dubai"/>
  </r>
  <r>
    <x v="5680"/>
    <x v="4"/>
    <x v="0"/>
    <x v="4"/>
    <x v="2"/>
    <x v="3"/>
    <x v="5670"/>
    <x v="0"/>
    <x v="5679"/>
    <x v="235"/>
    <x v="3422"/>
    <x v="63"/>
    <m/>
    <m/>
    <s v="Amazon"/>
    <s v="Amazon"/>
    <n v="3665.44"/>
    <n v="92327183.770000085"/>
    <n v="92327183.770000085"/>
    <s v="Dubai"/>
  </r>
  <r>
    <x v="5681"/>
    <x v="4"/>
    <x v="0"/>
    <x v="4"/>
    <x v="1"/>
    <x v="4"/>
    <x v="5671"/>
    <x v="4"/>
    <x v="5680"/>
    <x v="166"/>
    <x v="3423"/>
    <x v="278"/>
    <m/>
    <m/>
    <s v="Jumia"/>
    <s v="Jum"/>
    <n v="99349.3"/>
    <n v="92327183.770000085"/>
    <n v="92327183.770000085"/>
    <s v="Riyadh"/>
  </r>
  <r>
    <x v="5682"/>
    <x v="9"/>
    <x v="1"/>
    <x v="9"/>
    <x v="1"/>
    <x v="0"/>
    <x v="5672"/>
    <x v="3"/>
    <x v="5681"/>
    <x v="135"/>
    <x v="3424"/>
    <x v="301"/>
    <m/>
    <m/>
    <s v="Jumia"/>
    <s v="Jum"/>
    <n v="16284.02"/>
    <n v="91504159.730000004"/>
    <n v="91504159.730000004"/>
    <s v="Cairo"/>
  </r>
  <r>
    <x v="5683"/>
    <x v="2"/>
    <x v="2"/>
    <x v="2"/>
    <x v="2"/>
    <x v="0"/>
    <x v="5673"/>
    <x v="4"/>
    <x v="5682"/>
    <x v="325"/>
    <x v="3425"/>
    <x v="281"/>
    <m/>
    <m/>
    <s v="Amazon"/>
    <s v="Amazon"/>
    <n v="16284.02"/>
    <n v="29200970.130000021"/>
    <n v="29200970.130000021"/>
    <s v="Cairo"/>
  </r>
  <r>
    <x v="5684"/>
    <x v="4"/>
    <x v="0"/>
    <x v="4"/>
    <x v="2"/>
    <x v="4"/>
    <x v="5674"/>
    <x v="0"/>
    <x v="5683"/>
    <x v="154"/>
    <x v="3426"/>
    <x v="341"/>
    <m/>
    <m/>
    <s v="Amazon"/>
    <s v="Amazon"/>
    <n v="99349.3"/>
    <n v="92327183.770000085"/>
    <n v="92327183.770000085"/>
    <s v="Riyadh"/>
  </r>
  <r>
    <x v="5685"/>
    <x v="4"/>
    <x v="0"/>
    <x v="4"/>
    <x v="1"/>
    <x v="0"/>
    <x v="5675"/>
    <x v="0"/>
    <x v="5684"/>
    <x v="33"/>
    <x v="3402"/>
    <x v="350"/>
    <m/>
    <m/>
    <s v="Jumia"/>
    <s v="Jum"/>
    <n v="16284.02"/>
    <n v="92327183.770000085"/>
    <n v="92327183.770000085"/>
    <s v="Cairo"/>
  </r>
  <r>
    <x v="5686"/>
    <x v="5"/>
    <x v="1"/>
    <x v="5"/>
    <x v="2"/>
    <x v="5"/>
    <x v="5676"/>
    <x v="0"/>
    <x v="5685"/>
    <x v="103"/>
    <x v="78"/>
    <x v="145"/>
    <m/>
    <m/>
    <s v="Amazon"/>
    <s v="Amazon"/>
    <n v="27872.98"/>
    <n v="91504159.730000004"/>
    <n v="91504159.730000004"/>
    <s v="Giza"/>
  </r>
  <r>
    <x v="5687"/>
    <x v="8"/>
    <x v="3"/>
    <x v="8"/>
    <x v="0"/>
    <x v="4"/>
    <x v="5677"/>
    <x v="3"/>
    <x v="5686"/>
    <x v="233"/>
    <x v="3008"/>
    <x v="139"/>
    <m/>
    <m/>
    <s v="sq"/>
    <s v="sq"/>
    <n v="99349.3"/>
    <n v="57542997.559999913"/>
    <n v="57542997.559999913"/>
    <s v="Riyadh"/>
  </r>
  <r>
    <x v="5688"/>
    <x v="1"/>
    <x v="1"/>
    <x v="1"/>
    <x v="0"/>
    <x v="4"/>
    <x v="5678"/>
    <x v="4"/>
    <x v="5687"/>
    <x v="135"/>
    <x v="1050"/>
    <x v="357"/>
    <m/>
    <m/>
    <s v="sq"/>
    <s v="sq"/>
    <n v="99349.3"/>
    <n v="91504159.730000004"/>
    <n v="91504159.730000004"/>
    <s v="Riyadh"/>
  </r>
  <r>
    <x v="5689"/>
    <x v="1"/>
    <x v="1"/>
    <x v="1"/>
    <x v="2"/>
    <x v="4"/>
    <x v="5679"/>
    <x v="0"/>
    <x v="5688"/>
    <x v="198"/>
    <x v="3012"/>
    <x v="113"/>
    <m/>
    <m/>
    <s v="Amazon"/>
    <s v="Amazon"/>
    <n v="99349.3"/>
    <n v="91504159.730000004"/>
    <n v="91504159.730000004"/>
    <s v="Riyadh"/>
  </r>
  <r>
    <x v="5690"/>
    <x v="2"/>
    <x v="2"/>
    <x v="2"/>
    <x v="2"/>
    <x v="1"/>
    <x v="5680"/>
    <x v="4"/>
    <x v="5689"/>
    <x v="342"/>
    <x v="395"/>
    <x v="195"/>
    <m/>
    <m/>
    <s v="Amazon"/>
    <s v="Amazon"/>
    <n v="13290.4"/>
    <n v="29200970.130000021"/>
    <n v="29200970.130000021"/>
    <s v="Alexandria"/>
  </r>
  <r>
    <x v="5691"/>
    <x v="2"/>
    <x v="2"/>
    <x v="2"/>
    <x v="1"/>
    <x v="4"/>
    <x v="5681"/>
    <x v="4"/>
    <x v="5690"/>
    <x v="354"/>
    <x v="1189"/>
    <x v="27"/>
    <m/>
    <m/>
    <s v="Jumia"/>
    <s v="Jum"/>
    <n v="99349.3"/>
    <n v="29200970.130000021"/>
    <n v="29200970.130000021"/>
    <s v="Riyadh"/>
  </r>
  <r>
    <x v="5692"/>
    <x v="8"/>
    <x v="3"/>
    <x v="8"/>
    <x v="1"/>
    <x v="0"/>
    <x v="5682"/>
    <x v="0"/>
    <x v="5691"/>
    <x v="228"/>
    <x v="317"/>
    <x v="89"/>
    <m/>
    <m/>
    <s v="Jumia"/>
    <s v="Jum"/>
    <n v="16284.02"/>
    <n v="57542997.559999913"/>
    <n v="57542997.559999913"/>
    <s v="Cairo"/>
  </r>
  <r>
    <x v="5693"/>
    <x v="9"/>
    <x v="1"/>
    <x v="9"/>
    <x v="0"/>
    <x v="1"/>
    <x v="5683"/>
    <x v="2"/>
    <x v="5692"/>
    <x v="220"/>
    <x v="3427"/>
    <x v="102"/>
    <m/>
    <m/>
    <s v="sq"/>
    <s v="sq"/>
    <n v="13290.4"/>
    <n v="91504159.730000004"/>
    <n v="91504159.730000004"/>
    <s v="Alexandria"/>
  </r>
  <r>
    <x v="5694"/>
    <x v="7"/>
    <x v="0"/>
    <x v="7"/>
    <x v="1"/>
    <x v="5"/>
    <x v="5684"/>
    <x v="4"/>
    <x v="5693"/>
    <x v="353"/>
    <x v="203"/>
    <x v="71"/>
    <m/>
    <m/>
    <s v="Jumia"/>
    <s v="Jum"/>
    <n v="27872.98"/>
    <n v="92327183.770000085"/>
    <n v="92327183.770000085"/>
    <s v="Giza"/>
  </r>
  <r>
    <x v="5695"/>
    <x v="1"/>
    <x v="1"/>
    <x v="1"/>
    <x v="2"/>
    <x v="5"/>
    <x v="5685"/>
    <x v="0"/>
    <x v="5694"/>
    <x v="144"/>
    <x v="3428"/>
    <x v="16"/>
    <m/>
    <m/>
    <s v="Amazon"/>
    <s v="Amazon"/>
    <n v="27872.98"/>
    <n v="91504159.730000004"/>
    <n v="91504159.730000004"/>
    <s v="Giza"/>
  </r>
  <r>
    <x v="5696"/>
    <x v="3"/>
    <x v="3"/>
    <x v="3"/>
    <x v="1"/>
    <x v="5"/>
    <x v="5686"/>
    <x v="0"/>
    <x v="5695"/>
    <x v="161"/>
    <x v="3429"/>
    <x v="134"/>
    <m/>
    <m/>
    <s v="Jumia"/>
    <s v="Jum"/>
    <n v="27872.98"/>
    <n v="57542997.559999913"/>
    <n v="57542997.559999913"/>
    <s v="Giza"/>
  </r>
  <r>
    <x v="5697"/>
    <x v="5"/>
    <x v="1"/>
    <x v="5"/>
    <x v="2"/>
    <x v="5"/>
    <x v="5687"/>
    <x v="1"/>
    <x v="5696"/>
    <x v="191"/>
    <x v="2429"/>
    <x v="1"/>
    <m/>
    <m/>
    <s v="Amazon"/>
    <s v="Amazon"/>
    <n v="27872.98"/>
    <n v="91504159.730000004"/>
    <n v="91504159.730000004"/>
    <s v="Giza"/>
  </r>
  <r>
    <x v="5698"/>
    <x v="2"/>
    <x v="2"/>
    <x v="2"/>
    <x v="1"/>
    <x v="4"/>
    <x v="5688"/>
    <x v="2"/>
    <x v="5697"/>
    <x v="184"/>
    <x v="1293"/>
    <x v="271"/>
    <m/>
    <m/>
    <s v="Jumia"/>
    <s v="Jum"/>
    <n v="99349.3"/>
    <n v="29200970.130000021"/>
    <n v="29200970.130000021"/>
    <s v="Riyadh"/>
  </r>
  <r>
    <x v="5699"/>
    <x v="8"/>
    <x v="3"/>
    <x v="8"/>
    <x v="2"/>
    <x v="4"/>
    <x v="5689"/>
    <x v="3"/>
    <x v="5698"/>
    <x v="182"/>
    <x v="2553"/>
    <x v="236"/>
    <m/>
    <m/>
    <s v="Amazon"/>
    <s v="Amazon"/>
    <n v="99349.3"/>
    <n v="57542997.559999913"/>
    <n v="57542997.559999913"/>
    <s v="Riyadh"/>
  </r>
  <r>
    <x v="5700"/>
    <x v="1"/>
    <x v="1"/>
    <x v="1"/>
    <x v="2"/>
    <x v="5"/>
    <x v="5690"/>
    <x v="0"/>
    <x v="5699"/>
    <x v="306"/>
    <x v="3430"/>
    <x v="192"/>
    <m/>
    <m/>
    <s v="Amazon"/>
    <s v="Amazon"/>
    <n v="27872.98"/>
    <n v="91504159.730000004"/>
    <n v="91504159.730000004"/>
    <s v="Giza"/>
  </r>
  <r>
    <x v="5701"/>
    <x v="1"/>
    <x v="1"/>
    <x v="1"/>
    <x v="0"/>
    <x v="0"/>
    <x v="5691"/>
    <x v="3"/>
    <x v="5700"/>
    <x v="238"/>
    <x v="3164"/>
    <x v="347"/>
    <m/>
    <m/>
    <s v="sq"/>
    <s v="sq"/>
    <n v="16284.02"/>
    <n v="91504159.730000004"/>
    <n v="91504159.730000004"/>
    <s v="Cairo"/>
  </r>
  <r>
    <x v="5702"/>
    <x v="1"/>
    <x v="1"/>
    <x v="1"/>
    <x v="1"/>
    <x v="4"/>
    <x v="5692"/>
    <x v="2"/>
    <x v="5701"/>
    <x v="279"/>
    <x v="3431"/>
    <x v="320"/>
    <m/>
    <m/>
    <s v="Jumia"/>
    <s v="Jum"/>
    <n v="99349.3"/>
    <n v="91504159.730000004"/>
    <n v="91504159.730000004"/>
    <s v="Riyadh"/>
  </r>
  <r>
    <x v="5703"/>
    <x v="1"/>
    <x v="1"/>
    <x v="1"/>
    <x v="2"/>
    <x v="1"/>
    <x v="5693"/>
    <x v="0"/>
    <x v="5702"/>
    <x v="239"/>
    <x v="3432"/>
    <x v="245"/>
    <m/>
    <m/>
    <s v="Amazon"/>
    <s v="Amazon"/>
    <n v="13290.4"/>
    <n v="91504159.730000004"/>
    <n v="91504159.730000004"/>
    <s v="Alexandria"/>
  </r>
  <r>
    <x v="5704"/>
    <x v="8"/>
    <x v="3"/>
    <x v="8"/>
    <x v="2"/>
    <x v="5"/>
    <x v="5694"/>
    <x v="4"/>
    <x v="5703"/>
    <x v="20"/>
    <x v="500"/>
    <x v="143"/>
    <m/>
    <m/>
    <s v="Amazon"/>
    <s v="Amazon"/>
    <n v="27872.98"/>
    <n v="57542997.559999913"/>
    <n v="57542997.559999913"/>
    <s v="Giza"/>
  </r>
  <r>
    <x v="5705"/>
    <x v="7"/>
    <x v="0"/>
    <x v="7"/>
    <x v="0"/>
    <x v="4"/>
    <x v="5695"/>
    <x v="2"/>
    <x v="5704"/>
    <x v="292"/>
    <x v="519"/>
    <x v="212"/>
    <m/>
    <m/>
    <s v="sq"/>
    <s v="sq"/>
    <n v="99349.3"/>
    <n v="92327183.770000085"/>
    <n v="92327183.770000085"/>
    <s v="Riyadh"/>
  </r>
  <r>
    <x v="5706"/>
    <x v="9"/>
    <x v="1"/>
    <x v="9"/>
    <x v="1"/>
    <x v="1"/>
    <x v="5696"/>
    <x v="2"/>
    <x v="5705"/>
    <x v="276"/>
    <x v="2441"/>
    <x v="63"/>
    <m/>
    <m/>
    <s v="Jumia"/>
    <s v="Jum"/>
    <n v="13290.4"/>
    <n v="91504159.730000004"/>
    <n v="91504159.730000004"/>
    <s v="Alexandria"/>
  </r>
  <r>
    <x v="5707"/>
    <x v="5"/>
    <x v="1"/>
    <x v="5"/>
    <x v="2"/>
    <x v="1"/>
    <x v="5697"/>
    <x v="1"/>
    <x v="5706"/>
    <x v="329"/>
    <x v="3433"/>
    <x v="311"/>
    <m/>
    <m/>
    <s v="Amazon"/>
    <s v="Amazon"/>
    <n v="13290.4"/>
    <n v="91504159.730000004"/>
    <n v="91504159.730000004"/>
    <s v="Alexandria"/>
  </r>
  <r>
    <x v="5708"/>
    <x v="1"/>
    <x v="1"/>
    <x v="1"/>
    <x v="0"/>
    <x v="0"/>
    <x v="5698"/>
    <x v="2"/>
    <x v="5707"/>
    <x v="78"/>
    <x v="2288"/>
    <x v="20"/>
    <m/>
    <m/>
    <s v="sq"/>
    <s v="sq"/>
    <n v="16284.02"/>
    <n v="91504159.730000004"/>
    <n v="91504159.730000004"/>
    <s v="Cairo"/>
  </r>
  <r>
    <x v="5709"/>
    <x v="9"/>
    <x v="1"/>
    <x v="9"/>
    <x v="0"/>
    <x v="1"/>
    <x v="5699"/>
    <x v="4"/>
    <x v="5708"/>
    <x v="395"/>
    <x v="3434"/>
    <x v="45"/>
    <m/>
    <m/>
    <s v="sq"/>
    <s v="sq"/>
    <n v="13290.4"/>
    <n v="91504159.730000004"/>
    <n v="91504159.730000004"/>
    <s v="Alexandria"/>
  </r>
  <r>
    <x v="5710"/>
    <x v="9"/>
    <x v="1"/>
    <x v="9"/>
    <x v="2"/>
    <x v="5"/>
    <x v="5700"/>
    <x v="1"/>
    <x v="5709"/>
    <x v="113"/>
    <x v="921"/>
    <x v="335"/>
    <m/>
    <m/>
    <s v="Amazon"/>
    <s v="Amazon"/>
    <n v="27872.98"/>
    <n v="91504159.730000004"/>
    <n v="91504159.730000004"/>
    <s v="Giza"/>
  </r>
  <r>
    <x v="5711"/>
    <x v="4"/>
    <x v="0"/>
    <x v="4"/>
    <x v="0"/>
    <x v="0"/>
    <x v="5701"/>
    <x v="4"/>
    <x v="5710"/>
    <x v="206"/>
    <x v="3435"/>
    <x v="91"/>
    <m/>
    <m/>
    <s v="sq"/>
    <s v="sq"/>
    <n v="16284.02"/>
    <n v="92327183.770000085"/>
    <n v="92327183.770000085"/>
    <s v="Cairo"/>
  </r>
  <r>
    <x v="5712"/>
    <x v="9"/>
    <x v="1"/>
    <x v="9"/>
    <x v="2"/>
    <x v="2"/>
    <x v="5702"/>
    <x v="0"/>
    <x v="5711"/>
    <x v="283"/>
    <x v="3436"/>
    <x v="225"/>
    <m/>
    <m/>
    <s v="Amazon"/>
    <s v="Amazon"/>
    <n v="26648.76"/>
    <n v="91504159.730000004"/>
    <n v="91504159.730000004"/>
    <s v="Casablanca"/>
  </r>
  <r>
    <x v="5713"/>
    <x v="9"/>
    <x v="1"/>
    <x v="9"/>
    <x v="0"/>
    <x v="4"/>
    <x v="5703"/>
    <x v="4"/>
    <x v="5712"/>
    <x v="287"/>
    <x v="3437"/>
    <x v="327"/>
    <m/>
    <m/>
    <s v="sq"/>
    <s v="sq"/>
    <n v="99349.3"/>
    <n v="91504159.730000004"/>
    <n v="91504159.730000004"/>
    <s v="Riyadh"/>
  </r>
  <r>
    <x v="5714"/>
    <x v="6"/>
    <x v="4"/>
    <x v="6"/>
    <x v="1"/>
    <x v="3"/>
    <x v="5704"/>
    <x v="3"/>
    <x v="5713"/>
    <x v="158"/>
    <x v="2087"/>
    <x v="163"/>
    <m/>
    <m/>
    <s v="Jumia"/>
    <s v="Jum"/>
    <n v="3665.44"/>
    <n v="31420413.200000018"/>
    <n v="31420413.200000018"/>
    <s v="Dubai"/>
  </r>
  <r>
    <x v="5715"/>
    <x v="3"/>
    <x v="3"/>
    <x v="3"/>
    <x v="2"/>
    <x v="2"/>
    <x v="5705"/>
    <x v="4"/>
    <x v="5714"/>
    <x v="129"/>
    <x v="756"/>
    <x v="307"/>
    <m/>
    <m/>
    <s v="Amazon"/>
    <s v="Amazon"/>
    <n v="26648.76"/>
    <n v="57542997.559999913"/>
    <n v="57542997.559999913"/>
    <s v="Casablanca"/>
  </r>
  <r>
    <x v="5716"/>
    <x v="9"/>
    <x v="1"/>
    <x v="9"/>
    <x v="1"/>
    <x v="0"/>
    <x v="5706"/>
    <x v="4"/>
    <x v="5715"/>
    <x v="235"/>
    <x v="3438"/>
    <x v="138"/>
    <m/>
    <m/>
    <s v="Jumia"/>
    <s v="Jum"/>
    <n v="16284.02"/>
    <n v="91504159.730000004"/>
    <n v="91504159.730000004"/>
    <s v="Cairo"/>
  </r>
  <r>
    <x v="5717"/>
    <x v="6"/>
    <x v="4"/>
    <x v="6"/>
    <x v="2"/>
    <x v="4"/>
    <x v="5707"/>
    <x v="4"/>
    <x v="5716"/>
    <x v="190"/>
    <x v="2890"/>
    <x v="102"/>
    <m/>
    <m/>
    <s v="Amazon"/>
    <s v="Amazon"/>
    <n v="99349.3"/>
    <n v="31420413.200000018"/>
    <n v="31420413.200000018"/>
    <s v="Riyadh"/>
  </r>
  <r>
    <x v="5718"/>
    <x v="3"/>
    <x v="3"/>
    <x v="3"/>
    <x v="1"/>
    <x v="1"/>
    <x v="5708"/>
    <x v="3"/>
    <x v="5717"/>
    <x v="156"/>
    <x v="2286"/>
    <x v="333"/>
    <m/>
    <m/>
    <s v="Jumia"/>
    <s v="Jum"/>
    <n v="13290.4"/>
    <n v="57542997.559999913"/>
    <n v="57542997.559999913"/>
    <s v="Alexandria"/>
  </r>
  <r>
    <x v="5719"/>
    <x v="8"/>
    <x v="3"/>
    <x v="8"/>
    <x v="2"/>
    <x v="0"/>
    <x v="5709"/>
    <x v="1"/>
    <x v="5718"/>
    <x v="293"/>
    <x v="118"/>
    <x v="60"/>
    <m/>
    <m/>
    <s v="Amazon"/>
    <s v="Amazon"/>
    <n v="16284.02"/>
    <n v="57542997.559999913"/>
    <n v="57542997.559999913"/>
    <s v="Cairo"/>
  </r>
  <r>
    <x v="5720"/>
    <x v="0"/>
    <x v="0"/>
    <x v="0"/>
    <x v="0"/>
    <x v="3"/>
    <x v="5710"/>
    <x v="3"/>
    <x v="5719"/>
    <x v="64"/>
    <x v="3439"/>
    <x v="282"/>
    <m/>
    <m/>
    <s v="sq"/>
    <s v="sq"/>
    <n v="3665.44"/>
    <n v="92327183.770000085"/>
    <n v="92327183.770000085"/>
    <s v="Dubai"/>
  </r>
  <r>
    <x v="5721"/>
    <x v="4"/>
    <x v="0"/>
    <x v="4"/>
    <x v="0"/>
    <x v="4"/>
    <x v="5711"/>
    <x v="4"/>
    <x v="5720"/>
    <x v="230"/>
    <x v="3121"/>
    <x v="92"/>
    <m/>
    <m/>
    <s v="sq"/>
    <s v="sq"/>
    <n v="99349.3"/>
    <n v="92327183.770000085"/>
    <n v="92327183.770000085"/>
    <s v="Riyadh"/>
  </r>
  <r>
    <x v="5722"/>
    <x v="6"/>
    <x v="4"/>
    <x v="6"/>
    <x v="1"/>
    <x v="2"/>
    <x v="5712"/>
    <x v="3"/>
    <x v="5721"/>
    <x v="68"/>
    <x v="3440"/>
    <x v="60"/>
    <m/>
    <m/>
    <s v="Jumia"/>
    <s v="Jum"/>
    <n v="26648.76"/>
    <n v="31420413.200000018"/>
    <n v="31420413.200000018"/>
    <s v="Casablanca"/>
  </r>
  <r>
    <x v="5723"/>
    <x v="4"/>
    <x v="0"/>
    <x v="4"/>
    <x v="1"/>
    <x v="2"/>
    <x v="5713"/>
    <x v="1"/>
    <x v="5722"/>
    <x v="280"/>
    <x v="1144"/>
    <x v="209"/>
    <m/>
    <m/>
    <s v="Jumia"/>
    <s v="Jum"/>
    <n v="26648.76"/>
    <n v="92327183.770000085"/>
    <n v="92327183.770000085"/>
    <s v="Casablanca"/>
  </r>
  <r>
    <x v="5724"/>
    <x v="5"/>
    <x v="1"/>
    <x v="5"/>
    <x v="0"/>
    <x v="4"/>
    <x v="5714"/>
    <x v="4"/>
    <x v="5723"/>
    <x v="59"/>
    <x v="3441"/>
    <x v="257"/>
    <m/>
    <m/>
    <s v="sq"/>
    <s v="sq"/>
    <n v="99349.3"/>
    <n v="91504159.730000004"/>
    <n v="91504159.730000004"/>
    <s v="Riyadh"/>
  </r>
  <r>
    <x v="5725"/>
    <x v="7"/>
    <x v="0"/>
    <x v="7"/>
    <x v="0"/>
    <x v="1"/>
    <x v="5715"/>
    <x v="1"/>
    <x v="5724"/>
    <x v="324"/>
    <x v="677"/>
    <x v="130"/>
    <m/>
    <m/>
    <s v="sq"/>
    <s v="sq"/>
    <n v="13290.4"/>
    <n v="92327183.770000085"/>
    <n v="92327183.770000085"/>
    <s v="Alexandria"/>
  </r>
  <r>
    <x v="5726"/>
    <x v="0"/>
    <x v="0"/>
    <x v="0"/>
    <x v="1"/>
    <x v="0"/>
    <x v="5716"/>
    <x v="0"/>
    <x v="5725"/>
    <x v="227"/>
    <x v="490"/>
    <x v="254"/>
    <m/>
    <m/>
    <s v="Jumia"/>
    <s v="Jum"/>
    <n v="16284.02"/>
    <n v="92327183.770000085"/>
    <n v="92327183.770000085"/>
    <s v="Cairo"/>
  </r>
  <r>
    <x v="5727"/>
    <x v="3"/>
    <x v="3"/>
    <x v="3"/>
    <x v="2"/>
    <x v="1"/>
    <x v="5717"/>
    <x v="1"/>
    <x v="5726"/>
    <x v="252"/>
    <x v="478"/>
    <x v="152"/>
    <m/>
    <m/>
    <s v="Amazon"/>
    <s v="Amazon"/>
    <n v="13290.4"/>
    <n v="57542997.559999913"/>
    <n v="57542997.559999913"/>
    <s v="Alexandria"/>
  </r>
  <r>
    <x v="5728"/>
    <x v="8"/>
    <x v="3"/>
    <x v="8"/>
    <x v="1"/>
    <x v="3"/>
    <x v="5718"/>
    <x v="2"/>
    <x v="5727"/>
    <x v="66"/>
    <x v="3411"/>
    <x v="253"/>
    <m/>
    <m/>
    <s v="Jumia"/>
    <s v="Jum"/>
    <n v="3665.44"/>
    <n v="57542997.559999913"/>
    <n v="57542997.559999913"/>
    <s v="Dubai"/>
  </r>
  <r>
    <x v="5729"/>
    <x v="3"/>
    <x v="3"/>
    <x v="3"/>
    <x v="0"/>
    <x v="0"/>
    <x v="5719"/>
    <x v="3"/>
    <x v="5728"/>
    <x v="56"/>
    <x v="1787"/>
    <x v="183"/>
    <m/>
    <m/>
    <s v="sq"/>
    <s v="sq"/>
    <n v="16284.02"/>
    <n v="57542997.559999913"/>
    <n v="57542997.559999913"/>
    <s v="Cairo"/>
  </r>
  <r>
    <x v="5730"/>
    <x v="2"/>
    <x v="2"/>
    <x v="2"/>
    <x v="0"/>
    <x v="0"/>
    <x v="5720"/>
    <x v="0"/>
    <x v="5729"/>
    <x v="181"/>
    <x v="634"/>
    <x v="216"/>
    <m/>
    <m/>
    <s v="sq"/>
    <s v="sq"/>
    <n v="16284.02"/>
    <n v="29200970.130000021"/>
    <n v="29200970.130000021"/>
    <s v="Cairo"/>
  </r>
  <r>
    <x v="5731"/>
    <x v="5"/>
    <x v="1"/>
    <x v="5"/>
    <x v="1"/>
    <x v="0"/>
    <x v="5721"/>
    <x v="2"/>
    <x v="5730"/>
    <x v="129"/>
    <x v="3312"/>
    <x v="118"/>
    <m/>
    <m/>
    <s v="Jumia"/>
    <s v="Jum"/>
    <n v="16284.02"/>
    <n v="91504159.730000004"/>
    <n v="91504159.730000004"/>
    <s v="Cairo"/>
  </r>
  <r>
    <x v="5732"/>
    <x v="7"/>
    <x v="0"/>
    <x v="7"/>
    <x v="2"/>
    <x v="3"/>
    <x v="5722"/>
    <x v="2"/>
    <x v="5731"/>
    <x v="67"/>
    <x v="1397"/>
    <x v="354"/>
    <m/>
    <m/>
    <s v="Amazon"/>
    <s v="Amazon"/>
    <n v="3665.44"/>
    <n v="92327183.770000085"/>
    <n v="92327183.770000085"/>
    <s v="Dubai"/>
  </r>
  <r>
    <x v="5733"/>
    <x v="5"/>
    <x v="1"/>
    <x v="5"/>
    <x v="2"/>
    <x v="4"/>
    <x v="5723"/>
    <x v="0"/>
    <x v="5732"/>
    <x v="120"/>
    <x v="2853"/>
    <x v="214"/>
    <m/>
    <m/>
    <s v="Amazon"/>
    <s v="Amazon"/>
    <n v="99349.3"/>
    <n v="91504159.730000004"/>
    <n v="91504159.730000004"/>
    <s v="Riyadh"/>
  </r>
  <r>
    <x v="5734"/>
    <x v="1"/>
    <x v="1"/>
    <x v="1"/>
    <x v="1"/>
    <x v="0"/>
    <x v="5724"/>
    <x v="3"/>
    <x v="5733"/>
    <x v="283"/>
    <x v="1352"/>
    <x v="102"/>
    <m/>
    <m/>
    <s v="Jumia"/>
    <s v="Jum"/>
    <n v="16284.02"/>
    <n v="91504159.730000004"/>
    <n v="91504159.730000004"/>
    <s v="Cairo"/>
  </r>
  <r>
    <x v="5735"/>
    <x v="7"/>
    <x v="0"/>
    <x v="7"/>
    <x v="1"/>
    <x v="5"/>
    <x v="5725"/>
    <x v="1"/>
    <x v="5734"/>
    <x v="281"/>
    <x v="269"/>
    <x v="143"/>
    <m/>
    <m/>
    <s v="Jumia"/>
    <s v="Jum"/>
    <n v="27872.98"/>
    <n v="92327183.770000085"/>
    <n v="92327183.770000085"/>
    <s v="Giza"/>
  </r>
  <r>
    <x v="5736"/>
    <x v="6"/>
    <x v="4"/>
    <x v="6"/>
    <x v="2"/>
    <x v="3"/>
    <x v="5726"/>
    <x v="2"/>
    <x v="5735"/>
    <x v="239"/>
    <x v="3216"/>
    <x v="30"/>
    <m/>
    <m/>
    <s v="Amazon"/>
    <s v="Amazon"/>
    <n v="3665.44"/>
    <n v="31420413.200000018"/>
    <n v="31420413.200000018"/>
    <s v="Dubai"/>
  </r>
  <r>
    <x v="5737"/>
    <x v="5"/>
    <x v="1"/>
    <x v="5"/>
    <x v="1"/>
    <x v="2"/>
    <x v="5727"/>
    <x v="4"/>
    <x v="5736"/>
    <x v="350"/>
    <x v="78"/>
    <x v="259"/>
    <m/>
    <m/>
    <s v="Jumia"/>
    <s v="Jum"/>
    <n v="26648.76"/>
    <n v="91504159.730000004"/>
    <n v="91504159.730000004"/>
    <s v="Casablanca"/>
  </r>
  <r>
    <x v="5738"/>
    <x v="1"/>
    <x v="1"/>
    <x v="1"/>
    <x v="0"/>
    <x v="5"/>
    <x v="5728"/>
    <x v="3"/>
    <x v="5737"/>
    <x v="303"/>
    <x v="813"/>
    <x v="41"/>
    <m/>
    <m/>
    <s v="sq"/>
    <s v="sq"/>
    <n v="27872.98"/>
    <n v="91504159.730000004"/>
    <n v="91504159.730000004"/>
    <s v="Giza"/>
  </r>
  <r>
    <x v="5739"/>
    <x v="4"/>
    <x v="0"/>
    <x v="4"/>
    <x v="2"/>
    <x v="1"/>
    <x v="5729"/>
    <x v="4"/>
    <x v="5738"/>
    <x v="317"/>
    <x v="409"/>
    <x v="65"/>
    <m/>
    <m/>
    <s v="Amazon"/>
    <s v="Amazon"/>
    <n v="13290.4"/>
    <n v="92327183.770000085"/>
    <n v="92327183.770000085"/>
    <s v="Alexandria"/>
  </r>
  <r>
    <x v="5740"/>
    <x v="1"/>
    <x v="1"/>
    <x v="1"/>
    <x v="0"/>
    <x v="2"/>
    <x v="5730"/>
    <x v="3"/>
    <x v="5739"/>
    <x v="339"/>
    <x v="3442"/>
    <x v="5"/>
    <m/>
    <m/>
    <s v="sq"/>
    <s v="sq"/>
    <n v="26648.76"/>
    <n v="91504159.730000004"/>
    <n v="91504159.730000004"/>
    <s v="Casablanca"/>
  </r>
  <r>
    <x v="5741"/>
    <x v="5"/>
    <x v="1"/>
    <x v="5"/>
    <x v="2"/>
    <x v="4"/>
    <x v="5731"/>
    <x v="0"/>
    <x v="5740"/>
    <x v="347"/>
    <x v="1127"/>
    <x v="26"/>
    <m/>
    <m/>
    <s v="Amazon"/>
    <s v="Amazon"/>
    <n v="99349.3"/>
    <n v="91504159.730000004"/>
    <n v="91504159.730000004"/>
    <s v="Riyadh"/>
  </r>
  <r>
    <x v="5742"/>
    <x v="0"/>
    <x v="0"/>
    <x v="0"/>
    <x v="0"/>
    <x v="4"/>
    <x v="5732"/>
    <x v="4"/>
    <x v="5741"/>
    <x v="399"/>
    <x v="1929"/>
    <x v="84"/>
    <m/>
    <m/>
    <s v="sq"/>
    <s v="sq"/>
    <n v="99349.3"/>
    <n v="92327183.770000085"/>
    <n v="92327183.770000085"/>
    <s v="Riyadh"/>
  </r>
  <r>
    <x v="5743"/>
    <x v="1"/>
    <x v="1"/>
    <x v="1"/>
    <x v="2"/>
    <x v="2"/>
    <x v="5733"/>
    <x v="3"/>
    <x v="5742"/>
    <x v="273"/>
    <x v="895"/>
    <x v="41"/>
    <m/>
    <m/>
    <s v="Amazon"/>
    <s v="Amazon"/>
    <n v="26648.76"/>
    <n v="91504159.730000004"/>
    <n v="91504159.730000004"/>
    <s v="Casablanca"/>
  </r>
  <r>
    <x v="5744"/>
    <x v="0"/>
    <x v="0"/>
    <x v="0"/>
    <x v="1"/>
    <x v="1"/>
    <x v="5734"/>
    <x v="4"/>
    <x v="5743"/>
    <x v="33"/>
    <x v="2252"/>
    <x v="62"/>
    <m/>
    <m/>
    <s v="Jumia"/>
    <s v="Jum"/>
    <n v="13290.4"/>
    <n v="92327183.770000085"/>
    <n v="92327183.770000085"/>
    <s v="Alexandria"/>
  </r>
  <r>
    <x v="5745"/>
    <x v="9"/>
    <x v="1"/>
    <x v="9"/>
    <x v="2"/>
    <x v="1"/>
    <x v="5735"/>
    <x v="0"/>
    <x v="5744"/>
    <x v="254"/>
    <x v="665"/>
    <x v="270"/>
    <m/>
    <m/>
    <s v="Amazon"/>
    <s v="Amazon"/>
    <n v="13290.4"/>
    <n v="91504159.730000004"/>
    <n v="91504159.730000004"/>
    <s v="Alexandria"/>
  </r>
  <r>
    <x v="5746"/>
    <x v="4"/>
    <x v="0"/>
    <x v="4"/>
    <x v="1"/>
    <x v="0"/>
    <x v="5736"/>
    <x v="4"/>
    <x v="5745"/>
    <x v="70"/>
    <x v="2631"/>
    <x v="305"/>
    <m/>
    <m/>
    <s v="Jumia"/>
    <s v="Jum"/>
    <n v="16284.02"/>
    <n v="92327183.770000085"/>
    <n v="92327183.770000085"/>
    <s v="Cairo"/>
  </r>
  <r>
    <x v="5747"/>
    <x v="6"/>
    <x v="4"/>
    <x v="6"/>
    <x v="1"/>
    <x v="5"/>
    <x v="5737"/>
    <x v="1"/>
    <x v="5746"/>
    <x v="246"/>
    <x v="1652"/>
    <x v="260"/>
    <m/>
    <m/>
    <s v="Jumia"/>
    <s v="Jum"/>
    <n v="27872.98"/>
    <n v="31420413.200000018"/>
    <n v="31420413.200000018"/>
    <s v="Giza"/>
  </r>
  <r>
    <x v="5748"/>
    <x v="3"/>
    <x v="3"/>
    <x v="3"/>
    <x v="2"/>
    <x v="2"/>
    <x v="5738"/>
    <x v="2"/>
    <x v="5747"/>
    <x v="0"/>
    <x v="564"/>
    <x v="200"/>
    <m/>
    <m/>
    <s v="Amazon"/>
    <s v="Amazon"/>
    <n v="26648.76"/>
    <n v="57542997.559999913"/>
    <n v="57542997.559999913"/>
    <s v="Casablanca"/>
  </r>
  <r>
    <x v="5749"/>
    <x v="8"/>
    <x v="3"/>
    <x v="8"/>
    <x v="2"/>
    <x v="1"/>
    <x v="5739"/>
    <x v="0"/>
    <x v="5748"/>
    <x v="225"/>
    <x v="2954"/>
    <x v="93"/>
    <m/>
    <m/>
    <s v="Amazon"/>
    <s v="Amazon"/>
    <n v="13290.4"/>
    <n v="57542997.559999913"/>
    <n v="57542997.559999913"/>
    <s v="Alexandria"/>
  </r>
  <r>
    <x v="5750"/>
    <x v="9"/>
    <x v="1"/>
    <x v="9"/>
    <x v="2"/>
    <x v="2"/>
    <x v="5740"/>
    <x v="3"/>
    <x v="5749"/>
    <x v="103"/>
    <x v="71"/>
    <x v="14"/>
    <m/>
    <m/>
    <s v="Amazon"/>
    <s v="Amazon"/>
    <n v="26648.76"/>
    <n v="91504159.730000004"/>
    <n v="91504159.730000004"/>
    <s v="Casablanca"/>
  </r>
  <r>
    <x v="5751"/>
    <x v="9"/>
    <x v="1"/>
    <x v="9"/>
    <x v="1"/>
    <x v="3"/>
    <x v="5741"/>
    <x v="2"/>
    <x v="5750"/>
    <x v="131"/>
    <x v="594"/>
    <x v="169"/>
    <m/>
    <m/>
    <s v="Jumia"/>
    <s v="Jum"/>
    <n v="3665.44"/>
    <n v="91504159.730000004"/>
    <n v="91504159.730000004"/>
    <s v="Dubai"/>
  </r>
  <r>
    <x v="5752"/>
    <x v="8"/>
    <x v="3"/>
    <x v="8"/>
    <x v="0"/>
    <x v="4"/>
    <x v="5742"/>
    <x v="1"/>
    <x v="5751"/>
    <x v="60"/>
    <x v="115"/>
    <x v="11"/>
    <m/>
    <m/>
    <s v="sq"/>
    <s v="sq"/>
    <n v="99349.3"/>
    <n v="57542997.559999913"/>
    <n v="57542997.559999913"/>
    <s v="Riyadh"/>
  </r>
  <r>
    <x v="5753"/>
    <x v="6"/>
    <x v="4"/>
    <x v="6"/>
    <x v="1"/>
    <x v="0"/>
    <x v="5743"/>
    <x v="4"/>
    <x v="5752"/>
    <x v="238"/>
    <x v="704"/>
    <x v="48"/>
    <m/>
    <m/>
    <s v="Jumia"/>
    <s v="Jum"/>
    <n v="16284.02"/>
    <n v="31420413.200000018"/>
    <n v="31420413.200000018"/>
    <s v="Cairo"/>
  </r>
  <r>
    <x v="5754"/>
    <x v="7"/>
    <x v="0"/>
    <x v="7"/>
    <x v="2"/>
    <x v="0"/>
    <x v="5744"/>
    <x v="3"/>
    <x v="5753"/>
    <x v="153"/>
    <x v="1246"/>
    <x v="299"/>
    <m/>
    <m/>
    <s v="Amazon"/>
    <s v="Amazon"/>
    <n v="16284.02"/>
    <n v="92327183.770000085"/>
    <n v="92327183.770000085"/>
    <s v="Cairo"/>
  </r>
  <r>
    <x v="5755"/>
    <x v="2"/>
    <x v="2"/>
    <x v="2"/>
    <x v="1"/>
    <x v="5"/>
    <x v="5745"/>
    <x v="2"/>
    <x v="5754"/>
    <x v="293"/>
    <x v="2280"/>
    <x v="103"/>
    <m/>
    <m/>
    <s v="Jumia"/>
    <s v="Jum"/>
    <n v="27872.98"/>
    <n v="29200970.130000021"/>
    <n v="29200970.130000021"/>
    <s v="Giza"/>
  </r>
  <r>
    <x v="5756"/>
    <x v="6"/>
    <x v="4"/>
    <x v="6"/>
    <x v="0"/>
    <x v="5"/>
    <x v="5746"/>
    <x v="1"/>
    <x v="5755"/>
    <x v="333"/>
    <x v="3443"/>
    <x v="272"/>
    <m/>
    <m/>
    <s v="sq"/>
    <s v="sq"/>
    <n v="27872.98"/>
    <n v="31420413.200000018"/>
    <n v="31420413.200000018"/>
    <s v="Giza"/>
  </r>
  <r>
    <x v="5757"/>
    <x v="4"/>
    <x v="0"/>
    <x v="4"/>
    <x v="0"/>
    <x v="2"/>
    <x v="5747"/>
    <x v="2"/>
    <x v="5756"/>
    <x v="224"/>
    <x v="284"/>
    <x v="223"/>
    <m/>
    <m/>
    <s v="sq"/>
    <s v="sq"/>
    <n v="26648.76"/>
    <n v="92327183.770000085"/>
    <n v="92327183.770000085"/>
    <s v="Casablanca"/>
  </r>
  <r>
    <x v="5758"/>
    <x v="7"/>
    <x v="0"/>
    <x v="7"/>
    <x v="1"/>
    <x v="0"/>
    <x v="5748"/>
    <x v="4"/>
    <x v="5757"/>
    <x v="157"/>
    <x v="3444"/>
    <x v="333"/>
    <m/>
    <m/>
    <s v="Jumia"/>
    <s v="Jum"/>
    <n v="16284.02"/>
    <n v="92327183.770000085"/>
    <n v="92327183.770000085"/>
    <s v="Cairo"/>
  </r>
  <r>
    <x v="5759"/>
    <x v="4"/>
    <x v="0"/>
    <x v="4"/>
    <x v="1"/>
    <x v="0"/>
    <x v="5749"/>
    <x v="1"/>
    <x v="5758"/>
    <x v="331"/>
    <x v="2570"/>
    <x v="38"/>
    <m/>
    <m/>
    <s v="Jumia"/>
    <s v="Jum"/>
    <n v="16284.02"/>
    <n v="92327183.770000085"/>
    <n v="92327183.770000085"/>
    <s v="Cairo"/>
  </r>
  <r>
    <x v="5760"/>
    <x v="6"/>
    <x v="4"/>
    <x v="6"/>
    <x v="1"/>
    <x v="5"/>
    <x v="5750"/>
    <x v="4"/>
    <x v="5759"/>
    <x v="228"/>
    <x v="554"/>
    <x v="87"/>
    <m/>
    <m/>
    <s v="Jumia"/>
    <s v="Jum"/>
    <n v="27872.98"/>
    <n v="31420413.200000018"/>
    <n v="31420413.200000018"/>
    <s v="Giza"/>
  </r>
  <r>
    <x v="5761"/>
    <x v="4"/>
    <x v="0"/>
    <x v="4"/>
    <x v="2"/>
    <x v="0"/>
    <x v="5751"/>
    <x v="2"/>
    <x v="5760"/>
    <x v="27"/>
    <x v="381"/>
    <x v="20"/>
    <m/>
    <m/>
    <s v="Amazon"/>
    <s v="Amazon"/>
    <n v="16284.02"/>
    <n v="92327183.770000085"/>
    <n v="92327183.770000085"/>
    <s v="Cairo"/>
  </r>
  <r>
    <x v="5762"/>
    <x v="1"/>
    <x v="1"/>
    <x v="1"/>
    <x v="2"/>
    <x v="3"/>
    <x v="5752"/>
    <x v="3"/>
    <x v="5761"/>
    <x v="191"/>
    <x v="3445"/>
    <x v="6"/>
    <m/>
    <m/>
    <s v="Amazon"/>
    <s v="Amazon"/>
    <n v="3665.44"/>
    <n v="91504159.730000004"/>
    <n v="91504159.730000004"/>
    <s v="Dubai"/>
  </r>
  <r>
    <x v="5763"/>
    <x v="4"/>
    <x v="0"/>
    <x v="4"/>
    <x v="2"/>
    <x v="5"/>
    <x v="5753"/>
    <x v="1"/>
    <x v="5762"/>
    <x v="58"/>
    <x v="3446"/>
    <x v="106"/>
    <m/>
    <m/>
    <s v="Amazon"/>
    <s v="Amazon"/>
    <n v="27872.98"/>
    <n v="92327183.770000085"/>
    <n v="92327183.770000085"/>
    <s v="Giza"/>
  </r>
  <r>
    <x v="5764"/>
    <x v="4"/>
    <x v="0"/>
    <x v="4"/>
    <x v="2"/>
    <x v="2"/>
    <x v="5754"/>
    <x v="2"/>
    <x v="5763"/>
    <x v="86"/>
    <x v="212"/>
    <x v="138"/>
    <m/>
    <m/>
    <s v="Amazon"/>
    <s v="Amazon"/>
    <n v="26648.76"/>
    <n v="92327183.770000085"/>
    <n v="92327183.770000085"/>
    <s v="Casablanca"/>
  </r>
  <r>
    <x v="5765"/>
    <x v="7"/>
    <x v="0"/>
    <x v="7"/>
    <x v="1"/>
    <x v="4"/>
    <x v="5755"/>
    <x v="3"/>
    <x v="5764"/>
    <x v="70"/>
    <x v="3400"/>
    <x v="5"/>
    <m/>
    <m/>
    <s v="Jumia"/>
    <s v="Jum"/>
    <n v="99349.3"/>
    <n v="92327183.770000085"/>
    <n v="92327183.770000085"/>
    <s v="Riyadh"/>
  </r>
  <r>
    <x v="5766"/>
    <x v="5"/>
    <x v="1"/>
    <x v="5"/>
    <x v="2"/>
    <x v="2"/>
    <x v="5756"/>
    <x v="4"/>
    <x v="5765"/>
    <x v="278"/>
    <x v="3447"/>
    <x v="237"/>
    <m/>
    <m/>
    <s v="Amazon"/>
    <s v="Amazon"/>
    <n v="26648.76"/>
    <n v="91504159.730000004"/>
    <n v="91504159.730000004"/>
    <s v="Casablanca"/>
  </r>
  <r>
    <x v="5767"/>
    <x v="5"/>
    <x v="1"/>
    <x v="5"/>
    <x v="0"/>
    <x v="5"/>
    <x v="5757"/>
    <x v="2"/>
    <x v="5766"/>
    <x v="217"/>
    <x v="3448"/>
    <x v="280"/>
    <m/>
    <m/>
    <s v="sq"/>
    <s v="sq"/>
    <n v="27872.98"/>
    <n v="91504159.730000004"/>
    <n v="91504159.730000004"/>
    <s v="Giza"/>
  </r>
  <r>
    <x v="5768"/>
    <x v="5"/>
    <x v="1"/>
    <x v="5"/>
    <x v="1"/>
    <x v="3"/>
    <x v="5758"/>
    <x v="4"/>
    <x v="5767"/>
    <x v="248"/>
    <x v="3327"/>
    <x v="61"/>
    <m/>
    <m/>
    <s v="Jumia"/>
    <s v="Jum"/>
    <n v="3665.44"/>
    <n v="91504159.730000004"/>
    <n v="91504159.730000004"/>
    <s v="Dubai"/>
  </r>
  <r>
    <x v="5769"/>
    <x v="4"/>
    <x v="0"/>
    <x v="4"/>
    <x v="2"/>
    <x v="4"/>
    <x v="5759"/>
    <x v="1"/>
    <x v="5768"/>
    <x v="121"/>
    <x v="3449"/>
    <x v="224"/>
    <m/>
    <m/>
    <s v="Amazon"/>
    <s v="Amazon"/>
    <n v="99349.3"/>
    <n v="92327183.770000085"/>
    <n v="92327183.770000085"/>
    <s v="Riyadh"/>
  </r>
  <r>
    <x v="5770"/>
    <x v="6"/>
    <x v="4"/>
    <x v="6"/>
    <x v="2"/>
    <x v="4"/>
    <x v="5760"/>
    <x v="4"/>
    <x v="5769"/>
    <x v="385"/>
    <x v="3450"/>
    <x v="38"/>
    <m/>
    <m/>
    <s v="Amazon"/>
    <s v="Amazon"/>
    <n v="99349.3"/>
    <n v="31420413.200000018"/>
    <n v="31420413.200000018"/>
    <s v="Riyadh"/>
  </r>
  <r>
    <x v="5771"/>
    <x v="8"/>
    <x v="3"/>
    <x v="8"/>
    <x v="2"/>
    <x v="4"/>
    <x v="5761"/>
    <x v="0"/>
    <x v="5770"/>
    <x v="116"/>
    <x v="1466"/>
    <x v="74"/>
    <m/>
    <m/>
    <s v="Amazon"/>
    <s v="Amazon"/>
    <n v="99349.3"/>
    <n v="57542997.559999913"/>
    <n v="57542997.559999913"/>
    <s v="Riyadh"/>
  </r>
  <r>
    <x v="5772"/>
    <x v="7"/>
    <x v="0"/>
    <x v="7"/>
    <x v="0"/>
    <x v="0"/>
    <x v="5762"/>
    <x v="2"/>
    <x v="5771"/>
    <x v="362"/>
    <x v="3451"/>
    <x v="62"/>
    <m/>
    <m/>
    <s v="sq"/>
    <s v="sq"/>
    <n v="16284.02"/>
    <n v="92327183.770000085"/>
    <n v="92327183.770000085"/>
    <s v="Cairo"/>
  </r>
  <r>
    <x v="5773"/>
    <x v="1"/>
    <x v="1"/>
    <x v="1"/>
    <x v="2"/>
    <x v="3"/>
    <x v="5763"/>
    <x v="3"/>
    <x v="5772"/>
    <x v="396"/>
    <x v="175"/>
    <x v="132"/>
    <m/>
    <m/>
    <s v="Amazon"/>
    <s v="Amazon"/>
    <n v="3665.44"/>
    <n v="91504159.730000004"/>
    <n v="91504159.730000004"/>
    <s v="Dubai"/>
  </r>
  <r>
    <x v="5774"/>
    <x v="3"/>
    <x v="3"/>
    <x v="3"/>
    <x v="1"/>
    <x v="0"/>
    <x v="5764"/>
    <x v="4"/>
    <x v="5773"/>
    <x v="368"/>
    <x v="2357"/>
    <x v="171"/>
    <m/>
    <m/>
    <s v="Jumia"/>
    <s v="Jum"/>
    <n v="16284.02"/>
    <n v="57542997.559999913"/>
    <n v="57542997.559999913"/>
    <s v="Cairo"/>
  </r>
  <r>
    <x v="5775"/>
    <x v="9"/>
    <x v="1"/>
    <x v="9"/>
    <x v="0"/>
    <x v="1"/>
    <x v="5765"/>
    <x v="4"/>
    <x v="5774"/>
    <x v="331"/>
    <x v="1527"/>
    <x v="191"/>
    <m/>
    <m/>
    <s v="sq"/>
    <s v="sq"/>
    <n v="13290.4"/>
    <n v="91504159.730000004"/>
    <n v="91504159.730000004"/>
    <s v="Alexandria"/>
  </r>
  <r>
    <x v="5776"/>
    <x v="7"/>
    <x v="0"/>
    <x v="7"/>
    <x v="0"/>
    <x v="1"/>
    <x v="5766"/>
    <x v="1"/>
    <x v="5775"/>
    <x v="116"/>
    <x v="3452"/>
    <x v="191"/>
    <m/>
    <m/>
    <s v="sq"/>
    <s v="sq"/>
    <n v="13290.4"/>
    <n v="92327183.770000085"/>
    <n v="92327183.770000085"/>
    <s v="Alexandria"/>
  </r>
  <r>
    <x v="5777"/>
    <x v="8"/>
    <x v="3"/>
    <x v="8"/>
    <x v="1"/>
    <x v="2"/>
    <x v="5767"/>
    <x v="3"/>
    <x v="5776"/>
    <x v="70"/>
    <x v="2040"/>
    <x v="201"/>
    <m/>
    <m/>
    <s v="Jumia"/>
    <s v="Jum"/>
    <n v="26648.76"/>
    <n v="57542997.559999913"/>
    <n v="57542997.559999913"/>
    <s v="Casablanca"/>
  </r>
  <r>
    <x v="5778"/>
    <x v="6"/>
    <x v="4"/>
    <x v="6"/>
    <x v="1"/>
    <x v="2"/>
    <x v="5768"/>
    <x v="2"/>
    <x v="5777"/>
    <x v="245"/>
    <x v="2235"/>
    <x v="334"/>
    <m/>
    <m/>
    <s v="Jumia"/>
    <s v="Jum"/>
    <n v="26648.76"/>
    <n v="31420413.200000018"/>
    <n v="31420413.200000018"/>
    <s v="Casablanca"/>
  </r>
  <r>
    <x v="5779"/>
    <x v="1"/>
    <x v="1"/>
    <x v="1"/>
    <x v="1"/>
    <x v="2"/>
    <x v="5769"/>
    <x v="1"/>
    <x v="5778"/>
    <x v="335"/>
    <x v="3408"/>
    <x v="224"/>
    <m/>
    <m/>
    <s v="Jumia"/>
    <s v="Jum"/>
    <n v="26648.76"/>
    <n v="91504159.730000004"/>
    <n v="91504159.730000004"/>
    <s v="Casablanca"/>
  </r>
  <r>
    <x v="5780"/>
    <x v="1"/>
    <x v="1"/>
    <x v="1"/>
    <x v="1"/>
    <x v="0"/>
    <x v="5770"/>
    <x v="4"/>
    <x v="5779"/>
    <x v="26"/>
    <x v="3453"/>
    <x v="248"/>
    <m/>
    <m/>
    <s v="Jumia"/>
    <s v="Jum"/>
    <n v="16284.02"/>
    <n v="91504159.730000004"/>
    <n v="91504159.730000004"/>
    <s v="Cairo"/>
  </r>
  <r>
    <x v="5781"/>
    <x v="1"/>
    <x v="1"/>
    <x v="1"/>
    <x v="2"/>
    <x v="5"/>
    <x v="5771"/>
    <x v="1"/>
    <x v="5780"/>
    <x v="175"/>
    <x v="135"/>
    <x v="38"/>
    <m/>
    <m/>
    <s v="Amazon"/>
    <s v="Amazon"/>
    <n v="27872.98"/>
    <n v="91504159.730000004"/>
    <n v="91504159.730000004"/>
    <s v="Giza"/>
  </r>
  <r>
    <x v="5782"/>
    <x v="1"/>
    <x v="1"/>
    <x v="1"/>
    <x v="0"/>
    <x v="3"/>
    <x v="5772"/>
    <x v="2"/>
    <x v="5781"/>
    <x v="115"/>
    <x v="946"/>
    <x v="257"/>
    <m/>
    <m/>
    <s v="sq"/>
    <s v="sq"/>
    <n v="3665.44"/>
    <n v="91504159.730000004"/>
    <n v="91504159.730000004"/>
    <s v="Dubai"/>
  </r>
  <r>
    <x v="5783"/>
    <x v="8"/>
    <x v="3"/>
    <x v="8"/>
    <x v="0"/>
    <x v="0"/>
    <x v="5773"/>
    <x v="4"/>
    <x v="5782"/>
    <x v="96"/>
    <x v="3454"/>
    <x v="136"/>
    <m/>
    <m/>
    <s v="sq"/>
    <s v="sq"/>
    <n v="16284.02"/>
    <n v="57542997.559999913"/>
    <n v="57542997.559999913"/>
    <s v="Cairo"/>
  </r>
  <r>
    <x v="5784"/>
    <x v="1"/>
    <x v="1"/>
    <x v="1"/>
    <x v="0"/>
    <x v="5"/>
    <x v="5774"/>
    <x v="1"/>
    <x v="5783"/>
    <x v="71"/>
    <x v="2239"/>
    <x v="33"/>
    <m/>
    <m/>
    <s v="sq"/>
    <s v="sq"/>
    <n v="27872.98"/>
    <n v="91504159.730000004"/>
    <n v="91504159.730000004"/>
    <s v="Giza"/>
  </r>
  <r>
    <x v="5785"/>
    <x v="7"/>
    <x v="0"/>
    <x v="7"/>
    <x v="0"/>
    <x v="2"/>
    <x v="5775"/>
    <x v="1"/>
    <x v="5784"/>
    <x v="320"/>
    <x v="310"/>
    <x v="122"/>
    <m/>
    <m/>
    <s v="sq"/>
    <s v="sq"/>
    <n v="26648.76"/>
    <n v="92327183.770000085"/>
    <n v="92327183.770000085"/>
    <s v="Casablanca"/>
  </r>
  <r>
    <x v="5786"/>
    <x v="2"/>
    <x v="2"/>
    <x v="2"/>
    <x v="0"/>
    <x v="5"/>
    <x v="5776"/>
    <x v="1"/>
    <x v="5785"/>
    <x v="244"/>
    <x v="3455"/>
    <x v="249"/>
    <m/>
    <m/>
    <s v="sq"/>
    <s v="sq"/>
    <n v="27872.98"/>
    <n v="29200970.130000021"/>
    <n v="29200970.130000021"/>
    <s v="Giza"/>
  </r>
  <r>
    <x v="5787"/>
    <x v="3"/>
    <x v="3"/>
    <x v="3"/>
    <x v="1"/>
    <x v="3"/>
    <x v="5777"/>
    <x v="0"/>
    <x v="5786"/>
    <x v="229"/>
    <x v="3456"/>
    <x v="189"/>
    <m/>
    <m/>
    <s v="Jumia"/>
    <s v="Jum"/>
    <n v="3665.44"/>
    <n v="57542997.559999913"/>
    <n v="57542997.559999913"/>
    <s v="Dubai"/>
  </r>
  <r>
    <x v="5788"/>
    <x v="0"/>
    <x v="0"/>
    <x v="0"/>
    <x v="0"/>
    <x v="4"/>
    <x v="5778"/>
    <x v="4"/>
    <x v="5787"/>
    <x v="365"/>
    <x v="1886"/>
    <x v="306"/>
    <m/>
    <m/>
    <s v="sq"/>
    <s v="sq"/>
    <n v="99349.3"/>
    <n v="92327183.770000085"/>
    <n v="92327183.770000085"/>
    <s v="Riyadh"/>
  </r>
  <r>
    <x v="5789"/>
    <x v="1"/>
    <x v="1"/>
    <x v="1"/>
    <x v="2"/>
    <x v="1"/>
    <x v="5779"/>
    <x v="2"/>
    <x v="5788"/>
    <x v="106"/>
    <x v="2226"/>
    <x v="351"/>
    <m/>
    <m/>
    <s v="Amazon"/>
    <s v="Amazon"/>
    <n v="13290.4"/>
    <n v="91504159.730000004"/>
    <n v="91504159.730000004"/>
    <s v="Alexandria"/>
  </r>
  <r>
    <x v="5790"/>
    <x v="6"/>
    <x v="4"/>
    <x v="6"/>
    <x v="2"/>
    <x v="1"/>
    <x v="5780"/>
    <x v="3"/>
    <x v="5789"/>
    <x v="152"/>
    <x v="3457"/>
    <x v="345"/>
    <m/>
    <m/>
    <s v="Amazon"/>
    <s v="Amazon"/>
    <n v="13290.4"/>
    <n v="31420413.200000018"/>
    <n v="31420413.200000018"/>
    <s v="Alexandria"/>
  </r>
  <r>
    <x v="5791"/>
    <x v="3"/>
    <x v="3"/>
    <x v="3"/>
    <x v="0"/>
    <x v="5"/>
    <x v="5781"/>
    <x v="4"/>
    <x v="5790"/>
    <x v="376"/>
    <x v="2869"/>
    <x v="234"/>
    <m/>
    <m/>
    <s v="sq"/>
    <s v="sq"/>
    <n v="27872.98"/>
    <n v="57542997.559999913"/>
    <n v="57542997.559999913"/>
    <s v="Giza"/>
  </r>
  <r>
    <x v="5792"/>
    <x v="5"/>
    <x v="1"/>
    <x v="5"/>
    <x v="0"/>
    <x v="3"/>
    <x v="5782"/>
    <x v="4"/>
    <x v="5791"/>
    <x v="150"/>
    <x v="2988"/>
    <x v="25"/>
    <m/>
    <m/>
    <s v="sq"/>
    <s v="sq"/>
    <n v="3665.44"/>
    <n v="91504159.730000004"/>
    <n v="91504159.730000004"/>
    <s v="Dubai"/>
  </r>
  <r>
    <x v="5793"/>
    <x v="7"/>
    <x v="0"/>
    <x v="7"/>
    <x v="1"/>
    <x v="0"/>
    <x v="5783"/>
    <x v="1"/>
    <x v="5792"/>
    <x v="200"/>
    <x v="3194"/>
    <x v="54"/>
    <m/>
    <m/>
    <s v="Jumia"/>
    <s v="Jum"/>
    <n v="16284.02"/>
    <n v="92327183.770000085"/>
    <n v="92327183.770000085"/>
    <s v="Cairo"/>
  </r>
  <r>
    <x v="5794"/>
    <x v="8"/>
    <x v="3"/>
    <x v="8"/>
    <x v="1"/>
    <x v="3"/>
    <x v="5784"/>
    <x v="1"/>
    <x v="5793"/>
    <x v="387"/>
    <x v="803"/>
    <x v="354"/>
    <m/>
    <m/>
    <s v="Jumia"/>
    <s v="Jum"/>
    <n v="3665.44"/>
    <n v="57542997.559999913"/>
    <n v="57542997.559999913"/>
    <s v="Dubai"/>
  </r>
  <r>
    <x v="5795"/>
    <x v="1"/>
    <x v="1"/>
    <x v="1"/>
    <x v="1"/>
    <x v="3"/>
    <x v="5785"/>
    <x v="0"/>
    <x v="5794"/>
    <x v="296"/>
    <x v="1546"/>
    <x v="89"/>
    <m/>
    <m/>
    <s v="Jumia"/>
    <s v="Jum"/>
    <n v="3665.44"/>
    <n v="91504159.730000004"/>
    <n v="91504159.730000004"/>
    <s v="Dubai"/>
  </r>
  <r>
    <x v="5796"/>
    <x v="8"/>
    <x v="3"/>
    <x v="8"/>
    <x v="0"/>
    <x v="5"/>
    <x v="5786"/>
    <x v="3"/>
    <x v="5795"/>
    <x v="197"/>
    <x v="3458"/>
    <x v="88"/>
    <m/>
    <m/>
    <s v="sq"/>
    <s v="sq"/>
    <n v="27872.98"/>
    <n v="57542997.559999913"/>
    <n v="57542997.559999913"/>
    <s v="Giza"/>
  </r>
  <r>
    <x v="5797"/>
    <x v="7"/>
    <x v="0"/>
    <x v="7"/>
    <x v="0"/>
    <x v="4"/>
    <x v="5787"/>
    <x v="3"/>
    <x v="5796"/>
    <x v="254"/>
    <x v="1976"/>
    <x v="50"/>
    <m/>
    <m/>
    <s v="sq"/>
    <s v="sq"/>
    <n v="99349.3"/>
    <n v="92327183.770000085"/>
    <n v="92327183.770000085"/>
    <s v="Riyadh"/>
  </r>
  <r>
    <x v="5798"/>
    <x v="6"/>
    <x v="4"/>
    <x v="6"/>
    <x v="0"/>
    <x v="4"/>
    <x v="5788"/>
    <x v="2"/>
    <x v="5797"/>
    <x v="219"/>
    <x v="762"/>
    <x v="98"/>
    <m/>
    <m/>
    <s v="sq"/>
    <s v="sq"/>
    <n v="99349.3"/>
    <n v="31420413.200000018"/>
    <n v="31420413.200000018"/>
    <s v="Riyadh"/>
  </r>
  <r>
    <x v="5799"/>
    <x v="9"/>
    <x v="1"/>
    <x v="9"/>
    <x v="1"/>
    <x v="0"/>
    <x v="5789"/>
    <x v="4"/>
    <x v="5798"/>
    <x v="362"/>
    <x v="844"/>
    <x v="233"/>
    <m/>
    <m/>
    <s v="Jumia"/>
    <s v="Jum"/>
    <n v="16284.02"/>
    <n v="91504159.730000004"/>
    <n v="91504159.730000004"/>
    <s v="Cairo"/>
  </r>
  <r>
    <x v="5800"/>
    <x v="5"/>
    <x v="1"/>
    <x v="5"/>
    <x v="2"/>
    <x v="2"/>
    <x v="5790"/>
    <x v="1"/>
    <x v="5799"/>
    <x v="71"/>
    <x v="2890"/>
    <x v="330"/>
    <m/>
    <m/>
    <s v="Amazon"/>
    <s v="Amazon"/>
    <n v="26648.76"/>
    <n v="91504159.730000004"/>
    <n v="91504159.730000004"/>
    <s v="Casablanca"/>
  </r>
  <r>
    <x v="5801"/>
    <x v="3"/>
    <x v="3"/>
    <x v="3"/>
    <x v="2"/>
    <x v="2"/>
    <x v="5791"/>
    <x v="3"/>
    <x v="5800"/>
    <x v="95"/>
    <x v="147"/>
    <x v="85"/>
    <m/>
    <m/>
    <s v="Amazon"/>
    <s v="Amazon"/>
    <n v="26648.76"/>
    <n v="57542997.559999913"/>
    <n v="57542997.559999913"/>
    <s v="Casablanca"/>
  </r>
  <r>
    <x v="5802"/>
    <x v="0"/>
    <x v="0"/>
    <x v="0"/>
    <x v="0"/>
    <x v="0"/>
    <x v="5792"/>
    <x v="4"/>
    <x v="5801"/>
    <x v="110"/>
    <x v="1908"/>
    <x v="301"/>
    <m/>
    <m/>
    <s v="sq"/>
    <s v="sq"/>
    <n v="16284.02"/>
    <n v="92327183.770000085"/>
    <n v="92327183.770000085"/>
    <s v="Cairo"/>
  </r>
  <r>
    <x v="5803"/>
    <x v="3"/>
    <x v="3"/>
    <x v="3"/>
    <x v="1"/>
    <x v="0"/>
    <x v="5793"/>
    <x v="2"/>
    <x v="5802"/>
    <x v="23"/>
    <x v="2288"/>
    <x v="291"/>
    <m/>
    <m/>
    <s v="Jumia"/>
    <s v="Jum"/>
    <n v="16284.02"/>
    <n v="57542997.559999913"/>
    <n v="57542997.559999913"/>
    <s v="Cairo"/>
  </r>
  <r>
    <x v="5804"/>
    <x v="7"/>
    <x v="0"/>
    <x v="7"/>
    <x v="2"/>
    <x v="5"/>
    <x v="5794"/>
    <x v="3"/>
    <x v="5803"/>
    <x v="306"/>
    <x v="1304"/>
    <x v="61"/>
    <m/>
    <m/>
    <s v="Amazon"/>
    <s v="Amazon"/>
    <n v="27872.98"/>
    <n v="92327183.770000085"/>
    <n v="92327183.770000085"/>
    <s v="Giza"/>
  </r>
  <r>
    <x v="5805"/>
    <x v="2"/>
    <x v="2"/>
    <x v="2"/>
    <x v="1"/>
    <x v="3"/>
    <x v="5795"/>
    <x v="2"/>
    <x v="5804"/>
    <x v="6"/>
    <x v="230"/>
    <x v="345"/>
    <m/>
    <m/>
    <s v="Jumia"/>
    <s v="Jum"/>
    <n v="3665.44"/>
    <n v="29200970.130000021"/>
    <n v="29200970.130000021"/>
    <s v="Dubai"/>
  </r>
  <r>
    <x v="5806"/>
    <x v="4"/>
    <x v="0"/>
    <x v="4"/>
    <x v="0"/>
    <x v="2"/>
    <x v="5796"/>
    <x v="0"/>
    <x v="5805"/>
    <x v="277"/>
    <x v="3413"/>
    <x v="7"/>
    <m/>
    <m/>
    <s v="sq"/>
    <s v="sq"/>
    <n v="26648.76"/>
    <n v="92327183.770000085"/>
    <n v="92327183.770000085"/>
    <s v="Casablanca"/>
  </r>
  <r>
    <x v="5807"/>
    <x v="8"/>
    <x v="3"/>
    <x v="8"/>
    <x v="1"/>
    <x v="0"/>
    <x v="5797"/>
    <x v="4"/>
    <x v="5806"/>
    <x v="34"/>
    <x v="2617"/>
    <x v="303"/>
    <m/>
    <m/>
    <s v="Jumia"/>
    <s v="Jum"/>
    <n v="16284.02"/>
    <n v="57542997.559999913"/>
    <n v="57542997.559999913"/>
    <s v="Cairo"/>
  </r>
  <r>
    <x v="5808"/>
    <x v="6"/>
    <x v="4"/>
    <x v="6"/>
    <x v="0"/>
    <x v="0"/>
    <x v="5798"/>
    <x v="2"/>
    <x v="5807"/>
    <x v="356"/>
    <x v="1337"/>
    <x v="25"/>
    <m/>
    <m/>
    <s v="sq"/>
    <s v="sq"/>
    <n v="16284.02"/>
    <n v="31420413.200000018"/>
    <n v="31420413.200000018"/>
    <s v="Cairo"/>
  </r>
  <r>
    <x v="5809"/>
    <x v="5"/>
    <x v="1"/>
    <x v="5"/>
    <x v="2"/>
    <x v="2"/>
    <x v="5799"/>
    <x v="3"/>
    <x v="5808"/>
    <x v="167"/>
    <x v="2968"/>
    <x v="80"/>
    <m/>
    <m/>
    <s v="Amazon"/>
    <s v="Amazon"/>
    <n v="26648.76"/>
    <n v="91504159.730000004"/>
    <n v="91504159.730000004"/>
    <s v="Casablanca"/>
  </r>
  <r>
    <x v="5810"/>
    <x v="5"/>
    <x v="1"/>
    <x v="5"/>
    <x v="0"/>
    <x v="5"/>
    <x v="5800"/>
    <x v="4"/>
    <x v="5809"/>
    <x v="90"/>
    <x v="658"/>
    <x v="85"/>
    <m/>
    <m/>
    <s v="sq"/>
    <s v="sq"/>
    <n v="27872.98"/>
    <n v="91504159.730000004"/>
    <n v="91504159.730000004"/>
    <s v="Giza"/>
  </r>
  <r>
    <x v="5811"/>
    <x v="0"/>
    <x v="0"/>
    <x v="0"/>
    <x v="2"/>
    <x v="4"/>
    <x v="5801"/>
    <x v="1"/>
    <x v="5810"/>
    <x v="161"/>
    <x v="2999"/>
    <x v="67"/>
    <m/>
    <m/>
    <s v="Amazon"/>
    <s v="Amazon"/>
    <n v="99349.3"/>
    <n v="92327183.770000085"/>
    <n v="92327183.770000085"/>
    <s v="Riyadh"/>
  </r>
  <r>
    <x v="5812"/>
    <x v="6"/>
    <x v="4"/>
    <x v="6"/>
    <x v="2"/>
    <x v="4"/>
    <x v="5802"/>
    <x v="0"/>
    <x v="5811"/>
    <x v="285"/>
    <x v="3459"/>
    <x v="332"/>
    <m/>
    <m/>
    <s v="Amazon"/>
    <s v="Amazon"/>
    <n v="99349.3"/>
    <n v="31420413.200000018"/>
    <n v="31420413.200000018"/>
    <s v="Riyadh"/>
  </r>
  <r>
    <x v="5813"/>
    <x v="5"/>
    <x v="1"/>
    <x v="5"/>
    <x v="0"/>
    <x v="0"/>
    <x v="5803"/>
    <x v="1"/>
    <x v="5812"/>
    <x v="68"/>
    <x v="266"/>
    <x v="240"/>
    <m/>
    <m/>
    <s v="sq"/>
    <s v="sq"/>
    <n v="16284.02"/>
    <n v="91504159.730000004"/>
    <n v="91504159.730000004"/>
    <s v="Cairo"/>
  </r>
  <r>
    <x v="5814"/>
    <x v="1"/>
    <x v="1"/>
    <x v="1"/>
    <x v="0"/>
    <x v="2"/>
    <x v="5804"/>
    <x v="0"/>
    <x v="5813"/>
    <x v="111"/>
    <x v="2411"/>
    <x v="60"/>
    <m/>
    <m/>
    <s v="sq"/>
    <s v="sq"/>
    <n v="26648.76"/>
    <n v="91504159.730000004"/>
    <n v="91504159.730000004"/>
    <s v="Casablanca"/>
  </r>
  <r>
    <x v="5815"/>
    <x v="3"/>
    <x v="3"/>
    <x v="3"/>
    <x v="1"/>
    <x v="1"/>
    <x v="5805"/>
    <x v="1"/>
    <x v="5814"/>
    <x v="261"/>
    <x v="3460"/>
    <x v="187"/>
    <m/>
    <m/>
    <s v="Jumia"/>
    <s v="Jum"/>
    <n v="13290.4"/>
    <n v="57542997.559999913"/>
    <n v="57542997.559999913"/>
    <s v="Alexandria"/>
  </r>
  <r>
    <x v="5816"/>
    <x v="7"/>
    <x v="0"/>
    <x v="7"/>
    <x v="2"/>
    <x v="0"/>
    <x v="5806"/>
    <x v="3"/>
    <x v="5815"/>
    <x v="296"/>
    <x v="2491"/>
    <x v="113"/>
    <m/>
    <m/>
    <s v="Amazon"/>
    <s v="Amazon"/>
    <n v="16284.02"/>
    <n v="92327183.770000085"/>
    <n v="92327183.770000085"/>
    <s v="Cairo"/>
  </r>
  <r>
    <x v="5817"/>
    <x v="6"/>
    <x v="4"/>
    <x v="6"/>
    <x v="2"/>
    <x v="4"/>
    <x v="5807"/>
    <x v="3"/>
    <x v="5816"/>
    <x v="219"/>
    <x v="3461"/>
    <x v="153"/>
    <m/>
    <m/>
    <s v="Amazon"/>
    <s v="Amazon"/>
    <n v="99349.3"/>
    <n v="31420413.200000018"/>
    <n v="31420413.200000018"/>
    <s v="Riyadh"/>
  </r>
  <r>
    <x v="5818"/>
    <x v="3"/>
    <x v="3"/>
    <x v="3"/>
    <x v="0"/>
    <x v="3"/>
    <x v="5808"/>
    <x v="1"/>
    <x v="5817"/>
    <x v="127"/>
    <x v="1529"/>
    <x v="174"/>
    <m/>
    <m/>
    <s v="sq"/>
    <s v="sq"/>
    <n v="3665.44"/>
    <n v="57542997.559999913"/>
    <n v="57542997.559999913"/>
    <s v="Dubai"/>
  </r>
  <r>
    <x v="5819"/>
    <x v="0"/>
    <x v="0"/>
    <x v="0"/>
    <x v="0"/>
    <x v="5"/>
    <x v="5809"/>
    <x v="3"/>
    <x v="5818"/>
    <x v="218"/>
    <x v="865"/>
    <x v="116"/>
    <m/>
    <m/>
    <s v="sq"/>
    <s v="sq"/>
    <n v="27872.98"/>
    <n v="92327183.770000085"/>
    <n v="92327183.770000085"/>
    <s v="Giza"/>
  </r>
  <r>
    <x v="5820"/>
    <x v="6"/>
    <x v="4"/>
    <x v="6"/>
    <x v="0"/>
    <x v="2"/>
    <x v="5810"/>
    <x v="2"/>
    <x v="5819"/>
    <x v="157"/>
    <x v="3462"/>
    <x v="42"/>
    <m/>
    <m/>
    <s v="sq"/>
    <s v="sq"/>
    <n v="26648.76"/>
    <n v="31420413.200000018"/>
    <n v="31420413.200000018"/>
    <s v="Casablanca"/>
  </r>
  <r>
    <x v="5821"/>
    <x v="4"/>
    <x v="0"/>
    <x v="4"/>
    <x v="2"/>
    <x v="2"/>
    <x v="5811"/>
    <x v="2"/>
    <x v="5820"/>
    <x v="199"/>
    <x v="609"/>
    <x v="41"/>
    <m/>
    <m/>
    <s v="Amazon"/>
    <s v="Amazon"/>
    <n v="26648.76"/>
    <n v="92327183.770000085"/>
    <n v="92327183.770000085"/>
    <s v="Casablanca"/>
  </r>
  <r>
    <x v="5822"/>
    <x v="8"/>
    <x v="3"/>
    <x v="8"/>
    <x v="1"/>
    <x v="1"/>
    <x v="5812"/>
    <x v="1"/>
    <x v="5821"/>
    <x v="365"/>
    <x v="3463"/>
    <x v="279"/>
    <m/>
    <m/>
    <s v="Jumia"/>
    <s v="Jum"/>
    <n v="13290.4"/>
    <n v="57542997.559999913"/>
    <n v="57542997.559999913"/>
    <s v="Alexandria"/>
  </r>
  <r>
    <x v="5823"/>
    <x v="5"/>
    <x v="1"/>
    <x v="5"/>
    <x v="1"/>
    <x v="0"/>
    <x v="5813"/>
    <x v="3"/>
    <x v="5822"/>
    <x v="255"/>
    <x v="3464"/>
    <x v="16"/>
    <m/>
    <m/>
    <s v="Jumia"/>
    <s v="Jum"/>
    <n v="16284.02"/>
    <n v="91504159.730000004"/>
    <n v="91504159.730000004"/>
    <s v="Cairo"/>
  </r>
  <r>
    <x v="5824"/>
    <x v="6"/>
    <x v="4"/>
    <x v="6"/>
    <x v="2"/>
    <x v="0"/>
    <x v="5814"/>
    <x v="2"/>
    <x v="5823"/>
    <x v="34"/>
    <x v="2349"/>
    <x v="38"/>
    <m/>
    <m/>
    <s v="Amazon"/>
    <s v="Amazon"/>
    <n v="16284.02"/>
    <n v="31420413.200000018"/>
    <n v="31420413.200000018"/>
    <s v="Cairo"/>
  </r>
  <r>
    <x v="5825"/>
    <x v="4"/>
    <x v="0"/>
    <x v="4"/>
    <x v="0"/>
    <x v="2"/>
    <x v="5815"/>
    <x v="4"/>
    <x v="5824"/>
    <x v="142"/>
    <x v="2332"/>
    <x v="294"/>
    <m/>
    <m/>
    <s v="sq"/>
    <s v="sq"/>
    <n v="26648.76"/>
    <n v="92327183.770000085"/>
    <n v="92327183.770000085"/>
    <s v="Casablanca"/>
  </r>
  <r>
    <x v="5826"/>
    <x v="9"/>
    <x v="1"/>
    <x v="9"/>
    <x v="0"/>
    <x v="4"/>
    <x v="5816"/>
    <x v="4"/>
    <x v="5825"/>
    <x v="308"/>
    <x v="1885"/>
    <x v="15"/>
    <m/>
    <m/>
    <s v="sq"/>
    <s v="sq"/>
    <n v="99349.3"/>
    <n v="91504159.730000004"/>
    <n v="91504159.730000004"/>
    <s v="Riyadh"/>
  </r>
  <r>
    <x v="5827"/>
    <x v="7"/>
    <x v="0"/>
    <x v="7"/>
    <x v="0"/>
    <x v="5"/>
    <x v="5817"/>
    <x v="2"/>
    <x v="5826"/>
    <x v="209"/>
    <x v="3465"/>
    <x v="3"/>
    <m/>
    <m/>
    <s v="sq"/>
    <s v="sq"/>
    <n v="27872.98"/>
    <n v="92327183.770000085"/>
    <n v="92327183.770000085"/>
    <s v="Giza"/>
  </r>
  <r>
    <x v="5828"/>
    <x v="1"/>
    <x v="1"/>
    <x v="1"/>
    <x v="1"/>
    <x v="2"/>
    <x v="5818"/>
    <x v="0"/>
    <x v="5827"/>
    <x v="326"/>
    <x v="3466"/>
    <x v="290"/>
    <m/>
    <m/>
    <s v="Jumia"/>
    <s v="Jum"/>
    <n v="26648.76"/>
    <n v="91504159.730000004"/>
    <n v="91504159.730000004"/>
    <s v="Casablanca"/>
  </r>
  <r>
    <x v="5829"/>
    <x v="2"/>
    <x v="2"/>
    <x v="2"/>
    <x v="2"/>
    <x v="1"/>
    <x v="5819"/>
    <x v="0"/>
    <x v="5828"/>
    <x v="386"/>
    <x v="292"/>
    <x v="295"/>
    <m/>
    <m/>
    <s v="Amazon"/>
    <s v="Amazon"/>
    <n v="13290.4"/>
    <n v="29200970.130000021"/>
    <n v="29200970.130000021"/>
    <s v="Alexandria"/>
  </r>
  <r>
    <x v="5830"/>
    <x v="4"/>
    <x v="0"/>
    <x v="4"/>
    <x v="0"/>
    <x v="3"/>
    <x v="5820"/>
    <x v="1"/>
    <x v="5829"/>
    <x v="377"/>
    <x v="1434"/>
    <x v="51"/>
    <m/>
    <m/>
    <s v="sq"/>
    <s v="sq"/>
    <n v="3665.44"/>
    <n v="92327183.770000085"/>
    <n v="92327183.770000085"/>
    <s v="Dubai"/>
  </r>
  <r>
    <x v="5831"/>
    <x v="8"/>
    <x v="3"/>
    <x v="8"/>
    <x v="1"/>
    <x v="2"/>
    <x v="5821"/>
    <x v="4"/>
    <x v="5830"/>
    <x v="95"/>
    <x v="1730"/>
    <x v="316"/>
    <m/>
    <m/>
    <s v="Jumia"/>
    <s v="Jum"/>
    <n v="26648.76"/>
    <n v="57542997.559999913"/>
    <n v="57542997.559999913"/>
    <s v="Casablanca"/>
  </r>
  <r>
    <x v="5832"/>
    <x v="4"/>
    <x v="0"/>
    <x v="4"/>
    <x v="1"/>
    <x v="4"/>
    <x v="5822"/>
    <x v="0"/>
    <x v="5831"/>
    <x v="334"/>
    <x v="3467"/>
    <x v="38"/>
    <m/>
    <m/>
    <s v="Jumia"/>
    <s v="Jum"/>
    <n v="99349.3"/>
    <n v="92327183.770000085"/>
    <n v="92327183.770000085"/>
    <s v="Riyadh"/>
  </r>
  <r>
    <x v="5833"/>
    <x v="1"/>
    <x v="1"/>
    <x v="1"/>
    <x v="1"/>
    <x v="3"/>
    <x v="5823"/>
    <x v="0"/>
    <x v="5832"/>
    <x v="87"/>
    <x v="3468"/>
    <x v="107"/>
    <m/>
    <m/>
    <s v="Jumia"/>
    <s v="Jum"/>
    <n v="3665.44"/>
    <n v="91504159.730000004"/>
    <n v="91504159.730000004"/>
    <s v="Dubai"/>
  </r>
  <r>
    <x v="5834"/>
    <x v="3"/>
    <x v="3"/>
    <x v="3"/>
    <x v="1"/>
    <x v="5"/>
    <x v="5824"/>
    <x v="3"/>
    <x v="5833"/>
    <x v="57"/>
    <x v="3469"/>
    <x v="12"/>
    <m/>
    <m/>
    <s v="Jumia"/>
    <s v="Jum"/>
    <n v="27872.98"/>
    <n v="57542997.559999913"/>
    <n v="57542997.559999913"/>
    <s v="Giza"/>
  </r>
  <r>
    <x v="5835"/>
    <x v="8"/>
    <x v="3"/>
    <x v="8"/>
    <x v="2"/>
    <x v="2"/>
    <x v="5825"/>
    <x v="3"/>
    <x v="5834"/>
    <x v="334"/>
    <x v="1424"/>
    <x v="90"/>
    <m/>
    <m/>
    <s v="Amazon"/>
    <s v="Amazon"/>
    <n v="26648.76"/>
    <n v="57542997.559999913"/>
    <n v="57542997.559999913"/>
    <s v="Casablanca"/>
  </r>
  <r>
    <x v="5836"/>
    <x v="8"/>
    <x v="3"/>
    <x v="8"/>
    <x v="2"/>
    <x v="4"/>
    <x v="5826"/>
    <x v="2"/>
    <x v="5835"/>
    <x v="336"/>
    <x v="3470"/>
    <x v="72"/>
    <m/>
    <m/>
    <s v="Amazon"/>
    <s v="Amazon"/>
    <n v="99349.3"/>
    <n v="57542997.559999913"/>
    <n v="57542997.559999913"/>
    <s v="Riyadh"/>
  </r>
  <r>
    <x v="5837"/>
    <x v="4"/>
    <x v="0"/>
    <x v="4"/>
    <x v="2"/>
    <x v="1"/>
    <x v="5827"/>
    <x v="0"/>
    <x v="5836"/>
    <x v="305"/>
    <x v="1894"/>
    <x v="32"/>
    <m/>
    <m/>
    <s v="Amazon"/>
    <s v="Amazon"/>
    <n v="13290.4"/>
    <n v="92327183.770000085"/>
    <n v="92327183.770000085"/>
    <s v="Alexandria"/>
  </r>
  <r>
    <x v="5838"/>
    <x v="3"/>
    <x v="3"/>
    <x v="3"/>
    <x v="0"/>
    <x v="3"/>
    <x v="5828"/>
    <x v="4"/>
    <x v="5837"/>
    <x v="319"/>
    <x v="3471"/>
    <x v="323"/>
    <m/>
    <m/>
    <s v="sq"/>
    <s v="sq"/>
    <n v="3665.44"/>
    <n v="57542997.559999913"/>
    <n v="57542997.559999913"/>
    <s v="Dubai"/>
  </r>
  <r>
    <x v="5839"/>
    <x v="7"/>
    <x v="0"/>
    <x v="7"/>
    <x v="2"/>
    <x v="1"/>
    <x v="5829"/>
    <x v="1"/>
    <x v="5838"/>
    <x v="269"/>
    <x v="2760"/>
    <x v="109"/>
    <m/>
    <m/>
    <s v="Amazon"/>
    <s v="Amazon"/>
    <n v="13290.4"/>
    <n v="92327183.770000085"/>
    <n v="92327183.770000085"/>
    <s v="Alexandria"/>
  </r>
  <r>
    <x v="5840"/>
    <x v="6"/>
    <x v="4"/>
    <x v="6"/>
    <x v="2"/>
    <x v="1"/>
    <x v="5830"/>
    <x v="4"/>
    <x v="5839"/>
    <x v="310"/>
    <x v="1965"/>
    <x v="14"/>
    <m/>
    <m/>
    <s v="Amazon"/>
    <s v="Amazon"/>
    <n v="13290.4"/>
    <n v="31420413.200000018"/>
    <n v="31420413.200000018"/>
    <s v="Alexandria"/>
  </r>
  <r>
    <x v="5841"/>
    <x v="0"/>
    <x v="0"/>
    <x v="0"/>
    <x v="1"/>
    <x v="2"/>
    <x v="5831"/>
    <x v="3"/>
    <x v="5840"/>
    <x v="300"/>
    <x v="2864"/>
    <x v="20"/>
    <m/>
    <m/>
    <s v="Jumia"/>
    <s v="Jum"/>
    <n v="26648.76"/>
    <n v="92327183.770000085"/>
    <n v="92327183.770000085"/>
    <s v="Casablanca"/>
  </r>
  <r>
    <x v="5842"/>
    <x v="6"/>
    <x v="4"/>
    <x v="6"/>
    <x v="1"/>
    <x v="5"/>
    <x v="5832"/>
    <x v="1"/>
    <x v="5841"/>
    <x v="388"/>
    <x v="3472"/>
    <x v="352"/>
    <m/>
    <m/>
    <s v="Jumia"/>
    <s v="Jum"/>
    <n v="27872.98"/>
    <n v="31420413.200000018"/>
    <n v="31420413.200000018"/>
    <s v="Giza"/>
  </r>
  <r>
    <x v="5843"/>
    <x v="5"/>
    <x v="1"/>
    <x v="5"/>
    <x v="2"/>
    <x v="5"/>
    <x v="5833"/>
    <x v="1"/>
    <x v="5842"/>
    <x v="125"/>
    <x v="3473"/>
    <x v="28"/>
    <m/>
    <m/>
    <s v="Amazon"/>
    <s v="Amazon"/>
    <n v="27872.98"/>
    <n v="91504159.730000004"/>
    <n v="91504159.730000004"/>
    <s v="Giza"/>
  </r>
  <r>
    <x v="5844"/>
    <x v="0"/>
    <x v="0"/>
    <x v="0"/>
    <x v="0"/>
    <x v="1"/>
    <x v="5834"/>
    <x v="0"/>
    <x v="5843"/>
    <x v="136"/>
    <x v="3067"/>
    <x v="70"/>
    <m/>
    <m/>
    <s v="sq"/>
    <s v="sq"/>
    <n v="13290.4"/>
    <n v="92327183.770000085"/>
    <n v="92327183.770000085"/>
    <s v="Alexandria"/>
  </r>
  <r>
    <x v="5845"/>
    <x v="4"/>
    <x v="0"/>
    <x v="4"/>
    <x v="1"/>
    <x v="2"/>
    <x v="5835"/>
    <x v="1"/>
    <x v="5844"/>
    <x v="79"/>
    <x v="3474"/>
    <x v="75"/>
    <m/>
    <m/>
    <s v="Jumia"/>
    <s v="Jum"/>
    <n v="26648.76"/>
    <n v="92327183.770000085"/>
    <n v="92327183.770000085"/>
    <s v="Casablanca"/>
  </r>
  <r>
    <x v="5846"/>
    <x v="9"/>
    <x v="1"/>
    <x v="9"/>
    <x v="1"/>
    <x v="0"/>
    <x v="5836"/>
    <x v="0"/>
    <x v="5845"/>
    <x v="222"/>
    <x v="2321"/>
    <x v="49"/>
    <m/>
    <m/>
    <s v="Jumia"/>
    <s v="Jum"/>
    <n v="16284.02"/>
    <n v="91504159.730000004"/>
    <n v="91504159.730000004"/>
    <s v="Cairo"/>
  </r>
  <r>
    <x v="5847"/>
    <x v="4"/>
    <x v="0"/>
    <x v="4"/>
    <x v="1"/>
    <x v="4"/>
    <x v="5837"/>
    <x v="4"/>
    <x v="5846"/>
    <x v="30"/>
    <x v="3475"/>
    <x v="197"/>
    <m/>
    <m/>
    <s v="Jumia"/>
    <s v="Jum"/>
    <n v="99349.3"/>
    <n v="92327183.770000085"/>
    <n v="92327183.770000085"/>
    <s v="Riyadh"/>
  </r>
  <r>
    <x v="5848"/>
    <x v="1"/>
    <x v="1"/>
    <x v="1"/>
    <x v="0"/>
    <x v="3"/>
    <x v="5838"/>
    <x v="0"/>
    <x v="5847"/>
    <x v="359"/>
    <x v="582"/>
    <x v="206"/>
    <m/>
    <m/>
    <s v="sq"/>
    <s v="sq"/>
    <n v="3665.44"/>
    <n v="91504159.730000004"/>
    <n v="91504159.730000004"/>
    <s v="Dubai"/>
  </r>
  <r>
    <x v="5849"/>
    <x v="8"/>
    <x v="3"/>
    <x v="8"/>
    <x v="1"/>
    <x v="5"/>
    <x v="5839"/>
    <x v="2"/>
    <x v="5848"/>
    <x v="78"/>
    <x v="2473"/>
    <x v="51"/>
    <m/>
    <m/>
    <s v="Jumia"/>
    <s v="Jum"/>
    <n v="27872.98"/>
    <n v="57542997.559999913"/>
    <n v="57542997.559999913"/>
    <s v="Giza"/>
  </r>
  <r>
    <x v="5850"/>
    <x v="2"/>
    <x v="2"/>
    <x v="2"/>
    <x v="2"/>
    <x v="3"/>
    <x v="5840"/>
    <x v="4"/>
    <x v="5849"/>
    <x v="121"/>
    <x v="3476"/>
    <x v="183"/>
    <m/>
    <m/>
    <s v="Amazon"/>
    <s v="Amazon"/>
    <n v="3665.44"/>
    <n v="29200970.130000021"/>
    <n v="29200970.130000021"/>
    <s v="Dubai"/>
  </r>
  <r>
    <x v="5851"/>
    <x v="9"/>
    <x v="1"/>
    <x v="9"/>
    <x v="2"/>
    <x v="4"/>
    <x v="5841"/>
    <x v="4"/>
    <x v="5850"/>
    <x v="350"/>
    <x v="3477"/>
    <x v="102"/>
    <m/>
    <m/>
    <s v="Amazon"/>
    <s v="Amazon"/>
    <n v="99349.3"/>
    <n v="91504159.730000004"/>
    <n v="91504159.730000004"/>
    <s v="Riyadh"/>
  </r>
  <r>
    <x v="5852"/>
    <x v="7"/>
    <x v="0"/>
    <x v="7"/>
    <x v="0"/>
    <x v="0"/>
    <x v="5842"/>
    <x v="4"/>
    <x v="5851"/>
    <x v="8"/>
    <x v="2109"/>
    <x v="305"/>
    <m/>
    <m/>
    <s v="sq"/>
    <s v="sq"/>
    <n v="16284.02"/>
    <n v="92327183.770000085"/>
    <n v="92327183.770000085"/>
    <s v="Cairo"/>
  </r>
  <r>
    <x v="5853"/>
    <x v="8"/>
    <x v="3"/>
    <x v="8"/>
    <x v="2"/>
    <x v="2"/>
    <x v="5843"/>
    <x v="1"/>
    <x v="5852"/>
    <x v="364"/>
    <x v="3447"/>
    <x v="124"/>
    <m/>
    <m/>
    <s v="Amazon"/>
    <s v="Amazon"/>
    <n v="26648.76"/>
    <n v="57542997.559999913"/>
    <n v="57542997.559999913"/>
    <s v="Casablanca"/>
  </r>
  <r>
    <x v="5854"/>
    <x v="2"/>
    <x v="2"/>
    <x v="2"/>
    <x v="2"/>
    <x v="5"/>
    <x v="5844"/>
    <x v="2"/>
    <x v="5853"/>
    <x v="152"/>
    <x v="365"/>
    <x v="89"/>
    <m/>
    <m/>
    <s v="Amazon"/>
    <s v="Amazon"/>
    <n v="27872.98"/>
    <n v="29200970.130000021"/>
    <n v="29200970.130000021"/>
    <s v="Giza"/>
  </r>
  <r>
    <x v="5855"/>
    <x v="5"/>
    <x v="1"/>
    <x v="5"/>
    <x v="1"/>
    <x v="0"/>
    <x v="5845"/>
    <x v="0"/>
    <x v="5854"/>
    <x v="135"/>
    <x v="3478"/>
    <x v="184"/>
    <m/>
    <m/>
    <s v="Jumia"/>
    <s v="Jum"/>
    <n v="16284.02"/>
    <n v="91504159.730000004"/>
    <n v="91504159.730000004"/>
    <s v="Cairo"/>
  </r>
  <r>
    <x v="5856"/>
    <x v="3"/>
    <x v="3"/>
    <x v="3"/>
    <x v="2"/>
    <x v="4"/>
    <x v="5846"/>
    <x v="0"/>
    <x v="5855"/>
    <x v="245"/>
    <x v="739"/>
    <x v="14"/>
    <m/>
    <m/>
    <s v="Amazon"/>
    <s v="Amazon"/>
    <n v="99349.3"/>
    <n v="57542997.559999913"/>
    <n v="57542997.559999913"/>
    <s v="Riyadh"/>
  </r>
  <r>
    <x v="5857"/>
    <x v="1"/>
    <x v="1"/>
    <x v="1"/>
    <x v="2"/>
    <x v="3"/>
    <x v="5847"/>
    <x v="4"/>
    <x v="5856"/>
    <x v="363"/>
    <x v="3479"/>
    <x v="146"/>
    <m/>
    <m/>
    <s v="Amazon"/>
    <s v="Amazon"/>
    <n v="3665.44"/>
    <n v="91504159.730000004"/>
    <n v="91504159.730000004"/>
    <s v="Dubai"/>
  </r>
  <r>
    <x v="5858"/>
    <x v="7"/>
    <x v="0"/>
    <x v="7"/>
    <x v="1"/>
    <x v="0"/>
    <x v="5848"/>
    <x v="2"/>
    <x v="5857"/>
    <x v="50"/>
    <x v="3480"/>
    <x v="105"/>
    <m/>
    <m/>
    <s v="Jumia"/>
    <s v="Jum"/>
    <n v="16284.02"/>
    <n v="92327183.770000085"/>
    <n v="92327183.770000085"/>
    <s v="Cairo"/>
  </r>
  <r>
    <x v="5859"/>
    <x v="1"/>
    <x v="1"/>
    <x v="1"/>
    <x v="2"/>
    <x v="2"/>
    <x v="5849"/>
    <x v="4"/>
    <x v="5858"/>
    <x v="122"/>
    <x v="85"/>
    <x v="180"/>
    <m/>
    <m/>
    <s v="Amazon"/>
    <s v="Amazon"/>
    <n v="26648.76"/>
    <n v="91504159.730000004"/>
    <n v="91504159.730000004"/>
    <s v="Casablanca"/>
  </r>
  <r>
    <x v="5860"/>
    <x v="8"/>
    <x v="3"/>
    <x v="8"/>
    <x v="1"/>
    <x v="4"/>
    <x v="5850"/>
    <x v="1"/>
    <x v="5859"/>
    <x v="166"/>
    <x v="3481"/>
    <x v="190"/>
    <m/>
    <m/>
    <s v="Jumia"/>
    <s v="Jum"/>
    <n v="99349.3"/>
    <n v="57542997.559999913"/>
    <n v="57542997.559999913"/>
    <s v="Riyadh"/>
  </r>
  <r>
    <x v="5861"/>
    <x v="4"/>
    <x v="0"/>
    <x v="4"/>
    <x v="0"/>
    <x v="5"/>
    <x v="5851"/>
    <x v="3"/>
    <x v="5860"/>
    <x v="399"/>
    <x v="3023"/>
    <x v="25"/>
    <m/>
    <m/>
    <s v="sq"/>
    <s v="sq"/>
    <n v="27872.98"/>
    <n v="92327183.770000085"/>
    <n v="92327183.770000085"/>
    <s v="Giza"/>
  </r>
  <r>
    <x v="5862"/>
    <x v="9"/>
    <x v="1"/>
    <x v="9"/>
    <x v="1"/>
    <x v="1"/>
    <x v="5852"/>
    <x v="3"/>
    <x v="5861"/>
    <x v="249"/>
    <x v="2492"/>
    <x v="32"/>
    <m/>
    <m/>
    <s v="Jumia"/>
    <s v="Jum"/>
    <n v="13290.4"/>
    <n v="91504159.730000004"/>
    <n v="91504159.730000004"/>
    <s v="Alexandria"/>
  </r>
  <r>
    <x v="5863"/>
    <x v="7"/>
    <x v="0"/>
    <x v="7"/>
    <x v="2"/>
    <x v="1"/>
    <x v="5853"/>
    <x v="0"/>
    <x v="5862"/>
    <x v="108"/>
    <x v="1107"/>
    <x v="338"/>
    <m/>
    <m/>
    <s v="Amazon"/>
    <s v="Amazon"/>
    <n v="13290.4"/>
    <n v="92327183.770000085"/>
    <n v="92327183.770000085"/>
    <s v="Alexandria"/>
  </r>
  <r>
    <x v="5864"/>
    <x v="6"/>
    <x v="4"/>
    <x v="6"/>
    <x v="1"/>
    <x v="1"/>
    <x v="5854"/>
    <x v="3"/>
    <x v="5863"/>
    <x v="360"/>
    <x v="866"/>
    <x v="307"/>
    <m/>
    <m/>
    <s v="Jumia"/>
    <s v="Jum"/>
    <n v="13290.4"/>
    <n v="31420413.200000018"/>
    <n v="31420413.200000018"/>
    <s v="Alexandria"/>
  </r>
  <r>
    <x v="5865"/>
    <x v="0"/>
    <x v="0"/>
    <x v="0"/>
    <x v="2"/>
    <x v="3"/>
    <x v="5855"/>
    <x v="0"/>
    <x v="5864"/>
    <x v="335"/>
    <x v="2470"/>
    <x v="289"/>
    <m/>
    <m/>
    <s v="Amazon"/>
    <s v="Amazon"/>
    <n v="3665.44"/>
    <n v="92327183.770000085"/>
    <n v="92327183.770000085"/>
    <s v="Dubai"/>
  </r>
  <r>
    <x v="5866"/>
    <x v="3"/>
    <x v="3"/>
    <x v="3"/>
    <x v="2"/>
    <x v="2"/>
    <x v="5856"/>
    <x v="2"/>
    <x v="5865"/>
    <x v="300"/>
    <x v="3482"/>
    <x v="65"/>
    <m/>
    <m/>
    <s v="Amazon"/>
    <s v="Amazon"/>
    <n v="26648.76"/>
    <n v="57542997.559999913"/>
    <n v="57542997.559999913"/>
    <s v="Casablanca"/>
  </r>
  <r>
    <x v="5867"/>
    <x v="6"/>
    <x v="4"/>
    <x v="6"/>
    <x v="1"/>
    <x v="2"/>
    <x v="5857"/>
    <x v="0"/>
    <x v="5866"/>
    <x v="117"/>
    <x v="3483"/>
    <x v="106"/>
    <m/>
    <m/>
    <s v="Jumia"/>
    <s v="Jum"/>
    <n v="26648.76"/>
    <n v="31420413.200000018"/>
    <n v="31420413.200000018"/>
    <s v="Casablanca"/>
  </r>
  <r>
    <x v="5868"/>
    <x v="6"/>
    <x v="4"/>
    <x v="6"/>
    <x v="2"/>
    <x v="2"/>
    <x v="5858"/>
    <x v="2"/>
    <x v="5867"/>
    <x v="225"/>
    <x v="2072"/>
    <x v="124"/>
    <m/>
    <m/>
    <s v="Amazon"/>
    <s v="Amazon"/>
    <n v="26648.76"/>
    <n v="31420413.200000018"/>
    <n v="31420413.200000018"/>
    <s v="Casablanca"/>
  </r>
  <r>
    <x v="5869"/>
    <x v="1"/>
    <x v="1"/>
    <x v="1"/>
    <x v="2"/>
    <x v="3"/>
    <x v="5859"/>
    <x v="4"/>
    <x v="5868"/>
    <x v="37"/>
    <x v="3484"/>
    <x v="321"/>
    <m/>
    <m/>
    <s v="Amazon"/>
    <s v="Amazon"/>
    <n v="3665.44"/>
    <n v="91504159.730000004"/>
    <n v="91504159.730000004"/>
    <s v="Dubai"/>
  </r>
  <r>
    <x v="5870"/>
    <x v="8"/>
    <x v="3"/>
    <x v="8"/>
    <x v="0"/>
    <x v="3"/>
    <x v="5860"/>
    <x v="2"/>
    <x v="5869"/>
    <x v="248"/>
    <x v="1304"/>
    <x v="144"/>
    <m/>
    <m/>
    <s v="sq"/>
    <s v="sq"/>
    <n v="3665.44"/>
    <n v="57542997.559999913"/>
    <n v="57542997.559999913"/>
    <s v="Dubai"/>
  </r>
  <r>
    <x v="5871"/>
    <x v="5"/>
    <x v="1"/>
    <x v="5"/>
    <x v="2"/>
    <x v="1"/>
    <x v="5861"/>
    <x v="1"/>
    <x v="5870"/>
    <x v="170"/>
    <x v="3485"/>
    <x v="185"/>
    <m/>
    <m/>
    <s v="Amazon"/>
    <s v="Amazon"/>
    <n v="13290.4"/>
    <n v="91504159.730000004"/>
    <n v="91504159.730000004"/>
    <s v="Alexandria"/>
  </r>
  <r>
    <x v="5872"/>
    <x v="7"/>
    <x v="0"/>
    <x v="7"/>
    <x v="2"/>
    <x v="5"/>
    <x v="5862"/>
    <x v="1"/>
    <x v="5871"/>
    <x v="181"/>
    <x v="2916"/>
    <x v="26"/>
    <m/>
    <m/>
    <s v="Amazon"/>
    <s v="Amazon"/>
    <n v="27872.98"/>
    <n v="92327183.770000085"/>
    <n v="92327183.770000085"/>
    <s v="Giza"/>
  </r>
  <r>
    <x v="5873"/>
    <x v="9"/>
    <x v="1"/>
    <x v="9"/>
    <x v="0"/>
    <x v="0"/>
    <x v="5863"/>
    <x v="4"/>
    <x v="5872"/>
    <x v="91"/>
    <x v="2431"/>
    <x v="26"/>
    <m/>
    <m/>
    <s v="sq"/>
    <s v="sq"/>
    <n v="16284.02"/>
    <n v="91504159.730000004"/>
    <n v="91504159.730000004"/>
    <s v="Cairo"/>
  </r>
  <r>
    <x v="5874"/>
    <x v="3"/>
    <x v="3"/>
    <x v="3"/>
    <x v="0"/>
    <x v="2"/>
    <x v="5864"/>
    <x v="1"/>
    <x v="5873"/>
    <x v="23"/>
    <x v="3486"/>
    <x v="256"/>
    <m/>
    <m/>
    <s v="sq"/>
    <s v="sq"/>
    <n v="26648.76"/>
    <n v="57542997.559999913"/>
    <n v="57542997.559999913"/>
    <s v="Casablanca"/>
  </r>
  <r>
    <x v="5875"/>
    <x v="2"/>
    <x v="2"/>
    <x v="2"/>
    <x v="2"/>
    <x v="5"/>
    <x v="5865"/>
    <x v="4"/>
    <x v="5874"/>
    <x v="359"/>
    <x v="1502"/>
    <x v="137"/>
    <m/>
    <m/>
    <s v="Amazon"/>
    <s v="Amazon"/>
    <n v="27872.98"/>
    <n v="29200970.130000021"/>
    <n v="29200970.130000021"/>
    <s v="Giza"/>
  </r>
  <r>
    <x v="5876"/>
    <x v="9"/>
    <x v="1"/>
    <x v="9"/>
    <x v="0"/>
    <x v="3"/>
    <x v="5866"/>
    <x v="2"/>
    <x v="5875"/>
    <x v="281"/>
    <x v="1590"/>
    <x v="280"/>
    <m/>
    <m/>
    <s v="sq"/>
    <s v="sq"/>
    <n v="3665.44"/>
    <n v="91504159.730000004"/>
    <n v="91504159.730000004"/>
    <s v="Dubai"/>
  </r>
  <r>
    <x v="5877"/>
    <x v="8"/>
    <x v="3"/>
    <x v="8"/>
    <x v="2"/>
    <x v="2"/>
    <x v="5867"/>
    <x v="3"/>
    <x v="5876"/>
    <x v="113"/>
    <x v="3487"/>
    <x v="152"/>
    <m/>
    <m/>
    <s v="Amazon"/>
    <s v="Amazon"/>
    <n v="26648.76"/>
    <n v="57542997.559999913"/>
    <n v="57542997.559999913"/>
    <s v="Casablanca"/>
  </r>
  <r>
    <x v="5878"/>
    <x v="0"/>
    <x v="0"/>
    <x v="0"/>
    <x v="2"/>
    <x v="1"/>
    <x v="5868"/>
    <x v="3"/>
    <x v="5877"/>
    <x v="204"/>
    <x v="2205"/>
    <x v="196"/>
    <m/>
    <m/>
    <s v="Amazon"/>
    <s v="Amazon"/>
    <n v="13290.4"/>
    <n v="92327183.770000085"/>
    <n v="92327183.770000085"/>
    <s v="Alexandria"/>
  </r>
  <r>
    <x v="5879"/>
    <x v="1"/>
    <x v="1"/>
    <x v="1"/>
    <x v="0"/>
    <x v="2"/>
    <x v="5869"/>
    <x v="0"/>
    <x v="5878"/>
    <x v="37"/>
    <x v="2937"/>
    <x v="323"/>
    <m/>
    <m/>
    <s v="sq"/>
    <s v="sq"/>
    <n v="26648.76"/>
    <n v="91504159.730000004"/>
    <n v="91504159.730000004"/>
    <s v="Casablanca"/>
  </r>
  <r>
    <x v="5880"/>
    <x v="2"/>
    <x v="2"/>
    <x v="2"/>
    <x v="2"/>
    <x v="5"/>
    <x v="5870"/>
    <x v="3"/>
    <x v="5879"/>
    <x v="164"/>
    <x v="957"/>
    <x v="334"/>
    <m/>
    <m/>
    <s v="Amazon"/>
    <s v="Amazon"/>
    <n v="27872.98"/>
    <n v="29200970.130000021"/>
    <n v="29200970.130000021"/>
    <s v="Giza"/>
  </r>
  <r>
    <x v="5881"/>
    <x v="3"/>
    <x v="3"/>
    <x v="3"/>
    <x v="1"/>
    <x v="1"/>
    <x v="5871"/>
    <x v="3"/>
    <x v="5880"/>
    <x v="80"/>
    <x v="124"/>
    <x v="344"/>
    <m/>
    <m/>
    <s v="Jumia"/>
    <s v="Jum"/>
    <n v="13290.4"/>
    <n v="57542997.559999913"/>
    <n v="57542997.559999913"/>
    <s v="Alexandria"/>
  </r>
  <r>
    <x v="5882"/>
    <x v="2"/>
    <x v="2"/>
    <x v="2"/>
    <x v="1"/>
    <x v="4"/>
    <x v="5872"/>
    <x v="2"/>
    <x v="5881"/>
    <x v="221"/>
    <x v="2781"/>
    <x v="358"/>
    <m/>
    <m/>
    <s v="Jumia"/>
    <s v="Jum"/>
    <n v="99349.3"/>
    <n v="29200970.130000021"/>
    <n v="29200970.130000021"/>
    <s v="Riyadh"/>
  </r>
  <r>
    <x v="5883"/>
    <x v="1"/>
    <x v="1"/>
    <x v="1"/>
    <x v="1"/>
    <x v="5"/>
    <x v="5873"/>
    <x v="1"/>
    <x v="5882"/>
    <x v="346"/>
    <x v="3488"/>
    <x v="281"/>
    <m/>
    <m/>
    <s v="Jumia"/>
    <s v="Jum"/>
    <n v="27872.98"/>
    <n v="91504159.730000004"/>
    <n v="91504159.730000004"/>
    <s v="Giza"/>
  </r>
  <r>
    <x v="5884"/>
    <x v="8"/>
    <x v="3"/>
    <x v="8"/>
    <x v="2"/>
    <x v="5"/>
    <x v="5874"/>
    <x v="3"/>
    <x v="5883"/>
    <x v="332"/>
    <x v="835"/>
    <x v="45"/>
    <m/>
    <m/>
    <s v="Amazon"/>
    <s v="Amazon"/>
    <n v="27872.98"/>
    <n v="57542997.559999913"/>
    <n v="57542997.559999913"/>
    <s v="Giza"/>
  </r>
  <r>
    <x v="5885"/>
    <x v="7"/>
    <x v="0"/>
    <x v="7"/>
    <x v="1"/>
    <x v="5"/>
    <x v="5875"/>
    <x v="4"/>
    <x v="5884"/>
    <x v="146"/>
    <x v="2471"/>
    <x v="171"/>
    <m/>
    <m/>
    <s v="Jumia"/>
    <s v="Jum"/>
    <n v="27872.98"/>
    <n v="92327183.770000085"/>
    <n v="92327183.770000085"/>
    <s v="Giza"/>
  </r>
  <r>
    <x v="5886"/>
    <x v="1"/>
    <x v="1"/>
    <x v="1"/>
    <x v="1"/>
    <x v="2"/>
    <x v="5876"/>
    <x v="3"/>
    <x v="5885"/>
    <x v="156"/>
    <x v="2556"/>
    <x v="40"/>
    <m/>
    <m/>
    <s v="Jumia"/>
    <s v="Jum"/>
    <n v="26648.76"/>
    <n v="91504159.730000004"/>
    <n v="91504159.730000004"/>
    <s v="Casablanca"/>
  </r>
  <r>
    <x v="5887"/>
    <x v="3"/>
    <x v="3"/>
    <x v="3"/>
    <x v="0"/>
    <x v="0"/>
    <x v="5877"/>
    <x v="1"/>
    <x v="5886"/>
    <x v="153"/>
    <x v="3489"/>
    <x v="343"/>
    <m/>
    <m/>
    <s v="sq"/>
    <s v="sq"/>
    <n v="16284.02"/>
    <n v="57542997.559999913"/>
    <n v="57542997.559999913"/>
    <s v="Cairo"/>
  </r>
  <r>
    <x v="5888"/>
    <x v="1"/>
    <x v="1"/>
    <x v="1"/>
    <x v="1"/>
    <x v="0"/>
    <x v="5878"/>
    <x v="0"/>
    <x v="5887"/>
    <x v="103"/>
    <x v="3230"/>
    <x v="209"/>
    <m/>
    <m/>
    <s v="Jumia"/>
    <s v="Jum"/>
    <n v="16284.02"/>
    <n v="91504159.730000004"/>
    <n v="91504159.730000004"/>
    <s v="Cairo"/>
  </r>
  <r>
    <x v="5889"/>
    <x v="5"/>
    <x v="1"/>
    <x v="5"/>
    <x v="2"/>
    <x v="1"/>
    <x v="5879"/>
    <x v="4"/>
    <x v="5888"/>
    <x v="165"/>
    <x v="3490"/>
    <x v="204"/>
    <m/>
    <m/>
    <s v="Amazon"/>
    <s v="Amazon"/>
    <n v="13290.4"/>
    <n v="91504159.730000004"/>
    <n v="91504159.730000004"/>
    <s v="Alexandria"/>
  </r>
  <r>
    <x v="5890"/>
    <x v="0"/>
    <x v="0"/>
    <x v="0"/>
    <x v="0"/>
    <x v="1"/>
    <x v="5880"/>
    <x v="4"/>
    <x v="5889"/>
    <x v="255"/>
    <x v="3090"/>
    <x v="221"/>
    <m/>
    <m/>
    <s v="sq"/>
    <s v="sq"/>
    <n v="13290.4"/>
    <n v="92327183.770000085"/>
    <n v="92327183.770000085"/>
    <s v="Alexandria"/>
  </r>
  <r>
    <x v="5891"/>
    <x v="5"/>
    <x v="1"/>
    <x v="5"/>
    <x v="1"/>
    <x v="2"/>
    <x v="5881"/>
    <x v="0"/>
    <x v="5890"/>
    <x v="274"/>
    <x v="1292"/>
    <x v="295"/>
    <m/>
    <m/>
    <s v="Jumia"/>
    <s v="Jum"/>
    <n v="26648.76"/>
    <n v="91504159.730000004"/>
    <n v="91504159.730000004"/>
    <s v="Casablanca"/>
  </r>
  <r>
    <x v="5892"/>
    <x v="5"/>
    <x v="1"/>
    <x v="5"/>
    <x v="1"/>
    <x v="2"/>
    <x v="5882"/>
    <x v="4"/>
    <x v="5891"/>
    <x v="331"/>
    <x v="319"/>
    <x v="205"/>
    <m/>
    <m/>
    <s v="Jumia"/>
    <s v="Jum"/>
    <n v="26648.76"/>
    <n v="91504159.730000004"/>
    <n v="91504159.730000004"/>
    <s v="Casablanca"/>
  </r>
  <r>
    <x v="5893"/>
    <x v="2"/>
    <x v="2"/>
    <x v="2"/>
    <x v="1"/>
    <x v="5"/>
    <x v="5883"/>
    <x v="0"/>
    <x v="5892"/>
    <x v="146"/>
    <x v="3491"/>
    <x v="115"/>
    <m/>
    <m/>
    <s v="Jumia"/>
    <s v="Jum"/>
    <n v="27872.98"/>
    <n v="29200970.130000021"/>
    <n v="29200970.130000021"/>
    <s v="Giza"/>
  </r>
  <r>
    <x v="5894"/>
    <x v="5"/>
    <x v="1"/>
    <x v="5"/>
    <x v="2"/>
    <x v="0"/>
    <x v="5884"/>
    <x v="3"/>
    <x v="5893"/>
    <x v="232"/>
    <x v="940"/>
    <x v="270"/>
    <m/>
    <m/>
    <s v="Amazon"/>
    <s v="Amazon"/>
    <n v="16284.02"/>
    <n v="91504159.730000004"/>
    <n v="91504159.730000004"/>
    <s v="Cairo"/>
  </r>
  <r>
    <x v="5895"/>
    <x v="2"/>
    <x v="2"/>
    <x v="2"/>
    <x v="1"/>
    <x v="2"/>
    <x v="5885"/>
    <x v="0"/>
    <x v="5894"/>
    <x v="185"/>
    <x v="199"/>
    <x v="91"/>
    <m/>
    <m/>
    <s v="Jumia"/>
    <s v="Jum"/>
    <n v="26648.76"/>
    <n v="29200970.130000021"/>
    <n v="29200970.130000021"/>
    <s v="Casablanca"/>
  </r>
  <r>
    <x v="5896"/>
    <x v="6"/>
    <x v="4"/>
    <x v="6"/>
    <x v="0"/>
    <x v="1"/>
    <x v="5886"/>
    <x v="0"/>
    <x v="5895"/>
    <x v="83"/>
    <x v="1548"/>
    <x v="133"/>
    <m/>
    <m/>
    <s v="sq"/>
    <s v="sq"/>
    <n v="13290.4"/>
    <n v="31420413.200000018"/>
    <n v="31420413.200000018"/>
    <s v="Alexandria"/>
  </r>
  <r>
    <x v="5897"/>
    <x v="6"/>
    <x v="4"/>
    <x v="6"/>
    <x v="1"/>
    <x v="5"/>
    <x v="5887"/>
    <x v="3"/>
    <x v="5896"/>
    <x v="271"/>
    <x v="2238"/>
    <x v="69"/>
    <m/>
    <m/>
    <s v="Jumia"/>
    <s v="Jum"/>
    <n v="27872.98"/>
    <n v="31420413.200000018"/>
    <n v="31420413.200000018"/>
    <s v="Giza"/>
  </r>
  <r>
    <x v="5898"/>
    <x v="0"/>
    <x v="0"/>
    <x v="0"/>
    <x v="1"/>
    <x v="3"/>
    <x v="5888"/>
    <x v="1"/>
    <x v="5897"/>
    <x v="301"/>
    <x v="1562"/>
    <x v="13"/>
    <m/>
    <m/>
    <s v="Jumia"/>
    <s v="Jum"/>
    <n v="3665.44"/>
    <n v="92327183.770000085"/>
    <n v="92327183.770000085"/>
    <s v="Dubai"/>
  </r>
  <r>
    <x v="5899"/>
    <x v="2"/>
    <x v="2"/>
    <x v="2"/>
    <x v="1"/>
    <x v="2"/>
    <x v="5889"/>
    <x v="2"/>
    <x v="5898"/>
    <x v="239"/>
    <x v="3492"/>
    <x v="4"/>
    <m/>
    <m/>
    <s v="Jumia"/>
    <s v="Jum"/>
    <n v="26648.76"/>
    <n v="29200970.130000021"/>
    <n v="29200970.130000021"/>
    <s v="Casablanca"/>
  </r>
  <r>
    <x v="5900"/>
    <x v="2"/>
    <x v="2"/>
    <x v="2"/>
    <x v="0"/>
    <x v="1"/>
    <x v="5890"/>
    <x v="1"/>
    <x v="5899"/>
    <x v="272"/>
    <x v="1429"/>
    <x v="150"/>
    <m/>
    <m/>
    <s v="sq"/>
    <s v="sq"/>
    <n v="13290.4"/>
    <n v="29200970.130000021"/>
    <n v="29200970.130000021"/>
    <s v="Alexandria"/>
  </r>
  <r>
    <x v="5901"/>
    <x v="6"/>
    <x v="4"/>
    <x v="6"/>
    <x v="0"/>
    <x v="5"/>
    <x v="5891"/>
    <x v="1"/>
    <x v="5900"/>
    <x v="294"/>
    <x v="480"/>
    <x v="287"/>
    <m/>
    <m/>
    <s v="sq"/>
    <s v="sq"/>
    <n v="27872.98"/>
    <n v="31420413.200000018"/>
    <n v="31420413.200000018"/>
    <s v="Giza"/>
  </r>
  <r>
    <x v="5902"/>
    <x v="6"/>
    <x v="4"/>
    <x v="6"/>
    <x v="2"/>
    <x v="0"/>
    <x v="5892"/>
    <x v="1"/>
    <x v="5901"/>
    <x v="82"/>
    <x v="2317"/>
    <x v="146"/>
    <m/>
    <m/>
    <s v="Amazon"/>
    <s v="Amazon"/>
    <n v="16284.02"/>
    <n v="31420413.200000018"/>
    <n v="31420413.200000018"/>
    <s v="Cairo"/>
  </r>
  <r>
    <x v="5903"/>
    <x v="8"/>
    <x v="3"/>
    <x v="8"/>
    <x v="2"/>
    <x v="4"/>
    <x v="5893"/>
    <x v="3"/>
    <x v="5902"/>
    <x v="50"/>
    <x v="2173"/>
    <x v="241"/>
    <m/>
    <m/>
    <s v="Amazon"/>
    <s v="Amazon"/>
    <n v="99349.3"/>
    <n v="57542997.559999913"/>
    <n v="57542997.559999913"/>
    <s v="Riyadh"/>
  </r>
  <r>
    <x v="5904"/>
    <x v="5"/>
    <x v="1"/>
    <x v="5"/>
    <x v="0"/>
    <x v="4"/>
    <x v="5894"/>
    <x v="3"/>
    <x v="5903"/>
    <x v="107"/>
    <x v="3493"/>
    <x v="227"/>
    <m/>
    <m/>
    <s v="sq"/>
    <s v="sq"/>
    <n v="99349.3"/>
    <n v="91504159.730000004"/>
    <n v="91504159.730000004"/>
    <s v="Riyadh"/>
  </r>
  <r>
    <x v="5905"/>
    <x v="9"/>
    <x v="1"/>
    <x v="9"/>
    <x v="1"/>
    <x v="1"/>
    <x v="5895"/>
    <x v="2"/>
    <x v="5904"/>
    <x v="168"/>
    <x v="3494"/>
    <x v="35"/>
    <m/>
    <m/>
    <s v="Jumia"/>
    <s v="Jum"/>
    <n v="13290.4"/>
    <n v="91504159.730000004"/>
    <n v="91504159.730000004"/>
    <s v="Alexandria"/>
  </r>
  <r>
    <x v="5906"/>
    <x v="7"/>
    <x v="0"/>
    <x v="7"/>
    <x v="2"/>
    <x v="4"/>
    <x v="5896"/>
    <x v="2"/>
    <x v="5905"/>
    <x v="311"/>
    <x v="250"/>
    <x v="229"/>
    <m/>
    <m/>
    <s v="Amazon"/>
    <s v="Amazon"/>
    <n v="99349.3"/>
    <n v="92327183.770000085"/>
    <n v="92327183.770000085"/>
    <s v="Riyadh"/>
  </r>
  <r>
    <x v="5907"/>
    <x v="5"/>
    <x v="1"/>
    <x v="5"/>
    <x v="0"/>
    <x v="5"/>
    <x v="5897"/>
    <x v="3"/>
    <x v="5906"/>
    <x v="78"/>
    <x v="943"/>
    <x v="144"/>
    <m/>
    <m/>
    <s v="sq"/>
    <s v="sq"/>
    <n v="27872.98"/>
    <n v="91504159.730000004"/>
    <n v="91504159.730000004"/>
    <s v="Giza"/>
  </r>
  <r>
    <x v="5908"/>
    <x v="9"/>
    <x v="1"/>
    <x v="9"/>
    <x v="2"/>
    <x v="4"/>
    <x v="5898"/>
    <x v="4"/>
    <x v="5907"/>
    <x v="55"/>
    <x v="2102"/>
    <x v="117"/>
    <m/>
    <m/>
    <s v="Amazon"/>
    <s v="Amazon"/>
    <n v="99349.3"/>
    <n v="91504159.730000004"/>
    <n v="91504159.730000004"/>
    <s v="Riyadh"/>
  </r>
  <r>
    <x v="5909"/>
    <x v="0"/>
    <x v="0"/>
    <x v="0"/>
    <x v="1"/>
    <x v="0"/>
    <x v="5899"/>
    <x v="1"/>
    <x v="5908"/>
    <x v="161"/>
    <x v="1244"/>
    <x v="355"/>
    <m/>
    <m/>
    <s v="Jumia"/>
    <s v="Jum"/>
    <n v="16284.02"/>
    <n v="92327183.770000085"/>
    <n v="92327183.770000085"/>
    <s v="Cairo"/>
  </r>
  <r>
    <x v="5910"/>
    <x v="8"/>
    <x v="3"/>
    <x v="8"/>
    <x v="1"/>
    <x v="2"/>
    <x v="5900"/>
    <x v="0"/>
    <x v="5909"/>
    <x v="249"/>
    <x v="3495"/>
    <x v="185"/>
    <m/>
    <m/>
    <s v="Jumia"/>
    <s v="Jum"/>
    <n v="26648.76"/>
    <n v="57542997.559999913"/>
    <n v="57542997.559999913"/>
    <s v="Casablanca"/>
  </r>
  <r>
    <x v="5911"/>
    <x v="4"/>
    <x v="0"/>
    <x v="4"/>
    <x v="1"/>
    <x v="3"/>
    <x v="5901"/>
    <x v="2"/>
    <x v="5910"/>
    <x v="19"/>
    <x v="2885"/>
    <x v="226"/>
    <m/>
    <m/>
    <s v="Jumia"/>
    <s v="Jum"/>
    <n v="3665.44"/>
    <n v="92327183.770000085"/>
    <n v="92327183.770000085"/>
    <s v="Dubai"/>
  </r>
  <r>
    <x v="5912"/>
    <x v="4"/>
    <x v="0"/>
    <x v="4"/>
    <x v="2"/>
    <x v="0"/>
    <x v="5902"/>
    <x v="4"/>
    <x v="5911"/>
    <x v="115"/>
    <x v="2616"/>
    <x v="352"/>
    <m/>
    <m/>
    <s v="Amazon"/>
    <s v="Amazon"/>
    <n v="16284.02"/>
    <n v="92327183.770000085"/>
    <n v="92327183.770000085"/>
    <s v="Cairo"/>
  </r>
  <r>
    <x v="5913"/>
    <x v="1"/>
    <x v="1"/>
    <x v="1"/>
    <x v="0"/>
    <x v="1"/>
    <x v="5903"/>
    <x v="2"/>
    <x v="5912"/>
    <x v="224"/>
    <x v="1984"/>
    <x v="95"/>
    <m/>
    <m/>
    <s v="sq"/>
    <s v="sq"/>
    <n v="13290.4"/>
    <n v="91504159.730000004"/>
    <n v="91504159.730000004"/>
    <s v="Alexandria"/>
  </r>
  <r>
    <x v="5914"/>
    <x v="2"/>
    <x v="2"/>
    <x v="2"/>
    <x v="2"/>
    <x v="5"/>
    <x v="5904"/>
    <x v="0"/>
    <x v="5913"/>
    <x v="333"/>
    <x v="3224"/>
    <x v="354"/>
    <m/>
    <m/>
    <s v="Amazon"/>
    <s v="Amazon"/>
    <n v="27872.98"/>
    <n v="29200970.130000021"/>
    <n v="29200970.130000021"/>
    <s v="Giza"/>
  </r>
  <r>
    <x v="5915"/>
    <x v="5"/>
    <x v="1"/>
    <x v="5"/>
    <x v="2"/>
    <x v="1"/>
    <x v="5905"/>
    <x v="2"/>
    <x v="5914"/>
    <x v="298"/>
    <x v="3496"/>
    <x v="175"/>
    <m/>
    <m/>
    <s v="Amazon"/>
    <s v="Amazon"/>
    <n v="13290.4"/>
    <n v="91504159.730000004"/>
    <n v="91504159.730000004"/>
    <s v="Alexandria"/>
  </r>
  <r>
    <x v="5916"/>
    <x v="1"/>
    <x v="1"/>
    <x v="1"/>
    <x v="0"/>
    <x v="4"/>
    <x v="5906"/>
    <x v="2"/>
    <x v="5915"/>
    <x v="189"/>
    <x v="374"/>
    <x v="33"/>
    <m/>
    <m/>
    <s v="sq"/>
    <s v="sq"/>
    <n v="99349.3"/>
    <n v="91504159.730000004"/>
    <n v="91504159.730000004"/>
    <s v="Riyadh"/>
  </r>
  <r>
    <x v="5917"/>
    <x v="5"/>
    <x v="1"/>
    <x v="5"/>
    <x v="1"/>
    <x v="2"/>
    <x v="5907"/>
    <x v="4"/>
    <x v="5916"/>
    <x v="249"/>
    <x v="3497"/>
    <x v="195"/>
    <m/>
    <m/>
    <s v="Jumia"/>
    <s v="Jum"/>
    <n v="26648.76"/>
    <n v="91504159.730000004"/>
    <n v="91504159.730000004"/>
    <s v="Casablanca"/>
  </r>
  <r>
    <x v="5918"/>
    <x v="1"/>
    <x v="1"/>
    <x v="1"/>
    <x v="2"/>
    <x v="1"/>
    <x v="5908"/>
    <x v="2"/>
    <x v="5917"/>
    <x v="390"/>
    <x v="1141"/>
    <x v="53"/>
    <m/>
    <m/>
    <s v="Amazon"/>
    <s v="Amazon"/>
    <n v="13290.4"/>
    <n v="91504159.730000004"/>
    <n v="91504159.730000004"/>
    <s v="Alexandria"/>
  </r>
  <r>
    <x v="5919"/>
    <x v="0"/>
    <x v="0"/>
    <x v="0"/>
    <x v="0"/>
    <x v="4"/>
    <x v="5909"/>
    <x v="1"/>
    <x v="5918"/>
    <x v="396"/>
    <x v="740"/>
    <x v="180"/>
    <m/>
    <m/>
    <s v="sq"/>
    <s v="sq"/>
    <n v="99349.3"/>
    <n v="92327183.770000085"/>
    <n v="92327183.770000085"/>
    <s v="Riyadh"/>
  </r>
  <r>
    <x v="5920"/>
    <x v="2"/>
    <x v="2"/>
    <x v="2"/>
    <x v="2"/>
    <x v="1"/>
    <x v="5910"/>
    <x v="3"/>
    <x v="5919"/>
    <x v="185"/>
    <x v="3498"/>
    <x v="340"/>
    <m/>
    <m/>
    <s v="Amazon"/>
    <s v="Amazon"/>
    <n v="13290.4"/>
    <n v="29200970.130000021"/>
    <n v="29200970.130000021"/>
    <s v="Alexandria"/>
  </r>
  <r>
    <x v="5921"/>
    <x v="7"/>
    <x v="0"/>
    <x v="7"/>
    <x v="0"/>
    <x v="4"/>
    <x v="5911"/>
    <x v="3"/>
    <x v="5920"/>
    <x v="209"/>
    <x v="1715"/>
    <x v="85"/>
    <m/>
    <m/>
    <s v="sq"/>
    <s v="sq"/>
    <n v="99349.3"/>
    <n v="92327183.770000085"/>
    <n v="92327183.770000085"/>
    <s v="Riyadh"/>
  </r>
  <r>
    <x v="5922"/>
    <x v="0"/>
    <x v="0"/>
    <x v="0"/>
    <x v="1"/>
    <x v="4"/>
    <x v="5912"/>
    <x v="0"/>
    <x v="5921"/>
    <x v="275"/>
    <x v="971"/>
    <x v="41"/>
    <m/>
    <m/>
    <s v="Jumia"/>
    <s v="Jum"/>
    <n v="99349.3"/>
    <n v="92327183.770000085"/>
    <n v="92327183.770000085"/>
    <s v="Riyadh"/>
  </r>
  <r>
    <x v="5923"/>
    <x v="5"/>
    <x v="1"/>
    <x v="5"/>
    <x v="0"/>
    <x v="3"/>
    <x v="5913"/>
    <x v="1"/>
    <x v="5922"/>
    <x v="287"/>
    <x v="430"/>
    <x v="3"/>
    <m/>
    <m/>
    <s v="sq"/>
    <s v="sq"/>
    <n v="3665.44"/>
    <n v="91504159.730000004"/>
    <n v="91504159.730000004"/>
    <s v="Dubai"/>
  </r>
  <r>
    <x v="5924"/>
    <x v="8"/>
    <x v="3"/>
    <x v="8"/>
    <x v="0"/>
    <x v="4"/>
    <x v="5914"/>
    <x v="1"/>
    <x v="5923"/>
    <x v="61"/>
    <x v="3320"/>
    <x v="107"/>
    <m/>
    <m/>
    <s v="sq"/>
    <s v="sq"/>
    <n v="99349.3"/>
    <n v="57542997.559999913"/>
    <n v="57542997.559999913"/>
    <s v="Riyadh"/>
  </r>
  <r>
    <x v="5925"/>
    <x v="0"/>
    <x v="0"/>
    <x v="0"/>
    <x v="0"/>
    <x v="5"/>
    <x v="5915"/>
    <x v="2"/>
    <x v="5924"/>
    <x v="154"/>
    <x v="3499"/>
    <x v="111"/>
    <m/>
    <m/>
    <s v="sq"/>
    <s v="sq"/>
    <n v="27872.98"/>
    <n v="92327183.770000085"/>
    <n v="92327183.770000085"/>
    <s v="Giza"/>
  </r>
  <r>
    <x v="5926"/>
    <x v="5"/>
    <x v="1"/>
    <x v="5"/>
    <x v="1"/>
    <x v="1"/>
    <x v="5916"/>
    <x v="0"/>
    <x v="5925"/>
    <x v="267"/>
    <x v="1951"/>
    <x v="91"/>
    <m/>
    <m/>
    <s v="Jumia"/>
    <s v="Jum"/>
    <n v="13290.4"/>
    <n v="91504159.730000004"/>
    <n v="91504159.730000004"/>
    <s v="Alexandria"/>
  </r>
  <r>
    <x v="5927"/>
    <x v="6"/>
    <x v="4"/>
    <x v="6"/>
    <x v="1"/>
    <x v="0"/>
    <x v="5917"/>
    <x v="0"/>
    <x v="5926"/>
    <x v="277"/>
    <x v="1716"/>
    <x v="40"/>
    <m/>
    <m/>
    <s v="Jumia"/>
    <s v="Jum"/>
    <n v="16284.02"/>
    <n v="31420413.200000018"/>
    <n v="31420413.200000018"/>
    <s v="Cairo"/>
  </r>
  <r>
    <x v="5928"/>
    <x v="6"/>
    <x v="4"/>
    <x v="6"/>
    <x v="2"/>
    <x v="1"/>
    <x v="5918"/>
    <x v="0"/>
    <x v="5927"/>
    <x v="215"/>
    <x v="2409"/>
    <x v="56"/>
    <m/>
    <m/>
    <s v="Amazon"/>
    <s v="Amazon"/>
    <n v="13290.4"/>
    <n v="31420413.200000018"/>
    <n v="31420413.200000018"/>
    <s v="Alexandria"/>
  </r>
  <r>
    <x v="5929"/>
    <x v="2"/>
    <x v="2"/>
    <x v="2"/>
    <x v="0"/>
    <x v="4"/>
    <x v="5919"/>
    <x v="3"/>
    <x v="5928"/>
    <x v="271"/>
    <x v="3164"/>
    <x v="157"/>
    <m/>
    <m/>
    <s v="sq"/>
    <s v="sq"/>
    <n v="99349.3"/>
    <n v="29200970.130000021"/>
    <n v="29200970.130000021"/>
    <s v="Riyadh"/>
  </r>
  <r>
    <x v="5930"/>
    <x v="2"/>
    <x v="2"/>
    <x v="2"/>
    <x v="1"/>
    <x v="5"/>
    <x v="5920"/>
    <x v="3"/>
    <x v="5929"/>
    <x v="327"/>
    <x v="1180"/>
    <x v="124"/>
    <m/>
    <m/>
    <s v="Jumia"/>
    <s v="Jum"/>
    <n v="27872.98"/>
    <n v="29200970.130000021"/>
    <n v="29200970.130000021"/>
    <s v="Giza"/>
  </r>
  <r>
    <x v="5931"/>
    <x v="2"/>
    <x v="2"/>
    <x v="2"/>
    <x v="2"/>
    <x v="3"/>
    <x v="5921"/>
    <x v="4"/>
    <x v="5930"/>
    <x v="265"/>
    <x v="3500"/>
    <x v="27"/>
    <m/>
    <m/>
    <s v="Amazon"/>
    <s v="Amazon"/>
    <n v="3665.44"/>
    <n v="29200970.130000021"/>
    <n v="29200970.130000021"/>
    <s v="Dubai"/>
  </r>
  <r>
    <x v="5932"/>
    <x v="7"/>
    <x v="0"/>
    <x v="7"/>
    <x v="1"/>
    <x v="2"/>
    <x v="5922"/>
    <x v="0"/>
    <x v="5931"/>
    <x v="148"/>
    <x v="3501"/>
    <x v="270"/>
    <m/>
    <m/>
    <s v="Jumia"/>
    <s v="Jum"/>
    <n v="26648.76"/>
    <n v="92327183.770000085"/>
    <n v="92327183.770000085"/>
    <s v="Casablanca"/>
  </r>
  <r>
    <x v="5933"/>
    <x v="0"/>
    <x v="0"/>
    <x v="0"/>
    <x v="0"/>
    <x v="5"/>
    <x v="5923"/>
    <x v="4"/>
    <x v="5932"/>
    <x v="371"/>
    <x v="612"/>
    <x v="219"/>
    <m/>
    <m/>
    <s v="sq"/>
    <s v="sq"/>
    <n v="27872.98"/>
    <n v="92327183.770000085"/>
    <n v="92327183.770000085"/>
    <s v="Giza"/>
  </r>
  <r>
    <x v="5934"/>
    <x v="7"/>
    <x v="0"/>
    <x v="7"/>
    <x v="0"/>
    <x v="4"/>
    <x v="5924"/>
    <x v="4"/>
    <x v="5933"/>
    <x v="84"/>
    <x v="1852"/>
    <x v="261"/>
    <m/>
    <m/>
    <s v="sq"/>
    <s v="sq"/>
    <n v="99349.3"/>
    <n v="92327183.770000085"/>
    <n v="92327183.770000085"/>
    <s v="Riyadh"/>
  </r>
  <r>
    <x v="5935"/>
    <x v="7"/>
    <x v="0"/>
    <x v="7"/>
    <x v="0"/>
    <x v="2"/>
    <x v="5925"/>
    <x v="0"/>
    <x v="5934"/>
    <x v="273"/>
    <x v="808"/>
    <x v="124"/>
    <m/>
    <m/>
    <s v="sq"/>
    <s v="sq"/>
    <n v="26648.76"/>
    <n v="92327183.770000085"/>
    <n v="92327183.770000085"/>
    <s v="Casablanca"/>
  </r>
  <r>
    <x v="5936"/>
    <x v="1"/>
    <x v="1"/>
    <x v="1"/>
    <x v="0"/>
    <x v="3"/>
    <x v="5926"/>
    <x v="2"/>
    <x v="5935"/>
    <x v="164"/>
    <x v="535"/>
    <x v="123"/>
    <m/>
    <m/>
    <s v="sq"/>
    <s v="sq"/>
    <n v="3665.44"/>
    <n v="91504159.730000004"/>
    <n v="91504159.730000004"/>
    <s v="Dubai"/>
  </r>
  <r>
    <x v="5937"/>
    <x v="2"/>
    <x v="2"/>
    <x v="2"/>
    <x v="0"/>
    <x v="4"/>
    <x v="5927"/>
    <x v="0"/>
    <x v="5936"/>
    <x v="231"/>
    <x v="3331"/>
    <x v="39"/>
    <m/>
    <m/>
    <s v="sq"/>
    <s v="sq"/>
    <n v="99349.3"/>
    <n v="29200970.130000021"/>
    <n v="29200970.130000021"/>
    <s v="Riyadh"/>
  </r>
  <r>
    <x v="5938"/>
    <x v="6"/>
    <x v="4"/>
    <x v="6"/>
    <x v="2"/>
    <x v="5"/>
    <x v="5928"/>
    <x v="1"/>
    <x v="5937"/>
    <x v="367"/>
    <x v="725"/>
    <x v="187"/>
    <m/>
    <m/>
    <s v="Amazon"/>
    <s v="Amazon"/>
    <n v="27872.98"/>
    <n v="31420413.200000018"/>
    <n v="31420413.200000018"/>
    <s v="Giza"/>
  </r>
  <r>
    <x v="5939"/>
    <x v="1"/>
    <x v="1"/>
    <x v="1"/>
    <x v="0"/>
    <x v="3"/>
    <x v="5929"/>
    <x v="4"/>
    <x v="5938"/>
    <x v="144"/>
    <x v="3502"/>
    <x v="259"/>
    <m/>
    <m/>
    <s v="sq"/>
    <s v="sq"/>
    <n v="3665.44"/>
    <n v="91504159.730000004"/>
    <n v="91504159.730000004"/>
    <s v="Dubai"/>
  </r>
  <r>
    <x v="5940"/>
    <x v="5"/>
    <x v="1"/>
    <x v="5"/>
    <x v="0"/>
    <x v="0"/>
    <x v="5930"/>
    <x v="4"/>
    <x v="5939"/>
    <x v="292"/>
    <x v="3503"/>
    <x v="291"/>
    <m/>
    <m/>
    <s v="sq"/>
    <s v="sq"/>
    <n v="16284.02"/>
    <n v="91504159.730000004"/>
    <n v="91504159.730000004"/>
    <s v="Cairo"/>
  </r>
  <r>
    <x v="5941"/>
    <x v="1"/>
    <x v="1"/>
    <x v="1"/>
    <x v="1"/>
    <x v="2"/>
    <x v="5931"/>
    <x v="3"/>
    <x v="5940"/>
    <x v="202"/>
    <x v="131"/>
    <x v="245"/>
    <m/>
    <m/>
    <s v="Jumia"/>
    <s v="Jum"/>
    <n v="26648.76"/>
    <n v="91504159.730000004"/>
    <n v="91504159.730000004"/>
    <s v="Casablanca"/>
  </r>
  <r>
    <x v="5942"/>
    <x v="1"/>
    <x v="1"/>
    <x v="1"/>
    <x v="2"/>
    <x v="2"/>
    <x v="5932"/>
    <x v="1"/>
    <x v="5941"/>
    <x v="145"/>
    <x v="3116"/>
    <x v="106"/>
    <m/>
    <m/>
    <s v="Amazon"/>
    <s v="Amazon"/>
    <n v="26648.76"/>
    <n v="91504159.730000004"/>
    <n v="91504159.730000004"/>
    <s v="Casablanca"/>
  </r>
  <r>
    <x v="5943"/>
    <x v="8"/>
    <x v="3"/>
    <x v="8"/>
    <x v="0"/>
    <x v="4"/>
    <x v="5933"/>
    <x v="2"/>
    <x v="5942"/>
    <x v="249"/>
    <x v="2056"/>
    <x v="197"/>
    <m/>
    <m/>
    <s v="sq"/>
    <s v="sq"/>
    <n v="99349.3"/>
    <n v="57542997.559999913"/>
    <n v="57542997.559999913"/>
    <s v="Riyadh"/>
  </r>
  <r>
    <x v="5944"/>
    <x v="4"/>
    <x v="0"/>
    <x v="4"/>
    <x v="2"/>
    <x v="3"/>
    <x v="5934"/>
    <x v="0"/>
    <x v="5943"/>
    <x v="264"/>
    <x v="184"/>
    <x v="312"/>
    <m/>
    <m/>
    <s v="Amazon"/>
    <s v="Amazon"/>
    <n v="3665.44"/>
    <n v="92327183.770000085"/>
    <n v="92327183.770000085"/>
    <s v="Dubai"/>
  </r>
  <r>
    <x v="5945"/>
    <x v="4"/>
    <x v="0"/>
    <x v="4"/>
    <x v="0"/>
    <x v="1"/>
    <x v="5935"/>
    <x v="1"/>
    <x v="5944"/>
    <x v="245"/>
    <x v="2410"/>
    <x v="340"/>
    <m/>
    <m/>
    <s v="sq"/>
    <s v="sq"/>
    <n v="13290.4"/>
    <n v="92327183.770000085"/>
    <n v="92327183.770000085"/>
    <s v="Alexandria"/>
  </r>
  <r>
    <x v="5946"/>
    <x v="2"/>
    <x v="2"/>
    <x v="2"/>
    <x v="1"/>
    <x v="4"/>
    <x v="5936"/>
    <x v="1"/>
    <x v="5945"/>
    <x v="256"/>
    <x v="3504"/>
    <x v="46"/>
    <m/>
    <m/>
    <s v="Jumia"/>
    <s v="Jum"/>
    <n v="99349.3"/>
    <n v="29200970.130000021"/>
    <n v="29200970.130000021"/>
    <s v="Riyadh"/>
  </r>
  <r>
    <x v="5947"/>
    <x v="6"/>
    <x v="4"/>
    <x v="6"/>
    <x v="0"/>
    <x v="4"/>
    <x v="5937"/>
    <x v="4"/>
    <x v="5946"/>
    <x v="221"/>
    <x v="2592"/>
    <x v="291"/>
    <m/>
    <m/>
    <s v="sq"/>
    <s v="sq"/>
    <n v="99349.3"/>
    <n v="31420413.200000018"/>
    <n v="31420413.200000018"/>
    <s v="Riyadh"/>
  </r>
  <r>
    <x v="5948"/>
    <x v="6"/>
    <x v="4"/>
    <x v="6"/>
    <x v="0"/>
    <x v="5"/>
    <x v="5938"/>
    <x v="3"/>
    <x v="5947"/>
    <x v="281"/>
    <x v="1386"/>
    <x v="272"/>
    <m/>
    <m/>
    <s v="sq"/>
    <s v="sq"/>
    <n v="27872.98"/>
    <n v="31420413.200000018"/>
    <n v="31420413.200000018"/>
    <s v="Giza"/>
  </r>
  <r>
    <x v="5949"/>
    <x v="5"/>
    <x v="1"/>
    <x v="5"/>
    <x v="2"/>
    <x v="5"/>
    <x v="5939"/>
    <x v="4"/>
    <x v="5948"/>
    <x v="364"/>
    <x v="3505"/>
    <x v="199"/>
    <m/>
    <m/>
    <s v="Amazon"/>
    <s v="Amazon"/>
    <n v="27872.98"/>
    <n v="91504159.730000004"/>
    <n v="91504159.730000004"/>
    <s v="Giza"/>
  </r>
  <r>
    <x v="5950"/>
    <x v="8"/>
    <x v="3"/>
    <x v="8"/>
    <x v="0"/>
    <x v="5"/>
    <x v="5940"/>
    <x v="0"/>
    <x v="5949"/>
    <x v="57"/>
    <x v="1033"/>
    <x v="168"/>
    <m/>
    <m/>
    <s v="sq"/>
    <s v="sq"/>
    <n v="27872.98"/>
    <n v="57542997.559999913"/>
    <n v="57542997.559999913"/>
    <s v="Giza"/>
  </r>
  <r>
    <x v="5951"/>
    <x v="9"/>
    <x v="1"/>
    <x v="9"/>
    <x v="2"/>
    <x v="4"/>
    <x v="5941"/>
    <x v="0"/>
    <x v="5950"/>
    <x v="160"/>
    <x v="3506"/>
    <x v="127"/>
    <m/>
    <m/>
    <s v="Amazon"/>
    <s v="Amazon"/>
    <n v="99349.3"/>
    <n v="91504159.730000004"/>
    <n v="91504159.730000004"/>
    <s v="Riyadh"/>
  </r>
  <r>
    <x v="5952"/>
    <x v="4"/>
    <x v="0"/>
    <x v="4"/>
    <x v="0"/>
    <x v="2"/>
    <x v="5942"/>
    <x v="0"/>
    <x v="5951"/>
    <x v="395"/>
    <x v="3002"/>
    <x v="281"/>
    <m/>
    <m/>
    <s v="sq"/>
    <s v="sq"/>
    <n v="26648.76"/>
    <n v="92327183.770000085"/>
    <n v="92327183.770000085"/>
    <s v="Casablanca"/>
  </r>
  <r>
    <x v="5953"/>
    <x v="5"/>
    <x v="1"/>
    <x v="5"/>
    <x v="0"/>
    <x v="5"/>
    <x v="5943"/>
    <x v="4"/>
    <x v="5952"/>
    <x v="38"/>
    <x v="2290"/>
    <x v="137"/>
    <m/>
    <m/>
    <s v="sq"/>
    <s v="sq"/>
    <n v="27872.98"/>
    <n v="91504159.730000004"/>
    <n v="91504159.730000004"/>
    <s v="Giza"/>
  </r>
  <r>
    <x v="5954"/>
    <x v="2"/>
    <x v="2"/>
    <x v="2"/>
    <x v="0"/>
    <x v="1"/>
    <x v="5944"/>
    <x v="3"/>
    <x v="5953"/>
    <x v="89"/>
    <x v="330"/>
    <x v="61"/>
    <m/>
    <m/>
    <s v="sq"/>
    <s v="sq"/>
    <n v="13290.4"/>
    <n v="29200970.130000021"/>
    <n v="29200970.130000021"/>
    <s v="Alexandria"/>
  </r>
  <r>
    <x v="5955"/>
    <x v="3"/>
    <x v="3"/>
    <x v="3"/>
    <x v="0"/>
    <x v="2"/>
    <x v="5945"/>
    <x v="0"/>
    <x v="5954"/>
    <x v="75"/>
    <x v="2757"/>
    <x v="124"/>
    <m/>
    <m/>
    <s v="sq"/>
    <s v="sq"/>
    <n v="26648.76"/>
    <n v="57542997.559999913"/>
    <n v="57542997.559999913"/>
    <s v="Casablanca"/>
  </r>
  <r>
    <x v="5956"/>
    <x v="3"/>
    <x v="3"/>
    <x v="3"/>
    <x v="0"/>
    <x v="3"/>
    <x v="5946"/>
    <x v="3"/>
    <x v="5955"/>
    <x v="31"/>
    <x v="3507"/>
    <x v="139"/>
    <m/>
    <m/>
    <s v="sq"/>
    <s v="sq"/>
    <n v="3665.44"/>
    <n v="57542997.559999913"/>
    <n v="57542997.559999913"/>
    <s v="Dubai"/>
  </r>
  <r>
    <x v="5957"/>
    <x v="6"/>
    <x v="4"/>
    <x v="6"/>
    <x v="2"/>
    <x v="2"/>
    <x v="5947"/>
    <x v="4"/>
    <x v="5956"/>
    <x v="83"/>
    <x v="1201"/>
    <x v="106"/>
    <m/>
    <m/>
    <s v="Amazon"/>
    <s v="Amazon"/>
    <n v="26648.76"/>
    <n v="31420413.200000018"/>
    <n v="31420413.200000018"/>
    <s v="Casablanca"/>
  </r>
  <r>
    <x v="5958"/>
    <x v="1"/>
    <x v="1"/>
    <x v="1"/>
    <x v="0"/>
    <x v="1"/>
    <x v="5948"/>
    <x v="0"/>
    <x v="5957"/>
    <x v="331"/>
    <x v="3058"/>
    <x v="79"/>
    <m/>
    <m/>
    <s v="sq"/>
    <s v="sq"/>
    <n v="13290.4"/>
    <n v="91504159.730000004"/>
    <n v="91504159.730000004"/>
    <s v="Alexandria"/>
  </r>
  <r>
    <x v="5959"/>
    <x v="5"/>
    <x v="1"/>
    <x v="5"/>
    <x v="1"/>
    <x v="4"/>
    <x v="5949"/>
    <x v="3"/>
    <x v="5958"/>
    <x v="87"/>
    <x v="1528"/>
    <x v="317"/>
    <m/>
    <m/>
    <s v="Jumia"/>
    <s v="Jum"/>
    <n v="99349.3"/>
    <n v="91504159.730000004"/>
    <n v="91504159.730000004"/>
    <s v="Riyadh"/>
  </r>
  <r>
    <x v="5960"/>
    <x v="3"/>
    <x v="3"/>
    <x v="3"/>
    <x v="2"/>
    <x v="0"/>
    <x v="5950"/>
    <x v="1"/>
    <x v="5959"/>
    <x v="71"/>
    <x v="3508"/>
    <x v="186"/>
    <m/>
    <m/>
    <s v="Amazon"/>
    <s v="Amazon"/>
    <n v="16284.02"/>
    <n v="57542997.559999913"/>
    <n v="57542997.559999913"/>
    <s v="Cairo"/>
  </r>
  <r>
    <x v="5961"/>
    <x v="5"/>
    <x v="1"/>
    <x v="5"/>
    <x v="2"/>
    <x v="1"/>
    <x v="5951"/>
    <x v="0"/>
    <x v="5960"/>
    <x v="341"/>
    <x v="2840"/>
    <x v="358"/>
    <m/>
    <m/>
    <s v="Amazon"/>
    <s v="Amazon"/>
    <n v="13290.4"/>
    <n v="91504159.730000004"/>
    <n v="91504159.730000004"/>
    <s v="Alexandria"/>
  </r>
  <r>
    <x v="5962"/>
    <x v="3"/>
    <x v="3"/>
    <x v="3"/>
    <x v="2"/>
    <x v="2"/>
    <x v="5952"/>
    <x v="2"/>
    <x v="5961"/>
    <x v="63"/>
    <x v="3509"/>
    <x v="141"/>
    <m/>
    <m/>
    <s v="Amazon"/>
    <s v="Amazon"/>
    <n v="26648.76"/>
    <n v="57542997.559999913"/>
    <n v="57542997.559999913"/>
    <s v="Casablanca"/>
  </r>
  <r>
    <x v="5963"/>
    <x v="4"/>
    <x v="0"/>
    <x v="4"/>
    <x v="0"/>
    <x v="4"/>
    <x v="5953"/>
    <x v="2"/>
    <x v="5962"/>
    <x v="99"/>
    <x v="3061"/>
    <x v="270"/>
    <m/>
    <m/>
    <s v="sq"/>
    <s v="sq"/>
    <n v="99349.3"/>
    <n v="92327183.770000085"/>
    <n v="92327183.770000085"/>
    <s v="Riyadh"/>
  </r>
  <r>
    <x v="5964"/>
    <x v="4"/>
    <x v="0"/>
    <x v="4"/>
    <x v="2"/>
    <x v="5"/>
    <x v="5954"/>
    <x v="0"/>
    <x v="5963"/>
    <x v="158"/>
    <x v="3510"/>
    <x v="170"/>
    <m/>
    <m/>
    <s v="Amazon"/>
    <s v="Amazon"/>
    <n v="27872.98"/>
    <n v="92327183.770000085"/>
    <n v="92327183.770000085"/>
    <s v="Giza"/>
  </r>
  <r>
    <x v="5965"/>
    <x v="1"/>
    <x v="1"/>
    <x v="1"/>
    <x v="2"/>
    <x v="2"/>
    <x v="5955"/>
    <x v="3"/>
    <x v="5964"/>
    <x v="41"/>
    <x v="2884"/>
    <x v="19"/>
    <m/>
    <m/>
    <s v="Amazon"/>
    <s v="Amazon"/>
    <n v="26648.76"/>
    <n v="91504159.730000004"/>
    <n v="91504159.730000004"/>
    <s v="Casablanca"/>
  </r>
  <r>
    <x v="5966"/>
    <x v="9"/>
    <x v="1"/>
    <x v="9"/>
    <x v="1"/>
    <x v="1"/>
    <x v="5956"/>
    <x v="3"/>
    <x v="5965"/>
    <x v="5"/>
    <x v="3511"/>
    <x v="242"/>
    <m/>
    <m/>
    <s v="Jumia"/>
    <s v="Jum"/>
    <n v="13290.4"/>
    <n v="91504159.730000004"/>
    <n v="91504159.730000004"/>
    <s v="Alexandria"/>
  </r>
  <r>
    <x v="5967"/>
    <x v="3"/>
    <x v="3"/>
    <x v="3"/>
    <x v="1"/>
    <x v="3"/>
    <x v="5957"/>
    <x v="2"/>
    <x v="5966"/>
    <x v="55"/>
    <x v="1372"/>
    <x v="280"/>
    <m/>
    <m/>
    <s v="Jumia"/>
    <s v="Jum"/>
    <n v="3665.44"/>
    <n v="57542997.559999913"/>
    <n v="57542997.559999913"/>
    <s v="Dubai"/>
  </r>
  <r>
    <x v="5968"/>
    <x v="4"/>
    <x v="0"/>
    <x v="4"/>
    <x v="2"/>
    <x v="2"/>
    <x v="5958"/>
    <x v="3"/>
    <x v="5967"/>
    <x v="4"/>
    <x v="3512"/>
    <x v="142"/>
    <m/>
    <m/>
    <s v="Amazon"/>
    <s v="Amazon"/>
    <n v="26648.76"/>
    <n v="92327183.770000085"/>
    <n v="92327183.770000085"/>
    <s v="Casablanca"/>
  </r>
  <r>
    <x v="5969"/>
    <x v="0"/>
    <x v="0"/>
    <x v="0"/>
    <x v="2"/>
    <x v="0"/>
    <x v="5959"/>
    <x v="3"/>
    <x v="5968"/>
    <x v="27"/>
    <x v="61"/>
    <x v="243"/>
    <m/>
    <m/>
    <s v="Amazon"/>
    <s v="Amazon"/>
    <n v="16284.02"/>
    <n v="92327183.770000085"/>
    <n v="92327183.770000085"/>
    <s v="Cairo"/>
  </r>
  <r>
    <x v="5970"/>
    <x v="3"/>
    <x v="3"/>
    <x v="3"/>
    <x v="0"/>
    <x v="5"/>
    <x v="5960"/>
    <x v="2"/>
    <x v="5969"/>
    <x v="238"/>
    <x v="3513"/>
    <x v="52"/>
    <m/>
    <m/>
    <s v="sq"/>
    <s v="sq"/>
    <n v="27872.98"/>
    <n v="57542997.559999913"/>
    <n v="57542997.559999913"/>
    <s v="Giza"/>
  </r>
  <r>
    <x v="5971"/>
    <x v="2"/>
    <x v="2"/>
    <x v="2"/>
    <x v="1"/>
    <x v="3"/>
    <x v="5961"/>
    <x v="4"/>
    <x v="5970"/>
    <x v="64"/>
    <x v="3514"/>
    <x v="216"/>
    <m/>
    <m/>
    <s v="Jumia"/>
    <s v="Jum"/>
    <n v="3665.44"/>
    <n v="29200970.130000021"/>
    <n v="29200970.130000021"/>
    <s v="Dubai"/>
  </r>
  <r>
    <x v="5972"/>
    <x v="9"/>
    <x v="1"/>
    <x v="9"/>
    <x v="1"/>
    <x v="0"/>
    <x v="5962"/>
    <x v="2"/>
    <x v="5971"/>
    <x v="12"/>
    <x v="3117"/>
    <x v="182"/>
    <m/>
    <m/>
    <s v="Jumia"/>
    <s v="Jum"/>
    <n v="16284.02"/>
    <n v="91504159.730000004"/>
    <n v="91504159.730000004"/>
    <s v="Cairo"/>
  </r>
  <r>
    <x v="5973"/>
    <x v="0"/>
    <x v="0"/>
    <x v="0"/>
    <x v="1"/>
    <x v="0"/>
    <x v="5963"/>
    <x v="3"/>
    <x v="5972"/>
    <x v="257"/>
    <x v="1361"/>
    <x v="114"/>
    <m/>
    <m/>
    <s v="Jumia"/>
    <s v="Jum"/>
    <n v="16284.02"/>
    <n v="92327183.770000085"/>
    <n v="92327183.770000085"/>
    <s v="Cairo"/>
  </r>
  <r>
    <x v="5974"/>
    <x v="4"/>
    <x v="0"/>
    <x v="4"/>
    <x v="2"/>
    <x v="4"/>
    <x v="5964"/>
    <x v="0"/>
    <x v="5973"/>
    <x v="34"/>
    <x v="3515"/>
    <x v="328"/>
    <m/>
    <m/>
    <s v="Amazon"/>
    <s v="Amazon"/>
    <n v="99349.3"/>
    <n v="92327183.770000085"/>
    <n v="92327183.770000085"/>
    <s v="Riyadh"/>
  </r>
  <r>
    <x v="5975"/>
    <x v="0"/>
    <x v="0"/>
    <x v="0"/>
    <x v="2"/>
    <x v="2"/>
    <x v="5965"/>
    <x v="4"/>
    <x v="5974"/>
    <x v="182"/>
    <x v="3516"/>
    <x v="9"/>
    <m/>
    <m/>
    <s v="Amazon"/>
    <s v="Amazon"/>
    <n v="26648.76"/>
    <n v="92327183.770000085"/>
    <n v="92327183.770000085"/>
    <s v="Casablanca"/>
  </r>
  <r>
    <x v="5976"/>
    <x v="7"/>
    <x v="0"/>
    <x v="7"/>
    <x v="2"/>
    <x v="1"/>
    <x v="5966"/>
    <x v="3"/>
    <x v="5975"/>
    <x v="86"/>
    <x v="3517"/>
    <x v="35"/>
    <m/>
    <m/>
    <s v="Amazon"/>
    <s v="Amazon"/>
    <n v="13290.4"/>
    <n v="92327183.770000085"/>
    <n v="92327183.770000085"/>
    <s v="Alexandria"/>
  </r>
  <r>
    <x v="5977"/>
    <x v="8"/>
    <x v="3"/>
    <x v="8"/>
    <x v="1"/>
    <x v="0"/>
    <x v="5967"/>
    <x v="1"/>
    <x v="5976"/>
    <x v="264"/>
    <x v="3514"/>
    <x v="133"/>
    <m/>
    <m/>
    <s v="Jumia"/>
    <s v="Jum"/>
    <n v="16284.02"/>
    <n v="57542997.559999913"/>
    <n v="57542997.559999913"/>
    <s v="Cairo"/>
  </r>
  <r>
    <x v="5978"/>
    <x v="3"/>
    <x v="3"/>
    <x v="3"/>
    <x v="1"/>
    <x v="0"/>
    <x v="5968"/>
    <x v="2"/>
    <x v="5977"/>
    <x v="330"/>
    <x v="132"/>
    <x v="340"/>
    <m/>
    <m/>
    <s v="Jumia"/>
    <s v="Jum"/>
    <n v="16284.02"/>
    <n v="57542997.559999913"/>
    <n v="57542997.559999913"/>
    <s v="Cairo"/>
  </r>
  <r>
    <x v="5979"/>
    <x v="3"/>
    <x v="3"/>
    <x v="3"/>
    <x v="0"/>
    <x v="4"/>
    <x v="5969"/>
    <x v="1"/>
    <x v="5978"/>
    <x v="175"/>
    <x v="2212"/>
    <x v="51"/>
    <m/>
    <m/>
    <s v="sq"/>
    <s v="sq"/>
    <n v="99349.3"/>
    <n v="57542997.559999913"/>
    <n v="57542997.559999913"/>
    <s v="Riyadh"/>
  </r>
  <r>
    <x v="5980"/>
    <x v="6"/>
    <x v="4"/>
    <x v="6"/>
    <x v="0"/>
    <x v="2"/>
    <x v="5970"/>
    <x v="4"/>
    <x v="5979"/>
    <x v="172"/>
    <x v="1474"/>
    <x v="185"/>
    <m/>
    <m/>
    <s v="sq"/>
    <s v="sq"/>
    <n v="26648.76"/>
    <n v="31420413.200000018"/>
    <n v="31420413.200000018"/>
    <s v="Casablanca"/>
  </r>
  <r>
    <x v="5981"/>
    <x v="6"/>
    <x v="4"/>
    <x v="6"/>
    <x v="2"/>
    <x v="3"/>
    <x v="5971"/>
    <x v="2"/>
    <x v="5980"/>
    <x v="141"/>
    <x v="2927"/>
    <x v="239"/>
    <m/>
    <m/>
    <s v="Amazon"/>
    <s v="Amazon"/>
    <n v="3665.44"/>
    <n v="31420413.200000018"/>
    <n v="31420413.200000018"/>
    <s v="Dubai"/>
  </r>
  <r>
    <x v="5982"/>
    <x v="2"/>
    <x v="2"/>
    <x v="2"/>
    <x v="2"/>
    <x v="4"/>
    <x v="5972"/>
    <x v="4"/>
    <x v="5981"/>
    <x v="112"/>
    <x v="1390"/>
    <x v="170"/>
    <m/>
    <m/>
    <s v="Amazon"/>
    <s v="Amazon"/>
    <n v="99349.3"/>
    <n v="29200970.130000021"/>
    <n v="29200970.130000021"/>
    <s v="Riyadh"/>
  </r>
  <r>
    <x v="5983"/>
    <x v="4"/>
    <x v="0"/>
    <x v="4"/>
    <x v="0"/>
    <x v="4"/>
    <x v="5973"/>
    <x v="2"/>
    <x v="5982"/>
    <x v="71"/>
    <x v="732"/>
    <x v="31"/>
    <m/>
    <m/>
    <s v="sq"/>
    <s v="sq"/>
    <n v="99349.3"/>
    <n v="92327183.770000085"/>
    <n v="92327183.770000085"/>
    <s v="Riyadh"/>
  </r>
  <r>
    <x v="5984"/>
    <x v="1"/>
    <x v="1"/>
    <x v="1"/>
    <x v="1"/>
    <x v="3"/>
    <x v="5974"/>
    <x v="4"/>
    <x v="5983"/>
    <x v="150"/>
    <x v="1237"/>
    <x v="275"/>
    <m/>
    <m/>
    <s v="Jumia"/>
    <s v="Jum"/>
    <n v="3665.44"/>
    <n v="91504159.730000004"/>
    <n v="91504159.730000004"/>
    <s v="Dubai"/>
  </r>
  <r>
    <x v="5985"/>
    <x v="5"/>
    <x v="1"/>
    <x v="5"/>
    <x v="2"/>
    <x v="3"/>
    <x v="5975"/>
    <x v="0"/>
    <x v="5984"/>
    <x v="314"/>
    <x v="333"/>
    <x v="47"/>
    <m/>
    <m/>
    <s v="Amazon"/>
    <s v="Amazon"/>
    <n v="3665.44"/>
    <n v="91504159.730000004"/>
    <n v="91504159.730000004"/>
    <s v="Dubai"/>
  </r>
  <r>
    <x v="5986"/>
    <x v="5"/>
    <x v="1"/>
    <x v="5"/>
    <x v="1"/>
    <x v="0"/>
    <x v="5976"/>
    <x v="4"/>
    <x v="5985"/>
    <x v="130"/>
    <x v="3518"/>
    <x v="318"/>
    <m/>
    <m/>
    <s v="Jumia"/>
    <s v="Jum"/>
    <n v="16284.02"/>
    <n v="91504159.730000004"/>
    <n v="91504159.730000004"/>
    <s v="Cairo"/>
  </r>
  <r>
    <x v="5987"/>
    <x v="8"/>
    <x v="3"/>
    <x v="8"/>
    <x v="2"/>
    <x v="4"/>
    <x v="5977"/>
    <x v="4"/>
    <x v="5986"/>
    <x v="150"/>
    <x v="2023"/>
    <x v="122"/>
    <m/>
    <m/>
    <s v="Amazon"/>
    <s v="Amazon"/>
    <n v="99349.3"/>
    <n v="57542997.559999913"/>
    <n v="57542997.559999913"/>
    <s v="Riyadh"/>
  </r>
  <r>
    <x v="5988"/>
    <x v="6"/>
    <x v="4"/>
    <x v="6"/>
    <x v="2"/>
    <x v="2"/>
    <x v="5978"/>
    <x v="3"/>
    <x v="5987"/>
    <x v="212"/>
    <x v="2834"/>
    <x v="254"/>
    <m/>
    <m/>
    <s v="Amazon"/>
    <s v="Amazon"/>
    <n v="26648.76"/>
    <n v="31420413.200000018"/>
    <n v="31420413.200000018"/>
    <s v="Casablanca"/>
  </r>
  <r>
    <x v="5989"/>
    <x v="3"/>
    <x v="3"/>
    <x v="3"/>
    <x v="1"/>
    <x v="3"/>
    <x v="5979"/>
    <x v="1"/>
    <x v="5988"/>
    <x v="252"/>
    <x v="3011"/>
    <x v="235"/>
    <m/>
    <m/>
    <s v="Jumia"/>
    <s v="Jum"/>
    <n v="3665.44"/>
    <n v="57542997.559999913"/>
    <n v="57542997.559999913"/>
    <s v="Dubai"/>
  </r>
  <r>
    <x v="5990"/>
    <x v="9"/>
    <x v="1"/>
    <x v="9"/>
    <x v="0"/>
    <x v="5"/>
    <x v="5980"/>
    <x v="2"/>
    <x v="5989"/>
    <x v="268"/>
    <x v="700"/>
    <x v="106"/>
    <m/>
    <m/>
    <s v="sq"/>
    <s v="sq"/>
    <n v="27872.98"/>
    <n v="91504159.730000004"/>
    <n v="91504159.730000004"/>
    <s v="Giza"/>
  </r>
  <r>
    <x v="5991"/>
    <x v="5"/>
    <x v="1"/>
    <x v="5"/>
    <x v="0"/>
    <x v="1"/>
    <x v="5981"/>
    <x v="1"/>
    <x v="5990"/>
    <x v="252"/>
    <x v="1485"/>
    <x v="284"/>
    <m/>
    <m/>
    <s v="sq"/>
    <s v="sq"/>
    <n v="13290.4"/>
    <n v="91504159.730000004"/>
    <n v="91504159.730000004"/>
    <s v="Alexandria"/>
  </r>
  <r>
    <x v="5992"/>
    <x v="2"/>
    <x v="2"/>
    <x v="2"/>
    <x v="2"/>
    <x v="3"/>
    <x v="5982"/>
    <x v="4"/>
    <x v="5991"/>
    <x v="22"/>
    <x v="2488"/>
    <x v="89"/>
    <m/>
    <m/>
    <s v="Amazon"/>
    <s v="Amazon"/>
    <n v="3665.44"/>
    <n v="29200970.130000021"/>
    <n v="29200970.130000021"/>
    <s v="Dubai"/>
  </r>
  <r>
    <x v="5993"/>
    <x v="3"/>
    <x v="3"/>
    <x v="3"/>
    <x v="2"/>
    <x v="0"/>
    <x v="5983"/>
    <x v="4"/>
    <x v="5992"/>
    <x v="36"/>
    <x v="3519"/>
    <x v="153"/>
    <m/>
    <m/>
    <s v="Amazon"/>
    <s v="Amazon"/>
    <n v="16284.02"/>
    <n v="57542997.559999913"/>
    <n v="57542997.559999913"/>
    <s v="Cairo"/>
  </r>
  <r>
    <x v="5994"/>
    <x v="6"/>
    <x v="4"/>
    <x v="6"/>
    <x v="0"/>
    <x v="1"/>
    <x v="5984"/>
    <x v="3"/>
    <x v="5993"/>
    <x v="81"/>
    <x v="3169"/>
    <x v="128"/>
    <m/>
    <m/>
    <s v="sq"/>
    <s v="sq"/>
    <n v="13290.4"/>
    <n v="31420413.200000018"/>
    <n v="31420413.200000018"/>
    <s v="Alexandria"/>
  </r>
  <r>
    <x v="5995"/>
    <x v="0"/>
    <x v="0"/>
    <x v="0"/>
    <x v="1"/>
    <x v="1"/>
    <x v="5985"/>
    <x v="0"/>
    <x v="5994"/>
    <x v="232"/>
    <x v="3520"/>
    <x v="216"/>
    <m/>
    <m/>
    <s v="Jumia"/>
    <s v="Jum"/>
    <n v="13290.4"/>
    <n v="92327183.770000085"/>
    <n v="92327183.770000085"/>
    <s v="Alexandria"/>
  </r>
  <r>
    <x v="5996"/>
    <x v="0"/>
    <x v="0"/>
    <x v="0"/>
    <x v="1"/>
    <x v="4"/>
    <x v="5986"/>
    <x v="0"/>
    <x v="5995"/>
    <x v="266"/>
    <x v="3407"/>
    <x v="280"/>
    <m/>
    <m/>
    <s v="Jumia"/>
    <s v="Jum"/>
    <n v="99349.3"/>
    <n v="92327183.770000085"/>
    <n v="92327183.770000085"/>
    <s v="Riyadh"/>
  </r>
  <r>
    <x v="5997"/>
    <x v="3"/>
    <x v="3"/>
    <x v="3"/>
    <x v="0"/>
    <x v="4"/>
    <x v="5987"/>
    <x v="4"/>
    <x v="5996"/>
    <x v="14"/>
    <x v="1429"/>
    <x v="29"/>
    <m/>
    <m/>
    <s v="sq"/>
    <s v="sq"/>
    <n v="99349.3"/>
    <n v="57542997.559999913"/>
    <n v="57542997.559999913"/>
    <s v="Riyadh"/>
  </r>
  <r>
    <x v="5998"/>
    <x v="5"/>
    <x v="1"/>
    <x v="5"/>
    <x v="0"/>
    <x v="3"/>
    <x v="5988"/>
    <x v="0"/>
    <x v="5997"/>
    <x v="161"/>
    <x v="806"/>
    <x v="217"/>
    <m/>
    <m/>
    <s v="sq"/>
    <s v="sq"/>
    <n v="3665.44"/>
    <n v="91504159.730000004"/>
    <n v="91504159.730000004"/>
    <s v="Dubai"/>
  </r>
  <r>
    <x v="5999"/>
    <x v="2"/>
    <x v="2"/>
    <x v="2"/>
    <x v="0"/>
    <x v="3"/>
    <x v="5989"/>
    <x v="1"/>
    <x v="5998"/>
    <x v="150"/>
    <x v="1033"/>
    <x v="354"/>
    <m/>
    <m/>
    <s v="sq"/>
    <s v="sq"/>
    <n v="3665.44"/>
    <n v="29200970.130000021"/>
    <n v="29200970.130000021"/>
    <s v="Dubai"/>
  </r>
  <r>
    <x v="6000"/>
    <x v="6"/>
    <x v="4"/>
    <x v="6"/>
    <x v="2"/>
    <x v="3"/>
    <x v="5990"/>
    <x v="4"/>
    <x v="5999"/>
    <x v="296"/>
    <x v="2183"/>
    <x v="309"/>
    <m/>
    <m/>
    <s v="Amazon"/>
    <s v="Amazon"/>
    <n v="3665.44"/>
    <n v="31420413.200000018"/>
    <n v="31420413.200000018"/>
    <s v="Dubai"/>
  </r>
  <r>
    <x v="6001"/>
    <x v="4"/>
    <x v="0"/>
    <x v="4"/>
    <x v="0"/>
    <x v="4"/>
    <x v="5991"/>
    <x v="0"/>
    <x v="6000"/>
    <x v="301"/>
    <x v="2421"/>
    <x v="329"/>
    <m/>
    <m/>
    <s v="sq"/>
    <s v="sq"/>
    <n v="99349.3"/>
    <n v="92327183.770000085"/>
    <n v="92327183.770000085"/>
    <s v="Riyadh"/>
  </r>
  <r>
    <x v="6002"/>
    <x v="6"/>
    <x v="4"/>
    <x v="6"/>
    <x v="2"/>
    <x v="4"/>
    <x v="5992"/>
    <x v="3"/>
    <x v="6001"/>
    <x v="94"/>
    <x v="3521"/>
    <x v="321"/>
    <m/>
    <m/>
    <s v="Amazon"/>
    <s v="Amazon"/>
    <n v="99349.3"/>
    <n v="31420413.200000018"/>
    <n v="31420413.200000018"/>
    <s v="Riyadh"/>
  </r>
  <r>
    <x v="6003"/>
    <x v="9"/>
    <x v="1"/>
    <x v="9"/>
    <x v="1"/>
    <x v="2"/>
    <x v="574"/>
    <x v="3"/>
    <x v="6002"/>
    <x v="32"/>
    <x v="3522"/>
    <x v="329"/>
    <m/>
    <m/>
    <s v="Jumia"/>
    <s v="Jum"/>
    <n v="26648.76"/>
    <n v="91504159.730000004"/>
    <n v="91504159.730000004"/>
    <s v="Casablanca"/>
  </r>
  <r>
    <x v="6004"/>
    <x v="5"/>
    <x v="1"/>
    <x v="5"/>
    <x v="2"/>
    <x v="5"/>
    <x v="5993"/>
    <x v="2"/>
    <x v="6003"/>
    <x v="309"/>
    <x v="3081"/>
    <x v="14"/>
    <m/>
    <m/>
    <s v="Amazon"/>
    <s v="Amazon"/>
    <n v="27872.98"/>
    <n v="91504159.730000004"/>
    <n v="91504159.730000004"/>
    <s v="Giza"/>
  </r>
  <r>
    <x v="6005"/>
    <x v="1"/>
    <x v="1"/>
    <x v="1"/>
    <x v="2"/>
    <x v="3"/>
    <x v="5994"/>
    <x v="1"/>
    <x v="6004"/>
    <x v="98"/>
    <x v="1135"/>
    <x v="227"/>
    <m/>
    <m/>
    <s v="Amazon"/>
    <s v="Amazon"/>
    <n v="3665.44"/>
    <n v="91504159.730000004"/>
    <n v="91504159.730000004"/>
    <s v="Dubai"/>
  </r>
  <r>
    <x v="6006"/>
    <x v="7"/>
    <x v="0"/>
    <x v="7"/>
    <x v="1"/>
    <x v="1"/>
    <x v="5995"/>
    <x v="0"/>
    <x v="6005"/>
    <x v="355"/>
    <x v="2012"/>
    <x v="257"/>
    <m/>
    <m/>
    <s v="Jumia"/>
    <s v="Jum"/>
    <n v="13290.4"/>
    <n v="92327183.770000085"/>
    <n v="92327183.770000085"/>
    <s v="Alexandria"/>
  </r>
  <r>
    <x v="6007"/>
    <x v="7"/>
    <x v="0"/>
    <x v="7"/>
    <x v="1"/>
    <x v="3"/>
    <x v="5996"/>
    <x v="4"/>
    <x v="6006"/>
    <x v="299"/>
    <x v="3523"/>
    <x v="171"/>
    <m/>
    <m/>
    <s v="Jumia"/>
    <s v="Jum"/>
    <n v="3665.44"/>
    <n v="92327183.770000085"/>
    <n v="92327183.770000085"/>
    <s v="Dubai"/>
  </r>
  <r>
    <x v="6008"/>
    <x v="9"/>
    <x v="1"/>
    <x v="9"/>
    <x v="2"/>
    <x v="0"/>
    <x v="5997"/>
    <x v="2"/>
    <x v="6007"/>
    <x v="233"/>
    <x v="1187"/>
    <x v="348"/>
    <m/>
    <m/>
    <s v="Amazon"/>
    <s v="Amazon"/>
    <n v="16284.02"/>
    <n v="91504159.730000004"/>
    <n v="91504159.730000004"/>
    <s v="Cairo"/>
  </r>
  <r>
    <x v="6009"/>
    <x v="5"/>
    <x v="1"/>
    <x v="5"/>
    <x v="2"/>
    <x v="2"/>
    <x v="5998"/>
    <x v="4"/>
    <x v="6008"/>
    <x v="225"/>
    <x v="1638"/>
    <x v="212"/>
    <m/>
    <m/>
    <s v="Amazon"/>
    <s v="Amazon"/>
    <n v="26648.76"/>
    <n v="91504159.730000004"/>
    <n v="91504159.730000004"/>
    <s v="Casablanca"/>
  </r>
  <r>
    <x v="6010"/>
    <x v="9"/>
    <x v="1"/>
    <x v="9"/>
    <x v="0"/>
    <x v="5"/>
    <x v="5999"/>
    <x v="1"/>
    <x v="6009"/>
    <x v="39"/>
    <x v="3524"/>
    <x v="247"/>
    <m/>
    <m/>
    <s v="sq"/>
    <s v="sq"/>
    <n v="27872.98"/>
    <n v="91504159.730000004"/>
    <n v="91504159.730000004"/>
    <s v="Giza"/>
  </r>
  <r>
    <x v="6011"/>
    <x v="2"/>
    <x v="2"/>
    <x v="2"/>
    <x v="2"/>
    <x v="2"/>
    <x v="6000"/>
    <x v="3"/>
    <x v="6010"/>
    <x v="60"/>
    <x v="923"/>
    <x v="260"/>
    <m/>
    <m/>
    <s v="Amazon"/>
    <s v="Amazon"/>
    <n v="26648.76"/>
    <n v="29200970.130000021"/>
    <n v="29200970.130000021"/>
    <s v="Casablanca"/>
  </r>
  <r>
    <x v="6012"/>
    <x v="2"/>
    <x v="2"/>
    <x v="2"/>
    <x v="0"/>
    <x v="2"/>
    <x v="6001"/>
    <x v="2"/>
    <x v="6011"/>
    <x v="126"/>
    <x v="399"/>
    <x v="318"/>
    <m/>
    <m/>
    <s v="sq"/>
    <s v="sq"/>
    <n v="26648.76"/>
    <n v="29200970.130000021"/>
    <n v="29200970.130000021"/>
    <s v="Casablanca"/>
  </r>
  <r>
    <x v="6013"/>
    <x v="7"/>
    <x v="0"/>
    <x v="7"/>
    <x v="1"/>
    <x v="3"/>
    <x v="6002"/>
    <x v="4"/>
    <x v="6012"/>
    <x v="304"/>
    <x v="297"/>
    <x v="247"/>
    <m/>
    <m/>
    <s v="Jumia"/>
    <s v="Jum"/>
    <n v="3665.44"/>
    <n v="92327183.770000085"/>
    <n v="92327183.770000085"/>
    <s v="Dubai"/>
  </r>
  <r>
    <x v="6014"/>
    <x v="1"/>
    <x v="1"/>
    <x v="1"/>
    <x v="1"/>
    <x v="0"/>
    <x v="6003"/>
    <x v="0"/>
    <x v="6013"/>
    <x v="131"/>
    <x v="2873"/>
    <x v="279"/>
    <m/>
    <m/>
    <s v="Jumia"/>
    <s v="Jum"/>
    <n v="16284.02"/>
    <n v="91504159.730000004"/>
    <n v="91504159.730000004"/>
    <s v="Cairo"/>
  </r>
  <r>
    <x v="6015"/>
    <x v="5"/>
    <x v="1"/>
    <x v="5"/>
    <x v="0"/>
    <x v="5"/>
    <x v="6004"/>
    <x v="3"/>
    <x v="6014"/>
    <x v="18"/>
    <x v="889"/>
    <x v="232"/>
    <m/>
    <m/>
    <s v="sq"/>
    <s v="sq"/>
    <n v="27872.98"/>
    <n v="91504159.730000004"/>
    <n v="91504159.730000004"/>
    <s v="Giza"/>
  </r>
  <r>
    <x v="6016"/>
    <x v="0"/>
    <x v="0"/>
    <x v="0"/>
    <x v="2"/>
    <x v="3"/>
    <x v="6005"/>
    <x v="4"/>
    <x v="6015"/>
    <x v="372"/>
    <x v="1913"/>
    <x v="10"/>
    <m/>
    <m/>
    <s v="Amazon"/>
    <s v="Amazon"/>
    <n v="3665.44"/>
    <n v="92327183.770000085"/>
    <n v="92327183.770000085"/>
    <s v="Dubai"/>
  </r>
  <r>
    <x v="6017"/>
    <x v="7"/>
    <x v="0"/>
    <x v="7"/>
    <x v="1"/>
    <x v="0"/>
    <x v="6006"/>
    <x v="4"/>
    <x v="6016"/>
    <x v="71"/>
    <x v="277"/>
    <x v="156"/>
    <m/>
    <m/>
    <s v="Jumia"/>
    <s v="Jum"/>
    <n v="16284.02"/>
    <n v="92327183.770000085"/>
    <n v="92327183.770000085"/>
    <s v="Cairo"/>
  </r>
  <r>
    <x v="6018"/>
    <x v="6"/>
    <x v="4"/>
    <x v="6"/>
    <x v="2"/>
    <x v="3"/>
    <x v="6007"/>
    <x v="3"/>
    <x v="6017"/>
    <x v="130"/>
    <x v="603"/>
    <x v="336"/>
    <m/>
    <m/>
    <s v="Amazon"/>
    <s v="Amazon"/>
    <n v="3665.44"/>
    <n v="31420413.200000018"/>
    <n v="31420413.200000018"/>
    <s v="Dubai"/>
  </r>
  <r>
    <x v="6019"/>
    <x v="2"/>
    <x v="2"/>
    <x v="2"/>
    <x v="0"/>
    <x v="1"/>
    <x v="6008"/>
    <x v="4"/>
    <x v="6018"/>
    <x v="83"/>
    <x v="1314"/>
    <x v="280"/>
    <m/>
    <m/>
    <s v="sq"/>
    <s v="sq"/>
    <n v="13290.4"/>
    <n v="29200970.130000021"/>
    <n v="29200970.130000021"/>
    <s v="Alexandria"/>
  </r>
  <r>
    <x v="6020"/>
    <x v="0"/>
    <x v="0"/>
    <x v="0"/>
    <x v="1"/>
    <x v="3"/>
    <x v="6009"/>
    <x v="2"/>
    <x v="6019"/>
    <x v="142"/>
    <x v="392"/>
    <x v="75"/>
    <m/>
    <m/>
    <s v="Jumia"/>
    <s v="Jum"/>
    <n v="3665.44"/>
    <n v="92327183.770000085"/>
    <n v="92327183.770000085"/>
    <s v="Dubai"/>
  </r>
  <r>
    <x v="6021"/>
    <x v="0"/>
    <x v="0"/>
    <x v="0"/>
    <x v="2"/>
    <x v="4"/>
    <x v="6010"/>
    <x v="2"/>
    <x v="6020"/>
    <x v="44"/>
    <x v="57"/>
    <x v="85"/>
    <m/>
    <m/>
    <s v="Amazon"/>
    <s v="Amazon"/>
    <n v="99349.3"/>
    <n v="92327183.770000085"/>
    <n v="92327183.770000085"/>
    <s v="Riyadh"/>
  </r>
  <r>
    <x v="6022"/>
    <x v="5"/>
    <x v="1"/>
    <x v="5"/>
    <x v="1"/>
    <x v="4"/>
    <x v="6011"/>
    <x v="4"/>
    <x v="6021"/>
    <x v="360"/>
    <x v="2552"/>
    <x v="39"/>
    <m/>
    <m/>
    <s v="Jumia"/>
    <s v="Jum"/>
    <n v="99349.3"/>
    <n v="91504159.730000004"/>
    <n v="91504159.730000004"/>
    <s v="Riyadh"/>
  </r>
  <r>
    <x v="6023"/>
    <x v="0"/>
    <x v="0"/>
    <x v="0"/>
    <x v="0"/>
    <x v="5"/>
    <x v="6012"/>
    <x v="1"/>
    <x v="6022"/>
    <x v="347"/>
    <x v="3199"/>
    <x v="225"/>
    <m/>
    <m/>
    <s v="sq"/>
    <s v="sq"/>
    <n v="27872.98"/>
    <n v="92327183.770000085"/>
    <n v="92327183.770000085"/>
    <s v="Giza"/>
  </r>
  <r>
    <x v="6024"/>
    <x v="1"/>
    <x v="1"/>
    <x v="1"/>
    <x v="0"/>
    <x v="5"/>
    <x v="6013"/>
    <x v="4"/>
    <x v="6023"/>
    <x v="144"/>
    <x v="3525"/>
    <x v="77"/>
    <m/>
    <m/>
    <s v="sq"/>
    <s v="sq"/>
    <n v="27872.98"/>
    <n v="91504159.730000004"/>
    <n v="91504159.730000004"/>
    <s v="Giza"/>
  </r>
  <r>
    <x v="6025"/>
    <x v="3"/>
    <x v="3"/>
    <x v="3"/>
    <x v="2"/>
    <x v="5"/>
    <x v="6014"/>
    <x v="0"/>
    <x v="6024"/>
    <x v="30"/>
    <x v="3526"/>
    <x v="11"/>
    <m/>
    <m/>
    <s v="Amazon"/>
    <s v="Amazon"/>
    <n v="27872.98"/>
    <n v="57542997.559999913"/>
    <n v="57542997.559999913"/>
    <s v="Giza"/>
  </r>
  <r>
    <x v="6026"/>
    <x v="2"/>
    <x v="2"/>
    <x v="2"/>
    <x v="2"/>
    <x v="3"/>
    <x v="6015"/>
    <x v="1"/>
    <x v="6025"/>
    <x v="126"/>
    <x v="3424"/>
    <x v="98"/>
    <m/>
    <m/>
    <s v="Amazon"/>
    <s v="Amazon"/>
    <n v="3665.44"/>
    <n v="29200970.130000021"/>
    <n v="29200970.130000021"/>
    <s v="Dubai"/>
  </r>
  <r>
    <x v="6027"/>
    <x v="3"/>
    <x v="3"/>
    <x v="3"/>
    <x v="2"/>
    <x v="0"/>
    <x v="6016"/>
    <x v="3"/>
    <x v="6026"/>
    <x v="260"/>
    <x v="619"/>
    <x v="300"/>
    <m/>
    <m/>
    <s v="Amazon"/>
    <s v="Amazon"/>
    <n v="16284.02"/>
    <n v="57542997.559999913"/>
    <n v="57542997.559999913"/>
    <s v="Cairo"/>
  </r>
  <r>
    <x v="6028"/>
    <x v="2"/>
    <x v="2"/>
    <x v="2"/>
    <x v="1"/>
    <x v="2"/>
    <x v="6017"/>
    <x v="0"/>
    <x v="6027"/>
    <x v="224"/>
    <x v="2231"/>
    <x v="153"/>
    <m/>
    <m/>
    <s v="Jumia"/>
    <s v="Jum"/>
    <n v="26648.76"/>
    <n v="29200970.130000021"/>
    <n v="29200970.130000021"/>
    <s v="Casablanca"/>
  </r>
  <r>
    <x v="6029"/>
    <x v="6"/>
    <x v="4"/>
    <x v="6"/>
    <x v="2"/>
    <x v="5"/>
    <x v="6018"/>
    <x v="1"/>
    <x v="6028"/>
    <x v="330"/>
    <x v="254"/>
    <x v="73"/>
    <m/>
    <m/>
    <s v="Amazon"/>
    <s v="Amazon"/>
    <n v="27872.98"/>
    <n v="31420413.200000018"/>
    <n v="31420413.200000018"/>
    <s v="Giza"/>
  </r>
  <r>
    <x v="6030"/>
    <x v="5"/>
    <x v="1"/>
    <x v="5"/>
    <x v="2"/>
    <x v="5"/>
    <x v="6019"/>
    <x v="3"/>
    <x v="6029"/>
    <x v="338"/>
    <x v="3346"/>
    <x v="57"/>
    <m/>
    <m/>
    <s v="Amazon"/>
    <s v="Amazon"/>
    <n v="27872.98"/>
    <n v="91504159.730000004"/>
    <n v="91504159.730000004"/>
    <s v="Giza"/>
  </r>
  <r>
    <x v="6031"/>
    <x v="0"/>
    <x v="0"/>
    <x v="0"/>
    <x v="2"/>
    <x v="5"/>
    <x v="6020"/>
    <x v="4"/>
    <x v="6030"/>
    <x v="355"/>
    <x v="94"/>
    <x v="79"/>
    <m/>
    <m/>
    <s v="Amazon"/>
    <s v="Amazon"/>
    <n v="27872.98"/>
    <n v="92327183.770000085"/>
    <n v="92327183.770000085"/>
    <s v="Giza"/>
  </r>
  <r>
    <x v="6032"/>
    <x v="1"/>
    <x v="1"/>
    <x v="1"/>
    <x v="0"/>
    <x v="1"/>
    <x v="6021"/>
    <x v="3"/>
    <x v="6031"/>
    <x v="354"/>
    <x v="1167"/>
    <x v="258"/>
    <m/>
    <m/>
    <s v="sq"/>
    <s v="sq"/>
    <n v="13290.4"/>
    <n v="91504159.730000004"/>
    <n v="91504159.730000004"/>
    <s v="Alexandria"/>
  </r>
  <r>
    <x v="6033"/>
    <x v="1"/>
    <x v="1"/>
    <x v="1"/>
    <x v="0"/>
    <x v="1"/>
    <x v="6022"/>
    <x v="4"/>
    <x v="6032"/>
    <x v="269"/>
    <x v="76"/>
    <x v="359"/>
    <m/>
    <m/>
    <s v="sq"/>
    <s v="sq"/>
    <n v="13290.4"/>
    <n v="91504159.730000004"/>
    <n v="91504159.730000004"/>
    <s v="Alexandria"/>
  </r>
  <r>
    <x v="6034"/>
    <x v="7"/>
    <x v="0"/>
    <x v="7"/>
    <x v="0"/>
    <x v="5"/>
    <x v="6023"/>
    <x v="4"/>
    <x v="6033"/>
    <x v="303"/>
    <x v="1322"/>
    <x v="230"/>
    <m/>
    <m/>
    <s v="sq"/>
    <s v="sq"/>
    <n v="27872.98"/>
    <n v="92327183.770000085"/>
    <n v="92327183.770000085"/>
    <s v="Giza"/>
  </r>
  <r>
    <x v="6035"/>
    <x v="8"/>
    <x v="3"/>
    <x v="8"/>
    <x v="1"/>
    <x v="2"/>
    <x v="6024"/>
    <x v="2"/>
    <x v="6034"/>
    <x v="1"/>
    <x v="2887"/>
    <x v="149"/>
    <m/>
    <m/>
    <s v="Jumia"/>
    <s v="Jum"/>
    <n v="26648.76"/>
    <n v="57542997.559999913"/>
    <n v="57542997.559999913"/>
    <s v="Casablanca"/>
  </r>
  <r>
    <x v="6036"/>
    <x v="6"/>
    <x v="4"/>
    <x v="6"/>
    <x v="1"/>
    <x v="2"/>
    <x v="6025"/>
    <x v="0"/>
    <x v="6035"/>
    <x v="199"/>
    <x v="1279"/>
    <x v="274"/>
    <m/>
    <m/>
    <s v="Jumia"/>
    <s v="Jum"/>
    <n v="26648.76"/>
    <n v="31420413.200000018"/>
    <n v="31420413.200000018"/>
    <s v="Casablanca"/>
  </r>
  <r>
    <x v="6037"/>
    <x v="1"/>
    <x v="1"/>
    <x v="1"/>
    <x v="2"/>
    <x v="0"/>
    <x v="6026"/>
    <x v="3"/>
    <x v="6036"/>
    <x v="300"/>
    <x v="60"/>
    <x v="227"/>
    <m/>
    <m/>
    <s v="Amazon"/>
    <s v="Amazon"/>
    <n v="16284.02"/>
    <n v="91504159.730000004"/>
    <n v="91504159.730000004"/>
    <s v="Cairo"/>
  </r>
  <r>
    <x v="6038"/>
    <x v="4"/>
    <x v="0"/>
    <x v="4"/>
    <x v="2"/>
    <x v="3"/>
    <x v="6027"/>
    <x v="4"/>
    <x v="6037"/>
    <x v="327"/>
    <x v="2094"/>
    <x v="144"/>
    <m/>
    <m/>
    <s v="Amazon"/>
    <s v="Amazon"/>
    <n v="3665.44"/>
    <n v="92327183.770000085"/>
    <n v="92327183.770000085"/>
    <s v="Dubai"/>
  </r>
  <r>
    <x v="6039"/>
    <x v="0"/>
    <x v="0"/>
    <x v="0"/>
    <x v="0"/>
    <x v="2"/>
    <x v="6028"/>
    <x v="0"/>
    <x v="6038"/>
    <x v="148"/>
    <x v="89"/>
    <x v="84"/>
    <m/>
    <m/>
    <s v="sq"/>
    <s v="sq"/>
    <n v="26648.76"/>
    <n v="92327183.770000085"/>
    <n v="92327183.770000085"/>
    <s v="Casablanca"/>
  </r>
  <r>
    <x v="6040"/>
    <x v="8"/>
    <x v="3"/>
    <x v="8"/>
    <x v="1"/>
    <x v="3"/>
    <x v="6029"/>
    <x v="3"/>
    <x v="6039"/>
    <x v="342"/>
    <x v="1585"/>
    <x v="159"/>
    <m/>
    <m/>
    <s v="Jumia"/>
    <s v="Jum"/>
    <n v="3665.44"/>
    <n v="57542997.559999913"/>
    <n v="57542997.559999913"/>
    <s v="Dubai"/>
  </r>
  <r>
    <x v="6041"/>
    <x v="7"/>
    <x v="0"/>
    <x v="7"/>
    <x v="0"/>
    <x v="2"/>
    <x v="6030"/>
    <x v="2"/>
    <x v="6040"/>
    <x v="180"/>
    <x v="702"/>
    <x v="316"/>
    <m/>
    <m/>
    <s v="sq"/>
    <s v="sq"/>
    <n v="26648.76"/>
    <n v="92327183.770000085"/>
    <n v="92327183.770000085"/>
    <s v="Casablanca"/>
  </r>
  <r>
    <x v="6042"/>
    <x v="9"/>
    <x v="1"/>
    <x v="9"/>
    <x v="1"/>
    <x v="2"/>
    <x v="6031"/>
    <x v="2"/>
    <x v="6041"/>
    <x v="263"/>
    <x v="630"/>
    <x v="287"/>
    <m/>
    <m/>
    <s v="Jumia"/>
    <s v="Jum"/>
    <n v="26648.76"/>
    <n v="91504159.730000004"/>
    <n v="91504159.730000004"/>
    <s v="Casablanca"/>
  </r>
  <r>
    <x v="6043"/>
    <x v="9"/>
    <x v="1"/>
    <x v="9"/>
    <x v="1"/>
    <x v="1"/>
    <x v="6032"/>
    <x v="2"/>
    <x v="6042"/>
    <x v="172"/>
    <x v="2902"/>
    <x v="261"/>
    <m/>
    <m/>
    <s v="Jumia"/>
    <s v="Jum"/>
    <n v="13290.4"/>
    <n v="91504159.730000004"/>
    <n v="91504159.730000004"/>
    <s v="Alexandria"/>
  </r>
  <r>
    <x v="6044"/>
    <x v="7"/>
    <x v="0"/>
    <x v="7"/>
    <x v="2"/>
    <x v="4"/>
    <x v="6033"/>
    <x v="3"/>
    <x v="6043"/>
    <x v="252"/>
    <x v="3527"/>
    <x v="94"/>
    <m/>
    <m/>
    <s v="Amazon"/>
    <s v="Amazon"/>
    <n v="99349.3"/>
    <n v="92327183.770000085"/>
    <n v="92327183.770000085"/>
    <s v="Riyadh"/>
  </r>
  <r>
    <x v="6045"/>
    <x v="6"/>
    <x v="4"/>
    <x v="6"/>
    <x v="2"/>
    <x v="3"/>
    <x v="6034"/>
    <x v="0"/>
    <x v="6044"/>
    <x v="39"/>
    <x v="1883"/>
    <x v="55"/>
    <m/>
    <m/>
    <s v="Amazon"/>
    <s v="Amazon"/>
    <n v="3665.44"/>
    <n v="31420413.200000018"/>
    <n v="31420413.200000018"/>
    <s v="Dubai"/>
  </r>
  <r>
    <x v="6046"/>
    <x v="1"/>
    <x v="1"/>
    <x v="1"/>
    <x v="0"/>
    <x v="3"/>
    <x v="6035"/>
    <x v="0"/>
    <x v="6045"/>
    <x v="160"/>
    <x v="3528"/>
    <x v="143"/>
    <m/>
    <m/>
    <s v="sq"/>
    <s v="sq"/>
    <n v="3665.44"/>
    <n v="91504159.730000004"/>
    <n v="91504159.730000004"/>
    <s v="Dubai"/>
  </r>
  <r>
    <x v="6047"/>
    <x v="1"/>
    <x v="1"/>
    <x v="1"/>
    <x v="2"/>
    <x v="5"/>
    <x v="6036"/>
    <x v="2"/>
    <x v="6046"/>
    <x v="27"/>
    <x v="838"/>
    <x v="357"/>
    <m/>
    <m/>
    <s v="Amazon"/>
    <s v="Amazon"/>
    <n v="27872.98"/>
    <n v="91504159.730000004"/>
    <n v="91504159.730000004"/>
    <s v="Giza"/>
  </r>
  <r>
    <x v="6048"/>
    <x v="2"/>
    <x v="2"/>
    <x v="2"/>
    <x v="0"/>
    <x v="0"/>
    <x v="6037"/>
    <x v="0"/>
    <x v="6047"/>
    <x v="262"/>
    <x v="438"/>
    <x v="198"/>
    <m/>
    <m/>
    <s v="sq"/>
    <s v="sq"/>
    <n v="16284.02"/>
    <n v="29200970.130000021"/>
    <n v="29200970.130000021"/>
    <s v="Cairo"/>
  </r>
  <r>
    <x v="6049"/>
    <x v="6"/>
    <x v="4"/>
    <x v="6"/>
    <x v="1"/>
    <x v="5"/>
    <x v="6038"/>
    <x v="1"/>
    <x v="6048"/>
    <x v="355"/>
    <x v="1935"/>
    <x v="218"/>
    <m/>
    <m/>
    <s v="Jumia"/>
    <s v="Jum"/>
    <n v="27872.98"/>
    <n v="31420413.200000018"/>
    <n v="31420413.200000018"/>
    <s v="Giza"/>
  </r>
  <r>
    <x v="6050"/>
    <x v="0"/>
    <x v="0"/>
    <x v="0"/>
    <x v="0"/>
    <x v="4"/>
    <x v="6039"/>
    <x v="0"/>
    <x v="6049"/>
    <x v="62"/>
    <x v="3529"/>
    <x v="195"/>
    <m/>
    <m/>
    <s v="sq"/>
    <s v="sq"/>
    <n v="99349.3"/>
    <n v="92327183.770000085"/>
    <n v="92327183.770000085"/>
    <s v="Riyadh"/>
  </r>
  <r>
    <x v="6051"/>
    <x v="2"/>
    <x v="2"/>
    <x v="2"/>
    <x v="2"/>
    <x v="4"/>
    <x v="6040"/>
    <x v="2"/>
    <x v="6050"/>
    <x v="218"/>
    <x v="2114"/>
    <x v="36"/>
    <m/>
    <m/>
    <s v="Amazon"/>
    <s v="Amazon"/>
    <n v="99349.3"/>
    <n v="29200970.130000021"/>
    <n v="29200970.130000021"/>
    <s v="Riyadh"/>
  </r>
  <r>
    <x v="6052"/>
    <x v="8"/>
    <x v="3"/>
    <x v="8"/>
    <x v="0"/>
    <x v="3"/>
    <x v="6041"/>
    <x v="2"/>
    <x v="6051"/>
    <x v="313"/>
    <x v="3530"/>
    <x v="101"/>
    <m/>
    <m/>
    <s v="sq"/>
    <s v="sq"/>
    <n v="3665.44"/>
    <n v="57542997.559999913"/>
    <n v="57542997.559999913"/>
    <s v="Dubai"/>
  </r>
  <r>
    <x v="6053"/>
    <x v="6"/>
    <x v="4"/>
    <x v="6"/>
    <x v="1"/>
    <x v="5"/>
    <x v="6042"/>
    <x v="4"/>
    <x v="6052"/>
    <x v="245"/>
    <x v="3531"/>
    <x v="314"/>
    <m/>
    <m/>
    <s v="Jumia"/>
    <s v="Jum"/>
    <n v="27872.98"/>
    <n v="31420413.200000018"/>
    <n v="31420413.200000018"/>
    <s v="Giza"/>
  </r>
  <r>
    <x v="6054"/>
    <x v="7"/>
    <x v="0"/>
    <x v="7"/>
    <x v="0"/>
    <x v="0"/>
    <x v="6043"/>
    <x v="1"/>
    <x v="6053"/>
    <x v="329"/>
    <x v="2142"/>
    <x v="285"/>
    <m/>
    <m/>
    <s v="sq"/>
    <s v="sq"/>
    <n v="16284.02"/>
    <n v="92327183.770000085"/>
    <n v="92327183.770000085"/>
    <s v="Cairo"/>
  </r>
  <r>
    <x v="6055"/>
    <x v="0"/>
    <x v="0"/>
    <x v="0"/>
    <x v="2"/>
    <x v="3"/>
    <x v="6044"/>
    <x v="4"/>
    <x v="6054"/>
    <x v="313"/>
    <x v="3532"/>
    <x v="60"/>
    <m/>
    <m/>
    <s v="Amazon"/>
    <s v="Amazon"/>
    <n v="3665.44"/>
    <n v="92327183.770000085"/>
    <n v="92327183.770000085"/>
    <s v="Dubai"/>
  </r>
  <r>
    <x v="6056"/>
    <x v="2"/>
    <x v="2"/>
    <x v="2"/>
    <x v="1"/>
    <x v="4"/>
    <x v="6045"/>
    <x v="2"/>
    <x v="6055"/>
    <x v="332"/>
    <x v="3533"/>
    <x v="3"/>
    <m/>
    <m/>
    <s v="Jumia"/>
    <s v="Jum"/>
    <n v="99349.3"/>
    <n v="29200970.130000021"/>
    <n v="29200970.130000021"/>
    <s v="Riyadh"/>
  </r>
  <r>
    <x v="6057"/>
    <x v="4"/>
    <x v="0"/>
    <x v="4"/>
    <x v="1"/>
    <x v="0"/>
    <x v="6046"/>
    <x v="2"/>
    <x v="6056"/>
    <x v="229"/>
    <x v="5"/>
    <x v="349"/>
    <m/>
    <m/>
    <s v="Jumia"/>
    <s v="Jum"/>
    <n v="16284.02"/>
    <n v="92327183.770000085"/>
    <n v="92327183.770000085"/>
    <s v="Cairo"/>
  </r>
  <r>
    <x v="6058"/>
    <x v="2"/>
    <x v="2"/>
    <x v="2"/>
    <x v="2"/>
    <x v="0"/>
    <x v="6047"/>
    <x v="0"/>
    <x v="6057"/>
    <x v="305"/>
    <x v="1129"/>
    <x v="214"/>
    <m/>
    <m/>
    <s v="Amazon"/>
    <s v="Amazon"/>
    <n v="16284.02"/>
    <n v="29200970.130000021"/>
    <n v="29200970.130000021"/>
    <s v="Cairo"/>
  </r>
  <r>
    <x v="6059"/>
    <x v="1"/>
    <x v="1"/>
    <x v="1"/>
    <x v="2"/>
    <x v="1"/>
    <x v="6048"/>
    <x v="4"/>
    <x v="6058"/>
    <x v="110"/>
    <x v="1809"/>
    <x v="258"/>
    <m/>
    <m/>
    <s v="Amazon"/>
    <s v="Amazon"/>
    <n v="13290.4"/>
    <n v="91504159.730000004"/>
    <n v="91504159.730000004"/>
    <s v="Alexandria"/>
  </r>
  <r>
    <x v="6060"/>
    <x v="1"/>
    <x v="1"/>
    <x v="1"/>
    <x v="0"/>
    <x v="4"/>
    <x v="6049"/>
    <x v="1"/>
    <x v="6059"/>
    <x v="12"/>
    <x v="59"/>
    <x v="303"/>
    <m/>
    <m/>
    <s v="sq"/>
    <s v="sq"/>
    <n v="99349.3"/>
    <n v="91504159.730000004"/>
    <n v="91504159.730000004"/>
    <s v="Riyadh"/>
  </r>
  <r>
    <x v="6061"/>
    <x v="3"/>
    <x v="3"/>
    <x v="3"/>
    <x v="1"/>
    <x v="3"/>
    <x v="6050"/>
    <x v="3"/>
    <x v="6060"/>
    <x v="56"/>
    <x v="923"/>
    <x v="292"/>
    <m/>
    <m/>
    <s v="Jumia"/>
    <s v="Jum"/>
    <n v="3665.44"/>
    <n v="57542997.559999913"/>
    <n v="57542997.559999913"/>
    <s v="Dubai"/>
  </r>
  <r>
    <x v="6062"/>
    <x v="1"/>
    <x v="1"/>
    <x v="1"/>
    <x v="2"/>
    <x v="1"/>
    <x v="6051"/>
    <x v="3"/>
    <x v="6061"/>
    <x v="261"/>
    <x v="1886"/>
    <x v="156"/>
    <m/>
    <m/>
    <s v="Amazon"/>
    <s v="Amazon"/>
    <n v="13290.4"/>
    <n v="91504159.730000004"/>
    <n v="91504159.730000004"/>
    <s v="Alexandria"/>
  </r>
  <r>
    <x v="6063"/>
    <x v="2"/>
    <x v="2"/>
    <x v="2"/>
    <x v="1"/>
    <x v="1"/>
    <x v="6052"/>
    <x v="0"/>
    <x v="6062"/>
    <x v="190"/>
    <x v="3534"/>
    <x v="100"/>
    <m/>
    <m/>
    <s v="Jumia"/>
    <s v="Jum"/>
    <n v="13290.4"/>
    <n v="29200970.130000021"/>
    <n v="29200970.130000021"/>
    <s v="Alexandria"/>
  </r>
  <r>
    <x v="6064"/>
    <x v="0"/>
    <x v="0"/>
    <x v="0"/>
    <x v="1"/>
    <x v="4"/>
    <x v="6053"/>
    <x v="4"/>
    <x v="6063"/>
    <x v="378"/>
    <x v="448"/>
    <x v="41"/>
    <m/>
    <m/>
    <s v="Jumia"/>
    <s v="Jum"/>
    <n v="99349.3"/>
    <n v="92327183.770000085"/>
    <n v="92327183.770000085"/>
    <s v="Riyadh"/>
  </r>
  <r>
    <x v="6065"/>
    <x v="9"/>
    <x v="1"/>
    <x v="9"/>
    <x v="0"/>
    <x v="2"/>
    <x v="6054"/>
    <x v="2"/>
    <x v="6064"/>
    <x v="348"/>
    <x v="3351"/>
    <x v="120"/>
    <m/>
    <m/>
    <s v="sq"/>
    <s v="sq"/>
    <n v="26648.76"/>
    <n v="91504159.730000004"/>
    <n v="91504159.730000004"/>
    <s v="Casablanca"/>
  </r>
  <r>
    <x v="6066"/>
    <x v="1"/>
    <x v="1"/>
    <x v="1"/>
    <x v="2"/>
    <x v="2"/>
    <x v="6055"/>
    <x v="3"/>
    <x v="6065"/>
    <x v="77"/>
    <x v="1845"/>
    <x v="26"/>
    <m/>
    <m/>
    <s v="Amazon"/>
    <s v="Amazon"/>
    <n v="26648.76"/>
    <n v="91504159.730000004"/>
    <n v="91504159.730000004"/>
    <s v="Casablanca"/>
  </r>
  <r>
    <x v="6067"/>
    <x v="1"/>
    <x v="1"/>
    <x v="1"/>
    <x v="1"/>
    <x v="4"/>
    <x v="6056"/>
    <x v="4"/>
    <x v="6066"/>
    <x v="224"/>
    <x v="1384"/>
    <x v="2"/>
    <m/>
    <m/>
    <s v="Jumia"/>
    <s v="Jum"/>
    <n v="99349.3"/>
    <n v="91504159.730000004"/>
    <n v="91504159.730000004"/>
    <s v="Riyadh"/>
  </r>
  <r>
    <x v="6068"/>
    <x v="9"/>
    <x v="1"/>
    <x v="9"/>
    <x v="2"/>
    <x v="0"/>
    <x v="6057"/>
    <x v="1"/>
    <x v="6067"/>
    <x v="202"/>
    <x v="193"/>
    <x v="68"/>
    <m/>
    <m/>
    <s v="Amazon"/>
    <s v="Amazon"/>
    <n v="16284.02"/>
    <n v="91504159.730000004"/>
    <n v="91504159.730000004"/>
    <s v="Cairo"/>
  </r>
  <r>
    <x v="6069"/>
    <x v="1"/>
    <x v="1"/>
    <x v="1"/>
    <x v="1"/>
    <x v="4"/>
    <x v="6058"/>
    <x v="2"/>
    <x v="6068"/>
    <x v="375"/>
    <x v="3158"/>
    <x v="198"/>
    <m/>
    <m/>
    <s v="Jumia"/>
    <s v="Jum"/>
    <n v="99349.3"/>
    <n v="91504159.730000004"/>
    <n v="91504159.730000004"/>
    <s v="Riyadh"/>
  </r>
  <r>
    <x v="6070"/>
    <x v="7"/>
    <x v="0"/>
    <x v="7"/>
    <x v="2"/>
    <x v="1"/>
    <x v="6059"/>
    <x v="3"/>
    <x v="6069"/>
    <x v="73"/>
    <x v="2575"/>
    <x v="259"/>
    <m/>
    <m/>
    <s v="Amazon"/>
    <s v="Amazon"/>
    <n v="13290.4"/>
    <n v="92327183.770000085"/>
    <n v="92327183.770000085"/>
    <s v="Alexandria"/>
  </r>
  <r>
    <x v="6071"/>
    <x v="7"/>
    <x v="0"/>
    <x v="7"/>
    <x v="0"/>
    <x v="5"/>
    <x v="6060"/>
    <x v="2"/>
    <x v="6070"/>
    <x v="383"/>
    <x v="3535"/>
    <x v="68"/>
    <m/>
    <m/>
    <s v="sq"/>
    <s v="sq"/>
    <n v="27872.98"/>
    <n v="92327183.770000085"/>
    <n v="92327183.770000085"/>
    <s v="Giza"/>
  </r>
  <r>
    <x v="6072"/>
    <x v="6"/>
    <x v="4"/>
    <x v="6"/>
    <x v="1"/>
    <x v="0"/>
    <x v="6061"/>
    <x v="0"/>
    <x v="6071"/>
    <x v="173"/>
    <x v="2946"/>
    <x v="30"/>
    <m/>
    <m/>
    <s v="Jumia"/>
    <s v="Jum"/>
    <n v="16284.02"/>
    <n v="31420413.200000018"/>
    <n v="31420413.200000018"/>
    <s v="Cairo"/>
  </r>
  <r>
    <x v="6073"/>
    <x v="1"/>
    <x v="1"/>
    <x v="1"/>
    <x v="2"/>
    <x v="1"/>
    <x v="6062"/>
    <x v="4"/>
    <x v="6072"/>
    <x v="195"/>
    <x v="2781"/>
    <x v="55"/>
    <m/>
    <m/>
    <s v="Amazon"/>
    <s v="Amazon"/>
    <n v="13290.4"/>
    <n v="91504159.730000004"/>
    <n v="91504159.730000004"/>
    <s v="Alexandria"/>
  </r>
  <r>
    <x v="6074"/>
    <x v="3"/>
    <x v="3"/>
    <x v="3"/>
    <x v="0"/>
    <x v="0"/>
    <x v="6063"/>
    <x v="4"/>
    <x v="6073"/>
    <x v="2"/>
    <x v="2155"/>
    <x v="88"/>
    <m/>
    <m/>
    <s v="sq"/>
    <s v="sq"/>
    <n v="16284.02"/>
    <n v="57542997.559999913"/>
    <n v="57542997.559999913"/>
    <s v="Cairo"/>
  </r>
  <r>
    <x v="6075"/>
    <x v="3"/>
    <x v="3"/>
    <x v="3"/>
    <x v="0"/>
    <x v="5"/>
    <x v="6064"/>
    <x v="2"/>
    <x v="6074"/>
    <x v="400"/>
    <x v="1122"/>
    <x v="78"/>
    <m/>
    <m/>
    <s v="sq"/>
    <s v="sq"/>
    <n v="27872.98"/>
    <n v="57542997.559999913"/>
    <n v="57542997.559999913"/>
    <s v="Giza"/>
  </r>
  <r>
    <x v="6076"/>
    <x v="3"/>
    <x v="3"/>
    <x v="3"/>
    <x v="2"/>
    <x v="2"/>
    <x v="6065"/>
    <x v="1"/>
    <x v="6075"/>
    <x v="222"/>
    <x v="402"/>
    <x v="346"/>
    <m/>
    <m/>
    <s v="Amazon"/>
    <s v="Amazon"/>
    <n v="26648.76"/>
    <n v="57542997.559999913"/>
    <n v="57542997.559999913"/>
    <s v="Casablanca"/>
  </r>
  <r>
    <x v="6077"/>
    <x v="9"/>
    <x v="1"/>
    <x v="9"/>
    <x v="2"/>
    <x v="2"/>
    <x v="6066"/>
    <x v="0"/>
    <x v="6076"/>
    <x v="68"/>
    <x v="1209"/>
    <x v="85"/>
    <m/>
    <m/>
    <s v="Amazon"/>
    <s v="Amazon"/>
    <n v="26648.76"/>
    <n v="91504159.730000004"/>
    <n v="91504159.730000004"/>
    <s v="Casablanca"/>
  </r>
  <r>
    <x v="6078"/>
    <x v="6"/>
    <x v="4"/>
    <x v="6"/>
    <x v="1"/>
    <x v="3"/>
    <x v="6067"/>
    <x v="1"/>
    <x v="6077"/>
    <x v="229"/>
    <x v="3536"/>
    <x v="226"/>
    <m/>
    <m/>
    <s v="Jumia"/>
    <s v="Jum"/>
    <n v="3665.44"/>
    <n v="31420413.200000018"/>
    <n v="31420413.200000018"/>
    <s v="Dubai"/>
  </r>
  <r>
    <x v="6079"/>
    <x v="9"/>
    <x v="1"/>
    <x v="9"/>
    <x v="1"/>
    <x v="0"/>
    <x v="6068"/>
    <x v="4"/>
    <x v="6078"/>
    <x v="266"/>
    <x v="2349"/>
    <x v="179"/>
    <m/>
    <m/>
    <s v="Jumia"/>
    <s v="Jum"/>
    <n v="16284.02"/>
    <n v="91504159.730000004"/>
    <n v="91504159.730000004"/>
    <s v="Cairo"/>
  </r>
  <r>
    <x v="6080"/>
    <x v="3"/>
    <x v="3"/>
    <x v="3"/>
    <x v="1"/>
    <x v="3"/>
    <x v="6069"/>
    <x v="2"/>
    <x v="6079"/>
    <x v="107"/>
    <x v="1320"/>
    <x v="209"/>
    <m/>
    <m/>
    <s v="Jumia"/>
    <s v="Jum"/>
    <n v="3665.44"/>
    <n v="57542997.559999913"/>
    <n v="57542997.559999913"/>
    <s v="Dubai"/>
  </r>
  <r>
    <x v="6081"/>
    <x v="1"/>
    <x v="1"/>
    <x v="1"/>
    <x v="2"/>
    <x v="2"/>
    <x v="6070"/>
    <x v="1"/>
    <x v="6080"/>
    <x v="218"/>
    <x v="529"/>
    <x v="2"/>
    <m/>
    <m/>
    <s v="Amazon"/>
    <s v="Amazon"/>
    <n v="26648.76"/>
    <n v="91504159.730000004"/>
    <n v="91504159.730000004"/>
    <s v="Casablanca"/>
  </r>
  <r>
    <x v="6082"/>
    <x v="5"/>
    <x v="1"/>
    <x v="5"/>
    <x v="1"/>
    <x v="0"/>
    <x v="6071"/>
    <x v="4"/>
    <x v="6081"/>
    <x v="63"/>
    <x v="3299"/>
    <x v="7"/>
    <m/>
    <m/>
    <s v="Jumia"/>
    <s v="Jum"/>
    <n v="16284.02"/>
    <n v="91504159.730000004"/>
    <n v="91504159.730000004"/>
    <s v="Cairo"/>
  </r>
  <r>
    <x v="6083"/>
    <x v="9"/>
    <x v="1"/>
    <x v="9"/>
    <x v="1"/>
    <x v="2"/>
    <x v="6072"/>
    <x v="0"/>
    <x v="6082"/>
    <x v="388"/>
    <x v="1855"/>
    <x v="30"/>
    <m/>
    <m/>
    <s v="Jumia"/>
    <s v="Jum"/>
    <n v="26648.76"/>
    <n v="91504159.730000004"/>
    <n v="91504159.730000004"/>
    <s v="Casablanca"/>
  </r>
  <r>
    <x v="6084"/>
    <x v="5"/>
    <x v="1"/>
    <x v="5"/>
    <x v="0"/>
    <x v="2"/>
    <x v="6073"/>
    <x v="3"/>
    <x v="6083"/>
    <x v="74"/>
    <x v="3537"/>
    <x v="95"/>
    <m/>
    <m/>
    <s v="sq"/>
    <s v="sq"/>
    <n v="26648.76"/>
    <n v="91504159.730000004"/>
    <n v="91504159.730000004"/>
    <s v="Casablanca"/>
  </r>
  <r>
    <x v="6085"/>
    <x v="5"/>
    <x v="1"/>
    <x v="5"/>
    <x v="0"/>
    <x v="3"/>
    <x v="6074"/>
    <x v="3"/>
    <x v="6084"/>
    <x v="159"/>
    <x v="1087"/>
    <x v="134"/>
    <m/>
    <m/>
    <s v="sq"/>
    <s v="sq"/>
    <n v="3665.44"/>
    <n v="91504159.730000004"/>
    <n v="91504159.730000004"/>
    <s v="Dubai"/>
  </r>
  <r>
    <x v="6086"/>
    <x v="0"/>
    <x v="0"/>
    <x v="0"/>
    <x v="2"/>
    <x v="3"/>
    <x v="6075"/>
    <x v="1"/>
    <x v="6085"/>
    <x v="47"/>
    <x v="1712"/>
    <x v="114"/>
    <m/>
    <m/>
    <s v="Amazon"/>
    <s v="Amazon"/>
    <n v="3665.44"/>
    <n v="92327183.770000085"/>
    <n v="92327183.770000085"/>
    <s v="Dubai"/>
  </r>
  <r>
    <x v="6087"/>
    <x v="8"/>
    <x v="3"/>
    <x v="8"/>
    <x v="0"/>
    <x v="1"/>
    <x v="6076"/>
    <x v="0"/>
    <x v="6086"/>
    <x v="40"/>
    <x v="3538"/>
    <x v="215"/>
    <m/>
    <m/>
    <s v="sq"/>
    <s v="sq"/>
    <n v="13290.4"/>
    <n v="57542997.559999913"/>
    <n v="57542997.559999913"/>
    <s v="Alexandria"/>
  </r>
  <r>
    <x v="6088"/>
    <x v="5"/>
    <x v="1"/>
    <x v="5"/>
    <x v="0"/>
    <x v="3"/>
    <x v="6077"/>
    <x v="0"/>
    <x v="6087"/>
    <x v="200"/>
    <x v="3539"/>
    <x v="158"/>
    <m/>
    <m/>
    <s v="sq"/>
    <s v="sq"/>
    <n v="3665.44"/>
    <n v="91504159.730000004"/>
    <n v="91504159.730000004"/>
    <s v="Dubai"/>
  </r>
  <r>
    <x v="6089"/>
    <x v="0"/>
    <x v="0"/>
    <x v="0"/>
    <x v="0"/>
    <x v="3"/>
    <x v="6078"/>
    <x v="1"/>
    <x v="6088"/>
    <x v="324"/>
    <x v="2224"/>
    <x v="63"/>
    <m/>
    <m/>
    <s v="sq"/>
    <s v="sq"/>
    <n v="3665.44"/>
    <n v="92327183.770000085"/>
    <n v="92327183.770000085"/>
    <s v="Dubai"/>
  </r>
  <r>
    <x v="6090"/>
    <x v="1"/>
    <x v="1"/>
    <x v="1"/>
    <x v="0"/>
    <x v="3"/>
    <x v="6079"/>
    <x v="4"/>
    <x v="6089"/>
    <x v="196"/>
    <x v="3540"/>
    <x v="306"/>
    <m/>
    <m/>
    <s v="sq"/>
    <s v="sq"/>
    <n v="3665.44"/>
    <n v="91504159.730000004"/>
    <n v="91504159.730000004"/>
    <s v="Dubai"/>
  </r>
  <r>
    <x v="6091"/>
    <x v="6"/>
    <x v="4"/>
    <x v="6"/>
    <x v="1"/>
    <x v="0"/>
    <x v="6080"/>
    <x v="1"/>
    <x v="6090"/>
    <x v="167"/>
    <x v="2301"/>
    <x v="207"/>
    <m/>
    <m/>
    <s v="Jumia"/>
    <s v="Jum"/>
    <n v="16284.02"/>
    <n v="31420413.200000018"/>
    <n v="31420413.200000018"/>
    <s v="Cairo"/>
  </r>
  <r>
    <x v="6092"/>
    <x v="9"/>
    <x v="1"/>
    <x v="9"/>
    <x v="2"/>
    <x v="3"/>
    <x v="6081"/>
    <x v="1"/>
    <x v="6091"/>
    <x v="399"/>
    <x v="3107"/>
    <x v="25"/>
    <m/>
    <m/>
    <s v="Amazon"/>
    <s v="Amazon"/>
    <n v="3665.44"/>
    <n v="91504159.730000004"/>
    <n v="91504159.730000004"/>
    <s v="Dubai"/>
  </r>
  <r>
    <x v="6093"/>
    <x v="1"/>
    <x v="1"/>
    <x v="1"/>
    <x v="2"/>
    <x v="4"/>
    <x v="6082"/>
    <x v="3"/>
    <x v="6092"/>
    <x v="368"/>
    <x v="733"/>
    <x v="223"/>
    <m/>
    <m/>
    <s v="Amazon"/>
    <s v="Amazon"/>
    <n v="99349.3"/>
    <n v="91504159.730000004"/>
    <n v="91504159.730000004"/>
    <s v="Riyadh"/>
  </r>
  <r>
    <x v="6094"/>
    <x v="7"/>
    <x v="0"/>
    <x v="7"/>
    <x v="0"/>
    <x v="5"/>
    <x v="6083"/>
    <x v="0"/>
    <x v="6093"/>
    <x v="134"/>
    <x v="3541"/>
    <x v="180"/>
    <m/>
    <m/>
    <s v="sq"/>
    <s v="sq"/>
    <n v="27872.98"/>
    <n v="92327183.770000085"/>
    <n v="92327183.770000085"/>
    <s v="Giza"/>
  </r>
  <r>
    <x v="6095"/>
    <x v="3"/>
    <x v="3"/>
    <x v="3"/>
    <x v="0"/>
    <x v="5"/>
    <x v="6084"/>
    <x v="1"/>
    <x v="6094"/>
    <x v="396"/>
    <x v="3542"/>
    <x v="188"/>
    <m/>
    <m/>
    <s v="sq"/>
    <s v="sq"/>
    <n v="27872.98"/>
    <n v="57542997.559999913"/>
    <n v="57542997.559999913"/>
    <s v="Giza"/>
  </r>
  <r>
    <x v="6096"/>
    <x v="1"/>
    <x v="1"/>
    <x v="1"/>
    <x v="2"/>
    <x v="3"/>
    <x v="6085"/>
    <x v="2"/>
    <x v="6095"/>
    <x v="109"/>
    <x v="1394"/>
    <x v="333"/>
    <m/>
    <m/>
    <s v="Amazon"/>
    <s v="Amazon"/>
    <n v="3665.44"/>
    <n v="91504159.730000004"/>
    <n v="91504159.730000004"/>
    <s v="Dubai"/>
  </r>
  <r>
    <x v="6097"/>
    <x v="4"/>
    <x v="0"/>
    <x v="4"/>
    <x v="2"/>
    <x v="1"/>
    <x v="6086"/>
    <x v="1"/>
    <x v="6096"/>
    <x v="314"/>
    <x v="1435"/>
    <x v="251"/>
    <m/>
    <m/>
    <s v="Amazon"/>
    <s v="Amazon"/>
    <n v="13290.4"/>
    <n v="92327183.770000085"/>
    <n v="92327183.770000085"/>
    <s v="Alexandria"/>
  </r>
  <r>
    <x v="6098"/>
    <x v="9"/>
    <x v="1"/>
    <x v="9"/>
    <x v="2"/>
    <x v="4"/>
    <x v="6087"/>
    <x v="4"/>
    <x v="6097"/>
    <x v="386"/>
    <x v="3543"/>
    <x v="22"/>
    <m/>
    <m/>
    <s v="Amazon"/>
    <s v="Amazon"/>
    <n v="99349.3"/>
    <n v="91504159.730000004"/>
    <n v="91504159.730000004"/>
    <s v="Riyadh"/>
  </r>
  <r>
    <x v="6099"/>
    <x v="7"/>
    <x v="0"/>
    <x v="7"/>
    <x v="1"/>
    <x v="3"/>
    <x v="6088"/>
    <x v="4"/>
    <x v="6098"/>
    <x v="75"/>
    <x v="3544"/>
    <x v="209"/>
    <m/>
    <m/>
    <s v="Jumia"/>
    <s v="Jum"/>
    <n v="3665.44"/>
    <n v="92327183.770000085"/>
    <n v="92327183.770000085"/>
    <s v="Dubai"/>
  </r>
  <r>
    <x v="6100"/>
    <x v="8"/>
    <x v="3"/>
    <x v="8"/>
    <x v="0"/>
    <x v="0"/>
    <x v="6089"/>
    <x v="3"/>
    <x v="6099"/>
    <x v="309"/>
    <x v="235"/>
    <x v="51"/>
    <m/>
    <m/>
    <s v="sq"/>
    <s v="sq"/>
    <n v="16284.02"/>
    <n v="57542997.559999913"/>
    <n v="57542997.559999913"/>
    <s v="Cairo"/>
  </r>
  <r>
    <x v="6101"/>
    <x v="7"/>
    <x v="0"/>
    <x v="7"/>
    <x v="1"/>
    <x v="3"/>
    <x v="6090"/>
    <x v="3"/>
    <x v="6100"/>
    <x v="329"/>
    <x v="740"/>
    <x v="22"/>
    <m/>
    <m/>
    <s v="Jumia"/>
    <s v="Jum"/>
    <n v="3665.44"/>
    <n v="92327183.770000085"/>
    <n v="92327183.770000085"/>
    <s v="Dubai"/>
  </r>
  <r>
    <x v="6102"/>
    <x v="2"/>
    <x v="2"/>
    <x v="2"/>
    <x v="0"/>
    <x v="4"/>
    <x v="6091"/>
    <x v="1"/>
    <x v="6101"/>
    <x v="129"/>
    <x v="3545"/>
    <x v="215"/>
    <m/>
    <m/>
    <s v="sq"/>
    <s v="sq"/>
    <n v="99349.3"/>
    <n v="29200970.130000021"/>
    <n v="29200970.130000021"/>
    <s v="Riyadh"/>
  </r>
  <r>
    <x v="6103"/>
    <x v="6"/>
    <x v="4"/>
    <x v="6"/>
    <x v="2"/>
    <x v="1"/>
    <x v="6092"/>
    <x v="4"/>
    <x v="6102"/>
    <x v="39"/>
    <x v="1703"/>
    <x v="337"/>
    <m/>
    <m/>
    <s v="Amazon"/>
    <s v="Amazon"/>
    <n v="13290.4"/>
    <n v="31420413.200000018"/>
    <n v="31420413.200000018"/>
    <s v="Alexandria"/>
  </r>
  <r>
    <x v="6104"/>
    <x v="4"/>
    <x v="0"/>
    <x v="4"/>
    <x v="1"/>
    <x v="0"/>
    <x v="6093"/>
    <x v="4"/>
    <x v="6103"/>
    <x v="321"/>
    <x v="2584"/>
    <x v="31"/>
    <m/>
    <m/>
    <s v="Jumia"/>
    <s v="Jum"/>
    <n v="16284.02"/>
    <n v="92327183.770000085"/>
    <n v="92327183.770000085"/>
    <s v="Cairo"/>
  </r>
  <r>
    <x v="6105"/>
    <x v="5"/>
    <x v="1"/>
    <x v="5"/>
    <x v="2"/>
    <x v="4"/>
    <x v="6094"/>
    <x v="0"/>
    <x v="6104"/>
    <x v="334"/>
    <x v="772"/>
    <x v="176"/>
    <m/>
    <m/>
    <s v="Amazon"/>
    <s v="Amazon"/>
    <n v="99349.3"/>
    <n v="91504159.730000004"/>
    <n v="91504159.730000004"/>
    <s v="Riyadh"/>
  </r>
  <r>
    <x v="6106"/>
    <x v="8"/>
    <x v="3"/>
    <x v="8"/>
    <x v="1"/>
    <x v="0"/>
    <x v="6095"/>
    <x v="0"/>
    <x v="6105"/>
    <x v="253"/>
    <x v="184"/>
    <x v="79"/>
    <m/>
    <m/>
    <s v="Jumia"/>
    <s v="Jum"/>
    <n v="16284.02"/>
    <n v="57542997.559999913"/>
    <n v="57542997.559999913"/>
    <s v="Cairo"/>
  </r>
  <r>
    <x v="6107"/>
    <x v="8"/>
    <x v="3"/>
    <x v="8"/>
    <x v="1"/>
    <x v="5"/>
    <x v="6096"/>
    <x v="2"/>
    <x v="6106"/>
    <x v="301"/>
    <x v="3546"/>
    <x v="231"/>
    <m/>
    <m/>
    <s v="Jumia"/>
    <s v="Jum"/>
    <n v="27872.98"/>
    <n v="57542997.559999913"/>
    <n v="57542997.559999913"/>
    <s v="Giza"/>
  </r>
  <r>
    <x v="6108"/>
    <x v="3"/>
    <x v="3"/>
    <x v="3"/>
    <x v="2"/>
    <x v="1"/>
    <x v="6097"/>
    <x v="3"/>
    <x v="6107"/>
    <x v="167"/>
    <x v="3214"/>
    <x v="356"/>
    <m/>
    <m/>
    <s v="Amazon"/>
    <s v="Amazon"/>
    <n v="13290.4"/>
    <n v="57542997.559999913"/>
    <n v="57542997.559999913"/>
    <s v="Alexandria"/>
  </r>
  <r>
    <x v="6109"/>
    <x v="0"/>
    <x v="0"/>
    <x v="0"/>
    <x v="1"/>
    <x v="1"/>
    <x v="6098"/>
    <x v="4"/>
    <x v="6108"/>
    <x v="9"/>
    <x v="3547"/>
    <x v="23"/>
    <m/>
    <m/>
    <s v="Jumia"/>
    <s v="Jum"/>
    <n v="13290.4"/>
    <n v="92327183.770000085"/>
    <n v="92327183.770000085"/>
    <s v="Alexandria"/>
  </r>
  <r>
    <x v="6110"/>
    <x v="1"/>
    <x v="1"/>
    <x v="1"/>
    <x v="1"/>
    <x v="2"/>
    <x v="6099"/>
    <x v="0"/>
    <x v="6109"/>
    <x v="196"/>
    <x v="2032"/>
    <x v="263"/>
    <m/>
    <m/>
    <s v="Jumia"/>
    <s v="Jum"/>
    <n v="26648.76"/>
    <n v="91504159.730000004"/>
    <n v="91504159.730000004"/>
    <s v="Casablanca"/>
  </r>
  <r>
    <x v="6111"/>
    <x v="1"/>
    <x v="1"/>
    <x v="1"/>
    <x v="1"/>
    <x v="2"/>
    <x v="6100"/>
    <x v="0"/>
    <x v="6110"/>
    <x v="324"/>
    <x v="2045"/>
    <x v="81"/>
    <m/>
    <m/>
    <s v="Jumia"/>
    <s v="Jum"/>
    <n v="26648.76"/>
    <n v="91504159.730000004"/>
    <n v="91504159.730000004"/>
    <s v="Casablanca"/>
  </r>
  <r>
    <x v="6112"/>
    <x v="0"/>
    <x v="0"/>
    <x v="0"/>
    <x v="0"/>
    <x v="4"/>
    <x v="6101"/>
    <x v="1"/>
    <x v="6111"/>
    <x v="73"/>
    <x v="3548"/>
    <x v="89"/>
    <m/>
    <m/>
    <s v="sq"/>
    <s v="sq"/>
    <n v="99349.3"/>
    <n v="92327183.770000085"/>
    <n v="92327183.770000085"/>
    <s v="Riyadh"/>
  </r>
  <r>
    <x v="6113"/>
    <x v="2"/>
    <x v="2"/>
    <x v="2"/>
    <x v="2"/>
    <x v="3"/>
    <x v="6102"/>
    <x v="0"/>
    <x v="6112"/>
    <x v="79"/>
    <x v="836"/>
    <x v="147"/>
    <m/>
    <m/>
    <s v="Amazon"/>
    <s v="Amazon"/>
    <n v="3665.44"/>
    <n v="29200970.130000021"/>
    <n v="29200970.130000021"/>
    <s v="Dubai"/>
  </r>
  <r>
    <x v="6114"/>
    <x v="7"/>
    <x v="0"/>
    <x v="7"/>
    <x v="2"/>
    <x v="4"/>
    <x v="6103"/>
    <x v="0"/>
    <x v="6113"/>
    <x v="356"/>
    <x v="399"/>
    <x v="328"/>
    <m/>
    <m/>
    <s v="Amazon"/>
    <s v="Amazon"/>
    <n v="99349.3"/>
    <n v="92327183.770000085"/>
    <n v="92327183.770000085"/>
    <s v="Riyadh"/>
  </r>
  <r>
    <x v="6115"/>
    <x v="6"/>
    <x v="4"/>
    <x v="6"/>
    <x v="0"/>
    <x v="4"/>
    <x v="6104"/>
    <x v="3"/>
    <x v="6114"/>
    <x v="100"/>
    <x v="3549"/>
    <x v="333"/>
    <m/>
    <m/>
    <s v="sq"/>
    <s v="sq"/>
    <n v="99349.3"/>
    <n v="31420413.200000018"/>
    <n v="31420413.200000018"/>
    <s v="Riyadh"/>
  </r>
  <r>
    <x v="6116"/>
    <x v="3"/>
    <x v="3"/>
    <x v="3"/>
    <x v="1"/>
    <x v="4"/>
    <x v="6105"/>
    <x v="4"/>
    <x v="6115"/>
    <x v="94"/>
    <x v="3550"/>
    <x v="360"/>
    <m/>
    <m/>
    <s v="Jumia"/>
    <s v="Jum"/>
    <n v="99349.3"/>
    <n v="57542997.559999913"/>
    <n v="57542997.559999913"/>
    <s v="Riyadh"/>
  </r>
  <r>
    <x v="6117"/>
    <x v="8"/>
    <x v="3"/>
    <x v="8"/>
    <x v="2"/>
    <x v="4"/>
    <x v="6106"/>
    <x v="4"/>
    <x v="6116"/>
    <x v="54"/>
    <x v="2481"/>
    <x v="106"/>
    <m/>
    <m/>
    <s v="Amazon"/>
    <s v="Amazon"/>
    <n v="99349.3"/>
    <n v="57542997.559999913"/>
    <n v="57542997.559999913"/>
    <s v="Riyadh"/>
  </r>
  <r>
    <x v="6118"/>
    <x v="4"/>
    <x v="0"/>
    <x v="4"/>
    <x v="2"/>
    <x v="0"/>
    <x v="6107"/>
    <x v="4"/>
    <x v="6117"/>
    <x v="85"/>
    <x v="1487"/>
    <x v="146"/>
    <m/>
    <m/>
    <s v="Amazon"/>
    <s v="Amazon"/>
    <n v="16284.02"/>
    <n v="92327183.770000085"/>
    <n v="92327183.770000085"/>
    <s v="Cairo"/>
  </r>
  <r>
    <x v="6119"/>
    <x v="0"/>
    <x v="0"/>
    <x v="0"/>
    <x v="1"/>
    <x v="4"/>
    <x v="6108"/>
    <x v="4"/>
    <x v="6118"/>
    <x v="324"/>
    <x v="690"/>
    <x v="37"/>
    <m/>
    <m/>
    <s v="Jumia"/>
    <s v="Jum"/>
    <n v="99349.3"/>
    <n v="92327183.770000085"/>
    <n v="92327183.770000085"/>
    <s v="Riyadh"/>
  </r>
  <r>
    <x v="6120"/>
    <x v="6"/>
    <x v="4"/>
    <x v="6"/>
    <x v="0"/>
    <x v="4"/>
    <x v="6109"/>
    <x v="2"/>
    <x v="6119"/>
    <x v="314"/>
    <x v="3551"/>
    <x v="222"/>
    <m/>
    <m/>
    <s v="sq"/>
    <s v="sq"/>
    <n v="99349.3"/>
    <n v="31420413.200000018"/>
    <n v="31420413.200000018"/>
    <s v="Riyadh"/>
  </r>
  <r>
    <x v="6121"/>
    <x v="1"/>
    <x v="1"/>
    <x v="1"/>
    <x v="0"/>
    <x v="1"/>
    <x v="6110"/>
    <x v="1"/>
    <x v="6120"/>
    <x v="53"/>
    <x v="1387"/>
    <x v="31"/>
    <m/>
    <m/>
    <s v="sq"/>
    <s v="sq"/>
    <n v="13290.4"/>
    <n v="91504159.730000004"/>
    <n v="91504159.730000004"/>
    <s v="Alexandria"/>
  </r>
  <r>
    <x v="6122"/>
    <x v="8"/>
    <x v="3"/>
    <x v="8"/>
    <x v="0"/>
    <x v="1"/>
    <x v="6111"/>
    <x v="0"/>
    <x v="6121"/>
    <x v="7"/>
    <x v="3552"/>
    <x v="68"/>
    <m/>
    <m/>
    <s v="sq"/>
    <s v="sq"/>
    <n v="13290.4"/>
    <n v="57542997.559999913"/>
    <n v="57542997.559999913"/>
    <s v="Alexandria"/>
  </r>
  <r>
    <x v="6123"/>
    <x v="4"/>
    <x v="0"/>
    <x v="4"/>
    <x v="2"/>
    <x v="3"/>
    <x v="6112"/>
    <x v="1"/>
    <x v="6122"/>
    <x v="160"/>
    <x v="1291"/>
    <x v="181"/>
    <m/>
    <m/>
    <s v="Amazon"/>
    <s v="Amazon"/>
    <n v="3665.44"/>
    <n v="92327183.770000085"/>
    <n v="92327183.770000085"/>
    <s v="Dubai"/>
  </r>
  <r>
    <x v="6124"/>
    <x v="5"/>
    <x v="1"/>
    <x v="5"/>
    <x v="2"/>
    <x v="5"/>
    <x v="6113"/>
    <x v="3"/>
    <x v="6123"/>
    <x v="86"/>
    <x v="3553"/>
    <x v="265"/>
    <m/>
    <m/>
    <s v="Amazon"/>
    <s v="Amazon"/>
    <n v="27872.98"/>
    <n v="91504159.730000004"/>
    <n v="91504159.730000004"/>
    <s v="Giza"/>
  </r>
  <r>
    <x v="6125"/>
    <x v="2"/>
    <x v="2"/>
    <x v="2"/>
    <x v="0"/>
    <x v="5"/>
    <x v="6114"/>
    <x v="0"/>
    <x v="6124"/>
    <x v="379"/>
    <x v="1581"/>
    <x v="190"/>
    <m/>
    <m/>
    <s v="sq"/>
    <s v="sq"/>
    <n v="27872.98"/>
    <n v="29200970.130000021"/>
    <n v="29200970.130000021"/>
    <s v="Giza"/>
  </r>
  <r>
    <x v="6126"/>
    <x v="3"/>
    <x v="3"/>
    <x v="3"/>
    <x v="0"/>
    <x v="2"/>
    <x v="6115"/>
    <x v="1"/>
    <x v="6125"/>
    <x v="123"/>
    <x v="593"/>
    <x v="330"/>
    <m/>
    <m/>
    <s v="sq"/>
    <s v="sq"/>
    <n v="26648.76"/>
    <n v="57542997.559999913"/>
    <n v="57542997.559999913"/>
    <s v="Casablanca"/>
  </r>
  <r>
    <x v="6127"/>
    <x v="5"/>
    <x v="1"/>
    <x v="5"/>
    <x v="1"/>
    <x v="5"/>
    <x v="6116"/>
    <x v="0"/>
    <x v="6126"/>
    <x v="140"/>
    <x v="3554"/>
    <x v="56"/>
    <m/>
    <m/>
    <s v="Jumia"/>
    <s v="Jum"/>
    <n v="27872.98"/>
    <n v="91504159.730000004"/>
    <n v="91504159.730000004"/>
    <s v="Giza"/>
  </r>
  <r>
    <x v="6128"/>
    <x v="9"/>
    <x v="1"/>
    <x v="9"/>
    <x v="0"/>
    <x v="1"/>
    <x v="6117"/>
    <x v="2"/>
    <x v="6127"/>
    <x v="396"/>
    <x v="3555"/>
    <x v="94"/>
    <m/>
    <m/>
    <s v="sq"/>
    <s v="sq"/>
    <n v="13290.4"/>
    <n v="91504159.730000004"/>
    <n v="91504159.730000004"/>
    <s v="Alexandria"/>
  </r>
  <r>
    <x v="6129"/>
    <x v="6"/>
    <x v="4"/>
    <x v="6"/>
    <x v="0"/>
    <x v="4"/>
    <x v="6118"/>
    <x v="0"/>
    <x v="6128"/>
    <x v="263"/>
    <x v="3556"/>
    <x v="20"/>
    <m/>
    <m/>
    <s v="sq"/>
    <s v="sq"/>
    <n v="99349.3"/>
    <n v="31420413.200000018"/>
    <n v="31420413.200000018"/>
    <s v="Riyadh"/>
  </r>
  <r>
    <x v="6130"/>
    <x v="7"/>
    <x v="0"/>
    <x v="7"/>
    <x v="0"/>
    <x v="4"/>
    <x v="6119"/>
    <x v="1"/>
    <x v="6129"/>
    <x v="306"/>
    <x v="449"/>
    <x v="300"/>
    <m/>
    <m/>
    <s v="sq"/>
    <s v="sq"/>
    <n v="99349.3"/>
    <n v="92327183.770000085"/>
    <n v="92327183.770000085"/>
    <s v="Riyadh"/>
  </r>
  <r>
    <x v="6131"/>
    <x v="5"/>
    <x v="1"/>
    <x v="5"/>
    <x v="2"/>
    <x v="3"/>
    <x v="6120"/>
    <x v="4"/>
    <x v="6130"/>
    <x v="69"/>
    <x v="3557"/>
    <x v="306"/>
    <m/>
    <m/>
    <s v="Amazon"/>
    <s v="Amazon"/>
    <n v="3665.44"/>
    <n v="91504159.730000004"/>
    <n v="91504159.730000004"/>
    <s v="Dubai"/>
  </r>
  <r>
    <x v="6132"/>
    <x v="1"/>
    <x v="1"/>
    <x v="1"/>
    <x v="0"/>
    <x v="3"/>
    <x v="6121"/>
    <x v="0"/>
    <x v="6131"/>
    <x v="22"/>
    <x v="1918"/>
    <x v="57"/>
    <m/>
    <m/>
    <s v="sq"/>
    <s v="sq"/>
    <n v="3665.44"/>
    <n v="91504159.730000004"/>
    <n v="91504159.730000004"/>
    <s v="Dubai"/>
  </r>
  <r>
    <x v="6133"/>
    <x v="8"/>
    <x v="3"/>
    <x v="8"/>
    <x v="2"/>
    <x v="0"/>
    <x v="6122"/>
    <x v="4"/>
    <x v="6132"/>
    <x v="24"/>
    <x v="1373"/>
    <x v="157"/>
    <m/>
    <m/>
    <s v="Amazon"/>
    <s v="Amazon"/>
    <n v="16284.02"/>
    <n v="57542997.559999913"/>
    <n v="57542997.559999913"/>
    <s v="Cairo"/>
  </r>
  <r>
    <x v="6134"/>
    <x v="9"/>
    <x v="1"/>
    <x v="9"/>
    <x v="1"/>
    <x v="0"/>
    <x v="6123"/>
    <x v="4"/>
    <x v="6133"/>
    <x v="143"/>
    <x v="321"/>
    <x v="268"/>
    <m/>
    <m/>
    <s v="Jumia"/>
    <s v="Jum"/>
    <n v="16284.02"/>
    <n v="91504159.730000004"/>
    <n v="91504159.730000004"/>
    <s v="Cairo"/>
  </r>
  <r>
    <x v="6135"/>
    <x v="8"/>
    <x v="3"/>
    <x v="8"/>
    <x v="2"/>
    <x v="1"/>
    <x v="6124"/>
    <x v="4"/>
    <x v="6134"/>
    <x v="175"/>
    <x v="2506"/>
    <x v="137"/>
    <m/>
    <m/>
    <s v="Amazon"/>
    <s v="Amazon"/>
    <n v="13290.4"/>
    <n v="57542997.559999913"/>
    <n v="57542997.559999913"/>
    <s v="Alexandria"/>
  </r>
  <r>
    <x v="6136"/>
    <x v="1"/>
    <x v="1"/>
    <x v="1"/>
    <x v="2"/>
    <x v="2"/>
    <x v="6125"/>
    <x v="2"/>
    <x v="6135"/>
    <x v="71"/>
    <x v="1711"/>
    <x v="98"/>
    <m/>
    <m/>
    <s v="Amazon"/>
    <s v="Amazon"/>
    <n v="26648.76"/>
    <n v="91504159.730000004"/>
    <n v="91504159.730000004"/>
    <s v="Casablanca"/>
  </r>
  <r>
    <x v="6137"/>
    <x v="1"/>
    <x v="1"/>
    <x v="1"/>
    <x v="2"/>
    <x v="4"/>
    <x v="6126"/>
    <x v="1"/>
    <x v="6136"/>
    <x v="369"/>
    <x v="210"/>
    <x v="205"/>
    <m/>
    <m/>
    <s v="Amazon"/>
    <s v="Amazon"/>
    <n v="99349.3"/>
    <n v="91504159.730000004"/>
    <n v="91504159.730000004"/>
    <s v="Riyadh"/>
  </r>
  <r>
    <x v="6138"/>
    <x v="3"/>
    <x v="3"/>
    <x v="3"/>
    <x v="1"/>
    <x v="1"/>
    <x v="6127"/>
    <x v="1"/>
    <x v="6137"/>
    <x v="138"/>
    <x v="1910"/>
    <x v="45"/>
    <m/>
    <m/>
    <s v="Jumia"/>
    <s v="Jum"/>
    <n v="13290.4"/>
    <n v="57542997.559999913"/>
    <n v="57542997.559999913"/>
    <s v="Alexandria"/>
  </r>
  <r>
    <x v="6139"/>
    <x v="9"/>
    <x v="1"/>
    <x v="9"/>
    <x v="1"/>
    <x v="4"/>
    <x v="6128"/>
    <x v="2"/>
    <x v="6138"/>
    <x v="156"/>
    <x v="3558"/>
    <x v="75"/>
    <m/>
    <m/>
    <s v="Jumia"/>
    <s v="Jum"/>
    <n v="99349.3"/>
    <n v="91504159.730000004"/>
    <n v="91504159.730000004"/>
    <s v="Riyadh"/>
  </r>
  <r>
    <x v="6140"/>
    <x v="2"/>
    <x v="2"/>
    <x v="2"/>
    <x v="0"/>
    <x v="4"/>
    <x v="6129"/>
    <x v="1"/>
    <x v="6139"/>
    <x v="361"/>
    <x v="89"/>
    <x v="61"/>
    <m/>
    <m/>
    <s v="sq"/>
    <s v="sq"/>
    <n v="99349.3"/>
    <n v="29200970.130000021"/>
    <n v="29200970.130000021"/>
    <s v="Riyadh"/>
  </r>
  <r>
    <x v="6141"/>
    <x v="8"/>
    <x v="3"/>
    <x v="8"/>
    <x v="2"/>
    <x v="2"/>
    <x v="6130"/>
    <x v="1"/>
    <x v="6140"/>
    <x v="23"/>
    <x v="761"/>
    <x v="197"/>
    <m/>
    <m/>
    <s v="Amazon"/>
    <s v="Amazon"/>
    <n v="26648.76"/>
    <n v="57542997.559999913"/>
    <n v="57542997.559999913"/>
    <s v="Casablanca"/>
  </r>
  <r>
    <x v="6142"/>
    <x v="4"/>
    <x v="0"/>
    <x v="4"/>
    <x v="1"/>
    <x v="4"/>
    <x v="6131"/>
    <x v="0"/>
    <x v="6141"/>
    <x v="393"/>
    <x v="3559"/>
    <x v="87"/>
    <m/>
    <m/>
    <s v="Jumia"/>
    <s v="Jum"/>
    <n v="99349.3"/>
    <n v="92327183.770000085"/>
    <n v="92327183.770000085"/>
    <s v="Riyadh"/>
  </r>
  <r>
    <x v="6143"/>
    <x v="8"/>
    <x v="3"/>
    <x v="8"/>
    <x v="0"/>
    <x v="0"/>
    <x v="6132"/>
    <x v="4"/>
    <x v="6142"/>
    <x v="83"/>
    <x v="3560"/>
    <x v="314"/>
    <m/>
    <m/>
    <s v="sq"/>
    <s v="sq"/>
    <n v="16284.02"/>
    <n v="57542997.559999913"/>
    <n v="57542997.559999913"/>
    <s v="Cairo"/>
  </r>
  <r>
    <x v="6144"/>
    <x v="3"/>
    <x v="3"/>
    <x v="3"/>
    <x v="1"/>
    <x v="1"/>
    <x v="6133"/>
    <x v="2"/>
    <x v="6143"/>
    <x v="185"/>
    <x v="3561"/>
    <x v="266"/>
    <m/>
    <m/>
    <s v="Jumia"/>
    <s v="Jum"/>
    <n v="13290.4"/>
    <n v="57542997.559999913"/>
    <n v="57542997.559999913"/>
    <s v="Alexandria"/>
  </r>
  <r>
    <x v="6145"/>
    <x v="8"/>
    <x v="3"/>
    <x v="8"/>
    <x v="0"/>
    <x v="3"/>
    <x v="6134"/>
    <x v="2"/>
    <x v="6144"/>
    <x v="292"/>
    <x v="3562"/>
    <x v="187"/>
    <m/>
    <m/>
    <s v="sq"/>
    <s v="sq"/>
    <n v="3665.44"/>
    <n v="57542997.559999913"/>
    <n v="57542997.559999913"/>
    <s v="Dubai"/>
  </r>
  <r>
    <x v="6146"/>
    <x v="3"/>
    <x v="3"/>
    <x v="3"/>
    <x v="2"/>
    <x v="5"/>
    <x v="6135"/>
    <x v="1"/>
    <x v="6145"/>
    <x v="167"/>
    <x v="2237"/>
    <x v="199"/>
    <m/>
    <m/>
    <s v="Amazon"/>
    <s v="Amazon"/>
    <n v="27872.98"/>
    <n v="57542997.559999913"/>
    <n v="57542997.559999913"/>
    <s v="Giza"/>
  </r>
  <r>
    <x v="6147"/>
    <x v="9"/>
    <x v="1"/>
    <x v="9"/>
    <x v="0"/>
    <x v="4"/>
    <x v="6136"/>
    <x v="0"/>
    <x v="6146"/>
    <x v="278"/>
    <x v="3563"/>
    <x v="235"/>
    <m/>
    <m/>
    <s v="sq"/>
    <s v="sq"/>
    <n v="99349.3"/>
    <n v="91504159.730000004"/>
    <n v="91504159.730000004"/>
    <s v="Riyadh"/>
  </r>
  <r>
    <x v="6148"/>
    <x v="8"/>
    <x v="3"/>
    <x v="8"/>
    <x v="2"/>
    <x v="0"/>
    <x v="6137"/>
    <x v="3"/>
    <x v="6147"/>
    <x v="96"/>
    <x v="3564"/>
    <x v="358"/>
    <m/>
    <m/>
    <s v="Amazon"/>
    <s v="Amazon"/>
    <n v="16284.02"/>
    <n v="57542997.559999913"/>
    <n v="57542997.559999913"/>
    <s v="Cairo"/>
  </r>
  <r>
    <x v="6149"/>
    <x v="2"/>
    <x v="2"/>
    <x v="2"/>
    <x v="0"/>
    <x v="1"/>
    <x v="6138"/>
    <x v="3"/>
    <x v="6148"/>
    <x v="343"/>
    <x v="3565"/>
    <x v="49"/>
    <m/>
    <m/>
    <s v="sq"/>
    <s v="sq"/>
    <n v="13290.4"/>
    <n v="29200970.130000021"/>
    <n v="29200970.130000021"/>
    <s v="Alexandria"/>
  </r>
  <r>
    <x v="6150"/>
    <x v="8"/>
    <x v="3"/>
    <x v="8"/>
    <x v="2"/>
    <x v="5"/>
    <x v="6139"/>
    <x v="2"/>
    <x v="6149"/>
    <x v="387"/>
    <x v="2490"/>
    <x v="208"/>
    <m/>
    <m/>
    <s v="Amazon"/>
    <s v="Amazon"/>
    <n v="27872.98"/>
    <n v="57542997.559999913"/>
    <n v="57542997.559999913"/>
    <s v="Giza"/>
  </r>
  <r>
    <x v="6151"/>
    <x v="4"/>
    <x v="0"/>
    <x v="4"/>
    <x v="0"/>
    <x v="0"/>
    <x v="6140"/>
    <x v="2"/>
    <x v="6150"/>
    <x v="210"/>
    <x v="1293"/>
    <x v="224"/>
    <m/>
    <m/>
    <s v="sq"/>
    <s v="sq"/>
    <n v="16284.02"/>
    <n v="92327183.770000085"/>
    <n v="92327183.770000085"/>
    <s v="Cairo"/>
  </r>
  <r>
    <x v="6152"/>
    <x v="4"/>
    <x v="0"/>
    <x v="4"/>
    <x v="2"/>
    <x v="4"/>
    <x v="6141"/>
    <x v="2"/>
    <x v="6151"/>
    <x v="131"/>
    <x v="367"/>
    <x v="210"/>
    <m/>
    <m/>
    <s v="Amazon"/>
    <s v="Amazon"/>
    <n v="99349.3"/>
    <n v="92327183.770000085"/>
    <n v="92327183.770000085"/>
    <s v="Riyadh"/>
  </r>
  <r>
    <x v="6153"/>
    <x v="2"/>
    <x v="2"/>
    <x v="2"/>
    <x v="2"/>
    <x v="5"/>
    <x v="6142"/>
    <x v="1"/>
    <x v="6152"/>
    <x v="195"/>
    <x v="2412"/>
    <x v="241"/>
    <m/>
    <m/>
    <s v="Amazon"/>
    <s v="Amazon"/>
    <n v="27872.98"/>
    <n v="29200970.130000021"/>
    <n v="29200970.130000021"/>
    <s v="Giza"/>
  </r>
  <r>
    <x v="6154"/>
    <x v="7"/>
    <x v="0"/>
    <x v="7"/>
    <x v="1"/>
    <x v="4"/>
    <x v="6143"/>
    <x v="1"/>
    <x v="6153"/>
    <x v="144"/>
    <x v="3214"/>
    <x v="201"/>
    <m/>
    <m/>
    <s v="Jumia"/>
    <s v="Jum"/>
    <n v="99349.3"/>
    <n v="92327183.770000085"/>
    <n v="92327183.770000085"/>
    <s v="Riyadh"/>
  </r>
  <r>
    <x v="6155"/>
    <x v="6"/>
    <x v="4"/>
    <x v="6"/>
    <x v="0"/>
    <x v="3"/>
    <x v="6144"/>
    <x v="4"/>
    <x v="6154"/>
    <x v="215"/>
    <x v="934"/>
    <x v="297"/>
    <m/>
    <m/>
    <s v="sq"/>
    <s v="sq"/>
    <n v="3665.44"/>
    <n v="31420413.200000018"/>
    <n v="31420413.200000018"/>
    <s v="Dubai"/>
  </r>
  <r>
    <x v="6156"/>
    <x v="1"/>
    <x v="1"/>
    <x v="1"/>
    <x v="1"/>
    <x v="0"/>
    <x v="6145"/>
    <x v="4"/>
    <x v="6155"/>
    <x v="20"/>
    <x v="1271"/>
    <x v="0"/>
    <m/>
    <m/>
    <s v="Jumia"/>
    <s v="Jum"/>
    <n v="16284.02"/>
    <n v="91504159.730000004"/>
    <n v="91504159.730000004"/>
    <s v="Cairo"/>
  </r>
  <r>
    <x v="6157"/>
    <x v="7"/>
    <x v="0"/>
    <x v="7"/>
    <x v="1"/>
    <x v="2"/>
    <x v="6146"/>
    <x v="2"/>
    <x v="6156"/>
    <x v="356"/>
    <x v="3566"/>
    <x v="108"/>
    <m/>
    <m/>
    <s v="Jumia"/>
    <s v="Jum"/>
    <n v="26648.76"/>
    <n v="92327183.770000085"/>
    <n v="92327183.770000085"/>
    <s v="Casablanca"/>
  </r>
  <r>
    <x v="6158"/>
    <x v="4"/>
    <x v="0"/>
    <x v="4"/>
    <x v="1"/>
    <x v="1"/>
    <x v="6147"/>
    <x v="3"/>
    <x v="6157"/>
    <x v="285"/>
    <x v="3567"/>
    <x v="102"/>
    <m/>
    <m/>
    <s v="Jumia"/>
    <s v="Jum"/>
    <n v="13290.4"/>
    <n v="92327183.770000085"/>
    <n v="92327183.770000085"/>
    <s v="Alexandria"/>
  </r>
  <r>
    <x v="6159"/>
    <x v="8"/>
    <x v="3"/>
    <x v="8"/>
    <x v="0"/>
    <x v="0"/>
    <x v="6148"/>
    <x v="4"/>
    <x v="6158"/>
    <x v="15"/>
    <x v="820"/>
    <x v="125"/>
    <m/>
    <m/>
    <s v="sq"/>
    <s v="sq"/>
    <n v="16284.02"/>
    <n v="57542997.559999913"/>
    <n v="57542997.559999913"/>
    <s v="Cairo"/>
  </r>
  <r>
    <x v="6160"/>
    <x v="7"/>
    <x v="0"/>
    <x v="7"/>
    <x v="2"/>
    <x v="4"/>
    <x v="6149"/>
    <x v="1"/>
    <x v="6159"/>
    <x v="195"/>
    <x v="3568"/>
    <x v="269"/>
    <m/>
    <m/>
    <s v="Amazon"/>
    <s v="Amazon"/>
    <n v="99349.3"/>
    <n v="92327183.770000085"/>
    <n v="92327183.770000085"/>
    <s v="Riyadh"/>
  </r>
  <r>
    <x v="6161"/>
    <x v="1"/>
    <x v="1"/>
    <x v="1"/>
    <x v="2"/>
    <x v="3"/>
    <x v="6150"/>
    <x v="2"/>
    <x v="6160"/>
    <x v="273"/>
    <x v="3569"/>
    <x v="335"/>
    <m/>
    <m/>
    <s v="Amazon"/>
    <s v="Amazon"/>
    <n v="3665.44"/>
    <n v="91504159.730000004"/>
    <n v="91504159.730000004"/>
    <s v="Dubai"/>
  </r>
  <r>
    <x v="6162"/>
    <x v="1"/>
    <x v="1"/>
    <x v="1"/>
    <x v="0"/>
    <x v="0"/>
    <x v="6151"/>
    <x v="1"/>
    <x v="6161"/>
    <x v="184"/>
    <x v="3153"/>
    <x v="219"/>
    <m/>
    <m/>
    <s v="sq"/>
    <s v="sq"/>
    <n v="16284.02"/>
    <n v="91504159.730000004"/>
    <n v="91504159.730000004"/>
    <s v="Cairo"/>
  </r>
  <r>
    <x v="6163"/>
    <x v="2"/>
    <x v="2"/>
    <x v="2"/>
    <x v="2"/>
    <x v="1"/>
    <x v="6152"/>
    <x v="0"/>
    <x v="6162"/>
    <x v="71"/>
    <x v="1272"/>
    <x v="48"/>
    <m/>
    <m/>
    <s v="Amazon"/>
    <s v="Amazon"/>
    <n v="13290.4"/>
    <n v="29200970.130000021"/>
    <n v="29200970.130000021"/>
    <s v="Alexandria"/>
  </r>
  <r>
    <x v="6164"/>
    <x v="9"/>
    <x v="1"/>
    <x v="9"/>
    <x v="1"/>
    <x v="0"/>
    <x v="6153"/>
    <x v="1"/>
    <x v="6163"/>
    <x v="73"/>
    <x v="178"/>
    <x v="195"/>
    <m/>
    <m/>
    <s v="Jumia"/>
    <s v="Jum"/>
    <n v="16284.02"/>
    <n v="91504159.730000004"/>
    <n v="91504159.730000004"/>
    <s v="Cairo"/>
  </r>
  <r>
    <x v="6165"/>
    <x v="6"/>
    <x v="4"/>
    <x v="6"/>
    <x v="0"/>
    <x v="2"/>
    <x v="6154"/>
    <x v="1"/>
    <x v="6164"/>
    <x v="165"/>
    <x v="3570"/>
    <x v="122"/>
    <m/>
    <m/>
    <s v="sq"/>
    <s v="sq"/>
    <n v="26648.76"/>
    <n v="31420413.200000018"/>
    <n v="31420413.200000018"/>
    <s v="Casablanca"/>
  </r>
  <r>
    <x v="6166"/>
    <x v="7"/>
    <x v="0"/>
    <x v="7"/>
    <x v="1"/>
    <x v="5"/>
    <x v="6155"/>
    <x v="2"/>
    <x v="6165"/>
    <x v="175"/>
    <x v="3571"/>
    <x v="13"/>
    <m/>
    <m/>
    <s v="Jumia"/>
    <s v="Jum"/>
    <n v="27872.98"/>
    <n v="92327183.770000085"/>
    <n v="92327183.770000085"/>
    <s v="Giza"/>
  </r>
  <r>
    <x v="6167"/>
    <x v="6"/>
    <x v="4"/>
    <x v="6"/>
    <x v="1"/>
    <x v="0"/>
    <x v="6156"/>
    <x v="3"/>
    <x v="6166"/>
    <x v="104"/>
    <x v="1254"/>
    <x v="49"/>
    <m/>
    <m/>
    <s v="Jumia"/>
    <s v="Jum"/>
    <n v="16284.02"/>
    <n v="31420413.200000018"/>
    <n v="31420413.200000018"/>
    <s v="Cairo"/>
  </r>
  <r>
    <x v="6168"/>
    <x v="9"/>
    <x v="1"/>
    <x v="9"/>
    <x v="2"/>
    <x v="2"/>
    <x v="6157"/>
    <x v="1"/>
    <x v="6167"/>
    <x v="149"/>
    <x v="3269"/>
    <x v="51"/>
    <m/>
    <m/>
    <s v="Amazon"/>
    <s v="Amazon"/>
    <n v="26648.76"/>
    <n v="91504159.730000004"/>
    <n v="91504159.730000004"/>
    <s v="Casablanca"/>
  </r>
  <r>
    <x v="6169"/>
    <x v="4"/>
    <x v="0"/>
    <x v="4"/>
    <x v="0"/>
    <x v="1"/>
    <x v="2613"/>
    <x v="2"/>
    <x v="2614"/>
    <x v="355"/>
    <x v="3572"/>
    <x v="52"/>
    <m/>
    <m/>
    <s v="sq"/>
    <s v="sq"/>
    <n v="13290.4"/>
    <n v="92327183.770000085"/>
    <n v="92327183.770000085"/>
    <s v="Dubai"/>
  </r>
  <r>
    <x v="6170"/>
    <x v="9"/>
    <x v="1"/>
    <x v="9"/>
    <x v="0"/>
    <x v="3"/>
    <x v="6158"/>
    <x v="0"/>
    <x v="6168"/>
    <x v="23"/>
    <x v="3573"/>
    <x v="84"/>
    <m/>
    <m/>
    <s v="sq"/>
    <s v="sq"/>
    <n v="3665.44"/>
    <n v="91504159.730000004"/>
    <n v="91504159.730000004"/>
    <s v="Dubai"/>
  </r>
  <r>
    <x v="6171"/>
    <x v="6"/>
    <x v="4"/>
    <x v="6"/>
    <x v="2"/>
    <x v="1"/>
    <x v="6159"/>
    <x v="4"/>
    <x v="6169"/>
    <x v="211"/>
    <x v="3574"/>
    <x v="264"/>
    <m/>
    <m/>
    <s v="Amazon"/>
    <s v="Amazon"/>
    <n v="13290.4"/>
    <n v="31420413.200000018"/>
    <n v="31420413.200000018"/>
    <s v="Alexandria"/>
  </r>
  <r>
    <x v="6172"/>
    <x v="7"/>
    <x v="0"/>
    <x v="7"/>
    <x v="0"/>
    <x v="0"/>
    <x v="6160"/>
    <x v="3"/>
    <x v="6170"/>
    <x v="311"/>
    <x v="3575"/>
    <x v="96"/>
    <m/>
    <m/>
    <s v="sq"/>
    <s v="sq"/>
    <n v="16284.02"/>
    <n v="92327183.770000085"/>
    <n v="92327183.770000085"/>
    <s v="Cairo"/>
  </r>
  <r>
    <x v="6173"/>
    <x v="3"/>
    <x v="3"/>
    <x v="3"/>
    <x v="0"/>
    <x v="3"/>
    <x v="6161"/>
    <x v="2"/>
    <x v="6171"/>
    <x v="53"/>
    <x v="1489"/>
    <x v="46"/>
    <m/>
    <m/>
    <s v="sq"/>
    <s v="sq"/>
    <n v="3665.44"/>
    <n v="57542997.559999913"/>
    <n v="57542997.559999913"/>
    <s v="Dubai"/>
  </r>
  <r>
    <x v="6174"/>
    <x v="9"/>
    <x v="1"/>
    <x v="9"/>
    <x v="0"/>
    <x v="2"/>
    <x v="6162"/>
    <x v="0"/>
    <x v="6172"/>
    <x v="165"/>
    <x v="405"/>
    <x v="301"/>
    <m/>
    <m/>
    <s v="sq"/>
    <s v="sq"/>
    <n v="26648.76"/>
    <n v="91504159.730000004"/>
    <n v="91504159.730000004"/>
    <s v="Casablanca"/>
  </r>
  <r>
    <x v="6175"/>
    <x v="4"/>
    <x v="0"/>
    <x v="4"/>
    <x v="2"/>
    <x v="1"/>
    <x v="6163"/>
    <x v="0"/>
    <x v="6173"/>
    <x v="239"/>
    <x v="3576"/>
    <x v="210"/>
    <m/>
    <m/>
    <s v="Amazon"/>
    <s v="Amazon"/>
    <n v="13290.4"/>
    <n v="92327183.770000085"/>
    <n v="92327183.770000085"/>
    <s v="Alexandria"/>
  </r>
  <r>
    <x v="6176"/>
    <x v="4"/>
    <x v="0"/>
    <x v="4"/>
    <x v="2"/>
    <x v="2"/>
    <x v="6164"/>
    <x v="0"/>
    <x v="6174"/>
    <x v="189"/>
    <x v="2800"/>
    <x v="174"/>
    <m/>
    <m/>
    <s v="Amazon"/>
    <s v="Amazon"/>
    <n v="26648.76"/>
    <n v="92327183.770000085"/>
    <n v="92327183.770000085"/>
    <s v="Casablanca"/>
  </r>
  <r>
    <x v="6177"/>
    <x v="2"/>
    <x v="2"/>
    <x v="2"/>
    <x v="2"/>
    <x v="2"/>
    <x v="6165"/>
    <x v="4"/>
    <x v="6175"/>
    <x v="212"/>
    <x v="1761"/>
    <x v="51"/>
    <m/>
    <m/>
    <s v="Amazon"/>
    <s v="Amazon"/>
    <n v="26648.76"/>
    <n v="29200970.130000021"/>
    <n v="29200970.130000021"/>
    <s v="Casablanca"/>
  </r>
  <r>
    <x v="6178"/>
    <x v="0"/>
    <x v="0"/>
    <x v="0"/>
    <x v="1"/>
    <x v="0"/>
    <x v="6166"/>
    <x v="3"/>
    <x v="6176"/>
    <x v="121"/>
    <x v="3577"/>
    <x v="170"/>
    <m/>
    <m/>
    <s v="Jumia"/>
    <s v="Jum"/>
    <n v="16284.02"/>
    <n v="92327183.770000085"/>
    <n v="92327183.770000085"/>
    <s v="Cairo"/>
  </r>
  <r>
    <x v="6179"/>
    <x v="7"/>
    <x v="0"/>
    <x v="7"/>
    <x v="0"/>
    <x v="5"/>
    <x v="6167"/>
    <x v="3"/>
    <x v="6177"/>
    <x v="321"/>
    <x v="2423"/>
    <x v="176"/>
    <m/>
    <m/>
    <s v="sq"/>
    <s v="sq"/>
    <n v="27872.98"/>
    <n v="92327183.770000085"/>
    <n v="92327183.770000085"/>
    <s v="Giza"/>
  </r>
  <r>
    <x v="6180"/>
    <x v="2"/>
    <x v="2"/>
    <x v="2"/>
    <x v="1"/>
    <x v="0"/>
    <x v="6168"/>
    <x v="2"/>
    <x v="6178"/>
    <x v="133"/>
    <x v="3578"/>
    <x v="257"/>
    <m/>
    <m/>
    <s v="Jumia"/>
    <s v="Jum"/>
    <n v="16284.02"/>
    <n v="29200970.130000021"/>
    <n v="29200970.130000021"/>
    <s v="Cairo"/>
  </r>
  <r>
    <x v="6181"/>
    <x v="0"/>
    <x v="0"/>
    <x v="0"/>
    <x v="0"/>
    <x v="2"/>
    <x v="6169"/>
    <x v="0"/>
    <x v="6179"/>
    <x v="399"/>
    <x v="226"/>
    <x v="13"/>
    <m/>
    <m/>
    <s v="sq"/>
    <s v="sq"/>
    <n v="26648.76"/>
    <n v="92327183.770000085"/>
    <n v="92327183.770000085"/>
    <s v="Casablanca"/>
  </r>
  <r>
    <x v="6182"/>
    <x v="0"/>
    <x v="0"/>
    <x v="0"/>
    <x v="2"/>
    <x v="1"/>
    <x v="6170"/>
    <x v="2"/>
    <x v="6180"/>
    <x v="244"/>
    <x v="610"/>
    <x v="210"/>
    <m/>
    <m/>
    <s v="Amazon"/>
    <s v="Amazon"/>
    <n v="13290.4"/>
    <n v="92327183.770000085"/>
    <n v="92327183.770000085"/>
    <s v="Alexandria"/>
  </r>
  <r>
    <x v="6183"/>
    <x v="3"/>
    <x v="3"/>
    <x v="3"/>
    <x v="2"/>
    <x v="2"/>
    <x v="6171"/>
    <x v="1"/>
    <x v="6181"/>
    <x v="189"/>
    <x v="318"/>
    <x v="149"/>
    <m/>
    <m/>
    <s v="Amazon"/>
    <s v="Amazon"/>
    <n v="26648.76"/>
    <n v="57542997.559999913"/>
    <n v="57542997.559999913"/>
    <s v="Casablanca"/>
  </r>
  <r>
    <x v="6184"/>
    <x v="6"/>
    <x v="4"/>
    <x v="6"/>
    <x v="2"/>
    <x v="5"/>
    <x v="6172"/>
    <x v="3"/>
    <x v="6182"/>
    <x v="56"/>
    <x v="2603"/>
    <x v="291"/>
    <m/>
    <m/>
    <s v="Amazon"/>
    <s v="Amazon"/>
    <n v="27872.98"/>
    <n v="31420413.200000018"/>
    <n v="31420413.200000018"/>
    <s v="Giza"/>
  </r>
  <r>
    <x v="6185"/>
    <x v="4"/>
    <x v="0"/>
    <x v="4"/>
    <x v="2"/>
    <x v="1"/>
    <x v="6173"/>
    <x v="1"/>
    <x v="6183"/>
    <x v="112"/>
    <x v="3434"/>
    <x v="190"/>
    <m/>
    <m/>
    <s v="Amazon"/>
    <s v="Amazon"/>
    <n v="13290.4"/>
    <n v="92327183.770000085"/>
    <n v="92327183.770000085"/>
    <s v="Alexandria"/>
  </r>
  <r>
    <x v="6186"/>
    <x v="2"/>
    <x v="2"/>
    <x v="2"/>
    <x v="1"/>
    <x v="4"/>
    <x v="6174"/>
    <x v="3"/>
    <x v="6184"/>
    <x v="295"/>
    <x v="3579"/>
    <x v="199"/>
    <m/>
    <m/>
    <s v="Jumia"/>
    <s v="Jum"/>
    <n v="99349.3"/>
    <n v="29200970.130000021"/>
    <n v="29200970.130000021"/>
    <s v="Riyadh"/>
  </r>
  <r>
    <x v="6187"/>
    <x v="5"/>
    <x v="1"/>
    <x v="5"/>
    <x v="1"/>
    <x v="3"/>
    <x v="6175"/>
    <x v="2"/>
    <x v="6185"/>
    <x v="183"/>
    <x v="3510"/>
    <x v="99"/>
    <m/>
    <m/>
    <s v="Jumia"/>
    <s v="Jum"/>
    <n v="3665.44"/>
    <n v="91504159.730000004"/>
    <n v="91504159.730000004"/>
    <s v="Dubai"/>
  </r>
  <r>
    <x v="6188"/>
    <x v="2"/>
    <x v="2"/>
    <x v="2"/>
    <x v="2"/>
    <x v="0"/>
    <x v="6176"/>
    <x v="4"/>
    <x v="6186"/>
    <x v="280"/>
    <x v="3580"/>
    <x v="123"/>
    <m/>
    <m/>
    <s v="Amazon"/>
    <s v="Amazon"/>
    <n v="16284.02"/>
    <n v="29200970.130000021"/>
    <n v="29200970.130000021"/>
    <s v="Cairo"/>
  </r>
  <r>
    <x v="6189"/>
    <x v="9"/>
    <x v="1"/>
    <x v="9"/>
    <x v="2"/>
    <x v="1"/>
    <x v="6177"/>
    <x v="1"/>
    <x v="6187"/>
    <x v="379"/>
    <x v="3581"/>
    <x v="202"/>
    <m/>
    <m/>
    <s v="Amazon"/>
    <s v="Amazon"/>
    <n v="13290.4"/>
    <n v="91504159.730000004"/>
    <n v="91504159.730000004"/>
    <s v="Alexandria"/>
  </r>
  <r>
    <x v="6190"/>
    <x v="5"/>
    <x v="1"/>
    <x v="5"/>
    <x v="2"/>
    <x v="3"/>
    <x v="6178"/>
    <x v="0"/>
    <x v="6188"/>
    <x v="184"/>
    <x v="83"/>
    <x v="354"/>
    <m/>
    <m/>
    <s v="Amazon"/>
    <s v="Amazon"/>
    <n v="3665.44"/>
    <n v="91504159.730000004"/>
    <n v="91504159.730000004"/>
    <s v="Dubai"/>
  </r>
  <r>
    <x v="6191"/>
    <x v="6"/>
    <x v="4"/>
    <x v="6"/>
    <x v="0"/>
    <x v="1"/>
    <x v="6179"/>
    <x v="0"/>
    <x v="6189"/>
    <x v="235"/>
    <x v="453"/>
    <x v="223"/>
    <m/>
    <m/>
    <s v="sq"/>
    <s v="sq"/>
    <n v="13290.4"/>
    <n v="31420413.200000018"/>
    <n v="31420413.200000018"/>
    <s v="Alexandria"/>
  </r>
  <r>
    <x v="6192"/>
    <x v="4"/>
    <x v="0"/>
    <x v="4"/>
    <x v="2"/>
    <x v="0"/>
    <x v="6180"/>
    <x v="3"/>
    <x v="6190"/>
    <x v="396"/>
    <x v="352"/>
    <x v="317"/>
    <m/>
    <m/>
    <s v="Amazon"/>
    <s v="Amazon"/>
    <n v="16284.02"/>
    <n v="92327183.770000085"/>
    <n v="92327183.770000085"/>
    <s v="Cairo"/>
  </r>
  <r>
    <x v="6193"/>
    <x v="4"/>
    <x v="0"/>
    <x v="4"/>
    <x v="2"/>
    <x v="3"/>
    <x v="6181"/>
    <x v="0"/>
    <x v="6191"/>
    <x v="134"/>
    <x v="3126"/>
    <x v="113"/>
    <m/>
    <m/>
    <s v="Amazon"/>
    <s v="Amazon"/>
    <n v="3665.44"/>
    <n v="92327183.770000085"/>
    <n v="92327183.770000085"/>
    <s v="Dubai"/>
  </r>
  <r>
    <x v="6194"/>
    <x v="2"/>
    <x v="2"/>
    <x v="2"/>
    <x v="1"/>
    <x v="3"/>
    <x v="6182"/>
    <x v="1"/>
    <x v="6192"/>
    <x v="101"/>
    <x v="767"/>
    <x v="83"/>
    <m/>
    <m/>
    <s v="Jumia"/>
    <s v="Jum"/>
    <n v="3665.44"/>
    <n v="29200970.130000021"/>
    <n v="29200970.130000021"/>
    <s v="Dubai"/>
  </r>
  <r>
    <x v="6195"/>
    <x v="5"/>
    <x v="1"/>
    <x v="5"/>
    <x v="2"/>
    <x v="1"/>
    <x v="6183"/>
    <x v="3"/>
    <x v="6193"/>
    <x v="296"/>
    <x v="2645"/>
    <x v="83"/>
    <m/>
    <m/>
    <s v="Amazon"/>
    <s v="Amazon"/>
    <n v="13290.4"/>
    <n v="91504159.730000004"/>
    <n v="91504159.730000004"/>
    <s v="Alexandria"/>
  </r>
  <r>
    <x v="6196"/>
    <x v="7"/>
    <x v="0"/>
    <x v="7"/>
    <x v="0"/>
    <x v="1"/>
    <x v="6184"/>
    <x v="2"/>
    <x v="6194"/>
    <x v="260"/>
    <x v="1767"/>
    <x v="319"/>
    <m/>
    <m/>
    <s v="sq"/>
    <s v="sq"/>
    <n v="13290.4"/>
    <n v="92327183.770000085"/>
    <n v="92327183.770000085"/>
    <s v="Alexandria"/>
  </r>
  <r>
    <x v="6197"/>
    <x v="5"/>
    <x v="1"/>
    <x v="5"/>
    <x v="2"/>
    <x v="4"/>
    <x v="6185"/>
    <x v="3"/>
    <x v="6195"/>
    <x v="371"/>
    <x v="2562"/>
    <x v="295"/>
    <m/>
    <m/>
    <s v="Amazon"/>
    <s v="Amazon"/>
    <n v="99349.3"/>
    <n v="91504159.730000004"/>
    <n v="91504159.730000004"/>
    <s v="Riyadh"/>
  </r>
  <r>
    <x v="6198"/>
    <x v="0"/>
    <x v="0"/>
    <x v="0"/>
    <x v="0"/>
    <x v="3"/>
    <x v="6186"/>
    <x v="4"/>
    <x v="6196"/>
    <x v="283"/>
    <x v="1158"/>
    <x v="330"/>
    <m/>
    <m/>
    <s v="sq"/>
    <s v="sq"/>
    <n v="3665.44"/>
    <n v="92327183.770000085"/>
    <n v="92327183.770000085"/>
    <s v="Dubai"/>
  </r>
  <r>
    <x v="6199"/>
    <x v="9"/>
    <x v="1"/>
    <x v="9"/>
    <x v="1"/>
    <x v="2"/>
    <x v="6187"/>
    <x v="2"/>
    <x v="6197"/>
    <x v="212"/>
    <x v="3582"/>
    <x v="232"/>
    <m/>
    <m/>
    <s v="Jumia"/>
    <s v="Jum"/>
    <n v="26648.76"/>
    <n v="91504159.730000004"/>
    <n v="91504159.730000004"/>
    <s v="Casablanca"/>
  </r>
  <r>
    <x v="6200"/>
    <x v="2"/>
    <x v="2"/>
    <x v="2"/>
    <x v="1"/>
    <x v="2"/>
    <x v="6188"/>
    <x v="0"/>
    <x v="6198"/>
    <x v="345"/>
    <x v="3583"/>
    <x v="317"/>
    <m/>
    <m/>
    <s v="Jumia"/>
    <s v="Jum"/>
    <n v="26648.76"/>
    <n v="29200970.130000021"/>
    <n v="29200970.130000021"/>
    <s v="Casablanca"/>
  </r>
  <r>
    <x v="6201"/>
    <x v="5"/>
    <x v="1"/>
    <x v="5"/>
    <x v="0"/>
    <x v="3"/>
    <x v="6189"/>
    <x v="1"/>
    <x v="6199"/>
    <x v="279"/>
    <x v="2190"/>
    <x v="271"/>
    <m/>
    <m/>
    <s v="sq"/>
    <s v="sq"/>
    <n v="3665.44"/>
    <n v="91504159.730000004"/>
    <n v="91504159.730000004"/>
    <s v="Dubai"/>
  </r>
  <r>
    <x v="6202"/>
    <x v="9"/>
    <x v="1"/>
    <x v="9"/>
    <x v="0"/>
    <x v="3"/>
    <x v="6190"/>
    <x v="4"/>
    <x v="6200"/>
    <x v="46"/>
    <x v="2100"/>
    <x v="122"/>
    <m/>
    <m/>
    <s v="sq"/>
    <s v="sq"/>
    <n v="3665.44"/>
    <n v="91504159.730000004"/>
    <n v="91504159.730000004"/>
    <s v="Dubai"/>
  </r>
  <r>
    <x v="6203"/>
    <x v="4"/>
    <x v="0"/>
    <x v="4"/>
    <x v="0"/>
    <x v="3"/>
    <x v="6191"/>
    <x v="1"/>
    <x v="6201"/>
    <x v="399"/>
    <x v="3584"/>
    <x v="327"/>
    <m/>
    <m/>
    <s v="sq"/>
    <s v="sq"/>
    <n v="3665.44"/>
    <n v="92327183.770000085"/>
    <n v="92327183.770000085"/>
    <s v="Dubai"/>
  </r>
  <r>
    <x v="6204"/>
    <x v="1"/>
    <x v="1"/>
    <x v="1"/>
    <x v="1"/>
    <x v="3"/>
    <x v="6192"/>
    <x v="3"/>
    <x v="6202"/>
    <x v="130"/>
    <x v="3281"/>
    <x v="306"/>
    <m/>
    <m/>
    <s v="Jumia"/>
    <s v="Jum"/>
    <n v="3665.44"/>
    <n v="91504159.730000004"/>
    <n v="91504159.730000004"/>
    <s v="Dubai"/>
  </r>
  <r>
    <x v="6205"/>
    <x v="9"/>
    <x v="1"/>
    <x v="9"/>
    <x v="2"/>
    <x v="3"/>
    <x v="6193"/>
    <x v="2"/>
    <x v="6203"/>
    <x v="326"/>
    <x v="177"/>
    <x v="108"/>
    <m/>
    <m/>
    <s v="Amazon"/>
    <s v="Amazon"/>
    <n v="3665.44"/>
    <n v="91504159.730000004"/>
    <n v="91504159.730000004"/>
    <s v="Dubai"/>
  </r>
  <r>
    <x v="6206"/>
    <x v="2"/>
    <x v="2"/>
    <x v="2"/>
    <x v="1"/>
    <x v="1"/>
    <x v="6194"/>
    <x v="4"/>
    <x v="6204"/>
    <x v="21"/>
    <x v="1768"/>
    <x v="351"/>
    <m/>
    <m/>
    <s v="Jumia"/>
    <s v="Jum"/>
    <n v="13290.4"/>
    <n v="29200970.130000021"/>
    <n v="29200970.130000021"/>
    <s v="Alexandria"/>
  </r>
  <r>
    <x v="6207"/>
    <x v="6"/>
    <x v="4"/>
    <x v="6"/>
    <x v="1"/>
    <x v="1"/>
    <x v="6195"/>
    <x v="0"/>
    <x v="6205"/>
    <x v="103"/>
    <x v="239"/>
    <x v="195"/>
    <m/>
    <m/>
    <s v="Jumia"/>
    <s v="Jum"/>
    <n v="13290.4"/>
    <n v="31420413.200000018"/>
    <n v="31420413.200000018"/>
    <s v="Alexandria"/>
  </r>
  <r>
    <x v="6208"/>
    <x v="7"/>
    <x v="0"/>
    <x v="7"/>
    <x v="0"/>
    <x v="1"/>
    <x v="6196"/>
    <x v="4"/>
    <x v="6206"/>
    <x v="13"/>
    <x v="3585"/>
    <x v="358"/>
    <m/>
    <m/>
    <s v="sq"/>
    <s v="sq"/>
    <n v="13290.4"/>
    <n v="92327183.770000085"/>
    <n v="92327183.770000085"/>
    <s v="Alexandria"/>
  </r>
  <r>
    <x v="6209"/>
    <x v="3"/>
    <x v="3"/>
    <x v="3"/>
    <x v="0"/>
    <x v="4"/>
    <x v="6197"/>
    <x v="0"/>
    <x v="6207"/>
    <x v="32"/>
    <x v="656"/>
    <x v="59"/>
    <m/>
    <m/>
    <s v="sq"/>
    <s v="sq"/>
    <n v="99349.3"/>
    <n v="57542997.559999913"/>
    <n v="57542997.559999913"/>
    <s v="Riyadh"/>
  </r>
  <r>
    <x v="6210"/>
    <x v="4"/>
    <x v="0"/>
    <x v="4"/>
    <x v="0"/>
    <x v="3"/>
    <x v="6198"/>
    <x v="0"/>
    <x v="6208"/>
    <x v="289"/>
    <x v="3586"/>
    <x v="213"/>
    <m/>
    <m/>
    <s v="sq"/>
    <s v="sq"/>
    <n v="3665.44"/>
    <n v="92327183.770000085"/>
    <n v="92327183.770000085"/>
    <s v="Dubai"/>
  </r>
  <r>
    <x v="6211"/>
    <x v="7"/>
    <x v="0"/>
    <x v="7"/>
    <x v="1"/>
    <x v="4"/>
    <x v="6199"/>
    <x v="2"/>
    <x v="6209"/>
    <x v="399"/>
    <x v="1603"/>
    <x v="307"/>
    <m/>
    <m/>
    <s v="Jumia"/>
    <s v="Jum"/>
    <n v="99349.3"/>
    <n v="92327183.770000085"/>
    <n v="92327183.770000085"/>
    <s v="Riyadh"/>
  </r>
  <r>
    <x v="6212"/>
    <x v="0"/>
    <x v="0"/>
    <x v="0"/>
    <x v="1"/>
    <x v="3"/>
    <x v="6200"/>
    <x v="3"/>
    <x v="6210"/>
    <x v="143"/>
    <x v="2627"/>
    <x v="39"/>
    <m/>
    <m/>
    <s v="Jumia"/>
    <s v="Jum"/>
    <n v="3665.44"/>
    <n v="92327183.770000085"/>
    <n v="92327183.770000085"/>
    <s v="Dubai"/>
  </r>
  <r>
    <x v="6213"/>
    <x v="8"/>
    <x v="3"/>
    <x v="8"/>
    <x v="0"/>
    <x v="1"/>
    <x v="6201"/>
    <x v="0"/>
    <x v="6211"/>
    <x v="346"/>
    <x v="300"/>
    <x v="278"/>
    <m/>
    <m/>
    <s v="sq"/>
    <s v="sq"/>
    <n v="13290.4"/>
    <n v="57542997.559999913"/>
    <n v="57542997.559999913"/>
    <s v="Alexandria"/>
  </r>
  <r>
    <x v="6214"/>
    <x v="7"/>
    <x v="0"/>
    <x v="7"/>
    <x v="0"/>
    <x v="2"/>
    <x v="6202"/>
    <x v="2"/>
    <x v="6212"/>
    <x v="392"/>
    <x v="2503"/>
    <x v="316"/>
    <m/>
    <m/>
    <s v="sq"/>
    <s v="sq"/>
    <n v="26648.76"/>
    <n v="92327183.770000085"/>
    <n v="92327183.770000085"/>
    <s v="Casablanca"/>
  </r>
  <r>
    <x v="6215"/>
    <x v="5"/>
    <x v="1"/>
    <x v="5"/>
    <x v="1"/>
    <x v="1"/>
    <x v="6203"/>
    <x v="4"/>
    <x v="6213"/>
    <x v="75"/>
    <x v="2647"/>
    <x v="157"/>
    <m/>
    <m/>
    <s v="Jumia"/>
    <s v="Jum"/>
    <n v="13290.4"/>
    <n v="91504159.730000004"/>
    <n v="91504159.730000004"/>
    <s v="Alexandria"/>
  </r>
  <r>
    <x v="6216"/>
    <x v="4"/>
    <x v="0"/>
    <x v="4"/>
    <x v="0"/>
    <x v="5"/>
    <x v="2466"/>
    <x v="3"/>
    <x v="6214"/>
    <x v="243"/>
    <x v="3587"/>
    <x v="263"/>
    <m/>
    <m/>
    <s v="sq"/>
    <s v="sq"/>
    <n v="27872.98"/>
    <n v="92327183.770000085"/>
    <n v="92327183.770000085"/>
    <s v="Giza"/>
  </r>
  <r>
    <x v="6217"/>
    <x v="4"/>
    <x v="0"/>
    <x v="4"/>
    <x v="0"/>
    <x v="2"/>
    <x v="6204"/>
    <x v="1"/>
    <x v="6215"/>
    <x v="261"/>
    <x v="3588"/>
    <x v="137"/>
    <m/>
    <m/>
    <s v="sq"/>
    <s v="sq"/>
    <n v="26648.76"/>
    <n v="92327183.770000085"/>
    <n v="92327183.770000085"/>
    <s v="Casablanca"/>
  </r>
  <r>
    <x v="6218"/>
    <x v="8"/>
    <x v="3"/>
    <x v="8"/>
    <x v="1"/>
    <x v="5"/>
    <x v="6205"/>
    <x v="4"/>
    <x v="6216"/>
    <x v="259"/>
    <x v="1452"/>
    <x v="219"/>
    <m/>
    <m/>
    <s v="Jumia"/>
    <s v="Jum"/>
    <n v="27872.98"/>
    <n v="57542997.559999913"/>
    <n v="57542997.559999913"/>
    <s v="Giza"/>
  </r>
  <r>
    <x v="6219"/>
    <x v="4"/>
    <x v="0"/>
    <x v="4"/>
    <x v="0"/>
    <x v="3"/>
    <x v="6206"/>
    <x v="2"/>
    <x v="6217"/>
    <x v="103"/>
    <x v="3589"/>
    <x v="190"/>
    <m/>
    <m/>
    <s v="sq"/>
    <s v="sq"/>
    <n v="3665.44"/>
    <n v="92327183.770000085"/>
    <n v="92327183.770000085"/>
    <s v="Dubai"/>
  </r>
  <r>
    <x v="6220"/>
    <x v="8"/>
    <x v="3"/>
    <x v="8"/>
    <x v="2"/>
    <x v="3"/>
    <x v="6207"/>
    <x v="3"/>
    <x v="6218"/>
    <x v="400"/>
    <x v="433"/>
    <x v="240"/>
    <m/>
    <m/>
    <s v="Amazon"/>
    <s v="Amazon"/>
    <n v="3665.44"/>
    <n v="57542997.559999913"/>
    <n v="57542997.559999913"/>
    <s v="Dubai"/>
  </r>
  <r>
    <x v="6221"/>
    <x v="1"/>
    <x v="1"/>
    <x v="1"/>
    <x v="1"/>
    <x v="2"/>
    <x v="6208"/>
    <x v="4"/>
    <x v="6219"/>
    <x v="229"/>
    <x v="1023"/>
    <x v="87"/>
    <m/>
    <m/>
    <s v="Jumia"/>
    <s v="Jum"/>
    <n v="26648.76"/>
    <n v="91504159.730000004"/>
    <n v="91504159.730000004"/>
    <s v="Casablanca"/>
  </r>
  <r>
    <x v="6222"/>
    <x v="1"/>
    <x v="1"/>
    <x v="1"/>
    <x v="1"/>
    <x v="4"/>
    <x v="6209"/>
    <x v="3"/>
    <x v="6220"/>
    <x v="274"/>
    <x v="1182"/>
    <x v="310"/>
    <m/>
    <m/>
    <s v="Jumia"/>
    <s v="Jum"/>
    <n v="99349.3"/>
    <n v="91504159.730000004"/>
    <n v="91504159.730000004"/>
    <s v="Riyadh"/>
  </r>
  <r>
    <x v="6223"/>
    <x v="4"/>
    <x v="0"/>
    <x v="4"/>
    <x v="0"/>
    <x v="2"/>
    <x v="6210"/>
    <x v="1"/>
    <x v="6221"/>
    <x v="327"/>
    <x v="3590"/>
    <x v="251"/>
    <m/>
    <m/>
    <s v="sq"/>
    <s v="sq"/>
    <n v="26648.76"/>
    <n v="92327183.770000085"/>
    <n v="92327183.770000085"/>
    <s v="Casablanca"/>
  </r>
  <r>
    <x v="6224"/>
    <x v="7"/>
    <x v="0"/>
    <x v="7"/>
    <x v="1"/>
    <x v="2"/>
    <x v="6211"/>
    <x v="3"/>
    <x v="6222"/>
    <x v="45"/>
    <x v="912"/>
    <x v="78"/>
    <m/>
    <m/>
    <s v="Jumia"/>
    <s v="Jum"/>
    <n v="26648.76"/>
    <n v="92327183.770000085"/>
    <n v="92327183.770000085"/>
    <s v="Casablanca"/>
  </r>
  <r>
    <x v="6225"/>
    <x v="3"/>
    <x v="3"/>
    <x v="3"/>
    <x v="0"/>
    <x v="0"/>
    <x v="6212"/>
    <x v="4"/>
    <x v="6223"/>
    <x v="141"/>
    <x v="2907"/>
    <x v="352"/>
    <m/>
    <m/>
    <s v="sq"/>
    <s v="sq"/>
    <n v="16284.02"/>
    <n v="57542997.559999913"/>
    <n v="57542997.559999913"/>
    <s v="Cairo"/>
  </r>
  <r>
    <x v="6226"/>
    <x v="8"/>
    <x v="3"/>
    <x v="8"/>
    <x v="2"/>
    <x v="2"/>
    <x v="6213"/>
    <x v="0"/>
    <x v="6224"/>
    <x v="92"/>
    <x v="328"/>
    <x v="30"/>
    <m/>
    <m/>
    <s v="Amazon"/>
    <s v="Amazon"/>
    <n v="26648.76"/>
    <n v="57542997.559999913"/>
    <n v="57542997.559999913"/>
    <s v="Casablanca"/>
  </r>
  <r>
    <x v="6227"/>
    <x v="3"/>
    <x v="3"/>
    <x v="3"/>
    <x v="2"/>
    <x v="2"/>
    <x v="6214"/>
    <x v="1"/>
    <x v="6225"/>
    <x v="48"/>
    <x v="379"/>
    <x v="227"/>
    <m/>
    <m/>
    <s v="Amazon"/>
    <s v="Amazon"/>
    <n v="26648.76"/>
    <n v="57542997.559999913"/>
    <n v="57542997.559999913"/>
    <s v="Casablanca"/>
  </r>
  <r>
    <x v="6228"/>
    <x v="4"/>
    <x v="0"/>
    <x v="4"/>
    <x v="0"/>
    <x v="4"/>
    <x v="6215"/>
    <x v="4"/>
    <x v="6226"/>
    <x v="306"/>
    <x v="3568"/>
    <x v="236"/>
    <m/>
    <m/>
    <s v="sq"/>
    <s v="sq"/>
    <n v="99349.3"/>
    <n v="92327183.770000085"/>
    <n v="92327183.770000085"/>
    <s v="Riyadh"/>
  </r>
  <r>
    <x v="6229"/>
    <x v="2"/>
    <x v="2"/>
    <x v="2"/>
    <x v="0"/>
    <x v="5"/>
    <x v="6216"/>
    <x v="4"/>
    <x v="6227"/>
    <x v="338"/>
    <x v="3591"/>
    <x v="80"/>
    <m/>
    <m/>
    <s v="sq"/>
    <s v="sq"/>
    <n v="27872.98"/>
    <n v="29200970.130000021"/>
    <n v="29200970.130000021"/>
    <s v="Giza"/>
  </r>
  <r>
    <x v="6230"/>
    <x v="7"/>
    <x v="0"/>
    <x v="7"/>
    <x v="0"/>
    <x v="2"/>
    <x v="6217"/>
    <x v="0"/>
    <x v="6228"/>
    <x v="158"/>
    <x v="2725"/>
    <x v="346"/>
    <m/>
    <m/>
    <s v="sq"/>
    <s v="sq"/>
    <n v="26648.76"/>
    <n v="92327183.770000085"/>
    <n v="92327183.770000085"/>
    <s v="Casablanca"/>
  </r>
  <r>
    <x v="6231"/>
    <x v="4"/>
    <x v="0"/>
    <x v="4"/>
    <x v="2"/>
    <x v="5"/>
    <x v="6218"/>
    <x v="4"/>
    <x v="6229"/>
    <x v="246"/>
    <x v="3592"/>
    <x v="356"/>
    <m/>
    <m/>
    <s v="Amazon"/>
    <s v="Amazon"/>
    <n v="27872.98"/>
    <n v="92327183.770000085"/>
    <n v="92327183.770000085"/>
    <s v="Giza"/>
  </r>
  <r>
    <x v="6232"/>
    <x v="5"/>
    <x v="1"/>
    <x v="5"/>
    <x v="1"/>
    <x v="4"/>
    <x v="6219"/>
    <x v="1"/>
    <x v="6230"/>
    <x v="287"/>
    <x v="241"/>
    <x v="245"/>
    <m/>
    <m/>
    <s v="Jumia"/>
    <s v="Jum"/>
    <n v="99349.3"/>
    <n v="91504159.730000004"/>
    <n v="91504159.730000004"/>
    <s v="Riyadh"/>
  </r>
  <r>
    <x v="6233"/>
    <x v="0"/>
    <x v="0"/>
    <x v="0"/>
    <x v="2"/>
    <x v="3"/>
    <x v="6220"/>
    <x v="1"/>
    <x v="6231"/>
    <x v="90"/>
    <x v="1183"/>
    <x v="98"/>
    <m/>
    <m/>
    <s v="Amazon"/>
    <s v="Amazon"/>
    <n v="3665.44"/>
    <n v="92327183.770000085"/>
    <n v="92327183.770000085"/>
    <s v="Dubai"/>
  </r>
  <r>
    <x v="6234"/>
    <x v="1"/>
    <x v="1"/>
    <x v="1"/>
    <x v="2"/>
    <x v="0"/>
    <x v="6221"/>
    <x v="3"/>
    <x v="6232"/>
    <x v="220"/>
    <x v="3593"/>
    <x v="30"/>
    <m/>
    <m/>
    <s v="Amazon"/>
    <s v="Amazon"/>
    <n v="16284.02"/>
    <n v="91504159.730000004"/>
    <n v="91504159.730000004"/>
    <s v="Cairo"/>
  </r>
  <r>
    <x v="6235"/>
    <x v="0"/>
    <x v="0"/>
    <x v="0"/>
    <x v="1"/>
    <x v="1"/>
    <x v="6222"/>
    <x v="3"/>
    <x v="6233"/>
    <x v="104"/>
    <x v="2153"/>
    <x v="275"/>
    <m/>
    <m/>
    <s v="Jumia"/>
    <s v="Jum"/>
    <n v="13290.4"/>
    <n v="92327183.770000085"/>
    <n v="92327183.770000085"/>
    <s v="Alexandria"/>
  </r>
  <r>
    <x v="6236"/>
    <x v="2"/>
    <x v="2"/>
    <x v="2"/>
    <x v="0"/>
    <x v="5"/>
    <x v="6223"/>
    <x v="4"/>
    <x v="6234"/>
    <x v="256"/>
    <x v="2570"/>
    <x v="177"/>
    <m/>
    <m/>
    <s v="sq"/>
    <s v="sq"/>
    <n v="27872.98"/>
    <n v="29200970.130000021"/>
    <n v="29200970.130000021"/>
    <s v="Giza"/>
  </r>
  <r>
    <x v="6237"/>
    <x v="0"/>
    <x v="0"/>
    <x v="0"/>
    <x v="0"/>
    <x v="5"/>
    <x v="6224"/>
    <x v="3"/>
    <x v="6235"/>
    <x v="223"/>
    <x v="1064"/>
    <x v="274"/>
    <m/>
    <m/>
    <s v="sq"/>
    <s v="sq"/>
    <n v="27872.98"/>
    <n v="92327183.770000085"/>
    <n v="92327183.770000085"/>
    <s v="Giza"/>
  </r>
  <r>
    <x v="6238"/>
    <x v="8"/>
    <x v="3"/>
    <x v="8"/>
    <x v="0"/>
    <x v="3"/>
    <x v="6225"/>
    <x v="4"/>
    <x v="6236"/>
    <x v="105"/>
    <x v="497"/>
    <x v="301"/>
    <m/>
    <m/>
    <s v="sq"/>
    <s v="sq"/>
    <n v="3665.44"/>
    <n v="57542997.559999913"/>
    <n v="57542997.559999913"/>
    <s v="Dubai"/>
  </r>
  <r>
    <x v="6239"/>
    <x v="5"/>
    <x v="1"/>
    <x v="5"/>
    <x v="2"/>
    <x v="3"/>
    <x v="6226"/>
    <x v="0"/>
    <x v="6237"/>
    <x v="19"/>
    <x v="3594"/>
    <x v="69"/>
    <m/>
    <m/>
    <s v="Amazon"/>
    <s v="Amazon"/>
    <n v="3665.44"/>
    <n v="91504159.730000004"/>
    <n v="91504159.730000004"/>
    <s v="Dubai"/>
  </r>
  <r>
    <x v="6240"/>
    <x v="6"/>
    <x v="4"/>
    <x v="6"/>
    <x v="0"/>
    <x v="3"/>
    <x v="6227"/>
    <x v="4"/>
    <x v="6238"/>
    <x v="227"/>
    <x v="329"/>
    <x v="336"/>
    <m/>
    <m/>
    <s v="sq"/>
    <s v="sq"/>
    <n v="3665.44"/>
    <n v="31420413.200000018"/>
    <n v="31420413.200000018"/>
    <s v="Dubai"/>
  </r>
  <r>
    <x v="6241"/>
    <x v="9"/>
    <x v="1"/>
    <x v="9"/>
    <x v="2"/>
    <x v="3"/>
    <x v="6228"/>
    <x v="2"/>
    <x v="6239"/>
    <x v="95"/>
    <x v="2362"/>
    <x v="214"/>
    <m/>
    <m/>
    <s v="Amazon"/>
    <s v="Amazon"/>
    <n v="3665.44"/>
    <n v="91504159.730000004"/>
    <n v="91504159.730000004"/>
    <s v="Dubai"/>
  </r>
  <r>
    <x v="6242"/>
    <x v="2"/>
    <x v="2"/>
    <x v="2"/>
    <x v="2"/>
    <x v="5"/>
    <x v="6229"/>
    <x v="2"/>
    <x v="6240"/>
    <x v="105"/>
    <x v="3504"/>
    <x v="332"/>
    <m/>
    <m/>
    <s v="Amazon"/>
    <s v="Amazon"/>
    <n v="27872.98"/>
    <n v="29200970.130000021"/>
    <n v="29200970.130000021"/>
    <s v="Giza"/>
  </r>
  <r>
    <x v="6243"/>
    <x v="2"/>
    <x v="2"/>
    <x v="2"/>
    <x v="0"/>
    <x v="3"/>
    <x v="6230"/>
    <x v="2"/>
    <x v="6241"/>
    <x v="375"/>
    <x v="3416"/>
    <x v="331"/>
    <m/>
    <m/>
    <s v="sq"/>
    <s v="sq"/>
    <n v="3665.44"/>
    <n v="29200970.130000021"/>
    <n v="29200970.130000021"/>
    <s v="Dubai"/>
  </r>
  <r>
    <x v="6244"/>
    <x v="4"/>
    <x v="0"/>
    <x v="4"/>
    <x v="2"/>
    <x v="1"/>
    <x v="6231"/>
    <x v="4"/>
    <x v="6242"/>
    <x v="205"/>
    <x v="718"/>
    <x v="55"/>
    <m/>
    <m/>
    <s v="Amazon"/>
    <s v="Amazon"/>
    <n v="13290.4"/>
    <n v="92327183.770000085"/>
    <n v="92327183.770000085"/>
    <s v="Alexandria"/>
  </r>
  <r>
    <x v="6245"/>
    <x v="0"/>
    <x v="0"/>
    <x v="0"/>
    <x v="0"/>
    <x v="1"/>
    <x v="6232"/>
    <x v="3"/>
    <x v="6243"/>
    <x v="144"/>
    <x v="2296"/>
    <x v="359"/>
    <m/>
    <m/>
    <s v="sq"/>
    <s v="sq"/>
    <n v="13290.4"/>
    <n v="92327183.770000085"/>
    <n v="92327183.770000085"/>
    <s v="Alexandria"/>
  </r>
  <r>
    <x v="6246"/>
    <x v="3"/>
    <x v="3"/>
    <x v="3"/>
    <x v="0"/>
    <x v="0"/>
    <x v="6233"/>
    <x v="2"/>
    <x v="6244"/>
    <x v="107"/>
    <x v="3595"/>
    <x v="289"/>
    <m/>
    <m/>
    <s v="sq"/>
    <s v="sq"/>
    <n v="16284.02"/>
    <n v="57542997.559999913"/>
    <n v="57542997.559999913"/>
    <s v="Cairo"/>
  </r>
  <r>
    <x v="6247"/>
    <x v="8"/>
    <x v="3"/>
    <x v="8"/>
    <x v="2"/>
    <x v="3"/>
    <x v="6234"/>
    <x v="1"/>
    <x v="6245"/>
    <x v="336"/>
    <x v="2413"/>
    <x v="292"/>
    <m/>
    <m/>
    <s v="Amazon"/>
    <s v="Amazon"/>
    <n v="3665.44"/>
    <n v="57542997.559999913"/>
    <n v="57542997.559999913"/>
    <s v="Dubai"/>
  </r>
  <r>
    <x v="6248"/>
    <x v="4"/>
    <x v="0"/>
    <x v="4"/>
    <x v="1"/>
    <x v="1"/>
    <x v="6235"/>
    <x v="0"/>
    <x v="6246"/>
    <x v="274"/>
    <x v="750"/>
    <x v="149"/>
    <m/>
    <m/>
    <s v="Jumia"/>
    <s v="Jum"/>
    <n v="13290.4"/>
    <n v="92327183.770000085"/>
    <n v="92327183.770000085"/>
    <s v="Alexandria"/>
  </r>
  <r>
    <x v="6249"/>
    <x v="8"/>
    <x v="3"/>
    <x v="8"/>
    <x v="1"/>
    <x v="2"/>
    <x v="6236"/>
    <x v="2"/>
    <x v="6247"/>
    <x v="142"/>
    <x v="214"/>
    <x v="272"/>
    <m/>
    <m/>
    <s v="Jumia"/>
    <s v="Jum"/>
    <n v="26648.76"/>
    <n v="57542997.559999913"/>
    <n v="57542997.559999913"/>
    <s v="Casablanca"/>
  </r>
  <r>
    <x v="6250"/>
    <x v="1"/>
    <x v="1"/>
    <x v="1"/>
    <x v="2"/>
    <x v="1"/>
    <x v="6237"/>
    <x v="1"/>
    <x v="6248"/>
    <x v="303"/>
    <x v="3596"/>
    <x v="315"/>
    <m/>
    <m/>
    <s v="Amazon"/>
    <s v="Amazon"/>
    <n v="13290.4"/>
    <n v="91504159.730000004"/>
    <n v="91504159.730000004"/>
    <s v="Alexandria"/>
  </r>
  <r>
    <x v="6251"/>
    <x v="3"/>
    <x v="3"/>
    <x v="3"/>
    <x v="0"/>
    <x v="2"/>
    <x v="6238"/>
    <x v="2"/>
    <x v="6249"/>
    <x v="154"/>
    <x v="370"/>
    <x v="45"/>
    <m/>
    <m/>
    <s v="sq"/>
    <s v="sq"/>
    <n v="26648.76"/>
    <n v="57542997.559999913"/>
    <n v="57542997.559999913"/>
    <s v="Casablanca"/>
  </r>
  <r>
    <x v="6252"/>
    <x v="1"/>
    <x v="1"/>
    <x v="1"/>
    <x v="2"/>
    <x v="5"/>
    <x v="6239"/>
    <x v="0"/>
    <x v="6250"/>
    <x v="281"/>
    <x v="272"/>
    <x v="86"/>
    <m/>
    <m/>
    <s v="Amazon"/>
    <s v="Amazon"/>
    <n v="27872.98"/>
    <n v="91504159.730000004"/>
    <n v="91504159.730000004"/>
    <s v="Giza"/>
  </r>
  <r>
    <x v="6253"/>
    <x v="3"/>
    <x v="3"/>
    <x v="3"/>
    <x v="1"/>
    <x v="1"/>
    <x v="6240"/>
    <x v="2"/>
    <x v="6251"/>
    <x v="43"/>
    <x v="2290"/>
    <x v="232"/>
    <m/>
    <m/>
    <s v="Jumia"/>
    <s v="Jum"/>
    <n v="13290.4"/>
    <n v="57542997.559999913"/>
    <n v="57542997.559999913"/>
    <s v="Alexandria"/>
  </r>
  <r>
    <x v="6254"/>
    <x v="6"/>
    <x v="4"/>
    <x v="6"/>
    <x v="1"/>
    <x v="4"/>
    <x v="6241"/>
    <x v="3"/>
    <x v="6252"/>
    <x v="369"/>
    <x v="147"/>
    <x v="51"/>
    <m/>
    <m/>
    <s v="Jumia"/>
    <s v="Jum"/>
    <n v="99349.3"/>
    <n v="31420413.200000018"/>
    <n v="31420413.200000018"/>
    <s v="Riyadh"/>
  </r>
  <r>
    <x v="6255"/>
    <x v="8"/>
    <x v="3"/>
    <x v="8"/>
    <x v="2"/>
    <x v="3"/>
    <x v="6242"/>
    <x v="0"/>
    <x v="6253"/>
    <x v="91"/>
    <x v="1192"/>
    <x v="133"/>
    <m/>
    <m/>
    <s v="Amazon"/>
    <s v="Amazon"/>
    <n v="3665.44"/>
    <n v="57542997.559999913"/>
    <n v="57542997.559999913"/>
    <s v="Dubai"/>
  </r>
  <r>
    <x v="6256"/>
    <x v="5"/>
    <x v="1"/>
    <x v="5"/>
    <x v="1"/>
    <x v="2"/>
    <x v="6243"/>
    <x v="4"/>
    <x v="6254"/>
    <x v="20"/>
    <x v="3597"/>
    <x v="260"/>
    <m/>
    <m/>
    <s v="Jumia"/>
    <s v="Jum"/>
    <n v="26648.76"/>
    <n v="91504159.730000004"/>
    <n v="91504159.730000004"/>
    <s v="Casablanca"/>
  </r>
  <r>
    <x v="6257"/>
    <x v="8"/>
    <x v="3"/>
    <x v="8"/>
    <x v="0"/>
    <x v="2"/>
    <x v="6244"/>
    <x v="0"/>
    <x v="6255"/>
    <x v="339"/>
    <x v="3598"/>
    <x v="136"/>
    <m/>
    <m/>
    <s v="sq"/>
    <s v="sq"/>
    <n v="26648.76"/>
    <n v="57542997.559999913"/>
    <n v="57542997.559999913"/>
    <s v="Casablanca"/>
  </r>
  <r>
    <x v="6258"/>
    <x v="7"/>
    <x v="0"/>
    <x v="7"/>
    <x v="0"/>
    <x v="5"/>
    <x v="6245"/>
    <x v="2"/>
    <x v="6256"/>
    <x v="34"/>
    <x v="3599"/>
    <x v="199"/>
    <m/>
    <m/>
    <s v="sq"/>
    <s v="sq"/>
    <n v="27872.98"/>
    <n v="92327183.770000085"/>
    <n v="92327183.770000085"/>
    <s v="Giza"/>
  </r>
  <r>
    <x v="6259"/>
    <x v="1"/>
    <x v="1"/>
    <x v="1"/>
    <x v="0"/>
    <x v="1"/>
    <x v="6246"/>
    <x v="2"/>
    <x v="6257"/>
    <x v="326"/>
    <x v="189"/>
    <x v="18"/>
    <m/>
    <m/>
    <s v="sq"/>
    <s v="sq"/>
    <n v="13290.4"/>
    <n v="91504159.730000004"/>
    <n v="91504159.730000004"/>
    <s v="Alexandria"/>
  </r>
  <r>
    <x v="6260"/>
    <x v="3"/>
    <x v="3"/>
    <x v="3"/>
    <x v="2"/>
    <x v="4"/>
    <x v="6247"/>
    <x v="0"/>
    <x v="6258"/>
    <x v="175"/>
    <x v="1195"/>
    <x v="210"/>
    <m/>
    <m/>
    <s v="Amazon"/>
    <s v="Amazon"/>
    <n v="99349.3"/>
    <n v="57542997.559999913"/>
    <n v="57542997.559999913"/>
    <s v="Riyadh"/>
  </r>
  <r>
    <x v="6261"/>
    <x v="9"/>
    <x v="1"/>
    <x v="9"/>
    <x v="2"/>
    <x v="5"/>
    <x v="6248"/>
    <x v="3"/>
    <x v="6259"/>
    <x v="345"/>
    <x v="2228"/>
    <x v="78"/>
    <m/>
    <m/>
    <s v="Amazon"/>
    <s v="Amazon"/>
    <n v="27872.98"/>
    <n v="91504159.730000004"/>
    <n v="91504159.730000004"/>
    <s v="Giza"/>
  </r>
  <r>
    <x v="6262"/>
    <x v="6"/>
    <x v="4"/>
    <x v="6"/>
    <x v="2"/>
    <x v="3"/>
    <x v="6249"/>
    <x v="2"/>
    <x v="6260"/>
    <x v="276"/>
    <x v="3276"/>
    <x v="125"/>
    <m/>
    <m/>
    <s v="Amazon"/>
    <s v="Amazon"/>
    <n v="3665.44"/>
    <n v="31420413.200000018"/>
    <n v="31420413.200000018"/>
    <s v="Dubai"/>
  </r>
  <r>
    <x v="6263"/>
    <x v="5"/>
    <x v="1"/>
    <x v="5"/>
    <x v="2"/>
    <x v="2"/>
    <x v="6250"/>
    <x v="1"/>
    <x v="6261"/>
    <x v="140"/>
    <x v="970"/>
    <x v="254"/>
    <m/>
    <m/>
    <s v="Amazon"/>
    <s v="Amazon"/>
    <n v="26648.76"/>
    <n v="91504159.730000004"/>
    <n v="91504159.730000004"/>
    <s v="Casablanca"/>
  </r>
  <r>
    <x v="6264"/>
    <x v="9"/>
    <x v="1"/>
    <x v="9"/>
    <x v="2"/>
    <x v="2"/>
    <x v="6251"/>
    <x v="1"/>
    <x v="6262"/>
    <x v="298"/>
    <x v="3600"/>
    <x v="10"/>
    <m/>
    <m/>
    <s v="Amazon"/>
    <s v="Amazon"/>
    <n v="26648.76"/>
    <n v="91504159.730000004"/>
    <n v="91504159.730000004"/>
    <s v="Casablanca"/>
  </r>
  <r>
    <x v="6265"/>
    <x v="6"/>
    <x v="4"/>
    <x v="6"/>
    <x v="0"/>
    <x v="0"/>
    <x v="6252"/>
    <x v="1"/>
    <x v="6263"/>
    <x v="297"/>
    <x v="1336"/>
    <x v="164"/>
    <m/>
    <m/>
    <s v="sq"/>
    <s v="sq"/>
    <n v="16284.02"/>
    <n v="31420413.200000018"/>
    <n v="31420413.200000018"/>
    <s v="Cairo"/>
  </r>
  <r>
    <x v="6266"/>
    <x v="1"/>
    <x v="1"/>
    <x v="1"/>
    <x v="0"/>
    <x v="0"/>
    <x v="6253"/>
    <x v="1"/>
    <x v="6264"/>
    <x v="154"/>
    <x v="3462"/>
    <x v="19"/>
    <m/>
    <m/>
    <s v="sq"/>
    <s v="sq"/>
    <n v="16284.02"/>
    <n v="91504159.730000004"/>
    <n v="91504159.730000004"/>
    <s v="Cairo"/>
  </r>
  <r>
    <x v="6267"/>
    <x v="0"/>
    <x v="0"/>
    <x v="0"/>
    <x v="2"/>
    <x v="4"/>
    <x v="6254"/>
    <x v="1"/>
    <x v="6265"/>
    <x v="378"/>
    <x v="3171"/>
    <x v="46"/>
    <m/>
    <m/>
    <s v="Amazon"/>
    <s v="Amazon"/>
    <n v="99349.3"/>
    <n v="92327183.770000085"/>
    <n v="92327183.770000085"/>
    <s v="Riyadh"/>
  </r>
  <r>
    <x v="6268"/>
    <x v="0"/>
    <x v="0"/>
    <x v="0"/>
    <x v="0"/>
    <x v="2"/>
    <x v="6255"/>
    <x v="0"/>
    <x v="6266"/>
    <x v="267"/>
    <x v="1456"/>
    <x v="197"/>
    <m/>
    <m/>
    <s v="sq"/>
    <s v="sq"/>
    <n v="26648.76"/>
    <n v="92327183.770000085"/>
    <n v="92327183.770000085"/>
    <s v="Casablanca"/>
  </r>
  <r>
    <x v="6269"/>
    <x v="0"/>
    <x v="0"/>
    <x v="0"/>
    <x v="0"/>
    <x v="3"/>
    <x v="6256"/>
    <x v="1"/>
    <x v="6267"/>
    <x v="102"/>
    <x v="1066"/>
    <x v="321"/>
    <m/>
    <m/>
    <s v="sq"/>
    <s v="sq"/>
    <n v="3665.44"/>
    <n v="92327183.770000085"/>
    <n v="92327183.770000085"/>
    <s v="Dubai"/>
  </r>
  <r>
    <x v="6270"/>
    <x v="2"/>
    <x v="2"/>
    <x v="2"/>
    <x v="0"/>
    <x v="4"/>
    <x v="6257"/>
    <x v="4"/>
    <x v="6268"/>
    <x v="277"/>
    <x v="3302"/>
    <x v="202"/>
    <m/>
    <m/>
    <s v="sq"/>
    <s v="sq"/>
    <n v="99349.3"/>
    <n v="29200970.130000021"/>
    <n v="29200970.130000021"/>
    <s v="Riyadh"/>
  </r>
  <r>
    <x v="6271"/>
    <x v="5"/>
    <x v="1"/>
    <x v="5"/>
    <x v="0"/>
    <x v="3"/>
    <x v="6258"/>
    <x v="1"/>
    <x v="6269"/>
    <x v="193"/>
    <x v="2722"/>
    <x v="51"/>
    <m/>
    <m/>
    <s v="sq"/>
    <s v="sq"/>
    <n v="3665.44"/>
    <n v="91504159.730000004"/>
    <n v="91504159.730000004"/>
    <s v="Dubai"/>
  </r>
  <r>
    <x v="6272"/>
    <x v="7"/>
    <x v="0"/>
    <x v="7"/>
    <x v="0"/>
    <x v="4"/>
    <x v="6259"/>
    <x v="3"/>
    <x v="6270"/>
    <x v="350"/>
    <x v="2799"/>
    <x v="337"/>
    <m/>
    <m/>
    <s v="sq"/>
    <s v="sq"/>
    <n v="99349.3"/>
    <n v="92327183.770000085"/>
    <n v="92327183.770000085"/>
    <s v="Riyadh"/>
  </r>
  <r>
    <x v="6273"/>
    <x v="3"/>
    <x v="3"/>
    <x v="3"/>
    <x v="0"/>
    <x v="0"/>
    <x v="6260"/>
    <x v="0"/>
    <x v="6271"/>
    <x v="112"/>
    <x v="1708"/>
    <x v="137"/>
    <m/>
    <m/>
    <s v="sq"/>
    <s v="sq"/>
    <n v="16284.02"/>
    <n v="57542997.559999913"/>
    <n v="57542997.559999913"/>
    <s v="Cairo"/>
  </r>
  <r>
    <x v="6274"/>
    <x v="5"/>
    <x v="1"/>
    <x v="5"/>
    <x v="2"/>
    <x v="0"/>
    <x v="6261"/>
    <x v="0"/>
    <x v="6272"/>
    <x v="222"/>
    <x v="2858"/>
    <x v="327"/>
    <m/>
    <m/>
    <s v="Amazon"/>
    <s v="Amazon"/>
    <n v="16284.02"/>
    <n v="91504159.730000004"/>
    <n v="91504159.730000004"/>
    <s v="Cairo"/>
  </r>
  <r>
    <x v="6275"/>
    <x v="2"/>
    <x v="2"/>
    <x v="2"/>
    <x v="1"/>
    <x v="4"/>
    <x v="6262"/>
    <x v="2"/>
    <x v="6273"/>
    <x v="228"/>
    <x v="3601"/>
    <x v="173"/>
    <m/>
    <m/>
    <s v="Jumia"/>
    <s v="Jum"/>
    <n v="99349.3"/>
    <n v="29200970.130000021"/>
    <n v="29200970.130000021"/>
    <s v="Riyadh"/>
  </r>
  <r>
    <x v="6276"/>
    <x v="7"/>
    <x v="0"/>
    <x v="7"/>
    <x v="0"/>
    <x v="5"/>
    <x v="6263"/>
    <x v="4"/>
    <x v="6274"/>
    <x v="64"/>
    <x v="3602"/>
    <x v="74"/>
    <m/>
    <m/>
    <s v="sq"/>
    <s v="sq"/>
    <n v="27872.98"/>
    <n v="92327183.770000085"/>
    <n v="92327183.770000085"/>
    <s v="Giza"/>
  </r>
  <r>
    <x v="6277"/>
    <x v="2"/>
    <x v="2"/>
    <x v="2"/>
    <x v="1"/>
    <x v="5"/>
    <x v="6264"/>
    <x v="2"/>
    <x v="6275"/>
    <x v="151"/>
    <x v="1877"/>
    <x v="314"/>
    <m/>
    <m/>
    <s v="Jumia"/>
    <s v="Jum"/>
    <n v="27872.98"/>
    <n v="29200970.130000021"/>
    <n v="29200970.130000021"/>
    <s v="Giza"/>
  </r>
  <r>
    <x v="6278"/>
    <x v="3"/>
    <x v="3"/>
    <x v="3"/>
    <x v="1"/>
    <x v="1"/>
    <x v="6265"/>
    <x v="4"/>
    <x v="6276"/>
    <x v="187"/>
    <x v="1490"/>
    <x v="256"/>
    <m/>
    <m/>
    <s v="Jumia"/>
    <s v="Jum"/>
    <n v="13290.4"/>
    <n v="57542997.559999913"/>
    <n v="57542997.559999913"/>
    <s v="Alexandria"/>
  </r>
  <r>
    <x v="6279"/>
    <x v="9"/>
    <x v="1"/>
    <x v="9"/>
    <x v="1"/>
    <x v="0"/>
    <x v="6266"/>
    <x v="4"/>
    <x v="6277"/>
    <x v="273"/>
    <x v="3603"/>
    <x v="79"/>
    <m/>
    <m/>
    <s v="Jumia"/>
    <s v="Jum"/>
    <n v="16284.02"/>
    <n v="91504159.730000004"/>
    <n v="91504159.730000004"/>
    <s v="Cairo"/>
  </r>
  <r>
    <x v="6280"/>
    <x v="8"/>
    <x v="3"/>
    <x v="8"/>
    <x v="2"/>
    <x v="5"/>
    <x v="6267"/>
    <x v="4"/>
    <x v="6278"/>
    <x v="20"/>
    <x v="2908"/>
    <x v="33"/>
    <m/>
    <m/>
    <s v="Amazon"/>
    <s v="Amazon"/>
    <n v="27872.98"/>
    <n v="57542997.559999913"/>
    <n v="57542997.559999913"/>
    <s v="Giza"/>
  </r>
  <r>
    <x v="6281"/>
    <x v="1"/>
    <x v="1"/>
    <x v="1"/>
    <x v="0"/>
    <x v="2"/>
    <x v="6268"/>
    <x v="2"/>
    <x v="6279"/>
    <x v="93"/>
    <x v="3264"/>
    <x v="238"/>
    <m/>
    <m/>
    <s v="sq"/>
    <s v="sq"/>
    <n v="26648.76"/>
    <n v="91504159.730000004"/>
    <n v="91504159.730000004"/>
    <s v="Casablanca"/>
  </r>
  <r>
    <x v="6282"/>
    <x v="1"/>
    <x v="1"/>
    <x v="1"/>
    <x v="1"/>
    <x v="4"/>
    <x v="6269"/>
    <x v="3"/>
    <x v="6280"/>
    <x v="89"/>
    <x v="19"/>
    <x v="358"/>
    <m/>
    <m/>
    <s v="Jumia"/>
    <s v="Jum"/>
    <n v="99349.3"/>
    <n v="91504159.730000004"/>
    <n v="91504159.730000004"/>
    <s v="Riyadh"/>
  </r>
  <r>
    <x v="6283"/>
    <x v="8"/>
    <x v="3"/>
    <x v="8"/>
    <x v="0"/>
    <x v="1"/>
    <x v="6270"/>
    <x v="4"/>
    <x v="6281"/>
    <x v="29"/>
    <x v="1468"/>
    <x v="337"/>
    <m/>
    <m/>
    <s v="sq"/>
    <s v="sq"/>
    <n v="13290.4"/>
    <n v="57542997.559999913"/>
    <n v="57542997.559999913"/>
    <s v="Alexandria"/>
  </r>
  <r>
    <x v="6284"/>
    <x v="2"/>
    <x v="2"/>
    <x v="2"/>
    <x v="2"/>
    <x v="3"/>
    <x v="6271"/>
    <x v="4"/>
    <x v="6282"/>
    <x v="302"/>
    <x v="583"/>
    <x v="1"/>
    <m/>
    <m/>
    <s v="Amazon"/>
    <s v="Amazon"/>
    <n v="3665.44"/>
    <n v="29200970.130000021"/>
    <n v="29200970.130000021"/>
    <s v="Dubai"/>
  </r>
  <r>
    <x v="6285"/>
    <x v="6"/>
    <x v="4"/>
    <x v="6"/>
    <x v="0"/>
    <x v="3"/>
    <x v="6272"/>
    <x v="3"/>
    <x v="6283"/>
    <x v="287"/>
    <x v="2952"/>
    <x v="26"/>
    <m/>
    <m/>
    <s v="sq"/>
    <s v="sq"/>
    <n v="3665.44"/>
    <n v="31420413.200000018"/>
    <n v="31420413.200000018"/>
    <s v="Dubai"/>
  </r>
  <r>
    <x v="6286"/>
    <x v="3"/>
    <x v="3"/>
    <x v="3"/>
    <x v="2"/>
    <x v="3"/>
    <x v="6273"/>
    <x v="2"/>
    <x v="6284"/>
    <x v="23"/>
    <x v="3112"/>
    <x v="142"/>
    <m/>
    <m/>
    <s v="Amazon"/>
    <s v="Amazon"/>
    <n v="3665.44"/>
    <n v="57542997.559999913"/>
    <n v="57542997.559999913"/>
    <s v="Dubai"/>
  </r>
  <r>
    <x v="6287"/>
    <x v="4"/>
    <x v="0"/>
    <x v="4"/>
    <x v="1"/>
    <x v="1"/>
    <x v="6274"/>
    <x v="2"/>
    <x v="6285"/>
    <x v="370"/>
    <x v="2924"/>
    <x v="242"/>
    <m/>
    <m/>
    <s v="Jumia"/>
    <s v="Jum"/>
    <n v="13290.4"/>
    <n v="92327183.770000085"/>
    <n v="92327183.770000085"/>
    <s v="Alexandria"/>
  </r>
  <r>
    <x v="6288"/>
    <x v="0"/>
    <x v="0"/>
    <x v="0"/>
    <x v="2"/>
    <x v="4"/>
    <x v="6275"/>
    <x v="3"/>
    <x v="6286"/>
    <x v="134"/>
    <x v="3604"/>
    <x v="138"/>
    <m/>
    <m/>
    <s v="Amazon"/>
    <s v="Amazon"/>
    <n v="99349.3"/>
    <n v="92327183.770000085"/>
    <n v="92327183.770000085"/>
    <s v="Riyadh"/>
  </r>
  <r>
    <x v="6289"/>
    <x v="5"/>
    <x v="1"/>
    <x v="5"/>
    <x v="0"/>
    <x v="0"/>
    <x v="6276"/>
    <x v="1"/>
    <x v="6287"/>
    <x v="391"/>
    <x v="2685"/>
    <x v="341"/>
    <m/>
    <m/>
    <s v="sq"/>
    <s v="sq"/>
    <n v="16284.02"/>
    <n v="91504159.730000004"/>
    <n v="91504159.730000004"/>
    <s v="Cairo"/>
  </r>
  <r>
    <x v="6290"/>
    <x v="3"/>
    <x v="3"/>
    <x v="3"/>
    <x v="1"/>
    <x v="4"/>
    <x v="6277"/>
    <x v="1"/>
    <x v="6288"/>
    <x v="233"/>
    <x v="3605"/>
    <x v="82"/>
    <m/>
    <m/>
    <s v="Jumia"/>
    <s v="Jum"/>
    <n v="99349.3"/>
    <n v="57542997.559999913"/>
    <n v="57542997.559999913"/>
    <s v="Riyadh"/>
  </r>
  <r>
    <x v="6291"/>
    <x v="3"/>
    <x v="3"/>
    <x v="3"/>
    <x v="2"/>
    <x v="1"/>
    <x v="6278"/>
    <x v="4"/>
    <x v="6289"/>
    <x v="103"/>
    <x v="346"/>
    <x v="215"/>
    <m/>
    <m/>
    <s v="Amazon"/>
    <s v="Amazon"/>
    <n v="13290.4"/>
    <n v="57542997.559999913"/>
    <n v="57542997.559999913"/>
    <s v="Alexandria"/>
  </r>
  <r>
    <x v="6292"/>
    <x v="2"/>
    <x v="2"/>
    <x v="2"/>
    <x v="0"/>
    <x v="2"/>
    <x v="6279"/>
    <x v="3"/>
    <x v="6290"/>
    <x v="310"/>
    <x v="3606"/>
    <x v="316"/>
    <m/>
    <m/>
    <s v="sq"/>
    <s v="sq"/>
    <n v="26648.76"/>
    <n v="29200970.130000021"/>
    <n v="29200970.130000021"/>
    <s v="Casablanca"/>
  </r>
  <r>
    <x v="6293"/>
    <x v="8"/>
    <x v="3"/>
    <x v="8"/>
    <x v="1"/>
    <x v="5"/>
    <x v="6280"/>
    <x v="0"/>
    <x v="6291"/>
    <x v="76"/>
    <x v="2690"/>
    <x v="244"/>
    <m/>
    <m/>
    <s v="Jumia"/>
    <s v="Jum"/>
    <n v="27872.98"/>
    <n v="57542997.559999913"/>
    <n v="57542997.559999913"/>
    <s v="Giza"/>
  </r>
  <r>
    <x v="6294"/>
    <x v="1"/>
    <x v="1"/>
    <x v="1"/>
    <x v="1"/>
    <x v="2"/>
    <x v="6281"/>
    <x v="2"/>
    <x v="6292"/>
    <x v="373"/>
    <x v="2058"/>
    <x v="161"/>
    <m/>
    <m/>
    <s v="Jumia"/>
    <s v="Jum"/>
    <n v="26648.76"/>
    <n v="91504159.730000004"/>
    <n v="91504159.730000004"/>
    <s v="Casablanca"/>
  </r>
  <r>
    <x v="6295"/>
    <x v="8"/>
    <x v="3"/>
    <x v="8"/>
    <x v="1"/>
    <x v="4"/>
    <x v="6282"/>
    <x v="2"/>
    <x v="6293"/>
    <x v="51"/>
    <x v="3607"/>
    <x v="34"/>
    <m/>
    <m/>
    <s v="Jumia"/>
    <s v="Jum"/>
    <n v="99349.3"/>
    <n v="57542997.559999913"/>
    <n v="57542997.559999913"/>
    <s v="Riyadh"/>
  </r>
  <r>
    <x v="6296"/>
    <x v="9"/>
    <x v="1"/>
    <x v="9"/>
    <x v="0"/>
    <x v="5"/>
    <x v="6283"/>
    <x v="2"/>
    <x v="6294"/>
    <x v="12"/>
    <x v="2724"/>
    <x v="279"/>
    <m/>
    <m/>
    <s v="sq"/>
    <s v="sq"/>
    <n v="27872.98"/>
    <n v="91504159.730000004"/>
    <n v="91504159.730000004"/>
    <s v="Giza"/>
  </r>
  <r>
    <x v="6297"/>
    <x v="6"/>
    <x v="4"/>
    <x v="6"/>
    <x v="0"/>
    <x v="2"/>
    <x v="6284"/>
    <x v="2"/>
    <x v="6295"/>
    <x v="217"/>
    <x v="3608"/>
    <x v="76"/>
    <m/>
    <m/>
    <s v="sq"/>
    <s v="sq"/>
    <n v="26648.76"/>
    <n v="31420413.200000018"/>
    <n v="31420413.200000018"/>
    <s v="Casablanca"/>
  </r>
  <r>
    <x v="6298"/>
    <x v="1"/>
    <x v="1"/>
    <x v="1"/>
    <x v="0"/>
    <x v="5"/>
    <x v="6285"/>
    <x v="0"/>
    <x v="6296"/>
    <x v="159"/>
    <x v="1644"/>
    <x v="81"/>
    <m/>
    <m/>
    <s v="sq"/>
    <s v="sq"/>
    <n v="27872.98"/>
    <n v="91504159.730000004"/>
    <n v="91504159.730000004"/>
    <s v="Giza"/>
  </r>
  <r>
    <x v="6299"/>
    <x v="5"/>
    <x v="1"/>
    <x v="5"/>
    <x v="1"/>
    <x v="0"/>
    <x v="6286"/>
    <x v="2"/>
    <x v="6297"/>
    <x v="13"/>
    <x v="2394"/>
    <x v="8"/>
    <m/>
    <m/>
    <s v="Jumia"/>
    <s v="Jum"/>
    <n v="16284.02"/>
    <n v="91504159.730000004"/>
    <n v="91504159.730000004"/>
    <s v="Cairo"/>
  </r>
  <r>
    <x v="6300"/>
    <x v="7"/>
    <x v="0"/>
    <x v="7"/>
    <x v="0"/>
    <x v="5"/>
    <x v="6287"/>
    <x v="4"/>
    <x v="6298"/>
    <x v="302"/>
    <x v="2314"/>
    <x v="174"/>
    <m/>
    <m/>
    <s v="sq"/>
    <s v="sq"/>
    <n v="27872.98"/>
    <n v="92327183.770000085"/>
    <n v="92327183.770000085"/>
    <s v="Giza"/>
  </r>
  <r>
    <x v="6301"/>
    <x v="0"/>
    <x v="0"/>
    <x v="0"/>
    <x v="1"/>
    <x v="4"/>
    <x v="6288"/>
    <x v="3"/>
    <x v="6299"/>
    <x v="317"/>
    <x v="1914"/>
    <x v="133"/>
    <m/>
    <m/>
    <s v="Jumia"/>
    <s v="Jum"/>
    <n v="99349.3"/>
    <n v="92327183.770000085"/>
    <n v="92327183.770000085"/>
    <s v="Riyadh"/>
  </r>
  <r>
    <x v="6302"/>
    <x v="4"/>
    <x v="0"/>
    <x v="4"/>
    <x v="2"/>
    <x v="2"/>
    <x v="6289"/>
    <x v="1"/>
    <x v="6300"/>
    <x v="271"/>
    <x v="2769"/>
    <x v="7"/>
    <m/>
    <m/>
    <s v="Amazon"/>
    <s v="Amazon"/>
    <n v="26648.76"/>
    <n v="92327183.770000085"/>
    <n v="92327183.770000085"/>
    <s v="Casablanca"/>
  </r>
  <r>
    <x v="6303"/>
    <x v="2"/>
    <x v="2"/>
    <x v="2"/>
    <x v="1"/>
    <x v="2"/>
    <x v="6290"/>
    <x v="3"/>
    <x v="6301"/>
    <x v="82"/>
    <x v="2070"/>
    <x v="113"/>
    <m/>
    <m/>
    <s v="Jumia"/>
    <s v="Jum"/>
    <n v="26648.76"/>
    <n v="29200970.130000021"/>
    <n v="29200970.130000021"/>
    <s v="Casablanca"/>
  </r>
  <r>
    <x v="6304"/>
    <x v="9"/>
    <x v="1"/>
    <x v="9"/>
    <x v="1"/>
    <x v="4"/>
    <x v="6291"/>
    <x v="3"/>
    <x v="6302"/>
    <x v="154"/>
    <x v="1164"/>
    <x v="51"/>
    <m/>
    <m/>
    <s v="Jumia"/>
    <s v="Jum"/>
    <n v="99349.3"/>
    <n v="91504159.730000004"/>
    <n v="91504159.730000004"/>
    <s v="Riyadh"/>
  </r>
  <r>
    <x v="6305"/>
    <x v="8"/>
    <x v="3"/>
    <x v="8"/>
    <x v="1"/>
    <x v="4"/>
    <x v="6292"/>
    <x v="1"/>
    <x v="6303"/>
    <x v="89"/>
    <x v="2016"/>
    <x v="214"/>
    <m/>
    <m/>
    <s v="Jumia"/>
    <s v="Jum"/>
    <n v="99349.3"/>
    <n v="57542997.559999913"/>
    <n v="57542997.559999913"/>
    <s v="Riyadh"/>
  </r>
  <r>
    <x v="6306"/>
    <x v="2"/>
    <x v="2"/>
    <x v="2"/>
    <x v="1"/>
    <x v="4"/>
    <x v="6293"/>
    <x v="0"/>
    <x v="6304"/>
    <x v="118"/>
    <x v="2949"/>
    <x v="120"/>
    <m/>
    <m/>
    <s v="Jumia"/>
    <s v="Jum"/>
    <n v="99349.3"/>
    <n v="29200970.130000021"/>
    <n v="29200970.130000021"/>
    <s v="Riyadh"/>
  </r>
  <r>
    <x v="6307"/>
    <x v="6"/>
    <x v="4"/>
    <x v="6"/>
    <x v="0"/>
    <x v="0"/>
    <x v="6294"/>
    <x v="2"/>
    <x v="6305"/>
    <x v="298"/>
    <x v="3609"/>
    <x v="2"/>
    <m/>
    <m/>
    <s v="sq"/>
    <s v="sq"/>
    <n v="16284.02"/>
    <n v="31420413.200000018"/>
    <n v="31420413.200000018"/>
    <s v="Cairo"/>
  </r>
  <r>
    <x v="6308"/>
    <x v="6"/>
    <x v="4"/>
    <x v="6"/>
    <x v="0"/>
    <x v="5"/>
    <x v="6295"/>
    <x v="3"/>
    <x v="6306"/>
    <x v="380"/>
    <x v="3158"/>
    <x v="34"/>
    <m/>
    <m/>
    <s v="sq"/>
    <s v="sq"/>
    <n v="27872.98"/>
    <n v="31420413.200000018"/>
    <n v="31420413.200000018"/>
    <s v="Giza"/>
  </r>
  <r>
    <x v="6309"/>
    <x v="3"/>
    <x v="3"/>
    <x v="3"/>
    <x v="0"/>
    <x v="0"/>
    <x v="6296"/>
    <x v="2"/>
    <x v="6307"/>
    <x v="43"/>
    <x v="3128"/>
    <x v="69"/>
    <m/>
    <m/>
    <s v="sq"/>
    <s v="sq"/>
    <n v="16284.02"/>
    <n v="57542997.559999913"/>
    <n v="57542997.559999913"/>
    <s v="Cairo"/>
  </r>
  <r>
    <x v="6310"/>
    <x v="5"/>
    <x v="1"/>
    <x v="5"/>
    <x v="2"/>
    <x v="4"/>
    <x v="6297"/>
    <x v="2"/>
    <x v="6308"/>
    <x v="170"/>
    <x v="2862"/>
    <x v="25"/>
    <m/>
    <m/>
    <s v="Amazon"/>
    <s v="Amazon"/>
    <n v="99349.3"/>
    <n v="91504159.730000004"/>
    <n v="91504159.730000004"/>
    <s v="Riyadh"/>
  </r>
  <r>
    <x v="6311"/>
    <x v="9"/>
    <x v="1"/>
    <x v="9"/>
    <x v="0"/>
    <x v="0"/>
    <x v="6298"/>
    <x v="4"/>
    <x v="6309"/>
    <x v="26"/>
    <x v="3347"/>
    <x v="258"/>
    <m/>
    <m/>
    <s v="sq"/>
    <s v="sq"/>
    <n v="16284.02"/>
    <n v="91504159.730000004"/>
    <n v="91504159.730000004"/>
    <s v="Cairo"/>
  </r>
  <r>
    <x v="6312"/>
    <x v="9"/>
    <x v="1"/>
    <x v="9"/>
    <x v="1"/>
    <x v="3"/>
    <x v="6299"/>
    <x v="3"/>
    <x v="6310"/>
    <x v="291"/>
    <x v="3120"/>
    <x v="124"/>
    <m/>
    <m/>
    <s v="Jumia"/>
    <s v="Jum"/>
    <n v="3665.44"/>
    <n v="91504159.730000004"/>
    <n v="91504159.730000004"/>
    <s v="Dubai"/>
  </r>
  <r>
    <x v="6313"/>
    <x v="3"/>
    <x v="3"/>
    <x v="3"/>
    <x v="1"/>
    <x v="5"/>
    <x v="6300"/>
    <x v="4"/>
    <x v="6311"/>
    <x v="335"/>
    <x v="3610"/>
    <x v="76"/>
    <m/>
    <m/>
    <s v="Jumia"/>
    <s v="Jum"/>
    <n v="27872.98"/>
    <n v="57542997.559999913"/>
    <n v="57542997.559999913"/>
    <s v="Giza"/>
  </r>
  <r>
    <x v="6314"/>
    <x v="0"/>
    <x v="0"/>
    <x v="0"/>
    <x v="0"/>
    <x v="5"/>
    <x v="6301"/>
    <x v="0"/>
    <x v="6312"/>
    <x v="342"/>
    <x v="3611"/>
    <x v="85"/>
    <m/>
    <m/>
    <s v="sq"/>
    <s v="sq"/>
    <n v="27872.98"/>
    <n v="92327183.770000085"/>
    <n v="92327183.770000085"/>
    <s v="Giza"/>
  </r>
  <r>
    <x v="6315"/>
    <x v="7"/>
    <x v="0"/>
    <x v="7"/>
    <x v="0"/>
    <x v="5"/>
    <x v="6302"/>
    <x v="3"/>
    <x v="6313"/>
    <x v="22"/>
    <x v="2343"/>
    <x v="13"/>
    <m/>
    <m/>
    <s v="sq"/>
    <s v="sq"/>
    <n v="27872.98"/>
    <n v="92327183.770000085"/>
    <n v="92327183.770000085"/>
    <s v="Giza"/>
  </r>
  <r>
    <x v="6316"/>
    <x v="6"/>
    <x v="4"/>
    <x v="6"/>
    <x v="1"/>
    <x v="0"/>
    <x v="6303"/>
    <x v="3"/>
    <x v="6314"/>
    <x v="111"/>
    <x v="1460"/>
    <x v="89"/>
    <m/>
    <m/>
    <s v="Jumia"/>
    <s v="Jum"/>
    <n v="16284.02"/>
    <n v="31420413.200000018"/>
    <n v="31420413.200000018"/>
    <s v="Cairo"/>
  </r>
  <r>
    <x v="6317"/>
    <x v="7"/>
    <x v="0"/>
    <x v="7"/>
    <x v="0"/>
    <x v="2"/>
    <x v="6304"/>
    <x v="3"/>
    <x v="6315"/>
    <x v="336"/>
    <x v="1962"/>
    <x v="348"/>
    <m/>
    <m/>
    <s v="sq"/>
    <s v="sq"/>
    <n v="26648.76"/>
    <n v="92327183.770000085"/>
    <n v="92327183.770000085"/>
    <s v="Casablanca"/>
  </r>
  <r>
    <x v="6318"/>
    <x v="8"/>
    <x v="3"/>
    <x v="8"/>
    <x v="0"/>
    <x v="1"/>
    <x v="6305"/>
    <x v="1"/>
    <x v="6316"/>
    <x v="355"/>
    <x v="1976"/>
    <x v="315"/>
    <m/>
    <m/>
    <s v="sq"/>
    <s v="sq"/>
    <n v="13290.4"/>
    <n v="57542997.559999913"/>
    <n v="57542997.559999913"/>
    <s v="Alexandria"/>
  </r>
  <r>
    <x v="6319"/>
    <x v="5"/>
    <x v="1"/>
    <x v="5"/>
    <x v="0"/>
    <x v="3"/>
    <x v="6306"/>
    <x v="0"/>
    <x v="6317"/>
    <x v="21"/>
    <x v="59"/>
    <x v="273"/>
    <m/>
    <m/>
    <s v="sq"/>
    <s v="sq"/>
    <n v="3665.44"/>
    <n v="91504159.730000004"/>
    <n v="91504159.730000004"/>
    <s v="Dubai"/>
  </r>
  <r>
    <x v="6320"/>
    <x v="2"/>
    <x v="2"/>
    <x v="2"/>
    <x v="0"/>
    <x v="1"/>
    <x v="6307"/>
    <x v="4"/>
    <x v="6318"/>
    <x v="298"/>
    <x v="3612"/>
    <x v="292"/>
    <m/>
    <m/>
    <s v="sq"/>
    <s v="sq"/>
    <n v="13290.4"/>
    <n v="29200970.130000021"/>
    <n v="29200970.130000021"/>
    <s v="Alexandria"/>
  </r>
  <r>
    <x v="6321"/>
    <x v="6"/>
    <x v="4"/>
    <x v="6"/>
    <x v="0"/>
    <x v="4"/>
    <x v="6308"/>
    <x v="2"/>
    <x v="6319"/>
    <x v="195"/>
    <x v="2795"/>
    <x v="233"/>
    <m/>
    <m/>
    <s v="sq"/>
    <s v="sq"/>
    <n v="99349.3"/>
    <n v="31420413.200000018"/>
    <n v="31420413.200000018"/>
    <s v="Riyadh"/>
  </r>
  <r>
    <x v="6322"/>
    <x v="8"/>
    <x v="3"/>
    <x v="8"/>
    <x v="2"/>
    <x v="4"/>
    <x v="6309"/>
    <x v="3"/>
    <x v="6320"/>
    <x v="104"/>
    <x v="3613"/>
    <x v="195"/>
    <m/>
    <m/>
    <s v="Amazon"/>
    <s v="Amazon"/>
    <n v="99349.3"/>
    <n v="57542997.559999913"/>
    <n v="57542997.559999913"/>
    <s v="Riyadh"/>
  </r>
  <r>
    <x v="6323"/>
    <x v="1"/>
    <x v="1"/>
    <x v="1"/>
    <x v="1"/>
    <x v="0"/>
    <x v="6310"/>
    <x v="2"/>
    <x v="6321"/>
    <x v="379"/>
    <x v="1374"/>
    <x v="115"/>
    <m/>
    <m/>
    <s v="Jumia"/>
    <s v="Jum"/>
    <n v="16284.02"/>
    <n v="91504159.730000004"/>
    <n v="91504159.730000004"/>
    <s v="Cairo"/>
  </r>
  <r>
    <x v="6324"/>
    <x v="6"/>
    <x v="4"/>
    <x v="6"/>
    <x v="1"/>
    <x v="3"/>
    <x v="6311"/>
    <x v="4"/>
    <x v="6322"/>
    <x v="113"/>
    <x v="2563"/>
    <x v="227"/>
    <m/>
    <m/>
    <s v="Jumia"/>
    <s v="Jum"/>
    <n v="3665.44"/>
    <n v="31420413.200000018"/>
    <n v="31420413.200000018"/>
    <s v="Dubai"/>
  </r>
  <r>
    <x v="6325"/>
    <x v="3"/>
    <x v="3"/>
    <x v="3"/>
    <x v="0"/>
    <x v="4"/>
    <x v="6312"/>
    <x v="2"/>
    <x v="6323"/>
    <x v="66"/>
    <x v="2092"/>
    <x v="243"/>
    <m/>
    <m/>
    <s v="sq"/>
    <s v="sq"/>
    <n v="99349.3"/>
    <n v="57542997.559999913"/>
    <n v="57542997.559999913"/>
    <s v="Riyadh"/>
  </r>
  <r>
    <x v="6326"/>
    <x v="4"/>
    <x v="0"/>
    <x v="4"/>
    <x v="2"/>
    <x v="4"/>
    <x v="6313"/>
    <x v="4"/>
    <x v="6324"/>
    <x v="258"/>
    <x v="3465"/>
    <x v="252"/>
    <m/>
    <m/>
    <s v="Amazon"/>
    <s v="Amazon"/>
    <n v="99349.3"/>
    <n v="92327183.770000085"/>
    <n v="92327183.770000085"/>
    <s v="Riyadh"/>
  </r>
  <r>
    <x v="6327"/>
    <x v="2"/>
    <x v="2"/>
    <x v="2"/>
    <x v="2"/>
    <x v="1"/>
    <x v="6314"/>
    <x v="4"/>
    <x v="6325"/>
    <x v="64"/>
    <x v="3614"/>
    <x v="293"/>
    <m/>
    <m/>
    <s v="Amazon"/>
    <s v="Amazon"/>
    <n v="13290.4"/>
    <n v="29200970.130000021"/>
    <n v="29200970.130000021"/>
    <s v="Alexandria"/>
  </r>
  <r>
    <x v="6328"/>
    <x v="5"/>
    <x v="1"/>
    <x v="5"/>
    <x v="0"/>
    <x v="4"/>
    <x v="6315"/>
    <x v="4"/>
    <x v="6326"/>
    <x v="216"/>
    <x v="3615"/>
    <x v="65"/>
    <m/>
    <m/>
    <s v="sq"/>
    <s v="sq"/>
    <n v="99349.3"/>
    <n v="91504159.730000004"/>
    <n v="91504159.730000004"/>
    <s v="Riyadh"/>
  </r>
  <r>
    <x v="6329"/>
    <x v="3"/>
    <x v="3"/>
    <x v="3"/>
    <x v="1"/>
    <x v="3"/>
    <x v="6316"/>
    <x v="1"/>
    <x v="6327"/>
    <x v="110"/>
    <x v="3616"/>
    <x v="132"/>
    <m/>
    <m/>
    <s v="Jumia"/>
    <s v="Jum"/>
    <n v="3665.44"/>
    <n v="57542997.559999913"/>
    <n v="57542997.559999913"/>
    <s v="Dubai"/>
  </r>
  <r>
    <x v="6330"/>
    <x v="5"/>
    <x v="1"/>
    <x v="5"/>
    <x v="0"/>
    <x v="4"/>
    <x v="6317"/>
    <x v="2"/>
    <x v="6328"/>
    <x v="172"/>
    <x v="3617"/>
    <x v="57"/>
    <m/>
    <m/>
    <s v="sq"/>
    <s v="sq"/>
    <n v="99349.3"/>
    <n v="91504159.730000004"/>
    <n v="91504159.730000004"/>
    <s v="Riyadh"/>
  </r>
  <r>
    <x v="6331"/>
    <x v="3"/>
    <x v="3"/>
    <x v="3"/>
    <x v="0"/>
    <x v="3"/>
    <x v="6318"/>
    <x v="2"/>
    <x v="6329"/>
    <x v="226"/>
    <x v="551"/>
    <x v="14"/>
    <m/>
    <m/>
    <s v="sq"/>
    <s v="sq"/>
    <n v="3665.44"/>
    <n v="57542997.559999913"/>
    <n v="57542997.559999913"/>
    <s v="Dubai"/>
  </r>
  <r>
    <x v="6332"/>
    <x v="9"/>
    <x v="1"/>
    <x v="9"/>
    <x v="1"/>
    <x v="4"/>
    <x v="6319"/>
    <x v="1"/>
    <x v="6330"/>
    <x v="106"/>
    <x v="586"/>
    <x v="11"/>
    <m/>
    <m/>
    <s v="Jumia"/>
    <s v="Jum"/>
    <n v="99349.3"/>
    <n v="91504159.730000004"/>
    <n v="91504159.730000004"/>
    <s v="Riyadh"/>
  </r>
  <r>
    <x v="6333"/>
    <x v="7"/>
    <x v="0"/>
    <x v="7"/>
    <x v="1"/>
    <x v="2"/>
    <x v="6320"/>
    <x v="4"/>
    <x v="6331"/>
    <x v="142"/>
    <x v="3504"/>
    <x v="84"/>
    <m/>
    <m/>
    <s v="Jumia"/>
    <s v="Jum"/>
    <n v="26648.76"/>
    <n v="92327183.770000085"/>
    <n v="92327183.770000085"/>
    <s v="Casablanca"/>
  </r>
  <r>
    <x v="6334"/>
    <x v="2"/>
    <x v="2"/>
    <x v="2"/>
    <x v="0"/>
    <x v="5"/>
    <x v="6321"/>
    <x v="2"/>
    <x v="6332"/>
    <x v="277"/>
    <x v="3382"/>
    <x v="163"/>
    <m/>
    <m/>
    <s v="sq"/>
    <s v="sq"/>
    <n v="27872.98"/>
    <n v="29200970.130000021"/>
    <n v="29200970.130000021"/>
    <s v="Giza"/>
  </r>
  <r>
    <x v="6335"/>
    <x v="7"/>
    <x v="0"/>
    <x v="7"/>
    <x v="2"/>
    <x v="1"/>
    <x v="6322"/>
    <x v="0"/>
    <x v="6333"/>
    <x v="393"/>
    <x v="1166"/>
    <x v="37"/>
    <m/>
    <m/>
    <s v="Amazon"/>
    <s v="Amazon"/>
    <n v="13290.4"/>
    <n v="92327183.770000085"/>
    <n v="92327183.770000085"/>
    <s v="Alexandria"/>
  </r>
  <r>
    <x v="6336"/>
    <x v="1"/>
    <x v="1"/>
    <x v="1"/>
    <x v="0"/>
    <x v="1"/>
    <x v="6323"/>
    <x v="1"/>
    <x v="6334"/>
    <x v="126"/>
    <x v="3618"/>
    <x v="108"/>
    <m/>
    <m/>
    <s v="sq"/>
    <s v="sq"/>
    <n v="13290.4"/>
    <n v="91504159.730000004"/>
    <n v="91504159.730000004"/>
    <s v="Alexandria"/>
  </r>
  <r>
    <x v="6337"/>
    <x v="9"/>
    <x v="1"/>
    <x v="9"/>
    <x v="2"/>
    <x v="1"/>
    <x v="6324"/>
    <x v="1"/>
    <x v="6335"/>
    <x v="323"/>
    <x v="2777"/>
    <x v="236"/>
    <m/>
    <m/>
    <s v="Amazon"/>
    <s v="Amazon"/>
    <n v="13290.4"/>
    <n v="91504159.730000004"/>
    <n v="91504159.730000004"/>
    <s v="Alexandria"/>
  </r>
  <r>
    <x v="6338"/>
    <x v="6"/>
    <x v="4"/>
    <x v="6"/>
    <x v="0"/>
    <x v="3"/>
    <x v="6325"/>
    <x v="4"/>
    <x v="6336"/>
    <x v="44"/>
    <x v="1871"/>
    <x v="327"/>
    <m/>
    <m/>
    <s v="sq"/>
    <s v="sq"/>
    <n v="3665.44"/>
    <n v="31420413.200000018"/>
    <n v="31420413.200000018"/>
    <s v="Dubai"/>
  </r>
  <r>
    <x v="6339"/>
    <x v="3"/>
    <x v="3"/>
    <x v="3"/>
    <x v="1"/>
    <x v="2"/>
    <x v="6326"/>
    <x v="0"/>
    <x v="6337"/>
    <x v="324"/>
    <x v="2630"/>
    <x v="303"/>
    <m/>
    <m/>
    <s v="Jumia"/>
    <s v="Jum"/>
    <n v="26648.76"/>
    <n v="57542997.559999913"/>
    <n v="57542997.559999913"/>
    <s v="Casablanca"/>
  </r>
  <r>
    <x v="6340"/>
    <x v="8"/>
    <x v="3"/>
    <x v="8"/>
    <x v="1"/>
    <x v="0"/>
    <x v="6327"/>
    <x v="4"/>
    <x v="6338"/>
    <x v="126"/>
    <x v="3619"/>
    <x v="114"/>
    <m/>
    <m/>
    <s v="Jumia"/>
    <s v="Jum"/>
    <n v="16284.02"/>
    <n v="57542997.559999913"/>
    <n v="57542997.559999913"/>
    <s v="Cairo"/>
  </r>
  <r>
    <x v="6341"/>
    <x v="0"/>
    <x v="0"/>
    <x v="0"/>
    <x v="0"/>
    <x v="5"/>
    <x v="6328"/>
    <x v="2"/>
    <x v="6339"/>
    <x v="200"/>
    <x v="3620"/>
    <x v="310"/>
    <m/>
    <m/>
    <s v="sq"/>
    <s v="sq"/>
    <n v="27872.98"/>
    <n v="92327183.770000085"/>
    <n v="92327183.770000085"/>
    <s v="Giza"/>
  </r>
  <r>
    <x v="6342"/>
    <x v="4"/>
    <x v="0"/>
    <x v="4"/>
    <x v="0"/>
    <x v="3"/>
    <x v="6329"/>
    <x v="0"/>
    <x v="6340"/>
    <x v="110"/>
    <x v="1888"/>
    <x v="119"/>
    <m/>
    <m/>
    <s v="sq"/>
    <s v="sq"/>
    <n v="3665.44"/>
    <n v="92327183.770000085"/>
    <n v="92327183.770000085"/>
    <s v="Dubai"/>
  </r>
  <r>
    <x v="6343"/>
    <x v="5"/>
    <x v="1"/>
    <x v="5"/>
    <x v="1"/>
    <x v="4"/>
    <x v="6330"/>
    <x v="4"/>
    <x v="6341"/>
    <x v="273"/>
    <x v="3621"/>
    <x v="159"/>
    <m/>
    <m/>
    <s v="Jumia"/>
    <s v="Jum"/>
    <n v="99349.3"/>
    <n v="91504159.730000004"/>
    <n v="91504159.730000004"/>
    <s v="Riyadh"/>
  </r>
  <r>
    <x v="6344"/>
    <x v="6"/>
    <x v="4"/>
    <x v="6"/>
    <x v="2"/>
    <x v="1"/>
    <x v="6331"/>
    <x v="0"/>
    <x v="6342"/>
    <x v="392"/>
    <x v="3622"/>
    <x v="79"/>
    <m/>
    <m/>
    <s v="Amazon"/>
    <s v="Amazon"/>
    <n v="13290.4"/>
    <n v="31420413.200000018"/>
    <n v="31420413.200000018"/>
    <s v="Alexandria"/>
  </r>
  <r>
    <x v="6345"/>
    <x v="9"/>
    <x v="1"/>
    <x v="9"/>
    <x v="1"/>
    <x v="4"/>
    <x v="6332"/>
    <x v="4"/>
    <x v="6343"/>
    <x v="319"/>
    <x v="3623"/>
    <x v="206"/>
    <m/>
    <m/>
    <s v="Jumia"/>
    <s v="Jum"/>
    <n v="99349.3"/>
    <n v="91504159.730000004"/>
    <n v="91504159.730000004"/>
    <s v="Riyadh"/>
  </r>
  <r>
    <x v="6346"/>
    <x v="3"/>
    <x v="3"/>
    <x v="3"/>
    <x v="2"/>
    <x v="4"/>
    <x v="6333"/>
    <x v="3"/>
    <x v="6344"/>
    <x v="344"/>
    <x v="322"/>
    <x v="247"/>
    <m/>
    <m/>
    <s v="Amazon"/>
    <s v="Amazon"/>
    <n v="99349.3"/>
    <n v="57542997.559999913"/>
    <n v="57542997.559999913"/>
    <s v="Riyadh"/>
  </r>
  <r>
    <x v="6347"/>
    <x v="3"/>
    <x v="3"/>
    <x v="3"/>
    <x v="1"/>
    <x v="4"/>
    <x v="6334"/>
    <x v="2"/>
    <x v="6345"/>
    <x v="328"/>
    <x v="978"/>
    <x v="220"/>
    <m/>
    <m/>
    <s v="Jumia"/>
    <s v="Jum"/>
    <n v="99349.3"/>
    <n v="57542997.559999913"/>
    <n v="57542997.559999913"/>
    <s v="Riyadh"/>
  </r>
  <r>
    <x v="6348"/>
    <x v="5"/>
    <x v="1"/>
    <x v="5"/>
    <x v="1"/>
    <x v="3"/>
    <x v="6335"/>
    <x v="0"/>
    <x v="6346"/>
    <x v="172"/>
    <x v="1802"/>
    <x v="45"/>
    <m/>
    <m/>
    <s v="Jumia"/>
    <s v="Jum"/>
    <n v="3665.44"/>
    <n v="91504159.730000004"/>
    <n v="91504159.730000004"/>
    <s v="Dubai"/>
  </r>
  <r>
    <x v="6349"/>
    <x v="5"/>
    <x v="1"/>
    <x v="5"/>
    <x v="0"/>
    <x v="1"/>
    <x v="6336"/>
    <x v="3"/>
    <x v="6347"/>
    <x v="381"/>
    <x v="3624"/>
    <x v="203"/>
    <m/>
    <m/>
    <s v="sq"/>
    <s v="sq"/>
    <n v="13290.4"/>
    <n v="91504159.730000004"/>
    <n v="91504159.730000004"/>
    <s v="Alexandria"/>
  </r>
  <r>
    <x v="6350"/>
    <x v="7"/>
    <x v="0"/>
    <x v="7"/>
    <x v="0"/>
    <x v="2"/>
    <x v="6337"/>
    <x v="2"/>
    <x v="6348"/>
    <x v="209"/>
    <x v="1021"/>
    <x v="297"/>
    <m/>
    <m/>
    <s v="sq"/>
    <s v="sq"/>
    <n v="26648.76"/>
    <n v="92327183.770000085"/>
    <n v="92327183.770000085"/>
    <s v="Casablanca"/>
  </r>
  <r>
    <x v="6351"/>
    <x v="4"/>
    <x v="0"/>
    <x v="4"/>
    <x v="2"/>
    <x v="0"/>
    <x v="6338"/>
    <x v="2"/>
    <x v="6349"/>
    <x v="78"/>
    <x v="3453"/>
    <x v="150"/>
    <m/>
    <m/>
    <s v="Amazon"/>
    <s v="Amazon"/>
    <n v="16284.02"/>
    <n v="92327183.770000085"/>
    <n v="92327183.770000085"/>
    <s v="Cairo"/>
  </r>
  <r>
    <x v="6352"/>
    <x v="7"/>
    <x v="0"/>
    <x v="7"/>
    <x v="2"/>
    <x v="1"/>
    <x v="6339"/>
    <x v="4"/>
    <x v="6350"/>
    <x v="73"/>
    <x v="3625"/>
    <x v="298"/>
    <m/>
    <m/>
    <s v="Amazon"/>
    <s v="Amazon"/>
    <n v="13290.4"/>
    <n v="92327183.770000085"/>
    <n v="92327183.770000085"/>
    <s v="Alexandria"/>
  </r>
  <r>
    <x v="6353"/>
    <x v="9"/>
    <x v="1"/>
    <x v="9"/>
    <x v="1"/>
    <x v="3"/>
    <x v="6340"/>
    <x v="2"/>
    <x v="6351"/>
    <x v="90"/>
    <x v="957"/>
    <x v="84"/>
    <m/>
    <m/>
    <s v="Jumia"/>
    <s v="Jum"/>
    <n v="3665.44"/>
    <n v="91504159.730000004"/>
    <n v="91504159.730000004"/>
    <s v="Dubai"/>
  </r>
  <r>
    <x v="6354"/>
    <x v="9"/>
    <x v="1"/>
    <x v="9"/>
    <x v="2"/>
    <x v="0"/>
    <x v="6341"/>
    <x v="4"/>
    <x v="6352"/>
    <x v="87"/>
    <x v="150"/>
    <x v="98"/>
    <m/>
    <m/>
    <s v="Amazon"/>
    <s v="Amazon"/>
    <n v="16284.02"/>
    <n v="91504159.730000004"/>
    <n v="91504159.730000004"/>
    <s v="Cairo"/>
  </r>
  <r>
    <x v="6355"/>
    <x v="0"/>
    <x v="0"/>
    <x v="0"/>
    <x v="1"/>
    <x v="0"/>
    <x v="6342"/>
    <x v="2"/>
    <x v="6353"/>
    <x v="57"/>
    <x v="3406"/>
    <x v="316"/>
    <m/>
    <m/>
    <s v="Jumia"/>
    <s v="Jum"/>
    <n v="16284.02"/>
    <n v="92327183.770000085"/>
    <n v="92327183.770000085"/>
    <s v="Cairo"/>
  </r>
  <r>
    <x v="6356"/>
    <x v="5"/>
    <x v="1"/>
    <x v="5"/>
    <x v="0"/>
    <x v="4"/>
    <x v="6343"/>
    <x v="3"/>
    <x v="6354"/>
    <x v="49"/>
    <x v="1174"/>
    <x v="25"/>
    <m/>
    <m/>
    <s v="sq"/>
    <s v="sq"/>
    <n v="99349.3"/>
    <n v="91504159.730000004"/>
    <n v="91504159.730000004"/>
    <s v="Riyadh"/>
  </r>
  <r>
    <x v="6357"/>
    <x v="4"/>
    <x v="0"/>
    <x v="4"/>
    <x v="1"/>
    <x v="2"/>
    <x v="6344"/>
    <x v="0"/>
    <x v="6355"/>
    <x v="136"/>
    <x v="2785"/>
    <x v="280"/>
    <m/>
    <m/>
    <s v="Jumia"/>
    <s v="Jum"/>
    <n v="26648.76"/>
    <n v="92327183.770000085"/>
    <n v="92327183.770000085"/>
    <s v="Casablanca"/>
  </r>
  <r>
    <x v="6358"/>
    <x v="3"/>
    <x v="3"/>
    <x v="3"/>
    <x v="1"/>
    <x v="2"/>
    <x v="6345"/>
    <x v="2"/>
    <x v="6356"/>
    <x v="187"/>
    <x v="2945"/>
    <x v="340"/>
    <m/>
    <m/>
    <s v="Jumia"/>
    <s v="Jum"/>
    <n v="26648.76"/>
    <n v="57542997.559999913"/>
    <n v="57542997.559999913"/>
    <s v="Casablanca"/>
  </r>
  <r>
    <x v="6359"/>
    <x v="8"/>
    <x v="3"/>
    <x v="8"/>
    <x v="2"/>
    <x v="3"/>
    <x v="6346"/>
    <x v="1"/>
    <x v="6357"/>
    <x v="256"/>
    <x v="2859"/>
    <x v="56"/>
    <m/>
    <m/>
    <s v="Amazon"/>
    <s v="Amazon"/>
    <n v="3665.44"/>
    <n v="57542997.559999913"/>
    <n v="57542997.559999913"/>
    <s v="Dubai"/>
  </r>
  <r>
    <x v="6360"/>
    <x v="2"/>
    <x v="2"/>
    <x v="2"/>
    <x v="2"/>
    <x v="1"/>
    <x v="6347"/>
    <x v="1"/>
    <x v="6358"/>
    <x v="11"/>
    <x v="2601"/>
    <x v="224"/>
    <m/>
    <m/>
    <s v="Amazon"/>
    <s v="Amazon"/>
    <n v="13290.4"/>
    <n v="29200970.130000021"/>
    <n v="29200970.130000021"/>
    <s v="Alexandria"/>
  </r>
  <r>
    <x v="6361"/>
    <x v="8"/>
    <x v="3"/>
    <x v="8"/>
    <x v="2"/>
    <x v="5"/>
    <x v="6348"/>
    <x v="4"/>
    <x v="6359"/>
    <x v="227"/>
    <x v="3317"/>
    <x v="336"/>
    <m/>
    <m/>
    <s v="Amazon"/>
    <s v="Amazon"/>
    <n v="27872.98"/>
    <n v="57542997.559999913"/>
    <n v="57542997.559999913"/>
    <s v="Giza"/>
  </r>
  <r>
    <x v="6362"/>
    <x v="5"/>
    <x v="1"/>
    <x v="5"/>
    <x v="0"/>
    <x v="0"/>
    <x v="6349"/>
    <x v="3"/>
    <x v="6360"/>
    <x v="32"/>
    <x v="1958"/>
    <x v="213"/>
    <m/>
    <m/>
    <s v="sq"/>
    <s v="sq"/>
    <n v="16284.02"/>
    <n v="91504159.730000004"/>
    <n v="91504159.730000004"/>
    <s v="Cairo"/>
  </r>
  <r>
    <x v="6363"/>
    <x v="9"/>
    <x v="1"/>
    <x v="9"/>
    <x v="0"/>
    <x v="1"/>
    <x v="6350"/>
    <x v="1"/>
    <x v="6361"/>
    <x v="384"/>
    <x v="515"/>
    <x v="56"/>
    <m/>
    <m/>
    <s v="sq"/>
    <s v="sq"/>
    <n v="13290.4"/>
    <n v="91504159.730000004"/>
    <n v="91504159.730000004"/>
    <s v="Alexandria"/>
  </r>
  <r>
    <x v="6364"/>
    <x v="8"/>
    <x v="3"/>
    <x v="8"/>
    <x v="0"/>
    <x v="2"/>
    <x v="6351"/>
    <x v="4"/>
    <x v="6362"/>
    <x v="356"/>
    <x v="1421"/>
    <x v="254"/>
    <m/>
    <m/>
    <s v="sq"/>
    <s v="sq"/>
    <n v="26648.76"/>
    <n v="57542997.559999913"/>
    <n v="57542997.559999913"/>
    <s v="Casablanca"/>
  </r>
  <r>
    <x v="6365"/>
    <x v="7"/>
    <x v="0"/>
    <x v="7"/>
    <x v="1"/>
    <x v="0"/>
    <x v="6352"/>
    <x v="1"/>
    <x v="6363"/>
    <x v="68"/>
    <x v="3626"/>
    <x v="356"/>
    <m/>
    <m/>
    <s v="Jumia"/>
    <s v="Jum"/>
    <n v="16284.02"/>
    <n v="92327183.770000085"/>
    <n v="92327183.770000085"/>
    <s v="Cairo"/>
  </r>
  <r>
    <x v="6366"/>
    <x v="9"/>
    <x v="1"/>
    <x v="9"/>
    <x v="2"/>
    <x v="4"/>
    <x v="6353"/>
    <x v="3"/>
    <x v="6364"/>
    <x v="195"/>
    <x v="2618"/>
    <x v="294"/>
    <m/>
    <m/>
    <s v="Amazon"/>
    <s v="Amazon"/>
    <n v="99349.3"/>
    <n v="91504159.730000004"/>
    <n v="91504159.730000004"/>
    <s v="Riyadh"/>
  </r>
  <r>
    <x v="6367"/>
    <x v="0"/>
    <x v="0"/>
    <x v="0"/>
    <x v="1"/>
    <x v="1"/>
    <x v="6354"/>
    <x v="1"/>
    <x v="6365"/>
    <x v="206"/>
    <x v="2965"/>
    <x v="26"/>
    <m/>
    <m/>
    <s v="Jumia"/>
    <s v="Jum"/>
    <n v="13290.4"/>
    <n v="92327183.770000085"/>
    <n v="92327183.770000085"/>
    <s v="Alexandria"/>
  </r>
  <r>
    <x v="6368"/>
    <x v="6"/>
    <x v="4"/>
    <x v="6"/>
    <x v="0"/>
    <x v="4"/>
    <x v="6355"/>
    <x v="2"/>
    <x v="6366"/>
    <x v="223"/>
    <x v="2585"/>
    <x v="84"/>
    <m/>
    <m/>
    <s v="sq"/>
    <s v="sq"/>
    <n v="99349.3"/>
    <n v="31420413.200000018"/>
    <n v="31420413.200000018"/>
    <s v="Riyadh"/>
  </r>
  <r>
    <x v="6369"/>
    <x v="9"/>
    <x v="1"/>
    <x v="9"/>
    <x v="2"/>
    <x v="2"/>
    <x v="6356"/>
    <x v="0"/>
    <x v="6367"/>
    <x v="244"/>
    <x v="1791"/>
    <x v="52"/>
    <m/>
    <m/>
    <s v="Amazon"/>
    <s v="Amazon"/>
    <n v="26648.76"/>
    <n v="91504159.730000004"/>
    <n v="91504159.730000004"/>
    <s v="Casablanca"/>
  </r>
  <r>
    <x v="6370"/>
    <x v="5"/>
    <x v="1"/>
    <x v="5"/>
    <x v="0"/>
    <x v="3"/>
    <x v="6357"/>
    <x v="3"/>
    <x v="6368"/>
    <x v="202"/>
    <x v="2561"/>
    <x v="176"/>
    <m/>
    <m/>
    <s v="sq"/>
    <s v="sq"/>
    <n v="3665.44"/>
    <n v="91504159.730000004"/>
    <n v="91504159.730000004"/>
    <s v="Dubai"/>
  </r>
  <r>
    <x v="6371"/>
    <x v="1"/>
    <x v="1"/>
    <x v="1"/>
    <x v="0"/>
    <x v="3"/>
    <x v="6358"/>
    <x v="4"/>
    <x v="6369"/>
    <x v="78"/>
    <x v="1767"/>
    <x v="229"/>
    <m/>
    <m/>
    <s v="sq"/>
    <s v="sq"/>
    <n v="3665.44"/>
    <n v="91504159.730000004"/>
    <n v="91504159.730000004"/>
    <s v="Dubai"/>
  </r>
  <r>
    <x v="6372"/>
    <x v="4"/>
    <x v="0"/>
    <x v="4"/>
    <x v="0"/>
    <x v="0"/>
    <x v="6359"/>
    <x v="0"/>
    <x v="6370"/>
    <x v="260"/>
    <x v="2043"/>
    <x v="170"/>
    <m/>
    <m/>
    <s v="sq"/>
    <s v="sq"/>
    <n v="16284.02"/>
    <n v="92327183.770000085"/>
    <n v="92327183.770000085"/>
    <s v="Cairo"/>
  </r>
  <r>
    <x v="6373"/>
    <x v="8"/>
    <x v="3"/>
    <x v="8"/>
    <x v="0"/>
    <x v="2"/>
    <x v="6360"/>
    <x v="2"/>
    <x v="6371"/>
    <x v="74"/>
    <x v="2681"/>
    <x v="309"/>
    <m/>
    <m/>
    <s v="sq"/>
    <s v="sq"/>
    <n v="26648.76"/>
    <n v="57542997.559999913"/>
    <n v="57542997.559999913"/>
    <s v="Casablanca"/>
  </r>
  <r>
    <x v="6374"/>
    <x v="2"/>
    <x v="2"/>
    <x v="2"/>
    <x v="1"/>
    <x v="1"/>
    <x v="6361"/>
    <x v="2"/>
    <x v="6372"/>
    <x v="190"/>
    <x v="2487"/>
    <x v="62"/>
    <m/>
    <m/>
    <s v="Jumia"/>
    <s v="Jum"/>
    <n v="13290.4"/>
    <n v="29200970.130000021"/>
    <n v="29200970.130000021"/>
    <s v="Alexandria"/>
  </r>
  <r>
    <x v="6375"/>
    <x v="2"/>
    <x v="2"/>
    <x v="2"/>
    <x v="1"/>
    <x v="0"/>
    <x v="6362"/>
    <x v="1"/>
    <x v="6373"/>
    <x v="11"/>
    <x v="1410"/>
    <x v="350"/>
    <m/>
    <m/>
    <s v="Jumia"/>
    <s v="Jum"/>
    <n v="16284.02"/>
    <n v="29200970.130000021"/>
    <n v="29200970.130000021"/>
    <s v="Cairo"/>
  </r>
  <r>
    <x v="6376"/>
    <x v="5"/>
    <x v="1"/>
    <x v="5"/>
    <x v="0"/>
    <x v="1"/>
    <x v="6363"/>
    <x v="3"/>
    <x v="6374"/>
    <x v="34"/>
    <x v="3273"/>
    <x v="300"/>
    <m/>
    <m/>
    <s v="sq"/>
    <s v="sq"/>
    <n v="13290.4"/>
    <n v="91504159.730000004"/>
    <n v="91504159.730000004"/>
    <s v="Alexandria"/>
  </r>
  <r>
    <x v="6377"/>
    <x v="1"/>
    <x v="1"/>
    <x v="1"/>
    <x v="0"/>
    <x v="4"/>
    <x v="6364"/>
    <x v="2"/>
    <x v="6375"/>
    <x v="263"/>
    <x v="410"/>
    <x v="253"/>
    <m/>
    <m/>
    <s v="sq"/>
    <s v="sq"/>
    <n v="99349.3"/>
    <n v="91504159.730000004"/>
    <n v="91504159.730000004"/>
    <s v="Riyadh"/>
  </r>
  <r>
    <x v="6378"/>
    <x v="7"/>
    <x v="0"/>
    <x v="7"/>
    <x v="1"/>
    <x v="2"/>
    <x v="6365"/>
    <x v="0"/>
    <x v="6376"/>
    <x v="15"/>
    <x v="1372"/>
    <x v="169"/>
    <m/>
    <m/>
    <s v="Jumia"/>
    <s v="Jum"/>
    <n v="26648.76"/>
    <n v="92327183.770000085"/>
    <n v="92327183.770000085"/>
    <s v="Casablanca"/>
  </r>
  <r>
    <x v="6379"/>
    <x v="0"/>
    <x v="0"/>
    <x v="0"/>
    <x v="0"/>
    <x v="2"/>
    <x v="6366"/>
    <x v="2"/>
    <x v="6377"/>
    <x v="216"/>
    <x v="2077"/>
    <x v="236"/>
    <m/>
    <m/>
    <s v="sq"/>
    <s v="sq"/>
    <n v="26648.76"/>
    <n v="92327183.770000085"/>
    <n v="92327183.770000085"/>
    <s v="Casablanca"/>
  </r>
  <r>
    <x v="6380"/>
    <x v="5"/>
    <x v="1"/>
    <x v="5"/>
    <x v="1"/>
    <x v="3"/>
    <x v="6367"/>
    <x v="2"/>
    <x v="6378"/>
    <x v="392"/>
    <x v="3627"/>
    <x v="50"/>
    <m/>
    <m/>
    <s v="Jumia"/>
    <s v="Jum"/>
    <n v="3665.44"/>
    <n v="91504159.730000004"/>
    <n v="91504159.730000004"/>
    <s v="Dubai"/>
  </r>
  <r>
    <x v="6381"/>
    <x v="1"/>
    <x v="1"/>
    <x v="1"/>
    <x v="2"/>
    <x v="3"/>
    <x v="6368"/>
    <x v="2"/>
    <x v="6379"/>
    <x v="96"/>
    <x v="3628"/>
    <x v="324"/>
    <m/>
    <m/>
    <s v="Amazon"/>
    <s v="Amazon"/>
    <n v="3665.44"/>
    <n v="91504159.730000004"/>
    <n v="91504159.730000004"/>
    <s v="Dubai"/>
  </r>
  <r>
    <x v="6382"/>
    <x v="4"/>
    <x v="0"/>
    <x v="4"/>
    <x v="2"/>
    <x v="3"/>
    <x v="6369"/>
    <x v="4"/>
    <x v="6380"/>
    <x v="211"/>
    <x v="3370"/>
    <x v="182"/>
    <m/>
    <m/>
    <s v="Amazon"/>
    <s v="Amazon"/>
    <n v="3665.44"/>
    <n v="92327183.770000085"/>
    <n v="92327183.770000085"/>
    <s v="Dubai"/>
  </r>
  <r>
    <x v="6383"/>
    <x v="3"/>
    <x v="3"/>
    <x v="3"/>
    <x v="1"/>
    <x v="2"/>
    <x v="6370"/>
    <x v="1"/>
    <x v="6381"/>
    <x v="345"/>
    <x v="1555"/>
    <x v="299"/>
    <m/>
    <m/>
    <s v="Jumia"/>
    <s v="Jum"/>
    <n v="26648.76"/>
    <n v="57542997.559999913"/>
    <n v="57542997.559999913"/>
    <s v="Casablanca"/>
  </r>
  <r>
    <x v="6384"/>
    <x v="2"/>
    <x v="2"/>
    <x v="2"/>
    <x v="2"/>
    <x v="2"/>
    <x v="6371"/>
    <x v="3"/>
    <x v="6382"/>
    <x v="341"/>
    <x v="3629"/>
    <x v="128"/>
    <m/>
    <m/>
    <s v="Amazon"/>
    <s v="Amazon"/>
    <n v="26648.76"/>
    <n v="29200970.130000021"/>
    <n v="29200970.130000021"/>
    <s v="Casablanca"/>
  </r>
  <r>
    <x v="6385"/>
    <x v="6"/>
    <x v="4"/>
    <x v="6"/>
    <x v="1"/>
    <x v="3"/>
    <x v="6372"/>
    <x v="1"/>
    <x v="6383"/>
    <x v="68"/>
    <x v="2812"/>
    <x v="248"/>
    <m/>
    <m/>
    <s v="Jumia"/>
    <s v="Jum"/>
    <n v="3665.44"/>
    <n v="31420413.200000018"/>
    <n v="31420413.200000018"/>
    <s v="Dubai"/>
  </r>
  <r>
    <x v="6386"/>
    <x v="6"/>
    <x v="4"/>
    <x v="6"/>
    <x v="1"/>
    <x v="5"/>
    <x v="6373"/>
    <x v="4"/>
    <x v="6384"/>
    <x v="357"/>
    <x v="1137"/>
    <x v="308"/>
    <m/>
    <m/>
    <s v="Jumia"/>
    <s v="Jum"/>
    <n v="27872.98"/>
    <n v="31420413.200000018"/>
    <n v="31420413.200000018"/>
    <s v="Giza"/>
  </r>
  <r>
    <x v="6387"/>
    <x v="1"/>
    <x v="1"/>
    <x v="1"/>
    <x v="2"/>
    <x v="5"/>
    <x v="6374"/>
    <x v="0"/>
    <x v="6385"/>
    <x v="153"/>
    <x v="2424"/>
    <x v="270"/>
    <m/>
    <m/>
    <s v="Amazon"/>
    <s v="Amazon"/>
    <n v="27872.98"/>
    <n v="91504159.730000004"/>
    <n v="91504159.730000004"/>
    <s v="Giza"/>
  </r>
  <r>
    <x v="6388"/>
    <x v="9"/>
    <x v="1"/>
    <x v="9"/>
    <x v="0"/>
    <x v="2"/>
    <x v="6375"/>
    <x v="3"/>
    <x v="6386"/>
    <x v="73"/>
    <x v="3630"/>
    <x v="50"/>
    <m/>
    <m/>
    <s v="sq"/>
    <s v="sq"/>
    <n v="26648.76"/>
    <n v="91504159.730000004"/>
    <n v="91504159.730000004"/>
    <s v="Casablanca"/>
  </r>
  <r>
    <x v="6389"/>
    <x v="4"/>
    <x v="0"/>
    <x v="4"/>
    <x v="2"/>
    <x v="1"/>
    <x v="6376"/>
    <x v="3"/>
    <x v="6387"/>
    <x v="374"/>
    <x v="1934"/>
    <x v="352"/>
    <m/>
    <m/>
    <s v="Amazon"/>
    <s v="Amazon"/>
    <n v="13290.4"/>
    <n v="92327183.770000085"/>
    <n v="92327183.770000085"/>
    <s v="Alexandria"/>
  </r>
  <r>
    <x v="6390"/>
    <x v="1"/>
    <x v="1"/>
    <x v="1"/>
    <x v="2"/>
    <x v="1"/>
    <x v="6377"/>
    <x v="4"/>
    <x v="6388"/>
    <x v="339"/>
    <x v="2300"/>
    <x v="55"/>
    <m/>
    <m/>
    <s v="Amazon"/>
    <s v="Amazon"/>
    <n v="13290.4"/>
    <n v="91504159.730000004"/>
    <n v="91504159.730000004"/>
    <s v="Alexandria"/>
  </r>
  <r>
    <x v="6391"/>
    <x v="7"/>
    <x v="0"/>
    <x v="7"/>
    <x v="2"/>
    <x v="1"/>
    <x v="6378"/>
    <x v="4"/>
    <x v="6389"/>
    <x v="51"/>
    <x v="1937"/>
    <x v="204"/>
    <m/>
    <m/>
    <s v="Amazon"/>
    <s v="Amazon"/>
    <n v="13290.4"/>
    <n v="92327183.770000085"/>
    <n v="92327183.770000085"/>
    <s v="Alexandria"/>
  </r>
  <r>
    <x v="6392"/>
    <x v="1"/>
    <x v="1"/>
    <x v="1"/>
    <x v="0"/>
    <x v="5"/>
    <x v="6379"/>
    <x v="0"/>
    <x v="6390"/>
    <x v="365"/>
    <x v="3631"/>
    <x v="236"/>
    <m/>
    <m/>
    <s v="sq"/>
    <s v="sq"/>
    <n v="27872.98"/>
    <n v="91504159.730000004"/>
    <n v="91504159.730000004"/>
    <s v="Giza"/>
  </r>
  <r>
    <x v="6393"/>
    <x v="3"/>
    <x v="3"/>
    <x v="3"/>
    <x v="2"/>
    <x v="4"/>
    <x v="6380"/>
    <x v="2"/>
    <x v="6391"/>
    <x v="187"/>
    <x v="106"/>
    <x v="118"/>
    <m/>
    <m/>
    <s v="Amazon"/>
    <s v="Amazon"/>
    <n v="99349.3"/>
    <n v="57542997.559999913"/>
    <n v="57542997.559999913"/>
    <s v="Riyadh"/>
  </r>
  <r>
    <x v="6394"/>
    <x v="4"/>
    <x v="0"/>
    <x v="4"/>
    <x v="2"/>
    <x v="2"/>
    <x v="6381"/>
    <x v="3"/>
    <x v="6392"/>
    <x v="18"/>
    <x v="2553"/>
    <x v="272"/>
    <m/>
    <m/>
    <s v="Amazon"/>
    <s v="Amazon"/>
    <n v="26648.76"/>
    <n v="92327183.770000085"/>
    <n v="92327183.770000085"/>
    <s v="Casablanca"/>
  </r>
  <r>
    <x v="6395"/>
    <x v="3"/>
    <x v="3"/>
    <x v="3"/>
    <x v="2"/>
    <x v="2"/>
    <x v="6382"/>
    <x v="0"/>
    <x v="6393"/>
    <x v="77"/>
    <x v="1231"/>
    <x v="259"/>
    <m/>
    <m/>
    <s v="Amazon"/>
    <s v="Amazon"/>
    <n v="26648.76"/>
    <n v="57542997.559999913"/>
    <n v="57542997.559999913"/>
    <s v="Casablanca"/>
  </r>
  <r>
    <x v="6396"/>
    <x v="4"/>
    <x v="0"/>
    <x v="4"/>
    <x v="2"/>
    <x v="5"/>
    <x v="6383"/>
    <x v="2"/>
    <x v="6394"/>
    <x v="331"/>
    <x v="3632"/>
    <x v="356"/>
    <m/>
    <m/>
    <s v="Amazon"/>
    <s v="Amazon"/>
    <n v="27872.98"/>
    <n v="92327183.770000085"/>
    <n v="92327183.770000085"/>
    <s v="Giza"/>
  </r>
  <r>
    <x v="6397"/>
    <x v="9"/>
    <x v="1"/>
    <x v="9"/>
    <x v="0"/>
    <x v="5"/>
    <x v="6384"/>
    <x v="3"/>
    <x v="6395"/>
    <x v="188"/>
    <x v="3633"/>
    <x v="96"/>
    <m/>
    <m/>
    <s v="sq"/>
    <s v="sq"/>
    <n v="27872.98"/>
    <n v="91504159.730000004"/>
    <n v="91504159.730000004"/>
    <s v="Giza"/>
  </r>
  <r>
    <x v="6398"/>
    <x v="3"/>
    <x v="3"/>
    <x v="3"/>
    <x v="0"/>
    <x v="4"/>
    <x v="6385"/>
    <x v="3"/>
    <x v="6396"/>
    <x v="167"/>
    <x v="3634"/>
    <x v="22"/>
    <m/>
    <m/>
    <s v="sq"/>
    <s v="sq"/>
    <n v="99349.3"/>
    <n v="57542997.559999913"/>
    <n v="57542997.559999913"/>
    <s v="Riyadh"/>
  </r>
  <r>
    <x v="6399"/>
    <x v="4"/>
    <x v="0"/>
    <x v="4"/>
    <x v="0"/>
    <x v="2"/>
    <x v="6386"/>
    <x v="4"/>
    <x v="6397"/>
    <x v="28"/>
    <x v="844"/>
    <x v="155"/>
    <m/>
    <m/>
    <s v="sq"/>
    <s v="sq"/>
    <n v="26648.76"/>
    <n v="92327183.770000085"/>
    <n v="92327183.770000085"/>
    <s v="Casablanca"/>
  </r>
  <r>
    <x v="6400"/>
    <x v="7"/>
    <x v="0"/>
    <x v="7"/>
    <x v="1"/>
    <x v="1"/>
    <x v="6387"/>
    <x v="2"/>
    <x v="6398"/>
    <x v="73"/>
    <x v="2809"/>
    <x v="353"/>
    <m/>
    <m/>
    <s v="Jumia"/>
    <s v="Jum"/>
    <n v="13290.4"/>
    <n v="92327183.770000085"/>
    <n v="92327183.770000085"/>
    <s v="Alexandria"/>
  </r>
  <r>
    <x v="6401"/>
    <x v="5"/>
    <x v="1"/>
    <x v="5"/>
    <x v="0"/>
    <x v="1"/>
    <x v="6388"/>
    <x v="0"/>
    <x v="6399"/>
    <x v="192"/>
    <x v="3423"/>
    <x v="5"/>
    <m/>
    <m/>
    <s v="sq"/>
    <s v="sq"/>
    <n v="13290.4"/>
    <n v="91504159.730000004"/>
    <n v="91504159.730000004"/>
    <s v="Alexandria"/>
  </r>
  <r>
    <x v="6402"/>
    <x v="5"/>
    <x v="1"/>
    <x v="5"/>
    <x v="2"/>
    <x v="1"/>
    <x v="6389"/>
    <x v="4"/>
    <x v="6400"/>
    <x v="204"/>
    <x v="2117"/>
    <x v="50"/>
    <m/>
    <m/>
    <s v="Amazon"/>
    <s v="Amazon"/>
    <n v="13290.4"/>
    <n v="91504159.730000004"/>
    <n v="91504159.730000004"/>
    <s v="Alexandria"/>
  </r>
  <r>
    <x v="6403"/>
    <x v="4"/>
    <x v="0"/>
    <x v="4"/>
    <x v="2"/>
    <x v="0"/>
    <x v="6390"/>
    <x v="0"/>
    <x v="6401"/>
    <x v="156"/>
    <x v="1490"/>
    <x v="71"/>
    <m/>
    <m/>
    <s v="Amazon"/>
    <s v="Amazon"/>
    <n v="16284.02"/>
    <n v="92327183.770000085"/>
    <n v="92327183.770000085"/>
    <s v="Cairo"/>
  </r>
  <r>
    <x v="6404"/>
    <x v="5"/>
    <x v="1"/>
    <x v="5"/>
    <x v="0"/>
    <x v="2"/>
    <x v="6391"/>
    <x v="3"/>
    <x v="6402"/>
    <x v="228"/>
    <x v="899"/>
    <x v="164"/>
    <m/>
    <m/>
    <s v="sq"/>
    <s v="sq"/>
    <n v="26648.76"/>
    <n v="91504159.730000004"/>
    <n v="91504159.730000004"/>
    <s v="Casablanca"/>
  </r>
  <r>
    <x v="6405"/>
    <x v="2"/>
    <x v="2"/>
    <x v="2"/>
    <x v="1"/>
    <x v="0"/>
    <x v="6392"/>
    <x v="1"/>
    <x v="6403"/>
    <x v="142"/>
    <x v="670"/>
    <x v="333"/>
    <m/>
    <m/>
    <s v="Jumia"/>
    <s v="Jum"/>
    <n v="16284.02"/>
    <n v="29200970.130000021"/>
    <n v="29200970.130000021"/>
    <s v="Cairo"/>
  </r>
  <r>
    <x v="6406"/>
    <x v="8"/>
    <x v="3"/>
    <x v="8"/>
    <x v="0"/>
    <x v="2"/>
    <x v="6393"/>
    <x v="2"/>
    <x v="6404"/>
    <x v="245"/>
    <x v="867"/>
    <x v="15"/>
    <m/>
    <m/>
    <s v="sq"/>
    <s v="sq"/>
    <n v="26648.76"/>
    <n v="57542997.559999913"/>
    <n v="57542997.559999913"/>
    <s v="Casablanca"/>
  </r>
  <r>
    <x v="6407"/>
    <x v="7"/>
    <x v="0"/>
    <x v="7"/>
    <x v="2"/>
    <x v="5"/>
    <x v="6394"/>
    <x v="2"/>
    <x v="6405"/>
    <x v="71"/>
    <x v="287"/>
    <x v="243"/>
    <m/>
    <m/>
    <s v="Amazon"/>
    <s v="Amazon"/>
    <n v="27872.98"/>
    <n v="92327183.770000085"/>
    <n v="92327183.770000085"/>
    <s v="Giza"/>
  </r>
  <r>
    <x v="6408"/>
    <x v="3"/>
    <x v="3"/>
    <x v="3"/>
    <x v="0"/>
    <x v="0"/>
    <x v="6395"/>
    <x v="3"/>
    <x v="6406"/>
    <x v="96"/>
    <x v="941"/>
    <x v="163"/>
    <m/>
    <m/>
    <s v="sq"/>
    <s v="sq"/>
    <n v="16284.02"/>
    <n v="57542997.559999913"/>
    <n v="57542997.559999913"/>
    <s v="Cairo"/>
  </r>
  <r>
    <x v="6409"/>
    <x v="2"/>
    <x v="2"/>
    <x v="2"/>
    <x v="1"/>
    <x v="3"/>
    <x v="6396"/>
    <x v="1"/>
    <x v="6407"/>
    <x v="18"/>
    <x v="3629"/>
    <x v="320"/>
    <m/>
    <m/>
    <s v="Jumia"/>
    <s v="Jum"/>
    <n v="3665.44"/>
    <n v="29200970.130000021"/>
    <n v="29200970.130000021"/>
    <s v="Dubai"/>
  </r>
  <r>
    <x v="6410"/>
    <x v="0"/>
    <x v="0"/>
    <x v="0"/>
    <x v="2"/>
    <x v="3"/>
    <x v="6397"/>
    <x v="1"/>
    <x v="6408"/>
    <x v="309"/>
    <x v="3317"/>
    <x v="82"/>
    <m/>
    <m/>
    <s v="Amazon"/>
    <s v="Amazon"/>
    <n v="3665.44"/>
    <n v="92327183.770000085"/>
    <n v="92327183.770000085"/>
    <s v="Dubai"/>
  </r>
  <r>
    <x v="6411"/>
    <x v="6"/>
    <x v="4"/>
    <x v="6"/>
    <x v="1"/>
    <x v="1"/>
    <x v="6398"/>
    <x v="1"/>
    <x v="6409"/>
    <x v="321"/>
    <x v="3236"/>
    <x v="167"/>
    <m/>
    <m/>
    <s v="Jumia"/>
    <s v="Jum"/>
    <n v="13290.4"/>
    <n v="31420413.200000018"/>
    <n v="31420413.200000018"/>
    <s v="Alexandria"/>
  </r>
  <r>
    <x v="6412"/>
    <x v="4"/>
    <x v="0"/>
    <x v="4"/>
    <x v="2"/>
    <x v="4"/>
    <x v="6399"/>
    <x v="2"/>
    <x v="6410"/>
    <x v="316"/>
    <x v="2592"/>
    <x v="146"/>
    <m/>
    <m/>
    <s v="Amazon"/>
    <s v="Amazon"/>
    <n v="99349.3"/>
    <n v="92327183.770000085"/>
    <n v="92327183.770000085"/>
    <s v="Riyadh"/>
  </r>
  <r>
    <x v="6413"/>
    <x v="2"/>
    <x v="2"/>
    <x v="2"/>
    <x v="2"/>
    <x v="1"/>
    <x v="6400"/>
    <x v="4"/>
    <x v="6411"/>
    <x v="58"/>
    <x v="3081"/>
    <x v="15"/>
    <m/>
    <m/>
    <s v="Amazon"/>
    <s v="Amazon"/>
    <n v="13290.4"/>
    <n v="29200970.130000021"/>
    <n v="29200970.130000021"/>
    <s v="Alexandria"/>
  </r>
  <r>
    <x v="6414"/>
    <x v="7"/>
    <x v="0"/>
    <x v="7"/>
    <x v="0"/>
    <x v="2"/>
    <x v="6401"/>
    <x v="3"/>
    <x v="6412"/>
    <x v="103"/>
    <x v="875"/>
    <x v="170"/>
    <m/>
    <m/>
    <s v="sq"/>
    <s v="sq"/>
    <n v="26648.76"/>
    <n v="92327183.770000085"/>
    <n v="92327183.770000085"/>
    <s v="Casablanca"/>
  </r>
  <r>
    <x v="6415"/>
    <x v="1"/>
    <x v="1"/>
    <x v="1"/>
    <x v="0"/>
    <x v="5"/>
    <x v="6402"/>
    <x v="2"/>
    <x v="6413"/>
    <x v="272"/>
    <x v="2289"/>
    <x v="156"/>
    <m/>
    <m/>
    <s v="sq"/>
    <s v="sq"/>
    <n v="27872.98"/>
    <n v="91504159.730000004"/>
    <n v="91504159.730000004"/>
    <s v="Giza"/>
  </r>
  <r>
    <x v="6416"/>
    <x v="9"/>
    <x v="1"/>
    <x v="9"/>
    <x v="1"/>
    <x v="4"/>
    <x v="6403"/>
    <x v="4"/>
    <x v="6414"/>
    <x v="165"/>
    <x v="329"/>
    <x v="181"/>
    <m/>
    <m/>
    <s v="Jumia"/>
    <s v="Jum"/>
    <n v="99349.3"/>
    <n v="91504159.730000004"/>
    <n v="91504159.730000004"/>
    <s v="Riyadh"/>
  </r>
  <r>
    <x v="6417"/>
    <x v="0"/>
    <x v="0"/>
    <x v="0"/>
    <x v="1"/>
    <x v="2"/>
    <x v="6404"/>
    <x v="1"/>
    <x v="6415"/>
    <x v="324"/>
    <x v="754"/>
    <x v="152"/>
    <m/>
    <m/>
    <s v="Jumia"/>
    <s v="Jum"/>
    <n v="26648.76"/>
    <n v="92327183.770000085"/>
    <n v="92327183.770000085"/>
    <s v="Casablanca"/>
  </r>
  <r>
    <x v="6418"/>
    <x v="3"/>
    <x v="3"/>
    <x v="3"/>
    <x v="0"/>
    <x v="0"/>
    <x v="6405"/>
    <x v="4"/>
    <x v="6416"/>
    <x v="324"/>
    <x v="3635"/>
    <x v="55"/>
    <m/>
    <m/>
    <s v="sq"/>
    <s v="sq"/>
    <n v="16284.02"/>
    <n v="57542997.559999913"/>
    <n v="57542997.559999913"/>
    <s v="Cairo"/>
  </r>
  <r>
    <x v="6419"/>
    <x v="2"/>
    <x v="2"/>
    <x v="2"/>
    <x v="1"/>
    <x v="5"/>
    <x v="6406"/>
    <x v="3"/>
    <x v="6417"/>
    <x v="336"/>
    <x v="3636"/>
    <x v="348"/>
    <m/>
    <m/>
    <s v="Jumia"/>
    <s v="Jum"/>
    <n v="27872.98"/>
    <n v="29200970.130000021"/>
    <n v="29200970.130000021"/>
    <s v="Giza"/>
  </r>
  <r>
    <x v="6420"/>
    <x v="7"/>
    <x v="0"/>
    <x v="7"/>
    <x v="1"/>
    <x v="2"/>
    <x v="6407"/>
    <x v="1"/>
    <x v="6418"/>
    <x v="292"/>
    <x v="3028"/>
    <x v="254"/>
    <m/>
    <m/>
    <s v="Jumia"/>
    <s v="Jum"/>
    <n v="26648.76"/>
    <n v="92327183.770000085"/>
    <n v="92327183.770000085"/>
    <s v="Casablanca"/>
  </r>
  <r>
    <x v="6421"/>
    <x v="4"/>
    <x v="0"/>
    <x v="4"/>
    <x v="2"/>
    <x v="2"/>
    <x v="6408"/>
    <x v="2"/>
    <x v="6419"/>
    <x v="13"/>
    <x v="3637"/>
    <x v="9"/>
    <m/>
    <m/>
    <s v="Amazon"/>
    <s v="Amazon"/>
    <n v="26648.76"/>
    <n v="92327183.770000085"/>
    <n v="92327183.770000085"/>
    <s v="Casablanca"/>
  </r>
  <r>
    <x v="6422"/>
    <x v="1"/>
    <x v="1"/>
    <x v="1"/>
    <x v="1"/>
    <x v="4"/>
    <x v="6409"/>
    <x v="0"/>
    <x v="6420"/>
    <x v="382"/>
    <x v="3638"/>
    <x v="232"/>
    <m/>
    <m/>
    <s v="Jumia"/>
    <s v="Jum"/>
    <n v="99349.3"/>
    <n v="91504159.730000004"/>
    <n v="91504159.730000004"/>
    <s v="Riyadh"/>
  </r>
  <r>
    <x v="6423"/>
    <x v="1"/>
    <x v="1"/>
    <x v="1"/>
    <x v="2"/>
    <x v="1"/>
    <x v="6410"/>
    <x v="4"/>
    <x v="6421"/>
    <x v="44"/>
    <x v="3639"/>
    <x v="340"/>
    <m/>
    <m/>
    <s v="Amazon"/>
    <s v="Amazon"/>
    <n v="13290.4"/>
    <n v="91504159.730000004"/>
    <n v="91504159.730000004"/>
    <s v="Alexandria"/>
  </r>
  <r>
    <x v="6424"/>
    <x v="0"/>
    <x v="0"/>
    <x v="0"/>
    <x v="2"/>
    <x v="2"/>
    <x v="6411"/>
    <x v="4"/>
    <x v="6422"/>
    <x v="233"/>
    <x v="2357"/>
    <x v="227"/>
    <m/>
    <m/>
    <s v="Amazon"/>
    <s v="Amazon"/>
    <n v="26648.76"/>
    <n v="92327183.770000085"/>
    <n v="92327183.770000085"/>
    <s v="Casablanca"/>
  </r>
  <r>
    <x v="6425"/>
    <x v="8"/>
    <x v="3"/>
    <x v="8"/>
    <x v="0"/>
    <x v="1"/>
    <x v="6412"/>
    <x v="2"/>
    <x v="6423"/>
    <x v="144"/>
    <x v="3281"/>
    <x v="306"/>
    <m/>
    <m/>
    <s v="sq"/>
    <s v="sq"/>
    <n v="13290.4"/>
    <n v="57542997.559999913"/>
    <n v="57542997.559999913"/>
    <s v="Alexandria"/>
  </r>
  <r>
    <x v="6426"/>
    <x v="3"/>
    <x v="3"/>
    <x v="3"/>
    <x v="2"/>
    <x v="3"/>
    <x v="6413"/>
    <x v="3"/>
    <x v="6424"/>
    <x v="330"/>
    <x v="2868"/>
    <x v="163"/>
    <m/>
    <m/>
    <s v="Amazon"/>
    <s v="Amazon"/>
    <n v="3665.44"/>
    <n v="57542997.559999913"/>
    <n v="57542997.559999913"/>
    <s v="Dubai"/>
  </r>
  <r>
    <x v="6427"/>
    <x v="3"/>
    <x v="3"/>
    <x v="3"/>
    <x v="0"/>
    <x v="3"/>
    <x v="6414"/>
    <x v="1"/>
    <x v="6425"/>
    <x v="33"/>
    <x v="3640"/>
    <x v="14"/>
    <m/>
    <m/>
    <s v="sq"/>
    <s v="sq"/>
    <n v="3665.44"/>
    <n v="57542997.559999913"/>
    <n v="57542997.559999913"/>
    <s v="Dubai"/>
  </r>
  <r>
    <x v="6428"/>
    <x v="4"/>
    <x v="0"/>
    <x v="4"/>
    <x v="1"/>
    <x v="5"/>
    <x v="6415"/>
    <x v="0"/>
    <x v="6426"/>
    <x v="384"/>
    <x v="3641"/>
    <x v="309"/>
    <m/>
    <m/>
    <s v="Jumia"/>
    <s v="Jum"/>
    <n v="27872.98"/>
    <n v="92327183.770000085"/>
    <n v="92327183.770000085"/>
    <s v="Giza"/>
  </r>
  <r>
    <x v="6429"/>
    <x v="7"/>
    <x v="0"/>
    <x v="7"/>
    <x v="1"/>
    <x v="1"/>
    <x v="6416"/>
    <x v="4"/>
    <x v="6427"/>
    <x v="21"/>
    <x v="2316"/>
    <x v="118"/>
    <m/>
    <m/>
    <s v="Jumia"/>
    <s v="Jum"/>
    <n v="13290.4"/>
    <n v="92327183.770000085"/>
    <n v="92327183.770000085"/>
    <s v="Alexandria"/>
  </r>
  <r>
    <x v="6430"/>
    <x v="5"/>
    <x v="1"/>
    <x v="5"/>
    <x v="0"/>
    <x v="5"/>
    <x v="6417"/>
    <x v="2"/>
    <x v="6428"/>
    <x v="252"/>
    <x v="3642"/>
    <x v="146"/>
    <m/>
    <m/>
    <s v="sq"/>
    <s v="sq"/>
    <n v="27872.98"/>
    <n v="91504159.730000004"/>
    <n v="91504159.730000004"/>
    <s v="Giza"/>
  </r>
  <r>
    <x v="6431"/>
    <x v="3"/>
    <x v="3"/>
    <x v="3"/>
    <x v="1"/>
    <x v="0"/>
    <x v="6418"/>
    <x v="1"/>
    <x v="6429"/>
    <x v="216"/>
    <x v="1564"/>
    <x v="277"/>
    <m/>
    <m/>
    <s v="Jumia"/>
    <s v="Jum"/>
    <n v="16284.02"/>
    <n v="57542997.559999913"/>
    <n v="57542997.559999913"/>
    <s v="Cairo"/>
  </r>
  <r>
    <x v="6432"/>
    <x v="6"/>
    <x v="4"/>
    <x v="6"/>
    <x v="1"/>
    <x v="3"/>
    <x v="6419"/>
    <x v="0"/>
    <x v="6430"/>
    <x v="296"/>
    <x v="3643"/>
    <x v="240"/>
    <m/>
    <m/>
    <s v="Jumia"/>
    <s v="Jum"/>
    <n v="3665.44"/>
    <n v="31420413.200000018"/>
    <n v="31420413.200000018"/>
    <s v="Dubai"/>
  </r>
  <r>
    <x v="6433"/>
    <x v="2"/>
    <x v="2"/>
    <x v="2"/>
    <x v="1"/>
    <x v="5"/>
    <x v="6420"/>
    <x v="4"/>
    <x v="6431"/>
    <x v="17"/>
    <x v="2698"/>
    <x v="316"/>
    <m/>
    <m/>
    <s v="Jumia"/>
    <s v="Jum"/>
    <n v="27872.98"/>
    <n v="29200970.130000021"/>
    <n v="29200970.130000021"/>
    <s v="Giza"/>
  </r>
  <r>
    <x v="6434"/>
    <x v="6"/>
    <x v="4"/>
    <x v="6"/>
    <x v="0"/>
    <x v="3"/>
    <x v="6421"/>
    <x v="4"/>
    <x v="6432"/>
    <x v="263"/>
    <x v="3644"/>
    <x v="290"/>
    <m/>
    <m/>
    <s v="sq"/>
    <s v="sq"/>
    <n v="3665.44"/>
    <n v="31420413.200000018"/>
    <n v="31420413.200000018"/>
    <s v="Dubai"/>
  </r>
  <r>
    <x v="6435"/>
    <x v="7"/>
    <x v="0"/>
    <x v="7"/>
    <x v="0"/>
    <x v="5"/>
    <x v="6422"/>
    <x v="4"/>
    <x v="6433"/>
    <x v="283"/>
    <x v="2859"/>
    <x v="196"/>
    <m/>
    <m/>
    <s v="sq"/>
    <s v="sq"/>
    <n v="27872.98"/>
    <n v="92327183.770000085"/>
    <n v="92327183.770000085"/>
    <s v="Giza"/>
  </r>
  <r>
    <x v="6436"/>
    <x v="4"/>
    <x v="0"/>
    <x v="4"/>
    <x v="0"/>
    <x v="3"/>
    <x v="6423"/>
    <x v="1"/>
    <x v="6434"/>
    <x v="36"/>
    <x v="3339"/>
    <x v="194"/>
    <m/>
    <m/>
    <s v="sq"/>
    <s v="sq"/>
    <n v="3665.44"/>
    <n v="92327183.770000085"/>
    <n v="92327183.770000085"/>
    <s v="Dubai"/>
  </r>
  <r>
    <x v="6437"/>
    <x v="0"/>
    <x v="0"/>
    <x v="0"/>
    <x v="1"/>
    <x v="4"/>
    <x v="6424"/>
    <x v="2"/>
    <x v="6435"/>
    <x v="214"/>
    <x v="651"/>
    <x v="0"/>
    <m/>
    <m/>
    <s v="Jumia"/>
    <s v="Jum"/>
    <n v="99349.3"/>
    <n v="92327183.770000085"/>
    <n v="92327183.770000085"/>
    <s v="Riyadh"/>
  </r>
  <r>
    <x v="6438"/>
    <x v="5"/>
    <x v="1"/>
    <x v="5"/>
    <x v="2"/>
    <x v="2"/>
    <x v="6425"/>
    <x v="4"/>
    <x v="6436"/>
    <x v="123"/>
    <x v="3645"/>
    <x v="189"/>
    <m/>
    <m/>
    <s v="Amazon"/>
    <s v="Amazon"/>
    <n v="26648.76"/>
    <n v="91504159.730000004"/>
    <n v="91504159.730000004"/>
    <s v="Casablanca"/>
  </r>
  <r>
    <x v="6439"/>
    <x v="5"/>
    <x v="1"/>
    <x v="5"/>
    <x v="1"/>
    <x v="4"/>
    <x v="6426"/>
    <x v="1"/>
    <x v="6437"/>
    <x v="168"/>
    <x v="530"/>
    <x v="341"/>
    <m/>
    <m/>
    <s v="Jumia"/>
    <s v="Jum"/>
    <n v="99349.3"/>
    <n v="91504159.730000004"/>
    <n v="91504159.730000004"/>
    <s v="Riyadh"/>
  </r>
  <r>
    <x v="6440"/>
    <x v="7"/>
    <x v="0"/>
    <x v="7"/>
    <x v="0"/>
    <x v="2"/>
    <x v="6427"/>
    <x v="2"/>
    <x v="6438"/>
    <x v="58"/>
    <x v="2267"/>
    <x v="93"/>
    <m/>
    <m/>
    <s v="sq"/>
    <s v="sq"/>
    <n v="26648.76"/>
    <n v="92327183.770000085"/>
    <n v="92327183.770000085"/>
    <s v="Casablanca"/>
  </r>
  <r>
    <x v="6441"/>
    <x v="5"/>
    <x v="1"/>
    <x v="5"/>
    <x v="0"/>
    <x v="0"/>
    <x v="6428"/>
    <x v="1"/>
    <x v="6439"/>
    <x v="357"/>
    <x v="1231"/>
    <x v="87"/>
    <m/>
    <m/>
    <s v="sq"/>
    <s v="sq"/>
    <n v="16284.02"/>
    <n v="91504159.730000004"/>
    <n v="91504159.730000004"/>
    <s v="Cairo"/>
  </r>
  <r>
    <x v="6442"/>
    <x v="4"/>
    <x v="0"/>
    <x v="4"/>
    <x v="1"/>
    <x v="3"/>
    <x v="6429"/>
    <x v="2"/>
    <x v="6440"/>
    <x v="67"/>
    <x v="36"/>
    <x v="59"/>
    <m/>
    <m/>
    <s v="Jumia"/>
    <s v="Jum"/>
    <n v="3665.44"/>
    <n v="92327183.770000085"/>
    <n v="92327183.770000085"/>
    <s v="Dubai"/>
  </r>
  <r>
    <x v="6443"/>
    <x v="6"/>
    <x v="4"/>
    <x v="6"/>
    <x v="0"/>
    <x v="1"/>
    <x v="6430"/>
    <x v="2"/>
    <x v="6441"/>
    <x v="238"/>
    <x v="1553"/>
    <x v="7"/>
    <m/>
    <m/>
    <s v="sq"/>
    <s v="sq"/>
    <n v="13290.4"/>
    <n v="31420413.200000018"/>
    <n v="31420413.200000018"/>
    <s v="Alexandria"/>
  </r>
  <r>
    <x v="6444"/>
    <x v="7"/>
    <x v="0"/>
    <x v="7"/>
    <x v="2"/>
    <x v="0"/>
    <x v="6431"/>
    <x v="2"/>
    <x v="6442"/>
    <x v="85"/>
    <x v="3646"/>
    <x v="75"/>
    <m/>
    <m/>
    <s v="Amazon"/>
    <s v="Amazon"/>
    <n v="16284.02"/>
    <n v="92327183.770000085"/>
    <n v="92327183.770000085"/>
    <s v="Cairo"/>
  </r>
  <r>
    <x v="6445"/>
    <x v="2"/>
    <x v="2"/>
    <x v="2"/>
    <x v="2"/>
    <x v="3"/>
    <x v="6432"/>
    <x v="2"/>
    <x v="6443"/>
    <x v="389"/>
    <x v="1717"/>
    <x v="252"/>
    <m/>
    <m/>
    <s v="Amazon"/>
    <s v="Amazon"/>
    <n v="3665.44"/>
    <n v="29200970.130000021"/>
    <n v="29200970.130000021"/>
    <s v="Dubai"/>
  </r>
  <r>
    <x v="6446"/>
    <x v="3"/>
    <x v="3"/>
    <x v="3"/>
    <x v="1"/>
    <x v="1"/>
    <x v="6433"/>
    <x v="3"/>
    <x v="6444"/>
    <x v="390"/>
    <x v="3647"/>
    <x v="278"/>
    <m/>
    <m/>
    <s v="Jumia"/>
    <s v="Jum"/>
    <n v="13290.4"/>
    <n v="57542997.559999913"/>
    <n v="57542997.559999913"/>
    <s v="Alexandria"/>
  </r>
  <r>
    <x v="6447"/>
    <x v="4"/>
    <x v="0"/>
    <x v="4"/>
    <x v="1"/>
    <x v="1"/>
    <x v="6434"/>
    <x v="3"/>
    <x v="6445"/>
    <x v="383"/>
    <x v="1305"/>
    <x v="325"/>
    <m/>
    <m/>
    <s v="Jumia"/>
    <s v="Jum"/>
    <n v="13290.4"/>
    <n v="92327183.770000085"/>
    <n v="92327183.770000085"/>
    <s v="Alexandria"/>
  </r>
  <r>
    <x v="6448"/>
    <x v="6"/>
    <x v="4"/>
    <x v="6"/>
    <x v="2"/>
    <x v="3"/>
    <x v="6435"/>
    <x v="2"/>
    <x v="6446"/>
    <x v="215"/>
    <x v="862"/>
    <x v="11"/>
    <m/>
    <m/>
    <s v="Amazon"/>
    <s v="Amazon"/>
    <n v="3665.44"/>
    <n v="31420413.200000018"/>
    <n v="31420413.200000018"/>
    <s v="Dubai"/>
  </r>
  <r>
    <x v="6449"/>
    <x v="1"/>
    <x v="1"/>
    <x v="1"/>
    <x v="1"/>
    <x v="5"/>
    <x v="6436"/>
    <x v="0"/>
    <x v="6447"/>
    <x v="201"/>
    <x v="1686"/>
    <x v="134"/>
    <m/>
    <m/>
    <s v="Jumia"/>
    <s v="Jum"/>
    <n v="27872.98"/>
    <n v="91504159.730000004"/>
    <n v="91504159.730000004"/>
    <s v="Giza"/>
  </r>
  <r>
    <x v="6450"/>
    <x v="5"/>
    <x v="1"/>
    <x v="5"/>
    <x v="1"/>
    <x v="0"/>
    <x v="6437"/>
    <x v="4"/>
    <x v="6448"/>
    <x v="382"/>
    <x v="2656"/>
    <x v="44"/>
    <m/>
    <m/>
    <s v="Jumia"/>
    <s v="Jum"/>
    <n v="16284.02"/>
    <n v="91504159.730000004"/>
    <n v="91504159.730000004"/>
    <s v="Cairo"/>
  </r>
  <r>
    <x v="6451"/>
    <x v="5"/>
    <x v="1"/>
    <x v="5"/>
    <x v="0"/>
    <x v="1"/>
    <x v="6438"/>
    <x v="3"/>
    <x v="6449"/>
    <x v="278"/>
    <x v="3636"/>
    <x v="13"/>
    <m/>
    <m/>
    <s v="sq"/>
    <s v="sq"/>
    <n v="13290.4"/>
    <n v="91504159.730000004"/>
    <n v="91504159.730000004"/>
    <s v="Alexandria"/>
  </r>
  <r>
    <x v="6452"/>
    <x v="1"/>
    <x v="1"/>
    <x v="1"/>
    <x v="0"/>
    <x v="0"/>
    <x v="6439"/>
    <x v="2"/>
    <x v="6450"/>
    <x v="80"/>
    <x v="3648"/>
    <x v="28"/>
    <m/>
    <m/>
    <s v="sq"/>
    <s v="sq"/>
    <n v="16284.02"/>
    <n v="91504159.730000004"/>
    <n v="91504159.730000004"/>
    <s v="Cairo"/>
  </r>
  <r>
    <x v="6453"/>
    <x v="0"/>
    <x v="0"/>
    <x v="0"/>
    <x v="1"/>
    <x v="0"/>
    <x v="6440"/>
    <x v="1"/>
    <x v="6451"/>
    <x v="9"/>
    <x v="837"/>
    <x v="261"/>
    <m/>
    <m/>
    <s v="Jumia"/>
    <s v="Jum"/>
    <n v="16284.02"/>
    <n v="92327183.770000085"/>
    <n v="92327183.770000085"/>
    <s v="Cairo"/>
  </r>
  <r>
    <x v="6454"/>
    <x v="3"/>
    <x v="3"/>
    <x v="3"/>
    <x v="2"/>
    <x v="5"/>
    <x v="6441"/>
    <x v="0"/>
    <x v="6452"/>
    <x v="305"/>
    <x v="3649"/>
    <x v="212"/>
    <m/>
    <m/>
    <s v="Amazon"/>
    <s v="Amazon"/>
    <n v="27872.98"/>
    <n v="57542997.559999913"/>
    <n v="57542997.559999913"/>
    <s v="Giza"/>
  </r>
  <r>
    <x v="6455"/>
    <x v="9"/>
    <x v="1"/>
    <x v="9"/>
    <x v="1"/>
    <x v="2"/>
    <x v="6442"/>
    <x v="1"/>
    <x v="6453"/>
    <x v="101"/>
    <x v="2551"/>
    <x v="281"/>
    <m/>
    <m/>
    <s v="Jumia"/>
    <s v="Jum"/>
    <n v="26648.76"/>
    <n v="91504159.730000004"/>
    <n v="91504159.730000004"/>
    <s v="Casablanca"/>
  </r>
  <r>
    <x v="6456"/>
    <x v="4"/>
    <x v="0"/>
    <x v="4"/>
    <x v="0"/>
    <x v="0"/>
    <x v="6443"/>
    <x v="4"/>
    <x v="6454"/>
    <x v="9"/>
    <x v="3064"/>
    <x v="73"/>
    <m/>
    <m/>
    <s v="sq"/>
    <s v="sq"/>
    <n v="16284.02"/>
    <n v="92327183.770000085"/>
    <n v="92327183.770000085"/>
    <s v="Cairo"/>
  </r>
  <r>
    <x v="6457"/>
    <x v="6"/>
    <x v="4"/>
    <x v="6"/>
    <x v="2"/>
    <x v="3"/>
    <x v="6444"/>
    <x v="0"/>
    <x v="6455"/>
    <x v="274"/>
    <x v="2794"/>
    <x v="78"/>
    <m/>
    <m/>
    <s v="Amazon"/>
    <s v="Amazon"/>
    <n v="3665.44"/>
    <n v="31420413.200000018"/>
    <n v="31420413.200000018"/>
    <s v="Dubai"/>
  </r>
  <r>
    <x v="6458"/>
    <x v="2"/>
    <x v="2"/>
    <x v="2"/>
    <x v="2"/>
    <x v="2"/>
    <x v="6445"/>
    <x v="1"/>
    <x v="6456"/>
    <x v="369"/>
    <x v="3650"/>
    <x v="212"/>
    <m/>
    <m/>
    <s v="Amazon"/>
    <s v="Amazon"/>
    <n v="26648.76"/>
    <n v="29200970.130000021"/>
    <n v="29200970.130000021"/>
    <s v="Casablanca"/>
  </r>
  <r>
    <x v="6459"/>
    <x v="0"/>
    <x v="0"/>
    <x v="0"/>
    <x v="1"/>
    <x v="4"/>
    <x v="6446"/>
    <x v="3"/>
    <x v="6457"/>
    <x v="374"/>
    <x v="3651"/>
    <x v="62"/>
    <m/>
    <m/>
    <s v="Jumia"/>
    <s v="Jum"/>
    <n v="99349.3"/>
    <n v="92327183.770000085"/>
    <n v="92327183.770000085"/>
    <s v="Riyadh"/>
  </r>
  <r>
    <x v="6460"/>
    <x v="9"/>
    <x v="1"/>
    <x v="9"/>
    <x v="1"/>
    <x v="0"/>
    <x v="6447"/>
    <x v="0"/>
    <x v="6458"/>
    <x v="39"/>
    <x v="3652"/>
    <x v="323"/>
    <m/>
    <m/>
    <s v="Jumia"/>
    <s v="Jum"/>
    <n v="16284.02"/>
    <n v="91504159.730000004"/>
    <n v="91504159.730000004"/>
    <s v="Cairo"/>
  </r>
  <r>
    <x v="6461"/>
    <x v="2"/>
    <x v="2"/>
    <x v="2"/>
    <x v="0"/>
    <x v="5"/>
    <x v="6448"/>
    <x v="1"/>
    <x v="6459"/>
    <x v="209"/>
    <x v="488"/>
    <x v="264"/>
    <m/>
    <m/>
    <s v="sq"/>
    <s v="sq"/>
    <n v="27872.98"/>
    <n v="29200970.130000021"/>
    <n v="29200970.130000021"/>
    <s v="Giza"/>
  </r>
  <r>
    <x v="6462"/>
    <x v="2"/>
    <x v="2"/>
    <x v="2"/>
    <x v="1"/>
    <x v="5"/>
    <x v="6449"/>
    <x v="4"/>
    <x v="6460"/>
    <x v="37"/>
    <x v="1821"/>
    <x v="251"/>
    <m/>
    <m/>
    <s v="Jumia"/>
    <s v="Jum"/>
    <n v="27872.98"/>
    <n v="29200970.130000021"/>
    <n v="29200970.130000021"/>
    <s v="Giza"/>
  </r>
  <r>
    <x v="6463"/>
    <x v="8"/>
    <x v="3"/>
    <x v="8"/>
    <x v="0"/>
    <x v="5"/>
    <x v="6450"/>
    <x v="3"/>
    <x v="6461"/>
    <x v="160"/>
    <x v="3653"/>
    <x v="93"/>
    <m/>
    <m/>
    <s v="sq"/>
    <s v="sq"/>
    <n v="27872.98"/>
    <n v="57542997.559999913"/>
    <n v="57542997.559999913"/>
    <s v="Giza"/>
  </r>
  <r>
    <x v="6464"/>
    <x v="7"/>
    <x v="0"/>
    <x v="7"/>
    <x v="1"/>
    <x v="5"/>
    <x v="6451"/>
    <x v="0"/>
    <x v="6462"/>
    <x v="79"/>
    <x v="258"/>
    <x v="69"/>
    <m/>
    <m/>
    <s v="Jumia"/>
    <s v="Jum"/>
    <n v="27872.98"/>
    <n v="92327183.770000085"/>
    <n v="92327183.770000085"/>
    <s v="Giza"/>
  </r>
  <r>
    <x v="6465"/>
    <x v="1"/>
    <x v="1"/>
    <x v="1"/>
    <x v="1"/>
    <x v="5"/>
    <x v="6452"/>
    <x v="0"/>
    <x v="6463"/>
    <x v="13"/>
    <x v="1524"/>
    <x v="293"/>
    <m/>
    <m/>
    <s v="Jumia"/>
    <s v="Jum"/>
    <n v="27872.98"/>
    <n v="91504159.730000004"/>
    <n v="91504159.730000004"/>
    <s v="Giza"/>
  </r>
  <r>
    <x v="6466"/>
    <x v="8"/>
    <x v="3"/>
    <x v="8"/>
    <x v="1"/>
    <x v="0"/>
    <x v="6453"/>
    <x v="4"/>
    <x v="6464"/>
    <x v="127"/>
    <x v="2471"/>
    <x v="157"/>
    <m/>
    <m/>
    <s v="Jumia"/>
    <s v="Jum"/>
    <n v="16284.02"/>
    <n v="57542997.559999913"/>
    <n v="57542997.559999913"/>
    <s v="Cairo"/>
  </r>
  <r>
    <x v="6467"/>
    <x v="0"/>
    <x v="0"/>
    <x v="0"/>
    <x v="0"/>
    <x v="1"/>
    <x v="6454"/>
    <x v="3"/>
    <x v="6465"/>
    <x v="21"/>
    <x v="3654"/>
    <x v="345"/>
    <m/>
    <m/>
    <s v="sq"/>
    <s v="sq"/>
    <n v="13290.4"/>
    <n v="92327183.770000085"/>
    <n v="92327183.770000085"/>
    <s v="Alexandria"/>
  </r>
  <r>
    <x v="6468"/>
    <x v="9"/>
    <x v="1"/>
    <x v="9"/>
    <x v="1"/>
    <x v="4"/>
    <x v="6455"/>
    <x v="3"/>
    <x v="6466"/>
    <x v="77"/>
    <x v="2400"/>
    <x v="166"/>
    <m/>
    <m/>
    <s v="Jumia"/>
    <s v="Jum"/>
    <n v="99349.3"/>
    <n v="91504159.730000004"/>
    <n v="91504159.730000004"/>
    <s v="Riyadh"/>
  </r>
  <r>
    <x v="6469"/>
    <x v="2"/>
    <x v="2"/>
    <x v="2"/>
    <x v="1"/>
    <x v="4"/>
    <x v="6456"/>
    <x v="3"/>
    <x v="6467"/>
    <x v="77"/>
    <x v="3655"/>
    <x v="29"/>
    <m/>
    <m/>
    <s v="Jumia"/>
    <s v="Jum"/>
    <n v="99349.3"/>
    <n v="29200970.130000021"/>
    <n v="29200970.130000021"/>
    <s v="Riyadh"/>
  </r>
  <r>
    <x v="6470"/>
    <x v="6"/>
    <x v="4"/>
    <x v="6"/>
    <x v="0"/>
    <x v="1"/>
    <x v="6457"/>
    <x v="2"/>
    <x v="6468"/>
    <x v="248"/>
    <x v="3656"/>
    <x v="331"/>
    <m/>
    <m/>
    <s v="sq"/>
    <s v="sq"/>
    <n v="13290.4"/>
    <n v="31420413.200000018"/>
    <n v="31420413.200000018"/>
    <s v="Alexandria"/>
  </r>
  <r>
    <x v="6471"/>
    <x v="7"/>
    <x v="0"/>
    <x v="7"/>
    <x v="0"/>
    <x v="3"/>
    <x v="6458"/>
    <x v="0"/>
    <x v="6469"/>
    <x v="399"/>
    <x v="8"/>
    <x v="52"/>
    <m/>
    <m/>
    <s v="sq"/>
    <s v="sq"/>
    <n v="3665.44"/>
    <n v="92327183.770000085"/>
    <n v="92327183.770000085"/>
    <s v="Dubai"/>
  </r>
  <r>
    <x v="6472"/>
    <x v="8"/>
    <x v="3"/>
    <x v="8"/>
    <x v="2"/>
    <x v="2"/>
    <x v="6459"/>
    <x v="2"/>
    <x v="6470"/>
    <x v="209"/>
    <x v="3657"/>
    <x v="150"/>
    <m/>
    <m/>
    <s v="Amazon"/>
    <s v="Amazon"/>
    <n v="26648.76"/>
    <n v="57542997.559999913"/>
    <n v="57542997.559999913"/>
    <s v="Casablanca"/>
  </r>
  <r>
    <x v="6473"/>
    <x v="7"/>
    <x v="0"/>
    <x v="7"/>
    <x v="0"/>
    <x v="5"/>
    <x v="6460"/>
    <x v="0"/>
    <x v="6471"/>
    <x v="342"/>
    <x v="794"/>
    <x v="323"/>
    <m/>
    <m/>
    <s v="sq"/>
    <s v="sq"/>
    <n v="27872.98"/>
    <n v="92327183.770000085"/>
    <n v="92327183.770000085"/>
    <s v="Giza"/>
  </r>
  <r>
    <x v="6474"/>
    <x v="5"/>
    <x v="1"/>
    <x v="5"/>
    <x v="2"/>
    <x v="1"/>
    <x v="6461"/>
    <x v="2"/>
    <x v="6472"/>
    <x v="345"/>
    <x v="3086"/>
    <x v="346"/>
    <m/>
    <m/>
    <s v="Amazon"/>
    <s v="Amazon"/>
    <n v="13290.4"/>
    <n v="91504159.730000004"/>
    <n v="91504159.730000004"/>
    <s v="Alexandria"/>
  </r>
  <r>
    <x v="6475"/>
    <x v="4"/>
    <x v="0"/>
    <x v="4"/>
    <x v="0"/>
    <x v="0"/>
    <x v="6462"/>
    <x v="0"/>
    <x v="6473"/>
    <x v="251"/>
    <x v="3658"/>
    <x v="251"/>
    <m/>
    <m/>
    <s v="sq"/>
    <s v="sq"/>
    <n v="16284.02"/>
    <n v="92327183.770000085"/>
    <n v="92327183.770000085"/>
    <s v="Cairo"/>
  </r>
  <r>
    <x v="6476"/>
    <x v="1"/>
    <x v="1"/>
    <x v="1"/>
    <x v="0"/>
    <x v="2"/>
    <x v="6463"/>
    <x v="0"/>
    <x v="6474"/>
    <x v="3"/>
    <x v="2668"/>
    <x v="86"/>
    <m/>
    <m/>
    <s v="sq"/>
    <s v="sq"/>
    <n v="26648.76"/>
    <n v="91504159.730000004"/>
    <n v="91504159.730000004"/>
    <s v="Casablanca"/>
  </r>
  <r>
    <x v="6477"/>
    <x v="1"/>
    <x v="1"/>
    <x v="1"/>
    <x v="2"/>
    <x v="2"/>
    <x v="6464"/>
    <x v="4"/>
    <x v="6475"/>
    <x v="136"/>
    <x v="1909"/>
    <x v="59"/>
    <m/>
    <m/>
    <s v="Amazon"/>
    <s v="Amazon"/>
    <n v="26648.76"/>
    <n v="91504159.730000004"/>
    <n v="91504159.730000004"/>
    <s v="Casablanca"/>
  </r>
  <r>
    <x v="6478"/>
    <x v="9"/>
    <x v="1"/>
    <x v="9"/>
    <x v="0"/>
    <x v="0"/>
    <x v="6465"/>
    <x v="3"/>
    <x v="6476"/>
    <x v="303"/>
    <x v="3657"/>
    <x v="6"/>
    <m/>
    <m/>
    <s v="sq"/>
    <s v="sq"/>
    <n v="16284.02"/>
    <n v="91504159.730000004"/>
    <n v="91504159.730000004"/>
    <s v="Cairo"/>
  </r>
  <r>
    <x v="6479"/>
    <x v="0"/>
    <x v="0"/>
    <x v="0"/>
    <x v="2"/>
    <x v="3"/>
    <x v="6466"/>
    <x v="2"/>
    <x v="6477"/>
    <x v="160"/>
    <x v="3659"/>
    <x v="332"/>
    <m/>
    <m/>
    <s v="Amazon"/>
    <s v="Amazon"/>
    <n v="3665.44"/>
    <n v="92327183.770000085"/>
    <n v="92327183.770000085"/>
    <s v="Dubai"/>
  </r>
  <r>
    <x v="6480"/>
    <x v="1"/>
    <x v="1"/>
    <x v="1"/>
    <x v="2"/>
    <x v="2"/>
    <x v="6467"/>
    <x v="4"/>
    <x v="6478"/>
    <x v="186"/>
    <x v="3660"/>
    <x v="244"/>
    <m/>
    <m/>
    <s v="Amazon"/>
    <s v="Amazon"/>
    <n v="26648.76"/>
    <n v="91504159.730000004"/>
    <n v="91504159.730000004"/>
    <s v="Casablanca"/>
  </r>
  <r>
    <x v="6481"/>
    <x v="9"/>
    <x v="1"/>
    <x v="9"/>
    <x v="1"/>
    <x v="3"/>
    <x v="6468"/>
    <x v="1"/>
    <x v="6479"/>
    <x v="144"/>
    <x v="1245"/>
    <x v="163"/>
    <m/>
    <m/>
    <s v="Jumia"/>
    <s v="Jum"/>
    <n v="3665.44"/>
    <n v="91504159.730000004"/>
    <n v="91504159.730000004"/>
    <s v="Dubai"/>
  </r>
  <r>
    <x v="6482"/>
    <x v="7"/>
    <x v="0"/>
    <x v="7"/>
    <x v="1"/>
    <x v="2"/>
    <x v="6469"/>
    <x v="3"/>
    <x v="6480"/>
    <x v="140"/>
    <x v="219"/>
    <x v="307"/>
    <m/>
    <m/>
    <s v="Jumia"/>
    <s v="Jum"/>
    <n v="26648.76"/>
    <n v="92327183.770000085"/>
    <n v="92327183.770000085"/>
    <s v="Casablanca"/>
  </r>
  <r>
    <x v="6483"/>
    <x v="6"/>
    <x v="4"/>
    <x v="6"/>
    <x v="2"/>
    <x v="5"/>
    <x v="6470"/>
    <x v="1"/>
    <x v="6481"/>
    <x v="249"/>
    <x v="3140"/>
    <x v="33"/>
    <m/>
    <m/>
    <s v="Amazon"/>
    <s v="Amazon"/>
    <n v="27872.98"/>
    <n v="31420413.200000018"/>
    <n v="31420413.200000018"/>
    <s v="Giza"/>
  </r>
  <r>
    <x v="6484"/>
    <x v="8"/>
    <x v="3"/>
    <x v="8"/>
    <x v="1"/>
    <x v="3"/>
    <x v="6471"/>
    <x v="2"/>
    <x v="6482"/>
    <x v="297"/>
    <x v="3139"/>
    <x v="316"/>
    <m/>
    <m/>
    <s v="Jumia"/>
    <s v="Jum"/>
    <n v="3665.44"/>
    <n v="57542997.559999913"/>
    <n v="57542997.559999913"/>
    <s v="Dubai"/>
  </r>
  <r>
    <x v="6485"/>
    <x v="9"/>
    <x v="1"/>
    <x v="9"/>
    <x v="0"/>
    <x v="4"/>
    <x v="6472"/>
    <x v="3"/>
    <x v="6483"/>
    <x v="366"/>
    <x v="2779"/>
    <x v="21"/>
    <m/>
    <m/>
    <s v="sq"/>
    <s v="sq"/>
    <n v="99349.3"/>
    <n v="91504159.730000004"/>
    <n v="91504159.730000004"/>
    <s v="Riyadh"/>
  </r>
  <r>
    <x v="6486"/>
    <x v="1"/>
    <x v="1"/>
    <x v="1"/>
    <x v="1"/>
    <x v="0"/>
    <x v="6473"/>
    <x v="4"/>
    <x v="6484"/>
    <x v="328"/>
    <x v="841"/>
    <x v="251"/>
    <m/>
    <m/>
    <s v="Jumia"/>
    <s v="Jum"/>
    <n v="16284.02"/>
    <n v="91504159.730000004"/>
    <n v="91504159.730000004"/>
    <s v="Cairo"/>
  </r>
  <r>
    <x v="6487"/>
    <x v="9"/>
    <x v="1"/>
    <x v="9"/>
    <x v="2"/>
    <x v="4"/>
    <x v="6474"/>
    <x v="2"/>
    <x v="6485"/>
    <x v="254"/>
    <x v="2179"/>
    <x v="84"/>
    <m/>
    <m/>
    <s v="Amazon"/>
    <s v="Amazon"/>
    <n v="99349.3"/>
    <n v="91504159.730000004"/>
    <n v="91504159.730000004"/>
    <s v="Riyadh"/>
  </r>
  <r>
    <x v="6488"/>
    <x v="3"/>
    <x v="3"/>
    <x v="3"/>
    <x v="1"/>
    <x v="2"/>
    <x v="6475"/>
    <x v="1"/>
    <x v="6486"/>
    <x v="38"/>
    <x v="3661"/>
    <x v="313"/>
    <m/>
    <m/>
    <s v="Jumia"/>
    <s v="Jum"/>
    <n v="26648.76"/>
    <n v="57542997.559999913"/>
    <n v="57542997.559999913"/>
    <s v="Casablanca"/>
  </r>
  <r>
    <x v="6489"/>
    <x v="1"/>
    <x v="1"/>
    <x v="1"/>
    <x v="2"/>
    <x v="5"/>
    <x v="6476"/>
    <x v="4"/>
    <x v="6487"/>
    <x v="3"/>
    <x v="985"/>
    <x v="102"/>
    <m/>
    <m/>
    <s v="Amazon"/>
    <s v="Amazon"/>
    <n v="27872.98"/>
    <n v="91504159.730000004"/>
    <n v="91504159.730000004"/>
    <s v="Giza"/>
  </r>
  <r>
    <x v="6490"/>
    <x v="5"/>
    <x v="1"/>
    <x v="5"/>
    <x v="1"/>
    <x v="5"/>
    <x v="6477"/>
    <x v="0"/>
    <x v="6488"/>
    <x v="370"/>
    <x v="1523"/>
    <x v="166"/>
    <m/>
    <m/>
    <s v="Jumia"/>
    <s v="Jum"/>
    <n v="27872.98"/>
    <n v="91504159.730000004"/>
    <n v="91504159.730000004"/>
    <s v="Giza"/>
  </r>
  <r>
    <x v="6491"/>
    <x v="4"/>
    <x v="0"/>
    <x v="4"/>
    <x v="0"/>
    <x v="2"/>
    <x v="6478"/>
    <x v="2"/>
    <x v="6489"/>
    <x v="358"/>
    <x v="3282"/>
    <x v="344"/>
    <m/>
    <m/>
    <s v="sq"/>
    <s v="sq"/>
    <n v="26648.76"/>
    <n v="92327183.770000085"/>
    <n v="92327183.770000085"/>
    <s v="Casablanca"/>
  </r>
  <r>
    <x v="6492"/>
    <x v="1"/>
    <x v="1"/>
    <x v="1"/>
    <x v="1"/>
    <x v="0"/>
    <x v="6479"/>
    <x v="1"/>
    <x v="6490"/>
    <x v="183"/>
    <x v="1629"/>
    <x v="26"/>
    <m/>
    <m/>
    <s v="Jumia"/>
    <s v="Jum"/>
    <n v="16284.02"/>
    <n v="91504159.730000004"/>
    <n v="91504159.730000004"/>
    <s v="Cairo"/>
  </r>
  <r>
    <x v="6493"/>
    <x v="6"/>
    <x v="4"/>
    <x v="6"/>
    <x v="0"/>
    <x v="0"/>
    <x v="6480"/>
    <x v="4"/>
    <x v="6491"/>
    <x v="334"/>
    <x v="2925"/>
    <x v="23"/>
    <m/>
    <m/>
    <s v="sq"/>
    <s v="sq"/>
    <n v="16284.02"/>
    <n v="31420413.200000018"/>
    <n v="31420413.200000018"/>
    <s v="Cairo"/>
  </r>
  <r>
    <x v="6494"/>
    <x v="7"/>
    <x v="0"/>
    <x v="7"/>
    <x v="0"/>
    <x v="1"/>
    <x v="6481"/>
    <x v="4"/>
    <x v="6492"/>
    <x v="261"/>
    <x v="1079"/>
    <x v="245"/>
    <m/>
    <m/>
    <s v="sq"/>
    <s v="sq"/>
    <n v="13290.4"/>
    <n v="92327183.770000085"/>
    <n v="92327183.770000085"/>
    <s v="Alexandria"/>
  </r>
  <r>
    <x v="6495"/>
    <x v="1"/>
    <x v="1"/>
    <x v="1"/>
    <x v="1"/>
    <x v="5"/>
    <x v="6482"/>
    <x v="4"/>
    <x v="6493"/>
    <x v="190"/>
    <x v="1672"/>
    <x v="255"/>
    <m/>
    <m/>
    <s v="Jumia"/>
    <s v="Jum"/>
    <n v="27872.98"/>
    <n v="91504159.730000004"/>
    <n v="91504159.730000004"/>
    <s v="Giza"/>
  </r>
  <r>
    <x v="6496"/>
    <x v="5"/>
    <x v="1"/>
    <x v="5"/>
    <x v="0"/>
    <x v="3"/>
    <x v="6483"/>
    <x v="1"/>
    <x v="6494"/>
    <x v="393"/>
    <x v="2711"/>
    <x v="140"/>
    <m/>
    <m/>
    <s v="sq"/>
    <s v="sq"/>
    <n v="3665.44"/>
    <n v="91504159.730000004"/>
    <n v="91504159.730000004"/>
    <s v="Dubai"/>
  </r>
  <r>
    <x v="6497"/>
    <x v="8"/>
    <x v="3"/>
    <x v="8"/>
    <x v="2"/>
    <x v="2"/>
    <x v="6484"/>
    <x v="0"/>
    <x v="6495"/>
    <x v="13"/>
    <x v="1207"/>
    <x v="168"/>
    <m/>
    <m/>
    <s v="Amazon"/>
    <s v="Amazon"/>
    <n v="26648.76"/>
    <n v="57542997.559999913"/>
    <n v="57542997.559999913"/>
    <s v="Casablanca"/>
  </r>
  <r>
    <x v="6498"/>
    <x v="9"/>
    <x v="1"/>
    <x v="9"/>
    <x v="2"/>
    <x v="3"/>
    <x v="6485"/>
    <x v="0"/>
    <x v="6496"/>
    <x v="170"/>
    <x v="1673"/>
    <x v="111"/>
    <m/>
    <m/>
    <s v="Amazon"/>
    <s v="Amazon"/>
    <n v="3665.44"/>
    <n v="91504159.730000004"/>
    <n v="91504159.730000004"/>
    <s v="Dubai"/>
  </r>
  <r>
    <x v="6499"/>
    <x v="1"/>
    <x v="1"/>
    <x v="1"/>
    <x v="2"/>
    <x v="3"/>
    <x v="6486"/>
    <x v="0"/>
    <x v="6497"/>
    <x v="274"/>
    <x v="2843"/>
    <x v="150"/>
    <m/>
    <m/>
    <s v="Amazon"/>
    <s v="Amazon"/>
    <n v="3665.44"/>
    <n v="91504159.730000004"/>
    <n v="91504159.730000004"/>
    <s v="Dubai"/>
  </r>
  <r>
    <x v="6500"/>
    <x v="0"/>
    <x v="0"/>
    <x v="0"/>
    <x v="2"/>
    <x v="4"/>
    <x v="6487"/>
    <x v="1"/>
    <x v="6498"/>
    <x v="382"/>
    <x v="264"/>
    <x v="150"/>
    <m/>
    <m/>
    <s v="Amazon"/>
    <s v="Amazon"/>
    <n v="99349.3"/>
    <n v="92327183.770000085"/>
    <n v="92327183.770000085"/>
    <s v="Riyadh"/>
  </r>
  <r>
    <x v="6501"/>
    <x v="7"/>
    <x v="0"/>
    <x v="7"/>
    <x v="1"/>
    <x v="0"/>
    <x v="6488"/>
    <x v="0"/>
    <x v="6499"/>
    <x v="385"/>
    <x v="3662"/>
    <x v="356"/>
    <m/>
    <m/>
    <s v="Jumia"/>
    <s v="Jum"/>
    <n v="16284.02"/>
    <n v="92327183.770000085"/>
    <n v="92327183.770000085"/>
    <s v="Cairo"/>
  </r>
  <r>
    <x v="6502"/>
    <x v="9"/>
    <x v="1"/>
    <x v="9"/>
    <x v="2"/>
    <x v="1"/>
    <x v="6489"/>
    <x v="1"/>
    <x v="6500"/>
    <x v="248"/>
    <x v="3360"/>
    <x v="283"/>
    <m/>
    <m/>
    <s v="Amazon"/>
    <s v="Amazon"/>
    <n v="13290.4"/>
    <n v="91504159.730000004"/>
    <n v="91504159.730000004"/>
    <s v="Alexandria"/>
  </r>
  <r>
    <x v="6503"/>
    <x v="0"/>
    <x v="0"/>
    <x v="0"/>
    <x v="1"/>
    <x v="3"/>
    <x v="6490"/>
    <x v="3"/>
    <x v="6501"/>
    <x v="355"/>
    <x v="101"/>
    <x v="322"/>
    <m/>
    <m/>
    <s v="Jumia"/>
    <s v="Jum"/>
    <n v="3665.44"/>
    <n v="92327183.770000085"/>
    <n v="92327183.770000085"/>
    <s v="Dubai"/>
  </r>
  <r>
    <x v="6504"/>
    <x v="7"/>
    <x v="0"/>
    <x v="7"/>
    <x v="1"/>
    <x v="2"/>
    <x v="6491"/>
    <x v="3"/>
    <x v="6502"/>
    <x v="293"/>
    <x v="2516"/>
    <x v="276"/>
    <m/>
    <m/>
    <s v="Jumia"/>
    <s v="Jum"/>
    <n v="26648.76"/>
    <n v="92327183.770000085"/>
    <n v="92327183.770000085"/>
    <s v="Casablanca"/>
  </r>
  <r>
    <x v="6505"/>
    <x v="5"/>
    <x v="1"/>
    <x v="5"/>
    <x v="1"/>
    <x v="2"/>
    <x v="6492"/>
    <x v="1"/>
    <x v="6503"/>
    <x v="256"/>
    <x v="887"/>
    <x v="139"/>
    <m/>
    <m/>
    <s v="Jumia"/>
    <s v="Jum"/>
    <n v="26648.76"/>
    <n v="91504159.730000004"/>
    <n v="91504159.730000004"/>
    <s v="Casablanca"/>
  </r>
  <r>
    <x v="6506"/>
    <x v="2"/>
    <x v="2"/>
    <x v="2"/>
    <x v="0"/>
    <x v="3"/>
    <x v="6493"/>
    <x v="0"/>
    <x v="6504"/>
    <x v="370"/>
    <x v="325"/>
    <x v="207"/>
    <m/>
    <m/>
    <s v="sq"/>
    <s v="sq"/>
    <n v="3665.44"/>
    <n v="29200970.130000021"/>
    <n v="29200970.130000021"/>
    <s v="Dubai"/>
  </r>
  <r>
    <x v="6507"/>
    <x v="2"/>
    <x v="2"/>
    <x v="2"/>
    <x v="2"/>
    <x v="5"/>
    <x v="6494"/>
    <x v="3"/>
    <x v="6505"/>
    <x v="237"/>
    <x v="2033"/>
    <x v="306"/>
    <m/>
    <m/>
    <s v="Amazon"/>
    <s v="Amazon"/>
    <n v="27872.98"/>
    <n v="29200970.130000021"/>
    <n v="29200970.130000021"/>
    <s v="Giza"/>
  </r>
  <r>
    <x v="6508"/>
    <x v="0"/>
    <x v="0"/>
    <x v="0"/>
    <x v="1"/>
    <x v="3"/>
    <x v="6495"/>
    <x v="1"/>
    <x v="6506"/>
    <x v="228"/>
    <x v="3663"/>
    <x v="46"/>
    <m/>
    <m/>
    <s v="Jumia"/>
    <s v="Jum"/>
    <n v="3665.44"/>
    <n v="92327183.770000085"/>
    <n v="92327183.770000085"/>
    <s v="Dubai"/>
  </r>
  <r>
    <x v="6509"/>
    <x v="2"/>
    <x v="2"/>
    <x v="2"/>
    <x v="0"/>
    <x v="0"/>
    <x v="6496"/>
    <x v="1"/>
    <x v="6507"/>
    <x v="296"/>
    <x v="3280"/>
    <x v="300"/>
    <m/>
    <m/>
    <s v="sq"/>
    <s v="sq"/>
    <n v="16284.02"/>
    <n v="29200970.130000021"/>
    <n v="29200970.130000021"/>
    <s v="Cairo"/>
  </r>
  <r>
    <x v="6510"/>
    <x v="4"/>
    <x v="0"/>
    <x v="4"/>
    <x v="0"/>
    <x v="5"/>
    <x v="6497"/>
    <x v="0"/>
    <x v="6508"/>
    <x v="61"/>
    <x v="3664"/>
    <x v="238"/>
    <m/>
    <m/>
    <s v="sq"/>
    <s v="sq"/>
    <n v="27872.98"/>
    <n v="92327183.770000085"/>
    <n v="92327183.770000085"/>
    <s v="Giza"/>
  </r>
  <r>
    <x v="6511"/>
    <x v="5"/>
    <x v="1"/>
    <x v="5"/>
    <x v="1"/>
    <x v="2"/>
    <x v="6498"/>
    <x v="1"/>
    <x v="6509"/>
    <x v="19"/>
    <x v="3665"/>
    <x v="117"/>
    <m/>
    <m/>
    <s v="Jumia"/>
    <s v="Jum"/>
    <n v="26648.76"/>
    <n v="91504159.730000004"/>
    <n v="91504159.730000004"/>
    <s v="Casablanca"/>
  </r>
  <r>
    <x v="6512"/>
    <x v="9"/>
    <x v="1"/>
    <x v="9"/>
    <x v="2"/>
    <x v="3"/>
    <x v="6499"/>
    <x v="2"/>
    <x v="6510"/>
    <x v="287"/>
    <x v="3666"/>
    <x v="42"/>
    <m/>
    <m/>
    <s v="Amazon"/>
    <s v="Amazon"/>
    <n v="3665.44"/>
    <n v="91504159.730000004"/>
    <n v="91504159.730000004"/>
    <s v="Dubai"/>
  </r>
  <r>
    <x v="6513"/>
    <x v="7"/>
    <x v="0"/>
    <x v="7"/>
    <x v="2"/>
    <x v="5"/>
    <x v="6500"/>
    <x v="3"/>
    <x v="6511"/>
    <x v="87"/>
    <x v="2769"/>
    <x v="13"/>
    <m/>
    <m/>
    <s v="Amazon"/>
    <s v="Amazon"/>
    <n v="27872.98"/>
    <n v="92327183.770000085"/>
    <n v="92327183.770000085"/>
    <s v="Giza"/>
  </r>
  <r>
    <x v="6514"/>
    <x v="7"/>
    <x v="0"/>
    <x v="7"/>
    <x v="0"/>
    <x v="2"/>
    <x v="6501"/>
    <x v="4"/>
    <x v="6512"/>
    <x v="369"/>
    <x v="3323"/>
    <x v="280"/>
    <m/>
    <m/>
    <s v="sq"/>
    <s v="sq"/>
    <n v="26648.76"/>
    <n v="92327183.770000085"/>
    <n v="92327183.770000085"/>
    <s v="Casablanca"/>
  </r>
  <r>
    <x v="6515"/>
    <x v="6"/>
    <x v="4"/>
    <x v="6"/>
    <x v="0"/>
    <x v="2"/>
    <x v="6502"/>
    <x v="3"/>
    <x v="6513"/>
    <x v="335"/>
    <x v="3667"/>
    <x v="144"/>
    <m/>
    <m/>
    <s v="sq"/>
    <s v="sq"/>
    <n v="26648.76"/>
    <n v="31420413.200000018"/>
    <n v="31420413.200000018"/>
    <s v="Casablanca"/>
  </r>
  <r>
    <x v="6516"/>
    <x v="3"/>
    <x v="3"/>
    <x v="3"/>
    <x v="1"/>
    <x v="3"/>
    <x v="6503"/>
    <x v="4"/>
    <x v="6514"/>
    <x v="278"/>
    <x v="895"/>
    <x v="69"/>
    <m/>
    <m/>
    <s v="Jumia"/>
    <s v="Jum"/>
    <n v="3665.44"/>
    <n v="57542997.559999913"/>
    <n v="57542997.559999913"/>
    <s v="Dubai"/>
  </r>
  <r>
    <x v="6517"/>
    <x v="2"/>
    <x v="2"/>
    <x v="2"/>
    <x v="1"/>
    <x v="4"/>
    <x v="6504"/>
    <x v="3"/>
    <x v="6515"/>
    <x v="11"/>
    <x v="1779"/>
    <x v="244"/>
    <m/>
    <m/>
    <s v="Jumia"/>
    <s v="Jum"/>
    <n v="99349.3"/>
    <n v="29200970.130000021"/>
    <n v="29200970.130000021"/>
    <s v="Riyadh"/>
  </r>
  <r>
    <x v="6518"/>
    <x v="2"/>
    <x v="2"/>
    <x v="2"/>
    <x v="0"/>
    <x v="2"/>
    <x v="6505"/>
    <x v="2"/>
    <x v="6516"/>
    <x v="397"/>
    <x v="825"/>
    <x v="53"/>
    <m/>
    <m/>
    <s v="sq"/>
    <s v="sq"/>
    <n v="26648.76"/>
    <n v="29200970.130000021"/>
    <n v="29200970.130000021"/>
    <s v="Casablanca"/>
  </r>
  <r>
    <x v="6519"/>
    <x v="0"/>
    <x v="0"/>
    <x v="0"/>
    <x v="2"/>
    <x v="2"/>
    <x v="6506"/>
    <x v="3"/>
    <x v="6517"/>
    <x v="112"/>
    <x v="3668"/>
    <x v="126"/>
    <m/>
    <m/>
    <s v="Amazon"/>
    <s v="Amazon"/>
    <n v="26648.76"/>
    <n v="92327183.770000085"/>
    <n v="92327183.770000085"/>
    <s v="Casablanca"/>
  </r>
  <r>
    <x v="6520"/>
    <x v="3"/>
    <x v="3"/>
    <x v="3"/>
    <x v="1"/>
    <x v="1"/>
    <x v="6507"/>
    <x v="4"/>
    <x v="6518"/>
    <x v="36"/>
    <x v="2641"/>
    <x v="254"/>
    <m/>
    <m/>
    <s v="Jumia"/>
    <s v="Jum"/>
    <n v="13290.4"/>
    <n v="57542997.559999913"/>
    <n v="57542997.559999913"/>
    <s v="Alexandria"/>
  </r>
  <r>
    <x v="6521"/>
    <x v="8"/>
    <x v="3"/>
    <x v="8"/>
    <x v="2"/>
    <x v="1"/>
    <x v="6508"/>
    <x v="3"/>
    <x v="6519"/>
    <x v="107"/>
    <x v="1639"/>
    <x v="16"/>
    <m/>
    <m/>
    <s v="Amazon"/>
    <s v="Amazon"/>
    <n v="13290.4"/>
    <n v="57542997.559999913"/>
    <n v="57542997.559999913"/>
    <s v="Alexandria"/>
  </r>
  <r>
    <x v="6522"/>
    <x v="9"/>
    <x v="1"/>
    <x v="9"/>
    <x v="2"/>
    <x v="2"/>
    <x v="6509"/>
    <x v="4"/>
    <x v="6520"/>
    <x v="134"/>
    <x v="3669"/>
    <x v="10"/>
    <m/>
    <m/>
    <s v="Amazon"/>
    <s v="Amazon"/>
    <n v="26648.76"/>
    <n v="91504159.730000004"/>
    <n v="91504159.730000004"/>
    <s v="Casablanca"/>
  </r>
  <r>
    <x v="6523"/>
    <x v="1"/>
    <x v="1"/>
    <x v="1"/>
    <x v="0"/>
    <x v="5"/>
    <x v="6510"/>
    <x v="4"/>
    <x v="6521"/>
    <x v="389"/>
    <x v="769"/>
    <x v="36"/>
    <m/>
    <m/>
    <s v="sq"/>
    <s v="sq"/>
    <n v="27872.98"/>
    <n v="91504159.730000004"/>
    <n v="91504159.730000004"/>
    <s v="Giza"/>
  </r>
  <r>
    <x v="6524"/>
    <x v="4"/>
    <x v="0"/>
    <x v="4"/>
    <x v="1"/>
    <x v="2"/>
    <x v="6511"/>
    <x v="1"/>
    <x v="6522"/>
    <x v="27"/>
    <x v="3670"/>
    <x v="346"/>
    <m/>
    <m/>
    <s v="Jumia"/>
    <s v="Jum"/>
    <n v="26648.76"/>
    <n v="92327183.770000085"/>
    <n v="92327183.770000085"/>
    <s v="Casablanca"/>
  </r>
  <r>
    <x v="6525"/>
    <x v="7"/>
    <x v="0"/>
    <x v="7"/>
    <x v="2"/>
    <x v="0"/>
    <x v="6512"/>
    <x v="2"/>
    <x v="6523"/>
    <x v="367"/>
    <x v="1167"/>
    <x v="223"/>
    <m/>
    <m/>
    <s v="Amazon"/>
    <s v="Amazon"/>
    <n v="16284.02"/>
    <n v="92327183.770000085"/>
    <n v="92327183.770000085"/>
    <s v="Cairo"/>
  </r>
  <r>
    <x v="6526"/>
    <x v="6"/>
    <x v="4"/>
    <x v="6"/>
    <x v="1"/>
    <x v="5"/>
    <x v="6513"/>
    <x v="1"/>
    <x v="6524"/>
    <x v="371"/>
    <x v="1628"/>
    <x v="122"/>
    <m/>
    <m/>
    <s v="Jumia"/>
    <s v="Jum"/>
    <n v="27872.98"/>
    <n v="31420413.200000018"/>
    <n v="31420413.200000018"/>
    <s v="Giza"/>
  </r>
  <r>
    <x v="6527"/>
    <x v="1"/>
    <x v="1"/>
    <x v="1"/>
    <x v="2"/>
    <x v="2"/>
    <x v="6514"/>
    <x v="3"/>
    <x v="6525"/>
    <x v="160"/>
    <x v="2366"/>
    <x v="95"/>
    <m/>
    <m/>
    <s v="Amazon"/>
    <s v="Amazon"/>
    <n v="26648.76"/>
    <n v="91504159.730000004"/>
    <n v="91504159.730000004"/>
    <s v="Casablanca"/>
  </r>
  <r>
    <x v="6528"/>
    <x v="6"/>
    <x v="4"/>
    <x v="6"/>
    <x v="2"/>
    <x v="0"/>
    <x v="6515"/>
    <x v="0"/>
    <x v="6526"/>
    <x v="37"/>
    <x v="2682"/>
    <x v="70"/>
    <m/>
    <m/>
    <s v="Amazon"/>
    <s v="Amazon"/>
    <n v="16284.02"/>
    <n v="31420413.200000018"/>
    <n v="31420413.200000018"/>
    <s v="Cairo"/>
  </r>
  <r>
    <x v="6529"/>
    <x v="8"/>
    <x v="3"/>
    <x v="8"/>
    <x v="1"/>
    <x v="0"/>
    <x v="6516"/>
    <x v="0"/>
    <x v="6527"/>
    <x v="165"/>
    <x v="3165"/>
    <x v="147"/>
    <m/>
    <m/>
    <s v="Jumia"/>
    <s v="Jum"/>
    <n v="16284.02"/>
    <n v="57542997.559999913"/>
    <n v="57542997.559999913"/>
    <s v="Cairo"/>
  </r>
  <r>
    <x v="6530"/>
    <x v="6"/>
    <x v="4"/>
    <x v="6"/>
    <x v="0"/>
    <x v="5"/>
    <x v="6517"/>
    <x v="0"/>
    <x v="6528"/>
    <x v="71"/>
    <x v="3582"/>
    <x v="321"/>
    <m/>
    <m/>
    <s v="sq"/>
    <s v="sq"/>
    <n v="27872.98"/>
    <n v="31420413.200000018"/>
    <n v="31420413.200000018"/>
    <s v="Giza"/>
  </r>
  <r>
    <x v="6531"/>
    <x v="5"/>
    <x v="1"/>
    <x v="5"/>
    <x v="1"/>
    <x v="2"/>
    <x v="6518"/>
    <x v="3"/>
    <x v="6529"/>
    <x v="222"/>
    <x v="2921"/>
    <x v="334"/>
    <m/>
    <m/>
    <s v="Jumia"/>
    <s v="Jum"/>
    <n v="26648.76"/>
    <n v="91504159.730000004"/>
    <n v="91504159.730000004"/>
    <s v="Casablanca"/>
  </r>
  <r>
    <x v="6532"/>
    <x v="5"/>
    <x v="1"/>
    <x v="5"/>
    <x v="2"/>
    <x v="2"/>
    <x v="6519"/>
    <x v="0"/>
    <x v="6530"/>
    <x v="366"/>
    <x v="2604"/>
    <x v="289"/>
    <m/>
    <m/>
    <s v="Amazon"/>
    <s v="Amazon"/>
    <n v="26648.76"/>
    <n v="91504159.730000004"/>
    <n v="91504159.730000004"/>
    <s v="Casablanca"/>
  </r>
  <r>
    <x v="6533"/>
    <x v="0"/>
    <x v="0"/>
    <x v="0"/>
    <x v="0"/>
    <x v="3"/>
    <x v="6520"/>
    <x v="4"/>
    <x v="6531"/>
    <x v="366"/>
    <x v="2249"/>
    <x v="3"/>
    <m/>
    <m/>
    <s v="sq"/>
    <s v="sq"/>
    <n v="3665.44"/>
    <n v="92327183.770000085"/>
    <n v="92327183.770000085"/>
    <s v="Dubai"/>
  </r>
  <r>
    <x v="6534"/>
    <x v="4"/>
    <x v="0"/>
    <x v="4"/>
    <x v="2"/>
    <x v="1"/>
    <x v="6521"/>
    <x v="0"/>
    <x v="6532"/>
    <x v="386"/>
    <x v="3671"/>
    <x v="15"/>
    <m/>
    <m/>
    <s v="Amazon"/>
    <s v="Amazon"/>
    <n v="13290.4"/>
    <n v="92327183.770000085"/>
    <n v="92327183.770000085"/>
    <s v="Alexandria"/>
  </r>
  <r>
    <x v="6535"/>
    <x v="3"/>
    <x v="3"/>
    <x v="3"/>
    <x v="2"/>
    <x v="3"/>
    <x v="6522"/>
    <x v="3"/>
    <x v="6533"/>
    <x v="13"/>
    <x v="794"/>
    <x v="96"/>
    <m/>
    <m/>
    <s v="Amazon"/>
    <s v="Amazon"/>
    <n v="3665.44"/>
    <n v="57542997.559999913"/>
    <n v="57542997.559999913"/>
    <s v="Dubai"/>
  </r>
  <r>
    <x v="6536"/>
    <x v="8"/>
    <x v="3"/>
    <x v="8"/>
    <x v="1"/>
    <x v="0"/>
    <x v="6523"/>
    <x v="4"/>
    <x v="6534"/>
    <x v="360"/>
    <x v="692"/>
    <x v="184"/>
    <m/>
    <m/>
    <s v="Jumia"/>
    <s v="Jum"/>
    <n v="16284.02"/>
    <n v="57542997.559999913"/>
    <n v="57542997.559999913"/>
    <s v="Cairo"/>
  </r>
  <r>
    <x v="6537"/>
    <x v="3"/>
    <x v="3"/>
    <x v="3"/>
    <x v="1"/>
    <x v="4"/>
    <x v="6524"/>
    <x v="1"/>
    <x v="6535"/>
    <x v="67"/>
    <x v="2202"/>
    <x v="36"/>
    <m/>
    <m/>
    <s v="Jumia"/>
    <s v="Jum"/>
    <n v="99349.3"/>
    <n v="57542997.559999913"/>
    <n v="57542997.559999913"/>
    <s v="Riyadh"/>
  </r>
  <r>
    <x v="6538"/>
    <x v="9"/>
    <x v="1"/>
    <x v="9"/>
    <x v="1"/>
    <x v="0"/>
    <x v="6525"/>
    <x v="1"/>
    <x v="6536"/>
    <x v="134"/>
    <x v="3672"/>
    <x v="25"/>
    <m/>
    <m/>
    <s v="Jumia"/>
    <s v="Jum"/>
    <n v="16284.02"/>
    <n v="91504159.730000004"/>
    <n v="91504159.730000004"/>
    <s v="Cairo"/>
  </r>
  <r>
    <x v="6539"/>
    <x v="4"/>
    <x v="0"/>
    <x v="4"/>
    <x v="0"/>
    <x v="4"/>
    <x v="6526"/>
    <x v="0"/>
    <x v="6537"/>
    <x v="194"/>
    <x v="3673"/>
    <x v="178"/>
    <m/>
    <m/>
    <s v="sq"/>
    <s v="sq"/>
    <n v="99349.3"/>
    <n v="92327183.770000085"/>
    <n v="92327183.770000085"/>
    <s v="Riyadh"/>
  </r>
  <r>
    <x v="6540"/>
    <x v="6"/>
    <x v="4"/>
    <x v="6"/>
    <x v="2"/>
    <x v="1"/>
    <x v="6527"/>
    <x v="4"/>
    <x v="6538"/>
    <x v="17"/>
    <x v="3674"/>
    <x v="74"/>
    <m/>
    <m/>
    <s v="Amazon"/>
    <s v="Amazon"/>
    <n v="13290.4"/>
    <n v="31420413.200000018"/>
    <n v="31420413.200000018"/>
    <s v="Alexandria"/>
  </r>
  <r>
    <x v="6541"/>
    <x v="9"/>
    <x v="1"/>
    <x v="9"/>
    <x v="0"/>
    <x v="4"/>
    <x v="6528"/>
    <x v="0"/>
    <x v="6539"/>
    <x v="132"/>
    <x v="2488"/>
    <x v="95"/>
    <m/>
    <m/>
    <s v="sq"/>
    <s v="sq"/>
    <n v="99349.3"/>
    <n v="91504159.730000004"/>
    <n v="91504159.730000004"/>
    <s v="Riyadh"/>
  </r>
  <r>
    <x v="6542"/>
    <x v="5"/>
    <x v="1"/>
    <x v="5"/>
    <x v="0"/>
    <x v="1"/>
    <x v="6529"/>
    <x v="4"/>
    <x v="6540"/>
    <x v="19"/>
    <x v="1300"/>
    <x v="198"/>
    <m/>
    <m/>
    <s v="sq"/>
    <s v="sq"/>
    <n v="13290.4"/>
    <n v="91504159.730000004"/>
    <n v="91504159.730000004"/>
    <s v="Alexandria"/>
  </r>
  <r>
    <x v="6543"/>
    <x v="5"/>
    <x v="1"/>
    <x v="5"/>
    <x v="1"/>
    <x v="1"/>
    <x v="6530"/>
    <x v="4"/>
    <x v="6541"/>
    <x v="265"/>
    <x v="132"/>
    <x v="166"/>
    <m/>
    <m/>
    <s v="Jumia"/>
    <s v="Jum"/>
    <n v="13290.4"/>
    <n v="91504159.730000004"/>
    <n v="91504159.730000004"/>
    <s v="Alexandria"/>
  </r>
  <r>
    <x v="6544"/>
    <x v="8"/>
    <x v="3"/>
    <x v="8"/>
    <x v="0"/>
    <x v="1"/>
    <x v="6531"/>
    <x v="0"/>
    <x v="6542"/>
    <x v="315"/>
    <x v="1010"/>
    <x v="211"/>
    <m/>
    <m/>
    <s v="sq"/>
    <s v="sq"/>
    <n v="13290.4"/>
    <n v="57542997.559999913"/>
    <n v="57542997.559999913"/>
    <s v="Alexandria"/>
  </r>
  <r>
    <x v="6545"/>
    <x v="8"/>
    <x v="3"/>
    <x v="8"/>
    <x v="1"/>
    <x v="1"/>
    <x v="6532"/>
    <x v="2"/>
    <x v="6543"/>
    <x v="33"/>
    <x v="2824"/>
    <x v="319"/>
    <m/>
    <m/>
    <s v="Jumia"/>
    <s v="Jum"/>
    <n v="13290.4"/>
    <n v="57542997.559999913"/>
    <n v="57542997.559999913"/>
    <s v="Alexandria"/>
  </r>
  <r>
    <x v="6546"/>
    <x v="0"/>
    <x v="0"/>
    <x v="0"/>
    <x v="0"/>
    <x v="4"/>
    <x v="6533"/>
    <x v="3"/>
    <x v="6544"/>
    <x v="323"/>
    <x v="2749"/>
    <x v="357"/>
    <m/>
    <m/>
    <s v="sq"/>
    <s v="sq"/>
    <n v="99349.3"/>
    <n v="92327183.770000085"/>
    <n v="92327183.770000085"/>
    <s v="Riyadh"/>
  </r>
  <r>
    <x v="6547"/>
    <x v="1"/>
    <x v="1"/>
    <x v="1"/>
    <x v="2"/>
    <x v="1"/>
    <x v="6534"/>
    <x v="0"/>
    <x v="6545"/>
    <x v="183"/>
    <x v="2498"/>
    <x v="31"/>
    <m/>
    <m/>
    <s v="Amazon"/>
    <s v="Amazon"/>
    <n v="13290.4"/>
    <n v="91504159.730000004"/>
    <n v="91504159.730000004"/>
    <s v="Alexandria"/>
  </r>
  <r>
    <x v="6548"/>
    <x v="2"/>
    <x v="2"/>
    <x v="2"/>
    <x v="0"/>
    <x v="1"/>
    <x v="6535"/>
    <x v="0"/>
    <x v="6546"/>
    <x v="147"/>
    <x v="3675"/>
    <x v="87"/>
    <m/>
    <m/>
    <s v="sq"/>
    <s v="sq"/>
    <n v="13290.4"/>
    <n v="29200970.130000021"/>
    <n v="29200970.130000021"/>
    <s v="Alexandria"/>
  </r>
  <r>
    <x v="6549"/>
    <x v="3"/>
    <x v="3"/>
    <x v="3"/>
    <x v="1"/>
    <x v="4"/>
    <x v="6536"/>
    <x v="4"/>
    <x v="6547"/>
    <x v="232"/>
    <x v="3676"/>
    <x v="273"/>
    <m/>
    <m/>
    <s v="Jumia"/>
    <s v="Jum"/>
    <n v="99349.3"/>
    <n v="57542997.559999913"/>
    <n v="57542997.559999913"/>
    <s v="Riyadh"/>
  </r>
  <r>
    <x v="6550"/>
    <x v="7"/>
    <x v="0"/>
    <x v="7"/>
    <x v="0"/>
    <x v="2"/>
    <x v="6537"/>
    <x v="2"/>
    <x v="6548"/>
    <x v="126"/>
    <x v="102"/>
    <x v="258"/>
    <m/>
    <m/>
    <s v="sq"/>
    <s v="sq"/>
    <n v="26648.76"/>
    <n v="92327183.770000085"/>
    <n v="92327183.770000085"/>
    <s v="Casablanca"/>
  </r>
  <r>
    <x v="6551"/>
    <x v="6"/>
    <x v="4"/>
    <x v="6"/>
    <x v="1"/>
    <x v="1"/>
    <x v="6538"/>
    <x v="2"/>
    <x v="6549"/>
    <x v="400"/>
    <x v="2038"/>
    <x v="241"/>
    <m/>
    <m/>
    <s v="Jumia"/>
    <s v="Jum"/>
    <n v="13290.4"/>
    <n v="31420413.200000018"/>
    <n v="31420413.200000018"/>
    <s v="Alexandria"/>
  </r>
  <r>
    <x v="6552"/>
    <x v="5"/>
    <x v="1"/>
    <x v="5"/>
    <x v="0"/>
    <x v="5"/>
    <x v="6539"/>
    <x v="2"/>
    <x v="6550"/>
    <x v="202"/>
    <x v="3677"/>
    <x v="291"/>
    <m/>
    <m/>
    <s v="sq"/>
    <s v="sq"/>
    <n v="27872.98"/>
    <n v="91504159.730000004"/>
    <n v="91504159.730000004"/>
    <s v="Giza"/>
  </r>
  <r>
    <x v="6553"/>
    <x v="7"/>
    <x v="0"/>
    <x v="7"/>
    <x v="1"/>
    <x v="5"/>
    <x v="6540"/>
    <x v="0"/>
    <x v="6551"/>
    <x v="372"/>
    <x v="520"/>
    <x v="257"/>
    <m/>
    <m/>
    <s v="Jumia"/>
    <s v="Jum"/>
    <n v="27872.98"/>
    <n v="92327183.770000085"/>
    <n v="92327183.770000085"/>
    <s v="Giza"/>
  </r>
  <r>
    <x v="6554"/>
    <x v="0"/>
    <x v="0"/>
    <x v="0"/>
    <x v="1"/>
    <x v="3"/>
    <x v="6541"/>
    <x v="2"/>
    <x v="6552"/>
    <x v="226"/>
    <x v="2754"/>
    <x v="249"/>
    <m/>
    <m/>
    <s v="Jumia"/>
    <s v="Jum"/>
    <n v="3665.44"/>
    <n v="92327183.770000085"/>
    <n v="92327183.770000085"/>
    <s v="Dubai"/>
  </r>
  <r>
    <x v="6555"/>
    <x v="1"/>
    <x v="1"/>
    <x v="1"/>
    <x v="2"/>
    <x v="2"/>
    <x v="6542"/>
    <x v="1"/>
    <x v="6553"/>
    <x v="174"/>
    <x v="955"/>
    <x v="210"/>
    <m/>
    <m/>
    <s v="Amazon"/>
    <s v="Amazon"/>
    <n v="26648.76"/>
    <n v="91504159.730000004"/>
    <n v="91504159.730000004"/>
    <s v="Casablanca"/>
  </r>
  <r>
    <x v="6556"/>
    <x v="3"/>
    <x v="3"/>
    <x v="3"/>
    <x v="1"/>
    <x v="3"/>
    <x v="6543"/>
    <x v="3"/>
    <x v="6554"/>
    <x v="1"/>
    <x v="1506"/>
    <x v="181"/>
    <m/>
    <m/>
    <s v="Jumia"/>
    <s v="Jum"/>
    <n v="3665.44"/>
    <n v="57542997.559999913"/>
    <n v="57542997.559999913"/>
    <s v="Dubai"/>
  </r>
  <r>
    <x v="6557"/>
    <x v="5"/>
    <x v="1"/>
    <x v="5"/>
    <x v="2"/>
    <x v="2"/>
    <x v="6544"/>
    <x v="0"/>
    <x v="6555"/>
    <x v="64"/>
    <x v="1302"/>
    <x v="148"/>
    <m/>
    <m/>
    <s v="Amazon"/>
    <s v="Amazon"/>
    <n v="26648.76"/>
    <n v="91504159.730000004"/>
    <n v="91504159.730000004"/>
    <s v="Casablanca"/>
  </r>
  <r>
    <x v="6558"/>
    <x v="7"/>
    <x v="0"/>
    <x v="7"/>
    <x v="1"/>
    <x v="3"/>
    <x v="6545"/>
    <x v="4"/>
    <x v="6556"/>
    <x v="154"/>
    <x v="1757"/>
    <x v="60"/>
    <m/>
    <m/>
    <s v="Jumia"/>
    <s v="Jum"/>
    <n v="3665.44"/>
    <n v="92327183.770000085"/>
    <n v="92327183.770000085"/>
    <s v="Dubai"/>
  </r>
  <r>
    <x v="6559"/>
    <x v="1"/>
    <x v="1"/>
    <x v="1"/>
    <x v="2"/>
    <x v="0"/>
    <x v="6546"/>
    <x v="0"/>
    <x v="6557"/>
    <x v="218"/>
    <x v="2981"/>
    <x v="61"/>
    <m/>
    <m/>
    <s v="Amazon"/>
    <s v="Amazon"/>
    <n v="16284.02"/>
    <n v="91504159.730000004"/>
    <n v="91504159.730000004"/>
    <s v="Cairo"/>
  </r>
  <r>
    <x v="6560"/>
    <x v="6"/>
    <x v="4"/>
    <x v="6"/>
    <x v="0"/>
    <x v="2"/>
    <x v="6547"/>
    <x v="3"/>
    <x v="6558"/>
    <x v="90"/>
    <x v="3475"/>
    <x v="18"/>
    <m/>
    <m/>
    <s v="sq"/>
    <s v="sq"/>
    <n v="26648.76"/>
    <n v="31420413.200000018"/>
    <n v="31420413.200000018"/>
    <s v="Casablanca"/>
  </r>
  <r>
    <x v="6561"/>
    <x v="4"/>
    <x v="0"/>
    <x v="4"/>
    <x v="2"/>
    <x v="3"/>
    <x v="6548"/>
    <x v="3"/>
    <x v="6559"/>
    <x v="390"/>
    <x v="2232"/>
    <x v="128"/>
    <m/>
    <m/>
    <s v="Amazon"/>
    <s v="Amazon"/>
    <n v="3665.44"/>
    <n v="92327183.770000085"/>
    <n v="92327183.770000085"/>
    <s v="Dubai"/>
  </r>
  <r>
    <x v="6562"/>
    <x v="3"/>
    <x v="3"/>
    <x v="3"/>
    <x v="2"/>
    <x v="5"/>
    <x v="6549"/>
    <x v="2"/>
    <x v="6560"/>
    <x v="200"/>
    <x v="2795"/>
    <x v="62"/>
    <m/>
    <m/>
    <s v="Amazon"/>
    <s v="Amazon"/>
    <n v="27872.98"/>
    <n v="57542997.559999913"/>
    <n v="57542997.559999913"/>
    <s v="Giza"/>
  </r>
  <r>
    <x v="6563"/>
    <x v="7"/>
    <x v="0"/>
    <x v="7"/>
    <x v="2"/>
    <x v="1"/>
    <x v="6550"/>
    <x v="0"/>
    <x v="6561"/>
    <x v="106"/>
    <x v="1720"/>
    <x v="306"/>
    <m/>
    <m/>
    <s v="Amazon"/>
    <s v="Amazon"/>
    <n v="13290.4"/>
    <n v="92327183.770000085"/>
    <n v="92327183.770000085"/>
    <s v="Alexandria"/>
  </r>
  <r>
    <x v="6564"/>
    <x v="9"/>
    <x v="1"/>
    <x v="9"/>
    <x v="1"/>
    <x v="2"/>
    <x v="6551"/>
    <x v="1"/>
    <x v="6562"/>
    <x v="124"/>
    <x v="3678"/>
    <x v="83"/>
    <m/>
    <m/>
    <s v="Jumia"/>
    <s v="Jum"/>
    <n v="26648.76"/>
    <n v="91504159.730000004"/>
    <n v="91504159.730000004"/>
    <s v="Casablanca"/>
  </r>
  <r>
    <x v="6565"/>
    <x v="9"/>
    <x v="1"/>
    <x v="9"/>
    <x v="0"/>
    <x v="4"/>
    <x v="6552"/>
    <x v="1"/>
    <x v="6563"/>
    <x v="156"/>
    <x v="3679"/>
    <x v="219"/>
    <m/>
    <m/>
    <s v="sq"/>
    <s v="sq"/>
    <n v="99349.3"/>
    <n v="91504159.730000004"/>
    <n v="91504159.730000004"/>
    <s v="Riyadh"/>
  </r>
  <r>
    <x v="6566"/>
    <x v="9"/>
    <x v="1"/>
    <x v="9"/>
    <x v="0"/>
    <x v="2"/>
    <x v="6553"/>
    <x v="2"/>
    <x v="6564"/>
    <x v="309"/>
    <x v="1484"/>
    <x v="123"/>
    <m/>
    <m/>
    <s v="sq"/>
    <s v="sq"/>
    <n v="26648.76"/>
    <n v="91504159.730000004"/>
    <n v="91504159.730000004"/>
    <s v="Casablanca"/>
  </r>
  <r>
    <x v="6567"/>
    <x v="9"/>
    <x v="1"/>
    <x v="9"/>
    <x v="0"/>
    <x v="1"/>
    <x v="6554"/>
    <x v="0"/>
    <x v="6565"/>
    <x v="156"/>
    <x v="1380"/>
    <x v="67"/>
    <m/>
    <m/>
    <s v="sq"/>
    <s v="sq"/>
    <n v="13290.4"/>
    <n v="91504159.730000004"/>
    <n v="91504159.730000004"/>
    <s v="Alexandria"/>
  </r>
  <r>
    <x v="6568"/>
    <x v="8"/>
    <x v="3"/>
    <x v="8"/>
    <x v="2"/>
    <x v="3"/>
    <x v="6555"/>
    <x v="0"/>
    <x v="6566"/>
    <x v="142"/>
    <x v="3680"/>
    <x v="139"/>
    <m/>
    <m/>
    <s v="Amazon"/>
    <s v="Amazon"/>
    <n v="3665.44"/>
    <n v="57542997.559999913"/>
    <n v="57542997.559999913"/>
    <s v="Dubai"/>
  </r>
  <r>
    <x v="6569"/>
    <x v="4"/>
    <x v="0"/>
    <x v="4"/>
    <x v="0"/>
    <x v="1"/>
    <x v="6556"/>
    <x v="1"/>
    <x v="6567"/>
    <x v="298"/>
    <x v="356"/>
    <x v="154"/>
    <m/>
    <m/>
    <s v="sq"/>
    <s v="sq"/>
    <n v="13290.4"/>
    <n v="92327183.770000085"/>
    <n v="92327183.770000085"/>
    <s v="Alexandria"/>
  </r>
  <r>
    <x v="6570"/>
    <x v="7"/>
    <x v="0"/>
    <x v="7"/>
    <x v="1"/>
    <x v="5"/>
    <x v="6557"/>
    <x v="2"/>
    <x v="6568"/>
    <x v="362"/>
    <x v="1197"/>
    <x v="0"/>
    <m/>
    <m/>
    <s v="Jumia"/>
    <s v="Jum"/>
    <n v="27872.98"/>
    <n v="92327183.770000085"/>
    <n v="92327183.770000085"/>
    <s v="Giza"/>
  </r>
  <r>
    <x v="6571"/>
    <x v="6"/>
    <x v="4"/>
    <x v="6"/>
    <x v="0"/>
    <x v="4"/>
    <x v="6558"/>
    <x v="0"/>
    <x v="6569"/>
    <x v="16"/>
    <x v="3648"/>
    <x v="294"/>
    <m/>
    <m/>
    <s v="sq"/>
    <s v="sq"/>
    <n v="99349.3"/>
    <n v="31420413.200000018"/>
    <n v="31420413.200000018"/>
    <s v="Riyadh"/>
  </r>
  <r>
    <x v="6572"/>
    <x v="3"/>
    <x v="3"/>
    <x v="3"/>
    <x v="1"/>
    <x v="3"/>
    <x v="6559"/>
    <x v="4"/>
    <x v="6570"/>
    <x v="327"/>
    <x v="3681"/>
    <x v="359"/>
    <m/>
    <m/>
    <s v="Jumia"/>
    <s v="Jum"/>
    <n v="3665.44"/>
    <n v="57542997.559999913"/>
    <n v="57542997.559999913"/>
    <s v="Dubai"/>
  </r>
  <r>
    <x v="6573"/>
    <x v="1"/>
    <x v="1"/>
    <x v="1"/>
    <x v="2"/>
    <x v="0"/>
    <x v="6560"/>
    <x v="3"/>
    <x v="6571"/>
    <x v="169"/>
    <x v="3682"/>
    <x v="222"/>
    <m/>
    <m/>
    <s v="Amazon"/>
    <s v="Amazon"/>
    <n v="16284.02"/>
    <n v="91504159.730000004"/>
    <n v="91504159.730000004"/>
    <s v="Cairo"/>
  </r>
  <r>
    <x v="6574"/>
    <x v="8"/>
    <x v="3"/>
    <x v="8"/>
    <x v="2"/>
    <x v="1"/>
    <x v="6561"/>
    <x v="0"/>
    <x v="6572"/>
    <x v="297"/>
    <x v="3253"/>
    <x v="320"/>
    <m/>
    <m/>
    <s v="Amazon"/>
    <s v="Amazon"/>
    <n v="13290.4"/>
    <n v="57542997.559999913"/>
    <n v="57542997.559999913"/>
    <s v="Alexandria"/>
  </r>
  <r>
    <x v="6575"/>
    <x v="5"/>
    <x v="1"/>
    <x v="5"/>
    <x v="1"/>
    <x v="4"/>
    <x v="6562"/>
    <x v="4"/>
    <x v="6573"/>
    <x v="386"/>
    <x v="3368"/>
    <x v="289"/>
    <m/>
    <m/>
    <s v="Jumia"/>
    <s v="Jum"/>
    <n v="99349.3"/>
    <n v="91504159.730000004"/>
    <n v="91504159.730000004"/>
    <s v="Riyadh"/>
  </r>
  <r>
    <x v="6576"/>
    <x v="9"/>
    <x v="1"/>
    <x v="9"/>
    <x v="2"/>
    <x v="5"/>
    <x v="6563"/>
    <x v="2"/>
    <x v="6574"/>
    <x v="280"/>
    <x v="3683"/>
    <x v="114"/>
    <m/>
    <m/>
    <s v="Amazon"/>
    <s v="Amazon"/>
    <n v="27872.98"/>
    <n v="91504159.730000004"/>
    <n v="91504159.730000004"/>
    <s v="Giza"/>
  </r>
  <r>
    <x v="6577"/>
    <x v="2"/>
    <x v="2"/>
    <x v="2"/>
    <x v="1"/>
    <x v="0"/>
    <x v="6564"/>
    <x v="4"/>
    <x v="6575"/>
    <x v="135"/>
    <x v="3684"/>
    <x v="275"/>
    <m/>
    <m/>
    <s v="Jumia"/>
    <s v="Jum"/>
    <n v="16284.02"/>
    <n v="29200970.130000021"/>
    <n v="29200970.130000021"/>
    <s v="Cairo"/>
  </r>
  <r>
    <x v="6578"/>
    <x v="9"/>
    <x v="1"/>
    <x v="9"/>
    <x v="1"/>
    <x v="2"/>
    <x v="6565"/>
    <x v="4"/>
    <x v="6576"/>
    <x v="77"/>
    <x v="895"/>
    <x v="108"/>
    <m/>
    <m/>
    <s v="Jumia"/>
    <s v="Jum"/>
    <n v="26648.76"/>
    <n v="91504159.730000004"/>
    <n v="91504159.730000004"/>
    <s v="Casablanca"/>
  </r>
  <r>
    <x v="6579"/>
    <x v="1"/>
    <x v="1"/>
    <x v="1"/>
    <x v="1"/>
    <x v="3"/>
    <x v="6566"/>
    <x v="3"/>
    <x v="6577"/>
    <x v="46"/>
    <x v="2682"/>
    <x v="326"/>
    <m/>
    <m/>
    <s v="Jumia"/>
    <s v="Jum"/>
    <n v="3665.44"/>
    <n v="91504159.730000004"/>
    <n v="91504159.730000004"/>
    <s v="Dubai"/>
  </r>
  <r>
    <x v="6580"/>
    <x v="5"/>
    <x v="1"/>
    <x v="5"/>
    <x v="1"/>
    <x v="4"/>
    <x v="6567"/>
    <x v="2"/>
    <x v="6578"/>
    <x v="215"/>
    <x v="1048"/>
    <x v="144"/>
    <m/>
    <m/>
    <s v="Jumia"/>
    <s v="Jum"/>
    <n v="99349.3"/>
    <n v="91504159.730000004"/>
    <n v="91504159.730000004"/>
    <s v="Riyadh"/>
  </r>
  <r>
    <x v="6581"/>
    <x v="9"/>
    <x v="1"/>
    <x v="9"/>
    <x v="2"/>
    <x v="2"/>
    <x v="6568"/>
    <x v="1"/>
    <x v="6579"/>
    <x v="103"/>
    <x v="3685"/>
    <x v="302"/>
    <m/>
    <m/>
    <s v="Amazon"/>
    <s v="Amazon"/>
    <n v="26648.76"/>
    <n v="91504159.730000004"/>
    <n v="91504159.730000004"/>
    <s v="Casablanca"/>
  </r>
  <r>
    <x v="6582"/>
    <x v="1"/>
    <x v="1"/>
    <x v="1"/>
    <x v="0"/>
    <x v="4"/>
    <x v="6569"/>
    <x v="2"/>
    <x v="6580"/>
    <x v="26"/>
    <x v="2528"/>
    <x v="323"/>
    <m/>
    <m/>
    <s v="sq"/>
    <s v="sq"/>
    <n v="99349.3"/>
    <n v="91504159.730000004"/>
    <n v="91504159.730000004"/>
    <s v="Riyadh"/>
  </r>
  <r>
    <x v="6583"/>
    <x v="7"/>
    <x v="0"/>
    <x v="7"/>
    <x v="1"/>
    <x v="3"/>
    <x v="6570"/>
    <x v="1"/>
    <x v="6581"/>
    <x v="269"/>
    <x v="2056"/>
    <x v="106"/>
    <m/>
    <m/>
    <s v="Jumia"/>
    <s v="Jum"/>
    <n v="3665.44"/>
    <n v="92327183.770000085"/>
    <n v="92327183.770000085"/>
    <s v="Dubai"/>
  </r>
  <r>
    <x v="6584"/>
    <x v="0"/>
    <x v="0"/>
    <x v="0"/>
    <x v="2"/>
    <x v="2"/>
    <x v="6571"/>
    <x v="0"/>
    <x v="6582"/>
    <x v="144"/>
    <x v="2700"/>
    <x v="114"/>
    <m/>
    <m/>
    <s v="Amazon"/>
    <s v="Amazon"/>
    <n v="26648.76"/>
    <n v="92327183.770000085"/>
    <n v="92327183.770000085"/>
    <s v="Casablanca"/>
  </r>
  <r>
    <x v="6585"/>
    <x v="2"/>
    <x v="2"/>
    <x v="2"/>
    <x v="1"/>
    <x v="2"/>
    <x v="6572"/>
    <x v="4"/>
    <x v="6583"/>
    <x v="58"/>
    <x v="2870"/>
    <x v="161"/>
    <m/>
    <m/>
    <s v="Jumia"/>
    <s v="Jum"/>
    <n v="26648.76"/>
    <n v="29200970.130000021"/>
    <n v="29200970.130000021"/>
    <s v="Casablanca"/>
  </r>
  <r>
    <x v="6586"/>
    <x v="5"/>
    <x v="1"/>
    <x v="5"/>
    <x v="2"/>
    <x v="5"/>
    <x v="6573"/>
    <x v="1"/>
    <x v="6584"/>
    <x v="73"/>
    <x v="3686"/>
    <x v="230"/>
    <m/>
    <m/>
    <s v="Amazon"/>
    <s v="Amazon"/>
    <n v="27872.98"/>
    <n v="91504159.730000004"/>
    <n v="91504159.730000004"/>
    <s v="Giza"/>
  </r>
  <r>
    <x v="6587"/>
    <x v="9"/>
    <x v="1"/>
    <x v="9"/>
    <x v="0"/>
    <x v="1"/>
    <x v="6574"/>
    <x v="4"/>
    <x v="6585"/>
    <x v="125"/>
    <x v="2638"/>
    <x v="250"/>
    <m/>
    <m/>
    <s v="sq"/>
    <s v="sq"/>
    <n v="13290.4"/>
    <n v="91504159.730000004"/>
    <n v="91504159.730000004"/>
    <s v="Alexandria"/>
  </r>
  <r>
    <x v="6588"/>
    <x v="2"/>
    <x v="2"/>
    <x v="2"/>
    <x v="0"/>
    <x v="5"/>
    <x v="6575"/>
    <x v="0"/>
    <x v="6586"/>
    <x v="327"/>
    <x v="2680"/>
    <x v="354"/>
    <m/>
    <m/>
    <s v="sq"/>
    <s v="sq"/>
    <n v="27872.98"/>
    <n v="29200970.130000021"/>
    <n v="29200970.130000021"/>
    <s v="Giza"/>
  </r>
  <r>
    <x v="6589"/>
    <x v="8"/>
    <x v="3"/>
    <x v="8"/>
    <x v="0"/>
    <x v="3"/>
    <x v="6576"/>
    <x v="4"/>
    <x v="6587"/>
    <x v="134"/>
    <x v="70"/>
    <x v="317"/>
    <m/>
    <m/>
    <s v="sq"/>
    <s v="sq"/>
    <n v="3665.44"/>
    <n v="57542997.559999913"/>
    <n v="57542997.559999913"/>
    <s v="Dubai"/>
  </r>
  <r>
    <x v="6590"/>
    <x v="4"/>
    <x v="0"/>
    <x v="4"/>
    <x v="2"/>
    <x v="3"/>
    <x v="6577"/>
    <x v="1"/>
    <x v="6588"/>
    <x v="22"/>
    <x v="2598"/>
    <x v="52"/>
    <m/>
    <m/>
    <s v="Amazon"/>
    <s v="Amazon"/>
    <n v="3665.44"/>
    <n v="92327183.770000085"/>
    <n v="92327183.770000085"/>
    <s v="Dubai"/>
  </r>
  <r>
    <x v="6591"/>
    <x v="7"/>
    <x v="0"/>
    <x v="7"/>
    <x v="1"/>
    <x v="3"/>
    <x v="6578"/>
    <x v="0"/>
    <x v="6589"/>
    <x v="209"/>
    <x v="3627"/>
    <x v="42"/>
    <m/>
    <m/>
    <s v="Jumia"/>
    <s v="Jum"/>
    <n v="3665.44"/>
    <n v="92327183.770000085"/>
    <n v="92327183.770000085"/>
    <s v="Dubai"/>
  </r>
  <r>
    <x v="6592"/>
    <x v="1"/>
    <x v="1"/>
    <x v="1"/>
    <x v="2"/>
    <x v="3"/>
    <x v="6579"/>
    <x v="3"/>
    <x v="6590"/>
    <x v="203"/>
    <x v="1985"/>
    <x v="297"/>
    <m/>
    <m/>
    <s v="Amazon"/>
    <s v="Amazon"/>
    <n v="3665.44"/>
    <n v="91504159.730000004"/>
    <n v="91504159.730000004"/>
    <s v="Dubai"/>
  </r>
  <r>
    <x v="6593"/>
    <x v="2"/>
    <x v="2"/>
    <x v="2"/>
    <x v="0"/>
    <x v="5"/>
    <x v="6580"/>
    <x v="3"/>
    <x v="6591"/>
    <x v="81"/>
    <x v="610"/>
    <x v="197"/>
    <m/>
    <m/>
    <s v="sq"/>
    <s v="sq"/>
    <n v="27872.98"/>
    <n v="29200970.130000021"/>
    <n v="29200970.130000021"/>
    <s v="Giza"/>
  </r>
  <r>
    <x v="6594"/>
    <x v="1"/>
    <x v="1"/>
    <x v="1"/>
    <x v="1"/>
    <x v="5"/>
    <x v="6581"/>
    <x v="0"/>
    <x v="6592"/>
    <x v="321"/>
    <x v="3687"/>
    <x v="49"/>
    <m/>
    <m/>
    <s v="Jumia"/>
    <s v="Jum"/>
    <n v="27872.98"/>
    <n v="91504159.730000004"/>
    <n v="91504159.730000004"/>
    <s v="Giza"/>
  </r>
  <r>
    <x v="6595"/>
    <x v="8"/>
    <x v="3"/>
    <x v="8"/>
    <x v="1"/>
    <x v="1"/>
    <x v="6582"/>
    <x v="2"/>
    <x v="6593"/>
    <x v="300"/>
    <x v="2655"/>
    <x v="154"/>
    <m/>
    <m/>
    <s v="Jumia"/>
    <s v="Jum"/>
    <n v="13290.4"/>
    <n v="57542997.559999913"/>
    <n v="57542997.559999913"/>
    <s v="Alexandria"/>
  </r>
  <r>
    <x v="6596"/>
    <x v="7"/>
    <x v="0"/>
    <x v="7"/>
    <x v="0"/>
    <x v="5"/>
    <x v="6583"/>
    <x v="1"/>
    <x v="6594"/>
    <x v="100"/>
    <x v="1789"/>
    <x v="204"/>
    <m/>
    <m/>
    <s v="sq"/>
    <s v="sq"/>
    <n v="27872.98"/>
    <n v="92327183.770000085"/>
    <n v="92327183.770000085"/>
    <s v="Giza"/>
  </r>
  <r>
    <x v="6597"/>
    <x v="5"/>
    <x v="1"/>
    <x v="5"/>
    <x v="1"/>
    <x v="4"/>
    <x v="6584"/>
    <x v="1"/>
    <x v="6595"/>
    <x v="211"/>
    <x v="13"/>
    <x v="296"/>
    <m/>
    <m/>
    <s v="Jumia"/>
    <s v="Jum"/>
    <n v="99349.3"/>
    <n v="91504159.730000004"/>
    <n v="91504159.730000004"/>
    <s v="Riyadh"/>
  </r>
  <r>
    <x v="6598"/>
    <x v="9"/>
    <x v="1"/>
    <x v="9"/>
    <x v="0"/>
    <x v="5"/>
    <x v="6585"/>
    <x v="2"/>
    <x v="6596"/>
    <x v="287"/>
    <x v="325"/>
    <x v="125"/>
    <m/>
    <m/>
    <s v="sq"/>
    <s v="sq"/>
    <n v="27872.98"/>
    <n v="91504159.730000004"/>
    <n v="91504159.730000004"/>
    <s v="Giza"/>
  </r>
  <r>
    <x v="6599"/>
    <x v="7"/>
    <x v="0"/>
    <x v="7"/>
    <x v="0"/>
    <x v="5"/>
    <x v="6586"/>
    <x v="2"/>
    <x v="6597"/>
    <x v="213"/>
    <x v="1530"/>
    <x v="132"/>
    <m/>
    <m/>
    <s v="sq"/>
    <s v="sq"/>
    <n v="27872.98"/>
    <n v="92327183.770000085"/>
    <n v="92327183.770000085"/>
    <s v="Giza"/>
  </r>
  <r>
    <x v="6600"/>
    <x v="7"/>
    <x v="0"/>
    <x v="7"/>
    <x v="2"/>
    <x v="3"/>
    <x v="6587"/>
    <x v="4"/>
    <x v="6598"/>
    <x v="91"/>
    <x v="3688"/>
    <x v="284"/>
    <m/>
    <m/>
    <s v="Amazon"/>
    <s v="Amazon"/>
    <n v="3665.44"/>
    <n v="92327183.770000085"/>
    <n v="92327183.770000085"/>
    <s v="Dubai"/>
  </r>
  <r>
    <x v="6601"/>
    <x v="5"/>
    <x v="1"/>
    <x v="5"/>
    <x v="2"/>
    <x v="1"/>
    <x v="6588"/>
    <x v="4"/>
    <x v="6599"/>
    <x v="70"/>
    <x v="3689"/>
    <x v="229"/>
    <m/>
    <m/>
    <s v="Amazon"/>
    <s v="Amazon"/>
    <n v="13290.4"/>
    <n v="91504159.730000004"/>
    <n v="91504159.730000004"/>
    <s v="Alexandria"/>
  </r>
  <r>
    <x v="6602"/>
    <x v="3"/>
    <x v="3"/>
    <x v="3"/>
    <x v="1"/>
    <x v="4"/>
    <x v="6589"/>
    <x v="4"/>
    <x v="6600"/>
    <x v="145"/>
    <x v="2569"/>
    <x v="73"/>
    <m/>
    <m/>
    <s v="Jumia"/>
    <s v="Jum"/>
    <n v="99349.3"/>
    <n v="57542997.559999913"/>
    <n v="57542997.559999913"/>
    <s v="Riyadh"/>
  </r>
  <r>
    <x v="6603"/>
    <x v="0"/>
    <x v="0"/>
    <x v="0"/>
    <x v="0"/>
    <x v="2"/>
    <x v="6590"/>
    <x v="3"/>
    <x v="6601"/>
    <x v="27"/>
    <x v="1513"/>
    <x v="72"/>
    <m/>
    <m/>
    <s v="sq"/>
    <s v="sq"/>
    <n v="26648.76"/>
    <n v="92327183.770000085"/>
    <n v="92327183.770000085"/>
    <s v="Casablanca"/>
  </r>
  <r>
    <x v="6604"/>
    <x v="6"/>
    <x v="4"/>
    <x v="6"/>
    <x v="1"/>
    <x v="2"/>
    <x v="6591"/>
    <x v="4"/>
    <x v="6602"/>
    <x v="366"/>
    <x v="2475"/>
    <x v="139"/>
    <m/>
    <m/>
    <s v="Jumia"/>
    <s v="Jum"/>
    <n v="26648.76"/>
    <n v="31420413.200000018"/>
    <n v="31420413.200000018"/>
    <s v="Casablanca"/>
  </r>
  <r>
    <x v="6605"/>
    <x v="4"/>
    <x v="0"/>
    <x v="4"/>
    <x v="0"/>
    <x v="1"/>
    <x v="6592"/>
    <x v="2"/>
    <x v="6603"/>
    <x v="7"/>
    <x v="1592"/>
    <x v="229"/>
    <m/>
    <m/>
    <s v="sq"/>
    <s v="sq"/>
    <n v="13290.4"/>
    <n v="92327183.770000085"/>
    <n v="92327183.770000085"/>
    <s v="Alexandria"/>
  </r>
  <r>
    <x v="6606"/>
    <x v="0"/>
    <x v="0"/>
    <x v="0"/>
    <x v="0"/>
    <x v="1"/>
    <x v="6593"/>
    <x v="2"/>
    <x v="6604"/>
    <x v="390"/>
    <x v="60"/>
    <x v="263"/>
    <m/>
    <m/>
    <s v="sq"/>
    <s v="sq"/>
    <n v="13290.4"/>
    <n v="92327183.770000085"/>
    <n v="92327183.770000085"/>
    <s v="Alexandria"/>
  </r>
  <r>
    <x v="6607"/>
    <x v="6"/>
    <x v="4"/>
    <x v="6"/>
    <x v="0"/>
    <x v="5"/>
    <x v="6594"/>
    <x v="0"/>
    <x v="6605"/>
    <x v="370"/>
    <x v="2712"/>
    <x v="148"/>
    <m/>
    <m/>
    <s v="sq"/>
    <s v="sq"/>
    <n v="27872.98"/>
    <n v="31420413.200000018"/>
    <n v="31420413.200000018"/>
    <s v="Giza"/>
  </r>
  <r>
    <x v="6608"/>
    <x v="0"/>
    <x v="0"/>
    <x v="0"/>
    <x v="1"/>
    <x v="0"/>
    <x v="6595"/>
    <x v="3"/>
    <x v="6606"/>
    <x v="362"/>
    <x v="3633"/>
    <x v="175"/>
    <m/>
    <m/>
    <s v="Jumia"/>
    <s v="Jum"/>
    <n v="16284.02"/>
    <n v="92327183.770000085"/>
    <n v="92327183.770000085"/>
    <s v="Cairo"/>
  </r>
  <r>
    <x v="6609"/>
    <x v="9"/>
    <x v="1"/>
    <x v="9"/>
    <x v="1"/>
    <x v="2"/>
    <x v="6596"/>
    <x v="4"/>
    <x v="6607"/>
    <x v="107"/>
    <x v="725"/>
    <x v="331"/>
    <m/>
    <m/>
    <s v="Jumia"/>
    <s v="Jum"/>
    <n v="26648.76"/>
    <n v="91504159.730000004"/>
    <n v="91504159.730000004"/>
    <s v="Casablanca"/>
  </r>
  <r>
    <x v="6610"/>
    <x v="6"/>
    <x v="4"/>
    <x v="6"/>
    <x v="1"/>
    <x v="4"/>
    <x v="6597"/>
    <x v="0"/>
    <x v="6608"/>
    <x v="131"/>
    <x v="1148"/>
    <x v="297"/>
    <m/>
    <m/>
    <s v="Jumia"/>
    <s v="Jum"/>
    <n v="99349.3"/>
    <n v="31420413.200000018"/>
    <n v="31420413.200000018"/>
    <s v="Riyadh"/>
  </r>
  <r>
    <x v="6611"/>
    <x v="9"/>
    <x v="1"/>
    <x v="9"/>
    <x v="1"/>
    <x v="2"/>
    <x v="6598"/>
    <x v="0"/>
    <x v="6609"/>
    <x v="396"/>
    <x v="3690"/>
    <x v="169"/>
    <m/>
    <m/>
    <s v="Jumia"/>
    <s v="Jum"/>
    <n v="26648.76"/>
    <n v="91504159.730000004"/>
    <n v="91504159.730000004"/>
    <s v="Casablanca"/>
  </r>
  <r>
    <x v="6612"/>
    <x v="5"/>
    <x v="1"/>
    <x v="5"/>
    <x v="0"/>
    <x v="0"/>
    <x v="6599"/>
    <x v="1"/>
    <x v="6610"/>
    <x v="263"/>
    <x v="2070"/>
    <x v="164"/>
    <m/>
    <m/>
    <s v="sq"/>
    <s v="sq"/>
    <n v="16284.02"/>
    <n v="91504159.730000004"/>
    <n v="91504159.730000004"/>
    <s v="Cairo"/>
  </r>
  <r>
    <x v="6613"/>
    <x v="5"/>
    <x v="1"/>
    <x v="5"/>
    <x v="1"/>
    <x v="4"/>
    <x v="6600"/>
    <x v="2"/>
    <x v="6611"/>
    <x v="389"/>
    <x v="2675"/>
    <x v="233"/>
    <m/>
    <m/>
    <s v="Jumia"/>
    <s v="Jum"/>
    <n v="99349.3"/>
    <n v="91504159.730000004"/>
    <n v="91504159.730000004"/>
    <s v="Riyadh"/>
  </r>
  <r>
    <x v="6614"/>
    <x v="8"/>
    <x v="3"/>
    <x v="8"/>
    <x v="1"/>
    <x v="0"/>
    <x v="6601"/>
    <x v="3"/>
    <x v="6612"/>
    <x v="56"/>
    <x v="3691"/>
    <x v="233"/>
    <m/>
    <m/>
    <s v="Jumia"/>
    <s v="Jum"/>
    <n v="16284.02"/>
    <n v="57542997.559999913"/>
    <n v="57542997.559999913"/>
    <s v="Cairo"/>
  </r>
  <r>
    <x v="6615"/>
    <x v="5"/>
    <x v="1"/>
    <x v="5"/>
    <x v="1"/>
    <x v="5"/>
    <x v="6602"/>
    <x v="4"/>
    <x v="6613"/>
    <x v="331"/>
    <x v="2525"/>
    <x v="235"/>
    <m/>
    <m/>
    <s v="Jumia"/>
    <s v="Jum"/>
    <n v="27872.98"/>
    <n v="91504159.730000004"/>
    <n v="91504159.730000004"/>
    <s v="Giza"/>
  </r>
  <r>
    <x v="6616"/>
    <x v="2"/>
    <x v="2"/>
    <x v="2"/>
    <x v="0"/>
    <x v="0"/>
    <x v="6603"/>
    <x v="4"/>
    <x v="6614"/>
    <x v="331"/>
    <x v="3049"/>
    <x v="121"/>
    <m/>
    <m/>
    <s v="sq"/>
    <s v="sq"/>
    <n v="16284.02"/>
    <n v="29200970.130000021"/>
    <n v="29200970.130000021"/>
    <s v="Cairo"/>
  </r>
  <r>
    <x v="6617"/>
    <x v="3"/>
    <x v="3"/>
    <x v="3"/>
    <x v="1"/>
    <x v="0"/>
    <x v="6604"/>
    <x v="3"/>
    <x v="6615"/>
    <x v="306"/>
    <x v="729"/>
    <x v="284"/>
    <m/>
    <m/>
    <s v="Jumia"/>
    <s v="Jum"/>
    <n v="16284.02"/>
    <n v="57542997.559999913"/>
    <n v="57542997.559999913"/>
    <s v="Cairo"/>
  </r>
  <r>
    <x v="6618"/>
    <x v="0"/>
    <x v="0"/>
    <x v="0"/>
    <x v="1"/>
    <x v="3"/>
    <x v="6605"/>
    <x v="0"/>
    <x v="6616"/>
    <x v="314"/>
    <x v="3692"/>
    <x v="6"/>
    <m/>
    <m/>
    <s v="Jumia"/>
    <s v="Jum"/>
    <n v="3665.44"/>
    <n v="92327183.770000085"/>
    <n v="92327183.770000085"/>
    <s v="Dubai"/>
  </r>
  <r>
    <x v="6619"/>
    <x v="6"/>
    <x v="4"/>
    <x v="6"/>
    <x v="1"/>
    <x v="3"/>
    <x v="6606"/>
    <x v="0"/>
    <x v="6617"/>
    <x v="390"/>
    <x v="3693"/>
    <x v="270"/>
    <m/>
    <m/>
    <s v="Jumia"/>
    <s v="Jum"/>
    <n v="3665.44"/>
    <n v="31420413.200000018"/>
    <n v="31420413.200000018"/>
    <s v="Dubai"/>
  </r>
  <r>
    <x v="6620"/>
    <x v="3"/>
    <x v="3"/>
    <x v="3"/>
    <x v="2"/>
    <x v="1"/>
    <x v="6607"/>
    <x v="4"/>
    <x v="6618"/>
    <x v="246"/>
    <x v="3161"/>
    <x v="117"/>
    <m/>
    <m/>
    <s v="Amazon"/>
    <s v="Amazon"/>
    <n v="13290.4"/>
    <n v="57542997.559999913"/>
    <n v="57542997.559999913"/>
    <s v="Alexandria"/>
  </r>
  <r>
    <x v="6621"/>
    <x v="2"/>
    <x v="2"/>
    <x v="2"/>
    <x v="1"/>
    <x v="4"/>
    <x v="6608"/>
    <x v="1"/>
    <x v="6619"/>
    <x v="224"/>
    <x v="736"/>
    <x v="95"/>
    <m/>
    <m/>
    <s v="Jumia"/>
    <s v="Jum"/>
    <n v="99349.3"/>
    <n v="29200970.130000021"/>
    <n v="29200970.130000021"/>
    <s v="Riyadh"/>
  </r>
  <r>
    <x v="6622"/>
    <x v="9"/>
    <x v="1"/>
    <x v="9"/>
    <x v="1"/>
    <x v="4"/>
    <x v="6609"/>
    <x v="3"/>
    <x v="6620"/>
    <x v="254"/>
    <x v="1325"/>
    <x v="62"/>
    <m/>
    <m/>
    <s v="Jumia"/>
    <s v="Jum"/>
    <n v="99349.3"/>
    <n v="91504159.730000004"/>
    <n v="91504159.730000004"/>
    <s v="Riyadh"/>
  </r>
  <r>
    <x v="6623"/>
    <x v="7"/>
    <x v="0"/>
    <x v="7"/>
    <x v="1"/>
    <x v="2"/>
    <x v="6610"/>
    <x v="4"/>
    <x v="6621"/>
    <x v="315"/>
    <x v="518"/>
    <x v="99"/>
    <m/>
    <m/>
    <s v="Jumia"/>
    <s v="Jum"/>
    <n v="26648.76"/>
    <n v="92327183.770000085"/>
    <n v="92327183.770000085"/>
    <s v="Casablanca"/>
  </r>
  <r>
    <x v="6624"/>
    <x v="2"/>
    <x v="2"/>
    <x v="2"/>
    <x v="2"/>
    <x v="5"/>
    <x v="6611"/>
    <x v="0"/>
    <x v="6622"/>
    <x v="249"/>
    <x v="2448"/>
    <x v="76"/>
    <m/>
    <m/>
    <s v="Amazon"/>
    <s v="Amazon"/>
    <n v="27872.98"/>
    <n v="29200970.130000021"/>
    <n v="29200970.130000021"/>
    <s v="Giza"/>
  </r>
  <r>
    <x v="6625"/>
    <x v="6"/>
    <x v="4"/>
    <x v="6"/>
    <x v="2"/>
    <x v="4"/>
    <x v="6612"/>
    <x v="3"/>
    <x v="6623"/>
    <x v="257"/>
    <x v="1588"/>
    <x v="31"/>
    <m/>
    <m/>
    <s v="Amazon"/>
    <s v="Amazon"/>
    <n v="99349.3"/>
    <n v="31420413.200000018"/>
    <n v="31420413.200000018"/>
    <s v="Riyadh"/>
  </r>
  <r>
    <x v="6626"/>
    <x v="7"/>
    <x v="0"/>
    <x v="7"/>
    <x v="0"/>
    <x v="0"/>
    <x v="6613"/>
    <x v="1"/>
    <x v="6624"/>
    <x v="206"/>
    <x v="3694"/>
    <x v="104"/>
    <m/>
    <m/>
    <s v="sq"/>
    <s v="sq"/>
    <n v="16284.02"/>
    <n v="92327183.770000085"/>
    <n v="92327183.770000085"/>
    <s v="Cairo"/>
  </r>
  <r>
    <x v="6627"/>
    <x v="1"/>
    <x v="1"/>
    <x v="1"/>
    <x v="2"/>
    <x v="0"/>
    <x v="6614"/>
    <x v="3"/>
    <x v="6625"/>
    <x v="26"/>
    <x v="856"/>
    <x v="288"/>
    <m/>
    <m/>
    <s v="Amazon"/>
    <s v="Amazon"/>
    <n v="16284.02"/>
    <n v="91504159.730000004"/>
    <n v="91504159.730000004"/>
    <s v="Cairo"/>
  </r>
  <r>
    <x v="6628"/>
    <x v="3"/>
    <x v="3"/>
    <x v="3"/>
    <x v="0"/>
    <x v="1"/>
    <x v="6615"/>
    <x v="0"/>
    <x v="6626"/>
    <x v="354"/>
    <x v="3695"/>
    <x v="140"/>
    <m/>
    <m/>
    <s v="sq"/>
    <s v="sq"/>
    <n v="13290.4"/>
    <n v="57542997.559999913"/>
    <n v="57542997.559999913"/>
    <s v="Alexandria"/>
  </r>
  <r>
    <x v="6629"/>
    <x v="8"/>
    <x v="3"/>
    <x v="8"/>
    <x v="1"/>
    <x v="5"/>
    <x v="6616"/>
    <x v="4"/>
    <x v="6627"/>
    <x v="357"/>
    <x v="2829"/>
    <x v="10"/>
    <m/>
    <m/>
    <s v="Jumia"/>
    <s v="Jum"/>
    <n v="27872.98"/>
    <n v="57542997.559999913"/>
    <n v="57542997.559999913"/>
    <s v="Giza"/>
  </r>
  <r>
    <x v="6630"/>
    <x v="8"/>
    <x v="3"/>
    <x v="8"/>
    <x v="0"/>
    <x v="5"/>
    <x v="6617"/>
    <x v="2"/>
    <x v="6628"/>
    <x v="252"/>
    <x v="742"/>
    <x v="266"/>
    <m/>
    <m/>
    <s v="sq"/>
    <s v="sq"/>
    <n v="27872.98"/>
    <n v="57542997.559999913"/>
    <n v="57542997.559999913"/>
    <s v="Giza"/>
  </r>
  <r>
    <x v="6631"/>
    <x v="2"/>
    <x v="2"/>
    <x v="2"/>
    <x v="1"/>
    <x v="0"/>
    <x v="6618"/>
    <x v="4"/>
    <x v="6629"/>
    <x v="73"/>
    <x v="236"/>
    <x v="89"/>
    <m/>
    <m/>
    <s v="Jumia"/>
    <s v="Jum"/>
    <n v="16284.02"/>
    <n v="29200970.130000021"/>
    <n v="29200970.130000021"/>
    <s v="Cairo"/>
  </r>
  <r>
    <x v="6632"/>
    <x v="6"/>
    <x v="4"/>
    <x v="6"/>
    <x v="1"/>
    <x v="5"/>
    <x v="6619"/>
    <x v="0"/>
    <x v="6630"/>
    <x v="308"/>
    <x v="3696"/>
    <x v="303"/>
    <m/>
    <m/>
    <s v="Jumia"/>
    <s v="Jum"/>
    <n v="27872.98"/>
    <n v="31420413.200000018"/>
    <n v="31420413.200000018"/>
    <s v="Giza"/>
  </r>
  <r>
    <x v="6633"/>
    <x v="3"/>
    <x v="3"/>
    <x v="3"/>
    <x v="2"/>
    <x v="4"/>
    <x v="6620"/>
    <x v="0"/>
    <x v="6631"/>
    <x v="285"/>
    <x v="3697"/>
    <x v="32"/>
    <m/>
    <m/>
    <s v="Amazon"/>
    <s v="Amazon"/>
    <n v="99349.3"/>
    <n v="57542997.559999913"/>
    <n v="57542997.559999913"/>
    <s v="Riyadh"/>
  </r>
  <r>
    <x v="6634"/>
    <x v="2"/>
    <x v="2"/>
    <x v="2"/>
    <x v="2"/>
    <x v="1"/>
    <x v="6621"/>
    <x v="3"/>
    <x v="6632"/>
    <x v="38"/>
    <x v="1361"/>
    <x v="8"/>
    <m/>
    <m/>
    <s v="Amazon"/>
    <s v="Amazon"/>
    <n v="13290.4"/>
    <n v="29200970.130000021"/>
    <n v="29200970.130000021"/>
    <s v="Alexandria"/>
  </r>
  <r>
    <x v="6635"/>
    <x v="2"/>
    <x v="2"/>
    <x v="2"/>
    <x v="2"/>
    <x v="1"/>
    <x v="6622"/>
    <x v="2"/>
    <x v="6633"/>
    <x v="285"/>
    <x v="2369"/>
    <x v="302"/>
    <m/>
    <m/>
    <s v="Amazon"/>
    <s v="Amazon"/>
    <n v="13290.4"/>
    <n v="29200970.130000021"/>
    <n v="29200970.130000021"/>
    <s v="Alexandria"/>
  </r>
  <r>
    <x v="6636"/>
    <x v="3"/>
    <x v="3"/>
    <x v="3"/>
    <x v="0"/>
    <x v="2"/>
    <x v="6623"/>
    <x v="2"/>
    <x v="6634"/>
    <x v="327"/>
    <x v="3698"/>
    <x v="343"/>
    <m/>
    <m/>
    <s v="sq"/>
    <s v="sq"/>
    <n v="26648.76"/>
    <n v="57542997.559999913"/>
    <n v="57542997.559999913"/>
    <s v="Casablanca"/>
  </r>
  <r>
    <x v="6637"/>
    <x v="8"/>
    <x v="3"/>
    <x v="8"/>
    <x v="2"/>
    <x v="4"/>
    <x v="6624"/>
    <x v="2"/>
    <x v="6635"/>
    <x v="229"/>
    <x v="1065"/>
    <x v="68"/>
    <m/>
    <m/>
    <s v="Amazon"/>
    <s v="Amazon"/>
    <n v="99349.3"/>
    <n v="57542997.559999913"/>
    <n v="57542997.559999913"/>
    <s v="Riyadh"/>
  </r>
  <r>
    <x v="6638"/>
    <x v="0"/>
    <x v="0"/>
    <x v="0"/>
    <x v="0"/>
    <x v="5"/>
    <x v="6625"/>
    <x v="2"/>
    <x v="6636"/>
    <x v="186"/>
    <x v="2742"/>
    <x v="68"/>
    <m/>
    <m/>
    <s v="sq"/>
    <s v="sq"/>
    <n v="27872.98"/>
    <n v="92327183.770000085"/>
    <n v="92327183.770000085"/>
    <s v="Giza"/>
  </r>
  <r>
    <x v="6639"/>
    <x v="0"/>
    <x v="0"/>
    <x v="0"/>
    <x v="0"/>
    <x v="3"/>
    <x v="6626"/>
    <x v="2"/>
    <x v="6637"/>
    <x v="142"/>
    <x v="1539"/>
    <x v="198"/>
    <m/>
    <m/>
    <s v="sq"/>
    <s v="sq"/>
    <n v="3665.44"/>
    <n v="92327183.770000085"/>
    <n v="92327183.770000085"/>
    <s v="Dubai"/>
  </r>
  <r>
    <x v="6640"/>
    <x v="1"/>
    <x v="1"/>
    <x v="1"/>
    <x v="0"/>
    <x v="2"/>
    <x v="6627"/>
    <x v="2"/>
    <x v="6638"/>
    <x v="359"/>
    <x v="3699"/>
    <x v="192"/>
    <m/>
    <m/>
    <s v="sq"/>
    <s v="sq"/>
    <n v="26648.76"/>
    <n v="91504159.730000004"/>
    <n v="91504159.730000004"/>
    <s v="Casablanca"/>
  </r>
  <r>
    <x v="6641"/>
    <x v="4"/>
    <x v="0"/>
    <x v="4"/>
    <x v="2"/>
    <x v="2"/>
    <x v="6628"/>
    <x v="3"/>
    <x v="6639"/>
    <x v="88"/>
    <x v="2362"/>
    <x v="87"/>
    <m/>
    <m/>
    <s v="Amazon"/>
    <s v="Amazon"/>
    <n v="26648.76"/>
    <n v="92327183.770000085"/>
    <n v="92327183.770000085"/>
    <s v="Casablanca"/>
  </r>
  <r>
    <x v="6642"/>
    <x v="4"/>
    <x v="0"/>
    <x v="4"/>
    <x v="0"/>
    <x v="0"/>
    <x v="6629"/>
    <x v="3"/>
    <x v="6640"/>
    <x v="254"/>
    <x v="3700"/>
    <x v="72"/>
    <m/>
    <m/>
    <s v="sq"/>
    <s v="sq"/>
    <n v="16284.02"/>
    <n v="92327183.770000085"/>
    <n v="92327183.770000085"/>
    <s v="Cairo"/>
  </r>
  <r>
    <x v="6643"/>
    <x v="8"/>
    <x v="3"/>
    <x v="8"/>
    <x v="1"/>
    <x v="2"/>
    <x v="6630"/>
    <x v="4"/>
    <x v="6641"/>
    <x v="168"/>
    <x v="1300"/>
    <x v="312"/>
    <m/>
    <m/>
    <s v="Jumia"/>
    <s v="Jum"/>
    <n v="26648.76"/>
    <n v="57542997.559999913"/>
    <n v="57542997.559999913"/>
    <s v="Casablanca"/>
  </r>
  <r>
    <x v="6644"/>
    <x v="9"/>
    <x v="1"/>
    <x v="9"/>
    <x v="1"/>
    <x v="3"/>
    <x v="6631"/>
    <x v="0"/>
    <x v="6642"/>
    <x v="307"/>
    <x v="451"/>
    <x v="272"/>
    <m/>
    <m/>
    <s v="Jumia"/>
    <s v="Jum"/>
    <n v="3665.44"/>
    <n v="91504159.730000004"/>
    <n v="91504159.730000004"/>
    <s v="Dubai"/>
  </r>
  <r>
    <x v="6645"/>
    <x v="0"/>
    <x v="0"/>
    <x v="0"/>
    <x v="1"/>
    <x v="0"/>
    <x v="6632"/>
    <x v="1"/>
    <x v="6643"/>
    <x v="35"/>
    <x v="2144"/>
    <x v="35"/>
    <m/>
    <m/>
    <s v="Jumia"/>
    <s v="Jum"/>
    <n v="16284.02"/>
    <n v="92327183.770000085"/>
    <n v="92327183.770000085"/>
    <s v="Cairo"/>
  </r>
  <r>
    <x v="6646"/>
    <x v="3"/>
    <x v="3"/>
    <x v="3"/>
    <x v="2"/>
    <x v="0"/>
    <x v="6633"/>
    <x v="1"/>
    <x v="6644"/>
    <x v="0"/>
    <x v="3701"/>
    <x v="151"/>
    <m/>
    <m/>
    <s v="Amazon"/>
    <s v="Amazon"/>
    <n v="16284.02"/>
    <n v="57542997.559999913"/>
    <n v="57542997.559999913"/>
    <s v="Cairo"/>
  </r>
  <r>
    <x v="6647"/>
    <x v="5"/>
    <x v="1"/>
    <x v="5"/>
    <x v="1"/>
    <x v="0"/>
    <x v="6634"/>
    <x v="4"/>
    <x v="6645"/>
    <x v="248"/>
    <x v="3702"/>
    <x v="308"/>
    <m/>
    <m/>
    <s v="Jumia"/>
    <s v="Jum"/>
    <n v="16284.02"/>
    <n v="91504159.730000004"/>
    <n v="91504159.730000004"/>
    <s v="Cairo"/>
  </r>
  <r>
    <x v="6648"/>
    <x v="4"/>
    <x v="0"/>
    <x v="4"/>
    <x v="1"/>
    <x v="1"/>
    <x v="6635"/>
    <x v="2"/>
    <x v="6646"/>
    <x v="30"/>
    <x v="1197"/>
    <x v="268"/>
    <m/>
    <m/>
    <s v="Jumia"/>
    <s v="Jum"/>
    <n v="13290.4"/>
    <n v="92327183.770000085"/>
    <n v="92327183.770000085"/>
    <s v="Alexandria"/>
  </r>
  <r>
    <x v="6649"/>
    <x v="2"/>
    <x v="2"/>
    <x v="2"/>
    <x v="0"/>
    <x v="3"/>
    <x v="6636"/>
    <x v="3"/>
    <x v="6647"/>
    <x v="166"/>
    <x v="2911"/>
    <x v="313"/>
    <m/>
    <m/>
    <s v="sq"/>
    <s v="sq"/>
    <n v="3665.44"/>
    <n v="29200970.130000021"/>
    <n v="29200970.130000021"/>
    <s v="Dubai"/>
  </r>
  <r>
    <x v="6650"/>
    <x v="6"/>
    <x v="4"/>
    <x v="6"/>
    <x v="1"/>
    <x v="4"/>
    <x v="6637"/>
    <x v="2"/>
    <x v="6648"/>
    <x v="73"/>
    <x v="598"/>
    <x v="247"/>
    <m/>
    <m/>
    <s v="Jumia"/>
    <s v="Jum"/>
    <n v="99349.3"/>
    <n v="31420413.200000018"/>
    <n v="31420413.200000018"/>
    <s v="Riyadh"/>
  </r>
  <r>
    <x v="6651"/>
    <x v="4"/>
    <x v="0"/>
    <x v="4"/>
    <x v="1"/>
    <x v="4"/>
    <x v="6638"/>
    <x v="1"/>
    <x v="6649"/>
    <x v="113"/>
    <x v="2517"/>
    <x v="306"/>
    <m/>
    <m/>
    <s v="Jumia"/>
    <s v="Jum"/>
    <n v="99349.3"/>
    <n v="92327183.770000085"/>
    <n v="92327183.770000085"/>
    <s v="Riyadh"/>
  </r>
  <r>
    <x v="6652"/>
    <x v="5"/>
    <x v="1"/>
    <x v="5"/>
    <x v="2"/>
    <x v="4"/>
    <x v="6639"/>
    <x v="4"/>
    <x v="6650"/>
    <x v="55"/>
    <x v="1994"/>
    <x v="271"/>
    <m/>
    <m/>
    <s v="Amazon"/>
    <s v="Amazon"/>
    <n v="99349.3"/>
    <n v="91504159.730000004"/>
    <n v="91504159.730000004"/>
    <s v="Riyadh"/>
  </r>
  <r>
    <x v="6653"/>
    <x v="1"/>
    <x v="1"/>
    <x v="1"/>
    <x v="0"/>
    <x v="3"/>
    <x v="6640"/>
    <x v="1"/>
    <x v="6651"/>
    <x v="393"/>
    <x v="3127"/>
    <x v="218"/>
    <m/>
    <m/>
    <s v="sq"/>
    <s v="sq"/>
    <n v="3665.44"/>
    <n v="91504159.730000004"/>
    <n v="91504159.730000004"/>
    <s v="Dubai"/>
  </r>
  <r>
    <x v="6654"/>
    <x v="0"/>
    <x v="0"/>
    <x v="0"/>
    <x v="0"/>
    <x v="5"/>
    <x v="6641"/>
    <x v="1"/>
    <x v="6652"/>
    <x v="64"/>
    <x v="3703"/>
    <x v="63"/>
    <m/>
    <m/>
    <s v="sq"/>
    <s v="sq"/>
    <n v="27872.98"/>
    <n v="92327183.770000085"/>
    <n v="92327183.770000085"/>
    <s v="Giza"/>
  </r>
  <r>
    <x v="6655"/>
    <x v="7"/>
    <x v="0"/>
    <x v="7"/>
    <x v="1"/>
    <x v="4"/>
    <x v="6642"/>
    <x v="4"/>
    <x v="6653"/>
    <x v="86"/>
    <x v="3500"/>
    <x v="167"/>
    <m/>
    <m/>
    <s v="Jumia"/>
    <s v="Jum"/>
    <n v="99349.3"/>
    <n v="92327183.770000085"/>
    <n v="92327183.770000085"/>
    <s v="Riyadh"/>
  </r>
  <r>
    <x v="6656"/>
    <x v="4"/>
    <x v="0"/>
    <x v="4"/>
    <x v="0"/>
    <x v="4"/>
    <x v="6643"/>
    <x v="1"/>
    <x v="6654"/>
    <x v="99"/>
    <x v="3364"/>
    <x v="219"/>
    <m/>
    <m/>
    <s v="sq"/>
    <s v="sq"/>
    <n v="99349.3"/>
    <n v="92327183.770000085"/>
    <n v="92327183.770000085"/>
    <s v="Riyadh"/>
  </r>
  <r>
    <x v="6657"/>
    <x v="9"/>
    <x v="1"/>
    <x v="9"/>
    <x v="1"/>
    <x v="2"/>
    <x v="6644"/>
    <x v="4"/>
    <x v="6655"/>
    <x v="337"/>
    <x v="2949"/>
    <x v="183"/>
    <m/>
    <m/>
    <s v="Jumia"/>
    <s v="Jum"/>
    <n v="26648.76"/>
    <n v="91504159.730000004"/>
    <n v="91504159.730000004"/>
    <s v="Casablanca"/>
  </r>
  <r>
    <x v="6658"/>
    <x v="4"/>
    <x v="0"/>
    <x v="4"/>
    <x v="2"/>
    <x v="1"/>
    <x v="6645"/>
    <x v="2"/>
    <x v="6656"/>
    <x v="268"/>
    <x v="97"/>
    <x v="111"/>
    <m/>
    <m/>
    <s v="Amazon"/>
    <s v="Amazon"/>
    <n v="13290.4"/>
    <n v="92327183.770000085"/>
    <n v="92327183.770000085"/>
    <s v="Alexandria"/>
  </r>
  <r>
    <x v="6659"/>
    <x v="0"/>
    <x v="0"/>
    <x v="0"/>
    <x v="2"/>
    <x v="3"/>
    <x v="6646"/>
    <x v="0"/>
    <x v="6657"/>
    <x v="270"/>
    <x v="968"/>
    <x v="20"/>
    <m/>
    <m/>
    <s v="Amazon"/>
    <s v="Amazon"/>
    <n v="3665.44"/>
    <n v="92327183.770000085"/>
    <n v="92327183.770000085"/>
    <s v="Dubai"/>
  </r>
  <r>
    <x v="6660"/>
    <x v="3"/>
    <x v="3"/>
    <x v="3"/>
    <x v="2"/>
    <x v="0"/>
    <x v="6647"/>
    <x v="2"/>
    <x v="6658"/>
    <x v="240"/>
    <x v="2830"/>
    <x v="197"/>
    <m/>
    <m/>
    <s v="Amazon"/>
    <s v="Amazon"/>
    <n v="16284.02"/>
    <n v="57542997.559999913"/>
    <n v="57542997.559999913"/>
    <s v="Cairo"/>
  </r>
  <r>
    <x v="6661"/>
    <x v="4"/>
    <x v="0"/>
    <x v="4"/>
    <x v="1"/>
    <x v="1"/>
    <x v="6648"/>
    <x v="0"/>
    <x v="6659"/>
    <x v="296"/>
    <x v="3138"/>
    <x v="247"/>
    <m/>
    <m/>
    <s v="Jumia"/>
    <s v="Jum"/>
    <n v="13290.4"/>
    <n v="92327183.770000085"/>
    <n v="92327183.770000085"/>
    <s v="Alexandria"/>
  </r>
  <r>
    <x v="6662"/>
    <x v="1"/>
    <x v="1"/>
    <x v="1"/>
    <x v="0"/>
    <x v="1"/>
    <x v="6649"/>
    <x v="3"/>
    <x v="6660"/>
    <x v="174"/>
    <x v="431"/>
    <x v="246"/>
    <m/>
    <m/>
    <s v="sq"/>
    <s v="sq"/>
    <n v="13290.4"/>
    <n v="91504159.730000004"/>
    <n v="91504159.730000004"/>
    <s v="Alexandria"/>
  </r>
  <r>
    <x v="6663"/>
    <x v="9"/>
    <x v="1"/>
    <x v="9"/>
    <x v="0"/>
    <x v="1"/>
    <x v="6650"/>
    <x v="1"/>
    <x v="6661"/>
    <x v="165"/>
    <x v="1912"/>
    <x v="93"/>
    <m/>
    <m/>
    <s v="sq"/>
    <s v="sq"/>
    <n v="13290.4"/>
    <n v="91504159.730000004"/>
    <n v="91504159.730000004"/>
    <s v="Alexandria"/>
  </r>
  <r>
    <x v="6664"/>
    <x v="1"/>
    <x v="1"/>
    <x v="1"/>
    <x v="2"/>
    <x v="0"/>
    <x v="6651"/>
    <x v="3"/>
    <x v="6662"/>
    <x v="212"/>
    <x v="2412"/>
    <x v="333"/>
    <m/>
    <m/>
    <s v="Amazon"/>
    <s v="Amazon"/>
    <n v="16284.02"/>
    <n v="91504159.730000004"/>
    <n v="91504159.730000004"/>
    <s v="Cairo"/>
  </r>
  <r>
    <x v="6665"/>
    <x v="6"/>
    <x v="4"/>
    <x v="6"/>
    <x v="2"/>
    <x v="3"/>
    <x v="6652"/>
    <x v="2"/>
    <x v="6663"/>
    <x v="52"/>
    <x v="2766"/>
    <x v="215"/>
    <m/>
    <m/>
    <s v="Amazon"/>
    <s v="Amazon"/>
    <n v="3665.44"/>
    <n v="31420413.200000018"/>
    <n v="31420413.200000018"/>
    <s v="Dubai"/>
  </r>
  <r>
    <x v="6666"/>
    <x v="0"/>
    <x v="0"/>
    <x v="0"/>
    <x v="1"/>
    <x v="4"/>
    <x v="6653"/>
    <x v="3"/>
    <x v="6664"/>
    <x v="90"/>
    <x v="3704"/>
    <x v="73"/>
    <m/>
    <m/>
    <s v="Jumia"/>
    <s v="Jum"/>
    <n v="99349.3"/>
    <n v="92327183.770000085"/>
    <n v="92327183.770000085"/>
    <s v="Riyadh"/>
  </r>
  <r>
    <x v="6667"/>
    <x v="2"/>
    <x v="2"/>
    <x v="2"/>
    <x v="1"/>
    <x v="3"/>
    <x v="6654"/>
    <x v="3"/>
    <x v="6665"/>
    <x v="284"/>
    <x v="3571"/>
    <x v="285"/>
    <m/>
    <m/>
    <s v="Jumia"/>
    <s v="Jum"/>
    <n v="3665.44"/>
    <n v="29200970.130000021"/>
    <n v="29200970.130000021"/>
    <s v="Dubai"/>
  </r>
  <r>
    <x v="6668"/>
    <x v="2"/>
    <x v="2"/>
    <x v="2"/>
    <x v="2"/>
    <x v="5"/>
    <x v="6655"/>
    <x v="4"/>
    <x v="6666"/>
    <x v="106"/>
    <x v="3705"/>
    <x v="277"/>
    <m/>
    <m/>
    <s v="Amazon"/>
    <s v="Amazon"/>
    <n v="27872.98"/>
    <n v="29200970.130000021"/>
    <n v="29200970.130000021"/>
    <s v="Giza"/>
  </r>
  <r>
    <x v="6669"/>
    <x v="2"/>
    <x v="2"/>
    <x v="2"/>
    <x v="1"/>
    <x v="2"/>
    <x v="6656"/>
    <x v="1"/>
    <x v="6667"/>
    <x v="44"/>
    <x v="1632"/>
    <x v="182"/>
    <m/>
    <m/>
    <s v="Jumia"/>
    <s v="Jum"/>
    <n v="26648.76"/>
    <n v="29200970.130000021"/>
    <n v="29200970.130000021"/>
    <s v="Casablanca"/>
  </r>
  <r>
    <x v="6670"/>
    <x v="0"/>
    <x v="0"/>
    <x v="0"/>
    <x v="1"/>
    <x v="3"/>
    <x v="6657"/>
    <x v="3"/>
    <x v="6668"/>
    <x v="240"/>
    <x v="2026"/>
    <x v="100"/>
    <m/>
    <m/>
    <s v="Jumia"/>
    <s v="Jum"/>
    <n v="3665.44"/>
    <n v="92327183.770000085"/>
    <n v="92327183.770000085"/>
    <s v="Dubai"/>
  </r>
  <r>
    <x v="6671"/>
    <x v="1"/>
    <x v="1"/>
    <x v="1"/>
    <x v="0"/>
    <x v="5"/>
    <x v="6658"/>
    <x v="0"/>
    <x v="6669"/>
    <x v="392"/>
    <x v="3706"/>
    <x v="264"/>
    <m/>
    <m/>
    <s v="sq"/>
    <s v="sq"/>
    <n v="27872.98"/>
    <n v="91504159.730000004"/>
    <n v="91504159.730000004"/>
    <s v="Giza"/>
  </r>
  <r>
    <x v="6672"/>
    <x v="4"/>
    <x v="0"/>
    <x v="4"/>
    <x v="1"/>
    <x v="0"/>
    <x v="6659"/>
    <x v="4"/>
    <x v="6670"/>
    <x v="271"/>
    <x v="3707"/>
    <x v="73"/>
    <m/>
    <m/>
    <s v="Jumia"/>
    <s v="Jum"/>
    <n v="16284.02"/>
    <n v="92327183.770000085"/>
    <n v="92327183.770000085"/>
    <s v="Cairo"/>
  </r>
  <r>
    <x v="6673"/>
    <x v="3"/>
    <x v="3"/>
    <x v="3"/>
    <x v="1"/>
    <x v="4"/>
    <x v="6660"/>
    <x v="4"/>
    <x v="6671"/>
    <x v="202"/>
    <x v="3708"/>
    <x v="314"/>
    <m/>
    <m/>
    <s v="Jumia"/>
    <s v="Jum"/>
    <n v="99349.3"/>
    <n v="57542997.559999913"/>
    <n v="57542997.559999913"/>
    <s v="Riyadh"/>
  </r>
  <r>
    <x v="6674"/>
    <x v="2"/>
    <x v="2"/>
    <x v="2"/>
    <x v="0"/>
    <x v="1"/>
    <x v="6661"/>
    <x v="3"/>
    <x v="6672"/>
    <x v="161"/>
    <x v="3709"/>
    <x v="7"/>
    <m/>
    <m/>
    <s v="sq"/>
    <s v="sq"/>
    <n v="13290.4"/>
    <n v="29200970.130000021"/>
    <n v="29200970.130000021"/>
    <s v="Alexandria"/>
  </r>
  <r>
    <x v="6675"/>
    <x v="7"/>
    <x v="0"/>
    <x v="7"/>
    <x v="2"/>
    <x v="2"/>
    <x v="6662"/>
    <x v="1"/>
    <x v="6673"/>
    <x v="33"/>
    <x v="3151"/>
    <x v="9"/>
    <m/>
    <m/>
    <s v="Amazon"/>
    <s v="Amazon"/>
    <n v="26648.76"/>
    <n v="92327183.770000085"/>
    <n v="92327183.770000085"/>
    <s v="Casablanca"/>
  </r>
  <r>
    <x v="6676"/>
    <x v="7"/>
    <x v="0"/>
    <x v="7"/>
    <x v="2"/>
    <x v="1"/>
    <x v="6663"/>
    <x v="3"/>
    <x v="6674"/>
    <x v="32"/>
    <x v="3710"/>
    <x v="267"/>
    <m/>
    <m/>
    <s v="Amazon"/>
    <s v="Amazon"/>
    <n v="13290.4"/>
    <n v="92327183.770000085"/>
    <n v="92327183.770000085"/>
    <s v="Alexandria"/>
  </r>
  <r>
    <x v="6677"/>
    <x v="3"/>
    <x v="3"/>
    <x v="3"/>
    <x v="0"/>
    <x v="5"/>
    <x v="6664"/>
    <x v="3"/>
    <x v="6675"/>
    <x v="327"/>
    <x v="3711"/>
    <x v="273"/>
    <m/>
    <m/>
    <s v="sq"/>
    <s v="sq"/>
    <n v="27872.98"/>
    <n v="57542997.559999913"/>
    <n v="57542997.559999913"/>
    <s v="Giza"/>
  </r>
  <r>
    <x v="6678"/>
    <x v="2"/>
    <x v="2"/>
    <x v="2"/>
    <x v="1"/>
    <x v="3"/>
    <x v="6665"/>
    <x v="4"/>
    <x v="6676"/>
    <x v="393"/>
    <x v="3232"/>
    <x v="71"/>
    <m/>
    <m/>
    <s v="Jumia"/>
    <s v="Jum"/>
    <n v="3665.44"/>
    <n v="29200970.130000021"/>
    <n v="29200970.130000021"/>
    <s v="Dubai"/>
  </r>
  <r>
    <x v="6679"/>
    <x v="1"/>
    <x v="1"/>
    <x v="1"/>
    <x v="1"/>
    <x v="4"/>
    <x v="6666"/>
    <x v="4"/>
    <x v="6677"/>
    <x v="195"/>
    <x v="1120"/>
    <x v="170"/>
    <m/>
    <m/>
    <s v="Jumia"/>
    <s v="Jum"/>
    <n v="99349.3"/>
    <n v="91504159.730000004"/>
    <n v="91504159.730000004"/>
    <s v="Riyadh"/>
  </r>
  <r>
    <x v="6680"/>
    <x v="4"/>
    <x v="0"/>
    <x v="4"/>
    <x v="2"/>
    <x v="0"/>
    <x v="6667"/>
    <x v="2"/>
    <x v="6678"/>
    <x v="19"/>
    <x v="1972"/>
    <x v="16"/>
    <m/>
    <m/>
    <s v="Amazon"/>
    <s v="Amazon"/>
    <n v="16284.02"/>
    <n v="92327183.770000085"/>
    <n v="92327183.770000085"/>
    <s v="Cairo"/>
  </r>
  <r>
    <x v="6681"/>
    <x v="4"/>
    <x v="0"/>
    <x v="4"/>
    <x v="2"/>
    <x v="1"/>
    <x v="6668"/>
    <x v="3"/>
    <x v="6679"/>
    <x v="69"/>
    <x v="2562"/>
    <x v="98"/>
    <m/>
    <m/>
    <s v="Amazon"/>
    <s v="Amazon"/>
    <n v="13290.4"/>
    <n v="92327183.770000085"/>
    <n v="92327183.770000085"/>
    <s v="Alexandria"/>
  </r>
  <r>
    <x v="6682"/>
    <x v="6"/>
    <x v="4"/>
    <x v="6"/>
    <x v="2"/>
    <x v="3"/>
    <x v="6669"/>
    <x v="3"/>
    <x v="6680"/>
    <x v="68"/>
    <x v="3712"/>
    <x v="291"/>
    <m/>
    <m/>
    <s v="Amazon"/>
    <s v="Amazon"/>
    <n v="3665.44"/>
    <n v="31420413.200000018"/>
    <n v="31420413.200000018"/>
    <s v="Dubai"/>
  </r>
  <r>
    <x v="6683"/>
    <x v="0"/>
    <x v="0"/>
    <x v="0"/>
    <x v="2"/>
    <x v="1"/>
    <x v="6670"/>
    <x v="0"/>
    <x v="6681"/>
    <x v="132"/>
    <x v="3713"/>
    <x v="231"/>
    <m/>
    <m/>
    <s v="Amazon"/>
    <s v="Amazon"/>
    <n v="13290.4"/>
    <n v="92327183.770000085"/>
    <n v="92327183.770000085"/>
    <s v="Alexandria"/>
  </r>
  <r>
    <x v="6684"/>
    <x v="8"/>
    <x v="3"/>
    <x v="8"/>
    <x v="2"/>
    <x v="2"/>
    <x v="6671"/>
    <x v="3"/>
    <x v="6682"/>
    <x v="47"/>
    <x v="2476"/>
    <x v="285"/>
    <m/>
    <m/>
    <s v="Amazon"/>
    <s v="Amazon"/>
    <n v="26648.76"/>
    <n v="57542997.559999913"/>
    <n v="57542997.559999913"/>
    <s v="Casablanca"/>
  </r>
  <r>
    <x v="6685"/>
    <x v="1"/>
    <x v="1"/>
    <x v="1"/>
    <x v="0"/>
    <x v="4"/>
    <x v="6672"/>
    <x v="2"/>
    <x v="6683"/>
    <x v="245"/>
    <x v="3714"/>
    <x v="239"/>
    <m/>
    <m/>
    <s v="sq"/>
    <s v="sq"/>
    <n v="99349.3"/>
    <n v="91504159.730000004"/>
    <n v="91504159.730000004"/>
    <s v="Riyadh"/>
  </r>
  <r>
    <x v="6686"/>
    <x v="6"/>
    <x v="4"/>
    <x v="6"/>
    <x v="2"/>
    <x v="5"/>
    <x v="6673"/>
    <x v="1"/>
    <x v="6684"/>
    <x v="372"/>
    <x v="719"/>
    <x v="232"/>
    <m/>
    <m/>
    <s v="Amazon"/>
    <s v="Amazon"/>
    <n v="27872.98"/>
    <n v="31420413.200000018"/>
    <n v="31420413.200000018"/>
    <s v="Giza"/>
  </r>
  <r>
    <x v="6687"/>
    <x v="7"/>
    <x v="0"/>
    <x v="7"/>
    <x v="2"/>
    <x v="0"/>
    <x v="6674"/>
    <x v="4"/>
    <x v="6685"/>
    <x v="361"/>
    <x v="3715"/>
    <x v="209"/>
    <m/>
    <m/>
    <s v="Amazon"/>
    <s v="Amazon"/>
    <n v="16284.02"/>
    <n v="92327183.770000085"/>
    <n v="92327183.770000085"/>
    <s v="Cairo"/>
  </r>
  <r>
    <x v="6688"/>
    <x v="3"/>
    <x v="3"/>
    <x v="3"/>
    <x v="0"/>
    <x v="0"/>
    <x v="6675"/>
    <x v="4"/>
    <x v="6686"/>
    <x v="118"/>
    <x v="954"/>
    <x v="158"/>
    <m/>
    <m/>
    <s v="sq"/>
    <s v="sq"/>
    <n v="16284.02"/>
    <n v="57542997.559999913"/>
    <n v="57542997.559999913"/>
    <s v="Cairo"/>
  </r>
  <r>
    <x v="6689"/>
    <x v="5"/>
    <x v="1"/>
    <x v="5"/>
    <x v="1"/>
    <x v="1"/>
    <x v="6676"/>
    <x v="0"/>
    <x v="6687"/>
    <x v="264"/>
    <x v="1110"/>
    <x v="234"/>
    <m/>
    <m/>
    <s v="Jumia"/>
    <s v="Jum"/>
    <n v="13290.4"/>
    <n v="91504159.730000004"/>
    <n v="91504159.730000004"/>
    <s v="Alexandria"/>
  </r>
  <r>
    <x v="6690"/>
    <x v="3"/>
    <x v="3"/>
    <x v="3"/>
    <x v="1"/>
    <x v="0"/>
    <x v="6677"/>
    <x v="2"/>
    <x v="6688"/>
    <x v="198"/>
    <x v="1486"/>
    <x v="3"/>
    <m/>
    <m/>
    <s v="Jumia"/>
    <s v="Jum"/>
    <n v="16284.02"/>
    <n v="57542997.559999913"/>
    <n v="57542997.559999913"/>
    <s v="Cairo"/>
  </r>
  <r>
    <x v="6691"/>
    <x v="7"/>
    <x v="0"/>
    <x v="7"/>
    <x v="2"/>
    <x v="5"/>
    <x v="6678"/>
    <x v="3"/>
    <x v="6689"/>
    <x v="38"/>
    <x v="3032"/>
    <x v="97"/>
    <m/>
    <m/>
    <s v="Amazon"/>
    <s v="Amazon"/>
    <n v="27872.98"/>
    <n v="92327183.770000085"/>
    <n v="92327183.770000085"/>
    <s v="Giza"/>
  </r>
  <r>
    <x v="6692"/>
    <x v="2"/>
    <x v="2"/>
    <x v="2"/>
    <x v="1"/>
    <x v="4"/>
    <x v="6679"/>
    <x v="4"/>
    <x v="6690"/>
    <x v="104"/>
    <x v="3392"/>
    <x v="166"/>
    <m/>
    <m/>
    <s v="Jumia"/>
    <s v="Jum"/>
    <n v="99349.3"/>
    <n v="29200970.130000021"/>
    <n v="29200970.130000021"/>
    <s v="Riyadh"/>
  </r>
  <r>
    <x v="6693"/>
    <x v="8"/>
    <x v="3"/>
    <x v="8"/>
    <x v="0"/>
    <x v="3"/>
    <x v="6680"/>
    <x v="1"/>
    <x v="6691"/>
    <x v="39"/>
    <x v="3716"/>
    <x v="182"/>
    <m/>
    <m/>
    <s v="sq"/>
    <s v="sq"/>
    <n v="3665.44"/>
    <n v="57542997.559999913"/>
    <n v="57542997.559999913"/>
    <s v="Dubai"/>
  </r>
  <r>
    <x v="6694"/>
    <x v="8"/>
    <x v="3"/>
    <x v="8"/>
    <x v="0"/>
    <x v="3"/>
    <x v="6681"/>
    <x v="4"/>
    <x v="6692"/>
    <x v="356"/>
    <x v="3717"/>
    <x v="81"/>
    <m/>
    <m/>
    <s v="sq"/>
    <s v="sq"/>
    <n v="3665.44"/>
    <n v="57542997.559999913"/>
    <n v="57542997.559999913"/>
    <s v="Dubai"/>
  </r>
  <r>
    <x v="6695"/>
    <x v="1"/>
    <x v="1"/>
    <x v="1"/>
    <x v="2"/>
    <x v="3"/>
    <x v="6682"/>
    <x v="3"/>
    <x v="6693"/>
    <x v="6"/>
    <x v="1455"/>
    <x v="101"/>
    <m/>
    <m/>
    <s v="Amazon"/>
    <s v="Amazon"/>
    <n v="3665.44"/>
    <n v="91504159.730000004"/>
    <n v="91504159.730000004"/>
    <s v="Dubai"/>
  </r>
  <r>
    <x v="6696"/>
    <x v="9"/>
    <x v="1"/>
    <x v="9"/>
    <x v="1"/>
    <x v="5"/>
    <x v="6683"/>
    <x v="0"/>
    <x v="6694"/>
    <x v="175"/>
    <x v="2354"/>
    <x v="9"/>
    <m/>
    <m/>
    <s v="Jumia"/>
    <s v="Jum"/>
    <n v="27872.98"/>
    <n v="91504159.730000004"/>
    <n v="91504159.730000004"/>
    <s v="Giza"/>
  </r>
  <r>
    <x v="6697"/>
    <x v="3"/>
    <x v="3"/>
    <x v="3"/>
    <x v="1"/>
    <x v="3"/>
    <x v="6684"/>
    <x v="4"/>
    <x v="6695"/>
    <x v="357"/>
    <x v="2585"/>
    <x v="122"/>
    <m/>
    <m/>
    <s v="Jumia"/>
    <s v="Jum"/>
    <n v="3665.44"/>
    <n v="57542997.559999913"/>
    <n v="57542997.559999913"/>
    <s v="Dubai"/>
  </r>
  <r>
    <x v="6698"/>
    <x v="2"/>
    <x v="2"/>
    <x v="2"/>
    <x v="0"/>
    <x v="4"/>
    <x v="6685"/>
    <x v="1"/>
    <x v="6696"/>
    <x v="161"/>
    <x v="294"/>
    <x v="320"/>
    <m/>
    <m/>
    <s v="sq"/>
    <s v="sq"/>
    <n v="99349.3"/>
    <n v="29200970.130000021"/>
    <n v="29200970.130000021"/>
    <s v="Riyadh"/>
  </r>
  <r>
    <x v="6699"/>
    <x v="7"/>
    <x v="0"/>
    <x v="7"/>
    <x v="1"/>
    <x v="5"/>
    <x v="6686"/>
    <x v="2"/>
    <x v="6697"/>
    <x v="344"/>
    <x v="1270"/>
    <x v="83"/>
    <m/>
    <m/>
    <s v="Jumia"/>
    <s v="Jum"/>
    <n v="27872.98"/>
    <n v="92327183.770000085"/>
    <n v="92327183.770000085"/>
    <s v="Giza"/>
  </r>
  <r>
    <x v="6700"/>
    <x v="9"/>
    <x v="1"/>
    <x v="9"/>
    <x v="0"/>
    <x v="3"/>
    <x v="6687"/>
    <x v="2"/>
    <x v="6698"/>
    <x v="351"/>
    <x v="3718"/>
    <x v="101"/>
    <m/>
    <m/>
    <s v="sq"/>
    <s v="sq"/>
    <n v="3665.44"/>
    <n v="91504159.730000004"/>
    <n v="91504159.730000004"/>
    <s v="Dubai"/>
  </r>
  <r>
    <x v="6701"/>
    <x v="6"/>
    <x v="4"/>
    <x v="6"/>
    <x v="0"/>
    <x v="0"/>
    <x v="6688"/>
    <x v="4"/>
    <x v="6699"/>
    <x v="71"/>
    <x v="631"/>
    <x v="32"/>
    <m/>
    <m/>
    <s v="sq"/>
    <s v="sq"/>
    <n v="16284.02"/>
    <n v="31420413.200000018"/>
    <n v="31420413.200000018"/>
    <s v="Cairo"/>
  </r>
  <r>
    <x v="6702"/>
    <x v="0"/>
    <x v="0"/>
    <x v="0"/>
    <x v="2"/>
    <x v="2"/>
    <x v="6689"/>
    <x v="1"/>
    <x v="6700"/>
    <x v="73"/>
    <x v="945"/>
    <x v="52"/>
    <m/>
    <m/>
    <s v="Amazon"/>
    <s v="Amazon"/>
    <n v="26648.76"/>
    <n v="92327183.770000085"/>
    <n v="92327183.770000085"/>
    <s v="Casablanca"/>
  </r>
  <r>
    <x v="6703"/>
    <x v="8"/>
    <x v="3"/>
    <x v="8"/>
    <x v="0"/>
    <x v="3"/>
    <x v="6690"/>
    <x v="0"/>
    <x v="6701"/>
    <x v="367"/>
    <x v="207"/>
    <x v="144"/>
    <m/>
    <m/>
    <s v="sq"/>
    <s v="sq"/>
    <n v="3665.44"/>
    <n v="57542997.559999913"/>
    <n v="57542997.559999913"/>
    <s v="Dubai"/>
  </r>
  <r>
    <x v="6704"/>
    <x v="5"/>
    <x v="1"/>
    <x v="5"/>
    <x v="0"/>
    <x v="0"/>
    <x v="6691"/>
    <x v="4"/>
    <x v="6702"/>
    <x v="83"/>
    <x v="2218"/>
    <x v="95"/>
    <m/>
    <m/>
    <s v="sq"/>
    <s v="sq"/>
    <n v="16284.02"/>
    <n v="91504159.730000004"/>
    <n v="91504159.730000004"/>
    <s v="Cairo"/>
  </r>
  <r>
    <x v="6705"/>
    <x v="1"/>
    <x v="1"/>
    <x v="1"/>
    <x v="2"/>
    <x v="1"/>
    <x v="6692"/>
    <x v="2"/>
    <x v="6703"/>
    <x v="18"/>
    <x v="1594"/>
    <x v="350"/>
    <m/>
    <m/>
    <s v="Amazon"/>
    <s v="Amazon"/>
    <n v="13290.4"/>
    <n v="91504159.730000004"/>
    <n v="91504159.730000004"/>
    <s v="Alexandria"/>
  </r>
  <r>
    <x v="6706"/>
    <x v="0"/>
    <x v="0"/>
    <x v="0"/>
    <x v="2"/>
    <x v="4"/>
    <x v="6693"/>
    <x v="3"/>
    <x v="6704"/>
    <x v="45"/>
    <x v="3418"/>
    <x v="277"/>
    <m/>
    <m/>
    <s v="Amazon"/>
    <s v="Amazon"/>
    <n v="99349.3"/>
    <n v="92327183.770000085"/>
    <n v="92327183.770000085"/>
    <s v="Riyadh"/>
  </r>
  <r>
    <x v="6707"/>
    <x v="6"/>
    <x v="4"/>
    <x v="6"/>
    <x v="2"/>
    <x v="3"/>
    <x v="6694"/>
    <x v="0"/>
    <x v="6705"/>
    <x v="386"/>
    <x v="2125"/>
    <x v="94"/>
    <m/>
    <m/>
    <s v="Amazon"/>
    <s v="Amazon"/>
    <n v="3665.44"/>
    <n v="31420413.200000018"/>
    <n v="31420413.200000018"/>
    <s v="Dubai"/>
  </r>
  <r>
    <x v="6708"/>
    <x v="9"/>
    <x v="1"/>
    <x v="9"/>
    <x v="1"/>
    <x v="2"/>
    <x v="6695"/>
    <x v="0"/>
    <x v="6706"/>
    <x v="54"/>
    <x v="598"/>
    <x v="349"/>
    <m/>
    <m/>
    <s v="Jumia"/>
    <s v="Jum"/>
    <n v="26648.76"/>
    <n v="91504159.730000004"/>
    <n v="91504159.730000004"/>
    <s v="Casablanca"/>
  </r>
  <r>
    <x v="6709"/>
    <x v="2"/>
    <x v="2"/>
    <x v="2"/>
    <x v="2"/>
    <x v="4"/>
    <x v="6696"/>
    <x v="1"/>
    <x v="6707"/>
    <x v="366"/>
    <x v="3719"/>
    <x v="300"/>
    <m/>
    <m/>
    <s v="Amazon"/>
    <s v="Amazon"/>
    <n v="99349.3"/>
    <n v="29200970.130000021"/>
    <n v="29200970.130000021"/>
    <s v="Riyadh"/>
  </r>
  <r>
    <x v="6710"/>
    <x v="6"/>
    <x v="4"/>
    <x v="6"/>
    <x v="1"/>
    <x v="0"/>
    <x v="6697"/>
    <x v="1"/>
    <x v="6708"/>
    <x v="243"/>
    <x v="3720"/>
    <x v="293"/>
    <m/>
    <m/>
    <s v="Jumia"/>
    <s v="Jum"/>
    <n v="16284.02"/>
    <n v="31420413.200000018"/>
    <n v="31420413.200000018"/>
    <s v="Cairo"/>
  </r>
  <r>
    <x v="6711"/>
    <x v="0"/>
    <x v="0"/>
    <x v="0"/>
    <x v="1"/>
    <x v="4"/>
    <x v="6698"/>
    <x v="4"/>
    <x v="6709"/>
    <x v="171"/>
    <x v="3721"/>
    <x v="11"/>
    <m/>
    <m/>
    <s v="Jumia"/>
    <s v="Jum"/>
    <n v="99349.3"/>
    <n v="92327183.770000085"/>
    <n v="92327183.770000085"/>
    <s v="Riyadh"/>
  </r>
  <r>
    <x v="6712"/>
    <x v="0"/>
    <x v="0"/>
    <x v="0"/>
    <x v="1"/>
    <x v="2"/>
    <x v="6699"/>
    <x v="1"/>
    <x v="6710"/>
    <x v="45"/>
    <x v="2278"/>
    <x v="147"/>
    <m/>
    <m/>
    <s v="Jumia"/>
    <s v="Jum"/>
    <n v="26648.76"/>
    <n v="92327183.770000085"/>
    <n v="92327183.770000085"/>
    <s v="Casablanca"/>
  </r>
  <r>
    <x v="6713"/>
    <x v="9"/>
    <x v="1"/>
    <x v="9"/>
    <x v="1"/>
    <x v="1"/>
    <x v="6700"/>
    <x v="0"/>
    <x v="6711"/>
    <x v="384"/>
    <x v="3722"/>
    <x v="113"/>
    <m/>
    <m/>
    <s v="Jumia"/>
    <s v="Jum"/>
    <n v="13290.4"/>
    <n v="91504159.730000004"/>
    <n v="91504159.730000004"/>
    <s v="Alexandria"/>
  </r>
  <r>
    <x v="6714"/>
    <x v="7"/>
    <x v="0"/>
    <x v="7"/>
    <x v="1"/>
    <x v="2"/>
    <x v="6701"/>
    <x v="0"/>
    <x v="6712"/>
    <x v="342"/>
    <x v="3723"/>
    <x v="124"/>
    <m/>
    <m/>
    <s v="Jumia"/>
    <s v="Jum"/>
    <n v="26648.76"/>
    <n v="92327183.770000085"/>
    <n v="92327183.770000085"/>
    <s v="Casablanca"/>
  </r>
  <r>
    <x v="6715"/>
    <x v="8"/>
    <x v="3"/>
    <x v="8"/>
    <x v="1"/>
    <x v="5"/>
    <x v="6702"/>
    <x v="0"/>
    <x v="6713"/>
    <x v="270"/>
    <x v="3724"/>
    <x v="74"/>
    <m/>
    <m/>
    <s v="Jumia"/>
    <s v="Jum"/>
    <n v="27872.98"/>
    <n v="57542997.559999913"/>
    <n v="57542997.559999913"/>
    <s v="Giza"/>
  </r>
  <r>
    <x v="6716"/>
    <x v="7"/>
    <x v="0"/>
    <x v="7"/>
    <x v="1"/>
    <x v="4"/>
    <x v="6703"/>
    <x v="1"/>
    <x v="6714"/>
    <x v="286"/>
    <x v="60"/>
    <x v="132"/>
    <m/>
    <m/>
    <s v="Jumia"/>
    <s v="Jum"/>
    <n v="99349.3"/>
    <n v="92327183.770000085"/>
    <n v="92327183.770000085"/>
    <s v="Riyadh"/>
  </r>
  <r>
    <x v="6717"/>
    <x v="1"/>
    <x v="1"/>
    <x v="1"/>
    <x v="1"/>
    <x v="1"/>
    <x v="6704"/>
    <x v="0"/>
    <x v="6715"/>
    <x v="376"/>
    <x v="3725"/>
    <x v="170"/>
    <m/>
    <m/>
    <s v="Jumia"/>
    <s v="Jum"/>
    <n v="13290.4"/>
    <n v="91504159.730000004"/>
    <n v="91504159.730000004"/>
    <s v="Alexandria"/>
  </r>
  <r>
    <x v="6718"/>
    <x v="7"/>
    <x v="0"/>
    <x v="7"/>
    <x v="1"/>
    <x v="5"/>
    <x v="6705"/>
    <x v="4"/>
    <x v="6716"/>
    <x v="302"/>
    <x v="1756"/>
    <x v="197"/>
    <m/>
    <m/>
    <s v="Jumia"/>
    <s v="Jum"/>
    <n v="27872.98"/>
    <n v="92327183.770000085"/>
    <n v="92327183.770000085"/>
    <s v="Giza"/>
  </r>
  <r>
    <x v="6719"/>
    <x v="0"/>
    <x v="0"/>
    <x v="0"/>
    <x v="2"/>
    <x v="5"/>
    <x v="6706"/>
    <x v="3"/>
    <x v="6717"/>
    <x v="387"/>
    <x v="2874"/>
    <x v="334"/>
    <m/>
    <m/>
    <s v="Amazon"/>
    <s v="Amazon"/>
    <n v="27872.98"/>
    <n v="92327183.770000085"/>
    <n v="92327183.770000085"/>
    <s v="Giza"/>
  </r>
  <r>
    <x v="6720"/>
    <x v="8"/>
    <x v="3"/>
    <x v="8"/>
    <x v="2"/>
    <x v="5"/>
    <x v="6707"/>
    <x v="1"/>
    <x v="6718"/>
    <x v="216"/>
    <x v="594"/>
    <x v="29"/>
    <m/>
    <m/>
    <s v="Amazon"/>
    <s v="Amazon"/>
    <n v="27872.98"/>
    <n v="57542997.559999913"/>
    <n v="57542997.559999913"/>
    <s v="Giza"/>
  </r>
  <r>
    <x v="6721"/>
    <x v="0"/>
    <x v="0"/>
    <x v="0"/>
    <x v="1"/>
    <x v="5"/>
    <x v="6708"/>
    <x v="4"/>
    <x v="6719"/>
    <x v="141"/>
    <x v="324"/>
    <x v="47"/>
    <m/>
    <m/>
    <s v="Jumia"/>
    <s v="Jum"/>
    <n v="27872.98"/>
    <n v="92327183.770000085"/>
    <n v="92327183.770000085"/>
    <s v="Giza"/>
  </r>
  <r>
    <x v="6722"/>
    <x v="6"/>
    <x v="4"/>
    <x v="6"/>
    <x v="0"/>
    <x v="4"/>
    <x v="6709"/>
    <x v="4"/>
    <x v="6720"/>
    <x v="151"/>
    <x v="1958"/>
    <x v="358"/>
    <m/>
    <m/>
    <s v="sq"/>
    <s v="sq"/>
    <n v="99349.3"/>
    <n v="31420413.200000018"/>
    <n v="31420413.200000018"/>
    <s v="Riyadh"/>
  </r>
  <r>
    <x v="6723"/>
    <x v="8"/>
    <x v="3"/>
    <x v="8"/>
    <x v="1"/>
    <x v="3"/>
    <x v="6710"/>
    <x v="4"/>
    <x v="6721"/>
    <x v="41"/>
    <x v="968"/>
    <x v="89"/>
    <m/>
    <m/>
    <s v="Jumia"/>
    <s v="Jum"/>
    <n v="3665.44"/>
    <n v="57542997.559999913"/>
    <n v="57542997.559999913"/>
    <s v="Dubai"/>
  </r>
  <r>
    <x v="6724"/>
    <x v="2"/>
    <x v="2"/>
    <x v="2"/>
    <x v="2"/>
    <x v="1"/>
    <x v="6711"/>
    <x v="0"/>
    <x v="6722"/>
    <x v="136"/>
    <x v="1640"/>
    <x v="279"/>
    <m/>
    <m/>
    <s v="Amazon"/>
    <s v="Amazon"/>
    <n v="13290.4"/>
    <n v="29200970.130000021"/>
    <n v="29200970.130000021"/>
    <s v="Alexandria"/>
  </r>
  <r>
    <x v="6725"/>
    <x v="9"/>
    <x v="1"/>
    <x v="9"/>
    <x v="1"/>
    <x v="1"/>
    <x v="6712"/>
    <x v="4"/>
    <x v="6723"/>
    <x v="335"/>
    <x v="1033"/>
    <x v="225"/>
    <m/>
    <m/>
    <s v="Jumia"/>
    <s v="Jum"/>
    <n v="13290.4"/>
    <n v="91504159.730000004"/>
    <n v="91504159.730000004"/>
    <s v="Alexandria"/>
  </r>
  <r>
    <x v="6726"/>
    <x v="1"/>
    <x v="1"/>
    <x v="1"/>
    <x v="0"/>
    <x v="3"/>
    <x v="6713"/>
    <x v="2"/>
    <x v="6724"/>
    <x v="311"/>
    <x v="3726"/>
    <x v="181"/>
    <m/>
    <m/>
    <s v="sq"/>
    <s v="sq"/>
    <n v="3665.44"/>
    <n v="91504159.730000004"/>
    <n v="91504159.730000004"/>
    <s v="Dubai"/>
  </r>
  <r>
    <x v="6727"/>
    <x v="0"/>
    <x v="0"/>
    <x v="0"/>
    <x v="0"/>
    <x v="1"/>
    <x v="6714"/>
    <x v="0"/>
    <x v="6725"/>
    <x v="236"/>
    <x v="3727"/>
    <x v="200"/>
    <m/>
    <m/>
    <s v="sq"/>
    <s v="sq"/>
    <n v="13290.4"/>
    <n v="92327183.770000085"/>
    <n v="92327183.770000085"/>
    <s v="Alexandria"/>
  </r>
  <r>
    <x v="6728"/>
    <x v="3"/>
    <x v="3"/>
    <x v="3"/>
    <x v="2"/>
    <x v="0"/>
    <x v="6715"/>
    <x v="2"/>
    <x v="6726"/>
    <x v="7"/>
    <x v="3728"/>
    <x v="337"/>
    <m/>
    <m/>
    <s v="Amazon"/>
    <s v="Amazon"/>
    <n v="16284.02"/>
    <n v="57542997.559999913"/>
    <n v="57542997.559999913"/>
    <s v="Cairo"/>
  </r>
  <r>
    <x v="6729"/>
    <x v="8"/>
    <x v="3"/>
    <x v="8"/>
    <x v="2"/>
    <x v="2"/>
    <x v="6716"/>
    <x v="0"/>
    <x v="6727"/>
    <x v="294"/>
    <x v="3729"/>
    <x v="284"/>
    <m/>
    <m/>
    <s v="Amazon"/>
    <s v="Amazon"/>
    <n v="26648.76"/>
    <n v="57542997.559999913"/>
    <n v="57542997.559999913"/>
    <s v="Casablanca"/>
  </r>
  <r>
    <x v="6730"/>
    <x v="3"/>
    <x v="3"/>
    <x v="3"/>
    <x v="0"/>
    <x v="0"/>
    <x v="6717"/>
    <x v="2"/>
    <x v="6728"/>
    <x v="260"/>
    <x v="2965"/>
    <x v="212"/>
    <m/>
    <m/>
    <s v="sq"/>
    <s v="sq"/>
    <n v="16284.02"/>
    <n v="57542997.559999913"/>
    <n v="57542997.559999913"/>
    <s v="Cairo"/>
  </r>
  <r>
    <x v="6731"/>
    <x v="4"/>
    <x v="0"/>
    <x v="4"/>
    <x v="1"/>
    <x v="2"/>
    <x v="6718"/>
    <x v="2"/>
    <x v="6729"/>
    <x v="399"/>
    <x v="3730"/>
    <x v="287"/>
    <m/>
    <m/>
    <s v="Jumia"/>
    <s v="Jum"/>
    <n v="26648.76"/>
    <n v="92327183.770000085"/>
    <n v="92327183.770000085"/>
    <s v="Casablanca"/>
  </r>
  <r>
    <x v="6732"/>
    <x v="1"/>
    <x v="1"/>
    <x v="1"/>
    <x v="2"/>
    <x v="2"/>
    <x v="6719"/>
    <x v="0"/>
    <x v="6730"/>
    <x v="49"/>
    <x v="2224"/>
    <x v="301"/>
    <m/>
    <m/>
    <s v="Amazon"/>
    <s v="Amazon"/>
    <n v="26648.76"/>
    <n v="91504159.730000004"/>
    <n v="91504159.730000004"/>
    <s v="Casablanca"/>
  </r>
  <r>
    <x v="6733"/>
    <x v="4"/>
    <x v="0"/>
    <x v="4"/>
    <x v="0"/>
    <x v="2"/>
    <x v="6720"/>
    <x v="1"/>
    <x v="6731"/>
    <x v="49"/>
    <x v="765"/>
    <x v="346"/>
    <m/>
    <m/>
    <s v="sq"/>
    <s v="sq"/>
    <n v="26648.76"/>
    <n v="92327183.770000085"/>
    <n v="92327183.770000085"/>
    <s v="Casablanca"/>
  </r>
  <r>
    <x v="6734"/>
    <x v="0"/>
    <x v="0"/>
    <x v="0"/>
    <x v="2"/>
    <x v="2"/>
    <x v="6721"/>
    <x v="3"/>
    <x v="6732"/>
    <x v="378"/>
    <x v="3731"/>
    <x v="31"/>
    <m/>
    <m/>
    <s v="Amazon"/>
    <s v="Amazon"/>
    <n v="26648.76"/>
    <n v="92327183.770000085"/>
    <n v="92327183.770000085"/>
    <s v="Casablanca"/>
  </r>
  <r>
    <x v="6735"/>
    <x v="6"/>
    <x v="4"/>
    <x v="6"/>
    <x v="0"/>
    <x v="2"/>
    <x v="6722"/>
    <x v="3"/>
    <x v="6733"/>
    <x v="299"/>
    <x v="1729"/>
    <x v="265"/>
    <m/>
    <m/>
    <s v="sq"/>
    <s v="sq"/>
    <n v="26648.76"/>
    <n v="31420413.200000018"/>
    <n v="31420413.200000018"/>
    <s v="Casablanca"/>
  </r>
  <r>
    <x v="6736"/>
    <x v="7"/>
    <x v="0"/>
    <x v="7"/>
    <x v="1"/>
    <x v="0"/>
    <x v="6723"/>
    <x v="4"/>
    <x v="6734"/>
    <x v="223"/>
    <x v="966"/>
    <x v="102"/>
    <m/>
    <m/>
    <s v="Jumia"/>
    <s v="Jum"/>
    <n v="16284.02"/>
    <n v="92327183.770000085"/>
    <n v="92327183.770000085"/>
    <s v="Cairo"/>
  </r>
  <r>
    <x v="6737"/>
    <x v="7"/>
    <x v="0"/>
    <x v="7"/>
    <x v="2"/>
    <x v="2"/>
    <x v="6724"/>
    <x v="1"/>
    <x v="6735"/>
    <x v="113"/>
    <x v="3442"/>
    <x v="103"/>
    <m/>
    <m/>
    <s v="Amazon"/>
    <s v="Amazon"/>
    <n v="26648.76"/>
    <n v="92327183.770000085"/>
    <n v="92327183.770000085"/>
    <s v="Casablanca"/>
  </r>
  <r>
    <x v="6738"/>
    <x v="5"/>
    <x v="1"/>
    <x v="5"/>
    <x v="0"/>
    <x v="5"/>
    <x v="6725"/>
    <x v="1"/>
    <x v="6736"/>
    <x v="391"/>
    <x v="269"/>
    <x v="303"/>
    <m/>
    <m/>
    <s v="sq"/>
    <s v="sq"/>
    <n v="27872.98"/>
    <n v="91504159.730000004"/>
    <n v="91504159.730000004"/>
    <s v="Giza"/>
  </r>
  <r>
    <x v="6739"/>
    <x v="3"/>
    <x v="3"/>
    <x v="3"/>
    <x v="2"/>
    <x v="0"/>
    <x v="6726"/>
    <x v="4"/>
    <x v="6737"/>
    <x v="377"/>
    <x v="650"/>
    <x v="328"/>
    <m/>
    <m/>
    <s v="Amazon"/>
    <s v="Amazon"/>
    <n v="16284.02"/>
    <n v="57542997.559999913"/>
    <n v="57542997.559999913"/>
    <s v="Cairo"/>
  </r>
  <r>
    <x v="6740"/>
    <x v="1"/>
    <x v="1"/>
    <x v="1"/>
    <x v="1"/>
    <x v="2"/>
    <x v="6727"/>
    <x v="1"/>
    <x v="6738"/>
    <x v="175"/>
    <x v="3732"/>
    <x v="75"/>
    <m/>
    <m/>
    <s v="Jumia"/>
    <s v="Jum"/>
    <n v="26648.76"/>
    <n v="91504159.730000004"/>
    <n v="91504159.730000004"/>
    <s v="Casablanca"/>
  </r>
  <r>
    <x v="6741"/>
    <x v="5"/>
    <x v="1"/>
    <x v="5"/>
    <x v="1"/>
    <x v="5"/>
    <x v="6728"/>
    <x v="0"/>
    <x v="6739"/>
    <x v="390"/>
    <x v="1172"/>
    <x v="77"/>
    <m/>
    <m/>
    <s v="Jumia"/>
    <s v="Jum"/>
    <n v="27872.98"/>
    <n v="91504159.730000004"/>
    <n v="91504159.730000004"/>
    <s v="Giza"/>
  </r>
  <r>
    <x v="6742"/>
    <x v="0"/>
    <x v="0"/>
    <x v="0"/>
    <x v="0"/>
    <x v="4"/>
    <x v="6729"/>
    <x v="1"/>
    <x v="6740"/>
    <x v="385"/>
    <x v="1417"/>
    <x v="265"/>
    <m/>
    <m/>
    <s v="sq"/>
    <s v="sq"/>
    <n v="99349.3"/>
    <n v="92327183.770000085"/>
    <n v="92327183.770000085"/>
    <s v="Riyadh"/>
  </r>
  <r>
    <x v="6743"/>
    <x v="6"/>
    <x v="4"/>
    <x v="6"/>
    <x v="0"/>
    <x v="2"/>
    <x v="6730"/>
    <x v="4"/>
    <x v="6741"/>
    <x v="111"/>
    <x v="1186"/>
    <x v="240"/>
    <m/>
    <m/>
    <s v="sq"/>
    <s v="sq"/>
    <n v="26648.76"/>
    <n v="31420413.200000018"/>
    <n v="31420413.200000018"/>
    <s v="Casablanca"/>
  </r>
  <r>
    <x v="6744"/>
    <x v="9"/>
    <x v="1"/>
    <x v="9"/>
    <x v="0"/>
    <x v="0"/>
    <x v="6731"/>
    <x v="1"/>
    <x v="6742"/>
    <x v="36"/>
    <x v="3733"/>
    <x v="83"/>
    <m/>
    <m/>
    <s v="sq"/>
    <s v="sq"/>
    <n v="16284.02"/>
    <n v="91504159.730000004"/>
    <n v="91504159.730000004"/>
    <s v="Cairo"/>
  </r>
  <r>
    <x v="6745"/>
    <x v="0"/>
    <x v="0"/>
    <x v="0"/>
    <x v="2"/>
    <x v="3"/>
    <x v="6732"/>
    <x v="4"/>
    <x v="6743"/>
    <x v="326"/>
    <x v="1605"/>
    <x v="3"/>
    <m/>
    <m/>
    <s v="Amazon"/>
    <s v="Amazon"/>
    <n v="3665.44"/>
    <n v="92327183.770000085"/>
    <n v="92327183.770000085"/>
    <s v="Dubai"/>
  </r>
  <r>
    <x v="6746"/>
    <x v="7"/>
    <x v="0"/>
    <x v="7"/>
    <x v="0"/>
    <x v="2"/>
    <x v="6733"/>
    <x v="2"/>
    <x v="6744"/>
    <x v="301"/>
    <x v="1841"/>
    <x v="125"/>
    <m/>
    <m/>
    <s v="sq"/>
    <s v="sq"/>
    <n v="26648.76"/>
    <n v="92327183.770000085"/>
    <n v="92327183.770000085"/>
    <s v="Casablanca"/>
  </r>
  <r>
    <x v="6747"/>
    <x v="3"/>
    <x v="3"/>
    <x v="3"/>
    <x v="0"/>
    <x v="4"/>
    <x v="6734"/>
    <x v="3"/>
    <x v="6745"/>
    <x v="245"/>
    <x v="2389"/>
    <x v="52"/>
    <m/>
    <m/>
    <s v="sq"/>
    <s v="sq"/>
    <n v="99349.3"/>
    <n v="57542997.559999913"/>
    <n v="57542997.559999913"/>
    <s v="Riyadh"/>
  </r>
  <r>
    <x v="6748"/>
    <x v="8"/>
    <x v="3"/>
    <x v="8"/>
    <x v="2"/>
    <x v="2"/>
    <x v="6735"/>
    <x v="3"/>
    <x v="6746"/>
    <x v="351"/>
    <x v="599"/>
    <x v="220"/>
    <m/>
    <m/>
    <s v="Amazon"/>
    <s v="Amazon"/>
    <n v="26648.76"/>
    <n v="57542997.559999913"/>
    <n v="57542997.559999913"/>
    <s v="Casablanca"/>
  </r>
  <r>
    <x v="6749"/>
    <x v="3"/>
    <x v="3"/>
    <x v="3"/>
    <x v="0"/>
    <x v="4"/>
    <x v="6736"/>
    <x v="0"/>
    <x v="6747"/>
    <x v="177"/>
    <x v="902"/>
    <x v="116"/>
    <m/>
    <m/>
    <s v="sq"/>
    <s v="sq"/>
    <n v="99349.3"/>
    <n v="57542997.559999913"/>
    <n v="57542997.559999913"/>
    <s v="Riyadh"/>
  </r>
  <r>
    <x v="6750"/>
    <x v="7"/>
    <x v="0"/>
    <x v="7"/>
    <x v="1"/>
    <x v="0"/>
    <x v="6737"/>
    <x v="2"/>
    <x v="6748"/>
    <x v="138"/>
    <x v="3180"/>
    <x v="263"/>
    <m/>
    <m/>
    <s v="Jumia"/>
    <s v="Jum"/>
    <n v="16284.02"/>
    <n v="92327183.770000085"/>
    <n v="92327183.770000085"/>
    <s v="Cairo"/>
  </r>
  <r>
    <x v="6751"/>
    <x v="5"/>
    <x v="1"/>
    <x v="5"/>
    <x v="1"/>
    <x v="3"/>
    <x v="6738"/>
    <x v="1"/>
    <x v="6749"/>
    <x v="239"/>
    <x v="1876"/>
    <x v="54"/>
    <m/>
    <m/>
    <s v="Jumia"/>
    <s v="Jum"/>
    <n v="3665.44"/>
    <n v="91504159.730000004"/>
    <n v="91504159.730000004"/>
    <s v="Dubai"/>
  </r>
  <r>
    <x v="6752"/>
    <x v="3"/>
    <x v="3"/>
    <x v="3"/>
    <x v="2"/>
    <x v="1"/>
    <x v="6739"/>
    <x v="1"/>
    <x v="6750"/>
    <x v="331"/>
    <x v="2017"/>
    <x v="120"/>
    <m/>
    <m/>
    <s v="Amazon"/>
    <s v="Amazon"/>
    <n v="13290.4"/>
    <n v="57542997.559999913"/>
    <n v="57542997.559999913"/>
    <s v="Alexandria"/>
  </r>
  <r>
    <x v="6753"/>
    <x v="8"/>
    <x v="3"/>
    <x v="8"/>
    <x v="2"/>
    <x v="1"/>
    <x v="6740"/>
    <x v="2"/>
    <x v="6751"/>
    <x v="21"/>
    <x v="1950"/>
    <x v="15"/>
    <m/>
    <m/>
    <s v="Amazon"/>
    <s v="Amazon"/>
    <n v="13290.4"/>
    <n v="57542997.559999913"/>
    <n v="57542997.559999913"/>
    <s v="Alexandria"/>
  </r>
  <r>
    <x v="6754"/>
    <x v="6"/>
    <x v="4"/>
    <x v="6"/>
    <x v="0"/>
    <x v="0"/>
    <x v="6741"/>
    <x v="4"/>
    <x v="6752"/>
    <x v="382"/>
    <x v="3734"/>
    <x v="338"/>
    <m/>
    <m/>
    <s v="sq"/>
    <s v="sq"/>
    <n v="16284.02"/>
    <n v="31420413.200000018"/>
    <n v="31420413.200000018"/>
    <s v="Cairo"/>
  </r>
  <r>
    <x v="6755"/>
    <x v="9"/>
    <x v="1"/>
    <x v="9"/>
    <x v="0"/>
    <x v="5"/>
    <x v="6742"/>
    <x v="4"/>
    <x v="6753"/>
    <x v="252"/>
    <x v="3735"/>
    <x v="57"/>
    <m/>
    <m/>
    <s v="sq"/>
    <s v="sq"/>
    <n v="27872.98"/>
    <n v="91504159.730000004"/>
    <n v="91504159.730000004"/>
    <s v="Giza"/>
  </r>
  <r>
    <x v="6756"/>
    <x v="6"/>
    <x v="4"/>
    <x v="6"/>
    <x v="0"/>
    <x v="4"/>
    <x v="6743"/>
    <x v="0"/>
    <x v="6754"/>
    <x v="279"/>
    <x v="2431"/>
    <x v="268"/>
    <m/>
    <m/>
    <s v="sq"/>
    <s v="sq"/>
    <n v="99349.3"/>
    <n v="31420413.200000018"/>
    <n v="31420413.200000018"/>
    <s v="Riyadh"/>
  </r>
  <r>
    <x v="6757"/>
    <x v="4"/>
    <x v="0"/>
    <x v="4"/>
    <x v="1"/>
    <x v="3"/>
    <x v="6744"/>
    <x v="4"/>
    <x v="6755"/>
    <x v="7"/>
    <x v="118"/>
    <x v="62"/>
    <m/>
    <m/>
    <s v="Jumia"/>
    <s v="Jum"/>
    <n v="3665.44"/>
    <n v="92327183.770000085"/>
    <n v="92327183.770000085"/>
    <s v="Dubai"/>
  </r>
  <r>
    <x v="6758"/>
    <x v="3"/>
    <x v="3"/>
    <x v="3"/>
    <x v="2"/>
    <x v="5"/>
    <x v="6745"/>
    <x v="3"/>
    <x v="6756"/>
    <x v="394"/>
    <x v="3736"/>
    <x v="80"/>
    <m/>
    <m/>
    <s v="Amazon"/>
    <s v="Amazon"/>
    <n v="27872.98"/>
    <n v="57542997.559999913"/>
    <n v="57542997.559999913"/>
    <s v="Giza"/>
  </r>
  <r>
    <x v="6759"/>
    <x v="0"/>
    <x v="0"/>
    <x v="0"/>
    <x v="2"/>
    <x v="1"/>
    <x v="6746"/>
    <x v="4"/>
    <x v="6757"/>
    <x v="237"/>
    <x v="2360"/>
    <x v="203"/>
    <m/>
    <m/>
    <s v="Amazon"/>
    <s v="Amazon"/>
    <n v="13290.4"/>
    <n v="92327183.770000085"/>
    <n v="92327183.770000085"/>
    <s v="Alexandria"/>
  </r>
  <r>
    <x v="6760"/>
    <x v="5"/>
    <x v="1"/>
    <x v="5"/>
    <x v="2"/>
    <x v="3"/>
    <x v="6747"/>
    <x v="1"/>
    <x v="6758"/>
    <x v="372"/>
    <x v="297"/>
    <x v="278"/>
    <m/>
    <m/>
    <s v="Amazon"/>
    <s v="Amazon"/>
    <n v="3665.44"/>
    <n v="91504159.730000004"/>
    <n v="91504159.730000004"/>
    <s v="Dubai"/>
  </r>
  <r>
    <x v="6761"/>
    <x v="7"/>
    <x v="0"/>
    <x v="7"/>
    <x v="1"/>
    <x v="2"/>
    <x v="6748"/>
    <x v="4"/>
    <x v="6759"/>
    <x v="370"/>
    <x v="2537"/>
    <x v="152"/>
    <m/>
    <m/>
    <s v="Jumia"/>
    <s v="Jum"/>
    <n v="26648.76"/>
    <n v="92327183.770000085"/>
    <n v="92327183.770000085"/>
    <s v="Casablanca"/>
  </r>
  <r>
    <x v="6762"/>
    <x v="0"/>
    <x v="0"/>
    <x v="0"/>
    <x v="1"/>
    <x v="3"/>
    <x v="6749"/>
    <x v="0"/>
    <x v="6760"/>
    <x v="237"/>
    <x v="3280"/>
    <x v="117"/>
    <m/>
    <m/>
    <s v="Jumia"/>
    <s v="Jum"/>
    <n v="3665.44"/>
    <n v="92327183.770000085"/>
    <n v="92327183.770000085"/>
    <s v="Dubai"/>
  </r>
  <r>
    <x v="6763"/>
    <x v="1"/>
    <x v="1"/>
    <x v="1"/>
    <x v="0"/>
    <x v="5"/>
    <x v="6750"/>
    <x v="0"/>
    <x v="6761"/>
    <x v="47"/>
    <x v="2784"/>
    <x v="184"/>
    <m/>
    <m/>
    <s v="sq"/>
    <s v="sq"/>
    <n v="27872.98"/>
    <n v="91504159.730000004"/>
    <n v="91504159.730000004"/>
    <s v="Giza"/>
  </r>
  <r>
    <x v="6764"/>
    <x v="7"/>
    <x v="0"/>
    <x v="7"/>
    <x v="1"/>
    <x v="0"/>
    <x v="6751"/>
    <x v="2"/>
    <x v="6762"/>
    <x v="251"/>
    <x v="2597"/>
    <x v="250"/>
    <m/>
    <m/>
    <s v="Jumia"/>
    <s v="Jum"/>
    <n v="16284.02"/>
    <n v="92327183.770000085"/>
    <n v="92327183.770000085"/>
    <s v="Cairo"/>
  </r>
  <r>
    <x v="6765"/>
    <x v="3"/>
    <x v="3"/>
    <x v="3"/>
    <x v="1"/>
    <x v="1"/>
    <x v="6752"/>
    <x v="1"/>
    <x v="6763"/>
    <x v="286"/>
    <x v="1259"/>
    <x v="168"/>
    <m/>
    <m/>
    <s v="Jumia"/>
    <s v="Jum"/>
    <n v="13290.4"/>
    <n v="57542997.559999913"/>
    <n v="57542997.559999913"/>
    <s v="Alexandria"/>
  </r>
  <r>
    <x v="6766"/>
    <x v="3"/>
    <x v="3"/>
    <x v="3"/>
    <x v="0"/>
    <x v="4"/>
    <x v="6753"/>
    <x v="0"/>
    <x v="6764"/>
    <x v="368"/>
    <x v="1105"/>
    <x v="58"/>
    <m/>
    <m/>
    <s v="sq"/>
    <s v="sq"/>
    <n v="99349.3"/>
    <n v="57542997.559999913"/>
    <n v="57542997.559999913"/>
    <s v="Riyadh"/>
  </r>
  <r>
    <x v="6767"/>
    <x v="2"/>
    <x v="2"/>
    <x v="2"/>
    <x v="1"/>
    <x v="3"/>
    <x v="6754"/>
    <x v="3"/>
    <x v="6765"/>
    <x v="185"/>
    <x v="1405"/>
    <x v="273"/>
    <m/>
    <m/>
    <s v="Jumia"/>
    <s v="Jum"/>
    <n v="3665.44"/>
    <n v="29200970.130000021"/>
    <n v="29200970.130000021"/>
    <s v="Dubai"/>
  </r>
  <r>
    <x v="6768"/>
    <x v="0"/>
    <x v="0"/>
    <x v="0"/>
    <x v="0"/>
    <x v="3"/>
    <x v="6755"/>
    <x v="0"/>
    <x v="6766"/>
    <x v="323"/>
    <x v="94"/>
    <x v="133"/>
    <m/>
    <m/>
    <s v="sq"/>
    <s v="sq"/>
    <n v="3665.44"/>
    <n v="92327183.770000085"/>
    <n v="92327183.770000085"/>
    <s v="Dubai"/>
  </r>
  <r>
    <x v="6769"/>
    <x v="2"/>
    <x v="2"/>
    <x v="2"/>
    <x v="1"/>
    <x v="2"/>
    <x v="6756"/>
    <x v="1"/>
    <x v="6767"/>
    <x v="344"/>
    <x v="659"/>
    <x v="211"/>
    <m/>
    <m/>
    <s v="Jumia"/>
    <s v="Jum"/>
    <n v="26648.76"/>
    <n v="29200970.130000021"/>
    <n v="29200970.130000021"/>
    <s v="Casablanca"/>
  </r>
  <r>
    <x v="6770"/>
    <x v="0"/>
    <x v="0"/>
    <x v="0"/>
    <x v="1"/>
    <x v="5"/>
    <x v="6757"/>
    <x v="2"/>
    <x v="6768"/>
    <x v="47"/>
    <x v="2786"/>
    <x v="92"/>
    <m/>
    <m/>
    <s v="Jumia"/>
    <s v="Jum"/>
    <n v="27872.98"/>
    <n v="92327183.770000085"/>
    <n v="92327183.770000085"/>
    <s v="Giza"/>
  </r>
  <r>
    <x v="6771"/>
    <x v="2"/>
    <x v="2"/>
    <x v="2"/>
    <x v="1"/>
    <x v="2"/>
    <x v="6758"/>
    <x v="3"/>
    <x v="6769"/>
    <x v="251"/>
    <x v="1578"/>
    <x v="192"/>
    <m/>
    <m/>
    <s v="Jumia"/>
    <s v="Jum"/>
    <n v="26648.76"/>
    <n v="29200970.130000021"/>
    <n v="29200970.130000021"/>
    <s v="Casablanca"/>
  </r>
  <r>
    <x v="6772"/>
    <x v="1"/>
    <x v="1"/>
    <x v="1"/>
    <x v="2"/>
    <x v="5"/>
    <x v="6759"/>
    <x v="3"/>
    <x v="6770"/>
    <x v="120"/>
    <x v="2603"/>
    <x v="204"/>
    <m/>
    <m/>
    <s v="Amazon"/>
    <s v="Amazon"/>
    <n v="27872.98"/>
    <n v="91504159.730000004"/>
    <n v="91504159.730000004"/>
    <s v="Giza"/>
  </r>
  <r>
    <x v="6773"/>
    <x v="0"/>
    <x v="0"/>
    <x v="0"/>
    <x v="2"/>
    <x v="3"/>
    <x v="6760"/>
    <x v="1"/>
    <x v="6771"/>
    <x v="145"/>
    <x v="2066"/>
    <x v="173"/>
    <m/>
    <m/>
    <s v="Amazon"/>
    <s v="Amazon"/>
    <n v="3665.44"/>
    <n v="92327183.770000085"/>
    <n v="92327183.770000085"/>
    <s v="Dubai"/>
  </r>
  <r>
    <x v="6774"/>
    <x v="7"/>
    <x v="0"/>
    <x v="7"/>
    <x v="0"/>
    <x v="3"/>
    <x v="6761"/>
    <x v="1"/>
    <x v="6772"/>
    <x v="365"/>
    <x v="2643"/>
    <x v="303"/>
    <m/>
    <m/>
    <s v="sq"/>
    <s v="sq"/>
    <n v="3665.44"/>
    <n v="92327183.770000085"/>
    <n v="92327183.770000085"/>
    <s v="Dubai"/>
  </r>
  <r>
    <x v="6775"/>
    <x v="5"/>
    <x v="1"/>
    <x v="5"/>
    <x v="0"/>
    <x v="4"/>
    <x v="6762"/>
    <x v="3"/>
    <x v="6773"/>
    <x v="233"/>
    <x v="1927"/>
    <x v="343"/>
    <m/>
    <m/>
    <s v="sq"/>
    <s v="sq"/>
    <n v="99349.3"/>
    <n v="91504159.730000004"/>
    <n v="91504159.730000004"/>
    <s v="Riyadh"/>
  </r>
  <r>
    <x v="6776"/>
    <x v="5"/>
    <x v="1"/>
    <x v="5"/>
    <x v="2"/>
    <x v="2"/>
    <x v="6763"/>
    <x v="0"/>
    <x v="6774"/>
    <x v="136"/>
    <x v="1391"/>
    <x v="102"/>
    <m/>
    <m/>
    <s v="Amazon"/>
    <s v="Amazon"/>
    <n v="26648.76"/>
    <n v="91504159.730000004"/>
    <n v="91504159.730000004"/>
    <s v="Casablanca"/>
  </r>
  <r>
    <x v="6777"/>
    <x v="8"/>
    <x v="3"/>
    <x v="8"/>
    <x v="2"/>
    <x v="1"/>
    <x v="6764"/>
    <x v="1"/>
    <x v="6775"/>
    <x v="358"/>
    <x v="3298"/>
    <x v="280"/>
    <m/>
    <m/>
    <s v="Amazon"/>
    <s v="Amazon"/>
    <n v="13290.4"/>
    <n v="57542997.559999913"/>
    <n v="57542997.559999913"/>
    <s v="Alexandria"/>
  </r>
  <r>
    <x v="6778"/>
    <x v="3"/>
    <x v="3"/>
    <x v="3"/>
    <x v="0"/>
    <x v="0"/>
    <x v="6765"/>
    <x v="2"/>
    <x v="6776"/>
    <x v="296"/>
    <x v="112"/>
    <x v="34"/>
    <m/>
    <m/>
    <s v="sq"/>
    <s v="sq"/>
    <n v="16284.02"/>
    <n v="57542997.559999913"/>
    <n v="57542997.559999913"/>
    <s v="Cairo"/>
  </r>
  <r>
    <x v="6779"/>
    <x v="5"/>
    <x v="1"/>
    <x v="5"/>
    <x v="2"/>
    <x v="0"/>
    <x v="6766"/>
    <x v="2"/>
    <x v="6777"/>
    <x v="58"/>
    <x v="3258"/>
    <x v="169"/>
    <m/>
    <m/>
    <s v="Amazon"/>
    <s v="Amazon"/>
    <n v="16284.02"/>
    <n v="91504159.730000004"/>
    <n v="91504159.730000004"/>
    <s v="Cairo"/>
  </r>
  <r>
    <x v="6780"/>
    <x v="9"/>
    <x v="1"/>
    <x v="9"/>
    <x v="1"/>
    <x v="0"/>
    <x v="6767"/>
    <x v="3"/>
    <x v="6778"/>
    <x v="374"/>
    <x v="3216"/>
    <x v="252"/>
    <m/>
    <m/>
    <s v="Jumia"/>
    <s v="Jum"/>
    <n v="16284.02"/>
    <n v="91504159.730000004"/>
    <n v="91504159.730000004"/>
    <s v="Cairo"/>
  </r>
  <r>
    <x v="6781"/>
    <x v="3"/>
    <x v="3"/>
    <x v="3"/>
    <x v="0"/>
    <x v="2"/>
    <x v="6768"/>
    <x v="1"/>
    <x v="6779"/>
    <x v="112"/>
    <x v="1913"/>
    <x v="123"/>
    <m/>
    <m/>
    <s v="sq"/>
    <s v="sq"/>
    <n v="26648.76"/>
    <n v="57542997.559999913"/>
    <n v="57542997.559999913"/>
    <s v="Casablanca"/>
  </r>
  <r>
    <x v="6782"/>
    <x v="3"/>
    <x v="3"/>
    <x v="3"/>
    <x v="0"/>
    <x v="0"/>
    <x v="6769"/>
    <x v="3"/>
    <x v="6780"/>
    <x v="388"/>
    <x v="3737"/>
    <x v="5"/>
    <m/>
    <m/>
    <s v="sq"/>
    <s v="sq"/>
    <n v="16284.02"/>
    <n v="57542997.559999913"/>
    <n v="57542997.559999913"/>
    <s v="Cairo"/>
  </r>
  <r>
    <x v="6783"/>
    <x v="1"/>
    <x v="1"/>
    <x v="1"/>
    <x v="2"/>
    <x v="1"/>
    <x v="6770"/>
    <x v="4"/>
    <x v="6781"/>
    <x v="87"/>
    <x v="3406"/>
    <x v="7"/>
    <m/>
    <m/>
    <s v="Amazon"/>
    <s v="Amazon"/>
    <n v="13290.4"/>
    <n v="91504159.730000004"/>
    <n v="91504159.730000004"/>
    <s v="Alexandria"/>
  </r>
  <r>
    <x v="6784"/>
    <x v="9"/>
    <x v="1"/>
    <x v="9"/>
    <x v="2"/>
    <x v="2"/>
    <x v="6771"/>
    <x v="0"/>
    <x v="6782"/>
    <x v="24"/>
    <x v="3738"/>
    <x v="161"/>
    <m/>
    <m/>
    <s v="Amazon"/>
    <s v="Amazon"/>
    <n v="26648.76"/>
    <n v="91504159.730000004"/>
    <n v="91504159.730000004"/>
    <s v="Casablanca"/>
  </r>
  <r>
    <x v="6785"/>
    <x v="3"/>
    <x v="3"/>
    <x v="3"/>
    <x v="0"/>
    <x v="0"/>
    <x v="6772"/>
    <x v="0"/>
    <x v="6783"/>
    <x v="180"/>
    <x v="2208"/>
    <x v="141"/>
    <m/>
    <m/>
    <s v="sq"/>
    <s v="sq"/>
    <n v="16284.02"/>
    <n v="57542997.559999913"/>
    <n v="57542997.559999913"/>
    <s v="Cairo"/>
  </r>
  <r>
    <x v="6786"/>
    <x v="5"/>
    <x v="1"/>
    <x v="5"/>
    <x v="0"/>
    <x v="1"/>
    <x v="6773"/>
    <x v="1"/>
    <x v="6784"/>
    <x v="138"/>
    <x v="2304"/>
    <x v="167"/>
    <m/>
    <m/>
    <s v="sq"/>
    <s v="sq"/>
    <n v="13290.4"/>
    <n v="91504159.730000004"/>
    <n v="91504159.730000004"/>
    <s v="Alexandria"/>
  </r>
  <r>
    <x v="6787"/>
    <x v="7"/>
    <x v="0"/>
    <x v="7"/>
    <x v="0"/>
    <x v="4"/>
    <x v="6774"/>
    <x v="2"/>
    <x v="6785"/>
    <x v="37"/>
    <x v="2978"/>
    <x v="304"/>
    <m/>
    <m/>
    <s v="sq"/>
    <s v="sq"/>
    <n v="99349.3"/>
    <n v="92327183.770000085"/>
    <n v="92327183.770000085"/>
    <s v="Riyadh"/>
  </r>
  <r>
    <x v="6788"/>
    <x v="1"/>
    <x v="1"/>
    <x v="1"/>
    <x v="0"/>
    <x v="0"/>
    <x v="6775"/>
    <x v="3"/>
    <x v="6786"/>
    <x v="144"/>
    <x v="2234"/>
    <x v="344"/>
    <m/>
    <m/>
    <s v="sq"/>
    <s v="sq"/>
    <n v="16284.02"/>
    <n v="91504159.730000004"/>
    <n v="91504159.730000004"/>
    <s v="Cairo"/>
  </r>
  <r>
    <x v="6789"/>
    <x v="5"/>
    <x v="1"/>
    <x v="5"/>
    <x v="1"/>
    <x v="3"/>
    <x v="6776"/>
    <x v="0"/>
    <x v="6787"/>
    <x v="122"/>
    <x v="3739"/>
    <x v="106"/>
    <m/>
    <m/>
    <s v="Jumia"/>
    <s v="Jum"/>
    <n v="3665.44"/>
    <n v="91504159.730000004"/>
    <n v="91504159.730000004"/>
    <s v="Dubai"/>
  </r>
  <r>
    <x v="6790"/>
    <x v="0"/>
    <x v="0"/>
    <x v="0"/>
    <x v="2"/>
    <x v="0"/>
    <x v="6777"/>
    <x v="0"/>
    <x v="6788"/>
    <x v="63"/>
    <x v="1028"/>
    <x v="352"/>
    <m/>
    <m/>
    <s v="Amazon"/>
    <s v="Amazon"/>
    <n v="16284.02"/>
    <n v="92327183.770000085"/>
    <n v="92327183.770000085"/>
    <s v="Cairo"/>
  </r>
  <r>
    <x v="6791"/>
    <x v="8"/>
    <x v="3"/>
    <x v="8"/>
    <x v="1"/>
    <x v="0"/>
    <x v="6778"/>
    <x v="2"/>
    <x v="6789"/>
    <x v="272"/>
    <x v="689"/>
    <x v="134"/>
    <m/>
    <m/>
    <s v="Jumia"/>
    <s v="Jum"/>
    <n v="16284.02"/>
    <n v="57542997.559999913"/>
    <n v="57542997.559999913"/>
    <s v="Cairo"/>
  </r>
  <r>
    <x v="6792"/>
    <x v="1"/>
    <x v="1"/>
    <x v="1"/>
    <x v="2"/>
    <x v="1"/>
    <x v="6779"/>
    <x v="4"/>
    <x v="6790"/>
    <x v="62"/>
    <x v="3740"/>
    <x v="135"/>
    <m/>
    <m/>
    <s v="Amazon"/>
    <s v="Amazon"/>
    <n v="13290.4"/>
    <n v="91504159.730000004"/>
    <n v="91504159.730000004"/>
    <s v="Alexandria"/>
  </r>
  <r>
    <x v="6793"/>
    <x v="1"/>
    <x v="1"/>
    <x v="1"/>
    <x v="1"/>
    <x v="1"/>
    <x v="6780"/>
    <x v="0"/>
    <x v="6791"/>
    <x v="67"/>
    <x v="532"/>
    <x v="0"/>
    <m/>
    <m/>
    <s v="Jumia"/>
    <s v="Jum"/>
    <n v="13290.4"/>
    <n v="91504159.730000004"/>
    <n v="91504159.730000004"/>
    <s v="Alexandria"/>
  </r>
  <r>
    <x v="6794"/>
    <x v="8"/>
    <x v="3"/>
    <x v="8"/>
    <x v="1"/>
    <x v="0"/>
    <x v="6781"/>
    <x v="0"/>
    <x v="6792"/>
    <x v="26"/>
    <x v="2824"/>
    <x v="302"/>
    <m/>
    <m/>
    <s v="Jumia"/>
    <s v="Jum"/>
    <n v="16284.02"/>
    <n v="57542997.559999913"/>
    <n v="57542997.559999913"/>
    <s v="Cairo"/>
  </r>
  <r>
    <x v="6795"/>
    <x v="9"/>
    <x v="1"/>
    <x v="9"/>
    <x v="0"/>
    <x v="0"/>
    <x v="6782"/>
    <x v="3"/>
    <x v="6793"/>
    <x v="47"/>
    <x v="3741"/>
    <x v="217"/>
    <m/>
    <m/>
    <s v="sq"/>
    <s v="sq"/>
    <n v="16284.02"/>
    <n v="91504159.730000004"/>
    <n v="91504159.730000004"/>
    <s v="Cairo"/>
  </r>
  <r>
    <x v="6796"/>
    <x v="4"/>
    <x v="0"/>
    <x v="4"/>
    <x v="1"/>
    <x v="3"/>
    <x v="6783"/>
    <x v="2"/>
    <x v="6794"/>
    <x v="350"/>
    <x v="2889"/>
    <x v="214"/>
    <m/>
    <m/>
    <s v="Jumia"/>
    <s v="Jum"/>
    <n v="3665.44"/>
    <n v="92327183.770000085"/>
    <n v="92327183.770000085"/>
    <s v="Dubai"/>
  </r>
  <r>
    <x v="6797"/>
    <x v="7"/>
    <x v="0"/>
    <x v="7"/>
    <x v="0"/>
    <x v="0"/>
    <x v="6784"/>
    <x v="1"/>
    <x v="6795"/>
    <x v="129"/>
    <x v="2459"/>
    <x v="336"/>
    <m/>
    <m/>
    <s v="sq"/>
    <s v="sq"/>
    <n v="16284.02"/>
    <n v="92327183.770000085"/>
    <n v="92327183.770000085"/>
    <s v="Cairo"/>
  </r>
  <r>
    <x v="6798"/>
    <x v="2"/>
    <x v="2"/>
    <x v="2"/>
    <x v="2"/>
    <x v="0"/>
    <x v="6785"/>
    <x v="2"/>
    <x v="6796"/>
    <x v="357"/>
    <x v="3742"/>
    <x v="190"/>
    <m/>
    <m/>
    <s v="Amazon"/>
    <s v="Amazon"/>
    <n v="16284.02"/>
    <n v="29200970.130000021"/>
    <n v="29200970.130000021"/>
    <s v="Cairo"/>
  </r>
  <r>
    <x v="6799"/>
    <x v="2"/>
    <x v="2"/>
    <x v="2"/>
    <x v="2"/>
    <x v="5"/>
    <x v="6786"/>
    <x v="2"/>
    <x v="6797"/>
    <x v="269"/>
    <x v="2094"/>
    <x v="62"/>
    <m/>
    <m/>
    <s v="Amazon"/>
    <s v="Amazon"/>
    <n v="27872.98"/>
    <n v="29200970.130000021"/>
    <n v="29200970.130000021"/>
    <s v="Giza"/>
  </r>
  <r>
    <x v="6800"/>
    <x v="7"/>
    <x v="0"/>
    <x v="7"/>
    <x v="0"/>
    <x v="2"/>
    <x v="6787"/>
    <x v="4"/>
    <x v="6798"/>
    <x v="290"/>
    <x v="3295"/>
    <x v="149"/>
    <m/>
    <m/>
    <s v="sq"/>
    <s v="sq"/>
    <n v="26648.76"/>
    <n v="92327183.770000085"/>
    <n v="92327183.770000085"/>
    <s v="Casablanca"/>
  </r>
  <r>
    <x v="6801"/>
    <x v="0"/>
    <x v="0"/>
    <x v="0"/>
    <x v="1"/>
    <x v="1"/>
    <x v="6788"/>
    <x v="1"/>
    <x v="6799"/>
    <x v="107"/>
    <x v="3743"/>
    <x v="179"/>
    <m/>
    <m/>
    <s v="Jumia"/>
    <s v="Jum"/>
    <n v="13290.4"/>
    <n v="92327183.770000085"/>
    <n v="92327183.770000085"/>
    <s v="Alexandria"/>
  </r>
  <r>
    <x v="6802"/>
    <x v="3"/>
    <x v="3"/>
    <x v="3"/>
    <x v="1"/>
    <x v="1"/>
    <x v="6789"/>
    <x v="0"/>
    <x v="6800"/>
    <x v="258"/>
    <x v="3744"/>
    <x v="58"/>
    <m/>
    <m/>
    <s v="Jumia"/>
    <s v="Jum"/>
    <n v="13290.4"/>
    <n v="57542997.559999913"/>
    <n v="57542997.559999913"/>
    <s v="Alexandria"/>
  </r>
  <r>
    <x v="6803"/>
    <x v="6"/>
    <x v="4"/>
    <x v="6"/>
    <x v="2"/>
    <x v="0"/>
    <x v="6790"/>
    <x v="3"/>
    <x v="6801"/>
    <x v="221"/>
    <x v="594"/>
    <x v="143"/>
    <m/>
    <m/>
    <s v="Amazon"/>
    <s v="Amazon"/>
    <n v="16284.02"/>
    <n v="31420413.200000018"/>
    <n v="31420413.200000018"/>
    <s v="Cairo"/>
  </r>
  <r>
    <x v="6804"/>
    <x v="9"/>
    <x v="1"/>
    <x v="9"/>
    <x v="2"/>
    <x v="0"/>
    <x v="6791"/>
    <x v="4"/>
    <x v="6802"/>
    <x v="383"/>
    <x v="3508"/>
    <x v="267"/>
    <m/>
    <m/>
    <s v="Amazon"/>
    <s v="Amazon"/>
    <n v="16284.02"/>
    <n v="91504159.730000004"/>
    <n v="91504159.730000004"/>
    <s v="Cairo"/>
  </r>
  <r>
    <x v="6805"/>
    <x v="3"/>
    <x v="3"/>
    <x v="3"/>
    <x v="2"/>
    <x v="4"/>
    <x v="6792"/>
    <x v="2"/>
    <x v="6803"/>
    <x v="264"/>
    <x v="1740"/>
    <x v="107"/>
    <m/>
    <m/>
    <s v="Amazon"/>
    <s v="Amazon"/>
    <n v="99349.3"/>
    <n v="57542997.559999913"/>
    <n v="57542997.559999913"/>
    <s v="Riyadh"/>
  </r>
  <r>
    <x v="6806"/>
    <x v="0"/>
    <x v="0"/>
    <x v="0"/>
    <x v="0"/>
    <x v="0"/>
    <x v="6793"/>
    <x v="0"/>
    <x v="6804"/>
    <x v="152"/>
    <x v="1772"/>
    <x v="101"/>
    <m/>
    <m/>
    <s v="sq"/>
    <s v="sq"/>
    <n v="16284.02"/>
    <n v="92327183.770000085"/>
    <n v="92327183.770000085"/>
    <s v="Cairo"/>
  </r>
  <r>
    <x v="6807"/>
    <x v="1"/>
    <x v="1"/>
    <x v="1"/>
    <x v="0"/>
    <x v="3"/>
    <x v="6794"/>
    <x v="1"/>
    <x v="6805"/>
    <x v="199"/>
    <x v="1200"/>
    <x v="225"/>
    <m/>
    <m/>
    <s v="sq"/>
    <s v="sq"/>
    <n v="3665.44"/>
    <n v="91504159.730000004"/>
    <n v="91504159.730000004"/>
    <s v="Dubai"/>
  </r>
  <r>
    <x v="6808"/>
    <x v="2"/>
    <x v="2"/>
    <x v="2"/>
    <x v="0"/>
    <x v="3"/>
    <x v="6795"/>
    <x v="0"/>
    <x v="6806"/>
    <x v="11"/>
    <x v="247"/>
    <x v="261"/>
    <m/>
    <m/>
    <s v="sq"/>
    <s v="sq"/>
    <n v="3665.44"/>
    <n v="29200970.130000021"/>
    <n v="29200970.130000021"/>
    <s v="Dubai"/>
  </r>
  <r>
    <x v="6809"/>
    <x v="8"/>
    <x v="3"/>
    <x v="8"/>
    <x v="0"/>
    <x v="3"/>
    <x v="6796"/>
    <x v="0"/>
    <x v="6807"/>
    <x v="104"/>
    <x v="1309"/>
    <x v="87"/>
    <m/>
    <m/>
    <s v="sq"/>
    <s v="sq"/>
    <n v="3665.44"/>
    <n v="57542997.559999913"/>
    <n v="57542997.559999913"/>
    <s v="Dubai"/>
  </r>
  <r>
    <x v="6810"/>
    <x v="2"/>
    <x v="2"/>
    <x v="2"/>
    <x v="1"/>
    <x v="0"/>
    <x v="6797"/>
    <x v="3"/>
    <x v="6808"/>
    <x v="226"/>
    <x v="254"/>
    <x v="65"/>
    <m/>
    <m/>
    <s v="Jumia"/>
    <s v="Jum"/>
    <n v="16284.02"/>
    <n v="29200970.130000021"/>
    <n v="29200970.130000021"/>
    <s v="Cairo"/>
  </r>
  <r>
    <x v="6811"/>
    <x v="1"/>
    <x v="1"/>
    <x v="1"/>
    <x v="1"/>
    <x v="3"/>
    <x v="6798"/>
    <x v="1"/>
    <x v="6809"/>
    <x v="266"/>
    <x v="2721"/>
    <x v="194"/>
    <m/>
    <m/>
    <s v="Jumia"/>
    <s v="Jum"/>
    <n v="3665.44"/>
    <n v="91504159.730000004"/>
    <n v="91504159.730000004"/>
    <s v="Dubai"/>
  </r>
  <r>
    <x v="6812"/>
    <x v="6"/>
    <x v="4"/>
    <x v="6"/>
    <x v="1"/>
    <x v="2"/>
    <x v="6799"/>
    <x v="0"/>
    <x v="6810"/>
    <x v="158"/>
    <x v="1978"/>
    <x v="304"/>
    <m/>
    <m/>
    <s v="Jumia"/>
    <s v="Jum"/>
    <n v="26648.76"/>
    <n v="31420413.200000018"/>
    <n v="31420413.200000018"/>
    <s v="Casablanca"/>
  </r>
  <r>
    <x v="6813"/>
    <x v="3"/>
    <x v="3"/>
    <x v="3"/>
    <x v="1"/>
    <x v="2"/>
    <x v="6800"/>
    <x v="0"/>
    <x v="6811"/>
    <x v="369"/>
    <x v="2519"/>
    <x v="23"/>
    <m/>
    <m/>
    <s v="Jumia"/>
    <s v="Jum"/>
    <n v="26648.76"/>
    <n v="57542997.559999913"/>
    <n v="57542997.559999913"/>
    <s v="Casablanca"/>
  </r>
  <r>
    <x v="6814"/>
    <x v="7"/>
    <x v="0"/>
    <x v="7"/>
    <x v="1"/>
    <x v="4"/>
    <x v="6801"/>
    <x v="1"/>
    <x v="6812"/>
    <x v="339"/>
    <x v="3745"/>
    <x v="321"/>
    <m/>
    <m/>
    <s v="Jumia"/>
    <s v="Jum"/>
    <n v="99349.3"/>
    <n v="92327183.770000085"/>
    <n v="92327183.770000085"/>
    <s v="Riyadh"/>
  </r>
  <r>
    <x v="6815"/>
    <x v="1"/>
    <x v="1"/>
    <x v="1"/>
    <x v="1"/>
    <x v="3"/>
    <x v="6802"/>
    <x v="3"/>
    <x v="6813"/>
    <x v="197"/>
    <x v="2289"/>
    <x v="117"/>
    <m/>
    <m/>
    <s v="Jumia"/>
    <s v="Jum"/>
    <n v="3665.44"/>
    <n v="91504159.730000004"/>
    <n v="91504159.730000004"/>
    <s v="Dubai"/>
  </r>
  <r>
    <x v="6816"/>
    <x v="6"/>
    <x v="4"/>
    <x v="6"/>
    <x v="1"/>
    <x v="0"/>
    <x v="6803"/>
    <x v="0"/>
    <x v="6814"/>
    <x v="279"/>
    <x v="3746"/>
    <x v="115"/>
    <m/>
    <m/>
    <s v="Jumia"/>
    <s v="Jum"/>
    <n v="16284.02"/>
    <n v="31420413.200000018"/>
    <n v="31420413.200000018"/>
    <s v="Cairo"/>
  </r>
  <r>
    <x v="6817"/>
    <x v="5"/>
    <x v="1"/>
    <x v="5"/>
    <x v="1"/>
    <x v="1"/>
    <x v="6804"/>
    <x v="2"/>
    <x v="6815"/>
    <x v="381"/>
    <x v="1417"/>
    <x v="100"/>
    <m/>
    <m/>
    <s v="Jumia"/>
    <s v="Jum"/>
    <n v="13290.4"/>
    <n v="91504159.730000004"/>
    <n v="91504159.730000004"/>
    <s v="Alexandria"/>
  </r>
  <r>
    <x v="6818"/>
    <x v="8"/>
    <x v="3"/>
    <x v="8"/>
    <x v="0"/>
    <x v="2"/>
    <x v="6805"/>
    <x v="3"/>
    <x v="6816"/>
    <x v="105"/>
    <x v="3413"/>
    <x v="171"/>
    <m/>
    <m/>
    <s v="sq"/>
    <s v="sq"/>
    <n v="26648.76"/>
    <n v="57542997.559999913"/>
    <n v="57542997.559999913"/>
    <s v="Casablanca"/>
  </r>
  <r>
    <x v="6819"/>
    <x v="1"/>
    <x v="1"/>
    <x v="1"/>
    <x v="2"/>
    <x v="0"/>
    <x v="6806"/>
    <x v="3"/>
    <x v="6817"/>
    <x v="36"/>
    <x v="425"/>
    <x v="77"/>
    <m/>
    <m/>
    <s v="Amazon"/>
    <s v="Amazon"/>
    <n v="16284.02"/>
    <n v="91504159.730000004"/>
    <n v="91504159.730000004"/>
    <s v="Cairo"/>
  </r>
  <r>
    <x v="6820"/>
    <x v="3"/>
    <x v="3"/>
    <x v="3"/>
    <x v="0"/>
    <x v="4"/>
    <x v="6807"/>
    <x v="4"/>
    <x v="6818"/>
    <x v="71"/>
    <x v="3540"/>
    <x v="320"/>
    <m/>
    <m/>
    <s v="sq"/>
    <s v="sq"/>
    <n v="99349.3"/>
    <n v="57542997.559999913"/>
    <n v="57542997.559999913"/>
    <s v="Riyadh"/>
  </r>
  <r>
    <x v="6821"/>
    <x v="0"/>
    <x v="0"/>
    <x v="0"/>
    <x v="1"/>
    <x v="1"/>
    <x v="6808"/>
    <x v="3"/>
    <x v="6819"/>
    <x v="367"/>
    <x v="3747"/>
    <x v="217"/>
    <m/>
    <m/>
    <s v="Jumia"/>
    <s v="Jum"/>
    <n v="13290.4"/>
    <n v="92327183.770000085"/>
    <n v="92327183.770000085"/>
    <s v="Alexandria"/>
  </r>
  <r>
    <x v="6822"/>
    <x v="3"/>
    <x v="3"/>
    <x v="3"/>
    <x v="0"/>
    <x v="0"/>
    <x v="6809"/>
    <x v="2"/>
    <x v="6820"/>
    <x v="238"/>
    <x v="262"/>
    <x v="17"/>
    <m/>
    <m/>
    <s v="sq"/>
    <s v="sq"/>
    <n v="16284.02"/>
    <n v="57542997.559999913"/>
    <n v="57542997.559999913"/>
    <s v="Cairo"/>
  </r>
  <r>
    <x v="6823"/>
    <x v="9"/>
    <x v="1"/>
    <x v="9"/>
    <x v="1"/>
    <x v="2"/>
    <x v="6810"/>
    <x v="0"/>
    <x v="6821"/>
    <x v="149"/>
    <x v="3573"/>
    <x v="153"/>
    <m/>
    <m/>
    <s v="Jumia"/>
    <s v="Jum"/>
    <n v="26648.76"/>
    <n v="91504159.730000004"/>
    <n v="91504159.730000004"/>
    <s v="Casablanca"/>
  </r>
  <r>
    <x v="6824"/>
    <x v="3"/>
    <x v="3"/>
    <x v="3"/>
    <x v="0"/>
    <x v="3"/>
    <x v="6811"/>
    <x v="1"/>
    <x v="6822"/>
    <x v="75"/>
    <x v="1548"/>
    <x v="124"/>
    <m/>
    <m/>
    <s v="sq"/>
    <s v="sq"/>
    <n v="3665.44"/>
    <n v="57542997.559999913"/>
    <n v="57542997.559999913"/>
    <s v="Dubai"/>
  </r>
  <r>
    <x v="6825"/>
    <x v="1"/>
    <x v="1"/>
    <x v="1"/>
    <x v="2"/>
    <x v="2"/>
    <x v="6812"/>
    <x v="3"/>
    <x v="6823"/>
    <x v="371"/>
    <x v="3535"/>
    <x v="176"/>
    <m/>
    <m/>
    <s v="Amazon"/>
    <s v="Amazon"/>
    <n v="26648.76"/>
    <n v="91504159.730000004"/>
    <n v="91504159.730000004"/>
    <s v="Casablanca"/>
  </r>
  <r>
    <x v="6826"/>
    <x v="7"/>
    <x v="0"/>
    <x v="7"/>
    <x v="0"/>
    <x v="4"/>
    <x v="6813"/>
    <x v="0"/>
    <x v="6824"/>
    <x v="134"/>
    <x v="3748"/>
    <x v="180"/>
    <m/>
    <m/>
    <s v="sq"/>
    <s v="sq"/>
    <n v="99349.3"/>
    <n v="92327183.770000085"/>
    <n v="92327183.770000085"/>
    <s v="Riyadh"/>
  </r>
  <r>
    <x v="6827"/>
    <x v="4"/>
    <x v="0"/>
    <x v="4"/>
    <x v="2"/>
    <x v="0"/>
    <x v="6814"/>
    <x v="4"/>
    <x v="6825"/>
    <x v="193"/>
    <x v="3749"/>
    <x v="27"/>
    <m/>
    <m/>
    <s v="Amazon"/>
    <s v="Amazon"/>
    <n v="16284.02"/>
    <n v="92327183.770000085"/>
    <n v="92327183.770000085"/>
    <s v="Cairo"/>
  </r>
  <r>
    <x v="6828"/>
    <x v="4"/>
    <x v="0"/>
    <x v="4"/>
    <x v="1"/>
    <x v="2"/>
    <x v="6815"/>
    <x v="3"/>
    <x v="6826"/>
    <x v="396"/>
    <x v="2670"/>
    <x v="89"/>
    <m/>
    <m/>
    <s v="Jumia"/>
    <s v="Jum"/>
    <n v="26648.76"/>
    <n v="92327183.770000085"/>
    <n v="92327183.770000085"/>
    <s v="Casablanca"/>
  </r>
  <r>
    <x v="6829"/>
    <x v="0"/>
    <x v="0"/>
    <x v="0"/>
    <x v="2"/>
    <x v="0"/>
    <x v="6816"/>
    <x v="4"/>
    <x v="6827"/>
    <x v="339"/>
    <x v="3750"/>
    <x v="15"/>
    <m/>
    <m/>
    <s v="Amazon"/>
    <s v="Amazon"/>
    <n v="16284.02"/>
    <n v="92327183.770000085"/>
    <n v="92327183.770000085"/>
    <s v="Cairo"/>
  </r>
  <r>
    <x v="6830"/>
    <x v="2"/>
    <x v="2"/>
    <x v="2"/>
    <x v="0"/>
    <x v="2"/>
    <x v="6817"/>
    <x v="1"/>
    <x v="6828"/>
    <x v="35"/>
    <x v="3459"/>
    <x v="33"/>
    <m/>
    <m/>
    <s v="sq"/>
    <s v="sq"/>
    <n v="26648.76"/>
    <n v="29200970.130000021"/>
    <n v="29200970.130000021"/>
    <s v="Casablanca"/>
  </r>
  <r>
    <x v="6831"/>
    <x v="7"/>
    <x v="0"/>
    <x v="7"/>
    <x v="1"/>
    <x v="2"/>
    <x v="6818"/>
    <x v="4"/>
    <x v="6829"/>
    <x v="97"/>
    <x v="3751"/>
    <x v="300"/>
    <m/>
    <m/>
    <s v="Jumia"/>
    <s v="Jum"/>
    <n v="26648.76"/>
    <n v="92327183.770000085"/>
    <n v="92327183.770000085"/>
    <s v="Casablanca"/>
  </r>
  <r>
    <x v="6832"/>
    <x v="3"/>
    <x v="3"/>
    <x v="3"/>
    <x v="2"/>
    <x v="5"/>
    <x v="6819"/>
    <x v="0"/>
    <x v="6830"/>
    <x v="130"/>
    <x v="602"/>
    <x v="157"/>
    <m/>
    <m/>
    <s v="Amazon"/>
    <s v="Amazon"/>
    <n v="27872.98"/>
    <n v="57542997.559999913"/>
    <n v="57542997.559999913"/>
    <s v="Giza"/>
  </r>
  <r>
    <x v="6833"/>
    <x v="5"/>
    <x v="1"/>
    <x v="5"/>
    <x v="1"/>
    <x v="5"/>
    <x v="6820"/>
    <x v="3"/>
    <x v="6831"/>
    <x v="207"/>
    <x v="3752"/>
    <x v="112"/>
    <m/>
    <m/>
    <s v="Jumia"/>
    <s v="Jum"/>
    <n v="27872.98"/>
    <n v="91504159.730000004"/>
    <n v="91504159.730000004"/>
    <s v="Giza"/>
  </r>
  <r>
    <x v="6834"/>
    <x v="0"/>
    <x v="0"/>
    <x v="0"/>
    <x v="0"/>
    <x v="5"/>
    <x v="6821"/>
    <x v="3"/>
    <x v="6832"/>
    <x v="154"/>
    <x v="1007"/>
    <x v="131"/>
    <m/>
    <m/>
    <s v="sq"/>
    <s v="sq"/>
    <n v="27872.98"/>
    <n v="92327183.770000085"/>
    <n v="92327183.770000085"/>
    <s v="Giza"/>
  </r>
  <r>
    <x v="6835"/>
    <x v="5"/>
    <x v="1"/>
    <x v="5"/>
    <x v="1"/>
    <x v="1"/>
    <x v="6822"/>
    <x v="2"/>
    <x v="6833"/>
    <x v="29"/>
    <x v="3753"/>
    <x v="64"/>
    <m/>
    <m/>
    <s v="Jumia"/>
    <s v="Jum"/>
    <n v="13290.4"/>
    <n v="91504159.730000004"/>
    <n v="91504159.730000004"/>
    <s v="Alexandria"/>
  </r>
  <r>
    <x v="6836"/>
    <x v="9"/>
    <x v="1"/>
    <x v="9"/>
    <x v="1"/>
    <x v="5"/>
    <x v="6823"/>
    <x v="3"/>
    <x v="6834"/>
    <x v="390"/>
    <x v="3727"/>
    <x v="123"/>
    <m/>
    <m/>
    <s v="Jumia"/>
    <s v="Jum"/>
    <n v="27872.98"/>
    <n v="91504159.730000004"/>
    <n v="91504159.730000004"/>
    <s v="Giza"/>
  </r>
  <r>
    <x v="6837"/>
    <x v="0"/>
    <x v="0"/>
    <x v="0"/>
    <x v="2"/>
    <x v="0"/>
    <x v="6824"/>
    <x v="2"/>
    <x v="6835"/>
    <x v="224"/>
    <x v="1061"/>
    <x v="46"/>
    <m/>
    <m/>
    <s v="Amazon"/>
    <s v="Amazon"/>
    <n v="16284.02"/>
    <n v="92327183.770000085"/>
    <n v="92327183.770000085"/>
    <s v="Cairo"/>
  </r>
  <r>
    <x v="6838"/>
    <x v="0"/>
    <x v="0"/>
    <x v="0"/>
    <x v="2"/>
    <x v="1"/>
    <x v="6825"/>
    <x v="3"/>
    <x v="6836"/>
    <x v="199"/>
    <x v="2465"/>
    <x v="92"/>
    <m/>
    <m/>
    <s v="Amazon"/>
    <s v="Amazon"/>
    <n v="13290.4"/>
    <n v="92327183.770000085"/>
    <n v="92327183.770000085"/>
    <s v="Alexandria"/>
  </r>
  <r>
    <x v="6839"/>
    <x v="6"/>
    <x v="4"/>
    <x v="6"/>
    <x v="2"/>
    <x v="4"/>
    <x v="6826"/>
    <x v="0"/>
    <x v="6837"/>
    <x v="370"/>
    <x v="3754"/>
    <x v="23"/>
    <m/>
    <m/>
    <s v="Amazon"/>
    <s v="Amazon"/>
    <n v="99349.3"/>
    <n v="31420413.200000018"/>
    <n v="31420413.200000018"/>
    <s v="Riyadh"/>
  </r>
  <r>
    <x v="6840"/>
    <x v="3"/>
    <x v="3"/>
    <x v="3"/>
    <x v="2"/>
    <x v="3"/>
    <x v="6827"/>
    <x v="4"/>
    <x v="6838"/>
    <x v="180"/>
    <x v="2862"/>
    <x v="328"/>
    <m/>
    <m/>
    <s v="Amazon"/>
    <s v="Amazon"/>
    <n v="3665.44"/>
    <n v="57542997.559999913"/>
    <n v="57542997.559999913"/>
    <s v="Dubai"/>
  </r>
  <r>
    <x v="6841"/>
    <x v="4"/>
    <x v="0"/>
    <x v="4"/>
    <x v="2"/>
    <x v="5"/>
    <x v="6828"/>
    <x v="4"/>
    <x v="6839"/>
    <x v="24"/>
    <x v="3270"/>
    <x v="268"/>
    <m/>
    <m/>
    <s v="Amazon"/>
    <s v="Amazon"/>
    <n v="27872.98"/>
    <n v="92327183.770000085"/>
    <n v="92327183.770000085"/>
    <s v="Giza"/>
  </r>
  <r>
    <x v="6842"/>
    <x v="0"/>
    <x v="0"/>
    <x v="0"/>
    <x v="2"/>
    <x v="4"/>
    <x v="6829"/>
    <x v="3"/>
    <x v="6840"/>
    <x v="16"/>
    <x v="2212"/>
    <x v="172"/>
    <m/>
    <m/>
    <s v="Amazon"/>
    <s v="Amazon"/>
    <n v="99349.3"/>
    <n v="92327183.770000085"/>
    <n v="92327183.770000085"/>
    <s v="Riyadh"/>
  </r>
  <r>
    <x v="6843"/>
    <x v="3"/>
    <x v="3"/>
    <x v="3"/>
    <x v="0"/>
    <x v="0"/>
    <x v="6830"/>
    <x v="0"/>
    <x v="6841"/>
    <x v="313"/>
    <x v="2635"/>
    <x v="137"/>
    <m/>
    <m/>
    <s v="sq"/>
    <s v="sq"/>
    <n v="16284.02"/>
    <n v="57542997.559999913"/>
    <n v="57542997.559999913"/>
    <s v="Cairo"/>
  </r>
  <r>
    <x v="6844"/>
    <x v="6"/>
    <x v="4"/>
    <x v="6"/>
    <x v="2"/>
    <x v="3"/>
    <x v="6831"/>
    <x v="3"/>
    <x v="6842"/>
    <x v="114"/>
    <x v="338"/>
    <x v="161"/>
    <m/>
    <m/>
    <s v="Amazon"/>
    <s v="Amazon"/>
    <n v="3665.44"/>
    <n v="31420413.200000018"/>
    <n v="31420413.200000018"/>
    <s v="Dubai"/>
  </r>
  <r>
    <x v="6845"/>
    <x v="5"/>
    <x v="1"/>
    <x v="5"/>
    <x v="2"/>
    <x v="2"/>
    <x v="6832"/>
    <x v="1"/>
    <x v="6843"/>
    <x v="320"/>
    <x v="1349"/>
    <x v="231"/>
    <m/>
    <m/>
    <s v="Amazon"/>
    <s v="Amazon"/>
    <n v="26648.76"/>
    <n v="91504159.730000004"/>
    <n v="91504159.730000004"/>
    <s v="Casablanca"/>
  </r>
  <r>
    <x v="6846"/>
    <x v="5"/>
    <x v="1"/>
    <x v="5"/>
    <x v="2"/>
    <x v="0"/>
    <x v="6833"/>
    <x v="4"/>
    <x v="6844"/>
    <x v="245"/>
    <x v="3237"/>
    <x v="38"/>
    <m/>
    <m/>
    <s v="Amazon"/>
    <s v="Amazon"/>
    <n v="16284.02"/>
    <n v="91504159.730000004"/>
    <n v="91504159.730000004"/>
    <s v="Cairo"/>
  </r>
  <r>
    <x v="6847"/>
    <x v="6"/>
    <x v="4"/>
    <x v="6"/>
    <x v="2"/>
    <x v="0"/>
    <x v="6834"/>
    <x v="4"/>
    <x v="6845"/>
    <x v="30"/>
    <x v="3755"/>
    <x v="233"/>
    <m/>
    <m/>
    <s v="Amazon"/>
    <s v="Amazon"/>
    <n v="16284.02"/>
    <n v="31420413.200000018"/>
    <n v="31420413.200000018"/>
    <s v="Cairo"/>
  </r>
  <r>
    <x v="6848"/>
    <x v="6"/>
    <x v="4"/>
    <x v="6"/>
    <x v="0"/>
    <x v="1"/>
    <x v="6835"/>
    <x v="0"/>
    <x v="6846"/>
    <x v="362"/>
    <x v="3756"/>
    <x v="71"/>
    <m/>
    <m/>
    <s v="sq"/>
    <s v="sq"/>
    <n v="13290.4"/>
    <n v="31420413.200000018"/>
    <n v="31420413.200000018"/>
    <s v="Alexandria"/>
  </r>
  <r>
    <x v="6849"/>
    <x v="1"/>
    <x v="1"/>
    <x v="1"/>
    <x v="2"/>
    <x v="2"/>
    <x v="6836"/>
    <x v="2"/>
    <x v="6847"/>
    <x v="270"/>
    <x v="388"/>
    <x v="184"/>
    <m/>
    <m/>
    <s v="Amazon"/>
    <s v="Amazon"/>
    <n v="26648.76"/>
    <n v="91504159.730000004"/>
    <n v="91504159.730000004"/>
    <s v="Casablanca"/>
  </r>
  <r>
    <x v="6850"/>
    <x v="9"/>
    <x v="1"/>
    <x v="9"/>
    <x v="0"/>
    <x v="2"/>
    <x v="6837"/>
    <x v="3"/>
    <x v="6848"/>
    <x v="274"/>
    <x v="3757"/>
    <x v="127"/>
    <m/>
    <m/>
    <s v="sq"/>
    <s v="sq"/>
    <n v="26648.76"/>
    <n v="91504159.730000004"/>
    <n v="91504159.730000004"/>
    <s v="Casablanca"/>
  </r>
  <r>
    <x v="6851"/>
    <x v="1"/>
    <x v="1"/>
    <x v="1"/>
    <x v="2"/>
    <x v="2"/>
    <x v="6838"/>
    <x v="4"/>
    <x v="6849"/>
    <x v="207"/>
    <x v="3758"/>
    <x v="140"/>
    <m/>
    <m/>
    <s v="Amazon"/>
    <s v="Amazon"/>
    <n v="26648.76"/>
    <n v="91504159.730000004"/>
    <n v="91504159.730000004"/>
    <s v="Casablanca"/>
  </r>
  <r>
    <x v="6852"/>
    <x v="5"/>
    <x v="1"/>
    <x v="5"/>
    <x v="0"/>
    <x v="4"/>
    <x v="6839"/>
    <x v="3"/>
    <x v="6850"/>
    <x v="21"/>
    <x v="1096"/>
    <x v="283"/>
    <m/>
    <m/>
    <s v="sq"/>
    <s v="sq"/>
    <n v="99349.3"/>
    <n v="91504159.730000004"/>
    <n v="91504159.730000004"/>
    <s v="Riyadh"/>
  </r>
  <r>
    <x v="6853"/>
    <x v="0"/>
    <x v="0"/>
    <x v="0"/>
    <x v="2"/>
    <x v="3"/>
    <x v="6840"/>
    <x v="0"/>
    <x v="6851"/>
    <x v="366"/>
    <x v="3352"/>
    <x v="196"/>
    <m/>
    <m/>
    <s v="Amazon"/>
    <s v="Amazon"/>
    <n v="3665.44"/>
    <n v="92327183.770000085"/>
    <n v="92327183.770000085"/>
    <s v="Dubai"/>
  </r>
  <r>
    <x v="6854"/>
    <x v="8"/>
    <x v="3"/>
    <x v="8"/>
    <x v="1"/>
    <x v="3"/>
    <x v="6841"/>
    <x v="2"/>
    <x v="6852"/>
    <x v="370"/>
    <x v="3759"/>
    <x v="18"/>
    <m/>
    <m/>
    <s v="Jumia"/>
    <s v="Jum"/>
    <n v="3665.44"/>
    <n v="57542997.559999913"/>
    <n v="57542997.559999913"/>
    <s v="Dubai"/>
  </r>
  <r>
    <x v="6855"/>
    <x v="2"/>
    <x v="2"/>
    <x v="2"/>
    <x v="0"/>
    <x v="5"/>
    <x v="6842"/>
    <x v="0"/>
    <x v="6853"/>
    <x v="396"/>
    <x v="3760"/>
    <x v="214"/>
    <m/>
    <m/>
    <s v="sq"/>
    <s v="sq"/>
    <n v="27872.98"/>
    <n v="29200970.130000021"/>
    <n v="29200970.130000021"/>
    <s v="Giza"/>
  </r>
  <r>
    <x v="6856"/>
    <x v="1"/>
    <x v="1"/>
    <x v="1"/>
    <x v="0"/>
    <x v="4"/>
    <x v="6843"/>
    <x v="1"/>
    <x v="6854"/>
    <x v="300"/>
    <x v="3761"/>
    <x v="273"/>
    <m/>
    <m/>
    <s v="sq"/>
    <s v="sq"/>
    <n v="99349.3"/>
    <n v="91504159.730000004"/>
    <n v="91504159.730000004"/>
    <s v="Riyadh"/>
  </r>
  <r>
    <x v="6857"/>
    <x v="6"/>
    <x v="4"/>
    <x v="6"/>
    <x v="0"/>
    <x v="2"/>
    <x v="6844"/>
    <x v="2"/>
    <x v="6855"/>
    <x v="348"/>
    <x v="184"/>
    <x v="352"/>
    <m/>
    <m/>
    <s v="sq"/>
    <s v="sq"/>
    <n v="26648.76"/>
    <n v="31420413.200000018"/>
    <n v="31420413.200000018"/>
    <s v="Casablanca"/>
  </r>
  <r>
    <x v="6858"/>
    <x v="2"/>
    <x v="2"/>
    <x v="2"/>
    <x v="2"/>
    <x v="1"/>
    <x v="6845"/>
    <x v="2"/>
    <x v="6856"/>
    <x v="123"/>
    <x v="3762"/>
    <x v="293"/>
    <m/>
    <m/>
    <s v="Amazon"/>
    <s v="Amazon"/>
    <n v="13290.4"/>
    <n v="29200970.130000021"/>
    <n v="29200970.130000021"/>
    <s v="Alexandria"/>
  </r>
  <r>
    <x v="6859"/>
    <x v="5"/>
    <x v="1"/>
    <x v="5"/>
    <x v="2"/>
    <x v="1"/>
    <x v="6846"/>
    <x v="4"/>
    <x v="6857"/>
    <x v="221"/>
    <x v="989"/>
    <x v="33"/>
    <m/>
    <m/>
    <s v="Amazon"/>
    <s v="Amazon"/>
    <n v="13290.4"/>
    <n v="91504159.730000004"/>
    <n v="91504159.730000004"/>
    <s v="Alexandria"/>
  </r>
  <r>
    <x v="6860"/>
    <x v="9"/>
    <x v="1"/>
    <x v="9"/>
    <x v="2"/>
    <x v="3"/>
    <x v="6847"/>
    <x v="3"/>
    <x v="6858"/>
    <x v="274"/>
    <x v="3763"/>
    <x v="336"/>
    <m/>
    <m/>
    <s v="Amazon"/>
    <s v="Amazon"/>
    <n v="3665.44"/>
    <n v="91504159.730000004"/>
    <n v="91504159.730000004"/>
    <s v="Dubai"/>
  </r>
  <r>
    <x v="6861"/>
    <x v="7"/>
    <x v="0"/>
    <x v="7"/>
    <x v="2"/>
    <x v="4"/>
    <x v="6848"/>
    <x v="4"/>
    <x v="6859"/>
    <x v="114"/>
    <x v="900"/>
    <x v="125"/>
    <m/>
    <m/>
    <s v="Amazon"/>
    <s v="Amazon"/>
    <n v="99349.3"/>
    <n v="92327183.770000085"/>
    <n v="92327183.770000085"/>
    <s v="Riyadh"/>
  </r>
  <r>
    <x v="6862"/>
    <x v="0"/>
    <x v="0"/>
    <x v="0"/>
    <x v="1"/>
    <x v="3"/>
    <x v="6849"/>
    <x v="2"/>
    <x v="6860"/>
    <x v="75"/>
    <x v="159"/>
    <x v="314"/>
    <m/>
    <m/>
    <s v="Jumia"/>
    <s v="Jum"/>
    <n v="3665.44"/>
    <n v="92327183.770000085"/>
    <n v="92327183.770000085"/>
    <s v="Dubai"/>
  </r>
  <r>
    <x v="6863"/>
    <x v="4"/>
    <x v="0"/>
    <x v="4"/>
    <x v="0"/>
    <x v="2"/>
    <x v="6850"/>
    <x v="2"/>
    <x v="6861"/>
    <x v="105"/>
    <x v="2706"/>
    <x v="39"/>
    <m/>
    <m/>
    <s v="sq"/>
    <s v="sq"/>
    <n v="26648.76"/>
    <n v="92327183.770000085"/>
    <n v="92327183.770000085"/>
    <s v="Casablanca"/>
  </r>
  <r>
    <x v="6864"/>
    <x v="9"/>
    <x v="1"/>
    <x v="9"/>
    <x v="1"/>
    <x v="0"/>
    <x v="6851"/>
    <x v="0"/>
    <x v="6862"/>
    <x v="220"/>
    <x v="3764"/>
    <x v="327"/>
    <m/>
    <m/>
    <s v="Jumia"/>
    <s v="Jum"/>
    <n v="16284.02"/>
    <n v="91504159.730000004"/>
    <n v="91504159.730000004"/>
    <s v="Cairo"/>
  </r>
  <r>
    <x v="6865"/>
    <x v="9"/>
    <x v="1"/>
    <x v="9"/>
    <x v="1"/>
    <x v="1"/>
    <x v="6852"/>
    <x v="4"/>
    <x v="6863"/>
    <x v="158"/>
    <x v="3765"/>
    <x v="238"/>
    <m/>
    <m/>
    <s v="Jumia"/>
    <s v="Jum"/>
    <n v="13290.4"/>
    <n v="91504159.730000004"/>
    <n v="91504159.730000004"/>
    <s v="Alexandria"/>
  </r>
  <r>
    <x v="6866"/>
    <x v="6"/>
    <x v="4"/>
    <x v="6"/>
    <x v="1"/>
    <x v="1"/>
    <x v="6853"/>
    <x v="2"/>
    <x v="6864"/>
    <x v="255"/>
    <x v="662"/>
    <x v="153"/>
    <m/>
    <m/>
    <s v="Jumia"/>
    <s v="Jum"/>
    <n v="13290.4"/>
    <n v="31420413.200000018"/>
    <n v="31420413.200000018"/>
    <s v="Alexandria"/>
  </r>
  <r>
    <x v="6867"/>
    <x v="3"/>
    <x v="3"/>
    <x v="3"/>
    <x v="2"/>
    <x v="5"/>
    <x v="6854"/>
    <x v="2"/>
    <x v="6865"/>
    <x v="14"/>
    <x v="3766"/>
    <x v="50"/>
    <m/>
    <m/>
    <s v="Amazon"/>
    <s v="Amazon"/>
    <n v="27872.98"/>
    <n v="57542997.559999913"/>
    <n v="57542997.559999913"/>
    <s v="Giza"/>
  </r>
  <r>
    <x v="6868"/>
    <x v="1"/>
    <x v="1"/>
    <x v="1"/>
    <x v="1"/>
    <x v="2"/>
    <x v="6855"/>
    <x v="0"/>
    <x v="6866"/>
    <x v="311"/>
    <x v="3249"/>
    <x v="315"/>
    <m/>
    <m/>
    <s v="Jumia"/>
    <s v="Jum"/>
    <n v="26648.76"/>
    <n v="91504159.730000004"/>
    <n v="91504159.730000004"/>
    <s v="Casablanca"/>
  </r>
  <r>
    <x v="6869"/>
    <x v="2"/>
    <x v="2"/>
    <x v="2"/>
    <x v="1"/>
    <x v="5"/>
    <x v="6856"/>
    <x v="3"/>
    <x v="6867"/>
    <x v="186"/>
    <x v="1649"/>
    <x v="122"/>
    <m/>
    <m/>
    <s v="Jumia"/>
    <s v="Jum"/>
    <n v="27872.98"/>
    <n v="29200970.130000021"/>
    <n v="29200970.130000021"/>
    <s v="Giza"/>
  </r>
  <r>
    <x v="6870"/>
    <x v="5"/>
    <x v="1"/>
    <x v="5"/>
    <x v="1"/>
    <x v="2"/>
    <x v="6857"/>
    <x v="4"/>
    <x v="6868"/>
    <x v="206"/>
    <x v="391"/>
    <x v="25"/>
    <m/>
    <m/>
    <s v="Jumia"/>
    <s v="Jum"/>
    <n v="26648.76"/>
    <n v="91504159.730000004"/>
    <n v="91504159.730000004"/>
    <s v="Casablanca"/>
  </r>
  <r>
    <x v="6871"/>
    <x v="4"/>
    <x v="0"/>
    <x v="4"/>
    <x v="0"/>
    <x v="1"/>
    <x v="6858"/>
    <x v="4"/>
    <x v="6869"/>
    <x v="223"/>
    <x v="2003"/>
    <x v="204"/>
    <m/>
    <m/>
    <s v="sq"/>
    <s v="sq"/>
    <n v="13290.4"/>
    <n v="92327183.770000085"/>
    <n v="92327183.770000085"/>
    <s v="Alexandria"/>
  </r>
  <r>
    <x v="6872"/>
    <x v="2"/>
    <x v="2"/>
    <x v="2"/>
    <x v="1"/>
    <x v="2"/>
    <x v="6859"/>
    <x v="1"/>
    <x v="6870"/>
    <x v="66"/>
    <x v="2962"/>
    <x v="219"/>
    <m/>
    <m/>
    <s v="Jumia"/>
    <s v="Jum"/>
    <n v="26648.76"/>
    <n v="29200970.130000021"/>
    <n v="29200970.130000021"/>
    <s v="Casablanca"/>
  </r>
  <r>
    <x v="6873"/>
    <x v="3"/>
    <x v="3"/>
    <x v="3"/>
    <x v="1"/>
    <x v="4"/>
    <x v="6860"/>
    <x v="2"/>
    <x v="6871"/>
    <x v="395"/>
    <x v="3385"/>
    <x v="237"/>
    <m/>
    <m/>
    <s v="Jumia"/>
    <s v="Jum"/>
    <n v="99349.3"/>
    <n v="57542997.559999913"/>
    <n v="57542997.559999913"/>
    <s v="Riyadh"/>
  </r>
  <r>
    <x v="6874"/>
    <x v="3"/>
    <x v="3"/>
    <x v="3"/>
    <x v="2"/>
    <x v="5"/>
    <x v="6861"/>
    <x v="4"/>
    <x v="6872"/>
    <x v="321"/>
    <x v="1060"/>
    <x v="337"/>
    <m/>
    <m/>
    <s v="Amazon"/>
    <s v="Amazon"/>
    <n v="27872.98"/>
    <n v="57542997.559999913"/>
    <n v="57542997.559999913"/>
    <s v="Giza"/>
  </r>
  <r>
    <x v="6875"/>
    <x v="5"/>
    <x v="1"/>
    <x v="5"/>
    <x v="1"/>
    <x v="1"/>
    <x v="6862"/>
    <x v="2"/>
    <x v="6873"/>
    <x v="207"/>
    <x v="1190"/>
    <x v="15"/>
    <m/>
    <m/>
    <s v="Jumia"/>
    <s v="Jum"/>
    <n v="13290.4"/>
    <n v="91504159.730000004"/>
    <n v="91504159.730000004"/>
    <s v="Alexandria"/>
  </r>
  <r>
    <x v="6876"/>
    <x v="5"/>
    <x v="1"/>
    <x v="5"/>
    <x v="0"/>
    <x v="4"/>
    <x v="6863"/>
    <x v="3"/>
    <x v="6874"/>
    <x v="62"/>
    <x v="3132"/>
    <x v="340"/>
    <m/>
    <m/>
    <s v="sq"/>
    <s v="sq"/>
    <n v="99349.3"/>
    <n v="91504159.730000004"/>
    <n v="91504159.730000004"/>
    <s v="Riyadh"/>
  </r>
  <r>
    <x v="6877"/>
    <x v="9"/>
    <x v="1"/>
    <x v="9"/>
    <x v="0"/>
    <x v="0"/>
    <x v="6864"/>
    <x v="2"/>
    <x v="6875"/>
    <x v="47"/>
    <x v="3362"/>
    <x v="320"/>
    <m/>
    <m/>
    <s v="sq"/>
    <s v="sq"/>
    <n v="16284.02"/>
    <n v="91504159.730000004"/>
    <n v="91504159.730000004"/>
    <s v="Cairo"/>
  </r>
  <r>
    <x v="6878"/>
    <x v="2"/>
    <x v="2"/>
    <x v="2"/>
    <x v="2"/>
    <x v="2"/>
    <x v="6865"/>
    <x v="1"/>
    <x v="6876"/>
    <x v="250"/>
    <x v="1843"/>
    <x v="36"/>
    <m/>
    <m/>
    <s v="Amazon"/>
    <s v="Amazon"/>
    <n v="26648.76"/>
    <n v="29200970.130000021"/>
    <n v="29200970.130000021"/>
    <s v="Casablanca"/>
  </r>
  <r>
    <x v="6879"/>
    <x v="0"/>
    <x v="0"/>
    <x v="0"/>
    <x v="1"/>
    <x v="1"/>
    <x v="6866"/>
    <x v="1"/>
    <x v="6877"/>
    <x v="324"/>
    <x v="2453"/>
    <x v="179"/>
    <m/>
    <m/>
    <s v="Jumia"/>
    <s v="Jum"/>
    <n v="13290.4"/>
    <n v="92327183.770000085"/>
    <n v="92327183.770000085"/>
    <s v="Alexandria"/>
  </r>
  <r>
    <x v="6880"/>
    <x v="3"/>
    <x v="3"/>
    <x v="3"/>
    <x v="2"/>
    <x v="4"/>
    <x v="6867"/>
    <x v="1"/>
    <x v="6878"/>
    <x v="204"/>
    <x v="3533"/>
    <x v="214"/>
    <m/>
    <m/>
    <s v="Amazon"/>
    <s v="Amazon"/>
    <n v="99349.3"/>
    <n v="57542997.559999913"/>
    <n v="57542997.559999913"/>
    <s v="Riyadh"/>
  </r>
  <r>
    <x v="6881"/>
    <x v="2"/>
    <x v="2"/>
    <x v="2"/>
    <x v="0"/>
    <x v="3"/>
    <x v="6868"/>
    <x v="4"/>
    <x v="6879"/>
    <x v="4"/>
    <x v="3767"/>
    <x v="275"/>
    <m/>
    <m/>
    <s v="sq"/>
    <s v="sq"/>
    <n v="3665.44"/>
    <n v="29200970.130000021"/>
    <n v="29200970.130000021"/>
    <s v="Dubai"/>
  </r>
  <r>
    <x v="6882"/>
    <x v="5"/>
    <x v="1"/>
    <x v="5"/>
    <x v="1"/>
    <x v="4"/>
    <x v="6869"/>
    <x v="4"/>
    <x v="6880"/>
    <x v="343"/>
    <x v="934"/>
    <x v="332"/>
    <m/>
    <m/>
    <s v="Jumia"/>
    <s v="Jum"/>
    <n v="99349.3"/>
    <n v="91504159.730000004"/>
    <n v="91504159.730000004"/>
    <s v="Riyadh"/>
  </r>
  <r>
    <x v="6883"/>
    <x v="2"/>
    <x v="2"/>
    <x v="2"/>
    <x v="0"/>
    <x v="0"/>
    <x v="6870"/>
    <x v="4"/>
    <x v="6881"/>
    <x v="254"/>
    <x v="815"/>
    <x v="123"/>
    <m/>
    <m/>
    <s v="sq"/>
    <s v="sq"/>
    <n v="16284.02"/>
    <n v="29200970.130000021"/>
    <n v="29200970.130000021"/>
    <s v="Cairo"/>
  </r>
  <r>
    <x v="6884"/>
    <x v="2"/>
    <x v="2"/>
    <x v="2"/>
    <x v="0"/>
    <x v="4"/>
    <x v="6871"/>
    <x v="2"/>
    <x v="6882"/>
    <x v="283"/>
    <x v="1691"/>
    <x v="112"/>
    <m/>
    <m/>
    <s v="sq"/>
    <s v="sq"/>
    <n v="99349.3"/>
    <n v="29200970.130000021"/>
    <n v="29200970.130000021"/>
    <s v="Riyadh"/>
  </r>
  <r>
    <x v="6885"/>
    <x v="5"/>
    <x v="1"/>
    <x v="5"/>
    <x v="2"/>
    <x v="0"/>
    <x v="6872"/>
    <x v="2"/>
    <x v="6883"/>
    <x v="1"/>
    <x v="371"/>
    <x v="239"/>
    <m/>
    <m/>
    <s v="Amazon"/>
    <s v="Amazon"/>
    <n v="16284.02"/>
    <n v="91504159.730000004"/>
    <n v="91504159.730000004"/>
    <s v="Cairo"/>
  </r>
  <r>
    <x v="6886"/>
    <x v="3"/>
    <x v="3"/>
    <x v="3"/>
    <x v="2"/>
    <x v="3"/>
    <x v="6873"/>
    <x v="4"/>
    <x v="6884"/>
    <x v="214"/>
    <x v="826"/>
    <x v="170"/>
    <m/>
    <m/>
    <s v="Amazon"/>
    <s v="Amazon"/>
    <n v="3665.44"/>
    <n v="57542997.559999913"/>
    <n v="57542997.559999913"/>
    <s v="Dubai"/>
  </r>
  <r>
    <x v="6887"/>
    <x v="0"/>
    <x v="0"/>
    <x v="0"/>
    <x v="0"/>
    <x v="3"/>
    <x v="6874"/>
    <x v="3"/>
    <x v="6885"/>
    <x v="36"/>
    <x v="1884"/>
    <x v="312"/>
    <m/>
    <m/>
    <s v="sq"/>
    <s v="sq"/>
    <n v="3665.44"/>
    <n v="92327183.770000085"/>
    <n v="92327183.770000085"/>
    <s v="Dubai"/>
  </r>
  <r>
    <x v="6888"/>
    <x v="8"/>
    <x v="3"/>
    <x v="8"/>
    <x v="1"/>
    <x v="4"/>
    <x v="6875"/>
    <x v="4"/>
    <x v="6886"/>
    <x v="87"/>
    <x v="3768"/>
    <x v="222"/>
    <m/>
    <m/>
    <s v="Jumia"/>
    <s v="Jum"/>
    <n v="99349.3"/>
    <n v="57542997.559999913"/>
    <n v="57542997.559999913"/>
    <s v="Riyadh"/>
  </r>
  <r>
    <x v="6889"/>
    <x v="3"/>
    <x v="3"/>
    <x v="3"/>
    <x v="2"/>
    <x v="3"/>
    <x v="6876"/>
    <x v="0"/>
    <x v="6887"/>
    <x v="356"/>
    <x v="727"/>
    <x v="281"/>
    <m/>
    <m/>
    <s v="Amazon"/>
    <s v="Amazon"/>
    <n v="3665.44"/>
    <n v="57542997.559999913"/>
    <n v="57542997.559999913"/>
    <s v="Dubai"/>
  </r>
  <r>
    <x v="6890"/>
    <x v="5"/>
    <x v="1"/>
    <x v="5"/>
    <x v="2"/>
    <x v="3"/>
    <x v="6877"/>
    <x v="3"/>
    <x v="6888"/>
    <x v="203"/>
    <x v="478"/>
    <x v="300"/>
    <m/>
    <m/>
    <s v="Amazon"/>
    <s v="Amazon"/>
    <n v="3665.44"/>
    <n v="91504159.730000004"/>
    <n v="91504159.730000004"/>
    <s v="Dubai"/>
  </r>
  <r>
    <x v="6891"/>
    <x v="6"/>
    <x v="4"/>
    <x v="6"/>
    <x v="0"/>
    <x v="5"/>
    <x v="6878"/>
    <x v="1"/>
    <x v="6889"/>
    <x v="72"/>
    <x v="3335"/>
    <x v="313"/>
    <m/>
    <m/>
    <s v="sq"/>
    <s v="sq"/>
    <n v="27872.98"/>
    <n v="31420413.200000018"/>
    <n v="31420413.200000018"/>
    <s v="Giza"/>
  </r>
  <r>
    <x v="6892"/>
    <x v="1"/>
    <x v="1"/>
    <x v="1"/>
    <x v="0"/>
    <x v="4"/>
    <x v="6879"/>
    <x v="2"/>
    <x v="6890"/>
    <x v="271"/>
    <x v="2775"/>
    <x v="267"/>
    <m/>
    <m/>
    <s v="sq"/>
    <s v="sq"/>
    <n v="99349.3"/>
    <n v="91504159.730000004"/>
    <n v="91504159.730000004"/>
    <s v="Riyadh"/>
  </r>
  <r>
    <x v="6893"/>
    <x v="2"/>
    <x v="2"/>
    <x v="2"/>
    <x v="2"/>
    <x v="5"/>
    <x v="6880"/>
    <x v="3"/>
    <x v="6891"/>
    <x v="305"/>
    <x v="1758"/>
    <x v="98"/>
    <m/>
    <m/>
    <s v="Amazon"/>
    <s v="Amazon"/>
    <n v="27872.98"/>
    <n v="29200970.130000021"/>
    <n v="29200970.130000021"/>
    <s v="Giza"/>
  </r>
  <r>
    <x v="6894"/>
    <x v="6"/>
    <x v="4"/>
    <x v="6"/>
    <x v="0"/>
    <x v="3"/>
    <x v="6881"/>
    <x v="3"/>
    <x v="6892"/>
    <x v="104"/>
    <x v="665"/>
    <x v="284"/>
    <m/>
    <m/>
    <s v="sq"/>
    <s v="sq"/>
    <n v="3665.44"/>
    <n v="31420413.200000018"/>
    <n v="31420413.200000018"/>
    <s v="Dubai"/>
  </r>
  <r>
    <x v="6895"/>
    <x v="0"/>
    <x v="0"/>
    <x v="0"/>
    <x v="0"/>
    <x v="1"/>
    <x v="6882"/>
    <x v="4"/>
    <x v="6893"/>
    <x v="244"/>
    <x v="1827"/>
    <x v="38"/>
    <m/>
    <m/>
    <s v="sq"/>
    <s v="sq"/>
    <n v="13290.4"/>
    <n v="92327183.770000085"/>
    <n v="92327183.770000085"/>
    <s v="Alexandria"/>
  </r>
  <r>
    <x v="6896"/>
    <x v="9"/>
    <x v="1"/>
    <x v="9"/>
    <x v="0"/>
    <x v="5"/>
    <x v="6883"/>
    <x v="1"/>
    <x v="6894"/>
    <x v="80"/>
    <x v="1130"/>
    <x v="51"/>
    <m/>
    <m/>
    <s v="sq"/>
    <s v="sq"/>
    <n v="27872.98"/>
    <n v="91504159.730000004"/>
    <n v="91504159.730000004"/>
    <s v="Giza"/>
  </r>
  <r>
    <x v="6897"/>
    <x v="1"/>
    <x v="1"/>
    <x v="1"/>
    <x v="0"/>
    <x v="1"/>
    <x v="6884"/>
    <x v="2"/>
    <x v="6895"/>
    <x v="381"/>
    <x v="549"/>
    <x v="317"/>
    <m/>
    <m/>
    <s v="sq"/>
    <s v="sq"/>
    <n v="13290.4"/>
    <n v="91504159.730000004"/>
    <n v="91504159.730000004"/>
    <s v="Alexandria"/>
  </r>
  <r>
    <x v="6898"/>
    <x v="8"/>
    <x v="3"/>
    <x v="8"/>
    <x v="0"/>
    <x v="2"/>
    <x v="6885"/>
    <x v="4"/>
    <x v="6896"/>
    <x v="388"/>
    <x v="296"/>
    <x v="45"/>
    <m/>
    <m/>
    <s v="sq"/>
    <s v="sq"/>
    <n v="26648.76"/>
    <n v="57542997.559999913"/>
    <n v="57542997.559999913"/>
    <s v="Casablanca"/>
  </r>
  <r>
    <x v="6899"/>
    <x v="1"/>
    <x v="1"/>
    <x v="1"/>
    <x v="1"/>
    <x v="0"/>
    <x v="6886"/>
    <x v="0"/>
    <x v="6897"/>
    <x v="227"/>
    <x v="3397"/>
    <x v="142"/>
    <m/>
    <m/>
    <s v="Jumia"/>
    <s v="Jum"/>
    <n v="16284.02"/>
    <n v="91504159.730000004"/>
    <n v="91504159.730000004"/>
    <s v="Cairo"/>
  </r>
  <r>
    <x v="6900"/>
    <x v="3"/>
    <x v="3"/>
    <x v="3"/>
    <x v="2"/>
    <x v="5"/>
    <x v="6887"/>
    <x v="3"/>
    <x v="6898"/>
    <x v="321"/>
    <x v="1990"/>
    <x v="22"/>
    <m/>
    <m/>
    <s v="Amazon"/>
    <s v="Amazon"/>
    <n v="27872.98"/>
    <n v="57542997.559999913"/>
    <n v="57542997.559999913"/>
    <s v="Giza"/>
  </r>
  <r>
    <x v="6901"/>
    <x v="8"/>
    <x v="3"/>
    <x v="8"/>
    <x v="1"/>
    <x v="3"/>
    <x v="6888"/>
    <x v="3"/>
    <x v="6899"/>
    <x v="247"/>
    <x v="1877"/>
    <x v="153"/>
    <m/>
    <m/>
    <s v="Jumia"/>
    <s v="Jum"/>
    <n v="3665.44"/>
    <n v="57542997.559999913"/>
    <n v="57542997.559999913"/>
    <s v="Dubai"/>
  </r>
  <r>
    <x v="6902"/>
    <x v="6"/>
    <x v="4"/>
    <x v="6"/>
    <x v="2"/>
    <x v="0"/>
    <x v="6889"/>
    <x v="0"/>
    <x v="6900"/>
    <x v="264"/>
    <x v="3737"/>
    <x v="209"/>
    <m/>
    <m/>
    <s v="Amazon"/>
    <s v="Amazon"/>
    <n v="16284.02"/>
    <n v="31420413.200000018"/>
    <n v="31420413.200000018"/>
    <s v="Cairo"/>
  </r>
  <r>
    <x v="6903"/>
    <x v="9"/>
    <x v="1"/>
    <x v="9"/>
    <x v="0"/>
    <x v="1"/>
    <x v="6890"/>
    <x v="3"/>
    <x v="6901"/>
    <x v="292"/>
    <x v="3105"/>
    <x v="132"/>
    <m/>
    <m/>
    <s v="sq"/>
    <s v="sq"/>
    <n v="13290.4"/>
    <n v="91504159.730000004"/>
    <n v="91504159.730000004"/>
    <s v="Alexandria"/>
  </r>
  <r>
    <x v="6904"/>
    <x v="0"/>
    <x v="0"/>
    <x v="0"/>
    <x v="0"/>
    <x v="5"/>
    <x v="6891"/>
    <x v="4"/>
    <x v="6902"/>
    <x v="334"/>
    <x v="1755"/>
    <x v="12"/>
    <m/>
    <m/>
    <s v="sq"/>
    <s v="sq"/>
    <n v="27872.98"/>
    <n v="92327183.770000085"/>
    <n v="92327183.770000085"/>
    <s v="Giza"/>
  </r>
  <r>
    <x v="6905"/>
    <x v="4"/>
    <x v="0"/>
    <x v="4"/>
    <x v="2"/>
    <x v="2"/>
    <x v="6892"/>
    <x v="0"/>
    <x v="6903"/>
    <x v="308"/>
    <x v="3629"/>
    <x v="42"/>
    <m/>
    <m/>
    <s v="Amazon"/>
    <s v="Amazon"/>
    <n v="26648.76"/>
    <n v="92327183.770000085"/>
    <n v="92327183.770000085"/>
    <s v="Casablanca"/>
  </r>
  <r>
    <x v="6906"/>
    <x v="2"/>
    <x v="2"/>
    <x v="2"/>
    <x v="0"/>
    <x v="2"/>
    <x v="6893"/>
    <x v="2"/>
    <x v="6904"/>
    <x v="362"/>
    <x v="704"/>
    <x v="123"/>
    <m/>
    <m/>
    <s v="sq"/>
    <s v="sq"/>
    <n v="26648.76"/>
    <n v="29200970.130000021"/>
    <n v="29200970.130000021"/>
    <s v="Casablanca"/>
  </r>
  <r>
    <x v="6907"/>
    <x v="0"/>
    <x v="0"/>
    <x v="0"/>
    <x v="0"/>
    <x v="2"/>
    <x v="6894"/>
    <x v="3"/>
    <x v="6905"/>
    <x v="230"/>
    <x v="3266"/>
    <x v="291"/>
    <m/>
    <m/>
    <s v="sq"/>
    <s v="sq"/>
    <n v="26648.76"/>
    <n v="92327183.770000085"/>
    <n v="92327183.770000085"/>
    <s v="Casablanca"/>
  </r>
  <r>
    <x v="6908"/>
    <x v="4"/>
    <x v="0"/>
    <x v="4"/>
    <x v="1"/>
    <x v="2"/>
    <x v="6895"/>
    <x v="0"/>
    <x v="6906"/>
    <x v="21"/>
    <x v="3769"/>
    <x v="36"/>
    <m/>
    <m/>
    <s v="Jumia"/>
    <s v="Jum"/>
    <n v="26648.76"/>
    <n v="92327183.770000085"/>
    <n v="92327183.770000085"/>
    <s v="Casablanca"/>
  </r>
  <r>
    <x v="6909"/>
    <x v="9"/>
    <x v="1"/>
    <x v="9"/>
    <x v="0"/>
    <x v="0"/>
    <x v="6896"/>
    <x v="0"/>
    <x v="6907"/>
    <x v="116"/>
    <x v="2172"/>
    <x v="12"/>
    <m/>
    <m/>
    <s v="sq"/>
    <s v="sq"/>
    <n v="16284.02"/>
    <n v="91504159.730000004"/>
    <n v="91504159.730000004"/>
    <s v="Cairo"/>
  </r>
  <r>
    <x v="6910"/>
    <x v="3"/>
    <x v="3"/>
    <x v="3"/>
    <x v="0"/>
    <x v="0"/>
    <x v="6897"/>
    <x v="2"/>
    <x v="6908"/>
    <x v="230"/>
    <x v="3142"/>
    <x v="149"/>
    <m/>
    <m/>
    <s v="sq"/>
    <s v="sq"/>
    <n v="16284.02"/>
    <n v="57542997.559999913"/>
    <n v="57542997.559999913"/>
    <s v="Cairo"/>
  </r>
  <r>
    <x v="6911"/>
    <x v="3"/>
    <x v="3"/>
    <x v="3"/>
    <x v="0"/>
    <x v="0"/>
    <x v="6898"/>
    <x v="4"/>
    <x v="6909"/>
    <x v="378"/>
    <x v="2009"/>
    <x v="149"/>
    <m/>
    <m/>
    <s v="sq"/>
    <s v="sq"/>
    <n v="16284.02"/>
    <n v="57542997.559999913"/>
    <n v="57542997.559999913"/>
    <s v="Cairo"/>
  </r>
  <r>
    <x v="6912"/>
    <x v="5"/>
    <x v="1"/>
    <x v="5"/>
    <x v="2"/>
    <x v="2"/>
    <x v="6899"/>
    <x v="3"/>
    <x v="6910"/>
    <x v="266"/>
    <x v="3653"/>
    <x v="289"/>
    <m/>
    <m/>
    <s v="Amazon"/>
    <s v="Amazon"/>
    <n v="26648.76"/>
    <n v="91504159.730000004"/>
    <n v="91504159.730000004"/>
    <s v="Casablanca"/>
  </r>
  <r>
    <x v="6913"/>
    <x v="7"/>
    <x v="0"/>
    <x v="7"/>
    <x v="0"/>
    <x v="4"/>
    <x v="6900"/>
    <x v="4"/>
    <x v="6911"/>
    <x v="7"/>
    <x v="383"/>
    <x v="207"/>
    <m/>
    <m/>
    <s v="sq"/>
    <s v="sq"/>
    <n v="99349.3"/>
    <n v="92327183.770000085"/>
    <n v="92327183.770000085"/>
    <s v="Riyadh"/>
  </r>
  <r>
    <x v="6914"/>
    <x v="4"/>
    <x v="0"/>
    <x v="4"/>
    <x v="1"/>
    <x v="5"/>
    <x v="6901"/>
    <x v="0"/>
    <x v="6912"/>
    <x v="154"/>
    <x v="3064"/>
    <x v="201"/>
    <m/>
    <m/>
    <s v="Jumia"/>
    <s v="Jum"/>
    <n v="27872.98"/>
    <n v="92327183.770000085"/>
    <n v="92327183.770000085"/>
    <s v="Giza"/>
  </r>
  <r>
    <x v="6915"/>
    <x v="3"/>
    <x v="3"/>
    <x v="3"/>
    <x v="1"/>
    <x v="2"/>
    <x v="6902"/>
    <x v="3"/>
    <x v="6913"/>
    <x v="21"/>
    <x v="2624"/>
    <x v="48"/>
    <m/>
    <m/>
    <s v="Jumia"/>
    <s v="Jum"/>
    <n v="26648.76"/>
    <n v="57542997.559999913"/>
    <n v="57542997.559999913"/>
    <s v="Casablanca"/>
  </r>
  <r>
    <x v="6916"/>
    <x v="4"/>
    <x v="0"/>
    <x v="4"/>
    <x v="2"/>
    <x v="2"/>
    <x v="6903"/>
    <x v="0"/>
    <x v="6914"/>
    <x v="342"/>
    <x v="2182"/>
    <x v="204"/>
    <m/>
    <m/>
    <s v="Amazon"/>
    <s v="Amazon"/>
    <n v="26648.76"/>
    <n v="92327183.770000085"/>
    <n v="92327183.770000085"/>
    <s v="Casablanca"/>
  </r>
  <r>
    <x v="6917"/>
    <x v="2"/>
    <x v="2"/>
    <x v="2"/>
    <x v="1"/>
    <x v="3"/>
    <x v="6904"/>
    <x v="0"/>
    <x v="6915"/>
    <x v="262"/>
    <x v="401"/>
    <x v="142"/>
    <m/>
    <m/>
    <s v="Jumia"/>
    <s v="Jum"/>
    <n v="3665.44"/>
    <n v="29200970.130000021"/>
    <n v="29200970.130000021"/>
    <s v="Dubai"/>
  </r>
  <r>
    <x v="6918"/>
    <x v="1"/>
    <x v="1"/>
    <x v="1"/>
    <x v="1"/>
    <x v="5"/>
    <x v="6905"/>
    <x v="2"/>
    <x v="6916"/>
    <x v="329"/>
    <x v="3318"/>
    <x v="104"/>
    <m/>
    <m/>
    <s v="Jumia"/>
    <s v="Jum"/>
    <n v="27872.98"/>
    <n v="91504159.730000004"/>
    <n v="91504159.730000004"/>
    <s v="Giza"/>
  </r>
  <r>
    <x v="6919"/>
    <x v="1"/>
    <x v="1"/>
    <x v="1"/>
    <x v="1"/>
    <x v="0"/>
    <x v="6906"/>
    <x v="4"/>
    <x v="6917"/>
    <x v="143"/>
    <x v="3260"/>
    <x v="257"/>
    <m/>
    <m/>
    <s v="Jumia"/>
    <s v="Jum"/>
    <n v="16284.02"/>
    <n v="91504159.730000004"/>
    <n v="91504159.730000004"/>
    <s v="Cairo"/>
  </r>
  <r>
    <x v="6920"/>
    <x v="3"/>
    <x v="3"/>
    <x v="3"/>
    <x v="1"/>
    <x v="5"/>
    <x v="6907"/>
    <x v="4"/>
    <x v="6918"/>
    <x v="235"/>
    <x v="3770"/>
    <x v="316"/>
    <m/>
    <m/>
    <s v="Jumia"/>
    <s v="Jum"/>
    <n v="27872.98"/>
    <n v="57542997.559999913"/>
    <n v="57542997.559999913"/>
    <s v="Giza"/>
  </r>
  <r>
    <x v="6921"/>
    <x v="5"/>
    <x v="1"/>
    <x v="5"/>
    <x v="0"/>
    <x v="0"/>
    <x v="6908"/>
    <x v="2"/>
    <x v="6919"/>
    <x v="385"/>
    <x v="971"/>
    <x v="56"/>
    <m/>
    <m/>
    <s v="sq"/>
    <s v="sq"/>
    <n v="16284.02"/>
    <n v="91504159.730000004"/>
    <n v="91504159.730000004"/>
    <s v="Cairo"/>
  </r>
  <r>
    <x v="6922"/>
    <x v="6"/>
    <x v="4"/>
    <x v="6"/>
    <x v="0"/>
    <x v="3"/>
    <x v="6909"/>
    <x v="2"/>
    <x v="6920"/>
    <x v="230"/>
    <x v="1193"/>
    <x v="324"/>
    <m/>
    <m/>
    <s v="sq"/>
    <s v="sq"/>
    <n v="3665.44"/>
    <n v="31420413.200000018"/>
    <n v="31420413.200000018"/>
    <s v="Dubai"/>
  </r>
  <r>
    <x v="6923"/>
    <x v="8"/>
    <x v="3"/>
    <x v="8"/>
    <x v="2"/>
    <x v="0"/>
    <x v="6910"/>
    <x v="4"/>
    <x v="6921"/>
    <x v="21"/>
    <x v="3771"/>
    <x v="275"/>
    <m/>
    <m/>
    <s v="Amazon"/>
    <s v="Amazon"/>
    <n v="16284.02"/>
    <n v="57542997.559999913"/>
    <n v="57542997.559999913"/>
    <s v="Cairo"/>
  </r>
  <r>
    <x v="6924"/>
    <x v="9"/>
    <x v="1"/>
    <x v="9"/>
    <x v="1"/>
    <x v="0"/>
    <x v="6911"/>
    <x v="4"/>
    <x v="6922"/>
    <x v="286"/>
    <x v="903"/>
    <x v="198"/>
    <m/>
    <m/>
    <s v="Jumia"/>
    <s v="Jum"/>
    <n v="16284.02"/>
    <n v="91504159.730000004"/>
    <n v="91504159.730000004"/>
    <s v="Cairo"/>
  </r>
  <r>
    <x v="6925"/>
    <x v="4"/>
    <x v="0"/>
    <x v="4"/>
    <x v="2"/>
    <x v="0"/>
    <x v="6912"/>
    <x v="0"/>
    <x v="6923"/>
    <x v="80"/>
    <x v="345"/>
    <x v="119"/>
    <m/>
    <m/>
    <s v="Amazon"/>
    <s v="Amazon"/>
    <n v="16284.02"/>
    <n v="92327183.770000085"/>
    <n v="92327183.770000085"/>
    <s v="Cairo"/>
  </r>
  <r>
    <x v="6926"/>
    <x v="8"/>
    <x v="3"/>
    <x v="8"/>
    <x v="0"/>
    <x v="3"/>
    <x v="6913"/>
    <x v="0"/>
    <x v="6924"/>
    <x v="52"/>
    <x v="548"/>
    <x v="338"/>
    <m/>
    <m/>
    <s v="sq"/>
    <s v="sq"/>
    <n v="3665.44"/>
    <n v="57542997.559999913"/>
    <n v="57542997.559999913"/>
    <s v="Dubai"/>
  </r>
  <r>
    <x v="6927"/>
    <x v="3"/>
    <x v="3"/>
    <x v="3"/>
    <x v="2"/>
    <x v="1"/>
    <x v="6914"/>
    <x v="4"/>
    <x v="6925"/>
    <x v="231"/>
    <x v="1648"/>
    <x v="198"/>
    <m/>
    <m/>
    <s v="Amazon"/>
    <s v="Amazon"/>
    <n v="13290.4"/>
    <n v="57542997.559999913"/>
    <n v="57542997.559999913"/>
    <s v="Alexandria"/>
  </r>
  <r>
    <x v="6928"/>
    <x v="7"/>
    <x v="0"/>
    <x v="7"/>
    <x v="1"/>
    <x v="2"/>
    <x v="6915"/>
    <x v="2"/>
    <x v="6926"/>
    <x v="173"/>
    <x v="2431"/>
    <x v="120"/>
    <m/>
    <m/>
    <s v="Jumia"/>
    <s v="Jum"/>
    <n v="26648.76"/>
    <n v="92327183.770000085"/>
    <n v="92327183.770000085"/>
    <s v="Casablanca"/>
  </r>
  <r>
    <x v="6929"/>
    <x v="7"/>
    <x v="0"/>
    <x v="7"/>
    <x v="0"/>
    <x v="4"/>
    <x v="6916"/>
    <x v="0"/>
    <x v="6927"/>
    <x v="184"/>
    <x v="1669"/>
    <x v="157"/>
    <m/>
    <m/>
    <s v="sq"/>
    <s v="sq"/>
    <n v="99349.3"/>
    <n v="92327183.770000085"/>
    <n v="92327183.770000085"/>
    <s v="Riyadh"/>
  </r>
  <r>
    <x v="6930"/>
    <x v="8"/>
    <x v="3"/>
    <x v="8"/>
    <x v="1"/>
    <x v="4"/>
    <x v="6917"/>
    <x v="2"/>
    <x v="6928"/>
    <x v="133"/>
    <x v="397"/>
    <x v="179"/>
    <m/>
    <m/>
    <s v="Jumia"/>
    <s v="Jum"/>
    <n v="99349.3"/>
    <n v="57542997.559999913"/>
    <n v="57542997.559999913"/>
    <s v="Riyadh"/>
  </r>
  <r>
    <x v="6931"/>
    <x v="2"/>
    <x v="2"/>
    <x v="2"/>
    <x v="1"/>
    <x v="3"/>
    <x v="6918"/>
    <x v="3"/>
    <x v="6929"/>
    <x v="25"/>
    <x v="112"/>
    <x v="103"/>
    <m/>
    <m/>
    <s v="Jumia"/>
    <s v="Jum"/>
    <n v="3665.44"/>
    <n v="29200970.130000021"/>
    <n v="29200970.130000021"/>
    <s v="Dubai"/>
  </r>
  <r>
    <x v="6932"/>
    <x v="8"/>
    <x v="3"/>
    <x v="8"/>
    <x v="0"/>
    <x v="5"/>
    <x v="6919"/>
    <x v="4"/>
    <x v="6930"/>
    <x v="383"/>
    <x v="946"/>
    <x v="262"/>
    <m/>
    <m/>
    <s v="sq"/>
    <s v="sq"/>
    <n v="27872.98"/>
    <n v="57542997.559999913"/>
    <n v="57542997.559999913"/>
    <s v="Giza"/>
  </r>
  <r>
    <x v="6933"/>
    <x v="2"/>
    <x v="2"/>
    <x v="2"/>
    <x v="2"/>
    <x v="2"/>
    <x v="6920"/>
    <x v="3"/>
    <x v="6931"/>
    <x v="349"/>
    <x v="3752"/>
    <x v="258"/>
    <m/>
    <m/>
    <s v="Amazon"/>
    <s v="Amazon"/>
    <n v="26648.76"/>
    <n v="29200970.130000021"/>
    <n v="29200970.130000021"/>
    <s v="Casablanca"/>
  </r>
  <r>
    <x v="6934"/>
    <x v="9"/>
    <x v="1"/>
    <x v="9"/>
    <x v="2"/>
    <x v="3"/>
    <x v="6921"/>
    <x v="1"/>
    <x v="6932"/>
    <x v="367"/>
    <x v="3772"/>
    <x v="206"/>
    <m/>
    <m/>
    <s v="Amazon"/>
    <s v="Amazon"/>
    <n v="3665.44"/>
    <n v="91504159.730000004"/>
    <n v="91504159.730000004"/>
    <s v="Dubai"/>
  </r>
  <r>
    <x v="6935"/>
    <x v="2"/>
    <x v="2"/>
    <x v="2"/>
    <x v="1"/>
    <x v="5"/>
    <x v="6922"/>
    <x v="2"/>
    <x v="6933"/>
    <x v="396"/>
    <x v="1612"/>
    <x v="64"/>
    <m/>
    <m/>
    <s v="Jumia"/>
    <s v="Jum"/>
    <n v="27872.98"/>
    <n v="29200970.130000021"/>
    <n v="29200970.130000021"/>
    <s v="Giza"/>
  </r>
  <r>
    <x v="6936"/>
    <x v="9"/>
    <x v="1"/>
    <x v="9"/>
    <x v="1"/>
    <x v="5"/>
    <x v="6923"/>
    <x v="2"/>
    <x v="6934"/>
    <x v="358"/>
    <x v="1476"/>
    <x v="233"/>
    <m/>
    <m/>
    <s v="Jumia"/>
    <s v="Jum"/>
    <n v="27872.98"/>
    <n v="91504159.730000004"/>
    <n v="91504159.730000004"/>
    <s v="Giza"/>
  </r>
  <r>
    <x v="6937"/>
    <x v="9"/>
    <x v="1"/>
    <x v="9"/>
    <x v="0"/>
    <x v="5"/>
    <x v="6924"/>
    <x v="1"/>
    <x v="6935"/>
    <x v="114"/>
    <x v="2448"/>
    <x v="302"/>
    <m/>
    <m/>
    <s v="sq"/>
    <s v="sq"/>
    <n v="27872.98"/>
    <n v="91504159.730000004"/>
    <n v="91504159.730000004"/>
    <s v="Giza"/>
  </r>
  <r>
    <x v="6938"/>
    <x v="1"/>
    <x v="1"/>
    <x v="1"/>
    <x v="1"/>
    <x v="0"/>
    <x v="6925"/>
    <x v="2"/>
    <x v="6936"/>
    <x v="97"/>
    <x v="238"/>
    <x v="240"/>
    <m/>
    <m/>
    <s v="Jumia"/>
    <s v="Jum"/>
    <n v="16284.02"/>
    <n v="91504159.730000004"/>
    <n v="91504159.730000004"/>
    <s v="Cairo"/>
  </r>
  <r>
    <x v="6939"/>
    <x v="7"/>
    <x v="0"/>
    <x v="7"/>
    <x v="2"/>
    <x v="5"/>
    <x v="6926"/>
    <x v="4"/>
    <x v="6937"/>
    <x v="251"/>
    <x v="77"/>
    <x v="358"/>
    <m/>
    <m/>
    <s v="Amazon"/>
    <s v="Amazon"/>
    <n v="27872.98"/>
    <n v="92327183.770000085"/>
    <n v="92327183.770000085"/>
    <s v="Giza"/>
  </r>
  <r>
    <x v="6940"/>
    <x v="5"/>
    <x v="1"/>
    <x v="5"/>
    <x v="1"/>
    <x v="4"/>
    <x v="6927"/>
    <x v="0"/>
    <x v="6938"/>
    <x v="335"/>
    <x v="3569"/>
    <x v="117"/>
    <m/>
    <m/>
    <s v="Jumia"/>
    <s v="Jum"/>
    <n v="99349.3"/>
    <n v="91504159.730000004"/>
    <n v="91504159.730000004"/>
    <s v="Riyadh"/>
  </r>
  <r>
    <x v="6941"/>
    <x v="6"/>
    <x v="4"/>
    <x v="6"/>
    <x v="2"/>
    <x v="5"/>
    <x v="6928"/>
    <x v="0"/>
    <x v="6939"/>
    <x v="84"/>
    <x v="750"/>
    <x v="338"/>
    <m/>
    <m/>
    <s v="Amazon"/>
    <s v="Amazon"/>
    <n v="27872.98"/>
    <n v="31420413.200000018"/>
    <n v="31420413.200000018"/>
    <s v="Giza"/>
  </r>
  <r>
    <x v="6942"/>
    <x v="2"/>
    <x v="2"/>
    <x v="2"/>
    <x v="2"/>
    <x v="0"/>
    <x v="6929"/>
    <x v="2"/>
    <x v="6940"/>
    <x v="252"/>
    <x v="2408"/>
    <x v="265"/>
    <m/>
    <m/>
    <s v="Amazon"/>
    <s v="Amazon"/>
    <n v="16284.02"/>
    <n v="29200970.130000021"/>
    <n v="29200970.130000021"/>
    <s v="Cairo"/>
  </r>
  <r>
    <x v="6943"/>
    <x v="9"/>
    <x v="1"/>
    <x v="9"/>
    <x v="1"/>
    <x v="1"/>
    <x v="6930"/>
    <x v="1"/>
    <x v="6941"/>
    <x v="107"/>
    <x v="3773"/>
    <x v="177"/>
    <m/>
    <m/>
    <s v="Jumia"/>
    <s v="Jum"/>
    <n v="13290.4"/>
    <n v="91504159.730000004"/>
    <n v="91504159.730000004"/>
    <s v="Alexandria"/>
  </r>
  <r>
    <x v="6944"/>
    <x v="5"/>
    <x v="1"/>
    <x v="5"/>
    <x v="1"/>
    <x v="2"/>
    <x v="6931"/>
    <x v="2"/>
    <x v="6942"/>
    <x v="156"/>
    <x v="2603"/>
    <x v="71"/>
    <m/>
    <m/>
    <s v="Jumia"/>
    <s v="Jum"/>
    <n v="26648.76"/>
    <n v="91504159.730000004"/>
    <n v="91504159.730000004"/>
    <s v="Casablanca"/>
  </r>
  <r>
    <x v="6945"/>
    <x v="6"/>
    <x v="4"/>
    <x v="6"/>
    <x v="2"/>
    <x v="2"/>
    <x v="6932"/>
    <x v="1"/>
    <x v="6943"/>
    <x v="107"/>
    <x v="2759"/>
    <x v="314"/>
    <m/>
    <m/>
    <s v="Amazon"/>
    <s v="Amazon"/>
    <n v="26648.76"/>
    <n v="31420413.200000018"/>
    <n v="31420413.200000018"/>
    <s v="Casablanca"/>
  </r>
  <r>
    <x v="6946"/>
    <x v="6"/>
    <x v="4"/>
    <x v="6"/>
    <x v="1"/>
    <x v="2"/>
    <x v="6933"/>
    <x v="1"/>
    <x v="6944"/>
    <x v="41"/>
    <x v="3774"/>
    <x v="275"/>
    <m/>
    <m/>
    <s v="Jumia"/>
    <s v="Jum"/>
    <n v="26648.76"/>
    <n v="31420413.200000018"/>
    <n v="31420413.200000018"/>
    <s v="Casablanca"/>
  </r>
  <r>
    <x v="6947"/>
    <x v="3"/>
    <x v="3"/>
    <x v="3"/>
    <x v="2"/>
    <x v="4"/>
    <x v="6934"/>
    <x v="1"/>
    <x v="6945"/>
    <x v="230"/>
    <x v="1057"/>
    <x v="198"/>
    <m/>
    <m/>
    <s v="Amazon"/>
    <s v="Amazon"/>
    <n v="99349.3"/>
    <n v="57542997.559999913"/>
    <n v="57542997.559999913"/>
    <s v="Riyadh"/>
  </r>
  <r>
    <x v="6948"/>
    <x v="9"/>
    <x v="1"/>
    <x v="9"/>
    <x v="2"/>
    <x v="5"/>
    <x v="6935"/>
    <x v="1"/>
    <x v="6946"/>
    <x v="232"/>
    <x v="3775"/>
    <x v="143"/>
    <m/>
    <m/>
    <s v="Amazon"/>
    <s v="Amazon"/>
    <n v="27872.98"/>
    <n v="91504159.730000004"/>
    <n v="91504159.730000004"/>
    <s v="Giza"/>
  </r>
  <r>
    <x v="6949"/>
    <x v="8"/>
    <x v="3"/>
    <x v="8"/>
    <x v="0"/>
    <x v="5"/>
    <x v="6936"/>
    <x v="1"/>
    <x v="6947"/>
    <x v="3"/>
    <x v="3776"/>
    <x v="215"/>
    <m/>
    <m/>
    <s v="sq"/>
    <s v="sq"/>
    <n v="27872.98"/>
    <n v="57542997.559999913"/>
    <n v="57542997.559999913"/>
    <s v="Giza"/>
  </r>
  <r>
    <x v="6950"/>
    <x v="9"/>
    <x v="1"/>
    <x v="9"/>
    <x v="0"/>
    <x v="2"/>
    <x v="6937"/>
    <x v="2"/>
    <x v="6948"/>
    <x v="94"/>
    <x v="3478"/>
    <x v="276"/>
    <m/>
    <m/>
    <s v="sq"/>
    <s v="sq"/>
    <n v="26648.76"/>
    <n v="91504159.730000004"/>
    <n v="91504159.730000004"/>
    <s v="Casablanca"/>
  </r>
  <r>
    <x v="6951"/>
    <x v="8"/>
    <x v="3"/>
    <x v="8"/>
    <x v="1"/>
    <x v="2"/>
    <x v="6938"/>
    <x v="4"/>
    <x v="6949"/>
    <x v="167"/>
    <x v="3777"/>
    <x v="325"/>
    <m/>
    <m/>
    <s v="Jumia"/>
    <s v="Jum"/>
    <n v="26648.76"/>
    <n v="57542997.559999913"/>
    <n v="57542997.559999913"/>
    <s v="Casablanca"/>
  </r>
  <r>
    <x v="6952"/>
    <x v="4"/>
    <x v="0"/>
    <x v="4"/>
    <x v="2"/>
    <x v="3"/>
    <x v="6939"/>
    <x v="0"/>
    <x v="6950"/>
    <x v="271"/>
    <x v="228"/>
    <x v="246"/>
    <m/>
    <m/>
    <s v="Amazon"/>
    <s v="Amazon"/>
    <n v="3665.44"/>
    <n v="92327183.770000085"/>
    <n v="92327183.770000085"/>
    <s v="Dubai"/>
  </r>
  <r>
    <x v="6953"/>
    <x v="3"/>
    <x v="3"/>
    <x v="3"/>
    <x v="0"/>
    <x v="2"/>
    <x v="6940"/>
    <x v="3"/>
    <x v="6951"/>
    <x v="4"/>
    <x v="1420"/>
    <x v="333"/>
    <m/>
    <m/>
    <s v="sq"/>
    <s v="sq"/>
    <n v="26648.76"/>
    <n v="57542997.559999913"/>
    <n v="57542997.559999913"/>
    <s v="Casablanca"/>
  </r>
  <r>
    <x v="6954"/>
    <x v="4"/>
    <x v="0"/>
    <x v="4"/>
    <x v="1"/>
    <x v="0"/>
    <x v="6941"/>
    <x v="2"/>
    <x v="6952"/>
    <x v="161"/>
    <x v="638"/>
    <x v="315"/>
    <m/>
    <m/>
    <s v="Jumia"/>
    <s v="Jum"/>
    <n v="16284.02"/>
    <n v="92327183.770000085"/>
    <n v="92327183.770000085"/>
    <s v="Cairo"/>
  </r>
  <r>
    <x v="6955"/>
    <x v="0"/>
    <x v="0"/>
    <x v="0"/>
    <x v="2"/>
    <x v="4"/>
    <x v="6942"/>
    <x v="4"/>
    <x v="6953"/>
    <x v="203"/>
    <x v="864"/>
    <x v="13"/>
    <m/>
    <m/>
    <s v="Amazon"/>
    <s v="Amazon"/>
    <n v="99349.3"/>
    <n v="92327183.770000085"/>
    <n v="92327183.770000085"/>
    <s v="Riyadh"/>
  </r>
  <r>
    <x v="6956"/>
    <x v="2"/>
    <x v="2"/>
    <x v="2"/>
    <x v="2"/>
    <x v="5"/>
    <x v="6943"/>
    <x v="3"/>
    <x v="6954"/>
    <x v="302"/>
    <x v="2232"/>
    <x v="315"/>
    <m/>
    <m/>
    <s v="Amazon"/>
    <s v="Amazon"/>
    <n v="27872.98"/>
    <n v="29200970.130000021"/>
    <n v="29200970.130000021"/>
    <s v="Giza"/>
  </r>
  <r>
    <x v="6957"/>
    <x v="2"/>
    <x v="2"/>
    <x v="2"/>
    <x v="2"/>
    <x v="1"/>
    <x v="6944"/>
    <x v="0"/>
    <x v="6955"/>
    <x v="371"/>
    <x v="1101"/>
    <x v="63"/>
    <m/>
    <m/>
    <s v="Amazon"/>
    <s v="Amazon"/>
    <n v="13290.4"/>
    <n v="29200970.130000021"/>
    <n v="29200970.130000021"/>
    <s v="Alexandria"/>
  </r>
  <r>
    <x v="6958"/>
    <x v="8"/>
    <x v="3"/>
    <x v="8"/>
    <x v="0"/>
    <x v="4"/>
    <x v="6945"/>
    <x v="2"/>
    <x v="6956"/>
    <x v="15"/>
    <x v="3190"/>
    <x v="86"/>
    <m/>
    <m/>
    <s v="sq"/>
    <s v="sq"/>
    <n v="99349.3"/>
    <n v="57542997.559999913"/>
    <n v="57542997.559999913"/>
    <s v="Riyadh"/>
  </r>
  <r>
    <x v="6959"/>
    <x v="1"/>
    <x v="1"/>
    <x v="1"/>
    <x v="2"/>
    <x v="1"/>
    <x v="6946"/>
    <x v="3"/>
    <x v="6957"/>
    <x v="91"/>
    <x v="589"/>
    <x v="204"/>
    <m/>
    <m/>
    <s v="Amazon"/>
    <s v="Amazon"/>
    <n v="13290.4"/>
    <n v="91504159.730000004"/>
    <n v="91504159.730000004"/>
    <s v="Alexandria"/>
  </r>
  <r>
    <x v="6960"/>
    <x v="3"/>
    <x v="3"/>
    <x v="3"/>
    <x v="0"/>
    <x v="4"/>
    <x v="6947"/>
    <x v="1"/>
    <x v="6958"/>
    <x v="180"/>
    <x v="1234"/>
    <x v="88"/>
    <m/>
    <m/>
    <s v="sq"/>
    <s v="sq"/>
    <n v="99349.3"/>
    <n v="57542997.559999913"/>
    <n v="57542997.559999913"/>
    <s v="Riyadh"/>
  </r>
  <r>
    <x v="6961"/>
    <x v="2"/>
    <x v="2"/>
    <x v="2"/>
    <x v="1"/>
    <x v="1"/>
    <x v="6948"/>
    <x v="1"/>
    <x v="6959"/>
    <x v="204"/>
    <x v="3778"/>
    <x v="338"/>
    <m/>
    <m/>
    <s v="Jumia"/>
    <s v="Jum"/>
    <n v="13290.4"/>
    <n v="29200970.130000021"/>
    <n v="29200970.130000021"/>
    <s v="Alexandria"/>
  </r>
  <r>
    <x v="6962"/>
    <x v="8"/>
    <x v="3"/>
    <x v="8"/>
    <x v="1"/>
    <x v="3"/>
    <x v="6949"/>
    <x v="3"/>
    <x v="6960"/>
    <x v="50"/>
    <x v="642"/>
    <x v="136"/>
    <m/>
    <m/>
    <s v="Jumia"/>
    <s v="Jum"/>
    <n v="3665.44"/>
    <n v="57542997.559999913"/>
    <n v="57542997.559999913"/>
    <s v="Dubai"/>
  </r>
  <r>
    <x v="6963"/>
    <x v="0"/>
    <x v="0"/>
    <x v="0"/>
    <x v="0"/>
    <x v="3"/>
    <x v="6950"/>
    <x v="2"/>
    <x v="6961"/>
    <x v="212"/>
    <x v="648"/>
    <x v="230"/>
    <m/>
    <m/>
    <s v="sq"/>
    <s v="sq"/>
    <n v="3665.44"/>
    <n v="92327183.770000085"/>
    <n v="92327183.770000085"/>
    <s v="Dubai"/>
  </r>
  <r>
    <x v="6964"/>
    <x v="9"/>
    <x v="1"/>
    <x v="9"/>
    <x v="0"/>
    <x v="5"/>
    <x v="6951"/>
    <x v="0"/>
    <x v="6962"/>
    <x v="54"/>
    <x v="2967"/>
    <x v="257"/>
    <m/>
    <m/>
    <s v="sq"/>
    <s v="sq"/>
    <n v="27872.98"/>
    <n v="91504159.730000004"/>
    <n v="91504159.730000004"/>
    <s v="Giza"/>
  </r>
  <r>
    <x v="6965"/>
    <x v="5"/>
    <x v="1"/>
    <x v="5"/>
    <x v="1"/>
    <x v="3"/>
    <x v="6952"/>
    <x v="1"/>
    <x v="6963"/>
    <x v="369"/>
    <x v="3257"/>
    <x v="35"/>
    <m/>
    <m/>
    <s v="Jumia"/>
    <s v="Jum"/>
    <n v="3665.44"/>
    <n v="91504159.730000004"/>
    <n v="91504159.730000004"/>
    <s v="Dubai"/>
  </r>
  <r>
    <x v="6966"/>
    <x v="8"/>
    <x v="3"/>
    <x v="8"/>
    <x v="2"/>
    <x v="3"/>
    <x v="6953"/>
    <x v="4"/>
    <x v="6964"/>
    <x v="352"/>
    <x v="2137"/>
    <x v="42"/>
    <m/>
    <m/>
    <s v="Amazon"/>
    <s v="Amazon"/>
    <n v="3665.44"/>
    <n v="57542997.559999913"/>
    <n v="57542997.559999913"/>
    <s v="Dubai"/>
  </r>
  <r>
    <x v="6967"/>
    <x v="3"/>
    <x v="3"/>
    <x v="3"/>
    <x v="2"/>
    <x v="4"/>
    <x v="6954"/>
    <x v="4"/>
    <x v="6965"/>
    <x v="207"/>
    <x v="399"/>
    <x v="128"/>
    <m/>
    <m/>
    <s v="Amazon"/>
    <s v="Amazon"/>
    <n v="99349.3"/>
    <n v="57542997.559999913"/>
    <n v="57542997.559999913"/>
    <s v="Riyadh"/>
  </r>
  <r>
    <x v="6968"/>
    <x v="7"/>
    <x v="0"/>
    <x v="7"/>
    <x v="0"/>
    <x v="3"/>
    <x v="6955"/>
    <x v="0"/>
    <x v="6966"/>
    <x v="123"/>
    <x v="1960"/>
    <x v="285"/>
    <m/>
    <m/>
    <s v="sq"/>
    <s v="sq"/>
    <n v="3665.44"/>
    <n v="92327183.770000085"/>
    <n v="92327183.770000085"/>
    <s v="Dubai"/>
  </r>
  <r>
    <x v="6969"/>
    <x v="8"/>
    <x v="3"/>
    <x v="8"/>
    <x v="1"/>
    <x v="3"/>
    <x v="6956"/>
    <x v="2"/>
    <x v="6967"/>
    <x v="265"/>
    <x v="2548"/>
    <x v="116"/>
    <m/>
    <m/>
    <s v="Jumia"/>
    <s v="Jum"/>
    <n v="3665.44"/>
    <n v="57542997.559999913"/>
    <n v="57542997.559999913"/>
    <s v="Dubai"/>
  </r>
  <r>
    <x v="6970"/>
    <x v="9"/>
    <x v="1"/>
    <x v="9"/>
    <x v="0"/>
    <x v="3"/>
    <x v="6957"/>
    <x v="0"/>
    <x v="6968"/>
    <x v="160"/>
    <x v="1033"/>
    <x v="350"/>
    <m/>
    <m/>
    <s v="sq"/>
    <s v="sq"/>
    <n v="3665.44"/>
    <n v="91504159.730000004"/>
    <n v="91504159.730000004"/>
    <s v="Dubai"/>
  </r>
  <r>
    <x v="6971"/>
    <x v="4"/>
    <x v="0"/>
    <x v="4"/>
    <x v="1"/>
    <x v="4"/>
    <x v="6958"/>
    <x v="2"/>
    <x v="6969"/>
    <x v="364"/>
    <x v="2275"/>
    <x v="90"/>
    <m/>
    <m/>
    <s v="Jumia"/>
    <s v="Jum"/>
    <n v="99349.3"/>
    <n v="92327183.770000085"/>
    <n v="92327183.770000085"/>
    <s v="Riyadh"/>
  </r>
  <r>
    <x v="6972"/>
    <x v="0"/>
    <x v="0"/>
    <x v="0"/>
    <x v="0"/>
    <x v="3"/>
    <x v="6959"/>
    <x v="2"/>
    <x v="6970"/>
    <x v="229"/>
    <x v="2960"/>
    <x v="90"/>
    <m/>
    <m/>
    <s v="sq"/>
    <s v="sq"/>
    <n v="3665.44"/>
    <n v="92327183.770000085"/>
    <n v="92327183.770000085"/>
    <s v="Dubai"/>
  </r>
  <r>
    <x v="6973"/>
    <x v="6"/>
    <x v="4"/>
    <x v="6"/>
    <x v="2"/>
    <x v="2"/>
    <x v="6960"/>
    <x v="1"/>
    <x v="6971"/>
    <x v="120"/>
    <x v="971"/>
    <x v="336"/>
    <m/>
    <m/>
    <s v="Amazon"/>
    <s v="Amazon"/>
    <n v="26648.76"/>
    <n v="31420413.200000018"/>
    <n v="31420413.200000018"/>
    <s v="Casablanca"/>
  </r>
  <r>
    <x v="6974"/>
    <x v="6"/>
    <x v="4"/>
    <x v="6"/>
    <x v="2"/>
    <x v="3"/>
    <x v="6961"/>
    <x v="2"/>
    <x v="6972"/>
    <x v="80"/>
    <x v="3760"/>
    <x v="8"/>
    <m/>
    <m/>
    <s v="Amazon"/>
    <s v="Amazon"/>
    <n v="3665.44"/>
    <n v="31420413.200000018"/>
    <n v="31420413.200000018"/>
    <s v="Dubai"/>
  </r>
  <r>
    <x v="6975"/>
    <x v="3"/>
    <x v="3"/>
    <x v="3"/>
    <x v="2"/>
    <x v="3"/>
    <x v="6962"/>
    <x v="3"/>
    <x v="6973"/>
    <x v="207"/>
    <x v="3779"/>
    <x v="157"/>
    <m/>
    <m/>
    <s v="Amazon"/>
    <s v="Amazon"/>
    <n v="3665.44"/>
    <n v="57542997.559999913"/>
    <n v="57542997.559999913"/>
    <s v="Dubai"/>
  </r>
  <r>
    <x v="6976"/>
    <x v="5"/>
    <x v="1"/>
    <x v="5"/>
    <x v="2"/>
    <x v="4"/>
    <x v="6963"/>
    <x v="2"/>
    <x v="6974"/>
    <x v="179"/>
    <x v="1093"/>
    <x v="50"/>
    <m/>
    <m/>
    <s v="Amazon"/>
    <s v="Amazon"/>
    <n v="99349.3"/>
    <n v="91504159.730000004"/>
    <n v="91504159.730000004"/>
    <s v="Riyadh"/>
  </r>
  <r>
    <x v="6977"/>
    <x v="3"/>
    <x v="3"/>
    <x v="3"/>
    <x v="2"/>
    <x v="3"/>
    <x v="6964"/>
    <x v="0"/>
    <x v="6975"/>
    <x v="109"/>
    <x v="3181"/>
    <x v="264"/>
    <m/>
    <m/>
    <s v="Amazon"/>
    <s v="Amazon"/>
    <n v="3665.44"/>
    <n v="57542997.559999913"/>
    <n v="57542997.559999913"/>
    <s v="Dubai"/>
  </r>
  <r>
    <x v="6978"/>
    <x v="1"/>
    <x v="1"/>
    <x v="1"/>
    <x v="1"/>
    <x v="5"/>
    <x v="6965"/>
    <x v="3"/>
    <x v="6976"/>
    <x v="289"/>
    <x v="2244"/>
    <x v="272"/>
    <m/>
    <m/>
    <s v="Jumia"/>
    <s v="Jum"/>
    <n v="27872.98"/>
    <n v="91504159.730000004"/>
    <n v="91504159.730000004"/>
    <s v="Giza"/>
  </r>
  <r>
    <x v="6979"/>
    <x v="1"/>
    <x v="1"/>
    <x v="1"/>
    <x v="2"/>
    <x v="5"/>
    <x v="6966"/>
    <x v="0"/>
    <x v="6977"/>
    <x v="139"/>
    <x v="3780"/>
    <x v="173"/>
    <m/>
    <m/>
    <s v="Amazon"/>
    <s v="Amazon"/>
    <n v="27872.98"/>
    <n v="91504159.730000004"/>
    <n v="91504159.730000004"/>
    <s v="Giza"/>
  </r>
  <r>
    <x v="6980"/>
    <x v="0"/>
    <x v="0"/>
    <x v="0"/>
    <x v="2"/>
    <x v="5"/>
    <x v="6967"/>
    <x v="4"/>
    <x v="6978"/>
    <x v="23"/>
    <x v="744"/>
    <x v="122"/>
    <m/>
    <m/>
    <s v="Amazon"/>
    <s v="Amazon"/>
    <n v="27872.98"/>
    <n v="92327183.770000085"/>
    <n v="92327183.770000085"/>
    <s v="Giza"/>
  </r>
  <r>
    <x v="6981"/>
    <x v="1"/>
    <x v="1"/>
    <x v="1"/>
    <x v="2"/>
    <x v="5"/>
    <x v="6968"/>
    <x v="0"/>
    <x v="6979"/>
    <x v="367"/>
    <x v="1774"/>
    <x v="289"/>
    <m/>
    <m/>
    <s v="Amazon"/>
    <s v="Amazon"/>
    <n v="27872.98"/>
    <n v="91504159.730000004"/>
    <n v="91504159.730000004"/>
    <s v="Giza"/>
  </r>
  <r>
    <x v="6982"/>
    <x v="6"/>
    <x v="4"/>
    <x v="6"/>
    <x v="0"/>
    <x v="2"/>
    <x v="6969"/>
    <x v="0"/>
    <x v="6980"/>
    <x v="352"/>
    <x v="3781"/>
    <x v="328"/>
    <m/>
    <m/>
    <s v="sq"/>
    <s v="sq"/>
    <n v="26648.76"/>
    <n v="31420413.200000018"/>
    <n v="31420413.200000018"/>
    <s v="Casablanca"/>
  </r>
  <r>
    <x v="6983"/>
    <x v="8"/>
    <x v="3"/>
    <x v="8"/>
    <x v="2"/>
    <x v="2"/>
    <x v="6970"/>
    <x v="0"/>
    <x v="6981"/>
    <x v="95"/>
    <x v="3140"/>
    <x v="20"/>
    <m/>
    <m/>
    <s v="Amazon"/>
    <s v="Amazon"/>
    <n v="26648.76"/>
    <n v="57542997.559999913"/>
    <n v="57542997.559999913"/>
    <s v="Casablanca"/>
  </r>
  <r>
    <x v="6984"/>
    <x v="6"/>
    <x v="4"/>
    <x v="6"/>
    <x v="0"/>
    <x v="2"/>
    <x v="6971"/>
    <x v="1"/>
    <x v="6982"/>
    <x v="238"/>
    <x v="3751"/>
    <x v="276"/>
    <m/>
    <m/>
    <s v="sq"/>
    <s v="sq"/>
    <n v="26648.76"/>
    <n v="31420413.200000018"/>
    <n v="31420413.200000018"/>
    <s v="Casablanca"/>
  </r>
  <r>
    <x v="6985"/>
    <x v="1"/>
    <x v="1"/>
    <x v="1"/>
    <x v="0"/>
    <x v="1"/>
    <x v="6972"/>
    <x v="2"/>
    <x v="6983"/>
    <x v="145"/>
    <x v="1976"/>
    <x v="1"/>
    <m/>
    <m/>
    <s v="sq"/>
    <s v="sq"/>
    <n v="13290.4"/>
    <n v="91504159.730000004"/>
    <n v="91504159.730000004"/>
    <s v="Alexandria"/>
  </r>
  <r>
    <x v="6986"/>
    <x v="8"/>
    <x v="3"/>
    <x v="8"/>
    <x v="2"/>
    <x v="5"/>
    <x v="6973"/>
    <x v="1"/>
    <x v="6984"/>
    <x v="168"/>
    <x v="3782"/>
    <x v="19"/>
    <m/>
    <m/>
    <s v="Amazon"/>
    <s v="Amazon"/>
    <n v="27872.98"/>
    <n v="57542997.559999913"/>
    <n v="57542997.559999913"/>
    <s v="Giza"/>
  </r>
  <r>
    <x v="6987"/>
    <x v="7"/>
    <x v="0"/>
    <x v="7"/>
    <x v="0"/>
    <x v="2"/>
    <x v="6974"/>
    <x v="1"/>
    <x v="6985"/>
    <x v="390"/>
    <x v="834"/>
    <x v="344"/>
    <m/>
    <m/>
    <s v="sq"/>
    <s v="sq"/>
    <n v="26648.76"/>
    <n v="92327183.770000085"/>
    <n v="92327183.770000085"/>
    <s v="Casablanca"/>
  </r>
  <r>
    <x v="6988"/>
    <x v="0"/>
    <x v="0"/>
    <x v="0"/>
    <x v="0"/>
    <x v="0"/>
    <x v="6975"/>
    <x v="0"/>
    <x v="6986"/>
    <x v="35"/>
    <x v="2780"/>
    <x v="60"/>
    <m/>
    <m/>
    <s v="sq"/>
    <s v="sq"/>
    <n v="16284.02"/>
    <n v="92327183.770000085"/>
    <n v="92327183.770000085"/>
    <s v="Cairo"/>
  </r>
  <r>
    <x v="6989"/>
    <x v="6"/>
    <x v="4"/>
    <x v="6"/>
    <x v="1"/>
    <x v="3"/>
    <x v="6976"/>
    <x v="3"/>
    <x v="6987"/>
    <x v="327"/>
    <x v="676"/>
    <x v="187"/>
    <m/>
    <m/>
    <s v="Jumia"/>
    <s v="Jum"/>
    <n v="3665.44"/>
    <n v="31420413.200000018"/>
    <n v="31420413.200000018"/>
    <s v="Dubai"/>
  </r>
  <r>
    <x v="6990"/>
    <x v="7"/>
    <x v="0"/>
    <x v="7"/>
    <x v="0"/>
    <x v="4"/>
    <x v="6977"/>
    <x v="3"/>
    <x v="6988"/>
    <x v="230"/>
    <x v="1889"/>
    <x v="44"/>
    <m/>
    <m/>
    <s v="sq"/>
    <s v="sq"/>
    <n v="99349.3"/>
    <n v="92327183.770000085"/>
    <n v="92327183.770000085"/>
    <s v="Riyadh"/>
  </r>
  <r>
    <x v="6991"/>
    <x v="9"/>
    <x v="1"/>
    <x v="9"/>
    <x v="0"/>
    <x v="2"/>
    <x v="6978"/>
    <x v="2"/>
    <x v="6989"/>
    <x v="156"/>
    <x v="1120"/>
    <x v="21"/>
    <m/>
    <m/>
    <s v="sq"/>
    <s v="sq"/>
    <n v="26648.76"/>
    <n v="91504159.730000004"/>
    <n v="91504159.730000004"/>
    <s v="Casablanca"/>
  </r>
  <r>
    <x v="6992"/>
    <x v="1"/>
    <x v="1"/>
    <x v="1"/>
    <x v="0"/>
    <x v="2"/>
    <x v="6979"/>
    <x v="4"/>
    <x v="6990"/>
    <x v="298"/>
    <x v="550"/>
    <x v="95"/>
    <m/>
    <m/>
    <s v="sq"/>
    <s v="sq"/>
    <n v="26648.76"/>
    <n v="91504159.730000004"/>
    <n v="91504159.730000004"/>
    <s v="Casablanca"/>
  </r>
  <r>
    <x v="6993"/>
    <x v="7"/>
    <x v="0"/>
    <x v="7"/>
    <x v="0"/>
    <x v="1"/>
    <x v="6980"/>
    <x v="4"/>
    <x v="6991"/>
    <x v="152"/>
    <x v="1722"/>
    <x v="262"/>
    <m/>
    <m/>
    <s v="sq"/>
    <s v="sq"/>
    <n v="13290.4"/>
    <n v="92327183.770000085"/>
    <n v="92327183.770000085"/>
    <s v="Alexandria"/>
  </r>
  <r>
    <x v="6994"/>
    <x v="4"/>
    <x v="0"/>
    <x v="4"/>
    <x v="1"/>
    <x v="0"/>
    <x v="6981"/>
    <x v="2"/>
    <x v="6992"/>
    <x v="225"/>
    <x v="3166"/>
    <x v="311"/>
    <m/>
    <m/>
    <s v="Jumia"/>
    <s v="Jum"/>
    <n v="16284.02"/>
    <n v="92327183.770000085"/>
    <n v="92327183.770000085"/>
    <s v="Cairo"/>
  </r>
  <r>
    <x v="6995"/>
    <x v="4"/>
    <x v="0"/>
    <x v="4"/>
    <x v="1"/>
    <x v="5"/>
    <x v="6982"/>
    <x v="2"/>
    <x v="6993"/>
    <x v="145"/>
    <x v="3541"/>
    <x v="51"/>
    <m/>
    <m/>
    <s v="Jumia"/>
    <s v="Jum"/>
    <n v="27872.98"/>
    <n v="92327183.770000085"/>
    <n v="92327183.770000085"/>
    <s v="Giza"/>
  </r>
  <r>
    <x v="6996"/>
    <x v="2"/>
    <x v="2"/>
    <x v="2"/>
    <x v="1"/>
    <x v="2"/>
    <x v="6983"/>
    <x v="4"/>
    <x v="6994"/>
    <x v="38"/>
    <x v="2945"/>
    <x v="117"/>
    <m/>
    <m/>
    <s v="Jumia"/>
    <s v="Jum"/>
    <n v="26648.76"/>
    <n v="29200970.130000021"/>
    <n v="29200970.130000021"/>
    <s v="Casablanca"/>
  </r>
  <r>
    <x v="6997"/>
    <x v="4"/>
    <x v="0"/>
    <x v="4"/>
    <x v="2"/>
    <x v="5"/>
    <x v="6984"/>
    <x v="1"/>
    <x v="6995"/>
    <x v="313"/>
    <x v="3783"/>
    <x v="8"/>
    <m/>
    <m/>
    <s v="Amazon"/>
    <s v="Amazon"/>
    <n v="27872.98"/>
    <n v="92327183.770000085"/>
    <n v="92327183.770000085"/>
    <s v="Giza"/>
  </r>
  <r>
    <x v="6998"/>
    <x v="7"/>
    <x v="0"/>
    <x v="7"/>
    <x v="1"/>
    <x v="5"/>
    <x v="6985"/>
    <x v="2"/>
    <x v="6996"/>
    <x v="284"/>
    <x v="2690"/>
    <x v="145"/>
    <m/>
    <m/>
    <s v="Jumia"/>
    <s v="Jum"/>
    <n v="27872.98"/>
    <n v="92327183.770000085"/>
    <n v="92327183.770000085"/>
    <s v="Giza"/>
  </r>
  <r>
    <x v="6999"/>
    <x v="4"/>
    <x v="0"/>
    <x v="4"/>
    <x v="1"/>
    <x v="2"/>
    <x v="6986"/>
    <x v="3"/>
    <x v="6997"/>
    <x v="152"/>
    <x v="3166"/>
    <x v="60"/>
    <m/>
    <m/>
    <s v="Jumia"/>
    <s v="Jum"/>
    <n v="26648.76"/>
    <n v="92327183.770000085"/>
    <n v="92327183.770000085"/>
    <s v="Casablanca"/>
  </r>
  <r>
    <x v="7000"/>
    <x v="1"/>
    <x v="1"/>
    <x v="1"/>
    <x v="0"/>
    <x v="3"/>
    <x v="6987"/>
    <x v="4"/>
    <x v="6998"/>
    <x v="356"/>
    <x v="3784"/>
    <x v="203"/>
    <m/>
    <m/>
    <s v="sq"/>
    <s v="sq"/>
    <n v="3665.44"/>
    <n v="91504159.730000004"/>
    <n v="91504159.730000004"/>
    <s v="Dubai"/>
  </r>
  <r>
    <x v="7001"/>
    <x v="1"/>
    <x v="1"/>
    <x v="1"/>
    <x v="0"/>
    <x v="4"/>
    <x v="6988"/>
    <x v="4"/>
    <x v="6999"/>
    <x v="57"/>
    <x v="649"/>
    <x v="161"/>
    <m/>
    <m/>
    <s v="sq"/>
    <s v="sq"/>
    <n v="99349.3"/>
    <n v="91504159.730000004"/>
    <n v="91504159.730000004"/>
    <s v="Riyadh"/>
  </r>
  <r>
    <x v="7002"/>
    <x v="5"/>
    <x v="1"/>
    <x v="5"/>
    <x v="0"/>
    <x v="2"/>
    <x v="6989"/>
    <x v="4"/>
    <x v="7000"/>
    <x v="395"/>
    <x v="658"/>
    <x v="187"/>
    <m/>
    <m/>
    <s v="sq"/>
    <s v="sq"/>
    <n v="26648.76"/>
    <n v="91504159.730000004"/>
    <n v="91504159.730000004"/>
    <s v="Casablanca"/>
  </r>
  <r>
    <x v="7003"/>
    <x v="2"/>
    <x v="2"/>
    <x v="2"/>
    <x v="2"/>
    <x v="0"/>
    <x v="6990"/>
    <x v="1"/>
    <x v="7001"/>
    <x v="205"/>
    <x v="3662"/>
    <x v="68"/>
    <m/>
    <m/>
    <s v="Amazon"/>
    <s v="Amazon"/>
    <n v="16284.02"/>
    <n v="29200970.130000021"/>
    <n v="29200970.130000021"/>
    <s v="Cairo"/>
  </r>
  <r>
    <x v="7004"/>
    <x v="6"/>
    <x v="4"/>
    <x v="6"/>
    <x v="2"/>
    <x v="1"/>
    <x v="6991"/>
    <x v="3"/>
    <x v="7002"/>
    <x v="148"/>
    <x v="479"/>
    <x v="36"/>
    <m/>
    <m/>
    <s v="Amazon"/>
    <s v="Amazon"/>
    <n v="13290.4"/>
    <n v="31420413.200000018"/>
    <n v="31420413.200000018"/>
    <s v="Alexandria"/>
  </r>
  <r>
    <x v="7005"/>
    <x v="1"/>
    <x v="1"/>
    <x v="1"/>
    <x v="0"/>
    <x v="1"/>
    <x v="6992"/>
    <x v="2"/>
    <x v="7003"/>
    <x v="163"/>
    <x v="433"/>
    <x v="325"/>
    <m/>
    <m/>
    <s v="sq"/>
    <s v="sq"/>
    <n v="13290.4"/>
    <n v="91504159.730000004"/>
    <n v="91504159.730000004"/>
    <s v="Alexandria"/>
  </r>
  <r>
    <x v="7006"/>
    <x v="9"/>
    <x v="1"/>
    <x v="9"/>
    <x v="0"/>
    <x v="0"/>
    <x v="6993"/>
    <x v="2"/>
    <x v="7004"/>
    <x v="218"/>
    <x v="3147"/>
    <x v="257"/>
    <m/>
    <m/>
    <s v="sq"/>
    <s v="sq"/>
    <n v="16284.02"/>
    <n v="91504159.730000004"/>
    <n v="91504159.730000004"/>
    <s v="Cairo"/>
  </r>
  <r>
    <x v="7007"/>
    <x v="2"/>
    <x v="2"/>
    <x v="2"/>
    <x v="1"/>
    <x v="4"/>
    <x v="6994"/>
    <x v="2"/>
    <x v="7005"/>
    <x v="55"/>
    <x v="2417"/>
    <x v="151"/>
    <m/>
    <m/>
    <s v="Jumia"/>
    <s v="Jum"/>
    <n v="99349.3"/>
    <n v="29200970.130000021"/>
    <n v="29200970.130000021"/>
    <s v="Riyadh"/>
  </r>
  <r>
    <x v="7008"/>
    <x v="5"/>
    <x v="1"/>
    <x v="5"/>
    <x v="0"/>
    <x v="1"/>
    <x v="6995"/>
    <x v="4"/>
    <x v="7006"/>
    <x v="229"/>
    <x v="2961"/>
    <x v="67"/>
    <m/>
    <m/>
    <s v="sq"/>
    <s v="sq"/>
    <n v="13290.4"/>
    <n v="91504159.730000004"/>
    <n v="91504159.730000004"/>
    <s v="Alexandria"/>
  </r>
  <r>
    <x v="7009"/>
    <x v="7"/>
    <x v="0"/>
    <x v="7"/>
    <x v="0"/>
    <x v="2"/>
    <x v="6996"/>
    <x v="4"/>
    <x v="7007"/>
    <x v="381"/>
    <x v="3785"/>
    <x v="157"/>
    <m/>
    <m/>
    <s v="sq"/>
    <s v="sq"/>
    <n v="26648.76"/>
    <n v="92327183.770000085"/>
    <n v="92327183.770000085"/>
    <s v="Casablanca"/>
  </r>
  <r>
    <x v="7010"/>
    <x v="7"/>
    <x v="0"/>
    <x v="7"/>
    <x v="1"/>
    <x v="5"/>
    <x v="6997"/>
    <x v="2"/>
    <x v="7008"/>
    <x v="29"/>
    <x v="2659"/>
    <x v="168"/>
    <m/>
    <m/>
    <s v="Jumia"/>
    <s v="Jum"/>
    <n v="27872.98"/>
    <n v="92327183.770000085"/>
    <n v="92327183.770000085"/>
    <s v="Giza"/>
  </r>
  <r>
    <x v="7011"/>
    <x v="1"/>
    <x v="1"/>
    <x v="1"/>
    <x v="1"/>
    <x v="4"/>
    <x v="6998"/>
    <x v="4"/>
    <x v="7009"/>
    <x v="71"/>
    <x v="991"/>
    <x v="205"/>
    <m/>
    <m/>
    <s v="Jumia"/>
    <s v="Jum"/>
    <n v="99349.3"/>
    <n v="91504159.730000004"/>
    <n v="91504159.730000004"/>
    <s v="Riyadh"/>
  </r>
  <r>
    <x v="7012"/>
    <x v="7"/>
    <x v="0"/>
    <x v="7"/>
    <x v="0"/>
    <x v="3"/>
    <x v="6999"/>
    <x v="3"/>
    <x v="7010"/>
    <x v="83"/>
    <x v="2624"/>
    <x v="234"/>
    <m/>
    <m/>
    <s v="sq"/>
    <s v="sq"/>
    <n v="3665.44"/>
    <n v="92327183.770000085"/>
    <n v="92327183.770000085"/>
    <s v="Dubai"/>
  </r>
  <r>
    <x v="7013"/>
    <x v="0"/>
    <x v="0"/>
    <x v="0"/>
    <x v="0"/>
    <x v="4"/>
    <x v="7000"/>
    <x v="2"/>
    <x v="7011"/>
    <x v="363"/>
    <x v="556"/>
    <x v="268"/>
    <m/>
    <m/>
    <s v="sq"/>
    <s v="sq"/>
    <n v="99349.3"/>
    <n v="92327183.770000085"/>
    <n v="92327183.770000085"/>
    <s v="Riyadh"/>
  </r>
  <r>
    <x v="7014"/>
    <x v="1"/>
    <x v="1"/>
    <x v="1"/>
    <x v="1"/>
    <x v="4"/>
    <x v="7001"/>
    <x v="3"/>
    <x v="7012"/>
    <x v="306"/>
    <x v="635"/>
    <x v="258"/>
    <m/>
    <m/>
    <s v="Jumia"/>
    <s v="Jum"/>
    <n v="99349.3"/>
    <n v="91504159.730000004"/>
    <n v="91504159.730000004"/>
    <s v="Riyadh"/>
  </r>
  <r>
    <x v="7015"/>
    <x v="1"/>
    <x v="1"/>
    <x v="1"/>
    <x v="0"/>
    <x v="1"/>
    <x v="7002"/>
    <x v="1"/>
    <x v="7013"/>
    <x v="320"/>
    <x v="3786"/>
    <x v="291"/>
    <m/>
    <m/>
    <s v="sq"/>
    <s v="sq"/>
    <n v="13290.4"/>
    <n v="91504159.730000004"/>
    <n v="91504159.730000004"/>
    <s v="Alexandria"/>
  </r>
  <r>
    <x v="7016"/>
    <x v="1"/>
    <x v="1"/>
    <x v="1"/>
    <x v="2"/>
    <x v="3"/>
    <x v="7003"/>
    <x v="4"/>
    <x v="7014"/>
    <x v="190"/>
    <x v="2818"/>
    <x v="21"/>
    <m/>
    <m/>
    <s v="Amazon"/>
    <s v="Amazon"/>
    <n v="3665.44"/>
    <n v="91504159.730000004"/>
    <n v="91504159.730000004"/>
    <s v="Dubai"/>
  </r>
  <r>
    <x v="7017"/>
    <x v="3"/>
    <x v="3"/>
    <x v="3"/>
    <x v="2"/>
    <x v="4"/>
    <x v="7004"/>
    <x v="0"/>
    <x v="7015"/>
    <x v="59"/>
    <x v="1280"/>
    <x v="340"/>
    <m/>
    <m/>
    <s v="Amazon"/>
    <s v="Amazon"/>
    <n v="99349.3"/>
    <n v="57542997.559999913"/>
    <n v="57542997.559999913"/>
    <s v="Riyadh"/>
  </r>
  <r>
    <x v="7018"/>
    <x v="0"/>
    <x v="0"/>
    <x v="0"/>
    <x v="0"/>
    <x v="0"/>
    <x v="7005"/>
    <x v="1"/>
    <x v="7016"/>
    <x v="312"/>
    <x v="3445"/>
    <x v="280"/>
    <m/>
    <m/>
    <s v="sq"/>
    <s v="sq"/>
    <n v="16284.02"/>
    <n v="92327183.770000085"/>
    <n v="92327183.770000085"/>
    <s v="Cairo"/>
  </r>
  <r>
    <x v="7019"/>
    <x v="7"/>
    <x v="0"/>
    <x v="7"/>
    <x v="2"/>
    <x v="1"/>
    <x v="7006"/>
    <x v="3"/>
    <x v="7017"/>
    <x v="158"/>
    <x v="982"/>
    <x v="227"/>
    <m/>
    <m/>
    <s v="Amazon"/>
    <s v="Amazon"/>
    <n v="13290.4"/>
    <n v="92327183.770000085"/>
    <n v="92327183.770000085"/>
    <s v="Alexandria"/>
  </r>
  <r>
    <x v="7020"/>
    <x v="2"/>
    <x v="2"/>
    <x v="2"/>
    <x v="2"/>
    <x v="0"/>
    <x v="7007"/>
    <x v="2"/>
    <x v="7018"/>
    <x v="183"/>
    <x v="3532"/>
    <x v="282"/>
    <m/>
    <m/>
    <s v="Amazon"/>
    <s v="Amazon"/>
    <n v="16284.02"/>
    <n v="29200970.130000021"/>
    <n v="29200970.130000021"/>
    <s v="Cairo"/>
  </r>
  <r>
    <x v="7021"/>
    <x v="2"/>
    <x v="2"/>
    <x v="2"/>
    <x v="2"/>
    <x v="3"/>
    <x v="7008"/>
    <x v="3"/>
    <x v="7019"/>
    <x v="47"/>
    <x v="3787"/>
    <x v="346"/>
    <m/>
    <m/>
    <s v="Amazon"/>
    <s v="Amazon"/>
    <n v="3665.44"/>
    <n v="29200970.130000021"/>
    <n v="29200970.130000021"/>
    <s v="Dubai"/>
  </r>
  <r>
    <x v="7022"/>
    <x v="6"/>
    <x v="4"/>
    <x v="6"/>
    <x v="2"/>
    <x v="0"/>
    <x v="7009"/>
    <x v="4"/>
    <x v="7020"/>
    <x v="362"/>
    <x v="3673"/>
    <x v="158"/>
    <m/>
    <m/>
    <s v="Amazon"/>
    <s v="Amazon"/>
    <n v="16284.02"/>
    <n v="31420413.200000018"/>
    <n v="31420413.200000018"/>
    <s v="Cairo"/>
  </r>
  <r>
    <x v="7023"/>
    <x v="3"/>
    <x v="3"/>
    <x v="3"/>
    <x v="0"/>
    <x v="0"/>
    <x v="7010"/>
    <x v="2"/>
    <x v="7021"/>
    <x v="40"/>
    <x v="558"/>
    <x v="10"/>
    <m/>
    <m/>
    <s v="sq"/>
    <s v="sq"/>
    <n v="16284.02"/>
    <n v="57542997.559999913"/>
    <n v="57542997.559999913"/>
    <s v="Cairo"/>
  </r>
  <r>
    <x v="7024"/>
    <x v="6"/>
    <x v="4"/>
    <x v="6"/>
    <x v="1"/>
    <x v="1"/>
    <x v="7011"/>
    <x v="4"/>
    <x v="7022"/>
    <x v="32"/>
    <x v="446"/>
    <x v="323"/>
    <m/>
    <m/>
    <s v="Jumia"/>
    <s v="Jum"/>
    <n v="13290.4"/>
    <n v="31420413.200000018"/>
    <n v="31420413.200000018"/>
    <s v="Alexandria"/>
  </r>
  <r>
    <x v="7025"/>
    <x v="0"/>
    <x v="0"/>
    <x v="0"/>
    <x v="2"/>
    <x v="4"/>
    <x v="7012"/>
    <x v="4"/>
    <x v="7023"/>
    <x v="91"/>
    <x v="3788"/>
    <x v="120"/>
    <m/>
    <m/>
    <s v="Amazon"/>
    <s v="Amazon"/>
    <n v="99349.3"/>
    <n v="92327183.770000085"/>
    <n v="92327183.770000085"/>
    <s v="Riyadh"/>
  </r>
  <r>
    <x v="7026"/>
    <x v="8"/>
    <x v="3"/>
    <x v="8"/>
    <x v="0"/>
    <x v="0"/>
    <x v="7013"/>
    <x v="1"/>
    <x v="7024"/>
    <x v="64"/>
    <x v="3360"/>
    <x v="217"/>
    <m/>
    <m/>
    <s v="sq"/>
    <s v="sq"/>
    <n v="16284.02"/>
    <n v="57542997.559999913"/>
    <n v="57542997.559999913"/>
    <s v="Cairo"/>
  </r>
  <r>
    <x v="7027"/>
    <x v="0"/>
    <x v="0"/>
    <x v="0"/>
    <x v="0"/>
    <x v="2"/>
    <x v="7014"/>
    <x v="3"/>
    <x v="7025"/>
    <x v="319"/>
    <x v="1648"/>
    <x v="73"/>
    <m/>
    <m/>
    <s v="sq"/>
    <s v="sq"/>
    <n v="26648.76"/>
    <n v="92327183.770000085"/>
    <n v="92327183.770000085"/>
    <s v="Casablanca"/>
  </r>
  <r>
    <x v="7028"/>
    <x v="9"/>
    <x v="1"/>
    <x v="9"/>
    <x v="0"/>
    <x v="0"/>
    <x v="7015"/>
    <x v="0"/>
    <x v="7026"/>
    <x v="57"/>
    <x v="743"/>
    <x v="338"/>
    <m/>
    <m/>
    <s v="sq"/>
    <s v="sq"/>
    <n v="16284.02"/>
    <n v="91504159.730000004"/>
    <n v="91504159.730000004"/>
    <s v="Cairo"/>
  </r>
  <r>
    <x v="7029"/>
    <x v="5"/>
    <x v="1"/>
    <x v="5"/>
    <x v="1"/>
    <x v="5"/>
    <x v="7016"/>
    <x v="1"/>
    <x v="7027"/>
    <x v="334"/>
    <x v="1438"/>
    <x v="293"/>
    <m/>
    <m/>
    <s v="Jumia"/>
    <s v="Jum"/>
    <n v="27872.98"/>
    <n v="91504159.730000004"/>
    <n v="91504159.730000004"/>
    <s v="Giza"/>
  </r>
  <r>
    <x v="7030"/>
    <x v="7"/>
    <x v="0"/>
    <x v="7"/>
    <x v="1"/>
    <x v="1"/>
    <x v="7017"/>
    <x v="4"/>
    <x v="7028"/>
    <x v="103"/>
    <x v="1146"/>
    <x v="109"/>
    <m/>
    <m/>
    <s v="Jumia"/>
    <s v="Jum"/>
    <n v="13290.4"/>
    <n v="92327183.770000085"/>
    <n v="92327183.770000085"/>
    <s v="Alexandria"/>
  </r>
  <r>
    <x v="7031"/>
    <x v="2"/>
    <x v="2"/>
    <x v="2"/>
    <x v="0"/>
    <x v="0"/>
    <x v="7018"/>
    <x v="1"/>
    <x v="7029"/>
    <x v="168"/>
    <x v="3121"/>
    <x v="336"/>
    <m/>
    <m/>
    <s v="sq"/>
    <s v="sq"/>
    <n v="16284.02"/>
    <n v="29200970.130000021"/>
    <n v="29200970.130000021"/>
    <s v="Cairo"/>
  </r>
  <r>
    <x v="7032"/>
    <x v="5"/>
    <x v="1"/>
    <x v="5"/>
    <x v="1"/>
    <x v="0"/>
    <x v="7019"/>
    <x v="3"/>
    <x v="7030"/>
    <x v="301"/>
    <x v="2253"/>
    <x v="275"/>
    <m/>
    <m/>
    <s v="Jumia"/>
    <s v="Jum"/>
    <n v="16284.02"/>
    <n v="91504159.730000004"/>
    <n v="91504159.730000004"/>
    <s v="Cairo"/>
  </r>
  <r>
    <x v="7033"/>
    <x v="2"/>
    <x v="2"/>
    <x v="2"/>
    <x v="2"/>
    <x v="1"/>
    <x v="7020"/>
    <x v="1"/>
    <x v="7031"/>
    <x v="333"/>
    <x v="175"/>
    <x v="16"/>
    <m/>
    <m/>
    <s v="Amazon"/>
    <s v="Amazon"/>
    <n v="13290.4"/>
    <n v="29200970.130000021"/>
    <n v="29200970.130000021"/>
    <s v="Alexandria"/>
  </r>
  <r>
    <x v="7034"/>
    <x v="2"/>
    <x v="2"/>
    <x v="2"/>
    <x v="2"/>
    <x v="4"/>
    <x v="7021"/>
    <x v="0"/>
    <x v="7032"/>
    <x v="129"/>
    <x v="3789"/>
    <x v="313"/>
    <m/>
    <m/>
    <s v="Amazon"/>
    <s v="Amazon"/>
    <n v="99349.3"/>
    <n v="29200970.130000021"/>
    <n v="29200970.130000021"/>
    <s v="Riyadh"/>
  </r>
  <r>
    <x v="7035"/>
    <x v="2"/>
    <x v="2"/>
    <x v="2"/>
    <x v="0"/>
    <x v="5"/>
    <x v="7022"/>
    <x v="1"/>
    <x v="7033"/>
    <x v="51"/>
    <x v="1950"/>
    <x v="222"/>
    <m/>
    <m/>
    <s v="sq"/>
    <s v="sq"/>
    <n v="27872.98"/>
    <n v="29200970.130000021"/>
    <n v="29200970.130000021"/>
    <s v="Giza"/>
  </r>
  <r>
    <x v="7036"/>
    <x v="5"/>
    <x v="1"/>
    <x v="5"/>
    <x v="0"/>
    <x v="0"/>
    <x v="7023"/>
    <x v="4"/>
    <x v="7034"/>
    <x v="163"/>
    <x v="2202"/>
    <x v="169"/>
    <m/>
    <m/>
    <s v="sq"/>
    <s v="sq"/>
    <n v="16284.02"/>
    <n v="91504159.730000004"/>
    <n v="91504159.730000004"/>
    <s v="Cairo"/>
  </r>
  <r>
    <x v="7037"/>
    <x v="5"/>
    <x v="1"/>
    <x v="5"/>
    <x v="2"/>
    <x v="1"/>
    <x v="7024"/>
    <x v="3"/>
    <x v="7035"/>
    <x v="159"/>
    <x v="3790"/>
    <x v="262"/>
    <m/>
    <m/>
    <s v="Amazon"/>
    <s v="Amazon"/>
    <n v="13290.4"/>
    <n v="91504159.730000004"/>
    <n v="91504159.730000004"/>
    <s v="Alexandria"/>
  </r>
  <r>
    <x v="7038"/>
    <x v="6"/>
    <x v="4"/>
    <x v="6"/>
    <x v="2"/>
    <x v="3"/>
    <x v="7025"/>
    <x v="1"/>
    <x v="7036"/>
    <x v="118"/>
    <x v="3791"/>
    <x v="242"/>
    <m/>
    <m/>
    <s v="Amazon"/>
    <s v="Amazon"/>
    <n v="3665.44"/>
    <n v="31420413.200000018"/>
    <n v="31420413.200000018"/>
    <s v="Dubai"/>
  </r>
  <r>
    <x v="7039"/>
    <x v="1"/>
    <x v="1"/>
    <x v="1"/>
    <x v="2"/>
    <x v="4"/>
    <x v="7026"/>
    <x v="3"/>
    <x v="7037"/>
    <x v="300"/>
    <x v="3792"/>
    <x v="234"/>
    <m/>
    <m/>
    <s v="Amazon"/>
    <s v="Amazon"/>
    <n v="99349.3"/>
    <n v="91504159.730000004"/>
    <n v="91504159.730000004"/>
    <s v="Riyadh"/>
  </r>
  <r>
    <x v="7040"/>
    <x v="1"/>
    <x v="1"/>
    <x v="1"/>
    <x v="0"/>
    <x v="2"/>
    <x v="7027"/>
    <x v="4"/>
    <x v="7038"/>
    <x v="312"/>
    <x v="3722"/>
    <x v="278"/>
    <m/>
    <m/>
    <s v="sq"/>
    <s v="sq"/>
    <n v="26648.76"/>
    <n v="91504159.730000004"/>
    <n v="91504159.730000004"/>
    <s v="Casablanca"/>
  </r>
  <r>
    <x v="7041"/>
    <x v="4"/>
    <x v="0"/>
    <x v="4"/>
    <x v="1"/>
    <x v="2"/>
    <x v="7028"/>
    <x v="0"/>
    <x v="7039"/>
    <x v="321"/>
    <x v="1316"/>
    <x v="144"/>
    <m/>
    <m/>
    <s v="Jumia"/>
    <s v="Jum"/>
    <n v="26648.76"/>
    <n v="92327183.770000085"/>
    <n v="92327183.770000085"/>
    <s v="Casablanca"/>
  </r>
  <r>
    <x v="7042"/>
    <x v="6"/>
    <x v="4"/>
    <x v="6"/>
    <x v="2"/>
    <x v="1"/>
    <x v="7029"/>
    <x v="3"/>
    <x v="7040"/>
    <x v="89"/>
    <x v="3793"/>
    <x v="231"/>
    <m/>
    <m/>
    <s v="Amazon"/>
    <s v="Amazon"/>
    <n v="13290.4"/>
    <n v="31420413.200000018"/>
    <n v="31420413.200000018"/>
    <s v="Alexandria"/>
  </r>
  <r>
    <x v="7043"/>
    <x v="9"/>
    <x v="1"/>
    <x v="9"/>
    <x v="2"/>
    <x v="4"/>
    <x v="7030"/>
    <x v="2"/>
    <x v="7041"/>
    <x v="224"/>
    <x v="3794"/>
    <x v="308"/>
    <m/>
    <m/>
    <s v="Amazon"/>
    <s v="Amazon"/>
    <n v="99349.3"/>
    <n v="91504159.730000004"/>
    <n v="91504159.730000004"/>
    <s v="Riyadh"/>
  </r>
  <r>
    <x v="7044"/>
    <x v="2"/>
    <x v="2"/>
    <x v="2"/>
    <x v="2"/>
    <x v="5"/>
    <x v="7031"/>
    <x v="1"/>
    <x v="7042"/>
    <x v="281"/>
    <x v="2466"/>
    <x v="256"/>
    <m/>
    <m/>
    <s v="Amazon"/>
    <s v="Amazon"/>
    <n v="27872.98"/>
    <n v="29200970.130000021"/>
    <n v="29200970.130000021"/>
    <s v="Giza"/>
  </r>
  <r>
    <x v="7045"/>
    <x v="0"/>
    <x v="0"/>
    <x v="0"/>
    <x v="2"/>
    <x v="1"/>
    <x v="7032"/>
    <x v="4"/>
    <x v="7043"/>
    <x v="342"/>
    <x v="2339"/>
    <x v="206"/>
    <m/>
    <m/>
    <s v="Amazon"/>
    <s v="Amazon"/>
    <n v="13290.4"/>
    <n v="92327183.770000085"/>
    <n v="92327183.770000085"/>
    <s v="Alexandria"/>
  </r>
  <r>
    <x v="7046"/>
    <x v="5"/>
    <x v="1"/>
    <x v="5"/>
    <x v="2"/>
    <x v="5"/>
    <x v="7033"/>
    <x v="2"/>
    <x v="7044"/>
    <x v="338"/>
    <x v="3795"/>
    <x v="131"/>
    <m/>
    <m/>
    <s v="Amazon"/>
    <s v="Amazon"/>
    <n v="27872.98"/>
    <n v="91504159.730000004"/>
    <n v="91504159.730000004"/>
    <s v="Giza"/>
  </r>
  <r>
    <x v="7047"/>
    <x v="7"/>
    <x v="0"/>
    <x v="7"/>
    <x v="0"/>
    <x v="0"/>
    <x v="7034"/>
    <x v="2"/>
    <x v="7045"/>
    <x v="302"/>
    <x v="2841"/>
    <x v="29"/>
    <m/>
    <m/>
    <s v="sq"/>
    <s v="sq"/>
    <n v="16284.02"/>
    <n v="92327183.770000085"/>
    <n v="92327183.770000085"/>
    <s v="Cairo"/>
  </r>
  <r>
    <x v="7048"/>
    <x v="1"/>
    <x v="1"/>
    <x v="1"/>
    <x v="1"/>
    <x v="0"/>
    <x v="7035"/>
    <x v="3"/>
    <x v="7046"/>
    <x v="355"/>
    <x v="2320"/>
    <x v="307"/>
    <m/>
    <m/>
    <s v="Jumia"/>
    <s v="Jum"/>
    <n v="16284.02"/>
    <n v="91504159.730000004"/>
    <n v="91504159.730000004"/>
    <s v="Cairo"/>
  </r>
  <r>
    <x v="7049"/>
    <x v="7"/>
    <x v="0"/>
    <x v="7"/>
    <x v="1"/>
    <x v="4"/>
    <x v="7036"/>
    <x v="3"/>
    <x v="7047"/>
    <x v="130"/>
    <x v="3796"/>
    <x v="200"/>
    <m/>
    <m/>
    <s v="Jumia"/>
    <s v="Jum"/>
    <n v="99349.3"/>
    <n v="92327183.770000085"/>
    <n v="92327183.770000085"/>
    <s v="Riyadh"/>
  </r>
  <r>
    <x v="7050"/>
    <x v="5"/>
    <x v="1"/>
    <x v="5"/>
    <x v="1"/>
    <x v="4"/>
    <x v="7037"/>
    <x v="1"/>
    <x v="7048"/>
    <x v="211"/>
    <x v="2954"/>
    <x v="240"/>
    <m/>
    <m/>
    <s v="Jumia"/>
    <s v="Jum"/>
    <n v="99349.3"/>
    <n v="91504159.730000004"/>
    <n v="91504159.730000004"/>
    <s v="Riyadh"/>
  </r>
  <r>
    <x v="7051"/>
    <x v="8"/>
    <x v="3"/>
    <x v="8"/>
    <x v="1"/>
    <x v="3"/>
    <x v="7038"/>
    <x v="1"/>
    <x v="7049"/>
    <x v="293"/>
    <x v="1845"/>
    <x v="69"/>
    <m/>
    <m/>
    <s v="Jumia"/>
    <s v="Jum"/>
    <n v="3665.44"/>
    <n v="57542997.559999913"/>
    <n v="57542997.559999913"/>
    <s v="Dubai"/>
  </r>
  <r>
    <x v="7052"/>
    <x v="4"/>
    <x v="0"/>
    <x v="4"/>
    <x v="0"/>
    <x v="4"/>
    <x v="7039"/>
    <x v="4"/>
    <x v="7050"/>
    <x v="227"/>
    <x v="3616"/>
    <x v="69"/>
    <m/>
    <m/>
    <s v="sq"/>
    <s v="sq"/>
    <n v="99349.3"/>
    <n v="92327183.770000085"/>
    <n v="92327183.770000085"/>
    <s v="Riyadh"/>
  </r>
  <r>
    <x v="7053"/>
    <x v="0"/>
    <x v="0"/>
    <x v="0"/>
    <x v="0"/>
    <x v="3"/>
    <x v="7040"/>
    <x v="0"/>
    <x v="7051"/>
    <x v="194"/>
    <x v="1921"/>
    <x v="360"/>
    <m/>
    <m/>
    <s v="sq"/>
    <s v="sq"/>
    <n v="3665.44"/>
    <n v="92327183.770000085"/>
    <n v="92327183.770000085"/>
    <s v="Dubai"/>
  </r>
  <r>
    <x v="7054"/>
    <x v="2"/>
    <x v="2"/>
    <x v="2"/>
    <x v="1"/>
    <x v="2"/>
    <x v="7041"/>
    <x v="1"/>
    <x v="7052"/>
    <x v="350"/>
    <x v="3797"/>
    <x v="122"/>
    <m/>
    <m/>
    <s v="Jumia"/>
    <s v="Jum"/>
    <n v="26648.76"/>
    <n v="29200970.130000021"/>
    <n v="29200970.130000021"/>
    <s v="Casablanca"/>
  </r>
  <r>
    <x v="7055"/>
    <x v="6"/>
    <x v="4"/>
    <x v="6"/>
    <x v="1"/>
    <x v="3"/>
    <x v="7042"/>
    <x v="4"/>
    <x v="7053"/>
    <x v="198"/>
    <x v="3798"/>
    <x v="10"/>
    <m/>
    <m/>
    <s v="Jumia"/>
    <s v="Jum"/>
    <n v="3665.44"/>
    <n v="31420413.200000018"/>
    <n v="31420413.200000018"/>
    <s v="Dubai"/>
  </r>
  <r>
    <x v="7056"/>
    <x v="6"/>
    <x v="4"/>
    <x v="6"/>
    <x v="0"/>
    <x v="2"/>
    <x v="7043"/>
    <x v="3"/>
    <x v="7054"/>
    <x v="43"/>
    <x v="3194"/>
    <x v="262"/>
    <m/>
    <m/>
    <s v="sq"/>
    <s v="sq"/>
    <n v="26648.76"/>
    <n v="31420413.200000018"/>
    <n v="31420413.200000018"/>
    <s v="Casablanca"/>
  </r>
  <r>
    <x v="7057"/>
    <x v="7"/>
    <x v="0"/>
    <x v="7"/>
    <x v="2"/>
    <x v="3"/>
    <x v="7044"/>
    <x v="4"/>
    <x v="7055"/>
    <x v="130"/>
    <x v="3723"/>
    <x v="225"/>
    <m/>
    <m/>
    <s v="Amazon"/>
    <s v="Amazon"/>
    <n v="3665.44"/>
    <n v="92327183.770000085"/>
    <n v="92327183.770000085"/>
    <s v="Dubai"/>
  </r>
  <r>
    <x v="7058"/>
    <x v="4"/>
    <x v="0"/>
    <x v="4"/>
    <x v="0"/>
    <x v="0"/>
    <x v="7045"/>
    <x v="3"/>
    <x v="7056"/>
    <x v="142"/>
    <x v="684"/>
    <x v="239"/>
    <m/>
    <m/>
    <s v="sq"/>
    <s v="sq"/>
    <n v="16284.02"/>
    <n v="92327183.770000085"/>
    <n v="92327183.770000085"/>
    <s v="Cairo"/>
  </r>
  <r>
    <x v="7059"/>
    <x v="2"/>
    <x v="2"/>
    <x v="2"/>
    <x v="2"/>
    <x v="5"/>
    <x v="7046"/>
    <x v="3"/>
    <x v="7057"/>
    <x v="132"/>
    <x v="3161"/>
    <x v="357"/>
    <m/>
    <m/>
    <s v="Amazon"/>
    <s v="Amazon"/>
    <n v="27872.98"/>
    <n v="29200970.130000021"/>
    <n v="29200970.130000021"/>
    <s v="Giza"/>
  </r>
  <r>
    <x v="7060"/>
    <x v="5"/>
    <x v="1"/>
    <x v="5"/>
    <x v="0"/>
    <x v="4"/>
    <x v="7047"/>
    <x v="4"/>
    <x v="7058"/>
    <x v="190"/>
    <x v="3284"/>
    <x v="33"/>
    <m/>
    <m/>
    <s v="sq"/>
    <s v="sq"/>
    <n v="99349.3"/>
    <n v="91504159.730000004"/>
    <n v="91504159.730000004"/>
    <s v="Riyadh"/>
  </r>
  <r>
    <x v="7061"/>
    <x v="6"/>
    <x v="4"/>
    <x v="6"/>
    <x v="0"/>
    <x v="5"/>
    <x v="7048"/>
    <x v="2"/>
    <x v="7059"/>
    <x v="394"/>
    <x v="1088"/>
    <x v="175"/>
    <m/>
    <m/>
    <s v="sq"/>
    <s v="sq"/>
    <n v="27872.98"/>
    <n v="31420413.200000018"/>
    <n v="31420413.200000018"/>
    <s v="Giza"/>
  </r>
  <r>
    <x v="7062"/>
    <x v="8"/>
    <x v="3"/>
    <x v="8"/>
    <x v="0"/>
    <x v="3"/>
    <x v="7049"/>
    <x v="3"/>
    <x v="7060"/>
    <x v="304"/>
    <x v="182"/>
    <x v="344"/>
    <m/>
    <m/>
    <s v="sq"/>
    <s v="sq"/>
    <n v="3665.44"/>
    <n v="57542997.559999913"/>
    <n v="57542997.559999913"/>
    <s v="Dubai"/>
  </r>
  <r>
    <x v="7063"/>
    <x v="8"/>
    <x v="3"/>
    <x v="8"/>
    <x v="1"/>
    <x v="2"/>
    <x v="7050"/>
    <x v="3"/>
    <x v="7061"/>
    <x v="340"/>
    <x v="1793"/>
    <x v="213"/>
    <m/>
    <m/>
    <s v="Jumia"/>
    <s v="Jum"/>
    <n v="26648.76"/>
    <n v="57542997.559999913"/>
    <n v="57542997.559999913"/>
    <s v="Casablanca"/>
  </r>
  <r>
    <x v="7064"/>
    <x v="2"/>
    <x v="2"/>
    <x v="2"/>
    <x v="1"/>
    <x v="2"/>
    <x v="7051"/>
    <x v="1"/>
    <x v="7062"/>
    <x v="47"/>
    <x v="778"/>
    <x v="142"/>
    <m/>
    <m/>
    <s v="Jumia"/>
    <s v="Jum"/>
    <n v="26648.76"/>
    <n v="29200970.130000021"/>
    <n v="29200970.130000021"/>
    <s v="Casablanca"/>
  </r>
  <r>
    <x v="7065"/>
    <x v="8"/>
    <x v="3"/>
    <x v="8"/>
    <x v="1"/>
    <x v="4"/>
    <x v="7052"/>
    <x v="3"/>
    <x v="7063"/>
    <x v="13"/>
    <x v="1255"/>
    <x v="207"/>
    <m/>
    <m/>
    <s v="Jumia"/>
    <s v="Jum"/>
    <n v="99349.3"/>
    <n v="57542997.559999913"/>
    <n v="57542997.559999913"/>
    <s v="Riyadh"/>
  </r>
  <r>
    <x v="7066"/>
    <x v="3"/>
    <x v="3"/>
    <x v="3"/>
    <x v="1"/>
    <x v="1"/>
    <x v="7053"/>
    <x v="0"/>
    <x v="7064"/>
    <x v="174"/>
    <x v="70"/>
    <x v="23"/>
    <m/>
    <m/>
    <s v="Jumia"/>
    <s v="Jum"/>
    <n v="13290.4"/>
    <n v="57542997.559999913"/>
    <n v="57542997.559999913"/>
    <s v="Alexandria"/>
  </r>
  <r>
    <x v="7067"/>
    <x v="0"/>
    <x v="0"/>
    <x v="0"/>
    <x v="2"/>
    <x v="0"/>
    <x v="7054"/>
    <x v="4"/>
    <x v="7065"/>
    <x v="292"/>
    <x v="2457"/>
    <x v="171"/>
    <m/>
    <m/>
    <s v="Amazon"/>
    <s v="Amazon"/>
    <n v="16284.02"/>
    <n v="92327183.770000085"/>
    <n v="92327183.770000085"/>
    <s v="Cairo"/>
  </r>
  <r>
    <x v="7068"/>
    <x v="4"/>
    <x v="0"/>
    <x v="4"/>
    <x v="1"/>
    <x v="2"/>
    <x v="7055"/>
    <x v="0"/>
    <x v="7066"/>
    <x v="82"/>
    <x v="164"/>
    <x v="254"/>
    <m/>
    <m/>
    <s v="Jumia"/>
    <s v="Jum"/>
    <n v="26648.76"/>
    <n v="92327183.770000085"/>
    <n v="92327183.770000085"/>
    <s v="Casablanca"/>
  </r>
  <r>
    <x v="7069"/>
    <x v="9"/>
    <x v="1"/>
    <x v="9"/>
    <x v="2"/>
    <x v="0"/>
    <x v="7056"/>
    <x v="4"/>
    <x v="7067"/>
    <x v="303"/>
    <x v="931"/>
    <x v="311"/>
    <m/>
    <m/>
    <s v="Amazon"/>
    <s v="Amazon"/>
    <n v="16284.02"/>
    <n v="91504159.730000004"/>
    <n v="91504159.730000004"/>
    <s v="Cairo"/>
  </r>
  <r>
    <x v="7070"/>
    <x v="5"/>
    <x v="1"/>
    <x v="5"/>
    <x v="0"/>
    <x v="1"/>
    <x v="7057"/>
    <x v="1"/>
    <x v="7068"/>
    <x v="40"/>
    <x v="2783"/>
    <x v="50"/>
    <m/>
    <m/>
    <s v="sq"/>
    <s v="sq"/>
    <n v="13290.4"/>
    <n v="91504159.730000004"/>
    <n v="91504159.730000004"/>
    <s v="Alexandria"/>
  </r>
  <r>
    <x v="7071"/>
    <x v="3"/>
    <x v="3"/>
    <x v="3"/>
    <x v="2"/>
    <x v="5"/>
    <x v="7058"/>
    <x v="0"/>
    <x v="7069"/>
    <x v="396"/>
    <x v="1635"/>
    <x v="157"/>
    <m/>
    <m/>
    <s v="Amazon"/>
    <s v="Amazon"/>
    <n v="27872.98"/>
    <n v="57542997.559999913"/>
    <n v="57542997.559999913"/>
    <s v="Giza"/>
  </r>
  <r>
    <x v="7072"/>
    <x v="6"/>
    <x v="4"/>
    <x v="6"/>
    <x v="0"/>
    <x v="0"/>
    <x v="7059"/>
    <x v="3"/>
    <x v="7070"/>
    <x v="68"/>
    <x v="1119"/>
    <x v="70"/>
    <m/>
    <m/>
    <s v="sq"/>
    <s v="sq"/>
    <n v="16284.02"/>
    <n v="31420413.200000018"/>
    <n v="31420413.200000018"/>
    <s v="Cairo"/>
  </r>
  <r>
    <x v="7073"/>
    <x v="7"/>
    <x v="0"/>
    <x v="7"/>
    <x v="2"/>
    <x v="2"/>
    <x v="7060"/>
    <x v="0"/>
    <x v="7071"/>
    <x v="157"/>
    <x v="3799"/>
    <x v="84"/>
    <m/>
    <m/>
    <s v="Amazon"/>
    <s v="Amazon"/>
    <n v="26648.76"/>
    <n v="92327183.770000085"/>
    <n v="92327183.770000085"/>
    <s v="Casablanca"/>
  </r>
  <r>
    <x v="7074"/>
    <x v="4"/>
    <x v="0"/>
    <x v="4"/>
    <x v="1"/>
    <x v="1"/>
    <x v="7061"/>
    <x v="1"/>
    <x v="7072"/>
    <x v="318"/>
    <x v="3800"/>
    <x v="299"/>
    <m/>
    <m/>
    <s v="Jumia"/>
    <s v="Jum"/>
    <n v="13290.4"/>
    <n v="92327183.770000085"/>
    <n v="92327183.770000085"/>
    <s v="Alexandria"/>
  </r>
  <r>
    <x v="7075"/>
    <x v="3"/>
    <x v="3"/>
    <x v="3"/>
    <x v="2"/>
    <x v="5"/>
    <x v="7062"/>
    <x v="4"/>
    <x v="7073"/>
    <x v="211"/>
    <x v="3801"/>
    <x v="155"/>
    <m/>
    <m/>
    <s v="Amazon"/>
    <s v="Amazon"/>
    <n v="27872.98"/>
    <n v="57542997.559999913"/>
    <n v="57542997.559999913"/>
    <s v="Giza"/>
  </r>
  <r>
    <x v="7076"/>
    <x v="3"/>
    <x v="3"/>
    <x v="3"/>
    <x v="0"/>
    <x v="4"/>
    <x v="7063"/>
    <x v="2"/>
    <x v="7074"/>
    <x v="295"/>
    <x v="3802"/>
    <x v="292"/>
    <m/>
    <m/>
    <s v="sq"/>
    <s v="sq"/>
    <n v="99349.3"/>
    <n v="57542997.559999913"/>
    <n v="57542997.559999913"/>
    <s v="Riyadh"/>
  </r>
  <r>
    <x v="7077"/>
    <x v="1"/>
    <x v="1"/>
    <x v="1"/>
    <x v="0"/>
    <x v="1"/>
    <x v="7064"/>
    <x v="4"/>
    <x v="7075"/>
    <x v="255"/>
    <x v="687"/>
    <x v="124"/>
    <m/>
    <m/>
    <s v="sq"/>
    <s v="sq"/>
    <n v="13290.4"/>
    <n v="91504159.730000004"/>
    <n v="91504159.730000004"/>
    <s v="Alexandria"/>
  </r>
  <r>
    <x v="7078"/>
    <x v="2"/>
    <x v="2"/>
    <x v="2"/>
    <x v="1"/>
    <x v="2"/>
    <x v="7065"/>
    <x v="2"/>
    <x v="7076"/>
    <x v="46"/>
    <x v="3119"/>
    <x v="354"/>
    <m/>
    <m/>
    <s v="Jumia"/>
    <s v="Jum"/>
    <n v="26648.76"/>
    <n v="29200970.130000021"/>
    <n v="29200970.130000021"/>
    <s v="Casablanca"/>
  </r>
  <r>
    <x v="7079"/>
    <x v="5"/>
    <x v="1"/>
    <x v="5"/>
    <x v="0"/>
    <x v="4"/>
    <x v="7066"/>
    <x v="1"/>
    <x v="7077"/>
    <x v="70"/>
    <x v="3005"/>
    <x v="180"/>
    <m/>
    <m/>
    <s v="sq"/>
    <s v="sq"/>
    <n v="99349.3"/>
    <n v="91504159.730000004"/>
    <n v="91504159.730000004"/>
    <s v="Riyadh"/>
  </r>
  <r>
    <x v="7080"/>
    <x v="2"/>
    <x v="2"/>
    <x v="2"/>
    <x v="1"/>
    <x v="4"/>
    <x v="7067"/>
    <x v="0"/>
    <x v="7078"/>
    <x v="186"/>
    <x v="1219"/>
    <x v="311"/>
    <m/>
    <m/>
    <s v="Jumia"/>
    <s v="Jum"/>
    <n v="99349.3"/>
    <n v="29200970.130000021"/>
    <n v="29200970.130000021"/>
    <s v="Riyadh"/>
  </r>
  <r>
    <x v="7081"/>
    <x v="2"/>
    <x v="2"/>
    <x v="2"/>
    <x v="2"/>
    <x v="0"/>
    <x v="7068"/>
    <x v="1"/>
    <x v="7079"/>
    <x v="386"/>
    <x v="3803"/>
    <x v="241"/>
    <m/>
    <m/>
    <s v="Amazon"/>
    <s v="Amazon"/>
    <n v="16284.02"/>
    <n v="29200970.130000021"/>
    <n v="29200970.130000021"/>
    <s v="Cairo"/>
  </r>
  <r>
    <x v="7082"/>
    <x v="8"/>
    <x v="3"/>
    <x v="8"/>
    <x v="0"/>
    <x v="5"/>
    <x v="7069"/>
    <x v="2"/>
    <x v="7080"/>
    <x v="292"/>
    <x v="311"/>
    <x v="46"/>
    <m/>
    <m/>
    <s v="sq"/>
    <s v="sq"/>
    <n v="27872.98"/>
    <n v="57542997.559999913"/>
    <n v="57542997.559999913"/>
    <s v="Giza"/>
  </r>
  <r>
    <x v="7083"/>
    <x v="3"/>
    <x v="3"/>
    <x v="3"/>
    <x v="1"/>
    <x v="1"/>
    <x v="7070"/>
    <x v="4"/>
    <x v="7081"/>
    <x v="346"/>
    <x v="3501"/>
    <x v="272"/>
    <m/>
    <m/>
    <s v="Jumia"/>
    <s v="Jum"/>
    <n v="13290.4"/>
    <n v="57542997.559999913"/>
    <n v="57542997.559999913"/>
    <s v="Alexandria"/>
  </r>
  <r>
    <x v="7084"/>
    <x v="1"/>
    <x v="1"/>
    <x v="1"/>
    <x v="1"/>
    <x v="1"/>
    <x v="7071"/>
    <x v="3"/>
    <x v="7082"/>
    <x v="112"/>
    <x v="771"/>
    <x v="326"/>
    <m/>
    <m/>
    <s v="Jumia"/>
    <s v="Jum"/>
    <n v="13290.4"/>
    <n v="91504159.730000004"/>
    <n v="91504159.730000004"/>
    <s v="Alexandria"/>
  </r>
  <r>
    <x v="7085"/>
    <x v="3"/>
    <x v="3"/>
    <x v="3"/>
    <x v="1"/>
    <x v="0"/>
    <x v="7072"/>
    <x v="1"/>
    <x v="7083"/>
    <x v="346"/>
    <x v="127"/>
    <x v="300"/>
    <m/>
    <m/>
    <s v="Jumia"/>
    <s v="Jum"/>
    <n v="16284.02"/>
    <n v="57542997.559999913"/>
    <n v="57542997.559999913"/>
    <s v="Cairo"/>
  </r>
  <r>
    <x v="7086"/>
    <x v="7"/>
    <x v="0"/>
    <x v="7"/>
    <x v="1"/>
    <x v="1"/>
    <x v="7073"/>
    <x v="2"/>
    <x v="7084"/>
    <x v="279"/>
    <x v="1407"/>
    <x v="192"/>
    <m/>
    <m/>
    <s v="Jumia"/>
    <s v="Jum"/>
    <n v="13290.4"/>
    <n v="92327183.770000085"/>
    <n v="92327183.770000085"/>
    <s v="Alexandria"/>
  </r>
  <r>
    <x v="7087"/>
    <x v="5"/>
    <x v="1"/>
    <x v="5"/>
    <x v="2"/>
    <x v="3"/>
    <x v="7074"/>
    <x v="0"/>
    <x v="7085"/>
    <x v="69"/>
    <x v="574"/>
    <x v="102"/>
    <m/>
    <m/>
    <s v="Amazon"/>
    <s v="Amazon"/>
    <n v="3665.44"/>
    <n v="91504159.730000004"/>
    <n v="91504159.730000004"/>
    <s v="Dubai"/>
  </r>
  <r>
    <x v="7088"/>
    <x v="9"/>
    <x v="1"/>
    <x v="9"/>
    <x v="0"/>
    <x v="4"/>
    <x v="7075"/>
    <x v="0"/>
    <x v="7086"/>
    <x v="10"/>
    <x v="3392"/>
    <x v="174"/>
    <m/>
    <m/>
    <s v="sq"/>
    <s v="sq"/>
    <n v="99349.3"/>
    <n v="91504159.730000004"/>
    <n v="91504159.730000004"/>
    <s v="Riyadh"/>
  </r>
  <r>
    <x v="7089"/>
    <x v="9"/>
    <x v="1"/>
    <x v="9"/>
    <x v="0"/>
    <x v="1"/>
    <x v="7076"/>
    <x v="0"/>
    <x v="7087"/>
    <x v="96"/>
    <x v="3804"/>
    <x v="9"/>
    <m/>
    <m/>
    <s v="sq"/>
    <s v="sq"/>
    <n v="13290.4"/>
    <n v="91504159.730000004"/>
    <n v="91504159.730000004"/>
    <s v="Alexandria"/>
  </r>
  <r>
    <x v="7090"/>
    <x v="6"/>
    <x v="4"/>
    <x v="6"/>
    <x v="0"/>
    <x v="1"/>
    <x v="7077"/>
    <x v="2"/>
    <x v="7088"/>
    <x v="151"/>
    <x v="3275"/>
    <x v="245"/>
    <m/>
    <m/>
    <s v="sq"/>
    <s v="sq"/>
    <n v="13290.4"/>
    <n v="31420413.200000018"/>
    <n v="31420413.200000018"/>
    <s v="Alexandria"/>
  </r>
  <r>
    <x v="7091"/>
    <x v="5"/>
    <x v="1"/>
    <x v="5"/>
    <x v="2"/>
    <x v="5"/>
    <x v="7078"/>
    <x v="1"/>
    <x v="7089"/>
    <x v="3"/>
    <x v="455"/>
    <x v="250"/>
    <m/>
    <m/>
    <s v="Amazon"/>
    <s v="Amazon"/>
    <n v="27872.98"/>
    <n v="91504159.730000004"/>
    <n v="91504159.730000004"/>
    <s v="Giza"/>
  </r>
  <r>
    <x v="7092"/>
    <x v="1"/>
    <x v="1"/>
    <x v="1"/>
    <x v="0"/>
    <x v="1"/>
    <x v="7079"/>
    <x v="1"/>
    <x v="7090"/>
    <x v="44"/>
    <x v="211"/>
    <x v="230"/>
    <m/>
    <m/>
    <s v="sq"/>
    <s v="sq"/>
    <n v="13290.4"/>
    <n v="91504159.730000004"/>
    <n v="91504159.730000004"/>
    <s v="Alexandria"/>
  </r>
  <r>
    <x v="7093"/>
    <x v="0"/>
    <x v="0"/>
    <x v="0"/>
    <x v="0"/>
    <x v="4"/>
    <x v="7080"/>
    <x v="2"/>
    <x v="7091"/>
    <x v="51"/>
    <x v="1238"/>
    <x v="205"/>
    <m/>
    <m/>
    <s v="sq"/>
    <s v="sq"/>
    <n v="99349.3"/>
    <n v="92327183.770000085"/>
    <n v="92327183.770000085"/>
    <s v="Riyadh"/>
  </r>
  <r>
    <x v="7094"/>
    <x v="1"/>
    <x v="1"/>
    <x v="1"/>
    <x v="1"/>
    <x v="4"/>
    <x v="7081"/>
    <x v="4"/>
    <x v="7092"/>
    <x v="53"/>
    <x v="2194"/>
    <x v="357"/>
    <m/>
    <m/>
    <s v="Jumia"/>
    <s v="Jum"/>
    <n v="99349.3"/>
    <n v="91504159.730000004"/>
    <n v="91504159.730000004"/>
    <s v="Riyadh"/>
  </r>
  <r>
    <x v="7095"/>
    <x v="8"/>
    <x v="3"/>
    <x v="8"/>
    <x v="2"/>
    <x v="0"/>
    <x v="7082"/>
    <x v="4"/>
    <x v="7093"/>
    <x v="111"/>
    <x v="3169"/>
    <x v="98"/>
    <m/>
    <m/>
    <s v="Amazon"/>
    <s v="Amazon"/>
    <n v="16284.02"/>
    <n v="57542997.559999913"/>
    <n v="57542997.559999913"/>
    <s v="Cairo"/>
  </r>
  <r>
    <x v="7096"/>
    <x v="8"/>
    <x v="3"/>
    <x v="8"/>
    <x v="2"/>
    <x v="1"/>
    <x v="7083"/>
    <x v="2"/>
    <x v="7094"/>
    <x v="356"/>
    <x v="1795"/>
    <x v="7"/>
    <m/>
    <m/>
    <s v="Amazon"/>
    <s v="Amazon"/>
    <n v="13290.4"/>
    <n v="57542997.559999913"/>
    <n v="57542997.559999913"/>
    <s v="Alexandria"/>
  </r>
  <r>
    <x v="7097"/>
    <x v="0"/>
    <x v="0"/>
    <x v="0"/>
    <x v="2"/>
    <x v="1"/>
    <x v="7084"/>
    <x v="2"/>
    <x v="7095"/>
    <x v="261"/>
    <x v="1623"/>
    <x v="285"/>
    <m/>
    <m/>
    <s v="Amazon"/>
    <s v="Amazon"/>
    <n v="13290.4"/>
    <n v="92327183.770000085"/>
    <n v="92327183.770000085"/>
    <s v="Alexandria"/>
  </r>
  <r>
    <x v="7098"/>
    <x v="7"/>
    <x v="0"/>
    <x v="7"/>
    <x v="0"/>
    <x v="0"/>
    <x v="7085"/>
    <x v="3"/>
    <x v="7096"/>
    <x v="95"/>
    <x v="174"/>
    <x v="224"/>
    <m/>
    <m/>
    <s v="sq"/>
    <s v="sq"/>
    <n v="16284.02"/>
    <n v="92327183.770000085"/>
    <n v="92327183.770000085"/>
    <s v="Cairo"/>
  </r>
  <r>
    <x v="7099"/>
    <x v="3"/>
    <x v="3"/>
    <x v="3"/>
    <x v="1"/>
    <x v="2"/>
    <x v="7086"/>
    <x v="1"/>
    <x v="7097"/>
    <x v="143"/>
    <x v="1454"/>
    <x v="151"/>
    <m/>
    <m/>
    <s v="Jumia"/>
    <s v="Jum"/>
    <n v="26648.76"/>
    <n v="57542997.559999913"/>
    <n v="57542997.559999913"/>
    <s v="Casablanca"/>
  </r>
  <r>
    <x v="7100"/>
    <x v="3"/>
    <x v="3"/>
    <x v="3"/>
    <x v="2"/>
    <x v="5"/>
    <x v="7087"/>
    <x v="0"/>
    <x v="7098"/>
    <x v="296"/>
    <x v="3805"/>
    <x v="259"/>
    <m/>
    <m/>
    <s v="Amazon"/>
    <s v="Amazon"/>
    <n v="27872.98"/>
    <n v="57542997.559999913"/>
    <n v="57542997.559999913"/>
    <s v="Giza"/>
  </r>
  <r>
    <x v="7101"/>
    <x v="7"/>
    <x v="0"/>
    <x v="7"/>
    <x v="2"/>
    <x v="2"/>
    <x v="7088"/>
    <x v="4"/>
    <x v="7099"/>
    <x v="256"/>
    <x v="3224"/>
    <x v="213"/>
    <m/>
    <m/>
    <s v="Amazon"/>
    <s v="Amazon"/>
    <n v="26648.76"/>
    <n v="92327183.770000085"/>
    <n v="92327183.770000085"/>
    <s v="Casablanca"/>
  </r>
  <r>
    <x v="7102"/>
    <x v="7"/>
    <x v="0"/>
    <x v="7"/>
    <x v="1"/>
    <x v="4"/>
    <x v="7089"/>
    <x v="1"/>
    <x v="7100"/>
    <x v="78"/>
    <x v="3806"/>
    <x v="204"/>
    <m/>
    <m/>
    <s v="Jumia"/>
    <s v="Jum"/>
    <n v="99349.3"/>
    <n v="92327183.770000085"/>
    <n v="92327183.770000085"/>
    <s v="Riyadh"/>
  </r>
  <r>
    <x v="7103"/>
    <x v="7"/>
    <x v="0"/>
    <x v="7"/>
    <x v="1"/>
    <x v="1"/>
    <x v="7090"/>
    <x v="2"/>
    <x v="7101"/>
    <x v="284"/>
    <x v="175"/>
    <x v="195"/>
    <m/>
    <m/>
    <s v="Jumia"/>
    <s v="Jum"/>
    <n v="13290.4"/>
    <n v="92327183.770000085"/>
    <n v="92327183.770000085"/>
    <s v="Alexandria"/>
  </r>
  <r>
    <x v="7104"/>
    <x v="8"/>
    <x v="3"/>
    <x v="8"/>
    <x v="0"/>
    <x v="3"/>
    <x v="7091"/>
    <x v="0"/>
    <x v="7102"/>
    <x v="157"/>
    <x v="860"/>
    <x v="240"/>
    <m/>
    <m/>
    <s v="sq"/>
    <s v="sq"/>
    <n v="3665.44"/>
    <n v="57542997.559999913"/>
    <n v="57542997.559999913"/>
    <s v="Dubai"/>
  </r>
  <r>
    <x v="7105"/>
    <x v="0"/>
    <x v="0"/>
    <x v="0"/>
    <x v="1"/>
    <x v="5"/>
    <x v="7092"/>
    <x v="2"/>
    <x v="7103"/>
    <x v="328"/>
    <x v="3807"/>
    <x v="59"/>
    <m/>
    <m/>
    <s v="Jumia"/>
    <s v="Jum"/>
    <n v="27872.98"/>
    <n v="92327183.770000085"/>
    <n v="92327183.770000085"/>
    <s v="Giza"/>
  </r>
  <r>
    <x v="7106"/>
    <x v="0"/>
    <x v="0"/>
    <x v="0"/>
    <x v="2"/>
    <x v="3"/>
    <x v="7093"/>
    <x v="2"/>
    <x v="7104"/>
    <x v="107"/>
    <x v="129"/>
    <x v="200"/>
    <m/>
    <m/>
    <s v="Amazon"/>
    <s v="Amazon"/>
    <n v="3665.44"/>
    <n v="92327183.770000085"/>
    <n v="92327183.770000085"/>
    <s v="Dubai"/>
  </r>
  <r>
    <x v="7107"/>
    <x v="5"/>
    <x v="1"/>
    <x v="5"/>
    <x v="0"/>
    <x v="3"/>
    <x v="7094"/>
    <x v="1"/>
    <x v="7105"/>
    <x v="269"/>
    <x v="1457"/>
    <x v="242"/>
    <m/>
    <m/>
    <s v="sq"/>
    <s v="sq"/>
    <n v="3665.44"/>
    <n v="91504159.730000004"/>
    <n v="91504159.730000004"/>
    <s v="Dubai"/>
  </r>
  <r>
    <x v="7108"/>
    <x v="8"/>
    <x v="3"/>
    <x v="8"/>
    <x v="1"/>
    <x v="1"/>
    <x v="7095"/>
    <x v="0"/>
    <x v="7106"/>
    <x v="196"/>
    <x v="1788"/>
    <x v="190"/>
    <m/>
    <m/>
    <s v="Jumia"/>
    <s v="Jum"/>
    <n v="13290.4"/>
    <n v="57542997.559999913"/>
    <n v="57542997.559999913"/>
    <s v="Alexandria"/>
  </r>
  <r>
    <x v="7109"/>
    <x v="0"/>
    <x v="0"/>
    <x v="0"/>
    <x v="2"/>
    <x v="0"/>
    <x v="7096"/>
    <x v="4"/>
    <x v="7107"/>
    <x v="166"/>
    <x v="332"/>
    <x v="91"/>
    <m/>
    <m/>
    <s v="Amazon"/>
    <s v="Amazon"/>
    <n v="16284.02"/>
    <n v="92327183.770000085"/>
    <n v="92327183.770000085"/>
    <s v="Cairo"/>
  </r>
  <r>
    <x v="7110"/>
    <x v="7"/>
    <x v="0"/>
    <x v="7"/>
    <x v="2"/>
    <x v="2"/>
    <x v="7097"/>
    <x v="3"/>
    <x v="7108"/>
    <x v="301"/>
    <x v="3084"/>
    <x v="187"/>
    <m/>
    <m/>
    <s v="Amazon"/>
    <s v="Amazon"/>
    <n v="26648.76"/>
    <n v="92327183.770000085"/>
    <n v="92327183.770000085"/>
    <s v="Casablanca"/>
  </r>
  <r>
    <x v="7111"/>
    <x v="1"/>
    <x v="1"/>
    <x v="1"/>
    <x v="0"/>
    <x v="0"/>
    <x v="7098"/>
    <x v="4"/>
    <x v="7109"/>
    <x v="288"/>
    <x v="3808"/>
    <x v="43"/>
    <m/>
    <m/>
    <s v="sq"/>
    <s v="sq"/>
    <n v="16284.02"/>
    <n v="91504159.730000004"/>
    <n v="91504159.730000004"/>
    <s v="Cairo"/>
  </r>
  <r>
    <x v="7112"/>
    <x v="8"/>
    <x v="3"/>
    <x v="8"/>
    <x v="0"/>
    <x v="3"/>
    <x v="7099"/>
    <x v="3"/>
    <x v="7110"/>
    <x v="72"/>
    <x v="180"/>
    <x v="26"/>
    <m/>
    <m/>
    <s v="sq"/>
    <s v="sq"/>
    <n v="3665.44"/>
    <n v="57542997.559999913"/>
    <n v="57542997.559999913"/>
    <s v="Dubai"/>
  </r>
  <r>
    <x v="7113"/>
    <x v="3"/>
    <x v="3"/>
    <x v="3"/>
    <x v="2"/>
    <x v="2"/>
    <x v="7100"/>
    <x v="1"/>
    <x v="7111"/>
    <x v="118"/>
    <x v="1247"/>
    <x v="269"/>
    <m/>
    <m/>
    <s v="Amazon"/>
    <s v="Amazon"/>
    <n v="26648.76"/>
    <n v="57542997.559999913"/>
    <n v="57542997.559999913"/>
    <s v="Casablanca"/>
  </r>
  <r>
    <x v="7114"/>
    <x v="0"/>
    <x v="0"/>
    <x v="0"/>
    <x v="0"/>
    <x v="1"/>
    <x v="7101"/>
    <x v="4"/>
    <x v="7112"/>
    <x v="319"/>
    <x v="3500"/>
    <x v="86"/>
    <m/>
    <m/>
    <s v="sq"/>
    <s v="sq"/>
    <n v="13290.4"/>
    <n v="92327183.770000085"/>
    <n v="92327183.770000085"/>
    <s v="Alexandria"/>
  </r>
  <r>
    <x v="7115"/>
    <x v="3"/>
    <x v="3"/>
    <x v="3"/>
    <x v="2"/>
    <x v="2"/>
    <x v="7102"/>
    <x v="4"/>
    <x v="7113"/>
    <x v="320"/>
    <x v="3809"/>
    <x v="253"/>
    <m/>
    <m/>
    <s v="Amazon"/>
    <s v="Amazon"/>
    <n v="26648.76"/>
    <n v="57542997.559999913"/>
    <n v="57542997.559999913"/>
    <s v="Casablanca"/>
  </r>
  <r>
    <x v="7116"/>
    <x v="5"/>
    <x v="1"/>
    <x v="5"/>
    <x v="0"/>
    <x v="1"/>
    <x v="7103"/>
    <x v="4"/>
    <x v="7114"/>
    <x v="322"/>
    <x v="330"/>
    <x v="190"/>
    <m/>
    <m/>
    <s v="sq"/>
    <s v="sq"/>
    <n v="13290.4"/>
    <n v="91504159.730000004"/>
    <n v="91504159.730000004"/>
    <s v="Alexandria"/>
  </r>
  <r>
    <x v="7117"/>
    <x v="6"/>
    <x v="4"/>
    <x v="6"/>
    <x v="1"/>
    <x v="5"/>
    <x v="7104"/>
    <x v="0"/>
    <x v="7115"/>
    <x v="134"/>
    <x v="1291"/>
    <x v="250"/>
    <m/>
    <m/>
    <s v="Jumia"/>
    <s v="Jum"/>
    <n v="27872.98"/>
    <n v="31420413.200000018"/>
    <n v="31420413.200000018"/>
    <s v="Giza"/>
  </r>
  <r>
    <x v="7118"/>
    <x v="1"/>
    <x v="1"/>
    <x v="1"/>
    <x v="2"/>
    <x v="4"/>
    <x v="7105"/>
    <x v="4"/>
    <x v="7116"/>
    <x v="275"/>
    <x v="3810"/>
    <x v="211"/>
    <m/>
    <m/>
    <s v="Amazon"/>
    <s v="Amazon"/>
    <n v="99349.3"/>
    <n v="91504159.730000004"/>
    <n v="91504159.730000004"/>
    <s v="Riyadh"/>
  </r>
  <r>
    <x v="7119"/>
    <x v="2"/>
    <x v="2"/>
    <x v="2"/>
    <x v="1"/>
    <x v="3"/>
    <x v="3401"/>
    <x v="1"/>
    <x v="3405"/>
    <x v="316"/>
    <x v="3632"/>
    <x v="266"/>
    <m/>
    <m/>
    <s v="Jumia"/>
    <s v="Jum"/>
    <n v="3665.44"/>
    <n v="29200970.130000021"/>
    <n v="29200970.130000021"/>
    <s v="Cairo"/>
  </r>
  <r>
    <x v="7120"/>
    <x v="2"/>
    <x v="2"/>
    <x v="2"/>
    <x v="1"/>
    <x v="1"/>
    <x v="7106"/>
    <x v="3"/>
    <x v="7117"/>
    <x v="90"/>
    <x v="3710"/>
    <x v="45"/>
    <m/>
    <m/>
    <s v="Jumia"/>
    <s v="Jum"/>
    <n v="13290.4"/>
    <n v="29200970.130000021"/>
    <n v="29200970.130000021"/>
    <s v="Alexandria"/>
  </r>
  <r>
    <x v="7121"/>
    <x v="7"/>
    <x v="0"/>
    <x v="7"/>
    <x v="1"/>
    <x v="0"/>
    <x v="7107"/>
    <x v="0"/>
    <x v="7118"/>
    <x v="335"/>
    <x v="3811"/>
    <x v="3"/>
    <m/>
    <m/>
    <s v="Jumia"/>
    <s v="Jum"/>
    <n v="16284.02"/>
    <n v="92327183.770000085"/>
    <n v="92327183.770000085"/>
    <s v="Cairo"/>
  </r>
  <r>
    <x v="7122"/>
    <x v="3"/>
    <x v="3"/>
    <x v="3"/>
    <x v="0"/>
    <x v="5"/>
    <x v="7108"/>
    <x v="4"/>
    <x v="7119"/>
    <x v="278"/>
    <x v="1850"/>
    <x v="119"/>
    <m/>
    <m/>
    <s v="sq"/>
    <s v="sq"/>
    <n v="27872.98"/>
    <n v="57542997.559999913"/>
    <n v="57542997.559999913"/>
    <s v="Giza"/>
  </r>
  <r>
    <x v="7123"/>
    <x v="1"/>
    <x v="1"/>
    <x v="1"/>
    <x v="1"/>
    <x v="1"/>
    <x v="7109"/>
    <x v="1"/>
    <x v="7120"/>
    <x v="104"/>
    <x v="3812"/>
    <x v="3"/>
    <m/>
    <m/>
    <s v="Jumia"/>
    <s v="Jum"/>
    <n v="13290.4"/>
    <n v="91504159.730000004"/>
    <n v="91504159.730000004"/>
    <s v="Alexandria"/>
  </r>
  <r>
    <x v="7124"/>
    <x v="8"/>
    <x v="3"/>
    <x v="8"/>
    <x v="0"/>
    <x v="2"/>
    <x v="7110"/>
    <x v="2"/>
    <x v="7121"/>
    <x v="24"/>
    <x v="2383"/>
    <x v="243"/>
    <m/>
    <m/>
    <s v="sq"/>
    <s v="sq"/>
    <n v="26648.76"/>
    <n v="57542997.559999913"/>
    <n v="57542997.559999913"/>
    <s v="Casablanca"/>
  </r>
  <r>
    <x v="7125"/>
    <x v="6"/>
    <x v="4"/>
    <x v="6"/>
    <x v="0"/>
    <x v="5"/>
    <x v="7111"/>
    <x v="4"/>
    <x v="7122"/>
    <x v="330"/>
    <x v="100"/>
    <x v="75"/>
    <m/>
    <m/>
    <s v="sq"/>
    <s v="sq"/>
    <n v="27872.98"/>
    <n v="31420413.200000018"/>
    <n v="31420413.200000018"/>
    <s v="Giza"/>
  </r>
  <r>
    <x v="7126"/>
    <x v="9"/>
    <x v="1"/>
    <x v="9"/>
    <x v="2"/>
    <x v="0"/>
    <x v="7112"/>
    <x v="1"/>
    <x v="7123"/>
    <x v="128"/>
    <x v="763"/>
    <x v="45"/>
    <m/>
    <m/>
    <s v="Amazon"/>
    <s v="Amazon"/>
    <n v="16284.02"/>
    <n v="91504159.730000004"/>
    <n v="91504159.730000004"/>
    <s v="Cairo"/>
  </r>
  <r>
    <x v="7127"/>
    <x v="9"/>
    <x v="1"/>
    <x v="9"/>
    <x v="1"/>
    <x v="1"/>
    <x v="7113"/>
    <x v="0"/>
    <x v="7124"/>
    <x v="157"/>
    <x v="1731"/>
    <x v="114"/>
    <m/>
    <m/>
    <s v="Jumia"/>
    <s v="Jum"/>
    <n v="13290.4"/>
    <n v="91504159.730000004"/>
    <n v="91504159.730000004"/>
    <s v="Alexandria"/>
  </r>
  <r>
    <x v="7128"/>
    <x v="5"/>
    <x v="1"/>
    <x v="5"/>
    <x v="0"/>
    <x v="0"/>
    <x v="7114"/>
    <x v="0"/>
    <x v="7125"/>
    <x v="285"/>
    <x v="3813"/>
    <x v="44"/>
    <m/>
    <m/>
    <s v="sq"/>
    <s v="sq"/>
    <n v="16284.02"/>
    <n v="91504159.730000004"/>
    <n v="91504159.730000004"/>
    <s v="Cairo"/>
  </r>
  <r>
    <x v="7129"/>
    <x v="7"/>
    <x v="0"/>
    <x v="7"/>
    <x v="2"/>
    <x v="3"/>
    <x v="7115"/>
    <x v="2"/>
    <x v="7126"/>
    <x v="291"/>
    <x v="2426"/>
    <x v="226"/>
    <m/>
    <m/>
    <s v="Amazon"/>
    <s v="Amazon"/>
    <n v="3665.44"/>
    <n v="92327183.770000085"/>
    <n v="92327183.770000085"/>
    <s v="Dubai"/>
  </r>
  <r>
    <x v="7130"/>
    <x v="8"/>
    <x v="3"/>
    <x v="8"/>
    <x v="2"/>
    <x v="5"/>
    <x v="7116"/>
    <x v="4"/>
    <x v="7127"/>
    <x v="52"/>
    <x v="3814"/>
    <x v="288"/>
    <m/>
    <m/>
    <s v="Amazon"/>
    <s v="Amazon"/>
    <n v="27872.98"/>
    <n v="57542997.559999913"/>
    <n v="57542997.559999913"/>
    <s v="Giza"/>
  </r>
  <r>
    <x v="7131"/>
    <x v="0"/>
    <x v="0"/>
    <x v="0"/>
    <x v="1"/>
    <x v="3"/>
    <x v="7117"/>
    <x v="1"/>
    <x v="7128"/>
    <x v="394"/>
    <x v="3815"/>
    <x v="244"/>
    <m/>
    <m/>
    <s v="Jumia"/>
    <s v="Jum"/>
    <n v="3665.44"/>
    <n v="92327183.770000085"/>
    <n v="92327183.770000085"/>
    <s v="Dubai"/>
  </r>
  <r>
    <x v="7132"/>
    <x v="0"/>
    <x v="0"/>
    <x v="0"/>
    <x v="2"/>
    <x v="2"/>
    <x v="7118"/>
    <x v="4"/>
    <x v="7129"/>
    <x v="228"/>
    <x v="3331"/>
    <x v="214"/>
    <m/>
    <m/>
    <s v="Amazon"/>
    <s v="Amazon"/>
    <n v="26648.76"/>
    <n v="92327183.770000085"/>
    <n v="92327183.770000085"/>
    <s v="Casablanca"/>
  </r>
  <r>
    <x v="7133"/>
    <x v="5"/>
    <x v="1"/>
    <x v="5"/>
    <x v="0"/>
    <x v="5"/>
    <x v="7119"/>
    <x v="0"/>
    <x v="7130"/>
    <x v="327"/>
    <x v="3816"/>
    <x v="264"/>
    <m/>
    <m/>
    <s v="sq"/>
    <s v="sq"/>
    <n v="27872.98"/>
    <n v="91504159.730000004"/>
    <n v="91504159.730000004"/>
    <s v="Giza"/>
  </r>
  <r>
    <x v="7134"/>
    <x v="1"/>
    <x v="1"/>
    <x v="1"/>
    <x v="1"/>
    <x v="0"/>
    <x v="7120"/>
    <x v="1"/>
    <x v="7131"/>
    <x v="355"/>
    <x v="2398"/>
    <x v="31"/>
    <m/>
    <m/>
    <s v="Jumia"/>
    <s v="Jum"/>
    <n v="16284.02"/>
    <n v="91504159.730000004"/>
    <n v="91504159.730000004"/>
    <s v="Cairo"/>
  </r>
  <r>
    <x v="7135"/>
    <x v="5"/>
    <x v="1"/>
    <x v="5"/>
    <x v="0"/>
    <x v="0"/>
    <x v="7121"/>
    <x v="3"/>
    <x v="7132"/>
    <x v="279"/>
    <x v="1399"/>
    <x v="246"/>
    <m/>
    <m/>
    <s v="sq"/>
    <s v="sq"/>
    <n v="16284.02"/>
    <n v="91504159.730000004"/>
    <n v="91504159.730000004"/>
    <s v="Cairo"/>
  </r>
  <r>
    <x v="7136"/>
    <x v="7"/>
    <x v="0"/>
    <x v="7"/>
    <x v="2"/>
    <x v="2"/>
    <x v="7122"/>
    <x v="1"/>
    <x v="7133"/>
    <x v="373"/>
    <x v="554"/>
    <x v="239"/>
    <m/>
    <m/>
    <s v="Amazon"/>
    <s v="Amazon"/>
    <n v="26648.76"/>
    <n v="92327183.770000085"/>
    <n v="92327183.770000085"/>
    <s v="Casablanca"/>
  </r>
  <r>
    <x v="7137"/>
    <x v="9"/>
    <x v="1"/>
    <x v="9"/>
    <x v="2"/>
    <x v="0"/>
    <x v="7123"/>
    <x v="3"/>
    <x v="7134"/>
    <x v="79"/>
    <x v="491"/>
    <x v="301"/>
    <m/>
    <m/>
    <s v="Amazon"/>
    <s v="Amazon"/>
    <n v="16284.02"/>
    <n v="91504159.730000004"/>
    <n v="91504159.730000004"/>
    <s v="Cairo"/>
  </r>
  <r>
    <x v="7138"/>
    <x v="8"/>
    <x v="3"/>
    <x v="8"/>
    <x v="2"/>
    <x v="2"/>
    <x v="7124"/>
    <x v="1"/>
    <x v="7135"/>
    <x v="328"/>
    <x v="2367"/>
    <x v="211"/>
    <m/>
    <m/>
    <s v="Amazon"/>
    <s v="Amazon"/>
    <n v="26648.76"/>
    <n v="57542997.559999913"/>
    <n v="57542997.559999913"/>
    <s v="Casablanca"/>
  </r>
  <r>
    <x v="7139"/>
    <x v="7"/>
    <x v="0"/>
    <x v="7"/>
    <x v="2"/>
    <x v="4"/>
    <x v="7125"/>
    <x v="0"/>
    <x v="7136"/>
    <x v="96"/>
    <x v="1734"/>
    <x v="350"/>
    <m/>
    <m/>
    <s v="Amazon"/>
    <s v="Amazon"/>
    <n v="99349.3"/>
    <n v="92327183.770000085"/>
    <n v="92327183.770000085"/>
    <s v="Riyadh"/>
  </r>
  <r>
    <x v="7140"/>
    <x v="2"/>
    <x v="2"/>
    <x v="2"/>
    <x v="0"/>
    <x v="3"/>
    <x v="7126"/>
    <x v="0"/>
    <x v="7137"/>
    <x v="13"/>
    <x v="144"/>
    <x v="238"/>
    <m/>
    <m/>
    <s v="sq"/>
    <s v="sq"/>
    <n v="3665.44"/>
    <n v="29200970.130000021"/>
    <n v="29200970.130000021"/>
    <s v="Dubai"/>
  </r>
  <r>
    <x v="7141"/>
    <x v="9"/>
    <x v="1"/>
    <x v="9"/>
    <x v="1"/>
    <x v="4"/>
    <x v="7127"/>
    <x v="3"/>
    <x v="7138"/>
    <x v="114"/>
    <x v="2082"/>
    <x v="327"/>
    <m/>
    <m/>
    <s v="Jumia"/>
    <s v="Jum"/>
    <n v="99349.3"/>
    <n v="91504159.730000004"/>
    <n v="91504159.730000004"/>
    <s v="Riyadh"/>
  </r>
  <r>
    <x v="7142"/>
    <x v="4"/>
    <x v="0"/>
    <x v="4"/>
    <x v="1"/>
    <x v="3"/>
    <x v="7128"/>
    <x v="2"/>
    <x v="7139"/>
    <x v="256"/>
    <x v="3741"/>
    <x v="267"/>
    <m/>
    <m/>
    <s v="Jumia"/>
    <s v="Jum"/>
    <n v="3665.44"/>
    <n v="92327183.770000085"/>
    <n v="92327183.770000085"/>
    <s v="Dubai"/>
  </r>
  <r>
    <x v="7143"/>
    <x v="6"/>
    <x v="4"/>
    <x v="6"/>
    <x v="0"/>
    <x v="1"/>
    <x v="7129"/>
    <x v="3"/>
    <x v="7140"/>
    <x v="306"/>
    <x v="3359"/>
    <x v="299"/>
    <m/>
    <m/>
    <s v="sq"/>
    <s v="sq"/>
    <n v="13290.4"/>
    <n v="31420413.200000018"/>
    <n v="31420413.200000018"/>
    <s v="Alexandria"/>
  </r>
  <r>
    <x v="7144"/>
    <x v="2"/>
    <x v="2"/>
    <x v="2"/>
    <x v="1"/>
    <x v="0"/>
    <x v="7130"/>
    <x v="2"/>
    <x v="7141"/>
    <x v="102"/>
    <x v="2856"/>
    <x v="199"/>
    <m/>
    <m/>
    <s v="Jumia"/>
    <s v="Jum"/>
    <n v="16284.02"/>
    <n v="29200970.130000021"/>
    <n v="29200970.130000021"/>
    <s v="Cairo"/>
  </r>
  <r>
    <x v="7145"/>
    <x v="3"/>
    <x v="3"/>
    <x v="3"/>
    <x v="1"/>
    <x v="2"/>
    <x v="7131"/>
    <x v="2"/>
    <x v="7142"/>
    <x v="44"/>
    <x v="3817"/>
    <x v="212"/>
    <m/>
    <m/>
    <s v="Jumia"/>
    <s v="Jum"/>
    <n v="26648.76"/>
    <n v="57542997.559999913"/>
    <n v="57542997.559999913"/>
    <s v="Casablanca"/>
  </r>
  <r>
    <x v="7146"/>
    <x v="6"/>
    <x v="4"/>
    <x v="6"/>
    <x v="1"/>
    <x v="4"/>
    <x v="7132"/>
    <x v="4"/>
    <x v="7143"/>
    <x v="384"/>
    <x v="3818"/>
    <x v="241"/>
    <m/>
    <m/>
    <s v="Jumia"/>
    <s v="Jum"/>
    <n v="99349.3"/>
    <n v="31420413.200000018"/>
    <n v="31420413.200000018"/>
    <s v="Riyadh"/>
  </r>
  <r>
    <x v="7147"/>
    <x v="9"/>
    <x v="1"/>
    <x v="9"/>
    <x v="0"/>
    <x v="3"/>
    <x v="7133"/>
    <x v="3"/>
    <x v="7144"/>
    <x v="82"/>
    <x v="2766"/>
    <x v="0"/>
    <m/>
    <m/>
    <s v="sq"/>
    <s v="sq"/>
    <n v="3665.44"/>
    <n v="91504159.730000004"/>
    <n v="91504159.730000004"/>
    <s v="Dubai"/>
  </r>
  <r>
    <x v="7148"/>
    <x v="1"/>
    <x v="1"/>
    <x v="1"/>
    <x v="0"/>
    <x v="1"/>
    <x v="7134"/>
    <x v="1"/>
    <x v="7145"/>
    <x v="375"/>
    <x v="577"/>
    <x v="252"/>
    <m/>
    <m/>
    <s v="sq"/>
    <s v="sq"/>
    <n v="13290.4"/>
    <n v="91504159.730000004"/>
    <n v="91504159.730000004"/>
    <s v="Alexandria"/>
  </r>
  <r>
    <x v="7149"/>
    <x v="3"/>
    <x v="3"/>
    <x v="3"/>
    <x v="1"/>
    <x v="5"/>
    <x v="7135"/>
    <x v="0"/>
    <x v="7146"/>
    <x v="38"/>
    <x v="3819"/>
    <x v="175"/>
    <m/>
    <m/>
    <s v="Jumia"/>
    <s v="Jum"/>
    <n v="27872.98"/>
    <n v="57542997.559999913"/>
    <n v="57542997.559999913"/>
    <s v="Giza"/>
  </r>
  <r>
    <x v="7150"/>
    <x v="9"/>
    <x v="1"/>
    <x v="9"/>
    <x v="0"/>
    <x v="5"/>
    <x v="7136"/>
    <x v="1"/>
    <x v="7147"/>
    <x v="250"/>
    <x v="3423"/>
    <x v="274"/>
    <m/>
    <m/>
    <s v="sq"/>
    <s v="sq"/>
    <n v="27872.98"/>
    <n v="91504159.730000004"/>
    <n v="91504159.730000004"/>
    <s v="Giza"/>
  </r>
  <r>
    <x v="7151"/>
    <x v="3"/>
    <x v="3"/>
    <x v="3"/>
    <x v="1"/>
    <x v="2"/>
    <x v="7137"/>
    <x v="2"/>
    <x v="7148"/>
    <x v="119"/>
    <x v="2680"/>
    <x v="71"/>
    <m/>
    <m/>
    <s v="Jumia"/>
    <s v="Jum"/>
    <n v="26648.76"/>
    <n v="57542997.559999913"/>
    <n v="57542997.559999913"/>
    <s v="Casablanca"/>
  </r>
  <r>
    <x v="7152"/>
    <x v="8"/>
    <x v="3"/>
    <x v="8"/>
    <x v="0"/>
    <x v="2"/>
    <x v="7138"/>
    <x v="3"/>
    <x v="7149"/>
    <x v="190"/>
    <x v="1689"/>
    <x v="345"/>
    <m/>
    <m/>
    <s v="sq"/>
    <s v="sq"/>
    <n v="26648.76"/>
    <n v="57542997.559999913"/>
    <n v="57542997.559999913"/>
    <s v="Casablanca"/>
  </r>
  <r>
    <x v="7153"/>
    <x v="3"/>
    <x v="3"/>
    <x v="3"/>
    <x v="1"/>
    <x v="2"/>
    <x v="7139"/>
    <x v="4"/>
    <x v="7150"/>
    <x v="88"/>
    <x v="2983"/>
    <x v="357"/>
    <m/>
    <m/>
    <s v="Jumia"/>
    <s v="Jum"/>
    <n v="26648.76"/>
    <n v="57542997.559999913"/>
    <n v="57542997.559999913"/>
    <s v="Casablanca"/>
  </r>
  <r>
    <x v="7154"/>
    <x v="6"/>
    <x v="4"/>
    <x v="6"/>
    <x v="1"/>
    <x v="2"/>
    <x v="7140"/>
    <x v="4"/>
    <x v="7151"/>
    <x v="87"/>
    <x v="1260"/>
    <x v="29"/>
    <m/>
    <m/>
    <s v="Jumia"/>
    <s v="Jum"/>
    <n v="26648.76"/>
    <n v="31420413.200000018"/>
    <n v="31420413.200000018"/>
    <s v="Casablanca"/>
  </r>
  <r>
    <x v="7155"/>
    <x v="1"/>
    <x v="1"/>
    <x v="1"/>
    <x v="2"/>
    <x v="0"/>
    <x v="7141"/>
    <x v="1"/>
    <x v="7152"/>
    <x v="36"/>
    <x v="741"/>
    <x v="202"/>
    <m/>
    <m/>
    <s v="Amazon"/>
    <s v="Amazon"/>
    <n v="16284.02"/>
    <n v="91504159.730000004"/>
    <n v="91504159.730000004"/>
    <s v="Cairo"/>
  </r>
  <r>
    <x v="7156"/>
    <x v="2"/>
    <x v="2"/>
    <x v="2"/>
    <x v="0"/>
    <x v="1"/>
    <x v="7142"/>
    <x v="3"/>
    <x v="7153"/>
    <x v="204"/>
    <x v="2202"/>
    <x v="342"/>
    <m/>
    <m/>
    <s v="sq"/>
    <s v="sq"/>
    <n v="13290.4"/>
    <n v="29200970.130000021"/>
    <n v="29200970.130000021"/>
    <s v="Alexandria"/>
  </r>
  <r>
    <x v="7157"/>
    <x v="9"/>
    <x v="1"/>
    <x v="9"/>
    <x v="0"/>
    <x v="4"/>
    <x v="7143"/>
    <x v="3"/>
    <x v="7154"/>
    <x v="95"/>
    <x v="3820"/>
    <x v="124"/>
    <m/>
    <m/>
    <s v="sq"/>
    <s v="sq"/>
    <n v="99349.3"/>
    <n v="91504159.730000004"/>
    <n v="91504159.730000004"/>
    <s v="Riyadh"/>
  </r>
  <r>
    <x v="7158"/>
    <x v="6"/>
    <x v="4"/>
    <x v="6"/>
    <x v="1"/>
    <x v="2"/>
    <x v="7144"/>
    <x v="1"/>
    <x v="7155"/>
    <x v="333"/>
    <x v="3821"/>
    <x v="153"/>
    <m/>
    <m/>
    <s v="Jumia"/>
    <s v="Jum"/>
    <n v="26648.76"/>
    <n v="31420413.200000018"/>
    <n v="31420413.200000018"/>
    <s v="Casablanca"/>
  </r>
  <r>
    <x v="7159"/>
    <x v="3"/>
    <x v="3"/>
    <x v="3"/>
    <x v="1"/>
    <x v="2"/>
    <x v="7145"/>
    <x v="0"/>
    <x v="7156"/>
    <x v="253"/>
    <x v="2375"/>
    <x v="114"/>
    <m/>
    <m/>
    <s v="Jumia"/>
    <s v="Jum"/>
    <n v="26648.76"/>
    <n v="57542997.559999913"/>
    <n v="57542997.559999913"/>
    <s v="Casablanca"/>
  </r>
  <r>
    <x v="7160"/>
    <x v="9"/>
    <x v="1"/>
    <x v="9"/>
    <x v="2"/>
    <x v="2"/>
    <x v="7146"/>
    <x v="2"/>
    <x v="7157"/>
    <x v="299"/>
    <x v="3822"/>
    <x v="270"/>
    <m/>
    <m/>
    <s v="Amazon"/>
    <s v="Amazon"/>
    <n v="26648.76"/>
    <n v="91504159.730000004"/>
    <n v="91504159.730000004"/>
    <s v="Casablanca"/>
  </r>
  <r>
    <x v="7161"/>
    <x v="7"/>
    <x v="0"/>
    <x v="7"/>
    <x v="1"/>
    <x v="0"/>
    <x v="7147"/>
    <x v="3"/>
    <x v="7158"/>
    <x v="246"/>
    <x v="2352"/>
    <x v="130"/>
    <m/>
    <m/>
    <s v="Jumia"/>
    <s v="Jum"/>
    <n v="16284.02"/>
    <n v="92327183.770000085"/>
    <n v="92327183.770000085"/>
    <s v="Cairo"/>
  </r>
  <r>
    <x v="7162"/>
    <x v="0"/>
    <x v="0"/>
    <x v="0"/>
    <x v="1"/>
    <x v="0"/>
    <x v="7148"/>
    <x v="0"/>
    <x v="7159"/>
    <x v="282"/>
    <x v="503"/>
    <x v="139"/>
    <m/>
    <m/>
    <s v="Jumia"/>
    <s v="Jum"/>
    <n v="16284.02"/>
    <n v="92327183.770000085"/>
    <n v="92327183.770000085"/>
    <s v="Cairo"/>
  </r>
  <r>
    <x v="7163"/>
    <x v="0"/>
    <x v="0"/>
    <x v="0"/>
    <x v="0"/>
    <x v="4"/>
    <x v="7149"/>
    <x v="0"/>
    <x v="7160"/>
    <x v="143"/>
    <x v="1215"/>
    <x v="95"/>
    <m/>
    <m/>
    <s v="sq"/>
    <s v="sq"/>
    <n v="99349.3"/>
    <n v="92327183.770000085"/>
    <n v="92327183.770000085"/>
    <s v="Riyadh"/>
  </r>
  <r>
    <x v="7164"/>
    <x v="1"/>
    <x v="1"/>
    <x v="1"/>
    <x v="0"/>
    <x v="0"/>
    <x v="7150"/>
    <x v="1"/>
    <x v="7161"/>
    <x v="388"/>
    <x v="383"/>
    <x v="265"/>
    <m/>
    <m/>
    <s v="sq"/>
    <s v="sq"/>
    <n v="16284.02"/>
    <n v="91504159.730000004"/>
    <n v="91504159.730000004"/>
    <s v="Cairo"/>
  </r>
  <r>
    <x v="7165"/>
    <x v="1"/>
    <x v="1"/>
    <x v="1"/>
    <x v="2"/>
    <x v="1"/>
    <x v="7151"/>
    <x v="2"/>
    <x v="7162"/>
    <x v="313"/>
    <x v="1242"/>
    <x v="67"/>
    <m/>
    <m/>
    <s v="Amazon"/>
    <s v="Amazon"/>
    <n v="13290.4"/>
    <n v="91504159.730000004"/>
    <n v="91504159.730000004"/>
    <s v="Alexandria"/>
  </r>
  <r>
    <x v="7166"/>
    <x v="8"/>
    <x v="3"/>
    <x v="8"/>
    <x v="1"/>
    <x v="2"/>
    <x v="7152"/>
    <x v="2"/>
    <x v="7163"/>
    <x v="366"/>
    <x v="3823"/>
    <x v="106"/>
    <m/>
    <m/>
    <s v="Jumia"/>
    <s v="Jum"/>
    <n v="26648.76"/>
    <n v="57542997.559999913"/>
    <n v="57542997.559999913"/>
    <s v="Casablanca"/>
  </r>
  <r>
    <x v="7167"/>
    <x v="0"/>
    <x v="0"/>
    <x v="0"/>
    <x v="0"/>
    <x v="1"/>
    <x v="7153"/>
    <x v="0"/>
    <x v="7164"/>
    <x v="197"/>
    <x v="1160"/>
    <x v="65"/>
    <m/>
    <m/>
    <s v="sq"/>
    <s v="sq"/>
    <n v="13290.4"/>
    <n v="92327183.770000085"/>
    <n v="92327183.770000085"/>
    <s v="Alexandria"/>
  </r>
  <r>
    <x v="7168"/>
    <x v="7"/>
    <x v="0"/>
    <x v="7"/>
    <x v="0"/>
    <x v="2"/>
    <x v="7154"/>
    <x v="1"/>
    <x v="7165"/>
    <x v="268"/>
    <x v="3709"/>
    <x v="244"/>
    <m/>
    <m/>
    <s v="sq"/>
    <s v="sq"/>
    <n v="26648.76"/>
    <n v="92327183.770000085"/>
    <n v="92327183.770000085"/>
    <s v="Casablanca"/>
  </r>
  <r>
    <x v="7169"/>
    <x v="3"/>
    <x v="3"/>
    <x v="3"/>
    <x v="0"/>
    <x v="3"/>
    <x v="7155"/>
    <x v="4"/>
    <x v="7166"/>
    <x v="119"/>
    <x v="3824"/>
    <x v="241"/>
    <m/>
    <m/>
    <s v="sq"/>
    <s v="sq"/>
    <n v="3665.44"/>
    <n v="57542997.559999913"/>
    <n v="57542997.559999913"/>
    <s v="Dubai"/>
  </r>
  <r>
    <x v="7170"/>
    <x v="5"/>
    <x v="1"/>
    <x v="5"/>
    <x v="2"/>
    <x v="3"/>
    <x v="7156"/>
    <x v="4"/>
    <x v="7167"/>
    <x v="36"/>
    <x v="3825"/>
    <x v="233"/>
    <m/>
    <m/>
    <s v="Amazon"/>
    <s v="Amazon"/>
    <n v="3665.44"/>
    <n v="91504159.730000004"/>
    <n v="91504159.730000004"/>
    <s v="Dubai"/>
  </r>
  <r>
    <x v="7171"/>
    <x v="6"/>
    <x v="4"/>
    <x v="6"/>
    <x v="0"/>
    <x v="2"/>
    <x v="7157"/>
    <x v="2"/>
    <x v="7168"/>
    <x v="281"/>
    <x v="281"/>
    <x v="83"/>
    <m/>
    <m/>
    <s v="sq"/>
    <s v="sq"/>
    <n v="26648.76"/>
    <n v="31420413.200000018"/>
    <n v="31420413.200000018"/>
    <s v="Casablanca"/>
  </r>
  <r>
    <x v="7172"/>
    <x v="3"/>
    <x v="3"/>
    <x v="3"/>
    <x v="2"/>
    <x v="5"/>
    <x v="7158"/>
    <x v="2"/>
    <x v="7169"/>
    <x v="351"/>
    <x v="127"/>
    <x v="172"/>
    <m/>
    <m/>
    <s v="Amazon"/>
    <s v="Amazon"/>
    <n v="27872.98"/>
    <n v="57542997.559999913"/>
    <n v="57542997.559999913"/>
    <s v="Giza"/>
  </r>
  <r>
    <x v="7173"/>
    <x v="8"/>
    <x v="3"/>
    <x v="8"/>
    <x v="1"/>
    <x v="2"/>
    <x v="7159"/>
    <x v="2"/>
    <x v="7170"/>
    <x v="26"/>
    <x v="1012"/>
    <x v="7"/>
    <m/>
    <m/>
    <s v="Jumia"/>
    <s v="Jum"/>
    <n v="26648.76"/>
    <n v="57542997.559999913"/>
    <n v="57542997.559999913"/>
    <s v="Casablanca"/>
  </r>
  <r>
    <x v="7174"/>
    <x v="7"/>
    <x v="0"/>
    <x v="7"/>
    <x v="2"/>
    <x v="1"/>
    <x v="7160"/>
    <x v="2"/>
    <x v="7171"/>
    <x v="7"/>
    <x v="3489"/>
    <x v="344"/>
    <m/>
    <m/>
    <s v="Amazon"/>
    <s v="Amazon"/>
    <n v="13290.4"/>
    <n v="92327183.770000085"/>
    <n v="92327183.770000085"/>
    <s v="Alexandria"/>
  </r>
  <r>
    <x v="7175"/>
    <x v="1"/>
    <x v="1"/>
    <x v="1"/>
    <x v="1"/>
    <x v="5"/>
    <x v="7161"/>
    <x v="3"/>
    <x v="7172"/>
    <x v="66"/>
    <x v="3826"/>
    <x v="176"/>
    <m/>
    <m/>
    <s v="Jumia"/>
    <s v="Jum"/>
    <n v="27872.98"/>
    <n v="91504159.730000004"/>
    <n v="91504159.730000004"/>
    <s v="Giza"/>
  </r>
  <r>
    <x v="7176"/>
    <x v="2"/>
    <x v="2"/>
    <x v="2"/>
    <x v="2"/>
    <x v="5"/>
    <x v="7162"/>
    <x v="3"/>
    <x v="7173"/>
    <x v="318"/>
    <x v="3619"/>
    <x v="8"/>
    <m/>
    <m/>
    <s v="Amazon"/>
    <s v="Amazon"/>
    <n v="27872.98"/>
    <n v="29200970.130000021"/>
    <n v="29200970.130000021"/>
    <s v="Giza"/>
  </r>
  <r>
    <x v="7177"/>
    <x v="6"/>
    <x v="4"/>
    <x v="6"/>
    <x v="2"/>
    <x v="3"/>
    <x v="7163"/>
    <x v="1"/>
    <x v="7174"/>
    <x v="81"/>
    <x v="3279"/>
    <x v="175"/>
    <m/>
    <m/>
    <s v="Amazon"/>
    <s v="Amazon"/>
    <n v="3665.44"/>
    <n v="31420413.200000018"/>
    <n v="31420413.200000018"/>
    <s v="Dubai"/>
  </r>
  <r>
    <x v="7178"/>
    <x v="5"/>
    <x v="1"/>
    <x v="5"/>
    <x v="1"/>
    <x v="2"/>
    <x v="7164"/>
    <x v="0"/>
    <x v="7175"/>
    <x v="66"/>
    <x v="3827"/>
    <x v="355"/>
    <m/>
    <m/>
    <s v="Jumia"/>
    <s v="Jum"/>
    <n v="26648.76"/>
    <n v="91504159.730000004"/>
    <n v="91504159.730000004"/>
    <s v="Casablanca"/>
  </r>
  <r>
    <x v="7179"/>
    <x v="1"/>
    <x v="1"/>
    <x v="1"/>
    <x v="0"/>
    <x v="5"/>
    <x v="7165"/>
    <x v="4"/>
    <x v="7176"/>
    <x v="13"/>
    <x v="582"/>
    <x v="342"/>
    <m/>
    <m/>
    <s v="sq"/>
    <s v="sq"/>
    <n v="27872.98"/>
    <n v="91504159.730000004"/>
    <n v="91504159.730000004"/>
    <s v="Giza"/>
  </r>
  <r>
    <x v="7180"/>
    <x v="5"/>
    <x v="1"/>
    <x v="5"/>
    <x v="0"/>
    <x v="5"/>
    <x v="7166"/>
    <x v="4"/>
    <x v="7177"/>
    <x v="316"/>
    <x v="1683"/>
    <x v="339"/>
    <m/>
    <m/>
    <s v="sq"/>
    <s v="sq"/>
    <n v="27872.98"/>
    <n v="91504159.730000004"/>
    <n v="91504159.730000004"/>
    <s v="Giza"/>
  </r>
  <r>
    <x v="7181"/>
    <x v="5"/>
    <x v="1"/>
    <x v="5"/>
    <x v="0"/>
    <x v="4"/>
    <x v="7167"/>
    <x v="1"/>
    <x v="7178"/>
    <x v="269"/>
    <x v="2920"/>
    <x v="100"/>
    <m/>
    <m/>
    <s v="sq"/>
    <s v="sq"/>
    <n v="99349.3"/>
    <n v="91504159.730000004"/>
    <n v="91504159.730000004"/>
    <s v="Riyadh"/>
  </r>
  <r>
    <x v="7182"/>
    <x v="7"/>
    <x v="0"/>
    <x v="7"/>
    <x v="2"/>
    <x v="3"/>
    <x v="7168"/>
    <x v="3"/>
    <x v="7179"/>
    <x v="235"/>
    <x v="66"/>
    <x v="295"/>
    <m/>
    <m/>
    <s v="Amazon"/>
    <s v="Amazon"/>
    <n v="3665.44"/>
    <n v="92327183.770000085"/>
    <n v="92327183.770000085"/>
    <s v="Dubai"/>
  </r>
  <r>
    <x v="7183"/>
    <x v="7"/>
    <x v="0"/>
    <x v="7"/>
    <x v="0"/>
    <x v="1"/>
    <x v="7169"/>
    <x v="1"/>
    <x v="7180"/>
    <x v="113"/>
    <x v="350"/>
    <x v="200"/>
    <m/>
    <m/>
    <s v="sq"/>
    <s v="sq"/>
    <n v="13290.4"/>
    <n v="92327183.770000085"/>
    <n v="92327183.770000085"/>
    <s v="Alexandria"/>
  </r>
  <r>
    <x v="7184"/>
    <x v="4"/>
    <x v="0"/>
    <x v="4"/>
    <x v="1"/>
    <x v="5"/>
    <x v="7170"/>
    <x v="0"/>
    <x v="7181"/>
    <x v="231"/>
    <x v="2838"/>
    <x v="98"/>
    <m/>
    <m/>
    <s v="Jumia"/>
    <s v="Jum"/>
    <n v="27872.98"/>
    <n v="92327183.770000085"/>
    <n v="92327183.770000085"/>
    <s v="Giza"/>
  </r>
  <r>
    <x v="7185"/>
    <x v="3"/>
    <x v="3"/>
    <x v="3"/>
    <x v="0"/>
    <x v="5"/>
    <x v="7171"/>
    <x v="2"/>
    <x v="7182"/>
    <x v="71"/>
    <x v="3385"/>
    <x v="69"/>
    <m/>
    <m/>
    <s v="sq"/>
    <s v="sq"/>
    <n v="27872.98"/>
    <n v="57542997.559999913"/>
    <n v="57542997.559999913"/>
    <s v="Giza"/>
  </r>
  <r>
    <x v="7186"/>
    <x v="2"/>
    <x v="2"/>
    <x v="2"/>
    <x v="1"/>
    <x v="3"/>
    <x v="7172"/>
    <x v="1"/>
    <x v="7183"/>
    <x v="206"/>
    <x v="1618"/>
    <x v="123"/>
    <m/>
    <m/>
    <s v="Jumia"/>
    <s v="Jum"/>
    <n v="3665.44"/>
    <n v="29200970.130000021"/>
    <n v="29200970.130000021"/>
    <s v="Dubai"/>
  </r>
  <r>
    <x v="7187"/>
    <x v="3"/>
    <x v="3"/>
    <x v="3"/>
    <x v="1"/>
    <x v="2"/>
    <x v="7173"/>
    <x v="2"/>
    <x v="7184"/>
    <x v="70"/>
    <x v="3828"/>
    <x v="347"/>
    <m/>
    <m/>
    <s v="Jumia"/>
    <s v="Jum"/>
    <n v="26648.76"/>
    <n v="57542997.559999913"/>
    <n v="57542997.559999913"/>
    <s v="Casablanca"/>
  </r>
  <r>
    <x v="7188"/>
    <x v="2"/>
    <x v="2"/>
    <x v="2"/>
    <x v="0"/>
    <x v="4"/>
    <x v="7174"/>
    <x v="0"/>
    <x v="7185"/>
    <x v="391"/>
    <x v="2126"/>
    <x v="257"/>
    <m/>
    <m/>
    <s v="sq"/>
    <s v="sq"/>
    <n v="99349.3"/>
    <n v="29200970.130000021"/>
    <n v="29200970.130000021"/>
    <s v="Riyadh"/>
  </r>
  <r>
    <x v="7189"/>
    <x v="7"/>
    <x v="0"/>
    <x v="7"/>
    <x v="0"/>
    <x v="3"/>
    <x v="7175"/>
    <x v="4"/>
    <x v="7186"/>
    <x v="82"/>
    <x v="1749"/>
    <x v="168"/>
    <m/>
    <m/>
    <s v="sq"/>
    <s v="sq"/>
    <n v="3665.44"/>
    <n v="92327183.770000085"/>
    <n v="92327183.770000085"/>
    <s v="Dubai"/>
  </r>
  <r>
    <x v="7190"/>
    <x v="4"/>
    <x v="0"/>
    <x v="4"/>
    <x v="0"/>
    <x v="3"/>
    <x v="7176"/>
    <x v="0"/>
    <x v="7187"/>
    <x v="272"/>
    <x v="2513"/>
    <x v="308"/>
    <m/>
    <m/>
    <s v="sq"/>
    <s v="sq"/>
    <n v="3665.44"/>
    <n v="92327183.770000085"/>
    <n v="92327183.770000085"/>
    <s v="Dubai"/>
  </r>
  <r>
    <x v="7191"/>
    <x v="0"/>
    <x v="0"/>
    <x v="0"/>
    <x v="2"/>
    <x v="1"/>
    <x v="7177"/>
    <x v="1"/>
    <x v="7188"/>
    <x v="91"/>
    <x v="3730"/>
    <x v="216"/>
    <m/>
    <m/>
    <s v="Amazon"/>
    <s v="Amazon"/>
    <n v="13290.4"/>
    <n v="92327183.770000085"/>
    <n v="92327183.770000085"/>
    <s v="Alexandria"/>
  </r>
  <r>
    <x v="7192"/>
    <x v="5"/>
    <x v="1"/>
    <x v="5"/>
    <x v="2"/>
    <x v="0"/>
    <x v="7178"/>
    <x v="4"/>
    <x v="7189"/>
    <x v="30"/>
    <x v="3829"/>
    <x v="146"/>
    <m/>
    <m/>
    <s v="Amazon"/>
    <s v="Amazon"/>
    <n v="16284.02"/>
    <n v="91504159.730000004"/>
    <n v="91504159.730000004"/>
    <s v="Cairo"/>
  </r>
  <r>
    <x v="7193"/>
    <x v="7"/>
    <x v="0"/>
    <x v="7"/>
    <x v="2"/>
    <x v="0"/>
    <x v="7179"/>
    <x v="1"/>
    <x v="7190"/>
    <x v="162"/>
    <x v="782"/>
    <x v="159"/>
    <m/>
    <m/>
    <s v="Amazon"/>
    <s v="Amazon"/>
    <n v="16284.02"/>
    <n v="92327183.770000085"/>
    <n v="92327183.770000085"/>
    <s v="Cairo"/>
  </r>
  <r>
    <x v="7194"/>
    <x v="1"/>
    <x v="1"/>
    <x v="1"/>
    <x v="2"/>
    <x v="4"/>
    <x v="7180"/>
    <x v="3"/>
    <x v="7191"/>
    <x v="127"/>
    <x v="2061"/>
    <x v="89"/>
    <m/>
    <m/>
    <s v="Amazon"/>
    <s v="Amazon"/>
    <n v="99349.3"/>
    <n v="91504159.730000004"/>
    <n v="91504159.730000004"/>
    <s v="Riyadh"/>
  </r>
  <r>
    <x v="7195"/>
    <x v="7"/>
    <x v="0"/>
    <x v="7"/>
    <x v="0"/>
    <x v="1"/>
    <x v="7181"/>
    <x v="1"/>
    <x v="7192"/>
    <x v="189"/>
    <x v="2919"/>
    <x v="140"/>
    <m/>
    <m/>
    <s v="sq"/>
    <s v="sq"/>
    <n v="13290.4"/>
    <n v="92327183.770000085"/>
    <n v="92327183.770000085"/>
    <s v="Alexandria"/>
  </r>
  <r>
    <x v="7196"/>
    <x v="0"/>
    <x v="0"/>
    <x v="0"/>
    <x v="2"/>
    <x v="5"/>
    <x v="7182"/>
    <x v="2"/>
    <x v="7193"/>
    <x v="231"/>
    <x v="2684"/>
    <x v="179"/>
    <m/>
    <m/>
    <s v="Amazon"/>
    <s v="Amazon"/>
    <n v="27872.98"/>
    <n v="92327183.770000085"/>
    <n v="92327183.770000085"/>
    <s v="Giza"/>
  </r>
  <r>
    <x v="7197"/>
    <x v="3"/>
    <x v="3"/>
    <x v="3"/>
    <x v="2"/>
    <x v="1"/>
    <x v="7183"/>
    <x v="4"/>
    <x v="7194"/>
    <x v="277"/>
    <x v="3830"/>
    <x v="42"/>
    <m/>
    <m/>
    <s v="Amazon"/>
    <s v="Amazon"/>
    <n v="13290.4"/>
    <n v="57542997.559999913"/>
    <n v="57542997.559999913"/>
    <s v="Alexandria"/>
  </r>
  <r>
    <x v="7198"/>
    <x v="3"/>
    <x v="3"/>
    <x v="3"/>
    <x v="0"/>
    <x v="3"/>
    <x v="7184"/>
    <x v="0"/>
    <x v="7195"/>
    <x v="189"/>
    <x v="1531"/>
    <x v="339"/>
    <m/>
    <m/>
    <s v="sq"/>
    <s v="sq"/>
    <n v="3665.44"/>
    <n v="57542997.559999913"/>
    <n v="57542997.559999913"/>
    <s v="Dubai"/>
  </r>
  <r>
    <x v="7199"/>
    <x v="2"/>
    <x v="2"/>
    <x v="2"/>
    <x v="0"/>
    <x v="0"/>
    <x v="7185"/>
    <x v="4"/>
    <x v="7196"/>
    <x v="291"/>
    <x v="3831"/>
    <x v="82"/>
    <m/>
    <m/>
    <s v="sq"/>
    <s v="sq"/>
    <n v="16284.02"/>
    <n v="29200970.130000021"/>
    <n v="29200970.130000021"/>
    <s v="Cairo"/>
  </r>
  <r>
    <x v="7200"/>
    <x v="2"/>
    <x v="2"/>
    <x v="2"/>
    <x v="0"/>
    <x v="0"/>
    <x v="7186"/>
    <x v="2"/>
    <x v="7197"/>
    <x v="292"/>
    <x v="3751"/>
    <x v="125"/>
    <m/>
    <m/>
    <s v="sq"/>
    <s v="sq"/>
    <n v="16284.02"/>
    <n v="29200970.130000021"/>
    <n v="29200970.130000021"/>
    <s v="Cairo"/>
  </r>
  <r>
    <x v="7201"/>
    <x v="0"/>
    <x v="0"/>
    <x v="0"/>
    <x v="2"/>
    <x v="2"/>
    <x v="7187"/>
    <x v="2"/>
    <x v="7198"/>
    <x v="233"/>
    <x v="3832"/>
    <x v="355"/>
    <m/>
    <m/>
    <s v="Amazon"/>
    <s v="Amazon"/>
    <n v="26648.76"/>
    <n v="92327183.770000085"/>
    <n v="92327183.770000085"/>
    <s v="Casablanca"/>
  </r>
  <r>
    <x v="7202"/>
    <x v="6"/>
    <x v="4"/>
    <x v="6"/>
    <x v="1"/>
    <x v="4"/>
    <x v="7188"/>
    <x v="2"/>
    <x v="7199"/>
    <x v="35"/>
    <x v="1537"/>
    <x v="239"/>
    <m/>
    <m/>
    <s v="Jumia"/>
    <s v="Jum"/>
    <n v="99349.3"/>
    <n v="31420413.200000018"/>
    <n v="31420413.200000018"/>
    <s v="Riyadh"/>
  </r>
  <r>
    <x v="7203"/>
    <x v="4"/>
    <x v="0"/>
    <x v="4"/>
    <x v="2"/>
    <x v="1"/>
    <x v="7189"/>
    <x v="3"/>
    <x v="7200"/>
    <x v="198"/>
    <x v="2359"/>
    <x v="46"/>
    <m/>
    <m/>
    <s v="Amazon"/>
    <s v="Amazon"/>
    <n v="13290.4"/>
    <n v="92327183.770000085"/>
    <n v="92327183.770000085"/>
    <s v="Alexandria"/>
  </r>
  <r>
    <x v="7204"/>
    <x v="7"/>
    <x v="0"/>
    <x v="7"/>
    <x v="0"/>
    <x v="0"/>
    <x v="7190"/>
    <x v="1"/>
    <x v="7201"/>
    <x v="377"/>
    <x v="3833"/>
    <x v="73"/>
    <m/>
    <m/>
    <s v="sq"/>
    <s v="sq"/>
    <n v="16284.02"/>
    <n v="92327183.770000085"/>
    <n v="92327183.770000085"/>
    <s v="Cairo"/>
  </r>
  <r>
    <x v="7205"/>
    <x v="0"/>
    <x v="0"/>
    <x v="0"/>
    <x v="1"/>
    <x v="4"/>
    <x v="7191"/>
    <x v="0"/>
    <x v="7202"/>
    <x v="335"/>
    <x v="1054"/>
    <x v="173"/>
    <m/>
    <m/>
    <s v="Jumia"/>
    <s v="Jum"/>
    <n v="99349.3"/>
    <n v="92327183.770000085"/>
    <n v="92327183.770000085"/>
    <s v="Riyadh"/>
  </r>
  <r>
    <x v="7206"/>
    <x v="6"/>
    <x v="4"/>
    <x v="6"/>
    <x v="2"/>
    <x v="3"/>
    <x v="7192"/>
    <x v="0"/>
    <x v="7203"/>
    <x v="76"/>
    <x v="3537"/>
    <x v="320"/>
    <m/>
    <m/>
    <s v="Amazon"/>
    <s v="Amazon"/>
    <n v="3665.44"/>
    <n v="31420413.200000018"/>
    <n v="31420413.200000018"/>
    <s v="Dubai"/>
  </r>
  <r>
    <x v="7207"/>
    <x v="8"/>
    <x v="3"/>
    <x v="8"/>
    <x v="0"/>
    <x v="3"/>
    <x v="7193"/>
    <x v="1"/>
    <x v="7204"/>
    <x v="186"/>
    <x v="1409"/>
    <x v="106"/>
    <m/>
    <m/>
    <s v="sq"/>
    <s v="sq"/>
    <n v="3665.44"/>
    <n v="57542997.559999913"/>
    <n v="57542997.559999913"/>
    <s v="Dubai"/>
  </r>
  <r>
    <x v="7208"/>
    <x v="2"/>
    <x v="2"/>
    <x v="2"/>
    <x v="2"/>
    <x v="2"/>
    <x v="7194"/>
    <x v="3"/>
    <x v="7205"/>
    <x v="166"/>
    <x v="1428"/>
    <x v="333"/>
    <m/>
    <m/>
    <s v="Amazon"/>
    <s v="Amazon"/>
    <n v="26648.76"/>
    <n v="29200970.130000021"/>
    <n v="29200970.130000021"/>
    <s v="Casablanca"/>
  </r>
  <r>
    <x v="7209"/>
    <x v="6"/>
    <x v="4"/>
    <x v="6"/>
    <x v="1"/>
    <x v="1"/>
    <x v="7195"/>
    <x v="3"/>
    <x v="7206"/>
    <x v="94"/>
    <x v="956"/>
    <x v="98"/>
    <m/>
    <m/>
    <s v="Jumia"/>
    <s v="Jum"/>
    <n v="13290.4"/>
    <n v="31420413.200000018"/>
    <n v="31420413.200000018"/>
    <s v="Alexandria"/>
  </r>
  <r>
    <x v="7210"/>
    <x v="6"/>
    <x v="4"/>
    <x v="6"/>
    <x v="2"/>
    <x v="5"/>
    <x v="7196"/>
    <x v="4"/>
    <x v="7207"/>
    <x v="241"/>
    <x v="2574"/>
    <x v="232"/>
    <m/>
    <m/>
    <s v="Amazon"/>
    <s v="Amazon"/>
    <n v="27872.98"/>
    <n v="31420413.200000018"/>
    <n v="31420413.200000018"/>
    <s v="Giza"/>
  </r>
  <r>
    <x v="7211"/>
    <x v="1"/>
    <x v="1"/>
    <x v="1"/>
    <x v="2"/>
    <x v="4"/>
    <x v="7197"/>
    <x v="0"/>
    <x v="7208"/>
    <x v="231"/>
    <x v="3834"/>
    <x v="309"/>
    <m/>
    <m/>
    <s v="Amazon"/>
    <s v="Amazon"/>
    <n v="99349.3"/>
    <n v="91504159.730000004"/>
    <n v="91504159.730000004"/>
    <s v="Riyadh"/>
  </r>
  <r>
    <x v="7212"/>
    <x v="4"/>
    <x v="0"/>
    <x v="4"/>
    <x v="0"/>
    <x v="0"/>
    <x v="7198"/>
    <x v="2"/>
    <x v="7209"/>
    <x v="124"/>
    <x v="793"/>
    <x v="353"/>
    <m/>
    <m/>
    <s v="sq"/>
    <s v="sq"/>
    <n v="16284.02"/>
    <n v="92327183.770000085"/>
    <n v="92327183.770000085"/>
    <s v="Cairo"/>
  </r>
  <r>
    <x v="7213"/>
    <x v="2"/>
    <x v="2"/>
    <x v="2"/>
    <x v="2"/>
    <x v="0"/>
    <x v="7199"/>
    <x v="4"/>
    <x v="7210"/>
    <x v="20"/>
    <x v="704"/>
    <x v="72"/>
    <m/>
    <m/>
    <s v="Amazon"/>
    <s v="Amazon"/>
    <n v="16284.02"/>
    <n v="29200970.130000021"/>
    <n v="29200970.130000021"/>
    <s v="Cairo"/>
  </r>
  <r>
    <x v="7214"/>
    <x v="4"/>
    <x v="0"/>
    <x v="4"/>
    <x v="0"/>
    <x v="5"/>
    <x v="7200"/>
    <x v="4"/>
    <x v="7211"/>
    <x v="28"/>
    <x v="1734"/>
    <x v="283"/>
    <m/>
    <m/>
    <s v="sq"/>
    <s v="sq"/>
    <n v="27872.98"/>
    <n v="92327183.770000085"/>
    <n v="92327183.770000085"/>
    <s v="Giza"/>
  </r>
  <r>
    <x v="7215"/>
    <x v="8"/>
    <x v="3"/>
    <x v="8"/>
    <x v="2"/>
    <x v="2"/>
    <x v="7201"/>
    <x v="3"/>
    <x v="7212"/>
    <x v="203"/>
    <x v="1998"/>
    <x v="349"/>
    <m/>
    <m/>
    <s v="Amazon"/>
    <s v="Amazon"/>
    <n v="26648.76"/>
    <n v="57542997.559999913"/>
    <n v="57542997.559999913"/>
    <s v="Casablanca"/>
  </r>
  <r>
    <x v="7216"/>
    <x v="1"/>
    <x v="1"/>
    <x v="1"/>
    <x v="2"/>
    <x v="5"/>
    <x v="7202"/>
    <x v="0"/>
    <x v="7213"/>
    <x v="240"/>
    <x v="3722"/>
    <x v="244"/>
    <m/>
    <m/>
    <s v="Amazon"/>
    <s v="Amazon"/>
    <n v="27872.98"/>
    <n v="91504159.730000004"/>
    <n v="91504159.730000004"/>
    <s v="Giza"/>
  </r>
  <r>
    <x v="7217"/>
    <x v="0"/>
    <x v="0"/>
    <x v="0"/>
    <x v="1"/>
    <x v="0"/>
    <x v="7203"/>
    <x v="3"/>
    <x v="7214"/>
    <x v="324"/>
    <x v="658"/>
    <x v="164"/>
    <m/>
    <m/>
    <s v="Jumia"/>
    <s v="Jum"/>
    <n v="16284.02"/>
    <n v="92327183.770000085"/>
    <n v="92327183.770000085"/>
    <s v="Cairo"/>
  </r>
  <r>
    <x v="7218"/>
    <x v="3"/>
    <x v="3"/>
    <x v="3"/>
    <x v="2"/>
    <x v="4"/>
    <x v="7204"/>
    <x v="4"/>
    <x v="7215"/>
    <x v="49"/>
    <x v="217"/>
    <x v="299"/>
    <m/>
    <m/>
    <s v="Amazon"/>
    <s v="Amazon"/>
    <n v="99349.3"/>
    <n v="57542997.559999913"/>
    <n v="57542997.559999913"/>
    <s v="Riyadh"/>
  </r>
  <r>
    <x v="7219"/>
    <x v="6"/>
    <x v="4"/>
    <x v="6"/>
    <x v="0"/>
    <x v="2"/>
    <x v="7205"/>
    <x v="4"/>
    <x v="7216"/>
    <x v="226"/>
    <x v="1282"/>
    <x v="243"/>
    <m/>
    <m/>
    <s v="sq"/>
    <s v="sq"/>
    <n v="26648.76"/>
    <n v="31420413.200000018"/>
    <n v="31420413.200000018"/>
    <s v="Casablanca"/>
  </r>
  <r>
    <x v="7220"/>
    <x v="3"/>
    <x v="3"/>
    <x v="3"/>
    <x v="1"/>
    <x v="1"/>
    <x v="7206"/>
    <x v="1"/>
    <x v="7217"/>
    <x v="102"/>
    <x v="3835"/>
    <x v="230"/>
    <m/>
    <m/>
    <s v="Jumia"/>
    <s v="Jum"/>
    <n v="13290.4"/>
    <n v="57542997.559999913"/>
    <n v="57542997.559999913"/>
    <s v="Alexandria"/>
  </r>
  <r>
    <x v="7221"/>
    <x v="4"/>
    <x v="0"/>
    <x v="4"/>
    <x v="1"/>
    <x v="3"/>
    <x v="7207"/>
    <x v="4"/>
    <x v="7218"/>
    <x v="370"/>
    <x v="3407"/>
    <x v="265"/>
    <m/>
    <m/>
    <s v="Jumia"/>
    <s v="Jum"/>
    <n v="3665.44"/>
    <n v="92327183.770000085"/>
    <n v="92327183.770000085"/>
    <s v="Dubai"/>
  </r>
  <r>
    <x v="7222"/>
    <x v="2"/>
    <x v="2"/>
    <x v="2"/>
    <x v="0"/>
    <x v="2"/>
    <x v="7208"/>
    <x v="2"/>
    <x v="7219"/>
    <x v="2"/>
    <x v="3156"/>
    <x v="26"/>
    <m/>
    <m/>
    <s v="sq"/>
    <s v="sq"/>
    <n v="26648.76"/>
    <n v="29200970.130000021"/>
    <n v="29200970.130000021"/>
    <s v="Casablanca"/>
  </r>
  <r>
    <x v="7223"/>
    <x v="0"/>
    <x v="0"/>
    <x v="0"/>
    <x v="1"/>
    <x v="1"/>
    <x v="7209"/>
    <x v="0"/>
    <x v="7220"/>
    <x v="299"/>
    <x v="1708"/>
    <x v="184"/>
    <m/>
    <m/>
    <s v="Jumia"/>
    <s v="Jum"/>
    <n v="13290.4"/>
    <n v="92327183.770000085"/>
    <n v="92327183.770000085"/>
    <s v="Alexandria"/>
  </r>
  <r>
    <x v="7224"/>
    <x v="3"/>
    <x v="3"/>
    <x v="3"/>
    <x v="0"/>
    <x v="5"/>
    <x v="7210"/>
    <x v="1"/>
    <x v="7221"/>
    <x v="361"/>
    <x v="1642"/>
    <x v="321"/>
    <m/>
    <m/>
    <s v="sq"/>
    <s v="sq"/>
    <n v="27872.98"/>
    <n v="57542997.559999913"/>
    <n v="57542997.559999913"/>
    <s v="Giza"/>
  </r>
  <r>
    <x v="7225"/>
    <x v="0"/>
    <x v="0"/>
    <x v="0"/>
    <x v="2"/>
    <x v="0"/>
    <x v="7211"/>
    <x v="1"/>
    <x v="7222"/>
    <x v="337"/>
    <x v="2783"/>
    <x v="97"/>
    <m/>
    <m/>
    <s v="Amazon"/>
    <s v="Amazon"/>
    <n v="16284.02"/>
    <n v="92327183.770000085"/>
    <n v="92327183.770000085"/>
    <s v="Cairo"/>
  </r>
  <r>
    <x v="7226"/>
    <x v="8"/>
    <x v="3"/>
    <x v="8"/>
    <x v="0"/>
    <x v="3"/>
    <x v="7212"/>
    <x v="3"/>
    <x v="7223"/>
    <x v="312"/>
    <x v="905"/>
    <x v="145"/>
    <m/>
    <m/>
    <s v="sq"/>
    <s v="sq"/>
    <n v="3665.44"/>
    <n v="57542997.559999913"/>
    <n v="57542997.559999913"/>
    <s v="Dubai"/>
  </r>
  <r>
    <x v="7227"/>
    <x v="1"/>
    <x v="1"/>
    <x v="1"/>
    <x v="0"/>
    <x v="4"/>
    <x v="7213"/>
    <x v="3"/>
    <x v="7224"/>
    <x v="224"/>
    <x v="3836"/>
    <x v="179"/>
    <m/>
    <m/>
    <s v="sq"/>
    <s v="sq"/>
    <n v="99349.3"/>
    <n v="91504159.730000004"/>
    <n v="91504159.730000004"/>
    <s v="Riyadh"/>
  </r>
  <r>
    <x v="7228"/>
    <x v="9"/>
    <x v="1"/>
    <x v="9"/>
    <x v="2"/>
    <x v="4"/>
    <x v="7214"/>
    <x v="4"/>
    <x v="7225"/>
    <x v="37"/>
    <x v="3837"/>
    <x v="141"/>
    <m/>
    <m/>
    <s v="Amazon"/>
    <s v="Amazon"/>
    <n v="99349.3"/>
    <n v="91504159.730000004"/>
    <n v="91504159.730000004"/>
    <s v="Riyadh"/>
  </r>
  <r>
    <x v="7229"/>
    <x v="8"/>
    <x v="3"/>
    <x v="8"/>
    <x v="0"/>
    <x v="4"/>
    <x v="7215"/>
    <x v="2"/>
    <x v="7226"/>
    <x v="303"/>
    <x v="338"/>
    <x v="86"/>
    <m/>
    <m/>
    <s v="sq"/>
    <s v="sq"/>
    <n v="99349.3"/>
    <n v="57542997.559999913"/>
    <n v="57542997.559999913"/>
    <s v="Riyadh"/>
  </r>
  <r>
    <x v="7230"/>
    <x v="1"/>
    <x v="1"/>
    <x v="1"/>
    <x v="0"/>
    <x v="0"/>
    <x v="7216"/>
    <x v="4"/>
    <x v="7227"/>
    <x v="398"/>
    <x v="1385"/>
    <x v="56"/>
    <m/>
    <m/>
    <s v="sq"/>
    <s v="sq"/>
    <n v="16284.02"/>
    <n v="91504159.730000004"/>
    <n v="91504159.730000004"/>
    <s v="Cairo"/>
  </r>
  <r>
    <x v="7231"/>
    <x v="5"/>
    <x v="1"/>
    <x v="5"/>
    <x v="1"/>
    <x v="2"/>
    <x v="7217"/>
    <x v="0"/>
    <x v="7228"/>
    <x v="368"/>
    <x v="163"/>
    <x v="127"/>
    <m/>
    <m/>
    <s v="Jumia"/>
    <s v="Jum"/>
    <n v="26648.76"/>
    <n v="91504159.730000004"/>
    <n v="91504159.730000004"/>
    <s v="Casablanca"/>
  </r>
  <r>
    <x v="7232"/>
    <x v="0"/>
    <x v="0"/>
    <x v="0"/>
    <x v="2"/>
    <x v="5"/>
    <x v="7218"/>
    <x v="0"/>
    <x v="7229"/>
    <x v="362"/>
    <x v="1293"/>
    <x v="283"/>
    <m/>
    <m/>
    <s v="Amazon"/>
    <s v="Amazon"/>
    <n v="27872.98"/>
    <n v="92327183.770000085"/>
    <n v="92327183.770000085"/>
    <s v="Giza"/>
  </r>
  <r>
    <x v="7233"/>
    <x v="1"/>
    <x v="1"/>
    <x v="1"/>
    <x v="0"/>
    <x v="0"/>
    <x v="7219"/>
    <x v="3"/>
    <x v="7230"/>
    <x v="182"/>
    <x v="2554"/>
    <x v="165"/>
    <m/>
    <m/>
    <s v="sq"/>
    <s v="sq"/>
    <n v="16284.02"/>
    <n v="91504159.730000004"/>
    <n v="91504159.730000004"/>
    <s v="Cairo"/>
  </r>
  <r>
    <x v="7234"/>
    <x v="5"/>
    <x v="1"/>
    <x v="5"/>
    <x v="0"/>
    <x v="2"/>
    <x v="7220"/>
    <x v="0"/>
    <x v="7231"/>
    <x v="280"/>
    <x v="2508"/>
    <x v="111"/>
    <m/>
    <m/>
    <s v="sq"/>
    <s v="sq"/>
    <n v="26648.76"/>
    <n v="91504159.730000004"/>
    <n v="91504159.730000004"/>
    <s v="Casablanca"/>
  </r>
  <r>
    <x v="7235"/>
    <x v="4"/>
    <x v="0"/>
    <x v="4"/>
    <x v="0"/>
    <x v="3"/>
    <x v="7221"/>
    <x v="0"/>
    <x v="7232"/>
    <x v="361"/>
    <x v="3830"/>
    <x v="46"/>
    <m/>
    <m/>
    <s v="sq"/>
    <s v="sq"/>
    <n v="3665.44"/>
    <n v="92327183.770000085"/>
    <n v="92327183.770000085"/>
    <s v="Dubai"/>
  </r>
  <r>
    <x v="7236"/>
    <x v="8"/>
    <x v="3"/>
    <x v="8"/>
    <x v="0"/>
    <x v="3"/>
    <x v="7222"/>
    <x v="2"/>
    <x v="7233"/>
    <x v="271"/>
    <x v="3838"/>
    <x v="73"/>
    <m/>
    <m/>
    <s v="sq"/>
    <s v="sq"/>
    <n v="3665.44"/>
    <n v="57542997.559999913"/>
    <n v="57542997.559999913"/>
    <s v="Dubai"/>
  </r>
  <r>
    <x v="7237"/>
    <x v="1"/>
    <x v="1"/>
    <x v="1"/>
    <x v="2"/>
    <x v="1"/>
    <x v="7223"/>
    <x v="4"/>
    <x v="7234"/>
    <x v="52"/>
    <x v="3836"/>
    <x v="102"/>
    <m/>
    <m/>
    <s v="Amazon"/>
    <s v="Amazon"/>
    <n v="13290.4"/>
    <n v="91504159.730000004"/>
    <n v="91504159.730000004"/>
    <s v="Alexandria"/>
  </r>
  <r>
    <x v="7238"/>
    <x v="7"/>
    <x v="0"/>
    <x v="7"/>
    <x v="2"/>
    <x v="4"/>
    <x v="7224"/>
    <x v="0"/>
    <x v="7235"/>
    <x v="212"/>
    <x v="1140"/>
    <x v="326"/>
    <m/>
    <m/>
    <s v="Amazon"/>
    <s v="Amazon"/>
    <n v="99349.3"/>
    <n v="92327183.770000085"/>
    <n v="92327183.770000085"/>
    <s v="Riyadh"/>
  </r>
  <r>
    <x v="7239"/>
    <x v="0"/>
    <x v="0"/>
    <x v="0"/>
    <x v="0"/>
    <x v="4"/>
    <x v="7225"/>
    <x v="1"/>
    <x v="7236"/>
    <x v="81"/>
    <x v="2543"/>
    <x v="251"/>
    <m/>
    <m/>
    <s v="sq"/>
    <s v="sq"/>
    <n v="99349.3"/>
    <n v="92327183.770000085"/>
    <n v="92327183.770000085"/>
    <s v="Riyadh"/>
  </r>
  <r>
    <x v="7240"/>
    <x v="4"/>
    <x v="0"/>
    <x v="4"/>
    <x v="1"/>
    <x v="0"/>
    <x v="7226"/>
    <x v="2"/>
    <x v="7237"/>
    <x v="365"/>
    <x v="2509"/>
    <x v="341"/>
    <m/>
    <m/>
    <s v="Jumia"/>
    <s v="Jum"/>
    <n v="16284.02"/>
    <n v="92327183.770000085"/>
    <n v="92327183.770000085"/>
    <s v="Cairo"/>
  </r>
  <r>
    <x v="7241"/>
    <x v="3"/>
    <x v="3"/>
    <x v="3"/>
    <x v="2"/>
    <x v="2"/>
    <x v="7227"/>
    <x v="0"/>
    <x v="7238"/>
    <x v="253"/>
    <x v="2698"/>
    <x v="237"/>
    <m/>
    <m/>
    <s v="Amazon"/>
    <s v="Amazon"/>
    <n v="26648.76"/>
    <n v="57542997.559999913"/>
    <n v="57542997.559999913"/>
    <s v="Casablanca"/>
  </r>
  <r>
    <x v="7242"/>
    <x v="1"/>
    <x v="1"/>
    <x v="1"/>
    <x v="0"/>
    <x v="3"/>
    <x v="7228"/>
    <x v="3"/>
    <x v="7239"/>
    <x v="334"/>
    <x v="502"/>
    <x v="350"/>
    <m/>
    <m/>
    <s v="sq"/>
    <s v="sq"/>
    <n v="3665.44"/>
    <n v="91504159.730000004"/>
    <n v="91504159.730000004"/>
    <s v="Dubai"/>
  </r>
  <r>
    <x v="7243"/>
    <x v="5"/>
    <x v="1"/>
    <x v="5"/>
    <x v="0"/>
    <x v="1"/>
    <x v="7229"/>
    <x v="4"/>
    <x v="7240"/>
    <x v="200"/>
    <x v="3584"/>
    <x v="132"/>
    <m/>
    <m/>
    <s v="sq"/>
    <s v="sq"/>
    <n v="13290.4"/>
    <n v="91504159.730000004"/>
    <n v="91504159.730000004"/>
    <s v="Alexandria"/>
  </r>
  <r>
    <x v="7244"/>
    <x v="3"/>
    <x v="3"/>
    <x v="3"/>
    <x v="2"/>
    <x v="2"/>
    <x v="7230"/>
    <x v="3"/>
    <x v="7241"/>
    <x v="246"/>
    <x v="3839"/>
    <x v="135"/>
    <m/>
    <m/>
    <s v="Amazon"/>
    <s v="Amazon"/>
    <n v="26648.76"/>
    <n v="57542997.559999913"/>
    <n v="57542997.559999913"/>
    <s v="Casablanca"/>
  </r>
  <r>
    <x v="7245"/>
    <x v="9"/>
    <x v="1"/>
    <x v="9"/>
    <x v="0"/>
    <x v="1"/>
    <x v="7231"/>
    <x v="1"/>
    <x v="7242"/>
    <x v="393"/>
    <x v="515"/>
    <x v="337"/>
    <m/>
    <m/>
    <s v="sq"/>
    <s v="sq"/>
    <n v="13290.4"/>
    <n v="91504159.730000004"/>
    <n v="91504159.730000004"/>
    <s v="Alexandria"/>
  </r>
  <r>
    <x v="7246"/>
    <x v="7"/>
    <x v="0"/>
    <x v="7"/>
    <x v="1"/>
    <x v="4"/>
    <x v="7232"/>
    <x v="0"/>
    <x v="7243"/>
    <x v="368"/>
    <x v="2103"/>
    <x v="333"/>
    <m/>
    <m/>
    <s v="Jumia"/>
    <s v="Jum"/>
    <n v="99349.3"/>
    <n v="92327183.770000085"/>
    <n v="92327183.770000085"/>
    <s v="Riyadh"/>
  </r>
  <r>
    <x v="7247"/>
    <x v="2"/>
    <x v="2"/>
    <x v="2"/>
    <x v="0"/>
    <x v="3"/>
    <x v="7233"/>
    <x v="2"/>
    <x v="7244"/>
    <x v="360"/>
    <x v="3480"/>
    <x v="225"/>
    <m/>
    <m/>
    <s v="sq"/>
    <s v="sq"/>
    <n v="3665.44"/>
    <n v="29200970.130000021"/>
    <n v="29200970.130000021"/>
    <s v="Dubai"/>
  </r>
  <r>
    <x v="7248"/>
    <x v="1"/>
    <x v="1"/>
    <x v="1"/>
    <x v="1"/>
    <x v="3"/>
    <x v="7234"/>
    <x v="1"/>
    <x v="7245"/>
    <x v="124"/>
    <x v="2907"/>
    <x v="138"/>
    <m/>
    <m/>
    <s v="Jumia"/>
    <s v="Jum"/>
    <n v="3665.44"/>
    <n v="91504159.730000004"/>
    <n v="91504159.730000004"/>
    <s v="Dubai"/>
  </r>
  <r>
    <x v="7249"/>
    <x v="1"/>
    <x v="1"/>
    <x v="1"/>
    <x v="0"/>
    <x v="3"/>
    <x v="7235"/>
    <x v="0"/>
    <x v="7246"/>
    <x v="381"/>
    <x v="1701"/>
    <x v="333"/>
    <m/>
    <m/>
    <s v="sq"/>
    <s v="sq"/>
    <n v="3665.44"/>
    <n v="91504159.730000004"/>
    <n v="91504159.730000004"/>
    <s v="Dubai"/>
  </r>
  <r>
    <x v="7250"/>
    <x v="7"/>
    <x v="0"/>
    <x v="7"/>
    <x v="0"/>
    <x v="4"/>
    <x v="7236"/>
    <x v="0"/>
    <x v="7247"/>
    <x v="259"/>
    <x v="1858"/>
    <x v="169"/>
    <m/>
    <m/>
    <s v="sq"/>
    <s v="sq"/>
    <n v="99349.3"/>
    <n v="92327183.770000085"/>
    <n v="92327183.770000085"/>
    <s v="Riyadh"/>
  </r>
  <r>
    <x v="7251"/>
    <x v="2"/>
    <x v="2"/>
    <x v="2"/>
    <x v="0"/>
    <x v="3"/>
    <x v="7237"/>
    <x v="2"/>
    <x v="7248"/>
    <x v="141"/>
    <x v="1528"/>
    <x v="184"/>
    <m/>
    <m/>
    <s v="sq"/>
    <s v="sq"/>
    <n v="3665.44"/>
    <n v="29200970.130000021"/>
    <n v="29200970.130000021"/>
    <s v="Dubai"/>
  </r>
  <r>
    <x v="7252"/>
    <x v="8"/>
    <x v="3"/>
    <x v="8"/>
    <x v="0"/>
    <x v="0"/>
    <x v="7238"/>
    <x v="3"/>
    <x v="7249"/>
    <x v="112"/>
    <x v="76"/>
    <x v="88"/>
    <m/>
    <m/>
    <s v="sq"/>
    <s v="sq"/>
    <n v="16284.02"/>
    <n v="57542997.559999913"/>
    <n v="57542997.559999913"/>
    <s v="Cairo"/>
  </r>
  <r>
    <x v="7253"/>
    <x v="3"/>
    <x v="3"/>
    <x v="3"/>
    <x v="1"/>
    <x v="3"/>
    <x v="7239"/>
    <x v="3"/>
    <x v="7250"/>
    <x v="336"/>
    <x v="829"/>
    <x v="320"/>
    <m/>
    <m/>
    <s v="Jumia"/>
    <s v="Jum"/>
    <n v="3665.44"/>
    <n v="57542997.559999913"/>
    <n v="57542997.559999913"/>
    <s v="Dubai"/>
  </r>
  <r>
    <x v="7254"/>
    <x v="0"/>
    <x v="0"/>
    <x v="0"/>
    <x v="1"/>
    <x v="5"/>
    <x v="7240"/>
    <x v="4"/>
    <x v="7251"/>
    <x v="257"/>
    <x v="2237"/>
    <x v="186"/>
    <m/>
    <m/>
    <s v="Jumia"/>
    <s v="Jum"/>
    <n v="27872.98"/>
    <n v="92327183.770000085"/>
    <n v="92327183.770000085"/>
    <s v="Giza"/>
  </r>
  <r>
    <x v="7255"/>
    <x v="4"/>
    <x v="0"/>
    <x v="4"/>
    <x v="0"/>
    <x v="1"/>
    <x v="7241"/>
    <x v="3"/>
    <x v="7252"/>
    <x v="260"/>
    <x v="2503"/>
    <x v="193"/>
    <m/>
    <m/>
    <s v="sq"/>
    <s v="sq"/>
    <n v="13290.4"/>
    <n v="92327183.770000085"/>
    <n v="92327183.770000085"/>
    <s v="Alexandria"/>
  </r>
  <r>
    <x v="7256"/>
    <x v="7"/>
    <x v="0"/>
    <x v="7"/>
    <x v="1"/>
    <x v="4"/>
    <x v="7242"/>
    <x v="1"/>
    <x v="7253"/>
    <x v="274"/>
    <x v="3726"/>
    <x v="201"/>
    <m/>
    <m/>
    <s v="Jumia"/>
    <s v="Jum"/>
    <n v="99349.3"/>
    <n v="92327183.770000085"/>
    <n v="92327183.770000085"/>
    <s v="Riyadh"/>
  </r>
  <r>
    <x v="7257"/>
    <x v="4"/>
    <x v="0"/>
    <x v="4"/>
    <x v="2"/>
    <x v="5"/>
    <x v="7243"/>
    <x v="3"/>
    <x v="7254"/>
    <x v="105"/>
    <x v="3365"/>
    <x v="242"/>
    <m/>
    <m/>
    <s v="Amazon"/>
    <s v="Amazon"/>
    <n v="27872.98"/>
    <n v="92327183.770000085"/>
    <n v="92327183.770000085"/>
    <s v="Giza"/>
  </r>
  <r>
    <x v="7258"/>
    <x v="2"/>
    <x v="2"/>
    <x v="2"/>
    <x v="0"/>
    <x v="0"/>
    <x v="7244"/>
    <x v="2"/>
    <x v="7255"/>
    <x v="26"/>
    <x v="3428"/>
    <x v="176"/>
    <m/>
    <m/>
    <s v="sq"/>
    <s v="sq"/>
    <n v="16284.02"/>
    <n v="29200970.130000021"/>
    <n v="29200970.130000021"/>
    <s v="Cairo"/>
  </r>
  <r>
    <x v="7259"/>
    <x v="4"/>
    <x v="0"/>
    <x v="4"/>
    <x v="0"/>
    <x v="4"/>
    <x v="7245"/>
    <x v="3"/>
    <x v="7256"/>
    <x v="220"/>
    <x v="2391"/>
    <x v="214"/>
    <m/>
    <m/>
    <s v="sq"/>
    <s v="sq"/>
    <n v="99349.3"/>
    <n v="92327183.770000085"/>
    <n v="92327183.770000085"/>
    <s v="Riyadh"/>
  </r>
  <r>
    <x v="7260"/>
    <x v="4"/>
    <x v="0"/>
    <x v="4"/>
    <x v="0"/>
    <x v="3"/>
    <x v="7246"/>
    <x v="2"/>
    <x v="7257"/>
    <x v="325"/>
    <x v="3840"/>
    <x v="153"/>
    <m/>
    <m/>
    <s v="sq"/>
    <s v="sq"/>
    <n v="3665.44"/>
    <n v="92327183.770000085"/>
    <n v="92327183.770000085"/>
    <s v="Dubai"/>
  </r>
  <r>
    <x v="7261"/>
    <x v="6"/>
    <x v="4"/>
    <x v="6"/>
    <x v="2"/>
    <x v="0"/>
    <x v="7247"/>
    <x v="1"/>
    <x v="7258"/>
    <x v="104"/>
    <x v="1346"/>
    <x v="238"/>
    <m/>
    <m/>
    <s v="Amazon"/>
    <s v="Amazon"/>
    <n v="16284.02"/>
    <n v="31420413.200000018"/>
    <n v="31420413.200000018"/>
    <s v="Cairo"/>
  </r>
  <r>
    <x v="7262"/>
    <x v="6"/>
    <x v="4"/>
    <x v="6"/>
    <x v="1"/>
    <x v="3"/>
    <x v="7248"/>
    <x v="4"/>
    <x v="7259"/>
    <x v="274"/>
    <x v="3841"/>
    <x v="226"/>
    <m/>
    <m/>
    <s v="Jumia"/>
    <s v="Jum"/>
    <n v="3665.44"/>
    <n v="31420413.200000018"/>
    <n v="31420413.200000018"/>
    <s v="Dubai"/>
  </r>
  <r>
    <x v="7263"/>
    <x v="9"/>
    <x v="1"/>
    <x v="9"/>
    <x v="0"/>
    <x v="1"/>
    <x v="7249"/>
    <x v="3"/>
    <x v="7260"/>
    <x v="339"/>
    <x v="2828"/>
    <x v="344"/>
    <m/>
    <m/>
    <s v="sq"/>
    <s v="sq"/>
    <n v="13290.4"/>
    <n v="91504159.730000004"/>
    <n v="91504159.730000004"/>
    <s v="Alexandria"/>
  </r>
  <r>
    <x v="7264"/>
    <x v="6"/>
    <x v="4"/>
    <x v="6"/>
    <x v="2"/>
    <x v="1"/>
    <x v="7250"/>
    <x v="1"/>
    <x v="7261"/>
    <x v="282"/>
    <x v="3064"/>
    <x v="355"/>
    <m/>
    <m/>
    <s v="Amazon"/>
    <s v="Amazon"/>
    <n v="13290.4"/>
    <n v="31420413.200000018"/>
    <n v="31420413.200000018"/>
    <s v="Alexandria"/>
  </r>
  <r>
    <x v="7265"/>
    <x v="7"/>
    <x v="0"/>
    <x v="7"/>
    <x v="0"/>
    <x v="1"/>
    <x v="7251"/>
    <x v="4"/>
    <x v="7262"/>
    <x v="52"/>
    <x v="1589"/>
    <x v="24"/>
    <m/>
    <m/>
    <s v="sq"/>
    <s v="sq"/>
    <n v="13290.4"/>
    <n v="92327183.770000085"/>
    <n v="92327183.770000085"/>
    <s v="Alexandria"/>
  </r>
  <r>
    <x v="7266"/>
    <x v="4"/>
    <x v="0"/>
    <x v="4"/>
    <x v="0"/>
    <x v="0"/>
    <x v="7252"/>
    <x v="4"/>
    <x v="7263"/>
    <x v="21"/>
    <x v="3842"/>
    <x v="65"/>
    <m/>
    <m/>
    <s v="sq"/>
    <s v="sq"/>
    <n v="16284.02"/>
    <n v="92327183.770000085"/>
    <n v="92327183.770000085"/>
    <s v="Cairo"/>
  </r>
  <r>
    <x v="7267"/>
    <x v="4"/>
    <x v="0"/>
    <x v="4"/>
    <x v="0"/>
    <x v="5"/>
    <x v="7253"/>
    <x v="1"/>
    <x v="7264"/>
    <x v="20"/>
    <x v="3843"/>
    <x v="136"/>
    <m/>
    <m/>
    <s v="sq"/>
    <s v="sq"/>
    <n v="27872.98"/>
    <n v="92327183.770000085"/>
    <n v="92327183.770000085"/>
    <s v="Giza"/>
  </r>
  <r>
    <x v="7268"/>
    <x v="0"/>
    <x v="0"/>
    <x v="0"/>
    <x v="1"/>
    <x v="3"/>
    <x v="7254"/>
    <x v="3"/>
    <x v="7265"/>
    <x v="11"/>
    <x v="3601"/>
    <x v="351"/>
    <m/>
    <m/>
    <s v="Jumia"/>
    <s v="Jum"/>
    <n v="3665.44"/>
    <n v="92327183.770000085"/>
    <n v="92327183.770000085"/>
    <s v="Dubai"/>
  </r>
  <r>
    <x v="7269"/>
    <x v="0"/>
    <x v="0"/>
    <x v="0"/>
    <x v="0"/>
    <x v="0"/>
    <x v="7255"/>
    <x v="3"/>
    <x v="7266"/>
    <x v="170"/>
    <x v="2766"/>
    <x v="187"/>
    <m/>
    <m/>
    <s v="sq"/>
    <s v="sq"/>
    <n v="16284.02"/>
    <n v="92327183.770000085"/>
    <n v="92327183.770000085"/>
    <s v="Cairo"/>
  </r>
  <r>
    <x v="7270"/>
    <x v="2"/>
    <x v="2"/>
    <x v="2"/>
    <x v="2"/>
    <x v="5"/>
    <x v="7256"/>
    <x v="1"/>
    <x v="7267"/>
    <x v="336"/>
    <x v="3107"/>
    <x v="38"/>
    <m/>
    <m/>
    <s v="Amazon"/>
    <s v="Amazon"/>
    <n v="27872.98"/>
    <n v="29200970.130000021"/>
    <n v="29200970.130000021"/>
    <s v="Giza"/>
  </r>
  <r>
    <x v="7271"/>
    <x v="4"/>
    <x v="0"/>
    <x v="4"/>
    <x v="0"/>
    <x v="4"/>
    <x v="7257"/>
    <x v="3"/>
    <x v="7268"/>
    <x v="276"/>
    <x v="3157"/>
    <x v="126"/>
    <m/>
    <m/>
    <s v="sq"/>
    <s v="sq"/>
    <n v="99349.3"/>
    <n v="92327183.770000085"/>
    <n v="92327183.770000085"/>
    <s v="Riyadh"/>
  </r>
  <r>
    <x v="7272"/>
    <x v="3"/>
    <x v="3"/>
    <x v="3"/>
    <x v="0"/>
    <x v="4"/>
    <x v="7258"/>
    <x v="2"/>
    <x v="7269"/>
    <x v="185"/>
    <x v="2960"/>
    <x v="327"/>
    <m/>
    <m/>
    <s v="sq"/>
    <s v="sq"/>
    <n v="99349.3"/>
    <n v="57542997.559999913"/>
    <n v="57542997.559999913"/>
    <s v="Riyadh"/>
  </r>
  <r>
    <x v="7273"/>
    <x v="6"/>
    <x v="4"/>
    <x v="6"/>
    <x v="2"/>
    <x v="1"/>
    <x v="7259"/>
    <x v="2"/>
    <x v="7270"/>
    <x v="323"/>
    <x v="3844"/>
    <x v="302"/>
    <m/>
    <m/>
    <s v="Amazon"/>
    <s v="Amazon"/>
    <n v="13290.4"/>
    <n v="31420413.200000018"/>
    <n v="31420413.200000018"/>
    <s v="Alexandria"/>
  </r>
  <r>
    <x v="7274"/>
    <x v="6"/>
    <x v="4"/>
    <x v="6"/>
    <x v="2"/>
    <x v="0"/>
    <x v="7260"/>
    <x v="3"/>
    <x v="7271"/>
    <x v="83"/>
    <x v="1370"/>
    <x v="124"/>
    <m/>
    <m/>
    <s v="Amazon"/>
    <s v="Amazon"/>
    <n v="16284.02"/>
    <n v="31420413.200000018"/>
    <n v="31420413.200000018"/>
    <s v="Cairo"/>
  </r>
  <r>
    <x v="7275"/>
    <x v="6"/>
    <x v="4"/>
    <x v="6"/>
    <x v="0"/>
    <x v="1"/>
    <x v="7261"/>
    <x v="3"/>
    <x v="7272"/>
    <x v="243"/>
    <x v="3845"/>
    <x v="255"/>
    <m/>
    <m/>
    <s v="sq"/>
    <s v="sq"/>
    <n v="13290.4"/>
    <n v="31420413.200000018"/>
    <n v="31420413.200000018"/>
    <s v="Alexandria"/>
  </r>
  <r>
    <x v="7276"/>
    <x v="2"/>
    <x v="2"/>
    <x v="2"/>
    <x v="2"/>
    <x v="4"/>
    <x v="7262"/>
    <x v="4"/>
    <x v="7273"/>
    <x v="250"/>
    <x v="3328"/>
    <x v="72"/>
    <m/>
    <m/>
    <s v="Amazon"/>
    <s v="Amazon"/>
    <n v="99349.3"/>
    <n v="29200970.130000021"/>
    <n v="29200970.130000021"/>
    <s v="Riyadh"/>
  </r>
  <r>
    <x v="7277"/>
    <x v="9"/>
    <x v="1"/>
    <x v="9"/>
    <x v="0"/>
    <x v="4"/>
    <x v="7263"/>
    <x v="4"/>
    <x v="7274"/>
    <x v="348"/>
    <x v="2463"/>
    <x v="217"/>
    <m/>
    <m/>
    <s v="sq"/>
    <s v="sq"/>
    <n v="99349.3"/>
    <n v="91504159.730000004"/>
    <n v="91504159.730000004"/>
    <s v="Riyadh"/>
  </r>
  <r>
    <x v="7278"/>
    <x v="0"/>
    <x v="0"/>
    <x v="0"/>
    <x v="0"/>
    <x v="2"/>
    <x v="7264"/>
    <x v="0"/>
    <x v="7275"/>
    <x v="29"/>
    <x v="2542"/>
    <x v="273"/>
    <m/>
    <m/>
    <s v="sq"/>
    <s v="sq"/>
    <n v="26648.76"/>
    <n v="92327183.770000085"/>
    <n v="92327183.770000085"/>
    <s v="Casablanca"/>
  </r>
  <r>
    <x v="7279"/>
    <x v="7"/>
    <x v="0"/>
    <x v="7"/>
    <x v="0"/>
    <x v="3"/>
    <x v="7265"/>
    <x v="1"/>
    <x v="7276"/>
    <x v="355"/>
    <x v="2671"/>
    <x v="291"/>
    <m/>
    <m/>
    <s v="sq"/>
    <s v="sq"/>
    <n v="3665.44"/>
    <n v="92327183.770000085"/>
    <n v="92327183.770000085"/>
    <s v="Dubai"/>
  </r>
  <r>
    <x v="7280"/>
    <x v="8"/>
    <x v="3"/>
    <x v="8"/>
    <x v="1"/>
    <x v="2"/>
    <x v="7266"/>
    <x v="2"/>
    <x v="7277"/>
    <x v="378"/>
    <x v="141"/>
    <x v="219"/>
    <m/>
    <m/>
    <s v="Jumia"/>
    <s v="Jum"/>
    <n v="26648.76"/>
    <n v="57542997.559999913"/>
    <n v="57542997.559999913"/>
    <s v="Casablanca"/>
  </r>
  <r>
    <x v="7281"/>
    <x v="0"/>
    <x v="0"/>
    <x v="0"/>
    <x v="1"/>
    <x v="2"/>
    <x v="7267"/>
    <x v="3"/>
    <x v="7278"/>
    <x v="12"/>
    <x v="3846"/>
    <x v="199"/>
    <m/>
    <m/>
    <s v="Jumia"/>
    <s v="Jum"/>
    <n v="26648.76"/>
    <n v="92327183.770000085"/>
    <n v="92327183.770000085"/>
    <s v="Casablanca"/>
  </r>
  <r>
    <x v="7282"/>
    <x v="5"/>
    <x v="1"/>
    <x v="5"/>
    <x v="2"/>
    <x v="0"/>
    <x v="7268"/>
    <x v="4"/>
    <x v="7279"/>
    <x v="140"/>
    <x v="3227"/>
    <x v="177"/>
    <m/>
    <m/>
    <s v="Amazon"/>
    <s v="Amazon"/>
    <n v="16284.02"/>
    <n v="91504159.730000004"/>
    <n v="91504159.730000004"/>
    <s v="Cairo"/>
  </r>
  <r>
    <x v="7283"/>
    <x v="0"/>
    <x v="0"/>
    <x v="0"/>
    <x v="2"/>
    <x v="3"/>
    <x v="7269"/>
    <x v="4"/>
    <x v="7280"/>
    <x v="163"/>
    <x v="3491"/>
    <x v="10"/>
    <m/>
    <m/>
    <s v="Amazon"/>
    <s v="Amazon"/>
    <n v="3665.44"/>
    <n v="92327183.770000085"/>
    <n v="92327183.770000085"/>
    <s v="Dubai"/>
  </r>
  <r>
    <x v="7284"/>
    <x v="1"/>
    <x v="1"/>
    <x v="1"/>
    <x v="1"/>
    <x v="1"/>
    <x v="7270"/>
    <x v="4"/>
    <x v="7281"/>
    <x v="153"/>
    <x v="3847"/>
    <x v="83"/>
    <m/>
    <m/>
    <s v="Jumia"/>
    <s v="Jum"/>
    <n v="13290.4"/>
    <n v="91504159.730000004"/>
    <n v="91504159.730000004"/>
    <s v="Alexandria"/>
  </r>
  <r>
    <x v="7285"/>
    <x v="6"/>
    <x v="4"/>
    <x v="6"/>
    <x v="0"/>
    <x v="4"/>
    <x v="7271"/>
    <x v="2"/>
    <x v="7282"/>
    <x v="136"/>
    <x v="934"/>
    <x v="20"/>
    <m/>
    <m/>
    <s v="sq"/>
    <s v="sq"/>
    <n v="99349.3"/>
    <n v="31420413.200000018"/>
    <n v="31420413.200000018"/>
    <s v="Riyadh"/>
  </r>
  <r>
    <x v="7286"/>
    <x v="5"/>
    <x v="1"/>
    <x v="5"/>
    <x v="0"/>
    <x v="3"/>
    <x v="7272"/>
    <x v="0"/>
    <x v="7283"/>
    <x v="196"/>
    <x v="205"/>
    <x v="136"/>
    <m/>
    <m/>
    <s v="sq"/>
    <s v="sq"/>
    <n v="3665.44"/>
    <n v="91504159.730000004"/>
    <n v="91504159.730000004"/>
    <s v="Dubai"/>
  </r>
  <r>
    <x v="7287"/>
    <x v="4"/>
    <x v="0"/>
    <x v="4"/>
    <x v="0"/>
    <x v="1"/>
    <x v="7273"/>
    <x v="0"/>
    <x v="7284"/>
    <x v="382"/>
    <x v="16"/>
    <x v="207"/>
    <m/>
    <m/>
    <s v="sq"/>
    <s v="sq"/>
    <n v="13290.4"/>
    <n v="92327183.770000085"/>
    <n v="92327183.770000085"/>
    <s v="Alexandria"/>
  </r>
  <r>
    <x v="7288"/>
    <x v="3"/>
    <x v="3"/>
    <x v="3"/>
    <x v="1"/>
    <x v="2"/>
    <x v="7274"/>
    <x v="0"/>
    <x v="7285"/>
    <x v="143"/>
    <x v="2153"/>
    <x v="8"/>
    <m/>
    <m/>
    <s v="Jumia"/>
    <s v="Jum"/>
    <n v="26648.76"/>
    <n v="57542997.559999913"/>
    <n v="57542997.559999913"/>
    <s v="Casablanca"/>
  </r>
  <r>
    <x v="7289"/>
    <x v="7"/>
    <x v="0"/>
    <x v="7"/>
    <x v="0"/>
    <x v="5"/>
    <x v="7275"/>
    <x v="4"/>
    <x v="7286"/>
    <x v="298"/>
    <x v="2255"/>
    <x v="61"/>
    <m/>
    <m/>
    <s v="sq"/>
    <s v="sq"/>
    <n v="27872.98"/>
    <n v="92327183.770000085"/>
    <n v="92327183.770000085"/>
    <s v="Giza"/>
  </r>
  <r>
    <x v="7290"/>
    <x v="2"/>
    <x v="2"/>
    <x v="2"/>
    <x v="2"/>
    <x v="4"/>
    <x v="7276"/>
    <x v="3"/>
    <x v="7287"/>
    <x v="44"/>
    <x v="2908"/>
    <x v="322"/>
    <m/>
    <m/>
    <s v="Amazon"/>
    <s v="Amazon"/>
    <n v="99349.3"/>
    <n v="29200970.130000021"/>
    <n v="29200970.130000021"/>
    <s v="Riyadh"/>
  </r>
  <r>
    <x v="7291"/>
    <x v="0"/>
    <x v="0"/>
    <x v="0"/>
    <x v="0"/>
    <x v="4"/>
    <x v="7277"/>
    <x v="3"/>
    <x v="7288"/>
    <x v="245"/>
    <x v="3177"/>
    <x v="13"/>
    <m/>
    <m/>
    <s v="sq"/>
    <s v="sq"/>
    <n v="99349.3"/>
    <n v="92327183.770000085"/>
    <n v="92327183.770000085"/>
    <s v="Riyadh"/>
  </r>
  <r>
    <x v="7292"/>
    <x v="9"/>
    <x v="1"/>
    <x v="9"/>
    <x v="1"/>
    <x v="3"/>
    <x v="7278"/>
    <x v="3"/>
    <x v="7289"/>
    <x v="246"/>
    <x v="783"/>
    <x v="144"/>
    <m/>
    <m/>
    <s v="Jumia"/>
    <s v="Jum"/>
    <n v="3665.44"/>
    <n v="91504159.730000004"/>
    <n v="91504159.730000004"/>
    <s v="Dubai"/>
  </r>
  <r>
    <x v="7293"/>
    <x v="7"/>
    <x v="0"/>
    <x v="7"/>
    <x v="0"/>
    <x v="5"/>
    <x v="7279"/>
    <x v="4"/>
    <x v="7290"/>
    <x v="72"/>
    <x v="3620"/>
    <x v="266"/>
    <m/>
    <m/>
    <s v="sq"/>
    <s v="sq"/>
    <n v="27872.98"/>
    <n v="92327183.770000085"/>
    <n v="92327183.770000085"/>
    <s v="Giza"/>
  </r>
  <r>
    <x v="7294"/>
    <x v="5"/>
    <x v="1"/>
    <x v="5"/>
    <x v="0"/>
    <x v="2"/>
    <x v="7280"/>
    <x v="4"/>
    <x v="7291"/>
    <x v="284"/>
    <x v="3848"/>
    <x v="201"/>
    <m/>
    <m/>
    <s v="sq"/>
    <s v="sq"/>
    <n v="26648.76"/>
    <n v="91504159.730000004"/>
    <n v="91504159.730000004"/>
    <s v="Casablanca"/>
  </r>
  <r>
    <x v="7295"/>
    <x v="4"/>
    <x v="0"/>
    <x v="4"/>
    <x v="0"/>
    <x v="5"/>
    <x v="7281"/>
    <x v="0"/>
    <x v="7292"/>
    <x v="124"/>
    <x v="3849"/>
    <x v="117"/>
    <m/>
    <m/>
    <s v="sq"/>
    <s v="sq"/>
    <n v="27872.98"/>
    <n v="92327183.770000085"/>
    <n v="92327183.770000085"/>
    <s v="Giza"/>
  </r>
  <r>
    <x v="7296"/>
    <x v="7"/>
    <x v="0"/>
    <x v="7"/>
    <x v="2"/>
    <x v="2"/>
    <x v="7282"/>
    <x v="4"/>
    <x v="7293"/>
    <x v="180"/>
    <x v="408"/>
    <x v="172"/>
    <m/>
    <m/>
    <s v="Amazon"/>
    <s v="Amazon"/>
    <n v="26648.76"/>
    <n v="92327183.770000085"/>
    <n v="92327183.770000085"/>
    <s v="Casablanca"/>
  </r>
  <r>
    <x v="7297"/>
    <x v="7"/>
    <x v="0"/>
    <x v="7"/>
    <x v="1"/>
    <x v="3"/>
    <x v="7283"/>
    <x v="1"/>
    <x v="7294"/>
    <x v="80"/>
    <x v="3850"/>
    <x v="159"/>
    <m/>
    <m/>
    <s v="Jumia"/>
    <s v="Jum"/>
    <n v="3665.44"/>
    <n v="92327183.770000085"/>
    <n v="92327183.770000085"/>
    <s v="Dubai"/>
  </r>
  <r>
    <x v="7298"/>
    <x v="7"/>
    <x v="0"/>
    <x v="7"/>
    <x v="2"/>
    <x v="5"/>
    <x v="7284"/>
    <x v="3"/>
    <x v="7295"/>
    <x v="283"/>
    <x v="1792"/>
    <x v="73"/>
    <m/>
    <m/>
    <s v="Amazon"/>
    <s v="Amazon"/>
    <n v="27872.98"/>
    <n v="92327183.770000085"/>
    <n v="92327183.770000085"/>
    <s v="Giza"/>
  </r>
  <r>
    <x v="7299"/>
    <x v="6"/>
    <x v="4"/>
    <x v="6"/>
    <x v="2"/>
    <x v="2"/>
    <x v="7285"/>
    <x v="3"/>
    <x v="7296"/>
    <x v="16"/>
    <x v="3851"/>
    <x v="99"/>
    <m/>
    <m/>
    <s v="Amazon"/>
    <s v="Amazon"/>
    <n v="26648.76"/>
    <n v="31420413.200000018"/>
    <n v="31420413.200000018"/>
    <s v="Casablanca"/>
  </r>
  <r>
    <x v="7300"/>
    <x v="8"/>
    <x v="3"/>
    <x v="8"/>
    <x v="0"/>
    <x v="3"/>
    <x v="7286"/>
    <x v="3"/>
    <x v="7297"/>
    <x v="279"/>
    <x v="3816"/>
    <x v="1"/>
    <m/>
    <m/>
    <s v="sq"/>
    <s v="sq"/>
    <n v="3665.44"/>
    <n v="57542997.559999913"/>
    <n v="57542997.559999913"/>
    <s v="Dubai"/>
  </r>
  <r>
    <x v="7301"/>
    <x v="3"/>
    <x v="3"/>
    <x v="3"/>
    <x v="2"/>
    <x v="4"/>
    <x v="7287"/>
    <x v="0"/>
    <x v="7298"/>
    <x v="229"/>
    <x v="3659"/>
    <x v="304"/>
    <m/>
    <m/>
    <s v="Amazon"/>
    <s v="Amazon"/>
    <n v="99349.3"/>
    <n v="57542997.559999913"/>
    <n v="57542997.559999913"/>
    <s v="Riyadh"/>
  </r>
  <r>
    <x v="7302"/>
    <x v="6"/>
    <x v="4"/>
    <x v="6"/>
    <x v="2"/>
    <x v="3"/>
    <x v="7288"/>
    <x v="1"/>
    <x v="7299"/>
    <x v="87"/>
    <x v="265"/>
    <x v="209"/>
    <m/>
    <m/>
    <s v="Amazon"/>
    <s v="Amazon"/>
    <n v="3665.44"/>
    <n v="31420413.200000018"/>
    <n v="31420413.200000018"/>
    <s v="Dubai"/>
  </r>
  <r>
    <x v="7303"/>
    <x v="6"/>
    <x v="4"/>
    <x v="6"/>
    <x v="0"/>
    <x v="4"/>
    <x v="7289"/>
    <x v="0"/>
    <x v="7300"/>
    <x v="82"/>
    <x v="739"/>
    <x v="112"/>
    <m/>
    <m/>
    <s v="sq"/>
    <s v="sq"/>
    <n v="99349.3"/>
    <n v="31420413.200000018"/>
    <n v="31420413.200000018"/>
    <s v="Riyadh"/>
  </r>
  <r>
    <x v="7304"/>
    <x v="2"/>
    <x v="2"/>
    <x v="2"/>
    <x v="1"/>
    <x v="5"/>
    <x v="7290"/>
    <x v="4"/>
    <x v="7301"/>
    <x v="368"/>
    <x v="2150"/>
    <x v="114"/>
    <m/>
    <m/>
    <s v="Jumia"/>
    <s v="Jum"/>
    <n v="27872.98"/>
    <n v="29200970.130000021"/>
    <n v="29200970.130000021"/>
    <s v="Giza"/>
  </r>
  <r>
    <x v="7305"/>
    <x v="6"/>
    <x v="4"/>
    <x v="6"/>
    <x v="2"/>
    <x v="2"/>
    <x v="7291"/>
    <x v="0"/>
    <x v="7302"/>
    <x v="24"/>
    <x v="3852"/>
    <x v="97"/>
    <m/>
    <m/>
    <s v="Amazon"/>
    <s v="Amazon"/>
    <n v="26648.76"/>
    <n v="31420413.200000018"/>
    <n v="31420413.200000018"/>
    <s v="Casablanca"/>
  </r>
  <r>
    <x v="7306"/>
    <x v="2"/>
    <x v="2"/>
    <x v="2"/>
    <x v="0"/>
    <x v="1"/>
    <x v="7292"/>
    <x v="1"/>
    <x v="7303"/>
    <x v="8"/>
    <x v="3853"/>
    <x v="165"/>
    <m/>
    <m/>
    <s v="sq"/>
    <s v="sq"/>
    <n v="13290.4"/>
    <n v="29200970.130000021"/>
    <n v="29200970.130000021"/>
    <s v="Alexandria"/>
  </r>
  <r>
    <x v="7307"/>
    <x v="0"/>
    <x v="0"/>
    <x v="0"/>
    <x v="2"/>
    <x v="0"/>
    <x v="7293"/>
    <x v="3"/>
    <x v="7304"/>
    <x v="8"/>
    <x v="2716"/>
    <x v="133"/>
    <m/>
    <m/>
    <s v="Amazon"/>
    <s v="Amazon"/>
    <n v="16284.02"/>
    <n v="92327183.770000085"/>
    <n v="92327183.770000085"/>
    <s v="Cairo"/>
  </r>
  <r>
    <x v="7308"/>
    <x v="1"/>
    <x v="1"/>
    <x v="1"/>
    <x v="2"/>
    <x v="4"/>
    <x v="7294"/>
    <x v="1"/>
    <x v="7305"/>
    <x v="140"/>
    <x v="3854"/>
    <x v="113"/>
    <m/>
    <m/>
    <s v="Amazon"/>
    <s v="Amazon"/>
    <n v="99349.3"/>
    <n v="91504159.730000004"/>
    <n v="91504159.730000004"/>
    <s v="Riyadh"/>
  </r>
  <r>
    <x v="7309"/>
    <x v="9"/>
    <x v="1"/>
    <x v="9"/>
    <x v="2"/>
    <x v="1"/>
    <x v="7295"/>
    <x v="0"/>
    <x v="7306"/>
    <x v="8"/>
    <x v="444"/>
    <x v="204"/>
    <m/>
    <m/>
    <s v="Amazon"/>
    <s v="Amazon"/>
    <n v="13290.4"/>
    <n v="91504159.730000004"/>
    <n v="91504159.730000004"/>
    <s v="Alexandria"/>
  </r>
  <r>
    <x v="7310"/>
    <x v="4"/>
    <x v="0"/>
    <x v="4"/>
    <x v="2"/>
    <x v="3"/>
    <x v="7296"/>
    <x v="1"/>
    <x v="7307"/>
    <x v="372"/>
    <x v="3578"/>
    <x v="293"/>
    <m/>
    <m/>
    <s v="Amazon"/>
    <s v="Amazon"/>
    <n v="3665.44"/>
    <n v="92327183.770000085"/>
    <n v="92327183.770000085"/>
    <s v="Dubai"/>
  </r>
  <r>
    <x v="7311"/>
    <x v="1"/>
    <x v="1"/>
    <x v="1"/>
    <x v="1"/>
    <x v="5"/>
    <x v="7297"/>
    <x v="4"/>
    <x v="7308"/>
    <x v="49"/>
    <x v="2192"/>
    <x v="234"/>
    <m/>
    <m/>
    <s v="Jumia"/>
    <s v="Jum"/>
    <n v="27872.98"/>
    <n v="91504159.730000004"/>
    <n v="91504159.730000004"/>
    <s v="Giza"/>
  </r>
  <r>
    <x v="7312"/>
    <x v="2"/>
    <x v="2"/>
    <x v="2"/>
    <x v="1"/>
    <x v="5"/>
    <x v="7298"/>
    <x v="1"/>
    <x v="7309"/>
    <x v="32"/>
    <x v="3751"/>
    <x v="322"/>
    <m/>
    <m/>
    <s v="Jumia"/>
    <s v="Jum"/>
    <n v="27872.98"/>
    <n v="29200970.130000021"/>
    <n v="29200970.130000021"/>
    <s v="Giza"/>
  </r>
  <r>
    <x v="7313"/>
    <x v="2"/>
    <x v="2"/>
    <x v="2"/>
    <x v="2"/>
    <x v="4"/>
    <x v="7299"/>
    <x v="4"/>
    <x v="7310"/>
    <x v="267"/>
    <x v="3115"/>
    <x v="307"/>
    <m/>
    <m/>
    <s v="Amazon"/>
    <s v="Amazon"/>
    <n v="99349.3"/>
    <n v="29200970.130000021"/>
    <n v="29200970.130000021"/>
    <s v="Riyadh"/>
  </r>
  <r>
    <x v="7314"/>
    <x v="3"/>
    <x v="3"/>
    <x v="3"/>
    <x v="1"/>
    <x v="5"/>
    <x v="7300"/>
    <x v="0"/>
    <x v="7311"/>
    <x v="188"/>
    <x v="270"/>
    <x v="296"/>
    <m/>
    <m/>
    <s v="Jumia"/>
    <s v="Jum"/>
    <n v="27872.98"/>
    <n v="57542997.559999913"/>
    <n v="57542997.559999913"/>
    <s v="Giza"/>
  </r>
  <r>
    <x v="7315"/>
    <x v="0"/>
    <x v="0"/>
    <x v="0"/>
    <x v="2"/>
    <x v="5"/>
    <x v="7301"/>
    <x v="1"/>
    <x v="7312"/>
    <x v="289"/>
    <x v="3855"/>
    <x v="318"/>
    <m/>
    <m/>
    <s v="Amazon"/>
    <s v="Amazon"/>
    <n v="27872.98"/>
    <n v="92327183.770000085"/>
    <n v="92327183.770000085"/>
    <s v="Giza"/>
  </r>
  <r>
    <x v="7316"/>
    <x v="5"/>
    <x v="1"/>
    <x v="5"/>
    <x v="1"/>
    <x v="0"/>
    <x v="7302"/>
    <x v="0"/>
    <x v="7313"/>
    <x v="125"/>
    <x v="3856"/>
    <x v="191"/>
    <m/>
    <m/>
    <s v="Jumia"/>
    <s v="Jum"/>
    <n v="16284.02"/>
    <n v="91504159.730000004"/>
    <n v="91504159.730000004"/>
    <s v="Cairo"/>
  </r>
  <r>
    <x v="7317"/>
    <x v="0"/>
    <x v="0"/>
    <x v="0"/>
    <x v="0"/>
    <x v="4"/>
    <x v="7303"/>
    <x v="2"/>
    <x v="7314"/>
    <x v="352"/>
    <x v="3131"/>
    <x v="5"/>
    <m/>
    <m/>
    <s v="sq"/>
    <s v="sq"/>
    <n v="99349.3"/>
    <n v="92327183.770000085"/>
    <n v="92327183.770000085"/>
    <s v="Riyadh"/>
  </r>
  <r>
    <x v="7318"/>
    <x v="2"/>
    <x v="2"/>
    <x v="2"/>
    <x v="0"/>
    <x v="1"/>
    <x v="7304"/>
    <x v="4"/>
    <x v="7315"/>
    <x v="5"/>
    <x v="3857"/>
    <x v="344"/>
    <m/>
    <m/>
    <s v="sq"/>
    <s v="sq"/>
    <n v="13290.4"/>
    <n v="29200970.130000021"/>
    <n v="29200970.130000021"/>
    <s v="Alexandria"/>
  </r>
  <r>
    <x v="7319"/>
    <x v="7"/>
    <x v="0"/>
    <x v="7"/>
    <x v="2"/>
    <x v="0"/>
    <x v="7305"/>
    <x v="2"/>
    <x v="7316"/>
    <x v="382"/>
    <x v="648"/>
    <x v="86"/>
    <m/>
    <m/>
    <s v="Amazon"/>
    <s v="Amazon"/>
    <n v="16284.02"/>
    <n v="92327183.770000085"/>
    <n v="92327183.770000085"/>
    <s v="Cairo"/>
  </r>
  <r>
    <x v="7320"/>
    <x v="9"/>
    <x v="1"/>
    <x v="9"/>
    <x v="1"/>
    <x v="5"/>
    <x v="7306"/>
    <x v="3"/>
    <x v="7317"/>
    <x v="279"/>
    <x v="3468"/>
    <x v="245"/>
    <m/>
    <m/>
    <s v="Jumia"/>
    <s v="Jum"/>
    <n v="27872.98"/>
    <n v="91504159.730000004"/>
    <n v="91504159.730000004"/>
    <s v="Giza"/>
  </r>
  <r>
    <x v="7321"/>
    <x v="2"/>
    <x v="2"/>
    <x v="2"/>
    <x v="0"/>
    <x v="1"/>
    <x v="7307"/>
    <x v="2"/>
    <x v="7318"/>
    <x v="308"/>
    <x v="2718"/>
    <x v="150"/>
    <m/>
    <m/>
    <s v="sq"/>
    <s v="sq"/>
    <n v="13290.4"/>
    <n v="29200970.130000021"/>
    <n v="29200970.130000021"/>
    <s v="Alexandria"/>
  </r>
  <r>
    <x v="7322"/>
    <x v="8"/>
    <x v="3"/>
    <x v="8"/>
    <x v="0"/>
    <x v="0"/>
    <x v="7308"/>
    <x v="4"/>
    <x v="7319"/>
    <x v="66"/>
    <x v="809"/>
    <x v="142"/>
    <m/>
    <m/>
    <s v="sq"/>
    <s v="sq"/>
    <n v="16284.02"/>
    <n v="57542997.559999913"/>
    <n v="57542997.559999913"/>
    <s v="Cairo"/>
  </r>
  <r>
    <x v="7323"/>
    <x v="3"/>
    <x v="3"/>
    <x v="3"/>
    <x v="2"/>
    <x v="2"/>
    <x v="7309"/>
    <x v="2"/>
    <x v="7320"/>
    <x v="358"/>
    <x v="2781"/>
    <x v="20"/>
    <m/>
    <m/>
    <s v="Amazon"/>
    <s v="Amazon"/>
    <n v="26648.76"/>
    <n v="57542997.559999913"/>
    <n v="57542997.559999913"/>
    <s v="Casablanca"/>
  </r>
  <r>
    <x v="7324"/>
    <x v="6"/>
    <x v="4"/>
    <x v="6"/>
    <x v="2"/>
    <x v="4"/>
    <x v="7310"/>
    <x v="3"/>
    <x v="7321"/>
    <x v="126"/>
    <x v="3858"/>
    <x v="53"/>
    <m/>
    <m/>
    <s v="Amazon"/>
    <s v="Amazon"/>
    <n v="99349.3"/>
    <n v="31420413.200000018"/>
    <n v="31420413.200000018"/>
    <s v="Riyadh"/>
  </r>
  <r>
    <x v="7325"/>
    <x v="5"/>
    <x v="1"/>
    <x v="5"/>
    <x v="1"/>
    <x v="2"/>
    <x v="7311"/>
    <x v="4"/>
    <x v="7322"/>
    <x v="209"/>
    <x v="2686"/>
    <x v="69"/>
    <m/>
    <m/>
    <s v="Jumia"/>
    <s v="Jum"/>
    <n v="26648.76"/>
    <n v="91504159.730000004"/>
    <n v="91504159.730000004"/>
    <s v="Casablanca"/>
  </r>
  <r>
    <x v="7326"/>
    <x v="4"/>
    <x v="0"/>
    <x v="4"/>
    <x v="2"/>
    <x v="5"/>
    <x v="7312"/>
    <x v="0"/>
    <x v="7323"/>
    <x v="302"/>
    <x v="2917"/>
    <x v="16"/>
    <m/>
    <m/>
    <s v="Amazon"/>
    <s v="Amazon"/>
    <n v="27872.98"/>
    <n v="92327183.770000085"/>
    <n v="92327183.770000085"/>
    <s v="Giza"/>
  </r>
  <r>
    <x v="7327"/>
    <x v="2"/>
    <x v="2"/>
    <x v="2"/>
    <x v="0"/>
    <x v="3"/>
    <x v="7313"/>
    <x v="2"/>
    <x v="7324"/>
    <x v="377"/>
    <x v="1196"/>
    <x v="53"/>
    <m/>
    <m/>
    <s v="sq"/>
    <s v="sq"/>
    <n v="3665.44"/>
    <n v="29200970.130000021"/>
    <n v="29200970.130000021"/>
    <s v="Dubai"/>
  </r>
  <r>
    <x v="7328"/>
    <x v="5"/>
    <x v="1"/>
    <x v="5"/>
    <x v="0"/>
    <x v="1"/>
    <x v="7314"/>
    <x v="3"/>
    <x v="7325"/>
    <x v="48"/>
    <x v="1277"/>
    <x v="119"/>
    <m/>
    <m/>
    <s v="sq"/>
    <s v="sq"/>
    <n v="13290.4"/>
    <n v="91504159.730000004"/>
    <n v="91504159.730000004"/>
    <s v="Alexandria"/>
  </r>
  <r>
    <x v="7329"/>
    <x v="5"/>
    <x v="1"/>
    <x v="5"/>
    <x v="2"/>
    <x v="3"/>
    <x v="7315"/>
    <x v="0"/>
    <x v="7326"/>
    <x v="371"/>
    <x v="1620"/>
    <x v="7"/>
    <m/>
    <m/>
    <s v="Amazon"/>
    <s v="Amazon"/>
    <n v="3665.44"/>
    <n v="91504159.730000004"/>
    <n v="91504159.730000004"/>
    <s v="Dubai"/>
  </r>
  <r>
    <x v="7330"/>
    <x v="1"/>
    <x v="1"/>
    <x v="1"/>
    <x v="2"/>
    <x v="4"/>
    <x v="7316"/>
    <x v="2"/>
    <x v="7327"/>
    <x v="158"/>
    <x v="463"/>
    <x v="256"/>
    <m/>
    <m/>
    <s v="Amazon"/>
    <s v="Amazon"/>
    <n v="99349.3"/>
    <n v="91504159.730000004"/>
    <n v="91504159.730000004"/>
    <s v="Riyadh"/>
  </r>
  <r>
    <x v="7331"/>
    <x v="6"/>
    <x v="4"/>
    <x v="6"/>
    <x v="1"/>
    <x v="0"/>
    <x v="7317"/>
    <x v="0"/>
    <x v="7328"/>
    <x v="323"/>
    <x v="3550"/>
    <x v="303"/>
    <m/>
    <m/>
    <s v="Jumia"/>
    <s v="Jum"/>
    <n v="16284.02"/>
    <n v="31420413.200000018"/>
    <n v="31420413.200000018"/>
    <s v="Cairo"/>
  </r>
  <r>
    <x v="7332"/>
    <x v="7"/>
    <x v="0"/>
    <x v="7"/>
    <x v="2"/>
    <x v="4"/>
    <x v="7318"/>
    <x v="4"/>
    <x v="7329"/>
    <x v="18"/>
    <x v="1178"/>
    <x v="300"/>
    <m/>
    <m/>
    <s v="Amazon"/>
    <s v="Amazon"/>
    <n v="99349.3"/>
    <n v="92327183.770000085"/>
    <n v="92327183.770000085"/>
    <s v="Riyadh"/>
  </r>
  <r>
    <x v="7333"/>
    <x v="6"/>
    <x v="4"/>
    <x v="6"/>
    <x v="1"/>
    <x v="5"/>
    <x v="7319"/>
    <x v="0"/>
    <x v="7330"/>
    <x v="235"/>
    <x v="3859"/>
    <x v="355"/>
    <m/>
    <m/>
    <s v="Jumia"/>
    <s v="Jum"/>
    <n v="27872.98"/>
    <n v="31420413.200000018"/>
    <n v="31420413.200000018"/>
    <s v="Giza"/>
  </r>
  <r>
    <x v="7334"/>
    <x v="0"/>
    <x v="0"/>
    <x v="0"/>
    <x v="0"/>
    <x v="1"/>
    <x v="7320"/>
    <x v="4"/>
    <x v="7331"/>
    <x v="200"/>
    <x v="2361"/>
    <x v="340"/>
    <m/>
    <m/>
    <s v="sq"/>
    <s v="sq"/>
    <n v="13290.4"/>
    <n v="92327183.770000085"/>
    <n v="92327183.770000085"/>
    <s v="Alexandria"/>
  </r>
  <r>
    <x v="7335"/>
    <x v="8"/>
    <x v="3"/>
    <x v="8"/>
    <x v="2"/>
    <x v="4"/>
    <x v="7321"/>
    <x v="3"/>
    <x v="7332"/>
    <x v="158"/>
    <x v="3157"/>
    <x v="120"/>
    <m/>
    <m/>
    <s v="Amazon"/>
    <s v="Amazon"/>
    <n v="99349.3"/>
    <n v="57542997.559999913"/>
    <n v="57542997.559999913"/>
    <s v="Riyadh"/>
  </r>
  <r>
    <x v="7336"/>
    <x v="9"/>
    <x v="1"/>
    <x v="9"/>
    <x v="2"/>
    <x v="2"/>
    <x v="7322"/>
    <x v="3"/>
    <x v="7333"/>
    <x v="170"/>
    <x v="1368"/>
    <x v="7"/>
    <m/>
    <m/>
    <s v="Amazon"/>
    <s v="Amazon"/>
    <n v="26648.76"/>
    <n v="91504159.730000004"/>
    <n v="91504159.730000004"/>
    <s v="Casablanca"/>
  </r>
  <r>
    <x v="7337"/>
    <x v="9"/>
    <x v="1"/>
    <x v="9"/>
    <x v="1"/>
    <x v="5"/>
    <x v="7323"/>
    <x v="4"/>
    <x v="7334"/>
    <x v="124"/>
    <x v="3489"/>
    <x v="280"/>
    <m/>
    <m/>
    <s v="Jumia"/>
    <s v="Jum"/>
    <n v="27872.98"/>
    <n v="91504159.730000004"/>
    <n v="91504159.730000004"/>
    <s v="Giza"/>
  </r>
  <r>
    <x v="7338"/>
    <x v="5"/>
    <x v="1"/>
    <x v="5"/>
    <x v="1"/>
    <x v="3"/>
    <x v="7324"/>
    <x v="4"/>
    <x v="7335"/>
    <x v="301"/>
    <x v="3860"/>
    <x v="103"/>
    <m/>
    <m/>
    <s v="Jumia"/>
    <s v="Jum"/>
    <n v="3665.44"/>
    <n v="91504159.730000004"/>
    <n v="91504159.730000004"/>
    <s v="Dubai"/>
  </r>
  <r>
    <x v="7339"/>
    <x v="9"/>
    <x v="1"/>
    <x v="9"/>
    <x v="1"/>
    <x v="1"/>
    <x v="7325"/>
    <x v="0"/>
    <x v="7336"/>
    <x v="109"/>
    <x v="3861"/>
    <x v="98"/>
    <m/>
    <m/>
    <s v="Jumia"/>
    <s v="Jum"/>
    <n v="13290.4"/>
    <n v="91504159.730000004"/>
    <n v="91504159.730000004"/>
    <s v="Alexandria"/>
  </r>
  <r>
    <x v="7340"/>
    <x v="8"/>
    <x v="3"/>
    <x v="8"/>
    <x v="2"/>
    <x v="1"/>
    <x v="7326"/>
    <x v="3"/>
    <x v="7337"/>
    <x v="49"/>
    <x v="1779"/>
    <x v="155"/>
    <m/>
    <m/>
    <s v="Amazon"/>
    <s v="Amazon"/>
    <n v="13290.4"/>
    <n v="57542997.559999913"/>
    <n v="57542997.559999913"/>
    <s v="Alexandria"/>
  </r>
  <r>
    <x v="7341"/>
    <x v="9"/>
    <x v="1"/>
    <x v="9"/>
    <x v="2"/>
    <x v="4"/>
    <x v="7327"/>
    <x v="0"/>
    <x v="7338"/>
    <x v="283"/>
    <x v="1870"/>
    <x v="324"/>
    <m/>
    <m/>
    <s v="Amazon"/>
    <s v="Amazon"/>
    <n v="99349.3"/>
    <n v="91504159.730000004"/>
    <n v="91504159.730000004"/>
    <s v="Riyadh"/>
  </r>
  <r>
    <x v="7342"/>
    <x v="2"/>
    <x v="2"/>
    <x v="2"/>
    <x v="1"/>
    <x v="3"/>
    <x v="7328"/>
    <x v="2"/>
    <x v="7339"/>
    <x v="116"/>
    <x v="2166"/>
    <x v="19"/>
    <m/>
    <m/>
    <s v="Jumia"/>
    <s v="Jum"/>
    <n v="3665.44"/>
    <n v="29200970.130000021"/>
    <n v="29200970.130000021"/>
    <s v="Dubai"/>
  </r>
  <r>
    <x v="7343"/>
    <x v="4"/>
    <x v="0"/>
    <x v="4"/>
    <x v="1"/>
    <x v="0"/>
    <x v="7329"/>
    <x v="2"/>
    <x v="7340"/>
    <x v="90"/>
    <x v="3124"/>
    <x v="131"/>
    <m/>
    <m/>
    <s v="Jumia"/>
    <s v="Jum"/>
    <n v="16284.02"/>
    <n v="92327183.770000085"/>
    <n v="92327183.770000085"/>
    <s v="Cairo"/>
  </r>
  <r>
    <x v="7344"/>
    <x v="1"/>
    <x v="1"/>
    <x v="1"/>
    <x v="1"/>
    <x v="5"/>
    <x v="7330"/>
    <x v="4"/>
    <x v="7341"/>
    <x v="131"/>
    <x v="3862"/>
    <x v="242"/>
    <m/>
    <m/>
    <s v="Jumia"/>
    <s v="Jum"/>
    <n v="27872.98"/>
    <n v="91504159.730000004"/>
    <n v="91504159.730000004"/>
    <s v="Giza"/>
  </r>
  <r>
    <x v="7345"/>
    <x v="8"/>
    <x v="3"/>
    <x v="8"/>
    <x v="1"/>
    <x v="0"/>
    <x v="7331"/>
    <x v="1"/>
    <x v="7342"/>
    <x v="2"/>
    <x v="3863"/>
    <x v="15"/>
    <m/>
    <m/>
    <s v="Jumia"/>
    <s v="Jum"/>
    <n v="16284.02"/>
    <n v="57542997.559999913"/>
    <n v="57542997.559999913"/>
    <s v="Cairo"/>
  </r>
  <r>
    <x v="7346"/>
    <x v="5"/>
    <x v="1"/>
    <x v="5"/>
    <x v="2"/>
    <x v="4"/>
    <x v="7332"/>
    <x v="2"/>
    <x v="7343"/>
    <x v="115"/>
    <x v="1611"/>
    <x v="110"/>
    <m/>
    <m/>
    <s v="Amazon"/>
    <s v="Amazon"/>
    <n v="99349.3"/>
    <n v="91504159.730000004"/>
    <n v="91504159.730000004"/>
    <s v="Riyadh"/>
  </r>
  <r>
    <x v="7347"/>
    <x v="2"/>
    <x v="2"/>
    <x v="2"/>
    <x v="2"/>
    <x v="0"/>
    <x v="7333"/>
    <x v="3"/>
    <x v="7344"/>
    <x v="174"/>
    <x v="989"/>
    <x v="255"/>
    <m/>
    <m/>
    <s v="Amazon"/>
    <s v="Amazon"/>
    <n v="16284.02"/>
    <n v="29200970.130000021"/>
    <n v="29200970.130000021"/>
    <s v="Cairo"/>
  </r>
  <r>
    <x v="7348"/>
    <x v="9"/>
    <x v="1"/>
    <x v="9"/>
    <x v="2"/>
    <x v="2"/>
    <x v="7334"/>
    <x v="0"/>
    <x v="7345"/>
    <x v="72"/>
    <x v="1531"/>
    <x v="190"/>
    <m/>
    <m/>
    <s v="Amazon"/>
    <s v="Amazon"/>
    <n v="26648.76"/>
    <n v="91504159.730000004"/>
    <n v="91504159.730000004"/>
    <s v="Casablanca"/>
  </r>
  <r>
    <x v="7349"/>
    <x v="4"/>
    <x v="0"/>
    <x v="4"/>
    <x v="1"/>
    <x v="3"/>
    <x v="7335"/>
    <x v="3"/>
    <x v="7346"/>
    <x v="60"/>
    <x v="1457"/>
    <x v="320"/>
    <m/>
    <m/>
    <s v="Jumia"/>
    <s v="Jum"/>
    <n v="3665.44"/>
    <n v="92327183.770000085"/>
    <n v="92327183.770000085"/>
    <s v="Dubai"/>
  </r>
  <r>
    <x v="7350"/>
    <x v="3"/>
    <x v="3"/>
    <x v="3"/>
    <x v="1"/>
    <x v="4"/>
    <x v="7336"/>
    <x v="3"/>
    <x v="7347"/>
    <x v="6"/>
    <x v="706"/>
    <x v="308"/>
    <m/>
    <m/>
    <s v="Jumia"/>
    <s v="Jum"/>
    <n v="99349.3"/>
    <n v="57542997.559999913"/>
    <n v="57542997.559999913"/>
    <s v="Riyadh"/>
  </r>
  <r>
    <x v="7351"/>
    <x v="8"/>
    <x v="3"/>
    <x v="8"/>
    <x v="2"/>
    <x v="0"/>
    <x v="7337"/>
    <x v="4"/>
    <x v="7348"/>
    <x v="206"/>
    <x v="3864"/>
    <x v="80"/>
    <m/>
    <m/>
    <s v="Amazon"/>
    <s v="Amazon"/>
    <n v="16284.02"/>
    <n v="57542997.559999913"/>
    <n v="57542997.559999913"/>
    <s v="Cairo"/>
  </r>
  <r>
    <x v="7352"/>
    <x v="8"/>
    <x v="3"/>
    <x v="8"/>
    <x v="2"/>
    <x v="1"/>
    <x v="7338"/>
    <x v="1"/>
    <x v="7349"/>
    <x v="111"/>
    <x v="3144"/>
    <x v="178"/>
    <m/>
    <m/>
    <s v="Amazon"/>
    <s v="Amazon"/>
    <n v="13290.4"/>
    <n v="57542997.559999913"/>
    <n v="57542997.559999913"/>
    <s v="Alexandria"/>
  </r>
  <r>
    <x v="7353"/>
    <x v="8"/>
    <x v="3"/>
    <x v="8"/>
    <x v="2"/>
    <x v="2"/>
    <x v="7339"/>
    <x v="2"/>
    <x v="7350"/>
    <x v="6"/>
    <x v="3865"/>
    <x v="243"/>
    <m/>
    <m/>
    <s v="Amazon"/>
    <s v="Amazon"/>
    <n v="26648.76"/>
    <n v="57542997.559999913"/>
    <n v="57542997.559999913"/>
    <s v="Casablanca"/>
  </r>
  <r>
    <x v="7354"/>
    <x v="2"/>
    <x v="2"/>
    <x v="2"/>
    <x v="2"/>
    <x v="2"/>
    <x v="7340"/>
    <x v="2"/>
    <x v="7351"/>
    <x v="275"/>
    <x v="3458"/>
    <x v="103"/>
    <m/>
    <m/>
    <s v="Amazon"/>
    <s v="Amazon"/>
    <n v="26648.76"/>
    <n v="29200970.130000021"/>
    <n v="29200970.130000021"/>
    <s v="Casablanca"/>
  </r>
  <r>
    <x v="7355"/>
    <x v="0"/>
    <x v="0"/>
    <x v="0"/>
    <x v="2"/>
    <x v="5"/>
    <x v="7341"/>
    <x v="2"/>
    <x v="7352"/>
    <x v="274"/>
    <x v="1632"/>
    <x v="208"/>
    <m/>
    <m/>
    <s v="Amazon"/>
    <s v="Amazon"/>
    <n v="27872.98"/>
    <n v="92327183.770000085"/>
    <n v="92327183.770000085"/>
    <s v="Giza"/>
  </r>
  <r>
    <x v="7356"/>
    <x v="7"/>
    <x v="0"/>
    <x v="7"/>
    <x v="0"/>
    <x v="1"/>
    <x v="7342"/>
    <x v="4"/>
    <x v="7353"/>
    <x v="361"/>
    <x v="263"/>
    <x v="314"/>
    <m/>
    <m/>
    <s v="sq"/>
    <s v="sq"/>
    <n v="13290.4"/>
    <n v="92327183.770000085"/>
    <n v="92327183.770000085"/>
    <s v="Alexandria"/>
  </r>
  <r>
    <x v="7357"/>
    <x v="7"/>
    <x v="0"/>
    <x v="7"/>
    <x v="1"/>
    <x v="5"/>
    <x v="7343"/>
    <x v="1"/>
    <x v="7354"/>
    <x v="315"/>
    <x v="2175"/>
    <x v="119"/>
    <m/>
    <m/>
    <s v="Jumia"/>
    <s v="Jum"/>
    <n v="27872.98"/>
    <n v="92327183.770000085"/>
    <n v="92327183.770000085"/>
    <s v="Giza"/>
  </r>
  <r>
    <x v="7358"/>
    <x v="3"/>
    <x v="3"/>
    <x v="3"/>
    <x v="2"/>
    <x v="5"/>
    <x v="7344"/>
    <x v="3"/>
    <x v="7355"/>
    <x v="263"/>
    <x v="3866"/>
    <x v="175"/>
    <m/>
    <m/>
    <s v="Amazon"/>
    <s v="Amazon"/>
    <n v="27872.98"/>
    <n v="57542997.559999913"/>
    <n v="57542997.559999913"/>
    <s v="Giza"/>
  </r>
  <r>
    <x v="7359"/>
    <x v="3"/>
    <x v="3"/>
    <x v="3"/>
    <x v="2"/>
    <x v="0"/>
    <x v="7345"/>
    <x v="4"/>
    <x v="7356"/>
    <x v="200"/>
    <x v="623"/>
    <x v="230"/>
    <m/>
    <m/>
    <s v="Amazon"/>
    <s v="Amazon"/>
    <n v="16284.02"/>
    <n v="57542997.559999913"/>
    <n v="57542997.559999913"/>
    <s v="Cairo"/>
  </r>
  <r>
    <x v="7360"/>
    <x v="9"/>
    <x v="1"/>
    <x v="9"/>
    <x v="2"/>
    <x v="3"/>
    <x v="7346"/>
    <x v="4"/>
    <x v="7357"/>
    <x v="156"/>
    <x v="2662"/>
    <x v="57"/>
    <m/>
    <m/>
    <s v="Amazon"/>
    <s v="Amazon"/>
    <n v="3665.44"/>
    <n v="91504159.730000004"/>
    <n v="91504159.730000004"/>
    <s v="Dubai"/>
  </r>
  <r>
    <x v="7361"/>
    <x v="3"/>
    <x v="3"/>
    <x v="3"/>
    <x v="1"/>
    <x v="4"/>
    <x v="7347"/>
    <x v="0"/>
    <x v="7358"/>
    <x v="218"/>
    <x v="162"/>
    <x v="168"/>
    <m/>
    <m/>
    <s v="Jumia"/>
    <s v="Jum"/>
    <n v="99349.3"/>
    <n v="57542997.559999913"/>
    <n v="57542997.559999913"/>
    <s v="Riyadh"/>
  </r>
  <r>
    <x v="7362"/>
    <x v="4"/>
    <x v="0"/>
    <x v="4"/>
    <x v="0"/>
    <x v="5"/>
    <x v="7348"/>
    <x v="1"/>
    <x v="7359"/>
    <x v="49"/>
    <x v="3787"/>
    <x v="352"/>
    <m/>
    <m/>
    <s v="sq"/>
    <s v="sq"/>
    <n v="27872.98"/>
    <n v="92327183.770000085"/>
    <n v="92327183.770000085"/>
    <s v="Giza"/>
  </r>
  <r>
    <x v="7363"/>
    <x v="7"/>
    <x v="0"/>
    <x v="7"/>
    <x v="1"/>
    <x v="1"/>
    <x v="7349"/>
    <x v="0"/>
    <x v="7360"/>
    <x v="145"/>
    <x v="1490"/>
    <x v="74"/>
    <m/>
    <m/>
    <s v="Jumia"/>
    <s v="Jum"/>
    <n v="13290.4"/>
    <n v="92327183.770000085"/>
    <n v="92327183.770000085"/>
    <s v="Alexandria"/>
  </r>
  <r>
    <x v="7364"/>
    <x v="0"/>
    <x v="0"/>
    <x v="0"/>
    <x v="1"/>
    <x v="1"/>
    <x v="7350"/>
    <x v="4"/>
    <x v="7361"/>
    <x v="30"/>
    <x v="1420"/>
    <x v="228"/>
    <m/>
    <m/>
    <s v="Jumia"/>
    <s v="Jum"/>
    <n v="13290.4"/>
    <n v="92327183.770000085"/>
    <n v="92327183.770000085"/>
    <s v="Alexandria"/>
  </r>
  <r>
    <x v="7365"/>
    <x v="4"/>
    <x v="0"/>
    <x v="4"/>
    <x v="2"/>
    <x v="3"/>
    <x v="7351"/>
    <x v="2"/>
    <x v="7362"/>
    <x v="166"/>
    <x v="283"/>
    <x v="36"/>
    <m/>
    <m/>
    <s v="Amazon"/>
    <s v="Amazon"/>
    <n v="3665.44"/>
    <n v="92327183.770000085"/>
    <n v="92327183.770000085"/>
    <s v="Dubai"/>
  </r>
  <r>
    <x v="7366"/>
    <x v="7"/>
    <x v="0"/>
    <x v="7"/>
    <x v="1"/>
    <x v="4"/>
    <x v="7352"/>
    <x v="4"/>
    <x v="7363"/>
    <x v="211"/>
    <x v="2594"/>
    <x v="155"/>
    <m/>
    <m/>
    <s v="Jumia"/>
    <s v="Jum"/>
    <n v="99349.3"/>
    <n v="92327183.770000085"/>
    <n v="92327183.770000085"/>
    <s v="Riyadh"/>
  </r>
  <r>
    <x v="7367"/>
    <x v="9"/>
    <x v="1"/>
    <x v="9"/>
    <x v="0"/>
    <x v="4"/>
    <x v="7353"/>
    <x v="0"/>
    <x v="7364"/>
    <x v="179"/>
    <x v="3867"/>
    <x v="336"/>
    <m/>
    <m/>
    <s v="sq"/>
    <s v="sq"/>
    <n v="99349.3"/>
    <n v="91504159.730000004"/>
    <n v="91504159.730000004"/>
    <s v="Riyadh"/>
  </r>
  <r>
    <x v="7368"/>
    <x v="5"/>
    <x v="1"/>
    <x v="5"/>
    <x v="2"/>
    <x v="4"/>
    <x v="7354"/>
    <x v="1"/>
    <x v="7365"/>
    <x v="253"/>
    <x v="3481"/>
    <x v="235"/>
    <m/>
    <m/>
    <s v="Amazon"/>
    <s v="Amazon"/>
    <n v="99349.3"/>
    <n v="91504159.730000004"/>
    <n v="91504159.730000004"/>
    <s v="Riyadh"/>
  </r>
  <r>
    <x v="7369"/>
    <x v="2"/>
    <x v="2"/>
    <x v="2"/>
    <x v="2"/>
    <x v="1"/>
    <x v="7355"/>
    <x v="2"/>
    <x v="7366"/>
    <x v="95"/>
    <x v="2461"/>
    <x v="135"/>
    <m/>
    <m/>
    <s v="Amazon"/>
    <s v="Amazon"/>
    <n v="13290.4"/>
    <n v="29200970.130000021"/>
    <n v="29200970.130000021"/>
    <s v="Alexandria"/>
  </r>
  <r>
    <x v="7370"/>
    <x v="4"/>
    <x v="0"/>
    <x v="4"/>
    <x v="1"/>
    <x v="3"/>
    <x v="7356"/>
    <x v="4"/>
    <x v="7367"/>
    <x v="291"/>
    <x v="1388"/>
    <x v="234"/>
    <m/>
    <m/>
    <s v="Jumia"/>
    <s v="Jum"/>
    <n v="3665.44"/>
    <n v="92327183.770000085"/>
    <n v="92327183.770000085"/>
    <s v="Dubai"/>
  </r>
  <r>
    <x v="7371"/>
    <x v="2"/>
    <x v="2"/>
    <x v="2"/>
    <x v="2"/>
    <x v="3"/>
    <x v="7357"/>
    <x v="3"/>
    <x v="7368"/>
    <x v="211"/>
    <x v="2165"/>
    <x v="28"/>
    <m/>
    <m/>
    <s v="Amazon"/>
    <s v="Amazon"/>
    <n v="3665.44"/>
    <n v="29200970.130000021"/>
    <n v="29200970.130000021"/>
    <s v="Dubai"/>
  </r>
  <r>
    <x v="7372"/>
    <x v="6"/>
    <x v="4"/>
    <x v="6"/>
    <x v="0"/>
    <x v="4"/>
    <x v="7358"/>
    <x v="3"/>
    <x v="7369"/>
    <x v="358"/>
    <x v="2087"/>
    <x v="355"/>
    <m/>
    <m/>
    <s v="sq"/>
    <s v="sq"/>
    <n v="99349.3"/>
    <n v="31420413.200000018"/>
    <n v="31420413.200000018"/>
    <s v="Riyadh"/>
  </r>
  <r>
    <x v="7373"/>
    <x v="2"/>
    <x v="2"/>
    <x v="2"/>
    <x v="1"/>
    <x v="4"/>
    <x v="7359"/>
    <x v="1"/>
    <x v="7370"/>
    <x v="146"/>
    <x v="3795"/>
    <x v="73"/>
    <m/>
    <m/>
    <s v="Jumia"/>
    <s v="Jum"/>
    <n v="99349.3"/>
    <n v="29200970.130000021"/>
    <n v="29200970.130000021"/>
    <s v="Riyadh"/>
  </r>
  <r>
    <x v="7374"/>
    <x v="8"/>
    <x v="3"/>
    <x v="8"/>
    <x v="0"/>
    <x v="1"/>
    <x v="7360"/>
    <x v="4"/>
    <x v="7371"/>
    <x v="286"/>
    <x v="240"/>
    <x v="282"/>
    <m/>
    <m/>
    <s v="sq"/>
    <s v="sq"/>
    <n v="13290.4"/>
    <n v="57542997.559999913"/>
    <n v="57542997.559999913"/>
    <s v="Alexandria"/>
  </r>
  <r>
    <x v="7375"/>
    <x v="4"/>
    <x v="0"/>
    <x v="4"/>
    <x v="0"/>
    <x v="0"/>
    <x v="7361"/>
    <x v="2"/>
    <x v="7372"/>
    <x v="19"/>
    <x v="1290"/>
    <x v="65"/>
    <m/>
    <m/>
    <s v="sq"/>
    <s v="sq"/>
    <n v="16284.02"/>
    <n v="92327183.770000085"/>
    <n v="92327183.770000085"/>
    <s v="Cairo"/>
  </r>
  <r>
    <x v="7376"/>
    <x v="3"/>
    <x v="3"/>
    <x v="3"/>
    <x v="0"/>
    <x v="3"/>
    <x v="7362"/>
    <x v="0"/>
    <x v="7373"/>
    <x v="174"/>
    <x v="719"/>
    <x v="343"/>
    <m/>
    <m/>
    <s v="sq"/>
    <s v="sq"/>
    <n v="3665.44"/>
    <n v="57542997.559999913"/>
    <n v="57542997.559999913"/>
    <s v="Dubai"/>
  </r>
  <r>
    <x v="7377"/>
    <x v="0"/>
    <x v="0"/>
    <x v="0"/>
    <x v="1"/>
    <x v="3"/>
    <x v="7363"/>
    <x v="3"/>
    <x v="7374"/>
    <x v="339"/>
    <x v="505"/>
    <x v="339"/>
    <m/>
    <m/>
    <s v="Jumia"/>
    <s v="Jum"/>
    <n v="3665.44"/>
    <n v="92327183.770000085"/>
    <n v="92327183.770000085"/>
    <s v="Dubai"/>
  </r>
  <r>
    <x v="7378"/>
    <x v="9"/>
    <x v="1"/>
    <x v="9"/>
    <x v="2"/>
    <x v="1"/>
    <x v="7364"/>
    <x v="1"/>
    <x v="7375"/>
    <x v="89"/>
    <x v="1516"/>
    <x v="155"/>
    <m/>
    <m/>
    <s v="Amazon"/>
    <s v="Amazon"/>
    <n v="13290.4"/>
    <n v="91504159.730000004"/>
    <n v="91504159.730000004"/>
    <s v="Alexandria"/>
  </r>
  <r>
    <x v="7379"/>
    <x v="5"/>
    <x v="1"/>
    <x v="5"/>
    <x v="2"/>
    <x v="4"/>
    <x v="7365"/>
    <x v="1"/>
    <x v="7376"/>
    <x v="300"/>
    <x v="2753"/>
    <x v="219"/>
    <m/>
    <m/>
    <s v="Amazon"/>
    <s v="Amazon"/>
    <n v="99349.3"/>
    <n v="91504159.730000004"/>
    <n v="91504159.730000004"/>
    <s v="Riyadh"/>
  </r>
  <r>
    <x v="7380"/>
    <x v="1"/>
    <x v="1"/>
    <x v="1"/>
    <x v="1"/>
    <x v="4"/>
    <x v="7366"/>
    <x v="4"/>
    <x v="7377"/>
    <x v="80"/>
    <x v="1512"/>
    <x v="353"/>
    <m/>
    <m/>
    <s v="Jumia"/>
    <s v="Jum"/>
    <n v="99349.3"/>
    <n v="91504159.730000004"/>
    <n v="91504159.730000004"/>
    <s v="Riyadh"/>
  </r>
  <r>
    <x v="7381"/>
    <x v="1"/>
    <x v="1"/>
    <x v="1"/>
    <x v="1"/>
    <x v="2"/>
    <x v="7367"/>
    <x v="3"/>
    <x v="7378"/>
    <x v="15"/>
    <x v="3868"/>
    <x v="4"/>
    <m/>
    <m/>
    <s v="Jumia"/>
    <s v="Jum"/>
    <n v="26648.76"/>
    <n v="91504159.730000004"/>
    <n v="91504159.730000004"/>
    <s v="Casablanca"/>
  </r>
  <r>
    <x v="7382"/>
    <x v="8"/>
    <x v="3"/>
    <x v="8"/>
    <x v="2"/>
    <x v="5"/>
    <x v="7368"/>
    <x v="3"/>
    <x v="7379"/>
    <x v="368"/>
    <x v="2347"/>
    <x v="134"/>
    <m/>
    <m/>
    <s v="Amazon"/>
    <s v="Amazon"/>
    <n v="27872.98"/>
    <n v="57542997.559999913"/>
    <n v="57542997.559999913"/>
    <s v="Giza"/>
  </r>
  <r>
    <x v="7383"/>
    <x v="5"/>
    <x v="1"/>
    <x v="5"/>
    <x v="2"/>
    <x v="4"/>
    <x v="7369"/>
    <x v="1"/>
    <x v="7380"/>
    <x v="48"/>
    <x v="763"/>
    <x v="210"/>
    <m/>
    <m/>
    <s v="Amazon"/>
    <s v="Amazon"/>
    <n v="99349.3"/>
    <n v="91504159.730000004"/>
    <n v="91504159.730000004"/>
    <s v="Riyadh"/>
  </r>
  <r>
    <x v="7384"/>
    <x v="4"/>
    <x v="0"/>
    <x v="4"/>
    <x v="0"/>
    <x v="4"/>
    <x v="7370"/>
    <x v="1"/>
    <x v="7381"/>
    <x v="159"/>
    <x v="2512"/>
    <x v="348"/>
    <m/>
    <m/>
    <s v="sq"/>
    <s v="sq"/>
    <n v="99349.3"/>
    <n v="92327183.770000085"/>
    <n v="92327183.770000085"/>
    <s v="Riyadh"/>
  </r>
  <r>
    <x v="7385"/>
    <x v="4"/>
    <x v="0"/>
    <x v="4"/>
    <x v="0"/>
    <x v="3"/>
    <x v="1229"/>
    <x v="2"/>
    <x v="7382"/>
    <x v="212"/>
    <x v="3503"/>
    <x v="198"/>
    <m/>
    <m/>
    <s v="sq"/>
    <s v="sq"/>
    <n v="3665.44"/>
    <n v="92327183.770000085"/>
    <n v="92327183.770000085"/>
    <s v="Dubai"/>
  </r>
  <r>
    <x v="7386"/>
    <x v="8"/>
    <x v="3"/>
    <x v="8"/>
    <x v="2"/>
    <x v="1"/>
    <x v="7371"/>
    <x v="3"/>
    <x v="7383"/>
    <x v="5"/>
    <x v="1533"/>
    <x v="107"/>
    <m/>
    <m/>
    <s v="Amazon"/>
    <s v="Amazon"/>
    <n v="13290.4"/>
    <n v="57542997.559999913"/>
    <n v="57542997.559999913"/>
    <s v="Alexandria"/>
  </r>
  <r>
    <x v="7387"/>
    <x v="1"/>
    <x v="1"/>
    <x v="1"/>
    <x v="0"/>
    <x v="5"/>
    <x v="7372"/>
    <x v="4"/>
    <x v="7384"/>
    <x v="283"/>
    <x v="1673"/>
    <x v="229"/>
    <m/>
    <m/>
    <s v="sq"/>
    <s v="sq"/>
    <n v="27872.98"/>
    <n v="91504159.730000004"/>
    <n v="91504159.730000004"/>
    <s v="Giza"/>
  </r>
  <r>
    <x v="7388"/>
    <x v="3"/>
    <x v="3"/>
    <x v="3"/>
    <x v="1"/>
    <x v="2"/>
    <x v="7373"/>
    <x v="2"/>
    <x v="7385"/>
    <x v="369"/>
    <x v="2013"/>
    <x v="318"/>
    <m/>
    <m/>
    <s v="Jumia"/>
    <s v="Jum"/>
    <n v="26648.76"/>
    <n v="57542997.559999913"/>
    <n v="57542997.559999913"/>
    <s v="Casablanca"/>
  </r>
  <r>
    <x v="7389"/>
    <x v="1"/>
    <x v="1"/>
    <x v="1"/>
    <x v="0"/>
    <x v="4"/>
    <x v="7374"/>
    <x v="1"/>
    <x v="7386"/>
    <x v="374"/>
    <x v="3869"/>
    <x v="42"/>
    <m/>
    <m/>
    <s v="sq"/>
    <s v="sq"/>
    <n v="99349.3"/>
    <n v="91504159.730000004"/>
    <n v="91504159.730000004"/>
    <s v="Riyadh"/>
  </r>
  <r>
    <x v="7390"/>
    <x v="0"/>
    <x v="0"/>
    <x v="0"/>
    <x v="0"/>
    <x v="4"/>
    <x v="7375"/>
    <x v="4"/>
    <x v="7387"/>
    <x v="388"/>
    <x v="3870"/>
    <x v="334"/>
    <m/>
    <m/>
    <s v="sq"/>
    <s v="sq"/>
    <n v="99349.3"/>
    <n v="92327183.770000085"/>
    <n v="92327183.770000085"/>
    <s v="Riyadh"/>
  </r>
  <r>
    <x v="7391"/>
    <x v="8"/>
    <x v="3"/>
    <x v="8"/>
    <x v="1"/>
    <x v="4"/>
    <x v="7376"/>
    <x v="2"/>
    <x v="7388"/>
    <x v="257"/>
    <x v="125"/>
    <x v="327"/>
    <m/>
    <m/>
    <s v="Jumia"/>
    <s v="Jum"/>
    <n v="99349.3"/>
    <n v="57542997.559999913"/>
    <n v="57542997.559999913"/>
    <s v="Riyadh"/>
  </r>
  <r>
    <x v="7392"/>
    <x v="0"/>
    <x v="0"/>
    <x v="0"/>
    <x v="1"/>
    <x v="3"/>
    <x v="7377"/>
    <x v="4"/>
    <x v="7389"/>
    <x v="349"/>
    <x v="3871"/>
    <x v="121"/>
    <m/>
    <m/>
    <s v="Jumia"/>
    <s v="Jum"/>
    <n v="3665.44"/>
    <n v="92327183.770000085"/>
    <n v="92327183.770000085"/>
    <s v="Dubai"/>
  </r>
  <r>
    <x v="7393"/>
    <x v="4"/>
    <x v="0"/>
    <x v="4"/>
    <x v="0"/>
    <x v="4"/>
    <x v="7378"/>
    <x v="3"/>
    <x v="7390"/>
    <x v="74"/>
    <x v="2089"/>
    <x v="55"/>
    <m/>
    <m/>
    <s v="sq"/>
    <s v="sq"/>
    <n v="99349.3"/>
    <n v="92327183.770000085"/>
    <n v="92327183.770000085"/>
    <s v="Riyadh"/>
  </r>
  <r>
    <x v="7394"/>
    <x v="6"/>
    <x v="4"/>
    <x v="6"/>
    <x v="0"/>
    <x v="2"/>
    <x v="7379"/>
    <x v="4"/>
    <x v="7391"/>
    <x v="177"/>
    <x v="2197"/>
    <x v="249"/>
    <m/>
    <m/>
    <s v="sq"/>
    <s v="sq"/>
    <n v="26648.76"/>
    <n v="31420413.200000018"/>
    <n v="31420413.200000018"/>
    <s v="Casablanca"/>
  </r>
  <r>
    <x v="7395"/>
    <x v="7"/>
    <x v="0"/>
    <x v="7"/>
    <x v="1"/>
    <x v="3"/>
    <x v="7380"/>
    <x v="2"/>
    <x v="7392"/>
    <x v="265"/>
    <x v="3284"/>
    <x v="282"/>
    <m/>
    <m/>
    <s v="Jumia"/>
    <s v="Jum"/>
    <n v="3665.44"/>
    <n v="92327183.770000085"/>
    <n v="92327183.770000085"/>
    <s v="Dubai"/>
  </r>
  <r>
    <x v="7396"/>
    <x v="7"/>
    <x v="0"/>
    <x v="7"/>
    <x v="1"/>
    <x v="2"/>
    <x v="7381"/>
    <x v="3"/>
    <x v="7393"/>
    <x v="198"/>
    <x v="2665"/>
    <x v="76"/>
    <m/>
    <m/>
    <s v="Jumia"/>
    <s v="Jum"/>
    <n v="26648.76"/>
    <n v="92327183.770000085"/>
    <n v="92327183.770000085"/>
    <s v="Casablanca"/>
  </r>
  <r>
    <x v="7397"/>
    <x v="4"/>
    <x v="0"/>
    <x v="4"/>
    <x v="0"/>
    <x v="2"/>
    <x v="7382"/>
    <x v="1"/>
    <x v="7394"/>
    <x v="150"/>
    <x v="857"/>
    <x v="33"/>
    <m/>
    <m/>
    <s v="sq"/>
    <s v="sq"/>
    <n v="26648.76"/>
    <n v="92327183.770000085"/>
    <n v="92327183.770000085"/>
    <s v="Casablanca"/>
  </r>
  <r>
    <x v="7398"/>
    <x v="6"/>
    <x v="4"/>
    <x v="6"/>
    <x v="0"/>
    <x v="2"/>
    <x v="7383"/>
    <x v="4"/>
    <x v="7395"/>
    <x v="112"/>
    <x v="3872"/>
    <x v="125"/>
    <m/>
    <m/>
    <s v="sq"/>
    <s v="sq"/>
    <n v="26648.76"/>
    <n v="31420413.200000018"/>
    <n v="31420413.200000018"/>
    <s v="Casablanca"/>
  </r>
  <r>
    <x v="7399"/>
    <x v="1"/>
    <x v="1"/>
    <x v="1"/>
    <x v="1"/>
    <x v="5"/>
    <x v="7384"/>
    <x v="2"/>
    <x v="7396"/>
    <x v="213"/>
    <x v="458"/>
    <x v="235"/>
    <m/>
    <m/>
    <s v="Jumia"/>
    <s v="Jum"/>
    <n v="27872.98"/>
    <n v="91504159.730000004"/>
    <n v="91504159.730000004"/>
    <s v="Giza"/>
  </r>
  <r>
    <x v="7400"/>
    <x v="8"/>
    <x v="3"/>
    <x v="8"/>
    <x v="1"/>
    <x v="0"/>
    <x v="7385"/>
    <x v="3"/>
    <x v="7397"/>
    <x v="15"/>
    <x v="553"/>
    <x v="316"/>
    <m/>
    <m/>
    <s v="Jumia"/>
    <s v="Jum"/>
    <n v="16284.02"/>
    <n v="57542997.559999913"/>
    <n v="57542997.559999913"/>
    <s v="Cairo"/>
  </r>
  <r>
    <x v="7401"/>
    <x v="9"/>
    <x v="1"/>
    <x v="9"/>
    <x v="1"/>
    <x v="4"/>
    <x v="7386"/>
    <x v="1"/>
    <x v="7398"/>
    <x v="187"/>
    <x v="2636"/>
    <x v="189"/>
    <m/>
    <m/>
    <s v="Jumia"/>
    <s v="Jum"/>
    <n v="99349.3"/>
    <n v="91504159.730000004"/>
    <n v="91504159.730000004"/>
    <s v="Riyadh"/>
  </r>
  <r>
    <x v="7402"/>
    <x v="9"/>
    <x v="1"/>
    <x v="9"/>
    <x v="1"/>
    <x v="1"/>
    <x v="7387"/>
    <x v="0"/>
    <x v="7399"/>
    <x v="281"/>
    <x v="2002"/>
    <x v="39"/>
    <m/>
    <m/>
    <s v="Jumia"/>
    <s v="Jum"/>
    <n v="13290.4"/>
    <n v="91504159.730000004"/>
    <n v="91504159.730000004"/>
    <s v="Alexandria"/>
  </r>
  <r>
    <x v="7403"/>
    <x v="0"/>
    <x v="0"/>
    <x v="0"/>
    <x v="1"/>
    <x v="4"/>
    <x v="7388"/>
    <x v="2"/>
    <x v="7400"/>
    <x v="322"/>
    <x v="2580"/>
    <x v="10"/>
    <m/>
    <m/>
    <s v="Jumia"/>
    <s v="Jum"/>
    <n v="99349.3"/>
    <n v="92327183.770000085"/>
    <n v="92327183.770000085"/>
    <s v="Riyadh"/>
  </r>
  <r>
    <x v="7404"/>
    <x v="1"/>
    <x v="1"/>
    <x v="1"/>
    <x v="1"/>
    <x v="3"/>
    <x v="7389"/>
    <x v="0"/>
    <x v="7401"/>
    <x v="78"/>
    <x v="3873"/>
    <x v="190"/>
    <m/>
    <m/>
    <s v="Jumia"/>
    <s v="Jum"/>
    <n v="3665.44"/>
    <n v="91504159.730000004"/>
    <n v="91504159.730000004"/>
    <s v="Dubai"/>
  </r>
  <r>
    <x v="7405"/>
    <x v="4"/>
    <x v="0"/>
    <x v="4"/>
    <x v="1"/>
    <x v="2"/>
    <x v="7390"/>
    <x v="2"/>
    <x v="7402"/>
    <x v="336"/>
    <x v="3794"/>
    <x v="70"/>
    <m/>
    <m/>
    <s v="Jumia"/>
    <s v="Jum"/>
    <n v="26648.76"/>
    <n v="92327183.770000085"/>
    <n v="92327183.770000085"/>
    <s v="Casablanca"/>
  </r>
  <r>
    <x v="7406"/>
    <x v="9"/>
    <x v="1"/>
    <x v="9"/>
    <x v="0"/>
    <x v="3"/>
    <x v="7391"/>
    <x v="2"/>
    <x v="7403"/>
    <x v="21"/>
    <x v="2069"/>
    <x v="213"/>
    <m/>
    <m/>
    <s v="sq"/>
    <s v="sq"/>
    <n v="3665.44"/>
    <n v="91504159.730000004"/>
    <n v="91504159.730000004"/>
    <s v="Dubai"/>
  </r>
  <r>
    <x v="7407"/>
    <x v="1"/>
    <x v="1"/>
    <x v="1"/>
    <x v="0"/>
    <x v="0"/>
    <x v="7392"/>
    <x v="2"/>
    <x v="7404"/>
    <x v="235"/>
    <x v="3380"/>
    <x v="210"/>
    <m/>
    <m/>
    <s v="sq"/>
    <s v="sq"/>
    <n v="16284.02"/>
    <n v="91504159.730000004"/>
    <n v="91504159.730000004"/>
    <s v="Cairo"/>
  </r>
  <r>
    <x v="7408"/>
    <x v="2"/>
    <x v="2"/>
    <x v="2"/>
    <x v="1"/>
    <x v="0"/>
    <x v="7393"/>
    <x v="3"/>
    <x v="7405"/>
    <x v="88"/>
    <x v="2601"/>
    <x v="113"/>
    <m/>
    <m/>
    <s v="Jumia"/>
    <s v="Jum"/>
    <n v="16284.02"/>
    <n v="29200970.130000021"/>
    <n v="29200970.130000021"/>
    <s v="Cairo"/>
  </r>
  <r>
    <x v="7409"/>
    <x v="8"/>
    <x v="3"/>
    <x v="8"/>
    <x v="2"/>
    <x v="5"/>
    <x v="7394"/>
    <x v="3"/>
    <x v="7406"/>
    <x v="251"/>
    <x v="3874"/>
    <x v="315"/>
    <m/>
    <m/>
    <s v="Amazon"/>
    <s v="Amazon"/>
    <n v="27872.98"/>
    <n v="57542997.559999913"/>
    <n v="57542997.559999913"/>
    <s v="Giza"/>
  </r>
  <r>
    <x v="7410"/>
    <x v="7"/>
    <x v="0"/>
    <x v="7"/>
    <x v="0"/>
    <x v="0"/>
    <x v="7395"/>
    <x v="3"/>
    <x v="7407"/>
    <x v="29"/>
    <x v="2986"/>
    <x v="71"/>
    <m/>
    <m/>
    <s v="sq"/>
    <s v="sq"/>
    <n v="16284.02"/>
    <n v="92327183.770000085"/>
    <n v="92327183.770000085"/>
    <s v="Cairo"/>
  </r>
  <r>
    <x v="7411"/>
    <x v="2"/>
    <x v="2"/>
    <x v="2"/>
    <x v="2"/>
    <x v="0"/>
    <x v="7396"/>
    <x v="4"/>
    <x v="7408"/>
    <x v="175"/>
    <x v="420"/>
    <x v="75"/>
    <m/>
    <m/>
    <s v="Amazon"/>
    <s v="Amazon"/>
    <n v="16284.02"/>
    <n v="29200970.130000021"/>
    <n v="29200970.130000021"/>
    <s v="Cairo"/>
  </r>
  <r>
    <x v="7412"/>
    <x v="1"/>
    <x v="1"/>
    <x v="1"/>
    <x v="1"/>
    <x v="0"/>
    <x v="7397"/>
    <x v="2"/>
    <x v="7409"/>
    <x v="195"/>
    <x v="1311"/>
    <x v="4"/>
    <m/>
    <m/>
    <s v="Jumia"/>
    <s v="Jum"/>
    <n v="16284.02"/>
    <n v="91504159.730000004"/>
    <n v="91504159.730000004"/>
    <s v="Cairo"/>
  </r>
  <r>
    <x v="7413"/>
    <x v="3"/>
    <x v="3"/>
    <x v="3"/>
    <x v="0"/>
    <x v="3"/>
    <x v="7398"/>
    <x v="2"/>
    <x v="7410"/>
    <x v="274"/>
    <x v="1308"/>
    <x v="246"/>
    <m/>
    <m/>
    <s v="sq"/>
    <s v="sq"/>
    <n v="3665.44"/>
    <n v="57542997.559999913"/>
    <n v="57542997.559999913"/>
    <s v="Dubai"/>
  </r>
  <r>
    <x v="7414"/>
    <x v="2"/>
    <x v="2"/>
    <x v="2"/>
    <x v="0"/>
    <x v="4"/>
    <x v="7399"/>
    <x v="3"/>
    <x v="7411"/>
    <x v="81"/>
    <x v="2975"/>
    <x v="339"/>
    <m/>
    <m/>
    <s v="sq"/>
    <s v="sq"/>
    <n v="99349.3"/>
    <n v="29200970.130000021"/>
    <n v="29200970.130000021"/>
    <s v="Riyadh"/>
  </r>
  <r>
    <x v="7415"/>
    <x v="6"/>
    <x v="4"/>
    <x v="6"/>
    <x v="0"/>
    <x v="3"/>
    <x v="7400"/>
    <x v="3"/>
    <x v="7412"/>
    <x v="30"/>
    <x v="2160"/>
    <x v="78"/>
    <m/>
    <m/>
    <s v="sq"/>
    <s v="sq"/>
    <n v="3665.44"/>
    <n v="31420413.200000018"/>
    <n v="31420413.200000018"/>
    <s v="Dubai"/>
  </r>
  <r>
    <x v="7416"/>
    <x v="0"/>
    <x v="0"/>
    <x v="0"/>
    <x v="2"/>
    <x v="3"/>
    <x v="7401"/>
    <x v="2"/>
    <x v="7413"/>
    <x v="217"/>
    <x v="3166"/>
    <x v="156"/>
    <m/>
    <m/>
    <s v="Amazon"/>
    <s v="Amazon"/>
    <n v="3665.44"/>
    <n v="92327183.770000085"/>
    <n v="92327183.770000085"/>
    <s v="Dubai"/>
  </r>
  <r>
    <x v="7417"/>
    <x v="7"/>
    <x v="0"/>
    <x v="7"/>
    <x v="0"/>
    <x v="1"/>
    <x v="7402"/>
    <x v="1"/>
    <x v="7414"/>
    <x v="254"/>
    <x v="3875"/>
    <x v="34"/>
    <m/>
    <m/>
    <s v="sq"/>
    <s v="sq"/>
    <n v="13290.4"/>
    <n v="92327183.770000085"/>
    <n v="92327183.770000085"/>
    <s v="Alexandria"/>
  </r>
  <r>
    <x v="7418"/>
    <x v="1"/>
    <x v="1"/>
    <x v="1"/>
    <x v="2"/>
    <x v="1"/>
    <x v="7403"/>
    <x v="4"/>
    <x v="7415"/>
    <x v="181"/>
    <x v="2485"/>
    <x v="145"/>
    <m/>
    <m/>
    <s v="Amazon"/>
    <s v="Amazon"/>
    <n v="13290.4"/>
    <n v="91504159.730000004"/>
    <n v="91504159.730000004"/>
    <s v="Alexandria"/>
  </r>
  <r>
    <x v="7419"/>
    <x v="1"/>
    <x v="1"/>
    <x v="1"/>
    <x v="1"/>
    <x v="0"/>
    <x v="7404"/>
    <x v="4"/>
    <x v="7416"/>
    <x v="67"/>
    <x v="749"/>
    <x v="231"/>
    <m/>
    <m/>
    <s v="Jumia"/>
    <s v="Jum"/>
    <n v="16284.02"/>
    <n v="91504159.730000004"/>
    <n v="91504159.730000004"/>
    <s v="Cairo"/>
  </r>
  <r>
    <x v="7420"/>
    <x v="2"/>
    <x v="2"/>
    <x v="2"/>
    <x v="2"/>
    <x v="2"/>
    <x v="7405"/>
    <x v="0"/>
    <x v="7417"/>
    <x v="319"/>
    <x v="1190"/>
    <x v="102"/>
    <m/>
    <m/>
    <s v="Amazon"/>
    <s v="Amazon"/>
    <n v="26648.76"/>
    <n v="29200970.130000021"/>
    <n v="29200970.130000021"/>
    <s v="Casablanca"/>
  </r>
  <r>
    <x v="7421"/>
    <x v="8"/>
    <x v="3"/>
    <x v="8"/>
    <x v="1"/>
    <x v="4"/>
    <x v="7406"/>
    <x v="4"/>
    <x v="7418"/>
    <x v="239"/>
    <x v="342"/>
    <x v="287"/>
    <m/>
    <m/>
    <s v="Jumia"/>
    <s v="Jum"/>
    <n v="99349.3"/>
    <n v="57542997.559999913"/>
    <n v="57542997.559999913"/>
    <s v="Riyadh"/>
  </r>
  <r>
    <x v="7422"/>
    <x v="6"/>
    <x v="4"/>
    <x v="6"/>
    <x v="2"/>
    <x v="5"/>
    <x v="7407"/>
    <x v="3"/>
    <x v="7419"/>
    <x v="144"/>
    <x v="3828"/>
    <x v="86"/>
    <m/>
    <m/>
    <s v="Amazon"/>
    <s v="Amazon"/>
    <n v="27872.98"/>
    <n v="31420413.200000018"/>
    <n v="31420413.200000018"/>
    <s v="Giza"/>
  </r>
  <r>
    <x v="7423"/>
    <x v="1"/>
    <x v="1"/>
    <x v="1"/>
    <x v="1"/>
    <x v="1"/>
    <x v="7408"/>
    <x v="0"/>
    <x v="7420"/>
    <x v="13"/>
    <x v="3812"/>
    <x v="151"/>
    <m/>
    <m/>
    <s v="Jumia"/>
    <s v="Jum"/>
    <n v="13290.4"/>
    <n v="91504159.730000004"/>
    <n v="91504159.730000004"/>
    <s v="Alexandria"/>
  </r>
  <r>
    <x v="7424"/>
    <x v="8"/>
    <x v="3"/>
    <x v="8"/>
    <x v="0"/>
    <x v="3"/>
    <x v="7409"/>
    <x v="1"/>
    <x v="7421"/>
    <x v="299"/>
    <x v="3876"/>
    <x v="224"/>
    <m/>
    <m/>
    <s v="sq"/>
    <s v="sq"/>
    <n v="3665.44"/>
    <n v="57542997.559999913"/>
    <n v="57542997.559999913"/>
    <s v="Dubai"/>
  </r>
  <r>
    <x v="7425"/>
    <x v="4"/>
    <x v="0"/>
    <x v="4"/>
    <x v="2"/>
    <x v="4"/>
    <x v="7410"/>
    <x v="3"/>
    <x v="7422"/>
    <x v="372"/>
    <x v="2315"/>
    <x v="255"/>
    <m/>
    <m/>
    <s v="Amazon"/>
    <s v="Amazon"/>
    <n v="99349.3"/>
    <n v="92327183.770000085"/>
    <n v="92327183.770000085"/>
    <s v="Riyadh"/>
  </r>
  <r>
    <x v="7426"/>
    <x v="0"/>
    <x v="0"/>
    <x v="0"/>
    <x v="1"/>
    <x v="4"/>
    <x v="7411"/>
    <x v="2"/>
    <x v="7423"/>
    <x v="244"/>
    <x v="367"/>
    <x v="174"/>
    <m/>
    <m/>
    <s v="Jumia"/>
    <s v="Jum"/>
    <n v="99349.3"/>
    <n v="92327183.770000085"/>
    <n v="92327183.770000085"/>
    <s v="Riyadh"/>
  </r>
  <r>
    <x v="7427"/>
    <x v="5"/>
    <x v="1"/>
    <x v="5"/>
    <x v="1"/>
    <x v="2"/>
    <x v="7412"/>
    <x v="0"/>
    <x v="7424"/>
    <x v="296"/>
    <x v="1815"/>
    <x v="22"/>
    <m/>
    <m/>
    <s v="Jumia"/>
    <s v="Jum"/>
    <n v="26648.76"/>
    <n v="91504159.730000004"/>
    <n v="91504159.730000004"/>
    <s v="Casablanca"/>
  </r>
  <r>
    <x v="7428"/>
    <x v="2"/>
    <x v="2"/>
    <x v="2"/>
    <x v="2"/>
    <x v="2"/>
    <x v="7413"/>
    <x v="3"/>
    <x v="7425"/>
    <x v="187"/>
    <x v="3314"/>
    <x v="133"/>
    <m/>
    <m/>
    <s v="Amazon"/>
    <s v="Amazon"/>
    <n v="26648.76"/>
    <n v="29200970.130000021"/>
    <n v="29200970.130000021"/>
    <s v="Casablanca"/>
  </r>
  <r>
    <x v="7429"/>
    <x v="0"/>
    <x v="0"/>
    <x v="0"/>
    <x v="0"/>
    <x v="0"/>
    <x v="7414"/>
    <x v="4"/>
    <x v="7426"/>
    <x v="34"/>
    <x v="338"/>
    <x v="297"/>
    <m/>
    <m/>
    <s v="sq"/>
    <s v="sq"/>
    <n v="16284.02"/>
    <n v="92327183.770000085"/>
    <n v="92327183.770000085"/>
    <s v="Cairo"/>
  </r>
  <r>
    <x v="7430"/>
    <x v="1"/>
    <x v="1"/>
    <x v="1"/>
    <x v="2"/>
    <x v="4"/>
    <x v="7415"/>
    <x v="3"/>
    <x v="7427"/>
    <x v="329"/>
    <x v="3298"/>
    <x v="130"/>
    <m/>
    <m/>
    <s v="Amazon"/>
    <s v="Amazon"/>
    <n v="99349.3"/>
    <n v="91504159.730000004"/>
    <n v="91504159.730000004"/>
    <s v="Riyadh"/>
  </r>
  <r>
    <x v="7431"/>
    <x v="4"/>
    <x v="0"/>
    <x v="4"/>
    <x v="1"/>
    <x v="4"/>
    <x v="7416"/>
    <x v="0"/>
    <x v="7428"/>
    <x v="313"/>
    <x v="3225"/>
    <x v="109"/>
    <m/>
    <m/>
    <s v="Jumia"/>
    <s v="Jum"/>
    <n v="99349.3"/>
    <n v="92327183.770000085"/>
    <n v="92327183.770000085"/>
    <s v="Riyadh"/>
  </r>
  <r>
    <x v="7432"/>
    <x v="0"/>
    <x v="0"/>
    <x v="0"/>
    <x v="1"/>
    <x v="1"/>
    <x v="7417"/>
    <x v="1"/>
    <x v="7429"/>
    <x v="362"/>
    <x v="2680"/>
    <x v="102"/>
    <m/>
    <m/>
    <s v="Jumia"/>
    <s v="Jum"/>
    <n v="13290.4"/>
    <n v="92327183.770000085"/>
    <n v="92327183.770000085"/>
    <s v="Alexandria"/>
  </r>
  <r>
    <x v="7433"/>
    <x v="7"/>
    <x v="0"/>
    <x v="7"/>
    <x v="1"/>
    <x v="3"/>
    <x v="7418"/>
    <x v="0"/>
    <x v="7430"/>
    <x v="66"/>
    <x v="227"/>
    <x v="234"/>
    <m/>
    <m/>
    <s v="Jumia"/>
    <s v="Jum"/>
    <n v="3665.44"/>
    <n v="92327183.770000085"/>
    <n v="92327183.770000085"/>
    <s v="Dubai"/>
  </r>
  <r>
    <x v="7434"/>
    <x v="0"/>
    <x v="0"/>
    <x v="0"/>
    <x v="1"/>
    <x v="3"/>
    <x v="7419"/>
    <x v="2"/>
    <x v="7431"/>
    <x v="194"/>
    <x v="428"/>
    <x v="27"/>
    <m/>
    <m/>
    <s v="Jumia"/>
    <s v="Jum"/>
    <n v="3665.44"/>
    <n v="92327183.770000085"/>
    <n v="92327183.770000085"/>
    <s v="Dubai"/>
  </r>
  <r>
    <x v="7435"/>
    <x v="6"/>
    <x v="4"/>
    <x v="6"/>
    <x v="0"/>
    <x v="2"/>
    <x v="7420"/>
    <x v="1"/>
    <x v="7432"/>
    <x v="37"/>
    <x v="2677"/>
    <x v="123"/>
    <m/>
    <m/>
    <s v="sq"/>
    <s v="sq"/>
    <n v="26648.76"/>
    <n v="31420413.200000018"/>
    <n v="31420413.200000018"/>
    <s v="Casablanca"/>
  </r>
  <r>
    <x v="7436"/>
    <x v="2"/>
    <x v="2"/>
    <x v="2"/>
    <x v="0"/>
    <x v="2"/>
    <x v="7421"/>
    <x v="4"/>
    <x v="7433"/>
    <x v="61"/>
    <x v="2431"/>
    <x v="177"/>
    <m/>
    <m/>
    <s v="sq"/>
    <s v="sq"/>
    <n v="26648.76"/>
    <n v="29200970.130000021"/>
    <n v="29200970.130000021"/>
    <s v="Casablanca"/>
  </r>
  <r>
    <x v="7437"/>
    <x v="6"/>
    <x v="4"/>
    <x v="6"/>
    <x v="0"/>
    <x v="3"/>
    <x v="7422"/>
    <x v="3"/>
    <x v="7434"/>
    <x v="304"/>
    <x v="1828"/>
    <x v="278"/>
    <m/>
    <m/>
    <s v="sq"/>
    <s v="sq"/>
    <n v="3665.44"/>
    <n v="31420413.200000018"/>
    <n v="31420413.200000018"/>
    <s v="Dubai"/>
  </r>
  <r>
    <x v="7438"/>
    <x v="2"/>
    <x v="2"/>
    <x v="2"/>
    <x v="0"/>
    <x v="4"/>
    <x v="7423"/>
    <x v="3"/>
    <x v="7435"/>
    <x v="115"/>
    <x v="2230"/>
    <x v="330"/>
    <m/>
    <m/>
    <s v="sq"/>
    <s v="sq"/>
    <n v="99349.3"/>
    <n v="29200970.130000021"/>
    <n v="29200970.130000021"/>
    <s v="Riyadh"/>
  </r>
  <r>
    <x v="7439"/>
    <x v="3"/>
    <x v="3"/>
    <x v="3"/>
    <x v="0"/>
    <x v="1"/>
    <x v="7424"/>
    <x v="4"/>
    <x v="7436"/>
    <x v="228"/>
    <x v="861"/>
    <x v="226"/>
    <m/>
    <m/>
    <s v="sq"/>
    <s v="sq"/>
    <n v="13290.4"/>
    <n v="57542997.559999913"/>
    <n v="57542997.559999913"/>
    <s v="Alexandria"/>
  </r>
  <r>
    <x v="7440"/>
    <x v="2"/>
    <x v="2"/>
    <x v="2"/>
    <x v="2"/>
    <x v="0"/>
    <x v="7425"/>
    <x v="0"/>
    <x v="7437"/>
    <x v="153"/>
    <x v="1907"/>
    <x v="181"/>
    <m/>
    <m/>
    <s v="Amazon"/>
    <s v="Amazon"/>
    <n v="16284.02"/>
    <n v="29200970.130000021"/>
    <n v="29200970.130000021"/>
    <s v="Cairo"/>
  </r>
  <r>
    <x v="7441"/>
    <x v="4"/>
    <x v="0"/>
    <x v="4"/>
    <x v="1"/>
    <x v="2"/>
    <x v="7426"/>
    <x v="4"/>
    <x v="7438"/>
    <x v="197"/>
    <x v="791"/>
    <x v="23"/>
    <m/>
    <m/>
    <s v="Jumia"/>
    <s v="Jum"/>
    <n v="26648.76"/>
    <n v="92327183.770000085"/>
    <n v="92327183.770000085"/>
    <s v="Casablanca"/>
  </r>
  <r>
    <x v="7442"/>
    <x v="1"/>
    <x v="1"/>
    <x v="1"/>
    <x v="0"/>
    <x v="3"/>
    <x v="7427"/>
    <x v="0"/>
    <x v="7439"/>
    <x v="100"/>
    <x v="3877"/>
    <x v="357"/>
    <m/>
    <m/>
    <s v="sq"/>
    <s v="sq"/>
    <n v="3665.44"/>
    <n v="91504159.730000004"/>
    <n v="91504159.730000004"/>
    <s v="Dubai"/>
  </r>
  <r>
    <x v="7443"/>
    <x v="3"/>
    <x v="3"/>
    <x v="3"/>
    <x v="0"/>
    <x v="3"/>
    <x v="7428"/>
    <x v="0"/>
    <x v="7440"/>
    <x v="28"/>
    <x v="1423"/>
    <x v="103"/>
    <m/>
    <m/>
    <s v="sq"/>
    <s v="sq"/>
    <n v="3665.44"/>
    <n v="57542997.559999913"/>
    <n v="57542997.559999913"/>
    <s v="Dubai"/>
  </r>
  <r>
    <x v="7444"/>
    <x v="7"/>
    <x v="0"/>
    <x v="7"/>
    <x v="2"/>
    <x v="5"/>
    <x v="7429"/>
    <x v="2"/>
    <x v="7441"/>
    <x v="197"/>
    <x v="3878"/>
    <x v="336"/>
    <m/>
    <m/>
    <s v="Amazon"/>
    <s v="Amazon"/>
    <n v="27872.98"/>
    <n v="92327183.770000085"/>
    <n v="92327183.770000085"/>
    <s v="Giza"/>
  </r>
  <r>
    <x v="7445"/>
    <x v="7"/>
    <x v="0"/>
    <x v="7"/>
    <x v="1"/>
    <x v="5"/>
    <x v="7430"/>
    <x v="2"/>
    <x v="7442"/>
    <x v="289"/>
    <x v="3338"/>
    <x v="249"/>
    <m/>
    <m/>
    <s v="Jumia"/>
    <s v="Jum"/>
    <n v="27872.98"/>
    <n v="92327183.770000085"/>
    <n v="92327183.770000085"/>
    <s v="Giza"/>
  </r>
  <r>
    <x v="7446"/>
    <x v="3"/>
    <x v="3"/>
    <x v="3"/>
    <x v="2"/>
    <x v="2"/>
    <x v="7431"/>
    <x v="2"/>
    <x v="7443"/>
    <x v="73"/>
    <x v="2346"/>
    <x v="42"/>
    <m/>
    <m/>
    <s v="Amazon"/>
    <s v="Amazon"/>
    <n v="26648.76"/>
    <n v="57542997.559999913"/>
    <n v="57542997.559999913"/>
    <s v="Casablanca"/>
  </r>
  <r>
    <x v="7447"/>
    <x v="6"/>
    <x v="4"/>
    <x v="6"/>
    <x v="0"/>
    <x v="2"/>
    <x v="7432"/>
    <x v="0"/>
    <x v="7444"/>
    <x v="338"/>
    <x v="1435"/>
    <x v="4"/>
    <m/>
    <m/>
    <s v="sq"/>
    <s v="sq"/>
    <n v="26648.76"/>
    <n v="31420413.200000018"/>
    <n v="31420413.200000018"/>
    <s v="Casablanca"/>
  </r>
  <r>
    <x v="7448"/>
    <x v="3"/>
    <x v="3"/>
    <x v="3"/>
    <x v="2"/>
    <x v="1"/>
    <x v="7433"/>
    <x v="4"/>
    <x v="7445"/>
    <x v="174"/>
    <x v="1875"/>
    <x v="120"/>
    <m/>
    <m/>
    <s v="Amazon"/>
    <s v="Amazon"/>
    <n v="13290.4"/>
    <n v="57542997.559999913"/>
    <n v="57542997.559999913"/>
    <s v="Alexandria"/>
  </r>
  <r>
    <x v="7449"/>
    <x v="3"/>
    <x v="3"/>
    <x v="3"/>
    <x v="0"/>
    <x v="0"/>
    <x v="7434"/>
    <x v="4"/>
    <x v="7446"/>
    <x v="71"/>
    <x v="2631"/>
    <x v="144"/>
    <m/>
    <m/>
    <s v="sq"/>
    <s v="sq"/>
    <n v="16284.02"/>
    <n v="57542997.559999913"/>
    <n v="57542997.559999913"/>
    <s v="Cairo"/>
  </r>
  <r>
    <x v="7450"/>
    <x v="5"/>
    <x v="1"/>
    <x v="5"/>
    <x v="2"/>
    <x v="5"/>
    <x v="7435"/>
    <x v="4"/>
    <x v="7447"/>
    <x v="144"/>
    <x v="1720"/>
    <x v="130"/>
    <m/>
    <m/>
    <s v="Amazon"/>
    <s v="Amazon"/>
    <n v="27872.98"/>
    <n v="91504159.730000004"/>
    <n v="91504159.730000004"/>
    <s v="Giza"/>
  </r>
  <r>
    <x v="7451"/>
    <x v="5"/>
    <x v="1"/>
    <x v="5"/>
    <x v="0"/>
    <x v="1"/>
    <x v="7436"/>
    <x v="4"/>
    <x v="7448"/>
    <x v="80"/>
    <x v="1986"/>
    <x v="38"/>
    <m/>
    <m/>
    <s v="sq"/>
    <s v="sq"/>
    <n v="13290.4"/>
    <n v="91504159.730000004"/>
    <n v="91504159.730000004"/>
    <s v="Alexandria"/>
  </r>
  <r>
    <x v="7452"/>
    <x v="3"/>
    <x v="3"/>
    <x v="3"/>
    <x v="0"/>
    <x v="4"/>
    <x v="7437"/>
    <x v="4"/>
    <x v="7449"/>
    <x v="18"/>
    <x v="317"/>
    <x v="139"/>
    <m/>
    <m/>
    <s v="sq"/>
    <s v="sq"/>
    <n v="99349.3"/>
    <n v="57542997.559999913"/>
    <n v="57542997.559999913"/>
    <s v="Riyadh"/>
  </r>
  <r>
    <x v="7453"/>
    <x v="1"/>
    <x v="1"/>
    <x v="1"/>
    <x v="0"/>
    <x v="4"/>
    <x v="7438"/>
    <x v="0"/>
    <x v="7450"/>
    <x v="239"/>
    <x v="2669"/>
    <x v="57"/>
    <m/>
    <m/>
    <s v="sq"/>
    <s v="sq"/>
    <n v="99349.3"/>
    <n v="91504159.730000004"/>
    <n v="91504159.730000004"/>
    <s v="Riyadh"/>
  </r>
  <r>
    <x v="7454"/>
    <x v="5"/>
    <x v="1"/>
    <x v="5"/>
    <x v="2"/>
    <x v="1"/>
    <x v="7439"/>
    <x v="0"/>
    <x v="7451"/>
    <x v="24"/>
    <x v="2520"/>
    <x v="320"/>
    <m/>
    <m/>
    <s v="Amazon"/>
    <s v="Amazon"/>
    <n v="13290.4"/>
    <n v="91504159.730000004"/>
    <n v="91504159.730000004"/>
    <s v="Alexandria"/>
  </r>
  <r>
    <x v="7455"/>
    <x v="7"/>
    <x v="0"/>
    <x v="7"/>
    <x v="2"/>
    <x v="1"/>
    <x v="5936"/>
    <x v="2"/>
    <x v="7452"/>
    <x v="166"/>
    <x v="3879"/>
    <x v="310"/>
    <m/>
    <m/>
    <s v="Amazon"/>
    <s v="Amazon"/>
    <n v="13290.4"/>
    <n v="92327183.770000085"/>
    <n v="92327183.770000085"/>
    <s v="Alexandria"/>
  </r>
  <r>
    <x v="7456"/>
    <x v="4"/>
    <x v="0"/>
    <x v="4"/>
    <x v="2"/>
    <x v="1"/>
    <x v="7440"/>
    <x v="3"/>
    <x v="7453"/>
    <x v="109"/>
    <x v="660"/>
    <x v="238"/>
    <m/>
    <m/>
    <s v="Amazon"/>
    <s v="Amazon"/>
    <n v="13290.4"/>
    <n v="92327183.770000085"/>
    <n v="92327183.770000085"/>
    <s v="Alexandria"/>
  </r>
  <r>
    <x v="7457"/>
    <x v="4"/>
    <x v="0"/>
    <x v="4"/>
    <x v="0"/>
    <x v="5"/>
    <x v="7441"/>
    <x v="4"/>
    <x v="7454"/>
    <x v="329"/>
    <x v="3462"/>
    <x v="0"/>
    <m/>
    <m/>
    <s v="sq"/>
    <s v="sq"/>
    <n v="27872.98"/>
    <n v="92327183.770000085"/>
    <n v="92327183.770000085"/>
    <s v="Giza"/>
  </r>
  <r>
    <x v="7458"/>
    <x v="4"/>
    <x v="0"/>
    <x v="4"/>
    <x v="1"/>
    <x v="3"/>
    <x v="7442"/>
    <x v="4"/>
    <x v="7455"/>
    <x v="149"/>
    <x v="3880"/>
    <x v="125"/>
    <m/>
    <m/>
    <s v="Jumia"/>
    <s v="Jum"/>
    <n v="3665.44"/>
    <n v="92327183.770000085"/>
    <n v="92327183.770000085"/>
    <s v="Dubai"/>
  </r>
  <r>
    <x v="7459"/>
    <x v="7"/>
    <x v="0"/>
    <x v="7"/>
    <x v="2"/>
    <x v="3"/>
    <x v="7443"/>
    <x v="1"/>
    <x v="7456"/>
    <x v="31"/>
    <x v="3134"/>
    <x v="150"/>
    <m/>
    <m/>
    <s v="Amazon"/>
    <s v="Amazon"/>
    <n v="3665.44"/>
    <n v="92327183.770000085"/>
    <n v="92327183.770000085"/>
    <s v="Dubai"/>
  </r>
  <r>
    <x v="7460"/>
    <x v="0"/>
    <x v="0"/>
    <x v="0"/>
    <x v="2"/>
    <x v="2"/>
    <x v="7444"/>
    <x v="1"/>
    <x v="7457"/>
    <x v="54"/>
    <x v="1071"/>
    <x v="55"/>
    <m/>
    <m/>
    <s v="Amazon"/>
    <s v="Amazon"/>
    <n v="26648.76"/>
    <n v="92327183.770000085"/>
    <n v="92327183.770000085"/>
    <s v="Casablanca"/>
  </r>
  <r>
    <x v="7461"/>
    <x v="6"/>
    <x v="4"/>
    <x v="6"/>
    <x v="1"/>
    <x v="2"/>
    <x v="7445"/>
    <x v="3"/>
    <x v="7458"/>
    <x v="211"/>
    <x v="3842"/>
    <x v="117"/>
    <m/>
    <m/>
    <s v="Jumia"/>
    <s v="Jum"/>
    <n v="26648.76"/>
    <n v="31420413.200000018"/>
    <n v="31420413.200000018"/>
    <s v="Casablanca"/>
  </r>
  <r>
    <x v="7462"/>
    <x v="1"/>
    <x v="1"/>
    <x v="1"/>
    <x v="0"/>
    <x v="0"/>
    <x v="7446"/>
    <x v="1"/>
    <x v="7459"/>
    <x v="138"/>
    <x v="2670"/>
    <x v="245"/>
    <m/>
    <m/>
    <s v="sq"/>
    <s v="sq"/>
    <n v="16284.02"/>
    <n v="91504159.730000004"/>
    <n v="91504159.730000004"/>
    <s v="Cairo"/>
  </r>
  <r>
    <x v="7463"/>
    <x v="9"/>
    <x v="1"/>
    <x v="9"/>
    <x v="1"/>
    <x v="2"/>
    <x v="7447"/>
    <x v="3"/>
    <x v="7460"/>
    <x v="198"/>
    <x v="2629"/>
    <x v="46"/>
    <m/>
    <m/>
    <s v="Jumia"/>
    <s v="Jum"/>
    <n v="26648.76"/>
    <n v="91504159.730000004"/>
    <n v="91504159.730000004"/>
    <s v="Casablanca"/>
  </r>
  <r>
    <x v="7464"/>
    <x v="6"/>
    <x v="4"/>
    <x v="6"/>
    <x v="1"/>
    <x v="3"/>
    <x v="7448"/>
    <x v="3"/>
    <x v="7461"/>
    <x v="273"/>
    <x v="2627"/>
    <x v="303"/>
    <m/>
    <m/>
    <s v="Jumia"/>
    <s v="Jum"/>
    <n v="3665.44"/>
    <n v="31420413.200000018"/>
    <n v="31420413.200000018"/>
    <s v="Dubai"/>
  </r>
  <r>
    <x v="7465"/>
    <x v="0"/>
    <x v="0"/>
    <x v="0"/>
    <x v="0"/>
    <x v="4"/>
    <x v="7449"/>
    <x v="0"/>
    <x v="7462"/>
    <x v="372"/>
    <x v="3002"/>
    <x v="103"/>
    <m/>
    <m/>
    <s v="sq"/>
    <s v="sq"/>
    <n v="99349.3"/>
    <n v="92327183.770000085"/>
    <n v="92327183.770000085"/>
    <s v="Riyadh"/>
  </r>
  <r>
    <x v="7466"/>
    <x v="6"/>
    <x v="4"/>
    <x v="6"/>
    <x v="1"/>
    <x v="3"/>
    <x v="7450"/>
    <x v="2"/>
    <x v="7463"/>
    <x v="127"/>
    <x v="2525"/>
    <x v="332"/>
    <m/>
    <m/>
    <s v="Jumia"/>
    <s v="Jum"/>
    <n v="3665.44"/>
    <n v="31420413.200000018"/>
    <n v="31420413.200000018"/>
    <s v="Dubai"/>
  </r>
  <r>
    <x v="7467"/>
    <x v="6"/>
    <x v="4"/>
    <x v="6"/>
    <x v="2"/>
    <x v="0"/>
    <x v="7451"/>
    <x v="1"/>
    <x v="7464"/>
    <x v="39"/>
    <x v="2247"/>
    <x v="135"/>
    <m/>
    <m/>
    <s v="Amazon"/>
    <s v="Amazon"/>
    <n v="16284.02"/>
    <n v="31420413.200000018"/>
    <n v="31420413.200000018"/>
    <s v="Cairo"/>
  </r>
  <r>
    <x v="7468"/>
    <x v="0"/>
    <x v="0"/>
    <x v="0"/>
    <x v="2"/>
    <x v="0"/>
    <x v="7452"/>
    <x v="2"/>
    <x v="7465"/>
    <x v="140"/>
    <x v="2031"/>
    <x v="92"/>
    <m/>
    <m/>
    <s v="Amazon"/>
    <s v="Amazon"/>
    <n v="16284.02"/>
    <n v="92327183.770000085"/>
    <n v="92327183.770000085"/>
    <s v="Cairo"/>
  </r>
  <r>
    <x v="7469"/>
    <x v="1"/>
    <x v="1"/>
    <x v="1"/>
    <x v="0"/>
    <x v="1"/>
    <x v="7453"/>
    <x v="3"/>
    <x v="7466"/>
    <x v="115"/>
    <x v="1849"/>
    <x v="296"/>
    <m/>
    <m/>
    <s v="sq"/>
    <s v="sq"/>
    <n v="13290.4"/>
    <n v="91504159.730000004"/>
    <n v="91504159.730000004"/>
    <s v="Alexandria"/>
  </r>
  <r>
    <x v="7470"/>
    <x v="4"/>
    <x v="0"/>
    <x v="4"/>
    <x v="2"/>
    <x v="2"/>
    <x v="7454"/>
    <x v="0"/>
    <x v="7467"/>
    <x v="360"/>
    <x v="1227"/>
    <x v="119"/>
    <m/>
    <m/>
    <s v="Amazon"/>
    <s v="Amazon"/>
    <n v="26648.76"/>
    <n v="92327183.770000085"/>
    <n v="92327183.770000085"/>
    <s v="Casablanca"/>
  </r>
  <r>
    <x v="7471"/>
    <x v="6"/>
    <x v="4"/>
    <x v="6"/>
    <x v="2"/>
    <x v="1"/>
    <x v="7455"/>
    <x v="1"/>
    <x v="7468"/>
    <x v="218"/>
    <x v="775"/>
    <x v="355"/>
    <m/>
    <m/>
    <s v="Amazon"/>
    <s v="Amazon"/>
    <n v="13290.4"/>
    <n v="31420413.200000018"/>
    <n v="31420413.200000018"/>
    <s v="Alexandria"/>
  </r>
  <r>
    <x v="7472"/>
    <x v="5"/>
    <x v="1"/>
    <x v="5"/>
    <x v="1"/>
    <x v="4"/>
    <x v="7456"/>
    <x v="0"/>
    <x v="7469"/>
    <x v="276"/>
    <x v="2875"/>
    <x v="264"/>
    <m/>
    <m/>
    <s v="Jumia"/>
    <s v="Jum"/>
    <n v="99349.3"/>
    <n v="91504159.730000004"/>
    <n v="91504159.730000004"/>
    <s v="Riyadh"/>
  </r>
  <r>
    <x v="7473"/>
    <x v="7"/>
    <x v="0"/>
    <x v="7"/>
    <x v="1"/>
    <x v="5"/>
    <x v="7457"/>
    <x v="0"/>
    <x v="7470"/>
    <x v="304"/>
    <x v="3881"/>
    <x v="355"/>
    <m/>
    <m/>
    <s v="Jumia"/>
    <s v="Jum"/>
    <n v="27872.98"/>
    <n v="92327183.770000085"/>
    <n v="92327183.770000085"/>
    <s v="Giza"/>
  </r>
  <r>
    <x v="7474"/>
    <x v="3"/>
    <x v="3"/>
    <x v="3"/>
    <x v="2"/>
    <x v="3"/>
    <x v="7458"/>
    <x v="1"/>
    <x v="7471"/>
    <x v="381"/>
    <x v="716"/>
    <x v="48"/>
    <m/>
    <m/>
    <s v="Amazon"/>
    <s v="Amazon"/>
    <n v="3665.44"/>
    <n v="57542997.559999913"/>
    <n v="57542997.559999913"/>
    <s v="Dubai"/>
  </r>
  <r>
    <x v="7475"/>
    <x v="5"/>
    <x v="1"/>
    <x v="5"/>
    <x v="1"/>
    <x v="2"/>
    <x v="7459"/>
    <x v="0"/>
    <x v="7472"/>
    <x v="390"/>
    <x v="3882"/>
    <x v="51"/>
    <m/>
    <m/>
    <s v="Jumia"/>
    <s v="Jum"/>
    <n v="26648.76"/>
    <n v="91504159.730000004"/>
    <n v="91504159.730000004"/>
    <s v="Casablanca"/>
  </r>
  <r>
    <x v="7476"/>
    <x v="9"/>
    <x v="1"/>
    <x v="9"/>
    <x v="2"/>
    <x v="1"/>
    <x v="7460"/>
    <x v="0"/>
    <x v="7473"/>
    <x v="142"/>
    <x v="1087"/>
    <x v="286"/>
    <m/>
    <m/>
    <s v="Amazon"/>
    <s v="Amazon"/>
    <n v="13290.4"/>
    <n v="91504159.730000004"/>
    <n v="91504159.730000004"/>
    <s v="Alexandria"/>
  </r>
  <r>
    <x v="7477"/>
    <x v="2"/>
    <x v="2"/>
    <x v="2"/>
    <x v="0"/>
    <x v="0"/>
    <x v="7461"/>
    <x v="1"/>
    <x v="7474"/>
    <x v="335"/>
    <x v="3777"/>
    <x v="169"/>
    <m/>
    <m/>
    <s v="sq"/>
    <s v="sq"/>
    <n v="16284.02"/>
    <n v="29200970.130000021"/>
    <n v="29200970.130000021"/>
    <s v="Cairo"/>
  </r>
  <r>
    <x v="7478"/>
    <x v="2"/>
    <x v="2"/>
    <x v="2"/>
    <x v="2"/>
    <x v="4"/>
    <x v="7462"/>
    <x v="1"/>
    <x v="7475"/>
    <x v="198"/>
    <x v="1304"/>
    <x v="134"/>
    <m/>
    <m/>
    <s v="Amazon"/>
    <s v="Amazon"/>
    <n v="99349.3"/>
    <n v="29200970.130000021"/>
    <n v="29200970.130000021"/>
    <s v="Riyadh"/>
  </r>
  <r>
    <x v="7479"/>
    <x v="8"/>
    <x v="3"/>
    <x v="8"/>
    <x v="1"/>
    <x v="1"/>
    <x v="7463"/>
    <x v="4"/>
    <x v="7476"/>
    <x v="57"/>
    <x v="890"/>
    <x v="65"/>
    <m/>
    <m/>
    <s v="Jumia"/>
    <s v="Jum"/>
    <n v="13290.4"/>
    <n v="57542997.559999913"/>
    <n v="57542997.559999913"/>
    <s v="Alexandria"/>
  </r>
  <r>
    <x v="7480"/>
    <x v="1"/>
    <x v="1"/>
    <x v="1"/>
    <x v="2"/>
    <x v="4"/>
    <x v="7464"/>
    <x v="2"/>
    <x v="7477"/>
    <x v="88"/>
    <x v="323"/>
    <x v="298"/>
    <m/>
    <m/>
    <s v="Amazon"/>
    <s v="Amazon"/>
    <n v="99349.3"/>
    <n v="91504159.730000004"/>
    <n v="91504159.730000004"/>
    <s v="Riyadh"/>
  </r>
  <r>
    <x v="7481"/>
    <x v="5"/>
    <x v="1"/>
    <x v="5"/>
    <x v="1"/>
    <x v="1"/>
    <x v="7465"/>
    <x v="2"/>
    <x v="7478"/>
    <x v="24"/>
    <x v="2813"/>
    <x v="271"/>
    <m/>
    <m/>
    <s v="Jumia"/>
    <s v="Jum"/>
    <n v="13290.4"/>
    <n v="91504159.730000004"/>
    <n v="91504159.730000004"/>
    <s v="Alexandria"/>
  </r>
  <r>
    <x v="7482"/>
    <x v="0"/>
    <x v="0"/>
    <x v="0"/>
    <x v="2"/>
    <x v="4"/>
    <x v="7466"/>
    <x v="2"/>
    <x v="7479"/>
    <x v="371"/>
    <x v="1254"/>
    <x v="26"/>
    <m/>
    <m/>
    <s v="Amazon"/>
    <s v="Amazon"/>
    <n v="99349.3"/>
    <n v="92327183.770000085"/>
    <n v="92327183.770000085"/>
    <s v="Riyadh"/>
  </r>
  <r>
    <x v="7483"/>
    <x v="4"/>
    <x v="0"/>
    <x v="4"/>
    <x v="1"/>
    <x v="2"/>
    <x v="7467"/>
    <x v="0"/>
    <x v="7480"/>
    <x v="141"/>
    <x v="3408"/>
    <x v="211"/>
    <m/>
    <m/>
    <s v="Jumia"/>
    <s v="Jum"/>
    <n v="26648.76"/>
    <n v="92327183.770000085"/>
    <n v="92327183.770000085"/>
    <s v="Casablanca"/>
  </r>
  <r>
    <x v="7484"/>
    <x v="1"/>
    <x v="1"/>
    <x v="1"/>
    <x v="1"/>
    <x v="2"/>
    <x v="7468"/>
    <x v="4"/>
    <x v="7481"/>
    <x v="54"/>
    <x v="1736"/>
    <x v="52"/>
    <m/>
    <m/>
    <s v="Jumia"/>
    <s v="Jum"/>
    <n v="26648.76"/>
    <n v="91504159.730000004"/>
    <n v="91504159.730000004"/>
    <s v="Casablanca"/>
  </r>
  <r>
    <x v="7485"/>
    <x v="9"/>
    <x v="1"/>
    <x v="9"/>
    <x v="0"/>
    <x v="3"/>
    <x v="7469"/>
    <x v="2"/>
    <x v="7482"/>
    <x v="138"/>
    <x v="2591"/>
    <x v="294"/>
    <m/>
    <m/>
    <s v="sq"/>
    <s v="sq"/>
    <n v="3665.44"/>
    <n v="91504159.730000004"/>
    <n v="91504159.730000004"/>
    <s v="Dubai"/>
  </r>
  <r>
    <x v="7486"/>
    <x v="9"/>
    <x v="1"/>
    <x v="9"/>
    <x v="2"/>
    <x v="5"/>
    <x v="7470"/>
    <x v="2"/>
    <x v="7483"/>
    <x v="25"/>
    <x v="3703"/>
    <x v="269"/>
    <m/>
    <m/>
    <s v="Amazon"/>
    <s v="Amazon"/>
    <n v="27872.98"/>
    <n v="91504159.730000004"/>
    <n v="91504159.730000004"/>
    <s v="Giza"/>
  </r>
  <r>
    <x v="7487"/>
    <x v="5"/>
    <x v="1"/>
    <x v="5"/>
    <x v="2"/>
    <x v="4"/>
    <x v="7471"/>
    <x v="0"/>
    <x v="7484"/>
    <x v="241"/>
    <x v="64"/>
    <x v="355"/>
    <m/>
    <m/>
    <s v="Amazon"/>
    <s v="Amazon"/>
    <n v="99349.3"/>
    <n v="91504159.730000004"/>
    <n v="91504159.730000004"/>
    <s v="Riyadh"/>
  </r>
  <r>
    <x v="7488"/>
    <x v="0"/>
    <x v="0"/>
    <x v="0"/>
    <x v="0"/>
    <x v="0"/>
    <x v="7472"/>
    <x v="1"/>
    <x v="7485"/>
    <x v="234"/>
    <x v="1240"/>
    <x v="175"/>
    <m/>
    <m/>
    <s v="sq"/>
    <s v="sq"/>
    <n v="16284.02"/>
    <n v="92327183.770000085"/>
    <n v="92327183.770000085"/>
    <s v="Cairo"/>
  </r>
  <r>
    <x v="7489"/>
    <x v="8"/>
    <x v="3"/>
    <x v="8"/>
    <x v="1"/>
    <x v="0"/>
    <x v="7473"/>
    <x v="3"/>
    <x v="7486"/>
    <x v="369"/>
    <x v="2566"/>
    <x v="25"/>
    <m/>
    <m/>
    <s v="Jumia"/>
    <s v="Jum"/>
    <n v="16284.02"/>
    <n v="57542997.559999913"/>
    <n v="57542997.559999913"/>
    <s v="Cairo"/>
  </r>
  <r>
    <x v="7490"/>
    <x v="6"/>
    <x v="4"/>
    <x v="6"/>
    <x v="0"/>
    <x v="1"/>
    <x v="7474"/>
    <x v="1"/>
    <x v="7487"/>
    <x v="223"/>
    <x v="3883"/>
    <x v="168"/>
    <m/>
    <m/>
    <s v="sq"/>
    <s v="sq"/>
    <n v="13290.4"/>
    <n v="31420413.200000018"/>
    <n v="31420413.200000018"/>
    <s v="Alexandria"/>
  </r>
  <r>
    <x v="7491"/>
    <x v="1"/>
    <x v="1"/>
    <x v="1"/>
    <x v="2"/>
    <x v="4"/>
    <x v="7475"/>
    <x v="1"/>
    <x v="7488"/>
    <x v="216"/>
    <x v="303"/>
    <x v="357"/>
    <m/>
    <m/>
    <s v="Amazon"/>
    <s v="Amazon"/>
    <n v="99349.3"/>
    <n v="91504159.730000004"/>
    <n v="91504159.730000004"/>
    <s v="Riyadh"/>
  </r>
  <r>
    <x v="7492"/>
    <x v="5"/>
    <x v="1"/>
    <x v="5"/>
    <x v="1"/>
    <x v="2"/>
    <x v="7476"/>
    <x v="0"/>
    <x v="7489"/>
    <x v="67"/>
    <x v="3884"/>
    <x v="227"/>
    <m/>
    <m/>
    <s v="Jumia"/>
    <s v="Jum"/>
    <n v="26648.76"/>
    <n v="91504159.730000004"/>
    <n v="91504159.730000004"/>
    <s v="Casablanca"/>
  </r>
  <r>
    <x v="7493"/>
    <x v="0"/>
    <x v="0"/>
    <x v="0"/>
    <x v="1"/>
    <x v="4"/>
    <x v="7477"/>
    <x v="1"/>
    <x v="7490"/>
    <x v="206"/>
    <x v="1932"/>
    <x v="307"/>
    <m/>
    <m/>
    <s v="Jumia"/>
    <s v="Jum"/>
    <n v="99349.3"/>
    <n v="92327183.770000085"/>
    <n v="92327183.770000085"/>
    <s v="Riyadh"/>
  </r>
  <r>
    <x v="7494"/>
    <x v="6"/>
    <x v="4"/>
    <x v="6"/>
    <x v="1"/>
    <x v="4"/>
    <x v="7478"/>
    <x v="2"/>
    <x v="7491"/>
    <x v="198"/>
    <x v="323"/>
    <x v="285"/>
    <m/>
    <m/>
    <s v="Jumia"/>
    <s v="Jum"/>
    <n v="99349.3"/>
    <n v="31420413.200000018"/>
    <n v="31420413.200000018"/>
    <s v="Riyadh"/>
  </r>
  <r>
    <x v="7495"/>
    <x v="8"/>
    <x v="3"/>
    <x v="8"/>
    <x v="0"/>
    <x v="4"/>
    <x v="7479"/>
    <x v="4"/>
    <x v="7492"/>
    <x v="325"/>
    <x v="1253"/>
    <x v="311"/>
    <m/>
    <m/>
    <s v="sq"/>
    <s v="sq"/>
    <n v="99349.3"/>
    <n v="57542997.559999913"/>
    <n v="57542997.559999913"/>
    <s v="Riyadh"/>
  </r>
  <r>
    <x v="7496"/>
    <x v="6"/>
    <x v="4"/>
    <x v="6"/>
    <x v="1"/>
    <x v="3"/>
    <x v="7480"/>
    <x v="0"/>
    <x v="7493"/>
    <x v="38"/>
    <x v="265"/>
    <x v="265"/>
    <m/>
    <m/>
    <s v="Jumia"/>
    <s v="Jum"/>
    <n v="3665.44"/>
    <n v="31420413.200000018"/>
    <n v="31420413.200000018"/>
    <s v="Dubai"/>
  </r>
  <r>
    <x v="7497"/>
    <x v="6"/>
    <x v="4"/>
    <x v="6"/>
    <x v="2"/>
    <x v="3"/>
    <x v="7481"/>
    <x v="1"/>
    <x v="7494"/>
    <x v="247"/>
    <x v="1497"/>
    <x v="268"/>
    <m/>
    <m/>
    <s v="Amazon"/>
    <s v="Amazon"/>
    <n v="3665.44"/>
    <n v="31420413.200000018"/>
    <n v="31420413.200000018"/>
    <s v="Dubai"/>
  </r>
  <r>
    <x v="7498"/>
    <x v="2"/>
    <x v="2"/>
    <x v="2"/>
    <x v="2"/>
    <x v="1"/>
    <x v="7482"/>
    <x v="1"/>
    <x v="7495"/>
    <x v="300"/>
    <x v="1727"/>
    <x v="230"/>
    <m/>
    <m/>
    <s v="Amazon"/>
    <s v="Amazon"/>
    <n v="13290.4"/>
    <n v="29200970.130000021"/>
    <n v="29200970.130000021"/>
    <s v="Alexandria"/>
  </r>
  <r>
    <x v="7499"/>
    <x v="8"/>
    <x v="3"/>
    <x v="8"/>
    <x v="2"/>
    <x v="3"/>
    <x v="7483"/>
    <x v="4"/>
    <x v="7496"/>
    <x v="322"/>
    <x v="2790"/>
    <x v="184"/>
    <m/>
    <m/>
    <s v="Amazon"/>
    <s v="Amazon"/>
    <n v="3665.44"/>
    <n v="57542997.559999913"/>
    <n v="57542997.559999913"/>
    <s v="Dubai"/>
  </r>
  <r>
    <x v="7500"/>
    <x v="8"/>
    <x v="3"/>
    <x v="8"/>
    <x v="0"/>
    <x v="3"/>
    <x v="7484"/>
    <x v="2"/>
    <x v="7497"/>
    <x v="282"/>
    <x v="3504"/>
    <x v="360"/>
    <m/>
    <m/>
    <s v="sq"/>
    <s v="sq"/>
    <n v="3665.44"/>
    <n v="57542997.559999913"/>
    <n v="57542997.559999913"/>
    <s v="Dubai"/>
  </r>
  <r>
    <x v="7501"/>
    <x v="0"/>
    <x v="0"/>
    <x v="0"/>
    <x v="1"/>
    <x v="2"/>
    <x v="7485"/>
    <x v="0"/>
    <x v="7498"/>
    <x v="2"/>
    <x v="70"/>
    <x v="232"/>
    <m/>
    <m/>
    <s v="Jumia"/>
    <s v="Jum"/>
    <n v="26648.76"/>
    <n v="92327183.770000085"/>
    <n v="92327183.770000085"/>
    <s v="Casablanca"/>
  </r>
  <r>
    <x v="7502"/>
    <x v="4"/>
    <x v="0"/>
    <x v="4"/>
    <x v="2"/>
    <x v="4"/>
    <x v="7486"/>
    <x v="0"/>
    <x v="7499"/>
    <x v="41"/>
    <x v="3885"/>
    <x v="24"/>
    <m/>
    <m/>
    <s v="Amazon"/>
    <s v="Amazon"/>
    <n v="99349.3"/>
    <n v="92327183.770000085"/>
    <n v="92327183.770000085"/>
    <s v="Riyadh"/>
  </r>
  <r>
    <x v="7503"/>
    <x v="6"/>
    <x v="4"/>
    <x v="6"/>
    <x v="2"/>
    <x v="0"/>
    <x v="7487"/>
    <x v="1"/>
    <x v="7500"/>
    <x v="21"/>
    <x v="3880"/>
    <x v="234"/>
    <m/>
    <m/>
    <s v="Amazon"/>
    <s v="Amazon"/>
    <n v="16284.02"/>
    <n v="31420413.200000018"/>
    <n v="31420413.200000018"/>
    <s v="Cairo"/>
  </r>
  <r>
    <x v="7504"/>
    <x v="5"/>
    <x v="1"/>
    <x v="5"/>
    <x v="0"/>
    <x v="4"/>
    <x v="7488"/>
    <x v="2"/>
    <x v="7501"/>
    <x v="344"/>
    <x v="3886"/>
    <x v="33"/>
    <m/>
    <m/>
    <s v="sq"/>
    <s v="sq"/>
    <n v="99349.3"/>
    <n v="91504159.730000004"/>
    <n v="91504159.730000004"/>
    <s v="Riyadh"/>
  </r>
  <r>
    <x v="7505"/>
    <x v="6"/>
    <x v="4"/>
    <x v="6"/>
    <x v="2"/>
    <x v="2"/>
    <x v="7489"/>
    <x v="1"/>
    <x v="7502"/>
    <x v="85"/>
    <x v="731"/>
    <x v="284"/>
    <m/>
    <m/>
    <s v="Amazon"/>
    <s v="Amazon"/>
    <n v="26648.76"/>
    <n v="31420413.200000018"/>
    <n v="31420413.200000018"/>
    <s v="Casablanca"/>
  </r>
  <r>
    <x v="7506"/>
    <x v="8"/>
    <x v="3"/>
    <x v="8"/>
    <x v="2"/>
    <x v="1"/>
    <x v="7490"/>
    <x v="1"/>
    <x v="7503"/>
    <x v="352"/>
    <x v="2353"/>
    <x v="112"/>
    <m/>
    <m/>
    <s v="Amazon"/>
    <s v="Amazon"/>
    <n v="13290.4"/>
    <n v="57542997.559999913"/>
    <n v="57542997.559999913"/>
    <s v="Alexandria"/>
  </r>
  <r>
    <x v="7507"/>
    <x v="2"/>
    <x v="2"/>
    <x v="2"/>
    <x v="0"/>
    <x v="2"/>
    <x v="7491"/>
    <x v="3"/>
    <x v="7504"/>
    <x v="178"/>
    <x v="2429"/>
    <x v="251"/>
    <m/>
    <m/>
    <s v="sq"/>
    <s v="sq"/>
    <n v="26648.76"/>
    <n v="29200970.130000021"/>
    <n v="29200970.130000021"/>
    <s v="Casablanca"/>
  </r>
  <r>
    <x v="7508"/>
    <x v="1"/>
    <x v="1"/>
    <x v="1"/>
    <x v="0"/>
    <x v="2"/>
    <x v="7492"/>
    <x v="2"/>
    <x v="7505"/>
    <x v="322"/>
    <x v="81"/>
    <x v="229"/>
    <m/>
    <m/>
    <s v="sq"/>
    <s v="sq"/>
    <n v="26648.76"/>
    <n v="91504159.730000004"/>
    <n v="91504159.730000004"/>
    <s v="Casablanca"/>
  </r>
  <r>
    <x v="7509"/>
    <x v="1"/>
    <x v="1"/>
    <x v="1"/>
    <x v="0"/>
    <x v="0"/>
    <x v="7493"/>
    <x v="0"/>
    <x v="7506"/>
    <x v="24"/>
    <x v="3887"/>
    <x v="323"/>
    <m/>
    <m/>
    <s v="sq"/>
    <s v="sq"/>
    <n v="16284.02"/>
    <n v="91504159.730000004"/>
    <n v="91504159.730000004"/>
    <s v="Cairo"/>
  </r>
  <r>
    <x v="7510"/>
    <x v="3"/>
    <x v="3"/>
    <x v="3"/>
    <x v="0"/>
    <x v="0"/>
    <x v="7494"/>
    <x v="0"/>
    <x v="7507"/>
    <x v="154"/>
    <x v="1628"/>
    <x v="184"/>
    <m/>
    <m/>
    <s v="sq"/>
    <s v="sq"/>
    <n v="16284.02"/>
    <n v="57542997.559999913"/>
    <n v="57542997.559999913"/>
    <s v="Cairo"/>
  </r>
  <r>
    <x v="7511"/>
    <x v="6"/>
    <x v="4"/>
    <x v="6"/>
    <x v="0"/>
    <x v="3"/>
    <x v="7495"/>
    <x v="0"/>
    <x v="7508"/>
    <x v="65"/>
    <x v="1075"/>
    <x v="360"/>
    <m/>
    <m/>
    <s v="sq"/>
    <s v="sq"/>
    <n v="3665.44"/>
    <n v="31420413.200000018"/>
    <n v="31420413.200000018"/>
    <s v="Dubai"/>
  </r>
  <r>
    <x v="7512"/>
    <x v="2"/>
    <x v="2"/>
    <x v="2"/>
    <x v="0"/>
    <x v="5"/>
    <x v="7496"/>
    <x v="4"/>
    <x v="7509"/>
    <x v="81"/>
    <x v="3888"/>
    <x v="173"/>
    <m/>
    <m/>
    <s v="sq"/>
    <s v="sq"/>
    <n v="27872.98"/>
    <n v="29200970.130000021"/>
    <n v="29200970.130000021"/>
    <s v="Giza"/>
  </r>
  <r>
    <x v="7513"/>
    <x v="5"/>
    <x v="1"/>
    <x v="5"/>
    <x v="0"/>
    <x v="3"/>
    <x v="7497"/>
    <x v="1"/>
    <x v="7510"/>
    <x v="130"/>
    <x v="3719"/>
    <x v="135"/>
    <m/>
    <m/>
    <s v="sq"/>
    <s v="sq"/>
    <n v="3665.44"/>
    <n v="91504159.730000004"/>
    <n v="91504159.730000004"/>
    <s v="Dubai"/>
  </r>
  <r>
    <x v="7514"/>
    <x v="0"/>
    <x v="0"/>
    <x v="0"/>
    <x v="1"/>
    <x v="4"/>
    <x v="7498"/>
    <x v="2"/>
    <x v="7511"/>
    <x v="301"/>
    <x v="2566"/>
    <x v="307"/>
    <m/>
    <m/>
    <s v="Jumia"/>
    <s v="Jum"/>
    <n v="99349.3"/>
    <n v="92327183.770000085"/>
    <n v="92327183.770000085"/>
    <s v="Riyadh"/>
  </r>
  <r>
    <x v="7515"/>
    <x v="0"/>
    <x v="0"/>
    <x v="0"/>
    <x v="1"/>
    <x v="4"/>
    <x v="7499"/>
    <x v="4"/>
    <x v="7512"/>
    <x v="43"/>
    <x v="3651"/>
    <x v="343"/>
    <m/>
    <m/>
    <s v="Jumia"/>
    <s v="Jum"/>
    <n v="99349.3"/>
    <n v="92327183.770000085"/>
    <n v="92327183.770000085"/>
    <s v="Riyadh"/>
  </r>
  <r>
    <x v="7516"/>
    <x v="7"/>
    <x v="0"/>
    <x v="7"/>
    <x v="2"/>
    <x v="0"/>
    <x v="7500"/>
    <x v="1"/>
    <x v="7513"/>
    <x v="188"/>
    <x v="1735"/>
    <x v="299"/>
    <m/>
    <m/>
    <s v="Amazon"/>
    <s v="Amazon"/>
    <n v="16284.02"/>
    <n v="92327183.770000085"/>
    <n v="92327183.770000085"/>
    <s v="Cairo"/>
  </r>
  <r>
    <x v="7517"/>
    <x v="2"/>
    <x v="2"/>
    <x v="2"/>
    <x v="1"/>
    <x v="2"/>
    <x v="7501"/>
    <x v="0"/>
    <x v="7514"/>
    <x v="17"/>
    <x v="2348"/>
    <x v="214"/>
    <m/>
    <m/>
    <s v="Jumia"/>
    <s v="Jum"/>
    <n v="26648.76"/>
    <n v="29200970.130000021"/>
    <n v="29200970.130000021"/>
    <s v="Casablanca"/>
  </r>
  <r>
    <x v="7518"/>
    <x v="9"/>
    <x v="1"/>
    <x v="9"/>
    <x v="0"/>
    <x v="5"/>
    <x v="7502"/>
    <x v="3"/>
    <x v="7515"/>
    <x v="252"/>
    <x v="3889"/>
    <x v="23"/>
    <m/>
    <m/>
    <s v="sq"/>
    <s v="sq"/>
    <n v="27872.98"/>
    <n v="91504159.730000004"/>
    <n v="91504159.730000004"/>
    <s v="Giza"/>
  </r>
  <r>
    <x v="7519"/>
    <x v="5"/>
    <x v="1"/>
    <x v="5"/>
    <x v="0"/>
    <x v="4"/>
    <x v="7503"/>
    <x v="1"/>
    <x v="7516"/>
    <x v="322"/>
    <x v="137"/>
    <x v="119"/>
    <m/>
    <m/>
    <s v="sq"/>
    <s v="sq"/>
    <n v="99349.3"/>
    <n v="91504159.730000004"/>
    <n v="91504159.730000004"/>
    <s v="Riyadh"/>
  </r>
  <r>
    <x v="7520"/>
    <x v="5"/>
    <x v="1"/>
    <x v="5"/>
    <x v="2"/>
    <x v="2"/>
    <x v="7504"/>
    <x v="4"/>
    <x v="7517"/>
    <x v="49"/>
    <x v="3795"/>
    <x v="323"/>
    <m/>
    <m/>
    <s v="Amazon"/>
    <s v="Amazon"/>
    <n v="26648.76"/>
    <n v="91504159.730000004"/>
    <n v="91504159.730000004"/>
    <s v="Casablanca"/>
  </r>
  <r>
    <x v="7521"/>
    <x v="7"/>
    <x v="0"/>
    <x v="7"/>
    <x v="0"/>
    <x v="2"/>
    <x v="7505"/>
    <x v="0"/>
    <x v="7518"/>
    <x v="236"/>
    <x v="3890"/>
    <x v="193"/>
    <m/>
    <m/>
    <s v="sq"/>
    <s v="sq"/>
    <n v="26648.76"/>
    <n v="92327183.770000085"/>
    <n v="92327183.770000085"/>
    <s v="Casablanca"/>
  </r>
  <r>
    <x v="7522"/>
    <x v="1"/>
    <x v="1"/>
    <x v="1"/>
    <x v="2"/>
    <x v="2"/>
    <x v="7506"/>
    <x v="2"/>
    <x v="7519"/>
    <x v="225"/>
    <x v="532"/>
    <x v="177"/>
    <m/>
    <m/>
    <s v="Amazon"/>
    <s v="Amazon"/>
    <n v="26648.76"/>
    <n v="91504159.730000004"/>
    <n v="91504159.730000004"/>
    <s v="Casablanca"/>
  </r>
  <r>
    <x v="7523"/>
    <x v="1"/>
    <x v="1"/>
    <x v="1"/>
    <x v="2"/>
    <x v="4"/>
    <x v="7507"/>
    <x v="1"/>
    <x v="7520"/>
    <x v="261"/>
    <x v="430"/>
    <x v="327"/>
    <m/>
    <m/>
    <s v="Amazon"/>
    <s v="Amazon"/>
    <n v="99349.3"/>
    <n v="91504159.730000004"/>
    <n v="91504159.730000004"/>
    <s v="Riyadh"/>
  </r>
  <r>
    <x v="7524"/>
    <x v="8"/>
    <x v="3"/>
    <x v="8"/>
    <x v="1"/>
    <x v="2"/>
    <x v="7508"/>
    <x v="3"/>
    <x v="7521"/>
    <x v="144"/>
    <x v="1710"/>
    <x v="52"/>
    <m/>
    <m/>
    <s v="Jumia"/>
    <s v="Jum"/>
    <n v="26648.76"/>
    <n v="57542997.559999913"/>
    <n v="57542997.559999913"/>
    <s v="Casablanca"/>
  </r>
  <r>
    <x v="7525"/>
    <x v="6"/>
    <x v="4"/>
    <x v="6"/>
    <x v="0"/>
    <x v="3"/>
    <x v="7509"/>
    <x v="4"/>
    <x v="7522"/>
    <x v="216"/>
    <x v="3567"/>
    <x v="25"/>
    <m/>
    <m/>
    <s v="sq"/>
    <s v="sq"/>
    <n v="3665.44"/>
    <n v="31420413.200000018"/>
    <n v="31420413.200000018"/>
    <s v="Dubai"/>
  </r>
  <r>
    <x v="7526"/>
    <x v="2"/>
    <x v="2"/>
    <x v="2"/>
    <x v="2"/>
    <x v="5"/>
    <x v="7510"/>
    <x v="4"/>
    <x v="7523"/>
    <x v="387"/>
    <x v="2070"/>
    <x v="243"/>
    <m/>
    <m/>
    <s v="Amazon"/>
    <s v="Amazon"/>
    <n v="27872.98"/>
    <n v="29200970.130000021"/>
    <n v="29200970.130000021"/>
    <s v="Giza"/>
  </r>
  <r>
    <x v="7527"/>
    <x v="4"/>
    <x v="0"/>
    <x v="4"/>
    <x v="0"/>
    <x v="0"/>
    <x v="7511"/>
    <x v="0"/>
    <x v="7524"/>
    <x v="289"/>
    <x v="855"/>
    <x v="212"/>
    <m/>
    <m/>
    <s v="sq"/>
    <s v="sq"/>
    <n v="16284.02"/>
    <n v="92327183.770000085"/>
    <n v="92327183.770000085"/>
    <s v="Cairo"/>
  </r>
  <r>
    <x v="7528"/>
    <x v="9"/>
    <x v="1"/>
    <x v="9"/>
    <x v="0"/>
    <x v="0"/>
    <x v="7512"/>
    <x v="0"/>
    <x v="7525"/>
    <x v="190"/>
    <x v="1987"/>
    <x v="27"/>
    <m/>
    <m/>
    <s v="sq"/>
    <s v="sq"/>
    <n v="16284.02"/>
    <n v="91504159.730000004"/>
    <n v="91504159.730000004"/>
    <s v="Cairo"/>
  </r>
  <r>
    <x v="7529"/>
    <x v="4"/>
    <x v="0"/>
    <x v="4"/>
    <x v="1"/>
    <x v="5"/>
    <x v="7513"/>
    <x v="4"/>
    <x v="7526"/>
    <x v="90"/>
    <x v="337"/>
    <x v="286"/>
    <m/>
    <m/>
    <s v="Jumia"/>
    <s v="Jum"/>
    <n v="27872.98"/>
    <n v="92327183.770000085"/>
    <n v="92327183.770000085"/>
    <s v="Giza"/>
  </r>
  <r>
    <x v="7530"/>
    <x v="0"/>
    <x v="0"/>
    <x v="0"/>
    <x v="2"/>
    <x v="1"/>
    <x v="7514"/>
    <x v="2"/>
    <x v="7527"/>
    <x v="69"/>
    <x v="1886"/>
    <x v="102"/>
    <m/>
    <m/>
    <s v="Amazon"/>
    <s v="Amazon"/>
    <n v="13290.4"/>
    <n v="92327183.770000085"/>
    <n v="92327183.770000085"/>
    <s v="Alexandria"/>
  </r>
  <r>
    <x v="7531"/>
    <x v="1"/>
    <x v="1"/>
    <x v="1"/>
    <x v="0"/>
    <x v="4"/>
    <x v="7515"/>
    <x v="2"/>
    <x v="7528"/>
    <x v="128"/>
    <x v="2661"/>
    <x v="48"/>
    <m/>
    <m/>
    <s v="sq"/>
    <s v="sq"/>
    <n v="99349.3"/>
    <n v="91504159.730000004"/>
    <n v="91504159.730000004"/>
    <s v="Riyadh"/>
  </r>
  <r>
    <x v="7532"/>
    <x v="8"/>
    <x v="3"/>
    <x v="8"/>
    <x v="0"/>
    <x v="0"/>
    <x v="7516"/>
    <x v="2"/>
    <x v="7529"/>
    <x v="296"/>
    <x v="1212"/>
    <x v="97"/>
    <m/>
    <m/>
    <s v="sq"/>
    <s v="sq"/>
    <n v="16284.02"/>
    <n v="57542997.559999913"/>
    <n v="57542997.559999913"/>
    <s v="Cairo"/>
  </r>
  <r>
    <x v="7533"/>
    <x v="0"/>
    <x v="0"/>
    <x v="0"/>
    <x v="0"/>
    <x v="5"/>
    <x v="7517"/>
    <x v="0"/>
    <x v="7530"/>
    <x v="191"/>
    <x v="615"/>
    <x v="289"/>
    <m/>
    <m/>
    <s v="sq"/>
    <s v="sq"/>
    <n v="27872.98"/>
    <n v="92327183.770000085"/>
    <n v="92327183.770000085"/>
    <s v="Giza"/>
  </r>
  <r>
    <x v="7534"/>
    <x v="7"/>
    <x v="0"/>
    <x v="7"/>
    <x v="1"/>
    <x v="3"/>
    <x v="7518"/>
    <x v="2"/>
    <x v="7531"/>
    <x v="96"/>
    <x v="3891"/>
    <x v="262"/>
    <m/>
    <m/>
    <s v="Jumia"/>
    <s v="Jum"/>
    <n v="3665.44"/>
    <n v="92327183.770000085"/>
    <n v="92327183.770000085"/>
    <s v="Dubai"/>
  </r>
  <r>
    <x v="7535"/>
    <x v="3"/>
    <x v="3"/>
    <x v="3"/>
    <x v="2"/>
    <x v="1"/>
    <x v="7519"/>
    <x v="2"/>
    <x v="7532"/>
    <x v="351"/>
    <x v="1213"/>
    <x v="329"/>
    <m/>
    <m/>
    <s v="Amazon"/>
    <s v="Amazon"/>
    <n v="13290.4"/>
    <n v="57542997.559999913"/>
    <n v="57542997.559999913"/>
    <s v="Alexandria"/>
  </r>
  <r>
    <x v="7536"/>
    <x v="4"/>
    <x v="0"/>
    <x v="4"/>
    <x v="2"/>
    <x v="1"/>
    <x v="7520"/>
    <x v="4"/>
    <x v="7533"/>
    <x v="60"/>
    <x v="1176"/>
    <x v="103"/>
    <m/>
    <m/>
    <s v="Amazon"/>
    <s v="Amazon"/>
    <n v="13290.4"/>
    <n v="92327183.770000085"/>
    <n v="92327183.770000085"/>
    <s v="Alexandria"/>
  </r>
  <r>
    <x v="7537"/>
    <x v="8"/>
    <x v="3"/>
    <x v="8"/>
    <x v="0"/>
    <x v="4"/>
    <x v="7521"/>
    <x v="1"/>
    <x v="7534"/>
    <x v="235"/>
    <x v="1026"/>
    <x v="216"/>
    <m/>
    <m/>
    <s v="sq"/>
    <s v="sq"/>
    <n v="99349.3"/>
    <n v="57542997.559999913"/>
    <n v="57542997.559999913"/>
    <s v="Riyadh"/>
  </r>
  <r>
    <x v="7538"/>
    <x v="8"/>
    <x v="3"/>
    <x v="8"/>
    <x v="1"/>
    <x v="5"/>
    <x v="7522"/>
    <x v="3"/>
    <x v="7535"/>
    <x v="142"/>
    <x v="1020"/>
    <x v="29"/>
    <m/>
    <m/>
    <s v="Jumia"/>
    <s v="Jum"/>
    <n v="27872.98"/>
    <n v="57542997.559999913"/>
    <n v="57542997.559999913"/>
    <s v="Giza"/>
  </r>
  <r>
    <x v="7539"/>
    <x v="2"/>
    <x v="2"/>
    <x v="2"/>
    <x v="0"/>
    <x v="1"/>
    <x v="7523"/>
    <x v="3"/>
    <x v="7536"/>
    <x v="223"/>
    <x v="2021"/>
    <x v="212"/>
    <m/>
    <m/>
    <s v="sq"/>
    <s v="sq"/>
    <n v="13290.4"/>
    <n v="29200970.130000021"/>
    <n v="29200970.130000021"/>
    <s v="Alexandria"/>
  </r>
  <r>
    <x v="7540"/>
    <x v="0"/>
    <x v="0"/>
    <x v="0"/>
    <x v="1"/>
    <x v="3"/>
    <x v="7524"/>
    <x v="3"/>
    <x v="7537"/>
    <x v="376"/>
    <x v="570"/>
    <x v="121"/>
    <m/>
    <m/>
    <s v="Jumia"/>
    <s v="Jum"/>
    <n v="3665.44"/>
    <n v="92327183.770000085"/>
    <n v="92327183.770000085"/>
    <s v="Dubai"/>
  </r>
  <r>
    <x v="7541"/>
    <x v="9"/>
    <x v="1"/>
    <x v="9"/>
    <x v="0"/>
    <x v="2"/>
    <x v="7525"/>
    <x v="2"/>
    <x v="7538"/>
    <x v="201"/>
    <x v="3892"/>
    <x v="91"/>
    <m/>
    <m/>
    <s v="sq"/>
    <s v="sq"/>
    <n v="26648.76"/>
    <n v="91504159.730000004"/>
    <n v="91504159.730000004"/>
    <s v="Casablanca"/>
  </r>
  <r>
    <x v="7542"/>
    <x v="3"/>
    <x v="3"/>
    <x v="3"/>
    <x v="1"/>
    <x v="5"/>
    <x v="7526"/>
    <x v="0"/>
    <x v="7539"/>
    <x v="177"/>
    <x v="3367"/>
    <x v="216"/>
    <m/>
    <m/>
    <s v="Jumia"/>
    <s v="Jum"/>
    <n v="27872.98"/>
    <n v="57542997.559999913"/>
    <n v="57542997.559999913"/>
    <s v="Giza"/>
  </r>
  <r>
    <x v="7543"/>
    <x v="1"/>
    <x v="1"/>
    <x v="1"/>
    <x v="0"/>
    <x v="5"/>
    <x v="7527"/>
    <x v="4"/>
    <x v="7540"/>
    <x v="96"/>
    <x v="1368"/>
    <x v="279"/>
    <m/>
    <m/>
    <s v="sq"/>
    <s v="sq"/>
    <n v="27872.98"/>
    <n v="91504159.730000004"/>
    <n v="91504159.730000004"/>
    <s v="Giza"/>
  </r>
  <r>
    <x v="7544"/>
    <x v="4"/>
    <x v="0"/>
    <x v="4"/>
    <x v="1"/>
    <x v="2"/>
    <x v="7528"/>
    <x v="0"/>
    <x v="7541"/>
    <x v="312"/>
    <x v="3893"/>
    <x v="226"/>
    <m/>
    <m/>
    <s v="Jumia"/>
    <s v="Jum"/>
    <n v="26648.76"/>
    <n v="92327183.770000085"/>
    <n v="92327183.770000085"/>
    <s v="Casablanca"/>
  </r>
  <r>
    <x v="7545"/>
    <x v="6"/>
    <x v="4"/>
    <x v="6"/>
    <x v="0"/>
    <x v="2"/>
    <x v="7529"/>
    <x v="0"/>
    <x v="7542"/>
    <x v="353"/>
    <x v="180"/>
    <x v="11"/>
    <m/>
    <m/>
    <s v="sq"/>
    <s v="sq"/>
    <n v="26648.76"/>
    <n v="31420413.200000018"/>
    <n v="31420413.200000018"/>
    <s v="Casablanca"/>
  </r>
  <r>
    <x v="7546"/>
    <x v="9"/>
    <x v="1"/>
    <x v="9"/>
    <x v="2"/>
    <x v="5"/>
    <x v="7530"/>
    <x v="4"/>
    <x v="7543"/>
    <x v="91"/>
    <x v="327"/>
    <x v="151"/>
    <m/>
    <m/>
    <s v="Amazon"/>
    <s v="Amazon"/>
    <n v="27872.98"/>
    <n v="91504159.730000004"/>
    <n v="91504159.730000004"/>
    <s v="Giza"/>
  </r>
  <r>
    <x v="7547"/>
    <x v="7"/>
    <x v="0"/>
    <x v="7"/>
    <x v="0"/>
    <x v="4"/>
    <x v="7531"/>
    <x v="4"/>
    <x v="7544"/>
    <x v="145"/>
    <x v="3894"/>
    <x v="72"/>
    <m/>
    <m/>
    <s v="sq"/>
    <s v="sq"/>
    <n v="99349.3"/>
    <n v="92327183.770000085"/>
    <n v="92327183.770000085"/>
    <s v="Riyadh"/>
  </r>
  <r>
    <x v="7548"/>
    <x v="1"/>
    <x v="1"/>
    <x v="1"/>
    <x v="2"/>
    <x v="4"/>
    <x v="7532"/>
    <x v="3"/>
    <x v="7545"/>
    <x v="158"/>
    <x v="716"/>
    <x v="23"/>
    <m/>
    <m/>
    <s v="Amazon"/>
    <s v="Amazon"/>
    <n v="99349.3"/>
    <n v="91504159.730000004"/>
    <n v="91504159.730000004"/>
    <s v="Riyadh"/>
  </r>
  <r>
    <x v="7549"/>
    <x v="7"/>
    <x v="0"/>
    <x v="7"/>
    <x v="0"/>
    <x v="4"/>
    <x v="7533"/>
    <x v="1"/>
    <x v="7546"/>
    <x v="136"/>
    <x v="2822"/>
    <x v="330"/>
    <m/>
    <m/>
    <s v="sq"/>
    <s v="sq"/>
    <n v="99349.3"/>
    <n v="92327183.770000085"/>
    <n v="92327183.770000085"/>
    <s v="Riyadh"/>
  </r>
  <r>
    <x v="7550"/>
    <x v="4"/>
    <x v="0"/>
    <x v="4"/>
    <x v="0"/>
    <x v="0"/>
    <x v="7534"/>
    <x v="3"/>
    <x v="7547"/>
    <x v="400"/>
    <x v="1760"/>
    <x v="172"/>
    <m/>
    <m/>
    <s v="sq"/>
    <s v="sq"/>
    <n v="16284.02"/>
    <n v="92327183.770000085"/>
    <n v="92327183.770000085"/>
    <s v="Cairo"/>
  </r>
  <r>
    <x v="7551"/>
    <x v="2"/>
    <x v="2"/>
    <x v="2"/>
    <x v="0"/>
    <x v="1"/>
    <x v="7535"/>
    <x v="2"/>
    <x v="7548"/>
    <x v="208"/>
    <x v="936"/>
    <x v="88"/>
    <m/>
    <m/>
    <s v="sq"/>
    <s v="sq"/>
    <n v="13290.4"/>
    <n v="29200970.130000021"/>
    <n v="29200970.130000021"/>
    <s v="Alexandria"/>
  </r>
  <r>
    <x v="7552"/>
    <x v="4"/>
    <x v="0"/>
    <x v="4"/>
    <x v="1"/>
    <x v="3"/>
    <x v="7536"/>
    <x v="4"/>
    <x v="7549"/>
    <x v="200"/>
    <x v="2869"/>
    <x v="310"/>
    <m/>
    <m/>
    <s v="Jumia"/>
    <s v="Jum"/>
    <n v="3665.44"/>
    <n v="92327183.770000085"/>
    <n v="92327183.770000085"/>
    <s v="Dubai"/>
  </r>
  <r>
    <x v="7553"/>
    <x v="5"/>
    <x v="1"/>
    <x v="5"/>
    <x v="2"/>
    <x v="3"/>
    <x v="7537"/>
    <x v="0"/>
    <x v="7550"/>
    <x v="400"/>
    <x v="354"/>
    <x v="311"/>
    <m/>
    <m/>
    <s v="Amazon"/>
    <s v="Amazon"/>
    <n v="3665.44"/>
    <n v="91504159.730000004"/>
    <n v="91504159.730000004"/>
    <s v="Dubai"/>
  </r>
  <r>
    <x v="7554"/>
    <x v="3"/>
    <x v="3"/>
    <x v="3"/>
    <x v="0"/>
    <x v="0"/>
    <x v="7538"/>
    <x v="2"/>
    <x v="7551"/>
    <x v="62"/>
    <x v="3143"/>
    <x v="232"/>
    <m/>
    <m/>
    <s v="sq"/>
    <s v="sq"/>
    <n v="16284.02"/>
    <n v="57542997.559999913"/>
    <n v="57542997.559999913"/>
    <s v="Cairo"/>
  </r>
  <r>
    <x v="7555"/>
    <x v="4"/>
    <x v="0"/>
    <x v="4"/>
    <x v="2"/>
    <x v="4"/>
    <x v="7539"/>
    <x v="2"/>
    <x v="7552"/>
    <x v="345"/>
    <x v="1734"/>
    <x v="281"/>
    <m/>
    <m/>
    <s v="Amazon"/>
    <s v="Amazon"/>
    <n v="99349.3"/>
    <n v="92327183.770000085"/>
    <n v="92327183.770000085"/>
    <s v="Riyadh"/>
  </r>
  <r>
    <x v="7556"/>
    <x v="2"/>
    <x v="2"/>
    <x v="2"/>
    <x v="2"/>
    <x v="3"/>
    <x v="7540"/>
    <x v="3"/>
    <x v="7553"/>
    <x v="296"/>
    <x v="2320"/>
    <x v="72"/>
    <m/>
    <m/>
    <s v="Amazon"/>
    <s v="Amazon"/>
    <n v="3665.44"/>
    <n v="29200970.130000021"/>
    <n v="29200970.130000021"/>
    <s v="Dubai"/>
  </r>
  <r>
    <x v="7557"/>
    <x v="1"/>
    <x v="1"/>
    <x v="1"/>
    <x v="1"/>
    <x v="0"/>
    <x v="7541"/>
    <x v="1"/>
    <x v="7554"/>
    <x v="171"/>
    <x v="67"/>
    <x v="193"/>
    <m/>
    <m/>
    <s v="Jumia"/>
    <s v="Jum"/>
    <n v="16284.02"/>
    <n v="91504159.730000004"/>
    <n v="91504159.730000004"/>
    <s v="Cairo"/>
  </r>
  <r>
    <x v="7558"/>
    <x v="6"/>
    <x v="4"/>
    <x v="6"/>
    <x v="1"/>
    <x v="5"/>
    <x v="7542"/>
    <x v="4"/>
    <x v="7555"/>
    <x v="316"/>
    <x v="1832"/>
    <x v="227"/>
    <m/>
    <m/>
    <s v="Jumia"/>
    <s v="Jum"/>
    <n v="27872.98"/>
    <n v="31420413.200000018"/>
    <n v="31420413.200000018"/>
    <s v="Giza"/>
  </r>
  <r>
    <x v="7559"/>
    <x v="2"/>
    <x v="2"/>
    <x v="2"/>
    <x v="2"/>
    <x v="5"/>
    <x v="7543"/>
    <x v="3"/>
    <x v="7556"/>
    <x v="124"/>
    <x v="3895"/>
    <x v="72"/>
    <m/>
    <m/>
    <s v="Amazon"/>
    <s v="Amazon"/>
    <n v="27872.98"/>
    <n v="29200970.130000021"/>
    <n v="29200970.130000021"/>
    <s v="Giza"/>
  </r>
  <r>
    <x v="7560"/>
    <x v="3"/>
    <x v="3"/>
    <x v="3"/>
    <x v="0"/>
    <x v="5"/>
    <x v="7544"/>
    <x v="3"/>
    <x v="7557"/>
    <x v="333"/>
    <x v="2864"/>
    <x v="236"/>
    <m/>
    <m/>
    <s v="sq"/>
    <s v="sq"/>
    <n v="27872.98"/>
    <n v="57542997.559999913"/>
    <n v="57542997.559999913"/>
    <s v="Giza"/>
  </r>
  <r>
    <x v="7561"/>
    <x v="9"/>
    <x v="1"/>
    <x v="9"/>
    <x v="2"/>
    <x v="2"/>
    <x v="7545"/>
    <x v="3"/>
    <x v="7558"/>
    <x v="86"/>
    <x v="3896"/>
    <x v="64"/>
    <m/>
    <m/>
    <s v="Amazon"/>
    <s v="Amazon"/>
    <n v="26648.76"/>
    <n v="91504159.730000004"/>
    <n v="91504159.730000004"/>
    <s v="Casablanca"/>
  </r>
  <r>
    <x v="7562"/>
    <x v="6"/>
    <x v="4"/>
    <x v="6"/>
    <x v="1"/>
    <x v="0"/>
    <x v="7546"/>
    <x v="4"/>
    <x v="7559"/>
    <x v="196"/>
    <x v="315"/>
    <x v="133"/>
    <m/>
    <m/>
    <s v="Jumia"/>
    <s v="Jum"/>
    <n v="16284.02"/>
    <n v="31420413.200000018"/>
    <n v="31420413.200000018"/>
    <s v="Cairo"/>
  </r>
  <r>
    <x v="7563"/>
    <x v="6"/>
    <x v="4"/>
    <x v="6"/>
    <x v="2"/>
    <x v="2"/>
    <x v="7547"/>
    <x v="2"/>
    <x v="7560"/>
    <x v="95"/>
    <x v="583"/>
    <x v="297"/>
    <m/>
    <m/>
    <s v="Amazon"/>
    <s v="Amazon"/>
    <n v="26648.76"/>
    <n v="31420413.200000018"/>
    <n v="31420413.200000018"/>
    <s v="Casablanca"/>
  </r>
  <r>
    <x v="7564"/>
    <x v="7"/>
    <x v="0"/>
    <x v="7"/>
    <x v="2"/>
    <x v="4"/>
    <x v="7548"/>
    <x v="2"/>
    <x v="7561"/>
    <x v="54"/>
    <x v="3897"/>
    <x v="69"/>
    <m/>
    <m/>
    <s v="Amazon"/>
    <s v="Amazon"/>
    <n v="99349.3"/>
    <n v="92327183.770000085"/>
    <n v="92327183.770000085"/>
    <s v="Riyadh"/>
  </r>
  <r>
    <x v="7565"/>
    <x v="6"/>
    <x v="4"/>
    <x v="6"/>
    <x v="1"/>
    <x v="4"/>
    <x v="7549"/>
    <x v="1"/>
    <x v="7562"/>
    <x v="106"/>
    <x v="1170"/>
    <x v="27"/>
    <m/>
    <m/>
    <s v="Jumia"/>
    <s v="Jum"/>
    <n v="99349.3"/>
    <n v="31420413.200000018"/>
    <n v="31420413.200000018"/>
    <s v="Riyadh"/>
  </r>
  <r>
    <x v="7566"/>
    <x v="3"/>
    <x v="3"/>
    <x v="3"/>
    <x v="1"/>
    <x v="4"/>
    <x v="7550"/>
    <x v="2"/>
    <x v="7563"/>
    <x v="181"/>
    <x v="3313"/>
    <x v="244"/>
    <m/>
    <m/>
    <s v="Jumia"/>
    <s v="Jum"/>
    <n v="99349.3"/>
    <n v="57542997.559999913"/>
    <n v="57542997.559999913"/>
    <s v="Riyadh"/>
  </r>
  <r>
    <x v="7567"/>
    <x v="1"/>
    <x v="1"/>
    <x v="1"/>
    <x v="0"/>
    <x v="3"/>
    <x v="7551"/>
    <x v="2"/>
    <x v="7564"/>
    <x v="302"/>
    <x v="2227"/>
    <x v="131"/>
    <m/>
    <m/>
    <s v="sq"/>
    <s v="sq"/>
    <n v="3665.44"/>
    <n v="91504159.730000004"/>
    <n v="91504159.730000004"/>
    <s v="Dubai"/>
  </r>
  <r>
    <x v="7568"/>
    <x v="3"/>
    <x v="3"/>
    <x v="3"/>
    <x v="2"/>
    <x v="2"/>
    <x v="7552"/>
    <x v="1"/>
    <x v="7565"/>
    <x v="303"/>
    <x v="1504"/>
    <x v="96"/>
    <m/>
    <m/>
    <s v="Amazon"/>
    <s v="Amazon"/>
    <n v="26648.76"/>
    <n v="57542997.559999913"/>
    <n v="57542997.559999913"/>
    <s v="Casablanca"/>
  </r>
  <r>
    <x v="7569"/>
    <x v="5"/>
    <x v="1"/>
    <x v="5"/>
    <x v="0"/>
    <x v="4"/>
    <x v="7553"/>
    <x v="1"/>
    <x v="7566"/>
    <x v="125"/>
    <x v="3208"/>
    <x v="137"/>
    <m/>
    <m/>
    <s v="sq"/>
    <s v="sq"/>
    <n v="99349.3"/>
    <n v="91504159.730000004"/>
    <n v="91504159.730000004"/>
    <s v="Riyadh"/>
  </r>
  <r>
    <x v="7570"/>
    <x v="6"/>
    <x v="4"/>
    <x v="6"/>
    <x v="1"/>
    <x v="2"/>
    <x v="7554"/>
    <x v="1"/>
    <x v="7567"/>
    <x v="376"/>
    <x v="1555"/>
    <x v="292"/>
    <m/>
    <m/>
    <s v="Jumia"/>
    <s v="Jum"/>
    <n v="26648.76"/>
    <n v="31420413.200000018"/>
    <n v="31420413.200000018"/>
    <s v="Casablanca"/>
  </r>
  <r>
    <x v="7571"/>
    <x v="2"/>
    <x v="2"/>
    <x v="2"/>
    <x v="2"/>
    <x v="1"/>
    <x v="7555"/>
    <x v="2"/>
    <x v="7568"/>
    <x v="324"/>
    <x v="1015"/>
    <x v="247"/>
    <m/>
    <m/>
    <s v="Amazon"/>
    <s v="Amazon"/>
    <n v="13290.4"/>
    <n v="29200970.130000021"/>
    <n v="29200970.130000021"/>
    <s v="Alexandria"/>
  </r>
  <r>
    <x v="7572"/>
    <x v="7"/>
    <x v="0"/>
    <x v="7"/>
    <x v="1"/>
    <x v="2"/>
    <x v="7556"/>
    <x v="2"/>
    <x v="7569"/>
    <x v="175"/>
    <x v="2900"/>
    <x v="336"/>
    <m/>
    <m/>
    <s v="Jumia"/>
    <s v="Jum"/>
    <n v="26648.76"/>
    <n v="92327183.770000085"/>
    <n v="92327183.770000085"/>
    <s v="Casablanca"/>
  </r>
  <r>
    <x v="7573"/>
    <x v="2"/>
    <x v="2"/>
    <x v="2"/>
    <x v="0"/>
    <x v="1"/>
    <x v="7557"/>
    <x v="0"/>
    <x v="7570"/>
    <x v="46"/>
    <x v="3803"/>
    <x v="110"/>
    <m/>
    <m/>
    <s v="sq"/>
    <s v="sq"/>
    <n v="13290.4"/>
    <n v="29200970.130000021"/>
    <n v="29200970.130000021"/>
    <s v="Alexandria"/>
  </r>
  <r>
    <x v="7574"/>
    <x v="4"/>
    <x v="0"/>
    <x v="4"/>
    <x v="0"/>
    <x v="5"/>
    <x v="7558"/>
    <x v="4"/>
    <x v="7571"/>
    <x v="332"/>
    <x v="2315"/>
    <x v="291"/>
    <m/>
    <m/>
    <s v="sq"/>
    <s v="sq"/>
    <n v="27872.98"/>
    <n v="92327183.770000085"/>
    <n v="92327183.770000085"/>
    <s v="Giza"/>
  </r>
  <r>
    <x v="7575"/>
    <x v="7"/>
    <x v="0"/>
    <x v="7"/>
    <x v="0"/>
    <x v="3"/>
    <x v="7559"/>
    <x v="2"/>
    <x v="7572"/>
    <x v="224"/>
    <x v="3044"/>
    <x v="176"/>
    <m/>
    <m/>
    <s v="sq"/>
    <s v="sq"/>
    <n v="3665.44"/>
    <n v="92327183.770000085"/>
    <n v="92327183.770000085"/>
    <s v="Dubai"/>
  </r>
  <r>
    <x v="7576"/>
    <x v="4"/>
    <x v="0"/>
    <x v="4"/>
    <x v="2"/>
    <x v="3"/>
    <x v="7560"/>
    <x v="3"/>
    <x v="7573"/>
    <x v="143"/>
    <x v="2628"/>
    <x v="205"/>
    <m/>
    <m/>
    <s v="Amazon"/>
    <s v="Amazon"/>
    <n v="3665.44"/>
    <n v="92327183.770000085"/>
    <n v="92327183.770000085"/>
    <s v="Dubai"/>
  </r>
  <r>
    <x v="7577"/>
    <x v="2"/>
    <x v="2"/>
    <x v="2"/>
    <x v="2"/>
    <x v="3"/>
    <x v="7561"/>
    <x v="0"/>
    <x v="7574"/>
    <x v="119"/>
    <x v="3898"/>
    <x v="313"/>
    <m/>
    <m/>
    <s v="Amazon"/>
    <s v="Amazon"/>
    <n v="3665.44"/>
    <n v="29200970.130000021"/>
    <n v="29200970.130000021"/>
    <s v="Dubai"/>
  </r>
  <r>
    <x v="7578"/>
    <x v="9"/>
    <x v="1"/>
    <x v="9"/>
    <x v="0"/>
    <x v="1"/>
    <x v="7562"/>
    <x v="2"/>
    <x v="7575"/>
    <x v="138"/>
    <x v="3604"/>
    <x v="5"/>
    <m/>
    <m/>
    <s v="sq"/>
    <s v="sq"/>
    <n v="13290.4"/>
    <n v="91504159.730000004"/>
    <n v="91504159.730000004"/>
    <s v="Alexandria"/>
  </r>
  <r>
    <x v="7579"/>
    <x v="3"/>
    <x v="3"/>
    <x v="3"/>
    <x v="1"/>
    <x v="3"/>
    <x v="7563"/>
    <x v="0"/>
    <x v="7576"/>
    <x v="64"/>
    <x v="3899"/>
    <x v="80"/>
    <m/>
    <m/>
    <s v="Jumia"/>
    <s v="Jum"/>
    <n v="3665.44"/>
    <n v="57542997.559999913"/>
    <n v="57542997.559999913"/>
    <s v="Dubai"/>
  </r>
  <r>
    <x v="7580"/>
    <x v="1"/>
    <x v="1"/>
    <x v="1"/>
    <x v="1"/>
    <x v="3"/>
    <x v="7564"/>
    <x v="2"/>
    <x v="7577"/>
    <x v="320"/>
    <x v="657"/>
    <x v="66"/>
    <m/>
    <m/>
    <s v="Jumia"/>
    <s v="Jum"/>
    <n v="3665.44"/>
    <n v="91504159.730000004"/>
    <n v="91504159.730000004"/>
    <s v="Dubai"/>
  </r>
  <r>
    <x v="7581"/>
    <x v="7"/>
    <x v="0"/>
    <x v="7"/>
    <x v="2"/>
    <x v="5"/>
    <x v="6098"/>
    <x v="0"/>
    <x v="7578"/>
    <x v="66"/>
    <x v="2219"/>
    <x v="190"/>
    <m/>
    <m/>
    <s v="Amazon"/>
    <s v="Amazon"/>
    <n v="27872.98"/>
    <n v="92327183.770000085"/>
    <n v="92327183.770000085"/>
    <s v="Giza"/>
  </r>
  <r>
    <x v="7582"/>
    <x v="7"/>
    <x v="0"/>
    <x v="7"/>
    <x v="1"/>
    <x v="4"/>
    <x v="7565"/>
    <x v="4"/>
    <x v="7579"/>
    <x v="38"/>
    <x v="3900"/>
    <x v="190"/>
    <m/>
    <m/>
    <s v="Jumia"/>
    <s v="Jum"/>
    <n v="99349.3"/>
    <n v="92327183.770000085"/>
    <n v="92327183.770000085"/>
    <s v="Riyadh"/>
  </r>
  <r>
    <x v="7583"/>
    <x v="6"/>
    <x v="4"/>
    <x v="6"/>
    <x v="2"/>
    <x v="5"/>
    <x v="7566"/>
    <x v="0"/>
    <x v="7580"/>
    <x v="15"/>
    <x v="2183"/>
    <x v="214"/>
    <m/>
    <m/>
    <s v="Amazon"/>
    <s v="Amazon"/>
    <n v="27872.98"/>
    <n v="31420413.200000018"/>
    <n v="31420413.200000018"/>
    <s v="Giza"/>
  </r>
  <r>
    <x v="7584"/>
    <x v="9"/>
    <x v="1"/>
    <x v="9"/>
    <x v="0"/>
    <x v="3"/>
    <x v="7567"/>
    <x v="2"/>
    <x v="7581"/>
    <x v="122"/>
    <x v="3405"/>
    <x v="180"/>
    <m/>
    <m/>
    <s v="sq"/>
    <s v="sq"/>
    <n v="3665.44"/>
    <n v="91504159.730000004"/>
    <n v="91504159.730000004"/>
    <s v="Dubai"/>
  </r>
  <r>
    <x v="7585"/>
    <x v="3"/>
    <x v="3"/>
    <x v="3"/>
    <x v="1"/>
    <x v="5"/>
    <x v="7568"/>
    <x v="3"/>
    <x v="7582"/>
    <x v="105"/>
    <x v="3901"/>
    <x v="144"/>
    <m/>
    <m/>
    <s v="Jumia"/>
    <s v="Jum"/>
    <n v="27872.98"/>
    <n v="57542997.559999913"/>
    <n v="57542997.559999913"/>
    <s v="Giza"/>
  </r>
  <r>
    <x v="7586"/>
    <x v="3"/>
    <x v="3"/>
    <x v="3"/>
    <x v="1"/>
    <x v="5"/>
    <x v="7569"/>
    <x v="3"/>
    <x v="7583"/>
    <x v="357"/>
    <x v="3902"/>
    <x v="312"/>
    <m/>
    <m/>
    <s v="Jumia"/>
    <s v="Jum"/>
    <n v="27872.98"/>
    <n v="57542997.559999913"/>
    <n v="57542997.559999913"/>
    <s v="Giza"/>
  </r>
  <r>
    <x v="7587"/>
    <x v="5"/>
    <x v="1"/>
    <x v="5"/>
    <x v="1"/>
    <x v="5"/>
    <x v="7570"/>
    <x v="1"/>
    <x v="7584"/>
    <x v="36"/>
    <x v="3903"/>
    <x v="120"/>
    <m/>
    <m/>
    <s v="Jumia"/>
    <s v="Jum"/>
    <n v="27872.98"/>
    <n v="91504159.730000004"/>
    <n v="91504159.730000004"/>
    <s v="Giza"/>
  </r>
  <r>
    <x v="7588"/>
    <x v="8"/>
    <x v="3"/>
    <x v="8"/>
    <x v="1"/>
    <x v="0"/>
    <x v="7571"/>
    <x v="0"/>
    <x v="7585"/>
    <x v="228"/>
    <x v="3904"/>
    <x v="277"/>
    <m/>
    <m/>
    <s v="Jumia"/>
    <s v="Jum"/>
    <n v="16284.02"/>
    <n v="57542997.559999913"/>
    <n v="57542997.559999913"/>
    <s v="Cairo"/>
  </r>
  <r>
    <x v="7589"/>
    <x v="9"/>
    <x v="1"/>
    <x v="9"/>
    <x v="2"/>
    <x v="2"/>
    <x v="7572"/>
    <x v="3"/>
    <x v="7586"/>
    <x v="277"/>
    <x v="2809"/>
    <x v="325"/>
    <m/>
    <m/>
    <s v="Amazon"/>
    <s v="Amazon"/>
    <n v="26648.76"/>
    <n v="91504159.730000004"/>
    <n v="91504159.730000004"/>
    <s v="Casablanca"/>
  </r>
  <r>
    <x v="7590"/>
    <x v="8"/>
    <x v="3"/>
    <x v="8"/>
    <x v="0"/>
    <x v="4"/>
    <x v="7573"/>
    <x v="4"/>
    <x v="7587"/>
    <x v="186"/>
    <x v="3905"/>
    <x v="98"/>
    <m/>
    <m/>
    <s v="sq"/>
    <s v="sq"/>
    <n v="99349.3"/>
    <n v="57542997.559999913"/>
    <n v="57542997.559999913"/>
    <s v="Riyadh"/>
  </r>
  <r>
    <x v="7591"/>
    <x v="8"/>
    <x v="3"/>
    <x v="8"/>
    <x v="0"/>
    <x v="1"/>
    <x v="7574"/>
    <x v="3"/>
    <x v="7588"/>
    <x v="23"/>
    <x v="2742"/>
    <x v="230"/>
    <m/>
    <m/>
    <s v="sq"/>
    <s v="sq"/>
    <n v="13290.4"/>
    <n v="57542997.559999913"/>
    <n v="57542997.559999913"/>
    <s v="Alexandria"/>
  </r>
  <r>
    <x v="7592"/>
    <x v="6"/>
    <x v="4"/>
    <x v="6"/>
    <x v="0"/>
    <x v="2"/>
    <x v="7575"/>
    <x v="0"/>
    <x v="7589"/>
    <x v="254"/>
    <x v="2825"/>
    <x v="307"/>
    <m/>
    <m/>
    <s v="sq"/>
    <s v="sq"/>
    <n v="26648.76"/>
    <n v="31420413.200000018"/>
    <n v="31420413.200000018"/>
    <s v="Casablanca"/>
  </r>
  <r>
    <x v="7593"/>
    <x v="4"/>
    <x v="0"/>
    <x v="4"/>
    <x v="1"/>
    <x v="2"/>
    <x v="7576"/>
    <x v="1"/>
    <x v="7590"/>
    <x v="292"/>
    <x v="832"/>
    <x v="87"/>
    <m/>
    <m/>
    <s v="Jumia"/>
    <s v="Jum"/>
    <n v="26648.76"/>
    <n v="92327183.770000085"/>
    <n v="92327183.770000085"/>
    <s v="Casablanca"/>
  </r>
  <r>
    <x v="7594"/>
    <x v="3"/>
    <x v="3"/>
    <x v="3"/>
    <x v="0"/>
    <x v="5"/>
    <x v="7577"/>
    <x v="3"/>
    <x v="7591"/>
    <x v="169"/>
    <x v="3238"/>
    <x v="240"/>
    <m/>
    <m/>
    <s v="sq"/>
    <s v="sq"/>
    <n v="27872.98"/>
    <n v="57542997.559999913"/>
    <n v="57542997.559999913"/>
    <s v="Giza"/>
  </r>
  <r>
    <x v="7595"/>
    <x v="7"/>
    <x v="0"/>
    <x v="7"/>
    <x v="1"/>
    <x v="4"/>
    <x v="7578"/>
    <x v="4"/>
    <x v="7592"/>
    <x v="202"/>
    <x v="2435"/>
    <x v="274"/>
    <m/>
    <m/>
    <s v="Jumia"/>
    <s v="Jum"/>
    <n v="99349.3"/>
    <n v="92327183.770000085"/>
    <n v="92327183.770000085"/>
    <s v="Riyadh"/>
  </r>
  <r>
    <x v="7596"/>
    <x v="3"/>
    <x v="3"/>
    <x v="3"/>
    <x v="2"/>
    <x v="4"/>
    <x v="7579"/>
    <x v="2"/>
    <x v="7593"/>
    <x v="296"/>
    <x v="3468"/>
    <x v="330"/>
    <m/>
    <m/>
    <s v="Amazon"/>
    <s v="Amazon"/>
    <n v="99349.3"/>
    <n v="57542997.559999913"/>
    <n v="57542997.559999913"/>
    <s v="Riyadh"/>
  </r>
  <r>
    <x v="7597"/>
    <x v="2"/>
    <x v="2"/>
    <x v="2"/>
    <x v="0"/>
    <x v="1"/>
    <x v="7580"/>
    <x v="2"/>
    <x v="7594"/>
    <x v="27"/>
    <x v="3709"/>
    <x v="332"/>
    <m/>
    <m/>
    <s v="sq"/>
    <s v="sq"/>
    <n v="13290.4"/>
    <n v="29200970.130000021"/>
    <n v="29200970.130000021"/>
    <s v="Alexandria"/>
  </r>
  <r>
    <x v="7598"/>
    <x v="4"/>
    <x v="0"/>
    <x v="4"/>
    <x v="0"/>
    <x v="2"/>
    <x v="7581"/>
    <x v="0"/>
    <x v="7595"/>
    <x v="323"/>
    <x v="3151"/>
    <x v="270"/>
    <m/>
    <m/>
    <s v="sq"/>
    <s v="sq"/>
    <n v="26648.76"/>
    <n v="92327183.770000085"/>
    <n v="92327183.770000085"/>
    <s v="Casablanca"/>
  </r>
  <r>
    <x v="7599"/>
    <x v="5"/>
    <x v="1"/>
    <x v="5"/>
    <x v="0"/>
    <x v="2"/>
    <x v="7582"/>
    <x v="4"/>
    <x v="7596"/>
    <x v="9"/>
    <x v="2780"/>
    <x v="187"/>
    <m/>
    <m/>
    <s v="sq"/>
    <s v="sq"/>
    <n v="26648.76"/>
    <n v="91504159.730000004"/>
    <n v="91504159.730000004"/>
    <s v="Casablanca"/>
  </r>
  <r>
    <x v="7600"/>
    <x v="9"/>
    <x v="1"/>
    <x v="9"/>
    <x v="0"/>
    <x v="2"/>
    <x v="7583"/>
    <x v="2"/>
    <x v="7597"/>
    <x v="288"/>
    <x v="3301"/>
    <x v="13"/>
    <m/>
    <m/>
    <s v="sq"/>
    <s v="sq"/>
    <n v="26648.76"/>
    <n v="91504159.730000004"/>
    <n v="91504159.730000004"/>
    <s v="Casablanca"/>
  </r>
  <r>
    <x v="7601"/>
    <x v="7"/>
    <x v="0"/>
    <x v="7"/>
    <x v="2"/>
    <x v="3"/>
    <x v="7584"/>
    <x v="2"/>
    <x v="7598"/>
    <x v="68"/>
    <x v="3401"/>
    <x v="6"/>
    <m/>
    <m/>
    <s v="Amazon"/>
    <s v="Amazon"/>
    <n v="3665.44"/>
    <n v="92327183.770000085"/>
    <n v="92327183.770000085"/>
    <s v="Dubai"/>
  </r>
  <r>
    <x v="7602"/>
    <x v="6"/>
    <x v="4"/>
    <x v="6"/>
    <x v="2"/>
    <x v="1"/>
    <x v="7585"/>
    <x v="3"/>
    <x v="7599"/>
    <x v="366"/>
    <x v="3906"/>
    <x v="45"/>
    <m/>
    <m/>
    <s v="Amazon"/>
    <s v="Amazon"/>
    <n v="13290.4"/>
    <n v="31420413.200000018"/>
    <n v="31420413.200000018"/>
    <s v="Alexandria"/>
  </r>
  <r>
    <x v="7603"/>
    <x v="2"/>
    <x v="2"/>
    <x v="2"/>
    <x v="0"/>
    <x v="3"/>
    <x v="7586"/>
    <x v="3"/>
    <x v="7600"/>
    <x v="219"/>
    <x v="1590"/>
    <x v="139"/>
    <m/>
    <m/>
    <s v="sq"/>
    <s v="sq"/>
    <n v="3665.44"/>
    <n v="29200970.130000021"/>
    <n v="29200970.130000021"/>
    <s v="Dubai"/>
  </r>
  <r>
    <x v="7604"/>
    <x v="9"/>
    <x v="1"/>
    <x v="9"/>
    <x v="2"/>
    <x v="2"/>
    <x v="7587"/>
    <x v="4"/>
    <x v="7601"/>
    <x v="28"/>
    <x v="635"/>
    <x v="262"/>
    <m/>
    <m/>
    <s v="Amazon"/>
    <s v="Amazon"/>
    <n v="26648.76"/>
    <n v="91504159.730000004"/>
    <n v="91504159.730000004"/>
    <s v="Casablanca"/>
  </r>
  <r>
    <x v="7605"/>
    <x v="5"/>
    <x v="1"/>
    <x v="5"/>
    <x v="2"/>
    <x v="5"/>
    <x v="7588"/>
    <x v="4"/>
    <x v="7602"/>
    <x v="151"/>
    <x v="3907"/>
    <x v="227"/>
    <m/>
    <m/>
    <s v="Amazon"/>
    <s v="Amazon"/>
    <n v="27872.98"/>
    <n v="91504159.730000004"/>
    <n v="91504159.730000004"/>
    <s v="Giza"/>
  </r>
  <r>
    <x v="7606"/>
    <x v="8"/>
    <x v="3"/>
    <x v="8"/>
    <x v="0"/>
    <x v="5"/>
    <x v="7589"/>
    <x v="2"/>
    <x v="7603"/>
    <x v="200"/>
    <x v="3062"/>
    <x v="33"/>
    <m/>
    <m/>
    <s v="sq"/>
    <s v="sq"/>
    <n v="27872.98"/>
    <n v="57542997.559999913"/>
    <n v="57542997.559999913"/>
    <s v="Giza"/>
  </r>
  <r>
    <x v="7607"/>
    <x v="9"/>
    <x v="1"/>
    <x v="9"/>
    <x v="1"/>
    <x v="4"/>
    <x v="7590"/>
    <x v="1"/>
    <x v="7604"/>
    <x v="205"/>
    <x v="1572"/>
    <x v="282"/>
    <m/>
    <m/>
    <s v="Jumia"/>
    <s v="Jum"/>
    <n v="99349.3"/>
    <n v="91504159.730000004"/>
    <n v="91504159.730000004"/>
    <s v="Riyadh"/>
  </r>
  <r>
    <x v="7608"/>
    <x v="4"/>
    <x v="0"/>
    <x v="4"/>
    <x v="1"/>
    <x v="4"/>
    <x v="7591"/>
    <x v="1"/>
    <x v="7605"/>
    <x v="343"/>
    <x v="2731"/>
    <x v="117"/>
    <m/>
    <m/>
    <s v="Jumia"/>
    <s v="Jum"/>
    <n v="99349.3"/>
    <n v="92327183.770000085"/>
    <n v="92327183.770000085"/>
    <s v="Riyadh"/>
  </r>
  <r>
    <x v="7609"/>
    <x v="3"/>
    <x v="3"/>
    <x v="3"/>
    <x v="0"/>
    <x v="4"/>
    <x v="7592"/>
    <x v="1"/>
    <x v="7606"/>
    <x v="2"/>
    <x v="832"/>
    <x v="55"/>
    <m/>
    <m/>
    <s v="sq"/>
    <s v="sq"/>
    <n v="99349.3"/>
    <n v="57542997.559999913"/>
    <n v="57542997.559999913"/>
    <s v="Riyadh"/>
  </r>
  <r>
    <x v="7610"/>
    <x v="4"/>
    <x v="0"/>
    <x v="4"/>
    <x v="0"/>
    <x v="4"/>
    <x v="7593"/>
    <x v="1"/>
    <x v="7607"/>
    <x v="348"/>
    <x v="1784"/>
    <x v="230"/>
    <m/>
    <m/>
    <s v="sq"/>
    <s v="sq"/>
    <n v="99349.3"/>
    <n v="92327183.770000085"/>
    <n v="92327183.770000085"/>
    <s v="Riyadh"/>
  </r>
  <r>
    <x v="7611"/>
    <x v="8"/>
    <x v="3"/>
    <x v="8"/>
    <x v="2"/>
    <x v="2"/>
    <x v="7594"/>
    <x v="1"/>
    <x v="7608"/>
    <x v="397"/>
    <x v="776"/>
    <x v="311"/>
    <m/>
    <m/>
    <s v="Amazon"/>
    <s v="Amazon"/>
    <n v="26648.76"/>
    <n v="57542997.559999913"/>
    <n v="57542997.559999913"/>
    <s v="Casablanca"/>
  </r>
  <r>
    <x v="7612"/>
    <x v="0"/>
    <x v="0"/>
    <x v="0"/>
    <x v="0"/>
    <x v="5"/>
    <x v="7595"/>
    <x v="4"/>
    <x v="7609"/>
    <x v="97"/>
    <x v="2083"/>
    <x v="294"/>
    <m/>
    <m/>
    <s v="sq"/>
    <s v="sq"/>
    <n v="27872.98"/>
    <n v="92327183.770000085"/>
    <n v="92327183.770000085"/>
    <s v="Giza"/>
  </r>
  <r>
    <x v="7613"/>
    <x v="9"/>
    <x v="1"/>
    <x v="9"/>
    <x v="2"/>
    <x v="1"/>
    <x v="7596"/>
    <x v="1"/>
    <x v="7610"/>
    <x v="377"/>
    <x v="835"/>
    <x v="279"/>
    <m/>
    <m/>
    <s v="Amazon"/>
    <s v="Amazon"/>
    <n v="13290.4"/>
    <n v="91504159.730000004"/>
    <n v="91504159.730000004"/>
    <s v="Alexandria"/>
  </r>
  <r>
    <x v="7614"/>
    <x v="6"/>
    <x v="4"/>
    <x v="6"/>
    <x v="1"/>
    <x v="3"/>
    <x v="7597"/>
    <x v="4"/>
    <x v="7611"/>
    <x v="263"/>
    <x v="3908"/>
    <x v="58"/>
    <m/>
    <m/>
    <s v="Jumia"/>
    <s v="Jum"/>
    <n v="3665.44"/>
    <n v="31420413.200000018"/>
    <n v="31420413.200000018"/>
    <s v="Dubai"/>
  </r>
  <r>
    <x v="7615"/>
    <x v="8"/>
    <x v="3"/>
    <x v="8"/>
    <x v="2"/>
    <x v="4"/>
    <x v="7598"/>
    <x v="2"/>
    <x v="7612"/>
    <x v="114"/>
    <x v="829"/>
    <x v="98"/>
    <m/>
    <m/>
    <s v="Amazon"/>
    <s v="Amazon"/>
    <n v="99349.3"/>
    <n v="57542997.559999913"/>
    <n v="57542997.559999913"/>
    <s v="Riyadh"/>
  </r>
  <r>
    <x v="7616"/>
    <x v="6"/>
    <x v="4"/>
    <x v="6"/>
    <x v="1"/>
    <x v="5"/>
    <x v="7599"/>
    <x v="3"/>
    <x v="7613"/>
    <x v="246"/>
    <x v="2273"/>
    <x v="308"/>
    <m/>
    <m/>
    <s v="Jumia"/>
    <s v="Jum"/>
    <n v="27872.98"/>
    <n v="31420413.200000018"/>
    <n v="31420413.200000018"/>
    <s v="Giza"/>
  </r>
  <r>
    <x v="7617"/>
    <x v="8"/>
    <x v="3"/>
    <x v="8"/>
    <x v="2"/>
    <x v="1"/>
    <x v="7600"/>
    <x v="3"/>
    <x v="7614"/>
    <x v="163"/>
    <x v="1377"/>
    <x v="273"/>
    <m/>
    <m/>
    <s v="Amazon"/>
    <s v="Amazon"/>
    <n v="13290.4"/>
    <n v="57542997.559999913"/>
    <n v="57542997.559999913"/>
    <s v="Alexandria"/>
  </r>
  <r>
    <x v="7618"/>
    <x v="4"/>
    <x v="0"/>
    <x v="4"/>
    <x v="2"/>
    <x v="3"/>
    <x v="7601"/>
    <x v="1"/>
    <x v="7615"/>
    <x v="316"/>
    <x v="3909"/>
    <x v="119"/>
    <m/>
    <m/>
    <s v="Amazon"/>
    <s v="Amazon"/>
    <n v="3665.44"/>
    <n v="92327183.770000085"/>
    <n v="92327183.770000085"/>
    <s v="Dubai"/>
  </r>
  <r>
    <x v="7619"/>
    <x v="7"/>
    <x v="0"/>
    <x v="7"/>
    <x v="1"/>
    <x v="0"/>
    <x v="7602"/>
    <x v="4"/>
    <x v="7616"/>
    <x v="45"/>
    <x v="34"/>
    <x v="341"/>
    <m/>
    <m/>
    <s v="Jumia"/>
    <s v="Jum"/>
    <n v="16284.02"/>
    <n v="92327183.770000085"/>
    <n v="92327183.770000085"/>
    <s v="Cairo"/>
  </r>
  <r>
    <x v="7620"/>
    <x v="1"/>
    <x v="1"/>
    <x v="1"/>
    <x v="1"/>
    <x v="4"/>
    <x v="7603"/>
    <x v="0"/>
    <x v="7617"/>
    <x v="41"/>
    <x v="1210"/>
    <x v="220"/>
    <m/>
    <m/>
    <s v="Jumia"/>
    <s v="Jum"/>
    <n v="99349.3"/>
    <n v="91504159.730000004"/>
    <n v="91504159.730000004"/>
    <s v="Riyadh"/>
  </r>
  <r>
    <x v="7621"/>
    <x v="7"/>
    <x v="0"/>
    <x v="7"/>
    <x v="2"/>
    <x v="3"/>
    <x v="7604"/>
    <x v="4"/>
    <x v="7618"/>
    <x v="257"/>
    <x v="2265"/>
    <x v="314"/>
    <m/>
    <m/>
    <s v="Amazon"/>
    <s v="Amazon"/>
    <n v="3665.44"/>
    <n v="92327183.770000085"/>
    <n v="92327183.770000085"/>
    <s v="Dubai"/>
  </r>
  <r>
    <x v="7622"/>
    <x v="9"/>
    <x v="1"/>
    <x v="9"/>
    <x v="1"/>
    <x v="2"/>
    <x v="7605"/>
    <x v="2"/>
    <x v="7619"/>
    <x v="332"/>
    <x v="3012"/>
    <x v="352"/>
    <m/>
    <m/>
    <s v="Jumia"/>
    <s v="Jum"/>
    <n v="26648.76"/>
    <n v="91504159.730000004"/>
    <n v="91504159.730000004"/>
    <s v="Casablanca"/>
  </r>
  <r>
    <x v="7623"/>
    <x v="1"/>
    <x v="1"/>
    <x v="1"/>
    <x v="0"/>
    <x v="1"/>
    <x v="7606"/>
    <x v="2"/>
    <x v="7620"/>
    <x v="129"/>
    <x v="2227"/>
    <x v="155"/>
    <m/>
    <m/>
    <s v="sq"/>
    <s v="sq"/>
    <n v="13290.4"/>
    <n v="91504159.730000004"/>
    <n v="91504159.730000004"/>
    <s v="Alexandria"/>
  </r>
  <r>
    <x v="7624"/>
    <x v="8"/>
    <x v="3"/>
    <x v="8"/>
    <x v="0"/>
    <x v="2"/>
    <x v="7607"/>
    <x v="0"/>
    <x v="7621"/>
    <x v="43"/>
    <x v="3698"/>
    <x v="30"/>
    <m/>
    <m/>
    <s v="sq"/>
    <s v="sq"/>
    <n v="26648.76"/>
    <n v="57542997.559999913"/>
    <n v="57542997.559999913"/>
    <s v="Casablanca"/>
  </r>
  <r>
    <x v="7625"/>
    <x v="5"/>
    <x v="1"/>
    <x v="5"/>
    <x v="1"/>
    <x v="4"/>
    <x v="7608"/>
    <x v="1"/>
    <x v="7622"/>
    <x v="314"/>
    <x v="920"/>
    <x v="91"/>
    <m/>
    <m/>
    <s v="Jumia"/>
    <s v="Jum"/>
    <n v="99349.3"/>
    <n v="91504159.730000004"/>
    <n v="91504159.730000004"/>
    <s v="Riyadh"/>
  </r>
  <r>
    <x v="7626"/>
    <x v="1"/>
    <x v="1"/>
    <x v="1"/>
    <x v="1"/>
    <x v="2"/>
    <x v="7609"/>
    <x v="2"/>
    <x v="7623"/>
    <x v="42"/>
    <x v="448"/>
    <x v="77"/>
    <m/>
    <m/>
    <s v="Jumia"/>
    <s v="Jum"/>
    <n v="26648.76"/>
    <n v="91504159.730000004"/>
    <n v="91504159.730000004"/>
    <s v="Casablanca"/>
  </r>
  <r>
    <x v="7627"/>
    <x v="2"/>
    <x v="2"/>
    <x v="2"/>
    <x v="2"/>
    <x v="4"/>
    <x v="7610"/>
    <x v="2"/>
    <x v="7624"/>
    <x v="293"/>
    <x v="1024"/>
    <x v="285"/>
    <m/>
    <m/>
    <s v="Amazon"/>
    <s v="Amazon"/>
    <n v="99349.3"/>
    <n v="29200970.130000021"/>
    <n v="29200970.130000021"/>
    <s v="Riyadh"/>
  </r>
  <r>
    <x v="7628"/>
    <x v="3"/>
    <x v="3"/>
    <x v="3"/>
    <x v="1"/>
    <x v="4"/>
    <x v="7611"/>
    <x v="3"/>
    <x v="7625"/>
    <x v="331"/>
    <x v="2734"/>
    <x v="60"/>
    <m/>
    <m/>
    <s v="Jumia"/>
    <s v="Jum"/>
    <n v="99349.3"/>
    <n v="57542997.559999913"/>
    <n v="57542997.559999913"/>
    <s v="Riyadh"/>
  </r>
  <r>
    <x v="7629"/>
    <x v="4"/>
    <x v="0"/>
    <x v="4"/>
    <x v="1"/>
    <x v="0"/>
    <x v="7612"/>
    <x v="4"/>
    <x v="7626"/>
    <x v="212"/>
    <x v="2907"/>
    <x v="91"/>
    <m/>
    <m/>
    <s v="Jumia"/>
    <s v="Jum"/>
    <n v="16284.02"/>
    <n v="92327183.770000085"/>
    <n v="92327183.770000085"/>
    <s v="Cairo"/>
  </r>
  <r>
    <x v="7630"/>
    <x v="2"/>
    <x v="2"/>
    <x v="2"/>
    <x v="2"/>
    <x v="2"/>
    <x v="7613"/>
    <x v="4"/>
    <x v="7627"/>
    <x v="276"/>
    <x v="411"/>
    <x v="322"/>
    <m/>
    <m/>
    <s v="Amazon"/>
    <s v="Amazon"/>
    <n v="26648.76"/>
    <n v="29200970.130000021"/>
    <n v="29200970.130000021"/>
    <s v="Casablanca"/>
  </r>
  <r>
    <x v="7631"/>
    <x v="8"/>
    <x v="3"/>
    <x v="8"/>
    <x v="1"/>
    <x v="1"/>
    <x v="7614"/>
    <x v="1"/>
    <x v="7628"/>
    <x v="150"/>
    <x v="461"/>
    <x v="143"/>
    <m/>
    <m/>
    <s v="Jumia"/>
    <s v="Jum"/>
    <n v="13290.4"/>
    <n v="57542997.559999913"/>
    <n v="57542997.559999913"/>
    <s v="Alexandria"/>
  </r>
  <r>
    <x v="7632"/>
    <x v="0"/>
    <x v="0"/>
    <x v="0"/>
    <x v="0"/>
    <x v="5"/>
    <x v="7615"/>
    <x v="1"/>
    <x v="7629"/>
    <x v="325"/>
    <x v="1901"/>
    <x v="170"/>
    <m/>
    <m/>
    <s v="sq"/>
    <s v="sq"/>
    <n v="27872.98"/>
    <n v="92327183.770000085"/>
    <n v="92327183.770000085"/>
    <s v="Giza"/>
  </r>
  <r>
    <x v="7633"/>
    <x v="5"/>
    <x v="1"/>
    <x v="5"/>
    <x v="2"/>
    <x v="3"/>
    <x v="7616"/>
    <x v="2"/>
    <x v="7630"/>
    <x v="135"/>
    <x v="3234"/>
    <x v="83"/>
    <m/>
    <m/>
    <s v="Amazon"/>
    <s v="Amazon"/>
    <n v="3665.44"/>
    <n v="91504159.730000004"/>
    <n v="91504159.730000004"/>
    <s v="Dubai"/>
  </r>
  <r>
    <x v="7634"/>
    <x v="6"/>
    <x v="4"/>
    <x v="6"/>
    <x v="1"/>
    <x v="4"/>
    <x v="7617"/>
    <x v="0"/>
    <x v="7631"/>
    <x v="234"/>
    <x v="3782"/>
    <x v="260"/>
    <m/>
    <m/>
    <s v="Jumia"/>
    <s v="Jum"/>
    <n v="99349.3"/>
    <n v="31420413.200000018"/>
    <n v="31420413.200000018"/>
    <s v="Riyadh"/>
  </r>
  <r>
    <x v="7635"/>
    <x v="4"/>
    <x v="0"/>
    <x v="4"/>
    <x v="0"/>
    <x v="2"/>
    <x v="7618"/>
    <x v="2"/>
    <x v="7632"/>
    <x v="58"/>
    <x v="1920"/>
    <x v="276"/>
    <m/>
    <m/>
    <s v="sq"/>
    <s v="sq"/>
    <n v="26648.76"/>
    <n v="92327183.770000085"/>
    <n v="92327183.770000085"/>
    <s v="Casablanca"/>
  </r>
  <r>
    <x v="7636"/>
    <x v="2"/>
    <x v="2"/>
    <x v="2"/>
    <x v="0"/>
    <x v="4"/>
    <x v="7619"/>
    <x v="2"/>
    <x v="7633"/>
    <x v="149"/>
    <x v="3565"/>
    <x v="352"/>
    <m/>
    <m/>
    <s v="sq"/>
    <s v="sq"/>
    <n v="99349.3"/>
    <n v="29200970.130000021"/>
    <n v="29200970.130000021"/>
    <s v="Riyadh"/>
  </r>
  <r>
    <x v="7637"/>
    <x v="9"/>
    <x v="1"/>
    <x v="9"/>
    <x v="0"/>
    <x v="3"/>
    <x v="7620"/>
    <x v="4"/>
    <x v="7634"/>
    <x v="100"/>
    <x v="1018"/>
    <x v="145"/>
    <m/>
    <m/>
    <s v="sq"/>
    <s v="sq"/>
    <n v="3665.44"/>
    <n v="91504159.730000004"/>
    <n v="91504159.730000004"/>
    <s v="Dubai"/>
  </r>
  <r>
    <x v="7638"/>
    <x v="9"/>
    <x v="1"/>
    <x v="9"/>
    <x v="0"/>
    <x v="3"/>
    <x v="7621"/>
    <x v="0"/>
    <x v="7635"/>
    <x v="160"/>
    <x v="2543"/>
    <x v="226"/>
    <m/>
    <m/>
    <s v="sq"/>
    <s v="sq"/>
    <n v="3665.44"/>
    <n v="91504159.730000004"/>
    <n v="91504159.730000004"/>
    <s v="Dubai"/>
  </r>
  <r>
    <x v="7639"/>
    <x v="7"/>
    <x v="0"/>
    <x v="7"/>
    <x v="1"/>
    <x v="0"/>
    <x v="7622"/>
    <x v="2"/>
    <x v="7636"/>
    <x v="148"/>
    <x v="2426"/>
    <x v="122"/>
    <m/>
    <m/>
    <s v="Jumia"/>
    <s v="Jum"/>
    <n v="16284.02"/>
    <n v="92327183.770000085"/>
    <n v="92327183.770000085"/>
    <s v="Cairo"/>
  </r>
  <r>
    <x v="7640"/>
    <x v="2"/>
    <x v="2"/>
    <x v="2"/>
    <x v="1"/>
    <x v="4"/>
    <x v="7623"/>
    <x v="0"/>
    <x v="7637"/>
    <x v="334"/>
    <x v="644"/>
    <x v="297"/>
    <m/>
    <m/>
    <s v="Jumia"/>
    <s v="Jum"/>
    <n v="99349.3"/>
    <n v="29200970.130000021"/>
    <n v="29200970.130000021"/>
    <s v="Riyadh"/>
  </r>
  <r>
    <x v="7641"/>
    <x v="4"/>
    <x v="0"/>
    <x v="4"/>
    <x v="0"/>
    <x v="0"/>
    <x v="7624"/>
    <x v="2"/>
    <x v="7638"/>
    <x v="237"/>
    <x v="3910"/>
    <x v="280"/>
    <m/>
    <m/>
    <s v="sq"/>
    <s v="sq"/>
    <n v="16284.02"/>
    <n v="92327183.770000085"/>
    <n v="92327183.770000085"/>
    <s v="Cairo"/>
  </r>
  <r>
    <x v="7642"/>
    <x v="4"/>
    <x v="0"/>
    <x v="4"/>
    <x v="2"/>
    <x v="0"/>
    <x v="7625"/>
    <x v="3"/>
    <x v="7639"/>
    <x v="234"/>
    <x v="2211"/>
    <x v="145"/>
    <m/>
    <m/>
    <s v="Amazon"/>
    <s v="Amazon"/>
    <n v="16284.02"/>
    <n v="92327183.770000085"/>
    <n v="92327183.770000085"/>
    <s v="Cairo"/>
  </r>
  <r>
    <x v="7643"/>
    <x v="7"/>
    <x v="0"/>
    <x v="7"/>
    <x v="1"/>
    <x v="0"/>
    <x v="7626"/>
    <x v="4"/>
    <x v="7640"/>
    <x v="371"/>
    <x v="1243"/>
    <x v="177"/>
    <m/>
    <m/>
    <s v="Jumia"/>
    <s v="Jum"/>
    <n v="16284.02"/>
    <n v="92327183.770000085"/>
    <n v="92327183.770000085"/>
    <s v="Cairo"/>
  </r>
  <r>
    <x v="7644"/>
    <x v="5"/>
    <x v="1"/>
    <x v="5"/>
    <x v="1"/>
    <x v="2"/>
    <x v="7627"/>
    <x v="3"/>
    <x v="7641"/>
    <x v="170"/>
    <x v="3911"/>
    <x v="234"/>
    <m/>
    <m/>
    <s v="Jumia"/>
    <s v="Jum"/>
    <n v="26648.76"/>
    <n v="91504159.730000004"/>
    <n v="91504159.730000004"/>
    <s v="Casablanca"/>
  </r>
  <r>
    <x v="7645"/>
    <x v="2"/>
    <x v="2"/>
    <x v="2"/>
    <x v="0"/>
    <x v="3"/>
    <x v="7628"/>
    <x v="2"/>
    <x v="7642"/>
    <x v="166"/>
    <x v="1895"/>
    <x v="199"/>
    <m/>
    <m/>
    <s v="sq"/>
    <s v="sq"/>
    <n v="3665.44"/>
    <n v="29200970.130000021"/>
    <n v="29200970.130000021"/>
    <s v="Dubai"/>
  </r>
  <r>
    <x v="7646"/>
    <x v="7"/>
    <x v="0"/>
    <x v="7"/>
    <x v="0"/>
    <x v="0"/>
    <x v="7629"/>
    <x v="4"/>
    <x v="7643"/>
    <x v="65"/>
    <x v="2994"/>
    <x v="207"/>
    <m/>
    <m/>
    <s v="sq"/>
    <s v="sq"/>
    <n v="16284.02"/>
    <n v="92327183.770000085"/>
    <n v="92327183.770000085"/>
    <s v="Cairo"/>
  </r>
  <r>
    <x v="7647"/>
    <x v="9"/>
    <x v="1"/>
    <x v="9"/>
    <x v="1"/>
    <x v="1"/>
    <x v="7630"/>
    <x v="0"/>
    <x v="7644"/>
    <x v="166"/>
    <x v="3912"/>
    <x v="23"/>
    <m/>
    <m/>
    <s v="Jumia"/>
    <s v="Jum"/>
    <n v="13290.4"/>
    <n v="91504159.730000004"/>
    <n v="91504159.730000004"/>
    <s v="Alexandria"/>
  </r>
  <r>
    <x v="7648"/>
    <x v="2"/>
    <x v="2"/>
    <x v="2"/>
    <x v="1"/>
    <x v="5"/>
    <x v="7631"/>
    <x v="3"/>
    <x v="7645"/>
    <x v="154"/>
    <x v="3913"/>
    <x v="221"/>
    <m/>
    <m/>
    <s v="Jumia"/>
    <s v="Jum"/>
    <n v="27872.98"/>
    <n v="29200970.130000021"/>
    <n v="29200970.130000021"/>
    <s v="Giza"/>
  </r>
  <r>
    <x v="7649"/>
    <x v="3"/>
    <x v="3"/>
    <x v="3"/>
    <x v="1"/>
    <x v="4"/>
    <x v="7632"/>
    <x v="4"/>
    <x v="7646"/>
    <x v="289"/>
    <x v="792"/>
    <x v="329"/>
    <m/>
    <m/>
    <s v="Jumia"/>
    <s v="Jum"/>
    <n v="99349.3"/>
    <n v="57542997.559999913"/>
    <n v="57542997.559999913"/>
    <s v="Riyadh"/>
  </r>
  <r>
    <x v="7650"/>
    <x v="5"/>
    <x v="1"/>
    <x v="5"/>
    <x v="2"/>
    <x v="5"/>
    <x v="7633"/>
    <x v="4"/>
    <x v="7647"/>
    <x v="302"/>
    <x v="50"/>
    <x v="328"/>
    <m/>
    <m/>
    <s v="Amazon"/>
    <s v="Amazon"/>
    <n v="27872.98"/>
    <n v="91504159.730000004"/>
    <n v="91504159.730000004"/>
    <s v="Giza"/>
  </r>
  <r>
    <x v="7651"/>
    <x v="6"/>
    <x v="4"/>
    <x v="6"/>
    <x v="2"/>
    <x v="5"/>
    <x v="7634"/>
    <x v="0"/>
    <x v="7648"/>
    <x v="14"/>
    <x v="2598"/>
    <x v="144"/>
    <m/>
    <m/>
    <s v="Amazon"/>
    <s v="Amazon"/>
    <n v="27872.98"/>
    <n v="31420413.200000018"/>
    <n v="31420413.200000018"/>
    <s v="Giza"/>
  </r>
  <r>
    <x v="7652"/>
    <x v="1"/>
    <x v="1"/>
    <x v="1"/>
    <x v="0"/>
    <x v="3"/>
    <x v="7635"/>
    <x v="2"/>
    <x v="7649"/>
    <x v="97"/>
    <x v="2801"/>
    <x v="167"/>
    <m/>
    <m/>
    <s v="sq"/>
    <s v="sq"/>
    <n v="3665.44"/>
    <n v="91504159.730000004"/>
    <n v="91504159.730000004"/>
    <s v="Dubai"/>
  </r>
  <r>
    <x v="7653"/>
    <x v="1"/>
    <x v="1"/>
    <x v="1"/>
    <x v="1"/>
    <x v="1"/>
    <x v="7636"/>
    <x v="2"/>
    <x v="7650"/>
    <x v="279"/>
    <x v="3823"/>
    <x v="315"/>
    <m/>
    <m/>
    <s v="Jumia"/>
    <s v="Jum"/>
    <n v="13290.4"/>
    <n v="91504159.730000004"/>
    <n v="91504159.730000004"/>
    <s v="Alexandria"/>
  </r>
  <r>
    <x v="7654"/>
    <x v="3"/>
    <x v="3"/>
    <x v="3"/>
    <x v="2"/>
    <x v="4"/>
    <x v="7637"/>
    <x v="1"/>
    <x v="7651"/>
    <x v="276"/>
    <x v="2246"/>
    <x v="304"/>
    <m/>
    <m/>
    <s v="Amazon"/>
    <s v="Amazon"/>
    <n v="99349.3"/>
    <n v="57542997.559999913"/>
    <n v="57542997.559999913"/>
    <s v="Riyadh"/>
  </r>
  <r>
    <x v="7655"/>
    <x v="4"/>
    <x v="0"/>
    <x v="4"/>
    <x v="1"/>
    <x v="1"/>
    <x v="7638"/>
    <x v="4"/>
    <x v="7652"/>
    <x v="167"/>
    <x v="954"/>
    <x v="159"/>
    <m/>
    <m/>
    <s v="Jumia"/>
    <s v="Jum"/>
    <n v="13290.4"/>
    <n v="92327183.770000085"/>
    <n v="92327183.770000085"/>
    <s v="Alexandria"/>
  </r>
  <r>
    <x v="7656"/>
    <x v="5"/>
    <x v="1"/>
    <x v="5"/>
    <x v="2"/>
    <x v="3"/>
    <x v="7639"/>
    <x v="2"/>
    <x v="7653"/>
    <x v="308"/>
    <x v="736"/>
    <x v="57"/>
    <m/>
    <m/>
    <s v="Amazon"/>
    <s v="Amazon"/>
    <n v="3665.44"/>
    <n v="91504159.730000004"/>
    <n v="91504159.730000004"/>
    <s v="Dubai"/>
  </r>
  <r>
    <x v="7657"/>
    <x v="4"/>
    <x v="0"/>
    <x v="4"/>
    <x v="2"/>
    <x v="4"/>
    <x v="7640"/>
    <x v="2"/>
    <x v="7654"/>
    <x v="24"/>
    <x v="3914"/>
    <x v="204"/>
    <m/>
    <m/>
    <s v="Amazon"/>
    <s v="Amazon"/>
    <n v="99349.3"/>
    <n v="92327183.770000085"/>
    <n v="92327183.770000085"/>
    <s v="Riyadh"/>
  </r>
  <r>
    <x v="7658"/>
    <x v="5"/>
    <x v="1"/>
    <x v="5"/>
    <x v="0"/>
    <x v="3"/>
    <x v="7641"/>
    <x v="3"/>
    <x v="7655"/>
    <x v="179"/>
    <x v="3915"/>
    <x v="0"/>
    <m/>
    <m/>
    <s v="sq"/>
    <s v="sq"/>
    <n v="3665.44"/>
    <n v="91504159.730000004"/>
    <n v="91504159.730000004"/>
    <s v="Dubai"/>
  </r>
  <r>
    <x v="7659"/>
    <x v="4"/>
    <x v="0"/>
    <x v="4"/>
    <x v="2"/>
    <x v="2"/>
    <x v="7642"/>
    <x v="1"/>
    <x v="7656"/>
    <x v="61"/>
    <x v="697"/>
    <x v="146"/>
    <m/>
    <m/>
    <s v="Amazon"/>
    <s v="Amazon"/>
    <n v="26648.76"/>
    <n v="92327183.770000085"/>
    <n v="92327183.770000085"/>
    <s v="Casablanca"/>
  </r>
  <r>
    <x v="7660"/>
    <x v="8"/>
    <x v="3"/>
    <x v="8"/>
    <x v="2"/>
    <x v="4"/>
    <x v="7643"/>
    <x v="0"/>
    <x v="7657"/>
    <x v="124"/>
    <x v="3849"/>
    <x v="280"/>
    <m/>
    <m/>
    <s v="Amazon"/>
    <s v="Amazon"/>
    <n v="99349.3"/>
    <n v="57542997.559999913"/>
    <n v="57542997.559999913"/>
    <s v="Riyadh"/>
  </r>
  <r>
    <x v="7661"/>
    <x v="9"/>
    <x v="1"/>
    <x v="9"/>
    <x v="0"/>
    <x v="2"/>
    <x v="7644"/>
    <x v="2"/>
    <x v="7658"/>
    <x v="380"/>
    <x v="58"/>
    <x v="302"/>
    <m/>
    <m/>
    <s v="sq"/>
    <s v="sq"/>
    <n v="26648.76"/>
    <n v="91504159.730000004"/>
    <n v="91504159.730000004"/>
    <s v="Casablanca"/>
  </r>
  <r>
    <x v="7662"/>
    <x v="0"/>
    <x v="0"/>
    <x v="0"/>
    <x v="0"/>
    <x v="0"/>
    <x v="7645"/>
    <x v="2"/>
    <x v="7659"/>
    <x v="122"/>
    <x v="266"/>
    <x v="209"/>
    <m/>
    <m/>
    <s v="sq"/>
    <s v="sq"/>
    <n v="16284.02"/>
    <n v="92327183.770000085"/>
    <n v="92327183.770000085"/>
    <s v="Cairo"/>
  </r>
  <r>
    <x v="7663"/>
    <x v="9"/>
    <x v="1"/>
    <x v="9"/>
    <x v="1"/>
    <x v="1"/>
    <x v="7646"/>
    <x v="2"/>
    <x v="7660"/>
    <x v="233"/>
    <x v="3600"/>
    <x v="185"/>
    <m/>
    <m/>
    <s v="Jumia"/>
    <s v="Jum"/>
    <n v="13290.4"/>
    <n v="91504159.730000004"/>
    <n v="91504159.730000004"/>
    <s v="Alexandria"/>
  </r>
  <r>
    <x v="7664"/>
    <x v="4"/>
    <x v="0"/>
    <x v="4"/>
    <x v="1"/>
    <x v="5"/>
    <x v="7647"/>
    <x v="0"/>
    <x v="7661"/>
    <x v="203"/>
    <x v="348"/>
    <x v="52"/>
    <m/>
    <m/>
    <s v="Jumia"/>
    <s v="Jum"/>
    <n v="27872.98"/>
    <n v="92327183.770000085"/>
    <n v="92327183.770000085"/>
    <s v="Giza"/>
  </r>
  <r>
    <x v="7665"/>
    <x v="4"/>
    <x v="0"/>
    <x v="4"/>
    <x v="1"/>
    <x v="4"/>
    <x v="7648"/>
    <x v="1"/>
    <x v="7662"/>
    <x v="188"/>
    <x v="3591"/>
    <x v="293"/>
    <m/>
    <m/>
    <s v="Jumia"/>
    <s v="Jum"/>
    <n v="99349.3"/>
    <n v="92327183.770000085"/>
    <n v="92327183.770000085"/>
    <s v="Riyadh"/>
  </r>
  <r>
    <x v="7666"/>
    <x v="0"/>
    <x v="0"/>
    <x v="0"/>
    <x v="0"/>
    <x v="5"/>
    <x v="7649"/>
    <x v="2"/>
    <x v="7663"/>
    <x v="61"/>
    <x v="3916"/>
    <x v="106"/>
    <m/>
    <m/>
    <s v="sq"/>
    <s v="sq"/>
    <n v="27872.98"/>
    <n v="92327183.770000085"/>
    <n v="92327183.770000085"/>
    <s v="Giza"/>
  </r>
  <r>
    <x v="7667"/>
    <x v="9"/>
    <x v="1"/>
    <x v="9"/>
    <x v="0"/>
    <x v="2"/>
    <x v="7650"/>
    <x v="1"/>
    <x v="7664"/>
    <x v="309"/>
    <x v="3226"/>
    <x v="3"/>
    <m/>
    <m/>
    <s v="sq"/>
    <s v="sq"/>
    <n v="26648.76"/>
    <n v="91504159.730000004"/>
    <n v="91504159.730000004"/>
    <s v="Casablanca"/>
  </r>
  <r>
    <x v="7668"/>
    <x v="7"/>
    <x v="0"/>
    <x v="7"/>
    <x v="1"/>
    <x v="1"/>
    <x v="7651"/>
    <x v="0"/>
    <x v="7665"/>
    <x v="0"/>
    <x v="2267"/>
    <x v="161"/>
    <m/>
    <m/>
    <s v="Jumia"/>
    <s v="Jum"/>
    <n v="13290.4"/>
    <n v="92327183.770000085"/>
    <n v="92327183.770000085"/>
    <s v="Alexandria"/>
  </r>
  <r>
    <x v="7669"/>
    <x v="4"/>
    <x v="0"/>
    <x v="4"/>
    <x v="0"/>
    <x v="1"/>
    <x v="7652"/>
    <x v="0"/>
    <x v="7666"/>
    <x v="44"/>
    <x v="3917"/>
    <x v="145"/>
    <m/>
    <m/>
    <s v="sq"/>
    <s v="sq"/>
    <n v="13290.4"/>
    <n v="92327183.770000085"/>
    <n v="92327183.770000085"/>
    <s v="Alexandria"/>
  </r>
  <r>
    <x v="7670"/>
    <x v="9"/>
    <x v="1"/>
    <x v="9"/>
    <x v="2"/>
    <x v="0"/>
    <x v="7653"/>
    <x v="2"/>
    <x v="7667"/>
    <x v="31"/>
    <x v="1331"/>
    <x v="274"/>
    <m/>
    <m/>
    <s v="Amazon"/>
    <s v="Amazon"/>
    <n v="16284.02"/>
    <n v="91504159.730000004"/>
    <n v="91504159.730000004"/>
    <s v="Cairo"/>
  </r>
  <r>
    <x v="7671"/>
    <x v="3"/>
    <x v="3"/>
    <x v="3"/>
    <x v="1"/>
    <x v="5"/>
    <x v="7654"/>
    <x v="0"/>
    <x v="7668"/>
    <x v="118"/>
    <x v="1974"/>
    <x v="117"/>
    <m/>
    <m/>
    <s v="Jumia"/>
    <s v="Jum"/>
    <n v="27872.98"/>
    <n v="57542997.559999913"/>
    <n v="57542997.559999913"/>
    <s v="Giza"/>
  </r>
  <r>
    <x v="7672"/>
    <x v="8"/>
    <x v="3"/>
    <x v="8"/>
    <x v="0"/>
    <x v="0"/>
    <x v="7655"/>
    <x v="0"/>
    <x v="7669"/>
    <x v="42"/>
    <x v="3918"/>
    <x v="187"/>
    <m/>
    <m/>
    <s v="sq"/>
    <s v="sq"/>
    <n v="16284.02"/>
    <n v="57542997.559999913"/>
    <n v="57542997.559999913"/>
    <s v="Cairo"/>
  </r>
  <r>
    <x v="7673"/>
    <x v="9"/>
    <x v="1"/>
    <x v="9"/>
    <x v="0"/>
    <x v="3"/>
    <x v="7656"/>
    <x v="1"/>
    <x v="7670"/>
    <x v="28"/>
    <x v="3783"/>
    <x v="259"/>
    <m/>
    <m/>
    <s v="sq"/>
    <s v="sq"/>
    <n v="3665.44"/>
    <n v="91504159.730000004"/>
    <n v="91504159.730000004"/>
    <s v="Dubai"/>
  </r>
  <r>
    <x v="7674"/>
    <x v="9"/>
    <x v="1"/>
    <x v="9"/>
    <x v="0"/>
    <x v="2"/>
    <x v="7657"/>
    <x v="4"/>
    <x v="7671"/>
    <x v="0"/>
    <x v="3131"/>
    <x v="315"/>
    <m/>
    <m/>
    <s v="sq"/>
    <s v="sq"/>
    <n v="26648.76"/>
    <n v="91504159.730000004"/>
    <n v="91504159.730000004"/>
    <s v="Casablanca"/>
  </r>
  <r>
    <x v="7675"/>
    <x v="5"/>
    <x v="1"/>
    <x v="5"/>
    <x v="1"/>
    <x v="4"/>
    <x v="7658"/>
    <x v="2"/>
    <x v="7672"/>
    <x v="328"/>
    <x v="3919"/>
    <x v="264"/>
    <m/>
    <m/>
    <s v="Jumia"/>
    <s v="Jum"/>
    <n v="99349.3"/>
    <n v="91504159.730000004"/>
    <n v="91504159.730000004"/>
    <s v="Riyadh"/>
  </r>
  <r>
    <x v="7676"/>
    <x v="2"/>
    <x v="2"/>
    <x v="2"/>
    <x v="2"/>
    <x v="4"/>
    <x v="7659"/>
    <x v="4"/>
    <x v="7673"/>
    <x v="282"/>
    <x v="2704"/>
    <x v="0"/>
    <m/>
    <m/>
    <s v="Amazon"/>
    <s v="Amazon"/>
    <n v="99349.3"/>
    <n v="29200970.130000021"/>
    <n v="29200970.130000021"/>
    <s v="Riyadh"/>
  </r>
  <r>
    <x v="7677"/>
    <x v="0"/>
    <x v="0"/>
    <x v="0"/>
    <x v="1"/>
    <x v="5"/>
    <x v="7660"/>
    <x v="1"/>
    <x v="7674"/>
    <x v="309"/>
    <x v="3920"/>
    <x v="67"/>
    <m/>
    <m/>
    <s v="Jumia"/>
    <s v="Jum"/>
    <n v="27872.98"/>
    <n v="92327183.770000085"/>
    <n v="92327183.770000085"/>
    <s v="Giza"/>
  </r>
  <r>
    <x v="7678"/>
    <x v="4"/>
    <x v="0"/>
    <x v="4"/>
    <x v="1"/>
    <x v="5"/>
    <x v="7661"/>
    <x v="4"/>
    <x v="7675"/>
    <x v="357"/>
    <x v="2286"/>
    <x v="98"/>
    <m/>
    <m/>
    <s v="Jumia"/>
    <s v="Jum"/>
    <n v="27872.98"/>
    <n v="92327183.770000085"/>
    <n v="92327183.770000085"/>
    <s v="Giza"/>
  </r>
  <r>
    <x v="7679"/>
    <x v="1"/>
    <x v="1"/>
    <x v="1"/>
    <x v="2"/>
    <x v="2"/>
    <x v="7662"/>
    <x v="4"/>
    <x v="7676"/>
    <x v="268"/>
    <x v="3921"/>
    <x v="172"/>
    <m/>
    <m/>
    <s v="Amazon"/>
    <s v="Amazon"/>
    <n v="26648.76"/>
    <n v="91504159.730000004"/>
    <n v="91504159.730000004"/>
    <s v="Casablanca"/>
  </r>
  <r>
    <x v="7680"/>
    <x v="1"/>
    <x v="1"/>
    <x v="1"/>
    <x v="1"/>
    <x v="4"/>
    <x v="7663"/>
    <x v="2"/>
    <x v="7677"/>
    <x v="193"/>
    <x v="3289"/>
    <x v="196"/>
    <m/>
    <m/>
    <s v="Jumia"/>
    <s v="Jum"/>
    <n v="99349.3"/>
    <n v="91504159.730000004"/>
    <n v="91504159.730000004"/>
    <s v="Riyadh"/>
  </r>
  <r>
    <x v="7681"/>
    <x v="0"/>
    <x v="0"/>
    <x v="0"/>
    <x v="1"/>
    <x v="4"/>
    <x v="7664"/>
    <x v="1"/>
    <x v="7678"/>
    <x v="387"/>
    <x v="3576"/>
    <x v="176"/>
    <m/>
    <m/>
    <s v="Jumia"/>
    <s v="Jum"/>
    <n v="99349.3"/>
    <n v="92327183.770000085"/>
    <n v="92327183.770000085"/>
    <s v="Riyadh"/>
  </r>
  <r>
    <x v="7682"/>
    <x v="4"/>
    <x v="0"/>
    <x v="4"/>
    <x v="0"/>
    <x v="3"/>
    <x v="7665"/>
    <x v="1"/>
    <x v="7679"/>
    <x v="281"/>
    <x v="3640"/>
    <x v="112"/>
    <m/>
    <m/>
    <s v="sq"/>
    <s v="sq"/>
    <n v="3665.44"/>
    <n v="92327183.770000085"/>
    <n v="92327183.770000085"/>
    <s v="Dubai"/>
  </r>
  <r>
    <x v="7683"/>
    <x v="6"/>
    <x v="4"/>
    <x v="6"/>
    <x v="0"/>
    <x v="0"/>
    <x v="7666"/>
    <x v="0"/>
    <x v="7680"/>
    <x v="28"/>
    <x v="2013"/>
    <x v="14"/>
    <m/>
    <m/>
    <s v="sq"/>
    <s v="sq"/>
    <n v="16284.02"/>
    <n v="31420413.200000018"/>
    <n v="31420413.200000018"/>
    <s v="Cairo"/>
  </r>
  <r>
    <x v="7684"/>
    <x v="8"/>
    <x v="3"/>
    <x v="8"/>
    <x v="0"/>
    <x v="4"/>
    <x v="7667"/>
    <x v="1"/>
    <x v="7681"/>
    <x v="146"/>
    <x v="3922"/>
    <x v="42"/>
    <m/>
    <m/>
    <s v="sq"/>
    <s v="sq"/>
    <n v="99349.3"/>
    <n v="57542997.559999913"/>
    <n v="57542997.559999913"/>
    <s v="Riyadh"/>
  </r>
  <r>
    <x v="7685"/>
    <x v="2"/>
    <x v="2"/>
    <x v="2"/>
    <x v="2"/>
    <x v="5"/>
    <x v="7668"/>
    <x v="0"/>
    <x v="7682"/>
    <x v="313"/>
    <x v="2058"/>
    <x v="97"/>
    <m/>
    <m/>
    <s v="Amazon"/>
    <s v="Amazon"/>
    <n v="27872.98"/>
    <n v="29200970.130000021"/>
    <n v="29200970.130000021"/>
    <s v="Giza"/>
  </r>
  <r>
    <x v="7686"/>
    <x v="5"/>
    <x v="1"/>
    <x v="5"/>
    <x v="2"/>
    <x v="3"/>
    <x v="7669"/>
    <x v="4"/>
    <x v="7683"/>
    <x v="111"/>
    <x v="2779"/>
    <x v="210"/>
    <m/>
    <m/>
    <s v="Amazon"/>
    <s v="Amazon"/>
    <n v="3665.44"/>
    <n v="91504159.730000004"/>
    <n v="91504159.730000004"/>
    <s v="Dubai"/>
  </r>
  <r>
    <x v="7687"/>
    <x v="3"/>
    <x v="3"/>
    <x v="3"/>
    <x v="2"/>
    <x v="0"/>
    <x v="7670"/>
    <x v="3"/>
    <x v="7684"/>
    <x v="181"/>
    <x v="3388"/>
    <x v="47"/>
    <m/>
    <m/>
    <s v="Amazon"/>
    <s v="Amazon"/>
    <n v="16284.02"/>
    <n v="57542997.559999913"/>
    <n v="57542997.559999913"/>
    <s v="Cairo"/>
  </r>
  <r>
    <x v="7688"/>
    <x v="1"/>
    <x v="1"/>
    <x v="1"/>
    <x v="1"/>
    <x v="5"/>
    <x v="7671"/>
    <x v="0"/>
    <x v="7685"/>
    <x v="38"/>
    <x v="3729"/>
    <x v="165"/>
    <m/>
    <m/>
    <s v="Jumia"/>
    <s v="Jum"/>
    <n v="27872.98"/>
    <n v="91504159.730000004"/>
    <n v="91504159.730000004"/>
    <s v="Giza"/>
  </r>
  <r>
    <x v="7689"/>
    <x v="9"/>
    <x v="1"/>
    <x v="9"/>
    <x v="1"/>
    <x v="3"/>
    <x v="7672"/>
    <x v="2"/>
    <x v="7686"/>
    <x v="176"/>
    <x v="3323"/>
    <x v="352"/>
    <m/>
    <m/>
    <s v="Jumia"/>
    <s v="Jum"/>
    <n v="3665.44"/>
    <n v="91504159.730000004"/>
    <n v="91504159.730000004"/>
    <s v="Dubai"/>
  </r>
  <r>
    <x v="7690"/>
    <x v="6"/>
    <x v="4"/>
    <x v="6"/>
    <x v="1"/>
    <x v="0"/>
    <x v="7673"/>
    <x v="0"/>
    <x v="7687"/>
    <x v="168"/>
    <x v="3683"/>
    <x v="102"/>
    <m/>
    <m/>
    <s v="Jumia"/>
    <s v="Jum"/>
    <n v="16284.02"/>
    <n v="31420413.200000018"/>
    <n v="31420413.200000018"/>
    <s v="Cairo"/>
  </r>
  <r>
    <x v="7691"/>
    <x v="3"/>
    <x v="3"/>
    <x v="3"/>
    <x v="1"/>
    <x v="5"/>
    <x v="7674"/>
    <x v="0"/>
    <x v="7688"/>
    <x v="379"/>
    <x v="3923"/>
    <x v="22"/>
    <m/>
    <m/>
    <s v="Jumia"/>
    <s v="Jum"/>
    <n v="27872.98"/>
    <n v="57542997.559999913"/>
    <n v="57542997.559999913"/>
    <s v="Giza"/>
  </r>
  <r>
    <x v="7692"/>
    <x v="4"/>
    <x v="0"/>
    <x v="4"/>
    <x v="0"/>
    <x v="5"/>
    <x v="7675"/>
    <x v="2"/>
    <x v="7689"/>
    <x v="254"/>
    <x v="3924"/>
    <x v="237"/>
    <m/>
    <m/>
    <s v="sq"/>
    <s v="sq"/>
    <n v="27872.98"/>
    <n v="92327183.770000085"/>
    <n v="92327183.770000085"/>
    <s v="Giza"/>
  </r>
  <r>
    <x v="7693"/>
    <x v="3"/>
    <x v="3"/>
    <x v="3"/>
    <x v="2"/>
    <x v="1"/>
    <x v="7676"/>
    <x v="3"/>
    <x v="7690"/>
    <x v="175"/>
    <x v="3925"/>
    <x v="346"/>
    <m/>
    <m/>
    <s v="Amazon"/>
    <s v="Amazon"/>
    <n v="13290.4"/>
    <n v="57542997.559999913"/>
    <n v="57542997.559999913"/>
    <s v="Alexandria"/>
  </r>
  <r>
    <x v="7694"/>
    <x v="9"/>
    <x v="1"/>
    <x v="9"/>
    <x v="2"/>
    <x v="3"/>
    <x v="7677"/>
    <x v="1"/>
    <x v="7691"/>
    <x v="35"/>
    <x v="3194"/>
    <x v="266"/>
    <m/>
    <m/>
    <s v="Amazon"/>
    <s v="Amazon"/>
    <n v="3665.44"/>
    <n v="91504159.730000004"/>
    <n v="91504159.730000004"/>
    <s v="Dubai"/>
  </r>
  <r>
    <x v="7695"/>
    <x v="2"/>
    <x v="2"/>
    <x v="2"/>
    <x v="2"/>
    <x v="2"/>
    <x v="7678"/>
    <x v="0"/>
    <x v="7692"/>
    <x v="301"/>
    <x v="1283"/>
    <x v="110"/>
    <m/>
    <m/>
    <s v="Amazon"/>
    <s v="Amazon"/>
    <n v="26648.76"/>
    <n v="29200970.130000021"/>
    <n v="29200970.130000021"/>
    <s v="Casablanca"/>
  </r>
  <r>
    <x v="7696"/>
    <x v="3"/>
    <x v="3"/>
    <x v="3"/>
    <x v="1"/>
    <x v="2"/>
    <x v="7679"/>
    <x v="3"/>
    <x v="7693"/>
    <x v="44"/>
    <x v="404"/>
    <x v="283"/>
    <m/>
    <m/>
    <s v="Jumia"/>
    <s v="Jum"/>
    <n v="26648.76"/>
    <n v="57542997.559999913"/>
    <n v="57542997.559999913"/>
    <s v="Casablanca"/>
  </r>
  <r>
    <x v="7697"/>
    <x v="6"/>
    <x v="4"/>
    <x v="6"/>
    <x v="1"/>
    <x v="2"/>
    <x v="7680"/>
    <x v="3"/>
    <x v="7694"/>
    <x v="163"/>
    <x v="3926"/>
    <x v="49"/>
    <m/>
    <m/>
    <s v="Jumia"/>
    <s v="Jum"/>
    <n v="26648.76"/>
    <n v="31420413.200000018"/>
    <n v="31420413.200000018"/>
    <s v="Casablanca"/>
  </r>
  <r>
    <x v="7698"/>
    <x v="9"/>
    <x v="1"/>
    <x v="9"/>
    <x v="1"/>
    <x v="5"/>
    <x v="7681"/>
    <x v="4"/>
    <x v="7695"/>
    <x v="219"/>
    <x v="3927"/>
    <x v="351"/>
    <m/>
    <m/>
    <s v="Jumia"/>
    <s v="Jum"/>
    <n v="27872.98"/>
    <n v="91504159.730000004"/>
    <n v="91504159.730000004"/>
    <s v="Giza"/>
  </r>
  <r>
    <x v="7699"/>
    <x v="0"/>
    <x v="0"/>
    <x v="0"/>
    <x v="1"/>
    <x v="4"/>
    <x v="7682"/>
    <x v="0"/>
    <x v="7696"/>
    <x v="94"/>
    <x v="3928"/>
    <x v="78"/>
    <m/>
    <m/>
    <s v="Jumia"/>
    <s v="Jum"/>
    <n v="99349.3"/>
    <n v="92327183.770000085"/>
    <n v="92327183.770000085"/>
    <s v="Riyadh"/>
  </r>
  <r>
    <x v="7700"/>
    <x v="2"/>
    <x v="2"/>
    <x v="2"/>
    <x v="0"/>
    <x v="3"/>
    <x v="7683"/>
    <x v="4"/>
    <x v="7697"/>
    <x v="271"/>
    <x v="2254"/>
    <x v="25"/>
    <m/>
    <m/>
    <s v="sq"/>
    <s v="sq"/>
    <n v="3665.44"/>
    <n v="29200970.130000021"/>
    <n v="29200970.130000021"/>
    <s v="Dubai"/>
  </r>
  <r>
    <x v="7701"/>
    <x v="9"/>
    <x v="1"/>
    <x v="9"/>
    <x v="1"/>
    <x v="3"/>
    <x v="7684"/>
    <x v="0"/>
    <x v="7698"/>
    <x v="10"/>
    <x v="2348"/>
    <x v="332"/>
    <m/>
    <m/>
    <s v="Jumia"/>
    <s v="Jum"/>
    <n v="3665.44"/>
    <n v="91504159.730000004"/>
    <n v="91504159.730000004"/>
    <s v="Dubai"/>
  </r>
  <r>
    <x v="7702"/>
    <x v="4"/>
    <x v="0"/>
    <x v="4"/>
    <x v="1"/>
    <x v="0"/>
    <x v="7685"/>
    <x v="2"/>
    <x v="7699"/>
    <x v="99"/>
    <x v="2503"/>
    <x v="67"/>
    <m/>
    <m/>
    <s v="Jumia"/>
    <s v="Jum"/>
    <n v="16284.02"/>
    <n v="92327183.770000085"/>
    <n v="92327183.770000085"/>
    <s v="Cairo"/>
  </r>
  <r>
    <x v="7703"/>
    <x v="8"/>
    <x v="3"/>
    <x v="8"/>
    <x v="2"/>
    <x v="1"/>
    <x v="7686"/>
    <x v="0"/>
    <x v="7700"/>
    <x v="161"/>
    <x v="2996"/>
    <x v="199"/>
    <m/>
    <m/>
    <s v="Amazon"/>
    <s v="Amazon"/>
    <n v="13290.4"/>
    <n v="57542997.559999913"/>
    <n v="57542997.559999913"/>
    <s v="Alexandria"/>
  </r>
  <r>
    <x v="7704"/>
    <x v="4"/>
    <x v="0"/>
    <x v="4"/>
    <x v="1"/>
    <x v="4"/>
    <x v="7687"/>
    <x v="4"/>
    <x v="7701"/>
    <x v="319"/>
    <x v="2923"/>
    <x v="297"/>
    <m/>
    <m/>
    <s v="Jumia"/>
    <s v="Jum"/>
    <n v="99349.3"/>
    <n v="92327183.770000085"/>
    <n v="92327183.770000085"/>
    <s v="Riyadh"/>
  </r>
  <r>
    <x v="7705"/>
    <x v="7"/>
    <x v="0"/>
    <x v="7"/>
    <x v="2"/>
    <x v="0"/>
    <x v="7688"/>
    <x v="1"/>
    <x v="7702"/>
    <x v="272"/>
    <x v="3929"/>
    <x v="36"/>
    <m/>
    <m/>
    <s v="Amazon"/>
    <s v="Amazon"/>
    <n v="16284.02"/>
    <n v="92327183.770000085"/>
    <n v="92327183.770000085"/>
    <s v="Cairo"/>
  </r>
  <r>
    <x v="7706"/>
    <x v="0"/>
    <x v="0"/>
    <x v="0"/>
    <x v="2"/>
    <x v="2"/>
    <x v="7689"/>
    <x v="2"/>
    <x v="7703"/>
    <x v="1"/>
    <x v="2622"/>
    <x v="72"/>
    <m/>
    <m/>
    <s v="Amazon"/>
    <s v="Amazon"/>
    <n v="26648.76"/>
    <n v="92327183.770000085"/>
    <n v="92327183.770000085"/>
    <s v="Casablanca"/>
  </r>
  <r>
    <x v="7707"/>
    <x v="2"/>
    <x v="2"/>
    <x v="2"/>
    <x v="2"/>
    <x v="1"/>
    <x v="7690"/>
    <x v="3"/>
    <x v="7704"/>
    <x v="280"/>
    <x v="506"/>
    <x v="77"/>
    <m/>
    <m/>
    <s v="Amazon"/>
    <s v="Amazon"/>
    <n v="13290.4"/>
    <n v="29200970.130000021"/>
    <n v="29200970.130000021"/>
    <s v="Alexandria"/>
  </r>
  <r>
    <x v="7708"/>
    <x v="4"/>
    <x v="0"/>
    <x v="4"/>
    <x v="1"/>
    <x v="1"/>
    <x v="7691"/>
    <x v="3"/>
    <x v="7705"/>
    <x v="167"/>
    <x v="1586"/>
    <x v="163"/>
    <m/>
    <m/>
    <s v="Jumia"/>
    <s v="Jum"/>
    <n v="13290.4"/>
    <n v="92327183.770000085"/>
    <n v="92327183.770000085"/>
    <s v="Alexandria"/>
  </r>
  <r>
    <x v="7709"/>
    <x v="9"/>
    <x v="1"/>
    <x v="9"/>
    <x v="1"/>
    <x v="3"/>
    <x v="7692"/>
    <x v="2"/>
    <x v="7706"/>
    <x v="120"/>
    <x v="3453"/>
    <x v="154"/>
    <m/>
    <m/>
    <s v="Jumia"/>
    <s v="Jum"/>
    <n v="3665.44"/>
    <n v="91504159.730000004"/>
    <n v="91504159.730000004"/>
    <s v="Dubai"/>
  </r>
  <r>
    <x v="7710"/>
    <x v="4"/>
    <x v="0"/>
    <x v="4"/>
    <x v="2"/>
    <x v="0"/>
    <x v="7693"/>
    <x v="0"/>
    <x v="7707"/>
    <x v="96"/>
    <x v="2111"/>
    <x v="127"/>
    <m/>
    <m/>
    <s v="Amazon"/>
    <s v="Amazon"/>
    <n v="16284.02"/>
    <n v="92327183.770000085"/>
    <n v="92327183.770000085"/>
    <s v="Cairo"/>
  </r>
  <r>
    <x v="7711"/>
    <x v="0"/>
    <x v="0"/>
    <x v="0"/>
    <x v="1"/>
    <x v="4"/>
    <x v="7694"/>
    <x v="4"/>
    <x v="7708"/>
    <x v="229"/>
    <x v="2294"/>
    <x v="114"/>
    <m/>
    <m/>
    <s v="Jumia"/>
    <s v="Jum"/>
    <n v="99349.3"/>
    <n v="92327183.770000085"/>
    <n v="92327183.770000085"/>
    <s v="Riyadh"/>
  </r>
  <r>
    <x v="7712"/>
    <x v="0"/>
    <x v="0"/>
    <x v="0"/>
    <x v="0"/>
    <x v="5"/>
    <x v="7695"/>
    <x v="0"/>
    <x v="7709"/>
    <x v="397"/>
    <x v="3930"/>
    <x v="274"/>
    <m/>
    <m/>
    <s v="sq"/>
    <s v="sq"/>
    <n v="27872.98"/>
    <n v="92327183.770000085"/>
    <n v="92327183.770000085"/>
    <s v="Giza"/>
  </r>
  <r>
    <x v="7713"/>
    <x v="1"/>
    <x v="1"/>
    <x v="1"/>
    <x v="1"/>
    <x v="5"/>
    <x v="7696"/>
    <x v="1"/>
    <x v="7710"/>
    <x v="171"/>
    <x v="3008"/>
    <x v="66"/>
    <m/>
    <m/>
    <s v="Jumia"/>
    <s v="Jum"/>
    <n v="27872.98"/>
    <n v="91504159.730000004"/>
    <n v="91504159.730000004"/>
    <s v="Giza"/>
  </r>
  <r>
    <x v="7714"/>
    <x v="9"/>
    <x v="1"/>
    <x v="9"/>
    <x v="0"/>
    <x v="0"/>
    <x v="7697"/>
    <x v="3"/>
    <x v="7711"/>
    <x v="131"/>
    <x v="1798"/>
    <x v="290"/>
    <m/>
    <m/>
    <s v="sq"/>
    <s v="sq"/>
    <n v="16284.02"/>
    <n v="91504159.730000004"/>
    <n v="91504159.730000004"/>
    <s v="Cairo"/>
  </r>
  <r>
    <x v="7715"/>
    <x v="2"/>
    <x v="2"/>
    <x v="2"/>
    <x v="1"/>
    <x v="4"/>
    <x v="7698"/>
    <x v="0"/>
    <x v="7712"/>
    <x v="3"/>
    <x v="3931"/>
    <x v="298"/>
    <m/>
    <m/>
    <s v="Jumia"/>
    <s v="Jum"/>
    <n v="99349.3"/>
    <n v="29200970.130000021"/>
    <n v="29200970.130000021"/>
    <s v="Riyadh"/>
  </r>
  <r>
    <x v="7716"/>
    <x v="2"/>
    <x v="2"/>
    <x v="2"/>
    <x v="2"/>
    <x v="3"/>
    <x v="7699"/>
    <x v="1"/>
    <x v="7713"/>
    <x v="279"/>
    <x v="3932"/>
    <x v="231"/>
    <m/>
    <m/>
    <s v="Amazon"/>
    <s v="Amazon"/>
    <n v="3665.44"/>
    <n v="29200970.130000021"/>
    <n v="29200970.130000021"/>
    <s v="Dubai"/>
  </r>
  <r>
    <x v="7717"/>
    <x v="1"/>
    <x v="1"/>
    <x v="1"/>
    <x v="2"/>
    <x v="4"/>
    <x v="7700"/>
    <x v="0"/>
    <x v="7714"/>
    <x v="328"/>
    <x v="1632"/>
    <x v="18"/>
    <m/>
    <m/>
    <s v="Amazon"/>
    <s v="Amazon"/>
    <n v="99349.3"/>
    <n v="91504159.730000004"/>
    <n v="91504159.730000004"/>
    <s v="Riyadh"/>
  </r>
  <r>
    <x v="7718"/>
    <x v="3"/>
    <x v="3"/>
    <x v="3"/>
    <x v="1"/>
    <x v="0"/>
    <x v="7701"/>
    <x v="3"/>
    <x v="7715"/>
    <x v="327"/>
    <x v="2086"/>
    <x v="87"/>
    <m/>
    <m/>
    <s v="Jumia"/>
    <s v="Jum"/>
    <n v="16284.02"/>
    <n v="57542997.559999913"/>
    <n v="57542997.559999913"/>
    <s v="Cairo"/>
  </r>
  <r>
    <x v="7719"/>
    <x v="8"/>
    <x v="3"/>
    <x v="8"/>
    <x v="0"/>
    <x v="4"/>
    <x v="7702"/>
    <x v="4"/>
    <x v="7716"/>
    <x v="87"/>
    <x v="1075"/>
    <x v="161"/>
    <m/>
    <m/>
    <s v="sq"/>
    <s v="sq"/>
    <n v="99349.3"/>
    <n v="57542997.559999913"/>
    <n v="57542997.559999913"/>
    <s v="Riyadh"/>
  </r>
  <r>
    <x v="7720"/>
    <x v="1"/>
    <x v="1"/>
    <x v="1"/>
    <x v="0"/>
    <x v="1"/>
    <x v="7703"/>
    <x v="2"/>
    <x v="7717"/>
    <x v="287"/>
    <x v="2023"/>
    <x v="94"/>
    <m/>
    <m/>
    <s v="sq"/>
    <s v="sq"/>
    <n v="13290.4"/>
    <n v="91504159.730000004"/>
    <n v="91504159.730000004"/>
    <s v="Alexandria"/>
  </r>
  <r>
    <x v="7721"/>
    <x v="1"/>
    <x v="1"/>
    <x v="1"/>
    <x v="0"/>
    <x v="4"/>
    <x v="7704"/>
    <x v="3"/>
    <x v="7718"/>
    <x v="194"/>
    <x v="3596"/>
    <x v="110"/>
    <m/>
    <m/>
    <s v="sq"/>
    <s v="sq"/>
    <n v="99349.3"/>
    <n v="91504159.730000004"/>
    <n v="91504159.730000004"/>
    <s v="Riyadh"/>
  </r>
  <r>
    <x v="7722"/>
    <x v="0"/>
    <x v="0"/>
    <x v="0"/>
    <x v="2"/>
    <x v="2"/>
    <x v="7705"/>
    <x v="4"/>
    <x v="7719"/>
    <x v="392"/>
    <x v="2857"/>
    <x v="7"/>
    <m/>
    <m/>
    <s v="Amazon"/>
    <s v="Amazon"/>
    <n v="26648.76"/>
    <n v="92327183.770000085"/>
    <n v="92327183.770000085"/>
    <s v="Casablanca"/>
  </r>
  <r>
    <x v="7723"/>
    <x v="4"/>
    <x v="0"/>
    <x v="4"/>
    <x v="2"/>
    <x v="1"/>
    <x v="7706"/>
    <x v="2"/>
    <x v="7720"/>
    <x v="94"/>
    <x v="2548"/>
    <x v="175"/>
    <m/>
    <m/>
    <s v="Amazon"/>
    <s v="Amazon"/>
    <n v="13290.4"/>
    <n v="92327183.770000085"/>
    <n v="92327183.770000085"/>
    <s v="Alexandria"/>
  </r>
  <r>
    <x v="7724"/>
    <x v="8"/>
    <x v="3"/>
    <x v="8"/>
    <x v="1"/>
    <x v="3"/>
    <x v="7707"/>
    <x v="0"/>
    <x v="7721"/>
    <x v="361"/>
    <x v="3933"/>
    <x v="356"/>
    <m/>
    <m/>
    <s v="Jumia"/>
    <s v="Jum"/>
    <n v="3665.44"/>
    <n v="57542997.559999913"/>
    <n v="57542997.559999913"/>
    <s v="Dubai"/>
  </r>
  <r>
    <x v="7725"/>
    <x v="2"/>
    <x v="2"/>
    <x v="2"/>
    <x v="2"/>
    <x v="4"/>
    <x v="7708"/>
    <x v="0"/>
    <x v="7722"/>
    <x v="33"/>
    <x v="3934"/>
    <x v="326"/>
    <m/>
    <m/>
    <s v="Amazon"/>
    <s v="Amazon"/>
    <n v="99349.3"/>
    <n v="29200970.130000021"/>
    <n v="29200970.130000021"/>
    <s v="Riyadh"/>
  </r>
  <r>
    <x v="7726"/>
    <x v="7"/>
    <x v="0"/>
    <x v="7"/>
    <x v="1"/>
    <x v="3"/>
    <x v="7709"/>
    <x v="1"/>
    <x v="7723"/>
    <x v="388"/>
    <x v="1957"/>
    <x v="153"/>
    <m/>
    <m/>
    <s v="Jumia"/>
    <s v="Jum"/>
    <n v="3665.44"/>
    <n v="92327183.770000085"/>
    <n v="92327183.770000085"/>
    <s v="Dubai"/>
  </r>
  <r>
    <x v="7727"/>
    <x v="6"/>
    <x v="4"/>
    <x v="6"/>
    <x v="1"/>
    <x v="5"/>
    <x v="7710"/>
    <x v="4"/>
    <x v="7724"/>
    <x v="370"/>
    <x v="3547"/>
    <x v="337"/>
    <m/>
    <m/>
    <s v="Jumia"/>
    <s v="Jum"/>
    <n v="27872.98"/>
    <n v="31420413.200000018"/>
    <n v="31420413.200000018"/>
    <s v="Giza"/>
  </r>
  <r>
    <x v="7728"/>
    <x v="3"/>
    <x v="3"/>
    <x v="3"/>
    <x v="1"/>
    <x v="5"/>
    <x v="7711"/>
    <x v="4"/>
    <x v="7725"/>
    <x v="316"/>
    <x v="500"/>
    <x v="213"/>
    <m/>
    <m/>
    <s v="Jumia"/>
    <s v="Jum"/>
    <n v="27872.98"/>
    <n v="57542997.559999913"/>
    <n v="57542997.559999913"/>
    <s v="Giza"/>
  </r>
  <r>
    <x v="7729"/>
    <x v="7"/>
    <x v="0"/>
    <x v="7"/>
    <x v="2"/>
    <x v="5"/>
    <x v="7712"/>
    <x v="1"/>
    <x v="7726"/>
    <x v="363"/>
    <x v="3935"/>
    <x v="86"/>
    <m/>
    <m/>
    <s v="Amazon"/>
    <s v="Amazon"/>
    <n v="27872.98"/>
    <n v="92327183.770000085"/>
    <n v="92327183.770000085"/>
    <s v="Giza"/>
  </r>
  <r>
    <x v="7730"/>
    <x v="1"/>
    <x v="1"/>
    <x v="1"/>
    <x v="0"/>
    <x v="3"/>
    <x v="7713"/>
    <x v="2"/>
    <x v="7727"/>
    <x v="183"/>
    <x v="3276"/>
    <x v="235"/>
    <m/>
    <m/>
    <s v="sq"/>
    <s v="sq"/>
    <n v="3665.44"/>
    <n v="91504159.730000004"/>
    <n v="91504159.730000004"/>
    <s v="Dubai"/>
  </r>
  <r>
    <x v="7731"/>
    <x v="2"/>
    <x v="2"/>
    <x v="2"/>
    <x v="1"/>
    <x v="1"/>
    <x v="7714"/>
    <x v="3"/>
    <x v="7728"/>
    <x v="294"/>
    <x v="655"/>
    <x v="313"/>
    <m/>
    <m/>
    <s v="Jumia"/>
    <s v="Jum"/>
    <n v="13290.4"/>
    <n v="29200970.130000021"/>
    <n v="29200970.130000021"/>
    <s v="Alexandria"/>
  </r>
  <r>
    <x v="7732"/>
    <x v="2"/>
    <x v="2"/>
    <x v="2"/>
    <x v="1"/>
    <x v="4"/>
    <x v="7715"/>
    <x v="4"/>
    <x v="7729"/>
    <x v="85"/>
    <x v="140"/>
    <x v="74"/>
    <m/>
    <m/>
    <s v="Jumia"/>
    <s v="Jum"/>
    <n v="99349.3"/>
    <n v="29200970.130000021"/>
    <n v="29200970.130000021"/>
    <s v="Riyadh"/>
  </r>
  <r>
    <x v="7733"/>
    <x v="0"/>
    <x v="0"/>
    <x v="0"/>
    <x v="1"/>
    <x v="3"/>
    <x v="7716"/>
    <x v="3"/>
    <x v="7730"/>
    <x v="322"/>
    <x v="3091"/>
    <x v="101"/>
    <m/>
    <m/>
    <s v="Jumia"/>
    <s v="Jum"/>
    <n v="3665.44"/>
    <n v="92327183.770000085"/>
    <n v="92327183.770000085"/>
    <s v="Dubai"/>
  </r>
  <r>
    <x v="7734"/>
    <x v="5"/>
    <x v="1"/>
    <x v="5"/>
    <x v="2"/>
    <x v="4"/>
    <x v="7717"/>
    <x v="2"/>
    <x v="7731"/>
    <x v="377"/>
    <x v="3045"/>
    <x v="78"/>
    <m/>
    <m/>
    <s v="Amazon"/>
    <s v="Amazon"/>
    <n v="99349.3"/>
    <n v="91504159.730000004"/>
    <n v="91504159.730000004"/>
    <s v="Riyadh"/>
  </r>
  <r>
    <x v="7735"/>
    <x v="8"/>
    <x v="3"/>
    <x v="8"/>
    <x v="2"/>
    <x v="4"/>
    <x v="7718"/>
    <x v="1"/>
    <x v="7732"/>
    <x v="118"/>
    <x v="3614"/>
    <x v="18"/>
    <m/>
    <m/>
    <s v="Amazon"/>
    <s v="Amazon"/>
    <n v="99349.3"/>
    <n v="57542997.559999913"/>
    <n v="57542997.559999913"/>
    <s v="Riyadh"/>
  </r>
  <r>
    <x v="7736"/>
    <x v="0"/>
    <x v="0"/>
    <x v="0"/>
    <x v="0"/>
    <x v="1"/>
    <x v="7719"/>
    <x v="3"/>
    <x v="7733"/>
    <x v="308"/>
    <x v="3936"/>
    <x v="313"/>
    <m/>
    <m/>
    <s v="sq"/>
    <s v="sq"/>
    <n v="13290.4"/>
    <n v="92327183.770000085"/>
    <n v="92327183.770000085"/>
    <s v="Alexandria"/>
  </r>
  <r>
    <x v="7737"/>
    <x v="8"/>
    <x v="3"/>
    <x v="8"/>
    <x v="1"/>
    <x v="3"/>
    <x v="7720"/>
    <x v="4"/>
    <x v="7734"/>
    <x v="393"/>
    <x v="435"/>
    <x v="155"/>
    <m/>
    <m/>
    <s v="Jumia"/>
    <s v="Jum"/>
    <n v="3665.44"/>
    <n v="57542997.559999913"/>
    <n v="57542997.559999913"/>
    <s v="Dubai"/>
  </r>
  <r>
    <x v="7738"/>
    <x v="5"/>
    <x v="1"/>
    <x v="5"/>
    <x v="0"/>
    <x v="5"/>
    <x v="7721"/>
    <x v="0"/>
    <x v="7735"/>
    <x v="318"/>
    <x v="644"/>
    <x v="135"/>
    <m/>
    <m/>
    <s v="sq"/>
    <s v="sq"/>
    <n v="27872.98"/>
    <n v="91504159.730000004"/>
    <n v="91504159.730000004"/>
    <s v="Giza"/>
  </r>
  <r>
    <x v="7739"/>
    <x v="8"/>
    <x v="3"/>
    <x v="8"/>
    <x v="1"/>
    <x v="5"/>
    <x v="7722"/>
    <x v="3"/>
    <x v="7736"/>
    <x v="362"/>
    <x v="3419"/>
    <x v="51"/>
    <m/>
    <m/>
    <s v="Jumia"/>
    <s v="Jum"/>
    <n v="27872.98"/>
    <n v="57542997.559999913"/>
    <n v="57542997.559999913"/>
    <s v="Giza"/>
  </r>
  <r>
    <x v="7740"/>
    <x v="2"/>
    <x v="2"/>
    <x v="2"/>
    <x v="1"/>
    <x v="5"/>
    <x v="7723"/>
    <x v="4"/>
    <x v="7737"/>
    <x v="337"/>
    <x v="910"/>
    <x v="127"/>
    <m/>
    <m/>
    <s v="Jumia"/>
    <s v="Jum"/>
    <n v="27872.98"/>
    <n v="29200970.130000021"/>
    <n v="29200970.130000021"/>
    <s v="Giza"/>
  </r>
  <r>
    <x v="7741"/>
    <x v="7"/>
    <x v="0"/>
    <x v="7"/>
    <x v="1"/>
    <x v="0"/>
    <x v="7724"/>
    <x v="4"/>
    <x v="7738"/>
    <x v="218"/>
    <x v="2757"/>
    <x v="270"/>
    <m/>
    <m/>
    <s v="Jumia"/>
    <s v="Jum"/>
    <n v="16284.02"/>
    <n v="92327183.770000085"/>
    <n v="92327183.770000085"/>
    <s v="Cairo"/>
  </r>
  <r>
    <x v="7742"/>
    <x v="2"/>
    <x v="2"/>
    <x v="2"/>
    <x v="0"/>
    <x v="3"/>
    <x v="7725"/>
    <x v="1"/>
    <x v="7739"/>
    <x v="240"/>
    <x v="1809"/>
    <x v="85"/>
    <m/>
    <m/>
    <s v="sq"/>
    <s v="sq"/>
    <n v="3665.44"/>
    <n v="29200970.130000021"/>
    <n v="29200970.130000021"/>
    <s v="Dubai"/>
  </r>
  <r>
    <x v="7743"/>
    <x v="4"/>
    <x v="0"/>
    <x v="4"/>
    <x v="1"/>
    <x v="3"/>
    <x v="7726"/>
    <x v="4"/>
    <x v="7740"/>
    <x v="315"/>
    <x v="2659"/>
    <x v="125"/>
    <m/>
    <m/>
    <s v="Jumia"/>
    <s v="Jum"/>
    <n v="3665.44"/>
    <n v="92327183.770000085"/>
    <n v="92327183.770000085"/>
    <s v="Dubai"/>
  </r>
  <r>
    <x v="7744"/>
    <x v="9"/>
    <x v="1"/>
    <x v="9"/>
    <x v="2"/>
    <x v="1"/>
    <x v="7727"/>
    <x v="2"/>
    <x v="7741"/>
    <x v="223"/>
    <x v="2953"/>
    <x v="181"/>
    <m/>
    <m/>
    <s v="Amazon"/>
    <s v="Amazon"/>
    <n v="13290.4"/>
    <n v="91504159.730000004"/>
    <n v="91504159.730000004"/>
    <s v="Alexandria"/>
  </r>
  <r>
    <x v="7745"/>
    <x v="3"/>
    <x v="3"/>
    <x v="3"/>
    <x v="1"/>
    <x v="2"/>
    <x v="7728"/>
    <x v="4"/>
    <x v="7742"/>
    <x v="158"/>
    <x v="1498"/>
    <x v="175"/>
    <m/>
    <m/>
    <s v="Jumia"/>
    <s v="Jum"/>
    <n v="26648.76"/>
    <n v="57542997.559999913"/>
    <n v="57542997.559999913"/>
    <s v="Casablanca"/>
  </r>
  <r>
    <x v="7746"/>
    <x v="4"/>
    <x v="0"/>
    <x v="4"/>
    <x v="2"/>
    <x v="2"/>
    <x v="7729"/>
    <x v="1"/>
    <x v="7743"/>
    <x v="108"/>
    <x v="333"/>
    <x v="285"/>
    <m/>
    <m/>
    <s v="Amazon"/>
    <s v="Amazon"/>
    <n v="26648.76"/>
    <n v="92327183.770000085"/>
    <n v="92327183.770000085"/>
    <s v="Casablanca"/>
  </r>
  <r>
    <x v="7747"/>
    <x v="7"/>
    <x v="0"/>
    <x v="7"/>
    <x v="2"/>
    <x v="1"/>
    <x v="7730"/>
    <x v="3"/>
    <x v="7744"/>
    <x v="237"/>
    <x v="3361"/>
    <x v="164"/>
    <m/>
    <m/>
    <s v="Amazon"/>
    <s v="Amazon"/>
    <n v="13290.4"/>
    <n v="92327183.770000085"/>
    <n v="92327183.770000085"/>
    <s v="Alexandria"/>
  </r>
  <r>
    <x v="7748"/>
    <x v="3"/>
    <x v="3"/>
    <x v="3"/>
    <x v="0"/>
    <x v="0"/>
    <x v="7731"/>
    <x v="1"/>
    <x v="7745"/>
    <x v="381"/>
    <x v="2870"/>
    <x v="256"/>
    <m/>
    <m/>
    <s v="sq"/>
    <s v="sq"/>
    <n v="16284.02"/>
    <n v="57542997.559999913"/>
    <n v="57542997.559999913"/>
    <s v="Cairo"/>
  </r>
  <r>
    <x v="7749"/>
    <x v="2"/>
    <x v="2"/>
    <x v="2"/>
    <x v="0"/>
    <x v="1"/>
    <x v="7732"/>
    <x v="0"/>
    <x v="7746"/>
    <x v="377"/>
    <x v="3637"/>
    <x v="127"/>
    <m/>
    <m/>
    <s v="sq"/>
    <s v="sq"/>
    <n v="13290.4"/>
    <n v="29200970.130000021"/>
    <n v="29200970.130000021"/>
    <s v="Alexandria"/>
  </r>
  <r>
    <x v="7750"/>
    <x v="2"/>
    <x v="2"/>
    <x v="2"/>
    <x v="0"/>
    <x v="2"/>
    <x v="7733"/>
    <x v="1"/>
    <x v="7747"/>
    <x v="82"/>
    <x v="374"/>
    <x v="358"/>
    <m/>
    <m/>
    <s v="sq"/>
    <s v="sq"/>
    <n v="26648.76"/>
    <n v="29200970.130000021"/>
    <n v="29200970.130000021"/>
    <s v="Casablanca"/>
  </r>
  <r>
    <x v="7751"/>
    <x v="1"/>
    <x v="1"/>
    <x v="1"/>
    <x v="0"/>
    <x v="3"/>
    <x v="7734"/>
    <x v="3"/>
    <x v="7748"/>
    <x v="271"/>
    <x v="1461"/>
    <x v="350"/>
    <m/>
    <m/>
    <s v="sq"/>
    <s v="sq"/>
    <n v="3665.44"/>
    <n v="91504159.730000004"/>
    <n v="91504159.730000004"/>
    <s v="Dubai"/>
  </r>
  <r>
    <x v="7752"/>
    <x v="7"/>
    <x v="0"/>
    <x v="7"/>
    <x v="0"/>
    <x v="2"/>
    <x v="7735"/>
    <x v="4"/>
    <x v="7749"/>
    <x v="312"/>
    <x v="2412"/>
    <x v="78"/>
    <m/>
    <m/>
    <s v="sq"/>
    <s v="sq"/>
    <n v="26648.76"/>
    <n v="92327183.770000085"/>
    <n v="92327183.770000085"/>
    <s v="Casablanca"/>
  </r>
  <r>
    <x v="7753"/>
    <x v="0"/>
    <x v="0"/>
    <x v="0"/>
    <x v="2"/>
    <x v="0"/>
    <x v="7736"/>
    <x v="1"/>
    <x v="7750"/>
    <x v="71"/>
    <x v="2469"/>
    <x v="184"/>
    <m/>
    <m/>
    <s v="Amazon"/>
    <s v="Amazon"/>
    <n v="16284.02"/>
    <n v="92327183.770000085"/>
    <n v="92327183.770000085"/>
    <s v="Cairo"/>
  </r>
  <r>
    <x v="7754"/>
    <x v="2"/>
    <x v="2"/>
    <x v="2"/>
    <x v="2"/>
    <x v="4"/>
    <x v="7737"/>
    <x v="2"/>
    <x v="7751"/>
    <x v="173"/>
    <x v="3937"/>
    <x v="284"/>
    <m/>
    <m/>
    <s v="Amazon"/>
    <s v="Amazon"/>
    <n v="99349.3"/>
    <n v="29200970.130000021"/>
    <n v="29200970.130000021"/>
    <s v="Riyadh"/>
  </r>
  <r>
    <x v="7755"/>
    <x v="5"/>
    <x v="1"/>
    <x v="5"/>
    <x v="2"/>
    <x v="2"/>
    <x v="7738"/>
    <x v="4"/>
    <x v="7752"/>
    <x v="71"/>
    <x v="1576"/>
    <x v="351"/>
    <m/>
    <m/>
    <s v="Amazon"/>
    <s v="Amazon"/>
    <n v="26648.76"/>
    <n v="91504159.730000004"/>
    <n v="91504159.730000004"/>
    <s v="Casablanca"/>
  </r>
  <r>
    <x v="7756"/>
    <x v="7"/>
    <x v="0"/>
    <x v="7"/>
    <x v="1"/>
    <x v="0"/>
    <x v="7739"/>
    <x v="4"/>
    <x v="7753"/>
    <x v="266"/>
    <x v="2492"/>
    <x v="250"/>
    <m/>
    <m/>
    <s v="Jumia"/>
    <s v="Jum"/>
    <n v="16284.02"/>
    <n v="92327183.770000085"/>
    <n v="92327183.770000085"/>
    <s v="Cairo"/>
  </r>
  <r>
    <x v="7757"/>
    <x v="1"/>
    <x v="1"/>
    <x v="1"/>
    <x v="0"/>
    <x v="1"/>
    <x v="7740"/>
    <x v="3"/>
    <x v="7754"/>
    <x v="289"/>
    <x v="3353"/>
    <x v="205"/>
    <m/>
    <m/>
    <s v="sq"/>
    <s v="sq"/>
    <n v="13290.4"/>
    <n v="91504159.730000004"/>
    <n v="91504159.730000004"/>
    <s v="Alexandria"/>
  </r>
  <r>
    <x v="7758"/>
    <x v="1"/>
    <x v="1"/>
    <x v="1"/>
    <x v="2"/>
    <x v="5"/>
    <x v="7741"/>
    <x v="2"/>
    <x v="7755"/>
    <x v="323"/>
    <x v="482"/>
    <x v="274"/>
    <m/>
    <m/>
    <s v="Amazon"/>
    <s v="Amazon"/>
    <n v="27872.98"/>
    <n v="91504159.730000004"/>
    <n v="91504159.730000004"/>
    <s v="Giza"/>
  </r>
  <r>
    <x v="7759"/>
    <x v="2"/>
    <x v="2"/>
    <x v="2"/>
    <x v="1"/>
    <x v="0"/>
    <x v="7742"/>
    <x v="1"/>
    <x v="7756"/>
    <x v="96"/>
    <x v="1441"/>
    <x v="332"/>
    <m/>
    <m/>
    <s v="Jumia"/>
    <s v="Jum"/>
    <n v="16284.02"/>
    <n v="29200970.130000021"/>
    <n v="29200970.130000021"/>
    <s v="Cairo"/>
  </r>
  <r>
    <x v="7760"/>
    <x v="7"/>
    <x v="0"/>
    <x v="7"/>
    <x v="0"/>
    <x v="2"/>
    <x v="7743"/>
    <x v="3"/>
    <x v="7757"/>
    <x v="84"/>
    <x v="1182"/>
    <x v="243"/>
    <m/>
    <m/>
    <s v="sq"/>
    <s v="sq"/>
    <n v="26648.76"/>
    <n v="92327183.770000085"/>
    <n v="92327183.770000085"/>
    <s v="Casablanca"/>
  </r>
  <r>
    <x v="7761"/>
    <x v="9"/>
    <x v="1"/>
    <x v="9"/>
    <x v="2"/>
    <x v="0"/>
    <x v="7744"/>
    <x v="3"/>
    <x v="7758"/>
    <x v="303"/>
    <x v="439"/>
    <x v="177"/>
    <m/>
    <m/>
    <s v="Amazon"/>
    <s v="Amazon"/>
    <n v="16284.02"/>
    <n v="91504159.730000004"/>
    <n v="91504159.730000004"/>
    <s v="Cairo"/>
  </r>
  <r>
    <x v="7762"/>
    <x v="8"/>
    <x v="3"/>
    <x v="8"/>
    <x v="1"/>
    <x v="4"/>
    <x v="7745"/>
    <x v="3"/>
    <x v="7759"/>
    <x v="229"/>
    <x v="474"/>
    <x v="349"/>
    <m/>
    <m/>
    <s v="Jumia"/>
    <s v="Jum"/>
    <n v="99349.3"/>
    <n v="57542997.559999913"/>
    <n v="57542997.559999913"/>
    <s v="Riyadh"/>
  </r>
  <r>
    <x v="7763"/>
    <x v="3"/>
    <x v="3"/>
    <x v="3"/>
    <x v="1"/>
    <x v="1"/>
    <x v="7746"/>
    <x v="4"/>
    <x v="7760"/>
    <x v="95"/>
    <x v="3005"/>
    <x v="86"/>
    <m/>
    <m/>
    <s v="Jumia"/>
    <s v="Jum"/>
    <n v="13290.4"/>
    <n v="57542997.559999913"/>
    <n v="57542997.559999913"/>
    <s v="Alexandria"/>
  </r>
  <r>
    <x v="7764"/>
    <x v="2"/>
    <x v="2"/>
    <x v="2"/>
    <x v="2"/>
    <x v="2"/>
    <x v="7747"/>
    <x v="2"/>
    <x v="7761"/>
    <x v="161"/>
    <x v="2591"/>
    <x v="208"/>
    <m/>
    <m/>
    <s v="Amazon"/>
    <s v="Amazon"/>
    <n v="26648.76"/>
    <n v="29200970.130000021"/>
    <n v="29200970.130000021"/>
    <s v="Casablanca"/>
  </r>
  <r>
    <x v="7765"/>
    <x v="3"/>
    <x v="3"/>
    <x v="3"/>
    <x v="1"/>
    <x v="2"/>
    <x v="7748"/>
    <x v="3"/>
    <x v="7762"/>
    <x v="287"/>
    <x v="1081"/>
    <x v="21"/>
    <m/>
    <m/>
    <s v="Jumia"/>
    <s v="Jum"/>
    <n v="26648.76"/>
    <n v="57542997.559999913"/>
    <n v="57542997.559999913"/>
    <s v="Casablanca"/>
  </r>
  <r>
    <x v="7766"/>
    <x v="0"/>
    <x v="0"/>
    <x v="0"/>
    <x v="1"/>
    <x v="1"/>
    <x v="7749"/>
    <x v="4"/>
    <x v="7763"/>
    <x v="208"/>
    <x v="3049"/>
    <x v="11"/>
    <m/>
    <m/>
    <s v="Jumia"/>
    <s v="Jum"/>
    <n v="13290.4"/>
    <n v="92327183.770000085"/>
    <n v="92327183.770000085"/>
    <s v="Alexandria"/>
  </r>
  <r>
    <x v="7767"/>
    <x v="3"/>
    <x v="3"/>
    <x v="3"/>
    <x v="2"/>
    <x v="3"/>
    <x v="7750"/>
    <x v="0"/>
    <x v="7764"/>
    <x v="357"/>
    <x v="3938"/>
    <x v="281"/>
    <m/>
    <m/>
    <s v="Amazon"/>
    <s v="Amazon"/>
    <n v="3665.44"/>
    <n v="57542997.559999913"/>
    <n v="57542997.559999913"/>
    <s v="Dubai"/>
  </r>
  <r>
    <x v="7768"/>
    <x v="1"/>
    <x v="1"/>
    <x v="1"/>
    <x v="1"/>
    <x v="2"/>
    <x v="7751"/>
    <x v="2"/>
    <x v="7765"/>
    <x v="215"/>
    <x v="2738"/>
    <x v="32"/>
    <m/>
    <m/>
    <s v="Jumia"/>
    <s v="Jum"/>
    <n v="26648.76"/>
    <n v="91504159.730000004"/>
    <n v="91504159.730000004"/>
    <s v="Casablanca"/>
  </r>
  <r>
    <x v="7769"/>
    <x v="5"/>
    <x v="1"/>
    <x v="5"/>
    <x v="2"/>
    <x v="2"/>
    <x v="7752"/>
    <x v="4"/>
    <x v="7766"/>
    <x v="355"/>
    <x v="3554"/>
    <x v="270"/>
    <m/>
    <m/>
    <s v="Amazon"/>
    <s v="Amazon"/>
    <n v="26648.76"/>
    <n v="91504159.730000004"/>
    <n v="91504159.730000004"/>
    <s v="Casablanca"/>
  </r>
  <r>
    <x v="7770"/>
    <x v="8"/>
    <x v="3"/>
    <x v="8"/>
    <x v="1"/>
    <x v="0"/>
    <x v="7753"/>
    <x v="0"/>
    <x v="7767"/>
    <x v="181"/>
    <x v="3939"/>
    <x v="113"/>
    <m/>
    <m/>
    <s v="Jumia"/>
    <s v="Jum"/>
    <n v="16284.02"/>
    <n v="57542997.559999913"/>
    <n v="57542997.559999913"/>
    <s v="Cairo"/>
  </r>
  <r>
    <x v="7771"/>
    <x v="8"/>
    <x v="3"/>
    <x v="8"/>
    <x v="1"/>
    <x v="3"/>
    <x v="7754"/>
    <x v="4"/>
    <x v="7768"/>
    <x v="339"/>
    <x v="887"/>
    <x v="334"/>
    <m/>
    <m/>
    <s v="Jumia"/>
    <s v="Jum"/>
    <n v="3665.44"/>
    <n v="57542997.559999913"/>
    <n v="57542997.559999913"/>
    <s v="Dubai"/>
  </r>
  <r>
    <x v="7772"/>
    <x v="9"/>
    <x v="1"/>
    <x v="9"/>
    <x v="2"/>
    <x v="3"/>
    <x v="7755"/>
    <x v="2"/>
    <x v="7769"/>
    <x v="221"/>
    <x v="639"/>
    <x v="58"/>
    <m/>
    <m/>
    <s v="Amazon"/>
    <s v="Amazon"/>
    <n v="3665.44"/>
    <n v="91504159.730000004"/>
    <n v="91504159.730000004"/>
    <s v="Dubai"/>
  </r>
  <r>
    <x v="7773"/>
    <x v="2"/>
    <x v="2"/>
    <x v="2"/>
    <x v="0"/>
    <x v="1"/>
    <x v="7756"/>
    <x v="2"/>
    <x v="7770"/>
    <x v="361"/>
    <x v="76"/>
    <x v="258"/>
    <m/>
    <m/>
    <s v="sq"/>
    <s v="sq"/>
    <n v="13290.4"/>
    <n v="29200970.130000021"/>
    <n v="29200970.130000021"/>
    <s v="Alexandria"/>
  </r>
  <r>
    <x v="7774"/>
    <x v="6"/>
    <x v="4"/>
    <x v="6"/>
    <x v="0"/>
    <x v="2"/>
    <x v="7757"/>
    <x v="2"/>
    <x v="7771"/>
    <x v="275"/>
    <x v="3940"/>
    <x v="17"/>
    <m/>
    <m/>
    <s v="sq"/>
    <s v="sq"/>
    <n v="26648.76"/>
    <n v="31420413.200000018"/>
    <n v="31420413.200000018"/>
    <s v="Casablanca"/>
  </r>
  <r>
    <x v="7775"/>
    <x v="5"/>
    <x v="1"/>
    <x v="5"/>
    <x v="2"/>
    <x v="0"/>
    <x v="7758"/>
    <x v="1"/>
    <x v="7772"/>
    <x v="119"/>
    <x v="3941"/>
    <x v="130"/>
    <m/>
    <m/>
    <s v="Amazon"/>
    <s v="Amazon"/>
    <n v="16284.02"/>
    <n v="91504159.730000004"/>
    <n v="91504159.730000004"/>
    <s v="Cairo"/>
  </r>
  <r>
    <x v="7776"/>
    <x v="7"/>
    <x v="0"/>
    <x v="7"/>
    <x v="0"/>
    <x v="3"/>
    <x v="7759"/>
    <x v="4"/>
    <x v="7773"/>
    <x v="97"/>
    <x v="3942"/>
    <x v="241"/>
    <m/>
    <m/>
    <s v="sq"/>
    <s v="sq"/>
    <n v="3665.44"/>
    <n v="92327183.770000085"/>
    <n v="92327183.770000085"/>
    <s v="Dubai"/>
  </r>
  <r>
    <x v="7777"/>
    <x v="8"/>
    <x v="3"/>
    <x v="8"/>
    <x v="2"/>
    <x v="5"/>
    <x v="7760"/>
    <x v="0"/>
    <x v="7774"/>
    <x v="175"/>
    <x v="3762"/>
    <x v="231"/>
    <m/>
    <m/>
    <s v="Amazon"/>
    <s v="Amazon"/>
    <n v="27872.98"/>
    <n v="57542997.559999913"/>
    <n v="57542997.559999913"/>
    <s v="Giza"/>
  </r>
  <r>
    <x v="7778"/>
    <x v="9"/>
    <x v="1"/>
    <x v="9"/>
    <x v="2"/>
    <x v="5"/>
    <x v="7761"/>
    <x v="1"/>
    <x v="7775"/>
    <x v="349"/>
    <x v="122"/>
    <x v="276"/>
    <m/>
    <m/>
    <s v="Amazon"/>
    <s v="Amazon"/>
    <n v="27872.98"/>
    <n v="91504159.730000004"/>
    <n v="91504159.730000004"/>
    <s v="Giza"/>
  </r>
  <r>
    <x v="7779"/>
    <x v="7"/>
    <x v="0"/>
    <x v="7"/>
    <x v="1"/>
    <x v="4"/>
    <x v="7762"/>
    <x v="3"/>
    <x v="7776"/>
    <x v="305"/>
    <x v="1069"/>
    <x v="249"/>
    <m/>
    <m/>
    <s v="Jumia"/>
    <s v="Jum"/>
    <n v="99349.3"/>
    <n v="92327183.770000085"/>
    <n v="92327183.770000085"/>
    <s v="Riyadh"/>
  </r>
  <r>
    <x v="7780"/>
    <x v="2"/>
    <x v="2"/>
    <x v="2"/>
    <x v="1"/>
    <x v="1"/>
    <x v="7763"/>
    <x v="3"/>
    <x v="7777"/>
    <x v="389"/>
    <x v="1543"/>
    <x v="233"/>
    <m/>
    <m/>
    <s v="Jumia"/>
    <s v="Jum"/>
    <n v="13290.4"/>
    <n v="29200970.130000021"/>
    <n v="29200970.130000021"/>
    <s v="Alexandria"/>
  </r>
  <r>
    <x v="7781"/>
    <x v="8"/>
    <x v="3"/>
    <x v="8"/>
    <x v="2"/>
    <x v="2"/>
    <x v="7764"/>
    <x v="2"/>
    <x v="7778"/>
    <x v="266"/>
    <x v="1923"/>
    <x v="63"/>
    <m/>
    <m/>
    <s v="Amazon"/>
    <s v="Amazon"/>
    <n v="26648.76"/>
    <n v="57542997.559999913"/>
    <n v="57542997.559999913"/>
    <s v="Casablanca"/>
  </r>
  <r>
    <x v="7782"/>
    <x v="1"/>
    <x v="1"/>
    <x v="1"/>
    <x v="0"/>
    <x v="2"/>
    <x v="7765"/>
    <x v="4"/>
    <x v="7779"/>
    <x v="397"/>
    <x v="3549"/>
    <x v="351"/>
    <m/>
    <m/>
    <s v="sq"/>
    <s v="sq"/>
    <n v="26648.76"/>
    <n v="91504159.730000004"/>
    <n v="91504159.730000004"/>
    <s v="Casablanca"/>
  </r>
  <r>
    <x v="7783"/>
    <x v="1"/>
    <x v="1"/>
    <x v="1"/>
    <x v="1"/>
    <x v="1"/>
    <x v="7766"/>
    <x v="3"/>
    <x v="7780"/>
    <x v="343"/>
    <x v="3943"/>
    <x v="2"/>
    <m/>
    <m/>
    <s v="Jumia"/>
    <s v="Jum"/>
    <n v="13290.4"/>
    <n v="91504159.730000004"/>
    <n v="91504159.730000004"/>
    <s v="Alexandria"/>
  </r>
  <r>
    <x v="7784"/>
    <x v="5"/>
    <x v="1"/>
    <x v="5"/>
    <x v="2"/>
    <x v="5"/>
    <x v="7767"/>
    <x v="2"/>
    <x v="7781"/>
    <x v="308"/>
    <x v="3394"/>
    <x v="8"/>
    <m/>
    <m/>
    <s v="Amazon"/>
    <s v="Amazon"/>
    <n v="27872.98"/>
    <n v="91504159.730000004"/>
    <n v="91504159.730000004"/>
    <s v="Giza"/>
  </r>
  <r>
    <x v="7785"/>
    <x v="6"/>
    <x v="4"/>
    <x v="6"/>
    <x v="2"/>
    <x v="0"/>
    <x v="7768"/>
    <x v="2"/>
    <x v="7782"/>
    <x v="275"/>
    <x v="3331"/>
    <x v="185"/>
    <m/>
    <m/>
    <s v="Amazon"/>
    <s v="Amazon"/>
    <n v="16284.02"/>
    <n v="31420413.200000018"/>
    <n v="31420413.200000018"/>
    <s v="Cairo"/>
  </r>
  <r>
    <x v="7786"/>
    <x v="7"/>
    <x v="0"/>
    <x v="7"/>
    <x v="2"/>
    <x v="5"/>
    <x v="7769"/>
    <x v="3"/>
    <x v="7783"/>
    <x v="197"/>
    <x v="3151"/>
    <x v="315"/>
    <m/>
    <m/>
    <s v="Amazon"/>
    <s v="Amazon"/>
    <n v="27872.98"/>
    <n v="92327183.770000085"/>
    <n v="92327183.770000085"/>
    <s v="Giza"/>
  </r>
  <r>
    <x v="7787"/>
    <x v="6"/>
    <x v="4"/>
    <x v="6"/>
    <x v="0"/>
    <x v="2"/>
    <x v="7770"/>
    <x v="4"/>
    <x v="7784"/>
    <x v="209"/>
    <x v="2577"/>
    <x v="193"/>
    <m/>
    <m/>
    <s v="sq"/>
    <s v="sq"/>
    <n v="26648.76"/>
    <n v="31420413.200000018"/>
    <n v="31420413.200000018"/>
    <s v="Casablanca"/>
  </r>
  <r>
    <x v="7788"/>
    <x v="4"/>
    <x v="0"/>
    <x v="4"/>
    <x v="2"/>
    <x v="1"/>
    <x v="7771"/>
    <x v="2"/>
    <x v="7785"/>
    <x v="290"/>
    <x v="3944"/>
    <x v="66"/>
    <m/>
    <m/>
    <s v="Amazon"/>
    <s v="Amazon"/>
    <n v="13290.4"/>
    <n v="92327183.770000085"/>
    <n v="92327183.770000085"/>
    <s v="Alexandria"/>
  </r>
  <r>
    <x v="7789"/>
    <x v="7"/>
    <x v="0"/>
    <x v="7"/>
    <x v="0"/>
    <x v="1"/>
    <x v="7772"/>
    <x v="2"/>
    <x v="7786"/>
    <x v="366"/>
    <x v="3945"/>
    <x v="205"/>
    <m/>
    <m/>
    <s v="sq"/>
    <s v="sq"/>
    <n v="13290.4"/>
    <n v="92327183.770000085"/>
    <n v="92327183.770000085"/>
    <s v="Alexandria"/>
  </r>
  <r>
    <x v="7790"/>
    <x v="5"/>
    <x v="1"/>
    <x v="5"/>
    <x v="2"/>
    <x v="1"/>
    <x v="7773"/>
    <x v="0"/>
    <x v="7787"/>
    <x v="7"/>
    <x v="114"/>
    <x v="221"/>
    <m/>
    <m/>
    <s v="Amazon"/>
    <s v="Amazon"/>
    <n v="13290.4"/>
    <n v="91504159.730000004"/>
    <n v="91504159.730000004"/>
    <s v="Alexandria"/>
  </r>
  <r>
    <x v="7791"/>
    <x v="8"/>
    <x v="3"/>
    <x v="8"/>
    <x v="1"/>
    <x v="4"/>
    <x v="7774"/>
    <x v="1"/>
    <x v="7788"/>
    <x v="219"/>
    <x v="2396"/>
    <x v="175"/>
    <m/>
    <m/>
    <s v="Jumia"/>
    <s v="Jum"/>
    <n v="99349.3"/>
    <n v="57542997.559999913"/>
    <n v="57542997.559999913"/>
    <s v="Riyadh"/>
  </r>
  <r>
    <x v="7792"/>
    <x v="2"/>
    <x v="2"/>
    <x v="2"/>
    <x v="1"/>
    <x v="4"/>
    <x v="7775"/>
    <x v="4"/>
    <x v="7789"/>
    <x v="187"/>
    <x v="458"/>
    <x v="288"/>
    <m/>
    <m/>
    <s v="Jumia"/>
    <s v="Jum"/>
    <n v="99349.3"/>
    <n v="29200970.130000021"/>
    <n v="29200970.130000021"/>
    <s v="Riyadh"/>
  </r>
  <r>
    <x v="7793"/>
    <x v="7"/>
    <x v="0"/>
    <x v="7"/>
    <x v="2"/>
    <x v="1"/>
    <x v="7776"/>
    <x v="1"/>
    <x v="7790"/>
    <x v="329"/>
    <x v="3946"/>
    <x v="294"/>
    <m/>
    <m/>
    <s v="Amazon"/>
    <s v="Amazon"/>
    <n v="13290.4"/>
    <n v="92327183.770000085"/>
    <n v="92327183.770000085"/>
    <s v="Alexandria"/>
  </r>
  <r>
    <x v="7794"/>
    <x v="1"/>
    <x v="1"/>
    <x v="1"/>
    <x v="2"/>
    <x v="2"/>
    <x v="7777"/>
    <x v="4"/>
    <x v="7791"/>
    <x v="381"/>
    <x v="969"/>
    <x v="153"/>
    <m/>
    <m/>
    <s v="Amazon"/>
    <s v="Amazon"/>
    <n v="26648.76"/>
    <n v="91504159.730000004"/>
    <n v="91504159.730000004"/>
    <s v="Casablanca"/>
  </r>
  <r>
    <x v="7795"/>
    <x v="4"/>
    <x v="0"/>
    <x v="4"/>
    <x v="2"/>
    <x v="4"/>
    <x v="7778"/>
    <x v="1"/>
    <x v="7792"/>
    <x v="141"/>
    <x v="24"/>
    <x v="158"/>
    <m/>
    <m/>
    <s v="Amazon"/>
    <s v="Amazon"/>
    <n v="99349.3"/>
    <n v="92327183.770000085"/>
    <n v="92327183.770000085"/>
    <s v="Riyadh"/>
  </r>
  <r>
    <x v="7796"/>
    <x v="3"/>
    <x v="3"/>
    <x v="3"/>
    <x v="1"/>
    <x v="1"/>
    <x v="7779"/>
    <x v="1"/>
    <x v="7793"/>
    <x v="139"/>
    <x v="3387"/>
    <x v="224"/>
    <m/>
    <m/>
    <s v="Jumia"/>
    <s v="Jum"/>
    <n v="13290.4"/>
    <n v="57542997.559999913"/>
    <n v="57542997.559999913"/>
    <s v="Alexandria"/>
  </r>
  <r>
    <x v="7797"/>
    <x v="3"/>
    <x v="3"/>
    <x v="3"/>
    <x v="0"/>
    <x v="4"/>
    <x v="7780"/>
    <x v="0"/>
    <x v="7794"/>
    <x v="277"/>
    <x v="573"/>
    <x v="205"/>
    <m/>
    <m/>
    <s v="sq"/>
    <s v="sq"/>
    <n v="99349.3"/>
    <n v="57542997.559999913"/>
    <n v="57542997.559999913"/>
    <s v="Riyadh"/>
  </r>
  <r>
    <x v="7798"/>
    <x v="8"/>
    <x v="3"/>
    <x v="8"/>
    <x v="2"/>
    <x v="4"/>
    <x v="7781"/>
    <x v="2"/>
    <x v="7795"/>
    <x v="365"/>
    <x v="2319"/>
    <x v="310"/>
    <m/>
    <m/>
    <s v="Amazon"/>
    <s v="Amazon"/>
    <n v="99349.3"/>
    <n v="57542997.559999913"/>
    <n v="57542997.559999913"/>
    <s v="Riyadh"/>
  </r>
  <r>
    <x v="7799"/>
    <x v="5"/>
    <x v="1"/>
    <x v="5"/>
    <x v="1"/>
    <x v="5"/>
    <x v="7782"/>
    <x v="4"/>
    <x v="7796"/>
    <x v="275"/>
    <x v="1744"/>
    <x v="164"/>
    <m/>
    <m/>
    <s v="Jumia"/>
    <s v="Jum"/>
    <n v="27872.98"/>
    <n v="91504159.730000004"/>
    <n v="91504159.730000004"/>
    <s v="Giza"/>
  </r>
  <r>
    <x v="7800"/>
    <x v="6"/>
    <x v="4"/>
    <x v="6"/>
    <x v="2"/>
    <x v="5"/>
    <x v="7783"/>
    <x v="0"/>
    <x v="7797"/>
    <x v="262"/>
    <x v="2791"/>
    <x v="168"/>
    <m/>
    <m/>
    <s v="Amazon"/>
    <s v="Amazon"/>
    <n v="27872.98"/>
    <n v="31420413.200000018"/>
    <n v="31420413.200000018"/>
    <s v="Giza"/>
  </r>
  <r>
    <x v="7801"/>
    <x v="7"/>
    <x v="0"/>
    <x v="7"/>
    <x v="1"/>
    <x v="2"/>
    <x v="7784"/>
    <x v="0"/>
    <x v="7798"/>
    <x v="201"/>
    <x v="3458"/>
    <x v="275"/>
    <m/>
    <m/>
    <s v="Jumia"/>
    <s v="Jum"/>
    <n v="26648.76"/>
    <n v="92327183.770000085"/>
    <n v="92327183.770000085"/>
    <s v="Casablanca"/>
  </r>
  <r>
    <x v="7802"/>
    <x v="7"/>
    <x v="0"/>
    <x v="7"/>
    <x v="1"/>
    <x v="4"/>
    <x v="7785"/>
    <x v="3"/>
    <x v="7799"/>
    <x v="84"/>
    <x v="2222"/>
    <x v="349"/>
    <m/>
    <m/>
    <s v="Jumia"/>
    <s v="Jum"/>
    <n v="99349.3"/>
    <n v="92327183.770000085"/>
    <n v="92327183.770000085"/>
    <s v="Riyadh"/>
  </r>
  <r>
    <x v="7803"/>
    <x v="8"/>
    <x v="3"/>
    <x v="8"/>
    <x v="1"/>
    <x v="3"/>
    <x v="7786"/>
    <x v="2"/>
    <x v="7800"/>
    <x v="326"/>
    <x v="162"/>
    <x v="239"/>
    <m/>
    <m/>
    <s v="Jumia"/>
    <s v="Jum"/>
    <n v="3665.44"/>
    <n v="57542997.559999913"/>
    <n v="57542997.559999913"/>
    <s v="Dubai"/>
  </r>
  <r>
    <x v="7804"/>
    <x v="8"/>
    <x v="3"/>
    <x v="8"/>
    <x v="0"/>
    <x v="5"/>
    <x v="7787"/>
    <x v="4"/>
    <x v="7801"/>
    <x v="15"/>
    <x v="3947"/>
    <x v="255"/>
    <m/>
    <m/>
    <s v="sq"/>
    <s v="sq"/>
    <n v="27872.98"/>
    <n v="57542997.559999913"/>
    <n v="57542997.559999913"/>
    <s v="Giza"/>
  </r>
  <r>
    <x v="7805"/>
    <x v="2"/>
    <x v="2"/>
    <x v="2"/>
    <x v="1"/>
    <x v="0"/>
    <x v="7788"/>
    <x v="1"/>
    <x v="7802"/>
    <x v="283"/>
    <x v="3797"/>
    <x v="79"/>
    <m/>
    <m/>
    <s v="Jumia"/>
    <s v="Jum"/>
    <n v="16284.02"/>
    <n v="29200970.130000021"/>
    <n v="29200970.130000021"/>
    <s v="Cairo"/>
  </r>
  <r>
    <x v="7806"/>
    <x v="8"/>
    <x v="3"/>
    <x v="8"/>
    <x v="2"/>
    <x v="0"/>
    <x v="7789"/>
    <x v="0"/>
    <x v="7803"/>
    <x v="138"/>
    <x v="3402"/>
    <x v="106"/>
    <m/>
    <m/>
    <s v="Amazon"/>
    <s v="Amazon"/>
    <n v="16284.02"/>
    <n v="57542997.559999913"/>
    <n v="57542997.559999913"/>
    <s v="Cairo"/>
  </r>
  <r>
    <x v="7807"/>
    <x v="3"/>
    <x v="3"/>
    <x v="3"/>
    <x v="0"/>
    <x v="1"/>
    <x v="7790"/>
    <x v="4"/>
    <x v="7804"/>
    <x v="56"/>
    <x v="2275"/>
    <x v="202"/>
    <m/>
    <m/>
    <s v="sq"/>
    <s v="sq"/>
    <n v="13290.4"/>
    <n v="57542997.559999913"/>
    <n v="57542997.559999913"/>
    <s v="Alexandria"/>
  </r>
  <r>
    <x v="7808"/>
    <x v="8"/>
    <x v="3"/>
    <x v="8"/>
    <x v="2"/>
    <x v="1"/>
    <x v="7791"/>
    <x v="3"/>
    <x v="7805"/>
    <x v="135"/>
    <x v="3491"/>
    <x v="51"/>
    <m/>
    <m/>
    <s v="Amazon"/>
    <s v="Amazon"/>
    <n v="13290.4"/>
    <n v="57542997.559999913"/>
    <n v="57542997.559999913"/>
    <s v="Alexandria"/>
  </r>
  <r>
    <x v="7809"/>
    <x v="3"/>
    <x v="3"/>
    <x v="3"/>
    <x v="1"/>
    <x v="2"/>
    <x v="7792"/>
    <x v="0"/>
    <x v="7806"/>
    <x v="284"/>
    <x v="2404"/>
    <x v="38"/>
    <m/>
    <m/>
    <s v="Jumia"/>
    <s v="Jum"/>
    <n v="26648.76"/>
    <n v="57542997.559999913"/>
    <n v="57542997.559999913"/>
    <s v="Casablanca"/>
  </r>
  <r>
    <x v="7810"/>
    <x v="0"/>
    <x v="0"/>
    <x v="0"/>
    <x v="0"/>
    <x v="1"/>
    <x v="7793"/>
    <x v="3"/>
    <x v="7807"/>
    <x v="37"/>
    <x v="3948"/>
    <x v="85"/>
    <m/>
    <m/>
    <s v="sq"/>
    <s v="sq"/>
    <n v="13290.4"/>
    <n v="92327183.770000085"/>
    <n v="92327183.770000085"/>
    <s v="Alexandria"/>
  </r>
  <r>
    <x v="7811"/>
    <x v="4"/>
    <x v="0"/>
    <x v="4"/>
    <x v="0"/>
    <x v="3"/>
    <x v="7794"/>
    <x v="2"/>
    <x v="7808"/>
    <x v="98"/>
    <x v="2435"/>
    <x v="175"/>
    <m/>
    <m/>
    <s v="sq"/>
    <s v="sq"/>
    <n v="3665.44"/>
    <n v="92327183.770000085"/>
    <n v="92327183.770000085"/>
    <s v="Dubai"/>
  </r>
  <r>
    <x v="7812"/>
    <x v="9"/>
    <x v="1"/>
    <x v="9"/>
    <x v="2"/>
    <x v="2"/>
    <x v="7795"/>
    <x v="4"/>
    <x v="7809"/>
    <x v="205"/>
    <x v="1882"/>
    <x v="85"/>
    <m/>
    <m/>
    <s v="Amazon"/>
    <s v="Amazon"/>
    <n v="26648.76"/>
    <n v="91504159.730000004"/>
    <n v="91504159.730000004"/>
    <s v="Casablanca"/>
  </r>
  <r>
    <x v="7813"/>
    <x v="6"/>
    <x v="4"/>
    <x v="6"/>
    <x v="0"/>
    <x v="4"/>
    <x v="7796"/>
    <x v="3"/>
    <x v="7810"/>
    <x v="74"/>
    <x v="3949"/>
    <x v="86"/>
    <m/>
    <m/>
    <s v="sq"/>
    <s v="sq"/>
    <n v="99349.3"/>
    <n v="31420413.200000018"/>
    <n v="31420413.200000018"/>
    <s v="Riyadh"/>
  </r>
  <r>
    <x v="7814"/>
    <x v="1"/>
    <x v="1"/>
    <x v="1"/>
    <x v="2"/>
    <x v="0"/>
    <x v="7797"/>
    <x v="2"/>
    <x v="7811"/>
    <x v="166"/>
    <x v="2144"/>
    <x v="223"/>
    <m/>
    <m/>
    <s v="Amazon"/>
    <s v="Amazon"/>
    <n v="16284.02"/>
    <n v="91504159.730000004"/>
    <n v="91504159.730000004"/>
    <s v="Cairo"/>
  </r>
  <r>
    <x v="7815"/>
    <x v="7"/>
    <x v="0"/>
    <x v="7"/>
    <x v="1"/>
    <x v="2"/>
    <x v="7798"/>
    <x v="3"/>
    <x v="7812"/>
    <x v="67"/>
    <x v="3349"/>
    <x v="243"/>
    <m/>
    <m/>
    <s v="Jumia"/>
    <s v="Jum"/>
    <n v="26648.76"/>
    <n v="92327183.770000085"/>
    <n v="92327183.770000085"/>
    <s v="Casablanca"/>
  </r>
  <r>
    <x v="7816"/>
    <x v="0"/>
    <x v="0"/>
    <x v="0"/>
    <x v="2"/>
    <x v="3"/>
    <x v="7799"/>
    <x v="0"/>
    <x v="7813"/>
    <x v="316"/>
    <x v="1846"/>
    <x v="177"/>
    <m/>
    <m/>
    <s v="Amazon"/>
    <s v="Amazon"/>
    <n v="3665.44"/>
    <n v="92327183.770000085"/>
    <n v="92327183.770000085"/>
    <s v="Dubai"/>
  </r>
  <r>
    <x v="7817"/>
    <x v="3"/>
    <x v="3"/>
    <x v="3"/>
    <x v="1"/>
    <x v="1"/>
    <x v="7800"/>
    <x v="1"/>
    <x v="7814"/>
    <x v="78"/>
    <x v="3668"/>
    <x v="167"/>
    <m/>
    <m/>
    <s v="Jumia"/>
    <s v="Jum"/>
    <n v="13290.4"/>
    <n v="57542997.559999913"/>
    <n v="57542997.559999913"/>
    <s v="Alexandria"/>
  </r>
  <r>
    <x v="7818"/>
    <x v="7"/>
    <x v="0"/>
    <x v="7"/>
    <x v="0"/>
    <x v="1"/>
    <x v="7801"/>
    <x v="0"/>
    <x v="7815"/>
    <x v="166"/>
    <x v="3950"/>
    <x v="274"/>
    <m/>
    <m/>
    <s v="sq"/>
    <s v="sq"/>
    <n v="13290.4"/>
    <n v="92327183.770000085"/>
    <n v="92327183.770000085"/>
    <s v="Alexandria"/>
  </r>
  <r>
    <x v="7819"/>
    <x v="3"/>
    <x v="3"/>
    <x v="3"/>
    <x v="2"/>
    <x v="0"/>
    <x v="7802"/>
    <x v="1"/>
    <x v="7816"/>
    <x v="174"/>
    <x v="534"/>
    <x v="222"/>
    <m/>
    <m/>
    <s v="Amazon"/>
    <s v="Amazon"/>
    <n v="16284.02"/>
    <n v="57542997.559999913"/>
    <n v="57542997.559999913"/>
    <s v="Cairo"/>
  </r>
  <r>
    <x v="7820"/>
    <x v="3"/>
    <x v="3"/>
    <x v="3"/>
    <x v="0"/>
    <x v="0"/>
    <x v="7803"/>
    <x v="2"/>
    <x v="7817"/>
    <x v="73"/>
    <x v="2860"/>
    <x v="277"/>
    <m/>
    <m/>
    <s v="sq"/>
    <s v="sq"/>
    <n v="16284.02"/>
    <n v="57542997.559999913"/>
    <n v="57542997.559999913"/>
    <s v="Cairo"/>
  </r>
  <r>
    <x v="7821"/>
    <x v="3"/>
    <x v="3"/>
    <x v="3"/>
    <x v="2"/>
    <x v="4"/>
    <x v="7804"/>
    <x v="2"/>
    <x v="7818"/>
    <x v="206"/>
    <x v="1967"/>
    <x v="328"/>
    <m/>
    <m/>
    <s v="Amazon"/>
    <s v="Amazon"/>
    <n v="99349.3"/>
    <n v="57542997.559999913"/>
    <n v="57542997.559999913"/>
    <s v="Riyadh"/>
  </r>
  <r>
    <x v="7822"/>
    <x v="7"/>
    <x v="0"/>
    <x v="7"/>
    <x v="2"/>
    <x v="5"/>
    <x v="7805"/>
    <x v="2"/>
    <x v="7819"/>
    <x v="360"/>
    <x v="2633"/>
    <x v="242"/>
    <m/>
    <m/>
    <s v="Amazon"/>
    <s v="Amazon"/>
    <n v="27872.98"/>
    <n v="92327183.770000085"/>
    <n v="92327183.770000085"/>
    <s v="Giza"/>
  </r>
  <r>
    <x v="7823"/>
    <x v="8"/>
    <x v="3"/>
    <x v="8"/>
    <x v="0"/>
    <x v="0"/>
    <x v="7806"/>
    <x v="2"/>
    <x v="7820"/>
    <x v="93"/>
    <x v="1688"/>
    <x v="318"/>
    <m/>
    <m/>
    <s v="sq"/>
    <s v="sq"/>
    <n v="16284.02"/>
    <n v="57542997.559999913"/>
    <n v="57542997.559999913"/>
    <s v="Cairo"/>
  </r>
  <r>
    <x v="7824"/>
    <x v="7"/>
    <x v="0"/>
    <x v="7"/>
    <x v="2"/>
    <x v="1"/>
    <x v="7807"/>
    <x v="1"/>
    <x v="7821"/>
    <x v="380"/>
    <x v="1683"/>
    <x v="285"/>
    <m/>
    <m/>
    <s v="Amazon"/>
    <s v="Amazon"/>
    <n v="13290.4"/>
    <n v="92327183.770000085"/>
    <n v="92327183.770000085"/>
    <s v="Alexandria"/>
  </r>
  <r>
    <x v="7825"/>
    <x v="9"/>
    <x v="1"/>
    <x v="9"/>
    <x v="0"/>
    <x v="4"/>
    <x v="7808"/>
    <x v="4"/>
    <x v="7822"/>
    <x v="231"/>
    <x v="2945"/>
    <x v="66"/>
    <m/>
    <m/>
    <s v="sq"/>
    <s v="sq"/>
    <n v="99349.3"/>
    <n v="91504159.730000004"/>
    <n v="91504159.730000004"/>
    <s v="Riyadh"/>
  </r>
  <r>
    <x v="7826"/>
    <x v="8"/>
    <x v="3"/>
    <x v="8"/>
    <x v="0"/>
    <x v="3"/>
    <x v="7809"/>
    <x v="4"/>
    <x v="7823"/>
    <x v="89"/>
    <x v="3243"/>
    <x v="76"/>
    <m/>
    <m/>
    <s v="sq"/>
    <s v="sq"/>
    <n v="3665.44"/>
    <n v="57542997.559999913"/>
    <n v="57542997.559999913"/>
    <s v="Dubai"/>
  </r>
  <r>
    <x v="7827"/>
    <x v="4"/>
    <x v="0"/>
    <x v="4"/>
    <x v="1"/>
    <x v="5"/>
    <x v="7810"/>
    <x v="3"/>
    <x v="7824"/>
    <x v="92"/>
    <x v="3951"/>
    <x v="359"/>
    <m/>
    <m/>
    <s v="Jumia"/>
    <s v="Jum"/>
    <n v="27872.98"/>
    <n v="92327183.770000085"/>
    <n v="92327183.770000085"/>
    <s v="Giza"/>
  </r>
  <r>
    <x v="7828"/>
    <x v="1"/>
    <x v="1"/>
    <x v="1"/>
    <x v="0"/>
    <x v="5"/>
    <x v="7811"/>
    <x v="1"/>
    <x v="7825"/>
    <x v="142"/>
    <x v="1049"/>
    <x v="180"/>
    <m/>
    <m/>
    <s v="sq"/>
    <s v="sq"/>
    <n v="27872.98"/>
    <n v="91504159.730000004"/>
    <n v="91504159.730000004"/>
    <s v="Giza"/>
  </r>
  <r>
    <x v="7829"/>
    <x v="9"/>
    <x v="1"/>
    <x v="9"/>
    <x v="2"/>
    <x v="0"/>
    <x v="7812"/>
    <x v="2"/>
    <x v="7826"/>
    <x v="6"/>
    <x v="1490"/>
    <x v="266"/>
    <m/>
    <m/>
    <s v="Amazon"/>
    <s v="Amazon"/>
    <n v="16284.02"/>
    <n v="91504159.730000004"/>
    <n v="91504159.730000004"/>
    <s v="Cairo"/>
  </r>
  <r>
    <x v="7830"/>
    <x v="0"/>
    <x v="0"/>
    <x v="0"/>
    <x v="1"/>
    <x v="2"/>
    <x v="7813"/>
    <x v="4"/>
    <x v="7827"/>
    <x v="183"/>
    <x v="3952"/>
    <x v="12"/>
    <m/>
    <m/>
    <s v="Jumia"/>
    <s v="Jum"/>
    <n v="26648.76"/>
    <n v="92327183.770000085"/>
    <n v="92327183.770000085"/>
    <s v="Casablanca"/>
  </r>
  <r>
    <x v="7831"/>
    <x v="2"/>
    <x v="2"/>
    <x v="2"/>
    <x v="2"/>
    <x v="3"/>
    <x v="7814"/>
    <x v="1"/>
    <x v="7828"/>
    <x v="362"/>
    <x v="564"/>
    <x v="184"/>
    <m/>
    <m/>
    <s v="Amazon"/>
    <s v="Amazon"/>
    <n v="3665.44"/>
    <n v="29200970.130000021"/>
    <n v="29200970.130000021"/>
    <s v="Dubai"/>
  </r>
  <r>
    <x v="7832"/>
    <x v="3"/>
    <x v="3"/>
    <x v="3"/>
    <x v="0"/>
    <x v="4"/>
    <x v="7815"/>
    <x v="0"/>
    <x v="7829"/>
    <x v="13"/>
    <x v="3947"/>
    <x v="356"/>
    <m/>
    <m/>
    <s v="sq"/>
    <s v="sq"/>
    <n v="99349.3"/>
    <n v="57542997.559999913"/>
    <n v="57542997.559999913"/>
    <s v="Riyadh"/>
  </r>
  <r>
    <x v="7833"/>
    <x v="0"/>
    <x v="0"/>
    <x v="0"/>
    <x v="2"/>
    <x v="0"/>
    <x v="7816"/>
    <x v="0"/>
    <x v="7830"/>
    <x v="35"/>
    <x v="1221"/>
    <x v="269"/>
    <m/>
    <m/>
    <s v="Amazon"/>
    <s v="Amazon"/>
    <n v="16284.02"/>
    <n v="92327183.770000085"/>
    <n v="92327183.770000085"/>
    <s v="Cairo"/>
  </r>
  <r>
    <x v="7834"/>
    <x v="2"/>
    <x v="2"/>
    <x v="2"/>
    <x v="1"/>
    <x v="3"/>
    <x v="7817"/>
    <x v="2"/>
    <x v="7831"/>
    <x v="238"/>
    <x v="3058"/>
    <x v="324"/>
    <m/>
    <m/>
    <s v="Jumia"/>
    <s v="Jum"/>
    <n v="3665.44"/>
    <n v="29200970.130000021"/>
    <n v="29200970.130000021"/>
    <s v="Dubai"/>
  </r>
  <r>
    <x v="7835"/>
    <x v="5"/>
    <x v="1"/>
    <x v="5"/>
    <x v="2"/>
    <x v="0"/>
    <x v="7818"/>
    <x v="1"/>
    <x v="7832"/>
    <x v="328"/>
    <x v="1195"/>
    <x v="335"/>
    <m/>
    <m/>
    <s v="Amazon"/>
    <s v="Amazon"/>
    <n v="16284.02"/>
    <n v="91504159.730000004"/>
    <n v="91504159.730000004"/>
    <s v="Cairo"/>
  </r>
  <r>
    <x v="7836"/>
    <x v="5"/>
    <x v="1"/>
    <x v="5"/>
    <x v="0"/>
    <x v="1"/>
    <x v="5686"/>
    <x v="3"/>
    <x v="7833"/>
    <x v="252"/>
    <x v="2302"/>
    <x v="34"/>
    <m/>
    <m/>
    <s v="sq"/>
    <s v="sq"/>
    <n v="13290.4"/>
    <n v="91504159.730000004"/>
    <n v="91504159.730000004"/>
    <s v="Alexandria"/>
  </r>
  <r>
    <x v="7837"/>
    <x v="6"/>
    <x v="4"/>
    <x v="6"/>
    <x v="0"/>
    <x v="3"/>
    <x v="7819"/>
    <x v="4"/>
    <x v="7834"/>
    <x v="210"/>
    <x v="1296"/>
    <x v="142"/>
    <m/>
    <m/>
    <s v="sq"/>
    <s v="sq"/>
    <n v="3665.44"/>
    <n v="31420413.200000018"/>
    <n v="31420413.200000018"/>
    <s v="Dubai"/>
  </r>
  <r>
    <x v="7838"/>
    <x v="2"/>
    <x v="2"/>
    <x v="2"/>
    <x v="1"/>
    <x v="0"/>
    <x v="7820"/>
    <x v="3"/>
    <x v="7835"/>
    <x v="235"/>
    <x v="3292"/>
    <x v="138"/>
    <m/>
    <m/>
    <s v="Jumia"/>
    <s v="Jum"/>
    <n v="16284.02"/>
    <n v="29200970.130000021"/>
    <n v="29200970.130000021"/>
    <s v="Cairo"/>
  </r>
  <r>
    <x v="7839"/>
    <x v="0"/>
    <x v="0"/>
    <x v="0"/>
    <x v="1"/>
    <x v="5"/>
    <x v="7821"/>
    <x v="2"/>
    <x v="7836"/>
    <x v="362"/>
    <x v="642"/>
    <x v="8"/>
    <m/>
    <m/>
    <s v="Jumia"/>
    <s v="Jum"/>
    <n v="27872.98"/>
    <n v="92327183.770000085"/>
    <n v="92327183.770000085"/>
    <s v="Giza"/>
  </r>
  <r>
    <x v="7840"/>
    <x v="8"/>
    <x v="3"/>
    <x v="8"/>
    <x v="1"/>
    <x v="5"/>
    <x v="7822"/>
    <x v="1"/>
    <x v="7837"/>
    <x v="319"/>
    <x v="3953"/>
    <x v="55"/>
    <m/>
    <m/>
    <s v="Jumia"/>
    <s v="Jum"/>
    <n v="27872.98"/>
    <n v="57542997.559999913"/>
    <n v="57542997.559999913"/>
    <s v="Giza"/>
  </r>
  <r>
    <x v="7841"/>
    <x v="1"/>
    <x v="1"/>
    <x v="1"/>
    <x v="0"/>
    <x v="2"/>
    <x v="7823"/>
    <x v="2"/>
    <x v="7838"/>
    <x v="352"/>
    <x v="3069"/>
    <x v="103"/>
    <m/>
    <m/>
    <s v="sq"/>
    <s v="sq"/>
    <n v="26648.76"/>
    <n v="91504159.730000004"/>
    <n v="91504159.730000004"/>
    <s v="Casablanca"/>
  </r>
  <r>
    <x v="7842"/>
    <x v="5"/>
    <x v="1"/>
    <x v="5"/>
    <x v="0"/>
    <x v="1"/>
    <x v="7824"/>
    <x v="3"/>
    <x v="7839"/>
    <x v="1"/>
    <x v="2194"/>
    <x v="305"/>
    <m/>
    <m/>
    <s v="sq"/>
    <s v="sq"/>
    <n v="13290.4"/>
    <n v="91504159.730000004"/>
    <n v="91504159.730000004"/>
    <s v="Alexandria"/>
  </r>
  <r>
    <x v="7843"/>
    <x v="8"/>
    <x v="3"/>
    <x v="8"/>
    <x v="0"/>
    <x v="4"/>
    <x v="7825"/>
    <x v="2"/>
    <x v="7840"/>
    <x v="272"/>
    <x v="3276"/>
    <x v="273"/>
    <m/>
    <m/>
    <s v="sq"/>
    <s v="sq"/>
    <n v="99349.3"/>
    <n v="57542997.559999913"/>
    <n v="57542997.559999913"/>
    <s v="Riyadh"/>
  </r>
  <r>
    <x v="7844"/>
    <x v="3"/>
    <x v="3"/>
    <x v="3"/>
    <x v="2"/>
    <x v="4"/>
    <x v="7826"/>
    <x v="0"/>
    <x v="7841"/>
    <x v="204"/>
    <x v="1112"/>
    <x v="187"/>
    <m/>
    <m/>
    <s v="Amazon"/>
    <s v="Amazon"/>
    <n v="99349.3"/>
    <n v="57542997.559999913"/>
    <n v="57542997.559999913"/>
    <s v="Riyadh"/>
  </r>
  <r>
    <x v="7845"/>
    <x v="5"/>
    <x v="1"/>
    <x v="5"/>
    <x v="2"/>
    <x v="2"/>
    <x v="7827"/>
    <x v="4"/>
    <x v="7842"/>
    <x v="30"/>
    <x v="275"/>
    <x v="291"/>
    <m/>
    <m/>
    <s v="Amazon"/>
    <s v="Amazon"/>
    <n v="26648.76"/>
    <n v="91504159.730000004"/>
    <n v="91504159.730000004"/>
    <s v="Casablanca"/>
  </r>
  <r>
    <x v="7846"/>
    <x v="4"/>
    <x v="0"/>
    <x v="4"/>
    <x v="1"/>
    <x v="3"/>
    <x v="7828"/>
    <x v="3"/>
    <x v="7843"/>
    <x v="72"/>
    <x v="2586"/>
    <x v="61"/>
    <m/>
    <m/>
    <s v="Jumia"/>
    <s v="Jum"/>
    <n v="3665.44"/>
    <n v="92327183.770000085"/>
    <n v="92327183.770000085"/>
    <s v="Dubai"/>
  </r>
  <r>
    <x v="7847"/>
    <x v="4"/>
    <x v="0"/>
    <x v="4"/>
    <x v="2"/>
    <x v="4"/>
    <x v="7829"/>
    <x v="3"/>
    <x v="7844"/>
    <x v="295"/>
    <x v="3954"/>
    <x v="193"/>
    <m/>
    <m/>
    <s v="Amazon"/>
    <s v="Amazon"/>
    <n v="99349.3"/>
    <n v="92327183.770000085"/>
    <n v="92327183.770000085"/>
    <s v="Riyadh"/>
  </r>
  <r>
    <x v="7848"/>
    <x v="4"/>
    <x v="0"/>
    <x v="4"/>
    <x v="1"/>
    <x v="3"/>
    <x v="7830"/>
    <x v="0"/>
    <x v="7845"/>
    <x v="182"/>
    <x v="3955"/>
    <x v="345"/>
    <m/>
    <m/>
    <s v="Jumia"/>
    <s v="Jum"/>
    <n v="3665.44"/>
    <n v="92327183.770000085"/>
    <n v="92327183.770000085"/>
    <s v="Dubai"/>
  </r>
  <r>
    <x v="7849"/>
    <x v="4"/>
    <x v="0"/>
    <x v="4"/>
    <x v="0"/>
    <x v="0"/>
    <x v="7831"/>
    <x v="3"/>
    <x v="7846"/>
    <x v="98"/>
    <x v="0"/>
    <x v="29"/>
    <m/>
    <m/>
    <s v="sq"/>
    <s v="sq"/>
    <n v="16284.02"/>
    <n v="92327183.770000085"/>
    <n v="92327183.770000085"/>
    <s v="Cairo"/>
  </r>
  <r>
    <x v="7850"/>
    <x v="7"/>
    <x v="0"/>
    <x v="7"/>
    <x v="2"/>
    <x v="4"/>
    <x v="7832"/>
    <x v="0"/>
    <x v="7847"/>
    <x v="118"/>
    <x v="3593"/>
    <x v="206"/>
    <m/>
    <m/>
    <s v="Amazon"/>
    <s v="Amazon"/>
    <n v="99349.3"/>
    <n v="92327183.770000085"/>
    <n v="92327183.770000085"/>
    <s v="Riyadh"/>
  </r>
  <r>
    <x v="7851"/>
    <x v="0"/>
    <x v="0"/>
    <x v="0"/>
    <x v="0"/>
    <x v="3"/>
    <x v="7833"/>
    <x v="1"/>
    <x v="7848"/>
    <x v="109"/>
    <x v="932"/>
    <x v="35"/>
    <m/>
    <m/>
    <s v="sq"/>
    <s v="sq"/>
    <n v="3665.44"/>
    <n v="92327183.770000085"/>
    <n v="92327183.770000085"/>
    <s v="Dubai"/>
  </r>
  <r>
    <x v="7852"/>
    <x v="5"/>
    <x v="1"/>
    <x v="5"/>
    <x v="2"/>
    <x v="3"/>
    <x v="7834"/>
    <x v="3"/>
    <x v="7849"/>
    <x v="85"/>
    <x v="344"/>
    <x v="332"/>
    <m/>
    <m/>
    <s v="Amazon"/>
    <s v="Amazon"/>
    <n v="3665.44"/>
    <n v="91504159.730000004"/>
    <n v="91504159.730000004"/>
    <s v="Dubai"/>
  </r>
  <r>
    <x v="7853"/>
    <x v="9"/>
    <x v="1"/>
    <x v="9"/>
    <x v="2"/>
    <x v="5"/>
    <x v="7835"/>
    <x v="3"/>
    <x v="7850"/>
    <x v="251"/>
    <x v="2695"/>
    <x v="282"/>
    <m/>
    <m/>
    <s v="Amazon"/>
    <s v="Amazon"/>
    <n v="27872.98"/>
    <n v="91504159.730000004"/>
    <n v="91504159.730000004"/>
    <s v="Giza"/>
  </r>
  <r>
    <x v="7854"/>
    <x v="2"/>
    <x v="2"/>
    <x v="2"/>
    <x v="1"/>
    <x v="2"/>
    <x v="7836"/>
    <x v="3"/>
    <x v="7851"/>
    <x v="252"/>
    <x v="1646"/>
    <x v="225"/>
    <m/>
    <m/>
    <s v="Jumia"/>
    <s v="Jum"/>
    <n v="26648.76"/>
    <n v="29200970.130000021"/>
    <n v="29200970.130000021"/>
    <s v="Casablanca"/>
  </r>
  <r>
    <x v="7855"/>
    <x v="2"/>
    <x v="2"/>
    <x v="2"/>
    <x v="1"/>
    <x v="1"/>
    <x v="7837"/>
    <x v="4"/>
    <x v="7852"/>
    <x v="58"/>
    <x v="876"/>
    <x v="358"/>
    <m/>
    <m/>
    <s v="Jumia"/>
    <s v="Jum"/>
    <n v="13290.4"/>
    <n v="29200970.130000021"/>
    <n v="29200970.130000021"/>
    <s v="Alexandria"/>
  </r>
  <r>
    <x v="7856"/>
    <x v="1"/>
    <x v="1"/>
    <x v="1"/>
    <x v="1"/>
    <x v="4"/>
    <x v="7838"/>
    <x v="2"/>
    <x v="7853"/>
    <x v="114"/>
    <x v="2761"/>
    <x v="310"/>
    <m/>
    <m/>
    <s v="Jumia"/>
    <s v="Jum"/>
    <n v="99349.3"/>
    <n v="91504159.730000004"/>
    <n v="91504159.730000004"/>
    <s v="Riyadh"/>
  </r>
  <r>
    <x v="7857"/>
    <x v="0"/>
    <x v="0"/>
    <x v="0"/>
    <x v="1"/>
    <x v="1"/>
    <x v="7839"/>
    <x v="3"/>
    <x v="7854"/>
    <x v="41"/>
    <x v="920"/>
    <x v="81"/>
    <m/>
    <m/>
    <s v="Jumia"/>
    <s v="Jum"/>
    <n v="13290.4"/>
    <n v="92327183.770000085"/>
    <n v="92327183.770000085"/>
    <s v="Alexandria"/>
  </r>
  <r>
    <x v="7858"/>
    <x v="5"/>
    <x v="1"/>
    <x v="5"/>
    <x v="0"/>
    <x v="2"/>
    <x v="7840"/>
    <x v="0"/>
    <x v="7855"/>
    <x v="121"/>
    <x v="2043"/>
    <x v="14"/>
    <m/>
    <m/>
    <s v="sq"/>
    <s v="sq"/>
    <n v="26648.76"/>
    <n v="91504159.730000004"/>
    <n v="91504159.730000004"/>
    <s v="Casablanca"/>
  </r>
  <r>
    <x v="7859"/>
    <x v="2"/>
    <x v="2"/>
    <x v="2"/>
    <x v="2"/>
    <x v="0"/>
    <x v="7841"/>
    <x v="1"/>
    <x v="7856"/>
    <x v="302"/>
    <x v="3956"/>
    <x v="251"/>
    <m/>
    <m/>
    <s v="Amazon"/>
    <s v="Amazon"/>
    <n v="16284.02"/>
    <n v="29200970.130000021"/>
    <n v="29200970.130000021"/>
    <s v="Cairo"/>
  </r>
  <r>
    <x v="7860"/>
    <x v="9"/>
    <x v="1"/>
    <x v="9"/>
    <x v="1"/>
    <x v="1"/>
    <x v="7842"/>
    <x v="4"/>
    <x v="7857"/>
    <x v="29"/>
    <x v="2191"/>
    <x v="175"/>
    <m/>
    <m/>
    <s v="Jumia"/>
    <s v="Jum"/>
    <n v="13290.4"/>
    <n v="91504159.730000004"/>
    <n v="91504159.730000004"/>
    <s v="Alexandria"/>
  </r>
  <r>
    <x v="7861"/>
    <x v="7"/>
    <x v="0"/>
    <x v="7"/>
    <x v="0"/>
    <x v="1"/>
    <x v="7843"/>
    <x v="1"/>
    <x v="7858"/>
    <x v="267"/>
    <x v="3922"/>
    <x v="160"/>
    <m/>
    <m/>
    <s v="sq"/>
    <s v="sq"/>
    <n v="13290.4"/>
    <n v="92327183.770000085"/>
    <n v="92327183.770000085"/>
    <s v="Alexandria"/>
  </r>
  <r>
    <x v="7862"/>
    <x v="3"/>
    <x v="3"/>
    <x v="3"/>
    <x v="2"/>
    <x v="1"/>
    <x v="7844"/>
    <x v="3"/>
    <x v="7859"/>
    <x v="149"/>
    <x v="1765"/>
    <x v="222"/>
    <m/>
    <m/>
    <s v="Amazon"/>
    <s v="Amazon"/>
    <n v="13290.4"/>
    <n v="57542997.559999913"/>
    <n v="57542997.559999913"/>
    <s v="Alexandria"/>
  </r>
  <r>
    <x v="7863"/>
    <x v="9"/>
    <x v="1"/>
    <x v="9"/>
    <x v="1"/>
    <x v="1"/>
    <x v="7845"/>
    <x v="1"/>
    <x v="7860"/>
    <x v="347"/>
    <x v="3957"/>
    <x v="356"/>
    <m/>
    <m/>
    <s v="Jumia"/>
    <s v="Jum"/>
    <n v="13290.4"/>
    <n v="91504159.730000004"/>
    <n v="91504159.730000004"/>
    <s v="Alexandria"/>
  </r>
  <r>
    <x v="7864"/>
    <x v="7"/>
    <x v="0"/>
    <x v="7"/>
    <x v="2"/>
    <x v="0"/>
    <x v="7846"/>
    <x v="3"/>
    <x v="7861"/>
    <x v="356"/>
    <x v="3958"/>
    <x v="339"/>
    <m/>
    <m/>
    <s v="Amazon"/>
    <s v="Amazon"/>
    <n v="16284.02"/>
    <n v="92327183.770000085"/>
    <n v="92327183.770000085"/>
    <s v="Cairo"/>
  </r>
  <r>
    <x v="7865"/>
    <x v="6"/>
    <x v="4"/>
    <x v="6"/>
    <x v="1"/>
    <x v="3"/>
    <x v="7847"/>
    <x v="1"/>
    <x v="7862"/>
    <x v="73"/>
    <x v="1642"/>
    <x v="163"/>
    <m/>
    <m/>
    <s v="Jumia"/>
    <s v="Jum"/>
    <n v="3665.44"/>
    <n v="31420413.200000018"/>
    <n v="31420413.200000018"/>
    <s v="Dubai"/>
  </r>
  <r>
    <x v="7866"/>
    <x v="1"/>
    <x v="1"/>
    <x v="1"/>
    <x v="0"/>
    <x v="1"/>
    <x v="7848"/>
    <x v="0"/>
    <x v="7863"/>
    <x v="10"/>
    <x v="3959"/>
    <x v="16"/>
    <m/>
    <m/>
    <s v="sq"/>
    <s v="sq"/>
    <n v="13290.4"/>
    <n v="91504159.730000004"/>
    <n v="91504159.730000004"/>
    <s v="Alexandria"/>
  </r>
  <r>
    <x v="7867"/>
    <x v="7"/>
    <x v="0"/>
    <x v="7"/>
    <x v="1"/>
    <x v="0"/>
    <x v="7849"/>
    <x v="3"/>
    <x v="7864"/>
    <x v="86"/>
    <x v="877"/>
    <x v="5"/>
    <m/>
    <m/>
    <s v="Jumia"/>
    <s v="Jum"/>
    <n v="16284.02"/>
    <n v="92327183.770000085"/>
    <n v="92327183.770000085"/>
    <s v="Cairo"/>
  </r>
  <r>
    <x v="7868"/>
    <x v="1"/>
    <x v="1"/>
    <x v="1"/>
    <x v="2"/>
    <x v="0"/>
    <x v="7850"/>
    <x v="2"/>
    <x v="7865"/>
    <x v="170"/>
    <x v="3960"/>
    <x v="257"/>
    <m/>
    <m/>
    <s v="Amazon"/>
    <s v="Amazon"/>
    <n v="16284.02"/>
    <n v="91504159.730000004"/>
    <n v="91504159.730000004"/>
    <s v="Cairo"/>
  </r>
  <r>
    <x v="7869"/>
    <x v="6"/>
    <x v="4"/>
    <x v="6"/>
    <x v="0"/>
    <x v="4"/>
    <x v="7851"/>
    <x v="1"/>
    <x v="7866"/>
    <x v="213"/>
    <x v="3337"/>
    <x v="24"/>
    <m/>
    <m/>
    <s v="sq"/>
    <s v="sq"/>
    <n v="99349.3"/>
    <n v="31420413.200000018"/>
    <n v="31420413.200000018"/>
    <s v="Riyadh"/>
  </r>
  <r>
    <x v="7870"/>
    <x v="1"/>
    <x v="1"/>
    <x v="1"/>
    <x v="1"/>
    <x v="4"/>
    <x v="7852"/>
    <x v="0"/>
    <x v="7867"/>
    <x v="181"/>
    <x v="3961"/>
    <x v="325"/>
    <m/>
    <m/>
    <s v="Jumia"/>
    <s v="Jum"/>
    <n v="99349.3"/>
    <n v="91504159.730000004"/>
    <n v="91504159.730000004"/>
    <s v="Riyadh"/>
  </r>
  <r>
    <x v="7871"/>
    <x v="9"/>
    <x v="1"/>
    <x v="9"/>
    <x v="0"/>
    <x v="0"/>
    <x v="7853"/>
    <x v="3"/>
    <x v="7868"/>
    <x v="298"/>
    <x v="246"/>
    <x v="228"/>
    <m/>
    <m/>
    <s v="sq"/>
    <s v="sq"/>
    <n v="16284.02"/>
    <n v="91504159.730000004"/>
    <n v="91504159.730000004"/>
    <s v="Cairo"/>
  </r>
  <r>
    <x v="7872"/>
    <x v="3"/>
    <x v="3"/>
    <x v="3"/>
    <x v="2"/>
    <x v="2"/>
    <x v="7854"/>
    <x v="2"/>
    <x v="7869"/>
    <x v="340"/>
    <x v="689"/>
    <x v="281"/>
    <m/>
    <m/>
    <s v="Amazon"/>
    <s v="Amazon"/>
    <n v="26648.76"/>
    <n v="57542997.559999913"/>
    <n v="57542997.559999913"/>
    <s v="Casablanca"/>
  </r>
  <r>
    <x v="7873"/>
    <x v="2"/>
    <x v="2"/>
    <x v="2"/>
    <x v="1"/>
    <x v="0"/>
    <x v="7855"/>
    <x v="2"/>
    <x v="7870"/>
    <x v="93"/>
    <x v="1009"/>
    <x v="285"/>
    <m/>
    <m/>
    <s v="Jumia"/>
    <s v="Jum"/>
    <n v="16284.02"/>
    <n v="29200970.130000021"/>
    <n v="29200970.130000021"/>
    <s v="Cairo"/>
  </r>
  <r>
    <x v="7874"/>
    <x v="0"/>
    <x v="0"/>
    <x v="0"/>
    <x v="2"/>
    <x v="4"/>
    <x v="7856"/>
    <x v="2"/>
    <x v="7871"/>
    <x v="262"/>
    <x v="3962"/>
    <x v="202"/>
    <m/>
    <m/>
    <s v="Amazon"/>
    <s v="Amazon"/>
    <n v="99349.3"/>
    <n v="92327183.770000085"/>
    <n v="92327183.770000085"/>
    <s v="Riyadh"/>
  </r>
  <r>
    <x v="7875"/>
    <x v="2"/>
    <x v="2"/>
    <x v="2"/>
    <x v="1"/>
    <x v="2"/>
    <x v="7857"/>
    <x v="3"/>
    <x v="7872"/>
    <x v="339"/>
    <x v="3963"/>
    <x v="268"/>
    <m/>
    <m/>
    <s v="Jumia"/>
    <s v="Jum"/>
    <n v="26648.76"/>
    <n v="29200970.130000021"/>
    <n v="29200970.130000021"/>
    <s v="Casablanca"/>
  </r>
  <r>
    <x v="7876"/>
    <x v="9"/>
    <x v="1"/>
    <x v="9"/>
    <x v="1"/>
    <x v="2"/>
    <x v="7858"/>
    <x v="4"/>
    <x v="7873"/>
    <x v="10"/>
    <x v="2371"/>
    <x v="333"/>
    <m/>
    <m/>
    <s v="Jumia"/>
    <s v="Jum"/>
    <n v="26648.76"/>
    <n v="91504159.730000004"/>
    <n v="91504159.730000004"/>
    <s v="Casablanca"/>
  </r>
  <r>
    <x v="7877"/>
    <x v="1"/>
    <x v="1"/>
    <x v="1"/>
    <x v="1"/>
    <x v="3"/>
    <x v="7859"/>
    <x v="3"/>
    <x v="7874"/>
    <x v="276"/>
    <x v="226"/>
    <x v="33"/>
    <m/>
    <m/>
    <s v="Jumia"/>
    <s v="Jum"/>
    <n v="3665.44"/>
    <n v="91504159.730000004"/>
    <n v="91504159.730000004"/>
    <s v="Dubai"/>
  </r>
  <r>
    <x v="7878"/>
    <x v="5"/>
    <x v="1"/>
    <x v="5"/>
    <x v="2"/>
    <x v="1"/>
    <x v="7860"/>
    <x v="4"/>
    <x v="7875"/>
    <x v="20"/>
    <x v="3964"/>
    <x v="41"/>
    <m/>
    <m/>
    <s v="Amazon"/>
    <s v="Amazon"/>
    <n v="13290.4"/>
    <n v="91504159.730000004"/>
    <n v="91504159.730000004"/>
    <s v="Alexandria"/>
  </r>
  <r>
    <x v="7879"/>
    <x v="8"/>
    <x v="3"/>
    <x v="8"/>
    <x v="2"/>
    <x v="3"/>
    <x v="7861"/>
    <x v="0"/>
    <x v="7876"/>
    <x v="393"/>
    <x v="820"/>
    <x v="130"/>
    <m/>
    <m/>
    <s v="Amazon"/>
    <s v="Amazon"/>
    <n v="3665.44"/>
    <n v="57542997.559999913"/>
    <n v="57542997.559999913"/>
    <s v="Dubai"/>
  </r>
  <r>
    <x v="7880"/>
    <x v="5"/>
    <x v="1"/>
    <x v="5"/>
    <x v="1"/>
    <x v="0"/>
    <x v="7862"/>
    <x v="0"/>
    <x v="7877"/>
    <x v="315"/>
    <x v="2278"/>
    <x v="274"/>
    <m/>
    <m/>
    <s v="Jumia"/>
    <s v="Jum"/>
    <n v="16284.02"/>
    <n v="91504159.730000004"/>
    <n v="91504159.730000004"/>
    <s v="Cairo"/>
  </r>
  <r>
    <x v="7881"/>
    <x v="2"/>
    <x v="2"/>
    <x v="2"/>
    <x v="2"/>
    <x v="0"/>
    <x v="7863"/>
    <x v="3"/>
    <x v="7878"/>
    <x v="246"/>
    <x v="1682"/>
    <x v="45"/>
    <m/>
    <m/>
    <s v="Amazon"/>
    <s v="Amazon"/>
    <n v="16284.02"/>
    <n v="29200970.130000021"/>
    <n v="29200970.130000021"/>
    <s v="Cairo"/>
  </r>
  <r>
    <x v="7882"/>
    <x v="4"/>
    <x v="0"/>
    <x v="4"/>
    <x v="2"/>
    <x v="0"/>
    <x v="7864"/>
    <x v="2"/>
    <x v="7879"/>
    <x v="362"/>
    <x v="2108"/>
    <x v="349"/>
    <m/>
    <m/>
    <s v="Amazon"/>
    <s v="Amazon"/>
    <n v="16284.02"/>
    <n v="92327183.770000085"/>
    <n v="92327183.770000085"/>
    <s v="Cairo"/>
  </r>
  <r>
    <x v="7883"/>
    <x v="1"/>
    <x v="1"/>
    <x v="1"/>
    <x v="1"/>
    <x v="4"/>
    <x v="7865"/>
    <x v="2"/>
    <x v="7880"/>
    <x v="253"/>
    <x v="2976"/>
    <x v="188"/>
    <m/>
    <m/>
    <s v="Jumia"/>
    <s v="Jum"/>
    <n v="99349.3"/>
    <n v="91504159.730000004"/>
    <n v="91504159.730000004"/>
    <s v="Riyadh"/>
  </r>
  <r>
    <x v="7884"/>
    <x v="5"/>
    <x v="1"/>
    <x v="5"/>
    <x v="2"/>
    <x v="1"/>
    <x v="7866"/>
    <x v="3"/>
    <x v="7881"/>
    <x v="173"/>
    <x v="2329"/>
    <x v="175"/>
    <m/>
    <m/>
    <s v="Amazon"/>
    <s v="Amazon"/>
    <n v="13290.4"/>
    <n v="91504159.730000004"/>
    <n v="91504159.730000004"/>
    <s v="Alexandria"/>
  </r>
  <r>
    <x v="7885"/>
    <x v="2"/>
    <x v="2"/>
    <x v="2"/>
    <x v="1"/>
    <x v="4"/>
    <x v="7867"/>
    <x v="3"/>
    <x v="7882"/>
    <x v="234"/>
    <x v="2591"/>
    <x v="34"/>
    <m/>
    <m/>
    <s v="Jumia"/>
    <s v="Jum"/>
    <n v="99349.3"/>
    <n v="29200970.130000021"/>
    <n v="29200970.130000021"/>
    <s v="Riyadh"/>
  </r>
  <r>
    <x v="7886"/>
    <x v="9"/>
    <x v="1"/>
    <x v="9"/>
    <x v="0"/>
    <x v="1"/>
    <x v="7868"/>
    <x v="0"/>
    <x v="7883"/>
    <x v="41"/>
    <x v="710"/>
    <x v="332"/>
    <m/>
    <m/>
    <s v="sq"/>
    <s v="sq"/>
    <n v="13290.4"/>
    <n v="91504159.730000004"/>
    <n v="91504159.730000004"/>
    <s v="Alexandria"/>
  </r>
  <r>
    <x v="7887"/>
    <x v="3"/>
    <x v="3"/>
    <x v="3"/>
    <x v="1"/>
    <x v="5"/>
    <x v="7869"/>
    <x v="4"/>
    <x v="7884"/>
    <x v="166"/>
    <x v="3965"/>
    <x v="262"/>
    <m/>
    <m/>
    <s v="Jumia"/>
    <s v="Jum"/>
    <n v="27872.98"/>
    <n v="57542997.559999913"/>
    <n v="57542997.559999913"/>
    <s v="Giza"/>
  </r>
  <r>
    <x v="7888"/>
    <x v="4"/>
    <x v="0"/>
    <x v="4"/>
    <x v="2"/>
    <x v="1"/>
    <x v="7870"/>
    <x v="4"/>
    <x v="7885"/>
    <x v="9"/>
    <x v="3114"/>
    <x v="24"/>
    <m/>
    <m/>
    <s v="Amazon"/>
    <s v="Amazon"/>
    <n v="13290.4"/>
    <n v="92327183.770000085"/>
    <n v="92327183.770000085"/>
    <s v="Alexandria"/>
  </r>
  <r>
    <x v="7889"/>
    <x v="8"/>
    <x v="3"/>
    <x v="8"/>
    <x v="0"/>
    <x v="1"/>
    <x v="7871"/>
    <x v="4"/>
    <x v="7886"/>
    <x v="29"/>
    <x v="135"/>
    <x v="252"/>
    <m/>
    <m/>
    <s v="sq"/>
    <s v="sq"/>
    <n v="13290.4"/>
    <n v="57542997.559999913"/>
    <n v="57542997.559999913"/>
    <s v="Alexandria"/>
  </r>
  <r>
    <x v="7890"/>
    <x v="3"/>
    <x v="3"/>
    <x v="3"/>
    <x v="2"/>
    <x v="5"/>
    <x v="7872"/>
    <x v="2"/>
    <x v="7887"/>
    <x v="160"/>
    <x v="1624"/>
    <x v="307"/>
    <m/>
    <m/>
    <s v="Amazon"/>
    <s v="Amazon"/>
    <n v="27872.98"/>
    <n v="57542997.559999913"/>
    <n v="57542997.559999913"/>
    <s v="Giza"/>
  </r>
  <r>
    <x v="7891"/>
    <x v="1"/>
    <x v="1"/>
    <x v="1"/>
    <x v="0"/>
    <x v="0"/>
    <x v="7873"/>
    <x v="1"/>
    <x v="7888"/>
    <x v="309"/>
    <x v="928"/>
    <x v="193"/>
    <m/>
    <m/>
    <s v="sq"/>
    <s v="sq"/>
    <n v="16284.02"/>
    <n v="91504159.730000004"/>
    <n v="91504159.730000004"/>
    <s v="Cairo"/>
  </r>
  <r>
    <x v="7892"/>
    <x v="3"/>
    <x v="3"/>
    <x v="3"/>
    <x v="1"/>
    <x v="2"/>
    <x v="7874"/>
    <x v="4"/>
    <x v="7889"/>
    <x v="315"/>
    <x v="399"/>
    <x v="53"/>
    <m/>
    <m/>
    <s v="Jumia"/>
    <s v="Jum"/>
    <n v="26648.76"/>
    <n v="57542997.559999913"/>
    <n v="57542997.559999913"/>
    <s v="Casablanca"/>
  </r>
  <r>
    <x v="7893"/>
    <x v="5"/>
    <x v="1"/>
    <x v="5"/>
    <x v="0"/>
    <x v="4"/>
    <x v="7875"/>
    <x v="0"/>
    <x v="7890"/>
    <x v="16"/>
    <x v="493"/>
    <x v="182"/>
    <m/>
    <m/>
    <s v="sq"/>
    <s v="sq"/>
    <n v="99349.3"/>
    <n v="91504159.730000004"/>
    <n v="91504159.730000004"/>
    <s v="Riyadh"/>
  </r>
  <r>
    <x v="7894"/>
    <x v="1"/>
    <x v="1"/>
    <x v="1"/>
    <x v="1"/>
    <x v="2"/>
    <x v="7876"/>
    <x v="2"/>
    <x v="7891"/>
    <x v="292"/>
    <x v="3213"/>
    <x v="159"/>
    <m/>
    <m/>
    <s v="Jumia"/>
    <s v="Jum"/>
    <n v="26648.76"/>
    <n v="91504159.730000004"/>
    <n v="91504159.730000004"/>
    <s v="Casablanca"/>
  </r>
  <r>
    <x v="7895"/>
    <x v="8"/>
    <x v="3"/>
    <x v="8"/>
    <x v="2"/>
    <x v="5"/>
    <x v="7877"/>
    <x v="1"/>
    <x v="7892"/>
    <x v="357"/>
    <x v="509"/>
    <x v="340"/>
    <m/>
    <m/>
    <s v="Amazon"/>
    <s v="Amazon"/>
    <n v="27872.98"/>
    <n v="57542997.559999913"/>
    <n v="57542997.559999913"/>
    <s v="Giza"/>
  </r>
  <r>
    <x v="7896"/>
    <x v="0"/>
    <x v="0"/>
    <x v="0"/>
    <x v="1"/>
    <x v="5"/>
    <x v="7878"/>
    <x v="1"/>
    <x v="7893"/>
    <x v="188"/>
    <x v="1886"/>
    <x v="337"/>
    <m/>
    <m/>
    <s v="Jumia"/>
    <s v="Jum"/>
    <n v="27872.98"/>
    <n v="92327183.770000085"/>
    <n v="92327183.770000085"/>
    <s v="Giza"/>
  </r>
  <r>
    <x v="7897"/>
    <x v="7"/>
    <x v="0"/>
    <x v="7"/>
    <x v="1"/>
    <x v="1"/>
    <x v="7879"/>
    <x v="0"/>
    <x v="7894"/>
    <x v="235"/>
    <x v="1505"/>
    <x v="208"/>
    <m/>
    <m/>
    <s v="Jumia"/>
    <s v="Jum"/>
    <n v="13290.4"/>
    <n v="92327183.770000085"/>
    <n v="92327183.770000085"/>
    <s v="Alexandria"/>
  </r>
  <r>
    <x v="7898"/>
    <x v="2"/>
    <x v="2"/>
    <x v="2"/>
    <x v="1"/>
    <x v="3"/>
    <x v="7880"/>
    <x v="2"/>
    <x v="7895"/>
    <x v="181"/>
    <x v="358"/>
    <x v="267"/>
    <m/>
    <m/>
    <s v="Jumia"/>
    <s v="Jum"/>
    <n v="3665.44"/>
    <n v="29200970.130000021"/>
    <n v="29200970.130000021"/>
    <s v="Dubai"/>
  </r>
  <r>
    <x v="7899"/>
    <x v="0"/>
    <x v="0"/>
    <x v="0"/>
    <x v="2"/>
    <x v="3"/>
    <x v="7881"/>
    <x v="3"/>
    <x v="7896"/>
    <x v="91"/>
    <x v="3409"/>
    <x v="45"/>
    <m/>
    <m/>
    <s v="Amazon"/>
    <s v="Amazon"/>
    <n v="3665.44"/>
    <n v="92327183.770000085"/>
    <n v="92327183.770000085"/>
    <s v="Dubai"/>
  </r>
  <r>
    <x v="7900"/>
    <x v="6"/>
    <x v="4"/>
    <x v="6"/>
    <x v="2"/>
    <x v="4"/>
    <x v="7882"/>
    <x v="1"/>
    <x v="7897"/>
    <x v="112"/>
    <x v="624"/>
    <x v="200"/>
    <m/>
    <m/>
    <s v="Amazon"/>
    <s v="Amazon"/>
    <n v="99349.3"/>
    <n v="31420413.200000018"/>
    <n v="31420413.200000018"/>
    <s v="Riyadh"/>
  </r>
  <r>
    <x v="7901"/>
    <x v="6"/>
    <x v="4"/>
    <x v="6"/>
    <x v="0"/>
    <x v="0"/>
    <x v="7883"/>
    <x v="2"/>
    <x v="7898"/>
    <x v="212"/>
    <x v="3173"/>
    <x v="308"/>
    <m/>
    <m/>
    <s v="sq"/>
    <s v="sq"/>
    <n v="16284.02"/>
    <n v="31420413.200000018"/>
    <n v="31420413.200000018"/>
    <s v="Cairo"/>
  </r>
  <r>
    <x v="7902"/>
    <x v="4"/>
    <x v="0"/>
    <x v="4"/>
    <x v="0"/>
    <x v="3"/>
    <x v="7884"/>
    <x v="1"/>
    <x v="7899"/>
    <x v="231"/>
    <x v="3966"/>
    <x v="0"/>
    <m/>
    <m/>
    <s v="sq"/>
    <s v="sq"/>
    <n v="3665.44"/>
    <n v="92327183.770000085"/>
    <n v="92327183.770000085"/>
    <s v="Dubai"/>
  </r>
  <r>
    <x v="7903"/>
    <x v="2"/>
    <x v="2"/>
    <x v="2"/>
    <x v="2"/>
    <x v="1"/>
    <x v="7885"/>
    <x v="3"/>
    <x v="7900"/>
    <x v="196"/>
    <x v="1223"/>
    <x v="126"/>
    <m/>
    <m/>
    <s v="Amazon"/>
    <s v="Amazon"/>
    <n v="13290.4"/>
    <n v="29200970.130000021"/>
    <n v="29200970.130000021"/>
    <s v="Alexandria"/>
  </r>
  <r>
    <x v="7904"/>
    <x v="8"/>
    <x v="3"/>
    <x v="8"/>
    <x v="1"/>
    <x v="0"/>
    <x v="7886"/>
    <x v="4"/>
    <x v="7901"/>
    <x v="318"/>
    <x v="744"/>
    <x v="295"/>
    <m/>
    <m/>
    <s v="Jumia"/>
    <s v="Jum"/>
    <n v="16284.02"/>
    <n v="57542997.559999913"/>
    <n v="57542997.559999913"/>
    <s v="Cairo"/>
  </r>
  <r>
    <x v="7905"/>
    <x v="9"/>
    <x v="1"/>
    <x v="9"/>
    <x v="0"/>
    <x v="0"/>
    <x v="7887"/>
    <x v="2"/>
    <x v="7902"/>
    <x v="35"/>
    <x v="3187"/>
    <x v="24"/>
    <m/>
    <m/>
    <s v="sq"/>
    <s v="sq"/>
    <n v="16284.02"/>
    <n v="91504159.730000004"/>
    <n v="91504159.730000004"/>
    <s v="Cairo"/>
  </r>
  <r>
    <x v="7906"/>
    <x v="2"/>
    <x v="2"/>
    <x v="2"/>
    <x v="0"/>
    <x v="4"/>
    <x v="7888"/>
    <x v="0"/>
    <x v="7903"/>
    <x v="165"/>
    <x v="2928"/>
    <x v="253"/>
    <m/>
    <m/>
    <s v="sq"/>
    <s v="sq"/>
    <n v="99349.3"/>
    <n v="29200970.130000021"/>
    <n v="29200970.130000021"/>
    <s v="Riyadh"/>
  </r>
  <r>
    <x v="7907"/>
    <x v="2"/>
    <x v="2"/>
    <x v="2"/>
    <x v="1"/>
    <x v="4"/>
    <x v="7889"/>
    <x v="1"/>
    <x v="7904"/>
    <x v="253"/>
    <x v="3068"/>
    <x v="14"/>
    <m/>
    <m/>
    <s v="Jumia"/>
    <s v="Jum"/>
    <n v="99349.3"/>
    <n v="29200970.130000021"/>
    <n v="29200970.130000021"/>
    <s v="Riyadh"/>
  </r>
  <r>
    <x v="7908"/>
    <x v="4"/>
    <x v="0"/>
    <x v="4"/>
    <x v="0"/>
    <x v="1"/>
    <x v="7890"/>
    <x v="0"/>
    <x v="7905"/>
    <x v="228"/>
    <x v="3086"/>
    <x v="292"/>
    <m/>
    <m/>
    <s v="sq"/>
    <s v="sq"/>
    <n v="13290.4"/>
    <n v="92327183.770000085"/>
    <n v="92327183.770000085"/>
    <s v="Alexandria"/>
  </r>
  <r>
    <x v="7909"/>
    <x v="3"/>
    <x v="3"/>
    <x v="3"/>
    <x v="2"/>
    <x v="5"/>
    <x v="7891"/>
    <x v="2"/>
    <x v="7906"/>
    <x v="390"/>
    <x v="3228"/>
    <x v="143"/>
    <m/>
    <m/>
    <s v="Amazon"/>
    <s v="Amazon"/>
    <n v="27872.98"/>
    <n v="57542997.559999913"/>
    <n v="57542997.559999913"/>
    <s v="Giza"/>
  </r>
  <r>
    <x v="7910"/>
    <x v="0"/>
    <x v="0"/>
    <x v="0"/>
    <x v="1"/>
    <x v="3"/>
    <x v="7892"/>
    <x v="4"/>
    <x v="7907"/>
    <x v="313"/>
    <x v="1326"/>
    <x v="240"/>
    <m/>
    <m/>
    <s v="Jumia"/>
    <s v="Jum"/>
    <n v="3665.44"/>
    <n v="92327183.770000085"/>
    <n v="92327183.770000085"/>
    <s v="Dubai"/>
  </r>
  <r>
    <x v="7911"/>
    <x v="5"/>
    <x v="1"/>
    <x v="5"/>
    <x v="1"/>
    <x v="3"/>
    <x v="7893"/>
    <x v="4"/>
    <x v="7908"/>
    <x v="95"/>
    <x v="3967"/>
    <x v="193"/>
    <m/>
    <m/>
    <s v="Jumia"/>
    <s v="Jum"/>
    <n v="3665.44"/>
    <n v="91504159.730000004"/>
    <n v="91504159.730000004"/>
    <s v="Dubai"/>
  </r>
  <r>
    <x v="7912"/>
    <x v="2"/>
    <x v="2"/>
    <x v="2"/>
    <x v="2"/>
    <x v="0"/>
    <x v="7894"/>
    <x v="2"/>
    <x v="7909"/>
    <x v="277"/>
    <x v="3741"/>
    <x v="131"/>
    <m/>
    <m/>
    <s v="Amazon"/>
    <s v="Amazon"/>
    <n v="16284.02"/>
    <n v="29200970.130000021"/>
    <n v="29200970.130000021"/>
    <s v="Cairo"/>
  </r>
  <r>
    <x v="7913"/>
    <x v="5"/>
    <x v="1"/>
    <x v="5"/>
    <x v="0"/>
    <x v="5"/>
    <x v="7895"/>
    <x v="3"/>
    <x v="7910"/>
    <x v="324"/>
    <x v="2448"/>
    <x v="351"/>
    <m/>
    <m/>
    <s v="sq"/>
    <s v="sq"/>
    <n v="27872.98"/>
    <n v="91504159.730000004"/>
    <n v="91504159.730000004"/>
    <s v="Giza"/>
  </r>
  <r>
    <x v="7914"/>
    <x v="9"/>
    <x v="1"/>
    <x v="9"/>
    <x v="2"/>
    <x v="3"/>
    <x v="7896"/>
    <x v="1"/>
    <x v="7911"/>
    <x v="400"/>
    <x v="3730"/>
    <x v="236"/>
    <m/>
    <m/>
    <s v="Amazon"/>
    <s v="Amazon"/>
    <n v="3665.44"/>
    <n v="91504159.730000004"/>
    <n v="91504159.730000004"/>
    <s v="Dubai"/>
  </r>
  <r>
    <x v="7915"/>
    <x v="6"/>
    <x v="4"/>
    <x v="6"/>
    <x v="2"/>
    <x v="3"/>
    <x v="7897"/>
    <x v="2"/>
    <x v="7912"/>
    <x v="162"/>
    <x v="1854"/>
    <x v="244"/>
    <m/>
    <m/>
    <s v="Amazon"/>
    <s v="Amazon"/>
    <n v="3665.44"/>
    <n v="31420413.200000018"/>
    <n v="31420413.200000018"/>
    <s v="Dubai"/>
  </r>
  <r>
    <x v="7916"/>
    <x v="4"/>
    <x v="0"/>
    <x v="4"/>
    <x v="0"/>
    <x v="0"/>
    <x v="7898"/>
    <x v="3"/>
    <x v="7913"/>
    <x v="117"/>
    <x v="888"/>
    <x v="53"/>
    <m/>
    <m/>
    <s v="sq"/>
    <s v="sq"/>
    <n v="16284.02"/>
    <n v="92327183.770000085"/>
    <n v="92327183.770000085"/>
    <s v="Cairo"/>
  </r>
  <r>
    <x v="7917"/>
    <x v="5"/>
    <x v="1"/>
    <x v="5"/>
    <x v="0"/>
    <x v="0"/>
    <x v="7899"/>
    <x v="1"/>
    <x v="7914"/>
    <x v="31"/>
    <x v="3968"/>
    <x v="141"/>
    <m/>
    <m/>
    <s v="sq"/>
    <s v="sq"/>
    <n v="16284.02"/>
    <n v="91504159.730000004"/>
    <n v="91504159.730000004"/>
    <s v="Cairo"/>
  </r>
  <r>
    <x v="7918"/>
    <x v="7"/>
    <x v="0"/>
    <x v="7"/>
    <x v="0"/>
    <x v="1"/>
    <x v="7900"/>
    <x v="2"/>
    <x v="7915"/>
    <x v="238"/>
    <x v="3768"/>
    <x v="347"/>
    <m/>
    <m/>
    <s v="sq"/>
    <s v="sq"/>
    <n v="13290.4"/>
    <n v="92327183.770000085"/>
    <n v="92327183.770000085"/>
    <s v="Alexandria"/>
  </r>
  <r>
    <x v="7919"/>
    <x v="6"/>
    <x v="4"/>
    <x v="6"/>
    <x v="2"/>
    <x v="3"/>
    <x v="7901"/>
    <x v="0"/>
    <x v="7916"/>
    <x v="4"/>
    <x v="2881"/>
    <x v="210"/>
    <m/>
    <m/>
    <s v="Amazon"/>
    <s v="Amazon"/>
    <n v="3665.44"/>
    <n v="31420413.200000018"/>
    <n v="31420413.200000018"/>
    <s v="Dubai"/>
  </r>
  <r>
    <x v="7920"/>
    <x v="8"/>
    <x v="3"/>
    <x v="8"/>
    <x v="0"/>
    <x v="1"/>
    <x v="7902"/>
    <x v="4"/>
    <x v="7917"/>
    <x v="332"/>
    <x v="2765"/>
    <x v="27"/>
    <m/>
    <m/>
    <s v="sq"/>
    <s v="sq"/>
    <n v="13290.4"/>
    <n v="57542997.559999913"/>
    <n v="57542997.559999913"/>
    <s v="Alexandria"/>
  </r>
  <r>
    <x v="7921"/>
    <x v="8"/>
    <x v="3"/>
    <x v="8"/>
    <x v="0"/>
    <x v="2"/>
    <x v="7903"/>
    <x v="4"/>
    <x v="7918"/>
    <x v="164"/>
    <x v="2560"/>
    <x v="230"/>
    <m/>
    <m/>
    <s v="sq"/>
    <s v="sq"/>
    <n v="26648.76"/>
    <n v="57542997.559999913"/>
    <n v="57542997.559999913"/>
    <s v="Casablanca"/>
  </r>
  <r>
    <x v="7922"/>
    <x v="6"/>
    <x v="4"/>
    <x v="6"/>
    <x v="0"/>
    <x v="3"/>
    <x v="7904"/>
    <x v="2"/>
    <x v="7919"/>
    <x v="24"/>
    <x v="2370"/>
    <x v="355"/>
    <m/>
    <m/>
    <s v="sq"/>
    <s v="sq"/>
    <n v="3665.44"/>
    <n v="31420413.200000018"/>
    <n v="31420413.200000018"/>
    <s v="Dubai"/>
  </r>
  <r>
    <x v="7923"/>
    <x v="3"/>
    <x v="3"/>
    <x v="3"/>
    <x v="2"/>
    <x v="5"/>
    <x v="7905"/>
    <x v="4"/>
    <x v="7920"/>
    <x v="147"/>
    <x v="392"/>
    <x v="285"/>
    <m/>
    <m/>
    <s v="Amazon"/>
    <s v="Amazon"/>
    <n v="27872.98"/>
    <n v="57542997.559999913"/>
    <n v="57542997.559999913"/>
    <s v="Giza"/>
  </r>
  <r>
    <x v="7924"/>
    <x v="6"/>
    <x v="4"/>
    <x v="6"/>
    <x v="2"/>
    <x v="1"/>
    <x v="7906"/>
    <x v="1"/>
    <x v="7921"/>
    <x v="359"/>
    <x v="392"/>
    <x v="101"/>
    <m/>
    <m/>
    <s v="Amazon"/>
    <s v="Amazon"/>
    <n v="13290.4"/>
    <n v="31420413.200000018"/>
    <n v="31420413.200000018"/>
    <s v="Alexandria"/>
  </r>
  <r>
    <x v="7925"/>
    <x v="0"/>
    <x v="0"/>
    <x v="0"/>
    <x v="0"/>
    <x v="3"/>
    <x v="7907"/>
    <x v="1"/>
    <x v="7922"/>
    <x v="71"/>
    <x v="3969"/>
    <x v="29"/>
    <m/>
    <m/>
    <s v="sq"/>
    <s v="sq"/>
    <n v="3665.44"/>
    <n v="92327183.770000085"/>
    <n v="92327183.770000085"/>
    <s v="Dubai"/>
  </r>
  <r>
    <x v="7926"/>
    <x v="3"/>
    <x v="3"/>
    <x v="3"/>
    <x v="1"/>
    <x v="4"/>
    <x v="7908"/>
    <x v="1"/>
    <x v="7923"/>
    <x v="291"/>
    <x v="277"/>
    <x v="204"/>
    <m/>
    <m/>
    <s v="Jumia"/>
    <s v="Jum"/>
    <n v="99349.3"/>
    <n v="57542997.559999913"/>
    <n v="57542997.559999913"/>
    <s v="Riyadh"/>
  </r>
  <r>
    <x v="7927"/>
    <x v="0"/>
    <x v="0"/>
    <x v="0"/>
    <x v="0"/>
    <x v="1"/>
    <x v="7909"/>
    <x v="1"/>
    <x v="7924"/>
    <x v="10"/>
    <x v="825"/>
    <x v="340"/>
    <m/>
    <m/>
    <s v="sq"/>
    <s v="sq"/>
    <n v="13290.4"/>
    <n v="92327183.770000085"/>
    <n v="92327183.770000085"/>
    <s v="Alexandria"/>
  </r>
  <r>
    <x v="7928"/>
    <x v="6"/>
    <x v="4"/>
    <x v="6"/>
    <x v="2"/>
    <x v="1"/>
    <x v="7910"/>
    <x v="0"/>
    <x v="7925"/>
    <x v="168"/>
    <x v="3234"/>
    <x v="231"/>
    <m/>
    <m/>
    <s v="Amazon"/>
    <s v="Amazon"/>
    <n v="13290.4"/>
    <n v="31420413.200000018"/>
    <n v="31420413.200000018"/>
    <s v="Alexandria"/>
  </r>
  <r>
    <x v="7929"/>
    <x v="5"/>
    <x v="1"/>
    <x v="5"/>
    <x v="1"/>
    <x v="2"/>
    <x v="7911"/>
    <x v="4"/>
    <x v="7926"/>
    <x v="37"/>
    <x v="3384"/>
    <x v="41"/>
    <m/>
    <m/>
    <s v="Jumia"/>
    <s v="Jum"/>
    <n v="26648.76"/>
    <n v="91504159.730000004"/>
    <n v="91504159.730000004"/>
    <s v="Casablanca"/>
  </r>
  <r>
    <x v="7930"/>
    <x v="5"/>
    <x v="1"/>
    <x v="5"/>
    <x v="1"/>
    <x v="4"/>
    <x v="7912"/>
    <x v="3"/>
    <x v="7927"/>
    <x v="167"/>
    <x v="352"/>
    <x v="51"/>
    <m/>
    <m/>
    <s v="Jumia"/>
    <s v="Jum"/>
    <n v="99349.3"/>
    <n v="91504159.730000004"/>
    <n v="91504159.730000004"/>
    <s v="Riyadh"/>
  </r>
  <r>
    <x v="7931"/>
    <x v="7"/>
    <x v="0"/>
    <x v="7"/>
    <x v="2"/>
    <x v="0"/>
    <x v="7913"/>
    <x v="4"/>
    <x v="7928"/>
    <x v="326"/>
    <x v="1895"/>
    <x v="195"/>
    <m/>
    <m/>
    <s v="Amazon"/>
    <s v="Amazon"/>
    <n v="16284.02"/>
    <n v="92327183.770000085"/>
    <n v="92327183.770000085"/>
    <s v="Cairo"/>
  </r>
  <r>
    <x v="7932"/>
    <x v="3"/>
    <x v="3"/>
    <x v="3"/>
    <x v="2"/>
    <x v="1"/>
    <x v="7914"/>
    <x v="1"/>
    <x v="7929"/>
    <x v="168"/>
    <x v="223"/>
    <x v="57"/>
    <m/>
    <m/>
    <s v="Amazon"/>
    <s v="Amazon"/>
    <n v="13290.4"/>
    <n v="57542997.559999913"/>
    <n v="57542997.559999913"/>
    <s v="Alexandria"/>
  </r>
  <r>
    <x v="7933"/>
    <x v="4"/>
    <x v="0"/>
    <x v="4"/>
    <x v="1"/>
    <x v="5"/>
    <x v="7915"/>
    <x v="3"/>
    <x v="7930"/>
    <x v="41"/>
    <x v="3970"/>
    <x v="349"/>
    <m/>
    <m/>
    <s v="Jumia"/>
    <s v="Jum"/>
    <n v="27872.98"/>
    <n v="92327183.770000085"/>
    <n v="92327183.770000085"/>
    <s v="Giza"/>
  </r>
  <r>
    <x v="7934"/>
    <x v="5"/>
    <x v="1"/>
    <x v="5"/>
    <x v="0"/>
    <x v="0"/>
    <x v="7916"/>
    <x v="2"/>
    <x v="7931"/>
    <x v="45"/>
    <x v="1999"/>
    <x v="336"/>
    <m/>
    <m/>
    <s v="sq"/>
    <s v="sq"/>
    <n v="16284.02"/>
    <n v="91504159.730000004"/>
    <n v="91504159.730000004"/>
    <s v="Cairo"/>
  </r>
  <r>
    <x v="7935"/>
    <x v="3"/>
    <x v="3"/>
    <x v="3"/>
    <x v="1"/>
    <x v="3"/>
    <x v="7917"/>
    <x v="3"/>
    <x v="7932"/>
    <x v="362"/>
    <x v="3971"/>
    <x v="215"/>
    <m/>
    <m/>
    <s v="Jumia"/>
    <s v="Jum"/>
    <n v="3665.44"/>
    <n v="57542997.559999913"/>
    <n v="57542997.559999913"/>
    <s v="Dubai"/>
  </r>
  <r>
    <x v="7936"/>
    <x v="2"/>
    <x v="2"/>
    <x v="2"/>
    <x v="1"/>
    <x v="0"/>
    <x v="7918"/>
    <x v="4"/>
    <x v="7933"/>
    <x v="179"/>
    <x v="3411"/>
    <x v="205"/>
    <m/>
    <m/>
    <s v="Jumia"/>
    <s v="Jum"/>
    <n v="16284.02"/>
    <n v="29200970.130000021"/>
    <n v="29200970.130000021"/>
    <s v="Cairo"/>
  </r>
  <r>
    <x v="7937"/>
    <x v="9"/>
    <x v="1"/>
    <x v="9"/>
    <x v="2"/>
    <x v="0"/>
    <x v="7919"/>
    <x v="0"/>
    <x v="7934"/>
    <x v="315"/>
    <x v="3538"/>
    <x v="109"/>
    <m/>
    <m/>
    <s v="Amazon"/>
    <s v="Amazon"/>
    <n v="16284.02"/>
    <n v="91504159.730000004"/>
    <n v="91504159.730000004"/>
    <s v="Cairo"/>
  </r>
  <r>
    <x v="7938"/>
    <x v="6"/>
    <x v="4"/>
    <x v="6"/>
    <x v="0"/>
    <x v="4"/>
    <x v="7920"/>
    <x v="2"/>
    <x v="7935"/>
    <x v="21"/>
    <x v="1333"/>
    <x v="177"/>
    <m/>
    <m/>
    <s v="sq"/>
    <s v="sq"/>
    <n v="99349.3"/>
    <n v="31420413.200000018"/>
    <n v="31420413.200000018"/>
    <s v="Riyadh"/>
  </r>
  <r>
    <x v="7939"/>
    <x v="9"/>
    <x v="1"/>
    <x v="9"/>
    <x v="2"/>
    <x v="1"/>
    <x v="7921"/>
    <x v="2"/>
    <x v="7936"/>
    <x v="242"/>
    <x v="200"/>
    <x v="9"/>
    <m/>
    <m/>
    <s v="Amazon"/>
    <s v="Amazon"/>
    <n v="13290.4"/>
    <n v="91504159.730000004"/>
    <n v="91504159.730000004"/>
    <s v="Alexandria"/>
  </r>
  <r>
    <x v="7940"/>
    <x v="7"/>
    <x v="0"/>
    <x v="7"/>
    <x v="0"/>
    <x v="4"/>
    <x v="7922"/>
    <x v="0"/>
    <x v="7937"/>
    <x v="309"/>
    <x v="1045"/>
    <x v="85"/>
    <m/>
    <m/>
    <s v="sq"/>
    <s v="sq"/>
    <n v="99349.3"/>
    <n v="92327183.770000085"/>
    <n v="92327183.770000085"/>
    <s v="Riyadh"/>
  </r>
  <r>
    <x v="7941"/>
    <x v="2"/>
    <x v="2"/>
    <x v="2"/>
    <x v="1"/>
    <x v="4"/>
    <x v="7923"/>
    <x v="2"/>
    <x v="7938"/>
    <x v="44"/>
    <x v="3972"/>
    <x v="45"/>
    <m/>
    <m/>
    <s v="Jumia"/>
    <s v="Jum"/>
    <n v="99349.3"/>
    <n v="29200970.130000021"/>
    <n v="29200970.130000021"/>
    <s v="Riyadh"/>
  </r>
  <r>
    <x v="7942"/>
    <x v="7"/>
    <x v="0"/>
    <x v="7"/>
    <x v="0"/>
    <x v="5"/>
    <x v="7924"/>
    <x v="0"/>
    <x v="7939"/>
    <x v="63"/>
    <x v="2980"/>
    <x v="248"/>
    <m/>
    <m/>
    <s v="sq"/>
    <s v="sq"/>
    <n v="27872.98"/>
    <n v="92327183.770000085"/>
    <n v="92327183.770000085"/>
    <s v="Giza"/>
  </r>
  <r>
    <x v="7943"/>
    <x v="8"/>
    <x v="3"/>
    <x v="8"/>
    <x v="2"/>
    <x v="2"/>
    <x v="7925"/>
    <x v="2"/>
    <x v="7940"/>
    <x v="383"/>
    <x v="2094"/>
    <x v="230"/>
    <m/>
    <m/>
    <s v="Amazon"/>
    <s v="Amazon"/>
    <n v="26648.76"/>
    <n v="57542997.559999913"/>
    <n v="57542997.559999913"/>
    <s v="Casablanca"/>
  </r>
  <r>
    <x v="7944"/>
    <x v="0"/>
    <x v="0"/>
    <x v="0"/>
    <x v="0"/>
    <x v="1"/>
    <x v="7926"/>
    <x v="0"/>
    <x v="7941"/>
    <x v="171"/>
    <x v="3245"/>
    <x v="33"/>
    <m/>
    <m/>
    <s v="sq"/>
    <s v="sq"/>
    <n v="13290.4"/>
    <n v="92327183.770000085"/>
    <n v="92327183.770000085"/>
    <s v="Alexandria"/>
  </r>
  <r>
    <x v="7945"/>
    <x v="7"/>
    <x v="0"/>
    <x v="7"/>
    <x v="0"/>
    <x v="1"/>
    <x v="7927"/>
    <x v="1"/>
    <x v="7942"/>
    <x v="252"/>
    <x v="3387"/>
    <x v="181"/>
    <m/>
    <m/>
    <s v="sq"/>
    <s v="sq"/>
    <n v="13290.4"/>
    <n v="92327183.770000085"/>
    <n v="92327183.770000085"/>
    <s v="Alexandria"/>
  </r>
  <r>
    <x v="7946"/>
    <x v="3"/>
    <x v="3"/>
    <x v="3"/>
    <x v="2"/>
    <x v="3"/>
    <x v="7928"/>
    <x v="0"/>
    <x v="7943"/>
    <x v="348"/>
    <x v="870"/>
    <x v="358"/>
    <m/>
    <m/>
    <s v="Amazon"/>
    <s v="Amazon"/>
    <n v="3665.44"/>
    <n v="57542997.559999913"/>
    <n v="57542997.559999913"/>
    <s v="Dubai"/>
  </r>
  <r>
    <x v="7947"/>
    <x v="7"/>
    <x v="0"/>
    <x v="7"/>
    <x v="0"/>
    <x v="1"/>
    <x v="7929"/>
    <x v="4"/>
    <x v="7944"/>
    <x v="39"/>
    <x v="3973"/>
    <x v="175"/>
    <m/>
    <m/>
    <s v="sq"/>
    <s v="sq"/>
    <n v="13290.4"/>
    <n v="92327183.770000085"/>
    <n v="92327183.770000085"/>
    <s v="Alexandria"/>
  </r>
  <r>
    <x v="7948"/>
    <x v="9"/>
    <x v="1"/>
    <x v="9"/>
    <x v="0"/>
    <x v="3"/>
    <x v="7930"/>
    <x v="2"/>
    <x v="7945"/>
    <x v="324"/>
    <x v="3576"/>
    <x v="78"/>
    <m/>
    <m/>
    <s v="sq"/>
    <s v="sq"/>
    <n v="3665.44"/>
    <n v="91504159.730000004"/>
    <n v="91504159.730000004"/>
    <s v="Dubai"/>
  </r>
  <r>
    <x v="7949"/>
    <x v="0"/>
    <x v="0"/>
    <x v="0"/>
    <x v="0"/>
    <x v="3"/>
    <x v="7931"/>
    <x v="2"/>
    <x v="7946"/>
    <x v="7"/>
    <x v="3220"/>
    <x v="233"/>
    <m/>
    <m/>
    <s v="sq"/>
    <s v="sq"/>
    <n v="3665.44"/>
    <n v="92327183.770000085"/>
    <n v="92327183.770000085"/>
    <s v="Dubai"/>
  </r>
  <r>
    <x v="7950"/>
    <x v="7"/>
    <x v="0"/>
    <x v="7"/>
    <x v="2"/>
    <x v="3"/>
    <x v="7932"/>
    <x v="2"/>
    <x v="7947"/>
    <x v="6"/>
    <x v="1505"/>
    <x v="23"/>
    <m/>
    <m/>
    <s v="Amazon"/>
    <s v="Amazon"/>
    <n v="3665.44"/>
    <n v="92327183.770000085"/>
    <n v="92327183.770000085"/>
    <s v="Dubai"/>
  </r>
  <r>
    <x v="7951"/>
    <x v="2"/>
    <x v="2"/>
    <x v="2"/>
    <x v="1"/>
    <x v="3"/>
    <x v="7933"/>
    <x v="2"/>
    <x v="7948"/>
    <x v="138"/>
    <x v="3926"/>
    <x v="114"/>
    <m/>
    <m/>
    <s v="Jumia"/>
    <s v="Jum"/>
    <n v="3665.44"/>
    <n v="29200970.130000021"/>
    <n v="29200970.130000021"/>
    <s v="Dubai"/>
  </r>
  <r>
    <x v="7952"/>
    <x v="2"/>
    <x v="2"/>
    <x v="2"/>
    <x v="0"/>
    <x v="2"/>
    <x v="7934"/>
    <x v="2"/>
    <x v="7949"/>
    <x v="342"/>
    <x v="1177"/>
    <x v="291"/>
    <m/>
    <m/>
    <s v="sq"/>
    <s v="sq"/>
    <n v="26648.76"/>
    <n v="29200970.130000021"/>
    <n v="29200970.130000021"/>
    <s v="Casablanca"/>
  </r>
  <r>
    <x v="7953"/>
    <x v="3"/>
    <x v="3"/>
    <x v="3"/>
    <x v="2"/>
    <x v="5"/>
    <x v="7935"/>
    <x v="2"/>
    <x v="7950"/>
    <x v="73"/>
    <x v="2557"/>
    <x v="315"/>
    <m/>
    <m/>
    <s v="Amazon"/>
    <s v="Amazon"/>
    <n v="27872.98"/>
    <n v="57542997.559999913"/>
    <n v="57542997.559999913"/>
    <s v="Giza"/>
  </r>
  <r>
    <x v="7954"/>
    <x v="7"/>
    <x v="0"/>
    <x v="7"/>
    <x v="1"/>
    <x v="2"/>
    <x v="7936"/>
    <x v="3"/>
    <x v="7951"/>
    <x v="37"/>
    <x v="2031"/>
    <x v="134"/>
    <m/>
    <m/>
    <s v="Jumia"/>
    <s v="Jum"/>
    <n v="26648.76"/>
    <n v="92327183.770000085"/>
    <n v="92327183.770000085"/>
    <s v="Casablanca"/>
  </r>
  <r>
    <x v="7955"/>
    <x v="6"/>
    <x v="4"/>
    <x v="6"/>
    <x v="1"/>
    <x v="2"/>
    <x v="7937"/>
    <x v="0"/>
    <x v="7952"/>
    <x v="288"/>
    <x v="3055"/>
    <x v="12"/>
    <m/>
    <m/>
    <s v="Jumia"/>
    <s v="Jum"/>
    <n v="26648.76"/>
    <n v="31420413.200000018"/>
    <n v="31420413.200000018"/>
    <s v="Casablanca"/>
  </r>
  <r>
    <x v="7956"/>
    <x v="9"/>
    <x v="1"/>
    <x v="9"/>
    <x v="0"/>
    <x v="0"/>
    <x v="7938"/>
    <x v="4"/>
    <x v="7953"/>
    <x v="368"/>
    <x v="2914"/>
    <x v="330"/>
    <m/>
    <m/>
    <s v="sq"/>
    <s v="sq"/>
    <n v="16284.02"/>
    <n v="91504159.730000004"/>
    <n v="91504159.730000004"/>
    <s v="Cairo"/>
  </r>
  <r>
    <x v="7957"/>
    <x v="5"/>
    <x v="1"/>
    <x v="5"/>
    <x v="0"/>
    <x v="4"/>
    <x v="7939"/>
    <x v="2"/>
    <x v="7954"/>
    <x v="238"/>
    <x v="2641"/>
    <x v="66"/>
    <m/>
    <m/>
    <s v="sq"/>
    <s v="sq"/>
    <n v="99349.3"/>
    <n v="91504159.730000004"/>
    <n v="91504159.730000004"/>
    <s v="Riyadh"/>
  </r>
  <r>
    <x v="7958"/>
    <x v="0"/>
    <x v="0"/>
    <x v="0"/>
    <x v="2"/>
    <x v="4"/>
    <x v="7940"/>
    <x v="0"/>
    <x v="7955"/>
    <x v="385"/>
    <x v="250"/>
    <x v="223"/>
    <m/>
    <m/>
    <s v="Amazon"/>
    <s v="Amazon"/>
    <n v="99349.3"/>
    <n v="92327183.770000085"/>
    <n v="92327183.770000085"/>
    <s v="Riyadh"/>
  </r>
  <r>
    <x v="7959"/>
    <x v="5"/>
    <x v="1"/>
    <x v="5"/>
    <x v="1"/>
    <x v="0"/>
    <x v="7941"/>
    <x v="1"/>
    <x v="7956"/>
    <x v="29"/>
    <x v="1971"/>
    <x v="159"/>
    <m/>
    <m/>
    <s v="Jumia"/>
    <s v="Jum"/>
    <n v="16284.02"/>
    <n v="91504159.730000004"/>
    <n v="91504159.730000004"/>
    <s v="Cairo"/>
  </r>
  <r>
    <x v="7960"/>
    <x v="3"/>
    <x v="3"/>
    <x v="3"/>
    <x v="0"/>
    <x v="5"/>
    <x v="7942"/>
    <x v="2"/>
    <x v="7957"/>
    <x v="206"/>
    <x v="106"/>
    <x v="217"/>
    <m/>
    <m/>
    <s v="sq"/>
    <s v="sq"/>
    <n v="27872.98"/>
    <n v="57542997.559999913"/>
    <n v="57542997.559999913"/>
    <s v="Giza"/>
  </r>
  <r>
    <x v="7961"/>
    <x v="4"/>
    <x v="0"/>
    <x v="4"/>
    <x v="2"/>
    <x v="0"/>
    <x v="7943"/>
    <x v="4"/>
    <x v="7958"/>
    <x v="9"/>
    <x v="764"/>
    <x v="166"/>
    <m/>
    <m/>
    <s v="Amazon"/>
    <s v="Amazon"/>
    <n v="16284.02"/>
    <n v="92327183.770000085"/>
    <n v="92327183.770000085"/>
    <s v="Cairo"/>
  </r>
  <r>
    <x v="7962"/>
    <x v="2"/>
    <x v="2"/>
    <x v="2"/>
    <x v="1"/>
    <x v="1"/>
    <x v="7944"/>
    <x v="4"/>
    <x v="7959"/>
    <x v="218"/>
    <x v="2159"/>
    <x v="343"/>
    <m/>
    <m/>
    <s v="Jumia"/>
    <s v="Jum"/>
    <n v="13290.4"/>
    <n v="29200970.130000021"/>
    <n v="29200970.130000021"/>
    <s v="Alexandria"/>
  </r>
  <r>
    <x v="7963"/>
    <x v="3"/>
    <x v="3"/>
    <x v="3"/>
    <x v="2"/>
    <x v="0"/>
    <x v="7945"/>
    <x v="1"/>
    <x v="7960"/>
    <x v="290"/>
    <x v="3974"/>
    <x v="119"/>
    <m/>
    <m/>
    <s v="Amazon"/>
    <s v="Amazon"/>
    <n v="16284.02"/>
    <n v="57542997.559999913"/>
    <n v="57542997.559999913"/>
    <s v="Cairo"/>
  </r>
  <r>
    <x v="7964"/>
    <x v="7"/>
    <x v="0"/>
    <x v="7"/>
    <x v="2"/>
    <x v="5"/>
    <x v="7946"/>
    <x v="3"/>
    <x v="7961"/>
    <x v="221"/>
    <x v="1895"/>
    <x v="253"/>
    <m/>
    <m/>
    <s v="Amazon"/>
    <s v="Amazon"/>
    <n v="27872.98"/>
    <n v="92327183.770000085"/>
    <n v="92327183.770000085"/>
    <s v="Giza"/>
  </r>
  <r>
    <x v="7965"/>
    <x v="1"/>
    <x v="1"/>
    <x v="1"/>
    <x v="1"/>
    <x v="3"/>
    <x v="7947"/>
    <x v="0"/>
    <x v="7962"/>
    <x v="62"/>
    <x v="973"/>
    <x v="303"/>
    <m/>
    <m/>
    <s v="Jumia"/>
    <s v="Jum"/>
    <n v="3665.44"/>
    <n v="91504159.730000004"/>
    <n v="91504159.730000004"/>
    <s v="Dubai"/>
  </r>
  <r>
    <x v="7966"/>
    <x v="1"/>
    <x v="1"/>
    <x v="1"/>
    <x v="2"/>
    <x v="1"/>
    <x v="7948"/>
    <x v="1"/>
    <x v="7963"/>
    <x v="368"/>
    <x v="3975"/>
    <x v="11"/>
    <m/>
    <m/>
    <s v="Amazon"/>
    <s v="Amazon"/>
    <n v="13290.4"/>
    <n v="91504159.730000004"/>
    <n v="91504159.730000004"/>
    <s v="Alexandria"/>
  </r>
  <r>
    <x v="7967"/>
    <x v="4"/>
    <x v="0"/>
    <x v="4"/>
    <x v="2"/>
    <x v="0"/>
    <x v="7949"/>
    <x v="3"/>
    <x v="7964"/>
    <x v="140"/>
    <x v="43"/>
    <x v="292"/>
    <m/>
    <m/>
    <s v="Amazon"/>
    <s v="Amazon"/>
    <n v="16284.02"/>
    <n v="92327183.770000085"/>
    <n v="92327183.770000085"/>
    <s v="Cairo"/>
  </r>
  <r>
    <x v="7968"/>
    <x v="2"/>
    <x v="2"/>
    <x v="2"/>
    <x v="1"/>
    <x v="4"/>
    <x v="7950"/>
    <x v="0"/>
    <x v="7965"/>
    <x v="70"/>
    <x v="1701"/>
    <x v="296"/>
    <m/>
    <m/>
    <s v="Jumia"/>
    <s v="Jum"/>
    <n v="99349.3"/>
    <n v="29200970.130000021"/>
    <n v="29200970.130000021"/>
    <s v="Riyadh"/>
  </r>
  <r>
    <x v="7969"/>
    <x v="7"/>
    <x v="0"/>
    <x v="7"/>
    <x v="1"/>
    <x v="2"/>
    <x v="7951"/>
    <x v="2"/>
    <x v="7966"/>
    <x v="367"/>
    <x v="39"/>
    <x v="187"/>
    <m/>
    <m/>
    <s v="Jumia"/>
    <s v="Jum"/>
    <n v="26648.76"/>
    <n v="92327183.770000085"/>
    <n v="92327183.770000085"/>
    <s v="Casablanca"/>
  </r>
  <r>
    <x v="7970"/>
    <x v="0"/>
    <x v="0"/>
    <x v="0"/>
    <x v="1"/>
    <x v="4"/>
    <x v="7952"/>
    <x v="2"/>
    <x v="7967"/>
    <x v="84"/>
    <x v="1598"/>
    <x v="279"/>
    <m/>
    <m/>
    <s v="Jumia"/>
    <s v="Jum"/>
    <n v="99349.3"/>
    <n v="92327183.770000085"/>
    <n v="92327183.770000085"/>
    <s v="Riyadh"/>
  </r>
  <r>
    <x v="7971"/>
    <x v="8"/>
    <x v="3"/>
    <x v="8"/>
    <x v="1"/>
    <x v="4"/>
    <x v="7953"/>
    <x v="2"/>
    <x v="7968"/>
    <x v="392"/>
    <x v="1887"/>
    <x v="306"/>
    <m/>
    <m/>
    <s v="Jumia"/>
    <s v="Jum"/>
    <n v="99349.3"/>
    <n v="57542997.559999913"/>
    <n v="57542997.559999913"/>
    <s v="Riyadh"/>
  </r>
  <r>
    <x v="7972"/>
    <x v="0"/>
    <x v="0"/>
    <x v="0"/>
    <x v="1"/>
    <x v="1"/>
    <x v="7954"/>
    <x v="2"/>
    <x v="7969"/>
    <x v="302"/>
    <x v="3976"/>
    <x v="13"/>
    <m/>
    <m/>
    <s v="Jumia"/>
    <s v="Jum"/>
    <n v="13290.4"/>
    <n v="92327183.770000085"/>
    <n v="92327183.770000085"/>
    <s v="Alexandria"/>
  </r>
  <r>
    <x v="7973"/>
    <x v="6"/>
    <x v="4"/>
    <x v="6"/>
    <x v="1"/>
    <x v="2"/>
    <x v="7955"/>
    <x v="1"/>
    <x v="7970"/>
    <x v="143"/>
    <x v="3977"/>
    <x v="44"/>
    <m/>
    <m/>
    <s v="Jumia"/>
    <s v="Jum"/>
    <n v="26648.76"/>
    <n v="31420413.200000018"/>
    <n v="31420413.200000018"/>
    <s v="Casablanca"/>
  </r>
  <r>
    <x v="7974"/>
    <x v="0"/>
    <x v="0"/>
    <x v="0"/>
    <x v="2"/>
    <x v="5"/>
    <x v="7956"/>
    <x v="1"/>
    <x v="7971"/>
    <x v="243"/>
    <x v="3978"/>
    <x v="132"/>
    <m/>
    <m/>
    <s v="Amazon"/>
    <s v="Amazon"/>
    <n v="27872.98"/>
    <n v="92327183.770000085"/>
    <n v="92327183.770000085"/>
    <s v="Giza"/>
  </r>
  <r>
    <x v="7975"/>
    <x v="8"/>
    <x v="3"/>
    <x v="8"/>
    <x v="1"/>
    <x v="1"/>
    <x v="7957"/>
    <x v="4"/>
    <x v="7972"/>
    <x v="115"/>
    <x v="538"/>
    <x v="231"/>
    <m/>
    <m/>
    <s v="Jumia"/>
    <s v="Jum"/>
    <n v="13290.4"/>
    <n v="57542997.559999913"/>
    <n v="57542997.559999913"/>
    <s v="Alexandria"/>
  </r>
  <r>
    <x v="7976"/>
    <x v="1"/>
    <x v="1"/>
    <x v="1"/>
    <x v="1"/>
    <x v="2"/>
    <x v="7958"/>
    <x v="2"/>
    <x v="7973"/>
    <x v="275"/>
    <x v="3862"/>
    <x v="262"/>
    <m/>
    <m/>
    <s v="Jumia"/>
    <s v="Jum"/>
    <n v="26648.76"/>
    <n v="91504159.730000004"/>
    <n v="91504159.730000004"/>
    <s v="Casablanca"/>
  </r>
  <r>
    <x v="7977"/>
    <x v="4"/>
    <x v="0"/>
    <x v="4"/>
    <x v="1"/>
    <x v="1"/>
    <x v="7959"/>
    <x v="0"/>
    <x v="7974"/>
    <x v="234"/>
    <x v="3445"/>
    <x v="14"/>
    <m/>
    <m/>
    <s v="Jumia"/>
    <s v="Jum"/>
    <n v="13290.4"/>
    <n v="92327183.770000085"/>
    <n v="92327183.770000085"/>
    <s v="Alexandria"/>
  </r>
  <r>
    <x v="7978"/>
    <x v="3"/>
    <x v="3"/>
    <x v="3"/>
    <x v="0"/>
    <x v="0"/>
    <x v="7960"/>
    <x v="1"/>
    <x v="7975"/>
    <x v="97"/>
    <x v="3979"/>
    <x v="355"/>
    <m/>
    <m/>
    <s v="sq"/>
    <s v="sq"/>
    <n v="16284.02"/>
    <n v="57542997.559999913"/>
    <n v="57542997.559999913"/>
    <s v="Cairo"/>
  </r>
  <r>
    <x v="7979"/>
    <x v="8"/>
    <x v="3"/>
    <x v="8"/>
    <x v="2"/>
    <x v="2"/>
    <x v="7961"/>
    <x v="1"/>
    <x v="7976"/>
    <x v="1"/>
    <x v="2623"/>
    <x v="75"/>
    <m/>
    <m/>
    <s v="Amazon"/>
    <s v="Amazon"/>
    <n v="26648.76"/>
    <n v="57542997.559999913"/>
    <n v="57542997.559999913"/>
    <s v="Casablanca"/>
  </r>
  <r>
    <x v="7980"/>
    <x v="9"/>
    <x v="1"/>
    <x v="9"/>
    <x v="1"/>
    <x v="1"/>
    <x v="7962"/>
    <x v="1"/>
    <x v="7977"/>
    <x v="13"/>
    <x v="524"/>
    <x v="201"/>
    <m/>
    <m/>
    <s v="Jumia"/>
    <s v="Jum"/>
    <n v="13290.4"/>
    <n v="91504159.730000004"/>
    <n v="91504159.730000004"/>
    <s v="Alexandria"/>
  </r>
  <r>
    <x v="7981"/>
    <x v="9"/>
    <x v="1"/>
    <x v="9"/>
    <x v="2"/>
    <x v="1"/>
    <x v="7963"/>
    <x v="3"/>
    <x v="7978"/>
    <x v="235"/>
    <x v="2840"/>
    <x v="161"/>
    <m/>
    <m/>
    <s v="Amazon"/>
    <s v="Amazon"/>
    <n v="13290.4"/>
    <n v="91504159.730000004"/>
    <n v="91504159.730000004"/>
    <s v="Alexandria"/>
  </r>
  <r>
    <x v="7982"/>
    <x v="8"/>
    <x v="3"/>
    <x v="8"/>
    <x v="2"/>
    <x v="0"/>
    <x v="7964"/>
    <x v="3"/>
    <x v="7979"/>
    <x v="109"/>
    <x v="380"/>
    <x v="271"/>
    <m/>
    <m/>
    <s v="Amazon"/>
    <s v="Amazon"/>
    <n v="16284.02"/>
    <n v="57542997.559999913"/>
    <n v="57542997.559999913"/>
    <s v="Cairo"/>
  </r>
  <r>
    <x v="7983"/>
    <x v="1"/>
    <x v="1"/>
    <x v="1"/>
    <x v="1"/>
    <x v="3"/>
    <x v="7965"/>
    <x v="1"/>
    <x v="7980"/>
    <x v="113"/>
    <x v="3980"/>
    <x v="48"/>
    <m/>
    <m/>
    <s v="Jumia"/>
    <s v="Jum"/>
    <n v="3665.44"/>
    <n v="91504159.730000004"/>
    <n v="91504159.730000004"/>
    <s v="Dubai"/>
  </r>
  <r>
    <x v="7984"/>
    <x v="0"/>
    <x v="0"/>
    <x v="0"/>
    <x v="0"/>
    <x v="2"/>
    <x v="7966"/>
    <x v="4"/>
    <x v="7981"/>
    <x v="196"/>
    <x v="3442"/>
    <x v="159"/>
    <m/>
    <m/>
    <s v="sq"/>
    <s v="sq"/>
    <n v="26648.76"/>
    <n v="92327183.770000085"/>
    <n v="92327183.770000085"/>
    <s v="Casablanca"/>
  </r>
  <r>
    <x v="7985"/>
    <x v="9"/>
    <x v="1"/>
    <x v="9"/>
    <x v="1"/>
    <x v="4"/>
    <x v="7967"/>
    <x v="2"/>
    <x v="7982"/>
    <x v="93"/>
    <x v="3502"/>
    <x v="229"/>
    <m/>
    <m/>
    <s v="Jumia"/>
    <s v="Jum"/>
    <n v="99349.3"/>
    <n v="91504159.730000004"/>
    <n v="91504159.730000004"/>
    <s v="Riyadh"/>
  </r>
  <r>
    <x v="7986"/>
    <x v="1"/>
    <x v="1"/>
    <x v="1"/>
    <x v="2"/>
    <x v="0"/>
    <x v="7968"/>
    <x v="1"/>
    <x v="7983"/>
    <x v="266"/>
    <x v="3442"/>
    <x v="4"/>
    <m/>
    <m/>
    <s v="Amazon"/>
    <s v="Amazon"/>
    <n v="16284.02"/>
    <n v="91504159.730000004"/>
    <n v="91504159.730000004"/>
    <s v="Cairo"/>
  </r>
  <r>
    <x v="7987"/>
    <x v="7"/>
    <x v="0"/>
    <x v="7"/>
    <x v="2"/>
    <x v="3"/>
    <x v="7969"/>
    <x v="1"/>
    <x v="7984"/>
    <x v="344"/>
    <x v="1696"/>
    <x v="91"/>
    <m/>
    <m/>
    <s v="Amazon"/>
    <s v="Amazon"/>
    <n v="3665.44"/>
    <n v="92327183.770000085"/>
    <n v="92327183.770000085"/>
    <s v="Dubai"/>
  </r>
  <r>
    <x v="7988"/>
    <x v="1"/>
    <x v="1"/>
    <x v="1"/>
    <x v="1"/>
    <x v="3"/>
    <x v="7970"/>
    <x v="0"/>
    <x v="7985"/>
    <x v="201"/>
    <x v="3981"/>
    <x v="3"/>
    <m/>
    <m/>
    <s v="Jumia"/>
    <s v="Jum"/>
    <n v="3665.44"/>
    <n v="91504159.730000004"/>
    <n v="91504159.730000004"/>
    <s v="Dubai"/>
  </r>
  <r>
    <x v="7989"/>
    <x v="0"/>
    <x v="0"/>
    <x v="0"/>
    <x v="0"/>
    <x v="5"/>
    <x v="7971"/>
    <x v="4"/>
    <x v="1955"/>
    <x v="127"/>
    <x v="675"/>
    <x v="258"/>
    <m/>
    <m/>
    <s v="sq"/>
    <s v="sq"/>
    <n v="27872.98"/>
    <n v="92327183.770000085"/>
    <n v="92327183.770000085"/>
    <s v="Giza"/>
  </r>
  <r>
    <x v="7990"/>
    <x v="7"/>
    <x v="0"/>
    <x v="7"/>
    <x v="1"/>
    <x v="2"/>
    <x v="7972"/>
    <x v="2"/>
    <x v="7986"/>
    <x v="211"/>
    <x v="2415"/>
    <x v="185"/>
    <m/>
    <m/>
    <s v="Jumia"/>
    <s v="Jum"/>
    <n v="26648.76"/>
    <n v="92327183.770000085"/>
    <n v="92327183.770000085"/>
    <s v="Casablanca"/>
  </r>
  <r>
    <x v="7991"/>
    <x v="5"/>
    <x v="1"/>
    <x v="5"/>
    <x v="2"/>
    <x v="4"/>
    <x v="7973"/>
    <x v="4"/>
    <x v="7987"/>
    <x v="101"/>
    <x v="638"/>
    <x v="133"/>
    <m/>
    <m/>
    <s v="Amazon"/>
    <s v="Amazon"/>
    <n v="99349.3"/>
    <n v="91504159.730000004"/>
    <n v="91504159.730000004"/>
    <s v="Riyadh"/>
  </r>
  <r>
    <x v="7992"/>
    <x v="2"/>
    <x v="2"/>
    <x v="2"/>
    <x v="2"/>
    <x v="4"/>
    <x v="7974"/>
    <x v="1"/>
    <x v="7988"/>
    <x v="384"/>
    <x v="2772"/>
    <x v="152"/>
    <m/>
    <m/>
    <s v="Amazon"/>
    <s v="Amazon"/>
    <n v="99349.3"/>
    <n v="29200970.130000021"/>
    <n v="29200970.130000021"/>
    <s v="Riyadh"/>
  </r>
  <r>
    <x v="7993"/>
    <x v="6"/>
    <x v="4"/>
    <x v="6"/>
    <x v="0"/>
    <x v="4"/>
    <x v="7975"/>
    <x v="1"/>
    <x v="7989"/>
    <x v="326"/>
    <x v="1848"/>
    <x v="124"/>
    <m/>
    <m/>
    <s v="sq"/>
    <s v="sq"/>
    <n v="99349.3"/>
    <n v="31420413.200000018"/>
    <n v="31420413.200000018"/>
    <s v="Riyadh"/>
  </r>
  <r>
    <x v="7994"/>
    <x v="8"/>
    <x v="3"/>
    <x v="8"/>
    <x v="0"/>
    <x v="5"/>
    <x v="7976"/>
    <x v="1"/>
    <x v="7990"/>
    <x v="278"/>
    <x v="3982"/>
    <x v="28"/>
    <m/>
    <m/>
    <s v="sq"/>
    <s v="sq"/>
    <n v="27872.98"/>
    <n v="57542997.559999913"/>
    <n v="57542997.559999913"/>
    <s v="Giza"/>
  </r>
  <r>
    <x v="7995"/>
    <x v="2"/>
    <x v="2"/>
    <x v="2"/>
    <x v="2"/>
    <x v="5"/>
    <x v="7977"/>
    <x v="1"/>
    <x v="7991"/>
    <x v="76"/>
    <x v="1900"/>
    <x v="312"/>
    <m/>
    <m/>
    <s v="Amazon"/>
    <s v="Amazon"/>
    <n v="27872.98"/>
    <n v="29200970.130000021"/>
    <n v="29200970.130000021"/>
    <s v="Giza"/>
  </r>
  <r>
    <x v="7996"/>
    <x v="0"/>
    <x v="0"/>
    <x v="0"/>
    <x v="0"/>
    <x v="0"/>
    <x v="7978"/>
    <x v="2"/>
    <x v="7992"/>
    <x v="128"/>
    <x v="3983"/>
    <x v="77"/>
    <m/>
    <m/>
    <s v="sq"/>
    <s v="sq"/>
    <n v="16284.02"/>
    <n v="92327183.770000085"/>
    <n v="92327183.770000085"/>
    <s v="Cairo"/>
  </r>
  <r>
    <x v="7997"/>
    <x v="5"/>
    <x v="1"/>
    <x v="5"/>
    <x v="0"/>
    <x v="3"/>
    <x v="7979"/>
    <x v="0"/>
    <x v="7993"/>
    <x v="276"/>
    <x v="3984"/>
    <x v="2"/>
    <m/>
    <m/>
    <s v="sq"/>
    <s v="sq"/>
    <n v="3665.44"/>
    <n v="91504159.730000004"/>
    <n v="91504159.730000004"/>
    <s v="Dubai"/>
  </r>
  <r>
    <x v="7998"/>
    <x v="3"/>
    <x v="3"/>
    <x v="3"/>
    <x v="0"/>
    <x v="4"/>
    <x v="7980"/>
    <x v="4"/>
    <x v="7994"/>
    <x v="80"/>
    <x v="3077"/>
    <x v="7"/>
    <m/>
    <m/>
    <s v="sq"/>
    <s v="sq"/>
    <n v="99349.3"/>
    <n v="57542997.559999913"/>
    <n v="57542997.559999913"/>
    <s v="Riyadh"/>
  </r>
  <r>
    <x v="7999"/>
    <x v="3"/>
    <x v="3"/>
    <x v="3"/>
    <x v="0"/>
    <x v="0"/>
    <x v="7981"/>
    <x v="4"/>
    <x v="7995"/>
    <x v="50"/>
    <x v="3985"/>
    <x v="260"/>
    <m/>
    <m/>
    <s v="sq"/>
    <s v="sq"/>
    <n v="16284.02"/>
    <n v="57542997.559999913"/>
    <n v="57542997.559999913"/>
    <s v="Cairo"/>
  </r>
  <r>
    <x v="8000"/>
    <x v="6"/>
    <x v="4"/>
    <x v="6"/>
    <x v="0"/>
    <x v="3"/>
    <x v="7982"/>
    <x v="2"/>
    <x v="7996"/>
    <x v="356"/>
    <x v="2206"/>
    <x v="224"/>
    <m/>
    <m/>
    <s v="sq"/>
    <s v="sq"/>
    <n v="3665.44"/>
    <n v="31420413.200000018"/>
    <n v="31420413.200000018"/>
    <s v="Dubai"/>
  </r>
  <r>
    <x v="8001"/>
    <x v="8"/>
    <x v="3"/>
    <x v="8"/>
    <x v="1"/>
    <x v="5"/>
    <x v="7983"/>
    <x v="0"/>
    <x v="7997"/>
    <x v="187"/>
    <x v="2879"/>
    <x v="324"/>
    <m/>
    <m/>
    <s v="Jumia"/>
    <s v="Jum"/>
    <n v="27872.98"/>
    <n v="57542997.559999913"/>
    <n v="57542997.559999913"/>
    <s v="Giza"/>
  </r>
  <r>
    <x v="8002"/>
    <x v="5"/>
    <x v="1"/>
    <x v="5"/>
    <x v="1"/>
    <x v="5"/>
    <x v="7984"/>
    <x v="0"/>
    <x v="7998"/>
    <x v="77"/>
    <x v="1105"/>
    <x v="106"/>
    <m/>
    <m/>
    <s v="Jumia"/>
    <s v="Jum"/>
    <n v="27872.98"/>
    <n v="91504159.730000004"/>
    <n v="91504159.730000004"/>
    <s v="Giza"/>
  </r>
  <r>
    <x v="8003"/>
    <x v="9"/>
    <x v="1"/>
    <x v="9"/>
    <x v="2"/>
    <x v="4"/>
    <x v="7985"/>
    <x v="0"/>
    <x v="7999"/>
    <x v="337"/>
    <x v="535"/>
    <x v="229"/>
    <m/>
    <m/>
    <s v="Amazon"/>
    <s v="Amazon"/>
    <n v="99349.3"/>
    <n v="91504159.730000004"/>
    <n v="91504159.730000004"/>
    <s v="Riyadh"/>
  </r>
  <r>
    <x v="8004"/>
    <x v="0"/>
    <x v="0"/>
    <x v="0"/>
    <x v="1"/>
    <x v="5"/>
    <x v="7986"/>
    <x v="2"/>
    <x v="8000"/>
    <x v="192"/>
    <x v="469"/>
    <x v="261"/>
    <m/>
    <m/>
    <s v="Jumia"/>
    <s v="Jum"/>
    <n v="27872.98"/>
    <n v="92327183.770000085"/>
    <n v="92327183.770000085"/>
    <s v="Giza"/>
  </r>
  <r>
    <x v="8005"/>
    <x v="2"/>
    <x v="2"/>
    <x v="2"/>
    <x v="1"/>
    <x v="0"/>
    <x v="7987"/>
    <x v="3"/>
    <x v="8001"/>
    <x v="115"/>
    <x v="144"/>
    <x v="67"/>
    <m/>
    <m/>
    <s v="Jumia"/>
    <s v="Jum"/>
    <n v="16284.02"/>
    <n v="29200970.130000021"/>
    <n v="29200970.130000021"/>
    <s v="Cairo"/>
  </r>
  <r>
    <x v="8006"/>
    <x v="8"/>
    <x v="3"/>
    <x v="8"/>
    <x v="0"/>
    <x v="0"/>
    <x v="7988"/>
    <x v="2"/>
    <x v="8002"/>
    <x v="133"/>
    <x v="3986"/>
    <x v="14"/>
    <m/>
    <m/>
    <s v="sq"/>
    <s v="sq"/>
    <n v="16284.02"/>
    <n v="57542997.559999913"/>
    <n v="57542997.559999913"/>
    <s v="Cairo"/>
  </r>
  <r>
    <x v="8007"/>
    <x v="4"/>
    <x v="0"/>
    <x v="4"/>
    <x v="0"/>
    <x v="1"/>
    <x v="7989"/>
    <x v="4"/>
    <x v="8003"/>
    <x v="135"/>
    <x v="2037"/>
    <x v="247"/>
    <m/>
    <m/>
    <s v="sq"/>
    <s v="sq"/>
    <n v="13290.4"/>
    <n v="92327183.770000085"/>
    <n v="92327183.770000085"/>
    <s v="Alexandria"/>
  </r>
  <r>
    <x v="8008"/>
    <x v="4"/>
    <x v="0"/>
    <x v="4"/>
    <x v="2"/>
    <x v="1"/>
    <x v="7990"/>
    <x v="0"/>
    <x v="8004"/>
    <x v="388"/>
    <x v="172"/>
    <x v="239"/>
    <m/>
    <m/>
    <s v="Amazon"/>
    <s v="Amazon"/>
    <n v="13290.4"/>
    <n v="92327183.770000085"/>
    <n v="92327183.770000085"/>
    <s v="Alexandria"/>
  </r>
  <r>
    <x v="8009"/>
    <x v="7"/>
    <x v="0"/>
    <x v="7"/>
    <x v="1"/>
    <x v="4"/>
    <x v="7991"/>
    <x v="0"/>
    <x v="8005"/>
    <x v="102"/>
    <x v="716"/>
    <x v="304"/>
    <m/>
    <m/>
    <s v="Jumia"/>
    <s v="Jum"/>
    <n v="99349.3"/>
    <n v="92327183.770000085"/>
    <n v="92327183.770000085"/>
    <s v="Riyadh"/>
  </r>
  <r>
    <x v="8010"/>
    <x v="6"/>
    <x v="4"/>
    <x v="6"/>
    <x v="0"/>
    <x v="5"/>
    <x v="7992"/>
    <x v="4"/>
    <x v="8006"/>
    <x v="351"/>
    <x v="324"/>
    <x v="330"/>
    <m/>
    <m/>
    <s v="sq"/>
    <s v="sq"/>
    <n v="27872.98"/>
    <n v="31420413.200000018"/>
    <n v="31420413.200000018"/>
    <s v="Giza"/>
  </r>
  <r>
    <x v="8011"/>
    <x v="7"/>
    <x v="0"/>
    <x v="7"/>
    <x v="0"/>
    <x v="5"/>
    <x v="7993"/>
    <x v="0"/>
    <x v="8007"/>
    <x v="102"/>
    <x v="1697"/>
    <x v="59"/>
    <m/>
    <m/>
    <s v="sq"/>
    <s v="sq"/>
    <n v="27872.98"/>
    <n v="92327183.770000085"/>
    <n v="92327183.770000085"/>
    <s v="Giza"/>
  </r>
  <r>
    <x v="8012"/>
    <x v="0"/>
    <x v="0"/>
    <x v="0"/>
    <x v="1"/>
    <x v="3"/>
    <x v="7994"/>
    <x v="4"/>
    <x v="8008"/>
    <x v="13"/>
    <x v="2593"/>
    <x v="271"/>
    <m/>
    <m/>
    <s v="Jumia"/>
    <s v="Jum"/>
    <n v="3665.44"/>
    <n v="92327183.770000085"/>
    <n v="92327183.770000085"/>
    <s v="Dubai"/>
  </r>
  <r>
    <x v="8013"/>
    <x v="4"/>
    <x v="0"/>
    <x v="4"/>
    <x v="0"/>
    <x v="1"/>
    <x v="7995"/>
    <x v="0"/>
    <x v="8009"/>
    <x v="292"/>
    <x v="861"/>
    <x v="329"/>
    <m/>
    <m/>
    <s v="sq"/>
    <s v="sq"/>
    <n v="13290.4"/>
    <n v="92327183.770000085"/>
    <n v="92327183.770000085"/>
    <s v="Alexandria"/>
  </r>
  <r>
    <x v="8014"/>
    <x v="2"/>
    <x v="2"/>
    <x v="2"/>
    <x v="1"/>
    <x v="0"/>
    <x v="7996"/>
    <x v="1"/>
    <x v="8010"/>
    <x v="393"/>
    <x v="75"/>
    <x v="191"/>
    <m/>
    <m/>
    <s v="Jumia"/>
    <s v="Jum"/>
    <n v="16284.02"/>
    <n v="29200970.130000021"/>
    <n v="29200970.130000021"/>
    <s v="Cairo"/>
  </r>
  <r>
    <x v="8015"/>
    <x v="7"/>
    <x v="0"/>
    <x v="7"/>
    <x v="0"/>
    <x v="1"/>
    <x v="7997"/>
    <x v="3"/>
    <x v="8011"/>
    <x v="242"/>
    <x v="206"/>
    <x v="100"/>
    <m/>
    <m/>
    <s v="sq"/>
    <s v="sq"/>
    <n v="13290.4"/>
    <n v="92327183.770000085"/>
    <n v="92327183.770000085"/>
    <s v="Alexandria"/>
  </r>
  <r>
    <x v="8016"/>
    <x v="6"/>
    <x v="4"/>
    <x v="6"/>
    <x v="2"/>
    <x v="2"/>
    <x v="7998"/>
    <x v="3"/>
    <x v="8012"/>
    <x v="231"/>
    <x v="3987"/>
    <x v="328"/>
    <m/>
    <m/>
    <s v="Amazon"/>
    <s v="Amazon"/>
    <n v="26648.76"/>
    <n v="31420413.200000018"/>
    <n v="31420413.200000018"/>
    <s v="Casablanca"/>
  </r>
  <r>
    <x v="8017"/>
    <x v="2"/>
    <x v="2"/>
    <x v="2"/>
    <x v="0"/>
    <x v="2"/>
    <x v="7999"/>
    <x v="0"/>
    <x v="8013"/>
    <x v="131"/>
    <x v="1570"/>
    <x v="188"/>
    <m/>
    <m/>
    <s v="sq"/>
    <s v="sq"/>
    <n v="26648.76"/>
    <n v="29200970.130000021"/>
    <n v="29200970.130000021"/>
    <s v="Casablanca"/>
  </r>
  <r>
    <x v="8018"/>
    <x v="5"/>
    <x v="1"/>
    <x v="5"/>
    <x v="0"/>
    <x v="3"/>
    <x v="8000"/>
    <x v="3"/>
    <x v="8014"/>
    <x v="95"/>
    <x v="2653"/>
    <x v="62"/>
    <m/>
    <m/>
    <s v="sq"/>
    <s v="sq"/>
    <n v="3665.44"/>
    <n v="91504159.730000004"/>
    <n v="91504159.730000004"/>
    <s v="Dubai"/>
  </r>
  <r>
    <x v="8019"/>
    <x v="4"/>
    <x v="0"/>
    <x v="4"/>
    <x v="1"/>
    <x v="0"/>
    <x v="8001"/>
    <x v="1"/>
    <x v="8015"/>
    <x v="277"/>
    <x v="3561"/>
    <x v="284"/>
    <m/>
    <m/>
    <s v="Jumia"/>
    <s v="Jum"/>
    <n v="16284.02"/>
    <n v="92327183.770000085"/>
    <n v="92327183.770000085"/>
    <s v="Cairo"/>
  </r>
  <r>
    <x v="8020"/>
    <x v="3"/>
    <x v="3"/>
    <x v="3"/>
    <x v="0"/>
    <x v="5"/>
    <x v="8002"/>
    <x v="3"/>
    <x v="8016"/>
    <x v="167"/>
    <x v="2305"/>
    <x v="67"/>
    <m/>
    <m/>
    <s v="sq"/>
    <s v="sq"/>
    <n v="27872.98"/>
    <n v="57542997.559999913"/>
    <n v="57542997.559999913"/>
    <s v="Giza"/>
  </r>
  <r>
    <x v="8021"/>
    <x v="4"/>
    <x v="0"/>
    <x v="4"/>
    <x v="2"/>
    <x v="2"/>
    <x v="8003"/>
    <x v="4"/>
    <x v="8017"/>
    <x v="204"/>
    <x v="1204"/>
    <x v="169"/>
    <m/>
    <m/>
    <s v="Amazon"/>
    <s v="Amazon"/>
    <n v="26648.76"/>
    <n v="92327183.770000085"/>
    <n v="92327183.770000085"/>
    <s v="Casablanca"/>
  </r>
  <r>
    <x v="8022"/>
    <x v="4"/>
    <x v="0"/>
    <x v="4"/>
    <x v="0"/>
    <x v="4"/>
    <x v="8004"/>
    <x v="4"/>
    <x v="8018"/>
    <x v="48"/>
    <x v="519"/>
    <x v="66"/>
    <m/>
    <m/>
    <s v="sq"/>
    <s v="sq"/>
    <n v="99349.3"/>
    <n v="92327183.770000085"/>
    <n v="92327183.770000085"/>
    <s v="Riyadh"/>
  </r>
  <r>
    <x v="8023"/>
    <x v="1"/>
    <x v="1"/>
    <x v="1"/>
    <x v="0"/>
    <x v="3"/>
    <x v="8005"/>
    <x v="4"/>
    <x v="8019"/>
    <x v="62"/>
    <x v="1781"/>
    <x v="190"/>
    <m/>
    <m/>
    <s v="sq"/>
    <s v="sq"/>
    <n v="3665.44"/>
    <n v="91504159.730000004"/>
    <n v="91504159.730000004"/>
    <s v="Dubai"/>
  </r>
  <r>
    <x v="8024"/>
    <x v="0"/>
    <x v="0"/>
    <x v="0"/>
    <x v="2"/>
    <x v="2"/>
    <x v="8006"/>
    <x v="2"/>
    <x v="8020"/>
    <x v="263"/>
    <x v="240"/>
    <x v="230"/>
    <m/>
    <m/>
    <s v="Amazon"/>
    <s v="Amazon"/>
    <n v="26648.76"/>
    <n v="92327183.770000085"/>
    <n v="92327183.770000085"/>
    <s v="Casablanca"/>
  </r>
  <r>
    <x v="8025"/>
    <x v="5"/>
    <x v="1"/>
    <x v="5"/>
    <x v="1"/>
    <x v="0"/>
    <x v="8007"/>
    <x v="3"/>
    <x v="8021"/>
    <x v="110"/>
    <x v="2245"/>
    <x v="340"/>
    <m/>
    <m/>
    <s v="Jumia"/>
    <s v="Jum"/>
    <n v="16284.02"/>
    <n v="91504159.730000004"/>
    <n v="91504159.730000004"/>
    <s v="Cairo"/>
  </r>
  <r>
    <x v="8026"/>
    <x v="5"/>
    <x v="1"/>
    <x v="5"/>
    <x v="1"/>
    <x v="5"/>
    <x v="8008"/>
    <x v="4"/>
    <x v="8022"/>
    <x v="210"/>
    <x v="36"/>
    <x v="60"/>
    <m/>
    <m/>
    <s v="Jumia"/>
    <s v="Jum"/>
    <n v="27872.98"/>
    <n v="91504159.730000004"/>
    <n v="91504159.730000004"/>
    <s v="Giza"/>
  </r>
  <r>
    <x v="8027"/>
    <x v="8"/>
    <x v="3"/>
    <x v="8"/>
    <x v="1"/>
    <x v="4"/>
    <x v="8009"/>
    <x v="2"/>
    <x v="8023"/>
    <x v="54"/>
    <x v="1286"/>
    <x v="8"/>
    <m/>
    <m/>
    <s v="Jumia"/>
    <s v="Jum"/>
    <n v="99349.3"/>
    <n v="57542997.559999913"/>
    <n v="57542997.559999913"/>
    <s v="Riyadh"/>
  </r>
  <r>
    <x v="8028"/>
    <x v="7"/>
    <x v="0"/>
    <x v="7"/>
    <x v="2"/>
    <x v="4"/>
    <x v="8010"/>
    <x v="1"/>
    <x v="8024"/>
    <x v="50"/>
    <x v="1090"/>
    <x v="39"/>
    <m/>
    <m/>
    <s v="Amazon"/>
    <s v="Amazon"/>
    <n v="99349.3"/>
    <n v="92327183.770000085"/>
    <n v="92327183.770000085"/>
    <s v="Riyadh"/>
  </r>
  <r>
    <x v="8029"/>
    <x v="4"/>
    <x v="0"/>
    <x v="4"/>
    <x v="0"/>
    <x v="3"/>
    <x v="8011"/>
    <x v="3"/>
    <x v="8025"/>
    <x v="297"/>
    <x v="1426"/>
    <x v="67"/>
    <m/>
    <m/>
    <s v="sq"/>
    <s v="sq"/>
    <n v="3665.44"/>
    <n v="92327183.770000085"/>
    <n v="92327183.770000085"/>
    <s v="Dubai"/>
  </r>
  <r>
    <x v="8030"/>
    <x v="7"/>
    <x v="0"/>
    <x v="7"/>
    <x v="1"/>
    <x v="5"/>
    <x v="8012"/>
    <x v="1"/>
    <x v="8026"/>
    <x v="136"/>
    <x v="56"/>
    <x v="301"/>
    <m/>
    <m/>
    <s v="Jumia"/>
    <s v="Jum"/>
    <n v="27872.98"/>
    <n v="92327183.770000085"/>
    <n v="92327183.770000085"/>
    <s v="Giza"/>
  </r>
  <r>
    <x v="8031"/>
    <x v="9"/>
    <x v="1"/>
    <x v="9"/>
    <x v="2"/>
    <x v="0"/>
    <x v="8013"/>
    <x v="1"/>
    <x v="8027"/>
    <x v="375"/>
    <x v="1183"/>
    <x v="31"/>
    <m/>
    <m/>
    <s v="Amazon"/>
    <s v="Amazon"/>
    <n v="16284.02"/>
    <n v="91504159.730000004"/>
    <n v="91504159.730000004"/>
    <s v="Cairo"/>
  </r>
  <r>
    <x v="8032"/>
    <x v="6"/>
    <x v="4"/>
    <x v="6"/>
    <x v="2"/>
    <x v="5"/>
    <x v="8014"/>
    <x v="2"/>
    <x v="8028"/>
    <x v="366"/>
    <x v="2249"/>
    <x v="276"/>
    <m/>
    <m/>
    <s v="Amazon"/>
    <s v="Amazon"/>
    <n v="27872.98"/>
    <n v="31420413.200000018"/>
    <n v="31420413.200000018"/>
    <s v="Giza"/>
  </r>
  <r>
    <x v="8033"/>
    <x v="7"/>
    <x v="0"/>
    <x v="7"/>
    <x v="0"/>
    <x v="4"/>
    <x v="8015"/>
    <x v="3"/>
    <x v="8029"/>
    <x v="369"/>
    <x v="1677"/>
    <x v="281"/>
    <m/>
    <m/>
    <s v="sq"/>
    <s v="sq"/>
    <n v="99349.3"/>
    <n v="92327183.770000085"/>
    <n v="92327183.770000085"/>
    <s v="Riyadh"/>
  </r>
  <r>
    <x v="8034"/>
    <x v="9"/>
    <x v="1"/>
    <x v="9"/>
    <x v="2"/>
    <x v="4"/>
    <x v="8016"/>
    <x v="1"/>
    <x v="8030"/>
    <x v="256"/>
    <x v="3988"/>
    <x v="134"/>
    <m/>
    <m/>
    <s v="Amazon"/>
    <s v="Amazon"/>
    <n v="99349.3"/>
    <n v="91504159.730000004"/>
    <n v="91504159.730000004"/>
    <s v="Riyadh"/>
  </r>
  <r>
    <x v="8035"/>
    <x v="3"/>
    <x v="3"/>
    <x v="3"/>
    <x v="1"/>
    <x v="4"/>
    <x v="8017"/>
    <x v="4"/>
    <x v="8031"/>
    <x v="97"/>
    <x v="3989"/>
    <x v="103"/>
    <m/>
    <m/>
    <s v="Jumia"/>
    <s v="Jum"/>
    <n v="99349.3"/>
    <n v="57542997.559999913"/>
    <n v="57542997.559999913"/>
    <s v="Riyadh"/>
  </r>
  <r>
    <x v="8036"/>
    <x v="5"/>
    <x v="1"/>
    <x v="5"/>
    <x v="0"/>
    <x v="5"/>
    <x v="8018"/>
    <x v="1"/>
    <x v="8032"/>
    <x v="130"/>
    <x v="400"/>
    <x v="61"/>
    <m/>
    <m/>
    <s v="sq"/>
    <s v="sq"/>
    <n v="27872.98"/>
    <n v="91504159.730000004"/>
    <n v="91504159.730000004"/>
    <s v="Giza"/>
  </r>
  <r>
    <x v="8037"/>
    <x v="2"/>
    <x v="2"/>
    <x v="2"/>
    <x v="0"/>
    <x v="2"/>
    <x v="8019"/>
    <x v="4"/>
    <x v="8033"/>
    <x v="30"/>
    <x v="245"/>
    <x v="175"/>
    <m/>
    <m/>
    <s v="sq"/>
    <s v="sq"/>
    <n v="26648.76"/>
    <n v="29200970.130000021"/>
    <n v="29200970.130000021"/>
    <s v="Casablanca"/>
  </r>
  <r>
    <x v="8038"/>
    <x v="7"/>
    <x v="0"/>
    <x v="7"/>
    <x v="0"/>
    <x v="5"/>
    <x v="8020"/>
    <x v="2"/>
    <x v="8034"/>
    <x v="87"/>
    <x v="1105"/>
    <x v="329"/>
    <m/>
    <m/>
    <s v="sq"/>
    <s v="sq"/>
    <n v="27872.98"/>
    <n v="92327183.770000085"/>
    <n v="92327183.770000085"/>
    <s v="Giza"/>
  </r>
  <r>
    <x v="8039"/>
    <x v="0"/>
    <x v="0"/>
    <x v="0"/>
    <x v="1"/>
    <x v="5"/>
    <x v="8021"/>
    <x v="1"/>
    <x v="8035"/>
    <x v="232"/>
    <x v="3990"/>
    <x v="296"/>
    <m/>
    <m/>
    <s v="Jumia"/>
    <s v="Jum"/>
    <n v="27872.98"/>
    <n v="92327183.770000085"/>
    <n v="92327183.770000085"/>
    <s v="Giza"/>
  </r>
  <r>
    <x v="8040"/>
    <x v="7"/>
    <x v="0"/>
    <x v="7"/>
    <x v="0"/>
    <x v="3"/>
    <x v="8022"/>
    <x v="2"/>
    <x v="8036"/>
    <x v="389"/>
    <x v="3991"/>
    <x v="332"/>
    <m/>
    <m/>
    <s v="sq"/>
    <s v="sq"/>
    <n v="3665.44"/>
    <n v="92327183.770000085"/>
    <n v="92327183.770000085"/>
    <s v="Dubai"/>
  </r>
  <r>
    <x v="8041"/>
    <x v="7"/>
    <x v="0"/>
    <x v="7"/>
    <x v="1"/>
    <x v="1"/>
    <x v="8023"/>
    <x v="3"/>
    <x v="8037"/>
    <x v="203"/>
    <x v="2856"/>
    <x v="220"/>
    <m/>
    <m/>
    <s v="Jumia"/>
    <s v="Jum"/>
    <n v="13290.4"/>
    <n v="92327183.770000085"/>
    <n v="92327183.770000085"/>
    <s v="Alexandria"/>
  </r>
  <r>
    <x v="8042"/>
    <x v="6"/>
    <x v="4"/>
    <x v="6"/>
    <x v="2"/>
    <x v="2"/>
    <x v="8024"/>
    <x v="2"/>
    <x v="8038"/>
    <x v="91"/>
    <x v="515"/>
    <x v="332"/>
    <m/>
    <m/>
    <s v="Amazon"/>
    <s v="Amazon"/>
    <n v="26648.76"/>
    <n v="31420413.200000018"/>
    <n v="31420413.200000018"/>
    <s v="Casablanca"/>
  </r>
  <r>
    <x v="8043"/>
    <x v="1"/>
    <x v="1"/>
    <x v="1"/>
    <x v="1"/>
    <x v="4"/>
    <x v="8025"/>
    <x v="1"/>
    <x v="8039"/>
    <x v="89"/>
    <x v="942"/>
    <x v="330"/>
    <m/>
    <m/>
    <s v="Jumia"/>
    <s v="Jum"/>
    <n v="99349.3"/>
    <n v="91504159.730000004"/>
    <n v="91504159.730000004"/>
    <s v="Riyadh"/>
  </r>
  <r>
    <x v="8044"/>
    <x v="9"/>
    <x v="1"/>
    <x v="9"/>
    <x v="0"/>
    <x v="4"/>
    <x v="8026"/>
    <x v="0"/>
    <x v="8040"/>
    <x v="129"/>
    <x v="3992"/>
    <x v="122"/>
    <m/>
    <m/>
    <s v="sq"/>
    <s v="sq"/>
    <n v="99349.3"/>
    <n v="91504159.730000004"/>
    <n v="91504159.730000004"/>
    <s v="Riyadh"/>
  </r>
  <r>
    <x v="8045"/>
    <x v="1"/>
    <x v="1"/>
    <x v="1"/>
    <x v="0"/>
    <x v="5"/>
    <x v="8027"/>
    <x v="1"/>
    <x v="8041"/>
    <x v="97"/>
    <x v="2315"/>
    <x v="85"/>
    <m/>
    <m/>
    <s v="sq"/>
    <s v="sq"/>
    <n v="27872.98"/>
    <n v="91504159.730000004"/>
    <n v="91504159.730000004"/>
    <s v="Giza"/>
  </r>
  <r>
    <x v="8046"/>
    <x v="4"/>
    <x v="0"/>
    <x v="4"/>
    <x v="2"/>
    <x v="2"/>
    <x v="8028"/>
    <x v="2"/>
    <x v="8042"/>
    <x v="366"/>
    <x v="2543"/>
    <x v="250"/>
    <m/>
    <m/>
    <s v="Amazon"/>
    <s v="Amazon"/>
    <n v="26648.76"/>
    <n v="92327183.770000085"/>
    <n v="92327183.770000085"/>
    <s v="Casablanca"/>
  </r>
  <r>
    <x v="8047"/>
    <x v="3"/>
    <x v="3"/>
    <x v="3"/>
    <x v="2"/>
    <x v="2"/>
    <x v="8029"/>
    <x v="1"/>
    <x v="8043"/>
    <x v="380"/>
    <x v="1082"/>
    <x v="63"/>
    <m/>
    <m/>
    <s v="Amazon"/>
    <s v="Amazon"/>
    <n v="26648.76"/>
    <n v="57542997.559999913"/>
    <n v="57542997.559999913"/>
    <s v="Casablanca"/>
  </r>
  <r>
    <x v="8048"/>
    <x v="5"/>
    <x v="1"/>
    <x v="5"/>
    <x v="0"/>
    <x v="1"/>
    <x v="8030"/>
    <x v="0"/>
    <x v="8044"/>
    <x v="33"/>
    <x v="1306"/>
    <x v="99"/>
    <m/>
    <m/>
    <s v="sq"/>
    <s v="sq"/>
    <n v="13290.4"/>
    <n v="91504159.730000004"/>
    <n v="91504159.730000004"/>
    <s v="Alexandria"/>
  </r>
  <r>
    <x v="8049"/>
    <x v="6"/>
    <x v="4"/>
    <x v="6"/>
    <x v="0"/>
    <x v="5"/>
    <x v="8031"/>
    <x v="2"/>
    <x v="8045"/>
    <x v="176"/>
    <x v="279"/>
    <x v="338"/>
    <m/>
    <m/>
    <s v="sq"/>
    <s v="sq"/>
    <n v="27872.98"/>
    <n v="31420413.200000018"/>
    <n v="31420413.200000018"/>
    <s v="Giza"/>
  </r>
  <r>
    <x v="8050"/>
    <x v="2"/>
    <x v="2"/>
    <x v="2"/>
    <x v="0"/>
    <x v="4"/>
    <x v="8032"/>
    <x v="3"/>
    <x v="8046"/>
    <x v="36"/>
    <x v="1877"/>
    <x v="7"/>
    <m/>
    <m/>
    <s v="sq"/>
    <s v="sq"/>
    <n v="99349.3"/>
    <n v="29200970.130000021"/>
    <n v="29200970.130000021"/>
    <s v="Riyadh"/>
  </r>
  <r>
    <x v="8051"/>
    <x v="0"/>
    <x v="0"/>
    <x v="0"/>
    <x v="2"/>
    <x v="0"/>
    <x v="8033"/>
    <x v="1"/>
    <x v="8047"/>
    <x v="317"/>
    <x v="2901"/>
    <x v="31"/>
    <m/>
    <m/>
    <s v="Amazon"/>
    <s v="Amazon"/>
    <n v="16284.02"/>
    <n v="92327183.770000085"/>
    <n v="92327183.770000085"/>
    <s v="Cairo"/>
  </r>
  <r>
    <x v="8052"/>
    <x v="9"/>
    <x v="1"/>
    <x v="9"/>
    <x v="2"/>
    <x v="5"/>
    <x v="8034"/>
    <x v="3"/>
    <x v="8048"/>
    <x v="88"/>
    <x v="1858"/>
    <x v="253"/>
    <m/>
    <m/>
    <s v="Amazon"/>
    <s v="Amazon"/>
    <n v="27872.98"/>
    <n v="91504159.730000004"/>
    <n v="91504159.730000004"/>
    <s v="Giza"/>
  </r>
  <r>
    <x v="8053"/>
    <x v="2"/>
    <x v="2"/>
    <x v="2"/>
    <x v="2"/>
    <x v="0"/>
    <x v="8035"/>
    <x v="1"/>
    <x v="517"/>
    <x v="393"/>
    <x v="419"/>
    <x v="176"/>
    <m/>
    <m/>
    <s v="Amazon"/>
    <s v="Amazon"/>
    <n v="16284.02"/>
    <n v="29200970.130000021"/>
    <n v="29200970.130000021"/>
    <s v="Casablanca"/>
  </r>
  <r>
    <x v="8054"/>
    <x v="9"/>
    <x v="1"/>
    <x v="9"/>
    <x v="1"/>
    <x v="3"/>
    <x v="8036"/>
    <x v="1"/>
    <x v="8049"/>
    <x v="356"/>
    <x v="2625"/>
    <x v="5"/>
    <m/>
    <m/>
    <s v="Jumia"/>
    <s v="Jum"/>
    <n v="3665.44"/>
    <n v="91504159.730000004"/>
    <n v="91504159.730000004"/>
    <s v="Dubai"/>
  </r>
  <r>
    <x v="8055"/>
    <x v="3"/>
    <x v="3"/>
    <x v="3"/>
    <x v="1"/>
    <x v="3"/>
    <x v="8037"/>
    <x v="4"/>
    <x v="8050"/>
    <x v="381"/>
    <x v="2746"/>
    <x v="102"/>
    <m/>
    <m/>
    <s v="Jumia"/>
    <s v="Jum"/>
    <n v="3665.44"/>
    <n v="57542997.559999913"/>
    <n v="57542997.559999913"/>
    <s v="Dubai"/>
  </r>
  <r>
    <x v="8056"/>
    <x v="9"/>
    <x v="1"/>
    <x v="9"/>
    <x v="2"/>
    <x v="5"/>
    <x v="8038"/>
    <x v="4"/>
    <x v="8051"/>
    <x v="385"/>
    <x v="3993"/>
    <x v="235"/>
    <m/>
    <m/>
    <s v="Amazon"/>
    <s v="Amazon"/>
    <n v="27872.98"/>
    <n v="91504159.730000004"/>
    <n v="91504159.730000004"/>
    <s v="Giza"/>
  </r>
  <r>
    <x v="8057"/>
    <x v="3"/>
    <x v="3"/>
    <x v="3"/>
    <x v="1"/>
    <x v="4"/>
    <x v="8039"/>
    <x v="4"/>
    <x v="8052"/>
    <x v="233"/>
    <x v="3994"/>
    <x v="33"/>
    <m/>
    <m/>
    <s v="Jumia"/>
    <s v="Jum"/>
    <n v="99349.3"/>
    <n v="57542997.559999913"/>
    <n v="57542997.559999913"/>
    <s v="Riyadh"/>
  </r>
  <r>
    <x v="8058"/>
    <x v="5"/>
    <x v="1"/>
    <x v="5"/>
    <x v="2"/>
    <x v="0"/>
    <x v="8040"/>
    <x v="0"/>
    <x v="8053"/>
    <x v="330"/>
    <x v="632"/>
    <x v="339"/>
    <m/>
    <m/>
    <s v="Amazon"/>
    <s v="Amazon"/>
    <n v="16284.02"/>
    <n v="91504159.730000004"/>
    <n v="91504159.730000004"/>
    <s v="Cairo"/>
  </r>
  <r>
    <x v="8059"/>
    <x v="6"/>
    <x v="4"/>
    <x v="6"/>
    <x v="0"/>
    <x v="1"/>
    <x v="8041"/>
    <x v="1"/>
    <x v="8054"/>
    <x v="254"/>
    <x v="435"/>
    <x v="335"/>
    <m/>
    <m/>
    <s v="sq"/>
    <s v="sq"/>
    <n v="13290.4"/>
    <n v="31420413.200000018"/>
    <n v="31420413.200000018"/>
    <s v="Alexandria"/>
  </r>
  <r>
    <x v="8060"/>
    <x v="7"/>
    <x v="0"/>
    <x v="7"/>
    <x v="0"/>
    <x v="5"/>
    <x v="8042"/>
    <x v="3"/>
    <x v="8055"/>
    <x v="211"/>
    <x v="2913"/>
    <x v="287"/>
    <m/>
    <m/>
    <s v="sq"/>
    <s v="sq"/>
    <n v="27872.98"/>
    <n v="92327183.770000085"/>
    <n v="92327183.770000085"/>
    <s v="Giza"/>
  </r>
  <r>
    <x v="8061"/>
    <x v="5"/>
    <x v="1"/>
    <x v="5"/>
    <x v="1"/>
    <x v="3"/>
    <x v="8043"/>
    <x v="0"/>
    <x v="8056"/>
    <x v="216"/>
    <x v="1582"/>
    <x v="50"/>
    <m/>
    <m/>
    <s v="Jumia"/>
    <s v="Jum"/>
    <n v="3665.44"/>
    <n v="91504159.730000004"/>
    <n v="91504159.730000004"/>
    <s v="Dubai"/>
  </r>
  <r>
    <x v="8062"/>
    <x v="2"/>
    <x v="2"/>
    <x v="2"/>
    <x v="1"/>
    <x v="0"/>
    <x v="8044"/>
    <x v="2"/>
    <x v="8057"/>
    <x v="279"/>
    <x v="1062"/>
    <x v="246"/>
    <m/>
    <m/>
    <s v="Jumia"/>
    <s v="Jum"/>
    <n v="16284.02"/>
    <n v="29200970.130000021"/>
    <n v="29200970.130000021"/>
    <s v="Cairo"/>
  </r>
  <r>
    <x v="8063"/>
    <x v="6"/>
    <x v="4"/>
    <x v="6"/>
    <x v="2"/>
    <x v="3"/>
    <x v="8045"/>
    <x v="4"/>
    <x v="8058"/>
    <x v="278"/>
    <x v="1487"/>
    <x v="200"/>
    <m/>
    <m/>
    <s v="Amazon"/>
    <s v="Amazon"/>
    <n v="3665.44"/>
    <n v="31420413.200000018"/>
    <n v="31420413.200000018"/>
    <s v="Dubai"/>
  </r>
  <r>
    <x v="8064"/>
    <x v="7"/>
    <x v="0"/>
    <x v="7"/>
    <x v="2"/>
    <x v="5"/>
    <x v="8046"/>
    <x v="3"/>
    <x v="8059"/>
    <x v="353"/>
    <x v="3734"/>
    <x v="45"/>
    <m/>
    <m/>
    <s v="Amazon"/>
    <s v="Amazon"/>
    <n v="27872.98"/>
    <n v="92327183.770000085"/>
    <n v="92327183.770000085"/>
    <s v="Giza"/>
  </r>
  <r>
    <x v="8065"/>
    <x v="9"/>
    <x v="1"/>
    <x v="9"/>
    <x v="0"/>
    <x v="3"/>
    <x v="8047"/>
    <x v="2"/>
    <x v="8060"/>
    <x v="257"/>
    <x v="3995"/>
    <x v="233"/>
    <m/>
    <m/>
    <s v="sq"/>
    <s v="sq"/>
    <n v="3665.44"/>
    <n v="91504159.730000004"/>
    <n v="91504159.730000004"/>
    <s v="Dubai"/>
  </r>
  <r>
    <x v="8066"/>
    <x v="1"/>
    <x v="1"/>
    <x v="1"/>
    <x v="2"/>
    <x v="3"/>
    <x v="8048"/>
    <x v="2"/>
    <x v="8061"/>
    <x v="22"/>
    <x v="3996"/>
    <x v="209"/>
    <m/>
    <m/>
    <s v="Amazon"/>
    <s v="Amazon"/>
    <n v="3665.44"/>
    <n v="91504159.730000004"/>
    <n v="91504159.730000004"/>
    <s v="Dubai"/>
  </r>
  <r>
    <x v="8067"/>
    <x v="5"/>
    <x v="1"/>
    <x v="5"/>
    <x v="1"/>
    <x v="4"/>
    <x v="8049"/>
    <x v="3"/>
    <x v="8062"/>
    <x v="253"/>
    <x v="2290"/>
    <x v="328"/>
    <m/>
    <m/>
    <s v="Jumia"/>
    <s v="Jum"/>
    <n v="99349.3"/>
    <n v="91504159.730000004"/>
    <n v="91504159.730000004"/>
    <s v="Riyadh"/>
  </r>
  <r>
    <x v="8068"/>
    <x v="1"/>
    <x v="1"/>
    <x v="1"/>
    <x v="0"/>
    <x v="5"/>
    <x v="8050"/>
    <x v="0"/>
    <x v="8063"/>
    <x v="113"/>
    <x v="3584"/>
    <x v="36"/>
    <m/>
    <m/>
    <s v="sq"/>
    <s v="sq"/>
    <n v="27872.98"/>
    <n v="91504159.730000004"/>
    <n v="91504159.730000004"/>
    <s v="Giza"/>
  </r>
  <r>
    <x v="8069"/>
    <x v="0"/>
    <x v="0"/>
    <x v="0"/>
    <x v="0"/>
    <x v="3"/>
    <x v="8051"/>
    <x v="4"/>
    <x v="8064"/>
    <x v="258"/>
    <x v="3098"/>
    <x v="87"/>
    <m/>
    <m/>
    <s v="sq"/>
    <s v="sq"/>
    <n v="3665.44"/>
    <n v="92327183.770000085"/>
    <n v="92327183.770000085"/>
    <s v="Dubai"/>
  </r>
  <r>
    <x v="8070"/>
    <x v="6"/>
    <x v="4"/>
    <x v="6"/>
    <x v="2"/>
    <x v="5"/>
    <x v="8052"/>
    <x v="3"/>
    <x v="8065"/>
    <x v="385"/>
    <x v="1882"/>
    <x v="223"/>
    <m/>
    <m/>
    <s v="Amazon"/>
    <s v="Amazon"/>
    <n v="27872.98"/>
    <n v="31420413.200000018"/>
    <n v="31420413.200000018"/>
    <s v="Giza"/>
  </r>
  <r>
    <x v="8071"/>
    <x v="6"/>
    <x v="4"/>
    <x v="6"/>
    <x v="2"/>
    <x v="2"/>
    <x v="8053"/>
    <x v="4"/>
    <x v="8066"/>
    <x v="247"/>
    <x v="3967"/>
    <x v="347"/>
    <m/>
    <m/>
    <s v="Amazon"/>
    <s v="Amazon"/>
    <n v="26648.76"/>
    <n v="31420413.200000018"/>
    <n v="31420413.200000018"/>
    <s v="Casablanca"/>
  </r>
  <r>
    <x v="8072"/>
    <x v="6"/>
    <x v="4"/>
    <x v="6"/>
    <x v="1"/>
    <x v="5"/>
    <x v="8054"/>
    <x v="3"/>
    <x v="8067"/>
    <x v="41"/>
    <x v="3997"/>
    <x v="184"/>
    <m/>
    <m/>
    <s v="Jumia"/>
    <s v="Jum"/>
    <n v="27872.98"/>
    <n v="31420413.200000018"/>
    <n v="31420413.200000018"/>
    <s v="Giza"/>
  </r>
  <r>
    <x v="8073"/>
    <x v="1"/>
    <x v="1"/>
    <x v="1"/>
    <x v="2"/>
    <x v="5"/>
    <x v="8055"/>
    <x v="1"/>
    <x v="8068"/>
    <x v="247"/>
    <x v="3776"/>
    <x v="259"/>
    <m/>
    <m/>
    <s v="Amazon"/>
    <s v="Amazon"/>
    <n v="27872.98"/>
    <n v="91504159.730000004"/>
    <n v="91504159.730000004"/>
    <s v="Giza"/>
  </r>
  <r>
    <x v="8074"/>
    <x v="8"/>
    <x v="3"/>
    <x v="8"/>
    <x v="2"/>
    <x v="0"/>
    <x v="8056"/>
    <x v="1"/>
    <x v="8069"/>
    <x v="173"/>
    <x v="3433"/>
    <x v="70"/>
    <m/>
    <m/>
    <s v="Amazon"/>
    <s v="Amazon"/>
    <n v="16284.02"/>
    <n v="57542997.559999913"/>
    <n v="57542997.559999913"/>
    <s v="Cairo"/>
  </r>
  <r>
    <x v="8075"/>
    <x v="3"/>
    <x v="3"/>
    <x v="3"/>
    <x v="0"/>
    <x v="3"/>
    <x v="8057"/>
    <x v="0"/>
    <x v="8070"/>
    <x v="181"/>
    <x v="3203"/>
    <x v="271"/>
    <m/>
    <m/>
    <s v="sq"/>
    <s v="sq"/>
    <n v="3665.44"/>
    <n v="57542997.559999913"/>
    <n v="57542997.559999913"/>
    <s v="Dubai"/>
  </r>
  <r>
    <x v="8076"/>
    <x v="9"/>
    <x v="1"/>
    <x v="9"/>
    <x v="1"/>
    <x v="3"/>
    <x v="8058"/>
    <x v="1"/>
    <x v="8071"/>
    <x v="126"/>
    <x v="1089"/>
    <x v="347"/>
    <m/>
    <m/>
    <s v="Jumia"/>
    <s v="Jum"/>
    <n v="3665.44"/>
    <n v="91504159.730000004"/>
    <n v="91504159.730000004"/>
    <s v="Dubai"/>
  </r>
  <r>
    <x v="8077"/>
    <x v="2"/>
    <x v="2"/>
    <x v="2"/>
    <x v="1"/>
    <x v="4"/>
    <x v="8059"/>
    <x v="4"/>
    <x v="8072"/>
    <x v="136"/>
    <x v="2766"/>
    <x v="274"/>
    <m/>
    <m/>
    <s v="Jumia"/>
    <s v="Jum"/>
    <n v="99349.3"/>
    <n v="29200970.130000021"/>
    <n v="29200970.130000021"/>
    <s v="Riyadh"/>
  </r>
  <r>
    <x v="8078"/>
    <x v="1"/>
    <x v="1"/>
    <x v="1"/>
    <x v="2"/>
    <x v="3"/>
    <x v="8060"/>
    <x v="0"/>
    <x v="8073"/>
    <x v="360"/>
    <x v="3998"/>
    <x v="35"/>
    <m/>
    <m/>
    <s v="Amazon"/>
    <s v="Amazon"/>
    <n v="3665.44"/>
    <n v="91504159.730000004"/>
    <n v="91504159.730000004"/>
    <s v="Dubai"/>
  </r>
  <r>
    <x v="8079"/>
    <x v="8"/>
    <x v="3"/>
    <x v="8"/>
    <x v="2"/>
    <x v="1"/>
    <x v="8061"/>
    <x v="2"/>
    <x v="8074"/>
    <x v="42"/>
    <x v="3999"/>
    <x v="247"/>
    <m/>
    <m/>
    <s v="Amazon"/>
    <s v="Amazon"/>
    <n v="13290.4"/>
    <n v="57542997.559999913"/>
    <n v="57542997.559999913"/>
    <s v="Alexandria"/>
  </r>
  <r>
    <x v="8080"/>
    <x v="6"/>
    <x v="4"/>
    <x v="6"/>
    <x v="1"/>
    <x v="0"/>
    <x v="8062"/>
    <x v="1"/>
    <x v="8075"/>
    <x v="339"/>
    <x v="2498"/>
    <x v="82"/>
    <m/>
    <m/>
    <s v="Jumia"/>
    <s v="Jum"/>
    <n v="16284.02"/>
    <n v="31420413.200000018"/>
    <n v="31420413.200000018"/>
    <s v="Cairo"/>
  </r>
  <r>
    <x v="8081"/>
    <x v="8"/>
    <x v="3"/>
    <x v="8"/>
    <x v="1"/>
    <x v="0"/>
    <x v="8063"/>
    <x v="0"/>
    <x v="8076"/>
    <x v="396"/>
    <x v="4000"/>
    <x v="117"/>
    <m/>
    <m/>
    <s v="Jumia"/>
    <s v="Jum"/>
    <n v="16284.02"/>
    <n v="57542997.559999913"/>
    <n v="57542997.559999913"/>
    <s v="Cairo"/>
  </r>
  <r>
    <x v="8082"/>
    <x v="2"/>
    <x v="2"/>
    <x v="2"/>
    <x v="0"/>
    <x v="3"/>
    <x v="8064"/>
    <x v="2"/>
    <x v="8077"/>
    <x v="276"/>
    <x v="3005"/>
    <x v="357"/>
    <m/>
    <m/>
    <s v="sq"/>
    <s v="sq"/>
    <n v="3665.44"/>
    <n v="29200970.130000021"/>
    <n v="29200970.130000021"/>
    <s v="Dubai"/>
  </r>
  <r>
    <x v="8083"/>
    <x v="2"/>
    <x v="2"/>
    <x v="2"/>
    <x v="1"/>
    <x v="1"/>
    <x v="8065"/>
    <x v="4"/>
    <x v="8078"/>
    <x v="309"/>
    <x v="3428"/>
    <x v="348"/>
    <m/>
    <m/>
    <s v="Jumia"/>
    <s v="Jum"/>
    <n v="13290.4"/>
    <n v="29200970.130000021"/>
    <n v="29200970.130000021"/>
    <s v="Alexandria"/>
  </r>
  <r>
    <x v="8084"/>
    <x v="3"/>
    <x v="3"/>
    <x v="3"/>
    <x v="0"/>
    <x v="5"/>
    <x v="8066"/>
    <x v="1"/>
    <x v="8079"/>
    <x v="51"/>
    <x v="1845"/>
    <x v="40"/>
    <m/>
    <m/>
    <s v="sq"/>
    <s v="sq"/>
    <n v="27872.98"/>
    <n v="57542997.559999913"/>
    <n v="57542997.559999913"/>
    <s v="Giza"/>
  </r>
  <r>
    <x v="8085"/>
    <x v="9"/>
    <x v="1"/>
    <x v="9"/>
    <x v="1"/>
    <x v="5"/>
    <x v="8067"/>
    <x v="2"/>
    <x v="8080"/>
    <x v="92"/>
    <x v="2847"/>
    <x v="61"/>
    <m/>
    <m/>
    <s v="Jumia"/>
    <s v="Jum"/>
    <n v="27872.98"/>
    <n v="91504159.730000004"/>
    <n v="91504159.730000004"/>
    <s v="Giza"/>
  </r>
  <r>
    <x v="8086"/>
    <x v="7"/>
    <x v="0"/>
    <x v="7"/>
    <x v="2"/>
    <x v="4"/>
    <x v="8068"/>
    <x v="1"/>
    <x v="8081"/>
    <x v="16"/>
    <x v="4001"/>
    <x v="85"/>
    <m/>
    <m/>
    <s v="Amazon"/>
    <s v="Amazon"/>
    <n v="99349.3"/>
    <n v="92327183.770000085"/>
    <n v="92327183.770000085"/>
    <s v="Riyadh"/>
  </r>
  <r>
    <x v="8087"/>
    <x v="1"/>
    <x v="1"/>
    <x v="1"/>
    <x v="0"/>
    <x v="0"/>
    <x v="8069"/>
    <x v="4"/>
    <x v="8082"/>
    <x v="142"/>
    <x v="4002"/>
    <x v="121"/>
    <m/>
    <m/>
    <s v="sq"/>
    <s v="sq"/>
    <n v="16284.02"/>
    <n v="91504159.730000004"/>
    <n v="91504159.730000004"/>
    <s v="Cairo"/>
  </r>
  <r>
    <x v="8088"/>
    <x v="4"/>
    <x v="0"/>
    <x v="4"/>
    <x v="1"/>
    <x v="2"/>
    <x v="8070"/>
    <x v="4"/>
    <x v="8083"/>
    <x v="131"/>
    <x v="3089"/>
    <x v="297"/>
    <m/>
    <m/>
    <s v="Jumia"/>
    <s v="Jum"/>
    <n v="26648.76"/>
    <n v="92327183.770000085"/>
    <n v="92327183.770000085"/>
    <s v="Casablanca"/>
  </r>
  <r>
    <x v="8089"/>
    <x v="2"/>
    <x v="2"/>
    <x v="2"/>
    <x v="0"/>
    <x v="0"/>
    <x v="8071"/>
    <x v="0"/>
    <x v="8084"/>
    <x v="112"/>
    <x v="3701"/>
    <x v="82"/>
    <m/>
    <m/>
    <s v="sq"/>
    <s v="sq"/>
    <n v="16284.02"/>
    <n v="29200970.130000021"/>
    <n v="29200970.130000021"/>
    <s v="Cairo"/>
  </r>
  <r>
    <x v="8090"/>
    <x v="5"/>
    <x v="1"/>
    <x v="5"/>
    <x v="2"/>
    <x v="5"/>
    <x v="8072"/>
    <x v="3"/>
    <x v="8085"/>
    <x v="221"/>
    <x v="2559"/>
    <x v="128"/>
    <m/>
    <m/>
    <s v="Amazon"/>
    <s v="Amazon"/>
    <n v="27872.98"/>
    <n v="91504159.730000004"/>
    <n v="91504159.730000004"/>
    <s v="Giza"/>
  </r>
  <r>
    <x v="8091"/>
    <x v="2"/>
    <x v="2"/>
    <x v="2"/>
    <x v="2"/>
    <x v="2"/>
    <x v="8073"/>
    <x v="4"/>
    <x v="8086"/>
    <x v="171"/>
    <x v="1537"/>
    <x v="254"/>
    <m/>
    <m/>
    <s v="Amazon"/>
    <s v="Amazon"/>
    <n v="26648.76"/>
    <n v="29200970.130000021"/>
    <n v="29200970.130000021"/>
    <s v="Casablanca"/>
  </r>
  <r>
    <x v="8092"/>
    <x v="1"/>
    <x v="1"/>
    <x v="1"/>
    <x v="2"/>
    <x v="2"/>
    <x v="8074"/>
    <x v="4"/>
    <x v="8087"/>
    <x v="249"/>
    <x v="4003"/>
    <x v="178"/>
    <m/>
    <m/>
    <s v="Amazon"/>
    <s v="Amazon"/>
    <n v="26648.76"/>
    <n v="91504159.730000004"/>
    <n v="91504159.730000004"/>
    <s v="Casablanca"/>
  </r>
  <r>
    <x v="8093"/>
    <x v="8"/>
    <x v="3"/>
    <x v="8"/>
    <x v="1"/>
    <x v="1"/>
    <x v="8075"/>
    <x v="0"/>
    <x v="8088"/>
    <x v="153"/>
    <x v="194"/>
    <x v="294"/>
    <m/>
    <m/>
    <s v="Jumia"/>
    <s v="Jum"/>
    <n v="13290.4"/>
    <n v="57542997.559999913"/>
    <n v="57542997.559999913"/>
    <s v="Alexandria"/>
  </r>
  <r>
    <x v="8094"/>
    <x v="2"/>
    <x v="2"/>
    <x v="2"/>
    <x v="1"/>
    <x v="2"/>
    <x v="8076"/>
    <x v="0"/>
    <x v="8089"/>
    <x v="12"/>
    <x v="4004"/>
    <x v="158"/>
    <m/>
    <m/>
    <s v="Jumia"/>
    <s v="Jum"/>
    <n v="26648.76"/>
    <n v="29200970.130000021"/>
    <n v="29200970.130000021"/>
    <s v="Casablanca"/>
  </r>
  <r>
    <x v="8095"/>
    <x v="2"/>
    <x v="2"/>
    <x v="2"/>
    <x v="0"/>
    <x v="5"/>
    <x v="8077"/>
    <x v="2"/>
    <x v="8090"/>
    <x v="160"/>
    <x v="4005"/>
    <x v="248"/>
    <m/>
    <m/>
    <s v="sq"/>
    <s v="sq"/>
    <n v="27872.98"/>
    <n v="29200970.130000021"/>
    <n v="29200970.130000021"/>
    <s v="Giza"/>
  </r>
  <r>
    <x v="8096"/>
    <x v="8"/>
    <x v="3"/>
    <x v="8"/>
    <x v="1"/>
    <x v="3"/>
    <x v="8078"/>
    <x v="2"/>
    <x v="8091"/>
    <x v="357"/>
    <x v="862"/>
    <x v="151"/>
    <m/>
    <m/>
    <s v="Jumia"/>
    <s v="Jum"/>
    <n v="3665.44"/>
    <n v="57542997.559999913"/>
    <n v="57542997.559999913"/>
    <s v="Dubai"/>
  </r>
  <r>
    <x v="8097"/>
    <x v="9"/>
    <x v="1"/>
    <x v="9"/>
    <x v="2"/>
    <x v="5"/>
    <x v="8079"/>
    <x v="1"/>
    <x v="8092"/>
    <x v="214"/>
    <x v="3430"/>
    <x v="231"/>
    <m/>
    <m/>
    <s v="Amazon"/>
    <s v="Amazon"/>
    <n v="27872.98"/>
    <n v="91504159.730000004"/>
    <n v="91504159.730000004"/>
    <s v="Giza"/>
  </r>
  <r>
    <x v="8098"/>
    <x v="4"/>
    <x v="0"/>
    <x v="4"/>
    <x v="0"/>
    <x v="0"/>
    <x v="8080"/>
    <x v="1"/>
    <x v="8093"/>
    <x v="249"/>
    <x v="4006"/>
    <x v="208"/>
    <m/>
    <m/>
    <s v="sq"/>
    <s v="sq"/>
    <n v="16284.02"/>
    <n v="92327183.770000085"/>
    <n v="92327183.770000085"/>
    <s v="Cairo"/>
  </r>
  <r>
    <x v="8099"/>
    <x v="2"/>
    <x v="2"/>
    <x v="2"/>
    <x v="1"/>
    <x v="4"/>
    <x v="8081"/>
    <x v="4"/>
    <x v="8094"/>
    <x v="375"/>
    <x v="4007"/>
    <x v="21"/>
    <m/>
    <m/>
    <s v="Jumia"/>
    <s v="Jum"/>
    <n v="99349.3"/>
    <n v="29200970.130000021"/>
    <n v="29200970.130000021"/>
    <s v="Riyadh"/>
  </r>
  <r>
    <x v="8100"/>
    <x v="0"/>
    <x v="0"/>
    <x v="0"/>
    <x v="0"/>
    <x v="5"/>
    <x v="8082"/>
    <x v="1"/>
    <x v="8095"/>
    <x v="109"/>
    <x v="4008"/>
    <x v="209"/>
    <m/>
    <m/>
    <s v="sq"/>
    <s v="sq"/>
    <n v="27872.98"/>
    <n v="92327183.770000085"/>
    <n v="92327183.770000085"/>
    <s v="Giza"/>
  </r>
  <r>
    <x v="8101"/>
    <x v="3"/>
    <x v="3"/>
    <x v="3"/>
    <x v="1"/>
    <x v="3"/>
    <x v="8083"/>
    <x v="1"/>
    <x v="8096"/>
    <x v="136"/>
    <x v="1405"/>
    <x v="0"/>
    <m/>
    <m/>
    <s v="Jumia"/>
    <s v="Jum"/>
    <n v="3665.44"/>
    <n v="57542997.559999913"/>
    <n v="57542997.559999913"/>
    <s v="Dubai"/>
  </r>
  <r>
    <x v="8102"/>
    <x v="6"/>
    <x v="4"/>
    <x v="6"/>
    <x v="0"/>
    <x v="0"/>
    <x v="8084"/>
    <x v="2"/>
    <x v="8097"/>
    <x v="215"/>
    <x v="441"/>
    <x v="184"/>
    <m/>
    <m/>
    <s v="sq"/>
    <s v="sq"/>
    <n v="16284.02"/>
    <n v="31420413.200000018"/>
    <n v="31420413.200000018"/>
    <s v="Cairo"/>
  </r>
  <r>
    <x v="8103"/>
    <x v="3"/>
    <x v="3"/>
    <x v="3"/>
    <x v="0"/>
    <x v="0"/>
    <x v="8085"/>
    <x v="4"/>
    <x v="8098"/>
    <x v="177"/>
    <x v="2440"/>
    <x v="56"/>
    <m/>
    <m/>
    <s v="sq"/>
    <s v="sq"/>
    <n v="16284.02"/>
    <n v="57542997.559999913"/>
    <n v="57542997.559999913"/>
    <s v="Cairo"/>
  </r>
  <r>
    <x v="8104"/>
    <x v="2"/>
    <x v="2"/>
    <x v="2"/>
    <x v="2"/>
    <x v="5"/>
    <x v="8086"/>
    <x v="2"/>
    <x v="8099"/>
    <x v="259"/>
    <x v="2985"/>
    <x v="208"/>
    <m/>
    <m/>
    <s v="Amazon"/>
    <s v="Amazon"/>
    <n v="27872.98"/>
    <n v="29200970.130000021"/>
    <n v="29200970.130000021"/>
    <s v="Giza"/>
  </r>
  <r>
    <x v="8105"/>
    <x v="3"/>
    <x v="3"/>
    <x v="3"/>
    <x v="1"/>
    <x v="1"/>
    <x v="8087"/>
    <x v="3"/>
    <x v="8100"/>
    <x v="156"/>
    <x v="1416"/>
    <x v="263"/>
    <m/>
    <m/>
    <s v="Jumia"/>
    <s v="Jum"/>
    <n v="13290.4"/>
    <n v="57542997.559999913"/>
    <n v="57542997.559999913"/>
    <s v="Alexandria"/>
  </r>
  <r>
    <x v="8106"/>
    <x v="6"/>
    <x v="4"/>
    <x v="6"/>
    <x v="1"/>
    <x v="0"/>
    <x v="8088"/>
    <x v="1"/>
    <x v="8101"/>
    <x v="163"/>
    <x v="3318"/>
    <x v="276"/>
    <m/>
    <m/>
    <s v="Jumia"/>
    <s v="Jum"/>
    <n v="16284.02"/>
    <n v="31420413.200000018"/>
    <n v="31420413.200000018"/>
    <s v="Cairo"/>
  </r>
  <r>
    <x v="8107"/>
    <x v="0"/>
    <x v="0"/>
    <x v="0"/>
    <x v="1"/>
    <x v="3"/>
    <x v="8089"/>
    <x v="1"/>
    <x v="8102"/>
    <x v="301"/>
    <x v="1165"/>
    <x v="276"/>
    <m/>
    <m/>
    <s v="Jumia"/>
    <s v="Jum"/>
    <n v="3665.44"/>
    <n v="92327183.770000085"/>
    <n v="92327183.770000085"/>
    <s v="Dubai"/>
  </r>
  <r>
    <x v="8108"/>
    <x v="5"/>
    <x v="1"/>
    <x v="5"/>
    <x v="1"/>
    <x v="5"/>
    <x v="8090"/>
    <x v="0"/>
    <x v="8103"/>
    <x v="198"/>
    <x v="4009"/>
    <x v="287"/>
    <m/>
    <m/>
    <s v="Jumia"/>
    <s v="Jum"/>
    <n v="27872.98"/>
    <n v="91504159.730000004"/>
    <n v="91504159.730000004"/>
    <s v="Giza"/>
  </r>
  <r>
    <x v="8109"/>
    <x v="3"/>
    <x v="3"/>
    <x v="3"/>
    <x v="1"/>
    <x v="3"/>
    <x v="8091"/>
    <x v="4"/>
    <x v="8104"/>
    <x v="242"/>
    <x v="3356"/>
    <x v="103"/>
    <m/>
    <m/>
    <s v="Jumia"/>
    <s v="Jum"/>
    <n v="3665.44"/>
    <n v="57542997.559999913"/>
    <n v="57542997.559999913"/>
    <s v="Dubai"/>
  </r>
  <r>
    <x v="8110"/>
    <x v="0"/>
    <x v="0"/>
    <x v="0"/>
    <x v="0"/>
    <x v="5"/>
    <x v="8092"/>
    <x v="3"/>
    <x v="8105"/>
    <x v="94"/>
    <x v="3724"/>
    <x v="282"/>
    <m/>
    <m/>
    <s v="sq"/>
    <s v="sq"/>
    <n v="27872.98"/>
    <n v="92327183.770000085"/>
    <n v="92327183.770000085"/>
    <s v="Giza"/>
  </r>
  <r>
    <x v="8111"/>
    <x v="8"/>
    <x v="3"/>
    <x v="8"/>
    <x v="2"/>
    <x v="0"/>
    <x v="8093"/>
    <x v="2"/>
    <x v="8106"/>
    <x v="161"/>
    <x v="1620"/>
    <x v="125"/>
    <m/>
    <m/>
    <s v="Amazon"/>
    <s v="Amazon"/>
    <n v="16284.02"/>
    <n v="57542997.559999913"/>
    <n v="57542997.559999913"/>
    <s v="Cairo"/>
  </r>
  <r>
    <x v="8112"/>
    <x v="9"/>
    <x v="1"/>
    <x v="9"/>
    <x v="2"/>
    <x v="5"/>
    <x v="8094"/>
    <x v="1"/>
    <x v="8107"/>
    <x v="116"/>
    <x v="1659"/>
    <x v="187"/>
    <m/>
    <m/>
    <s v="Amazon"/>
    <s v="Amazon"/>
    <n v="27872.98"/>
    <n v="91504159.730000004"/>
    <n v="91504159.730000004"/>
    <s v="Giza"/>
  </r>
  <r>
    <x v="8113"/>
    <x v="5"/>
    <x v="1"/>
    <x v="5"/>
    <x v="1"/>
    <x v="4"/>
    <x v="8095"/>
    <x v="4"/>
    <x v="8108"/>
    <x v="37"/>
    <x v="4010"/>
    <x v="307"/>
    <m/>
    <m/>
    <s v="Jumia"/>
    <s v="Jum"/>
    <n v="99349.3"/>
    <n v="91504159.730000004"/>
    <n v="91504159.730000004"/>
    <s v="Riyadh"/>
  </r>
  <r>
    <x v="8114"/>
    <x v="2"/>
    <x v="2"/>
    <x v="2"/>
    <x v="2"/>
    <x v="0"/>
    <x v="8096"/>
    <x v="1"/>
    <x v="8109"/>
    <x v="133"/>
    <x v="2382"/>
    <x v="210"/>
    <m/>
    <m/>
    <s v="Amazon"/>
    <s v="Amazon"/>
    <n v="16284.02"/>
    <n v="29200970.130000021"/>
    <n v="29200970.130000021"/>
    <s v="Cairo"/>
  </r>
  <r>
    <x v="8115"/>
    <x v="2"/>
    <x v="2"/>
    <x v="2"/>
    <x v="0"/>
    <x v="0"/>
    <x v="8097"/>
    <x v="2"/>
    <x v="8110"/>
    <x v="242"/>
    <x v="2493"/>
    <x v="65"/>
    <m/>
    <m/>
    <s v="sq"/>
    <s v="sq"/>
    <n v="16284.02"/>
    <n v="29200970.130000021"/>
    <n v="29200970.130000021"/>
    <s v="Cairo"/>
  </r>
  <r>
    <x v="8116"/>
    <x v="0"/>
    <x v="0"/>
    <x v="0"/>
    <x v="2"/>
    <x v="5"/>
    <x v="8098"/>
    <x v="1"/>
    <x v="8111"/>
    <x v="227"/>
    <x v="1755"/>
    <x v="272"/>
    <m/>
    <m/>
    <s v="Amazon"/>
    <s v="Amazon"/>
    <n v="27872.98"/>
    <n v="92327183.770000085"/>
    <n v="92327183.770000085"/>
    <s v="Giza"/>
  </r>
  <r>
    <x v="8117"/>
    <x v="2"/>
    <x v="2"/>
    <x v="2"/>
    <x v="0"/>
    <x v="5"/>
    <x v="8099"/>
    <x v="4"/>
    <x v="8112"/>
    <x v="199"/>
    <x v="2764"/>
    <x v="304"/>
    <m/>
    <m/>
    <s v="sq"/>
    <s v="sq"/>
    <n v="27872.98"/>
    <n v="29200970.130000021"/>
    <n v="29200970.130000021"/>
    <s v="Giza"/>
  </r>
  <r>
    <x v="8118"/>
    <x v="4"/>
    <x v="0"/>
    <x v="4"/>
    <x v="0"/>
    <x v="5"/>
    <x v="8100"/>
    <x v="0"/>
    <x v="8113"/>
    <x v="23"/>
    <x v="1643"/>
    <x v="213"/>
    <m/>
    <m/>
    <s v="sq"/>
    <s v="sq"/>
    <n v="27872.98"/>
    <n v="92327183.770000085"/>
    <n v="92327183.770000085"/>
    <s v="Giza"/>
  </r>
  <r>
    <x v="8119"/>
    <x v="4"/>
    <x v="0"/>
    <x v="4"/>
    <x v="0"/>
    <x v="2"/>
    <x v="8101"/>
    <x v="4"/>
    <x v="8114"/>
    <x v="144"/>
    <x v="4011"/>
    <x v="334"/>
    <m/>
    <m/>
    <s v="sq"/>
    <s v="sq"/>
    <n v="26648.76"/>
    <n v="92327183.770000085"/>
    <n v="92327183.770000085"/>
    <s v="Casablanca"/>
  </r>
  <r>
    <x v="8120"/>
    <x v="7"/>
    <x v="0"/>
    <x v="7"/>
    <x v="0"/>
    <x v="5"/>
    <x v="8102"/>
    <x v="3"/>
    <x v="8115"/>
    <x v="265"/>
    <x v="3747"/>
    <x v="330"/>
    <m/>
    <m/>
    <s v="sq"/>
    <s v="sq"/>
    <n v="27872.98"/>
    <n v="92327183.770000085"/>
    <n v="92327183.770000085"/>
    <s v="Giza"/>
  </r>
  <r>
    <x v="8121"/>
    <x v="1"/>
    <x v="1"/>
    <x v="1"/>
    <x v="0"/>
    <x v="2"/>
    <x v="8103"/>
    <x v="0"/>
    <x v="8116"/>
    <x v="176"/>
    <x v="165"/>
    <x v="10"/>
    <m/>
    <m/>
    <s v="sq"/>
    <s v="sq"/>
    <n v="26648.76"/>
    <n v="91504159.730000004"/>
    <n v="91504159.730000004"/>
    <s v="Casablanca"/>
  </r>
  <r>
    <x v="8122"/>
    <x v="2"/>
    <x v="2"/>
    <x v="2"/>
    <x v="0"/>
    <x v="4"/>
    <x v="8104"/>
    <x v="3"/>
    <x v="8117"/>
    <x v="190"/>
    <x v="614"/>
    <x v="165"/>
    <m/>
    <m/>
    <s v="sq"/>
    <s v="sq"/>
    <n v="99349.3"/>
    <n v="29200970.130000021"/>
    <n v="29200970.130000021"/>
    <s v="Riyadh"/>
  </r>
  <r>
    <x v="8123"/>
    <x v="4"/>
    <x v="0"/>
    <x v="4"/>
    <x v="1"/>
    <x v="3"/>
    <x v="8105"/>
    <x v="4"/>
    <x v="8118"/>
    <x v="263"/>
    <x v="2056"/>
    <x v="331"/>
    <m/>
    <m/>
    <s v="Jumia"/>
    <s v="Jum"/>
    <n v="3665.44"/>
    <n v="92327183.770000085"/>
    <n v="92327183.770000085"/>
    <s v="Dubai"/>
  </r>
  <r>
    <x v="8124"/>
    <x v="3"/>
    <x v="3"/>
    <x v="3"/>
    <x v="2"/>
    <x v="3"/>
    <x v="8106"/>
    <x v="3"/>
    <x v="8119"/>
    <x v="146"/>
    <x v="1251"/>
    <x v="81"/>
    <m/>
    <m/>
    <s v="Amazon"/>
    <s v="Amazon"/>
    <n v="3665.44"/>
    <n v="57542997.559999913"/>
    <n v="57542997.559999913"/>
    <s v="Dubai"/>
  </r>
  <r>
    <x v="8125"/>
    <x v="6"/>
    <x v="4"/>
    <x v="6"/>
    <x v="0"/>
    <x v="3"/>
    <x v="8107"/>
    <x v="0"/>
    <x v="8120"/>
    <x v="147"/>
    <x v="4012"/>
    <x v="156"/>
    <m/>
    <m/>
    <s v="sq"/>
    <s v="sq"/>
    <n v="3665.44"/>
    <n v="31420413.200000018"/>
    <n v="31420413.200000018"/>
    <s v="Dubai"/>
  </r>
  <r>
    <x v="8126"/>
    <x v="0"/>
    <x v="0"/>
    <x v="0"/>
    <x v="0"/>
    <x v="3"/>
    <x v="8108"/>
    <x v="4"/>
    <x v="8121"/>
    <x v="61"/>
    <x v="1478"/>
    <x v="85"/>
    <m/>
    <m/>
    <s v="sq"/>
    <s v="sq"/>
    <n v="3665.44"/>
    <n v="92327183.770000085"/>
    <n v="92327183.770000085"/>
    <s v="Dubai"/>
  </r>
  <r>
    <x v="8127"/>
    <x v="7"/>
    <x v="0"/>
    <x v="7"/>
    <x v="2"/>
    <x v="3"/>
    <x v="8109"/>
    <x v="1"/>
    <x v="8122"/>
    <x v="10"/>
    <x v="1795"/>
    <x v="82"/>
    <m/>
    <m/>
    <s v="Amazon"/>
    <s v="Amazon"/>
    <n v="3665.44"/>
    <n v="92327183.770000085"/>
    <n v="92327183.770000085"/>
    <s v="Dubai"/>
  </r>
  <r>
    <x v="8128"/>
    <x v="9"/>
    <x v="1"/>
    <x v="9"/>
    <x v="0"/>
    <x v="2"/>
    <x v="8110"/>
    <x v="2"/>
    <x v="8123"/>
    <x v="174"/>
    <x v="2488"/>
    <x v="37"/>
    <m/>
    <m/>
    <s v="sq"/>
    <s v="sq"/>
    <n v="26648.76"/>
    <n v="91504159.730000004"/>
    <n v="91504159.730000004"/>
    <s v="Casablanca"/>
  </r>
  <r>
    <x v="8129"/>
    <x v="0"/>
    <x v="0"/>
    <x v="0"/>
    <x v="2"/>
    <x v="0"/>
    <x v="8111"/>
    <x v="0"/>
    <x v="8124"/>
    <x v="383"/>
    <x v="7"/>
    <x v="135"/>
    <m/>
    <m/>
    <s v="Amazon"/>
    <s v="Amazon"/>
    <n v="16284.02"/>
    <n v="92327183.770000085"/>
    <n v="92327183.770000085"/>
    <s v="Cairo"/>
  </r>
  <r>
    <x v="8130"/>
    <x v="9"/>
    <x v="1"/>
    <x v="9"/>
    <x v="0"/>
    <x v="3"/>
    <x v="8112"/>
    <x v="2"/>
    <x v="8125"/>
    <x v="39"/>
    <x v="650"/>
    <x v="275"/>
    <m/>
    <m/>
    <s v="sq"/>
    <s v="sq"/>
    <n v="3665.44"/>
    <n v="91504159.730000004"/>
    <n v="91504159.730000004"/>
    <s v="Dubai"/>
  </r>
  <r>
    <x v="8131"/>
    <x v="2"/>
    <x v="2"/>
    <x v="2"/>
    <x v="1"/>
    <x v="1"/>
    <x v="8113"/>
    <x v="4"/>
    <x v="8126"/>
    <x v="116"/>
    <x v="1575"/>
    <x v="152"/>
    <m/>
    <m/>
    <s v="Jumia"/>
    <s v="Jum"/>
    <n v="13290.4"/>
    <n v="29200970.130000021"/>
    <n v="29200970.130000021"/>
    <s v="Alexandria"/>
  </r>
  <r>
    <x v="8132"/>
    <x v="0"/>
    <x v="0"/>
    <x v="0"/>
    <x v="1"/>
    <x v="4"/>
    <x v="8114"/>
    <x v="3"/>
    <x v="8127"/>
    <x v="151"/>
    <x v="2025"/>
    <x v="176"/>
    <m/>
    <m/>
    <s v="Jumia"/>
    <s v="Jum"/>
    <n v="99349.3"/>
    <n v="92327183.770000085"/>
    <n v="92327183.770000085"/>
    <s v="Riyadh"/>
  </r>
  <r>
    <x v="8133"/>
    <x v="7"/>
    <x v="0"/>
    <x v="7"/>
    <x v="2"/>
    <x v="2"/>
    <x v="8115"/>
    <x v="4"/>
    <x v="8128"/>
    <x v="148"/>
    <x v="3801"/>
    <x v="301"/>
    <m/>
    <m/>
    <s v="Amazon"/>
    <s v="Amazon"/>
    <n v="26648.76"/>
    <n v="92327183.770000085"/>
    <n v="92327183.770000085"/>
    <s v="Casablanca"/>
  </r>
  <r>
    <x v="8134"/>
    <x v="6"/>
    <x v="4"/>
    <x v="6"/>
    <x v="2"/>
    <x v="2"/>
    <x v="8116"/>
    <x v="0"/>
    <x v="8129"/>
    <x v="190"/>
    <x v="3299"/>
    <x v="246"/>
    <m/>
    <m/>
    <s v="Amazon"/>
    <s v="Amazon"/>
    <n v="26648.76"/>
    <n v="31420413.200000018"/>
    <n v="31420413.200000018"/>
    <s v="Casablanca"/>
  </r>
  <r>
    <x v="8135"/>
    <x v="2"/>
    <x v="2"/>
    <x v="2"/>
    <x v="2"/>
    <x v="3"/>
    <x v="8117"/>
    <x v="1"/>
    <x v="8130"/>
    <x v="106"/>
    <x v="1527"/>
    <x v="293"/>
    <m/>
    <m/>
    <s v="Amazon"/>
    <s v="Amazon"/>
    <n v="3665.44"/>
    <n v="29200970.130000021"/>
    <n v="29200970.130000021"/>
    <s v="Dubai"/>
  </r>
  <r>
    <x v="8136"/>
    <x v="4"/>
    <x v="0"/>
    <x v="4"/>
    <x v="2"/>
    <x v="3"/>
    <x v="8118"/>
    <x v="2"/>
    <x v="8131"/>
    <x v="7"/>
    <x v="1509"/>
    <x v="232"/>
    <m/>
    <m/>
    <s v="Amazon"/>
    <s v="Amazon"/>
    <n v="3665.44"/>
    <n v="92327183.770000085"/>
    <n v="92327183.770000085"/>
    <s v="Dubai"/>
  </r>
  <r>
    <x v="8137"/>
    <x v="1"/>
    <x v="1"/>
    <x v="1"/>
    <x v="1"/>
    <x v="3"/>
    <x v="8119"/>
    <x v="0"/>
    <x v="8132"/>
    <x v="254"/>
    <x v="998"/>
    <x v="328"/>
    <m/>
    <m/>
    <s v="Jumia"/>
    <s v="Jum"/>
    <n v="3665.44"/>
    <n v="91504159.730000004"/>
    <n v="91504159.730000004"/>
    <s v="Dubai"/>
  </r>
  <r>
    <x v="8138"/>
    <x v="9"/>
    <x v="1"/>
    <x v="9"/>
    <x v="0"/>
    <x v="2"/>
    <x v="8120"/>
    <x v="0"/>
    <x v="8133"/>
    <x v="262"/>
    <x v="4013"/>
    <x v="360"/>
    <m/>
    <m/>
    <s v="sq"/>
    <s v="sq"/>
    <n v="26648.76"/>
    <n v="91504159.730000004"/>
    <n v="91504159.730000004"/>
    <s v="Casablanca"/>
  </r>
  <r>
    <x v="8139"/>
    <x v="0"/>
    <x v="0"/>
    <x v="0"/>
    <x v="0"/>
    <x v="0"/>
    <x v="8121"/>
    <x v="0"/>
    <x v="8134"/>
    <x v="383"/>
    <x v="3215"/>
    <x v="316"/>
    <m/>
    <m/>
    <s v="sq"/>
    <s v="sq"/>
    <n v="16284.02"/>
    <n v="92327183.770000085"/>
    <n v="92327183.770000085"/>
    <s v="Cairo"/>
  </r>
  <r>
    <x v="8140"/>
    <x v="9"/>
    <x v="1"/>
    <x v="9"/>
    <x v="0"/>
    <x v="5"/>
    <x v="8122"/>
    <x v="0"/>
    <x v="8135"/>
    <x v="232"/>
    <x v="1801"/>
    <x v="227"/>
    <m/>
    <m/>
    <s v="sq"/>
    <s v="sq"/>
    <n v="27872.98"/>
    <n v="91504159.730000004"/>
    <n v="91504159.730000004"/>
    <s v="Giza"/>
  </r>
  <r>
    <x v="8141"/>
    <x v="0"/>
    <x v="0"/>
    <x v="0"/>
    <x v="2"/>
    <x v="0"/>
    <x v="8123"/>
    <x v="1"/>
    <x v="8136"/>
    <x v="167"/>
    <x v="1307"/>
    <x v="113"/>
    <m/>
    <m/>
    <s v="Amazon"/>
    <s v="Amazon"/>
    <n v="16284.02"/>
    <n v="92327183.770000085"/>
    <n v="92327183.770000085"/>
    <s v="Cairo"/>
  </r>
  <r>
    <x v="8142"/>
    <x v="8"/>
    <x v="3"/>
    <x v="8"/>
    <x v="2"/>
    <x v="3"/>
    <x v="8124"/>
    <x v="0"/>
    <x v="8137"/>
    <x v="225"/>
    <x v="2704"/>
    <x v="220"/>
    <m/>
    <m/>
    <s v="Amazon"/>
    <s v="Amazon"/>
    <n v="3665.44"/>
    <n v="57542997.559999913"/>
    <n v="57542997.559999913"/>
    <s v="Dubai"/>
  </r>
  <r>
    <x v="8143"/>
    <x v="1"/>
    <x v="1"/>
    <x v="1"/>
    <x v="1"/>
    <x v="0"/>
    <x v="8125"/>
    <x v="0"/>
    <x v="8138"/>
    <x v="374"/>
    <x v="1039"/>
    <x v="10"/>
    <m/>
    <m/>
    <s v="Jumia"/>
    <s v="Jum"/>
    <n v="16284.02"/>
    <n v="91504159.730000004"/>
    <n v="91504159.730000004"/>
    <s v="Cairo"/>
  </r>
  <r>
    <x v="8144"/>
    <x v="4"/>
    <x v="0"/>
    <x v="4"/>
    <x v="2"/>
    <x v="1"/>
    <x v="8126"/>
    <x v="0"/>
    <x v="8139"/>
    <x v="318"/>
    <x v="1729"/>
    <x v="17"/>
    <m/>
    <m/>
    <s v="Amazon"/>
    <s v="Amazon"/>
    <n v="13290.4"/>
    <n v="92327183.770000085"/>
    <n v="92327183.770000085"/>
    <s v="Alexandria"/>
  </r>
  <r>
    <x v="8145"/>
    <x v="9"/>
    <x v="1"/>
    <x v="9"/>
    <x v="1"/>
    <x v="0"/>
    <x v="8127"/>
    <x v="2"/>
    <x v="8140"/>
    <x v="144"/>
    <x v="1920"/>
    <x v="241"/>
    <m/>
    <m/>
    <s v="Jumia"/>
    <s v="Jum"/>
    <n v="16284.02"/>
    <n v="91504159.730000004"/>
    <n v="91504159.730000004"/>
    <s v="Cairo"/>
  </r>
  <r>
    <x v="8146"/>
    <x v="9"/>
    <x v="1"/>
    <x v="9"/>
    <x v="1"/>
    <x v="0"/>
    <x v="8128"/>
    <x v="0"/>
    <x v="8141"/>
    <x v="256"/>
    <x v="3787"/>
    <x v="145"/>
    <m/>
    <m/>
    <s v="Jumia"/>
    <s v="Jum"/>
    <n v="16284.02"/>
    <n v="91504159.730000004"/>
    <n v="91504159.730000004"/>
    <s v="Cairo"/>
  </r>
  <r>
    <x v="8147"/>
    <x v="9"/>
    <x v="1"/>
    <x v="9"/>
    <x v="1"/>
    <x v="0"/>
    <x v="8129"/>
    <x v="0"/>
    <x v="8142"/>
    <x v="229"/>
    <x v="4014"/>
    <x v="24"/>
    <m/>
    <m/>
    <s v="Jumia"/>
    <s v="Jum"/>
    <n v="16284.02"/>
    <n v="91504159.730000004"/>
    <n v="91504159.730000004"/>
    <s v="Cairo"/>
  </r>
  <r>
    <x v="8148"/>
    <x v="8"/>
    <x v="3"/>
    <x v="8"/>
    <x v="0"/>
    <x v="1"/>
    <x v="8130"/>
    <x v="1"/>
    <x v="8143"/>
    <x v="120"/>
    <x v="3821"/>
    <x v="109"/>
    <m/>
    <m/>
    <s v="sq"/>
    <s v="sq"/>
    <n v="13290.4"/>
    <n v="57542997.559999913"/>
    <n v="57542997.559999913"/>
    <s v="Alexandria"/>
  </r>
  <r>
    <x v="8149"/>
    <x v="9"/>
    <x v="1"/>
    <x v="9"/>
    <x v="1"/>
    <x v="2"/>
    <x v="8131"/>
    <x v="2"/>
    <x v="8144"/>
    <x v="86"/>
    <x v="2500"/>
    <x v="206"/>
    <m/>
    <m/>
    <s v="Jumia"/>
    <s v="Jum"/>
    <n v="26648.76"/>
    <n v="91504159.730000004"/>
    <n v="91504159.730000004"/>
    <s v="Casablanca"/>
  </r>
  <r>
    <x v="8150"/>
    <x v="9"/>
    <x v="1"/>
    <x v="9"/>
    <x v="2"/>
    <x v="5"/>
    <x v="8132"/>
    <x v="0"/>
    <x v="8145"/>
    <x v="120"/>
    <x v="4015"/>
    <x v="159"/>
    <m/>
    <m/>
    <s v="Amazon"/>
    <s v="Amazon"/>
    <n v="27872.98"/>
    <n v="91504159.730000004"/>
    <n v="91504159.730000004"/>
    <s v="Giza"/>
  </r>
  <r>
    <x v="8151"/>
    <x v="2"/>
    <x v="2"/>
    <x v="2"/>
    <x v="2"/>
    <x v="3"/>
    <x v="8133"/>
    <x v="1"/>
    <x v="8146"/>
    <x v="178"/>
    <x v="4016"/>
    <x v="160"/>
    <m/>
    <m/>
    <s v="Amazon"/>
    <s v="Amazon"/>
    <n v="3665.44"/>
    <n v="29200970.130000021"/>
    <n v="29200970.130000021"/>
    <s v="Dubai"/>
  </r>
  <r>
    <x v="8152"/>
    <x v="7"/>
    <x v="0"/>
    <x v="7"/>
    <x v="0"/>
    <x v="1"/>
    <x v="8134"/>
    <x v="0"/>
    <x v="8147"/>
    <x v="60"/>
    <x v="3449"/>
    <x v="160"/>
    <m/>
    <m/>
    <s v="sq"/>
    <s v="sq"/>
    <n v="13290.4"/>
    <n v="92327183.770000085"/>
    <n v="92327183.770000085"/>
    <s v="Alexandria"/>
  </r>
  <r>
    <x v="8153"/>
    <x v="1"/>
    <x v="1"/>
    <x v="1"/>
    <x v="2"/>
    <x v="1"/>
    <x v="8135"/>
    <x v="4"/>
    <x v="8148"/>
    <x v="101"/>
    <x v="4017"/>
    <x v="310"/>
    <m/>
    <m/>
    <s v="Amazon"/>
    <s v="Amazon"/>
    <n v="13290.4"/>
    <n v="91504159.730000004"/>
    <n v="91504159.730000004"/>
    <s v="Alexandria"/>
  </r>
  <r>
    <x v="8154"/>
    <x v="2"/>
    <x v="2"/>
    <x v="2"/>
    <x v="0"/>
    <x v="3"/>
    <x v="8136"/>
    <x v="1"/>
    <x v="8149"/>
    <x v="191"/>
    <x v="604"/>
    <x v="245"/>
    <m/>
    <m/>
    <s v="sq"/>
    <s v="sq"/>
    <n v="3665.44"/>
    <n v="29200970.130000021"/>
    <n v="29200970.130000021"/>
    <s v="Dubai"/>
  </r>
  <r>
    <x v="8155"/>
    <x v="4"/>
    <x v="0"/>
    <x v="4"/>
    <x v="0"/>
    <x v="3"/>
    <x v="8137"/>
    <x v="1"/>
    <x v="8150"/>
    <x v="183"/>
    <x v="894"/>
    <x v="175"/>
    <m/>
    <m/>
    <s v="sq"/>
    <s v="sq"/>
    <n v="3665.44"/>
    <n v="92327183.770000085"/>
    <n v="92327183.770000085"/>
    <s v="Dubai"/>
  </r>
  <r>
    <x v="8156"/>
    <x v="0"/>
    <x v="0"/>
    <x v="0"/>
    <x v="1"/>
    <x v="4"/>
    <x v="8138"/>
    <x v="1"/>
    <x v="8151"/>
    <x v="264"/>
    <x v="3086"/>
    <x v="108"/>
    <m/>
    <m/>
    <s v="Jumia"/>
    <s v="Jum"/>
    <n v="99349.3"/>
    <n v="92327183.770000085"/>
    <n v="92327183.770000085"/>
    <s v="Riyadh"/>
  </r>
  <r>
    <x v="8157"/>
    <x v="2"/>
    <x v="2"/>
    <x v="2"/>
    <x v="1"/>
    <x v="4"/>
    <x v="8139"/>
    <x v="3"/>
    <x v="8152"/>
    <x v="344"/>
    <x v="3176"/>
    <x v="236"/>
    <m/>
    <m/>
    <s v="Jumia"/>
    <s v="Jum"/>
    <n v="99349.3"/>
    <n v="29200970.130000021"/>
    <n v="29200970.130000021"/>
    <s v="Riyadh"/>
  </r>
  <r>
    <x v="8158"/>
    <x v="7"/>
    <x v="0"/>
    <x v="7"/>
    <x v="1"/>
    <x v="5"/>
    <x v="8140"/>
    <x v="0"/>
    <x v="8153"/>
    <x v="140"/>
    <x v="813"/>
    <x v="316"/>
    <m/>
    <m/>
    <s v="Jumia"/>
    <s v="Jum"/>
    <n v="27872.98"/>
    <n v="92327183.770000085"/>
    <n v="92327183.770000085"/>
    <s v="Giza"/>
  </r>
  <r>
    <x v="8159"/>
    <x v="7"/>
    <x v="0"/>
    <x v="7"/>
    <x v="0"/>
    <x v="3"/>
    <x v="8141"/>
    <x v="0"/>
    <x v="8154"/>
    <x v="108"/>
    <x v="3174"/>
    <x v="11"/>
    <m/>
    <m/>
    <s v="sq"/>
    <s v="sq"/>
    <n v="3665.44"/>
    <n v="92327183.770000085"/>
    <n v="92327183.770000085"/>
    <s v="Dubai"/>
  </r>
  <r>
    <x v="8160"/>
    <x v="3"/>
    <x v="3"/>
    <x v="3"/>
    <x v="0"/>
    <x v="5"/>
    <x v="8142"/>
    <x v="2"/>
    <x v="8155"/>
    <x v="358"/>
    <x v="3621"/>
    <x v="143"/>
    <m/>
    <m/>
    <s v="sq"/>
    <s v="sq"/>
    <n v="27872.98"/>
    <n v="57542997.559999913"/>
    <n v="57542997.559999913"/>
    <s v="Giza"/>
  </r>
  <r>
    <x v="8161"/>
    <x v="5"/>
    <x v="1"/>
    <x v="5"/>
    <x v="1"/>
    <x v="0"/>
    <x v="8143"/>
    <x v="2"/>
    <x v="8156"/>
    <x v="77"/>
    <x v="499"/>
    <x v="78"/>
    <m/>
    <m/>
    <s v="Jumia"/>
    <s v="Jum"/>
    <n v="16284.02"/>
    <n v="91504159.730000004"/>
    <n v="91504159.730000004"/>
    <s v="Cairo"/>
  </r>
  <r>
    <x v="8162"/>
    <x v="5"/>
    <x v="1"/>
    <x v="5"/>
    <x v="2"/>
    <x v="3"/>
    <x v="8144"/>
    <x v="2"/>
    <x v="8157"/>
    <x v="380"/>
    <x v="3053"/>
    <x v="284"/>
    <m/>
    <m/>
    <s v="Amazon"/>
    <s v="Amazon"/>
    <n v="3665.44"/>
    <n v="91504159.730000004"/>
    <n v="91504159.730000004"/>
    <s v="Dubai"/>
  </r>
  <r>
    <x v="8163"/>
    <x v="9"/>
    <x v="1"/>
    <x v="9"/>
    <x v="2"/>
    <x v="5"/>
    <x v="8145"/>
    <x v="2"/>
    <x v="8158"/>
    <x v="216"/>
    <x v="3136"/>
    <x v="138"/>
    <m/>
    <m/>
    <s v="Amazon"/>
    <s v="Amazon"/>
    <n v="27872.98"/>
    <n v="91504159.730000004"/>
    <n v="91504159.730000004"/>
    <s v="Giza"/>
  </r>
  <r>
    <x v="8164"/>
    <x v="0"/>
    <x v="0"/>
    <x v="0"/>
    <x v="1"/>
    <x v="1"/>
    <x v="8146"/>
    <x v="4"/>
    <x v="8159"/>
    <x v="28"/>
    <x v="3153"/>
    <x v="266"/>
    <m/>
    <m/>
    <s v="Jumia"/>
    <s v="Jum"/>
    <n v="13290.4"/>
    <n v="92327183.770000085"/>
    <n v="92327183.770000085"/>
    <s v="Alexandria"/>
  </r>
  <r>
    <x v="8165"/>
    <x v="3"/>
    <x v="3"/>
    <x v="3"/>
    <x v="2"/>
    <x v="5"/>
    <x v="8147"/>
    <x v="0"/>
    <x v="8160"/>
    <x v="167"/>
    <x v="4018"/>
    <x v="313"/>
    <m/>
    <m/>
    <s v="Amazon"/>
    <s v="Amazon"/>
    <n v="27872.98"/>
    <n v="57542997.559999913"/>
    <n v="57542997.559999913"/>
    <s v="Giza"/>
  </r>
  <r>
    <x v="8166"/>
    <x v="6"/>
    <x v="4"/>
    <x v="6"/>
    <x v="2"/>
    <x v="4"/>
    <x v="8148"/>
    <x v="3"/>
    <x v="8161"/>
    <x v="43"/>
    <x v="3580"/>
    <x v="336"/>
    <m/>
    <m/>
    <s v="Amazon"/>
    <s v="Amazon"/>
    <n v="99349.3"/>
    <n v="31420413.200000018"/>
    <n v="31420413.200000018"/>
    <s v="Riyadh"/>
  </r>
  <r>
    <x v="8167"/>
    <x v="5"/>
    <x v="1"/>
    <x v="5"/>
    <x v="1"/>
    <x v="0"/>
    <x v="8149"/>
    <x v="0"/>
    <x v="8162"/>
    <x v="350"/>
    <x v="1799"/>
    <x v="1"/>
    <m/>
    <m/>
    <s v="Jumia"/>
    <s v="Jum"/>
    <n v="16284.02"/>
    <n v="91504159.730000004"/>
    <n v="91504159.730000004"/>
    <s v="Cairo"/>
  </r>
  <r>
    <x v="8168"/>
    <x v="9"/>
    <x v="1"/>
    <x v="9"/>
    <x v="2"/>
    <x v="2"/>
    <x v="8150"/>
    <x v="4"/>
    <x v="8163"/>
    <x v="98"/>
    <x v="957"/>
    <x v="263"/>
    <m/>
    <m/>
    <s v="Amazon"/>
    <s v="Amazon"/>
    <n v="26648.76"/>
    <n v="91504159.730000004"/>
    <n v="91504159.730000004"/>
    <s v="Casablanca"/>
  </r>
  <r>
    <x v="8169"/>
    <x v="1"/>
    <x v="1"/>
    <x v="1"/>
    <x v="1"/>
    <x v="2"/>
    <x v="8151"/>
    <x v="4"/>
    <x v="8164"/>
    <x v="298"/>
    <x v="938"/>
    <x v="309"/>
    <m/>
    <m/>
    <s v="Jumia"/>
    <s v="Jum"/>
    <n v="26648.76"/>
    <n v="91504159.730000004"/>
    <n v="91504159.730000004"/>
    <s v="Casablanca"/>
  </r>
  <r>
    <x v="8170"/>
    <x v="5"/>
    <x v="1"/>
    <x v="5"/>
    <x v="1"/>
    <x v="2"/>
    <x v="8152"/>
    <x v="0"/>
    <x v="8165"/>
    <x v="19"/>
    <x v="1885"/>
    <x v="359"/>
    <m/>
    <m/>
    <s v="Jumia"/>
    <s v="Jum"/>
    <n v="26648.76"/>
    <n v="91504159.730000004"/>
    <n v="91504159.730000004"/>
    <s v="Casablanca"/>
  </r>
  <r>
    <x v="8171"/>
    <x v="8"/>
    <x v="3"/>
    <x v="8"/>
    <x v="0"/>
    <x v="2"/>
    <x v="8153"/>
    <x v="3"/>
    <x v="8166"/>
    <x v="329"/>
    <x v="3124"/>
    <x v="55"/>
    <m/>
    <m/>
    <s v="sq"/>
    <s v="sq"/>
    <n v="26648.76"/>
    <n v="57542997.559999913"/>
    <n v="57542997.559999913"/>
    <s v="Casablanca"/>
  </r>
  <r>
    <x v="8172"/>
    <x v="4"/>
    <x v="0"/>
    <x v="4"/>
    <x v="1"/>
    <x v="5"/>
    <x v="8154"/>
    <x v="4"/>
    <x v="8167"/>
    <x v="77"/>
    <x v="3493"/>
    <x v="253"/>
    <m/>
    <m/>
    <s v="Jumia"/>
    <s v="Jum"/>
    <n v="27872.98"/>
    <n v="92327183.770000085"/>
    <n v="92327183.770000085"/>
    <s v="Giza"/>
  </r>
  <r>
    <x v="8173"/>
    <x v="1"/>
    <x v="1"/>
    <x v="1"/>
    <x v="0"/>
    <x v="1"/>
    <x v="8155"/>
    <x v="4"/>
    <x v="8168"/>
    <x v="26"/>
    <x v="1945"/>
    <x v="301"/>
    <m/>
    <m/>
    <s v="sq"/>
    <s v="sq"/>
    <n v="13290.4"/>
    <n v="91504159.730000004"/>
    <n v="91504159.730000004"/>
    <s v="Alexandria"/>
  </r>
  <r>
    <x v="8174"/>
    <x v="3"/>
    <x v="3"/>
    <x v="3"/>
    <x v="1"/>
    <x v="5"/>
    <x v="8156"/>
    <x v="4"/>
    <x v="8169"/>
    <x v="325"/>
    <x v="2842"/>
    <x v="296"/>
    <m/>
    <m/>
    <s v="Jumia"/>
    <s v="Jum"/>
    <n v="27872.98"/>
    <n v="57542997.559999913"/>
    <n v="57542997.559999913"/>
    <s v="Giza"/>
  </r>
  <r>
    <x v="8175"/>
    <x v="7"/>
    <x v="0"/>
    <x v="7"/>
    <x v="1"/>
    <x v="0"/>
    <x v="8157"/>
    <x v="2"/>
    <x v="8170"/>
    <x v="321"/>
    <x v="3956"/>
    <x v="187"/>
    <m/>
    <m/>
    <s v="Jumia"/>
    <s v="Jum"/>
    <n v="16284.02"/>
    <n v="92327183.770000085"/>
    <n v="92327183.770000085"/>
    <s v="Cairo"/>
  </r>
  <r>
    <x v="8176"/>
    <x v="0"/>
    <x v="0"/>
    <x v="0"/>
    <x v="1"/>
    <x v="3"/>
    <x v="8158"/>
    <x v="1"/>
    <x v="8171"/>
    <x v="358"/>
    <x v="1422"/>
    <x v="159"/>
    <m/>
    <m/>
    <s v="Jumia"/>
    <s v="Jum"/>
    <n v="3665.44"/>
    <n v="92327183.770000085"/>
    <n v="92327183.770000085"/>
    <s v="Dubai"/>
  </r>
  <r>
    <x v="8177"/>
    <x v="5"/>
    <x v="1"/>
    <x v="5"/>
    <x v="1"/>
    <x v="4"/>
    <x v="8159"/>
    <x v="1"/>
    <x v="8172"/>
    <x v="134"/>
    <x v="2445"/>
    <x v="34"/>
    <m/>
    <m/>
    <s v="Jumia"/>
    <s v="Jum"/>
    <n v="99349.3"/>
    <n v="91504159.730000004"/>
    <n v="91504159.730000004"/>
    <s v="Riyadh"/>
  </r>
  <r>
    <x v="8178"/>
    <x v="0"/>
    <x v="0"/>
    <x v="0"/>
    <x v="1"/>
    <x v="2"/>
    <x v="8160"/>
    <x v="3"/>
    <x v="8173"/>
    <x v="264"/>
    <x v="4019"/>
    <x v="41"/>
    <m/>
    <m/>
    <s v="Jumia"/>
    <s v="Jum"/>
    <n v="26648.76"/>
    <n v="92327183.770000085"/>
    <n v="92327183.770000085"/>
    <s v="Casablanca"/>
  </r>
  <r>
    <x v="8179"/>
    <x v="7"/>
    <x v="0"/>
    <x v="7"/>
    <x v="2"/>
    <x v="5"/>
    <x v="8161"/>
    <x v="3"/>
    <x v="8174"/>
    <x v="261"/>
    <x v="1663"/>
    <x v="269"/>
    <m/>
    <m/>
    <s v="Amazon"/>
    <s v="Amazon"/>
    <n v="27872.98"/>
    <n v="92327183.770000085"/>
    <n v="92327183.770000085"/>
    <s v="Giza"/>
  </r>
  <r>
    <x v="8180"/>
    <x v="7"/>
    <x v="0"/>
    <x v="7"/>
    <x v="2"/>
    <x v="5"/>
    <x v="8162"/>
    <x v="1"/>
    <x v="8175"/>
    <x v="352"/>
    <x v="2553"/>
    <x v="33"/>
    <m/>
    <m/>
    <s v="Amazon"/>
    <s v="Amazon"/>
    <n v="27872.98"/>
    <n v="92327183.770000085"/>
    <n v="92327183.770000085"/>
    <s v="Giza"/>
  </r>
  <r>
    <x v="8181"/>
    <x v="8"/>
    <x v="3"/>
    <x v="8"/>
    <x v="1"/>
    <x v="0"/>
    <x v="8163"/>
    <x v="3"/>
    <x v="8176"/>
    <x v="361"/>
    <x v="421"/>
    <x v="154"/>
    <m/>
    <m/>
    <s v="Jumia"/>
    <s v="Jum"/>
    <n v="16284.02"/>
    <n v="57542997.559999913"/>
    <n v="57542997.559999913"/>
    <s v="Cairo"/>
  </r>
  <r>
    <x v="8182"/>
    <x v="2"/>
    <x v="2"/>
    <x v="2"/>
    <x v="1"/>
    <x v="4"/>
    <x v="8164"/>
    <x v="2"/>
    <x v="8177"/>
    <x v="270"/>
    <x v="1407"/>
    <x v="305"/>
    <m/>
    <m/>
    <s v="Jumia"/>
    <s v="Jum"/>
    <n v="99349.3"/>
    <n v="29200970.130000021"/>
    <n v="29200970.130000021"/>
    <s v="Riyadh"/>
  </r>
  <r>
    <x v="8183"/>
    <x v="2"/>
    <x v="2"/>
    <x v="2"/>
    <x v="2"/>
    <x v="1"/>
    <x v="8165"/>
    <x v="1"/>
    <x v="8178"/>
    <x v="259"/>
    <x v="4020"/>
    <x v="313"/>
    <m/>
    <m/>
    <s v="Amazon"/>
    <s v="Amazon"/>
    <n v="13290.4"/>
    <n v="29200970.130000021"/>
    <n v="29200970.130000021"/>
    <s v="Alexandria"/>
  </r>
  <r>
    <x v="8184"/>
    <x v="7"/>
    <x v="0"/>
    <x v="7"/>
    <x v="2"/>
    <x v="3"/>
    <x v="8166"/>
    <x v="1"/>
    <x v="8179"/>
    <x v="286"/>
    <x v="4021"/>
    <x v="179"/>
    <m/>
    <m/>
    <s v="Amazon"/>
    <s v="Amazon"/>
    <n v="3665.44"/>
    <n v="92327183.770000085"/>
    <n v="92327183.770000085"/>
    <s v="Dubai"/>
  </r>
  <r>
    <x v="8185"/>
    <x v="0"/>
    <x v="0"/>
    <x v="0"/>
    <x v="2"/>
    <x v="0"/>
    <x v="8167"/>
    <x v="4"/>
    <x v="8180"/>
    <x v="48"/>
    <x v="3443"/>
    <x v="224"/>
    <m/>
    <m/>
    <s v="Amazon"/>
    <s v="Amazon"/>
    <n v="16284.02"/>
    <n v="92327183.770000085"/>
    <n v="92327183.770000085"/>
    <s v="Cairo"/>
  </r>
  <r>
    <x v="8186"/>
    <x v="2"/>
    <x v="2"/>
    <x v="2"/>
    <x v="2"/>
    <x v="1"/>
    <x v="8168"/>
    <x v="0"/>
    <x v="8181"/>
    <x v="279"/>
    <x v="231"/>
    <x v="174"/>
    <m/>
    <m/>
    <s v="Amazon"/>
    <s v="Amazon"/>
    <n v="13290.4"/>
    <n v="29200970.130000021"/>
    <n v="29200970.130000021"/>
    <s v="Alexandria"/>
  </r>
  <r>
    <x v="8187"/>
    <x v="6"/>
    <x v="4"/>
    <x v="6"/>
    <x v="0"/>
    <x v="3"/>
    <x v="8169"/>
    <x v="1"/>
    <x v="8182"/>
    <x v="105"/>
    <x v="3512"/>
    <x v="331"/>
    <m/>
    <m/>
    <s v="sq"/>
    <s v="sq"/>
    <n v="3665.44"/>
    <n v="31420413.200000018"/>
    <n v="31420413.200000018"/>
    <s v="Dubai"/>
  </r>
  <r>
    <x v="8188"/>
    <x v="6"/>
    <x v="4"/>
    <x v="6"/>
    <x v="0"/>
    <x v="5"/>
    <x v="8170"/>
    <x v="0"/>
    <x v="8183"/>
    <x v="76"/>
    <x v="3738"/>
    <x v="53"/>
    <m/>
    <m/>
    <s v="sq"/>
    <s v="sq"/>
    <n v="27872.98"/>
    <n v="31420413.200000018"/>
    <n v="31420413.200000018"/>
    <s v="Giza"/>
  </r>
  <r>
    <x v="8189"/>
    <x v="2"/>
    <x v="2"/>
    <x v="2"/>
    <x v="1"/>
    <x v="3"/>
    <x v="8171"/>
    <x v="0"/>
    <x v="8184"/>
    <x v="248"/>
    <x v="3326"/>
    <x v="149"/>
    <m/>
    <m/>
    <s v="Jumia"/>
    <s v="Jum"/>
    <n v="3665.44"/>
    <n v="29200970.130000021"/>
    <n v="29200970.130000021"/>
    <s v="Dubai"/>
  </r>
  <r>
    <x v="8190"/>
    <x v="7"/>
    <x v="0"/>
    <x v="7"/>
    <x v="2"/>
    <x v="4"/>
    <x v="8172"/>
    <x v="4"/>
    <x v="8185"/>
    <x v="302"/>
    <x v="3952"/>
    <x v="336"/>
    <m/>
    <m/>
    <s v="Amazon"/>
    <s v="Amazon"/>
    <n v="99349.3"/>
    <n v="92327183.770000085"/>
    <n v="92327183.770000085"/>
    <s v="Riyadh"/>
  </r>
  <r>
    <x v="8191"/>
    <x v="6"/>
    <x v="4"/>
    <x v="6"/>
    <x v="1"/>
    <x v="0"/>
    <x v="8173"/>
    <x v="0"/>
    <x v="8186"/>
    <x v="66"/>
    <x v="1006"/>
    <x v="22"/>
    <m/>
    <m/>
    <s v="Jumia"/>
    <s v="Jum"/>
    <n v="16284.02"/>
    <n v="31420413.200000018"/>
    <n v="31420413.200000018"/>
    <s v="Cairo"/>
  </r>
  <r>
    <x v="8192"/>
    <x v="8"/>
    <x v="3"/>
    <x v="8"/>
    <x v="1"/>
    <x v="0"/>
    <x v="8174"/>
    <x v="3"/>
    <x v="8187"/>
    <x v="241"/>
    <x v="4022"/>
    <x v="69"/>
    <m/>
    <m/>
    <s v="Jumia"/>
    <s v="Jum"/>
    <n v="16284.02"/>
    <n v="57542997.559999913"/>
    <n v="57542997.559999913"/>
    <s v="Cairo"/>
  </r>
  <r>
    <x v="8193"/>
    <x v="6"/>
    <x v="4"/>
    <x v="6"/>
    <x v="0"/>
    <x v="4"/>
    <x v="8175"/>
    <x v="4"/>
    <x v="8188"/>
    <x v="34"/>
    <x v="3238"/>
    <x v="256"/>
    <m/>
    <m/>
    <s v="sq"/>
    <s v="sq"/>
    <n v="99349.3"/>
    <n v="31420413.200000018"/>
    <n v="31420413.200000018"/>
    <s v="Riyadh"/>
  </r>
  <r>
    <x v="8194"/>
    <x v="4"/>
    <x v="0"/>
    <x v="4"/>
    <x v="0"/>
    <x v="5"/>
    <x v="8176"/>
    <x v="0"/>
    <x v="8189"/>
    <x v="390"/>
    <x v="58"/>
    <x v="345"/>
    <m/>
    <m/>
    <s v="sq"/>
    <s v="sq"/>
    <n v="27872.98"/>
    <n v="92327183.770000085"/>
    <n v="92327183.770000085"/>
    <s v="Giza"/>
  </r>
  <r>
    <x v="8195"/>
    <x v="8"/>
    <x v="3"/>
    <x v="8"/>
    <x v="1"/>
    <x v="1"/>
    <x v="8177"/>
    <x v="3"/>
    <x v="8190"/>
    <x v="210"/>
    <x v="3941"/>
    <x v="46"/>
    <m/>
    <m/>
    <s v="Jumia"/>
    <s v="Jum"/>
    <n v="13290.4"/>
    <n v="57542997.559999913"/>
    <n v="57542997.559999913"/>
    <s v="Alexandria"/>
  </r>
  <r>
    <x v="8196"/>
    <x v="5"/>
    <x v="1"/>
    <x v="5"/>
    <x v="0"/>
    <x v="5"/>
    <x v="8178"/>
    <x v="2"/>
    <x v="8191"/>
    <x v="140"/>
    <x v="4023"/>
    <x v="134"/>
    <m/>
    <m/>
    <s v="sq"/>
    <s v="sq"/>
    <n v="27872.98"/>
    <n v="91504159.730000004"/>
    <n v="91504159.730000004"/>
    <s v="Giza"/>
  </r>
  <r>
    <x v="8197"/>
    <x v="5"/>
    <x v="1"/>
    <x v="5"/>
    <x v="0"/>
    <x v="0"/>
    <x v="8179"/>
    <x v="1"/>
    <x v="8192"/>
    <x v="392"/>
    <x v="506"/>
    <x v="223"/>
    <m/>
    <m/>
    <s v="sq"/>
    <s v="sq"/>
    <n v="16284.02"/>
    <n v="91504159.730000004"/>
    <n v="91504159.730000004"/>
    <s v="Cairo"/>
  </r>
  <r>
    <x v="8198"/>
    <x v="0"/>
    <x v="0"/>
    <x v="0"/>
    <x v="0"/>
    <x v="4"/>
    <x v="8180"/>
    <x v="1"/>
    <x v="8193"/>
    <x v="66"/>
    <x v="438"/>
    <x v="314"/>
    <m/>
    <m/>
    <s v="sq"/>
    <s v="sq"/>
    <n v="99349.3"/>
    <n v="92327183.770000085"/>
    <n v="92327183.770000085"/>
    <s v="Riyadh"/>
  </r>
  <r>
    <x v="8199"/>
    <x v="1"/>
    <x v="1"/>
    <x v="1"/>
    <x v="0"/>
    <x v="3"/>
    <x v="8181"/>
    <x v="4"/>
    <x v="8194"/>
    <x v="328"/>
    <x v="1080"/>
    <x v="199"/>
    <m/>
    <m/>
    <s v="sq"/>
    <s v="sq"/>
    <n v="3665.44"/>
    <n v="91504159.730000004"/>
    <n v="91504159.730000004"/>
    <s v="Dubai"/>
  </r>
  <r>
    <x v="8200"/>
    <x v="0"/>
    <x v="0"/>
    <x v="0"/>
    <x v="1"/>
    <x v="1"/>
    <x v="8182"/>
    <x v="1"/>
    <x v="8195"/>
    <x v="15"/>
    <x v="2691"/>
    <x v="347"/>
    <m/>
    <m/>
    <s v="Jumia"/>
    <s v="Jum"/>
    <n v="13290.4"/>
    <n v="92327183.770000085"/>
    <n v="92327183.770000085"/>
    <s v="Alexandria"/>
  </r>
  <r>
    <x v="8201"/>
    <x v="4"/>
    <x v="0"/>
    <x v="4"/>
    <x v="0"/>
    <x v="2"/>
    <x v="8183"/>
    <x v="1"/>
    <x v="8196"/>
    <x v="385"/>
    <x v="158"/>
    <x v="331"/>
    <m/>
    <m/>
    <s v="sq"/>
    <s v="sq"/>
    <n v="26648.76"/>
    <n v="92327183.770000085"/>
    <n v="92327183.770000085"/>
    <s v="Casablanca"/>
  </r>
  <r>
    <x v="8202"/>
    <x v="6"/>
    <x v="4"/>
    <x v="6"/>
    <x v="2"/>
    <x v="3"/>
    <x v="8184"/>
    <x v="3"/>
    <x v="8197"/>
    <x v="133"/>
    <x v="4024"/>
    <x v="123"/>
    <m/>
    <m/>
    <s v="Amazon"/>
    <s v="Amazon"/>
    <n v="3665.44"/>
    <n v="31420413.200000018"/>
    <n v="31420413.200000018"/>
    <s v="Dubai"/>
  </r>
  <r>
    <x v="8203"/>
    <x v="1"/>
    <x v="1"/>
    <x v="1"/>
    <x v="0"/>
    <x v="1"/>
    <x v="8185"/>
    <x v="0"/>
    <x v="8198"/>
    <x v="114"/>
    <x v="2680"/>
    <x v="226"/>
    <m/>
    <m/>
    <s v="sq"/>
    <s v="sq"/>
    <n v="13290.4"/>
    <n v="91504159.730000004"/>
    <n v="91504159.730000004"/>
    <s v="Alexandria"/>
  </r>
  <r>
    <x v="8204"/>
    <x v="8"/>
    <x v="3"/>
    <x v="8"/>
    <x v="0"/>
    <x v="4"/>
    <x v="8186"/>
    <x v="3"/>
    <x v="8199"/>
    <x v="370"/>
    <x v="2571"/>
    <x v="26"/>
    <m/>
    <m/>
    <s v="sq"/>
    <s v="sq"/>
    <n v="99349.3"/>
    <n v="57542997.559999913"/>
    <n v="57542997.559999913"/>
    <s v="Riyadh"/>
  </r>
  <r>
    <x v="8205"/>
    <x v="4"/>
    <x v="0"/>
    <x v="4"/>
    <x v="1"/>
    <x v="3"/>
    <x v="8187"/>
    <x v="1"/>
    <x v="8200"/>
    <x v="73"/>
    <x v="2263"/>
    <x v="149"/>
    <m/>
    <m/>
    <s v="Jumia"/>
    <s v="Jum"/>
    <n v="3665.44"/>
    <n v="92327183.770000085"/>
    <n v="92327183.770000085"/>
    <s v="Dubai"/>
  </r>
  <r>
    <x v="8206"/>
    <x v="4"/>
    <x v="0"/>
    <x v="4"/>
    <x v="2"/>
    <x v="1"/>
    <x v="8188"/>
    <x v="4"/>
    <x v="8201"/>
    <x v="155"/>
    <x v="1373"/>
    <x v="130"/>
    <m/>
    <m/>
    <s v="Amazon"/>
    <s v="Amazon"/>
    <n v="13290.4"/>
    <n v="92327183.770000085"/>
    <n v="92327183.770000085"/>
    <s v="Alexandria"/>
  </r>
  <r>
    <x v="8207"/>
    <x v="8"/>
    <x v="3"/>
    <x v="8"/>
    <x v="0"/>
    <x v="1"/>
    <x v="8189"/>
    <x v="4"/>
    <x v="8202"/>
    <x v="358"/>
    <x v="3766"/>
    <x v="112"/>
    <m/>
    <m/>
    <s v="sq"/>
    <s v="sq"/>
    <n v="13290.4"/>
    <n v="57542997.559999913"/>
    <n v="57542997.559999913"/>
    <s v="Alexandria"/>
  </r>
  <r>
    <x v="8208"/>
    <x v="9"/>
    <x v="1"/>
    <x v="9"/>
    <x v="2"/>
    <x v="0"/>
    <x v="8190"/>
    <x v="2"/>
    <x v="8203"/>
    <x v="220"/>
    <x v="897"/>
    <x v="120"/>
    <m/>
    <m/>
    <s v="Amazon"/>
    <s v="Amazon"/>
    <n v="16284.02"/>
    <n v="91504159.730000004"/>
    <n v="91504159.730000004"/>
    <s v="Cairo"/>
  </r>
  <r>
    <x v="8209"/>
    <x v="8"/>
    <x v="3"/>
    <x v="8"/>
    <x v="1"/>
    <x v="2"/>
    <x v="8191"/>
    <x v="3"/>
    <x v="8204"/>
    <x v="380"/>
    <x v="4025"/>
    <x v="56"/>
    <m/>
    <m/>
    <s v="Jumia"/>
    <s v="Jum"/>
    <n v="26648.76"/>
    <n v="57542997.559999913"/>
    <n v="57542997.559999913"/>
    <s v="Casablanca"/>
  </r>
  <r>
    <x v="8210"/>
    <x v="9"/>
    <x v="1"/>
    <x v="9"/>
    <x v="1"/>
    <x v="3"/>
    <x v="8192"/>
    <x v="3"/>
    <x v="8205"/>
    <x v="247"/>
    <x v="4026"/>
    <x v="68"/>
    <m/>
    <m/>
    <s v="Jumia"/>
    <s v="Jum"/>
    <n v="3665.44"/>
    <n v="91504159.730000004"/>
    <n v="91504159.730000004"/>
    <s v="Dubai"/>
  </r>
  <r>
    <x v="8211"/>
    <x v="4"/>
    <x v="0"/>
    <x v="4"/>
    <x v="1"/>
    <x v="1"/>
    <x v="8193"/>
    <x v="4"/>
    <x v="8206"/>
    <x v="176"/>
    <x v="2554"/>
    <x v="9"/>
    <m/>
    <m/>
    <s v="Jumia"/>
    <s v="Jum"/>
    <n v="13290.4"/>
    <n v="92327183.770000085"/>
    <n v="92327183.770000085"/>
    <s v="Alexandria"/>
  </r>
  <r>
    <x v="8212"/>
    <x v="4"/>
    <x v="0"/>
    <x v="4"/>
    <x v="2"/>
    <x v="3"/>
    <x v="8194"/>
    <x v="1"/>
    <x v="8207"/>
    <x v="60"/>
    <x v="1827"/>
    <x v="150"/>
    <m/>
    <m/>
    <s v="Amazon"/>
    <s v="Amazon"/>
    <n v="3665.44"/>
    <n v="92327183.770000085"/>
    <n v="92327183.770000085"/>
    <s v="Dubai"/>
  </r>
  <r>
    <x v="8213"/>
    <x v="2"/>
    <x v="2"/>
    <x v="2"/>
    <x v="2"/>
    <x v="4"/>
    <x v="8195"/>
    <x v="1"/>
    <x v="8208"/>
    <x v="60"/>
    <x v="3394"/>
    <x v="214"/>
    <m/>
    <m/>
    <s v="Amazon"/>
    <s v="Amazon"/>
    <n v="99349.3"/>
    <n v="29200970.130000021"/>
    <n v="29200970.130000021"/>
    <s v="Riyadh"/>
  </r>
  <r>
    <x v="8214"/>
    <x v="0"/>
    <x v="0"/>
    <x v="0"/>
    <x v="1"/>
    <x v="2"/>
    <x v="8196"/>
    <x v="4"/>
    <x v="8209"/>
    <x v="57"/>
    <x v="1858"/>
    <x v="313"/>
    <m/>
    <m/>
    <s v="Jumia"/>
    <s v="Jum"/>
    <n v="26648.76"/>
    <n v="92327183.770000085"/>
    <n v="92327183.770000085"/>
    <s v="Casablanca"/>
  </r>
  <r>
    <x v="8215"/>
    <x v="5"/>
    <x v="1"/>
    <x v="5"/>
    <x v="0"/>
    <x v="3"/>
    <x v="8197"/>
    <x v="3"/>
    <x v="8210"/>
    <x v="145"/>
    <x v="310"/>
    <x v="63"/>
    <m/>
    <m/>
    <s v="sq"/>
    <s v="sq"/>
    <n v="3665.44"/>
    <n v="91504159.730000004"/>
    <n v="91504159.730000004"/>
    <s v="Dubai"/>
  </r>
  <r>
    <x v="8216"/>
    <x v="1"/>
    <x v="1"/>
    <x v="1"/>
    <x v="1"/>
    <x v="0"/>
    <x v="8198"/>
    <x v="2"/>
    <x v="8211"/>
    <x v="200"/>
    <x v="1836"/>
    <x v="110"/>
    <m/>
    <m/>
    <s v="Jumia"/>
    <s v="Jum"/>
    <n v="16284.02"/>
    <n v="91504159.730000004"/>
    <n v="91504159.730000004"/>
    <s v="Cairo"/>
  </r>
  <r>
    <x v="8217"/>
    <x v="0"/>
    <x v="0"/>
    <x v="0"/>
    <x v="0"/>
    <x v="4"/>
    <x v="8199"/>
    <x v="0"/>
    <x v="8212"/>
    <x v="44"/>
    <x v="2477"/>
    <x v="177"/>
    <m/>
    <m/>
    <s v="sq"/>
    <s v="sq"/>
    <n v="99349.3"/>
    <n v="92327183.770000085"/>
    <n v="92327183.770000085"/>
    <s v="Riyadh"/>
  </r>
  <r>
    <x v="8218"/>
    <x v="7"/>
    <x v="0"/>
    <x v="7"/>
    <x v="2"/>
    <x v="5"/>
    <x v="8200"/>
    <x v="2"/>
    <x v="8213"/>
    <x v="310"/>
    <x v="1676"/>
    <x v="198"/>
    <m/>
    <m/>
    <s v="Amazon"/>
    <s v="Amazon"/>
    <n v="27872.98"/>
    <n v="92327183.770000085"/>
    <n v="92327183.770000085"/>
    <s v="Giza"/>
  </r>
  <r>
    <x v="8219"/>
    <x v="7"/>
    <x v="0"/>
    <x v="7"/>
    <x v="2"/>
    <x v="1"/>
    <x v="8201"/>
    <x v="0"/>
    <x v="8214"/>
    <x v="54"/>
    <x v="2953"/>
    <x v="74"/>
    <m/>
    <m/>
    <s v="Amazon"/>
    <s v="Amazon"/>
    <n v="13290.4"/>
    <n v="92327183.770000085"/>
    <n v="92327183.770000085"/>
    <s v="Alexandria"/>
  </r>
  <r>
    <x v="8220"/>
    <x v="3"/>
    <x v="3"/>
    <x v="3"/>
    <x v="1"/>
    <x v="0"/>
    <x v="8202"/>
    <x v="2"/>
    <x v="8215"/>
    <x v="2"/>
    <x v="33"/>
    <x v="127"/>
    <m/>
    <m/>
    <s v="Jumia"/>
    <s v="Jum"/>
    <n v="16284.02"/>
    <n v="57542997.559999913"/>
    <n v="57542997.559999913"/>
    <s v="Cairo"/>
  </r>
  <r>
    <x v="8221"/>
    <x v="7"/>
    <x v="0"/>
    <x v="7"/>
    <x v="0"/>
    <x v="5"/>
    <x v="8203"/>
    <x v="2"/>
    <x v="8216"/>
    <x v="312"/>
    <x v="848"/>
    <x v="175"/>
    <m/>
    <m/>
    <s v="sq"/>
    <s v="sq"/>
    <n v="27872.98"/>
    <n v="92327183.770000085"/>
    <n v="92327183.770000085"/>
    <s v="Giza"/>
  </r>
  <r>
    <x v="8222"/>
    <x v="9"/>
    <x v="1"/>
    <x v="9"/>
    <x v="2"/>
    <x v="3"/>
    <x v="8204"/>
    <x v="4"/>
    <x v="8217"/>
    <x v="171"/>
    <x v="1604"/>
    <x v="94"/>
    <m/>
    <m/>
    <s v="Amazon"/>
    <s v="Amazon"/>
    <n v="3665.44"/>
    <n v="91504159.730000004"/>
    <n v="91504159.730000004"/>
    <s v="Dubai"/>
  </r>
  <r>
    <x v="8223"/>
    <x v="8"/>
    <x v="3"/>
    <x v="8"/>
    <x v="2"/>
    <x v="2"/>
    <x v="8205"/>
    <x v="4"/>
    <x v="8218"/>
    <x v="90"/>
    <x v="2922"/>
    <x v="8"/>
    <m/>
    <m/>
    <s v="Amazon"/>
    <s v="Amazon"/>
    <n v="26648.76"/>
    <n v="57542997.559999913"/>
    <n v="57542997.559999913"/>
    <s v="Casablanca"/>
  </r>
  <r>
    <x v="8224"/>
    <x v="0"/>
    <x v="0"/>
    <x v="0"/>
    <x v="0"/>
    <x v="2"/>
    <x v="8206"/>
    <x v="0"/>
    <x v="8219"/>
    <x v="76"/>
    <x v="2770"/>
    <x v="80"/>
    <m/>
    <m/>
    <s v="sq"/>
    <s v="sq"/>
    <n v="26648.76"/>
    <n v="92327183.770000085"/>
    <n v="92327183.770000085"/>
    <s v="Casablanca"/>
  </r>
  <r>
    <x v="8225"/>
    <x v="5"/>
    <x v="1"/>
    <x v="5"/>
    <x v="2"/>
    <x v="3"/>
    <x v="8207"/>
    <x v="3"/>
    <x v="8220"/>
    <x v="125"/>
    <x v="3383"/>
    <x v="109"/>
    <m/>
    <m/>
    <s v="Amazon"/>
    <s v="Amazon"/>
    <n v="3665.44"/>
    <n v="91504159.730000004"/>
    <n v="91504159.730000004"/>
    <s v="Dubai"/>
  </r>
  <r>
    <x v="8226"/>
    <x v="2"/>
    <x v="2"/>
    <x v="2"/>
    <x v="0"/>
    <x v="0"/>
    <x v="8208"/>
    <x v="4"/>
    <x v="8221"/>
    <x v="133"/>
    <x v="2273"/>
    <x v="184"/>
    <m/>
    <m/>
    <s v="sq"/>
    <s v="sq"/>
    <n v="16284.02"/>
    <n v="29200970.130000021"/>
    <n v="29200970.130000021"/>
    <s v="Cairo"/>
  </r>
  <r>
    <x v="8227"/>
    <x v="1"/>
    <x v="1"/>
    <x v="1"/>
    <x v="0"/>
    <x v="0"/>
    <x v="8209"/>
    <x v="4"/>
    <x v="8222"/>
    <x v="5"/>
    <x v="628"/>
    <x v="144"/>
    <m/>
    <m/>
    <s v="sq"/>
    <s v="sq"/>
    <n v="16284.02"/>
    <n v="91504159.730000004"/>
    <n v="91504159.730000004"/>
    <s v="Cairo"/>
  </r>
  <r>
    <x v="8228"/>
    <x v="6"/>
    <x v="4"/>
    <x v="6"/>
    <x v="1"/>
    <x v="1"/>
    <x v="8210"/>
    <x v="1"/>
    <x v="8223"/>
    <x v="49"/>
    <x v="3350"/>
    <x v="271"/>
    <m/>
    <m/>
    <s v="Jumia"/>
    <s v="Jum"/>
    <n v="13290.4"/>
    <n v="31420413.200000018"/>
    <n v="31420413.200000018"/>
    <s v="Alexandria"/>
  </r>
  <r>
    <x v="8229"/>
    <x v="3"/>
    <x v="3"/>
    <x v="3"/>
    <x v="1"/>
    <x v="3"/>
    <x v="8211"/>
    <x v="3"/>
    <x v="8224"/>
    <x v="23"/>
    <x v="4027"/>
    <x v="126"/>
    <m/>
    <m/>
    <s v="Jumia"/>
    <s v="Jum"/>
    <n v="3665.44"/>
    <n v="57542997.559999913"/>
    <n v="57542997.559999913"/>
    <s v="Dubai"/>
  </r>
  <r>
    <x v="8230"/>
    <x v="5"/>
    <x v="1"/>
    <x v="5"/>
    <x v="1"/>
    <x v="2"/>
    <x v="8212"/>
    <x v="0"/>
    <x v="8225"/>
    <x v="254"/>
    <x v="910"/>
    <x v="185"/>
    <m/>
    <m/>
    <s v="Jumia"/>
    <s v="Jum"/>
    <n v="26648.76"/>
    <n v="91504159.730000004"/>
    <n v="91504159.730000004"/>
    <s v="Casablanca"/>
  </r>
  <r>
    <x v="8231"/>
    <x v="6"/>
    <x v="4"/>
    <x v="6"/>
    <x v="1"/>
    <x v="0"/>
    <x v="8213"/>
    <x v="2"/>
    <x v="8226"/>
    <x v="60"/>
    <x v="3396"/>
    <x v="8"/>
    <m/>
    <m/>
    <s v="Jumia"/>
    <s v="Jum"/>
    <n v="16284.02"/>
    <n v="31420413.200000018"/>
    <n v="31420413.200000018"/>
    <s v="Cairo"/>
  </r>
  <r>
    <x v="8232"/>
    <x v="3"/>
    <x v="3"/>
    <x v="3"/>
    <x v="1"/>
    <x v="0"/>
    <x v="8214"/>
    <x v="0"/>
    <x v="8227"/>
    <x v="192"/>
    <x v="1687"/>
    <x v="282"/>
    <m/>
    <m/>
    <s v="Jumia"/>
    <s v="Jum"/>
    <n v="16284.02"/>
    <n v="57542997.559999913"/>
    <n v="57542997.559999913"/>
    <s v="Cairo"/>
  </r>
  <r>
    <x v="8233"/>
    <x v="6"/>
    <x v="4"/>
    <x v="6"/>
    <x v="2"/>
    <x v="5"/>
    <x v="8215"/>
    <x v="4"/>
    <x v="8228"/>
    <x v="252"/>
    <x v="1870"/>
    <x v="253"/>
    <m/>
    <m/>
    <s v="Amazon"/>
    <s v="Amazon"/>
    <n v="27872.98"/>
    <n v="31420413.200000018"/>
    <n v="31420413.200000018"/>
    <s v="Giza"/>
  </r>
  <r>
    <x v="8234"/>
    <x v="9"/>
    <x v="1"/>
    <x v="9"/>
    <x v="1"/>
    <x v="4"/>
    <x v="8216"/>
    <x v="4"/>
    <x v="8229"/>
    <x v="273"/>
    <x v="2964"/>
    <x v="214"/>
    <m/>
    <m/>
    <s v="Jumia"/>
    <s v="Jum"/>
    <n v="99349.3"/>
    <n v="91504159.730000004"/>
    <n v="91504159.730000004"/>
    <s v="Riyadh"/>
  </r>
  <r>
    <x v="8235"/>
    <x v="2"/>
    <x v="2"/>
    <x v="2"/>
    <x v="2"/>
    <x v="2"/>
    <x v="8217"/>
    <x v="1"/>
    <x v="8230"/>
    <x v="130"/>
    <x v="2777"/>
    <x v="140"/>
    <m/>
    <m/>
    <s v="Amazon"/>
    <s v="Amazon"/>
    <n v="26648.76"/>
    <n v="29200970.130000021"/>
    <n v="29200970.130000021"/>
    <s v="Casablanca"/>
  </r>
  <r>
    <x v="8236"/>
    <x v="5"/>
    <x v="1"/>
    <x v="5"/>
    <x v="2"/>
    <x v="0"/>
    <x v="8218"/>
    <x v="2"/>
    <x v="8231"/>
    <x v="348"/>
    <x v="2818"/>
    <x v="345"/>
    <m/>
    <m/>
    <s v="Amazon"/>
    <s v="Amazon"/>
    <n v="16284.02"/>
    <n v="91504159.730000004"/>
    <n v="91504159.730000004"/>
    <s v="Cairo"/>
  </r>
  <r>
    <x v="8237"/>
    <x v="2"/>
    <x v="2"/>
    <x v="2"/>
    <x v="1"/>
    <x v="3"/>
    <x v="8219"/>
    <x v="2"/>
    <x v="8232"/>
    <x v="43"/>
    <x v="2838"/>
    <x v="124"/>
    <m/>
    <m/>
    <s v="Jumia"/>
    <s v="Jum"/>
    <n v="3665.44"/>
    <n v="29200970.130000021"/>
    <n v="29200970.130000021"/>
    <s v="Dubai"/>
  </r>
  <r>
    <x v="8238"/>
    <x v="4"/>
    <x v="0"/>
    <x v="4"/>
    <x v="1"/>
    <x v="3"/>
    <x v="8220"/>
    <x v="1"/>
    <x v="8233"/>
    <x v="141"/>
    <x v="2957"/>
    <x v="69"/>
    <m/>
    <m/>
    <s v="Jumia"/>
    <s v="Jum"/>
    <n v="3665.44"/>
    <n v="92327183.770000085"/>
    <n v="92327183.770000085"/>
    <s v="Dubai"/>
  </r>
  <r>
    <x v="8239"/>
    <x v="4"/>
    <x v="0"/>
    <x v="4"/>
    <x v="1"/>
    <x v="0"/>
    <x v="8221"/>
    <x v="4"/>
    <x v="8234"/>
    <x v="400"/>
    <x v="4028"/>
    <x v="283"/>
    <m/>
    <m/>
    <s v="Jumia"/>
    <s v="Jum"/>
    <n v="16284.02"/>
    <n v="92327183.770000085"/>
    <n v="92327183.770000085"/>
    <s v="Cairo"/>
  </r>
  <r>
    <x v="8240"/>
    <x v="8"/>
    <x v="3"/>
    <x v="8"/>
    <x v="2"/>
    <x v="3"/>
    <x v="8222"/>
    <x v="1"/>
    <x v="8235"/>
    <x v="207"/>
    <x v="1793"/>
    <x v="182"/>
    <m/>
    <m/>
    <s v="Amazon"/>
    <s v="Amazon"/>
    <n v="3665.44"/>
    <n v="57542997.559999913"/>
    <n v="57542997.559999913"/>
    <s v="Dubai"/>
  </r>
  <r>
    <x v="8241"/>
    <x v="0"/>
    <x v="0"/>
    <x v="0"/>
    <x v="2"/>
    <x v="5"/>
    <x v="8223"/>
    <x v="3"/>
    <x v="8236"/>
    <x v="134"/>
    <x v="1408"/>
    <x v="111"/>
    <m/>
    <m/>
    <s v="Amazon"/>
    <s v="Amazon"/>
    <n v="27872.98"/>
    <n v="92327183.770000085"/>
    <n v="92327183.770000085"/>
    <s v="Giza"/>
  </r>
  <r>
    <x v="8242"/>
    <x v="5"/>
    <x v="1"/>
    <x v="5"/>
    <x v="1"/>
    <x v="4"/>
    <x v="8224"/>
    <x v="1"/>
    <x v="8237"/>
    <x v="245"/>
    <x v="4029"/>
    <x v="226"/>
    <m/>
    <m/>
    <s v="Jumia"/>
    <s v="Jum"/>
    <n v="99349.3"/>
    <n v="91504159.730000004"/>
    <n v="91504159.730000004"/>
    <s v="Riyadh"/>
  </r>
  <r>
    <x v="8243"/>
    <x v="7"/>
    <x v="0"/>
    <x v="7"/>
    <x v="2"/>
    <x v="4"/>
    <x v="8225"/>
    <x v="4"/>
    <x v="8238"/>
    <x v="217"/>
    <x v="2035"/>
    <x v="249"/>
    <m/>
    <m/>
    <s v="Amazon"/>
    <s v="Amazon"/>
    <n v="99349.3"/>
    <n v="92327183.770000085"/>
    <n v="92327183.770000085"/>
    <s v="Riyadh"/>
  </r>
  <r>
    <x v="8244"/>
    <x v="5"/>
    <x v="1"/>
    <x v="5"/>
    <x v="1"/>
    <x v="3"/>
    <x v="8226"/>
    <x v="0"/>
    <x v="8239"/>
    <x v="287"/>
    <x v="3334"/>
    <x v="205"/>
    <m/>
    <m/>
    <s v="Jumia"/>
    <s v="Jum"/>
    <n v="3665.44"/>
    <n v="91504159.730000004"/>
    <n v="91504159.730000004"/>
    <s v="Dubai"/>
  </r>
  <r>
    <x v="8245"/>
    <x v="8"/>
    <x v="3"/>
    <x v="8"/>
    <x v="2"/>
    <x v="3"/>
    <x v="8227"/>
    <x v="1"/>
    <x v="8240"/>
    <x v="81"/>
    <x v="708"/>
    <x v="17"/>
    <m/>
    <m/>
    <s v="Amazon"/>
    <s v="Amazon"/>
    <n v="3665.44"/>
    <n v="57542997.559999913"/>
    <n v="57542997.559999913"/>
    <s v="Dubai"/>
  </r>
  <r>
    <x v="8246"/>
    <x v="1"/>
    <x v="1"/>
    <x v="1"/>
    <x v="0"/>
    <x v="3"/>
    <x v="8228"/>
    <x v="3"/>
    <x v="8241"/>
    <x v="335"/>
    <x v="4030"/>
    <x v="92"/>
    <m/>
    <m/>
    <s v="sq"/>
    <s v="sq"/>
    <n v="3665.44"/>
    <n v="91504159.730000004"/>
    <n v="91504159.730000004"/>
    <s v="Dubai"/>
  </r>
  <r>
    <x v="8247"/>
    <x v="5"/>
    <x v="1"/>
    <x v="5"/>
    <x v="2"/>
    <x v="5"/>
    <x v="8229"/>
    <x v="2"/>
    <x v="8242"/>
    <x v="275"/>
    <x v="2303"/>
    <x v="244"/>
    <m/>
    <m/>
    <s v="Amazon"/>
    <s v="Amazon"/>
    <n v="27872.98"/>
    <n v="91504159.730000004"/>
    <n v="91504159.730000004"/>
    <s v="Giza"/>
  </r>
  <r>
    <x v="8248"/>
    <x v="0"/>
    <x v="0"/>
    <x v="0"/>
    <x v="0"/>
    <x v="4"/>
    <x v="8230"/>
    <x v="1"/>
    <x v="8243"/>
    <x v="329"/>
    <x v="4031"/>
    <x v="264"/>
    <m/>
    <m/>
    <s v="sq"/>
    <s v="sq"/>
    <n v="99349.3"/>
    <n v="92327183.770000085"/>
    <n v="92327183.770000085"/>
    <s v="Riyadh"/>
  </r>
  <r>
    <x v="8249"/>
    <x v="1"/>
    <x v="1"/>
    <x v="1"/>
    <x v="2"/>
    <x v="1"/>
    <x v="8231"/>
    <x v="3"/>
    <x v="8244"/>
    <x v="49"/>
    <x v="3833"/>
    <x v="142"/>
    <m/>
    <m/>
    <s v="Amazon"/>
    <s v="Amazon"/>
    <n v="13290.4"/>
    <n v="91504159.730000004"/>
    <n v="91504159.730000004"/>
    <s v="Alexandria"/>
  </r>
  <r>
    <x v="8250"/>
    <x v="5"/>
    <x v="1"/>
    <x v="5"/>
    <x v="0"/>
    <x v="2"/>
    <x v="8232"/>
    <x v="2"/>
    <x v="8245"/>
    <x v="63"/>
    <x v="1379"/>
    <x v="136"/>
    <m/>
    <m/>
    <s v="sq"/>
    <s v="sq"/>
    <n v="26648.76"/>
    <n v="91504159.730000004"/>
    <n v="91504159.730000004"/>
    <s v="Casablanca"/>
  </r>
  <r>
    <x v="8251"/>
    <x v="2"/>
    <x v="2"/>
    <x v="2"/>
    <x v="0"/>
    <x v="3"/>
    <x v="307"/>
    <x v="1"/>
    <x v="8246"/>
    <x v="125"/>
    <x v="4032"/>
    <x v="142"/>
    <m/>
    <m/>
    <s v="sq"/>
    <s v="sq"/>
    <n v="3665.44"/>
    <n v="29200970.130000021"/>
    <n v="29200970.130000021"/>
    <s v="Dubai"/>
  </r>
  <r>
    <x v="8252"/>
    <x v="5"/>
    <x v="1"/>
    <x v="5"/>
    <x v="1"/>
    <x v="4"/>
    <x v="8233"/>
    <x v="0"/>
    <x v="8247"/>
    <x v="305"/>
    <x v="4033"/>
    <x v="117"/>
    <m/>
    <m/>
    <s v="Jumia"/>
    <s v="Jum"/>
    <n v="99349.3"/>
    <n v="91504159.730000004"/>
    <n v="91504159.730000004"/>
    <s v="Riyadh"/>
  </r>
  <r>
    <x v="8253"/>
    <x v="8"/>
    <x v="3"/>
    <x v="8"/>
    <x v="2"/>
    <x v="0"/>
    <x v="8234"/>
    <x v="0"/>
    <x v="8248"/>
    <x v="76"/>
    <x v="4034"/>
    <x v="176"/>
    <m/>
    <m/>
    <s v="Amazon"/>
    <s v="Amazon"/>
    <n v="16284.02"/>
    <n v="57542997.559999913"/>
    <n v="57542997.559999913"/>
    <s v="Cairo"/>
  </r>
  <r>
    <x v="8254"/>
    <x v="2"/>
    <x v="2"/>
    <x v="2"/>
    <x v="1"/>
    <x v="1"/>
    <x v="8235"/>
    <x v="3"/>
    <x v="8249"/>
    <x v="86"/>
    <x v="3472"/>
    <x v="7"/>
    <m/>
    <m/>
    <s v="Jumia"/>
    <s v="Jum"/>
    <n v="13290.4"/>
    <n v="29200970.130000021"/>
    <n v="29200970.130000021"/>
    <s v="Alexandria"/>
  </r>
  <r>
    <x v="8255"/>
    <x v="0"/>
    <x v="0"/>
    <x v="0"/>
    <x v="1"/>
    <x v="4"/>
    <x v="8236"/>
    <x v="1"/>
    <x v="8250"/>
    <x v="199"/>
    <x v="1352"/>
    <x v="176"/>
    <m/>
    <m/>
    <s v="Jumia"/>
    <s v="Jum"/>
    <n v="99349.3"/>
    <n v="92327183.770000085"/>
    <n v="92327183.770000085"/>
    <s v="Riyadh"/>
  </r>
  <r>
    <x v="8256"/>
    <x v="4"/>
    <x v="0"/>
    <x v="4"/>
    <x v="1"/>
    <x v="2"/>
    <x v="8237"/>
    <x v="4"/>
    <x v="8251"/>
    <x v="255"/>
    <x v="3108"/>
    <x v="260"/>
    <m/>
    <m/>
    <s v="Jumia"/>
    <s v="Jum"/>
    <n v="26648.76"/>
    <n v="92327183.770000085"/>
    <n v="92327183.770000085"/>
    <s v="Casablanca"/>
  </r>
  <r>
    <x v="8257"/>
    <x v="0"/>
    <x v="0"/>
    <x v="0"/>
    <x v="1"/>
    <x v="5"/>
    <x v="8238"/>
    <x v="4"/>
    <x v="8252"/>
    <x v="91"/>
    <x v="3321"/>
    <x v="39"/>
    <m/>
    <m/>
    <s v="Jumia"/>
    <s v="Jum"/>
    <n v="27872.98"/>
    <n v="92327183.770000085"/>
    <n v="92327183.770000085"/>
    <s v="Giza"/>
  </r>
  <r>
    <x v="8258"/>
    <x v="5"/>
    <x v="1"/>
    <x v="5"/>
    <x v="1"/>
    <x v="3"/>
    <x v="8239"/>
    <x v="4"/>
    <x v="8253"/>
    <x v="172"/>
    <x v="740"/>
    <x v="172"/>
    <m/>
    <m/>
    <s v="Jumia"/>
    <s v="Jum"/>
    <n v="3665.44"/>
    <n v="91504159.730000004"/>
    <n v="91504159.730000004"/>
    <s v="Dubai"/>
  </r>
  <r>
    <x v="8259"/>
    <x v="8"/>
    <x v="3"/>
    <x v="8"/>
    <x v="2"/>
    <x v="3"/>
    <x v="8240"/>
    <x v="2"/>
    <x v="8254"/>
    <x v="283"/>
    <x v="4035"/>
    <x v="229"/>
    <m/>
    <m/>
    <s v="Amazon"/>
    <s v="Amazon"/>
    <n v="3665.44"/>
    <n v="57542997.559999913"/>
    <n v="57542997.559999913"/>
    <s v="Dubai"/>
  </r>
  <r>
    <x v="8260"/>
    <x v="5"/>
    <x v="1"/>
    <x v="5"/>
    <x v="0"/>
    <x v="0"/>
    <x v="8241"/>
    <x v="1"/>
    <x v="8255"/>
    <x v="363"/>
    <x v="966"/>
    <x v="228"/>
    <m/>
    <m/>
    <s v="sq"/>
    <s v="sq"/>
    <n v="16284.02"/>
    <n v="91504159.730000004"/>
    <n v="91504159.730000004"/>
    <s v="Cairo"/>
  </r>
  <r>
    <x v="8261"/>
    <x v="7"/>
    <x v="0"/>
    <x v="7"/>
    <x v="2"/>
    <x v="4"/>
    <x v="8242"/>
    <x v="2"/>
    <x v="8256"/>
    <x v="120"/>
    <x v="3822"/>
    <x v="91"/>
    <m/>
    <m/>
    <s v="Amazon"/>
    <s v="Amazon"/>
    <n v="99349.3"/>
    <n v="92327183.770000085"/>
    <n v="92327183.770000085"/>
    <s v="Riyadh"/>
  </r>
  <r>
    <x v="8262"/>
    <x v="0"/>
    <x v="0"/>
    <x v="0"/>
    <x v="1"/>
    <x v="3"/>
    <x v="8243"/>
    <x v="1"/>
    <x v="8257"/>
    <x v="229"/>
    <x v="2172"/>
    <x v="60"/>
    <m/>
    <m/>
    <s v="Jumia"/>
    <s v="Jum"/>
    <n v="3665.44"/>
    <n v="92327183.770000085"/>
    <n v="92327183.770000085"/>
    <s v="Dubai"/>
  </r>
  <r>
    <x v="8263"/>
    <x v="6"/>
    <x v="4"/>
    <x v="6"/>
    <x v="1"/>
    <x v="0"/>
    <x v="8244"/>
    <x v="4"/>
    <x v="8258"/>
    <x v="356"/>
    <x v="2140"/>
    <x v="358"/>
    <m/>
    <m/>
    <s v="Jumia"/>
    <s v="Jum"/>
    <n v="16284.02"/>
    <n v="31420413.200000018"/>
    <n v="31420413.200000018"/>
    <s v="Cairo"/>
  </r>
  <r>
    <x v="8264"/>
    <x v="4"/>
    <x v="0"/>
    <x v="4"/>
    <x v="1"/>
    <x v="5"/>
    <x v="8245"/>
    <x v="0"/>
    <x v="8259"/>
    <x v="317"/>
    <x v="4036"/>
    <x v="254"/>
    <m/>
    <m/>
    <s v="Jumia"/>
    <s v="Jum"/>
    <n v="27872.98"/>
    <n v="92327183.770000085"/>
    <n v="92327183.770000085"/>
    <s v="Giza"/>
  </r>
  <r>
    <x v="8265"/>
    <x v="1"/>
    <x v="1"/>
    <x v="1"/>
    <x v="0"/>
    <x v="2"/>
    <x v="8246"/>
    <x v="1"/>
    <x v="8260"/>
    <x v="274"/>
    <x v="4037"/>
    <x v="358"/>
    <m/>
    <m/>
    <s v="sq"/>
    <s v="sq"/>
    <n v="26648.76"/>
    <n v="91504159.730000004"/>
    <n v="91504159.730000004"/>
    <s v="Casablanca"/>
  </r>
  <r>
    <x v="8266"/>
    <x v="0"/>
    <x v="0"/>
    <x v="0"/>
    <x v="1"/>
    <x v="0"/>
    <x v="8247"/>
    <x v="1"/>
    <x v="8261"/>
    <x v="308"/>
    <x v="2752"/>
    <x v="198"/>
    <m/>
    <m/>
    <s v="Jumia"/>
    <s v="Jum"/>
    <n v="16284.02"/>
    <n v="92327183.770000085"/>
    <n v="92327183.770000085"/>
    <s v="Cairo"/>
  </r>
  <r>
    <x v="8267"/>
    <x v="8"/>
    <x v="3"/>
    <x v="8"/>
    <x v="2"/>
    <x v="1"/>
    <x v="8248"/>
    <x v="4"/>
    <x v="8262"/>
    <x v="65"/>
    <x v="273"/>
    <x v="116"/>
    <m/>
    <m/>
    <s v="Amazon"/>
    <s v="Amazon"/>
    <n v="13290.4"/>
    <n v="57542997.559999913"/>
    <n v="57542997.559999913"/>
    <s v="Alexandria"/>
  </r>
  <r>
    <x v="8268"/>
    <x v="5"/>
    <x v="1"/>
    <x v="5"/>
    <x v="1"/>
    <x v="2"/>
    <x v="8249"/>
    <x v="0"/>
    <x v="8263"/>
    <x v="95"/>
    <x v="3571"/>
    <x v="79"/>
    <m/>
    <m/>
    <s v="Jumia"/>
    <s v="Jum"/>
    <n v="26648.76"/>
    <n v="91504159.730000004"/>
    <n v="91504159.730000004"/>
    <s v="Casablanca"/>
  </r>
  <r>
    <x v="8269"/>
    <x v="3"/>
    <x v="3"/>
    <x v="3"/>
    <x v="1"/>
    <x v="5"/>
    <x v="8250"/>
    <x v="1"/>
    <x v="8264"/>
    <x v="342"/>
    <x v="24"/>
    <x v="328"/>
    <m/>
    <m/>
    <s v="Jumia"/>
    <s v="Jum"/>
    <n v="27872.98"/>
    <n v="57542997.559999913"/>
    <n v="57542997.559999913"/>
    <s v="Giza"/>
  </r>
  <r>
    <x v="8270"/>
    <x v="1"/>
    <x v="1"/>
    <x v="1"/>
    <x v="0"/>
    <x v="5"/>
    <x v="8251"/>
    <x v="0"/>
    <x v="8265"/>
    <x v="125"/>
    <x v="391"/>
    <x v="203"/>
    <m/>
    <m/>
    <s v="sq"/>
    <s v="sq"/>
    <n v="27872.98"/>
    <n v="91504159.730000004"/>
    <n v="91504159.730000004"/>
    <s v="Giza"/>
  </r>
  <r>
    <x v="8271"/>
    <x v="4"/>
    <x v="0"/>
    <x v="4"/>
    <x v="2"/>
    <x v="1"/>
    <x v="8252"/>
    <x v="4"/>
    <x v="8266"/>
    <x v="2"/>
    <x v="669"/>
    <x v="309"/>
    <m/>
    <m/>
    <s v="Amazon"/>
    <s v="Amazon"/>
    <n v="13290.4"/>
    <n v="92327183.770000085"/>
    <n v="92327183.770000085"/>
    <s v="Alexandria"/>
  </r>
  <r>
    <x v="8272"/>
    <x v="9"/>
    <x v="1"/>
    <x v="9"/>
    <x v="1"/>
    <x v="0"/>
    <x v="8253"/>
    <x v="1"/>
    <x v="8267"/>
    <x v="113"/>
    <x v="4038"/>
    <x v="192"/>
    <m/>
    <m/>
    <s v="Jumia"/>
    <s v="Jum"/>
    <n v="16284.02"/>
    <n v="91504159.730000004"/>
    <n v="91504159.730000004"/>
    <s v="Cairo"/>
  </r>
  <r>
    <x v="8273"/>
    <x v="5"/>
    <x v="1"/>
    <x v="5"/>
    <x v="2"/>
    <x v="1"/>
    <x v="8254"/>
    <x v="1"/>
    <x v="8268"/>
    <x v="326"/>
    <x v="3195"/>
    <x v="351"/>
    <m/>
    <m/>
    <s v="Amazon"/>
    <s v="Amazon"/>
    <n v="13290.4"/>
    <n v="91504159.730000004"/>
    <n v="91504159.730000004"/>
    <s v="Alexandria"/>
  </r>
  <r>
    <x v="8274"/>
    <x v="0"/>
    <x v="0"/>
    <x v="0"/>
    <x v="2"/>
    <x v="0"/>
    <x v="8255"/>
    <x v="3"/>
    <x v="8269"/>
    <x v="295"/>
    <x v="2257"/>
    <x v="309"/>
    <m/>
    <m/>
    <s v="Amazon"/>
    <s v="Amazon"/>
    <n v="16284.02"/>
    <n v="92327183.770000085"/>
    <n v="92327183.770000085"/>
    <s v="Cairo"/>
  </r>
  <r>
    <x v="8275"/>
    <x v="3"/>
    <x v="3"/>
    <x v="3"/>
    <x v="2"/>
    <x v="1"/>
    <x v="8256"/>
    <x v="4"/>
    <x v="8270"/>
    <x v="277"/>
    <x v="4039"/>
    <x v="24"/>
    <m/>
    <m/>
    <s v="Amazon"/>
    <s v="Amazon"/>
    <n v="13290.4"/>
    <n v="57542997.559999913"/>
    <n v="57542997.559999913"/>
    <s v="Alexandria"/>
  </r>
  <r>
    <x v="8276"/>
    <x v="5"/>
    <x v="1"/>
    <x v="5"/>
    <x v="1"/>
    <x v="0"/>
    <x v="8257"/>
    <x v="1"/>
    <x v="8271"/>
    <x v="2"/>
    <x v="3306"/>
    <x v="33"/>
    <m/>
    <m/>
    <s v="Jumia"/>
    <s v="Jum"/>
    <n v="16284.02"/>
    <n v="91504159.730000004"/>
    <n v="91504159.730000004"/>
    <s v="Cairo"/>
  </r>
  <r>
    <x v="8277"/>
    <x v="4"/>
    <x v="0"/>
    <x v="4"/>
    <x v="0"/>
    <x v="0"/>
    <x v="8258"/>
    <x v="2"/>
    <x v="8272"/>
    <x v="227"/>
    <x v="3215"/>
    <x v="193"/>
    <m/>
    <m/>
    <s v="sq"/>
    <s v="sq"/>
    <n v="16284.02"/>
    <n v="92327183.770000085"/>
    <n v="92327183.770000085"/>
    <s v="Cairo"/>
  </r>
  <r>
    <x v="8278"/>
    <x v="9"/>
    <x v="1"/>
    <x v="9"/>
    <x v="1"/>
    <x v="3"/>
    <x v="8259"/>
    <x v="4"/>
    <x v="8273"/>
    <x v="128"/>
    <x v="3795"/>
    <x v="360"/>
    <m/>
    <m/>
    <s v="Jumia"/>
    <s v="Jum"/>
    <n v="3665.44"/>
    <n v="91504159.730000004"/>
    <n v="91504159.730000004"/>
    <s v="Dubai"/>
  </r>
  <r>
    <x v="8279"/>
    <x v="3"/>
    <x v="3"/>
    <x v="3"/>
    <x v="1"/>
    <x v="5"/>
    <x v="8260"/>
    <x v="2"/>
    <x v="8274"/>
    <x v="165"/>
    <x v="2127"/>
    <x v="215"/>
    <m/>
    <m/>
    <s v="Jumia"/>
    <s v="Jum"/>
    <n v="27872.98"/>
    <n v="57542997.559999913"/>
    <n v="57542997.559999913"/>
    <s v="Giza"/>
  </r>
  <r>
    <x v="8280"/>
    <x v="7"/>
    <x v="0"/>
    <x v="7"/>
    <x v="1"/>
    <x v="1"/>
    <x v="8261"/>
    <x v="0"/>
    <x v="8275"/>
    <x v="350"/>
    <x v="3310"/>
    <x v="91"/>
    <m/>
    <m/>
    <s v="Jumia"/>
    <s v="Jum"/>
    <n v="13290.4"/>
    <n v="92327183.770000085"/>
    <n v="92327183.770000085"/>
    <s v="Alexandria"/>
  </r>
  <r>
    <x v="8281"/>
    <x v="2"/>
    <x v="2"/>
    <x v="2"/>
    <x v="2"/>
    <x v="1"/>
    <x v="8262"/>
    <x v="2"/>
    <x v="8276"/>
    <x v="54"/>
    <x v="1654"/>
    <x v="85"/>
    <m/>
    <m/>
    <s v="Amazon"/>
    <s v="Amazon"/>
    <n v="13290.4"/>
    <n v="29200970.130000021"/>
    <n v="29200970.130000021"/>
    <s v="Alexandria"/>
  </r>
  <r>
    <x v="8282"/>
    <x v="0"/>
    <x v="0"/>
    <x v="0"/>
    <x v="1"/>
    <x v="3"/>
    <x v="8263"/>
    <x v="1"/>
    <x v="8277"/>
    <x v="387"/>
    <x v="274"/>
    <x v="359"/>
    <m/>
    <m/>
    <s v="Jumia"/>
    <s v="Jum"/>
    <n v="3665.44"/>
    <n v="92327183.770000085"/>
    <n v="92327183.770000085"/>
    <s v="Dubai"/>
  </r>
  <r>
    <x v="8283"/>
    <x v="1"/>
    <x v="1"/>
    <x v="1"/>
    <x v="2"/>
    <x v="5"/>
    <x v="8264"/>
    <x v="3"/>
    <x v="8278"/>
    <x v="361"/>
    <x v="3730"/>
    <x v="274"/>
    <m/>
    <m/>
    <s v="Amazon"/>
    <s v="Amazon"/>
    <n v="27872.98"/>
    <n v="91504159.730000004"/>
    <n v="91504159.730000004"/>
    <s v="Giza"/>
  </r>
  <r>
    <x v="8284"/>
    <x v="4"/>
    <x v="0"/>
    <x v="4"/>
    <x v="2"/>
    <x v="3"/>
    <x v="8265"/>
    <x v="0"/>
    <x v="8279"/>
    <x v="172"/>
    <x v="1117"/>
    <x v="80"/>
    <m/>
    <m/>
    <s v="Amazon"/>
    <s v="Amazon"/>
    <n v="3665.44"/>
    <n v="92327183.770000085"/>
    <n v="92327183.770000085"/>
    <s v="Dubai"/>
  </r>
  <r>
    <x v="8285"/>
    <x v="7"/>
    <x v="0"/>
    <x v="7"/>
    <x v="2"/>
    <x v="4"/>
    <x v="8266"/>
    <x v="0"/>
    <x v="8280"/>
    <x v="354"/>
    <x v="4040"/>
    <x v="288"/>
    <m/>
    <m/>
    <s v="Amazon"/>
    <s v="Amazon"/>
    <n v="99349.3"/>
    <n v="92327183.770000085"/>
    <n v="92327183.770000085"/>
    <s v="Riyadh"/>
  </r>
  <r>
    <x v="8286"/>
    <x v="4"/>
    <x v="0"/>
    <x v="4"/>
    <x v="0"/>
    <x v="4"/>
    <x v="8267"/>
    <x v="1"/>
    <x v="8281"/>
    <x v="193"/>
    <x v="1649"/>
    <x v="359"/>
    <m/>
    <m/>
    <s v="sq"/>
    <s v="sq"/>
    <n v="99349.3"/>
    <n v="92327183.770000085"/>
    <n v="92327183.770000085"/>
    <s v="Riyadh"/>
  </r>
  <r>
    <x v="8287"/>
    <x v="0"/>
    <x v="0"/>
    <x v="0"/>
    <x v="2"/>
    <x v="0"/>
    <x v="8268"/>
    <x v="1"/>
    <x v="8282"/>
    <x v="135"/>
    <x v="44"/>
    <x v="349"/>
    <m/>
    <m/>
    <s v="Amazon"/>
    <s v="Amazon"/>
    <n v="16284.02"/>
    <n v="92327183.770000085"/>
    <n v="92327183.770000085"/>
    <s v="Cairo"/>
  </r>
  <r>
    <x v="8288"/>
    <x v="2"/>
    <x v="2"/>
    <x v="2"/>
    <x v="0"/>
    <x v="3"/>
    <x v="8269"/>
    <x v="3"/>
    <x v="8283"/>
    <x v="394"/>
    <x v="23"/>
    <x v="141"/>
    <m/>
    <m/>
    <s v="sq"/>
    <s v="sq"/>
    <n v="3665.44"/>
    <n v="29200970.130000021"/>
    <n v="29200970.130000021"/>
    <s v="Dubai"/>
  </r>
  <r>
    <x v="8289"/>
    <x v="8"/>
    <x v="3"/>
    <x v="8"/>
    <x v="1"/>
    <x v="2"/>
    <x v="8270"/>
    <x v="1"/>
    <x v="8284"/>
    <x v="169"/>
    <x v="2191"/>
    <x v="40"/>
    <m/>
    <m/>
    <s v="Jumia"/>
    <s v="Jum"/>
    <n v="26648.76"/>
    <n v="57542997.559999913"/>
    <n v="57542997.559999913"/>
    <s v="Casablanca"/>
  </r>
  <r>
    <x v="8290"/>
    <x v="7"/>
    <x v="0"/>
    <x v="7"/>
    <x v="0"/>
    <x v="1"/>
    <x v="8271"/>
    <x v="1"/>
    <x v="8285"/>
    <x v="130"/>
    <x v="4041"/>
    <x v="99"/>
    <m/>
    <m/>
    <s v="sq"/>
    <s v="sq"/>
    <n v="13290.4"/>
    <n v="92327183.770000085"/>
    <n v="92327183.770000085"/>
    <s v="Alexandria"/>
  </r>
  <r>
    <x v="8291"/>
    <x v="0"/>
    <x v="0"/>
    <x v="0"/>
    <x v="1"/>
    <x v="2"/>
    <x v="8272"/>
    <x v="0"/>
    <x v="8286"/>
    <x v="126"/>
    <x v="4042"/>
    <x v="191"/>
    <m/>
    <m/>
    <s v="Jumia"/>
    <s v="Jum"/>
    <n v="26648.76"/>
    <n v="92327183.770000085"/>
    <n v="92327183.770000085"/>
    <s v="Casablanca"/>
  </r>
  <r>
    <x v="8292"/>
    <x v="0"/>
    <x v="0"/>
    <x v="0"/>
    <x v="2"/>
    <x v="0"/>
    <x v="8273"/>
    <x v="2"/>
    <x v="8287"/>
    <x v="292"/>
    <x v="3538"/>
    <x v="186"/>
    <m/>
    <m/>
    <s v="Amazon"/>
    <s v="Amazon"/>
    <n v="16284.02"/>
    <n v="92327183.770000085"/>
    <n v="92327183.770000085"/>
    <s v="Cairo"/>
  </r>
  <r>
    <x v="8293"/>
    <x v="1"/>
    <x v="1"/>
    <x v="1"/>
    <x v="2"/>
    <x v="1"/>
    <x v="8274"/>
    <x v="0"/>
    <x v="8288"/>
    <x v="20"/>
    <x v="685"/>
    <x v="270"/>
    <m/>
    <m/>
    <s v="Amazon"/>
    <s v="Amazon"/>
    <n v="13290.4"/>
    <n v="91504159.730000004"/>
    <n v="91504159.730000004"/>
    <s v="Alexandria"/>
  </r>
  <r>
    <x v="8294"/>
    <x v="7"/>
    <x v="0"/>
    <x v="7"/>
    <x v="1"/>
    <x v="3"/>
    <x v="8275"/>
    <x v="4"/>
    <x v="8289"/>
    <x v="358"/>
    <x v="1781"/>
    <x v="321"/>
    <m/>
    <m/>
    <s v="Jumia"/>
    <s v="Jum"/>
    <n v="3665.44"/>
    <n v="92327183.770000085"/>
    <n v="92327183.770000085"/>
    <s v="Dubai"/>
  </r>
  <r>
    <x v="8295"/>
    <x v="7"/>
    <x v="0"/>
    <x v="7"/>
    <x v="0"/>
    <x v="1"/>
    <x v="8276"/>
    <x v="1"/>
    <x v="8290"/>
    <x v="59"/>
    <x v="3529"/>
    <x v="109"/>
    <m/>
    <m/>
    <s v="sq"/>
    <s v="sq"/>
    <n v="13290.4"/>
    <n v="92327183.770000085"/>
    <n v="92327183.770000085"/>
    <s v="Alexandria"/>
  </r>
  <r>
    <x v="8296"/>
    <x v="5"/>
    <x v="1"/>
    <x v="5"/>
    <x v="1"/>
    <x v="3"/>
    <x v="8277"/>
    <x v="2"/>
    <x v="8291"/>
    <x v="73"/>
    <x v="2906"/>
    <x v="220"/>
    <m/>
    <m/>
    <s v="Jumia"/>
    <s v="Jum"/>
    <n v="3665.44"/>
    <n v="91504159.730000004"/>
    <n v="91504159.730000004"/>
    <s v="Dubai"/>
  </r>
  <r>
    <x v="8297"/>
    <x v="0"/>
    <x v="0"/>
    <x v="0"/>
    <x v="1"/>
    <x v="3"/>
    <x v="8278"/>
    <x v="0"/>
    <x v="8292"/>
    <x v="132"/>
    <x v="1157"/>
    <x v="115"/>
    <m/>
    <m/>
    <s v="Jumia"/>
    <s v="Jum"/>
    <n v="3665.44"/>
    <n v="92327183.770000085"/>
    <n v="92327183.770000085"/>
    <s v="Dubai"/>
  </r>
  <r>
    <x v="8298"/>
    <x v="9"/>
    <x v="1"/>
    <x v="9"/>
    <x v="1"/>
    <x v="5"/>
    <x v="8279"/>
    <x v="0"/>
    <x v="8293"/>
    <x v="223"/>
    <x v="2920"/>
    <x v="254"/>
    <m/>
    <m/>
    <s v="Jumia"/>
    <s v="Jum"/>
    <n v="27872.98"/>
    <n v="91504159.730000004"/>
    <n v="91504159.730000004"/>
    <s v="Giza"/>
  </r>
  <r>
    <x v="8299"/>
    <x v="7"/>
    <x v="0"/>
    <x v="7"/>
    <x v="2"/>
    <x v="3"/>
    <x v="8280"/>
    <x v="1"/>
    <x v="8294"/>
    <x v="183"/>
    <x v="1599"/>
    <x v="171"/>
    <m/>
    <m/>
    <s v="Amazon"/>
    <s v="Amazon"/>
    <n v="3665.44"/>
    <n v="92327183.770000085"/>
    <n v="92327183.770000085"/>
    <s v="Dubai"/>
  </r>
  <r>
    <x v="8300"/>
    <x v="5"/>
    <x v="1"/>
    <x v="5"/>
    <x v="2"/>
    <x v="2"/>
    <x v="8281"/>
    <x v="0"/>
    <x v="8295"/>
    <x v="67"/>
    <x v="3178"/>
    <x v="320"/>
    <m/>
    <m/>
    <s v="Amazon"/>
    <s v="Amazon"/>
    <n v="26648.76"/>
    <n v="91504159.730000004"/>
    <n v="91504159.730000004"/>
    <s v="Casablanca"/>
  </r>
  <r>
    <x v="8301"/>
    <x v="5"/>
    <x v="1"/>
    <x v="5"/>
    <x v="1"/>
    <x v="5"/>
    <x v="8282"/>
    <x v="1"/>
    <x v="8296"/>
    <x v="305"/>
    <x v="3034"/>
    <x v="355"/>
    <m/>
    <m/>
    <s v="Jumia"/>
    <s v="Jum"/>
    <n v="27872.98"/>
    <n v="91504159.730000004"/>
    <n v="91504159.730000004"/>
    <s v="Giza"/>
  </r>
  <r>
    <x v="8302"/>
    <x v="9"/>
    <x v="1"/>
    <x v="9"/>
    <x v="1"/>
    <x v="1"/>
    <x v="8283"/>
    <x v="2"/>
    <x v="8297"/>
    <x v="359"/>
    <x v="2506"/>
    <x v="85"/>
    <m/>
    <m/>
    <s v="Jumia"/>
    <s v="Jum"/>
    <n v="13290.4"/>
    <n v="91504159.730000004"/>
    <n v="91504159.730000004"/>
    <s v="Alexandria"/>
  </r>
  <r>
    <x v="8303"/>
    <x v="6"/>
    <x v="4"/>
    <x v="6"/>
    <x v="1"/>
    <x v="3"/>
    <x v="8284"/>
    <x v="0"/>
    <x v="8298"/>
    <x v="145"/>
    <x v="3280"/>
    <x v="20"/>
    <m/>
    <m/>
    <s v="Jumia"/>
    <s v="Jum"/>
    <n v="3665.44"/>
    <n v="31420413.200000018"/>
    <n v="31420413.200000018"/>
    <s v="Dubai"/>
  </r>
  <r>
    <x v="8304"/>
    <x v="1"/>
    <x v="1"/>
    <x v="1"/>
    <x v="0"/>
    <x v="0"/>
    <x v="8285"/>
    <x v="2"/>
    <x v="8299"/>
    <x v="83"/>
    <x v="2934"/>
    <x v="271"/>
    <m/>
    <m/>
    <s v="sq"/>
    <s v="sq"/>
    <n v="16284.02"/>
    <n v="91504159.730000004"/>
    <n v="91504159.730000004"/>
    <s v="Cairo"/>
  </r>
  <r>
    <x v="8305"/>
    <x v="3"/>
    <x v="3"/>
    <x v="3"/>
    <x v="1"/>
    <x v="4"/>
    <x v="8286"/>
    <x v="2"/>
    <x v="8300"/>
    <x v="151"/>
    <x v="2731"/>
    <x v="212"/>
    <m/>
    <m/>
    <s v="Jumia"/>
    <s v="Jum"/>
    <n v="99349.3"/>
    <n v="57542997.559999913"/>
    <n v="57542997.559999913"/>
    <s v="Riyadh"/>
  </r>
  <r>
    <x v="8306"/>
    <x v="4"/>
    <x v="0"/>
    <x v="4"/>
    <x v="0"/>
    <x v="0"/>
    <x v="8287"/>
    <x v="2"/>
    <x v="8301"/>
    <x v="287"/>
    <x v="704"/>
    <x v="144"/>
    <m/>
    <m/>
    <s v="sq"/>
    <s v="sq"/>
    <n v="16284.02"/>
    <n v="92327183.770000085"/>
    <n v="92327183.770000085"/>
    <s v="Cairo"/>
  </r>
  <r>
    <x v="8307"/>
    <x v="9"/>
    <x v="1"/>
    <x v="9"/>
    <x v="0"/>
    <x v="0"/>
    <x v="8288"/>
    <x v="3"/>
    <x v="8302"/>
    <x v="335"/>
    <x v="888"/>
    <x v="123"/>
    <m/>
    <m/>
    <s v="sq"/>
    <s v="sq"/>
    <n v="16284.02"/>
    <n v="91504159.730000004"/>
    <n v="91504159.730000004"/>
    <s v="Cairo"/>
  </r>
  <r>
    <x v="8308"/>
    <x v="0"/>
    <x v="0"/>
    <x v="0"/>
    <x v="2"/>
    <x v="1"/>
    <x v="8289"/>
    <x v="3"/>
    <x v="8303"/>
    <x v="153"/>
    <x v="244"/>
    <x v="273"/>
    <m/>
    <m/>
    <s v="Amazon"/>
    <s v="Amazon"/>
    <n v="13290.4"/>
    <n v="92327183.770000085"/>
    <n v="92327183.770000085"/>
    <s v="Alexandria"/>
  </r>
  <r>
    <x v="8309"/>
    <x v="4"/>
    <x v="0"/>
    <x v="4"/>
    <x v="0"/>
    <x v="0"/>
    <x v="8290"/>
    <x v="1"/>
    <x v="8304"/>
    <x v="159"/>
    <x v="102"/>
    <x v="255"/>
    <m/>
    <m/>
    <s v="sq"/>
    <s v="sq"/>
    <n v="16284.02"/>
    <n v="92327183.770000085"/>
    <n v="92327183.770000085"/>
    <s v="Cairo"/>
  </r>
  <r>
    <x v="8310"/>
    <x v="5"/>
    <x v="1"/>
    <x v="5"/>
    <x v="2"/>
    <x v="5"/>
    <x v="8291"/>
    <x v="1"/>
    <x v="8305"/>
    <x v="271"/>
    <x v="226"/>
    <x v="52"/>
    <m/>
    <m/>
    <s v="Amazon"/>
    <s v="Amazon"/>
    <n v="27872.98"/>
    <n v="91504159.730000004"/>
    <n v="91504159.730000004"/>
    <s v="Giza"/>
  </r>
  <r>
    <x v="8311"/>
    <x v="1"/>
    <x v="1"/>
    <x v="1"/>
    <x v="1"/>
    <x v="0"/>
    <x v="8292"/>
    <x v="2"/>
    <x v="8306"/>
    <x v="77"/>
    <x v="51"/>
    <x v="74"/>
    <m/>
    <m/>
    <s v="Jumia"/>
    <s v="Jum"/>
    <n v="16284.02"/>
    <n v="91504159.730000004"/>
    <n v="91504159.730000004"/>
    <s v="Cairo"/>
  </r>
  <r>
    <x v="8312"/>
    <x v="7"/>
    <x v="0"/>
    <x v="7"/>
    <x v="0"/>
    <x v="3"/>
    <x v="8293"/>
    <x v="4"/>
    <x v="8307"/>
    <x v="381"/>
    <x v="2248"/>
    <x v="284"/>
    <m/>
    <m/>
    <s v="sq"/>
    <s v="sq"/>
    <n v="3665.44"/>
    <n v="92327183.770000085"/>
    <n v="92327183.770000085"/>
    <s v="Dubai"/>
  </r>
  <r>
    <x v="8313"/>
    <x v="3"/>
    <x v="3"/>
    <x v="3"/>
    <x v="2"/>
    <x v="5"/>
    <x v="8294"/>
    <x v="2"/>
    <x v="8308"/>
    <x v="28"/>
    <x v="3106"/>
    <x v="62"/>
    <m/>
    <m/>
    <s v="Amazon"/>
    <s v="Amazon"/>
    <n v="27872.98"/>
    <n v="57542997.559999913"/>
    <n v="57542997.559999913"/>
    <s v="Giza"/>
  </r>
  <r>
    <x v="8314"/>
    <x v="7"/>
    <x v="0"/>
    <x v="7"/>
    <x v="0"/>
    <x v="1"/>
    <x v="8295"/>
    <x v="1"/>
    <x v="8309"/>
    <x v="212"/>
    <x v="3263"/>
    <x v="177"/>
    <m/>
    <m/>
    <s v="sq"/>
    <s v="sq"/>
    <n v="13290.4"/>
    <n v="92327183.770000085"/>
    <n v="92327183.770000085"/>
    <s v="Alexandria"/>
  </r>
  <r>
    <x v="8315"/>
    <x v="1"/>
    <x v="1"/>
    <x v="1"/>
    <x v="1"/>
    <x v="1"/>
    <x v="8296"/>
    <x v="2"/>
    <x v="8310"/>
    <x v="117"/>
    <x v="1826"/>
    <x v="184"/>
    <m/>
    <m/>
    <s v="Jumia"/>
    <s v="Jum"/>
    <n v="13290.4"/>
    <n v="91504159.730000004"/>
    <n v="91504159.730000004"/>
    <s v="Alexandria"/>
  </r>
  <r>
    <x v="8316"/>
    <x v="1"/>
    <x v="1"/>
    <x v="1"/>
    <x v="2"/>
    <x v="5"/>
    <x v="8297"/>
    <x v="0"/>
    <x v="8311"/>
    <x v="144"/>
    <x v="1849"/>
    <x v="351"/>
    <m/>
    <m/>
    <s v="Amazon"/>
    <s v="Amazon"/>
    <n v="27872.98"/>
    <n v="91504159.730000004"/>
    <n v="91504159.730000004"/>
    <s v="Giza"/>
  </r>
  <r>
    <x v="8317"/>
    <x v="8"/>
    <x v="3"/>
    <x v="8"/>
    <x v="0"/>
    <x v="5"/>
    <x v="8298"/>
    <x v="1"/>
    <x v="8312"/>
    <x v="39"/>
    <x v="2319"/>
    <x v="28"/>
    <m/>
    <m/>
    <s v="sq"/>
    <s v="sq"/>
    <n v="27872.98"/>
    <n v="57542997.559999913"/>
    <n v="57542997.559999913"/>
    <s v="Giza"/>
  </r>
  <r>
    <x v="8318"/>
    <x v="5"/>
    <x v="1"/>
    <x v="5"/>
    <x v="1"/>
    <x v="3"/>
    <x v="8299"/>
    <x v="2"/>
    <x v="8313"/>
    <x v="375"/>
    <x v="3974"/>
    <x v="128"/>
    <m/>
    <m/>
    <s v="Jumia"/>
    <s v="Jum"/>
    <n v="3665.44"/>
    <n v="91504159.730000004"/>
    <n v="91504159.730000004"/>
    <s v="Dubai"/>
  </r>
  <r>
    <x v="8319"/>
    <x v="7"/>
    <x v="0"/>
    <x v="7"/>
    <x v="2"/>
    <x v="5"/>
    <x v="8300"/>
    <x v="1"/>
    <x v="8314"/>
    <x v="317"/>
    <x v="1520"/>
    <x v="154"/>
    <m/>
    <m/>
    <s v="Amazon"/>
    <s v="Amazon"/>
    <n v="27872.98"/>
    <n v="92327183.770000085"/>
    <n v="92327183.770000085"/>
    <s v="Giza"/>
  </r>
  <r>
    <x v="8320"/>
    <x v="7"/>
    <x v="0"/>
    <x v="7"/>
    <x v="1"/>
    <x v="2"/>
    <x v="8301"/>
    <x v="3"/>
    <x v="8315"/>
    <x v="273"/>
    <x v="1839"/>
    <x v="70"/>
    <m/>
    <m/>
    <s v="Jumia"/>
    <s v="Jum"/>
    <n v="26648.76"/>
    <n v="92327183.770000085"/>
    <n v="92327183.770000085"/>
    <s v="Casablanca"/>
  </r>
  <r>
    <x v="8321"/>
    <x v="7"/>
    <x v="0"/>
    <x v="7"/>
    <x v="1"/>
    <x v="4"/>
    <x v="8302"/>
    <x v="1"/>
    <x v="8316"/>
    <x v="174"/>
    <x v="1847"/>
    <x v="58"/>
    <m/>
    <m/>
    <s v="Jumia"/>
    <s v="Jum"/>
    <n v="99349.3"/>
    <n v="92327183.770000085"/>
    <n v="92327183.770000085"/>
    <s v="Riyadh"/>
  </r>
  <r>
    <x v="8322"/>
    <x v="0"/>
    <x v="0"/>
    <x v="0"/>
    <x v="0"/>
    <x v="2"/>
    <x v="8303"/>
    <x v="2"/>
    <x v="8317"/>
    <x v="263"/>
    <x v="2155"/>
    <x v="179"/>
    <m/>
    <m/>
    <s v="sq"/>
    <s v="sq"/>
    <n v="26648.76"/>
    <n v="92327183.770000085"/>
    <n v="92327183.770000085"/>
    <s v="Casablanca"/>
  </r>
  <r>
    <x v="8323"/>
    <x v="3"/>
    <x v="3"/>
    <x v="3"/>
    <x v="1"/>
    <x v="5"/>
    <x v="8304"/>
    <x v="3"/>
    <x v="8318"/>
    <x v="161"/>
    <x v="1339"/>
    <x v="70"/>
    <m/>
    <m/>
    <s v="Jumia"/>
    <s v="Jum"/>
    <n v="27872.98"/>
    <n v="57542997.559999913"/>
    <n v="57542997.559999913"/>
    <s v="Giza"/>
  </r>
  <r>
    <x v="8324"/>
    <x v="5"/>
    <x v="1"/>
    <x v="5"/>
    <x v="0"/>
    <x v="2"/>
    <x v="8305"/>
    <x v="2"/>
    <x v="8319"/>
    <x v="206"/>
    <x v="2016"/>
    <x v="167"/>
    <m/>
    <m/>
    <s v="sq"/>
    <s v="sq"/>
    <n v="26648.76"/>
    <n v="91504159.730000004"/>
    <n v="91504159.730000004"/>
    <s v="Casablanca"/>
  </r>
  <r>
    <x v="8325"/>
    <x v="3"/>
    <x v="3"/>
    <x v="3"/>
    <x v="0"/>
    <x v="1"/>
    <x v="8306"/>
    <x v="0"/>
    <x v="8320"/>
    <x v="393"/>
    <x v="4043"/>
    <x v="157"/>
    <m/>
    <m/>
    <s v="sq"/>
    <s v="sq"/>
    <n v="13290.4"/>
    <n v="57542997.559999913"/>
    <n v="57542997.559999913"/>
    <s v="Alexandria"/>
  </r>
  <r>
    <x v="8326"/>
    <x v="8"/>
    <x v="3"/>
    <x v="8"/>
    <x v="1"/>
    <x v="0"/>
    <x v="8307"/>
    <x v="0"/>
    <x v="8321"/>
    <x v="129"/>
    <x v="3220"/>
    <x v="118"/>
    <m/>
    <m/>
    <s v="Jumia"/>
    <s v="Jum"/>
    <n v="16284.02"/>
    <n v="57542997.559999913"/>
    <n v="57542997.559999913"/>
    <s v="Cairo"/>
  </r>
  <r>
    <x v="8327"/>
    <x v="8"/>
    <x v="3"/>
    <x v="8"/>
    <x v="2"/>
    <x v="5"/>
    <x v="8308"/>
    <x v="4"/>
    <x v="8322"/>
    <x v="261"/>
    <x v="3376"/>
    <x v="293"/>
    <m/>
    <m/>
    <s v="Amazon"/>
    <s v="Amazon"/>
    <n v="27872.98"/>
    <n v="57542997.559999913"/>
    <n v="57542997.559999913"/>
    <s v="Giza"/>
  </r>
  <r>
    <x v="8328"/>
    <x v="0"/>
    <x v="0"/>
    <x v="0"/>
    <x v="0"/>
    <x v="3"/>
    <x v="8309"/>
    <x v="2"/>
    <x v="8323"/>
    <x v="334"/>
    <x v="3175"/>
    <x v="223"/>
    <m/>
    <m/>
    <s v="sq"/>
    <s v="sq"/>
    <n v="3665.44"/>
    <n v="92327183.770000085"/>
    <n v="92327183.770000085"/>
    <s v="Dubai"/>
  </r>
  <r>
    <x v="8329"/>
    <x v="7"/>
    <x v="0"/>
    <x v="7"/>
    <x v="2"/>
    <x v="5"/>
    <x v="8310"/>
    <x v="0"/>
    <x v="8324"/>
    <x v="304"/>
    <x v="758"/>
    <x v="328"/>
    <m/>
    <m/>
    <s v="Amazon"/>
    <s v="Amazon"/>
    <n v="27872.98"/>
    <n v="92327183.770000085"/>
    <n v="92327183.770000085"/>
    <s v="Giza"/>
  </r>
  <r>
    <x v="8330"/>
    <x v="6"/>
    <x v="4"/>
    <x v="6"/>
    <x v="2"/>
    <x v="2"/>
    <x v="8311"/>
    <x v="2"/>
    <x v="8325"/>
    <x v="79"/>
    <x v="704"/>
    <x v="103"/>
    <m/>
    <m/>
    <s v="Amazon"/>
    <s v="Amazon"/>
    <n v="26648.76"/>
    <n v="31420413.200000018"/>
    <n v="31420413.200000018"/>
    <s v="Casablanca"/>
  </r>
  <r>
    <x v="8331"/>
    <x v="9"/>
    <x v="1"/>
    <x v="9"/>
    <x v="1"/>
    <x v="2"/>
    <x v="8312"/>
    <x v="2"/>
    <x v="8326"/>
    <x v="144"/>
    <x v="2494"/>
    <x v="253"/>
    <m/>
    <m/>
    <s v="Jumia"/>
    <s v="Jum"/>
    <n v="26648.76"/>
    <n v="91504159.730000004"/>
    <n v="91504159.730000004"/>
    <s v="Casablanca"/>
  </r>
  <r>
    <x v="8332"/>
    <x v="0"/>
    <x v="0"/>
    <x v="0"/>
    <x v="2"/>
    <x v="2"/>
    <x v="8313"/>
    <x v="0"/>
    <x v="8327"/>
    <x v="244"/>
    <x v="430"/>
    <x v="18"/>
    <m/>
    <m/>
    <s v="Amazon"/>
    <s v="Amazon"/>
    <n v="26648.76"/>
    <n v="92327183.770000085"/>
    <n v="92327183.770000085"/>
    <s v="Casablanca"/>
  </r>
  <r>
    <x v="8333"/>
    <x v="3"/>
    <x v="3"/>
    <x v="3"/>
    <x v="0"/>
    <x v="0"/>
    <x v="8314"/>
    <x v="0"/>
    <x v="8328"/>
    <x v="102"/>
    <x v="1623"/>
    <x v="331"/>
    <m/>
    <m/>
    <s v="sq"/>
    <s v="sq"/>
    <n v="16284.02"/>
    <n v="57542997.559999913"/>
    <n v="57542997.559999913"/>
    <s v="Cairo"/>
  </r>
  <r>
    <x v="8334"/>
    <x v="7"/>
    <x v="0"/>
    <x v="7"/>
    <x v="1"/>
    <x v="2"/>
    <x v="8315"/>
    <x v="3"/>
    <x v="8329"/>
    <x v="69"/>
    <x v="1772"/>
    <x v="192"/>
    <m/>
    <m/>
    <s v="Jumia"/>
    <s v="Jum"/>
    <n v="26648.76"/>
    <n v="92327183.770000085"/>
    <n v="92327183.770000085"/>
    <s v="Casablanca"/>
  </r>
  <r>
    <x v="8335"/>
    <x v="5"/>
    <x v="1"/>
    <x v="5"/>
    <x v="2"/>
    <x v="4"/>
    <x v="8316"/>
    <x v="2"/>
    <x v="8330"/>
    <x v="263"/>
    <x v="4044"/>
    <x v="342"/>
    <m/>
    <m/>
    <s v="Amazon"/>
    <s v="Amazon"/>
    <n v="99349.3"/>
    <n v="91504159.730000004"/>
    <n v="91504159.730000004"/>
    <s v="Riyadh"/>
  </r>
  <r>
    <x v="8336"/>
    <x v="8"/>
    <x v="3"/>
    <x v="8"/>
    <x v="0"/>
    <x v="4"/>
    <x v="8317"/>
    <x v="1"/>
    <x v="8331"/>
    <x v="204"/>
    <x v="3005"/>
    <x v="204"/>
    <m/>
    <m/>
    <s v="sq"/>
    <s v="sq"/>
    <n v="99349.3"/>
    <n v="57542997.559999913"/>
    <n v="57542997.559999913"/>
    <s v="Riyadh"/>
  </r>
  <r>
    <x v="8337"/>
    <x v="9"/>
    <x v="1"/>
    <x v="9"/>
    <x v="0"/>
    <x v="4"/>
    <x v="8318"/>
    <x v="4"/>
    <x v="8332"/>
    <x v="200"/>
    <x v="4030"/>
    <x v="138"/>
    <m/>
    <m/>
    <s v="sq"/>
    <s v="sq"/>
    <n v="99349.3"/>
    <n v="91504159.730000004"/>
    <n v="91504159.730000004"/>
    <s v="Riyadh"/>
  </r>
  <r>
    <x v="8338"/>
    <x v="0"/>
    <x v="0"/>
    <x v="0"/>
    <x v="2"/>
    <x v="5"/>
    <x v="8319"/>
    <x v="3"/>
    <x v="8333"/>
    <x v="239"/>
    <x v="355"/>
    <x v="100"/>
    <m/>
    <m/>
    <s v="Amazon"/>
    <s v="Amazon"/>
    <n v="27872.98"/>
    <n v="92327183.770000085"/>
    <n v="92327183.770000085"/>
    <s v="Giza"/>
  </r>
  <r>
    <x v="8339"/>
    <x v="3"/>
    <x v="3"/>
    <x v="3"/>
    <x v="0"/>
    <x v="0"/>
    <x v="8320"/>
    <x v="3"/>
    <x v="8334"/>
    <x v="127"/>
    <x v="2073"/>
    <x v="216"/>
    <m/>
    <m/>
    <s v="sq"/>
    <s v="sq"/>
    <n v="16284.02"/>
    <n v="57542997.559999913"/>
    <n v="57542997.559999913"/>
    <s v="Cairo"/>
  </r>
  <r>
    <x v="8340"/>
    <x v="1"/>
    <x v="1"/>
    <x v="1"/>
    <x v="1"/>
    <x v="2"/>
    <x v="8321"/>
    <x v="1"/>
    <x v="8335"/>
    <x v="155"/>
    <x v="797"/>
    <x v="14"/>
    <m/>
    <m/>
    <s v="Jumia"/>
    <s v="Jum"/>
    <n v="26648.76"/>
    <n v="91504159.730000004"/>
    <n v="91504159.730000004"/>
    <s v="Casablanca"/>
  </r>
  <r>
    <x v="8341"/>
    <x v="0"/>
    <x v="0"/>
    <x v="0"/>
    <x v="0"/>
    <x v="5"/>
    <x v="8322"/>
    <x v="4"/>
    <x v="8336"/>
    <x v="124"/>
    <x v="197"/>
    <x v="26"/>
    <m/>
    <m/>
    <s v="sq"/>
    <s v="sq"/>
    <n v="27872.98"/>
    <n v="92327183.770000085"/>
    <n v="92327183.770000085"/>
    <s v="Giza"/>
  </r>
  <r>
    <x v="8342"/>
    <x v="8"/>
    <x v="3"/>
    <x v="8"/>
    <x v="0"/>
    <x v="5"/>
    <x v="8323"/>
    <x v="2"/>
    <x v="8337"/>
    <x v="117"/>
    <x v="2698"/>
    <x v="226"/>
    <m/>
    <m/>
    <s v="sq"/>
    <s v="sq"/>
    <n v="27872.98"/>
    <n v="57542997.559999913"/>
    <n v="57542997.559999913"/>
    <s v="Giza"/>
  </r>
  <r>
    <x v="8343"/>
    <x v="9"/>
    <x v="1"/>
    <x v="9"/>
    <x v="1"/>
    <x v="0"/>
    <x v="8324"/>
    <x v="3"/>
    <x v="8338"/>
    <x v="48"/>
    <x v="4009"/>
    <x v="81"/>
    <m/>
    <m/>
    <s v="Jumia"/>
    <s v="Jum"/>
    <n v="16284.02"/>
    <n v="91504159.730000004"/>
    <n v="91504159.730000004"/>
    <s v="Cairo"/>
  </r>
  <r>
    <x v="8344"/>
    <x v="3"/>
    <x v="3"/>
    <x v="3"/>
    <x v="1"/>
    <x v="4"/>
    <x v="8325"/>
    <x v="2"/>
    <x v="8339"/>
    <x v="389"/>
    <x v="160"/>
    <x v="175"/>
    <m/>
    <m/>
    <s v="Jumia"/>
    <s v="Jum"/>
    <n v="99349.3"/>
    <n v="57542997.559999913"/>
    <n v="57542997.559999913"/>
    <s v="Riyadh"/>
  </r>
  <r>
    <x v="8345"/>
    <x v="6"/>
    <x v="4"/>
    <x v="6"/>
    <x v="2"/>
    <x v="0"/>
    <x v="8326"/>
    <x v="3"/>
    <x v="8340"/>
    <x v="378"/>
    <x v="654"/>
    <x v="261"/>
    <m/>
    <m/>
    <s v="Amazon"/>
    <s v="Amazon"/>
    <n v="16284.02"/>
    <n v="31420413.200000018"/>
    <n v="31420413.200000018"/>
    <s v="Cairo"/>
  </r>
  <r>
    <x v="8346"/>
    <x v="7"/>
    <x v="0"/>
    <x v="7"/>
    <x v="0"/>
    <x v="5"/>
    <x v="8327"/>
    <x v="0"/>
    <x v="8341"/>
    <x v="209"/>
    <x v="1691"/>
    <x v="45"/>
    <m/>
    <m/>
    <s v="sq"/>
    <s v="sq"/>
    <n v="27872.98"/>
    <n v="92327183.770000085"/>
    <n v="92327183.770000085"/>
    <s v="Giza"/>
  </r>
  <r>
    <x v="8347"/>
    <x v="7"/>
    <x v="0"/>
    <x v="7"/>
    <x v="1"/>
    <x v="5"/>
    <x v="8328"/>
    <x v="3"/>
    <x v="8342"/>
    <x v="289"/>
    <x v="2552"/>
    <x v="225"/>
    <m/>
    <m/>
    <s v="Jumia"/>
    <s v="Jum"/>
    <n v="27872.98"/>
    <n v="92327183.770000085"/>
    <n v="92327183.770000085"/>
    <s v="Giza"/>
  </r>
  <r>
    <x v="8348"/>
    <x v="3"/>
    <x v="3"/>
    <x v="3"/>
    <x v="0"/>
    <x v="5"/>
    <x v="8329"/>
    <x v="2"/>
    <x v="8343"/>
    <x v="173"/>
    <x v="3469"/>
    <x v="243"/>
    <m/>
    <m/>
    <s v="sq"/>
    <s v="sq"/>
    <n v="27872.98"/>
    <n v="57542997.559999913"/>
    <n v="57542997.559999913"/>
    <s v="Giza"/>
  </r>
  <r>
    <x v="8349"/>
    <x v="6"/>
    <x v="4"/>
    <x v="6"/>
    <x v="2"/>
    <x v="3"/>
    <x v="8330"/>
    <x v="0"/>
    <x v="8344"/>
    <x v="345"/>
    <x v="45"/>
    <x v="0"/>
    <m/>
    <m/>
    <s v="Amazon"/>
    <s v="Amazon"/>
    <n v="3665.44"/>
    <n v="31420413.200000018"/>
    <n v="31420413.200000018"/>
    <s v="Dubai"/>
  </r>
  <r>
    <x v="8350"/>
    <x v="7"/>
    <x v="0"/>
    <x v="7"/>
    <x v="2"/>
    <x v="3"/>
    <x v="8331"/>
    <x v="0"/>
    <x v="8345"/>
    <x v="390"/>
    <x v="3092"/>
    <x v="139"/>
    <m/>
    <m/>
    <s v="Amazon"/>
    <s v="Amazon"/>
    <n v="3665.44"/>
    <n v="92327183.770000085"/>
    <n v="92327183.770000085"/>
    <s v="Dubai"/>
  </r>
  <r>
    <x v="8351"/>
    <x v="8"/>
    <x v="3"/>
    <x v="8"/>
    <x v="2"/>
    <x v="5"/>
    <x v="8332"/>
    <x v="1"/>
    <x v="8346"/>
    <x v="75"/>
    <x v="4045"/>
    <x v="84"/>
    <m/>
    <m/>
    <s v="Amazon"/>
    <s v="Amazon"/>
    <n v="27872.98"/>
    <n v="57542997.559999913"/>
    <n v="57542997.559999913"/>
    <s v="Giza"/>
  </r>
  <r>
    <x v="8352"/>
    <x v="9"/>
    <x v="1"/>
    <x v="9"/>
    <x v="1"/>
    <x v="2"/>
    <x v="8333"/>
    <x v="4"/>
    <x v="8347"/>
    <x v="116"/>
    <x v="590"/>
    <x v="205"/>
    <m/>
    <m/>
    <s v="Jumia"/>
    <s v="Jum"/>
    <n v="26648.76"/>
    <n v="91504159.730000004"/>
    <n v="91504159.730000004"/>
    <s v="Casablanca"/>
  </r>
  <r>
    <x v="8353"/>
    <x v="2"/>
    <x v="2"/>
    <x v="2"/>
    <x v="0"/>
    <x v="0"/>
    <x v="8334"/>
    <x v="2"/>
    <x v="8348"/>
    <x v="89"/>
    <x v="2461"/>
    <x v="159"/>
    <m/>
    <m/>
    <s v="sq"/>
    <s v="sq"/>
    <n v="16284.02"/>
    <n v="29200970.130000021"/>
    <n v="29200970.130000021"/>
    <s v="Cairo"/>
  </r>
  <r>
    <x v="8354"/>
    <x v="2"/>
    <x v="2"/>
    <x v="2"/>
    <x v="2"/>
    <x v="0"/>
    <x v="8335"/>
    <x v="0"/>
    <x v="8349"/>
    <x v="273"/>
    <x v="4046"/>
    <x v="192"/>
    <m/>
    <m/>
    <s v="Amazon"/>
    <s v="Amazon"/>
    <n v="16284.02"/>
    <n v="29200970.130000021"/>
    <n v="29200970.130000021"/>
    <s v="Cairo"/>
  </r>
  <r>
    <x v="8355"/>
    <x v="0"/>
    <x v="0"/>
    <x v="0"/>
    <x v="0"/>
    <x v="5"/>
    <x v="8336"/>
    <x v="2"/>
    <x v="8350"/>
    <x v="228"/>
    <x v="888"/>
    <x v="152"/>
    <m/>
    <m/>
    <s v="sq"/>
    <s v="sq"/>
    <n v="27872.98"/>
    <n v="92327183.770000085"/>
    <n v="92327183.770000085"/>
    <s v="Giza"/>
  </r>
  <r>
    <x v="8356"/>
    <x v="9"/>
    <x v="1"/>
    <x v="9"/>
    <x v="0"/>
    <x v="4"/>
    <x v="8337"/>
    <x v="0"/>
    <x v="8351"/>
    <x v="63"/>
    <x v="1968"/>
    <x v="194"/>
    <m/>
    <m/>
    <s v="sq"/>
    <s v="sq"/>
    <n v="99349.3"/>
    <n v="91504159.730000004"/>
    <n v="91504159.730000004"/>
    <s v="Riyadh"/>
  </r>
  <r>
    <x v="8357"/>
    <x v="6"/>
    <x v="4"/>
    <x v="6"/>
    <x v="2"/>
    <x v="2"/>
    <x v="8338"/>
    <x v="3"/>
    <x v="8352"/>
    <x v="96"/>
    <x v="1243"/>
    <x v="16"/>
    <m/>
    <m/>
    <s v="Amazon"/>
    <s v="Amazon"/>
    <n v="26648.76"/>
    <n v="31420413.200000018"/>
    <n v="31420413.200000018"/>
    <s v="Casablanca"/>
  </r>
  <r>
    <x v="8358"/>
    <x v="8"/>
    <x v="3"/>
    <x v="8"/>
    <x v="1"/>
    <x v="4"/>
    <x v="8339"/>
    <x v="4"/>
    <x v="8353"/>
    <x v="368"/>
    <x v="722"/>
    <x v="246"/>
    <m/>
    <m/>
    <s v="Jumia"/>
    <s v="Jum"/>
    <n v="99349.3"/>
    <n v="57542997.559999913"/>
    <n v="57542997.559999913"/>
    <s v="Riyadh"/>
  </r>
  <r>
    <x v="8359"/>
    <x v="9"/>
    <x v="1"/>
    <x v="9"/>
    <x v="0"/>
    <x v="3"/>
    <x v="8340"/>
    <x v="3"/>
    <x v="8354"/>
    <x v="57"/>
    <x v="1812"/>
    <x v="224"/>
    <m/>
    <m/>
    <s v="sq"/>
    <s v="sq"/>
    <n v="3665.44"/>
    <n v="91504159.730000004"/>
    <n v="91504159.730000004"/>
    <s v="Dubai"/>
  </r>
  <r>
    <x v="8360"/>
    <x v="1"/>
    <x v="1"/>
    <x v="1"/>
    <x v="1"/>
    <x v="4"/>
    <x v="8341"/>
    <x v="3"/>
    <x v="8355"/>
    <x v="370"/>
    <x v="2822"/>
    <x v="174"/>
    <m/>
    <m/>
    <s v="Jumia"/>
    <s v="Jum"/>
    <n v="99349.3"/>
    <n v="91504159.730000004"/>
    <n v="91504159.730000004"/>
    <s v="Riyadh"/>
  </r>
  <r>
    <x v="8361"/>
    <x v="4"/>
    <x v="0"/>
    <x v="4"/>
    <x v="0"/>
    <x v="5"/>
    <x v="8342"/>
    <x v="1"/>
    <x v="8356"/>
    <x v="108"/>
    <x v="4047"/>
    <x v="280"/>
    <m/>
    <m/>
    <s v="sq"/>
    <s v="sq"/>
    <n v="27872.98"/>
    <n v="92327183.770000085"/>
    <n v="92327183.770000085"/>
    <s v="Giza"/>
  </r>
  <r>
    <x v="8362"/>
    <x v="8"/>
    <x v="3"/>
    <x v="8"/>
    <x v="0"/>
    <x v="0"/>
    <x v="8343"/>
    <x v="0"/>
    <x v="8357"/>
    <x v="111"/>
    <x v="4048"/>
    <x v="90"/>
    <m/>
    <m/>
    <s v="sq"/>
    <s v="sq"/>
    <n v="16284.02"/>
    <n v="57542997.559999913"/>
    <n v="57542997.559999913"/>
    <s v="Cairo"/>
  </r>
  <r>
    <x v="8363"/>
    <x v="2"/>
    <x v="2"/>
    <x v="2"/>
    <x v="0"/>
    <x v="1"/>
    <x v="8344"/>
    <x v="2"/>
    <x v="8358"/>
    <x v="281"/>
    <x v="2494"/>
    <x v="114"/>
    <m/>
    <m/>
    <s v="sq"/>
    <s v="sq"/>
    <n v="13290.4"/>
    <n v="29200970.130000021"/>
    <n v="29200970.130000021"/>
    <s v="Alexandria"/>
  </r>
  <r>
    <x v="8364"/>
    <x v="1"/>
    <x v="1"/>
    <x v="1"/>
    <x v="1"/>
    <x v="1"/>
    <x v="8345"/>
    <x v="4"/>
    <x v="8359"/>
    <x v="196"/>
    <x v="3128"/>
    <x v="294"/>
    <m/>
    <m/>
    <s v="Jumia"/>
    <s v="Jum"/>
    <n v="13290.4"/>
    <n v="91504159.730000004"/>
    <n v="91504159.730000004"/>
    <s v="Alexandria"/>
  </r>
  <r>
    <x v="8365"/>
    <x v="4"/>
    <x v="0"/>
    <x v="4"/>
    <x v="1"/>
    <x v="5"/>
    <x v="8346"/>
    <x v="1"/>
    <x v="8360"/>
    <x v="22"/>
    <x v="3605"/>
    <x v="253"/>
    <m/>
    <m/>
    <s v="Jumia"/>
    <s v="Jum"/>
    <n v="27872.98"/>
    <n v="92327183.770000085"/>
    <n v="92327183.770000085"/>
    <s v="Giza"/>
  </r>
  <r>
    <x v="8366"/>
    <x v="9"/>
    <x v="1"/>
    <x v="9"/>
    <x v="2"/>
    <x v="0"/>
    <x v="8347"/>
    <x v="4"/>
    <x v="8361"/>
    <x v="183"/>
    <x v="4049"/>
    <x v="170"/>
    <m/>
    <m/>
    <s v="Amazon"/>
    <s v="Amazon"/>
    <n v="16284.02"/>
    <n v="91504159.730000004"/>
    <n v="91504159.730000004"/>
    <s v="Cairo"/>
  </r>
  <r>
    <x v="8367"/>
    <x v="2"/>
    <x v="2"/>
    <x v="2"/>
    <x v="0"/>
    <x v="5"/>
    <x v="8348"/>
    <x v="3"/>
    <x v="8362"/>
    <x v="331"/>
    <x v="3221"/>
    <x v="15"/>
    <m/>
    <m/>
    <s v="sq"/>
    <s v="sq"/>
    <n v="27872.98"/>
    <n v="29200970.130000021"/>
    <n v="29200970.130000021"/>
    <s v="Giza"/>
  </r>
  <r>
    <x v="8368"/>
    <x v="9"/>
    <x v="1"/>
    <x v="9"/>
    <x v="2"/>
    <x v="1"/>
    <x v="8349"/>
    <x v="4"/>
    <x v="8363"/>
    <x v="29"/>
    <x v="1287"/>
    <x v="233"/>
    <m/>
    <m/>
    <s v="Amazon"/>
    <s v="Amazon"/>
    <n v="13290.4"/>
    <n v="91504159.730000004"/>
    <n v="91504159.730000004"/>
    <s v="Alexandria"/>
  </r>
  <r>
    <x v="8369"/>
    <x v="6"/>
    <x v="4"/>
    <x v="6"/>
    <x v="0"/>
    <x v="2"/>
    <x v="8350"/>
    <x v="3"/>
    <x v="8364"/>
    <x v="120"/>
    <x v="125"/>
    <x v="7"/>
    <m/>
    <m/>
    <s v="sq"/>
    <s v="sq"/>
    <n v="26648.76"/>
    <n v="31420413.200000018"/>
    <n v="31420413.200000018"/>
    <s v="Casablanca"/>
  </r>
  <r>
    <x v="8370"/>
    <x v="8"/>
    <x v="3"/>
    <x v="8"/>
    <x v="2"/>
    <x v="3"/>
    <x v="8351"/>
    <x v="0"/>
    <x v="8365"/>
    <x v="274"/>
    <x v="375"/>
    <x v="56"/>
    <m/>
    <m/>
    <s v="Amazon"/>
    <s v="Amazon"/>
    <n v="3665.44"/>
    <n v="57542997.559999913"/>
    <n v="57542997.559999913"/>
    <s v="Dubai"/>
  </r>
  <r>
    <x v="8371"/>
    <x v="4"/>
    <x v="0"/>
    <x v="4"/>
    <x v="1"/>
    <x v="5"/>
    <x v="8352"/>
    <x v="1"/>
    <x v="8366"/>
    <x v="204"/>
    <x v="1369"/>
    <x v="235"/>
    <m/>
    <m/>
    <s v="Jumia"/>
    <s v="Jum"/>
    <n v="27872.98"/>
    <n v="92327183.770000085"/>
    <n v="92327183.770000085"/>
    <s v="Giza"/>
  </r>
  <r>
    <x v="8372"/>
    <x v="3"/>
    <x v="3"/>
    <x v="3"/>
    <x v="0"/>
    <x v="3"/>
    <x v="8353"/>
    <x v="2"/>
    <x v="8367"/>
    <x v="269"/>
    <x v="4050"/>
    <x v="119"/>
    <m/>
    <m/>
    <s v="sq"/>
    <s v="sq"/>
    <n v="3665.44"/>
    <n v="57542997.559999913"/>
    <n v="57542997.559999913"/>
    <s v="Dubai"/>
  </r>
  <r>
    <x v="8373"/>
    <x v="0"/>
    <x v="0"/>
    <x v="0"/>
    <x v="2"/>
    <x v="0"/>
    <x v="8354"/>
    <x v="2"/>
    <x v="8368"/>
    <x v="192"/>
    <x v="2381"/>
    <x v="147"/>
    <m/>
    <m/>
    <s v="Amazon"/>
    <s v="Amazon"/>
    <n v="16284.02"/>
    <n v="92327183.770000085"/>
    <n v="92327183.770000085"/>
    <s v="Cairo"/>
  </r>
  <r>
    <x v="8374"/>
    <x v="0"/>
    <x v="0"/>
    <x v="0"/>
    <x v="2"/>
    <x v="3"/>
    <x v="8355"/>
    <x v="1"/>
    <x v="8369"/>
    <x v="69"/>
    <x v="464"/>
    <x v="28"/>
    <m/>
    <m/>
    <s v="Amazon"/>
    <s v="Amazon"/>
    <n v="3665.44"/>
    <n v="92327183.770000085"/>
    <n v="92327183.770000085"/>
    <s v="Dubai"/>
  </r>
  <r>
    <x v="8375"/>
    <x v="9"/>
    <x v="1"/>
    <x v="9"/>
    <x v="2"/>
    <x v="0"/>
    <x v="8356"/>
    <x v="1"/>
    <x v="8370"/>
    <x v="33"/>
    <x v="4051"/>
    <x v="253"/>
    <m/>
    <m/>
    <s v="Amazon"/>
    <s v="Amazon"/>
    <n v="16284.02"/>
    <n v="91504159.730000004"/>
    <n v="91504159.730000004"/>
    <s v="Cairo"/>
  </r>
  <r>
    <x v="8376"/>
    <x v="6"/>
    <x v="4"/>
    <x v="6"/>
    <x v="0"/>
    <x v="1"/>
    <x v="8357"/>
    <x v="3"/>
    <x v="8371"/>
    <x v="48"/>
    <x v="1293"/>
    <x v="152"/>
    <m/>
    <m/>
    <s v="sq"/>
    <s v="sq"/>
    <n v="13290.4"/>
    <n v="31420413.200000018"/>
    <n v="31420413.200000018"/>
    <s v="Alexandria"/>
  </r>
  <r>
    <x v="8377"/>
    <x v="3"/>
    <x v="3"/>
    <x v="3"/>
    <x v="2"/>
    <x v="3"/>
    <x v="8358"/>
    <x v="3"/>
    <x v="8372"/>
    <x v="243"/>
    <x v="1750"/>
    <x v="110"/>
    <m/>
    <m/>
    <s v="Amazon"/>
    <s v="Amazon"/>
    <n v="3665.44"/>
    <n v="57542997.559999913"/>
    <n v="57542997.559999913"/>
    <s v="Dubai"/>
  </r>
  <r>
    <x v="8378"/>
    <x v="9"/>
    <x v="1"/>
    <x v="9"/>
    <x v="0"/>
    <x v="0"/>
    <x v="8359"/>
    <x v="4"/>
    <x v="8373"/>
    <x v="255"/>
    <x v="3489"/>
    <x v="165"/>
    <m/>
    <m/>
    <s v="sq"/>
    <s v="sq"/>
    <n v="16284.02"/>
    <n v="91504159.730000004"/>
    <n v="91504159.730000004"/>
    <s v="Cairo"/>
  </r>
  <r>
    <x v="8379"/>
    <x v="2"/>
    <x v="2"/>
    <x v="2"/>
    <x v="2"/>
    <x v="1"/>
    <x v="8360"/>
    <x v="4"/>
    <x v="8374"/>
    <x v="165"/>
    <x v="360"/>
    <x v="316"/>
    <m/>
    <m/>
    <s v="Amazon"/>
    <s v="Amazon"/>
    <n v="13290.4"/>
    <n v="29200970.130000021"/>
    <n v="29200970.130000021"/>
    <s v="Alexandria"/>
  </r>
  <r>
    <x v="8380"/>
    <x v="6"/>
    <x v="4"/>
    <x v="6"/>
    <x v="1"/>
    <x v="3"/>
    <x v="8361"/>
    <x v="4"/>
    <x v="8375"/>
    <x v="302"/>
    <x v="555"/>
    <x v="56"/>
    <m/>
    <m/>
    <s v="Jumia"/>
    <s v="Jum"/>
    <n v="3665.44"/>
    <n v="31420413.200000018"/>
    <n v="31420413.200000018"/>
    <s v="Dubai"/>
  </r>
  <r>
    <x v="8381"/>
    <x v="6"/>
    <x v="4"/>
    <x v="6"/>
    <x v="1"/>
    <x v="5"/>
    <x v="8362"/>
    <x v="1"/>
    <x v="8376"/>
    <x v="368"/>
    <x v="3853"/>
    <x v="68"/>
    <m/>
    <m/>
    <s v="Jumia"/>
    <s v="Jum"/>
    <n v="27872.98"/>
    <n v="31420413.200000018"/>
    <n v="31420413.200000018"/>
    <s v="Giza"/>
  </r>
  <r>
    <x v="8382"/>
    <x v="6"/>
    <x v="4"/>
    <x v="6"/>
    <x v="0"/>
    <x v="5"/>
    <x v="8363"/>
    <x v="4"/>
    <x v="8377"/>
    <x v="142"/>
    <x v="330"/>
    <x v="50"/>
    <m/>
    <m/>
    <s v="sq"/>
    <s v="sq"/>
    <n v="27872.98"/>
    <n v="31420413.200000018"/>
    <n v="31420413.200000018"/>
    <s v="Giza"/>
  </r>
  <r>
    <x v="8383"/>
    <x v="0"/>
    <x v="0"/>
    <x v="0"/>
    <x v="0"/>
    <x v="5"/>
    <x v="8364"/>
    <x v="2"/>
    <x v="8378"/>
    <x v="182"/>
    <x v="68"/>
    <x v="132"/>
    <m/>
    <m/>
    <s v="sq"/>
    <s v="sq"/>
    <n v="27872.98"/>
    <n v="92327183.770000085"/>
    <n v="92327183.770000085"/>
    <s v="Giza"/>
  </r>
  <r>
    <x v="8384"/>
    <x v="8"/>
    <x v="3"/>
    <x v="8"/>
    <x v="1"/>
    <x v="2"/>
    <x v="8365"/>
    <x v="3"/>
    <x v="8379"/>
    <x v="164"/>
    <x v="2262"/>
    <x v="166"/>
    <m/>
    <m/>
    <s v="Jumia"/>
    <s v="Jum"/>
    <n v="26648.76"/>
    <n v="57542997.559999913"/>
    <n v="57542997.559999913"/>
    <s v="Casablanca"/>
  </r>
  <r>
    <x v="8385"/>
    <x v="1"/>
    <x v="1"/>
    <x v="1"/>
    <x v="2"/>
    <x v="1"/>
    <x v="8366"/>
    <x v="1"/>
    <x v="8380"/>
    <x v="64"/>
    <x v="1230"/>
    <x v="335"/>
    <m/>
    <m/>
    <s v="Amazon"/>
    <s v="Amazon"/>
    <n v="13290.4"/>
    <n v="91504159.730000004"/>
    <n v="91504159.730000004"/>
    <s v="Alexandria"/>
  </r>
  <r>
    <x v="8386"/>
    <x v="0"/>
    <x v="0"/>
    <x v="0"/>
    <x v="2"/>
    <x v="2"/>
    <x v="8367"/>
    <x v="4"/>
    <x v="8381"/>
    <x v="261"/>
    <x v="329"/>
    <x v="31"/>
    <m/>
    <m/>
    <s v="Amazon"/>
    <s v="Amazon"/>
    <n v="26648.76"/>
    <n v="92327183.770000085"/>
    <n v="92327183.770000085"/>
    <s v="Casablanca"/>
  </r>
  <r>
    <x v="8387"/>
    <x v="7"/>
    <x v="0"/>
    <x v="7"/>
    <x v="2"/>
    <x v="0"/>
    <x v="8368"/>
    <x v="2"/>
    <x v="8382"/>
    <x v="235"/>
    <x v="1508"/>
    <x v="118"/>
    <m/>
    <m/>
    <s v="Amazon"/>
    <s v="Amazon"/>
    <n v="16284.02"/>
    <n v="92327183.770000085"/>
    <n v="92327183.770000085"/>
    <s v="Cairo"/>
  </r>
  <r>
    <x v="8388"/>
    <x v="0"/>
    <x v="0"/>
    <x v="0"/>
    <x v="1"/>
    <x v="5"/>
    <x v="8369"/>
    <x v="2"/>
    <x v="8383"/>
    <x v="40"/>
    <x v="172"/>
    <x v="237"/>
    <m/>
    <m/>
    <s v="Jumia"/>
    <s v="Jum"/>
    <n v="27872.98"/>
    <n v="92327183.770000085"/>
    <n v="92327183.770000085"/>
    <s v="Giza"/>
  </r>
  <r>
    <x v="8389"/>
    <x v="7"/>
    <x v="0"/>
    <x v="7"/>
    <x v="0"/>
    <x v="0"/>
    <x v="8370"/>
    <x v="3"/>
    <x v="8384"/>
    <x v="280"/>
    <x v="2445"/>
    <x v="236"/>
    <m/>
    <m/>
    <s v="sq"/>
    <s v="sq"/>
    <n v="16284.02"/>
    <n v="92327183.770000085"/>
    <n v="92327183.770000085"/>
    <s v="Cairo"/>
  </r>
  <r>
    <x v="8390"/>
    <x v="3"/>
    <x v="3"/>
    <x v="3"/>
    <x v="0"/>
    <x v="0"/>
    <x v="8371"/>
    <x v="3"/>
    <x v="8385"/>
    <x v="369"/>
    <x v="403"/>
    <x v="99"/>
    <m/>
    <m/>
    <s v="sq"/>
    <s v="sq"/>
    <n v="16284.02"/>
    <n v="57542997.559999913"/>
    <n v="57542997.559999913"/>
    <s v="Cairo"/>
  </r>
  <r>
    <x v="8391"/>
    <x v="1"/>
    <x v="1"/>
    <x v="1"/>
    <x v="1"/>
    <x v="5"/>
    <x v="8372"/>
    <x v="4"/>
    <x v="8386"/>
    <x v="42"/>
    <x v="3460"/>
    <x v="347"/>
    <m/>
    <m/>
    <s v="Jumia"/>
    <s v="Jum"/>
    <n v="27872.98"/>
    <n v="91504159.730000004"/>
    <n v="91504159.730000004"/>
    <s v="Giza"/>
  </r>
  <r>
    <x v="8392"/>
    <x v="6"/>
    <x v="4"/>
    <x v="6"/>
    <x v="0"/>
    <x v="0"/>
    <x v="8373"/>
    <x v="3"/>
    <x v="8387"/>
    <x v="128"/>
    <x v="2638"/>
    <x v="208"/>
    <m/>
    <m/>
    <s v="sq"/>
    <s v="sq"/>
    <n v="16284.02"/>
    <n v="31420413.200000018"/>
    <n v="31420413.200000018"/>
    <s v="Cairo"/>
  </r>
  <r>
    <x v="8393"/>
    <x v="4"/>
    <x v="0"/>
    <x v="4"/>
    <x v="1"/>
    <x v="1"/>
    <x v="8374"/>
    <x v="0"/>
    <x v="8388"/>
    <x v="103"/>
    <x v="993"/>
    <x v="206"/>
    <m/>
    <m/>
    <s v="Jumia"/>
    <s v="Jum"/>
    <n v="13290.4"/>
    <n v="92327183.770000085"/>
    <n v="92327183.770000085"/>
    <s v="Alexandria"/>
  </r>
  <r>
    <x v="8394"/>
    <x v="9"/>
    <x v="1"/>
    <x v="9"/>
    <x v="0"/>
    <x v="3"/>
    <x v="8375"/>
    <x v="4"/>
    <x v="8389"/>
    <x v="320"/>
    <x v="1845"/>
    <x v="242"/>
    <m/>
    <m/>
    <s v="sq"/>
    <s v="sq"/>
    <n v="3665.44"/>
    <n v="91504159.730000004"/>
    <n v="91504159.730000004"/>
    <s v="Dubai"/>
  </r>
  <r>
    <x v="8395"/>
    <x v="6"/>
    <x v="4"/>
    <x v="6"/>
    <x v="1"/>
    <x v="3"/>
    <x v="8376"/>
    <x v="3"/>
    <x v="8390"/>
    <x v="32"/>
    <x v="4052"/>
    <x v="294"/>
    <m/>
    <m/>
    <s v="Jumia"/>
    <s v="Jum"/>
    <n v="3665.44"/>
    <n v="31420413.200000018"/>
    <n v="31420413.200000018"/>
    <s v="Dubai"/>
  </r>
  <r>
    <x v="8396"/>
    <x v="7"/>
    <x v="0"/>
    <x v="7"/>
    <x v="0"/>
    <x v="1"/>
    <x v="8377"/>
    <x v="2"/>
    <x v="8391"/>
    <x v="223"/>
    <x v="4053"/>
    <x v="73"/>
    <m/>
    <m/>
    <s v="sq"/>
    <s v="sq"/>
    <n v="13290.4"/>
    <n v="92327183.770000085"/>
    <n v="92327183.770000085"/>
    <s v="Alexandria"/>
  </r>
  <r>
    <x v="8397"/>
    <x v="9"/>
    <x v="1"/>
    <x v="9"/>
    <x v="2"/>
    <x v="4"/>
    <x v="8378"/>
    <x v="0"/>
    <x v="8392"/>
    <x v="224"/>
    <x v="4054"/>
    <x v="68"/>
    <m/>
    <m/>
    <s v="Amazon"/>
    <s v="Amazon"/>
    <n v="99349.3"/>
    <n v="91504159.730000004"/>
    <n v="91504159.730000004"/>
    <s v="Riyadh"/>
  </r>
  <r>
    <x v="8398"/>
    <x v="8"/>
    <x v="3"/>
    <x v="8"/>
    <x v="0"/>
    <x v="3"/>
    <x v="8379"/>
    <x v="0"/>
    <x v="8393"/>
    <x v="324"/>
    <x v="1783"/>
    <x v="145"/>
    <m/>
    <m/>
    <s v="sq"/>
    <s v="sq"/>
    <n v="3665.44"/>
    <n v="57542997.559999913"/>
    <n v="57542997.559999913"/>
    <s v="Dubai"/>
  </r>
  <r>
    <x v="8399"/>
    <x v="5"/>
    <x v="1"/>
    <x v="5"/>
    <x v="0"/>
    <x v="5"/>
    <x v="8380"/>
    <x v="4"/>
    <x v="8394"/>
    <x v="284"/>
    <x v="4055"/>
    <x v="18"/>
    <m/>
    <m/>
    <s v="sq"/>
    <s v="sq"/>
    <n v="27872.98"/>
    <n v="91504159.730000004"/>
    <n v="91504159.730000004"/>
    <s v="Giza"/>
  </r>
  <r>
    <x v="8400"/>
    <x v="8"/>
    <x v="3"/>
    <x v="8"/>
    <x v="1"/>
    <x v="1"/>
    <x v="8381"/>
    <x v="2"/>
    <x v="8395"/>
    <x v="30"/>
    <x v="2894"/>
    <x v="36"/>
    <m/>
    <m/>
    <s v="Jumia"/>
    <s v="Jum"/>
    <n v="13290.4"/>
    <n v="57542997.559999913"/>
    <n v="57542997.559999913"/>
    <s v="Alexandria"/>
  </r>
  <r>
    <x v="8401"/>
    <x v="7"/>
    <x v="0"/>
    <x v="7"/>
    <x v="1"/>
    <x v="1"/>
    <x v="8382"/>
    <x v="3"/>
    <x v="8396"/>
    <x v="24"/>
    <x v="2721"/>
    <x v="17"/>
    <m/>
    <m/>
    <s v="Jumia"/>
    <s v="Jum"/>
    <n v="13290.4"/>
    <n v="92327183.770000085"/>
    <n v="92327183.770000085"/>
    <s v="Alexandria"/>
  </r>
  <r>
    <x v="8402"/>
    <x v="6"/>
    <x v="4"/>
    <x v="6"/>
    <x v="0"/>
    <x v="2"/>
    <x v="8383"/>
    <x v="0"/>
    <x v="8397"/>
    <x v="388"/>
    <x v="1554"/>
    <x v="219"/>
    <m/>
    <m/>
    <s v="sq"/>
    <s v="sq"/>
    <n v="26648.76"/>
    <n v="31420413.200000018"/>
    <n v="31420413.200000018"/>
    <s v="Casablanca"/>
  </r>
  <r>
    <x v="8403"/>
    <x v="2"/>
    <x v="2"/>
    <x v="2"/>
    <x v="0"/>
    <x v="3"/>
    <x v="8384"/>
    <x v="4"/>
    <x v="8398"/>
    <x v="46"/>
    <x v="2894"/>
    <x v="330"/>
    <m/>
    <m/>
    <s v="sq"/>
    <s v="sq"/>
    <n v="3665.44"/>
    <n v="29200970.130000021"/>
    <n v="29200970.130000021"/>
    <s v="Dubai"/>
  </r>
  <r>
    <x v="8404"/>
    <x v="1"/>
    <x v="1"/>
    <x v="1"/>
    <x v="1"/>
    <x v="1"/>
    <x v="8385"/>
    <x v="3"/>
    <x v="8399"/>
    <x v="42"/>
    <x v="4056"/>
    <x v="1"/>
    <m/>
    <m/>
    <s v="Jumia"/>
    <s v="Jum"/>
    <n v="13290.4"/>
    <n v="91504159.730000004"/>
    <n v="91504159.730000004"/>
    <s v="Alexandria"/>
  </r>
  <r>
    <x v="8405"/>
    <x v="2"/>
    <x v="2"/>
    <x v="2"/>
    <x v="1"/>
    <x v="0"/>
    <x v="8386"/>
    <x v="2"/>
    <x v="8400"/>
    <x v="153"/>
    <x v="4057"/>
    <x v="55"/>
    <m/>
    <m/>
    <s v="Jumia"/>
    <s v="Jum"/>
    <n v="16284.02"/>
    <n v="29200970.130000021"/>
    <n v="29200970.130000021"/>
    <s v="Cairo"/>
  </r>
  <r>
    <x v="8406"/>
    <x v="6"/>
    <x v="4"/>
    <x v="6"/>
    <x v="1"/>
    <x v="0"/>
    <x v="8387"/>
    <x v="1"/>
    <x v="8401"/>
    <x v="392"/>
    <x v="4058"/>
    <x v="245"/>
    <m/>
    <m/>
    <s v="Jumia"/>
    <s v="Jum"/>
    <n v="16284.02"/>
    <n v="31420413.200000018"/>
    <n v="31420413.200000018"/>
    <s v="Cairo"/>
  </r>
  <r>
    <x v="8407"/>
    <x v="1"/>
    <x v="1"/>
    <x v="1"/>
    <x v="1"/>
    <x v="0"/>
    <x v="8388"/>
    <x v="4"/>
    <x v="8402"/>
    <x v="296"/>
    <x v="391"/>
    <x v="136"/>
    <m/>
    <m/>
    <s v="Jumia"/>
    <s v="Jum"/>
    <n v="16284.02"/>
    <n v="91504159.730000004"/>
    <n v="91504159.730000004"/>
    <s v="Cairo"/>
  </r>
  <r>
    <x v="8408"/>
    <x v="0"/>
    <x v="0"/>
    <x v="0"/>
    <x v="2"/>
    <x v="0"/>
    <x v="8389"/>
    <x v="0"/>
    <x v="8403"/>
    <x v="33"/>
    <x v="4059"/>
    <x v="107"/>
    <m/>
    <m/>
    <s v="Amazon"/>
    <s v="Amazon"/>
    <n v="16284.02"/>
    <n v="92327183.770000085"/>
    <n v="92327183.770000085"/>
    <s v="Cairo"/>
  </r>
  <r>
    <x v="8409"/>
    <x v="7"/>
    <x v="0"/>
    <x v="7"/>
    <x v="1"/>
    <x v="5"/>
    <x v="8390"/>
    <x v="0"/>
    <x v="8404"/>
    <x v="308"/>
    <x v="2592"/>
    <x v="24"/>
    <m/>
    <m/>
    <s v="Jumia"/>
    <s v="Jum"/>
    <n v="27872.98"/>
    <n v="92327183.770000085"/>
    <n v="92327183.770000085"/>
    <s v="Giza"/>
  </r>
  <r>
    <x v="8410"/>
    <x v="5"/>
    <x v="1"/>
    <x v="5"/>
    <x v="0"/>
    <x v="4"/>
    <x v="8391"/>
    <x v="2"/>
    <x v="8405"/>
    <x v="326"/>
    <x v="230"/>
    <x v="262"/>
    <m/>
    <m/>
    <s v="sq"/>
    <s v="sq"/>
    <n v="99349.3"/>
    <n v="91504159.730000004"/>
    <n v="91504159.730000004"/>
    <s v="Riyadh"/>
  </r>
  <r>
    <x v="8411"/>
    <x v="2"/>
    <x v="2"/>
    <x v="2"/>
    <x v="0"/>
    <x v="2"/>
    <x v="8392"/>
    <x v="1"/>
    <x v="8406"/>
    <x v="107"/>
    <x v="2135"/>
    <x v="332"/>
    <m/>
    <m/>
    <s v="sq"/>
    <s v="sq"/>
    <n v="26648.76"/>
    <n v="29200970.130000021"/>
    <n v="29200970.130000021"/>
    <s v="Casablanca"/>
  </r>
  <r>
    <x v="8412"/>
    <x v="8"/>
    <x v="3"/>
    <x v="8"/>
    <x v="1"/>
    <x v="1"/>
    <x v="8393"/>
    <x v="4"/>
    <x v="8407"/>
    <x v="21"/>
    <x v="3320"/>
    <x v="10"/>
    <m/>
    <m/>
    <s v="Jumia"/>
    <s v="Jum"/>
    <n v="13290.4"/>
    <n v="57542997.559999913"/>
    <n v="57542997.559999913"/>
    <s v="Alexandria"/>
  </r>
  <r>
    <x v="8413"/>
    <x v="0"/>
    <x v="0"/>
    <x v="0"/>
    <x v="1"/>
    <x v="4"/>
    <x v="8394"/>
    <x v="0"/>
    <x v="8408"/>
    <x v="37"/>
    <x v="976"/>
    <x v="241"/>
    <m/>
    <m/>
    <s v="Jumia"/>
    <s v="Jum"/>
    <n v="99349.3"/>
    <n v="92327183.770000085"/>
    <n v="92327183.770000085"/>
    <s v="Riyadh"/>
  </r>
  <r>
    <x v="8414"/>
    <x v="2"/>
    <x v="2"/>
    <x v="2"/>
    <x v="0"/>
    <x v="2"/>
    <x v="8395"/>
    <x v="1"/>
    <x v="8409"/>
    <x v="171"/>
    <x v="2291"/>
    <x v="128"/>
    <m/>
    <m/>
    <s v="sq"/>
    <s v="sq"/>
    <n v="26648.76"/>
    <n v="29200970.130000021"/>
    <n v="29200970.130000021"/>
    <s v="Casablanca"/>
  </r>
  <r>
    <x v="8415"/>
    <x v="0"/>
    <x v="0"/>
    <x v="0"/>
    <x v="2"/>
    <x v="5"/>
    <x v="8396"/>
    <x v="3"/>
    <x v="8410"/>
    <x v="151"/>
    <x v="1643"/>
    <x v="294"/>
    <m/>
    <m/>
    <s v="Amazon"/>
    <s v="Amazon"/>
    <n v="27872.98"/>
    <n v="92327183.770000085"/>
    <n v="92327183.770000085"/>
    <s v="Giza"/>
  </r>
  <r>
    <x v="8416"/>
    <x v="1"/>
    <x v="1"/>
    <x v="1"/>
    <x v="2"/>
    <x v="3"/>
    <x v="8397"/>
    <x v="3"/>
    <x v="8411"/>
    <x v="304"/>
    <x v="3767"/>
    <x v="205"/>
    <m/>
    <m/>
    <s v="Amazon"/>
    <s v="Amazon"/>
    <n v="3665.44"/>
    <n v="91504159.730000004"/>
    <n v="91504159.730000004"/>
    <s v="Dubai"/>
  </r>
  <r>
    <x v="8417"/>
    <x v="8"/>
    <x v="3"/>
    <x v="8"/>
    <x v="1"/>
    <x v="4"/>
    <x v="8398"/>
    <x v="0"/>
    <x v="8412"/>
    <x v="157"/>
    <x v="3326"/>
    <x v="159"/>
    <m/>
    <m/>
    <s v="Jumia"/>
    <s v="Jum"/>
    <n v="99349.3"/>
    <n v="57542997.559999913"/>
    <n v="57542997.559999913"/>
    <s v="Riyadh"/>
  </r>
  <r>
    <x v="8418"/>
    <x v="6"/>
    <x v="4"/>
    <x v="6"/>
    <x v="2"/>
    <x v="0"/>
    <x v="8399"/>
    <x v="0"/>
    <x v="8413"/>
    <x v="142"/>
    <x v="224"/>
    <x v="73"/>
    <m/>
    <m/>
    <s v="Amazon"/>
    <s v="Amazon"/>
    <n v="16284.02"/>
    <n v="31420413.200000018"/>
    <n v="31420413.200000018"/>
    <s v="Cairo"/>
  </r>
  <r>
    <x v="8419"/>
    <x v="5"/>
    <x v="1"/>
    <x v="5"/>
    <x v="0"/>
    <x v="1"/>
    <x v="8400"/>
    <x v="3"/>
    <x v="8414"/>
    <x v="338"/>
    <x v="197"/>
    <x v="113"/>
    <m/>
    <m/>
    <s v="sq"/>
    <s v="sq"/>
    <n v="13290.4"/>
    <n v="91504159.730000004"/>
    <n v="91504159.730000004"/>
    <s v="Alexandria"/>
  </r>
  <r>
    <x v="8420"/>
    <x v="0"/>
    <x v="0"/>
    <x v="0"/>
    <x v="1"/>
    <x v="4"/>
    <x v="8401"/>
    <x v="0"/>
    <x v="8415"/>
    <x v="164"/>
    <x v="1096"/>
    <x v="48"/>
    <m/>
    <m/>
    <s v="Jumia"/>
    <s v="Jum"/>
    <n v="99349.3"/>
    <n v="92327183.770000085"/>
    <n v="92327183.770000085"/>
    <s v="Riyadh"/>
  </r>
  <r>
    <x v="8421"/>
    <x v="7"/>
    <x v="0"/>
    <x v="7"/>
    <x v="2"/>
    <x v="3"/>
    <x v="8402"/>
    <x v="4"/>
    <x v="8416"/>
    <x v="291"/>
    <x v="3011"/>
    <x v="325"/>
    <m/>
    <m/>
    <s v="Amazon"/>
    <s v="Amazon"/>
    <n v="3665.44"/>
    <n v="92327183.770000085"/>
    <n v="92327183.770000085"/>
    <s v="Dubai"/>
  </r>
  <r>
    <x v="8422"/>
    <x v="7"/>
    <x v="0"/>
    <x v="7"/>
    <x v="2"/>
    <x v="3"/>
    <x v="8403"/>
    <x v="3"/>
    <x v="8417"/>
    <x v="341"/>
    <x v="4060"/>
    <x v="341"/>
    <m/>
    <m/>
    <s v="Amazon"/>
    <s v="Amazon"/>
    <n v="3665.44"/>
    <n v="92327183.770000085"/>
    <n v="92327183.770000085"/>
    <s v="Dubai"/>
  </r>
  <r>
    <x v="8423"/>
    <x v="4"/>
    <x v="0"/>
    <x v="4"/>
    <x v="2"/>
    <x v="0"/>
    <x v="8404"/>
    <x v="4"/>
    <x v="8418"/>
    <x v="58"/>
    <x v="2082"/>
    <x v="245"/>
    <m/>
    <m/>
    <s v="Amazon"/>
    <s v="Amazon"/>
    <n v="16284.02"/>
    <n v="92327183.770000085"/>
    <n v="92327183.770000085"/>
    <s v="Cairo"/>
  </r>
  <r>
    <x v="8424"/>
    <x v="3"/>
    <x v="3"/>
    <x v="3"/>
    <x v="2"/>
    <x v="0"/>
    <x v="8405"/>
    <x v="2"/>
    <x v="8419"/>
    <x v="374"/>
    <x v="3078"/>
    <x v="104"/>
    <m/>
    <m/>
    <s v="Amazon"/>
    <s v="Amazon"/>
    <n v="16284.02"/>
    <n v="57542997.559999913"/>
    <n v="57542997.559999913"/>
    <s v="Cairo"/>
  </r>
  <r>
    <x v="8425"/>
    <x v="4"/>
    <x v="0"/>
    <x v="4"/>
    <x v="0"/>
    <x v="2"/>
    <x v="8406"/>
    <x v="3"/>
    <x v="8420"/>
    <x v="156"/>
    <x v="3859"/>
    <x v="138"/>
    <m/>
    <m/>
    <s v="sq"/>
    <s v="sq"/>
    <n v="26648.76"/>
    <n v="92327183.770000085"/>
    <n v="92327183.770000085"/>
    <s v="Casablanca"/>
  </r>
  <r>
    <x v="8426"/>
    <x v="9"/>
    <x v="1"/>
    <x v="9"/>
    <x v="1"/>
    <x v="1"/>
    <x v="8407"/>
    <x v="1"/>
    <x v="8421"/>
    <x v="136"/>
    <x v="3611"/>
    <x v="55"/>
    <m/>
    <m/>
    <s v="Jumia"/>
    <s v="Jum"/>
    <n v="13290.4"/>
    <n v="91504159.730000004"/>
    <n v="91504159.730000004"/>
    <s v="Alexandria"/>
  </r>
  <r>
    <x v="8427"/>
    <x v="5"/>
    <x v="1"/>
    <x v="5"/>
    <x v="0"/>
    <x v="2"/>
    <x v="8408"/>
    <x v="4"/>
    <x v="8422"/>
    <x v="385"/>
    <x v="4061"/>
    <x v="71"/>
    <m/>
    <m/>
    <s v="sq"/>
    <s v="sq"/>
    <n v="26648.76"/>
    <n v="91504159.730000004"/>
    <n v="91504159.730000004"/>
    <s v="Casablanca"/>
  </r>
  <r>
    <x v="8428"/>
    <x v="7"/>
    <x v="0"/>
    <x v="7"/>
    <x v="1"/>
    <x v="5"/>
    <x v="8409"/>
    <x v="3"/>
    <x v="8423"/>
    <x v="41"/>
    <x v="2734"/>
    <x v="357"/>
    <m/>
    <m/>
    <s v="Jumia"/>
    <s v="Jum"/>
    <n v="27872.98"/>
    <n v="92327183.770000085"/>
    <n v="92327183.770000085"/>
    <s v="Giza"/>
  </r>
  <r>
    <x v="8429"/>
    <x v="5"/>
    <x v="1"/>
    <x v="5"/>
    <x v="1"/>
    <x v="3"/>
    <x v="8410"/>
    <x v="0"/>
    <x v="8424"/>
    <x v="97"/>
    <x v="1355"/>
    <x v="129"/>
    <m/>
    <m/>
    <s v="Jumia"/>
    <s v="Jum"/>
    <n v="3665.44"/>
    <n v="91504159.730000004"/>
    <n v="91504159.730000004"/>
    <s v="Dubai"/>
  </r>
  <r>
    <x v="8430"/>
    <x v="7"/>
    <x v="0"/>
    <x v="7"/>
    <x v="2"/>
    <x v="2"/>
    <x v="8411"/>
    <x v="4"/>
    <x v="8425"/>
    <x v="224"/>
    <x v="1633"/>
    <x v="95"/>
    <m/>
    <m/>
    <s v="Amazon"/>
    <s v="Amazon"/>
    <n v="26648.76"/>
    <n v="92327183.770000085"/>
    <n v="92327183.770000085"/>
    <s v="Casablanca"/>
  </r>
  <r>
    <x v="8431"/>
    <x v="0"/>
    <x v="0"/>
    <x v="0"/>
    <x v="0"/>
    <x v="2"/>
    <x v="8412"/>
    <x v="0"/>
    <x v="8426"/>
    <x v="10"/>
    <x v="2008"/>
    <x v="292"/>
    <m/>
    <m/>
    <s v="sq"/>
    <s v="sq"/>
    <n v="26648.76"/>
    <n v="92327183.770000085"/>
    <n v="92327183.770000085"/>
    <s v="Casablanca"/>
  </r>
  <r>
    <x v="8432"/>
    <x v="4"/>
    <x v="0"/>
    <x v="4"/>
    <x v="2"/>
    <x v="3"/>
    <x v="8413"/>
    <x v="4"/>
    <x v="8427"/>
    <x v="15"/>
    <x v="1066"/>
    <x v="158"/>
    <m/>
    <m/>
    <s v="Amazon"/>
    <s v="Amazon"/>
    <n v="3665.44"/>
    <n v="92327183.770000085"/>
    <n v="92327183.770000085"/>
    <s v="Dubai"/>
  </r>
  <r>
    <x v="8433"/>
    <x v="8"/>
    <x v="3"/>
    <x v="8"/>
    <x v="2"/>
    <x v="0"/>
    <x v="8414"/>
    <x v="4"/>
    <x v="8428"/>
    <x v="65"/>
    <x v="1097"/>
    <x v="160"/>
    <m/>
    <m/>
    <s v="Amazon"/>
    <s v="Amazon"/>
    <n v="16284.02"/>
    <n v="57542997.559999913"/>
    <n v="57542997.559999913"/>
    <s v="Cairo"/>
  </r>
  <r>
    <x v="8434"/>
    <x v="7"/>
    <x v="0"/>
    <x v="7"/>
    <x v="1"/>
    <x v="3"/>
    <x v="8415"/>
    <x v="3"/>
    <x v="8429"/>
    <x v="44"/>
    <x v="3739"/>
    <x v="314"/>
    <m/>
    <m/>
    <s v="Jumia"/>
    <s v="Jum"/>
    <n v="3665.44"/>
    <n v="92327183.770000085"/>
    <n v="92327183.770000085"/>
    <s v="Dubai"/>
  </r>
  <r>
    <x v="8435"/>
    <x v="9"/>
    <x v="1"/>
    <x v="9"/>
    <x v="1"/>
    <x v="1"/>
    <x v="8416"/>
    <x v="3"/>
    <x v="8430"/>
    <x v="162"/>
    <x v="3060"/>
    <x v="237"/>
    <m/>
    <m/>
    <s v="Jumia"/>
    <s v="Jum"/>
    <n v="13290.4"/>
    <n v="91504159.730000004"/>
    <n v="91504159.730000004"/>
    <s v="Alexandria"/>
  </r>
  <r>
    <x v="8436"/>
    <x v="0"/>
    <x v="0"/>
    <x v="0"/>
    <x v="2"/>
    <x v="4"/>
    <x v="8417"/>
    <x v="0"/>
    <x v="8431"/>
    <x v="245"/>
    <x v="2551"/>
    <x v="254"/>
    <m/>
    <m/>
    <s v="Amazon"/>
    <s v="Amazon"/>
    <n v="99349.3"/>
    <n v="92327183.770000085"/>
    <n v="92327183.770000085"/>
    <s v="Riyadh"/>
  </r>
  <r>
    <x v="8437"/>
    <x v="0"/>
    <x v="0"/>
    <x v="0"/>
    <x v="1"/>
    <x v="5"/>
    <x v="8418"/>
    <x v="1"/>
    <x v="8432"/>
    <x v="366"/>
    <x v="3070"/>
    <x v="310"/>
    <m/>
    <m/>
    <s v="Jumia"/>
    <s v="Jum"/>
    <n v="27872.98"/>
    <n v="92327183.770000085"/>
    <n v="92327183.770000085"/>
    <s v="Giza"/>
  </r>
  <r>
    <x v="8438"/>
    <x v="4"/>
    <x v="0"/>
    <x v="4"/>
    <x v="1"/>
    <x v="1"/>
    <x v="8419"/>
    <x v="3"/>
    <x v="8433"/>
    <x v="291"/>
    <x v="2022"/>
    <x v="314"/>
    <m/>
    <m/>
    <s v="Jumia"/>
    <s v="Jum"/>
    <n v="13290.4"/>
    <n v="92327183.770000085"/>
    <n v="92327183.770000085"/>
    <s v="Alexandria"/>
  </r>
  <r>
    <x v="8439"/>
    <x v="6"/>
    <x v="4"/>
    <x v="6"/>
    <x v="0"/>
    <x v="4"/>
    <x v="8420"/>
    <x v="0"/>
    <x v="8434"/>
    <x v="13"/>
    <x v="1101"/>
    <x v="48"/>
    <m/>
    <m/>
    <s v="sq"/>
    <s v="sq"/>
    <n v="99349.3"/>
    <n v="31420413.200000018"/>
    <n v="31420413.200000018"/>
    <s v="Riyadh"/>
  </r>
  <r>
    <x v="8440"/>
    <x v="4"/>
    <x v="0"/>
    <x v="4"/>
    <x v="1"/>
    <x v="1"/>
    <x v="8421"/>
    <x v="3"/>
    <x v="8435"/>
    <x v="342"/>
    <x v="2585"/>
    <x v="345"/>
    <m/>
    <m/>
    <s v="Jumia"/>
    <s v="Jum"/>
    <n v="13290.4"/>
    <n v="92327183.770000085"/>
    <n v="92327183.770000085"/>
    <s v="Alexandria"/>
  </r>
  <r>
    <x v="8441"/>
    <x v="3"/>
    <x v="3"/>
    <x v="3"/>
    <x v="0"/>
    <x v="5"/>
    <x v="8422"/>
    <x v="3"/>
    <x v="8436"/>
    <x v="16"/>
    <x v="4062"/>
    <x v="176"/>
    <m/>
    <m/>
    <s v="sq"/>
    <s v="sq"/>
    <n v="27872.98"/>
    <n v="57542997.559999913"/>
    <n v="57542997.559999913"/>
    <s v="Giza"/>
  </r>
  <r>
    <x v="8442"/>
    <x v="1"/>
    <x v="1"/>
    <x v="1"/>
    <x v="2"/>
    <x v="0"/>
    <x v="8423"/>
    <x v="1"/>
    <x v="8437"/>
    <x v="122"/>
    <x v="3419"/>
    <x v="258"/>
    <m/>
    <m/>
    <s v="Amazon"/>
    <s v="Amazon"/>
    <n v="16284.02"/>
    <n v="91504159.730000004"/>
    <n v="91504159.730000004"/>
    <s v="Cairo"/>
  </r>
  <r>
    <x v="8443"/>
    <x v="4"/>
    <x v="0"/>
    <x v="4"/>
    <x v="2"/>
    <x v="1"/>
    <x v="8424"/>
    <x v="1"/>
    <x v="8438"/>
    <x v="81"/>
    <x v="1125"/>
    <x v="268"/>
    <m/>
    <m/>
    <s v="Amazon"/>
    <s v="Amazon"/>
    <n v="13290.4"/>
    <n v="92327183.770000085"/>
    <n v="92327183.770000085"/>
    <s v="Alexandria"/>
  </r>
  <r>
    <x v="8444"/>
    <x v="3"/>
    <x v="3"/>
    <x v="3"/>
    <x v="0"/>
    <x v="4"/>
    <x v="8425"/>
    <x v="1"/>
    <x v="8439"/>
    <x v="374"/>
    <x v="3193"/>
    <x v="266"/>
    <m/>
    <m/>
    <s v="sq"/>
    <s v="sq"/>
    <n v="99349.3"/>
    <n v="57542997.559999913"/>
    <n v="57542997.559999913"/>
    <s v="Riyadh"/>
  </r>
  <r>
    <x v="8445"/>
    <x v="0"/>
    <x v="0"/>
    <x v="0"/>
    <x v="2"/>
    <x v="5"/>
    <x v="8426"/>
    <x v="3"/>
    <x v="8440"/>
    <x v="126"/>
    <x v="4063"/>
    <x v="169"/>
    <m/>
    <m/>
    <s v="Amazon"/>
    <s v="Amazon"/>
    <n v="27872.98"/>
    <n v="92327183.770000085"/>
    <n v="92327183.770000085"/>
    <s v="Giza"/>
  </r>
  <r>
    <x v="8446"/>
    <x v="5"/>
    <x v="1"/>
    <x v="5"/>
    <x v="1"/>
    <x v="2"/>
    <x v="8427"/>
    <x v="1"/>
    <x v="8441"/>
    <x v="197"/>
    <x v="1889"/>
    <x v="1"/>
    <m/>
    <m/>
    <s v="Jumia"/>
    <s v="Jum"/>
    <n v="26648.76"/>
    <n v="91504159.730000004"/>
    <n v="91504159.730000004"/>
    <s v="Casablanca"/>
  </r>
  <r>
    <x v="8447"/>
    <x v="4"/>
    <x v="0"/>
    <x v="4"/>
    <x v="1"/>
    <x v="4"/>
    <x v="8428"/>
    <x v="0"/>
    <x v="8442"/>
    <x v="245"/>
    <x v="3258"/>
    <x v="282"/>
    <m/>
    <m/>
    <s v="Jumia"/>
    <s v="Jum"/>
    <n v="99349.3"/>
    <n v="92327183.770000085"/>
    <n v="92327183.770000085"/>
    <s v="Riyadh"/>
  </r>
  <r>
    <x v="8448"/>
    <x v="5"/>
    <x v="1"/>
    <x v="5"/>
    <x v="1"/>
    <x v="3"/>
    <x v="8429"/>
    <x v="1"/>
    <x v="8443"/>
    <x v="124"/>
    <x v="2851"/>
    <x v="74"/>
    <m/>
    <m/>
    <s v="Jumia"/>
    <s v="Jum"/>
    <n v="3665.44"/>
    <n v="91504159.730000004"/>
    <n v="91504159.730000004"/>
    <s v="Dubai"/>
  </r>
  <r>
    <x v="8449"/>
    <x v="8"/>
    <x v="3"/>
    <x v="8"/>
    <x v="0"/>
    <x v="0"/>
    <x v="8430"/>
    <x v="0"/>
    <x v="8444"/>
    <x v="400"/>
    <x v="3766"/>
    <x v="242"/>
    <m/>
    <m/>
    <s v="sq"/>
    <s v="sq"/>
    <n v="16284.02"/>
    <n v="57542997.559999913"/>
    <n v="57542997.559999913"/>
    <s v="Cairo"/>
  </r>
  <r>
    <x v="8450"/>
    <x v="4"/>
    <x v="0"/>
    <x v="4"/>
    <x v="2"/>
    <x v="5"/>
    <x v="8431"/>
    <x v="0"/>
    <x v="8445"/>
    <x v="306"/>
    <x v="1303"/>
    <x v="49"/>
    <m/>
    <m/>
    <s v="Amazon"/>
    <s v="Amazon"/>
    <n v="27872.98"/>
    <n v="92327183.770000085"/>
    <n v="92327183.770000085"/>
    <s v="Giza"/>
  </r>
  <r>
    <x v="8451"/>
    <x v="6"/>
    <x v="4"/>
    <x v="6"/>
    <x v="2"/>
    <x v="1"/>
    <x v="8432"/>
    <x v="0"/>
    <x v="8446"/>
    <x v="204"/>
    <x v="1085"/>
    <x v="3"/>
    <m/>
    <m/>
    <s v="Amazon"/>
    <s v="Amazon"/>
    <n v="13290.4"/>
    <n v="31420413.200000018"/>
    <n v="31420413.200000018"/>
    <s v="Alexandria"/>
  </r>
  <r>
    <x v="8452"/>
    <x v="3"/>
    <x v="3"/>
    <x v="3"/>
    <x v="2"/>
    <x v="3"/>
    <x v="8433"/>
    <x v="4"/>
    <x v="8447"/>
    <x v="215"/>
    <x v="2948"/>
    <x v="231"/>
    <m/>
    <m/>
    <s v="Amazon"/>
    <s v="Amazon"/>
    <n v="3665.44"/>
    <n v="57542997.559999913"/>
    <n v="57542997.559999913"/>
    <s v="Dubai"/>
  </r>
  <r>
    <x v="8453"/>
    <x v="5"/>
    <x v="1"/>
    <x v="5"/>
    <x v="1"/>
    <x v="2"/>
    <x v="8434"/>
    <x v="3"/>
    <x v="8448"/>
    <x v="152"/>
    <x v="2977"/>
    <x v="82"/>
    <m/>
    <m/>
    <s v="Jumia"/>
    <s v="Jum"/>
    <n v="26648.76"/>
    <n v="91504159.730000004"/>
    <n v="91504159.730000004"/>
    <s v="Casablanca"/>
  </r>
  <r>
    <x v="8454"/>
    <x v="6"/>
    <x v="4"/>
    <x v="6"/>
    <x v="0"/>
    <x v="0"/>
    <x v="8435"/>
    <x v="2"/>
    <x v="8449"/>
    <x v="51"/>
    <x v="2140"/>
    <x v="87"/>
    <m/>
    <m/>
    <s v="sq"/>
    <s v="sq"/>
    <n v="16284.02"/>
    <n v="31420413.200000018"/>
    <n v="31420413.200000018"/>
    <s v="Cairo"/>
  </r>
  <r>
    <x v="8455"/>
    <x v="5"/>
    <x v="1"/>
    <x v="5"/>
    <x v="1"/>
    <x v="4"/>
    <x v="8436"/>
    <x v="4"/>
    <x v="8450"/>
    <x v="188"/>
    <x v="2978"/>
    <x v="341"/>
    <m/>
    <m/>
    <s v="Jumia"/>
    <s v="Jum"/>
    <n v="99349.3"/>
    <n v="91504159.730000004"/>
    <n v="91504159.730000004"/>
    <s v="Riyadh"/>
  </r>
  <r>
    <x v="8456"/>
    <x v="5"/>
    <x v="1"/>
    <x v="5"/>
    <x v="0"/>
    <x v="1"/>
    <x v="8437"/>
    <x v="0"/>
    <x v="8451"/>
    <x v="221"/>
    <x v="1770"/>
    <x v="112"/>
    <m/>
    <m/>
    <s v="sq"/>
    <s v="sq"/>
    <n v="13290.4"/>
    <n v="91504159.730000004"/>
    <n v="91504159.730000004"/>
    <s v="Alexandria"/>
  </r>
  <r>
    <x v="8457"/>
    <x v="3"/>
    <x v="3"/>
    <x v="3"/>
    <x v="1"/>
    <x v="2"/>
    <x v="8438"/>
    <x v="4"/>
    <x v="8452"/>
    <x v="384"/>
    <x v="2101"/>
    <x v="26"/>
    <m/>
    <m/>
    <s v="Jumia"/>
    <s v="Jum"/>
    <n v="26648.76"/>
    <n v="57542997.559999913"/>
    <n v="57542997.559999913"/>
    <s v="Casablanca"/>
  </r>
  <r>
    <x v="8458"/>
    <x v="0"/>
    <x v="0"/>
    <x v="0"/>
    <x v="1"/>
    <x v="4"/>
    <x v="8439"/>
    <x v="1"/>
    <x v="8453"/>
    <x v="364"/>
    <x v="4064"/>
    <x v="278"/>
    <m/>
    <m/>
    <s v="Jumia"/>
    <s v="Jum"/>
    <n v="99349.3"/>
    <n v="92327183.770000085"/>
    <n v="92327183.770000085"/>
    <s v="Riyadh"/>
  </r>
  <r>
    <x v="8459"/>
    <x v="9"/>
    <x v="1"/>
    <x v="9"/>
    <x v="1"/>
    <x v="3"/>
    <x v="8440"/>
    <x v="1"/>
    <x v="8454"/>
    <x v="130"/>
    <x v="2939"/>
    <x v="82"/>
    <m/>
    <m/>
    <s v="Jumia"/>
    <s v="Jum"/>
    <n v="3665.44"/>
    <n v="91504159.730000004"/>
    <n v="91504159.730000004"/>
    <s v="Dubai"/>
  </r>
  <r>
    <x v="8460"/>
    <x v="3"/>
    <x v="3"/>
    <x v="3"/>
    <x v="1"/>
    <x v="2"/>
    <x v="8441"/>
    <x v="0"/>
    <x v="8455"/>
    <x v="37"/>
    <x v="2898"/>
    <x v="71"/>
    <m/>
    <m/>
    <s v="Jumia"/>
    <s v="Jum"/>
    <n v="26648.76"/>
    <n v="57542997.559999913"/>
    <n v="57542997.559999913"/>
    <s v="Casablanca"/>
  </r>
  <r>
    <x v="8461"/>
    <x v="8"/>
    <x v="3"/>
    <x v="8"/>
    <x v="1"/>
    <x v="2"/>
    <x v="8442"/>
    <x v="0"/>
    <x v="8456"/>
    <x v="352"/>
    <x v="2598"/>
    <x v="322"/>
    <m/>
    <m/>
    <s v="Jumia"/>
    <s v="Jum"/>
    <n v="26648.76"/>
    <n v="57542997.559999913"/>
    <n v="57542997.559999913"/>
    <s v="Casablanca"/>
  </r>
  <r>
    <x v="8462"/>
    <x v="0"/>
    <x v="0"/>
    <x v="0"/>
    <x v="1"/>
    <x v="1"/>
    <x v="8443"/>
    <x v="4"/>
    <x v="8457"/>
    <x v="382"/>
    <x v="60"/>
    <x v="316"/>
    <m/>
    <m/>
    <s v="Jumia"/>
    <s v="Jum"/>
    <n v="13290.4"/>
    <n v="92327183.770000085"/>
    <n v="92327183.770000085"/>
    <s v="Alexandria"/>
  </r>
  <r>
    <x v="8463"/>
    <x v="0"/>
    <x v="0"/>
    <x v="0"/>
    <x v="1"/>
    <x v="4"/>
    <x v="8444"/>
    <x v="3"/>
    <x v="8458"/>
    <x v="119"/>
    <x v="1843"/>
    <x v="63"/>
    <m/>
    <m/>
    <s v="Jumia"/>
    <s v="Jum"/>
    <n v="99349.3"/>
    <n v="92327183.770000085"/>
    <n v="92327183.770000085"/>
    <s v="Riyadh"/>
  </r>
  <r>
    <x v="8464"/>
    <x v="7"/>
    <x v="0"/>
    <x v="7"/>
    <x v="2"/>
    <x v="4"/>
    <x v="8445"/>
    <x v="0"/>
    <x v="8459"/>
    <x v="312"/>
    <x v="4065"/>
    <x v="211"/>
    <m/>
    <m/>
    <s v="Amazon"/>
    <s v="Amazon"/>
    <n v="99349.3"/>
    <n v="92327183.770000085"/>
    <n v="92327183.770000085"/>
    <s v="Riyadh"/>
  </r>
  <r>
    <x v="8465"/>
    <x v="6"/>
    <x v="4"/>
    <x v="6"/>
    <x v="1"/>
    <x v="5"/>
    <x v="8446"/>
    <x v="4"/>
    <x v="8460"/>
    <x v="44"/>
    <x v="4066"/>
    <x v="54"/>
    <m/>
    <m/>
    <s v="Jumia"/>
    <s v="Jum"/>
    <n v="27872.98"/>
    <n v="31420413.200000018"/>
    <n v="31420413.200000018"/>
    <s v="Giza"/>
  </r>
  <r>
    <x v="8466"/>
    <x v="8"/>
    <x v="3"/>
    <x v="8"/>
    <x v="2"/>
    <x v="3"/>
    <x v="8447"/>
    <x v="0"/>
    <x v="8461"/>
    <x v="340"/>
    <x v="2299"/>
    <x v="331"/>
    <m/>
    <m/>
    <s v="Amazon"/>
    <s v="Amazon"/>
    <n v="3665.44"/>
    <n v="57542997.559999913"/>
    <n v="57542997.559999913"/>
    <s v="Dubai"/>
  </r>
  <r>
    <x v="8467"/>
    <x v="0"/>
    <x v="0"/>
    <x v="0"/>
    <x v="0"/>
    <x v="3"/>
    <x v="8448"/>
    <x v="1"/>
    <x v="8462"/>
    <x v="258"/>
    <x v="3731"/>
    <x v="219"/>
    <m/>
    <m/>
    <s v="sq"/>
    <s v="sq"/>
    <n v="3665.44"/>
    <n v="92327183.770000085"/>
    <n v="92327183.770000085"/>
    <s v="Dubai"/>
  </r>
  <r>
    <x v="8468"/>
    <x v="4"/>
    <x v="0"/>
    <x v="4"/>
    <x v="1"/>
    <x v="5"/>
    <x v="8449"/>
    <x v="1"/>
    <x v="8463"/>
    <x v="324"/>
    <x v="3224"/>
    <x v="70"/>
    <m/>
    <m/>
    <s v="Jumia"/>
    <s v="Jum"/>
    <n v="27872.98"/>
    <n v="92327183.770000085"/>
    <n v="92327183.770000085"/>
    <s v="Giza"/>
  </r>
  <r>
    <x v="8469"/>
    <x v="8"/>
    <x v="3"/>
    <x v="8"/>
    <x v="0"/>
    <x v="2"/>
    <x v="8450"/>
    <x v="1"/>
    <x v="8464"/>
    <x v="323"/>
    <x v="2549"/>
    <x v="168"/>
    <m/>
    <m/>
    <s v="sq"/>
    <s v="sq"/>
    <n v="26648.76"/>
    <n v="57542997.559999913"/>
    <n v="57542997.559999913"/>
    <s v="Casablanca"/>
  </r>
  <r>
    <x v="8470"/>
    <x v="1"/>
    <x v="1"/>
    <x v="1"/>
    <x v="1"/>
    <x v="3"/>
    <x v="8451"/>
    <x v="4"/>
    <x v="8465"/>
    <x v="300"/>
    <x v="4067"/>
    <x v="141"/>
    <m/>
    <m/>
    <s v="Jumia"/>
    <s v="Jum"/>
    <n v="3665.44"/>
    <n v="91504159.730000004"/>
    <n v="91504159.730000004"/>
    <s v="Dubai"/>
  </r>
  <r>
    <x v="8471"/>
    <x v="8"/>
    <x v="3"/>
    <x v="8"/>
    <x v="2"/>
    <x v="4"/>
    <x v="8452"/>
    <x v="3"/>
    <x v="8466"/>
    <x v="98"/>
    <x v="2197"/>
    <x v="246"/>
    <m/>
    <m/>
    <s v="Amazon"/>
    <s v="Amazon"/>
    <n v="99349.3"/>
    <n v="57542997.559999913"/>
    <n v="57542997.559999913"/>
    <s v="Riyadh"/>
  </r>
  <r>
    <x v="8472"/>
    <x v="7"/>
    <x v="0"/>
    <x v="7"/>
    <x v="0"/>
    <x v="1"/>
    <x v="8453"/>
    <x v="2"/>
    <x v="8467"/>
    <x v="60"/>
    <x v="3234"/>
    <x v="35"/>
    <m/>
    <m/>
    <s v="sq"/>
    <s v="sq"/>
    <n v="13290.4"/>
    <n v="92327183.770000085"/>
    <n v="92327183.770000085"/>
    <s v="Alexandria"/>
  </r>
  <r>
    <x v="8473"/>
    <x v="5"/>
    <x v="1"/>
    <x v="5"/>
    <x v="2"/>
    <x v="5"/>
    <x v="8454"/>
    <x v="1"/>
    <x v="8468"/>
    <x v="378"/>
    <x v="3473"/>
    <x v="63"/>
    <m/>
    <m/>
    <s v="Amazon"/>
    <s v="Amazon"/>
    <n v="27872.98"/>
    <n v="91504159.730000004"/>
    <n v="91504159.730000004"/>
    <s v="Giza"/>
  </r>
  <r>
    <x v="8474"/>
    <x v="5"/>
    <x v="1"/>
    <x v="5"/>
    <x v="1"/>
    <x v="0"/>
    <x v="8455"/>
    <x v="2"/>
    <x v="8469"/>
    <x v="145"/>
    <x v="2540"/>
    <x v="138"/>
    <m/>
    <m/>
    <s v="Jumia"/>
    <s v="Jum"/>
    <n v="16284.02"/>
    <n v="91504159.730000004"/>
    <n v="91504159.730000004"/>
    <s v="Cairo"/>
  </r>
  <r>
    <x v="8475"/>
    <x v="7"/>
    <x v="0"/>
    <x v="7"/>
    <x v="1"/>
    <x v="2"/>
    <x v="8456"/>
    <x v="2"/>
    <x v="8470"/>
    <x v="400"/>
    <x v="3839"/>
    <x v="136"/>
    <m/>
    <m/>
    <s v="Jumia"/>
    <s v="Jum"/>
    <n v="26648.76"/>
    <n v="92327183.770000085"/>
    <n v="92327183.770000085"/>
    <s v="Casablanca"/>
  </r>
  <r>
    <x v="8476"/>
    <x v="0"/>
    <x v="0"/>
    <x v="0"/>
    <x v="1"/>
    <x v="1"/>
    <x v="8457"/>
    <x v="4"/>
    <x v="8471"/>
    <x v="67"/>
    <x v="1536"/>
    <x v="347"/>
    <m/>
    <m/>
    <s v="Jumia"/>
    <s v="Jum"/>
    <n v="13290.4"/>
    <n v="92327183.770000085"/>
    <n v="92327183.770000085"/>
    <s v="Alexandria"/>
  </r>
  <r>
    <x v="8477"/>
    <x v="5"/>
    <x v="1"/>
    <x v="5"/>
    <x v="0"/>
    <x v="4"/>
    <x v="8458"/>
    <x v="4"/>
    <x v="8472"/>
    <x v="284"/>
    <x v="1492"/>
    <x v="307"/>
    <m/>
    <m/>
    <s v="sq"/>
    <s v="sq"/>
    <n v="99349.3"/>
    <n v="91504159.730000004"/>
    <n v="91504159.730000004"/>
    <s v="Riyadh"/>
  </r>
  <r>
    <x v="8478"/>
    <x v="1"/>
    <x v="1"/>
    <x v="1"/>
    <x v="2"/>
    <x v="1"/>
    <x v="8459"/>
    <x v="0"/>
    <x v="8473"/>
    <x v="51"/>
    <x v="1814"/>
    <x v="342"/>
    <m/>
    <m/>
    <s v="Amazon"/>
    <s v="Amazon"/>
    <n v="13290.4"/>
    <n v="91504159.730000004"/>
    <n v="91504159.730000004"/>
    <s v="Alexandria"/>
  </r>
  <r>
    <x v="8479"/>
    <x v="8"/>
    <x v="3"/>
    <x v="8"/>
    <x v="0"/>
    <x v="0"/>
    <x v="8460"/>
    <x v="4"/>
    <x v="8474"/>
    <x v="355"/>
    <x v="4068"/>
    <x v="11"/>
    <m/>
    <m/>
    <s v="sq"/>
    <s v="sq"/>
    <n v="16284.02"/>
    <n v="57542997.559999913"/>
    <n v="57542997.559999913"/>
    <s v="Cairo"/>
  </r>
  <r>
    <x v="8480"/>
    <x v="9"/>
    <x v="1"/>
    <x v="9"/>
    <x v="0"/>
    <x v="1"/>
    <x v="8461"/>
    <x v="0"/>
    <x v="8475"/>
    <x v="52"/>
    <x v="3187"/>
    <x v="15"/>
    <m/>
    <m/>
    <s v="sq"/>
    <s v="sq"/>
    <n v="13290.4"/>
    <n v="91504159.730000004"/>
    <n v="91504159.730000004"/>
    <s v="Alexandria"/>
  </r>
  <r>
    <x v="8481"/>
    <x v="4"/>
    <x v="0"/>
    <x v="4"/>
    <x v="2"/>
    <x v="0"/>
    <x v="8462"/>
    <x v="3"/>
    <x v="8476"/>
    <x v="158"/>
    <x v="3218"/>
    <x v="218"/>
    <m/>
    <m/>
    <s v="Amazon"/>
    <s v="Amazon"/>
    <n v="16284.02"/>
    <n v="92327183.770000085"/>
    <n v="92327183.770000085"/>
    <s v="Cairo"/>
  </r>
  <r>
    <x v="8482"/>
    <x v="0"/>
    <x v="0"/>
    <x v="0"/>
    <x v="0"/>
    <x v="0"/>
    <x v="8463"/>
    <x v="3"/>
    <x v="8477"/>
    <x v="310"/>
    <x v="1491"/>
    <x v="263"/>
    <m/>
    <m/>
    <s v="sq"/>
    <s v="sq"/>
    <n v="16284.02"/>
    <n v="92327183.770000085"/>
    <n v="92327183.770000085"/>
    <s v="Cairo"/>
  </r>
  <r>
    <x v="8483"/>
    <x v="2"/>
    <x v="2"/>
    <x v="2"/>
    <x v="0"/>
    <x v="1"/>
    <x v="8464"/>
    <x v="3"/>
    <x v="8478"/>
    <x v="377"/>
    <x v="1123"/>
    <x v="64"/>
    <m/>
    <m/>
    <s v="sq"/>
    <s v="sq"/>
    <n v="13290.4"/>
    <n v="29200970.130000021"/>
    <n v="29200970.130000021"/>
    <s v="Alexandria"/>
  </r>
  <r>
    <x v="8484"/>
    <x v="0"/>
    <x v="0"/>
    <x v="0"/>
    <x v="1"/>
    <x v="4"/>
    <x v="8465"/>
    <x v="1"/>
    <x v="8479"/>
    <x v="293"/>
    <x v="991"/>
    <x v="299"/>
    <m/>
    <m/>
    <s v="Jumia"/>
    <s v="Jum"/>
    <n v="99349.3"/>
    <n v="92327183.770000085"/>
    <n v="92327183.770000085"/>
    <s v="Riyadh"/>
  </r>
  <r>
    <x v="8485"/>
    <x v="3"/>
    <x v="3"/>
    <x v="3"/>
    <x v="0"/>
    <x v="3"/>
    <x v="8466"/>
    <x v="1"/>
    <x v="8480"/>
    <x v="208"/>
    <x v="909"/>
    <x v="43"/>
    <m/>
    <m/>
    <s v="sq"/>
    <s v="sq"/>
    <n v="3665.44"/>
    <n v="57542997.559999913"/>
    <n v="57542997.559999913"/>
    <s v="Dubai"/>
  </r>
  <r>
    <x v="8486"/>
    <x v="2"/>
    <x v="2"/>
    <x v="2"/>
    <x v="0"/>
    <x v="1"/>
    <x v="8467"/>
    <x v="2"/>
    <x v="8481"/>
    <x v="188"/>
    <x v="1732"/>
    <x v="255"/>
    <m/>
    <m/>
    <s v="sq"/>
    <s v="sq"/>
    <n v="13290.4"/>
    <n v="29200970.130000021"/>
    <n v="29200970.130000021"/>
    <s v="Alexandria"/>
  </r>
  <r>
    <x v="8487"/>
    <x v="5"/>
    <x v="1"/>
    <x v="5"/>
    <x v="1"/>
    <x v="0"/>
    <x v="8468"/>
    <x v="3"/>
    <x v="8482"/>
    <x v="164"/>
    <x v="3385"/>
    <x v="94"/>
    <m/>
    <m/>
    <s v="Jumia"/>
    <s v="Jum"/>
    <n v="16284.02"/>
    <n v="91504159.730000004"/>
    <n v="91504159.730000004"/>
    <s v="Cairo"/>
  </r>
  <r>
    <x v="8488"/>
    <x v="4"/>
    <x v="0"/>
    <x v="4"/>
    <x v="2"/>
    <x v="0"/>
    <x v="8469"/>
    <x v="2"/>
    <x v="8483"/>
    <x v="342"/>
    <x v="2500"/>
    <x v="132"/>
    <m/>
    <m/>
    <s v="Amazon"/>
    <s v="Amazon"/>
    <n v="16284.02"/>
    <n v="92327183.770000085"/>
    <n v="92327183.770000085"/>
    <s v="Cairo"/>
  </r>
  <r>
    <x v="8489"/>
    <x v="1"/>
    <x v="1"/>
    <x v="1"/>
    <x v="1"/>
    <x v="0"/>
    <x v="8470"/>
    <x v="0"/>
    <x v="8484"/>
    <x v="48"/>
    <x v="4069"/>
    <x v="228"/>
    <m/>
    <m/>
    <s v="Jumia"/>
    <s v="Jum"/>
    <n v="16284.02"/>
    <n v="91504159.730000004"/>
    <n v="91504159.730000004"/>
    <s v="Cairo"/>
  </r>
  <r>
    <x v="8490"/>
    <x v="6"/>
    <x v="4"/>
    <x v="6"/>
    <x v="0"/>
    <x v="0"/>
    <x v="8471"/>
    <x v="1"/>
    <x v="8485"/>
    <x v="332"/>
    <x v="3594"/>
    <x v="7"/>
    <m/>
    <m/>
    <s v="sq"/>
    <s v="sq"/>
    <n v="16284.02"/>
    <n v="31420413.200000018"/>
    <n v="31420413.200000018"/>
    <s v="Cairo"/>
  </r>
  <r>
    <x v="8491"/>
    <x v="3"/>
    <x v="3"/>
    <x v="3"/>
    <x v="1"/>
    <x v="3"/>
    <x v="8472"/>
    <x v="0"/>
    <x v="8486"/>
    <x v="103"/>
    <x v="4070"/>
    <x v="351"/>
    <m/>
    <m/>
    <s v="Jumia"/>
    <s v="Jum"/>
    <n v="3665.44"/>
    <n v="57542997.559999913"/>
    <n v="57542997.559999913"/>
    <s v="Dubai"/>
  </r>
  <r>
    <x v="8492"/>
    <x v="8"/>
    <x v="3"/>
    <x v="8"/>
    <x v="1"/>
    <x v="4"/>
    <x v="8473"/>
    <x v="4"/>
    <x v="8487"/>
    <x v="150"/>
    <x v="2546"/>
    <x v="155"/>
    <m/>
    <m/>
    <s v="Jumia"/>
    <s v="Jum"/>
    <n v="99349.3"/>
    <n v="57542997.559999913"/>
    <n v="57542997.559999913"/>
    <s v="Riyadh"/>
  </r>
  <r>
    <x v="8493"/>
    <x v="7"/>
    <x v="0"/>
    <x v="7"/>
    <x v="2"/>
    <x v="3"/>
    <x v="8474"/>
    <x v="3"/>
    <x v="8488"/>
    <x v="130"/>
    <x v="2067"/>
    <x v="67"/>
    <m/>
    <m/>
    <s v="Amazon"/>
    <s v="Amazon"/>
    <n v="3665.44"/>
    <n v="92327183.770000085"/>
    <n v="92327183.770000085"/>
    <s v="Dubai"/>
  </r>
  <r>
    <x v="8494"/>
    <x v="6"/>
    <x v="4"/>
    <x v="6"/>
    <x v="1"/>
    <x v="1"/>
    <x v="8475"/>
    <x v="1"/>
    <x v="8489"/>
    <x v="393"/>
    <x v="3595"/>
    <x v="276"/>
    <m/>
    <m/>
    <s v="Jumia"/>
    <s v="Jum"/>
    <n v="13290.4"/>
    <n v="31420413.200000018"/>
    <n v="31420413.200000018"/>
    <s v="Alexandria"/>
  </r>
  <r>
    <x v="8495"/>
    <x v="3"/>
    <x v="3"/>
    <x v="3"/>
    <x v="2"/>
    <x v="3"/>
    <x v="8476"/>
    <x v="4"/>
    <x v="8490"/>
    <x v="133"/>
    <x v="3303"/>
    <x v="349"/>
    <m/>
    <m/>
    <s v="Amazon"/>
    <s v="Amazon"/>
    <n v="3665.44"/>
    <n v="57542997.559999913"/>
    <n v="57542997.559999913"/>
    <s v="Dubai"/>
  </r>
  <r>
    <x v="8496"/>
    <x v="5"/>
    <x v="1"/>
    <x v="5"/>
    <x v="2"/>
    <x v="0"/>
    <x v="8477"/>
    <x v="2"/>
    <x v="8491"/>
    <x v="246"/>
    <x v="2138"/>
    <x v="107"/>
    <m/>
    <m/>
    <s v="Amazon"/>
    <s v="Amazon"/>
    <n v="16284.02"/>
    <n v="91504159.730000004"/>
    <n v="91504159.730000004"/>
    <s v="Cairo"/>
  </r>
  <r>
    <x v="8497"/>
    <x v="8"/>
    <x v="3"/>
    <x v="8"/>
    <x v="0"/>
    <x v="3"/>
    <x v="8478"/>
    <x v="4"/>
    <x v="8492"/>
    <x v="337"/>
    <x v="2712"/>
    <x v="70"/>
    <m/>
    <m/>
    <s v="sq"/>
    <s v="sq"/>
    <n v="3665.44"/>
    <n v="57542997.559999913"/>
    <n v="57542997.559999913"/>
    <s v="Dubai"/>
  </r>
  <r>
    <x v="8498"/>
    <x v="9"/>
    <x v="1"/>
    <x v="9"/>
    <x v="1"/>
    <x v="4"/>
    <x v="8479"/>
    <x v="4"/>
    <x v="8493"/>
    <x v="194"/>
    <x v="3324"/>
    <x v="254"/>
    <m/>
    <m/>
    <s v="Jumia"/>
    <s v="Jum"/>
    <n v="99349.3"/>
    <n v="91504159.730000004"/>
    <n v="91504159.730000004"/>
    <s v="Riyadh"/>
  </r>
  <r>
    <x v="8499"/>
    <x v="5"/>
    <x v="1"/>
    <x v="5"/>
    <x v="0"/>
    <x v="3"/>
    <x v="8480"/>
    <x v="4"/>
    <x v="8494"/>
    <x v="275"/>
    <x v="2603"/>
    <x v="180"/>
    <m/>
    <m/>
    <s v="sq"/>
    <s v="sq"/>
    <n v="3665.44"/>
    <n v="91504159.730000004"/>
    <n v="91504159.730000004"/>
    <s v="Dubai"/>
  </r>
  <r>
    <x v="8500"/>
    <x v="7"/>
    <x v="0"/>
    <x v="7"/>
    <x v="2"/>
    <x v="2"/>
    <x v="8481"/>
    <x v="4"/>
    <x v="8495"/>
    <x v="139"/>
    <x v="785"/>
    <x v="297"/>
    <m/>
    <m/>
    <s v="Amazon"/>
    <s v="Amazon"/>
    <n v="26648.76"/>
    <n v="92327183.770000085"/>
    <n v="92327183.770000085"/>
    <s v="Casablanca"/>
  </r>
  <r>
    <x v="8501"/>
    <x v="8"/>
    <x v="3"/>
    <x v="8"/>
    <x v="1"/>
    <x v="2"/>
    <x v="8482"/>
    <x v="2"/>
    <x v="8496"/>
    <x v="357"/>
    <x v="3992"/>
    <x v="51"/>
    <m/>
    <m/>
    <s v="Jumia"/>
    <s v="Jum"/>
    <n v="26648.76"/>
    <n v="57542997.559999913"/>
    <n v="57542997.559999913"/>
    <s v="Casablanca"/>
  </r>
  <r>
    <x v="8502"/>
    <x v="8"/>
    <x v="3"/>
    <x v="8"/>
    <x v="1"/>
    <x v="3"/>
    <x v="8483"/>
    <x v="3"/>
    <x v="8497"/>
    <x v="355"/>
    <x v="2397"/>
    <x v="136"/>
    <m/>
    <m/>
    <s v="Jumia"/>
    <s v="Jum"/>
    <n v="3665.44"/>
    <n v="57542997.559999913"/>
    <n v="57542997.559999913"/>
    <s v="Dubai"/>
  </r>
  <r>
    <x v="8503"/>
    <x v="7"/>
    <x v="0"/>
    <x v="7"/>
    <x v="0"/>
    <x v="3"/>
    <x v="8484"/>
    <x v="4"/>
    <x v="8498"/>
    <x v="125"/>
    <x v="2704"/>
    <x v="130"/>
    <m/>
    <m/>
    <s v="sq"/>
    <s v="sq"/>
    <n v="3665.44"/>
    <n v="92327183.770000085"/>
    <n v="92327183.770000085"/>
    <s v="Dubai"/>
  </r>
  <r>
    <x v="8504"/>
    <x v="4"/>
    <x v="0"/>
    <x v="4"/>
    <x v="2"/>
    <x v="2"/>
    <x v="8485"/>
    <x v="4"/>
    <x v="8499"/>
    <x v="251"/>
    <x v="2071"/>
    <x v="36"/>
    <m/>
    <m/>
    <s v="Amazon"/>
    <s v="Amazon"/>
    <n v="26648.76"/>
    <n v="92327183.770000085"/>
    <n v="92327183.770000085"/>
    <s v="Casablanca"/>
  </r>
  <r>
    <x v="8505"/>
    <x v="4"/>
    <x v="0"/>
    <x v="4"/>
    <x v="0"/>
    <x v="2"/>
    <x v="8486"/>
    <x v="2"/>
    <x v="8500"/>
    <x v="354"/>
    <x v="500"/>
    <x v="216"/>
    <m/>
    <m/>
    <s v="sq"/>
    <s v="sq"/>
    <n v="26648.76"/>
    <n v="92327183.770000085"/>
    <n v="92327183.770000085"/>
    <s v="Casablanca"/>
  </r>
  <r>
    <x v="8506"/>
    <x v="7"/>
    <x v="0"/>
    <x v="7"/>
    <x v="2"/>
    <x v="1"/>
    <x v="8487"/>
    <x v="3"/>
    <x v="8501"/>
    <x v="36"/>
    <x v="4071"/>
    <x v="280"/>
    <m/>
    <m/>
    <s v="Amazon"/>
    <s v="Amazon"/>
    <n v="13290.4"/>
    <n v="92327183.770000085"/>
    <n v="92327183.770000085"/>
    <s v="Alexandria"/>
  </r>
  <r>
    <x v="8507"/>
    <x v="0"/>
    <x v="0"/>
    <x v="0"/>
    <x v="2"/>
    <x v="3"/>
    <x v="8488"/>
    <x v="2"/>
    <x v="8502"/>
    <x v="374"/>
    <x v="4072"/>
    <x v="260"/>
    <m/>
    <m/>
    <s v="Amazon"/>
    <s v="Amazon"/>
    <n v="3665.44"/>
    <n v="92327183.770000085"/>
    <n v="92327183.770000085"/>
    <s v="Dubai"/>
  </r>
  <r>
    <x v="8508"/>
    <x v="5"/>
    <x v="1"/>
    <x v="5"/>
    <x v="0"/>
    <x v="5"/>
    <x v="8489"/>
    <x v="1"/>
    <x v="8503"/>
    <x v="363"/>
    <x v="3573"/>
    <x v="19"/>
    <m/>
    <m/>
    <s v="sq"/>
    <s v="sq"/>
    <n v="27872.98"/>
    <n v="91504159.730000004"/>
    <n v="91504159.730000004"/>
    <s v="Giza"/>
  </r>
  <r>
    <x v="8509"/>
    <x v="3"/>
    <x v="3"/>
    <x v="3"/>
    <x v="0"/>
    <x v="5"/>
    <x v="8490"/>
    <x v="0"/>
    <x v="8504"/>
    <x v="230"/>
    <x v="4035"/>
    <x v="214"/>
    <m/>
    <m/>
    <s v="sq"/>
    <s v="sq"/>
    <n v="27872.98"/>
    <n v="57542997.559999913"/>
    <n v="57542997.559999913"/>
    <s v="Giza"/>
  </r>
  <r>
    <x v="8510"/>
    <x v="3"/>
    <x v="3"/>
    <x v="3"/>
    <x v="2"/>
    <x v="0"/>
    <x v="8491"/>
    <x v="0"/>
    <x v="8505"/>
    <x v="316"/>
    <x v="2829"/>
    <x v="136"/>
    <m/>
    <m/>
    <s v="Amazon"/>
    <s v="Amazon"/>
    <n v="16284.02"/>
    <n v="57542997.559999913"/>
    <n v="57542997.559999913"/>
    <s v="Cairo"/>
  </r>
  <r>
    <x v="8511"/>
    <x v="3"/>
    <x v="3"/>
    <x v="3"/>
    <x v="2"/>
    <x v="5"/>
    <x v="8492"/>
    <x v="4"/>
    <x v="8506"/>
    <x v="345"/>
    <x v="3971"/>
    <x v="142"/>
    <m/>
    <m/>
    <s v="Amazon"/>
    <s v="Amazon"/>
    <n v="27872.98"/>
    <n v="57542997.559999913"/>
    <n v="57542997.559999913"/>
    <s v="Giza"/>
  </r>
  <r>
    <x v="8512"/>
    <x v="9"/>
    <x v="1"/>
    <x v="9"/>
    <x v="2"/>
    <x v="3"/>
    <x v="8493"/>
    <x v="0"/>
    <x v="8507"/>
    <x v="127"/>
    <x v="1346"/>
    <x v="132"/>
    <m/>
    <m/>
    <s v="Amazon"/>
    <s v="Amazon"/>
    <n v="3665.44"/>
    <n v="91504159.730000004"/>
    <n v="91504159.730000004"/>
    <s v="Dubai"/>
  </r>
  <r>
    <x v="8513"/>
    <x v="5"/>
    <x v="1"/>
    <x v="5"/>
    <x v="2"/>
    <x v="2"/>
    <x v="8494"/>
    <x v="4"/>
    <x v="8508"/>
    <x v="296"/>
    <x v="1294"/>
    <x v="155"/>
    <m/>
    <m/>
    <s v="Amazon"/>
    <s v="Amazon"/>
    <n v="26648.76"/>
    <n v="91504159.730000004"/>
    <n v="91504159.730000004"/>
    <s v="Casablanca"/>
  </r>
  <r>
    <x v="8514"/>
    <x v="6"/>
    <x v="4"/>
    <x v="6"/>
    <x v="1"/>
    <x v="0"/>
    <x v="8495"/>
    <x v="2"/>
    <x v="8509"/>
    <x v="116"/>
    <x v="2827"/>
    <x v="165"/>
    <m/>
    <m/>
    <s v="Jumia"/>
    <s v="Jum"/>
    <n v="16284.02"/>
    <n v="31420413.200000018"/>
    <n v="31420413.200000018"/>
    <s v="Cairo"/>
  </r>
  <r>
    <x v="8515"/>
    <x v="0"/>
    <x v="0"/>
    <x v="0"/>
    <x v="1"/>
    <x v="1"/>
    <x v="8496"/>
    <x v="1"/>
    <x v="8510"/>
    <x v="225"/>
    <x v="1930"/>
    <x v="13"/>
    <m/>
    <m/>
    <s v="Jumia"/>
    <s v="Jum"/>
    <n v="13290.4"/>
    <n v="92327183.770000085"/>
    <n v="92327183.770000085"/>
    <s v="Alexandria"/>
  </r>
  <r>
    <x v="8516"/>
    <x v="6"/>
    <x v="4"/>
    <x v="6"/>
    <x v="2"/>
    <x v="3"/>
    <x v="8497"/>
    <x v="0"/>
    <x v="8511"/>
    <x v="266"/>
    <x v="2553"/>
    <x v="144"/>
    <m/>
    <m/>
    <s v="Amazon"/>
    <s v="Amazon"/>
    <n v="3665.44"/>
    <n v="31420413.200000018"/>
    <n v="31420413.200000018"/>
    <s v="Dubai"/>
  </r>
  <r>
    <x v="8517"/>
    <x v="9"/>
    <x v="1"/>
    <x v="9"/>
    <x v="2"/>
    <x v="2"/>
    <x v="8498"/>
    <x v="3"/>
    <x v="8512"/>
    <x v="35"/>
    <x v="607"/>
    <x v="246"/>
    <m/>
    <m/>
    <s v="Amazon"/>
    <s v="Amazon"/>
    <n v="26648.76"/>
    <n v="91504159.730000004"/>
    <n v="91504159.730000004"/>
    <s v="Casablanca"/>
  </r>
  <r>
    <x v="8518"/>
    <x v="8"/>
    <x v="3"/>
    <x v="8"/>
    <x v="1"/>
    <x v="2"/>
    <x v="8499"/>
    <x v="0"/>
    <x v="8513"/>
    <x v="67"/>
    <x v="4073"/>
    <x v="153"/>
    <m/>
    <m/>
    <s v="Jumia"/>
    <s v="Jum"/>
    <n v="26648.76"/>
    <n v="57542997.559999913"/>
    <n v="57542997.559999913"/>
    <s v="Casablanca"/>
  </r>
  <r>
    <x v="8519"/>
    <x v="5"/>
    <x v="1"/>
    <x v="5"/>
    <x v="0"/>
    <x v="4"/>
    <x v="8500"/>
    <x v="2"/>
    <x v="8514"/>
    <x v="110"/>
    <x v="2164"/>
    <x v="355"/>
    <m/>
    <m/>
    <s v="sq"/>
    <s v="sq"/>
    <n v="99349.3"/>
    <n v="91504159.730000004"/>
    <n v="91504159.730000004"/>
    <s v="Riyadh"/>
  </r>
  <r>
    <x v="8520"/>
    <x v="0"/>
    <x v="0"/>
    <x v="0"/>
    <x v="2"/>
    <x v="5"/>
    <x v="8501"/>
    <x v="0"/>
    <x v="8515"/>
    <x v="365"/>
    <x v="3955"/>
    <x v="107"/>
    <m/>
    <m/>
    <s v="Amazon"/>
    <s v="Amazon"/>
    <n v="27872.98"/>
    <n v="92327183.770000085"/>
    <n v="92327183.770000085"/>
    <s v="Giza"/>
  </r>
  <r>
    <x v="8521"/>
    <x v="9"/>
    <x v="1"/>
    <x v="9"/>
    <x v="0"/>
    <x v="0"/>
    <x v="8502"/>
    <x v="4"/>
    <x v="8516"/>
    <x v="76"/>
    <x v="1533"/>
    <x v="312"/>
    <m/>
    <m/>
    <s v="sq"/>
    <s v="sq"/>
    <n v="16284.02"/>
    <n v="91504159.730000004"/>
    <n v="91504159.730000004"/>
    <s v="Cairo"/>
  </r>
  <r>
    <x v="8522"/>
    <x v="3"/>
    <x v="3"/>
    <x v="3"/>
    <x v="2"/>
    <x v="2"/>
    <x v="8503"/>
    <x v="3"/>
    <x v="8517"/>
    <x v="18"/>
    <x v="309"/>
    <x v="328"/>
    <m/>
    <m/>
    <s v="Amazon"/>
    <s v="Amazon"/>
    <n v="26648.76"/>
    <n v="57542997.559999913"/>
    <n v="57542997.559999913"/>
    <s v="Casablanca"/>
  </r>
  <r>
    <x v="8523"/>
    <x v="4"/>
    <x v="0"/>
    <x v="4"/>
    <x v="2"/>
    <x v="3"/>
    <x v="8504"/>
    <x v="2"/>
    <x v="8518"/>
    <x v="73"/>
    <x v="748"/>
    <x v="269"/>
    <m/>
    <m/>
    <s v="Amazon"/>
    <s v="Amazon"/>
    <n v="3665.44"/>
    <n v="92327183.770000085"/>
    <n v="92327183.770000085"/>
    <s v="Dubai"/>
  </r>
  <r>
    <x v="8524"/>
    <x v="6"/>
    <x v="4"/>
    <x v="6"/>
    <x v="1"/>
    <x v="5"/>
    <x v="8505"/>
    <x v="0"/>
    <x v="8519"/>
    <x v="317"/>
    <x v="3191"/>
    <x v="86"/>
    <m/>
    <m/>
    <s v="Jumia"/>
    <s v="Jum"/>
    <n v="27872.98"/>
    <n v="31420413.200000018"/>
    <n v="31420413.200000018"/>
    <s v="Giza"/>
  </r>
  <r>
    <x v="8525"/>
    <x v="3"/>
    <x v="3"/>
    <x v="3"/>
    <x v="0"/>
    <x v="3"/>
    <x v="8506"/>
    <x v="0"/>
    <x v="8520"/>
    <x v="71"/>
    <x v="1360"/>
    <x v="327"/>
    <m/>
    <m/>
    <s v="sq"/>
    <s v="sq"/>
    <n v="3665.44"/>
    <n v="57542997.559999913"/>
    <n v="57542997.559999913"/>
    <s v="Dubai"/>
  </r>
  <r>
    <x v="8526"/>
    <x v="9"/>
    <x v="1"/>
    <x v="9"/>
    <x v="2"/>
    <x v="2"/>
    <x v="8507"/>
    <x v="0"/>
    <x v="8521"/>
    <x v="11"/>
    <x v="1137"/>
    <x v="188"/>
    <m/>
    <m/>
    <s v="Amazon"/>
    <s v="Amazon"/>
    <n v="26648.76"/>
    <n v="91504159.730000004"/>
    <n v="91504159.730000004"/>
    <s v="Casablanca"/>
  </r>
  <r>
    <x v="8527"/>
    <x v="3"/>
    <x v="3"/>
    <x v="3"/>
    <x v="2"/>
    <x v="3"/>
    <x v="8508"/>
    <x v="1"/>
    <x v="8522"/>
    <x v="167"/>
    <x v="1041"/>
    <x v="135"/>
    <m/>
    <m/>
    <s v="Amazon"/>
    <s v="Amazon"/>
    <n v="3665.44"/>
    <n v="57542997.559999913"/>
    <n v="57542997.559999913"/>
    <s v="Dubai"/>
  </r>
  <r>
    <x v="8528"/>
    <x v="4"/>
    <x v="0"/>
    <x v="4"/>
    <x v="1"/>
    <x v="1"/>
    <x v="8509"/>
    <x v="2"/>
    <x v="8523"/>
    <x v="354"/>
    <x v="490"/>
    <x v="9"/>
    <m/>
    <m/>
    <s v="Jumia"/>
    <s v="Jum"/>
    <n v="13290.4"/>
    <n v="92327183.770000085"/>
    <n v="92327183.770000085"/>
    <s v="Alexandria"/>
  </r>
  <r>
    <x v="8529"/>
    <x v="1"/>
    <x v="1"/>
    <x v="1"/>
    <x v="2"/>
    <x v="0"/>
    <x v="8510"/>
    <x v="0"/>
    <x v="8524"/>
    <x v="273"/>
    <x v="1756"/>
    <x v="60"/>
    <m/>
    <m/>
    <s v="Amazon"/>
    <s v="Amazon"/>
    <n v="16284.02"/>
    <n v="91504159.730000004"/>
    <n v="91504159.730000004"/>
    <s v="Cairo"/>
  </r>
  <r>
    <x v="8530"/>
    <x v="8"/>
    <x v="3"/>
    <x v="8"/>
    <x v="1"/>
    <x v="1"/>
    <x v="8511"/>
    <x v="2"/>
    <x v="8525"/>
    <x v="111"/>
    <x v="403"/>
    <x v="287"/>
    <m/>
    <m/>
    <s v="Jumia"/>
    <s v="Jum"/>
    <n v="13290.4"/>
    <n v="57542997.559999913"/>
    <n v="57542997.559999913"/>
    <s v="Alexandria"/>
  </r>
  <r>
    <x v="8531"/>
    <x v="6"/>
    <x v="4"/>
    <x v="6"/>
    <x v="0"/>
    <x v="3"/>
    <x v="8512"/>
    <x v="2"/>
    <x v="8526"/>
    <x v="158"/>
    <x v="1238"/>
    <x v="120"/>
    <m/>
    <m/>
    <s v="sq"/>
    <s v="sq"/>
    <n v="3665.44"/>
    <n v="31420413.200000018"/>
    <n v="31420413.200000018"/>
    <s v="Dubai"/>
  </r>
  <r>
    <x v="8532"/>
    <x v="7"/>
    <x v="0"/>
    <x v="7"/>
    <x v="0"/>
    <x v="4"/>
    <x v="8513"/>
    <x v="2"/>
    <x v="8527"/>
    <x v="310"/>
    <x v="2265"/>
    <x v="128"/>
    <m/>
    <m/>
    <s v="sq"/>
    <s v="sq"/>
    <n v="99349.3"/>
    <n v="92327183.770000085"/>
    <n v="92327183.770000085"/>
    <s v="Riyadh"/>
  </r>
  <r>
    <x v="8533"/>
    <x v="3"/>
    <x v="3"/>
    <x v="3"/>
    <x v="0"/>
    <x v="2"/>
    <x v="8514"/>
    <x v="3"/>
    <x v="8528"/>
    <x v="395"/>
    <x v="843"/>
    <x v="165"/>
    <m/>
    <m/>
    <s v="sq"/>
    <s v="sq"/>
    <n v="26648.76"/>
    <n v="57542997.559999913"/>
    <n v="57542997.559999913"/>
    <s v="Casablanca"/>
  </r>
  <r>
    <x v="8534"/>
    <x v="9"/>
    <x v="1"/>
    <x v="9"/>
    <x v="2"/>
    <x v="2"/>
    <x v="8515"/>
    <x v="2"/>
    <x v="8529"/>
    <x v="322"/>
    <x v="1233"/>
    <x v="51"/>
    <m/>
    <m/>
    <s v="Amazon"/>
    <s v="Amazon"/>
    <n v="26648.76"/>
    <n v="91504159.730000004"/>
    <n v="91504159.730000004"/>
    <s v="Casablanca"/>
  </r>
  <r>
    <x v="8535"/>
    <x v="0"/>
    <x v="0"/>
    <x v="0"/>
    <x v="2"/>
    <x v="0"/>
    <x v="8516"/>
    <x v="4"/>
    <x v="8530"/>
    <x v="155"/>
    <x v="3070"/>
    <x v="19"/>
    <m/>
    <m/>
    <s v="Amazon"/>
    <s v="Amazon"/>
    <n v="16284.02"/>
    <n v="92327183.770000085"/>
    <n v="92327183.770000085"/>
    <s v="Cairo"/>
  </r>
  <r>
    <x v="8536"/>
    <x v="8"/>
    <x v="3"/>
    <x v="8"/>
    <x v="2"/>
    <x v="3"/>
    <x v="8517"/>
    <x v="2"/>
    <x v="8531"/>
    <x v="247"/>
    <x v="411"/>
    <x v="207"/>
    <m/>
    <m/>
    <s v="Amazon"/>
    <s v="Amazon"/>
    <n v="3665.44"/>
    <n v="57542997.559999913"/>
    <n v="57542997.559999913"/>
    <s v="Dubai"/>
  </r>
  <r>
    <x v="8537"/>
    <x v="1"/>
    <x v="1"/>
    <x v="1"/>
    <x v="2"/>
    <x v="0"/>
    <x v="8518"/>
    <x v="3"/>
    <x v="8532"/>
    <x v="97"/>
    <x v="3016"/>
    <x v="247"/>
    <m/>
    <m/>
    <s v="Amazon"/>
    <s v="Amazon"/>
    <n v="16284.02"/>
    <n v="91504159.730000004"/>
    <n v="91504159.730000004"/>
    <s v="Cairo"/>
  </r>
  <r>
    <x v="8538"/>
    <x v="2"/>
    <x v="2"/>
    <x v="2"/>
    <x v="0"/>
    <x v="2"/>
    <x v="8519"/>
    <x v="1"/>
    <x v="8533"/>
    <x v="353"/>
    <x v="213"/>
    <x v="36"/>
    <m/>
    <m/>
    <s v="sq"/>
    <s v="sq"/>
    <n v="26648.76"/>
    <n v="29200970.130000021"/>
    <n v="29200970.130000021"/>
    <s v="Casablanca"/>
  </r>
  <r>
    <x v="8539"/>
    <x v="6"/>
    <x v="4"/>
    <x v="6"/>
    <x v="0"/>
    <x v="1"/>
    <x v="8520"/>
    <x v="0"/>
    <x v="8534"/>
    <x v="158"/>
    <x v="4074"/>
    <x v="355"/>
    <m/>
    <m/>
    <s v="sq"/>
    <s v="sq"/>
    <n v="13290.4"/>
    <n v="31420413.200000018"/>
    <n v="31420413.200000018"/>
    <s v="Alexandria"/>
  </r>
  <r>
    <x v="8540"/>
    <x v="2"/>
    <x v="2"/>
    <x v="2"/>
    <x v="0"/>
    <x v="0"/>
    <x v="8521"/>
    <x v="0"/>
    <x v="8535"/>
    <x v="232"/>
    <x v="4075"/>
    <x v="20"/>
    <m/>
    <m/>
    <s v="sq"/>
    <s v="sq"/>
    <n v="16284.02"/>
    <n v="29200970.130000021"/>
    <n v="29200970.130000021"/>
    <s v="Cairo"/>
  </r>
  <r>
    <x v="8541"/>
    <x v="8"/>
    <x v="3"/>
    <x v="8"/>
    <x v="0"/>
    <x v="1"/>
    <x v="8522"/>
    <x v="2"/>
    <x v="8536"/>
    <x v="375"/>
    <x v="0"/>
    <x v="267"/>
    <m/>
    <m/>
    <s v="sq"/>
    <s v="sq"/>
    <n v="13290.4"/>
    <n v="57542997.559999913"/>
    <n v="57542997.559999913"/>
    <s v="Alexandria"/>
  </r>
  <r>
    <x v="8542"/>
    <x v="5"/>
    <x v="1"/>
    <x v="5"/>
    <x v="2"/>
    <x v="4"/>
    <x v="8523"/>
    <x v="0"/>
    <x v="8537"/>
    <x v="288"/>
    <x v="1988"/>
    <x v="274"/>
    <m/>
    <m/>
    <s v="Amazon"/>
    <s v="Amazon"/>
    <n v="99349.3"/>
    <n v="91504159.730000004"/>
    <n v="91504159.730000004"/>
    <s v="Riyadh"/>
  </r>
  <r>
    <x v="8543"/>
    <x v="0"/>
    <x v="0"/>
    <x v="0"/>
    <x v="2"/>
    <x v="2"/>
    <x v="8524"/>
    <x v="0"/>
    <x v="8538"/>
    <x v="204"/>
    <x v="727"/>
    <x v="117"/>
    <m/>
    <m/>
    <s v="Amazon"/>
    <s v="Amazon"/>
    <n v="26648.76"/>
    <n v="92327183.770000085"/>
    <n v="92327183.770000085"/>
    <s v="Casablanca"/>
  </r>
  <r>
    <x v="8544"/>
    <x v="9"/>
    <x v="1"/>
    <x v="9"/>
    <x v="1"/>
    <x v="2"/>
    <x v="8525"/>
    <x v="4"/>
    <x v="8539"/>
    <x v="379"/>
    <x v="3369"/>
    <x v="196"/>
    <m/>
    <m/>
    <s v="Jumia"/>
    <s v="Jum"/>
    <n v="26648.76"/>
    <n v="91504159.730000004"/>
    <n v="91504159.730000004"/>
    <s v="Casablanca"/>
  </r>
  <r>
    <x v="8545"/>
    <x v="2"/>
    <x v="2"/>
    <x v="2"/>
    <x v="0"/>
    <x v="4"/>
    <x v="8526"/>
    <x v="0"/>
    <x v="8540"/>
    <x v="248"/>
    <x v="1976"/>
    <x v="3"/>
    <m/>
    <m/>
    <s v="sq"/>
    <s v="sq"/>
    <n v="99349.3"/>
    <n v="29200970.130000021"/>
    <n v="29200970.130000021"/>
    <s v="Riyadh"/>
  </r>
  <r>
    <x v="8546"/>
    <x v="8"/>
    <x v="3"/>
    <x v="8"/>
    <x v="2"/>
    <x v="4"/>
    <x v="8527"/>
    <x v="3"/>
    <x v="8541"/>
    <x v="325"/>
    <x v="3942"/>
    <x v="164"/>
    <m/>
    <m/>
    <s v="Amazon"/>
    <s v="Amazon"/>
    <n v="99349.3"/>
    <n v="57542997.559999913"/>
    <n v="57542997.559999913"/>
    <s v="Riyadh"/>
  </r>
  <r>
    <x v="8547"/>
    <x v="0"/>
    <x v="0"/>
    <x v="0"/>
    <x v="1"/>
    <x v="5"/>
    <x v="8528"/>
    <x v="2"/>
    <x v="8542"/>
    <x v="338"/>
    <x v="3893"/>
    <x v="121"/>
    <m/>
    <m/>
    <s v="Jumia"/>
    <s v="Jum"/>
    <n v="27872.98"/>
    <n v="92327183.770000085"/>
    <n v="92327183.770000085"/>
    <s v="Giza"/>
  </r>
  <r>
    <x v="8548"/>
    <x v="0"/>
    <x v="0"/>
    <x v="0"/>
    <x v="1"/>
    <x v="3"/>
    <x v="8529"/>
    <x v="4"/>
    <x v="8543"/>
    <x v="221"/>
    <x v="264"/>
    <x v="5"/>
    <m/>
    <m/>
    <s v="Jumia"/>
    <s v="Jum"/>
    <n v="3665.44"/>
    <n v="92327183.770000085"/>
    <n v="92327183.770000085"/>
    <s v="Dubai"/>
  </r>
  <r>
    <x v="8549"/>
    <x v="8"/>
    <x v="3"/>
    <x v="8"/>
    <x v="1"/>
    <x v="0"/>
    <x v="8530"/>
    <x v="1"/>
    <x v="8544"/>
    <x v="21"/>
    <x v="670"/>
    <x v="64"/>
    <m/>
    <m/>
    <s v="Jumia"/>
    <s v="Jum"/>
    <n v="16284.02"/>
    <n v="57542997.559999913"/>
    <n v="57542997.559999913"/>
    <s v="Cairo"/>
  </r>
  <r>
    <x v="8550"/>
    <x v="3"/>
    <x v="3"/>
    <x v="3"/>
    <x v="2"/>
    <x v="4"/>
    <x v="8531"/>
    <x v="0"/>
    <x v="8545"/>
    <x v="18"/>
    <x v="305"/>
    <x v="54"/>
    <m/>
    <m/>
    <s v="Amazon"/>
    <s v="Amazon"/>
    <n v="99349.3"/>
    <n v="57542997.559999913"/>
    <n v="57542997.559999913"/>
    <s v="Riyadh"/>
  </r>
  <r>
    <x v="8551"/>
    <x v="2"/>
    <x v="2"/>
    <x v="2"/>
    <x v="2"/>
    <x v="4"/>
    <x v="8532"/>
    <x v="2"/>
    <x v="8546"/>
    <x v="316"/>
    <x v="3728"/>
    <x v="65"/>
    <m/>
    <m/>
    <s v="Amazon"/>
    <s v="Amazon"/>
    <n v="99349.3"/>
    <n v="29200970.130000021"/>
    <n v="29200970.130000021"/>
    <s v="Riyadh"/>
  </r>
  <r>
    <x v="8552"/>
    <x v="9"/>
    <x v="1"/>
    <x v="9"/>
    <x v="2"/>
    <x v="1"/>
    <x v="8533"/>
    <x v="0"/>
    <x v="8547"/>
    <x v="219"/>
    <x v="463"/>
    <x v="33"/>
    <m/>
    <m/>
    <s v="Amazon"/>
    <s v="Amazon"/>
    <n v="13290.4"/>
    <n v="91504159.730000004"/>
    <n v="91504159.730000004"/>
    <s v="Alexandria"/>
  </r>
  <r>
    <x v="8553"/>
    <x v="4"/>
    <x v="0"/>
    <x v="4"/>
    <x v="0"/>
    <x v="4"/>
    <x v="8534"/>
    <x v="1"/>
    <x v="8548"/>
    <x v="104"/>
    <x v="2010"/>
    <x v="338"/>
    <m/>
    <m/>
    <s v="sq"/>
    <s v="sq"/>
    <n v="99349.3"/>
    <n v="92327183.770000085"/>
    <n v="92327183.770000085"/>
    <s v="Riyadh"/>
  </r>
  <r>
    <x v="8554"/>
    <x v="0"/>
    <x v="0"/>
    <x v="0"/>
    <x v="0"/>
    <x v="2"/>
    <x v="8535"/>
    <x v="2"/>
    <x v="8549"/>
    <x v="389"/>
    <x v="3463"/>
    <x v="245"/>
    <m/>
    <m/>
    <s v="sq"/>
    <s v="sq"/>
    <n v="26648.76"/>
    <n v="92327183.770000085"/>
    <n v="92327183.770000085"/>
    <s v="Casablanca"/>
  </r>
  <r>
    <x v="8555"/>
    <x v="4"/>
    <x v="0"/>
    <x v="4"/>
    <x v="1"/>
    <x v="0"/>
    <x v="8536"/>
    <x v="1"/>
    <x v="8550"/>
    <x v="192"/>
    <x v="2856"/>
    <x v="240"/>
    <m/>
    <m/>
    <s v="Jumia"/>
    <s v="Jum"/>
    <n v="16284.02"/>
    <n v="92327183.770000085"/>
    <n v="92327183.770000085"/>
    <s v="Cairo"/>
  </r>
  <r>
    <x v="8556"/>
    <x v="3"/>
    <x v="3"/>
    <x v="3"/>
    <x v="2"/>
    <x v="1"/>
    <x v="8537"/>
    <x v="3"/>
    <x v="8551"/>
    <x v="345"/>
    <x v="2301"/>
    <x v="70"/>
    <m/>
    <m/>
    <s v="Amazon"/>
    <s v="Amazon"/>
    <n v="13290.4"/>
    <n v="57542997.559999913"/>
    <n v="57542997.559999913"/>
    <s v="Alexandria"/>
  </r>
  <r>
    <x v="8557"/>
    <x v="4"/>
    <x v="0"/>
    <x v="4"/>
    <x v="0"/>
    <x v="1"/>
    <x v="8538"/>
    <x v="3"/>
    <x v="8552"/>
    <x v="277"/>
    <x v="1357"/>
    <x v="127"/>
    <m/>
    <m/>
    <s v="sq"/>
    <s v="sq"/>
    <n v="13290.4"/>
    <n v="92327183.770000085"/>
    <n v="92327183.770000085"/>
    <s v="Alexandria"/>
  </r>
  <r>
    <x v="8558"/>
    <x v="6"/>
    <x v="4"/>
    <x v="6"/>
    <x v="2"/>
    <x v="4"/>
    <x v="8539"/>
    <x v="3"/>
    <x v="8553"/>
    <x v="183"/>
    <x v="1425"/>
    <x v="45"/>
    <m/>
    <m/>
    <s v="Amazon"/>
    <s v="Amazon"/>
    <n v="99349.3"/>
    <n v="31420413.200000018"/>
    <n v="31420413.200000018"/>
    <s v="Riyadh"/>
  </r>
  <r>
    <x v="8559"/>
    <x v="4"/>
    <x v="0"/>
    <x v="4"/>
    <x v="2"/>
    <x v="3"/>
    <x v="8540"/>
    <x v="4"/>
    <x v="8554"/>
    <x v="42"/>
    <x v="1724"/>
    <x v="38"/>
    <m/>
    <m/>
    <s v="Amazon"/>
    <s v="Amazon"/>
    <n v="3665.44"/>
    <n v="92327183.770000085"/>
    <n v="92327183.770000085"/>
    <s v="Dubai"/>
  </r>
  <r>
    <x v="8560"/>
    <x v="1"/>
    <x v="1"/>
    <x v="1"/>
    <x v="1"/>
    <x v="0"/>
    <x v="8541"/>
    <x v="2"/>
    <x v="8555"/>
    <x v="62"/>
    <x v="998"/>
    <x v="58"/>
    <m/>
    <m/>
    <s v="Jumia"/>
    <s v="Jum"/>
    <n v="16284.02"/>
    <n v="91504159.730000004"/>
    <n v="91504159.730000004"/>
    <s v="Cairo"/>
  </r>
  <r>
    <x v="8561"/>
    <x v="0"/>
    <x v="0"/>
    <x v="0"/>
    <x v="2"/>
    <x v="3"/>
    <x v="8542"/>
    <x v="4"/>
    <x v="8556"/>
    <x v="201"/>
    <x v="4076"/>
    <x v="159"/>
    <m/>
    <m/>
    <s v="Amazon"/>
    <s v="Amazon"/>
    <n v="3665.44"/>
    <n v="92327183.770000085"/>
    <n v="92327183.770000085"/>
    <s v="Dubai"/>
  </r>
  <r>
    <x v="8562"/>
    <x v="6"/>
    <x v="4"/>
    <x v="6"/>
    <x v="0"/>
    <x v="5"/>
    <x v="8543"/>
    <x v="4"/>
    <x v="8557"/>
    <x v="297"/>
    <x v="1454"/>
    <x v="316"/>
    <m/>
    <m/>
    <s v="sq"/>
    <s v="sq"/>
    <n v="27872.98"/>
    <n v="31420413.200000018"/>
    <n v="31420413.200000018"/>
    <s v="Giza"/>
  </r>
  <r>
    <x v="8563"/>
    <x v="3"/>
    <x v="3"/>
    <x v="3"/>
    <x v="2"/>
    <x v="2"/>
    <x v="8544"/>
    <x v="4"/>
    <x v="8558"/>
    <x v="275"/>
    <x v="873"/>
    <x v="215"/>
    <m/>
    <m/>
    <s v="Amazon"/>
    <s v="Amazon"/>
    <n v="26648.76"/>
    <n v="57542997.559999913"/>
    <n v="57542997.559999913"/>
    <s v="Casablanca"/>
  </r>
  <r>
    <x v="8564"/>
    <x v="6"/>
    <x v="4"/>
    <x v="6"/>
    <x v="0"/>
    <x v="0"/>
    <x v="8545"/>
    <x v="0"/>
    <x v="8559"/>
    <x v="370"/>
    <x v="16"/>
    <x v="266"/>
    <m/>
    <m/>
    <s v="sq"/>
    <s v="sq"/>
    <n v="16284.02"/>
    <n v="31420413.200000018"/>
    <n v="31420413.200000018"/>
    <s v="Cairo"/>
  </r>
  <r>
    <x v="8565"/>
    <x v="2"/>
    <x v="2"/>
    <x v="2"/>
    <x v="2"/>
    <x v="0"/>
    <x v="8546"/>
    <x v="4"/>
    <x v="8560"/>
    <x v="101"/>
    <x v="4077"/>
    <x v="321"/>
    <m/>
    <m/>
    <s v="Amazon"/>
    <s v="Amazon"/>
    <n v="16284.02"/>
    <n v="29200970.130000021"/>
    <n v="29200970.130000021"/>
    <s v="Cairo"/>
  </r>
  <r>
    <x v="8566"/>
    <x v="5"/>
    <x v="1"/>
    <x v="5"/>
    <x v="0"/>
    <x v="4"/>
    <x v="8547"/>
    <x v="4"/>
    <x v="8561"/>
    <x v="295"/>
    <x v="1290"/>
    <x v="70"/>
    <m/>
    <m/>
    <s v="sq"/>
    <s v="sq"/>
    <n v="99349.3"/>
    <n v="91504159.730000004"/>
    <n v="91504159.730000004"/>
    <s v="Riyadh"/>
  </r>
  <r>
    <x v="8567"/>
    <x v="2"/>
    <x v="2"/>
    <x v="2"/>
    <x v="0"/>
    <x v="0"/>
    <x v="8548"/>
    <x v="3"/>
    <x v="8562"/>
    <x v="119"/>
    <x v="1777"/>
    <x v="293"/>
    <m/>
    <m/>
    <s v="sq"/>
    <s v="sq"/>
    <n v="16284.02"/>
    <n v="29200970.130000021"/>
    <n v="29200970.130000021"/>
    <s v="Cairo"/>
  </r>
  <r>
    <x v="8568"/>
    <x v="2"/>
    <x v="2"/>
    <x v="2"/>
    <x v="1"/>
    <x v="4"/>
    <x v="8549"/>
    <x v="3"/>
    <x v="8563"/>
    <x v="247"/>
    <x v="1234"/>
    <x v="215"/>
    <m/>
    <m/>
    <s v="Jumia"/>
    <s v="Jum"/>
    <n v="99349.3"/>
    <n v="29200970.130000021"/>
    <n v="29200970.130000021"/>
    <s v="Riyadh"/>
  </r>
  <r>
    <x v="8569"/>
    <x v="3"/>
    <x v="3"/>
    <x v="3"/>
    <x v="0"/>
    <x v="5"/>
    <x v="8550"/>
    <x v="1"/>
    <x v="8564"/>
    <x v="4"/>
    <x v="3080"/>
    <x v="6"/>
    <m/>
    <m/>
    <s v="sq"/>
    <s v="sq"/>
    <n v="27872.98"/>
    <n v="57542997.559999913"/>
    <n v="57542997.559999913"/>
    <s v="Giza"/>
  </r>
  <r>
    <x v="8570"/>
    <x v="0"/>
    <x v="0"/>
    <x v="0"/>
    <x v="0"/>
    <x v="5"/>
    <x v="8551"/>
    <x v="2"/>
    <x v="8565"/>
    <x v="346"/>
    <x v="4028"/>
    <x v="57"/>
    <m/>
    <m/>
    <s v="sq"/>
    <s v="sq"/>
    <n v="27872.98"/>
    <n v="92327183.770000085"/>
    <n v="92327183.770000085"/>
    <s v="Giza"/>
  </r>
  <r>
    <x v="8571"/>
    <x v="2"/>
    <x v="2"/>
    <x v="2"/>
    <x v="1"/>
    <x v="4"/>
    <x v="8552"/>
    <x v="2"/>
    <x v="8566"/>
    <x v="259"/>
    <x v="2346"/>
    <x v="142"/>
    <m/>
    <m/>
    <s v="Jumia"/>
    <s v="Jum"/>
    <n v="99349.3"/>
    <n v="29200970.130000021"/>
    <n v="29200970.130000021"/>
    <s v="Riyadh"/>
  </r>
  <r>
    <x v="8572"/>
    <x v="8"/>
    <x v="3"/>
    <x v="8"/>
    <x v="2"/>
    <x v="3"/>
    <x v="8553"/>
    <x v="3"/>
    <x v="8567"/>
    <x v="121"/>
    <x v="721"/>
    <x v="326"/>
    <m/>
    <m/>
    <s v="Amazon"/>
    <s v="Amazon"/>
    <n v="3665.44"/>
    <n v="57542997.559999913"/>
    <n v="57542997.559999913"/>
    <s v="Dubai"/>
  </r>
  <r>
    <x v="8573"/>
    <x v="6"/>
    <x v="4"/>
    <x v="6"/>
    <x v="2"/>
    <x v="5"/>
    <x v="8554"/>
    <x v="3"/>
    <x v="8568"/>
    <x v="326"/>
    <x v="4078"/>
    <x v="345"/>
    <m/>
    <m/>
    <s v="Amazon"/>
    <s v="Amazon"/>
    <n v="27872.98"/>
    <n v="31420413.200000018"/>
    <n v="31420413.200000018"/>
    <s v="Giza"/>
  </r>
  <r>
    <x v="8574"/>
    <x v="7"/>
    <x v="0"/>
    <x v="7"/>
    <x v="1"/>
    <x v="3"/>
    <x v="8555"/>
    <x v="4"/>
    <x v="8569"/>
    <x v="386"/>
    <x v="2077"/>
    <x v="321"/>
    <m/>
    <m/>
    <s v="Jumia"/>
    <s v="Jum"/>
    <n v="3665.44"/>
    <n v="92327183.770000085"/>
    <n v="92327183.770000085"/>
    <s v="Dubai"/>
  </r>
  <r>
    <x v="8575"/>
    <x v="0"/>
    <x v="0"/>
    <x v="0"/>
    <x v="2"/>
    <x v="0"/>
    <x v="8556"/>
    <x v="2"/>
    <x v="8570"/>
    <x v="367"/>
    <x v="1518"/>
    <x v="297"/>
    <m/>
    <m/>
    <s v="Amazon"/>
    <s v="Amazon"/>
    <n v="16284.02"/>
    <n v="92327183.770000085"/>
    <n v="92327183.770000085"/>
    <s v="Cairo"/>
  </r>
  <r>
    <x v="8576"/>
    <x v="5"/>
    <x v="1"/>
    <x v="5"/>
    <x v="2"/>
    <x v="5"/>
    <x v="8557"/>
    <x v="1"/>
    <x v="8571"/>
    <x v="148"/>
    <x v="3250"/>
    <x v="313"/>
    <m/>
    <m/>
    <s v="Amazon"/>
    <s v="Amazon"/>
    <n v="27872.98"/>
    <n v="91504159.730000004"/>
    <n v="91504159.730000004"/>
    <s v="Giza"/>
  </r>
  <r>
    <x v="8577"/>
    <x v="3"/>
    <x v="3"/>
    <x v="3"/>
    <x v="0"/>
    <x v="4"/>
    <x v="8558"/>
    <x v="3"/>
    <x v="8572"/>
    <x v="297"/>
    <x v="560"/>
    <x v="277"/>
    <m/>
    <m/>
    <s v="sq"/>
    <s v="sq"/>
    <n v="99349.3"/>
    <n v="57542997.559999913"/>
    <n v="57542997.559999913"/>
    <s v="Riyadh"/>
  </r>
  <r>
    <x v="8578"/>
    <x v="3"/>
    <x v="3"/>
    <x v="3"/>
    <x v="1"/>
    <x v="4"/>
    <x v="8559"/>
    <x v="4"/>
    <x v="8573"/>
    <x v="345"/>
    <x v="4079"/>
    <x v="192"/>
    <m/>
    <m/>
    <s v="Jumia"/>
    <s v="Jum"/>
    <n v="99349.3"/>
    <n v="57542997.559999913"/>
    <n v="57542997.559999913"/>
    <s v="Riyadh"/>
  </r>
  <r>
    <x v="8579"/>
    <x v="4"/>
    <x v="0"/>
    <x v="4"/>
    <x v="1"/>
    <x v="4"/>
    <x v="8560"/>
    <x v="2"/>
    <x v="8574"/>
    <x v="218"/>
    <x v="893"/>
    <x v="121"/>
    <m/>
    <m/>
    <s v="Jumia"/>
    <s v="Jum"/>
    <n v="99349.3"/>
    <n v="92327183.770000085"/>
    <n v="92327183.770000085"/>
    <s v="Riyadh"/>
  </r>
  <r>
    <x v="8580"/>
    <x v="4"/>
    <x v="0"/>
    <x v="4"/>
    <x v="2"/>
    <x v="3"/>
    <x v="8561"/>
    <x v="2"/>
    <x v="8575"/>
    <x v="156"/>
    <x v="3541"/>
    <x v="117"/>
    <m/>
    <m/>
    <s v="Amazon"/>
    <s v="Amazon"/>
    <n v="3665.44"/>
    <n v="92327183.770000085"/>
    <n v="92327183.770000085"/>
    <s v="Dubai"/>
  </r>
  <r>
    <x v="8581"/>
    <x v="9"/>
    <x v="1"/>
    <x v="9"/>
    <x v="0"/>
    <x v="5"/>
    <x v="8562"/>
    <x v="0"/>
    <x v="8576"/>
    <x v="307"/>
    <x v="494"/>
    <x v="214"/>
    <m/>
    <m/>
    <s v="sq"/>
    <s v="sq"/>
    <n v="27872.98"/>
    <n v="91504159.730000004"/>
    <n v="91504159.730000004"/>
    <s v="Giza"/>
  </r>
  <r>
    <x v="8582"/>
    <x v="2"/>
    <x v="2"/>
    <x v="2"/>
    <x v="0"/>
    <x v="3"/>
    <x v="8563"/>
    <x v="3"/>
    <x v="8577"/>
    <x v="189"/>
    <x v="1799"/>
    <x v="155"/>
    <m/>
    <m/>
    <s v="sq"/>
    <s v="sq"/>
    <n v="3665.44"/>
    <n v="29200970.130000021"/>
    <n v="29200970.130000021"/>
    <s v="Dubai"/>
  </r>
  <r>
    <x v="8583"/>
    <x v="2"/>
    <x v="2"/>
    <x v="2"/>
    <x v="1"/>
    <x v="2"/>
    <x v="8564"/>
    <x v="4"/>
    <x v="8578"/>
    <x v="279"/>
    <x v="4080"/>
    <x v="77"/>
    <m/>
    <m/>
    <s v="Jumia"/>
    <s v="Jum"/>
    <n v="26648.76"/>
    <n v="29200970.130000021"/>
    <n v="29200970.130000021"/>
    <s v="Casablanca"/>
  </r>
  <r>
    <x v="8584"/>
    <x v="2"/>
    <x v="2"/>
    <x v="2"/>
    <x v="0"/>
    <x v="2"/>
    <x v="8565"/>
    <x v="0"/>
    <x v="8579"/>
    <x v="184"/>
    <x v="2120"/>
    <x v="239"/>
    <m/>
    <m/>
    <s v="sq"/>
    <s v="sq"/>
    <n v="26648.76"/>
    <n v="29200970.130000021"/>
    <n v="29200970.130000021"/>
    <s v="Casablanca"/>
  </r>
  <r>
    <x v="8585"/>
    <x v="4"/>
    <x v="0"/>
    <x v="4"/>
    <x v="1"/>
    <x v="3"/>
    <x v="8566"/>
    <x v="2"/>
    <x v="8580"/>
    <x v="176"/>
    <x v="672"/>
    <x v="280"/>
    <m/>
    <m/>
    <s v="Jumia"/>
    <s v="Jum"/>
    <n v="3665.44"/>
    <n v="92327183.770000085"/>
    <n v="92327183.770000085"/>
    <s v="Dubai"/>
  </r>
  <r>
    <x v="8586"/>
    <x v="4"/>
    <x v="0"/>
    <x v="4"/>
    <x v="0"/>
    <x v="5"/>
    <x v="8567"/>
    <x v="0"/>
    <x v="8581"/>
    <x v="56"/>
    <x v="1815"/>
    <x v="256"/>
    <m/>
    <m/>
    <s v="sq"/>
    <s v="sq"/>
    <n v="27872.98"/>
    <n v="92327183.770000085"/>
    <n v="92327183.770000085"/>
    <s v="Giza"/>
  </r>
  <r>
    <x v="8587"/>
    <x v="3"/>
    <x v="3"/>
    <x v="3"/>
    <x v="2"/>
    <x v="2"/>
    <x v="8568"/>
    <x v="2"/>
    <x v="8582"/>
    <x v="334"/>
    <x v="4081"/>
    <x v="15"/>
    <m/>
    <m/>
    <s v="Amazon"/>
    <s v="Amazon"/>
    <n v="26648.76"/>
    <n v="57542997.559999913"/>
    <n v="57542997.559999913"/>
    <s v="Casablanca"/>
  </r>
  <r>
    <x v="8588"/>
    <x v="6"/>
    <x v="4"/>
    <x v="6"/>
    <x v="2"/>
    <x v="2"/>
    <x v="8569"/>
    <x v="1"/>
    <x v="8583"/>
    <x v="116"/>
    <x v="4082"/>
    <x v="32"/>
    <m/>
    <m/>
    <s v="Amazon"/>
    <s v="Amazon"/>
    <n v="26648.76"/>
    <n v="31420413.200000018"/>
    <n v="31420413.200000018"/>
    <s v="Casablanca"/>
  </r>
  <r>
    <x v="8589"/>
    <x v="8"/>
    <x v="3"/>
    <x v="8"/>
    <x v="0"/>
    <x v="4"/>
    <x v="8570"/>
    <x v="0"/>
    <x v="8584"/>
    <x v="269"/>
    <x v="47"/>
    <x v="311"/>
    <m/>
    <m/>
    <s v="sq"/>
    <s v="sq"/>
    <n v="99349.3"/>
    <n v="57542997.559999913"/>
    <n v="57542997.559999913"/>
    <s v="Riyadh"/>
  </r>
  <r>
    <x v="8590"/>
    <x v="8"/>
    <x v="3"/>
    <x v="8"/>
    <x v="0"/>
    <x v="5"/>
    <x v="8571"/>
    <x v="3"/>
    <x v="8585"/>
    <x v="247"/>
    <x v="2759"/>
    <x v="173"/>
    <m/>
    <m/>
    <s v="sq"/>
    <s v="sq"/>
    <n v="27872.98"/>
    <n v="57542997.559999913"/>
    <n v="57542997.559999913"/>
    <s v="Giza"/>
  </r>
  <r>
    <x v="8591"/>
    <x v="0"/>
    <x v="0"/>
    <x v="0"/>
    <x v="0"/>
    <x v="2"/>
    <x v="8572"/>
    <x v="3"/>
    <x v="8586"/>
    <x v="163"/>
    <x v="817"/>
    <x v="271"/>
    <m/>
    <m/>
    <s v="sq"/>
    <s v="sq"/>
    <n v="26648.76"/>
    <n v="92327183.770000085"/>
    <n v="92327183.770000085"/>
    <s v="Casablanca"/>
  </r>
  <r>
    <x v="8592"/>
    <x v="5"/>
    <x v="1"/>
    <x v="5"/>
    <x v="1"/>
    <x v="2"/>
    <x v="8573"/>
    <x v="3"/>
    <x v="8587"/>
    <x v="186"/>
    <x v="3271"/>
    <x v="126"/>
    <m/>
    <m/>
    <s v="Jumia"/>
    <s v="Jum"/>
    <n v="26648.76"/>
    <n v="91504159.730000004"/>
    <n v="91504159.730000004"/>
    <s v="Casablanca"/>
  </r>
  <r>
    <x v="8593"/>
    <x v="2"/>
    <x v="2"/>
    <x v="2"/>
    <x v="0"/>
    <x v="2"/>
    <x v="8574"/>
    <x v="0"/>
    <x v="8588"/>
    <x v="315"/>
    <x v="506"/>
    <x v="72"/>
    <m/>
    <m/>
    <s v="sq"/>
    <s v="sq"/>
    <n v="26648.76"/>
    <n v="29200970.130000021"/>
    <n v="29200970.130000021"/>
    <s v="Casablanca"/>
  </r>
  <r>
    <x v="8594"/>
    <x v="5"/>
    <x v="1"/>
    <x v="5"/>
    <x v="2"/>
    <x v="4"/>
    <x v="8575"/>
    <x v="3"/>
    <x v="8589"/>
    <x v="275"/>
    <x v="1282"/>
    <x v="249"/>
    <m/>
    <m/>
    <s v="Amazon"/>
    <s v="Amazon"/>
    <n v="99349.3"/>
    <n v="91504159.730000004"/>
    <n v="91504159.730000004"/>
    <s v="Riyadh"/>
  </r>
  <r>
    <x v="8595"/>
    <x v="7"/>
    <x v="0"/>
    <x v="7"/>
    <x v="0"/>
    <x v="4"/>
    <x v="8576"/>
    <x v="0"/>
    <x v="8590"/>
    <x v="176"/>
    <x v="2578"/>
    <x v="264"/>
    <m/>
    <m/>
    <s v="sq"/>
    <s v="sq"/>
    <n v="99349.3"/>
    <n v="92327183.770000085"/>
    <n v="92327183.770000085"/>
    <s v="Riyadh"/>
  </r>
  <r>
    <x v="8596"/>
    <x v="0"/>
    <x v="0"/>
    <x v="0"/>
    <x v="1"/>
    <x v="1"/>
    <x v="8577"/>
    <x v="2"/>
    <x v="8591"/>
    <x v="38"/>
    <x v="2773"/>
    <x v="302"/>
    <m/>
    <m/>
    <s v="Jumia"/>
    <s v="Jum"/>
    <n v="13290.4"/>
    <n v="92327183.770000085"/>
    <n v="92327183.770000085"/>
    <s v="Alexandria"/>
  </r>
  <r>
    <x v="8597"/>
    <x v="8"/>
    <x v="3"/>
    <x v="8"/>
    <x v="0"/>
    <x v="5"/>
    <x v="8578"/>
    <x v="1"/>
    <x v="8592"/>
    <x v="243"/>
    <x v="838"/>
    <x v="285"/>
    <m/>
    <m/>
    <s v="sq"/>
    <s v="sq"/>
    <n v="27872.98"/>
    <n v="57542997.559999913"/>
    <n v="57542997.559999913"/>
    <s v="Giza"/>
  </r>
  <r>
    <x v="8598"/>
    <x v="0"/>
    <x v="0"/>
    <x v="0"/>
    <x v="2"/>
    <x v="1"/>
    <x v="8579"/>
    <x v="3"/>
    <x v="8593"/>
    <x v="342"/>
    <x v="1214"/>
    <x v="44"/>
    <m/>
    <m/>
    <s v="Amazon"/>
    <s v="Amazon"/>
    <n v="13290.4"/>
    <n v="92327183.770000085"/>
    <n v="92327183.770000085"/>
    <s v="Alexandria"/>
  </r>
  <r>
    <x v="8599"/>
    <x v="6"/>
    <x v="4"/>
    <x v="6"/>
    <x v="2"/>
    <x v="2"/>
    <x v="8580"/>
    <x v="3"/>
    <x v="8594"/>
    <x v="167"/>
    <x v="4083"/>
    <x v="28"/>
    <m/>
    <m/>
    <s v="Amazon"/>
    <s v="Amazon"/>
    <n v="26648.76"/>
    <n v="31420413.200000018"/>
    <n v="31420413.200000018"/>
    <s v="Casablanca"/>
  </r>
  <r>
    <x v="8600"/>
    <x v="6"/>
    <x v="4"/>
    <x v="6"/>
    <x v="0"/>
    <x v="1"/>
    <x v="8581"/>
    <x v="3"/>
    <x v="8595"/>
    <x v="363"/>
    <x v="2505"/>
    <x v="283"/>
    <m/>
    <m/>
    <s v="sq"/>
    <s v="sq"/>
    <n v="13290.4"/>
    <n v="31420413.200000018"/>
    <n v="31420413.200000018"/>
    <s v="Alexandria"/>
  </r>
  <r>
    <x v="8601"/>
    <x v="1"/>
    <x v="1"/>
    <x v="1"/>
    <x v="2"/>
    <x v="0"/>
    <x v="8582"/>
    <x v="2"/>
    <x v="8596"/>
    <x v="185"/>
    <x v="3877"/>
    <x v="111"/>
    <m/>
    <m/>
    <s v="Amazon"/>
    <s v="Amazon"/>
    <n v="16284.02"/>
    <n v="91504159.730000004"/>
    <n v="91504159.730000004"/>
    <s v="Cairo"/>
  </r>
  <r>
    <x v="8602"/>
    <x v="4"/>
    <x v="0"/>
    <x v="4"/>
    <x v="2"/>
    <x v="2"/>
    <x v="8583"/>
    <x v="2"/>
    <x v="8597"/>
    <x v="227"/>
    <x v="4084"/>
    <x v="298"/>
    <m/>
    <m/>
    <s v="Amazon"/>
    <s v="Amazon"/>
    <n v="26648.76"/>
    <n v="92327183.770000085"/>
    <n v="92327183.770000085"/>
    <s v="Casablanca"/>
  </r>
  <r>
    <x v="8603"/>
    <x v="8"/>
    <x v="3"/>
    <x v="8"/>
    <x v="1"/>
    <x v="0"/>
    <x v="8584"/>
    <x v="0"/>
    <x v="8598"/>
    <x v="218"/>
    <x v="3829"/>
    <x v="246"/>
    <m/>
    <m/>
    <s v="Jumia"/>
    <s v="Jum"/>
    <n v="16284.02"/>
    <n v="57542997.559999913"/>
    <n v="57542997.559999913"/>
    <s v="Cairo"/>
  </r>
  <r>
    <x v="8604"/>
    <x v="5"/>
    <x v="1"/>
    <x v="5"/>
    <x v="1"/>
    <x v="3"/>
    <x v="8585"/>
    <x v="3"/>
    <x v="8599"/>
    <x v="295"/>
    <x v="839"/>
    <x v="1"/>
    <m/>
    <m/>
    <s v="Jumia"/>
    <s v="Jum"/>
    <n v="3665.44"/>
    <n v="91504159.730000004"/>
    <n v="91504159.730000004"/>
    <s v="Dubai"/>
  </r>
  <r>
    <x v="8605"/>
    <x v="6"/>
    <x v="4"/>
    <x v="6"/>
    <x v="1"/>
    <x v="0"/>
    <x v="8586"/>
    <x v="2"/>
    <x v="8600"/>
    <x v="6"/>
    <x v="4085"/>
    <x v="290"/>
    <m/>
    <m/>
    <s v="Jumia"/>
    <s v="Jum"/>
    <n v="16284.02"/>
    <n v="31420413.200000018"/>
    <n v="31420413.200000018"/>
    <s v="Cairo"/>
  </r>
  <r>
    <x v="8606"/>
    <x v="8"/>
    <x v="3"/>
    <x v="8"/>
    <x v="2"/>
    <x v="0"/>
    <x v="8587"/>
    <x v="4"/>
    <x v="8601"/>
    <x v="75"/>
    <x v="2793"/>
    <x v="98"/>
    <m/>
    <m/>
    <s v="Amazon"/>
    <s v="Amazon"/>
    <n v="16284.02"/>
    <n v="57542997.559999913"/>
    <n v="57542997.559999913"/>
    <s v="Cairo"/>
  </r>
  <r>
    <x v="8607"/>
    <x v="1"/>
    <x v="1"/>
    <x v="1"/>
    <x v="0"/>
    <x v="3"/>
    <x v="8588"/>
    <x v="3"/>
    <x v="8602"/>
    <x v="134"/>
    <x v="4086"/>
    <x v="283"/>
    <m/>
    <m/>
    <s v="sq"/>
    <s v="sq"/>
    <n v="3665.44"/>
    <n v="91504159.730000004"/>
    <n v="91504159.730000004"/>
    <s v="Dubai"/>
  </r>
  <r>
    <x v="8608"/>
    <x v="2"/>
    <x v="2"/>
    <x v="2"/>
    <x v="2"/>
    <x v="2"/>
    <x v="8589"/>
    <x v="1"/>
    <x v="8603"/>
    <x v="125"/>
    <x v="2127"/>
    <x v="272"/>
    <m/>
    <m/>
    <s v="Amazon"/>
    <s v="Amazon"/>
    <n v="26648.76"/>
    <n v="29200970.130000021"/>
    <n v="29200970.130000021"/>
    <s v="Casablanca"/>
  </r>
  <r>
    <x v="8609"/>
    <x v="4"/>
    <x v="0"/>
    <x v="4"/>
    <x v="2"/>
    <x v="2"/>
    <x v="8590"/>
    <x v="1"/>
    <x v="8604"/>
    <x v="73"/>
    <x v="871"/>
    <x v="14"/>
    <m/>
    <m/>
    <s v="Amazon"/>
    <s v="Amazon"/>
    <n v="26648.76"/>
    <n v="92327183.770000085"/>
    <n v="92327183.770000085"/>
    <s v="Casablanca"/>
  </r>
  <r>
    <x v="8610"/>
    <x v="7"/>
    <x v="0"/>
    <x v="7"/>
    <x v="1"/>
    <x v="0"/>
    <x v="8591"/>
    <x v="4"/>
    <x v="8605"/>
    <x v="372"/>
    <x v="2694"/>
    <x v="250"/>
    <m/>
    <m/>
    <s v="Jumia"/>
    <s v="Jum"/>
    <n v="16284.02"/>
    <n v="92327183.770000085"/>
    <n v="92327183.770000085"/>
    <s v="Cairo"/>
  </r>
  <r>
    <x v="8611"/>
    <x v="4"/>
    <x v="0"/>
    <x v="4"/>
    <x v="1"/>
    <x v="4"/>
    <x v="8592"/>
    <x v="2"/>
    <x v="8606"/>
    <x v="152"/>
    <x v="1354"/>
    <x v="260"/>
    <m/>
    <m/>
    <s v="Jumia"/>
    <s v="Jum"/>
    <n v="99349.3"/>
    <n v="92327183.770000085"/>
    <n v="92327183.770000085"/>
    <s v="Riyadh"/>
  </r>
  <r>
    <x v="8612"/>
    <x v="3"/>
    <x v="3"/>
    <x v="3"/>
    <x v="0"/>
    <x v="0"/>
    <x v="8593"/>
    <x v="1"/>
    <x v="8607"/>
    <x v="264"/>
    <x v="3151"/>
    <x v="232"/>
    <m/>
    <m/>
    <s v="sq"/>
    <s v="sq"/>
    <n v="16284.02"/>
    <n v="57542997.559999913"/>
    <n v="57542997.559999913"/>
    <s v="Cairo"/>
  </r>
  <r>
    <x v="8613"/>
    <x v="0"/>
    <x v="0"/>
    <x v="0"/>
    <x v="2"/>
    <x v="3"/>
    <x v="8594"/>
    <x v="4"/>
    <x v="8608"/>
    <x v="182"/>
    <x v="1605"/>
    <x v="177"/>
    <m/>
    <m/>
    <s v="Amazon"/>
    <s v="Amazon"/>
    <n v="3665.44"/>
    <n v="92327183.770000085"/>
    <n v="92327183.770000085"/>
    <s v="Dubai"/>
  </r>
  <r>
    <x v="8614"/>
    <x v="3"/>
    <x v="3"/>
    <x v="3"/>
    <x v="2"/>
    <x v="2"/>
    <x v="8595"/>
    <x v="1"/>
    <x v="8609"/>
    <x v="22"/>
    <x v="3328"/>
    <x v="8"/>
    <m/>
    <m/>
    <s v="Amazon"/>
    <s v="Amazon"/>
    <n v="26648.76"/>
    <n v="57542997.559999913"/>
    <n v="57542997.559999913"/>
    <s v="Casablanca"/>
  </r>
  <r>
    <x v="8615"/>
    <x v="1"/>
    <x v="1"/>
    <x v="1"/>
    <x v="2"/>
    <x v="4"/>
    <x v="8596"/>
    <x v="2"/>
    <x v="8610"/>
    <x v="180"/>
    <x v="1486"/>
    <x v="2"/>
    <m/>
    <m/>
    <s v="Amazon"/>
    <s v="Amazon"/>
    <n v="99349.3"/>
    <n v="91504159.730000004"/>
    <n v="91504159.730000004"/>
    <s v="Riyadh"/>
  </r>
  <r>
    <x v="8616"/>
    <x v="2"/>
    <x v="2"/>
    <x v="2"/>
    <x v="0"/>
    <x v="4"/>
    <x v="8597"/>
    <x v="0"/>
    <x v="8611"/>
    <x v="362"/>
    <x v="2993"/>
    <x v="37"/>
    <m/>
    <m/>
    <s v="sq"/>
    <s v="sq"/>
    <n v="99349.3"/>
    <n v="29200970.130000021"/>
    <n v="29200970.130000021"/>
    <s v="Riyadh"/>
  </r>
  <r>
    <x v="8617"/>
    <x v="6"/>
    <x v="4"/>
    <x v="6"/>
    <x v="0"/>
    <x v="5"/>
    <x v="8598"/>
    <x v="2"/>
    <x v="8612"/>
    <x v="59"/>
    <x v="1087"/>
    <x v="360"/>
    <m/>
    <m/>
    <s v="sq"/>
    <s v="sq"/>
    <n v="27872.98"/>
    <n v="31420413.200000018"/>
    <n v="31420413.200000018"/>
    <s v="Giza"/>
  </r>
  <r>
    <x v="8618"/>
    <x v="5"/>
    <x v="1"/>
    <x v="5"/>
    <x v="1"/>
    <x v="2"/>
    <x v="8599"/>
    <x v="3"/>
    <x v="8613"/>
    <x v="285"/>
    <x v="1601"/>
    <x v="59"/>
    <m/>
    <m/>
    <s v="Jumia"/>
    <s v="Jum"/>
    <n v="26648.76"/>
    <n v="91504159.730000004"/>
    <n v="91504159.730000004"/>
    <s v="Casablanca"/>
  </r>
  <r>
    <x v="8619"/>
    <x v="0"/>
    <x v="0"/>
    <x v="0"/>
    <x v="0"/>
    <x v="4"/>
    <x v="8600"/>
    <x v="1"/>
    <x v="8614"/>
    <x v="358"/>
    <x v="793"/>
    <x v="145"/>
    <m/>
    <m/>
    <s v="sq"/>
    <s v="sq"/>
    <n v="99349.3"/>
    <n v="92327183.770000085"/>
    <n v="92327183.770000085"/>
    <s v="Riyadh"/>
  </r>
  <r>
    <x v="8620"/>
    <x v="0"/>
    <x v="0"/>
    <x v="0"/>
    <x v="2"/>
    <x v="1"/>
    <x v="8601"/>
    <x v="0"/>
    <x v="8615"/>
    <x v="369"/>
    <x v="386"/>
    <x v="276"/>
    <m/>
    <m/>
    <s v="Amazon"/>
    <s v="Amazon"/>
    <n v="13290.4"/>
    <n v="92327183.770000085"/>
    <n v="92327183.770000085"/>
    <s v="Alexandria"/>
  </r>
  <r>
    <x v="8621"/>
    <x v="8"/>
    <x v="3"/>
    <x v="8"/>
    <x v="0"/>
    <x v="4"/>
    <x v="8602"/>
    <x v="4"/>
    <x v="8616"/>
    <x v="345"/>
    <x v="4087"/>
    <x v="202"/>
    <m/>
    <m/>
    <s v="sq"/>
    <s v="sq"/>
    <n v="99349.3"/>
    <n v="57542997.559999913"/>
    <n v="57542997.559999913"/>
    <s v="Riyadh"/>
  </r>
  <r>
    <x v="8622"/>
    <x v="4"/>
    <x v="0"/>
    <x v="4"/>
    <x v="0"/>
    <x v="2"/>
    <x v="8603"/>
    <x v="1"/>
    <x v="8617"/>
    <x v="333"/>
    <x v="1638"/>
    <x v="334"/>
    <m/>
    <m/>
    <s v="sq"/>
    <s v="sq"/>
    <n v="26648.76"/>
    <n v="92327183.770000085"/>
    <n v="92327183.770000085"/>
    <s v="Casablanca"/>
  </r>
  <r>
    <x v="8623"/>
    <x v="2"/>
    <x v="2"/>
    <x v="2"/>
    <x v="1"/>
    <x v="2"/>
    <x v="8604"/>
    <x v="0"/>
    <x v="8618"/>
    <x v="386"/>
    <x v="966"/>
    <x v="186"/>
    <m/>
    <m/>
    <s v="Jumia"/>
    <s v="Jum"/>
    <n v="26648.76"/>
    <n v="29200970.130000021"/>
    <n v="29200970.130000021"/>
    <s v="Casablanca"/>
  </r>
  <r>
    <x v="8624"/>
    <x v="7"/>
    <x v="0"/>
    <x v="7"/>
    <x v="1"/>
    <x v="5"/>
    <x v="8605"/>
    <x v="2"/>
    <x v="8619"/>
    <x v="136"/>
    <x v="2105"/>
    <x v="35"/>
    <m/>
    <m/>
    <s v="Jumia"/>
    <s v="Jum"/>
    <n v="27872.98"/>
    <n v="92327183.770000085"/>
    <n v="92327183.770000085"/>
    <s v="Giza"/>
  </r>
  <r>
    <x v="8625"/>
    <x v="3"/>
    <x v="3"/>
    <x v="3"/>
    <x v="2"/>
    <x v="2"/>
    <x v="8606"/>
    <x v="0"/>
    <x v="8620"/>
    <x v="261"/>
    <x v="3716"/>
    <x v="105"/>
    <m/>
    <m/>
    <s v="Amazon"/>
    <s v="Amazon"/>
    <n v="26648.76"/>
    <n v="57542997.559999913"/>
    <n v="57542997.559999913"/>
    <s v="Casablanca"/>
  </r>
  <r>
    <x v="8626"/>
    <x v="4"/>
    <x v="0"/>
    <x v="4"/>
    <x v="0"/>
    <x v="0"/>
    <x v="8607"/>
    <x v="1"/>
    <x v="8621"/>
    <x v="281"/>
    <x v="3580"/>
    <x v="252"/>
    <m/>
    <m/>
    <s v="sq"/>
    <s v="sq"/>
    <n v="16284.02"/>
    <n v="92327183.770000085"/>
    <n v="92327183.770000085"/>
    <s v="Cairo"/>
  </r>
  <r>
    <x v="8627"/>
    <x v="8"/>
    <x v="3"/>
    <x v="8"/>
    <x v="2"/>
    <x v="3"/>
    <x v="8608"/>
    <x v="0"/>
    <x v="8622"/>
    <x v="249"/>
    <x v="660"/>
    <x v="12"/>
    <m/>
    <m/>
    <s v="Amazon"/>
    <s v="Amazon"/>
    <n v="3665.44"/>
    <n v="57542997.559999913"/>
    <n v="57542997.559999913"/>
    <s v="Dubai"/>
  </r>
  <r>
    <x v="8628"/>
    <x v="2"/>
    <x v="2"/>
    <x v="2"/>
    <x v="2"/>
    <x v="1"/>
    <x v="8609"/>
    <x v="2"/>
    <x v="8623"/>
    <x v="337"/>
    <x v="1060"/>
    <x v="25"/>
    <m/>
    <m/>
    <s v="Amazon"/>
    <s v="Amazon"/>
    <n v="13290.4"/>
    <n v="29200970.130000021"/>
    <n v="29200970.130000021"/>
    <s v="Alexandria"/>
  </r>
  <r>
    <x v="8629"/>
    <x v="9"/>
    <x v="1"/>
    <x v="9"/>
    <x v="1"/>
    <x v="5"/>
    <x v="8610"/>
    <x v="4"/>
    <x v="8624"/>
    <x v="126"/>
    <x v="1037"/>
    <x v="353"/>
    <m/>
    <m/>
    <s v="Jumia"/>
    <s v="Jum"/>
    <n v="27872.98"/>
    <n v="91504159.730000004"/>
    <n v="91504159.730000004"/>
    <s v="Giza"/>
  </r>
  <r>
    <x v="8630"/>
    <x v="5"/>
    <x v="1"/>
    <x v="5"/>
    <x v="0"/>
    <x v="4"/>
    <x v="8611"/>
    <x v="1"/>
    <x v="8625"/>
    <x v="235"/>
    <x v="458"/>
    <x v="88"/>
    <m/>
    <m/>
    <s v="sq"/>
    <s v="sq"/>
    <n v="99349.3"/>
    <n v="91504159.730000004"/>
    <n v="91504159.730000004"/>
    <s v="Riyadh"/>
  </r>
  <r>
    <x v="8631"/>
    <x v="7"/>
    <x v="0"/>
    <x v="7"/>
    <x v="2"/>
    <x v="3"/>
    <x v="8612"/>
    <x v="4"/>
    <x v="8626"/>
    <x v="303"/>
    <x v="1504"/>
    <x v="73"/>
    <m/>
    <m/>
    <s v="Amazon"/>
    <s v="Amazon"/>
    <n v="3665.44"/>
    <n v="92327183.770000085"/>
    <n v="92327183.770000085"/>
    <s v="Dubai"/>
  </r>
  <r>
    <x v="8632"/>
    <x v="2"/>
    <x v="2"/>
    <x v="2"/>
    <x v="0"/>
    <x v="1"/>
    <x v="8613"/>
    <x v="2"/>
    <x v="8627"/>
    <x v="292"/>
    <x v="3350"/>
    <x v="168"/>
    <m/>
    <m/>
    <s v="sq"/>
    <s v="sq"/>
    <n v="13290.4"/>
    <n v="29200970.130000021"/>
    <n v="29200970.130000021"/>
    <s v="Alexandria"/>
  </r>
  <r>
    <x v="8633"/>
    <x v="9"/>
    <x v="1"/>
    <x v="9"/>
    <x v="0"/>
    <x v="4"/>
    <x v="8614"/>
    <x v="4"/>
    <x v="8628"/>
    <x v="249"/>
    <x v="3854"/>
    <x v="353"/>
    <m/>
    <m/>
    <s v="sq"/>
    <s v="sq"/>
    <n v="99349.3"/>
    <n v="91504159.730000004"/>
    <n v="91504159.730000004"/>
    <s v="Riyadh"/>
  </r>
  <r>
    <x v="8634"/>
    <x v="9"/>
    <x v="1"/>
    <x v="9"/>
    <x v="0"/>
    <x v="1"/>
    <x v="8615"/>
    <x v="2"/>
    <x v="8629"/>
    <x v="296"/>
    <x v="2370"/>
    <x v="245"/>
    <m/>
    <m/>
    <s v="sq"/>
    <s v="sq"/>
    <n v="13290.4"/>
    <n v="91504159.730000004"/>
    <n v="91504159.730000004"/>
    <s v="Alexandria"/>
  </r>
  <r>
    <x v="8635"/>
    <x v="4"/>
    <x v="0"/>
    <x v="4"/>
    <x v="0"/>
    <x v="2"/>
    <x v="8616"/>
    <x v="2"/>
    <x v="8630"/>
    <x v="82"/>
    <x v="3416"/>
    <x v="152"/>
    <m/>
    <m/>
    <s v="sq"/>
    <s v="sq"/>
    <n v="26648.76"/>
    <n v="92327183.770000085"/>
    <n v="92327183.770000085"/>
    <s v="Casablanca"/>
  </r>
  <r>
    <x v="8636"/>
    <x v="0"/>
    <x v="0"/>
    <x v="0"/>
    <x v="0"/>
    <x v="5"/>
    <x v="8617"/>
    <x v="1"/>
    <x v="8631"/>
    <x v="291"/>
    <x v="319"/>
    <x v="237"/>
    <m/>
    <m/>
    <s v="sq"/>
    <s v="sq"/>
    <n v="27872.98"/>
    <n v="92327183.770000085"/>
    <n v="92327183.770000085"/>
    <s v="Giza"/>
  </r>
  <r>
    <x v="8637"/>
    <x v="4"/>
    <x v="0"/>
    <x v="4"/>
    <x v="1"/>
    <x v="4"/>
    <x v="8618"/>
    <x v="1"/>
    <x v="8632"/>
    <x v="293"/>
    <x v="100"/>
    <x v="12"/>
    <m/>
    <m/>
    <s v="Jumia"/>
    <s v="Jum"/>
    <n v="99349.3"/>
    <n v="92327183.770000085"/>
    <n v="92327183.770000085"/>
    <s v="Riyadh"/>
  </r>
  <r>
    <x v="8638"/>
    <x v="5"/>
    <x v="1"/>
    <x v="5"/>
    <x v="2"/>
    <x v="0"/>
    <x v="8619"/>
    <x v="4"/>
    <x v="8633"/>
    <x v="208"/>
    <x v="4088"/>
    <x v="336"/>
    <m/>
    <m/>
    <s v="Amazon"/>
    <s v="Amazon"/>
    <n v="16284.02"/>
    <n v="91504159.730000004"/>
    <n v="91504159.730000004"/>
    <s v="Cairo"/>
  </r>
  <r>
    <x v="8639"/>
    <x v="9"/>
    <x v="1"/>
    <x v="9"/>
    <x v="1"/>
    <x v="3"/>
    <x v="8620"/>
    <x v="0"/>
    <x v="8634"/>
    <x v="354"/>
    <x v="2312"/>
    <x v="170"/>
    <m/>
    <m/>
    <s v="Jumia"/>
    <s v="Jum"/>
    <n v="3665.44"/>
    <n v="91504159.730000004"/>
    <n v="91504159.730000004"/>
    <s v="Dubai"/>
  </r>
  <r>
    <x v="8640"/>
    <x v="7"/>
    <x v="0"/>
    <x v="7"/>
    <x v="1"/>
    <x v="1"/>
    <x v="8621"/>
    <x v="1"/>
    <x v="8635"/>
    <x v="261"/>
    <x v="4089"/>
    <x v="180"/>
    <m/>
    <m/>
    <s v="Jumia"/>
    <s v="Jum"/>
    <n v="13290.4"/>
    <n v="92327183.770000085"/>
    <n v="92327183.770000085"/>
    <s v="Alexandria"/>
  </r>
  <r>
    <x v="8641"/>
    <x v="7"/>
    <x v="0"/>
    <x v="7"/>
    <x v="0"/>
    <x v="3"/>
    <x v="8622"/>
    <x v="0"/>
    <x v="8636"/>
    <x v="333"/>
    <x v="329"/>
    <x v="26"/>
    <m/>
    <m/>
    <s v="sq"/>
    <s v="sq"/>
    <n v="3665.44"/>
    <n v="92327183.770000085"/>
    <n v="92327183.770000085"/>
    <s v="Dubai"/>
  </r>
  <r>
    <x v="8642"/>
    <x v="6"/>
    <x v="4"/>
    <x v="6"/>
    <x v="1"/>
    <x v="1"/>
    <x v="8623"/>
    <x v="0"/>
    <x v="8637"/>
    <x v="41"/>
    <x v="151"/>
    <x v="270"/>
    <m/>
    <m/>
    <s v="Jumia"/>
    <s v="Jum"/>
    <n v="13290.4"/>
    <n v="31420413.200000018"/>
    <n v="31420413.200000018"/>
    <s v="Alexandria"/>
  </r>
  <r>
    <x v="8643"/>
    <x v="7"/>
    <x v="0"/>
    <x v="7"/>
    <x v="1"/>
    <x v="0"/>
    <x v="8624"/>
    <x v="3"/>
    <x v="8638"/>
    <x v="223"/>
    <x v="3839"/>
    <x v="205"/>
    <m/>
    <m/>
    <s v="Jumia"/>
    <s v="Jum"/>
    <n v="16284.02"/>
    <n v="92327183.770000085"/>
    <n v="92327183.770000085"/>
    <s v="Cairo"/>
  </r>
  <r>
    <x v="8644"/>
    <x v="0"/>
    <x v="0"/>
    <x v="0"/>
    <x v="0"/>
    <x v="3"/>
    <x v="8625"/>
    <x v="2"/>
    <x v="8639"/>
    <x v="274"/>
    <x v="3323"/>
    <x v="14"/>
    <m/>
    <m/>
    <s v="sq"/>
    <s v="sq"/>
    <n v="3665.44"/>
    <n v="92327183.770000085"/>
    <n v="92327183.770000085"/>
    <s v="Dubai"/>
  </r>
  <r>
    <x v="8645"/>
    <x v="4"/>
    <x v="0"/>
    <x v="4"/>
    <x v="0"/>
    <x v="2"/>
    <x v="8626"/>
    <x v="4"/>
    <x v="8640"/>
    <x v="82"/>
    <x v="2842"/>
    <x v="304"/>
    <m/>
    <m/>
    <s v="sq"/>
    <s v="sq"/>
    <n v="26648.76"/>
    <n v="92327183.770000085"/>
    <n v="92327183.770000085"/>
    <s v="Casablanca"/>
  </r>
  <r>
    <x v="8646"/>
    <x v="7"/>
    <x v="0"/>
    <x v="7"/>
    <x v="0"/>
    <x v="4"/>
    <x v="8627"/>
    <x v="2"/>
    <x v="8641"/>
    <x v="222"/>
    <x v="2773"/>
    <x v="319"/>
    <m/>
    <m/>
    <s v="sq"/>
    <s v="sq"/>
    <n v="99349.3"/>
    <n v="92327183.770000085"/>
    <n v="92327183.770000085"/>
    <s v="Riyadh"/>
  </r>
  <r>
    <x v="8647"/>
    <x v="0"/>
    <x v="0"/>
    <x v="0"/>
    <x v="2"/>
    <x v="2"/>
    <x v="8628"/>
    <x v="1"/>
    <x v="8642"/>
    <x v="227"/>
    <x v="2229"/>
    <x v="288"/>
    <m/>
    <m/>
    <s v="Amazon"/>
    <s v="Amazon"/>
    <n v="26648.76"/>
    <n v="92327183.770000085"/>
    <n v="92327183.770000085"/>
    <s v="Casablanca"/>
  </r>
  <r>
    <x v="8648"/>
    <x v="3"/>
    <x v="3"/>
    <x v="3"/>
    <x v="2"/>
    <x v="4"/>
    <x v="8629"/>
    <x v="2"/>
    <x v="8643"/>
    <x v="49"/>
    <x v="3872"/>
    <x v="223"/>
    <m/>
    <m/>
    <s v="Amazon"/>
    <s v="Amazon"/>
    <n v="99349.3"/>
    <n v="57542997.559999913"/>
    <n v="57542997.559999913"/>
    <s v="Riyadh"/>
  </r>
  <r>
    <x v="8649"/>
    <x v="0"/>
    <x v="0"/>
    <x v="0"/>
    <x v="1"/>
    <x v="3"/>
    <x v="8630"/>
    <x v="3"/>
    <x v="8644"/>
    <x v="258"/>
    <x v="3921"/>
    <x v="242"/>
    <m/>
    <m/>
    <s v="Jumia"/>
    <s v="Jum"/>
    <n v="3665.44"/>
    <n v="92327183.770000085"/>
    <n v="92327183.770000085"/>
    <s v="Dubai"/>
  </r>
  <r>
    <x v="8650"/>
    <x v="8"/>
    <x v="3"/>
    <x v="8"/>
    <x v="2"/>
    <x v="5"/>
    <x v="8631"/>
    <x v="0"/>
    <x v="8645"/>
    <x v="252"/>
    <x v="3840"/>
    <x v="69"/>
    <m/>
    <m/>
    <s v="Amazon"/>
    <s v="Amazon"/>
    <n v="27872.98"/>
    <n v="57542997.559999913"/>
    <n v="57542997.559999913"/>
    <s v="Giza"/>
  </r>
  <r>
    <x v="8651"/>
    <x v="8"/>
    <x v="3"/>
    <x v="8"/>
    <x v="0"/>
    <x v="3"/>
    <x v="8632"/>
    <x v="4"/>
    <x v="8646"/>
    <x v="76"/>
    <x v="2408"/>
    <x v="216"/>
    <m/>
    <m/>
    <s v="sq"/>
    <s v="sq"/>
    <n v="3665.44"/>
    <n v="57542997.559999913"/>
    <n v="57542997.559999913"/>
    <s v="Dubai"/>
  </r>
  <r>
    <x v="8652"/>
    <x v="8"/>
    <x v="3"/>
    <x v="8"/>
    <x v="2"/>
    <x v="4"/>
    <x v="8633"/>
    <x v="3"/>
    <x v="8647"/>
    <x v="212"/>
    <x v="1096"/>
    <x v="37"/>
    <m/>
    <m/>
    <s v="Amazon"/>
    <s v="Amazon"/>
    <n v="99349.3"/>
    <n v="57542997.559999913"/>
    <n v="57542997.559999913"/>
    <s v="Riyadh"/>
  </r>
  <r>
    <x v="8653"/>
    <x v="3"/>
    <x v="3"/>
    <x v="3"/>
    <x v="0"/>
    <x v="2"/>
    <x v="8634"/>
    <x v="1"/>
    <x v="8648"/>
    <x v="194"/>
    <x v="1792"/>
    <x v="111"/>
    <m/>
    <m/>
    <s v="sq"/>
    <s v="sq"/>
    <n v="26648.76"/>
    <n v="57542997.559999913"/>
    <n v="57542997.559999913"/>
    <s v="Casablanca"/>
  </r>
  <r>
    <x v="8654"/>
    <x v="3"/>
    <x v="3"/>
    <x v="3"/>
    <x v="1"/>
    <x v="3"/>
    <x v="8635"/>
    <x v="4"/>
    <x v="8649"/>
    <x v="393"/>
    <x v="4090"/>
    <x v="259"/>
    <m/>
    <m/>
    <s v="Jumia"/>
    <s v="Jum"/>
    <n v="3665.44"/>
    <n v="57542997.559999913"/>
    <n v="57542997.559999913"/>
    <s v="Dubai"/>
  </r>
  <r>
    <x v="8655"/>
    <x v="8"/>
    <x v="3"/>
    <x v="8"/>
    <x v="1"/>
    <x v="5"/>
    <x v="8636"/>
    <x v="0"/>
    <x v="8650"/>
    <x v="89"/>
    <x v="3210"/>
    <x v="332"/>
    <m/>
    <m/>
    <s v="Jumia"/>
    <s v="Jum"/>
    <n v="27872.98"/>
    <n v="57542997.559999913"/>
    <n v="57542997.559999913"/>
    <s v="Giza"/>
  </r>
  <r>
    <x v="8656"/>
    <x v="6"/>
    <x v="4"/>
    <x v="6"/>
    <x v="1"/>
    <x v="4"/>
    <x v="8637"/>
    <x v="3"/>
    <x v="8651"/>
    <x v="24"/>
    <x v="3103"/>
    <x v="212"/>
    <m/>
    <m/>
    <s v="Jumia"/>
    <s v="Jum"/>
    <n v="99349.3"/>
    <n v="31420413.200000018"/>
    <n v="31420413.200000018"/>
    <s v="Riyadh"/>
  </r>
  <r>
    <x v="8657"/>
    <x v="1"/>
    <x v="1"/>
    <x v="1"/>
    <x v="0"/>
    <x v="2"/>
    <x v="8638"/>
    <x v="2"/>
    <x v="8652"/>
    <x v="227"/>
    <x v="129"/>
    <x v="68"/>
    <m/>
    <m/>
    <s v="sq"/>
    <s v="sq"/>
    <n v="26648.76"/>
    <n v="91504159.730000004"/>
    <n v="91504159.730000004"/>
    <s v="Casablanca"/>
  </r>
  <r>
    <x v="8658"/>
    <x v="5"/>
    <x v="1"/>
    <x v="5"/>
    <x v="1"/>
    <x v="0"/>
    <x v="8639"/>
    <x v="1"/>
    <x v="8653"/>
    <x v="188"/>
    <x v="756"/>
    <x v="297"/>
    <m/>
    <m/>
    <s v="Jumia"/>
    <s v="Jum"/>
    <n v="16284.02"/>
    <n v="91504159.730000004"/>
    <n v="91504159.730000004"/>
    <s v="Cairo"/>
  </r>
  <r>
    <x v="8659"/>
    <x v="5"/>
    <x v="1"/>
    <x v="5"/>
    <x v="1"/>
    <x v="3"/>
    <x v="8640"/>
    <x v="3"/>
    <x v="8654"/>
    <x v="317"/>
    <x v="4091"/>
    <x v="148"/>
    <m/>
    <m/>
    <s v="Jumia"/>
    <s v="Jum"/>
    <n v="3665.44"/>
    <n v="91504159.730000004"/>
    <n v="91504159.730000004"/>
    <s v="Dubai"/>
  </r>
  <r>
    <x v="8660"/>
    <x v="9"/>
    <x v="1"/>
    <x v="9"/>
    <x v="1"/>
    <x v="1"/>
    <x v="8641"/>
    <x v="2"/>
    <x v="8655"/>
    <x v="311"/>
    <x v="1262"/>
    <x v="149"/>
    <m/>
    <m/>
    <s v="Jumia"/>
    <s v="Jum"/>
    <n v="13290.4"/>
    <n v="91504159.730000004"/>
    <n v="91504159.730000004"/>
    <s v="Alexandria"/>
  </r>
  <r>
    <x v="8661"/>
    <x v="8"/>
    <x v="3"/>
    <x v="8"/>
    <x v="2"/>
    <x v="1"/>
    <x v="8642"/>
    <x v="2"/>
    <x v="8656"/>
    <x v="51"/>
    <x v="1846"/>
    <x v="228"/>
    <m/>
    <m/>
    <s v="Amazon"/>
    <s v="Amazon"/>
    <n v="13290.4"/>
    <n v="57542997.559999913"/>
    <n v="57542997.559999913"/>
    <s v="Alexandria"/>
  </r>
  <r>
    <x v="8662"/>
    <x v="9"/>
    <x v="1"/>
    <x v="9"/>
    <x v="1"/>
    <x v="2"/>
    <x v="8643"/>
    <x v="3"/>
    <x v="8657"/>
    <x v="374"/>
    <x v="3831"/>
    <x v="162"/>
    <m/>
    <m/>
    <s v="Jumia"/>
    <s v="Jum"/>
    <n v="26648.76"/>
    <n v="91504159.730000004"/>
    <n v="91504159.730000004"/>
    <s v="Casablanca"/>
  </r>
  <r>
    <x v="8663"/>
    <x v="4"/>
    <x v="0"/>
    <x v="4"/>
    <x v="0"/>
    <x v="2"/>
    <x v="8644"/>
    <x v="4"/>
    <x v="8658"/>
    <x v="116"/>
    <x v="413"/>
    <x v="74"/>
    <m/>
    <m/>
    <s v="sq"/>
    <s v="sq"/>
    <n v="26648.76"/>
    <n v="92327183.770000085"/>
    <n v="92327183.770000085"/>
    <s v="Casablanca"/>
  </r>
  <r>
    <x v="8664"/>
    <x v="4"/>
    <x v="0"/>
    <x v="4"/>
    <x v="0"/>
    <x v="2"/>
    <x v="8645"/>
    <x v="3"/>
    <x v="8659"/>
    <x v="159"/>
    <x v="2251"/>
    <x v="126"/>
    <m/>
    <m/>
    <s v="sq"/>
    <s v="sq"/>
    <n v="26648.76"/>
    <n v="92327183.770000085"/>
    <n v="92327183.770000085"/>
    <s v="Casablanca"/>
  </r>
  <r>
    <x v="8665"/>
    <x v="2"/>
    <x v="2"/>
    <x v="2"/>
    <x v="0"/>
    <x v="1"/>
    <x v="8646"/>
    <x v="2"/>
    <x v="8660"/>
    <x v="326"/>
    <x v="2773"/>
    <x v="252"/>
    <m/>
    <m/>
    <s v="sq"/>
    <s v="sq"/>
    <n v="13290.4"/>
    <n v="29200970.130000021"/>
    <n v="29200970.130000021"/>
    <s v="Alexandria"/>
  </r>
  <r>
    <x v="8666"/>
    <x v="0"/>
    <x v="0"/>
    <x v="0"/>
    <x v="0"/>
    <x v="0"/>
    <x v="8647"/>
    <x v="4"/>
    <x v="8661"/>
    <x v="238"/>
    <x v="1437"/>
    <x v="229"/>
    <m/>
    <m/>
    <s v="sq"/>
    <s v="sq"/>
    <n v="16284.02"/>
    <n v="92327183.770000085"/>
    <n v="92327183.770000085"/>
    <s v="Cairo"/>
  </r>
  <r>
    <x v="8667"/>
    <x v="0"/>
    <x v="0"/>
    <x v="0"/>
    <x v="0"/>
    <x v="3"/>
    <x v="8648"/>
    <x v="4"/>
    <x v="8662"/>
    <x v="184"/>
    <x v="3702"/>
    <x v="132"/>
    <m/>
    <m/>
    <s v="sq"/>
    <s v="sq"/>
    <n v="3665.44"/>
    <n v="92327183.770000085"/>
    <n v="92327183.770000085"/>
    <s v="Dubai"/>
  </r>
  <r>
    <x v="8668"/>
    <x v="6"/>
    <x v="4"/>
    <x v="6"/>
    <x v="0"/>
    <x v="1"/>
    <x v="8649"/>
    <x v="1"/>
    <x v="8663"/>
    <x v="247"/>
    <x v="329"/>
    <x v="238"/>
    <m/>
    <m/>
    <s v="sq"/>
    <s v="sq"/>
    <n v="13290.4"/>
    <n v="31420413.200000018"/>
    <n v="31420413.200000018"/>
    <s v="Alexandria"/>
  </r>
  <r>
    <x v="8669"/>
    <x v="0"/>
    <x v="0"/>
    <x v="0"/>
    <x v="2"/>
    <x v="2"/>
    <x v="8650"/>
    <x v="4"/>
    <x v="8664"/>
    <x v="98"/>
    <x v="2188"/>
    <x v="205"/>
    <m/>
    <m/>
    <s v="Amazon"/>
    <s v="Amazon"/>
    <n v="26648.76"/>
    <n v="92327183.770000085"/>
    <n v="92327183.770000085"/>
    <s v="Casablanca"/>
  </r>
  <r>
    <x v="8670"/>
    <x v="4"/>
    <x v="0"/>
    <x v="4"/>
    <x v="2"/>
    <x v="4"/>
    <x v="8651"/>
    <x v="1"/>
    <x v="8665"/>
    <x v="43"/>
    <x v="1383"/>
    <x v="81"/>
    <m/>
    <m/>
    <s v="Amazon"/>
    <s v="Amazon"/>
    <n v="99349.3"/>
    <n v="92327183.770000085"/>
    <n v="92327183.770000085"/>
    <s v="Riyadh"/>
  </r>
  <r>
    <x v="8671"/>
    <x v="4"/>
    <x v="0"/>
    <x v="4"/>
    <x v="0"/>
    <x v="0"/>
    <x v="8652"/>
    <x v="4"/>
    <x v="8666"/>
    <x v="314"/>
    <x v="1785"/>
    <x v="327"/>
    <m/>
    <m/>
    <s v="sq"/>
    <s v="sq"/>
    <n v="16284.02"/>
    <n v="92327183.770000085"/>
    <n v="92327183.770000085"/>
    <s v="Cairo"/>
  </r>
  <r>
    <x v="8672"/>
    <x v="6"/>
    <x v="4"/>
    <x v="6"/>
    <x v="0"/>
    <x v="0"/>
    <x v="8653"/>
    <x v="0"/>
    <x v="8667"/>
    <x v="217"/>
    <x v="4092"/>
    <x v="233"/>
    <m/>
    <m/>
    <s v="sq"/>
    <s v="sq"/>
    <n v="16284.02"/>
    <n v="31420413.200000018"/>
    <n v="31420413.200000018"/>
    <s v="Cairo"/>
  </r>
  <r>
    <x v="8673"/>
    <x v="2"/>
    <x v="2"/>
    <x v="2"/>
    <x v="2"/>
    <x v="3"/>
    <x v="8654"/>
    <x v="2"/>
    <x v="8668"/>
    <x v="304"/>
    <x v="3588"/>
    <x v="84"/>
    <m/>
    <m/>
    <s v="Amazon"/>
    <s v="Amazon"/>
    <n v="3665.44"/>
    <n v="29200970.130000021"/>
    <n v="29200970.130000021"/>
    <s v="Dubai"/>
  </r>
  <r>
    <x v="8674"/>
    <x v="0"/>
    <x v="0"/>
    <x v="0"/>
    <x v="2"/>
    <x v="5"/>
    <x v="8655"/>
    <x v="1"/>
    <x v="8669"/>
    <x v="103"/>
    <x v="4093"/>
    <x v="5"/>
    <m/>
    <m/>
    <s v="Amazon"/>
    <s v="Amazon"/>
    <n v="27872.98"/>
    <n v="92327183.770000085"/>
    <n v="92327183.770000085"/>
    <s v="Giza"/>
  </r>
  <r>
    <x v="8675"/>
    <x v="7"/>
    <x v="0"/>
    <x v="7"/>
    <x v="0"/>
    <x v="0"/>
    <x v="8656"/>
    <x v="3"/>
    <x v="8670"/>
    <x v="256"/>
    <x v="4094"/>
    <x v="310"/>
    <m/>
    <m/>
    <s v="sq"/>
    <s v="sq"/>
    <n v="16284.02"/>
    <n v="92327183.770000085"/>
    <n v="92327183.770000085"/>
    <s v="Cairo"/>
  </r>
  <r>
    <x v="8676"/>
    <x v="4"/>
    <x v="0"/>
    <x v="4"/>
    <x v="0"/>
    <x v="4"/>
    <x v="8657"/>
    <x v="4"/>
    <x v="8671"/>
    <x v="251"/>
    <x v="4095"/>
    <x v="280"/>
    <m/>
    <m/>
    <s v="sq"/>
    <s v="sq"/>
    <n v="99349.3"/>
    <n v="92327183.770000085"/>
    <n v="92327183.770000085"/>
    <s v="Riyadh"/>
  </r>
  <r>
    <x v="8677"/>
    <x v="1"/>
    <x v="1"/>
    <x v="1"/>
    <x v="0"/>
    <x v="3"/>
    <x v="8658"/>
    <x v="0"/>
    <x v="8672"/>
    <x v="20"/>
    <x v="2265"/>
    <x v="198"/>
    <m/>
    <m/>
    <s v="sq"/>
    <s v="sq"/>
    <n v="3665.44"/>
    <n v="91504159.730000004"/>
    <n v="91504159.730000004"/>
    <s v="Dubai"/>
  </r>
  <r>
    <x v="8678"/>
    <x v="1"/>
    <x v="1"/>
    <x v="1"/>
    <x v="2"/>
    <x v="1"/>
    <x v="8659"/>
    <x v="3"/>
    <x v="8673"/>
    <x v="12"/>
    <x v="4096"/>
    <x v="65"/>
    <m/>
    <m/>
    <s v="Amazon"/>
    <s v="Amazon"/>
    <n v="13290.4"/>
    <n v="91504159.730000004"/>
    <n v="91504159.730000004"/>
    <s v="Alexandria"/>
  </r>
  <r>
    <x v="8679"/>
    <x v="2"/>
    <x v="2"/>
    <x v="2"/>
    <x v="2"/>
    <x v="0"/>
    <x v="8660"/>
    <x v="2"/>
    <x v="8674"/>
    <x v="229"/>
    <x v="3057"/>
    <x v="194"/>
    <m/>
    <m/>
    <s v="Amazon"/>
    <s v="Amazon"/>
    <n v="16284.02"/>
    <n v="29200970.130000021"/>
    <n v="29200970.130000021"/>
    <s v="Cairo"/>
  </r>
  <r>
    <x v="8680"/>
    <x v="7"/>
    <x v="0"/>
    <x v="7"/>
    <x v="1"/>
    <x v="2"/>
    <x v="8661"/>
    <x v="3"/>
    <x v="8675"/>
    <x v="159"/>
    <x v="3648"/>
    <x v="331"/>
    <m/>
    <m/>
    <s v="Jumia"/>
    <s v="Jum"/>
    <n v="26648.76"/>
    <n v="92327183.770000085"/>
    <n v="92327183.770000085"/>
    <s v="Casablanca"/>
  </r>
  <r>
    <x v="8681"/>
    <x v="9"/>
    <x v="1"/>
    <x v="9"/>
    <x v="0"/>
    <x v="4"/>
    <x v="8662"/>
    <x v="0"/>
    <x v="8676"/>
    <x v="172"/>
    <x v="1772"/>
    <x v="221"/>
    <m/>
    <m/>
    <s v="sq"/>
    <s v="sq"/>
    <n v="99349.3"/>
    <n v="91504159.730000004"/>
    <n v="91504159.730000004"/>
    <s v="Riyadh"/>
  </r>
  <r>
    <x v="8682"/>
    <x v="7"/>
    <x v="0"/>
    <x v="7"/>
    <x v="1"/>
    <x v="3"/>
    <x v="8663"/>
    <x v="3"/>
    <x v="8677"/>
    <x v="227"/>
    <x v="3118"/>
    <x v="82"/>
    <m/>
    <m/>
    <s v="Jumia"/>
    <s v="Jum"/>
    <n v="3665.44"/>
    <n v="92327183.770000085"/>
    <n v="92327183.770000085"/>
    <s v="Dubai"/>
  </r>
  <r>
    <x v="8683"/>
    <x v="0"/>
    <x v="0"/>
    <x v="0"/>
    <x v="1"/>
    <x v="3"/>
    <x v="8664"/>
    <x v="4"/>
    <x v="8678"/>
    <x v="360"/>
    <x v="2069"/>
    <x v="278"/>
    <m/>
    <m/>
    <s v="Jumia"/>
    <s v="Jum"/>
    <n v="3665.44"/>
    <n v="92327183.770000085"/>
    <n v="92327183.770000085"/>
    <s v="Dubai"/>
  </r>
  <r>
    <x v="8684"/>
    <x v="0"/>
    <x v="0"/>
    <x v="0"/>
    <x v="1"/>
    <x v="0"/>
    <x v="8665"/>
    <x v="3"/>
    <x v="8679"/>
    <x v="130"/>
    <x v="4097"/>
    <x v="255"/>
    <m/>
    <m/>
    <s v="Jumia"/>
    <s v="Jum"/>
    <n v="16284.02"/>
    <n v="92327183.770000085"/>
    <n v="92327183.770000085"/>
    <s v="Cairo"/>
  </r>
  <r>
    <x v="8685"/>
    <x v="4"/>
    <x v="0"/>
    <x v="4"/>
    <x v="1"/>
    <x v="0"/>
    <x v="8666"/>
    <x v="0"/>
    <x v="8680"/>
    <x v="294"/>
    <x v="4098"/>
    <x v="146"/>
    <m/>
    <m/>
    <s v="Jumia"/>
    <s v="Jum"/>
    <n v="16284.02"/>
    <n v="92327183.770000085"/>
    <n v="92327183.770000085"/>
    <s v="Cairo"/>
  </r>
  <r>
    <x v="8686"/>
    <x v="5"/>
    <x v="1"/>
    <x v="5"/>
    <x v="1"/>
    <x v="3"/>
    <x v="8667"/>
    <x v="3"/>
    <x v="8681"/>
    <x v="289"/>
    <x v="2139"/>
    <x v="312"/>
    <m/>
    <m/>
    <s v="Jumia"/>
    <s v="Jum"/>
    <n v="3665.44"/>
    <n v="91504159.730000004"/>
    <n v="91504159.730000004"/>
    <s v="Dubai"/>
  </r>
  <r>
    <x v="8687"/>
    <x v="0"/>
    <x v="0"/>
    <x v="0"/>
    <x v="1"/>
    <x v="0"/>
    <x v="8668"/>
    <x v="0"/>
    <x v="8682"/>
    <x v="144"/>
    <x v="4099"/>
    <x v="96"/>
    <m/>
    <m/>
    <s v="Jumia"/>
    <s v="Jum"/>
    <n v="16284.02"/>
    <n v="92327183.770000085"/>
    <n v="92327183.770000085"/>
    <s v="Cairo"/>
  </r>
  <r>
    <x v="8688"/>
    <x v="5"/>
    <x v="1"/>
    <x v="5"/>
    <x v="0"/>
    <x v="0"/>
    <x v="8669"/>
    <x v="3"/>
    <x v="8683"/>
    <x v="232"/>
    <x v="3854"/>
    <x v="151"/>
    <m/>
    <m/>
    <s v="sq"/>
    <s v="sq"/>
    <n v="16284.02"/>
    <n v="91504159.730000004"/>
    <n v="91504159.730000004"/>
    <s v="Cairo"/>
  </r>
  <r>
    <x v="8689"/>
    <x v="0"/>
    <x v="0"/>
    <x v="0"/>
    <x v="1"/>
    <x v="4"/>
    <x v="8670"/>
    <x v="0"/>
    <x v="8684"/>
    <x v="90"/>
    <x v="4100"/>
    <x v="199"/>
    <m/>
    <m/>
    <s v="Jumia"/>
    <s v="Jum"/>
    <n v="99349.3"/>
    <n v="92327183.770000085"/>
    <n v="92327183.770000085"/>
    <s v="Riyadh"/>
  </r>
  <r>
    <x v="8690"/>
    <x v="1"/>
    <x v="1"/>
    <x v="1"/>
    <x v="0"/>
    <x v="1"/>
    <x v="8671"/>
    <x v="1"/>
    <x v="8685"/>
    <x v="301"/>
    <x v="1569"/>
    <x v="53"/>
    <m/>
    <m/>
    <s v="sq"/>
    <s v="sq"/>
    <n v="13290.4"/>
    <n v="91504159.730000004"/>
    <n v="91504159.730000004"/>
    <s v="Alexandria"/>
  </r>
  <r>
    <x v="8691"/>
    <x v="6"/>
    <x v="4"/>
    <x v="6"/>
    <x v="0"/>
    <x v="2"/>
    <x v="8672"/>
    <x v="3"/>
    <x v="8686"/>
    <x v="253"/>
    <x v="2361"/>
    <x v="72"/>
    <m/>
    <m/>
    <s v="sq"/>
    <s v="sq"/>
    <n v="26648.76"/>
    <n v="31420413.200000018"/>
    <n v="31420413.200000018"/>
    <s v="Casablanca"/>
  </r>
  <r>
    <x v="8692"/>
    <x v="4"/>
    <x v="0"/>
    <x v="4"/>
    <x v="0"/>
    <x v="0"/>
    <x v="8673"/>
    <x v="3"/>
    <x v="8687"/>
    <x v="40"/>
    <x v="4101"/>
    <x v="230"/>
    <m/>
    <m/>
    <s v="sq"/>
    <s v="sq"/>
    <n v="16284.02"/>
    <n v="92327183.770000085"/>
    <n v="92327183.770000085"/>
    <s v="Cairo"/>
  </r>
  <r>
    <x v="8693"/>
    <x v="8"/>
    <x v="3"/>
    <x v="8"/>
    <x v="1"/>
    <x v="2"/>
    <x v="8674"/>
    <x v="0"/>
    <x v="8688"/>
    <x v="93"/>
    <x v="495"/>
    <x v="174"/>
    <m/>
    <m/>
    <s v="Jumia"/>
    <s v="Jum"/>
    <n v="26648.76"/>
    <n v="57542997.559999913"/>
    <n v="57542997.559999913"/>
    <s v="Casablanca"/>
  </r>
  <r>
    <x v="8694"/>
    <x v="1"/>
    <x v="1"/>
    <x v="1"/>
    <x v="1"/>
    <x v="1"/>
    <x v="8675"/>
    <x v="2"/>
    <x v="8689"/>
    <x v="383"/>
    <x v="3836"/>
    <x v="219"/>
    <m/>
    <m/>
    <s v="Jumia"/>
    <s v="Jum"/>
    <n v="13290.4"/>
    <n v="91504159.730000004"/>
    <n v="91504159.730000004"/>
    <s v="Alexandria"/>
  </r>
  <r>
    <x v="8695"/>
    <x v="3"/>
    <x v="3"/>
    <x v="3"/>
    <x v="1"/>
    <x v="1"/>
    <x v="8676"/>
    <x v="3"/>
    <x v="8690"/>
    <x v="248"/>
    <x v="1307"/>
    <x v="285"/>
    <m/>
    <m/>
    <s v="Jumia"/>
    <s v="Jum"/>
    <n v="13290.4"/>
    <n v="57542997.559999913"/>
    <n v="57542997.559999913"/>
    <s v="Alexandria"/>
  </r>
  <r>
    <x v="8696"/>
    <x v="6"/>
    <x v="4"/>
    <x v="6"/>
    <x v="2"/>
    <x v="3"/>
    <x v="8677"/>
    <x v="0"/>
    <x v="8691"/>
    <x v="76"/>
    <x v="1501"/>
    <x v="283"/>
    <m/>
    <m/>
    <s v="Amazon"/>
    <s v="Amazon"/>
    <n v="3665.44"/>
    <n v="31420413.200000018"/>
    <n v="31420413.200000018"/>
    <s v="Dubai"/>
  </r>
  <r>
    <x v="8697"/>
    <x v="6"/>
    <x v="4"/>
    <x v="6"/>
    <x v="0"/>
    <x v="4"/>
    <x v="8678"/>
    <x v="4"/>
    <x v="8692"/>
    <x v="241"/>
    <x v="899"/>
    <x v="210"/>
    <m/>
    <m/>
    <s v="sq"/>
    <s v="sq"/>
    <n v="99349.3"/>
    <n v="31420413.200000018"/>
    <n v="31420413.200000018"/>
    <s v="Riyadh"/>
  </r>
  <r>
    <x v="8698"/>
    <x v="0"/>
    <x v="0"/>
    <x v="0"/>
    <x v="2"/>
    <x v="1"/>
    <x v="8679"/>
    <x v="2"/>
    <x v="8693"/>
    <x v="359"/>
    <x v="608"/>
    <x v="225"/>
    <m/>
    <m/>
    <s v="Amazon"/>
    <s v="Amazon"/>
    <n v="13290.4"/>
    <n v="92327183.770000085"/>
    <n v="92327183.770000085"/>
    <s v="Alexandria"/>
  </r>
  <r>
    <x v="8699"/>
    <x v="9"/>
    <x v="1"/>
    <x v="9"/>
    <x v="2"/>
    <x v="1"/>
    <x v="8680"/>
    <x v="0"/>
    <x v="8694"/>
    <x v="294"/>
    <x v="2832"/>
    <x v="108"/>
    <m/>
    <m/>
    <s v="Amazon"/>
    <s v="Amazon"/>
    <n v="13290.4"/>
    <n v="91504159.730000004"/>
    <n v="91504159.730000004"/>
    <s v="Alexandria"/>
  </r>
  <r>
    <x v="8700"/>
    <x v="9"/>
    <x v="1"/>
    <x v="9"/>
    <x v="2"/>
    <x v="2"/>
    <x v="8681"/>
    <x v="0"/>
    <x v="8695"/>
    <x v="18"/>
    <x v="845"/>
    <x v="44"/>
    <m/>
    <m/>
    <s v="Amazon"/>
    <s v="Amazon"/>
    <n v="26648.76"/>
    <n v="91504159.730000004"/>
    <n v="91504159.730000004"/>
    <s v="Casablanca"/>
  </r>
  <r>
    <x v="8701"/>
    <x v="8"/>
    <x v="3"/>
    <x v="8"/>
    <x v="2"/>
    <x v="3"/>
    <x v="8682"/>
    <x v="1"/>
    <x v="8696"/>
    <x v="230"/>
    <x v="4051"/>
    <x v="72"/>
    <m/>
    <m/>
    <s v="Amazon"/>
    <s v="Amazon"/>
    <n v="3665.44"/>
    <n v="57542997.559999913"/>
    <n v="57542997.559999913"/>
    <s v="Dubai"/>
  </r>
  <r>
    <x v="8702"/>
    <x v="2"/>
    <x v="2"/>
    <x v="2"/>
    <x v="0"/>
    <x v="1"/>
    <x v="8683"/>
    <x v="4"/>
    <x v="8697"/>
    <x v="348"/>
    <x v="2462"/>
    <x v="280"/>
    <m/>
    <m/>
    <s v="sq"/>
    <s v="sq"/>
    <n v="13290.4"/>
    <n v="29200970.130000021"/>
    <n v="29200970.130000021"/>
    <s v="Alexandria"/>
  </r>
  <r>
    <x v="8703"/>
    <x v="7"/>
    <x v="0"/>
    <x v="7"/>
    <x v="2"/>
    <x v="5"/>
    <x v="8684"/>
    <x v="2"/>
    <x v="8698"/>
    <x v="360"/>
    <x v="813"/>
    <x v="299"/>
    <m/>
    <m/>
    <s v="Amazon"/>
    <s v="Amazon"/>
    <n v="27872.98"/>
    <n v="92327183.770000085"/>
    <n v="92327183.770000085"/>
    <s v="Giza"/>
  </r>
  <r>
    <x v="8704"/>
    <x v="9"/>
    <x v="1"/>
    <x v="9"/>
    <x v="2"/>
    <x v="0"/>
    <x v="8685"/>
    <x v="0"/>
    <x v="8699"/>
    <x v="114"/>
    <x v="328"/>
    <x v="42"/>
    <m/>
    <m/>
    <s v="Amazon"/>
    <s v="Amazon"/>
    <n v="16284.02"/>
    <n v="91504159.730000004"/>
    <n v="91504159.730000004"/>
    <s v="Cairo"/>
  </r>
  <r>
    <x v="8705"/>
    <x v="5"/>
    <x v="1"/>
    <x v="5"/>
    <x v="2"/>
    <x v="4"/>
    <x v="8686"/>
    <x v="0"/>
    <x v="8700"/>
    <x v="190"/>
    <x v="556"/>
    <x v="164"/>
    <m/>
    <m/>
    <s v="Amazon"/>
    <s v="Amazon"/>
    <n v="99349.3"/>
    <n v="91504159.730000004"/>
    <n v="91504159.730000004"/>
    <s v="Riyadh"/>
  </r>
  <r>
    <x v="8706"/>
    <x v="0"/>
    <x v="0"/>
    <x v="0"/>
    <x v="0"/>
    <x v="3"/>
    <x v="8687"/>
    <x v="0"/>
    <x v="8701"/>
    <x v="60"/>
    <x v="3635"/>
    <x v="48"/>
    <m/>
    <m/>
    <s v="sq"/>
    <s v="sq"/>
    <n v="3665.44"/>
    <n v="92327183.770000085"/>
    <n v="92327183.770000085"/>
    <s v="Dubai"/>
  </r>
  <r>
    <x v="8707"/>
    <x v="5"/>
    <x v="1"/>
    <x v="5"/>
    <x v="0"/>
    <x v="3"/>
    <x v="8688"/>
    <x v="1"/>
    <x v="8702"/>
    <x v="87"/>
    <x v="49"/>
    <x v="319"/>
    <m/>
    <m/>
    <s v="sq"/>
    <s v="sq"/>
    <n v="3665.44"/>
    <n v="91504159.730000004"/>
    <n v="91504159.730000004"/>
    <s v="Dubai"/>
  </r>
  <r>
    <x v="8708"/>
    <x v="9"/>
    <x v="1"/>
    <x v="9"/>
    <x v="2"/>
    <x v="1"/>
    <x v="8689"/>
    <x v="2"/>
    <x v="8703"/>
    <x v="1"/>
    <x v="534"/>
    <x v="109"/>
    <m/>
    <m/>
    <s v="Amazon"/>
    <s v="Amazon"/>
    <n v="13290.4"/>
    <n v="91504159.730000004"/>
    <n v="91504159.730000004"/>
    <s v="Alexandria"/>
  </r>
  <r>
    <x v="8709"/>
    <x v="0"/>
    <x v="0"/>
    <x v="0"/>
    <x v="0"/>
    <x v="2"/>
    <x v="8690"/>
    <x v="2"/>
    <x v="8704"/>
    <x v="307"/>
    <x v="3289"/>
    <x v="266"/>
    <m/>
    <m/>
    <s v="sq"/>
    <s v="sq"/>
    <n v="26648.76"/>
    <n v="92327183.770000085"/>
    <n v="92327183.770000085"/>
    <s v="Casablanca"/>
  </r>
  <r>
    <x v="8710"/>
    <x v="5"/>
    <x v="1"/>
    <x v="5"/>
    <x v="0"/>
    <x v="2"/>
    <x v="8691"/>
    <x v="4"/>
    <x v="8705"/>
    <x v="223"/>
    <x v="731"/>
    <x v="122"/>
    <m/>
    <m/>
    <s v="sq"/>
    <s v="sq"/>
    <n v="26648.76"/>
    <n v="91504159.730000004"/>
    <n v="91504159.730000004"/>
    <s v="Casablanca"/>
  </r>
  <r>
    <x v="8711"/>
    <x v="4"/>
    <x v="0"/>
    <x v="4"/>
    <x v="0"/>
    <x v="1"/>
    <x v="8692"/>
    <x v="3"/>
    <x v="8706"/>
    <x v="235"/>
    <x v="4102"/>
    <x v="276"/>
    <m/>
    <m/>
    <s v="sq"/>
    <s v="sq"/>
    <n v="13290.4"/>
    <n v="92327183.770000085"/>
    <n v="92327183.770000085"/>
    <s v="Alexandria"/>
  </r>
  <r>
    <x v="8712"/>
    <x v="2"/>
    <x v="2"/>
    <x v="2"/>
    <x v="2"/>
    <x v="0"/>
    <x v="8693"/>
    <x v="2"/>
    <x v="8707"/>
    <x v="396"/>
    <x v="2845"/>
    <x v="33"/>
    <m/>
    <m/>
    <s v="Amazon"/>
    <s v="Amazon"/>
    <n v="16284.02"/>
    <n v="29200970.130000021"/>
    <n v="29200970.130000021"/>
    <s v="Cairo"/>
  </r>
  <r>
    <x v="8713"/>
    <x v="3"/>
    <x v="3"/>
    <x v="3"/>
    <x v="1"/>
    <x v="5"/>
    <x v="8694"/>
    <x v="0"/>
    <x v="8708"/>
    <x v="61"/>
    <x v="3381"/>
    <x v="88"/>
    <m/>
    <m/>
    <s v="Jumia"/>
    <s v="Jum"/>
    <n v="27872.98"/>
    <n v="57542997.559999913"/>
    <n v="57542997.559999913"/>
    <s v="Giza"/>
  </r>
  <r>
    <x v="8714"/>
    <x v="3"/>
    <x v="3"/>
    <x v="3"/>
    <x v="1"/>
    <x v="2"/>
    <x v="8695"/>
    <x v="3"/>
    <x v="8709"/>
    <x v="17"/>
    <x v="4103"/>
    <x v="262"/>
    <m/>
    <m/>
    <s v="Jumia"/>
    <s v="Jum"/>
    <n v="26648.76"/>
    <n v="57542997.559999913"/>
    <n v="57542997.559999913"/>
    <s v="Casablanca"/>
  </r>
  <r>
    <x v="8715"/>
    <x v="3"/>
    <x v="3"/>
    <x v="3"/>
    <x v="1"/>
    <x v="4"/>
    <x v="8696"/>
    <x v="4"/>
    <x v="8710"/>
    <x v="50"/>
    <x v="4104"/>
    <x v="288"/>
    <m/>
    <m/>
    <s v="Jumia"/>
    <s v="Jum"/>
    <n v="99349.3"/>
    <n v="57542997.559999913"/>
    <n v="57542997.559999913"/>
    <s v="Riyadh"/>
  </r>
  <r>
    <x v="8716"/>
    <x v="8"/>
    <x v="3"/>
    <x v="8"/>
    <x v="2"/>
    <x v="0"/>
    <x v="8697"/>
    <x v="0"/>
    <x v="8711"/>
    <x v="50"/>
    <x v="1917"/>
    <x v="58"/>
    <m/>
    <m/>
    <s v="Amazon"/>
    <s v="Amazon"/>
    <n v="16284.02"/>
    <n v="57542997.559999913"/>
    <n v="57542997.559999913"/>
    <s v="Cairo"/>
  </r>
  <r>
    <x v="8717"/>
    <x v="4"/>
    <x v="0"/>
    <x v="4"/>
    <x v="0"/>
    <x v="0"/>
    <x v="8698"/>
    <x v="0"/>
    <x v="8712"/>
    <x v="116"/>
    <x v="2586"/>
    <x v="227"/>
    <m/>
    <m/>
    <s v="sq"/>
    <s v="sq"/>
    <n v="16284.02"/>
    <n v="92327183.770000085"/>
    <n v="92327183.770000085"/>
    <s v="Cairo"/>
  </r>
  <r>
    <x v="8718"/>
    <x v="9"/>
    <x v="1"/>
    <x v="9"/>
    <x v="0"/>
    <x v="3"/>
    <x v="8699"/>
    <x v="4"/>
    <x v="8713"/>
    <x v="318"/>
    <x v="3094"/>
    <x v="110"/>
    <m/>
    <m/>
    <s v="sq"/>
    <s v="sq"/>
    <n v="3665.44"/>
    <n v="91504159.730000004"/>
    <n v="91504159.730000004"/>
    <s v="Dubai"/>
  </r>
  <r>
    <x v="8719"/>
    <x v="5"/>
    <x v="1"/>
    <x v="5"/>
    <x v="2"/>
    <x v="1"/>
    <x v="8700"/>
    <x v="0"/>
    <x v="8714"/>
    <x v="285"/>
    <x v="4105"/>
    <x v="28"/>
    <m/>
    <m/>
    <s v="Amazon"/>
    <s v="Amazon"/>
    <n v="13290.4"/>
    <n v="91504159.730000004"/>
    <n v="91504159.730000004"/>
    <s v="Alexandria"/>
  </r>
  <r>
    <x v="8720"/>
    <x v="3"/>
    <x v="3"/>
    <x v="3"/>
    <x v="0"/>
    <x v="2"/>
    <x v="8701"/>
    <x v="1"/>
    <x v="8715"/>
    <x v="364"/>
    <x v="2610"/>
    <x v="357"/>
    <m/>
    <m/>
    <s v="sq"/>
    <s v="sq"/>
    <n v="26648.76"/>
    <n v="57542997.559999913"/>
    <n v="57542997.559999913"/>
    <s v="Casablanca"/>
  </r>
  <r>
    <x v="8721"/>
    <x v="4"/>
    <x v="0"/>
    <x v="4"/>
    <x v="2"/>
    <x v="3"/>
    <x v="8702"/>
    <x v="3"/>
    <x v="8716"/>
    <x v="270"/>
    <x v="2953"/>
    <x v="218"/>
    <m/>
    <m/>
    <s v="Amazon"/>
    <s v="Amazon"/>
    <n v="3665.44"/>
    <n v="92327183.770000085"/>
    <n v="92327183.770000085"/>
    <s v="Dubai"/>
  </r>
  <r>
    <x v="8722"/>
    <x v="7"/>
    <x v="0"/>
    <x v="7"/>
    <x v="0"/>
    <x v="4"/>
    <x v="8703"/>
    <x v="2"/>
    <x v="8717"/>
    <x v="9"/>
    <x v="4106"/>
    <x v="251"/>
    <m/>
    <m/>
    <s v="sq"/>
    <s v="sq"/>
    <n v="99349.3"/>
    <n v="92327183.770000085"/>
    <n v="92327183.770000085"/>
    <s v="Riyadh"/>
  </r>
  <r>
    <x v="8723"/>
    <x v="4"/>
    <x v="0"/>
    <x v="4"/>
    <x v="2"/>
    <x v="4"/>
    <x v="8704"/>
    <x v="1"/>
    <x v="8718"/>
    <x v="285"/>
    <x v="535"/>
    <x v="110"/>
    <m/>
    <m/>
    <s v="Amazon"/>
    <s v="Amazon"/>
    <n v="99349.3"/>
    <n v="92327183.770000085"/>
    <n v="92327183.770000085"/>
    <s v="Riyadh"/>
  </r>
  <r>
    <x v="8724"/>
    <x v="9"/>
    <x v="1"/>
    <x v="9"/>
    <x v="0"/>
    <x v="5"/>
    <x v="8705"/>
    <x v="2"/>
    <x v="8719"/>
    <x v="217"/>
    <x v="2805"/>
    <x v="196"/>
    <m/>
    <m/>
    <s v="sq"/>
    <s v="sq"/>
    <n v="27872.98"/>
    <n v="91504159.730000004"/>
    <n v="91504159.730000004"/>
    <s v="Giza"/>
  </r>
  <r>
    <x v="8725"/>
    <x v="1"/>
    <x v="1"/>
    <x v="1"/>
    <x v="0"/>
    <x v="0"/>
    <x v="8706"/>
    <x v="3"/>
    <x v="8720"/>
    <x v="122"/>
    <x v="2427"/>
    <x v="52"/>
    <m/>
    <m/>
    <s v="sq"/>
    <s v="sq"/>
    <n v="16284.02"/>
    <n v="91504159.730000004"/>
    <n v="91504159.730000004"/>
    <s v="Cairo"/>
  </r>
  <r>
    <x v="8726"/>
    <x v="7"/>
    <x v="0"/>
    <x v="7"/>
    <x v="0"/>
    <x v="4"/>
    <x v="8707"/>
    <x v="3"/>
    <x v="8721"/>
    <x v="264"/>
    <x v="4107"/>
    <x v="171"/>
    <m/>
    <m/>
    <s v="sq"/>
    <s v="sq"/>
    <n v="99349.3"/>
    <n v="92327183.770000085"/>
    <n v="92327183.770000085"/>
    <s v="Riyadh"/>
  </r>
  <r>
    <x v="8727"/>
    <x v="2"/>
    <x v="2"/>
    <x v="2"/>
    <x v="2"/>
    <x v="4"/>
    <x v="8708"/>
    <x v="3"/>
    <x v="8722"/>
    <x v="103"/>
    <x v="4108"/>
    <x v="98"/>
    <m/>
    <m/>
    <s v="Amazon"/>
    <s v="Amazon"/>
    <n v="99349.3"/>
    <n v="29200970.130000021"/>
    <n v="29200970.130000021"/>
    <s v="Riyadh"/>
  </r>
  <r>
    <x v="8728"/>
    <x v="9"/>
    <x v="1"/>
    <x v="9"/>
    <x v="1"/>
    <x v="2"/>
    <x v="8709"/>
    <x v="3"/>
    <x v="8723"/>
    <x v="260"/>
    <x v="4109"/>
    <x v="314"/>
    <m/>
    <m/>
    <s v="Jumia"/>
    <s v="Jum"/>
    <n v="26648.76"/>
    <n v="91504159.730000004"/>
    <n v="91504159.730000004"/>
    <s v="Casablanca"/>
  </r>
  <r>
    <x v="8729"/>
    <x v="0"/>
    <x v="0"/>
    <x v="0"/>
    <x v="2"/>
    <x v="3"/>
    <x v="8710"/>
    <x v="4"/>
    <x v="8724"/>
    <x v="316"/>
    <x v="4110"/>
    <x v="146"/>
    <m/>
    <m/>
    <s v="Amazon"/>
    <s v="Amazon"/>
    <n v="3665.44"/>
    <n v="92327183.770000085"/>
    <n v="92327183.770000085"/>
    <s v="Dubai"/>
  </r>
  <r>
    <x v="8730"/>
    <x v="8"/>
    <x v="3"/>
    <x v="8"/>
    <x v="2"/>
    <x v="0"/>
    <x v="8711"/>
    <x v="1"/>
    <x v="8725"/>
    <x v="208"/>
    <x v="2974"/>
    <x v="286"/>
    <m/>
    <m/>
    <s v="Amazon"/>
    <s v="Amazon"/>
    <n v="16284.02"/>
    <n v="57542997.559999913"/>
    <n v="57542997.559999913"/>
    <s v="Cairo"/>
  </r>
  <r>
    <x v="8731"/>
    <x v="3"/>
    <x v="3"/>
    <x v="3"/>
    <x v="1"/>
    <x v="1"/>
    <x v="8712"/>
    <x v="2"/>
    <x v="8726"/>
    <x v="67"/>
    <x v="1771"/>
    <x v="39"/>
    <m/>
    <m/>
    <s v="Jumia"/>
    <s v="Jum"/>
    <n v="13290.4"/>
    <n v="57542997.559999913"/>
    <n v="57542997.559999913"/>
    <s v="Alexandria"/>
  </r>
  <r>
    <x v="8732"/>
    <x v="6"/>
    <x v="4"/>
    <x v="6"/>
    <x v="2"/>
    <x v="5"/>
    <x v="8713"/>
    <x v="3"/>
    <x v="8727"/>
    <x v="167"/>
    <x v="4006"/>
    <x v="14"/>
    <m/>
    <m/>
    <s v="Amazon"/>
    <s v="Amazon"/>
    <n v="27872.98"/>
    <n v="31420413.200000018"/>
    <n v="31420413.200000018"/>
    <s v="Giza"/>
  </r>
  <r>
    <x v="8733"/>
    <x v="0"/>
    <x v="0"/>
    <x v="0"/>
    <x v="1"/>
    <x v="2"/>
    <x v="8714"/>
    <x v="0"/>
    <x v="8728"/>
    <x v="117"/>
    <x v="3328"/>
    <x v="342"/>
    <m/>
    <m/>
    <s v="Jumia"/>
    <s v="Jum"/>
    <n v="26648.76"/>
    <n v="92327183.770000085"/>
    <n v="92327183.770000085"/>
    <s v="Casablanca"/>
  </r>
  <r>
    <x v="8734"/>
    <x v="7"/>
    <x v="0"/>
    <x v="7"/>
    <x v="0"/>
    <x v="1"/>
    <x v="8715"/>
    <x v="0"/>
    <x v="8729"/>
    <x v="184"/>
    <x v="1279"/>
    <x v="130"/>
    <m/>
    <m/>
    <s v="sq"/>
    <s v="sq"/>
    <n v="13290.4"/>
    <n v="92327183.770000085"/>
    <n v="92327183.770000085"/>
    <s v="Alexandria"/>
  </r>
  <r>
    <x v="8735"/>
    <x v="9"/>
    <x v="1"/>
    <x v="9"/>
    <x v="0"/>
    <x v="5"/>
    <x v="8716"/>
    <x v="0"/>
    <x v="8730"/>
    <x v="92"/>
    <x v="4111"/>
    <x v="185"/>
    <m/>
    <m/>
    <s v="sq"/>
    <s v="sq"/>
    <n v="27872.98"/>
    <n v="91504159.730000004"/>
    <n v="91504159.730000004"/>
    <s v="Giza"/>
  </r>
  <r>
    <x v="8736"/>
    <x v="4"/>
    <x v="0"/>
    <x v="4"/>
    <x v="1"/>
    <x v="2"/>
    <x v="8717"/>
    <x v="0"/>
    <x v="8731"/>
    <x v="70"/>
    <x v="878"/>
    <x v="213"/>
    <m/>
    <m/>
    <s v="Jumia"/>
    <s v="Jum"/>
    <n v="26648.76"/>
    <n v="92327183.770000085"/>
    <n v="92327183.770000085"/>
    <s v="Casablanca"/>
  </r>
  <r>
    <x v="8737"/>
    <x v="0"/>
    <x v="0"/>
    <x v="0"/>
    <x v="0"/>
    <x v="4"/>
    <x v="8718"/>
    <x v="3"/>
    <x v="8732"/>
    <x v="357"/>
    <x v="1596"/>
    <x v="126"/>
    <m/>
    <m/>
    <s v="sq"/>
    <s v="sq"/>
    <n v="99349.3"/>
    <n v="92327183.770000085"/>
    <n v="92327183.770000085"/>
    <s v="Riyadh"/>
  </r>
  <r>
    <x v="8738"/>
    <x v="2"/>
    <x v="2"/>
    <x v="2"/>
    <x v="0"/>
    <x v="3"/>
    <x v="8719"/>
    <x v="2"/>
    <x v="8733"/>
    <x v="124"/>
    <x v="1756"/>
    <x v="259"/>
    <m/>
    <m/>
    <s v="sq"/>
    <s v="sq"/>
    <n v="3665.44"/>
    <n v="29200970.130000021"/>
    <n v="29200970.130000021"/>
    <s v="Dubai"/>
  </r>
  <r>
    <x v="8739"/>
    <x v="0"/>
    <x v="0"/>
    <x v="0"/>
    <x v="0"/>
    <x v="5"/>
    <x v="8720"/>
    <x v="3"/>
    <x v="8734"/>
    <x v="236"/>
    <x v="4112"/>
    <x v="245"/>
    <m/>
    <m/>
    <s v="sq"/>
    <s v="sq"/>
    <n v="27872.98"/>
    <n v="92327183.770000085"/>
    <n v="92327183.770000085"/>
    <s v="Giza"/>
  </r>
  <r>
    <x v="8740"/>
    <x v="2"/>
    <x v="2"/>
    <x v="2"/>
    <x v="0"/>
    <x v="4"/>
    <x v="8721"/>
    <x v="2"/>
    <x v="8735"/>
    <x v="176"/>
    <x v="4113"/>
    <x v="228"/>
    <m/>
    <m/>
    <s v="sq"/>
    <s v="sq"/>
    <n v="99349.3"/>
    <n v="29200970.130000021"/>
    <n v="29200970.130000021"/>
    <s v="Riyadh"/>
  </r>
  <r>
    <x v="8741"/>
    <x v="0"/>
    <x v="0"/>
    <x v="0"/>
    <x v="1"/>
    <x v="1"/>
    <x v="8722"/>
    <x v="1"/>
    <x v="8736"/>
    <x v="142"/>
    <x v="1169"/>
    <x v="217"/>
    <m/>
    <m/>
    <s v="Jumia"/>
    <s v="Jum"/>
    <n v="13290.4"/>
    <n v="92327183.770000085"/>
    <n v="92327183.770000085"/>
    <s v="Alexandria"/>
  </r>
  <r>
    <x v="8742"/>
    <x v="1"/>
    <x v="1"/>
    <x v="1"/>
    <x v="2"/>
    <x v="3"/>
    <x v="8723"/>
    <x v="4"/>
    <x v="8737"/>
    <x v="376"/>
    <x v="2923"/>
    <x v="63"/>
    <m/>
    <m/>
    <s v="Amazon"/>
    <s v="Amazon"/>
    <n v="3665.44"/>
    <n v="91504159.730000004"/>
    <n v="91504159.730000004"/>
    <s v="Dubai"/>
  </r>
  <r>
    <x v="8743"/>
    <x v="5"/>
    <x v="1"/>
    <x v="5"/>
    <x v="0"/>
    <x v="4"/>
    <x v="8724"/>
    <x v="2"/>
    <x v="8738"/>
    <x v="177"/>
    <x v="2680"/>
    <x v="339"/>
    <m/>
    <m/>
    <s v="sq"/>
    <s v="sq"/>
    <n v="99349.3"/>
    <n v="91504159.730000004"/>
    <n v="91504159.730000004"/>
    <s v="Riyadh"/>
  </r>
  <r>
    <x v="8744"/>
    <x v="2"/>
    <x v="2"/>
    <x v="2"/>
    <x v="1"/>
    <x v="4"/>
    <x v="8725"/>
    <x v="2"/>
    <x v="8739"/>
    <x v="214"/>
    <x v="735"/>
    <x v="48"/>
    <m/>
    <m/>
    <s v="Jumia"/>
    <s v="Jum"/>
    <n v="99349.3"/>
    <n v="29200970.130000021"/>
    <n v="29200970.130000021"/>
    <s v="Riyadh"/>
  </r>
  <r>
    <x v="8745"/>
    <x v="7"/>
    <x v="0"/>
    <x v="7"/>
    <x v="1"/>
    <x v="3"/>
    <x v="8726"/>
    <x v="3"/>
    <x v="8740"/>
    <x v="54"/>
    <x v="4114"/>
    <x v="228"/>
    <m/>
    <m/>
    <s v="Jumia"/>
    <s v="Jum"/>
    <n v="3665.44"/>
    <n v="92327183.770000085"/>
    <n v="92327183.770000085"/>
    <s v="Dubai"/>
  </r>
  <r>
    <x v="8746"/>
    <x v="7"/>
    <x v="0"/>
    <x v="7"/>
    <x v="0"/>
    <x v="3"/>
    <x v="8727"/>
    <x v="2"/>
    <x v="8741"/>
    <x v="40"/>
    <x v="1667"/>
    <x v="339"/>
    <m/>
    <m/>
    <s v="sq"/>
    <s v="sq"/>
    <n v="3665.44"/>
    <n v="92327183.770000085"/>
    <n v="92327183.770000085"/>
    <s v="Dubai"/>
  </r>
  <r>
    <x v="8747"/>
    <x v="9"/>
    <x v="1"/>
    <x v="9"/>
    <x v="1"/>
    <x v="5"/>
    <x v="8728"/>
    <x v="1"/>
    <x v="8742"/>
    <x v="119"/>
    <x v="1203"/>
    <x v="262"/>
    <m/>
    <m/>
    <s v="Jumia"/>
    <s v="Jum"/>
    <n v="27872.98"/>
    <n v="91504159.730000004"/>
    <n v="91504159.730000004"/>
    <s v="Giza"/>
  </r>
  <r>
    <x v="8748"/>
    <x v="1"/>
    <x v="1"/>
    <x v="1"/>
    <x v="2"/>
    <x v="1"/>
    <x v="8729"/>
    <x v="3"/>
    <x v="8743"/>
    <x v="337"/>
    <x v="4115"/>
    <x v="352"/>
    <m/>
    <m/>
    <s v="Amazon"/>
    <s v="Amazon"/>
    <n v="13290.4"/>
    <n v="91504159.730000004"/>
    <n v="91504159.730000004"/>
    <s v="Alexandria"/>
  </r>
  <r>
    <x v="8749"/>
    <x v="7"/>
    <x v="0"/>
    <x v="7"/>
    <x v="0"/>
    <x v="1"/>
    <x v="8730"/>
    <x v="2"/>
    <x v="8744"/>
    <x v="250"/>
    <x v="1247"/>
    <x v="141"/>
    <m/>
    <m/>
    <s v="sq"/>
    <s v="sq"/>
    <n v="13290.4"/>
    <n v="92327183.770000085"/>
    <n v="92327183.770000085"/>
    <s v="Alexandria"/>
  </r>
  <r>
    <x v="8750"/>
    <x v="6"/>
    <x v="4"/>
    <x v="6"/>
    <x v="1"/>
    <x v="2"/>
    <x v="8731"/>
    <x v="4"/>
    <x v="8745"/>
    <x v="386"/>
    <x v="1648"/>
    <x v="152"/>
    <m/>
    <m/>
    <s v="Jumia"/>
    <s v="Jum"/>
    <n v="26648.76"/>
    <n v="31420413.200000018"/>
    <n v="31420413.200000018"/>
    <s v="Casablanca"/>
  </r>
  <r>
    <x v="8751"/>
    <x v="2"/>
    <x v="2"/>
    <x v="2"/>
    <x v="0"/>
    <x v="0"/>
    <x v="8732"/>
    <x v="0"/>
    <x v="8746"/>
    <x v="30"/>
    <x v="2379"/>
    <x v="58"/>
    <m/>
    <m/>
    <s v="sq"/>
    <s v="sq"/>
    <n v="16284.02"/>
    <n v="29200970.130000021"/>
    <n v="29200970.130000021"/>
    <s v="Cairo"/>
  </r>
  <r>
    <x v="8752"/>
    <x v="2"/>
    <x v="2"/>
    <x v="2"/>
    <x v="2"/>
    <x v="0"/>
    <x v="8733"/>
    <x v="0"/>
    <x v="8747"/>
    <x v="176"/>
    <x v="3959"/>
    <x v="276"/>
    <m/>
    <m/>
    <s v="Amazon"/>
    <s v="Amazon"/>
    <n v="16284.02"/>
    <n v="29200970.130000021"/>
    <n v="29200970.130000021"/>
    <s v="Cairo"/>
  </r>
  <r>
    <x v="8753"/>
    <x v="0"/>
    <x v="0"/>
    <x v="0"/>
    <x v="0"/>
    <x v="0"/>
    <x v="8734"/>
    <x v="3"/>
    <x v="8748"/>
    <x v="164"/>
    <x v="3412"/>
    <x v="106"/>
    <m/>
    <m/>
    <s v="sq"/>
    <s v="sq"/>
    <n v="16284.02"/>
    <n v="92327183.770000085"/>
    <n v="92327183.770000085"/>
    <s v="Cairo"/>
  </r>
  <r>
    <x v="8754"/>
    <x v="0"/>
    <x v="0"/>
    <x v="0"/>
    <x v="0"/>
    <x v="2"/>
    <x v="8735"/>
    <x v="3"/>
    <x v="8749"/>
    <x v="15"/>
    <x v="1410"/>
    <x v="147"/>
    <m/>
    <m/>
    <s v="sq"/>
    <s v="sq"/>
    <n v="26648.76"/>
    <n v="92327183.770000085"/>
    <n v="92327183.770000085"/>
    <s v="Casablanca"/>
  </r>
  <r>
    <x v="8755"/>
    <x v="7"/>
    <x v="0"/>
    <x v="7"/>
    <x v="2"/>
    <x v="5"/>
    <x v="8736"/>
    <x v="1"/>
    <x v="8750"/>
    <x v="203"/>
    <x v="1773"/>
    <x v="2"/>
    <m/>
    <m/>
    <s v="Amazon"/>
    <s v="Amazon"/>
    <n v="27872.98"/>
    <n v="92327183.770000085"/>
    <n v="92327183.770000085"/>
    <s v="Giza"/>
  </r>
  <r>
    <x v="8756"/>
    <x v="7"/>
    <x v="0"/>
    <x v="7"/>
    <x v="1"/>
    <x v="2"/>
    <x v="8737"/>
    <x v="2"/>
    <x v="8751"/>
    <x v="38"/>
    <x v="4116"/>
    <x v="16"/>
    <m/>
    <m/>
    <s v="Jumia"/>
    <s v="Jum"/>
    <n v="26648.76"/>
    <n v="92327183.770000085"/>
    <n v="92327183.770000085"/>
    <s v="Casablanca"/>
  </r>
  <r>
    <x v="8757"/>
    <x v="4"/>
    <x v="0"/>
    <x v="4"/>
    <x v="1"/>
    <x v="0"/>
    <x v="8738"/>
    <x v="0"/>
    <x v="8752"/>
    <x v="182"/>
    <x v="2944"/>
    <x v="344"/>
    <m/>
    <m/>
    <s v="Jumia"/>
    <s v="Jum"/>
    <n v="16284.02"/>
    <n v="92327183.770000085"/>
    <n v="92327183.770000085"/>
    <s v="Cairo"/>
  </r>
  <r>
    <x v="8758"/>
    <x v="5"/>
    <x v="1"/>
    <x v="5"/>
    <x v="0"/>
    <x v="3"/>
    <x v="8739"/>
    <x v="3"/>
    <x v="8753"/>
    <x v="217"/>
    <x v="4117"/>
    <x v="97"/>
    <m/>
    <m/>
    <s v="sq"/>
    <s v="sq"/>
    <n v="3665.44"/>
    <n v="91504159.730000004"/>
    <n v="91504159.730000004"/>
    <s v="Dubai"/>
  </r>
  <r>
    <x v="8759"/>
    <x v="3"/>
    <x v="3"/>
    <x v="3"/>
    <x v="1"/>
    <x v="3"/>
    <x v="8740"/>
    <x v="1"/>
    <x v="8754"/>
    <x v="228"/>
    <x v="1249"/>
    <x v="42"/>
    <m/>
    <m/>
    <s v="Jumia"/>
    <s v="Jum"/>
    <n v="3665.44"/>
    <n v="57542997.559999913"/>
    <n v="57542997.559999913"/>
    <s v="Dubai"/>
  </r>
  <r>
    <x v="8760"/>
    <x v="8"/>
    <x v="3"/>
    <x v="8"/>
    <x v="2"/>
    <x v="2"/>
    <x v="8741"/>
    <x v="1"/>
    <x v="8755"/>
    <x v="294"/>
    <x v="1401"/>
    <x v="4"/>
    <m/>
    <m/>
    <s v="Amazon"/>
    <s v="Amazon"/>
    <n v="26648.76"/>
    <n v="57542997.559999913"/>
    <n v="57542997.559999913"/>
    <s v="Casablanca"/>
  </r>
  <r>
    <x v="8761"/>
    <x v="4"/>
    <x v="0"/>
    <x v="4"/>
    <x v="0"/>
    <x v="5"/>
    <x v="8742"/>
    <x v="1"/>
    <x v="8756"/>
    <x v="42"/>
    <x v="194"/>
    <x v="287"/>
    <m/>
    <m/>
    <s v="sq"/>
    <s v="sq"/>
    <n v="27872.98"/>
    <n v="92327183.770000085"/>
    <n v="92327183.770000085"/>
    <s v="Giza"/>
  </r>
  <r>
    <x v="8762"/>
    <x v="8"/>
    <x v="3"/>
    <x v="8"/>
    <x v="0"/>
    <x v="0"/>
    <x v="8743"/>
    <x v="1"/>
    <x v="8757"/>
    <x v="286"/>
    <x v="3414"/>
    <x v="225"/>
    <m/>
    <m/>
    <s v="sq"/>
    <s v="sq"/>
    <n v="16284.02"/>
    <n v="57542997.559999913"/>
    <n v="57542997.559999913"/>
    <s v="Cairo"/>
  </r>
  <r>
    <x v="8763"/>
    <x v="2"/>
    <x v="2"/>
    <x v="2"/>
    <x v="1"/>
    <x v="1"/>
    <x v="8744"/>
    <x v="2"/>
    <x v="8758"/>
    <x v="299"/>
    <x v="3166"/>
    <x v="45"/>
    <m/>
    <m/>
    <s v="Jumia"/>
    <s v="Jum"/>
    <n v="13290.4"/>
    <n v="29200970.130000021"/>
    <n v="29200970.130000021"/>
    <s v="Alexandria"/>
  </r>
  <r>
    <x v="8764"/>
    <x v="0"/>
    <x v="0"/>
    <x v="0"/>
    <x v="1"/>
    <x v="3"/>
    <x v="8745"/>
    <x v="1"/>
    <x v="8759"/>
    <x v="282"/>
    <x v="2420"/>
    <x v="205"/>
    <m/>
    <m/>
    <s v="Jumia"/>
    <s v="Jum"/>
    <n v="3665.44"/>
    <n v="92327183.770000085"/>
    <n v="92327183.770000085"/>
    <s v="Dubai"/>
  </r>
  <r>
    <x v="8765"/>
    <x v="1"/>
    <x v="1"/>
    <x v="1"/>
    <x v="0"/>
    <x v="2"/>
    <x v="8746"/>
    <x v="3"/>
    <x v="8760"/>
    <x v="141"/>
    <x v="4055"/>
    <x v="43"/>
    <m/>
    <m/>
    <s v="sq"/>
    <s v="sq"/>
    <n v="26648.76"/>
    <n v="91504159.730000004"/>
    <n v="91504159.730000004"/>
    <s v="Casablanca"/>
  </r>
  <r>
    <x v="8766"/>
    <x v="2"/>
    <x v="2"/>
    <x v="2"/>
    <x v="1"/>
    <x v="5"/>
    <x v="8747"/>
    <x v="1"/>
    <x v="8761"/>
    <x v="47"/>
    <x v="4118"/>
    <x v="134"/>
    <m/>
    <m/>
    <s v="Jumia"/>
    <s v="Jum"/>
    <n v="27872.98"/>
    <n v="29200970.130000021"/>
    <n v="29200970.130000021"/>
    <s v="Giza"/>
  </r>
  <r>
    <x v="8767"/>
    <x v="6"/>
    <x v="4"/>
    <x v="6"/>
    <x v="2"/>
    <x v="0"/>
    <x v="8748"/>
    <x v="1"/>
    <x v="8762"/>
    <x v="312"/>
    <x v="182"/>
    <x v="148"/>
    <m/>
    <m/>
    <s v="Amazon"/>
    <s v="Amazon"/>
    <n v="16284.02"/>
    <n v="31420413.200000018"/>
    <n v="31420413.200000018"/>
    <s v="Cairo"/>
  </r>
  <r>
    <x v="8768"/>
    <x v="6"/>
    <x v="4"/>
    <x v="6"/>
    <x v="0"/>
    <x v="3"/>
    <x v="8749"/>
    <x v="0"/>
    <x v="8763"/>
    <x v="304"/>
    <x v="984"/>
    <x v="65"/>
    <m/>
    <m/>
    <s v="sq"/>
    <s v="sq"/>
    <n v="3665.44"/>
    <n v="31420413.200000018"/>
    <n v="31420413.200000018"/>
    <s v="Dubai"/>
  </r>
  <r>
    <x v="8769"/>
    <x v="6"/>
    <x v="4"/>
    <x v="6"/>
    <x v="0"/>
    <x v="3"/>
    <x v="8750"/>
    <x v="2"/>
    <x v="8764"/>
    <x v="337"/>
    <x v="501"/>
    <x v="229"/>
    <m/>
    <m/>
    <s v="sq"/>
    <s v="sq"/>
    <n v="3665.44"/>
    <n v="31420413.200000018"/>
    <n v="31420413.200000018"/>
    <s v="Dubai"/>
  </r>
  <r>
    <x v="8770"/>
    <x v="8"/>
    <x v="3"/>
    <x v="8"/>
    <x v="0"/>
    <x v="2"/>
    <x v="8751"/>
    <x v="2"/>
    <x v="8765"/>
    <x v="210"/>
    <x v="929"/>
    <x v="99"/>
    <m/>
    <m/>
    <s v="sq"/>
    <s v="sq"/>
    <n v="26648.76"/>
    <n v="57542997.559999913"/>
    <n v="57542997.559999913"/>
    <s v="Casablanca"/>
  </r>
  <r>
    <x v="8771"/>
    <x v="8"/>
    <x v="3"/>
    <x v="8"/>
    <x v="0"/>
    <x v="3"/>
    <x v="8752"/>
    <x v="0"/>
    <x v="8766"/>
    <x v="365"/>
    <x v="2687"/>
    <x v="60"/>
    <m/>
    <m/>
    <s v="sq"/>
    <s v="sq"/>
    <n v="3665.44"/>
    <n v="57542997.559999913"/>
    <n v="57542997.559999913"/>
    <s v="Dubai"/>
  </r>
  <r>
    <x v="8772"/>
    <x v="4"/>
    <x v="0"/>
    <x v="4"/>
    <x v="0"/>
    <x v="5"/>
    <x v="8753"/>
    <x v="1"/>
    <x v="8767"/>
    <x v="225"/>
    <x v="3709"/>
    <x v="332"/>
    <m/>
    <m/>
    <s v="sq"/>
    <s v="sq"/>
    <n v="27872.98"/>
    <n v="92327183.770000085"/>
    <n v="92327183.770000085"/>
    <s v="Giza"/>
  </r>
  <r>
    <x v="8773"/>
    <x v="5"/>
    <x v="1"/>
    <x v="5"/>
    <x v="2"/>
    <x v="5"/>
    <x v="8754"/>
    <x v="2"/>
    <x v="8768"/>
    <x v="359"/>
    <x v="121"/>
    <x v="32"/>
    <m/>
    <m/>
    <s v="Amazon"/>
    <s v="Amazon"/>
    <n v="27872.98"/>
    <n v="91504159.730000004"/>
    <n v="91504159.730000004"/>
    <s v="Giza"/>
  </r>
  <r>
    <x v="8774"/>
    <x v="6"/>
    <x v="4"/>
    <x v="6"/>
    <x v="2"/>
    <x v="2"/>
    <x v="8755"/>
    <x v="4"/>
    <x v="8769"/>
    <x v="380"/>
    <x v="51"/>
    <x v="79"/>
    <m/>
    <m/>
    <s v="Amazon"/>
    <s v="Amazon"/>
    <n v="26648.76"/>
    <n v="31420413.200000018"/>
    <n v="31420413.200000018"/>
    <s v="Casablanca"/>
  </r>
  <r>
    <x v="8775"/>
    <x v="3"/>
    <x v="3"/>
    <x v="3"/>
    <x v="0"/>
    <x v="4"/>
    <x v="8756"/>
    <x v="4"/>
    <x v="8770"/>
    <x v="223"/>
    <x v="2066"/>
    <x v="189"/>
    <m/>
    <m/>
    <s v="sq"/>
    <s v="sq"/>
    <n v="99349.3"/>
    <n v="57542997.559999913"/>
    <n v="57542997.559999913"/>
    <s v="Riyadh"/>
  </r>
  <r>
    <x v="8776"/>
    <x v="7"/>
    <x v="0"/>
    <x v="7"/>
    <x v="2"/>
    <x v="1"/>
    <x v="8757"/>
    <x v="1"/>
    <x v="8771"/>
    <x v="386"/>
    <x v="3226"/>
    <x v="201"/>
    <m/>
    <m/>
    <s v="Amazon"/>
    <s v="Amazon"/>
    <n v="13290.4"/>
    <n v="92327183.770000085"/>
    <n v="92327183.770000085"/>
    <s v="Alexandria"/>
  </r>
  <r>
    <x v="8777"/>
    <x v="4"/>
    <x v="0"/>
    <x v="4"/>
    <x v="1"/>
    <x v="3"/>
    <x v="8758"/>
    <x v="1"/>
    <x v="8772"/>
    <x v="357"/>
    <x v="1304"/>
    <x v="187"/>
    <m/>
    <m/>
    <s v="Jumia"/>
    <s v="Jum"/>
    <n v="3665.44"/>
    <n v="92327183.770000085"/>
    <n v="92327183.770000085"/>
    <s v="Dubai"/>
  </r>
  <r>
    <x v="8778"/>
    <x v="1"/>
    <x v="1"/>
    <x v="1"/>
    <x v="0"/>
    <x v="4"/>
    <x v="8759"/>
    <x v="0"/>
    <x v="8773"/>
    <x v="7"/>
    <x v="4094"/>
    <x v="297"/>
    <m/>
    <m/>
    <s v="sq"/>
    <s v="sq"/>
    <n v="99349.3"/>
    <n v="91504159.730000004"/>
    <n v="91504159.730000004"/>
    <s v="Riyadh"/>
  </r>
  <r>
    <x v="8779"/>
    <x v="9"/>
    <x v="1"/>
    <x v="9"/>
    <x v="0"/>
    <x v="1"/>
    <x v="8760"/>
    <x v="3"/>
    <x v="8774"/>
    <x v="191"/>
    <x v="2911"/>
    <x v="33"/>
    <m/>
    <m/>
    <s v="sq"/>
    <s v="sq"/>
    <n v="13290.4"/>
    <n v="91504159.730000004"/>
    <n v="91504159.730000004"/>
    <s v="Alexandria"/>
  </r>
  <r>
    <x v="8780"/>
    <x v="9"/>
    <x v="1"/>
    <x v="9"/>
    <x v="1"/>
    <x v="5"/>
    <x v="8761"/>
    <x v="3"/>
    <x v="8775"/>
    <x v="26"/>
    <x v="4119"/>
    <x v="246"/>
    <m/>
    <m/>
    <s v="Jumia"/>
    <s v="Jum"/>
    <n v="27872.98"/>
    <n v="91504159.730000004"/>
    <n v="91504159.730000004"/>
    <s v="Giza"/>
  </r>
  <r>
    <x v="8781"/>
    <x v="4"/>
    <x v="0"/>
    <x v="4"/>
    <x v="0"/>
    <x v="3"/>
    <x v="8762"/>
    <x v="1"/>
    <x v="8776"/>
    <x v="116"/>
    <x v="621"/>
    <x v="97"/>
    <m/>
    <m/>
    <s v="sq"/>
    <s v="sq"/>
    <n v="3665.44"/>
    <n v="92327183.770000085"/>
    <n v="92327183.770000085"/>
    <s v="Dubai"/>
  </r>
  <r>
    <x v="8782"/>
    <x v="3"/>
    <x v="3"/>
    <x v="3"/>
    <x v="2"/>
    <x v="1"/>
    <x v="8763"/>
    <x v="0"/>
    <x v="8777"/>
    <x v="398"/>
    <x v="4120"/>
    <x v="111"/>
    <m/>
    <m/>
    <s v="Amazon"/>
    <s v="Amazon"/>
    <n v="13290.4"/>
    <n v="57542997.559999913"/>
    <n v="57542997.559999913"/>
    <s v="Alexandria"/>
  </r>
  <r>
    <x v="8783"/>
    <x v="3"/>
    <x v="3"/>
    <x v="3"/>
    <x v="1"/>
    <x v="3"/>
    <x v="8764"/>
    <x v="0"/>
    <x v="8778"/>
    <x v="190"/>
    <x v="685"/>
    <x v="258"/>
    <m/>
    <m/>
    <s v="Jumia"/>
    <s v="Jum"/>
    <n v="3665.44"/>
    <n v="57542997.559999913"/>
    <n v="57542997.559999913"/>
    <s v="Dubai"/>
  </r>
  <r>
    <x v="8784"/>
    <x v="1"/>
    <x v="1"/>
    <x v="1"/>
    <x v="0"/>
    <x v="1"/>
    <x v="8765"/>
    <x v="4"/>
    <x v="8779"/>
    <x v="293"/>
    <x v="2252"/>
    <x v="256"/>
    <m/>
    <m/>
    <s v="sq"/>
    <s v="sq"/>
    <n v="13290.4"/>
    <n v="91504159.730000004"/>
    <n v="91504159.730000004"/>
    <s v="Alexandria"/>
  </r>
  <r>
    <x v="8785"/>
    <x v="6"/>
    <x v="4"/>
    <x v="6"/>
    <x v="0"/>
    <x v="1"/>
    <x v="8766"/>
    <x v="3"/>
    <x v="8780"/>
    <x v="313"/>
    <x v="2595"/>
    <x v="248"/>
    <m/>
    <m/>
    <s v="sq"/>
    <s v="sq"/>
    <n v="13290.4"/>
    <n v="31420413.200000018"/>
    <n v="31420413.200000018"/>
    <s v="Alexandria"/>
  </r>
  <r>
    <x v="8786"/>
    <x v="8"/>
    <x v="3"/>
    <x v="8"/>
    <x v="1"/>
    <x v="0"/>
    <x v="8767"/>
    <x v="0"/>
    <x v="8781"/>
    <x v="95"/>
    <x v="4121"/>
    <x v="122"/>
    <m/>
    <m/>
    <s v="Jumia"/>
    <s v="Jum"/>
    <n v="16284.02"/>
    <n v="57542997.559999913"/>
    <n v="57542997.559999913"/>
    <s v="Cairo"/>
  </r>
  <r>
    <x v="8787"/>
    <x v="7"/>
    <x v="0"/>
    <x v="7"/>
    <x v="0"/>
    <x v="3"/>
    <x v="8768"/>
    <x v="2"/>
    <x v="8782"/>
    <x v="4"/>
    <x v="1520"/>
    <x v="330"/>
    <m/>
    <m/>
    <s v="sq"/>
    <s v="sq"/>
    <n v="3665.44"/>
    <n v="92327183.770000085"/>
    <n v="92327183.770000085"/>
    <s v="Dubai"/>
  </r>
  <r>
    <x v="8788"/>
    <x v="7"/>
    <x v="0"/>
    <x v="7"/>
    <x v="0"/>
    <x v="4"/>
    <x v="8769"/>
    <x v="3"/>
    <x v="8783"/>
    <x v="176"/>
    <x v="102"/>
    <x v="255"/>
    <m/>
    <m/>
    <s v="sq"/>
    <s v="sq"/>
    <n v="99349.3"/>
    <n v="92327183.770000085"/>
    <n v="92327183.770000085"/>
    <s v="Riyadh"/>
  </r>
  <r>
    <x v="8789"/>
    <x v="8"/>
    <x v="3"/>
    <x v="8"/>
    <x v="1"/>
    <x v="5"/>
    <x v="8770"/>
    <x v="1"/>
    <x v="8784"/>
    <x v="27"/>
    <x v="4122"/>
    <x v="185"/>
    <m/>
    <m/>
    <s v="Jumia"/>
    <s v="Jum"/>
    <n v="27872.98"/>
    <n v="57542997.559999913"/>
    <n v="57542997.559999913"/>
    <s v="Giza"/>
  </r>
  <r>
    <x v="8790"/>
    <x v="1"/>
    <x v="1"/>
    <x v="1"/>
    <x v="2"/>
    <x v="2"/>
    <x v="8771"/>
    <x v="1"/>
    <x v="8785"/>
    <x v="114"/>
    <x v="2329"/>
    <x v="20"/>
    <m/>
    <m/>
    <s v="Amazon"/>
    <s v="Amazon"/>
    <n v="26648.76"/>
    <n v="91504159.730000004"/>
    <n v="91504159.730000004"/>
    <s v="Casablanca"/>
  </r>
  <r>
    <x v="8791"/>
    <x v="5"/>
    <x v="1"/>
    <x v="5"/>
    <x v="2"/>
    <x v="0"/>
    <x v="8772"/>
    <x v="4"/>
    <x v="8786"/>
    <x v="370"/>
    <x v="421"/>
    <x v="360"/>
    <m/>
    <m/>
    <s v="Amazon"/>
    <s v="Amazon"/>
    <n v="16284.02"/>
    <n v="91504159.730000004"/>
    <n v="91504159.730000004"/>
    <s v="Cairo"/>
  </r>
  <r>
    <x v="8792"/>
    <x v="3"/>
    <x v="3"/>
    <x v="3"/>
    <x v="0"/>
    <x v="1"/>
    <x v="8773"/>
    <x v="0"/>
    <x v="8787"/>
    <x v="194"/>
    <x v="4123"/>
    <x v="179"/>
    <m/>
    <m/>
    <s v="sq"/>
    <s v="sq"/>
    <n v="13290.4"/>
    <n v="57542997.559999913"/>
    <n v="57542997.559999913"/>
    <s v="Alexandria"/>
  </r>
  <r>
    <x v="8793"/>
    <x v="6"/>
    <x v="4"/>
    <x v="6"/>
    <x v="0"/>
    <x v="3"/>
    <x v="8774"/>
    <x v="2"/>
    <x v="8788"/>
    <x v="231"/>
    <x v="1201"/>
    <x v="24"/>
    <m/>
    <m/>
    <s v="sq"/>
    <s v="sq"/>
    <n v="3665.44"/>
    <n v="31420413.200000018"/>
    <n v="31420413.200000018"/>
    <s v="Dubai"/>
  </r>
  <r>
    <x v="8794"/>
    <x v="0"/>
    <x v="0"/>
    <x v="0"/>
    <x v="1"/>
    <x v="2"/>
    <x v="8775"/>
    <x v="3"/>
    <x v="8789"/>
    <x v="125"/>
    <x v="1998"/>
    <x v="184"/>
    <m/>
    <m/>
    <s v="Jumia"/>
    <s v="Jum"/>
    <n v="26648.76"/>
    <n v="92327183.770000085"/>
    <n v="92327183.770000085"/>
    <s v="Casablanca"/>
  </r>
  <r>
    <x v="8795"/>
    <x v="3"/>
    <x v="3"/>
    <x v="3"/>
    <x v="0"/>
    <x v="0"/>
    <x v="8776"/>
    <x v="3"/>
    <x v="8790"/>
    <x v="332"/>
    <x v="1630"/>
    <x v="323"/>
    <m/>
    <m/>
    <s v="sq"/>
    <s v="sq"/>
    <n v="16284.02"/>
    <n v="57542997.559999913"/>
    <n v="57542997.559999913"/>
    <s v="Cairo"/>
  </r>
  <r>
    <x v="8796"/>
    <x v="0"/>
    <x v="0"/>
    <x v="0"/>
    <x v="2"/>
    <x v="4"/>
    <x v="8777"/>
    <x v="3"/>
    <x v="8791"/>
    <x v="169"/>
    <x v="28"/>
    <x v="168"/>
    <m/>
    <m/>
    <s v="Amazon"/>
    <s v="Amazon"/>
    <n v="99349.3"/>
    <n v="92327183.770000085"/>
    <n v="92327183.770000085"/>
    <s v="Riyadh"/>
  </r>
  <r>
    <x v="8797"/>
    <x v="6"/>
    <x v="4"/>
    <x v="6"/>
    <x v="0"/>
    <x v="4"/>
    <x v="8778"/>
    <x v="4"/>
    <x v="8792"/>
    <x v="54"/>
    <x v="3734"/>
    <x v="225"/>
    <m/>
    <m/>
    <s v="sq"/>
    <s v="sq"/>
    <n v="99349.3"/>
    <n v="31420413.200000018"/>
    <n v="31420413.200000018"/>
    <s v="Riyadh"/>
  </r>
  <r>
    <x v="8798"/>
    <x v="2"/>
    <x v="2"/>
    <x v="2"/>
    <x v="2"/>
    <x v="4"/>
    <x v="8779"/>
    <x v="2"/>
    <x v="8793"/>
    <x v="193"/>
    <x v="582"/>
    <x v="185"/>
    <m/>
    <m/>
    <s v="Amazon"/>
    <s v="Amazon"/>
    <n v="99349.3"/>
    <n v="29200970.130000021"/>
    <n v="29200970.130000021"/>
    <s v="Riyadh"/>
  </r>
  <r>
    <x v="8799"/>
    <x v="3"/>
    <x v="3"/>
    <x v="3"/>
    <x v="1"/>
    <x v="3"/>
    <x v="8780"/>
    <x v="3"/>
    <x v="8794"/>
    <x v="189"/>
    <x v="4124"/>
    <x v="45"/>
    <m/>
    <m/>
    <s v="Jumia"/>
    <s v="Jum"/>
    <n v="3665.44"/>
    <n v="57542997.559999913"/>
    <n v="57542997.559999913"/>
    <s v="Dubai"/>
  </r>
  <r>
    <x v="8800"/>
    <x v="0"/>
    <x v="0"/>
    <x v="0"/>
    <x v="0"/>
    <x v="3"/>
    <x v="8781"/>
    <x v="1"/>
    <x v="8795"/>
    <x v="396"/>
    <x v="3038"/>
    <x v="246"/>
    <m/>
    <m/>
    <s v="sq"/>
    <s v="sq"/>
    <n v="3665.44"/>
    <n v="92327183.770000085"/>
    <n v="92327183.770000085"/>
    <s v="Dubai"/>
  </r>
  <r>
    <x v="8801"/>
    <x v="8"/>
    <x v="3"/>
    <x v="8"/>
    <x v="0"/>
    <x v="0"/>
    <x v="8782"/>
    <x v="0"/>
    <x v="8796"/>
    <x v="357"/>
    <x v="1722"/>
    <x v="308"/>
    <m/>
    <m/>
    <s v="sq"/>
    <s v="sq"/>
    <n v="16284.02"/>
    <n v="57542997.559999913"/>
    <n v="57542997.559999913"/>
    <s v="Cairo"/>
  </r>
  <r>
    <x v="8802"/>
    <x v="1"/>
    <x v="1"/>
    <x v="1"/>
    <x v="2"/>
    <x v="5"/>
    <x v="8783"/>
    <x v="2"/>
    <x v="8797"/>
    <x v="283"/>
    <x v="2760"/>
    <x v="219"/>
    <m/>
    <m/>
    <s v="Amazon"/>
    <s v="Amazon"/>
    <n v="27872.98"/>
    <n v="91504159.730000004"/>
    <n v="91504159.730000004"/>
    <s v="Giza"/>
  </r>
  <r>
    <x v="8803"/>
    <x v="1"/>
    <x v="1"/>
    <x v="1"/>
    <x v="0"/>
    <x v="5"/>
    <x v="8784"/>
    <x v="0"/>
    <x v="8798"/>
    <x v="128"/>
    <x v="569"/>
    <x v="10"/>
    <m/>
    <m/>
    <s v="sq"/>
    <s v="sq"/>
    <n v="27872.98"/>
    <n v="91504159.730000004"/>
    <n v="91504159.730000004"/>
    <s v="Giza"/>
  </r>
  <r>
    <x v="8804"/>
    <x v="8"/>
    <x v="3"/>
    <x v="8"/>
    <x v="2"/>
    <x v="2"/>
    <x v="8785"/>
    <x v="0"/>
    <x v="8799"/>
    <x v="340"/>
    <x v="2536"/>
    <x v="47"/>
    <m/>
    <m/>
    <s v="Amazon"/>
    <s v="Amazon"/>
    <n v="26648.76"/>
    <n v="57542997.559999913"/>
    <n v="57542997.559999913"/>
    <s v="Casablanca"/>
  </r>
  <r>
    <x v="8805"/>
    <x v="4"/>
    <x v="0"/>
    <x v="4"/>
    <x v="2"/>
    <x v="2"/>
    <x v="8786"/>
    <x v="4"/>
    <x v="8800"/>
    <x v="364"/>
    <x v="2986"/>
    <x v="77"/>
    <m/>
    <m/>
    <s v="Amazon"/>
    <s v="Amazon"/>
    <n v="26648.76"/>
    <n v="92327183.770000085"/>
    <n v="92327183.770000085"/>
    <s v="Casablanca"/>
  </r>
  <r>
    <x v="8806"/>
    <x v="1"/>
    <x v="1"/>
    <x v="1"/>
    <x v="0"/>
    <x v="5"/>
    <x v="8787"/>
    <x v="2"/>
    <x v="8801"/>
    <x v="81"/>
    <x v="4125"/>
    <x v="336"/>
    <m/>
    <m/>
    <s v="sq"/>
    <s v="sq"/>
    <n v="27872.98"/>
    <n v="91504159.730000004"/>
    <n v="91504159.730000004"/>
    <s v="Giza"/>
  </r>
  <r>
    <x v="8807"/>
    <x v="2"/>
    <x v="2"/>
    <x v="2"/>
    <x v="1"/>
    <x v="5"/>
    <x v="8788"/>
    <x v="4"/>
    <x v="8802"/>
    <x v="78"/>
    <x v="3202"/>
    <x v="201"/>
    <m/>
    <m/>
    <s v="Jumia"/>
    <s v="Jum"/>
    <n v="27872.98"/>
    <n v="29200970.130000021"/>
    <n v="29200970.130000021"/>
    <s v="Giza"/>
  </r>
  <r>
    <x v="8808"/>
    <x v="2"/>
    <x v="2"/>
    <x v="2"/>
    <x v="1"/>
    <x v="1"/>
    <x v="8789"/>
    <x v="2"/>
    <x v="8803"/>
    <x v="7"/>
    <x v="4126"/>
    <x v="2"/>
    <m/>
    <m/>
    <s v="Jumia"/>
    <s v="Jum"/>
    <n v="13290.4"/>
    <n v="29200970.130000021"/>
    <n v="29200970.130000021"/>
    <s v="Alexandria"/>
  </r>
  <r>
    <x v="8809"/>
    <x v="0"/>
    <x v="0"/>
    <x v="0"/>
    <x v="1"/>
    <x v="1"/>
    <x v="8790"/>
    <x v="3"/>
    <x v="8804"/>
    <x v="382"/>
    <x v="1999"/>
    <x v="341"/>
    <m/>
    <m/>
    <s v="Jumia"/>
    <s v="Jum"/>
    <n v="13290.4"/>
    <n v="92327183.770000085"/>
    <n v="92327183.770000085"/>
    <s v="Alexandria"/>
  </r>
  <r>
    <x v="8810"/>
    <x v="8"/>
    <x v="3"/>
    <x v="8"/>
    <x v="0"/>
    <x v="4"/>
    <x v="8791"/>
    <x v="3"/>
    <x v="8805"/>
    <x v="269"/>
    <x v="117"/>
    <x v="39"/>
    <m/>
    <m/>
    <s v="sq"/>
    <s v="sq"/>
    <n v="99349.3"/>
    <n v="57542997.559999913"/>
    <n v="57542997.559999913"/>
    <s v="Riyadh"/>
  </r>
  <r>
    <x v="8811"/>
    <x v="3"/>
    <x v="3"/>
    <x v="3"/>
    <x v="0"/>
    <x v="3"/>
    <x v="8792"/>
    <x v="0"/>
    <x v="8806"/>
    <x v="2"/>
    <x v="1965"/>
    <x v="63"/>
    <m/>
    <m/>
    <s v="sq"/>
    <s v="sq"/>
    <n v="3665.44"/>
    <n v="57542997.559999913"/>
    <n v="57542997.559999913"/>
    <s v="Dubai"/>
  </r>
  <r>
    <x v="8812"/>
    <x v="9"/>
    <x v="1"/>
    <x v="9"/>
    <x v="2"/>
    <x v="4"/>
    <x v="8793"/>
    <x v="0"/>
    <x v="8807"/>
    <x v="278"/>
    <x v="3085"/>
    <x v="179"/>
    <m/>
    <m/>
    <s v="Amazon"/>
    <s v="Amazon"/>
    <n v="99349.3"/>
    <n v="91504159.730000004"/>
    <n v="91504159.730000004"/>
    <s v="Riyadh"/>
  </r>
  <r>
    <x v="8813"/>
    <x v="5"/>
    <x v="1"/>
    <x v="5"/>
    <x v="2"/>
    <x v="0"/>
    <x v="8794"/>
    <x v="3"/>
    <x v="8808"/>
    <x v="330"/>
    <x v="4127"/>
    <x v="247"/>
    <m/>
    <m/>
    <s v="Amazon"/>
    <s v="Amazon"/>
    <n v="16284.02"/>
    <n v="91504159.730000004"/>
    <n v="91504159.730000004"/>
    <s v="Cairo"/>
  </r>
  <r>
    <x v="8814"/>
    <x v="8"/>
    <x v="3"/>
    <x v="8"/>
    <x v="1"/>
    <x v="1"/>
    <x v="8795"/>
    <x v="3"/>
    <x v="8809"/>
    <x v="10"/>
    <x v="906"/>
    <x v="284"/>
    <m/>
    <m/>
    <s v="Jumia"/>
    <s v="Jum"/>
    <n v="13290.4"/>
    <n v="57542997.559999913"/>
    <n v="57542997.559999913"/>
    <s v="Alexandria"/>
  </r>
  <r>
    <x v="8815"/>
    <x v="3"/>
    <x v="3"/>
    <x v="3"/>
    <x v="2"/>
    <x v="1"/>
    <x v="8796"/>
    <x v="1"/>
    <x v="8810"/>
    <x v="339"/>
    <x v="592"/>
    <x v="173"/>
    <m/>
    <m/>
    <s v="Amazon"/>
    <s v="Amazon"/>
    <n v="13290.4"/>
    <n v="57542997.559999913"/>
    <n v="57542997.559999913"/>
    <s v="Alexandria"/>
  </r>
  <r>
    <x v="8816"/>
    <x v="2"/>
    <x v="2"/>
    <x v="2"/>
    <x v="1"/>
    <x v="2"/>
    <x v="8797"/>
    <x v="4"/>
    <x v="8811"/>
    <x v="379"/>
    <x v="1313"/>
    <x v="268"/>
    <m/>
    <m/>
    <s v="Jumia"/>
    <s v="Jum"/>
    <n v="26648.76"/>
    <n v="29200970.130000021"/>
    <n v="29200970.130000021"/>
    <s v="Casablanca"/>
  </r>
  <r>
    <x v="8817"/>
    <x v="1"/>
    <x v="1"/>
    <x v="1"/>
    <x v="2"/>
    <x v="1"/>
    <x v="4570"/>
    <x v="0"/>
    <x v="8812"/>
    <x v="57"/>
    <x v="2908"/>
    <x v="315"/>
    <m/>
    <m/>
    <s v="Amazon"/>
    <s v="Amazon"/>
    <n v="13290.4"/>
    <n v="91504159.730000004"/>
    <n v="91504159.730000004"/>
    <s v="Alexandria"/>
  </r>
  <r>
    <x v="8818"/>
    <x v="3"/>
    <x v="3"/>
    <x v="3"/>
    <x v="0"/>
    <x v="0"/>
    <x v="8798"/>
    <x v="1"/>
    <x v="8813"/>
    <x v="363"/>
    <x v="147"/>
    <x v="265"/>
    <m/>
    <m/>
    <s v="sq"/>
    <s v="sq"/>
    <n v="16284.02"/>
    <n v="57542997.559999913"/>
    <n v="57542997.559999913"/>
    <s v="Cairo"/>
  </r>
  <r>
    <x v="8819"/>
    <x v="7"/>
    <x v="0"/>
    <x v="7"/>
    <x v="1"/>
    <x v="0"/>
    <x v="8799"/>
    <x v="2"/>
    <x v="8814"/>
    <x v="43"/>
    <x v="2357"/>
    <x v="246"/>
    <m/>
    <m/>
    <s v="Jumia"/>
    <s v="Jum"/>
    <n v="16284.02"/>
    <n v="92327183.770000085"/>
    <n v="92327183.770000085"/>
    <s v="Cairo"/>
  </r>
  <r>
    <x v="8820"/>
    <x v="5"/>
    <x v="1"/>
    <x v="5"/>
    <x v="0"/>
    <x v="2"/>
    <x v="8800"/>
    <x v="1"/>
    <x v="8815"/>
    <x v="136"/>
    <x v="3464"/>
    <x v="171"/>
    <m/>
    <m/>
    <s v="sq"/>
    <s v="sq"/>
    <n v="26648.76"/>
    <n v="91504159.730000004"/>
    <n v="91504159.730000004"/>
    <s v="Casablanca"/>
  </r>
  <r>
    <x v="8821"/>
    <x v="5"/>
    <x v="1"/>
    <x v="5"/>
    <x v="0"/>
    <x v="2"/>
    <x v="8801"/>
    <x v="3"/>
    <x v="8816"/>
    <x v="326"/>
    <x v="4128"/>
    <x v="13"/>
    <m/>
    <m/>
    <s v="sq"/>
    <s v="sq"/>
    <n v="26648.76"/>
    <n v="91504159.730000004"/>
    <n v="91504159.730000004"/>
    <s v="Casablanca"/>
  </r>
  <r>
    <x v="8822"/>
    <x v="6"/>
    <x v="4"/>
    <x v="6"/>
    <x v="1"/>
    <x v="5"/>
    <x v="8802"/>
    <x v="3"/>
    <x v="8817"/>
    <x v="150"/>
    <x v="2590"/>
    <x v="333"/>
    <m/>
    <m/>
    <s v="Jumia"/>
    <s v="Jum"/>
    <n v="27872.98"/>
    <n v="31420413.200000018"/>
    <n v="31420413.200000018"/>
    <s v="Giza"/>
  </r>
  <r>
    <x v="8823"/>
    <x v="1"/>
    <x v="1"/>
    <x v="1"/>
    <x v="0"/>
    <x v="5"/>
    <x v="8803"/>
    <x v="1"/>
    <x v="8818"/>
    <x v="333"/>
    <x v="4129"/>
    <x v="213"/>
    <m/>
    <m/>
    <s v="sq"/>
    <s v="sq"/>
    <n v="27872.98"/>
    <n v="91504159.730000004"/>
    <n v="91504159.730000004"/>
    <s v="Giza"/>
  </r>
  <r>
    <x v="8824"/>
    <x v="4"/>
    <x v="0"/>
    <x v="4"/>
    <x v="2"/>
    <x v="0"/>
    <x v="8804"/>
    <x v="2"/>
    <x v="8819"/>
    <x v="123"/>
    <x v="3939"/>
    <x v="89"/>
    <m/>
    <m/>
    <s v="Amazon"/>
    <s v="Amazon"/>
    <n v="16284.02"/>
    <n v="92327183.770000085"/>
    <n v="92327183.770000085"/>
    <s v="Cairo"/>
  </r>
  <r>
    <x v="8825"/>
    <x v="0"/>
    <x v="0"/>
    <x v="0"/>
    <x v="1"/>
    <x v="3"/>
    <x v="8805"/>
    <x v="1"/>
    <x v="8820"/>
    <x v="120"/>
    <x v="4130"/>
    <x v="124"/>
    <m/>
    <m/>
    <s v="Jumia"/>
    <s v="Jum"/>
    <n v="3665.44"/>
    <n v="92327183.770000085"/>
    <n v="92327183.770000085"/>
    <s v="Dubai"/>
  </r>
  <r>
    <x v="8826"/>
    <x v="2"/>
    <x v="2"/>
    <x v="2"/>
    <x v="0"/>
    <x v="3"/>
    <x v="8806"/>
    <x v="4"/>
    <x v="8821"/>
    <x v="286"/>
    <x v="326"/>
    <x v="133"/>
    <m/>
    <m/>
    <s v="sq"/>
    <s v="sq"/>
    <n v="3665.44"/>
    <n v="29200970.130000021"/>
    <n v="29200970.130000021"/>
    <s v="Dubai"/>
  </r>
  <r>
    <x v="8827"/>
    <x v="2"/>
    <x v="2"/>
    <x v="2"/>
    <x v="2"/>
    <x v="5"/>
    <x v="8807"/>
    <x v="3"/>
    <x v="8822"/>
    <x v="46"/>
    <x v="4131"/>
    <x v="67"/>
    <m/>
    <m/>
    <s v="Amazon"/>
    <s v="Amazon"/>
    <n v="27872.98"/>
    <n v="29200970.130000021"/>
    <n v="29200970.130000021"/>
    <s v="Giza"/>
  </r>
  <r>
    <x v="8828"/>
    <x v="0"/>
    <x v="0"/>
    <x v="0"/>
    <x v="2"/>
    <x v="0"/>
    <x v="8808"/>
    <x v="0"/>
    <x v="8823"/>
    <x v="279"/>
    <x v="4132"/>
    <x v="183"/>
    <m/>
    <m/>
    <s v="Amazon"/>
    <s v="Amazon"/>
    <n v="16284.02"/>
    <n v="92327183.770000085"/>
    <n v="92327183.770000085"/>
    <s v="Cairo"/>
  </r>
  <r>
    <x v="8829"/>
    <x v="6"/>
    <x v="4"/>
    <x v="6"/>
    <x v="0"/>
    <x v="5"/>
    <x v="8809"/>
    <x v="4"/>
    <x v="8824"/>
    <x v="312"/>
    <x v="2752"/>
    <x v="183"/>
    <m/>
    <m/>
    <s v="sq"/>
    <s v="sq"/>
    <n v="27872.98"/>
    <n v="31420413.200000018"/>
    <n v="31420413.200000018"/>
    <s v="Giza"/>
  </r>
  <r>
    <x v="8830"/>
    <x v="0"/>
    <x v="0"/>
    <x v="0"/>
    <x v="2"/>
    <x v="1"/>
    <x v="8810"/>
    <x v="0"/>
    <x v="8825"/>
    <x v="177"/>
    <x v="4133"/>
    <x v="154"/>
    <m/>
    <m/>
    <s v="Amazon"/>
    <s v="Amazon"/>
    <n v="13290.4"/>
    <n v="92327183.770000085"/>
    <n v="92327183.770000085"/>
    <s v="Alexandria"/>
  </r>
  <r>
    <x v="8831"/>
    <x v="0"/>
    <x v="0"/>
    <x v="0"/>
    <x v="2"/>
    <x v="1"/>
    <x v="8811"/>
    <x v="3"/>
    <x v="8826"/>
    <x v="48"/>
    <x v="2159"/>
    <x v="356"/>
    <m/>
    <m/>
    <s v="Amazon"/>
    <s v="Amazon"/>
    <n v="13290.4"/>
    <n v="92327183.770000085"/>
    <n v="92327183.770000085"/>
    <s v="Alexandria"/>
  </r>
  <r>
    <x v="8832"/>
    <x v="7"/>
    <x v="0"/>
    <x v="7"/>
    <x v="1"/>
    <x v="5"/>
    <x v="8812"/>
    <x v="3"/>
    <x v="8827"/>
    <x v="149"/>
    <x v="4134"/>
    <x v="13"/>
    <m/>
    <m/>
    <s v="Jumia"/>
    <s v="Jum"/>
    <n v="27872.98"/>
    <n v="92327183.770000085"/>
    <n v="92327183.770000085"/>
    <s v="Giza"/>
  </r>
  <r>
    <x v="8833"/>
    <x v="9"/>
    <x v="1"/>
    <x v="9"/>
    <x v="1"/>
    <x v="0"/>
    <x v="8813"/>
    <x v="4"/>
    <x v="8828"/>
    <x v="203"/>
    <x v="326"/>
    <x v="238"/>
    <m/>
    <m/>
    <s v="Jumia"/>
    <s v="Jum"/>
    <n v="16284.02"/>
    <n v="91504159.730000004"/>
    <n v="91504159.730000004"/>
    <s v="Cairo"/>
  </r>
  <r>
    <x v="8834"/>
    <x v="2"/>
    <x v="2"/>
    <x v="2"/>
    <x v="0"/>
    <x v="1"/>
    <x v="8814"/>
    <x v="2"/>
    <x v="8829"/>
    <x v="237"/>
    <x v="326"/>
    <x v="331"/>
    <m/>
    <m/>
    <s v="sq"/>
    <s v="sq"/>
    <n v="13290.4"/>
    <n v="29200970.130000021"/>
    <n v="29200970.130000021"/>
    <s v="Alexandria"/>
  </r>
  <r>
    <x v="8835"/>
    <x v="3"/>
    <x v="3"/>
    <x v="3"/>
    <x v="0"/>
    <x v="2"/>
    <x v="8815"/>
    <x v="4"/>
    <x v="8830"/>
    <x v="142"/>
    <x v="2929"/>
    <x v="167"/>
    <m/>
    <m/>
    <s v="sq"/>
    <s v="sq"/>
    <n v="26648.76"/>
    <n v="57542997.559999913"/>
    <n v="57542997.559999913"/>
    <s v="Casablanca"/>
  </r>
  <r>
    <x v="8836"/>
    <x v="4"/>
    <x v="0"/>
    <x v="4"/>
    <x v="1"/>
    <x v="5"/>
    <x v="8816"/>
    <x v="2"/>
    <x v="8831"/>
    <x v="45"/>
    <x v="527"/>
    <x v="149"/>
    <m/>
    <m/>
    <s v="Jumia"/>
    <s v="Jum"/>
    <n v="27872.98"/>
    <n v="92327183.770000085"/>
    <n v="92327183.770000085"/>
    <s v="Giza"/>
  </r>
  <r>
    <x v="8837"/>
    <x v="5"/>
    <x v="1"/>
    <x v="5"/>
    <x v="1"/>
    <x v="5"/>
    <x v="8817"/>
    <x v="1"/>
    <x v="8832"/>
    <x v="376"/>
    <x v="3601"/>
    <x v="110"/>
    <m/>
    <m/>
    <s v="Jumia"/>
    <s v="Jum"/>
    <n v="27872.98"/>
    <n v="91504159.730000004"/>
    <n v="91504159.730000004"/>
    <s v="Giza"/>
  </r>
  <r>
    <x v="8838"/>
    <x v="9"/>
    <x v="1"/>
    <x v="9"/>
    <x v="2"/>
    <x v="4"/>
    <x v="8818"/>
    <x v="2"/>
    <x v="8833"/>
    <x v="373"/>
    <x v="2127"/>
    <x v="177"/>
    <m/>
    <m/>
    <s v="Amazon"/>
    <s v="Amazon"/>
    <n v="99349.3"/>
    <n v="91504159.730000004"/>
    <n v="91504159.730000004"/>
    <s v="Riyadh"/>
  </r>
  <r>
    <x v="8839"/>
    <x v="4"/>
    <x v="0"/>
    <x v="4"/>
    <x v="2"/>
    <x v="5"/>
    <x v="8819"/>
    <x v="0"/>
    <x v="8834"/>
    <x v="310"/>
    <x v="2958"/>
    <x v="78"/>
    <m/>
    <m/>
    <s v="Amazon"/>
    <s v="Amazon"/>
    <n v="27872.98"/>
    <n v="92327183.770000085"/>
    <n v="92327183.770000085"/>
    <s v="Giza"/>
  </r>
  <r>
    <x v="8840"/>
    <x v="2"/>
    <x v="2"/>
    <x v="2"/>
    <x v="2"/>
    <x v="1"/>
    <x v="8820"/>
    <x v="2"/>
    <x v="8835"/>
    <x v="136"/>
    <x v="3871"/>
    <x v="154"/>
    <m/>
    <m/>
    <s v="Amazon"/>
    <s v="Amazon"/>
    <n v="13290.4"/>
    <n v="29200970.130000021"/>
    <n v="29200970.130000021"/>
    <s v="Alexandria"/>
  </r>
  <r>
    <x v="8841"/>
    <x v="5"/>
    <x v="1"/>
    <x v="5"/>
    <x v="0"/>
    <x v="1"/>
    <x v="8821"/>
    <x v="2"/>
    <x v="8836"/>
    <x v="328"/>
    <x v="165"/>
    <x v="284"/>
    <m/>
    <m/>
    <s v="sq"/>
    <s v="sq"/>
    <n v="13290.4"/>
    <n v="91504159.730000004"/>
    <n v="91504159.730000004"/>
    <s v="Alexandria"/>
  </r>
  <r>
    <x v="8842"/>
    <x v="0"/>
    <x v="0"/>
    <x v="0"/>
    <x v="2"/>
    <x v="5"/>
    <x v="8822"/>
    <x v="1"/>
    <x v="8837"/>
    <x v="168"/>
    <x v="1524"/>
    <x v="339"/>
    <m/>
    <m/>
    <s v="Amazon"/>
    <s v="Amazon"/>
    <n v="27872.98"/>
    <n v="92327183.770000085"/>
    <n v="92327183.770000085"/>
    <s v="Giza"/>
  </r>
  <r>
    <x v="8843"/>
    <x v="8"/>
    <x v="3"/>
    <x v="8"/>
    <x v="0"/>
    <x v="1"/>
    <x v="8823"/>
    <x v="3"/>
    <x v="8838"/>
    <x v="299"/>
    <x v="3156"/>
    <x v="249"/>
    <m/>
    <m/>
    <s v="sq"/>
    <s v="sq"/>
    <n v="13290.4"/>
    <n v="57542997.559999913"/>
    <n v="57542997.559999913"/>
    <s v="Alexandria"/>
  </r>
  <r>
    <x v="8844"/>
    <x v="4"/>
    <x v="0"/>
    <x v="4"/>
    <x v="2"/>
    <x v="3"/>
    <x v="8824"/>
    <x v="2"/>
    <x v="8839"/>
    <x v="243"/>
    <x v="897"/>
    <x v="252"/>
    <m/>
    <m/>
    <s v="Amazon"/>
    <s v="Amazon"/>
    <n v="3665.44"/>
    <n v="92327183.770000085"/>
    <n v="92327183.770000085"/>
    <s v="Dubai"/>
  </r>
  <r>
    <x v="8845"/>
    <x v="1"/>
    <x v="1"/>
    <x v="1"/>
    <x v="1"/>
    <x v="4"/>
    <x v="8825"/>
    <x v="1"/>
    <x v="8840"/>
    <x v="339"/>
    <x v="2901"/>
    <x v="31"/>
    <m/>
    <m/>
    <s v="Jumia"/>
    <s v="Jum"/>
    <n v="99349.3"/>
    <n v="91504159.730000004"/>
    <n v="91504159.730000004"/>
    <s v="Riyadh"/>
  </r>
  <r>
    <x v="8846"/>
    <x v="7"/>
    <x v="0"/>
    <x v="7"/>
    <x v="0"/>
    <x v="4"/>
    <x v="8826"/>
    <x v="1"/>
    <x v="8841"/>
    <x v="150"/>
    <x v="1763"/>
    <x v="281"/>
    <m/>
    <m/>
    <s v="sq"/>
    <s v="sq"/>
    <n v="99349.3"/>
    <n v="92327183.770000085"/>
    <n v="92327183.770000085"/>
    <s v="Riyadh"/>
  </r>
  <r>
    <x v="8847"/>
    <x v="1"/>
    <x v="1"/>
    <x v="1"/>
    <x v="1"/>
    <x v="3"/>
    <x v="8827"/>
    <x v="0"/>
    <x v="8842"/>
    <x v="237"/>
    <x v="432"/>
    <x v="116"/>
    <m/>
    <m/>
    <s v="Jumia"/>
    <s v="Jum"/>
    <n v="3665.44"/>
    <n v="91504159.730000004"/>
    <n v="91504159.730000004"/>
    <s v="Dubai"/>
  </r>
  <r>
    <x v="8848"/>
    <x v="4"/>
    <x v="0"/>
    <x v="4"/>
    <x v="2"/>
    <x v="1"/>
    <x v="8828"/>
    <x v="3"/>
    <x v="8843"/>
    <x v="394"/>
    <x v="3964"/>
    <x v="69"/>
    <m/>
    <m/>
    <s v="Amazon"/>
    <s v="Amazon"/>
    <n v="13290.4"/>
    <n v="92327183.770000085"/>
    <n v="92327183.770000085"/>
    <s v="Alexandria"/>
  </r>
  <r>
    <x v="8849"/>
    <x v="3"/>
    <x v="3"/>
    <x v="3"/>
    <x v="0"/>
    <x v="5"/>
    <x v="8829"/>
    <x v="4"/>
    <x v="8844"/>
    <x v="8"/>
    <x v="2852"/>
    <x v="11"/>
    <m/>
    <m/>
    <s v="sq"/>
    <s v="sq"/>
    <n v="27872.98"/>
    <n v="57542997.559999913"/>
    <n v="57542997.559999913"/>
    <s v="Giza"/>
  </r>
  <r>
    <x v="8850"/>
    <x v="2"/>
    <x v="2"/>
    <x v="2"/>
    <x v="1"/>
    <x v="4"/>
    <x v="8830"/>
    <x v="0"/>
    <x v="8845"/>
    <x v="97"/>
    <x v="2555"/>
    <x v="156"/>
    <m/>
    <m/>
    <s v="Jumia"/>
    <s v="Jum"/>
    <n v="99349.3"/>
    <n v="29200970.130000021"/>
    <n v="29200970.130000021"/>
    <s v="Riyadh"/>
  </r>
  <r>
    <x v="8851"/>
    <x v="0"/>
    <x v="0"/>
    <x v="0"/>
    <x v="2"/>
    <x v="3"/>
    <x v="8831"/>
    <x v="4"/>
    <x v="8846"/>
    <x v="296"/>
    <x v="274"/>
    <x v="16"/>
    <m/>
    <m/>
    <s v="Amazon"/>
    <s v="Amazon"/>
    <n v="3665.44"/>
    <n v="92327183.770000085"/>
    <n v="92327183.770000085"/>
    <s v="Dubai"/>
  </r>
  <r>
    <x v="8852"/>
    <x v="6"/>
    <x v="4"/>
    <x v="6"/>
    <x v="1"/>
    <x v="3"/>
    <x v="8832"/>
    <x v="0"/>
    <x v="8847"/>
    <x v="161"/>
    <x v="2046"/>
    <x v="153"/>
    <m/>
    <m/>
    <s v="Jumia"/>
    <s v="Jum"/>
    <n v="3665.44"/>
    <n v="31420413.200000018"/>
    <n v="31420413.200000018"/>
    <s v="Dubai"/>
  </r>
  <r>
    <x v="8853"/>
    <x v="3"/>
    <x v="3"/>
    <x v="3"/>
    <x v="2"/>
    <x v="2"/>
    <x v="8833"/>
    <x v="3"/>
    <x v="8848"/>
    <x v="347"/>
    <x v="1246"/>
    <x v="281"/>
    <m/>
    <m/>
    <s v="Amazon"/>
    <s v="Amazon"/>
    <n v="26648.76"/>
    <n v="57542997.559999913"/>
    <n v="57542997.559999913"/>
    <s v="Casablanca"/>
  </r>
  <r>
    <x v="8854"/>
    <x v="5"/>
    <x v="1"/>
    <x v="5"/>
    <x v="2"/>
    <x v="3"/>
    <x v="8834"/>
    <x v="4"/>
    <x v="8849"/>
    <x v="207"/>
    <x v="3794"/>
    <x v="152"/>
    <m/>
    <m/>
    <s v="Amazon"/>
    <s v="Amazon"/>
    <n v="3665.44"/>
    <n v="91504159.730000004"/>
    <n v="91504159.730000004"/>
    <s v="Dubai"/>
  </r>
  <r>
    <x v="8855"/>
    <x v="9"/>
    <x v="1"/>
    <x v="9"/>
    <x v="1"/>
    <x v="1"/>
    <x v="8835"/>
    <x v="0"/>
    <x v="8850"/>
    <x v="373"/>
    <x v="2386"/>
    <x v="227"/>
    <m/>
    <m/>
    <s v="Jumia"/>
    <s v="Jum"/>
    <n v="13290.4"/>
    <n v="91504159.730000004"/>
    <n v="91504159.730000004"/>
    <s v="Alexandria"/>
  </r>
  <r>
    <x v="8856"/>
    <x v="8"/>
    <x v="3"/>
    <x v="8"/>
    <x v="1"/>
    <x v="1"/>
    <x v="8836"/>
    <x v="3"/>
    <x v="8851"/>
    <x v="22"/>
    <x v="1598"/>
    <x v="63"/>
    <m/>
    <m/>
    <s v="Jumia"/>
    <s v="Jum"/>
    <n v="13290.4"/>
    <n v="57542997.559999913"/>
    <n v="57542997.559999913"/>
    <s v="Alexandria"/>
  </r>
  <r>
    <x v="8857"/>
    <x v="2"/>
    <x v="2"/>
    <x v="2"/>
    <x v="0"/>
    <x v="1"/>
    <x v="8837"/>
    <x v="0"/>
    <x v="8852"/>
    <x v="307"/>
    <x v="4135"/>
    <x v="63"/>
    <m/>
    <m/>
    <s v="sq"/>
    <s v="sq"/>
    <n v="13290.4"/>
    <n v="29200970.130000021"/>
    <n v="29200970.130000021"/>
    <s v="Alexandria"/>
  </r>
  <r>
    <x v="8858"/>
    <x v="4"/>
    <x v="0"/>
    <x v="4"/>
    <x v="0"/>
    <x v="5"/>
    <x v="8838"/>
    <x v="0"/>
    <x v="8853"/>
    <x v="83"/>
    <x v="1383"/>
    <x v="175"/>
    <m/>
    <m/>
    <s v="sq"/>
    <s v="sq"/>
    <n v="27872.98"/>
    <n v="92327183.770000085"/>
    <n v="92327183.770000085"/>
    <s v="Giza"/>
  </r>
  <r>
    <x v="8859"/>
    <x v="4"/>
    <x v="0"/>
    <x v="4"/>
    <x v="2"/>
    <x v="5"/>
    <x v="8839"/>
    <x v="0"/>
    <x v="8854"/>
    <x v="103"/>
    <x v="922"/>
    <x v="207"/>
    <m/>
    <m/>
    <s v="Amazon"/>
    <s v="Amazon"/>
    <n v="27872.98"/>
    <n v="92327183.770000085"/>
    <n v="92327183.770000085"/>
    <s v="Giza"/>
  </r>
  <r>
    <x v="8860"/>
    <x v="7"/>
    <x v="0"/>
    <x v="7"/>
    <x v="1"/>
    <x v="0"/>
    <x v="8840"/>
    <x v="0"/>
    <x v="8855"/>
    <x v="275"/>
    <x v="675"/>
    <x v="250"/>
    <m/>
    <m/>
    <s v="Jumia"/>
    <s v="Jum"/>
    <n v="16284.02"/>
    <n v="92327183.770000085"/>
    <n v="92327183.770000085"/>
    <s v="Cairo"/>
  </r>
  <r>
    <x v="8861"/>
    <x v="0"/>
    <x v="0"/>
    <x v="0"/>
    <x v="0"/>
    <x v="1"/>
    <x v="8841"/>
    <x v="1"/>
    <x v="8856"/>
    <x v="300"/>
    <x v="4136"/>
    <x v="286"/>
    <m/>
    <m/>
    <s v="sq"/>
    <s v="sq"/>
    <n v="13290.4"/>
    <n v="92327183.770000085"/>
    <n v="92327183.770000085"/>
    <s v="Alexandria"/>
  </r>
  <r>
    <x v="8862"/>
    <x v="7"/>
    <x v="0"/>
    <x v="7"/>
    <x v="2"/>
    <x v="1"/>
    <x v="8842"/>
    <x v="4"/>
    <x v="8857"/>
    <x v="52"/>
    <x v="3570"/>
    <x v="279"/>
    <m/>
    <m/>
    <s v="Amazon"/>
    <s v="Amazon"/>
    <n v="13290.4"/>
    <n v="92327183.770000085"/>
    <n v="92327183.770000085"/>
    <s v="Alexandria"/>
  </r>
  <r>
    <x v="8863"/>
    <x v="1"/>
    <x v="1"/>
    <x v="1"/>
    <x v="0"/>
    <x v="2"/>
    <x v="8843"/>
    <x v="1"/>
    <x v="8858"/>
    <x v="67"/>
    <x v="1476"/>
    <x v="58"/>
    <m/>
    <m/>
    <s v="sq"/>
    <s v="sq"/>
    <n v="26648.76"/>
    <n v="91504159.730000004"/>
    <n v="91504159.730000004"/>
    <s v="Casablanca"/>
  </r>
  <r>
    <x v="8864"/>
    <x v="8"/>
    <x v="3"/>
    <x v="8"/>
    <x v="2"/>
    <x v="0"/>
    <x v="8844"/>
    <x v="0"/>
    <x v="8859"/>
    <x v="90"/>
    <x v="1334"/>
    <x v="41"/>
    <m/>
    <m/>
    <s v="Amazon"/>
    <s v="Amazon"/>
    <n v="16284.02"/>
    <n v="57542997.559999913"/>
    <n v="57542997.559999913"/>
    <s v="Cairo"/>
  </r>
  <r>
    <x v="8865"/>
    <x v="8"/>
    <x v="3"/>
    <x v="8"/>
    <x v="2"/>
    <x v="1"/>
    <x v="8845"/>
    <x v="0"/>
    <x v="8860"/>
    <x v="201"/>
    <x v="3044"/>
    <x v="7"/>
    <m/>
    <m/>
    <s v="Amazon"/>
    <s v="Amazon"/>
    <n v="13290.4"/>
    <n v="57542997.559999913"/>
    <n v="57542997.559999913"/>
    <s v="Alexandria"/>
  </r>
  <r>
    <x v="8866"/>
    <x v="1"/>
    <x v="1"/>
    <x v="1"/>
    <x v="1"/>
    <x v="5"/>
    <x v="8846"/>
    <x v="3"/>
    <x v="8861"/>
    <x v="95"/>
    <x v="2247"/>
    <x v="262"/>
    <m/>
    <m/>
    <s v="Jumia"/>
    <s v="Jum"/>
    <n v="27872.98"/>
    <n v="91504159.730000004"/>
    <n v="91504159.730000004"/>
    <s v="Giza"/>
  </r>
  <r>
    <x v="8867"/>
    <x v="2"/>
    <x v="2"/>
    <x v="2"/>
    <x v="1"/>
    <x v="2"/>
    <x v="8847"/>
    <x v="1"/>
    <x v="8862"/>
    <x v="290"/>
    <x v="506"/>
    <x v="210"/>
    <m/>
    <m/>
    <s v="Jumia"/>
    <s v="Jum"/>
    <n v="26648.76"/>
    <n v="29200970.130000021"/>
    <n v="29200970.130000021"/>
    <s v="Casablanca"/>
  </r>
  <r>
    <x v="8868"/>
    <x v="4"/>
    <x v="0"/>
    <x v="4"/>
    <x v="0"/>
    <x v="4"/>
    <x v="8848"/>
    <x v="0"/>
    <x v="8863"/>
    <x v="9"/>
    <x v="3451"/>
    <x v="118"/>
    <m/>
    <m/>
    <s v="sq"/>
    <s v="sq"/>
    <n v="99349.3"/>
    <n v="92327183.770000085"/>
    <n v="92327183.770000085"/>
    <s v="Riyadh"/>
  </r>
  <r>
    <x v="8869"/>
    <x v="5"/>
    <x v="1"/>
    <x v="5"/>
    <x v="2"/>
    <x v="3"/>
    <x v="8849"/>
    <x v="4"/>
    <x v="8864"/>
    <x v="396"/>
    <x v="4137"/>
    <x v="231"/>
    <m/>
    <m/>
    <s v="Amazon"/>
    <s v="Amazon"/>
    <n v="3665.44"/>
    <n v="91504159.730000004"/>
    <n v="91504159.730000004"/>
    <s v="Dubai"/>
  </r>
  <r>
    <x v="8870"/>
    <x v="8"/>
    <x v="3"/>
    <x v="8"/>
    <x v="1"/>
    <x v="4"/>
    <x v="8850"/>
    <x v="2"/>
    <x v="8865"/>
    <x v="147"/>
    <x v="2756"/>
    <x v="255"/>
    <m/>
    <m/>
    <s v="Jumia"/>
    <s v="Jum"/>
    <n v="99349.3"/>
    <n v="57542997.559999913"/>
    <n v="57542997.559999913"/>
    <s v="Riyadh"/>
  </r>
  <r>
    <x v="8871"/>
    <x v="4"/>
    <x v="0"/>
    <x v="4"/>
    <x v="1"/>
    <x v="5"/>
    <x v="8851"/>
    <x v="0"/>
    <x v="8866"/>
    <x v="297"/>
    <x v="4138"/>
    <x v="278"/>
    <m/>
    <m/>
    <s v="Jumia"/>
    <s v="Jum"/>
    <n v="27872.98"/>
    <n v="92327183.770000085"/>
    <n v="92327183.770000085"/>
    <s v="Giza"/>
  </r>
  <r>
    <x v="8872"/>
    <x v="2"/>
    <x v="2"/>
    <x v="2"/>
    <x v="2"/>
    <x v="0"/>
    <x v="8852"/>
    <x v="1"/>
    <x v="8867"/>
    <x v="34"/>
    <x v="4139"/>
    <x v="309"/>
    <m/>
    <m/>
    <s v="Amazon"/>
    <s v="Amazon"/>
    <n v="16284.02"/>
    <n v="29200970.130000021"/>
    <n v="29200970.130000021"/>
    <s v="Cairo"/>
  </r>
  <r>
    <x v="8873"/>
    <x v="2"/>
    <x v="2"/>
    <x v="2"/>
    <x v="2"/>
    <x v="4"/>
    <x v="8853"/>
    <x v="4"/>
    <x v="8868"/>
    <x v="38"/>
    <x v="3580"/>
    <x v="4"/>
    <m/>
    <m/>
    <s v="Amazon"/>
    <s v="Amazon"/>
    <n v="99349.3"/>
    <n v="29200970.130000021"/>
    <n v="29200970.130000021"/>
    <s v="Riyadh"/>
  </r>
  <r>
    <x v="8874"/>
    <x v="5"/>
    <x v="1"/>
    <x v="5"/>
    <x v="0"/>
    <x v="5"/>
    <x v="8854"/>
    <x v="1"/>
    <x v="8869"/>
    <x v="360"/>
    <x v="4140"/>
    <x v="124"/>
    <m/>
    <m/>
    <s v="sq"/>
    <s v="sq"/>
    <n v="27872.98"/>
    <n v="91504159.730000004"/>
    <n v="91504159.730000004"/>
    <s v="Giza"/>
  </r>
  <r>
    <x v="8875"/>
    <x v="5"/>
    <x v="1"/>
    <x v="5"/>
    <x v="2"/>
    <x v="5"/>
    <x v="8855"/>
    <x v="4"/>
    <x v="8870"/>
    <x v="138"/>
    <x v="2514"/>
    <x v="220"/>
    <m/>
    <m/>
    <s v="Amazon"/>
    <s v="Amazon"/>
    <n v="27872.98"/>
    <n v="91504159.730000004"/>
    <n v="91504159.730000004"/>
    <s v="Giza"/>
  </r>
  <r>
    <x v="8876"/>
    <x v="0"/>
    <x v="0"/>
    <x v="0"/>
    <x v="1"/>
    <x v="1"/>
    <x v="8856"/>
    <x v="3"/>
    <x v="8871"/>
    <x v="220"/>
    <x v="3285"/>
    <x v="282"/>
    <m/>
    <m/>
    <s v="Jumia"/>
    <s v="Jum"/>
    <n v="13290.4"/>
    <n v="92327183.770000085"/>
    <n v="92327183.770000085"/>
    <s v="Alexandria"/>
  </r>
  <r>
    <x v="8877"/>
    <x v="8"/>
    <x v="3"/>
    <x v="8"/>
    <x v="0"/>
    <x v="3"/>
    <x v="8857"/>
    <x v="1"/>
    <x v="8872"/>
    <x v="48"/>
    <x v="2062"/>
    <x v="57"/>
    <m/>
    <m/>
    <s v="sq"/>
    <s v="sq"/>
    <n v="3665.44"/>
    <n v="57542997.559999913"/>
    <n v="57542997.559999913"/>
    <s v="Dubai"/>
  </r>
  <r>
    <x v="8878"/>
    <x v="5"/>
    <x v="1"/>
    <x v="5"/>
    <x v="0"/>
    <x v="1"/>
    <x v="8858"/>
    <x v="1"/>
    <x v="8873"/>
    <x v="113"/>
    <x v="2022"/>
    <x v="282"/>
    <m/>
    <m/>
    <s v="sq"/>
    <s v="sq"/>
    <n v="13290.4"/>
    <n v="91504159.730000004"/>
    <n v="91504159.730000004"/>
    <s v="Alexandria"/>
  </r>
  <r>
    <x v="8879"/>
    <x v="6"/>
    <x v="4"/>
    <x v="6"/>
    <x v="0"/>
    <x v="3"/>
    <x v="8859"/>
    <x v="1"/>
    <x v="8874"/>
    <x v="395"/>
    <x v="4141"/>
    <x v="161"/>
    <m/>
    <m/>
    <s v="sq"/>
    <s v="sq"/>
    <n v="3665.44"/>
    <n v="31420413.200000018"/>
    <n v="31420413.200000018"/>
    <s v="Dubai"/>
  </r>
  <r>
    <x v="8880"/>
    <x v="8"/>
    <x v="3"/>
    <x v="8"/>
    <x v="0"/>
    <x v="4"/>
    <x v="8860"/>
    <x v="1"/>
    <x v="8875"/>
    <x v="84"/>
    <x v="132"/>
    <x v="208"/>
    <m/>
    <m/>
    <s v="sq"/>
    <s v="sq"/>
    <n v="99349.3"/>
    <n v="57542997.559999913"/>
    <n v="57542997.559999913"/>
    <s v="Riyadh"/>
  </r>
  <r>
    <x v="8881"/>
    <x v="1"/>
    <x v="1"/>
    <x v="1"/>
    <x v="2"/>
    <x v="0"/>
    <x v="8861"/>
    <x v="3"/>
    <x v="8876"/>
    <x v="60"/>
    <x v="4142"/>
    <x v="37"/>
    <m/>
    <m/>
    <s v="Amazon"/>
    <s v="Amazon"/>
    <n v="16284.02"/>
    <n v="91504159.730000004"/>
    <n v="91504159.730000004"/>
    <s v="Cairo"/>
  </r>
  <r>
    <x v="8882"/>
    <x v="5"/>
    <x v="1"/>
    <x v="5"/>
    <x v="1"/>
    <x v="0"/>
    <x v="8862"/>
    <x v="3"/>
    <x v="8877"/>
    <x v="343"/>
    <x v="2148"/>
    <x v="41"/>
    <m/>
    <m/>
    <s v="Jumia"/>
    <s v="Jum"/>
    <n v="16284.02"/>
    <n v="91504159.730000004"/>
    <n v="91504159.730000004"/>
    <s v="Cairo"/>
  </r>
  <r>
    <x v="8883"/>
    <x v="5"/>
    <x v="1"/>
    <x v="5"/>
    <x v="2"/>
    <x v="0"/>
    <x v="8863"/>
    <x v="2"/>
    <x v="8878"/>
    <x v="138"/>
    <x v="3141"/>
    <x v="264"/>
    <m/>
    <m/>
    <s v="Amazon"/>
    <s v="Amazon"/>
    <n v="16284.02"/>
    <n v="91504159.730000004"/>
    <n v="91504159.730000004"/>
    <s v="Cairo"/>
  </r>
  <r>
    <x v="8884"/>
    <x v="5"/>
    <x v="1"/>
    <x v="5"/>
    <x v="0"/>
    <x v="1"/>
    <x v="8864"/>
    <x v="0"/>
    <x v="8879"/>
    <x v="110"/>
    <x v="3901"/>
    <x v="58"/>
    <m/>
    <m/>
    <s v="sq"/>
    <s v="sq"/>
    <n v="13290.4"/>
    <n v="91504159.730000004"/>
    <n v="91504159.730000004"/>
    <s v="Alexandria"/>
  </r>
  <r>
    <x v="8885"/>
    <x v="1"/>
    <x v="1"/>
    <x v="1"/>
    <x v="0"/>
    <x v="3"/>
    <x v="8865"/>
    <x v="3"/>
    <x v="8880"/>
    <x v="325"/>
    <x v="944"/>
    <x v="54"/>
    <m/>
    <m/>
    <s v="sq"/>
    <s v="sq"/>
    <n v="3665.44"/>
    <n v="91504159.730000004"/>
    <n v="91504159.730000004"/>
    <s v="Dubai"/>
  </r>
  <r>
    <x v="8886"/>
    <x v="9"/>
    <x v="1"/>
    <x v="9"/>
    <x v="0"/>
    <x v="1"/>
    <x v="8866"/>
    <x v="2"/>
    <x v="8881"/>
    <x v="144"/>
    <x v="2957"/>
    <x v="275"/>
    <m/>
    <m/>
    <s v="sq"/>
    <s v="sq"/>
    <n v="13290.4"/>
    <n v="91504159.730000004"/>
    <n v="91504159.730000004"/>
    <s v="Alexandria"/>
  </r>
  <r>
    <x v="8887"/>
    <x v="7"/>
    <x v="0"/>
    <x v="7"/>
    <x v="1"/>
    <x v="0"/>
    <x v="8867"/>
    <x v="4"/>
    <x v="8882"/>
    <x v="238"/>
    <x v="2722"/>
    <x v="94"/>
    <m/>
    <m/>
    <s v="Jumia"/>
    <s v="Jum"/>
    <n v="16284.02"/>
    <n v="92327183.770000085"/>
    <n v="92327183.770000085"/>
    <s v="Cairo"/>
  </r>
  <r>
    <x v="8888"/>
    <x v="0"/>
    <x v="0"/>
    <x v="0"/>
    <x v="1"/>
    <x v="4"/>
    <x v="8868"/>
    <x v="0"/>
    <x v="8883"/>
    <x v="50"/>
    <x v="3539"/>
    <x v="273"/>
    <m/>
    <m/>
    <s v="Jumia"/>
    <s v="Jum"/>
    <n v="99349.3"/>
    <n v="92327183.770000085"/>
    <n v="92327183.770000085"/>
    <s v="Riyadh"/>
  </r>
  <r>
    <x v="8889"/>
    <x v="5"/>
    <x v="1"/>
    <x v="5"/>
    <x v="1"/>
    <x v="1"/>
    <x v="8869"/>
    <x v="0"/>
    <x v="8884"/>
    <x v="333"/>
    <x v="678"/>
    <x v="313"/>
    <m/>
    <m/>
    <s v="Jumia"/>
    <s v="Jum"/>
    <n v="13290.4"/>
    <n v="91504159.730000004"/>
    <n v="91504159.730000004"/>
    <s v="Alexandria"/>
  </r>
  <r>
    <x v="8890"/>
    <x v="1"/>
    <x v="1"/>
    <x v="1"/>
    <x v="1"/>
    <x v="1"/>
    <x v="8870"/>
    <x v="1"/>
    <x v="8885"/>
    <x v="264"/>
    <x v="1831"/>
    <x v="245"/>
    <m/>
    <m/>
    <s v="Jumia"/>
    <s v="Jum"/>
    <n v="13290.4"/>
    <n v="91504159.730000004"/>
    <n v="91504159.730000004"/>
    <s v="Alexandria"/>
  </r>
  <r>
    <x v="8891"/>
    <x v="7"/>
    <x v="0"/>
    <x v="7"/>
    <x v="0"/>
    <x v="4"/>
    <x v="8871"/>
    <x v="2"/>
    <x v="8886"/>
    <x v="11"/>
    <x v="4143"/>
    <x v="285"/>
    <m/>
    <m/>
    <s v="sq"/>
    <s v="sq"/>
    <n v="99349.3"/>
    <n v="92327183.770000085"/>
    <n v="92327183.770000085"/>
    <s v="Riyadh"/>
  </r>
  <r>
    <x v="8892"/>
    <x v="8"/>
    <x v="3"/>
    <x v="8"/>
    <x v="1"/>
    <x v="2"/>
    <x v="8872"/>
    <x v="4"/>
    <x v="8887"/>
    <x v="218"/>
    <x v="4023"/>
    <x v="258"/>
    <m/>
    <m/>
    <s v="Jumia"/>
    <s v="Jum"/>
    <n v="26648.76"/>
    <n v="57542997.559999913"/>
    <n v="57542997.559999913"/>
    <s v="Casablanca"/>
  </r>
  <r>
    <x v="8893"/>
    <x v="4"/>
    <x v="0"/>
    <x v="4"/>
    <x v="1"/>
    <x v="1"/>
    <x v="8873"/>
    <x v="3"/>
    <x v="8888"/>
    <x v="193"/>
    <x v="4144"/>
    <x v="96"/>
    <m/>
    <m/>
    <s v="Jumia"/>
    <s v="Jum"/>
    <n v="13290.4"/>
    <n v="92327183.770000085"/>
    <n v="92327183.770000085"/>
    <s v="Alexandria"/>
  </r>
  <r>
    <x v="8894"/>
    <x v="9"/>
    <x v="1"/>
    <x v="9"/>
    <x v="2"/>
    <x v="4"/>
    <x v="8874"/>
    <x v="3"/>
    <x v="8889"/>
    <x v="72"/>
    <x v="2719"/>
    <x v="61"/>
    <m/>
    <m/>
    <s v="Amazon"/>
    <s v="Amazon"/>
    <n v="99349.3"/>
    <n v="91504159.730000004"/>
    <n v="91504159.730000004"/>
    <s v="Riyadh"/>
  </r>
  <r>
    <x v="8895"/>
    <x v="8"/>
    <x v="3"/>
    <x v="8"/>
    <x v="1"/>
    <x v="3"/>
    <x v="8875"/>
    <x v="2"/>
    <x v="8890"/>
    <x v="103"/>
    <x v="1131"/>
    <x v="263"/>
    <m/>
    <m/>
    <s v="Jumia"/>
    <s v="Jum"/>
    <n v="3665.44"/>
    <n v="57542997.559999913"/>
    <n v="57542997.559999913"/>
    <s v="Dubai"/>
  </r>
  <r>
    <x v="8896"/>
    <x v="3"/>
    <x v="3"/>
    <x v="3"/>
    <x v="1"/>
    <x v="3"/>
    <x v="8876"/>
    <x v="3"/>
    <x v="8891"/>
    <x v="257"/>
    <x v="2022"/>
    <x v="151"/>
    <m/>
    <m/>
    <s v="Jumia"/>
    <s v="Jum"/>
    <n v="3665.44"/>
    <n v="57542997.559999913"/>
    <n v="57542997.559999913"/>
    <s v="Dubai"/>
  </r>
  <r>
    <x v="8897"/>
    <x v="7"/>
    <x v="0"/>
    <x v="7"/>
    <x v="1"/>
    <x v="0"/>
    <x v="8877"/>
    <x v="3"/>
    <x v="8892"/>
    <x v="21"/>
    <x v="2799"/>
    <x v="36"/>
    <m/>
    <m/>
    <s v="Jumia"/>
    <s v="Jum"/>
    <n v="16284.02"/>
    <n v="92327183.770000085"/>
    <n v="92327183.770000085"/>
    <s v="Cairo"/>
  </r>
  <r>
    <x v="8898"/>
    <x v="7"/>
    <x v="0"/>
    <x v="7"/>
    <x v="0"/>
    <x v="1"/>
    <x v="8878"/>
    <x v="1"/>
    <x v="8893"/>
    <x v="287"/>
    <x v="3371"/>
    <x v="13"/>
    <m/>
    <m/>
    <s v="sq"/>
    <s v="sq"/>
    <n v="13290.4"/>
    <n v="92327183.770000085"/>
    <n v="92327183.770000085"/>
    <s v="Alexandria"/>
  </r>
  <r>
    <x v="8899"/>
    <x v="9"/>
    <x v="1"/>
    <x v="9"/>
    <x v="0"/>
    <x v="2"/>
    <x v="8879"/>
    <x v="4"/>
    <x v="8894"/>
    <x v="67"/>
    <x v="3784"/>
    <x v="44"/>
    <m/>
    <m/>
    <s v="sq"/>
    <s v="sq"/>
    <n v="26648.76"/>
    <n v="91504159.730000004"/>
    <n v="91504159.730000004"/>
    <s v="Casablanca"/>
  </r>
  <r>
    <x v="8900"/>
    <x v="2"/>
    <x v="2"/>
    <x v="2"/>
    <x v="0"/>
    <x v="5"/>
    <x v="8880"/>
    <x v="4"/>
    <x v="8895"/>
    <x v="130"/>
    <x v="1721"/>
    <x v="47"/>
    <m/>
    <m/>
    <s v="sq"/>
    <s v="sq"/>
    <n v="27872.98"/>
    <n v="29200970.130000021"/>
    <n v="29200970.130000021"/>
    <s v="Giza"/>
  </r>
  <r>
    <x v="8901"/>
    <x v="4"/>
    <x v="0"/>
    <x v="4"/>
    <x v="1"/>
    <x v="0"/>
    <x v="8881"/>
    <x v="1"/>
    <x v="8896"/>
    <x v="229"/>
    <x v="2717"/>
    <x v="65"/>
    <m/>
    <m/>
    <s v="Jumia"/>
    <s v="Jum"/>
    <n v="16284.02"/>
    <n v="92327183.770000085"/>
    <n v="92327183.770000085"/>
    <s v="Cairo"/>
  </r>
  <r>
    <x v="8902"/>
    <x v="9"/>
    <x v="1"/>
    <x v="9"/>
    <x v="0"/>
    <x v="3"/>
    <x v="8882"/>
    <x v="0"/>
    <x v="8897"/>
    <x v="64"/>
    <x v="1339"/>
    <x v="324"/>
    <m/>
    <m/>
    <s v="sq"/>
    <s v="sq"/>
    <n v="3665.44"/>
    <n v="91504159.730000004"/>
    <n v="91504159.730000004"/>
    <s v="Dubai"/>
  </r>
  <r>
    <x v="8903"/>
    <x v="8"/>
    <x v="3"/>
    <x v="8"/>
    <x v="0"/>
    <x v="5"/>
    <x v="8883"/>
    <x v="1"/>
    <x v="8898"/>
    <x v="105"/>
    <x v="1000"/>
    <x v="247"/>
    <m/>
    <m/>
    <s v="sq"/>
    <s v="sq"/>
    <n v="27872.98"/>
    <n v="57542997.559999913"/>
    <n v="57542997.559999913"/>
    <s v="Giza"/>
  </r>
  <r>
    <x v="8904"/>
    <x v="4"/>
    <x v="0"/>
    <x v="4"/>
    <x v="2"/>
    <x v="4"/>
    <x v="8884"/>
    <x v="3"/>
    <x v="8899"/>
    <x v="195"/>
    <x v="1018"/>
    <x v="342"/>
    <m/>
    <m/>
    <s v="Amazon"/>
    <s v="Amazon"/>
    <n v="99349.3"/>
    <n v="92327183.770000085"/>
    <n v="92327183.770000085"/>
    <s v="Riyadh"/>
  </r>
  <r>
    <x v="8905"/>
    <x v="7"/>
    <x v="0"/>
    <x v="7"/>
    <x v="1"/>
    <x v="2"/>
    <x v="8885"/>
    <x v="0"/>
    <x v="8900"/>
    <x v="80"/>
    <x v="4145"/>
    <x v="284"/>
    <m/>
    <m/>
    <s v="Jumia"/>
    <s v="Jum"/>
    <n v="26648.76"/>
    <n v="92327183.770000085"/>
    <n v="92327183.770000085"/>
    <s v="Casablanca"/>
  </r>
  <r>
    <x v="8906"/>
    <x v="2"/>
    <x v="2"/>
    <x v="2"/>
    <x v="0"/>
    <x v="2"/>
    <x v="8886"/>
    <x v="1"/>
    <x v="8901"/>
    <x v="370"/>
    <x v="4146"/>
    <x v="125"/>
    <m/>
    <m/>
    <s v="sq"/>
    <s v="sq"/>
    <n v="26648.76"/>
    <n v="29200970.130000021"/>
    <n v="29200970.130000021"/>
    <s v="Casablanca"/>
  </r>
  <r>
    <x v="8907"/>
    <x v="3"/>
    <x v="3"/>
    <x v="3"/>
    <x v="1"/>
    <x v="1"/>
    <x v="8887"/>
    <x v="0"/>
    <x v="8902"/>
    <x v="388"/>
    <x v="4147"/>
    <x v="19"/>
    <m/>
    <m/>
    <s v="Jumia"/>
    <s v="Jum"/>
    <n v="13290.4"/>
    <n v="57542997.559999913"/>
    <n v="57542997.559999913"/>
    <s v="Alexandria"/>
  </r>
  <r>
    <x v="8908"/>
    <x v="1"/>
    <x v="1"/>
    <x v="1"/>
    <x v="0"/>
    <x v="1"/>
    <x v="8888"/>
    <x v="0"/>
    <x v="8903"/>
    <x v="105"/>
    <x v="1795"/>
    <x v="234"/>
    <m/>
    <m/>
    <s v="sq"/>
    <s v="sq"/>
    <n v="13290.4"/>
    <n v="91504159.730000004"/>
    <n v="91504159.730000004"/>
    <s v="Alexandria"/>
  </r>
  <r>
    <x v="8909"/>
    <x v="6"/>
    <x v="4"/>
    <x v="6"/>
    <x v="2"/>
    <x v="3"/>
    <x v="8889"/>
    <x v="3"/>
    <x v="8904"/>
    <x v="217"/>
    <x v="3406"/>
    <x v="177"/>
    <m/>
    <m/>
    <s v="Amazon"/>
    <s v="Amazon"/>
    <n v="3665.44"/>
    <n v="31420413.200000018"/>
    <n v="31420413.200000018"/>
    <s v="Dubai"/>
  </r>
  <r>
    <x v="8910"/>
    <x v="4"/>
    <x v="0"/>
    <x v="4"/>
    <x v="0"/>
    <x v="1"/>
    <x v="8890"/>
    <x v="1"/>
    <x v="8905"/>
    <x v="195"/>
    <x v="2127"/>
    <x v="152"/>
    <m/>
    <m/>
    <s v="sq"/>
    <s v="sq"/>
    <n v="13290.4"/>
    <n v="92327183.770000085"/>
    <n v="92327183.770000085"/>
    <s v="Alexandria"/>
  </r>
  <r>
    <x v="8911"/>
    <x v="8"/>
    <x v="3"/>
    <x v="8"/>
    <x v="1"/>
    <x v="4"/>
    <x v="8891"/>
    <x v="3"/>
    <x v="8906"/>
    <x v="36"/>
    <x v="2375"/>
    <x v="226"/>
    <m/>
    <m/>
    <s v="Jumia"/>
    <s v="Jum"/>
    <n v="99349.3"/>
    <n v="57542997.559999913"/>
    <n v="57542997.559999913"/>
    <s v="Riyadh"/>
  </r>
  <r>
    <x v="8912"/>
    <x v="5"/>
    <x v="1"/>
    <x v="5"/>
    <x v="1"/>
    <x v="4"/>
    <x v="8892"/>
    <x v="4"/>
    <x v="8907"/>
    <x v="83"/>
    <x v="2924"/>
    <x v="4"/>
    <m/>
    <m/>
    <s v="Jumia"/>
    <s v="Jum"/>
    <n v="99349.3"/>
    <n v="91504159.730000004"/>
    <n v="91504159.730000004"/>
    <s v="Riyadh"/>
  </r>
  <r>
    <x v="8913"/>
    <x v="3"/>
    <x v="3"/>
    <x v="3"/>
    <x v="2"/>
    <x v="3"/>
    <x v="8893"/>
    <x v="3"/>
    <x v="8908"/>
    <x v="340"/>
    <x v="3243"/>
    <x v="248"/>
    <m/>
    <m/>
    <s v="Amazon"/>
    <s v="Amazon"/>
    <n v="3665.44"/>
    <n v="57542997.559999913"/>
    <n v="57542997.559999913"/>
    <s v="Dubai"/>
  </r>
  <r>
    <x v="8914"/>
    <x v="5"/>
    <x v="1"/>
    <x v="5"/>
    <x v="0"/>
    <x v="0"/>
    <x v="8894"/>
    <x v="3"/>
    <x v="8909"/>
    <x v="64"/>
    <x v="3624"/>
    <x v="55"/>
    <m/>
    <m/>
    <s v="sq"/>
    <s v="sq"/>
    <n v="16284.02"/>
    <n v="91504159.730000004"/>
    <n v="91504159.730000004"/>
    <s v="Cairo"/>
  </r>
  <r>
    <x v="8915"/>
    <x v="9"/>
    <x v="1"/>
    <x v="9"/>
    <x v="1"/>
    <x v="1"/>
    <x v="8895"/>
    <x v="4"/>
    <x v="8910"/>
    <x v="168"/>
    <x v="4148"/>
    <x v="36"/>
    <m/>
    <m/>
    <s v="Jumia"/>
    <s v="Jum"/>
    <n v="13290.4"/>
    <n v="91504159.730000004"/>
    <n v="91504159.730000004"/>
    <s v="Alexandria"/>
  </r>
  <r>
    <x v="8916"/>
    <x v="8"/>
    <x v="3"/>
    <x v="8"/>
    <x v="2"/>
    <x v="2"/>
    <x v="8896"/>
    <x v="0"/>
    <x v="8911"/>
    <x v="395"/>
    <x v="3376"/>
    <x v="60"/>
    <m/>
    <m/>
    <s v="Amazon"/>
    <s v="Amazon"/>
    <n v="26648.76"/>
    <n v="57542997.559999913"/>
    <n v="57542997.559999913"/>
    <s v="Casablanca"/>
  </r>
  <r>
    <x v="8917"/>
    <x v="8"/>
    <x v="3"/>
    <x v="8"/>
    <x v="1"/>
    <x v="1"/>
    <x v="8897"/>
    <x v="1"/>
    <x v="8912"/>
    <x v="372"/>
    <x v="2023"/>
    <x v="294"/>
    <m/>
    <m/>
    <s v="Jumia"/>
    <s v="Jum"/>
    <n v="13290.4"/>
    <n v="57542997.559999913"/>
    <n v="57542997.559999913"/>
    <s v="Alexandria"/>
  </r>
  <r>
    <x v="8918"/>
    <x v="8"/>
    <x v="3"/>
    <x v="8"/>
    <x v="0"/>
    <x v="1"/>
    <x v="8898"/>
    <x v="4"/>
    <x v="8913"/>
    <x v="359"/>
    <x v="2282"/>
    <x v="233"/>
    <m/>
    <m/>
    <s v="sq"/>
    <s v="sq"/>
    <n v="13290.4"/>
    <n v="57542997.559999913"/>
    <n v="57542997.559999913"/>
    <s v="Alexandria"/>
  </r>
  <r>
    <x v="8919"/>
    <x v="5"/>
    <x v="1"/>
    <x v="5"/>
    <x v="1"/>
    <x v="5"/>
    <x v="8899"/>
    <x v="2"/>
    <x v="8914"/>
    <x v="89"/>
    <x v="2382"/>
    <x v="221"/>
    <m/>
    <m/>
    <s v="Jumia"/>
    <s v="Jum"/>
    <n v="27872.98"/>
    <n v="91504159.730000004"/>
    <n v="91504159.730000004"/>
    <s v="Giza"/>
  </r>
  <r>
    <x v="8920"/>
    <x v="4"/>
    <x v="0"/>
    <x v="4"/>
    <x v="0"/>
    <x v="0"/>
    <x v="8900"/>
    <x v="1"/>
    <x v="8915"/>
    <x v="98"/>
    <x v="1822"/>
    <x v="109"/>
    <m/>
    <m/>
    <s v="sq"/>
    <s v="sq"/>
    <n v="16284.02"/>
    <n v="92327183.770000085"/>
    <n v="92327183.770000085"/>
    <s v="Cairo"/>
  </r>
  <r>
    <x v="8921"/>
    <x v="3"/>
    <x v="3"/>
    <x v="3"/>
    <x v="1"/>
    <x v="3"/>
    <x v="8901"/>
    <x v="4"/>
    <x v="8916"/>
    <x v="73"/>
    <x v="3987"/>
    <x v="182"/>
    <m/>
    <m/>
    <s v="Jumia"/>
    <s v="Jum"/>
    <n v="3665.44"/>
    <n v="57542997.559999913"/>
    <n v="57542997.559999913"/>
    <s v="Dubai"/>
  </r>
  <r>
    <x v="8922"/>
    <x v="5"/>
    <x v="1"/>
    <x v="5"/>
    <x v="2"/>
    <x v="4"/>
    <x v="8902"/>
    <x v="2"/>
    <x v="8917"/>
    <x v="123"/>
    <x v="1742"/>
    <x v="276"/>
    <m/>
    <m/>
    <s v="Amazon"/>
    <s v="Amazon"/>
    <n v="99349.3"/>
    <n v="91504159.730000004"/>
    <n v="91504159.730000004"/>
    <s v="Riyadh"/>
  </r>
  <r>
    <x v="8923"/>
    <x v="1"/>
    <x v="1"/>
    <x v="1"/>
    <x v="1"/>
    <x v="3"/>
    <x v="8903"/>
    <x v="0"/>
    <x v="8918"/>
    <x v="102"/>
    <x v="3236"/>
    <x v="67"/>
    <m/>
    <m/>
    <s v="Jumia"/>
    <s v="Jum"/>
    <n v="3665.44"/>
    <n v="91504159.730000004"/>
    <n v="91504159.730000004"/>
    <s v="Dubai"/>
  </r>
  <r>
    <x v="8924"/>
    <x v="4"/>
    <x v="0"/>
    <x v="4"/>
    <x v="2"/>
    <x v="4"/>
    <x v="8904"/>
    <x v="4"/>
    <x v="8919"/>
    <x v="242"/>
    <x v="92"/>
    <x v="111"/>
    <m/>
    <m/>
    <s v="Amazon"/>
    <s v="Amazon"/>
    <n v="99349.3"/>
    <n v="92327183.770000085"/>
    <n v="92327183.770000085"/>
    <s v="Riyadh"/>
  </r>
  <r>
    <x v="8925"/>
    <x v="0"/>
    <x v="0"/>
    <x v="0"/>
    <x v="0"/>
    <x v="3"/>
    <x v="8905"/>
    <x v="0"/>
    <x v="8920"/>
    <x v="338"/>
    <x v="3449"/>
    <x v="273"/>
    <m/>
    <m/>
    <s v="sq"/>
    <s v="sq"/>
    <n v="3665.44"/>
    <n v="92327183.770000085"/>
    <n v="92327183.770000085"/>
    <s v="Dubai"/>
  </r>
  <r>
    <x v="8926"/>
    <x v="3"/>
    <x v="3"/>
    <x v="3"/>
    <x v="1"/>
    <x v="3"/>
    <x v="8906"/>
    <x v="1"/>
    <x v="8921"/>
    <x v="227"/>
    <x v="1894"/>
    <x v="320"/>
    <m/>
    <m/>
    <s v="Jumia"/>
    <s v="Jum"/>
    <n v="3665.44"/>
    <n v="57542997.559999913"/>
    <n v="57542997.559999913"/>
    <s v="Dubai"/>
  </r>
  <r>
    <x v="8927"/>
    <x v="3"/>
    <x v="3"/>
    <x v="3"/>
    <x v="2"/>
    <x v="2"/>
    <x v="8907"/>
    <x v="2"/>
    <x v="8922"/>
    <x v="321"/>
    <x v="261"/>
    <x v="264"/>
    <m/>
    <m/>
    <s v="Amazon"/>
    <s v="Amazon"/>
    <n v="26648.76"/>
    <n v="57542997.559999913"/>
    <n v="57542997.559999913"/>
    <s v="Casablanca"/>
  </r>
  <r>
    <x v="8928"/>
    <x v="3"/>
    <x v="3"/>
    <x v="3"/>
    <x v="0"/>
    <x v="3"/>
    <x v="8908"/>
    <x v="3"/>
    <x v="8923"/>
    <x v="244"/>
    <x v="3837"/>
    <x v="47"/>
    <m/>
    <m/>
    <s v="sq"/>
    <s v="sq"/>
    <n v="3665.44"/>
    <n v="57542997.559999913"/>
    <n v="57542997.559999913"/>
    <s v="Dubai"/>
  </r>
  <r>
    <x v="8929"/>
    <x v="0"/>
    <x v="0"/>
    <x v="0"/>
    <x v="2"/>
    <x v="0"/>
    <x v="8909"/>
    <x v="3"/>
    <x v="8924"/>
    <x v="27"/>
    <x v="2198"/>
    <x v="120"/>
    <m/>
    <m/>
    <s v="Amazon"/>
    <s v="Amazon"/>
    <n v="16284.02"/>
    <n v="92327183.770000085"/>
    <n v="92327183.770000085"/>
    <s v="Cairo"/>
  </r>
  <r>
    <x v="8930"/>
    <x v="5"/>
    <x v="1"/>
    <x v="5"/>
    <x v="0"/>
    <x v="0"/>
    <x v="8910"/>
    <x v="4"/>
    <x v="8925"/>
    <x v="343"/>
    <x v="4149"/>
    <x v="254"/>
    <m/>
    <m/>
    <s v="sq"/>
    <s v="sq"/>
    <n v="16284.02"/>
    <n v="91504159.730000004"/>
    <n v="91504159.730000004"/>
    <s v="Cairo"/>
  </r>
  <r>
    <x v="8931"/>
    <x v="9"/>
    <x v="1"/>
    <x v="9"/>
    <x v="1"/>
    <x v="5"/>
    <x v="8911"/>
    <x v="1"/>
    <x v="8926"/>
    <x v="241"/>
    <x v="4150"/>
    <x v="341"/>
    <m/>
    <m/>
    <s v="Jumia"/>
    <s v="Jum"/>
    <n v="27872.98"/>
    <n v="91504159.730000004"/>
    <n v="91504159.730000004"/>
    <s v="Giza"/>
  </r>
  <r>
    <x v="8932"/>
    <x v="3"/>
    <x v="3"/>
    <x v="3"/>
    <x v="0"/>
    <x v="0"/>
    <x v="8912"/>
    <x v="0"/>
    <x v="8927"/>
    <x v="284"/>
    <x v="2729"/>
    <x v="89"/>
    <m/>
    <m/>
    <s v="sq"/>
    <s v="sq"/>
    <n v="16284.02"/>
    <n v="57542997.559999913"/>
    <n v="57542997.559999913"/>
    <s v="Cairo"/>
  </r>
  <r>
    <x v="8933"/>
    <x v="0"/>
    <x v="0"/>
    <x v="0"/>
    <x v="2"/>
    <x v="1"/>
    <x v="8913"/>
    <x v="3"/>
    <x v="8928"/>
    <x v="272"/>
    <x v="4151"/>
    <x v="143"/>
    <m/>
    <m/>
    <s v="Amazon"/>
    <s v="Amazon"/>
    <n v="13290.4"/>
    <n v="92327183.770000085"/>
    <n v="92327183.770000085"/>
    <s v="Alexandria"/>
  </r>
  <r>
    <x v="8934"/>
    <x v="1"/>
    <x v="1"/>
    <x v="1"/>
    <x v="1"/>
    <x v="3"/>
    <x v="8914"/>
    <x v="0"/>
    <x v="8929"/>
    <x v="218"/>
    <x v="4152"/>
    <x v="310"/>
    <m/>
    <m/>
    <s v="Jumia"/>
    <s v="Jum"/>
    <n v="3665.44"/>
    <n v="91504159.730000004"/>
    <n v="91504159.730000004"/>
    <s v="Dubai"/>
  </r>
  <r>
    <x v="8935"/>
    <x v="2"/>
    <x v="2"/>
    <x v="2"/>
    <x v="1"/>
    <x v="4"/>
    <x v="8915"/>
    <x v="2"/>
    <x v="8930"/>
    <x v="83"/>
    <x v="2050"/>
    <x v="164"/>
    <m/>
    <m/>
    <s v="Jumia"/>
    <s v="Jum"/>
    <n v="99349.3"/>
    <n v="29200970.130000021"/>
    <n v="29200970.130000021"/>
    <s v="Riyadh"/>
  </r>
  <r>
    <x v="8936"/>
    <x v="1"/>
    <x v="1"/>
    <x v="1"/>
    <x v="1"/>
    <x v="5"/>
    <x v="8916"/>
    <x v="0"/>
    <x v="8931"/>
    <x v="251"/>
    <x v="4153"/>
    <x v="294"/>
    <m/>
    <m/>
    <s v="Jumia"/>
    <s v="Jum"/>
    <n v="27872.98"/>
    <n v="91504159.730000004"/>
    <n v="91504159.730000004"/>
    <s v="Giza"/>
  </r>
  <r>
    <x v="8937"/>
    <x v="7"/>
    <x v="0"/>
    <x v="7"/>
    <x v="1"/>
    <x v="3"/>
    <x v="8917"/>
    <x v="1"/>
    <x v="8932"/>
    <x v="318"/>
    <x v="4154"/>
    <x v="151"/>
    <m/>
    <m/>
    <s v="Jumia"/>
    <s v="Jum"/>
    <n v="3665.44"/>
    <n v="92327183.770000085"/>
    <n v="92327183.770000085"/>
    <s v="Dubai"/>
  </r>
  <r>
    <x v="8938"/>
    <x v="9"/>
    <x v="1"/>
    <x v="9"/>
    <x v="2"/>
    <x v="3"/>
    <x v="8918"/>
    <x v="4"/>
    <x v="8933"/>
    <x v="55"/>
    <x v="954"/>
    <x v="258"/>
    <m/>
    <m/>
    <s v="Amazon"/>
    <s v="Amazon"/>
    <n v="3665.44"/>
    <n v="91504159.730000004"/>
    <n v="91504159.730000004"/>
    <s v="Dubai"/>
  </r>
  <r>
    <x v="8939"/>
    <x v="0"/>
    <x v="0"/>
    <x v="0"/>
    <x v="0"/>
    <x v="4"/>
    <x v="8919"/>
    <x v="4"/>
    <x v="8934"/>
    <x v="289"/>
    <x v="3131"/>
    <x v="27"/>
    <m/>
    <m/>
    <s v="sq"/>
    <s v="sq"/>
    <n v="99349.3"/>
    <n v="92327183.770000085"/>
    <n v="92327183.770000085"/>
    <s v="Riyadh"/>
  </r>
  <r>
    <x v="8940"/>
    <x v="7"/>
    <x v="0"/>
    <x v="7"/>
    <x v="2"/>
    <x v="3"/>
    <x v="8920"/>
    <x v="4"/>
    <x v="8935"/>
    <x v="230"/>
    <x v="4155"/>
    <x v="3"/>
    <m/>
    <m/>
    <s v="Amazon"/>
    <s v="Amazon"/>
    <n v="3665.44"/>
    <n v="92327183.770000085"/>
    <n v="92327183.770000085"/>
    <s v="Dubai"/>
  </r>
  <r>
    <x v="8941"/>
    <x v="3"/>
    <x v="3"/>
    <x v="3"/>
    <x v="0"/>
    <x v="4"/>
    <x v="8921"/>
    <x v="4"/>
    <x v="8936"/>
    <x v="243"/>
    <x v="4156"/>
    <x v="105"/>
    <m/>
    <m/>
    <s v="sq"/>
    <s v="sq"/>
    <n v="99349.3"/>
    <n v="57542997.559999913"/>
    <n v="57542997.559999913"/>
    <s v="Riyadh"/>
  </r>
  <r>
    <x v="8942"/>
    <x v="6"/>
    <x v="4"/>
    <x v="6"/>
    <x v="1"/>
    <x v="0"/>
    <x v="8922"/>
    <x v="4"/>
    <x v="8937"/>
    <x v="155"/>
    <x v="2421"/>
    <x v="48"/>
    <m/>
    <m/>
    <s v="Jumia"/>
    <s v="Jum"/>
    <n v="16284.02"/>
    <n v="31420413.200000018"/>
    <n v="31420413.200000018"/>
    <s v="Cairo"/>
  </r>
  <r>
    <x v="8943"/>
    <x v="6"/>
    <x v="4"/>
    <x v="6"/>
    <x v="0"/>
    <x v="5"/>
    <x v="8923"/>
    <x v="4"/>
    <x v="8938"/>
    <x v="1"/>
    <x v="2269"/>
    <x v="9"/>
    <m/>
    <m/>
    <s v="sq"/>
    <s v="sq"/>
    <n v="27872.98"/>
    <n v="31420413.200000018"/>
    <n v="31420413.200000018"/>
    <s v="Giza"/>
  </r>
  <r>
    <x v="8944"/>
    <x v="8"/>
    <x v="3"/>
    <x v="8"/>
    <x v="2"/>
    <x v="0"/>
    <x v="8924"/>
    <x v="2"/>
    <x v="8939"/>
    <x v="84"/>
    <x v="2071"/>
    <x v="133"/>
    <m/>
    <m/>
    <s v="Amazon"/>
    <s v="Amazon"/>
    <n v="16284.02"/>
    <n v="57542997.559999913"/>
    <n v="57542997.559999913"/>
    <s v="Cairo"/>
  </r>
  <r>
    <x v="8945"/>
    <x v="5"/>
    <x v="1"/>
    <x v="5"/>
    <x v="0"/>
    <x v="3"/>
    <x v="8925"/>
    <x v="4"/>
    <x v="8940"/>
    <x v="143"/>
    <x v="1988"/>
    <x v="111"/>
    <m/>
    <m/>
    <s v="sq"/>
    <s v="sq"/>
    <n v="3665.44"/>
    <n v="91504159.730000004"/>
    <n v="91504159.730000004"/>
    <s v="Dubai"/>
  </r>
  <r>
    <x v="8946"/>
    <x v="7"/>
    <x v="0"/>
    <x v="7"/>
    <x v="1"/>
    <x v="5"/>
    <x v="8926"/>
    <x v="4"/>
    <x v="8941"/>
    <x v="303"/>
    <x v="2760"/>
    <x v="270"/>
    <m/>
    <m/>
    <s v="Jumia"/>
    <s v="Jum"/>
    <n v="27872.98"/>
    <n v="92327183.770000085"/>
    <n v="92327183.770000085"/>
    <s v="Giza"/>
  </r>
  <r>
    <x v="8947"/>
    <x v="1"/>
    <x v="1"/>
    <x v="1"/>
    <x v="0"/>
    <x v="4"/>
    <x v="8927"/>
    <x v="4"/>
    <x v="8942"/>
    <x v="39"/>
    <x v="3349"/>
    <x v="254"/>
    <m/>
    <m/>
    <s v="sq"/>
    <s v="sq"/>
    <n v="99349.3"/>
    <n v="91504159.730000004"/>
    <n v="91504159.730000004"/>
    <s v="Riyadh"/>
  </r>
  <r>
    <x v="8948"/>
    <x v="1"/>
    <x v="1"/>
    <x v="1"/>
    <x v="1"/>
    <x v="2"/>
    <x v="8928"/>
    <x v="3"/>
    <x v="8943"/>
    <x v="378"/>
    <x v="65"/>
    <x v="131"/>
    <m/>
    <m/>
    <s v="Jumia"/>
    <s v="Jum"/>
    <n v="26648.76"/>
    <n v="91504159.730000004"/>
    <n v="91504159.730000004"/>
    <s v="Casablanca"/>
  </r>
  <r>
    <x v="8949"/>
    <x v="0"/>
    <x v="0"/>
    <x v="0"/>
    <x v="1"/>
    <x v="5"/>
    <x v="7871"/>
    <x v="0"/>
    <x v="8944"/>
    <x v="265"/>
    <x v="2575"/>
    <x v="204"/>
    <m/>
    <m/>
    <s v="Jumia"/>
    <s v="Jum"/>
    <n v="27872.98"/>
    <n v="92327183.770000085"/>
    <n v="92327183.770000085"/>
    <s v="Giza"/>
  </r>
  <r>
    <x v="8950"/>
    <x v="7"/>
    <x v="0"/>
    <x v="7"/>
    <x v="2"/>
    <x v="1"/>
    <x v="8929"/>
    <x v="3"/>
    <x v="8945"/>
    <x v="383"/>
    <x v="1149"/>
    <x v="263"/>
    <m/>
    <m/>
    <s v="Amazon"/>
    <s v="Amazon"/>
    <n v="13290.4"/>
    <n v="92327183.770000085"/>
    <n v="92327183.770000085"/>
    <s v="Alexandria"/>
  </r>
  <r>
    <x v="8951"/>
    <x v="7"/>
    <x v="0"/>
    <x v="7"/>
    <x v="1"/>
    <x v="4"/>
    <x v="8930"/>
    <x v="2"/>
    <x v="8946"/>
    <x v="379"/>
    <x v="2587"/>
    <x v="114"/>
    <m/>
    <m/>
    <s v="Jumia"/>
    <s v="Jum"/>
    <n v="99349.3"/>
    <n v="92327183.770000085"/>
    <n v="92327183.770000085"/>
    <s v="Riyadh"/>
  </r>
  <r>
    <x v="8952"/>
    <x v="9"/>
    <x v="1"/>
    <x v="9"/>
    <x v="0"/>
    <x v="4"/>
    <x v="8931"/>
    <x v="3"/>
    <x v="8947"/>
    <x v="202"/>
    <x v="892"/>
    <x v="283"/>
    <m/>
    <m/>
    <s v="sq"/>
    <s v="sq"/>
    <n v="99349.3"/>
    <n v="91504159.730000004"/>
    <n v="91504159.730000004"/>
    <s v="Riyadh"/>
  </r>
  <r>
    <x v="8953"/>
    <x v="6"/>
    <x v="4"/>
    <x v="6"/>
    <x v="2"/>
    <x v="5"/>
    <x v="8932"/>
    <x v="2"/>
    <x v="8948"/>
    <x v="80"/>
    <x v="4009"/>
    <x v="26"/>
    <m/>
    <m/>
    <s v="Amazon"/>
    <s v="Amazon"/>
    <n v="27872.98"/>
    <n v="31420413.200000018"/>
    <n v="31420413.200000018"/>
    <s v="Giza"/>
  </r>
  <r>
    <x v="8954"/>
    <x v="2"/>
    <x v="2"/>
    <x v="2"/>
    <x v="1"/>
    <x v="2"/>
    <x v="8933"/>
    <x v="2"/>
    <x v="8949"/>
    <x v="384"/>
    <x v="1469"/>
    <x v="241"/>
    <m/>
    <m/>
    <s v="Jumia"/>
    <s v="Jum"/>
    <n v="26648.76"/>
    <n v="29200970.130000021"/>
    <n v="29200970.130000021"/>
    <s v="Casablanca"/>
  </r>
  <r>
    <x v="8955"/>
    <x v="5"/>
    <x v="1"/>
    <x v="5"/>
    <x v="0"/>
    <x v="2"/>
    <x v="8934"/>
    <x v="1"/>
    <x v="8950"/>
    <x v="266"/>
    <x v="138"/>
    <x v="164"/>
    <m/>
    <m/>
    <s v="sq"/>
    <s v="sq"/>
    <n v="26648.76"/>
    <n v="91504159.730000004"/>
    <n v="91504159.730000004"/>
    <s v="Casablanca"/>
  </r>
  <r>
    <x v="8956"/>
    <x v="7"/>
    <x v="0"/>
    <x v="7"/>
    <x v="1"/>
    <x v="3"/>
    <x v="8935"/>
    <x v="2"/>
    <x v="8951"/>
    <x v="160"/>
    <x v="3914"/>
    <x v="297"/>
    <m/>
    <m/>
    <s v="Jumia"/>
    <s v="Jum"/>
    <n v="3665.44"/>
    <n v="92327183.770000085"/>
    <n v="92327183.770000085"/>
    <s v="Dubai"/>
  </r>
  <r>
    <x v="8957"/>
    <x v="9"/>
    <x v="1"/>
    <x v="9"/>
    <x v="0"/>
    <x v="4"/>
    <x v="8936"/>
    <x v="1"/>
    <x v="8952"/>
    <x v="7"/>
    <x v="3910"/>
    <x v="179"/>
    <m/>
    <m/>
    <s v="sq"/>
    <s v="sq"/>
    <n v="99349.3"/>
    <n v="91504159.730000004"/>
    <n v="91504159.730000004"/>
    <s v="Riyadh"/>
  </r>
  <r>
    <x v="8958"/>
    <x v="3"/>
    <x v="3"/>
    <x v="3"/>
    <x v="2"/>
    <x v="0"/>
    <x v="8937"/>
    <x v="4"/>
    <x v="8953"/>
    <x v="309"/>
    <x v="1358"/>
    <x v="176"/>
    <m/>
    <m/>
    <s v="Amazon"/>
    <s v="Amazon"/>
    <n v="16284.02"/>
    <n v="57542997.559999913"/>
    <n v="57542997.559999913"/>
    <s v="Cairo"/>
  </r>
  <r>
    <x v="8959"/>
    <x v="0"/>
    <x v="0"/>
    <x v="0"/>
    <x v="0"/>
    <x v="1"/>
    <x v="8938"/>
    <x v="1"/>
    <x v="8954"/>
    <x v="307"/>
    <x v="3226"/>
    <x v="256"/>
    <m/>
    <m/>
    <s v="sq"/>
    <s v="sq"/>
    <n v="13290.4"/>
    <n v="92327183.770000085"/>
    <n v="92327183.770000085"/>
    <s v="Alexandria"/>
  </r>
  <r>
    <x v="8960"/>
    <x v="5"/>
    <x v="1"/>
    <x v="5"/>
    <x v="0"/>
    <x v="4"/>
    <x v="8939"/>
    <x v="1"/>
    <x v="8955"/>
    <x v="322"/>
    <x v="4157"/>
    <x v="300"/>
    <m/>
    <m/>
    <s v="sq"/>
    <s v="sq"/>
    <n v="99349.3"/>
    <n v="91504159.730000004"/>
    <n v="91504159.730000004"/>
    <s v="Riyadh"/>
  </r>
  <r>
    <x v="8961"/>
    <x v="4"/>
    <x v="0"/>
    <x v="4"/>
    <x v="1"/>
    <x v="1"/>
    <x v="8940"/>
    <x v="2"/>
    <x v="8956"/>
    <x v="188"/>
    <x v="2911"/>
    <x v="205"/>
    <m/>
    <m/>
    <s v="Jumia"/>
    <s v="Jum"/>
    <n v="13290.4"/>
    <n v="92327183.770000085"/>
    <n v="92327183.770000085"/>
    <s v="Alexandria"/>
  </r>
  <r>
    <x v="8962"/>
    <x v="8"/>
    <x v="3"/>
    <x v="8"/>
    <x v="0"/>
    <x v="0"/>
    <x v="8941"/>
    <x v="2"/>
    <x v="8957"/>
    <x v="368"/>
    <x v="4158"/>
    <x v="131"/>
    <m/>
    <m/>
    <s v="sq"/>
    <s v="sq"/>
    <n v="16284.02"/>
    <n v="57542997.559999913"/>
    <n v="57542997.559999913"/>
    <s v="Cairo"/>
  </r>
  <r>
    <x v="8963"/>
    <x v="9"/>
    <x v="1"/>
    <x v="9"/>
    <x v="0"/>
    <x v="1"/>
    <x v="8942"/>
    <x v="1"/>
    <x v="8958"/>
    <x v="43"/>
    <x v="895"/>
    <x v="126"/>
    <m/>
    <m/>
    <s v="sq"/>
    <s v="sq"/>
    <n v="13290.4"/>
    <n v="91504159.730000004"/>
    <n v="91504159.730000004"/>
    <s v="Alexandria"/>
  </r>
  <r>
    <x v="8964"/>
    <x v="7"/>
    <x v="0"/>
    <x v="7"/>
    <x v="2"/>
    <x v="1"/>
    <x v="8943"/>
    <x v="2"/>
    <x v="8959"/>
    <x v="319"/>
    <x v="1401"/>
    <x v="145"/>
    <m/>
    <m/>
    <s v="Amazon"/>
    <s v="Amazon"/>
    <n v="13290.4"/>
    <n v="92327183.770000085"/>
    <n v="92327183.770000085"/>
    <s v="Alexandria"/>
  </r>
  <r>
    <x v="8965"/>
    <x v="9"/>
    <x v="1"/>
    <x v="9"/>
    <x v="2"/>
    <x v="3"/>
    <x v="8944"/>
    <x v="2"/>
    <x v="8960"/>
    <x v="84"/>
    <x v="4157"/>
    <x v="121"/>
    <m/>
    <m/>
    <s v="Amazon"/>
    <s v="Amazon"/>
    <n v="3665.44"/>
    <n v="91504159.730000004"/>
    <n v="91504159.730000004"/>
    <s v="Dubai"/>
  </r>
  <r>
    <x v="8966"/>
    <x v="2"/>
    <x v="2"/>
    <x v="2"/>
    <x v="0"/>
    <x v="5"/>
    <x v="8945"/>
    <x v="1"/>
    <x v="8961"/>
    <x v="335"/>
    <x v="4045"/>
    <x v="35"/>
    <m/>
    <m/>
    <s v="sq"/>
    <s v="sq"/>
    <n v="27872.98"/>
    <n v="29200970.130000021"/>
    <n v="29200970.130000021"/>
    <s v="Giza"/>
  </r>
  <r>
    <x v="8967"/>
    <x v="4"/>
    <x v="0"/>
    <x v="4"/>
    <x v="2"/>
    <x v="1"/>
    <x v="8946"/>
    <x v="3"/>
    <x v="8962"/>
    <x v="385"/>
    <x v="291"/>
    <x v="30"/>
    <m/>
    <m/>
    <s v="Amazon"/>
    <s v="Amazon"/>
    <n v="13290.4"/>
    <n v="92327183.770000085"/>
    <n v="92327183.770000085"/>
    <s v="Alexandria"/>
  </r>
  <r>
    <x v="8968"/>
    <x v="2"/>
    <x v="2"/>
    <x v="2"/>
    <x v="0"/>
    <x v="3"/>
    <x v="8947"/>
    <x v="0"/>
    <x v="8963"/>
    <x v="83"/>
    <x v="4159"/>
    <x v="188"/>
    <m/>
    <m/>
    <s v="sq"/>
    <s v="sq"/>
    <n v="3665.44"/>
    <n v="29200970.130000021"/>
    <n v="29200970.130000021"/>
    <s v="Dubai"/>
  </r>
  <r>
    <x v="8969"/>
    <x v="7"/>
    <x v="0"/>
    <x v="7"/>
    <x v="2"/>
    <x v="0"/>
    <x v="8948"/>
    <x v="3"/>
    <x v="8964"/>
    <x v="153"/>
    <x v="3520"/>
    <x v="356"/>
    <m/>
    <m/>
    <s v="Amazon"/>
    <s v="Amazon"/>
    <n v="16284.02"/>
    <n v="92327183.770000085"/>
    <n v="92327183.770000085"/>
    <s v="Cairo"/>
  </r>
  <r>
    <x v="8970"/>
    <x v="6"/>
    <x v="4"/>
    <x v="6"/>
    <x v="2"/>
    <x v="4"/>
    <x v="8949"/>
    <x v="1"/>
    <x v="8965"/>
    <x v="357"/>
    <x v="1880"/>
    <x v="274"/>
    <m/>
    <m/>
    <s v="Amazon"/>
    <s v="Amazon"/>
    <n v="99349.3"/>
    <n v="31420413.200000018"/>
    <n v="31420413.200000018"/>
    <s v="Riyadh"/>
  </r>
  <r>
    <x v="8971"/>
    <x v="1"/>
    <x v="1"/>
    <x v="1"/>
    <x v="0"/>
    <x v="2"/>
    <x v="8950"/>
    <x v="2"/>
    <x v="8966"/>
    <x v="335"/>
    <x v="1370"/>
    <x v="197"/>
    <m/>
    <m/>
    <s v="sq"/>
    <s v="sq"/>
    <n v="26648.76"/>
    <n v="91504159.730000004"/>
    <n v="91504159.730000004"/>
    <s v="Casablanca"/>
  </r>
  <r>
    <x v="8972"/>
    <x v="9"/>
    <x v="1"/>
    <x v="9"/>
    <x v="2"/>
    <x v="4"/>
    <x v="8951"/>
    <x v="0"/>
    <x v="8967"/>
    <x v="133"/>
    <x v="1608"/>
    <x v="296"/>
    <m/>
    <m/>
    <s v="Amazon"/>
    <s v="Amazon"/>
    <n v="99349.3"/>
    <n v="91504159.730000004"/>
    <n v="91504159.730000004"/>
    <s v="Riyadh"/>
  </r>
  <r>
    <x v="8973"/>
    <x v="0"/>
    <x v="0"/>
    <x v="0"/>
    <x v="1"/>
    <x v="3"/>
    <x v="8952"/>
    <x v="2"/>
    <x v="8968"/>
    <x v="124"/>
    <x v="2802"/>
    <x v="268"/>
    <m/>
    <m/>
    <s v="Jumia"/>
    <s v="Jum"/>
    <n v="3665.44"/>
    <n v="92327183.770000085"/>
    <n v="92327183.770000085"/>
    <s v="Dubai"/>
  </r>
  <r>
    <x v="8974"/>
    <x v="5"/>
    <x v="1"/>
    <x v="5"/>
    <x v="1"/>
    <x v="3"/>
    <x v="8953"/>
    <x v="0"/>
    <x v="8969"/>
    <x v="316"/>
    <x v="4160"/>
    <x v="217"/>
    <m/>
    <m/>
    <s v="Jumia"/>
    <s v="Jum"/>
    <n v="3665.44"/>
    <n v="91504159.730000004"/>
    <n v="91504159.730000004"/>
    <s v="Dubai"/>
  </r>
  <r>
    <x v="8975"/>
    <x v="8"/>
    <x v="3"/>
    <x v="8"/>
    <x v="2"/>
    <x v="3"/>
    <x v="8954"/>
    <x v="3"/>
    <x v="8970"/>
    <x v="360"/>
    <x v="2993"/>
    <x v="287"/>
    <m/>
    <m/>
    <s v="Amazon"/>
    <s v="Amazon"/>
    <n v="3665.44"/>
    <n v="57542997.559999913"/>
    <n v="57542997.559999913"/>
    <s v="Dubai"/>
  </r>
  <r>
    <x v="8976"/>
    <x v="6"/>
    <x v="4"/>
    <x v="6"/>
    <x v="0"/>
    <x v="3"/>
    <x v="8955"/>
    <x v="4"/>
    <x v="8971"/>
    <x v="209"/>
    <x v="4161"/>
    <x v="47"/>
    <m/>
    <m/>
    <s v="sq"/>
    <s v="sq"/>
    <n v="3665.44"/>
    <n v="31420413.200000018"/>
    <n v="31420413.200000018"/>
    <s v="Dubai"/>
  </r>
  <r>
    <x v="8977"/>
    <x v="7"/>
    <x v="0"/>
    <x v="7"/>
    <x v="0"/>
    <x v="1"/>
    <x v="8956"/>
    <x v="2"/>
    <x v="8972"/>
    <x v="104"/>
    <x v="2962"/>
    <x v="280"/>
    <m/>
    <m/>
    <s v="sq"/>
    <s v="sq"/>
    <n v="13290.4"/>
    <n v="92327183.770000085"/>
    <n v="92327183.770000085"/>
    <s v="Alexandria"/>
  </r>
  <r>
    <x v="8978"/>
    <x v="1"/>
    <x v="1"/>
    <x v="1"/>
    <x v="2"/>
    <x v="5"/>
    <x v="8957"/>
    <x v="2"/>
    <x v="8973"/>
    <x v="130"/>
    <x v="1559"/>
    <x v="30"/>
    <m/>
    <m/>
    <s v="Amazon"/>
    <s v="Amazon"/>
    <n v="27872.98"/>
    <n v="91504159.730000004"/>
    <n v="91504159.730000004"/>
    <s v="Giza"/>
  </r>
  <r>
    <x v="8979"/>
    <x v="7"/>
    <x v="0"/>
    <x v="7"/>
    <x v="2"/>
    <x v="2"/>
    <x v="8958"/>
    <x v="3"/>
    <x v="8974"/>
    <x v="214"/>
    <x v="4162"/>
    <x v="129"/>
    <m/>
    <m/>
    <s v="Amazon"/>
    <s v="Amazon"/>
    <n v="26648.76"/>
    <n v="92327183.770000085"/>
    <n v="92327183.770000085"/>
    <s v="Casablanca"/>
  </r>
  <r>
    <x v="8980"/>
    <x v="2"/>
    <x v="2"/>
    <x v="2"/>
    <x v="2"/>
    <x v="0"/>
    <x v="8959"/>
    <x v="2"/>
    <x v="8975"/>
    <x v="278"/>
    <x v="2861"/>
    <x v="107"/>
    <m/>
    <m/>
    <s v="Amazon"/>
    <s v="Amazon"/>
    <n v="16284.02"/>
    <n v="29200970.130000021"/>
    <n v="29200970.130000021"/>
    <s v="Cairo"/>
  </r>
  <r>
    <x v="8981"/>
    <x v="8"/>
    <x v="3"/>
    <x v="8"/>
    <x v="1"/>
    <x v="3"/>
    <x v="8960"/>
    <x v="4"/>
    <x v="8976"/>
    <x v="34"/>
    <x v="3010"/>
    <x v="175"/>
    <m/>
    <m/>
    <s v="Jumia"/>
    <s v="Jum"/>
    <n v="3665.44"/>
    <n v="57542997.559999913"/>
    <n v="57542997.559999913"/>
    <s v="Dubai"/>
  </r>
  <r>
    <x v="8982"/>
    <x v="2"/>
    <x v="2"/>
    <x v="2"/>
    <x v="2"/>
    <x v="5"/>
    <x v="8961"/>
    <x v="2"/>
    <x v="8977"/>
    <x v="256"/>
    <x v="117"/>
    <x v="146"/>
    <m/>
    <m/>
    <s v="Amazon"/>
    <s v="Amazon"/>
    <n v="27872.98"/>
    <n v="29200970.130000021"/>
    <n v="29200970.130000021"/>
    <s v="Giza"/>
  </r>
  <r>
    <x v="8983"/>
    <x v="6"/>
    <x v="4"/>
    <x v="6"/>
    <x v="2"/>
    <x v="1"/>
    <x v="8962"/>
    <x v="2"/>
    <x v="8978"/>
    <x v="9"/>
    <x v="1018"/>
    <x v="190"/>
    <m/>
    <m/>
    <s v="Amazon"/>
    <s v="Amazon"/>
    <n v="13290.4"/>
    <n v="31420413.200000018"/>
    <n v="31420413.200000018"/>
    <s v="Alexandria"/>
  </r>
  <r>
    <x v="8984"/>
    <x v="3"/>
    <x v="3"/>
    <x v="3"/>
    <x v="1"/>
    <x v="1"/>
    <x v="8963"/>
    <x v="4"/>
    <x v="8979"/>
    <x v="3"/>
    <x v="4163"/>
    <x v="163"/>
    <m/>
    <m/>
    <s v="Jumia"/>
    <s v="Jum"/>
    <n v="13290.4"/>
    <n v="57542997.559999913"/>
    <n v="57542997.559999913"/>
    <s v="Alexandria"/>
  </r>
  <r>
    <x v="8985"/>
    <x v="0"/>
    <x v="0"/>
    <x v="0"/>
    <x v="0"/>
    <x v="2"/>
    <x v="8964"/>
    <x v="1"/>
    <x v="8980"/>
    <x v="121"/>
    <x v="821"/>
    <x v="109"/>
    <m/>
    <m/>
    <s v="sq"/>
    <s v="sq"/>
    <n v="26648.76"/>
    <n v="92327183.770000085"/>
    <n v="92327183.770000085"/>
    <s v="Casablanca"/>
  </r>
  <r>
    <x v="8986"/>
    <x v="1"/>
    <x v="1"/>
    <x v="1"/>
    <x v="1"/>
    <x v="2"/>
    <x v="8965"/>
    <x v="3"/>
    <x v="8981"/>
    <x v="350"/>
    <x v="3282"/>
    <x v="312"/>
    <m/>
    <m/>
    <s v="Jumia"/>
    <s v="Jum"/>
    <n v="26648.76"/>
    <n v="91504159.730000004"/>
    <n v="91504159.730000004"/>
    <s v="Casablanca"/>
  </r>
  <r>
    <x v="8987"/>
    <x v="0"/>
    <x v="0"/>
    <x v="0"/>
    <x v="0"/>
    <x v="5"/>
    <x v="8966"/>
    <x v="2"/>
    <x v="8982"/>
    <x v="298"/>
    <x v="212"/>
    <x v="178"/>
    <m/>
    <m/>
    <s v="sq"/>
    <s v="sq"/>
    <n v="27872.98"/>
    <n v="92327183.770000085"/>
    <n v="92327183.770000085"/>
    <s v="Giza"/>
  </r>
  <r>
    <x v="8988"/>
    <x v="0"/>
    <x v="0"/>
    <x v="0"/>
    <x v="2"/>
    <x v="1"/>
    <x v="8967"/>
    <x v="2"/>
    <x v="8983"/>
    <x v="398"/>
    <x v="919"/>
    <x v="114"/>
    <m/>
    <m/>
    <s v="Amazon"/>
    <s v="Amazon"/>
    <n v="13290.4"/>
    <n v="92327183.770000085"/>
    <n v="92327183.770000085"/>
    <s v="Alexandria"/>
  </r>
  <r>
    <x v="8989"/>
    <x v="6"/>
    <x v="4"/>
    <x v="6"/>
    <x v="1"/>
    <x v="1"/>
    <x v="8968"/>
    <x v="2"/>
    <x v="8984"/>
    <x v="60"/>
    <x v="4164"/>
    <x v="237"/>
    <m/>
    <m/>
    <s v="Jumia"/>
    <s v="Jum"/>
    <n v="13290.4"/>
    <n v="31420413.200000018"/>
    <n v="31420413.200000018"/>
    <s v="Alexandria"/>
  </r>
  <r>
    <x v="8990"/>
    <x v="8"/>
    <x v="3"/>
    <x v="8"/>
    <x v="2"/>
    <x v="5"/>
    <x v="8969"/>
    <x v="2"/>
    <x v="8985"/>
    <x v="21"/>
    <x v="1616"/>
    <x v="89"/>
    <m/>
    <m/>
    <s v="Amazon"/>
    <s v="Amazon"/>
    <n v="27872.98"/>
    <n v="57542997.559999913"/>
    <n v="57542997.559999913"/>
    <s v="Giza"/>
  </r>
  <r>
    <x v="8991"/>
    <x v="0"/>
    <x v="0"/>
    <x v="0"/>
    <x v="0"/>
    <x v="3"/>
    <x v="8970"/>
    <x v="1"/>
    <x v="8986"/>
    <x v="345"/>
    <x v="1656"/>
    <x v="356"/>
    <m/>
    <m/>
    <s v="sq"/>
    <s v="sq"/>
    <n v="3665.44"/>
    <n v="92327183.770000085"/>
    <n v="92327183.770000085"/>
    <s v="Dubai"/>
  </r>
  <r>
    <x v="8992"/>
    <x v="6"/>
    <x v="4"/>
    <x v="6"/>
    <x v="0"/>
    <x v="0"/>
    <x v="8971"/>
    <x v="2"/>
    <x v="8987"/>
    <x v="74"/>
    <x v="2015"/>
    <x v="74"/>
    <m/>
    <m/>
    <s v="sq"/>
    <s v="sq"/>
    <n v="16284.02"/>
    <n v="31420413.200000018"/>
    <n v="31420413.200000018"/>
    <s v="Cairo"/>
  </r>
  <r>
    <x v="8993"/>
    <x v="9"/>
    <x v="1"/>
    <x v="9"/>
    <x v="1"/>
    <x v="0"/>
    <x v="8972"/>
    <x v="0"/>
    <x v="8988"/>
    <x v="355"/>
    <x v="685"/>
    <x v="263"/>
    <m/>
    <m/>
    <s v="Jumia"/>
    <s v="Jum"/>
    <n v="16284.02"/>
    <n v="91504159.730000004"/>
    <n v="91504159.730000004"/>
    <s v="Cairo"/>
  </r>
  <r>
    <x v="8994"/>
    <x v="4"/>
    <x v="0"/>
    <x v="4"/>
    <x v="0"/>
    <x v="4"/>
    <x v="8973"/>
    <x v="0"/>
    <x v="8989"/>
    <x v="343"/>
    <x v="2904"/>
    <x v="258"/>
    <m/>
    <m/>
    <s v="sq"/>
    <s v="sq"/>
    <n v="99349.3"/>
    <n v="92327183.770000085"/>
    <n v="92327183.770000085"/>
    <s v="Riyadh"/>
  </r>
  <r>
    <x v="8995"/>
    <x v="9"/>
    <x v="1"/>
    <x v="9"/>
    <x v="1"/>
    <x v="3"/>
    <x v="8974"/>
    <x v="3"/>
    <x v="8990"/>
    <x v="334"/>
    <x v="2799"/>
    <x v="304"/>
    <m/>
    <m/>
    <s v="Jumia"/>
    <s v="Jum"/>
    <n v="3665.44"/>
    <n v="91504159.730000004"/>
    <n v="91504159.730000004"/>
    <s v="Dubai"/>
  </r>
  <r>
    <x v="8996"/>
    <x v="5"/>
    <x v="1"/>
    <x v="5"/>
    <x v="1"/>
    <x v="4"/>
    <x v="8975"/>
    <x v="2"/>
    <x v="8991"/>
    <x v="25"/>
    <x v="2447"/>
    <x v="336"/>
    <m/>
    <m/>
    <s v="Jumia"/>
    <s v="Jum"/>
    <n v="99349.3"/>
    <n v="91504159.730000004"/>
    <n v="91504159.730000004"/>
    <s v="Riyadh"/>
  </r>
  <r>
    <x v="8997"/>
    <x v="5"/>
    <x v="1"/>
    <x v="5"/>
    <x v="1"/>
    <x v="4"/>
    <x v="8976"/>
    <x v="3"/>
    <x v="8992"/>
    <x v="175"/>
    <x v="3480"/>
    <x v="32"/>
    <m/>
    <m/>
    <s v="Jumia"/>
    <s v="Jum"/>
    <n v="99349.3"/>
    <n v="91504159.730000004"/>
    <n v="91504159.730000004"/>
    <s v="Riyadh"/>
  </r>
  <r>
    <x v="8998"/>
    <x v="3"/>
    <x v="3"/>
    <x v="3"/>
    <x v="2"/>
    <x v="5"/>
    <x v="8977"/>
    <x v="2"/>
    <x v="8993"/>
    <x v="201"/>
    <x v="1693"/>
    <x v="241"/>
    <m/>
    <m/>
    <s v="Amazon"/>
    <s v="Amazon"/>
    <n v="27872.98"/>
    <n v="57542997.559999913"/>
    <n v="57542997.559999913"/>
    <s v="Giza"/>
  </r>
  <r>
    <x v="8999"/>
    <x v="8"/>
    <x v="3"/>
    <x v="8"/>
    <x v="2"/>
    <x v="1"/>
    <x v="8978"/>
    <x v="2"/>
    <x v="8994"/>
    <x v="174"/>
    <x v="3120"/>
    <x v="286"/>
    <m/>
    <m/>
    <s v="Amazon"/>
    <s v="Amazon"/>
    <n v="13290.4"/>
    <n v="57542997.559999913"/>
    <n v="57542997.559999913"/>
    <s v="Alexandria"/>
  </r>
  <r>
    <x v="9000"/>
    <x v="4"/>
    <x v="0"/>
    <x v="4"/>
    <x v="0"/>
    <x v="1"/>
    <x v="8979"/>
    <x v="3"/>
    <x v="8995"/>
    <x v="354"/>
    <x v="4165"/>
    <x v="52"/>
    <m/>
    <m/>
    <s v="sq"/>
    <s v="sq"/>
    <n v="13290.4"/>
    <n v="92327183.770000085"/>
    <n v="92327183.770000085"/>
    <s v="Alexandria"/>
  </r>
  <r>
    <x v="9001"/>
    <x v="8"/>
    <x v="3"/>
    <x v="8"/>
    <x v="2"/>
    <x v="3"/>
    <x v="8980"/>
    <x v="3"/>
    <x v="8996"/>
    <x v="206"/>
    <x v="2839"/>
    <x v="247"/>
    <m/>
    <m/>
    <s v="Amazon"/>
    <s v="Amazon"/>
    <n v="3665.44"/>
    <n v="57542997.559999913"/>
    <n v="57542997.559999913"/>
    <s v="Dubai"/>
  </r>
  <r>
    <x v="9002"/>
    <x v="4"/>
    <x v="0"/>
    <x v="4"/>
    <x v="2"/>
    <x v="5"/>
    <x v="8981"/>
    <x v="4"/>
    <x v="8997"/>
    <x v="318"/>
    <x v="4166"/>
    <x v="305"/>
    <m/>
    <m/>
    <s v="Amazon"/>
    <s v="Amazon"/>
    <n v="27872.98"/>
    <n v="92327183.770000085"/>
    <n v="92327183.770000085"/>
    <s v="Giza"/>
  </r>
  <r>
    <x v="9003"/>
    <x v="4"/>
    <x v="0"/>
    <x v="4"/>
    <x v="1"/>
    <x v="4"/>
    <x v="8982"/>
    <x v="1"/>
    <x v="8998"/>
    <x v="14"/>
    <x v="4116"/>
    <x v="20"/>
    <m/>
    <m/>
    <s v="Jumia"/>
    <s v="Jum"/>
    <n v="99349.3"/>
    <n v="92327183.770000085"/>
    <n v="92327183.770000085"/>
    <s v="Riyadh"/>
  </r>
  <r>
    <x v="9004"/>
    <x v="6"/>
    <x v="4"/>
    <x v="6"/>
    <x v="0"/>
    <x v="4"/>
    <x v="8983"/>
    <x v="0"/>
    <x v="8999"/>
    <x v="350"/>
    <x v="1463"/>
    <x v="119"/>
    <m/>
    <m/>
    <s v="sq"/>
    <s v="sq"/>
    <n v="99349.3"/>
    <n v="31420413.200000018"/>
    <n v="31420413.200000018"/>
    <s v="Riyadh"/>
  </r>
  <r>
    <x v="9005"/>
    <x v="1"/>
    <x v="1"/>
    <x v="1"/>
    <x v="1"/>
    <x v="5"/>
    <x v="8984"/>
    <x v="3"/>
    <x v="9000"/>
    <x v="365"/>
    <x v="3051"/>
    <x v="240"/>
    <m/>
    <m/>
    <s v="Jumia"/>
    <s v="Jum"/>
    <n v="27872.98"/>
    <n v="91504159.730000004"/>
    <n v="91504159.730000004"/>
    <s v="Giza"/>
  </r>
  <r>
    <x v="9006"/>
    <x v="0"/>
    <x v="0"/>
    <x v="0"/>
    <x v="2"/>
    <x v="3"/>
    <x v="8985"/>
    <x v="1"/>
    <x v="9001"/>
    <x v="11"/>
    <x v="2541"/>
    <x v="18"/>
    <m/>
    <m/>
    <s v="Amazon"/>
    <s v="Amazon"/>
    <n v="3665.44"/>
    <n v="92327183.770000085"/>
    <n v="92327183.770000085"/>
    <s v="Dubai"/>
  </r>
  <r>
    <x v="9007"/>
    <x v="4"/>
    <x v="0"/>
    <x v="4"/>
    <x v="1"/>
    <x v="0"/>
    <x v="8986"/>
    <x v="3"/>
    <x v="9002"/>
    <x v="103"/>
    <x v="2035"/>
    <x v="273"/>
    <m/>
    <m/>
    <s v="Jumia"/>
    <s v="Jum"/>
    <n v="16284.02"/>
    <n v="92327183.770000085"/>
    <n v="92327183.770000085"/>
    <s v="Cairo"/>
  </r>
  <r>
    <x v="9008"/>
    <x v="4"/>
    <x v="0"/>
    <x v="4"/>
    <x v="1"/>
    <x v="2"/>
    <x v="8987"/>
    <x v="1"/>
    <x v="9003"/>
    <x v="245"/>
    <x v="4167"/>
    <x v="252"/>
    <m/>
    <m/>
    <s v="Jumia"/>
    <s v="Jum"/>
    <n v="26648.76"/>
    <n v="92327183.770000085"/>
    <n v="92327183.770000085"/>
    <s v="Casablanca"/>
  </r>
  <r>
    <x v="9009"/>
    <x v="3"/>
    <x v="3"/>
    <x v="3"/>
    <x v="0"/>
    <x v="2"/>
    <x v="8988"/>
    <x v="0"/>
    <x v="9004"/>
    <x v="103"/>
    <x v="4168"/>
    <x v="57"/>
    <m/>
    <m/>
    <s v="sq"/>
    <s v="sq"/>
    <n v="26648.76"/>
    <n v="57542997.559999913"/>
    <n v="57542997.559999913"/>
    <s v="Casablanca"/>
  </r>
  <r>
    <x v="9010"/>
    <x v="5"/>
    <x v="1"/>
    <x v="5"/>
    <x v="1"/>
    <x v="5"/>
    <x v="8989"/>
    <x v="0"/>
    <x v="9005"/>
    <x v="359"/>
    <x v="3772"/>
    <x v="292"/>
    <m/>
    <m/>
    <s v="Jumia"/>
    <s v="Jum"/>
    <n v="27872.98"/>
    <n v="91504159.730000004"/>
    <n v="91504159.730000004"/>
    <s v="Giza"/>
  </r>
  <r>
    <x v="9011"/>
    <x v="8"/>
    <x v="3"/>
    <x v="8"/>
    <x v="0"/>
    <x v="3"/>
    <x v="8990"/>
    <x v="0"/>
    <x v="9006"/>
    <x v="269"/>
    <x v="1425"/>
    <x v="51"/>
    <m/>
    <m/>
    <s v="sq"/>
    <s v="sq"/>
    <n v="3665.44"/>
    <n v="57542997.559999913"/>
    <n v="57542997.559999913"/>
    <s v="Dubai"/>
  </r>
  <r>
    <x v="9012"/>
    <x v="7"/>
    <x v="0"/>
    <x v="7"/>
    <x v="2"/>
    <x v="4"/>
    <x v="8991"/>
    <x v="3"/>
    <x v="9007"/>
    <x v="307"/>
    <x v="128"/>
    <x v="122"/>
    <m/>
    <m/>
    <s v="Amazon"/>
    <s v="Amazon"/>
    <n v="99349.3"/>
    <n v="92327183.770000085"/>
    <n v="92327183.770000085"/>
    <s v="Riyadh"/>
  </r>
  <r>
    <x v="9013"/>
    <x v="1"/>
    <x v="1"/>
    <x v="1"/>
    <x v="0"/>
    <x v="2"/>
    <x v="8992"/>
    <x v="1"/>
    <x v="9008"/>
    <x v="257"/>
    <x v="4169"/>
    <x v="269"/>
    <m/>
    <m/>
    <s v="sq"/>
    <s v="sq"/>
    <n v="26648.76"/>
    <n v="91504159.730000004"/>
    <n v="91504159.730000004"/>
    <s v="Casablanca"/>
  </r>
  <r>
    <x v="9014"/>
    <x v="5"/>
    <x v="1"/>
    <x v="5"/>
    <x v="1"/>
    <x v="1"/>
    <x v="8993"/>
    <x v="4"/>
    <x v="9009"/>
    <x v="179"/>
    <x v="2991"/>
    <x v="147"/>
    <m/>
    <m/>
    <s v="Jumia"/>
    <s v="Jum"/>
    <n v="13290.4"/>
    <n v="91504159.730000004"/>
    <n v="91504159.730000004"/>
    <s v="Alexandria"/>
  </r>
  <r>
    <x v="9015"/>
    <x v="7"/>
    <x v="0"/>
    <x v="7"/>
    <x v="0"/>
    <x v="4"/>
    <x v="8994"/>
    <x v="0"/>
    <x v="9010"/>
    <x v="382"/>
    <x v="3397"/>
    <x v="106"/>
    <m/>
    <m/>
    <s v="sq"/>
    <s v="sq"/>
    <n v="99349.3"/>
    <n v="92327183.770000085"/>
    <n v="92327183.770000085"/>
    <s v="Riyadh"/>
  </r>
  <r>
    <x v="9016"/>
    <x v="7"/>
    <x v="0"/>
    <x v="7"/>
    <x v="1"/>
    <x v="0"/>
    <x v="8995"/>
    <x v="0"/>
    <x v="9011"/>
    <x v="366"/>
    <x v="3929"/>
    <x v="297"/>
    <m/>
    <m/>
    <s v="Jumia"/>
    <s v="Jum"/>
    <n v="16284.02"/>
    <n v="92327183.770000085"/>
    <n v="92327183.770000085"/>
    <s v="Cairo"/>
  </r>
  <r>
    <x v="9017"/>
    <x v="1"/>
    <x v="1"/>
    <x v="1"/>
    <x v="2"/>
    <x v="1"/>
    <x v="8996"/>
    <x v="0"/>
    <x v="9012"/>
    <x v="163"/>
    <x v="2447"/>
    <x v="90"/>
    <m/>
    <m/>
    <s v="Amazon"/>
    <s v="Amazon"/>
    <n v="13290.4"/>
    <n v="91504159.730000004"/>
    <n v="91504159.730000004"/>
    <s v="Alexandria"/>
  </r>
  <r>
    <x v="9018"/>
    <x v="7"/>
    <x v="0"/>
    <x v="7"/>
    <x v="2"/>
    <x v="3"/>
    <x v="8997"/>
    <x v="1"/>
    <x v="9013"/>
    <x v="39"/>
    <x v="2478"/>
    <x v="203"/>
    <m/>
    <m/>
    <s v="Amazon"/>
    <s v="Amazon"/>
    <n v="3665.44"/>
    <n v="92327183.770000085"/>
    <n v="92327183.770000085"/>
    <s v="Dubai"/>
  </r>
  <r>
    <x v="9019"/>
    <x v="2"/>
    <x v="2"/>
    <x v="2"/>
    <x v="2"/>
    <x v="4"/>
    <x v="8998"/>
    <x v="3"/>
    <x v="9014"/>
    <x v="309"/>
    <x v="2260"/>
    <x v="68"/>
    <m/>
    <m/>
    <s v="Amazon"/>
    <s v="Amazon"/>
    <n v="99349.3"/>
    <n v="29200970.130000021"/>
    <n v="29200970.130000021"/>
    <s v="Riyadh"/>
  </r>
  <r>
    <x v="9020"/>
    <x v="6"/>
    <x v="4"/>
    <x v="6"/>
    <x v="1"/>
    <x v="1"/>
    <x v="8999"/>
    <x v="4"/>
    <x v="9015"/>
    <x v="77"/>
    <x v="1678"/>
    <x v="215"/>
    <m/>
    <m/>
    <s v="Jumia"/>
    <s v="Jum"/>
    <n v="13290.4"/>
    <n v="31420413.200000018"/>
    <n v="31420413.200000018"/>
    <s v="Alexandria"/>
  </r>
  <r>
    <x v="9021"/>
    <x v="4"/>
    <x v="0"/>
    <x v="4"/>
    <x v="2"/>
    <x v="0"/>
    <x v="9000"/>
    <x v="4"/>
    <x v="9016"/>
    <x v="256"/>
    <x v="954"/>
    <x v="311"/>
    <m/>
    <m/>
    <s v="Amazon"/>
    <s v="Amazon"/>
    <n v="16284.02"/>
    <n v="92327183.770000085"/>
    <n v="92327183.770000085"/>
    <s v="Cairo"/>
  </r>
  <r>
    <x v="9022"/>
    <x v="9"/>
    <x v="1"/>
    <x v="9"/>
    <x v="0"/>
    <x v="2"/>
    <x v="9001"/>
    <x v="0"/>
    <x v="9017"/>
    <x v="152"/>
    <x v="3482"/>
    <x v="222"/>
    <m/>
    <m/>
    <s v="sq"/>
    <s v="sq"/>
    <n v="26648.76"/>
    <n v="91504159.730000004"/>
    <n v="91504159.730000004"/>
    <s v="Casablanca"/>
  </r>
  <r>
    <x v="9023"/>
    <x v="5"/>
    <x v="1"/>
    <x v="5"/>
    <x v="0"/>
    <x v="5"/>
    <x v="9002"/>
    <x v="2"/>
    <x v="9018"/>
    <x v="69"/>
    <x v="328"/>
    <x v="181"/>
    <m/>
    <m/>
    <s v="sq"/>
    <s v="sq"/>
    <n v="27872.98"/>
    <n v="91504159.730000004"/>
    <n v="91504159.730000004"/>
    <s v="Giza"/>
  </r>
  <r>
    <x v="9024"/>
    <x v="3"/>
    <x v="3"/>
    <x v="3"/>
    <x v="2"/>
    <x v="1"/>
    <x v="9003"/>
    <x v="0"/>
    <x v="9019"/>
    <x v="334"/>
    <x v="4170"/>
    <x v="68"/>
    <m/>
    <m/>
    <s v="Amazon"/>
    <s v="Amazon"/>
    <n v="13290.4"/>
    <n v="57542997.559999913"/>
    <n v="57542997.559999913"/>
    <s v="Alexandria"/>
  </r>
  <r>
    <x v="9025"/>
    <x v="7"/>
    <x v="0"/>
    <x v="7"/>
    <x v="1"/>
    <x v="3"/>
    <x v="9004"/>
    <x v="3"/>
    <x v="9020"/>
    <x v="179"/>
    <x v="1220"/>
    <x v="260"/>
    <m/>
    <m/>
    <s v="Jumia"/>
    <s v="Jum"/>
    <n v="3665.44"/>
    <n v="92327183.770000085"/>
    <n v="92327183.770000085"/>
    <s v="Dubai"/>
  </r>
  <r>
    <x v="9026"/>
    <x v="3"/>
    <x v="3"/>
    <x v="3"/>
    <x v="1"/>
    <x v="0"/>
    <x v="9005"/>
    <x v="1"/>
    <x v="9021"/>
    <x v="245"/>
    <x v="1711"/>
    <x v="222"/>
    <m/>
    <m/>
    <s v="Jumia"/>
    <s v="Jum"/>
    <n v="16284.02"/>
    <n v="57542997.559999913"/>
    <n v="57542997.559999913"/>
    <s v="Cairo"/>
  </r>
  <r>
    <x v="9027"/>
    <x v="6"/>
    <x v="4"/>
    <x v="6"/>
    <x v="2"/>
    <x v="2"/>
    <x v="9006"/>
    <x v="2"/>
    <x v="9022"/>
    <x v="221"/>
    <x v="1380"/>
    <x v="285"/>
    <m/>
    <m/>
    <s v="Amazon"/>
    <s v="Amazon"/>
    <n v="26648.76"/>
    <n v="31420413.200000018"/>
    <n v="31420413.200000018"/>
    <s v="Casablanca"/>
  </r>
  <r>
    <x v="9028"/>
    <x v="9"/>
    <x v="1"/>
    <x v="9"/>
    <x v="2"/>
    <x v="5"/>
    <x v="9007"/>
    <x v="1"/>
    <x v="9023"/>
    <x v="63"/>
    <x v="2658"/>
    <x v="212"/>
    <m/>
    <m/>
    <s v="Amazon"/>
    <s v="Amazon"/>
    <n v="27872.98"/>
    <n v="91504159.730000004"/>
    <n v="91504159.730000004"/>
    <s v="Giza"/>
  </r>
  <r>
    <x v="9029"/>
    <x v="8"/>
    <x v="3"/>
    <x v="8"/>
    <x v="2"/>
    <x v="1"/>
    <x v="9008"/>
    <x v="3"/>
    <x v="9024"/>
    <x v="368"/>
    <x v="4171"/>
    <x v="336"/>
    <m/>
    <m/>
    <s v="Amazon"/>
    <s v="Amazon"/>
    <n v="13290.4"/>
    <n v="57542997.559999913"/>
    <n v="57542997.559999913"/>
    <s v="Alexandria"/>
  </r>
  <r>
    <x v="9030"/>
    <x v="0"/>
    <x v="0"/>
    <x v="0"/>
    <x v="2"/>
    <x v="1"/>
    <x v="9009"/>
    <x v="1"/>
    <x v="9025"/>
    <x v="327"/>
    <x v="2509"/>
    <x v="31"/>
    <m/>
    <m/>
    <s v="Amazon"/>
    <s v="Amazon"/>
    <n v="13290.4"/>
    <n v="92327183.770000085"/>
    <n v="92327183.770000085"/>
    <s v="Alexandria"/>
  </r>
  <r>
    <x v="9031"/>
    <x v="8"/>
    <x v="3"/>
    <x v="8"/>
    <x v="2"/>
    <x v="4"/>
    <x v="9010"/>
    <x v="1"/>
    <x v="9026"/>
    <x v="40"/>
    <x v="2855"/>
    <x v="336"/>
    <m/>
    <m/>
    <s v="Amazon"/>
    <s v="Amazon"/>
    <n v="99349.3"/>
    <n v="57542997.559999913"/>
    <n v="57542997.559999913"/>
    <s v="Riyadh"/>
  </r>
  <r>
    <x v="9032"/>
    <x v="8"/>
    <x v="3"/>
    <x v="8"/>
    <x v="0"/>
    <x v="1"/>
    <x v="9011"/>
    <x v="1"/>
    <x v="9027"/>
    <x v="344"/>
    <x v="581"/>
    <x v="231"/>
    <m/>
    <m/>
    <s v="sq"/>
    <s v="sq"/>
    <n v="13290.4"/>
    <n v="57542997.559999913"/>
    <n v="57542997.559999913"/>
    <s v="Alexandria"/>
  </r>
  <r>
    <x v="9033"/>
    <x v="5"/>
    <x v="1"/>
    <x v="5"/>
    <x v="0"/>
    <x v="3"/>
    <x v="9012"/>
    <x v="4"/>
    <x v="9028"/>
    <x v="301"/>
    <x v="2061"/>
    <x v="219"/>
    <m/>
    <m/>
    <s v="sq"/>
    <s v="sq"/>
    <n v="3665.44"/>
    <n v="91504159.730000004"/>
    <n v="91504159.730000004"/>
    <s v="Dubai"/>
  </r>
  <r>
    <x v="9034"/>
    <x v="0"/>
    <x v="0"/>
    <x v="0"/>
    <x v="2"/>
    <x v="0"/>
    <x v="9013"/>
    <x v="0"/>
    <x v="9029"/>
    <x v="210"/>
    <x v="3733"/>
    <x v="106"/>
    <m/>
    <m/>
    <s v="Amazon"/>
    <s v="Amazon"/>
    <n v="16284.02"/>
    <n v="92327183.770000085"/>
    <n v="92327183.770000085"/>
    <s v="Cairo"/>
  </r>
  <r>
    <x v="9035"/>
    <x v="7"/>
    <x v="0"/>
    <x v="7"/>
    <x v="0"/>
    <x v="3"/>
    <x v="9014"/>
    <x v="1"/>
    <x v="9030"/>
    <x v="246"/>
    <x v="23"/>
    <x v="355"/>
    <m/>
    <m/>
    <s v="sq"/>
    <s v="sq"/>
    <n v="3665.44"/>
    <n v="92327183.770000085"/>
    <n v="92327183.770000085"/>
    <s v="Dubai"/>
  </r>
  <r>
    <x v="9036"/>
    <x v="2"/>
    <x v="2"/>
    <x v="2"/>
    <x v="0"/>
    <x v="0"/>
    <x v="9015"/>
    <x v="2"/>
    <x v="9031"/>
    <x v="187"/>
    <x v="2856"/>
    <x v="171"/>
    <m/>
    <m/>
    <s v="sq"/>
    <s v="sq"/>
    <n v="16284.02"/>
    <n v="29200970.130000021"/>
    <n v="29200970.130000021"/>
    <s v="Cairo"/>
  </r>
  <r>
    <x v="9037"/>
    <x v="4"/>
    <x v="0"/>
    <x v="4"/>
    <x v="0"/>
    <x v="2"/>
    <x v="9016"/>
    <x v="1"/>
    <x v="9032"/>
    <x v="144"/>
    <x v="356"/>
    <x v="241"/>
    <m/>
    <m/>
    <s v="sq"/>
    <s v="sq"/>
    <n v="26648.76"/>
    <n v="92327183.770000085"/>
    <n v="92327183.770000085"/>
    <s v="Casablanca"/>
  </r>
  <r>
    <x v="9038"/>
    <x v="4"/>
    <x v="0"/>
    <x v="4"/>
    <x v="0"/>
    <x v="0"/>
    <x v="9017"/>
    <x v="1"/>
    <x v="9033"/>
    <x v="130"/>
    <x v="4172"/>
    <x v="199"/>
    <m/>
    <m/>
    <s v="sq"/>
    <s v="sq"/>
    <n v="16284.02"/>
    <n v="92327183.770000085"/>
    <n v="92327183.770000085"/>
    <s v="Cairo"/>
  </r>
  <r>
    <x v="9039"/>
    <x v="6"/>
    <x v="4"/>
    <x v="6"/>
    <x v="2"/>
    <x v="1"/>
    <x v="9018"/>
    <x v="1"/>
    <x v="9034"/>
    <x v="145"/>
    <x v="1841"/>
    <x v="229"/>
    <m/>
    <m/>
    <s v="Amazon"/>
    <s v="Amazon"/>
    <n v="13290.4"/>
    <n v="31420413.200000018"/>
    <n v="31420413.200000018"/>
    <s v="Alexandria"/>
  </r>
  <r>
    <x v="9040"/>
    <x v="0"/>
    <x v="0"/>
    <x v="0"/>
    <x v="0"/>
    <x v="0"/>
    <x v="9019"/>
    <x v="2"/>
    <x v="9035"/>
    <x v="399"/>
    <x v="1277"/>
    <x v="291"/>
    <m/>
    <m/>
    <s v="sq"/>
    <s v="sq"/>
    <n v="16284.02"/>
    <n v="92327183.770000085"/>
    <n v="92327183.770000085"/>
    <s v="Cairo"/>
  </r>
  <r>
    <x v="9041"/>
    <x v="6"/>
    <x v="4"/>
    <x v="6"/>
    <x v="0"/>
    <x v="2"/>
    <x v="9020"/>
    <x v="1"/>
    <x v="9036"/>
    <x v="220"/>
    <x v="4173"/>
    <x v="148"/>
    <m/>
    <m/>
    <s v="sq"/>
    <s v="sq"/>
    <n v="26648.76"/>
    <n v="31420413.200000018"/>
    <n v="31420413.200000018"/>
    <s v="Casablanca"/>
  </r>
  <r>
    <x v="9042"/>
    <x v="4"/>
    <x v="0"/>
    <x v="4"/>
    <x v="0"/>
    <x v="2"/>
    <x v="9021"/>
    <x v="1"/>
    <x v="9037"/>
    <x v="377"/>
    <x v="2275"/>
    <x v="40"/>
    <m/>
    <m/>
    <s v="sq"/>
    <s v="sq"/>
    <n v="26648.76"/>
    <n v="92327183.770000085"/>
    <n v="92327183.770000085"/>
    <s v="Casablanca"/>
  </r>
  <r>
    <x v="9043"/>
    <x v="2"/>
    <x v="2"/>
    <x v="2"/>
    <x v="2"/>
    <x v="3"/>
    <x v="9022"/>
    <x v="2"/>
    <x v="9038"/>
    <x v="296"/>
    <x v="3601"/>
    <x v="64"/>
    <m/>
    <m/>
    <s v="Amazon"/>
    <s v="Amazon"/>
    <n v="3665.44"/>
    <n v="29200970.130000021"/>
    <n v="29200970.130000021"/>
    <s v="Dubai"/>
  </r>
  <r>
    <x v="9044"/>
    <x v="5"/>
    <x v="1"/>
    <x v="5"/>
    <x v="0"/>
    <x v="4"/>
    <x v="9023"/>
    <x v="1"/>
    <x v="9039"/>
    <x v="109"/>
    <x v="1742"/>
    <x v="146"/>
    <m/>
    <m/>
    <s v="sq"/>
    <s v="sq"/>
    <n v="99349.3"/>
    <n v="91504159.730000004"/>
    <n v="91504159.730000004"/>
    <s v="Riyadh"/>
  </r>
  <r>
    <x v="9045"/>
    <x v="3"/>
    <x v="3"/>
    <x v="3"/>
    <x v="2"/>
    <x v="4"/>
    <x v="9024"/>
    <x v="3"/>
    <x v="9040"/>
    <x v="234"/>
    <x v="2425"/>
    <x v="278"/>
    <m/>
    <m/>
    <s v="Amazon"/>
    <s v="Amazon"/>
    <n v="99349.3"/>
    <n v="57542997.559999913"/>
    <n v="57542997.559999913"/>
    <s v="Riyadh"/>
  </r>
  <r>
    <x v="9046"/>
    <x v="8"/>
    <x v="3"/>
    <x v="8"/>
    <x v="0"/>
    <x v="1"/>
    <x v="9025"/>
    <x v="3"/>
    <x v="9041"/>
    <x v="291"/>
    <x v="2405"/>
    <x v="149"/>
    <m/>
    <m/>
    <s v="sq"/>
    <s v="sq"/>
    <n v="13290.4"/>
    <n v="57542997.559999913"/>
    <n v="57542997.559999913"/>
    <s v="Alexandria"/>
  </r>
  <r>
    <x v="9047"/>
    <x v="4"/>
    <x v="0"/>
    <x v="4"/>
    <x v="0"/>
    <x v="2"/>
    <x v="9026"/>
    <x v="4"/>
    <x v="9042"/>
    <x v="29"/>
    <x v="3999"/>
    <x v="107"/>
    <m/>
    <m/>
    <s v="sq"/>
    <s v="sq"/>
    <n v="26648.76"/>
    <n v="92327183.770000085"/>
    <n v="92327183.770000085"/>
    <s v="Casablanca"/>
  </r>
  <r>
    <x v="9048"/>
    <x v="6"/>
    <x v="4"/>
    <x v="6"/>
    <x v="2"/>
    <x v="0"/>
    <x v="9027"/>
    <x v="4"/>
    <x v="9043"/>
    <x v="361"/>
    <x v="4174"/>
    <x v="116"/>
    <m/>
    <m/>
    <s v="Amazon"/>
    <s v="Amazon"/>
    <n v="16284.02"/>
    <n v="31420413.200000018"/>
    <n v="31420413.200000018"/>
    <s v="Cairo"/>
  </r>
  <r>
    <x v="9049"/>
    <x v="7"/>
    <x v="0"/>
    <x v="7"/>
    <x v="0"/>
    <x v="2"/>
    <x v="9028"/>
    <x v="4"/>
    <x v="9044"/>
    <x v="65"/>
    <x v="4175"/>
    <x v="212"/>
    <m/>
    <m/>
    <s v="sq"/>
    <s v="sq"/>
    <n v="26648.76"/>
    <n v="92327183.770000085"/>
    <n v="92327183.770000085"/>
    <s v="Casablanca"/>
  </r>
  <r>
    <x v="9050"/>
    <x v="9"/>
    <x v="1"/>
    <x v="9"/>
    <x v="2"/>
    <x v="1"/>
    <x v="9029"/>
    <x v="0"/>
    <x v="9045"/>
    <x v="58"/>
    <x v="3797"/>
    <x v="349"/>
    <m/>
    <m/>
    <s v="Amazon"/>
    <s v="Amazon"/>
    <n v="13290.4"/>
    <n v="91504159.730000004"/>
    <n v="91504159.730000004"/>
    <s v="Alexandria"/>
  </r>
  <r>
    <x v="9051"/>
    <x v="1"/>
    <x v="1"/>
    <x v="1"/>
    <x v="0"/>
    <x v="4"/>
    <x v="9030"/>
    <x v="1"/>
    <x v="9046"/>
    <x v="293"/>
    <x v="1905"/>
    <x v="259"/>
    <m/>
    <m/>
    <s v="sq"/>
    <s v="sq"/>
    <n v="99349.3"/>
    <n v="91504159.730000004"/>
    <n v="91504159.730000004"/>
    <s v="Riyadh"/>
  </r>
  <r>
    <x v="9052"/>
    <x v="5"/>
    <x v="1"/>
    <x v="5"/>
    <x v="1"/>
    <x v="1"/>
    <x v="9031"/>
    <x v="2"/>
    <x v="9047"/>
    <x v="217"/>
    <x v="4063"/>
    <x v="8"/>
    <m/>
    <m/>
    <s v="Jumia"/>
    <s v="Jum"/>
    <n v="13290.4"/>
    <n v="91504159.730000004"/>
    <n v="91504159.730000004"/>
    <s v="Alexandria"/>
  </r>
  <r>
    <x v="9053"/>
    <x v="7"/>
    <x v="0"/>
    <x v="7"/>
    <x v="0"/>
    <x v="1"/>
    <x v="9032"/>
    <x v="2"/>
    <x v="9048"/>
    <x v="268"/>
    <x v="3537"/>
    <x v="176"/>
    <m/>
    <m/>
    <s v="sq"/>
    <s v="sq"/>
    <n v="13290.4"/>
    <n v="92327183.770000085"/>
    <n v="92327183.770000085"/>
    <s v="Alexandria"/>
  </r>
  <r>
    <x v="9054"/>
    <x v="6"/>
    <x v="4"/>
    <x v="6"/>
    <x v="2"/>
    <x v="2"/>
    <x v="9033"/>
    <x v="4"/>
    <x v="9049"/>
    <x v="333"/>
    <x v="4176"/>
    <x v="281"/>
    <m/>
    <m/>
    <s v="Amazon"/>
    <s v="Amazon"/>
    <n v="26648.76"/>
    <n v="31420413.200000018"/>
    <n v="31420413.200000018"/>
    <s v="Casablanca"/>
  </r>
  <r>
    <x v="9055"/>
    <x v="0"/>
    <x v="0"/>
    <x v="0"/>
    <x v="2"/>
    <x v="1"/>
    <x v="9034"/>
    <x v="1"/>
    <x v="9050"/>
    <x v="339"/>
    <x v="480"/>
    <x v="24"/>
    <m/>
    <m/>
    <s v="Amazon"/>
    <s v="Amazon"/>
    <n v="13290.4"/>
    <n v="92327183.770000085"/>
    <n v="92327183.770000085"/>
    <s v="Alexandria"/>
  </r>
  <r>
    <x v="9056"/>
    <x v="0"/>
    <x v="0"/>
    <x v="0"/>
    <x v="2"/>
    <x v="3"/>
    <x v="9035"/>
    <x v="1"/>
    <x v="9051"/>
    <x v="348"/>
    <x v="1837"/>
    <x v="327"/>
    <m/>
    <m/>
    <s v="Amazon"/>
    <s v="Amazon"/>
    <n v="3665.44"/>
    <n v="92327183.770000085"/>
    <n v="92327183.770000085"/>
    <s v="Dubai"/>
  </r>
  <r>
    <x v="9057"/>
    <x v="2"/>
    <x v="2"/>
    <x v="2"/>
    <x v="2"/>
    <x v="1"/>
    <x v="9036"/>
    <x v="4"/>
    <x v="9052"/>
    <x v="223"/>
    <x v="227"/>
    <x v="344"/>
    <m/>
    <m/>
    <s v="Amazon"/>
    <s v="Amazon"/>
    <n v="13290.4"/>
    <n v="29200970.130000021"/>
    <n v="29200970.130000021"/>
    <s v="Alexandria"/>
  </r>
  <r>
    <x v="9058"/>
    <x v="6"/>
    <x v="4"/>
    <x v="6"/>
    <x v="0"/>
    <x v="0"/>
    <x v="9037"/>
    <x v="3"/>
    <x v="9053"/>
    <x v="357"/>
    <x v="2169"/>
    <x v="111"/>
    <m/>
    <m/>
    <s v="sq"/>
    <s v="sq"/>
    <n v="16284.02"/>
    <n v="31420413.200000018"/>
    <n v="31420413.200000018"/>
    <s v="Cairo"/>
  </r>
  <r>
    <x v="9059"/>
    <x v="1"/>
    <x v="1"/>
    <x v="1"/>
    <x v="1"/>
    <x v="4"/>
    <x v="9038"/>
    <x v="3"/>
    <x v="9054"/>
    <x v="69"/>
    <x v="2715"/>
    <x v="25"/>
    <m/>
    <m/>
    <s v="Jumia"/>
    <s v="Jum"/>
    <n v="99349.3"/>
    <n v="91504159.730000004"/>
    <n v="91504159.730000004"/>
    <s v="Riyadh"/>
  </r>
  <r>
    <x v="9060"/>
    <x v="7"/>
    <x v="0"/>
    <x v="7"/>
    <x v="0"/>
    <x v="4"/>
    <x v="9039"/>
    <x v="3"/>
    <x v="9055"/>
    <x v="49"/>
    <x v="4177"/>
    <x v="350"/>
    <m/>
    <m/>
    <s v="sq"/>
    <s v="sq"/>
    <n v="99349.3"/>
    <n v="92327183.770000085"/>
    <n v="92327183.770000085"/>
    <s v="Riyadh"/>
  </r>
  <r>
    <x v="9061"/>
    <x v="6"/>
    <x v="4"/>
    <x v="6"/>
    <x v="1"/>
    <x v="5"/>
    <x v="9040"/>
    <x v="3"/>
    <x v="9056"/>
    <x v="77"/>
    <x v="4129"/>
    <x v="164"/>
    <m/>
    <m/>
    <s v="Jumia"/>
    <s v="Jum"/>
    <n v="27872.98"/>
    <n v="31420413.200000018"/>
    <n v="31420413.200000018"/>
    <s v="Giza"/>
  </r>
  <r>
    <x v="9062"/>
    <x v="4"/>
    <x v="0"/>
    <x v="4"/>
    <x v="1"/>
    <x v="5"/>
    <x v="9041"/>
    <x v="3"/>
    <x v="9057"/>
    <x v="5"/>
    <x v="1397"/>
    <x v="30"/>
    <m/>
    <m/>
    <s v="Jumia"/>
    <s v="Jum"/>
    <n v="27872.98"/>
    <n v="92327183.770000085"/>
    <n v="92327183.770000085"/>
    <s v="Giza"/>
  </r>
  <r>
    <x v="9063"/>
    <x v="6"/>
    <x v="4"/>
    <x v="6"/>
    <x v="1"/>
    <x v="5"/>
    <x v="9042"/>
    <x v="3"/>
    <x v="9058"/>
    <x v="354"/>
    <x v="573"/>
    <x v="318"/>
    <m/>
    <m/>
    <s v="Jumia"/>
    <s v="Jum"/>
    <n v="27872.98"/>
    <n v="31420413.200000018"/>
    <n v="31420413.200000018"/>
    <s v="Giza"/>
  </r>
  <r>
    <x v="9064"/>
    <x v="2"/>
    <x v="2"/>
    <x v="2"/>
    <x v="2"/>
    <x v="1"/>
    <x v="9043"/>
    <x v="1"/>
    <x v="9059"/>
    <x v="396"/>
    <x v="2675"/>
    <x v="119"/>
    <m/>
    <m/>
    <s v="Amazon"/>
    <s v="Amazon"/>
    <n v="13290.4"/>
    <n v="29200970.130000021"/>
    <n v="29200970.130000021"/>
    <s v="Alexandria"/>
  </r>
  <r>
    <x v="9065"/>
    <x v="5"/>
    <x v="1"/>
    <x v="5"/>
    <x v="0"/>
    <x v="2"/>
    <x v="9044"/>
    <x v="2"/>
    <x v="9060"/>
    <x v="163"/>
    <x v="967"/>
    <x v="310"/>
    <m/>
    <m/>
    <s v="sq"/>
    <s v="sq"/>
    <n v="26648.76"/>
    <n v="91504159.730000004"/>
    <n v="91504159.730000004"/>
    <s v="Casablanca"/>
  </r>
  <r>
    <x v="9066"/>
    <x v="7"/>
    <x v="0"/>
    <x v="7"/>
    <x v="0"/>
    <x v="4"/>
    <x v="9045"/>
    <x v="3"/>
    <x v="9061"/>
    <x v="359"/>
    <x v="986"/>
    <x v="62"/>
    <m/>
    <m/>
    <s v="sq"/>
    <s v="sq"/>
    <n v="99349.3"/>
    <n v="92327183.770000085"/>
    <n v="92327183.770000085"/>
    <s v="Riyadh"/>
  </r>
  <r>
    <x v="9067"/>
    <x v="9"/>
    <x v="1"/>
    <x v="9"/>
    <x v="2"/>
    <x v="5"/>
    <x v="9046"/>
    <x v="4"/>
    <x v="9062"/>
    <x v="76"/>
    <x v="3734"/>
    <x v="286"/>
    <m/>
    <m/>
    <s v="Amazon"/>
    <s v="Amazon"/>
    <n v="27872.98"/>
    <n v="91504159.730000004"/>
    <n v="91504159.730000004"/>
    <s v="Giza"/>
  </r>
  <r>
    <x v="9068"/>
    <x v="3"/>
    <x v="3"/>
    <x v="3"/>
    <x v="2"/>
    <x v="1"/>
    <x v="9047"/>
    <x v="2"/>
    <x v="9063"/>
    <x v="93"/>
    <x v="1513"/>
    <x v="175"/>
    <m/>
    <m/>
    <s v="Amazon"/>
    <s v="Amazon"/>
    <n v="13290.4"/>
    <n v="57542997.559999913"/>
    <n v="57542997.559999913"/>
    <s v="Alexandria"/>
  </r>
  <r>
    <x v="9069"/>
    <x v="8"/>
    <x v="3"/>
    <x v="8"/>
    <x v="0"/>
    <x v="5"/>
    <x v="9048"/>
    <x v="4"/>
    <x v="9064"/>
    <x v="215"/>
    <x v="536"/>
    <x v="109"/>
    <m/>
    <m/>
    <s v="sq"/>
    <s v="sq"/>
    <n v="27872.98"/>
    <n v="57542997.559999913"/>
    <n v="57542997.559999913"/>
    <s v="Giza"/>
  </r>
  <r>
    <x v="9070"/>
    <x v="8"/>
    <x v="3"/>
    <x v="8"/>
    <x v="2"/>
    <x v="2"/>
    <x v="9049"/>
    <x v="2"/>
    <x v="9065"/>
    <x v="193"/>
    <x v="667"/>
    <x v="84"/>
    <m/>
    <m/>
    <s v="Amazon"/>
    <s v="Amazon"/>
    <n v="26648.76"/>
    <n v="57542997.559999913"/>
    <n v="57542997.559999913"/>
    <s v="Casablanca"/>
  </r>
  <r>
    <x v="9071"/>
    <x v="5"/>
    <x v="1"/>
    <x v="5"/>
    <x v="1"/>
    <x v="5"/>
    <x v="9050"/>
    <x v="2"/>
    <x v="9066"/>
    <x v="170"/>
    <x v="377"/>
    <x v="197"/>
    <m/>
    <m/>
    <s v="Jumia"/>
    <s v="Jum"/>
    <n v="27872.98"/>
    <n v="91504159.730000004"/>
    <n v="91504159.730000004"/>
    <s v="Giza"/>
  </r>
  <r>
    <x v="9072"/>
    <x v="3"/>
    <x v="3"/>
    <x v="3"/>
    <x v="0"/>
    <x v="2"/>
    <x v="9051"/>
    <x v="0"/>
    <x v="9067"/>
    <x v="245"/>
    <x v="376"/>
    <x v="222"/>
    <m/>
    <m/>
    <s v="sq"/>
    <s v="sq"/>
    <n v="26648.76"/>
    <n v="57542997.559999913"/>
    <n v="57542997.559999913"/>
    <s v="Casablanca"/>
  </r>
  <r>
    <x v="9073"/>
    <x v="9"/>
    <x v="1"/>
    <x v="9"/>
    <x v="0"/>
    <x v="2"/>
    <x v="9052"/>
    <x v="2"/>
    <x v="9068"/>
    <x v="224"/>
    <x v="4124"/>
    <x v="178"/>
    <m/>
    <m/>
    <s v="sq"/>
    <s v="sq"/>
    <n v="26648.76"/>
    <n v="91504159.730000004"/>
    <n v="91504159.730000004"/>
    <s v="Casablanca"/>
  </r>
  <r>
    <x v="9074"/>
    <x v="9"/>
    <x v="1"/>
    <x v="9"/>
    <x v="2"/>
    <x v="5"/>
    <x v="9053"/>
    <x v="0"/>
    <x v="9069"/>
    <x v="355"/>
    <x v="3213"/>
    <x v="6"/>
    <m/>
    <m/>
    <s v="Amazon"/>
    <s v="Amazon"/>
    <n v="27872.98"/>
    <n v="91504159.730000004"/>
    <n v="91504159.730000004"/>
    <s v="Giza"/>
  </r>
  <r>
    <x v="9075"/>
    <x v="9"/>
    <x v="1"/>
    <x v="9"/>
    <x v="0"/>
    <x v="5"/>
    <x v="9054"/>
    <x v="3"/>
    <x v="9070"/>
    <x v="194"/>
    <x v="3670"/>
    <x v="143"/>
    <m/>
    <m/>
    <s v="sq"/>
    <s v="sq"/>
    <n v="27872.98"/>
    <n v="91504159.730000004"/>
    <n v="91504159.730000004"/>
    <s v="Giza"/>
  </r>
  <r>
    <x v="9076"/>
    <x v="1"/>
    <x v="1"/>
    <x v="1"/>
    <x v="1"/>
    <x v="5"/>
    <x v="9055"/>
    <x v="2"/>
    <x v="9071"/>
    <x v="169"/>
    <x v="1780"/>
    <x v="208"/>
    <m/>
    <m/>
    <s v="Jumia"/>
    <s v="Jum"/>
    <n v="27872.98"/>
    <n v="91504159.730000004"/>
    <n v="91504159.730000004"/>
    <s v="Giza"/>
  </r>
  <r>
    <x v="9077"/>
    <x v="6"/>
    <x v="4"/>
    <x v="6"/>
    <x v="2"/>
    <x v="4"/>
    <x v="9056"/>
    <x v="4"/>
    <x v="9072"/>
    <x v="33"/>
    <x v="1915"/>
    <x v="215"/>
    <m/>
    <m/>
    <s v="Amazon"/>
    <s v="Amazon"/>
    <n v="99349.3"/>
    <n v="31420413.200000018"/>
    <n v="31420413.200000018"/>
    <s v="Riyadh"/>
  </r>
  <r>
    <x v="9078"/>
    <x v="3"/>
    <x v="3"/>
    <x v="3"/>
    <x v="0"/>
    <x v="1"/>
    <x v="9057"/>
    <x v="1"/>
    <x v="9073"/>
    <x v="190"/>
    <x v="1882"/>
    <x v="106"/>
    <m/>
    <m/>
    <s v="sq"/>
    <s v="sq"/>
    <n v="13290.4"/>
    <n v="57542997.559999913"/>
    <n v="57542997.559999913"/>
    <s v="Alexandria"/>
  </r>
  <r>
    <x v="9079"/>
    <x v="4"/>
    <x v="0"/>
    <x v="4"/>
    <x v="2"/>
    <x v="4"/>
    <x v="9058"/>
    <x v="1"/>
    <x v="9074"/>
    <x v="188"/>
    <x v="602"/>
    <x v="69"/>
    <m/>
    <m/>
    <s v="Amazon"/>
    <s v="Amazon"/>
    <n v="99349.3"/>
    <n v="92327183.770000085"/>
    <n v="92327183.770000085"/>
    <s v="Riyadh"/>
  </r>
  <r>
    <x v="9080"/>
    <x v="0"/>
    <x v="0"/>
    <x v="0"/>
    <x v="2"/>
    <x v="5"/>
    <x v="9059"/>
    <x v="0"/>
    <x v="9075"/>
    <x v="133"/>
    <x v="4178"/>
    <x v="357"/>
    <m/>
    <m/>
    <s v="Amazon"/>
    <s v="Amazon"/>
    <n v="27872.98"/>
    <n v="92327183.770000085"/>
    <n v="92327183.770000085"/>
    <s v="Giza"/>
  </r>
  <r>
    <x v="9081"/>
    <x v="0"/>
    <x v="0"/>
    <x v="0"/>
    <x v="0"/>
    <x v="1"/>
    <x v="9060"/>
    <x v="2"/>
    <x v="9076"/>
    <x v="330"/>
    <x v="2082"/>
    <x v="291"/>
    <m/>
    <m/>
    <s v="sq"/>
    <s v="sq"/>
    <n v="13290.4"/>
    <n v="92327183.770000085"/>
    <n v="92327183.770000085"/>
    <s v="Alexandria"/>
  </r>
  <r>
    <x v="9082"/>
    <x v="0"/>
    <x v="0"/>
    <x v="0"/>
    <x v="0"/>
    <x v="1"/>
    <x v="9061"/>
    <x v="2"/>
    <x v="9077"/>
    <x v="21"/>
    <x v="3184"/>
    <x v="135"/>
    <m/>
    <m/>
    <s v="sq"/>
    <s v="sq"/>
    <n v="13290.4"/>
    <n v="92327183.770000085"/>
    <n v="92327183.770000085"/>
    <s v="Alexandria"/>
  </r>
  <r>
    <x v="9083"/>
    <x v="0"/>
    <x v="0"/>
    <x v="0"/>
    <x v="0"/>
    <x v="5"/>
    <x v="9062"/>
    <x v="3"/>
    <x v="9078"/>
    <x v="143"/>
    <x v="760"/>
    <x v="119"/>
    <m/>
    <m/>
    <s v="sq"/>
    <s v="sq"/>
    <n v="27872.98"/>
    <n v="92327183.770000085"/>
    <n v="92327183.770000085"/>
    <s v="Giza"/>
  </r>
  <r>
    <x v="9084"/>
    <x v="3"/>
    <x v="3"/>
    <x v="3"/>
    <x v="2"/>
    <x v="4"/>
    <x v="9063"/>
    <x v="0"/>
    <x v="9079"/>
    <x v="328"/>
    <x v="623"/>
    <x v="301"/>
    <m/>
    <m/>
    <s v="Amazon"/>
    <s v="Amazon"/>
    <n v="99349.3"/>
    <n v="57542997.559999913"/>
    <n v="57542997.559999913"/>
    <s v="Riyadh"/>
  </r>
  <r>
    <x v="9085"/>
    <x v="1"/>
    <x v="1"/>
    <x v="1"/>
    <x v="2"/>
    <x v="0"/>
    <x v="9064"/>
    <x v="3"/>
    <x v="9080"/>
    <x v="225"/>
    <x v="1767"/>
    <x v="339"/>
    <m/>
    <m/>
    <s v="Amazon"/>
    <s v="Amazon"/>
    <n v="16284.02"/>
    <n v="91504159.730000004"/>
    <n v="91504159.730000004"/>
    <s v="Cairo"/>
  </r>
  <r>
    <x v="9086"/>
    <x v="5"/>
    <x v="1"/>
    <x v="5"/>
    <x v="1"/>
    <x v="4"/>
    <x v="9065"/>
    <x v="4"/>
    <x v="9081"/>
    <x v="123"/>
    <x v="4179"/>
    <x v="65"/>
    <m/>
    <m/>
    <s v="Jumia"/>
    <s v="Jum"/>
    <n v="99349.3"/>
    <n v="91504159.730000004"/>
    <n v="91504159.730000004"/>
    <s v="Riyadh"/>
  </r>
  <r>
    <x v="9087"/>
    <x v="4"/>
    <x v="0"/>
    <x v="4"/>
    <x v="1"/>
    <x v="3"/>
    <x v="9066"/>
    <x v="0"/>
    <x v="9082"/>
    <x v="292"/>
    <x v="4180"/>
    <x v="115"/>
    <m/>
    <m/>
    <s v="Jumia"/>
    <s v="Jum"/>
    <n v="3665.44"/>
    <n v="92327183.770000085"/>
    <n v="92327183.770000085"/>
    <s v="Dubai"/>
  </r>
  <r>
    <x v="9088"/>
    <x v="5"/>
    <x v="1"/>
    <x v="5"/>
    <x v="0"/>
    <x v="3"/>
    <x v="9067"/>
    <x v="4"/>
    <x v="9083"/>
    <x v="384"/>
    <x v="546"/>
    <x v="246"/>
    <m/>
    <m/>
    <s v="sq"/>
    <s v="sq"/>
    <n v="3665.44"/>
    <n v="91504159.730000004"/>
    <n v="91504159.730000004"/>
    <s v="Dubai"/>
  </r>
  <r>
    <x v="9089"/>
    <x v="5"/>
    <x v="1"/>
    <x v="5"/>
    <x v="1"/>
    <x v="0"/>
    <x v="9068"/>
    <x v="1"/>
    <x v="9084"/>
    <x v="224"/>
    <x v="1356"/>
    <x v="26"/>
    <m/>
    <m/>
    <s v="Jumia"/>
    <s v="Jum"/>
    <n v="16284.02"/>
    <n v="91504159.730000004"/>
    <n v="91504159.730000004"/>
    <s v="Cairo"/>
  </r>
  <r>
    <x v="9090"/>
    <x v="7"/>
    <x v="0"/>
    <x v="7"/>
    <x v="2"/>
    <x v="5"/>
    <x v="9069"/>
    <x v="2"/>
    <x v="9085"/>
    <x v="292"/>
    <x v="2067"/>
    <x v="2"/>
    <m/>
    <m/>
    <s v="Amazon"/>
    <s v="Amazon"/>
    <n v="27872.98"/>
    <n v="92327183.770000085"/>
    <n v="92327183.770000085"/>
    <s v="Giza"/>
  </r>
  <r>
    <x v="9091"/>
    <x v="3"/>
    <x v="3"/>
    <x v="3"/>
    <x v="1"/>
    <x v="0"/>
    <x v="9070"/>
    <x v="1"/>
    <x v="9086"/>
    <x v="48"/>
    <x v="2817"/>
    <x v="9"/>
    <m/>
    <m/>
    <s v="Jumia"/>
    <s v="Jum"/>
    <n v="16284.02"/>
    <n v="57542997.559999913"/>
    <n v="57542997.559999913"/>
    <s v="Cairo"/>
  </r>
  <r>
    <x v="9092"/>
    <x v="9"/>
    <x v="1"/>
    <x v="9"/>
    <x v="2"/>
    <x v="0"/>
    <x v="9071"/>
    <x v="2"/>
    <x v="9087"/>
    <x v="107"/>
    <x v="2205"/>
    <x v="110"/>
    <m/>
    <m/>
    <s v="Amazon"/>
    <s v="Amazon"/>
    <n v="16284.02"/>
    <n v="91504159.730000004"/>
    <n v="91504159.730000004"/>
    <s v="Cairo"/>
  </r>
  <r>
    <x v="9093"/>
    <x v="1"/>
    <x v="1"/>
    <x v="1"/>
    <x v="2"/>
    <x v="1"/>
    <x v="9072"/>
    <x v="4"/>
    <x v="9088"/>
    <x v="37"/>
    <x v="4181"/>
    <x v="227"/>
    <m/>
    <m/>
    <s v="Amazon"/>
    <s v="Amazon"/>
    <n v="13290.4"/>
    <n v="91504159.730000004"/>
    <n v="91504159.730000004"/>
    <s v="Alexandria"/>
  </r>
  <r>
    <x v="9094"/>
    <x v="8"/>
    <x v="3"/>
    <x v="8"/>
    <x v="2"/>
    <x v="5"/>
    <x v="9073"/>
    <x v="3"/>
    <x v="9089"/>
    <x v="312"/>
    <x v="4182"/>
    <x v="208"/>
    <m/>
    <m/>
    <s v="Amazon"/>
    <s v="Amazon"/>
    <n v="27872.98"/>
    <n v="57542997.559999913"/>
    <n v="57542997.559999913"/>
    <s v="Giza"/>
  </r>
  <r>
    <x v="9095"/>
    <x v="7"/>
    <x v="0"/>
    <x v="7"/>
    <x v="1"/>
    <x v="0"/>
    <x v="9074"/>
    <x v="0"/>
    <x v="9090"/>
    <x v="107"/>
    <x v="4183"/>
    <x v="13"/>
    <m/>
    <m/>
    <s v="Jumia"/>
    <s v="Jum"/>
    <n v="16284.02"/>
    <n v="92327183.770000085"/>
    <n v="92327183.770000085"/>
    <s v="Cairo"/>
  </r>
  <r>
    <x v="9096"/>
    <x v="2"/>
    <x v="2"/>
    <x v="2"/>
    <x v="0"/>
    <x v="1"/>
    <x v="9075"/>
    <x v="0"/>
    <x v="9091"/>
    <x v="35"/>
    <x v="3474"/>
    <x v="78"/>
    <m/>
    <m/>
    <s v="sq"/>
    <s v="sq"/>
    <n v="13290.4"/>
    <n v="29200970.130000021"/>
    <n v="29200970.130000021"/>
    <s v="Alexandria"/>
  </r>
  <r>
    <x v="9097"/>
    <x v="4"/>
    <x v="0"/>
    <x v="4"/>
    <x v="0"/>
    <x v="4"/>
    <x v="9076"/>
    <x v="0"/>
    <x v="9092"/>
    <x v="136"/>
    <x v="72"/>
    <x v="342"/>
    <m/>
    <m/>
    <s v="sq"/>
    <s v="sq"/>
    <n v="99349.3"/>
    <n v="92327183.770000085"/>
    <n v="92327183.770000085"/>
    <s v="Riyadh"/>
  </r>
  <r>
    <x v="9098"/>
    <x v="6"/>
    <x v="4"/>
    <x v="6"/>
    <x v="1"/>
    <x v="1"/>
    <x v="9077"/>
    <x v="0"/>
    <x v="9093"/>
    <x v="23"/>
    <x v="756"/>
    <x v="154"/>
    <m/>
    <m/>
    <s v="Jumia"/>
    <s v="Jum"/>
    <n v="13290.4"/>
    <n v="31420413.200000018"/>
    <n v="31420413.200000018"/>
    <s v="Alexandria"/>
  </r>
  <r>
    <x v="9099"/>
    <x v="7"/>
    <x v="0"/>
    <x v="7"/>
    <x v="1"/>
    <x v="1"/>
    <x v="9078"/>
    <x v="2"/>
    <x v="9094"/>
    <x v="137"/>
    <x v="1042"/>
    <x v="139"/>
    <m/>
    <m/>
    <s v="Jumia"/>
    <s v="Jum"/>
    <n v="13290.4"/>
    <n v="92327183.770000085"/>
    <n v="92327183.770000085"/>
    <s v="Alexandria"/>
  </r>
  <r>
    <x v="9100"/>
    <x v="5"/>
    <x v="1"/>
    <x v="5"/>
    <x v="2"/>
    <x v="5"/>
    <x v="9079"/>
    <x v="3"/>
    <x v="9095"/>
    <x v="254"/>
    <x v="3830"/>
    <x v="140"/>
    <m/>
    <m/>
    <s v="Amazon"/>
    <s v="Amazon"/>
    <n v="27872.98"/>
    <n v="91504159.730000004"/>
    <n v="91504159.730000004"/>
    <s v="Giza"/>
  </r>
  <r>
    <x v="9101"/>
    <x v="6"/>
    <x v="4"/>
    <x v="6"/>
    <x v="2"/>
    <x v="4"/>
    <x v="9080"/>
    <x v="0"/>
    <x v="9096"/>
    <x v="175"/>
    <x v="3589"/>
    <x v="31"/>
    <m/>
    <m/>
    <s v="Amazon"/>
    <s v="Amazon"/>
    <n v="99349.3"/>
    <n v="31420413.200000018"/>
    <n v="31420413.200000018"/>
    <s v="Riyadh"/>
  </r>
  <r>
    <x v="9102"/>
    <x v="7"/>
    <x v="0"/>
    <x v="7"/>
    <x v="1"/>
    <x v="2"/>
    <x v="9081"/>
    <x v="1"/>
    <x v="9097"/>
    <x v="263"/>
    <x v="1831"/>
    <x v="295"/>
    <m/>
    <m/>
    <s v="Jumia"/>
    <s v="Jum"/>
    <n v="26648.76"/>
    <n v="92327183.770000085"/>
    <n v="92327183.770000085"/>
    <s v="Casablanca"/>
  </r>
  <r>
    <x v="9103"/>
    <x v="2"/>
    <x v="2"/>
    <x v="2"/>
    <x v="2"/>
    <x v="5"/>
    <x v="9082"/>
    <x v="3"/>
    <x v="9098"/>
    <x v="12"/>
    <x v="3376"/>
    <x v="338"/>
    <m/>
    <m/>
    <s v="Amazon"/>
    <s v="Amazon"/>
    <n v="27872.98"/>
    <n v="29200970.130000021"/>
    <n v="29200970.130000021"/>
    <s v="Giza"/>
  </r>
  <r>
    <x v="9104"/>
    <x v="7"/>
    <x v="0"/>
    <x v="7"/>
    <x v="1"/>
    <x v="5"/>
    <x v="9083"/>
    <x v="2"/>
    <x v="9099"/>
    <x v="282"/>
    <x v="1303"/>
    <x v="195"/>
    <m/>
    <m/>
    <s v="Jumia"/>
    <s v="Jum"/>
    <n v="27872.98"/>
    <n v="92327183.770000085"/>
    <n v="92327183.770000085"/>
    <s v="Giza"/>
  </r>
  <r>
    <x v="9105"/>
    <x v="4"/>
    <x v="0"/>
    <x v="4"/>
    <x v="0"/>
    <x v="4"/>
    <x v="9084"/>
    <x v="2"/>
    <x v="9100"/>
    <x v="291"/>
    <x v="3057"/>
    <x v="11"/>
    <m/>
    <m/>
    <s v="sq"/>
    <s v="sq"/>
    <n v="99349.3"/>
    <n v="92327183.770000085"/>
    <n v="92327183.770000085"/>
    <s v="Riyadh"/>
  </r>
  <r>
    <x v="9106"/>
    <x v="2"/>
    <x v="2"/>
    <x v="2"/>
    <x v="0"/>
    <x v="4"/>
    <x v="9085"/>
    <x v="3"/>
    <x v="9101"/>
    <x v="267"/>
    <x v="1376"/>
    <x v="202"/>
    <m/>
    <m/>
    <s v="sq"/>
    <s v="sq"/>
    <n v="99349.3"/>
    <n v="29200970.130000021"/>
    <n v="29200970.130000021"/>
    <s v="Riyadh"/>
  </r>
  <r>
    <x v="9107"/>
    <x v="1"/>
    <x v="1"/>
    <x v="1"/>
    <x v="0"/>
    <x v="4"/>
    <x v="9086"/>
    <x v="0"/>
    <x v="9102"/>
    <x v="128"/>
    <x v="4184"/>
    <x v="212"/>
    <m/>
    <m/>
    <s v="sq"/>
    <s v="sq"/>
    <n v="99349.3"/>
    <n v="91504159.730000004"/>
    <n v="91504159.730000004"/>
    <s v="Riyadh"/>
  </r>
  <r>
    <x v="9108"/>
    <x v="6"/>
    <x v="4"/>
    <x v="6"/>
    <x v="0"/>
    <x v="5"/>
    <x v="9087"/>
    <x v="0"/>
    <x v="9103"/>
    <x v="316"/>
    <x v="1652"/>
    <x v="291"/>
    <m/>
    <m/>
    <s v="sq"/>
    <s v="sq"/>
    <n v="27872.98"/>
    <n v="31420413.200000018"/>
    <n v="31420413.200000018"/>
    <s v="Giza"/>
  </r>
  <r>
    <x v="9109"/>
    <x v="7"/>
    <x v="0"/>
    <x v="7"/>
    <x v="0"/>
    <x v="5"/>
    <x v="9088"/>
    <x v="2"/>
    <x v="9104"/>
    <x v="327"/>
    <x v="3644"/>
    <x v="7"/>
    <m/>
    <m/>
    <s v="sq"/>
    <s v="sq"/>
    <n v="27872.98"/>
    <n v="92327183.770000085"/>
    <n v="92327183.770000085"/>
    <s v="Giza"/>
  </r>
  <r>
    <x v="9110"/>
    <x v="2"/>
    <x v="2"/>
    <x v="2"/>
    <x v="2"/>
    <x v="4"/>
    <x v="9089"/>
    <x v="0"/>
    <x v="9105"/>
    <x v="300"/>
    <x v="345"/>
    <x v="253"/>
    <m/>
    <m/>
    <s v="Amazon"/>
    <s v="Amazon"/>
    <n v="99349.3"/>
    <n v="29200970.130000021"/>
    <n v="29200970.130000021"/>
    <s v="Riyadh"/>
  </r>
  <r>
    <x v="9111"/>
    <x v="6"/>
    <x v="4"/>
    <x v="6"/>
    <x v="2"/>
    <x v="4"/>
    <x v="9090"/>
    <x v="2"/>
    <x v="9106"/>
    <x v="76"/>
    <x v="708"/>
    <x v="295"/>
    <m/>
    <m/>
    <s v="Amazon"/>
    <s v="Amazon"/>
    <n v="99349.3"/>
    <n v="31420413.200000018"/>
    <n v="31420413.200000018"/>
    <s v="Riyadh"/>
  </r>
  <r>
    <x v="9112"/>
    <x v="6"/>
    <x v="4"/>
    <x v="6"/>
    <x v="1"/>
    <x v="5"/>
    <x v="9091"/>
    <x v="4"/>
    <x v="9107"/>
    <x v="137"/>
    <x v="1582"/>
    <x v="150"/>
    <m/>
    <m/>
    <s v="Jumia"/>
    <s v="Jum"/>
    <n v="27872.98"/>
    <n v="31420413.200000018"/>
    <n v="31420413.200000018"/>
    <s v="Giza"/>
  </r>
  <r>
    <x v="9113"/>
    <x v="4"/>
    <x v="0"/>
    <x v="4"/>
    <x v="0"/>
    <x v="2"/>
    <x v="9092"/>
    <x v="4"/>
    <x v="9108"/>
    <x v="348"/>
    <x v="4185"/>
    <x v="196"/>
    <m/>
    <m/>
    <s v="sq"/>
    <s v="sq"/>
    <n v="26648.76"/>
    <n v="92327183.770000085"/>
    <n v="92327183.770000085"/>
    <s v="Casablanca"/>
  </r>
  <r>
    <x v="9114"/>
    <x v="5"/>
    <x v="1"/>
    <x v="5"/>
    <x v="1"/>
    <x v="4"/>
    <x v="9093"/>
    <x v="3"/>
    <x v="9109"/>
    <x v="354"/>
    <x v="1270"/>
    <x v="256"/>
    <m/>
    <m/>
    <s v="Jumia"/>
    <s v="Jum"/>
    <n v="99349.3"/>
    <n v="91504159.730000004"/>
    <n v="91504159.730000004"/>
    <s v="Riyadh"/>
  </r>
  <r>
    <x v="9115"/>
    <x v="6"/>
    <x v="4"/>
    <x v="6"/>
    <x v="1"/>
    <x v="2"/>
    <x v="9094"/>
    <x v="3"/>
    <x v="9110"/>
    <x v="255"/>
    <x v="2701"/>
    <x v="328"/>
    <m/>
    <m/>
    <s v="Jumia"/>
    <s v="Jum"/>
    <n v="26648.76"/>
    <n v="31420413.200000018"/>
    <n v="31420413.200000018"/>
    <s v="Casablanca"/>
  </r>
  <r>
    <x v="9116"/>
    <x v="1"/>
    <x v="1"/>
    <x v="1"/>
    <x v="1"/>
    <x v="3"/>
    <x v="9095"/>
    <x v="1"/>
    <x v="9111"/>
    <x v="152"/>
    <x v="3438"/>
    <x v="35"/>
    <m/>
    <m/>
    <s v="Jumia"/>
    <s v="Jum"/>
    <n v="3665.44"/>
    <n v="91504159.730000004"/>
    <n v="91504159.730000004"/>
    <s v="Dubai"/>
  </r>
  <r>
    <x v="9117"/>
    <x v="6"/>
    <x v="4"/>
    <x v="6"/>
    <x v="1"/>
    <x v="3"/>
    <x v="9096"/>
    <x v="3"/>
    <x v="9112"/>
    <x v="399"/>
    <x v="919"/>
    <x v="205"/>
    <m/>
    <m/>
    <s v="Jumia"/>
    <s v="Jum"/>
    <n v="3665.44"/>
    <n v="31420413.200000018"/>
    <n v="31420413.200000018"/>
    <s v="Dubai"/>
  </r>
  <r>
    <x v="9118"/>
    <x v="0"/>
    <x v="0"/>
    <x v="0"/>
    <x v="2"/>
    <x v="4"/>
    <x v="9097"/>
    <x v="2"/>
    <x v="9113"/>
    <x v="360"/>
    <x v="4186"/>
    <x v="225"/>
    <m/>
    <m/>
    <s v="Amazon"/>
    <s v="Amazon"/>
    <n v="99349.3"/>
    <n v="92327183.770000085"/>
    <n v="92327183.770000085"/>
    <s v="Riyadh"/>
  </r>
  <r>
    <x v="9119"/>
    <x v="9"/>
    <x v="1"/>
    <x v="9"/>
    <x v="2"/>
    <x v="4"/>
    <x v="9098"/>
    <x v="0"/>
    <x v="9114"/>
    <x v="361"/>
    <x v="3553"/>
    <x v="46"/>
    <m/>
    <m/>
    <s v="Amazon"/>
    <s v="Amazon"/>
    <n v="99349.3"/>
    <n v="91504159.730000004"/>
    <n v="91504159.730000004"/>
    <s v="Riyadh"/>
  </r>
  <r>
    <x v="9120"/>
    <x v="6"/>
    <x v="4"/>
    <x v="6"/>
    <x v="2"/>
    <x v="5"/>
    <x v="9099"/>
    <x v="1"/>
    <x v="9115"/>
    <x v="208"/>
    <x v="4187"/>
    <x v="14"/>
    <m/>
    <m/>
    <s v="Amazon"/>
    <s v="Amazon"/>
    <n v="27872.98"/>
    <n v="31420413.200000018"/>
    <n v="31420413.200000018"/>
    <s v="Giza"/>
  </r>
  <r>
    <x v="9121"/>
    <x v="2"/>
    <x v="2"/>
    <x v="2"/>
    <x v="2"/>
    <x v="5"/>
    <x v="9100"/>
    <x v="0"/>
    <x v="9116"/>
    <x v="113"/>
    <x v="2086"/>
    <x v="333"/>
    <m/>
    <m/>
    <s v="Amazon"/>
    <s v="Amazon"/>
    <n v="27872.98"/>
    <n v="29200970.130000021"/>
    <n v="29200970.130000021"/>
    <s v="Giza"/>
  </r>
  <r>
    <x v="9122"/>
    <x v="8"/>
    <x v="3"/>
    <x v="8"/>
    <x v="1"/>
    <x v="3"/>
    <x v="9101"/>
    <x v="4"/>
    <x v="9117"/>
    <x v="193"/>
    <x v="1758"/>
    <x v="307"/>
    <m/>
    <m/>
    <s v="Jumia"/>
    <s v="Jum"/>
    <n v="3665.44"/>
    <n v="57542997.559999913"/>
    <n v="57542997.559999913"/>
    <s v="Dubai"/>
  </r>
  <r>
    <x v="9123"/>
    <x v="3"/>
    <x v="3"/>
    <x v="3"/>
    <x v="0"/>
    <x v="5"/>
    <x v="9102"/>
    <x v="0"/>
    <x v="9118"/>
    <x v="242"/>
    <x v="2747"/>
    <x v="78"/>
    <m/>
    <m/>
    <s v="sq"/>
    <s v="sq"/>
    <n v="27872.98"/>
    <n v="57542997.559999913"/>
    <n v="57542997.559999913"/>
    <s v="Giza"/>
  </r>
  <r>
    <x v="9124"/>
    <x v="4"/>
    <x v="0"/>
    <x v="4"/>
    <x v="2"/>
    <x v="1"/>
    <x v="9103"/>
    <x v="1"/>
    <x v="9119"/>
    <x v="265"/>
    <x v="4188"/>
    <x v="208"/>
    <m/>
    <m/>
    <s v="Amazon"/>
    <s v="Amazon"/>
    <n v="13290.4"/>
    <n v="92327183.770000085"/>
    <n v="92327183.770000085"/>
    <s v="Alexandria"/>
  </r>
  <r>
    <x v="9125"/>
    <x v="4"/>
    <x v="0"/>
    <x v="4"/>
    <x v="0"/>
    <x v="3"/>
    <x v="9104"/>
    <x v="0"/>
    <x v="9120"/>
    <x v="186"/>
    <x v="2227"/>
    <x v="303"/>
    <m/>
    <m/>
    <s v="sq"/>
    <s v="sq"/>
    <n v="3665.44"/>
    <n v="92327183.770000085"/>
    <n v="92327183.770000085"/>
    <s v="Dubai"/>
  </r>
  <r>
    <x v="9126"/>
    <x v="7"/>
    <x v="0"/>
    <x v="7"/>
    <x v="0"/>
    <x v="2"/>
    <x v="9105"/>
    <x v="3"/>
    <x v="9121"/>
    <x v="322"/>
    <x v="2017"/>
    <x v="191"/>
    <m/>
    <m/>
    <s v="sq"/>
    <s v="sq"/>
    <n v="26648.76"/>
    <n v="92327183.770000085"/>
    <n v="92327183.770000085"/>
    <s v="Casablanca"/>
  </r>
  <r>
    <x v="9127"/>
    <x v="8"/>
    <x v="3"/>
    <x v="8"/>
    <x v="2"/>
    <x v="0"/>
    <x v="9106"/>
    <x v="2"/>
    <x v="9122"/>
    <x v="276"/>
    <x v="4095"/>
    <x v="246"/>
    <m/>
    <m/>
    <s v="Amazon"/>
    <s v="Amazon"/>
    <n v="16284.02"/>
    <n v="57542997.559999913"/>
    <n v="57542997.559999913"/>
    <s v="Cairo"/>
  </r>
  <r>
    <x v="9128"/>
    <x v="2"/>
    <x v="2"/>
    <x v="2"/>
    <x v="2"/>
    <x v="0"/>
    <x v="9107"/>
    <x v="0"/>
    <x v="9123"/>
    <x v="234"/>
    <x v="1296"/>
    <x v="175"/>
    <m/>
    <m/>
    <s v="Amazon"/>
    <s v="Amazon"/>
    <n v="16284.02"/>
    <n v="29200970.130000021"/>
    <n v="29200970.130000021"/>
    <s v="Cairo"/>
  </r>
  <r>
    <x v="9129"/>
    <x v="4"/>
    <x v="0"/>
    <x v="4"/>
    <x v="1"/>
    <x v="0"/>
    <x v="9108"/>
    <x v="2"/>
    <x v="9124"/>
    <x v="18"/>
    <x v="3317"/>
    <x v="341"/>
    <m/>
    <m/>
    <s v="Jumia"/>
    <s v="Jum"/>
    <n v="16284.02"/>
    <n v="92327183.770000085"/>
    <n v="92327183.770000085"/>
    <s v="Cairo"/>
  </r>
  <r>
    <x v="9130"/>
    <x v="3"/>
    <x v="3"/>
    <x v="3"/>
    <x v="0"/>
    <x v="1"/>
    <x v="9109"/>
    <x v="1"/>
    <x v="9125"/>
    <x v="122"/>
    <x v="1536"/>
    <x v="100"/>
    <m/>
    <m/>
    <s v="sq"/>
    <s v="sq"/>
    <n v="13290.4"/>
    <n v="57542997.559999913"/>
    <n v="57542997.559999913"/>
    <s v="Alexandria"/>
  </r>
  <r>
    <x v="9131"/>
    <x v="8"/>
    <x v="3"/>
    <x v="8"/>
    <x v="0"/>
    <x v="1"/>
    <x v="9110"/>
    <x v="0"/>
    <x v="9126"/>
    <x v="229"/>
    <x v="4189"/>
    <x v="61"/>
    <m/>
    <m/>
    <s v="sq"/>
    <s v="sq"/>
    <n v="13290.4"/>
    <n v="57542997.559999913"/>
    <n v="57542997.559999913"/>
    <s v="Alexandria"/>
  </r>
  <r>
    <x v="9132"/>
    <x v="4"/>
    <x v="0"/>
    <x v="4"/>
    <x v="0"/>
    <x v="3"/>
    <x v="9111"/>
    <x v="0"/>
    <x v="9127"/>
    <x v="82"/>
    <x v="1731"/>
    <x v="131"/>
    <m/>
    <m/>
    <s v="sq"/>
    <s v="sq"/>
    <n v="3665.44"/>
    <n v="92327183.770000085"/>
    <n v="92327183.770000085"/>
    <s v="Dubai"/>
  </r>
  <r>
    <x v="9133"/>
    <x v="5"/>
    <x v="1"/>
    <x v="5"/>
    <x v="1"/>
    <x v="2"/>
    <x v="9112"/>
    <x v="3"/>
    <x v="9128"/>
    <x v="214"/>
    <x v="1941"/>
    <x v="272"/>
    <m/>
    <m/>
    <s v="Jumia"/>
    <s v="Jum"/>
    <n v="26648.76"/>
    <n v="91504159.730000004"/>
    <n v="91504159.730000004"/>
    <s v="Casablanca"/>
  </r>
  <r>
    <x v="9134"/>
    <x v="3"/>
    <x v="3"/>
    <x v="3"/>
    <x v="0"/>
    <x v="3"/>
    <x v="9113"/>
    <x v="2"/>
    <x v="9129"/>
    <x v="176"/>
    <x v="3774"/>
    <x v="341"/>
    <m/>
    <m/>
    <s v="sq"/>
    <s v="sq"/>
    <n v="3665.44"/>
    <n v="57542997.559999913"/>
    <n v="57542997.559999913"/>
    <s v="Dubai"/>
  </r>
  <r>
    <x v="9135"/>
    <x v="4"/>
    <x v="0"/>
    <x v="4"/>
    <x v="1"/>
    <x v="1"/>
    <x v="9114"/>
    <x v="2"/>
    <x v="9130"/>
    <x v="236"/>
    <x v="30"/>
    <x v="12"/>
    <m/>
    <m/>
    <s v="Jumia"/>
    <s v="Jum"/>
    <n v="13290.4"/>
    <n v="92327183.770000085"/>
    <n v="92327183.770000085"/>
    <s v="Alexandria"/>
  </r>
  <r>
    <x v="9136"/>
    <x v="4"/>
    <x v="0"/>
    <x v="4"/>
    <x v="2"/>
    <x v="1"/>
    <x v="9115"/>
    <x v="0"/>
    <x v="9131"/>
    <x v="157"/>
    <x v="786"/>
    <x v="27"/>
    <m/>
    <m/>
    <s v="Amazon"/>
    <s v="Amazon"/>
    <n v="13290.4"/>
    <n v="92327183.770000085"/>
    <n v="92327183.770000085"/>
    <s v="Alexandria"/>
  </r>
  <r>
    <x v="9137"/>
    <x v="9"/>
    <x v="1"/>
    <x v="9"/>
    <x v="2"/>
    <x v="0"/>
    <x v="9116"/>
    <x v="4"/>
    <x v="9132"/>
    <x v="227"/>
    <x v="762"/>
    <x v="326"/>
    <m/>
    <m/>
    <s v="Amazon"/>
    <s v="Amazon"/>
    <n v="16284.02"/>
    <n v="91504159.730000004"/>
    <n v="91504159.730000004"/>
    <s v="Cairo"/>
  </r>
  <r>
    <x v="9138"/>
    <x v="7"/>
    <x v="0"/>
    <x v="7"/>
    <x v="0"/>
    <x v="5"/>
    <x v="9117"/>
    <x v="3"/>
    <x v="9133"/>
    <x v="99"/>
    <x v="2369"/>
    <x v="23"/>
    <m/>
    <m/>
    <s v="sq"/>
    <s v="sq"/>
    <n v="27872.98"/>
    <n v="92327183.770000085"/>
    <n v="92327183.770000085"/>
    <s v="Giza"/>
  </r>
  <r>
    <x v="9139"/>
    <x v="7"/>
    <x v="0"/>
    <x v="7"/>
    <x v="2"/>
    <x v="1"/>
    <x v="9118"/>
    <x v="2"/>
    <x v="9134"/>
    <x v="318"/>
    <x v="1455"/>
    <x v="131"/>
    <m/>
    <m/>
    <s v="Amazon"/>
    <s v="Amazon"/>
    <n v="13290.4"/>
    <n v="92327183.770000085"/>
    <n v="92327183.770000085"/>
    <s v="Alexandria"/>
  </r>
  <r>
    <x v="9140"/>
    <x v="2"/>
    <x v="2"/>
    <x v="2"/>
    <x v="0"/>
    <x v="2"/>
    <x v="9119"/>
    <x v="2"/>
    <x v="9135"/>
    <x v="63"/>
    <x v="4190"/>
    <x v="111"/>
    <m/>
    <m/>
    <s v="sq"/>
    <s v="sq"/>
    <n v="26648.76"/>
    <n v="29200970.130000021"/>
    <n v="29200970.130000021"/>
    <s v="Casablanca"/>
  </r>
  <r>
    <x v="9141"/>
    <x v="2"/>
    <x v="2"/>
    <x v="2"/>
    <x v="0"/>
    <x v="3"/>
    <x v="9120"/>
    <x v="0"/>
    <x v="9136"/>
    <x v="328"/>
    <x v="4191"/>
    <x v="80"/>
    <m/>
    <m/>
    <s v="sq"/>
    <s v="sq"/>
    <n v="3665.44"/>
    <n v="29200970.130000021"/>
    <n v="29200970.130000021"/>
    <s v="Dubai"/>
  </r>
  <r>
    <x v="9142"/>
    <x v="1"/>
    <x v="1"/>
    <x v="1"/>
    <x v="0"/>
    <x v="2"/>
    <x v="9121"/>
    <x v="0"/>
    <x v="9137"/>
    <x v="117"/>
    <x v="3900"/>
    <x v="76"/>
    <m/>
    <m/>
    <s v="sq"/>
    <s v="sq"/>
    <n v="26648.76"/>
    <n v="91504159.730000004"/>
    <n v="91504159.730000004"/>
    <s v="Casablanca"/>
  </r>
  <r>
    <x v="9143"/>
    <x v="9"/>
    <x v="1"/>
    <x v="9"/>
    <x v="1"/>
    <x v="3"/>
    <x v="9122"/>
    <x v="3"/>
    <x v="9138"/>
    <x v="194"/>
    <x v="1731"/>
    <x v="14"/>
    <m/>
    <m/>
    <s v="Jumia"/>
    <s v="Jum"/>
    <n v="3665.44"/>
    <n v="91504159.730000004"/>
    <n v="91504159.730000004"/>
    <s v="Dubai"/>
  </r>
  <r>
    <x v="9144"/>
    <x v="6"/>
    <x v="4"/>
    <x v="6"/>
    <x v="2"/>
    <x v="0"/>
    <x v="9123"/>
    <x v="2"/>
    <x v="9139"/>
    <x v="217"/>
    <x v="728"/>
    <x v="167"/>
    <m/>
    <m/>
    <s v="Amazon"/>
    <s v="Amazon"/>
    <n v="16284.02"/>
    <n v="31420413.200000018"/>
    <n v="31420413.200000018"/>
    <s v="Cairo"/>
  </r>
  <r>
    <x v="9145"/>
    <x v="3"/>
    <x v="3"/>
    <x v="3"/>
    <x v="2"/>
    <x v="1"/>
    <x v="9124"/>
    <x v="3"/>
    <x v="9140"/>
    <x v="271"/>
    <x v="2621"/>
    <x v="8"/>
    <m/>
    <m/>
    <s v="Amazon"/>
    <s v="Amazon"/>
    <n v="13290.4"/>
    <n v="57542997.559999913"/>
    <n v="57542997.559999913"/>
    <s v="Alexandria"/>
  </r>
  <r>
    <x v="9146"/>
    <x v="5"/>
    <x v="1"/>
    <x v="5"/>
    <x v="0"/>
    <x v="2"/>
    <x v="9125"/>
    <x v="4"/>
    <x v="9141"/>
    <x v="119"/>
    <x v="375"/>
    <x v="129"/>
    <m/>
    <m/>
    <s v="sq"/>
    <s v="sq"/>
    <n v="26648.76"/>
    <n v="91504159.730000004"/>
    <n v="91504159.730000004"/>
    <s v="Casablanca"/>
  </r>
  <r>
    <x v="9147"/>
    <x v="9"/>
    <x v="1"/>
    <x v="9"/>
    <x v="0"/>
    <x v="0"/>
    <x v="9126"/>
    <x v="2"/>
    <x v="9142"/>
    <x v="40"/>
    <x v="2815"/>
    <x v="293"/>
    <m/>
    <m/>
    <s v="sq"/>
    <s v="sq"/>
    <n v="16284.02"/>
    <n v="91504159.730000004"/>
    <n v="91504159.730000004"/>
    <s v="Cairo"/>
  </r>
  <r>
    <x v="9148"/>
    <x v="6"/>
    <x v="4"/>
    <x v="6"/>
    <x v="2"/>
    <x v="1"/>
    <x v="9127"/>
    <x v="0"/>
    <x v="9143"/>
    <x v="338"/>
    <x v="1185"/>
    <x v="224"/>
    <m/>
    <m/>
    <s v="Amazon"/>
    <s v="Amazon"/>
    <n v="13290.4"/>
    <n v="31420413.200000018"/>
    <n v="31420413.200000018"/>
    <s v="Alexandria"/>
  </r>
  <r>
    <x v="9149"/>
    <x v="9"/>
    <x v="1"/>
    <x v="9"/>
    <x v="0"/>
    <x v="4"/>
    <x v="9128"/>
    <x v="0"/>
    <x v="9144"/>
    <x v="138"/>
    <x v="2387"/>
    <x v="2"/>
    <m/>
    <m/>
    <s v="sq"/>
    <s v="sq"/>
    <n v="99349.3"/>
    <n v="91504159.730000004"/>
    <n v="91504159.730000004"/>
    <s v="Riyadh"/>
  </r>
  <r>
    <x v="9150"/>
    <x v="3"/>
    <x v="3"/>
    <x v="3"/>
    <x v="1"/>
    <x v="5"/>
    <x v="9129"/>
    <x v="0"/>
    <x v="9145"/>
    <x v="80"/>
    <x v="318"/>
    <x v="155"/>
    <m/>
    <m/>
    <s v="Jumia"/>
    <s v="Jum"/>
    <n v="27872.98"/>
    <n v="57542997.559999913"/>
    <n v="57542997.559999913"/>
    <s v="Giza"/>
  </r>
  <r>
    <x v="9151"/>
    <x v="4"/>
    <x v="0"/>
    <x v="4"/>
    <x v="0"/>
    <x v="5"/>
    <x v="9130"/>
    <x v="1"/>
    <x v="9146"/>
    <x v="272"/>
    <x v="1093"/>
    <x v="326"/>
    <m/>
    <m/>
    <s v="sq"/>
    <s v="sq"/>
    <n v="27872.98"/>
    <n v="92327183.770000085"/>
    <n v="92327183.770000085"/>
    <s v="Giza"/>
  </r>
  <r>
    <x v="9152"/>
    <x v="4"/>
    <x v="0"/>
    <x v="4"/>
    <x v="2"/>
    <x v="0"/>
    <x v="9131"/>
    <x v="1"/>
    <x v="9147"/>
    <x v="101"/>
    <x v="4192"/>
    <x v="275"/>
    <m/>
    <m/>
    <s v="Amazon"/>
    <s v="Amazon"/>
    <n v="16284.02"/>
    <n v="92327183.770000085"/>
    <n v="92327183.770000085"/>
    <s v="Cairo"/>
  </r>
  <r>
    <x v="9153"/>
    <x v="5"/>
    <x v="1"/>
    <x v="5"/>
    <x v="0"/>
    <x v="3"/>
    <x v="9132"/>
    <x v="0"/>
    <x v="9148"/>
    <x v="86"/>
    <x v="4193"/>
    <x v="120"/>
    <m/>
    <m/>
    <s v="sq"/>
    <s v="sq"/>
    <n v="3665.44"/>
    <n v="91504159.730000004"/>
    <n v="91504159.730000004"/>
    <s v="Dubai"/>
  </r>
  <r>
    <x v="9154"/>
    <x v="5"/>
    <x v="1"/>
    <x v="5"/>
    <x v="0"/>
    <x v="2"/>
    <x v="9133"/>
    <x v="3"/>
    <x v="9149"/>
    <x v="69"/>
    <x v="3758"/>
    <x v="238"/>
    <m/>
    <m/>
    <s v="sq"/>
    <s v="sq"/>
    <n v="26648.76"/>
    <n v="91504159.730000004"/>
    <n v="91504159.730000004"/>
    <s v="Casablanca"/>
  </r>
  <r>
    <x v="9155"/>
    <x v="6"/>
    <x v="4"/>
    <x v="6"/>
    <x v="0"/>
    <x v="3"/>
    <x v="9134"/>
    <x v="1"/>
    <x v="9150"/>
    <x v="99"/>
    <x v="4194"/>
    <x v="252"/>
    <m/>
    <m/>
    <s v="sq"/>
    <s v="sq"/>
    <n v="3665.44"/>
    <n v="31420413.200000018"/>
    <n v="31420413.200000018"/>
    <s v="Dubai"/>
  </r>
  <r>
    <x v="9156"/>
    <x v="0"/>
    <x v="0"/>
    <x v="0"/>
    <x v="1"/>
    <x v="2"/>
    <x v="9135"/>
    <x v="0"/>
    <x v="9151"/>
    <x v="249"/>
    <x v="1015"/>
    <x v="209"/>
    <m/>
    <m/>
    <s v="Jumia"/>
    <s v="Jum"/>
    <n v="26648.76"/>
    <n v="92327183.770000085"/>
    <n v="92327183.770000085"/>
    <s v="Casablanca"/>
  </r>
  <r>
    <x v="9157"/>
    <x v="2"/>
    <x v="2"/>
    <x v="2"/>
    <x v="0"/>
    <x v="2"/>
    <x v="9136"/>
    <x v="0"/>
    <x v="9152"/>
    <x v="20"/>
    <x v="3762"/>
    <x v="203"/>
    <m/>
    <m/>
    <s v="sq"/>
    <s v="sq"/>
    <n v="26648.76"/>
    <n v="29200970.130000021"/>
    <n v="29200970.130000021"/>
    <s v="Casablanca"/>
  </r>
  <r>
    <x v="9158"/>
    <x v="5"/>
    <x v="1"/>
    <x v="5"/>
    <x v="2"/>
    <x v="0"/>
    <x v="9137"/>
    <x v="1"/>
    <x v="9153"/>
    <x v="70"/>
    <x v="1379"/>
    <x v="163"/>
    <m/>
    <m/>
    <s v="Amazon"/>
    <s v="Amazon"/>
    <n v="16284.02"/>
    <n v="91504159.730000004"/>
    <n v="91504159.730000004"/>
    <s v="Cairo"/>
  </r>
  <r>
    <x v="9159"/>
    <x v="6"/>
    <x v="4"/>
    <x v="6"/>
    <x v="1"/>
    <x v="0"/>
    <x v="9138"/>
    <x v="0"/>
    <x v="9154"/>
    <x v="23"/>
    <x v="2353"/>
    <x v="260"/>
    <m/>
    <m/>
    <s v="Jumia"/>
    <s v="Jum"/>
    <n v="16284.02"/>
    <n v="31420413.200000018"/>
    <n v="31420413.200000018"/>
    <s v="Cairo"/>
  </r>
  <r>
    <x v="9160"/>
    <x v="0"/>
    <x v="0"/>
    <x v="0"/>
    <x v="1"/>
    <x v="5"/>
    <x v="9139"/>
    <x v="2"/>
    <x v="9155"/>
    <x v="230"/>
    <x v="4195"/>
    <x v="254"/>
    <m/>
    <m/>
    <s v="Jumia"/>
    <s v="Jum"/>
    <n v="27872.98"/>
    <n v="92327183.770000085"/>
    <n v="92327183.770000085"/>
    <s v="Giza"/>
  </r>
  <r>
    <x v="9161"/>
    <x v="2"/>
    <x v="2"/>
    <x v="2"/>
    <x v="1"/>
    <x v="2"/>
    <x v="9140"/>
    <x v="3"/>
    <x v="9156"/>
    <x v="372"/>
    <x v="467"/>
    <x v="152"/>
    <m/>
    <m/>
    <s v="Jumia"/>
    <s v="Jum"/>
    <n v="26648.76"/>
    <n v="29200970.130000021"/>
    <n v="29200970.130000021"/>
    <s v="Casablanca"/>
  </r>
  <r>
    <x v="9162"/>
    <x v="7"/>
    <x v="0"/>
    <x v="7"/>
    <x v="2"/>
    <x v="5"/>
    <x v="9141"/>
    <x v="0"/>
    <x v="9157"/>
    <x v="16"/>
    <x v="2226"/>
    <x v="54"/>
    <m/>
    <m/>
    <s v="Amazon"/>
    <s v="Amazon"/>
    <n v="27872.98"/>
    <n v="92327183.770000085"/>
    <n v="92327183.770000085"/>
    <s v="Giza"/>
  </r>
  <r>
    <x v="9163"/>
    <x v="8"/>
    <x v="3"/>
    <x v="8"/>
    <x v="2"/>
    <x v="3"/>
    <x v="9142"/>
    <x v="0"/>
    <x v="9158"/>
    <x v="265"/>
    <x v="4196"/>
    <x v="201"/>
    <m/>
    <m/>
    <s v="Amazon"/>
    <s v="Amazon"/>
    <n v="3665.44"/>
    <n v="57542997.559999913"/>
    <n v="57542997.559999913"/>
    <s v="Dubai"/>
  </r>
  <r>
    <x v="9164"/>
    <x v="2"/>
    <x v="2"/>
    <x v="2"/>
    <x v="1"/>
    <x v="2"/>
    <x v="9143"/>
    <x v="4"/>
    <x v="9159"/>
    <x v="334"/>
    <x v="1028"/>
    <x v="159"/>
    <m/>
    <m/>
    <s v="Jumia"/>
    <s v="Jum"/>
    <n v="26648.76"/>
    <n v="29200970.130000021"/>
    <n v="29200970.130000021"/>
    <s v="Casablanca"/>
  </r>
  <r>
    <x v="9165"/>
    <x v="7"/>
    <x v="0"/>
    <x v="7"/>
    <x v="0"/>
    <x v="2"/>
    <x v="9144"/>
    <x v="3"/>
    <x v="9160"/>
    <x v="122"/>
    <x v="4197"/>
    <x v="71"/>
    <m/>
    <m/>
    <s v="sq"/>
    <s v="sq"/>
    <n v="26648.76"/>
    <n v="92327183.770000085"/>
    <n v="92327183.770000085"/>
    <s v="Casablanca"/>
  </r>
  <r>
    <x v="9166"/>
    <x v="8"/>
    <x v="3"/>
    <x v="8"/>
    <x v="2"/>
    <x v="0"/>
    <x v="9145"/>
    <x v="3"/>
    <x v="9161"/>
    <x v="153"/>
    <x v="583"/>
    <x v="30"/>
    <m/>
    <m/>
    <s v="Amazon"/>
    <s v="Amazon"/>
    <n v="16284.02"/>
    <n v="57542997.559999913"/>
    <n v="57542997.559999913"/>
    <s v="Cairo"/>
  </r>
  <r>
    <x v="9167"/>
    <x v="6"/>
    <x v="4"/>
    <x v="6"/>
    <x v="1"/>
    <x v="5"/>
    <x v="9146"/>
    <x v="0"/>
    <x v="9162"/>
    <x v="209"/>
    <x v="330"/>
    <x v="159"/>
    <m/>
    <m/>
    <s v="Jumia"/>
    <s v="Jum"/>
    <n v="27872.98"/>
    <n v="31420413.200000018"/>
    <n v="31420413.200000018"/>
    <s v="Giza"/>
  </r>
  <r>
    <x v="9168"/>
    <x v="4"/>
    <x v="0"/>
    <x v="4"/>
    <x v="2"/>
    <x v="0"/>
    <x v="9147"/>
    <x v="4"/>
    <x v="9163"/>
    <x v="143"/>
    <x v="518"/>
    <x v="331"/>
    <m/>
    <m/>
    <s v="Amazon"/>
    <s v="Amazon"/>
    <n v="16284.02"/>
    <n v="92327183.770000085"/>
    <n v="92327183.770000085"/>
    <s v="Cairo"/>
  </r>
  <r>
    <x v="9169"/>
    <x v="1"/>
    <x v="1"/>
    <x v="1"/>
    <x v="0"/>
    <x v="2"/>
    <x v="9148"/>
    <x v="1"/>
    <x v="9164"/>
    <x v="312"/>
    <x v="696"/>
    <x v="330"/>
    <m/>
    <m/>
    <s v="sq"/>
    <s v="sq"/>
    <n v="26648.76"/>
    <n v="91504159.730000004"/>
    <n v="91504159.730000004"/>
    <s v="Casablanca"/>
  </r>
  <r>
    <x v="9170"/>
    <x v="0"/>
    <x v="0"/>
    <x v="0"/>
    <x v="2"/>
    <x v="4"/>
    <x v="9149"/>
    <x v="0"/>
    <x v="9165"/>
    <x v="34"/>
    <x v="2637"/>
    <x v="216"/>
    <m/>
    <m/>
    <s v="Amazon"/>
    <s v="Amazon"/>
    <n v="99349.3"/>
    <n v="92327183.770000085"/>
    <n v="92327183.770000085"/>
    <s v="Riyadh"/>
  </r>
  <r>
    <x v="9171"/>
    <x v="4"/>
    <x v="0"/>
    <x v="4"/>
    <x v="2"/>
    <x v="4"/>
    <x v="9150"/>
    <x v="4"/>
    <x v="9166"/>
    <x v="55"/>
    <x v="3880"/>
    <x v="135"/>
    <m/>
    <m/>
    <s v="Amazon"/>
    <s v="Amazon"/>
    <n v="99349.3"/>
    <n v="92327183.770000085"/>
    <n v="92327183.770000085"/>
    <s v="Riyadh"/>
  </r>
  <r>
    <x v="9172"/>
    <x v="0"/>
    <x v="0"/>
    <x v="0"/>
    <x v="1"/>
    <x v="2"/>
    <x v="9151"/>
    <x v="1"/>
    <x v="9167"/>
    <x v="315"/>
    <x v="1903"/>
    <x v="323"/>
    <m/>
    <m/>
    <s v="Jumia"/>
    <s v="Jum"/>
    <n v="26648.76"/>
    <n v="92327183.770000085"/>
    <n v="92327183.770000085"/>
    <s v="Casablanca"/>
  </r>
  <r>
    <x v="9173"/>
    <x v="9"/>
    <x v="1"/>
    <x v="9"/>
    <x v="1"/>
    <x v="0"/>
    <x v="9152"/>
    <x v="2"/>
    <x v="9168"/>
    <x v="203"/>
    <x v="610"/>
    <x v="287"/>
    <m/>
    <m/>
    <s v="Jumia"/>
    <s v="Jum"/>
    <n v="16284.02"/>
    <n v="91504159.730000004"/>
    <n v="91504159.730000004"/>
    <s v="Cairo"/>
  </r>
  <r>
    <x v="9174"/>
    <x v="2"/>
    <x v="2"/>
    <x v="2"/>
    <x v="2"/>
    <x v="1"/>
    <x v="9153"/>
    <x v="0"/>
    <x v="9169"/>
    <x v="73"/>
    <x v="495"/>
    <x v="80"/>
    <m/>
    <m/>
    <s v="Amazon"/>
    <s v="Amazon"/>
    <n v="13290.4"/>
    <n v="29200970.130000021"/>
    <n v="29200970.130000021"/>
    <s v="Alexandria"/>
  </r>
  <r>
    <x v="9175"/>
    <x v="5"/>
    <x v="1"/>
    <x v="5"/>
    <x v="1"/>
    <x v="1"/>
    <x v="9154"/>
    <x v="1"/>
    <x v="9170"/>
    <x v="313"/>
    <x v="4198"/>
    <x v="76"/>
    <m/>
    <m/>
    <s v="Jumia"/>
    <s v="Jum"/>
    <n v="13290.4"/>
    <n v="91504159.730000004"/>
    <n v="91504159.730000004"/>
    <s v="Alexandria"/>
  </r>
  <r>
    <x v="9176"/>
    <x v="8"/>
    <x v="3"/>
    <x v="8"/>
    <x v="0"/>
    <x v="2"/>
    <x v="9155"/>
    <x v="3"/>
    <x v="9171"/>
    <x v="130"/>
    <x v="3898"/>
    <x v="27"/>
    <m/>
    <m/>
    <s v="sq"/>
    <s v="sq"/>
    <n v="26648.76"/>
    <n v="57542997.559999913"/>
    <n v="57542997.559999913"/>
    <s v="Casablanca"/>
  </r>
  <r>
    <x v="9177"/>
    <x v="9"/>
    <x v="1"/>
    <x v="9"/>
    <x v="2"/>
    <x v="3"/>
    <x v="9156"/>
    <x v="3"/>
    <x v="9172"/>
    <x v="248"/>
    <x v="3871"/>
    <x v="217"/>
    <m/>
    <m/>
    <s v="Amazon"/>
    <s v="Amazon"/>
    <n v="3665.44"/>
    <n v="91504159.730000004"/>
    <n v="91504159.730000004"/>
    <s v="Dubai"/>
  </r>
  <r>
    <x v="9178"/>
    <x v="7"/>
    <x v="0"/>
    <x v="7"/>
    <x v="0"/>
    <x v="1"/>
    <x v="9157"/>
    <x v="4"/>
    <x v="9173"/>
    <x v="214"/>
    <x v="2912"/>
    <x v="252"/>
    <m/>
    <m/>
    <s v="sq"/>
    <s v="sq"/>
    <n v="13290.4"/>
    <n v="92327183.770000085"/>
    <n v="92327183.770000085"/>
    <s v="Alexandria"/>
  </r>
  <r>
    <x v="9179"/>
    <x v="6"/>
    <x v="4"/>
    <x v="6"/>
    <x v="0"/>
    <x v="4"/>
    <x v="9158"/>
    <x v="4"/>
    <x v="9174"/>
    <x v="31"/>
    <x v="2965"/>
    <x v="85"/>
    <m/>
    <m/>
    <s v="sq"/>
    <s v="sq"/>
    <n v="99349.3"/>
    <n v="31420413.200000018"/>
    <n v="31420413.200000018"/>
    <s v="Riyadh"/>
  </r>
  <r>
    <x v="9180"/>
    <x v="6"/>
    <x v="4"/>
    <x v="6"/>
    <x v="1"/>
    <x v="4"/>
    <x v="9159"/>
    <x v="0"/>
    <x v="9175"/>
    <x v="185"/>
    <x v="2701"/>
    <x v="119"/>
    <m/>
    <m/>
    <s v="Jumia"/>
    <s v="Jum"/>
    <n v="99349.3"/>
    <n v="31420413.200000018"/>
    <n v="31420413.200000018"/>
    <s v="Riyadh"/>
  </r>
  <r>
    <x v="9181"/>
    <x v="4"/>
    <x v="0"/>
    <x v="4"/>
    <x v="2"/>
    <x v="2"/>
    <x v="9160"/>
    <x v="0"/>
    <x v="9176"/>
    <x v="302"/>
    <x v="2459"/>
    <x v="250"/>
    <m/>
    <m/>
    <s v="Amazon"/>
    <s v="Amazon"/>
    <n v="26648.76"/>
    <n v="92327183.770000085"/>
    <n v="92327183.770000085"/>
    <s v="Casablanca"/>
  </r>
  <r>
    <x v="9182"/>
    <x v="3"/>
    <x v="3"/>
    <x v="3"/>
    <x v="1"/>
    <x v="5"/>
    <x v="9161"/>
    <x v="2"/>
    <x v="9177"/>
    <x v="324"/>
    <x v="1160"/>
    <x v="1"/>
    <m/>
    <m/>
    <s v="Jumia"/>
    <s v="Jum"/>
    <n v="27872.98"/>
    <n v="57542997.559999913"/>
    <n v="57542997.559999913"/>
    <s v="Giza"/>
  </r>
  <r>
    <x v="9183"/>
    <x v="8"/>
    <x v="3"/>
    <x v="8"/>
    <x v="1"/>
    <x v="5"/>
    <x v="9162"/>
    <x v="0"/>
    <x v="9178"/>
    <x v="256"/>
    <x v="3833"/>
    <x v="334"/>
    <m/>
    <m/>
    <s v="Jumia"/>
    <s v="Jum"/>
    <n v="27872.98"/>
    <n v="57542997.559999913"/>
    <n v="57542997.559999913"/>
    <s v="Giza"/>
  </r>
  <r>
    <x v="9184"/>
    <x v="8"/>
    <x v="3"/>
    <x v="8"/>
    <x v="0"/>
    <x v="5"/>
    <x v="9163"/>
    <x v="3"/>
    <x v="9179"/>
    <x v="79"/>
    <x v="4199"/>
    <x v="234"/>
    <m/>
    <m/>
    <s v="sq"/>
    <s v="sq"/>
    <n v="27872.98"/>
    <n v="57542997.559999913"/>
    <n v="57542997.559999913"/>
    <s v="Giza"/>
  </r>
  <r>
    <x v="9185"/>
    <x v="3"/>
    <x v="3"/>
    <x v="3"/>
    <x v="0"/>
    <x v="5"/>
    <x v="9164"/>
    <x v="1"/>
    <x v="9180"/>
    <x v="263"/>
    <x v="1322"/>
    <x v="163"/>
    <m/>
    <m/>
    <s v="sq"/>
    <s v="sq"/>
    <n v="27872.98"/>
    <n v="57542997.559999913"/>
    <n v="57542997.559999913"/>
    <s v="Giza"/>
  </r>
  <r>
    <x v="9186"/>
    <x v="5"/>
    <x v="1"/>
    <x v="5"/>
    <x v="0"/>
    <x v="0"/>
    <x v="9165"/>
    <x v="3"/>
    <x v="9181"/>
    <x v="228"/>
    <x v="4200"/>
    <x v="313"/>
    <m/>
    <m/>
    <s v="sq"/>
    <s v="sq"/>
    <n v="16284.02"/>
    <n v="91504159.730000004"/>
    <n v="91504159.730000004"/>
    <s v="Cairo"/>
  </r>
  <r>
    <x v="9187"/>
    <x v="5"/>
    <x v="1"/>
    <x v="5"/>
    <x v="2"/>
    <x v="1"/>
    <x v="9166"/>
    <x v="3"/>
    <x v="9182"/>
    <x v="17"/>
    <x v="53"/>
    <x v="143"/>
    <m/>
    <m/>
    <s v="Amazon"/>
    <s v="Amazon"/>
    <n v="13290.4"/>
    <n v="91504159.730000004"/>
    <n v="91504159.730000004"/>
    <s v="Alexandria"/>
  </r>
  <r>
    <x v="9188"/>
    <x v="2"/>
    <x v="2"/>
    <x v="2"/>
    <x v="2"/>
    <x v="2"/>
    <x v="9167"/>
    <x v="1"/>
    <x v="9183"/>
    <x v="32"/>
    <x v="1276"/>
    <x v="292"/>
    <m/>
    <m/>
    <s v="Amazon"/>
    <s v="Amazon"/>
    <n v="26648.76"/>
    <n v="29200970.130000021"/>
    <n v="29200970.130000021"/>
    <s v="Casablanca"/>
  </r>
  <r>
    <x v="9189"/>
    <x v="6"/>
    <x v="4"/>
    <x v="6"/>
    <x v="0"/>
    <x v="0"/>
    <x v="9168"/>
    <x v="0"/>
    <x v="9184"/>
    <x v="32"/>
    <x v="3980"/>
    <x v="151"/>
    <m/>
    <m/>
    <s v="sq"/>
    <s v="sq"/>
    <n v="16284.02"/>
    <n v="31420413.200000018"/>
    <n v="31420413.200000018"/>
    <s v="Cairo"/>
  </r>
  <r>
    <x v="9190"/>
    <x v="9"/>
    <x v="1"/>
    <x v="9"/>
    <x v="0"/>
    <x v="0"/>
    <x v="9169"/>
    <x v="2"/>
    <x v="9185"/>
    <x v="339"/>
    <x v="4187"/>
    <x v="3"/>
    <m/>
    <m/>
    <s v="sq"/>
    <s v="sq"/>
    <n v="16284.02"/>
    <n v="91504159.730000004"/>
    <n v="91504159.730000004"/>
    <s v="Cairo"/>
  </r>
  <r>
    <x v="9191"/>
    <x v="9"/>
    <x v="1"/>
    <x v="9"/>
    <x v="1"/>
    <x v="0"/>
    <x v="9170"/>
    <x v="2"/>
    <x v="9186"/>
    <x v="201"/>
    <x v="3572"/>
    <x v="180"/>
    <m/>
    <m/>
    <s v="Jumia"/>
    <s v="Jum"/>
    <n v="16284.02"/>
    <n v="91504159.730000004"/>
    <n v="91504159.730000004"/>
    <s v="Cairo"/>
  </r>
  <r>
    <x v="9192"/>
    <x v="6"/>
    <x v="4"/>
    <x v="6"/>
    <x v="2"/>
    <x v="4"/>
    <x v="9171"/>
    <x v="3"/>
    <x v="9187"/>
    <x v="284"/>
    <x v="1850"/>
    <x v="93"/>
    <m/>
    <m/>
    <s v="Amazon"/>
    <s v="Amazon"/>
    <n v="99349.3"/>
    <n v="31420413.200000018"/>
    <n v="31420413.200000018"/>
    <s v="Riyadh"/>
  </r>
  <r>
    <x v="9193"/>
    <x v="3"/>
    <x v="3"/>
    <x v="3"/>
    <x v="2"/>
    <x v="3"/>
    <x v="9172"/>
    <x v="1"/>
    <x v="9188"/>
    <x v="275"/>
    <x v="2692"/>
    <x v="28"/>
    <m/>
    <m/>
    <s v="Amazon"/>
    <s v="Amazon"/>
    <n v="3665.44"/>
    <n v="57542997.559999913"/>
    <n v="57542997.559999913"/>
    <s v="Dubai"/>
  </r>
  <r>
    <x v="9194"/>
    <x v="0"/>
    <x v="0"/>
    <x v="0"/>
    <x v="2"/>
    <x v="3"/>
    <x v="9173"/>
    <x v="0"/>
    <x v="9189"/>
    <x v="29"/>
    <x v="4201"/>
    <x v="299"/>
    <m/>
    <m/>
    <s v="Amazon"/>
    <s v="Amazon"/>
    <n v="3665.44"/>
    <n v="92327183.770000085"/>
    <n v="92327183.770000085"/>
    <s v="Dubai"/>
  </r>
  <r>
    <x v="9195"/>
    <x v="9"/>
    <x v="1"/>
    <x v="9"/>
    <x v="2"/>
    <x v="3"/>
    <x v="9174"/>
    <x v="3"/>
    <x v="9190"/>
    <x v="194"/>
    <x v="201"/>
    <x v="33"/>
    <m/>
    <m/>
    <s v="Amazon"/>
    <s v="Amazon"/>
    <n v="3665.44"/>
    <n v="91504159.730000004"/>
    <n v="91504159.730000004"/>
    <s v="Dubai"/>
  </r>
  <r>
    <x v="9196"/>
    <x v="8"/>
    <x v="3"/>
    <x v="8"/>
    <x v="0"/>
    <x v="4"/>
    <x v="9175"/>
    <x v="0"/>
    <x v="9191"/>
    <x v="92"/>
    <x v="3127"/>
    <x v="19"/>
    <m/>
    <m/>
    <s v="sq"/>
    <s v="sq"/>
    <n v="99349.3"/>
    <n v="57542997.559999913"/>
    <n v="57542997.559999913"/>
    <s v="Riyadh"/>
  </r>
  <r>
    <x v="9197"/>
    <x v="3"/>
    <x v="3"/>
    <x v="3"/>
    <x v="2"/>
    <x v="5"/>
    <x v="9176"/>
    <x v="3"/>
    <x v="9192"/>
    <x v="16"/>
    <x v="3374"/>
    <x v="355"/>
    <m/>
    <m/>
    <s v="Amazon"/>
    <s v="Amazon"/>
    <n v="27872.98"/>
    <n v="57542997.559999913"/>
    <n v="57542997.559999913"/>
    <s v="Giza"/>
  </r>
  <r>
    <x v="9198"/>
    <x v="1"/>
    <x v="1"/>
    <x v="1"/>
    <x v="2"/>
    <x v="3"/>
    <x v="9177"/>
    <x v="4"/>
    <x v="9193"/>
    <x v="338"/>
    <x v="2300"/>
    <x v="260"/>
    <m/>
    <m/>
    <s v="Amazon"/>
    <s v="Amazon"/>
    <n v="3665.44"/>
    <n v="91504159.730000004"/>
    <n v="91504159.730000004"/>
    <s v="Dubai"/>
  </r>
  <r>
    <x v="9199"/>
    <x v="0"/>
    <x v="0"/>
    <x v="0"/>
    <x v="0"/>
    <x v="5"/>
    <x v="9178"/>
    <x v="2"/>
    <x v="9194"/>
    <x v="81"/>
    <x v="994"/>
    <x v="95"/>
    <m/>
    <m/>
    <s v="sq"/>
    <s v="sq"/>
    <n v="27872.98"/>
    <n v="92327183.770000085"/>
    <n v="92327183.770000085"/>
    <s v="Giza"/>
  </r>
  <r>
    <x v="9200"/>
    <x v="0"/>
    <x v="0"/>
    <x v="0"/>
    <x v="2"/>
    <x v="2"/>
    <x v="9179"/>
    <x v="1"/>
    <x v="9195"/>
    <x v="124"/>
    <x v="238"/>
    <x v="167"/>
    <m/>
    <m/>
    <s v="Amazon"/>
    <s v="Amazon"/>
    <n v="26648.76"/>
    <n v="92327183.770000085"/>
    <n v="92327183.770000085"/>
    <s v="Casablanca"/>
  </r>
  <r>
    <x v="9201"/>
    <x v="6"/>
    <x v="4"/>
    <x v="6"/>
    <x v="0"/>
    <x v="5"/>
    <x v="9180"/>
    <x v="0"/>
    <x v="9196"/>
    <x v="20"/>
    <x v="2214"/>
    <x v="326"/>
    <m/>
    <m/>
    <s v="sq"/>
    <s v="sq"/>
    <n v="27872.98"/>
    <n v="31420413.200000018"/>
    <n v="31420413.200000018"/>
    <s v="Giza"/>
  </r>
  <r>
    <x v="9202"/>
    <x v="8"/>
    <x v="3"/>
    <x v="8"/>
    <x v="1"/>
    <x v="1"/>
    <x v="9181"/>
    <x v="3"/>
    <x v="9197"/>
    <x v="231"/>
    <x v="2972"/>
    <x v="209"/>
    <m/>
    <m/>
    <s v="Jumia"/>
    <s v="Jum"/>
    <n v="13290.4"/>
    <n v="57542997.559999913"/>
    <n v="57542997.559999913"/>
    <s v="Alexandria"/>
  </r>
  <r>
    <x v="9203"/>
    <x v="0"/>
    <x v="0"/>
    <x v="0"/>
    <x v="1"/>
    <x v="5"/>
    <x v="9182"/>
    <x v="0"/>
    <x v="9198"/>
    <x v="338"/>
    <x v="728"/>
    <x v="93"/>
    <m/>
    <m/>
    <s v="Jumia"/>
    <s v="Jum"/>
    <n v="27872.98"/>
    <n v="92327183.770000085"/>
    <n v="92327183.770000085"/>
    <s v="Giza"/>
  </r>
  <r>
    <x v="9204"/>
    <x v="9"/>
    <x v="1"/>
    <x v="9"/>
    <x v="0"/>
    <x v="0"/>
    <x v="9183"/>
    <x v="3"/>
    <x v="9199"/>
    <x v="187"/>
    <x v="3279"/>
    <x v="119"/>
    <m/>
    <m/>
    <s v="sq"/>
    <s v="sq"/>
    <n v="16284.02"/>
    <n v="91504159.730000004"/>
    <n v="91504159.730000004"/>
    <s v="Cairo"/>
  </r>
  <r>
    <x v="9205"/>
    <x v="5"/>
    <x v="1"/>
    <x v="5"/>
    <x v="0"/>
    <x v="1"/>
    <x v="9184"/>
    <x v="3"/>
    <x v="9200"/>
    <x v="341"/>
    <x v="733"/>
    <x v="155"/>
    <m/>
    <m/>
    <s v="sq"/>
    <s v="sq"/>
    <n v="13290.4"/>
    <n v="91504159.730000004"/>
    <n v="91504159.730000004"/>
    <s v="Alexandria"/>
  </r>
  <r>
    <x v="9206"/>
    <x v="5"/>
    <x v="1"/>
    <x v="5"/>
    <x v="2"/>
    <x v="3"/>
    <x v="9185"/>
    <x v="4"/>
    <x v="9201"/>
    <x v="162"/>
    <x v="4202"/>
    <x v="82"/>
    <m/>
    <m/>
    <s v="Amazon"/>
    <s v="Amazon"/>
    <n v="3665.44"/>
    <n v="91504159.730000004"/>
    <n v="91504159.730000004"/>
    <s v="Dubai"/>
  </r>
  <r>
    <x v="9207"/>
    <x v="3"/>
    <x v="3"/>
    <x v="3"/>
    <x v="2"/>
    <x v="5"/>
    <x v="9186"/>
    <x v="3"/>
    <x v="9202"/>
    <x v="93"/>
    <x v="4203"/>
    <x v="256"/>
    <m/>
    <m/>
    <s v="Amazon"/>
    <s v="Amazon"/>
    <n v="27872.98"/>
    <n v="57542997.559999913"/>
    <n v="57542997.559999913"/>
    <s v="Giza"/>
  </r>
  <r>
    <x v="9208"/>
    <x v="3"/>
    <x v="3"/>
    <x v="3"/>
    <x v="2"/>
    <x v="5"/>
    <x v="9187"/>
    <x v="3"/>
    <x v="9203"/>
    <x v="67"/>
    <x v="2909"/>
    <x v="134"/>
    <m/>
    <m/>
    <s v="Amazon"/>
    <s v="Amazon"/>
    <n v="27872.98"/>
    <n v="57542997.559999913"/>
    <n v="57542997.559999913"/>
    <s v="Giza"/>
  </r>
  <r>
    <x v="9209"/>
    <x v="2"/>
    <x v="2"/>
    <x v="2"/>
    <x v="1"/>
    <x v="0"/>
    <x v="9188"/>
    <x v="0"/>
    <x v="9204"/>
    <x v="93"/>
    <x v="769"/>
    <x v="5"/>
    <m/>
    <m/>
    <s v="Jumia"/>
    <s v="Jum"/>
    <n v="16284.02"/>
    <n v="29200970.130000021"/>
    <n v="29200970.130000021"/>
    <s v="Cairo"/>
  </r>
  <r>
    <x v="9210"/>
    <x v="4"/>
    <x v="0"/>
    <x v="4"/>
    <x v="0"/>
    <x v="3"/>
    <x v="9189"/>
    <x v="0"/>
    <x v="9205"/>
    <x v="3"/>
    <x v="3371"/>
    <x v="320"/>
    <m/>
    <m/>
    <s v="sq"/>
    <s v="sq"/>
    <n v="3665.44"/>
    <n v="92327183.770000085"/>
    <n v="92327183.770000085"/>
    <s v="Dubai"/>
  </r>
  <r>
    <x v="9211"/>
    <x v="2"/>
    <x v="2"/>
    <x v="2"/>
    <x v="1"/>
    <x v="5"/>
    <x v="9190"/>
    <x v="3"/>
    <x v="9206"/>
    <x v="120"/>
    <x v="3978"/>
    <x v="167"/>
    <m/>
    <m/>
    <s v="Jumia"/>
    <s v="Jum"/>
    <n v="27872.98"/>
    <n v="29200970.130000021"/>
    <n v="29200970.130000021"/>
    <s v="Giza"/>
  </r>
  <r>
    <x v="9212"/>
    <x v="9"/>
    <x v="1"/>
    <x v="9"/>
    <x v="0"/>
    <x v="3"/>
    <x v="9191"/>
    <x v="1"/>
    <x v="9207"/>
    <x v="364"/>
    <x v="1586"/>
    <x v="7"/>
    <m/>
    <m/>
    <s v="sq"/>
    <s v="sq"/>
    <n v="3665.44"/>
    <n v="91504159.730000004"/>
    <n v="91504159.730000004"/>
    <s v="Dubai"/>
  </r>
  <r>
    <x v="9213"/>
    <x v="7"/>
    <x v="0"/>
    <x v="7"/>
    <x v="2"/>
    <x v="5"/>
    <x v="9192"/>
    <x v="4"/>
    <x v="9208"/>
    <x v="365"/>
    <x v="4204"/>
    <x v="124"/>
    <m/>
    <m/>
    <s v="Amazon"/>
    <s v="Amazon"/>
    <n v="27872.98"/>
    <n v="92327183.770000085"/>
    <n v="92327183.770000085"/>
    <s v="Giza"/>
  </r>
  <r>
    <x v="9214"/>
    <x v="2"/>
    <x v="2"/>
    <x v="2"/>
    <x v="0"/>
    <x v="1"/>
    <x v="9193"/>
    <x v="2"/>
    <x v="9209"/>
    <x v="112"/>
    <x v="2762"/>
    <x v="105"/>
    <m/>
    <m/>
    <s v="sq"/>
    <s v="sq"/>
    <n v="13290.4"/>
    <n v="29200970.130000021"/>
    <n v="29200970.130000021"/>
    <s v="Alexandria"/>
  </r>
  <r>
    <x v="9215"/>
    <x v="1"/>
    <x v="1"/>
    <x v="1"/>
    <x v="2"/>
    <x v="0"/>
    <x v="9194"/>
    <x v="0"/>
    <x v="9210"/>
    <x v="303"/>
    <x v="4205"/>
    <x v="120"/>
    <m/>
    <m/>
    <s v="Amazon"/>
    <s v="Amazon"/>
    <n v="16284.02"/>
    <n v="91504159.730000004"/>
    <n v="91504159.730000004"/>
    <s v="Cairo"/>
  </r>
  <r>
    <x v="9216"/>
    <x v="7"/>
    <x v="0"/>
    <x v="7"/>
    <x v="1"/>
    <x v="1"/>
    <x v="9195"/>
    <x v="0"/>
    <x v="9211"/>
    <x v="329"/>
    <x v="3014"/>
    <x v="36"/>
    <m/>
    <m/>
    <s v="Jumia"/>
    <s v="Jum"/>
    <n v="13290.4"/>
    <n v="92327183.770000085"/>
    <n v="92327183.770000085"/>
    <s v="Alexandria"/>
  </r>
  <r>
    <x v="9217"/>
    <x v="7"/>
    <x v="0"/>
    <x v="7"/>
    <x v="2"/>
    <x v="5"/>
    <x v="9196"/>
    <x v="2"/>
    <x v="9212"/>
    <x v="399"/>
    <x v="1927"/>
    <x v="141"/>
    <m/>
    <m/>
    <s v="Amazon"/>
    <s v="Amazon"/>
    <n v="27872.98"/>
    <n v="92327183.770000085"/>
    <n v="92327183.770000085"/>
    <s v="Giza"/>
  </r>
  <r>
    <x v="9218"/>
    <x v="2"/>
    <x v="2"/>
    <x v="2"/>
    <x v="2"/>
    <x v="1"/>
    <x v="9197"/>
    <x v="1"/>
    <x v="9213"/>
    <x v="15"/>
    <x v="4039"/>
    <x v="311"/>
    <m/>
    <m/>
    <s v="Amazon"/>
    <s v="Amazon"/>
    <n v="13290.4"/>
    <n v="29200970.130000021"/>
    <n v="29200970.130000021"/>
    <s v="Alexandria"/>
  </r>
  <r>
    <x v="9219"/>
    <x v="3"/>
    <x v="3"/>
    <x v="3"/>
    <x v="0"/>
    <x v="2"/>
    <x v="9198"/>
    <x v="2"/>
    <x v="9214"/>
    <x v="274"/>
    <x v="3759"/>
    <x v="106"/>
    <m/>
    <m/>
    <s v="sq"/>
    <s v="sq"/>
    <n v="26648.76"/>
    <n v="57542997.559999913"/>
    <n v="57542997.559999913"/>
    <s v="Casablanca"/>
  </r>
  <r>
    <x v="9220"/>
    <x v="5"/>
    <x v="1"/>
    <x v="5"/>
    <x v="2"/>
    <x v="1"/>
    <x v="9199"/>
    <x v="4"/>
    <x v="9215"/>
    <x v="131"/>
    <x v="76"/>
    <x v="148"/>
    <m/>
    <m/>
    <s v="Amazon"/>
    <s v="Amazon"/>
    <n v="13290.4"/>
    <n v="91504159.730000004"/>
    <n v="91504159.730000004"/>
    <s v="Alexandria"/>
  </r>
  <r>
    <x v="9221"/>
    <x v="8"/>
    <x v="3"/>
    <x v="8"/>
    <x v="2"/>
    <x v="3"/>
    <x v="9200"/>
    <x v="3"/>
    <x v="9216"/>
    <x v="28"/>
    <x v="3401"/>
    <x v="230"/>
    <m/>
    <m/>
    <s v="Amazon"/>
    <s v="Amazon"/>
    <n v="3665.44"/>
    <n v="57542997.559999913"/>
    <n v="57542997.559999913"/>
    <s v="Dubai"/>
  </r>
  <r>
    <x v="9222"/>
    <x v="7"/>
    <x v="0"/>
    <x v="7"/>
    <x v="0"/>
    <x v="0"/>
    <x v="9201"/>
    <x v="4"/>
    <x v="9217"/>
    <x v="241"/>
    <x v="2820"/>
    <x v="339"/>
    <m/>
    <m/>
    <s v="sq"/>
    <s v="sq"/>
    <n v="16284.02"/>
    <n v="92327183.770000085"/>
    <n v="92327183.770000085"/>
    <s v="Cairo"/>
  </r>
  <r>
    <x v="9223"/>
    <x v="0"/>
    <x v="0"/>
    <x v="0"/>
    <x v="2"/>
    <x v="4"/>
    <x v="9202"/>
    <x v="2"/>
    <x v="9218"/>
    <x v="293"/>
    <x v="261"/>
    <x v="3"/>
    <m/>
    <m/>
    <s v="Amazon"/>
    <s v="Amazon"/>
    <n v="99349.3"/>
    <n v="92327183.770000085"/>
    <n v="92327183.770000085"/>
    <s v="Riyadh"/>
  </r>
  <r>
    <x v="9224"/>
    <x v="2"/>
    <x v="2"/>
    <x v="2"/>
    <x v="1"/>
    <x v="4"/>
    <x v="9203"/>
    <x v="1"/>
    <x v="9219"/>
    <x v="180"/>
    <x v="290"/>
    <x v="37"/>
    <m/>
    <m/>
    <s v="Jumia"/>
    <s v="Jum"/>
    <n v="99349.3"/>
    <n v="29200970.130000021"/>
    <n v="29200970.130000021"/>
    <s v="Riyadh"/>
  </r>
  <r>
    <x v="9225"/>
    <x v="0"/>
    <x v="0"/>
    <x v="0"/>
    <x v="0"/>
    <x v="1"/>
    <x v="9204"/>
    <x v="1"/>
    <x v="9220"/>
    <x v="30"/>
    <x v="2361"/>
    <x v="126"/>
    <m/>
    <m/>
    <s v="sq"/>
    <s v="sq"/>
    <n v="13290.4"/>
    <n v="92327183.770000085"/>
    <n v="92327183.770000085"/>
    <s v="Alexandria"/>
  </r>
  <r>
    <x v="9226"/>
    <x v="3"/>
    <x v="3"/>
    <x v="3"/>
    <x v="1"/>
    <x v="2"/>
    <x v="9205"/>
    <x v="2"/>
    <x v="9221"/>
    <x v="158"/>
    <x v="92"/>
    <x v="329"/>
    <m/>
    <m/>
    <s v="Jumia"/>
    <s v="Jum"/>
    <n v="26648.76"/>
    <n v="57542997.559999913"/>
    <n v="57542997.559999913"/>
    <s v="Casablanca"/>
  </r>
  <r>
    <x v="9227"/>
    <x v="5"/>
    <x v="1"/>
    <x v="5"/>
    <x v="2"/>
    <x v="4"/>
    <x v="9206"/>
    <x v="4"/>
    <x v="9222"/>
    <x v="261"/>
    <x v="2896"/>
    <x v="67"/>
    <m/>
    <m/>
    <s v="Amazon"/>
    <s v="Amazon"/>
    <n v="99349.3"/>
    <n v="91504159.730000004"/>
    <n v="91504159.730000004"/>
    <s v="Riyadh"/>
  </r>
  <r>
    <x v="9228"/>
    <x v="6"/>
    <x v="4"/>
    <x v="6"/>
    <x v="1"/>
    <x v="1"/>
    <x v="9207"/>
    <x v="0"/>
    <x v="9223"/>
    <x v="282"/>
    <x v="4206"/>
    <x v="328"/>
    <m/>
    <m/>
    <s v="Jumia"/>
    <s v="Jum"/>
    <n v="13290.4"/>
    <n v="31420413.200000018"/>
    <n v="31420413.200000018"/>
    <s v="Alexandria"/>
  </r>
  <r>
    <x v="9229"/>
    <x v="6"/>
    <x v="4"/>
    <x v="6"/>
    <x v="2"/>
    <x v="5"/>
    <x v="9208"/>
    <x v="1"/>
    <x v="9224"/>
    <x v="369"/>
    <x v="1725"/>
    <x v="352"/>
    <m/>
    <m/>
    <s v="Amazon"/>
    <s v="Amazon"/>
    <n v="27872.98"/>
    <n v="31420413.200000018"/>
    <n v="31420413.200000018"/>
    <s v="Giza"/>
  </r>
  <r>
    <x v="9230"/>
    <x v="5"/>
    <x v="1"/>
    <x v="5"/>
    <x v="2"/>
    <x v="4"/>
    <x v="9209"/>
    <x v="0"/>
    <x v="9225"/>
    <x v="360"/>
    <x v="3376"/>
    <x v="102"/>
    <m/>
    <m/>
    <s v="Amazon"/>
    <s v="Amazon"/>
    <n v="99349.3"/>
    <n v="91504159.730000004"/>
    <n v="91504159.730000004"/>
    <s v="Riyadh"/>
  </r>
  <r>
    <x v="9231"/>
    <x v="4"/>
    <x v="0"/>
    <x v="4"/>
    <x v="0"/>
    <x v="3"/>
    <x v="9210"/>
    <x v="1"/>
    <x v="9226"/>
    <x v="351"/>
    <x v="2562"/>
    <x v="261"/>
    <m/>
    <m/>
    <s v="sq"/>
    <s v="sq"/>
    <n v="3665.44"/>
    <n v="92327183.770000085"/>
    <n v="92327183.770000085"/>
    <s v="Dubai"/>
  </r>
  <r>
    <x v="9232"/>
    <x v="6"/>
    <x v="4"/>
    <x v="6"/>
    <x v="1"/>
    <x v="3"/>
    <x v="9211"/>
    <x v="1"/>
    <x v="9227"/>
    <x v="384"/>
    <x v="3383"/>
    <x v="225"/>
    <m/>
    <m/>
    <s v="Jumia"/>
    <s v="Jum"/>
    <n v="3665.44"/>
    <n v="31420413.200000018"/>
    <n v="31420413.200000018"/>
    <s v="Dubai"/>
  </r>
  <r>
    <x v="9233"/>
    <x v="6"/>
    <x v="4"/>
    <x v="6"/>
    <x v="1"/>
    <x v="4"/>
    <x v="9212"/>
    <x v="4"/>
    <x v="9228"/>
    <x v="367"/>
    <x v="600"/>
    <x v="357"/>
    <m/>
    <m/>
    <s v="Jumia"/>
    <s v="Jum"/>
    <n v="99349.3"/>
    <n v="31420413.200000018"/>
    <n v="31420413.200000018"/>
    <s v="Riyadh"/>
  </r>
  <r>
    <x v="9234"/>
    <x v="9"/>
    <x v="1"/>
    <x v="9"/>
    <x v="0"/>
    <x v="3"/>
    <x v="9213"/>
    <x v="4"/>
    <x v="9229"/>
    <x v="138"/>
    <x v="4207"/>
    <x v="102"/>
    <m/>
    <m/>
    <s v="sq"/>
    <s v="sq"/>
    <n v="3665.44"/>
    <n v="91504159.730000004"/>
    <n v="91504159.730000004"/>
    <s v="Dubai"/>
  </r>
  <r>
    <x v="9235"/>
    <x v="3"/>
    <x v="3"/>
    <x v="3"/>
    <x v="2"/>
    <x v="0"/>
    <x v="9214"/>
    <x v="3"/>
    <x v="9230"/>
    <x v="282"/>
    <x v="1561"/>
    <x v="267"/>
    <m/>
    <m/>
    <s v="Amazon"/>
    <s v="Amazon"/>
    <n v="16284.02"/>
    <n v="57542997.559999913"/>
    <n v="57542997.559999913"/>
    <s v="Cairo"/>
  </r>
  <r>
    <x v="9236"/>
    <x v="1"/>
    <x v="1"/>
    <x v="1"/>
    <x v="1"/>
    <x v="5"/>
    <x v="9215"/>
    <x v="0"/>
    <x v="9231"/>
    <x v="59"/>
    <x v="1278"/>
    <x v="235"/>
    <m/>
    <m/>
    <s v="Jumia"/>
    <s v="Jum"/>
    <n v="27872.98"/>
    <n v="91504159.730000004"/>
    <n v="91504159.730000004"/>
    <s v="Giza"/>
  </r>
  <r>
    <x v="9237"/>
    <x v="9"/>
    <x v="1"/>
    <x v="9"/>
    <x v="2"/>
    <x v="5"/>
    <x v="9216"/>
    <x v="2"/>
    <x v="9232"/>
    <x v="177"/>
    <x v="4208"/>
    <x v="184"/>
    <m/>
    <m/>
    <s v="Amazon"/>
    <s v="Amazon"/>
    <n v="27872.98"/>
    <n v="91504159.730000004"/>
    <n v="91504159.730000004"/>
    <s v="Giza"/>
  </r>
  <r>
    <x v="9238"/>
    <x v="9"/>
    <x v="1"/>
    <x v="9"/>
    <x v="1"/>
    <x v="0"/>
    <x v="9217"/>
    <x v="4"/>
    <x v="9233"/>
    <x v="194"/>
    <x v="575"/>
    <x v="56"/>
    <m/>
    <m/>
    <s v="Jumia"/>
    <s v="Jum"/>
    <n v="16284.02"/>
    <n v="91504159.730000004"/>
    <n v="91504159.730000004"/>
    <s v="Cairo"/>
  </r>
  <r>
    <x v="9239"/>
    <x v="8"/>
    <x v="3"/>
    <x v="8"/>
    <x v="0"/>
    <x v="5"/>
    <x v="9218"/>
    <x v="0"/>
    <x v="9234"/>
    <x v="370"/>
    <x v="3330"/>
    <x v="206"/>
    <m/>
    <m/>
    <s v="sq"/>
    <s v="sq"/>
    <n v="27872.98"/>
    <n v="57542997.559999913"/>
    <n v="57542997.559999913"/>
    <s v="Giza"/>
  </r>
  <r>
    <x v="9240"/>
    <x v="1"/>
    <x v="1"/>
    <x v="1"/>
    <x v="1"/>
    <x v="4"/>
    <x v="9219"/>
    <x v="4"/>
    <x v="9235"/>
    <x v="51"/>
    <x v="491"/>
    <x v="101"/>
    <m/>
    <m/>
    <s v="Jumia"/>
    <s v="Jum"/>
    <n v="99349.3"/>
    <n v="91504159.730000004"/>
    <n v="91504159.730000004"/>
    <s v="Riyadh"/>
  </r>
  <r>
    <x v="9241"/>
    <x v="2"/>
    <x v="2"/>
    <x v="2"/>
    <x v="2"/>
    <x v="3"/>
    <x v="9220"/>
    <x v="1"/>
    <x v="9236"/>
    <x v="304"/>
    <x v="3256"/>
    <x v="295"/>
    <m/>
    <m/>
    <s v="Amazon"/>
    <s v="Amazon"/>
    <n v="3665.44"/>
    <n v="29200970.130000021"/>
    <n v="29200970.130000021"/>
    <s v="Dubai"/>
  </r>
  <r>
    <x v="9242"/>
    <x v="1"/>
    <x v="1"/>
    <x v="1"/>
    <x v="1"/>
    <x v="0"/>
    <x v="9221"/>
    <x v="4"/>
    <x v="9237"/>
    <x v="108"/>
    <x v="3757"/>
    <x v="137"/>
    <m/>
    <m/>
    <s v="Jumia"/>
    <s v="Jum"/>
    <n v="16284.02"/>
    <n v="91504159.730000004"/>
    <n v="91504159.730000004"/>
    <s v="Cairo"/>
  </r>
  <r>
    <x v="9243"/>
    <x v="7"/>
    <x v="0"/>
    <x v="7"/>
    <x v="1"/>
    <x v="0"/>
    <x v="9222"/>
    <x v="4"/>
    <x v="9238"/>
    <x v="164"/>
    <x v="1647"/>
    <x v="38"/>
    <m/>
    <m/>
    <s v="Jumia"/>
    <s v="Jum"/>
    <n v="16284.02"/>
    <n v="92327183.770000085"/>
    <n v="92327183.770000085"/>
    <s v="Cairo"/>
  </r>
  <r>
    <x v="9244"/>
    <x v="4"/>
    <x v="0"/>
    <x v="4"/>
    <x v="1"/>
    <x v="2"/>
    <x v="9223"/>
    <x v="2"/>
    <x v="9239"/>
    <x v="375"/>
    <x v="652"/>
    <x v="254"/>
    <m/>
    <m/>
    <s v="Jumia"/>
    <s v="Jum"/>
    <n v="26648.76"/>
    <n v="92327183.770000085"/>
    <n v="92327183.770000085"/>
    <s v="Casablanca"/>
  </r>
  <r>
    <x v="9245"/>
    <x v="2"/>
    <x v="2"/>
    <x v="2"/>
    <x v="1"/>
    <x v="3"/>
    <x v="9224"/>
    <x v="2"/>
    <x v="9240"/>
    <x v="259"/>
    <x v="3705"/>
    <x v="35"/>
    <m/>
    <m/>
    <s v="Jumia"/>
    <s v="Jum"/>
    <n v="3665.44"/>
    <n v="29200970.130000021"/>
    <n v="29200970.130000021"/>
    <s v="Dubai"/>
  </r>
  <r>
    <x v="9246"/>
    <x v="1"/>
    <x v="1"/>
    <x v="1"/>
    <x v="1"/>
    <x v="0"/>
    <x v="9225"/>
    <x v="1"/>
    <x v="9241"/>
    <x v="151"/>
    <x v="4209"/>
    <x v="242"/>
    <m/>
    <m/>
    <s v="Jumia"/>
    <s v="Jum"/>
    <n v="16284.02"/>
    <n v="91504159.730000004"/>
    <n v="91504159.730000004"/>
    <s v="Cairo"/>
  </r>
  <r>
    <x v="9247"/>
    <x v="6"/>
    <x v="4"/>
    <x v="6"/>
    <x v="1"/>
    <x v="2"/>
    <x v="9226"/>
    <x v="4"/>
    <x v="9242"/>
    <x v="298"/>
    <x v="1465"/>
    <x v="166"/>
    <m/>
    <m/>
    <s v="Jumia"/>
    <s v="Jum"/>
    <n v="26648.76"/>
    <n v="31420413.200000018"/>
    <n v="31420413.200000018"/>
    <s v="Casablanca"/>
  </r>
  <r>
    <x v="9248"/>
    <x v="3"/>
    <x v="3"/>
    <x v="3"/>
    <x v="0"/>
    <x v="3"/>
    <x v="9227"/>
    <x v="4"/>
    <x v="9243"/>
    <x v="340"/>
    <x v="1376"/>
    <x v="279"/>
    <m/>
    <m/>
    <s v="sq"/>
    <s v="sq"/>
    <n v="3665.44"/>
    <n v="57542997.559999913"/>
    <n v="57542997.559999913"/>
    <s v="Dubai"/>
  </r>
  <r>
    <x v="9249"/>
    <x v="6"/>
    <x v="4"/>
    <x v="6"/>
    <x v="0"/>
    <x v="0"/>
    <x v="9228"/>
    <x v="0"/>
    <x v="9244"/>
    <x v="267"/>
    <x v="326"/>
    <x v="46"/>
    <m/>
    <m/>
    <s v="sq"/>
    <s v="sq"/>
    <n v="16284.02"/>
    <n v="31420413.200000018"/>
    <n v="31420413.200000018"/>
    <s v="Cairo"/>
  </r>
  <r>
    <x v="9250"/>
    <x v="3"/>
    <x v="3"/>
    <x v="3"/>
    <x v="0"/>
    <x v="4"/>
    <x v="9229"/>
    <x v="4"/>
    <x v="9245"/>
    <x v="1"/>
    <x v="4210"/>
    <x v="284"/>
    <m/>
    <m/>
    <s v="sq"/>
    <s v="sq"/>
    <n v="99349.3"/>
    <n v="57542997.559999913"/>
    <n v="57542997.559999913"/>
    <s v="Riyadh"/>
  </r>
  <r>
    <x v="9251"/>
    <x v="1"/>
    <x v="1"/>
    <x v="1"/>
    <x v="0"/>
    <x v="0"/>
    <x v="9230"/>
    <x v="1"/>
    <x v="9246"/>
    <x v="378"/>
    <x v="4211"/>
    <x v="3"/>
    <m/>
    <m/>
    <s v="sq"/>
    <s v="sq"/>
    <n v="16284.02"/>
    <n v="91504159.730000004"/>
    <n v="91504159.730000004"/>
    <s v="Cairo"/>
  </r>
  <r>
    <x v="9252"/>
    <x v="2"/>
    <x v="2"/>
    <x v="2"/>
    <x v="2"/>
    <x v="0"/>
    <x v="9231"/>
    <x v="4"/>
    <x v="9247"/>
    <x v="131"/>
    <x v="2483"/>
    <x v="75"/>
    <m/>
    <m/>
    <s v="Amazon"/>
    <s v="Amazon"/>
    <n v="16284.02"/>
    <n v="29200970.130000021"/>
    <n v="29200970.130000021"/>
    <s v="Cairo"/>
  </r>
  <r>
    <x v="9253"/>
    <x v="3"/>
    <x v="3"/>
    <x v="3"/>
    <x v="0"/>
    <x v="2"/>
    <x v="9232"/>
    <x v="1"/>
    <x v="9248"/>
    <x v="313"/>
    <x v="4132"/>
    <x v="189"/>
    <m/>
    <m/>
    <s v="sq"/>
    <s v="sq"/>
    <n v="26648.76"/>
    <n v="57542997.559999913"/>
    <n v="57542997.559999913"/>
    <s v="Casablanca"/>
  </r>
  <r>
    <x v="9254"/>
    <x v="0"/>
    <x v="0"/>
    <x v="0"/>
    <x v="0"/>
    <x v="0"/>
    <x v="9233"/>
    <x v="0"/>
    <x v="9249"/>
    <x v="396"/>
    <x v="4212"/>
    <x v="25"/>
    <m/>
    <m/>
    <s v="sq"/>
    <s v="sq"/>
    <n v="16284.02"/>
    <n v="92327183.770000085"/>
    <n v="92327183.770000085"/>
    <s v="Cairo"/>
  </r>
  <r>
    <x v="9255"/>
    <x v="4"/>
    <x v="0"/>
    <x v="4"/>
    <x v="2"/>
    <x v="3"/>
    <x v="9234"/>
    <x v="2"/>
    <x v="9250"/>
    <x v="285"/>
    <x v="2876"/>
    <x v="177"/>
    <m/>
    <m/>
    <s v="Amazon"/>
    <s v="Amazon"/>
    <n v="3665.44"/>
    <n v="92327183.770000085"/>
    <n v="92327183.770000085"/>
    <s v="Dubai"/>
  </r>
  <r>
    <x v="9256"/>
    <x v="5"/>
    <x v="1"/>
    <x v="5"/>
    <x v="1"/>
    <x v="5"/>
    <x v="9235"/>
    <x v="2"/>
    <x v="9251"/>
    <x v="154"/>
    <x v="2008"/>
    <x v="75"/>
    <m/>
    <m/>
    <s v="Jumia"/>
    <s v="Jum"/>
    <n v="27872.98"/>
    <n v="91504159.730000004"/>
    <n v="91504159.730000004"/>
    <s v="Giza"/>
  </r>
  <r>
    <x v="9257"/>
    <x v="4"/>
    <x v="0"/>
    <x v="4"/>
    <x v="2"/>
    <x v="4"/>
    <x v="9236"/>
    <x v="0"/>
    <x v="9252"/>
    <x v="2"/>
    <x v="2890"/>
    <x v="254"/>
    <m/>
    <m/>
    <s v="Amazon"/>
    <s v="Amazon"/>
    <n v="99349.3"/>
    <n v="92327183.770000085"/>
    <n v="92327183.770000085"/>
    <s v="Riyadh"/>
  </r>
  <r>
    <x v="9258"/>
    <x v="0"/>
    <x v="0"/>
    <x v="0"/>
    <x v="1"/>
    <x v="3"/>
    <x v="9237"/>
    <x v="3"/>
    <x v="9253"/>
    <x v="393"/>
    <x v="2720"/>
    <x v="133"/>
    <m/>
    <m/>
    <s v="Jumia"/>
    <s v="Jum"/>
    <n v="3665.44"/>
    <n v="92327183.770000085"/>
    <n v="92327183.770000085"/>
    <s v="Dubai"/>
  </r>
  <r>
    <x v="9259"/>
    <x v="4"/>
    <x v="0"/>
    <x v="4"/>
    <x v="1"/>
    <x v="1"/>
    <x v="9238"/>
    <x v="1"/>
    <x v="9254"/>
    <x v="134"/>
    <x v="4099"/>
    <x v="338"/>
    <m/>
    <m/>
    <s v="Jumia"/>
    <s v="Jum"/>
    <n v="13290.4"/>
    <n v="92327183.770000085"/>
    <n v="92327183.770000085"/>
    <s v="Alexandria"/>
  </r>
  <r>
    <x v="9260"/>
    <x v="1"/>
    <x v="1"/>
    <x v="1"/>
    <x v="0"/>
    <x v="5"/>
    <x v="9239"/>
    <x v="2"/>
    <x v="9255"/>
    <x v="127"/>
    <x v="2284"/>
    <x v="169"/>
    <m/>
    <m/>
    <s v="sq"/>
    <s v="sq"/>
    <n v="27872.98"/>
    <n v="91504159.730000004"/>
    <n v="91504159.730000004"/>
    <s v="Giza"/>
  </r>
  <r>
    <x v="9261"/>
    <x v="5"/>
    <x v="1"/>
    <x v="5"/>
    <x v="2"/>
    <x v="2"/>
    <x v="9240"/>
    <x v="1"/>
    <x v="9256"/>
    <x v="199"/>
    <x v="2085"/>
    <x v="131"/>
    <m/>
    <m/>
    <s v="Amazon"/>
    <s v="Amazon"/>
    <n v="26648.76"/>
    <n v="91504159.730000004"/>
    <n v="91504159.730000004"/>
    <s v="Casablanca"/>
  </r>
  <r>
    <x v="9262"/>
    <x v="6"/>
    <x v="4"/>
    <x v="6"/>
    <x v="1"/>
    <x v="2"/>
    <x v="9241"/>
    <x v="4"/>
    <x v="9257"/>
    <x v="131"/>
    <x v="4213"/>
    <x v="119"/>
    <m/>
    <m/>
    <s v="Jumia"/>
    <s v="Jum"/>
    <n v="26648.76"/>
    <n v="31420413.200000018"/>
    <n v="31420413.200000018"/>
    <s v="Casablanca"/>
  </r>
  <r>
    <x v="9263"/>
    <x v="9"/>
    <x v="1"/>
    <x v="9"/>
    <x v="1"/>
    <x v="2"/>
    <x v="9242"/>
    <x v="3"/>
    <x v="9258"/>
    <x v="281"/>
    <x v="3520"/>
    <x v="194"/>
    <m/>
    <m/>
    <s v="Jumia"/>
    <s v="Jum"/>
    <n v="26648.76"/>
    <n v="91504159.730000004"/>
    <n v="91504159.730000004"/>
    <s v="Casablanca"/>
  </r>
  <r>
    <x v="9264"/>
    <x v="1"/>
    <x v="1"/>
    <x v="1"/>
    <x v="2"/>
    <x v="3"/>
    <x v="9243"/>
    <x v="1"/>
    <x v="9259"/>
    <x v="365"/>
    <x v="2863"/>
    <x v="235"/>
    <m/>
    <m/>
    <s v="Amazon"/>
    <s v="Amazon"/>
    <n v="3665.44"/>
    <n v="91504159.730000004"/>
    <n v="91504159.730000004"/>
    <s v="Dubai"/>
  </r>
  <r>
    <x v="9265"/>
    <x v="6"/>
    <x v="4"/>
    <x v="6"/>
    <x v="1"/>
    <x v="3"/>
    <x v="9244"/>
    <x v="2"/>
    <x v="9260"/>
    <x v="358"/>
    <x v="2236"/>
    <x v="324"/>
    <m/>
    <m/>
    <s v="Jumia"/>
    <s v="Jum"/>
    <n v="3665.44"/>
    <n v="31420413.200000018"/>
    <n v="31420413.200000018"/>
    <s v="Dubai"/>
  </r>
  <r>
    <x v="9266"/>
    <x v="9"/>
    <x v="1"/>
    <x v="9"/>
    <x v="0"/>
    <x v="2"/>
    <x v="9245"/>
    <x v="2"/>
    <x v="9261"/>
    <x v="154"/>
    <x v="3795"/>
    <x v="200"/>
    <m/>
    <m/>
    <s v="sq"/>
    <s v="sq"/>
    <n v="26648.76"/>
    <n v="91504159.730000004"/>
    <n v="91504159.730000004"/>
    <s v="Casablanca"/>
  </r>
  <r>
    <x v="9267"/>
    <x v="9"/>
    <x v="1"/>
    <x v="9"/>
    <x v="2"/>
    <x v="0"/>
    <x v="9246"/>
    <x v="2"/>
    <x v="9262"/>
    <x v="132"/>
    <x v="203"/>
    <x v="23"/>
    <m/>
    <m/>
    <s v="Amazon"/>
    <s v="Amazon"/>
    <n v="16284.02"/>
    <n v="91504159.730000004"/>
    <n v="91504159.730000004"/>
    <s v="Cairo"/>
  </r>
  <r>
    <x v="9268"/>
    <x v="1"/>
    <x v="1"/>
    <x v="1"/>
    <x v="1"/>
    <x v="0"/>
    <x v="9247"/>
    <x v="2"/>
    <x v="9263"/>
    <x v="205"/>
    <x v="3835"/>
    <x v="303"/>
    <m/>
    <m/>
    <s v="Jumia"/>
    <s v="Jum"/>
    <n v="16284.02"/>
    <n v="91504159.730000004"/>
    <n v="91504159.730000004"/>
    <s v="Cairo"/>
  </r>
  <r>
    <x v="9269"/>
    <x v="0"/>
    <x v="0"/>
    <x v="0"/>
    <x v="0"/>
    <x v="5"/>
    <x v="9248"/>
    <x v="3"/>
    <x v="9264"/>
    <x v="178"/>
    <x v="2750"/>
    <x v="65"/>
    <m/>
    <m/>
    <s v="sq"/>
    <s v="sq"/>
    <n v="27872.98"/>
    <n v="92327183.770000085"/>
    <n v="92327183.770000085"/>
    <s v="Giza"/>
  </r>
  <r>
    <x v="9270"/>
    <x v="4"/>
    <x v="0"/>
    <x v="4"/>
    <x v="1"/>
    <x v="0"/>
    <x v="9249"/>
    <x v="1"/>
    <x v="9265"/>
    <x v="273"/>
    <x v="2199"/>
    <x v="235"/>
    <m/>
    <m/>
    <s v="Jumia"/>
    <s v="Jum"/>
    <n v="16284.02"/>
    <n v="92327183.770000085"/>
    <n v="92327183.770000085"/>
    <s v="Cairo"/>
  </r>
  <r>
    <x v="9271"/>
    <x v="8"/>
    <x v="3"/>
    <x v="8"/>
    <x v="1"/>
    <x v="2"/>
    <x v="9250"/>
    <x v="0"/>
    <x v="9266"/>
    <x v="344"/>
    <x v="202"/>
    <x v="167"/>
    <m/>
    <m/>
    <s v="Jumia"/>
    <s v="Jum"/>
    <n v="26648.76"/>
    <n v="57542997.559999913"/>
    <n v="57542997.559999913"/>
    <s v="Casablanca"/>
  </r>
  <r>
    <x v="9272"/>
    <x v="1"/>
    <x v="1"/>
    <x v="1"/>
    <x v="2"/>
    <x v="1"/>
    <x v="9251"/>
    <x v="1"/>
    <x v="9267"/>
    <x v="165"/>
    <x v="4214"/>
    <x v="54"/>
    <m/>
    <m/>
    <s v="Amazon"/>
    <s v="Amazon"/>
    <n v="13290.4"/>
    <n v="91504159.730000004"/>
    <n v="91504159.730000004"/>
    <s v="Alexandria"/>
  </r>
  <r>
    <x v="9273"/>
    <x v="5"/>
    <x v="1"/>
    <x v="5"/>
    <x v="0"/>
    <x v="0"/>
    <x v="9252"/>
    <x v="3"/>
    <x v="9268"/>
    <x v="55"/>
    <x v="1333"/>
    <x v="203"/>
    <m/>
    <m/>
    <s v="sq"/>
    <s v="sq"/>
    <n v="16284.02"/>
    <n v="91504159.730000004"/>
    <n v="91504159.730000004"/>
    <s v="Cairo"/>
  </r>
  <r>
    <x v="9274"/>
    <x v="2"/>
    <x v="2"/>
    <x v="2"/>
    <x v="2"/>
    <x v="0"/>
    <x v="9253"/>
    <x v="1"/>
    <x v="9269"/>
    <x v="347"/>
    <x v="1660"/>
    <x v="69"/>
    <m/>
    <m/>
    <s v="Amazon"/>
    <s v="Amazon"/>
    <n v="16284.02"/>
    <n v="29200970.130000021"/>
    <n v="29200970.130000021"/>
    <s v="Cairo"/>
  </r>
  <r>
    <x v="9275"/>
    <x v="2"/>
    <x v="2"/>
    <x v="2"/>
    <x v="2"/>
    <x v="5"/>
    <x v="9254"/>
    <x v="0"/>
    <x v="9270"/>
    <x v="138"/>
    <x v="2299"/>
    <x v="142"/>
    <m/>
    <m/>
    <s v="Amazon"/>
    <s v="Amazon"/>
    <n v="27872.98"/>
    <n v="29200970.130000021"/>
    <n v="29200970.130000021"/>
    <s v="Giza"/>
  </r>
  <r>
    <x v="9276"/>
    <x v="6"/>
    <x v="4"/>
    <x v="6"/>
    <x v="2"/>
    <x v="2"/>
    <x v="9255"/>
    <x v="3"/>
    <x v="9271"/>
    <x v="50"/>
    <x v="4086"/>
    <x v="88"/>
    <m/>
    <m/>
    <s v="Amazon"/>
    <s v="Amazon"/>
    <n v="26648.76"/>
    <n v="31420413.200000018"/>
    <n v="31420413.200000018"/>
    <s v="Casablanca"/>
  </r>
  <r>
    <x v="9277"/>
    <x v="1"/>
    <x v="1"/>
    <x v="1"/>
    <x v="0"/>
    <x v="5"/>
    <x v="9256"/>
    <x v="2"/>
    <x v="9272"/>
    <x v="161"/>
    <x v="84"/>
    <x v="314"/>
    <m/>
    <m/>
    <s v="sq"/>
    <s v="sq"/>
    <n v="27872.98"/>
    <n v="91504159.730000004"/>
    <n v="91504159.730000004"/>
    <s v="Giza"/>
  </r>
  <r>
    <x v="9278"/>
    <x v="7"/>
    <x v="0"/>
    <x v="7"/>
    <x v="2"/>
    <x v="0"/>
    <x v="9257"/>
    <x v="2"/>
    <x v="9273"/>
    <x v="38"/>
    <x v="4215"/>
    <x v="69"/>
    <m/>
    <m/>
    <s v="Amazon"/>
    <s v="Amazon"/>
    <n v="16284.02"/>
    <n v="92327183.770000085"/>
    <n v="92327183.770000085"/>
    <s v="Cairo"/>
  </r>
  <r>
    <x v="9279"/>
    <x v="6"/>
    <x v="4"/>
    <x v="6"/>
    <x v="0"/>
    <x v="4"/>
    <x v="9258"/>
    <x v="2"/>
    <x v="9274"/>
    <x v="254"/>
    <x v="1935"/>
    <x v="211"/>
    <m/>
    <m/>
    <s v="sq"/>
    <s v="sq"/>
    <n v="99349.3"/>
    <n v="31420413.200000018"/>
    <n v="31420413.200000018"/>
    <s v="Riyadh"/>
  </r>
  <r>
    <x v="9280"/>
    <x v="3"/>
    <x v="3"/>
    <x v="3"/>
    <x v="2"/>
    <x v="2"/>
    <x v="9259"/>
    <x v="4"/>
    <x v="9275"/>
    <x v="36"/>
    <x v="1428"/>
    <x v="162"/>
    <m/>
    <m/>
    <s v="Amazon"/>
    <s v="Amazon"/>
    <n v="26648.76"/>
    <n v="57542997.559999913"/>
    <n v="57542997.559999913"/>
    <s v="Casablanca"/>
  </r>
  <r>
    <x v="9281"/>
    <x v="5"/>
    <x v="1"/>
    <x v="5"/>
    <x v="2"/>
    <x v="0"/>
    <x v="9260"/>
    <x v="4"/>
    <x v="9276"/>
    <x v="112"/>
    <x v="2770"/>
    <x v="216"/>
    <m/>
    <m/>
    <s v="Amazon"/>
    <s v="Amazon"/>
    <n v="16284.02"/>
    <n v="91504159.730000004"/>
    <n v="91504159.730000004"/>
    <s v="Cairo"/>
  </r>
  <r>
    <x v="9282"/>
    <x v="1"/>
    <x v="1"/>
    <x v="1"/>
    <x v="2"/>
    <x v="1"/>
    <x v="9261"/>
    <x v="0"/>
    <x v="9277"/>
    <x v="59"/>
    <x v="4216"/>
    <x v="263"/>
    <m/>
    <m/>
    <s v="Amazon"/>
    <s v="Amazon"/>
    <n v="13290.4"/>
    <n v="91504159.730000004"/>
    <n v="91504159.730000004"/>
    <s v="Alexandria"/>
  </r>
  <r>
    <x v="9283"/>
    <x v="5"/>
    <x v="1"/>
    <x v="5"/>
    <x v="1"/>
    <x v="0"/>
    <x v="9262"/>
    <x v="3"/>
    <x v="9278"/>
    <x v="164"/>
    <x v="3999"/>
    <x v="72"/>
    <m/>
    <m/>
    <s v="Jumia"/>
    <s v="Jum"/>
    <n v="16284.02"/>
    <n v="91504159.730000004"/>
    <n v="91504159.730000004"/>
    <s v="Cairo"/>
  </r>
  <r>
    <x v="9284"/>
    <x v="4"/>
    <x v="0"/>
    <x v="4"/>
    <x v="1"/>
    <x v="2"/>
    <x v="9263"/>
    <x v="4"/>
    <x v="9279"/>
    <x v="237"/>
    <x v="3892"/>
    <x v="350"/>
    <m/>
    <m/>
    <s v="Jumia"/>
    <s v="Jum"/>
    <n v="26648.76"/>
    <n v="92327183.770000085"/>
    <n v="92327183.770000085"/>
    <s v="Casablanca"/>
  </r>
  <r>
    <x v="9285"/>
    <x v="8"/>
    <x v="3"/>
    <x v="8"/>
    <x v="0"/>
    <x v="5"/>
    <x v="9264"/>
    <x v="3"/>
    <x v="9280"/>
    <x v="338"/>
    <x v="3086"/>
    <x v="9"/>
    <m/>
    <m/>
    <s v="sq"/>
    <s v="sq"/>
    <n v="27872.98"/>
    <n v="57542997.559999913"/>
    <n v="57542997.559999913"/>
    <s v="Giza"/>
  </r>
  <r>
    <x v="9286"/>
    <x v="6"/>
    <x v="4"/>
    <x v="6"/>
    <x v="0"/>
    <x v="1"/>
    <x v="9265"/>
    <x v="4"/>
    <x v="9281"/>
    <x v="243"/>
    <x v="3249"/>
    <x v="22"/>
    <m/>
    <m/>
    <s v="sq"/>
    <s v="sq"/>
    <n v="13290.4"/>
    <n v="31420413.200000018"/>
    <n v="31420413.200000018"/>
    <s v="Alexandria"/>
  </r>
  <r>
    <x v="9287"/>
    <x v="4"/>
    <x v="0"/>
    <x v="4"/>
    <x v="0"/>
    <x v="3"/>
    <x v="9266"/>
    <x v="1"/>
    <x v="9282"/>
    <x v="50"/>
    <x v="3436"/>
    <x v="165"/>
    <m/>
    <m/>
    <s v="sq"/>
    <s v="sq"/>
    <n v="3665.44"/>
    <n v="92327183.770000085"/>
    <n v="92327183.770000085"/>
    <s v="Dubai"/>
  </r>
  <r>
    <x v="9288"/>
    <x v="2"/>
    <x v="2"/>
    <x v="2"/>
    <x v="2"/>
    <x v="5"/>
    <x v="9267"/>
    <x v="2"/>
    <x v="9283"/>
    <x v="267"/>
    <x v="3613"/>
    <x v="220"/>
    <m/>
    <m/>
    <s v="Amazon"/>
    <s v="Amazon"/>
    <n v="27872.98"/>
    <n v="29200970.130000021"/>
    <n v="29200970.130000021"/>
    <s v="Giza"/>
  </r>
  <r>
    <x v="9289"/>
    <x v="7"/>
    <x v="0"/>
    <x v="7"/>
    <x v="0"/>
    <x v="1"/>
    <x v="9268"/>
    <x v="3"/>
    <x v="9284"/>
    <x v="187"/>
    <x v="561"/>
    <x v="218"/>
    <m/>
    <m/>
    <s v="sq"/>
    <s v="sq"/>
    <n v="13290.4"/>
    <n v="92327183.770000085"/>
    <n v="92327183.770000085"/>
    <s v="Alexandria"/>
  </r>
  <r>
    <x v="9290"/>
    <x v="8"/>
    <x v="3"/>
    <x v="8"/>
    <x v="0"/>
    <x v="1"/>
    <x v="9269"/>
    <x v="0"/>
    <x v="9285"/>
    <x v="232"/>
    <x v="3031"/>
    <x v="309"/>
    <m/>
    <m/>
    <s v="sq"/>
    <s v="sq"/>
    <n v="13290.4"/>
    <n v="57542997.559999913"/>
    <n v="57542997.559999913"/>
    <s v="Alexandria"/>
  </r>
  <r>
    <x v="9291"/>
    <x v="3"/>
    <x v="3"/>
    <x v="3"/>
    <x v="1"/>
    <x v="3"/>
    <x v="9270"/>
    <x v="4"/>
    <x v="9286"/>
    <x v="334"/>
    <x v="1364"/>
    <x v="285"/>
    <m/>
    <m/>
    <s v="Jumia"/>
    <s v="Jum"/>
    <n v="3665.44"/>
    <n v="57542997.559999913"/>
    <n v="57542997.559999913"/>
    <s v="Dubai"/>
  </r>
  <r>
    <x v="9292"/>
    <x v="4"/>
    <x v="0"/>
    <x v="4"/>
    <x v="1"/>
    <x v="2"/>
    <x v="9271"/>
    <x v="0"/>
    <x v="9287"/>
    <x v="106"/>
    <x v="4078"/>
    <x v="119"/>
    <m/>
    <m/>
    <s v="Jumia"/>
    <s v="Jum"/>
    <n v="26648.76"/>
    <n v="92327183.770000085"/>
    <n v="92327183.770000085"/>
    <s v="Casablanca"/>
  </r>
  <r>
    <x v="9293"/>
    <x v="7"/>
    <x v="0"/>
    <x v="7"/>
    <x v="2"/>
    <x v="5"/>
    <x v="9272"/>
    <x v="0"/>
    <x v="9288"/>
    <x v="300"/>
    <x v="1862"/>
    <x v="224"/>
    <m/>
    <m/>
    <s v="Amazon"/>
    <s v="Amazon"/>
    <n v="27872.98"/>
    <n v="92327183.770000085"/>
    <n v="92327183.770000085"/>
    <s v="Giza"/>
  </r>
  <r>
    <x v="9294"/>
    <x v="1"/>
    <x v="1"/>
    <x v="1"/>
    <x v="1"/>
    <x v="4"/>
    <x v="9273"/>
    <x v="0"/>
    <x v="9289"/>
    <x v="369"/>
    <x v="1154"/>
    <x v="4"/>
    <m/>
    <m/>
    <s v="Jumia"/>
    <s v="Jum"/>
    <n v="99349.3"/>
    <n v="91504159.730000004"/>
    <n v="91504159.730000004"/>
    <s v="Riyadh"/>
  </r>
  <r>
    <x v="9295"/>
    <x v="2"/>
    <x v="2"/>
    <x v="2"/>
    <x v="2"/>
    <x v="0"/>
    <x v="9274"/>
    <x v="0"/>
    <x v="9290"/>
    <x v="42"/>
    <x v="3485"/>
    <x v="45"/>
    <m/>
    <m/>
    <s v="Amazon"/>
    <s v="Amazon"/>
    <n v="16284.02"/>
    <n v="29200970.130000021"/>
    <n v="29200970.130000021"/>
    <s v="Cairo"/>
  </r>
  <r>
    <x v="9296"/>
    <x v="4"/>
    <x v="0"/>
    <x v="4"/>
    <x v="0"/>
    <x v="2"/>
    <x v="9275"/>
    <x v="3"/>
    <x v="9291"/>
    <x v="394"/>
    <x v="3397"/>
    <x v="170"/>
    <m/>
    <m/>
    <s v="sq"/>
    <s v="sq"/>
    <n v="26648.76"/>
    <n v="92327183.770000085"/>
    <n v="92327183.770000085"/>
    <s v="Casablanca"/>
  </r>
  <r>
    <x v="9297"/>
    <x v="4"/>
    <x v="0"/>
    <x v="4"/>
    <x v="0"/>
    <x v="4"/>
    <x v="9276"/>
    <x v="4"/>
    <x v="9292"/>
    <x v="113"/>
    <x v="1110"/>
    <x v="274"/>
    <m/>
    <m/>
    <s v="sq"/>
    <s v="sq"/>
    <n v="99349.3"/>
    <n v="92327183.770000085"/>
    <n v="92327183.770000085"/>
    <s v="Riyadh"/>
  </r>
  <r>
    <x v="9298"/>
    <x v="3"/>
    <x v="3"/>
    <x v="3"/>
    <x v="2"/>
    <x v="2"/>
    <x v="9277"/>
    <x v="3"/>
    <x v="9293"/>
    <x v="177"/>
    <x v="1210"/>
    <x v="265"/>
    <m/>
    <m/>
    <s v="Amazon"/>
    <s v="Amazon"/>
    <n v="26648.76"/>
    <n v="57542997.559999913"/>
    <n v="57542997.559999913"/>
    <s v="Casablanca"/>
  </r>
  <r>
    <x v="9299"/>
    <x v="8"/>
    <x v="3"/>
    <x v="8"/>
    <x v="0"/>
    <x v="3"/>
    <x v="9278"/>
    <x v="0"/>
    <x v="9294"/>
    <x v="285"/>
    <x v="1371"/>
    <x v="147"/>
    <m/>
    <m/>
    <s v="sq"/>
    <s v="sq"/>
    <n v="3665.44"/>
    <n v="57542997.559999913"/>
    <n v="57542997.559999913"/>
    <s v="Dubai"/>
  </r>
  <r>
    <x v="9300"/>
    <x v="1"/>
    <x v="1"/>
    <x v="1"/>
    <x v="0"/>
    <x v="0"/>
    <x v="9279"/>
    <x v="0"/>
    <x v="9295"/>
    <x v="375"/>
    <x v="4217"/>
    <x v="55"/>
    <m/>
    <m/>
    <s v="sq"/>
    <s v="sq"/>
    <n v="16284.02"/>
    <n v="91504159.730000004"/>
    <n v="91504159.730000004"/>
    <s v="Cairo"/>
  </r>
  <r>
    <x v="9301"/>
    <x v="8"/>
    <x v="3"/>
    <x v="8"/>
    <x v="2"/>
    <x v="1"/>
    <x v="9280"/>
    <x v="0"/>
    <x v="9296"/>
    <x v="159"/>
    <x v="3491"/>
    <x v="139"/>
    <m/>
    <m/>
    <s v="Amazon"/>
    <s v="Amazon"/>
    <n v="13290.4"/>
    <n v="57542997.559999913"/>
    <n v="57542997.559999913"/>
    <s v="Alexandria"/>
  </r>
  <r>
    <x v="9302"/>
    <x v="1"/>
    <x v="1"/>
    <x v="1"/>
    <x v="0"/>
    <x v="2"/>
    <x v="9281"/>
    <x v="0"/>
    <x v="9297"/>
    <x v="94"/>
    <x v="1673"/>
    <x v="87"/>
    <m/>
    <m/>
    <s v="sq"/>
    <s v="sq"/>
    <n v="26648.76"/>
    <n v="91504159.730000004"/>
    <n v="91504159.730000004"/>
    <s v="Casablanca"/>
  </r>
  <r>
    <x v="9303"/>
    <x v="0"/>
    <x v="0"/>
    <x v="0"/>
    <x v="1"/>
    <x v="5"/>
    <x v="9282"/>
    <x v="1"/>
    <x v="9298"/>
    <x v="345"/>
    <x v="3166"/>
    <x v="159"/>
    <m/>
    <m/>
    <s v="Jumia"/>
    <s v="Jum"/>
    <n v="27872.98"/>
    <n v="92327183.770000085"/>
    <n v="92327183.770000085"/>
    <s v="Giza"/>
  </r>
  <r>
    <x v="9304"/>
    <x v="0"/>
    <x v="0"/>
    <x v="0"/>
    <x v="2"/>
    <x v="2"/>
    <x v="9283"/>
    <x v="1"/>
    <x v="9299"/>
    <x v="335"/>
    <x v="2413"/>
    <x v="35"/>
    <m/>
    <m/>
    <s v="Amazon"/>
    <s v="Amazon"/>
    <n v="26648.76"/>
    <n v="92327183.770000085"/>
    <n v="92327183.770000085"/>
    <s v="Casablanca"/>
  </r>
  <r>
    <x v="9305"/>
    <x v="5"/>
    <x v="1"/>
    <x v="5"/>
    <x v="0"/>
    <x v="2"/>
    <x v="9284"/>
    <x v="3"/>
    <x v="9300"/>
    <x v="104"/>
    <x v="3372"/>
    <x v="59"/>
    <m/>
    <m/>
    <s v="sq"/>
    <s v="sq"/>
    <n v="26648.76"/>
    <n v="91504159.730000004"/>
    <n v="91504159.730000004"/>
    <s v="Casablanca"/>
  </r>
  <r>
    <x v="9306"/>
    <x v="9"/>
    <x v="1"/>
    <x v="9"/>
    <x v="0"/>
    <x v="2"/>
    <x v="9285"/>
    <x v="1"/>
    <x v="9301"/>
    <x v="250"/>
    <x v="547"/>
    <x v="217"/>
    <m/>
    <m/>
    <s v="sq"/>
    <s v="sq"/>
    <n v="26648.76"/>
    <n v="91504159.730000004"/>
    <n v="91504159.730000004"/>
    <s v="Casablanca"/>
  </r>
  <r>
    <x v="9307"/>
    <x v="9"/>
    <x v="1"/>
    <x v="9"/>
    <x v="1"/>
    <x v="2"/>
    <x v="9286"/>
    <x v="4"/>
    <x v="9302"/>
    <x v="276"/>
    <x v="2723"/>
    <x v="223"/>
    <m/>
    <m/>
    <s v="Jumia"/>
    <s v="Jum"/>
    <n v="26648.76"/>
    <n v="91504159.730000004"/>
    <n v="91504159.730000004"/>
    <s v="Casablanca"/>
  </r>
  <r>
    <x v="9308"/>
    <x v="3"/>
    <x v="3"/>
    <x v="3"/>
    <x v="0"/>
    <x v="0"/>
    <x v="9287"/>
    <x v="2"/>
    <x v="9303"/>
    <x v="374"/>
    <x v="20"/>
    <x v="285"/>
    <m/>
    <m/>
    <s v="sq"/>
    <s v="sq"/>
    <n v="16284.02"/>
    <n v="57542997.559999913"/>
    <n v="57542997.559999913"/>
    <s v="Cairo"/>
  </r>
  <r>
    <x v="9309"/>
    <x v="2"/>
    <x v="2"/>
    <x v="2"/>
    <x v="1"/>
    <x v="4"/>
    <x v="9288"/>
    <x v="1"/>
    <x v="9304"/>
    <x v="34"/>
    <x v="141"/>
    <x v="135"/>
    <m/>
    <m/>
    <s v="Jumia"/>
    <s v="Jum"/>
    <n v="99349.3"/>
    <n v="29200970.130000021"/>
    <n v="29200970.130000021"/>
    <s v="Riyadh"/>
  </r>
  <r>
    <x v="9310"/>
    <x v="8"/>
    <x v="3"/>
    <x v="8"/>
    <x v="2"/>
    <x v="5"/>
    <x v="9289"/>
    <x v="3"/>
    <x v="9305"/>
    <x v="25"/>
    <x v="2192"/>
    <x v="285"/>
    <m/>
    <m/>
    <s v="Amazon"/>
    <s v="Amazon"/>
    <n v="27872.98"/>
    <n v="57542997.559999913"/>
    <n v="57542997.559999913"/>
    <s v="Giza"/>
  </r>
  <r>
    <x v="9311"/>
    <x v="6"/>
    <x v="4"/>
    <x v="6"/>
    <x v="0"/>
    <x v="1"/>
    <x v="9290"/>
    <x v="2"/>
    <x v="9306"/>
    <x v="226"/>
    <x v="3307"/>
    <x v="357"/>
    <m/>
    <m/>
    <s v="sq"/>
    <s v="sq"/>
    <n v="13290.4"/>
    <n v="31420413.200000018"/>
    <n v="31420413.200000018"/>
    <s v="Alexandria"/>
  </r>
  <r>
    <x v="9312"/>
    <x v="9"/>
    <x v="1"/>
    <x v="9"/>
    <x v="1"/>
    <x v="4"/>
    <x v="9291"/>
    <x v="1"/>
    <x v="9307"/>
    <x v="82"/>
    <x v="4170"/>
    <x v="334"/>
    <m/>
    <m/>
    <s v="Jumia"/>
    <s v="Jum"/>
    <n v="99349.3"/>
    <n v="91504159.730000004"/>
    <n v="91504159.730000004"/>
    <s v="Riyadh"/>
  </r>
  <r>
    <x v="9313"/>
    <x v="7"/>
    <x v="0"/>
    <x v="7"/>
    <x v="1"/>
    <x v="0"/>
    <x v="8234"/>
    <x v="4"/>
    <x v="9308"/>
    <x v="90"/>
    <x v="537"/>
    <x v="152"/>
    <m/>
    <m/>
    <s v="Jumia"/>
    <s v="Jum"/>
    <n v="16284.02"/>
    <n v="92327183.770000085"/>
    <n v="92327183.770000085"/>
    <s v="Cairo"/>
  </r>
  <r>
    <x v="9314"/>
    <x v="5"/>
    <x v="1"/>
    <x v="5"/>
    <x v="0"/>
    <x v="5"/>
    <x v="9292"/>
    <x v="2"/>
    <x v="9309"/>
    <x v="281"/>
    <x v="1182"/>
    <x v="216"/>
    <m/>
    <m/>
    <s v="sq"/>
    <s v="sq"/>
    <n v="27872.98"/>
    <n v="91504159.730000004"/>
    <n v="91504159.730000004"/>
    <s v="Giza"/>
  </r>
  <r>
    <x v="9315"/>
    <x v="1"/>
    <x v="1"/>
    <x v="1"/>
    <x v="0"/>
    <x v="0"/>
    <x v="9293"/>
    <x v="2"/>
    <x v="9310"/>
    <x v="93"/>
    <x v="3936"/>
    <x v="260"/>
    <m/>
    <m/>
    <s v="sq"/>
    <s v="sq"/>
    <n v="16284.02"/>
    <n v="91504159.730000004"/>
    <n v="91504159.730000004"/>
    <s v="Cairo"/>
  </r>
  <r>
    <x v="9316"/>
    <x v="6"/>
    <x v="4"/>
    <x v="6"/>
    <x v="1"/>
    <x v="0"/>
    <x v="9294"/>
    <x v="4"/>
    <x v="9311"/>
    <x v="171"/>
    <x v="5"/>
    <x v="235"/>
    <m/>
    <m/>
    <s v="Jumia"/>
    <s v="Jum"/>
    <n v="16284.02"/>
    <n v="31420413.200000018"/>
    <n v="31420413.200000018"/>
    <s v="Cairo"/>
  </r>
  <r>
    <x v="9317"/>
    <x v="2"/>
    <x v="2"/>
    <x v="2"/>
    <x v="0"/>
    <x v="5"/>
    <x v="9295"/>
    <x v="3"/>
    <x v="9312"/>
    <x v="151"/>
    <x v="4218"/>
    <x v="266"/>
    <m/>
    <m/>
    <s v="sq"/>
    <s v="sq"/>
    <n v="27872.98"/>
    <n v="29200970.130000021"/>
    <n v="29200970.130000021"/>
    <s v="Giza"/>
  </r>
  <r>
    <x v="9318"/>
    <x v="0"/>
    <x v="0"/>
    <x v="0"/>
    <x v="0"/>
    <x v="4"/>
    <x v="9296"/>
    <x v="1"/>
    <x v="9313"/>
    <x v="326"/>
    <x v="4219"/>
    <x v="261"/>
    <m/>
    <m/>
    <s v="sq"/>
    <s v="sq"/>
    <n v="99349.3"/>
    <n v="92327183.770000085"/>
    <n v="92327183.770000085"/>
    <s v="Riyadh"/>
  </r>
  <r>
    <x v="9319"/>
    <x v="5"/>
    <x v="1"/>
    <x v="5"/>
    <x v="1"/>
    <x v="2"/>
    <x v="9297"/>
    <x v="0"/>
    <x v="9314"/>
    <x v="99"/>
    <x v="829"/>
    <x v="21"/>
    <m/>
    <m/>
    <s v="Jumia"/>
    <s v="Jum"/>
    <n v="26648.76"/>
    <n v="91504159.730000004"/>
    <n v="91504159.730000004"/>
    <s v="Casablanca"/>
  </r>
  <r>
    <x v="9320"/>
    <x v="8"/>
    <x v="3"/>
    <x v="8"/>
    <x v="0"/>
    <x v="0"/>
    <x v="9298"/>
    <x v="0"/>
    <x v="9315"/>
    <x v="144"/>
    <x v="4220"/>
    <x v="313"/>
    <m/>
    <m/>
    <s v="sq"/>
    <s v="sq"/>
    <n v="16284.02"/>
    <n v="57542997.559999913"/>
    <n v="57542997.559999913"/>
    <s v="Cairo"/>
  </r>
  <r>
    <x v="9321"/>
    <x v="1"/>
    <x v="1"/>
    <x v="1"/>
    <x v="2"/>
    <x v="2"/>
    <x v="9299"/>
    <x v="0"/>
    <x v="9316"/>
    <x v="45"/>
    <x v="1410"/>
    <x v="333"/>
    <m/>
    <m/>
    <s v="Amazon"/>
    <s v="Amazon"/>
    <n v="26648.76"/>
    <n v="91504159.730000004"/>
    <n v="91504159.730000004"/>
    <s v="Casablanca"/>
  </r>
  <r>
    <x v="9322"/>
    <x v="2"/>
    <x v="2"/>
    <x v="2"/>
    <x v="0"/>
    <x v="0"/>
    <x v="9300"/>
    <x v="0"/>
    <x v="9317"/>
    <x v="257"/>
    <x v="469"/>
    <x v="270"/>
    <m/>
    <m/>
    <s v="sq"/>
    <s v="sq"/>
    <n v="16284.02"/>
    <n v="29200970.130000021"/>
    <n v="29200970.130000021"/>
    <s v="Cairo"/>
  </r>
  <r>
    <x v="9323"/>
    <x v="3"/>
    <x v="3"/>
    <x v="3"/>
    <x v="1"/>
    <x v="4"/>
    <x v="9301"/>
    <x v="4"/>
    <x v="9318"/>
    <x v="200"/>
    <x v="4221"/>
    <x v="228"/>
    <m/>
    <m/>
    <s v="Jumia"/>
    <s v="Jum"/>
    <n v="99349.3"/>
    <n v="57542997.559999913"/>
    <n v="57542997.559999913"/>
    <s v="Riyadh"/>
  </r>
  <r>
    <x v="9324"/>
    <x v="6"/>
    <x v="4"/>
    <x v="6"/>
    <x v="1"/>
    <x v="4"/>
    <x v="9302"/>
    <x v="2"/>
    <x v="9319"/>
    <x v="6"/>
    <x v="4222"/>
    <x v="282"/>
    <m/>
    <m/>
    <s v="Jumia"/>
    <s v="Jum"/>
    <n v="99349.3"/>
    <n v="31420413.200000018"/>
    <n v="31420413.200000018"/>
    <s v="Riyadh"/>
  </r>
  <r>
    <x v="9325"/>
    <x v="4"/>
    <x v="0"/>
    <x v="4"/>
    <x v="0"/>
    <x v="4"/>
    <x v="9303"/>
    <x v="4"/>
    <x v="9320"/>
    <x v="348"/>
    <x v="405"/>
    <x v="327"/>
    <m/>
    <m/>
    <s v="sq"/>
    <s v="sq"/>
    <n v="99349.3"/>
    <n v="92327183.770000085"/>
    <n v="92327183.770000085"/>
    <s v="Riyadh"/>
  </r>
  <r>
    <x v="9326"/>
    <x v="2"/>
    <x v="2"/>
    <x v="2"/>
    <x v="1"/>
    <x v="3"/>
    <x v="9304"/>
    <x v="3"/>
    <x v="9321"/>
    <x v="115"/>
    <x v="2451"/>
    <x v="303"/>
    <m/>
    <m/>
    <s v="Jumia"/>
    <s v="Jum"/>
    <n v="3665.44"/>
    <n v="29200970.130000021"/>
    <n v="29200970.130000021"/>
    <s v="Dubai"/>
  </r>
  <r>
    <x v="9327"/>
    <x v="2"/>
    <x v="2"/>
    <x v="2"/>
    <x v="2"/>
    <x v="1"/>
    <x v="9305"/>
    <x v="2"/>
    <x v="9322"/>
    <x v="243"/>
    <x v="3539"/>
    <x v="158"/>
    <m/>
    <m/>
    <s v="Amazon"/>
    <s v="Amazon"/>
    <n v="13290.4"/>
    <n v="29200970.130000021"/>
    <n v="29200970.130000021"/>
    <s v="Alexandria"/>
  </r>
  <r>
    <x v="9328"/>
    <x v="7"/>
    <x v="0"/>
    <x v="7"/>
    <x v="0"/>
    <x v="0"/>
    <x v="9306"/>
    <x v="4"/>
    <x v="9323"/>
    <x v="298"/>
    <x v="3093"/>
    <x v="4"/>
    <m/>
    <m/>
    <s v="sq"/>
    <s v="sq"/>
    <n v="16284.02"/>
    <n v="92327183.770000085"/>
    <n v="92327183.770000085"/>
    <s v="Cairo"/>
  </r>
  <r>
    <x v="9329"/>
    <x v="7"/>
    <x v="0"/>
    <x v="7"/>
    <x v="1"/>
    <x v="4"/>
    <x v="9307"/>
    <x v="2"/>
    <x v="9324"/>
    <x v="336"/>
    <x v="2829"/>
    <x v="59"/>
    <m/>
    <m/>
    <s v="Jumia"/>
    <s v="Jum"/>
    <n v="99349.3"/>
    <n v="92327183.770000085"/>
    <n v="92327183.770000085"/>
    <s v="Riyadh"/>
  </r>
  <r>
    <x v="9330"/>
    <x v="2"/>
    <x v="2"/>
    <x v="2"/>
    <x v="1"/>
    <x v="4"/>
    <x v="9308"/>
    <x v="4"/>
    <x v="9325"/>
    <x v="216"/>
    <x v="4162"/>
    <x v="351"/>
    <m/>
    <m/>
    <s v="Jumia"/>
    <s v="Jum"/>
    <n v="99349.3"/>
    <n v="29200970.130000021"/>
    <n v="29200970.130000021"/>
    <s v="Riyadh"/>
  </r>
  <r>
    <x v="9331"/>
    <x v="4"/>
    <x v="0"/>
    <x v="4"/>
    <x v="2"/>
    <x v="4"/>
    <x v="9309"/>
    <x v="2"/>
    <x v="9326"/>
    <x v="352"/>
    <x v="346"/>
    <x v="214"/>
    <m/>
    <m/>
    <s v="Amazon"/>
    <s v="Amazon"/>
    <n v="99349.3"/>
    <n v="92327183.770000085"/>
    <n v="92327183.770000085"/>
    <s v="Riyadh"/>
  </r>
  <r>
    <x v="9332"/>
    <x v="6"/>
    <x v="4"/>
    <x v="6"/>
    <x v="0"/>
    <x v="3"/>
    <x v="9310"/>
    <x v="1"/>
    <x v="9327"/>
    <x v="22"/>
    <x v="1132"/>
    <x v="265"/>
    <m/>
    <m/>
    <s v="sq"/>
    <s v="sq"/>
    <n v="3665.44"/>
    <n v="31420413.200000018"/>
    <n v="31420413.200000018"/>
    <s v="Dubai"/>
  </r>
  <r>
    <x v="9333"/>
    <x v="8"/>
    <x v="3"/>
    <x v="8"/>
    <x v="0"/>
    <x v="1"/>
    <x v="9311"/>
    <x v="2"/>
    <x v="9328"/>
    <x v="284"/>
    <x v="3512"/>
    <x v="204"/>
    <m/>
    <m/>
    <s v="sq"/>
    <s v="sq"/>
    <n v="13290.4"/>
    <n v="57542997.559999913"/>
    <n v="57542997.559999913"/>
    <s v="Alexandria"/>
  </r>
  <r>
    <x v="9334"/>
    <x v="8"/>
    <x v="3"/>
    <x v="8"/>
    <x v="0"/>
    <x v="3"/>
    <x v="9312"/>
    <x v="1"/>
    <x v="9329"/>
    <x v="102"/>
    <x v="3798"/>
    <x v="205"/>
    <m/>
    <m/>
    <s v="sq"/>
    <s v="sq"/>
    <n v="3665.44"/>
    <n v="57542997.559999913"/>
    <n v="57542997.559999913"/>
    <s v="Dubai"/>
  </r>
  <r>
    <x v="9335"/>
    <x v="8"/>
    <x v="3"/>
    <x v="8"/>
    <x v="2"/>
    <x v="3"/>
    <x v="9313"/>
    <x v="4"/>
    <x v="9330"/>
    <x v="70"/>
    <x v="4223"/>
    <x v="294"/>
    <m/>
    <m/>
    <s v="Amazon"/>
    <s v="Amazon"/>
    <n v="3665.44"/>
    <n v="57542997.559999913"/>
    <n v="57542997.559999913"/>
    <s v="Dubai"/>
  </r>
  <r>
    <x v="9336"/>
    <x v="6"/>
    <x v="4"/>
    <x v="6"/>
    <x v="2"/>
    <x v="4"/>
    <x v="9314"/>
    <x v="3"/>
    <x v="9331"/>
    <x v="46"/>
    <x v="2519"/>
    <x v="141"/>
    <m/>
    <m/>
    <s v="Amazon"/>
    <s v="Amazon"/>
    <n v="99349.3"/>
    <n v="31420413.200000018"/>
    <n v="31420413.200000018"/>
    <s v="Riyadh"/>
  </r>
  <r>
    <x v="9337"/>
    <x v="3"/>
    <x v="3"/>
    <x v="3"/>
    <x v="1"/>
    <x v="0"/>
    <x v="9315"/>
    <x v="4"/>
    <x v="9332"/>
    <x v="64"/>
    <x v="1199"/>
    <x v="128"/>
    <m/>
    <m/>
    <s v="Jumia"/>
    <s v="Jum"/>
    <n v="16284.02"/>
    <n v="57542997.559999913"/>
    <n v="57542997.559999913"/>
    <s v="Cairo"/>
  </r>
  <r>
    <x v="9338"/>
    <x v="5"/>
    <x v="1"/>
    <x v="5"/>
    <x v="1"/>
    <x v="4"/>
    <x v="9316"/>
    <x v="2"/>
    <x v="9333"/>
    <x v="241"/>
    <x v="204"/>
    <x v="17"/>
    <m/>
    <m/>
    <s v="Jumia"/>
    <s v="Jum"/>
    <n v="99349.3"/>
    <n v="91504159.730000004"/>
    <n v="91504159.730000004"/>
    <s v="Riyadh"/>
  </r>
  <r>
    <x v="9339"/>
    <x v="1"/>
    <x v="1"/>
    <x v="1"/>
    <x v="2"/>
    <x v="1"/>
    <x v="9317"/>
    <x v="0"/>
    <x v="9334"/>
    <x v="90"/>
    <x v="1993"/>
    <x v="337"/>
    <m/>
    <m/>
    <s v="Amazon"/>
    <s v="Amazon"/>
    <n v="13290.4"/>
    <n v="91504159.730000004"/>
    <n v="91504159.730000004"/>
    <s v="Alexandria"/>
  </r>
  <r>
    <x v="9340"/>
    <x v="7"/>
    <x v="0"/>
    <x v="7"/>
    <x v="0"/>
    <x v="3"/>
    <x v="9318"/>
    <x v="3"/>
    <x v="9335"/>
    <x v="165"/>
    <x v="714"/>
    <x v="329"/>
    <m/>
    <m/>
    <s v="sq"/>
    <s v="sq"/>
    <n v="3665.44"/>
    <n v="92327183.770000085"/>
    <n v="92327183.770000085"/>
    <s v="Dubai"/>
  </r>
  <r>
    <x v="9341"/>
    <x v="2"/>
    <x v="2"/>
    <x v="2"/>
    <x v="0"/>
    <x v="1"/>
    <x v="9319"/>
    <x v="2"/>
    <x v="9336"/>
    <x v="24"/>
    <x v="4224"/>
    <x v="200"/>
    <m/>
    <m/>
    <s v="sq"/>
    <s v="sq"/>
    <n v="13290.4"/>
    <n v="29200970.130000021"/>
    <n v="29200970.130000021"/>
    <s v="Alexandria"/>
  </r>
  <r>
    <x v="9342"/>
    <x v="0"/>
    <x v="0"/>
    <x v="0"/>
    <x v="0"/>
    <x v="3"/>
    <x v="9320"/>
    <x v="0"/>
    <x v="9337"/>
    <x v="3"/>
    <x v="885"/>
    <x v="255"/>
    <m/>
    <m/>
    <s v="sq"/>
    <s v="sq"/>
    <n v="3665.44"/>
    <n v="92327183.770000085"/>
    <n v="92327183.770000085"/>
    <s v="Dubai"/>
  </r>
  <r>
    <x v="9343"/>
    <x v="2"/>
    <x v="2"/>
    <x v="2"/>
    <x v="2"/>
    <x v="3"/>
    <x v="9321"/>
    <x v="1"/>
    <x v="9338"/>
    <x v="316"/>
    <x v="3222"/>
    <x v="236"/>
    <m/>
    <m/>
    <s v="Amazon"/>
    <s v="Amazon"/>
    <n v="3665.44"/>
    <n v="29200970.130000021"/>
    <n v="29200970.130000021"/>
    <s v="Dubai"/>
  </r>
  <r>
    <x v="9344"/>
    <x v="3"/>
    <x v="3"/>
    <x v="3"/>
    <x v="0"/>
    <x v="4"/>
    <x v="9322"/>
    <x v="0"/>
    <x v="9339"/>
    <x v="336"/>
    <x v="3260"/>
    <x v="351"/>
    <m/>
    <m/>
    <s v="sq"/>
    <s v="sq"/>
    <n v="99349.3"/>
    <n v="57542997.559999913"/>
    <n v="57542997.559999913"/>
    <s v="Riyadh"/>
  </r>
  <r>
    <x v="9345"/>
    <x v="1"/>
    <x v="1"/>
    <x v="1"/>
    <x v="2"/>
    <x v="5"/>
    <x v="9323"/>
    <x v="1"/>
    <x v="9340"/>
    <x v="202"/>
    <x v="3852"/>
    <x v="110"/>
    <m/>
    <m/>
    <s v="Amazon"/>
    <s v="Amazon"/>
    <n v="27872.98"/>
    <n v="91504159.730000004"/>
    <n v="91504159.730000004"/>
    <s v="Giza"/>
  </r>
  <r>
    <x v="9346"/>
    <x v="5"/>
    <x v="1"/>
    <x v="5"/>
    <x v="2"/>
    <x v="4"/>
    <x v="9324"/>
    <x v="4"/>
    <x v="9341"/>
    <x v="21"/>
    <x v="403"/>
    <x v="325"/>
    <m/>
    <m/>
    <s v="Amazon"/>
    <s v="Amazon"/>
    <n v="99349.3"/>
    <n v="91504159.730000004"/>
    <n v="91504159.730000004"/>
    <s v="Riyadh"/>
  </r>
  <r>
    <x v="9347"/>
    <x v="4"/>
    <x v="0"/>
    <x v="4"/>
    <x v="1"/>
    <x v="4"/>
    <x v="9325"/>
    <x v="3"/>
    <x v="9342"/>
    <x v="282"/>
    <x v="4225"/>
    <x v="235"/>
    <m/>
    <m/>
    <s v="Jumia"/>
    <s v="Jum"/>
    <n v="99349.3"/>
    <n v="92327183.770000085"/>
    <n v="92327183.770000085"/>
    <s v="Riyadh"/>
  </r>
  <r>
    <x v="9348"/>
    <x v="9"/>
    <x v="1"/>
    <x v="9"/>
    <x v="0"/>
    <x v="2"/>
    <x v="9326"/>
    <x v="4"/>
    <x v="9343"/>
    <x v="168"/>
    <x v="4104"/>
    <x v="25"/>
    <m/>
    <m/>
    <s v="sq"/>
    <s v="sq"/>
    <n v="26648.76"/>
    <n v="91504159.730000004"/>
    <n v="91504159.730000004"/>
    <s v="Casablanca"/>
  </r>
  <r>
    <x v="9349"/>
    <x v="5"/>
    <x v="1"/>
    <x v="5"/>
    <x v="0"/>
    <x v="2"/>
    <x v="9327"/>
    <x v="4"/>
    <x v="9344"/>
    <x v="102"/>
    <x v="78"/>
    <x v="78"/>
    <m/>
    <m/>
    <s v="sq"/>
    <s v="sq"/>
    <n v="26648.76"/>
    <n v="91504159.730000004"/>
    <n v="91504159.730000004"/>
    <s v="Casablanca"/>
  </r>
  <r>
    <x v="9350"/>
    <x v="0"/>
    <x v="0"/>
    <x v="0"/>
    <x v="0"/>
    <x v="1"/>
    <x v="9328"/>
    <x v="0"/>
    <x v="9345"/>
    <x v="366"/>
    <x v="4135"/>
    <x v="44"/>
    <m/>
    <m/>
    <s v="sq"/>
    <s v="sq"/>
    <n v="13290.4"/>
    <n v="92327183.770000085"/>
    <n v="92327183.770000085"/>
    <s v="Alexandria"/>
  </r>
  <r>
    <x v="9351"/>
    <x v="8"/>
    <x v="3"/>
    <x v="8"/>
    <x v="1"/>
    <x v="3"/>
    <x v="9329"/>
    <x v="2"/>
    <x v="9346"/>
    <x v="304"/>
    <x v="4071"/>
    <x v="154"/>
    <m/>
    <m/>
    <s v="Jumia"/>
    <s v="Jum"/>
    <n v="3665.44"/>
    <n v="57542997.559999913"/>
    <n v="57542997.559999913"/>
    <s v="Dubai"/>
  </r>
  <r>
    <x v="9352"/>
    <x v="2"/>
    <x v="2"/>
    <x v="2"/>
    <x v="1"/>
    <x v="3"/>
    <x v="9330"/>
    <x v="2"/>
    <x v="9347"/>
    <x v="148"/>
    <x v="2793"/>
    <x v="16"/>
    <m/>
    <m/>
    <s v="Jumia"/>
    <s v="Jum"/>
    <n v="3665.44"/>
    <n v="29200970.130000021"/>
    <n v="29200970.130000021"/>
    <s v="Dubai"/>
  </r>
  <r>
    <x v="9353"/>
    <x v="7"/>
    <x v="0"/>
    <x v="7"/>
    <x v="2"/>
    <x v="5"/>
    <x v="9331"/>
    <x v="1"/>
    <x v="9348"/>
    <x v="90"/>
    <x v="1117"/>
    <x v="126"/>
    <m/>
    <m/>
    <s v="Amazon"/>
    <s v="Amazon"/>
    <n v="27872.98"/>
    <n v="92327183.770000085"/>
    <n v="92327183.770000085"/>
    <s v="Giza"/>
  </r>
  <r>
    <x v="9354"/>
    <x v="1"/>
    <x v="1"/>
    <x v="1"/>
    <x v="2"/>
    <x v="5"/>
    <x v="9332"/>
    <x v="1"/>
    <x v="9349"/>
    <x v="165"/>
    <x v="2253"/>
    <x v="204"/>
    <m/>
    <m/>
    <s v="Amazon"/>
    <s v="Amazon"/>
    <n v="27872.98"/>
    <n v="91504159.730000004"/>
    <n v="91504159.730000004"/>
    <s v="Giza"/>
  </r>
  <r>
    <x v="9355"/>
    <x v="4"/>
    <x v="0"/>
    <x v="4"/>
    <x v="1"/>
    <x v="2"/>
    <x v="9333"/>
    <x v="1"/>
    <x v="9350"/>
    <x v="122"/>
    <x v="2175"/>
    <x v="105"/>
    <m/>
    <m/>
    <s v="Jumia"/>
    <s v="Jum"/>
    <n v="26648.76"/>
    <n v="92327183.770000085"/>
    <n v="92327183.770000085"/>
    <s v="Casablanca"/>
  </r>
  <r>
    <x v="9356"/>
    <x v="7"/>
    <x v="0"/>
    <x v="7"/>
    <x v="2"/>
    <x v="5"/>
    <x v="9334"/>
    <x v="4"/>
    <x v="9351"/>
    <x v="20"/>
    <x v="4226"/>
    <x v="266"/>
    <m/>
    <m/>
    <s v="Amazon"/>
    <s v="Amazon"/>
    <n v="27872.98"/>
    <n v="92327183.770000085"/>
    <n v="92327183.770000085"/>
    <s v="Giza"/>
  </r>
  <r>
    <x v="9357"/>
    <x v="9"/>
    <x v="1"/>
    <x v="9"/>
    <x v="0"/>
    <x v="5"/>
    <x v="9335"/>
    <x v="3"/>
    <x v="9352"/>
    <x v="326"/>
    <x v="2840"/>
    <x v="195"/>
    <m/>
    <m/>
    <s v="sq"/>
    <s v="sq"/>
    <n v="27872.98"/>
    <n v="91504159.730000004"/>
    <n v="91504159.730000004"/>
    <s v="Giza"/>
  </r>
  <r>
    <x v="9358"/>
    <x v="0"/>
    <x v="0"/>
    <x v="0"/>
    <x v="2"/>
    <x v="1"/>
    <x v="9336"/>
    <x v="0"/>
    <x v="9353"/>
    <x v="244"/>
    <x v="4106"/>
    <x v="236"/>
    <m/>
    <m/>
    <s v="Amazon"/>
    <s v="Amazon"/>
    <n v="13290.4"/>
    <n v="92327183.770000085"/>
    <n v="92327183.770000085"/>
    <s v="Alexandria"/>
  </r>
  <r>
    <x v="9359"/>
    <x v="1"/>
    <x v="1"/>
    <x v="1"/>
    <x v="1"/>
    <x v="0"/>
    <x v="9337"/>
    <x v="2"/>
    <x v="9354"/>
    <x v="226"/>
    <x v="2292"/>
    <x v="262"/>
    <m/>
    <m/>
    <s v="Jumia"/>
    <s v="Jum"/>
    <n v="16284.02"/>
    <n v="91504159.730000004"/>
    <n v="91504159.730000004"/>
    <s v="Cairo"/>
  </r>
  <r>
    <x v="9360"/>
    <x v="9"/>
    <x v="1"/>
    <x v="9"/>
    <x v="1"/>
    <x v="5"/>
    <x v="9338"/>
    <x v="4"/>
    <x v="9355"/>
    <x v="296"/>
    <x v="4227"/>
    <x v="146"/>
    <m/>
    <m/>
    <s v="Jumia"/>
    <s v="Jum"/>
    <n v="27872.98"/>
    <n v="91504159.730000004"/>
    <n v="91504159.730000004"/>
    <s v="Giza"/>
  </r>
  <r>
    <x v="9361"/>
    <x v="2"/>
    <x v="2"/>
    <x v="2"/>
    <x v="2"/>
    <x v="3"/>
    <x v="9339"/>
    <x v="2"/>
    <x v="9356"/>
    <x v="269"/>
    <x v="2125"/>
    <x v="24"/>
    <m/>
    <m/>
    <s v="Amazon"/>
    <s v="Amazon"/>
    <n v="3665.44"/>
    <n v="29200970.130000021"/>
    <n v="29200970.130000021"/>
    <s v="Dubai"/>
  </r>
  <r>
    <x v="9362"/>
    <x v="7"/>
    <x v="0"/>
    <x v="7"/>
    <x v="1"/>
    <x v="4"/>
    <x v="9340"/>
    <x v="1"/>
    <x v="9357"/>
    <x v="89"/>
    <x v="1451"/>
    <x v="88"/>
    <m/>
    <m/>
    <s v="Jumia"/>
    <s v="Jum"/>
    <n v="99349.3"/>
    <n v="92327183.770000085"/>
    <n v="92327183.770000085"/>
    <s v="Riyadh"/>
  </r>
  <r>
    <x v="9363"/>
    <x v="9"/>
    <x v="1"/>
    <x v="9"/>
    <x v="0"/>
    <x v="3"/>
    <x v="9341"/>
    <x v="3"/>
    <x v="9358"/>
    <x v="3"/>
    <x v="1272"/>
    <x v="262"/>
    <m/>
    <m/>
    <s v="sq"/>
    <s v="sq"/>
    <n v="3665.44"/>
    <n v="91504159.730000004"/>
    <n v="91504159.730000004"/>
    <s v="Dubai"/>
  </r>
  <r>
    <x v="9364"/>
    <x v="0"/>
    <x v="0"/>
    <x v="0"/>
    <x v="2"/>
    <x v="1"/>
    <x v="9342"/>
    <x v="1"/>
    <x v="9359"/>
    <x v="323"/>
    <x v="707"/>
    <x v="4"/>
    <m/>
    <m/>
    <s v="Amazon"/>
    <s v="Amazon"/>
    <n v="13290.4"/>
    <n v="92327183.770000085"/>
    <n v="92327183.770000085"/>
    <s v="Alexandria"/>
  </r>
  <r>
    <x v="9365"/>
    <x v="0"/>
    <x v="0"/>
    <x v="0"/>
    <x v="1"/>
    <x v="5"/>
    <x v="9343"/>
    <x v="3"/>
    <x v="9360"/>
    <x v="240"/>
    <x v="4228"/>
    <x v="152"/>
    <m/>
    <m/>
    <s v="Jumia"/>
    <s v="Jum"/>
    <n v="27872.98"/>
    <n v="92327183.770000085"/>
    <n v="92327183.770000085"/>
    <s v="Giza"/>
  </r>
  <r>
    <x v="9366"/>
    <x v="6"/>
    <x v="4"/>
    <x v="6"/>
    <x v="0"/>
    <x v="5"/>
    <x v="9344"/>
    <x v="1"/>
    <x v="9361"/>
    <x v="254"/>
    <x v="530"/>
    <x v="199"/>
    <m/>
    <m/>
    <s v="sq"/>
    <s v="sq"/>
    <n v="27872.98"/>
    <n v="31420413.200000018"/>
    <n v="31420413.200000018"/>
    <s v="Giza"/>
  </r>
  <r>
    <x v="9367"/>
    <x v="9"/>
    <x v="1"/>
    <x v="9"/>
    <x v="2"/>
    <x v="2"/>
    <x v="9345"/>
    <x v="0"/>
    <x v="9362"/>
    <x v="182"/>
    <x v="1550"/>
    <x v="231"/>
    <m/>
    <m/>
    <s v="Amazon"/>
    <s v="Amazon"/>
    <n v="26648.76"/>
    <n v="91504159.730000004"/>
    <n v="91504159.730000004"/>
    <s v="Casablanca"/>
  </r>
  <r>
    <x v="9368"/>
    <x v="2"/>
    <x v="2"/>
    <x v="2"/>
    <x v="1"/>
    <x v="2"/>
    <x v="9346"/>
    <x v="3"/>
    <x v="9363"/>
    <x v="321"/>
    <x v="1384"/>
    <x v="79"/>
    <m/>
    <m/>
    <s v="Jumia"/>
    <s v="Jum"/>
    <n v="26648.76"/>
    <n v="29200970.130000021"/>
    <n v="29200970.130000021"/>
    <s v="Casablanca"/>
  </r>
  <r>
    <x v="9369"/>
    <x v="7"/>
    <x v="0"/>
    <x v="7"/>
    <x v="1"/>
    <x v="1"/>
    <x v="9347"/>
    <x v="3"/>
    <x v="9364"/>
    <x v="359"/>
    <x v="106"/>
    <x v="319"/>
    <m/>
    <m/>
    <s v="Jumia"/>
    <s v="Jum"/>
    <n v="13290.4"/>
    <n v="92327183.770000085"/>
    <n v="92327183.770000085"/>
    <s v="Alexandria"/>
  </r>
  <r>
    <x v="9370"/>
    <x v="6"/>
    <x v="4"/>
    <x v="6"/>
    <x v="0"/>
    <x v="3"/>
    <x v="9348"/>
    <x v="3"/>
    <x v="9365"/>
    <x v="310"/>
    <x v="3988"/>
    <x v="168"/>
    <m/>
    <m/>
    <s v="sq"/>
    <s v="sq"/>
    <n v="3665.44"/>
    <n v="31420413.200000018"/>
    <n v="31420413.200000018"/>
    <s v="Dubai"/>
  </r>
  <r>
    <x v="9371"/>
    <x v="4"/>
    <x v="0"/>
    <x v="4"/>
    <x v="0"/>
    <x v="3"/>
    <x v="9349"/>
    <x v="1"/>
    <x v="9366"/>
    <x v="389"/>
    <x v="3256"/>
    <x v="66"/>
    <m/>
    <m/>
    <s v="sq"/>
    <s v="sq"/>
    <n v="3665.44"/>
    <n v="92327183.770000085"/>
    <n v="92327183.770000085"/>
    <s v="Dubai"/>
  </r>
  <r>
    <x v="9372"/>
    <x v="7"/>
    <x v="0"/>
    <x v="7"/>
    <x v="0"/>
    <x v="5"/>
    <x v="9350"/>
    <x v="4"/>
    <x v="9367"/>
    <x v="293"/>
    <x v="3599"/>
    <x v="148"/>
    <m/>
    <m/>
    <s v="sq"/>
    <s v="sq"/>
    <n v="27872.98"/>
    <n v="92327183.770000085"/>
    <n v="92327183.770000085"/>
    <s v="Giza"/>
  </r>
  <r>
    <x v="9373"/>
    <x v="8"/>
    <x v="3"/>
    <x v="8"/>
    <x v="0"/>
    <x v="4"/>
    <x v="9351"/>
    <x v="1"/>
    <x v="9368"/>
    <x v="28"/>
    <x v="450"/>
    <x v="21"/>
    <m/>
    <m/>
    <s v="sq"/>
    <s v="sq"/>
    <n v="99349.3"/>
    <n v="57542997.559999913"/>
    <n v="57542997.559999913"/>
    <s v="Riyadh"/>
  </r>
  <r>
    <x v="9374"/>
    <x v="7"/>
    <x v="0"/>
    <x v="7"/>
    <x v="0"/>
    <x v="0"/>
    <x v="9352"/>
    <x v="2"/>
    <x v="9369"/>
    <x v="89"/>
    <x v="4229"/>
    <x v="165"/>
    <m/>
    <m/>
    <s v="sq"/>
    <s v="sq"/>
    <n v="16284.02"/>
    <n v="92327183.770000085"/>
    <n v="92327183.770000085"/>
    <s v="Cairo"/>
  </r>
  <r>
    <x v="9375"/>
    <x v="9"/>
    <x v="1"/>
    <x v="9"/>
    <x v="0"/>
    <x v="5"/>
    <x v="9353"/>
    <x v="0"/>
    <x v="9370"/>
    <x v="63"/>
    <x v="2090"/>
    <x v="312"/>
    <m/>
    <m/>
    <s v="sq"/>
    <s v="sq"/>
    <n v="27872.98"/>
    <n v="91504159.730000004"/>
    <n v="91504159.730000004"/>
    <s v="Giza"/>
  </r>
  <r>
    <x v="9376"/>
    <x v="6"/>
    <x v="4"/>
    <x v="6"/>
    <x v="0"/>
    <x v="4"/>
    <x v="9354"/>
    <x v="0"/>
    <x v="9371"/>
    <x v="36"/>
    <x v="1957"/>
    <x v="47"/>
    <m/>
    <m/>
    <s v="sq"/>
    <s v="sq"/>
    <n v="99349.3"/>
    <n v="31420413.200000018"/>
    <n v="31420413.200000018"/>
    <s v="Riyadh"/>
  </r>
  <r>
    <x v="9377"/>
    <x v="5"/>
    <x v="1"/>
    <x v="5"/>
    <x v="2"/>
    <x v="2"/>
    <x v="9355"/>
    <x v="2"/>
    <x v="9372"/>
    <x v="262"/>
    <x v="1183"/>
    <x v="315"/>
    <m/>
    <m/>
    <s v="Amazon"/>
    <s v="Amazon"/>
    <n v="26648.76"/>
    <n v="91504159.730000004"/>
    <n v="91504159.730000004"/>
    <s v="Casablanca"/>
  </r>
  <r>
    <x v="9378"/>
    <x v="2"/>
    <x v="2"/>
    <x v="2"/>
    <x v="0"/>
    <x v="2"/>
    <x v="9356"/>
    <x v="2"/>
    <x v="9373"/>
    <x v="12"/>
    <x v="1885"/>
    <x v="142"/>
    <m/>
    <m/>
    <s v="sq"/>
    <s v="sq"/>
    <n v="26648.76"/>
    <n v="29200970.130000021"/>
    <n v="29200970.130000021"/>
    <s v="Casablanca"/>
  </r>
  <r>
    <x v="9379"/>
    <x v="5"/>
    <x v="1"/>
    <x v="5"/>
    <x v="0"/>
    <x v="0"/>
    <x v="9357"/>
    <x v="0"/>
    <x v="9374"/>
    <x v="354"/>
    <x v="969"/>
    <x v="234"/>
    <m/>
    <m/>
    <s v="sq"/>
    <s v="sq"/>
    <n v="16284.02"/>
    <n v="91504159.730000004"/>
    <n v="91504159.730000004"/>
    <s v="Cairo"/>
  </r>
  <r>
    <x v="9380"/>
    <x v="9"/>
    <x v="1"/>
    <x v="9"/>
    <x v="0"/>
    <x v="3"/>
    <x v="9358"/>
    <x v="4"/>
    <x v="9375"/>
    <x v="108"/>
    <x v="2043"/>
    <x v="154"/>
    <m/>
    <m/>
    <s v="sq"/>
    <s v="sq"/>
    <n v="3665.44"/>
    <n v="91504159.730000004"/>
    <n v="91504159.730000004"/>
    <s v="Dubai"/>
  </r>
  <r>
    <x v="9381"/>
    <x v="7"/>
    <x v="0"/>
    <x v="7"/>
    <x v="0"/>
    <x v="5"/>
    <x v="9359"/>
    <x v="3"/>
    <x v="9376"/>
    <x v="24"/>
    <x v="1233"/>
    <x v="296"/>
    <m/>
    <m/>
    <s v="sq"/>
    <s v="sq"/>
    <n v="27872.98"/>
    <n v="92327183.770000085"/>
    <n v="92327183.770000085"/>
    <s v="Giza"/>
  </r>
  <r>
    <x v="9382"/>
    <x v="5"/>
    <x v="1"/>
    <x v="5"/>
    <x v="2"/>
    <x v="0"/>
    <x v="9360"/>
    <x v="3"/>
    <x v="9377"/>
    <x v="189"/>
    <x v="4230"/>
    <x v="172"/>
    <m/>
    <m/>
    <s v="Amazon"/>
    <s v="Amazon"/>
    <n v="16284.02"/>
    <n v="91504159.730000004"/>
    <n v="91504159.730000004"/>
    <s v="Cairo"/>
  </r>
  <r>
    <x v="9383"/>
    <x v="3"/>
    <x v="3"/>
    <x v="3"/>
    <x v="0"/>
    <x v="0"/>
    <x v="9361"/>
    <x v="0"/>
    <x v="9378"/>
    <x v="51"/>
    <x v="4231"/>
    <x v="186"/>
    <m/>
    <m/>
    <s v="sq"/>
    <s v="sq"/>
    <n v="16284.02"/>
    <n v="57542997.559999913"/>
    <n v="57542997.559999913"/>
    <s v="Cairo"/>
  </r>
  <r>
    <x v="9384"/>
    <x v="5"/>
    <x v="1"/>
    <x v="5"/>
    <x v="0"/>
    <x v="1"/>
    <x v="9362"/>
    <x v="3"/>
    <x v="9379"/>
    <x v="254"/>
    <x v="385"/>
    <x v="204"/>
    <m/>
    <m/>
    <s v="sq"/>
    <s v="sq"/>
    <n v="13290.4"/>
    <n v="91504159.730000004"/>
    <n v="91504159.730000004"/>
    <s v="Alexandria"/>
  </r>
  <r>
    <x v="9385"/>
    <x v="3"/>
    <x v="3"/>
    <x v="3"/>
    <x v="1"/>
    <x v="0"/>
    <x v="9363"/>
    <x v="2"/>
    <x v="9380"/>
    <x v="167"/>
    <x v="511"/>
    <x v="126"/>
    <m/>
    <m/>
    <s v="Jumia"/>
    <s v="Jum"/>
    <n v="16284.02"/>
    <n v="57542997.559999913"/>
    <n v="57542997.559999913"/>
    <s v="Cairo"/>
  </r>
  <r>
    <x v="9386"/>
    <x v="7"/>
    <x v="0"/>
    <x v="7"/>
    <x v="1"/>
    <x v="4"/>
    <x v="9364"/>
    <x v="0"/>
    <x v="9381"/>
    <x v="83"/>
    <x v="4232"/>
    <x v="119"/>
    <m/>
    <m/>
    <s v="Jumia"/>
    <s v="Jum"/>
    <n v="99349.3"/>
    <n v="92327183.770000085"/>
    <n v="92327183.770000085"/>
    <s v="Riyadh"/>
  </r>
  <r>
    <x v="9387"/>
    <x v="9"/>
    <x v="1"/>
    <x v="9"/>
    <x v="2"/>
    <x v="3"/>
    <x v="9365"/>
    <x v="1"/>
    <x v="9382"/>
    <x v="107"/>
    <x v="1180"/>
    <x v="155"/>
    <m/>
    <m/>
    <s v="Amazon"/>
    <s v="Amazon"/>
    <n v="3665.44"/>
    <n v="91504159.730000004"/>
    <n v="91504159.730000004"/>
    <s v="Dubai"/>
  </r>
  <r>
    <x v="9388"/>
    <x v="2"/>
    <x v="2"/>
    <x v="2"/>
    <x v="0"/>
    <x v="0"/>
    <x v="9366"/>
    <x v="2"/>
    <x v="9383"/>
    <x v="19"/>
    <x v="3181"/>
    <x v="346"/>
    <m/>
    <m/>
    <s v="sq"/>
    <s v="sq"/>
    <n v="16284.02"/>
    <n v="29200970.130000021"/>
    <n v="29200970.130000021"/>
    <s v="Cairo"/>
  </r>
  <r>
    <x v="9389"/>
    <x v="2"/>
    <x v="2"/>
    <x v="2"/>
    <x v="1"/>
    <x v="5"/>
    <x v="9367"/>
    <x v="1"/>
    <x v="9384"/>
    <x v="394"/>
    <x v="863"/>
    <x v="260"/>
    <m/>
    <m/>
    <s v="Jumia"/>
    <s v="Jum"/>
    <n v="27872.98"/>
    <n v="29200970.130000021"/>
    <n v="29200970.130000021"/>
    <s v="Giza"/>
  </r>
  <r>
    <x v="9390"/>
    <x v="5"/>
    <x v="1"/>
    <x v="5"/>
    <x v="1"/>
    <x v="3"/>
    <x v="9368"/>
    <x v="1"/>
    <x v="9385"/>
    <x v="172"/>
    <x v="2439"/>
    <x v="294"/>
    <m/>
    <m/>
    <s v="Jumia"/>
    <s v="Jum"/>
    <n v="3665.44"/>
    <n v="91504159.730000004"/>
    <n v="91504159.730000004"/>
    <s v="Dubai"/>
  </r>
  <r>
    <x v="9391"/>
    <x v="8"/>
    <x v="3"/>
    <x v="8"/>
    <x v="0"/>
    <x v="3"/>
    <x v="5751"/>
    <x v="4"/>
    <x v="9386"/>
    <x v="189"/>
    <x v="4222"/>
    <x v="271"/>
    <m/>
    <m/>
    <s v="sq"/>
    <s v="sq"/>
    <n v="3665.44"/>
    <n v="57542997.559999913"/>
    <n v="57542997.559999913"/>
    <s v="Dubai"/>
  </r>
  <r>
    <x v="9392"/>
    <x v="8"/>
    <x v="3"/>
    <x v="8"/>
    <x v="2"/>
    <x v="5"/>
    <x v="9369"/>
    <x v="3"/>
    <x v="9387"/>
    <x v="205"/>
    <x v="4233"/>
    <x v="251"/>
    <m/>
    <m/>
    <s v="Amazon"/>
    <s v="Amazon"/>
    <n v="27872.98"/>
    <n v="57542997.559999913"/>
    <n v="57542997.559999913"/>
    <s v="Giza"/>
  </r>
  <r>
    <x v="9393"/>
    <x v="0"/>
    <x v="0"/>
    <x v="0"/>
    <x v="0"/>
    <x v="1"/>
    <x v="9370"/>
    <x v="0"/>
    <x v="9388"/>
    <x v="26"/>
    <x v="1951"/>
    <x v="174"/>
    <m/>
    <m/>
    <s v="sq"/>
    <s v="sq"/>
    <n v="13290.4"/>
    <n v="92327183.770000085"/>
    <n v="92327183.770000085"/>
    <s v="Alexandria"/>
  </r>
  <r>
    <x v="9394"/>
    <x v="3"/>
    <x v="3"/>
    <x v="3"/>
    <x v="1"/>
    <x v="3"/>
    <x v="9371"/>
    <x v="1"/>
    <x v="9389"/>
    <x v="105"/>
    <x v="998"/>
    <x v="237"/>
    <m/>
    <m/>
    <s v="Jumia"/>
    <s v="Jum"/>
    <n v="3665.44"/>
    <n v="57542997.559999913"/>
    <n v="57542997.559999913"/>
    <s v="Dubai"/>
  </r>
  <r>
    <x v="9395"/>
    <x v="5"/>
    <x v="1"/>
    <x v="5"/>
    <x v="0"/>
    <x v="5"/>
    <x v="9372"/>
    <x v="0"/>
    <x v="9390"/>
    <x v="348"/>
    <x v="1353"/>
    <x v="127"/>
    <m/>
    <m/>
    <s v="sq"/>
    <s v="sq"/>
    <n v="27872.98"/>
    <n v="91504159.730000004"/>
    <n v="91504159.730000004"/>
    <s v="Giza"/>
  </r>
  <r>
    <x v="9396"/>
    <x v="6"/>
    <x v="4"/>
    <x v="6"/>
    <x v="2"/>
    <x v="0"/>
    <x v="9373"/>
    <x v="3"/>
    <x v="9391"/>
    <x v="217"/>
    <x v="71"/>
    <x v="116"/>
    <m/>
    <m/>
    <s v="Amazon"/>
    <s v="Amazon"/>
    <n v="16284.02"/>
    <n v="31420413.200000018"/>
    <n v="31420413.200000018"/>
    <s v="Cairo"/>
  </r>
  <r>
    <x v="9397"/>
    <x v="7"/>
    <x v="0"/>
    <x v="7"/>
    <x v="0"/>
    <x v="0"/>
    <x v="9374"/>
    <x v="0"/>
    <x v="9392"/>
    <x v="38"/>
    <x v="4234"/>
    <x v="212"/>
    <m/>
    <m/>
    <s v="sq"/>
    <s v="sq"/>
    <n v="16284.02"/>
    <n v="92327183.770000085"/>
    <n v="92327183.770000085"/>
    <s v="Cairo"/>
  </r>
  <r>
    <x v="9398"/>
    <x v="4"/>
    <x v="0"/>
    <x v="4"/>
    <x v="2"/>
    <x v="3"/>
    <x v="9375"/>
    <x v="3"/>
    <x v="9393"/>
    <x v="191"/>
    <x v="3415"/>
    <x v="233"/>
    <m/>
    <m/>
    <s v="Amazon"/>
    <s v="Amazon"/>
    <n v="3665.44"/>
    <n v="92327183.770000085"/>
    <n v="92327183.770000085"/>
    <s v="Dubai"/>
  </r>
  <r>
    <x v="9399"/>
    <x v="8"/>
    <x v="3"/>
    <x v="8"/>
    <x v="0"/>
    <x v="0"/>
    <x v="9376"/>
    <x v="4"/>
    <x v="9394"/>
    <x v="58"/>
    <x v="147"/>
    <x v="329"/>
    <m/>
    <m/>
    <s v="sq"/>
    <s v="sq"/>
    <n v="16284.02"/>
    <n v="57542997.559999913"/>
    <n v="57542997.559999913"/>
    <s v="Cairo"/>
  </r>
  <r>
    <x v="9400"/>
    <x v="6"/>
    <x v="4"/>
    <x v="6"/>
    <x v="0"/>
    <x v="0"/>
    <x v="9377"/>
    <x v="4"/>
    <x v="9395"/>
    <x v="364"/>
    <x v="408"/>
    <x v="166"/>
    <m/>
    <m/>
    <s v="sq"/>
    <s v="sq"/>
    <n v="16284.02"/>
    <n v="31420413.200000018"/>
    <n v="31420413.200000018"/>
    <s v="Cairo"/>
  </r>
  <r>
    <x v="9401"/>
    <x v="3"/>
    <x v="3"/>
    <x v="3"/>
    <x v="1"/>
    <x v="2"/>
    <x v="9378"/>
    <x v="0"/>
    <x v="9396"/>
    <x v="10"/>
    <x v="1555"/>
    <x v="96"/>
    <m/>
    <m/>
    <s v="Jumia"/>
    <s v="Jum"/>
    <n v="26648.76"/>
    <n v="57542997.559999913"/>
    <n v="57542997.559999913"/>
    <s v="Casablanca"/>
  </r>
  <r>
    <x v="9402"/>
    <x v="8"/>
    <x v="3"/>
    <x v="8"/>
    <x v="2"/>
    <x v="5"/>
    <x v="9379"/>
    <x v="1"/>
    <x v="9397"/>
    <x v="281"/>
    <x v="3035"/>
    <x v="124"/>
    <m/>
    <m/>
    <s v="Amazon"/>
    <s v="Amazon"/>
    <n v="27872.98"/>
    <n v="57542997.559999913"/>
    <n v="57542997.559999913"/>
    <s v="Giza"/>
  </r>
  <r>
    <x v="9403"/>
    <x v="6"/>
    <x v="4"/>
    <x v="6"/>
    <x v="0"/>
    <x v="3"/>
    <x v="9380"/>
    <x v="0"/>
    <x v="9398"/>
    <x v="105"/>
    <x v="1953"/>
    <x v="9"/>
    <m/>
    <m/>
    <s v="sq"/>
    <s v="sq"/>
    <n v="3665.44"/>
    <n v="31420413.200000018"/>
    <n v="31420413.200000018"/>
    <s v="Dubai"/>
  </r>
  <r>
    <x v="9404"/>
    <x v="9"/>
    <x v="1"/>
    <x v="9"/>
    <x v="2"/>
    <x v="0"/>
    <x v="9381"/>
    <x v="2"/>
    <x v="9399"/>
    <x v="36"/>
    <x v="4235"/>
    <x v="129"/>
    <m/>
    <m/>
    <s v="Amazon"/>
    <s v="Amazon"/>
    <n v="16284.02"/>
    <n v="91504159.730000004"/>
    <n v="91504159.730000004"/>
    <s v="Cairo"/>
  </r>
  <r>
    <x v="9405"/>
    <x v="3"/>
    <x v="3"/>
    <x v="3"/>
    <x v="1"/>
    <x v="1"/>
    <x v="9382"/>
    <x v="0"/>
    <x v="9400"/>
    <x v="186"/>
    <x v="2112"/>
    <x v="152"/>
    <m/>
    <m/>
    <s v="Jumia"/>
    <s v="Jum"/>
    <n v="13290.4"/>
    <n v="57542997.559999913"/>
    <n v="57542997.559999913"/>
    <s v="Alexandria"/>
  </r>
  <r>
    <x v="9406"/>
    <x v="3"/>
    <x v="3"/>
    <x v="3"/>
    <x v="0"/>
    <x v="1"/>
    <x v="9383"/>
    <x v="3"/>
    <x v="9401"/>
    <x v="335"/>
    <x v="1412"/>
    <x v="51"/>
    <m/>
    <m/>
    <s v="sq"/>
    <s v="sq"/>
    <n v="13290.4"/>
    <n v="57542997.559999913"/>
    <n v="57542997.559999913"/>
    <s v="Alexandria"/>
  </r>
  <r>
    <x v="9407"/>
    <x v="7"/>
    <x v="0"/>
    <x v="7"/>
    <x v="1"/>
    <x v="2"/>
    <x v="9384"/>
    <x v="3"/>
    <x v="9402"/>
    <x v="237"/>
    <x v="4236"/>
    <x v="276"/>
    <m/>
    <m/>
    <s v="Jumia"/>
    <s v="Jum"/>
    <n v="26648.76"/>
    <n v="92327183.770000085"/>
    <n v="92327183.770000085"/>
    <s v="Casablanca"/>
  </r>
  <r>
    <x v="9408"/>
    <x v="2"/>
    <x v="2"/>
    <x v="2"/>
    <x v="1"/>
    <x v="0"/>
    <x v="9385"/>
    <x v="3"/>
    <x v="9403"/>
    <x v="317"/>
    <x v="3899"/>
    <x v="109"/>
    <m/>
    <m/>
    <s v="Jumia"/>
    <s v="Jum"/>
    <n v="16284.02"/>
    <n v="29200970.130000021"/>
    <n v="29200970.130000021"/>
    <s v="Cairo"/>
  </r>
  <r>
    <x v="9409"/>
    <x v="5"/>
    <x v="1"/>
    <x v="5"/>
    <x v="1"/>
    <x v="1"/>
    <x v="9386"/>
    <x v="1"/>
    <x v="9404"/>
    <x v="84"/>
    <x v="3521"/>
    <x v="282"/>
    <m/>
    <m/>
    <s v="Jumia"/>
    <s v="Jum"/>
    <n v="13290.4"/>
    <n v="91504159.730000004"/>
    <n v="91504159.730000004"/>
    <s v="Alexandria"/>
  </r>
  <r>
    <x v="9410"/>
    <x v="2"/>
    <x v="2"/>
    <x v="2"/>
    <x v="0"/>
    <x v="3"/>
    <x v="9387"/>
    <x v="2"/>
    <x v="9405"/>
    <x v="31"/>
    <x v="528"/>
    <x v="245"/>
    <m/>
    <m/>
    <s v="sq"/>
    <s v="sq"/>
    <n v="3665.44"/>
    <n v="29200970.130000021"/>
    <n v="29200970.130000021"/>
    <s v="Dubai"/>
  </r>
  <r>
    <x v="9411"/>
    <x v="9"/>
    <x v="1"/>
    <x v="9"/>
    <x v="2"/>
    <x v="0"/>
    <x v="9388"/>
    <x v="4"/>
    <x v="9406"/>
    <x v="82"/>
    <x v="2729"/>
    <x v="6"/>
    <m/>
    <m/>
    <s v="Amazon"/>
    <s v="Amazon"/>
    <n v="16284.02"/>
    <n v="91504159.730000004"/>
    <n v="91504159.730000004"/>
    <s v="Cairo"/>
  </r>
  <r>
    <x v="9412"/>
    <x v="5"/>
    <x v="1"/>
    <x v="5"/>
    <x v="2"/>
    <x v="0"/>
    <x v="9389"/>
    <x v="3"/>
    <x v="9407"/>
    <x v="157"/>
    <x v="2606"/>
    <x v="179"/>
    <m/>
    <m/>
    <s v="Amazon"/>
    <s v="Amazon"/>
    <n v="16284.02"/>
    <n v="91504159.730000004"/>
    <n v="91504159.730000004"/>
    <s v="Cairo"/>
  </r>
  <r>
    <x v="9413"/>
    <x v="1"/>
    <x v="1"/>
    <x v="1"/>
    <x v="2"/>
    <x v="4"/>
    <x v="9390"/>
    <x v="3"/>
    <x v="9408"/>
    <x v="33"/>
    <x v="141"/>
    <x v="142"/>
    <m/>
    <m/>
    <s v="Amazon"/>
    <s v="Amazon"/>
    <n v="99349.3"/>
    <n v="91504159.730000004"/>
    <n v="91504159.730000004"/>
    <s v="Riyadh"/>
  </r>
  <r>
    <x v="9414"/>
    <x v="4"/>
    <x v="0"/>
    <x v="4"/>
    <x v="2"/>
    <x v="2"/>
    <x v="9391"/>
    <x v="3"/>
    <x v="9409"/>
    <x v="309"/>
    <x v="2586"/>
    <x v="33"/>
    <m/>
    <m/>
    <s v="Amazon"/>
    <s v="Amazon"/>
    <n v="26648.76"/>
    <n v="92327183.770000085"/>
    <n v="92327183.770000085"/>
    <s v="Casablanca"/>
  </r>
  <r>
    <x v="9415"/>
    <x v="0"/>
    <x v="0"/>
    <x v="0"/>
    <x v="0"/>
    <x v="4"/>
    <x v="9392"/>
    <x v="0"/>
    <x v="9410"/>
    <x v="310"/>
    <x v="2141"/>
    <x v="277"/>
    <m/>
    <m/>
    <s v="sq"/>
    <s v="sq"/>
    <n v="99349.3"/>
    <n v="92327183.770000085"/>
    <n v="92327183.770000085"/>
    <s v="Riyadh"/>
  </r>
  <r>
    <x v="9416"/>
    <x v="8"/>
    <x v="3"/>
    <x v="8"/>
    <x v="2"/>
    <x v="3"/>
    <x v="9393"/>
    <x v="0"/>
    <x v="9411"/>
    <x v="240"/>
    <x v="1866"/>
    <x v="129"/>
    <m/>
    <m/>
    <s v="Amazon"/>
    <s v="Amazon"/>
    <n v="3665.44"/>
    <n v="57542997.559999913"/>
    <n v="57542997.559999913"/>
    <s v="Dubai"/>
  </r>
  <r>
    <x v="9417"/>
    <x v="2"/>
    <x v="2"/>
    <x v="2"/>
    <x v="0"/>
    <x v="5"/>
    <x v="9394"/>
    <x v="3"/>
    <x v="9412"/>
    <x v="287"/>
    <x v="2122"/>
    <x v="186"/>
    <m/>
    <m/>
    <s v="sq"/>
    <s v="sq"/>
    <n v="27872.98"/>
    <n v="29200970.130000021"/>
    <n v="29200970.130000021"/>
    <s v="Giza"/>
  </r>
  <r>
    <x v="9418"/>
    <x v="3"/>
    <x v="3"/>
    <x v="3"/>
    <x v="2"/>
    <x v="3"/>
    <x v="9395"/>
    <x v="2"/>
    <x v="9413"/>
    <x v="256"/>
    <x v="3079"/>
    <x v="103"/>
    <m/>
    <m/>
    <s v="Amazon"/>
    <s v="Amazon"/>
    <n v="3665.44"/>
    <n v="57542997.559999913"/>
    <n v="57542997.559999913"/>
    <s v="Dubai"/>
  </r>
  <r>
    <x v="9419"/>
    <x v="2"/>
    <x v="2"/>
    <x v="2"/>
    <x v="2"/>
    <x v="0"/>
    <x v="9396"/>
    <x v="4"/>
    <x v="9414"/>
    <x v="300"/>
    <x v="2335"/>
    <x v="23"/>
    <m/>
    <m/>
    <s v="Amazon"/>
    <s v="Amazon"/>
    <n v="16284.02"/>
    <n v="29200970.130000021"/>
    <n v="29200970.130000021"/>
    <s v="Cairo"/>
  </r>
  <r>
    <x v="9420"/>
    <x v="6"/>
    <x v="4"/>
    <x v="6"/>
    <x v="0"/>
    <x v="1"/>
    <x v="9397"/>
    <x v="1"/>
    <x v="9415"/>
    <x v="153"/>
    <x v="18"/>
    <x v="28"/>
    <m/>
    <m/>
    <s v="sq"/>
    <s v="sq"/>
    <n v="13290.4"/>
    <n v="31420413.200000018"/>
    <n v="31420413.200000018"/>
    <s v="Alexandria"/>
  </r>
  <r>
    <x v="9421"/>
    <x v="6"/>
    <x v="4"/>
    <x v="6"/>
    <x v="2"/>
    <x v="3"/>
    <x v="9398"/>
    <x v="3"/>
    <x v="9416"/>
    <x v="21"/>
    <x v="194"/>
    <x v="325"/>
    <m/>
    <m/>
    <s v="Amazon"/>
    <s v="Amazon"/>
    <n v="3665.44"/>
    <n v="31420413.200000018"/>
    <n v="31420413.200000018"/>
    <s v="Dubai"/>
  </r>
  <r>
    <x v="9422"/>
    <x v="9"/>
    <x v="1"/>
    <x v="9"/>
    <x v="0"/>
    <x v="4"/>
    <x v="9399"/>
    <x v="1"/>
    <x v="9417"/>
    <x v="215"/>
    <x v="3635"/>
    <x v="178"/>
    <m/>
    <m/>
    <s v="sq"/>
    <s v="sq"/>
    <n v="99349.3"/>
    <n v="91504159.730000004"/>
    <n v="91504159.730000004"/>
    <s v="Riyadh"/>
  </r>
  <r>
    <x v="9423"/>
    <x v="7"/>
    <x v="0"/>
    <x v="7"/>
    <x v="1"/>
    <x v="5"/>
    <x v="9400"/>
    <x v="2"/>
    <x v="9418"/>
    <x v="268"/>
    <x v="3045"/>
    <x v="195"/>
    <m/>
    <m/>
    <s v="Jumia"/>
    <s v="Jum"/>
    <n v="27872.98"/>
    <n v="92327183.770000085"/>
    <n v="92327183.770000085"/>
    <s v="Giza"/>
  </r>
  <r>
    <x v="9424"/>
    <x v="9"/>
    <x v="1"/>
    <x v="9"/>
    <x v="1"/>
    <x v="2"/>
    <x v="9401"/>
    <x v="0"/>
    <x v="9419"/>
    <x v="166"/>
    <x v="3009"/>
    <x v="7"/>
    <m/>
    <m/>
    <s v="Jumia"/>
    <s v="Jum"/>
    <n v="26648.76"/>
    <n v="91504159.730000004"/>
    <n v="91504159.730000004"/>
    <s v="Casablanca"/>
  </r>
  <r>
    <x v="9425"/>
    <x v="7"/>
    <x v="0"/>
    <x v="7"/>
    <x v="0"/>
    <x v="3"/>
    <x v="9402"/>
    <x v="0"/>
    <x v="9420"/>
    <x v="302"/>
    <x v="1703"/>
    <x v="10"/>
    <m/>
    <m/>
    <s v="sq"/>
    <s v="sq"/>
    <n v="3665.44"/>
    <n v="92327183.770000085"/>
    <n v="92327183.770000085"/>
    <s v="Dubai"/>
  </r>
  <r>
    <x v="9426"/>
    <x v="1"/>
    <x v="1"/>
    <x v="1"/>
    <x v="2"/>
    <x v="2"/>
    <x v="9403"/>
    <x v="4"/>
    <x v="9421"/>
    <x v="110"/>
    <x v="136"/>
    <x v="280"/>
    <m/>
    <m/>
    <s v="Amazon"/>
    <s v="Amazon"/>
    <n v="26648.76"/>
    <n v="91504159.730000004"/>
    <n v="91504159.730000004"/>
    <s v="Casablanca"/>
  </r>
  <r>
    <x v="9427"/>
    <x v="7"/>
    <x v="0"/>
    <x v="7"/>
    <x v="0"/>
    <x v="4"/>
    <x v="9404"/>
    <x v="1"/>
    <x v="9422"/>
    <x v="245"/>
    <x v="2154"/>
    <x v="317"/>
    <m/>
    <m/>
    <s v="sq"/>
    <s v="sq"/>
    <n v="99349.3"/>
    <n v="92327183.770000085"/>
    <n v="92327183.770000085"/>
    <s v="Riyadh"/>
  </r>
  <r>
    <x v="9428"/>
    <x v="4"/>
    <x v="0"/>
    <x v="4"/>
    <x v="0"/>
    <x v="4"/>
    <x v="9405"/>
    <x v="4"/>
    <x v="9423"/>
    <x v="91"/>
    <x v="2025"/>
    <x v="229"/>
    <m/>
    <m/>
    <s v="sq"/>
    <s v="sq"/>
    <n v="99349.3"/>
    <n v="92327183.770000085"/>
    <n v="92327183.770000085"/>
    <s v="Riyadh"/>
  </r>
  <r>
    <x v="9429"/>
    <x v="7"/>
    <x v="0"/>
    <x v="7"/>
    <x v="2"/>
    <x v="1"/>
    <x v="9406"/>
    <x v="1"/>
    <x v="9424"/>
    <x v="181"/>
    <x v="1183"/>
    <x v="154"/>
    <m/>
    <m/>
    <s v="Amazon"/>
    <s v="Amazon"/>
    <n v="13290.4"/>
    <n v="92327183.770000085"/>
    <n v="92327183.770000085"/>
    <s v="Alexandria"/>
  </r>
  <r>
    <x v="9430"/>
    <x v="6"/>
    <x v="4"/>
    <x v="6"/>
    <x v="1"/>
    <x v="4"/>
    <x v="9407"/>
    <x v="3"/>
    <x v="9425"/>
    <x v="151"/>
    <x v="2681"/>
    <x v="257"/>
    <m/>
    <m/>
    <s v="Jumia"/>
    <s v="Jum"/>
    <n v="99349.3"/>
    <n v="31420413.200000018"/>
    <n v="31420413.200000018"/>
    <s v="Riyadh"/>
  </r>
  <r>
    <x v="9431"/>
    <x v="6"/>
    <x v="4"/>
    <x v="6"/>
    <x v="1"/>
    <x v="3"/>
    <x v="9408"/>
    <x v="1"/>
    <x v="9426"/>
    <x v="194"/>
    <x v="4237"/>
    <x v="5"/>
    <m/>
    <m/>
    <s v="Jumia"/>
    <s v="Jum"/>
    <n v="3665.44"/>
    <n v="31420413.200000018"/>
    <n v="31420413.200000018"/>
    <s v="Dubai"/>
  </r>
  <r>
    <x v="9432"/>
    <x v="7"/>
    <x v="0"/>
    <x v="7"/>
    <x v="2"/>
    <x v="0"/>
    <x v="9409"/>
    <x v="1"/>
    <x v="9427"/>
    <x v="36"/>
    <x v="1213"/>
    <x v="289"/>
    <m/>
    <m/>
    <s v="Amazon"/>
    <s v="Amazon"/>
    <n v="16284.02"/>
    <n v="92327183.770000085"/>
    <n v="92327183.770000085"/>
    <s v="Cairo"/>
  </r>
  <r>
    <x v="9433"/>
    <x v="4"/>
    <x v="0"/>
    <x v="4"/>
    <x v="0"/>
    <x v="1"/>
    <x v="9410"/>
    <x v="2"/>
    <x v="9428"/>
    <x v="70"/>
    <x v="457"/>
    <x v="114"/>
    <m/>
    <m/>
    <s v="sq"/>
    <s v="sq"/>
    <n v="13290.4"/>
    <n v="92327183.770000085"/>
    <n v="92327183.770000085"/>
    <s v="Alexandria"/>
  </r>
  <r>
    <x v="9434"/>
    <x v="5"/>
    <x v="1"/>
    <x v="5"/>
    <x v="0"/>
    <x v="1"/>
    <x v="9411"/>
    <x v="2"/>
    <x v="9429"/>
    <x v="368"/>
    <x v="1586"/>
    <x v="67"/>
    <m/>
    <m/>
    <s v="sq"/>
    <s v="sq"/>
    <n v="13290.4"/>
    <n v="91504159.730000004"/>
    <n v="91504159.730000004"/>
    <s v="Alexandria"/>
  </r>
  <r>
    <x v="9435"/>
    <x v="3"/>
    <x v="3"/>
    <x v="3"/>
    <x v="2"/>
    <x v="1"/>
    <x v="9412"/>
    <x v="1"/>
    <x v="9430"/>
    <x v="50"/>
    <x v="341"/>
    <x v="11"/>
    <m/>
    <m/>
    <s v="Amazon"/>
    <s v="Amazon"/>
    <n v="13290.4"/>
    <n v="57542997.559999913"/>
    <n v="57542997.559999913"/>
    <s v="Alexandria"/>
  </r>
  <r>
    <x v="9436"/>
    <x v="8"/>
    <x v="3"/>
    <x v="8"/>
    <x v="1"/>
    <x v="5"/>
    <x v="9413"/>
    <x v="2"/>
    <x v="9431"/>
    <x v="225"/>
    <x v="875"/>
    <x v="13"/>
    <m/>
    <m/>
    <s v="Jumia"/>
    <s v="Jum"/>
    <n v="27872.98"/>
    <n v="57542997.559999913"/>
    <n v="57542997.559999913"/>
    <s v="Giza"/>
  </r>
  <r>
    <x v="9437"/>
    <x v="5"/>
    <x v="1"/>
    <x v="5"/>
    <x v="0"/>
    <x v="5"/>
    <x v="9414"/>
    <x v="1"/>
    <x v="9432"/>
    <x v="99"/>
    <x v="4238"/>
    <x v="281"/>
    <m/>
    <m/>
    <s v="sq"/>
    <s v="sq"/>
    <n v="27872.98"/>
    <n v="91504159.730000004"/>
    <n v="91504159.730000004"/>
    <s v="Giza"/>
  </r>
  <r>
    <x v="9438"/>
    <x v="6"/>
    <x v="4"/>
    <x v="6"/>
    <x v="2"/>
    <x v="1"/>
    <x v="9415"/>
    <x v="3"/>
    <x v="9433"/>
    <x v="52"/>
    <x v="2726"/>
    <x v="66"/>
    <m/>
    <m/>
    <s v="Amazon"/>
    <s v="Amazon"/>
    <n v="13290.4"/>
    <n v="31420413.200000018"/>
    <n v="31420413.200000018"/>
    <s v="Alexandria"/>
  </r>
  <r>
    <x v="9439"/>
    <x v="2"/>
    <x v="2"/>
    <x v="2"/>
    <x v="2"/>
    <x v="4"/>
    <x v="9416"/>
    <x v="0"/>
    <x v="9434"/>
    <x v="4"/>
    <x v="2732"/>
    <x v="225"/>
    <m/>
    <m/>
    <s v="Amazon"/>
    <s v="Amazon"/>
    <n v="99349.3"/>
    <n v="29200970.130000021"/>
    <n v="29200970.130000021"/>
    <s v="Riyadh"/>
  </r>
  <r>
    <x v="9440"/>
    <x v="7"/>
    <x v="0"/>
    <x v="7"/>
    <x v="2"/>
    <x v="3"/>
    <x v="9417"/>
    <x v="2"/>
    <x v="9435"/>
    <x v="163"/>
    <x v="1265"/>
    <x v="209"/>
    <m/>
    <m/>
    <s v="Amazon"/>
    <s v="Amazon"/>
    <n v="3665.44"/>
    <n v="92327183.770000085"/>
    <n v="92327183.770000085"/>
    <s v="Dubai"/>
  </r>
  <r>
    <x v="9441"/>
    <x v="0"/>
    <x v="0"/>
    <x v="0"/>
    <x v="0"/>
    <x v="1"/>
    <x v="9418"/>
    <x v="2"/>
    <x v="9436"/>
    <x v="297"/>
    <x v="4239"/>
    <x v="208"/>
    <m/>
    <m/>
    <s v="sq"/>
    <s v="sq"/>
    <n v="13290.4"/>
    <n v="92327183.770000085"/>
    <n v="92327183.770000085"/>
    <s v="Alexandria"/>
  </r>
  <r>
    <x v="9442"/>
    <x v="8"/>
    <x v="3"/>
    <x v="8"/>
    <x v="0"/>
    <x v="0"/>
    <x v="9419"/>
    <x v="0"/>
    <x v="9437"/>
    <x v="39"/>
    <x v="1925"/>
    <x v="35"/>
    <m/>
    <m/>
    <s v="sq"/>
    <s v="sq"/>
    <n v="16284.02"/>
    <n v="57542997.559999913"/>
    <n v="57542997.559999913"/>
    <s v="Cairo"/>
  </r>
  <r>
    <x v="9443"/>
    <x v="1"/>
    <x v="1"/>
    <x v="1"/>
    <x v="0"/>
    <x v="4"/>
    <x v="9420"/>
    <x v="2"/>
    <x v="9438"/>
    <x v="45"/>
    <x v="1926"/>
    <x v="210"/>
    <m/>
    <m/>
    <s v="sq"/>
    <s v="sq"/>
    <n v="99349.3"/>
    <n v="91504159.730000004"/>
    <n v="91504159.730000004"/>
    <s v="Riyadh"/>
  </r>
  <r>
    <x v="9444"/>
    <x v="4"/>
    <x v="0"/>
    <x v="4"/>
    <x v="1"/>
    <x v="1"/>
    <x v="9421"/>
    <x v="4"/>
    <x v="9439"/>
    <x v="367"/>
    <x v="2350"/>
    <x v="317"/>
    <m/>
    <m/>
    <s v="Jumia"/>
    <s v="Jum"/>
    <n v="13290.4"/>
    <n v="92327183.770000085"/>
    <n v="92327183.770000085"/>
    <s v="Alexandria"/>
  </r>
  <r>
    <x v="9445"/>
    <x v="2"/>
    <x v="2"/>
    <x v="2"/>
    <x v="2"/>
    <x v="0"/>
    <x v="9422"/>
    <x v="1"/>
    <x v="9440"/>
    <x v="74"/>
    <x v="131"/>
    <x v="60"/>
    <m/>
    <m/>
    <s v="Amazon"/>
    <s v="Amazon"/>
    <n v="16284.02"/>
    <n v="29200970.130000021"/>
    <n v="29200970.130000021"/>
    <s v="Cairo"/>
  </r>
  <r>
    <x v="9446"/>
    <x v="6"/>
    <x v="4"/>
    <x v="6"/>
    <x v="1"/>
    <x v="0"/>
    <x v="9423"/>
    <x v="1"/>
    <x v="9441"/>
    <x v="371"/>
    <x v="4240"/>
    <x v="129"/>
    <m/>
    <m/>
    <s v="Jumia"/>
    <s v="Jum"/>
    <n v="16284.02"/>
    <n v="31420413.200000018"/>
    <n v="31420413.200000018"/>
    <s v="Cairo"/>
  </r>
  <r>
    <x v="9447"/>
    <x v="6"/>
    <x v="4"/>
    <x v="6"/>
    <x v="0"/>
    <x v="5"/>
    <x v="9424"/>
    <x v="1"/>
    <x v="9442"/>
    <x v="354"/>
    <x v="1431"/>
    <x v="299"/>
    <m/>
    <m/>
    <s v="sq"/>
    <s v="sq"/>
    <n v="27872.98"/>
    <n v="31420413.200000018"/>
    <n v="31420413.200000018"/>
    <s v="Giza"/>
  </r>
  <r>
    <x v="9448"/>
    <x v="3"/>
    <x v="3"/>
    <x v="3"/>
    <x v="2"/>
    <x v="4"/>
    <x v="9425"/>
    <x v="4"/>
    <x v="9443"/>
    <x v="158"/>
    <x v="1705"/>
    <x v="287"/>
    <m/>
    <m/>
    <s v="Amazon"/>
    <s v="Amazon"/>
    <n v="99349.3"/>
    <n v="57542997.559999913"/>
    <n v="57542997.559999913"/>
    <s v="Riyadh"/>
  </r>
  <r>
    <x v="9449"/>
    <x v="2"/>
    <x v="2"/>
    <x v="2"/>
    <x v="2"/>
    <x v="5"/>
    <x v="9426"/>
    <x v="3"/>
    <x v="9444"/>
    <x v="30"/>
    <x v="1538"/>
    <x v="176"/>
    <m/>
    <m/>
    <s v="Amazon"/>
    <s v="Amazon"/>
    <n v="27872.98"/>
    <n v="29200970.130000021"/>
    <n v="29200970.130000021"/>
    <s v="Giza"/>
  </r>
  <r>
    <x v="9450"/>
    <x v="5"/>
    <x v="1"/>
    <x v="5"/>
    <x v="1"/>
    <x v="3"/>
    <x v="9427"/>
    <x v="3"/>
    <x v="9445"/>
    <x v="143"/>
    <x v="4241"/>
    <x v="308"/>
    <m/>
    <m/>
    <s v="Jumia"/>
    <s v="Jum"/>
    <n v="3665.44"/>
    <n v="91504159.730000004"/>
    <n v="91504159.730000004"/>
    <s v="Dubai"/>
  </r>
  <r>
    <x v="9451"/>
    <x v="1"/>
    <x v="1"/>
    <x v="1"/>
    <x v="1"/>
    <x v="2"/>
    <x v="9428"/>
    <x v="1"/>
    <x v="9446"/>
    <x v="33"/>
    <x v="228"/>
    <x v="205"/>
    <m/>
    <m/>
    <s v="Jumia"/>
    <s v="Jum"/>
    <n v="26648.76"/>
    <n v="91504159.730000004"/>
    <n v="91504159.730000004"/>
    <s v="Casablanca"/>
  </r>
  <r>
    <x v="9452"/>
    <x v="7"/>
    <x v="0"/>
    <x v="7"/>
    <x v="2"/>
    <x v="4"/>
    <x v="9429"/>
    <x v="0"/>
    <x v="9447"/>
    <x v="168"/>
    <x v="3557"/>
    <x v="183"/>
    <m/>
    <m/>
    <s v="Amazon"/>
    <s v="Amazon"/>
    <n v="99349.3"/>
    <n v="92327183.770000085"/>
    <n v="92327183.770000085"/>
    <s v="Riyadh"/>
  </r>
  <r>
    <x v="9453"/>
    <x v="7"/>
    <x v="0"/>
    <x v="7"/>
    <x v="2"/>
    <x v="2"/>
    <x v="9430"/>
    <x v="3"/>
    <x v="9448"/>
    <x v="110"/>
    <x v="897"/>
    <x v="166"/>
    <m/>
    <m/>
    <s v="Amazon"/>
    <s v="Amazon"/>
    <n v="26648.76"/>
    <n v="92327183.770000085"/>
    <n v="92327183.770000085"/>
    <s v="Casablanca"/>
  </r>
  <r>
    <x v="9454"/>
    <x v="0"/>
    <x v="0"/>
    <x v="0"/>
    <x v="0"/>
    <x v="4"/>
    <x v="9431"/>
    <x v="2"/>
    <x v="9449"/>
    <x v="110"/>
    <x v="2456"/>
    <x v="102"/>
    <m/>
    <m/>
    <s v="sq"/>
    <s v="sq"/>
    <n v="99349.3"/>
    <n v="92327183.770000085"/>
    <n v="92327183.770000085"/>
    <s v="Riyadh"/>
  </r>
  <r>
    <x v="9455"/>
    <x v="2"/>
    <x v="2"/>
    <x v="2"/>
    <x v="0"/>
    <x v="0"/>
    <x v="9432"/>
    <x v="2"/>
    <x v="9450"/>
    <x v="98"/>
    <x v="3894"/>
    <x v="45"/>
    <m/>
    <m/>
    <s v="sq"/>
    <s v="sq"/>
    <n v="16284.02"/>
    <n v="29200970.130000021"/>
    <n v="29200970.130000021"/>
    <s v="Cairo"/>
  </r>
  <r>
    <x v="9456"/>
    <x v="7"/>
    <x v="0"/>
    <x v="7"/>
    <x v="2"/>
    <x v="0"/>
    <x v="9433"/>
    <x v="2"/>
    <x v="9451"/>
    <x v="346"/>
    <x v="2526"/>
    <x v="249"/>
    <m/>
    <m/>
    <s v="Amazon"/>
    <s v="Amazon"/>
    <n v="16284.02"/>
    <n v="92327183.770000085"/>
    <n v="92327183.770000085"/>
    <s v="Cairo"/>
  </r>
  <r>
    <x v="9457"/>
    <x v="0"/>
    <x v="0"/>
    <x v="0"/>
    <x v="0"/>
    <x v="1"/>
    <x v="9434"/>
    <x v="4"/>
    <x v="9452"/>
    <x v="24"/>
    <x v="740"/>
    <x v="82"/>
    <m/>
    <m/>
    <s v="sq"/>
    <s v="sq"/>
    <n v="13290.4"/>
    <n v="92327183.770000085"/>
    <n v="92327183.770000085"/>
    <s v="Alexandria"/>
  </r>
  <r>
    <x v="9458"/>
    <x v="9"/>
    <x v="1"/>
    <x v="9"/>
    <x v="0"/>
    <x v="5"/>
    <x v="9435"/>
    <x v="3"/>
    <x v="9453"/>
    <x v="360"/>
    <x v="2275"/>
    <x v="9"/>
    <m/>
    <m/>
    <s v="sq"/>
    <s v="sq"/>
    <n v="27872.98"/>
    <n v="91504159.730000004"/>
    <n v="91504159.730000004"/>
    <s v="Giza"/>
  </r>
  <r>
    <x v="9459"/>
    <x v="8"/>
    <x v="3"/>
    <x v="8"/>
    <x v="1"/>
    <x v="0"/>
    <x v="9436"/>
    <x v="1"/>
    <x v="9454"/>
    <x v="195"/>
    <x v="101"/>
    <x v="298"/>
    <m/>
    <m/>
    <s v="Jumia"/>
    <s v="Jum"/>
    <n v="16284.02"/>
    <n v="57542997.559999913"/>
    <n v="57542997.559999913"/>
    <s v="Cairo"/>
  </r>
  <r>
    <x v="9460"/>
    <x v="9"/>
    <x v="1"/>
    <x v="9"/>
    <x v="2"/>
    <x v="0"/>
    <x v="9437"/>
    <x v="3"/>
    <x v="9455"/>
    <x v="254"/>
    <x v="233"/>
    <x v="171"/>
    <m/>
    <m/>
    <s v="Amazon"/>
    <s v="Amazon"/>
    <n v="16284.02"/>
    <n v="91504159.730000004"/>
    <n v="91504159.730000004"/>
    <s v="Cairo"/>
  </r>
  <r>
    <x v="9461"/>
    <x v="3"/>
    <x v="3"/>
    <x v="3"/>
    <x v="1"/>
    <x v="4"/>
    <x v="9438"/>
    <x v="2"/>
    <x v="9456"/>
    <x v="367"/>
    <x v="2905"/>
    <x v="140"/>
    <m/>
    <m/>
    <s v="Jumia"/>
    <s v="Jum"/>
    <n v="99349.3"/>
    <n v="57542997.559999913"/>
    <n v="57542997.559999913"/>
    <s v="Riyadh"/>
  </r>
  <r>
    <x v="9462"/>
    <x v="6"/>
    <x v="4"/>
    <x v="6"/>
    <x v="0"/>
    <x v="2"/>
    <x v="9439"/>
    <x v="0"/>
    <x v="9457"/>
    <x v="149"/>
    <x v="2533"/>
    <x v="241"/>
    <m/>
    <m/>
    <s v="sq"/>
    <s v="sq"/>
    <n v="26648.76"/>
    <n v="31420413.200000018"/>
    <n v="31420413.200000018"/>
    <s v="Casablanca"/>
  </r>
  <r>
    <x v="9463"/>
    <x v="8"/>
    <x v="3"/>
    <x v="8"/>
    <x v="2"/>
    <x v="1"/>
    <x v="9440"/>
    <x v="3"/>
    <x v="9458"/>
    <x v="169"/>
    <x v="613"/>
    <x v="278"/>
    <m/>
    <m/>
    <s v="Amazon"/>
    <s v="Amazon"/>
    <n v="13290.4"/>
    <n v="57542997.559999913"/>
    <n v="57542997.559999913"/>
    <s v="Alexandria"/>
  </r>
  <r>
    <x v="9464"/>
    <x v="7"/>
    <x v="0"/>
    <x v="7"/>
    <x v="0"/>
    <x v="4"/>
    <x v="9441"/>
    <x v="1"/>
    <x v="9459"/>
    <x v="110"/>
    <x v="681"/>
    <x v="348"/>
    <m/>
    <m/>
    <s v="sq"/>
    <s v="sq"/>
    <n v="99349.3"/>
    <n v="92327183.770000085"/>
    <n v="92327183.770000085"/>
    <s v="Riyadh"/>
  </r>
  <r>
    <x v="9465"/>
    <x v="3"/>
    <x v="3"/>
    <x v="3"/>
    <x v="2"/>
    <x v="2"/>
    <x v="9442"/>
    <x v="1"/>
    <x v="9460"/>
    <x v="400"/>
    <x v="195"/>
    <x v="251"/>
    <m/>
    <m/>
    <s v="Amazon"/>
    <s v="Amazon"/>
    <n v="26648.76"/>
    <n v="57542997.559999913"/>
    <n v="57542997.559999913"/>
    <s v="Casablanca"/>
  </r>
  <r>
    <x v="9466"/>
    <x v="5"/>
    <x v="1"/>
    <x v="5"/>
    <x v="2"/>
    <x v="3"/>
    <x v="9443"/>
    <x v="1"/>
    <x v="9461"/>
    <x v="398"/>
    <x v="1563"/>
    <x v="248"/>
    <m/>
    <m/>
    <s v="Amazon"/>
    <s v="Amazon"/>
    <n v="3665.44"/>
    <n v="91504159.730000004"/>
    <n v="91504159.730000004"/>
    <s v="Dubai"/>
  </r>
  <r>
    <x v="9467"/>
    <x v="3"/>
    <x v="3"/>
    <x v="3"/>
    <x v="1"/>
    <x v="0"/>
    <x v="9444"/>
    <x v="0"/>
    <x v="9462"/>
    <x v="9"/>
    <x v="1699"/>
    <x v="322"/>
    <m/>
    <m/>
    <s v="Jumia"/>
    <s v="Jum"/>
    <n v="16284.02"/>
    <n v="57542997.559999913"/>
    <n v="57542997.559999913"/>
    <s v="Cairo"/>
  </r>
  <r>
    <x v="9468"/>
    <x v="5"/>
    <x v="1"/>
    <x v="5"/>
    <x v="1"/>
    <x v="5"/>
    <x v="9445"/>
    <x v="4"/>
    <x v="9463"/>
    <x v="305"/>
    <x v="2313"/>
    <x v="148"/>
    <m/>
    <m/>
    <s v="Jumia"/>
    <s v="Jum"/>
    <n v="27872.98"/>
    <n v="91504159.730000004"/>
    <n v="91504159.730000004"/>
    <s v="Giza"/>
  </r>
  <r>
    <x v="9469"/>
    <x v="4"/>
    <x v="0"/>
    <x v="4"/>
    <x v="1"/>
    <x v="1"/>
    <x v="9446"/>
    <x v="4"/>
    <x v="9464"/>
    <x v="287"/>
    <x v="1408"/>
    <x v="296"/>
    <m/>
    <m/>
    <s v="Jumia"/>
    <s v="Jum"/>
    <n v="13290.4"/>
    <n v="92327183.770000085"/>
    <n v="92327183.770000085"/>
    <s v="Alexandria"/>
  </r>
  <r>
    <x v="9470"/>
    <x v="2"/>
    <x v="2"/>
    <x v="2"/>
    <x v="2"/>
    <x v="3"/>
    <x v="9447"/>
    <x v="1"/>
    <x v="9465"/>
    <x v="320"/>
    <x v="3370"/>
    <x v="106"/>
    <m/>
    <m/>
    <s v="Amazon"/>
    <s v="Amazon"/>
    <n v="3665.44"/>
    <n v="29200970.130000021"/>
    <n v="29200970.130000021"/>
    <s v="Dubai"/>
  </r>
  <r>
    <x v="9471"/>
    <x v="0"/>
    <x v="0"/>
    <x v="0"/>
    <x v="0"/>
    <x v="3"/>
    <x v="9448"/>
    <x v="0"/>
    <x v="9466"/>
    <x v="345"/>
    <x v="3910"/>
    <x v="73"/>
    <m/>
    <m/>
    <s v="sq"/>
    <s v="sq"/>
    <n v="3665.44"/>
    <n v="92327183.770000085"/>
    <n v="92327183.770000085"/>
    <s v="Dubai"/>
  </r>
  <r>
    <x v="9472"/>
    <x v="6"/>
    <x v="4"/>
    <x v="6"/>
    <x v="2"/>
    <x v="1"/>
    <x v="9449"/>
    <x v="0"/>
    <x v="9467"/>
    <x v="379"/>
    <x v="900"/>
    <x v="163"/>
    <m/>
    <m/>
    <s v="Amazon"/>
    <s v="Amazon"/>
    <n v="13290.4"/>
    <n v="31420413.200000018"/>
    <n v="31420413.200000018"/>
    <s v="Alexandria"/>
  </r>
  <r>
    <x v="9473"/>
    <x v="9"/>
    <x v="1"/>
    <x v="9"/>
    <x v="1"/>
    <x v="1"/>
    <x v="9450"/>
    <x v="1"/>
    <x v="9468"/>
    <x v="269"/>
    <x v="310"/>
    <x v="48"/>
    <m/>
    <m/>
    <s v="Jumia"/>
    <s v="Jum"/>
    <n v="13290.4"/>
    <n v="91504159.730000004"/>
    <n v="91504159.730000004"/>
    <s v="Alexandria"/>
  </r>
  <r>
    <x v="9474"/>
    <x v="2"/>
    <x v="2"/>
    <x v="2"/>
    <x v="0"/>
    <x v="3"/>
    <x v="9451"/>
    <x v="0"/>
    <x v="9469"/>
    <x v="369"/>
    <x v="4242"/>
    <x v="234"/>
    <m/>
    <m/>
    <s v="sq"/>
    <s v="sq"/>
    <n v="3665.44"/>
    <n v="29200970.130000021"/>
    <n v="29200970.130000021"/>
    <s v="Dubai"/>
  </r>
  <r>
    <x v="9475"/>
    <x v="9"/>
    <x v="1"/>
    <x v="9"/>
    <x v="1"/>
    <x v="5"/>
    <x v="9452"/>
    <x v="0"/>
    <x v="3777"/>
    <x v="304"/>
    <x v="441"/>
    <x v="213"/>
    <m/>
    <m/>
    <s v="Jumia"/>
    <s v="Jum"/>
    <n v="27872.98"/>
    <n v="91504159.730000004"/>
    <n v="91504159.730000004"/>
    <s v="Riyadh"/>
  </r>
  <r>
    <x v="9476"/>
    <x v="2"/>
    <x v="2"/>
    <x v="2"/>
    <x v="0"/>
    <x v="5"/>
    <x v="9453"/>
    <x v="1"/>
    <x v="9470"/>
    <x v="0"/>
    <x v="4046"/>
    <x v="305"/>
    <m/>
    <m/>
    <s v="sq"/>
    <s v="sq"/>
    <n v="27872.98"/>
    <n v="29200970.130000021"/>
    <n v="29200970.130000021"/>
    <s v="Giza"/>
  </r>
  <r>
    <x v="9477"/>
    <x v="3"/>
    <x v="3"/>
    <x v="3"/>
    <x v="0"/>
    <x v="0"/>
    <x v="9454"/>
    <x v="0"/>
    <x v="9471"/>
    <x v="155"/>
    <x v="483"/>
    <x v="168"/>
    <m/>
    <m/>
    <s v="sq"/>
    <s v="sq"/>
    <n v="16284.02"/>
    <n v="57542997.559999913"/>
    <n v="57542997.559999913"/>
    <s v="Cairo"/>
  </r>
  <r>
    <x v="9478"/>
    <x v="3"/>
    <x v="3"/>
    <x v="3"/>
    <x v="0"/>
    <x v="0"/>
    <x v="9455"/>
    <x v="2"/>
    <x v="9472"/>
    <x v="113"/>
    <x v="1314"/>
    <x v="71"/>
    <m/>
    <m/>
    <s v="sq"/>
    <s v="sq"/>
    <n v="16284.02"/>
    <n v="57542997.559999913"/>
    <n v="57542997.559999913"/>
    <s v="Cairo"/>
  </r>
  <r>
    <x v="9479"/>
    <x v="5"/>
    <x v="1"/>
    <x v="5"/>
    <x v="2"/>
    <x v="4"/>
    <x v="9456"/>
    <x v="0"/>
    <x v="9473"/>
    <x v="132"/>
    <x v="3200"/>
    <x v="18"/>
    <m/>
    <m/>
    <s v="Amazon"/>
    <s v="Amazon"/>
    <n v="99349.3"/>
    <n v="91504159.730000004"/>
    <n v="91504159.730000004"/>
    <s v="Riyadh"/>
  </r>
  <r>
    <x v="9480"/>
    <x v="9"/>
    <x v="1"/>
    <x v="9"/>
    <x v="2"/>
    <x v="3"/>
    <x v="9457"/>
    <x v="3"/>
    <x v="9474"/>
    <x v="171"/>
    <x v="773"/>
    <x v="241"/>
    <m/>
    <m/>
    <s v="Amazon"/>
    <s v="Amazon"/>
    <n v="3665.44"/>
    <n v="91504159.730000004"/>
    <n v="91504159.730000004"/>
    <s v="Dubai"/>
  </r>
  <r>
    <x v="9481"/>
    <x v="5"/>
    <x v="1"/>
    <x v="5"/>
    <x v="0"/>
    <x v="0"/>
    <x v="9458"/>
    <x v="1"/>
    <x v="9475"/>
    <x v="333"/>
    <x v="4243"/>
    <x v="0"/>
    <m/>
    <m/>
    <s v="sq"/>
    <s v="sq"/>
    <n v="16284.02"/>
    <n v="91504159.730000004"/>
    <n v="91504159.730000004"/>
    <s v="Cairo"/>
  </r>
  <r>
    <x v="9482"/>
    <x v="6"/>
    <x v="4"/>
    <x v="6"/>
    <x v="0"/>
    <x v="3"/>
    <x v="9459"/>
    <x v="3"/>
    <x v="9476"/>
    <x v="362"/>
    <x v="4244"/>
    <x v="247"/>
    <m/>
    <m/>
    <s v="sq"/>
    <s v="sq"/>
    <n v="3665.44"/>
    <n v="31420413.200000018"/>
    <n v="31420413.200000018"/>
    <s v="Dubai"/>
  </r>
  <r>
    <x v="9483"/>
    <x v="0"/>
    <x v="0"/>
    <x v="0"/>
    <x v="0"/>
    <x v="1"/>
    <x v="9460"/>
    <x v="3"/>
    <x v="9477"/>
    <x v="116"/>
    <x v="3850"/>
    <x v="67"/>
    <m/>
    <m/>
    <s v="sq"/>
    <s v="sq"/>
    <n v="13290.4"/>
    <n v="92327183.770000085"/>
    <n v="92327183.770000085"/>
    <s v="Alexandria"/>
  </r>
  <r>
    <x v="9484"/>
    <x v="7"/>
    <x v="0"/>
    <x v="7"/>
    <x v="1"/>
    <x v="0"/>
    <x v="9461"/>
    <x v="3"/>
    <x v="9478"/>
    <x v="158"/>
    <x v="983"/>
    <x v="20"/>
    <m/>
    <m/>
    <s v="Jumia"/>
    <s v="Jum"/>
    <n v="16284.02"/>
    <n v="92327183.770000085"/>
    <n v="92327183.770000085"/>
    <s v="Cairo"/>
  </r>
  <r>
    <x v="9485"/>
    <x v="5"/>
    <x v="1"/>
    <x v="5"/>
    <x v="2"/>
    <x v="0"/>
    <x v="9462"/>
    <x v="3"/>
    <x v="9479"/>
    <x v="273"/>
    <x v="801"/>
    <x v="337"/>
    <m/>
    <m/>
    <s v="Amazon"/>
    <s v="Amazon"/>
    <n v="16284.02"/>
    <n v="91504159.730000004"/>
    <n v="91504159.730000004"/>
    <s v="Cairo"/>
  </r>
  <r>
    <x v="9486"/>
    <x v="4"/>
    <x v="0"/>
    <x v="4"/>
    <x v="2"/>
    <x v="5"/>
    <x v="9463"/>
    <x v="1"/>
    <x v="9480"/>
    <x v="251"/>
    <x v="476"/>
    <x v="56"/>
    <m/>
    <m/>
    <s v="Amazon"/>
    <s v="Amazon"/>
    <n v="27872.98"/>
    <n v="92327183.770000085"/>
    <n v="92327183.770000085"/>
    <s v="Giza"/>
  </r>
  <r>
    <x v="9487"/>
    <x v="6"/>
    <x v="4"/>
    <x v="6"/>
    <x v="1"/>
    <x v="5"/>
    <x v="9464"/>
    <x v="1"/>
    <x v="9481"/>
    <x v="172"/>
    <x v="855"/>
    <x v="115"/>
    <m/>
    <m/>
    <s v="Jumia"/>
    <s v="Jum"/>
    <n v="27872.98"/>
    <n v="31420413.200000018"/>
    <n v="31420413.200000018"/>
    <s v="Giza"/>
  </r>
  <r>
    <x v="9488"/>
    <x v="1"/>
    <x v="1"/>
    <x v="1"/>
    <x v="1"/>
    <x v="0"/>
    <x v="9465"/>
    <x v="0"/>
    <x v="9482"/>
    <x v="165"/>
    <x v="2916"/>
    <x v="63"/>
    <m/>
    <m/>
    <s v="Jumia"/>
    <s v="Jum"/>
    <n v="16284.02"/>
    <n v="91504159.730000004"/>
    <n v="91504159.730000004"/>
    <s v="Cairo"/>
  </r>
  <r>
    <x v="9489"/>
    <x v="2"/>
    <x v="2"/>
    <x v="2"/>
    <x v="1"/>
    <x v="0"/>
    <x v="9466"/>
    <x v="2"/>
    <x v="9483"/>
    <x v="344"/>
    <x v="2018"/>
    <x v="30"/>
    <m/>
    <m/>
    <s v="Jumia"/>
    <s v="Jum"/>
    <n v="16284.02"/>
    <n v="29200970.130000021"/>
    <n v="29200970.130000021"/>
    <s v="Cairo"/>
  </r>
  <r>
    <x v="9490"/>
    <x v="2"/>
    <x v="2"/>
    <x v="2"/>
    <x v="1"/>
    <x v="1"/>
    <x v="9467"/>
    <x v="3"/>
    <x v="9484"/>
    <x v="30"/>
    <x v="3121"/>
    <x v="136"/>
    <m/>
    <m/>
    <s v="Jumia"/>
    <s v="Jum"/>
    <n v="13290.4"/>
    <n v="29200970.130000021"/>
    <n v="29200970.130000021"/>
    <s v="Alexandria"/>
  </r>
  <r>
    <x v="9491"/>
    <x v="2"/>
    <x v="2"/>
    <x v="2"/>
    <x v="0"/>
    <x v="0"/>
    <x v="9468"/>
    <x v="3"/>
    <x v="9485"/>
    <x v="367"/>
    <x v="2800"/>
    <x v="21"/>
    <m/>
    <m/>
    <s v="sq"/>
    <s v="sq"/>
    <n v="16284.02"/>
    <n v="29200970.130000021"/>
    <n v="29200970.130000021"/>
    <s v="Cairo"/>
  </r>
  <r>
    <x v="9492"/>
    <x v="9"/>
    <x v="1"/>
    <x v="9"/>
    <x v="0"/>
    <x v="0"/>
    <x v="9469"/>
    <x v="4"/>
    <x v="9486"/>
    <x v="256"/>
    <x v="1260"/>
    <x v="232"/>
    <m/>
    <m/>
    <s v="sq"/>
    <s v="sq"/>
    <n v="16284.02"/>
    <n v="91504159.730000004"/>
    <n v="91504159.730000004"/>
    <s v="Cairo"/>
  </r>
  <r>
    <x v="9493"/>
    <x v="2"/>
    <x v="2"/>
    <x v="2"/>
    <x v="1"/>
    <x v="4"/>
    <x v="9470"/>
    <x v="1"/>
    <x v="9487"/>
    <x v="398"/>
    <x v="2068"/>
    <x v="322"/>
    <m/>
    <m/>
    <s v="Jumia"/>
    <s v="Jum"/>
    <n v="99349.3"/>
    <n v="29200970.130000021"/>
    <n v="29200970.130000021"/>
    <s v="Riyadh"/>
  </r>
  <r>
    <x v="9494"/>
    <x v="6"/>
    <x v="4"/>
    <x v="6"/>
    <x v="2"/>
    <x v="0"/>
    <x v="9471"/>
    <x v="4"/>
    <x v="9488"/>
    <x v="373"/>
    <x v="3844"/>
    <x v="114"/>
    <m/>
    <m/>
    <s v="Amazon"/>
    <s v="Amazon"/>
    <n v="16284.02"/>
    <n v="31420413.200000018"/>
    <n v="31420413.200000018"/>
    <s v="Cairo"/>
  </r>
  <r>
    <x v="9495"/>
    <x v="3"/>
    <x v="3"/>
    <x v="3"/>
    <x v="2"/>
    <x v="0"/>
    <x v="9472"/>
    <x v="0"/>
    <x v="9489"/>
    <x v="62"/>
    <x v="4165"/>
    <x v="320"/>
    <m/>
    <m/>
    <s v="Amazon"/>
    <s v="Amazon"/>
    <n v="16284.02"/>
    <n v="57542997.559999913"/>
    <n v="57542997.559999913"/>
    <s v="Cairo"/>
  </r>
  <r>
    <x v="9496"/>
    <x v="1"/>
    <x v="1"/>
    <x v="1"/>
    <x v="0"/>
    <x v="0"/>
    <x v="9473"/>
    <x v="1"/>
    <x v="9490"/>
    <x v="54"/>
    <x v="3146"/>
    <x v="142"/>
    <m/>
    <m/>
    <s v="sq"/>
    <s v="sq"/>
    <n v="16284.02"/>
    <n v="91504159.730000004"/>
    <n v="91504159.730000004"/>
    <s v="Cairo"/>
  </r>
  <r>
    <x v="9497"/>
    <x v="0"/>
    <x v="0"/>
    <x v="0"/>
    <x v="2"/>
    <x v="3"/>
    <x v="9474"/>
    <x v="1"/>
    <x v="9491"/>
    <x v="392"/>
    <x v="2110"/>
    <x v="330"/>
    <m/>
    <m/>
    <s v="Amazon"/>
    <s v="Amazon"/>
    <n v="3665.44"/>
    <n v="92327183.770000085"/>
    <n v="92327183.770000085"/>
    <s v="Dubai"/>
  </r>
  <r>
    <x v="9498"/>
    <x v="5"/>
    <x v="1"/>
    <x v="5"/>
    <x v="1"/>
    <x v="1"/>
    <x v="9475"/>
    <x v="3"/>
    <x v="9492"/>
    <x v="129"/>
    <x v="1316"/>
    <x v="311"/>
    <m/>
    <m/>
    <s v="Jumia"/>
    <s v="Jum"/>
    <n v="13290.4"/>
    <n v="91504159.730000004"/>
    <n v="91504159.730000004"/>
    <s v="Alexandria"/>
  </r>
  <r>
    <x v="9499"/>
    <x v="3"/>
    <x v="3"/>
    <x v="3"/>
    <x v="1"/>
    <x v="4"/>
    <x v="9476"/>
    <x v="1"/>
    <x v="9493"/>
    <x v="263"/>
    <x v="4072"/>
    <x v="20"/>
    <m/>
    <m/>
    <s v="Jumia"/>
    <s v="Jum"/>
    <n v="99349.3"/>
    <n v="57542997.559999913"/>
    <n v="57542997.559999913"/>
    <s v="Riyadh"/>
  </r>
  <r>
    <x v="9500"/>
    <x v="2"/>
    <x v="2"/>
    <x v="2"/>
    <x v="1"/>
    <x v="1"/>
    <x v="9477"/>
    <x v="2"/>
    <x v="9494"/>
    <x v="93"/>
    <x v="1361"/>
    <x v="246"/>
    <m/>
    <m/>
    <s v="Jumia"/>
    <s v="Jum"/>
    <n v="13290.4"/>
    <n v="29200970.130000021"/>
    <n v="29200970.130000021"/>
    <s v="Alexandria"/>
  </r>
  <r>
    <x v="9501"/>
    <x v="3"/>
    <x v="3"/>
    <x v="3"/>
    <x v="1"/>
    <x v="5"/>
    <x v="9478"/>
    <x v="4"/>
    <x v="9495"/>
    <x v="54"/>
    <x v="4245"/>
    <x v="30"/>
    <m/>
    <m/>
    <s v="Jumia"/>
    <s v="Jum"/>
    <n v="27872.98"/>
    <n v="57542997.559999913"/>
    <n v="57542997.559999913"/>
    <s v="Giza"/>
  </r>
  <r>
    <x v="9502"/>
    <x v="9"/>
    <x v="1"/>
    <x v="9"/>
    <x v="0"/>
    <x v="1"/>
    <x v="9479"/>
    <x v="0"/>
    <x v="9496"/>
    <x v="223"/>
    <x v="2771"/>
    <x v="204"/>
    <m/>
    <m/>
    <s v="sq"/>
    <s v="sq"/>
    <n v="13290.4"/>
    <n v="91504159.730000004"/>
    <n v="91504159.730000004"/>
    <s v="Alexandria"/>
  </r>
  <r>
    <x v="9503"/>
    <x v="0"/>
    <x v="0"/>
    <x v="0"/>
    <x v="0"/>
    <x v="2"/>
    <x v="9480"/>
    <x v="0"/>
    <x v="9497"/>
    <x v="32"/>
    <x v="4246"/>
    <x v="7"/>
    <m/>
    <m/>
    <s v="sq"/>
    <s v="sq"/>
    <n v="26648.76"/>
    <n v="92327183.770000085"/>
    <n v="92327183.770000085"/>
    <s v="Casablanca"/>
  </r>
  <r>
    <x v="9504"/>
    <x v="1"/>
    <x v="1"/>
    <x v="1"/>
    <x v="2"/>
    <x v="1"/>
    <x v="9481"/>
    <x v="1"/>
    <x v="9498"/>
    <x v="123"/>
    <x v="2645"/>
    <x v="208"/>
    <m/>
    <m/>
    <s v="Amazon"/>
    <s v="Amazon"/>
    <n v="13290.4"/>
    <n v="91504159.730000004"/>
    <n v="91504159.730000004"/>
    <s v="Alexandria"/>
  </r>
  <r>
    <x v="9505"/>
    <x v="6"/>
    <x v="4"/>
    <x v="6"/>
    <x v="2"/>
    <x v="4"/>
    <x v="9482"/>
    <x v="2"/>
    <x v="9499"/>
    <x v="70"/>
    <x v="2121"/>
    <x v="157"/>
    <m/>
    <m/>
    <s v="Amazon"/>
    <s v="Amazon"/>
    <n v="99349.3"/>
    <n v="31420413.200000018"/>
    <n v="31420413.200000018"/>
    <s v="Riyadh"/>
  </r>
  <r>
    <x v="9506"/>
    <x v="3"/>
    <x v="3"/>
    <x v="3"/>
    <x v="0"/>
    <x v="0"/>
    <x v="9483"/>
    <x v="1"/>
    <x v="9500"/>
    <x v="77"/>
    <x v="3049"/>
    <x v="38"/>
    <m/>
    <m/>
    <s v="sq"/>
    <s v="sq"/>
    <n v="16284.02"/>
    <n v="57542997.559999913"/>
    <n v="57542997.559999913"/>
    <s v="Cairo"/>
  </r>
  <r>
    <x v="9507"/>
    <x v="0"/>
    <x v="0"/>
    <x v="0"/>
    <x v="2"/>
    <x v="2"/>
    <x v="9484"/>
    <x v="4"/>
    <x v="9501"/>
    <x v="221"/>
    <x v="2476"/>
    <x v="241"/>
    <m/>
    <m/>
    <s v="Amazon"/>
    <s v="Amazon"/>
    <n v="26648.76"/>
    <n v="92327183.770000085"/>
    <n v="92327183.770000085"/>
    <s v="Casablanca"/>
  </r>
  <r>
    <x v="9508"/>
    <x v="2"/>
    <x v="2"/>
    <x v="2"/>
    <x v="0"/>
    <x v="1"/>
    <x v="9485"/>
    <x v="4"/>
    <x v="9502"/>
    <x v="187"/>
    <x v="375"/>
    <x v="17"/>
    <m/>
    <m/>
    <s v="sq"/>
    <s v="sq"/>
    <n v="13290.4"/>
    <n v="29200970.130000021"/>
    <n v="29200970.130000021"/>
    <s v="Alexandria"/>
  </r>
  <r>
    <x v="9509"/>
    <x v="1"/>
    <x v="1"/>
    <x v="1"/>
    <x v="2"/>
    <x v="4"/>
    <x v="9486"/>
    <x v="4"/>
    <x v="9503"/>
    <x v="370"/>
    <x v="1220"/>
    <x v="75"/>
    <m/>
    <m/>
    <s v="Amazon"/>
    <s v="Amazon"/>
    <n v="99349.3"/>
    <n v="91504159.730000004"/>
    <n v="91504159.730000004"/>
    <s v="Riyadh"/>
  </r>
  <r>
    <x v="9510"/>
    <x v="9"/>
    <x v="1"/>
    <x v="9"/>
    <x v="0"/>
    <x v="5"/>
    <x v="9487"/>
    <x v="1"/>
    <x v="9504"/>
    <x v="95"/>
    <x v="1932"/>
    <x v="48"/>
    <m/>
    <m/>
    <s v="sq"/>
    <s v="sq"/>
    <n v="27872.98"/>
    <n v="91504159.730000004"/>
    <n v="91504159.730000004"/>
    <s v="Giza"/>
  </r>
  <r>
    <x v="9511"/>
    <x v="6"/>
    <x v="4"/>
    <x v="6"/>
    <x v="1"/>
    <x v="4"/>
    <x v="9488"/>
    <x v="0"/>
    <x v="9505"/>
    <x v="53"/>
    <x v="158"/>
    <x v="57"/>
    <m/>
    <m/>
    <s v="Jumia"/>
    <s v="Jum"/>
    <n v="99349.3"/>
    <n v="31420413.200000018"/>
    <n v="31420413.200000018"/>
    <s v="Riyadh"/>
  </r>
  <r>
    <x v="9512"/>
    <x v="3"/>
    <x v="3"/>
    <x v="3"/>
    <x v="0"/>
    <x v="0"/>
    <x v="9489"/>
    <x v="4"/>
    <x v="9506"/>
    <x v="178"/>
    <x v="1677"/>
    <x v="173"/>
    <m/>
    <m/>
    <s v="sq"/>
    <s v="sq"/>
    <n v="16284.02"/>
    <n v="57542997.559999913"/>
    <n v="57542997.559999913"/>
    <s v="Cairo"/>
  </r>
  <r>
    <x v="9513"/>
    <x v="2"/>
    <x v="2"/>
    <x v="2"/>
    <x v="2"/>
    <x v="4"/>
    <x v="9490"/>
    <x v="1"/>
    <x v="9507"/>
    <x v="28"/>
    <x v="4247"/>
    <x v="198"/>
    <m/>
    <m/>
    <s v="Amazon"/>
    <s v="Amazon"/>
    <n v="99349.3"/>
    <n v="29200970.130000021"/>
    <n v="29200970.130000021"/>
    <s v="Riyadh"/>
  </r>
  <r>
    <x v="9514"/>
    <x v="9"/>
    <x v="1"/>
    <x v="9"/>
    <x v="1"/>
    <x v="4"/>
    <x v="9491"/>
    <x v="0"/>
    <x v="9508"/>
    <x v="82"/>
    <x v="3374"/>
    <x v="184"/>
    <m/>
    <m/>
    <s v="Jumia"/>
    <s v="Jum"/>
    <n v="99349.3"/>
    <n v="91504159.730000004"/>
    <n v="91504159.730000004"/>
    <s v="Riyadh"/>
  </r>
  <r>
    <x v="9515"/>
    <x v="0"/>
    <x v="0"/>
    <x v="0"/>
    <x v="0"/>
    <x v="5"/>
    <x v="9492"/>
    <x v="3"/>
    <x v="9509"/>
    <x v="99"/>
    <x v="4248"/>
    <x v="153"/>
    <m/>
    <m/>
    <s v="sq"/>
    <s v="sq"/>
    <n v="27872.98"/>
    <n v="92327183.770000085"/>
    <n v="92327183.770000085"/>
    <s v="Giza"/>
  </r>
  <r>
    <x v="9516"/>
    <x v="6"/>
    <x v="4"/>
    <x v="6"/>
    <x v="2"/>
    <x v="1"/>
    <x v="9493"/>
    <x v="3"/>
    <x v="9510"/>
    <x v="70"/>
    <x v="3420"/>
    <x v="206"/>
    <m/>
    <m/>
    <s v="Amazon"/>
    <s v="Amazon"/>
    <n v="13290.4"/>
    <n v="31420413.200000018"/>
    <n v="31420413.200000018"/>
    <s v="Alexandria"/>
  </r>
  <r>
    <x v="9517"/>
    <x v="6"/>
    <x v="4"/>
    <x v="6"/>
    <x v="1"/>
    <x v="1"/>
    <x v="9494"/>
    <x v="1"/>
    <x v="9511"/>
    <x v="141"/>
    <x v="2048"/>
    <x v="156"/>
    <m/>
    <m/>
    <s v="Jumia"/>
    <s v="Jum"/>
    <n v="13290.4"/>
    <n v="31420413.200000018"/>
    <n v="31420413.200000018"/>
    <s v="Alexandria"/>
  </r>
  <r>
    <x v="9518"/>
    <x v="2"/>
    <x v="2"/>
    <x v="2"/>
    <x v="0"/>
    <x v="2"/>
    <x v="9495"/>
    <x v="1"/>
    <x v="9512"/>
    <x v="216"/>
    <x v="2603"/>
    <x v="296"/>
    <m/>
    <m/>
    <s v="sq"/>
    <s v="sq"/>
    <n v="26648.76"/>
    <n v="29200970.130000021"/>
    <n v="29200970.130000021"/>
    <s v="Casablanca"/>
  </r>
  <r>
    <x v="9519"/>
    <x v="6"/>
    <x v="4"/>
    <x v="6"/>
    <x v="1"/>
    <x v="0"/>
    <x v="9496"/>
    <x v="3"/>
    <x v="9513"/>
    <x v="68"/>
    <x v="3511"/>
    <x v="49"/>
    <m/>
    <m/>
    <s v="Jumia"/>
    <s v="Jum"/>
    <n v="16284.02"/>
    <n v="31420413.200000018"/>
    <n v="31420413.200000018"/>
    <s v="Cairo"/>
  </r>
  <r>
    <x v="9520"/>
    <x v="5"/>
    <x v="1"/>
    <x v="5"/>
    <x v="2"/>
    <x v="3"/>
    <x v="9497"/>
    <x v="1"/>
    <x v="9514"/>
    <x v="224"/>
    <x v="2122"/>
    <x v="211"/>
    <m/>
    <m/>
    <s v="Amazon"/>
    <s v="Amazon"/>
    <n v="3665.44"/>
    <n v="91504159.730000004"/>
    <n v="91504159.730000004"/>
    <s v="Dubai"/>
  </r>
  <r>
    <x v="9521"/>
    <x v="2"/>
    <x v="2"/>
    <x v="2"/>
    <x v="2"/>
    <x v="5"/>
    <x v="9498"/>
    <x v="1"/>
    <x v="9515"/>
    <x v="14"/>
    <x v="679"/>
    <x v="156"/>
    <m/>
    <m/>
    <s v="Amazon"/>
    <s v="Amazon"/>
    <n v="27872.98"/>
    <n v="29200970.130000021"/>
    <n v="29200970.130000021"/>
    <s v="Giza"/>
  </r>
  <r>
    <x v="9522"/>
    <x v="0"/>
    <x v="0"/>
    <x v="0"/>
    <x v="0"/>
    <x v="4"/>
    <x v="9499"/>
    <x v="3"/>
    <x v="9516"/>
    <x v="181"/>
    <x v="2770"/>
    <x v="133"/>
    <m/>
    <m/>
    <s v="sq"/>
    <s v="sq"/>
    <n v="99349.3"/>
    <n v="92327183.770000085"/>
    <n v="92327183.770000085"/>
    <s v="Riyadh"/>
  </r>
  <r>
    <x v="9523"/>
    <x v="7"/>
    <x v="0"/>
    <x v="7"/>
    <x v="1"/>
    <x v="4"/>
    <x v="9500"/>
    <x v="4"/>
    <x v="9517"/>
    <x v="131"/>
    <x v="2980"/>
    <x v="223"/>
    <m/>
    <m/>
    <s v="Jumia"/>
    <s v="Jum"/>
    <n v="99349.3"/>
    <n v="92327183.770000085"/>
    <n v="92327183.770000085"/>
    <s v="Riyadh"/>
  </r>
  <r>
    <x v="9524"/>
    <x v="6"/>
    <x v="4"/>
    <x v="6"/>
    <x v="2"/>
    <x v="2"/>
    <x v="9501"/>
    <x v="0"/>
    <x v="9518"/>
    <x v="12"/>
    <x v="1261"/>
    <x v="53"/>
    <m/>
    <m/>
    <s v="Amazon"/>
    <s v="Amazon"/>
    <n v="26648.76"/>
    <n v="31420413.200000018"/>
    <n v="31420413.200000018"/>
    <s v="Casablanca"/>
  </r>
  <r>
    <x v="9525"/>
    <x v="4"/>
    <x v="0"/>
    <x v="4"/>
    <x v="1"/>
    <x v="1"/>
    <x v="9502"/>
    <x v="1"/>
    <x v="9519"/>
    <x v="369"/>
    <x v="4249"/>
    <x v="71"/>
    <m/>
    <m/>
    <s v="Jumia"/>
    <s v="Jum"/>
    <n v="13290.4"/>
    <n v="92327183.770000085"/>
    <n v="92327183.770000085"/>
    <s v="Alexandria"/>
  </r>
  <r>
    <x v="9526"/>
    <x v="8"/>
    <x v="3"/>
    <x v="8"/>
    <x v="2"/>
    <x v="5"/>
    <x v="9503"/>
    <x v="2"/>
    <x v="9520"/>
    <x v="211"/>
    <x v="4218"/>
    <x v="132"/>
    <m/>
    <m/>
    <s v="Amazon"/>
    <s v="Amazon"/>
    <n v="27872.98"/>
    <n v="57542997.559999913"/>
    <n v="57542997.559999913"/>
    <s v="Giza"/>
  </r>
  <r>
    <x v="9527"/>
    <x v="7"/>
    <x v="0"/>
    <x v="7"/>
    <x v="2"/>
    <x v="5"/>
    <x v="9504"/>
    <x v="2"/>
    <x v="9521"/>
    <x v="246"/>
    <x v="1770"/>
    <x v="309"/>
    <m/>
    <m/>
    <s v="Amazon"/>
    <s v="Amazon"/>
    <n v="27872.98"/>
    <n v="92327183.770000085"/>
    <n v="92327183.770000085"/>
    <s v="Giza"/>
  </r>
  <r>
    <x v="9528"/>
    <x v="7"/>
    <x v="0"/>
    <x v="7"/>
    <x v="0"/>
    <x v="3"/>
    <x v="9505"/>
    <x v="2"/>
    <x v="9522"/>
    <x v="350"/>
    <x v="4037"/>
    <x v="93"/>
    <m/>
    <m/>
    <s v="sq"/>
    <s v="sq"/>
    <n v="3665.44"/>
    <n v="92327183.770000085"/>
    <n v="92327183.770000085"/>
    <s v="Dubai"/>
  </r>
  <r>
    <x v="9529"/>
    <x v="9"/>
    <x v="1"/>
    <x v="9"/>
    <x v="2"/>
    <x v="5"/>
    <x v="9506"/>
    <x v="0"/>
    <x v="9523"/>
    <x v="253"/>
    <x v="84"/>
    <x v="5"/>
    <m/>
    <m/>
    <s v="Amazon"/>
    <s v="Amazon"/>
    <n v="27872.98"/>
    <n v="91504159.730000004"/>
    <n v="91504159.730000004"/>
    <s v="Giza"/>
  </r>
  <r>
    <x v="9530"/>
    <x v="6"/>
    <x v="4"/>
    <x v="6"/>
    <x v="1"/>
    <x v="5"/>
    <x v="9507"/>
    <x v="2"/>
    <x v="9524"/>
    <x v="287"/>
    <x v="4250"/>
    <x v="76"/>
    <m/>
    <m/>
    <s v="Jumia"/>
    <s v="Jum"/>
    <n v="27872.98"/>
    <n v="31420413.200000018"/>
    <n v="31420413.200000018"/>
    <s v="Giza"/>
  </r>
  <r>
    <x v="9531"/>
    <x v="3"/>
    <x v="3"/>
    <x v="3"/>
    <x v="2"/>
    <x v="5"/>
    <x v="9508"/>
    <x v="2"/>
    <x v="9525"/>
    <x v="165"/>
    <x v="1649"/>
    <x v="215"/>
    <m/>
    <m/>
    <s v="Amazon"/>
    <s v="Amazon"/>
    <n v="27872.98"/>
    <n v="57542997.559999913"/>
    <n v="57542997.559999913"/>
    <s v="Giza"/>
  </r>
  <r>
    <x v="9532"/>
    <x v="2"/>
    <x v="2"/>
    <x v="2"/>
    <x v="2"/>
    <x v="1"/>
    <x v="9509"/>
    <x v="4"/>
    <x v="9526"/>
    <x v="49"/>
    <x v="3197"/>
    <x v="354"/>
    <m/>
    <m/>
    <s v="Amazon"/>
    <s v="Amazon"/>
    <n v="13290.4"/>
    <n v="29200970.130000021"/>
    <n v="29200970.130000021"/>
    <s v="Alexandria"/>
  </r>
  <r>
    <x v="9533"/>
    <x v="5"/>
    <x v="1"/>
    <x v="5"/>
    <x v="2"/>
    <x v="1"/>
    <x v="9510"/>
    <x v="1"/>
    <x v="9527"/>
    <x v="189"/>
    <x v="594"/>
    <x v="264"/>
    <m/>
    <m/>
    <s v="Amazon"/>
    <s v="Amazon"/>
    <n v="13290.4"/>
    <n v="91504159.730000004"/>
    <n v="91504159.730000004"/>
    <s v="Alexandria"/>
  </r>
  <r>
    <x v="9534"/>
    <x v="1"/>
    <x v="1"/>
    <x v="1"/>
    <x v="0"/>
    <x v="2"/>
    <x v="9511"/>
    <x v="4"/>
    <x v="9528"/>
    <x v="364"/>
    <x v="4111"/>
    <x v="114"/>
    <m/>
    <m/>
    <s v="sq"/>
    <s v="sq"/>
    <n v="26648.76"/>
    <n v="91504159.730000004"/>
    <n v="91504159.730000004"/>
    <s v="Casablanca"/>
  </r>
  <r>
    <x v="9535"/>
    <x v="9"/>
    <x v="1"/>
    <x v="9"/>
    <x v="1"/>
    <x v="1"/>
    <x v="9512"/>
    <x v="2"/>
    <x v="9529"/>
    <x v="8"/>
    <x v="278"/>
    <x v="167"/>
    <m/>
    <m/>
    <s v="Jumia"/>
    <s v="Jum"/>
    <n v="13290.4"/>
    <n v="91504159.730000004"/>
    <n v="91504159.730000004"/>
    <s v="Alexandria"/>
  </r>
  <r>
    <x v="9536"/>
    <x v="4"/>
    <x v="0"/>
    <x v="4"/>
    <x v="2"/>
    <x v="1"/>
    <x v="9513"/>
    <x v="0"/>
    <x v="9530"/>
    <x v="243"/>
    <x v="1070"/>
    <x v="153"/>
    <m/>
    <m/>
    <s v="Amazon"/>
    <s v="Amazon"/>
    <n v="13290.4"/>
    <n v="92327183.770000085"/>
    <n v="92327183.770000085"/>
    <s v="Alexandria"/>
  </r>
  <r>
    <x v="9537"/>
    <x v="0"/>
    <x v="0"/>
    <x v="0"/>
    <x v="0"/>
    <x v="4"/>
    <x v="9514"/>
    <x v="3"/>
    <x v="9531"/>
    <x v="88"/>
    <x v="2627"/>
    <x v="26"/>
    <m/>
    <m/>
    <s v="sq"/>
    <s v="sq"/>
    <n v="99349.3"/>
    <n v="92327183.770000085"/>
    <n v="92327183.770000085"/>
    <s v="Riyadh"/>
  </r>
  <r>
    <x v="9538"/>
    <x v="9"/>
    <x v="1"/>
    <x v="9"/>
    <x v="1"/>
    <x v="1"/>
    <x v="9515"/>
    <x v="1"/>
    <x v="9532"/>
    <x v="115"/>
    <x v="1744"/>
    <x v="289"/>
    <m/>
    <m/>
    <s v="Jumia"/>
    <s v="Jum"/>
    <n v="13290.4"/>
    <n v="91504159.730000004"/>
    <n v="91504159.730000004"/>
    <s v="Alexandria"/>
  </r>
  <r>
    <x v="9539"/>
    <x v="3"/>
    <x v="3"/>
    <x v="3"/>
    <x v="0"/>
    <x v="4"/>
    <x v="9516"/>
    <x v="2"/>
    <x v="9533"/>
    <x v="287"/>
    <x v="4251"/>
    <x v="98"/>
    <m/>
    <m/>
    <s v="sq"/>
    <s v="sq"/>
    <n v="99349.3"/>
    <n v="57542997.559999913"/>
    <n v="57542997.559999913"/>
    <s v="Riyadh"/>
  </r>
  <r>
    <x v="9540"/>
    <x v="1"/>
    <x v="1"/>
    <x v="1"/>
    <x v="1"/>
    <x v="2"/>
    <x v="9517"/>
    <x v="2"/>
    <x v="9534"/>
    <x v="340"/>
    <x v="4252"/>
    <x v="290"/>
    <m/>
    <m/>
    <s v="Jumia"/>
    <s v="Jum"/>
    <n v="26648.76"/>
    <n v="91504159.730000004"/>
    <n v="91504159.730000004"/>
    <s v="Casablanca"/>
  </r>
  <r>
    <x v="9541"/>
    <x v="3"/>
    <x v="3"/>
    <x v="3"/>
    <x v="2"/>
    <x v="5"/>
    <x v="9518"/>
    <x v="3"/>
    <x v="9535"/>
    <x v="360"/>
    <x v="284"/>
    <x v="44"/>
    <m/>
    <m/>
    <s v="Amazon"/>
    <s v="Amazon"/>
    <n v="27872.98"/>
    <n v="57542997.559999913"/>
    <n v="57542997.559999913"/>
    <s v="Giza"/>
  </r>
  <r>
    <x v="9542"/>
    <x v="1"/>
    <x v="1"/>
    <x v="1"/>
    <x v="2"/>
    <x v="4"/>
    <x v="9519"/>
    <x v="0"/>
    <x v="9536"/>
    <x v="34"/>
    <x v="2183"/>
    <x v="307"/>
    <m/>
    <m/>
    <s v="Amazon"/>
    <s v="Amazon"/>
    <n v="99349.3"/>
    <n v="91504159.730000004"/>
    <n v="91504159.730000004"/>
    <s v="Riyadh"/>
  </r>
  <r>
    <x v="9543"/>
    <x v="0"/>
    <x v="0"/>
    <x v="0"/>
    <x v="2"/>
    <x v="2"/>
    <x v="9520"/>
    <x v="0"/>
    <x v="9537"/>
    <x v="76"/>
    <x v="774"/>
    <x v="179"/>
    <m/>
    <m/>
    <s v="Amazon"/>
    <s v="Amazon"/>
    <n v="26648.76"/>
    <n v="92327183.770000085"/>
    <n v="92327183.770000085"/>
    <s v="Casablanca"/>
  </r>
  <r>
    <x v="9544"/>
    <x v="4"/>
    <x v="0"/>
    <x v="4"/>
    <x v="0"/>
    <x v="3"/>
    <x v="9521"/>
    <x v="1"/>
    <x v="9538"/>
    <x v="43"/>
    <x v="3867"/>
    <x v="338"/>
    <m/>
    <m/>
    <s v="sq"/>
    <s v="sq"/>
    <n v="3665.44"/>
    <n v="92327183.770000085"/>
    <n v="92327183.770000085"/>
    <s v="Dubai"/>
  </r>
  <r>
    <x v="9545"/>
    <x v="5"/>
    <x v="1"/>
    <x v="5"/>
    <x v="1"/>
    <x v="3"/>
    <x v="9522"/>
    <x v="4"/>
    <x v="9539"/>
    <x v="22"/>
    <x v="4253"/>
    <x v="22"/>
    <m/>
    <m/>
    <s v="Jumia"/>
    <s v="Jum"/>
    <n v="3665.44"/>
    <n v="91504159.730000004"/>
    <n v="91504159.730000004"/>
    <s v="Dubai"/>
  </r>
  <r>
    <x v="9546"/>
    <x v="0"/>
    <x v="0"/>
    <x v="0"/>
    <x v="0"/>
    <x v="5"/>
    <x v="9523"/>
    <x v="1"/>
    <x v="9540"/>
    <x v="42"/>
    <x v="299"/>
    <x v="208"/>
    <m/>
    <m/>
    <s v="sq"/>
    <s v="sq"/>
    <n v="27872.98"/>
    <n v="92327183.770000085"/>
    <n v="92327183.770000085"/>
    <s v="Giza"/>
  </r>
  <r>
    <x v="9547"/>
    <x v="1"/>
    <x v="1"/>
    <x v="1"/>
    <x v="0"/>
    <x v="0"/>
    <x v="9524"/>
    <x v="1"/>
    <x v="9541"/>
    <x v="226"/>
    <x v="4254"/>
    <x v="290"/>
    <m/>
    <m/>
    <s v="sq"/>
    <s v="sq"/>
    <n v="16284.02"/>
    <n v="91504159.730000004"/>
    <n v="91504159.730000004"/>
    <s v="Cairo"/>
  </r>
  <r>
    <x v="9548"/>
    <x v="6"/>
    <x v="4"/>
    <x v="6"/>
    <x v="1"/>
    <x v="5"/>
    <x v="9525"/>
    <x v="4"/>
    <x v="9542"/>
    <x v="4"/>
    <x v="1657"/>
    <x v="297"/>
    <m/>
    <m/>
    <s v="Jumia"/>
    <s v="Jum"/>
    <n v="27872.98"/>
    <n v="31420413.200000018"/>
    <n v="31420413.200000018"/>
    <s v="Giza"/>
  </r>
  <r>
    <x v="9549"/>
    <x v="0"/>
    <x v="0"/>
    <x v="0"/>
    <x v="2"/>
    <x v="4"/>
    <x v="9526"/>
    <x v="0"/>
    <x v="9543"/>
    <x v="19"/>
    <x v="4255"/>
    <x v="32"/>
    <m/>
    <m/>
    <s v="Amazon"/>
    <s v="Amazon"/>
    <n v="99349.3"/>
    <n v="92327183.770000085"/>
    <n v="92327183.770000085"/>
    <s v="Riyadh"/>
  </r>
  <r>
    <x v="9550"/>
    <x v="9"/>
    <x v="1"/>
    <x v="9"/>
    <x v="0"/>
    <x v="0"/>
    <x v="9527"/>
    <x v="0"/>
    <x v="9544"/>
    <x v="173"/>
    <x v="1859"/>
    <x v="118"/>
    <m/>
    <m/>
    <s v="sq"/>
    <s v="sq"/>
    <n v="16284.02"/>
    <n v="91504159.730000004"/>
    <n v="91504159.730000004"/>
    <s v="Cairo"/>
  </r>
  <r>
    <x v="9551"/>
    <x v="7"/>
    <x v="0"/>
    <x v="7"/>
    <x v="0"/>
    <x v="5"/>
    <x v="9528"/>
    <x v="0"/>
    <x v="9545"/>
    <x v="79"/>
    <x v="1999"/>
    <x v="278"/>
    <m/>
    <m/>
    <s v="sq"/>
    <s v="sq"/>
    <n v="27872.98"/>
    <n v="92327183.770000085"/>
    <n v="92327183.770000085"/>
    <s v="Giza"/>
  </r>
  <r>
    <x v="9552"/>
    <x v="6"/>
    <x v="4"/>
    <x v="6"/>
    <x v="0"/>
    <x v="5"/>
    <x v="9529"/>
    <x v="3"/>
    <x v="9546"/>
    <x v="57"/>
    <x v="938"/>
    <x v="162"/>
    <m/>
    <m/>
    <s v="sq"/>
    <s v="sq"/>
    <n v="27872.98"/>
    <n v="31420413.200000018"/>
    <n v="31420413.200000018"/>
    <s v="Giza"/>
  </r>
  <r>
    <x v="9553"/>
    <x v="9"/>
    <x v="1"/>
    <x v="9"/>
    <x v="1"/>
    <x v="4"/>
    <x v="9530"/>
    <x v="3"/>
    <x v="9547"/>
    <x v="276"/>
    <x v="3747"/>
    <x v="17"/>
    <m/>
    <m/>
    <s v="Jumia"/>
    <s v="Jum"/>
    <n v="99349.3"/>
    <n v="91504159.730000004"/>
    <n v="91504159.730000004"/>
    <s v="Riyadh"/>
  </r>
  <r>
    <x v="9554"/>
    <x v="7"/>
    <x v="0"/>
    <x v="7"/>
    <x v="1"/>
    <x v="1"/>
    <x v="9531"/>
    <x v="0"/>
    <x v="9548"/>
    <x v="315"/>
    <x v="2053"/>
    <x v="326"/>
    <m/>
    <m/>
    <s v="Jumia"/>
    <s v="Jum"/>
    <n v="13290.4"/>
    <n v="92327183.770000085"/>
    <n v="92327183.770000085"/>
    <s v="Alexandria"/>
  </r>
  <r>
    <x v="9555"/>
    <x v="3"/>
    <x v="3"/>
    <x v="3"/>
    <x v="1"/>
    <x v="4"/>
    <x v="9532"/>
    <x v="2"/>
    <x v="9549"/>
    <x v="351"/>
    <x v="3721"/>
    <x v="83"/>
    <m/>
    <m/>
    <s v="Jumia"/>
    <s v="Jum"/>
    <n v="99349.3"/>
    <n v="57542997.559999913"/>
    <n v="57542997.559999913"/>
    <s v="Riyadh"/>
  </r>
  <r>
    <x v="9556"/>
    <x v="6"/>
    <x v="4"/>
    <x v="6"/>
    <x v="1"/>
    <x v="1"/>
    <x v="9533"/>
    <x v="4"/>
    <x v="9550"/>
    <x v="241"/>
    <x v="338"/>
    <x v="300"/>
    <m/>
    <m/>
    <s v="Jumia"/>
    <s v="Jum"/>
    <n v="13290.4"/>
    <n v="31420413.200000018"/>
    <n v="31420413.200000018"/>
    <s v="Alexandria"/>
  </r>
  <r>
    <x v="9557"/>
    <x v="7"/>
    <x v="0"/>
    <x v="7"/>
    <x v="1"/>
    <x v="3"/>
    <x v="9534"/>
    <x v="0"/>
    <x v="9551"/>
    <x v="107"/>
    <x v="625"/>
    <x v="272"/>
    <m/>
    <m/>
    <s v="Jumia"/>
    <s v="Jum"/>
    <n v="3665.44"/>
    <n v="92327183.770000085"/>
    <n v="92327183.770000085"/>
    <s v="Dubai"/>
  </r>
  <r>
    <x v="9558"/>
    <x v="4"/>
    <x v="0"/>
    <x v="4"/>
    <x v="1"/>
    <x v="4"/>
    <x v="9535"/>
    <x v="0"/>
    <x v="9552"/>
    <x v="3"/>
    <x v="1364"/>
    <x v="146"/>
    <m/>
    <m/>
    <s v="Jumia"/>
    <s v="Jum"/>
    <n v="99349.3"/>
    <n v="92327183.770000085"/>
    <n v="92327183.770000085"/>
    <s v="Riyadh"/>
  </r>
  <r>
    <x v="9559"/>
    <x v="7"/>
    <x v="0"/>
    <x v="7"/>
    <x v="1"/>
    <x v="1"/>
    <x v="9536"/>
    <x v="2"/>
    <x v="9553"/>
    <x v="370"/>
    <x v="1982"/>
    <x v="347"/>
    <m/>
    <m/>
    <s v="Jumia"/>
    <s v="Jum"/>
    <n v="13290.4"/>
    <n v="92327183.770000085"/>
    <n v="92327183.770000085"/>
    <s v="Alexandria"/>
  </r>
  <r>
    <x v="9560"/>
    <x v="0"/>
    <x v="0"/>
    <x v="0"/>
    <x v="0"/>
    <x v="5"/>
    <x v="9537"/>
    <x v="3"/>
    <x v="9554"/>
    <x v="392"/>
    <x v="32"/>
    <x v="244"/>
    <m/>
    <m/>
    <s v="sq"/>
    <s v="sq"/>
    <n v="27872.98"/>
    <n v="92327183.770000085"/>
    <n v="92327183.770000085"/>
    <s v="Giza"/>
  </r>
  <r>
    <x v="9561"/>
    <x v="1"/>
    <x v="1"/>
    <x v="1"/>
    <x v="1"/>
    <x v="2"/>
    <x v="9538"/>
    <x v="1"/>
    <x v="9555"/>
    <x v="341"/>
    <x v="108"/>
    <x v="264"/>
    <m/>
    <m/>
    <s v="Jumia"/>
    <s v="Jum"/>
    <n v="26648.76"/>
    <n v="91504159.730000004"/>
    <n v="91504159.730000004"/>
    <s v="Casablanca"/>
  </r>
  <r>
    <x v="9562"/>
    <x v="8"/>
    <x v="3"/>
    <x v="8"/>
    <x v="1"/>
    <x v="2"/>
    <x v="9539"/>
    <x v="0"/>
    <x v="9556"/>
    <x v="347"/>
    <x v="3423"/>
    <x v="51"/>
    <m/>
    <m/>
    <s v="Jumia"/>
    <s v="Jum"/>
    <n v="26648.76"/>
    <n v="57542997.559999913"/>
    <n v="57542997.559999913"/>
    <s v="Casablanca"/>
  </r>
  <r>
    <x v="9563"/>
    <x v="8"/>
    <x v="3"/>
    <x v="8"/>
    <x v="1"/>
    <x v="4"/>
    <x v="9540"/>
    <x v="3"/>
    <x v="9557"/>
    <x v="381"/>
    <x v="4256"/>
    <x v="124"/>
    <m/>
    <m/>
    <s v="Jumia"/>
    <s v="Jum"/>
    <n v="99349.3"/>
    <n v="57542997.559999913"/>
    <n v="57542997.559999913"/>
    <s v="Riyadh"/>
  </r>
  <r>
    <x v="9564"/>
    <x v="4"/>
    <x v="0"/>
    <x v="4"/>
    <x v="0"/>
    <x v="1"/>
    <x v="9541"/>
    <x v="3"/>
    <x v="9558"/>
    <x v="269"/>
    <x v="4257"/>
    <x v="49"/>
    <m/>
    <m/>
    <s v="sq"/>
    <s v="sq"/>
    <n v="13290.4"/>
    <n v="92327183.770000085"/>
    <n v="92327183.770000085"/>
    <s v="Alexandria"/>
  </r>
  <r>
    <x v="9565"/>
    <x v="6"/>
    <x v="4"/>
    <x v="6"/>
    <x v="2"/>
    <x v="4"/>
    <x v="9542"/>
    <x v="3"/>
    <x v="9559"/>
    <x v="115"/>
    <x v="1842"/>
    <x v="88"/>
    <m/>
    <m/>
    <s v="Amazon"/>
    <s v="Amazon"/>
    <n v="99349.3"/>
    <n v="31420413.200000018"/>
    <n v="31420413.200000018"/>
    <s v="Riyadh"/>
  </r>
  <r>
    <x v="9566"/>
    <x v="1"/>
    <x v="1"/>
    <x v="1"/>
    <x v="1"/>
    <x v="4"/>
    <x v="9543"/>
    <x v="4"/>
    <x v="9560"/>
    <x v="239"/>
    <x v="2097"/>
    <x v="121"/>
    <m/>
    <m/>
    <s v="Jumia"/>
    <s v="Jum"/>
    <n v="99349.3"/>
    <n v="91504159.730000004"/>
    <n v="91504159.730000004"/>
    <s v="Riyadh"/>
  </r>
  <r>
    <x v="9567"/>
    <x v="3"/>
    <x v="3"/>
    <x v="3"/>
    <x v="0"/>
    <x v="5"/>
    <x v="9544"/>
    <x v="1"/>
    <x v="9561"/>
    <x v="272"/>
    <x v="3749"/>
    <x v="65"/>
    <m/>
    <m/>
    <s v="sq"/>
    <s v="sq"/>
    <n v="27872.98"/>
    <n v="57542997.559999913"/>
    <n v="57542997.559999913"/>
    <s v="Giza"/>
  </r>
  <r>
    <x v="9568"/>
    <x v="9"/>
    <x v="1"/>
    <x v="9"/>
    <x v="1"/>
    <x v="3"/>
    <x v="9545"/>
    <x v="0"/>
    <x v="9562"/>
    <x v="113"/>
    <x v="3192"/>
    <x v="285"/>
    <m/>
    <m/>
    <s v="Jumia"/>
    <s v="Jum"/>
    <n v="3665.44"/>
    <n v="91504159.730000004"/>
    <n v="91504159.730000004"/>
    <s v="Dubai"/>
  </r>
  <r>
    <x v="9569"/>
    <x v="7"/>
    <x v="0"/>
    <x v="7"/>
    <x v="2"/>
    <x v="0"/>
    <x v="9546"/>
    <x v="3"/>
    <x v="9563"/>
    <x v="74"/>
    <x v="2319"/>
    <x v="21"/>
    <m/>
    <m/>
    <s v="Amazon"/>
    <s v="Amazon"/>
    <n v="16284.02"/>
    <n v="92327183.770000085"/>
    <n v="92327183.770000085"/>
    <s v="Cairo"/>
  </r>
  <r>
    <x v="9570"/>
    <x v="0"/>
    <x v="0"/>
    <x v="0"/>
    <x v="2"/>
    <x v="2"/>
    <x v="9547"/>
    <x v="0"/>
    <x v="9564"/>
    <x v="378"/>
    <x v="4258"/>
    <x v="135"/>
    <m/>
    <m/>
    <s v="Amazon"/>
    <s v="Amazon"/>
    <n v="26648.76"/>
    <n v="92327183.770000085"/>
    <n v="92327183.770000085"/>
    <s v="Casablanca"/>
  </r>
  <r>
    <x v="9571"/>
    <x v="3"/>
    <x v="3"/>
    <x v="3"/>
    <x v="2"/>
    <x v="5"/>
    <x v="9548"/>
    <x v="2"/>
    <x v="9565"/>
    <x v="397"/>
    <x v="860"/>
    <x v="234"/>
    <m/>
    <m/>
    <s v="Amazon"/>
    <s v="Amazon"/>
    <n v="27872.98"/>
    <n v="57542997.559999913"/>
    <n v="57542997.559999913"/>
    <s v="Giza"/>
  </r>
  <r>
    <x v="9572"/>
    <x v="1"/>
    <x v="1"/>
    <x v="1"/>
    <x v="1"/>
    <x v="5"/>
    <x v="9549"/>
    <x v="1"/>
    <x v="9566"/>
    <x v="273"/>
    <x v="2906"/>
    <x v="48"/>
    <m/>
    <m/>
    <s v="Jumia"/>
    <s v="Jum"/>
    <n v="27872.98"/>
    <n v="91504159.730000004"/>
    <n v="91504159.730000004"/>
    <s v="Giza"/>
  </r>
  <r>
    <x v="9573"/>
    <x v="7"/>
    <x v="0"/>
    <x v="7"/>
    <x v="0"/>
    <x v="3"/>
    <x v="9550"/>
    <x v="2"/>
    <x v="9567"/>
    <x v="392"/>
    <x v="3922"/>
    <x v="69"/>
    <m/>
    <m/>
    <s v="sq"/>
    <s v="sq"/>
    <n v="3665.44"/>
    <n v="92327183.770000085"/>
    <n v="92327183.770000085"/>
    <s v="Dubai"/>
  </r>
  <r>
    <x v="9574"/>
    <x v="2"/>
    <x v="2"/>
    <x v="2"/>
    <x v="0"/>
    <x v="5"/>
    <x v="9551"/>
    <x v="2"/>
    <x v="9568"/>
    <x v="101"/>
    <x v="666"/>
    <x v="318"/>
    <m/>
    <m/>
    <s v="sq"/>
    <s v="sq"/>
    <n v="27872.98"/>
    <n v="29200970.130000021"/>
    <n v="29200970.130000021"/>
    <s v="Giza"/>
  </r>
  <r>
    <x v="9575"/>
    <x v="9"/>
    <x v="1"/>
    <x v="9"/>
    <x v="1"/>
    <x v="4"/>
    <x v="9552"/>
    <x v="0"/>
    <x v="9569"/>
    <x v="137"/>
    <x v="3926"/>
    <x v="248"/>
    <m/>
    <m/>
    <s v="Jumia"/>
    <s v="Jum"/>
    <n v="99349.3"/>
    <n v="91504159.730000004"/>
    <n v="91504159.730000004"/>
    <s v="Riyadh"/>
  </r>
  <r>
    <x v="9576"/>
    <x v="4"/>
    <x v="0"/>
    <x v="4"/>
    <x v="1"/>
    <x v="4"/>
    <x v="9553"/>
    <x v="1"/>
    <x v="9570"/>
    <x v="251"/>
    <x v="2497"/>
    <x v="193"/>
    <m/>
    <m/>
    <s v="Jumia"/>
    <s v="Jum"/>
    <n v="99349.3"/>
    <n v="92327183.770000085"/>
    <n v="92327183.770000085"/>
    <s v="Riyadh"/>
  </r>
  <r>
    <x v="9577"/>
    <x v="1"/>
    <x v="1"/>
    <x v="1"/>
    <x v="2"/>
    <x v="1"/>
    <x v="9554"/>
    <x v="1"/>
    <x v="9571"/>
    <x v="122"/>
    <x v="973"/>
    <x v="41"/>
    <m/>
    <m/>
    <s v="Amazon"/>
    <s v="Amazon"/>
    <n v="13290.4"/>
    <n v="91504159.730000004"/>
    <n v="91504159.730000004"/>
    <s v="Alexandria"/>
  </r>
  <r>
    <x v="9578"/>
    <x v="4"/>
    <x v="0"/>
    <x v="4"/>
    <x v="2"/>
    <x v="2"/>
    <x v="9555"/>
    <x v="4"/>
    <x v="9572"/>
    <x v="315"/>
    <x v="335"/>
    <x v="62"/>
    <m/>
    <m/>
    <s v="Amazon"/>
    <s v="Amazon"/>
    <n v="26648.76"/>
    <n v="92327183.770000085"/>
    <n v="92327183.770000085"/>
    <s v="Casablanca"/>
  </r>
  <r>
    <x v="9579"/>
    <x v="3"/>
    <x v="3"/>
    <x v="3"/>
    <x v="2"/>
    <x v="3"/>
    <x v="9556"/>
    <x v="3"/>
    <x v="9573"/>
    <x v="219"/>
    <x v="2913"/>
    <x v="73"/>
    <m/>
    <m/>
    <s v="Amazon"/>
    <s v="Amazon"/>
    <n v="3665.44"/>
    <n v="57542997.559999913"/>
    <n v="57542997.559999913"/>
    <s v="Dubai"/>
  </r>
  <r>
    <x v="9580"/>
    <x v="8"/>
    <x v="3"/>
    <x v="8"/>
    <x v="1"/>
    <x v="3"/>
    <x v="9557"/>
    <x v="0"/>
    <x v="9574"/>
    <x v="327"/>
    <x v="4259"/>
    <x v="265"/>
    <m/>
    <m/>
    <s v="Jumia"/>
    <s v="Jum"/>
    <n v="3665.44"/>
    <n v="57542997.559999913"/>
    <n v="57542997.559999913"/>
    <s v="Dubai"/>
  </r>
  <r>
    <x v="9581"/>
    <x v="9"/>
    <x v="1"/>
    <x v="9"/>
    <x v="0"/>
    <x v="2"/>
    <x v="9558"/>
    <x v="1"/>
    <x v="9575"/>
    <x v="194"/>
    <x v="393"/>
    <x v="311"/>
    <m/>
    <m/>
    <s v="sq"/>
    <s v="sq"/>
    <n v="26648.76"/>
    <n v="91504159.730000004"/>
    <n v="91504159.730000004"/>
    <s v="Casablanca"/>
  </r>
  <r>
    <x v="9582"/>
    <x v="8"/>
    <x v="3"/>
    <x v="8"/>
    <x v="2"/>
    <x v="3"/>
    <x v="9559"/>
    <x v="3"/>
    <x v="9576"/>
    <x v="164"/>
    <x v="986"/>
    <x v="133"/>
    <m/>
    <m/>
    <s v="Amazon"/>
    <s v="Amazon"/>
    <n v="3665.44"/>
    <n v="57542997.559999913"/>
    <n v="57542997.559999913"/>
    <s v="Dubai"/>
  </r>
  <r>
    <x v="9583"/>
    <x v="4"/>
    <x v="0"/>
    <x v="4"/>
    <x v="0"/>
    <x v="1"/>
    <x v="9560"/>
    <x v="0"/>
    <x v="9577"/>
    <x v="382"/>
    <x v="4260"/>
    <x v="328"/>
    <m/>
    <m/>
    <s v="sq"/>
    <s v="sq"/>
    <n v="13290.4"/>
    <n v="92327183.770000085"/>
    <n v="92327183.770000085"/>
    <s v="Alexandria"/>
  </r>
  <r>
    <x v="9584"/>
    <x v="9"/>
    <x v="1"/>
    <x v="9"/>
    <x v="2"/>
    <x v="1"/>
    <x v="9561"/>
    <x v="3"/>
    <x v="9578"/>
    <x v="91"/>
    <x v="1757"/>
    <x v="166"/>
    <m/>
    <m/>
    <s v="Amazon"/>
    <s v="Amazon"/>
    <n v="13290.4"/>
    <n v="91504159.730000004"/>
    <n v="91504159.730000004"/>
    <s v="Alexandria"/>
  </r>
  <r>
    <x v="9585"/>
    <x v="4"/>
    <x v="0"/>
    <x v="4"/>
    <x v="2"/>
    <x v="4"/>
    <x v="9562"/>
    <x v="0"/>
    <x v="9579"/>
    <x v="48"/>
    <x v="4261"/>
    <x v="281"/>
    <m/>
    <m/>
    <s v="Amazon"/>
    <s v="Amazon"/>
    <n v="99349.3"/>
    <n v="92327183.770000085"/>
    <n v="92327183.770000085"/>
    <s v="Riyadh"/>
  </r>
  <r>
    <x v="9586"/>
    <x v="0"/>
    <x v="0"/>
    <x v="0"/>
    <x v="1"/>
    <x v="1"/>
    <x v="9563"/>
    <x v="3"/>
    <x v="9580"/>
    <x v="214"/>
    <x v="931"/>
    <x v="203"/>
    <m/>
    <m/>
    <s v="Jumia"/>
    <s v="Jum"/>
    <n v="13290.4"/>
    <n v="92327183.770000085"/>
    <n v="92327183.770000085"/>
    <s v="Alexandria"/>
  </r>
  <r>
    <x v="9587"/>
    <x v="0"/>
    <x v="0"/>
    <x v="0"/>
    <x v="1"/>
    <x v="0"/>
    <x v="9564"/>
    <x v="4"/>
    <x v="9581"/>
    <x v="124"/>
    <x v="3728"/>
    <x v="34"/>
    <m/>
    <m/>
    <s v="Jumia"/>
    <s v="Jum"/>
    <n v="16284.02"/>
    <n v="92327183.770000085"/>
    <n v="92327183.770000085"/>
    <s v="Cairo"/>
  </r>
  <r>
    <x v="9588"/>
    <x v="7"/>
    <x v="0"/>
    <x v="7"/>
    <x v="2"/>
    <x v="3"/>
    <x v="9565"/>
    <x v="3"/>
    <x v="9582"/>
    <x v="119"/>
    <x v="1413"/>
    <x v="175"/>
    <m/>
    <m/>
    <s v="Amazon"/>
    <s v="Amazon"/>
    <n v="3665.44"/>
    <n v="92327183.770000085"/>
    <n v="92327183.770000085"/>
    <s v="Dubai"/>
  </r>
  <r>
    <x v="9589"/>
    <x v="9"/>
    <x v="1"/>
    <x v="9"/>
    <x v="1"/>
    <x v="0"/>
    <x v="9566"/>
    <x v="3"/>
    <x v="9583"/>
    <x v="309"/>
    <x v="746"/>
    <x v="326"/>
    <m/>
    <m/>
    <s v="Jumia"/>
    <s v="Jum"/>
    <n v="16284.02"/>
    <n v="91504159.730000004"/>
    <n v="91504159.730000004"/>
    <s v="Cairo"/>
  </r>
  <r>
    <x v="9590"/>
    <x v="7"/>
    <x v="0"/>
    <x v="7"/>
    <x v="1"/>
    <x v="5"/>
    <x v="9567"/>
    <x v="2"/>
    <x v="9584"/>
    <x v="121"/>
    <x v="2373"/>
    <x v="208"/>
    <m/>
    <m/>
    <s v="Jumia"/>
    <s v="Jum"/>
    <n v="27872.98"/>
    <n v="92327183.770000085"/>
    <n v="92327183.770000085"/>
    <s v="Giza"/>
  </r>
  <r>
    <x v="9591"/>
    <x v="1"/>
    <x v="1"/>
    <x v="1"/>
    <x v="1"/>
    <x v="0"/>
    <x v="9568"/>
    <x v="2"/>
    <x v="9585"/>
    <x v="332"/>
    <x v="4262"/>
    <x v="62"/>
    <m/>
    <m/>
    <s v="Jumia"/>
    <s v="Jum"/>
    <n v="16284.02"/>
    <n v="91504159.730000004"/>
    <n v="91504159.730000004"/>
    <s v="Cairo"/>
  </r>
  <r>
    <x v="9592"/>
    <x v="9"/>
    <x v="1"/>
    <x v="9"/>
    <x v="2"/>
    <x v="1"/>
    <x v="9569"/>
    <x v="3"/>
    <x v="9586"/>
    <x v="158"/>
    <x v="1496"/>
    <x v="88"/>
    <m/>
    <m/>
    <s v="Amazon"/>
    <s v="Amazon"/>
    <n v="13290.4"/>
    <n v="91504159.730000004"/>
    <n v="91504159.730000004"/>
    <s v="Alexandria"/>
  </r>
  <r>
    <x v="9593"/>
    <x v="6"/>
    <x v="4"/>
    <x v="6"/>
    <x v="2"/>
    <x v="5"/>
    <x v="9570"/>
    <x v="0"/>
    <x v="9587"/>
    <x v="108"/>
    <x v="245"/>
    <x v="76"/>
    <m/>
    <m/>
    <s v="Amazon"/>
    <s v="Amazon"/>
    <n v="27872.98"/>
    <n v="31420413.200000018"/>
    <n v="31420413.200000018"/>
    <s v="Giza"/>
  </r>
  <r>
    <x v="9594"/>
    <x v="4"/>
    <x v="0"/>
    <x v="4"/>
    <x v="1"/>
    <x v="4"/>
    <x v="9571"/>
    <x v="3"/>
    <x v="9588"/>
    <x v="103"/>
    <x v="1132"/>
    <x v="4"/>
    <m/>
    <m/>
    <s v="Jumia"/>
    <s v="Jum"/>
    <n v="99349.3"/>
    <n v="92327183.770000085"/>
    <n v="92327183.770000085"/>
    <s v="Riyadh"/>
  </r>
  <r>
    <x v="9595"/>
    <x v="9"/>
    <x v="1"/>
    <x v="9"/>
    <x v="2"/>
    <x v="0"/>
    <x v="9572"/>
    <x v="4"/>
    <x v="9589"/>
    <x v="385"/>
    <x v="1201"/>
    <x v="110"/>
    <m/>
    <m/>
    <s v="Amazon"/>
    <s v="Amazon"/>
    <n v="16284.02"/>
    <n v="91504159.730000004"/>
    <n v="91504159.730000004"/>
    <s v="Cairo"/>
  </r>
  <r>
    <x v="9596"/>
    <x v="1"/>
    <x v="1"/>
    <x v="1"/>
    <x v="0"/>
    <x v="2"/>
    <x v="9573"/>
    <x v="2"/>
    <x v="9590"/>
    <x v="360"/>
    <x v="2473"/>
    <x v="136"/>
    <m/>
    <m/>
    <s v="sq"/>
    <s v="sq"/>
    <n v="26648.76"/>
    <n v="91504159.730000004"/>
    <n v="91504159.730000004"/>
    <s v="Casablanca"/>
  </r>
  <r>
    <x v="9597"/>
    <x v="6"/>
    <x v="4"/>
    <x v="6"/>
    <x v="1"/>
    <x v="1"/>
    <x v="9574"/>
    <x v="2"/>
    <x v="9591"/>
    <x v="131"/>
    <x v="435"/>
    <x v="330"/>
    <m/>
    <m/>
    <s v="Jumia"/>
    <s v="Jum"/>
    <n v="13290.4"/>
    <n v="31420413.200000018"/>
    <n v="31420413.200000018"/>
    <s v="Alexandria"/>
  </r>
  <r>
    <x v="9598"/>
    <x v="1"/>
    <x v="1"/>
    <x v="1"/>
    <x v="2"/>
    <x v="5"/>
    <x v="9575"/>
    <x v="3"/>
    <x v="9592"/>
    <x v="314"/>
    <x v="3122"/>
    <x v="230"/>
    <m/>
    <m/>
    <s v="Amazon"/>
    <s v="Amazon"/>
    <n v="27872.98"/>
    <n v="91504159.730000004"/>
    <n v="91504159.730000004"/>
    <s v="Giza"/>
  </r>
  <r>
    <x v="9599"/>
    <x v="1"/>
    <x v="1"/>
    <x v="1"/>
    <x v="1"/>
    <x v="2"/>
    <x v="9576"/>
    <x v="3"/>
    <x v="9593"/>
    <x v="54"/>
    <x v="4263"/>
    <x v="349"/>
    <m/>
    <m/>
    <s v="Jumia"/>
    <s v="Jum"/>
    <n v="26648.76"/>
    <n v="91504159.730000004"/>
    <n v="91504159.730000004"/>
    <s v="Casablanca"/>
  </r>
  <r>
    <x v="9600"/>
    <x v="1"/>
    <x v="1"/>
    <x v="1"/>
    <x v="0"/>
    <x v="3"/>
    <x v="9577"/>
    <x v="2"/>
    <x v="9594"/>
    <x v="396"/>
    <x v="1920"/>
    <x v="178"/>
    <m/>
    <m/>
    <s v="sq"/>
    <s v="sq"/>
    <n v="3665.44"/>
    <n v="91504159.730000004"/>
    <n v="91504159.730000004"/>
    <s v="Dubai"/>
  </r>
  <r>
    <x v="9601"/>
    <x v="9"/>
    <x v="1"/>
    <x v="9"/>
    <x v="2"/>
    <x v="0"/>
    <x v="9578"/>
    <x v="0"/>
    <x v="9595"/>
    <x v="370"/>
    <x v="99"/>
    <x v="205"/>
    <m/>
    <m/>
    <s v="Amazon"/>
    <s v="Amazon"/>
    <n v="16284.02"/>
    <n v="91504159.730000004"/>
    <n v="91504159.730000004"/>
    <s v="Cairo"/>
  </r>
  <r>
    <x v="9602"/>
    <x v="8"/>
    <x v="3"/>
    <x v="8"/>
    <x v="1"/>
    <x v="4"/>
    <x v="9579"/>
    <x v="0"/>
    <x v="9596"/>
    <x v="355"/>
    <x v="117"/>
    <x v="339"/>
    <m/>
    <m/>
    <s v="Jumia"/>
    <s v="Jum"/>
    <n v="99349.3"/>
    <n v="57542997.559999913"/>
    <n v="57542997.559999913"/>
    <s v="Riyadh"/>
  </r>
  <r>
    <x v="9603"/>
    <x v="9"/>
    <x v="1"/>
    <x v="9"/>
    <x v="1"/>
    <x v="0"/>
    <x v="9580"/>
    <x v="2"/>
    <x v="9597"/>
    <x v="169"/>
    <x v="1262"/>
    <x v="222"/>
    <m/>
    <m/>
    <s v="Jumia"/>
    <s v="Jum"/>
    <n v="16284.02"/>
    <n v="91504159.730000004"/>
    <n v="91504159.730000004"/>
    <s v="Cairo"/>
  </r>
  <r>
    <x v="9604"/>
    <x v="0"/>
    <x v="0"/>
    <x v="0"/>
    <x v="0"/>
    <x v="4"/>
    <x v="9581"/>
    <x v="1"/>
    <x v="9598"/>
    <x v="171"/>
    <x v="3048"/>
    <x v="24"/>
    <m/>
    <m/>
    <s v="sq"/>
    <s v="sq"/>
    <n v="99349.3"/>
    <n v="92327183.770000085"/>
    <n v="92327183.770000085"/>
    <s v="Riyadh"/>
  </r>
  <r>
    <x v="9605"/>
    <x v="9"/>
    <x v="1"/>
    <x v="9"/>
    <x v="2"/>
    <x v="2"/>
    <x v="9582"/>
    <x v="1"/>
    <x v="9599"/>
    <x v="306"/>
    <x v="1897"/>
    <x v="311"/>
    <m/>
    <m/>
    <s v="Amazon"/>
    <s v="Amazon"/>
    <n v="26648.76"/>
    <n v="91504159.730000004"/>
    <n v="91504159.730000004"/>
    <s v="Casablanca"/>
  </r>
  <r>
    <x v="9606"/>
    <x v="6"/>
    <x v="4"/>
    <x v="6"/>
    <x v="0"/>
    <x v="0"/>
    <x v="9583"/>
    <x v="3"/>
    <x v="9600"/>
    <x v="396"/>
    <x v="2620"/>
    <x v="13"/>
    <m/>
    <m/>
    <s v="sq"/>
    <s v="sq"/>
    <n v="16284.02"/>
    <n v="31420413.200000018"/>
    <n v="31420413.200000018"/>
    <s v="Cairo"/>
  </r>
  <r>
    <x v="9607"/>
    <x v="1"/>
    <x v="1"/>
    <x v="1"/>
    <x v="1"/>
    <x v="4"/>
    <x v="9584"/>
    <x v="0"/>
    <x v="9601"/>
    <x v="120"/>
    <x v="314"/>
    <x v="18"/>
    <m/>
    <m/>
    <s v="Jumia"/>
    <s v="Jum"/>
    <n v="99349.3"/>
    <n v="91504159.730000004"/>
    <n v="91504159.730000004"/>
    <s v="Riyadh"/>
  </r>
  <r>
    <x v="9608"/>
    <x v="3"/>
    <x v="3"/>
    <x v="3"/>
    <x v="1"/>
    <x v="2"/>
    <x v="9585"/>
    <x v="0"/>
    <x v="9602"/>
    <x v="19"/>
    <x v="292"/>
    <x v="305"/>
    <m/>
    <m/>
    <s v="Jumia"/>
    <s v="Jum"/>
    <n v="26648.76"/>
    <n v="57542997.559999913"/>
    <n v="57542997.559999913"/>
    <s v="Casablanca"/>
  </r>
  <r>
    <x v="9609"/>
    <x v="4"/>
    <x v="0"/>
    <x v="4"/>
    <x v="2"/>
    <x v="0"/>
    <x v="9586"/>
    <x v="1"/>
    <x v="9603"/>
    <x v="224"/>
    <x v="1653"/>
    <x v="218"/>
    <m/>
    <m/>
    <s v="Amazon"/>
    <s v="Amazon"/>
    <n v="16284.02"/>
    <n v="92327183.770000085"/>
    <n v="92327183.770000085"/>
    <s v="Cairo"/>
  </r>
  <r>
    <x v="9610"/>
    <x v="4"/>
    <x v="0"/>
    <x v="4"/>
    <x v="1"/>
    <x v="3"/>
    <x v="9587"/>
    <x v="1"/>
    <x v="9604"/>
    <x v="262"/>
    <x v="443"/>
    <x v="199"/>
    <m/>
    <m/>
    <s v="Jumia"/>
    <s v="Jum"/>
    <n v="3665.44"/>
    <n v="92327183.770000085"/>
    <n v="92327183.770000085"/>
    <s v="Dubai"/>
  </r>
  <r>
    <x v="9611"/>
    <x v="0"/>
    <x v="0"/>
    <x v="0"/>
    <x v="1"/>
    <x v="1"/>
    <x v="9588"/>
    <x v="3"/>
    <x v="9605"/>
    <x v="173"/>
    <x v="4264"/>
    <x v="69"/>
    <m/>
    <m/>
    <s v="Jumia"/>
    <s v="Jum"/>
    <n v="13290.4"/>
    <n v="92327183.770000085"/>
    <n v="92327183.770000085"/>
    <s v="Alexandria"/>
  </r>
  <r>
    <x v="9612"/>
    <x v="8"/>
    <x v="3"/>
    <x v="8"/>
    <x v="1"/>
    <x v="4"/>
    <x v="9589"/>
    <x v="4"/>
    <x v="9606"/>
    <x v="226"/>
    <x v="1756"/>
    <x v="52"/>
    <m/>
    <m/>
    <s v="Jumia"/>
    <s v="Jum"/>
    <n v="99349.3"/>
    <n v="57542997.559999913"/>
    <n v="57542997.559999913"/>
    <s v="Riyadh"/>
  </r>
  <r>
    <x v="9613"/>
    <x v="5"/>
    <x v="1"/>
    <x v="5"/>
    <x v="2"/>
    <x v="1"/>
    <x v="9590"/>
    <x v="0"/>
    <x v="9607"/>
    <x v="204"/>
    <x v="1062"/>
    <x v="68"/>
    <m/>
    <m/>
    <s v="Amazon"/>
    <s v="Amazon"/>
    <n v="13290.4"/>
    <n v="91504159.730000004"/>
    <n v="91504159.730000004"/>
    <s v="Alexandria"/>
  </r>
  <r>
    <x v="9614"/>
    <x v="0"/>
    <x v="0"/>
    <x v="0"/>
    <x v="2"/>
    <x v="4"/>
    <x v="9591"/>
    <x v="2"/>
    <x v="9608"/>
    <x v="234"/>
    <x v="3604"/>
    <x v="5"/>
    <m/>
    <m/>
    <s v="Amazon"/>
    <s v="Amazon"/>
    <n v="99349.3"/>
    <n v="92327183.770000085"/>
    <n v="92327183.770000085"/>
    <s v="Riyadh"/>
  </r>
  <r>
    <x v="9615"/>
    <x v="7"/>
    <x v="0"/>
    <x v="7"/>
    <x v="2"/>
    <x v="1"/>
    <x v="9592"/>
    <x v="2"/>
    <x v="9609"/>
    <x v="327"/>
    <x v="3568"/>
    <x v="180"/>
    <m/>
    <m/>
    <s v="Amazon"/>
    <s v="Amazon"/>
    <n v="13290.4"/>
    <n v="92327183.770000085"/>
    <n v="92327183.770000085"/>
    <s v="Alexandria"/>
  </r>
  <r>
    <x v="9616"/>
    <x v="8"/>
    <x v="3"/>
    <x v="8"/>
    <x v="0"/>
    <x v="3"/>
    <x v="9593"/>
    <x v="1"/>
    <x v="9610"/>
    <x v="80"/>
    <x v="2113"/>
    <x v="325"/>
    <m/>
    <m/>
    <s v="sq"/>
    <s v="sq"/>
    <n v="3665.44"/>
    <n v="57542997.559999913"/>
    <n v="57542997.559999913"/>
    <s v="Dubai"/>
  </r>
  <r>
    <x v="9617"/>
    <x v="0"/>
    <x v="0"/>
    <x v="0"/>
    <x v="1"/>
    <x v="5"/>
    <x v="9594"/>
    <x v="1"/>
    <x v="9611"/>
    <x v="325"/>
    <x v="135"/>
    <x v="348"/>
    <m/>
    <m/>
    <s v="Jumia"/>
    <s v="Jum"/>
    <n v="27872.98"/>
    <n v="92327183.770000085"/>
    <n v="92327183.770000085"/>
    <s v="Giza"/>
  </r>
  <r>
    <x v="9618"/>
    <x v="6"/>
    <x v="4"/>
    <x v="6"/>
    <x v="0"/>
    <x v="5"/>
    <x v="9595"/>
    <x v="1"/>
    <x v="9612"/>
    <x v="354"/>
    <x v="951"/>
    <x v="28"/>
    <m/>
    <m/>
    <s v="sq"/>
    <s v="sq"/>
    <n v="27872.98"/>
    <n v="31420413.200000018"/>
    <n v="31420413.200000018"/>
    <s v="Giza"/>
  </r>
  <r>
    <x v="9619"/>
    <x v="0"/>
    <x v="0"/>
    <x v="0"/>
    <x v="2"/>
    <x v="0"/>
    <x v="9596"/>
    <x v="2"/>
    <x v="9613"/>
    <x v="45"/>
    <x v="1377"/>
    <x v="323"/>
    <m/>
    <m/>
    <s v="Amazon"/>
    <s v="Amazon"/>
    <n v="16284.02"/>
    <n v="92327183.770000085"/>
    <n v="92327183.770000085"/>
    <s v="Cairo"/>
  </r>
  <r>
    <x v="9620"/>
    <x v="0"/>
    <x v="0"/>
    <x v="0"/>
    <x v="2"/>
    <x v="1"/>
    <x v="9597"/>
    <x v="2"/>
    <x v="9614"/>
    <x v="40"/>
    <x v="4265"/>
    <x v="267"/>
    <m/>
    <m/>
    <s v="Amazon"/>
    <s v="Amazon"/>
    <n v="13290.4"/>
    <n v="92327183.770000085"/>
    <n v="92327183.770000085"/>
    <s v="Alexandria"/>
  </r>
  <r>
    <x v="9621"/>
    <x v="0"/>
    <x v="0"/>
    <x v="0"/>
    <x v="0"/>
    <x v="0"/>
    <x v="9598"/>
    <x v="1"/>
    <x v="9615"/>
    <x v="263"/>
    <x v="541"/>
    <x v="119"/>
    <m/>
    <m/>
    <s v="sq"/>
    <s v="sq"/>
    <n v="16284.02"/>
    <n v="92327183.770000085"/>
    <n v="92327183.770000085"/>
    <s v="Cairo"/>
  </r>
  <r>
    <x v="9622"/>
    <x v="7"/>
    <x v="0"/>
    <x v="7"/>
    <x v="0"/>
    <x v="2"/>
    <x v="9599"/>
    <x v="2"/>
    <x v="9616"/>
    <x v="177"/>
    <x v="4266"/>
    <x v="60"/>
    <m/>
    <m/>
    <s v="sq"/>
    <s v="sq"/>
    <n v="26648.76"/>
    <n v="92327183.770000085"/>
    <n v="92327183.770000085"/>
    <s v="Casablanca"/>
  </r>
  <r>
    <x v="9623"/>
    <x v="9"/>
    <x v="1"/>
    <x v="9"/>
    <x v="1"/>
    <x v="0"/>
    <x v="9600"/>
    <x v="0"/>
    <x v="9617"/>
    <x v="232"/>
    <x v="4267"/>
    <x v="243"/>
    <m/>
    <m/>
    <s v="Jumia"/>
    <s v="Jum"/>
    <n v="16284.02"/>
    <n v="91504159.730000004"/>
    <n v="91504159.730000004"/>
    <s v="Cairo"/>
  </r>
  <r>
    <x v="9624"/>
    <x v="1"/>
    <x v="1"/>
    <x v="1"/>
    <x v="0"/>
    <x v="1"/>
    <x v="9601"/>
    <x v="0"/>
    <x v="9618"/>
    <x v="378"/>
    <x v="2962"/>
    <x v="55"/>
    <m/>
    <m/>
    <s v="sq"/>
    <s v="sq"/>
    <n v="13290.4"/>
    <n v="91504159.730000004"/>
    <n v="91504159.730000004"/>
    <s v="Alexandria"/>
  </r>
  <r>
    <x v="9625"/>
    <x v="2"/>
    <x v="2"/>
    <x v="2"/>
    <x v="1"/>
    <x v="4"/>
    <x v="9602"/>
    <x v="0"/>
    <x v="9619"/>
    <x v="132"/>
    <x v="2391"/>
    <x v="115"/>
    <m/>
    <m/>
    <s v="Jumia"/>
    <s v="Jum"/>
    <n v="99349.3"/>
    <n v="29200970.130000021"/>
    <n v="29200970.130000021"/>
    <s v="Riyadh"/>
  </r>
  <r>
    <x v="9626"/>
    <x v="2"/>
    <x v="2"/>
    <x v="2"/>
    <x v="1"/>
    <x v="4"/>
    <x v="9603"/>
    <x v="2"/>
    <x v="9620"/>
    <x v="59"/>
    <x v="1789"/>
    <x v="298"/>
    <m/>
    <m/>
    <s v="Jumia"/>
    <s v="Jum"/>
    <n v="99349.3"/>
    <n v="29200970.130000021"/>
    <n v="29200970.130000021"/>
    <s v="Riyadh"/>
  </r>
  <r>
    <x v="9627"/>
    <x v="2"/>
    <x v="2"/>
    <x v="2"/>
    <x v="2"/>
    <x v="5"/>
    <x v="9604"/>
    <x v="3"/>
    <x v="9621"/>
    <x v="219"/>
    <x v="2834"/>
    <x v="12"/>
    <m/>
    <m/>
    <s v="Amazon"/>
    <s v="Amazon"/>
    <n v="27872.98"/>
    <n v="29200970.130000021"/>
    <n v="29200970.130000021"/>
    <s v="Giza"/>
  </r>
  <r>
    <x v="9628"/>
    <x v="1"/>
    <x v="1"/>
    <x v="1"/>
    <x v="0"/>
    <x v="1"/>
    <x v="9605"/>
    <x v="1"/>
    <x v="9622"/>
    <x v="284"/>
    <x v="3340"/>
    <x v="17"/>
    <m/>
    <m/>
    <s v="sq"/>
    <s v="sq"/>
    <n v="13290.4"/>
    <n v="91504159.730000004"/>
    <n v="91504159.730000004"/>
    <s v="Alexandria"/>
  </r>
  <r>
    <x v="9629"/>
    <x v="6"/>
    <x v="4"/>
    <x v="6"/>
    <x v="0"/>
    <x v="5"/>
    <x v="9606"/>
    <x v="2"/>
    <x v="9623"/>
    <x v="92"/>
    <x v="2773"/>
    <x v="63"/>
    <m/>
    <m/>
    <s v="sq"/>
    <s v="sq"/>
    <n v="27872.98"/>
    <n v="31420413.200000018"/>
    <n v="31420413.200000018"/>
    <s v="Giza"/>
  </r>
  <r>
    <x v="9630"/>
    <x v="9"/>
    <x v="1"/>
    <x v="9"/>
    <x v="2"/>
    <x v="2"/>
    <x v="9607"/>
    <x v="3"/>
    <x v="9624"/>
    <x v="170"/>
    <x v="1241"/>
    <x v="344"/>
    <m/>
    <m/>
    <s v="Amazon"/>
    <s v="Amazon"/>
    <n v="26648.76"/>
    <n v="91504159.730000004"/>
    <n v="91504159.730000004"/>
    <s v="Casablanca"/>
  </r>
  <r>
    <x v="9631"/>
    <x v="7"/>
    <x v="0"/>
    <x v="7"/>
    <x v="1"/>
    <x v="2"/>
    <x v="9608"/>
    <x v="1"/>
    <x v="9625"/>
    <x v="341"/>
    <x v="4235"/>
    <x v="336"/>
    <m/>
    <m/>
    <s v="Jumia"/>
    <s v="Jum"/>
    <n v="26648.76"/>
    <n v="92327183.770000085"/>
    <n v="92327183.770000085"/>
    <s v="Casablanca"/>
  </r>
  <r>
    <x v="9632"/>
    <x v="9"/>
    <x v="1"/>
    <x v="9"/>
    <x v="2"/>
    <x v="0"/>
    <x v="9609"/>
    <x v="0"/>
    <x v="9626"/>
    <x v="171"/>
    <x v="1625"/>
    <x v="349"/>
    <m/>
    <m/>
    <s v="Amazon"/>
    <s v="Amazon"/>
    <n v="16284.02"/>
    <n v="91504159.730000004"/>
    <n v="91504159.730000004"/>
    <s v="Cairo"/>
  </r>
  <r>
    <x v="9633"/>
    <x v="5"/>
    <x v="1"/>
    <x v="5"/>
    <x v="1"/>
    <x v="2"/>
    <x v="9610"/>
    <x v="0"/>
    <x v="9627"/>
    <x v="314"/>
    <x v="4268"/>
    <x v="104"/>
    <m/>
    <m/>
    <s v="Jumia"/>
    <s v="Jum"/>
    <n v="26648.76"/>
    <n v="91504159.730000004"/>
    <n v="91504159.730000004"/>
    <s v="Casablanca"/>
  </r>
  <r>
    <x v="9634"/>
    <x v="2"/>
    <x v="2"/>
    <x v="2"/>
    <x v="0"/>
    <x v="5"/>
    <x v="9611"/>
    <x v="1"/>
    <x v="9628"/>
    <x v="194"/>
    <x v="3241"/>
    <x v="68"/>
    <m/>
    <m/>
    <s v="sq"/>
    <s v="sq"/>
    <n v="27872.98"/>
    <n v="29200970.130000021"/>
    <n v="29200970.130000021"/>
    <s v="Giza"/>
  </r>
  <r>
    <x v="9635"/>
    <x v="2"/>
    <x v="2"/>
    <x v="2"/>
    <x v="2"/>
    <x v="4"/>
    <x v="9612"/>
    <x v="3"/>
    <x v="9629"/>
    <x v="124"/>
    <x v="4269"/>
    <x v="337"/>
    <m/>
    <m/>
    <s v="Amazon"/>
    <s v="Amazon"/>
    <n v="99349.3"/>
    <n v="29200970.130000021"/>
    <n v="29200970.130000021"/>
    <s v="Riyadh"/>
  </r>
  <r>
    <x v="9636"/>
    <x v="3"/>
    <x v="3"/>
    <x v="3"/>
    <x v="2"/>
    <x v="0"/>
    <x v="9613"/>
    <x v="2"/>
    <x v="9630"/>
    <x v="347"/>
    <x v="4270"/>
    <x v="7"/>
    <m/>
    <m/>
    <s v="Amazon"/>
    <s v="Amazon"/>
    <n v="16284.02"/>
    <n v="57542997.559999913"/>
    <n v="57542997.559999913"/>
    <s v="Cairo"/>
  </r>
  <r>
    <x v="9637"/>
    <x v="6"/>
    <x v="4"/>
    <x v="6"/>
    <x v="0"/>
    <x v="5"/>
    <x v="9614"/>
    <x v="1"/>
    <x v="9631"/>
    <x v="275"/>
    <x v="2235"/>
    <x v="354"/>
    <m/>
    <m/>
    <s v="sq"/>
    <s v="sq"/>
    <n v="27872.98"/>
    <n v="31420413.200000018"/>
    <n v="31420413.200000018"/>
    <s v="Giza"/>
  </r>
  <r>
    <x v="9638"/>
    <x v="4"/>
    <x v="0"/>
    <x v="4"/>
    <x v="0"/>
    <x v="3"/>
    <x v="9615"/>
    <x v="2"/>
    <x v="9632"/>
    <x v="259"/>
    <x v="4021"/>
    <x v="44"/>
    <m/>
    <m/>
    <s v="sq"/>
    <s v="sq"/>
    <n v="3665.44"/>
    <n v="92327183.770000085"/>
    <n v="92327183.770000085"/>
    <s v="Dubai"/>
  </r>
  <r>
    <x v="9639"/>
    <x v="0"/>
    <x v="0"/>
    <x v="0"/>
    <x v="1"/>
    <x v="1"/>
    <x v="9616"/>
    <x v="0"/>
    <x v="9633"/>
    <x v="168"/>
    <x v="292"/>
    <x v="258"/>
    <m/>
    <m/>
    <s v="Jumia"/>
    <s v="Jum"/>
    <n v="13290.4"/>
    <n v="92327183.770000085"/>
    <n v="92327183.770000085"/>
    <s v="Alexandria"/>
  </r>
  <r>
    <x v="9640"/>
    <x v="0"/>
    <x v="0"/>
    <x v="0"/>
    <x v="0"/>
    <x v="3"/>
    <x v="9617"/>
    <x v="0"/>
    <x v="9634"/>
    <x v="333"/>
    <x v="4271"/>
    <x v="337"/>
    <m/>
    <m/>
    <s v="sq"/>
    <s v="sq"/>
    <n v="3665.44"/>
    <n v="92327183.770000085"/>
    <n v="92327183.770000085"/>
    <s v="Dubai"/>
  </r>
  <r>
    <x v="9641"/>
    <x v="2"/>
    <x v="2"/>
    <x v="2"/>
    <x v="2"/>
    <x v="2"/>
    <x v="9618"/>
    <x v="0"/>
    <x v="9635"/>
    <x v="242"/>
    <x v="1593"/>
    <x v="250"/>
    <m/>
    <m/>
    <s v="Amazon"/>
    <s v="Amazon"/>
    <n v="26648.76"/>
    <n v="29200970.130000021"/>
    <n v="29200970.130000021"/>
    <s v="Casablanca"/>
  </r>
  <r>
    <x v="9642"/>
    <x v="0"/>
    <x v="0"/>
    <x v="0"/>
    <x v="2"/>
    <x v="2"/>
    <x v="9619"/>
    <x v="1"/>
    <x v="9636"/>
    <x v="262"/>
    <x v="2899"/>
    <x v="284"/>
    <m/>
    <m/>
    <s v="Amazon"/>
    <s v="Amazon"/>
    <n v="26648.76"/>
    <n v="92327183.770000085"/>
    <n v="92327183.770000085"/>
    <s v="Casablanca"/>
  </r>
  <r>
    <x v="9643"/>
    <x v="2"/>
    <x v="2"/>
    <x v="2"/>
    <x v="1"/>
    <x v="0"/>
    <x v="9620"/>
    <x v="1"/>
    <x v="9637"/>
    <x v="133"/>
    <x v="4272"/>
    <x v="134"/>
    <m/>
    <m/>
    <s v="Jumia"/>
    <s v="Jum"/>
    <n v="16284.02"/>
    <n v="29200970.130000021"/>
    <n v="29200970.130000021"/>
    <s v="Cairo"/>
  </r>
  <r>
    <x v="9644"/>
    <x v="4"/>
    <x v="0"/>
    <x v="4"/>
    <x v="0"/>
    <x v="5"/>
    <x v="9621"/>
    <x v="3"/>
    <x v="9638"/>
    <x v="124"/>
    <x v="1934"/>
    <x v="108"/>
    <m/>
    <m/>
    <s v="sq"/>
    <s v="sq"/>
    <n v="27872.98"/>
    <n v="92327183.770000085"/>
    <n v="92327183.770000085"/>
    <s v="Giza"/>
  </r>
  <r>
    <x v="9645"/>
    <x v="3"/>
    <x v="3"/>
    <x v="3"/>
    <x v="2"/>
    <x v="1"/>
    <x v="9622"/>
    <x v="2"/>
    <x v="9639"/>
    <x v="118"/>
    <x v="4077"/>
    <x v="266"/>
    <m/>
    <m/>
    <s v="Amazon"/>
    <s v="Amazon"/>
    <n v="13290.4"/>
    <n v="57542997.559999913"/>
    <n v="57542997.559999913"/>
    <s v="Alexandria"/>
  </r>
  <r>
    <x v="9646"/>
    <x v="4"/>
    <x v="0"/>
    <x v="4"/>
    <x v="1"/>
    <x v="0"/>
    <x v="9623"/>
    <x v="1"/>
    <x v="9640"/>
    <x v="7"/>
    <x v="1580"/>
    <x v="152"/>
    <m/>
    <m/>
    <s v="Jumia"/>
    <s v="Jum"/>
    <n v="16284.02"/>
    <n v="92327183.770000085"/>
    <n v="92327183.770000085"/>
    <s v="Cairo"/>
  </r>
  <r>
    <x v="9647"/>
    <x v="5"/>
    <x v="1"/>
    <x v="5"/>
    <x v="2"/>
    <x v="1"/>
    <x v="9624"/>
    <x v="4"/>
    <x v="9641"/>
    <x v="129"/>
    <x v="1499"/>
    <x v="281"/>
    <m/>
    <m/>
    <s v="Amazon"/>
    <s v="Amazon"/>
    <n v="13290.4"/>
    <n v="91504159.730000004"/>
    <n v="91504159.730000004"/>
    <s v="Alexandria"/>
  </r>
  <r>
    <x v="9648"/>
    <x v="1"/>
    <x v="1"/>
    <x v="1"/>
    <x v="0"/>
    <x v="4"/>
    <x v="9625"/>
    <x v="0"/>
    <x v="9642"/>
    <x v="68"/>
    <x v="4273"/>
    <x v="71"/>
    <m/>
    <m/>
    <s v="sq"/>
    <s v="sq"/>
    <n v="99349.3"/>
    <n v="91504159.730000004"/>
    <n v="91504159.730000004"/>
    <s v="Riyadh"/>
  </r>
  <r>
    <x v="9649"/>
    <x v="9"/>
    <x v="1"/>
    <x v="9"/>
    <x v="2"/>
    <x v="1"/>
    <x v="9626"/>
    <x v="1"/>
    <x v="9643"/>
    <x v="224"/>
    <x v="1752"/>
    <x v="15"/>
    <m/>
    <m/>
    <s v="Amazon"/>
    <s v="Amazon"/>
    <n v="13290.4"/>
    <n v="91504159.730000004"/>
    <n v="91504159.730000004"/>
    <s v="Alexandria"/>
  </r>
  <r>
    <x v="9650"/>
    <x v="5"/>
    <x v="1"/>
    <x v="5"/>
    <x v="2"/>
    <x v="0"/>
    <x v="9627"/>
    <x v="4"/>
    <x v="9644"/>
    <x v="376"/>
    <x v="373"/>
    <x v="294"/>
    <m/>
    <m/>
    <s v="Amazon"/>
    <s v="Amazon"/>
    <n v="16284.02"/>
    <n v="91504159.730000004"/>
    <n v="91504159.730000004"/>
    <s v="Cairo"/>
  </r>
  <r>
    <x v="9651"/>
    <x v="8"/>
    <x v="3"/>
    <x v="8"/>
    <x v="1"/>
    <x v="5"/>
    <x v="9628"/>
    <x v="0"/>
    <x v="9645"/>
    <x v="47"/>
    <x v="2051"/>
    <x v="157"/>
    <m/>
    <m/>
    <s v="Jumia"/>
    <s v="Jum"/>
    <n v="27872.98"/>
    <n v="57542997.559999913"/>
    <n v="57542997.559999913"/>
    <s v="Giza"/>
  </r>
  <r>
    <x v="9652"/>
    <x v="7"/>
    <x v="0"/>
    <x v="7"/>
    <x v="0"/>
    <x v="3"/>
    <x v="9629"/>
    <x v="4"/>
    <x v="9646"/>
    <x v="315"/>
    <x v="4274"/>
    <x v="86"/>
    <m/>
    <m/>
    <s v="sq"/>
    <s v="sq"/>
    <n v="3665.44"/>
    <n v="92327183.770000085"/>
    <n v="92327183.770000085"/>
    <s v="Dubai"/>
  </r>
  <r>
    <x v="9653"/>
    <x v="4"/>
    <x v="0"/>
    <x v="4"/>
    <x v="1"/>
    <x v="4"/>
    <x v="9630"/>
    <x v="4"/>
    <x v="9647"/>
    <x v="321"/>
    <x v="4275"/>
    <x v="53"/>
    <m/>
    <m/>
    <s v="Jumia"/>
    <s v="Jum"/>
    <n v="99349.3"/>
    <n v="92327183.770000085"/>
    <n v="92327183.770000085"/>
    <s v="Riyadh"/>
  </r>
  <r>
    <x v="9654"/>
    <x v="8"/>
    <x v="3"/>
    <x v="8"/>
    <x v="2"/>
    <x v="5"/>
    <x v="9631"/>
    <x v="0"/>
    <x v="9648"/>
    <x v="198"/>
    <x v="4176"/>
    <x v="219"/>
    <m/>
    <m/>
    <s v="Amazon"/>
    <s v="Amazon"/>
    <n v="27872.98"/>
    <n v="57542997.559999913"/>
    <n v="57542997.559999913"/>
    <s v="Giza"/>
  </r>
  <r>
    <x v="9655"/>
    <x v="4"/>
    <x v="0"/>
    <x v="4"/>
    <x v="1"/>
    <x v="3"/>
    <x v="9632"/>
    <x v="2"/>
    <x v="9649"/>
    <x v="36"/>
    <x v="2083"/>
    <x v="241"/>
    <m/>
    <m/>
    <s v="Jumia"/>
    <s v="Jum"/>
    <n v="3665.44"/>
    <n v="92327183.770000085"/>
    <n v="92327183.770000085"/>
    <s v="Dubai"/>
  </r>
  <r>
    <x v="9656"/>
    <x v="1"/>
    <x v="1"/>
    <x v="1"/>
    <x v="0"/>
    <x v="4"/>
    <x v="9633"/>
    <x v="1"/>
    <x v="9650"/>
    <x v="122"/>
    <x v="1341"/>
    <x v="157"/>
    <m/>
    <m/>
    <s v="sq"/>
    <s v="sq"/>
    <n v="99349.3"/>
    <n v="91504159.730000004"/>
    <n v="91504159.730000004"/>
    <s v="Riyadh"/>
  </r>
  <r>
    <x v="9657"/>
    <x v="1"/>
    <x v="1"/>
    <x v="1"/>
    <x v="2"/>
    <x v="5"/>
    <x v="9634"/>
    <x v="1"/>
    <x v="9651"/>
    <x v="1"/>
    <x v="639"/>
    <x v="209"/>
    <m/>
    <m/>
    <s v="Amazon"/>
    <s v="Amazon"/>
    <n v="27872.98"/>
    <n v="91504159.730000004"/>
    <n v="91504159.730000004"/>
    <s v="Giza"/>
  </r>
  <r>
    <x v="9658"/>
    <x v="6"/>
    <x v="4"/>
    <x v="6"/>
    <x v="2"/>
    <x v="2"/>
    <x v="9635"/>
    <x v="1"/>
    <x v="9652"/>
    <x v="218"/>
    <x v="1017"/>
    <x v="171"/>
    <m/>
    <m/>
    <s v="Amazon"/>
    <s v="Amazon"/>
    <n v="26648.76"/>
    <n v="31420413.200000018"/>
    <n v="31420413.200000018"/>
    <s v="Casablanca"/>
  </r>
  <r>
    <x v="9659"/>
    <x v="0"/>
    <x v="0"/>
    <x v="0"/>
    <x v="0"/>
    <x v="0"/>
    <x v="9636"/>
    <x v="1"/>
    <x v="9653"/>
    <x v="328"/>
    <x v="94"/>
    <x v="54"/>
    <m/>
    <m/>
    <s v="sq"/>
    <s v="sq"/>
    <n v="16284.02"/>
    <n v="92327183.770000085"/>
    <n v="92327183.770000085"/>
    <s v="Cairo"/>
  </r>
  <r>
    <x v="9660"/>
    <x v="6"/>
    <x v="4"/>
    <x v="6"/>
    <x v="2"/>
    <x v="2"/>
    <x v="9637"/>
    <x v="3"/>
    <x v="9654"/>
    <x v="300"/>
    <x v="2049"/>
    <x v="277"/>
    <m/>
    <m/>
    <s v="Amazon"/>
    <s v="Amazon"/>
    <n v="26648.76"/>
    <n v="31420413.200000018"/>
    <n v="31420413.200000018"/>
    <s v="Casablanca"/>
  </r>
  <r>
    <x v="9661"/>
    <x v="6"/>
    <x v="4"/>
    <x v="6"/>
    <x v="1"/>
    <x v="0"/>
    <x v="9638"/>
    <x v="3"/>
    <x v="9655"/>
    <x v="167"/>
    <x v="529"/>
    <x v="111"/>
    <m/>
    <m/>
    <s v="Jumia"/>
    <s v="Jum"/>
    <n v="16284.02"/>
    <n v="31420413.200000018"/>
    <n v="31420413.200000018"/>
    <s v="Cairo"/>
  </r>
  <r>
    <x v="9662"/>
    <x v="0"/>
    <x v="0"/>
    <x v="0"/>
    <x v="1"/>
    <x v="5"/>
    <x v="9639"/>
    <x v="2"/>
    <x v="9656"/>
    <x v="109"/>
    <x v="2273"/>
    <x v="55"/>
    <m/>
    <m/>
    <s v="Jumia"/>
    <s v="Jum"/>
    <n v="27872.98"/>
    <n v="92327183.770000085"/>
    <n v="92327183.770000085"/>
    <s v="Giza"/>
  </r>
  <r>
    <x v="9663"/>
    <x v="8"/>
    <x v="3"/>
    <x v="8"/>
    <x v="1"/>
    <x v="0"/>
    <x v="9640"/>
    <x v="4"/>
    <x v="9657"/>
    <x v="390"/>
    <x v="831"/>
    <x v="73"/>
    <m/>
    <m/>
    <s v="Jumia"/>
    <s v="Jum"/>
    <n v="16284.02"/>
    <n v="57542997.559999913"/>
    <n v="57542997.559999913"/>
    <s v="Cairo"/>
  </r>
  <r>
    <x v="9664"/>
    <x v="1"/>
    <x v="1"/>
    <x v="1"/>
    <x v="0"/>
    <x v="4"/>
    <x v="9641"/>
    <x v="2"/>
    <x v="9658"/>
    <x v="27"/>
    <x v="4276"/>
    <x v="207"/>
    <m/>
    <m/>
    <s v="sq"/>
    <s v="sq"/>
    <n v="99349.3"/>
    <n v="91504159.730000004"/>
    <n v="91504159.730000004"/>
    <s v="Riyadh"/>
  </r>
  <r>
    <x v="9665"/>
    <x v="0"/>
    <x v="0"/>
    <x v="0"/>
    <x v="1"/>
    <x v="4"/>
    <x v="9642"/>
    <x v="2"/>
    <x v="9659"/>
    <x v="132"/>
    <x v="1087"/>
    <x v="101"/>
    <m/>
    <m/>
    <s v="Jumia"/>
    <s v="Jum"/>
    <n v="99349.3"/>
    <n v="92327183.770000085"/>
    <n v="92327183.770000085"/>
    <s v="Riyadh"/>
  </r>
  <r>
    <x v="9666"/>
    <x v="2"/>
    <x v="2"/>
    <x v="2"/>
    <x v="1"/>
    <x v="2"/>
    <x v="9643"/>
    <x v="1"/>
    <x v="9660"/>
    <x v="219"/>
    <x v="2398"/>
    <x v="25"/>
    <m/>
    <m/>
    <s v="Jumia"/>
    <s v="Jum"/>
    <n v="26648.76"/>
    <n v="29200970.130000021"/>
    <n v="29200970.130000021"/>
    <s v="Casablanca"/>
  </r>
  <r>
    <x v="9667"/>
    <x v="4"/>
    <x v="0"/>
    <x v="4"/>
    <x v="1"/>
    <x v="1"/>
    <x v="9644"/>
    <x v="3"/>
    <x v="9661"/>
    <x v="103"/>
    <x v="3201"/>
    <x v="286"/>
    <m/>
    <m/>
    <s v="Jumia"/>
    <s v="Jum"/>
    <n v="13290.4"/>
    <n v="92327183.770000085"/>
    <n v="92327183.770000085"/>
    <s v="Alexandria"/>
  </r>
  <r>
    <x v="9668"/>
    <x v="9"/>
    <x v="1"/>
    <x v="9"/>
    <x v="0"/>
    <x v="4"/>
    <x v="9645"/>
    <x v="3"/>
    <x v="9662"/>
    <x v="333"/>
    <x v="3116"/>
    <x v="254"/>
    <m/>
    <m/>
    <s v="sq"/>
    <s v="sq"/>
    <n v="99349.3"/>
    <n v="91504159.730000004"/>
    <n v="91504159.730000004"/>
    <s v="Riyadh"/>
  </r>
  <r>
    <x v="9669"/>
    <x v="8"/>
    <x v="3"/>
    <x v="8"/>
    <x v="2"/>
    <x v="2"/>
    <x v="9646"/>
    <x v="3"/>
    <x v="9663"/>
    <x v="79"/>
    <x v="3999"/>
    <x v="360"/>
    <m/>
    <m/>
    <s v="Amazon"/>
    <s v="Amazon"/>
    <n v="26648.76"/>
    <n v="57542997.559999913"/>
    <n v="57542997.559999913"/>
    <s v="Casablanca"/>
  </r>
  <r>
    <x v="9670"/>
    <x v="4"/>
    <x v="0"/>
    <x v="4"/>
    <x v="1"/>
    <x v="0"/>
    <x v="9647"/>
    <x v="4"/>
    <x v="9664"/>
    <x v="273"/>
    <x v="4125"/>
    <x v="82"/>
    <m/>
    <m/>
    <s v="Jumia"/>
    <s v="Jum"/>
    <n v="16284.02"/>
    <n v="92327183.770000085"/>
    <n v="92327183.770000085"/>
    <s v="Cairo"/>
  </r>
  <r>
    <x v="9671"/>
    <x v="3"/>
    <x v="3"/>
    <x v="3"/>
    <x v="0"/>
    <x v="1"/>
    <x v="9648"/>
    <x v="3"/>
    <x v="9665"/>
    <x v="268"/>
    <x v="566"/>
    <x v="105"/>
    <m/>
    <m/>
    <s v="sq"/>
    <s v="sq"/>
    <n v="13290.4"/>
    <n v="57542997.559999913"/>
    <n v="57542997.559999913"/>
    <s v="Alexandria"/>
  </r>
  <r>
    <x v="9672"/>
    <x v="5"/>
    <x v="1"/>
    <x v="5"/>
    <x v="0"/>
    <x v="3"/>
    <x v="9649"/>
    <x v="0"/>
    <x v="9666"/>
    <x v="104"/>
    <x v="4277"/>
    <x v="260"/>
    <m/>
    <m/>
    <s v="sq"/>
    <s v="sq"/>
    <n v="3665.44"/>
    <n v="91504159.730000004"/>
    <n v="91504159.730000004"/>
    <s v="Dubai"/>
  </r>
  <r>
    <x v="9673"/>
    <x v="6"/>
    <x v="4"/>
    <x v="6"/>
    <x v="0"/>
    <x v="4"/>
    <x v="9650"/>
    <x v="3"/>
    <x v="9667"/>
    <x v="181"/>
    <x v="1115"/>
    <x v="266"/>
    <m/>
    <m/>
    <s v="sq"/>
    <s v="sq"/>
    <n v="99349.3"/>
    <n v="31420413.200000018"/>
    <n v="31420413.200000018"/>
    <s v="Riyadh"/>
  </r>
  <r>
    <x v="9674"/>
    <x v="0"/>
    <x v="0"/>
    <x v="0"/>
    <x v="2"/>
    <x v="5"/>
    <x v="9651"/>
    <x v="3"/>
    <x v="9668"/>
    <x v="355"/>
    <x v="3729"/>
    <x v="299"/>
    <m/>
    <m/>
    <s v="Amazon"/>
    <s v="Amazon"/>
    <n v="27872.98"/>
    <n v="92327183.770000085"/>
    <n v="92327183.770000085"/>
    <s v="Giza"/>
  </r>
  <r>
    <x v="9675"/>
    <x v="7"/>
    <x v="0"/>
    <x v="7"/>
    <x v="0"/>
    <x v="5"/>
    <x v="9652"/>
    <x v="1"/>
    <x v="9669"/>
    <x v="104"/>
    <x v="2272"/>
    <x v="257"/>
    <m/>
    <m/>
    <s v="sq"/>
    <s v="sq"/>
    <n v="27872.98"/>
    <n v="92327183.770000085"/>
    <n v="92327183.770000085"/>
    <s v="Giza"/>
  </r>
  <r>
    <x v="9676"/>
    <x v="9"/>
    <x v="1"/>
    <x v="9"/>
    <x v="1"/>
    <x v="4"/>
    <x v="9653"/>
    <x v="1"/>
    <x v="9670"/>
    <x v="384"/>
    <x v="1672"/>
    <x v="212"/>
    <m/>
    <m/>
    <s v="Jumia"/>
    <s v="Jum"/>
    <n v="99349.3"/>
    <n v="91504159.730000004"/>
    <n v="91504159.730000004"/>
    <s v="Riyadh"/>
  </r>
  <r>
    <x v="9677"/>
    <x v="2"/>
    <x v="2"/>
    <x v="2"/>
    <x v="2"/>
    <x v="1"/>
    <x v="9654"/>
    <x v="3"/>
    <x v="9671"/>
    <x v="226"/>
    <x v="429"/>
    <x v="152"/>
    <m/>
    <m/>
    <s v="Amazon"/>
    <s v="Amazon"/>
    <n v="13290.4"/>
    <n v="29200970.130000021"/>
    <n v="29200970.130000021"/>
    <s v="Alexandria"/>
  </r>
  <r>
    <x v="9678"/>
    <x v="0"/>
    <x v="0"/>
    <x v="0"/>
    <x v="2"/>
    <x v="4"/>
    <x v="9655"/>
    <x v="0"/>
    <x v="9672"/>
    <x v="96"/>
    <x v="246"/>
    <x v="223"/>
    <m/>
    <m/>
    <s v="Amazon"/>
    <s v="Amazon"/>
    <n v="99349.3"/>
    <n v="92327183.770000085"/>
    <n v="92327183.770000085"/>
    <s v="Riyadh"/>
  </r>
  <r>
    <x v="9679"/>
    <x v="3"/>
    <x v="3"/>
    <x v="3"/>
    <x v="2"/>
    <x v="2"/>
    <x v="9656"/>
    <x v="1"/>
    <x v="9673"/>
    <x v="390"/>
    <x v="2178"/>
    <x v="256"/>
    <m/>
    <m/>
    <s v="Amazon"/>
    <s v="Amazon"/>
    <n v="26648.76"/>
    <n v="57542997.559999913"/>
    <n v="57542997.559999913"/>
    <s v="Casablanca"/>
  </r>
  <r>
    <x v="9680"/>
    <x v="5"/>
    <x v="1"/>
    <x v="5"/>
    <x v="1"/>
    <x v="0"/>
    <x v="9657"/>
    <x v="1"/>
    <x v="9674"/>
    <x v="89"/>
    <x v="700"/>
    <x v="253"/>
    <m/>
    <m/>
    <s v="Jumia"/>
    <s v="Jum"/>
    <n v="16284.02"/>
    <n v="91504159.730000004"/>
    <n v="91504159.730000004"/>
    <s v="Cairo"/>
  </r>
  <r>
    <x v="9681"/>
    <x v="5"/>
    <x v="1"/>
    <x v="5"/>
    <x v="0"/>
    <x v="0"/>
    <x v="9658"/>
    <x v="0"/>
    <x v="9675"/>
    <x v="338"/>
    <x v="1371"/>
    <x v="4"/>
    <m/>
    <m/>
    <s v="sq"/>
    <s v="sq"/>
    <n v="16284.02"/>
    <n v="91504159.730000004"/>
    <n v="91504159.730000004"/>
    <s v="Cairo"/>
  </r>
  <r>
    <x v="9682"/>
    <x v="3"/>
    <x v="3"/>
    <x v="3"/>
    <x v="0"/>
    <x v="5"/>
    <x v="9659"/>
    <x v="4"/>
    <x v="9676"/>
    <x v="77"/>
    <x v="4205"/>
    <x v="12"/>
    <m/>
    <m/>
    <s v="sq"/>
    <s v="sq"/>
    <n v="27872.98"/>
    <n v="57542997.559999913"/>
    <n v="57542997.559999913"/>
    <s v="Giza"/>
  </r>
  <r>
    <x v="9683"/>
    <x v="9"/>
    <x v="1"/>
    <x v="9"/>
    <x v="0"/>
    <x v="4"/>
    <x v="9660"/>
    <x v="2"/>
    <x v="9677"/>
    <x v="3"/>
    <x v="1038"/>
    <x v="179"/>
    <m/>
    <m/>
    <s v="sq"/>
    <s v="sq"/>
    <n v="99349.3"/>
    <n v="91504159.730000004"/>
    <n v="91504159.730000004"/>
    <s v="Riyadh"/>
  </r>
  <r>
    <x v="9684"/>
    <x v="0"/>
    <x v="0"/>
    <x v="0"/>
    <x v="2"/>
    <x v="0"/>
    <x v="9661"/>
    <x v="0"/>
    <x v="9678"/>
    <x v="248"/>
    <x v="1998"/>
    <x v="316"/>
    <m/>
    <m/>
    <s v="Amazon"/>
    <s v="Amazon"/>
    <n v="16284.02"/>
    <n v="92327183.770000085"/>
    <n v="92327183.770000085"/>
    <s v="Cairo"/>
  </r>
  <r>
    <x v="9685"/>
    <x v="6"/>
    <x v="4"/>
    <x v="6"/>
    <x v="1"/>
    <x v="4"/>
    <x v="9662"/>
    <x v="1"/>
    <x v="9679"/>
    <x v="101"/>
    <x v="2910"/>
    <x v="161"/>
    <m/>
    <m/>
    <s v="Jumia"/>
    <s v="Jum"/>
    <n v="99349.3"/>
    <n v="31420413.200000018"/>
    <n v="31420413.200000018"/>
    <s v="Riyadh"/>
  </r>
  <r>
    <x v="9686"/>
    <x v="0"/>
    <x v="0"/>
    <x v="0"/>
    <x v="2"/>
    <x v="3"/>
    <x v="9663"/>
    <x v="1"/>
    <x v="9680"/>
    <x v="168"/>
    <x v="1937"/>
    <x v="4"/>
    <m/>
    <m/>
    <s v="Amazon"/>
    <s v="Amazon"/>
    <n v="3665.44"/>
    <n v="92327183.770000085"/>
    <n v="92327183.770000085"/>
    <s v="Dubai"/>
  </r>
  <r>
    <x v="9687"/>
    <x v="8"/>
    <x v="3"/>
    <x v="8"/>
    <x v="0"/>
    <x v="1"/>
    <x v="9664"/>
    <x v="2"/>
    <x v="9681"/>
    <x v="352"/>
    <x v="4278"/>
    <x v="90"/>
    <m/>
    <m/>
    <s v="sq"/>
    <s v="sq"/>
    <n v="13290.4"/>
    <n v="57542997.559999913"/>
    <n v="57542997.559999913"/>
    <s v="Alexandria"/>
  </r>
  <r>
    <x v="9688"/>
    <x v="2"/>
    <x v="2"/>
    <x v="2"/>
    <x v="1"/>
    <x v="4"/>
    <x v="9665"/>
    <x v="3"/>
    <x v="9682"/>
    <x v="171"/>
    <x v="1245"/>
    <x v="307"/>
    <m/>
    <m/>
    <s v="Jumia"/>
    <s v="Jum"/>
    <n v="99349.3"/>
    <n v="29200970.130000021"/>
    <n v="29200970.130000021"/>
    <s v="Riyadh"/>
  </r>
  <r>
    <x v="9689"/>
    <x v="9"/>
    <x v="1"/>
    <x v="9"/>
    <x v="1"/>
    <x v="0"/>
    <x v="9666"/>
    <x v="0"/>
    <x v="9683"/>
    <x v="53"/>
    <x v="2584"/>
    <x v="42"/>
    <m/>
    <m/>
    <s v="Jumia"/>
    <s v="Jum"/>
    <n v="16284.02"/>
    <n v="91504159.730000004"/>
    <n v="91504159.730000004"/>
    <s v="Cairo"/>
  </r>
  <r>
    <x v="9690"/>
    <x v="9"/>
    <x v="1"/>
    <x v="9"/>
    <x v="2"/>
    <x v="3"/>
    <x v="9667"/>
    <x v="4"/>
    <x v="9684"/>
    <x v="17"/>
    <x v="3917"/>
    <x v="344"/>
    <m/>
    <m/>
    <s v="Amazon"/>
    <s v="Amazon"/>
    <n v="3665.44"/>
    <n v="91504159.730000004"/>
    <n v="91504159.730000004"/>
    <s v="Dubai"/>
  </r>
  <r>
    <x v="9691"/>
    <x v="2"/>
    <x v="2"/>
    <x v="2"/>
    <x v="0"/>
    <x v="3"/>
    <x v="9668"/>
    <x v="2"/>
    <x v="9685"/>
    <x v="152"/>
    <x v="1534"/>
    <x v="217"/>
    <m/>
    <m/>
    <s v="sq"/>
    <s v="sq"/>
    <n v="3665.44"/>
    <n v="29200970.130000021"/>
    <n v="29200970.130000021"/>
    <s v="Dubai"/>
  </r>
  <r>
    <x v="9692"/>
    <x v="9"/>
    <x v="1"/>
    <x v="9"/>
    <x v="0"/>
    <x v="2"/>
    <x v="9669"/>
    <x v="2"/>
    <x v="9686"/>
    <x v="365"/>
    <x v="1719"/>
    <x v="352"/>
    <m/>
    <m/>
    <s v="sq"/>
    <s v="sq"/>
    <n v="26648.76"/>
    <n v="91504159.730000004"/>
    <n v="91504159.730000004"/>
    <s v="Casablanca"/>
  </r>
  <r>
    <x v="9693"/>
    <x v="8"/>
    <x v="3"/>
    <x v="8"/>
    <x v="2"/>
    <x v="4"/>
    <x v="9670"/>
    <x v="4"/>
    <x v="9687"/>
    <x v="276"/>
    <x v="3524"/>
    <x v="349"/>
    <m/>
    <m/>
    <s v="Amazon"/>
    <s v="Amazon"/>
    <n v="99349.3"/>
    <n v="57542997.559999913"/>
    <n v="57542997.559999913"/>
    <s v="Riyadh"/>
  </r>
  <r>
    <x v="9694"/>
    <x v="0"/>
    <x v="0"/>
    <x v="0"/>
    <x v="1"/>
    <x v="5"/>
    <x v="9671"/>
    <x v="1"/>
    <x v="9688"/>
    <x v="343"/>
    <x v="862"/>
    <x v="20"/>
    <m/>
    <m/>
    <s v="Jumia"/>
    <s v="Jum"/>
    <n v="27872.98"/>
    <n v="92327183.770000085"/>
    <n v="92327183.770000085"/>
    <s v="Giza"/>
  </r>
  <r>
    <x v="9695"/>
    <x v="5"/>
    <x v="1"/>
    <x v="5"/>
    <x v="2"/>
    <x v="5"/>
    <x v="9672"/>
    <x v="0"/>
    <x v="9689"/>
    <x v="224"/>
    <x v="4279"/>
    <x v="242"/>
    <m/>
    <m/>
    <s v="Amazon"/>
    <s v="Amazon"/>
    <n v="27872.98"/>
    <n v="91504159.730000004"/>
    <n v="91504159.730000004"/>
    <s v="Giza"/>
  </r>
  <r>
    <x v="9696"/>
    <x v="5"/>
    <x v="1"/>
    <x v="5"/>
    <x v="1"/>
    <x v="3"/>
    <x v="9673"/>
    <x v="3"/>
    <x v="9690"/>
    <x v="207"/>
    <x v="4227"/>
    <x v="158"/>
    <m/>
    <m/>
    <s v="Jumia"/>
    <s v="Jum"/>
    <n v="3665.44"/>
    <n v="91504159.730000004"/>
    <n v="91504159.730000004"/>
    <s v="Dubai"/>
  </r>
  <r>
    <x v="9697"/>
    <x v="6"/>
    <x v="4"/>
    <x v="6"/>
    <x v="0"/>
    <x v="3"/>
    <x v="9674"/>
    <x v="1"/>
    <x v="9691"/>
    <x v="67"/>
    <x v="618"/>
    <x v="280"/>
    <m/>
    <m/>
    <s v="sq"/>
    <s v="sq"/>
    <n v="3665.44"/>
    <n v="31420413.200000018"/>
    <n v="31420413.200000018"/>
    <s v="Dubai"/>
  </r>
  <r>
    <x v="9698"/>
    <x v="3"/>
    <x v="3"/>
    <x v="3"/>
    <x v="2"/>
    <x v="1"/>
    <x v="9675"/>
    <x v="0"/>
    <x v="9692"/>
    <x v="91"/>
    <x v="4280"/>
    <x v="222"/>
    <m/>
    <m/>
    <s v="Amazon"/>
    <s v="Amazon"/>
    <n v="13290.4"/>
    <n v="57542997.559999913"/>
    <n v="57542997.559999913"/>
    <s v="Alexandria"/>
  </r>
  <r>
    <x v="9699"/>
    <x v="3"/>
    <x v="3"/>
    <x v="3"/>
    <x v="1"/>
    <x v="3"/>
    <x v="9676"/>
    <x v="4"/>
    <x v="9693"/>
    <x v="376"/>
    <x v="4003"/>
    <x v="273"/>
    <m/>
    <m/>
    <s v="Jumia"/>
    <s v="Jum"/>
    <n v="3665.44"/>
    <n v="57542997.559999913"/>
    <n v="57542997.559999913"/>
    <s v="Dubai"/>
  </r>
  <r>
    <x v="9700"/>
    <x v="1"/>
    <x v="1"/>
    <x v="1"/>
    <x v="2"/>
    <x v="4"/>
    <x v="9677"/>
    <x v="3"/>
    <x v="9694"/>
    <x v="317"/>
    <x v="1734"/>
    <x v="282"/>
    <m/>
    <m/>
    <s v="Amazon"/>
    <s v="Amazon"/>
    <n v="99349.3"/>
    <n v="91504159.730000004"/>
    <n v="91504159.730000004"/>
    <s v="Riyadh"/>
  </r>
  <r>
    <x v="9701"/>
    <x v="6"/>
    <x v="4"/>
    <x v="6"/>
    <x v="2"/>
    <x v="5"/>
    <x v="9678"/>
    <x v="0"/>
    <x v="9695"/>
    <x v="207"/>
    <x v="2634"/>
    <x v="321"/>
    <m/>
    <m/>
    <s v="Amazon"/>
    <s v="Amazon"/>
    <n v="27872.98"/>
    <n v="31420413.200000018"/>
    <n v="31420413.200000018"/>
    <s v="Giza"/>
  </r>
  <r>
    <x v="9702"/>
    <x v="5"/>
    <x v="1"/>
    <x v="5"/>
    <x v="2"/>
    <x v="5"/>
    <x v="9679"/>
    <x v="1"/>
    <x v="9696"/>
    <x v="278"/>
    <x v="2077"/>
    <x v="182"/>
    <m/>
    <m/>
    <s v="Amazon"/>
    <s v="Amazon"/>
    <n v="27872.98"/>
    <n v="91504159.730000004"/>
    <n v="91504159.730000004"/>
    <s v="Giza"/>
  </r>
  <r>
    <x v="9703"/>
    <x v="6"/>
    <x v="4"/>
    <x v="6"/>
    <x v="2"/>
    <x v="5"/>
    <x v="9680"/>
    <x v="4"/>
    <x v="9697"/>
    <x v="217"/>
    <x v="2939"/>
    <x v="327"/>
    <m/>
    <m/>
    <s v="Amazon"/>
    <s v="Amazon"/>
    <n v="27872.98"/>
    <n v="31420413.200000018"/>
    <n v="31420413.200000018"/>
    <s v="Giza"/>
  </r>
  <r>
    <x v="9704"/>
    <x v="1"/>
    <x v="1"/>
    <x v="1"/>
    <x v="1"/>
    <x v="2"/>
    <x v="9681"/>
    <x v="2"/>
    <x v="9698"/>
    <x v="205"/>
    <x v="4026"/>
    <x v="44"/>
    <m/>
    <m/>
    <s v="Jumia"/>
    <s v="Jum"/>
    <n v="26648.76"/>
    <n v="91504159.730000004"/>
    <n v="91504159.730000004"/>
    <s v="Casablanca"/>
  </r>
  <r>
    <x v="9705"/>
    <x v="5"/>
    <x v="1"/>
    <x v="5"/>
    <x v="0"/>
    <x v="5"/>
    <x v="9682"/>
    <x v="4"/>
    <x v="9699"/>
    <x v="15"/>
    <x v="4281"/>
    <x v="155"/>
    <m/>
    <m/>
    <s v="sq"/>
    <s v="sq"/>
    <n v="27872.98"/>
    <n v="91504159.730000004"/>
    <n v="91504159.730000004"/>
    <s v="Giza"/>
  </r>
  <r>
    <x v="9706"/>
    <x v="3"/>
    <x v="3"/>
    <x v="3"/>
    <x v="2"/>
    <x v="1"/>
    <x v="9683"/>
    <x v="1"/>
    <x v="9700"/>
    <x v="259"/>
    <x v="4104"/>
    <x v="309"/>
    <m/>
    <m/>
    <s v="Amazon"/>
    <s v="Amazon"/>
    <n v="13290.4"/>
    <n v="57542997.559999913"/>
    <n v="57542997.559999913"/>
    <s v="Alexandria"/>
  </r>
  <r>
    <x v="9707"/>
    <x v="2"/>
    <x v="2"/>
    <x v="2"/>
    <x v="1"/>
    <x v="2"/>
    <x v="9684"/>
    <x v="3"/>
    <x v="9701"/>
    <x v="370"/>
    <x v="4075"/>
    <x v="76"/>
    <m/>
    <m/>
    <s v="Jumia"/>
    <s v="Jum"/>
    <n v="26648.76"/>
    <n v="29200970.130000021"/>
    <n v="29200970.130000021"/>
    <s v="Casablanca"/>
  </r>
  <r>
    <x v="9708"/>
    <x v="1"/>
    <x v="1"/>
    <x v="1"/>
    <x v="1"/>
    <x v="1"/>
    <x v="9685"/>
    <x v="2"/>
    <x v="9702"/>
    <x v="364"/>
    <x v="2169"/>
    <x v="268"/>
    <m/>
    <m/>
    <s v="Jumia"/>
    <s v="Jum"/>
    <n v="13290.4"/>
    <n v="91504159.730000004"/>
    <n v="91504159.730000004"/>
    <s v="Alexandria"/>
  </r>
  <r>
    <x v="9709"/>
    <x v="6"/>
    <x v="4"/>
    <x v="6"/>
    <x v="1"/>
    <x v="1"/>
    <x v="9686"/>
    <x v="0"/>
    <x v="9703"/>
    <x v="259"/>
    <x v="4218"/>
    <x v="85"/>
    <m/>
    <m/>
    <s v="Jumia"/>
    <s v="Jum"/>
    <n v="13290.4"/>
    <n v="31420413.200000018"/>
    <n v="31420413.200000018"/>
    <s v="Alexandria"/>
  </r>
  <r>
    <x v="9710"/>
    <x v="9"/>
    <x v="1"/>
    <x v="9"/>
    <x v="1"/>
    <x v="3"/>
    <x v="9687"/>
    <x v="2"/>
    <x v="9704"/>
    <x v="171"/>
    <x v="4189"/>
    <x v="180"/>
    <m/>
    <m/>
    <s v="Jumia"/>
    <s v="Jum"/>
    <n v="3665.44"/>
    <n v="91504159.730000004"/>
    <n v="91504159.730000004"/>
    <s v="Dubai"/>
  </r>
  <r>
    <x v="9711"/>
    <x v="2"/>
    <x v="2"/>
    <x v="2"/>
    <x v="0"/>
    <x v="1"/>
    <x v="9688"/>
    <x v="4"/>
    <x v="9705"/>
    <x v="342"/>
    <x v="1004"/>
    <x v="238"/>
    <m/>
    <m/>
    <s v="sq"/>
    <s v="sq"/>
    <n v="13290.4"/>
    <n v="29200970.130000021"/>
    <n v="29200970.130000021"/>
    <s v="Alexandria"/>
  </r>
  <r>
    <x v="9712"/>
    <x v="7"/>
    <x v="0"/>
    <x v="7"/>
    <x v="0"/>
    <x v="0"/>
    <x v="9689"/>
    <x v="0"/>
    <x v="9706"/>
    <x v="319"/>
    <x v="3822"/>
    <x v="234"/>
    <m/>
    <m/>
    <s v="sq"/>
    <s v="sq"/>
    <n v="16284.02"/>
    <n v="92327183.770000085"/>
    <n v="92327183.770000085"/>
    <s v="Cairo"/>
  </r>
  <r>
    <x v="9713"/>
    <x v="0"/>
    <x v="0"/>
    <x v="0"/>
    <x v="0"/>
    <x v="0"/>
    <x v="9690"/>
    <x v="1"/>
    <x v="9707"/>
    <x v="395"/>
    <x v="3135"/>
    <x v="91"/>
    <m/>
    <m/>
    <s v="sq"/>
    <s v="sq"/>
    <n v="16284.02"/>
    <n v="92327183.770000085"/>
    <n v="92327183.770000085"/>
    <s v="Cairo"/>
  </r>
  <r>
    <x v="9714"/>
    <x v="4"/>
    <x v="0"/>
    <x v="4"/>
    <x v="0"/>
    <x v="1"/>
    <x v="9691"/>
    <x v="3"/>
    <x v="9708"/>
    <x v="74"/>
    <x v="2867"/>
    <x v="176"/>
    <m/>
    <m/>
    <s v="sq"/>
    <s v="sq"/>
    <n v="13290.4"/>
    <n v="92327183.770000085"/>
    <n v="92327183.770000085"/>
    <s v="Alexandria"/>
  </r>
  <r>
    <x v="9715"/>
    <x v="1"/>
    <x v="1"/>
    <x v="1"/>
    <x v="0"/>
    <x v="3"/>
    <x v="9692"/>
    <x v="3"/>
    <x v="9709"/>
    <x v="353"/>
    <x v="1255"/>
    <x v="135"/>
    <m/>
    <m/>
    <s v="sq"/>
    <s v="sq"/>
    <n v="3665.44"/>
    <n v="91504159.730000004"/>
    <n v="91504159.730000004"/>
    <s v="Dubai"/>
  </r>
  <r>
    <x v="9716"/>
    <x v="3"/>
    <x v="3"/>
    <x v="3"/>
    <x v="1"/>
    <x v="0"/>
    <x v="9693"/>
    <x v="3"/>
    <x v="9710"/>
    <x v="95"/>
    <x v="3344"/>
    <x v="162"/>
    <m/>
    <m/>
    <s v="Jumia"/>
    <s v="Jum"/>
    <n v="16284.02"/>
    <n v="57542997.559999913"/>
    <n v="57542997.559999913"/>
    <s v="Cairo"/>
  </r>
  <r>
    <x v="9717"/>
    <x v="6"/>
    <x v="4"/>
    <x v="6"/>
    <x v="2"/>
    <x v="1"/>
    <x v="9694"/>
    <x v="4"/>
    <x v="9711"/>
    <x v="290"/>
    <x v="2631"/>
    <x v="55"/>
    <m/>
    <m/>
    <s v="Amazon"/>
    <s v="Amazon"/>
    <n v="13290.4"/>
    <n v="31420413.200000018"/>
    <n v="31420413.200000018"/>
    <s v="Alexandria"/>
  </r>
  <r>
    <x v="9718"/>
    <x v="7"/>
    <x v="0"/>
    <x v="7"/>
    <x v="1"/>
    <x v="4"/>
    <x v="9695"/>
    <x v="2"/>
    <x v="9712"/>
    <x v="261"/>
    <x v="3375"/>
    <x v="292"/>
    <m/>
    <m/>
    <s v="Jumia"/>
    <s v="Jum"/>
    <n v="99349.3"/>
    <n v="92327183.770000085"/>
    <n v="92327183.770000085"/>
    <s v="Riyadh"/>
  </r>
  <r>
    <x v="9719"/>
    <x v="8"/>
    <x v="3"/>
    <x v="8"/>
    <x v="1"/>
    <x v="1"/>
    <x v="9696"/>
    <x v="2"/>
    <x v="9713"/>
    <x v="246"/>
    <x v="2284"/>
    <x v="166"/>
    <m/>
    <m/>
    <s v="Jumia"/>
    <s v="Jum"/>
    <n v="13290.4"/>
    <n v="57542997.559999913"/>
    <n v="57542997.559999913"/>
    <s v="Alexandria"/>
  </r>
  <r>
    <x v="9720"/>
    <x v="1"/>
    <x v="1"/>
    <x v="1"/>
    <x v="2"/>
    <x v="1"/>
    <x v="9697"/>
    <x v="2"/>
    <x v="9714"/>
    <x v="199"/>
    <x v="2207"/>
    <x v="263"/>
    <m/>
    <m/>
    <s v="Amazon"/>
    <s v="Amazon"/>
    <n v="13290.4"/>
    <n v="91504159.730000004"/>
    <n v="91504159.730000004"/>
    <s v="Alexandria"/>
  </r>
  <r>
    <x v="9721"/>
    <x v="6"/>
    <x v="4"/>
    <x v="6"/>
    <x v="0"/>
    <x v="1"/>
    <x v="9698"/>
    <x v="3"/>
    <x v="9715"/>
    <x v="261"/>
    <x v="3737"/>
    <x v="142"/>
    <m/>
    <m/>
    <s v="sq"/>
    <s v="sq"/>
    <n v="13290.4"/>
    <n v="31420413.200000018"/>
    <n v="31420413.200000018"/>
    <s v="Alexandria"/>
  </r>
  <r>
    <x v="9722"/>
    <x v="4"/>
    <x v="0"/>
    <x v="4"/>
    <x v="1"/>
    <x v="0"/>
    <x v="9699"/>
    <x v="3"/>
    <x v="9716"/>
    <x v="356"/>
    <x v="1710"/>
    <x v="184"/>
    <m/>
    <m/>
    <s v="Jumia"/>
    <s v="Jum"/>
    <n v="16284.02"/>
    <n v="92327183.770000085"/>
    <n v="92327183.770000085"/>
    <s v="Cairo"/>
  </r>
  <r>
    <x v="9723"/>
    <x v="4"/>
    <x v="0"/>
    <x v="4"/>
    <x v="0"/>
    <x v="2"/>
    <x v="9700"/>
    <x v="4"/>
    <x v="9717"/>
    <x v="56"/>
    <x v="2914"/>
    <x v="296"/>
    <m/>
    <m/>
    <s v="sq"/>
    <s v="sq"/>
    <n v="26648.76"/>
    <n v="92327183.770000085"/>
    <n v="92327183.770000085"/>
    <s v="Casablanca"/>
  </r>
  <r>
    <x v="9724"/>
    <x v="9"/>
    <x v="1"/>
    <x v="9"/>
    <x v="1"/>
    <x v="3"/>
    <x v="9701"/>
    <x v="4"/>
    <x v="9718"/>
    <x v="256"/>
    <x v="1848"/>
    <x v="13"/>
    <m/>
    <m/>
    <s v="Jumia"/>
    <s v="Jum"/>
    <n v="3665.44"/>
    <n v="91504159.730000004"/>
    <n v="91504159.730000004"/>
    <s v="Dubai"/>
  </r>
  <r>
    <x v="9725"/>
    <x v="5"/>
    <x v="1"/>
    <x v="5"/>
    <x v="0"/>
    <x v="5"/>
    <x v="9702"/>
    <x v="1"/>
    <x v="9719"/>
    <x v="144"/>
    <x v="2805"/>
    <x v="267"/>
    <m/>
    <m/>
    <s v="sq"/>
    <s v="sq"/>
    <n v="27872.98"/>
    <n v="91504159.730000004"/>
    <n v="91504159.730000004"/>
    <s v="Giza"/>
  </r>
  <r>
    <x v="9726"/>
    <x v="1"/>
    <x v="1"/>
    <x v="1"/>
    <x v="1"/>
    <x v="3"/>
    <x v="9703"/>
    <x v="1"/>
    <x v="9720"/>
    <x v="300"/>
    <x v="645"/>
    <x v="291"/>
    <m/>
    <m/>
    <s v="Jumia"/>
    <s v="Jum"/>
    <n v="3665.44"/>
    <n v="91504159.730000004"/>
    <n v="91504159.730000004"/>
    <s v="Dubai"/>
  </r>
  <r>
    <x v="9727"/>
    <x v="4"/>
    <x v="0"/>
    <x v="4"/>
    <x v="2"/>
    <x v="2"/>
    <x v="9704"/>
    <x v="3"/>
    <x v="9721"/>
    <x v="134"/>
    <x v="648"/>
    <x v="205"/>
    <m/>
    <m/>
    <s v="Amazon"/>
    <s v="Amazon"/>
    <n v="26648.76"/>
    <n v="92327183.770000085"/>
    <n v="92327183.770000085"/>
    <s v="Casablanca"/>
  </r>
  <r>
    <x v="9728"/>
    <x v="5"/>
    <x v="1"/>
    <x v="5"/>
    <x v="2"/>
    <x v="1"/>
    <x v="9705"/>
    <x v="4"/>
    <x v="9722"/>
    <x v="334"/>
    <x v="1196"/>
    <x v="135"/>
    <m/>
    <m/>
    <s v="Amazon"/>
    <s v="Amazon"/>
    <n v="13290.4"/>
    <n v="91504159.730000004"/>
    <n v="91504159.730000004"/>
    <s v="Alexandria"/>
  </r>
  <r>
    <x v="9729"/>
    <x v="8"/>
    <x v="3"/>
    <x v="8"/>
    <x v="2"/>
    <x v="0"/>
    <x v="9706"/>
    <x v="4"/>
    <x v="9723"/>
    <x v="294"/>
    <x v="56"/>
    <x v="145"/>
    <m/>
    <m/>
    <s v="Amazon"/>
    <s v="Amazon"/>
    <n v="16284.02"/>
    <n v="57542997.559999913"/>
    <n v="57542997.559999913"/>
    <s v="Cairo"/>
  </r>
  <r>
    <x v="9730"/>
    <x v="3"/>
    <x v="3"/>
    <x v="3"/>
    <x v="0"/>
    <x v="5"/>
    <x v="9707"/>
    <x v="0"/>
    <x v="9724"/>
    <x v="312"/>
    <x v="198"/>
    <x v="135"/>
    <m/>
    <m/>
    <s v="sq"/>
    <s v="sq"/>
    <n v="27872.98"/>
    <n v="57542997.559999913"/>
    <n v="57542997.559999913"/>
    <s v="Giza"/>
  </r>
  <r>
    <x v="9731"/>
    <x v="3"/>
    <x v="3"/>
    <x v="3"/>
    <x v="0"/>
    <x v="1"/>
    <x v="9708"/>
    <x v="3"/>
    <x v="9725"/>
    <x v="16"/>
    <x v="1802"/>
    <x v="295"/>
    <m/>
    <m/>
    <s v="sq"/>
    <s v="sq"/>
    <n v="13290.4"/>
    <n v="57542997.559999913"/>
    <n v="57542997.559999913"/>
    <s v="Alexandria"/>
  </r>
  <r>
    <x v="9732"/>
    <x v="2"/>
    <x v="2"/>
    <x v="2"/>
    <x v="2"/>
    <x v="3"/>
    <x v="9709"/>
    <x v="1"/>
    <x v="9726"/>
    <x v="200"/>
    <x v="3634"/>
    <x v="0"/>
    <m/>
    <m/>
    <s v="Amazon"/>
    <s v="Amazon"/>
    <n v="3665.44"/>
    <n v="29200970.130000021"/>
    <n v="29200970.130000021"/>
    <s v="Dubai"/>
  </r>
  <r>
    <x v="9733"/>
    <x v="8"/>
    <x v="3"/>
    <x v="8"/>
    <x v="0"/>
    <x v="2"/>
    <x v="9710"/>
    <x v="3"/>
    <x v="9727"/>
    <x v="30"/>
    <x v="2903"/>
    <x v="190"/>
    <m/>
    <m/>
    <s v="sq"/>
    <s v="sq"/>
    <n v="26648.76"/>
    <n v="57542997.559999913"/>
    <n v="57542997.559999913"/>
    <s v="Casablanca"/>
  </r>
  <r>
    <x v="9734"/>
    <x v="4"/>
    <x v="0"/>
    <x v="4"/>
    <x v="1"/>
    <x v="0"/>
    <x v="9711"/>
    <x v="2"/>
    <x v="9728"/>
    <x v="35"/>
    <x v="4234"/>
    <x v="283"/>
    <m/>
    <m/>
    <s v="Jumia"/>
    <s v="Jum"/>
    <n v="16284.02"/>
    <n v="92327183.770000085"/>
    <n v="92327183.770000085"/>
    <s v="Cairo"/>
  </r>
  <r>
    <x v="9735"/>
    <x v="1"/>
    <x v="1"/>
    <x v="1"/>
    <x v="0"/>
    <x v="1"/>
    <x v="9712"/>
    <x v="4"/>
    <x v="9729"/>
    <x v="176"/>
    <x v="4282"/>
    <x v="87"/>
    <m/>
    <m/>
    <s v="sq"/>
    <s v="sq"/>
    <n v="13290.4"/>
    <n v="91504159.730000004"/>
    <n v="91504159.730000004"/>
    <s v="Alexandria"/>
  </r>
  <r>
    <x v="9736"/>
    <x v="1"/>
    <x v="1"/>
    <x v="1"/>
    <x v="0"/>
    <x v="5"/>
    <x v="9713"/>
    <x v="2"/>
    <x v="9730"/>
    <x v="217"/>
    <x v="3495"/>
    <x v="280"/>
    <m/>
    <m/>
    <s v="sq"/>
    <s v="sq"/>
    <n v="27872.98"/>
    <n v="91504159.730000004"/>
    <n v="91504159.730000004"/>
    <s v="Giza"/>
  </r>
  <r>
    <x v="9737"/>
    <x v="4"/>
    <x v="0"/>
    <x v="4"/>
    <x v="1"/>
    <x v="2"/>
    <x v="9714"/>
    <x v="3"/>
    <x v="9731"/>
    <x v="16"/>
    <x v="4283"/>
    <x v="163"/>
    <m/>
    <m/>
    <s v="Jumia"/>
    <s v="Jum"/>
    <n v="26648.76"/>
    <n v="92327183.770000085"/>
    <n v="92327183.770000085"/>
    <s v="Casablanca"/>
  </r>
  <r>
    <x v="9738"/>
    <x v="1"/>
    <x v="1"/>
    <x v="1"/>
    <x v="2"/>
    <x v="3"/>
    <x v="9715"/>
    <x v="1"/>
    <x v="9732"/>
    <x v="89"/>
    <x v="429"/>
    <x v="236"/>
    <m/>
    <m/>
    <s v="Amazon"/>
    <s v="Amazon"/>
    <n v="3665.44"/>
    <n v="91504159.730000004"/>
    <n v="91504159.730000004"/>
    <s v="Dubai"/>
  </r>
  <r>
    <x v="9739"/>
    <x v="1"/>
    <x v="1"/>
    <x v="1"/>
    <x v="2"/>
    <x v="2"/>
    <x v="9716"/>
    <x v="0"/>
    <x v="9733"/>
    <x v="397"/>
    <x v="3354"/>
    <x v="306"/>
    <m/>
    <m/>
    <s v="Amazon"/>
    <s v="Amazon"/>
    <n v="26648.76"/>
    <n v="91504159.730000004"/>
    <n v="91504159.730000004"/>
    <s v="Casablanca"/>
  </r>
  <r>
    <x v="9740"/>
    <x v="4"/>
    <x v="0"/>
    <x v="4"/>
    <x v="0"/>
    <x v="4"/>
    <x v="9717"/>
    <x v="1"/>
    <x v="9734"/>
    <x v="300"/>
    <x v="4284"/>
    <x v="325"/>
    <m/>
    <m/>
    <s v="sq"/>
    <s v="sq"/>
    <n v="99349.3"/>
    <n v="92327183.770000085"/>
    <n v="92327183.770000085"/>
    <s v="Riyadh"/>
  </r>
  <r>
    <x v="9741"/>
    <x v="1"/>
    <x v="1"/>
    <x v="1"/>
    <x v="1"/>
    <x v="1"/>
    <x v="9718"/>
    <x v="2"/>
    <x v="9735"/>
    <x v="137"/>
    <x v="1711"/>
    <x v="206"/>
    <m/>
    <m/>
    <s v="Jumia"/>
    <s v="Jum"/>
    <n v="13290.4"/>
    <n v="91504159.730000004"/>
    <n v="91504159.730000004"/>
    <s v="Alexandria"/>
  </r>
  <r>
    <x v="9742"/>
    <x v="9"/>
    <x v="1"/>
    <x v="9"/>
    <x v="2"/>
    <x v="3"/>
    <x v="9719"/>
    <x v="3"/>
    <x v="9736"/>
    <x v="371"/>
    <x v="76"/>
    <x v="124"/>
    <m/>
    <m/>
    <s v="Amazon"/>
    <s v="Amazon"/>
    <n v="3665.44"/>
    <n v="91504159.730000004"/>
    <n v="91504159.730000004"/>
    <s v="Dubai"/>
  </r>
  <r>
    <x v="9743"/>
    <x v="4"/>
    <x v="0"/>
    <x v="4"/>
    <x v="1"/>
    <x v="4"/>
    <x v="9720"/>
    <x v="1"/>
    <x v="9737"/>
    <x v="293"/>
    <x v="96"/>
    <x v="75"/>
    <m/>
    <m/>
    <s v="Jumia"/>
    <s v="Jum"/>
    <n v="99349.3"/>
    <n v="92327183.770000085"/>
    <n v="92327183.770000085"/>
    <s v="Riyadh"/>
  </r>
  <r>
    <x v="9744"/>
    <x v="7"/>
    <x v="0"/>
    <x v="7"/>
    <x v="1"/>
    <x v="3"/>
    <x v="9721"/>
    <x v="3"/>
    <x v="9738"/>
    <x v="79"/>
    <x v="1180"/>
    <x v="9"/>
    <m/>
    <m/>
    <s v="Jumia"/>
    <s v="Jum"/>
    <n v="3665.44"/>
    <n v="92327183.770000085"/>
    <n v="92327183.770000085"/>
    <s v="Dubai"/>
  </r>
  <r>
    <x v="9745"/>
    <x v="2"/>
    <x v="2"/>
    <x v="2"/>
    <x v="2"/>
    <x v="5"/>
    <x v="9722"/>
    <x v="2"/>
    <x v="9739"/>
    <x v="185"/>
    <x v="1727"/>
    <x v="215"/>
    <m/>
    <m/>
    <s v="Amazon"/>
    <s v="Amazon"/>
    <n v="27872.98"/>
    <n v="29200970.130000021"/>
    <n v="29200970.130000021"/>
    <s v="Giza"/>
  </r>
  <r>
    <x v="9746"/>
    <x v="9"/>
    <x v="1"/>
    <x v="9"/>
    <x v="2"/>
    <x v="4"/>
    <x v="9723"/>
    <x v="1"/>
    <x v="9740"/>
    <x v="390"/>
    <x v="3679"/>
    <x v="349"/>
    <m/>
    <m/>
    <s v="Amazon"/>
    <s v="Amazon"/>
    <n v="99349.3"/>
    <n v="91504159.730000004"/>
    <n v="91504159.730000004"/>
    <s v="Riyadh"/>
  </r>
  <r>
    <x v="9747"/>
    <x v="6"/>
    <x v="4"/>
    <x v="6"/>
    <x v="1"/>
    <x v="5"/>
    <x v="9724"/>
    <x v="1"/>
    <x v="9741"/>
    <x v="325"/>
    <x v="1423"/>
    <x v="88"/>
    <m/>
    <m/>
    <s v="Jumia"/>
    <s v="Jum"/>
    <n v="27872.98"/>
    <n v="31420413.200000018"/>
    <n v="31420413.200000018"/>
    <s v="Giza"/>
  </r>
  <r>
    <x v="9748"/>
    <x v="9"/>
    <x v="1"/>
    <x v="9"/>
    <x v="1"/>
    <x v="2"/>
    <x v="9725"/>
    <x v="0"/>
    <x v="9742"/>
    <x v="380"/>
    <x v="1617"/>
    <x v="22"/>
    <m/>
    <m/>
    <s v="Jumia"/>
    <s v="Jum"/>
    <n v="26648.76"/>
    <n v="91504159.730000004"/>
    <n v="91504159.730000004"/>
    <s v="Casablanca"/>
  </r>
  <r>
    <x v="9749"/>
    <x v="4"/>
    <x v="0"/>
    <x v="4"/>
    <x v="0"/>
    <x v="0"/>
    <x v="9726"/>
    <x v="1"/>
    <x v="9743"/>
    <x v="88"/>
    <x v="2617"/>
    <x v="248"/>
    <m/>
    <m/>
    <s v="sq"/>
    <s v="sq"/>
    <n v="16284.02"/>
    <n v="92327183.770000085"/>
    <n v="92327183.770000085"/>
    <s v="Cairo"/>
  </r>
  <r>
    <x v="9750"/>
    <x v="1"/>
    <x v="1"/>
    <x v="1"/>
    <x v="0"/>
    <x v="2"/>
    <x v="9727"/>
    <x v="2"/>
    <x v="9744"/>
    <x v="335"/>
    <x v="4285"/>
    <x v="272"/>
    <m/>
    <m/>
    <s v="sq"/>
    <s v="sq"/>
    <n v="26648.76"/>
    <n v="91504159.730000004"/>
    <n v="91504159.730000004"/>
    <s v="Casablanca"/>
  </r>
  <r>
    <x v="9751"/>
    <x v="7"/>
    <x v="0"/>
    <x v="7"/>
    <x v="0"/>
    <x v="5"/>
    <x v="9728"/>
    <x v="2"/>
    <x v="9745"/>
    <x v="380"/>
    <x v="1936"/>
    <x v="132"/>
    <m/>
    <m/>
    <s v="sq"/>
    <s v="sq"/>
    <n v="27872.98"/>
    <n v="92327183.770000085"/>
    <n v="92327183.770000085"/>
    <s v="Giza"/>
  </r>
  <r>
    <x v="9752"/>
    <x v="2"/>
    <x v="2"/>
    <x v="2"/>
    <x v="2"/>
    <x v="2"/>
    <x v="9729"/>
    <x v="2"/>
    <x v="9746"/>
    <x v="282"/>
    <x v="459"/>
    <x v="182"/>
    <m/>
    <m/>
    <s v="Amazon"/>
    <s v="Amazon"/>
    <n v="26648.76"/>
    <n v="29200970.130000021"/>
    <n v="29200970.130000021"/>
    <s v="Casablanca"/>
  </r>
  <r>
    <x v="9753"/>
    <x v="2"/>
    <x v="2"/>
    <x v="2"/>
    <x v="1"/>
    <x v="0"/>
    <x v="9730"/>
    <x v="3"/>
    <x v="9747"/>
    <x v="398"/>
    <x v="3321"/>
    <x v="312"/>
    <m/>
    <m/>
    <s v="Jumia"/>
    <s v="Jum"/>
    <n v="16284.02"/>
    <n v="29200970.130000021"/>
    <n v="29200970.130000021"/>
    <s v="Cairo"/>
  </r>
  <r>
    <x v="9754"/>
    <x v="2"/>
    <x v="2"/>
    <x v="2"/>
    <x v="1"/>
    <x v="3"/>
    <x v="9731"/>
    <x v="4"/>
    <x v="9748"/>
    <x v="332"/>
    <x v="2501"/>
    <x v="218"/>
    <m/>
    <m/>
    <s v="Jumia"/>
    <s v="Jum"/>
    <n v="3665.44"/>
    <n v="29200970.130000021"/>
    <n v="29200970.130000021"/>
    <s v="Dubai"/>
  </r>
  <r>
    <x v="9755"/>
    <x v="1"/>
    <x v="1"/>
    <x v="1"/>
    <x v="1"/>
    <x v="4"/>
    <x v="9732"/>
    <x v="4"/>
    <x v="9749"/>
    <x v="105"/>
    <x v="2772"/>
    <x v="266"/>
    <m/>
    <m/>
    <s v="Jumia"/>
    <s v="Jum"/>
    <n v="99349.3"/>
    <n v="91504159.730000004"/>
    <n v="91504159.730000004"/>
    <s v="Riyadh"/>
  </r>
  <r>
    <x v="9756"/>
    <x v="6"/>
    <x v="4"/>
    <x v="6"/>
    <x v="2"/>
    <x v="3"/>
    <x v="9733"/>
    <x v="0"/>
    <x v="9750"/>
    <x v="58"/>
    <x v="3233"/>
    <x v="251"/>
    <m/>
    <m/>
    <s v="Amazon"/>
    <s v="Amazon"/>
    <n v="3665.44"/>
    <n v="31420413.200000018"/>
    <n v="31420413.200000018"/>
    <s v="Dubai"/>
  </r>
  <r>
    <x v="9757"/>
    <x v="8"/>
    <x v="3"/>
    <x v="8"/>
    <x v="0"/>
    <x v="3"/>
    <x v="9734"/>
    <x v="1"/>
    <x v="9751"/>
    <x v="24"/>
    <x v="3219"/>
    <x v="0"/>
    <m/>
    <m/>
    <s v="sq"/>
    <s v="sq"/>
    <n v="3665.44"/>
    <n v="57542997.559999913"/>
    <n v="57542997.559999913"/>
    <s v="Dubai"/>
  </r>
  <r>
    <x v="9758"/>
    <x v="5"/>
    <x v="1"/>
    <x v="5"/>
    <x v="1"/>
    <x v="4"/>
    <x v="9735"/>
    <x v="3"/>
    <x v="9752"/>
    <x v="319"/>
    <x v="1050"/>
    <x v="168"/>
    <m/>
    <m/>
    <s v="Jumia"/>
    <s v="Jum"/>
    <n v="99349.3"/>
    <n v="91504159.730000004"/>
    <n v="91504159.730000004"/>
    <s v="Riyadh"/>
  </r>
  <r>
    <x v="9759"/>
    <x v="2"/>
    <x v="2"/>
    <x v="2"/>
    <x v="0"/>
    <x v="4"/>
    <x v="9736"/>
    <x v="1"/>
    <x v="9753"/>
    <x v="360"/>
    <x v="892"/>
    <x v="101"/>
    <m/>
    <m/>
    <s v="sq"/>
    <s v="sq"/>
    <n v="99349.3"/>
    <n v="29200970.130000021"/>
    <n v="29200970.130000021"/>
    <s v="Riyadh"/>
  </r>
  <r>
    <x v="9760"/>
    <x v="0"/>
    <x v="0"/>
    <x v="0"/>
    <x v="2"/>
    <x v="1"/>
    <x v="9737"/>
    <x v="1"/>
    <x v="9754"/>
    <x v="68"/>
    <x v="3262"/>
    <x v="255"/>
    <m/>
    <m/>
    <s v="Amazon"/>
    <s v="Amazon"/>
    <n v="13290.4"/>
    <n v="92327183.770000085"/>
    <n v="92327183.770000085"/>
    <s v="Alexandria"/>
  </r>
  <r>
    <x v="9761"/>
    <x v="6"/>
    <x v="4"/>
    <x v="6"/>
    <x v="1"/>
    <x v="1"/>
    <x v="9738"/>
    <x v="3"/>
    <x v="9755"/>
    <x v="111"/>
    <x v="1649"/>
    <x v="337"/>
    <m/>
    <m/>
    <s v="Jumia"/>
    <s v="Jum"/>
    <n v="13290.4"/>
    <n v="31420413.200000018"/>
    <n v="31420413.200000018"/>
    <s v="Alexandria"/>
  </r>
  <r>
    <x v="9762"/>
    <x v="6"/>
    <x v="4"/>
    <x v="6"/>
    <x v="0"/>
    <x v="2"/>
    <x v="9739"/>
    <x v="4"/>
    <x v="9756"/>
    <x v="95"/>
    <x v="128"/>
    <x v="348"/>
    <m/>
    <m/>
    <s v="sq"/>
    <s v="sq"/>
    <n v="26648.76"/>
    <n v="31420413.200000018"/>
    <n v="31420413.200000018"/>
    <s v="Casablanca"/>
  </r>
  <r>
    <x v="9763"/>
    <x v="9"/>
    <x v="1"/>
    <x v="9"/>
    <x v="2"/>
    <x v="1"/>
    <x v="9740"/>
    <x v="0"/>
    <x v="9757"/>
    <x v="229"/>
    <x v="2826"/>
    <x v="292"/>
    <m/>
    <m/>
    <s v="Amazon"/>
    <s v="Amazon"/>
    <n v="13290.4"/>
    <n v="91504159.730000004"/>
    <n v="91504159.730000004"/>
    <s v="Alexandria"/>
  </r>
  <r>
    <x v="9764"/>
    <x v="4"/>
    <x v="0"/>
    <x v="4"/>
    <x v="2"/>
    <x v="0"/>
    <x v="9741"/>
    <x v="4"/>
    <x v="9758"/>
    <x v="205"/>
    <x v="3369"/>
    <x v="318"/>
    <m/>
    <m/>
    <s v="Amazon"/>
    <s v="Amazon"/>
    <n v="16284.02"/>
    <n v="92327183.770000085"/>
    <n v="92327183.770000085"/>
    <s v="Cairo"/>
  </r>
  <r>
    <x v="9765"/>
    <x v="9"/>
    <x v="1"/>
    <x v="9"/>
    <x v="0"/>
    <x v="3"/>
    <x v="9742"/>
    <x v="0"/>
    <x v="9759"/>
    <x v="31"/>
    <x v="1108"/>
    <x v="6"/>
    <m/>
    <m/>
    <s v="sq"/>
    <s v="sq"/>
    <n v="3665.44"/>
    <n v="91504159.730000004"/>
    <n v="91504159.730000004"/>
    <s v="Dubai"/>
  </r>
  <r>
    <x v="9766"/>
    <x v="2"/>
    <x v="2"/>
    <x v="2"/>
    <x v="1"/>
    <x v="5"/>
    <x v="9743"/>
    <x v="4"/>
    <x v="9760"/>
    <x v="230"/>
    <x v="1194"/>
    <x v="184"/>
    <m/>
    <m/>
    <s v="Jumia"/>
    <s v="Jum"/>
    <n v="27872.98"/>
    <n v="29200970.130000021"/>
    <n v="29200970.130000021"/>
    <s v="Giza"/>
  </r>
  <r>
    <x v="9767"/>
    <x v="5"/>
    <x v="1"/>
    <x v="5"/>
    <x v="1"/>
    <x v="1"/>
    <x v="9744"/>
    <x v="4"/>
    <x v="9761"/>
    <x v="274"/>
    <x v="2761"/>
    <x v="152"/>
    <m/>
    <m/>
    <s v="Jumia"/>
    <s v="Jum"/>
    <n v="13290.4"/>
    <n v="91504159.730000004"/>
    <n v="91504159.730000004"/>
    <s v="Alexandria"/>
  </r>
  <r>
    <x v="9768"/>
    <x v="0"/>
    <x v="0"/>
    <x v="0"/>
    <x v="0"/>
    <x v="4"/>
    <x v="9745"/>
    <x v="1"/>
    <x v="9762"/>
    <x v="314"/>
    <x v="4019"/>
    <x v="167"/>
    <m/>
    <m/>
    <s v="sq"/>
    <s v="sq"/>
    <n v="99349.3"/>
    <n v="92327183.770000085"/>
    <n v="92327183.770000085"/>
    <s v="Riyadh"/>
  </r>
  <r>
    <x v="9769"/>
    <x v="1"/>
    <x v="1"/>
    <x v="1"/>
    <x v="0"/>
    <x v="3"/>
    <x v="9746"/>
    <x v="3"/>
    <x v="9763"/>
    <x v="226"/>
    <x v="2960"/>
    <x v="191"/>
    <m/>
    <m/>
    <s v="sq"/>
    <s v="sq"/>
    <n v="3665.44"/>
    <n v="91504159.730000004"/>
    <n v="91504159.730000004"/>
    <s v="Dubai"/>
  </r>
  <r>
    <x v="9770"/>
    <x v="8"/>
    <x v="3"/>
    <x v="8"/>
    <x v="2"/>
    <x v="3"/>
    <x v="9747"/>
    <x v="4"/>
    <x v="9764"/>
    <x v="317"/>
    <x v="788"/>
    <x v="350"/>
    <m/>
    <m/>
    <s v="Amazon"/>
    <s v="Amazon"/>
    <n v="3665.44"/>
    <n v="57542997.559999913"/>
    <n v="57542997.559999913"/>
    <s v="Dubai"/>
  </r>
  <r>
    <x v="9771"/>
    <x v="7"/>
    <x v="0"/>
    <x v="7"/>
    <x v="1"/>
    <x v="1"/>
    <x v="9748"/>
    <x v="1"/>
    <x v="9765"/>
    <x v="344"/>
    <x v="2300"/>
    <x v="282"/>
    <m/>
    <m/>
    <s v="Jumia"/>
    <s v="Jum"/>
    <n v="13290.4"/>
    <n v="92327183.770000085"/>
    <n v="92327183.770000085"/>
    <s v="Alexandria"/>
  </r>
  <r>
    <x v="9772"/>
    <x v="1"/>
    <x v="1"/>
    <x v="1"/>
    <x v="0"/>
    <x v="0"/>
    <x v="9749"/>
    <x v="4"/>
    <x v="9766"/>
    <x v="302"/>
    <x v="834"/>
    <x v="218"/>
    <m/>
    <m/>
    <s v="sq"/>
    <s v="sq"/>
    <n v="16284.02"/>
    <n v="91504159.730000004"/>
    <n v="91504159.730000004"/>
    <s v="Cairo"/>
  </r>
  <r>
    <x v="9773"/>
    <x v="1"/>
    <x v="1"/>
    <x v="1"/>
    <x v="2"/>
    <x v="0"/>
    <x v="9750"/>
    <x v="3"/>
    <x v="9767"/>
    <x v="157"/>
    <x v="2611"/>
    <x v="118"/>
    <m/>
    <m/>
    <s v="Amazon"/>
    <s v="Amazon"/>
    <n v="16284.02"/>
    <n v="91504159.730000004"/>
    <n v="91504159.730000004"/>
    <s v="Cairo"/>
  </r>
  <r>
    <x v="9774"/>
    <x v="0"/>
    <x v="0"/>
    <x v="0"/>
    <x v="0"/>
    <x v="1"/>
    <x v="9751"/>
    <x v="2"/>
    <x v="9768"/>
    <x v="283"/>
    <x v="1812"/>
    <x v="248"/>
    <m/>
    <m/>
    <s v="sq"/>
    <s v="sq"/>
    <n v="13290.4"/>
    <n v="92327183.770000085"/>
    <n v="92327183.770000085"/>
    <s v="Alexandria"/>
  </r>
  <r>
    <x v="9775"/>
    <x v="4"/>
    <x v="0"/>
    <x v="4"/>
    <x v="0"/>
    <x v="1"/>
    <x v="9752"/>
    <x v="0"/>
    <x v="9769"/>
    <x v="55"/>
    <x v="3058"/>
    <x v="178"/>
    <m/>
    <m/>
    <s v="sq"/>
    <s v="sq"/>
    <n v="13290.4"/>
    <n v="92327183.770000085"/>
    <n v="92327183.770000085"/>
    <s v="Alexandria"/>
  </r>
  <r>
    <x v="9776"/>
    <x v="1"/>
    <x v="1"/>
    <x v="1"/>
    <x v="2"/>
    <x v="0"/>
    <x v="9753"/>
    <x v="1"/>
    <x v="9770"/>
    <x v="184"/>
    <x v="82"/>
    <x v="84"/>
    <m/>
    <m/>
    <s v="Amazon"/>
    <s v="Amazon"/>
    <n v="16284.02"/>
    <n v="91504159.730000004"/>
    <n v="91504159.730000004"/>
    <s v="Cairo"/>
  </r>
  <r>
    <x v="9777"/>
    <x v="6"/>
    <x v="4"/>
    <x v="6"/>
    <x v="2"/>
    <x v="4"/>
    <x v="9754"/>
    <x v="3"/>
    <x v="9771"/>
    <x v="196"/>
    <x v="4286"/>
    <x v="346"/>
    <m/>
    <m/>
    <s v="Amazon"/>
    <s v="Amazon"/>
    <n v="99349.3"/>
    <n v="31420413.200000018"/>
    <n v="31420413.200000018"/>
    <s v="Riyadh"/>
  </r>
  <r>
    <x v="9778"/>
    <x v="2"/>
    <x v="2"/>
    <x v="2"/>
    <x v="0"/>
    <x v="0"/>
    <x v="9755"/>
    <x v="1"/>
    <x v="9772"/>
    <x v="203"/>
    <x v="1903"/>
    <x v="258"/>
    <m/>
    <m/>
    <s v="sq"/>
    <s v="sq"/>
    <n v="16284.02"/>
    <n v="29200970.130000021"/>
    <n v="29200970.130000021"/>
    <s v="Cairo"/>
  </r>
  <r>
    <x v="9779"/>
    <x v="6"/>
    <x v="4"/>
    <x v="6"/>
    <x v="0"/>
    <x v="5"/>
    <x v="9756"/>
    <x v="0"/>
    <x v="9773"/>
    <x v="283"/>
    <x v="4287"/>
    <x v="10"/>
    <m/>
    <m/>
    <s v="sq"/>
    <s v="sq"/>
    <n v="27872.98"/>
    <n v="31420413.200000018"/>
    <n v="31420413.200000018"/>
    <s v="Giza"/>
  </r>
  <r>
    <x v="9780"/>
    <x v="8"/>
    <x v="3"/>
    <x v="8"/>
    <x v="1"/>
    <x v="4"/>
    <x v="9757"/>
    <x v="3"/>
    <x v="9774"/>
    <x v="389"/>
    <x v="4288"/>
    <x v="264"/>
    <m/>
    <m/>
    <s v="Jumia"/>
    <s v="Jum"/>
    <n v="99349.3"/>
    <n v="57542997.559999913"/>
    <n v="57542997.559999913"/>
    <s v="Riyadh"/>
  </r>
  <r>
    <x v="9781"/>
    <x v="5"/>
    <x v="1"/>
    <x v="5"/>
    <x v="1"/>
    <x v="1"/>
    <x v="9758"/>
    <x v="3"/>
    <x v="9775"/>
    <x v="380"/>
    <x v="423"/>
    <x v="241"/>
    <m/>
    <m/>
    <s v="Jumia"/>
    <s v="Jum"/>
    <n v="13290.4"/>
    <n v="91504159.730000004"/>
    <n v="91504159.730000004"/>
    <s v="Alexandria"/>
  </r>
  <r>
    <x v="9782"/>
    <x v="5"/>
    <x v="1"/>
    <x v="5"/>
    <x v="1"/>
    <x v="5"/>
    <x v="9759"/>
    <x v="2"/>
    <x v="9776"/>
    <x v="175"/>
    <x v="3954"/>
    <x v="63"/>
    <m/>
    <m/>
    <s v="Jumia"/>
    <s v="Jum"/>
    <n v="27872.98"/>
    <n v="91504159.730000004"/>
    <n v="91504159.730000004"/>
    <s v="Giza"/>
  </r>
  <r>
    <x v="9783"/>
    <x v="8"/>
    <x v="3"/>
    <x v="8"/>
    <x v="0"/>
    <x v="2"/>
    <x v="9760"/>
    <x v="4"/>
    <x v="9777"/>
    <x v="40"/>
    <x v="3126"/>
    <x v="328"/>
    <m/>
    <m/>
    <s v="sq"/>
    <s v="sq"/>
    <n v="26648.76"/>
    <n v="57542997.559999913"/>
    <n v="57542997.559999913"/>
    <s v="Casablanca"/>
  </r>
  <r>
    <x v="9784"/>
    <x v="2"/>
    <x v="2"/>
    <x v="2"/>
    <x v="0"/>
    <x v="3"/>
    <x v="9761"/>
    <x v="3"/>
    <x v="9778"/>
    <x v="162"/>
    <x v="4289"/>
    <x v="235"/>
    <m/>
    <m/>
    <s v="sq"/>
    <s v="sq"/>
    <n v="3665.44"/>
    <n v="29200970.130000021"/>
    <n v="29200970.130000021"/>
    <s v="Dubai"/>
  </r>
  <r>
    <x v="9785"/>
    <x v="8"/>
    <x v="3"/>
    <x v="8"/>
    <x v="1"/>
    <x v="3"/>
    <x v="9762"/>
    <x v="3"/>
    <x v="9779"/>
    <x v="170"/>
    <x v="1500"/>
    <x v="96"/>
    <m/>
    <m/>
    <s v="Jumia"/>
    <s v="Jum"/>
    <n v="3665.44"/>
    <n v="57542997.559999913"/>
    <n v="57542997.559999913"/>
    <s v="Dubai"/>
  </r>
  <r>
    <x v="9786"/>
    <x v="0"/>
    <x v="0"/>
    <x v="0"/>
    <x v="0"/>
    <x v="0"/>
    <x v="9763"/>
    <x v="3"/>
    <x v="9780"/>
    <x v="68"/>
    <x v="2251"/>
    <x v="108"/>
    <m/>
    <m/>
    <s v="sq"/>
    <s v="sq"/>
    <n v="16284.02"/>
    <n v="92327183.770000085"/>
    <n v="92327183.770000085"/>
    <s v="Cairo"/>
  </r>
  <r>
    <x v="9787"/>
    <x v="9"/>
    <x v="1"/>
    <x v="9"/>
    <x v="2"/>
    <x v="1"/>
    <x v="9764"/>
    <x v="4"/>
    <x v="9781"/>
    <x v="155"/>
    <x v="4290"/>
    <x v="46"/>
    <m/>
    <m/>
    <s v="Amazon"/>
    <s v="Amazon"/>
    <n v="13290.4"/>
    <n v="91504159.730000004"/>
    <n v="91504159.730000004"/>
    <s v="Alexandria"/>
  </r>
  <r>
    <x v="9788"/>
    <x v="9"/>
    <x v="1"/>
    <x v="9"/>
    <x v="0"/>
    <x v="2"/>
    <x v="9765"/>
    <x v="0"/>
    <x v="9782"/>
    <x v="24"/>
    <x v="3153"/>
    <x v="98"/>
    <m/>
    <m/>
    <s v="sq"/>
    <s v="sq"/>
    <n v="26648.76"/>
    <n v="91504159.730000004"/>
    <n v="91504159.730000004"/>
    <s v="Casablanca"/>
  </r>
  <r>
    <x v="9789"/>
    <x v="2"/>
    <x v="2"/>
    <x v="2"/>
    <x v="2"/>
    <x v="2"/>
    <x v="9766"/>
    <x v="0"/>
    <x v="9783"/>
    <x v="282"/>
    <x v="4291"/>
    <x v="166"/>
    <m/>
    <m/>
    <s v="Amazon"/>
    <s v="Amazon"/>
    <n v="26648.76"/>
    <n v="29200970.130000021"/>
    <n v="29200970.130000021"/>
    <s v="Casablanca"/>
  </r>
  <r>
    <x v="9790"/>
    <x v="0"/>
    <x v="0"/>
    <x v="0"/>
    <x v="0"/>
    <x v="3"/>
    <x v="9767"/>
    <x v="1"/>
    <x v="9784"/>
    <x v="66"/>
    <x v="3437"/>
    <x v="48"/>
    <m/>
    <m/>
    <s v="sq"/>
    <s v="sq"/>
    <n v="3665.44"/>
    <n v="92327183.770000085"/>
    <n v="92327183.770000085"/>
    <s v="Dubai"/>
  </r>
  <r>
    <x v="9791"/>
    <x v="9"/>
    <x v="1"/>
    <x v="9"/>
    <x v="2"/>
    <x v="1"/>
    <x v="9768"/>
    <x v="0"/>
    <x v="9785"/>
    <x v="397"/>
    <x v="2044"/>
    <x v="157"/>
    <m/>
    <m/>
    <s v="Amazon"/>
    <s v="Amazon"/>
    <n v="13290.4"/>
    <n v="91504159.730000004"/>
    <n v="91504159.730000004"/>
    <s v="Alexandria"/>
  </r>
  <r>
    <x v="9792"/>
    <x v="4"/>
    <x v="0"/>
    <x v="4"/>
    <x v="0"/>
    <x v="0"/>
    <x v="9769"/>
    <x v="2"/>
    <x v="9786"/>
    <x v="34"/>
    <x v="1834"/>
    <x v="207"/>
    <m/>
    <m/>
    <s v="sq"/>
    <s v="sq"/>
    <n v="16284.02"/>
    <n v="92327183.770000085"/>
    <n v="92327183.770000085"/>
    <s v="Cairo"/>
  </r>
  <r>
    <x v="9793"/>
    <x v="9"/>
    <x v="1"/>
    <x v="9"/>
    <x v="0"/>
    <x v="2"/>
    <x v="9770"/>
    <x v="2"/>
    <x v="9787"/>
    <x v="353"/>
    <x v="3326"/>
    <x v="97"/>
    <m/>
    <m/>
    <s v="sq"/>
    <s v="sq"/>
    <n v="26648.76"/>
    <n v="91504159.730000004"/>
    <n v="91504159.730000004"/>
    <s v="Casablanca"/>
  </r>
  <r>
    <x v="9794"/>
    <x v="1"/>
    <x v="1"/>
    <x v="1"/>
    <x v="1"/>
    <x v="1"/>
    <x v="9771"/>
    <x v="2"/>
    <x v="9788"/>
    <x v="274"/>
    <x v="1312"/>
    <x v="265"/>
    <m/>
    <m/>
    <s v="Jumia"/>
    <s v="Jum"/>
    <n v="13290.4"/>
    <n v="91504159.730000004"/>
    <n v="91504159.730000004"/>
    <s v="Alexandria"/>
  </r>
  <r>
    <x v="9795"/>
    <x v="4"/>
    <x v="0"/>
    <x v="4"/>
    <x v="1"/>
    <x v="1"/>
    <x v="9772"/>
    <x v="1"/>
    <x v="9789"/>
    <x v="42"/>
    <x v="677"/>
    <x v="1"/>
    <m/>
    <m/>
    <s v="Jumia"/>
    <s v="Jum"/>
    <n v="13290.4"/>
    <n v="92327183.770000085"/>
    <n v="92327183.770000085"/>
    <s v="Alexandria"/>
  </r>
  <r>
    <x v="9796"/>
    <x v="3"/>
    <x v="3"/>
    <x v="3"/>
    <x v="0"/>
    <x v="2"/>
    <x v="9773"/>
    <x v="4"/>
    <x v="9790"/>
    <x v="263"/>
    <x v="2692"/>
    <x v="340"/>
    <m/>
    <m/>
    <s v="sq"/>
    <s v="sq"/>
    <n v="26648.76"/>
    <n v="57542997.559999913"/>
    <n v="57542997.559999913"/>
    <s v="Casablanca"/>
  </r>
  <r>
    <x v="9797"/>
    <x v="5"/>
    <x v="1"/>
    <x v="5"/>
    <x v="2"/>
    <x v="2"/>
    <x v="9774"/>
    <x v="4"/>
    <x v="9791"/>
    <x v="113"/>
    <x v="3051"/>
    <x v="100"/>
    <m/>
    <m/>
    <s v="Amazon"/>
    <s v="Amazon"/>
    <n v="26648.76"/>
    <n v="91504159.730000004"/>
    <n v="91504159.730000004"/>
    <s v="Casablanca"/>
  </r>
  <r>
    <x v="9798"/>
    <x v="9"/>
    <x v="1"/>
    <x v="9"/>
    <x v="1"/>
    <x v="4"/>
    <x v="9775"/>
    <x v="4"/>
    <x v="9792"/>
    <x v="62"/>
    <x v="3498"/>
    <x v="14"/>
    <m/>
    <m/>
    <s v="Jumia"/>
    <s v="Jum"/>
    <n v="99349.3"/>
    <n v="91504159.730000004"/>
    <n v="91504159.730000004"/>
    <s v="Riyadh"/>
  </r>
  <r>
    <x v="9799"/>
    <x v="8"/>
    <x v="3"/>
    <x v="8"/>
    <x v="0"/>
    <x v="3"/>
    <x v="9776"/>
    <x v="3"/>
    <x v="9793"/>
    <x v="210"/>
    <x v="1648"/>
    <x v="143"/>
    <m/>
    <m/>
    <s v="sq"/>
    <s v="sq"/>
    <n v="3665.44"/>
    <n v="57542997.559999913"/>
    <n v="57542997.559999913"/>
    <s v="Dubai"/>
  </r>
  <r>
    <x v="9800"/>
    <x v="5"/>
    <x v="1"/>
    <x v="5"/>
    <x v="1"/>
    <x v="0"/>
    <x v="9777"/>
    <x v="1"/>
    <x v="9794"/>
    <x v="150"/>
    <x v="2324"/>
    <x v="157"/>
    <m/>
    <m/>
    <s v="Jumia"/>
    <s v="Jum"/>
    <n v="16284.02"/>
    <n v="91504159.730000004"/>
    <n v="91504159.730000004"/>
    <s v="Cairo"/>
  </r>
  <r>
    <x v="9801"/>
    <x v="4"/>
    <x v="0"/>
    <x v="4"/>
    <x v="2"/>
    <x v="4"/>
    <x v="9778"/>
    <x v="0"/>
    <x v="9795"/>
    <x v="375"/>
    <x v="776"/>
    <x v="194"/>
    <m/>
    <m/>
    <s v="Amazon"/>
    <s v="Amazon"/>
    <n v="99349.3"/>
    <n v="92327183.770000085"/>
    <n v="92327183.770000085"/>
    <s v="Riyadh"/>
  </r>
  <r>
    <x v="9802"/>
    <x v="3"/>
    <x v="3"/>
    <x v="3"/>
    <x v="0"/>
    <x v="5"/>
    <x v="9779"/>
    <x v="1"/>
    <x v="9796"/>
    <x v="234"/>
    <x v="3115"/>
    <x v="150"/>
    <m/>
    <m/>
    <s v="sq"/>
    <s v="sq"/>
    <n v="27872.98"/>
    <n v="57542997.559999913"/>
    <n v="57542997.559999913"/>
    <s v="Giza"/>
  </r>
  <r>
    <x v="9803"/>
    <x v="3"/>
    <x v="3"/>
    <x v="3"/>
    <x v="1"/>
    <x v="3"/>
    <x v="9780"/>
    <x v="2"/>
    <x v="9797"/>
    <x v="214"/>
    <x v="2544"/>
    <x v="123"/>
    <m/>
    <m/>
    <s v="Jumia"/>
    <s v="Jum"/>
    <n v="3665.44"/>
    <n v="57542997.559999913"/>
    <n v="57542997.559999913"/>
    <s v="Dubai"/>
  </r>
  <r>
    <x v="9804"/>
    <x v="5"/>
    <x v="1"/>
    <x v="5"/>
    <x v="1"/>
    <x v="0"/>
    <x v="9781"/>
    <x v="1"/>
    <x v="9798"/>
    <x v="248"/>
    <x v="677"/>
    <x v="85"/>
    <m/>
    <m/>
    <s v="Jumia"/>
    <s v="Jum"/>
    <n v="16284.02"/>
    <n v="91504159.730000004"/>
    <n v="91504159.730000004"/>
    <s v="Cairo"/>
  </r>
  <r>
    <x v="9805"/>
    <x v="5"/>
    <x v="1"/>
    <x v="5"/>
    <x v="1"/>
    <x v="0"/>
    <x v="9782"/>
    <x v="4"/>
    <x v="9799"/>
    <x v="388"/>
    <x v="2550"/>
    <x v="337"/>
    <m/>
    <m/>
    <s v="Jumia"/>
    <s v="Jum"/>
    <n v="16284.02"/>
    <n v="91504159.730000004"/>
    <n v="91504159.730000004"/>
    <s v="Cairo"/>
  </r>
  <r>
    <x v="9806"/>
    <x v="1"/>
    <x v="1"/>
    <x v="1"/>
    <x v="2"/>
    <x v="4"/>
    <x v="9783"/>
    <x v="4"/>
    <x v="9800"/>
    <x v="99"/>
    <x v="1427"/>
    <x v="38"/>
    <m/>
    <m/>
    <s v="Amazon"/>
    <s v="Amazon"/>
    <n v="99349.3"/>
    <n v="91504159.730000004"/>
    <n v="91504159.730000004"/>
    <s v="Riyadh"/>
  </r>
  <r>
    <x v="9807"/>
    <x v="0"/>
    <x v="0"/>
    <x v="0"/>
    <x v="0"/>
    <x v="4"/>
    <x v="9784"/>
    <x v="1"/>
    <x v="9801"/>
    <x v="314"/>
    <x v="4292"/>
    <x v="49"/>
    <m/>
    <m/>
    <s v="sq"/>
    <s v="sq"/>
    <n v="99349.3"/>
    <n v="92327183.770000085"/>
    <n v="92327183.770000085"/>
    <s v="Riyadh"/>
  </r>
  <r>
    <x v="9808"/>
    <x v="7"/>
    <x v="0"/>
    <x v="7"/>
    <x v="0"/>
    <x v="4"/>
    <x v="9785"/>
    <x v="4"/>
    <x v="9802"/>
    <x v="350"/>
    <x v="2648"/>
    <x v="297"/>
    <m/>
    <m/>
    <s v="sq"/>
    <s v="sq"/>
    <n v="99349.3"/>
    <n v="92327183.770000085"/>
    <n v="92327183.770000085"/>
    <s v="Riyadh"/>
  </r>
  <r>
    <x v="9809"/>
    <x v="5"/>
    <x v="1"/>
    <x v="5"/>
    <x v="1"/>
    <x v="3"/>
    <x v="9786"/>
    <x v="0"/>
    <x v="9803"/>
    <x v="258"/>
    <x v="2562"/>
    <x v="246"/>
    <m/>
    <m/>
    <s v="Jumia"/>
    <s v="Jum"/>
    <n v="3665.44"/>
    <n v="91504159.730000004"/>
    <n v="91504159.730000004"/>
    <s v="Dubai"/>
  </r>
  <r>
    <x v="9810"/>
    <x v="4"/>
    <x v="0"/>
    <x v="4"/>
    <x v="1"/>
    <x v="4"/>
    <x v="9787"/>
    <x v="0"/>
    <x v="9804"/>
    <x v="363"/>
    <x v="3150"/>
    <x v="253"/>
    <m/>
    <m/>
    <s v="Jumia"/>
    <s v="Jum"/>
    <n v="99349.3"/>
    <n v="92327183.770000085"/>
    <n v="92327183.770000085"/>
    <s v="Riyadh"/>
  </r>
  <r>
    <x v="9811"/>
    <x v="3"/>
    <x v="3"/>
    <x v="3"/>
    <x v="0"/>
    <x v="5"/>
    <x v="9788"/>
    <x v="1"/>
    <x v="9805"/>
    <x v="161"/>
    <x v="1539"/>
    <x v="215"/>
    <m/>
    <m/>
    <s v="sq"/>
    <s v="sq"/>
    <n v="27872.98"/>
    <n v="57542997.559999913"/>
    <n v="57542997.559999913"/>
    <s v="Giza"/>
  </r>
  <r>
    <x v="9812"/>
    <x v="0"/>
    <x v="0"/>
    <x v="0"/>
    <x v="2"/>
    <x v="1"/>
    <x v="9789"/>
    <x v="3"/>
    <x v="9806"/>
    <x v="124"/>
    <x v="3068"/>
    <x v="249"/>
    <m/>
    <m/>
    <s v="Amazon"/>
    <s v="Amazon"/>
    <n v="13290.4"/>
    <n v="92327183.770000085"/>
    <n v="92327183.770000085"/>
    <s v="Alexandria"/>
  </r>
  <r>
    <x v="9813"/>
    <x v="0"/>
    <x v="0"/>
    <x v="0"/>
    <x v="1"/>
    <x v="1"/>
    <x v="9790"/>
    <x v="1"/>
    <x v="9807"/>
    <x v="272"/>
    <x v="3157"/>
    <x v="135"/>
    <m/>
    <m/>
    <s v="Jumia"/>
    <s v="Jum"/>
    <n v="13290.4"/>
    <n v="92327183.770000085"/>
    <n v="92327183.770000085"/>
    <s v="Alexandria"/>
  </r>
  <r>
    <x v="9814"/>
    <x v="8"/>
    <x v="3"/>
    <x v="8"/>
    <x v="2"/>
    <x v="3"/>
    <x v="9791"/>
    <x v="1"/>
    <x v="9808"/>
    <x v="277"/>
    <x v="1169"/>
    <x v="192"/>
    <m/>
    <m/>
    <s v="Amazon"/>
    <s v="Amazon"/>
    <n v="3665.44"/>
    <n v="57542997.559999913"/>
    <n v="57542997.559999913"/>
    <s v="Dubai"/>
  </r>
  <r>
    <x v="9815"/>
    <x v="1"/>
    <x v="1"/>
    <x v="1"/>
    <x v="2"/>
    <x v="1"/>
    <x v="9792"/>
    <x v="4"/>
    <x v="9809"/>
    <x v="228"/>
    <x v="1121"/>
    <x v="301"/>
    <m/>
    <m/>
    <s v="Amazon"/>
    <s v="Amazon"/>
    <n v="13290.4"/>
    <n v="91504159.730000004"/>
    <n v="91504159.730000004"/>
    <s v="Alexandria"/>
  </r>
  <r>
    <x v="9816"/>
    <x v="7"/>
    <x v="0"/>
    <x v="7"/>
    <x v="1"/>
    <x v="5"/>
    <x v="9793"/>
    <x v="4"/>
    <x v="9810"/>
    <x v="234"/>
    <x v="1696"/>
    <x v="213"/>
    <m/>
    <m/>
    <s v="Jumia"/>
    <s v="Jum"/>
    <n v="27872.98"/>
    <n v="92327183.770000085"/>
    <n v="92327183.770000085"/>
    <s v="Giza"/>
  </r>
  <r>
    <x v="9817"/>
    <x v="7"/>
    <x v="0"/>
    <x v="7"/>
    <x v="2"/>
    <x v="2"/>
    <x v="9794"/>
    <x v="1"/>
    <x v="9811"/>
    <x v="247"/>
    <x v="2888"/>
    <x v="271"/>
    <m/>
    <m/>
    <s v="Amazon"/>
    <s v="Amazon"/>
    <n v="26648.76"/>
    <n v="92327183.770000085"/>
    <n v="92327183.770000085"/>
    <s v="Casablanca"/>
  </r>
  <r>
    <x v="9818"/>
    <x v="3"/>
    <x v="3"/>
    <x v="3"/>
    <x v="2"/>
    <x v="1"/>
    <x v="9795"/>
    <x v="2"/>
    <x v="9812"/>
    <x v="190"/>
    <x v="4293"/>
    <x v="172"/>
    <m/>
    <m/>
    <s v="Amazon"/>
    <s v="Amazon"/>
    <n v="13290.4"/>
    <n v="57542997.559999913"/>
    <n v="57542997.559999913"/>
    <s v="Alexandria"/>
  </r>
  <r>
    <x v="9819"/>
    <x v="1"/>
    <x v="1"/>
    <x v="1"/>
    <x v="1"/>
    <x v="5"/>
    <x v="9796"/>
    <x v="4"/>
    <x v="9813"/>
    <x v="95"/>
    <x v="1086"/>
    <x v="62"/>
    <m/>
    <m/>
    <s v="Jumia"/>
    <s v="Jum"/>
    <n v="27872.98"/>
    <n v="91504159.730000004"/>
    <n v="91504159.730000004"/>
    <s v="Giza"/>
  </r>
  <r>
    <x v="9820"/>
    <x v="9"/>
    <x v="1"/>
    <x v="9"/>
    <x v="1"/>
    <x v="5"/>
    <x v="9797"/>
    <x v="1"/>
    <x v="9814"/>
    <x v="398"/>
    <x v="1378"/>
    <x v="165"/>
    <m/>
    <m/>
    <s v="Jumia"/>
    <s v="Jum"/>
    <n v="27872.98"/>
    <n v="91504159.730000004"/>
    <n v="91504159.730000004"/>
    <s v="Giza"/>
  </r>
  <r>
    <x v="9821"/>
    <x v="5"/>
    <x v="1"/>
    <x v="5"/>
    <x v="2"/>
    <x v="4"/>
    <x v="9798"/>
    <x v="3"/>
    <x v="9815"/>
    <x v="31"/>
    <x v="315"/>
    <x v="194"/>
    <m/>
    <m/>
    <s v="Amazon"/>
    <s v="Amazon"/>
    <n v="99349.3"/>
    <n v="91504159.730000004"/>
    <n v="91504159.730000004"/>
    <s v="Riyadh"/>
  </r>
  <r>
    <x v="9822"/>
    <x v="0"/>
    <x v="0"/>
    <x v="0"/>
    <x v="1"/>
    <x v="4"/>
    <x v="9799"/>
    <x v="4"/>
    <x v="9816"/>
    <x v="105"/>
    <x v="4294"/>
    <x v="59"/>
    <m/>
    <m/>
    <s v="Jumia"/>
    <s v="Jum"/>
    <n v="99349.3"/>
    <n v="92327183.770000085"/>
    <n v="92327183.770000085"/>
    <s v="Riyadh"/>
  </r>
  <r>
    <x v="9823"/>
    <x v="6"/>
    <x v="4"/>
    <x v="6"/>
    <x v="0"/>
    <x v="4"/>
    <x v="9800"/>
    <x v="4"/>
    <x v="9817"/>
    <x v="254"/>
    <x v="3531"/>
    <x v="359"/>
    <m/>
    <m/>
    <s v="sq"/>
    <s v="sq"/>
    <n v="99349.3"/>
    <n v="31420413.200000018"/>
    <n v="31420413.200000018"/>
    <s v="Riyadh"/>
  </r>
  <r>
    <x v="9824"/>
    <x v="7"/>
    <x v="0"/>
    <x v="7"/>
    <x v="1"/>
    <x v="2"/>
    <x v="9801"/>
    <x v="4"/>
    <x v="9818"/>
    <x v="116"/>
    <x v="3168"/>
    <x v="16"/>
    <m/>
    <m/>
    <s v="Jumia"/>
    <s v="Jum"/>
    <n v="26648.76"/>
    <n v="92327183.770000085"/>
    <n v="92327183.770000085"/>
    <s v="Casablanca"/>
  </r>
  <r>
    <x v="9825"/>
    <x v="7"/>
    <x v="0"/>
    <x v="7"/>
    <x v="1"/>
    <x v="1"/>
    <x v="9802"/>
    <x v="3"/>
    <x v="9819"/>
    <x v="27"/>
    <x v="1034"/>
    <x v="20"/>
    <m/>
    <m/>
    <s v="Jumia"/>
    <s v="Jum"/>
    <n v="13290.4"/>
    <n v="92327183.770000085"/>
    <n v="92327183.770000085"/>
    <s v="Alexandria"/>
  </r>
  <r>
    <x v="9826"/>
    <x v="3"/>
    <x v="3"/>
    <x v="3"/>
    <x v="2"/>
    <x v="5"/>
    <x v="9803"/>
    <x v="1"/>
    <x v="9820"/>
    <x v="40"/>
    <x v="3147"/>
    <x v="83"/>
    <m/>
    <m/>
    <s v="Amazon"/>
    <s v="Amazon"/>
    <n v="27872.98"/>
    <n v="57542997.559999913"/>
    <n v="57542997.559999913"/>
    <s v="Giza"/>
  </r>
  <r>
    <x v="9827"/>
    <x v="7"/>
    <x v="0"/>
    <x v="7"/>
    <x v="0"/>
    <x v="0"/>
    <x v="9804"/>
    <x v="4"/>
    <x v="9821"/>
    <x v="156"/>
    <x v="2383"/>
    <x v="299"/>
    <m/>
    <m/>
    <s v="sq"/>
    <s v="sq"/>
    <n v="16284.02"/>
    <n v="92327183.770000085"/>
    <n v="92327183.770000085"/>
    <s v="Cairo"/>
  </r>
  <r>
    <x v="9828"/>
    <x v="9"/>
    <x v="1"/>
    <x v="9"/>
    <x v="0"/>
    <x v="2"/>
    <x v="9805"/>
    <x v="3"/>
    <x v="9822"/>
    <x v="78"/>
    <x v="818"/>
    <x v="321"/>
    <m/>
    <m/>
    <s v="sq"/>
    <s v="sq"/>
    <n v="26648.76"/>
    <n v="91504159.730000004"/>
    <n v="91504159.730000004"/>
    <s v="Casablanca"/>
  </r>
  <r>
    <x v="9829"/>
    <x v="9"/>
    <x v="1"/>
    <x v="9"/>
    <x v="1"/>
    <x v="1"/>
    <x v="9806"/>
    <x v="2"/>
    <x v="9823"/>
    <x v="376"/>
    <x v="2047"/>
    <x v="84"/>
    <m/>
    <m/>
    <s v="Jumia"/>
    <s v="Jum"/>
    <n v="13290.4"/>
    <n v="91504159.730000004"/>
    <n v="91504159.730000004"/>
    <s v="Alexandria"/>
  </r>
  <r>
    <x v="9830"/>
    <x v="2"/>
    <x v="2"/>
    <x v="2"/>
    <x v="0"/>
    <x v="1"/>
    <x v="9807"/>
    <x v="0"/>
    <x v="9824"/>
    <x v="372"/>
    <x v="2399"/>
    <x v="92"/>
    <m/>
    <m/>
    <s v="sq"/>
    <s v="sq"/>
    <n v="13290.4"/>
    <n v="29200970.130000021"/>
    <n v="29200970.130000021"/>
    <s v="Alexandria"/>
  </r>
  <r>
    <x v="9831"/>
    <x v="3"/>
    <x v="3"/>
    <x v="3"/>
    <x v="1"/>
    <x v="0"/>
    <x v="9808"/>
    <x v="3"/>
    <x v="9825"/>
    <x v="388"/>
    <x v="2967"/>
    <x v="42"/>
    <m/>
    <m/>
    <s v="Jumia"/>
    <s v="Jum"/>
    <n v="16284.02"/>
    <n v="57542997.559999913"/>
    <n v="57542997.559999913"/>
    <s v="Cairo"/>
  </r>
  <r>
    <x v="9832"/>
    <x v="3"/>
    <x v="3"/>
    <x v="3"/>
    <x v="2"/>
    <x v="0"/>
    <x v="9809"/>
    <x v="0"/>
    <x v="9826"/>
    <x v="68"/>
    <x v="2939"/>
    <x v="209"/>
    <m/>
    <m/>
    <s v="Amazon"/>
    <s v="Amazon"/>
    <n v="16284.02"/>
    <n v="57542997.559999913"/>
    <n v="57542997.559999913"/>
    <s v="Cairo"/>
  </r>
  <r>
    <x v="9833"/>
    <x v="5"/>
    <x v="1"/>
    <x v="5"/>
    <x v="2"/>
    <x v="2"/>
    <x v="9810"/>
    <x v="4"/>
    <x v="9827"/>
    <x v="9"/>
    <x v="3449"/>
    <x v="16"/>
    <m/>
    <m/>
    <s v="Amazon"/>
    <s v="Amazon"/>
    <n v="26648.76"/>
    <n v="91504159.730000004"/>
    <n v="91504159.730000004"/>
    <s v="Casablanca"/>
  </r>
  <r>
    <x v="9834"/>
    <x v="8"/>
    <x v="3"/>
    <x v="8"/>
    <x v="1"/>
    <x v="3"/>
    <x v="9811"/>
    <x v="4"/>
    <x v="9828"/>
    <x v="358"/>
    <x v="3547"/>
    <x v="155"/>
    <m/>
    <m/>
    <s v="Jumia"/>
    <s v="Jum"/>
    <n v="3665.44"/>
    <n v="57542997.559999913"/>
    <n v="57542997.559999913"/>
    <s v="Dubai"/>
  </r>
  <r>
    <x v="9835"/>
    <x v="4"/>
    <x v="0"/>
    <x v="4"/>
    <x v="2"/>
    <x v="2"/>
    <x v="9812"/>
    <x v="3"/>
    <x v="9829"/>
    <x v="110"/>
    <x v="1785"/>
    <x v="339"/>
    <m/>
    <m/>
    <s v="Amazon"/>
    <s v="Amazon"/>
    <n v="26648.76"/>
    <n v="92327183.770000085"/>
    <n v="92327183.770000085"/>
    <s v="Casablanca"/>
  </r>
  <r>
    <x v="9836"/>
    <x v="2"/>
    <x v="2"/>
    <x v="2"/>
    <x v="1"/>
    <x v="3"/>
    <x v="9813"/>
    <x v="2"/>
    <x v="9830"/>
    <x v="398"/>
    <x v="926"/>
    <x v="314"/>
    <m/>
    <m/>
    <s v="Jumia"/>
    <s v="Jum"/>
    <n v="3665.44"/>
    <n v="29200970.130000021"/>
    <n v="29200970.130000021"/>
    <s v="Dubai"/>
  </r>
  <r>
    <x v="9837"/>
    <x v="7"/>
    <x v="0"/>
    <x v="7"/>
    <x v="0"/>
    <x v="1"/>
    <x v="9814"/>
    <x v="4"/>
    <x v="9831"/>
    <x v="318"/>
    <x v="3717"/>
    <x v="79"/>
    <m/>
    <m/>
    <s v="sq"/>
    <s v="sq"/>
    <n v="13290.4"/>
    <n v="92327183.770000085"/>
    <n v="92327183.770000085"/>
    <s v="Alexandria"/>
  </r>
  <r>
    <x v="9838"/>
    <x v="5"/>
    <x v="1"/>
    <x v="5"/>
    <x v="1"/>
    <x v="0"/>
    <x v="9815"/>
    <x v="4"/>
    <x v="9832"/>
    <x v="144"/>
    <x v="1149"/>
    <x v="68"/>
    <m/>
    <m/>
    <s v="Jumia"/>
    <s v="Jum"/>
    <n v="16284.02"/>
    <n v="91504159.730000004"/>
    <n v="91504159.730000004"/>
    <s v="Cairo"/>
  </r>
  <r>
    <x v="9839"/>
    <x v="2"/>
    <x v="2"/>
    <x v="2"/>
    <x v="2"/>
    <x v="3"/>
    <x v="9816"/>
    <x v="3"/>
    <x v="9833"/>
    <x v="175"/>
    <x v="388"/>
    <x v="101"/>
    <m/>
    <m/>
    <s v="Amazon"/>
    <s v="Amazon"/>
    <n v="3665.44"/>
    <n v="29200970.130000021"/>
    <n v="29200970.130000021"/>
    <s v="Dubai"/>
  </r>
  <r>
    <x v="9840"/>
    <x v="2"/>
    <x v="2"/>
    <x v="2"/>
    <x v="1"/>
    <x v="4"/>
    <x v="9817"/>
    <x v="4"/>
    <x v="9834"/>
    <x v="336"/>
    <x v="3648"/>
    <x v="296"/>
    <m/>
    <m/>
    <s v="Jumia"/>
    <s v="Jum"/>
    <n v="99349.3"/>
    <n v="29200970.130000021"/>
    <n v="29200970.130000021"/>
    <s v="Riyadh"/>
  </r>
  <r>
    <x v="9841"/>
    <x v="6"/>
    <x v="4"/>
    <x v="6"/>
    <x v="2"/>
    <x v="4"/>
    <x v="9818"/>
    <x v="2"/>
    <x v="9835"/>
    <x v="199"/>
    <x v="694"/>
    <x v="270"/>
    <m/>
    <m/>
    <s v="Amazon"/>
    <s v="Amazon"/>
    <n v="99349.3"/>
    <n v="31420413.200000018"/>
    <n v="31420413.200000018"/>
    <s v="Riyadh"/>
  </r>
  <r>
    <x v="9842"/>
    <x v="5"/>
    <x v="1"/>
    <x v="5"/>
    <x v="2"/>
    <x v="1"/>
    <x v="9819"/>
    <x v="4"/>
    <x v="9836"/>
    <x v="400"/>
    <x v="1840"/>
    <x v="277"/>
    <m/>
    <m/>
    <s v="Amazon"/>
    <s v="Amazon"/>
    <n v="13290.4"/>
    <n v="91504159.730000004"/>
    <n v="91504159.730000004"/>
    <s v="Alexandria"/>
  </r>
  <r>
    <x v="9843"/>
    <x v="0"/>
    <x v="0"/>
    <x v="0"/>
    <x v="0"/>
    <x v="2"/>
    <x v="9820"/>
    <x v="0"/>
    <x v="9837"/>
    <x v="190"/>
    <x v="3765"/>
    <x v="111"/>
    <m/>
    <m/>
    <s v="sq"/>
    <s v="sq"/>
    <n v="26648.76"/>
    <n v="92327183.770000085"/>
    <n v="92327183.770000085"/>
    <s v="Casablanca"/>
  </r>
  <r>
    <x v="9844"/>
    <x v="4"/>
    <x v="0"/>
    <x v="4"/>
    <x v="1"/>
    <x v="5"/>
    <x v="9821"/>
    <x v="1"/>
    <x v="9838"/>
    <x v="392"/>
    <x v="4295"/>
    <x v="314"/>
    <m/>
    <m/>
    <s v="Jumia"/>
    <s v="Jum"/>
    <n v="27872.98"/>
    <n v="92327183.770000085"/>
    <n v="92327183.770000085"/>
    <s v="Giza"/>
  </r>
  <r>
    <x v="9845"/>
    <x v="9"/>
    <x v="1"/>
    <x v="9"/>
    <x v="2"/>
    <x v="5"/>
    <x v="9822"/>
    <x v="3"/>
    <x v="9839"/>
    <x v="160"/>
    <x v="2628"/>
    <x v="182"/>
    <m/>
    <m/>
    <s v="Amazon"/>
    <s v="Amazon"/>
    <n v="27872.98"/>
    <n v="91504159.730000004"/>
    <n v="91504159.730000004"/>
    <s v="Giza"/>
  </r>
  <r>
    <x v="9846"/>
    <x v="8"/>
    <x v="3"/>
    <x v="8"/>
    <x v="0"/>
    <x v="4"/>
    <x v="9823"/>
    <x v="2"/>
    <x v="9840"/>
    <x v="305"/>
    <x v="453"/>
    <x v="58"/>
    <m/>
    <m/>
    <s v="sq"/>
    <s v="sq"/>
    <n v="99349.3"/>
    <n v="57542997.559999913"/>
    <n v="57542997.559999913"/>
    <s v="Riyadh"/>
  </r>
  <r>
    <x v="9847"/>
    <x v="0"/>
    <x v="0"/>
    <x v="0"/>
    <x v="1"/>
    <x v="0"/>
    <x v="9824"/>
    <x v="0"/>
    <x v="9841"/>
    <x v="114"/>
    <x v="538"/>
    <x v="300"/>
    <m/>
    <m/>
    <s v="Jumia"/>
    <s v="Jum"/>
    <n v="16284.02"/>
    <n v="92327183.770000085"/>
    <n v="92327183.770000085"/>
    <s v="Cairo"/>
  </r>
  <r>
    <x v="9848"/>
    <x v="6"/>
    <x v="4"/>
    <x v="6"/>
    <x v="0"/>
    <x v="2"/>
    <x v="9825"/>
    <x v="4"/>
    <x v="9842"/>
    <x v="38"/>
    <x v="4296"/>
    <x v="259"/>
    <m/>
    <m/>
    <s v="sq"/>
    <s v="sq"/>
    <n v="26648.76"/>
    <n v="31420413.200000018"/>
    <n v="31420413.200000018"/>
    <s v="Casablanca"/>
  </r>
  <r>
    <x v="9849"/>
    <x v="6"/>
    <x v="4"/>
    <x v="6"/>
    <x v="2"/>
    <x v="0"/>
    <x v="9826"/>
    <x v="4"/>
    <x v="9843"/>
    <x v="151"/>
    <x v="172"/>
    <x v="247"/>
    <m/>
    <m/>
    <s v="Amazon"/>
    <s v="Amazon"/>
    <n v="16284.02"/>
    <n v="31420413.200000018"/>
    <n v="31420413.200000018"/>
    <s v="Cairo"/>
  </r>
  <r>
    <x v="9850"/>
    <x v="9"/>
    <x v="1"/>
    <x v="9"/>
    <x v="2"/>
    <x v="0"/>
    <x v="9827"/>
    <x v="3"/>
    <x v="9844"/>
    <x v="149"/>
    <x v="4297"/>
    <x v="254"/>
    <m/>
    <m/>
    <s v="Amazon"/>
    <s v="Amazon"/>
    <n v="16284.02"/>
    <n v="91504159.730000004"/>
    <n v="91504159.730000004"/>
    <s v="Cairo"/>
  </r>
  <r>
    <x v="9851"/>
    <x v="0"/>
    <x v="0"/>
    <x v="0"/>
    <x v="0"/>
    <x v="3"/>
    <x v="9828"/>
    <x v="2"/>
    <x v="9845"/>
    <x v="363"/>
    <x v="3171"/>
    <x v="57"/>
    <m/>
    <m/>
    <s v="sq"/>
    <s v="sq"/>
    <n v="3665.44"/>
    <n v="92327183.770000085"/>
    <n v="92327183.770000085"/>
    <s v="Dubai"/>
  </r>
  <r>
    <x v="9852"/>
    <x v="3"/>
    <x v="3"/>
    <x v="3"/>
    <x v="0"/>
    <x v="5"/>
    <x v="9829"/>
    <x v="4"/>
    <x v="9846"/>
    <x v="32"/>
    <x v="894"/>
    <x v="251"/>
    <m/>
    <m/>
    <s v="sq"/>
    <s v="sq"/>
    <n v="27872.98"/>
    <n v="57542997.559999913"/>
    <n v="57542997.559999913"/>
    <s v="Giza"/>
  </r>
  <r>
    <x v="9853"/>
    <x v="0"/>
    <x v="0"/>
    <x v="0"/>
    <x v="0"/>
    <x v="5"/>
    <x v="9830"/>
    <x v="3"/>
    <x v="9847"/>
    <x v="322"/>
    <x v="3222"/>
    <x v="4"/>
    <m/>
    <m/>
    <s v="sq"/>
    <s v="sq"/>
    <n v="27872.98"/>
    <n v="92327183.770000085"/>
    <n v="92327183.770000085"/>
    <s v="Giza"/>
  </r>
  <r>
    <x v="9854"/>
    <x v="5"/>
    <x v="1"/>
    <x v="5"/>
    <x v="0"/>
    <x v="1"/>
    <x v="9831"/>
    <x v="0"/>
    <x v="9848"/>
    <x v="199"/>
    <x v="4298"/>
    <x v="204"/>
    <m/>
    <m/>
    <s v="sq"/>
    <s v="sq"/>
    <n v="13290.4"/>
    <n v="91504159.730000004"/>
    <n v="91504159.730000004"/>
    <s v="Alexandria"/>
  </r>
  <r>
    <x v="9855"/>
    <x v="1"/>
    <x v="1"/>
    <x v="1"/>
    <x v="1"/>
    <x v="0"/>
    <x v="9832"/>
    <x v="1"/>
    <x v="9849"/>
    <x v="118"/>
    <x v="3249"/>
    <x v="207"/>
    <m/>
    <m/>
    <s v="Jumia"/>
    <s v="Jum"/>
    <n v="16284.02"/>
    <n v="91504159.730000004"/>
    <n v="91504159.730000004"/>
    <s v="Cairo"/>
  </r>
  <r>
    <x v="9856"/>
    <x v="2"/>
    <x v="2"/>
    <x v="2"/>
    <x v="2"/>
    <x v="3"/>
    <x v="9833"/>
    <x v="3"/>
    <x v="9850"/>
    <x v="89"/>
    <x v="4299"/>
    <x v="150"/>
    <m/>
    <m/>
    <s v="Amazon"/>
    <s v="Amazon"/>
    <n v="3665.44"/>
    <n v="29200970.130000021"/>
    <n v="29200970.130000021"/>
    <s v="Dubai"/>
  </r>
  <r>
    <x v="9857"/>
    <x v="8"/>
    <x v="3"/>
    <x v="8"/>
    <x v="2"/>
    <x v="5"/>
    <x v="9834"/>
    <x v="1"/>
    <x v="9851"/>
    <x v="106"/>
    <x v="3251"/>
    <x v="317"/>
    <m/>
    <m/>
    <s v="Amazon"/>
    <s v="Amazon"/>
    <n v="27872.98"/>
    <n v="57542997.559999913"/>
    <n v="57542997.559999913"/>
    <s v="Giza"/>
  </r>
  <r>
    <x v="9858"/>
    <x v="2"/>
    <x v="2"/>
    <x v="2"/>
    <x v="0"/>
    <x v="3"/>
    <x v="9835"/>
    <x v="1"/>
    <x v="9852"/>
    <x v="365"/>
    <x v="4300"/>
    <x v="178"/>
    <m/>
    <m/>
    <s v="sq"/>
    <s v="sq"/>
    <n v="3665.44"/>
    <n v="29200970.130000021"/>
    <n v="29200970.130000021"/>
    <s v="Dubai"/>
  </r>
  <r>
    <x v="9859"/>
    <x v="4"/>
    <x v="0"/>
    <x v="4"/>
    <x v="2"/>
    <x v="0"/>
    <x v="9836"/>
    <x v="4"/>
    <x v="9853"/>
    <x v="394"/>
    <x v="4301"/>
    <x v="49"/>
    <m/>
    <m/>
    <s v="Amazon"/>
    <s v="Amazon"/>
    <n v="16284.02"/>
    <n v="92327183.770000085"/>
    <n v="92327183.770000085"/>
    <s v="Cairo"/>
  </r>
  <r>
    <x v="9860"/>
    <x v="1"/>
    <x v="1"/>
    <x v="1"/>
    <x v="2"/>
    <x v="3"/>
    <x v="9837"/>
    <x v="0"/>
    <x v="9854"/>
    <x v="68"/>
    <x v="4302"/>
    <x v="78"/>
    <m/>
    <m/>
    <s v="Amazon"/>
    <s v="Amazon"/>
    <n v="3665.44"/>
    <n v="91504159.730000004"/>
    <n v="91504159.730000004"/>
    <s v="Dubai"/>
  </r>
  <r>
    <x v="9861"/>
    <x v="7"/>
    <x v="0"/>
    <x v="7"/>
    <x v="1"/>
    <x v="2"/>
    <x v="9838"/>
    <x v="1"/>
    <x v="9855"/>
    <x v="358"/>
    <x v="4303"/>
    <x v="68"/>
    <m/>
    <m/>
    <s v="Jumia"/>
    <s v="Jum"/>
    <n v="26648.76"/>
    <n v="92327183.770000085"/>
    <n v="92327183.770000085"/>
    <s v="Casablanca"/>
  </r>
  <r>
    <x v="9862"/>
    <x v="7"/>
    <x v="0"/>
    <x v="7"/>
    <x v="1"/>
    <x v="0"/>
    <x v="9839"/>
    <x v="1"/>
    <x v="9856"/>
    <x v="25"/>
    <x v="1354"/>
    <x v="7"/>
    <m/>
    <m/>
    <s v="Jumia"/>
    <s v="Jum"/>
    <n v="16284.02"/>
    <n v="92327183.770000085"/>
    <n v="92327183.770000085"/>
    <s v="Cairo"/>
  </r>
  <r>
    <x v="9863"/>
    <x v="9"/>
    <x v="1"/>
    <x v="9"/>
    <x v="2"/>
    <x v="2"/>
    <x v="9840"/>
    <x v="4"/>
    <x v="9857"/>
    <x v="117"/>
    <x v="3973"/>
    <x v="34"/>
    <m/>
    <m/>
    <s v="Amazon"/>
    <s v="Amazon"/>
    <n v="26648.76"/>
    <n v="91504159.730000004"/>
    <n v="91504159.730000004"/>
    <s v="Casablanca"/>
  </r>
  <r>
    <x v="9864"/>
    <x v="5"/>
    <x v="1"/>
    <x v="5"/>
    <x v="2"/>
    <x v="3"/>
    <x v="9841"/>
    <x v="3"/>
    <x v="9858"/>
    <x v="348"/>
    <x v="2297"/>
    <x v="195"/>
    <m/>
    <m/>
    <s v="Amazon"/>
    <s v="Amazon"/>
    <n v="3665.44"/>
    <n v="91504159.730000004"/>
    <n v="91504159.730000004"/>
    <s v="Dubai"/>
  </r>
  <r>
    <x v="9865"/>
    <x v="0"/>
    <x v="0"/>
    <x v="0"/>
    <x v="1"/>
    <x v="1"/>
    <x v="9842"/>
    <x v="0"/>
    <x v="9859"/>
    <x v="367"/>
    <x v="2635"/>
    <x v="235"/>
    <m/>
    <m/>
    <s v="Jumia"/>
    <s v="Jum"/>
    <n v="13290.4"/>
    <n v="92327183.770000085"/>
    <n v="92327183.770000085"/>
    <s v="Alexandria"/>
  </r>
  <r>
    <x v="9866"/>
    <x v="9"/>
    <x v="1"/>
    <x v="9"/>
    <x v="1"/>
    <x v="5"/>
    <x v="9843"/>
    <x v="3"/>
    <x v="9860"/>
    <x v="169"/>
    <x v="4304"/>
    <x v="88"/>
    <m/>
    <m/>
    <s v="Jumia"/>
    <s v="Jum"/>
    <n v="27872.98"/>
    <n v="91504159.730000004"/>
    <n v="91504159.730000004"/>
    <s v="Giza"/>
  </r>
  <r>
    <x v="9867"/>
    <x v="6"/>
    <x v="4"/>
    <x v="6"/>
    <x v="1"/>
    <x v="3"/>
    <x v="9844"/>
    <x v="3"/>
    <x v="9861"/>
    <x v="237"/>
    <x v="4305"/>
    <x v="292"/>
    <m/>
    <m/>
    <s v="Jumia"/>
    <s v="Jum"/>
    <n v="3665.44"/>
    <n v="31420413.200000018"/>
    <n v="31420413.200000018"/>
    <s v="Dubai"/>
  </r>
  <r>
    <x v="9868"/>
    <x v="4"/>
    <x v="0"/>
    <x v="4"/>
    <x v="1"/>
    <x v="3"/>
    <x v="9845"/>
    <x v="0"/>
    <x v="9862"/>
    <x v="290"/>
    <x v="1314"/>
    <x v="358"/>
    <m/>
    <m/>
    <s v="Jumia"/>
    <s v="Jum"/>
    <n v="3665.44"/>
    <n v="92327183.770000085"/>
    <n v="92327183.770000085"/>
    <s v="Dubai"/>
  </r>
  <r>
    <x v="9869"/>
    <x v="7"/>
    <x v="0"/>
    <x v="7"/>
    <x v="1"/>
    <x v="5"/>
    <x v="9846"/>
    <x v="3"/>
    <x v="9863"/>
    <x v="18"/>
    <x v="1238"/>
    <x v="319"/>
    <m/>
    <m/>
    <s v="Jumia"/>
    <s v="Jum"/>
    <n v="27872.98"/>
    <n v="92327183.770000085"/>
    <n v="92327183.770000085"/>
    <s v="Giza"/>
  </r>
  <r>
    <x v="9870"/>
    <x v="1"/>
    <x v="1"/>
    <x v="1"/>
    <x v="0"/>
    <x v="2"/>
    <x v="9847"/>
    <x v="1"/>
    <x v="9864"/>
    <x v="378"/>
    <x v="3063"/>
    <x v="136"/>
    <m/>
    <m/>
    <s v="sq"/>
    <s v="sq"/>
    <n v="26648.76"/>
    <n v="91504159.730000004"/>
    <n v="91504159.730000004"/>
    <s v="Casablanca"/>
  </r>
  <r>
    <x v="9871"/>
    <x v="3"/>
    <x v="3"/>
    <x v="3"/>
    <x v="2"/>
    <x v="2"/>
    <x v="9848"/>
    <x v="2"/>
    <x v="9865"/>
    <x v="185"/>
    <x v="2376"/>
    <x v="257"/>
    <m/>
    <m/>
    <s v="Amazon"/>
    <s v="Amazon"/>
    <n v="26648.76"/>
    <n v="57542997.559999913"/>
    <n v="57542997.559999913"/>
    <s v="Casablanca"/>
  </r>
  <r>
    <x v="9872"/>
    <x v="1"/>
    <x v="1"/>
    <x v="1"/>
    <x v="2"/>
    <x v="3"/>
    <x v="9849"/>
    <x v="4"/>
    <x v="9866"/>
    <x v="208"/>
    <x v="322"/>
    <x v="121"/>
    <m/>
    <m/>
    <s v="Amazon"/>
    <s v="Amazon"/>
    <n v="3665.44"/>
    <n v="91504159.730000004"/>
    <n v="91504159.730000004"/>
    <s v="Dubai"/>
  </r>
  <r>
    <x v="9873"/>
    <x v="3"/>
    <x v="3"/>
    <x v="3"/>
    <x v="1"/>
    <x v="0"/>
    <x v="9850"/>
    <x v="4"/>
    <x v="9867"/>
    <x v="264"/>
    <x v="1442"/>
    <x v="188"/>
    <m/>
    <m/>
    <s v="Jumia"/>
    <s v="Jum"/>
    <n v="16284.02"/>
    <n v="57542997.559999913"/>
    <n v="57542997.559999913"/>
    <s v="Cairo"/>
  </r>
  <r>
    <x v="9874"/>
    <x v="2"/>
    <x v="2"/>
    <x v="2"/>
    <x v="0"/>
    <x v="5"/>
    <x v="9851"/>
    <x v="4"/>
    <x v="9868"/>
    <x v="19"/>
    <x v="2176"/>
    <x v="97"/>
    <m/>
    <m/>
    <s v="sq"/>
    <s v="sq"/>
    <n v="27872.98"/>
    <n v="29200970.130000021"/>
    <n v="29200970.130000021"/>
    <s v="Giza"/>
  </r>
  <r>
    <x v="9875"/>
    <x v="3"/>
    <x v="3"/>
    <x v="3"/>
    <x v="1"/>
    <x v="5"/>
    <x v="9852"/>
    <x v="0"/>
    <x v="9869"/>
    <x v="185"/>
    <x v="951"/>
    <x v="25"/>
    <m/>
    <m/>
    <s v="Jumia"/>
    <s v="Jum"/>
    <n v="27872.98"/>
    <n v="57542997.559999913"/>
    <n v="57542997.559999913"/>
    <s v="Giza"/>
  </r>
  <r>
    <x v="9876"/>
    <x v="8"/>
    <x v="3"/>
    <x v="8"/>
    <x v="1"/>
    <x v="1"/>
    <x v="9853"/>
    <x v="1"/>
    <x v="9870"/>
    <x v="247"/>
    <x v="113"/>
    <x v="149"/>
    <m/>
    <m/>
    <s v="Jumia"/>
    <s v="Jum"/>
    <n v="13290.4"/>
    <n v="57542997.559999913"/>
    <n v="57542997.559999913"/>
    <s v="Alexandria"/>
  </r>
  <r>
    <x v="9877"/>
    <x v="8"/>
    <x v="3"/>
    <x v="8"/>
    <x v="2"/>
    <x v="3"/>
    <x v="9854"/>
    <x v="2"/>
    <x v="9871"/>
    <x v="134"/>
    <x v="4052"/>
    <x v="344"/>
    <m/>
    <m/>
    <s v="Amazon"/>
    <s v="Amazon"/>
    <n v="3665.44"/>
    <n v="57542997.559999913"/>
    <n v="57542997.559999913"/>
    <s v="Dubai"/>
  </r>
  <r>
    <x v="9878"/>
    <x v="8"/>
    <x v="3"/>
    <x v="8"/>
    <x v="2"/>
    <x v="5"/>
    <x v="9855"/>
    <x v="2"/>
    <x v="9872"/>
    <x v="363"/>
    <x v="622"/>
    <x v="347"/>
    <m/>
    <m/>
    <s v="Amazon"/>
    <s v="Amazon"/>
    <n v="27872.98"/>
    <n v="57542997.559999913"/>
    <n v="57542997.559999913"/>
    <s v="Giza"/>
  </r>
  <r>
    <x v="9879"/>
    <x v="1"/>
    <x v="1"/>
    <x v="1"/>
    <x v="2"/>
    <x v="4"/>
    <x v="9856"/>
    <x v="1"/>
    <x v="9873"/>
    <x v="380"/>
    <x v="1752"/>
    <x v="267"/>
    <m/>
    <m/>
    <s v="Amazon"/>
    <s v="Amazon"/>
    <n v="99349.3"/>
    <n v="91504159.730000004"/>
    <n v="91504159.730000004"/>
    <s v="Riyadh"/>
  </r>
  <r>
    <x v="9880"/>
    <x v="3"/>
    <x v="3"/>
    <x v="3"/>
    <x v="2"/>
    <x v="2"/>
    <x v="9857"/>
    <x v="4"/>
    <x v="9874"/>
    <x v="50"/>
    <x v="252"/>
    <x v="50"/>
    <m/>
    <m/>
    <s v="Amazon"/>
    <s v="Amazon"/>
    <n v="26648.76"/>
    <n v="57542997.559999913"/>
    <n v="57542997.559999913"/>
    <s v="Casablanca"/>
  </r>
  <r>
    <x v="9881"/>
    <x v="6"/>
    <x v="4"/>
    <x v="6"/>
    <x v="2"/>
    <x v="4"/>
    <x v="9858"/>
    <x v="3"/>
    <x v="9875"/>
    <x v="91"/>
    <x v="2547"/>
    <x v="140"/>
    <m/>
    <m/>
    <s v="Amazon"/>
    <s v="Amazon"/>
    <n v="99349.3"/>
    <n v="31420413.200000018"/>
    <n v="31420413.200000018"/>
    <s v="Riyadh"/>
  </r>
  <r>
    <x v="9882"/>
    <x v="0"/>
    <x v="0"/>
    <x v="0"/>
    <x v="2"/>
    <x v="2"/>
    <x v="9859"/>
    <x v="4"/>
    <x v="9876"/>
    <x v="13"/>
    <x v="4143"/>
    <x v="58"/>
    <m/>
    <m/>
    <s v="Amazon"/>
    <s v="Amazon"/>
    <n v="26648.76"/>
    <n v="92327183.770000085"/>
    <n v="92327183.770000085"/>
    <s v="Casablanca"/>
  </r>
  <r>
    <x v="9883"/>
    <x v="5"/>
    <x v="1"/>
    <x v="5"/>
    <x v="0"/>
    <x v="4"/>
    <x v="9860"/>
    <x v="1"/>
    <x v="9877"/>
    <x v="90"/>
    <x v="1556"/>
    <x v="126"/>
    <m/>
    <m/>
    <s v="sq"/>
    <s v="sq"/>
    <n v="99349.3"/>
    <n v="91504159.730000004"/>
    <n v="91504159.730000004"/>
    <s v="Riyadh"/>
  </r>
  <r>
    <x v="9884"/>
    <x v="9"/>
    <x v="1"/>
    <x v="9"/>
    <x v="2"/>
    <x v="2"/>
    <x v="9861"/>
    <x v="1"/>
    <x v="9878"/>
    <x v="260"/>
    <x v="4040"/>
    <x v="239"/>
    <m/>
    <m/>
    <s v="Amazon"/>
    <s v="Amazon"/>
    <n v="26648.76"/>
    <n v="91504159.730000004"/>
    <n v="91504159.730000004"/>
    <s v="Casablanca"/>
  </r>
  <r>
    <x v="9885"/>
    <x v="9"/>
    <x v="1"/>
    <x v="9"/>
    <x v="2"/>
    <x v="1"/>
    <x v="9862"/>
    <x v="0"/>
    <x v="9879"/>
    <x v="373"/>
    <x v="3071"/>
    <x v="253"/>
    <m/>
    <m/>
    <s v="Amazon"/>
    <s v="Amazon"/>
    <n v="13290.4"/>
    <n v="91504159.730000004"/>
    <n v="91504159.730000004"/>
    <s v="Alexandria"/>
  </r>
  <r>
    <x v="9886"/>
    <x v="1"/>
    <x v="1"/>
    <x v="1"/>
    <x v="1"/>
    <x v="1"/>
    <x v="9863"/>
    <x v="3"/>
    <x v="9880"/>
    <x v="334"/>
    <x v="1989"/>
    <x v="166"/>
    <m/>
    <m/>
    <s v="Jumia"/>
    <s v="Jum"/>
    <n v="13290.4"/>
    <n v="91504159.730000004"/>
    <n v="91504159.730000004"/>
    <s v="Alexandria"/>
  </r>
  <r>
    <x v="9887"/>
    <x v="2"/>
    <x v="2"/>
    <x v="2"/>
    <x v="0"/>
    <x v="4"/>
    <x v="9864"/>
    <x v="3"/>
    <x v="9881"/>
    <x v="139"/>
    <x v="1506"/>
    <x v="3"/>
    <m/>
    <m/>
    <s v="sq"/>
    <s v="sq"/>
    <n v="99349.3"/>
    <n v="29200970.130000021"/>
    <n v="29200970.130000021"/>
    <s v="Riyadh"/>
  </r>
  <r>
    <x v="9888"/>
    <x v="3"/>
    <x v="3"/>
    <x v="3"/>
    <x v="1"/>
    <x v="4"/>
    <x v="9865"/>
    <x v="4"/>
    <x v="9882"/>
    <x v="52"/>
    <x v="3791"/>
    <x v="68"/>
    <m/>
    <m/>
    <s v="Jumia"/>
    <s v="Jum"/>
    <n v="99349.3"/>
    <n v="57542997.559999913"/>
    <n v="57542997.559999913"/>
    <s v="Riyadh"/>
  </r>
  <r>
    <x v="9889"/>
    <x v="5"/>
    <x v="1"/>
    <x v="5"/>
    <x v="0"/>
    <x v="5"/>
    <x v="9866"/>
    <x v="1"/>
    <x v="9883"/>
    <x v="344"/>
    <x v="3622"/>
    <x v="51"/>
    <m/>
    <m/>
    <s v="sq"/>
    <s v="sq"/>
    <n v="27872.98"/>
    <n v="91504159.730000004"/>
    <n v="91504159.730000004"/>
    <s v="Giza"/>
  </r>
  <r>
    <x v="9890"/>
    <x v="4"/>
    <x v="0"/>
    <x v="4"/>
    <x v="1"/>
    <x v="3"/>
    <x v="9867"/>
    <x v="1"/>
    <x v="9884"/>
    <x v="141"/>
    <x v="1165"/>
    <x v="90"/>
    <m/>
    <m/>
    <s v="Jumia"/>
    <s v="Jum"/>
    <n v="3665.44"/>
    <n v="92327183.770000085"/>
    <n v="92327183.770000085"/>
    <s v="Dubai"/>
  </r>
  <r>
    <x v="9891"/>
    <x v="5"/>
    <x v="1"/>
    <x v="5"/>
    <x v="0"/>
    <x v="3"/>
    <x v="9868"/>
    <x v="4"/>
    <x v="9885"/>
    <x v="116"/>
    <x v="159"/>
    <x v="149"/>
    <m/>
    <m/>
    <s v="sq"/>
    <s v="sq"/>
    <n v="3665.44"/>
    <n v="91504159.730000004"/>
    <n v="91504159.730000004"/>
    <s v="Dubai"/>
  </r>
  <r>
    <x v="9892"/>
    <x v="0"/>
    <x v="0"/>
    <x v="0"/>
    <x v="1"/>
    <x v="1"/>
    <x v="9869"/>
    <x v="1"/>
    <x v="9886"/>
    <x v="14"/>
    <x v="695"/>
    <x v="72"/>
    <m/>
    <m/>
    <s v="Jumia"/>
    <s v="Jum"/>
    <n v="13290.4"/>
    <n v="92327183.770000085"/>
    <n v="92327183.770000085"/>
    <s v="Alexandria"/>
  </r>
  <r>
    <x v="9893"/>
    <x v="5"/>
    <x v="1"/>
    <x v="5"/>
    <x v="1"/>
    <x v="4"/>
    <x v="9870"/>
    <x v="0"/>
    <x v="9887"/>
    <x v="11"/>
    <x v="3635"/>
    <x v="181"/>
    <m/>
    <m/>
    <s v="Jumia"/>
    <s v="Jum"/>
    <n v="99349.3"/>
    <n v="91504159.730000004"/>
    <n v="91504159.730000004"/>
    <s v="Riyadh"/>
  </r>
  <r>
    <x v="9894"/>
    <x v="6"/>
    <x v="4"/>
    <x v="6"/>
    <x v="2"/>
    <x v="3"/>
    <x v="9871"/>
    <x v="0"/>
    <x v="9888"/>
    <x v="190"/>
    <x v="4269"/>
    <x v="277"/>
    <m/>
    <m/>
    <s v="Amazon"/>
    <s v="Amazon"/>
    <n v="3665.44"/>
    <n v="31420413.200000018"/>
    <n v="31420413.200000018"/>
    <s v="Dubai"/>
  </r>
  <r>
    <x v="9895"/>
    <x v="5"/>
    <x v="1"/>
    <x v="5"/>
    <x v="1"/>
    <x v="1"/>
    <x v="9872"/>
    <x v="4"/>
    <x v="9889"/>
    <x v="286"/>
    <x v="2040"/>
    <x v="230"/>
    <m/>
    <m/>
    <s v="Jumia"/>
    <s v="Jum"/>
    <n v="13290.4"/>
    <n v="91504159.730000004"/>
    <n v="91504159.730000004"/>
    <s v="Alexandria"/>
  </r>
  <r>
    <x v="9896"/>
    <x v="2"/>
    <x v="2"/>
    <x v="2"/>
    <x v="0"/>
    <x v="5"/>
    <x v="9873"/>
    <x v="2"/>
    <x v="9890"/>
    <x v="3"/>
    <x v="1131"/>
    <x v="17"/>
    <m/>
    <m/>
    <s v="sq"/>
    <s v="sq"/>
    <n v="27872.98"/>
    <n v="29200970.130000021"/>
    <n v="29200970.130000021"/>
    <s v="Giza"/>
  </r>
  <r>
    <x v="9897"/>
    <x v="4"/>
    <x v="0"/>
    <x v="4"/>
    <x v="2"/>
    <x v="2"/>
    <x v="9874"/>
    <x v="3"/>
    <x v="9891"/>
    <x v="276"/>
    <x v="2560"/>
    <x v="105"/>
    <m/>
    <m/>
    <s v="Amazon"/>
    <s v="Amazon"/>
    <n v="26648.76"/>
    <n v="92327183.770000085"/>
    <n v="92327183.770000085"/>
    <s v="Casablanca"/>
  </r>
  <r>
    <x v="9898"/>
    <x v="0"/>
    <x v="0"/>
    <x v="0"/>
    <x v="1"/>
    <x v="3"/>
    <x v="9875"/>
    <x v="2"/>
    <x v="9892"/>
    <x v="215"/>
    <x v="1981"/>
    <x v="55"/>
    <m/>
    <m/>
    <s v="Jumia"/>
    <s v="Jum"/>
    <n v="3665.44"/>
    <n v="92327183.770000085"/>
    <n v="92327183.770000085"/>
    <s v="Dubai"/>
  </r>
  <r>
    <x v="9899"/>
    <x v="6"/>
    <x v="4"/>
    <x v="6"/>
    <x v="2"/>
    <x v="4"/>
    <x v="4622"/>
    <x v="0"/>
    <x v="9893"/>
    <x v="205"/>
    <x v="1022"/>
    <x v="47"/>
    <m/>
    <m/>
    <s v="Amazon"/>
    <s v="Amazon"/>
    <n v="99349.3"/>
    <n v="31420413.200000018"/>
    <n v="31420413.200000018"/>
    <s v="Riyadh"/>
  </r>
  <r>
    <x v="9900"/>
    <x v="3"/>
    <x v="3"/>
    <x v="3"/>
    <x v="0"/>
    <x v="5"/>
    <x v="9876"/>
    <x v="2"/>
    <x v="9894"/>
    <x v="150"/>
    <x v="654"/>
    <x v="278"/>
    <m/>
    <m/>
    <s v="sq"/>
    <s v="sq"/>
    <n v="27872.98"/>
    <n v="57542997.559999913"/>
    <n v="57542997.559999913"/>
    <s v="Giza"/>
  </r>
  <r>
    <x v="9901"/>
    <x v="6"/>
    <x v="4"/>
    <x v="6"/>
    <x v="2"/>
    <x v="0"/>
    <x v="9877"/>
    <x v="2"/>
    <x v="9895"/>
    <x v="114"/>
    <x v="2906"/>
    <x v="324"/>
    <m/>
    <m/>
    <s v="Amazon"/>
    <s v="Amazon"/>
    <n v="16284.02"/>
    <n v="31420413.200000018"/>
    <n v="31420413.200000018"/>
    <s v="Cairo"/>
  </r>
  <r>
    <x v="9902"/>
    <x v="1"/>
    <x v="1"/>
    <x v="1"/>
    <x v="1"/>
    <x v="0"/>
    <x v="9878"/>
    <x v="3"/>
    <x v="9896"/>
    <x v="89"/>
    <x v="4062"/>
    <x v="23"/>
    <m/>
    <m/>
    <s v="Jumia"/>
    <s v="Jum"/>
    <n v="16284.02"/>
    <n v="91504159.730000004"/>
    <n v="91504159.730000004"/>
    <s v="Cairo"/>
  </r>
  <r>
    <x v="9903"/>
    <x v="1"/>
    <x v="1"/>
    <x v="1"/>
    <x v="2"/>
    <x v="1"/>
    <x v="9879"/>
    <x v="4"/>
    <x v="9897"/>
    <x v="348"/>
    <x v="3660"/>
    <x v="259"/>
    <m/>
    <m/>
    <s v="Amazon"/>
    <s v="Amazon"/>
    <n v="13290.4"/>
    <n v="91504159.730000004"/>
    <n v="91504159.730000004"/>
    <s v="Alexandria"/>
  </r>
  <r>
    <x v="9904"/>
    <x v="2"/>
    <x v="2"/>
    <x v="2"/>
    <x v="2"/>
    <x v="5"/>
    <x v="9880"/>
    <x v="0"/>
    <x v="9898"/>
    <x v="132"/>
    <x v="4261"/>
    <x v="164"/>
    <m/>
    <m/>
    <s v="Amazon"/>
    <s v="Amazon"/>
    <n v="27872.98"/>
    <n v="29200970.130000021"/>
    <n v="29200970.130000021"/>
    <s v="Giza"/>
  </r>
  <r>
    <x v="9905"/>
    <x v="3"/>
    <x v="3"/>
    <x v="3"/>
    <x v="1"/>
    <x v="0"/>
    <x v="9881"/>
    <x v="0"/>
    <x v="9899"/>
    <x v="239"/>
    <x v="1439"/>
    <x v="334"/>
    <m/>
    <m/>
    <s v="Jumia"/>
    <s v="Jum"/>
    <n v="16284.02"/>
    <n v="57542997.559999913"/>
    <n v="57542997.559999913"/>
    <s v="Cairo"/>
  </r>
  <r>
    <x v="9906"/>
    <x v="5"/>
    <x v="1"/>
    <x v="5"/>
    <x v="1"/>
    <x v="3"/>
    <x v="9882"/>
    <x v="0"/>
    <x v="9900"/>
    <x v="184"/>
    <x v="396"/>
    <x v="102"/>
    <m/>
    <m/>
    <s v="Jumia"/>
    <s v="Jum"/>
    <n v="3665.44"/>
    <n v="91504159.730000004"/>
    <n v="91504159.730000004"/>
    <s v="Dubai"/>
  </r>
  <r>
    <x v="9907"/>
    <x v="6"/>
    <x v="4"/>
    <x v="6"/>
    <x v="2"/>
    <x v="2"/>
    <x v="9883"/>
    <x v="4"/>
    <x v="9901"/>
    <x v="376"/>
    <x v="3250"/>
    <x v="201"/>
    <m/>
    <m/>
    <s v="Amazon"/>
    <s v="Amazon"/>
    <n v="26648.76"/>
    <n v="31420413.200000018"/>
    <n v="31420413.200000018"/>
    <s v="Casablanca"/>
  </r>
  <r>
    <x v="9908"/>
    <x v="9"/>
    <x v="1"/>
    <x v="9"/>
    <x v="0"/>
    <x v="5"/>
    <x v="9884"/>
    <x v="1"/>
    <x v="9902"/>
    <x v="375"/>
    <x v="2215"/>
    <x v="69"/>
    <m/>
    <m/>
    <s v="sq"/>
    <s v="sq"/>
    <n v="27872.98"/>
    <n v="91504159.730000004"/>
    <n v="91504159.730000004"/>
    <s v="Giza"/>
  </r>
  <r>
    <x v="9909"/>
    <x v="4"/>
    <x v="0"/>
    <x v="4"/>
    <x v="2"/>
    <x v="4"/>
    <x v="9885"/>
    <x v="0"/>
    <x v="9903"/>
    <x v="322"/>
    <x v="3941"/>
    <x v="164"/>
    <m/>
    <m/>
    <s v="Amazon"/>
    <s v="Amazon"/>
    <n v="99349.3"/>
    <n v="92327183.770000085"/>
    <n v="92327183.770000085"/>
    <s v="Riyadh"/>
  </r>
  <r>
    <x v="9910"/>
    <x v="1"/>
    <x v="1"/>
    <x v="1"/>
    <x v="1"/>
    <x v="0"/>
    <x v="9886"/>
    <x v="0"/>
    <x v="9904"/>
    <x v="310"/>
    <x v="1324"/>
    <x v="323"/>
    <m/>
    <m/>
    <s v="Jumia"/>
    <s v="Jum"/>
    <n v="16284.02"/>
    <n v="91504159.730000004"/>
    <n v="91504159.730000004"/>
    <s v="Cairo"/>
  </r>
  <r>
    <x v="9911"/>
    <x v="8"/>
    <x v="3"/>
    <x v="8"/>
    <x v="1"/>
    <x v="0"/>
    <x v="9887"/>
    <x v="1"/>
    <x v="9905"/>
    <x v="154"/>
    <x v="176"/>
    <x v="113"/>
    <m/>
    <m/>
    <s v="Jumia"/>
    <s v="Jum"/>
    <n v="16284.02"/>
    <n v="57542997.559999913"/>
    <n v="57542997.559999913"/>
    <s v="Cairo"/>
  </r>
  <r>
    <x v="9912"/>
    <x v="0"/>
    <x v="0"/>
    <x v="0"/>
    <x v="2"/>
    <x v="5"/>
    <x v="9888"/>
    <x v="0"/>
    <x v="9906"/>
    <x v="115"/>
    <x v="2247"/>
    <x v="188"/>
    <m/>
    <m/>
    <s v="Amazon"/>
    <s v="Amazon"/>
    <n v="27872.98"/>
    <n v="92327183.770000085"/>
    <n v="92327183.770000085"/>
    <s v="Giza"/>
  </r>
  <r>
    <x v="9913"/>
    <x v="9"/>
    <x v="1"/>
    <x v="9"/>
    <x v="0"/>
    <x v="1"/>
    <x v="9889"/>
    <x v="1"/>
    <x v="9907"/>
    <x v="153"/>
    <x v="3552"/>
    <x v="127"/>
    <m/>
    <m/>
    <s v="sq"/>
    <s v="sq"/>
    <n v="13290.4"/>
    <n v="91504159.730000004"/>
    <n v="91504159.730000004"/>
    <s v="Alexandria"/>
  </r>
  <r>
    <x v="9914"/>
    <x v="5"/>
    <x v="1"/>
    <x v="5"/>
    <x v="0"/>
    <x v="0"/>
    <x v="9890"/>
    <x v="2"/>
    <x v="9908"/>
    <x v="47"/>
    <x v="4306"/>
    <x v="192"/>
    <m/>
    <m/>
    <s v="sq"/>
    <s v="sq"/>
    <n v="16284.02"/>
    <n v="91504159.730000004"/>
    <n v="91504159.730000004"/>
    <s v="Cairo"/>
  </r>
  <r>
    <x v="9915"/>
    <x v="5"/>
    <x v="1"/>
    <x v="5"/>
    <x v="0"/>
    <x v="2"/>
    <x v="9891"/>
    <x v="0"/>
    <x v="9909"/>
    <x v="6"/>
    <x v="4307"/>
    <x v="88"/>
    <m/>
    <m/>
    <s v="sq"/>
    <s v="sq"/>
    <n v="26648.76"/>
    <n v="91504159.730000004"/>
    <n v="91504159.730000004"/>
    <s v="Casablanca"/>
  </r>
  <r>
    <x v="9916"/>
    <x v="6"/>
    <x v="4"/>
    <x v="6"/>
    <x v="1"/>
    <x v="5"/>
    <x v="9892"/>
    <x v="3"/>
    <x v="9910"/>
    <x v="63"/>
    <x v="3565"/>
    <x v="96"/>
    <m/>
    <m/>
    <s v="Jumia"/>
    <s v="Jum"/>
    <n v="27872.98"/>
    <n v="31420413.200000018"/>
    <n v="31420413.200000018"/>
    <s v="Giza"/>
  </r>
  <r>
    <x v="9917"/>
    <x v="8"/>
    <x v="3"/>
    <x v="8"/>
    <x v="2"/>
    <x v="1"/>
    <x v="3496"/>
    <x v="3"/>
    <x v="9911"/>
    <x v="222"/>
    <x v="4145"/>
    <x v="266"/>
    <m/>
    <m/>
    <s v="Amazon"/>
    <s v="Amazon"/>
    <n v="13290.4"/>
    <n v="57542997.559999913"/>
    <n v="57542997.559999913"/>
    <s v="Alexandria"/>
  </r>
  <r>
    <x v="9918"/>
    <x v="2"/>
    <x v="2"/>
    <x v="2"/>
    <x v="0"/>
    <x v="5"/>
    <x v="9893"/>
    <x v="0"/>
    <x v="9912"/>
    <x v="389"/>
    <x v="3592"/>
    <x v="249"/>
    <m/>
    <m/>
    <s v="sq"/>
    <s v="sq"/>
    <n v="27872.98"/>
    <n v="29200970.130000021"/>
    <n v="29200970.130000021"/>
    <s v="Giza"/>
  </r>
  <r>
    <x v="9919"/>
    <x v="8"/>
    <x v="3"/>
    <x v="8"/>
    <x v="1"/>
    <x v="5"/>
    <x v="9894"/>
    <x v="3"/>
    <x v="9913"/>
    <x v="184"/>
    <x v="3379"/>
    <x v="46"/>
    <m/>
    <m/>
    <s v="Jumia"/>
    <s v="Jum"/>
    <n v="27872.98"/>
    <n v="57542997.559999913"/>
    <n v="57542997.559999913"/>
    <s v="Giza"/>
  </r>
  <r>
    <x v="9920"/>
    <x v="2"/>
    <x v="2"/>
    <x v="2"/>
    <x v="2"/>
    <x v="0"/>
    <x v="9895"/>
    <x v="3"/>
    <x v="9914"/>
    <x v="136"/>
    <x v="3198"/>
    <x v="138"/>
    <m/>
    <m/>
    <s v="Amazon"/>
    <s v="Amazon"/>
    <n v="16284.02"/>
    <n v="29200970.130000021"/>
    <n v="29200970.130000021"/>
    <s v="Cairo"/>
  </r>
  <r>
    <x v="9921"/>
    <x v="2"/>
    <x v="2"/>
    <x v="2"/>
    <x v="1"/>
    <x v="2"/>
    <x v="9896"/>
    <x v="1"/>
    <x v="9915"/>
    <x v="322"/>
    <x v="929"/>
    <x v="264"/>
    <m/>
    <m/>
    <s v="Jumia"/>
    <s v="Jum"/>
    <n v="26648.76"/>
    <n v="29200970.130000021"/>
    <n v="29200970.130000021"/>
    <s v="Casablanca"/>
  </r>
  <r>
    <x v="9922"/>
    <x v="0"/>
    <x v="0"/>
    <x v="0"/>
    <x v="1"/>
    <x v="1"/>
    <x v="9897"/>
    <x v="2"/>
    <x v="9916"/>
    <x v="87"/>
    <x v="1921"/>
    <x v="68"/>
    <m/>
    <m/>
    <s v="Jumia"/>
    <s v="Jum"/>
    <n v="13290.4"/>
    <n v="92327183.770000085"/>
    <n v="92327183.770000085"/>
    <s v="Alexandria"/>
  </r>
  <r>
    <x v="9923"/>
    <x v="2"/>
    <x v="2"/>
    <x v="2"/>
    <x v="2"/>
    <x v="4"/>
    <x v="9898"/>
    <x v="3"/>
    <x v="9917"/>
    <x v="343"/>
    <x v="4308"/>
    <x v="321"/>
    <m/>
    <m/>
    <s v="Amazon"/>
    <s v="Amazon"/>
    <n v="99349.3"/>
    <n v="29200970.130000021"/>
    <n v="29200970.130000021"/>
    <s v="Riyadh"/>
  </r>
  <r>
    <x v="9924"/>
    <x v="3"/>
    <x v="3"/>
    <x v="3"/>
    <x v="2"/>
    <x v="0"/>
    <x v="9899"/>
    <x v="0"/>
    <x v="9918"/>
    <x v="314"/>
    <x v="4243"/>
    <x v="132"/>
    <m/>
    <m/>
    <s v="Amazon"/>
    <s v="Amazon"/>
    <n v="16284.02"/>
    <n v="57542997.559999913"/>
    <n v="57542997.559999913"/>
    <s v="Cairo"/>
  </r>
  <r>
    <x v="9925"/>
    <x v="5"/>
    <x v="1"/>
    <x v="5"/>
    <x v="2"/>
    <x v="2"/>
    <x v="9900"/>
    <x v="0"/>
    <x v="9919"/>
    <x v="25"/>
    <x v="3560"/>
    <x v="281"/>
    <m/>
    <m/>
    <s v="Amazon"/>
    <s v="Amazon"/>
    <n v="26648.76"/>
    <n v="91504159.730000004"/>
    <n v="91504159.730000004"/>
    <s v="Casablanca"/>
  </r>
  <r>
    <x v="9926"/>
    <x v="7"/>
    <x v="0"/>
    <x v="7"/>
    <x v="2"/>
    <x v="0"/>
    <x v="9901"/>
    <x v="0"/>
    <x v="9920"/>
    <x v="23"/>
    <x v="1496"/>
    <x v="132"/>
    <m/>
    <m/>
    <s v="Amazon"/>
    <s v="Amazon"/>
    <n v="16284.02"/>
    <n v="92327183.770000085"/>
    <n v="92327183.770000085"/>
    <s v="Cairo"/>
  </r>
  <r>
    <x v="9927"/>
    <x v="6"/>
    <x v="4"/>
    <x v="6"/>
    <x v="1"/>
    <x v="1"/>
    <x v="9902"/>
    <x v="0"/>
    <x v="9921"/>
    <x v="317"/>
    <x v="4309"/>
    <x v="164"/>
    <m/>
    <m/>
    <s v="Jumia"/>
    <s v="Jum"/>
    <n v="13290.4"/>
    <n v="31420413.200000018"/>
    <n v="31420413.200000018"/>
    <s v="Alexandria"/>
  </r>
  <r>
    <x v="9928"/>
    <x v="0"/>
    <x v="0"/>
    <x v="0"/>
    <x v="1"/>
    <x v="0"/>
    <x v="9903"/>
    <x v="3"/>
    <x v="9922"/>
    <x v="45"/>
    <x v="4191"/>
    <x v="138"/>
    <m/>
    <m/>
    <s v="Jumia"/>
    <s v="Jum"/>
    <n v="16284.02"/>
    <n v="92327183.770000085"/>
    <n v="92327183.770000085"/>
    <s v="Cairo"/>
  </r>
  <r>
    <x v="9929"/>
    <x v="6"/>
    <x v="4"/>
    <x v="6"/>
    <x v="1"/>
    <x v="5"/>
    <x v="9904"/>
    <x v="4"/>
    <x v="9923"/>
    <x v="48"/>
    <x v="3793"/>
    <x v="24"/>
    <m/>
    <m/>
    <s v="Jumia"/>
    <s v="Jum"/>
    <n v="27872.98"/>
    <n v="31420413.200000018"/>
    <n v="31420413.200000018"/>
    <s v="Giza"/>
  </r>
  <r>
    <x v="9930"/>
    <x v="1"/>
    <x v="1"/>
    <x v="1"/>
    <x v="2"/>
    <x v="5"/>
    <x v="9905"/>
    <x v="4"/>
    <x v="9924"/>
    <x v="87"/>
    <x v="2109"/>
    <x v="245"/>
    <m/>
    <m/>
    <s v="Amazon"/>
    <s v="Amazon"/>
    <n v="27872.98"/>
    <n v="91504159.730000004"/>
    <n v="91504159.730000004"/>
    <s v="Giza"/>
  </r>
  <r>
    <x v="9931"/>
    <x v="3"/>
    <x v="3"/>
    <x v="3"/>
    <x v="0"/>
    <x v="1"/>
    <x v="9906"/>
    <x v="0"/>
    <x v="9925"/>
    <x v="384"/>
    <x v="4189"/>
    <x v="255"/>
    <m/>
    <m/>
    <s v="sq"/>
    <s v="sq"/>
    <n v="13290.4"/>
    <n v="57542997.559999913"/>
    <n v="57542997.559999913"/>
    <s v="Alexandria"/>
  </r>
  <r>
    <x v="9932"/>
    <x v="8"/>
    <x v="3"/>
    <x v="8"/>
    <x v="1"/>
    <x v="0"/>
    <x v="9907"/>
    <x v="2"/>
    <x v="9926"/>
    <x v="117"/>
    <x v="2709"/>
    <x v="127"/>
    <m/>
    <m/>
    <s v="Jumia"/>
    <s v="Jum"/>
    <n v="16284.02"/>
    <n v="57542997.559999913"/>
    <n v="57542997.559999913"/>
    <s v="Cairo"/>
  </r>
  <r>
    <x v="9933"/>
    <x v="5"/>
    <x v="1"/>
    <x v="5"/>
    <x v="2"/>
    <x v="0"/>
    <x v="9908"/>
    <x v="0"/>
    <x v="9927"/>
    <x v="201"/>
    <x v="2050"/>
    <x v="240"/>
    <m/>
    <m/>
    <s v="Amazon"/>
    <s v="Amazon"/>
    <n v="16284.02"/>
    <n v="91504159.730000004"/>
    <n v="91504159.730000004"/>
    <s v="Cairo"/>
  </r>
  <r>
    <x v="9934"/>
    <x v="0"/>
    <x v="0"/>
    <x v="0"/>
    <x v="2"/>
    <x v="1"/>
    <x v="9909"/>
    <x v="1"/>
    <x v="9928"/>
    <x v="56"/>
    <x v="4217"/>
    <x v="297"/>
    <m/>
    <m/>
    <s v="Amazon"/>
    <s v="Amazon"/>
    <n v="13290.4"/>
    <n v="92327183.770000085"/>
    <n v="92327183.770000085"/>
    <s v="Alexandria"/>
  </r>
  <r>
    <x v="9935"/>
    <x v="4"/>
    <x v="0"/>
    <x v="4"/>
    <x v="0"/>
    <x v="2"/>
    <x v="9910"/>
    <x v="1"/>
    <x v="9929"/>
    <x v="291"/>
    <x v="2800"/>
    <x v="337"/>
    <m/>
    <m/>
    <s v="sq"/>
    <s v="sq"/>
    <n v="26648.76"/>
    <n v="92327183.770000085"/>
    <n v="92327183.770000085"/>
    <s v="Casablanca"/>
  </r>
  <r>
    <x v="9936"/>
    <x v="4"/>
    <x v="0"/>
    <x v="4"/>
    <x v="0"/>
    <x v="3"/>
    <x v="9911"/>
    <x v="1"/>
    <x v="9930"/>
    <x v="102"/>
    <x v="2815"/>
    <x v="284"/>
    <m/>
    <m/>
    <s v="sq"/>
    <s v="sq"/>
    <n v="3665.44"/>
    <n v="92327183.770000085"/>
    <n v="92327183.770000085"/>
    <s v="Dubai"/>
  </r>
  <r>
    <x v="9937"/>
    <x v="6"/>
    <x v="4"/>
    <x v="6"/>
    <x v="1"/>
    <x v="1"/>
    <x v="9912"/>
    <x v="1"/>
    <x v="9931"/>
    <x v="270"/>
    <x v="455"/>
    <x v="1"/>
    <m/>
    <m/>
    <s v="Jumia"/>
    <s v="Jum"/>
    <n v="13290.4"/>
    <n v="31420413.200000018"/>
    <n v="31420413.200000018"/>
    <s v="Alexandria"/>
  </r>
  <r>
    <x v="9938"/>
    <x v="7"/>
    <x v="0"/>
    <x v="7"/>
    <x v="1"/>
    <x v="2"/>
    <x v="9913"/>
    <x v="1"/>
    <x v="9932"/>
    <x v="350"/>
    <x v="4310"/>
    <x v="136"/>
    <m/>
    <m/>
    <s v="Jumia"/>
    <s v="Jum"/>
    <n v="26648.76"/>
    <n v="92327183.770000085"/>
    <n v="92327183.770000085"/>
    <s v="Casablanca"/>
  </r>
  <r>
    <x v="9939"/>
    <x v="9"/>
    <x v="1"/>
    <x v="9"/>
    <x v="2"/>
    <x v="4"/>
    <x v="9914"/>
    <x v="4"/>
    <x v="9933"/>
    <x v="57"/>
    <x v="822"/>
    <x v="237"/>
    <m/>
    <m/>
    <s v="Amazon"/>
    <s v="Amazon"/>
    <n v="99349.3"/>
    <n v="91504159.730000004"/>
    <n v="91504159.730000004"/>
    <s v="Riyadh"/>
  </r>
  <r>
    <x v="9940"/>
    <x v="1"/>
    <x v="1"/>
    <x v="1"/>
    <x v="2"/>
    <x v="4"/>
    <x v="9915"/>
    <x v="3"/>
    <x v="9934"/>
    <x v="134"/>
    <x v="638"/>
    <x v="200"/>
    <m/>
    <m/>
    <s v="Amazon"/>
    <s v="Amazon"/>
    <n v="99349.3"/>
    <n v="91504159.730000004"/>
    <n v="91504159.730000004"/>
    <s v="Riyadh"/>
  </r>
  <r>
    <x v="9941"/>
    <x v="5"/>
    <x v="1"/>
    <x v="5"/>
    <x v="2"/>
    <x v="2"/>
    <x v="9916"/>
    <x v="0"/>
    <x v="9935"/>
    <x v="187"/>
    <x v="2880"/>
    <x v="100"/>
    <m/>
    <m/>
    <s v="Amazon"/>
    <s v="Amazon"/>
    <n v="26648.76"/>
    <n v="91504159.730000004"/>
    <n v="91504159.730000004"/>
    <s v="Casablanca"/>
  </r>
  <r>
    <x v="9942"/>
    <x v="0"/>
    <x v="0"/>
    <x v="0"/>
    <x v="0"/>
    <x v="5"/>
    <x v="9917"/>
    <x v="3"/>
    <x v="9936"/>
    <x v="344"/>
    <x v="58"/>
    <x v="264"/>
    <m/>
    <m/>
    <s v="sq"/>
    <s v="sq"/>
    <n v="27872.98"/>
    <n v="92327183.770000085"/>
    <n v="92327183.770000085"/>
    <s v="Giza"/>
  </r>
  <r>
    <x v="9943"/>
    <x v="5"/>
    <x v="1"/>
    <x v="5"/>
    <x v="2"/>
    <x v="1"/>
    <x v="9918"/>
    <x v="0"/>
    <x v="9937"/>
    <x v="185"/>
    <x v="657"/>
    <x v="18"/>
    <m/>
    <m/>
    <s v="Amazon"/>
    <s v="Amazon"/>
    <n v="13290.4"/>
    <n v="91504159.730000004"/>
    <n v="91504159.730000004"/>
    <s v="Alexandria"/>
  </r>
  <r>
    <x v="9944"/>
    <x v="8"/>
    <x v="3"/>
    <x v="8"/>
    <x v="2"/>
    <x v="5"/>
    <x v="9919"/>
    <x v="3"/>
    <x v="9938"/>
    <x v="92"/>
    <x v="3712"/>
    <x v="103"/>
    <m/>
    <m/>
    <s v="Amazon"/>
    <s v="Amazon"/>
    <n v="27872.98"/>
    <n v="57542997.559999913"/>
    <n v="57542997.559999913"/>
    <s v="Giza"/>
  </r>
  <r>
    <x v="9945"/>
    <x v="6"/>
    <x v="4"/>
    <x v="6"/>
    <x v="2"/>
    <x v="2"/>
    <x v="9920"/>
    <x v="1"/>
    <x v="9939"/>
    <x v="265"/>
    <x v="3907"/>
    <x v="157"/>
    <m/>
    <m/>
    <s v="Amazon"/>
    <s v="Amazon"/>
    <n v="26648.76"/>
    <n v="31420413.200000018"/>
    <n v="31420413.200000018"/>
    <s v="Casablanca"/>
  </r>
  <r>
    <x v="9946"/>
    <x v="4"/>
    <x v="0"/>
    <x v="4"/>
    <x v="1"/>
    <x v="5"/>
    <x v="9921"/>
    <x v="1"/>
    <x v="9940"/>
    <x v="280"/>
    <x v="635"/>
    <x v="0"/>
    <m/>
    <m/>
    <s v="Jumia"/>
    <s v="Jum"/>
    <n v="27872.98"/>
    <n v="92327183.770000085"/>
    <n v="92327183.770000085"/>
    <s v="Giza"/>
  </r>
  <r>
    <x v="9947"/>
    <x v="2"/>
    <x v="2"/>
    <x v="2"/>
    <x v="2"/>
    <x v="5"/>
    <x v="9922"/>
    <x v="1"/>
    <x v="9941"/>
    <x v="122"/>
    <x v="137"/>
    <x v="244"/>
    <m/>
    <m/>
    <s v="Amazon"/>
    <s v="Amazon"/>
    <n v="27872.98"/>
    <n v="29200970.130000021"/>
    <n v="29200970.130000021"/>
    <s v="Giza"/>
  </r>
  <r>
    <x v="9948"/>
    <x v="7"/>
    <x v="0"/>
    <x v="7"/>
    <x v="2"/>
    <x v="2"/>
    <x v="9923"/>
    <x v="1"/>
    <x v="9942"/>
    <x v="307"/>
    <x v="2567"/>
    <x v="304"/>
    <m/>
    <m/>
    <s v="Amazon"/>
    <s v="Amazon"/>
    <n v="26648.76"/>
    <n v="92327183.770000085"/>
    <n v="92327183.770000085"/>
    <s v="Casablanca"/>
  </r>
  <r>
    <x v="9949"/>
    <x v="5"/>
    <x v="1"/>
    <x v="5"/>
    <x v="1"/>
    <x v="3"/>
    <x v="9924"/>
    <x v="0"/>
    <x v="9943"/>
    <x v="395"/>
    <x v="1659"/>
    <x v="137"/>
    <m/>
    <m/>
    <s v="Jumia"/>
    <s v="Jum"/>
    <n v="3665.44"/>
    <n v="91504159.730000004"/>
    <n v="91504159.730000004"/>
    <s v="Dubai"/>
  </r>
  <r>
    <x v="9950"/>
    <x v="8"/>
    <x v="3"/>
    <x v="8"/>
    <x v="0"/>
    <x v="0"/>
    <x v="9925"/>
    <x v="3"/>
    <x v="9944"/>
    <x v="135"/>
    <x v="4197"/>
    <x v="231"/>
    <m/>
    <m/>
    <s v="sq"/>
    <s v="sq"/>
    <n v="16284.02"/>
    <n v="57542997.559999913"/>
    <n v="57542997.559999913"/>
    <s v="Cairo"/>
  </r>
  <r>
    <x v="9951"/>
    <x v="8"/>
    <x v="3"/>
    <x v="8"/>
    <x v="0"/>
    <x v="4"/>
    <x v="9926"/>
    <x v="0"/>
    <x v="9945"/>
    <x v="170"/>
    <x v="2910"/>
    <x v="258"/>
    <m/>
    <m/>
    <s v="sq"/>
    <s v="sq"/>
    <n v="99349.3"/>
    <n v="57542997.559999913"/>
    <n v="57542997.559999913"/>
    <s v="Riyadh"/>
  </r>
  <r>
    <x v="9952"/>
    <x v="3"/>
    <x v="3"/>
    <x v="3"/>
    <x v="1"/>
    <x v="3"/>
    <x v="9927"/>
    <x v="3"/>
    <x v="9946"/>
    <x v="125"/>
    <x v="4184"/>
    <x v="109"/>
    <m/>
    <m/>
    <s v="Jumia"/>
    <s v="Jum"/>
    <n v="3665.44"/>
    <n v="57542997.559999913"/>
    <n v="57542997.559999913"/>
    <s v="Dubai"/>
  </r>
  <r>
    <x v="9953"/>
    <x v="4"/>
    <x v="0"/>
    <x v="4"/>
    <x v="1"/>
    <x v="0"/>
    <x v="9928"/>
    <x v="3"/>
    <x v="9947"/>
    <x v="323"/>
    <x v="3020"/>
    <x v="349"/>
    <m/>
    <m/>
    <s v="Jumia"/>
    <s v="Jum"/>
    <n v="16284.02"/>
    <n v="92327183.770000085"/>
    <n v="92327183.770000085"/>
    <s v="Cairo"/>
  </r>
  <r>
    <x v="9954"/>
    <x v="7"/>
    <x v="0"/>
    <x v="7"/>
    <x v="2"/>
    <x v="3"/>
    <x v="9929"/>
    <x v="4"/>
    <x v="9948"/>
    <x v="291"/>
    <x v="2740"/>
    <x v="134"/>
    <m/>
    <m/>
    <s v="Amazon"/>
    <s v="Amazon"/>
    <n v="3665.44"/>
    <n v="92327183.770000085"/>
    <n v="92327183.770000085"/>
    <s v="Dubai"/>
  </r>
  <r>
    <x v="9955"/>
    <x v="8"/>
    <x v="3"/>
    <x v="8"/>
    <x v="0"/>
    <x v="1"/>
    <x v="9930"/>
    <x v="4"/>
    <x v="9949"/>
    <x v="268"/>
    <x v="4250"/>
    <x v="5"/>
    <m/>
    <m/>
    <s v="sq"/>
    <s v="sq"/>
    <n v="13290.4"/>
    <n v="57542997.559999913"/>
    <n v="57542997.559999913"/>
    <s v="Alexandria"/>
  </r>
  <r>
    <x v="9956"/>
    <x v="7"/>
    <x v="0"/>
    <x v="7"/>
    <x v="0"/>
    <x v="3"/>
    <x v="9931"/>
    <x v="4"/>
    <x v="9950"/>
    <x v="209"/>
    <x v="2017"/>
    <x v="360"/>
    <m/>
    <m/>
    <s v="sq"/>
    <s v="sq"/>
    <n v="3665.44"/>
    <n v="92327183.770000085"/>
    <n v="92327183.770000085"/>
    <s v="Dubai"/>
  </r>
  <r>
    <x v="9957"/>
    <x v="0"/>
    <x v="0"/>
    <x v="0"/>
    <x v="1"/>
    <x v="3"/>
    <x v="9932"/>
    <x v="0"/>
    <x v="9951"/>
    <x v="201"/>
    <x v="790"/>
    <x v="37"/>
    <m/>
    <m/>
    <s v="Jumia"/>
    <s v="Jum"/>
    <n v="3665.44"/>
    <n v="92327183.770000085"/>
    <n v="92327183.770000085"/>
    <s v="Dubai"/>
  </r>
  <r>
    <x v="9958"/>
    <x v="4"/>
    <x v="0"/>
    <x v="4"/>
    <x v="2"/>
    <x v="0"/>
    <x v="9933"/>
    <x v="1"/>
    <x v="9952"/>
    <x v="233"/>
    <x v="1958"/>
    <x v="112"/>
    <m/>
    <m/>
    <s v="Amazon"/>
    <s v="Amazon"/>
    <n v="16284.02"/>
    <n v="92327183.770000085"/>
    <n v="92327183.770000085"/>
    <s v="Cairo"/>
  </r>
  <r>
    <x v="9959"/>
    <x v="3"/>
    <x v="3"/>
    <x v="3"/>
    <x v="0"/>
    <x v="2"/>
    <x v="9934"/>
    <x v="4"/>
    <x v="9953"/>
    <x v="219"/>
    <x v="478"/>
    <x v="69"/>
    <m/>
    <m/>
    <s v="sq"/>
    <s v="sq"/>
    <n v="26648.76"/>
    <n v="57542997.559999913"/>
    <n v="57542997.559999913"/>
    <s v="Casablanca"/>
  </r>
  <r>
    <x v="9960"/>
    <x v="6"/>
    <x v="4"/>
    <x v="6"/>
    <x v="2"/>
    <x v="1"/>
    <x v="9935"/>
    <x v="1"/>
    <x v="9954"/>
    <x v="123"/>
    <x v="3538"/>
    <x v="108"/>
    <m/>
    <m/>
    <s v="Amazon"/>
    <s v="Amazon"/>
    <n v="13290.4"/>
    <n v="31420413.200000018"/>
    <n v="31420413.200000018"/>
    <s v="Alexandria"/>
  </r>
  <r>
    <x v="9961"/>
    <x v="8"/>
    <x v="3"/>
    <x v="8"/>
    <x v="2"/>
    <x v="0"/>
    <x v="9936"/>
    <x v="3"/>
    <x v="9955"/>
    <x v="0"/>
    <x v="2161"/>
    <x v="216"/>
    <m/>
    <m/>
    <s v="Amazon"/>
    <s v="Amazon"/>
    <n v="16284.02"/>
    <n v="57542997.559999913"/>
    <n v="57542997.559999913"/>
    <s v="Cairo"/>
  </r>
  <r>
    <x v="9962"/>
    <x v="4"/>
    <x v="0"/>
    <x v="4"/>
    <x v="1"/>
    <x v="1"/>
    <x v="9937"/>
    <x v="3"/>
    <x v="9956"/>
    <x v="204"/>
    <x v="4311"/>
    <x v="353"/>
    <m/>
    <m/>
    <s v="Jumia"/>
    <s v="Jum"/>
    <n v="13290.4"/>
    <n v="92327183.770000085"/>
    <n v="92327183.770000085"/>
    <s v="Alexandria"/>
  </r>
  <r>
    <x v="9963"/>
    <x v="8"/>
    <x v="3"/>
    <x v="8"/>
    <x v="0"/>
    <x v="5"/>
    <x v="9938"/>
    <x v="4"/>
    <x v="9957"/>
    <x v="86"/>
    <x v="1173"/>
    <x v="332"/>
    <m/>
    <m/>
    <s v="sq"/>
    <s v="sq"/>
    <n v="27872.98"/>
    <n v="57542997.559999913"/>
    <n v="57542997.559999913"/>
    <s v="Giza"/>
  </r>
  <r>
    <x v="9964"/>
    <x v="2"/>
    <x v="2"/>
    <x v="2"/>
    <x v="1"/>
    <x v="4"/>
    <x v="9939"/>
    <x v="0"/>
    <x v="9958"/>
    <x v="181"/>
    <x v="3257"/>
    <x v="122"/>
    <m/>
    <m/>
    <s v="Jumia"/>
    <s v="Jum"/>
    <n v="99349.3"/>
    <n v="29200970.130000021"/>
    <n v="29200970.130000021"/>
    <s v="Riyadh"/>
  </r>
  <r>
    <x v="9965"/>
    <x v="7"/>
    <x v="0"/>
    <x v="7"/>
    <x v="0"/>
    <x v="0"/>
    <x v="9940"/>
    <x v="1"/>
    <x v="9959"/>
    <x v="58"/>
    <x v="4312"/>
    <x v="146"/>
    <m/>
    <m/>
    <s v="sq"/>
    <s v="sq"/>
    <n v="16284.02"/>
    <n v="92327183.770000085"/>
    <n v="92327183.770000085"/>
    <s v="Cairo"/>
  </r>
  <r>
    <x v="9966"/>
    <x v="3"/>
    <x v="3"/>
    <x v="3"/>
    <x v="2"/>
    <x v="2"/>
    <x v="9941"/>
    <x v="2"/>
    <x v="9960"/>
    <x v="80"/>
    <x v="2340"/>
    <x v="275"/>
    <m/>
    <m/>
    <s v="Amazon"/>
    <s v="Amazon"/>
    <n v="26648.76"/>
    <n v="57542997.559999913"/>
    <n v="57542997.559999913"/>
    <s v="Casablanca"/>
  </r>
  <r>
    <x v="9967"/>
    <x v="7"/>
    <x v="0"/>
    <x v="7"/>
    <x v="1"/>
    <x v="0"/>
    <x v="9942"/>
    <x v="1"/>
    <x v="9961"/>
    <x v="39"/>
    <x v="4313"/>
    <x v="288"/>
    <m/>
    <m/>
    <s v="Jumia"/>
    <s v="Jum"/>
    <n v="16284.02"/>
    <n v="92327183.770000085"/>
    <n v="92327183.770000085"/>
    <s v="Cairo"/>
  </r>
  <r>
    <x v="9968"/>
    <x v="8"/>
    <x v="3"/>
    <x v="8"/>
    <x v="1"/>
    <x v="0"/>
    <x v="9943"/>
    <x v="4"/>
    <x v="9962"/>
    <x v="371"/>
    <x v="1307"/>
    <x v="132"/>
    <m/>
    <m/>
    <s v="Jumia"/>
    <s v="Jum"/>
    <n v="16284.02"/>
    <n v="57542997.559999913"/>
    <n v="57542997.559999913"/>
    <s v="Cairo"/>
  </r>
  <r>
    <x v="9969"/>
    <x v="0"/>
    <x v="0"/>
    <x v="0"/>
    <x v="2"/>
    <x v="0"/>
    <x v="9944"/>
    <x v="1"/>
    <x v="9963"/>
    <x v="186"/>
    <x v="4314"/>
    <x v="290"/>
    <m/>
    <m/>
    <s v="Amazon"/>
    <s v="Amazon"/>
    <n v="16284.02"/>
    <n v="92327183.770000085"/>
    <n v="92327183.770000085"/>
    <s v="Cairo"/>
  </r>
  <r>
    <x v="9970"/>
    <x v="4"/>
    <x v="0"/>
    <x v="4"/>
    <x v="0"/>
    <x v="1"/>
    <x v="9945"/>
    <x v="1"/>
    <x v="9964"/>
    <x v="311"/>
    <x v="4315"/>
    <x v="76"/>
    <m/>
    <m/>
    <s v="sq"/>
    <s v="sq"/>
    <n v="13290.4"/>
    <n v="92327183.770000085"/>
    <n v="92327183.770000085"/>
    <s v="Alexandria"/>
  </r>
  <r>
    <x v="9971"/>
    <x v="3"/>
    <x v="3"/>
    <x v="3"/>
    <x v="1"/>
    <x v="5"/>
    <x v="9946"/>
    <x v="2"/>
    <x v="9965"/>
    <x v="166"/>
    <x v="4316"/>
    <x v="74"/>
    <m/>
    <m/>
    <s v="Jumia"/>
    <s v="Jum"/>
    <n v="27872.98"/>
    <n v="57542997.559999913"/>
    <n v="57542997.559999913"/>
    <s v="Giza"/>
  </r>
  <r>
    <x v="9972"/>
    <x v="6"/>
    <x v="4"/>
    <x v="6"/>
    <x v="0"/>
    <x v="3"/>
    <x v="9947"/>
    <x v="0"/>
    <x v="9966"/>
    <x v="15"/>
    <x v="3777"/>
    <x v="76"/>
    <m/>
    <m/>
    <s v="sq"/>
    <s v="sq"/>
    <n v="3665.44"/>
    <n v="31420413.200000018"/>
    <n v="31420413.200000018"/>
    <s v="Dubai"/>
  </r>
  <r>
    <x v="9973"/>
    <x v="0"/>
    <x v="0"/>
    <x v="0"/>
    <x v="0"/>
    <x v="4"/>
    <x v="9948"/>
    <x v="2"/>
    <x v="9967"/>
    <x v="15"/>
    <x v="1184"/>
    <x v="187"/>
    <m/>
    <m/>
    <s v="sq"/>
    <s v="sq"/>
    <n v="99349.3"/>
    <n v="92327183.770000085"/>
    <n v="92327183.770000085"/>
    <s v="Riyadh"/>
  </r>
  <r>
    <x v="9974"/>
    <x v="2"/>
    <x v="2"/>
    <x v="2"/>
    <x v="2"/>
    <x v="1"/>
    <x v="9949"/>
    <x v="0"/>
    <x v="9968"/>
    <x v="335"/>
    <x v="1109"/>
    <x v="276"/>
    <m/>
    <m/>
    <s v="Amazon"/>
    <s v="Amazon"/>
    <n v="13290.4"/>
    <n v="29200970.130000021"/>
    <n v="29200970.130000021"/>
    <s v="Alexandria"/>
  </r>
  <r>
    <x v="9975"/>
    <x v="2"/>
    <x v="2"/>
    <x v="2"/>
    <x v="0"/>
    <x v="3"/>
    <x v="9950"/>
    <x v="2"/>
    <x v="9969"/>
    <x v="13"/>
    <x v="4060"/>
    <x v="181"/>
    <m/>
    <m/>
    <s v="sq"/>
    <s v="sq"/>
    <n v="3665.44"/>
    <n v="29200970.130000021"/>
    <n v="29200970.130000021"/>
    <s v="Dubai"/>
  </r>
  <r>
    <x v="9976"/>
    <x v="0"/>
    <x v="0"/>
    <x v="0"/>
    <x v="0"/>
    <x v="1"/>
    <x v="9951"/>
    <x v="2"/>
    <x v="9970"/>
    <x v="382"/>
    <x v="1192"/>
    <x v="220"/>
    <m/>
    <m/>
    <s v="sq"/>
    <s v="sq"/>
    <n v="13290.4"/>
    <n v="92327183.770000085"/>
    <n v="92327183.770000085"/>
    <s v="Alexandria"/>
  </r>
  <r>
    <x v="9977"/>
    <x v="4"/>
    <x v="0"/>
    <x v="4"/>
    <x v="2"/>
    <x v="0"/>
    <x v="9952"/>
    <x v="0"/>
    <x v="9971"/>
    <x v="11"/>
    <x v="481"/>
    <x v="74"/>
    <m/>
    <m/>
    <s v="Amazon"/>
    <s v="Amazon"/>
    <n v="16284.02"/>
    <n v="92327183.770000085"/>
    <n v="92327183.770000085"/>
    <s v="Cairo"/>
  </r>
  <r>
    <x v="9978"/>
    <x v="7"/>
    <x v="0"/>
    <x v="7"/>
    <x v="2"/>
    <x v="0"/>
    <x v="9953"/>
    <x v="0"/>
    <x v="9972"/>
    <x v="354"/>
    <x v="3695"/>
    <x v="260"/>
    <m/>
    <m/>
    <s v="Amazon"/>
    <s v="Amazon"/>
    <n v="16284.02"/>
    <n v="92327183.770000085"/>
    <n v="92327183.770000085"/>
    <s v="Cairo"/>
  </r>
  <r>
    <x v="9979"/>
    <x v="6"/>
    <x v="4"/>
    <x v="6"/>
    <x v="0"/>
    <x v="5"/>
    <x v="9954"/>
    <x v="0"/>
    <x v="9973"/>
    <x v="194"/>
    <x v="3506"/>
    <x v="34"/>
    <m/>
    <m/>
    <s v="sq"/>
    <s v="sq"/>
    <n v="27872.98"/>
    <n v="31420413.200000018"/>
    <n v="31420413.200000018"/>
    <s v="Giza"/>
  </r>
  <r>
    <x v="9980"/>
    <x v="1"/>
    <x v="1"/>
    <x v="1"/>
    <x v="2"/>
    <x v="3"/>
    <x v="9955"/>
    <x v="3"/>
    <x v="9974"/>
    <x v="211"/>
    <x v="3836"/>
    <x v="4"/>
    <m/>
    <m/>
    <s v="Amazon"/>
    <s v="Amazon"/>
    <n v="3665.44"/>
    <n v="91504159.730000004"/>
    <n v="91504159.730000004"/>
    <s v="Dubai"/>
  </r>
  <r>
    <x v="9981"/>
    <x v="4"/>
    <x v="0"/>
    <x v="4"/>
    <x v="1"/>
    <x v="3"/>
    <x v="9956"/>
    <x v="1"/>
    <x v="9975"/>
    <x v="294"/>
    <x v="120"/>
    <x v="271"/>
    <m/>
    <m/>
    <s v="Jumia"/>
    <s v="Jum"/>
    <n v="3665.44"/>
    <n v="92327183.770000085"/>
    <n v="92327183.770000085"/>
    <s v="Dubai"/>
  </r>
  <r>
    <x v="9982"/>
    <x v="5"/>
    <x v="1"/>
    <x v="5"/>
    <x v="2"/>
    <x v="3"/>
    <x v="9957"/>
    <x v="4"/>
    <x v="9976"/>
    <x v="89"/>
    <x v="1"/>
    <x v="276"/>
    <m/>
    <m/>
    <s v="Amazon"/>
    <s v="Amazon"/>
    <n v="3665.44"/>
    <n v="91504159.730000004"/>
    <n v="91504159.730000004"/>
    <s v="Dubai"/>
  </r>
  <r>
    <x v="9983"/>
    <x v="8"/>
    <x v="3"/>
    <x v="8"/>
    <x v="2"/>
    <x v="1"/>
    <x v="9958"/>
    <x v="3"/>
    <x v="9977"/>
    <x v="239"/>
    <x v="3666"/>
    <x v="73"/>
    <m/>
    <m/>
    <s v="Amazon"/>
    <s v="Amazon"/>
    <n v="13290.4"/>
    <n v="57542997.559999913"/>
    <n v="57542997.559999913"/>
    <s v="Alexandria"/>
  </r>
  <r>
    <x v="9984"/>
    <x v="9"/>
    <x v="1"/>
    <x v="9"/>
    <x v="0"/>
    <x v="3"/>
    <x v="9959"/>
    <x v="3"/>
    <x v="9978"/>
    <x v="90"/>
    <x v="2075"/>
    <x v="22"/>
    <m/>
    <m/>
    <s v="sq"/>
    <s v="sq"/>
    <n v="3665.44"/>
    <n v="91504159.730000004"/>
    <n v="91504159.730000004"/>
    <s v="Dubai"/>
  </r>
  <r>
    <x v="9985"/>
    <x v="4"/>
    <x v="0"/>
    <x v="4"/>
    <x v="0"/>
    <x v="0"/>
    <x v="9960"/>
    <x v="3"/>
    <x v="9979"/>
    <x v="344"/>
    <x v="1559"/>
    <x v="280"/>
    <m/>
    <m/>
    <s v="sq"/>
    <s v="sq"/>
    <n v="16284.02"/>
    <n v="92327183.770000085"/>
    <n v="92327183.770000085"/>
    <s v="Cairo"/>
  </r>
  <r>
    <x v="9986"/>
    <x v="0"/>
    <x v="0"/>
    <x v="0"/>
    <x v="0"/>
    <x v="3"/>
    <x v="9961"/>
    <x v="0"/>
    <x v="9980"/>
    <x v="79"/>
    <x v="3922"/>
    <x v="287"/>
    <m/>
    <m/>
    <s v="sq"/>
    <s v="sq"/>
    <n v="3665.44"/>
    <n v="92327183.770000085"/>
    <n v="92327183.770000085"/>
    <s v="Dubai"/>
  </r>
  <r>
    <x v="9987"/>
    <x v="1"/>
    <x v="1"/>
    <x v="1"/>
    <x v="2"/>
    <x v="2"/>
    <x v="9962"/>
    <x v="1"/>
    <x v="9981"/>
    <x v="366"/>
    <x v="816"/>
    <x v="205"/>
    <m/>
    <m/>
    <s v="Amazon"/>
    <s v="Amazon"/>
    <n v="26648.76"/>
    <n v="91504159.730000004"/>
    <n v="91504159.730000004"/>
    <s v="Casablanca"/>
  </r>
  <r>
    <x v="9988"/>
    <x v="8"/>
    <x v="3"/>
    <x v="8"/>
    <x v="2"/>
    <x v="5"/>
    <x v="9963"/>
    <x v="3"/>
    <x v="9982"/>
    <x v="198"/>
    <x v="287"/>
    <x v="208"/>
    <m/>
    <m/>
    <s v="Amazon"/>
    <s v="Amazon"/>
    <n v="27872.98"/>
    <n v="57542997.559999913"/>
    <n v="57542997.559999913"/>
    <s v="Giza"/>
  </r>
  <r>
    <x v="9989"/>
    <x v="2"/>
    <x v="2"/>
    <x v="2"/>
    <x v="2"/>
    <x v="2"/>
    <x v="9964"/>
    <x v="3"/>
    <x v="9983"/>
    <x v="328"/>
    <x v="3076"/>
    <x v="328"/>
    <m/>
    <m/>
    <s v="Amazon"/>
    <s v="Amazon"/>
    <n v="26648.76"/>
    <n v="29200970.130000021"/>
    <n v="29200970.130000021"/>
    <s v="Casablanca"/>
  </r>
  <r>
    <x v="9990"/>
    <x v="0"/>
    <x v="0"/>
    <x v="0"/>
    <x v="0"/>
    <x v="2"/>
    <x v="9965"/>
    <x v="4"/>
    <x v="9984"/>
    <x v="274"/>
    <x v="1385"/>
    <x v="313"/>
    <m/>
    <m/>
    <s v="sq"/>
    <s v="sq"/>
    <n v="26648.76"/>
    <n v="92327183.770000085"/>
    <n v="92327183.770000085"/>
    <s v="Casablanca"/>
  </r>
  <r>
    <x v="9991"/>
    <x v="4"/>
    <x v="0"/>
    <x v="4"/>
    <x v="1"/>
    <x v="1"/>
    <x v="9966"/>
    <x v="3"/>
    <x v="9985"/>
    <x v="47"/>
    <x v="1649"/>
    <x v="126"/>
    <m/>
    <m/>
    <s v="Jumia"/>
    <s v="Jum"/>
    <n v="13290.4"/>
    <n v="92327183.770000085"/>
    <n v="92327183.770000085"/>
    <s v="Alexandria"/>
  </r>
  <r>
    <x v="9992"/>
    <x v="1"/>
    <x v="1"/>
    <x v="1"/>
    <x v="1"/>
    <x v="0"/>
    <x v="9967"/>
    <x v="2"/>
    <x v="9986"/>
    <x v="75"/>
    <x v="4305"/>
    <x v="191"/>
    <m/>
    <m/>
    <s v="Jumia"/>
    <s v="Jum"/>
    <n v="16284.02"/>
    <n v="91504159.730000004"/>
    <n v="91504159.730000004"/>
    <s v="Cairo"/>
  </r>
  <r>
    <x v="9993"/>
    <x v="4"/>
    <x v="0"/>
    <x v="4"/>
    <x v="0"/>
    <x v="2"/>
    <x v="9968"/>
    <x v="4"/>
    <x v="9987"/>
    <x v="24"/>
    <x v="2714"/>
    <x v="333"/>
    <m/>
    <m/>
    <s v="sq"/>
    <s v="sq"/>
    <n v="26648.76"/>
    <n v="92327183.770000085"/>
    <n v="92327183.770000085"/>
    <s v="Casablanca"/>
  </r>
  <r>
    <x v="9994"/>
    <x v="9"/>
    <x v="1"/>
    <x v="9"/>
    <x v="1"/>
    <x v="0"/>
    <x v="9969"/>
    <x v="2"/>
    <x v="9988"/>
    <x v="258"/>
    <x v="4317"/>
    <x v="229"/>
    <m/>
    <m/>
    <s v="Jumia"/>
    <s v="Jum"/>
    <n v="16284.02"/>
    <n v="91504159.730000004"/>
    <n v="91504159.730000004"/>
    <s v="Cairo"/>
  </r>
  <r>
    <x v="9995"/>
    <x v="3"/>
    <x v="3"/>
    <x v="3"/>
    <x v="1"/>
    <x v="4"/>
    <x v="9970"/>
    <x v="0"/>
    <x v="9989"/>
    <x v="262"/>
    <x v="5"/>
    <x v="201"/>
    <m/>
    <m/>
    <s v="Jumia"/>
    <s v="Jum"/>
    <n v="99349.3"/>
    <n v="57542997.559999913"/>
    <n v="57542997.559999913"/>
    <s v="Riyadh"/>
  </r>
  <r>
    <x v="9996"/>
    <x v="9"/>
    <x v="1"/>
    <x v="9"/>
    <x v="0"/>
    <x v="0"/>
    <x v="9971"/>
    <x v="4"/>
    <x v="9990"/>
    <x v="12"/>
    <x v="2393"/>
    <x v="104"/>
    <m/>
    <m/>
    <s v="sq"/>
    <s v="sq"/>
    <n v="16284.02"/>
    <n v="91504159.730000004"/>
    <n v="91504159.730000004"/>
    <s v="Cairo"/>
  </r>
  <r>
    <x v="9997"/>
    <x v="9"/>
    <x v="1"/>
    <x v="9"/>
    <x v="2"/>
    <x v="4"/>
    <x v="9972"/>
    <x v="0"/>
    <x v="9991"/>
    <x v="380"/>
    <x v="2718"/>
    <x v="42"/>
    <m/>
    <m/>
    <s v="Amazon"/>
    <s v="Amazon"/>
    <n v="99349.3"/>
    <n v="91504159.730000004"/>
    <n v="91504159.730000004"/>
    <s v="Riyadh"/>
  </r>
  <r>
    <x v="9998"/>
    <x v="5"/>
    <x v="1"/>
    <x v="5"/>
    <x v="2"/>
    <x v="4"/>
    <x v="9973"/>
    <x v="4"/>
    <x v="9992"/>
    <x v="306"/>
    <x v="2048"/>
    <x v="34"/>
    <m/>
    <m/>
    <s v="Amazon"/>
    <s v="Amazon"/>
    <n v="99349.3"/>
    <n v="91504159.730000004"/>
    <n v="91504159.730000004"/>
    <s v="Riyadh"/>
  </r>
  <r>
    <x v="9999"/>
    <x v="2"/>
    <x v="2"/>
    <x v="2"/>
    <x v="1"/>
    <x v="2"/>
    <x v="9974"/>
    <x v="3"/>
    <x v="9993"/>
    <x v="257"/>
    <x v="2042"/>
    <x v="77"/>
    <m/>
    <m/>
    <s v="Jumia"/>
    <s v="Jum"/>
    <n v="26648.76"/>
    <n v="29200970.130000021"/>
    <n v="29200970.130000021"/>
    <s v="Casablanc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RD100000"/>
    <s v="Samsung Galaxy A14"/>
    <x v="0"/>
    <x v="0"/>
    <x v="0"/>
    <x v="0"/>
    <n v="16284.02"/>
    <n v="1"/>
    <x v="0"/>
    <x v="0"/>
    <n v="1684"/>
    <x v="0"/>
    <n v="301995724.3900001"/>
    <s v="sum"/>
    <s v="sq"/>
    <s v="sq"/>
    <n v="16284.02"/>
    <n v="92327183.770000085"/>
    <n v="92327183.770000085"/>
    <s v="Cairo"/>
  </r>
  <r>
    <s v="ORD100001"/>
    <s v="Nike Air Max"/>
    <x v="1"/>
    <x v="1"/>
    <x v="1"/>
    <x v="1"/>
    <n v="6645.2"/>
    <n v="2"/>
    <x v="1"/>
    <x v="1"/>
    <n v="3604"/>
    <x v="1"/>
    <n v="30199.57243900001"/>
    <s v="average "/>
    <s v="Jumia"/>
    <s v="Jum"/>
    <n v="13290.4"/>
    <n v="91504159.730000004"/>
    <n v="91504159.730000004"/>
    <s v="Alexandria"/>
  </r>
  <r>
    <s v="ORD100002"/>
    <s v="Bluetooth Headset"/>
    <x v="2"/>
    <x v="2"/>
    <x v="1"/>
    <x v="2"/>
    <n v="8882.92"/>
    <n v="3"/>
    <x v="2"/>
    <x v="2"/>
    <n v="1257"/>
    <x v="2"/>
    <n v="113.55"/>
    <s v="min"/>
    <s v="Jumia"/>
    <s v="Jum"/>
    <n v="26648.76"/>
    <n v="29200970.130000021"/>
    <n v="29200970.130000021"/>
    <s v="Casablanca"/>
  </r>
  <r>
    <s v="ORD100003"/>
    <s v="HP Pavilion Laptop"/>
    <x v="3"/>
    <x v="3"/>
    <x v="0"/>
    <x v="3"/>
    <n v="3665.44"/>
    <n v="1"/>
    <x v="3"/>
    <x v="3"/>
    <n v="662"/>
    <x v="3"/>
    <n v="99993.8"/>
    <s v="max"/>
    <s v="sq"/>
    <s v="sq"/>
    <n v="3665.44"/>
    <n v="57542997.559999913"/>
    <n v="57542997.559999913"/>
    <s v="Dubai"/>
  </r>
  <r>
    <s v="ORD100004"/>
    <s v="iPhone 13"/>
    <x v="0"/>
    <x v="4"/>
    <x v="0"/>
    <x v="2"/>
    <n v="5210.37"/>
    <n v="2"/>
    <x v="4"/>
    <x v="4"/>
    <n v="2424"/>
    <x v="4"/>
    <n v="10000"/>
    <s v="count"/>
    <s v="sq"/>
    <s v="sq"/>
    <n v="26648.76"/>
    <n v="92327183.770000085"/>
    <n v="92327183.770000085"/>
    <s v="Casablanca"/>
  </r>
  <r>
    <s v="ORD100005"/>
    <s v="T-shirt Cotton"/>
    <x v="1"/>
    <x v="5"/>
    <x v="0"/>
    <x v="4"/>
    <n v="19869.86"/>
    <n v="5"/>
    <x v="5"/>
    <x v="5"/>
    <n v="2154"/>
    <x v="5"/>
    <n v="9843"/>
    <s v="count if"/>
    <s v="sq"/>
    <s v="sq"/>
    <n v="99349.3"/>
    <n v="91504159.730000004"/>
    <n v="91504159.730000004"/>
    <s v="Riyadh"/>
  </r>
  <r>
    <s v="ORD100006"/>
    <s v="T-shirt Cotton"/>
    <x v="1"/>
    <x v="5"/>
    <x v="0"/>
    <x v="2"/>
    <n v="17796.11"/>
    <n v="2"/>
    <x v="6"/>
    <x v="6"/>
    <n v="4309"/>
    <x v="6"/>
    <m/>
    <m/>
    <s v="sq"/>
    <s v="sq"/>
    <n v="26648.76"/>
    <n v="91504159.730000004"/>
    <n v="91504159.730000004"/>
    <s v="Casablanca"/>
  </r>
  <r>
    <s v="ORD100007"/>
    <s v="Smartwatch FitPro"/>
    <x v="4"/>
    <x v="6"/>
    <x v="0"/>
    <x v="2"/>
    <n v="13081.14"/>
    <n v="3"/>
    <x v="7"/>
    <x v="7"/>
    <n v="3504"/>
    <x v="7"/>
    <m/>
    <m/>
    <s v="sq"/>
    <s v="sq"/>
    <n v="26648.76"/>
    <n v="31420413.200000018"/>
    <n v="31420413.200000018"/>
    <s v="Casablanca"/>
  </r>
  <r>
    <s v="ORD100008"/>
    <s v="T-shirt Cotton"/>
    <x v="1"/>
    <x v="5"/>
    <x v="2"/>
    <x v="3"/>
    <n v="510.3"/>
    <n v="5"/>
    <x v="8"/>
    <x v="8"/>
    <n v="178"/>
    <x v="8"/>
    <m/>
    <m/>
    <s v="Amazon"/>
    <s v="Amazon"/>
    <n v="3665.44"/>
    <n v="91504159.730000004"/>
    <n v="91504159.730000004"/>
    <s v="Dubai"/>
  </r>
  <r>
    <s v="ORD100009"/>
    <s v="Xiaomi Redmi Note 12"/>
    <x v="0"/>
    <x v="7"/>
    <x v="1"/>
    <x v="4"/>
    <n v="6326.57"/>
    <n v="3"/>
    <x v="9"/>
    <x v="9"/>
    <n v="4589"/>
    <x v="9"/>
    <m/>
    <m/>
    <s v="Jumia"/>
    <s v="Jum"/>
    <n v="99349.3"/>
    <n v="92327183.770000085"/>
    <n v="92327183.770000085"/>
    <s v="Riyadh"/>
  </r>
  <r>
    <s v="ORD100010"/>
    <s v="Samsung Galaxy A14"/>
    <x v="0"/>
    <x v="0"/>
    <x v="1"/>
    <x v="4"/>
    <n v="10283.51"/>
    <n v="1"/>
    <x v="10"/>
    <x v="10"/>
    <n v="4702"/>
    <x v="10"/>
    <m/>
    <m/>
    <s v="Jumia"/>
    <s v="Jum"/>
    <n v="99349.3"/>
    <n v="92327183.770000085"/>
    <n v="92327183.770000085"/>
    <s v="Riyadh"/>
  </r>
  <r>
    <s v="ORD100011"/>
    <s v="Dell Inspiron 3501"/>
    <x v="3"/>
    <x v="8"/>
    <x v="1"/>
    <x v="2"/>
    <n v="451.79"/>
    <n v="2"/>
    <x v="11"/>
    <x v="11"/>
    <n v="618"/>
    <x v="11"/>
    <m/>
    <m/>
    <s v="Jumia"/>
    <s v="Jum"/>
    <n v="26648.76"/>
    <n v="57542997.559999913"/>
    <n v="57542997.559999913"/>
    <s v="Casablanca"/>
  </r>
  <r>
    <s v="ORD100012"/>
    <s v="HP Pavilion Laptop"/>
    <x v="3"/>
    <x v="3"/>
    <x v="0"/>
    <x v="3"/>
    <n v="5904.49"/>
    <n v="3"/>
    <x v="12"/>
    <x v="12"/>
    <n v="1215"/>
    <x v="12"/>
    <m/>
    <m/>
    <s v="sq"/>
    <s v="sq"/>
    <n v="3665.44"/>
    <n v="57542997.559999913"/>
    <n v="57542997.559999913"/>
    <s v="Dubai"/>
  </r>
  <r>
    <s v="ORD100013"/>
    <s v="HP Pavilion Laptop"/>
    <x v="3"/>
    <x v="3"/>
    <x v="1"/>
    <x v="3"/>
    <n v="19853.189999999999"/>
    <n v="4"/>
    <x v="13"/>
    <x v="13"/>
    <n v="2143"/>
    <x v="13"/>
    <m/>
    <m/>
    <s v="Jumia"/>
    <s v="Jum"/>
    <n v="3665.44"/>
    <n v="57542997.559999913"/>
    <n v="57542997.559999913"/>
    <s v="Dubai"/>
  </r>
  <r>
    <s v="ORD100014"/>
    <s v="HP Pavilion Laptop"/>
    <x v="3"/>
    <x v="3"/>
    <x v="1"/>
    <x v="1"/>
    <n v="17920.82"/>
    <n v="4"/>
    <x v="14"/>
    <x v="14"/>
    <n v="2166"/>
    <x v="14"/>
    <m/>
    <m/>
    <s v="Jumia"/>
    <s v="Jum"/>
    <n v="13290.4"/>
    <n v="57542997.559999913"/>
    <n v="57542997.559999913"/>
    <s v="Alexandria"/>
  </r>
  <r>
    <s v="ORD100015"/>
    <s v="Xiaomi Redmi Note 12"/>
    <x v="0"/>
    <x v="7"/>
    <x v="2"/>
    <x v="0"/>
    <n v="15802.27"/>
    <n v="5"/>
    <x v="15"/>
    <x v="15"/>
    <n v="1853"/>
    <x v="15"/>
    <m/>
    <m/>
    <s v="Amazon"/>
    <s v="Amazon"/>
    <n v="16284.02"/>
    <n v="92327183.770000085"/>
    <n v="92327183.770000085"/>
    <s v="Cairo"/>
  </r>
  <r>
    <s v="ORD100016"/>
    <s v="Samsung Galaxy A14"/>
    <x v="0"/>
    <x v="0"/>
    <x v="0"/>
    <x v="1"/>
    <n v="3529.77"/>
    <n v="5"/>
    <x v="16"/>
    <x v="16"/>
    <n v="717"/>
    <x v="16"/>
    <m/>
    <m/>
    <s v="sq"/>
    <s v="sq"/>
    <n v="13290.4"/>
    <n v="92327183.770000085"/>
    <n v="92327183.770000085"/>
    <s v="Alexandria"/>
  </r>
  <r>
    <s v="ORD100017"/>
    <s v="Dell Inspiron 3501"/>
    <x v="3"/>
    <x v="8"/>
    <x v="2"/>
    <x v="0"/>
    <n v="13247.77"/>
    <n v="3"/>
    <x v="17"/>
    <x v="17"/>
    <n v="4403"/>
    <x v="17"/>
    <m/>
    <m/>
    <s v="Amazon"/>
    <s v="Amazon"/>
    <n v="16284.02"/>
    <n v="57542997.559999913"/>
    <n v="57542997.559999913"/>
    <s v="Cairo"/>
  </r>
  <r>
    <s v="ORD100018"/>
    <s v="iPhone 13"/>
    <x v="0"/>
    <x v="4"/>
    <x v="2"/>
    <x v="5"/>
    <n v="13936.49"/>
    <n v="2"/>
    <x v="18"/>
    <x v="18"/>
    <n v="153"/>
    <x v="18"/>
    <m/>
    <m/>
    <s v="Amazon"/>
    <s v="Amazon"/>
    <n v="27872.98"/>
    <n v="92327183.770000085"/>
    <n v="92327183.770000085"/>
    <s v="Giza"/>
  </r>
  <r>
    <s v="ORD100019"/>
    <s v="T-shirt Cotton"/>
    <x v="1"/>
    <x v="5"/>
    <x v="0"/>
    <x v="0"/>
    <n v="5953.25"/>
    <n v="3"/>
    <x v="19"/>
    <x v="19"/>
    <n v="3079"/>
    <x v="19"/>
    <m/>
    <m/>
    <s v="sq"/>
    <s v="sq"/>
    <n v="16284.02"/>
    <n v="91504159.730000004"/>
    <n v="91504159.730000004"/>
    <s v="Cairo"/>
  </r>
  <r>
    <s v="ORD100020"/>
    <s v="Adidas Running Shoes"/>
    <x v="1"/>
    <x v="9"/>
    <x v="2"/>
    <x v="3"/>
    <n v="9716.9500000000007"/>
    <n v="4"/>
    <x v="20"/>
    <x v="20"/>
    <n v="60"/>
    <x v="20"/>
    <m/>
    <m/>
    <s v="Amazon"/>
    <s v="Amazon"/>
    <n v="3665.44"/>
    <n v="91504159.730000004"/>
    <n v="91504159.730000004"/>
    <s v="Dubai"/>
  </r>
  <r>
    <s v="ORD100021"/>
    <s v="Samsung Galaxy A14"/>
    <x v="0"/>
    <x v="0"/>
    <x v="1"/>
    <x v="2"/>
    <n v="12134.55"/>
    <n v="4"/>
    <x v="21"/>
    <x v="21"/>
    <n v="2413"/>
    <x v="21"/>
    <m/>
    <m/>
    <s v="Jumia"/>
    <s v="Jum"/>
    <n v="26648.76"/>
    <n v="92327183.770000085"/>
    <n v="92327183.770000085"/>
    <s v="Casablanca"/>
  </r>
  <r>
    <s v="ORD100022"/>
    <s v="iPhone 13"/>
    <x v="0"/>
    <x v="4"/>
    <x v="1"/>
    <x v="1"/>
    <n v="3597.29"/>
    <n v="1"/>
    <x v="22"/>
    <x v="22"/>
    <n v="2559"/>
    <x v="22"/>
    <m/>
    <m/>
    <s v="Jumia"/>
    <s v="Jum"/>
    <n v="13290.4"/>
    <n v="92327183.770000085"/>
    <n v="92327183.770000085"/>
    <s v="Alexandria"/>
  </r>
  <r>
    <s v="ORD100023"/>
    <s v="Dell Inspiron 3501"/>
    <x v="3"/>
    <x v="8"/>
    <x v="1"/>
    <x v="2"/>
    <n v="17087.439999999999"/>
    <n v="3"/>
    <x v="23"/>
    <x v="23"/>
    <n v="2187"/>
    <x v="23"/>
    <m/>
    <m/>
    <s v="Jumia"/>
    <s v="Jum"/>
    <n v="26648.76"/>
    <n v="57542997.559999913"/>
    <n v="57542997.559999913"/>
    <s v="Casablanca"/>
  </r>
  <r>
    <s v="ORD100024"/>
    <s v="Samsung Galaxy A14"/>
    <x v="0"/>
    <x v="0"/>
    <x v="0"/>
    <x v="3"/>
    <n v="7396.38"/>
    <n v="2"/>
    <x v="24"/>
    <x v="24"/>
    <n v="1123"/>
    <x v="24"/>
    <m/>
    <m/>
    <s v="sq"/>
    <s v="sq"/>
    <n v="3665.44"/>
    <n v="92327183.770000085"/>
    <n v="92327183.770000085"/>
    <s v="Dubai"/>
  </r>
  <r>
    <s v="ORD100025"/>
    <s v="Xiaomi Redmi Note 12"/>
    <x v="0"/>
    <x v="7"/>
    <x v="0"/>
    <x v="2"/>
    <n v="15915.39"/>
    <n v="5"/>
    <x v="25"/>
    <x v="25"/>
    <n v="534"/>
    <x v="25"/>
    <m/>
    <m/>
    <s v="sq"/>
    <s v="sq"/>
    <n v="26648.76"/>
    <n v="92327183.770000085"/>
    <n v="92327183.770000085"/>
    <s v="Casablanca"/>
  </r>
  <r>
    <s v="ORD100026"/>
    <s v="iPhone 13"/>
    <x v="0"/>
    <x v="4"/>
    <x v="0"/>
    <x v="3"/>
    <n v="14633.56"/>
    <n v="4"/>
    <x v="26"/>
    <x v="26"/>
    <n v="4444"/>
    <x v="26"/>
    <m/>
    <m/>
    <s v="sq"/>
    <s v="sq"/>
    <n v="3665.44"/>
    <n v="92327183.770000085"/>
    <n v="92327183.770000085"/>
    <s v="Dubai"/>
  </r>
  <r>
    <s v="ORD100027"/>
    <s v="HP Pavilion Laptop"/>
    <x v="3"/>
    <x v="3"/>
    <x v="0"/>
    <x v="5"/>
    <n v="19624.3"/>
    <n v="1"/>
    <x v="27"/>
    <x v="27"/>
    <n v="3542"/>
    <x v="27"/>
    <m/>
    <m/>
    <s v="sq"/>
    <s v="sq"/>
    <n v="27872.98"/>
    <n v="57542997.559999913"/>
    <n v="57542997.559999913"/>
    <s v="Giza"/>
  </r>
  <r>
    <s v="ORD100028"/>
    <s v="Bluetooth Headset"/>
    <x v="2"/>
    <x v="2"/>
    <x v="2"/>
    <x v="5"/>
    <n v="12094.71"/>
    <n v="2"/>
    <x v="28"/>
    <x v="28"/>
    <n v="628"/>
    <x v="28"/>
    <m/>
    <m/>
    <s v="Amazon"/>
    <s v="Amazon"/>
    <n v="27872.98"/>
    <n v="29200970.130000021"/>
    <n v="29200970.130000021"/>
    <s v="Giza"/>
  </r>
  <r>
    <s v="ORD100029"/>
    <s v="Smartwatch FitPro"/>
    <x v="4"/>
    <x v="6"/>
    <x v="1"/>
    <x v="3"/>
    <n v="1682.41"/>
    <n v="2"/>
    <x v="29"/>
    <x v="29"/>
    <n v="3355"/>
    <x v="29"/>
    <m/>
    <m/>
    <s v="Jumia"/>
    <s v="Jum"/>
    <n v="3665.44"/>
    <n v="31420413.200000018"/>
    <n v="31420413.200000018"/>
    <s v="Dubai"/>
  </r>
  <r>
    <s v="ORD100030"/>
    <s v="Samsung Galaxy A14"/>
    <x v="0"/>
    <x v="0"/>
    <x v="1"/>
    <x v="5"/>
    <n v="6584.51"/>
    <n v="3"/>
    <x v="30"/>
    <x v="30"/>
    <n v="4582"/>
    <x v="30"/>
    <m/>
    <m/>
    <s v="Jumia"/>
    <s v="Jum"/>
    <n v="27872.98"/>
    <n v="92327183.770000085"/>
    <n v="92327183.770000085"/>
    <s v="Giza"/>
  </r>
  <r>
    <s v="ORD100031"/>
    <s v="HP Pavilion Laptop"/>
    <x v="3"/>
    <x v="3"/>
    <x v="0"/>
    <x v="5"/>
    <n v="3760.61"/>
    <n v="2"/>
    <x v="31"/>
    <x v="10"/>
    <n v="2947"/>
    <x v="31"/>
    <m/>
    <m/>
    <s v="sq"/>
    <s v="sq"/>
    <n v="27872.98"/>
    <n v="57542997.559999913"/>
    <n v="57542997.559999913"/>
    <s v="Giza"/>
  </r>
  <r>
    <s v="ORD100032"/>
    <s v="Dell Inspiron 3501"/>
    <x v="3"/>
    <x v="8"/>
    <x v="2"/>
    <x v="1"/>
    <n v="15781.15"/>
    <n v="4"/>
    <x v="32"/>
    <x v="31"/>
    <n v="4325"/>
    <x v="32"/>
    <m/>
    <m/>
    <s v="Amazon"/>
    <s v="Amazon"/>
    <n v="13290.4"/>
    <n v="57542997.559999913"/>
    <n v="57542997.559999913"/>
    <s v="Alexandria"/>
  </r>
  <r>
    <s v="ORD100033"/>
    <s v="Adidas Running Shoes"/>
    <x v="1"/>
    <x v="9"/>
    <x v="0"/>
    <x v="1"/>
    <n v="9205.93"/>
    <n v="2"/>
    <x v="33"/>
    <x v="32"/>
    <n v="4684"/>
    <x v="33"/>
    <m/>
    <m/>
    <s v="sq"/>
    <s v="sq"/>
    <n v="13290.4"/>
    <n v="91504159.730000004"/>
    <n v="91504159.730000004"/>
    <s v="Alexandria"/>
  </r>
  <r>
    <s v="ORD100034"/>
    <s v="Adidas Running Shoes"/>
    <x v="1"/>
    <x v="9"/>
    <x v="0"/>
    <x v="4"/>
    <n v="8827.9599999999991"/>
    <n v="5"/>
    <x v="34"/>
    <x v="33"/>
    <n v="1653"/>
    <x v="34"/>
    <m/>
    <m/>
    <s v="sq"/>
    <s v="sq"/>
    <n v="99349.3"/>
    <n v="91504159.730000004"/>
    <n v="91504159.730000004"/>
    <s v="Riyadh"/>
  </r>
  <r>
    <s v="ORD100035"/>
    <s v="iPhone 13"/>
    <x v="0"/>
    <x v="4"/>
    <x v="0"/>
    <x v="2"/>
    <n v="3698.12"/>
    <n v="4"/>
    <x v="35"/>
    <x v="34"/>
    <n v="4028"/>
    <x v="1"/>
    <m/>
    <m/>
    <s v="sq"/>
    <s v="sq"/>
    <n v="26648.76"/>
    <n v="92327183.770000085"/>
    <n v="92327183.770000085"/>
    <s v="Casablanca"/>
  </r>
  <r>
    <s v="ORD100036"/>
    <s v="iPhone 13"/>
    <x v="0"/>
    <x v="4"/>
    <x v="0"/>
    <x v="0"/>
    <n v="19025.22"/>
    <n v="2"/>
    <x v="36"/>
    <x v="35"/>
    <n v="2108"/>
    <x v="35"/>
    <m/>
    <m/>
    <s v="sq"/>
    <s v="sq"/>
    <n v="16284.02"/>
    <n v="92327183.770000085"/>
    <n v="92327183.770000085"/>
    <s v="Cairo"/>
  </r>
  <r>
    <s v="ORD100037"/>
    <s v="Bluetooth Headset"/>
    <x v="2"/>
    <x v="2"/>
    <x v="2"/>
    <x v="1"/>
    <n v="7460.49"/>
    <n v="5"/>
    <x v="37"/>
    <x v="20"/>
    <n v="967"/>
    <x v="36"/>
    <m/>
    <m/>
    <s v="Amazon"/>
    <s v="Amazon"/>
    <n v="13290.4"/>
    <n v="29200970.130000021"/>
    <n v="29200970.130000021"/>
    <s v="Alexandria"/>
  </r>
  <r>
    <s v="ORD100038"/>
    <s v="Dell Inspiron 3501"/>
    <x v="3"/>
    <x v="8"/>
    <x v="1"/>
    <x v="3"/>
    <n v="8959.0499999999993"/>
    <n v="3"/>
    <x v="38"/>
    <x v="36"/>
    <n v="3816"/>
    <x v="37"/>
    <m/>
    <m/>
    <s v="Jumia"/>
    <s v="Jum"/>
    <n v="3665.44"/>
    <n v="57542997.559999913"/>
    <n v="57542997.559999913"/>
    <s v="Dubai"/>
  </r>
  <r>
    <s v="ORD100039"/>
    <s v="Xiaomi Redmi Note 12"/>
    <x v="0"/>
    <x v="7"/>
    <x v="1"/>
    <x v="3"/>
    <n v="16159.36"/>
    <n v="4"/>
    <x v="39"/>
    <x v="37"/>
    <n v="1433"/>
    <x v="38"/>
    <m/>
    <m/>
    <s v="Jumia"/>
    <s v="Jum"/>
    <n v="3665.44"/>
    <n v="92327183.770000085"/>
    <n v="92327183.770000085"/>
    <s v="Dubai"/>
  </r>
  <r>
    <s v="ORD100040"/>
    <s v="HP Pavilion Laptop"/>
    <x v="3"/>
    <x v="3"/>
    <x v="0"/>
    <x v="5"/>
    <n v="14053.17"/>
    <n v="5"/>
    <x v="40"/>
    <x v="38"/>
    <n v="2252"/>
    <x v="4"/>
    <m/>
    <m/>
    <s v="sq"/>
    <s v="sq"/>
    <n v="27872.98"/>
    <n v="57542997.559999913"/>
    <n v="57542997.559999913"/>
    <s v="Giza"/>
  </r>
  <r>
    <s v="ORD100041"/>
    <s v="Dell Inspiron 3501"/>
    <x v="3"/>
    <x v="8"/>
    <x v="2"/>
    <x v="2"/>
    <n v="5551.93"/>
    <n v="5"/>
    <x v="41"/>
    <x v="39"/>
    <n v="4041"/>
    <x v="39"/>
    <m/>
    <m/>
    <s v="Amazon"/>
    <s v="Amazon"/>
    <n v="26648.76"/>
    <n v="57542997.559999913"/>
    <n v="57542997.559999913"/>
    <s v="Casablanca"/>
  </r>
  <r>
    <s v="ORD100042"/>
    <s v="Xiaomi Redmi Note 12"/>
    <x v="0"/>
    <x v="7"/>
    <x v="0"/>
    <x v="3"/>
    <n v="12852.91"/>
    <n v="4"/>
    <x v="42"/>
    <x v="40"/>
    <n v="4551"/>
    <x v="40"/>
    <m/>
    <m/>
    <s v="sq"/>
    <s v="sq"/>
    <n v="3665.44"/>
    <n v="92327183.770000085"/>
    <n v="92327183.770000085"/>
    <s v="Dubai"/>
  </r>
  <r>
    <s v="ORD100043"/>
    <s v="Nike Air Max"/>
    <x v="1"/>
    <x v="1"/>
    <x v="0"/>
    <x v="0"/>
    <n v="8129.36"/>
    <n v="5"/>
    <x v="43"/>
    <x v="11"/>
    <n v="1636"/>
    <x v="41"/>
    <m/>
    <m/>
    <s v="sq"/>
    <s v="sq"/>
    <n v="16284.02"/>
    <n v="91504159.730000004"/>
    <n v="91504159.730000004"/>
    <s v="Cairo"/>
  </r>
  <r>
    <s v="ORD100044"/>
    <s v="iPhone 13"/>
    <x v="0"/>
    <x v="4"/>
    <x v="1"/>
    <x v="2"/>
    <n v="8545.16"/>
    <n v="2"/>
    <x v="44"/>
    <x v="41"/>
    <n v="3430"/>
    <x v="42"/>
    <m/>
    <m/>
    <s v="Jumia"/>
    <s v="Jum"/>
    <n v="26648.76"/>
    <n v="92327183.770000085"/>
    <n v="92327183.770000085"/>
    <s v="Casablanca"/>
  </r>
  <r>
    <s v="ORD100045"/>
    <s v="Nike Air Max"/>
    <x v="1"/>
    <x v="1"/>
    <x v="1"/>
    <x v="3"/>
    <n v="12387.97"/>
    <n v="4"/>
    <x v="45"/>
    <x v="42"/>
    <n v="1568"/>
    <x v="43"/>
    <m/>
    <m/>
    <s v="Jumia"/>
    <s v="Jum"/>
    <n v="3665.44"/>
    <n v="91504159.730000004"/>
    <n v="91504159.730000004"/>
    <s v="Dubai"/>
  </r>
  <r>
    <s v="ORD100046"/>
    <s v="T-shirt Cotton"/>
    <x v="1"/>
    <x v="5"/>
    <x v="2"/>
    <x v="5"/>
    <n v="10278.34"/>
    <n v="1"/>
    <x v="46"/>
    <x v="43"/>
    <n v="3827"/>
    <x v="44"/>
    <m/>
    <m/>
    <s v="Amazon"/>
    <s v="Amazon"/>
    <n v="27872.98"/>
    <n v="91504159.730000004"/>
    <n v="91504159.730000004"/>
    <s v="Giza"/>
  </r>
  <r>
    <s v="ORD100047"/>
    <s v="Nike Air Max"/>
    <x v="1"/>
    <x v="1"/>
    <x v="1"/>
    <x v="5"/>
    <n v="11576.04"/>
    <n v="5"/>
    <x v="47"/>
    <x v="44"/>
    <n v="2789"/>
    <x v="45"/>
    <m/>
    <m/>
    <s v="Jumia"/>
    <s v="Jum"/>
    <n v="27872.98"/>
    <n v="91504159.730000004"/>
    <n v="91504159.730000004"/>
    <s v="Giza"/>
  </r>
  <r>
    <s v="ORD100048"/>
    <s v="Xiaomi Redmi Note 12"/>
    <x v="0"/>
    <x v="7"/>
    <x v="1"/>
    <x v="2"/>
    <n v="12112.14"/>
    <n v="3"/>
    <x v="48"/>
    <x v="45"/>
    <n v="2088"/>
    <x v="46"/>
    <m/>
    <m/>
    <s v="Jumia"/>
    <s v="Jum"/>
    <n v="26648.76"/>
    <n v="92327183.770000085"/>
    <n v="92327183.770000085"/>
    <s v="Casablanca"/>
  </r>
  <r>
    <s v="ORD100049"/>
    <s v="Xiaomi Redmi Note 12"/>
    <x v="0"/>
    <x v="7"/>
    <x v="0"/>
    <x v="2"/>
    <n v="2211.64"/>
    <n v="4"/>
    <x v="49"/>
    <x v="46"/>
    <n v="1320"/>
    <x v="47"/>
    <m/>
    <m/>
    <s v="sq"/>
    <s v="sq"/>
    <n v="26648.76"/>
    <n v="92327183.770000085"/>
    <n v="92327183.770000085"/>
    <s v="Casablanca"/>
  </r>
  <r>
    <s v="ORD100050"/>
    <s v="HP Pavilion Laptop"/>
    <x v="3"/>
    <x v="3"/>
    <x v="1"/>
    <x v="0"/>
    <n v="3124.84"/>
    <n v="5"/>
    <x v="50"/>
    <x v="47"/>
    <n v="2304"/>
    <x v="48"/>
    <m/>
    <m/>
    <s v="Jumia"/>
    <s v="Jum"/>
    <n v="16284.02"/>
    <n v="57542997.559999913"/>
    <n v="57542997.559999913"/>
    <s v="Cairo"/>
  </r>
  <r>
    <s v="ORD100051"/>
    <s v="iPhone 13"/>
    <x v="0"/>
    <x v="4"/>
    <x v="2"/>
    <x v="4"/>
    <n v="756.73"/>
    <n v="2"/>
    <x v="51"/>
    <x v="48"/>
    <n v="3465"/>
    <x v="49"/>
    <m/>
    <m/>
    <s v="Amazon"/>
    <s v="Amazon"/>
    <n v="99349.3"/>
    <n v="92327183.770000085"/>
    <n v="92327183.770000085"/>
    <s v="Riyadh"/>
  </r>
  <r>
    <s v="ORD100052"/>
    <s v="iPhone 13"/>
    <x v="0"/>
    <x v="4"/>
    <x v="0"/>
    <x v="4"/>
    <n v="14895.57"/>
    <n v="1"/>
    <x v="52"/>
    <x v="4"/>
    <n v="4267"/>
    <x v="50"/>
    <m/>
    <m/>
    <s v="sq"/>
    <s v="sq"/>
    <n v="99349.3"/>
    <n v="92327183.770000085"/>
    <n v="92327183.770000085"/>
    <s v="Riyadh"/>
  </r>
  <r>
    <s v="ORD100053"/>
    <s v="Dell Inspiron 3501"/>
    <x v="3"/>
    <x v="8"/>
    <x v="1"/>
    <x v="3"/>
    <n v="18273.23"/>
    <n v="1"/>
    <x v="53"/>
    <x v="49"/>
    <n v="1062"/>
    <x v="51"/>
    <m/>
    <m/>
    <s v="Jumia"/>
    <s v="Jum"/>
    <n v="3665.44"/>
    <n v="57542997.559999913"/>
    <n v="57542997.559999913"/>
    <s v="Dubai"/>
  </r>
  <r>
    <s v="ORD100054"/>
    <s v="Adidas Running Shoes"/>
    <x v="1"/>
    <x v="9"/>
    <x v="2"/>
    <x v="1"/>
    <n v="10005.530000000001"/>
    <n v="5"/>
    <x v="54"/>
    <x v="50"/>
    <n v="2537"/>
    <x v="52"/>
    <m/>
    <m/>
    <s v="Amazon"/>
    <s v="Amazon"/>
    <n v="13290.4"/>
    <n v="91504159.730000004"/>
    <n v="91504159.730000004"/>
    <s v="Alexandria"/>
  </r>
  <r>
    <s v="ORD100055"/>
    <s v="HP Pavilion Laptop"/>
    <x v="3"/>
    <x v="3"/>
    <x v="2"/>
    <x v="1"/>
    <n v="4126.25"/>
    <n v="4"/>
    <x v="55"/>
    <x v="51"/>
    <n v="1716"/>
    <x v="12"/>
    <m/>
    <m/>
    <s v="Amazon"/>
    <s v="Amazon"/>
    <n v="13290.4"/>
    <n v="57542997.559999913"/>
    <n v="57542997.559999913"/>
    <s v="Alexandria"/>
  </r>
  <r>
    <s v="ORD100056"/>
    <s v="Adidas Running Shoes"/>
    <x v="1"/>
    <x v="9"/>
    <x v="2"/>
    <x v="5"/>
    <n v="19815.580000000002"/>
    <n v="5"/>
    <x v="56"/>
    <x v="52"/>
    <n v="635"/>
    <x v="53"/>
    <m/>
    <m/>
    <s v="Amazon"/>
    <s v="Amazon"/>
    <n v="27872.98"/>
    <n v="91504159.730000004"/>
    <n v="91504159.730000004"/>
    <s v="Giza"/>
  </r>
  <r>
    <s v="ORD100057"/>
    <s v="Adidas Running Shoes"/>
    <x v="1"/>
    <x v="9"/>
    <x v="2"/>
    <x v="2"/>
    <n v="2256.7399999999998"/>
    <n v="3"/>
    <x v="57"/>
    <x v="53"/>
    <n v="1109"/>
    <x v="26"/>
    <m/>
    <m/>
    <s v="Amazon"/>
    <s v="Amazon"/>
    <n v="26648.76"/>
    <n v="91504159.730000004"/>
    <n v="91504159.730000004"/>
    <s v="Casablanca"/>
  </r>
  <r>
    <s v="ORD100058"/>
    <s v="HP Pavilion Laptop"/>
    <x v="3"/>
    <x v="3"/>
    <x v="2"/>
    <x v="5"/>
    <n v="1482.74"/>
    <n v="4"/>
    <x v="58"/>
    <x v="54"/>
    <n v="3180"/>
    <x v="6"/>
    <m/>
    <m/>
    <s v="Amazon"/>
    <s v="Amazon"/>
    <n v="27872.98"/>
    <n v="57542997.559999913"/>
    <n v="57542997.559999913"/>
    <s v="Giza"/>
  </r>
  <r>
    <s v="ORD100059"/>
    <s v="iPhone 13"/>
    <x v="0"/>
    <x v="4"/>
    <x v="0"/>
    <x v="1"/>
    <n v="7877.19"/>
    <n v="1"/>
    <x v="59"/>
    <x v="55"/>
    <n v="74"/>
    <x v="54"/>
    <m/>
    <m/>
    <s v="sq"/>
    <s v="sq"/>
    <n v="13290.4"/>
    <n v="92327183.770000085"/>
    <n v="92327183.770000085"/>
    <s v="Alexandria"/>
  </r>
  <r>
    <s v="ORD100060"/>
    <s v="iPhone 13"/>
    <x v="0"/>
    <x v="4"/>
    <x v="0"/>
    <x v="4"/>
    <n v="12970.41"/>
    <n v="3"/>
    <x v="60"/>
    <x v="56"/>
    <n v="382"/>
    <x v="55"/>
    <m/>
    <m/>
    <s v="sq"/>
    <s v="sq"/>
    <n v="99349.3"/>
    <n v="92327183.770000085"/>
    <n v="92327183.770000085"/>
    <s v="Riyadh"/>
  </r>
  <r>
    <s v="ORD100061"/>
    <s v="Xiaomi Redmi Note 12"/>
    <x v="0"/>
    <x v="7"/>
    <x v="1"/>
    <x v="2"/>
    <n v="12669.24"/>
    <n v="2"/>
    <x v="61"/>
    <x v="57"/>
    <n v="541"/>
    <x v="56"/>
    <m/>
    <m/>
    <s v="Jumia"/>
    <s v="Jum"/>
    <n v="26648.76"/>
    <n v="92327183.770000085"/>
    <n v="92327183.770000085"/>
    <s v="Casablanca"/>
  </r>
  <r>
    <s v="ORD100062"/>
    <s v="Bluetooth Headset"/>
    <x v="2"/>
    <x v="2"/>
    <x v="2"/>
    <x v="4"/>
    <n v="13550.34"/>
    <n v="4"/>
    <x v="62"/>
    <x v="58"/>
    <n v="1604"/>
    <x v="57"/>
    <m/>
    <m/>
    <s v="Amazon"/>
    <s v="Amazon"/>
    <n v="99349.3"/>
    <n v="29200970.130000021"/>
    <n v="29200970.130000021"/>
    <s v="Riyadh"/>
  </r>
  <r>
    <s v="ORD100063"/>
    <s v="Smartwatch FitPro"/>
    <x v="4"/>
    <x v="6"/>
    <x v="1"/>
    <x v="5"/>
    <n v="18610.55"/>
    <n v="2"/>
    <x v="63"/>
    <x v="59"/>
    <n v="23"/>
    <x v="58"/>
    <m/>
    <m/>
    <s v="Jumia"/>
    <s v="Jum"/>
    <n v="27872.98"/>
    <n v="31420413.200000018"/>
    <n v="31420413.200000018"/>
    <s v="Giza"/>
  </r>
  <r>
    <s v="ORD100064"/>
    <s v="T-shirt Cotton"/>
    <x v="1"/>
    <x v="5"/>
    <x v="1"/>
    <x v="3"/>
    <n v="12309.76"/>
    <n v="3"/>
    <x v="64"/>
    <x v="60"/>
    <n v="3862"/>
    <x v="59"/>
    <m/>
    <m/>
    <s v="Jumia"/>
    <s v="Jum"/>
    <n v="3665.44"/>
    <n v="91504159.730000004"/>
    <n v="91504159.730000004"/>
    <s v="Dubai"/>
  </r>
  <r>
    <s v="ORD100065"/>
    <s v="Dell Inspiron 3501"/>
    <x v="3"/>
    <x v="8"/>
    <x v="0"/>
    <x v="4"/>
    <n v="10538.13"/>
    <n v="2"/>
    <x v="65"/>
    <x v="11"/>
    <n v="2757"/>
    <x v="60"/>
    <m/>
    <m/>
    <s v="sq"/>
    <s v="sq"/>
    <n v="99349.3"/>
    <n v="57542997.559999913"/>
    <n v="57542997.559999913"/>
    <s v="Riyadh"/>
  </r>
  <r>
    <s v="ORD100066"/>
    <s v="Bluetooth Headset"/>
    <x v="2"/>
    <x v="2"/>
    <x v="2"/>
    <x v="3"/>
    <n v="2059.56"/>
    <n v="1"/>
    <x v="66"/>
    <x v="61"/>
    <n v="4608"/>
    <x v="61"/>
    <m/>
    <m/>
    <s v="Amazon"/>
    <s v="Amazon"/>
    <n v="3665.44"/>
    <n v="29200970.130000021"/>
    <n v="29200970.130000021"/>
    <s v="Dubai"/>
  </r>
  <r>
    <s v="ORD100067"/>
    <s v="Adidas Running Shoes"/>
    <x v="1"/>
    <x v="9"/>
    <x v="2"/>
    <x v="4"/>
    <n v="867.36"/>
    <n v="1"/>
    <x v="67"/>
    <x v="62"/>
    <n v="1725"/>
    <x v="52"/>
    <m/>
    <m/>
    <s v="Amazon"/>
    <s v="Amazon"/>
    <n v="99349.3"/>
    <n v="91504159.730000004"/>
    <n v="91504159.730000004"/>
    <s v="Riyadh"/>
  </r>
  <r>
    <s v="ORD100068"/>
    <s v="Bluetooth Headset"/>
    <x v="2"/>
    <x v="2"/>
    <x v="0"/>
    <x v="2"/>
    <n v="19518.009999999998"/>
    <n v="2"/>
    <x v="68"/>
    <x v="63"/>
    <n v="4164"/>
    <x v="62"/>
    <m/>
    <m/>
    <s v="sq"/>
    <s v="sq"/>
    <n v="26648.76"/>
    <n v="29200970.130000021"/>
    <n v="29200970.130000021"/>
    <s v="Casablanca"/>
  </r>
  <r>
    <s v="ORD100069"/>
    <s v="iPhone 13"/>
    <x v="0"/>
    <x v="4"/>
    <x v="0"/>
    <x v="3"/>
    <n v="5639.27"/>
    <n v="1"/>
    <x v="69"/>
    <x v="53"/>
    <n v="2458"/>
    <x v="63"/>
    <m/>
    <m/>
    <s v="sq"/>
    <s v="sq"/>
    <n v="3665.44"/>
    <n v="92327183.770000085"/>
    <n v="92327183.770000085"/>
    <s v="Dubai"/>
  </r>
  <r>
    <s v="ORD100070"/>
    <s v="Xiaomi Redmi Note 12"/>
    <x v="0"/>
    <x v="7"/>
    <x v="0"/>
    <x v="5"/>
    <n v="5338.3"/>
    <n v="5"/>
    <x v="70"/>
    <x v="7"/>
    <n v="3744"/>
    <x v="64"/>
    <m/>
    <m/>
    <s v="sq"/>
    <s v="sq"/>
    <n v="27872.98"/>
    <n v="92327183.770000085"/>
    <n v="92327183.770000085"/>
    <s v="Giza"/>
  </r>
  <r>
    <s v="ORD100071"/>
    <s v="Dell Inspiron 3501"/>
    <x v="3"/>
    <x v="8"/>
    <x v="2"/>
    <x v="3"/>
    <n v="15596.39"/>
    <n v="2"/>
    <x v="71"/>
    <x v="64"/>
    <n v="5000"/>
    <x v="65"/>
    <m/>
    <m/>
    <s v="Amazon"/>
    <s v="Amazon"/>
    <n v="3665.44"/>
    <n v="57542997.559999913"/>
    <n v="57542997.559999913"/>
    <s v="Dubai"/>
  </r>
  <r>
    <s v="ORD100072"/>
    <s v="Nike Air Max"/>
    <x v="1"/>
    <x v="1"/>
    <x v="1"/>
    <x v="0"/>
    <n v="3963.43"/>
    <n v="4"/>
    <x v="72"/>
    <x v="65"/>
    <n v="4677"/>
    <x v="66"/>
    <m/>
    <m/>
    <s v="Jumia"/>
    <s v="Jum"/>
    <n v="16284.02"/>
    <n v="91504159.730000004"/>
    <n v="91504159.730000004"/>
    <s v="Cairo"/>
  </r>
  <r>
    <s v="ORD100073"/>
    <s v="Samsung Galaxy A14"/>
    <x v="0"/>
    <x v="0"/>
    <x v="2"/>
    <x v="3"/>
    <n v="7881.58"/>
    <n v="4"/>
    <x v="73"/>
    <x v="4"/>
    <n v="1747"/>
    <x v="67"/>
    <m/>
    <m/>
    <s v="Amazon"/>
    <s v="Amazon"/>
    <n v="3665.44"/>
    <n v="92327183.770000085"/>
    <n v="92327183.770000085"/>
    <s v="Dubai"/>
  </r>
  <r>
    <s v="ORD100074"/>
    <s v="Adidas Running Shoes"/>
    <x v="1"/>
    <x v="9"/>
    <x v="2"/>
    <x v="0"/>
    <n v="8551.18"/>
    <n v="1"/>
    <x v="74"/>
    <x v="66"/>
    <n v="4219"/>
    <x v="68"/>
    <m/>
    <m/>
    <s v="Amazon"/>
    <s v="Amazon"/>
    <n v="16284.02"/>
    <n v="91504159.730000004"/>
    <n v="91504159.730000004"/>
    <s v="Cairo"/>
  </r>
  <r>
    <s v="ORD100075"/>
    <s v="iPhone 13"/>
    <x v="0"/>
    <x v="4"/>
    <x v="0"/>
    <x v="1"/>
    <n v="13558.27"/>
    <n v="1"/>
    <x v="75"/>
    <x v="67"/>
    <n v="931"/>
    <x v="69"/>
    <m/>
    <m/>
    <s v="sq"/>
    <s v="sq"/>
    <n v="13290.4"/>
    <n v="92327183.770000085"/>
    <n v="92327183.770000085"/>
    <s v="Alexandria"/>
  </r>
  <r>
    <s v="ORD100076"/>
    <s v="Nike Air Max"/>
    <x v="1"/>
    <x v="1"/>
    <x v="0"/>
    <x v="3"/>
    <n v="17105.39"/>
    <n v="3"/>
    <x v="76"/>
    <x v="68"/>
    <n v="4192"/>
    <x v="70"/>
    <m/>
    <m/>
    <s v="sq"/>
    <s v="sq"/>
    <n v="3665.44"/>
    <n v="91504159.730000004"/>
    <n v="91504159.730000004"/>
    <s v="Dubai"/>
  </r>
  <r>
    <s v="ORD100077"/>
    <s v="Smartwatch FitPro"/>
    <x v="4"/>
    <x v="6"/>
    <x v="2"/>
    <x v="2"/>
    <n v="15288.47"/>
    <n v="2"/>
    <x v="77"/>
    <x v="48"/>
    <n v="2309"/>
    <x v="71"/>
    <m/>
    <m/>
    <s v="Amazon"/>
    <s v="Amazon"/>
    <n v="26648.76"/>
    <n v="31420413.200000018"/>
    <n v="31420413.200000018"/>
    <s v="Casablanca"/>
  </r>
  <r>
    <s v="ORD100078"/>
    <s v="Xiaomi Redmi Note 12"/>
    <x v="0"/>
    <x v="7"/>
    <x v="0"/>
    <x v="0"/>
    <n v="19086.5"/>
    <n v="5"/>
    <x v="78"/>
    <x v="69"/>
    <n v="4431"/>
    <x v="72"/>
    <m/>
    <m/>
    <s v="sq"/>
    <s v="sq"/>
    <n v="16284.02"/>
    <n v="92327183.770000085"/>
    <n v="92327183.770000085"/>
    <s v="Cairo"/>
  </r>
  <r>
    <s v="ORD100079"/>
    <s v="Bluetooth Headset"/>
    <x v="2"/>
    <x v="2"/>
    <x v="0"/>
    <x v="5"/>
    <n v="7564.18"/>
    <n v="4"/>
    <x v="79"/>
    <x v="70"/>
    <n v="445"/>
    <x v="47"/>
    <m/>
    <m/>
    <s v="sq"/>
    <s v="sq"/>
    <n v="27872.98"/>
    <n v="29200970.130000021"/>
    <n v="29200970.130000021"/>
    <s v="Giza"/>
  </r>
  <r>
    <s v="ORD100080"/>
    <s v="Nike Air Max"/>
    <x v="1"/>
    <x v="1"/>
    <x v="0"/>
    <x v="1"/>
    <n v="7919.88"/>
    <n v="2"/>
    <x v="80"/>
    <x v="71"/>
    <n v="1652"/>
    <x v="73"/>
    <m/>
    <m/>
    <s v="sq"/>
    <s v="sq"/>
    <n v="13290.4"/>
    <n v="91504159.730000004"/>
    <n v="91504159.730000004"/>
    <s v="Alexandria"/>
  </r>
  <r>
    <s v="ORD100081"/>
    <s v="Adidas Running Shoes"/>
    <x v="1"/>
    <x v="9"/>
    <x v="0"/>
    <x v="5"/>
    <n v="17787.919999999998"/>
    <n v="3"/>
    <x v="81"/>
    <x v="72"/>
    <n v="3648"/>
    <x v="74"/>
    <m/>
    <m/>
    <s v="sq"/>
    <s v="sq"/>
    <n v="27872.98"/>
    <n v="91504159.730000004"/>
    <n v="91504159.730000004"/>
    <s v="Giza"/>
  </r>
  <r>
    <s v="ORD100082"/>
    <s v="Smartwatch FitPro"/>
    <x v="4"/>
    <x v="6"/>
    <x v="2"/>
    <x v="5"/>
    <n v="4894.12"/>
    <n v="4"/>
    <x v="82"/>
    <x v="73"/>
    <n v="3235"/>
    <x v="31"/>
    <m/>
    <m/>
    <s v="Amazon"/>
    <s v="Amazon"/>
    <n v="27872.98"/>
    <n v="31420413.200000018"/>
    <n v="31420413.200000018"/>
    <s v="Giza"/>
  </r>
  <r>
    <s v="ORD100083"/>
    <s v="T-shirt Cotton"/>
    <x v="1"/>
    <x v="5"/>
    <x v="1"/>
    <x v="2"/>
    <n v="9574.8799999999992"/>
    <n v="2"/>
    <x v="83"/>
    <x v="74"/>
    <n v="2288"/>
    <x v="75"/>
    <m/>
    <m/>
    <s v="Jumia"/>
    <s v="Jum"/>
    <n v="26648.76"/>
    <n v="91504159.730000004"/>
    <n v="91504159.730000004"/>
    <s v="Casablanca"/>
  </r>
  <r>
    <s v="ORD100084"/>
    <s v="T-shirt Cotton"/>
    <x v="1"/>
    <x v="5"/>
    <x v="0"/>
    <x v="3"/>
    <n v="11226.5"/>
    <n v="4"/>
    <x v="84"/>
    <x v="75"/>
    <n v="4662"/>
    <x v="76"/>
    <m/>
    <m/>
    <s v="sq"/>
    <s v="sq"/>
    <n v="3665.44"/>
    <n v="91504159.730000004"/>
    <n v="91504159.730000004"/>
    <s v="Dubai"/>
  </r>
  <r>
    <s v="ORD100085"/>
    <s v="Adidas Running Shoes"/>
    <x v="1"/>
    <x v="9"/>
    <x v="1"/>
    <x v="2"/>
    <n v="1569.06"/>
    <n v="4"/>
    <x v="85"/>
    <x v="72"/>
    <n v="4342"/>
    <x v="8"/>
    <m/>
    <m/>
    <s v="Jumia"/>
    <s v="Jum"/>
    <n v="26648.76"/>
    <n v="91504159.730000004"/>
    <n v="91504159.730000004"/>
    <s v="Casablanca"/>
  </r>
  <r>
    <s v="ORD100086"/>
    <s v="iPhone 13"/>
    <x v="0"/>
    <x v="4"/>
    <x v="2"/>
    <x v="5"/>
    <n v="5492.13"/>
    <n v="5"/>
    <x v="86"/>
    <x v="47"/>
    <n v="4175"/>
    <x v="77"/>
    <m/>
    <m/>
    <s v="Amazon"/>
    <s v="Amazon"/>
    <n v="27872.98"/>
    <n v="92327183.770000085"/>
    <n v="92327183.770000085"/>
    <s v="Giza"/>
  </r>
  <r>
    <s v="ORD100087"/>
    <s v="Xiaomi Redmi Note 12"/>
    <x v="0"/>
    <x v="7"/>
    <x v="2"/>
    <x v="0"/>
    <n v="1052.6300000000001"/>
    <n v="2"/>
    <x v="87"/>
    <x v="76"/>
    <n v="499"/>
    <x v="70"/>
    <m/>
    <m/>
    <s v="Amazon"/>
    <s v="Amazon"/>
    <n v="16284.02"/>
    <n v="92327183.770000085"/>
    <n v="92327183.770000085"/>
    <s v="Cairo"/>
  </r>
  <r>
    <s v="ORD100088"/>
    <s v="Smartwatch FitPro"/>
    <x v="4"/>
    <x v="6"/>
    <x v="1"/>
    <x v="0"/>
    <n v="14714.58"/>
    <n v="4"/>
    <x v="88"/>
    <x v="77"/>
    <n v="9"/>
    <x v="78"/>
    <m/>
    <m/>
    <s v="Jumia"/>
    <s v="Jum"/>
    <n v="16284.02"/>
    <n v="31420413.200000018"/>
    <n v="31420413.200000018"/>
    <s v="Cairo"/>
  </r>
  <r>
    <s v="ORD100089"/>
    <s v="Samsung Galaxy A14"/>
    <x v="0"/>
    <x v="0"/>
    <x v="0"/>
    <x v="2"/>
    <n v="5026.21"/>
    <n v="1"/>
    <x v="89"/>
    <x v="78"/>
    <n v="3909"/>
    <x v="79"/>
    <m/>
    <m/>
    <s v="sq"/>
    <s v="sq"/>
    <n v="26648.76"/>
    <n v="92327183.770000085"/>
    <n v="92327183.770000085"/>
    <s v="Casablanca"/>
  </r>
  <r>
    <s v="ORD100090"/>
    <s v="Dell Inspiron 3501"/>
    <x v="3"/>
    <x v="8"/>
    <x v="0"/>
    <x v="0"/>
    <n v="14164.14"/>
    <n v="4"/>
    <x v="90"/>
    <x v="79"/>
    <n v="969"/>
    <x v="80"/>
    <m/>
    <m/>
    <s v="sq"/>
    <s v="sq"/>
    <n v="16284.02"/>
    <n v="57542997.559999913"/>
    <n v="57542997.559999913"/>
    <s v="Cairo"/>
  </r>
  <r>
    <s v="ORD100091"/>
    <s v="Bluetooth Headset"/>
    <x v="2"/>
    <x v="2"/>
    <x v="0"/>
    <x v="3"/>
    <n v="1603.38"/>
    <n v="5"/>
    <x v="91"/>
    <x v="80"/>
    <n v="3419"/>
    <x v="81"/>
    <m/>
    <m/>
    <s v="sq"/>
    <s v="sq"/>
    <n v="3665.44"/>
    <n v="29200970.130000021"/>
    <n v="29200970.130000021"/>
    <s v="Dubai"/>
  </r>
  <r>
    <s v="ORD100092"/>
    <s v="HP Pavilion Laptop"/>
    <x v="3"/>
    <x v="3"/>
    <x v="2"/>
    <x v="2"/>
    <n v="2604.4"/>
    <n v="1"/>
    <x v="92"/>
    <x v="81"/>
    <n v="2237"/>
    <x v="82"/>
    <m/>
    <m/>
    <s v="Amazon"/>
    <s v="Amazon"/>
    <n v="26648.76"/>
    <n v="57542997.559999913"/>
    <n v="57542997.559999913"/>
    <s v="Casablanca"/>
  </r>
  <r>
    <s v="ORD100093"/>
    <s v="Smartwatch FitPro"/>
    <x v="4"/>
    <x v="6"/>
    <x v="1"/>
    <x v="1"/>
    <n v="8923.17"/>
    <n v="3"/>
    <x v="93"/>
    <x v="82"/>
    <n v="504"/>
    <x v="44"/>
    <m/>
    <m/>
    <s v="Jumia"/>
    <s v="Jum"/>
    <n v="13290.4"/>
    <n v="31420413.200000018"/>
    <n v="31420413.200000018"/>
    <s v="Alexandria"/>
  </r>
  <r>
    <s v="ORD100094"/>
    <s v="Smartwatch FitPro"/>
    <x v="4"/>
    <x v="6"/>
    <x v="0"/>
    <x v="2"/>
    <n v="6220.11"/>
    <n v="1"/>
    <x v="94"/>
    <x v="20"/>
    <n v="1992"/>
    <x v="83"/>
    <m/>
    <m/>
    <s v="sq"/>
    <s v="sq"/>
    <n v="26648.76"/>
    <n v="31420413.200000018"/>
    <n v="31420413.200000018"/>
    <s v="Casablanca"/>
  </r>
  <r>
    <s v="ORD100095"/>
    <s v="Xiaomi Redmi Note 12"/>
    <x v="0"/>
    <x v="7"/>
    <x v="0"/>
    <x v="4"/>
    <n v="3129.59"/>
    <n v="4"/>
    <x v="95"/>
    <x v="4"/>
    <n v="741"/>
    <x v="84"/>
    <m/>
    <m/>
    <s v="sq"/>
    <s v="sq"/>
    <n v="99349.3"/>
    <n v="92327183.770000085"/>
    <n v="92327183.770000085"/>
    <s v="Riyadh"/>
  </r>
  <r>
    <s v="ORD100096"/>
    <s v="Samsung Galaxy A14"/>
    <x v="0"/>
    <x v="0"/>
    <x v="2"/>
    <x v="5"/>
    <n v="358.74"/>
    <n v="3"/>
    <x v="96"/>
    <x v="83"/>
    <n v="4382"/>
    <x v="84"/>
    <m/>
    <m/>
    <s v="Amazon"/>
    <s v="Amazon"/>
    <n v="27872.98"/>
    <n v="92327183.770000085"/>
    <n v="92327183.770000085"/>
    <s v="Giza"/>
  </r>
  <r>
    <s v="ORD100097"/>
    <s v="Samsung Galaxy A14"/>
    <x v="0"/>
    <x v="0"/>
    <x v="0"/>
    <x v="5"/>
    <n v="18847.29"/>
    <n v="1"/>
    <x v="97"/>
    <x v="84"/>
    <n v="3252"/>
    <x v="61"/>
    <m/>
    <m/>
    <s v="sq"/>
    <s v="sq"/>
    <n v="27872.98"/>
    <n v="92327183.770000085"/>
    <n v="92327183.770000085"/>
    <s v="Giza"/>
  </r>
  <r>
    <s v="ORD100098"/>
    <s v="Smartwatch FitPro"/>
    <x v="4"/>
    <x v="6"/>
    <x v="0"/>
    <x v="3"/>
    <n v="6558.5"/>
    <n v="2"/>
    <x v="98"/>
    <x v="85"/>
    <n v="1446"/>
    <x v="85"/>
    <m/>
    <m/>
    <s v="sq"/>
    <s v="sq"/>
    <n v="3665.44"/>
    <n v="31420413.200000018"/>
    <n v="31420413.200000018"/>
    <s v="Dubai"/>
  </r>
  <r>
    <s v="ORD100099"/>
    <s v="T-shirt Cotton"/>
    <x v="1"/>
    <x v="5"/>
    <x v="0"/>
    <x v="2"/>
    <n v="17649.86"/>
    <n v="5"/>
    <x v="99"/>
    <x v="86"/>
    <n v="1667"/>
    <x v="84"/>
    <m/>
    <m/>
    <s v="sq"/>
    <s v="sq"/>
    <n v="26648.76"/>
    <n v="91504159.730000004"/>
    <n v="91504159.730000004"/>
    <s v="Casablanca"/>
  </r>
  <r>
    <s v="ORD100100"/>
    <s v="Xiaomi Redmi Note 12"/>
    <x v="0"/>
    <x v="7"/>
    <x v="1"/>
    <x v="0"/>
    <n v="9543.5300000000007"/>
    <n v="1"/>
    <x v="100"/>
    <x v="87"/>
    <n v="2183"/>
    <x v="86"/>
    <m/>
    <m/>
    <s v="Jumia"/>
    <s v="Jum"/>
    <n v="16284.02"/>
    <n v="92327183.770000085"/>
    <n v="92327183.770000085"/>
    <s v="Cairo"/>
  </r>
  <r>
    <s v="ORD100101"/>
    <s v="Adidas Running Shoes"/>
    <x v="1"/>
    <x v="9"/>
    <x v="0"/>
    <x v="0"/>
    <n v="12553.72"/>
    <n v="5"/>
    <x v="101"/>
    <x v="88"/>
    <n v="3718"/>
    <x v="87"/>
    <m/>
    <m/>
    <s v="sq"/>
    <s v="sq"/>
    <n v="16284.02"/>
    <n v="91504159.730000004"/>
    <n v="91504159.730000004"/>
    <s v="Cairo"/>
  </r>
  <r>
    <s v="ORD100102"/>
    <s v="Smartwatch FitPro"/>
    <x v="4"/>
    <x v="6"/>
    <x v="0"/>
    <x v="4"/>
    <n v="2784.77"/>
    <n v="2"/>
    <x v="102"/>
    <x v="72"/>
    <n v="3568"/>
    <x v="88"/>
    <m/>
    <m/>
    <s v="sq"/>
    <s v="sq"/>
    <n v="99349.3"/>
    <n v="31420413.200000018"/>
    <n v="31420413.200000018"/>
    <s v="Riyadh"/>
  </r>
  <r>
    <s v="ORD100103"/>
    <s v="HP Pavilion Laptop"/>
    <x v="3"/>
    <x v="3"/>
    <x v="1"/>
    <x v="0"/>
    <n v="19025.43"/>
    <n v="5"/>
    <x v="103"/>
    <x v="89"/>
    <n v="1385"/>
    <x v="74"/>
    <m/>
    <m/>
    <s v="Jumia"/>
    <s v="Jum"/>
    <n v="16284.02"/>
    <n v="57542997.559999913"/>
    <n v="57542997.559999913"/>
    <s v="Cairo"/>
  </r>
  <r>
    <s v="ORD100104"/>
    <s v="Bluetooth Headset"/>
    <x v="2"/>
    <x v="2"/>
    <x v="2"/>
    <x v="5"/>
    <n v="18642.22"/>
    <n v="3"/>
    <x v="104"/>
    <x v="55"/>
    <n v="1641"/>
    <x v="89"/>
    <m/>
    <m/>
    <s v="Amazon"/>
    <s v="Amazon"/>
    <n v="27872.98"/>
    <n v="29200970.130000021"/>
    <n v="29200970.130000021"/>
    <s v="Giza"/>
  </r>
  <r>
    <s v="ORD100105"/>
    <s v="Bluetooth Headset"/>
    <x v="2"/>
    <x v="2"/>
    <x v="2"/>
    <x v="2"/>
    <n v="15360.28"/>
    <n v="1"/>
    <x v="105"/>
    <x v="90"/>
    <n v="1082"/>
    <x v="90"/>
    <m/>
    <m/>
    <s v="Amazon"/>
    <s v="Amazon"/>
    <n v="26648.76"/>
    <n v="29200970.130000021"/>
    <n v="29200970.130000021"/>
    <s v="Casablanca"/>
  </r>
  <r>
    <s v="ORD100106"/>
    <s v="iPhone 13"/>
    <x v="0"/>
    <x v="4"/>
    <x v="0"/>
    <x v="4"/>
    <n v="8008.52"/>
    <n v="4"/>
    <x v="106"/>
    <x v="91"/>
    <n v="951"/>
    <x v="91"/>
    <m/>
    <m/>
    <s v="sq"/>
    <s v="sq"/>
    <n v="99349.3"/>
    <n v="92327183.770000085"/>
    <n v="92327183.770000085"/>
    <s v="Riyadh"/>
  </r>
  <r>
    <s v="ORD100107"/>
    <s v="Adidas Running Shoes"/>
    <x v="1"/>
    <x v="9"/>
    <x v="2"/>
    <x v="1"/>
    <n v="4120.3599999999997"/>
    <n v="2"/>
    <x v="107"/>
    <x v="44"/>
    <n v="3836"/>
    <x v="92"/>
    <m/>
    <m/>
    <s v="Amazon"/>
    <s v="Amazon"/>
    <n v="13290.4"/>
    <n v="91504159.730000004"/>
    <n v="91504159.730000004"/>
    <s v="Alexandria"/>
  </r>
  <r>
    <s v="ORD100108"/>
    <s v="Samsung Galaxy A14"/>
    <x v="0"/>
    <x v="0"/>
    <x v="0"/>
    <x v="0"/>
    <n v="8125.12"/>
    <n v="1"/>
    <x v="108"/>
    <x v="92"/>
    <n v="2684"/>
    <x v="93"/>
    <m/>
    <m/>
    <s v="sq"/>
    <s v="sq"/>
    <n v="16284.02"/>
    <n v="92327183.770000085"/>
    <n v="92327183.770000085"/>
    <s v="Cairo"/>
  </r>
  <r>
    <s v="ORD100109"/>
    <s v="HP Pavilion Laptop"/>
    <x v="3"/>
    <x v="3"/>
    <x v="0"/>
    <x v="5"/>
    <n v="7572.32"/>
    <n v="3"/>
    <x v="109"/>
    <x v="93"/>
    <n v="3468"/>
    <x v="94"/>
    <m/>
    <m/>
    <s v="sq"/>
    <s v="sq"/>
    <n v="27872.98"/>
    <n v="57542997.559999913"/>
    <n v="57542997.559999913"/>
    <s v="Giza"/>
  </r>
  <r>
    <s v="ORD100110"/>
    <s v="iPhone 13"/>
    <x v="0"/>
    <x v="4"/>
    <x v="2"/>
    <x v="0"/>
    <n v="8188.88"/>
    <n v="5"/>
    <x v="110"/>
    <x v="53"/>
    <n v="1119"/>
    <x v="89"/>
    <m/>
    <m/>
    <s v="Amazon"/>
    <s v="Amazon"/>
    <n v="16284.02"/>
    <n v="92327183.770000085"/>
    <n v="92327183.770000085"/>
    <s v="Cairo"/>
  </r>
  <r>
    <s v="ORD100111"/>
    <s v="Xiaomi Redmi Note 12"/>
    <x v="0"/>
    <x v="7"/>
    <x v="0"/>
    <x v="0"/>
    <n v="459.64"/>
    <n v="3"/>
    <x v="111"/>
    <x v="94"/>
    <n v="381"/>
    <x v="54"/>
    <m/>
    <m/>
    <s v="sq"/>
    <s v="sq"/>
    <n v="16284.02"/>
    <n v="92327183.770000085"/>
    <n v="92327183.770000085"/>
    <s v="Cairo"/>
  </r>
  <r>
    <s v="ORD100112"/>
    <s v="Samsung Galaxy A14"/>
    <x v="0"/>
    <x v="0"/>
    <x v="2"/>
    <x v="5"/>
    <n v="269.18"/>
    <n v="2"/>
    <x v="112"/>
    <x v="95"/>
    <n v="3168"/>
    <x v="95"/>
    <m/>
    <m/>
    <s v="Amazon"/>
    <s v="Amazon"/>
    <n v="27872.98"/>
    <n v="92327183.770000085"/>
    <n v="92327183.770000085"/>
    <s v="Giza"/>
  </r>
  <r>
    <s v="ORD100113"/>
    <s v="HP Pavilion Laptop"/>
    <x v="3"/>
    <x v="3"/>
    <x v="1"/>
    <x v="2"/>
    <n v="2071.3200000000002"/>
    <n v="4"/>
    <x v="113"/>
    <x v="96"/>
    <n v="4771"/>
    <x v="96"/>
    <m/>
    <m/>
    <s v="Jumia"/>
    <s v="Jum"/>
    <n v="26648.76"/>
    <n v="57542997.559999913"/>
    <n v="57542997.559999913"/>
    <s v="Casablanca"/>
  </r>
  <r>
    <s v="ORD100114"/>
    <s v="Samsung Galaxy A14"/>
    <x v="0"/>
    <x v="0"/>
    <x v="0"/>
    <x v="0"/>
    <n v="5317.74"/>
    <n v="2"/>
    <x v="114"/>
    <x v="97"/>
    <n v="1596"/>
    <x v="97"/>
    <m/>
    <m/>
    <s v="sq"/>
    <s v="sq"/>
    <n v="16284.02"/>
    <n v="92327183.770000085"/>
    <n v="92327183.770000085"/>
    <s v="Cairo"/>
  </r>
  <r>
    <s v="ORD100115"/>
    <s v="Adidas Running Shoes"/>
    <x v="1"/>
    <x v="9"/>
    <x v="2"/>
    <x v="3"/>
    <n v="17786.64"/>
    <n v="2"/>
    <x v="115"/>
    <x v="98"/>
    <n v="3216"/>
    <x v="98"/>
    <m/>
    <m/>
    <s v="Amazon"/>
    <s v="Amazon"/>
    <n v="3665.44"/>
    <n v="91504159.730000004"/>
    <n v="91504159.730000004"/>
    <s v="Dubai"/>
  </r>
  <r>
    <s v="ORD100116"/>
    <s v="Adidas Running Shoes"/>
    <x v="1"/>
    <x v="9"/>
    <x v="2"/>
    <x v="3"/>
    <n v="18219.13"/>
    <n v="5"/>
    <x v="116"/>
    <x v="99"/>
    <n v="390"/>
    <x v="3"/>
    <m/>
    <m/>
    <s v="Amazon"/>
    <s v="Amazon"/>
    <n v="3665.44"/>
    <n v="91504159.730000004"/>
    <n v="91504159.730000004"/>
    <s v="Dubai"/>
  </r>
  <r>
    <s v="ORD100117"/>
    <s v="Dell Inspiron 3501"/>
    <x v="3"/>
    <x v="8"/>
    <x v="1"/>
    <x v="3"/>
    <n v="12941.86"/>
    <n v="1"/>
    <x v="117"/>
    <x v="100"/>
    <n v="2527"/>
    <x v="99"/>
    <m/>
    <m/>
    <s v="Jumia"/>
    <s v="Jum"/>
    <n v="3665.44"/>
    <n v="57542997.559999913"/>
    <n v="57542997.559999913"/>
    <s v="Dubai"/>
  </r>
  <r>
    <s v="ORD100118"/>
    <s v="Bluetooth Headset"/>
    <x v="2"/>
    <x v="2"/>
    <x v="0"/>
    <x v="5"/>
    <n v="8397.24"/>
    <n v="3"/>
    <x v="118"/>
    <x v="74"/>
    <n v="3546"/>
    <x v="100"/>
    <m/>
    <m/>
    <s v="sq"/>
    <s v="sq"/>
    <n v="27872.98"/>
    <n v="29200970.130000021"/>
    <n v="29200970.130000021"/>
    <s v="Giza"/>
  </r>
  <r>
    <s v="ORD100119"/>
    <s v="Smartwatch FitPro"/>
    <x v="4"/>
    <x v="6"/>
    <x v="1"/>
    <x v="2"/>
    <n v="11119.45"/>
    <n v="5"/>
    <x v="119"/>
    <x v="101"/>
    <n v="2220"/>
    <x v="101"/>
    <m/>
    <m/>
    <s v="Jumia"/>
    <s v="Jum"/>
    <n v="26648.76"/>
    <n v="31420413.200000018"/>
    <n v="31420413.200000018"/>
    <s v="Casablanca"/>
  </r>
  <r>
    <s v="ORD100120"/>
    <s v="Dell Inspiron 3501"/>
    <x v="3"/>
    <x v="8"/>
    <x v="0"/>
    <x v="5"/>
    <n v="912.15"/>
    <n v="5"/>
    <x v="120"/>
    <x v="102"/>
    <n v="3827"/>
    <x v="102"/>
    <m/>
    <m/>
    <s v="sq"/>
    <s v="sq"/>
    <n v="27872.98"/>
    <n v="57542997.559999913"/>
    <n v="57542997.559999913"/>
    <s v="Giza"/>
  </r>
  <r>
    <s v="ORD100121"/>
    <s v="T-shirt Cotton"/>
    <x v="1"/>
    <x v="5"/>
    <x v="1"/>
    <x v="5"/>
    <n v="3352.72"/>
    <n v="3"/>
    <x v="121"/>
    <x v="103"/>
    <n v="698"/>
    <x v="103"/>
    <m/>
    <m/>
    <s v="Jumia"/>
    <s v="Jum"/>
    <n v="27872.98"/>
    <n v="91504159.730000004"/>
    <n v="91504159.730000004"/>
    <s v="Giza"/>
  </r>
  <r>
    <s v="ORD100122"/>
    <s v="HP Pavilion Laptop"/>
    <x v="3"/>
    <x v="3"/>
    <x v="0"/>
    <x v="0"/>
    <n v="9574.2099999999991"/>
    <n v="4"/>
    <x v="122"/>
    <x v="104"/>
    <n v="1678"/>
    <x v="104"/>
    <m/>
    <m/>
    <s v="sq"/>
    <s v="sq"/>
    <n v="16284.02"/>
    <n v="57542997.559999913"/>
    <n v="57542997.559999913"/>
    <s v="Cairo"/>
  </r>
  <r>
    <s v="ORD100123"/>
    <s v="Nike Air Max"/>
    <x v="1"/>
    <x v="1"/>
    <x v="0"/>
    <x v="5"/>
    <n v="17035.28"/>
    <n v="2"/>
    <x v="123"/>
    <x v="105"/>
    <n v="571"/>
    <x v="105"/>
    <m/>
    <m/>
    <s v="sq"/>
    <s v="sq"/>
    <n v="27872.98"/>
    <n v="91504159.730000004"/>
    <n v="91504159.730000004"/>
    <s v="Giza"/>
  </r>
  <r>
    <s v="ORD100124"/>
    <s v="Nike Air Max"/>
    <x v="1"/>
    <x v="1"/>
    <x v="2"/>
    <x v="2"/>
    <n v="2582.44"/>
    <n v="4"/>
    <x v="124"/>
    <x v="106"/>
    <n v="4296"/>
    <x v="37"/>
    <m/>
    <m/>
    <s v="Amazon"/>
    <s v="Amazon"/>
    <n v="26648.76"/>
    <n v="91504159.730000004"/>
    <n v="91504159.730000004"/>
    <s v="Casablanca"/>
  </r>
  <r>
    <s v="ORD100125"/>
    <s v="Bluetooth Headset"/>
    <x v="2"/>
    <x v="2"/>
    <x v="2"/>
    <x v="2"/>
    <n v="16774.22"/>
    <n v="2"/>
    <x v="125"/>
    <x v="107"/>
    <n v="766"/>
    <x v="98"/>
    <m/>
    <m/>
    <s v="Amazon"/>
    <s v="Amazon"/>
    <n v="26648.76"/>
    <n v="29200970.130000021"/>
    <n v="29200970.130000021"/>
    <s v="Casablanca"/>
  </r>
  <r>
    <s v="ORD100126"/>
    <s v="Adidas Running Shoes"/>
    <x v="1"/>
    <x v="9"/>
    <x v="1"/>
    <x v="0"/>
    <n v="1178.25"/>
    <n v="2"/>
    <x v="126"/>
    <x v="108"/>
    <n v="4167"/>
    <x v="100"/>
    <m/>
    <m/>
    <s v="Jumia"/>
    <s v="Jum"/>
    <n v="16284.02"/>
    <n v="91504159.730000004"/>
    <n v="91504159.730000004"/>
    <s v="Cairo"/>
  </r>
  <r>
    <s v="ORD100127"/>
    <s v="HP Pavilion Laptop"/>
    <x v="3"/>
    <x v="3"/>
    <x v="0"/>
    <x v="4"/>
    <n v="10953.53"/>
    <n v="5"/>
    <x v="127"/>
    <x v="109"/>
    <n v="3621"/>
    <x v="106"/>
    <m/>
    <m/>
    <s v="sq"/>
    <s v="sq"/>
    <n v="99349.3"/>
    <n v="57542997.559999913"/>
    <n v="57542997.559999913"/>
    <s v="Riyadh"/>
  </r>
  <r>
    <s v="ORD100128"/>
    <s v="Xiaomi Redmi Note 12"/>
    <x v="0"/>
    <x v="7"/>
    <x v="0"/>
    <x v="1"/>
    <n v="9516.2099999999991"/>
    <n v="2"/>
    <x v="128"/>
    <x v="110"/>
    <n v="229"/>
    <x v="107"/>
    <m/>
    <m/>
    <s v="sq"/>
    <s v="sq"/>
    <n v="13290.4"/>
    <n v="92327183.770000085"/>
    <n v="92327183.770000085"/>
    <s v="Alexandria"/>
  </r>
  <r>
    <s v="ORD100129"/>
    <s v="Xiaomi Redmi Note 12"/>
    <x v="0"/>
    <x v="7"/>
    <x v="0"/>
    <x v="2"/>
    <n v="10082.76"/>
    <n v="4"/>
    <x v="129"/>
    <x v="111"/>
    <n v="3577"/>
    <x v="108"/>
    <m/>
    <m/>
    <s v="sq"/>
    <s v="sq"/>
    <n v="26648.76"/>
    <n v="92327183.770000085"/>
    <n v="92327183.770000085"/>
    <s v="Casablanca"/>
  </r>
  <r>
    <s v="ORD100130"/>
    <s v="Dell Inspiron 3501"/>
    <x v="3"/>
    <x v="8"/>
    <x v="0"/>
    <x v="4"/>
    <n v="15389.49"/>
    <n v="4"/>
    <x v="130"/>
    <x v="56"/>
    <n v="225"/>
    <x v="41"/>
    <m/>
    <m/>
    <s v="sq"/>
    <s v="sq"/>
    <n v="99349.3"/>
    <n v="57542997.559999913"/>
    <n v="57542997.559999913"/>
    <s v="Riyadh"/>
  </r>
  <r>
    <s v="ORD100131"/>
    <s v="HP Pavilion Laptop"/>
    <x v="3"/>
    <x v="3"/>
    <x v="0"/>
    <x v="5"/>
    <n v="15054.63"/>
    <n v="1"/>
    <x v="131"/>
    <x v="112"/>
    <n v="212"/>
    <x v="109"/>
    <m/>
    <m/>
    <s v="sq"/>
    <s v="sq"/>
    <n v="27872.98"/>
    <n v="57542997.559999913"/>
    <n v="57542997.559999913"/>
    <s v="Giza"/>
  </r>
  <r>
    <s v="ORD100132"/>
    <s v="Adidas Running Shoes"/>
    <x v="1"/>
    <x v="9"/>
    <x v="0"/>
    <x v="1"/>
    <n v="17344.22"/>
    <n v="2"/>
    <x v="132"/>
    <x v="113"/>
    <n v="4390"/>
    <x v="110"/>
    <m/>
    <m/>
    <s v="sq"/>
    <s v="sq"/>
    <n v="13290.4"/>
    <n v="91504159.730000004"/>
    <n v="91504159.730000004"/>
    <s v="Alexandria"/>
  </r>
  <r>
    <s v="ORD100133"/>
    <s v="Adidas Running Shoes"/>
    <x v="1"/>
    <x v="9"/>
    <x v="0"/>
    <x v="1"/>
    <n v="3563.05"/>
    <n v="2"/>
    <x v="133"/>
    <x v="105"/>
    <n v="2442"/>
    <x v="111"/>
    <m/>
    <m/>
    <s v="sq"/>
    <s v="sq"/>
    <n v="13290.4"/>
    <n v="91504159.730000004"/>
    <n v="91504159.730000004"/>
    <s v="Alexandria"/>
  </r>
  <r>
    <s v="ORD100134"/>
    <s v="Adidas Running Shoes"/>
    <x v="1"/>
    <x v="9"/>
    <x v="1"/>
    <x v="3"/>
    <n v="17832.84"/>
    <n v="5"/>
    <x v="134"/>
    <x v="17"/>
    <n v="596"/>
    <x v="112"/>
    <m/>
    <m/>
    <s v="Jumia"/>
    <s v="Jum"/>
    <n v="3665.44"/>
    <n v="91504159.730000004"/>
    <n v="91504159.730000004"/>
    <s v="Dubai"/>
  </r>
  <r>
    <s v="ORD100135"/>
    <s v="HP Pavilion Laptop"/>
    <x v="3"/>
    <x v="3"/>
    <x v="2"/>
    <x v="4"/>
    <n v="18294.37"/>
    <n v="3"/>
    <x v="135"/>
    <x v="114"/>
    <n v="4734"/>
    <x v="113"/>
    <m/>
    <m/>
    <s v="Amazon"/>
    <s v="Amazon"/>
    <n v="99349.3"/>
    <n v="57542997.559999913"/>
    <n v="57542997.559999913"/>
    <s v="Riyadh"/>
  </r>
  <r>
    <s v="ORD100136"/>
    <s v="HP Pavilion Laptop"/>
    <x v="3"/>
    <x v="3"/>
    <x v="1"/>
    <x v="4"/>
    <n v="13555.2"/>
    <n v="1"/>
    <x v="136"/>
    <x v="55"/>
    <n v="4809"/>
    <x v="114"/>
    <m/>
    <m/>
    <s v="Jumia"/>
    <s v="Jum"/>
    <n v="99349.3"/>
    <n v="57542997.559999913"/>
    <n v="57542997.559999913"/>
    <s v="Riyadh"/>
  </r>
  <r>
    <s v="ORD100137"/>
    <s v="Samsung Galaxy A14"/>
    <x v="0"/>
    <x v="0"/>
    <x v="1"/>
    <x v="3"/>
    <n v="10513.34"/>
    <n v="3"/>
    <x v="137"/>
    <x v="110"/>
    <n v="3265"/>
    <x v="115"/>
    <m/>
    <m/>
    <s v="Jumia"/>
    <s v="Jum"/>
    <n v="3665.44"/>
    <n v="92327183.770000085"/>
    <n v="92327183.770000085"/>
    <s v="Dubai"/>
  </r>
  <r>
    <s v="ORD100138"/>
    <s v="Bluetooth Headset"/>
    <x v="2"/>
    <x v="2"/>
    <x v="1"/>
    <x v="5"/>
    <n v="16569.599999999999"/>
    <n v="4"/>
    <x v="138"/>
    <x v="115"/>
    <n v="1008"/>
    <x v="91"/>
    <m/>
    <m/>
    <s v="Jumia"/>
    <s v="Jum"/>
    <n v="27872.98"/>
    <n v="29200970.130000021"/>
    <n v="29200970.130000021"/>
    <s v="Giza"/>
  </r>
  <r>
    <s v="ORD100139"/>
    <s v="iPhone 13"/>
    <x v="0"/>
    <x v="4"/>
    <x v="1"/>
    <x v="5"/>
    <n v="4358.05"/>
    <n v="5"/>
    <x v="139"/>
    <x v="40"/>
    <n v="1933"/>
    <x v="116"/>
    <m/>
    <m/>
    <s v="Jumia"/>
    <s v="Jum"/>
    <n v="27872.98"/>
    <n v="92327183.770000085"/>
    <n v="92327183.770000085"/>
    <s v="Giza"/>
  </r>
  <r>
    <s v="ORD100140"/>
    <s v="Xiaomi Redmi Note 12"/>
    <x v="0"/>
    <x v="7"/>
    <x v="1"/>
    <x v="1"/>
    <n v="10373.700000000001"/>
    <n v="4"/>
    <x v="140"/>
    <x v="116"/>
    <n v="1044"/>
    <x v="117"/>
    <m/>
    <m/>
    <s v="Jumia"/>
    <s v="Jum"/>
    <n v="13290.4"/>
    <n v="92327183.770000085"/>
    <n v="92327183.770000085"/>
    <s v="Alexandria"/>
  </r>
  <r>
    <s v="ORD100141"/>
    <s v="Bluetooth Headset"/>
    <x v="2"/>
    <x v="2"/>
    <x v="0"/>
    <x v="1"/>
    <n v="425.23"/>
    <n v="5"/>
    <x v="141"/>
    <x v="117"/>
    <n v="2441"/>
    <x v="118"/>
    <m/>
    <m/>
    <s v="sq"/>
    <s v="sq"/>
    <n v="13290.4"/>
    <n v="29200970.130000021"/>
    <n v="29200970.130000021"/>
    <s v="Alexandria"/>
  </r>
  <r>
    <s v="ORD100142"/>
    <s v="Bluetooth Headset"/>
    <x v="2"/>
    <x v="2"/>
    <x v="0"/>
    <x v="3"/>
    <n v="8713.4599999999991"/>
    <n v="2"/>
    <x v="142"/>
    <x v="59"/>
    <n v="209"/>
    <x v="119"/>
    <m/>
    <m/>
    <s v="sq"/>
    <s v="sq"/>
    <n v="3665.44"/>
    <n v="29200970.130000021"/>
    <n v="29200970.130000021"/>
    <s v="Dubai"/>
  </r>
  <r>
    <s v="ORD100143"/>
    <s v="Xiaomi Redmi Note 12"/>
    <x v="0"/>
    <x v="7"/>
    <x v="1"/>
    <x v="1"/>
    <n v="3092.83"/>
    <n v="4"/>
    <x v="143"/>
    <x v="56"/>
    <n v="3811"/>
    <x v="47"/>
    <m/>
    <m/>
    <s v="Jumia"/>
    <s v="Jum"/>
    <n v="13290.4"/>
    <n v="92327183.770000085"/>
    <n v="92327183.770000085"/>
    <s v="Alexandria"/>
  </r>
  <r>
    <s v="ORD100144"/>
    <s v="Bluetooth Headset"/>
    <x v="2"/>
    <x v="2"/>
    <x v="1"/>
    <x v="2"/>
    <n v="15434.38"/>
    <n v="4"/>
    <x v="144"/>
    <x v="118"/>
    <n v="4246"/>
    <x v="120"/>
    <m/>
    <m/>
    <s v="Jumia"/>
    <s v="Jum"/>
    <n v="26648.76"/>
    <n v="29200970.130000021"/>
    <n v="29200970.130000021"/>
    <s v="Casablanca"/>
  </r>
  <r>
    <s v="ORD100145"/>
    <s v="Dell Inspiron 3501"/>
    <x v="3"/>
    <x v="8"/>
    <x v="2"/>
    <x v="5"/>
    <n v="6983.31"/>
    <n v="3"/>
    <x v="145"/>
    <x v="119"/>
    <n v="1500"/>
    <x v="121"/>
    <m/>
    <m/>
    <s v="Amazon"/>
    <s v="Amazon"/>
    <n v="27872.98"/>
    <n v="57542997.559999913"/>
    <n v="57542997.559999913"/>
    <s v="Giza"/>
  </r>
  <r>
    <s v="ORD100146"/>
    <s v="T-shirt Cotton"/>
    <x v="1"/>
    <x v="5"/>
    <x v="1"/>
    <x v="5"/>
    <n v="3964.13"/>
    <n v="5"/>
    <x v="146"/>
    <x v="120"/>
    <n v="758"/>
    <x v="110"/>
    <m/>
    <m/>
    <s v="Jumia"/>
    <s v="Jum"/>
    <n v="27872.98"/>
    <n v="91504159.730000004"/>
    <n v="91504159.730000004"/>
    <s v="Giza"/>
  </r>
  <r>
    <s v="ORD100147"/>
    <s v="Bluetooth Headset"/>
    <x v="2"/>
    <x v="2"/>
    <x v="0"/>
    <x v="3"/>
    <n v="5830.08"/>
    <n v="3"/>
    <x v="147"/>
    <x v="121"/>
    <n v="31"/>
    <x v="76"/>
    <m/>
    <m/>
    <s v="sq"/>
    <s v="sq"/>
    <n v="3665.44"/>
    <n v="29200970.130000021"/>
    <n v="29200970.130000021"/>
    <s v="Dubai"/>
  </r>
  <r>
    <s v="ORD100148"/>
    <s v="Xiaomi Redmi Note 12"/>
    <x v="0"/>
    <x v="7"/>
    <x v="0"/>
    <x v="0"/>
    <n v="15019.37"/>
    <n v="1"/>
    <x v="148"/>
    <x v="122"/>
    <n v="757"/>
    <x v="122"/>
    <m/>
    <m/>
    <s v="sq"/>
    <s v="sq"/>
    <n v="16284.02"/>
    <n v="92327183.770000085"/>
    <n v="92327183.770000085"/>
    <s v="Cairo"/>
  </r>
  <r>
    <s v="ORD100149"/>
    <s v="Samsung Galaxy A14"/>
    <x v="0"/>
    <x v="0"/>
    <x v="0"/>
    <x v="5"/>
    <n v="1128.05"/>
    <n v="1"/>
    <x v="149"/>
    <x v="123"/>
    <n v="213"/>
    <x v="123"/>
    <m/>
    <m/>
    <s v="sq"/>
    <s v="sq"/>
    <n v="27872.98"/>
    <n v="92327183.770000085"/>
    <n v="92327183.770000085"/>
    <s v="Giza"/>
  </r>
  <r>
    <s v="ORD100150"/>
    <s v="HP Pavilion Laptop"/>
    <x v="3"/>
    <x v="3"/>
    <x v="0"/>
    <x v="2"/>
    <n v="19703.54"/>
    <n v="4"/>
    <x v="150"/>
    <x v="51"/>
    <n v="4255"/>
    <x v="124"/>
    <m/>
    <m/>
    <s v="sq"/>
    <s v="sq"/>
    <n v="26648.76"/>
    <n v="57542997.559999913"/>
    <n v="57542997.559999913"/>
    <s v="Casablanca"/>
  </r>
  <r>
    <s v="ORD100151"/>
    <s v="Adidas Running Shoes"/>
    <x v="1"/>
    <x v="9"/>
    <x v="1"/>
    <x v="1"/>
    <n v="6654.77"/>
    <n v="4"/>
    <x v="151"/>
    <x v="58"/>
    <n v="766"/>
    <x v="125"/>
    <m/>
    <m/>
    <s v="Jumia"/>
    <s v="Jum"/>
    <n v="13290.4"/>
    <n v="91504159.730000004"/>
    <n v="91504159.730000004"/>
    <s v="Alexandria"/>
  </r>
  <r>
    <s v="ORD100152"/>
    <s v="Adidas Running Shoes"/>
    <x v="1"/>
    <x v="9"/>
    <x v="1"/>
    <x v="2"/>
    <n v="4081.63"/>
    <n v="1"/>
    <x v="152"/>
    <x v="76"/>
    <n v="1562"/>
    <x v="126"/>
    <m/>
    <m/>
    <s v="Jumia"/>
    <s v="Jum"/>
    <n v="26648.76"/>
    <n v="91504159.730000004"/>
    <n v="91504159.730000004"/>
    <s v="Casablanca"/>
  </r>
  <r>
    <s v="ORD100153"/>
    <s v="Adidas Running Shoes"/>
    <x v="1"/>
    <x v="9"/>
    <x v="2"/>
    <x v="2"/>
    <n v="13224.65"/>
    <n v="5"/>
    <x v="153"/>
    <x v="106"/>
    <n v="4050"/>
    <x v="96"/>
    <m/>
    <m/>
    <s v="Amazon"/>
    <s v="Amazon"/>
    <n v="26648.76"/>
    <n v="91504159.730000004"/>
    <n v="91504159.730000004"/>
    <s v="Casablanca"/>
  </r>
  <r>
    <s v="ORD100154"/>
    <s v="Bluetooth Headset"/>
    <x v="2"/>
    <x v="2"/>
    <x v="1"/>
    <x v="3"/>
    <n v="4003.94"/>
    <n v="2"/>
    <x v="154"/>
    <x v="124"/>
    <n v="3565"/>
    <x v="127"/>
    <m/>
    <m/>
    <s v="Jumia"/>
    <s v="Jum"/>
    <n v="3665.44"/>
    <n v="29200970.130000021"/>
    <n v="29200970.130000021"/>
    <s v="Dubai"/>
  </r>
  <r>
    <s v="ORD100155"/>
    <s v="Samsung Galaxy A14"/>
    <x v="0"/>
    <x v="0"/>
    <x v="1"/>
    <x v="0"/>
    <n v="13243.22"/>
    <n v="2"/>
    <x v="155"/>
    <x v="125"/>
    <n v="3233"/>
    <x v="65"/>
    <m/>
    <m/>
    <s v="Jumia"/>
    <s v="Jum"/>
    <n v="16284.02"/>
    <n v="92327183.770000085"/>
    <n v="92327183.770000085"/>
    <s v="Cairo"/>
  </r>
  <r>
    <s v="ORD100156"/>
    <s v="Samsung Galaxy A14"/>
    <x v="0"/>
    <x v="0"/>
    <x v="1"/>
    <x v="4"/>
    <n v="5594.32"/>
    <n v="1"/>
    <x v="156"/>
    <x v="42"/>
    <n v="1537"/>
    <x v="128"/>
    <m/>
    <m/>
    <s v="Jumia"/>
    <s v="Jum"/>
    <n v="99349.3"/>
    <n v="92327183.770000085"/>
    <n v="92327183.770000085"/>
    <s v="Riyadh"/>
  </r>
  <r>
    <s v="ORD100157"/>
    <s v="T-shirt Cotton"/>
    <x v="1"/>
    <x v="5"/>
    <x v="0"/>
    <x v="2"/>
    <n v="816.2"/>
    <n v="2"/>
    <x v="157"/>
    <x v="114"/>
    <n v="3541"/>
    <x v="129"/>
    <m/>
    <m/>
    <s v="sq"/>
    <s v="sq"/>
    <n v="26648.76"/>
    <n v="91504159.730000004"/>
    <n v="91504159.730000004"/>
    <s v="Casablanca"/>
  </r>
  <r>
    <s v="ORD100158"/>
    <s v="Xiaomi Redmi Note 12"/>
    <x v="0"/>
    <x v="7"/>
    <x v="0"/>
    <x v="2"/>
    <n v="18802.41"/>
    <n v="5"/>
    <x v="158"/>
    <x v="126"/>
    <n v="1979"/>
    <x v="63"/>
    <m/>
    <m/>
    <s v="sq"/>
    <s v="sq"/>
    <n v="26648.76"/>
    <n v="92327183.770000085"/>
    <n v="92327183.770000085"/>
    <s v="Casablanca"/>
  </r>
  <r>
    <s v="ORD100159"/>
    <s v="HP Pavilion Laptop"/>
    <x v="3"/>
    <x v="3"/>
    <x v="1"/>
    <x v="3"/>
    <n v="9759.3799999999992"/>
    <n v="5"/>
    <x v="159"/>
    <x v="127"/>
    <n v="1765"/>
    <x v="64"/>
    <m/>
    <m/>
    <s v="Jumia"/>
    <s v="Jum"/>
    <n v="3665.44"/>
    <n v="57542997.559999913"/>
    <n v="57542997.559999913"/>
    <s v="Dubai"/>
  </r>
  <r>
    <s v="ORD100160"/>
    <s v="Samsung Galaxy A14"/>
    <x v="0"/>
    <x v="0"/>
    <x v="1"/>
    <x v="3"/>
    <n v="11172.49"/>
    <n v="5"/>
    <x v="160"/>
    <x v="128"/>
    <n v="4830"/>
    <x v="20"/>
    <m/>
    <m/>
    <s v="Jumia"/>
    <s v="Jum"/>
    <n v="3665.44"/>
    <n v="92327183.770000085"/>
    <n v="92327183.770000085"/>
    <s v="Dubai"/>
  </r>
  <r>
    <s v="ORD100161"/>
    <s v="Dell Inspiron 3501"/>
    <x v="3"/>
    <x v="8"/>
    <x v="2"/>
    <x v="1"/>
    <n v="18763.55"/>
    <n v="4"/>
    <x v="161"/>
    <x v="129"/>
    <n v="808"/>
    <x v="130"/>
    <m/>
    <m/>
    <s v="Amazon"/>
    <s v="Amazon"/>
    <n v="13290.4"/>
    <n v="57542997.559999913"/>
    <n v="57542997.559999913"/>
    <s v="Alexandria"/>
  </r>
  <r>
    <s v="ORD100162"/>
    <s v="Smartwatch FitPro"/>
    <x v="4"/>
    <x v="6"/>
    <x v="1"/>
    <x v="0"/>
    <n v="3815.32"/>
    <n v="3"/>
    <x v="162"/>
    <x v="130"/>
    <n v="1954"/>
    <x v="131"/>
    <m/>
    <m/>
    <s v="Jumia"/>
    <s v="Jum"/>
    <n v="16284.02"/>
    <n v="31420413.200000018"/>
    <n v="31420413.200000018"/>
    <s v="Cairo"/>
  </r>
  <r>
    <s v="ORD100163"/>
    <s v="Samsung Galaxy A14"/>
    <x v="0"/>
    <x v="0"/>
    <x v="2"/>
    <x v="3"/>
    <n v="4144.58"/>
    <n v="1"/>
    <x v="163"/>
    <x v="44"/>
    <n v="4557"/>
    <x v="118"/>
    <m/>
    <m/>
    <s v="Amazon"/>
    <s v="Amazon"/>
    <n v="3665.44"/>
    <n v="92327183.770000085"/>
    <n v="92327183.770000085"/>
    <s v="Dubai"/>
  </r>
  <r>
    <s v="ORD100164"/>
    <s v="Dell Inspiron 3501"/>
    <x v="3"/>
    <x v="8"/>
    <x v="0"/>
    <x v="4"/>
    <n v="5591.69"/>
    <n v="2"/>
    <x v="164"/>
    <x v="131"/>
    <n v="4293"/>
    <x v="132"/>
    <m/>
    <m/>
    <s v="sq"/>
    <s v="sq"/>
    <n v="99349.3"/>
    <n v="57542997.559999913"/>
    <n v="57542997.559999913"/>
    <s v="Riyadh"/>
  </r>
  <r>
    <s v="ORD100165"/>
    <s v="iPhone 13"/>
    <x v="0"/>
    <x v="4"/>
    <x v="0"/>
    <x v="5"/>
    <n v="16855.68"/>
    <n v="1"/>
    <x v="165"/>
    <x v="132"/>
    <n v="1749"/>
    <x v="133"/>
    <m/>
    <m/>
    <s v="sq"/>
    <s v="sq"/>
    <n v="27872.98"/>
    <n v="92327183.770000085"/>
    <n v="92327183.770000085"/>
    <s v="Giza"/>
  </r>
  <r>
    <s v="ORD100166"/>
    <s v="Bluetooth Headset"/>
    <x v="2"/>
    <x v="2"/>
    <x v="2"/>
    <x v="4"/>
    <n v="9869.5300000000007"/>
    <n v="5"/>
    <x v="166"/>
    <x v="133"/>
    <n v="79"/>
    <x v="134"/>
    <m/>
    <m/>
    <s v="Amazon"/>
    <s v="Amazon"/>
    <n v="99349.3"/>
    <n v="29200970.130000021"/>
    <n v="29200970.130000021"/>
    <s v="Riyadh"/>
  </r>
  <r>
    <s v="ORD100167"/>
    <s v="Samsung Galaxy A14"/>
    <x v="0"/>
    <x v="0"/>
    <x v="1"/>
    <x v="3"/>
    <n v="13646.15"/>
    <n v="2"/>
    <x v="167"/>
    <x v="134"/>
    <n v="2638"/>
    <x v="135"/>
    <m/>
    <m/>
    <s v="Jumia"/>
    <s v="Jum"/>
    <n v="3665.44"/>
    <n v="92327183.770000085"/>
    <n v="92327183.770000085"/>
    <s v="Dubai"/>
  </r>
  <r>
    <s v="ORD100168"/>
    <s v="Nike Air Max"/>
    <x v="1"/>
    <x v="1"/>
    <x v="1"/>
    <x v="1"/>
    <n v="8140.53"/>
    <n v="2"/>
    <x v="168"/>
    <x v="135"/>
    <n v="3972"/>
    <x v="136"/>
    <m/>
    <m/>
    <s v="Jumia"/>
    <s v="Jum"/>
    <n v="13290.4"/>
    <n v="91504159.730000004"/>
    <n v="91504159.730000004"/>
    <s v="Alexandria"/>
  </r>
  <r>
    <s v="ORD100169"/>
    <s v="Nike Air Max"/>
    <x v="1"/>
    <x v="1"/>
    <x v="2"/>
    <x v="2"/>
    <n v="4310.63"/>
    <n v="2"/>
    <x v="169"/>
    <x v="109"/>
    <n v="3311"/>
    <x v="54"/>
    <m/>
    <m/>
    <s v="Amazon"/>
    <s v="Amazon"/>
    <n v="26648.76"/>
    <n v="91504159.730000004"/>
    <n v="91504159.730000004"/>
    <s v="Casablanca"/>
  </r>
  <r>
    <s v="ORD100170"/>
    <s v="Nike Air Max"/>
    <x v="1"/>
    <x v="1"/>
    <x v="1"/>
    <x v="1"/>
    <n v="11982.84"/>
    <n v="1"/>
    <x v="170"/>
    <x v="84"/>
    <n v="2887"/>
    <x v="137"/>
    <m/>
    <m/>
    <s v="Jumia"/>
    <s v="Jum"/>
    <n v="13290.4"/>
    <n v="91504159.730000004"/>
    <n v="91504159.730000004"/>
    <s v="Alexandria"/>
  </r>
  <r>
    <s v="ORD100171"/>
    <s v="Smartwatch FitPro"/>
    <x v="4"/>
    <x v="6"/>
    <x v="2"/>
    <x v="1"/>
    <n v="9065.42"/>
    <n v="5"/>
    <x v="171"/>
    <x v="136"/>
    <n v="2575"/>
    <x v="138"/>
    <m/>
    <m/>
    <s v="Amazon"/>
    <s v="Amazon"/>
    <n v="13290.4"/>
    <n v="31420413.200000018"/>
    <n v="31420413.200000018"/>
    <s v="Alexandria"/>
  </r>
  <r>
    <s v="ORD100172"/>
    <s v="Bluetooth Headset"/>
    <x v="2"/>
    <x v="2"/>
    <x v="2"/>
    <x v="3"/>
    <n v="18705.82"/>
    <n v="1"/>
    <x v="172"/>
    <x v="137"/>
    <n v="4321"/>
    <x v="53"/>
    <m/>
    <m/>
    <s v="Amazon"/>
    <s v="Amazon"/>
    <n v="3665.44"/>
    <n v="29200970.130000021"/>
    <n v="29200970.130000021"/>
    <s v="Dubai"/>
  </r>
  <r>
    <s v="ORD100173"/>
    <s v="iPhone 13"/>
    <x v="0"/>
    <x v="4"/>
    <x v="0"/>
    <x v="4"/>
    <n v="2903.55"/>
    <n v="3"/>
    <x v="173"/>
    <x v="138"/>
    <n v="1132"/>
    <x v="139"/>
    <m/>
    <m/>
    <s v="sq"/>
    <s v="sq"/>
    <n v="99349.3"/>
    <n v="92327183.770000085"/>
    <n v="92327183.770000085"/>
    <s v="Riyadh"/>
  </r>
  <r>
    <s v="ORD100174"/>
    <s v="Nike Air Max"/>
    <x v="1"/>
    <x v="1"/>
    <x v="0"/>
    <x v="2"/>
    <n v="19212.240000000002"/>
    <n v="4"/>
    <x v="174"/>
    <x v="106"/>
    <n v="3515"/>
    <x v="115"/>
    <m/>
    <m/>
    <s v="sq"/>
    <s v="sq"/>
    <n v="26648.76"/>
    <n v="91504159.730000004"/>
    <n v="91504159.730000004"/>
    <s v="Casablanca"/>
  </r>
  <r>
    <s v="ORD100175"/>
    <s v="T-shirt Cotton"/>
    <x v="1"/>
    <x v="5"/>
    <x v="2"/>
    <x v="2"/>
    <n v="14572.72"/>
    <n v="5"/>
    <x v="175"/>
    <x v="139"/>
    <n v="398"/>
    <x v="140"/>
    <m/>
    <m/>
    <s v="Amazon"/>
    <s v="Amazon"/>
    <n v="26648.76"/>
    <n v="91504159.730000004"/>
    <n v="91504159.730000004"/>
    <s v="Casablanca"/>
  </r>
  <r>
    <s v="ORD100176"/>
    <s v="HP Pavilion Laptop"/>
    <x v="3"/>
    <x v="3"/>
    <x v="1"/>
    <x v="5"/>
    <n v="17068.37"/>
    <n v="3"/>
    <x v="176"/>
    <x v="140"/>
    <n v="4481"/>
    <x v="31"/>
    <m/>
    <m/>
    <s v="Jumia"/>
    <s v="Jum"/>
    <n v="27872.98"/>
    <n v="57542997.559999913"/>
    <n v="57542997.559999913"/>
    <s v="Giza"/>
  </r>
  <r>
    <s v="ORD100177"/>
    <s v="iPhone 13"/>
    <x v="0"/>
    <x v="4"/>
    <x v="0"/>
    <x v="0"/>
    <n v="15494.89"/>
    <n v="5"/>
    <x v="177"/>
    <x v="141"/>
    <n v="216"/>
    <x v="141"/>
    <m/>
    <m/>
    <s v="sq"/>
    <s v="sq"/>
    <n v="16284.02"/>
    <n v="92327183.770000085"/>
    <n v="92327183.770000085"/>
    <s v="Cairo"/>
  </r>
  <r>
    <s v="ORD100178"/>
    <s v="T-shirt Cotton"/>
    <x v="1"/>
    <x v="5"/>
    <x v="2"/>
    <x v="0"/>
    <n v="15204.36"/>
    <n v="1"/>
    <x v="178"/>
    <x v="142"/>
    <n v="1259"/>
    <x v="5"/>
    <m/>
    <m/>
    <s v="Amazon"/>
    <s v="Amazon"/>
    <n v="16284.02"/>
    <n v="91504159.730000004"/>
    <n v="91504159.730000004"/>
    <s v="Cairo"/>
  </r>
  <r>
    <s v="ORD100179"/>
    <s v="T-shirt Cotton"/>
    <x v="1"/>
    <x v="5"/>
    <x v="1"/>
    <x v="0"/>
    <n v="11422.05"/>
    <n v="3"/>
    <x v="179"/>
    <x v="112"/>
    <n v="2750"/>
    <x v="142"/>
    <m/>
    <m/>
    <s v="Jumia"/>
    <s v="Jum"/>
    <n v="16284.02"/>
    <n v="91504159.730000004"/>
    <n v="91504159.730000004"/>
    <s v="Cairo"/>
  </r>
  <r>
    <s v="ORD100180"/>
    <s v="T-shirt Cotton"/>
    <x v="1"/>
    <x v="5"/>
    <x v="2"/>
    <x v="2"/>
    <n v="10811.24"/>
    <n v="4"/>
    <x v="180"/>
    <x v="61"/>
    <n v="2671"/>
    <x v="143"/>
    <m/>
    <m/>
    <s v="Amazon"/>
    <s v="Amazon"/>
    <n v="26648.76"/>
    <n v="91504159.730000004"/>
    <n v="91504159.730000004"/>
    <s v="Casablanca"/>
  </r>
  <r>
    <s v="ORD100181"/>
    <s v="Adidas Running Shoes"/>
    <x v="1"/>
    <x v="9"/>
    <x v="0"/>
    <x v="4"/>
    <n v="3783.73"/>
    <n v="3"/>
    <x v="181"/>
    <x v="77"/>
    <n v="1064"/>
    <x v="20"/>
    <m/>
    <m/>
    <s v="sq"/>
    <s v="sq"/>
    <n v="99349.3"/>
    <n v="91504159.730000004"/>
    <n v="91504159.730000004"/>
    <s v="Riyadh"/>
  </r>
  <r>
    <s v="ORD100182"/>
    <s v="Nike Air Max"/>
    <x v="1"/>
    <x v="1"/>
    <x v="2"/>
    <x v="4"/>
    <n v="5063.71"/>
    <n v="3"/>
    <x v="182"/>
    <x v="143"/>
    <n v="62"/>
    <x v="144"/>
    <m/>
    <m/>
    <s v="Amazon"/>
    <s v="Amazon"/>
    <n v="99349.3"/>
    <n v="91504159.730000004"/>
    <n v="91504159.730000004"/>
    <s v="Riyadh"/>
  </r>
  <r>
    <s v="ORD100183"/>
    <s v="Xiaomi Redmi Note 12"/>
    <x v="0"/>
    <x v="7"/>
    <x v="1"/>
    <x v="1"/>
    <n v="3667.22"/>
    <n v="1"/>
    <x v="183"/>
    <x v="144"/>
    <n v="4730"/>
    <x v="145"/>
    <m/>
    <m/>
    <s v="Jumia"/>
    <s v="Jum"/>
    <n v="13290.4"/>
    <n v="92327183.770000085"/>
    <n v="92327183.770000085"/>
    <s v="Alexandria"/>
  </r>
  <r>
    <s v="ORD100184"/>
    <s v="Xiaomi Redmi Note 12"/>
    <x v="0"/>
    <x v="7"/>
    <x v="0"/>
    <x v="5"/>
    <n v="4520.58"/>
    <n v="1"/>
    <x v="184"/>
    <x v="19"/>
    <n v="2854"/>
    <x v="146"/>
    <m/>
    <m/>
    <s v="sq"/>
    <s v="sq"/>
    <n v="27872.98"/>
    <n v="92327183.770000085"/>
    <n v="92327183.770000085"/>
    <s v="Giza"/>
  </r>
  <r>
    <s v="ORD100185"/>
    <s v="HP Pavilion Laptop"/>
    <x v="3"/>
    <x v="3"/>
    <x v="2"/>
    <x v="5"/>
    <n v="10944.66"/>
    <n v="2"/>
    <x v="185"/>
    <x v="145"/>
    <n v="3404"/>
    <x v="30"/>
    <m/>
    <m/>
    <s v="Amazon"/>
    <s v="Amazon"/>
    <n v="27872.98"/>
    <n v="57542997.559999913"/>
    <n v="57542997.559999913"/>
    <s v="Giza"/>
  </r>
  <r>
    <s v="ORD100186"/>
    <s v="iPhone 13"/>
    <x v="0"/>
    <x v="4"/>
    <x v="1"/>
    <x v="4"/>
    <n v="7164.15"/>
    <n v="1"/>
    <x v="186"/>
    <x v="54"/>
    <n v="1774"/>
    <x v="36"/>
    <m/>
    <m/>
    <s v="Jumia"/>
    <s v="Jum"/>
    <n v="99349.3"/>
    <n v="92327183.770000085"/>
    <n v="92327183.770000085"/>
    <s v="Riyadh"/>
  </r>
  <r>
    <s v="ORD100187"/>
    <s v="Samsung Galaxy A14"/>
    <x v="0"/>
    <x v="0"/>
    <x v="2"/>
    <x v="3"/>
    <n v="7141.58"/>
    <n v="4"/>
    <x v="187"/>
    <x v="54"/>
    <n v="2773"/>
    <x v="142"/>
    <m/>
    <m/>
    <s v="Amazon"/>
    <s v="Amazon"/>
    <n v="3665.44"/>
    <n v="92327183.770000085"/>
    <n v="92327183.770000085"/>
    <s v="Dubai"/>
  </r>
  <r>
    <s v="ORD100188"/>
    <s v="Bluetooth Headset"/>
    <x v="2"/>
    <x v="2"/>
    <x v="0"/>
    <x v="1"/>
    <n v="7070.15"/>
    <n v="5"/>
    <x v="188"/>
    <x v="39"/>
    <n v="2089"/>
    <x v="147"/>
    <m/>
    <m/>
    <s v="sq"/>
    <s v="sq"/>
    <n v="13290.4"/>
    <n v="29200970.130000021"/>
    <n v="29200970.130000021"/>
    <s v="Alexandria"/>
  </r>
  <r>
    <s v="ORD100189"/>
    <s v="Samsung Galaxy A14"/>
    <x v="0"/>
    <x v="0"/>
    <x v="2"/>
    <x v="5"/>
    <n v="2258.04"/>
    <n v="3"/>
    <x v="189"/>
    <x v="88"/>
    <n v="3749"/>
    <x v="148"/>
    <m/>
    <m/>
    <s v="Amazon"/>
    <s v="Amazon"/>
    <n v="27872.98"/>
    <n v="92327183.770000085"/>
    <n v="92327183.770000085"/>
    <s v="Giza"/>
  </r>
  <r>
    <s v="ORD100190"/>
    <s v="Adidas Running Shoes"/>
    <x v="1"/>
    <x v="9"/>
    <x v="0"/>
    <x v="1"/>
    <n v="1018"/>
    <n v="2"/>
    <x v="190"/>
    <x v="146"/>
    <n v="598"/>
    <x v="149"/>
    <m/>
    <m/>
    <s v="sq"/>
    <s v="sq"/>
    <n v="13290.4"/>
    <n v="91504159.730000004"/>
    <n v="91504159.730000004"/>
    <s v="Alexandria"/>
  </r>
  <r>
    <s v="ORD100191"/>
    <s v="Adidas Running Shoes"/>
    <x v="1"/>
    <x v="9"/>
    <x v="1"/>
    <x v="1"/>
    <n v="16575.349999999999"/>
    <n v="5"/>
    <x v="191"/>
    <x v="147"/>
    <n v="372"/>
    <x v="150"/>
    <m/>
    <m/>
    <s v="Jumia"/>
    <s v="Jum"/>
    <n v="13290.4"/>
    <n v="91504159.730000004"/>
    <n v="91504159.730000004"/>
    <s v="Alexandria"/>
  </r>
  <r>
    <s v="ORD100192"/>
    <s v="Bluetooth Headset"/>
    <x v="2"/>
    <x v="2"/>
    <x v="0"/>
    <x v="1"/>
    <n v="19772.849999999999"/>
    <n v="1"/>
    <x v="192"/>
    <x v="148"/>
    <n v="3234"/>
    <x v="151"/>
    <m/>
    <m/>
    <s v="sq"/>
    <s v="sq"/>
    <n v="13290.4"/>
    <n v="29200970.130000021"/>
    <n v="29200970.130000021"/>
    <s v="Alexandria"/>
  </r>
  <r>
    <s v="ORD100193"/>
    <s v="Dell Inspiron 3501"/>
    <x v="3"/>
    <x v="8"/>
    <x v="0"/>
    <x v="3"/>
    <n v="4941.8100000000004"/>
    <n v="1"/>
    <x v="193"/>
    <x v="101"/>
    <n v="1214"/>
    <x v="152"/>
    <m/>
    <m/>
    <s v="sq"/>
    <s v="sq"/>
    <n v="3665.44"/>
    <n v="57542997.559999913"/>
    <n v="57542997.559999913"/>
    <s v="Dubai"/>
  </r>
  <r>
    <s v="ORD100194"/>
    <s v="T-shirt Cotton"/>
    <x v="1"/>
    <x v="5"/>
    <x v="0"/>
    <x v="2"/>
    <n v="11811.63"/>
    <n v="3"/>
    <x v="194"/>
    <x v="149"/>
    <n v="3698"/>
    <x v="41"/>
    <m/>
    <m/>
    <s v="sq"/>
    <s v="sq"/>
    <n v="26648.76"/>
    <n v="91504159.730000004"/>
    <n v="91504159.730000004"/>
    <s v="Casablanca"/>
  </r>
  <r>
    <s v="ORD100195"/>
    <s v="Smartwatch FitPro"/>
    <x v="4"/>
    <x v="6"/>
    <x v="2"/>
    <x v="2"/>
    <n v="6402.17"/>
    <n v="1"/>
    <x v="195"/>
    <x v="2"/>
    <n v="2247"/>
    <x v="153"/>
    <m/>
    <m/>
    <s v="Amazon"/>
    <s v="Amazon"/>
    <n v="26648.76"/>
    <n v="31420413.200000018"/>
    <n v="31420413.200000018"/>
    <s v="Casablanca"/>
  </r>
  <r>
    <s v="ORD100196"/>
    <s v="Smartwatch FitPro"/>
    <x v="4"/>
    <x v="6"/>
    <x v="1"/>
    <x v="0"/>
    <n v="19852.759999999998"/>
    <n v="5"/>
    <x v="196"/>
    <x v="150"/>
    <n v="1341"/>
    <x v="135"/>
    <m/>
    <m/>
    <s v="Jumia"/>
    <s v="Jum"/>
    <n v="16284.02"/>
    <n v="31420413.200000018"/>
    <n v="31420413.200000018"/>
    <s v="Cairo"/>
  </r>
  <r>
    <s v="ORD100197"/>
    <s v="T-shirt Cotton"/>
    <x v="1"/>
    <x v="5"/>
    <x v="1"/>
    <x v="2"/>
    <n v="11547.96"/>
    <n v="4"/>
    <x v="197"/>
    <x v="108"/>
    <n v="1394"/>
    <x v="113"/>
    <m/>
    <m/>
    <s v="Jumia"/>
    <s v="Jum"/>
    <n v="26648.76"/>
    <n v="91504159.730000004"/>
    <n v="91504159.730000004"/>
    <s v="Casablanca"/>
  </r>
  <r>
    <s v="ORD100198"/>
    <s v="Xiaomi Redmi Note 12"/>
    <x v="0"/>
    <x v="7"/>
    <x v="2"/>
    <x v="5"/>
    <n v="11678.62"/>
    <n v="5"/>
    <x v="198"/>
    <x v="151"/>
    <n v="160"/>
    <x v="113"/>
    <m/>
    <m/>
    <s v="Amazon"/>
    <s v="Amazon"/>
    <n v="27872.98"/>
    <n v="92327183.770000085"/>
    <n v="92327183.770000085"/>
    <s v="Giza"/>
  </r>
  <r>
    <s v="ORD100199"/>
    <s v="Bluetooth Headset"/>
    <x v="2"/>
    <x v="2"/>
    <x v="2"/>
    <x v="0"/>
    <n v="12591.67"/>
    <n v="2"/>
    <x v="199"/>
    <x v="152"/>
    <n v="655"/>
    <x v="154"/>
    <m/>
    <m/>
    <s v="Amazon"/>
    <s v="Amazon"/>
    <n v="16284.02"/>
    <n v="29200970.130000021"/>
    <n v="29200970.130000021"/>
    <s v="Cairo"/>
  </r>
  <r>
    <s v="ORD100200"/>
    <s v="Samsung Galaxy A14"/>
    <x v="0"/>
    <x v="0"/>
    <x v="1"/>
    <x v="4"/>
    <n v="16574.13"/>
    <n v="2"/>
    <x v="200"/>
    <x v="153"/>
    <n v="3641"/>
    <x v="86"/>
    <m/>
    <m/>
    <s v="Jumia"/>
    <s v="Jum"/>
    <n v="99349.3"/>
    <n v="92327183.770000085"/>
    <n v="92327183.770000085"/>
    <s v="Riyadh"/>
  </r>
  <r>
    <s v="ORD100201"/>
    <s v="T-shirt Cotton"/>
    <x v="1"/>
    <x v="5"/>
    <x v="1"/>
    <x v="1"/>
    <n v="14808.65"/>
    <n v="1"/>
    <x v="201"/>
    <x v="72"/>
    <n v="1511"/>
    <x v="27"/>
    <m/>
    <m/>
    <s v="Jumia"/>
    <s v="Jum"/>
    <n v="13290.4"/>
    <n v="91504159.730000004"/>
    <n v="91504159.730000004"/>
    <s v="Alexandria"/>
  </r>
  <r>
    <s v="ORD100202"/>
    <s v="HP Pavilion Laptop"/>
    <x v="3"/>
    <x v="3"/>
    <x v="0"/>
    <x v="3"/>
    <n v="6882.75"/>
    <n v="5"/>
    <x v="202"/>
    <x v="45"/>
    <n v="4073"/>
    <x v="155"/>
    <m/>
    <m/>
    <s v="sq"/>
    <s v="sq"/>
    <n v="3665.44"/>
    <n v="57542997.559999913"/>
    <n v="57542997.559999913"/>
    <s v="Dubai"/>
  </r>
  <r>
    <s v="ORD100203"/>
    <s v="Smartwatch FitPro"/>
    <x v="4"/>
    <x v="6"/>
    <x v="1"/>
    <x v="3"/>
    <n v="17609.55"/>
    <n v="5"/>
    <x v="203"/>
    <x v="154"/>
    <n v="1162"/>
    <x v="24"/>
    <m/>
    <m/>
    <s v="Jumia"/>
    <s v="Jum"/>
    <n v="3665.44"/>
    <n v="31420413.200000018"/>
    <n v="31420413.200000018"/>
    <s v="Dubai"/>
  </r>
  <r>
    <s v="ORD100204"/>
    <s v="iPhone 13"/>
    <x v="0"/>
    <x v="4"/>
    <x v="0"/>
    <x v="1"/>
    <n v="15832.54"/>
    <n v="3"/>
    <x v="204"/>
    <x v="155"/>
    <n v="3753"/>
    <x v="156"/>
    <m/>
    <m/>
    <s v="sq"/>
    <s v="sq"/>
    <n v="13290.4"/>
    <n v="92327183.770000085"/>
    <n v="92327183.770000085"/>
    <s v="Alexandria"/>
  </r>
  <r>
    <s v="ORD100205"/>
    <s v="Dell Inspiron 3501"/>
    <x v="3"/>
    <x v="8"/>
    <x v="1"/>
    <x v="2"/>
    <n v="5920.8"/>
    <n v="3"/>
    <x v="205"/>
    <x v="156"/>
    <n v="3065"/>
    <x v="7"/>
    <m/>
    <m/>
    <s v="Jumia"/>
    <s v="Jum"/>
    <n v="26648.76"/>
    <n v="57542997.559999913"/>
    <n v="57542997.559999913"/>
    <s v="Casablanca"/>
  </r>
  <r>
    <s v="ORD100206"/>
    <s v="Bluetooth Headset"/>
    <x v="2"/>
    <x v="2"/>
    <x v="0"/>
    <x v="5"/>
    <n v="9725.77"/>
    <n v="1"/>
    <x v="206"/>
    <x v="157"/>
    <n v="2431"/>
    <x v="157"/>
    <m/>
    <m/>
    <s v="sq"/>
    <s v="sq"/>
    <n v="27872.98"/>
    <n v="29200970.130000021"/>
    <n v="29200970.130000021"/>
    <s v="Giza"/>
  </r>
  <r>
    <s v="ORD100207"/>
    <s v="Bluetooth Headset"/>
    <x v="2"/>
    <x v="2"/>
    <x v="2"/>
    <x v="0"/>
    <n v="11305.18"/>
    <n v="1"/>
    <x v="207"/>
    <x v="158"/>
    <n v="3975"/>
    <x v="158"/>
    <m/>
    <m/>
    <s v="Amazon"/>
    <s v="Amazon"/>
    <n v="16284.02"/>
    <n v="29200970.130000021"/>
    <n v="29200970.130000021"/>
    <s v="Cairo"/>
  </r>
  <r>
    <s v="ORD100208"/>
    <s v="Dell Inspiron 3501"/>
    <x v="3"/>
    <x v="8"/>
    <x v="1"/>
    <x v="3"/>
    <n v="4760.8599999999997"/>
    <n v="1"/>
    <x v="208"/>
    <x v="85"/>
    <n v="2717"/>
    <x v="146"/>
    <m/>
    <m/>
    <s v="Jumia"/>
    <s v="Jum"/>
    <n v="3665.44"/>
    <n v="57542997.559999913"/>
    <n v="57542997.559999913"/>
    <s v="Dubai"/>
  </r>
  <r>
    <s v="ORD100209"/>
    <s v="Smartwatch FitPro"/>
    <x v="4"/>
    <x v="6"/>
    <x v="1"/>
    <x v="3"/>
    <n v="11259.08"/>
    <n v="4"/>
    <x v="209"/>
    <x v="159"/>
    <n v="925"/>
    <x v="143"/>
    <m/>
    <m/>
    <s v="Jumia"/>
    <s v="Jum"/>
    <n v="3665.44"/>
    <n v="31420413.200000018"/>
    <n v="31420413.200000018"/>
    <s v="Dubai"/>
  </r>
  <r>
    <s v="ORD100210"/>
    <s v="Smartwatch FitPro"/>
    <x v="4"/>
    <x v="6"/>
    <x v="2"/>
    <x v="0"/>
    <n v="17811.95"/>
    <n v="1"/>
    <x v="210"/>
    <x v="122"/>
    <n v="2682"/>
    <x v="48"/>
    <m/>
    <m/>
    <s v="Amazon"/>
    <s v="Amazon"/>
    <n v="16284.02"/>
    <n v="31420413.200000018"/>
    <n v="31420413.200000018"/>
    <s v="Cairo"/>
  </r>
  <r>
    <s v="ORD100211"/>
    <s v="Nike Air Max"/>
    <x v="1"/>
    <x v="1"/>
    <x v="2"/>
    <x v="4"/>
    <n v="5956.97"/>
    <n v="1"/>
    <x v="211"/>
    <x v="6"/>
    <n v="4905"/>
    <x v="9"/>
    <m/>
    <m/>
    <s v="Amazon"/>
    <s v="Amazon"/>
    <n v="99349.3"/>
    <n v="91504159.730000004"/>
    <n v="91504159.730000004"/>
    <s v="Riyadh"/>
  </r>
  <r>
    <s v="ORD100212"/>
    <s v="Nike Air Max"/>
    <x v="1"/>
    <x v="1"/>
    <x v="0"/>
    <x v="3"/>
    <n v="2547.77"/>
    <n v="5"/>
    <x v="212"/>
    <x v="40"/>
    <n v="4752"/>
    <x v="118"/>
    <m/>
    <m/>
    <s v="sq"/>
    <s v="sq"/>
    <n v="3665.44"/>
    <n v="91504159.730000004"/>
    <n v="91504159.730000004"/>
    <s v="Dubai"/>
  </r>
  <r>
    <s v="ORD100213"/>
    <s v="iPhone 13"/>
    <x v="0"/>
    <x v="4"/>
    <x v="0"/>
    <x v="1"/>
    <n v="15258.29"/>
    <n v="1"/>
    <x v="213"/>
    <x v="94"/>
    <n v="2427"/>
    <x v="159"/>
    <m/>
    <m/>
    <s v="sq"/>
    <s v="sq"/>
    <n v="13290.4"/>
    <n v="92327183.770000085"/>
    <n v="92327183.770000085"/>
    <s v="Alexandria"/>
  </r>
  <r>
    <s v="ORD100214"/>
    <s v="Samsung Galaxy A14"/>
    <x v="0"/>
    <x v="0"/>
    <x v="1"/>
    <x v="3"/>
    <n v="12359.28"/>
    <n v="3"/>
    <x v="214"/>
    <x v="94"/>
    <n v="1841"/>
    <x v="135"/>
    <m/>
    <m/>
    <s v="Jumia"/>
    <s v="Jum"/>
    <n v="3665.44"/>
    <n v="92327183.770000085"/>
    <n v="92327183.770000085"/>
    <s v="Dubai"/>
  </r>
  <r>
    <s v="ORD100215"/>
    <s v="Xiaomi Redmi Note 12"/>
    <x v="0"/>
    <x v="7"/>
    <x v="0"/>
    <x v="2"/>
    <n v="3720.33"/>
    <n v="3"/>
    <x v="215"/>
    <x v="160"/>
    <n v="4609"/>
    <x v="160"/>
    <m/>
    <m/>
    <s v="sq"/>
    <s v="sq"/>
    <n v="26648.76"/>
    <n v="92327183.770000085"/>
    <n v="92327183.770000085"/>
    <s v="Casablanca"/>
  </r>
  <r>
    <s v="ORD100216"/>
    <s v="Xiaomi Redmi Note 12"/>
    <x v="0"/>
    <x v="7"/>
    <x v="2"/>
    <x v="2"/>
    <n v="1741.6"/>
    <n v="5"/>
    <x v="216"/>
    <x v="158"/>
    <n v="3626"/>
    <x v="57"/>
    <m/>
    <m/>
    <s v="Amazon"/>
    <s v="Amazon"/>
    <n v="26648.76"/>
    <n v="92327183.770000085"/>
    <n v="92327183.770000085"/>
    <s v="Casablanca"/>
  </r>
  <r>
    <s v="ORD100217"/>
    <s v="iPhone 13"/>
    <x v="0"/>
    <x v="4"/>
    <x v="0"/>
    <x v="0"/>
    <n v="13390.76"/>
    <n v="2"/>
    <x v="217"/>
    <x v="161"/>
    <n v="4892"/>
    <x v="161"/>
    <m/>
    <m/>
    <s v="sq"/>
    <s v="sq"/>
    <n v="16284.02"/>
    <n v="92327183.770000085"/>
    <n v="92327183.770000085"/>
    <s v="Cairo"/>
  </r>
  <r>
    <s v="ORD100218"/>
    <s v="HP Pavilion Laptop"/>
    <x v="3"/>
    <x v="3"/>
    <x v="0"/>
    <x v="5"/>
    <n v="9957.25"/>
    <n v="3"/>
    <x v="218"/>
    <x v="162"/>
    <n v="581"/>
    <x v="104"/>
    <m/>
    <m/>
    <s v="sq"/>
    <s v="sq"/>
    <n v="27872.98"/>
    <n v="57542997.559999913"/>
    <n v="57542997.559999913"/>
    <s v="Giza"/>
  </r>
  <r>
    <s v="ORD100219"/>
    <s v="Smartwatch FitPro"/>
    <x v="4"/>
    <x v="6"/>
    <x v="2"/>
    <x v="3"/>
    <n v="3373.56"/>
    <n v="3"/>
    <x v="219"/>
    <x v="163"/>
    <n v="2431"/>
    <x v="106"/>
    <m/>
    <m/>
    <s v="Amazon"/>
    <s v="Amazon"/>
    <n v="3665.44"/>
    <n v="31420413.200000018"/>
    <n v="31420413.200000018"/>
    <s v="Dubai"/>
  </r>
  <r>
    <s v="ORD100220"/>
    <s v="Smartwatch FitPro"/>
    <x v="4"/>
    <x v="6"/>
    <x v="2"/>
    <x v="4"/>
    <n v="15325.33"/>
    <n v="4"/>
    <x v="220"/>
    <x v="147"/>
    <n v="437"/>
    <x v="14"/>
    <m/>
    <m/>
    <s v="Amazon"/>
    <s v="Amazon"/>
    <n v="99349.3"/>
    <n v="31420413.200000018"/>
    <n v="31420413.200000018"/>
    <s v="Riyadh"/>
  </r>
  <r>
    <s v="ORD100221"/>
    <s v="iPhone 13"/>
    <x v="0"/>
    <x v="4"/>
    <x v="2"/>
    <x v="1"/>
    <n v="14632.09"/>
    <n v="5"/>
    <x v="221"/>
    <x v="39"/>
    <n v="3614"/>
    <x v="162"/>
    <m/>
    <m/>
    <s v="Amazon"/>
    <s v="Amazon"/>
    <n v="13290.4"/>
    <n v="92327183.770000085"/>
    <n v="92327183.770000085"/>
    <s v="Alexandria"/>
  </r>
  <r>
    <s v="ORD100222"/>
    <s v="Bluetooth Headset"/>
    <x v="2"/>
    <x v="2"/>
    <x v="2"/>
    <x v="5"/>
    <n v="18331.509999999998"/>
    <n v="3"/>
    <x v="222"/>
    <x v="164"/>
    <n v="3047"/>
    <x v="82"/>
    <m/>
    <m/>
    <s v="Amazon"/>
    <s v="Amazon"/>
    <n v="27872.98"/>
    <n v="29200970.130000021"/>
    <n v="29200970.130000021"/>
    <s v="Giza"/>
  </r>
  <r>
    <s v="ORD100223"/>
    <s v="Bluetooth Headset"/>
    <x v="2"/>
    <x v="2"/>
    <x v="1"/>
    <x v="2"/>
    <n v="8611.48"/>
    <n v="5"/>
    <x v="223"/>
    <x v="29"/>
    <n v="1234"/>
    <x v="42"/>
    <m/>
    <m/>
    <s v="Jumia"/>
    <s v="Jum"/>
    <n v="26648.76"/>
    <n v="29200970.130000021"/>
    <n v="29200970.130000021"/>
    <s v="Casablanca"/>
  </r>
  <r>
    <s v="ORD100224"/>
    <s v="iPhone 13"/>
    <x v="0"/>
    <x v="4"/>
    <x v="0"/>
    <x v="2"/>
    <n v="9120.2800000000007"/>
    <n v="5"/>
    <x v="224"/>
    <x v="165"/>
    <n v="3953"/>
    <x v="163"/>
    <m/>
    <m/>
    <s v="sq"/>
    <s v="sq"/>
    <n v="26648.76"/>
    <n v="92327183.770000085"/>
    <n v="92327183.770000085"/>
    <s v="Casablanca"/>
  </r>
  <r>
    <s v="ORD100225"/>
    <s v="Smartwatch FitPro"/>
    <x v="4"/>
    <x v="6"/>
    <x v="1"/>
    <x v="3"/>
    <n v="17738.689999999999"/>
    <n v="4"/>
    <x v="225"/>
    <x v="166"/>
    <n v="2465"/>
    <x v="164"/>
    <m/>
    <m/>
    <s v="Jumia"/>
    <s v="Jum"/>
    <n v="3665.44"/>
    <n v="31420413.200000018"/>
    <n v="31420413.200000018"/>
    <s v="Dubai"/>
  </r>
  <r>
    <s v="ORD100226"/>
    <s v="Adidas Running Shoes"/>
    <x v="1"/>
    <x v="9"/>
    <x v="0"/>
    <x v="2"/>
    <n v="6336.78"/>
    <n v="1"/>
    <x v="226"/>
    <x v="167"/>
    <n v="364"/>
    <x v="165"/>
    <m/>
    <m/>
    <s v="sq"/>
    <s v="sq"/>
    <n v="26648.76"/>
    <n v="91504159.730000004"/>
    <n v="91504159.730000004"/>
    <s v="Casablanca"/>
  </r>
  <r>
    <s v="ORD100227"/>
    <s v="iPhone 13"/>
    <x v="0"/>
    <x v="4"/>
    <x v="1"/>
    <x v="1"/>
    <n v="17652.060000000001"/>
    <n v="3"/>
    <x v="227"/>
    <x v="168"/>
    <n v="4460"/>
    <x v="58"/>
    <m/>
    <m/>
    <s v="Jumia"/>
    <s v="Jum"/>
    <n v="13290.4"/>
    <n v="92327183.770000085"/>
    <n v="92327183.770000085"/>
    <s v="Alexandria"/>
  </r>
  <r>
    <s v="ORD100228"/>
    <s v="Samsung Galaxy A14"/>
    <x v="0"/>
    <x v="0"/>
    <x v="1"/>
    <x v="4"/>
    <n v="9154"/>
    <n v="4"/>
    <x v="228"/>
    <x v="169"/>
    <n v="1745"/>
    <x v="26"/>
    <m/>
    <m/>
    <s v="Jumia"/>
    <s v="Jum"/>
    <n v="99349.3"/>
    <n v="92327183.770000085"/>
    <n v="92327183.770000085"/>
    <s v="Riyadh"/>
  </r>
  <r>
    <s v="ORD100229"/>
    <s v="Xiaomi Redmi Note 12"/>
    <x v="0"/>
    <x v="7"/>
    <x v="0"/>
    <x v="5"/>
    <n v="1408.94"/>
    <n v="2"/>
    <x v="229"/>
    <x v="39"/>
    <n v="3784"/>
    <x v="166"/>
    <m/>
    <m/>
    <s v="sq"/>
    <s v="sq"/>
    <n v="27872.98"/>
    <n v="92327183.770000085"/>
    <n v="92327183.770000085"/>
    <s v="Giza"/>
  </r>
  <r>
    <s v="ORD100230"/>
    <s v="Samsung Galaxy A14"/>
    <x v="0"/>
    <x v="0"/>
    <x v="2"/>
    <x v="3"/>
    <n v="5782.53"/>
    <n v="1"/>
    <x v="230"/>
    <x v="170"/>
    <n v="3476"/>
    <x v="25"/>
    <m/>
    <m/>
    <s v="Amazon"/>
    <s v="Amazon"/>
    <n v="3665.44"/>
    <n v="92327183.770000085"/>
    <n v="92327183.770000085"/>
    <s v="Dubai"/>
  </r>
  <r>
    <s v="ORD100231"/>
    <s v="Adidas Running Shoes"/>
    <x v="1"/>
    <x v="9"/>
    <x v="1"/>
    <x v="4"/>
    <n v="17208.740000000002"/>
    <n v="2"/>
    <x v="231"/>
    <x v="171"/>
    <n v="1399"/>
    <x v="25"/>
    <m/>
    <m/>
    <s v="Jumia"/>
    <s v="Jum"/>
    <n v="99349.3"/>
    <n v="91504159.730000004"/>
    <n v="91504159.730000004"/>
    <s v="Riyadh"/>
  </r>
  <r>
    <s v="ORD100232"/>
    <s v="Bluetooth Headset"/>
    <x v="2"/>
    <x v="2"/>
    <x v="1"/>
    <x v="3"/>
    <n v="3348.83"/>
    <n v="2"/>
    <x v="232"/>
    <x v="172"/>
    <n v="2796"/>
    <x v="167"/>
    <m/>
    <m/>
    <s v="Jumia"/>
    <s v="Jum"/>
    <n v="3665.44"/>
    <n v="29200970.130000021"/>
    <n v="29200970.130000021"/>
    <s v="Dubai"/>
  </r>
  <r>
    <s v="ORD100233"/>
    <s v="Dell Inspiron 3501"/>
    <x v="3"/>
    <x v="8"/>
    <x v="1"/>
    <x v="4"/>
    <n v="16348.42"/>
    <n v="4"/>
    <x v="233"/>
    <x v="160"/>
    <n v="3973"/>
    <x v="168"/>
    <m/>
    <m/>
    <s v="Jumia"/>
    <s v="Jum"/>
    <n v="99349.3"/>
    <n v="57542997.559999913"/>
    <n v="57542997.559999913"/>
    <s v="Riyadh"/>
  </r>
  <r>
    <s v="ORD100234"/>
    <s v="Bluetooth Headset"/>
    <x v="2"/>
    <x v="2"/>
    <x v="2"/>
    <x v="4"/>
    <n v="3383.51"/>
    <n v="4"/>
    <x v="234"/>
    <x v="173"/>
    <n v="4453"/>
    <x v="134"/>
    <m/>
    <m/>
    <s v="Amazon"/>
    <s v="Amazon"/>
    <n v="99349.3"/>
    <n v="29200970.130000021"/>
    <n v="29200970.130000021"/>
    <s v="Riyadh"/>
  </r>
  <r>
    <s v="ORD100235"/>
    <s v="iPhone 13"/>
    <x v="0"/>
    <x v="4"/>
    <x v="1"/>
    <x v="0"/>
    <n v="7502.69"/>
    <n v="2"/>
    <x v="235"/>
    <x v="168"/>
    <n v="1212"/>
    <x v="38"/>
    <m/>
    <m/>
    <s v="Jumia"/>
    <s v="Jum"/>
    <n v="16284.02"/>
    <n v="92327183.770000085"/>
    <n v="92327183.770000085"/>
    <s v="Cairo"/>
  </r>
  <r>
    <s v="ORD100236"/>
    <s v="HP Pavilion Laptop"/>
    <x v="3"/>
    <x v="3"/>
    <x v="2"/>
    <x v="1"/>
    <n v="9309.31"/>
    <n v="5"/>
    <x v="236"/>
    <x v="174"/>
    <n v="2390"/>
    <x v="169"/>
    <m/>
    <m/>
    <s v="Amazon"/>
    <s v="Amazon"/>
    <n v="13290.4"/>
    <n v="57542997.559999913"/>
    <n v="57542997.559999913"/>
    <s v="Alexandria"/>
  </r>
  <r>
    <s v="ORD100237"/>
    <s v="HP Pavilion Laptop"/>
    <x v="3"/>
    <x v="3"/>
    <x v="0"/>
    <x v="4"/>
    <n v="7187.55"/>
    <n v="5"/>
    <x v="237"/>
    <x v="175"/>
    <n v="3397"/>
    <x v="170"/>
    <m/>
    <m/>
    <s v="sq"/>
    <s v="sq"/>
    <n v="99349.3"/>
    <n v="57542997.559999913"/>
    <n v="57542997.559999913"/>
    <s v="Riyadh"/>
  </r>
  <r>
    <s v="ORD100238"/>
    <s v="Bluetooth Headset"/>
    <x v="2"/>
    <x v="2"/>
    <x v="1"/>
    <x v="5"/>
    <n v="11996.17"/>
    <n v="3"/>
    <x v="238"/>
    <x v="69"/>
    <n v="2725"/>
    <x v="171"/>
    <m/>
    <m/>
    <s v="Jumia"/>
    <s v="Jum"/>
    <n v="27872.98"/>
    <n v="29200970.130000021"/>
    <n v="29200970.130000021"/>
    <s v="Giza"/>
  </r>
  <r>
    <s v="ORD100239"/>
    <s v="Samsung Galaxy A14"/>
    <x v="0"/>
    <x v="0"/>
    <x v="2"/>
    <x v="0"/>
    <n v="12041.72"/>
    <n v="2"/>
    <x v="239"/>
    <x v="176"/>
    <n v="1597"/>
    <x v="29"/>
    <m/>
    <m/>
    <s v="Amazon"/>
    <s v="Amazon"/>
    <n v="16284.02"/>
    <n v="92327183.770000085"/>
    <n v="92327183.770000085"/>
    <s v="Cairo"/>
  </r>
  <r>
    <s v="ORD100240"/>
    <s v="Dell Inspiron 3501"/>
    <x v="3"/>
    <x v="8"/>
    <x v="0"/>
    <x v="5"/>
    <n v="2227.34"/>
    <n v="2"/>
    <x v="240"/>
    <x v="23"/>
    <n v="1649"/>
    <x v="17"/>
    <m/>
    <m/>
    <s v="sq"/>
    <s v="sq"/>
    <n v="27872.98"/>
    <n v="57542997.559999913"/>
    <n v="57542997.559999913"/>
    <s v="Giza"/>
  </r>
  <r>
    <s v="ORD100241"/>
    <s v="Samsung Galaxy A14"/>
    <x v="0"/>
    <x v="0"/>
    <x v="1"/>
    <x v="5"/>
    <n v="13692.53"/>
    <n v="1"/>
    <x v="241"/>
    <x v="176"/>
    <n v="2301"/>
    <x v="172"/>
    <m/>
    <m/>
    <s v="Jumia"/>
    <s v="Jum"/>
    <n v="27872.98"/>
    <n v="92327183.770000085"/>
    <n v="92327183.770000085"/>
    <s v="Giza"/>
  </r>
  <r>
    <s v="ORD100242"/>
    <s v="Dell Inspiron 3501"/>
    <x v="3"/>
    <x v="8"/>
    <x v="1"/>
    <x v="0"/>
    <n v="2258.84"/>
    <n v="2"/>
    <x v="242"/>
    <x v="108"/>
    <n v="4867"/>
    <x v="11"/>
    <m/>
    <m/>
    <s v="Jumia"/>
    <s v="Jum"/>
    <n v="16284.02"/>
    <n v="57542997.559999913"/>
    <n v="57542997.559999913"/>
    <s v="Cairo"/>
  </r>
  <r>
    <s v="ORD100243"/>
    <s v="T-shirt Cotton"/>
    <x v="1"/>
    <x v="5"/>
    <x v="2"/>
    <x v="2"/>
    <n v="619.04"/>
    <n v="5"/>
    <x v="243"/>
    <x v="177"/>
    <n v="359"/>
    <x v="173"/>
    <m/>
    <m/>
    <s v="Amazon"/>
    <s v="Amazon"/>
    <n v="26648.76"/>
    <n v="91504159.730000004"/>
    <n v="91504159.730000004"/>
    <s v="Casablanca"/>
  </r>
  <r>
    <s v="ORD100244"/>
    <s v="T-shirt Cotton"/>
    <x v="1"/>
    <x v="5"/>
    <x v="1"/>
    <x v="0"/>
    <n v="9249.34"/>
    <n v="1"/>
    <x v="244"/>
    <x v="178"/>
    <n v="3530"/>
    <x v="0"/>
    <m/>
    <m/>
    <s v="Jumia"/>
    <s v="Jum"/>
    <n v="16284.02"/>
    <n v="91504159.730000004"/>
    <n v="91504159.730000004"/>
    <s v="Cairo"/>
  </r>
  <r>
    <s v="ORD100245"/>
    <s v="Adidas Running Shoes"/>
    <x v="1"/>
    <x v="9"/>
    <x v="2"/>
    <x v="5"/>
    <n v="3051.34"/>
    <n v="5"/>
    <x v="245"/>
    <x v="179"/>
    <n v="2073"/>
    <x v="174"/>
    <m/>
    <m/>
    <s v="Amazon"/>
    <s v="Amazon"/>
    <n v="27872.98"/>
    <n v="91504159.730000004"/>
    <n v="91504159.730000004"/>
    <s v="Giza"/>
  </r>
  <r>
    <s v="ORD100246"/>
    <s v="Dell Inspiron 3501"/>
    <x v="3"/>
    <x v="8"/>
    <x v="1"/>
    <x v="3"/>
    <n v="8458.06"/>
    <n v="1"/>
    <x v="246"/>
    <x v="180"/>
    <n v="137"/>
    <x v="175"/>
    <m/>
    <m/>
    <s v="Jumia"/>
    <s v="Jum"/>
    <n v="3665.44"/>
    <n v="57542997.559999913"/>
    <n v="57542997.559999913"/>
    <s v="Dubai"/>
  </r>
  <r>
    <s v="ORD100247"/>
    <s v="Dell Inspiron 3501"/>
    <x v="3"/>
    <x v="8"/>
    <x v="0"/>
    <x v="2"/>
    <n v="7200.36"/>
    <n v="1"/>
    <x v="247"/>
    <x v="1"/>
    <n v="3382"/>
    <x v="176"/>
    <m/>
    <m/>
    <s v="sq"/>
    <s v="sq"/>
    <n v="26648.76"/>
    <n v="57542997.559999913"/>
    <n v="57542997.559999913"/>
    <s v="Casablanca"/>
  </r>
  <r>
    <s v="ORD100248"/>
    <s v="iPhone 13"/>
    <x v="0"/>
    <x v="4"/>
    <x v="1"/>
    <x v="0"/>
    <n v="9932.89"/>
    <n v="2"/>
    <x v="248"/>
    <x v="83"/>
    <n v="3953"/>
    <x v="138"/>
    <m/>
    <m/>
    <s v="Jumia"/>
    <s v="Jum"/>
    <n v="16284.02"/>
    <n v="92327183.770000085"/>
    <n v="92327183.770000085"/>
    <s v="Cairo"/>
  </r>
  <r>
    <s v="ORD100249"/>
    <s v="iPhone 13"/>
    <x v="0"/>
    <x v="4"/>
    <x v="2"/>
    <x v="2"/>
    <n v="19134.64"/>
    <n v="1"/>
    <x v="249"/>
    <x v="147"/>
    <n v="2275"/>
    <x v="47"/>
    <m/>
    <m/>
    <s v="Amazon"/>
    <s v="Amazon"/>
    <n v="26648.76"/>
    <n v="92327183.770000085"/>
    <n v="92327183.770000085"/>
    <s v="Casablanca"/>
  </r>
  <r>
    <s v="ORD100250"/>
    <s v="Bluetooth Headset"/>
    <x v="2"/>
    <x v="2"/>
    <x v="2"/>
    <x v="0"/>
    <n v="3948.53"/>
    <n v="3"/>
    <x v="250"/>
    <x v="118"/>
    <n v="4176"/>
    <x v="177"/>
    <m/>
    <m/>
    <s v="Amazon"/>
    <s v="Amazon"/>
    <n v="16284.02"/>
    <n v="29200970.130000021"/>
    <n v="29200970.130000021"/>
    <s v="Cairo"/>
  </r>
  <r>
    <s v="ORD100251"/>
    <s v="Smartwatch FitPro"/>
    <x v="4"/>
    <x v="6"/>
    <x v="1"/>
    <x v="0"/>
    <n v="10842.37"/>
    <n v="5"/>
    <x v="251"/>
    <x v="181"/>
    <n v="4287"/>
    <x v="99"/>
    <m/>
    <m/>
    <s v="Jumia"/>
    <s v="Jum"/>
    <n v="16284.02"/>
    <n v="31420413.200000018"/>
    <n v="31420413.200000018"/>
    <s v="Cairo"/>
  </r>
  <r>
    <s v="ORD100252"/>
    <s v="Smartwatch FitPro"/>
    <x v="4"/>
    <x v="6"/>
    <x v="2"/>
    <x v="5"/>
    <n v="4860.08"/>
    <n v="4"/>
    <x v="252"/>
    <x v="182"/>
    <n v="1105"/>
    <x v="126"/>
    <m/>
    <m/>
    <s v="Amazon"/>
    <s v="Amazon"/>
    <n v="27872.98"/>
    <n v="31420413.200000018"/>
    <n v="31420413.200000018"/>
    <s v="Giza"/>
  </r>
  <r>
    <s v="ORD100253"/>
    <s v="T-shirt Cotton"/>
    <x v="1"/>
    <x v="5"/>
    <x v="2"/>
    <x v="1"/>
    <n v="3928.58"/>
    <n v="3"/>
    <x v="253"/>
    <x v="183"/>
    <n v="3350"/>
    <x v="140"/>
    <m/>
    <m/>
    <s v="Amazon"/>
    <s v="Amazon"/>
    <n v="13290.4"/>
    <n v="91504159.730000004"/>
    <n v="91504159.730000004"/>
    <s v="Alexandria"/>
  </r>
  <r>
    <s v="ORD100254"/>
    <s v="Bluetooth Headset"/>
    <x v="2"/>
    <x v="2"/>
    <x v="1"/>
    <x v="1"/>
    <n v="10531.86"/>
    <n v="5"/>
    <x v="254"/>
    <x v="184"/>
    <n v="4340"/>
    <x v="104"/>
    <m/>
    <m/>
    <s v="Jumia"/>
    <s v="Jum"/>
    <n v="13290.4"/>
    <n v="29200970.130000021"/>
    <n v="29200970.130000021"/>
    <s v="Alexandria"/>
  </r>
  <r>
    <s v="ORD100255"/>
    <s v="Xiaomi Redmi Note 12"/>
    <x v="0"/>
    <x v="7"/>
    <x v="0"/>
    <x v="4"/>
    <n v="18234.36"/>
    <n v="2"/>
    <x v="255"/>
    <x v="185"/>
    <n v="3768"/>
    <x v="152"/>
    <m/>
    <m/>
    <s v="sq"/>
    <s v="sq"/>
    <n v="99349.3"/>
    <n v="92327183.770000085"/>
    <n v="92327183.770000085"/>
    <s v="Riyadh"/>
  </r>
  <r>
    <s v="ORD100256"/>
    <s v="HP Pavilion Laptop"/>
    <x v="3"/>
    <x v="3"/>
    <x v="1"/>
    <x v="1"/>
    <n v="3800.17"/>
    <n v="4"/>
    <x v="256"/>
    <x v="186"/>
    <n v="1325"/>
    <x v="128"/>
    <m/>
    <m/>
    <s v="Jumia"/>
    <s v="Jum"/>
    <n v="13290.4"/>
    <n v="57542997.559999913"/>
    <n v="57542997.559999913"/>
    <s v="Alexandria"/>
  </r>
  <r>
    <s v="ORD100257"/>
    <s v="Smartwatch FitPro"/>
    <x v="4"/>
    <x v="6"/>
    <x v="2"/>
    <x v="1"/>
    <n v="13409.13"/>
    <n v="3"/>
    <x v="257"/>
    <x v="187"/>
    <n v="1168"/>
    <x v="178"/>
    <m/>
    <m/>
    <s v="Amazon"/>
    <s v="Amazon"/>
    <n v="13290.4"/>
    <n v="31420413.200000018"/>
    <n v="31420413.200000018"/>
    <s v="Alexandria"/>
  </r>
  <r>
    <s v="ORD100258"/>
    <s v="Samsung Galaxy A14"/>
    <x v="0"/>
    <x v="0"/>
    <x v="0"/>
    <x v="4"/>
    <n v="9011.19"/>
    <n v="5"/>
    <x v="258"/>
    <x v="19"/>
    <n v="838"/>
    <x v="137"/>
    <m/>
    <m/>
    <s v="sq"/>
    <s v="sq"/>
    <n v="99349.3"/>
    <n v="92327183.770000085"/>
    <n v="92327183.770000085"/>
    <s v="Riyadh"/>
  </r>
  <r>
    <s v="ORD100259"/>
    <s v="T-shirt Cotton"/>
    <x v="1"/>
    <x v="5"/>
    <x v="1"/>
    <x v="3"/>
    <n v="18094.91"/>
    <n v="5"/>
    <x v="259"/>
    <x v="188"/>
    <n v="2659"/>
    <x v="82"/>
    <m/>
    <m/>
    <s v="Jumia"/>
    <s v="Jum"/>
    <n v="3665.44"/>
    <n v="91504159.730000004"/>
    <n v="91504159.730000004"/>
    <s v="Dubai"/>
  </r>
  <r>
    <s v="ORD100260"/>
    <s v="Dell Inspiron 3501"/>
    <x v="3"/>
    <x v="8"/>
    <x v="2"/>
    <x v="4"/>
    <n v="19923.16"/>
    <n v="3"/>
    <x v="260"/>
    <x v="189"/>
    <n v="2230"/>
    <x v="116"/>
    <m/>
    <m/>
    <s v="Amazon"/>
    <s v="Amazon"/>
    <n v="99349.3"/>
    <n v="57542997.559999913"/>
    <n v="57542997.559999913"/>
    <s v="Riyadh"/>
  </r>
  <r>
    <s v="ORD100261"/>
    <s v="T-shirt Cotton"/>
    <x v="1"/>
    <x v="5"/>
    <x v="2"/>
    <x v="0"/>
    <n v="17113.45"/>
    <n v="1"/>
    <x v="261"/>
    <x v="190"/>
    <n v="139"/>
    <x v="137"/>
    <m/>
    <m/>
    <s v="Amazon"/>
    <s v="Amazon"/>
    <n v="16284.02"/>
    <n v="91504159.730000004"/>
    <n v="91504159.730000004"/>
    <s v="Cairo"/>
  </r>
  <r>
    <s v="ORD100262"/>
    <s v="Nike Air Max"/>
    <x v="1"/>
    <x v="1"/>
    <x v="1"/>
    <x v="5"/>
    <n v="14313.63"/>
    <n v="5"/>
    <x v="262"/>
    <x v="23"/>
    <n v="3722"/>
    <x v="179"/>
    <m/>
    <m/>
    <s v="Jumia"/>
    <s v="Jum"/>
    <n v="27872.98"/>
    <n v="91504159.730000004"/>
    <n v="91504159.730000004"/>
    <s v="Giza"/>
  </r>
  <r>
    <s v="ORD100263"/>
    <s v="Nike Air Max"/>
    <x v="1"/>
    <x v="1"/>
    <x v="1"/>
    <x v="2"/>
    <n v="14809.18"/>
    <n v="3"/>
    <x v="263"/>
    <x v="191"/>
    <n v="4774"/>
    <x v="180"/>
    <m/>
    <m/>
    <s v="Jumia"/>
    <s v="Jum"/>
    <n v="26648.76"/>
    <n v="91504159.730000004"/>
    <n v="91504159.730000004"/>
    <s v="Casablanca"/>
  </r>
  <r>
    <s v="ORD100264"/>
    <s v="Bluetooth Headset"/>
    <x v="2"/>
    <x v="2"/>
    <x v="1"/>
    <x v="2"/>
    <n v="18290.169999999998"/>
    <n v="1"/>
    <x v="264"/>
    <x v="136"/>
    <n v="1961"/>
    <x v="181"/>
    <m/>
    <m/>
    <s v="Jumia"/>
    <s v="Jum"/>
    <n v="26648.76"/>
    <n v="29200970.130000021"/>
    <n v="29200970.130000021"/>
    <s v="Casablanca"/>
  </r>
  <r>
    <s v="ORD100265"/>
    <s v="Bluetooth Headset"/>
    <x v="2"/>
    <x v="2"/>
    <x v="2"/>
    <x v="1"/>
    <n v="15588.91"/>
    <n v="3"/>
    <x v="265"/>
    <x v="192"/>
    <n v="4727"/>
    <x v="27"/>
    <m/>
    <m/>
    <s v="Amazon"/>
    <s v="Amazon"/>
    <n v="13290.4"/>
    <n v="29200970.130000021"/>
    <n v="29200970.130000021"/>
    <s v="Alexandria"/>
  </r>
  <r>
    <s v="ORD100266"/>
    <s v="Adidas Running Shoes"/>
    <x v="1"/>
    <x v="9"/>
    <x v="1"/>
    <x v="3"/>
    <n v="10506.9"/>
    <n v="3"/>
    <x v="266"/>
    <x v="171"/>
    <n v="115"/>
    <x v="182"/>
    <m/>
    <m/>
    <s v="Jumia"/>
    <s v="Jum"/>
    <n v="3665.44"/>
    <n v="91504159.730000004"/>
    <n v="91504159.730000004"/>
    <s v="Dubai"/>
  </r>
  <r>
    <s v="ORD100267"/>
    <s v="Bluetooth Headset"/>
    <x v="2"/>
    <x v="2"/>
    <x v="0"/>
    <x v="1"/>
    <n v="10753.1"/>
    <n v="2"/>
    <x v="267"/>
    <x v="193"/>
    <n v="1840"/>
    <x v="169"/>
    <m/>
    <m/>
    <s v="sq"/>
    <s v="sq"/>
    <n v="13290.4"/>
    <n v="29200970.130000021"/>
    <n v="29200970.130000021"/>
    <s v="Alexandria"/>
  </r>
  <r>
    <s v="ORD100268"/>
    <s v="Dell Inspiron 3501"/>
    <x v="3"/>
    <x v="8"/>
    <x v="0"/>
    <x v="5"/>
    <n v="7238.02"/>
    <n v="4"/>
    <x v="268"/>
    <x v="1"/>
    <n v="2061"/>
    <x v="183"/>
    <m/>
    <m/>
    <s v="sq"/>
    <s v="sq"/>
    <n v="27872.98"/>
    <n v="57542997.559999913"/>
    <n v="57542997.559999913"/>
    <s v="Giza"/>
  </r>
  <r>
    <s v="ORD100269"/>
    <s v="Xiaomi Redmi Note 12"/>
    <x v="0"/>
    <x v="7"/>
    <x v="2"/>
    <x v="2"/>
    <n v="9267.52"/>
    <n v="3"/>
    <x v="269"/>
    <x v="194"/>
    <n v="857"/>
    <x v="25"/>
    <m/>
    <m/>
    <s v="Amazon"/>
    <s v="Amazon"/>
    <n v="26648.76"/>
    <n v="92327183.770000085"/>
    <n v="92327183.770000085"/>
    <s v="Casablanca"/>
  </r>
  <r>
    <s v="ORD100270"/>
    <s v="Xiaomi Redmi Note 12"/>
    <x v="0"/>
    <x v="7"/>
    <x v="1"/>
    <x v="1"/>
    <n v="17521.48"/>
    <n v="5"/>
    <x v="270"/>
    <x v="68"/>
    <n v="1968"/>
    <x v="184"/>
    <m/>
    <m/>
    <s v="Jumia"/>
    <s v="Jum"/>
    <n v="13290.4"/>
    <n v="92327183.770000085"/>
    <n v="92327183.770000085"/>
    <s v="Alexandria"/>
  </r>
  <r>
    <s v="ORD100271"/>
    <s v="Samsung Galaxy A14"/>
    <x v="0"/>
    <x v="0"/>
    <x v="1"/>
    <x v="1"/>
    <n v="17023.759999999998"/>
    <n v="4"/>
    <x v="271"/>
    <x v="39"/>
    <n v="2343"/>
    <x v="185"/>
    <m/>
    <m/>
    <s v="Jumia"/>
    <s v="Jum"/>
    <n v="13290.4"/>
    <n v="92327183.770000085"/>
    <n v="92327183.770000085"/>
    <s v="Alexandria"/>
  </r>
  <r>
    <s v="ORD100272"/>
    <s v="HP Pavilion Laptop"/>
    <x v="3"/>
    <x v="3"/>
    <x v="1"/>
    <x v="2"/>
    <n v="12853.49"/>
    <n v="1"/>
    <x v="272"/>
    <x v="195"/>
    <n v="2056"/>
    <x v="186"/>
    <m/>
    <m/>
    <s v="Jumia"/>
    <s v="Jum"/>
    <n v="26648.76"/>
    <n v="57542997.559999913"/>
    <n v="57542997.559999913"/>
    <s v="Casablanca"/>
  </r>
  <r>
    <s v="ORD100273"/>
    <s v="Nike Air Max"/>
    <x v="1"/>
    <x v="1"/>
    <x v="2"/>
    <x v="5"/>
    <n v="17660.77"/>
    <n v="5"/>
    <x v="273"/>
    <x v="196"/>
    <n v="3836"/>
    <x v="110"/>
    <m/>
    <m/>
    <s v="Amazon"/>
    <s v="Amazon"/>
    <n v="27872.98"/>
    <n v="91504159.730000004"/>
    <n v="91504159.730000004"/>
    <s v="Giza"/>
  </r>
  <r>
    <s v="ORD100274"/>
    <s v="Xiaomi Redmi Note 12"/>
    <x v="0"/>
    <x v="7"/>
    <x v="2"/>
    <x v="4"/>
    <n v="9607.4500000000007"/>
    <n v="3"/>
    <x v="274"/>
    <x v="32"/>
    <n v="2115"/>
    <x v="187"/>
    <m/>
    <m/>
    <s v="Amazon"/>
    <s v="Amazon"/>
    <n v="99349.3"/>
    <n v="92327183.770000085"/>
    <n v="92327183.770000085"/>
    <s v="Riyadh"/>
  </r>
  <r>
    <s v="ORD100275"/>
    <s v="Samsung Galaxy A14"/>
    <x v="0"/>
    <x v="0"/>
    <x v="1"/>
    <x v="4"/>
    <n v="8661.86"/>
    <n v="1"/>
    <x v="275"/>
    <x v="197"/>
    <n v="4134"/>
    <x v="114"/>
    <m/>
    <m/>
    <s v="Jumia"/>
    <s v="Jum"/>
    <n v="99349.3"/>
    <n v="92327183.770000085"/>
    <n v="92327183.770000085"/>
    <s v="Riyadh"/>
  </r>
  <r>
    <s v="ORD100276"/>
    <s v="Dell Inspiron 3501"/>
    <x v="3"/>
    <x v="8"/>
    <x v="0"/>
    <x v="2"/>
    <n v="113.55"/>
    <n v="1"/>
    <x v="276"/>
    <x v="46"/>
    <n v="4056"/>
    <x v="82"/>
    <m/>
    <m/>
    <s v="sq"/>
    <s v="sq"/>
    <n v="26648.76"/>
    <n v="57542997.559999913"/>
    <n v="57542997.559999913"/>
    <s v="Casablanca"/>
  </r>
  <r>
    <s v="ORD100277"/>
    <s v="iPhone 13"/>
    <x v="0"/>
    <x v="4"/>
    <x v="1"/>
    <x v="0"/>
    <n v="806.86"/>
    <n v="3"/>
    <x v="277"/>
    <x v="83"/>
    <n v="1734"/>
    <x v="188"/>
    <m/>
    <m/>
    <s v="Jumia"/>
    <s v="Jum"/>
    <n v="16284.02"/>
    <n v="92327183.770000085"/>
    <n v="92327183.770000085"/>
    <s v="Cairo"/>
  </r>
  <r>
    <s v="ORD100278"/>
    <s v="HP Pavilion Laptop"/>
    <x v="3"/>
    <x v="3"/>
    <x v="1"/>
    <x v="4"/>
    <n v="3995.12"/>
    <n v="3"/>
    <x v="278"/>
    <x v="198"/>
    <n v="968"/>
    <x v="110"/>
    <m/>
    <m/>
    <s v="Jumia"/>
    <s v="Jum"/>
    <n v="99349.3"/>
    <n v="57542997.559999913"/>
    <n v="57542997.559999913"/>
    <s v="Riyadh"/>
  </r>
  <r>
    <s v="ORD100279"/>
    <s v="Bluetooth Headset"/>
    <x v="2"/>
    <x v="2"/>
    <x v="1"/>
    <x v="2"/>
    <n v="12784.54"/>
    <n v="1"/>
    <x v="279"/>
    <x v="37"/>
    <n v="2954"/>
    <x v="65"/>
    <m/>
    <m/>
    <s v="Jumia"/>
    <s v="Jum"/>
    <n v="26648.76"/>
    <n v="29200970.130000021"/>
    <n v="29200970.130000021"/>
    <s v="Casablanca"/>
  </r>
  <r>
    <s v="ORD100280"/>
    <s v="Samsung Galaxy A14"/>
    <x v="0"/>
    <x v="0"/>
    <x v="1"/>
    <x v="1"/>
    <n v="9514.76"/>
    <n v="2"/>
    <x v="280"/>
    <x v="65"/>
    <n v="2449"/>
    <x v="21"/>
    <m/>
    <m/>
    <s v="Jumia"/>
    <s v="Jum"/>
    <n v="13290.4"/>
    <n v="92327183.770000085"/>
    <n v="92327183.770000085"/>
    <s v="Alexandria"/>
  </r>
  <r>
    <s v="ORD100281"/>
    <s v="Samsung Galaxy A14"/>
    <x v="0"/>
    <x v="0"/>
    <x v="1"/>
    <x v="1"/>
    <n v="2334.8000000000002"/>
    <n v="3"/>
    <x v="281"/>
    <x v="79"/>
    <n v="3101"/>
    <x v="40"/>
    <m/>
    <m/>
    <s v="Jumia"/>
    <s v="Jum"/>
    <n v="13290.4"/>
    <n v="92327183.770000085"/>
    <n v="92327183.770000085"/>
    <s v="Alexandria"/>
  </r>
  <r>
    <s v="ORD100282"/>
    <s v="Smartwatch FitPro"/>
    <x v="4"/>
    <x v="6"/>
    <x v="2"/>
    <x v="4"/>
    <n v="2094.9699999999998"/>
    <n v="5"/>
    <x v="282"/>
    <x v="193"/>
    <n v="4115"/>
    <x v="132"/>
    <m/>
    <m/>
    <s v="Amazon"/>
    <s v="Amazon"/>
    <n v="99349.3"/>
    <n v="31420413.200000018"/>
    <n v="31420413.200000018"/>
    <s v="Riyadh"/>
  </r>
  <r>
    <s v="ORD100283"/>
    <s v="Bluetooth Headset"/>
    <x v="2"/>
    <x v="2"/>
    <x v="2"/>
    <x v="0"/>
    <n v="18524.830000000002"/>
    <n v="1"/>
    <x v="283"/>
    <x v="199"/>
    <n v="3852"/>
    <x v="82"/>
    <m/>
    <m/>
    <s v="Amazon"/>
    <s v="Amazon"/>
    <n v="16284.02"/>
    <n v="29200970.130000021"/>
    <n v="29200970.130000021"/>
    <s v="Cairo"/>
  </r>
  <r>
    <s v="ORD100284"/>
    <s v="HP Pavilion Laptop"/>
    <x v="3"/>
    <x v="3"/>
    <x v="1"/>
    <x v="4"/>
    <n v="3214.88"/>
    <n v="1"/>
    <x v="284"/>
    <x v="200"/>
    <n v="2487"/>
    <x v="189"/>
    <m/>
    <m/>
    <s v="Jumia"/>
    <s v="Jum"/>
    <n v="99349.3"/>
    <n v="57542997.559999913"/>
    <n v="57542997.559999913"/>
    <s v="Riyadh"/>
  </r>
  <r>
    <s v="ORD100285"/>
    <s v="iPhone 13"/>
    <x v="0"/>
    <x v="4"/>
    <x v="0"/>
    <x v="0"/>
    <n v="12262.74"/>
    <n v="3"/>
    <x v="285"/>
    <x v="88"/>
    <n v="1379"/>
    <x v="190"/>
    <m/>
    <m/>
    <s v="sq"/>
    <s v="sq"/>
    <n v="16284.02"/>
    <n v="92327183.770000085"/>
    <n v="92327183.770000085"/>
    <s v="Cairo"/>
  </r>
  <r>
    <s v="ORD100286"/>
    <s v="Samsung Galaxy A14"/>
    <x v="0"/>
    <x v="0"/>
    <x v="0"/>
    <x v="0"/>
    <n v="17175.560000000001"/>
    <n v="4"/>
    <x v="286"/>
    <x v="31"/>
    <n v="3230"/>
    <x v="5"/>
    <m/>
    <m/>
    <s v="sq"/>
    <s v="sq"/>
    <n v="16284.02"/>
    <n v="92327183.770000085"/>
    <n v="92327183.770000085"/>
    <s v="Cairo"/>
  </r>
  <r>
    <s v="ORD100287"/>
    <s v="HP Pavilion Laptop"/>
    <x v="3"/>
    <x v="3"/>
    <x v="2"/>
    <x v="0"/>
    <n v="3819.06"/>
    <n v="4"/>
    <x v="287"/>
    <x v="201"/>
    <n v="565"/>
    <x v="42"/>
    <m/>
    <m/>
    <s v="Amazon"/>
    <s v="Amazon"/>
    <n v="16284.02"/>
    <n v="57542997.559999913"/>
    <n v="57542997.559999913"/>
    <s v="Cairo"/>
  </r>
  <r>
    <s v="ORD100288"/>
    <s v="Xiaomi Redmi Note 12"/>
    <x v="0"/>
    <x v="7"/>
    <x v="1"/>
    <x v="3"/>
    <n v="11829.61"/>
    <n v="2"/>
    <x v="288"/>
    <x v="170"/>
    <n v="4174"/>
    <x v="191"/>
    <m/>
    <m/>
    <s v="Jumia"/>
    <s v="Jum"/>
    <n v="3665.44"/>
    <n v="92327183.770000085"/>
    <n v="92327183.770000085"/>
    <s v="Dubai"/>
  </r>
  <r>
    <s v="ORD100289"/>
    <s v="Xiaomi Redmi Note 12"/>
    <x v="0"/>
    <x v="7"/>
    <x v="2"/>
    <x v="5"/>
    <n v="14598.17"/>
    <n v="1"/>
    <x v="289"/>
    <x v="202"/>
    <n v="4204"/>
    <x v="192"/>
    <m/>
    <m/>
    <s v="Amazon"/>
    <s v="Amazon"/>
    <n v="27872.98"/>
    <n v="92327183.770000085"/>
    <n v="92327183.770000085"/>
    <s v="Giza"/>
  </r>
  <r>
    <s v="ORD100290"/>
    <s v="iPhone 13"/>
    <x v="0"/>
    <x v="4"/>
    <x v="2"/>
    <x v="2"/>
    <n v="13950.41"/>
    <n v="5"/>
    <x v="290"/>
    <x v="7"/>
    <n v="2554"/>
    <x v="175"/>
    <m/>
    <m/>
    <s v="Amazon"/>
    <s v="Amazon"/>
    <n v="26648.76"/>
    <n v="92327183.770000085"/>
    <n v="92327183.770000085"/>
    <s v="Casablanca"/>
  </r>
  <r>
    <s v="ORD100291"/>
    <s v="iPhone 13"/>
    <x v="0"/>
    <x v="4"/>
    <x v="0"/>
    <x v="4"/>
    <n v="16949.919999999998"/>
    <n v="5"/>
    <x v="291"/>
    <x v="21"/>
    <n v="89"/>
    <x v="193"/>
    <m/>
    <m/>
    <s v="sq"/>
    <s v="sq"/>
    <n v="99349.3"/>
    <n v="92327183.770000085"/>
    <n v="92327183.770000085"/>
    <s v="Riyadh"/>
  </r>
  <r>
    <s v="ORD100292"/>
    <s v="HP Pavilion Laptop"/>
    <x v="3"/>
    <x v="3"/>
    <x v="1"/>
    <x v="0"/>
    <n v="12267.61"/>
    <n v="4"/>
    <x v="292"/>
    <x v="203"/>
    <n v="4273"/>
    <x v="194"/>
    <m/>
    <m/>
    <s v="Jumia"/>
    <s v="Jum"/>
    <n v="16284.02"/>
    <n v="57542997.559999913"/>
    <n v="57542997.559999913"/>
    <s v="Cairo"/>
  </r>
  <r>
    <s v="ORD100293"/>
    <s v="Samsung Galaxy A14"/>
    <x v="0"/>
    <x v="0"/>
    <x v="2"/>
    <x v="5"/>
    <n v="11541.02"/>
    <n v="3"/>
    <x v="293"/>
    <x v="203"/>
    <n v="2623"/>
    <x v="113"/>
    <m/>
    <m/>
    <s v="Amazon"/>
    <s v="Amazon"/>
    <n v="27872.98"/>
    <n v="92327183.770000085"/>
    <n v="92327183.770000085"/>
    <s v="Giza"/>
  </r>
  <r>
    <s v="ORD100294"/>
    <s v="iPhone 13"/>
    <x v="0"/>
    <x v="4"/>
    <x v="1"/>
    <x v="4"/>
    <n v="1473.5"/>
    <n v="3"/>
    <x v="294"/>
    <x v="10"/>
    <n v="3929"/>
    <x v="147"/>
    <m/>
    <m/>
    <s v="Jumia"/>
    <s v="Jum"/>
    <n v="99349.3"/>
    <n v="92327183.770000085"/>
    <n v="92327183.770000085"/>
    <s v="Riyadh"/>
  </r>
  <r>
    <s v="ORD100295"/>
    <s v="Samsung Galaxy A14"/>
    <x v="0"/>
    <x v="0"/>
    <x v="2"/>
    <x v="2"/>
    <n v="3830.2"/>
    <n v="5"/>
    <x v="295"/>
    <x v="62"/>
    <n v="3395"/>
    <x v="195"/>
    <m/>
    <m/>
    <s v="Amazon"/>
    <s v="Amazon"/>
    <n v="26648.76"/>
    <n v="92327183.770000085"/>
    <n v="92327183.770000085"/>
    <s v="Casablanca"/>
  </r>
  <r>
    <s v="ORD100296"/>
    <s v="T-shirt Cotton"/>
    <x v="1"/>
    <x v="5"/>
    <x v="2"/>
    <x v="3"/>
    <n v="10934.94"/>
    <n v="2"/>
    <x v="296"/>
    <x v="204"/>
    <n v="1245"/>
    <x v="175"/>
    <m/>
    <m/>
    <s v="Amazon"/>
    <s v="Amazon"/>
    <n v="3665.44"/>
    <n v="91504159.730000004"/>
    <n v="91504159.730000004"/>
    <s v="Dubai"/>
  </r>
  <r>
    <s v="ORD100297"/>
    <s v="Adidas Running Shoes"/>
    <x v="1"/>
    <x v="9"/>
    <x v="0"/>
    <x v="4"/>
    <n v="3951.31"/>
    <n v="4"/>
    <x v="297"/>
    <x v="205"/>
    <n v="1560"/>
    <x v="93"/>
    <m/>
    <m/>
    <s v="sq"/>
    <s v="sq"/>
    <n v="99349.3"/>
    <n v="91504159.730000004"/>
    <n v="91504159.730000004"/>
    <s v="Riyadh"/>
  </r>
  <r>
    <s v="ORD100298"/>
    <s v="T-shirt Cotton"/>
    <x v="1"/>
    <x v="5"/>
    <x v="1"/>
    <x v="1"/>
    <n v="13794.76"/>
    <n v="3"/>
    <x v="298"/>
    <x v="206"/>
    <n v="769"/>
    <x v="196"/>
    <m/>
    <m/>
    <s v="Jumia"/>
    <s v="Jum"/>
    <n v="13290.4"/>
    <n v="91504159.730000004"/>
    <n v="91504159.730000004"/>
    <s v="Alexandria"/>
  </r>
  <r>
    <s v="ORD100299"/>
    <s v="iPhone 13"/>
    <x v="0"/>
    <x v="4"/>
    <x v="0"/>
    <x v="3"/>
    <n v="9791.67"/>
    <n v="2"/>
    <x v="299"/>
    <x v="146"/>
    <n v="2379"/>
    <x v="111"/>
    <m/>
    <m/>
    <s v="sq"/>
    <s v="sq"/>
    <n v="3665.44"/>
    <n v="92327183.770000085"/>
    <n v="92327183.770000085"/>
    <s v="Dubai"/>
  </r>
  <r>
    <s v="ORD100300"/>
    <s v="Dell Inspiron 3501"/>
    <x v="3"/>
    <x v="8"/>
    <x v="0"/>
    <x v="4"/>
    <n v="18013.14"/>
    <n v="1"/>
    <x v="300"/>
    <x v="207"/>
    <n v="2275"/>
    <x v="40"/>
    <m/>
    <m/>
    <s v="sq"/>
    <s v="sq"/>
    <n v="99349.3"/>
    <n v="57542997.559999913"/>
    <n v="57542997.559999913"/>
    <s v="Riyadh"/>
  </r>
  <r>
    <s v="ORD100301"/>
    <s v="iPhone 13"/>
    <x v="0"/>
    <x v="4"/>
    <x v="1"/>
    <x v="3"/>
    <n v="4411.57"/>
    <n v="5"/>
    <x v="301"/>
    <x v="208"/>
    <n v="1159"/>
    <x v="166"/>
    <m/>
    <m/>
    <s v="Jumia"/>
    <s v="Jum"/>
    <n v="3665.44"/>
    <n v="92327183.770000085"/>
    <n v="92327183.770000085"/>
    <s v="Dubai"/>
  </r>
  <r>
    <s v="ORD100302"/>
    <s v="Bluetooth Headset"/>
    <x v="2"/>
    <x v="2"/>
    <x v="2"/>
    <x v="0"/>
    <n v="11879.15"/>
    <n v="3"/>
    <x v="302"/>
    <x v="91"/>
    <n v="1211"/>
    <x v="197"/>
    <m/>
    <m/>
    <s v="Amazon"/>
    <s v="Amazon"/>
    <n v="16284.02"/>
    <n v="29200970.130000021"/>
    <n v="29200970.130000021"/>
    <s v="Cairo"/>
  </r>
  <r>
    <s v="ORD100303"/>
    <s v="Dell Inspiron 3501"/>
    <x v="3"/>
    <x v="8"/>
    <x v="1"/>
    <x v="4"/>
    <n v="10134.299999999999"/>
    <n v="1"/>
    <x v="303"/>
    <x v="209"/>
    <n v="1212"/>
    <x v="89"/>
    <m/>
    <m/>
    <s v="Jumia"/>
    <s v="Jum"/>
    <n v="99349.3"/>
    <n v="57542997.559999913"/>
    <n v="57542997.559999913"/>
    <s v="Riyadh"/>
  </r>
  <r>
    <s v="ORD100304"/>
    <s v="Nike Air Max"/>
    <x v="1"/>
    <x v="1"/>
    <x v="0"/>
    <x v="5"/>
    <n v="11319.16"/>
    <n v="5"/>
    <x v="304"/>
    <x v="210"/>
    <n v="4506"/>
    <x v="123"/>
    <m/>
    <m/>
    <s v="sq"/>
    <s v="sq"/>
    <n v="27872.98"/>
    <n v="91504159.730000004"/>
    <n v="91504159.730000004"/>
    <s v="Giza"/>
  </r>
  <r>
    <s v="ORD100305"/>
    <s v="Adidas Running Shoes"/>
    <x v="1"/>
    <x v="9"/>
    <x v="1"/>
    <x v="4"/>
    <n v="10554.4"/>
    <n v="1"/>
    <x v="305"/>
    <x v="211"/>
    <n v="3020"/>
    <x v="96"/>
    <m/>
    <m/>
    <s v="Jumia"/>
    <s v="Jum"/>
    <n v="99349.3"/>
    <n v="91504159.730000004"/>
    <n v="91504159.730000004"/>
    <s v="Riyadh"/>
  </r>
  <r>
    <s v="ORD100306"/>
    <s v="Smartwatch FitPro"/>
    <x v="4"/>
    <x v="6"/>
    <x v="1"/>
    <x v="1"/>
    <n v="6270.53"/>
    <n v="3"/>
    <x v="306"/>
    <x v="212"/>
    <n v="4692"/>
    <x v="17"/>
    <m/>
    <m/>
    <s v="Jumia"/>
    <s v="Jum"/>
    <n v="13290.4"/>
    <n v="31420413.200000018"/>
    <n v="31420413.200000018"/>
    <s v="Alexandria"/>
  </r>
  <r>
    <s v="ORD100307"/>
    <s v="Dell Inspiron 3501"/>
    <x v="3"/>
    <x v="8"/>
    <x v="2"/>
    <x v="5"/>
    <n v="5446.73"/>
    <n v="3"/>
    <x v="307"/>
    <x v="213"/>
    <n v="2104"/>
    <x v="198"/>
    <m/>
    <m/>
    <s v="Amazon"/>
    <s v="Amazon"/>
    <n v="27872.98"/>
    <n v="57542997.559999913"/>
    <n v="57542997.559999913"/>
    <s v="Giza"/>
  </r>
  <r>
    <s v="ORD100308"/>
    <s v="Samsung Galaxy A14"/>
    <x v="0"/>
    <x v="0"/>
    <x v="1"/>
    <x v="2"/>
    <n v="16012.01"/>
    <n v="4"/>
    <x v="308"/>
    <x v="214"/>
    <n v="3027"/>
    <x v="199"/>
    <m/>
    <m/>
    <s v="Jumia"/>
    <s v="Jum"/>
    <n v="26648.76"/>
    <n v="92327183.770000085"/>
    <n v="92327183.770000085"/>
    <s v="Casablanca"/>
  </r>
  <r>
    <s v="ORD100309"/>
    <s v="Smartwatch FitPro"/>
    <x v="4"/>
    <x v="6"/>
    <x v="2"/>
    <x v="2"/>
    <n v="7448.45"/>
    <n v="5"/>
    <x v="309"/>
    <x v="215"/>
    <n v="4746"/>
    <x v="200"/>
    <m/>
    <m/>
    <s v="Amazon"/>
    <s v="Amazon"/>
    <n v="26648.76"/>
    <n v="31420413.200000018"/>
    <n v="31420413.200000018"/>
    <s v="Casablanca"/>
  </r>
  <r>
    <s v="ORD100310"/>
    <s v="T-shirt Cotton"/>
    <x v="1"/>
    <x v="5"/>
    <x v="1"/>
    <x v="5"/>
    <n v="16909.71"/>
    <n v="2"/>
    <x v="310"/>
    <x v="52"/>
    <n v="34"/>
    <x v="201"/>
    <m/>
    <m/>
    <s v="Jumia"/>
    <s v="Jum"/>
    <n v="27872.98"/>
    <n v="91504159.730000004"/>
    <n v="91504159.730000004"/>
    <s v="Giza"/>
  </r>
  <r>
    <s v="ORD100311"/>
    <s v="HP Pavilion Laptop"/>
    <x v="3"/>
    <x v="3"/>
    <x v="0"/>
    <x v="3"/>
    <n v="9408.66"/>
    <n v="3"/>
    <x v="311"/>
    <x v="216"/>
    <n v="566"/>
    <x v="202"/>
    <m/>
    <m/>
    <s v="sq"/>
    <s v="sq"/>
    <n v="3665.44"/>
    <n v="57542997.559999913"/>
    <n v="57542997.559999913"/>
    <s v="Dubai"/>
  </r>
  <r>
    <s v="ORD100312"/>
    <s v="iPhone 13"/>
    <x v="0"/>
    <x v="4"/>
    <x v="2"/>
    <x v="1"/>
    <n v="3529.62"/>
    <n v="1"/>
    <x v="312"/>
    <x v="4"/>
    <n v="804"/>
    <x v="203"/>
    <m/>
    <m/>
    <s v="Amazon"/>
    <s v="Amazon"/>
    <n v="13290.4"/>
    <n v="92327183.770000085"/>
    <n v="92327183.770000085"/>
    <s v="Alexandria"/>
  </r>
  <r>
    <s v="ORD100313"/>
    <s v="Bluetooth Headset"/>
    <x v="2"/>
    <x v="2"/>
    <x v="1"/>
    <x v="0"/>
    <n v="13429.1"/>
    <n v="2"/>
    <x v="313"/>
    <x v="217"/>
    <n v="3290"/>
    <x v="8"/>
    <m/>
    <m/>
    <s v="Jumia"/>
    <s v="Jum"/>
    <n v="16284.02"/>
    <n v="29200970.130000021"/>
    <n v="29200970.130000021"/>
    <s v="Cairo"/>
  </r>
  <r>
    <s v="ORD100314"/>
    <s v="iPhone 13"/>
    <x v="0"/>
    <x v="4"/>
    <x v="1"/>
    <x v="2"/>
    <n v="4688.59"/>
    <n v="1"/>
    <x v="314"/>
    <x v="211"/>
    <n v="3258"/>
    <x v="152"/>
    <m/>
    <m/>
    <s v="Jumia"/>
    <s v="Jum"/>
    <n v="26648.76"/>
    <n v="92327183.770000085"/>
    <n v="92327183.770000085"/>
    <s v="Casablanca"/>
  </r>
  <r>
    <s v="ORD100315"/>
    <s v="HP Pavilion Laptop"/>
    <x v="3"/>
    <x v="3"/>
    <x v="1"/>
    <x v="5"/>
    <n v="10150.9"/>
    <n v="2"/>
    <x v="315"/>
    <x v="176"/>
    <n v="1184"/>
    <x v="204"/>
    <m/>
    <m/>
    <s v="Jumia"/>
    <s v="Jum"/>
    <n v="27872.98"/>
    <n v="57542997.559999913"/>
    <n v="57542997.559999913"/>
    <s v="Giza"/>
  </r>
  <r>
    <s v="ORD100316"/>
    <s v="T-shirt Cotton"/>
    <x v="1"/>
    <x v="5"/>
    <x v="2"/>
    <x v="4"/>
    <n v="3778.65"/>
    <n v="4"/>
    <x v="316"/>
    <x v="218"/>
    <n v="445"/>
    <x v="42"/>
    <m/>
    <m/>
    <s v="Amazon"/>
    <s v="Amazon"/>
    <n v="99349.3"/>
    <n v="91504159.730000004"/>
    <n v="91504159.730000004"/>
    <s v="Riyadh"/>
  </r>
  <r>
    <s v="ORD100317"/>
    <s v="HP Pavilion Laptop"/>
    <x v="3"/>
    <x v="3"/>
    <x v="1"/>
    <x v="5"/>
    <n v="19158.310000000001"/>
    <n v="1"/>
    <x v="317"/>
    <x v="219"/>
    <n v="4628"/>
    <x v="173"/>
    <m/>
    <m/>
    <s v="Jumia"/>
    <s v="Jum"/>
    <n v="27872.98"/>
    <n v="57542997.559999913"/>
    <n v="57542997.559999913"/>
    <s v="Giza"/>
  </r>
  <r>
    <s v="ORD100318"/>
    <s v="HP Pavilion Laptop"/>
    <x v="3"/>
    <x v="3"/>
    <x v="2"/>
    <x v="3"/>
    <n v="18693.849999999999"/>
    <n v="1"/>
    <x v="318"/>
    <x v="73"/>
    <n v="3828"/>
    <x v="205"/>
    <m/>
    <m/>
    <s v="Amazon"/>
    <s v="Amazon"/>
    <n v="3665.44"/>
    <n v="57542997.559999913"/>
    <n v="57542997.559999913"/>
    <s v="Dubai"/>
  </r>
  <r>
    <s v="ORD100319"/>
    <s v="Xiaomi Redmi Note 12"/>
    <x v="0"/>
    <x v="7"/>
    <x v="0"/>
    <x v="2"/>
    <n v="7361.8"/>
    <n v="4"/>
    <x v="319"/>
    <x v="26"/>
    <n v="4779"/>
    <x v="206"/>
    <m/>
    <m/>
    <s v="sq"/>
    <s v="sq"/>
    <n v="26648.76"/>
    <n v="92327183.770000085"/>
    <n v="92327183.770000085"/>
    <s v="Casablanca"/>
  </r>
  <r>
    <s v="ORD100320"/>
    <s v="Dell Inspiron 3501"/>
    <x v="3"/>
    <x v="8"/>
    <x v="1"/>
    <x v="2"/>
    <n v="8305.08"/>
    <n v="1"/>
    <x v="320"/>
    <x v="220"/>
    <n v="982"/>
    <x v="207"/>
    <m/>
    <m/>
    <s v="Jumia"/>
    <s v="Jum"/>
    <n v="26648.76"/>
    <n v="57542997.559999913"/>
    <n v="57542997.559999913"/>
    <s v="Casablanca"/>
  </r>
  <r>
    <s v="ORD100321"/>
    <s v="Nike Air Max"/>
    <x v="1"/>
    <x v="1"/>
    <x v="1"/>
    <x v="5"/>
    <n v="11441.73"/>
    <n v="4"/>
    <x v="321"/>
    <x v="214"/>
    <n v="23"/>
    <x v="8"/>
    <m/>
    <m/>
    <s v="Jumia"/>
    <s v="Jum"/>
    <n v="27872.98"/>
    <n v="91504159.730000004"/>
    <n v="91504159.730000004"/>
    <s v="Giza"/>
  </r>
  <r>
    <s v="ORD100322"/>
    <s v="Adidas Running Shoes"/>
    <x v="1"/>
    <x v="9"/>
    <x v="2"/>
    <x v="1"/>
    <n v="10229.26"/>
    <n v="5"/>
    <x v="322"/>
    <x v="221"/>
    <n v="2798"/>
    <x v="111"/>
    <m/>
    <m/>
    <s v="Amazon"/>
    <s v="Amazon"/>
    <n v="13290.4"/>
    <n v="91504159.730000004"/>
    <n v="91504159.730000004"/>
    <s v="Alexandria"/>
  </r>
  <r>
    <s v="ORD100323"/>
    <s v="Adidas Running Shoes"/>
    <x v="1"/>
    <x v="9"/>
    <x v="2"/>
    <x v="3"/>
    <n v="8400.8700000000008"/>
    <n v="5"/>
    <x v="323"/>
    <x v="222"/>
    <n v="4425"/>
    <x v="207"/>
    <m/>
    <m/>
    <s v="Amazon"/>
    <s v="Amazon"/>
    <n v="3665.44"/>
    <n v="91504159.730000004"/>
    <n v="91504159.730000004"/>
    <s v="Dubai"/>
  </r>
  <r>
    <s v="ORD100324"/>
    <s v="Smartwatch FitPro"/>
    <x v="4"/>
    <x v="6"/>
    <x v="2"/>
    <x v="5"/>
    <n v="10137.11"/>
    <n v="1"/>
    <x v="324"/>
    <x v="223"/>
    <n v="2640"/>
    <x v="80"/>
    <m/>
    <m/>
    <s v="Amazon"/>
    <s v="Amazon"/>
    <n v="27872.98"/>
    <n v="31420413.200000018"/>
    <n v="31420413.200000018"/>
    <s v="Giza"/>
  </r>
  <r>
    <s v="ORD100325"/>
    <s v="Smartwatch FitPro"/>
    <x v="4"/>
    <x v="6"/>
    <x v="0"/>
    <x v="4"/>
    <n v="9632.51"/>
    <n v="4"/>
    <x v="325"/>
    <x v="197"/>
    <n v="4259"/>
    <x v="21"/>
    <m/>
    <m/>
    <s v="sq"/>
    <s v="sq"/>
    <n v="99349.3"/>
    <n v="31420413.200000018"/>
    <n v="31420413.200000018"/>
    <s v="Riyadh"/>
  </r>
  <r>
    <s v="ORD100326"/>
    <s v="Samsung Galaxy A14"/>
    <x v="0"/>
    <x v="0"/>
    <x v="2"/>
    <x v="1"/>
    <n v="2032.29"/>
    <n v="4"/>
    <x v="326"/>
    <x v="202"/>
    <n v="2834"/>
    <x v="208"/>
    <m/>
    <m/>
    <s v="Amazon"/>
    <s v="Amazon"/>
    <n v="13290.4"/>
    <n v="92327183.770000085"/>
    <n v="92327183.770000085"/>
    <s v="Alexandria"/>
  </r>
  <r>
    <s v="ORD100327"/>
    <s v="HP Pavilion Laptop"/>
    <x v="3"/>
    <x v="3"/>
    <x v="0"/>
    <x v="0"/>
    <n v="9412.4500000000007"/>
    <n v="5"/>
    <x v="327"/>
    <x v="224"/>
    <n v="2003"/>
    <x v="143"/>
    <m/>
    <m/>
    <s v="sq"/>
    <s v="sq"/>
    <n v="16284.02"/>
    <n v="57542997.559999913"/>
    <n v="57542997.559999913"/>
    <s v="Cairo"/>
  </r>
  <r>
    <s v="ORD100328"/>
    <s v="Xiaomi Redmi Note 12"/>
    <x v="0"/>
    <x v="7"/>
    <x v="1"/>
    <x v="5"/>
    <n v="17969.12"/>
    <n v="5"/>
    <x v="328"/>
    <x v="95"/>
    <n v="2693"/>
    <x v="209"/>
    <m/>
    <m/>
    <s v="Jumia"/>
    <s v="Jum"/>
    <n v="27872.98"/>
    <n v="92327183.770000085"/>
    <n v="92327183.770000085"/>
    <s v="Giza"/>
  </r>
  <r>
    <s v="ORD100329"/>
    <s v="Nike Air Max"/>
    <x v="1"/>
    <x v="1"/>
    <x v="2"/>
    <x v="4"/>
    <n v="133.61000000000001"/>
    <n v="4"/>
    <x v="329"/>
    <x v="225"/>
    <n v="4880"/>
    <x v="28"/>
    <m/>
    <m/>
    <s v="Amazon"/>
    <s v="Amazon"/>
    <n v="99349.3"/>
    <n v="91504159.730000004"/>
    <n v="91504159.730000004"/>
    <s v="Riyadh"/>
  </r>
  <r>
    <s v="ORD100330"/>
    <s v="HP Pavilion Laptop"/>
    <x v="3"/>
    <x v="3"/>
    <x v="0"/>
    <x v="3"/>
    <n v="19376.72"/>
    <n v="4"/>
    <x v="330"/>
    <x v="226"/>
    <n v="1959"/>
    <x v="204"/>
    <m/>
    <m/>
    <s v="sq"/>
    <s v="sq"/>
    <n v="3665.44"/>
    <n v="57542997.559999913"/>
    <n v="57542997.559999913"/>
    <s v="Dubai"/>
  </r>
  <r>
    <s v="ORD100331"/>
    <s v="Adidas Running Shoes"/>
    <x v="1"/>
    <x v="9"/>
    <x v="2"/>
    <x v="1"/>
    <n v="7726.28"/>
    <n v="5"/>
    <x v="331"/>
    <x v="227"/>
    <n v="4291"/>
    <x v="210"/>
    <m/>
    <m/>
    <s v="Amazon"/>
    <s v="Amazon"/>
    <n v="13290.4"/>
    <n v="91504159.730000004"/>
    <n v="91504159.730000004"/>
    <s v="Alexandria"/>
  </r>
  <r>
    <s v="ORD100332"/>
    <s v="iPhone 13"/>
    <x v="0"/>
    <x v="4"/>
    <x v="0"/>
    <x v="5"/>
    <n v="6392.7"/>
    <n v="3"/>
    <x v="332"/>
    <x v="148"/>
    <n v="612"/>
    <x v="82"/>
    <m/>
    <m/>
    <s v="sq"/>
    <s v="sq"/>
    <n v="27872.98"/>
    <n v="92327183.770000085"/>
    <n v="92327183.770000085"/>
    <s v="Giza"/>
  </r>
  <r>
    <s v="ORD100333"/>
    <s v="HP Pavilion Laptop"/>
    <x v="3"/>
    <x v="3"/>
    <x v="2"/>
    <x v="2"/>
    <n v="10870.25"/>
    <n v="1"/>
    <x v="333"/>
    <x v="88"/>
    <n v="2306"/>
    <x v="211"/>
    <m/>
    <m/>
    <s v="Amazon"/>
    <s v="Amazon"/>
    <n v="26648.76"/>
    <n v="57542997.559999913"/>
    <n v="57542997.559999913"/>
    <s v="Casablanca"/>
  </r>
  <r>
    <s v="ORD100334"/>
    <s v="Xiaomi Redmi Note 12"/>
    <x v="0"/>
    <x v="7"/>
    <x v="0"/>
    <x v="5"/>
    <n v="719.86"/>
    <n v="3"/>
    <x v="334"/>
    <x v="228"/>
    <n v="3585"/>
    <x v="30"/>
    <m/>
    <m/>
    <s v="sq"/>
    <s v="sq"/>
    <n v="27872.98"/>
    <n v="92327183.770000085"/>
    <n v="92327183.770000085"/>
    <s v="Giza"/>
  </r>
  <r>
    <s v="ORD100335"/>
    <s v="Nike Air Max"/>
    <x v="1"/>
    <x v="1"/>
    <x v="1"/>
    <x v="2"/>
    <n v="11970.89"/>
    <n v="5"/>
    <x v="335"/>
    <x v="31"/>
    <n v="1682"/>
    <x v="120"/>
    <m/>
    <m/>
    <s v="Jumia"/>
    <s v="Jum"/>
    <n v="26648.76"/>
    <n v="91504159.730000004"/>
    <n v="91504159.730000004"/>
    <s v="Casablanca"/>
  </r>
  <r>
    <s v="ORD100336"/>
    <s v="Samsung Galaxy A14"/>
    <x v="0"/>
    <x v="0"/>
    <x v="1"/>
    <x v="5"/>
    <n v="19211.38"/>
    <n v="1"/>
    <x v="336"/>
    <x v="229"/>
    <n v="981"/>
    <x v="154"/>
    <m/>
    <m/>
    <s v="Jumia"/>
    <s v="Jum"/>
    <n v="27872.98"/>
    <n v="92327183.770000085"/>
    <n v="92327183.770000085"/>
    <s v="Giza"/>
  </r>
  <r>
    <s v="ORD100337"/>
    <s v="Xiaomi Redmi Note 12"/>
    <x v="0"/>
    <x v="7"/>
    <x v="0"/>
    <x v="3"/>
    <n v="17880.400000000001"/>
    <n v="3"/>
    <x v="337"/>
    <x v="5"/>
    <n v="2780"/>
    <x v="171"/>
    <m/>
    <m/>
    <s v="sq"/>
    <s v="sq"/>
    <n v="3665.44"/>
    <n v="92327183.770000085"/>
    <n v="92327183.770000085"/>
    <s v="Dubai"/>
  </r>
  <r>
    <s v="ORD100338"/>
    <s v="HP Pavilion Laptop"/>
    <x v="3"/>
    <x v="3"/>
    <x v="0"/>
    <x v="1"/>
    <n v="1621.88"/>
    <n v="2"/>
    <x v="338"/>
    <x v="154"/>
    <n v="2400"/>
    <x v="212"/>
    <m/>
    <m/>
    <s v="sq"/>
    <s v="sq"/>
    <n v="13290.4"/>
    <n v="57542997.559999913"/>
    <n v="57542997.559999913"/>
    <s v="Alexandria"/>
  </r>
  <r>
    <s v="ORD100339"/>
    <s v="Smartwatch FitPro"/>
    <x v="4"/>
    <x v="6"/>
    <x v="0"/>
    <x v="0"/>
    <n v="3540.22"/>
    <n v="2"/>
    <x v="339"/>
    <x v="1"/>
    <n v="4071"/>
    <x v="158"/>
    <m/>
    <m/>
    <s v="sq"/>
    <s v="sq"/>
    <n v="16284.02"/>
    <n v="31420413.200000018"/>
    <n v="31420413.200000018"/>
    <s v="Cairo"/>
  </r>
  <r>
    <s v="ORD100340"/>
    <s v="HP Pavilion Laptop"/>
    <x v="3"/>
    <x v="3"/>
    <x v="1"/>
    <x v="2"/>
    <n v="1931.82"/>
    <n v="5"/>
    <x v="340"/>
    <x v="85"/>
    <n v="2536"/>
    <x v="112"/>
    <m/>
    <m/>
    <s v="Jumia"/>
    <s v="Jum"/>
    <n v="26648.76"/>
    <n v="57542997.559999913"/>
    <n v="57542997.559999913"/>
    <s v="Casablanca"/>
  </r>
  <r>
    <s v="ORD100341"/>
    <s v="iPhone 13"/>
    <x v="0"/>
    <x v="4"/>
    <x v="2"/>
    <x v="5"/>
    <n v="14010.82"/>
    <n v="3"/>
    <x v="341"/>
    <x v="230"/>
    <n v="1062"/>
    <x v="213"/>
    <m/>
    <m/>
    <s v="Amazon"/>
    <s v="Amazon"/>
    <n v="27872.98"/>
    <n v="92327183.770000085"/>
    <n v="92327183.770000085"/>
    <s v="Giza"/>
  </r>
  <r>
    <s v="ORD100342"/>
    <s v="Adidas Running Shoes"/>
    <x v="1"/>
    <x v="9"/>
    <x v="0"/>
    <x v="5"/>
    <n v="17861.400000000001"/>
    <n v="1"/>
    <x v="342"/>
    <x v="51"/>
    <n v="4855"/>
    <x v="73"/>
    <m/>
    <m/>
    <s v="sq"/>
    <s v="sq"/>
    <n v="27872.98"/>
    <n v="91504159.730000004"/>
    <n v="91504159.730000004"/>
    <s v="Giza"/>
  </r>
  <r>
    <s v="ORD100343"/>
    <s v="Adidas Running Shoes"/>
    <x v="1"/>
    <x v="9"/>
    <x v="1"/>
    <x v="4"/>
    <n v="8788.27"/>
    <n v="1"/>
    <x v="343"/>
    <x v="231"/>
    <n v="2954"/>
    <x v="44"/>
    <m/>
    <m/>
    <s v="Jumia"/>
    <s v="Jum"/>
    <n v="99349.3"/>
    <n v="91504159.730000004"/>
    <n v="91504159.730000004"/>
    <s v="Riyadh"/>
  </r>
  <r>
    <s v="ORD100344"/>
    <s v="Xiaomi Redmi Note 12"/>
    <x v="0"/>
    <x v="7"/>
    <x v="0"/>
    <x v="5"/>
    <n v="12241.4"/>
    <n v="5"/>
    <x v="344"/>
    <x v="217"/>
    <n v="1482"/>
    <x v="214"/>
    <m/>
    <m/>
    <s v="sq"/>
    <s v="sq"/>
    <n v="27872.98"/>
    <n v="92327183.770000085"/>
    <n v="92327183.770000085"/>
    <s v="Giza"/>
  </r>
  <r>
    <s v="ORD100345"/>
    <s v="HP Pavilion Laptop"/>
    <x v="3"/>
    <x v="3"/>
    <x v="0"/>
    <x v="4"/>
    <n v="4758.87"/>
    <n v="5"/>
    <x v="345"/>
    <x v="58"/>
    <n v="2275"/>
    <x v="215"/>
    <m/>
    <m/>
    <s v="sq"/>
    <s v="sq"/>
    <n v="99349.3"/>
    <n v="57542997.559999913"/>
    <n v="57542997.559999913"/>
    <s v="Riyadh"/>
  </r>
  <r>
    <s v="ORD100346"/>
    <s v="T-shirt Cotton"/>
    <x v="1"/>
    <x v="5"/>
    <x v="1"/>
    <x v="3"/>
    <n v="12801.38"/>
    <n v="5"/>
    <x v="346"/>
    <x v="232"/>
    <n v="1899"/>
    <x v="128"/>
    <m/>
    <m/>
    <s v="Jumia"/>
    <s v="Jum"/>
    <n v="3665.44"/>
    <n v="91504159.730000004"/>
    <n v="91504159.730000004"/>
    <s v="Dubai"/>
  </r>
  <r>
    <s v="ORD100347"/>
    <s v="HP Pavilion Laptop"/>
    <x v="3"/>
    <x v="3"/>
    <x v="1"/>
    <x v="4"/>
    <n v="6050.3"/>
    <n v="4"/>
    <x v="347"/>
    <x v="43"/>
    <n v="2845"/>
    <x v="216"/>
    <m/>
    <m/>
    <s v="Jumia"/>
    <s v="Jum"/>
    <n v="99349.3"/>
    <n v="57542997.559999913"/>
    <n v="57542997.559999913"/>
    <s v="Riyadh"/>
  </r>
  <r>
    <s v="ORD100348"/>
    <s v="Dell Inspiron 3501"/>
    <x v="3"/>
    <x v="8"/>
    <x v="2"/>
    <x v="4"/>
    <n v="5074.08"/>
    <n v="3"/>
    <x v="348"/>
    <x v="233"/>
    <n v="4400"/>
    <x v="106"/>
    <m/>
    <m/>
    <s v="Amazon"/>
    <s v="Amazon"/>
    <n v="99349.3"/>
    <n v="57542997.559999913"/>
    <n v="57542997.559999913"/>
    <s v="Riyadh"/>
  </r>
  <r>
    <s v="ORD100349"/>
    <s v="Nike Air Max"/>
    <x v="1"/>
    <x v="1"/>
    <x v="2"/>
    <x v="4"/>
    <n v="288.68"/>
    <n v="5"/>
    <x v="349"/>
    <x v="234"/>
    <n v="3544"/>
    <x v="136"/>
    <m/>
    <m/>
    <s v="Amazon"/>
    <s v="Amazon"/>
    <n v="99349.3"/>
    <n v="91504159.730000004"/>
    <n v="91504159.730000004"/>
    <s v="Riyadh"/>
  </r>
  <r>
    <s v="ORD100350"/>
    <s v="Nike Air Max"/>
    <x v="1"/>
    <x v="1"/>
    <x v="0"/>
    <x v="2"/>
    <n v="15002.43"/>
    <n v="2"/>
    <x v="350"/>
    <x v="85"/>
    <n v="2726"/>
    <x v="182"/>
    <m/>
    <m/>
    <s v="sq"/>
    <s v="sq"/>
    <n v="26648.76"/>
    <n v="91504159.730000004"/>
    <n v="91504159.730000004"/>
    <s v="Casablanca"/>
  </r>
  <r>
    <s v="ORD100351"/>
    <s v="Xiaomi Redmi Note 12"/>
    <x v="0"/>
    <x v="7"/>
    <x v="1"/>
    <x v="1"/>
    <n v="10887.28"/>
    <n v="3"/>
    <x v="351"/>
    <x v="98"/>
    <n v="2106"/>
    <x v="217"/>
    <m/>
    <m/>
    <s v="Jumia"/>
    <s v="Jum"/>
    <n v="13290.4"/>
    <n v="92327183.770000085"/>
    <n v="92327183.770000085"/>
    <s v="Alexandria"/>
  </r>
  <r>
    <s v="ORD100352"/>
    <s v="Bluetooth Headset"/>
    <x v="2"/>
    <x v="2"/>
    <x v="2"/>
    <x v="5"/>
    <n v="4235.07"/>
    <n v="2"/>
    <x v="352"/>
    <x v="121"/>
    <n v="1490"/>
    <x v="180"/>
    <m/>
    <m/>
    <s v="Amazon"/>
    <s v="Amazon"/>
    <n v="27872.98"/>
    <n v="29200970.130000021"/>
    <n v="29200970.130000021"/>
    <s v="Giza"/>
  </r>
  <r>
    <s v="ORD100353"/>
    <s v="Xiaomi Redmi Note 12"/>
    <x v="0"/>
    <x v="7"/>
    <x v="0"/>
    <x v="3"/>
    <n v="3578.64"/>
    <n v="1"/>
    <x v="353"/>
    <x v="235"/>
    <n v="4990"/>
    <x v="218"/>
    <m/>
    <m/>
    <s v="sq"/>
    <s v="sq"/>
    <n v="3665.44"/>
    <n v="92327183.770000085"/>
    <n v="92327183.770000085"/>
    <s v="Dubai"/>
  </r>
  <r>
    <s v="ORD100354"/>
    <s v="T-shirt Cotton"/>
    <x v="1"/>
    <x v="5"/>
    <x v="2"/>
    <x v="3"/>
    <n v="16066.49"/>
    <n v="1"/>
    <x v="354"/>
    <x v="236"/>
    <n v="3606"/>
    <x v="74"/>
    <m/>
    <m/>
    <s v="Amazon"/>
    <s v="Amazon"/>
    <n v="3665.44"/>
    <n v="91504159.730000004"/>
    <n v="91504159.730000004"/>
    <s v="Dubai"/>
  </r>
  <r>
    <s v="ORD100355"/>
    <s v="Nike Air Max"/>
    <x v="1"/>
    <x v="1"/>
    <x v="1"/>
    <x v="5"/>
    <n v="14637.57"/>
    <n v="2"/>
    <x v="355"/>
    <x v="237"/>
    <n v="1058"/>
    <x v="19"/>
    <m/>
    <m/>
    <s v="Jumia"/>
    <s v="Jum"/>
    <n v="27872.98"/>
    <n v="91504159.730000004"/>
    <n v="91504159.730000004"/>
    <s v="Giza"/>
  </r>
  <r>
    <s v="ORD100356"/>
    <s v="Bluetooth Headset"/>
    <x v="2"/>
    <x v="2"/>
    <x v="1"/>
    <x v="4"/>
    <n v="11857.65"/>
    <n v="2"/>
    <x v="356"/>
    <x v="182"/>
    <n v="3818"/>
    <x v="219"/>
    <m/>
    <m/>
    <s v="Jumia"/>
    <s v="Jum"/>
    <n v="99349.3"/>
    <n v="29200970.130000021"/>
    <n v="29200970.130000021"/>
    <s v="Riyadh"/>
  </r>
  <r>
    <s v="ORD100357"/>
    <s v="Dell Inspiron 3501"/>
    <x v="3"/>
    <x v="8"/>
    <x v="1"/>
    <x v="3"/>
    <n v="16708.48"/>
    <n v="1"/>
    <x v="357"/>
    <x v="238"/>
    <n v="283"/>
    <x v="10"/>
    <m/>
    <m/>
    <s v="Jumia"/>
    <s v="Jum"/>
    <n v="3665.44"/>
    <n v="57542997.559999913"/>
    <n v="57542997.559999913"/>
    <s v="Dubai"/>
  </r>
  <r>
    <s v="ORD100358"/>
    <s v="Nike Air Max"/>
    <x v="1"/>
    <x v="1"/>
    <x v="0"/>
    <x v="0"/>
    <n v="16846.13"/>
    <n v="1"/>
    <x v="358"/>
    <x v="239"/>
    <n v="422"/>
    <x v="69"/>
    <m/>
    <m/>
    <s v="sq"/>
    <s v="sq"/>
    <n v="16284.02"/>
    <n v="91504159.730000004"/>
    <n v="91504159.730000004"/>
    <s v="Cairo"/>
  </r>
  <r>
    <s v="ORD100359"/>
    <s v="Dell Inspiron 3501"/>
    <x v="3"/>
    <x v="8"/>
    <x v="0"/>
    <x v="0"/>
    <n v="16702.13"/>
    <n v="1"/>
    <x v="359"/>
    <x v="104"/>
    <n v="4462"/>
    <x v="140"/>
    <m/>
    <m/>
    <s v="sq"/>
    <s v="sq"/>
    <n v="16284.02"/>
    <n v="57542997.559999913"/>
    <n v="57542997.559999913"/>
    <s v="Cairo"/>
  </r>
  <r>
    <s v="ORD100360"/>
    <s v="Xiaomi Redmi Note 12"/>
    <x v="0"/>
    <x v="7"/>
    <x v="1"/>
    <x v="5"/>
    <n v="15436.65"/>
    <n v="3"/>
    <x v="360"/>
    <x v="240"/>
    <n v="3693"/>
    <x v="11"/>
    <m/>
    <m/>
    <s v="Jumia"/>
    <s v="Jum"/>
    <n v="27872.98"/>
    <n v="92327183.770000085"/>
    <n v="92327183.770000085"/>
    <s v="Giza"/>
  </r>
  <r>
    <s v="ORD100361"/>
    <s v="Dell Inspiron 3501"/>
    <x v="3"/>
    <x v="8"/>
    <x v="0"/>
    <x v="5"/>
    <n v="2853.64"/>
    <n v="1"/>
    <x v="361"/>
    <x v="86"/>
    <n v="662"/>
    <x v="128"/>
    <m/>
    <m/>
    <s v="sq"/>
    <s v="sq"/>
    <n v="27872.98"/>
    <n v="57542997.559999913"/>
    <n v="57542997.559999913"/>
    <s v="Giza"/>
  </r>
  <r>
    <s v="ORD100362"/>
    <s v="iPhone 13"/>
    <x v="0"/>
    <x v="4"/>
    <x v="0"/>
    <x v="0"/>
    <n v="640.66999999999996"/>
    <n v="4"/>
    <x v="362"/>
    <x v="141"/>
    <n v="2689"/>
    <x v="220"/>
    <m/>
    <m/>
    <s v="sq"/>
    <s v="sq"/>
    <n v="16284.02"/>
    <n v="92327183.770000085"/>
    <n v="92327183.770000085"/>
    <s v="Cairo"/>
  </r>
  <r>
    <s v="ORD100363"/>
    <s v="Bluetooth Headset"/>
    <x v="2"/>
    <x v="2"/>
    <x v="1"/>
    <x v="5"/>
    <n v="18851.650000000001"/>
    <n v="2"/>
    <x v="363"/>
    <x v="241"/>
    <n v="296"/>
    <x v="221"/>
    <m/>
    <m/>
    <s v="Jumia"/>
    <s v="Jum"/>
    <n v="27872.98"/>
    <n v="29200970.130000021"/>
    <n v="29200970.130000021"/>
    <s v="Giza"/>
  </r>
  <r>
    <s v="ORD100364"/>
    <s v="Nike Air Max"/>
    <x v="1"/>
    <x v="1"/>
    <x v="0"/>
    <x v="3"/>
    <n v="3043.11"/>
    <n v="5"/>
    <x v="364"/>
    <x v="114"/>
    <n v="4548"/>
    <x v="55"/>
    <m/>
    <m/>
    <s v="sq"/>
    <s v="sq"/>
    <n v="3665.44"/>
    <n v="91504159.730000004"/>
    <n v="91504159.730000004"/>
    <s v="Dubai"/>
  </r>
  <r>
    <s v="ORD100365"/>
    <s v="Adidas Running Shoes"/>
    <x v="1"/>
    <x v="9"/>
    <x v="1"/>
    <x v="3"/>
    <n v="8023.96"/>
    <n v="3"/>
    <x v="365"/>
    <x v="149"/>
    <n v="3526"/>
    <x v="222"/>
    <m/>
    <m/>
    <s v="Jumia"/>
    <s v="Jum"/>
    <n v="3665.44"/>
    <n v="91504159.730000004"/>
    <n v="91504159.730000004"/>
    <s v="Dubai"/>
  </r>
  <r>
    <s v="ORD100366"/>
    <s v="Dell Inspiron 3501"/>
    <x v="3"/>
    <x v="8"/>
    <x v="0"/>
    <x v="0"/>
    <n v="6225.82"/>
    <n v="4"/>
    <x v="366"/>
    <x v="242"/>
    <n v="3665"/>
    <x v="223"/>
    <m/>
    <m/>
    <s v="sq"/>
    <s v="sq"/>
    <n v="16284.02"/>
    <n v="57542997.559999913"/>
    <n v="57542997.559999913"/>
    <s v="Cairo"/>
  </r>
  <r>
    <s v="ORD100367"/>
    <s v="Nike Air Max"/>
    <x v="1"/>
    <x v="1"/>
    <x v="1"/>
    <x v="0"/>
    <n v="6370.33"/>
    <n v="3"/>
    <x v="367"/>
    <x v="243"/>
    <n v="763"/>
    <x v="41"/>
    <m/>
    <m/>
    <s v="Jumia"/>
    <s v="Jum"/>
    <n v="16284.02"/>
    <n v="91504159.730000004"/>
    <n v="91504159.730000004"/>
    <s v="Cairo"/>
  </r>
  <r>
    <s v="ORD100368"/>
    <s v="Nike Air Max"/>
    <x v="1"/>
    <x v="1"/>
    <x v="1"/>
    <x v="4"/>
    <n v="10164.69"/>
    <n v="3"/>
    <x v="368"/>
    <x v="141"/>
    <n v="3059"/>
    <x v="224"/>
    <m/>
    <m/>
    <s v="Jumia"/>
    <s v="Jum"/>
    <n v="99349.3"/>
    <n v="91504159.730000004"/>
    <n v="91504159.730000004"/>
    <s v="Riyadh"/>
  </r>
  <r>
    <s v="ORD100369"/>
    <s v="iPhone 13"/>
    <x v="0"/>
    <x v="4"/>
    <x v="0"/>
    <x v="2"/>
    <n v="225.46"/>
    <n v="5"/>
    <x v="369"/>
    <x v="244"/>
    <n v="2748"/>
    <x v="43"/>
    <m/>
    <m/>
    <s v="sq"/>
    <s v="sq"/>
    <n v="26648.76"/>
    <n v="92327183.770000085"/>
    <n v="92327183.770000085"/>
    <s v="Casablanca"/>
  </r>
  <r>
    <s v="ORD100370"/>
    <s v="Bluetooth Headset"/>
    <x v="2"/>
    <x v="2"/>
    <x v="0"/>
    <x v="0"/>
    <n v="10165.120000000001"/>
    <n v="3"/>
    <x v="370"/>
    <x v="26"/>
    <n v="2255"/>
    <x v="137"/>
    <m/>
    <m/>
    <s v="sq"/>
    <s v="sq"/>
    <n v="16284.02"/>
    <n v="29200970.130000021"/>
    <n v="29200970.130000021"/>
    <s v="Cairo"/>
  </r>
  <r>
    <s v="ORD100371"/>
    <s v="Bluetooth Headset"/>
    <x v="2"/>
    <x v="2"/>
    <x v="2"/>
    <x v="0"/>
    <n v="6436.71"/>
    <n v="1"/>
    <x v="371"/>
    <x v="245"/>
    <n v="240"/>
    <x v="225"/>
    <m/>
    <m/>
    <s v="Amazon"/>
    <s v="Amazon"/>
    <n v="16284.02"/>
    <n v="29200970.130000021"/>
    <n v="29200970.130000021"/>
    <s v="Cairo"/>
  </r>
  <r>
    <s v="ORD100372"/>
    <s v="Adidas Running Shoes"/>
    <x v="1"/>
    <x v="9"/>
    <x v="2"/>
    <x v="0"/>
    <n v="15476.55"/>
    <n v="2"/>
    <x v="372"/>
    <x v="246"/>
    <n v="4025"/>
    <x v="12"/>
    <m/>
    <m/>
    <s v="Amazon"/>
    <s v="Amazon"/>
    <n v="16284.02"/>
    <n v="91504159.730000004"/>
    <n v="91504159.730000004"/>
    <s v="Cairo"/>
  </r>
  <r>
    <s v="ORD100373"/>
    <s v="T-shirt Cotton"/>
    <x v="1"/>
    <x v="5"/>
    <x v="1"/>
    <x v="0"/>
    <n v="10811.37"/>
    <n v="2"/>
    <x v="373"/>
    <x v="247"/>
    <n v="3723"/>
    <x v="226"/>
    <m/>
    <m/>
    <s v="Jumia"/>
    <s v="Jum"/>
    <n v="16284.02"/>
    <n v="91504159.730000004"/>
    <n v="91504159.730000004"/>
    <s v="Cairo"/>
  </r>
  <r>
    <s v="ORD100374"/>
    <s v="Xiaomi Redmi Note 12"/>
    <x v="0"/>
    <x v="7"/>
    <x v="0"/>
    <x v="3"/>
    <n v="11911.3"/>
    <n v="5"/>
    <x v="374"/>
    <x v="192"/>
    <n v="458"/>
    <x v="24"/>
    <m/>
    <m/>
    <s v="sq"/>
    <s v="sq"/>
    <n v="3665.44"/>
    <n v="92327183.770000085"/>
    <n v="92327183.770000085"/>
    <s v="Dubai"/>
  </r>
  <r>
    <s v="ORD100375"/>
    <s v="HP Pavilion Laptop"/>
    <x v="3"/>
    <x v="3"/>
    <x v="2"/>
    <x v="1"/>
    <n v="9015.9699999999993"/>
    <n v="2"/>
    <x v="375"/>
    <x v="40"/>
    <n v="1076"/>
    <x v="227"/>
    <m/>
    <m/>
    <s v="Amazon"/>
    <s v="Amazon"/>
    <n v="13290.4"/>
    <n v="57542997.559999913"/>
    <n v="57542997.559999913"/>
    <s v="Alexandria"/>
  </r>
  <r>
    <s v="ORD100376"/>
    <s v="HP Pavilion Laptop"/>
    <x v="3"/>
    <x v="3"/>
    <x v="0"/>
    <x v="4"/>
    <n v="16066.23"/>
    <n v="4"/>
    <x v="376"/>
    <x v="86"/>
    <n v="215"/>
    <x v="162"/>
    <m/>
    <m/>
    <s v="sq"/>
    <s v="sq"/>
    <n v="99349.3"/>
    <n v="57542997.559999913"/>
    <n v="57542997.559999913"/>
    <s v="Riyadh"/>
  </r>
  <r>
    <s v="ORD100377"/>
    <s v="Nike Air Max"/>
    <x v="1"/>
    <x v="1"/>
    <x v="1"/>
    <x v="2"/>
    <n v="15573.22"/>
    <n v="4"/>
    <x v="377"/>
    <x v="188"/>
    <n v="3644"/>
    <x v="228"/>
    <m/>
    <m/>
    <s v="Jumia"/>
    <s v="Jum"/>
    <n v="26648.76"/>
    <n v="91504159.730000004"/>
    <n v="91504159.730000004"/>
    <s v="Casablanca"/>
  </r>
  <r>
    <s v="ORD100378"/>
    <s v="T-shirt Cotton"/>
    <x v="1"/>
    <x v="5"/>
    <x v="1"/>
    <x v="0"/>
    <n v="13641.94"/>
    <n v="3"/>
    <x v="378"/>
    <x v="248"/>
    <n v="2610"/>
    <x v="32"/>
    <m/>
    <m/>
    <s v="Jumia"/>
    <s v="Jum"/>
    <n v="16284.02"/>
    <n v="91504159.730000004"/>
    <n v="91504159.730000004"/>
    <s v="Cairo"/>
  </r>
  <r>
    <s v="ORD100379"/>
    <s v="HP Pavilion Laptop"/>
    <x v="3"/>
    <x v="3"/>
    <x v="0"/>
    <x v="5"/>
    <n v="16654.91"/>
    <n v="4"/>
    <x v="379"/>
    <x v="33"/>
    <n v="1359"/>
    <x v="86"/>
    <m/>
    <m/>
    <s v="sq"/>
    <s v="sq"/>
    <n v="27872.98"/>
    <n v="57542997.559999913"/>
    <n v="57542997.559999913"/>
    <s v="Giza"/>
  </r>
  <r>
    <s v="ORD100380"/>
    <s v="Bluetooth Headset"/>
    <x v="2"/>
    <x v="2"/>
    <x v="2"/>
    <x v="0"/>
    <n v="11868.86"/>
    <n v="4"/>
    <x v="380"/>
    <x v="249"/>
    <n v="4088"/>
    <x v="67"/>
    <m/>
    <m/>
    <s v="Amazon"/>
    <s v="Amazon"/>
    <n v="16284.02"/>
    <n v="29200970.130000021"/>
    <n v="29200970.130000021"/>
    <s v="Cairo"/>
  </r>
  <r>
    <s v="ORD100381"/>
    <s v="Nike Air Max"/>
    <x v="1"/>
    <x v="1"/>
    <x v="0"/>
    <x v="1"/>
    <n v="3831.68"/>
    <n v="1"/>
    <x v="381"/>
    <x v="219"/>
    <n v="89"/>
    <x v="118"/>
    <m/>
    <m/>
    <s v="sq"/>
    <s v="sq"/>
    <n v="13290.4"/>
    <n v="91504159.730000004"/>
    <n v="91504159.730000004"/>
    <s v="Alexandria"/>
  </r>
  <r>
    <s v="ORD100382"/>
    <s v="Xiaomi Redmi Note 12"/>
    <x v="0"/>
    <x v="7"/>
    <x v="0"/>
    <x v="3"/>
    <n v="9957.56"/>
    <n v="1"/>
    <x v="382"/>
    <x v="250"/>
    <n v="1201"/>
    <x v="144"/>
    <m/>
    <m/>
    <s v="sq"/>
    <s v="sq"/>
    <n v="3665.44"/>
    <n v="92327183.770000085"/>
    <n v="92327183.770000085"/>
    <s v="Dubai"/>
  </r>
  <r>
    <s v="ORD100383"/>
    <s v="T-shirt Cotton"/>
    <x v="1"/>
    <x v="5"/>
    <x v="0"/>
    <x v="0"/>
    <n v="3286.82"/>
    <n v="1"/>
    <x v="383"/>
    <x v="251"/>
    <n v="4088"/>
    <x v="229"/>
    <m/>
    <m/>
    <s v="sq"/>
    <s v="sq"/>
    <n v="16284.02"/>
    <n v="91504159.730000004"/>
    <n v="91504159.730000004"/>
    <s v="Cairo"/>
  </r>
  <r>
    <s v="ORD100384"/>
    <s v="Smartwatch FitPro"/>
    <x v="4"/>
    <x v="6"/>
    <x v="2"/>
    <x v="2"/>
    <n v="15743.97"/>
    <n v="2"/>
    <x v="384"/>
    <x v="230"/>
    <n v="3719"/>
    <x v="115"/>
    <m/>
    <m/>
    <s v="Amazon"/>
    <s v="Amazon"/>
    <n v="26648.76"/>
    <n v="31420413.200000018"/>
    <n v="31420413.200000018"/>
    <s v="Casablanca"/>
  </r>
  <r>
    <s v="ORD100385"/>
    <s v="Adidas Running Shoes"/>
    <x v="1"/>
    <x v="9"/>
    <x v="0"/>
    <x v="0"/>
    <n v="2897.69"/>
    <n v="5"/>
    <x v="385"/>
    <x v="110"/>
    <n v="3265"/>
    <x v="188"/>
    <m/>
    <m/>
    <s v="sq"/>
    <s v="sq"/>
    <n v="16284.02"/>
    <n v="91504159.730000004"/>
    <n v="91504159.730000004"/>
    <s v="Cairo"/>
  </r>
  <r>
    <s v="ORD100386"/>
    <s v="T-shirt Cotton"/>
    <x v="1"/>
    <x v="5"/>
    <x v="0"/>
    <x v="2"/>
    <n v="3343.36"/>
    <n v="4"/>
    <x v="386"/>
    <x v="237"/>
    <n v="3743"/>
    <x v="66"/>
    <m/>
    <m/>
    <s v="sq"/>
    <s v="sq"/>
    <n v="26648.76"/>
    <n v="91504159.730000004"/>
    <n v="91504159.730000004"/>
    <s v="Casablanca"/>
  </r>
  <r>
    <s v="ORD100387"/>
    <s v="Bluetooth Headset"/>
    <x v="2"/>
    <x v="2"/>
    <x v="1"/>
    <x v="1"/>
    <n v="10992.72"/>
    <n v="1"/>
    <x v="387"/>
    <x v="252"/>
    <n v="735"/>
    <x v="211"/>
    <m/>
    <m/>
    <s v="Jumia"/>
    <s v="Jum"/>
    <n v="13290.4"/>
    <n v="29200970.130000021"/>
    <n v="29200970.130000021"/>
    <s v="Alexandria"/>
  </r>
  <r>
    <s v="ORD100388"/>
    <s v="Xiaomi Redmi Note 12"/>
    <x v="0"/>
    <x v="7"/>
    <x v="0"/>
    <x v="4"/>
    <n v="15133.89"/>
    <n v="2"/>
    <x v="388"/>
    <x v="253"/>
    <n v="2818"/>
    <x v="230"/>
    <m/>
    <m/>
    <s v="sq"/>
    <s v="sq"/>
    <n v="99349.3"/>
    <n v="92327183.770000085"/>
    <n v="92327183.770000085"/>
    <s v="Riyadh"/>
  </r>
  <r>
    <s v="ORD100389"/>
    <s v="T-shirt Cotton"/>
    <x v="1"/>
    <x v="5"/>
    <x v="1"/>
    <x v="1"/>
    <n v="8409.42"/>
    <n v="1"/>
    <x v="389"/>
    <x v="123"/>
    <n v="973"/>
    <x v="174"/>
    <m/>
    <m/>
    <s v="Jumia"/>
    <s v="Jum"/>
    <n v="13290.4"/>
    <n v="91504159.730000004"/>
    <n v="91504159.730000004"/>
    <s v="Alexandria"/>
  </r>
  <r>
    <s v="ORD100390"/>
    <s v="Smartwatch FitPro"/>
    <x v="4"/>
    <x v="6"/>
    <x v="0"/>
    <x v="2"/>
    <n v="15515.07"/>
    <n v="3"/>
    <x v="390"/>
    <x v="146"/>
    <n v="1168"/>
    <x v="231"/>
    <m/>
    <m/>
    <s v="sq"/>
    <s v="sq"/>
    <n v="26648.76"/>
    <n v="31420413.200000018"/>
    <n v="31420413.200000018"/>
    <s v="Casablanca"/>
  </r>
  <r>
    <s v="ORD100391"/>
    <s v="Adidas Running Shoes"/>
    <x v="1"/>
    <x v="9"/>
    <x v="1"/>
    <x v="4"/>
    <n v="13957.88"/>
    <n v="2"/>
    <x v="391"/>
    <x v="251"/>
    <n v="4921"/>
    <x v="151"/>
    <m/>
    <m/>
    <s v="Jumia"/>
    <s v="Jum"/>
    <n v="99349.3"/>
    <n v="91504159.730000004"/>
    <n v="91504159.730000004"/>
    <s v="Riyadh"/>
  </r>
  <r>
    <s v="ORD100392"/>
    <s v="HP Pavilion Laptop"/>
    <x v="3"/>
    <x v="3"/>
    <x v="1"/>
    <x v="5"/>
    <n v="7052.52"/>
    <n v="1"/>
    <x v="392"/>
    <x v="223"/>
    <n v="356"/>
    <x v="232"/>
    <m/>
    <m/>
    <s v="Jumia"/>
    <s v="Jum"/>
    <n v="27872.98"/>
    <n v="57542997.559999913"/>
    <n v="57542997.559999913"/>
    <s v="Giza"/>
  </r>
  <r>
    <s v="ORD100393"/>
    <s v="Xiaomi Redmi Note 12"/>
    <x v="0"/>
    <x v="7"/>
    <x v="1"/>
    <x v="0"/>
    <n v="12575.83"/>
    <n v="1"/>
    <x v="393"/>
    <x v="254"/>
    <n v="1145"/>
    <x v="149"/>
    <m/>
    <m/>
    <s v="Jumia"/>
    <s v="Jum"/>
    <n v="16284.02"/>
    <n v="92327183.770000085"/>
    <n v="92327183.770000085"/>
    <s v="Cairo"/>
  </r>
  <r>
    <s v="ORD100394"/>
    <s v="T-shirt Cotton"/>
    <x v="1"/>
    <x v="5"/>
    <x v="0"/>
    <x v="3"/>
    <n v="5953.35"/>
    <n v="4"/>
    <x v="394"/>
    <x v="255"/>
    <n v="2682"/>
    <x v="233"/>
    <m/>
    <m/>
    <s v="sq"/>
    <s v="sq"/>
    <n v="3665.44"/>
    <n v="91504159.730000004"/>
    <n v="91504159.730000004"/>
    <s v="Dubai"/>
  </r>
  <r>
    <s v="ORD100395"/>
    <s v="Adidas Running Shoes"/>
    <x v="1"/>
    <x v="9"/>
    <x v="0"/>
    <x v="4"/>
    <n v="19232.259999999998"/>
    <n v="2"/>
    <x v="395"/>
    <x v="91"/>
    <n v="2571"/>
    <x v="180"/>
    <m/>
    <m/>
    <s v="sq"/>
    <s v="sq"/>
    <n v="99349.3"/>
    <n v="91504159.730000004"/>
    <n v="91504159.730000004"/>
    <s v="Riyadh"/>
  </r>
  <r>
    <s v="ORD100396"/>
    <s v="Bluetooth Headset"/>
    <x v="2"/>
    <x v="2"/>
    <x v="1"/>
    <x v="2"/>
    <n v="3475.06"/>
    <n v="4"/>
    <x v="396"/>
    <x v="121"/>
    <n v="4089"/>
    <x v="18"/>
    <m/>
    <m/>
    <s v="Jumia"/>
    <s v="Jum"/>
    <n v="26648.76"/>
    <n v="29200970.130000021"/>
    <n v="29200970.130000021"/>
    <s v="Casablanca"/>
  </r>
  <r>
    <s v="ORD100397"/>
    <s v="Adidas Running Shoes"/>
    <x v="1"/>
    <x v="9"/>
    <x v="0"/>
    <x v="5"/>
    <n v="5681.05"/>
    <n v="4"/>
    <x v="397"/>
    <x v="119"/>
    <n v="2805"/>
    <x v="111"/>
    <m/>
    <m/>
    <s v="sq"/>
    <s v="sq"/>
    <n v="27872.98"/>
    <n v="91504159.730000004"/>
    <n v="91504159.730000004"/>
    <s v="Giza"/>
  </r>
  <r>
    <s v="ORD100398"/>
    <s v="Xiaomi Redmi Note 12"/>
    <x v="0"/>
    <x v="7"/>
    <x v="2"/>
    <x v="4"/>
    <n v="2477.75"/>
    <n v="1"/>
    <x v="398"/>
    <x v="256"/>
    <n v="2088"/>
    <x v="174"/>
    <m/>
    <m/>
    <s v="Amazon"/>
    <s v="Amazon"/>
    <n v="99349.3"/>
    <n v="92327183.770000085"/>
    <n v="92327183.770000085"/>
    <s v="Riyadh"/>
  </r>
  <r>
    <s v="ORD100399"/>
    <s v="Smartwatch FitPro"/>
    <x v="4"/>
    <x v="6"/>
    <x v="2"/>
    <x v="0"/>
    <n v="12017.65"/>
    <n v="4"/>
    <x v="399"/>
    <x v="235"/>
    <n v="4128"/>
    <x v="137"/>
    <m/>
    <m/>
    <s v="Amazon"/>
    <s v="Amazon"/>
    <n v="16284.02"/>
    <n v="31420413.200000018"/>
    <n v="31420413.200000018"/>
    <s v="Cairo"/>
  </r>
  <r>
    <s v="ORD100400"/>
    <s v="Smartwatch FitPro"/>
    <x v="4"/>
    <x v="6"/>
    <x v="1"/>
    <x v="4"/>
    <n v="16672.91"/>
    <n v="2"/>
    <x v="400"/>
    <x v="93"/>
    <n v="4000"/>
    <x v="29"/>
    <m/>
    <m/>
    <s v="Jumia"/>
    <s v="Jum"/>
    <n v="99349.3"/>
    <n v="31420413.200000018"/>
    <n v="31420413.200000018"/>
    <s v="Riyadh"/>
  </r>
  <r>
    <s v="ORD100401"/>
    <s v="HP Pavilion Laptop"/>
    <x v="3"/>
    <x v="3"/>
    <x v="2"/>
    <x v="5"/>
    <n v="3050.01"/>
    <n v="5"/>
    <x v="401"/>
    <x v="85"/>
    <n v="2373"/>
    <x v="143"/>
    <m/>
    <m/>
    <s v="Amazon"/>
    <s v="Amazon"/>
    <n v="27872.98"/>
    <n v="57542997.559999913"/>
    <n v="57542997.559999913"/>
    <s v="Giza"/>
  </r>
  <r>
    <s v="ORD100402"/>
    <s v="Dell Inspiron 3501"/>
    <x v="3"/>
    <x v="8"/>
    <x v="0"/>
    <x v="2"/>
    <n v="13433.76"/>
    <n v="5"/>
    <x v="402"/>
    <x v="257"/>
    <n v="2429"/>
    <x v="190"/>
    <m/>
    <m/>
    <s v="sq"/>
    <s v="sq"/>
    <n v="26648.76"/>
    <n v="57542997.559999913"/>
    <n v="57542997.559999913"/>
    <s v="Casablanca"/>
  </r>
  <r>
    <s v="ORD100403"/>
    <s v="T-shirt Cotton"/>
    <x v="1"/>
    <x v="5"/>
    <x v="1"/>
    <x v="2"/>
    <n v="14557.88"/>
    <n v="5"/>
    <x v="403"/>
    <x v="258"/>
    <n v="4955"/>
    <x v="144"/>
    <m/>
    <m/>
    <s v="Jumia"/>
    <s v="Jum"/>
    <n v="26648.76"/>
    <n v="91504159.730000004"/>
    <n v="91504159.730000004"/>
    <s v="Casablanca"/>
  </r>
  <r>
    <s v="ORD100404"/>
    <s v="Adidas Running Shoes"/>
    <x v="1"/>
    <x v="9"/>
    <x v="2"/>
    <x v="3"/>
    <n v="13181.51"/>
    <n v="4"/>
    <x v="404"/>
    <x v="259"/>
    <n v="3360"/>
    <x v="173"/>
    <m/>
    <m/>
    <s v="Amazon"/>
    <s v="Amazon"/>
    <n v="3665.44"/>
    <n v="91504159.730000004"/>
    <n v="91504159.730000004"/>
    <s v="Dubai"/>
  </r>
  <r>
    <s v="ORD100405"/>
    <s v="Samsung Galaxy A14"/>
    <x v="0"/>
    <x v="0"/>
    <x v="2"/>
    <x v="1"/>
    <n v="510.03"/>
    <n v="3"/>
    <x v="405"/>
    <x v="260"/>
    <n v="541"/>
    <x v="36"/>
    <m/>
    <m/>
    <s v="Amazon"/>
    <s v="Amazon"/>
    <n v="13290.4"/>
    <n v="92327183.770000085"/>
    <n v="92327183.770000085"/>
    <s v="Alexandria"/>
  </r>
  <r>
    <s v="ORD100406"/>
    <s v="Samsung Galaxy A14"/>
    <x v="0"/>
    <x v="0"/>
    <x v="0"/>
    <x v="3"/>
    <n v="18474.849999999999"/>
    <n v="2"/>
    <x v="406"/>
    <x v="159"/>
    <n v="3692"/>
    <x v="234"/>
    <m/>
    <m/>
    <s v="sq"/>
    <s v="sq"/>
    <n v="3665.44"/>
    <n v="92327183.770000085"/>
    <n v="92327183.770000085"/>
    <s v="Dubai"/>
  </r>
  <r>
    <s v="ORD100407"/>
    <s v="HP Pavilion Laptop"/>
    <x v="3"/>
    <x v="3"/>
    <x v="1"/>
    <x v="3"/>
    <n v="17988.62"/>
    <n v="4"/>
    <x v="407"/>
    <x v="253"/>
    <n v="4010"/>
    <x v="150"/>
    <m/>
    <m/>
    <s v="Jumia"/>
    <s v="Jum"/>
    <n v="3665.44"/>
    <n v="57542997.559999913"/>
    <n v="57542997.559999913"/>
    <s v="Dubai"/>
  </r>
  <r>
    <s v="ORD100408"/>
    <s v="Xiaomi Redmi Note 12"/>
    <x v="0"/>
    <x v="7"/>
    <x v="2"/>
    <x v="0"/>
    <n v="16680.82"/>
    <n v="5"/>
    <x v="408"/>
    <x v="261"/>
    <n v="1472"/>
    <x v="17"/>
    <m/>
    <m/>
    <s v="Amazon"/>
    <s v="Amazon"/>
    <n v="16284.02"/>
    <n v="92327183.770000085"/>
    <n v="92327183.770000085"/>
    <s v="Cairo"/>
  </r>
  <r>
    <s v="ORD100409"/>
    <s v="Xiaomi Redmi Note 12"/>
    <x v="0"/>
    <x v="7"/>
    <x v="0"/>
    <x v="4"/>
    <n v="11203.49"/>
    <n v="5"/>
    <x v="409"/>
    <x v="214"/>
    <n v="1680"/>
    <x v="235"/>
    <m/>
    <m/>
    <s v="sq"/>
    <s v="sq"/>
    <n v="99349.3"/>
    <n v="92327183.770000085"/>
    <n v="92327183.770000085"/>
    <s v="Riyadh"/>
  </r>
  <r>
    <s v="ORD100410"/>
    <s v="HP Pavilion Laptop"/>
    <x v="3"/>
    <x v="3"/>
    <x v="0"/>
    <x v="5"/>
    <n v="19944.849999999999"/>
    <n v="3"/>
    <x v="410"/>
    <x v="37"/>
    <n v="4480"/>
    <x v="66"/>
    <m/>
    <m/>
    <s v="sq"/>
    <s v="sq"/>
    <n v="27872.98"/>
    <n v="57542997.559999913"/>
    <n v="57542997.559999913"/>
    <s v="Giza"/>
  </r>
  <r>
    <s v="ORD100411"/>
    <s v="Dell Inspiron 3501"/>
    <x v="3"/>
    <x v="8"/>
    <x v="2"/>
    <x v="1"/>
    <n v="14396.56"/>
    <n v="2"/>
    <x v="411"/>
    <x v="46"/>
    <n v="3854"/>
    <x v="236"/>
    <m/>
    <m/>
    <s v="Amazon"/>
    <s v="Amazon"/>
    <n v="13290.4"/>
    <n v="57542997.559999913"/>
    <n v="57542997.559999913"/>
    <s v="Alexandria"/>
  </r>
  <r>
    <s v="ORD100412"/>
    <s v="Nike Air Max"/>
    <x v="1"/>
    <x v="1"/>
    <x v="2"/>
    <x v="1"/>
    <n v="6688.64"/>
    <n v="4"/>
    <x v="412"/>
    <x v="262"/>
    <n v="4294"/>
    <x v="164"/>
    <m/>
    <m/>
    <s v="Amazon"/>
    <s v="Amazon"/>
    <n v="13290.4"/>
    <n v="91504159.730000004"/>
    <n v="91504159.730000004"/>
    <s v="Alexandria"/>
  </r>
  <r>
    <s v="ORD100413"/>
    <s v="Dell Inspiron 3501"/>
    <x v="3"/>
    <x v="8"/>
    <x v="1"/>
    <x v="5"/>
    <n v="4153.08"/>
    <n v="4"/>
    <x v="413"/>
    <x v="263"/>
    <n v="2838"/>
    <x v="136"/>
    <m/>
    <m/>
    <s v="Jumia"/>
    <s v="Jum"/>
    <n v="27872.98"/>
    <n v="57542997.559999913"/>
    <n v="57542997.559999913"/>
    <s v="Giza"/>
  </r>
  <r>
    <s v="ORD100414"/>
    <s v="iPhone 13"/>
    <x v="0"/>
    <x v="4"/>
    <x v="0"/>
    <x v="1"/>
    <n v="11087.98"/>
    <n v="4"/>
    <x v="414"/>
    <x v="202"/>
    <n v="3648"/>
    <x v="55"/>
    <m/>
    <m/>
    <s v="sq"/>
    <s v="sq"/>
    <n v="13290.4"/>
    <n v="92327183.770000085"/>
    <n v="92327183.770000085"/>
    <s v="Alexandria"/>
  </r>
  <r>
    <s v="ORD100415"/>
    <s v="Xiaomi Redmi Note 12"/>
    <x v="0"/>
    <x v="7"/>
    <x v="1"/>
    <x v="1"/>
    <n v="4908"/>
    <n v="5"/>
    <x v="415"/>
    <x v="264"/>
    <n v="832"/>
    <x v="35"/>
    <m/>
    <m/>
    <s v="Jumia"/>
    <s v="Jum"/>
    <n v="13290.4"/>
    <n v="92327183.770000085"/>
    <n v="92327183.770000085"/>
    <s v="Alexandria"/>
  </r>
  <r>
    <s v="ORD100416"/>
    <s v="HP Pavilion Laptop"/>
    <x v="3"/>
    <x v="3"/>
    <x v="1"/>
    <x v="0"/>
    <n v="9322.42"/>
    <n v="5"/>
    <x v="416"/>
    <x v="181"/>
    <n v="4580"/>
    <x v="39"/>
    <m/>
    <m/>
    <s v="Jumia"/>
    <s v="Jum"/>
    <n v="16284.02"/>
    <n v="57542997.559999913"/>
    <n v="57542997.559999913"/>
    <s v="Cairo"/>
  </r>
  <r>
    <s v="ORD100417"/>
    <s v="Adidas Running Shoes"/>
    <x v="1"/>
    <x v="9"/>
    <x v="2"/>
    <x v="4"/>
    <n v="9170.02"/>
    <n v="4"/>
    <x v="417"/>
    <x v="265"/>
    <n v="83"/>
    <x v="105"/>
    <m/>
    <m/>
    <s v="Amazon"/>
    <s v="Amazon"/>
    <n v="99349.3"/>
    <n v="91504159.730000004"/>
    <n v="91504159.730000004"/>
    <s v="Riyadh"/>
  </r>
  <r>
    <s v="ORD100418"/>
    <s v="HP Pavilion Laptop"/>
    <x v="3"/>
    <x v="3"/>
    <x v="0"/>
    <x v="1"/>
    <n v="13461.35"/>
    <n v="4"/>
    <x v="418"/>
    <x v="64"/>
    <n v="1625"/>
    <x v="36"/>
    <m/>
    <m/>
    <s v="sq"/>
    <s v="sq"/>
    <n v="13290.4"/>
    <n v="57542997.559999913"/>
    <n v="57542997.559999913"/>
    <s v="Alexandria"/>
  </r>
  <r>
    <s v="ORD100419"/>
    <s v="iPhone 13"/>
    <x v="0"/>
    <x v="4"/>
    <x v="1"/>
    <x v="4"/>
    <n v="18863.57"/>
    <n v="3"/>
    <x v="419"/>
    <x v="266"/>
    <n v="2341"/>
    <x v="61"/>
    <m/>
    <m/>
    <s v="Jumia"/>
    <s v="Jum"/>
    <n v="99349.3"/>
    <n v="92327183.770000085"/>
    <n v="92327183.770000085"/>
    <s v="Riyadh"/>
  </r>
  <r>
    <s v="ORD100420"/>
    <s v="Adidas Running Shoes"/>
    <x v="1"/>
    <x v="9"/>
    <x v="2"/>
    <x v="2"/>
    <n v="14243.59"/>
    <n v="2"/>
    <x v="420"/>
    <x v="267"/>
    <n v="2432"/>
    <x v="186"/>
    <m/>
    <m/>
    <s v="Amazon"/>
    <s v="Amazon"/>
    <n v="26648.76"/>
    <n v="91504159.730000004"/>
    <n v="91504159.730000004"/>
    <s v="Casablanca"/>
  </r>
  <r>
    <s v="ORD100421"/>
    <s v="Adidas Running Shoes"/>
    <x v="1"/>
    <x v="9"/>
    <x v="0"/>
    <x v="3"/>
    <n v="12143.84"/>
    <n v="3"/>
    <x v="421"/>
    <x v="131"/>
    <n v="1873"/>
    <x v="237"/>
    <m/>
    <m/>
    <s v="sq"/>
    <s v="sq"/>
    <n v="3665.44"/>
    <n v="91504159.730000004"/>
    <n v="91504159.730000004"/>
    <s v="Dubai"/>
  </r>
  <r>
    <s v="ORD100422"/>
    <s v="Xiaomi Redmi Note 12"/>
    <x v="0"/>
    <x v="7"/>
    <x v="2"/>
    <x v="2"/>
    <n v="9931.1"/>
    <n v="3"/>
    <x v="422"/>
    <x v="110"/>
    <n v="2586"/>
    <x v="238"/>
    <m/>
    <m/>
    <s v="Amazon"/>
    <s v="Amazon"/>
    <n v="26648.76"/>
    <n v="92327183.770000085"/>
    <n v="92327183.770000085"/>
    <s v="Casablanca"/>
  </r>
  <r>
    <s v="ORD100423"/>
    <s v="Smartwatch FitPro"/>
    <x v="4"/>
    <x v="6"/>
    <x v="2"/>
    <x v="3"/>
    <n v="10408.52"/>
    <n v="1"/>
    <x v="423"/>
    <x v="57"/>
    <n v="4113"/>
    <x v="11"/>
    <m/>
    <m/>
    <s v="Amazon"/>
    <s v="Amazon"/>
    <n v="3665.44"/>
    <n v="31420413.200000018"/>
    <n v="31420413.200000018"/>
    <s v="Dubai"/>
  </r>
  <r>
    <s v="ORD100424"/>
    <s v="Nike Air Max"/>
    <x v="1"/>
    <x v="1"/>
    <x v="1"/>
    <x v="5"/>
    <n v="13229.82"/>
    <n v="4"/>
    <x v="424"/>
    <x v="256"/>
    <n v="206"/>
    <x v="239"/>
    <m/>
    <m/>
    <s v="Jumia"/>
    <s v="Jum"/>
    <n v="27872.98"/>
    <n v="91504159.730000004"/>
    <n v="91504159.730000004"/>
    <s v="Giza"/>
  </r>
  <r>
    <s v="ORD100425"/>
    <s v="Smartwatch FitPro"/>
    <x v="4"/>
    <x v="6"/>
    <x v="2"/>
    <x v="0"/>
    <n v="17096.95"/>
    <n v="5"/>
    <x v="425"/>
    <x v="268"/>
    <n v="1722"/>
    <x v="240"/>
    <m/>
    <m/>
    <s v="Amazon"/>
    <s v="Amazon"/>
    <n v="16284.02"/>
    <n v="31420413.200000018"/>
    <n v="31420413.200000018"/>
    <s v="Cairo"/>
  </r>
  <r>
    <s v="ORD100426"/>
    <s v="Nike Air Max"/>
    <x v="1"/>
    <x v="1"/>
    <x v="1"/>
    <x v="0"/>
    <n v="3260.31"/>
    <n v="1"/>
    <x v="426"/>
    <x v="230"/>
    <n v="3969"/>
    <x v="65"/>
    <m/>
    <m/>
    <s v="Jumia"/>
    <s v="Jum"/>
    <n v="16284.02"/>
    <n v="91504159.730000004"/>
    <n v="91504159.730000004"/>
    <s v="Cairo"/>
  </r>
  <r>
    <s v="ORD100427"/>
    <s v="Adidas Running Shoes"/>
    <x v="1"/>
    <x v="9"/>
    <x v="1"/>
    <x v="2"/>
    <n v="18883.009999999998"/>
    <n v="4"/>
    <x v="427"/>
    <x v="269"/>
    <n v="4890"/>
    <x v="190"/>
    <m/>
    <m/>
    <s v="Jumia"/>
    <s v="Jum"/>
    <n v="26648.76"/>
    <n v="91504159.730000004"/>
    <n v="91504159.730000004"/>
    <s v="Casablanca"/>
  </r>
  <r>
    <s v="ORD100428"/>
    <s v="Samsung Galaxy A14"/>
    <x v="0"/>
    <x v="0"/>
    <x v="1"/>
    <x v="3"/>
    <n v="3572.43"/>
    <n v="3"/>
    <x v="428"/>
    <x v="99"/>
    <n v="1356"/>
    <x v="36"/>
    <m/>
    <m/>
    <s v="Jumia"/>
    <s v="Jum"/>
    <n v="3665.44"/>
    <n v="92327183.770000085"/>
    <n v="92327183.770000085"/>
    <s v="Dubai"/>
  </r>
  <r>
    <s v="ORD100429"/>
    <s v="Xiaomi Redmi Note 12"/>
    <x v="0"/>
    <x v="7"/>
    <x v="0"/>
    <x v="1"/>
    <n v="3830.61"/>
    <n v="5"/>
    <x v="429"/>
    <x v="270"/>
    <n v="863"/>
    <x v="150"/>
    <m/>
    <m/>
    <s v="sq"/>
    <s v="sq"/>
    <n v="13290.4"/>
    <n v="92327183.770000085"/>
    <n v="92327183.770000085"/>
    <s v="Alexandria"/>
  </r>
  <r>
    <s v="ORD100430"/>
    <s v="HP Pavilion Laptop"/>
    <x v="3"/>
    <x v="3"/>
    <x v="0"/>
    <x v="2"/>
    <n v="3801.85"/>
    <n v="3"/>
    <x v="430"/>
    <x v="97"/>
    <n v="3741"/>
    <x v="151"/>
    <m/>
    <m/>
    <s v="sq"/>
    <s v="sq"/>
    <n v="26648.76"/>
    <n v="57542997.559999913"/>
    <n v="57542997.559999913"/>
    <s v="Casablanca"/>
  </r>
  <r>
    <s v="ORD100431"/>
    <s v="Bluetooth Headset"/>
    <x v="2"/>
    <x v="2"/>
    <x v="2"/>
    <x v="2"/>
    <n v="3771.94"/>
    <n v="5"/>
    <x v="431"/>
    <x v="88"/>
    <n v="2594"/>
    <x v="32"/>
    <m/>
    <m/>
    <s v="Amazon"/>
    <s v="Amazon"/>
    <n v="26648.76"/>
    <n v="29200970.130000021"/>
    <n v="29200970.130000021"/>
    <s v="Casablanca"/>
  </r>
  <r>
    <s v="ORD100432"/>
    <s v="Dell Inspiron 3501"/>
    <x v="3"/>
    <x v="8"/>
    <x v="2"/>
    <x v="4"/>
    <n v="17698.919999999998"/>
    <n v="3"/>
    <x v="432"/>
    <x v="271"/>
    <n v="1918"/>
    <x v="29"/>
    <m/>
    <m/>
    <s v="Amazon"/>
    <s v="Amazon"/>
    <n v="99349.3"/>
    <n v="57542997.559999913"/>
    <n v="57542997.559999913"/>
    <s v="Riyadh"/>
  </r>
  <r>
    <s v="ORD100433"/>
    <s v="Nike Air Max"/>
    <x v="1"/>
    <x v="1"/>
    <x v="1"/>
    <x v="5"/>
    <n v="15187.69"/>
    <n v="5"/>
    <x v="433"/>
    <x v="272"/>
    <n v="769"/>
    <x v="241"/>
    <m/>
    <m/>
    <s v="Jumia"/>
    <s v="Jum"/>
    <n v="27872.98"/>
    <n v="91504159.730000004"/>
    <n v="91504159.730000004"/>
    <s v="Giza"/>
  </r>
  <r>
    <s v="ORD100434"/>
    <s v="Samsung Galaxy A14"/>
    <x v="0"/>
    <x v="0"/>
    <x v="2"/>
    <x v="4"/>
    <n v="13458.7"/>
    <n v="2"/>
    <x v="434"/>
    <x v="22"/>
    <n v="493"/>
    <x v="75"/>
    <m/>
    <m/>
    <s v="Amazon"/>
    <s v="Amazon"/>
    <n v="99349.3"/>
    <n v="92327183.770000085"/>
    <n v="92327183.770000085"/>
    <s v="Riyadh"/>
  </r>
  <r>
    <s v="ORD100435"/>
    <s v="Nike Air Max"/>
    <x v="1"/>
    <x v="1"/>
    <x v="0"/>
    <x v="1"/>
    <n v="2307.4499999999998"/>
    <n v="4"/>
    <x v="435"/>
    <x v="73"/>
    <n v="4810"/>
    <x v="131"/>
    <m/>
    <m/>
    <s v="sq"/>
    <s v="sq"/>
    <n v="13290.4"/>
    <n v="91504159.730000004"/>
    <n v="91504159.730000004"/>
    <s v="Alexandria"/>
  </r>
  <r>
    <s v="ORD100436"/>
    <s v="Nike Air Max"/>
    <x v="1"/>
    <x v="1"/>
    <x v="1"/>
    <x v="2"/>
    <n v="3664.91"/>
    <n v="4"/>
    <x v="436"/>
    <x v="74"/>
    <n v="3822"/>
    <x v="134"/>
    <m/>
    <m/>
    <s v="Jumia"/>
    <s v="Jum"/>
    <n v="26648.76"/>
    <n v="91504159.730000004"/>
    <n v="91504159.730000004"/>
    <s v="Casablanca"/>
  </r>
  <r>
    <s v="ORD100437"/>
    <s v="Bluetooth Headset"/>
    <x v="2"/>
    <x v="2"/>
    <x v="1"/>
    <x v="3"/>
    <n v="1453.21"/>
    <n v="3"/>
    <x v="437"/>
    <x v="186"/>
    <n v="2192"/>
    <x v="99"/>
    <m/>
    <m/>
    <s v="Jumia"/>
    <s v="Jum"/>
    <n v="3665.44"/>
    <n v="29200970.130000021"/>
    <n v="29200970.130000021"/>
    <s v="Dubai"/>
  </r>
  <r>
    <s v="ORD100438"/>
    <s v="T-shirt Cotton"/>
    <x v="1"/>
    <x v="5"/>
    <x v="2"/>
    <x v="4"/>
    <n v="8997.84"/>
    <n v="3"/>
    <x v="438"/>
    <x v="186"/>
    <n v="3089"/>
    <x v="44"/>
    <m/>
    <m/>
    <s v="Amazon"/>
    <s v="Amazon"/>
    <n v="99349.3"/>
    <n v="91504159.730000004"/>
    <n v="91504159.730000004"/>
    <s v="Riyadh"/>
  </r>
  <r>
    <s v="ORD100439"/>
    <s v="T-shirt Cotton"/>
    <x v="1"/>
    <x v="5"/>
    <x v="1"/>
    <x v="4"/>
    <n v="13826.8"/>
    <n v="3"/>
    <x v="439"/>
    <x v="196"/>
    <n v="4098"/>
    <x v="144"/>
    <m/>
    <m/>
    <s v="Jumia"/>
    <s v="Jum"/>
    <n v="99349.3"/>
    <n v="91504159.730000004"/>
    <n v="91504159.730000004"/>
    <s v="Riyadh"/>
  </r>
  <r>
    <s v="ORD100440"/>
    <s v="Bluetooth Headset"/>
    <x v="2"/>
    <x v="2"/>
    <x v="2"/>
    <x v="1"/>
    <n v="9502.33"/>
    <n v="1"/>
    <x v="440"/>
    <x v="238"/>
    <n v="3444"/>
    <x v="206"/>
    <m/>
    <m/>
    <s v="Amazon"/>
    <s v="Amazon"/>
    <n v="13290.4"/>
    <n v="29200970.130000021"/>
    <n v="29200970.130000021"/>
    <s v="Alexandria"/>
  </r>
  <r>
    <s v="ORD100441"/>
    <s v="HP Pavilion Laptop"/>
    <x v="3"/>
    <x v="3"/>
    <x v="2"/>
    <x v="1"/>
    <n v="19638.28"/>
    <n v="3"/>
    <x v="441"/>
    <x v="273"/>
    <n v="1134"/>
    <x v="90"/>
    <m/>
    <m/>
    <s v="Amazon"/>
    <s v="Amazon"/>
    <n v="13290.4"/>
    <n v="57542997.559999913"/>
    <n v="57542997.559999913"/>
    <s v="Alexandria"/>
  </r>
  <r>
    <s v="ORD100442"/>
    <s v="HP Pavilion Laptop"/>
    <x v="3"/>
    <x v="3"/>
    <x v="1"/>
    <x v="1"/>
    <n v="19973.63"/>
    <n v="5"/>
    <x v="442"/>
    <x v="199"/>
    <n v="1465"/>
    <x v="242"/>
    <m/>
    <m/>
    <s v="Jumia"/>
    <s v="Jum"/>
    <n v="13290.4"/>
    <n v="57542997.559999913"/>
    <n v="57542997.559999913"/>
    <s v="Alexandria"/>
  </r>
  <r>
    <s v="ORD100443"/>
    <s v="T-shirt Cotton"/>
    <x v="1"/>
    <x v="5"/>
    <x v="0"/>
    <x v="2"/>
    <n v="11805.34"/>
    <n v="5"/>
    <x v="443"/>
    <x v="86"/>
    <n v="1465"/>
    <x v="243"/>
    <m/>
    <m/>
    <s v="sq"/>
    <s v="sq"/>
    <n v="26648.76"/>
    <n v="91504159.730000004"/>
    <n v="91504159.730000004"/>
    <s v="Casablanca"/>
  </r>
  <r>
    <s v="ORD100444"/>
    <s v="Samsung Galaxy A14"/>
    <x v="0"/>
    <x v="0"/>
    <x v="1"/>
    <x v="1"/>
    <n v="16640.97"/>
    <n v="3"/>
    <x v="444"/>
    <x v="274"/>
    <n v="444"/>
    <x v="232"/>
    <m/>
    <m/>
    <s v="Jumia"/>
    <s v="Jum"/>
    <n v="13290.4"/>
    <n v="92327183.770000085"/>
    <n v="92327183.770000085"/>
    <s v="Alexandria"/>
  </r>
  <r>
    <s v="ORD100445"/>
    <s v="Xiaomi Redmi Note 12"/>
    <x v="0"/>
    <x v="7"/>
    <x v="0"/>
    <x v="3"/>
    <n v="4049.44"/>
    <n v="3"/>
    <x v="445"/>
    <x v="275"/>
    <n v="3535"/>
    <x v="63"/>
    <m/>
    <m/>
    <s v="sq"/>
    <s v="sq"/>
    <n v="3665.44"/>
    <n v="92327183.770000085"/>
    <n v="92327183.770000085"/>
    <s v="Dubai"/>
  </r>
  <r>
    <s v="ORD100446"/>
    <s v="Nike Air Max"/>
    <x v="1"/>
    <x v="1"/>
    <x v="1"/>
    <x v="0"/>
    <n v="5210"/>
    <n v="4"/>
    <x v="446"/>
    <x v="114"/>
    <n v="1666"/>
    <x v="244"/>
    <m/>
    <m/>
    <s v="Jumia"/>
    <s v="Jum"/>
    <n v="16284.02"/>
    <n v="91504159.730000004"/>
    <n v="91504159.730000004"/>
    <s v="Cairo"/>
  </r>
  <r>
    <s v="ORD100447"/>
    <s v="Nike Air Max"/>
    <x v="1"/>
    <x v="1"/>
    <x v="1"/>
    <x v="4"/>
    <n v="1852.45"/>
    <n v="2"/>
    <x v="447"/>
    <x v="276"/>
    <n v="2004"/>
    <x v="142"/>
    <m/>
    <m/>
    <s v="Jumia"/>
    <s v="Jum"/>
    <n v="99349.3"/>
    <n v="91504159.730000004"/>
    <n v="91504159.730000004"/>
    <s v="Riyadh"/>
  </r>
  <r>
    <s v="ORD100448"/>
    <s v="Dell Inspiron 3501"/>
    <x v="3"/>
    <x v="8"/>
    <x v="2"/>
    <x v="0"/>
    <n v="10781.66"/>
    <n v="4"/>
    <x v="448"/>
    <x v="12"/>
    <n v="2380"/>
    <x v="170"/>
    <m/>
    <m/>
    <s v="Amazon"/>
    <s v="Amazon"/>
    <n v="16284.02"/>
    <n v="57542997.559999913"/>
    <n v="57542997.559999913"/>
    <s v="Cairo"/>
  </r>
  <r>
    <s v="ORD100449"/>
    <s v="iPhone 13"/>
    <x v="0"/>
    <x v="4"/>
    <x v="0"/>
    <x v="4"/>
    <n v="4042.91"/>
    <n v="1"/>
    <x v="449"/>
    <x v="103"/>
    <n v="1013"/>
    <x v="245"/>
    <m/>
    <m/>
    <s v="sq"/>
    <s v="sq"/>
    <n v="99349.3"/>
    <n v="92327183.770000085"/>
    <n v="92327183.770000085"/>
    <s v="Riyadh"/>
  </r>
  <r>
    <s v="ORD100450"/>
    <s v="Samsung Galaxy A14"/>
    <x v="0"/>
    <x v="0"/>
    <x v="0"/>
    <x v="2"/>
    <n v="2218.9"/>
    <n v="5"/>
    <x v="450"/>
    <x v="29"/>
    <n v="4041"/>
    <x v="202"/>
    <m/>
    <m/>
    <s v="sq"/>
    <s v="sq"/>
    <n v="26648.76"/>
    <n v="92327183.770000085"/>
    <n v="92327183.770000085"/>
    <s v="Casablanca"/>
  </r>
  <r>
    <s v="ORD100451"/>
    <s v="HP Pavilion Laptop"/>
    <x v="3"/>
    <x v="3"/>
    <x v="1"/>
    <x v="3"/>
    <n v="2253.75"/>
    <n v="5"/>
    <x v="451"/>
    <x v="277"/>
    <n v="2672"/>
    <x v="16"/>
    <m/>
    <m/>
    <s v="Jumia"/>
    <s v="Jum"/>
    <n v="3665.44"/>
    <n v="57542997.559999913"/>
    <n v="57542997.559999913"/>
    <s v="Dubai"/>
  </r>
  <r>
    <s v="ORD100452"/>
    <s v="HP Pavilion Laptop"/>
    <x v="3"/>
    <x v="3"/>
    <x v="0"/>
    <x v="1"/>
    <n v="19978.64"/>
    <n v="1"/>
    <x v="452"/>
    <x v="114"/>
    <n v="4420"/>
    <x v="141"/>
    <m/>
    <m/>
    <s v="sq"/>
    <s v="sq"/>
    <n v="13290.4"/>
    <n v="57542997.559999913"/>
    <n v="57542997.559999913"/>
    <s v="Alexandria"/>
  </r>
  <r>
    <s v="ORD100453"/>
    <s v="Nike Air Max"/>
    <x v="1"/>
    <x v="1"/>
    <x v="0"/>
    <x v="3"/>
    <n v="10845.38"/>
    <n v="4"/>
    <x v="453"/>
    <x v="278"/>
    <n v="1699"/>
    <x v="246"/>
    <m/>
    <m/>
    <s v="sq"/>
    <s v="sq"/>
    <n v="3665.44"/>
    <n v="91504159.730000004"/>
    <n v="91504159.730000004"/>
    <s v="Dubai"/>
  </r>
  <r>
    <s v="ORD100454"/>
    <s v="Xiaomi Redmi Note 12"/>
    <x v="0"/>
    <x v="7"/>
    <x v="1"/>
    <x v="3"/>
    <n v="18992.27"/>
    <n v="4"/>
    <x v="454"/>
    <x v="223"/>
    <n v="4960"/>
    <x v="237"/>
    <m/>
    <m/>
    <s v="Jumia"/>
    <s v="Jum"/>
    <n v="3665.44"/>
    <n v="92327183.770000085"/>
    <n v="92327183.770000085"/>
    <s v="Dubai"/>
  </r>
  <r>
    <s v="ORD100455"/>
    <s v="Samsung Galaxy A14"/>
    <x v="0"/>
    <x v="0"/>
    <x v="1"/>
    <x v="0"/>
    <n v="8378.99"/>
    <n v="1"/>
    <x v="455"/>
    <x v="144"/>
    <n v="4734"/>
    <x v="116"/>
    <m/>
    <m/>
    <s v="Jumia"/>
    <s v="Jum"/>
    <n v="16284.02"/>
    <n v="92327183.770000085"/>
    <n v="92327183.770000085"/>
    <s v="Cairo"/>
  </r>
  <r>
    <s v="ORD100456"/>
    <s v="Samsung Galaxy A14"/>
    <x v="0"/>
    <x v="0"/>
    <x v="0"/>
    <x v="2"/>
    <n v="12270.86"/>
    <n v="3"/>
    <x v="456"/>
    <x v="279"/>
    <n v="1374"/>
    <x v="160"/>
    <m/>
    <m/>
    <s v="sq"/>
    <s v="sq"/>
    <n v="26648.76"/>
    <n v="92327183.770000085"/>
    <n v="92327183.770000085"/>
    <s v="Casablanca"/>
  </r>
  <r>
    <s v="ORD100457"/>
    <s v="Nike Air Max"/>
    <x v="1"/>
    <x v="1"/>
    <x v="2"/>
    <x v="4"/>
    <n v="18178.009999999998"/>
    <n v="4"/>
    <x v="457"/>
    <x v="249"/>
    <n v="4562"/>
    <x v="114"/>
    <m/>
    <m/>
    <s v="Amazon"/>
    <s v="Amazon"/>
    <n v="99349.3"/>
    <n v="91504159.730000004"/>
    <n v="91504159.730000004"/>
    <s v="Riyadh"/>
  </r>
  <r>
    <s v="ORD100458"/>
    <s v="Adidas Running Shoes"/>
    <x v="1"/>
    <x v="9"/>
    <x v="2"/>
    <x v="1"/>
    <n v="3174.89"/>
    <n v="3"/>
    <x v="458"/>
    <x v="275"/>
    <n v="4089"/>
    <x v="26"/>
    <m/>
    <m/>
    <s v="Amazon"/>
    <s v="Amazon"/>
    <n v="13290.4"/>
    <n v="91504159.730000004"/>
    <n v="91504159.730000004"/>
    <s v="Alexandria"/>
  </r>
  <r>
    <s v="ORD100459"/>
    <s v="Adidas Running Shoes"/>
    <x v="1"/>
    <x v="9"/>
    <x v="1"/>
    <x v="4"/>
    <n v="14200.86"/>
    <n v="2"/>
    <x v="459"/>
    <x v="64"/>
    <n v="2820"/>
    <x v="247"/>
    <m/>
    <m/>
    <s v="Jumia"/>
    <s v="Jum"/>
    <n v="99349.3"/>
    <n v="91504159.730000004"/>
    <n v="91504159.730000004"/>
    <s v="Riyadh"/>
  </r>
  <r>
    <s v="ORD100460"/>
    <s v="Smartwatch FitPro"/>
    <x v="4"/>
    <x v="6"/>
    <x v="0"/>
    <x v="0"/>
    <n v="16422.82"/>
    <n v="1"/>
    <x v="460"/>
    <x v="267"/>
    <n v="2119"/>
    <x v="109"/>
    <m/>
    <m/>
    <s v="sq"/>
    <s v="sq"/>
    <n v="16284.02"/>
    <n v="31420413.200000018"/>
    <n v="31420413.200000018"/>
    <s v="Cairo"/>
  </r>
  <r>
    <s v="ORD100461"/>
    <s v="T-shirt Cotton"/>
    <x v="1"/>
    <x v="5"/>
    <x v="2"/>
    <x v="2"/>
    <n v="14565.84"/>
    <n v="2"/>
    <x v="461"/>
    <x v="39"/>
    <n v="3981"/>
    <x v="248"/>
    <m/>
    <m/>
    <s v="Amazon"/>
    <s v="Amazon"/>
    <n v="26648.76"/>
    <n v="91504159.730000004"/>
    <n v="91504159.730000004"/>
    <s v="Casablanca"/>
  </r>
  <r>
    <s v="ORD100462"/>
    <s v="HP Pavilion Laptop"/>
    <x v="3"/>
    <x v="3"/>
    <x v="1"/>
    <x v="3"/>
    <n v="6021.64"/>
    <n v="2"/>
    <x v="462"/>
    <x v="280"/>
    <n v="1108"/>
    <x v="249"/>
    <m/>
    <m/>
    <s v="Jumia"/>
    <s v="Jum"/>
    <n v="3665.44"/>
    <n v="57542997.559999913"/>
    <n v="57542997.559999913"/>
    <s v="Dubai"/>
  </r>
  <r>
    <s v="ORD100463"/>
    <s v="Nike Air Max"/>
    <x v="1"/>
    <x v="1"/>
    <x v="0"/>
    <x v="2"/>
    <n v="5027.0600000000004"/>
    <n v="4"/>
    <x v="463"/>
    <x v="12"/>
    <n v="3323"/>
    <x v="223"/>
    <m/>
    <m/>
    <s v="sq"/>
    <s v="sq"/>
    <n v="26648.76"/>
    <n v="91504159.730000004"/>
    <n v="91504159.730000004"/>
    <s v="Casablanca"/>
  </r>
  <r>
    <s v="ORD100464"/>
    <s v="Xiaomi Redmi Note 12"/>
    <x v="0"/>
    <x v="7"/>
    <x v="2"/>
    <x v="2"/>
    <n v="1674.8"/>
    <n v="4"/>
    <x v="464"/>
    <x v="116"/>
    <n v="444"/>
    <x v="250"/>
    <m/>
    <m/>
    <s v="Amazon"/>
    <s v="Amazon"/>
    <n v="26648.76"/>
    <n v="92327183.770000085"/>
    <n v="92327183.770000085"/>
    <s v="Casablanca"/>
  </r>
  <r>
    <s v="ORD100465"/>
    <s v="Samsung Galaxy A14"/>
    <x v="0"/>
    <x v="0"/>
    <x v="2"/>
    <x v="3"/>
    <n v="10671.95"/>
    <n v="2"/>
    <x v="465"/>
    <x v="174"/>
    <n v="4093"/>
    <x v="190"/>
    <m/>
    <m/>
    <s v="Amazon"/>
    <s v="Amazon"/>
    <n v="3665.44"/>
    <n v="92327183.770000085"/>
    <n v="92327183.770000085"/>
    <s v="Dubai"/>
  </r>
  <r>
    <s v="ORD100466"/>
    <s v="Samsung Galaxy A14"/>
    <x v="0"/>
    <x v="0"/>
    <x v="1"/>
    <x v="0"/>
    <n v="16185.45"/>
    <n v="3"/>
    <x v="466"/>
    <x v="87"/>
    <n v="4754"/>
    <x v="81"/>
    <m/>
    <m/>
    <s v="Jumia"/>
    <s v="Jum"/>
    <n v="16284.02"/>
    <n v="92327183.770000085"/>
    <n v="92327183.770000085"/>
    <s v="Cairo"/>
  </r>
  <r>
    <s v="ORD100467"/>
    <s v="HP Pavilion Laptop"/>
    <x v="3"/>
    <x v="3"/>
    <x v="2"/>
    <x v="0"/>
    <n v="364.77"/>
    <n v="5"/>
    <x v="467"/>
    <x v="154"/>
    <n v="4873"/>
    <x v="251"/>
    <m/>
    <m/>
    <s v="Amazon"/>
    <s v="Amazon"/>
    <n v="16284.02"/>
    <n v="57542997.559999913"/>
    <n v="57542997.559999913"/>
    <s v="Cairo"/>
  </r>
  <r>
    <s v="ORD100468"/>
    <s v="Dell Inspiron 3501"/>
    <x v="3"/>
    <x v="8"/>
    <x v="0"/>
    <x v="1"/>
    <n v="6664.37"/>
    <n v="5"/>
    <x v="468"/>
    <x v="281"/>
    <n v="398"/>
    <x v="252"/>
    <m/>
    <m/>
    <s v="sq"/>
    <s v="sq"/>
    <n v="13290.4"/>
    <n v="57542997.559999913"/>
    <n v="57542997.559999913"/>
    <s v="Alexandria"/>
  </r>
  <r>
    <s v="ORD100469"/>
    <s v="T-shirt Cotton"/>
    <x v="1"/>
    <x v="5"/>
    <x v="1"/>
    <x v="0"/>
    <n v="11249.5"/>
    <n v="1"/>
    <x v="469"/>
    <x v="248"/>
    <n v="2410"/>
    <x v="157"/>
    <m/>
    <m/>
    <s v="Jumia"/>
    <s v="Jum"/>
    <n v="16284.02"/>
    <n v="91504159.730000004"/>
    <n v="91504159.730000004"/>
    <s v="Cairo"/>
  </r>
  <r>
    <s v="ORD100470"/>
    <s v="Bluetooth Headset"/>
    <x v="2"/>
    <x v="2"/>
    <x v="0"/>
    <x v="5"/>
    <n v="2431.37"/>
    <n v="1"/>
    <x v="470"/>
    <x v="146"/>
    <n v="547"/>
    <x v="131"/>
    <m/>
    <m/>
    <s v="sq"/>
    <s v="sq"/>
    <n v="27872.98"/>
    <n v="29200970.130000021"/>
    <n v="29200970.130000021"/>
    <s v="Giza"/>
  </r>
  <r>
    <s v="ORD100471"/>
    <s v="Nike Air Max"/>
    <x v="1"/>
    <x v="1"/>
    <x v="2"/>
    <x v="1"/>
    <n v="17346.080000000002"/>
    <n v="5"/>
    <x v="471"/>
    <x v="26"/>
    <n v="2027"/>
    <x v="96"/>
    <m/>
    <m/>
    <s v="Amazon"/>
    <s v="Amazon"/>
    <n v="13290.4"/>
    <n v="91504159.730000004"/>
    <n v="91504159.730000004"/>
    <s v="Alexandria"/>
  </r>
  <r>
    <s v="ORD100472"/>
    <s v="Nike Air Max"/>
    <x v="1"/>
    <x v="1"/>
    <x v="1"/>
    <x v="5"/>
    <n v="169.2"/>
    <n v="1"/>
    <x v="472"/>
    <x v="93"/>
    <n v="293"/>
    <x v="81"/>
    <m/>
    <m/>
    <s v="Jumia"/>
    <s v="Jum"/>
    <n v="27872.98"/>
    <n v="91504159.730000004"/>
    <n v="91504159.730000004"/>
    <s v="Giza"/>
  </r>
  <r>
    <s v="ORD100473"/>
    <s v="iPhone 13"/>
    <x v="0"/>
    <x v="4"/>
    <x v="0"/>
    <x v="0"/>
    <n v="1225.08"/>
    <n v="3"/>
    <x v="473"/>
    <x v="185"/>
    <n v="1234"/>
    <x v="85"/>
    <m/>
    <m/>
    <s v="sq"/>
    <s v="sq"/>
    <n v="16284.02"/>
    <n v="92327183.770000085"/>
    <n v="92327183.770000085"/>
    <s v="Cairo"/>
  </r>
  <r>
    <s v="ORD100474"/>
    <s v="Dell Inspiron 3501"/>
    <x v="3"/>
    <x v="8"/>
    <x v="2"/>
    <x v="5"/>
    <n v="11279.42"/>
    <n v="5"/>
    <x v="474"/>
    <x v="5"/>
    <n v="4349"/>
    <x v="124"/>
    <m/>
    <m/>
    <s v="Amazon"/>
    <s v="Amazon"/>
    <n v="27872.98"/>
    <n v="57542997.559999913"/>
    <n v="57542997.559999913"/>
    <s v="Giza"/>
  </r>
  <r>
    <s v="ORD100475"/>
    <s v="Smartwatch FitPro"/>
    <x v="4"/>
    <x v="6"/>
    <x v="0"/>
    <x v="5"/>
    <n v="1325.62"/>
    <n v="5"/>
    <x v="475"/>
    <x v="163"/>
    <n v="491"/>
    <x v="121"/>
    <m/>
    <m/>
    <s v="sq"/>
    <s v="sq"/>
    <n v="27872.98"/>
    <n v="31420413.200000018"/>
    <n v="31420413.200000018"/>
    <s v="Giza"/>
  </r>
  <r>
    <s v="ORD100476"/>
    <s v="T-shirt Cotton"/>
    <x v="1"/>
    <x v="5"/>
    <x v="1"/>
    <x v="3"/>
    <n v="11522.44"/>
    <n v="1"/>
    <x v="476"/>
    <x v="2"/>
    <n v="2906"/>
    <x v="178"/>
    <m/>
    <m/>
    <s v="Jumia"/>
    <s v="Jum"/>
    <n v="3665.44"/>
    <n v="91504159.730000004"/>
    <n v="91504159.730000004"/>
    <s v="Dubai"/>
  </r>
  <r>
    <s v="ORD100477"/>
    <s v="Smartwatch FitPro"/>
    <x v="4"/>
    <x v="6"/>
    <x v="2"/>
    <x v="5"/>
    <n v="11383.86"/>
    <n v="3"/>
    <x v="477"/>
    <x v="151"/>
    <n v="4569"/>
    <x v="227"/>
    <m/>
    <m/>
    <s v="Amazon"/>
    <s v="Amazon"/>
    <n v="27872.98"/>
    <n v="31420413.200000018"/>
    <n v="31420413.200000018"/>
    <s v="Giza"/>
  </r>
  <r>
    <s v="ORD100478"/>
    <s v="Nike Air Max"/>
    <x v="1"/>
    <x v="1"/>
    <x v="0"/>
    <x v="5"/>
    <n v="5124.09"/>
    <n v="1"/>
    <x v="478"/>
    <x v="282"/>
    <n v="2343"/>
    <x v="1"/>
    <m/>
    <m/>
    <s v="sq"/>
    <s v="sq"/>
    <n v="27872.98"/>
    <n v="91504159.730000004"/>
    <n v="91504159.730000004"/>
    <s v="Giza"/>
  </r>
  <r>
    <s v="ORD100479"/>
    <s v="T-shirt Cotton"/>
    <x v="1"/>
    <x v="5"/>
    <x v="1"/>
    <x v="3"/>
    <n v="9069.5"/>
    <n v="2"/>
    <x v="479"/>
    <x v="114"/>
    <n v="1189"/>
    <x v="130"/>
    <m/>
    <m/>
    <s v="Jumia"/>
    <s v="Jum"/>
    <n v="3665.44"/>
    <n v="91504159.730000004"/>
    <n v="91504159.730000004"/>
    <s v="Dubai"/>
  </r>
  <r>
    <s v="ORD100480"/>
    <s v="Adidas Running Shoes"/>
    <x v="1"/>
    <x v="9"/>
    <x v="1"/>
    <x v="4"/>
    <n v="14927.88"/>
    <n v="3"/>
    <x v="480"/>
    <x v="283"/>
    <n v="1067"/>
    <x v="156"/>
    <m/>
    <m/>
    <s v="Jumia"/>
    <s v="Jum"/>
    <n v="99349.3"/>
    <n v="91504159.730000004"/>
    <n v="91504159.730000004"/>
    <s v="Riyadh"/>
  </r>
  <r>
    <s v="ORD100481"/>
    <s v="HP Pavilion Laptop"/>
    <x v="3"/>
    <x v="3"/>
    <x v="1"/>
    <x v="1"/>
    <n v="2871.12"/>
    <n v="4"/>
    <x v="481"/>
    <x v="92"/>
    <n v="4973"/>
    <x v="26"/>
    <m/>
    <m/>
    <s v="Jumia"/>
    <s v="Jum"/>
    <n v="13290.4"/>
    <n v="57542997.559999913"/>
    <n v="57542997.559999913"/>
    <s v="Alexandria"/>
  </r>
  <r>
    <s v="ORD100482"/>
    <s v="Nike Air Max"/>
    <x v="1"/>
    <x v="1"/>
    <x v="1"/>
    <x v="4"/>
    <n v="19397.87"/>
    <n v="2"/>
    <x v="482"/>
    <x v="284"/>
    <n v="167"/>
    <x v="252"/>
    <m/>
    <m/>
    <s v="Jumia"/>
    <s v="Jum"/>
    <n v="99349.3"/>
    <n v="91504159.730000004"/>
    <n v="91504159.730000004"/>
    <s v="Riyadh"/>
  </r>
  <r>
    <s v="ORD100483"/>
    <s v="T-shirt Cotton"/>
    <x v="1"/>
    <x v="5"/>
    <x v="2"/>
    <x v="0"/>
    <n v="105.59"/>
    <n v="2"/>
    <x v="483"/>
    <x v="200"/>
    <n v="3837"/>
    <x v="253"/>
    <m/>
    <m/>
    <s v="Amazon"/>
    <s v="Amazon"/>
    <n v="16284.02"/>
    <n v="91504159.730000004"/>
    <n v="91504159.730000004"/>
    <s v="Cairo"/>
  </r>
  <r>
    <s v="ORD100484"/>
    <s v="Smartwatch FitPro"/>
    <x v="4"/>
    <x v="6"/>
    <x v="2"/>
    <x v="1"/>
    <n v="12211.13"/>
    <n v="4"/>
    <x v="484"/>
    <x v="176"/>
    <n v="3031"/>
    <x v="254"/>
    <m/>
    <m/>
    <s v="Amazon"/>
    <s v="Amazon"/>
    <n v="13290.4"/>
    <n v="31420413.200000018"/>
    <n v="31420413.200000018"/>
    <s v="Alexandria"/>
  </r>
  <r>
    <s v="ORD100485"/>
    <s v="Smartwatch FitPro"/>
    <x v="4"/>
    <x v="6"/>
    <x v="0"/>
    <x v="4"/>
    <n v="1535.57"/>
    <n v="3"/>
    <x v="485"/>
    <x v="285"/>
    <n v="4258"/>
    <x v="174"/>
    <m/>
    <m/>
    <s v="sq"/>
    <s v="sq"/>
    <n v="99349.3"/>
    <n v="31420413.200000018"/>
    <n v="31420413.200000018"/>
    <s v="Riyadh"/>
  </r>
  <r>
    <s v="ORD100486"/>
    <s v="Bluetooth Headset"/>
    <x v="2"/>
    <x v="2"/>
    <x v="0"/>
    <x v="4"/>
    <n v="2365.88"/>
    <n v="2"/>
    <x v="486"/>
    <x v="207"/>
    <n v="720"/>
    <x v="255"/>
    <m/>
    <m/>
    <s v="sq"/>
    <s v="sq"/>
    <n v="99349.3"/>
    <n v="29200970.130000021"/>
    <n v="29200970.130000021"/>
    <s v="Riyadh"/>
  </r>
  <r>
    <s v="ORD100487"/>
    <s v="HP Pavilion Laptop"/>
    <x v="3"/>
    <x v="3"/>
    <x v="0"/>
    <x v="2"/>
    <n v="4378.0200000000004"/>
    <n v="2"/>
    <x v="487"/>
    <x v="246"/>
    <n v="2107"/>
    <x v="141"/>
    <m/>
    <m/>
    <s v="sq"/>
    <s v="sq"/>
    <n v="26648.76"/>
    <n v="57542997.559999913"/>
    <n v="57542997.559999913"/>
    <s v="Casablanca"/>
  </r>
  <r>
    <s v="ORD100488"/>
    <s v="Samsung Galaxy A14"/>
    <x v="0"/>
    <x v="0"/>
    <x v="0"/>
    <x v="0"/>
    <n v="2311.7600000000002"/>
    <n v="4"/>
    <x v="488"/>
    <x v="286"/>
    <n v="1181"/>
    <x v="114"/>
    <m/>
    <m/>
    <s v="sq"/>
    <s v="sq"/>
    <n v="16284.02"/>
    <n v="92327183.770000085"/>
    <n v="92327183.770000085"/>
    <s v="Cairo"/>
  </r>
  <r>
    <s v="ORD100489"/>
    <s v="iPhone 13"/>
    <x v="0"/>
    <x v="4"/>
    <x v="1"/>
    <x v="2"/>
    <n v="19952.41"/>
    <n v="3"/>
    <x v="489"/>
    <x v="180"/>
    <n v="1696"/>
    <x v="256"/>
    <m/>
    <m/>
    <s v="Jumia"/>
    <s v="Jum"/>
    <n v="26648.76"/>
    <n v="92327183.770000085"/>
    <n v="92327183.770000085"/>
    <s v="Casablanca"/>
  </r>
  <r>
    <s v="ORD100490"/>
    <s v="Dell Inspiron 3501"/>
    <x v="3"/>
    <x v="8"/>
    <x v="0"/>
    <x v="4"/>
    <n v="2811.81"/>
    <n v="1"/>
    <x v="490"/>
    <x v="287"/>
    <n v="3509"/>
    <x v="61"/>
    <m/>
    <m/>
    <s v="sq"/>
    <s v="sq"/>
    <n v="99349.3"/>
    <n v="57542997.559999913"/>
    <n v="57542997.559999913"/>
    <s v="Riyadh"/>
  </r>
  <r>
    <s v="ORD100491"/>
    <s v="HP Pavilion Laptop"/>
    <x v="3"/>
    <x v="3"/>
    <x v="1"/>
    <x v="4"/>
    <n v="14430.19"/>
    <n v="4"/>
    <x v="491"/>
    <x v="65"/>
    <n v="3201"/>
    <x v="176"/>
    <m/>
    <m/>
    <s v="Jumia"/>
    <s v="Jum"/>
    <n v="99349.3"/>
    <n v="57542997.559999913"/>
    <n v="57542997.559999913"/>
    <s v="Riyadh"/>
  </r>
  <r>
    <s v="ORD100492"/>
    <s v="HP Pavilion Laptop"/>
    <x v="3"/>
    <x v="3"/>
    <x v="1"/>
    <x v="1"/>
    <n v="18868"/>
    <n v="4"/>
    <x v="492"/>
    <x v="288"/>
    <n v="60"/>
    <x v="15"/>
    <m/>
    <m/>
    <s v="Jumia"/>
    <s v="Jum"/>
    <n v="13290.4"/>
    <n v="57542997.559999913"/>
    <n v="57542997.559999913"/>
    <s v="Alexandria"/>
  </r>
  <r>
    <s v="ORD100493"/>
    <s v="Smartwatch FitPro"/>
    <x v="4"/>
    <x v="6"/>
    <x v="1"/>
    <x v="1"/>
    <n v="3637.41"/>
    <n v="4"/>
    <x v="493"/>
    <x v="219"/>
    <n v="3629"/>
    <x v="183"/>
    <m/>
    <m/>
    <s v="Jumia"/>
    <s v="Jum"/>
    <n v="13290.4"/>
    <n v="31420413.200000018"/>
    <n v="31420413.200000018"/>
    <s v="Alexandria"/>
  </r>
  <r>
    <s v="ORD100494"/>
    <s v="T-shirt Cotton"/>
    <x v="1"/>
    <x v="5"/>
    <x v="2"/>
    <x v="4"/>
    <n v="14567.37"/>
    <n v="4"/>
    <x v="494"/>
    <x v="289"/>
    <n v="620"/>
    <x v="55"/>
    <m/>
    <m/>
    <s v="Amazon"/>
    <s v="Amazon"/>
    <n v="99349.3"/>
    <n v="91504159.730000004"/>
    <n v="91504159.730000004"/>
    <s v="Riyadh"/>
  </r>
  <r>
    <s v="ORD100495"/>
    <s v="Dell Inspiron 3501"/>
    <x v="3"/>
    <x v="8"/>
    <x v="1"/>
    <x v="1"/>
    <n v="2778.7"/>
    <n v="4"/>
    <x v="495"/>
    <x v="16"/>
    <n v="34"/>
    <x v="221"/>
    <m/>
    <m/>
    <s v="Jumia"/>
    <s v="Jum"/>
    <n v="13290.4"/>
    <n v="57542997.559999913"/>
    <n v="57542997.559999913"/>
    <s v="Alexandria"/>
  </r>
  <r>
    <s v="ORD100496"/>
    <s v="iPhone 13"/>
    <x v="0"/>
    <x v="4"/>
    <x v="0"/>
    <x v="0"/>
    <n v="12683.17"/>
    <n v="2"/>
    <x v="496"/>
    <x v="40"/>
    <n v="687"/>
    <x v="239"/>
    <m/>
    <m/>
    <s v="sq"/>
    <s v="sq"/>
    <n v="16284.02"/>
    <n v="92327183.770000085"/>
    <n v="92327183.770000085"/>
    <s v="Cairo"/>
  </r>
  <r>
    <s v="ORD100497"/>
    <s v="iPhone 13"/>
    <x v="0"/>
    <x v="4"/>
    <x v="0"/>
    <x v="4"/>
    <n v="6577.75"/>
    <n v="3"/>
    <x v="497"/>
    <x v="290"/>
    <n v="112"/>
    <x v="244"/>
    <m/>
    <m/>
    <s v="sq"/>
    <s v="sq"/>
    <n v="99349.3"/>
    <n v="92327183.770000085"/>
    <n v="92327183.770000085"/>
    <s v="Riyadh"/>
  </r>
  <r>
    <s v="ORD100498"/>
    <s v="Xiaomi Redmi Note 12"/>
    <x v="0"/>
    <x v="7"/>
    <x v="1"/>
    <x v="4"/>
    <n v="4605.92"/>
    <n v="3"/>
    <x v="498"/>
    <x v="199"/>
    <n v="474"/>
    <x v="257"/>
    <m/>
    <m/>
    <s v="Jumia"/>
    <s v="Jum"/>
    <n v="99349.3"/>
    <n v="92327183.770000085"/>
    <n v="92327183.770000085"/>
    <s v="Riyadh"/>
  </r>
  <r>
    <s v="ORD100499"/>
    <s v="Dell Inspiron 3501"/>
    <x v="3"/>
    <x v="8"/>
    <x v="1"/>
    <x v="0"/>
    <n v="6246.81"/>
    <n v="2"/>
    <x v="499"/>
    <x v="291"/>
    <n v="3849"/>
    <x v="194"/>
    <m/>
    <m/>
    <s v="Jumia"/>
    <s v="Jum"/>
    <n v="16284.02"/>
    <n v="57542997.559999913"/>
    <n v="57542997.559999913"/>
    <s v="Cairo"/>
  </r>
  <r>
    <s v="ORD100500"/>
    <s v="Adidas Running Shoes"/>
    <x v="1"/>
    <x v="9"/>
    <x v="2"/>
    <x v="3"/>
    <n v="10260.59"/>
    <n v="1"/>
    <x v="500"/>
    <x v="148"/>
    <n v="4363"/>
    <x v="114"/>
    <m/>
    <m/>
    <s v="Amazon"/>
    <s v="Amazon"/>
    <n v="3665.44"/>
    <n v="91504159.730000004"/>
    <n v="91504159.730000004"/>
    <s v="Dubai"/>
  </r>
  <r>
    <s v="ORD100501"/>
    <s v="HP Pavilion Laptop"/>
    <x v="3"/>
    <x v="3"/>
    <x v="1"/>
    <x v="4"/>
    <n v="15939.42"/>
    <n v="2"/>
    <x v="501"/>
    <x v="43"/>
    <n v="3705"/>
    <x v="258"/>
    <m/>
    <m/>
    <s v="Jumia"/>
    <s v="Jum"/>
    <n v="99349.3"/>
    <n v="57542997.559999913"/>
    <n v="57542997.559999913"/>
    <s v="Riyadh"/>
  </r>
  <r>
    <s v="ORD100502"/>
    <s v="HP Pavilion Laptop"/>
    <x v="3"/>
    <x v="3"/>
    <x v="2"/>
    <x v="1"/>
    <n v="5512.01"/>
    <n v="5"/>
    <x v="502"/>
    <x v="228"/>
    <n v="4389"/>
    <x v="259"/>
    <m/>
    <m/>
    <s v="Amazon"/>
    <s v="Amazon"/>
    <n v="13290.4"/>
    <n v="57542997.559999913"/>
    <n v="57542997.559999913"/>
    <s v="Alexandria"/>
  </r>
  <r>
    <s v="ORD100503"/>
    <s v="iPhone 13"/>
    <x v="0"/>
    <x v="4"/>
    <x v="0"/>
    <x v="0"/>
    <n v="5042.1899999999996"/>
    <n v="4"/>
    <x v="503"/>
    <x v="175"/>
    <n v="3661"/>
    <x v="107"/>
    <m/>
    <m/>
    <s v="sq"/>
    <s v="sq"/>
    <n v="16284.02"/>
    <n v="92327183.770000085"/>
    <n v="92327183.770000085"/>
    <s v="Cairo"/>
  </r>
  <r>
    <s v="ORD100504"/>
    <s v="Smartwatch FitPro"/>
    <x v="4"/>
    <x v="6"/>
    <x v="2"/>
    <x v="2"/>
    <n v="5233.74"/>
    <n v="5"/>
    <x v="504"/>
    <x v="267"/>
    <n v="489"/>
    <x v="251"/>
    <m/>
    <m/>
    <s v="Amazon"/>
    <s v="Amazon"/>
    <n v="26648.76"/>
    <n v="31420413.200000018"/>
    <n v="31420413.200000018"/>
    <s v="Casablanca"/>
  </r>
  <r>
    <s v="ORD100505"/>
    <s v="Nike Air Max"/>
    <x v="1"/>
    <x v="1"/>
    <x v="1"/>
    <x v="1"/>
    <n v="14364.98"/>
    <n v="2"/>
    <x v="505"/>
    <x v="56"/>
    <n v="1526"/>
    <x v="260"/>
    <m/>
    <m/>
    <s v="Jumia"/>
    <s v="Jum"/>
    <n v="13290.4"/>
    <n v="91504159.730000004"/>
    <n v="91504159.730000004"/>
    <s v="Alexandria"/>
  </r>
  <r>
    <s v="ORD100506"/>
    <s v="Bluetooth Headset"/>
    <x v="2"/>
    <x v="2"/>
    <x v="1"/>
    <x v="1"/>
    <n v="128.21"/>
    <n v="5"/>
    <x v="506"/>
    <x v="162"/>
    <n v="1435"/>
    <x v="261"/>
    <m/>
    <m/>
    <s v="Jumia"/>
    <s v="Jum"/>
    <n v="13290.4"/>
    <n v="29200970.130000021"/>
    <n v="29200970.130000021"/>
    <s v="Alexandria"/>
  </r>
  <r>
    <s v="ORD100507"/>
    <s v="Nike Air Max"/>
    <x v="1"/>
    <x v="1"/>
    <x v="0"/>
    <x v="5"/>
    <n v="1458.76"/>
    <n v="1"/>
    <x v="507"/>
    <x v="292"/>
    <n v="4822"/>
    <x v="70"/>
    <m/>
    <m/>
    <s v="sq"/>
    <s v="sq"/>
    <n v="27872.98"/>
    <n v="91504159.730000004"/>
    <n v="91504159.730000004"/>
    <s v="Giza"/>
  </r>
  <r>
    <s v="ORD100508"/>
    <s v="Nike Air Max"/>
    <x v="1"/>
    <x v="1"/>
    <x v="1"/>
    <x v="0"/>
    <n v="16344.35"/>
    <n v="2"/>
    <x v="508"/>
    <x v="251"/>
    <n v="3913"/>
    <x v="216"/>
    <m/>
    <m/>
    <s v="Jumia"/>
    <s v="Jum"/>
    <n v="16284.02"/>
    <n v="91504159.730000004"/>
    <n v="91504159.730000004"/>
    <s v="Cairo"/>
  </r>
  <r>
    <s v="ORD100509"/>
    <s v="Dell Inspiron 3501"/>
    <x v="3"/>
    <x v="8"/>
    <x v="1"/>
    <x v="5"/>
    <n v="2415.96"/>
    <n v="3"/>
    <x v="509"/>
    <x v="293"/>
    <n v="2917"/>
    <x v="221"/>
    <m/>
    <m/>
    <s v="Jumia"/>
    <s v="Jum"/>
    <n v="27872.98"/>
    <n v="57542997.559999913"/>
    <n v="57542997.559999913"/>
    <s v="Giza"/>
  </r>
  <r>
    <s v="ORD100510"/>
    <s v="Smartwatch FitPro"/>
    <x v="4"/>
    <x v="6"/>
    <x v="2"/>
    <x v="3"/>
    <n v="17439.8"/>
    <n v="2"/>
    <x v="510"/>
    <x v="294"/>
    <n v="2724"/>
    <x v="135"/>
    <m/>
    <m/>
    <s v="Amazon"/>
    <s v="Amazon"/>
    <n v="3665.44"/>
    <n v="31420413.200000018"/>
    <n v="31420413.200000018"/>
    <s v="Dubai"/>
  </r>
  <r>
    <s v="ORD100511"/>
    <s v="Samsung Galaxy A14"/>
    <x v="0"/>
    <x v="0"/>
    <x v="2"/>
    <x v="0"/>
    <n v="16648.599999999999"/>
    <n v="3"/>
    <x v="511"/>
    <x v="240"/>
    <n v="1415"/>
    <x v="102"/>
    <m/>
    <m/>
    <s v="Amazon"/>
    <s v="Amazon"/>
    <n v="16284.02"/>
    <n v="92327183.770000085"/>
    <n v="92327183.770000085"/>
    <s v="Cairo"/>
  </r>
  <r>
    <s v="ORD100512"/>
    <s v="HP Pavilion Laptop"/>
    <x v="3"/>
    <x v="3"/>
    <x v="1"/>
    <x v="5"/>
    <n v="14497.38"/>
    <n v="2"/>
    <x v="512"/>
    <x v="39"/>
    <n v="1803"/>
    <x v="175"/>
    <m/>
    <m/>
    <s v="Jumia"/>
    <s v="Jum"/>
    <n v="27872.98"/>
    <n v="57542997.559999913"/>
    <n v="57542997.559999913"/>
    <s v="Giza"/>
  </r>
  <r>
    <s v="ORD100513"/>
    <s v="HP Pavilion Laptop"/>
    <x v="3"/>
    <x v="3"/>
    <x v="0"/>
    <x v="3"/>
    <n v="979.15"/>
    <n v="4"/>
    <x v="513"/>
    <x v="40"/>
    <n v="3215"/>
    <x v="262"/>
    <m/>
    <m/>
    <s v="sq"/>
    <s v="sq"/>
    <n v="3665.44"/>
    <n v="57542997.559999913"/>
    <n v="57542997.559999913"/>
    <s v="Dubai"/>
  </r>
  <r>
    <s v="ORD100514"/>
    <s v="Dell Inspiron 3501"/>
    <x v="3"/>
    <x v="8"/>
    <x v="2"/>
    <x v="0"/>
    <n v="13841.21"/>
    <n v="4"/>
    <x v="514"/>
    <x v="235"/>
    <n v="1668"/>
    <x v="263"/>
    <m/>
    <m/>
    <s v="Amazon"/>
    <s v="Amazon"/>
    <n v="16284.02"/>
    <n v="57542997.559999913"/>
    <n v="57542997.559999913"/>
    <s v="Cairo"/>
  </r>
  <r>
    <s v="ORD100515"/>
    <s v="Xiaomi Redmi Note 12"/>
    <x v="0"/>
    <x v="7"/>
    <x v="1"/>
    <x v="1"/>
    <n v="14061.75"/>
    <n v="3"/>
    <x v="515"/>
    <x v="64"/>
    <n v="2976"/>
    <x v="264"/>
    <m/>
    <m/>
    <s v="Jumia"/>
    <s v="Jum"/>
    <n v="13290.4"/>
    <n v="92327183.770000085"/>
    <n v="92327183.770000085"/>
    <s v="Alexandria"/>
  </r>
  <r>
    <s v="ORD100516"/>
    <s v="iPhone 13"/>
    <x v="0"/>
    <x v="4"/>
    <x v="1"/>
    <x v="5"/>
    <n v="4656.88"/>
    <n v="5"/>
    <x v="516"/>
    <x v="256"/>
    <n v="1825"/>
    <x v="182"/>
    <m/>
    <m/>
    <s v="Jumia"/>
    <s v="Jum"/>
    <n v="27872.98"/>
    <n v="92327183.770000085"/>
    <n v="92327183.770000085"/>
    <s v="Giza"/>
  </r>
  <r>
    <s v="ORD100517"/>
    <s v="Nike Air Max"/>
    <x v="1"/>
    <x v="1"/>
    <x v="2"/>
    <x v="2"/>
    <n v="7533"/>
    <n v="5"/>
    <x v="517"/>
    <x v="2"/>
    <n v="547"/>
    <x v="265"/>
    <m/>
    <m/>
    <s v="Amazon"/>
    <s v="Amazon"/>
    <n v="26648.76"/>
    <n v="91504159.730000004"/>
    <n v="91504159.730000004"/>
    <s v="Casablanca"/>
  </r>
  <r>
    <s v="ORD100518"/>
    <s v="Adidas Running Shoes"/>
    <x v="1"/>
    <x v="9"/>
    <x v="2"/>
    <x v="5"/>
    <n v="1501.58"/>
    <n v="3"/>
    <x v="518"/>
    <x v="235"/>
    <n v="679"/>
    <x v="266"/>
    <m/>
    <m/>
    <s v="Amazon"/>
    <s v="Amazon"/>
    <n v="27872.98"/>
    <n v="91504159.730000004"/>
    <n v="91504159.730000004"/>
    <s v="Giza"/>
  </r>
  <r>
    <s v="ORD100519"/>
    <s v="HP Pavilion Laptop"/>
    <x v="3"/>
    <x v="3"/>
    <x v="0"/>
    <x v="0"/>
    <n v="5498.55"/>
    <n v="5"/>
    <x v="519"/>
    <x v="59"/>
    <n v="3446"/>
    <x v="267"/>
    <m/>
    <m/>
    <s v="sq"/>
    <s v="sq"/>
    <n v="16284.02"/>
    <n v="57542997.559999913"/>
    <n v="57542997.559999913"/>
    <s v="Cairo"/>
  </r>
  <r>
    <s v="ORD100520"/>
    <s v="Bluetooth Headset"/>
    <x v="2"/>
    <x v="2"/>
    <x v="2"/>
    <x v="3"/>
    <n v="5895.23"/>
    <n v="3"/>
    <x v="520"/>
    <x v="248"/>
    <n v="4748"/>
    <x v="268"/>
    <m/>
    <m/>
    <s v="Amazon"/>
    <s v="Amazon"/>
    <n v="3665.44"/>
    <n v="29200970.130000021"/>
    <n v="29200970.130000021"/>
    <s v="Dubai"/>
  </r>
  <r>
    <s v="ORD100521"/>
    <s v="Samsung Galaxy A14"/>
    <x v="0"/>
    <x v="0"/>
    <x v="1"/>
    <x v="3"/>
    <n v="14059.71"/>
    <n v="3"/>
    <x v="521"/>
    <x v="188"/>
    <n v="2366"/>
    <x v="39"/>
    <m/>
    <m/>
    <s v="Jumia"/>
    <s v="Jum"/>
    <n v="3665.44"/>
    <n v="92327183.770000085"/>
    <n v="92327183.770000085"/>
    <s v="Dubai"/>
  </r>
  <r>
    <s v="ORD100522"/>
    <s v="Bluetooth Headset"/>
    <x v="2"/>
    <x v="2"/>
    <x v="2"/>
    <x v="2"/>
    <n v="18343.28"/>
    <n v="5"/>
    <x v="522"/>
    <x v="231"/>
    <n v="163"/>
    <x v="269"/>
    <m/>
    <m/>
    <s v="Amazon"/>
    <s v="Amazon"/>
    <n v="26648.76"/>
    <n v="29200970.130000021"/>
    <n v="29200970.130000021"/>
    <s v="Casablanca"/>
  </r>
  <r>
    <s v="ORD100523"/>
    <s v="Samsung Galaxy A14"/>
    <x v="0"/>
    <x v="0"/>
    <x v="0"/>
    <x v="1"/>
    <n v="13318.98"/>
    <n v="3"/>
    <x v="523"/>
    <x v="272"/>
    <n v="1350"/>
    <x v="270"/>
    <m/>
    <m/>
    <s v="sq"/>
    <s v="sq"/>
    <n v="13290.4"/>
    <n v="92327183.770000085"/>
    <n v="92327183.770000085"/>
    <s v="Alexandria"/>
  </r>
  <r>
    <s v="ORD100524"/>
    <s v="Samsung Galaxy A14"/>
    <x v="0"/>
    <x v="0"/>
    <x v="1"/>
    <x v="0"/>
    <n v="12201.68"/>
    <n v="2"/>
    <x v="524"/>
    <x v="272"/>
    <n v="3643"/>
    <x v="271"/>
    <m/>
    <m/>
    <s v="Jumia"/>
    <s v="Jum"/>
    <n v="16284.02"/>
    <n v="92327183.770000085"/>
    <n v="92327183.770000085"/>
    <s v="Cairo"/>
  </r>
  <r>
    <s v="ORD100525"/>
    <s v="Nike Air Max"/>
    <x v="1"/>
    <x v="1"/>
    <x v="1"/>
    <x v="5"/>
    <n v="2547.54"/>
    <n v="3"/>
    <x v="525"/>
    <x v="295"/>
    <n v="4805"/>
    <x v="146"/>
    <m/>
    <m/>
    <s v="Jumia"/>
    <s v="Jum"/>
    <n v="27872.98"/>
    <n v="91504159.730000004"/>
    <n v="91504159.730000004"/>
    <s v="Giza"/>
  </r>
  <r>
    <s v="ORD100526"/>
    <s v="Nike Air Max"/>
    <x v="1"/>
    <x v="1"/>
    <x v="2"/>
    <x v="5"/>
    <n v="18091.060000000001"/>
    <n v="4"/>
    <x v="526"/>
    <x v="296"/>
    <n v="4899"/>
    <x v="272"/>
    <m/>
    <m/>
    <s v="Amazon"/>
    <s v="Amazon"/>
    <n v="27872.98"/>
    <n v="91504159.730000004"/>
    <n v="91504159.730000004"/>
    <s v="Giza"/>
  </r>
  <r>
    <s v="ORD100527"/>
    <s v="Dell Inspiron 3501"/>
    <x v="3"/>
    <x v="8"/>
    <x v="2"/>
    <x v="5"/>
    <n v="13931.67"/>
    <n v="3"/>
    <x v="527"/>
    <x v="175"/>
    <n v="4886"/>
    <x v="90"/>
    <m/>
    <m/>
    <s v="Amazon"/>
    <s v="Amazon"/>
    <n v="27872.98"/>
    <n v="57542997.559999913"/>
    <n v="57542997.559999913"/>
    <s v="Giza"/>
  </r>
  <r>
    <s v="ORD100528"/>
    <s v="T-shirt Cotton"/>
    <x v="1"/>
    <x v="5"/>
    <x v="2"/>
    <x v="1"/>
    <n v="378.51"/>
    <n v="5"/>
    <x v="528"/>
    <x v="245"/>
    <n v="1403"/>
    <x v="260"/>
    <m/>
    <m/>
    <s v="Amazon"/>
    <s v="Amazon"/>
    <n v="13290.4"/>
    <n v="91504159.730000004"/>
    <n v="91504159.730000004"/>
    <s v="Alexandria"/>
  </r>
  <r>
    <s v="ORD100529"/>
    <s v="iPhone 13"/>
    <x v="0"/>
    <x v="4"/>
    <x v="0"/>
    <x v="5"/>
    <n v="10120.219999999999"/>
    <n v="1"/>
    <x v="529"/>
    <x v="297"/>
    <n v="294"/>
    <x v="143"/>
    <m/>
    <m/>
    <s v="sq"/>
    <s v="sq"/>
    <n v="27872.98"/>
    <n v="92327183.770000085"/>
    <n v="92327183.770000085"/>
    <s v="Giza"/>
  </r>
  <r>
    <s v="ORD100530"/>
    <s v="Adidas Running Shoes"/>
    <x v="1"/>
    <x v="9"/>
    <x v="1"/>
    <x v="1"/>
    <n v="17042.849999999999"/>
    <n v="1"/>
    <x v="530"/>
    <x v="197"/>
    <n v="3645"/>
    <x v="35"/>
    <m/>
    <m/>
    <s v="Jumia"/>
    <s v="Jum"/>
    <n v="13290.4"/>
    <n v="91504159.730000004"/>
    <n v="91504159.730000004"/>
    <s v="Alexandria"/>
  </r>
  <r>
    <s v="ORD100531"/>
    <s v="iPhone 13"/>
    <x v="0"/>
    <x v="4"/>
    <x v="2"/>
    <x v="3"/>
    <n v="13365.14"/>
    <n v="5"/>
    <x v="531"/>
    <x v="268"/>
    <n v="1085"/>
    <x v="273"/>
    <m/>
    <m/>
    <s v="Amazon"/>
    <s v="Amazon"/>
    <n v="3665.44"/>
    <n v="92327183.770000085"/>
    <n v="92327183.770000085"/>
    <s v="Dubai"/>
  </r>
  <r>
    <s v="ORD100532"/>
    <s v="Smartwatch FitPro"/>
    <x v="4"/>
    <x v="6"/>
    <x v="0"/>
    <x v="4"/>
    <n v="1816.87"/>
    <n v="5"/>
    <x v="532"/>
    <x v="298"/>
    <n v="646"/>
    <x v="274"/>
    <m/>
    <m/>
    <s v="sq"/>
    <s v="sq"/>
    <n v="99349.3"/>
    <n v="31420413.200000018"/>
    <n v="31420413.200000018"/>
    <s v="Riyadh"/>
  </r>
  <r>
    <s v="ORD100533"/>
    <s v="iPhone 13"/>
    <x v="0"/>
    <x v="4"/>
    <x v="1"/>
    <x v="2"/>
    <n v="13484.29"/>
    <n v="4"/>
    <x v="533"/>
    <x v="67"/>
    <n v="3884"/>
    <x v="132"/>
    <m/>
    <m/>
    <s v="Jumia"/>
    <s v="Jum"/>
    <n v="26648.76"/>
    <n v="92327183.770000085"/>
    <n v="92327183.770000085"/>
    <s v="Casablanca"/>
  </r>
  <r>
    <s v="ORD100534"/>
    <s v="Bluetooth Headset"/>
    <x v="2"/>
    <x v="2"/>
    <x v="2"/>
    <x v="4"/>
    <n v="13426.18"/>
    <n v="3"/>
    <x v="534"/>
    <x v="23"/>
    <n v="3504"/>
    <x v="262"/>
    <m/>
    <m/>
    <s v="Amazon"/>
    <s v="Amazon"/>
    <n v="99349.3"/>
    <n v="29200970.130000021"/>
    <n v="29200970.130000021"/>
    <s v="Riyadh"/>
  </r>
  <r>
    <s v="ORD100535"/>
    <s v="Smartwatch FitPro"/>
    <x v="4"/>
    <x v="6"/>
    <x v="1"/>
    <x v="3"/>
    <n v="17358.28"/>
    <n v="5"/>
    <x v="535"/>
    <x v="24"/>
    <n v="1972"/>
    <x v="75"/>
    <m/>
    <m/>
    <s v="Jumia"/>
    <s v="Jum"/>
    <n v="3665.44"/>
    <n v="31420413.200000018"/>
    <n v="31420413.200000018"/>
    <s v="Dubai"/>
  </r>
  <r>
    <s v="ORD100536"/>
    <s v="Xiaomi Redmi Note 12"/>
    <x v="0"/>
    <x v="7"/>
    <x v="2"/>
    <x v="4"/>
    <n v="4949.21"/>
    <n v="1"/>
    <x v="536"/>
    <x v="299"/>
    <n v="2942"/>
    <x v="275"/>
    <m/>
    <m/>
    <s v="Amazon"/>
    <s v="Amazon"/>
    <n v="99349.3"/>
    <n v="92327183.770000085"/>
    <n v="92327183.770000085"/>
    <s v="Riyadh"/>
  </r>
  <r>
    <s v="ORD100537"/>
    <s v="HP Pavilion Laptop"/>
    <x v="3"/>
    <x v="3"/>
    <x v="1"/>
    <x v="3"/>
    <n v="2279.25"/>
    <n v="3"/>
    <x v="537"/>
    <x v="235"/>
    <n v="1277"/>
    <x v="164"/>
    <m/>
    <m/>
    <s v="Jumia"/>
    <s v="Jum"/>
    <n v="3665.44"/>
    <n v="57542997.559999913"/>
    <n v="57542997.559999913"/>
    <s v="Dubai"/>
  </r>
  <r>
    <s v="ORD100538"/>
    <s v="Dell Inspiron 3501"/>
    <x v="3"/>
    <x v="8"/>
    <x v="2"/>
    <x v="2"/>
    <n v="6733.77"/>
    <n v="1"/>
    <x v="538"/>
    <x v="300"/>
    <n v="181"/>
    <x v="271"/>
    <m/>
    <m/>
    <s v="Amazon"/>
    <s v="Amazon"/>
    <n v="26648.76"/>
    <n v="57542997.559999913"/>
    <n v="57542997.559999913"/>
    <s v="Casablanca"/>
  </r>
  <r>
    <s v="ORD100539"/>
    <s v="Adidas Running Shoes"/>
    <x v="1"/>
    <x v="9"/>
    <x v="0"/>
    <x v="0"/>
    <n v="15093.32"/>
    <n v="2"/>
    <x v="539"/>
    <x v="236"/>
    <n v="652"/>
    <x v="73"/>
    <m/>
    <m/>
    <s v="sq"/>
    <s v="sq"/>
    <n v="16284.02"/>
    <n v="91504159.730000004"/>
    <n v="91504159.730000004"/>
    <s v="Cairo"/>
  </r>
  <r>
    <s v="ORD100540"/>
    <s v="Xiaomi Redmi Note 12"/>
    <x v="0"/>
    <x v="7"/>
    <x v="1"/>
    <x v="4"/>
    <n v="909.41"/>
    <n v="5"/>
    <x v="540"/>
    <x v="109"/>
    <n v="4240"/>
    <x v="54"/>
    <m/>
    <m/>
    <s v="Jumia"/>
    <s v="Jum"/>
    <n v="99349.3"/>
    <n v="92327183.770000085"/>
    <n v="92327183.770000085"/>
    <s v="Riyadh"/>
  </r>
  <r>
    <s v="ORD100541"/>
    <s v="Dell Inspiron 3501"/>
    <x v="3"/>
    <x v="8"/>
    <x v="1"/>
    <x v="5"/>
    <n v="19483.71"/>
    <n v="4"/>
    <x v="541"/>
    <x v="182"/>
    <n v="1291"/>
    <x v="169"/>
    <m/>
    <m/>
    <s v="Jumia"/>
    <s v="Jum"/>
    <n v="27872.98"/>
    <n v="57542997.559999913"/>
    <n v="57542997.559999913"/>
    <s v="Giza"/>
  </r>
  <r>
    <s v="ORD100542"/>
    <s v="Adidas Running Shoes"/>
    <x v="1"/>
    <x v="9"/>
    <x v="1"/>
    <x v="0"/>
    <n v="14757.28"/>
    <n v="5"/>
    <x v="542"/>
    <x v="164"/>
    <n v="2406"/>
    <x v="262"/>
    <m/>
    <m/>
    <s v="Jumia"/>
    <s v="Jum"/>
    <n v="16284.02"/>
    <n v="91504159.730000004"/>
    <n v="91504159.730000004"/>
    <s v="Cairo"/>
  </r>
  <r>
    <s v="ORD100543"/>
    <s v="iPhone 13"/>
    <x v="0"/>
    <x v="4"/>
    <x v="0"/>
    <x v="5"/>
    <n v="4444.1499999999996"/>
    <n v="2"/>
    <x v="543"/>
    <x v="78"/>
    <n v="2540"/>
    <x v="122"/>
    <m/>
    <m/>
    <s v="sq"/>
    <s v="sq"/>
    <n v="27872.98"/>
    <n v="92327183.770000085"/>
    <n v="92327183.770000085"/>
    <s v="Giza"/>
  </r>
  <r>
    <s v="ORD100544"/>
    <s v="Samsung Galaxy A14"/>
    <x v="0"/>
    <x v="0"/>
    <x v="2"/>
    <x v="1"/>
    <n v="18289.3"/>
    <n v="2"/>
    <x v="544"/>
    <x v="222"/>
    <n v="4224"/>
    <x v="27"/>
    <m/>
    <m/>
    <s v="Amazon"/>
    <s v="Amazon"/>
    <n v="13290.4"/>
    <n v="92327183.770000085"/>
    <n v="92327183.770000085"/>
    <s v="Alexandria"/>
  </r>
  <r>
    <s v="ORD100545"/>
    <s v="Smartwatch FitPro"/>
    <x v="4"/>
    <x v="6"/>
    <x v="0"/>
    <x v="0"/>
    <n v="15260.63"/>
    <n v="4"/>
    <x v="545"/>
    <x v="301"/>
    <n v="333"/>
    <x v="185"/>
    <m/>
    <m/>
    <s v="sq"/>
    <s v="sq"/>
    <n v="16284.02"/>
    <n v="31420413.200000018"/>
    <n v="31420413.200000018"/>
    <s v="Cairo"/>
  </r>
  <r>
    <s v="ORD100546"/>
    <s v="Nike Air Max"/>
    <x v="1"/>
    <x v="1"/>
    <x v="2"/>
    <x v="5"/>
    <n v="17672.8"/>
    <n v="2"/>
    <x v="546"/>
    <x v="39"/>
    <n v="3549"/>
    <x v="104"/>
    <m/>
    <m/>
    <s v="Amazon"/>
    <s v="Amazon"/>
    <n v="27872.98"/>
    <n v="91504159.730000004"/>
    <n v="91504159.730000004"/>
    <s v="Giza"/>
  </r>
  <r>
    <s v="ORD100547"/>
    <s v="T-shirt Cotton"/>
    <x v="1"/>
    <x v="5"/>
    <x v="2"/>
    <x v="0"/>
    <n v="2944.59"/>
    <n v="1"/>
    <x v="547"/>
    <x v="169"/>
    <n v="1248"/>
    <x v="78"/>
    <m/>
    <m/>
    <s v="Amazon"/>
    <s v="Amazon"/>
    <n v="16284.02"/>
    <n v="91504159.730000004"/>
    <n v="91504159.730000004"/>
    <s v="Cairo"/>
  </r>
  <r>
    <s v="ORD100548"/>
    <s v="Nike Air Max"/>
    <x v="1"/>
    <x v="1"/>
    <x v="2"/>
    <x v="3"/>
    <n v="16016.71"/>
    <n v="4"/>
    <x v="548"/>
    <x v="28"/>
    <n v="3995"/>
    <x v="276"/>
    <m/>
    <m/>
    <s v="Amazon"/>
    <s v="Amazon"/>
    <n v="3665.44"/>
    <n v="91504159.730000004"/>
    <n v="91504159.730000004"/>
    <s v="Dubai"/>
  </r>
  <r>
    <s v="ORD100549"/>
    <s v="Xiaomi Redmi Note 12"/>
    <x v="0"/>
    <x v="7"/>
    <x v="0"/>
    <x v="0"/>
    <n v="13880.93"/>
    <n v="3"/>
    <x v="549"/>
    <x v="150"/>
    <n v="620"/>
    <x v="159"/>
    <m/>
    <m/>
    <s v="sq"/>
    <s v="sq"/>
    <n v="16284.02"/>
    <n v="92327183.770000085"/>
    <n v="92327183.770000085"/>
    <s v="Cairo"/>
  </r>
  <r>
    <s v="ORD100550"/>
    <s v="iPhone 13"/>
    <x v="0"/>
    <x v="4"/>
    <x v="2"/>
    <x v="4"/>
    <n v="1989.96"/>
    <n v="2"/>
    <x v="550"/>
    <x v="302"/>
    <n v="2942"/>
    <x v="33"/>
    <m/>
    <m/>
    <s v="Amazon"/>
    <s v="Amazon"/>
    <n v="99349.3"/>
    <n v="92327183.770000085"/>
    <n v="92327183.770000085"/>
    <s v="Riyadh"/>
  </r>
  <r>
    <s v="ORD100551"/>
    <s v="T-shirt Cotton"/>
    <x v="1"/>
    <x v="5"/>
    <x v="0"/>
    <x v="2"/>
    <n v="265.95999999999998"/>
    <n v="4"/>
    <x v="551"/>
    <x v="277"/>
    <n v="3709"/>
    <x v="277"/>
    <m/>
    <m/>
    <s v="sq"/>
    <s v="sq"/>
    <n v="26648.76"/>
    <n v="91504159.730000004"/>
    <n v="91504159.730000004"/>
    <s v="Casablanca"/>
  </r>
  <r>
    <s v="ORD100552"/>
    <s v="Samsung Galaxy A14"/>
    <x v="0"/>
    <x v="0"/>
    <x v="0"/>
    <x v="4"/>
    <n v="14533.1"/>
    <n v="4"/>
    <x v="552"/>
    <x v="200"/>
    <n v="2000"/>
    <x v="43"/>
    <m/>
    <m/>
    <s v="sq"/>
    <s v="sq"/>
    <n v="99349.3"/>
    <n v="92327183.770000085"/>
    <n v="92327183.770000085"/>
    <s v="Riyadh"/>
  </r>
  <r>
    <s v="ORD100553"/>
    <s v="iPhone 13"/>
    <x v="0"/>
    <x v="4"/>
    <x v="1"/>
    <x v="1"/>
    <n v="12468.52"/>
    <n v="4"/>
    <x v="553"/>
    <x v="53"/>
    <n v="3646"/>
    <x v="278"/>
    <m/>
    <m/>
    <s v="Jumia"/>
    <s v="Jum"/>
    <n v="13290.4"/>
    <n v="92327183.770000085"/>
    <n v="92327183.770000085"/>
    <s v="Alexandria"/>
  </r>
  <r>
    <s v="ORD100554"/>
    <s v="iPhone 13"/>
    <x v="0"/>
    <x v="4"/>
    <x v="1"/>
    <x v="4"/>
    <n v="16730.86"/>
    <n v="3"/>
    <x v="554"/>
    <x v="100"/>
    <n v="4357"/>
    <x v="171"/>
    <m/>
    <m/>
    <s v="Jumia"/>
    <s v="Jum"/>
    <n v="99349.3"/>
    <n v="92327183.770000085"/>
    <n v="92327183.770000085"/>
    <s v="Riyadh"/>
  </r>
  <r>
    <s v="ORD100555"/>
    <s v="iPhone 13"/>
    <x v="0"/>
    <x v="4"/>
    <x v="1"/>
    <x v="4"/>
    <n v="18972.32"/>
    <n v="5"/>
    <x v="555"/>
    <x v="303"/>
    <n v="2685"/>
    <x v="138"/>
    <m/>
    <m/>
    <s v="Jumia"/>
    <s v="Jum"/>
    <n v="99349.3"/>
    <n v="92327183.770000085"/>
    <n v="92327183.770000085"/>
    <s v="Riyadh"/>
  </r>
  <r>
    <s v="ORD100556"/>
    <s v="Adidas Running Shoes"/>
    <x v="1"/>
    <x v="9"/>
    <x v="0"/>
    <x v="4"/>
    <n v="4595.83"/>
    <n v="4"/>
    <x v="556"/>
    <x v="207"/>
    <n v="2336"/>
    <x v="15"/>
    <m/>
    <m/>
    <s v="sq"/>
    <s v="sq"/>
    <n v="99349.3"/>
    <n v="91504159.730000004"/>
    <n v="91504159.730000004"/>
    <s v="Riyadh"/>
  </r>
  <r>
    <s v="ORD100557"/>
    <s v="iPhone 13"/>
    <x v="0"/>
    <x v="4"/>
    <x v="1"/>
    <x v="3"/>
    <n v="9171.1200000000008"/>
    <n v="2"/>
    <x v="557"/>
    <x v="70"/>
    <n v="834"/>
    <x v="24"/>
    <m/>
    <m/>
    <s v="Jumia"/>
    <s v="Jum"/>
    <n v="3665.44"/>
    <n v="92327183.770000085"/>
    <n v="92327183.770000085"/>
    <s v="Dubai"/>
  </r>
  <r>
    <s v="ORD100558"/>
    <s v="Samsung Galaxy A14"/>
    <x v="0"/>
    <x v="0"/>
    <x v="2"/>
    <x v="3"/>
    <n v="7562.47"/>
    <n v="3"/>
    <x v="558"/>
    <x v="304"/>
    <n v="3647"/>
    <x v="27"/>
    <m/>
    <m/>
    <s v="Amazon"/>
    <s v="Amazon"/>
    <n v="3665.44"/>
    <n v="92327183.770000085"/>
    <n v="92327183.770000085"/>
    <s v="Dubai"/>
  </r>
  <r>
    <s v="ORD100559"/>
    <s v="HP Pavilion Laptop"/>
    <x v="3"/>
    <x v="3"/>
    <x v="0"/>
    <x v="0"/>
    <n v="4753.45"/>
    <n v="4"/>
    <x v="559"/>
    <x v="122"/>
    <n v="3599"/>
    <x v="47"/>
    <m/>
    <m/>
    <s v="sq"/>
    <s v="sq"/>
    <n v="16284.02"/>
    <n v="57542997.559999913"/>
    <n v="57542997.559999913"/>
    <s v="Cairo"/>
  </r>
  <r>
    <s v="ORD100560"/>
    <s v="HP Pavilion Laptop"/>
    <x v="3"/>
    <x v="3"/>
    <x v="0"/>
    <x v="5"/>
    <n v="16327.43"/>
    <n v="3"/>
    <x v="560"/>
    <x v="142"/>
    <n v="1432"/>
    <x v="62"/>
    <m/>
    <m/>
    <s v="sq"/>
    <s v="sq"/>
    <n v="27872.98"/>
    <n v="57542997.559999913"/>
    <n v="57542997.559999913"/>
    <s v="Giza"/>
  </r>
  <r>
    <s v="ORD100561"/>
    <s v="Xiaomi Redmi Note 12"/>
    <x v="0"/>
    <x v="7"/>
    <x v="1"/>
    <x v="2"/>
    <n v="7422.19"/>
    <n v="1"/>
    <x v="561"/>
    <x v="233"/>
    <n v="2699"/>
    <x v="279"/>
    <m/>
    <m/>
    <s v="Jumia"/>
    <s v="Jum"/>
    <n v="26648.76"/>
    <n v="92327183.770000085"/>
    <n v="92327183.770000085"/>
    <s v="Casablanca"/>
  </r>
  <r>
    <s v="ORD100562"/>
    <s v="Xiaomi Redmi Note 12"/>
    <x v="0"/>
    <x v="7"/>
    <x v="2"/>
    <x v="0"/>
    <n v="9978.09"/>
    <n v="2"/>
    <x v="562"/>
    <x v="305"/>
    <n v="4683"/>
    <x v="206"/>
    <m/>
    <m/>
    <s v="Amazon"/>
    <s v="Amazon"/>
    <n v="16284.02"/>
    <n v="92327183.770000085"/>
    <n v="92327183.770000085"/>
    <s v="Cairo"/>
  </r>
  <r>
    <s v="ORD100563"/>
    <s v="iPhone 13"/>
    <x v="0"/>
    <x v="4"/>
    <x v="2"/>
    <x v="4"/>
    <n v="11466.7"/>
    <n v="5"/>
    <x v="563"/>
    <x v="306"/>
    <n v="383"/>
    <x v="280"/>
    <m/>
    <m/>
    <s v="Amazon"/>
    <s v="Amazon"/>
    <n v="99349.3"/>
    <n v="92327183.770000085"/>
    <n v="92327183.770000085"/>
    <s v="Riyadh"/>
  </r>
  <r>
    <s v="ORD100564"/>
    <s v="Dell Inspiron 3501"/>
    <x v="3"/>
    <x v="8"/>
    <x v="1"/>
    <x v="2"/>
    <n v="4272.93"/>
    <n v="4"/>
    <x v="564"/>
    <x v="110"/>
    <n v="4612"/>
    <x v="80"/>
    <m/>
    <m/>
    <s v="Jumia"/>
    <s v="Jum"/>
    <n v="26648.76"/>
    <n v="57542997.559999913"/>
    <n v="57542997.559999913"/>
    <s v="Casablanca"/>
  </r>
  <r>
    <s v="ORD100565"/>
    <s v="Dell Inspiron 3501"/>
    <x v="3"/>
    <x v="8"/>
    <x v="0"/>
    <x v="2"/>
    <n v="12371.37"/>
    <n v="5"/>
    <x v="565"/>
    <x v="204"/>
    <n v="4773"/>
    <x v="61"/>
    <m/>
    <m/>
    <s v="sq"/>
    <s v="sq"/>
    <n v="26648.76"/>
    <n v="57542997.559999913"/>
    <n v="57542997.559999913"/>
    <s v="Casablanca"/>
  </r>
  <r>
    <s v="ORD100566"/>
    <s v="Nike Air Max"/>
    <x v="1"/>
    <x v="1"/>
    <x v="2"/>
    <x v="4"/>
    <n v="2346.7600000000002"/>
    <n v="4"/>
    <x v="566"/>
    <x v="79"/>
    <n v="563"/>
    <x v="4"/>
    <m/>
    <m/>
    <s v="Amazon"/>
    <s v="Amazon"/>
    <n v="99349.3"/>
    <n v="91504159.730000004"/>
    <n v="91504159.730000004"/>
    <s v="Riyadh"/>
  </r>
  <r>
    <s v="ORD100567"/>
    <s v="Smartwatch FitPro"/>
    <x v="4"/>
    <x v="6"/>
    <x v="1"/>
    <x v="1"/>
    <n v="2323.8200000000002"/>
    <n v="1"/>
    <x v="567"/>
    <x v="237"/>
    <n v="3065"/>
    <x v="16"/>
    <m/>
    <m/>
    <s v="Jumia"/>
    <s v="Jum"/>
    <n v="13290.4"/>
    <n v="31420413.200000018"/>
    <n v="31420413.200000018"/>
    <s v="Alexandria"/>
  </r>
  <r>
    <s v="ORD100568"/>
    <s v="Smartwatch FitPro"/>
    <x v="4"/>
    <x v="6"/>
    <x v="2"/>
    <x v="0"/>
    <n v="14106.05"/>
    <n v="2"/>
    <x v="568"/>
    <x v="42"/>
    <n v="1959"/>
    <x v="234"/>
    <m/>
    <m/>
    <s v="Amazon"/>
    <s v="Amazon"/>
    <n v="16284.02"/>
    <n v="31420413.200000018"/>
    <n v="31420413.200000018"/>
    <s v="Cairo"/>
  </r>
  <r>
    <s v="ORD100569"/>
    <s v="T-shirt Cotton"/>
    <x v="1"/>
    <x v="5"/>
    <x v="1"/>
    <x v="2"/>
    <n v="11014.75"/>
    <n v="4"/>
    <x v="569"/>
    <x v="262"/>
    <n v="2407"/>
    <x v="281"/>
    <m/>
    <m/>
    <s v="Jumia"/>
    <s v="Jum"/>
    <n v="26648.76"/>
    <n v="91504159.730000004"/>
    <n v="91504159.730000004"/>
    <s v="Casablanca"/>
  </r>
  <r>
    <s v="ORD100570"/>
    <s v="Adidas Running Shoes"/>
    <x v="1"/>
    <x v="9"/>
    <x v="2"/>
    <x v="1"/>
    <n v="12394.93"/>
    <n v="1"/>
    <x v="570"/>
    <x v="56"/>
    <n v="4894"/>
    <x v="191"/>
    <m/>
    <m/>
    <s v="Amazon"/>
    <s v="Amazon"/>
    <n v="13290.4"/>
    <n v="91504159.730000004"/>
    <n v="91504159.730000004"/>
    <s v="Alexandria"/>
  </r>
  <r>
    <s v="ORD100571"/>
    <s v="Dell Inspiron 3501"/>
    <x v="3"/>
    <x v="8"/>
    <x v="0"/>
    <x v="5"/>
    <n v="7007.89"/>
    <n v="4"/>
    <x v="571"/>
    <x v="307"/>
    <n v="574"/>
    <x v="282"/>
    <m/>
    <m/>
    <s v="sq"/>
    <s v="sq"/>
    <n v="27872.98"/>
    <n v="57542997.559999913"/>
    <n v="57542997.559999913"/>
    <s v="Giza"/>
  </r>
  <r>
    <s v="ORD100572"/>
    <s v="HP Pavilion Laptop"/>
    <x v="3"/>
    <x v="3"/>
    <x v="2"/>
    <x v="5"/>
    <n v="11946.98"/>
    <n v="3"/>
    <x v="572"/>
    <x v="20"/>
    <n v="3970"/>
    <x v="237"/>
    <m/>
    <m/>
    <s v="Amazon"/>
    <s v="Amazon"/>
    <n v="27872.98"/>
    <n v="57542997.559999913"/>
    <n v="57542997.559999913"/>
    <s v="Giza"/>
  </r>
  <r>
    <s v="ORD100573"/>
    <s v="iPhone 13"/>
    <x v="0"/>
    <x v="4"/>
    <x v="0"/>
    <x v="3"/>
    <n v="3807.48"/>
    <n v="3"/>
    <x v="573"/>
    <x v="130"/>
    <n v="1530"/>
    <x v="280"/>
    <m/>
    <m/>
    <s v="sq"/>
    <s v="sq"/>
    <n v="3665.44"/>
    <n v="92327183.770000085"/>
    <n v="92327183.770000085"/>
    <s v="Dubai"/>
  </r>
  <r>
    <s v="ORD100574"/>
    <s v="Xiaomi Redmi Note 12"/>
    <x v="0"/>
    <x v="7"/>
    <x v="0"/>
    <x v="4"/>
    <n v="4543.82"/>
    <n v="4"/>
    <x v="574"/>
    <x v="308"/>
    <n v="4479"/>
    <x v="64"/>
    <m/>
    <m/>
    <s v="sq"/>
    <s v="sq"/>
    <n v="99349.3"/>
    <n v="92327183.770000085"/>
    <n v="92327183.770000085"/>
    <s v="Riyadh"/>
  </r>
  <r>
    <s v="ORD100575"/>
    <s v="Xiaomi Redmi Note 12"/>
    <x v="0"/>
    <x v="7"/>
    <x v="1"/>
    <x v="1"/>
    <n v="17311.810000000001"/>
    <n v="3"/>
    <x v="575"/>
    <x v="309"/>
    <n v="3477"/>
    <x v="170"/>
    <m/>
    <m/>
    <s v="Jumia"/>
    <s v="Jum"/>
    <n v="13290.4"/>
    <n v="92327183.770000085"/>
    <n v="92327183.770000085"/>
    <s v="Alexandria"/>
  </r>
  <r>
    <s v="ORD100576"/>
    <s v="Xiaomi Redmi Note 12"/>
    <x v="0"/>
    <x v="7"/>
    <x v="2"/>
    <x v="1"/>
    <n v="4244.3900000000003"/>
    <n v="4"/>
    <x v="576"/>
    <x v="216"/>
    <n v="2181"/>
    <x v="14"/>
    <m/>
    <m/>
    <s v="Amazon"/>
    <s v="Amazon"/>
    <n v="13290.4"/>
    <n v="92327183.770000085"/>
    <n v="92327183.770000085"/>
    <s v="Alexandria"/>
  </r>
  <r>
    <s v="ORD100577"/>
    <s v="T-shirt Cotton"/>
    <x v="1"/>
    <x v="5"/>
    <x v="0"/>
    <x v="1"/>
    <n v="7346.62"/>
    <n v="3"/>
    <x v="577"/>
    <x v="252"/>
    <n v="974"/>
    <x v="23"/>
    <m/>
    <m/>
    <s v="sq"/>
    <s v="sq"/>
    <n v="13290.4"/>
    <n v="91504159.730000004"/>
    <n v="91504159.730000004"/>
    <s v="Alexandria"/>
  </r>
  <r>
    <s v="ORD100578"/>
    <s v="Smartwatch FitPro"/>
    <x v="4"/>
    <x v="6"/>
    <x v="0"/>
    <x v="2"/>
    <n v="14939.54"/>
    <n v="3"/>
    <x v="578"/>
    <x v="177"/>
    <n v="1242"/>
    <x v="77"/>
    <m/>
    <m/>
    <s v="sq"/>
    <s v="sq"/>
    <n v="26648.76"/>
    <n v="31420413.200000018"/>
    <n v="31420413.200000018"/>
    <s v="Casablanca"/>
  </r>
  <r>
    <s v="ORD100579"/>
    <s v="T-shirt Cotton"/>
    <x v="1"/>
    <x v="5"/>
    <x v="2"/>
    <x v="3"/>
    <n v="9299.64"/>
    <n v="1"/>
    <x v="579"/>
    <x v="152"/>
    <n v="1756"/>
    <x v="283"/>
    <m/>
    <m/>
    <s v="Amazon"/>
    <s v="Amazon"/>
    <n v="3665.44"/>
    <n v="91504159.730000004"/>
    <n v="91504159.730000004"/>
    <s v="Dubai"/>
  </r>
  <r>
    <s v="ORD100580"/>
    <s v="Smartwatch FitPro"/>
    <x v="4"/>
    <x v="6"/>
    <x v="0"/>
    <x v="0"/>
    <n v="19679.759999999998"/>
    <n v="1"/>
    <x v="580"/>
    <x v="162"/>
    <n v="813"/>
    <x v="67"/>
    <m/>
    <m/>
    <s v="sq"/>
    <s v="sq"/>
    <n v="16284.02"/>
    <n v="31420413.200000018"/>
    <n v="31420413.200000018"/>
    <s v="Cairo"/>
  </r>
  <r>
    <s v="ORD100581"/>
    <s v="Samsung Galaxy A14"/>
    <x v="0"/>
    <x v="0"/>
    <x v="0"/>
    <x v="4"/>
    <n v="9841.01"/>
    <n v="4"/>
    <x v="581"/>
    <x v="310"/>
    <n v="2847"/>
    <x v="120"/>
    <m/>
    <m/>
    <s v="sq"/>
    <s v="sq"/>
    <n v="99349.3"/>
    <n v="92327183.770000085"/>
    <n v="92327183.770000085"/>
    <s v="Riyadh"/>
  </r>
  <r>
    <s v="ORD100582"/>
    <s v="Smartwatch FitPro"/>
    <x v="4"/>
    <x v="6"/>
    <x v="1"/>
    <x v="2"/>
    <n v="13916.67"/>
    <n v="2"/>
    <x v="582"/>
    <x v="311"/>
    <n v="1854"/>
    <x v="226"/>
    <m/>
    <m/>
    <s v="Jumia"/>
    <s v="Jum"/>
    <n v="26648.76"/>
    <n v="31420413.200000018"/>
    <n v="31420413.200000018"/>
    <s v="Casablanca"/>
  </r>
  <r>
    <s v="ORD100583"/>
    <s v="iPhone 13"/>
    <x v="0"/>
    <x v="4"/>
    <x v="1"/>
    <x v="2"/>
    <n v="4570.0200000000004"/>
    <n v="2"/>
    <x v="583"/>
    <x v="182"/>
    <n v="4290"/>
    <x v="284"/>
    <m/>
    <m/>
    <s v="Jumia"/>
    <s v="Jum"/>
    <n v="26648.76"/>
    <n v="92327183.770000085"/>
    <n v="92327183.770000085"/>
    <s v="Casablanca"/>
  </r>
  <r>
    <s v="ORD100584"/>
    <s v="T-shirt Cotton"/>
    <x v="1"/>
    <x v="5"/>
    <x v="2"/>
    <x v="3"/>
    <n v="13676.46"/>
    <n v="3"/>
    <x v="584"/>
    <x v="278"/>
    <n v="4338"/>
    <x v="85"/>
    <m/>
    <m/>
    <s v="Amazon"/>
    <s v="Amazon"/>
    <n v="3665.44"/>
    <n v="91504159.730000004"/>
    <n v="91504159.730000004"/>
    <s v="Dubai"/>
  </r>
  <r>
    <s v="ORD100585"/>
    <s v="Samsung Galaxy A14"/>
    <x v="0"/>
    <x v="0"/>
    <x v="2"/>
    <x v="5"/>
    <n v="845.45"/>
    <n v="3"/>
    <x v="585"/>
    <x v="188"/>
    <n v="3163"/>
    <x v="20"/>
    <m/>
    <m/>
    <s v="Amazon"/>
    <s v="Amazon"/>
    <n v="27872.98"/>
    <n v="92327183.770000085"/>
    <n v="92327183.770000085"/>
    <s v="Giza"/>
  </r>
  <r>
    <s v="ORD100586"/>
    <s v="Adidas Running Shoes"/>
    <x v="1"/>
    <x v="9"/>
    <x v="2"/>
    <x v="5"/>
    <n v="11900.56"/>
    <n v="1"/>
    <x v="586"/>
    <x v="78"/>
    <n v="4698"/>
    <x v="134"/>
    <m/>
    <m/>
    <s v="Amazon"/>
    <s v="Amazon"/>
    <n v="27872.98"/>
    <n v="91504159.730000004"/>
    <n v="91504159.730000004"/>
    <s v="Giza"/>
  </r>
  <r>
    <s v="ORD100587"/>
    <s v="Xiaomi Redmi Note 12"/>
    <x v="0"/>
    <x v="7"/>
    <x v="0"/>
    <x v="4"/>
    <n v="15094.86"/>
    <n v="5"/>
    <x v="587"/>
    <x v="191"/>
    <n v="3114"/>
    <x v="154"/>
    <m/>
    <m/>
    <s v="sq"/>
    <s v="sq"/>
    <n v="99349.3"/>
    <n v="92327183.770000085"/>
    <n v="92327183.770000085"/>
    <s v="Riyadh"/>
  </r>
  <r>
    <s v="ORD100588"/>
    <s v="Nike Air Max"/>
    <x v="1"/>
    <x v="1"/>
    <x v="2"/>
    <x v="3"/>
    <n v="8438.9500000000007"/>
    <n v="5"/>
    <x v="588"/>
    <x v="94"/>
    <n v="4832"/>
    <x v="285"/>
    <m/>
    <m/>
    <s v="Amazon"/>
    <s v="Amazon"/>
    <n v="3665.44"/>
    <n v="91504159.730000004"/>
    <n v="91504159.730000004"/>
    <s v="Dubai"/>
  </r>
  <r>
    <s v="ORD100589"/>
    <s v="HP Pavilion Laptop"/>
    <x v="3"/>
    <x v="3"/>
    <x v="1"/>
    <x v="0"/>
    <n v="12686.17"/>
    <n v="1"/>
    <x v="589"/>
    <x v="278"/>
    <n v="4371"/>
    <x v="286"/>
    <m/>
    <m/>
    <s v="Jumia"/>
    <s v="Jum"/>
    <n v="16284.02"/>
    <n v="57542997.559999913"/>
    <n v="57542997.559999913"/>
    <s v="Cairo"/>
  </r>
  <r>
    <s v="ORD100590"/>
    <s v="Samsung Galaxy A14"/>
    <x v="0"/>
    <x v="0"/>
    <x v="2"/>
    <x v="5"/>
    <n v="17707.59"/>
    <n v="5"/>
    <x v="590"/>
    <x v="164"/>
    <n v="906"/>
    <x v="246"/>
    <m/>
    <m/>
    <s v="Amazon"/>
    <s v="Amazon"/>
    <n v="27872.98"/>
    <n v="92327183.770000085"/>
    <n v="92327183.770000085"/>
    <s v="Giza"/>
  </r>
  <r>
    <s v="ORD100591"/>
    <s v="Smartwatch FitPro"/>
    <x v="4"/>
    <x v="6"/>
    <x v="0"/>
    <x v="5"/>
    <n v="2382.84"/>
    <n v="2"/>
    <x v="591"/>
    <x v="177"/>
    <n v="4328"/>
    <x v="156"/>
    <m/>
    <m/>
    <s v="sq"/>
    <s v="sq"/>
    <n v="27872.98"/>
    <n v="31420413.200000018"/>
    <n v="31420413.200000018"/>
    <s v="Giza"/>
  </r>
  <r>
    <s v="ORD100592"/>
    <s v="iPhone 13"/>
    <x v="0"/>
    <x v="4"/>
    <x v="0"/>
    <x v="2"/>
    <n v="11401.25"/>
    <n v="3"/>
    <x v="592"/>
    <x v="312"/>
    <n v="2140"/>
    <x v="287"/>
    <m/>
    <m/>
    <s v="sq"/>
    <s v="sq"/>
    <n v="26648.76"/>
    <n v="92327183.770000085"/>
    <n v="92327183.770000085"/>
    <s v="Casablanca"/>
  </r>
  <r>
    <s v="ORD100593"/>
    <s v="Nike Air Max"/>
    <x v="1"/>
    <x v="1"/>
    <x v="0"/>
    <x v="1"/>
    <n v="2905.23"/>
    <n v="1"/>
    <x v="593"/>
    <x v="162"/>
    <n v="4547"/>
    <x v="288"/>
    <m/>
    <m/>
    <s v="sq"/>
    <s v="sq"/>
    <n v="13290.4"/>
    <n v="91504159.730000004"/>
    <n v="91504159.730000004"/>
    <s v="Alexandria"/>
  </r>
  <r>
    <s v="ORD100594"/>
    <s v="Samsung Galaxy A14"/>
    <x v="0"/>
    <x v="0"/>
    <x v="2"/>
    <x v="2"/>
    <n v="5282.81"/>
    <n v="1"/>
    <x v="594"/>
    <x v="17"/>
    <n v="3868"/>
    <x v="132"/>
    <m/>
    <m/>
    <s v="Amazon"/>
    <s v="Amazon"/>
    <n v="26648.76"/>
    <n v="92327183.770000085"/>
    <n v="92327183.770000085"/>
    <s v="Casablanca"/>
  </r>
  <r>
    <s v="ORD100595"/>
    <s v="Dell Inspiron 3501"/>
    <x v="3"/>
    <x v="8"/>
    <x v="2"/>
    <x v="3"/>
    <n v="5444.11"/>
    <n v="2"/>
    <x v="595"/>
    <x v="153"/>
    <n v="1234"/>
    <x v="198"/>
    <m/>
    <m/>
    <s v="Amazon"/>
    <s v="Amazon"/>
    <n v="3665.44"/>
    <n v="57542997.559999913"/>
    <n v="57542997.559999913"/>
    <s v="Dubai"/>
  </r>
  <r>
    <s v="ORD100596"/>
    <s v="Nike Air Max"/>
    <x v="1"/>
    <x v="1"/>
    <x v="0"/>
    <x v="5"/>
    <n v="3063.93"/>
    <n v="4"/>
    <x v="596"/>
    <x v="97"/>
    <n v="4524"/>
    <x v="172"/>
    <m/>
    <m/>
    <s v="sq"/>
    <s v="sq"/>
    <n v="27872.98"/>
    <n v="91504159.730000004"/>
    <n v="91504159.730000004"/>
    <s v="Giza"/>
  </r>
  <r>
    <s v="ORD100597"/>
    <s v="HP Pavilion Laptop"/>
    <x v="3"/>
    <x v="3"/>
    <x v="1"/>
    <x v="3"/>
    <n v="6989.41"/>
    <n v="2"/>
    <x v="597"/>
    <x v="313"/>
    <n v="3964"/>
    <x v="79"/>
    <m/>
    <m/>
    <s v="Jumia"/>
    <s v="Jum"/>
    <n v="3665.44"/>
    <n v="57542997.559999913"/>
    <n v="57542997.559999913"/>
    <s v="Dubai"/>
  </r>
  <r>
    <s v="ORD100598"/>
    <s v="Dell Inspiron 3501"/>
    <x v="3"/>
    <x v="8"/>
    <x v="1"/>
    <x v="5"/>
    <n v="5634.87"/>
    <n v="3"/>
    <x v="598"/>
    <x v="314"/>
    <n v="1413"/>
    <x v="152"/>
    <m/>
    <m/>
    <s v="Jumia"/>
    <s v="Jum"/>
    <n v="27872.98"/>
    <n v="57542997.559999913"/>
    <n v="57542997.559999913"/>
    <s v="Giza"/>
  </r>
  <r>
    <s v="ORD100599"/>
    <s v="T-shirt Cotton"/>
    <x v="1"/>
    <x v="5"/>
    <x v="1"/>
    <x v="5"/>
    <n v="5248"/>
    <n v="2"/>
    <x v="599"/>
    <x v="129"/>
    <n v="4241"/>
    <x v="186"/>
    <m/>
    <m/>
    <s v="Jumia"/>
    <s v="Jum"/>
    <n v="27872.98"/>
    <n v="91504159.730000004"/>
    <n v="91504159.730000004"/>
    <s v="Giza"/>
  </r>
  <r>
    <s v="ORD100600"/>
    <s v="Xiaomi Redmi Note 12"/>
    <x v="0"/>
    <x v="7"/>
    <x v="1"/>
    <x v="5"/>
    <n v="16971.07"/>
    <n v="3"/>
    <x v="600"/>
    <x v="315"/>
    <n v="4656"/>
    <x v="289"/>
    <m/>
    <m/>
    <s v="Jumia"/>
    <s v="Jum"/>
    <n v="27872.98"/>
    <n v="92327183.770000085"/>
    <n v="92327183.770000085"/>
    <s v="Giza"/>
  </r>
  <r>
    <s v="ORD100601"/>
    <s v="Adidas Running Shoes"/>
    <x v="1"/>
    <x v="9"/>
    <x v="1"/>
    <x v="2"/>
    <n v="18019.04"/>
    <n v="2"/>
    <x v="601"/>
    <x v="229"/>
    <n v="343"/>
    <x v="122"/>
    <m/>
    <m/>
    <s v="Jumia"/>
    <s v="Jum"/>
    <n v="26648.76"/>
    <n v="91504159.730000004"/>
    <n v="91504159.730000004"/>
    <s v="Casablanca"/>
  </r>
  <r>
    <s v="ORD100602"/>
    <s v="Samsung Galaxy A14"/>
    <x v="0"/>
    <x v="0"/>
    <x v="0"/>
    <x v="3"/>
    <n v="4256.37"/>
    <n v="5"/>
    <x v="602"/>
    <x v="289"/>
    <n v="388"/>
    <x v="280"/>
    <m/>
    <m/>
    <s v="sq"/>
    <s v="sq"/>
    <n v="3665.44"/>
    <n v="92327183.770000085"/>
    <n v="92327183.770000085"/>
    <s v="Dubai"/>
  </r>
  <r>
    <s v="ORD100603"/>
    <s v="Smartwatch FitPro"/>
    <x v="4"/>
    <x v="6"/>
    <x v="1"/>
    <x v="2"/>
    <n v="8656.98"/>
    <n v="5"/>
    <x v="603"/>
    <x v="48"/>
    <n v="2533"/>
    <x v="185"/>
    <m/>
    <m/>
    <s v="Jumia"/>
    <s v="Jum"/>
    <n v="26648.76"/>
    <n v="31420413.200000018"/>
    <n v="31420413.200000018"/>
    <s v="Casablanca"/>
  </r>
  <r>
    <s v="ORD100604"/>
    <s v="Samsung Galaxy A14"/>
    <x v="0"/>
    <x v="0"/>
    <x v="2"/>
    <x v="0"/>
    <n v="5388.11"/>
    <n v="3"/>
    <x v="604"/>
    <x v="288"/>
    <n v="608"/>
    <x v="139"/>
    <m/>
    <m/>
    <s v="Amazon"/>
    <s v="Amazon"/>
    <n v="16284.02"/>
    <n v="92327183.770000085"/>
    <n v="92327183.770000085"/>
    <s v="Cairo"/>
  </r>
  <r>
    <s v="ORD100605"/>
    <s v="T-shirt Cotton"/>
    <x v="1"/>
    <x v="5"/>
    <x v="0"/>
    <x v="5"/>
    <n v="17451.259999999998"/>
    <n v="4"/>
    <x v="605"/>
    <x v="33"/>
    <n v="2197"/>
    <x v="101"/>
    <m/>
    <m/>
    <s v="sq"/>
    <s v="sq"/>
    <n v="27872.98"/>
    <n v="91504159.730000004"/>
    <n v="91504159.730000004"/>
    <s v="Giza"/>
  </r>
  <r>
    <s v="ORD100606"/>
    <s v="iPhone 13"/>
    <x v="0"/>
    <x v="4"/>
    <x v="2"/>
    <x v="0"/>
    <n v="4147.54"/>
    <n v="1"/>
    <x v="606"/>
    <x v="231"/>
    <n v="1274"/>
    <x v="16"/>
    <m/>
    <m/>
    <s v="Amazon"/>
    <s v="Amazon"/>
    <n v="16284.02"/>
    <n v="92327183.770000085"/>
    <n v="92327183.770000085"/>
    <s v="Cairo"/>
  </r>
  <r>
    <s v="ORD100607"/>
    <s v="Nike Air Max"/>
    <x v="1"/>
    <x v="1"/>
    <x v="2"/>
    <x v="1"/>
    <n v="15788.29"/>
    <n v="5"/>
    <x v="607"/>
    <x v="62"/>
    <n v="185"/>
    <x v="255"/>
    <m/>
    <m/>
    <s v="Amazon"/>
    <s v="Amazon"/>
    <n v="13290.4"/>
    <n v="91504159.730000004"/>
    <n v="91504159.730000004"/>
    <s v="Alexandria"/>
  </r>
  <r>
    <s v="ORD100608"/>
    <s v="Dell Inspiron 3501"/>
    <x v="3"/>
    <x v="8"/>
    <x v="0"/>
    <x v="2"/>
    <n v="6145.6"/>
    <n v="5"/>
    <x v="608"/>
    <x v="242"/>
    <n v="1684"/>
    <x v="288"/>
    <m/>
    <m/>
    <s v="sq"/>
    <s v="sq"/>
    <n v="26648.76"/>
    <n v="57542997.559999913"/>
    <n v="57542997.559999913"/>
    <s v="Casablanca"/>
  </r>
  <r>
    <s v="ORD100609"/>
    <s v="Smartwatch FitPro"/>
    <x v="4"/>
    <x v="6"/>
    <x v="0"/>
    <x v="4"/>
    <n v="5721.59"/>
    <n v="3"/>
    <x v="609"/>
    <x v="2"/>
    <n v="364"/>
    <x v="253"/>
    <m/>
    <m/>
    <s v="sq"/>
    <s v="sq"/>
    <n v="99349.3"/>
    <n v="31420413.200000018"/>
    <n v="31420413.200000018"/>
    <s v="Riyadh"/>
  </r>
  <r>
    <s v="ORD100610"/>
    <s v="Xiaomi Redmi Note 12"/>
    <x v="0"/>
    <x v="7"/>
    <x v="1"/>
    <x v="0"/>
    <n v="19399.34"/>
    <n v="3"/>
    <x v="610"/>
    <x v="169"/>
    <n v="4143"/>
    <x v="43"/>
    <m/>
    <m/>
    <s v="Jumia"/>
    <s v="Jum"/>
    <n v="16284.02"/>
    <n v="92327183.770000085"/>
    <n v="92327183.770000085"/>
    <s v="Cairo"/>
  </r>
  <r>
    <s v="ORD100611"/>
    <s v="iPhone 13"/>
    <x v="0"/>
    <x v="4"/>
    <x v="1"/>
    <x v="1"/>
    <n v="1757.45"/>
    <n v="4"/>
    <x v="611"/>
    <x v="316"/>
    <n v="52"/>
    <x v="28"/>
    <m/>
    <m/>
    <s v="Jumia"/>
    <s v="Jum"/>
    <n v="13290.4"/>
    <n v="92327183.770000085"/>
    <n v="92327183.770000085"/>
    <s v="Alexandria"/>
  </r>
  <r>
    <s v="ORD100612"/>
    <s v="Nike Air Max"/>
    <x v="1"/>
    <x v="1"/>
    <x v="1"/>
    <x v="2"/>
    <n v="11191.91"/>
    <n v="5"/>
    <x v="612"/>
    <x v="317"/>
    <n v="3795"/>
    <x v="137"/>
    <m/>
    <m/>
    <s v="Jumia"/>
    <s v="Jum"/>
    <n v="26648.76"/>
    <n v="91504159.730000004"/>
    <n v="91504159.730000004"/>
    <s v="Casablanca"/>
  </r>
  <r>
    <s v="ORD100613"/>
    <s v="Adidas Running Shoes"/>
    <x v="1"/>
    <x v="9"/>
    <x v="0"/>
    <x v="4"/>
    <n v="5592.38"/>
    <n v="3"/>
    <x v="613"/>
    <x v="65"/>
    <n v="2586"/>
    <x v="91"/>
    <m/>
    <m/>
    <s v="sq"/>
    <s v="sq"/>
    <n v="99349.3"/>
    <n v="91504159.730000004"/>
    <n v="91504159.730000004"/>
    <s v="Riyadh"/>
  </r>
  <r>
    <s v="ORD100614"/>
    <s v="Adidas Running Shoes"/>
    <x v="1"/>
    <x v="9"/>
    <x v="2"/>
    <x v="5"/>
    <n v="18157.93"/>
    <n v="5"/>
    <x v="614"/>
    <x v="25"/>
    <n v="4063"/>
    <x v="90"/>
    <m/>
    <m/>
    <s v="Amazon"/>
    <s v="Amazon"/>
    <n v="27872.98"/>
    <n v="91504159.730000004"/>
    <n v="91504159.730000004"/>
    <s v="Giza"/>
  </r>
  <r>
    <s v="ORD100615"/>
    <s v="Dell Inspiron 3501"/>
    <x v="3"/>
    <x v="8"/>
    <x v="2"/>
    <x v="0"/>
    <n v="19097.05"/>
    <n v="1"/>
    <x v="615"/>
    <x v="199"/>
    <n v="3781"/>
    <x v="57"/>
    <m/>
    <m/>
    <s v="Amazon"/>
    <s v="Amazon"/>
    <n v="16284.02"/>
    <n v="57542997.559999913"/>
    <n v="57542997.559999913"/>
    <s v="Cairo"/>
  </r>
  <r>
    <s v="ORD100616"/>
    <s v="Samsung Galaxy A14"/>
    <x v="0"/>
    <x v="0"/>
    <x v="2"/>
    <x v="4"/>
    <n v="6594.49"/>
    <n v="1"/>
    <x v="616"/>
    <x v="95"/>
    <n v="315"/>
    <x v="10"/>
    <m/>
    <m/>
    <s v="Amazon"/>
    <s v="Amazon"/>
    <n v="99349.3"/>
    <n v="92327183.770000085"/>
    <n v="92327183.770000085"/>
    <s v="Riyadh"/>
  </r>
  <r>
    <s v="ORD100617"/>
    <s v="Nike Air Max"/>
    <x v="1"/>
    <x v="1"/>
    <x v="0"/>
    <x v="4"/>
    <n v="18936.669999999998"/>
    <n v="4"/>
    <x v="617"/>
    <x v="277"/>
    <n v="631"/>
    <x v="224"/>
    <m/>
    <m/>
    <s v="sq"/>
    <s v="sq"/>
    <n v="99349.3"/>
    <n v="91504159.730000004"/>
    <n v="91504159.730000004"/>
    <s v="Riyadh"/>
  </r>
  <r>
    <s v="ORD100618"/>
    <s v="Nike Air Max"/>
    <x v="1"/>
    <x v="1"/>
    <x v="1"/>
    <x v="3"/>
    <n v="15216.87"/>
    <n v="4"/>
    <x v="618"/>
    <x v="318"/>
    <n v="3899"/>
    <x v="41"/>
    <m/>
    <m/>
    <s v="Jumia"/>
    <s v="Jum"/>
    <n v="3665.44"/>
    <n v="91504159.730000004"/>
    <n v="91504159.730000004"/>
    <s v="Dubai"/>
  </r>
  <r>
    <s v="ORD100619"/>
    <s v="Xiaomi Redmi Note 12"/>
    <x v="0"/>
    <x v="7"/>
    <x v="0"/>
    <x v="2"/>
    <n v="10779.44"/>
    <n v="2"/>
    <x v="619"/>
    <x v="319"/>
    <n v="4764"/>
    <x v="141"/>
    <m/>
    <m/>
    <s v="sq"/>
    <s v="sq"/>
    <n v="26648.76"/>
    <n v="92327183.770000085"/>
    <n v="92327183.770000085"/>
    <s v="Casablanca"/>
  </r>
  <r>
    <s v="ORD100620"/>
    <s v="HP Pavilion Laptop"/>
    <x v="3"/>
    <x v="3"/>
    <x v="0"/>
    <x v="4"/>
    <n v="18698.7"/>
    <n v="1"/>
    <x v="620"/>
    <x v="320"/>
    <n v="3151"/>
    <x v="290"/>
    <m/>
    <m/>
    <s v="sq"/>
    <s v="sq"/>
    <n v="99349.3"/>
    <n v="57542997.559999913"/>
    <n v="57542997.559999913"/>
    <s v="Riyadh"/>
  </r>
  <r>
    <s v="ORD100621"/>
    <s v="Samsung Galaxy A14"/>
    <x v="0"/>
    <x v="0"/>
    <x v="2"/>
    <x v="1"/>
    <n v="14026.83"/>
    <n v="5"/>
    <x v="621"/>
    <x v="37"/>
    <n v="3797"/>
    <x v="291"/>
    <m/>
    <m/>
    <s v="Amazon"/>
    <s v="Amazon"/>
    <n v="13290.4"/>
    <n v="92327183.770000085"/>
    <n v="92327183.770000085"/>
    <s v="Alexandria"/>
  </r>
  <r>
    <s v="ORD100622"/>
    <s v="Nike Air Max"/>
    <x v="1"/>
    <x v="1"/>
    <x v="2"/>
    <x v="1"/>
    <n v="8110.1"/>
    <n v="1"/>
    <x v="622"/>
    <x v="165"/>
    <n v="4321"/>
    <x v="105"/>
    <m/>
    <m/>
    <s v="Amazon"/>
    <s v="Amazon"/>
    <n v="13290.4"/>
    <n v="91504159.730000004"/>
    <n v="91504159.730000004"/>
    <s v="Alexandria"/>
  </r>
  <r>
    <s v="ORD100623"/>
    <s v="Smartwatch FitPro"/>
    <x v="4"/>
    <x v="6"/>
    <x v="2"/>
    <x v="3"/>
    <n v="5266.58"/>
    <n v="3"/>
    <x v="623"/>
    <x v="158"/>
    <n v="4537"/>
    <x v="95"/>
    <m/>
    <m/>
    <s v="Amazon"/>
    <s v="Amazon"/>
    <n v="3665.44"/>
    <n v="31420413.200000018"/>
    <n v="31420413.200000018"/>
    <s v="Dubai"/>
  </r>
  <r>
    <s v="ORD100624"/>
    <s v="Dell Inspiron 3501"/>
    <x v="3"/>
    <x v="8"/>
    <x v="1"/>
    <x v="3"/>
    <n v="14246"/>
    <n v="3"/>
    <x v="624"/>
    <x v="289"/>
    <n v="3789"/>
    <x v="292"/>
    <m/>
    <m/>
    <s v="Jumia"/>
    <s v="Jum"/>
    <n v="3665.44"/>
    <n v="57542997.559999913"/>
    <n v="57542997.559999913"/>
    <s v="Dubai"/>
  </r>
  <r>
    <s v="ORD100625"/>
    <s v="T-shirt Cotton"/>
    <x v="1"/>
    <x v="5"/>
    <x v="2"/>
    <x v="0"/>
    <n v="4581.84"/>
    <n v="5"/>
    <x v="625"/>
    <x v="112"/>
    <n v="4051"/>
    <x v="91"/>
    <m/>
    <m/>
    <s v="Amazon"/>
    <s v="Amazon"/>
    <n v="16284.02"/>
    <n v="91504159.730000004"/>
    <n v="91504159.730000004"/>
    <s v="Cairo"/>
  </r>
  <r>
    <s v="ORD100626"/>
    <s v="Nike Air Max"/>
    <x v="1"/>
    <x v="1"/>
    <x v="2"/>
    <x v="4"/>
    <n v="5615.51"/>
    <n v="3"/>
    <x v="626"/>
    <x v="207"/>
    <n v="229"/>
    <x v="293"/>
    <m/>
    <m/>
    <s v="Amazon"/>
    <s v="Amazon"/>
    <n v="99349.3"/>
    <n v="91504159.730000004"/>
    <n v="91504159.730000004"/>
    <s v="Riyadh"/>
  </r>
  <r>
    <s v="ORD100627"/>
    <s v="HP Pavilion Laptop"/>
    <x v="3"/>
    <x v="3"/>
    <x v="1"/>
    <x v="0"/>
    <n v="4717.53"/>
    <n v="2"/>
    <x v="627"/>
    <x v="21"/>
    <n v="2575"/>
    <x v="138"/>
    <m/>
    <m/>
    <s v="Jumia"/>
    <s v="Jum"/>
    <n v="16284.02"/>
    <n v="57542997.559999913"/>
    <n v="57542997.559999913"/>
    <s v="Cairo"/>
  </r>
  <r>
    <s v="ORD100628"/>
    <s v="T-shirt Cotton"/>
    <x v="1"/>
    <x v="5"/>
    <x v="0"/>
    <x v="5"/>
    <n v="17679.04"/>
    <n v="2"/>
    <x v="628"/>
    <x v="311"/>
    <n v="4998"/>
    <x v="105"/>
    <m/>
    <m/>
    <s v="sq"/>
    <s v="sq"/>
    <n v="27872.98"/>
    <n v="91504159.730000004"/>
    <n v="91504159.730000004"/>
    <s v="Giza"/>
  </r>
  <r>
    <s v="ORD100629"/>
    <s v="Adidas Running Shoes"/>
    <x v="1"/>
    <x v="9"/>
    <x v="1"/>
    <x v="4"/>
    <n v="12996.47"/>
    <n v="4"/>
    <x v="629"/>
    <x v="29"/>
    <n v="2467"/>
    <x v="250"/>
    <m/>
    <m/>
    <s v="Jumia"/>
    <s v="Jum"/>
    <n v="99349.3"/>
    <n v="91504159.730000004"/>
    <n v="91504159.730000004"/>
    <s v="Riyadh"/>
  </r>
  <r>
    <s v="ORD100630"/>
    <s v="Adidas Running Shoes"/>
    <x v="1"/>
    <x v="9"/>
    <x v="0"/>
    <x v="3"/>
    <n v="11951.4"/>
    <n v="3"/>
    <x v="630"/>
    <x v="267"/>
    <n v="3345"/>
    <x v="294"/>
    <m/>
    <m/>
    <s v="sq"/>
    <s v="sq"/>
    <n v="3665.44"/>
    <n v="91504159.730000004"/>
    <n v="91504159.730000004"/>
    <s v="Dubai"/>
  </r>
  <r>
    <s v="ORD100631"/>
    <s v="Xiaomi Redmi Note 12"/>
    <x v="0"/>
    <x v="7"/>
    <x v="2"/>
    <x v="3"/>
    <n v="9180.7999999999993"/>
    <n v="2"/>
    <x v="631"/>
    <x v="291"/>
    <n v="3113"/>
    <x v="131"/>
    <m/>
    <m/>
    <s v="Amazon"/>
    <s v="Amazon"/>
    <n v="3665.44"/>
    <n v="92327183.770000085"/>
    <n v="92327183.770000085"/>
    <s v="Dubai"/>
  </r>
  <r>
    <s v="ORD100632"/>
    <s v="Nike Air Max"/>
    <x v="1"/>
    <x v="1"/>
    <x v="1"/>
    <x v="4"/>
    <n v="12350.94"/>
    <n v="5"/>
    <x v="632"/>
    <x v="197"/>
    <n v="3260"/>
    <x v="45"/>
    <m/>
    <m/>
    <s v="Jumia"/>
    <s v="Jum"/>
    <n v="99349.3"/>
    <n v="91504159.730000004"/>
    <n v="91504159.730000004"/>
    <s v="Riyadh"/>
  </r>
  <r>
    <s v="ORD100633"/>
    <s v="T-shirt Cotton"/>
    <x v="1"/>
    <x v="5"/>
    <x v="2"/>
    <x v="1"/>
    <n v="10740.57"/>
    <n v="4"/>
    <x v="633"/>
    <x v="260"/>
    <n v="1063"/>
    <x v="192"/>
    <m/>
    <m/>
    <s v="Amazon"/>
    <s v="Amazon"/>
    <n v="13290.4"/>
    <n v="91504159.730000004"/>
    <n v="91504159.730000004"/>
    <s v="Alexandria"/>
  </r>
  <r>
    <s v="ORD100634"/>
    <s v="T-shirt Cotton"/>
    <x v="1"/>
    <x v="5"/>
    <x v="0"/>
    <x v="0"/>
    <n v="17018.22"/>
    <n v="5"/>
    <x v="634"/>
    <x v="321"/>
    <n v="3174"/>
    <x v="210"/>
    <m/>
    <m/>
    <s v="sq"/>
    <s v="sq"/>
    <n v="16284.02"/>
    <n v="91504159.730000004"/>
    <n v="91504159.730000004"/>
    <s v="Cairo"/>
  </r>
  <r>
    <s v="ORD100635"/>
    <s v="T-shirt Cotton"/>
    <x v="1"/>
    <x v="5"/>
    <x v="2"/>
    <x v="4"/>
    <n v="18090.509999999998"/>
    <n v="5"/>
    <x v="635"/>
    <x v="320"/>
    <n v="908"/>
    <x v="212"/>
    <m/>
    <m/>
    <s v="Amazon"/>
    <s v="Amazon"/>
    <n v="99349.3"/>
    <n v="91504159.730000004"/>
    <n v="91504159.730000004"/>
    <s v="Riyadh"/>
  </r>
  <r>
    <s v="ORD100636"/>
    <s v="Adidas Running Shoes"/>
    <x v="1"/>
    <x v="9"/>
    <x v="2"/>
    <x v="5"/>
    <n v="5006.17"/>
    <n v="4"/>
    <x v="636"/>
    <x v="322"/>
    <n v="2281"/>
    <x v="279"/>
    <m/>
    <m/>
    <s v="Amazon"/>
    <s v="Amazon"/>
    <n v="27872.98"/>
    <n v="91504159.730000004"/>
    <n v="91504159.730000004"/>
    <s v="Giza"/>
  </r>
  <r>
    <s v="ORD100637"/>
    <s v="Bluetooth Headset"/>
    <x v="2"/>
    <x v="2"/>
    <x v="0"/>
    <x v="2"/>
    <n v="1994.58"/>
    <n v="1"/>
    <x v="637"/>
    <x v="152"/>
    <n v="1885"/>
    <x v="259"/>
    <m/>
    <m/>
    <s v="sq"/>
    <s v="sq"/>
    <n v="26648.76"/>
    <n v="29200970.130000021"/>
    <n v="29200970.130000021"/>
    <s v="Casablanca"/>
  </r>
  <r>
    <s v="ORD100638"/>
    <s v="Samsung Galaxy A14"/>
    <x v="0"/>
    <x v="0"/>
    <x v="2"/>
    <x v="3"/>
    <n v="3520.6"/>
    <n v="4"/>
    <x v="638"/>
    <x v="323"/>
    <n v="55"/>
    <x v="13"/>
    <m/>
    <m/>
    <s v="Amazon"/>
    <s v="Amazon"/>
    <n v="3665.44"/>
    <n v="92327183.770000085"/>
    <n v="92327183.770000085"/>
    <s v="Dubai"/>
  </r>
  <r>
    <s v="ORD100639"/>
    <s v="Adidas Running Shoes"/>
    <x v="1"/>
    <x v="9"/>
    <x v="1"/>
    <x v="4"/>
    <n v="8991.99"/>
    <n v="1"/>
    <x v="639"/>
    <x v="261"/>
    <n v="3230"/>
    <x v="295"/>
    <m/>
    <m/>
    <s v="Jumia"/>
    <s v="Jum"/>
    <n v="99349.3"/>
    <n v="91504159.730000004"/>
    <n v="91504159.730000004"/>
    <s v="Riyadh"/>
  </r>
  <r>
    <s v="ORD100640"/>
    <s v="Samsung Galaxy A14"/>
    <x v="0"/>
    <x v="0"/>
    <x v="1"/>
    <x v="2"/>
    <n v="17554.95"/>
    <n v="3"/>
    <x v="640"/>
    <x v="184"/>
    <n v="3072"/>
    <x v="188"/>
    <m/>
    <m/>
    <s v="Jumia"/>
    <s v="Jum"/>
    <n v="26648.76"/>
    <n v="92327183.770000085"/>
    <n v="92327183.770000085"/>
    <s v="Casablanca"/>
  </r>
  <r>
    <s v="ORD100641"/>
    <s v="Smartwatch FitPro"/>
    <x v="4"/>
    <x v="6"/>
    <x v="0"/>
    <x v="4"/>
    <n v="2394.66"/>
    <n v="3"/>
    <x v="641"/>
    <x v="324"/>
    <n v="1054"/>
    <x v="226"/>
    <m/>
    <m/>
    <s v="sq"/>
    <s v="sq"/>
    <n v="99349.3"/>
    <n v="31420413.200000018"/>
    <n v="31420413.200000018"/>
    <s v="Riyadh"/>
  </r>
  <r>
    <s v="ORD100642"/>
    <s v="Dell Inspiron 3501"/>
    <x v="3"/>
    <x v="8"/>
    <x v="2"/>
    <x v="3"/>
    <n v="4733.34"/>
    <n v="3"/>
    <x v="642"/>
    <x v="255"/>
    <n v="3942"/>
    <x v="190"/>
    <m/>
    <m/>
    <s v="Amazon"/>
    <s v="Amazon"/>
    <n v="3665.44"/>
    <n v="57542997.559999913"/>
    <n v="57542997.559999913"/>
    <s v="Dubai"/>
  </r>
  <r>
    <s v="ORD100643"/>
    <s v="Bluetooth Headset"/>
    <x v="2"/>
    <x v="2"/>
    <x v="0"/>
    <x v="1"/>
    <n v="3948.49"/>
    <n v="1"/>
    <x v="643"/>
    <x v="107"/>
    <n v="1520"/>
    <x v="295"/>
    <m/>
    <m/>
    <s v="sq"/>
    <s v="sq"/>
    <n v="13290.4"/>
    <n v="29200970.130000021"/>
    <n v="29200970.130000021"/>
    <s v="Alexandria"/>
  </r>
  <r>
    <s v="ORD100644"/>
    <s v="Samsung Galaxy A14"/>
    <x v="0"/>
    <x v="0"/>
    <x v="0"/>
    <x v="1"/>
    <n v="9332.07"/>
    <n v="5"/>
    <x v="644"/>
    <x v="111"/>
    <n v="1557"/>
    <x v="296"/>
    <m/>
    <m/>
    <s v="sq"/>
    <s v="sq"/>
    <n v="13290.4"/>
    <n v="92327183.770000085"/>
    <n v="92327183.770000085"/>
    <s v="Alexandria"/>
  </r>
  <r>
    <s v="ORD100645"/>
    <s v="Samsung Galaxy A14"/>
    <x v="0"/>
    <x v="0"/>
    <x v="1"/>
    <x v="4"/>
    <n v="13006.47"/>
    <n v="3"/>
    <x v="645"/>
    <x v="29"/>
    <n v="2368"/>
    <x v="220"/>
    <m/>
    <m/>
    <s v="Jumia"/>
    <s v="Jum"/>
    <n v="99349.3"/>
    <n v="92327183.770000085"/>
    <n v="92327183.770000085"/>
    <s v="Riyadh"/>
  </r>
  <r>
    <s v="ORD100646"/>
    <s v="Smartwatch FitPro"/>
    <x v="4"/>
    <x v="6"/>
    <x v="1"/>
    <x v="1"/>
    <n v="13552.27"/>
    <n v="3"/>
    <x v="646"/>
    <x v="317"/>
    <n v="4155"/>
    <x v="297"/>
    <m/>
    <m/>
    <s v="Jumia"/>
    <s v="Jum"/>
    <n v="13290.4"/>
    <n v="31420413.200000018"/>
    <n v="31420413.200000018"/>
    <s v="Alexandria"/>
  </r>
  <r>
    <s v="ORD100647"/>
    <s v="Dell Inspiron 3501"/>
    <x v="3"/>
    <x v="8"/>
    <x v="1"/>
    <x v="1"/>
    <n v="4112.72"/>
    <n v="4"/>
    <x v="647"/>
    <x v="308"/>
    <n v="4174"/>
    <x v="197"/>
    <m/>
    <m/>
    <s v="Jumia"/>
    <s v="Jum"/>
    <n v="13290.4"/>
    <n v="57542997.559999913"/>
    <n v="57542997.559999913"/>
    <s v="Alexandria"/>
  </r>
  <r>
    <s v="ORD100648"/>
    <s v="Samsung Galaxy A14"/>
    <x v="0"/>
    <x v="0"/>
    <x v="0"/>
    <x v="0"/>
    <n v="3115.35"/>
    <n v="4"/>
    <x v="648"/>
    <x v="236"/>
    <n v="4534"/>
    <x v="253"/>
    <m/>
    <m/>
    <s v="sq"/>
    <s v="sq"/>
    <n v="16284.02"/>
    <n v="92327183.770000085"/>
    <n v="92327183.770000085"/>
    <s v="Cairo"/>
  </r>
  <r>
    <s v="ORD100649"/>
    <s v="Xiaomi Redmi Note 12"/>
    <x v="0"/>
    <x v="7"/>
    <x v="2"/>
    <x v="4"/>
    <n v="1834.8"/>
    <n v="1"/>
    <x v="649"/>
    <x v="120"/>
    <n v="3909"/>
    <x v="31"/>
    <m/>
    <m/>
    <s v="Amazon"/>
    <s v="Amazon"/>
    <n v="99349.3"/>
    <n v="92327183.770000085"/>
    <n v="92327183.770000085"/>
    <s v="Riyadh"/>
  </r>
  <r>
    <s v="ORD100650"/>
    <s v="iPhone 13"/>
    <x v="0"/>
    <x v="4"/>
    <x v="1"/>
    <x v="2"/>
    <n v="18132.09"/>
    <n v="4"/>
    <x v="650"/>
    <x v="4"/>
    <n v="97"/>
    <x v="175"/>
    <m/>
    <m/>
    <s v="Jumia"/>
    <s v="Jum"/>
    <n v="26648.76"/>
    <n v="92327183.770000085"/>
    <n v="92327183.770000085"/>
    <s v="Casablanca"/>
  </r>
  <r>
    <s v="ORD100651"/>
    <s v="Bluetooth Headset"/>
    <x v="2"/>
    <x v="2"/>
    <x v="1"/>
    <x v="2"/>
    <n v="19308.169999999998"/>
    <n v="4"/>
    <x v="651"/>
    <x v="97"/>
    <n v="962"/>
    <x v="298"/>
    <m/>
    <m/>
    <s v="Jumia"/>
    <s v="Jum"/>
    <n v="26648.76"/>
    <n v="29200970.130000021"/>
    <n v="29200970.130000021"/>
    <s v="Casablanca"/>
  </r>
  <r>
    <s v="ORD100652"/>
    <s v="Bluetooth Headset"/>
    <x v="2"/>
    <x v="2"/>
    <x v="1"/>
    <x v="0"/>
    <n v="9622.26"/>
    <n v="1"/>
    <x v="652"/>
    <x v="319"/>
    <n v="4918"/>
    <x v="184"/>
    <m/>
    <m/>
    <s v="Jumia"/>
    <s v="Jum"/>
    <n v="16284.02"/>
    <n v="29200970.130000021"/>
    <n v="29200970.130000021"/>
    <s v="Cairo"/>
  </r>
  <r>
    <s v="ORD100653"/>
    <s v="iPhone 13"/>
    <x v="0"/>
    <x v="4"/>
    <x v="2"/>
    <x v="2"/>
    <n v="6221.99"/>
    <n v="1"/>
    <x v="653"/>
    <x v="325"/>
    <n v="3172"/>
    <x v="197"/>
    <m/>
    <m/>
    <s v="Amazon"/>
    <s v="Amazon"/>
    <n v="26648.76"/>
    <n v="92327183.770000085"/>
    <n v="92327183.770000085"/>
    <s v="Casablanca"/>
  </r>
  <r>
    <s v="ORD100654"/>
    <s v="Xiaomi Redmi Note 12"/>
    <x v="0"/>
    <x v="7"/>
    <x v="0"/>
    <x v="4"/>
    <n v="13160.09"/>
    <n v="1"/>
    <x v="654"/>
    <x v="53"/>
    <n v="3795"/>
    <x v="155"/>
    <m/>
    <m/>
    <s v="sq"/>
    <s v="sq"/>
    <n v="99349.3"/>
    <n v="92327183.770000085"/>
    <n v="92327183.770000085"/>
    <s v="Riyadh"/>
  </r>
  <r>
    <s v="ORD100655"/>
    <s v="iPhone 13"/>
    <x v="0"/>
    <x v="4"/>
    <x v="0"/>
    <x v="3"/>
    <n v="8709.64"/>
    <n v="1"/>
    <x v="655"/>
    <x v="70"/>
    <n v="5"/>
    <x v="227"/>
    <m/>
    <m/>
    <s v="sq"/>
    <s v="sq"/>
    <n v="3665.44"/>
    <n v="92327183.770000085"/>
    <n v="92327183.770000085"/>
    <s v="Dubai"/>
  </r>
  <r>
    <s v="ORD100656"/>
    <s v="Bluetooth Headset"/>
    <x v="2"/>
    <x v="2"/>
    <x v="1"/>
    <x v="0"/>
    <n v="6179.05"/>
    <n v="5"/>
    <x v="656"/>
    <x v="235"/>
    <n v="2673"/>
    <x v="44"/>
    <m/>
    <m/>
    <s v="Jumia"/>
    <s v="Jum"/>
    <n v="16284.02"/>
    <n v="29200970.130000021"/>
    <n v="29200970.130000021"/>
    <s v="Cairo"/>
  </r>
  <r>
    <s v="ORD100657"/>
    <s v="Smartwatch FitPro"/>
    <x v="4"/>
    <x v="6"/>
    <x v="0"/>
    <x v="3"/>
    <n v="18722.22"/>
    <n v="3"/>
    <x v="657"/>
    <x v="252"/>
    <n v="1001"/>
    <x v="48"/>
    <m/>
    <m/>
    <s v="sq"/>
    <s v="sq"/>
    <n v="3665.44"/>
    <n v="31420413.200000018"/>
    <n v="31420413.200000018"/>
    <s v="Dubai"/>
  </r>
  <r>
    <s v="ORD100658"/>
    <s v="Samsung Galaxy A14"/>
    <x v="0"/>
    <x v="0"/>
    <x v="0"/>
    <x v="0"/>
    <n v="1219.83"/>
    <n v="4"/>
    <x v="658"/>
    <x v="157"/>
    <n v="699"/>
    <x v="89"/>
    <m/>
    <m/>
    <s v="sq"/>
    <s v="sq"/>
    <n v="16284.02"/>
    <n v="92327183.770000085"/>
    <n v="92327183.770000085"/>
    <s v="Cairo"/>
  </r>
  <r>
    <s v="ORD100659"/>
    <s v="iPhone 13"/>
    <x v="0"/>
    <x v="4"/>
    <x v="0"/>
    <x v="5"/>
    <n v="4361.9399999999996"/>
    <n v="1"/>
    <x v="659"/>
    <x v="256"/>
    <n v="702"/>
    <x v="299"/>
    <m/>
    <m/>
    <s v="sq"/>
    <s v="sq"/>
    <n v="27872.98"/>
    <n v="92327183.770000085"/>
    <n v="92327183.770000085"/>
    <s v="Giza"/>
  </r>
  <r>
    <s v="ORD100660"/>
    <s v="T-shirt Cotton"/>
    <x v="1"/>
    <x v="5"/>
    <x v="2"/>
    <x v="4"/>
    <n v="11247.49"/>
    <n v="3"/>
    <x v="660"/>
    <x v="4"/>
    <n v="1253"/>
    <x v="2"/>
    <m/>
    <m/>
    <s v="Amazon"/>
    <s v="Amazon"/>
    <n v="99349.3"/>
    <n v="91504159.730000004"/>
    <n v="91504159.730000004"/>
    <s v="Riyadh"/>
  </r>
  <r>
    <s v="ORD100661"/>
    <s v="Smartwatch FitPro"/>
    <x v="4"/>
    <x v="6"/>
    <x v="1"/>
    <x v="3"/>
    <n v="8135.84"/>
    <n v="2"/>
    <x v="661"/>
    <x v="264"/>
    <n v="1737"/>
    <x v="39"/>
    <m/>
    <m/>
    <s v="Jumia"/>
    <s v="Jum"/>
    <n v="3665.44"/>
    <n v="31420413.200000018"/>
    <n v="31420413.200000018"/>
    <s v="Dubai"/>
  </r>
  <r>
    <s v="ORD100662"/>
    <s v="Dell Inspiron 3501"/>
    <x v="3"/>
    <x v="8"/>
    <x v="2"/>
    <x v="1"/>
    <n v="14509.37"/>
    <n v="5"/>
    <x v="662"/>
    <x v="270"/>
    <n v="248"/>
    <x v="295"/>
    <m/>
    <m/>
    <s v="Amazon"/>
    <s v="Amazon"/>
    <n v="13290.4"/>
    <n v="57542997.559999913"/>
    <n v="57542997.559999913"/>
    <s v="Alexandria"/>
  </r>
  <r>
    <s v="ORD100663"/>
    <s v="iPhone 13"/>
    <x v="0"/>
    <x v="4"/>
    <x v="0"/>
    <x v="0"/>
    <n v="17798.48"/>
    <n v="3"/>
    <x v="663"/>
    <x v="138"/>
    <n v="809"/>
    <x v="300"/>
    <m/>
    <m/>
    <s v="sq"/>
    <s v="sq"/>
    <n v="16284.02"/>
    <n v="92327183.770000085"/>
    <n v="92327183.770000085"/>
    <s v="Cairo"/>
  </r>
  <r>
    <s v="ORD100664"/>
    <s v="HP Pavilion Laptop"/>
    <x v="3"/>
    <x v="3"/>
    <x v="1"/>
    <x v="5"/>
    <n v="5743.85"/>
    <n v="5"/>
    <x v="664"/>
    <x v="326"/>
    <n v="1536"/>
    <x v="301"/>
    <m/>
    <m/>
    <s v="Jumia"/>
    <s v="Jum"/>
    <n v="27872.98"/>
    <n v="57542997.559999913"/>
    <n v="57542997.559999913"/>
    <s v="Giza"/>
  </r>
  <r>
    <s v="ORD100665"/>
    <s v="Nike Air Max"/>
    <x v="1"/>
    <x v="1"/>
    <x v="0"/>
    <x v="0"/>
    <n v="17601.150000000001"/>
    <n v="2"/>
    <x v="665"/>
    <x v="259"/>
    <n v="346"/>
    <x v="132"/>
    <m/>
    <m/>
    <s v="sq"/>
    <s v="sq"/>
    <n v="16284.02"/>
    <n v="91504159.730000004"/>
    <n v="91504159.730000004"/>
    <s v="Cairo"/>
  </r>
  <r>
    <s v="ORD100666"/>
    <s v="HP Pavilion Laptop"/>
    <x v="3"/>
    <x v="3"/>
    <x v="1"/>
    <x v="0"/>
    <n v="18972.86"/>
    <n v="4"/>
    <x v="666"/>
    <x v="186"/>
    <n v="918"/>
    <x v="25"/>
    <m/>
    <m/>
    <s v="Jumia"/>
    <s v="Jum"/>
    <n v="16284.02"/>
    <n v="57542997.559999913"/>
    <n v="57542997.559999913"/>
    <s v="Cairo"/>
  </r>
  <r>
    <s v="ORD100667"/>
    <s v="Dell Inspiron 3501"/>
    <x v="3"/>
    <x v="8"/>
    <x v="1"/>
    <x v="4"/>
    <n v="12914.62"/>
    <n v="3"/>
    <x v="667"/>
    <x v="92"/>
    <n v="1673"/>
    <x v="235"/>
    <m/>
    <m/>
    <s v="Jumia"/>
    <s v="Jum"/>
    <n v="99349.3"/>
    <n v="57542997.559999913"/>
    <n v="57542997.559999913"/>
    <s v="Riyadh"/>
  </r>
  <r>
    <s v="ORD100668"/>
    <s v="HP Pavilion Laptop"/>
    <x v="3"/>
    <x v="3"/>
    <x v="1"/>
    <x v="4"/>
    <n v="15612.39"/>
    <n v="4"/>
    <x v="668"/>
    <x v="113"/>
    <n v="57"/>
    <x v="240"/>
    <m/>
    <m/>
    <s v="Jumia"/>
    <s v="Jum"/>
    <n v="99349.3"/>
    <n v="57542997.559999913"/>
    <n v="57542997.559999913"/>
    <s v="Riyadh"/>
  </r>
  <r>
    <s v="ORD100669"/>
    <s v="HP Pavilion Laptop"/>
    <x v="3"/>
    <x v="3"/>
    <x v="2"/>
    <x v="0"/>
    <n v="2299.13"/>
    <n v="3"/>
    <x v="669"/>
    <x v="151"/>
    <n v="2235"/>
    <x v="302"/>
    <m/>
    <m/>
    <s v="Amazon"/>
    <s v="Amazon"/>
    <n v="16284.02"/>
    <n v="57542997.559999913"/>
    <n v="57542997.559999913"/>
    <s v="Cairo"/>
  </r>
  <r>
    <s v="ORD100670"/>
    <s v="HP Pavilion Laptop"/>
    <x v="3"/>
    <x v="3"/>
    <x v="0"/>
    <x v="1"/>
    <n v="17949.63"/>
    <n v="2"/>
    <x v="670"/>
    <x v="294"/>
    <n v="3044"/>
    <x v="23"/>
    <m/>
    <m/>
    <s v="sq"/>
    <s v="sq"/>
    <n v="13290.4"/>
    <n v="57542997.559999913"/>
    <n v="57542997.559999913"/>
    <s v="Alexandria"/>
  </r>
  <r>
    <s v="ORD100671"/>
    <s v="Dell Inspiron 3501"/>
    <x v="3"/>
    <x v="8"/>
    <x v="2"/>
    <x v="3"/>
    <n v="9865.99"/>
    <n v="5"/>
    <x v="671"/>
    <x v="294"/>
    <n v="1395"/>
    <x v="108"/>
    <m/>
    <m/>
    <s v="Amazon"/>
    <s v="Amazon"/>
    <n v="3665.44"/>
    <n v="57542997.559999913"/>
    <n v="57542997.559999913"/>
    <s v="Dubai"/>
  </r>
  <r>
    <s v="ORD100672"/>
    <s v="Nike Air Max"/>
    <x v="1"/>
    <x v="1"/>
    <x v="2"/>
    <x v="5"/>
    <n v="3979.45"/>
    <n v="3"/>
    <x v="672"/>
    <x v="245"/>
    <n v="2136"/>
    <x v="303"/>
    <m/>
    <m/>
    <s v="Amazon"/>
    <s v="Amazon"/>
    <n v="27872.98"/>
    <n v="91504159.730000004"/>
    <n v="91504159.730000004"/>
    <s v="Giza"/>
  </r>
  <r>
    <s v="ORD100673"/>
    <s v="Samsung Galaxy A14"/>
    <x v="0"/>
    <x v="0"/>
    <x v="2"/>
    <x v="2"/>
    <n v="11283.86"/>
    <n v="4"/>
    <x v="673"/>
    <x v="40"/>
    <n v="1157"/>
    <x v="125"/>
    <m/>
    <m/>
    <s v="Amazon"/>
    <s v="Amazon"/>
    <n v="26648.76"/>
    <n v="92327183.770000085"/>
    <n v="92327183.770000085"/>
    <s v="Casablanca"/>
  </r>
  <r>
    <s v="ORD100674"/>
    <s v="iPhone 13"/>
    <x v="0"/>
    <x v="4"/>
    <x v="2"/>
    <x v="0"/>
    <n v="13255.83"/>
    <n v="1"/>
    <x v="674"/>
    <x v="327"/>
    <n v="2594"/>
    <x v="216"/>
    <m/>
    <m/>
    <s v="Amazon"/>
    <s v="Amazon"/>
    <n v="16284.02"/>
    <n v="92327183.770000085"/>
    <n v="92327183.770000085"/>
    <s v="Cairo"/>
  </r>
  <r>
    <s v="ORD100675"/>
    <s v="Samsung Galaxy A14"/>
    <x v="0"/>
    <x v="0"/>
    <x v="2"/>
    <x v="1"/>
    <n v="1693.88"/>
    <n v="5"/>
    <x v="675"/>
    <x v="261"/>
    <n v="727"/>
    <x v="44"/>
    <m/>
    <m/>
    <s v="Amazon"/>
    <s v="Amazon"/>
    <n v="13290.4"/>
    <n v="92327183.770000085"/>
    <n v="92327183.770000085"/>
    <s v="Alexandria"/>
  </r>
  <r>
    <s v="ORD100676"/>
    <s v="Samsung Galaxy A14"/>
    <x v="0"/>
    <x v="0"/>
    <x v="1"/>
    <x v="4"/>
    <n v="6416.12"/>
    <n v="4"/>
    <x v="676"/>
    <x v="126"/>
    <n v="2776"/>
    <x v="49"/>
    <m/>
    <m/>
    <s v="Jumia"/>
    <s v="Jum"/>
    <n v="99349.3"/>
    <n v="92327183.770000085"/>
    <n v="92327183.770000085"/>
    <s v="Riyadh"/>
  </r>
  <r>
    <s v="ORD100677"/>
    <s v="Bluetooth Headset"/>
    <x v="2"/>
    <x v="2"/>
    <x v="1"/>
    <x v="0"/>
    <n v="11123.71"/>
    <n v="5"/>
    <x v="677"/>
    <x v="1"/>
    <n v="2603"/>
    <x v="193"/>
    <m/>
    <m/>
    <s v="Jumia"/>
    <s v="Jum"/>
    <n v="16284.02"/>
    <n v="29200970.130000021"/>
    <n v="29200970.130000021"/>
    <s v="Cairo"/>
  </r>
  <r>
    <s v="ORD100678"/>
    <s v="T-shirt Cotton"/>
    <x v="1"/>
    <x v="5"/>
    <x v="1"/>
    <x v="1"/>
    <n v="5038.78"/>
    <n v="2"/>
    <x v="678"/>
    <x v="303"/>
    <n v="4463"/>
    <x v="249"/>
    <m/>
    <m/>
    <s v="Jumia"/>
    <s v="Jum"/>
    <n v="13290.4"/>
    <n v="91504159.730000004"/>
    <n v="91504159.730000004"/>
    <s v="Alexandria"/>
  </r>
  <r>
    <s v="ORD100679"/>
    <s v="Samsung Galaxy A14"/>
    <x v="0"/>
    <x v="0"/>
    <x v="0"/>
    <x v="4"/>
    <n v="8663.7000000000007"/>
    <n v="4"/>
    <x v="679"/>
    <x v="328"/>
    <n v="4868"/>
    <x v="39"/>
    <m/>
    <m/>
    <s v="sq"/>
    <s v="sq"/>
    <n v="99349.3"/>
    <n v="92327183.770000085"/>
    <n v="92327183.770000085"/>
    <s v="Riyadh"/>
  </r>
  <r>
    <s v="ORD100680"/>
    <s v="Adidas Running Shoes"/>
    <x v="1"/>
    <x v="9"/>
    <x v="2"/>
    <x v="5"/>
    <n v="12351.81"/>
    <n v="2"/>
    <x v="680"/>
    <x v="238"/>
    <n v="959"/>
    <x v="304"/>
    <m/>
    <m/>
    <s v="Amazon"/>
    <s v="Amazon"/>
    <n v="27872.98"/>
    <n v="91504159.730000004"/>
    <n v="91504159.730000004"/>
    <s v="Giza"/>
  </r>
  <r>
    <s v="ORD100681"/>
    <s v="Nike Air Max"/>
    <x v="1"/>
    <x v="1"/>
    <x v="2"/>
    <x v="0"/>
    <n v="14702.26"/>
    <n v="1"/>
    <x v="681"/>
    <x v="329"/>
    <n v="2869"/>
    <x v="305"/>
    <m/>
    <m/>
    <s v="Amazon"/>
    <s v="Amazon"/>
    <n v="16284.02"/>
    <n v="91504159.730000004"/>
    <n v="91504159.730000004"/>
    <s v="Cairo"/>
  </r>
  <r>
    <s v="ORD100682"/>
    <s v="Smartwatch FitPro"/>
    <x v="4"/>
    <x v="6"/>
    <x v="0"/>
    <x v="2"/>
    <n v="18692.47"/>
    <n v="5"/>
    <x v="682"/>
    <x v="235"/>
    <n v="848"/>
    <x v="306"/>
    <m/>
    <m/>
    <s v="sq"/>
    <s v="sq"/>
    <n v="26648.76"/>
    <n v="31420413.200000018"/>
    <n v="31420413.200000018"/>
    <s v="Casablanca"/>
  </r>
  <r>
    <s v="ORD100683"/>
    <s v="Adidas Running Shoes"/>
    <x v="1"/>
    <x v="9"/>
    <x v="1"/>
    <x v="0"/>
    <n v="14934.19"/>
    <n v="3"/>
    <x v="683"/>
    <x v="263"/>
    <n v="3234"/>
    <x v="12"/>
    <m/>
    <m/>
    <s v="Jumia"/>
    <s v="Jum"/>
    <n v="16284.02"/>
    <n v="91504159.730000004"/>
    <n v="91504159.730000004"/>
    <s v="Cairo"/>
  </r>
  <r>
    <s v="ORD100684"/>
    <s v="T-shirt Cotton"/>
    <x v="1"/>
    <x v="5"/>
    <x v="2"/>
    <x v="5"/>
    <n v="10892.9"/>
    <n v="1"/>
    <x v="684"/>
    <x v="322"/>
    <n v="4492"/>
    <x v="157"/>
    <m/>
    <m/>
    <s v="Amazon"/>
    <s v="Amazon"/>
    <n v="27872.98"/>
    <n v="91504159.730000004"/>
    <n v="91504159.730000004"/>
    <s v="Giza"/>
  </r>
  <r>
    <s v="ORD100685"/>
    <s v="Nike Air Max"/>
    <x v="1"/>
    <x v="1"/>
    <x v="0"/>
    <x v="4"/>
    <n v="17933.61"/>
    <n v="4"/>
    <x v="685"/>
    <x v="236"/>
    <n v="978"/>
    <x v="152"/>
    <m/>
    <m/>
    <s v="sq"/>
    <s v="sq"/>
    <n v="99349.3"/>
    <n v="91504159.730000004"/>
    <n v="91504159.730000004"/>
    <s v="Riyadh"/>
  </r>
  <r>
    <s v="ORD100686"/>
    <s v="Adidas Running Shoes"/>
    <x v="1"/>
    <x v="9"/>
    <x v="1"/>
    <x v="0"/>
    <n v="18579.93"/>
    <n v="2"/>
    <x v="686"/>
    <x v="130"/>
    <n v="1999"/>
    <x v="251"/>
    <m/>
    <m/>
    <s v="Jumia"/>
    <s v="Jum"/>
    <n v="16284.02"/>
    <n v="91504159.730000004"/>
    <n v="91504159.730000004"/>
    <s v="Cairo"/>
  </r>
  <r>
    <s v="ORD100687"/>
    <s v="Samsung Galaxy A14"/>
    <x v="0"/>
    <x v="0"/>
    <x v="0"/>
    <x v="3"/>
    <n v="2724.48"/>
    <n v="3"/>
    <x v="687"/>
    <x v="185"/>
    <n v="2879"/>
    <x v="199"/>
    <m/>
    <m/>
    <s v="sq"/>
    <s v="sq"/>
    <n v="3665.44"/>
    <n v="92327183.770000085"/>
    <n v="92327183.770000085"/>
    <s v="Dubai"/>
  </r>
  <r>
    <s v="ORD100688"/>
    <s v="Samsung Galaxy A14"/>
    <x v="0"/>
    <x v="0"/>
    <x v="1"/>
    <x v="2"/>
    <n v="4144.6899999999996"/>
    <n v="2"/>
    <x v="688"/>
    <x v="143"/>
    <n v="749"/>
    <x v="258"/>
    <m/>
    <m/>
    <s v="Jumia"/>
    <s v="Jum"/>
    <n v="26648.76"/>
    <n v="92327183.770000085"/>
    <n v="92327183.770000085"/>
    <s v="Casablanca"/>
  </r>
  <r>
    <s v="ORD100689"/>
    <s v="Xiaomi Redmi Note 12"/>
    <x v="0"/>
    <x v="7"/>
    <x v="0"/>
    <x v="4"/>
    <n v="15805.57"/>
    <n v="4"/>
    <x v="689"/>
    <x v="180"/>
    <n v="568"/>
    <x v="307"/>
    <m/>
    <m/>
    <s v="sq"/>
    <s v="sq"/>
    <n v="99349.3"/>
    <n v="92327183.770000085"/>
    <n v="92327183.770000085"/>
    <s v="Riyadh"/>
  </r>
  <r>
    <s v="ORD100690"/>
    <s v="HP Pavilion Laptop"/>
    <x v="3"/>
    <x v="3"/>
    <x v="1"/>
    <x v="0"/>
    <n v="16288.79"/>
    <n v="1"/>
    <x v="690"/>
    <x v="192"/>
    <n v="1501"/>
    <x v="250"/>
    <m/>
    <m/>
    <s v="Jumia"/>
    <s v="Jum"/>
    <n v="16284.02"/>
    <n v="57542997.559999913"/>
    <n v="57542997.559999913"/>
    <s v="Cairo"/>
  </r>
  <r>
    <s v="ORD100691"/>
    <s v="iPhone 13"/>
    <x v="0"/>
    <x v="4"/>
    <x v="2"/>
    <x v="0"/>
    <n v="14579.15"/>
    <n v="1"/>
    <x v="691"/>
    <x v="42"/>
    <n v="1076"/>
    <x v="71"/>
    <m/>
    <m/>
    <s v="Amazon"/>
    <s v="Amazon"/>
    <n v="16284.02"/>
    <n v="92327183.770000085"/>
    <n v="92327183.770000085"/>
    <s v="Cairo"/>
  </r>
  <r>
    <s v="ORD100692"/>
    <s v="Dell Inspiron 3501"/>
    <x v="3"/>
    <x v="8"/>
    <x v="2"/>
    <x v="4"/>
    <n v="7146.74"/>
    <n v="5"/>
    <x v="692"/>
    <x v="50"/>
    <n v="1439"/>
    <x v="298"/>
    <m/>
    <m/>
    <s v="Amazon"/>
    <s v="Amazon"/>
    <n v="99349.3"/>
    <n v="57542997.559999913"/>
    <n v="57542997.559999913"/>
    <s v="Riyadh"/>
  </r>
  <r>
    <s v="ORD100693"/>
    <s v="T-shirt Cotton"/>
    <x v="1"/>
    <x v="5"/>
    <x v="2"/>
    <x v="3"/>
    <n v="3100.46"/>
    <n v="1"/>
    <x v="693"/>
    <x v="302"/>
    <n v="3654"/>
    <x v="132"/>
    <m/>
    <m/>
    <s v="Amazon"/>
    <s v="Amazon"/>
    <n v="3665.44"/>
    <n v="91504159.730000004"/>
    <n v="91504159.730000004"/>
    <s v="Dubai"/>
  </r>
  <r>
    <s v="ORD100694"/>
    <s v="T-shirt Cotton"/>
    <x v="1"/>
    <x v="5"/>
    <x v="2"/>
    <x v="1"/>
    <n v="13882.41"/>
    <n v="4"/>
    <x v="694"/>
    <x v="297"/>
    <n v="4143"/>
    <x v="139"/>
    <m/>
    <m/>
    <s v="Amazon"/>
    <s v="Amazon"/>
    <n v="13290.4"/>
    <n v="91504159.730000004"/>
    <n v="91504159.730000004"/>
    <s v="Alexandria"/>
  </r>
  <r>
    <s v="ORD100695"/>
    <s v="Samsung Galaxy A14"/>
    <x v="0"/>
    <x v="0"/>
    <x v="2"/>
    <x v="0"/>
    <n v="16683.04"/>
    <n v="3"/>
    <x v="695"/>
    <x v="330"/>
    <n v="2056"/>
    <x v="308"/>
    <m/>
    <m/>
    <s v="Amazon"/>
    <s v="Amazon"/>
    <n v="16284.02"/>
    <n v="92327183.770000085"/>
    <n v="92327183.770000085"/>
    <s v="Cairo"/>
  </r>
  <r>
    <s v="ORD100696"/>
    <s v="iPhone 13"/>
    <x v="0"/>
    <x v="4"/>
    <x v="2"/>
    <x v="1"/>
    <n v="6871.93"/>
    <n v="3"/>
    <x v="696"/>
    <x v="76"/>
    <n v="825"/>
    <x v="100"/>
    <m/>
    <m/>
    <s v="Amazon"/>
    <s v="Amazon"/>
    <n v="13290.4"/>
    <n v="92327183.770000085"/>
    <n v="92327183.770000085"/>
    <s v="Alexandria"/>
  </r>
  <r>
    <s v="ORD100697"/>
    <s v="Bluetooth Headset"/>
    <x v="2"/>
    <x v="2"/>
    <x v="2"/>
    <x v="2"/>
    <n v="9949.0499999999993"/>
    <n v="1"/>
    <x v="697"/>
    <x v="30"/>
    <n v="2864"/>
    <x v="309"/>
    <m/>
    <m/>
    <s v="Amazon"/>
    <s v="Amazon"/>
    <n v="26648.76"/>
    <n v="29200970.130000021"/>
    <n v="29200970.130000021"/>
    <s v="Casablanca"/>
  </r>
  <r>
    <s v="ORD100698"/>
    <s v="Bluetooth Headset"/>
    <x v="2"/>
    <x v="2"/>
    <x v="1"/>
    <x v="2"/>
    <n v="11621.12"/>
    <n v="1"/>
    <x v="698"/>
    <x v="238"/>
    <n v="1595"/>
    <x v="119"/>
    <m/>
    <m/>
    <s v="Jumia"/>
    <s v="Jum"/>
    <n v="26648.76"/>
    <n v="29200970.130000021"/>
    <n v="29200970.130000021"/>
    <s v="Casablanca"/>
  </r>
  <r>
    <s v="ORD100699"/>
    <s v="iPhone 13"/>
    <x v="0"/>
    <x v="4"/>
    <x v="2"/>
    <x v="5"/>
    <n v="14421.44"/>
    <n v="5"/>
    <x v="699"/>
    <x v="331"/>
    <n v="3466"/>
    <x v="195"/>
    <m/>
    <m/>
    <s v="Amazon"/>
    <s v="Amazon"/>
    <n v="27872.98"/>
    <n v="92327183.770000085"/>
    <n v="92327183.770000085"/>
    <s v="Giza"/>
  </r>
  <r>
    <s v="ORD100700"/>
    <s v="Bluetooth Headset"/>
    <x v="2"/>
    <x v="2"/>
    <x v="2"/>
    <x v="3"/>
    <n v="12496.42"/>
    <n v="4"/>
    <x v="700"/>
    <x v="164"/>
    <n v="4668"/>
    <x v="304"/>
    <m/>
    <m/>
    <s v="Amazon"/>
    <s v="Amazon"/>
    <n v="3665.44"/>
    <n v="29200970.130000021"/>
    <n v="29200970.130000021"/>
    <s v="Dubai"/>
  </r>
  <r>
    <s v="ORD100701"/>
    <s v="T-shirt Cotton"/>
    <x v="1"/>
    <x v="5"/>
    <x v="0"/>
    <x v="2"/>
    <n v="9335.49"/>
    <n v="1"/>
    <x v="701"/>
    <x v="230"/>
    <n v="3132"/>
    <x v="181"/>
    <m/>
    <m/>
    <s v="sq"/>
    <s v="sq"/>
    <n v="26648.76"/>
    <n v="91504159.730000004"/>
    <n v="91504159.730000004"/>
    <s v="Casablanca"/>
  </r>
  <r>
    <s v="ORD100702"/>
    <s v="T-shirt Cotton"/>
    <x v="1"/>
    <x v="5"/>
    <x v="1"/>
    <x v="5"/>
    <n v="9112.9699999999993"/>
    <n v="2"/>
    <x v="702"/>
    <x v="224"/>
    <n v="2547"/>
    <x v="2"/>
    <m/>
    <m/>
    <s v="Jumia"/>
    <s v="Jum"/>
    <n v="27872.98"/>
    <n v="91504159.730000004"/>
    <n v="91504159.730000004"/>
    <s v="Giza"/>
  </r>
  <r>
    <s v="ORD100703"/>
    <s v="Xiaomi Redmi Note 12"/>
    <x v="0"/>
    <x v="7"/>
    <x v="2"/>
    <x v="2"/>
    <n v="17793.66"/>
    <n v="5"/>
    <x v="703"/>
    <x v="37"/>
    <n v="604"/>
    <x v="173"/>
    <m/>
    <m/>
    <s v="Amazon"/>
    <s v="Amazon"/>
    <n v="26648.76"/>
    <n v="92327183.770000085"/>
    <n v="92327183.770000085"/>
    <s v="Casablanca"/>
  </r>
  <r>
    <s v="ORD100704"/>
    <s v="HP Pavilion Laptop"/>
    <x v="3"/>
    <x v="3"/>
    <x v="0"/>
    <x v="1"/>
    <n v="13982.62"/>
    <n v="1"/>
    <x v="704"/>
    <x v="209"/>
    <n v="2892"/>
    <x v="156"/>
    <m/>
    <m/>
    <s v="sq"/>
    <s v="sq"/>
    <n v="13290.4"/>
    <n v="57542997.559999913"/>
    <n v="57542997.559999913"/>
    <s v="Alexandria"/>
  </r>
  <r>
    <s v="ORD100705"/>
    <s v="Smartwatch FitPro"/>
    <x v="4"/>
    <x v="6"/>
    <x v="2"/>
    <x v="5"/>
    <n v="19717.25"/>
    <n v="4"/>
    <x v="705"/>
    <x v="280"/>
    <n v="1040"/>
    <x v="97"/>
    <m/>
    <m/>
    <s v="Amazon"/>
    <s v="Amazon"/>
    <n v="27872.98"/>
    <n v="31420413.200000018"/>
    <n v="31420413.200000018"/>
    <s v="Giza"/>
  </r>
  <r>
    <s v="ORD100706"/>
    <s v="HP Pavilion Laptop"/>
    <x v="3"/>
    <x v="3"/>
    <x v="1"/>
    <x v="0"/>
    <n v="1561.3"/>
    <n v="2"/>
    <x v="706"/>
    <x v="90"/>
    <n v="2437"/>
    <x v="251"/>
    <m/>
    <m/>
    <s v="Jumia"/>
    <s v="Jum"/>
    <n v="16284.02"/>
    <n v="57542997.559999913"/>
    <n v="57542997.559999913"/>
    <s v="Cairo"/>
  </r>
  <r>
    <s v="ORD100707"/>
    <s v="iPhone 13"/>
    <x v="0"/>
    <x v="4"/>
    <x v="0"/>
    <x v="4"/>
    <n v="17996.61"/>
    <n v="2"/>
    <x v="707"/>
    <x v="11"/>
    <n v="3304"/>
    <x v="310"/>
    <m/>
    <m/>
    <s v="sq"/>
    <s v="sq"/>
    <n v="99349.3"/>
    <n v="92327183.770000085"/>
    <n v="92327183.770000085"/>
    <s v="Riyadh"/>
  </r>
  <r>
    <s v="ORD100708"/>
    <s v="HP Pavilion Laptop"/>
    <x v="3"/>
    <x v="3"/>
    <x v="2"/>
    <x v="1"/>
    <n v="16806.64"/>
    <n v="2"/>
    <x v="708"/>
    <x v="331"/>
    <n v="3781"/>
    <x v="143"/>
    <m/>
    <m/>
    <s v="Amazon"/>
    <s v="Amazon"/>
    <n v="13290.4"/>
    <n v="57542997.559999913"/>
    <n v="57542997.559999913"/>
    <s v="Alexandria"/>
  </r>
  <r>
    <s v="ORD100709"/>
    <s v="Samsung Galaxy A14"/>
    <x v="0"/>
    <x v="0"/>
    <x v="1"/>
    <x v="2"/>
    <n v="2876.34"/>
    <n v="4"/>
    <x v="709"/>
    <x v="69"/>
    <n v="1313"/>
    <x v="73"/>
    <m/>
    <m/>
    <s v="Jumia"/>
    <s v="Jum"/>
    <n v="26648.76"/>
    <n v="92327183.770000085"/>
    <n v="92327183.770000085"/>
    <s v="Casablanca"/>
  </r>
  <r>
    <s v="ORD100710"/>
    <s v="T-shirt Cotton"/>
    <x v="1"/>
    <x v="5"/>
    <x v="1"/>
    <x v="5"/>
    <n v="8289.67"/>
    <n v="1"/>
    <x v="710"/>
    <x v="332"/>
    <n v="1641"/>
    <x v="194"/>
    <m/>
    <m/>
    <s v="Jumia"/>
    <s v="Jum"/>
    <n v="27872.98"/>
    <n v="91504159.730000004"/>
    <n v="91504159.730000004"/>
    <s v="Giza"/>
  </r>
  <r>
    <s v="ORD100711"/>
    <s v="Xiaomi Redmi Note 12"/>
    <x v="0"/>
    <x v="7"/>
    <x v="1"/>
    <x v="1"/>
    <n v="6059.8"/>
    <n v="2"/>
    <x v="711"/>
    <x v="55"/>
    <n v="3661"/>
    <x v="112"/>
    <m/>
    <m/>
    <s v="Jumia"/>
    <s v="Jum"/>
    <n v="13290.4"/>
    <n v="92327183.770000085"/>
    <n v="92327183.770000085"/>
    <s v="Alexandria"/>
  </r>
  <r>
    <s v="ORD100712"/>
    <s v="T-shirt Cotton"/>
    <x v="1"/>
    <x v="5"/>
    <x v="2"/>
    <x v="3"/>
    <n v="10375.81"/>
    <n v="1"/>
    <x v="712"/>
    <x v="290"/>
    <n v="3084"/>
    <x v="217"/>
    <m/>
    <m/>
    <s v="Amazon"/>
    <s v="Amazon"/>
    <n v="3665.44"/>
    <n v="91504159.730000004"/>
    <n v="91504159.730000004"/>
    <s v="Dubai"/>
  </r>
  <r>
    <s v="ORD100713"/>
    <s v="HP Pavilion Laptop"/>
    <x v="3"/>
    <x v="3"/>
    <x v="2"/>
    <x v="1"/>
    <n v="10908.84"/>
    <n v="2"/>
    <x v="713"/>
    <x v="22"/>
    <n v="1538"/>
    <x v="129"/>
    <m/>
    <m/>
    <s v="Amazon"/>
    <s v="Amazon"/>
    <n v="13290.4"/>
    <n v="57542997.559999913"/>
    <n v="57542997.559999913"/>
    <s v="Alexandria"/>
  </r>
  <r>
    <s v="ORD100714"/>
    <s v="Nike Air Max"/>
    <x v="1"/>
    <x v="1"/>
    <x v="0"/>
    <x v="5"/>
    <n v="13455.37"/>
    <n v="1"/>
    <x v="714"/>
    <x v="249"/>
    <n v="3066"/>
    <x v="209"/>
    <m/>
    <m/>
    <s v="sq"/>
    <s v="sq"/>
    <n v="27872.98"/>
    <n v="91504159.730000004"/>
    <n v="91504159.730000004"/>
    <s v="Giza"/>
  </r>
  <r>
    <s v="ORD100715"/>
    <s v="HP Pavilion Laptop"/>
    <x v="3"/>
    <x v="3"/>
    <x v="1"/>
    <x v="2"/>
    <n v="6475.03"/>
    <n v="4"/>
    <x v="715"/>
    <x v="159"/>
    <n v="417"/>
    <x v="264"/>
    <m/>
    <m/>
    <s v="Jumia"/>
    <s v="Jum"/>
    <n v="26648.76"/>
    <n v="57542997.559999913"/>
    <n v="57542997.559999913"/>
    <s v="Casablanca"/>
  </r>
  <r>
    <s v="ORD100716"/>
    <s v="Samsung Galaxy A14"/>
    <x v="0"/>
    <x v="0"/>
    <x v="0"/>
    <x v="0"/>
    <n v="6218.19"/>
    <n v="5"/>
    <x v="716"/>
    <x v="304"/>
    <n v="1862"/>
    <x v="180"/>
    <m/>
    <m/>
    <s v="sq"/>
    <s v="sq"/>
    <n v="16284.02"/>
    <n v="92327183.770000085"/>
    <n v="92327183.770000085"/>
    <s v="Cairo"/>
  </r>
  <r>
    <s v="ORD100717"/>
    <s v="Xiaomi Redmi Note 12"/>
    <x v="0"/>
    <x v="7"/>
    <x v="0"/>
    <x v="2"/>
    <n v="11003.05"/>
    <n v="3"/>
    <x v="717"/>
    <x v="167"/>
    <n v="890"/>
    <x v="19"/>
    <m/>
    <m/>
    <s v="sq"/>
    <s v="sq"/>
    <n v="26648.76"/>
    <n v="92327183.770000085"/>
    <n v="92327183.770000085"/>
    <s v="Casablanca"/>
  </r>
  <r>
    <s v="ORD100718"/>
    <s v="Bluetooth Headset"/>
    <x v="2"/>
    <x v="2"/>
    <x v="0"/>
    <x v="4"/>
    <n v="16813.54"/>
    <n v="2"/>
    <x v="718"/>
    <x v="222"/>
    <n v="86"/>
    <x v="157"/>
    <m/>
    <m/>
    <s v="sq"/>
    <s v="sq"/>
    <n v="99349.3"/>
    <n v="29200970.130000021"/>
    <n v="29200970.130000021"/>
    <s v="Riyadh"/>
  </r>
  <r>
    <s v="ORD100719"/>
    <s v="iPhone 13"/>
    <x v="0"/>
    <x v="4"/>
    <x v="1"/>
    <x v="4"/>
    <n v="11921.63"/>
    <n v="5"/>
    <x v="719"/>
    <x v="84"/>
    <n v="303"/>
    <x v="311"/>
    <m/>
    <m/>
    <s v="Jumia"/>
    <s v="Jum"/>
    <n v="99349.3"/>
    <n v="92327183.770000085"/>
    <n v="92327183.770000085"/>
    <s v="Riyadh"/>
  </r>
  <r>
    <s v="ORD100720"/>
    <s v="Smartwatch FitPro"/>
    <x v="4"/>
    <x v="6"/>
    <x v="2"/>
    <x v="2"/>
    <n v="16795.330000000002"/>
    <n v="1"/>
    <x v="720"/>
    <x v="271"/>
    <n v="2653"/>
    <x v="232"/>
    <m/>
    <m/>
    <s v="Amazon"/>
    <s v="Amazon"/>
    <n v="26648.76"/>
    <n v="31420413.200000018"/>
    <n v="31420413.200000018"/>
    <s v="Casablanca"/>
  </r>
  <r>
    <s v="ORD100721"/>
    <s v="Samsung Galaxy A14"/>
    <x v="0"/>
    <x v="0"/>
    <x v="2"/>
    <x v="3"/>
    <n v="11810.64"/>
    <n v="2"/>
    <x v="721"/>
    <x v="58"/>
    <n v="4873"/>
    <x v="242"/>
    <m/>
    <m/>
    <s v="Amazon"/>
    <s v="Amazon"/>
    <n v="3665.44"/>
    <n v="92327183.770000085"/>
    <n v="92327183.770000085"/>
    <s v="Dubai"/>
  </r>
  <r>
    <s v="ORD100722"/>
    <s v="Adidas Running Shoes"/>
    <x v="1"/>
    <x v="9"/>
    <x v="0"/>
    <x v="4"/>
    <n v="15957.36"/>
    <n v="5"/>
    <x v="722"/>
    <x v="240"/>
    <n v="4703"/>
    <x v="139"/>
    <m/>
    <m/>
    <s v="sq"/>
    <s v="sq"/>
    <n v="99349.3"/>
    <n v="91504159.730000004"/>
    <n v="91504159.730000004"/>
    <s v="Riyadh"/>
  </r>
  <r>
    <s v="ORD100723"/>
    <s v="Samsung Galaxy A14"/>
    <x v="0"/>
    <x v="0"/>
    <x v="1"/>
    <x v="2"/>
    <n v="19845.78"/>
    <n v="1"/>
    <x v="723"/>
    <x v="286"/>
    <n v="351"/>
    <x v="72"/>
    <m/>
    <m/>
    <s v="Jumia"/>
    <s v="Jum"/>
    <n v="26648.76"/>
    <n v="92327183.770000085"/>
    <n v="92327183.770000085"/>
    <s v="Casablanca"/>
  </r>
  <r>
    <s v="ORD100724"/>
    <s v="T-shirt Cotton"/>
    <x v="1"/>
    <x v="5"/>
    <x v="2"/>
    <x v="1"/>
    <n v="2164.83"/>
    <n v="5"/>
    <x v="724"/>
    <x v="55"/>
    <n v="953"/>
    <x v="140"/>
    <m/>
    <m/>
    <s v="Amazon"/>
    <s v="Amazon"/>
    <n v="13290.4"/>
    <n v="91504159.730000004"/>
    <n v="91504159.730000004"/>
    <s v="Alexandria"/>
  </r>
  <r>
    <s v="ORD100725"/>
    <s v="Smartwatch FitPro"/>
    <x v="4"/>
    <x v="6"/>
    <x v="1"/>
    <x v="2"/>
    <n v="9389.08"/>
    <n v="1"/>
    <x v="725"/>
    <x v="236"/>
    <n v="3254"/>
    <x v="41"/>
    <m/>
    <m/>
    <s v="Jumia"/>
    <s v="Jum"/>
    <n v="26648.76"/>
    <n v="31420413.200000018"/>
    <n v="31420413.200000018"/>
    <s v="Casablanca"/>
  </r>
  <r>
    <s v="ORD100726"/>
    <s v="HP Pavilion Laptop"/>
    <x v="3"/>
    <x v="3"/>
    <x v="0"/>
    <x v="3"/>
    <n v="322.05"/>
    <n v="2"/>
    <x v="726"/>
    <x v="333"/>
    <n v="3549"/>
    <x v="201"/>
    <m/>
    <m/>
    <s v="sq"/>
    <s v="sq"/>
    <n v="3665.44"/>
    <n v="57542997.559999913"/>
    <n v="57542997.559999913"/>
    <s v="Dubai"/>
  </r>
  <r>
    <s v="ORD100727"/>
    <s v="Xiaomi Redmi Note 12"/>
    <x v="0"/>
    <x v="7"/>
    <x v="2"/>
    <x v="1"/>
    <n v="18585.259999999998"/>
    <n v="3"/>
    <x v="727"/>
    <x v="47"/>
    <n v="4303"/>
    <x v="155"/>
    <m/>
    <m/>
    <s v="Amazon"/>
    <s v="Amazon"/>
    <n v="13290.4"/>
    <n v="92327183.770000085"/>
    <n v="92327183.770000085"/>
    <s v="Alexandria"/>
  </r>
  <r>
    <s v="ORD100728"/>
    <s v="Dell Inspiron 3501"/>
    <x v="3"/>
    <x v="8"/>
    <x v="1"/>
    <x v="3"/>
    <n v="10132.82"/>
    <n v="5"/>
    <x v="728"/>
    <x v="334"/>
    <n v="2592"/>
    <x v="158"/>
    <m/>
    <m/>
    <s v="Jumia"/>
    <s v="Jum"/>
    <n v="3665.44"/>
    <n v="57542997.559999913"/>
    <n v="57542997.559999913"/>
    <s v="Dubai"/>
  </r>
  <r>
    <s v="ORD100729"/>
    <s v="Adidas Running Shoes"/>
    <x v="1"/>
    <x v="9"/>
    <x v="2"/>
    <x v="1"/>
    <n v="1677.26"/>
    <n v="1"/>
    <x v="729"/>
    <x v="126"/>
    <n v="3495"/>
    <x v="39"/>
    <m/>
    <m/>
    <s v="Amazon"/>
    <s v="Amazon"/>
    <n v="13290.4"/>
    <n v="91504159.730000004"/>
    <n v="91504159.730000004"/>
    <s v="Alexandria"/>
  </r>
  <r>
    <s v="ORD100730"/>
    <s v="Smartwatch FitPro"/>
    <x v="4"/>
    <x v="6"/>
    <x v="1"/>
    <x v="5"/>
    <n v="5337.89"/>
    <n v="3"/>
    <x v="730"/>
    <x v="335"/>
    <n v="4630"/>
    <x v="218"/>
    <m/>
    <m/>
    <s v="Jumia"/>
    <s v="Jum"/>
    <n v="27872.98"/>
    <n v="31420413.200000018"/>
    <n v="31420413.200000018"/>
    <s v="Giza"/>
  </r>
  <r>
    <s v="ORD100731"/>
    <s v="Bluetooth Headset"/>
    <x v="2"/>
    <x v="2"/>
    <x v="1"/>
    <x v="5"/>
    <n v="15646.98"/>
    <n v="3"/>
    <x v="731"/>
    <x v="198"/>
    <n v="3756"/>
    <x v="312"/>
    <m/>
    <m/>
    <s v="Jumia"/>
    <s v="Jum"/>
    <n v="27872.98"/>
    <n v="29200970.130000021"/>
    <n v="29200970.130000021"/>
    <s v="Giza"/>
  </r>
  <r>
    <s v="ORD100732"/>
    <s v="Smartwatch FitPro"/>
    <x v="4"/>
    <x v="6"/>
    <x v="1"/>
    <x v="1"/>
    <n v="8677.3799999999992"/>
    <n v="5"/>
    <x v="732"/>
    <x v="221"/>
    <n v="1671"/>
    <x v="313"/>
    <m/>
    <m/>
    <s v="Jumia"/>
    <s v="Jum"/>
    <n v="13290.4"/>
    <n v="31420413.200000018"/>
    <n v="31420413.200000018"/>
    <s v="Alexandria"/>
  </r>
  <r>
    <s v="ORD100733"/>
    <s v="Dell Inspiron 3501"/>
    <x v="3"/>
    <x v="8"/>
    <x v="0"/>
    <x v="5"/>
    <n v="11829.33"/>
    <n v="5"/>
    <x v="733"/>
    <x v="32"/>
    <n v="621"/>
    <x v="92"/>
    <m/>
    <m/>
    <s v="sq"/>
    <s v="sq"/>
    <n v="27872.98"/>
    <n v="57542997.559999913"/>
    <n v="57542997.559999913"/>
    <s v="Giza"/>
  </r>
  <r>
    <s v="ORD100734"/>
    <s v="Xiaomi Redmi Note 12"/>
    <x v="0"/>
    <x v="7"/>
    <x v="0"/>
    <x v="2"/>
    <n v="17310.57"/>
    <n v="4"/>
    <x v="734"/>
    <x v="280"/>
    <n v="2285"/>
    <x v="36"/>
    <m/>
    <m/>
    <s v="sq"/>
    <s v="sq"/>
    <n v="26648.76"/>
    <n v="92327183.770000085"/>
    <n v="92327183.770000085"/>
    <s v="Casablanca"/>
  </r>
  <r>
    <s v="ORD100735"/>
    <s v="Smartwatch FitPro"/>
    <x v="4"/>
    <x v="6"/>
    <x v="0"/>
    <x v="1"/>
    <n v="2183.06"/>
    <n v="3"/>
    <x v="735"/>
    <x v="298"/>
    <n v="171"/>
    <x v="104"/>
    <m/>
    <m/>
    <s v="sq"/>
    <s v="sq"/>
    <n v="13290.4"/>
    <n v="31420413.200000018"/>
    <n v="31420413.200000018"/>
    <s v="Alexandria"/>
  </r>
  <r>
    <s v="ORD100736"/>
    <s v="HP Pavilion Laptop"/>
    <x v="3"/>
    <x v="3"/>
    <x v="1"/>
    <x v="4"/>
    <n v="17782.77"/>
    <n v="2"/>
    <x v="736"/>
    <x v="311"/>
    <n v="4262"/>
    <x v="224"/>
    <m/>
    <m/>
    <s v="Jumia"/>
    <s v="Jum"/>
    <n v="99349.3"/>
    <n v="57542997.559999913"/>
    <n v="57542997.559999913"/>
    <s v="Riyadh"/>
  </r>
  <r>
    <s v="ORD100737"/>
    <s v="Adidas Running Shoes"/>
    <x v="1"/>
    <x v="9"/>
    <x v="0"/>
    <x v="0"/>
    <n v="10456.030000000001"/>
    <n v="3"/>
    <x v="737"/>
    <x v="288"/>
    <n v="3879"/>
    <x v="156"/>
    <m/>
    <m/>
    <s v="sq"/>
    <s v="sq"/>
    <n v="16284.02"/>
    <n v="91504159.730000004"/>
    <n v="91504159.730000004"/>
    <s v="Cairo"/>
  </r>
  <r>
    <s v="ORD100738"/>
    <s v="Bluetooth Headset"/>
    <x v="2"/>
    <x v="2"/>
    <x v="0"/>
    <x v="5"/>
    <n v="11515.83"/>
    <n v="3"/>
    <x v="738"/>
    <x v="167"/>
    <n v="910"/>
    <x v="267"/>
    <m/>
    <m/>
    <s v="sq"/>
    <s v="sq"/>
    <n v="27872.98"/>
    <n v="29200970.130000021"/>
    <n v="29200970.130000021"/>
    <s v="Giza"/>
  </r>
  <r>
    <s v="ORD100739"/>
    <s v="Dell Inspiron 3501"/>
    <x v="3"/>
    <x v="8"/>
    <x v="1"/>
    <x v="2"/>
    <n v="3950.83"/>
    <n v="1"/>
    <x v="739"/>
    <x v="22"/>
    <n v="3018"/>
    <x v="0"/>
    <m/>
    <m/>
    <s v="Jumia"/>
    <s v="Jum"/>
    <n v="26648.76"/>
    <n v="57542997.559999913"/>
    <n v="57542997.559999913"/>
    <s v="Casablanca"/>
  </r>
  <r>
    <s v="ORD100740"/>
    <s v="Xiaomi Redmi Note 12"/>
    <x v="0"/>
    <x v="7"/>
    <x v="0"/>
    <x v="4"/>
    <n v="3210.3"/>
    <n v="1"/>
    <x v="740"/>
    <x v="110"/>
    <n v="1634"/>
    <x v="91"/>
    <m/>
    <m/>
    <s v="sq"/>
    <s v="sq"/>
    <n v="99349.3"/>
    <n v="92327183.770000085"/>
    <n v="92327183.770000085"/>
    <s v="Riyadh"/>
  </r>
  <r>
    <s v="ORD100741"/>
    <s v="Adidas Running Shoes"/>
    <x v="1"/>
    <x v="9"/>
    <x v="2"/>
    <x v="1"/>
    <n v="2915.65"/>
    <n v="3"/>
    <x v="741"/>
    <x v="155"/>
    <n v="95"/>
    <x v="61"/>
    <m/>
    <m/>
    <s v="Amazon"/>
    <s v="Amazon"/>
    <n v="13290.4"/>
    <n v="91504159.730000004"/>
    <n v="91504159.730000004"/>
    <s v="Alexandria"/>
  </r>
  <r>
    <s v="ORD100742"/>
    <s v="T-shirt Cotton"/>
    <x v="1"/>
    <x v="5"/>
    <x v="2"/>
    <x v="1"/>
    <n v="5272.9"/>
    <n v="3"/>
    <x v="742"/>
    <x v="137"/>
    <n v="2097"/>
    <x v="314"/>
    <m/>
    <m/>
    <s v="Amazon"/>
    <s v="Amazon"/>
    <n v="13290.4"/>
    <n v="91504159.730000004"/>
    <n v="91504159.730000004"/>
    <s v="Alexandria"/>
  </r>
  <r>
    <s v="ORD100743"/>
    <s v="HP Pavilion Laptop"/>
    <x v="3"/>
    <x v="3"/>
    <x v="2"/>
    <x v="3"/>
    <n v="6369.35"/>
    <n v="5"/>
    <x v="743"/>
    <x v="336"/>
    <n v="1267"/>
    <x v="206"/>
    <m/>
    <m/>
    <s v="Amazon"/>
    <s v="Amazon"/>
    <n v="3665.44"/>
    <n v="57542997.559999913"/>
    <n v="57542997.559999913"/>
    <s v="Dubai"/>
  </r>
  <r>
    <s v="ORD100744"/>
    <s v="Nike Air Max"/>
    <x v="1"/>
    <x v="1"/>
    <x v="1"/>
    <x v="3"/>
    <n v="18147.71"/>
    <n v="5"/>
    <x v="744"/>
    <x v="337"/>
    <n v="740"/>
    <x v="315"/>
    <m/>
    <m/>
    <s v="Jumia"/>
    <s v="Jum"/>
    <n v="3665.44"/>
    <n v="91504159.730000004"/>
    <n v="91504159.730000004"/>
    <s v="Dubai"/>
  </r>
  <r>
    <s v="ORD100745"/>
    <s v="Adidas Running Shoes"/>
    <x v="1"/>
    <x v="9"/>
    <x v="1"/>
    <x v="5"/>
    <n v="6413.02"/>
    <n v="2"/>
    <x v="745"/>
    <x v="307"/>
    <n v="2478"/>
    <x v="68"/>
    <m/>
    <m/>
    <s v="Jumia"/>
    <s v="Jum"/>
    <n v="27872.98"/>
    <n v="91504159.730000004"/>
    <n v="91504159.730000004"/>
    <s v="Giza"/>
  </r>
  <r>
    <s v="ORD100746"/>
    <s v="Samsung Galaxy A14"/>
    <x v="0"/>
    <x v="0"/>
    <x v="0"/>
    <x v="5"/>
    <n v="2452.62"/>
    <n v="2"/>
    <x v="746"/>
    <x v="106"/>
    <n v="3118"/>
    <x v="316"/>
    <m/>
    <m/>
    <s v="sq"/>
    <s v="sq"/>
    <n v="27872.98"/>
    <n v="92327183.770000085"/>
    <n v="92327183.770000085"/>
    <s v="Giza"/>
  </r>
  <r>
    <s v="ORD100747"/>
    <s v="iPhone 13"/>
    <x v="0"/>
    <x v="4"/>
    <x v="1"/>
    <x v="0"/>
    <n v="8106.78"/>
    <n v="2"/>
    <x v="747"/>
    <x v="28"/>
    <n v="4464"/>
    <x v="183"/>
    <m/>
    <m/>
    <s v="Jumia"/>
    <s v="Jum"/>
    <n v="16284.02"/>
    <n v="92327183.770000085"/>
    <n v="92327183.770000085"/>
    <s v="Cairo"/>
  </r>
  <r>
    <s v="ORD100748"/>
    <s v="Smartwatch FitPro"/>
    <x v="4"/>
    <x v="6"/>
    <x v="1"/>
    <x v="2"/>
    <n v="15381.69"/>
    <n v="2"/>
    <x v="748"/>
    <x v="53"/>
    <n v="1584"/>
    <x v="150"/>
    <m/>
    <m/>
    <s v="Jumia"/>
    <s v="Jum"/>
    <n v="26648.76"/>
    <n v="31420413.200000018"/>
    <n v="31420413.200000018"/>
    <s v="Casablanca"/>
  </r>
  <r>
    <s v="ORD100749"/>
    <s v="HP Pavilion Laptop"/>
    <x v="3"/>
    <x v="3"/>
    <x v="2"/>
    <x v="5"/>
    <n v="10639.4"/>
    <n v="1"/>
    <x v="749"/>
    <x v="337"/>
    <n v="3291"/>
    <x v="17"/>
    <m/>
    <m/>
    <s v="Amazon"/>
    <s v="Amazon"/>
    <n v="27872.98"/>
    <n v="57542997.559999913"/>
    <n v="57542997.559999913"/>
    <s v="Giza"/>
  </r>
  <r>
    <s v="ORD100750"/>
    <s v="Nike Air Max"/>
    <x v="1"/>
    <x v="1"/>
    <x v="0"/>
    <x v="1"/>
    <n v="5561.22"/>
    <n v="1"/>
    <x v="750"/>
    <x v="338"/>
    <n v="957"/>
    <x v="116"/>
    <m/>
    <m/>
    <s v="sq"/>
    <s v="sq"/>
    <n v="13290.4"/>
    <n v="91504159.730000004"/>
    <n v="91504159.730000004"/>
    <s v="Alexandria"/>
  </r>
  <r>
    <s v="ORD100751"/>
    <s v="HP Pavilion Laptop"/>
    <x v="3"/>
    <x v="3"/>
    <x v="2"/>
    <x v="3"/>
    <n v="4678.96"/>
    <n v="4"/>
    <x v="751"/>
    <x v="303"/>
    <n v="252"/>
    <x v="258"/>
    <m/>
    <m/>
    <s v="Amazon"/>
    <s v="Amazon"/>
    <n v="3665.44"/>
    <n v="57542997.559999913"/>
    <n v="57542997.559999913"/>
    <s v="Dubai"/>
  </r>
  <r>
    <s v="ORD100752"/>
    <s v="Samsung Galaxy A14"/>
    <x v="0"/>
    <x v="0"/>
    <x v="1"/>
    <x v="5"/>
    <n v="13072.25"/>
    <n v="2"/>
    <x v="752"/>
    <x v="329"/>
    <n v="4658"/>
    <x v="317"/>
    <m/>
    <m/>
    <s v="Jumia"/>
    <s v="Jum"/>
    <n v="27872.98"/>
    <n v="92327183.770000085"/>
    <n v="92327183.770000085"/>
    <s v="Giza"/>
  </r>
  <r>
    <s v="ORD100753"/>
    <s v="HP Pavilion Laptop"/>
    <x v="3"/>
    <x v="3"/>
    <x v="1"/>
    <x v="5"/>
    <n v="510.72"/>
    <n v="2"/>
    <x v="753"/>
    <x v="35"/>
    <n v="4611"/>
    <x v="93"/>
    <m/>
    <m/>
    <s v="Jumia"/>
    <s v="Jum"/>
    <n v="27872.98"/>
    <n v="57542997.559999913"/>
    <n v="57542997.559999913"/>
    <s v="Giza"/>
  </r>
  <r>
    <s v="ORD100754"/>
    <s v="HP Pavilion Laptop"/>
    <x v="3"/>
    <x v="3"/>
    <x v="0"/>
    <x v="4"/>
    <n v="19507.259999999998"/>
    <n v="1"/>
    <x v="754"/>
    <x v="184"/>
    <n v="1353"/>
    <x v="104"/>
    <m/>
    <m/>
    <s v="sq"/>
    <s v="sq"/>
    <n v="99349.3"/>
    <n v="57542997.559999913"/>
    <n v="57542997.559999913"/>
    <s v="Riyadh"/>
  </r>
  <r>
    <s v="ORD100755"/>
    <s v="Adidas Running Shoes"/>
    <x v="1"/>
    <x v="9"/>
    <x v="1"/>
    <x v="5"/>
    <n v="3293.39"/>
    <n v="3"/>
    <x v="755"/>
    <x v="17"/>
    <n v="2061"/>
    <x v="168"/>
    <m/>
    <m/>
    <s v="Jumia"/>
    <s v="Jum"/>
    <n v="27872.98"/>
    <n v="91504159.730000004"/>
    <n v="91504159.730000004"/>
    <s v="Giza"/>
  </r>
  <r>
    <s v="ORD100756"/>
    <s v="Adidas Running Shoes"/>
    <x v="1"/>
    <x v="9"/>
    <x v="1"/>
    <x v="0"/>
    <n v="7724.8"/>
    <n v="4"/>
    <x v="756"/>
    <x v="105"/>
    <n v="4941"/>
    <x v="23"/>
    <m/>
    <m/>
    <s v="Jumia"/>
    <s v="Jum"/>
    <n v="16284.02"/>
    <n v="91504159.730000004"/>
    <n v="91504159.730000004"/>
    <s v="Cairo"/>
  </r>
  <r>
    <s v="ORD100757"/>
    <s v="Xiaomi Redmi Note 12"/>
    <x v="0"/>
    <x v="7"/>
    <x v="1"/>
    <x v="4"/>
    <n v="19304.580000000002"/>
    <n v="4"/>
    <x v="757"/>
    <x v="124"/>
    <n v="4235"/>
    <x v="141"/>
    <m/>
    <m/>
    <s v="Jumia"/>
    <s v="Jum"/>
    <n v="99349.3"/>
    <n v="92327183.770000085"/>
    <n v="92327183.770000085"/>
    <s v="Riyadh"/>
  </r>
  <r>
    <s v="ORD100758"/>
    <s v="Samsung Galaxy A14"/>
    <x v="0"/>
    <x v="0"/>
    <x v="1"/>
    <x v="5"/>
    <n v="18419.73"/>
    <n v="3"/>
    <x v="758"/>
    <x v="328"/>
    <n v="2624"/>
    <x v="230"/>
    <m/>
    <m/>
    <s v="Jumia"/>
    <s v="Jum"/>
    <n v="27872.98"/>
    <n v="92327183.770000085"/>
    <n v="92327183.770000085"/>
    <s v="Giza"/>
  </r>
  <r>
    <s v="ORD100759"/>
    <s v="Xiaomi Redmi Note 12"/>
    <x v="0"/>
    <x v="7"/>
    <x v="1"/>
    <x v="3"/>
    <n v="18691.8"/>
    <n v="2"/>
    <x v="759"/>
    <x v="191"/>
    <n v="3925"/>
    <x v="200"/>
    <m/>
    <m/>
    <s v="Jumia"/>
    <s v="Jum"/>
    <n v="3665.44"/>
    <n v="92327183.770000085"/>
    <n v="92327183.770000085"/>
    <s v="Dubai"/>
  </r>
  <r>
    <s v="ORD100760"/>
    <s v="iPhone 13"/>
    <x v="0"/>
    <x v="4"/>
    <x v="0"/>
    <x v="1"/>
    <n v="4058.49"/>
    <n v="1"/>
    <x v="760"/>
    <x v="286"/>
    <n v="3241"/>
    <x v="223"/>
    <m/>
    <m/>
    <s v="sq"/>
    <s v="sq"/>
    <n v="13290.4"/>
    <n v="92327183.770000085"/>
    <n v="92327183.770000085"/>
    <s v="Alexandria"/>
  </r>
  <r>
    <s v="ORD100761"/>
    <s v="Adidas Running Shoes"/>
    <x v="1"/>
    <x v="9"/>
    <x v="1"/>
    <x v="2"/>
    <n v="6422.64"/>
    <n v="4"/>
    <x v="761"/>
    <x v="154"/>
    <n v="4866"/>
    <x v="214"/>
    <m/>
    <m/>
    <s v="Jumia"/>
    <s v="Jum"/>
    <n v="26648.76"/>
    <n v="91504159.730000004"/>
    <n v="91504159.730000004"/>
    <s v="Casablanca"/>
  </r>
  <r>
    <s v="ORD100762"/>
    <s v="Samsung Galaxy A14"/>
    <x v="0"/>
    <x v="0"/>
    <x v="0"/>
    <x v="0"/>
    <n v="17561.73"/>
    <n v="4"/>
    <x v="762"/>
    <x v="222"/>
    <n v="1249"/>
    <x v="151"/>
    <m/>
    <m/>
    <s v="sq"/>
    <s v="sq"/>
    <n v="16284.02"/>
    <n v="92327183.770000085"/>
    <n v="92327183.770000085"/>
    <s v="Cairo"/>
  </r>
  <r>
    <s v="ORD100763"/>
    <s v="Adidas Running Shoes"/>
    <x v="1"/>
    <x v="9"/>
    <x v="1"/>
    <x v="5"/>
    <n v="17360.599999999999"/>
    <n v="4"/>
    <x v="763"/>
    <x v="328"/>
    <n v="4768"/>
    <x v="82"/>
    <m/>
    <m/>
    <s v="Jumia"/>
    <s v="Jum"/>
    <n v="27872.98"/>
    <n v="91504159.730000004"/>
    <n v="91504159.730000004"/>
    <s v="Giza"/>
  </r>
  <r>
    <s v="ORD100764"/>
    <s v="Xiaomi Redmi Note 12"/>
    <x v="0"/>
    <x v="7"/>
    <x v="2"/>
    <x v="3"/>
    <n v="17594.5"/>
    <n v="3"/>
    <x v="764"/>
    <x v="204"/>
    <n v="294"/>
    <x v="36"/>
    <m/>
    <m/>
    <s v="Amazon"/>
    <s v="Amazon"/>
    <n v="3665.44"/>
    <n v="92327183.770000085"/>
    <n v="92327183.770000085"/>
    <s v="Dubai"/>
  </r>
  <r>
    <s v="ORD100765"/>
    <s v="Dell Inspiron 3501"/>
    <x v="3"/>
    <x v="8"/>
    <x v="0"/>
    <x v="5"/>
    <n v="8520.09"/>
    <n v="3"/>
    <x v="765"/>
    <x v="339"/>
    <n v="2280"/>
    <x v="318"/>
    <m/>
    <m/>
    <s v="sq"/>
    <s v="sq"/>
    <n v="27872.98"/>
    <n v="57542997.559999913"/>
    <n v="57542997.559999913"/>
    <s v="Giza"/>
  </r>
  <r>
    <s v="ORD100766"/>
    <s v="Dell Inspiron 3501"/>
    <x v="3"/>
    <x v="8"/>
    <x v="0"/>
    <x v="4"/>
    <n v="3138.25"/>
    <n v="5"/>
    <x v="766"/>
    <x v="128"/>
    <n v="3196"/>
    <x v="249"/>
    <m/>
    <m/>
    <s v="sq"/>
    <s v="sq"/>
    <n v="99349.3"/>
    <n v="57542997.559999913"/>
    <n v="57542997.559999913"/>
    <s v="Riyadh"/>
  </r>
  <r>
    <s v="ORD100767"/>
    <s v="Bluetooth Headset"/>
    <x v="2"/>
    <x v="2"/>
    <x v="0"/>
    <x v="4"/>
    <n v="18354.43"/>
    <n v="4"/>
    <x v="767"/>
    <x v="140"/>
    <n v="2187"/>
    <x v="116"/>
    <m/>
    <m/>
    <s v="sq"/>
    <s v="sq"/>
    <n v="99349.3"/>
    <n v="29200970.130000021"/>
    <n v="29200970.130000021"/>
    <s v="Riyadh"/>
  </r>
  <r>
    <s v="ORD100768"/>
    <s v="Samsung Galaxy A14"/>
    <x v="0"/>
    <x v="0"/>
    <x v="2"/>
    <x v="3"/>
    <n v="15173.24"/>
    <n v="4"/>
    <x v="768"/>
    <x v="143"/>
    <n v="1631"/>
    <x v="319"/>
    <m/>
    <m/>
    <s v="Amazon"/>
    <s v="Amazon"/>
    <n v="3665.44"/>
    <n v="92327183.770000085"/>
    <n v="92327183.770000085"/>
    <s v="Dubai"/>
  </r>
  <r>
    <s v="ORD100769"/>
    <s v="HP Pavilion Laptop"/>
    <x v="3"/>
    <x v="3"/>
    <x v="2"/>
    <x v="0"/>
    <n v="16655.669999999998"/>
    <n v="2"/>
    <x v="769"/>
    <x v="160"/>
    <n v="3444"/>
    <x v="164"/>
    <m/>
    <m/>
    <s v="Amazon"/>
    <s v="Amazon"/>
    <n v="16284.02"/>
    <n v="57542997.559999913"/>
    <n v="57542997.559999913"/>
    <s v="Cairo"/>
  </r>
  <r>
    <s v="ORD100770"/>
    <s v="iPhone 13"/>
    <x v="0"/>
    <x v="4"/>
    <x v="0"/>
    <x v="5"/>
    <n v="1516.78"/>
    <n v="3"/>
    <x v="770"/>
    <x v="330"/>
    <n v="4385"/>
    <x v="161"/>
    <m/>
    <m/>
    <s v="sq"/>
    <s v="sq"/>
    <n v="27872.98"/>
    <n v="92327183.770000085"/>
    <n v="92327183.770000085"/>
    <s v="Giza"/>
  </r>
  <r>
    <s v="ORD100771"/>
    <s v="Dell Inspiron 3501"/>
    <x v="3"/>
    <x v="8"/>
    <x v="1"/>
    <x v="1"/>
    <n v="5381.34"/>
    <n v="1"/>
    <x v="771"/>
    <x v="86"/>
    <n v="769"/>
    <x v="86"/>
    <m/>
    <m/>
    <s v="Jumia"/>
    <s v="Jum"/>
    <n v="13290.4"/>
    <n v="57542997.559999913"/>
    <n v="57542997.559999913"/>
    <s v="Alexandria"/>
  </r>
  <r>
    <s v="ORD100772"/>
    <s v="Adidas Running Shoes"/>
    <x v="1"/>
    <x v="9"/>
    <x v="1"/>
    <x v="0"/>
    <n v="8685.6"/>
    <n v="1"/>
    <x v="772"/>
    <x v="98"/>
    <n v="94"/>
    <x v="34"/>
    <m/>
    <m/>
    <s v="Jumia"/>
    <s v="Jum"/>
    <n v="16284.02"/>
    <n v="91504159.730000004"/>
    <n v="91504159.730000004"/>
    <s v="Cairo"/>
  </r>
  <r>
    <s v="ORD100773"/>
    <s v="HP Pavilion Laptop"/>
    <x v="3"/>
    <x v="3"/>
    <x v="1"/>
    <x v="5"/>
    <n v="601.70000000000005"/>
    <n v="5"/>
    <x v="773"/>
    <x v="86"/>
    <n v="1330"/>
    <x v="28"/>
    <m/>
    <m/>
    <s v="Jumia"/>
    <s v="Jum"/>
    <n v="27872.98"/>
    <n v="57542997.559999913"/>
    <n v="57542997.559999913"/>
    <s v="Giza"/>
  </r>
  <r>
    <s v="ORD100774"/>
    <s v="Adidas Running Shoes"/>
    <x v="1"/>
    <x v="9"/>
    <x v="0"/>
    <x v="4"/>
    <n v="19150.97"/>
    <n v="1"/>
    <x v="774"/>
    <x v="235"/>
    <n v="2543"/>
    <x v="86"/>
    <m/>
    <m/>
    <s v="sq"/>
    <s v="sq"/>
    <n v="99349.3"/>
    <n v="91504159.730000004"/>
    <n v="91504159.730000004"/>
    <s v="Riyadh"/>
  </r>
  <r>
    <s v="ORD100775"/>
    <s v="T-shirt Cotton"/>
    <x v="1"/>
    <x v="5"/>
    <x v="1"/>
    <x v="5"/>
    <n v="5483.26"/>
    <n v="3"/>
    <x v="775"/>
    <x v="174"/>
    <n v="2140"/>
    <x v="263"/>
    <m/>
    <m/>
    <s v="Jumia"/>
    <s v="Jum"/>
    <n v="27872.98"/>
    <n v="91504159.730000004"/>
    <n v="91504159.730000004"/>
    <s v="Giza"/>
  </r>
  <r>
    <s v="ORD100776"/>
    <s v="Samsung Galaxy A14"/>
    <x v="0"/>
    <x v="0"/>
    <x v="0"/>
    <x v="5"/>
    <n v="14025.27"/>
    <n v="4"/>
    <x v="776"/>
    <x v="86"/>
    <n v="1224"/>
    <x v="104"/>
    <m/>
    <m/>
    <s v="sq"/>
    <s v="sq"/>
    <n v="27872.98"/>
    <n v="92327183.770000085"/>
    <n v="92327183.770000085"/>
    <s v="Giza"/>
  </r>
  <r>
    <s v="ORD100777"/>
    <s v="HP Pavilion Laptop"/>
    <x v="3"/>
    <x v="3"/>
    <x v="0"/>
    <x v="2"/>
    <n v="19199.830000000002"/>
    <n v="1"/>
    <x v="777"/>
    <x v="37"/>
    <n v="3741"/>
    <x v="140"/>
    <m/>
    <m/>
    <s v="sq"/>
    <s v="sq"/>
    <n v="26648.76"/>
    <n v="57542997.559999913"/>
    <n v="57542997.559999913"/>
    <s v="Casablanca"/>
  </r>
  <r>
    <s v="ORD100778"/>
    <s v="Xiaomi Redmi Note 12"/>
    <x v="0"/>
    <x v="7"/>
    <x v="2"/>
    <x v="3"/>
    <n v="1173.46"/>
    <n v="4"/>
    <x v="778"/>
    <x v="306"/>
    <n v="163"/>
    <x v="320"/>
    <m/>
    <m/>
    <s v="Amazon"/>
    <s v="Amazon"/>
    <n v="3665.44"/>
    <n v="92327183.770000085"/>
    <n v="92327183.770000085"/>
    <s v="Dubai"/>
  </r>
  <r>
    <s v="ORD100779"/>
    <s v="iPhone 13"/>
    <x v="0"/>
    <x v="4"/>
    <x v="2"/>
    <x v="1"/>
    <n v="12248.34"/>
    <n v="2"/>
    <x v="779"/>
    <x v="340"/>
    <n v="2888"/>
    <x v="39"/>
    <m/>
    <m/>
    <s v="Amazon"/>
    <s v="Amazon"/>
    <n v="13290.4"/>
    <n v="92327183.770000085"/>
    <n v="92327183.770000085"/>
    <s v="Alexandria"/>
  </r>
  <r>
    <s v="ORD100780"/>
    <s v="T-shirt Cotton"/>
    <x v="1"/>
    <x v="5"/>
    <x v="1"/>
    <x v="4"/>
    <n v="7182.08"/>
    <n v="4"/>
    <x v="780"/>
    <x v="113"/>
    <n v="4986"/>
    <x v="86"/>
    <m/>
    <m/>
    <s v="Jumia"/>
    <s v="Jum"/>
    <n v="99349.3"/>
    <n v="91504159.730000004"/>
    <n v="91504159.730000004"/>
    <s v="Riyadh"/>
  </r>
  <r>
    <s v="ORD100781"/>
    <s v="Samsung Galaxy A14"/>
    <x v="0"/>
    <x v="0"/>
    <x v="1"/>
    <x v="1"/>
    <n v="19600.650000000001"/>
    <n v="3"/>
    <x v="781"/>
    <x v="14"/>
    <n v="2900"/>
    <x v="166"/>
    <m/>
    <m/>
    <s v="Jumia"/>
    <s v="Jum"/>
    <n v="13290.4"/>
    <n v="92327183.770000085"/>
    <n v="92327183.770000085"/>
    <s v="Alexandria"/>
  </r>
  <r>
    <s v="ORD100782"/>
    <s v="Adidas Running Shoes"/>
    <x v="1"/>
    <x v="9"/>
    <x v="1"/>
    <x v="4"/>
    <n v="19023.13"/>
    <n v="2"/>
    <x v="782"/>
    <x v="327"/>
    <n v="2695"/>
    <x v="40"/>
    <m/>
    <m/>
    <s v="Jumia"/>
    <s v="Jum"/>
    <n v="99349.3"/>
    <n v="91504159.730000004"/>
    <n v="91504159.730000004"/>
    <s v="Riyadh"/>
  </r>
  <r>
    <s v="ORD100783"/>
    <s v="T-shirt Cotton"/>
    <x v="1"/>
    <x v="5"/>
    <x v="0"/>
    <x v="2"/>
    <n v="2958.05"/>
    <n v="1"/>
    <x v="783"/>
    <x v="341"/>
    <n v="4949"/>
    <x v="33"/>
    <m/>
    <m/>
    <s v="sq"/>
    <s v="sq"/>
    <n v="26648.76"/>
    <n v="91504159.730000004"/>
    <n v="91504159.730000004"/>
    <s v="Casablanca"/>
  </r>
  <r>
    <s v="ORD100784"/>
    <s v="Bluetooth Headset"/>
    <x v="2"/>
    <x v="2"/>
    <x v="2"/>
    <x v="1"/>
    <n v="7111.2"/>
    <n v="5"/>
    <x v="784"/>
    <x v="342"/>
    <n v="4286"/>
    <x v="258"/>
    <m/>
    <m/>
    <s v="Amazon"/>
    <s v="Amazon"/>
    <n v="13290.4"/>
    <n v="29200970.130000021"/>
    <n v="29200970.130000021"/>
    <s v="Alexandria"/>
  </r>
  <r>
    <s v="ORD100785"/>
    <s v="Bluetooth Headset"/>
    <x v="2"/>
    <x v="2"/>
    <x v="2"/>
    <x v="0"/>
    <n v="18258.79"/>
    <n v="3"/>
    <x v="785"/>
    <x v="10"/>
    <n v="603"/>
    <x v="207"/>
    <m/>
    <m/>
    <s v="Amazon"/>
    <s v="Amazon"/>
    <n v="16284.02"/>
    <n v="29200970.130000021"/>
    <n v="29200970.130000021"/>
    <s v="Cairo"/>
  </r>
  <r>
    <s v="ORD100786"/>
    <s v="HP Pavilion Laptop"/>
    <x v="3"/>
    <x v="3"/>
    <x v="1"/>
    <x v="4"/>
    <n v="3435.11"/>
    <n v="2"/>
    <x v="786"/>
    <x v="89"/>
    <n v="4713"/>
    <x v="71"/>
    <m/>
    <m/>
    <s v="Jumia"/>
    <s v="Jum"/>
    <n v="99349.3"/>
    <n v="57542997.559999913"/>
    <n v="57542997.559999913"/>
    <s v="Riyadh"/>
  </r>
  <r>
    <s v="ORD100787"/>
    <s v="Xiaomi Redmi Note 12"/>
    <x v="0"/>
    <x v="7"/>
    <x v="2"/>
    <x v="3"/>
    <n v="11437.5"/>
    <n v="3"/>
    <x v="787"/>
    <x v="120"/>
    <n v="2978"/>
    <x v="15"/>
    <m/>
    <m/>
    <s v="Amazon"/>
    <s v="Amazon"/>
    <n v="3665.44"/>
    <n v="92327183.770000085"/>
    <n v="92327183.770000085"/>
    <s v="Dubai"/>
  </r>
  <r>
    <s v="ORD100788"/>
    <s v="HP Pavilion Laptop"/>
    <x v="3"/>
    <x v="3"/>
    <x v="1"/>
    <x v="4"/>
    <n v="1930.98"/>
    <n v="4"/>
    <x v="788"/>
    <x v="130"/>
    <n v="3608"/>
    <x v="52"/>
    <m/>
    <m/>
    <s v="Jumia"/>
    <s v="Jum"/>
    <n v="99349.3"/>
    <n v="57542997.559999913"/>
    <n v="57542997.559999913"/>
    <s v="Riyadh"/>
  </r>
  <r>
    <s v="ORD100789"/>
    <s v="T-shirt Cotton"/>
    <x v="1"/>
    <x v="5"/>
    <x v="2"/>
    <x v="3"/>
    <n v="13385.52"/>
    <n v="5"/>
    <x v="789"/>
    <x v="343"/>
    <n v="3651"/>
    <x v="117"/>
    <m/>
    <m/>
    <s v="Amazon"/>
    <s v="Amazon"/>
    <n v="3665.44"/>
    <n v="91504159.730000004"/>
    <n v="91504159.730000004"/>
    <s v="Dubai"/>
  </r>
  <r>
    <s v="ORD100790"/>
    <s v="Adidas Running Shoes"/>
    <x v="1"/>
    <x v="9"/>
    <x v="2"/>
    <x v="4"/>
    <n v="12448.82"/>
    <n v="4"/>
    <x v="790"/>
    <x v="162"/>
    <n v="869"/>
    <x v="238"/>
    <m/>
    <m/>
    <s v="Amazon"/>
    <s v="Amazon"/>
    <n v="99349.3"/>
    <n v="91504159.730000004"/>
    <n v="91504159.730000004"/>
    <s v="Riyadh"/>
  </r>
  <r>
    <s v="ORD100791"/>
    <s v="HP Pavilion Laptop"/>
    <x v="3"/>
    <x v="3"/>
    <x v="1"/>
    <x v="4"/>
    <n v="14075.26"/>
    <n v="2"/>
    <x v="791"/>
    <x v="227"/>
    <n v="1599"/>
    <x v="75"/>
    <m/>
    <m/>
    <s v="Jumia"/>
    <s v="Jum"/>
    <n v="99349.3"/>
    <n v="57542997.559999913"/>
    <n v="57542997.559999913"/>
    <s v="Riyadh"/>
  </r>
  <r>
    <s v="ORD100792"/>
    <s v="Bluetooth Headset"/>
    <x v="2"/>
    <x v="2"/>
    <x v="2"/>
    <x v="1"/>
    <n v="1161.23"/>
    <n v="3"/>
    <x v="792"/>
    <x v="344"/>
    <n v="3896"/>
    <x v="239"/>
    <m/>
    <m/>
    <s v="Amazon"/>
    <s v="Amazon"/>
    <n v="13290.4"/>
    <n v="29200970.130000021"/>
    <n v="29200970.130000021"/>
    <s v="Alexandria"/>
  </r>
  <r>
    <s v="ORD100793"/>
    <s v="T-shirt Cotton"/>
    <x v="1"/>
    <x v="5"/>
    <x v="0"/>
    <x v="1"/>
    <n v="9446.2900000000009"/>
    <n v="3"/>
    <x v="793"/>
    <x v="8"/>
    <n v="3343"/>
    <x v="255"/>
    <m/>
    <m/>
    <s v="sq"/>
    <s v="sq"/>
    <n v="13290.4"/>
    <n v="91504159.730000004"/>
    <n v="91504159.730000004"/>
    <s v="Alexandria"/>
  </r>
  <r>
    <s v="ORD100794"/>
    <s v="Dell Inspiron 3501"/>
    <x v="3"/>
    <x v="8"/>
    <x v="2"/>
    <x v="0"/>
    <n v="5729.76"/>
    <n v="2"/>
    <x v="794"/>
    <x v="242"/>
    <n v="4566"/>
    <x v="114"/>
    <m/>
    <m/>
    <s v="Amazon"/>
    <s v="Amazon"/>
    <n v="16284.02"/>
    <n v="57542997.559999913"/>
    <n v="57542997.559999913"/>
    <s v="Cairo"/>
  </r>
  <r>
    <s v="ORD100795"/>
    <s v="iPhone 13"/>
    <x v="0"/>
    <x v="4"/>
    <x v="0"/>
    <x v="2"/>
    <n v="12441.48"/>
    <n v="4"/>
    <x v="795"/>
    <x v="135"/>
    <n v="1258"/>
    <x v="178"/>
    <m/>
    <m/>
    <s v="sq"/>
    <s v="sq"/>
    <n v="26648.76"/>
    <n v="92327183.770000085"/>
    <n v="92327183.770000085"/>
    <s v="Casablanca"/>
  </r>
  <r>
    <s v="ORD100796"/>
    <s v="Nike Air Max"/>
    <x v="1"/>
    <x v="1"/>
    <x v="1"/>
    <x v="5"/>
    <n v="3392.63"/>
    <n v="4"/>
    <x v="796"/>
    <x v="345"/>
    <n v="2146"/>
    <x v="266"/>
    <m/>
    <m/>
    <s v="Jumia"/>
    <s v="Jum"/>
    <n v="27872.98"/>
    <n v="91504159.730000004"/>
    <n v="91504159.730000004"/>
    <s v="Giza"/>
  </r>
  <r>
    <s v="ORD100797"/>
    <s v="Nike Air Max"/>
    <x v="1"/>
    <x v="1"/>
    <x v="1"/>
    <x v="4"/>
    <n v="13801.39"/>
    <n v="1"/>
    <x v="797"/>
    <x v="82"/>
    <n v="774"/>
    <x v="321"/>
    <m/>
    <m/>
    <s v="Jumia"/>
    <s v="Jum"/>
    <n v="99349.3"/>
    <n v="91504159.730000004"/>
    <n v="91504159.730000004"/>
    <s v="Riyadh"/>
  </r>
  <r>
    <s v="ORD100798"/>
    <s v="Dell Inspiron 3501"/>
    <x v="3"/>
    <x v="8"/>
    <x v="2"/>
    <x v="5"/>
    <n v="9859.99"/>
    <n v="3"/>
    <x v="798"/>
    <x v="278"/>
    <n v="3136"/>
    <x v="293"/>
    <m/>
    <m/>
    <s v="Amazon"/>
    <s v="Amazon"/>
    <n v="27872.98"/>
    <n v="57542997.559999913"/>
    <n v="57542997.559999913"/>
    <s v="Giza"/>
  </r>
  <r>
    <s v="ORD100799"/>
    <s v="Dell Inspiron 3501"/>
    <x v="3"/>
    <x v="8"/>
    <x v="2"/>
    <x v="0"/>
    <n v="2332.81"/>
    <n v="3"/>
    <x v="799"/>
    <x v="166"/>
    <n v="2867"/>
    <x v="322"/>
    <m/>
    <m/>
    <s v="Amazon"/>
    <s v="Amazon"/>
    <n v="16284.02"/>
    <n v="57542997.559999913"/>
    <n v="57542997.559999913"/>
    <s v="Cairo"/>
  </r>
  <r>
    <s v="ORD100800"/>
    <s v="T-shirt Cotton"/>
    <x v="1"/>
    <x v="5"/>
    <x v="2"/>
    <x v="5"/>
    <n v="3616.66"/>
    <n v="1"/>
    <x v="800"/>
    <x v="28"/>
    <n v="3103"/>
    <x v="152"/>
    <m/>
    <m/>
    <s v="Amazon"/>
    <s v="Amazon"/>
    <n v="27872.98"/>
    <n v="91504159.730000004"/>
    <n v="91504159.730000004"/>
    <s v="Giza"/>
  </r>
  <r>
    <s v="ORD100801"/>
    <s v="Samsung Galaxy A14"/>
    <x v="0"/>
    <x v="0"/>
    <x v="0"/>
    <x v="0"/>
    <n v="4157.8900000000003"/>
    <n v="1"/>
    <x v="801"/>
    <x v="293"/>
    <n v="678"/>
    <x v="234"/>
    <m/>
    <m/>
    <s v="sq"/>
    <s v="sq"/>
    <n v="16284.02"/>
    <n v="92327183.770000085"/>
    <n v="92327183.770000085"/>
    <s v="Cairo"/>
  </r>
  <r>
    <s v="ORD100802"/>
    <s v="Nike Air Max"/>
    <x v="1"/>
    <x v="1"/>
    <x v="0"/>
    <x v="1"/>
    <n v="12552.79"/>
    <n v="2"/>
    <x v="802"/>
    <x v="346"/>
    <n v="1441"/>
    <x v="85"/>
    <m/>
    <m/>
    <s v="sq"/>
    <s v="sq"/>
    <n v="13290.4"/>
    <n v="91504159.730000004"/>
    <n v="91504159.730000004"/>
    <s v="Alexandria"/>
  </r>
  <r>
    <s v="ORD100803"/>
    <s v="HP Pavilion Laptop"/>
    <x v="3"/>
    <x v="3"/>
    <x v="1"/>
    <x v="2"/>
    <n v="5690.91"/>
    <n v="2"/>
    <x v="803"/>
    <x v="9"/>
    <n v="1739"/>
    <x v="163"/>
    <m/>
    <m/>
    <s v="Jumia"/>
    <s v="Jum"/>
    <n v="26648.76"/>
    <n v="57542997.559999913"/>
    <n v="57542997.559999913"/>
    <s v="Casablanca"/>
  </r>
  <r>
    <s v="ORD100804"/>
    <s v="iPhone 13"/>
    <x v="0"/>
    <x v="4"/>
    <x v="0"/>
    <x v="5"/>
    <n v="7550.17"/>
    <n v="5"/>
    <x v="804"/>
    <x v="239"/>
    <n v="294"/>
    <x v="290"/>
    <m/>
    <m/>
    <s v="sq"/>
    <s v="sq"/>
    <n v="27872.98"/>
    <n v="92327183.770000085"/>
    <n v="92327183.770000085"/>
    <s v="Giza"/>
  </r>
  <r>
    <s v="ORD100805"/>
    <s v="Bluetooth Headset"/>
    <x v="2"/>
    <x v="2"/>
    <x v="0"/>
    <x v="2"/>
    <n v="10854.19"/>
    <n v="2"/>
    <x v="805"/>
    <x v="347"/>
    <n v="628"/>
    <x v="19"/>
    <m/>
    <m/>
    <s v="sq"/>
    <s v="sq"/>
    <n v="26648.76"/>
    <n v="29200970.130000021"/>
    <n v="29200970.130000021"/>
    <s v="Casablanca"/>
  </r>
  <r>
    <s v="ORD100806"/>
    <s v="T-shirt Cotton"/>
    <x v="1"/>
    <x v="5"/>
    <x v="0"/>
    <x v="1"/>
    <n v="5758.22"/>
    <n v="5"/>
    <x v="806"/>
    <x v="289"/>
    <n v="2013"/>
    <x v="263"/>
    <m/>
    <m/>
    <s v="sq"/>
    <s v="sq"/>
    <n v="13290.4"/>
    <n v="91504159.730000004"/>
    <n v="91504159.730000004"/>
    <s v="Alexandria"/>
  </r>
  <r>
    <s v="ORD100807"/>
    <s v="Xiaomi Redmi Note 12"/>
    <x v="0"/>
    <x v="7"/>
    <x v="0"/>
    <x v="3"/>
    <n v="10352.969999999999"/>
    <n v="4"/>
    <x v="807"/>
    <x v="348"/>
    <n v="509"/>
    <x v="113"/>
    <m/>
    <m/>
    <s v="sq"/>
    <s v="sq"/>
    <n v="3665.44"/>
    <n v="92327183.770000085"/>
    <n v="92327183.770000085"/>
    <s v="Dubai"/>
  </r>
  <r>
    <s v="ORD100808"/>
    <s v="Samsung Galaxy A14"/>
    <x v="0"/>
    <x v="0"/>
    <x v="2"/>
    <x v="5"/>
    <n v="19951.93"/>
    <n v="3"/>
    <x v="808"/>
    <x v="108"/>
    <n v="3179"/>
    <x v="91"/>
    <m/>
    <m/>
    <s v="Amazon"/>
    <s v="Amazon"/>
    <n v="27872.98"/>
    <n v="92327183.770000085"/>
    <n v="92327183.770000085"/>
    <s v="Giza"/>
  </r>
  <r>
    <s v="ORD100809"/>
    <s v="Xiaomi Redmi Note 12"/>
    <x v="0"/>
    <x v="7"/>
    <x v="2"/>
    <x v="3"/>
    <n v="8369.92"/>
    <n v="5"/>
    <x v="809"/>
    <x v="239"/>
    <n v="2104"/>
    <x v="223"/>
    <m/>
    <m/>
    <s v="Amazon"/>
    <s v="Amazon"/>
    <n v="3665.44"/>
    <n v="92327183.770000085"/>
    <n v="92327183.770000085"/>
    <s v="Dubai"/>
  </r>
  <r>
    <s v="ORD100810"/>
    <s v="Bluetooth Headset"/>
    <x v="2"/>
    <x v="2"/>
    <x v="2"/>
    <x v="3"/>
    <n v="821.62"/>
    <n v="2"/>
    <x v="810"/>
    <x v="55"/>
    <n v="1516"/>
    <x v="115"/>
    <m/>
    <m/>
    <s v="Amazon"/>
    <s v="Amazon"/>
    <n v="3665.44"/>
    <n v="29200970.130000021"/>
    <n v="29200970.130000021"/>
    <s v="Dubai"/>
  </r>
  <r>
    <s v="ORD100811"/>
    <s v="iPhone 13"/>
    <x v="0"/>
    <x v="4"/>
    <x v="2"/>
    <x v="3"/>
    <n v="962.68"/>
    <n v="1"/>
    <x v="811"/>
    <x v="265"/>
    <n v="2787"/>
    <x v="158"/>
    <m/>
    <m/>
    <s v="Amazon"/>
    <s v="Amazon"/>
    <n v="3665.44"/>
    <n v="92327183.770000085"/>
    <n v="92327183.770000085"/>
    <s v="Dubai"/>
  </r>
  <r>
    <s v="ORD100812"/>
    <s v="Xiaomi Redmi Note 12"/>
    <x v="0"/>
    <x v="7"/>
    <x v="1"/>
    <x v="1"/>
    <n v="5757.07"/>
    <n v="4"/>
    <x v="812"/>
    <x v="46"/>
    <n v="249"/>
    <x v="323"/>
    <m/>
    <m/>
    <s v="Jumia"/>
    <s v="Jum"/>
    <n v="13290.4"/>
    <n v="92327183.770000085"/>
    <n v="92327183.770000085"/>
    <s v="Alexandria"/>
  </r>
  <r>
    <s v="ORD100813"/>
    <s v="Bluetooth Headset"/>
    <x v="2"/>
    <x v="2"/>
    <x v="0"/>
    <x v="4"/>
    <n v="9997.32"/>
    <n v="5"/>
    <x v="813"/>
    <x v="178"/>
    <n v="2054"/>
    <x v="279"/>
    <m/>
    <m/>
    <s v="sq"/>
    <s v="sq"/>
    <n v="99349.3"/>
    <n v="29200970.130000021"/>
    <n v="29200970.130000021"/>
    <s v="Riyadh"/>
  </r>
  <r>
    <s v="ORD100814"/>
    <s v="Dell Inspiron 3501"/>
    <x v="3"/>
    <x v="8"/>
    <x v="0"/>
    <x v="4"/>
    <n v="5560.83"/>
    <n v="1"/>
    <x v="814"/>
    <x v="42"/>
    <n v="2418"/>
    <x v="82"/>
    <m/>
    <m/>
    <s v="sq"/>
    <s v="sq"/>
    <n v="99349.3"/>
    <n v="57542997.559999913"/>
    <n v="57542997.559999913"/>
    <s v="Riyadh"/>
  </r>
  <r>
    <s v="ORD100815"/>
    <s v="Smartwatch FitPro"/>
    <x v="4"/>
    <x v="6"/>
    <x v="1"/>
    <x v="4"/>
    <n v="15464.3"/>
    <n v="4"/>
    <x v="815"/>
    <x v="183"/>
    <n v="4676"/>
    <x v="24"/>
    <m/>
    <m/>
    <s v="Jumia"/>
    <s v="Jum"/>
    <n v="99349.3"/>
    <n v="31420413.200000018"/>
    <n v="31420413.200000018"/>
    <s v="Riyadh"/>
  </r>
  <r>
    <s v="ORD100816"/>
    <s v="Nike Air Max"/>
    <x v="1"/>
    <x v="1"/>
    <x v="0"/>
    <x v="5"/>
    <n v="4288.49"/>
    <n v="1"/>
    <x v="816"/>
    <x v="293"/>
    <n v="364"/>
    <x v="320"/>
    <m/>
    <m/>
    <s v="sq"/>
    <s v="sq"/>
    <n v="27872.98"/>
    <n v="91504159.730000004"/>
    <n v="91504159.730000004"/>
    <s v="Giza"/>
  </r>
  <r>
    <s v="ORD100817"/>
    <s v="Smartwatch FitPro"/>
    <x v="4"/>
    <x v="6"/>
    <x v="2"/>
    <x v="0"/>
    <n v="2514.5500000000002"/>
    <n v="4"/>
    <x v="817"/>
    <x v="75"/>
    <n v="4135"/>
    <x v="237"/>
    <m/>
    <m/>
    <s v="Amazon"/>
    <s v="Amazon"/>
    <n v="16284.02"/>
    <n v="31420413.200000018"/>
    <n v="31420413.200000018"/>
    <s v="Cairo"/>
  </r>
  <r>
    <s v="ORD100818"/>
    <s v="Samsung Galaxy A14"/>
    <x v="0"/>
    <x v="0"/>
    <x v="0"/>
    <x v="5"/>
    <n v="8997.8799999999992"/>
    <n v="2"/>
    <x v="818"/>
    <x v="43"/>
    <n v="2677"/>
    <x v="247"/>
    <m/>
    <m/>
    <s v="sq"/>
    <s v="sq"/>
    <n v="27872.98"/>
    <n v="92327183.770000085"/>
    <n v="92327183.770000085"/>
    <s v="Giza"/>
  </r>
  <r>
    <s v="ORD100819"/>
    <s v="HP Pavilion Laptop"/>
    <x v="3"/>
    <x v="3"/>
    <x v="0"/>
    <x v="0"/>
    <n v="13531.7"/>
    <n v="4"/>
    <x v="819"/>
    <x v="323"/>
    <n v="4044"/>
    <x v="250"/>
    <m/>
    <m/>
    <s v="sq"/>
    <s v="sq"/>
    <n v="16284.02"/>
    <n v="57542997.559999913"/>
    <n v="57542997.559999913"/>
    <s v="Cairo"/>
  </r>
  <r>
    <s v="ORD100820"/>
    <s v="T-shirt Cotton"/>
    <x v="1"/>
    <x v="5"/>
    <x v="2"/>
    <x v="0"/>
    <n v="18837.419999999998"/>
    <n v="2"/>
    <x v="820"/>
    <x v="310"/>
    <n v="1662"/>
    <x v="213"/>
    <m/>
    <m/>
    <s v="Amazon"/>
    <s v="Amazon"/>
    <n v="16284.02"/>
    <n v="91504159.730000004"/>
    <n v="91504159.730000004"/>
    <s v="Cairo"/>
  </r>
  <r>
    <s v="ORD100821"/>
    <s v="Samsung Galaxy A14"/>
    <x v="0"/>
    <x v="0"/>
    <x v="2"/>
    <x v="2"/>
    <n v="15509.13"/>
    <n v="5"/>
    <x v="821"/>
    <x v="189"/>
    <n v="3689"/>
    <x v="19"/>
    <m/>
    <m/>
    <s v="Amazon"/>
    <s v="Amazon"/>
    <n v="26648.76"/>
    <n v="92327183.770000085"/>
    <n v="92327183.770000085"/>
    <s v="Casablanca"/>
  </r>
  <r>
    <s v="ORD100822"/>
    <s v="T-shirt Cotton"/>
    <x v="1"/>
    <x v="5"/>
    <x v="1"/>
    <x v="2"/>
    <n v="7795.74"/>
    <n v="1"/>
    <x v="822"/>
    <x v="349"/>
    <n v="3095"/>
    <x v="127"/>
    <m/>
    <m/>
    <s v="Jumia"/>
    <s v="Jum"/>
    <n v="26648.76"/>
    <n v="91504159.730000004"/>
    <n v="91504159.730000004"/>
    <s v="Casablanca"/>
  </r>
  <r>
    <s v="ORD100823"/>
    <s v="Dell Inspiron 3501"/>
    <x v="3"/>
    <x v="8"/>
    <x v="2"/>
    <x v="2"/>
    <n v="19708.47"/>
    <n v="4"/>
    <x v="823"/>
    <x v="298"/>
    <n v="2395"/>
    <x v="324"/>
    <m/>
    <m/>
    <s v="Amazon"/>
    <s v="Amazon"/>
    <n v="26648.76"/>
    <n v="57542997.559999913"/>
    <n v="57542997.559999913"/>
    <s v="Casablanca"/>
  </r>
  <r>
    <s v="ORD100824"/>
    <s v="Bluetooth Headset"/>
    <x v="2"/>
    <x v="2"/>
    <x v="0"/>
    <x v="3"/>
    <n v="12651.4"/>
    <n v="5"/>
    <x v="824"/>
    <x v="281"/>
    <n v="2279"/>
    <x v="136"/>
    <m/>
    <m/>
    <s v="sq"/>
    <s v="sq"/>
    <n v="3665.44"/>
    <n v="29200970.130000021"/>
    <n v="29200970.130000021"/>
    <s v="Dubai"/>
  </r>
  <r>
    <s v="ORD100825"/>
    <s v="iPhone 13"/>
    <x v="0"/>
    <x v="4"/>
    <x v="2"/>
    <x v="2"/>
    <n v="17095.689999999999"/>
    <n v="5"/>
    <x v="825"/>
    <x v="135"/>
    <n v="73"/>
    <x v="271"/>
    <m/>
    <m/>
    <s v="Amazon"/>
    <s v="Amazon"/>
    <n v="26648.76"/>
    <n v="92327183.770000085"/>
    <n v="92327183.770000085"/>
    <s v="Casablanca"/>
  </r>
  <r>
    <s v="ORD100826"/>
    <s v="iPhone 13"/>
    <x v="0"/>
    <x v="4"/>
    <x v="2"/>
    <x v="3"/>
    <n v="9293.92"/>
    <n v="3"/>
    <x v="826"/>
    <x v="350"/>
    <n v="407"/>
    <x v="209"/>
    <m/>
    <m/>
    <s v="Amazon"/>
    <s v="Amazon"/>
    <n v="3665.44"/>
    <n v="92327183.770000085"/>
    <n v="92327183.770000085"/>
    <s v="Dubai"/>
  </r>
  <r>
    <s v="ORD100827"/>
    <s v="Smartwatch FitPro"/>
    <x v="4"/>
    <x v="6"/>
    <x v="1"/>
    <x v="0"/>
    <n v="19017.25"/>
    <n v="3"/>
    <x v="827"/>
    <x v="303"/>
    <n v="715"/>
    <x v="43"/>
    <m/>
    <m/>
    <s v="Jumia"/>
    <s v="Jum"/>
    <n v="16284.02"/>
    <n v="31420413.200000018"/>
    <n v="31420413.200000018"/>
    <s v="Cairo"/>
  </r>
  <r>
    <s v="ORD100828"/>
    <s v="Smartwatch FitPro"/>
    <x v="4"/>
    <x v="6"/>
    <x v="2"/>
    <x v="5"/>
    <n v="10817.44"/>
    <n v="3"/>
    <x v="828"/>
    <x v="230"/>
    <n v="828"/>
    <x v="157"/>
    <m/>
    <m/>
    <s v="Amazon"/>
    <s v="Amazon"/>
    <n v="27872.98"/>
    <n v="31420413.200000018"/>
    <n v="31420413.200000018"/>
    <s v="Giza"/>
  </r>
  <r>
    <s v="ORD100829"/>
    <s v="Bluetooth Headset"/>
    <x v="2"/>
    <x v="2"/>
    <x v="0"/>
    <x v="1"/>
    <n v="12273.83"/>
    <n v="1"/>
    <x v="829"/>
    <x v="192"/>
    <n v="3682"/>
    <x v="52"/>
    <m/>
    <m/>
    <s v="sq"/>
    <s v="sq"/>
    <n v="13290.4"/>
    <n v="29200970.130000021"/>
    <n v="29200970.130000021"/>
    <s v="Alexandria"/>
  </r>
  <r>
    <s v="ORD100830"/>
    <s v="HP Pavilion Laptop"/>
    <x v="3"/>
    <x v="3"/>
    <x v="2"/>
    <x v="2"/>
    <n v="5437.17"/>
    <n v="3"/>
    <x v="830"/>
    <x v="60"/>
    <n v="275"/>
    <x v="180"/>
    <m/>
    <m/>
    <s v="Amazon"/>
    <s v="Amazon"/>
    <n v="26648.76"/>
    <n v="57542997.559999913"/>
    <n v="57542997.559999913"/>
    <s v="Casablanca"/>
  </r>
  <r>
    <s v="ORD100831"/>
    <s v="Smartwatch FitPro"/>
    <x v="4"/>
    <x v="6"/>
    <x v="0"/>
    <x v="4"/>
    <n v="19610.689999999999"/>
    <n v="2"/>
    <x v="831"/>
    <x v="303"/>
    <n v="876"/>
    <x v="70"/>
    <m/>
    <m/>
    <s v="sq"/>
    <s v="sq"/>
    <n v="99349.3"/>
    <n v="31420413.200000018"/>
    <n v="31420413.200000018"/>
    <s v="Riyadh"/>
  </r>
  <r>
    <s v="ORD100832"/>
    <s v="Nike Air Max"/>
    <x v="1"/>
    <x v="1"/>
    <x v="2"/>
    <x v="5"/>
    <n v="17317.2"/>
    <n v="4"/>
    <x v="832"/>
    <x v="351"/>
    <n v="2565"/>
    <x v="158"/>
    <m/>
    <m/>
    <s v="Amazon"/>
    <s v="Amazon"/>
    <n v="27872.98"/>
    <n v="91504159.730000004"/>
    <n v="91504159.730000004"/>
    <s v="Giza"/>
  </r>
  <r>
    <s v="ORD100833"/>
    <s v="Smartwatch FitPro"/>
    <x v="4"/>
    <x v="6"/>
    <x v="0"/>
    <x v="1"/>
    <n v="7479.26"/>
    <n v="4"/>
    <x v="833"/>
    <x v="61"/>
    <n v="1826"/>
    <x v="150"/>
    <m/>
    <m/>
    <s v="sq"/>
    <s v="sq"/>
    <n v="13290.4"/>
    <n v="31420413.200000018"/>
    <n v="31420413.200000018"/>
    <s v="Alexandria"/>
  </r>
  <r>
    <s v="ORD100834"/>
    <s v="Adidas Running Shoes"/>
    <x v="1"/>
    <x v="9"/>
    <x v="2"/>
    <x v="0"/>
    <n v="3859.16"/>
    <n v="1"/>
    <x v="834"/>
    <x v="155"/>
    <n v="3330"/>
    <x v="205"/>
    <m/>
    <m/>
    <s v="Amazon"/>
    <s v="Amazon"/>
    <n v="16284.02"/>
    <n v="91504159.730000004"/>
    <n v="91504159.730000004"/>
    <s v="Cairo"/>
  </r>
  <r>
    <s v="ORD100835"/>
    <s v="T-shirt Cotton"/>
    <x v="1"/>
    <x v="5"/>
    <x v="1"/>
    <x v="2"/>
    <n v="3032.55"/>
    <n v="4"/>
    <x v="835"/>
    <x v="211"/>
    <n v="2127"/>
    <x v="325"/>
    <m/>
    <m/>
    <s v="Jumia"/>
    <s v="Jum"/>
    <n v="26648.76"/>
    <n v="91504159.730000004"/>
    <n v="91504159.730000004"/>
    <s v="Casablanca"/>
  </r>
  <r>
    <s v="ORD100836"/>
    <s v="HP Pavilion Laptop"/>
    <x v="3"/>
    <x v="3"/>
    <x v="2"/>
    <x v="3"/>
    <n v="13856.47"/>
    <n v="2"/>
    <x v="836"/>
    <x v="286"/>
    <n v="3370"/>
    <x v="75"/>
    <m/>
    <m/>
    <s v="Amazon"/>
    <s v="Amazon"/>
    <n v="3665.44"/>
    <n v="57542997.559999913"/>
    <n v="57542997.559999913"/>
    <s v="Dubai"/>
  </r>
  <r>
    <s v="ORD100837"/>
    <s v="Dell Inspiron 3501"/>
    <x v="3"/>
    <x v="8"/>
    <x v="1"/>
    <x v="3"/>
    <n v="3373.48"/>
    <n v="4"/>
    <x v="837"/>
    <x v="36"/>
    <n v="4178"/>
    <x v="187"/>
    <m/>
    <m/>
    <s v="Jumia"/>
    <s v="Jum"/>
    <n v="3665.44"/>
    <n v="57542997.559999913"/>
    <n v="57542997.559999913"/>
    <s v="Dubai"/>
  </r>
  <r>
    <s v="ORD100838"/>
    <s v="HP Pavilion Laptop"/>
    <x v="3"/>
    <x v="3"/>
    <x v="2"/>
    <x v="4"/>
    <n v="12926.37"/>
    <n v="4"/>
    <x v="838"/>
    <x v="352"/>
    <n v="3631"/>
    <x v="107"/>
    <m/>
    <m/>
    <s v="Amazon"/>
    <s v="Amazon"/>
    <n v="99349.3"/>
    <n v="57542997.559999913"/>
    <n v="57542997.559999913"/>
    <s v="Riyadh"/>
  </r>
  <r>
    <s v="ORD100839"/>
    <s v="HP Pavilion Laptop"/>
    <x v="3"/>
    <x v="3"/>
    <x v="0"/>
    <x v="1"/>
    <n v="2551.1799999999998"/>
    <n v="2"/>
    <x v="839"/>
    <x v="304"/>
    <n v="1605"/>
    <x v="326"/>
    <m/>
    <m/>
    <s v="sq"/>
    <s v="sq"/>
    <n v="13290.4"/>
    <n v="57542997.559999913"/>
    <n v="57542997.559999913"/>
    <s v="Alexandria"/>
  </r>
  <r>
    <s v="ORD100840"/>
    <s v="T-shirt Cotton"/>
    <x v="1"/>
    <x v="5"/>
    <x v="0"/>
    <x v="1"/>
    <n v="4053.5"/>
    <n v="5"/>
    <x v="840"/>
    <x v="26"/>
    <n v="3057"/>
    <x v="182"/>
    <m/>
    <m/>
    <s v="sq"/>
    <s v="sq"/>
    <n v="13290.4"/>
    <n v="91504159.730000004"/>
    <n v="91504159.730000004"/>
    <s v="Alexandria"/>
  </r>
  <r>
    <s v="ORD100841"/>
    <s v="Xiaomi Redmi Note 12"/>
    <x v="0"/>
    <x v="7"/>
    <x v="1"/>
    <x v="5"/>
    <n v="3295.12"/>
    <n v="4"/>
    <x v="841"/>
    <x v="57"/>
    <n v="3382"/>
    <x v="327"/>
    <m/>
    <m/>
    <s v="Jumia"/>
    <s v="Jum"/>
    <n v="27872.98"/>
    <n v="92327183.770000085"/>
    <n v="92327183.770000085"/>
    <s v="Giza"/>
  </r>
  <r>
    <s v="ORD100842"/>
    <s v="Adidas Running Shoes"/>
    <x v="1"/>
    <x v="9"/>
    <x v="0"/>
    <x v="5"/>
    <n v="19126.009999999998"/>
    <n v="1"/>
    <x v="842"/>
    <x v="353"/>
    <n v="3209"/>
    <x v="206"/>
    <m/>
    <m/>
    <s v="sq"/>
    <s v="sq"/>
    <n v="27872.98"/>
    <n v="91504159.730000004"/>
    <n v="91504159.730000004"/>
    <s v="Giza"/>
  </r>
  <r>
    <s v="ORD100843"/>
    <s v="Smartwatch FitPro"/>
    <x v="4"/>
    <x v="6"/>
    <x v="0"/>
    <x v="1"/>
    <n v="16771.66"/>
    <n v="1"/>
    <x v="843"/>
    <x v="113"/>
    <n v="1623"/>
    <x v="258"/>
    <m/>
    <m/>
    <s v="sq"/>
    <s v="sq"/>
    <n v="13290.4"/>
    <n v="31420413.200000018"/>
    <n v="31420413.200000018"/>
    <s v="Alexandria"/>
  </r>
  <r>
    <s v="ORD100844"/>
    <s v="Xiaomi Redmi Note 12"/>
    <x v="0"/>
    <x v="7"/>
    <x v="0"/>
    <x v="4"/>
    <n v="1216.48"/>
    <n v="4"/>
    <x v="844"/>
    <x v="322"/>
    <n v="4471"/>
    <x v="81"/>
    <m/>
    <m/>
    <s v="sq"/>
    <s v="sq"/>
    <n v="99349.3"/>
    <n v="92327183.770000085"/>
    <n v="92327183.770000085"/>
    <s v="Riyadh"/>
  </r>
  <r>
    <s v="ORD100845"/>
    <s v="Xiaomi Redmi Note 12"/>
    <x v="0"/>
    <x v="7"/>
    <x v="0"/>
    <x v="5"/>
    <n v="4792.21"/>
    <n v="3"/>
    <x v="845"/>
    <x v="115"/>
    <n v="152"/>
    <x v="328"/>
    <m/>
    <m/>
    <s v="sq"/>
    <s v="sq"/>
    <n v="27872.98"/>
    <n v="92327183.770000085"/>
    <n v="92327183.770000085"/>
    <s v="Giza"/>
  </r>
  <r>
    <s v="ORD100846"/>
    <s v="Xiaomi Redmi Note 12"/>
    <x v="0"/>
    <x v="7"/>
    <x v="2"/>
    <x v="3"/>
    <n v="15839.39"/>
    <n v="5"/>
    <x v="846"/>
    <x v="37"/>
    <n v="2714"/>
    <x v="288"/>
    <m/>
    <m/>
    <s v="Amazon"/>
    <s v="Amazon"/>
    <n v="3665.44"/>
    <n v="92327183.770000085"/>
    <n v="92327183.770000085"/>
    <s v="Dubai"/>
  </r>
  <r>
    <s v="ORD100847"/>
    <s v="HP Pavilion Laptop"/>
    <x v="3"/>
    <x v="3"/>
    <x v="0"/>
    <x v="4"/>
    <n v="18656.8"/>
    <n v="1"/>
    <x v="847"/>
    <x v="191"/>
    <n v="1153"/>
    <x v="329"/>
    <m/>
    <m/>
    <s v="sq"/>
    <s v="sq"/>
    <n v="99349.3"/>
    <n v="57542997.559999913"/>
    <n v="57542997.559999913"/>
    <s v="Riyadh"/>
  </r>
  <r>
    <s v="ORD100848"/>
    <s v="iPhone 13"/>
    <x v="0"/>
    <x v="4"/>
    <x v="2"/>
    <x v="2"/>
    <n v="11389.67"/>
    <n v="4"/>
    <x v="848"/>
    <x v="29"/>
    <n v="1685"/>
    <x v="189"/>
    <m/>
    <m/>
    <s v="Amazon"/>
    <s v="Amazon"/>
    <n v="26648.76"/>
    <n v="92327183.770000085"/>
    <n v="92327183.770000085"/>
    <s v="Casablanca"/>
  </r>
  <r>
    <s v="ORD100849"/>
    <s v="iPhone 13"/>
    <x v="0"/>
    <x v="4"/>
    <x v="2"/>
    <x v="1"/>
    <n v="4442.53"/>
    <n v="4"/>
    <x v="849"/>
    <x v="354"/>
    <n v="118"/>
    <x v="300"/>
    <m/>
    <m/>
    <s v="Amazon"/>
    <s v="Amazon"/>
    <n v="13290.4"/>
    <n v="92327183.770000085"/>
    <n v="92327183.770000085"/>
    <s v="Alexandria"/>
  </r>
  <r>
    <s v="ORD100850"/>
    <s v="Dell Inspiron 3501"/>
    <x v="3"/>
    <x v="8"/>
    <x v="2"/>
    <x v="1"/>
    <n v="6074.45"/>
    <n v="5"/>
    <x v="850"/>
    <x v="283"/>
    <n v="3298"/>
    <x v="318"/>
    <m/>
    <m/>
    <s v="Amazon"/>
    <s v="Amazon"/>
    <n v="13290.4"/>
    <n v="57542997.559999913"/>
    <n v="57542997.559999913"/>
    <s v="Alexandria"/>
  </r>
  <r>
    <s v="ORD100851"/>
    <s v="Bluetooth Headset"/>
    <x v="2"/>
    <x v="2"/>
    <x v="0"/>
    <x v="4"/>
    <n v="2618.6799999999998"/>
    <n v="1"/>
    <x v="851"/>
    <x v="355"/>
    <n v="3493"/>
    <x v="52"/>
    <m/>
    <m/>
    <s v="sq"/>
    <s v="sq"/>
    <n v="99349.3"/>
    <n v="29200970.130000021"/>
    <n v="29200970.130000021"/>
    <s v="Riyadh"/>
  </r>
  <r>
    <s v="ORD100852"/>
    <s v="HP Pavilion Laptop"/>
    <x v="3"/>
    <x v="3"/>
    <x v="2"/>
    <x v="0"/>
    <n v="19229.36"/>
    <n v="1"/>
    <x v="852"/>
    <x v="314"/>
    <n v="328"/>
    <x v="330"/>
    <m/>
    <m/>
    <s v="Amazon"/>
    <s v="Amazon"/>
    <n v="16284.02"/>
    <n v="57542997.559999913"/>
    <n v="57542997.559999913"/>
    <s v="Cairo"/>
  </r>
  <r>
    <s v="ORD100853"/>
    <s v="Smartwatch FitPro"/>
    <x v="4"/>
    <x v="6"/>
    <x v="0"/>
    <x v="5"/>
    <n v="9344.8700000000008"/>
    <n v="5"/>
    <x v="853"/>
    <x v="143"/>
    <n v="1378"/>
    <x v="170"/>
    <m/>
    <m/>
    <s v="sq"/>
    <s v="sq"/>
    <n v="27872.98"/>
    <n v="31420413.200000018"/>
    <n v="31420413.200000018"/>
    <s v="Giza"/>
  </r>
  <r>
    <s v="ORD100854"/>
    <s v="T-shirt Cotton"/>
    <x v="1"/>
    <x v="5"/>
    <x v="0"/>
    <x v="4"/>
    <n v="19748.27"/>
    <n v="5"/>
    <x v="854"/>
    <x v="338"/>
    <n v="334"/>
    <x v="286"/>
    <m/>
    <m/>
    <s v="sq"/>
    <s v="sq"/>
    <n v="99349.3"/>
    <n v="91504159.730000004"/>
    <n v="91504159.730000004"/>
    <s v="Riyadh"/>
  </r>
  <r>
    <s v="ORD100855"/>
    <s v="Smartwatch FitPro"/>
    <x v="4"/>
    <x v="6"/>
    <x v="2"/>
    <x v="3"/>
    <n v="2509.56"/>
    <n v="1"/>
    <x v="855"/>
    <x v="327"/>
    <n v="1631"/>
    <x v="34"/>
    <m/>
    <m/>
    <s v="Amazon"/>
    <s v="Amazon"/>
    <n v="3665.44"/>
    <n v="31420413.200000018"/>
    <n v="31420413.200000018"/>
    <s v="Dubai"/>
  </r>
  <r>
    <s v="ORD100856"/>
    <s v="Samsung Galaxy A14"/>
    <x v="0"/>
    <x v="0"/>
    <x v="0"/>
    <x v="0"/>
    <n v="14694.79"/>
    <n v="2"/>
    <x v="856"/>
    <x v="315"/>
    <n v="1819"/>
    <x v="159"/>
    <m/>
    <m/>
    <s v="sq"/>
    <s v="sq"/>
    <n v="16284.02"/>
    <n v="92327183.770000085"/>
    <n v="92327183.770000085"/>
    <s v="Cairo"/>
  </r>
  <r>
    <s v="ORD100857"/>
    <s v="T-shirt Cotton"/>
    <x v="1"/>
    <x v="5"/>
    <x v="1"/>
    <x v="1"/>
    <n v="15851.24"/>
    <n v="3"/>
    <x v="857"/>
    <x v="159"/>
    <n v="1763"/>
    <x v="265"/>
    <m/>
    <m/>
    <s v="Jumia"/>
    <s v="Jum"/>
    <n v="13290.4"/>
    <n v="91504159.730000004"/>
    <n v="91504159.730000004"/>
    <s v="Alexandria"/>
  </r>
  <r>
    <s v="ORD100858"/>
    <s v="Nike Air Max"/>
    <x v="1"/>
    <x v="1"/>
    <x v="0"/>
    <x v="3"/>
    <n v="1072.01"/>
    <n v="2"/>
    <x v="858"/>
    <x v="161"/>
    <n v="3090"/>
    <x v="268"/>
    <m/>
    <m/>
    <s v="sq"/>
    <s v="sq"/>
    <n v="3665.44"/>
    <n v="91504159.730000004"/>
    <n v="91504159.730000004"/>
    <s v="Dubai"/>
  </r>
  <r>
    <s v="ORD100859"/>
    <s v="Samsung Galaxy A14"/>
    <x v="0"/>
    <x v="0"/>
    <x v="1"/>
    <x v="0"/>
    <n v="18844.41"/>
    <n v="5"/>
    <x v="859"/>
    <x v="202"/>
    <n v="878"/>
    <x v="119"/>
    <m/>
    <m/>
    <s v="Jumia"/>
    <s v="Jum"/>
    <n v="16284.02"/>
    <n v="92327183.770000085"/>
    <n v="92327183.770000085"/>
    <s v="Cairo"/>
  </r>
  <r>
    <s v="ORD100860"/>
    <s v="Adidas Running Shoes"/>
    <x v="1"/>
    <x v="9"/>
    <x v="2"/>
    <x v="5"/>
    <n v="16344.42"/>
    <n v="4"/>
    <x v="860"/>
    <x v="46"/>
    <n v="37"/>
    <x v="250"/>
    <m/>
    <m/>
    <s v="Amazon"/>
    <s v="Amazon"/>
    <n v="27872.98"/>
    <n v="91504159.730000004"/>
    <n v="91504159.730000004"/>
    <s v="Giza"/>
  </r>
  <r>
    <s v="ORD100861"/>
    <s v="Adidas Running Shoes"/>
    <x v="1"/>
    <x v="9"/>
    <x v="0"/>
    <x v="0"/>
    <n v="9183.6200000000008"/>
    <n v="4"/>
    <x v="861"/>
    <x v="283"/>
    <n v="101"/>
    <x v="102"/>
    <m/>
    <m/>
    <s v="sq"/>
    <s v="sq"/>
    <n v="16284.02"/>
    <n v="91504159.730000004"/>
    <n v="91504159.730000004"/>
    <s v="Cairo"/>
  </r>
  <r>
    <s v="ORD100862"/>
    <s v="Bluetooth Headset"/>
    <x v="2"/>
    <x v="2"/>
    <x v="0"/>
    <x v="0"/>
    <n v="3051.64"/>
    <n v="5"/>
    <x v="862"/>
    <x v="333"/>
    <n v="4998"/>
    <x v="310"/>
    <m/>
    <m/>
    <s v="sq"/>
    <s v="sq"/>
    <n v="16284.02"/>
    <n v="29200970.130000021"/>
    <n v="29200970.130000021"/>
    <s v="Cairo"/>
  </r>
  <r>
    <s v="ORD100863"/>
    <s v="Adidas Running Shoes"/>
    <x v="1"/>
    <x v="9"/>
    <x v="1"/>
    <x v="3"/>
    <n v="18798.39"/>
    <n v="2"/>
    <x v="863"/>
    <x v="172"/>
    <n v="1372"/>
    <x v="166"/>
    <m/>
    <m/>
    <s v="Jumia"/>
    <s v="Jum"/>
    <n v="3665.44"/>
    <n v="91504159.730000004"/>
    <n v="91504159.730000004"/>
    <s v="Dubai"/>
  </r>
  <r>
    <s v="ORD100864"/>
    <s v="Dell Inspiron 3501"/>
    <x v="3"/>
    <x v="8"/>
    <x v="2"/>
    <x v="1"/>
    <n v="2245.23"/>
    <n v="2"/>
    <x v="864"/>
    <x v="168"/>
    <n v="428"/>
    <x v="41"/>
    <m/>
    <m/>
    <s v="Amazon"/>
    <s v="Amazon"/>
    <n v="13290.4"/>
    <n v="57542997.559999913"/>
    <n v="57542997.559999913"/>
    <s v="Alexandria"/>
  </r>
  <r>
    <s v="ORD100865"/>
    <s v="Nike Air Max"/>
    <x v="1"/>
    <x v="1"/>
    <x v="1"/>
    <x v="5"/>
    <n v="14137.81"/>
    <n v="5"/>
    <x v="865"/>
    <x v="241"/>
    <n v="1983"/>
    <x v="127"/>
    <m/>
    <m/>
    <s v="Jumia"/>
    <s v="Jum"/>
    <n v="27872.98"/>
    <n v="91504159.730000004"/>
    <n v="91504159.730000004"/>
    <s v="Giza"/>
  </r>
  <r>
    <s v="ORD100866"/>
    <s v="HP Pavilion Laptop"/>
    <x v="3"/>
    <x v="3"/>
    <x v="1"/>
    <x v="2"/>
    <n v="19701.27"/>
    <n v="1"/>
    <x v="866"/>
    <x v="140"/>
    <n v="1266"/>
    <x v="19"/>
    <m/>
    <m/>
    <s v="Jumia"/>
    <s v="Jum"/>
    <n v="26648.76"/>
    <n v="57542997.559999913"/>
    <n v="57542997.559999913"/>
    <s v="Casablanca"/>
  </r>
  <r>
    <s v="ORD100867"/>
    <s v="Samsung Galaxy A14"/>
    <x v="0"/>
    <x v="0"/>
    <x v="2"/>
    <x v="5"/>
    <n v="5140.29"/>
    <n v="5"/>
    <x v="867"/>
    <x v="60"/>
    <n v="2934"/>
    <x v="180"/>
    <m/>
    <m/>
    <s v="Amazon"/>
    <s v="Amazon"/>
    <n v="27872.98"/>
    <n v="92327183.770000085"/>
    <n v="92327183.770000085"/>
    <s v="Giza"/>
  </r>
  <r>
    <s v="ORD100868"/>
    <s v="Xiaomi Redmi Note 12"/>
    <x v="0"/>
    <x v="7"/>
    <x v="1"/>
    <x v="2"/>
    <n v="18330.990000000002"/>
    <n v="4"/>
    <x v="868"/>
    <x v="180"/>
    <n v="511"/>
    <x v="230"/>
    <m/>
    <m/>
    <s v="Jumia"/>
    <s v="Jum"/>
    <n v="26648.76"/>
    <n v="92327183.770000085"/>
    <n v="92327183.770000085"/>
    <s v="Casablanca"/>
  </r>
  <r>
    <s v="ORD100869"/>
    <s v="T-shirt Cotton"/>
    <x v="1"/>
    <x v="5"/>
    <x v="1"/>
    <x v="3"/>
    <n v="8525.44"/>
    <n v="5"/>
    <x v="869"/>
    <x v="91"/>
    <n v="3496"/>
    <x v="66"/>
    <m/>
    <m/>
    <s v="Jumia"/>
    <s v="Jum"/>
    <n v="3665.44"/>
    <n v="91504159.730000004"/>
    <n v="91504159.730000004"/>
    <s v="Dubai"/>
  </r>
  <r>
    <s v="ORD100870"/>
    <s v="Nike Air Max"/>
    <x v="1"/>
    <x v="1"/>
    <x v="0"/>
    <x v="0"/>
    <n v="2888.14"/>
    <n v="2"/>
    <x v="870"/>
    <x v="256"/>
    <n v="4175"/>
    <x v="331"/>
    <m/>
    <m/>
    <s v="sq"/>
    <s v="sq"/>
    <n v="16284.02"/>
    <n v="91504159.730000004"/>
    <n v="91504159.730000004"/>
    <s v="Cairo"/>
  </r>
  <r>
    <s v="ORD100871"/>
    <s v="Adidas Running Shoes"/>
    <x v="1"/>
    <x v="9"/>
    <x v="1"/>
    <x v="2"/>
    <n v="11361.02"/>
    <n v="3"/>
    <x v="871"/>
    <x v="144"/>
    <n v="1160"/>
    <x v="306"/>
    <m/>
    <m/>
    <s v="Jumia"/>
    <s v="Jum"/>
    <n v="26648.76"/>
    <n v="91504159.730000004"/>
    <n v="91504159.730000004"/>
    <s v="Casablanca"/>
  </r>
  <r>
    <s v="ORD100872"/>
    <s v="Xiaomi Redmi Note 12"/>
    <x v="0"/>
    <x v="7"/>
    <x v="1"/>
    <x v="0"/>
    <n v="5020.25"/>
    <n v="2"/>
    <x v="872"/>
    <x v="216"/>
    <n v="3507"/>
    <x v="6"/>
    <m/>
    <m/>
    <s v="Jumia"/>
    <s v="Jum"/>
    <n v="16284.02"/>
    <n v="92327183.770000085"/>
    <n v="92327183.770000085"/>
    <s v="Cairo"/>
  </r>
  <r>
    <s v="ORD100873"/>
    <s v="Nike Air Max"/>
    <x v="1"/>
    <x v="1"/>
    <x v="2"/>
    <x v="0"/>
    <n v="9330.5300000000007"/>
    <n v="1"/>
    <x v="873"/>
    <x v="1"/>
    <n v="3056"/>
    <x v="139"/>
    <m/>
    <m/>
    <s v="Amazon"/>
    <s v="Amazon"/>
    <n v="16284.02"/>
    <n v="91504159.730000004"/>
    <n v="91504159.730000004"/>
    <s v="Cairo"/>
  </r>
  <r>
    <s v="ORD100874"/>
    <s v="Bluetooth Headset"/>
    <x v="2"/>
    <x v="2"/>
    <x v="2"/>
    <x v="3"/>
    <n v="5605.11"/>
    <n v="3"/>
    <x v="874"/>
    <x v="356"/>
    <n v="4275"/>
    <x v="95"/>
    <m/>
    <m/>
    <s v="Amazon"/>
    <s v="Amazon"/>
    <n v="3665.44"/>
    <n v="29200970.130000021"/>
    <n v="29200970.130000021"/>
    <s v="Dubai"/>
  </r>
  <r>
    <s v="ORD100875"/>
    <s v="Bluetooth Headset"/>
    <x v="2"/>
    <x v="2"/>
    <x v="2"/>
    <x v="0"/>
    <n v="3504.61"/>
    <n v="5"/>
    <x v="875"/>
    <x v="161"/>
    <n v="2268"/>
    <x v="141"/>
    <m/>
    <m/>
    <s v="Amazon"/>
    <s v="Amazon"/>
    <n v="16284.02"/>
    <n v="29200970.130000021"/>
    <n v="29200970.130000021"/>
    <s v="Cairo"/>
  </r>
  <r>
    <s v="ORD100876"/>
    <s v="Samsung Galaxy A14"/>
    <x v="0"/>
    <x v="0"/>
    <x v="2"/>
    <x v="0"/>
    <n v="5963.07"/>
    <n v="2"/>
    <x v="876"/>
    <x v="218"/>
    <n v="132"/>
    <x v="58"/>
    <m/>
    <m/>
    <s v="Amazon"/>
    <s v="Amazon"/>
    <n v="16284.02"/>
    <n v="92327183.770000085"/>
    <n v="92327183.770000085"/>
    <s v="Cairo"/>
  </r>
  <r>
    <s v="ORD100877"/>
    <s v="T-shirt Cotton"/>
    <x v="1"/>
    <x v="5"/>
    <x v="0"/>
    <x v="5"/>
    <n v="16738.919999999998"/>
    <n v="4"/>
    <x v="877"/>
    <x v="193"/>
    <n v="3130"/>
    <x v="309"/>
    <m/>
    <m/>
    <s v="sq"/>
    <s v="sq"/>
    <n v="27872.98"/>
    <n v="91504159.730000004"/>
    <n v="91504159.730000004"/>
    <s v="Giza"/>
  </r>
  <r>
    <s v="ORD100878"/>
    <s v="Xiaomi Redmi Note 12"/>
    <x v="0"/>
    <x v="7"/>
    <x v="1"/>
    <x v="4"/>
    <n v="18635.03"/>
    <n v="1"/>
    <x v="878"/>
    <x v="65"/>
    <n v="89"/>
    <x v="8"/>
    <m/>
    <m/>
    <s v="Jumia"/>
    <s v="Jum"/>
    <n v="99349.3"/>
    <n v="92327183.770000085"/>
    <n v="92327183.770000085"/>
    <s v="Riyadh"/>
  </r>
  <r>
    <s v="ORD100879"/>
    <s v="Dell Inspiron 3501"/>
    <x v="3"/>
    <x v="8"/>
    <x v="1"/>
    <x v="2"/>
    <n v="14218.88"/>
    <n v="3"/>
    <x v="879"/>
    <x v="357"/>
    <n v="4349"/>
    <x v="110"/>
    <m/>
    <m/>
    <s v="Jumia"/>
    <s v="Jum"/>
    <n v="26648.76"/>
    <n v="57542997.559999913"/>
    <n v="57542997.559999913"/>
    <s v="Casablanca"/>
  </r>
  <r>
    <s v="ORD100880"/>
    <s v="Samsung Galaxy A14"/>
    <x v="0"/>
    <x v="0"/>
    <x v="2"/>
    <x v="0"/>
    <n v="17078.68"/>
    <n v="2"/>
    <x v="880"/>
    <x v="167"/>
    <n v="1064"/>
    <x v="332"/>
    <m/>
    <m/>
    <s v="Amazon"/>
    <s v="Amazon"/>
    <n v="16284.02"/>
    <n v="92327183.770000085"/>
    <n v="92327183.770000085"/>
    <s v="Cairo"/>
  </r>
  <r>
    <s v="ORD100881"/>
    <s v="Samsung Galaxy A14"/>
    <x v="0"/>
    <x v="0"/>
    <x v="2"/>
    <x v="3"/>
    <n v="3004.01"/>
    <n v="2"/>
    <x v="881"/>
    <x v="105"/>
    <n v="2477"/>
    <x v="140"/>
    <m/>
    <m/>
    <s v="Amazon"/>
    <s v="Amazon"/>
    <n v="3665.44"/>
    <n v="92327183.770000085"/>
    <n v="92327183.770000085"/>
    <s v="Dubai"/>
  </r>
  <r>
    <s v="ORD100882"/>
    <s v="T-shirt Cotton"/>
    <x v="1"/>
    <x v="5"/>
    <x v="0"/>
    <x v="2"/>
    <n v="16457.04"/>
    <n v="5"/>
    <x v="882"/>
    <x v="124"/>
    <n v="4954"/>
    <x v="130"/>
    <m/>
    <m/>
    <s v="sq"/>
    <s v="sq"/>
    <n v="26648.76"/>
    <n v="91504159.730000004"/>
    <n v="91504159.730000004"/>
    <s v="Casablanca"/>
  </r>
  <r>
    <s v="ORD100883"/>
    <s v="iPhone 13"/>
    <x v="0"/>
    <x v="4"/>
    <x v="2"/>
    <x v="4"/>
    <n v="17913.88"/>
    <n v="4"/>
    <x v="883"/>
    <x v="351"/>
    <n v="999"/>
    <x v="124"/>
    <m/>
    <m/>
    <s v="Amazon"/>
    <s v="Amazon"/>
    <n v="99349.3"/>
    <n v="92327183.770000085"/>
    <n v="92327183.770000085"/>
    <s v="Riyadh"/>
  </r>
  <r>
    <s v="ORD100884"/>
    <s v="HP Pavilion Laptop"/>
    <x v="3"/>
    <x v="3"/>
    <x v="2"/>
    <x v="5"/>
    <n v="4283.2299999999996"/>
    <n v="1"/>
    <x v="884"/>
    <x v="64"/>
    <n v="4474"/>
    <x v="308"/>
    <m/>
    <m/>
    <s v="Amazon"/>
    <s v="Amazon"/>
    <n v="27872.98"/>
    <n v="57542997.559999913"/>
    <n v="57542997.559999913"/>
    <s v="Giza"/>
  </r>
  <r>
    <s v="ORD100885"/>
    <s v="HP Pavilion Laptop"/>
    <x v="3"/>
    <x v="3"/>
    <x v="2"/>
    <x v="3"/>
    <n v="12309.01"/>
    <n v="1"/>
    <x v="885"/>
    <x v="356"/>
    <n v="4629"/>
    <x v="326"/>
    <m/>
    <m/>
    <s v="Amazon"/>
    <s v="Amazon"/>
    <n v="3665.44"/>
    <n v="57542997.559999913"/>
    <n v="57542997.559999913"/>
    <s v="Dubai"/>
  </r>
  <r>
    <s v="ORD100886"/>
    <s v="iPhone 13"/>
    <x v="0"/>
    <x v="4"/>
    <x v="0"/>
    <x v="0"/>
    <n v="13648.26"/>
    <n v="4"/>
    <x v="886"/>
    <x v="344"/>
    <n v="4006"/>
    <x v="233"/>
    <m/>
    <m/>
    <s v="sq"/>
    <s v="sq"/>
    <n v="16284.02"/>
    <n v="92327183.770000085"/>
    <n v="92327183.770000085"/>
    <s v="Cairo"/>
  </r>
  <r>
    <s v="ORD100887"/>
    <s v="Adidas Running Shoes"/>
    <x v="1"/>
    <x v="9"/>
    <x v="2"/>
    <x v="2"/>
    <n v="18076.64"/>
    <n v="2"/>
    <x v="887"/>
    <x v="73"/>
    <n v="4985"/>
    <x v="9"/>
    <m/>
    <m/>
    <s v="Amazon"/>
    <s v="Amazon"/>
    <n v="26648.76"/>
    <n v="91504159.730000004"/>
    <n v="91504159.730000004"/>
    <s v="Casablanca"/>
  </r>
  <r>
    <s v="ORD100888"/>
    <s v="Dell Inspiron 3501"/>
    <x v="3"/>
    <x v="8"/>
    <x v="0"/>
    <x v="5"/>
    <n v="5486.77"/>
    <n v="2"/>
    <x v="888"/>
    <x v="6"/>
    <n v="2995"/>
    <x v="6"/>
    <m/>
    <m/>
    <s v="sq"/>
    <s v="sq"/>
    <n v="27872.98"/>
    <n v="57542997.559999913"/>
    <n v="57542997.559999913"/>
    <s v="Giza"/>
  </r>
  <r>
    <s v="ORD100889"/>
    <s v="Nike Air Max"/>
    <x v="1"/>
    <x v="1"/>
    <x v="1"/>
    <x v="1"/>
    <n v="6044.38"/>
    <n v="1"/>
    <x v="889"/>
    <x v="156"/>
    <n v="2544"/>
    <x v="9"/>
    <m/>
    <m/>
    <s v="Jumia"/>
    <s v="Jum"/>
    <n v="13290.4"/>
    <n v="91504159.730000004"/>
    <n v="91504159.730000004"/>
    <s v="Alexandria"/>
  </r>
  <r>
    <s v="ORD100890"/>
    <s v="Samsung Galaxy A14"/>
    <x v="0"/>
    <x v="0"/>
    <x v="2"/>
    <x v="2"/>
    <n v="19710.75"/>
    <n v="5"/>
    <x v="890"/>
    <x v="299"/>
    <n v="2000"/>
    <x v="161"/>
    <m/>
    <m/>
    <s v="Amazon"/>
    <s v="Amazon"/>
    <n v="26648.76"/>
    <n v="92327183.770000085"/>
    <n v="92327183.770000085"/>
    <s v="Casablanca"/>
  </r>
  <r>
    <s v="ORD100891"/>
    <s v="Xiaomi Redmi Note 12"/>
    <x v="0"/>
    <x v="7"/>
    <x v="0"/>
    <x v="5"/>
    <n v="14630.92"/>
    <n v="4"/>
    <x v="891"/>
    <x v="173"/>
    <n v="3759"/>
    <x v="271"/>
    <m/>
    <m/>
    <s v="sq"/>
    <s v="sq"/>
    <n v="27872.98"/>
    <n v="92327183.770000085"/>
    <n v="92327183.770000085"/>
    <s v="Giza"/>
  </r>
  <r>
    <s v="ORD100892"/>
    <s v="Dell Inspiron 3501"/>
    <x v="3"/>
    <x v="8"/>
    <x v="2"/>
    <x v="2"/>
    <n v="5504.42"/>
    <n v="5"/>
    <x v="892"/>
    <x v="174"/>
    <n v="2409"/>
    <x v="152"/>
    <m/>
    <m/>
    <s v="Amazon"/>
    <s v="Amazon"/>
    <n v="26648.76"/>
    <n v="57542997.559999913"/>
    <n v="57542997.559999913"/>
    <s v="Casablanca"/>
  </r>
  <r>
    <s v="ORD100893"/>
    <s v="Dell Inspiron 3501"/>
    <x v="3"/>
    <x v="8"/>
    <x v="2"/>
    <x v="1"/>
    <n v="4032.84"/>
    <n v="2"/>
    <x v="893"/>
    <x v="169"/>
    <n v="1075"/>
    <x v="288"/>
    <m/>
    <m/>
    <s v="Amazon"/>
    <s v="Amazon"/>
    <n v="13290.4"/>
    <n v="57542997.559999913"/>
    <n v="57542997.559999913"/>
    <s v="Alexandria"/>
  </r>
  <r>
    <s v="ORD100894"/>
    <s v="Nike Air Max"/>
    <x v="1"/>
    <x v="1"/>
    <x v="0"/>
    <x v="4"/>
    <n v="8329.85"/>
    <n v="1"/>
    <x v="894"/>
    <x v="198"/>
    <n v="3486"/>
    <x v="236"/>
    <m/>
    <m/>
    <s v="sq"/>
    <s v="sq"/>
    <n v="99349.3"/>
    <n v="91504159.730000004"/>
    <n v="91504159.730000004"/>
    <s v="Riyadh"/>
  </r>
  <r>
    <s v="ORD100895"/>
    <s v="T-shirt Cotton"/>
    <x v="1"/>
    <x v="5"/>
    <x v="0"/>
    <x v="0"/>
    <n v="5126.92"/>
    <n v="5"/>
    <x v="895"/>
    <x v="325"/>
    <n v="920"/>
    <x v="258"/>
    <m/>
    <m/>
    <s v="sq"/>
    <s v="sq"/>
    <n v="16284.02"/>
    <n v="91504159.730000004"/>
    <n v="91504159.730000004"/>
    <s v="Cairo"/>
  </r>
  <r>
    <s v="ORD100896"/>
    <s v="iPhone 13"/>
    <x v="0"/>
    <x v="4"/>
    <x v="2"/>
    <x v="4"/>
    <n v="11548.93"/>
    <n v="4"/>
    <x v="896"/>
    <x v="118"/>
    <n v="4437"/>
    <x v="211"/>
    <m/>
    <m/>
    <s v="Amazon"/>
    <s v="Amazon"/>
    <n v="99349.3"/>
    <n v="92327183.770000085"/>
    <n v="92327183.770000085"/>
    <s v="Riyadh"/>
  </r>
  <r>
    <s v="ORD100897"/>
    <s v="HP Pavilion Laptop"/>
    <x v="3"/>
    <x v="3"/>
    <x v="2"/>
    <x v="3"/>
    <n v="4273.58"/>
    <n v="5"/>
    <x v="897"/>
    <x v="358"/>
    <n v="1217"/>
    <x v="333"/>
    <m/>
    <m/>
    <s v="Amazon"/>
    <s v="Amazon"/>
    <n v="3665.44"/>
    <n v="57542997.559999913"/>
    <n v="57542997.559999913"/>
    <s v="Dubai"/>
  </r>
  <r>
    <s v="ORD100898"/>
    <s v="Adidas Running Shoes"/>
    <x v="1"/>
    <x v="9"/>
    <x v="0"/>
    <x v="5"/>
    <n v="15312.38"/>
    <n v="5"/>
    <x v="898"/>
    <x v="284"/>
    <n v="2023"/>
    <x v="316"/>
    <m/>
    <m/>
    <s v="sq"/>
    <s v="sq"/>
    <n v="27872.98"/>
    <n v="91504159.730000004"/>
    <n v="91504159.730000004"/>
    <s v="Giza"/>
  </r>
  <r>
    <s v="ORD100899"/>
    <s v="iPhone 13"/>
    <x v="0"/>
    <x v="4"/>
    <x v="1"/>
    <x v="0"/>
    <n v="5477.18"/>
    <n v="2"/>
    <x v="899"/>
    <x v="327"/>
    <n v="3469"/>
    <x v="48"/>
    <m/>
    <m/>
    <s v="Jumia"/>
    <s v="Jum"/>
    <n v="16284.02"/>
    <n v="92327183.770000085"/>
    <n v="92327183.770000085"/>
    <s v="Cairo"/>
  </r>
  <r>
    <s v="ORD100900"/>
    <s v="Dell Inspiron 3501"/>
    <x v="3"/>
    <x v="8"/>
    <x v="0"/>
    <x v="2"/>
    <n v="9807.15"/>
    <n v="2"/>
    <x v="900"/>
    <x v="300"/>
    <n v="4011"/>
    <x v="332"/>
    <m/>
    <m/>
    <s v="sq"/>
    <s v="sq"/>
    <n v="26648.76"/>
    <n v="57542997.559999913"/>
    <n v="57542997.559999913"/>
    <s v="Casablanca"/>
  </r>
  <r>
    <s v="ORD100901"/>
    <s v="Smartwatch FitPro"/>
    <x v="4"/>
    <x v="6"/>
    <x v="0"/>
    <x v="1"/>
    <n v="17212.98"/>
    <n v="5"/>
    <x v="901"/>
    <x v="17"/>
    <n v="2530"/>
    <x v="327"/>
    <m/>
    <m/>
    <s v="sq"/>
    <s v="sq"/>
    <n v="13290.4"/>
    <n v="31420413.200000018"/>
    <n v="31420413.200000018"/>
    <s v="Alexandria"/>
  </r>
  <r>
    <s v="ORD100902"/>
    <s v="Bluetooth Headset"/>
    <x v="2"/>
    <x v="2"/>
    <x v="0"/>
    <x v="3"/>
    <n v="16688.5"/>
    <n v="1"/>
    <x v="902"/>
    <x v="293"/>
    <n v="1328"/>
    <x v="27"/>
    <m/>
    <m/>
    <s v="sq"/>
    <s v="sq"/>
    <n v="3665.44"/>
    <n v="29200970.130000021"/>
    <n v="29200970.130000021"/>
    <s v="Dubai"/>
  </r>
  <r>
    <s v="ORD100903"/>
    <s v="Samsung Galaxy A14"/>
    <x v="0"/>
    <x v="0"/>
    <x v="0"/>
    <x v="1"/>
    <n v="12344.31"/>
    <n v="2"/>
    <x v="903"/>
    <x v="280"/>
    <n v="2172"/>
    <x v="288"/>
    <m/>
    <m/>
    <s v="sq"/>
    <s v="sq"/>
    <n v="13290.4"/>
    <n v="92327183.770000085"/>
    <n v="92327183.770000085"/>
    <s v="Alexandria"/>
  </r>
  <r>
    <s v="ORD100904"/>
    <s v="Xiaomi Redmi Note 12"/>
    <x v="0"/>
    <x v="7"/>
    <x v="1"/>
    <x v="4"/>
    <n v="9002.9500000000007"/>
    <n v="3"/>
    <x v="904"/>
    <x v="176"/>
    <n v="4861"/>
    <x v="164"/>
    <m/>
    <m/>
    <s v="Jumia"/>
    <s v="Jum"/>
    <n v="99349.3"/>
    <n v="92327183.770000085"/>
    <n v="92327183.770000085"/>
    <s v="Riyadh"/>
  </r>
  <r>
    <s v="ORD100905"/>
    <s v="Xiaomi Redmi Note 12"/>
    <x v="0"/>
    <x v="7"/>
    <x v="0"/>
    <x v="2"/>
    <n v="17476.099999999999"/>
    <n v="4"/>
    <x v="905"/>
    <x v="359"/>
    <n v="2126"/>
    <x v="267"/>
    <m/>
    <m/>
    <s v="sq"/>
    <s v="sq"/>
    <n v="26648.76"/>
    <n v="92327183.770000085"/>
    <n v="92327183.770000085"/>
    <s v="Casablanca"/>
  </r>
  <r>
    <s v="ORD100906"/>
    <s v="Dell Inspiron 3501"/>
    <x v="3"/>
    <x v="8"/>
    <x v="1"/>
    <x v="0"/>
    <n v="12067.86"/>
    <n v="1"/>
    <x v="906"/>
    <x v="37"/>
    <n v="4086"/>
    <x v="137"/>
    <m/>
    <m/>
    <s v="Jumia"/>
    <s v="Jum"/>
    <n v="16284.02"/>
    <n v="57542997.559999913"/>
    <n v="57542997.559999913"/>
    <s v="Cairo"/>
  </r>
  <r>
    <s v="ORD100907"/>
    <s v="iPhone 13"/>
    <x v="0"/>
    <x v="4"/>
    <x v="1"/>
    <x v="4"/>
    <n v="3208.88"/>
    <n v="2"/>
    <x v="907"/>
    <x v="72"/>
    <n v="2134"/>
    <x v="334"/>
    <m/>
    <m/>
    <s v="Jumia"/>
    <s v="Jum"/>
    <n v="99349.3"/>
    <n v="92327183.770000085"/>
    <n v="92327183.770000085"/>
    <s v="Riyadh"/>
  </r>
  <r>
    <s v="ORD100908"/>
    <s v="Xiaomi Redmi Note 12"/>
    <x v="0"/>
    <x v="7"/>
    <x v="1"/>
    <x v="4"/>
    <n v="6942.68"/>
    <n v="5"/>
    <x v="908"/>
    <x v="1"/>
    <n v="3894"/>
    <x v="335"/>
    <m/>
    <m/>
    <s v="Jumia"/>
    <s v="Jum"/>
    <n v="99349.3"/>
    <n v="92327183.770000085"/>
    <n v="92327183.770000085"/>
    <s v="Riyadh"/>
  </r>
  <r>
    <s v="ORD100909"/>
    <s v="iPhone 13"/>
    <x v="0"/>
    <x v="4"/>
    <x v="2"/>
    <x v="4"/>
    <n v="4292.37"/>
    <n v="1"/>
    <x v="909"/>
    <x v="67"/>
    <n v="2553"/>
    <x v="216"/>
    <m/>
    <m/>
    <s v="Amazon"/>
    <s v="Amazon"/>
    <n v="99349.3"/>
    <n v="92327183.770000085"/>
    <n v="92327183.770000085"/>
    <s v="Riyadh"/>
  </r>
  <r>
    <s v="ORD100910"/>
    <s v="Samsung Galaxy A14"/>
    <x v="0"/>
    <x v="0"/>
    <x v="1"/>
    <x v="5"/>
    <n v="5441.7"/>
    <n v="2"/>
    <x v="910"/>
    <x v="16"/>
    <n v="1438"/>
    <x v="196"/>
    <m/>
    <m/>
    <s v="Jumia"/>
    <s v="Jum"/>
    <n v="27872.98"/>
    <n v="92327183.770000085"/>
    <n v="92327183.770000085"/>
    <s v="Giza"/>
  </r>
  <r>
    <s v="ORD100911"/>
    <s v="iPhone 13"/>
    <x v="0"/>
    <x v="4"/>
    <x v="0"/>
    <x v="1"/>
    <n v="6032.72"/>
    <n v="2"/>
    <x v="911"/>
    <x v="282"/>
    <n v="2555"/>
    <x v="204"/>
    <m/>
    <m/>
    <s v="sq"/>
    <s v="sq"/>
    <n v="13290.4"/>
    <n v="92327183.770000085"/>
    <n v="92327183.770000085"/>
    <s v="Alexandria"/>
  </r>
  <r>
    <s v="ORD100912"/>
    <s v="Adidas Running Shoes"/>
    <x v="1"/>
    <x v="9"/>
    <x v="0"/>
    <x v="3"/>
    <n v="1966.76"/>
    <n v="5"/>
    <x v="912"/>
    <x v="141"/>
    <n v="1268"/>
    <x v="180"/>
    <m/>
    <m/>
    <s v="sq"/>
    <s v="sq"/>
    <n v="3665.44"/>
    <n v="91504159.730000004"/>
    <n v="91504159.730000004"/>
    <s v="Dubai"/>
  </r>
  <r>
    <s v="ORD100913"/>
    <s v="Bluetooth Headset"/>
    <x v="2"/>
    <x v="2"/>
    <x v="0"/>
    <x v="1"/>
    <n v="2937.38"/>
    <n v="2"/>
    <x v="913"/>
    <x v="291"/>
    <n v="636"/>
    <x v="336"/>
    <m/>
    <m/>
    <s v="sq"/>
    <s v="sq"/>
    <n v="13290.4"/>
    <n v="29200970.130000021"/>
    <n v="29200970.130000021"/>
    <s v="Alexandria"/>
  </r>
  <r>
    <s v="ORD100914"/>
    <s v="Samsung Galaxy A14"/>
    <x v="0"/>
    <x v="0"/>
    <x v="2"/>
    <x v="4"/>
    <n v="17303.509999999998"/>
    <n v="5"/>
    <x v="914"/>
    <x v="291"/>
    <n v="4862"/>
    <x v="5"/>
    <m/>
    <m/>
    <s v="Amazon"/>
    <s v="Amazon"/>
    <n v="99349.3"/>
    <n v="92327183.770000085"/>
    <n v="92327183.770000085"/>
    <s v="Riyadh"/>
  </r>
  <r>
    <s v="ORD100915"/>
    <s v="Smartwatch FitPro"/>
    <x v="4"/>
    <x v="6"/>
    <x v="0"/>
    <x v="2"/>
    <n v="6682.81"/>
    <n v="3"/>
    <x v="915"/>
    <x v="9"/>
    <n v="3766"/>
    <x v="101"/>
    <m/>
    <m/>
    <s v="sq"/>
    <s v="sq"/>
    <n v="26648.76"/>
    <n v="31420413.200000018"/>
    <n v="31420413.200000018"/>
    <s v="Casablanca"/>
  </r>
  <r>
    <s v="ORD100916"/>
    <s v="iPhone 13"/>
    <x v="0"/>
    <x v="4"/>
    <x v="0"/>
    <x v="3"/>
    <n v="2503.38"/>
    <n v="1"/>
    <x v="916"/>
    <x v="340"/>
    <n v="3281"/>
    <x v="173"/>
    <m/>
    <m/>
    <s v="sq"/>
    <s v="sq"/>
    <n v="3665.44"/>
    <n v="92327183.770000085"/>
    <n v="92327183.770000085"/>
    <s v="Dubai"/>
  </r>
  <r>
    <s v="ORD100917"/>
    <s v="Adidas Running Shoes"/>
    <x v="1"/>
    <x v="9"/>
    <x v="1"/>
    <x v="0"/>
    <n v="16104.39"/>
    <n v="5"/>
    <x v="917"/>
    <x v="9"/>
    <n v="4088"/>
    <x v="256"/>
    <m/>
    <m/>
    <s v="Jumia"/>
    <s v="Jum"/>
    <n v="16284.02"/>
    <n v="91504159.730000004"/>
    <n v="91504159.730000004"/>
    <s v="Cairo"/>
  </r>
  <r>
    <s v="ORD100918"/>
    <s v="Nike Air Max"/>
    <x v="1"/>
    <x v="1"/>
    <x v="2"/>
    <x v="2"/>
    <n v="2060.6999999999998"/>
    <n v="2"/>
    <x v="918"/>
    <x v="360"/>
    <n v="4758"/>
    <x v="310"/>
    <m/>
    <m/>
    <s v="Amazon"/>
    <s v="Amazon"/>
    <n v="26648.76"/>
    <n v="91504159.730000004"/>
    <n v="91504159.730000004"/>
    <s v="Casablanca"/>
  </r>
  <r>
    <s v="ORD100919"/>
    <s v="Dell Inspiron 3501"/>
    <x v="3"/>
    <x v="8"/>
    <x v="1"/>
    <x v="3"/>
    <n v="9777.9500000000007"/>
    <n v="3"/>
    <x v="919"/>
    <x v="190"/>
    <n v="2710"/>
    <x v="201"/>
    <m/>
    <m/>
    <s v="Jumia"/>
    <s v="Jum"/>
    <n v="3665.44"/>
    <n v="57542997.559999913"/>
    <n v="57542997.559999913"/>
    <s v="Dubai"/>
  </r>
  <r>
    <s v="ORD100920"/>
    <s v="HP Pavilion Laptop"/>
    <x v="3"/>
    <x v="3"/>
    <x v="2"/>
    <x v="2"/>
    <n v="293.19"/>
    <n v="1"/>
    <x v="920"/>
    <x v="361"/>
    <n v="2791"/>
    <x v="286"/>
    <m/>
    <m/>
    <s v="Amazon"/>
    <s v="Amazon"/>
    <n v="26648.76"/>
    <n v="57542997.559999913"/>
    <n v="57542997.559999913"/>
    <s v="Casablanca"/>
  </r>
  <r>
    <s v="ORD100921"/>
    <s v="iPhone 13"/>
    <x v="0"/>
    <x v="4"/>
    <x v="2"/>
    <x v="2"/>
    <n v="6609.86"/>
    <n v="2"/>
    <x v="921"/>
    <x v="362"/>
    <n v="1917"/>
    <x v="296"/>
    <m/>
    <m/>
    <s v="Amazon"/>
    <s v="Amazon"/>
    <n v="26648.76"/>
    <n v="92327183.770000085"/>
    <n v="92327183.770000085"/>
    <s v="Casablanca"/>
  </r>
  <r>
    <s v="ORD100922"/>
    <s v="Xiaomi Redmi Note 12"/>
    <x v="0"/>
    <x v="7"/>
    <x v="1"/>
    <x v="4"/>
    <n v="4184.1899999999996"/>
    <n v="5"/>
    <x v="922"/>
    <x v="192"/>
    <n v="2698"/>
    <x v="215"/>
    <m/>
    <m/>
    <s v="Jumia"/>
    <s v="Jum"/>
    <n v="99349.3"/>
    <n v="92327183.770000085"/>
    <n v="92327183.770000085"/>
    <s v="Riyadh"/>
  </r>
  <r>
    <s v="ORD100923"/>
    <s v="Xiaomi Redmi Note 12"/>
    <x v="0"/>
    <x v="7"/>
    <x v="1"/>
    <x v="5"/>
    <n v="3001.58"/>
    <n v="5"/>
    <x v="923"/>
    <x v="61"/>
    <n v="597"/>
    <x v="92"/>
    <m/>
    <m/>
    <s v="Jumia"/>
    <s v="Jum"/>
    <n v="27872.98"/>
    <n v="92327183.770000085"/>
    <n v="92327183.770000085"/>
    <s v="Giza"/>
  </r>
  <r>
    <s v="ORD100924"/>
    <s v="Samsung Galaxy A14"/>
    <x v="0"/>
    <x v="0"/>
    <x v="0"/>
    <x v="4"/>
    <n v="15620.89"/>
    <n v="4"/>
    <x v="924"/>
    <x v="363"/>
    <n v="455"/>
    <x v="25"/>
    <m/>
    <m/>
    <s v="sq"/>
    <s v="sq"/>
    <n v="99349.3"/>
    <n v="92327183.770000085"/>
    <n v="92327183.770000085"/>
    <s v="Riyadh"/>
  </r>
  <r>
    <s v="ORD100925"/>
    <s v="Bluetooth Headset"/>
    <x v="2"/>
    <x v="2"/>
    <x v="1"/>
    <x v="0"/>
    <n v="2783.82"/>
    <n v="1"/>
    <x v="925"/>
    <x v="359"/>
    <n v="4628"/>
    <x v="103"/>
    <m/>
    <m/>
    <s v="Jumia"/>
    <s v="Jum"/>
    <n v="16284.02"/>
    <n v="29200970.130000021"/>
    <n v="29200970.130000021"/>
    <s v="Cairo"/>
  </r>
  <r>
    <s v="ORD100926"/>
    <s v="Bluetooth Headset"/>
    <x v="2"/>
    <x v="2"/>
    <x v="0"/>
    <x v="5"/>
    <n v="17084.169999999998"/>
    <n v="4"/>
    <x v="926"/>
    <x v="93"/>
    <n v="2633"/>
    <x v="243"/>
    <m/>
    <m/>
    <s v="sq"/>
    <s v="sq"/>
    <n v="27872.98"/>
    <n v="29200970.130000021"/>
    <n v="29200970.130000021"/>
    <s v="Giza"/>
  </r>
  <r>
    <s v="ORD100927"/>
    <s v="T-shirt Cotton"/>
    <x v="1"/>
    <x v="5"/>
    <x v="1"/>
    <x v="3"/>
    <n v="9723.02"/>
    <n v="1"/>
    <x v="927"/>
    <x v="323"/>
    <n v="1878"/>
    <x v="64"/>
    <m/>
    <m/>
    <s v="Jumia"/>
    <s v="Jum"/>
    <n v="3665.44"/>
    <n v="91504159.730000004"/>
    <n v="91504159.730000004"/>
    <s v="Dubai"/>
  </r>
  <r>
    <s v="ORD100928"/>
    <s v="Samsung Galaxy A14"/>
    <x v="0"/>
    <x v="0"/>
    <x v="1"/>
    <x v="5"/>
    <n v="9329.19"/>
    <n v="3"/>
    <x v="928"/>
    <x v="21"/>
    <n v="3027"/>
    <x v="337"/>
    <m/>
    <m/>
    <s v="Jumia"/>
    <s v="Jum"/>
    <n v="27872.98"/>
    <n v="92327183.770000085"/>
    <n v="92327183.770000085"/>
    <s v="Giza"/>
  </r>
  <r>
    <s v="ORD100929"/>
    <s v="iPhone 13"/>
    <x v="0"/>
    <x v="4"/>
    <x v="1"/>
    <x v="5"/>
    <n v="12977.6"/>
    <n v="4"/>
    <x v="929"/>
    <x v="327"/>
    <n v="862"/>
    <x v="291"/>
    <m/>
    <m/>
    <s v="Jumia"/>
    <s v="Jum"/>
    <n v="27872.98"/>
    <n v="92327183.770000085"/>
    <n v="92327183.770000085"/>
    <s v="Giza"/>
  </r>
  <r>
    <s v="ORD100930"/>
    <s v="Dell Inspiron 3501"/>
    <x v="3"/>
    <x v="8"/>
    <x v="2"/>
    <x v="1"/>
    <n v="4478.51"/>
    <n v="1"/>
    <x v="930"/>
    <x v="308"/>
    <n v="1814"/>
    <x v="22"/>
    <m/>
    <m/>
    <s v="Amazon"/>
    <s v="Amazon"/>
    <n v="13290.4"/>
    <n v="57542997.559999913"/>
    <n v="57542997.559999913"/>
    <s v="Alexandria"/>
  </r>
  <r>
    <s v="ORD100931"/>
    <s v="Bluetooth Headset"/>
    <x v="2"/>
    <x v="2"/>
    <x v="0"/>
    <x v="1"/>
    <n v="933.67"/>
    <n v="5"/>
    <x v="931"/>
    <x v="112"/>
    <n v="1153"/>
    <x v="152"/>
    <m/>
    <m/>
    <s v="sq"/>
    <s v="sq"/>
    <n v="13290.4"/>
    <n v="29200970.130000021"/>
    <n v="29200970.130000021"/>
    <s v="Alexandria"/>
  </r>
  <r>
    <s v="ORD100932"/>
    <s v="Adidas Running Shoes"/>
    <x v="1"/>
    <x v="9"/>
    <x v="2"/>
    <x v="3"/>
    <n v="1701.49"/>
    <n v="4"/>
    <x v="932"/>
    <x v="196"/>
    <n v="4684"/>
    <x v="69"/>
    <m/>
    <m/>
    <s v="Amazon"/>
    <s v="Amazon"/>
    <n v="3665.44"/>
    <n v="91504159.730000004"/>
    <n v="91504159.730000004"/>
    <s v="Dubai"/>
  </r>
  <r>
    <s v="ORD100933"/>
    <s v="HP Pavilion Laptop"/>
    <x v="3"/>
    <x v="3"/>
    <x v="1"/>
    <x v="1"/>
    <n v="18579.560000000001"/>
    <n v="2"/>
    <x v="933"/>
    <x v="174"/>
    <n v="165"/>
    <x v="308"/>
    <m/>
    <m/>
    <s v="Jumia"/>
    <s v="Jum"/>
    <n v="13290.4"/>
    <n v="57542997.559999913"/>
    <n v="57542997.559999913"/>
    <s v="Alexandria"/>
  </r>
  <r>
    <s v="ORD100934"/>
    <s v="iPhone 13"/>
    <x v="0"/>
    <x v="4"/>
    <x v="2"/>
    <x v="0"/>
    <n v="14968.02"/>
    <n v="3"/>
    <x v="934"/>
    <x v="364"/>
    <n v="2020"/>
    <x v="321"/>
    <m/>
    <m/>
    <s v="Amazon"/>
    <s v="Amazon"/>
    <n v="16284.02"/>
    <n v="92327183.770000085"/>
    <n v="92327183.770000085"/>
    <s v="Cairo"/>
  </r>
  <r>
    <s v="ORD100935"/>
    <s v="T-shirt Cotton"/>
    <x v="1"/>
    <x v="5"/>
    <x v="1"/>
    <x v="5"/>
    <n v="3703.01"/>
    <n v="2"/>
    <x v="935"/>
    <x v="339"/>
    <n v="1362"/>
    <x v="53"/>
    <m/>
    <m/>
    <s v="Jumia"/>
    <s v="Jum"/>
    <n v="27872.98"/>
    <n v="91504159.730000004"/>
    <n v="91504159.730000004"/>
    <s v="Giza"/>
  </r>
  <r>
    <s v="ORD100936"/>
    <s v="Dell Inspiron 3501"/>
    <x v="3"/>
    <x v="8"/>
    <x v="0"/>
    <x v="4"/>
    <n v="1131.56"/>
    <n v="2"/>
    <x v="936"/>
    <x v="323"/>
    <n v="3821"/>
    <x v="179"/>
    <m/>
    <m/>
    <s v="sq"/>
    <s v="sq"/>
    <n v="99349.3"/>
    <n v="57542997.559999913"/>
    <n v="57542997.559999913"/>
    <s v="Riyadh"/>
  </r>
  <r>
    <s v="ORD100937"/>
    <s v="T-shirt Cotton"/>
    <x v="1"/>
    <x v="5"/>
    <x v="2"/>
    <x v="1"/>
    <n v="17039.650000000001"/>
    <n v="1"/>
    <x v="937"/>
    <x v="141"/>
    <n v="2444"/>
    <x v="158"/>
    <m/>
    <m/>
    <s v="Amazon"/>
    <s v="Amazon"/>
    <n v="13290.4"/>
    <n v="91504159.730000004"/>
    <n v="91504159.730000004"/>
    <s v="Alexandria"/>
  </r>
  <r>
    <s v="ORD100938"/>
    <s v="Xiaomi Redmi Note 12"/>
    <x v="0"/>
    <x v="7"/>
    <x v="2"/>
    <x v="3"/>
    <n v="15342.18"/>
    <n v="5"/>
    <x v="938"/>
    <x v="262"/>
    <n v="4570"/>
    <x v="167"/>
    <m/>
    <m/>
    <s v="Amazon"/>
    <s v="Amazon"/>
    <n v="3665.44"/>
    <n v="92327183.770000085"/>
    <n v="92327183.770000085"/>
    <s v="Dubai"/>
  </r>
  <r>
    <s v="ORD100939"/>
    <s v="Nike Air Max"/>
    <x v="1"/>
    <x v="1"/>
    <x v="1"/>
    <x v="1"/>
    <n v="13216.81"/>
    <n v="3"/>
    <x v="939"/>
    <x v="218"/>
    <n v="3356"/>
    <x v="126"/>
    <m/>
    <m/>
    <s v="Jumia"/>
    <s v="Jum"/>
    <n v="13290.4"/>
    <n v="91504159.730000004"/>
    <n v="91504159.730000004"/>
    <s v="Alexandria"/>
  </r>
  <r>
    <s v="ORD100940"/>
    <s v="Dell Inspiron 3501"/>
    <x v="3"/>
    <x v="8"/>
    <x v="2"/>
    <x v="5"/>
    <n v="8805.8700000000008"/>
    <n v="4"/>
    <x v="940"/>
    <x v="189"/>
    <n v="2611"/>
    <x v="275"/>
    <m/>
    <m/>
    <s v="Amazon"/>
    <s v="Amazon"/>
    <n v="27872.98"/>
    <n v="57542997.559999913"/>
    <n v="57542997.559999913"/>
    <s v="Giza"/>
  </r>
  <r>
    <s v="ORD100941"/>
    <s v="Xiaomi Redmi Note 12"/>
    <x v="0"/>
    <x v="7"/>
    <x v="2"/>
    <x v="2"/>
    <n v="1960.15"/>
    <n v="5"/>
    <x v="941"/>
    <x v="298"/>
    <n v="2192"/>
    <x v="130"/>
    <m/>
    <m/>
    <s v="Amazon"/>
    <s v="Amazon"/>
    <n v="26648.76"/>
    <n v="92327183.770000085"/>
    <n v="92327183.770000085"/>
    <s v="Casablanca"/>
  </r>
  <r>
    <s v="ORD100942"/>
    <s v="Adidas Running Shoes"/>
    <x v="1"/>
    <x v="9"/>
    <x v="0"/>
    <x v="3"/>
    <n v="17333.689999999999"/>
    <n v="1"/>
    <x v="942"/>
    <x v="58"/>
    <n v="929"/>
    <x v="208"/>
    <m/>
    <m/>
    <s v="sq"/>
    <s v="sq"/>
    <n v="3665.44"/>
    <n v="91504159.730000004"/>
    <n v="91504159.730000004"/>
    <s v="Dubai"/>
  </r>
  <r>
    <s v="ORD100943"/>
    <s v="iPhone 13"/>
    <x v="0"/>
    <x v="4"/>
    <x v="0"/>
    <x v="2"/>
    <n v="16501.8"/>
    <n v="3"/>
    <x v="943"/>
    <x v="146"/>
    <n v="1757"/>
    <x v="94"/>
    <m/>
    <m/>
    <s v="sq"/>
    <s v="sq"/>
    <n v="26648.76"/>
    <n v="92327183.770000085"/>
    <n v="92327183.770000085"/>
    <s v="Casablanca"/>
  </r>
  <r>
    <s v="ORD100944"/>
    <s v="Adidas Running Shoes"/>
    <x v="1"/>
    <x v="9"/>
    <x v="1"/>
    <x v="2"/>
    <n v="4483.3100000000004"/>
    <n v="4"/>
    <x v="944"/>
    <x v="8"/>
    <n v="243"/>
    <x v="80"/>
    <m/>
    <m/>
    <s v="Jumia"/>
    <s v="Jum"/>
    <n v="26648.76"/>
    <n v="91504159.730000004"/>
    <n v="91504159.730000004"/>
    <s v="Casablanca"/>
  </r>
  <r>
    <s v="ORD100945"/>
    <s v="Smartwatch FitPro"/>
    <x v="4"/>
    <x v="6"/>
    <x v="0"/>
    <x v="5"/>
    <n v="15772.52"/>
    <n v="1"/>
    <x v="945"/>
    <x v="348"/>
    <n v="4897"/>
    <x v="118"/>
    <m/>
    <m/>
    <s v="sq"/>
    <s v="sq"/>
    <n v="27872.98"/>
    <n v="31420413.200000018"/>
    <n v="31420413.200000018"/>
    <s v="Giza"/>
  </r>
  <r>
    <s v="ORD100946"/>
    <s v="Adidas Running Shoes"/>
    <x v="1"/>
    <x v="9"/>
    <x v="2"/>
    <x v="4"/>
    <n v="3814.03"/>
    <n v="2"/>
    <x v="946"/>
    <x v="338"/>
    <n v="3719"/>
    <x v="230"/>
    <m/>
    <m/>
    <s v="Amazon"/>
    <s v="Amazon"/>
    <n v="99349.3"/>
    <n v="91504159.730000004"/>
    <n v="91504159.730000004"/>
    <s v="Riyadh"/>
  </r>
  <r>
    <s v="ORD100947"/>
    <s v="Xiaomi Redmi Note 12"/>
    <x v="0"/>
    <x v="7"/>
    <x v="2"/>
    <x v="4"/>
    <n v="10893.12"/>
    <n v="1"/>
    <x v="947"/>
    <x v="156"/>
    <n v="3638"/>
    <x v="55"/>
    <m/>
    <m/>
    <s v="Amazon"/>
    <s v="Amazon"/>
    <n v="99349.3"/>
    <n v="92327183.770000085"/>
    <n v="92327183.770000085"/>
    <s v="Riyadh"/>
  </r>
  <r>
    <s v="ORD100948"/>
    <s v="Adidas Running Shoes"/>
    <x v="1"/>
    <x v="9"/>
    <x v="2"/>
    <x v="4"/>
    <n v="18256.61"/>
    <n v="5"/>
    <x v="948"/>
    <x v="365"/>
    <n v="2115"/>
    <x v="4"/>
    <m/>
    <m/>
    <s v="Amazon"/>
    <s v="Amazon"/>
    <n v="99349.3"/>
    <n v="91504159.730000004"/>
    <n v="91504159.730000004"/>
    <s v="Riyadh"/>
  </r>
  <r>
    <s v="ORD100949"/>
    <s v="iPhone 13"/>
    <x v="0"/>
    <x v="4"/>
    <x v="2"/>
    <x v="5"/>
    <n v="16235.27"/>
    <n v="4"/>
    <x v="949"/>
    <x v="30"/>
    <n v="1212"/>
    <x v="50"/>
    <m/>
    <m/>
    <s v="Amazon"/>
    <s v="Amazon"/>
    <n v="27872.98"/>
    <n v="92327183.770000085"/>
    <n v="92327183.770000085"/>
    <s v="Giza"/>
  </r>
  <r>
    <s v="ORD100950"/>
    <s v="T-shirt Cotton"/>
    <x v="1"/>
    <x v="5"/>
    <x v="0"/>
    <x v="1"/>
    <n v="4724.2700000000004"/>
    <n v="2"/>
    <x v="950"/>
    <x v="305"/>
    <n v="584"/>
    <x v="317"/>
    <m/>
    <m/>
    <s v="sq"/>
    <s v="sq"/>
    <n v="13290.4"/>
    <n v="91504159.730000004"/>
    <n v="91504159.730000004"/>
    <s v="Alexandria"/>
  </r>
  <r>
    <s v="ORD100951"/>
    <s v="Dell Inspiron 3501"/>
    <x v="3"/>
    <x v="8"/>
    <x v="1"/>
    <x v="0"/>
    <n v="10514.03"/>
    <n v="1"/>
    <x v="951"/>
    <x v="262"/>
    <n v="484"/>
    <x v="149"/>
    <m/>
    <m/>
    <s v="Jumia"/>
    <s v="Jum"/>
    <n v="16284.02"/>
    <n v="57542997.559999913"/>
    <n v="57542997.559999913"/>
    <s v="Cairo"/>
  </r>
  <r>
    <s v="ORD100952"/>
    <s v="Samsung Galaxy A14"/>
    <x v="0"/>
    <x v="0"/>
    <x v="2"/>
    <x v="4"/>
    <n v="19978.169999999998"/>
    <n v="3"/>
    <x v="952"/>
    <x v="116"/>
    <n v="3284"/>
    <x v="322"/>
    <m/>
    <m/>
    <s v="Amazon"/>
    <s v="Amazon"/>
    <n v="99349.3"/>
    <n v="92327183.770000085"/>
    <n v="92327183.770000085"/>
    <s v="Riyadh"/>
  </r>
  <r>
    <s v="ORD100953"/>
    <s v="HP Pavilion Laptop"/>
    <x v="3"/>
    <x v="3"/>
    <x v="1"/>
    <x v="5"/>
    <n v="6458.66"/>
    <n v="5"/>
    <x v="953"/>
    <x v="272"/>
    <n v="4652"/>
    <x v="12"/>
    <m/>
    <m/>
    <s v="Jumia"/>
    <s v="Jum"/>
    <n v="27872.98"/>
    <n v="57542997.559999913"/>
    <n v="57542997.559999913"/>
    <s v="Giza"/>
  </r>
  <r>
    <s v="ORD100954"/>
    <s v="iPhone 13"/>
    <x v="0"/>
    <x v="4"/>
    <x v="0"/>
    <x v="3"/>
    <n v="14853.26"/>
    <n v="4"/>
    <x v="954"/>
    <x v="199"/>
    <n v="2041"/>
    <x v="17"/>
    <m/>
    <m/>
    <s v="sq"/>
    <s v="sq"/>
    <n v="3665.44"/>
    <n v="92327183.770000085"/>
    <n v="92327183.770000085"/>
    <s v="Dubai"/>
  </r>
  <r>
    <s v="ORD100955"/>
    <s v="Xiaomi Redmi Note 12"/>
    <x v="0"/>
    <x v="7"/>
    <x v="1"/>
    <x v="2"/>
    <n v="12946.68"/>
    <n v="5"/>
    <x v="955"/>
    <x v="283"/>
    <n v="4979"/>
    <x v="153"/>
    <m/>
    <m/>
    <s v="Jumia"/>
    <s v="Jum"/>
    <n v="26648.76"/>
    <n v="92327183.770000085"/>
    <n v="92327183.770000085"/>
    <s v="Casablanca"/>
  </r>
  <r>
    <s v="ORD100956"/>
    <s v="Nike Air Max"/>
    <x v="1"/>
    <x v="1"/>
    <x v="0"/>
    <x v="5"/>
    <n v="4502.6400000000003"/>
    <n v="2"/>
    <x v="956"/>
    <x v="272"/>
    <n v="2285"/>
    <x v="183"/>
    <m/>
    <m/>
    <s v="sq"/>
    <s v="sq"/>
    <n v="27872.98"/>
    <n v="91504159.730000004"/>
    <n v="91504159.730000004"/>
    <s v="Giza"/>
  </r>
  <r>
    <s v="ORD100957"/>
    <s v="Xiaomi Redmi Note 12"/>
    <x v="0"/>
    <x v="7"/>
    <x v="1"/>
    <x v="2"/>
    <n v="13248.42"/>
    <n v="3"/>
    <x v="957"/>
    <x v="342"/>
    <n v="1836"/>
    <x v="307"/>
    <m/>
    <m/>
    <s v="Jumia"/>
    <s v="Jum"/>
    <n v="26648.76"/>
    <n v="92327183.770000085"/>
    <n v="92327183.770000085"/>
    <s v="Casablanca"/>
  </r>
  <r>
    <s v="ORD100958"/>
    <s v="Bluetooth Headset"/>
    <x v="2"/>
    <x v="2"/>
    <x v="1"/>
    <x v="0"/>
    <n v="6765.6"/>
    <n v="3"/>
    <x v="958"/>
    <x v="349"/>
    <n v="3288"/>
    <x v="211"/>
    <m/>
    <m/>
    <s v="Jumia"/>
    <s v="Jum"/>
    <n v="16284.02"/>
    <n v="29200970.130000021"/>
    <n v="29200970.130000021"/>
    <s v="Cairo"/>
  </r>
  <r>
    <s v="ORD100959"/>
    <s v="iPhone 13"/>
    <x v="0"/>
    <x v="4"/>
    <x v="0"/>
    <x v="1"/>
    <n v="13779.67"/>
    <n v="2"/>
    <x v="959"/>
    <x v="317"/>
    <n v="48"/>
    <x v="336"/>
    <m/>
    <m/>
    <s v="sq"/>
    <s v="sq"/>
    <n v="13290.4"/>
    <n v="92327183.770000085"/>
    <n v="92327183.770000085"/>
    <s v="Alexandria"/>
  </r>
  <r>
    <s v="ORD100960"/>
    <s v="Samsung Galaxy A14"/>
    <x v="0"/>
    <x v="0"/>
    <x v="2"/>
    <x v="5"/>
    <n v="5332.57"/>
    <n v="5"/>
    <x v="960"/>
    <x v="366"/>
    <n v="3181"/>
    <x v="80"/>
    <m/>
    <m/>
    <s v="Amazon"/>
    <s v="Amazon"/>
    <n v="27872.98"/>
    <n v="92327183.770000085"/>
    <n v="92327183.770000085"/>
    <s v="Giza"/>
  </r>
  <r>
    <s v="ORD100961"/>
    <s v="Samsung Galaxy A14"/>
    <x v="0"/>
    <x v="0"/>
    <x v="2"/>
    <x v="2"/>
    <n v="18975.8"/>
    <n v="3"/>
    <x v="961"/>
    <x v="344"/>
    <n v="487"/>
    <x v="60"/>
    <m/>
    <m/>
    <s v="Amazon"/>
    <s v="Amazon"/>
    <n v="26648.76"/>
    <n v="92327183.770000085"/>
    <n v="92327183.770000085"/>
    <s v="Casablanca"/>
  </r>
  <r>
    <s v="ORD100962"/>
    <s v="Adidas Running Shoes"/>
    <x v="1"/>
    <x v="9"/>
    <x v="0"/>
    <x v="2"/>
    <n v="19818.36"/>
    <n v="3"/>
    <x v="962"/>
    <x v="367"/>
    <n v="2276"/>
    <x v="295"/>
    <m/>
    <m/>
    <s v="sq"/>
    <s v="sq"/>
    <n v="26648.76"/>
    <n v="91504159.730000004"/>
    <n v="91504159.730000004"/>
    <s v="Casablanca"/>
  </r>
  <r>
    <s v="ORD100963"/>
    <s v="iPhone 13"/>
    <x v="0"/>
    <x v="4"/>
    <x v="1"/>
    <x v="4"/>
    <n v="11875.09"/>
    <n v="4"/>
    <x v="963"/>
    <x v="226"/>
    <n v="4297"/>
    <x v="282"/>
    <m/>
    <m/>
    <s v="Jumia"/>
    <s v="Jum"/>
    <n v="99349.3"/>
    <n v="92327183.770000085"/>
    <n v="92327183.770000085"/>
    <s v="Riyadh"/>
  </r>
  <r>
    <s v="ORD100964"/>
    <s v="Adidas Running Shoes"/>
    <x v="1"/>
    <x v="9"/>
    <x v="2"/>
    <x v="4"/>
    <n v="18275.650000000001"/>
    <n v="5"/>
    <x v="964"/>
    <x v="254"/>
    <n v="2260"/>
    <x v="295"/>
    <m/>
    <m/>
    <s v="Amazon"/>
    <s v="Amazon"/>
    <n v="99349.3"/>
    <n v="91504159.730000004"/>
    <n v="91504159.730000004"/>
    <s v="Riyadh"/>
  </r>
  <r>
    <s v="ORD100965"/>
    <s v="Adidas Running Shoes"/>
    <x v="1"/>
    <x v="9"/>
    <x v="1"/>
    <x v="3"/>
    <n v="19222.04"/>
    <n v="3"/>
    <x v="965"/>
    <x v="77"/>
    <n v="3332"/>
    <x v="163"/>
    <m/>
    <m/>
    <s v="Jumia"/>
    <s v="Jum"/>
    <n v="3665.44"/>
    <n v="91504159.730000004"/>
    <n v="91504159.730000004"/>
    <s v="Dubai"/>
  </r>
  <r>
    <s v="ORD100966"/>
    <s v="Nike Air Max"/>
    <x v="1"/>
    <x v="1"/>
    <x v="2"/>
    <x v="3"/>
    <n v="626.97"/>
    <n v="4"/>
    <x v="966"/>
    <x v="99"/>
    <n v="702"/>
    <x v="116"/>
    <m/>
    <m/>
    <s v="Amazon"/>
    <s v="Amazon"/>
    <n v="3665.44"/>
    <n v="91504159.730000004"/>
    <n v="91504159.730000004"/>
    <s v="Dubai"/>
  </r>
  <r>
    <s v="ORD100967"/>
    <s v="Smartwatch FitPro"/>
    <x v="4"/>
    <x v="6"/>
    <x v="0"/>
    <x v="4"/>
    <n v="11061.27"/>
    <n v="2"/>
    <x v="967"/>
    <x v="274"/>
    <n v="848"/>
    <x v="198"/>
    <m/>
    <m/>
    <s v="sq"/>
    <s v="sq"/>
    <n v="99349.3"/>
    <n v="31420413.200000018"/>
    <n v="31420413.200000018"/>
    <s v="Riyadh"/>
  </r>
  <r>
    <s v="ORD100968"/>
    <s v="Adidas Running Shoes"/>
    <x v="1"/>
    <x v="9"/>
    <x v="2"/>
    <x v="0"/>
    <n v="6582.41"/>
    <n v="2"/>
    <x v="968"/>
    <x v="166"/>
    <n v="3875"/>
    <x v="223"/>
    <m/>
    <m/>
    <s v="Amazon"/>
    <s v="Amazon"/>
    <n v="16284.02"/>
    <n v="91504159.730000004"/>
    <n v="91504159.730000004"/>
    <s v="Cairo"/>
  </r>
  <r>
    <s v="ORD100969"/>
    <s v="Nike Air Max"/>
    <x v="1"/>
    <x v="1"/>
    <x v="2"/>
    <x v="3"/>
    <n v="16337.18"/>
    <n v="1"/>
    <x v="969"/>
    <x v="283"/>
    <n v="1429"/>
    <x v="138"/>
    <m/>
    <m/>
    <s v="Amazon"/>
    <s v="Amazon"/>
    <n v="3665.44"/>
    <n v="91504159.730000004"/>
    <n v="91504159.730000004"/>
    <s v="Dubai"/>
  </r>
  <r>
    <s v="ORD100970"/>
    <s v="HP Pavilion Laptop"/>
    <x v="3"/>
    <x v="3"/>
    <x v="2"/>
    <x v="5"/>
    <n v="18245.5"/>
    <n v="1"/>
    <x v="970"/>
    <x v="118"/>
    <n v="1882"/>
    <x v="88"/>
    <m/>
    <m/>
    <s v="Amazon"/>
    <s v="Amazon"/>
    <n v="27872.98"/>
    <n v="57542997.559999913"/>
    <n v="57542997.559999913"/>
    <s v="Giza"/>
  </r>
  <r>
    <s v="ORD100971"/>
    <s v="HP Pavilion Laptop"/>
    <x v="3"/>
    <x v="3"/>
    <x v="0"/>
    <x v="2"/>
    <n v="16339.46"/>
    <n v="1"/>
    <x v="971"/>
    <x v="116"/>
    <n v="2447"/>
    <x v="324"/>
    <m/>
    <m/>
    <s v="sq"/>
    <s v="sq"/>
    <n v="26648.76"/>
    <n v="57542997.559999913"/>
    <n v="57542997.559999913"/>
    <s v="Casablanca"/>
  </r>
  <r>
    <s v="ORD100972"/>
    <s v="Nike Air Max"/>
    <x v="1"/>
    <x v="1"/>
    <x v="1"/>
    <x v="5"/>
    <n v="2469.5500000000002"/>
    <n v="1"/>
    <x v="972"/>
    <x v="368"/>
    <n v="3617"/>
    <x v="79"/>
    <m/>
    <m/>
    <s v="Jumia"/>
    <s v="Jum"/>
    <n v="27872.98"/>
    <n v="91504159.730000004"/>
    <n v="91504159.730000004"/>
    <s v="Giza"/>
  </r>
  <r>
    <s v="ORD100973"/>
    <s v="Nike Air Max"/>
    <x v="1"/>
    <x v="1"/>
    <x v="1"/>
    <x v="4"/>
    <n v="5493.96"/>
    <n v="1"/>
    <x v="973"/>
    <x v="348"/>
    <n v="1700"/>
    <x v="35"/>
    <m/>
    <m/>
    <s v="Jumia"/>
    <s v="Jum"/>
    <n v="99349.3"/>
    <n v="91504159.730000004"/>
    <n v="91504159.730000004"/>
    <s v="Riyadh"/>
  </r>
  <r>
    <s v="ORD100974"/>
    <s v="HP Pavilion Laptop"/>
    <x v="3"/>
    <x v="3"/>
    <x v="2"/>
    <x v="0"/>
    <n v="1318.94"/>
    <n v="3"/>
    <x v="974"/>
    <x v="191"/>
    <n v="3937"/>
    <x v="201"/>
    <m/>
    <m/>
    <s v="Amazon"/>
    <s v="Amazon"/>
    <n v="16284.02"/>
    <n v="57542997.559999913"/>
    <n v="57542997.559999913"/>
    <s v="Cairo"/>
  </r>
  <r>
    <s v="ORD100975"/>
    <s v="HP Pavilion Laptop"/>
    <x v="3"/>
    <x v="3"/>
    <x v="2"/>
    <x v="2"/>
    <n v="10785.89"/>
    <n v="3"/>
    <x v="975"/>
    <x v="334"/>
    <n v="132"/>
    <x v="72"/>
    <m/>
    <m/>
    <s v="Amazon"/>
    <s v="Amazon"/>
    <n v="26648.76"/>
    <n v="57542997.559999913"/>
    <n v="57542997.559999913"/>
    <s v="Casablanca"/>
  </r>
  <r>
    <s v="ORD100976"/>
    <s v="T-shirt Cotton"/>
    <x v="1"/>
    <x v="5"/>
    <x v="1"/>
    <x v="4"/>
    <n v="7594.47"/>
    <n v="1"/>
    <x v="976"/>
    <x v="235"/>
    <n v="1679"/>
    <x v="193"/>
    <m/>
    <m/>
    <s v="Jumia"/>
    <s v="Jum"/>
    <n v="99349.3"/>
    <n v="91504159.730000004"/>
    <n v="91504159.730000004"/>
    <s v="Riyadh"/>
  </r>
  <r>
    <s v="ORD100977"/>
    <s v="Xiaomi Redmi Note 12"/>
    <x v="0"/>
    <x v="7"/>
    <x v="2"/>
    <x v="5"/>
    <n v="16756.37"/>
    <n v="4"/>
    <x v="977"/>
    <x v="317"/>
    <n v="1017"/>
    <x v="333"/>
    <m/>
    <m/>
    <s v="Amazon"/>
    <s v="Amazon"/>
    <n v="27872.98"/>
    <n v="92327183.770000085"/>
    <n v="92327183.770000085"/>
    <s v="Giza"/>
  </r>
  <r>
    <s v="ORD100978"/>
    <s v="Bluetooth Headset"/>
    <x v="2"/>
    <x v="2"/>
    <x v="2"/>
    <x v="4"/>
    <n v="11415.86"/>
    <n v="1"/>
    <x v="978"/>
    <x v="153"/>
    <n v="1684"/>
    <x v="199"/>
    <m/>
    <m/>
    <s v="Amazon"/>
    <s v="Amazon"/>
    <n v="99349.3"/>
    <n v="29200970.130000021"/>
    <n v="29200970.130000021"/>
    <s v="Riyadh"/>
  </r>
  <r>
    <s v="ORD100979"/>
    <s v="Samsung Galaxy A14"/>
    <x v="0"/>
    <x v="0"/>
    <x v="0"/>
    <x v="4"/>
    <n v="7986.21"/>
    <n v="5"/>
    <x v="979"/>
    <x v="305"/>
    <n v="1406"/>
    <x v="338"/>
    <m/>
    <m/>
    <s v="sq"/>
    <s v="sq"/>
    <n v="99349.3"/>
    <n v="92327183.770000085"/>
    <n v="92327183.770000085"/>
    <s v="Riyadh"/>
  </r>
  <r>
    <s v="ORD100980"/>
    <s v="Nike Air Max"/>
    <x v="1"/>
    <x v="1"/>
    <x v="1"/>
    <x v="1"/>
    <n v="15638.44"/>
    <n v="2"/>
    <x v="980"/>
    <x v="2"/>
    <n v="2893"/>
    <x v="84"/>
    <m/>
    <m/>
    <s v="Jumia"/>
    <s v="Jum"/>
    <n v="13290.4"/>
    <n v="91504159.730000004"/>
    <n v="91504159.730000004"/>
    <s v="Alexandria"/>
  </r>
  <r>
    <s v="ORD100981"/>
    <s v="Dell Inspiron 3501"/>
    <x v="3"/>
    <x v="8"/>
    <x v="0"/>
    <x v="1"/>
    <n v="2447.92"/>
    <n v="2"/>
    <x v="981"/>
    <x v="184"/>
    <n v="2308"/>
    <x v="339"/>
    <m/>
    <m/>
    <s v="sq"/>
    <s v="sq"/>
    <n v="13290.4"/>
    <n v="57542997.559999913"/>
    <n v="57542997.559999913"/>
    <s v="Alexandria"/>
  </r>
  <r>
    <s v="ORD100982"/>
    <s v="Adidas Running Shoes"/>
    <x v="1"/>
    <x v="9"/>
    <x v="0"/>
    <x v="1"/>
    <n v="3300.36"/>
    <n v="4"/>
    <x v="982"/>
    <x v="285"/>
    <n v="4697"/>
    <x v="7"/>
    <m/>
    <m/>
    <s v="sq"/>
    <s v="sq"/>
    <n v="13290.4"/>
    <n v="91504159.730000004"/>
    <n v="91504159.730000004"/>
    <s v="Alexandria"/>
  </r>
  <r>
    <s v="ORD100983"/>
    <s v="Samsung Galaxy A14"/>
    <x v="0"/>
    <x v="0"/>
    <x v="1"/>
    <x v="0"/>
    <n v="2728.79"/>
    <n v="1"/>
    <x v="983"/>
    <x v="365"/>
    <n v="1390"/>
    <x v="143"/>
    <m/>
    <m/>
    <s v="Jumia"/>
    <s v="Jum"/>
    <n v="16284.02"/>
    <n v="92327183.770000085"/>
    <n v="92327183.770000085"/>
    <s v="Cairo"/>
  </r>
  <r>
    <s v="ORD100984"/>
    <s v="HP Pavilion Laptop"/>
    <x v="3"/>
    <x v="3"/>
    <x v="2"/>
    <x v="4"/>
    <n v="10083.73"/>
    <n v="1"/>
    <x v="984"/>
    <x v="94"/>
    <n v="4973"/>
    <x v="26"/>
    <m/>
    <m/>
    <s v="Amazon"/>
    <s v="Amazon"/>
    <n v="99349.3"/>
    <n v="57542997.559999913"/>
    <n v="57542997.559999913"/>
    <s v="Riyadh"/>
  </r>
  <r>
    <s v="ORD100985"/>
    <s v="Xiaomi Redmi Note 12"/>
    <x v="0"/>
    <x v="7"/>
    <x v="1"/>
    <x v="2"/>
    <n v="3622.46"/>
    <n v="3"/>
    <x v="985"/>
    <x v="312"/>
    <n v="3236"/>
    <x v="100"/>
    <m/>
    <m/>
    <s v="Jumia"/>
    <s v="Jum"/>
    <n v="26648.76"/>
    <n v="92327183.770000085"/>
    <n v="92327183.770000085"/>
    <s v="Casablanca"/>
  </r>
  <r>
    <s v="ORD100986"/>
    <s v="Bluetooth Headset"/>
    <x v="2"/>
    <x v="2"/>
    <x v="0"/>
    <x v="1"/>
    <n v="15859.94"/>
    <n v="3"/>
    <x v="986"/>
    <x v="369"/>
    <n v="3506"/>
    <x v="78"/>
    <m/>
    <m/>
    <s v="sq"/>
    <s v="sq"/>
    <n v="13290.4"/>
    <n v="29200970.130000021"/>
    <n v="29200970.130000021"/>
    <s v="Alexandria"/>
  </r>
  <r>
    <s v="ORD100987"/>
    <s v="Xiaomi Redmi Note 12"/>
    <x v="0"/>
    <x v="7"/>
    <x v="0"/>
    <x v="1"/>
    <n v="3205.83"/>
    <n v="4"/>
    <x v="987"/>
    <x v="242"/>
    <n v="4295"/>
    <x v="238"/>
    <m/>
    <m/>
    <s v="sq"/>
    <s v="sq"/>
    <n v="13290.4"/>
    <n v="92327183.770000085"/>
    <n v="92327183.770000085"/>
    <s v="Alexandria"/>
  </r>
  <r>
    <s v="ORD100988"/>
    <s v="iPhone 13"/>
    <x v="0"/>
    <x v="4"/>
    <x v="0"/>
    <x v="1"/>
    <n v="2465.58"/>
    <n v="3"/>
    <x v="988"/>
    <x v="224"/>
    <n v="678"/>
    <x v="183"/>
    <m/>
    <m/>
    <s v="sq"/>
    <s v="sq"/>
    <n v="13290.4"/>
    <n v="92327183.770000085"/>
    <n v="92327183.770000085"/>
    <s v="Alexandria"/>
  </r>
  <r>
    <s v="ORD100989"/>
    <s v="Smartwatch FitPro"/>
    <x v="4"/>
    <x v="6"/>
    <x v="0"/>
    <x v="3"/>
    <n v="16973.259999999998"/>
    <n v="3"/>
    <x v="989"/>
    <x v="16"/>
    <n v="1746"/>
    <x v="126"/>
    <m/>
    <m/>
    <s v="sq"/>
    <s v="sq"/>
    <n v="3665.44"/>
    <n v="31420413.200000018"/>
    <n v="31420413.200000018"/>
    <s v="Dubai"/>
  </r>
  <r>
    <s v="ORD100990"/>
    <s v="HP Pavilion Laptop"/>
    <x v="3"/>
    <x v="3"/>
    <x v="1"/>
    <x v="2"/>
    <n v="1849.6"/>
    <n v="2"/>
    <x v="990"/>
    <x v="223"/>
    <n v="3973"/>
    <x v="281"/>
    <m/>
    <m/>
    <s v="Jumia"/>
    <s v="Jum"/>
    <n v="26648.76"/>
    <n v="57542997.559999913"/>
    <n v="57542997.559999913"/>
    <s v="Casablanca"/>
  </r>
  <r>
    <s v="ORD100991"/>
    <s v="Smartwatch FitPro"/>
    <x v="4"/>
    <x v="6"/>
    <x v="2"/>
    <x v="3"/>
    <n v="9964.41"/>
    <n v="3"/>
    <x v="991"/>
    <x v="231"/>
    <n v="4016"/>
    <x v="101"/>
    <m/>
    <m/>
    <s v="Amazon"/>
    <s v="Amazon"/>
    <n v="3665.44"/>
    <n v="31420413.200000018"/>
    <n v="31420413.200000018"/>
    <s v="Dubai"/>
  </r>
  <r>
    <s v="ORD100992"/>
    <s v="iPhone 13"/>
    <x v="0"/>
    <x v="4"/>
    <x v="1"/>
    <x v="5"/>
    <n v="16668.66"/>
    <n v="4"/>
    <x v="992"/>
    <x v="346"/>
    <n v="382"/>
    <x v="220"/>
    <m/>
    <m/>
    <s v="Jumia"/>
    <s v="Jum"/>
    <n v="27872.98"/>
    <n v="92327183.770000085"/>
    <n v="92327183.770000085"/>
    <s v="Giza"/>
  </r>
  <r>
    <s v="ORD100993"/>
    <s v="T-shirt Cotton"/>
    <x v="1"/>
    <x v="5"/>
    <x v="0"/>
    <x v="1"/>
    <n v="19628.79"/>
    <n v="2"/>
    <x v="993"/>
    <x v="358"/>
    <n v="666"/>
    <x v="308"/>
    <m/>
    <m/>
    <s v="sq"/>
    <s v="sq"/>
    <n v="13290.4"/>
    <n v="91504159.730000004"/>
    <n v="91504159.730000004"/>
    <s v="Alexandria"/>
  </r>
  <r>
    <s v="ORD100994"/>
    <s v="iPhone 13"/>
    <x v="0"/>
    <x v="4"/>
    <x v="2"/>
    <x v="2"/>
    <n v="7923.45"/>
    <n v="2"/>
    <x v="994"/>
    <x v="87"/>
    <n v="634"/>
    <x v="340"/>
    <m/>
    <m/>
    <s v="Amazon"/>
    <s v="Amazon"/>
    <n v="26648.76"/>
    <n v="92327183.770000085"/>
    <n v="92327183.770000085"/>
    <s v="Casablanca"/>
  </r>
  <r>
    <s v="ORD100995"/>
    <s v="Nike Air Max"/>
    <x v="1"/>
    <x v="1"/>
    <x v="0"/>
    <x v="0"/>
    <n v="12495.93"/>
    <n v="1"/>
    <x v="995"/>
    <x v="222"/>
    <n v="1632"/>
    <x v="97"/>
    <m/>
    <m/>
    <s v="sq"/>
    <s v="sq"/>
    <n v="16284.02"/>
    <n v="91504159.730000004"/>
    <n v="91504159.730000004"/>
    <s v="Cairo"/>
  </r>
  <r>
    <s v="ORD100996"/>
    <s v="Xiaomi Redmi Note 12"/>
    <x v="0"/>
    <x v="7"/>
    <x v="2"/>
    <x v="3"/>
    <n v="8696.99"/>
    <n v="2"/>
    <x v="996"/>
    <x v="305"/>
    <n v="2595"/>
    <x v="34"/>
    <m/>
    <m/>
    <s v="Amazon"/>
    <s v="Amazon"/>
    <n v="3665.44"/>
    <n v="92327183.770000085"/>
    <n v="92327183.770000085"/>
    <s v="Dubai"/>
  </r>
  <r>
    <s v="ORD100997"/>
    <s v="Samsung Galaxy A14"/>
    <x v="0"/>
    <x v="0"/>
    <x v="1"/>
    <x v="4"/>
    <n v="16128.14"/>
    <n v="2"/>
    <x v="997"/>
    <x v="261"/>
    <n v="2793"/>
    <x v="304"/>
    <m/>
    <m/>
    <s v="Jumia"/>
    <s v="Jum"/>
    <n v="99349.3"/>
    <n v="92327183.770000085"/>
    <n v="92327183.770000085"/>
    <s v="Riyadh"/>
  </r>
  <r>
    <s v="ORD100998"/>
    <s v="Samsung Galaxy A14"/>
    <x v="0"/>
    <x v="0"/>
    <x v="1"/>
    <x v="1"/>
    <n v="17199.07"/>
    <n v="5"/>
    <x v="998"/>
    <x v="205"/>
    <n v="2883"/>
    <x v="341"/>
    <m/>
    <m/>
    <s v="Jumia"/>
    <s v="Jum"/>
    <n v="13290.4"/>
    <n v="92327183.770000085"/>
    <n v="92327183.770000085"/>
    <s v="Alexandria"/>
  </r>
  <r>
    <s v="ORD100999"/>
    <s v="Samsung Galaxy A14"/>
    <x v="0"/>
    <x v="0"/>
    <x v="0"/>
    <x v="2"/>
    <n v="12653.34"/>
    <n v="2"/>
    <x v="999"/>
    <x v="214"/>
    <n v="704"/>
    <x v="308"/>
    <m/>
    <m/>
    <s v="sq"/>
    <s v="sq"/>
    <n v="26648.76"/>
    <n v="92327183.770000085"/>
    <n v="92327183.770000085"/>
    <s v="Casablanca"/>
  </r>
  <r>
    <s v="ORD101000"/>
    <s v="Smartwatch FitPro"/>
    <x v="4"/>
    <x v="6"/>
    <x v="2"/>
    <x v="2"/>
    <n v="17983.27"/>
    <n v="2"/>
    <x v="1000"/>
    <x v="179"/>
    <n v="1352"/>
    <x v="194"/>
    <m/>
    <m/>
    <s v="Amazon"/>
    <s v="Amazon"/>
    <n v="26648.76"/>
    <n v="31420413.200000018"/>
    <n v="31420413.200000018"/>
    <s v="Casablanca"/>
  </r>
  <r>
    <s v="ORD101001"/>
    <s v="T-shirt Cotton"/>
    <x v="1"/>
    <x v="5"/>
    <x v="0"/>
    <x v="5"/>
    <n v="5171.71"/>
    <n v="5"/>
    <x v="1001"/>
    <x v="116"/>
    <n v="1016"/>
    <x v="313"/>
    <m/>
    <m/>
    <s v="sq"/>
    <s v="sq"/>
    <n v="27872.98"/>
    <n v="91504159.730000004"/>
    <n v="91504159.730000004"/>
    <s v="Giza"/>
  </r>
  <r>
    <s v="ORD101002"/>
    <s v="Bluetooth Headset"/>
    <x v="2"/>
    <x v="2"/>
    <x v="2"/>
    <x v="0"/>
    <n v="9860.2900000000009"/>
    <n v="2"/>
    <x v="1002"/>
    <x v="55"/>
    <n v="2906"/>
    <x v="203"/>
    <m/>
    <m/>
    <s v="Amazon"/>
    <s v="Amazon"/>
    <n v="16284.02"/>
    <n v="29200970.130000021"/>
    <n v="29200970.130000021"/>
    <s v="Cairo"/>
  </r>
  <r>
    <s v="ORD101003"/>
    <s v="T-shirt Cotton"/>
    <x v="1"/>
    <x v="5"/>
    <x v="2"/>
    <x v="4"/>
    <n v="19806.599999999999"/>
    <n v="4"/>
    <x v="1003"/>
    <x v="329"/>
    <n v="2483"/>
    <x v="201"/>
    <m/>
    <m/>
    <s v="Amazon"/>
    <s v="Amazon"/>
    <n v="99349.3"/>
    <n v="91504159.730000004"/>
    <n v="91504159.730000004"/>
    <s v="Riyadh"/>
  </r>
  <r>
    <s v="ORD101004"/>
    <s v="Dell Inspiron 3501"/>
    <x v="3"/>
    <x v="8"/>
    <x v="1"/>
    <x v="4"/>
    <n v="16580.48"/>
    <n v="3"/>
    <x v="1004"/>
    <x v="141"/>
    <n v="2130"/>
    <x v="108"/>
    <m/>
    <m/>
    <s v="Jumia"/>
    <s v="Jum"/>
    <n v="99349.3"/>
    <n v="57542997.559999913"/>
    <n v="57542997.559999913"/>
    <s v="Riyadh"/>
  </r>
  <r>
    <s v="ORD101005"/>
    <s v="iPhone 13"/>
    <x v="0"/>
    <x v="4"/>
    <x v="2"/>
    <x v="1"/>
    <n v="19124.37"/>
    <n v="2"/>
    <x v="1005"/>
    <x v="151"/>
    <n v="2834"/>
    <x v="330"/>
    <m/>
    <m/>
    <s v="Amazon"/>
    <s v="Amazon"/>
    <n v="13290.4"/>
    <n v="92327183.770000085"/>
    <n v="92327183.770000085"/>
    <s v="Alexandria"/>
  </r>
  <r>
    <s v="ORD101006"/>
    <s v="Bluetooth Headset"/>
    <x v="2"/>
    <x v="2"/>
    <x v="1"/>
    <x v="0"/>
    <n v="11866.12"/>
    <n v="2"/>
    <x v="1006"/>
    <x v="349"/>
    <n v="1414"/>
    <x v="210"/>
    <m/>
    <m/>
    <s v="Jumia"/>
    <s v="Jum"/>
    <n v="16284.02"/>
    <n v="29200970.130000021"/>
    <n v="29200970.130000021"/>
    <s v="Cairo"/>
  </r>
  <r>
    <s v="ORD101007"/>
    <s v="T-shirt Cotton"/>
    <x v="1"/>
    <x v="5"/>
    <x v="2"/>
    <x v="4"/>
    <n v="19011.560000000001"/>
    <n v="4"/>
    <x v="1007"/>
    <x v="270"/>
    <n v="534"/>
    <x v="59"/>
    <m/>
    <m/>
    <s v="Amazon"/>
    <s v="Amazon"/>
    <n v="99349.3"/>
    <n v="91504159.730000004"/>
    <n v="91504159.730000004"/>
    <s v="Riyadh"/>
  </r>
  <r>
    <s v="ORD101008"/>
    <s v="Smartwatch FitPro"/>
    <x v="4"/>
    <x v="6"/>
    <x v="2"/>
    <x v="4"/>
    <n v="1609.02"/>
    <n v="1"/>
    <x v="1008"/>
    <x v="38"/>
    <n v="2250"/>
    <x v="215"/>
    <m/>
    <m/>
    <s v="Amazon"/>
    <s v="Amazon"/>
    <n v="99349.3"/>
    <n v="31420413.200000018"/>
    <n v="31420413.200000018"/>
    <s v="Riyadh"/>
  </r>
  <r>
    <s v="ORD101009"/>
    <s v="Samsung Galaxy A14"/>
    <x v="0"/>
    <x v="0"/>
    <x v="2"/>
    <x v="2"/>
    <n v="7850.83"/>
    <n v="4"/>
    <x v="1009"/>
    <x v="232"/>
    <n v="3428"/>
    <x v="17"/>
    <m/>
    <m/>
    <s v="Amazon"/>
    <s v="Amazon"/>
    <n v="26648.76"/>
    <n v="92327183.770000085"/>
    <n v="92327183.770000085"/>
    <s v="Casablanca"/>
  </r>
  <r>
    <s v="ORD101010"/>
    <s v="Samsung Galaxy A14"/>
    <x v="0"/>
    <x v="0"/>
    <x v="0"/>
    <x v="1"/>
    <n v="5703.03"/>
    <n v="3"/>
    <x v="1010"/>
    <x v="243"/>
    <n v="4426"/>
    <x v="41"/>
    <m/>
    <m/>
    <s v="sq"/>
    <s v="sq"/>
    <n v="13290.4"/>
    <n v="92327183.770000085"/>
    <n v="92327183.770000085"/>
    <s v="Alexandria"/>
  </r>
  <r>
    <s v="ORD101011"/>
    <s v="Smartwatch FitPro"/>
    <x v="4"/>
    <x v="6"/>
    <x v="2"/>
    <x v="4"/>
    <n v="6071.1"/>
    <n v="3"/>
    <x v="1011"/>
    <x v="57"/>
    <n v="4767"/>
    <x v="155"/>
    <m/>
    <m/>
    <s v="Amazon"/>
    <s v="Amazon"/>
    <n v="99349.3"/>
    <n v="31420413.200000018"/>
    <n v="31420413.200000018"/>
    <s v="Riyadh"/>
  </r>
  <r>
    <s v="ORD101012"/>
    <s v="Dell Inspiron 3501"/>
    <x v="3"/>
    <x v="8"/>
    <x v="0"/>
    <x v="3"/>
    <n v="2605.1"/>
    <n v="4"/>
    <x v="1012"/>
    <x v="246"/>
    <n v="2226"/>
    <x v="72"/>
    <m/>
    <m/>
    <s v="sq"/>
    <s v="sq"/>
    <n v="3665.44"/>
    <n v="57542997.559999913"/>
    <n v="57542997.559999913"/>
    <s v="Dubai"/>
  </r>
  <r>
    <s v="ORD101013"/>
    <s v="Nike Air Max"/>
    <x v="1"/>
    <x v="1"/>
    <x v="1"/>
    <x v="1"/>
    <n v="194.72"/>
    <n v="3"/>
    <x v="1013"/>
    <x v="252"/>
    <n v="3962"/>
    <x v="112"/>
    <m/>
    <m/>
    <s v="Jumia"/>
    <s v="Jum"/>
    <n v="13290.4"/>
    <n v="91504159.730000004"/>
    <n v="91504159.730000004"/>
    <s v="Alexandria"/>
  </r>
  <r>
    <s v="ORD101014"/>
    <s v="Xiaomi Redmi Note 12"/>
    <x v="0"/>
    <x v="7"/>
    <x v="0"/>
    <x v="0"/>
    <n v="11380.58"/>
    <n v="1"/>
    <x v="1014"/>
    <x v="352"/>
    <n v="2840"/>
    <x v="65"/>
    <m/>
    <m/>
    <s v="sq"/>
    <s v="sq"/>
    <n v="16284.02"/>
    <n v="92327183.770000085"/>
    <n v="92327183.770000085"/>
    <s v="Cairo"/>
  </r>
  <r>
    <s v="ORD101015"/>
    <s v="HP Pavilion Laptop"/>
    <x v="3"/>
    <x v="3"/>
    <x v="1"/>
    <x v="1"/>
    <n v="12113.73"/>
    <n v="1"/>
    <x v="1015"/>
    <x v="245"/>
    <n v="4743"/>
    <x v="35"/>
    <m/>
    <m/>
    <s v="Jumia"/>
    <s v="Jum"/>
    <n v="13290.4"/>
    <n v="57542997.559999913"/>
    <n v="57542997.559999913"/>
    <s v="Alexandria"/>
  </r>
  <r>
    <s v="ORD101016"/>
    <s v="Dell Inspiron 3501"/>
    <x v="3"/>
    <x v="8"/>
    <x v="2"/>
    <x v="3"/>
    <n v="2302.66"/>
    <n v="5"/>
    <x v="1016"/>
    <x v="307"/>
    <n v="3651"/>
    <x v="293"/>
    <m/>
    <m/>
    <s v="Amazon"/>
    <s v="Amazon"/>
    <n v="3665.44"/>
    <n v="57542997.559999913"/>
    <n v="57542997.559999913"/>
    <s v="Dubai"/>
  </r>
  <r>
    <s v="ORD101017"/>
    <s v="Smartwatch FitPro"/>
    <x v="4"/>
    <x v="6"/>
    <x v="0"/>
    <x v="4"/>
    <n v="16360.36"/>
    <n v="1"/>
    <x v="1017"/>
    <x v="223"/>
    <n v="1923"/>
    <x v="225"/>
    <m/>
    <m/>
    <s v="sq"/>
    <s v="sq"/>
    <n v="99349.3"/>
    <n v="31420413.200000018"/>
    <n v="31420413.200000018"/>
    <s v="Riyadh"/>
  </r>
  <r>
    <s v="ORD101018"/>
    <s v="Smartwatch FitPro"/>
    <x v="4"/>
    <x v="6"/>
    <x v="2"/>
    <x v="3"/>
    <n v="18216.72"/>
    <n v="2"/>
    <x v="1018"/>
    <x v="153"/>
    <n v="3968"/>
    <x v="222"/>
    <m/>
    <m/>
    <s v="Amazon"/>
    <s v="Amazon"/>
    <n v="3665.44"/>
    <n v="31420413.200000018"/>
    <n v="31420413.200000018"/>
    <s v="Dubai"/>
  </r>
  <r>
    <s v="ORD101019"/>
    <s v="Nike Air Max"/>
    <x v="1"/>
    <x v="1"/>
    <x v="0"/>
    <x v="1"/>
    <n v="9007.4599999999991"/>
    <n v="5"/>
    <x v="1019"/>
    <x v="128"/>
    <n v="3449"/>
    <x v="111"/>
    <m/>
    <m/>
    <s v="sq"/>
    <s v="sq"/>
    <n v="13290.4"/>
    <n v="91504159.730000004"/>
    <n v="91504159.730000004"/>
    <s v="Alexandria"/>
  </r>
  <r>
    <s v="ORD101020"/>
    <s v="Xiaomi Redmi Note 12"/>
    <x v="0"/>
    <x v="7"/>
    <x v="1"/>
    <x v="2"/>
    <n v="8492.57"/>
    <n v="2"/>
    <x v="1020"/>
    <x v="68"/>
    <n v="949"/>
    <x v="23"/>
    <m/>
    <m/>
    <s v="Jumia"/>
    <s v="Jum"/>
    <n v="26648.76"/>
    <n v="92327183.770000085"/>
    <n v="92327183.770000085"/>
    <s v="Casablanca"/>
  </r>
  <r>
    <s v="ORD101021"/>
    <s v="Samsung Galaxy A14"/>
    <x v="0"/>
    <x v="0"/>
    <x v="2"/>
    <x v="4"/>
    <n v="3913.77"/>
    <n v="1"/>
    <x v="1021"/>
    <x v="149"/>
    <n v="4513"/>
    <x v="228"/>
    <m/>
    <m/>
    <s v="Amazon"/>
    <s v="Amazon"/>
    <n v="99349.3"/>
    <n v="92327183.770000085"/>
    <n v="92327183.770000085"/>
    <s v="Riyadh"/>
  </r>
  <r>
    <s v="ORD101022"/>
    <s v="Dell Inspiron 3501"/>
    <x v="3"/>
    <x v="8"/>
    <x v="2"/>
    <x v="3"/>
    <n v="15500.27"/>
    <n v="3"/>
    <x v="1022"/>
    <x v="148"/>
    <n v="2803"/>
    <x v="189"/>
    <m/>
    <m/>
    <s v="Amazon"/>
    <s v="Amazon"/>
    <n v="3665.44"/>
    <n v="57542997.559999913"/>
    <n v="57542997.559999913"/>
    <s v="Dubai"/>
  </r>
  <r>
    <s v="ORD101023"/>
    <s v="Nike Air Max"/>
    <x v="1"/>
    <x v="1"/>
    <x v="2"/>
    <x v="2"/>
    <n v="315.72000000000003"/>
    <n v="4"/>
    <x v="1023"/>
    <x v="201"/>
    <n v="1618"/>
    <x v="27"/>
    <m/>
    <m/>
    <s v="Amazon"/>
    <s v="Amazon"/>
    <n v="26648.76"/>
    <n v="91504159.730000004"/>
    <n v="91504159.730000004"/>
    <s v="Casablanca"/>
  </r>
  <r>
    <s v="ORD101024"/>
    <s v="iPhone 13"/>
    <x v="0"/>
    <x v="4"/>
    <x v="2"/>
    <x v="4"/>
    <n v="8250.99"/>
    <n v="3"/>
    <x v="1024"/>
    <x v="243"/>
    <n v="4364"/>
    <x v="134"/>
    <m/>
    <m/>
    <s v="Amazon"/>
    <s v="Amazon"/>
    <n v="99349.3"/>
    <n v="92327183.770000085"/>
    <n v="92327183.770000085"/>
    <s v="Riyadh"/>
  </r>
  <r>
    <s v="ORD101025"/>
    <s v="Dell Inspiron 3501"/>
    <x v="3"/>
    <x v="8"/>
    <x v="1"/>
    <x v="3"/>
    <n v="19592.89"/>
    <n v="3"/>
    <x v="1025"/>
    <x v="46"/>
    <n v="808"/>
    <x v="322"/>
    <m/>
    <m/>
    <s v="Jumia"/>
    <s v="Jum"/>
    <n v="3665.44"/>
    <n v="57542997.559999913"/>
    <n v="57542997.559999913"/>
    <s v="Dubai"/>
  </r>
  <r>
    <s v="ORD101026"/>
    <s v="Dell Inspiron 3501"/>
    <x v="3"/>
    <x v="8"/>
    <x v="0"/>
    <x v="2"/>
    <n v="15737.56"/>
    <n v="1"/>
    <x v="1026"/>
    <x v="17"/>
    <n v="3884"/>
    <x v="145"/>
    <m/>
    <m/>
    <s v="sq"/>
    <s v="sq"/>
    <n v="26648.76"/>
    <n v="57542997.559999913"/>
    <n v="57542997.559999913"/>
    <s v="Casablanca"/>
  </r>
  <r>
    <s v="ORD101027"/>
    <s v="iPhone 13"/>
    <x v="0"/>
    <x v="4"/>
    <x v="1"/>
    <x v="5"/>
    <n v="7982.06"/>
    <n v="2"/>
    <x v="1027"/>
    <x v="352"/>
    <n v="2170"/>
    <x v="103"/>
    <m/>
    <m/>
    <s v="Jumia"/>
    <s v="Jum"/>
    <n v="27872.98"/>
    <n v="92327183.770000085"/>
    <n v="92327183.770000085"/>
    <s v="Giza"/>
  </r>
  <r>
    <s v="ORD101028"/>
    <s v="Nike Air Max"/>
    <x v="1"/>
    <x v="1"/>
    <x v="1"/>
    <x v="3"/>
    <n v="12670.94"/>
    <n v="4"/>
    <x v="1028"/>
    <x v="56"/>
    <n v="1561"/>
    <x v="342"/>
    <m/>
    <m/>
    <s v="Jumia"/>
    <s v="Jum"/>
    <n v="3665.44"/>
    <n v="91504159.730000004"/>
    <n v="91504159.730000004"/>
    <s v="Dubai"/>
  </r>
  <r>
    <s v="ORD101029"/>
    <s v="Samsung Galaxy A14"/>
    <x v="0"/>
    <x v="0"/>
    <x v="1"/>
    <x v="5"/>
    <n v="19068.53"/>
    <n v="3"/>
    <x v="1029"/>
    <x v="202"/>
    <n v="1627"/>
    <x v="92"/>
    <m/>
    <m/>
    <s v="Jumia"/>
    <s v="Jum"/>
    <n v="27872.98"/>
    <n v="92327183.770000085"/>
    <n v="92327183.770000085"/>
    <s v="Giza"/>
  </r>
  <r>
    <s v="ORD101030"/>
    <s v="Smartwatch FitPro"/>
    <x v="4"/>
    <x v="6"/>
    <x v="2"/>
    <x v="0"/>
    <n v="16961.03"/>
    <n v="3"/>
    <x v="1030"/>
    <x v="131"/>
    <n v="751"/>
    <x v="188"/>
    <m/>
    <m/>
    <s v="Amazon"/>
    <s v="Amazon"/>
    <n v="16284.02"/>
    <n v="31420413.200000018"/>
    <n v="31420413.200000018"/>
    <s v="Cairo"/>
  </r>
  <r>
    <s v="ORD101031"/>
    <s v="Smartwatch FitPro"/>
    <x v="4"/>
    <x v="6"/>
    <x v="1"/>
    <x v="5"/>
    <n v="9660.59"/>
    <n v="5"/>
    <x v="1031"/>
    <x v="370"/>
    <n v="1537"/>
    <x v="270"/>
    <m/>
    <m/>
    <s v="Jumia"/>
    <s v="Jum"/>
    <n v="27872.98"/>
    <n v="31420413.200000018"/>
    <n v="31420413.200000018"/>
    <s v="Giza"/>
  </r>
  <r>
    <s v="ORD101032"/>
    <s v="Bluetooth Headset"/>
    <x v="2"/>
    <x v="2"/>
    <x v="1"/>
    <x v="2"/>
    <n v="17648.2"/>
    <n v="3"/>
    <x v="1032"/>
    <x v="197"/>
    <n v="696"/>
    <x v="176"/>
    <m/>
    <m/>
    <s v="Jumia"/>
    <s v="Jum"/>
    <n v="26648.76"/>
    <n v="29200970.130000021"/>
    <n v="29200970.130000021"/>
    <s v="Casablanca"/>
  </r>
  <r>
    <s v="ORD101033"/>
    <s v="Smartwatch FitPro"/>
    <x v="4"/>
    <x v="6"/>
    <x v="1"/>
    <x v="4"/>
    <n v="19244.97"/>
    <n v="4"/>
    <x v="1033"/>
    <x v="168"/>
    <n v="3021"/>
    <x v="118"/>
    <m/>
    <m/>
    <s v="Jumia"/>
    <s v="Jum"/>
    <n v="99349.3"/>
    <n v="31420413.200000018"/>
    <n v="31420413.200000018"/>
    <s v="Riyadh"/>
  </r>
  <r>
    <s v="ORD101034"/>
    <s v="iPhone 13"/>
    <x v="0"/>
    <x v="4"/>
    <x v="0"/>
    <x v="1"/>
    <n v="12024.79"/>
    <n v="4"/>
    <x v="1034"/>
    <x v="287"/>
    <n v="216"/>
    <x v="330"/>
    <m/>
    <m/>
    <s v="sq"/>
    <s v="sq"/>
    <n v="13290.4"/>
    <n v="92327183.770000085"/>
    <n v="92327183.770000085"/>
    <s v="Alexandria"/>
  </r>
  <r>
    <s v="ORD101035"/>
    <s v="T-shirt Cotton"/>
    <x v="1"/>
    <x v="5"/>
    <x v="2"/>
    <x v="3"/>
    <n v="8152.67"/>
    <n v="3"/>
    <x v="1035"/>
    <x v="104"/>
    <n v="4368"/>
    <x v="317"/>
    <m/>
    <m/>
    <s v="Amazon"/>
    <s v="Amazon"/>
    <n v="3665.44"/>
    <n v="91504159.730000004"/>
    <n v="91504159.730000004"/>
    <s v="Dubai"/>
  </r>
  <r>
    <s v="ORD101036"/>
    <s v="Samsung Galaxy A14"/>
    <x v="0"/>
    <x v="0"/>
    <x v="0"/>
    <x v="1"/>
    <n v="2703.85"/>
    <n v="2"/>
    <x v="1036"/>
    <x v="357"/>
    <n v="283"/>
    <x v="116"/>
    <m/>
    <m/>
    <s v="sq"/>
    <s v="sq"/>
    <n v="13290.4"/>
    <n v="92327183.770000085"/>
    <n v="92327183.770000085"/>
    <s v="Alexandria"/>
  </r>
  <r>
    <s v="ORD101037"/>
    <s v="iPhone 13"/>
    <x v="0"/>
    <x v="4"/>
    <x v="1"/>
    <x v="1"/>
    <n v="8391.33"/>
    <n v="1"/>
    <x v="1037"/>
    <x v="25"/>
    <n v="2724"/>
    <x v="121"/>
    <m/>
    <m/>
    <s v="Jumia"/>
    <s v="Jum"/>
    <n v="13290.4"/>
    <n v="92327183.770000085"/>
    <n v="92327183.770000085"/>
    <s v="Alexandria"/>
  </r>
  <r>
    <s v="ORD101038"/>
    <s v="Nike Air Max"/>
    <x v="1"/>
    <x v="1"/>
    <x v="0"/>
    <x v="3"/>
    <n v="2552.5500000000002"/>
    <n v="4"/>
    <x v="1038"/>
    <x v="253"/>
    <n v="4726"/>
    <x v="92"/>
    <m/>
    <m/>
    <s v="sq"/>
    <s v="sq"/>
    <n v="3665.44"/>
    <n v="91504159.730000004"/>
    <n v="91504159.730000004"/>
    <s v="Dubai"/>
  </r>
  <r>
    <s v="ORD101039"/>
    <s v="Bluetooth Headset"/>
    <x v="2"/>
    <x v="2"/>
    <x v="0"/>
    <x v="1"/>
    <n v="16736.150000000001"/>
    <n v="2"/>
    <x v="1039"/>
    <x v="295"/>
    <n v="4746"/>
    <x v="66"/>
    <m/>
    <m/>
    <s v="sq"/>
    <s v="sq"/>
    <n v="13290.4"/>
    <n v="29200970.130000021"/>
    <n v="29200970.130000021"/>
    <s v="Alexandria"/>
  </r>
  <r>
    <s v="ORD101040"/>
    <s v="Samsung Galaxy A14"/>
    <x v="0"/>
    <x v="0"/>
    <x v="0"/>
    <x v="1"/>
    <n v="3247.92"/>
    <n v="1"/>
    <x v="1040"/>
    <x v="279"/>
    <n v="3575"/>
    <x v="343"/>
    <m/>
    <m/>
    <s v="sq"/>
    <s v="sq"/>
    <n v="13290.4"/>
    <n v="92327183.770000085"/>
    <n v="92327183.770000085"/>
    <s v="Alexandria"/>
  </r>
  <r>
    <s v="ORD101041"/>
    <s v="Nike Air Max"/>
    <x v="1"/>
    <x v="1"/>
    <x v="2"/>
    <x v="1"/>
    <n v="3537.24"/>
    <n v="4"/>
    <x v="1041"/>
    <x v="302"/>
    <n v="3746"/>
    <x v="246"/>
    <m/>
    <m/>
    <s v="Amazon"/>
    <s v="Amazon"/>
    <n v="13290.4"/>
    <n v="91504159.730000004"/>
    <n v="91504159.730000004"/>
    <s v="Alexandria"/>
  </r>
  <r>
    <s v="ORD101042"/>
    <s v="Xiaomi Redmi Note 12"/>
    <x v="0"/>
    <x v="7"/>
    <x v="1"/>
    <x v="0"/>
    <n v="6406.85"/>
    <n v="5"/>
    <x v="1042"/>
    <x v="184"/>
    <n v="325"/>
    <x v="212"/>
    <m/>
    <m/>
    <s v="Jumia"/>
    <s v="Jum"/>
    <n v="16284.02"/>
    <n v="92327183.770000085"/>
    <n v="92327183.770000085"/>
    <s v="Cairo"/>
  </r>
  <r>
    <s v="ORD101043"/>
    <s v="Nike Air Max"/>
    <x v="1"/>
    <x v="1"/>
    <x v="2"/>
    <x v="0"/>
    <n v="9907.2199999999993"/>
    <n v="3"/>
    <x v="1043"/>
    <x v="302"/>
    <n v="1786"/>
    <x v="220"/>
    <m/>
    <m/>
    <s v="Amazon"/>
    <s v="Amazon"/>
    <n v="16284.02"/>
    <n v="91504159.730000004"/>
    <n v="91504159.730000004"/>
    <s v="Cairo"/>
  </r>
  <r>
    <s v="ORD101044"/>
    <s v="iPhone 13"/>
    <x v="0"/>
    <x v="4"/>
    <x v="0"/>
    <x v="5"/>
    <n v="13404.85"/>
    <n v="5"/>
    <x v="1044"/>
    <x v="69"/>
    <n v="4359"/>
    <x v="186"/>
    <m/>
    <m/>
    <s v="sq"/>
    <s v="sq"/>
    <n v="27872.98"/>
    <n v="92327183.770000085"/>
    <n v="92327183.770000085"/>
    <s v="Giza"/>
  </r>
  <r>
    <s v="ORD101045"/>
    <s v="iPhone 13"/>
    <x v="0"/>
    <x v="4"/>
    <x v="2"/>
    <x v="2"/>
    <n v="19586.150000000001"/>
    <n v="3"/>
    <x v="1045"/>
    <x v="341"/>
    <n v="508"/>
    <x v="99"/>
    <m/>
    <m/>
    <s v="Amazon"/>
    <s v="Amazon"/>
    <n v="26648.76"/>
    <n v="92327183.770000085"/>
    <n v="92327183.770000085"/>
    <s v="Casablanca"/>
  </r>
  <r>
    <s v="ORD101046"/>
    <s v="Xiaomi Redmi Note 12"/>
    <x v="0"/>
    <x v="7"/>
    <x v="2"/>
    <x v="5"/>
    <n v="16323.62"/>
    <n v="5"/>
    <x v="1046"/>
    <x v="239"/>
    <n v="1279"/>
    <x v="161"/>
    <m/>
    <m/>
    <s v="Amazon"/>
    <s v="Amazon"/>
    <n v="27872.98"/>
    <n v="92327183.770000085"/>
    <n v="92327183.770000085"/>
    <s v="Giza"/>
  </r>
  <r>
    <s v="ORD101047"/>
    <s v="T-shirt Cotton"/>
    <x v="1"/>
    <x v="5"/>
    <x v="2"/>
    <x v="0"/>
    <n v="11358.85"/>
    <n v="1"/>
    <x v="1047"/>
    <x v="353"/>
    <n v="4857"/>
    <x v="189"/>
    <m/>
    <m/>
    <s v="Amazon"/>
    <s v="Amazon"/>
    <n v="16284.02"/>
    <n v="91504159.730000004"/>
    <n v="91504159.730000004"/>
    <s v="Cairo"/>
  </r>
  <r>
    <s v="ORD101048"/>
    <s v="Smartwatch FitPro"/>
    <x v="4"/>
    <x v="6"/>
    <x v="0"/>
    <x v="5"/>
    <n v="12478.88"/>
    <n v="5"/>
    <x v="1048"/>
    <x v="272"/>
    <n v="3377"/>
    <x v="20"/>
    <m/>
    <m/>
    <s v="sq"/>
    <s v="sq"/>
    <n v="27872.98"/>
    <n v="31420413.200000018"/>
    <n v="31420413.200000018"/>
    <s v="Giza"/>
  </r>
  <r>
    <s v="ORD101049"/>
    <s v="Dell Inspiron 3501"/>
    <x v="3"/>
    <x v="8"/>
    <x v="1"/>
    <x v="1"/>
    <n v="4516.6400000000003"/>
    <n v="4"/>
    <x v="1049"/>
    <x v="287"/>
    <n v="4646"/>
    <x v="80"/>
    <m/>
    <m/>
    <s v="Jumia"/>
    <s v="Jum"/>
    <n v="13290.4"/>
    <n v="57542997.559999913"/>
    <n v="57542997.559999913"/>
    <s v="Alexandria"/>
  </r>
  <r>
    <s v="ORD101050"/>
    <s v="iPhone 13"/>
    <x v="0"/>
    <x v="4"/>
    <x v="0"/>
    <x v="0"/>
    <n v="8439.92"/>
    <n v="3"/>
    <x v="1050"/>
    <x v="4"/>
    <n v="422"/>
    <x v="275"/>
    <m/>
    <m/>
    <s v="sq"/>
    <s v="sq"/>
    <n v="16284.02"/>
    <n v="92327183.770000085"/>
    <n v="92327183.770000085"/>
    <s v="Cairo"/>
  </r>
  <r>
    <s v="ORD101051"/>
    <s v="Xiaomi Redmi Note 12"/>
    <x v="0"/>
    <x v="7"/>
    <x v="1"/>
    <x v="2"/>
    <n v="2508.6"/>
    <n v="3"/>
    <x v="1051"/>
    <x v="311"/>
    <n v="640"/>
    <x v="274"/>
    <m/>
    <m/>
    <s v="Jumia"/>
    <s v="Jum"/>
    <n v="26648.76"/>
    <n v="92327183.770000085"/>
    <n v="92327183.770000085"/>
    <s v="Casablanca"/>
  </r>
  <r>
    <s v="ORD101052"/>
    <s v="HP Pavilion Laptop"/>
    <x v="3"/>
    <x v="3"/>
    <x v="0"/>
    <x v="2"/>
    <n v="11343.98"/>
    <n v="4"/>
    <x v="1052"/>
    <x v="173"/>
    <n v="1433"/>
    <x v="28"/>
    <m/>
    <m/>
    <s v="sq"/>
    <s v="sq"/>
    <n v="26648.76"/>
    <n v="57542997.559999913"/>
    <n v="57542997.559999913"/>
    <s v="Casablanca"/>
  </r>
  <r>
    <s v="ORD101053"/>
    <s v="iPhone 13"/>
    <x v="0"/>
    <x v="4"/>
    <x v="0"/>
    <x v="3"/>
    <n v="4260.68"/>
    <n v="3"/>
    <x v="1053"/>
    <x v="352"/>
    <n v="4921"/>
    <x v="311"/>
    <m/>
    <m/>
    <s v="sq"/>
    <s v="sq"/>
    <n v="3665.44"/>
    <n v="92327183.770000085"/>
    <n v="92327183.770000085"/>
    <s v="Dubai"/>
  </r>
  <r>
    <s v="ORD101054"/>
    <s v="Bluetooth Headset"/>
    <x v="2"/>
    <x v="2"/>
    <x v="1"/>
    <x v="1"/>
    <n v="10194.32"/>
    <n v="2"/>
    <x v="1054"/>
    <x v="148"/>
    <n v="4957"/>
    <x v="302"/>
    <m/>
    <m/>
    <s v="Jumia"/>
    <s v="Jum"/>
    <n v="13290.4"/>
    <n v="29200970.130000021"/>
    <n v="29200970.130000021"/>
    <s v="Alexandria"/>
  </r>
  <r>
    <s v="ORD101055"/>
    <s v="HP Pavilion Laptop"/>
    <x v="3"/>
    <x v="3"/>
    <x v="1"/>
    <x v="1"/>
    <n v="15533.94"/>
    <n v="1"/>
    <x v="1055"/>
    <x v="269"/>
    <n v="3901"/>
    <x v="157"/>
    <m/>
    <m/>
    <s v="Jumia"/>
    <s v="Jum"/>
    <n v="13290.4"/>
    <n v="57542997.559999913"/>
    <n v="57542997.559999913"/>
    <s v="Alexandria"/>
  </r>
  <r>
    <s v="ORD101056"/>
    <s v="Nike Air Max"/>
    <x v="1"/>
    <x v="1"/>
    <x v="2"/>
    <x v="3"/>
    <n v="822.15"/>
    <n v="2"/>
    <x v="1056"/>
    <x v="173"/>
    <n v="3307"/>
    <x v="280"/>
    <m/>
    <m/>
    <s v="Amazon"/>
    <s v="Amazon"/>
    <n v="3665.44"/>
    <n v="91504159.730000004"/>
    <n v="91504159.730000004"/>
    <s v="Dubai"/>
  </r>
  <r>
    <s v="ORD101057"/>
    <s v="T-shirt Cotton"/>
    <x v="1"/>
    <x v="5"/>
    <x v="2"/>
    <x v="1"/>
    <n v="12174.44"/>
    <n v="3"/>
    <x v="1057"/>
    <x v="371"/>
    <n v="2818"/>
    <x v="344"/>
    <m/>
    <m/>
    <s v="Amazon"/>
    <s v="Amazon"/>
    <n v="13290.4"/>
    <n v="91504159.730000004"/>
    <n v="91504159.730000004"/>
    <s v="Alexandria"/>
  </r>
  <r>
    <s v="ORD101058"/>
    <s v="Samsung Galaxy A14"/>
    <x v="0"/>
    <x v="0"/>
    <x v="0"/>
    <x v="2"/>
    <n v="7499.83"/>
    <n v="4"/>
    <x v="1058"/>
    <x v="54"/>
    <n v="3938"/>
    <x v="273"/>
    <m/>
    <m/>
    <s v="sq"/>
    <s v="sq"/>
    <n v="26648.76"/>
    <n v="92327183.770000085"/>
    <n v="92327183.770000085"/>
    <s v="Casablanca"/>
  </r>
  <r>
    <s v="ORD101059"/>
    <s v="Samsung Galaxy A14"/>
    <x v="0"/>
    <x v="0"/>
    <x v="0"/>
    <x v="4"/>
    <n v="16746.25"/>
    <n v="4"/>
    <x v="1059"/>
    <x v="122"/>
    <n v="699"/>
    <x v="124"/>
    <m/>
    <m/>
    <s v="sq"/>
    <s v="sq"/>
    <n v="99349.3"/>
    <n v="92327183.770000085"/>
    <n v="92327183.770000085"/>
    <s v="Riyadh"/>
  </r>
  <r>
    <s v="ORD101060"/>
    <s v="Xiaomi Redmi Note 12"/>
    <x v="0"/>
    <x v="7"/>
    <x v="2"/>
    <x v="5"/>
    <n v="575.97"/>
    <n v="3"/>
    <x v="1060"/>
    <x v="349"/>
    <n v="1938"/>
    <x v="214"/>
    <m/>
    <m/>
    <s v="Amazon"/>
    <s v="Amazon"/>
    <n v="27872.98"/>
    <n v="92327183.770000085"/>
    <n v="92327183.770000085"/>
    <s v="Giza"/>
  </r>
  <r>
    <s v="ORD101061"/>
    <s v="Nike Air Max"/>
    <x v="1"/>
    <x v="1"/>
    <x v="1"/>
    <x v="4"/>
    <n v="17842.740000000002"/>
    <n v="1"/>
    <x v="1061"/>
    <x v="5"/>
    <n v="3122"/>
    <x v="83"/>
    <m/>
    <m/>
    <s v="Jumia"/>
    <s v="Jum"/>
    <n v="99349.3"/>
    <n v="91504159.730000004"/>
    <n v="91504159.730000004"/>
    <s v="Riyadh"/>
  </r>
  <r>
    <s v="ORD101062"/>
    <s v="Dell Inspiron 3501"/>
    <x v="3"/>
    <x v="8"/>
    <x v="0"/>
    <x v="2"/>
    <n v="872.56"/>
    <n v="4"/>
    <x v="1062"/>
    <x v="192"/>
    <n v="2748"/>
    <x v="290"/>
    <m/>
    <m/>
    <s v="sq"/>
    <s v="sq"/>
    <n v="26648.76"/>
    <n v="57542997.559999913"/>
    <n v="57542997.559999913"/>
    <s v="Casablanca"/>
  </r>
  <r>
    <s v="ORD101063"/>
    <s v="Nike Air Max"/>
    <x v="1"/>
    <x v="1"/>
    <x v="2"/>
    <x v="4"/>
    <n v="16546.099999999999"/>
    <n v="5"/>
    <x v="1063"/>
    <x v="253"/>
    <n v="22"/>
    <x v="20"/>
    <m/>
    <m/>
    <s v="Amazon"/>
    <s v="Amazon"/>
    <n v="99349.3"/>
    <n v="91504159.730000004"/>
    <n v="91504159.730000004"/>
    <s v="Riyadh"/>
  </r>
  <r>
    <s v="ORD101064"/>
    <s v="Samsung Galaxy A14"/>
    <x v="0"/>
    <x v="0"/>
    <x v="0"/>
    <x v="0"/>
    <n v="18510.22"/>
    <n v="1"/>
    <x v="1064"/>
    <x v="4"/>
    <n v="2585"/>
    <x v="280"/>
    <m/>
    <m/>
    <s v="sq"/>
    <s v="sq"/>
    <n v="16284.02"/>
    <n v="92327183.770000085"/>
    <n v="92327183.770000085"/>
    <s v="Cairo"/>
  </r>
  <r>
    <s v="ORD101065"/>
    <s v="Smartwatch FitPro"/>
    <x v="4"/>
    <x v="6"/>
    <x v="0"/>
    <x v="5"/>
    <n v="12103.59"/>
    <n v="4"/>
    <x v="1065"/>
    <x v="268"/>
    <n v="4198"/>
    <x v="42"/>
    <m/>
    <m/>
    <s v="sq"/>
    <s v="sq"/>
    <n v="27872.98"/>
    <n v="31420413.200000018"/>
    <n v="31420413.200000018"/>
    <s v="Giza"/>
  </r>
  <r>
    <s v="ORD101066"/>
    <s v="Xiaomi Redmi Note 12"/>
    <x v="0"/>
    <x v="7"/>
    <x v="2"/>
    <x v="5"/>
    <n v="11093.95"/>
    <n v="3"/>
    <x v="1066"/>
    <x v="111"/>
    <n v="4486"/>
    <x v="209"/>
    <m/>
    <m/>
    <s v="Amazon"/>
    <s v="Amazon"/>
    <n v="27872.98"/>
    <n v="92327183.770000085"/>
    <n v="92327183.770000085"/>
    <s v="Giza"/>
  </r>
  <r>
    <s v="ORD101067"/>
    <s v="T-shirt Cotton"/>
    <x v="1"/>
    <x v="5"/>
    <x v="0"/>
    <x v="2"/>
    <n v="17577.759999999998"/>
    <n v="2"/>
    <x v="1067"/>
    <x v="4"/>
    <n v="606"/>
    <x v="18"/>
    <m/>
    <m/>
    <s v="sq"/>
    <s v="sq"/>
    <n v="26648.76"/>
    <n v="91504159.730000004"/>
    <n v="91504159.730000004"/>
    <s v="Casablanca"/>
  </r>
  <r>
    <s v="ORD101068"/>
    <s v="T-shirt Cotton"/>
    <x v="1"/>
    <x v="5"/>
    <x v="0"/>
    <x v="5"/>
    <n v="755.39"/>
    <n v="3"/>
    <x v="1068"/>
    <x v="5"/>
    <n v="4665"/>
    <x v="11"/>
    <m/>
    <m/>
    <s v="sq"/>
    <s v="sq"/>
    <n v="27872.98"/>
    <n v="91504159.730000004"/>
    <n v="91504159.730000004"/>
    <s v="Giza"/>
  </r>
  <r>
    <s v="ORD101069"/>
    <s v="Xiaomi Redmi Note 12"/>
    <x v="0"/>
    <x v="7"/>
    <x v="1"/>
    <x v="2"/>
    <n v="7966.29"/>
    <n v="5"/>
    <x v="1069"/>
    <x v="57"/>
    <n v="951"/>
    <x v="201"/>
    <m/>
    <m/>
    <s v="Jumia"/>
    <s v="Jum"/>
    <n v="26648.76"/>
    <n v="92327183.770000085"/>
    <n v="92327183.770000085"/>
    <s v="Casablanca"/>
  </r>
  <r>
    <s v="ORD101070"/>
    <s v="Samsung Galaxy A14"/>
    <x v="0"/>
    <x v="0"/>
    <x v="2"/>
    <x v="4"/>
    <n v="17249.37"/>
    <n v="1"/>
    <x v="1070"/>
    <x v="28"/>
    <n v="1497"/>
    <x v="295"/>
    <m/>
    <m/>
    <s v="Amazon"/>
    <s v="Amazon"/>
    <n v="99349.3"/>
    <n v="92327183.770000085"/>
    <n v="92327183.770000085"/>
    <s v="Riyadh"/>
  </r>
  <r>
    <s v="ORD101071"/>
    <s v="Nike Air Max"/>
    <x v="1"/>
    <x v="1"/>
    <x v="0"/>
    <x v="4"/>
    <n v="16722.22"/>
    <n v="4"/>
    <x v="1071"/>
    <x v="332"/>
    <n v="3137"/>
    <x v="195"/>
    <m/>
    <m/>
    <s v="sq"/>
    <s v="sq"/>
    <n v="99349.3"/>
    <n v="91504159.730000004"/>
    <n v="91504159.730000004"/>
    <s v="Riyadh"/>
  </r>
  <r>
    <s v="ORD101072"/>
    <s v="Xiaomi Redmi Note 12"/>
    <x v="0"/>
    <x v="7"/>
    <x v="2"/>
    <x v="5"/>
    <n v="8402.33"/>
    <n v="1"/>
    <x v="1072"/>
    <x v="285"/>
    <n v="2938"/>
    <x v="74"/>
    <m/>
    <m/>
    <s v="Amazon"/>
    <s v="Amazon"/>
    <n v="27872.98"/>
    <n v="92327183.770000085"/>
    <n v="92327183.770000085"/>
    <s v="Giza"/>
  </r>
  <r>
    <s v="ORD101073"/>
    <s v="Xiaomi Redmi Note 12"/>
    <x v="0"/>
    <x v="7"/>
    <x v="0"/>
    <x v="4"/>
    <n v="19631.330000000002"/>
    <n v="5"/>
    <x v="1073"/>
    <x v="205"/>
    <n v="3510"/>
    <x v="201"/>
    <m/>
    <m/>
    <s v="sq"/>
    <s v="sq"/>
    <n v="99349.3"/>
    <n v="92327183.770000085"/>
    <n v="92327183.770000085"/>
    <s v="Riyadh"/>
  </r>
  <r>
    <s v="ORD101074"/>
    <s v="iPhone 13"/>
    <x v="0"/>
    <x v="4"/>
    <x v="1"/>
    <x v="0"/>
    <n v="6805.56"/>
    <n v="5"/>
    <x v="1074"/>
    <x v="164"/>
    <n v="2570"/>
    <x v="268"/>
    <m/>
    <m/>
    <s v="Jumia"/>
    <s v="Jum"/>
    <n v="16284.02"/>
    <n v="92327183.770000085"/>
    <n v="92327183.770000085"/>
    <s v="Cairo"/>
  </r>
  <r>
    <s v="ORD101075"/>
    <s v="Xiaomi Redmi Note 12"/>
    <x v="0"/>
    <x v="7"/>
    <x v="0"/>
    <x v="2"/>
    <n v="19963.439999999999"/>
    <n v="1"/>
    <x v="1075"/>
    <x v="298"/>
    <n v="1389"/>
    <x v="126"/>
    <m/>
    <m/>
    <s v="sq"/>
    <s v="sq"/>
    <n v="26648.76"/>
    <n v="92327183.770000085"/>
    <n v="92327183.770000085"/>
    <s v="Casablanca"/>
  </r>
  <r>
    <s v="ORD101076"/>
    <s v="iPhone 13"/>
    <x v="0"/>
    <x v="4"/>
    <x v="2"/>
    <x v="0"/>
    <n v="9410.4"/>
    <n v="3"/>
    <x v="1076"/>
    <x v="259"/>
    <n v="3596"/>
    <x v="285"/>
    <m/>
    <m/>
    <s v="Amazon"/>
    <s v="Amazon"/>
    <n v="16284.02"/>
    <n v="92327183.770000085"/>
    <n v="92327183.770000085"/>
    <s v="Cairo"/>
  </r>
  <r>
    <s v="ORD101077"/>
    <s v="Bluetooth Headset"/>
    <x v="2"/>
    <x v="2"/>
    <x v="0"/>
    <x v="4"/>
    <n v="15915.81"/>
    <n v="5"/>
    <x v="1077"/>
    <x v="237"/>
    <n v="2045"/>
    <x v="23"/>
    <m/>
    <m/>
    <s v="sq"/>
    <s v="sq"/>
    <n v="99349.3"/>
    <n v="29200970.130000021"/>
    <n v="29200970.130000021"/>
    <s v="Riyadh"/>
  </r>
  <r>
    <s v="ORD101078"/>
    <s v="Smartwatch FitPro"/>
    <x v="4"/>
    <x v="6"/>
    <x v="0"/>
    <x v="2"/>
    <n v="16827.23"/>
    <n v="5"/>
    <x v="1078"/>
    <x v="360"/>
    <n v="2053"/>
    <x v="45"/>
    <m/>
    <m/>
    <s v="sq"/>
    <s v="sq"/>
    <n v="26648.76"/>
    <n v="31420413.200000018"/>
    <n v="31420413.200000018"/>
    <s v="Casablanca"/>
  </r>
  <r>
    <s v="ORD101079"/>
    <s v="Dell Inspiron 3501"/>
    <x v="3"/>
    <x v="8"/>
    <x v="2"/>
    <x v="5"/>
    <n v="16140.94"/>
    <n v="3"/>
    <x v="1079"/>
    <x v="232"/>
    <n v="1981"/>
    <x v="178"/>
    <m/>
    <m/>
    <s v="Amazon"/>
    <s v="Amazon"/>
    <n v="27872.98"/>
    <n v="57542997.559999913"/>
    <n v="57542997.559999913"/>
    <s v="Giza"/>
  </r>
  <r>
    <s v="ORD101080"/>
    <s v="Smartwatch FitPro"/>
    <x v="4"/>
    <x v="6"/>
    <x v="1"/>
    <x v="1"/>
    <n v="14044.12"/>
    <n v="1"/>
    <x v="1080"/>
    <x v="272"/>
    <n v="3553"/>
    <x v="183"/>
    <m/>
    <m/>
    <s v="Jumia"/>
    <s v="Jum"/>
    <n v="13290.4"/>
    <n v="31420413.200000018"/>
    <n v="31420413.200000018"/>
    <s v="Alexandria"/>
  </r>
  <r>
    <s v="ORD101081"/>
    <s v="Dell Inspiron 3501"/>
    <x v="3"/>
    <x v="8"/>
    <x v="0"/>
    <x v="2"/>
    <n v="19270.5"/>
    <n v="1"/>
    <x v="1081"/>
    <x v="252"/>
    <n v="3734"/>
    <x v="0"/>
    <m/>
    <m/>
    <s v="sq"/>
    <s v="sq"/>
    <n v="26648.76"/>
    <n v="57542997.559999913"/>
    <n v="57542997.559999913"/>
    <s v="Casablanca"/>
  </r>
  <r>
    <s v="ORD101082"/>
    <s v="Adidas Running Shoes"/>
    <x v="1"/>
    <x v="9"/>
    <x v="1"/>
    <x v="0"/>
    <n v="4401.1000000000004"/>
    <n v="3"/>
    <x v="1082"/>
    <x v="267"/>
    <n v="2015"/>
    <x v="34"/>
    <m/>
    <m/>
    <s v="Jumia"/>
    <s v="Jum"/>
    <n v="16284.02"/>
    <n v="91504159.730000004"/>
    <n v="91504159.730000004"/>
    <s v="Cairo"/>
  </r>
  <r>
    <s v="ORD101083"/>
    <s v="iPhone 13"/>
    <x v="0"/>
    <x v="4"/>
    <x v="0"/>
    <x v="4"/>
    <n v="16627.900000000001"/>
    <n v="4"/>
    <x v="1083"/>
    <x v="153"/>
    <n v="4074"/>
    <x v="40"/>
    <m/>
    <m/>
    <s v="sq"/>
    <s v="sq"/>
    <n v="99349.3"/>
    <n v="92327183.770000085"/>
    <n v="92327183.770000085"/>
    <s v="Riyadh"/>
  </r>
  <r>
    <s v="ORD101084"/>
    <s v="iPhone 13"/>
    <x v="0"/>
    <x v="4"/>
    <x v="2"/>
    <x v="5"/>
    <n v="18055.38"/>
    <n v="1"/>
    <x v="1084"/>
    <x v="263"/>
    <n v="4943"/>
    <x v="37"/>
    <m/>
    <m/>
    <s v="Amazon"/>
    <s v="Amazon"/>
    <n v="27872.98"/>
    <n v="92327183.770000085"/>
    <n v="92327183.770000085"/>
    <s v="Giza"/>
  </r>
  <r>
    <s v="ORD101085"/>
    <s v="Bluetooth Headset"/>
    <x v="2"/>
    <x v="2"/>
    <x v="0"/>
    <x v="0"/>
    <n v="4338.83"/>
    <n v="4"/>
    <x v="1085"/>
    <x v="153"/>
    <n v="3312"/>
    <x v="345"/>
    <m/>
    <m/>
    <s v="sq"/>
    <s v="sq"/>
    <n v="16284.02"/>
    <n v="29200970.130000021"/>
    <n v="29200970.130000021"/>
    <s v="Cairo"/>
  </r>
  <r>
    <s v="ORD101086"/>
    <s v="Dell Inspiron 3501"/>
    <x v="3"/>
    <x v="8"/>
    <x v="0"/>
    <x v="5"/>
    <n v="17626.84"/>
    <n v="4"/>
    <x v="1086"/>
    <x v="227"/>
    <n v="3973"/>
    <x v="283"/>
    <m/>
    <m/>
    <s v="sq"/>
    <s v="sq"/>
    <n v="27872.98"/>
    <n v="57542997.559999913"/>
    <n v="57542997.559999913"/>
    <s v="Giza"/>
  </r>
  <r>
    <s v="ORD101087"/>
    <s v="HP Pavilion Laptop"/>
    <x v="3"/>
    <x v="3"/>
    <x v="0"/>
    <x v="5"/>
    <n v="6663.18"/>
    <n v="3"/>
    <x v="1087"/>
    <x v="190"/>
    <n v="538"/>
    <x v="218"/>
    <m/>
    <m/>
    <s v="sq"/>
    <s v="sq"/>
    <n v="27872.98"/>
    <n v="57542997.559999913"/>
    <n v="57542997.559999913"/>
    <s v="Giza"/>
  </r>
  <r>
    <s v="ORD101088"/>
    <s v="Adidas Running Shoes"/>
    <x v="1"/>
    <x v="9"/>
    <x v="1"/>
    <x v="4"/>
    <n v="5754.25"/>
    <n v="5"/>
    <x v="1088"/>
    <x v="371"/>
    <n v="3217"/>
    <x v="54"/>
    <m/>
    <m/>
    <s v="Jumia"/>
    <s v="Jum"/>
    <n v="99349.3"/>
    <n v="91504159.730000004"/>
    <n v="91504159.730000004"/>
    <s v="Riyadh"/>
  </r>
  <r>
    <s v="ORD101089"/>
    <s v="Xiaomi Redmi Note 12"/>
    <x v="0"/>
    <x v="7"/>
    <x v="1"/>
    <x v="0"/>
    <n v="4375.3"/>
    <n v="1"/>
    <x v="1089"/>
    <x v="372"/>
    <n v="3535"/>
    <x v="345"/>
    <m/>
    <m/>
    <s v="Jumia"/>
    <s v="Jum"/>
    <n v="16284.02"/>
    <n v="92327183.770000085"/>
    <n v="92327183.770000085"/>
    <s v="Cairo"/>
  </r>
  <r>
    <s v="ORD101090"/>
    <s v="iPhone 13"/>
    <x v="0"/>
    <x v="4"/>
    <x v="0"/>
    <x v="2"/>
    <n v="9139.01"/>
    <n v="1"/>
    <x v="1090"/>
    <x v="281"/>
    <n v="558"/>
    <x v="69"/>
    <m/>
    <m/>
    <s v="sq"/>
    <s v="sq"/>
    <n v="26648.76"/>
    <n v="92327183.770000085"/>
    <n v="92327183.770000085"/>
    <s v="Casablanca"/>
  </r>
  <r>
    <s v="ORD101091"/>
    <s v="Samsung Galaxy A14"/>
    <x v="0"/>
    <x v="0"/>
    <x v="2"/>
    <x v="5"/>
    <n v="2559.91"/>
    <n v="2"/>
    <x v="1091"/>
    <x v="127"/>
    <n v="4163"/>
    <x v="32"/>
    <m/>
    <m/>
    <s v="Amazon"/>
    <s v="Amazon"/>
    <n v="27872.98"/>
    <n v="92327183.770000085"/>
    <n v="92327183.770000085"/>
    <s v="Giza"/>
  </r>
  <r>
    <s v="ORD101092"/>
    <s v="HP Pavilion Laptop"/>
    <x v="3"/>
    <x v="3"/>
    <x v="2"/>
    <x v="2"/>
    <n v="4853.03"/>
    <n v="5"/>
    <x v="1092"/>
    <x v="20"/>
    <n v="4825"/>
    <x v="295"/>
    <m/>
    <m/>
    <s v="Amazon"/>
    <s v="Amazon"/>
    <n v="26648.76"/>
    <n v="57542997.559999913"/>
    <n v="57542997.559999913"/>
    <s v="Casablanca"/>
  </r>
  <r>
    <s v="ORD101093"/>
    <s v="Smartwatch FitPro"/>
    <x v="4"/>
    <x v="6"/>
    <x v="0"/>
    <x v="0"/>
    <n v="12703.96"/>
    <n v="5"/>
    <x v="1093"/>
    <x v="132"/>
    <n v="951"/>
    <x v="212"/>
    <m/>
    <m/>
    <s v="sq"/>
    <s v="sq"/>
    <n v="16284.02"/>
    <n v="31420413.200000018"/>
    <n v="31420413.200000018"/>
    <s v="Cairo"/>
  </r>
  <r>
    <s v="ORD101094"/>
    <s v="T-shirt Cotton"/>
    <x v="1"/>
    <x v="5"/>
    <x v="0"/>
    <x v="1"/>
    <n v="13102.88"/>
    <n v="2"/>
    <x v="1094"/>
    <x v="350"/>
    <n v="3154"/>
    <x v="186"/>
    <m/>
    <m/>
    <s v="sq"/>
    <s v="sq"/>
    <n v="13290.4"/>
    <n v="91504159.730000004"/>
    <n v="91504159.730000004"/>
    <s v="Alexandria"/>
  </r>
  <r>
    <s v="ORD101095"/>
    <s v="T-shirt Cotton"/>
    <x v="1"/>
    <x v="5"/>
    <x v="1"/>
    <x v="0"/>
    <n v="1518.88"/>
    <n v="1"/>
    <x v="1095"/>
    <x v="309"/>
    <n v="2761"/>
    <x v="184"/>
    <m/>
    <m/>
    <s v="Jumia"/>
    <s v="Jum"/>
    <n v="16284.02"/>
    <n v="91504159.730000004"/>
    <n v="91504159.730000004"/>
    <s v="Cairo"/>
  </r>
  <r>
    <s v="ORD101096"/>
    <s v="Dell Inspiron 3501"/>
    <x v="3"/>
    <x v="8"/>
    <x v="2"/>
    <x v="1"/>
    <n v="12797.99"/>
    <n v="4"/>
    <x v="1096"/>
    <x v="337"/>
    <n v="2798"/>
    <x v="332"/>
    <m/>
    <m/>
    <s v="Amazon"/>
    <s v="Amazon"/>
    <n v="13290.4"/>
    <n v="57542997.559999913"/>
    <n v="57542997.559999913"/>
    <s v="Alexandria"/>
  </r>
  <r>
    <s v="ORD101097"/>
    <s v="Adidas Running Shoes"/>
    <x v="1"/>
    <x v="9"/>
    <x v="0"/>
    <x v="5"/>
    <n v="6357.71"/>
    <n v="2"/>
    <x v="1097"/>
    <x v="100"/>
    <n v="4450"/>
    <x v="264"/>
    <m/>
    <m/>
    <s v="sq"/>
    <s v="sq"/>
    <n v="27872.98"/>
    <n v="91504159.730000004"/>
    <n v="91504159.730000004"/>
    <s v="Giza"/>
  </r>
  <r>
    <s v="ORD101098"/>
    <s v="HP Pavilion Laptop"/>
    <x v="3"/>
    <x v="3"/>
    <x v="1"/>
    <x v="3"/>
    <n v="10353.5"/>
    <n v="3"/>
    <x v="1098"/>
    <x v="289"/>
    <n v="1942"/>
    <x v="31"/>
    <m/>
    <m/>
    <s v="Jumia"/>
    <s v="Jum"/>
    <n v="3665.44"/>
    <n v="57542997.559999913"/>
    <n v="57542997.559999913"/>
    <s v="Dubai"/>
  </r>
  <r>
    <s v="ORD101099"/>
    <s v="iPhone 13"/>
    <x v="0"/>
    <x v="4"/>
    <x v="1"/>
    <x v="3"/>
    <n v="16997.22"/>
    <n v="3"/>
    <x v="1099"/>
    <x v="149"/>
    <n v="3587"/>
    <x v="311"/>
    <m/>
    <m/>
    <s v="Jumia"/>
    <s v="Jum"/>
    <n v="3665.44"/>
    <n v="92327183.770000085"/>
    <n v="92327183.770000085"/>
    <s v="Dubai"/>
  </r>
  <r>
    <s v="ORD101100"/>
    <s v="Xiaomi Redmi Note 12"/>
    <x v="0"/>
    <x v="7"/>
    <x v="2"/>
    <x v="4"/>
    <n v="17180.330000000002"/>
    <n v="5"/>
    <x v="1100"/>
    <x v="158"/>
    <n v="1310"/>
    <x v="27"/>
    <m/>
    <m/>
    <s v="Amazon"/>
    <s v="Amazon"/>
    <n v="99349.3"/>
    <n v="92327183.770000085"/>
    <n v="92327183.770000085"/>
    <s v="Riyadh"/>
  </r>
  <r>
    <s v="ORD101101"/>
    <s v="iPhone 13"/>
    <x v="0"/>
    <x v="4"/>
    <x v="1"/>
    <x v="0"/>
    <n v="19395.59"/>
    <n v="5"/>
    <x v="1101"/>
    <x v="305"/>
    <n v="2485"/>
    <x v="243"/>
    <m/>
    <m/>
    <s v="Jumia"/>
    <s v="Jum"/>
    <n v="16284.02"/>
    <n v="92327183.770000085"/>
    <n v="92327183.770000085"/>
    <s v="Cairo"/>
  </r>
  <r>
    <s v="ORD101102"/>
    <s v="Smartwatch FitPro"/>
    <x v="4"/>
    <x v="6"/>
    <x v="0"/>
    <x v="4"/>
    <n v="8303.01"/>
    <n v="1"/>
    <x v="1102"/>
    <x v="305"/>
    <n v="2595"/>
    <x v="327"/>
    <m/>
    <m/>
    <s v="sq"/>
    <s v="sq"/>
    <n v="99349.3"/>
    <n v="31420413.200000018"/>
    <n v="31420413.200000018"/>
    <s v="Riyadh"/>
  </r>
  <r>
    <s v="ORD101103"/>
    <s v="Nike Air Max"/>
    <x v="1"/>
    <x v="1"/>
    <x v="1"/>
    <x v="4"/>
    <n v="17348.7"/>
    <n v="2"/>
    <x v="1103"/>
    <x v="185"/>
    <n v="4186"/>
    <x v="272"/>
    <m/>
    <m/>
    <s v="Jumia"/>
    <s v="Jum"/>
    <n v="99349.3"/>
    <n v="91504159.730000004"/>
    <n v="91504159.730000004"/>
    <s v="Riyadh"/>
  </r>
  <r>
    <s v="ORD101104"/>
    <s v="T-shirt Cotton"/>
    <x v="1"/>
    <x v="5"/>
    <x v="1"/>
    <x v="0"/>
    <n v="1323.56"/>
    <n v="1"/>
    <x v="1104"/>
    <x v="6"/>
    <n v="3474"/>
    <x v="43"/>
    <m/>
    <m/>
    <s v="Jumia"/>
    <s v="Jum"/>
    <n v="16284.02"/>
    <n v="91504159.730000004"/>
    <n v="91504159.730000004"/>
    <s v="Cairo"/>
  </r>
  <r>
    <s v="ORD101105"/>
    <s v="Dell Inspiron 3501"/>
    <x v="3"/>
    <x v="8"/>
    <x v="0"/>
    <x v="4"/>
    <n v="5385.51"/>
    <n v="1"/>
    <x v="1105"/>
    <x v="270"/>
    <n v="1133"/>
    <x v="303"/>
    <m/>
    <m/>
    <s v="sq"/>
    <s v="sq"/>
    <n v="99349.3"/>
    <n v="57542997.559999913"/>
    <n v="57542997.559999913"/>
    <s v="Riyadh"/>
  </r>
  <r>
    <s v="ORD101106"/>
    <s v="Adidas Running Shoes"/>
    <x v="1"/>
    <x v="9"/>
    <x v="1"/>
    <x v="3"/>
    <n v="7924.16"/>
    <n v="4"/>
    <x v="1106"/>
    <x v="296"/>
    <n v="264"/>
    <x v="100"/>
    <m/>
    <m/>
    <s v="Jumia"/>
    <s v="Jum"/>
    <n v="3665.44"/>
    <n v="91504159.730000004"/>
    <n v="91504159.730000004"/>
    <s v="Dubai"/>
  </r>
  <r>
    <s v="ORD101107"/>
    <s v="Nike Air Max"/>
    <x v="1"/>
    <x v="1"/>
    <x v="0"/>
    <x v="0"/>
    <n v="3457.63"/>
    <n v="1"/>
    <x v="1107"/>
    <x v="342"/>
    <n v="391"/>
    <x v="243"/>
    <m/>
    <m/>
    <s v="sq"/>
    <s v="sq"/>
    <n v="16284.02"/>
    <n v="91504159.730000004"/>
    <n v="91504159.730000004"/>
    <s v="Cairo"/>
  </r>
  <r>
    <s v="ORD101108"/>
    <s v="Samsung Galaxy A14"/>
    <x v="0"/>
    <x v="0"/>
    <x v="2"/>
    <x v="5"/>
    <n v="11827.04"/>
    <n v="3"/>
    <x v="1108"/>
    <x v="145"/>
    <n v="98"/>
    <x v="251"/>
    <m/>
    <m/>
    <s v="Amazon"/>
    <s v="Amazon"/>
    <n v="27872.98"/>
    <n v="92327183.770000085"/>
    <n v="92327183.770000085"/>
    <s v="Giza"/>
  </r>
  <r>
    <s v="ORD101109"/>
    <s v="Bluetooth Headset"/>
    <x v="2"/>
    <x v="2"/>
    <x v="1"/>
    <x v="0"/>
    <n v="2806.58"/>
    <n v="4"/>
    <x v="1109"/>
    <x v="23"/>
    <n v="1742"/>
    <x v="136"/>
    <m/>
    <m/>
    <s v="Jumia"/>
    <s v="Jum"/>
    <n v="16284.02"/>
    <n v="29200970.130000021"/>
    <n v="29200970.130000021"/>
    <s v="Cairo"/>
  </r>
  <r>
    <s v="ORD101110"/>
    <s v="Adidas Running Shoes"/>
    <x v="1"/>
    <x v="9"/>
    <x v="1"/>
    <x v="2"/>
    <n v="11479.5"/>
    <n v="5"/>
    <x v="1110"/>
    <x v="105"/>
    <n v="1711"/>
    <x v="324"/>
    <m/>
    <m/>
    <s v="Jumia"/>
    <s v="Jum"/>
    <n v="26648.76"/>
    <n v="91504159.730000004"/>
    <n v="91504159.730000004"/>
    <s v="Casablanca"/>
  </r>
  <r>
    <s v="ORD101111"/>
    <s v="Bluetooth Headset"/>
    <x v="2"/>
    <x v="2"/>
    <x v="1"/>
    <x v="4"/>
    <n v="8093.44"/>
    <n v="2"/>
    <x v="1111"/>
    <x v="103"/>
    <n v="816"/>
    <x v="290"/>
    <m/>
    <m/>
    <s v="Jumia"/>
    <s v="Jum"/>
    <n v="99349.3"/>
    <n v="29200970.130000021"/>
    <n v="29200970.130000021"/>
    <s v="Riyadh"/>
  </r>
  <r>
    <s v="ORD101112"/>
    <s v="Bluetooth Headset"/>
    <x v="2"/>
    <x v="2"/>
    <x v="2"/>
    <x v="4"/>
    <n v="14590.25"/>
    <n v="1"/>
    <x v="1112"/>
    <x v="316"/>
    <n v="294"/>
    <x v="137"/>
    <m/>
    <m/>
    <s v="Amazon"/>
    <s v="Amazon"/>
    <n v="99349.3"/>
    <n v="29200970.130000021"/>
    <n v="29200970.130000021"/>
    <s v="Riyadh"/>
  </r>
  <r>
    <s v="ORD101113"/>
    <s v="Nike Air Max"/>
    <x v="1"/>
    <x v="1"/>
    <x v="0"/>
    <x v="2"/>
    <n v="10795.66"/>
    <n v="1"/>
    <x v="1113"/>
    <x v="32"/>
    <n v="3252"/>
    <x v="19"/>
    <m/>
    <m/>
    <s v="sq"/>
    <s v="sq"/>
    <n v="26648.76"/>
    <n v="91504159.730000004"/>
    <n v="91504159.730000004"/>
    <s v="Casablanca"/>
  </r>
  <r>
    <s v="ORD101114"/>
    <s v="Samsung Galaxy A14"/>
    <x v="0"/>
    <x v="0"/>
    <x v="2"/>
    <x v="0"/>
    <n v="3096.57"/>
    <n v="2"/>
    <x v="1114"/>
    <x v="152"/>
    <n v="4245"/>
    <x v="231"/>
    <m/>
    <m/>
    <s v="Amazon"/>
    <s v="Amazon"/>
    <n v="16284.02"/>
    <n v="92327183.770000085"/>
    <n v="92327183.770000085"/>
    <s v="Cairo"/>
  </r>
  <r>
    <s v="ORD101115"/>
    <s v="Smartwatch FitPro"/>
    <x v="4"/>
    <x v="6"/>
    <x v="2"/>
    <x v="2"/>
    <n v="17758.330000000002"/>
    <n v="5"/>
    <x v="1115"/>
    <x v="46"/>
    <n v="3182"/>
    <x v="290"/>
    <m/>
    <m/>
    <s v="Amazon"/>
    <s v="Amazon"/>
    <n v="26648.76"/>
    <n v="31420413.200000018"/>
    <n v="31420413.200000018"/>
    <s v="Casablanca"/>
  </r>
  <r>
    <s v="ORD101116"/>
    <s v="Smartwatch FitPro"/>
    <x v="4"/>
    <x v="6"/>
    <x v="2"/>
    <x v="5"/>
    <n v="9420.7999999999993"/>
    <n v="1"/>
    <x v="1116"/>
    <x v="147"/>
    <n v="3669"/>
    <x v="166"/>
    <m/>
    <m/>
    <s v="Amazon"/>
    <s v="Amazon"/>
    <n v="27872.98"/>
    <n v="31420413.200000018"/>
    <n v="31420413.200000018"/>
    <s v="Giza"/>
  </r>
  <r>
    <s v="ORD101117"/>
    <s v="Samsung Galaxy A14"/>
    <x v="0"/>
    <x v="0"/>
    <x v="2"/>
    <x v="0"/>
    <n v="3725.83"/>
    <n v="2"/>
    <x v="1117"/>
    <x v="99"/>
    <n v="2905"/>
    <x v="124"/>
    <m/>
    <m/>
    <s v="Amazon"/>
    <s v="Amazon"/>
    <n v="16284.02"/>
    <n v="92327183.770000085"/>
    <n v="92327183.770000085"/>
    <s v="Cairo"/>
  </r>
  <r>
    <s v="ORD101118"/>
    <s v="Smartwatch FitPro"/>
    <x v="4"/>
    <x v="6"/>
    <x v="0"/>
    <x v="5"/>
    <n v="3724.19"/>
    <n v="5"/>
    <x v="1118"/>
    <x v="373"/>
    <n v="865"/>
    <x v="143"/>
    <m/>
    <m/>
    <s v="sq"/>
    <s v="sq"/>
    <n v="27872.98"/>
    <n v="31420413.200000018"/>
    <n v="31420413.200000018"/>
    <s v="Giza"/>
  </r>
  <r>
    <s v="ORD101119"/>
    <s v="Smartwatch FitPro"/>
    <x v="4"/>
    <x v="6"/>
    <x v="2"/>
    <x v="0"/>
    <n v="18412.560000000001"/>
    <n v="1"/>
    <x v="1119"/>
    <x v="374"/>
    <n v="3301"/>
    <x v="82"/>
    <m/>
    <m/>
    <s v="Amazon"/>
    <s v="Amazon"/>
    <n v="16284.02"/>
    <n v="31420413.200000018"/>
    <n v="31420413.200000018"/>
    <s v="Cairo"/>
  </r>
  <r>
    <s v="ORD101120"/>
    <s v="Samsung Galaxy A14"/>
    <x v="0"/>
    <x v="0"/>
    <x v="1"/>
    <x v="3"/>
    <n v="1710.05"/>
    <n v="5"/>
    <x v="1120"/>
    <x v="256"/>
    <n v="1092"/>
    <x v="124"/>
    <m/>
    <m/>
    <s v="Jumia"/>
    <s v="Jum"/>
    <n v="3665.44"/>
    <n v="92327183.770000085"/>
    <n v="92327183.770000085"/>
    <s v="Dubai"/>
  </r>
  <r>
    <s v="ORD101121"/>
    <s v="Smartwatch FitPro"/>
    <x v="4"/>
    <x v="6"/>
    <x v="1"/>
    <x v="1"/>
    <n v="15456.58"/>
    <n v="3"/>
    <x v="1121"/>
    <x v="375"/>
    <n v="4977"/>
    <x v="74"/>
    <m/>
    <m/>
    <s v="Jumia"/>
    <s v="Jum"/>
    <n v="13290.4"/>
    <n v="31420413.200000018"/>
    <n v="31420413.200000018"/>
    <s v="Alexandria"/>
  </r>
  <r>
    <s v="ORD101122"/>
    <s v="Nike Air Max"/>
    <x v="1"/>
    <x v="1"/>
    <x v="1"/>
    <x v="2"/>
    <n v="9942.0499999999993"/>
    <n v="1"/>
    <x v="1122"/>
    <x v="151"/>
    <n v="1343"/>
    <x v="243"/>
    <m/>
    <m/>
    <s v="Jumia"/>
    <s v="Jum"/>
    <n v="26648.76"/>
    <n v="91504159.730000004"/>
    <n v="91504159.730000004"/>
    <s v="Casablanca"/>
  </r>
  <r>
    <s v="ORD101123"/>
    <s v="Xiaomi Redmi Note 12"/>
    <x v="0"/>
    <x v="7"/>
    <x v="1"/>
    <x v="2"/>
    <n v="17598.73"/>
    <n v="5"/>
    <x v="1123"/>
    <x v="286"/>
    <n v="3435"/>
    <x v="312"/>
    <m/>
    <m/>
    <s v="Jumia"/>
    <s v="Jum"/>
    <n v="26648.76"/>
    <n v="92327183.770000085"/>
    <n v="92327183.770000085"/>
    <s v="Casablanca"/>
  </r>
  <r>
    <s v="ORD101124"/>
    <s v="Xiaomi Redmi Note 12"/>
    <x v="0"/>
    <x v="7"/>
    <x v="1"/>
    <x v="4"/>
    <n v="7272.44"/>
    <n v="3"/>
    <x v="1124"/>
    <x v="248"/>
    <n v="2160"/>
    <x v="211"/>
    <m/>
    <m/>
    <s v="Jumia"/>
    <s v="Jum"/>
    <n v="99349.3"/>
    <n v="92327183.770000085"/>
    <n v="92327183.770000085"/>
    <s v="Riyadh"/>
  </r>
  <r>
    <s v="ORD101125"/>
    <s v="Adidas Running Shoes"/>
    <x v="1"/>
    <x v="9"/>
    <x v="2"/>
    <x v="1"/>
    <n v="6220.45"/>
    <n v="4"/>
    <x v="1125"/>
    <x v="105"/>
    <n v="4657"/>
    <x v="276"/>
    <m/>
    <m/>
    <s v="Amazon"/>
    <s v="Amazon"/>
    <n v="13290.4"/>
    <n v="91504159.730000004"/>
    <n v="91504159.730000004"/>
    <s v="Alexandria"/>
  </r>
  <r>
    <s v="ORD101126"/>
    <s v="T-shirt Cotton"/>
    <x v="1"/>
    <x v="5"/>
    <x v="1"/>
    <x v="4"/>
    <n v="6080.76"/>
    <n v="2"/>
    <x v="1126"/>
    <x v="370"/>
    <n v="3807"/>
    <x v="140"/>
    <m/>
    <m/>
    <s v="Jumia"/>
    <s v="Jum"/>
    <n v="99349.3"/>
    <n v="91504159.730000004"/>
    <n v="91504159.730000004"/>
    <s v="Riyadh"/>
  </r>
  <r>
    <s v="ORD101127"/>
    <s v="Dell Inspiron 3501"/>
    <x v="3"/>
    <x v="8"/>
    <x v="1"/>
    <x v="3"/>
    <n v="14772.76"/>
    <n v="5"/>
    <x v="1127"/>
    <x v="208"/>
    <n v="807"/>
    <x v="222"/>
    <m/>
    <m/>
    <s v="Jumia"/>
    <s v="Jum"/>
    <n v="3665.44"/>
    <n v="57542997.559999913"/>
    <n v="57542997.559999913"/>
    <s v="Dubai"/>
  </r>
  <r>
    <s v="ORD101128"/>
    <s v="Samsung Galaxy A14"/>
    <x v="0"/>
    <x v="0"/>
    <x v="1"/>
    <x v="4"/>
    <n v="12425.73"/>
    <n v="1"/>
    <x v="1128"/>
    <x v="53"/>
    <n v="1789"/>
    <x v="145"/>
    <m/>
    <m/>
    <s v="Jumia"/>
    <s v="Jum"/>
    <n v="99349.3"/>
    <n v="92327183.770000085"/>
    <n v="92327183.770000085"/>
    <s v="Riyadh"/>
  </r>
  <r>
    <s v="ORD101129"/>
    <s v="Xiaomi Redmi Note 12"/>
    <x v="0"/>
    <x v="7"/>
    <x v="0"/>
    <x v="5"/>
    <n v="11165.91"/>
    <n v="4"/>
    <x v="1129"/>
    <x v="125"/>
    <n v="485"/>
    <x v="33"/>
    <m/>
    <m/>
    <s v="sq"/>
    <s v="sq"/>
    <n v="27872.98"/>
    <n v="92327183.770000085"/>
    <n v="92327183.770000085"/>
    <s v="Giza"/>
  </r>
  <r>
    <s v="ORD101130"/>
    <s v="Adidas Running Shoes"/>
    <x v="1"/>
    <x v="9"/>
    <x v="2"/>
    <x v="2"/>
    <n v="14395.06"/>
    <n v="4"/>
    <x v="1130"/>
    <x v="343"/>
    <n v="252"/>
    <x v="68"/>
    <m/>
    <m/>
    <s v="Amazon"/>
    <s v="Amazon"/>
    <n v="26648.76"/>
    <n v="91504159.730000004"/>
    <n v="91504159.730000004"/>
    <s v="Casablanca"/>
  </r>
  <r>
    <s v="ORD101131"/>
    <s v="Adidas Running Shoes"/>
    <x v="1"/>
    <x v="9"/>
    <x v="2"/>
    <x v="4"/>
    <n v="9765.69"/>
    <n v="2"/>
    <x v="1131"/>
    <x v="329"/>
    <n v="3414"/>
    <x v="279"/>
    <m/>
    <m/>
    <s v="Amazon"/>
    <s v="Amazon"/>
    <n v="99349.3"/>
    <n v="91504159.730000004"/>
    <n v="91504159.730000004"/>
    <s v="Riyadh"/>
  </r>
  <r>
    <s v="ORD101132"/>
    <s v="T-shirt Cotton"/>
    <x v="1"/>
    <x v="5"/>
    <x v="1"/>
    <x v="1"/>
    <n v="6475.12"/>
    <n v="3"/>
    <x v="1132"/>
    <x v="86"/>
    <n v="2972"/>
    <x v="264"/>
    <m/>
    <m/>
    <s v="Jumia"/>
    <s v="Jum"/>
    <n v="13290.4"/>
    <n v="91504159.730000004"/>
    <n v="91504159.730000004"/>
    <s v="Alexandria"/>
  </r>
  <r>
    <s v="ORD101133"/>
    <s v="HP Pavilion Laptop"/>
    <x v="3"/>
    <x v="3"/>
    <x v="1"/>
    <x v="1"/>
    <n v="18211.7"/>
    <n v="2"/>
    <x v="1133"/>
    <x v="143"/>
    <n v="4106"/>
    <x v="247"/>
    <m/>
    <m/>
    <s v="Jumia"/>
    <s v="Jum"/>
    <n v="13290.4"/>
    <n v="57542997.559999913"/>
    <n v="57542997.559999913"/>
    <s v="Alexandria"/>
  </r>
  <r>
    <s v="ORD101134"/>
    <s v="iPhone 13"/>
    <x v="0"/>
    <x v="4"/>
    <x v="2"/>
    <x v="0"/>
    <n v="16232.46"/>
    <n v="4"/>
    <x v="1134"/>
    <x v="157"/>
    <n v="1991"/>
    <x v="198"/>
    <m/>
    <m/>
    <s v="Amazon"/>
    <s v="Amazon"/>
    <n v="16284.02"/>
    <n v="92327183.770000085"/>
    <n v="92327183.770000085"/>
    <s v="Cairo"/>
  </r>
  <r>
    <s v="ORD101135"/>
    <s v="Smartwatch FitPro"/>
    <x v="4"/>
    <x v="6"/>
    <x v="2"/>
    <x v="5"/>
    <n v="7516.24"/>
    <n v="1"/>
    <x v="1135"/>
    <x v="376"/>
    <n v="1635"/>
    <x v="88"/>
    <m/>
    <m/>
    <s v="Amazon"/>
    <s v="Amazon"/>
    <n v="27872.98"/>
    <n v="31420413.200000018"/>
    <n v="31420413.200000018"/>
    <s v="Giza"/>
  </r>
  <r>
    <s v="ORD101136"/>
    <s v="Adidas Running Shoes"/>
    <x v="1"/>
    <x v="9"/>
    <x v="0"/>
    <x v="5"/>
    <n v="680.95"/>
    <n v="3"/>
    <x v="1136"/>
    <x v="84"/>
    <n v="4991"/>
    <x v="346"/>
    <m/>
    <m/>
    <s v="sq"/>
    <s v="sq"/>
    <n v="27872.98"/>
    <n v="91504159.730000004"/>
    <n v="91504159.730000004"/>
    <s v="Giza"/>
  </r>
  <r>
    <s v="ORD101137"/>
    <s v="Samsung Galaxy A14"/>
    <x v="0"/>
    <x v="0"/>
    <x v="1"/>
    <x v="5"/>
    <n v="15695.77"/>
    <n v="2"/>
    <x v="1137"/>
    <x v="345"/>
    <n v="2432"/>
    <x v="137"/>
    <m/>
    <m/>
    <s v="Jumia"/>
    <s v="Jum"/>
    <n v="27872.98"/>
    <n v="92327183.770000085"/>
    <n v="92327183.770000085"/>
    <s v="Giza"/>
  </r>
  <r>
    <s v="ORD101138"/>
    <s v="Adidas Running Shoes"/>
    <x v="1"/>
    <x v="9"/>
    <x v="0"/>
    <x v="3"/>
    <n v="6941.15"/>
    <n v="4"/>
    <x v="1138"/>
    <x v="276"/>
    <n v="4240"/>
    <x v="321"/>
    <m/>
    <m/>
    <s v="sq"/>
    <s v="sq"/>
    <n v="3665.44"/>
    <n v="91504159.730000004"/>
    <n v="91504159.730000004"/>
    <s v="Dubai"/>
  </r>
  <r>
    <s v="ORD101139"/>
    <s v="T-shirt Cotton"/>
    <x v="1"/>
    <x v="5"/>
    <x v="0"/>
    <x v="2"/>
    <n v="14765.35"/>
    <n v="4"/>
    <x v="1139"/>
    <x v="202"/>
    <n v="1809"/>
    <x v="298"/>
    <m/>
    <m/>
    <s v="sq"/>
    <s v="sq"/>
    <n v="26648.76"/>
    <n v="91504159.730000004"/>
    <n v="91504159.730000004"/>
    <s v="Casablanca"/>
  </r>
  <r>
    <s v="ORD101140"/>
    <s v="Smartwatch FitPro"/>
    <x v="4"/>
    <x v="6"/>
    <x v="1"/>
    <x v="4"/>
    <n v="5408.87"/>
    <n v="4"/>
    <x v="1140"/>
    <x v="216"/>
    <n v="3275"/>
    <x v="127"/>
    <m/>
    <m/>
    <s v="Jumia"/>
    <s v="Jum"/>
    <n v="99349.3"/>
    <n v="31420413.200000018"/>
    <n v="31420413.200000018"/>
    <s v="Riyadh"/>
  </r>
  <r>
    <s v="ORD101141"/>
    <s v="Xiaomi Redmi Note 12"/>
    <x v="0"/>
    <x v="7"/>
    <x v="1"/>
    <x v="3"/>
    <n v="338.91"/>
    <n v="5"/>
    <x v="1141"/>
    <x v="93"/>
    <n v="3934"/>
    <x v="230"/>
    <m/>
    <m/>
    <s v="Jumia"/>
    <s v="Jum"/>
    <n v="3665.44"/>
    <n v="92327183.770000085"/>
    <n v="92327183.770000085"/>
    <s v="Dubai"/>
  </r>
  <r>
    <s v="ORD101142"/>
    <s v="Samsung Galaxy A14"/>
    <x v="0"/>
    <x v="0"/>
    <x v="0"/>
    <x v="5"/>
    <n v="3325.6"/>
    <n v="1"/>
    <x v="1142"/>
    <x v="181"/>
    <n v="3092"/>
    <x v="25"/>
    <m/>
    <m/>
    <s v="sq"/>
    <s v="sq"/>
    <n v="27872.98"/>
    <n v="92327183.770000085"/>
    <n v="92327183.770000085"/>
    <s v="Giza"/>
  </r>
  <r>
    <s v="ORD101143"/>
    <s v="HP Pavilion Laptop"/>
    <x v="3"/>
    <x v="3"/>
    <x v="1"/>
    <x v="5"/>
    <n v="18169.71"/>
    <n v="2"/>
    <x v="1143"/>
    <x v="171"/>
    <n v="663"/>
    <x v="324"/>
    <m/>
    <m/>
    <s v="Jumia"/>
    <s v="Jum"/>
    <n v="27872.98"/>
    <n v="57542997.559999913"/>
    <n v="57542997.559999913"/>
    <s v="Giza"/>
  </r>
  <r>
    <s v="ORD101144"/>
    <s v="iPhone 13"/>
    <x v="0"/>
    <x v="4"/>
    <x v="2"/>
    <x v="0"/>
    <n v="9795.94"/>
    <n v="1"/>
    <x v="1144"/>
    <x v="219"/>
    <n v="3351"/>
    <x v="273"/>
    <m/>
    <m/>
    <s v="Amazon"/>
    <s v="Amazon"/>
    <n v="16284.02"/>
    <n v="92327183.770000085"/>
    <n v="92327183.770000085"/>
    <s v="Cairo"/>
  </r>
  <r>
    <s v="ORD101145"/>
    <s v="HP Pavilion Laptop"/>
    <x v="3"/>
    <x v="3"/>
    <x v="1"/>
    <x v="5"/>
    <n v="10211.44"/>
    <n v="4"/>
    <x v="1145"/>
    <x v="119"/>
    <n v="2217"/>
    <x v="121"/>
    <m/>
    <m/>
    <s v="Jumia"/>
    <s v="Jum"/>
    <n v="27872.98"/>
    <n v="57542997.559999913"/>
    <n v="57542997.559999913"/>
    <s v="Giza"/>
  </r>
  <r>
    <s v="ORD101146"/>
    <s v="HP Pavilion Laptop"/>
    <x v="3"/>
    <x v="3"/>
    <x v="0"/>
    <x v="2"/>
    <n v="3652.01"/>
    <n v="4"/>
    <x v="1146"/>
    <x v="122"/>
    <n v="1194"/>
    <x v="138"/>
    <m/>
    <m/>
    <s v="sq"/>
    <s v="sq"/>
    <n v="26648.76"/>
    <n v="57542997.559999913"/>
    <n v="57542997.559999913"/>
    <s v="Casablanca"/>
  </r>
  <r>
    <s v="ORD101147"/>
    <s v="Samsung Galaxy A14"/>
    <x v="0"/>
    <x v="0"/>
    <x v="2"/>
    <x v="3"/>
    <n v="4286.0600000000004"/>
    <n v="5"/>
    <x v="1147"/>
    <x v="7"/>
    <n v="1318"/>
    <x v="121"/>
    <m/>
    <m/>
    <s v="Amazon"/>
    <s v="Amazon"/>
    <n v="3665.44"/>
    <n v="92327183.770000085"/>
    <n v="92327183.770000085"/>
    <s v="Dubai"/>
  </r>
  <r>
    <s v="ORD101148"/>
    <s v="Smartwatch FitPro"/>
    <x v="4"/>
    <x v="6"/>
    <x v="2"/>
    <x v="1"/>
    <n v="12111.5"/>
    <n v="1"/>
    <x v="1148"/>
    <x v="9"/>
    <n v="1860"/>
    <x v="72"/>
    <m/>
    <m/>
    <s v="Amazon"/>
    <s v="Amazon"/>
    <n v="13290.4"/>
    <n v="31420413.200000018"/>
    <n v="31420413.200000018"/>
    <s v="Alexandria"/>
  </r>
  <r>
    <s v="ORD101149"/>
    <s v="Smartwatch FitPro"/>
    <x v="4"/>
    <x v="6"/>
    <x v="1"/>
    <x v="2"/>
    <n v="7124.55"/>
    <n v="5"/>
    <x v="1149"/>
    <x v="331"/>
    <n v="801"/>
    <x v="101"/>
    <m/>
    <m/>
    <s v="Jumia"/>
    <s v="Jum"/>
    <n v="26648.76"/>
    <n v="31420413.200000018"/>
    <n v="31420413.200000018"/>
    <s v="Casablanca"/>
  </r>
  <r>
    <s v="ORD101150"/>
    <s v="Samsung Galaxy A14"/>
    <x v="0"/>
    <x v="0"/>
    <x v="0"/>
    <x v="0"/>
    <n v="12669.58"/>
    <n v="3"/>
    <x v="1150"/>
    <x v="176"/>
    <n v="4943"/>
    <x v="10"/>
    <m/>
    <m/>
    <s v="sq"/>
    <s v="sq"/>
    <n v="16284.02"/>
    <n v="92327183.770000085"/>
    <n v="92327183.770000085"/>
    <s v="Cairo"/>
  </r>
  <r>
    <s v="ORD101151"/>
    <s v="iPhone 13"/>
    <x v="0"/>
    <x v="4"/>
    <x v="2"/>
    <x v="4"/>
    <n v="19351.11"/>
    <n v="4"/>
    <x v="1151"/>
    <x v="9"/>
    <n v="3447"/>
    <x v="151"/>
    <m/>
    <m/>
    <s v="Amazon"/>
    <s v="Amazon"/>
    <n v="99349.3"/>
    <n v="92327183.770000085"/>
    <n v="92327183.770000085"/>
    <s v="Riyadh"/>
  </r>
  <r>
    <s v="ORD101152"/>
    <s v="Dell Inspiron 3501"/>
    <x v="3"/>
    <x v="8"/>
    <x v="0"/>
    <x v="2"/>
    <n v="4006.65"/>
    <n v="2"/>
    <x v="1152"/>
    <x v="286"/>
    <n v="2619"/>
    <x v="287"/>
    <m/>
    <m/>
    <s v="sq"/>
    <s v="sq"/>
    <n v="26648.76"/>
    <n v="57542997.559999913"/>
    <n v="57542997.559999913"/>
    <s v="Casablanca"/>
  </r>
  <r>
    <s v="ORD101153"/>
    <s v="HP Pavilion Laptop"/>
    <x v="3"/>
    <x v="3"/>
    <x v="2"/>
    <x v="0"/>
    <n v="698.91"/>
    <n v="3"/>
    <x v="1153"/>
    <x v="352"/>
    <n v="2593"/>
    <x v="79"/>
    <m/>
    <m/>
    <s v="Amazon"/>
    <s v="Amazon"/>
    <n v="16284.02"/>
    <n v="57542997.559999913"/>
    <n v="57542997.559999913"/>
    <s v="Cairo"/>
  </r>
  <r>
    <s v="ORD101154"/>
    <s v="Smartwatch FitPro"/>
    <x v="4"/>
    <x v="6"/>
    <x v="2"/>
    <x v="1"/>
    <n v="15875.19"/>
    <n v="1"/>
    <x v="1154"/>
    <x v="37"/>
    <n v="1170"/>
    <x v="305"/>
    <m/>
    <m/>
    <s v="Amazon"/>
    <s v="Amazon"/>
    <n v="13290.4"/>
    <n v="31420413.200000018"/>
    <n v="31420413.200000018"/>
    <s v="Alexandria"/>
  </r>
  <r>
    <s v="ORD101155"/>
    <s v="Samsung Galaxy A14"/>
    <x v="0"/>
    <x v="0"/>
    <x v="0"/>
    <x v="5"/>
    <n v="19256.57"/>
    <n v="4"/>
    <x v="1155"/>
    <x v="377"/>
    <n v="2904"/>
    <x v="198"/>
    <m/>
    <m/>
    <s v="sq"/>
    <s v="sq"/>
    <n v="27872.98"/>
    <n v="92327183.770000085"/>
    <n v="92327183.770000085"/>
    <s v="Giza"/>
  </r>
  <r>
    <s v="ORD101156"/>
    <s v="Nike Air Max"/>
    <x v="1"/>
    <x v="1"/>
    <x v="0"/>
    <x v="5"/>
    <n v="19551.46"/>
    <n v="1"/>
    <x v="1156"/>
    <x v="97"/>
    <n v="4930"/>
    <x v="21"/>
    <m/>
    <m/>
    <s v="sq"/>
    <s v="sq"/>
    <n v="27872.98"/>
    <n v="91504159.730000004"/>
    <n v="91504159.730000004"/>
    <s v="Giza"/>
  </r>
  <r>
    <s v="ORD101157"/>
    <s v="T-shirt Cotton"/>
    <x v="1"/>
    <x v="5"/>
    <x v="1"/>
    <x v="4"/>
    <n v="8104.25"/>
    <n v="3"/>
    <x v="1157"/>
    <x v="266"/>
    <n v="4731"/>
    <x v="136"/>
    <m/>
    <m/>
    <s v="Jumia"/>
    <s v="Jum"/>
    <n v="99349.3"/>
    <n v="91504159.730000004"/>
    <n v="91504159.730000004"/>
    <s v="Riyadh"/>
  </r>
  <r>
    <s v="ORD101158"/>
    <s v="Smartwatch FitPro"/>
    <x v="4"/>
    <x v="6"/>
    <x v="2"/>
    <x v="0"/>
    <n v="19908.849999999999"/>
    <n v="4"/>
    <x v="1158"/>
    <x v="201"/>
    <n v="3937"/>
    <x v="186"/>
    <m/>
    <m/>
    <s v="Amazon"/>
    <s v="Amazon"/>
    <n v="16284.02"/>
    <n v="31420413.200000018"/>
    <n v="31420413.200000018"/>
    <s v="Cairo"/>
  </r>
  <r>
    <s v="ORD101159"/>
    <s v="iPhone 13"/>
    <x v="0"/>
    <x v="4"/>
    <x v="2"/>
    <x v="1"/>
    <n v="14119.99"/>
    <n v="3"/>
    <x v="1159"/>
    <x v="54"/>
    <n v="2521"/>
    <x v="205"/>
    <m/>
    <m/>
    <s v="Amazon"/>
    <s v="Amazon"/>
    <n v="13290.4"/>
    <n v="92327183.770000085"/>
    <n v="92327183.770000085"/>
    <s v="Alexandria"/>
  </r>
  <r>
    <s v="ORD101160"/>
    <s v="Dell Inspiron 3501"/>
    <x v="3"/>
    <x v="8"/>
    <x v="2"/>
    <x v="0"/>
    <n v="18723.07"/>
    <n v="5"/>
    <x v="1160"/>
    <x v="227"/>
    <n v="3440"/>
    <x v="149"/>
    <m/>
    <m/>
    <s v="Amazon"/>
    <s v="Amazon"/>
    <n v="16284.02"/>
    <n v="57542997.559999913"/>
    <n v="57542997.559999913"/>
    <s v="Cairo"/>
  </r>
  <r>
    <s v="ORD101161"/>
    <s v="Xiaomi Redmi Note 12"/>
    <x v="0"/>
    <x v="7"/>
    <x v="1"/>
    <x v="2"/>
    <n v="15520.89"/>
    <n v="3"/>
    <x v="1161"/>
    <x v="225"/>
    <n v="2825"/>
    <x v="76"/>
    <m/>
    <m/>
    <s v="Jumia"/>
    <s v="Jum"/>
    <n v="26648.76"/>
    <n v="92327183.770000085"/>
    <n v="92327183.770000085"/>
    <s v="Casablanca"/>
  </r>
  <r>
    <s v="ORD101162"/>
    <s v="T-shirt Cotton"/>
    <x v="1"/>
    <x v="5"/>
    <x v="1"/>
    <x v="0"/>
    <n v="15589.18"/>
    <n v="2"/>
    <x v="1162"/>
    <x v="192"/>
    <n v="4092"/>
    <x v="50"/>
    <m/>
    <m/>
    <s v="Jumia"/>
    <s v="Jum"/>
    <n v="16284.02"/>
    <n v="91504159.730000004"/>
    <n v="91504159.730000004"/>
    <s v="Cairo"/>
  </r>
  <r>
    <s v="ORD101163"/>
    <s v="Samsung Galaxy A14"/>
    <x v="0"/>
    <x v="0"/>
    <x v="1"/>
    <x v="3"/>
    <n v="18376.52"/>
    <n v="3"/>
    <x v="1163"/>
    <x v="28"/>
    <n v="3593"/>
    <x v="335"/>
    <m/>
    <m/>
    <s v="Jumia"/>
    <s v="Jum"/>
    <n v="3665.44"/>
    <n v="92327183.770000085"/>
    <n v="92327183.770000085"/>
    <s v="Dubai"/>
  </r>
  <r>
    <s v="ORD101164"/>
    <s v="Adidas Running Shoes"/>
    <x v="1"/>
    <x v="9"/>
    <x v="0"/>
    <x v="0"/>
    <n v="9925.11"/>
    <n v="1"/>
    <x v="1164"/>
    <x v="318"/>
    <n v="3459"/>
    <x v="40"/>
    <m/>
    <m/>
    <s v="sq"/>
    <s v="sq"/>
    <n v="16284.02"/>
    <n v="91504159.730000004"/>
    <n v="91504159.730000004"/>
    <s v="Cairo"/>
  </r>
  <r>
    <s v="ORD101165"/>
    <s v="Dell Inspiron 3501"/>
    <x v="3"/>
    <x v="8"/>
    <x v="1"/>
    <x v="5"/>
    <n v="17458.009999999998"/>
    <n v="3"/>
    <x v="1165"/>
    <x v="56"/>
    <n v="39"/>
    <x v="277"/>
    <m/>
    <m/>
    <s v="Jumia"/>
    <s v="Jum"/>
    <n v="27872.98"/>
    <n v="57542997.559999913"/>
    <n v="57542997.559999913"/>
    <s v="Giza"/>
  </r>
  <r>
    <s v="ORD101166"/>
    <s v="Nike Air Max"/>
    <x v="1"/>
    <x v="1"/>
    <x v="2"/>
    <x v="0"/>
    <n v="5713.11"/>
    <n v="3"/>
    <x v="1166"/>
    <x v="318"/>
    <n v="2472"/>
    <x v="223"/>
    <m/>
    <m/>
    <s v="Amazon"/>
    <s v="Amazon"/>
    <n v="16284.02"/>
    <n v="91504159.730000004"/>
    <n v="91504159.730000004"/>
    <s v="Cairo"/>
  </r>
  <r>
    <s v="ORD101167"/>
    <s v="T-shirt Cotton"/>
    <x v="1"/>
    <x v="5"/>
    <x v="0"/>
    <x v="2"/>
    <n v="10843.28"/>
    <n v="4"/>
    <x v="1167"/>
    <x v="317"/>
    <n v="3935"/>
    <x v="131"/>
    <m/>
    <m/>
    <s v="sq"/>
    <s v="sq"/>
    <n v="26648.76"/>
    <n v="91504159.730000004"/>
    <n v="91504159.730000004"/>
    <s v="Casablanca"/>
  </r>
  <r>
    <s v="ORD101168"/>
    <s v="Bluetooth Headset"/>
    <x v="2"/>
    <x v="2"/>
    <x v="1"/>
    <x v="4"/>
    <n v="18703.400000000001"/>
    <n v="4"/>
    <x v="1168"/>
    <x v="63"/>
    <n v="2087"/>
    <x v="144"/>
    <m/>
    <m/>
    <s v="Jumia"/>
    <s v="Jum"/>
    <n v="99349.3"/>
    <n v="29200970.130000021"/>
    <n v="29200970.130000021"/>
    <s v="Riyadh"/>
  </r>
  <r>
    <s v="ORD101169"/>
    <s v="T-shirt Cotton"/>
    <x v="1"/>
    <x v="5"/>
    <x v="0"/>
    <x v="1"/>
    <n v="19534.8"/>
    <n v="5"/>
    <x v="1169"/>
    <x v="213"/>
    <n v="2127"/>
    <x v="218"/>
    <m/>
    <m/>
    <s v="sq"/>
    <s v="sq"/>
    <n v="13290.4"/>
    <n v="91504159.730000004"/>
    <n v="91504159.730000004"/>
    <s v="Alexandria"/>
  </r>
  <r>
    <s v="ORD101170"/>
    <s v="iPhone 13"/>
    <x v="0"/>
    <x v="4"/>
    <x v="0"/>
    <x v="4"/>
    <n v="4120.7299999999996"/>
    <n v="5"/>
    <x v="1170"/>
    <x v="314"/>
    <n v="3460"/>
    <x v="325"/>
    <m/>
    <m/>
    <s v="sq"/>
    <s v="sq"/>
    <n v="99349.3"/>
    <n v="92327183.770000085"/>
    <n v="92327183.770000085"/>
    <s v="Riyadh"/>
  </r>
  <r>
    <s v="ORD101171"/>
    <s v="Smartwatch FitPro"/>
    <x v="4"/>
    <x v="6"/>
    <x v="1"/>
    <x v="3"/>
    <n v="17735.009999999998"/>
    <n v="5"/>
    <x v="1171"/>
    <x v="296"/>
    <n v="3820"/>
    <x v="39"/>
    <m/>
    <m/>
    <s v="Jumia"/>
    <s v="Jum"/>
    <n v="3665.44"/>
    <n v="31420413.200000018"/>
    <n v="31420413.200000018"/>
    <s v="Dubai"/>
  </r>
  <r>
    <s v="ORD101172"/>
    <s v="iPhone 13"/>
    <x v="0"/>
    <x v="4"/>
    <x v="2"/>
    <x v="1"/>
    <n v="9152.57"/>
    <n v="4"/>
    <x v="1172"/>
    <x v="315"/>
    <n v="4693"/>
    <x v="244"/>
    <m/>
    <m/>
    <s v="Amazon"/>
    <s v="Amazon"/>
    <n v="13290.4"/>
    <n v="92327183.770000085"/>
    <n v="92327183.770000085"/>
    <s v="Alexandria"/>
  </r>
  <r>
    <s v="ORD101173"/>
    <s v="Samsung Galaxy A14"/>
    <x v="0"/>
    <x v="0"/>
    <x v="1"/>
    <x v="4"/>
    <n v="3514.93"/>
    <n v="3"/>
    <x v="1173"/>
    <x v="319"/>
    <n v="1240"/>
    <x v="254"/>
    <m/>
    <m/>
    <s v="Jumia"/>
    <s v="Jum"/>
    <n v="99349.3"/>
    <n v="92327183.770000085"/>
    <n v="92327183.770000085"/>
    <s v="Riyadh"/>
  </r>
  <r>
    <s v="ORD101174"/>
    <s v="Bluetooth Headset"/>
    <x v="2"/>
    <x v="2"/>
    <x v="2"/>
    <x v="5"/>
    <n v="17946.36"/>
    <n v="4"/>
    <x v="1174"/>
    <x v="343"/>
    <n v="1625"/>
    <x v="94"/>
    <m/>
    <m/>
    <s v="Amazon"/>
    <s v="Amazon"/>
    <n v="27872.98"/>
    <n v="29200970.130000021"/>
    <n v="29200970.130000021"/>
    <s v="Giza"/>
  </r>
  <r>
    <s v="ORD101175"/>
    <s v="Dell Inspiron 3501"/>
    <x v="3"/>
    <x v="8"/>
    <x v="0"/>
    <x v="1"/>
    <n v="10920.84"/>
    <n v="3"/>
    <x v="1175"/>
    <x v="221"/>
    <n v="2722"/>
    <x v="192"/>
    <m/>
    <m/>
    <s v="sq"/>
    <s v="sq"/>
    <n v="13290.4"/>
    <n v="57542997.559999913"/>
    <n v="57542997.559999913"/>
    <s v="Alexandria"/>
  </r>
  <r>
    <s v="ORD101176"/>
    <s v="Nike Air Max"/>
    <x v="1"/>
    <x v="1"/>
    <x v="0"/>
    <x v="2"/>
    <n v="883.53"/>
    <n v="2"/>
    <x v="1176"/>
    <x v="211"/>
    <n v="4915"/>
    <x v="65"/>
    <m/>
    <m/>
    <s v="sq"/>
    <s v="sq"/>
    <n v="26648.76"/>
    <n v="91504159.730000004"/>
    <n v="91504159.730000004"/>
    <s v="Casablanca"/>
  </r>
  <r>
    <s v="ORD101177"/>
    <s v="Xiaomi Redmi Note 12"/>
    <x v="0"/>
    <x v="7"/>
    <x v="2"/>
    <x v="3"/>
    <n v="3530.51"/>
    <n v="5"/>
    <x v="1177"/>
    <x v="80"/>
    <n v="3992"/>
    <x v="32"/>
    <m/>
    <m/>
    <s v="Amazon"/>
    <s v="Amazon"/>
    <n v="3665.44"/>
    <n v="92327183.770000085"/>
    <n v="92327183.770000085"/>
    <s v="Dubai"/>
  </r>
  <r>
    <s v="ORD101178"/>
    <s v="Nike Air Max"/>
    <x v="1"/>
    <x v="1"/>
    <x v="2"/>
    <x v="5"/>
    <n v="18229.71"/>
    <n v="2"/>
    <x v="1178"/>
    <x v="288"/>
    <n v="1570"/>
    <x v="84"/>
    <m/>
    <m/>
    <s v="Amazon"/>
    <s v="Amazon"/>
    <n v="27872.98"/>
    <n v="91504159.730000004"/>
    <n v="91504159.730000004"/>
    <s v="Giza"/>
  </r>
  <r>
    <s v="ORD101179"/>
    <s v="T-shirt Cotton"/>
    <x v="1"/>
    <x v="5"/>
    <x v="1"/>
    <x v="4"/>
    <n v="19820.46"/>
    <n v="4"/>
    <x v="1179"/>
    <x v="111"/>
    <n v="4819"/>
    <x v="324"/>
    <m/>
    <m/>
    <s v="Jumia"/>
    <s v="Jum"/>
    <n v="99349.3"/>
    <n v="91504159.730000004"/>
    <n v="91504159.730000004"/>
    <s v="Riyadh"/>
  </r>
  <r>
    <s v="ORD101180"/>
    <s v="Adidas Running Shoes"/>
    <x v="1"/>
    <x v="9"/>
    <x v="2"/>
    <x v="2"/>
    <n v="15628.75"/>
    <n v="1"/>
    <x v="1180"/>
    <x v="16"/>
    <n v="3001"/>
    <x v="318"/>
    <m/>
    <m/>
    <s v="Amazon"/>
    <s v="Amazon"/>
    <n v="26648.76"/>
    <n v="91504159.730000004"/>
    <n v="91504159.730000004"/>
    <s v="Casablanca"/>
  </r>
  <r>
    <s v="ORD101181"/>
    <s v="Nike Air Max"/>
    <x v="1"/>
    <x v="1"/>
    <x v="1"/>
    <x v="3"/>
    <n v="15249.43"/>
    <n v="2"/>
    <x v="1181"/>
    <x v="79"/>
    <n v="4396"/>
    <x v="32"/>
    <m/>
    <m/>
    <s v="Jumia"/>
    <s v="Jum"/>
    <n v="3665.44"/>
    <n v="91504159.730000004"/>
    <n v="91504159.730000004"/>
    <s v="Dubai"/>
  </r>
  <r>
    <s v="ORD101182"/>
    <s v="T-shirt Cotton"/>
    <x v="1"/>
    <x v="5"/>
    <x v="0"/>
    <x v="2"/>
    <n v="9212.6299999999992"/>
    <n v="4"/>
    <x v="1182"/>
    <x v="378"/>
    <n v="382"/>
    <x v="63"/>
    <m/>
    <m/>
    <s v="sq"/>
    <s v="sq"/>
    <n v="26648.76"/>
    <n v="91504159.730000004"/>
    <n v="91504159.730000004"/>
    <s v="Casablanca"/>
  </r>
  <r>
    <s v="ORD101183"/>
    <s v="Adidas Running Shoes"/>
    <x v="1"/>
    <x v="9"/>
    <x v="2"/>
    <x v="1"/>
    <n v="7795.95"/>
    <n v="1"/>
    <x v="1183"/>
    <x v="372"/>
    <n v="3184"/>
    <x v="142"/>
    <m/>
    <m/>
    <s v="Amazon"/>
    <s v="Amazon"/>
    <n v="13290.4"/>
    <n v="91504159.730000004"/>
    <n v="91504159.730000004"/>
    <s v="Alexandria"/>
  </r>
  <r>
    <s v="ORD101184"/>
    <s v="Samsung Galaxy A14"/>
    <x v="0"/>
    <x v="0"/>
    <x v="0"/>
    <x v="2"/>
    <n v="11145.37"/>
    <n v="5"/>
    <x v="1184"/>
    <x v="181"/>
    <n v="491"/>
    <x v="233"/>
    <m/>
    <m/>
    <s v="sq"/>
    <s v="sq"/>
    <n v="26648.76"/>
    <n v="92327183.770000085"/>
    <n v="92327183.770000085"/>
    <s v="Casablanca"/>
  </r>
  <r>
    <s v="ORD101185"/>
    <s v="T-shirt Cotton"/>
    <x v="1"/>
    <x v="5"/>
    <x v="1"/>
    <x v="5"/>
    <n v="3887.6"/>
    <n v="3"/>
    <x v="1185"/>
    <x v="372"/>
    <n v="3476"/>
    <x v="139"/>
    <m/>
    <m/>
    <s v="Jumia"/>
    <s v="Jum"/>
    <n v="27872.98"/>
    <n v="91504159.730000004"/>
    <n v="91504159.730000004"/>
    <s v="Giza"/>
  </r>
  <r>
    <s v="ORD101186"/>
    <s v="Xiaomi Redmi Note 12"/>
    <x v="0"/>
    <x v="7"/>
    <x v="2"/>
    <x v="1"/>
    <n v="1854.77"/>
    <n v="4"/>
    <x v="1186"/>
    <x v="67"/>
    <n v="496"/>
    <x v="186"/>
    <m/>
    <m/>
    <s v="Amazon"/>
    <s v="Amazon"/>
    <n v="13290.4"/>
    <n v="92327183.770000085"/>
    <n v="92327183.770000085"/>
    <s v="Alexandria"/>
  </r>
  <r>
    <s v="ORD101187"/>
    <s v="HP Pavilion Laptop"/>
    <x v="3"/>
    <x v="3"/>
    <x v="0"/>
    <x v="2"/>
    <n v="14565.63"/>
    <n v="2"/>
    <x v="1187"/>
    <x v="128"/>
    <n v="3968"/>
    <x v="347"/>
    <m/>
    <m/>
    <s v="sq"/>
    <s v="sq"/>
    <n v="26648.76"/>
    <n v="57542997.559999913"/>
    <n v="57542997.559999913"/>
    <s v="Casablanca"/>
  </r>
  <r>
    <s v="ORD101188"/>
    <s v="Xiaomi Redmi Note 12"/>
    <x v="0"/>
    <x v="7"/>
    <x v="2"/>
    <x v="0"/>
    <n v="13279.77"/>
    <n v="3"/>
    <x v="1188"/>
    <x v="18"/>
    <n v="3121"/>
    <x v="65"/>
    <m/>
    <m/>
    <s v="Amazon"/>
    <s v="Amazon"/>
    <n v="16284.02"/>
    <n v="92327183.770000085"/>
    <n v="92327183.770000085"/>
    <s v="Cairo"/>
  </r>
  <r>
    <s v="ORD101189"/>
    <s v="Dell Inspiron 3501"/>
    <x v="3"/>
    <x v="8"/>
    <x v="2"/>
    <x v="4"/>
    <n v="12064.62"/>
    <n v="1"/>
    <x v="1189"/>
    <x v="262"/>
    <n v="4681"/>
    <x v="6"/>
    <m/>
    <m/>
    <s v="Amazon"/>
    <s v="Amazon"/>
    <n v="99349.3"/>
    <n v="57542997.559999913"/>
    <n v="57542997.559999913"/>
    <s v="Riyadh"/>
  </r>
  <r>
    <s v="ORD101190"/>
    <s v="iPhone 13"/>
    <x v="0"/>
    <x v="4"/>
    <x v="2"/>
    <x v="2"/>
    <n v="14383.82"/>
    <n v="5"/>
    <x v="1190"/>
    <x v="65"/>
    <n v="1289"/>
    <x v="66"/>
    <m/>
    <m/>
    <s v="Amazon"/>
    <s v="Amazon"/>
    <n v="26648.76"/>
    <n v="92327183.770000085"/>
    <n v="92327183.770000085"/>
    <s v="Casablanca"/>
  </r>
  <r>
    <s v="ORD101191"/>
    <s v="Adidas Running Shoes"/>
    <x v="1"/>
    <x v="9"/>
    <x v="2"/>
    <x v="0"/>
    <n v="3835.29"/>
    <n v="2"/>
    <x v="1191"/>
    <x v="222"/>
    <n v="2724"/>
    <x v="334"/>
    <m/>
    <m/>
    <s v="Amazon"/>
    <s v="Amazon"/>
    <n v="16284.02"/>
    <n v="91504159.730000004"/>
    <n v="91504159.730000004"/>
    <s v="Cairo"/>
  </r>
  <r>
    <s v="ORD101192"/>
    <s v="Adidas Running Shoes"/>
    <x v="1"/>
    <x v="9"/>
    <x v="0"/>
    <x v="2"/>
    <n v="18719.07"/>
    <n v="4"/>
    <x v="1192"/>
    <x v="296"/>
    <n v="836"/>
    <x v="132"/>
    <m/>
    <m/>
    <s v="sq"/>
    <s v="sq"/>
    <n v="26648.76"/>
    <n v="91504159.730000004"/>
    <n v="91504159.730000004"/>
    <s v="Casablanca"/>
  </r>
  <r>
    <s v="ORD101193"/>
    <s v="Smartwatch FitPro"/>
    <x v="4"/>
    <x v="6"/>
    <x v="2"/>
    <x v="1"/>
    <n v="19865.14"/>
    <n v="4"/>
    <x v="1193"/>
    <x v="135"/>
    <n v="4406"/>
    <x v="128"/>
    <m/>
    <m/>
    <s v="Amazon"/>
    <s v="Amazon"/>
    <n v="13290.4"/>
    <n v="31420413.200000018"/>
    <n v="31420413.200000018"/>
    <s v="Alexandria"/>
  </r>
  <r>
    <s v="ORD101194"/>
    <s v="Xiaomi Redmi Note 12"/>
    <x v="0"/>
    <x v="7"/>
    <x v="2"/>
    <x v="5"/>
    <n v="19567.05"/>
    <n v="2"/>
    <x v="1194"/>
    <x v="220"/>
    <n v="1861"/>
    <x v="234"/>
    <m/>
    <m/>
    <s v="Amazon"/>
    <s v="Amazon"/>
    <n v="27872.98"/>
    <n v="92327183.770000085"/>
    <n v="92327183.770000085"/>
    <s v="Giza"/>
  </r>
  <r>
    <s v="ORD101195"/>
    <s v="T-shirt Cotton"/>
    <x v="1"/>
    <x v="5"/>
    <x v="1"/>
    <x v="2"/>
    <n v="9895.2900000000009"/>
    <n v="4"/>
    <x v="1195"/>
    <x v="10"/>
    <n v="3975"/>
    <x v="348"/>
    <m/>
    <m/>
    <s v="Jumia"/>
    <s v="Jum"/>
    <n v="26648.76"/>
    <n v="91504159.730000004"/>
    <n v="91504159.730000004"/>
    <s v="Casablanca"/>
  </r>
  <r>
    <s v="ORD101196"/>
    <s v="T-shirt Cotton"/>
    <x v="1"/>
    <x v="5"/>
    <x v="0"/>
    <x v="2"/>
    <n v="10369.32"/>
    <n v="3"/>
    <x v="1196"/>
    <x v="22"/>
    <n v="697"/>
    <x v="2"/>
    <m/>
    <m/>
    <s v="sq"/>
    <s v="sq"/>
    <n v="26648.76"/>
    <n v="91504159.730000004"/>
    <n v="91504159.730000004"/>
    <s v="Casablanca"/>
  </r>
  <r>
    <s v="ORD101197"/>
    <s v="Bluetooth Headset"/>
    <x v="2"/>
    <x v="2"/>
    <x v="0"/>
    <x v="5"/>
    <n v="3005.1"/>
    <n v="3"/>
    <x v="1197"/>
    <x v="80"/>
    <n v="3045"/>
    <x v="107"/>
    <m/>
    <m/>
    <s v="sq"/>
    <s v="sq"/>
    <n v="27872.98"/>
    <n v="29200970.130000021"/>
    <n v="29200970.130000021"/>
    <s v="Giza"/>
  </r>
  <r>
    <s v="ORD101198"/>
    <s v="Samsung Galaxy A14"/>
    <x v="0"/>
    <x v="0"/>
    <x v="2"/>
    <x v="0"/>
    <n v="3792.32"/>
    <n v="2"/>
    <x v="1198"/>
    <x v="379"/>
    <n v="1180"/>
    <x v="260"/>
    <m/>
    <m/>
    <s v="Amazon"/>
    <s v="Amazon"/>
    <n v="16284.02"/>
    <n v="92327183.770000085"/>
    <n v="92327183.770000085"/>
    <s v="Cairo"/>
  </r>
  <r>
    <s v="ORD101199"/>
    <s v="HP Pavilion Laptop"/>
    <x v="3"/>
    <x v="3"/>
    <x v="1"/>
    <x v="1"/>
    <n v="6831.86"/>
    <n v="1"/>
    <x v="1199"/>
    <x v="239"/>
    <n v="2983"/>
    <x v="349"/>
    <m/>
    <m/>
    <s v="Jumia"/>
    <s v="Jum"/>
    <n v="13290.4"/>
    <n v="57542997.559999913"/>
    <n v="57542997.559999913"/>
    <s v="Alexandria"/>
  </r>
  <r>
    <s v="ORD101200"/>
    <s v="Xiaomi Redmi Note 12"/>
    <x v="0"/>
    <x v="7"/>
    <x v="2"/>
    <x v="5"/>
    <n v="5770.14"/>
    <n v="1"/>
    <x v="1200"/>
    <x v="10"/>
    <n v="364"/>
    <x v="95"/>
    <m/>
    <m/>
    <s v="Amazon"/>
    <s v="Amazon"/>
    <n v="27872.98"/>
    <n v="92327183.770000085"/>
    <n v="92327183.770000085"/>
    <s v="Giza"/>
  </r>
  <r>
    <s v="ORD101201"/>
    <s v="T-shirt Cotton"/>
    <x v="1"/>
    <x v="5"/>
    <x v="1"/>
    <x v="3"/>
    <n v="7912.41"/>
    <n v="2"/>
    <x v="1201"/>
    <x v="279"/>
    <n v="292"/>
    <x v="64"/>
    <m/>
    <m/>
    <s v="Jumia"/>
    <s v="Jum"/>
    <n v="3665.44"/>
    <n v="91504159.730000004"/>
    <n v="91504159.730000004"/>
    <s v="Dubai"/>
  </r>
  <r>
    <s v="ORD101202"/>
    <s v="HP Pavilion Laptop"/>
    <x v="3"/>
    <x v="3"/>
    <x v="0"/>
    <x v="4"/>
    <n v="14045.35"/>
    <n v="1"/>
    <x v="1202"/>
    <x v="173"/>
    <n v="3235"/>
    <x v="71"/>
    <m/>
    <m/>
    <s v="sq"/>
    <s v="sq"/>
    <n v="99349.3"/>
    <n v="57542997.559999913"/>
    <n v="57542997.559999913"/>
    <s v="Riyadh"/>
  </r>
  <r>
    <s v="ORD101203"/>
    <s v="Samsung Galaxy A14"/>
    <x v="0"/>
    <x v="0"/>
    <x v="1"/>
    <x v="5"/>
    <n v="6270.48"/>
    <n v="4"/>
    <x v="1203"/>
    <x v="63"/>
    <n v="506"/>
    <x v="111"/>
    <m/>
    <m/>
    <s v="Jumia"/>
    <s v="Jum"/>
    <n v="27872.98"/>
    <n v="92327183.770000085"/>
    <n v="92327183.770000085"/>
    <s v="Giza"/>
  </r>
  <r>
    <s v="ORD101204"/>
    <s v="Xiaomi Redmi Note 12"/>
    <x v="0"/>
    <x v="7"/>
    <x v="0"/>
    <x v="1"/>
    <n v="5696.75"/>
    <n v="2"/>
    <x v="1204"/>
    <x v="33"/>
    <n v="4057"/>
    <x v="14"/>
    <m/>
    <m/>
    <s v="sq"/>
    <s v="sq"/>
    <n v="13290.4"/>
    <n v="92327183.770000085"/>
    <n v="92327183.770000085"/>
    <s v="Alexandria"/>
  </r>
  <r>
    <s v="ORD101205"/>
    <s v="Adidas Running Shoes"/>
    <x v="1"/>
    <x v="9"/>
    <x v="2"/>
    <x v="5"/>
    <n v="13923.27"/>
    <n v="1"/>
    <x v="1205"/>
    <x v="8"/>
    <n v="202"/>
    <x v="99"/>
    <m/>
    <m/>
    <s v="Amazon"/>
    <s v="Amazon"/>
    <n v="27872.98"/>
    <n v="91504159.730000004"/>
    <n v="91504159.730000004"/>
    <s v="Giza"/>
  </r>
  <r>
    <s v="ORD101206"/>
    <s v="iPhone 13"/>
    <x v="0"/>
    <x v="4"/>
    <x v="2"/>
    <x v="2"/>
    <n v="5219.28"/>
    <n v="3"/>
    <x v="1206"/>
    <x v="230"/>
    <n v="489"/>
    <x v="216"/>
    <m/>
    <m/>
    <s v="Amazon"/>
    <s v="Amazon"/>
    <n v="26648.76"/>
    <n v="92327183.770000085"/>
    <n v="92327183.770000085"/>
    <s v="Casablanca"/>
  </r>
  <r>
    <s v="ORD101207"/>
    <s v="Xiaomi Redmi Note 12"/>
    <x v="0"/>
    <x v="7"/>
    <x v="0"/>
    <x v="4"/>
    <n v="19907.650000000001"/>
    <n v="3"/>
    <x v="1207"/>
    <x v="118"/>
    <n v="4453"/>
    <x v="145"/>
    <m/>
    <m/>
    <s v="sq"/>
    <s v="sq"/>
    <n v="99349.3"/>
    <n v="92327183.770000085"/>
    <n v="92327183.770000085"/>
    <s v="Riyadh"/>
  </r>
  <r>
    <s v="ORD101208"/>
    <s v="Smartwatch FitPro"/>
    <x v="4"/>
    <x v="6"/>
    <x v="1"/>
    <x v="1"/>
    <n v="2090.15"/>
    <n v="5"/>
    <x v="1208"/>
    <x v="71"/>
    <n v="1194"/>
    <x v="224"/>
    <m/>
    <m/>
    <s v="Jumia"/>
    <s v="Jum"/>
    <n v="13290.4"/>
    <n v="31420413.200000018"/>
    <n v="31420413.200000018"/>
    <s v="Alexandria"/>
  </r>
  <r>
    <s v="ORD101209"/>
    <s v="T-shirt Cotton"/>
    <x v="1"/>
    <x v="5"/>
    <x v="0"/>
    <x v="2"/>
    <n v="373.86"/>
    <n v="3"/>
    <x v="1209"/>
    <x v="238"/>
    <n v="4050"/>
    <x v="221"/>
    <m/>
    <m/>
    <s v="sq"/>
    <s v="sq"/>
    <n v="26648.76"/>
    <n v="91504159.730000004"/>
    <n v="91504159.730000004"/>
    <s v="Casablanca"/>
  </r>
  <r>
    <s v="ORD101210"/>
    <s v="Xiaomi Redmi Note 12"/>
    <x v="0"/>
    <x v="7"/>
    <x v="2"/>
    <x v="4"/>
    <n v="1797.55"/>
    <n v="5"/>
    <x v="1210"/>
    <x v="350"/>
    <n v="3583"/>
    <x v="346"/>
    <m/>
    <m/>
    <s v="Amazon"/>
    <s v="Amazon"/>
    <n v="99349.3"/>
    <n v="92327183.770000085"/>
    <n v="92327183.770000085"/>
    <s v="Riyadh"/>
  </r>
  <r>
    <s v="ORD101211"/>
    <s v="T-shirt Cotton"/>
    <x v="1"/>
    <x v="5"/>
    <x v="2"/>
    <x v="0"/>
    <n v="7312.13"/>
    <n v="5"/>
    <x v="1211"/>
    <x v="10"/>
    <n v="700"/>
    <x v="268"/>
    <m/>
    <m/>
    <s v="Amazon"/>
    <s v="Amazon"/>
    <n v="16284.02"/>
    <n v="91504159.730000004"/>
    <n v="91504159.730000004"/>
    <s v="Cairo"/>
  </r>
  <r>
    <s v="ORD101212"/>
    <s v="Adidas Running Shoes"/>
    <x v="1"/>
    <x v="9"/>
    <x v="2"/>
    <x v="3"/>
    <n v="11436.41"/>
    <n v="2"/>
    <x v="1212"/>
    <x v="234"/>
    <n v="3040"/>
    <x v="82"/>
    <m/>
    <m/>
    <s v="Amazon"/>
    <s v="Amazon"/>
    <n v="3665.44"/>
    <n v="91504159.730000004"/>
    <n v="91504159.730000004"/>
    <s v="Dubai"/>
  </r>
  <r>
    <s v="ORD101213"/>
    <s v="Bluetooth Headset"/>
    <x v="2"/>
    <x v="2"/>
    <x v="2"/>
    <x v="1"/>
    <n v="13351.69"/>
    <n v="1"/>
    <x v="1213"/>
    <x v="225"/>
    <n v="4882"/>
    <x v="117"/>
    <m/>
    <m/>
    <s v="Amazon"/>
    <s v="Amazon"/>
    <n v="13290.4"/>
    <n v="29200970.130000021"/>
    <n v="29200970.130000021"/>
    <s v="Alexandria"/>
  </r>
  <r>
    <s v="ORD101214"/>
    <s v="Dell Inspiron 3501"/>
    <x v="3"/>
    <x v="8"/>
    <x v="0"/>
    <x v="0"/>
    <n v="7587.95"/>
    <n v="4"/>
    <x v="1214"/>
    <x v="14"/>
    <n v="977"/>
    <x v="101"/>
    <m/>
    <m/>
    <s v="sq"/>
    <s v="sq"/>
    <n v="16284.02"/>
    <n v="57542997.559999913"/>
    <n v="57542997.559999913"/>
    <s v="Cairo"/>
  </r>
  <r>
    <s v="ORD101215"/>
    <s v="Xiaomi Redmi Note 12"/>
    <x v="0"/>
    <x v="7"/>
    <x v="0"/>
    <x v="0"/>
    <n v="16781.43"/>
    <n v="1"/>
    <x v="1215"/>
    <x v="116"/>
    <n v="1944"/>
    <x v="119"/>
    <m/>
    <m/>
    <s v="sq"/>
    <s v="sq"/>
    <n v="16284.02"/>
    <n v="92327183.770000085"/>
    <n v="92327183.770000085"/>
    <s v="Cairo"/>
  </r>
  <r>
    <s v="ORD101216"/>
    <s v="HP Pavilion Laptop"/>
    <x v="3"/>
    <x v="3"/>
    <x v="1"/>
    <x v="2"/>
    <n v="11071.04"/>
    <n v="5"/>
    <x v="1216"/>
    <x v="103"/>
    <n v="1147"/>
    <x v="194"/>
    <m/>
    <m/>
    <s v="Jumia"/>
    <s v="Jum"/>
    <n v="26648.76"/>
    <n v="57542997.559999913"/>
    <n v="57542997.559999913"/>
    <s v="Casablanca"/>
  </r>
  <r>
    <s v="ORD101217"/>
    <s v="iPhone 13"/>
    <x v="0"/>
    <x v="4"/>
    <x v="2"/>
    <x v="4"/>
    <n v="14032.1"/>
    <n v="3"/>
    <x v="1217"/>
    <x v="166"/>
    <n v="1866"/>
    <x v="147"/>
    <m/>
    <m/>
    <s v="Amazon"/>
    <s v="Amazon"/>
    <n v="99349.3"/>
    <n v="92327183.770000085"/>
    <n v="92327183.770000085"/>
    <s v="Riyadh"/>
  </r>
  <r>
    <s v="ORD101218"/>
    <s v="Adidas Running Shoes"/>
    <x v="1"/>
    <x v="9"/>
    <x v="0"/>
    <x v="4"/>
    <n v="939.36"/>
    <n v="1"/>
    <x v="1218"/>
    <x v="305"/>
    <n v="2138"/>
    <x v="159"/>
    <m/>
    <m/>
    <s v="sq"/>
    <s v="sq"/>
    <n v="99349.3"/>
    <n v="91504159.730000004"/>
    <n v="91504159.730000004"/>
    <s v="Riyadh"/>
  </r>
  <r>
    <s v="ORD101219"/>
    <s v="Bluetooth Headset"/>
    <x v="2"/>
    <x v="2"/>
    <x v="1"/>
    <x v="0"/>
    <n v="7743.02"/>
    <n v="5"/>
    <x v="1219"/>
    <x v="200"/>
    <n v="967"/>
    <x v="153"/>
    <m/>
    <m/>
    <s v="Jumia"/>
    <s v="Jum"/>
    <n v="16284.02"/>
    <n v="29200970.130000021"/>
    <n v="29200970.130000021"/>
    <s v="Cairo"/>
  </r>
  <r>
    <s v="ORD101220"/>
    <s v="Xiaomi Redmi Note 12"/>
    <x v="0"/>
    <x v="7"/>
    <x v="1"/>
    <x v="0"/>
    <n v="13461.03"/>
    <n v="2"/>
    <x v="1220"/>
    <x v="350"/>
    <n v="4743"/>
    <x v="27"/>
    <m/>
    <m/>
    <s v="Jumia"/>
    <s v="Jum"/>
    <n v="16284.02"/>
    <n v="92327183.770000085"/>
    <n v="92327183.770000085"/>
    <s v="Cairo"/>
  </r>
  <r>
    <s v="ORD101221"/>
    <s v="Nike Air Max"/>
    <x v="1"/>
    <x v="1"/>
    <x v="2"/>
    <x v="1"/>
    <n v="8120.52"/>
    <n v="2"/>
    <x v="1221"/>
    <x v="228"/>
    <n v="1084"/>
    <x v="267"/>
    <m/>
    <m/>
    <s v="Amazon"/>
    <s v="Amazon"/>
    <n v="13290.4"/>
    <n v="91504159.730000004"/>
    <n v="91504159.730000004"/>
    <s v="Alexandria"/>
  </r>
  <r>
    <s v="ORD101222"/>
    <s v="T-shirt Cotton"/>
    <x v="1"/>
    <x v="5"/>
    <x v="1"/>
    <x v="0"/>
    <n v="4959.8500000000004"/>
    <n v="4"/>
    <x v="1222"/>
    <x v="57"/>
    <n v="1239"/>
    <x v="127"/>
    <m/>
    <m/>
    <s v="Jumia"/>
    <s v="Jum"/>
    <n v="16284.02"/>
    <n v="91504159.730000004"/>
    <n v="91504159.730000004"/>
    <s v="Cairo"/>
  </r>
  <r>
    <s v="ORD101223"/>
    <s v="Dell Inspiron 3501"/>
    <x v="3"/>
    <x v="8"/>
    <x v="0"/>
    <x v="5"/>
    <n v="10914.14"/>
    <n v="1"/>
    <x v="1223"/>
    <x v="355"/>
    <n v="617"/>
    <x v="218"/>
    <m/>
    <m/>
    <s v="sq"/>
    <s v="sq"/>
    <n v="27872.98"/>
    <n v="57542997.559999913"/>
    <n v="57542997.559999913"/>
    <s v="Giza"/>
  </r>
  <r>
    <s v="ORD101224"/>
    <s v="T-shirt Cotton"/>
    <x v="1"/>
    <x v="5"/>
    <x v="0"/>
    <x v="4"/>
    <n v="16164.84"/>
    <n v="4"/>
    <x v="1224"/>
    <x v="246"/>
    <n v="3195"/>
    <x v="200"/>
    <m/>
    <m/>
    <s v="sq"/>
    <s v="sq"/>
    <n v="99349.3"/>
    <n v="91504159.730000004"/>
    <n v="91504159.730000004"/>
    <s v="Riyadh"/>
  </r>
  <r>
    <s v="ORD101225"/>
    <s v="Dell Inspiron 3501"/>
    <x v="3"/>
    <x v="8"/>
    <x v="2"/>
    <x v="2"/>
    <n v="4813.47"/>
    <n v="3"/>
    <x v="1225"/>
    <x v="380"/>
    <n v="1765"/>
    <x v="350"/>
    <m/>
    <m/>
    <s v="Amazon"/>
    <s v="Amazon"/>
    <n v="26648.76"/>
    <n v="57542997.559999913"/>
    <n v="57542997.559999913"/>
    <s v="Casablanca"/>
  </r>
  <r>
    <s v="ORD101226"/>
    <s v="Smartwatch FitPro"/>
    <x v="4"/>
    <x v="6"/>
    <x v="1"/>
    <x v="2"/>
    <n v="6325.38"/>
    <n v="3"/>
    <x v="1226"/>
    <x v="355"/>
    <n v="3646"/>
    <x v="166"/>
    <m/>
    <m/>
    <s v="Jumia"/>
    <s v="Jum"/>
    <n v="26648.76"/>
    <n v="31420413.200000018"/>
    <n v="31420413.200000018"/>
    <s v="Casablanca"/>
  </r>
  <r>
    <s v="ORD101227"/>
    <s v="Nike Air Max"/>
    <x v="1"/>
    <x v="1"/>
    <x v="1"/>
    <x v="2"/>
    <n v="9087.44"/>
    <n v="4"/>
    <x v="1227"/>
    <x v="135"/>
    <n v="3111"/>
    <x v="215"/>
    <m/>
    <m/>
    <s v="Jumia"/>
    <s v="Jum"/>
    <n v="26648.76"/>
    <n v="91504159.730000004"/>
    <n v="91504159.730000004"/>
    <s v="Casablanca"/>
  </r>
  <r>
    <s v="ORD101228"/>
    <s v="Adidas Running Shoes"/>
    <x v="1"/>
    <x v="9"/>
    <x v="1"/>
    <x v="3"/>
    <n v="8255.7000000000007"/>
    <n v="5"/>
    <x v="1228"/>
    <x v="336"/>
    <n v="995"/>
    <x v="321"/>
    <m/>
    <m/>
    <s v="Jumia"/>
    <s v="Jum"/>
    <n v="3665.44"/>
    <n v="91504159.730000004"/>
    <n v="91504159.730000004"/>
    <s v="Dubai"/>
  </r>
  <r>
    <s v="ORD101229"/>
    <s v="Bluetooth Headset"/>
    <x v="2"/>
    <x v="2"/>
    <x v="2"/>
    <x v="3"/>
    <n v="9641.56"/>
    <n v="1"/>
    <x v="1229"/>
    <x v="34"/>
    <n v="2191"/>
    <x v="170"/>
    <m/>
    <m/>
    <s v="Amazon"/>
    <s v="Amazon"/>
    <n v="3665.44"/>
    <n v="29200970.130000021"/>
    <n v="29200970.130000021"/>
    <s v="Dubai"/>
  </r>
  <r>
    <s v="ORD101230"/>
    <s v="T-shirt Cotton"/>
    <x v="1"/>
    <x v="5"/>
    <x v="0"/>
    <x v="4"/>
    <n v="9736.84"/>
    <n v="1"/>
    <x v="1230"/>
    <x v="332"/>
    <n v="4238"/>
    <x v="284"/>
    <m/>
    <m/>
    <s v="sq"/>
    <s v="sq"/>
    <n v="99349.3"/>
    <n v="91504159.730000004"/>
    <n v="91504159.730000004"/>
    <s v="Riyadh"/>
  </r>
  <r>
    <s v="ORD101231"/>
    <s v="T-shirt Cotton"/>
    <x v="1"/>
    <x v="5"/>
    <x v="1"/>
    <x v="0"/>
    <n v="15667.24"/>
    <n v="1"/>
    <x v="1231"/>
    <x v="162"/>
    <n v="4806"/>
    <x v="241"/>
    <m/>
    <m/>
    <s v="Jumia"/>
    <s v="Jum"/>
    <n v="16284.02"/>
    <n v="91504159.730000004"/>
    <n v="91504159.730000004"/>
    <s v="Cairo"/>
  </r>
  <r>
    <s v="ORD101232"/>
    <s v="Smartwatch FitPro"/>
    <x v="4"/>
    <x v="6"/>
    <x v="1"/>
    <x v="2"/>
    <n v="7151.29"/>
    <n v="2"/>
    <x v="1232"/>
    <x v="89"/>
    <n v="297"/>
    <x v="4"/>
    <m/>
    <m/>
    <s v="Jumia"/>
    <s v="Jum"/>
    <n v="26648.76"/>
    <n v="31420413.200000018"/>
    <n v="31420413.200000018"/>
    <s v="Casablanca"/>
  </r>
  <r>
    <s v="ORD101233"/>
    <s v="Dell Inspiron 3501"/>
    <x v="3"/>
    <x v="8"/>
    <x v="1"/>
    <x v="0"/>
    <n v="17180.36"/>
    <n v="4"/>
    <x v="1233"/>
    <x v="304"/>
    <n v="4716"/>
    <x v="33"/>
    <m/>
    <m/>
    <s v="Jumia"/>
    <s v="Jum"/>
    <n v="16284.02"/>
    <n v="57542997.559999913"/>
    <n v="57542997.559999913"/>
    <s v="Cairo"/>
  </r>
  <r>
    <s v="ORD101234"/>
    <s v="Nike Air Max"/>
    <x v="1"/>
    <x v="1"/>
    <x v="2"/>
    <x v="1"/>
    <n v="11230.55"/>
    <n v="5"/>
    <x v="1234"/>
    <x v="63"/>
    <n v="3650"/>
    <x v="349"/>
    <m/>
    <m/>
    <s v="Amazon"/>
    <s v="Amazon"/>
    <n v="13290.4"/>
    <n v="91504159.730000004"/>
    <n v="91504159.730000004"/>
    <s v="Alexandria"/>
  </r>
  <r>
    <s v="ORD101235"/>
    <s v="Smartwatch FitPro"/>
    <x v="4"/>
    <x v="6"/>
    <x v="1"/>
    <x v="2"/>
    <n v="8622.65"/>
    <n v="5"/>
    <x v="1235"/>
    <x v="274"/>
    <n v="129"/>
    <x v="225"/>
    <m/>
    <m/>
    <s v="Jumia"/>
    <s v="Jum"/>
    <n v="26648.76"/>
    <n v="31420413.200000018"/>
    <n v="31420413.200000018"/>
    <s v="Casablanca"/>
  </r>
  <r>
    <s v="ORD101236"/>
    <s v="Xiaomi Redmi Note 12"/>
    <x v="0"/>
    <x v="7"/>
    <x v="0"/>
    <x v="0"/>
    <n v="14069.44"/>
    <n v="4"/>
    <x v="1236"/>
    <x v="23"/>
    <n v="1803"/>
    <x v="50"/>
    <m/>
    <m/>
    <s v="sq"/>
    <s v="sq"/>
    <n v="16284.02"/>
    <n v="92327183.770000085"/>
    <n v="92327183.770000085"/>
    <s v="Cairo"/>
  </r>
  <r>
    <s v="ORD101237"/>
    <s v="T-shirt Cotton"/>
    <x v="1"/>
    <x v="5"/>
    <x v="0"/>
    <x v="5"/>
    <n v="18892.169999999998"/>
    <n v="5"/>
    <x v="1237"/>
    <x v="170"/>
    <n v="3739"/>
    <x v="235"/>
    <m/>
    <m/>
    <s v="sq"/>
    <s v="sq"/>
    <n v="27872.98"/>
    <n v="91504159.730000004"/>
    <n v="91504159.730000004"/>
    <s v="Giza"/>
  </r>
  <r>
    <s v="ORD101238"/>
    <s v="Dell Inspiron 3501"/>
    <x v="3"/>
    <x v="8"/>
    <x v="2"/>
    <x v="5"/>
    <n v="15027.9"/>
    <n v="4"/>
    <x v="1238"/>
    <x v="274"/>
    <n v="2396"/>
    <x v="7"/>
    <m/>
    <m/>
    <s v="Amazon"/>
    <s v="Amazon"/>
    <n v="27872.98"/>
    <n v="57542997.559999913"/>
    <n v="57542997.559999913"/>
    <s v="Giza"/>
  </r>
  <r>
    <s v="ORD101239"/>
    <s v="Nike Air Max"/>
    <x v="1"/>
    <x v="1"/>
    <x v="1"/>
    <x v="3"/>
    <n v="10897.71"/>
    <n v="2"/>
    <x v="1239"/>
    <x v="18"/>
    <n v="1105"/>
    <x v="137"/>
    <m/>
    <m/>
    <s v="Jumia"/>
    <s v="Jum"/>
    <n v="3665.44"/>
    <n v="91504159.730000004"/>
    <n v="91504159.730000004"/>
    <s v="Dubai"/>
  </r>
  <r>
    <s v="ORD101240"/>
    <s v="Dell Inspiron 3501"/>
    <x v="3"/>
    <x v="8"/>
    <x v="1"/>
    <x v="1"/>
    <n v="11357.49"/>
    <n v="2"/>
    <x v="1240"/>
    <x v="304"/>
    <n v="1286"/>
    <x v="148"/>
    <m/>
    <m/>
    <s v="Jumia"/>
    <s v="Jum"/>
    <n v="13290.4"/>
    <n v="57542997.559999913"/>
    <n v="57542997.559999913"/>
    <s v="Alexandria"/>
  </r>
  <r>
    <s v="ORD101241"/>
    <s v="Dell Inspiron 3501"/>
    <x v="3"/>
    <x v="8"/>
    <x v="1"/>
    <x v="1"/>
    <n v="16356.92"/>
    <n v="3"/>
    <x v="1241"/>
    <x v="190"/>
    <n v="4237"/>
    <x v="198"/>
    <m/>
    <m/>
    <s v="Jumia"/>
    <s v="Jum"/>
    <n v="13290.4"/>
    <n v="57542997.559999913"/>
    <n v="57542997.559999913"/>
    <s v="Alexandria"/>
  </r>
  <r>
    <s v="ORD101242"/>
    <s v="Samsung Galaxy A14"/>
    <x v="0"/>
    <x v="0"/>
    <x v="1"/>
    <x v="4"/>
    <n v="17312.310000000001"/>
    <n v="5"/>
    <x v="1242"/>
    <x v="15"/>
    <n v="3390"/>
    <x v="59"/>
    <m/>
    <m/>
    <s v="Jumia"/>
    <s v="Jum"/>
    <n v="99349.3"/>
    <n v="92327183.770000085"/>
    <n v="92327183.770000085"/>
    <s v="Riyadh"/>
  </r>
  <r>
    <s v="ORD101243"/>
    <s v="iPhone 13"/>
    <x v="0"/>
    <x v="4"/>
    <x v="2"/>
    <x v="2"/>
    <n v="16364.88"/>
    <n v="5"/>
    <x v="1243"/>
    <x v="116"/>
    <n v="1578"/>
    <x v="106"/>
    <m/>
    <m/>
    <s v="Amazon"/>
    <s v="Amazon"/>
    <n v="26648.76"/>
    <n v="92327183.770000085"/>
    <n v="92327183.770000085"/>
    <s v="Casablanca"/>
  </r>
  <r>
    <s v="ORD101244"/>
    <s v="Adidas Running Shoes"/>
    <x v="1"/>
    <x v="9"/>
    <x v="1"/>
    <x v="4"/>
    <n v="5442.38"/>
    <n v="5"/>
    <x v="1244"/>
    <x v="77"/>
    <n v="1743"/>
    <x v="277"/>
    <m/>
    <m/>
    <s v="Jumia"/>
    <s v="Jum"/>
    <n v="99349.3"/>
    <n v="91504159.730000004"/>
    <n v="91504159.730000004"/>
    <s v="Riyadh"/>
  </r>
  <r>
    <s v="ORD101245"/>
    <s v="Nike Air Max"/>
    <x v="1"/>
    <x v="1"/>
    <x v="2"/>
    <x v="0"/>
    <n v="14364.26"/>
    <n v="2"/>
    <x v="1245"/>
    <x v="172"/>
    <n v="2450"/>
    <x v="222"/>
    <m/>
    <m/>
    <s v="Amazon"/>
    <s v="Amazon"/>
    <n v="16284.02"/>
    <n v="91504159.730000004"/>
    <n v="91504159.730000004"/>
    <s v="Cairo"/>
  </r>
  <r>
    <s v="ORD101246"/>
    <s v="Samsung Galaxy A14"/>
    <x v="0"/>
    <x v="0"/>
    <x v="2"/>
    <x v="3"/>
    <n v="18426.509999999998"/>
    <n v="4"/>
    <x v="1246"/>
    <x v="381"/>
    <n v="2232"/>
    <x v="162"/>
    <m/>
    <m/>
    <s v="Amazon"/>
    <s v="Amazon"/>
    <n v="3665.44"/>
    <n v="92327183.770000085"/>
    <n v="92327183.770000085"/>
    <s v="Dubai"/>
  </r>
  <r>
    <s v="ORD101247"/>
    <s v="T-shirt Cotton"/>
    <x v="1"/>
    <x v="5"/>
    <x v="2"/>
    <x v="1"/>
    <n v="12269.24"/>
    <n v="5"/>
    <x v="1247"/>
    <x v="361"/>
    <n v="2112"/>
    <x v="345"/>
    <m/>
    <m/>
    <s v="Amazon"/>
    <s v="Amazon"/>
    <n v="13290.4"/>
    <n v="91504159.730000004"/>
    <n v="91504159.730000004"/>
    <s v="Alexandria"/>
  </r>
  <r>
    <s v="ORD101248"/>
    <s v="Samsung Galaxy A14"/>
    <x v="0"/>
    <x v="0"/>
    <x v="0"/>
    <x v="0"/>
    <n v="12692.75"/>
    <n v="4"/>
    <x v="1248"/>
    <x v="297"/>
    <n v="1266"/>
    <x v="155"/>
    <m/>
    <m/>
    <s v="sq"/>
    <s v="sq"/>
    <n v="16284.02"/>
    <n v="92327183.770000085"/>
    <n v="92327183.770000085"/>
    <s v="Cairo"/>
  </r>
  <r>
    <s v="ORD101249"/>
    <s v="Samsung Galaxy A14"/>
    <x v="0"/>
    <x v="0"/>
    <x v="1"/>
    <x v="2"/>
    <n v="7950.16"/>
    <n v="4"/>
    <x v="1249"/>
    <x v="32"/>
    <n v="761"/>
    <x v="332"/>
    <m/>
    <m/>
    <s v="Jumia"/>
    <s v="Jum"/>
    <n v="26648.76"/>
    <n v="92327183.770000085"/>
    <n v="92327183.770000085"/>
    <s v="Casablanca"/>
  </r>
  <r>
    <s v="ORD101250"/>
    <s v="Xiaomi Redmi Note 12"/>
    <x v="0"/>
    <x v="7"/>
    <x v="2"/>
    <x v="5"/>
    <n v="12231.43"/>
    <n v="3"/>
    <x v="1250"/>
    <x v="101"/>
    <n v="1286"/>
    <x v="258"/>
    <m/>
    <m/>
    <s v="Amazon"/>
    <s v="Amazon"/>
    <n v="27872.98"/>
    <n v="92327183.770000085"/>
    <n v="92327183.770000085"/>
    <s v="Giza"/>
  </r>
  <r>
    <s v="ORD101251"/>
    <s v="Bluetooth Headset"/>
    <x v="2"/>
    <x v="2"/>
    <x v="1"/>
    <x v="0"/>
    <n v="16241.19"/>
    <n v="3"/>
    <x v="1251"/>
    <x v="365"/>
    <n v="2009"/>
    <x v="293"/>
    <m/>
    <m/>
    <s v="Jumia"/>
    <s v="Jum"/>
    <n v="16284.02"/>
    <n v="29200970.130000021"/>
    <n v="29200970.130000021"/>
    <s v="Cairo"/>
  </r>
  <r>
    <s v="ORD101252"/>
    <s v="Dell Inspiron 3501"/>
    <x v="3"/>
    <x v="8"/>
    <x v="1"/>
    <x v="2"/>
    <n v="3663.35"/>
    <n v="4"/>
    <x v="1252"/>
    <x v="11"/>
    <n v="2923"/>
    <x v="155"/>
    <m/>
    <m/>
    <s v="Jumia"/>
    <s v="Jum"/>
    <n v="26648.76"/>
    <n v="57542997.559999913"/>
    <n v="57542997.559999913"/>
    <s v="Casablanca"/>
  </r>
  <r>
    <s v="ORD101253"/>
    <s v="HP Pavilion Laptop"/>
    <x v="3"/>
    <x v="3"/>
    <x v="1"/>
    <x v="2"/>
    <n v="17380.87"/>
    <n v="3"/>
    <x v="1253"/>
    <x v="103"/>
    <n v="3176"/>
    <x v="259"/>
    <m/>
    <m/>
    <s v="Jumia"/>
    <s v="Jum"/>
    <n v="26648.76"/>
    <n v="57542997.559999913"/>
    <n v="57542997.559999913"/>
    <s v="Casablanca"/>
  </r>
  <r>
    <s v="ORD101254"/>
    <s v="Xiaomi Redmi Note 12"/>
    <x v="0"/>
    <x v="7"/>
    <x v="2"/>
    <x v="3"/>
    <n v="7075.03"/>
    <n v="1"/>
    <x v="1254"/>
    <x v="305"/>
    <n v="3873"/>
    <x v="258"/>
    <m/>
    <m/>
    <s v="Amazon"/>
    <s v="Amazon"/>
    <n v="3665.44"/>
    <n v="92327183.770000085"/>
    <n v="92327183.770000085"/>
    <s v="Dubai"/>
  </r>
  <r>
    <s v="ORD101255"/>
    <s v="Samsung Galaxy A14"/>
    <x v="0"/>
    <x v="0"/>
    <x v="0"/>
    <x v="4"/>
    <n v="6694.92"/>
    <n v="3"/>
    <x v="1255"/>
    <x v="318"/>
    <n v="3123"/>
    <x v="270"/>
    <m/>
    <m/>
    <s v="sq"/>
    <s v="sq"/>
    <n v="99349.3"/>
    <n v="92327183.770000085"/>
    <n v="92327183.770000085"/>
    <s v="Riyadh"/>
  </r>
  <r>
    <s v="ORD101256"/>
    <s v="T-shirt Cotton"/>
    <x v="1"/>
    <x v="5"/>
    <x v="0"/>
    <x v="3"/>
    <n v="19626.13"/>
    <n v="4"/>
    <x v="1256"/>
    <x v="75"/>
    <n v="4829"/>
    <x v="155"/>
    <m/>
    <m/>
    <s v="sq"/>
    <s v="sq"/>
    <n v="3665.44"/>
    <n v="91504159.730000004"/>
    <n v="91504159.730000004"/>
    <s v="Dubai"/>
  </r>
  <r>
    <s v="ORD101257"/>
    <s v="T-shirt Cotton"/>
    <x v="1"/>
    <x v="5"/>
    <x v="0"/>
    <x v="5"/>
    <n v="16178.69"/>
    <n v="5"/>
    <x v="1257"/>
    <x v="256"/>
    <n v="690"/>
    <x v="168"/>
    <m/>
    <m/>
    <s v="sq"/>
    <s v="sq"/>
    <n v="27872.98"/>
    <n v="91504159.730000004"/>
    <n v="91504159.730000004"/>
    <s v="Giza"/>
  </r>
  <r>
    <s v="ORD101258"/>
    <s v="Smartwatch FitPro"/>
    <x v="4"/>
    <x v="6"/>
    <x v="0"/>
    <x v="4"/>
    <n v="6125.29"/>
    <n v="1"/>
    <x v="1258"/>
    <x v="299"/>
    <n v="2092"/>
    <x v="336"/>
    <m/>
    <m/>
    <s v="sq"/>
    <s v="sq"/>
    <n v="99349.3"/>
    <n v="31420413.200000018"/>
    <n v="31420413.200000018"/>
    <s v="Riyadh"/>
  </r>
  <r>
    <s v="ORD101259"/>
    <s v="Bluetooth Headset"/>
    <x v="2"/>
    <x v="2"/>
    <x v="0"/>
    <x v="4"/>
    <n v="18205.89"/>
    <n v="4"/>
    <x v="1259"/>
    <x v="1"/>
    <n v="3978"/>
    <x v="20"/>
    <m/>
    <m/>
    <s v="sq"/>
    <s v="sq"/>
    <n v="99349.3"/>
    <n v="29200970.130000021"/>
    <n v="29200970.130000021"/>
    <s v="Riyadh"/>
  </r>
  <r>
    <s v="ORD101260"/>
    <s v="Adidas Running Shoes"/>
    <x v="1"/>
    <x v="9"/>
    <x v="2"/>
    <x v="4"/>
    <n v="723.78"/>
    <n v="4"/>
    <x v="1260"/>
    <x v="382"/>
    <n v="1746"/>
    <x v="9"/>
    <m/>
    <m/>
    <s v="Amazon"/>
    <s v="Amazon"/>
    <n v="99349.3"/>
    <n v="91504159.730000004"/>
    <n v="91504159.730000004"/>
    <s v="Riyadh"/>
  </r>
  <r>
    <s v="ORD101261"/>
    <s v="T-shirt Cotton"/>
    <x v="1"/>
    <x v="5"/>
    <x v="1"/>
    <x v="0"/>
    <n v="12447.62"/>
    <n v="2"/>
    <x v="1261"/>
    <x v="383"/>
    <n v="493"/>
    <x v="303"/>
    <m/>
    <m/>
    <s v="Jumia"/>
    <s v="Jum"/>
    <n v="16284.02"/>
    <n v="91504159.730000004"/>
    <n v="91504159.730000004"/>
    <s v="Cairo"/>
  </r>
  <r>
    <s v="ORD101262"/>
    <s v="T-shirt Cotton"/>
    <x v="1"/>
    <x v="5"/>
    <x v="2"/>
    <x v="0"/>
    <n v="8309.49"/>
    <n v="5"/>
    <x v="1262"/>
    <x v="41"/>
    <n v="1147"/>
    <x v="2"/>
    <m/>
    <m/>
    <s v="Amazon"/>
    <s v="Amazon"/>
    <n v="16284.02"/>
    <n v="91504159.730000004"/>
    <n v="91504159.730000004"/>
    <s v="Cairo"/>
  </r>
  <r>
    <s v="ORD101263"/>
    <s v="Samsung Galaxy A14"/>
    <x v="0"/>
    <x v="0"/>
    <x v="2"/>
    <x v="5"/>
    <n v="5638.37"/>
    <n v="2"/>
    <x v="1263"/>
    <x v="130"/>
    <n v="3187"/>
    <x v="320"/>
    <m/>
    <m/>
    <s v="Amazon"/>
    <s v="Amazon"/>
    <n v="27872.98"/>
    <n v="92327183.770000085"/>
    <n v="92327183.770000085"/>
    <s v="Giza"/>
  </r>
  <r>
    <s v="ORD101264"/>
    <s v="iPhone 13"/>
    <x v="0"/>
    <x v="4"/>
    <x v="1"/>
    <x v="1"/>
    <n v="12386.34"/>
    <n v="2"/>
    <x v="1264"/>
    <x v="20"/>
    <n v="3269"/>
    <x v="272"/>
    <m/>
    <m/>
    <s v="Jumia"/>
    <s v="Jum"/>
    <n v="13290.4"/>
    <n v="92327183.770000085"/>
    <n v="92327183.770000085"/>
    <s v="Alexandria"/>
  </r>
  <r>
    <s v="ORD101265"/>
    <s v="Xiaomi Redmi Note 12"/>
    <x v="0"/>
    <x v="7"/>
    <x v="0"/>
    <x v="1"/>
    <n v="3341.1"/>
    <n v="1"/>
    <x v="1265"/>
    <x v="88"/>
    <n v="3715"/>
    <x v="57"/>
    <m/>
    <m/>
    <s v="sq"/>
    <s v="sq"/>
    <n v="13290.4"/>
    <n v="92327183.770000085"/>
    <n v="92327183.770000085"/>
    <s v="Alexandria"/>
  </r>
  <r>
    <s v="ORD101266"/>
    <s v="Smartwatch FitPro"/>
    <x v="4"/>
    <x v="6"/>
    <x v="0"/>
    <x v="4"/>
    <n v="14155.9"/>
    <n v="1"/>
    <x v="1266"/>
    <x v="320"/>
    <n v="3806"/>
    <x v="58"/>
    <m/>
    <m/>
    <s v="sq"/>
    <s v="sq"/>
    <n v="99349.3"/>
    <n v="31420413.200000018"/>
    <n v="31420413.200000018"/>
    <s v="Riyadh"/>
  </r>
  <r>
    <s v="ORD101267"/>
    <s v="Samsung Galaxy A14"/>
    <x v="0"/>
    <x v="0"/>
    <x v="0"/>
    <x v="0"/>
    <n v="840.93"/>
    <n v="2"/>
    <x v="1267"/>
    <x v="306"/>
    <n v="4950"/>
    <x v="278"/>
    <m/>
    <m/>
    <s v="sq"/>
    <s v="sq"/>
    <n v="16284.02"/>
    <n v="92327183.770000085"/>
    <n v="92327183.770000085"/>
    <s v="Cairo"/>
  </r>
  <r>
    <s v="ORD101268"/>
    <s v="Nike Air Max"/>
    <x v="1"/>
    <x v="1"/>
    <x v="0"/>
    <x v="4"/>
    <n v="8357.3799999999992"/>
    <n v="5"/>
    <x v="1268"/>
    <x v="161"/>
    <n v="4857"/>
    <x v="341"/>
    <m/>
    <m/>
    <s v="sq"/>
    <s v="sq"/>
    <n v="99349.3"/>
    <n v="91504159.730000004"/>
    <n v="91504159.730000004"/>
    <s v="Riyadh"/>
  </r>
  <r>
    <s v="ORD101269"/>
    <s v="Nike Air Max"/>
    <x v="1"/>
    <x v="1"/>
    <x v="0"/>
    <x v="4"/>
    <n v="16136.42"/>
    <n v="1"/>
    <x v="1269"/>
    <x v="193"/>
    <n v="4051"/>
    <x v="113"/>
    <m/>
    <m/>
    <s v="sq"/>
    <s v="sq"/>
    <n v="99349.3"/>
    <n v="91504159.730000004"/>
    <n v="91504159.730000004"/>
    <s v="Riyadh"/>
  </r>
  <r>
    <s v="ORD101270"/>
    <s v="HP Pavilion Laptop"/>
    <x v="3"/>
    <x v="3"/>
    <x v="1"/>
    <x v="3"/>
    <n v="5465.94"/>
    <n v="5"/>
    <x v="1270"/>
    <x v="350"/>
    <n v="281"/>
    <x v="4"/>
    <m/>
    <m/>
    <s v="Jumia"/>
    <s v="Jum"/>
    <n v="3665.44"/>
    <n v="57542997.559999913"/>
    <n v="57542997.559999913"/>
    <s v="Dubai"/>
  </r>
  <r>
    <s v="ORD101271"/>
    <s v="T-shirt Cotton"/>
    <x v="1"/>
    <x v="5"/>
    <x v="0"/>
    <x v="0"/>
    <n v="982.16"/>
    <n v="5"/>
    <x v="1271"/>
    <x v="57"/>
    <n v="2805"/>
    <x v="63"/>
    <m/>
    <m/>
    <s v="sq"/>
    <s v="sq"/>
    <n v="16284.02"/>
    <n v="91504159.730000004"/>
    <n v="91504159.730000004"/>
    <s v="Cairo"/>
  </r>
  <r>
    <s v="ORD101272"/>
    <s v="Smartwatch FitPro"/>
    <x v="4"/>
    <x v="6"/>
    <x v="0"/>
    <x v="0"/>
    <n v="18864.13"/>
    <n v="5"/>
    <x v="1272"/>
    <x v="282"/>
    <n v="4820"/>
    <x v="305"/>
    <m/>
    <m/>
    <s v="sq"/>
    <s v="sq"/>
    <n v="16284.02"/>
    <n v="31420413.200000018"/>
    <n v="31420413.200000018"/>
    <s v="Cairo"/>
  </r>
  <r>
    <s v="ORD101273"/>
    <s v="Dell Inspiron 3501"/>
    <x v="3"/>
    <x v="8"/>
    <x v="2"/>
    <x v="2"/>
    <n v="13180.47"/>
    <n v="3"/>
    <x v="1273"/>
    <x v="291"/>
    <n v="1816"/>
    <x v="252"/>
    <m/>
    <m/>
    <s v="Amazon"/>
    <s v="Amazon"/>
    <n v="26648.76"/>
    <n v="57542997.559999913"/>
    <n v="57542997.559999913"/>
    <s v="Casablanca"/>
  </r>
  <r>
    <s v="ORD101274"/>
    <s v="Samsung Galaxy A14"/>
    <x v="0"/>
    <x v="0"/>
    <x v="2"/>
    <x v="4"/>
    <n v="131.77000000000001"/>
    <n v="1"/>
    <x v="1274"/>
    <x v="283"/>
    <n v="874"/>
    <x v="246"/>
    <m/>
    <m/>
    <s v="Amazon"/>
    <s v="Amazon"/>
    <n v="99349.3"/>
    <n v="92327183.770000085"/>
    <n v="92327183.770000085"/>
    <s v="Riyadh"/>
  </r>
  <r>
    <s v="ORD101275"/>
    <s v="iPhone 13"/>
    <x v="0"/>
    <x v="4"/>
    <x v="1"/>
    <x v="4"/>
    <n v="8924.48"/>
    <n v="2"/>
    <x v="1275"/>
    <x v="348"/>
    <n v="771"/>
    <x v="176"/>
    <m/>
    <m/>
    <s v="Jumia"/>
    <s v="Jum"/>
    <n v="99349.3"/>
    <n v="92327183.770000085"/>
    <n v="92327183.770000085"/>
    <s v="Riyadh"/>
  </r>
  <r>
    <s v="ORD101276"/>
    <s v="Samsung Galaxy A14"/>
    <x v="0"/>
    <x v="0"/>
    <x v="0"/>
    <x v="2"/>
    <n v="12197.55"/>
    <n v="2"/>
    <x v="1276"/>
    <x v="210"/>
    <n v="4979"/>
    <x v="140"/>
    <m/>
    <m/>
    <s v="sq"/>
    <s v="sq"/>
    <n v="26648.76"/>
    <n v="92327183.770000085"/>
    <n v="92327183.770000085"/>
    <s v="Casablanca"/>
  </r>
  <r>
    <s v="ORD101277"/>
    <s v="Dell Inspiron 3501"/>
    <x v="3"/>
    <x v="8"/>
    <x v="0"/>
    <x v="4"/>
    <n v="6043.62"/>
    <n v="5"/>
    <x v="1277"/>
    <x v="184"/>
    <n v="2052"/>
    <x v="150"/>
    <m/>
    <m/>
    <s v="sq"/>
    <s v="sq"/>
    <n v="99349.3"/>
    <n v="57542997.559999913"/>
    <n v="57542997.559999913"/>
    <s v="Riyadh"/>
  </r>
  <r>
    <s v="ORD101278"/>
    <s v="Samsung Galaxy A14"/>
    <x v="0"/>
    <x v="0"/>
    <x v="0"/>
    <x v="5"/>
    <n v="5552.36"/>
    <n v="3"/>
    <x v="1278"/>
    <x v="107"/>
    <n v="1901"/>
    <x v="24"/>
    <m/>
    <m/>
    <s v="sq"/>
    <s v="sq"/>
    <n v="27872.98"/>
    <n v="92327183.770000085"/>
    <n v="92327183.770000085"/>
    <s v="Giza"/>
  </r>
  <r>
    <s v="ORD101279"/>
    <s v="Xiaomi Redmi Note 12"/>
    <x v="0"/>
    <x v="7"/>
    <x v="0"/>
    <x v="3"/>
    <n v="18335.73"/>
    <n v="3"/>
    <x v="1279"/>
    <x v="168"/>
    <n v="3217"/>
    <x v="215"/>
    <m/>
    <m/>
    <s v="sq"/>
    <s v="sq"/>
    <n v="3665.44"/>
    <n v="92327183.770000085"/>
    <n v="92327183.770000085"/>
    <s v="Dubai"/>
  </r>
  <r>
    <s v="ORD101280"/>
    <s v="T-shirt Cotton"/>
    <x v="1"/>
    <x v="5"/>
    <x v="2"/>
    <x v="4"/>
    <n v="14780.15"/>
    <n v="4"/>
    <x v="1280"/>
    <x v="260"/>
    <n v="1615"/>
    <x v="160"/>
    <m/>
    <m/>
    <s v="Amazon"/>
    <s v="Amazon"/>
    <n v="99349.3"/>
    <n v="91504159.730000004"/>
    <n v="91504159.730000004"/>
    <s v="Riyadh"/>
  </r>
  <r>
    <s v="ORD101281"/>
    <s v="Bluetooth Headset"/>
    <x v="2"/>
    <x v="2"/>
    <x v="1"/>
    <x v="3"/>
    <n v="4762.38"/>
    <n v="5"/>
    <x v="1281"/>
    <x v="365"/>
    <n v="3616"/>
    <x v="124"/>
    <m/>
    <m/>
    <s v="Jumia"/>
    <s v="Jum"/>
    <n v="3665.44"/>
    <n v="29200970.130000021"/>
    <n v="29200970.130000021"/>
    <s v="Dubai"/>
  </r>
  <r>
    <s v="ORD101282"/>
    <s v="Nike Air Max"/>
    <x v="1"/>
    <x v="1"/>
    <x v="1"/>
    <x v="2"/>
    <n v="14958.81"/>
    <n v="4"/>
    <x v="1282"/>
    <x v="357"/>
    <n v="2602"/>
    <x v="100"/>
    <m/>
    <m/>
    <s v="Jumia"/>
    <s v="Jum"/>
    <n v="26648.76"/>
    <n v="91504159.730000004"/>
    <n v="91504159.730000004"/>
    <s v="Casablanca"/>
  </r>
  <r>
    <s v="ORD101283"/>
    <s v="iPhone 13"/>
    <x v="0"/>
    <x v="4"/>
    <x v="2"/>
    <x v="2"/>
    <n v="13670.74"/>
    <n v="5"/>
    <x v="1283"/>
    <x v="322"/>
    <n v="4618"/>
    <x v="76"/>
    <m/>
    <m/>
    <s v="Amazon"/>
    <s v="Amazon"/>
    <n v="26648.76"/>
    <n v="92327183.770000085"/>
    <n v="92327183.770000085"/>
    <s v="Casablanca"/>
  </r>
  <r>
    <s v="ORD101284"/>
    <s v="Adidas Running Shoes"/>
    <x v="1"/>
    <x v="9"/>
    <x v="0"/>
    <x v="4"/>
    <n v="15616.82"/>
    <n v="2"/>
    <x v="1284"/>
    <x v="116"/>
    <n v="4543"/>
    <x v="331"/>
    <m/>
    <m/>
    <s v="sq"/>
    <s v="sq"/>
    <n v="99349.3"/>
    <n v="91504159.730000004"/>
    <n v="91504159.730000004"/>
    <s v="Riyadh"/>
  </r>
  <r>
    <s v="ORD101285"/>
    <s v="T-shirt Cotton"/>
    <x v="1"/>
    <x v="5"/>
    <x v="0"/>
    <x v="1"/>
    <n v="14755.64"/>
    <n v="4"/>
    <x v="1285"/>
    <x v="33"/>
    <n v="2432"/>
    <x v="23"/>
    <m/>
    <m/>
    <s v="sq"/>
    <s v="sq"/>
    <n v="13290.4"/>
    <n v="91504159.730000004"/>
    <n v="91504159.730000004"/>
    <s v="Alexandria"/>
  </r>
  <r>
    <s v="ORD101286"/>
    <s v="Smartwatch FitPro"/>
    <x v="4"/>
    <x v="6"/>
    <x v="0"/>
    <x v="3"/>
    <n v="2351.6"/>
    <n v="1"/>
    <x v="1286"/>
    <x v="296"/>
    <n v="149"/>
    <x v="331"/>
    <m/>
    <m/>
    <s v="sq"/>
    <s v="sq"/>
    <n v="3665.44"/>
    <n v="31420413.200000018"/>
    <n v="31420413.200000018"/>
    <s v="Dubai"/>
  </r>
  <r>
    <s v="ORD101287"/>
    <s v="Xiaomi Redmi Note 12"/>
    <x v="0"/>
    <x v="7"/>
    <x v="1"/>
    <x v="4"/>
    <n v="12394.27"/>
    <n v="1"/>
    <x v="1287"/>
    <x v="330"/>
    <n v="3642"/>
    <x v="291"/>
    <m/>
    <m/>
    <s v="Jumia"/>
    <s v="Jum"/>
    <n v="99349.3"/>
    <n v="92327183.770000085"/>
    <n v="92327183.770000085"/>
    <s v="Riyadh"/>
  </r>
  <r>
    <s v="ORD101288"/>
    <s v="Dell Inspiron 3501"/>
    <x v="3"/>
    <x v="8"/>
    <x v="2"/>
    <x v="1"/>
    <n v="14778.78"/>
    <n v="4"/>
    <x v="1288"/>
    <x v="75"/>
    <n v="4961"/>
    <x v="268"/>
    <m/>
    <m/>
    <s v="Amazon"/>
    <s v="Amazon"/>
    <n v="13290.4"/>
    <n v="57542997.559999913"/>
    <n v="57542997.559999913"/>
    <s v="Alexandria"/>
  </r>
  <r>
    <s v="ORD101289"/>
    <s v="T-shirt Cotton"/>
    <x v="1"/>
    <x v="5"/>
    <x v="0"/>
    <x v="0"/>
    <n v="18356.62"/>
    <n v="3"/>
    <x v="1289"/>
    <x v="224"/>
    <n v="1212"/>
    <x v="89"/>
    <m/>
    <m/>
    <s v="sq"/>
    <s v="sq"/>
    <n v="16284.02"/>
    <n v="91504159.730000004"/>
    <n v="91504159.730000004"/>
    <s v="Cairo"/>
  </r>
  <r>
    <s v="ORD101290"/>
    <s v="HP Pavilion Laptop"/>
    <x v="3"/>
    <x v="3"/>
    <x v="2"/>
    <x v="1"/>
    <n v="12788.86"/>
    <n v="1"/>
    <x v="1290"/>
    <x v="338"/>
    <n v="1961"/>
    <x v="149"/>
    <m/>
    <m/>
    <s v="Amazon"/>
    <s v="Amazon"/>
    <n v="13290.4"/>
    <n v="57542997.559999913"/>
    <n v="57542997.559999913"/>
    <s v="Alexandria"/>
  </r>
  <r>
    <s v="ORD101291"/>
    <s v="HP Pavilion Laptop"/>
    <x v="3"/>
    <x v="3"/>
    <x v="0"/>
    <x v="4"/>
    <n v="2200.87"/>
    <n v="5"/>
    <x v="1291"/>
    <x v="124"/>
    <n v="475"/>
    <x v="156"/>
    <m/>
    <m/>
    <s v="sq"/>
    <s v="sq"/>
    <n v="99349.3"/>
    <n v="57542997.559999913"/>
    <n v="57542997.559999913"/>
    <s v="Riyadh"/>
  </r>
  <r>
    <s v="ORD101292"/>
    <s v="Nike Air Max"/>
    <x v="1"/>
    <x v="1"/>
    <x v="2"/>
    <x v="1"/>
    <n v="9063.1299999999992"/>
    <n v="3"/>
    <x v="1292"/>
    <x v="213"/>
    <n v="3279"/>
    <x v="298"/>
    <m/>
    <m/>
    <s v="Amazon"/>
    <s v="Amazon"/>
    <n v="13290.4"/>
    <n v="91504159.730000004"/>
    <n v="91504159.730000004"/>
    <s v="Alexandria"/>
  </r>
  <r>
    <s v="ORD101293"/>
    <s v="Xiaomi Redmi Note 12"/>
    <x v="0"/>
    <x v="7"/>
    <x v="2"/>
    <x v="1"/>
    <n v="19138.54"/>
    <n v="2"/>
    <x v="1293"/>
    <x v="384"/>
    <n v="2840"/>
    <x v="290"/>
    <m/>
    <m/>
    <s v="Amazon"/>
    <s v="Amazon"/>
    <n v="13290.4"/>
    <n v="92327183.770000085"/>
    <n v="92327183.770000085"/>
    <s v="Alexandria"/>
  </r>
  <r>
    <s v="ORD101294"/>
    <s v="Adidas Running Shoes"/>
    <x v="1"/>
    <x v="9"/>
    <x v="0"/>
    <x v="0"/>
    <n v="16093.89"/>
    <n v="3"/>
    <x v="1294"/>
    <x v="95"/>
    <n v="2645"/>
    <x v="149"/>
    <m/>
    <m/>
    <s v="sq"/>
    <s v="sq"/>
    <n v="16284.02"/>
    <n v="91504159.730000004"/>
    <n v="91504159.730000004"/>
    <s v="Cairo"/>
  </r>
  <r>
    <s v="ORD101295"/>
    <s v="Samsung Galaxy A14"/>
    <x v="0"/>
    <x v="0"/>
    <x v="1"/>
    <x v="4"/>
    <n v="1912.41"/>
    <n v="5"/>
    <x v="1295"/>
    <x v="22"/>
    <n v="1728"/>
    <x v="30"/>
    <m/>
    <m/>
    <s v="Jumia"/>
    <s v="Jum"/>
    <n v="99349.3"/>
    <n v="92327183.770000085"/>
    <n v="92327183.770000085"/>
    <s v="Riyadh"/>
  </r>
  <r>
    <s v="ORD101296"/>
    <s v="T-shirt Cotton"/>
    <x v="1"/>
    <x v="5"/>
    <x v="2"/>
    <x v="0"/>
    <n v="15529.93"/>
    <n v="2"/>
    <x v="1296"/>
    <x v="328"/>
    <n v="2215"/>
    <x v="304"/>
    <m/>
    <m/>
    <s v="Amazon"/>
    <s v="Amazon"/>
    <n v="16284.02"/>
    <n v="91504159.730000004"/>
    <n v="91504159.730000004"/>
    <s v="Cairo"/>
  </r>
  <r>
    <s v="ORD101297"/>
    <s v="Adidas Running Shoes"/>
    <x v="1"/>
    <x v="9"/>
    <x v="2"/>
    <x v="2"/>
    <n v="406.76"/>
    <n v="4"/>
    <x v="1297"/>
    <x v="204"/>
    <n v="4979"/>
    <x v="126"/>
    <m/>
    <m/>
    <s v="Amazon"/>
    <s v="Amazon"/>
    <n v="26648.76"/>
    <n v="91504159.730000004"/>
    <n v="91504159.730000004"/>
    <s v="Casablanca"/>
  </r>
  <r>
    <s v="ORD101298"/>
    <s v="Samsung Galaxy A14"/>
    <x v="0"/>
    <x v="0"/>
    <x v="2"/>
    <x v="4"/>
    <n v="9710.34"/>
    <n v="1"/>
    <x v="1298"/>
    <x v="180"/>
    <n v="4860"/>
    <x v="322"/>
    <m/>
    <m/>
    <s v="Amazon"/>
    <s v="Amazon"/>
    <n v="99349.3"/>
    <n v="92327183.770000085"/>
    <n v="92327183.770000085"/>
    <s v="Riyadh"/>
  </r>
  <r>
    <s v="ORD101299"/>
    <s v="Bluetooth Headset"/>
    <x v="2"/>
    <x v="2"/>
    <x v="2"/>
    <x v="0"/>
    <n v="3915.6"/>
    <n v="1"/>
    <x v="1299"/>
    <x v="34"/>
    <n v="1529"/>
    <x v="224"/>
    <m/>
    <m/>
    <s v="Amazon"/>
    <s v="Amazon"/>
    <n v="16284.02"/>
    <n v="29200970.130000021"/>
    <n v="29200970.130000021"/>
    <s v="Cairo"/>
  </r>
  <r>
    <s v="ORD101300"/>
    <s v="Bluetooth Headset"/>
    <x v="2"/>
    <x v="2"/>
    <x v="1"/>
    <x v="1"/>
    <n v="13446.89"/>
    <n v="3"/>
    <x v="1300"/>
    <x v="183"/>
    <n v="2666"/>
    <x v="4"/>
    <m/>
    <m/>
    <s v="Jumia"/>
    <s v="Jum"/>
    <n v="13290.4"/>
    <n v="29200970.130000021"/>
    <n v="29200970.130000021"/>
    <s v="Alexandria"/>
  </r>
  <r>
    <s v="ORD101301"/>
    <s v="Xiaomi Redmi Note 12"/>
    <x v="0"/>
    <x v="7"/>
    <x v="2"/>
    <x v="2"/>
    <n v="7595.25"/>
    <n v="3"/>
    <x v="1301"/>
    <x v="97"/>
    <n v="22"/>
    <x v="136"/>
    <m/>
    <m/>
    <s v="Amazon"/>
    <s v="Amazon"/>
    <n v="26648.76"/>
    <n v="92327183.770000085"/>
    <n v="92327183.770000085"/>
    <s v="Casablanca"/>
  </r>
  <r>
    <s v="ORD101302"/>
    <s v="T-shirt Cotton"/>
    <x v="1"/>
    <x v="5"/>
    <x v="0"/>
    <x v="2"/>
    <n v="14558.75"/>
    <n v="4"/>
    <x v="1302"/>
    <x v="177"/>
    <n v="1196"/>
    <x v="29"/>
    <m/>
    <m/>
    <s v="sq"/>
    <s v="sq"/>
    <n v="26648.76"/>
    <n v="91504159.730000004"/>
    <n v="91504159.730000004"/>
    <s v="Casablanca"/>
  </r>
  <r>
    <s v="ORD101303"/>
    <s v="Smartwatch FitPro"/>
    <x v="4"/>
    <x v="6"/>
    <x v="2"/>
    <x v="0"/>
    <n v="1401.79"/>
    <n v="2"/>
    <x v="1303"/>
    <x v="237"/>
    <n v="4009"/>
    <x v="284"/>
    <m/>
    <m/>
    <s v="Amazon"/>
    <s v="Amazon"/>
    <n v="16284.02"/>
    <n v="31420413.200000018"/>
    <n v="31420413.200000018"/>
    <s v="Cairo"/>
  </r>
  <r>
    <s v="ORD101304"/>
    <s v="Samsung Galaxy A14"/>
    <x v="0"/>
    <x v="0"/>
    <x v="0"/>
    <x v="1"/>
    <n v="13547.51"/>
    <n v="4"/>
    <x v="1304"/>
    <x v="101"/>
    <n v="3459"/>
    <x v="270"/>
    <m/>
    <m/>
    <s v="sq"/>
    <s v="sq"/>
    <n v="13290.4"/>
    <n v="92327183.770000085"/>
    <n v="92327183.770000085"/>
    <s v="Alexandria"/>
  </r>
  <r>
    <s v="ORD101305"/>
    <s v="Bluetooth Headset"/>
    <x v="2"/>
    <x v="2"/>
    <x v="1"/>
    <x v="4"/>
    <n v="6249.12"/>
    <n v="3"/>
    <x v="1305"/>
    <x v="138"/>
    <n v="4179"/>
    <x v="260"/>
    <m/>
    <m/>
    <s v="Jumia"/>
    <s v="Jum"/>
    <n v="99349.3"/>
    <n v="29200970.130000021"/>
    <n v="29200970.130000021"/>
    <s v="Riyadh"/>
  </r>
  <r>
    <s v="ORD101306"/>
    <s v="Smartwatch FitPro"/>
    <x v="4"/>
    <x v="6"/>
    <x v="0"/>
    <x v="0"/>
    <n v="13368.83"/>
    <n v="5"/>
    <x v="1306"/>
    <x v="287"/>
    <n v="1139"/>
    <x v="241"/>
    <m/>
    <m/>
    <s v="sq"/>
    <s v="sq"/>
    <n v="16284.02"/>
    <n v="31420413.200000018"/>
    <n v="31420413.200000018"/>
    <s v="Cairo"/>
  </r>
  <r>
    <s v="ORD101307"/>
    <s v="T-shirt Cotton"/>
    <x v="1"/>
    <x v="5"/>
    <x v="1"/>
    <x v="3"/>
    <n v="8726.9599999999991"/>
    <n v="2"/>
    <x v="1307"/>
    <x v="151"/>
    <n v="2095"/>
    <x v="107"/>
    <m/>
    <m/>
    <s v="Jumia"/>
    <s v="Jum"/>
    <n v="3665.44"/>
    <n v="91504159.730000004"/>
    <n v="91504159.730000004"/>
    <s v="Dubai"/>
  </r>
  <r>
    <s v="ORD101308"/>
    <s v="Smartwatch FitPro"/>
    <x v="4"/>
    <x v="6"/>
    <x v="2"/>
    <x v="0"/>
    <n v="16790.96"/>
    <n v="4"/>
    <x v="1308"/>
    <x v="183"/>
    <n v="3776"/>
    <x v="302"/>
    <m/>
    <m/>
    <s v="Amazon"/>
    <s v="Amazon"/>
    <n v="16284.02"/>
    <n v="31420413.200000018"/>
    <n v="31420413.200000018"/>
    <s v="Cairo"/>
  </r>
  <r>
    <s v="ORD101309"/>
    <s v="iPhone 13"/>
    <x v="0"/>
    <x v="4"/>
    <x v="2"/>
    <x v="1"/>
    <n v="14192.73"/>
    <n v="5"/>
    <x v="1309"/>
    <x v="188"/>
    <n v="2316"/>
    <x v="322"/>
    <m/>
    <m/>
    <s v="Amazon"/>
    <s v="Amazon"/>
    <n v="13290.4"/>
    <n v="92327183.770000085"/>
    <n v="92327183.770000085"/>
    <s v="Alexandria"/>
  </r>
  <r>
    <s v="ORD101310"/>
    <s v="HP Pavilion Laptop"/>
    <x v="3"/>
    <x v="3"/>
    <x v="1"/>
    <x v="2"/>
    <n v="13379.47"/>
    <n v="2"/>
    <x v="1310"/>
    <x v="354"/>
    <n v="2498"/>
    <x v="251"/>
    <m/>
    <m/>
    <s v="Jumia"/>
    <s v="Jum"/>
    <n v="26648.76"/>
    <n v="57542997.559999913"/>
    <n v="57542997.559999913"/>
    <s v="Casablanca"/>
  </r>
  <r>
    <s v="ORD101311"/>
    <s v="Smartwatch FitPro"/>
    <x v="4"/>
    <x v="6"/>
    <x v="1"/>
    <x v="1"/>
    <n v="1843.19"/>
    <n v="5"/>
    <x v="1311"/>
    <x v="105"/>
    <n v="1936"/>
    <x v="114"/>
    <m/>
    <m/>
    <s v="Jumia"/>
    <s v="Jum"/>
    <n v="13290.4"/>
    <n v="31420413.200000018"/>
    <n v="31420413.200000018"/>
    <s v="Alexandria"/>
  </r>
  <r>
    <s v="ORD101312"/>
    <s v="Nike Air Max"/>
    <x v="1"/>
    <x v="1"/>
    <x v="0"/>
    <x v="1"/>
    <n v="11541.52"/>
    <n v="4"/>
    <x v="1312"/>
    <x v="1"/>
    <n v="1387"/>
    <x v="239"/>
    <m/>
    <m/>
    <s v="sq"/>
    <s v="sq"/>
    <n v="13290.4"/>
    <n v="91504159.730000004"/>
    <n v="91504159.730000004"/>
    <s v="Alexandria"/>
  </r>
  <r>
    <s v="ORD101313"/>
    <s v="Nike Air Max"/>
    <x v="1"/>
    <x v="1"/>
    <x v="2"/>
    <x v="1"/>
    <n v="18040.830000000002"/>
    <n v="5"/>
    <x v="1313"/>
    <x v="293"/>
    <n v="3928"/>
    <x v="136"/>
    <m/>
    <m/>
    <s v="Amazon"/>
    <s v="Amazon"/>
    <n v="13290.4"/>
    <n v="91504159.730000004"/>
    <n v="91504159.730000004"/>
    <s v="Alexandria"/>
  </r>
  <r>
    <s v="ORD101314"/>
    <s v="Samsung Galaxy A14"/>
    <x v="0"/>
    <x v="0"/>
    <x v="1"/>
    <x v="2"/>
    <n v="15753.99"/>
    <n v="5"/>
    <x v="1314"/>
    <x v="112"/>
    <n v="2889"/>
    <x v="12"/>
    <m/>
    <m/>
    <s v="Jumia"/>
    <s v="Jum"/>
    <n v="26648.76"/>
    <n v="92327183.770000085"/>
    <n v="92327183.770000085"/>
    <s v="Casablanca"/>
  </r>
  <r>
    <s v="ORD101315"/>
    <s v="Bluetooth Headset"/>
    <x v="2"/>
    <x v="2"/>
    <x v="2"/>
    <x v="1"/>
    <n v="15798.69"/>
    <n v="3"/>
    <x v="1315"/>
    <x v="105"/>
    <n v="4710"/>
    <x v="150"/>
    <m/>
    <m/>
    <s v="Amazon"/>
    <s v="Amazon"/>
    <n v="13290.4"/>
    <n v="29200970.130000021"/>
    <n v="29200970.130000021"/>
    <s v="Alexandria"/>
  </r>
  <r>
    <s v="ORD101316"/>
    <s v="Samsung Galaxy A14"/>
    <x v="0"/>
    <x v="0"/>
    <x v="0"/>
    <x v="2"/>
    <n v="16957.46"/>
    <n v="3"/>
    <x v="1316"/>
    <x v="341"/>
    <n v="3925"/>
    <x v="183"/>
    <m/>
    <m/>
    <s v="sq"/>
    <s v="sq"/>
    <n v="26648.76"/>
    <n v="92327183.770000085"/>
    <n v="92327183.770000085"/>
    <s v="Casablanca"/>
  </r>
  <r>
    <s v="ORD101317"/>
    <s v="Xiaomi Redmi Note 12"/>
    <x v="0"/>
    <x v="7"/>
    <x v="0"/>
    <x v="1"/>
    <n v="674.54"/>
    <n v="4"/>
    <x v="1317"/>
    <x v="302"/>
    <n v="1680"/>
    <x v="34"/>
    <m/>
    <m/>
    <s v="sq"/>
    <s v="sq"/>
    <n v="13290.4"/>
    <n v="92327183.770000085"/>
    <n v="92327183.770000085"/>
    <s v="Alexandria"/>
  </r>
  <r>
    <s v="ORD101318"/>
    <s v="HP Pavilion Laptop"/>
    <x v="3"/>
    <x v="3"/>
    <x v="1"/>
    <x v="2"/>
    <n v="19289"/>
    <n v="1"/>
    <x v="1318"/>
    <x v="354"/>
    <n v="2584"/>
    <x v="30"/>
    <m/>
    <m/>
    <s v="Jumia"/>
    <s v="Jum"/>
    <n v="26648.76"/>
    <n v="57542997.559999913"/>
    <n v="57542997.559999913"/>
    <s v="Casablanca"/>
  </r>
  <r>
    <s v="ORD101319"/>
    <s v="Smartwatch FitPro"/>
    <x v="4"/>
    <x v="6"/>
    <x v="0"/>
    <x v="3"/>
    <n v="3872.29"/>
    <n v="4"/>
    <x v="1319"/>
    <x v="213"/>
    <n v="3634"/>
    <x v="220"/>
    <m/>
    <m/>
    <s v="sq"/>
    <s v="sq"/>
    <n v="3665.44"/>
    <n v="31420413.200000018"/>
    <n v="31420413.200000018"/>
    <s v="Dubai"/>
  </r>
  <r>
    <s v="ORD101320"/>
    <s v="Dell Inspiron 3501"/>
    <x v="3"/>
    <x v="8"/>
    <x v="0"/>
    <x v="1"/>
    <n v="11375.41"/>
    <n v="5"/>
    <x v="1320"/>
    <x v="288"/>
    <n v="453"/>
    <x v="33"/>
    <m/>
    <m/>
    <s v="sq"/>
    <s v="sq"/>
    <n v="13290.4"/>
    <n v="57542997.559999913"/>
    <n v="57542997.559999913"/>
    <s v="Alexandria"/>
  </r>
  <r>
    <s v="ORD101321"/>
    <s v="iPhone 13"/>
    <x v="0"/>
    <x v="4"/>
    <x v="1"/>
    <x v="3"/>
    <n v="5381.18"/>
    <n v="3"/>
    <x v="1321"/>
    <x v="273"/>
    <n v="135"/>
    <x v="243"/>
    <m/>
    <m/>
    <s v="Jumia"/>
    <s v="Jum"/>
    <n v="3665.44"/>
    <n v="92327183.770000085"/>
    <n v="92327183.770000085"/>
    <s v="Dubai"/>
  </r>
  <r>
    <s v="ORD101322"/>
    <s v="Smartwatch FitPro"/>
    <x v="4"/>
    <x v="6"/>
    <x v="0"/>
    <x v="4"/>
    <n v="2357.5500000000002"/>
    <n v="2"/>
    <x v="1322"/>
    <x v="228"/>
    <n v="1098"/>
    <x v="135"/>
    <m/>
    <m/>
    <s v="sq"/>
    <s v="sq"/>
    <n v="99349.3"/>
    <n v="31420413.200000018"/>
    <n v="31420413.200000018"/>
    <s v="Riyadh"/>
  </r>
  <r>
    <s v="ORD101323"/>
    <s v="Smartwatch FitPro"/>
    <x v="4"/>
    <x v="6"/>
    <x v="1"/>
    <x v="4"/>
    <n v="10246.370000000001"/>
    <n v="3"/>
    <x v="1323"/>
    <x v="355"/>
    <n v="2666"/>
    <x v="210"/>
    <m/>
    <m/>
    <s v="Jumia"/>
    <s v="Jum"/>
    <n v="99349.3"/>
    <n v="31420413.200000018"/>
    <n v="31420413.200000018"/>
    <s v="Riyadh"/>
  </r>
  <r>
    <s v="ORD101324"/>
    <s v="Samsung Galaxy A14"/>
    <x v="0"/>
    <x v="0"/>
    <x v="2"/>
    <x v="4"/>
    <n v="7364.04"/>
    <n v="2"/>
    <x v="1324"/>
    <x v="385"/>
    <n v="1417"/>
    <x v="124"/>
    <m/>
    <m/>
    <s v="Amazon"/>
    <s v="Amazon"/>
    <n v="99349.3"/>
    <n v="92327183.770000085"/>
    <n v="92327183.770000085"/>
    <s v="Riyadh"/>
  </r>
  <r>
    <s v="ORD101325"/>
    <s v="Nike Air Max"/>
    <x v="1"/>
    <x v="1"/>
    <x v="0"/>
    <x v="3"/>
    <n v="10889.77"/>
    <n v="5"/>
    <x v="1325"/>
    <x v="42"/>
    <n v="691"/>
    <x v="164"/>
    <m/>
    <m/>
    <s v="sq"/>
    <s v="sq"/>
    <n v="3665.44"/>
    <n v="91504159.730000004"/>
    <n v="91504159.730000004"/>
    <s v="Dubai"/>
  </r>
  <r>
    <s v="ORD101326"/>
    <s v="Smartwatch FitPro"/>
    <x v="4"/>
    <x v="6"/>
    <x v="1"/>
    <x v="1"/>
    <n v="8357.61"/>
    <n v="1"/>
    <x v="1326"/>
    <x v="79"/>
    <n v="4583"/>
    <x v="133"/>
    <m/>
    <m/>
    <s v="Jumia"/>
    <s v="Jum"/>
    <n v="13290.4"/>
    <n v="31420413.200000018"/>
    <n v="31420413.200000018"/>
    <s v="Alexandria"/>
  </r>
  <r>
    <s v="ORD101327"/>
    <s v="Nike Air Max"/>
    <x v="1"/>
    <x v="1"/>
    <x v="1"/>
    <x v="0"/>
    <n v="17514.939999999999"/>
    <n v="2"/>
    <x v="1327"/>
    <x v="339"/>
    <n v="4632"/>
    <x v="299"/>
    <m/>
    <m/>
    <s v="Jumia"/>
    <s v="Jum"/>
    <n v="16284.02"/>
    <n v="91504159.730000004"/>
    <n v="91504159.730000004"/>
    <s v="Cairo"/>
  </r>
  <r>
    <s v="ORD101328"/>
    <s v="Dell Inspiron 3501"/>
    <x v="3"/>
    <x v="8"/>
    <x v="0"/>
    <x v="0"/>
    <n v="8187.77"/>
    <n v="3"/>
    <x v="1328"/>
    <x v="242"/>
    <n v="2885"/>
    <x v="351"/>
    <m/>
    <m/>
    <s v="sq"/>
    <s v="sq"/>
    <n v="16284.02"/>
    <n v="57542997.559999913"/>
    <n v="57542997.559999913"/>
    <s v="Cairo"/>
  </r>
  <r>
    <s v="ORD101329"/>
    <s v="Adidas Running Shoes"/>
    <x v="1"/>
    <x v="9"/>
    <x v="1"/>
    <x v="1"/>
    <n v="3697.45"/>
    <n v="2"/>
    <x v="1329"/>
    <x v="136"/>
    <n v="88"/>
    <x v="319"/>
    <m/>
    <m/>
    <s v="Jumia"/>
    <s v="Jum"/>
    <n v="13290.4"/>
    <n v="91504159.730000004"/>
    <n v="91504159.730000004"/>
    <s v="Alexandria"/>
  </r>
  <r>
    <s v="ORD101330"/>
    <s v="Nike Air Max"/>
    <x v="1"/>
    <x v="1"/>
    <x v="0"/>
    <x v="2"/>
    <n v="16780.11"/>
    <n v="1"/>
    <x v="1330"/>
    <x v="218"/>
    <n v="1764"/>
    <x v="49"/>
    <m/>
    <m/>
    <s v="sq"/>
    <s v="sq"/>
    <n v="26648.76"/>
    <n v="91504159.730000004"/>
    <n v="91504159.730000004"/>
    <s v="Casablanca"/>
  </r>
  <r>
    <s v="ORD101331"/>
    <s v="Adidas Running Shoes"/>
    <x v="1"/>
    <x v="9"/>
    <x v="0"/>
    <x v="1"/>
    <n v="16923.900000000001"/>
    <n v="1"/>
    <x v="1331"/>
    <x v="114"/>
    <n v="2127"/>
    <x v="335"/>
    <m/>
    <m/>
    <s v="sq"/>
    <s v="sq"/>
    <n v="13290.4"/>
    <n v="91504159.730000004"/>
    <n v="91504159.730000004"/>
    <s v="Alexandria"/>
  </r>
  <r>
    <s v="ORD101332"/>
    <s v="HP Pavilion Laptop"/>
    <x v="3"/>
    <x v="3"/>
    <x v="1"/>
    <x v="2"/>
    <n v="16674.64"/>
    <n v="1"/>
    <x v="1332"/>
    <x v="339"/>
    <n v="4880"/>
    <x v="66"/>
    <m/>
    <m/>
    <s v="Jumia"/>
    <s v="Jum"/>
    <n v="26648.76"/>
    <n v="57542997.559999913"/>
    <n v="57542997.559999913"/>
    <s v="Casablanca"/>
  </r>
  <r>
    <s v="ORD101333"/>
    <s v="Dell Inspiron 3501"/>
    <x v="3"/>
    <x v="8"/>
    <x v="0"/>
    <x v="5"/>
    <n v="4002.78"/>
    <n v="5"/>
    <x v="1333"/>
    <x v="220"/>
    <n v="1548"/>
    <x v="267"/>
    <m/>
    <m/>
    <s v="sq"/>
    <s v="sq"/>
    <n v="27872.98"/>
    <n v="57542997.559999913"/>
    <n v="57542997.559999913"/>
    <s v="Giza"/>
  </r>
  <r>
    <s v="ORD101334"/>
    <s v="Dell Inspiron 3501"/>
    <x v="3"/>
    <x v="8"/>
    <x v="2"/>
    <x v="5"/>
    <n v="3655.3"/>
    <n v="1"/>
    <x v="1334"/>
    <x v="152"/>
    <n v="3240"/>
    <x v="129"/>
    <m/>
    <m/>
    <s v="Amazon"/>
    <s v="Amazon"/>
    <n v="27872.98"/>
    <n v="57542997.559999913"/>
    <n v="57542997.559999913"/>
    <s v="Giza"/>
  </r>
  <r>
    <s v="ORD101335"/>
    <s v="Dell Inspiron 3501"/>
    <x v="3"/>
    <x v="8"/>
    <x v="0"/>
    <x v="5"/>
    <n v="7670.95"/>
    <n v="5"/>
    <x v="1335"/>
    <x v="76"/>
    <n v="4389"/>
    <x v="223"/>
    <m/>
    <m/>
    <s v="sq"/>
    <s v="sq"/>
    <n v="27872.98"/>
    <n v="57542997.559999913"/>
    <n v="57542997.559999913"/>
    <s v="Giza"/>
  </r>
  <r>
    <s v="ORD101336"/>
    <s v="Bluetooth Headset"/>
    <x v="2"/>
    <x v="2"/>
    <x v="2"/>
    <x v="5"/>
    <n v="5735.75"/>
    <n v="2"/>
    <x v="1336"/>
    <x v="386"/>
    <n v="3999"/>
    <x v="17"/>
    <m/>
    <m/>
    <s v="Amazon"/>
    <s v="Amazon"/>
    <n v="27872.98"/>
    <n v="29200970.130000021"/>
    <n v="29200970.130000021"/>
    <s v="Giza"/>
  </r>
  <r>
    <s v="ORD101337"/>
    <s v="HP Pavilion Laptop"/>
    <x v="3"/>
    <x v="3"/>
    <x v="1"/>
    <x v="5"/>
    <n v="2770.75"/>
    <n v="2"/>
    <x v="1337"/>
    <x v="263"/>
    <n v="115"/>
    <x v="332"/>
    <m/>
    <m/>
    <s v="Jumia"/>
    <s v="Jum"/>
    <n v="27872.98"/>
    <n v="57542997.559999913"/>
    <n v="57542997.559999913"/>
    <s v="Giza"/>
  </r>
  <r>
    <s v="ORD101338"/>
    <s v="Dell Inspiron 3501"/>
    <x v="3"/>
    <x v="8"/>
    <x v="2"/>
    <x v="0"/>
    <n v="15377.76"/>
    <n v="3"/>
    <x v="1338"/>
    <x v="347"/>
    <n v="4475"/>
    <x v="271"/>
    <m/>
    <m/>
    <s v="Amazon"/>
    <s v="Amazon"/>
    <n v="16284.02"/>
    <n v="57542997.559999913"/>
    <n v="57542997.559999913"/>
    <s v="Cairo"/>
  </r>
  <r>
    <s v="ORD101339"/>
    <s v="Nike Air Max"/>
    <x v="1"/>
    <x v="1"/>
    <x v="2"/>
    <x v="3"/>
    <n v="7679.43"/>
    <n v="4"/>
    <x v="1339"/>
    <x v="120"/>
    <n v="659"/>
    <x v="213"/>
    <m/>
    <m/>
    <s v="Amazon"/>
    <s v="Amazon"/>
    <n v="3665.44"/>
    <n v="91504159.730000004"/>
    <n v="91504159.730000004"/>
    <s v="Dubai"/>
  </r>
  <r>
    <s v="ORD101340"/>
    <s v="Bluetooth Headset"/>
    <x v="2"/>
    <x v="2"/>
    <x v="1"/>
    <x v="1"/>
    <n v="16392.32"/>
    <n v="3"/>
    <x v="1340"/>
    <x v="116"/>
    <n v="1044"/>
    <x v="298"/>
    <m/>
    <m/>
    <s v="Jumia"/>
    <s v="Jum"/>
    <n v="13290.4"/>
    <n v="29200970.130000021"/>
    <n v="29200970.130000021"/>
    <s v="Alexandria"/>
  </r>
  <r>
    <s v="ORD101341"/>
    <s v="Adidas Running Shoes"/>
    <x v="1"/>
    <x v="9"/>
    <x v="0"/>
    <x v="0"/>
    <n v="10448.26"/>
    <n v="4"/>
    <x v="1341"/>
    <x v="18"/>
    <n v="3286"/>
    <x v="339"/>
    <m/>
    <m/>
    <s v="sq"/>
    <s v="sq"/>
    <n v="16284.02"/>
    <n v="91504159.730000004"/>
    <n v="91504159.730000004"/>
    <s v="Cairo"/>
  </r>
  <r>
    <s v="ORD101342"/>
    <s v="T-shirt Cotton"/>
    <x v="1"/>
    <x v="5"/>
    <x v="2"/>
    <x v="5"/>
    <n v="10779.4"/>
    <n v="1"/>
    <x v="1342"/>
    <x v="347"/>
    <n v="2932"/>
    <x v="334"/>
    <m/>
    <m/>
    <s v="Amazon"/>
    <s v="Amazon"/>
    <n v="27872.98"/>
    <n v="91504159.730000004"/>
    <n v="91504159.730000004"/>
    <s v="Giza"/>
  </r>
  <r>
    <s v="ORD101343"/>
    <s v="Dell Inspiron 3501"/>
    <x v="3"/>
    <x v="8"/>
    <x v="0"/>
    <x v="3"/>
    <n v="1155.72"/>
    <n v="5"/>
    <x v="1343"/>
    <x v="305"/>
    <n v="3777"/>
    <x v="13"/>
    <m/>
    <m/>
    <s v="sq"/>
    <s v="sq"/>
    <n v="3665.44"/>
    <n v="57542997.559999913"/>
    <n v="57542997.559999913"/>
    <s v="Dubai"/>
  </r>
  <r>
    <s v="ORD101344"/>
    <s v="Bluetooth Headset"/>
    <x v="2"/>
    <x v="2"/>
    <x v="2"/>
    <x v="5"/>
    <n v="1503.49"/>
    <n v="4"/>
    <x v="1344"/>
    <x v="369"/>
    <n v="1759"/>
    <x v="316"/>
    <m/>
    <m/>
    <s v="Amazon"/>
    <s v="Amazon"/>
    <n v="27872.98"/>
    <n v="29200970.130000021"/>
    <n v="29200970.130000021"/>
    <s v="Giza"/>
  </r>
  <r>
    <s v="ORD101345"/>
    <s v="Samsung Galaxy A14"/>
    <x v="0"/>
    <x v="0"/>
    <x v="2"/>
    <x v="3"/>
    <n v="17726.47"/>
    <n v="3"/>
    <x v="1345"/>
    <x v="262"/>
    <n v="3382"/>
    <x v="172"/>
    <m/>
    <m/>
    <s v="Amazon"/>
    <s v="Amazon"/>
    <n v="3665.44"/>
    <n v="92327183.770000085"/>
    <n v="92327183.770000085"/>
    <s v="Dubai"/>
  </r>
  <r>
    <s v="ORD101346"/>
    <s v="Nike Air Max"/>
    <x v="1"/>
    <x v="1"/>
    <x v="0"/>
    <x v="4"/>
    <n v="19125.599999999999"/>
    <n v="1"/>
    <x v="1346"/>
    <x v="311"/>
    <n v="250"/>
    <x v="306"/>
    <m/>
    <m/>
    <s v="sq"/>
    <s v="sq"/>
    <n v="99349.3"/>
    <n v="91504159.730000004"/>
    <n v="91504159.730000004"/>
    <s v="Riyadh"/>
  </r>
  <r>
    <s v="ORD101347"/>
    <s v="iPhone 13"/>
    <x v="0"/>
    <x v="4"/>
    <x v="2"/>
    <x v="4"/>
    <n v="5233.25"/>
    <n v="2"/>
    <x v="1347"/>
    <x v="59"/>
    <n v="2580"/>
    <x v="22"/>
    <m/>
    <m/>
    <s v="Amazon"/>
    <s v="Amazon"/>
    <n v="99349.3"/>
    <n v="92327183.770000085"/>
    <n v="92327183.770000085"/>
    <s v="Riyadh"/>
  </r>
  <r>
    <s v="ORD101348"/>
    <s v="Xiaomi Redmi Note 12"/>
    <x v="0"/>
    <x v="7"/>
    <x v="1"/>
    <x v="2"/>
    <n v="7621.11"/>
    <n v="3"/>
    <x v="1348"/>
    <x v="182"/>
    <n v="2900"/>
    <x v="125"/>
    <m/>
    <m/>
    <s v="Jumia"/>
    <s v="Jum"/>
    <n v="26648.76"/>
    <n v="92327183.770000085"/>
    <n v="92327183.770000085"/>
    <s v="Casablanca"/>
  </r>
  <r>
    <s v="ORD101349"/>
    <s v="Xiaomi Redmi Note 12"/>
    <x v="0"/>
    <x v="7"/>
    <x v="0"/>
    <x v="0"/>
    <n v="18658.05"/>
    <n v="4"/>
    <x v="1349"/>
    <x v="315"/>
    <n v="4239"/>
    <x v="34"/>
    <m/>
    <m/>
    <s v="sq"/>
    <s v="sq"/>
    <n v="16284.02"/>
    <n v="92327183.770000085"/>
    <n v="92327183.770000085"/>
    <s v="Cairo"/>
  </r>
  <r>
    <s v="ORD101350"/>
    <s v="Xiaomi Redmi Note 12"/>
    <x v="0"/>
    <x v="7"/>
    <x v="0"/>
    <x v="1"/>
    <n v="3166.32"/>
    <n v="3"/>
    <x v="1350"/>
    <x v="340"/>
    <n v="2856"/>
    <x v="226"/>
    <m/>
    <m/>
    <s v="sq"/>
    <s v="sq"/>
    <n v="13290.4"/>
    <n v="92327183.770000085"/>
    <n v="92327183.770000085"/>
    <s v="Alexandria"/>
  </r>
  <r>
    <s v="ORD101351"/>
    <s v="Samsung Galaxy A14"/>
    <x v="0"/>
    <x v="0"/>
    <x v="0"/>
    <x v="3"/>
    <n v="14499.08"/>
    <n v="1"/>
    <x v="1351"/>
    <x v="244"/>
    <n v="408"/>
    <x v="18"/>
    <m/>
    <m/>
    <s v="sq"/>
    <s v="sq"/>
    <n v="3665.44"/>
    <n v="92327183.770000085"/>
    <n v="92327183.770000085"/>
    <s v="Dubai"/>
  </r>
  <r>
    <s v="ORD101352"/>
    <s v="Samsung Galaxy A14"/>
    <x v="0"/>
    <x v="0"/>
    <x v="2"/>
    <x v="3"/>
    <n v="13225.14"/>
    <n v="1"/>
    <x v="1352"/>
    <x v="265"/>
    <n v="1050"/>
    <x v="241"/>
    <m/>
    <m/>
    <s v="Amazon"/>
    <s v="Amazon"/>
    <n v="3665.44"/>
    <n v="92327183.770000085"/>
    <n v="92327183.770000085"/>
    <s v="Dubai"/>
  </r>
  <r>
    <s v="ORD101353"/>
    <s v="Samsung Galaxy A14"/>
    <x v="0"/>
    <x v="0"/>
    <x v="1"/>
    <x v="5"/>
    <n v="9121.43"/>
    <n v="4"/>
    <x v="1353"/>
    <x v="385"/>
    <n v="1591"/>
    <x v="283"/>
    <m/>
    <m/>
    <s v="Jumia"/>
    <s v="Jum"/>
    <n v="27872.98"/>
    <n v="92327183.770000085"/>
    <n v="92327183.770000085"/>
    <s v="Giza"/>
  </r>
  <r>
    <s v="ORD101354"/>
    <s v="Dell Inspiron 3501"/>
    <x v="3"/>
    <x v="8"/>
    <x v="2"/>
    <x v="5"/>
    <n v="10862.93"/>
    <n v="5"/>
    <x v="1354"/>
    <x v="54"/>
    <n v="615"/>
    <x v="256"/>
    <m/>
    <m/>
    <s v="Amazon"/>
    <s v="Amazon"/>
    <n v="27872.98"/>
    <n v="57542997.559999913"/>
    <n v="57542997.559999913"/>
    <s v="Giza"/>
  </r>
  <r>
    <s v="ORD101355"/>
    <s v="HP Pavilion Laptop"/>
    <x v="3"/>
    <x v="3"/>
    <x v="1"/>
    <x v="1"/>
    <n v="19398.03"/>
    <n v="5"/>
    <x v="1355"/>
    <x v="121"/>
    <n v="2690"/>
    <x v="296"/>
    <m/>
    <m/>
    <s v="Jumia"/>
    <s v="Jum"/>
    <n v="13290.4"/>
    <n v="57542997.559999913"/>
    <n v="57542997.559999913"/>
    <s v="Alexandria"/>
  </r>
  <r>
    <s v="ORD101356"/>
    <s v="T-shirt Cotton"/>
    <x v="1"/>
    <x v="5"/>
    <x v="1"/>
    <x v="3"/>
    <n v="169.56"/>
    <n v="2"/>
    <x v="1356"/>
    <x v="157"/>
    <n v="3677"/>
    <x v="189"/>
    <m/>
    <m/>
    <s v="Jumia"/>
    <s v="Jum"/>
    <n v="3665.44"/>
    <n v="91504159.730000004"/>
    <n v="91504159.730000004"/>
    <s v="Dubai"/>
  </r>
  <r>
    <s v="ORD101357"/>
    <s v="T-shirt Cotton"/>
    <x v="1"/>
    <x v="5"/>
    <x v="0"/>
    <x v="0"/>
    <n v="19295.32"/>
    <n v="2"/>
    <x v="1357"/>
    <x v="237"/>
    <n v="4449"/>
    <x v="252"/>
    <m/>
    <m/>
    <s v="sq"/>
    <s v="sq"/>
    <n v="16284.02"/>
    <n v="91504159.730000004"/>
    <n v="91504159.730000004"/>
    <s v="Cairo"/>
  </r>
  <r>
    <s v="ORD101358"/>
    <s v="Smartwatch FitPro"/>
    <x v="4"/>
    <x v="6"/>
    <x v="1"/>
    <x v="1"/>
    <n v="11026.39"/>
    <n v="3"/>
    <x v="1358"/>
    <x v="300"/>
    <n v="1252"/>
    <x v="106"/>
    <m/>
    <m/>
    <s v="Jumia"/>
    <s v="Jum"/>
    <n v="13290.4"/>
    <n v="31420413.200000018"/>
    <n v="31420413.200000018"/>
    <s v="Alexandria"/>
  </r>
  <r>
    <s v="ORD101359"/>
    <s v="Nike Air Max"/>
    <x v="1"/>
    <x v="1"/>
    <x v="2"/>
    <x v="0"/>
    <n v="4215.1899999999996"/>
    <n v="5"/>
    <x v="1359"/>
    <x v="160"/>
    <n v="1475"/>
    <x v="85"/>
    <m/>
    <m/>
    <s v="Amazon"/>
    <s v="Amazon"/>
    <n v="16284.02"/>
    <n v="91504159.730000004"/>
    <n v="91504159.730000004"/>
    <s v="Cairo"/>
  </r>
  <r>
    <s v="ORD101360"/>
    <s v="Dell Inspiron 3501"/>
    <x v="3"/>
    <x v="8"/>
    <x v="0"/>
    <x v="4"/>
    <n v="4878.5200000000004"/>
    <n v="5"/>
    <x v="1360"/>
    <x v="355"/>
    <n v="62"/>
    <x v="176"/>
    <m/>
    <m/>
    <s v="sq"/>
    <s v="sq"/>
    <n v="99349.3"/>
    <n v="57542997.559999913"/>
    <n v="57542997.559999913"/>
    <s v="Riyadh"/>
  </r>
  <r>
    <s v="ORD101361"/>
    <s v="Nike Air Max"/>
    <x v="1"/>
    <x v="1"/>
    <x v="2"/>
    <x v="2"/>
    <n v="6158.51"/>
    <n v="2"/>
    <x v="1361"/>
    <x v="167"/>
    <n v="1985"/>
    <x v="301"/>
    <m/>
    <m/>
    <s v="Amazon"/>
    <s v="Amazon"/>
    <n v="26648.76"/>
    <n v="91504159.730000004"/>
    <n v="91504159.730000004"/>
    <s v="Casablanca"/>
  </r>
  <r>
    <s v="ORD101362"/>
    <s v="iPhone 13"/>
    <x v="0"/>
    <x v="4"/>
    <x v="0"/>
    <x v="3"/>
    <n v="13495.32"/>
    <n v="5"/>
    <x v="1362"/>
    <x v="73"/>
    <n v="4995"/>
    <x v="218"/>
    <m/>
    <m/>
    <s v="sq"/>
    <s v="sq"/>
    <n v="3665.44"/>
    <n v="92327183.770000085"/>
    <n v="92327183.770000085"/>
    <s v="Dubai"/>
  </r>
  <r>
    <s v="ORD101363"/>
    <s v="Dell Inspiron 3501"/>
    <x v="3"/>
    <x v="8"/>
    <x v="1"/>
    <x v="5"/>
    <n v="12031.89"/>
    <n v="2"/>
    <x v="1363"/>
    <x v="144"/>
    <n v="4521"/>
    <x v="221"/>
    <m/>
    <m/>
    <s v="Jumia"/>
    <s v="Jum"/>
    <n v="27872.98"/>
    <n v="57542997.559999913"/>
    <n v="57542997.559999913"/>
    <s v="Giza"/>
  </r>
  <r>
    <s v="ORD101364"/>
    <s v="Bluetooth Headset"/>
    <x v="2"/>
    <x v="2"/>
    <x v="0"/>
    <x v="1"/>
    <n v="7417.15"/>
    <n v="2"/>
    <x v="1364"/>
    <x v="147"/>
    <n v="4136"/>
    <x v="19"/>
    <m/>
    <m/>
    <s v="sq"/>
    <s v="sq"/>
    <n v="13290.4"/>
    <n v="29200970.130000021"/>
    <n v="29200970.130000021"/>
    <s v="Alexandria"/>
  </r>
  <r>
    <s v="ORD101365"/>
    <s v="T-shirt Cotton"/>
    <x v="1"/>
    <x v="5"/>
    <x v="2"/>
    <x v="5"/>
    <n v="13883.57"/>
    <n v="1"/>
    <x v="1365"/>
    <x v="79"/>
    <n v="4097"/>
    <x v="313"/>
    <m/>
    <m/>
    <s v="Amazon"/>
    <s v="Amazon"/>
    <n v="27872.98"/>
    <n v="91504159.730000004"/>
    <n v="91504159.730000004"/>
    <s v="Giza"/>
  </r>
  <r>
    <s v="ORD101366"/>
    <s v="HP Pavilion Laptop"/>
    <x v="3"/>
    <x v="3"/>
    <x v="1"/>
    <x v="0"/>
    <n v="8655.5300000000007"/>
    <n v="1"/>
    <x v="1366"/>
    <x v="387"/>
    <n v="2023"/>
    <x v="347"/>
    <m/>
    <m/>
    <s v="Jumia"/>
    <s v="Jum"/>
    <n v="16284.02"/>
    <n v="57542997.559999913"/>
    <n v="57542997.559999913"/>
    <s v="Cairo"/>
  </r>
  <r>
    <s v="ORD101367"/>
    <s v="Samsung Galaxy A14"/>
    <x v="0"/>
    <x v="0"/>
    <x v="2"/>
    <x v="1"/>
    <n v="8159.27"/>
    <n v="4"/>
    <x v="1367"/>
    <x v="137"/>
    <n v="2857"/>
    <x v="243"/>
    <m/>
    <m/>
    <s v="Amazon"/>
    <s v="Amazon"/>
    <n v="13290.4"/>
    <n v="92327183.770000085"/>
    <n v="92327183.770000085"/>
    <s v="Alexandria"/>
  </r>
  <r>
    <s v="ORD101368"/>
    <s v="Smartwatch FitPro"/>
    <x v="4"/>
    <x v="6"/>
    <x v="0"/>
    <x v="3"/>
    <n v="8575.02"/>
    <n v="2"/>
    <x v="1368"/>
    <x v="175"/>
    <n v="839"/>
    <x v="349"/>
    <m/>
    <m/>
    <s v="sq"/>
    <s v="sq"/>
    <n v="3665.44"/>
    <n v="31420413.200000018"/>
    <n v="31420413.200000018"/>
    <s v="Dubai"/>
  </r>
  <r>
    <s v="ORD101369"/>
    <s v="Nike Air Max"/>
    <x v="1"/>
    <x v="1"/>
    <x v="2"/>
    <x v="2"/>
    <n v="17845.38"/>
    <n v="2"/>
    <x v="1369"/>
    <x v="196"/>
    <n v="336"/>
    <x v="70"/>
    <m/>
    <m/>
    <s v="Amazon"/>
    <s v="Amazon"/>
    <n v="26648.76"/>
    <n v="91504159.730000004"/>
    <n v="91504159.730000004"/>
    <s v="Casablanca"/>
  </r>
  <r>
    <s v="ORD101370"/>
    <s v="Dell Inspiron 3501"/>
    <x v="3"/>
    <x v="8"/>
    <x v="1"/>
    <x v="2"/>
    <n v="9418.4699999999993"/>
    <n v="5"/>
    <x v="1370"/>
    <x v="275"/>
    <n v="1329"/>
    <x v="151"/>
    <m/>
    <m/>
    <s v="Jumia"/>
    <s v="Jum"/>
    <n v="26648.76"/>
    <n v="57542997.559999913"/>
    <n v="57542997.559999913"/>
    <s v="Casablanca"/>
  </r>
  <r>
    <s v="ORD101371"/>
    <s v="Xiaomi Redmi Note 12"/>
    <x v="0"/>
    <x v="7"/>
    <x v="1"/>
    <x v="3"/>
    <n v="11651.81"/>
    <n v="5"/>
    <x v="1371"/>
    <x v="125"/>
    <n v="4664"/>
    <x v="352"/>
    <m/>
    <m/>
    <s v="Jumia"/>
    <s v="Jum"/>
    <n v="3665.44"/>
    <n v="92327183.770000085"/>
    <n v="92327183.770000085"/>
    <s v="Dubai"/>
  </r>
  <r>
    <s v="ORD101372"/>
    <s v="Nike Air Max"/>
    <x v="1"/>
    <x v="1"/>
    <x v="0"/>
    <x v="0"/>
    <n v="5033.2"/>
    <n v="3"/>
    <x v="1372"/>
    <x v="97"/>
    <n v="4036"/>
    <x v="185"/>
    <m/>
    <m/>
    <s v="sq"/>
    <s v="sq"/>
    <n v="16284.02"/>
    <n v="91504159.730000004"/>
    <n v="91504159.730000004"/>
    <s v="Cairo"/>
  </r>
  <r>
    <s v="ORD101373"/>
    <s v="T-shirt Cotton"/>
    <x v="1"/>
    <x v="5"/>
    <x v="2"/>
    <x v="2"/>
    <n v="1750.94"/>
    <n v="5"/>
    <x v="1373"/>
    <x v="147"/>
    <n v="1038"/>
    <x v="60"/>
    <m/>
    <m/>
    <s v="Amazon"/>
    <s v="Amazon"/>
    <n v="26648.76"/>
    <n v="91504159.730000004"/>
    <n v="91504159.730000004"/>
    <s v="Casablanca"/>
  </r>
  <r>
    <s v="ORD101374"/>
    <s v="HP Pavilion Laptop"/>
    <x v="3"/>
    <x v="3"/>
    <x v="0"/>
    <x v="5"/>
    <n v="10976.56"/>
    <n v="2"/>
    <x v="1374"/>
    <x v="88"/>
    <n v="4742"/>
    <x v="8"/>
    <m/>
    <m/>
    <s v="sq"/>
    <s v="sq"/>
    <n v="27872.98"/>
    <n v="57542997.559999913"/>
    <n v="57542997.559999913"/>
    <s v="Giza"/>
  </r>
  <r>
    <s v="ORD101375"/>
    <s v="Samsung Galaxy A14"/>
    <x v="0"/>
    <x v="0"/>
    <x v="0"/>
    <x v="1"/>
    <n v="12393.45"/>
    <n v="3"/>
    <x v="1375"/>
    <x v="60"/>
    <n v="3817"/>
    <x v="220"/>
    <m/>
    <m/>
    <s v="sq"/>
    <s v="sq"/>
    <n v="13290.4"/>
    <n v="92327183.770000085"/>
    <n v="92327183.770000085"/>
    <s v="Alexandria"/>
  </r>
  <r>
    <s v="ORD101376"/>
    <s v="Dell Inspiron 3501"/>
    <x v="3"/>
    <x v="8"/>
    <x v="1"/>
    <x v="4"/>
    <n v="13110.27"/>
    <n v="3"/>
    <x v="1376"/>
    <x v="172"/>
    <n v="442"/>
    <x v="129"/>
    <m/>
    <m/>
    <s v="Jumia"/>
    <s v="Jum"/>
    <n v="99349.3"/>
    <n v="57542997.559999913"/>
    <n v="57542997.559999913"/>
    <s v="Riyadh"/>
  </r>
  <r>
    <s v="ORD101377"/>
    <s v="Adidas Running Shoes"/>
    <x v="1"/>
    <x v="9"/>
    <x v="1"/>
    <x v="3"/>
    <n v="6212.62"/>
    <n v="5"/>
    <x v="1377"/>
    <x v="354"/>
    <n v="4737"/>
    <x v="169"/>
    <m/>
    <m/>
    <s v="Jumia"/>
    <s v="Jum"/>
    <n v="3665.44"/>
    <n v="91504159.730000004"/>
    <n v="91504159.730000004"/>
    <s v="Dubai"/>
  </r>
  <r>
    <s v="ORD101378"/>
    <s v="Nike Air Max"/>
    <x v="1"/>
    <x v="1"/>
    <x v="2"/>
    <x v="1"/>
    <n v="17069.68"/>
    <n v="2"/>
    <x v="1378"/>
    <x v="161"/>
    <n v="256"/>
    <x v="30"/>
    <m/>
    <m/>
    <s v="Amazon"/>
    <s v="Amazon"/>
    <n v="13290.4"/>
    <n v="91504159.730000004"/>
    <n v="91504159.730000004"/>
    <s v="Alexandria"/>
  </r>
  <r>
    <s v="ORD101379"/>
    <s v="Dell Inspiron 3501"/>
    <x v="3"/>
    <x v="8"/>
    <x v="2"/>
    <x v="0"/>
    <n v="10994.13"/>
    <n v="3"/>
    <x v="1379"/>
    <x v="113"/>
    <n v="4097"/>
    <x v="172"/>
    <m/>
    <m/>
    <s v="Amazon"/>
    <s v="Amazon"/>
    <n v="16284.02"/>
    <n v="57542997.559999913"/>
    <n v="57542997.559999913"/>
    <s v="Cairo"/>
  </r>
  <r>
    <s v="ORD101380"/>
    <s v="HP Pavilion Laptop"/>
    <x v="3"/>
    <x v="3"/>
    <x v="0"/>
    <x v="2"/>
    <n v="15796.59"/>
    <n v="3"/>
    <x v="1380"/>
    <x v="123"/>
    <n v="2192"/>
    <x v="270"/>
    <m/>
    <m/>
    <s v="sq"/>
    <s v="sq"/>
    <n v="26648.76"/>
    <n v="57542997.559999913"/>
    <n v="57542997.559999913"/>
    <s v="Casablanca"/>
  </r>
  <r>
    <s v="ORD101381"/>
    <s v="T-shirt Cotton"/>
    <x v="1"/>
    <x v="5"/>
    <x v="0"/>
    <x v="5"/>
    <n v="4537.93"/>
    <n v="1"/>
    <x v="1381"/>
    <x v="252"/>
    <n v="166"/>
    <x v="106"/>
    <m/>
    <m/>
    <s v="sq"/>
    <s v="sq"/>
    <n v="27872.98"/>
    <n v="91504159.730000004"/>
    <n v="91504159.730000004"/>
    <s v="Giza"/>
  </r>
  <r>
    <s v="ORD101382"/>
    <s v="iPhone 13"/>
    <x v="0"/>
    <x v="4"/>
    <x v="0"/>
    <x v="1"/>
    <n v="10624.55"/>
    <n v="2"/>
    <x v="1382"/>
    <x v="171"/>
    <n v="1355"/>
    <x v="297"/>
    <m/>
    <m/>
    <s v="sq"/>
    <s v="sq"/>
    <n v="13290.4"/>
    <n v="92327183.770000085"/>
    <n v="92327183.770000085"/>
    <s v="Alexandria"/>
  </r>
  <r>
    <s v="ORD101383"/>
    <s v="iPhone 13"/>
    <x v="0"/>
    <x v="4"/>
    <x v="1"/>
    <x v="0"/>
    <n v="8295.5"/>
    <n v="4"/>
    <x v="1383"/>
    <x v="184"/>
    <n v="3533"/>
    <x v="144"/>
    <m/>
    <m/>
    <s v="Jumia"/>
    <s v="Jum"/>
    <n v="16284.02"/>
    <n v="92327183.770000085"/>
    <n v="92327183.770000085"/>
    <s v="Cairo"/>
  </r>
  <r>
    <s v="ORD101384"/>
    <s v="Dell Inspiron 3501"/>
    <x v="3"/>
    <x v="8"/>
    <x v="0"/>
    <x v="5"/>
    <n v="19973.830000000002"/>
    <n v="5"/>
    <x v="1384"/>
    <x v="122"/>
    <n v="543"/>
    <x v="32"/>
    <m/>
    <m/>
    <s v="sq"/>
    <s v="sq"/>
    <n v="27872.98"/>
    <n v="57542997.559999913"/>
    <n v="57542997.559999913"/>
    <s v="Giza"/>
  </r>
  <r>
    <s v="ORD101385"/>
    <s v="Adidas Running Shoes"/>
    <x v="1"/>
    <x v="9"/>
    <x v="0"/>
    <x v="1"/>
    <n v="7576.3"/>
    <n v="2"/>
    <x v="1385"/>
    <x v="121"/>
    <n v="1515"/>
    <x v="43"/>
    <m/>
    <m/>
    <s v="sq"/>
    <s v="sq"/>
    <n v="13290.4"/>
    <n v="91504159.730000004"/>
    <n v="91504159.730000004"/>
    <s v="Alexandria"/>
  </r>
  <r>
    <s v="ORD101386"/>
    <s v="iPhone 13"/>
    <x v="0"/>
    <x v="4"/>
    <x v="2"/>
    <x v="0"/>
    <n v="10310.6"/>
    <n v="3"/>
    <x v="1386"/>
    <x v="293"/>
    <n v="4666"/>
    <x v="239"/>
    <m/>
    <m/>
    <s v="Amazon"/>
    <s v="Amazon"/>
    <n v="16284.02"/>
    <n v="92327183.770000085"/>
    <n v="92327183.770000085"/>
    <s v="Cairo"/>
  </r>
  <r>
    <s v="ORD101387"/>
    <s v="Nike Air Max"/>
    <x v="1"/>
    <x v="1"/>
    <x v="0"/>
    <x v="0"/>
    <n v="14417.44"/>
    <n v="3"/>
    <x v="1387"/>
    <x v="246"/>
    <n v="4395"/>
    <x v="233"/>
    <m/>
    <m/>
    <s v="sq"/>
    <s v="sq"/>
    <n v="16284.02"/>
    <n v="91504159.730000004"/>
    <n v="91504159.730000004"/>
    <s v="Cairo"/>
  </r>
  <r>
    <s v="ORD101388"/>
    <s v="Xiaomi Redmi Note 12"/>
    <x v="0"/>
    <x v="7"/>
    <x v="2"/>
    <x v="4"/>
    <n v="17591.52"/>
    <n v="3"/>
    <x v="1388"/>
    <x v="18"/>
    <n v="1550"/>
    <x v="189"/>
    <m/>
    <m/>
    <s v="Amazon"/>
    <s v="Amazon"/>
    <n v="99349.3"/>
    <n v="92327183.770000085"/>
    <n v="92327183.770000085"/>
    <s v="Riyadh"/>
  </r>
  <r>
    <s v="ORD101389"/>
    <s v="Xiaomi Redmi Note 12"/>
    <x v="0"/>
    <x v="7"/>
    <x v="1"/>
    <x v="5"/>
    <n v="11130.49"/>
    <n v="2"/>
    <x v="1389"/>
    <x v="296"/>
    <n v="713"/>
    <x v="33"/>
    <m/>
    <m/>
    <s v="Jumia"/>
    <s v="Jum"/>
    <n v="27872.98"/>
    <n v="92327183.770000085"/>
    <n v="92327183.770000085"/>
    <s v="Giza"/>
  </r>
  <r>
    <s v="ORD101390"/>
    <s v="iPhone 13"/>
    <x v="0"/>
    <x v="4"/>
    <x v="2"/>
    <x v="4"/>
    <n v="10519.64"/>
    <n v="2"/>
    <x v="1390"/>
    <x v="53"/>
    <n v="2528"/>
    <x v="12"/>
    <m/>
    <m/>
    <s v="Amazon"/>
    <s v="Amazon"/>
    <n v="99349.3"/>
    <n v="92327183.770000085"/>
    <n v="92327183.770000085"/>
    <s v="Riyadh"/>
  </r>
  <r>
    <s v="ORD101391"/>
    <s v="Xiaomi Redmi Note 12"/>
    <x v="0"/>
    <x v="7"/>
    <x v="2"/>
    <x v="1"/>
    <n v="15369.35"/>
    <n v="4"/>
    <x v="1391"/>
    <x v="0"/>
    <n v="2662"/>
    <x v="324"/>
    <m/>
    <m/>
    <s v="Amazon"/>
    <s v="Amazon"/>
    <n v="13290.4"/>
    <n v="92327183.770000085"/>
    <n v="92327183.770000085"/>
    <s v="Alexandria"/>
  </r>
  <r>
    <s v="ORD101392"/>
    <s v="iPhone 13"/>
    <x v="0"/>
    <x v="4"/>
    <x v="1"/>
    <x v="4"/>
    <n v="303.7"/>
    <n v="3"/>
    <x v="1392"/>
    <x v="345"/>
    <n v="1788"/>
    <x v="165"/>
    <m/>
    <m/>
    <s v="Jumia"/>
    <s v="Jum"/>
    <n v="99349.3"/>
    <n v="92327183.770000085"/>
    <n v="92327183.770000085"/>
    <s v="Riyadh"/>
  </r>
  <r>
    <s v="ORD101393"/>
    <s v="Adidas Running Shoes"/>
    <x v="1"/>
    <x v="9"/>
    <x v="0"/>
    <x v="0"/>
    <n v="18085.349999999999"/>
    <n v="5"/>
    <x v="1393"/>
    <x v="314"/>
    <n v="1066"/>
    <x v="77"/>
    <m/>
    <m/>
    <s v="sq"/>
    <s v="sq"/>
    <n v="16284.02"/>
    <n v="91504159.730000004"/>
    <n v="91504159.730000004"/>
    <s v="Cairo"/>
  </r>
  <r>
    <s v="ORD101394"/>
    <s v="T-shirt Cotton"/>
    <x v="1"/>
    <x v="5"/>
    <x v="0"/>
    <x v="2"/>
    <n v="14254.98"/>
    <n v="4"/>
    <x v="1394"/>
    <x v="131"/>
    <n v="1663"/>
    <x v="57"/>
    <m/>
    <m/>
    <s v="sq"/>
    <s v="sq"/>
    <n v="26648.76"/>
    <n v="91504159.730000004"/>
    <n v="91504159.730000004"/>
    <s v="Casablanca"/>
  </r>
  <r>
    <s v="ORD101395"/>
    <s v="Xiaomi Redmi Note 12"/>
    <x v="0"/>
    <x v="7"/>
    <x v="1"/>
    <x v="1"/>
    <n v="13941.58"/>
    <n v="5"/>
    <x v="1395"/>
    <x v="361"/>
    <n v="851"/>
    <x v="300"/>
    <m/>
    <m/>
    <s v="Jumia"/>
    <s v="Jum"/>
    <n v="13290.4"/>
    <n v="92327183.770000085"/>
    <n v="92327183.770000085"/>
    <s v="Alexandria"/>
  </r>
  <r>
    <s v="ORD101396"/>
    <s v="Adidas Running Shoes"/>
    <x v="1"/>
    <x v="9"/>
    <x v="1"/>
    <x v="2"/>
    <n v="9632.0400000000009"/>
    <n v="5"/>
    <x v="1396"/>
    <x v="260"/>
    <n v="1902"/>
    <x v="239"/>
    <m/>
    <m/>
    <s v="Jumia"/>
    <s v="Jum"/>
    <n v="26648.76"/>
    <n v="91504159.730000004"/>
    <n v="91504159.730000004"/>
    <s v="Casablanca"/>
  </r>
  <r>
    <s v="ORD101397"/>
    <s v="Bluetooth Headset"/>
    <x v="2"/>
    <x v="2"/>
    <x v="1"/>
    <x v="1"/>
    <n v="11420.66"/>
    <n v="5"/>
    <x v="1397"/>
    <x v="142"/>
    <n v="1975"/>
    <x v="295"/>
    <m/>
    <m/>
    <s v="Jumia"/>
    <s v="Jum"/>
    <n v="13290.4"/>
    <n v="29200970.130000021"/>
    <n v="29200970.130000021"/>
    <s v="Alexandria"/>
  </r>
  <r>
    <s v="ORD101398"/>
    <s v="T-shirt Cotton"/>
    <x v="1"/>
    <x v="5"/>
    <x v="0"/>
    <x v="4"/>
    <n v="19297.259999999998"/>
    <n v="5"/>
    <x v="1398"/>
    <x v="365"/>
    <n v="930"/>
    <x v="353"/>
    <m/>
    <m/>
    <s v="sq"/>
    <s v="sq"/>
    <n v="99349.3"/>
    <n v="91504159.730000004"/>
    <n v="91504159.730000004"/>
    <s v="Riyadh"/>
  </r>
  <r>
    <s v="ORD101399"/>
    <s v="Samsung Galaxy A14"/>
    <x v="0"/>
    <x v="0"/>
    <x v="0"/>
    <x v="0"/>
    <n v="14460.59"/>
    <n v="5"/>
    <x v="1399"/>
    <x v="264"/>
    <n v="1884"/>
    <x v="122"/>
    <m/>
    <m/>
    <s v="sq"/>
    <s v="sq"/>
    <n v="16284.02"/>
    <n v="92327183.770000085"/>
    <n v="92327183.770000085"/>
    <s v="Cairo"/>
  </r>
  <r>
    <s v="ORD101400"/>
    <s v="Xiaomi Redmi Note 12"/>
    <x v="0"/>
    <x v="7"/>
    <x v="2"/>
    <x v="3"/>
    <n v="11510.82"/>
    <n v="1"/>
    <x v="1400"/>
    <x v="235"/>
    <n v="1704"/>
    <x v="289"/>
    <m/>
    <m/>
    <s v="Amazon"/>
    <s v="Amazon"/>
    <n v="3665.44"/>
    <n v="92327183.770000085"/>
    <n v="92327183.770000085"/>
    <s v="Dubai"/>
  </r>
  <r>
    <s v="ORD101401"/>
    <s v="HP Pavilion Laptop"/>
    <x v="3"/>
    <x v="3"/>
    <x v="1"/>
    <x v="4"/>
    <n v="16444.939999999999"/>
    <n v="1"/>
    <x v="1401"/>
    <x v="62"/>
    <n v="2607"/>
    <x v="286"/>
    <m/>
    <m/>
    <s v="Jumia"/>
    <s v="Jum"/>
    <n v="99349.3"/>
    <n v="57542997.559999913"/>
    <n v="57542997.559999913"/>
    <s v="Riyadh"/>
  </r>
  <r>
    <s v="ORD101402"/>
    <s v="Dell Inspiron 3501"/>
    <x v="3"/>
    <x v="8"/>
    <x v="0"/>
    <x v="2"/>
    <n v="3915.32"/>
    <n v="1"/>
    <x v="1402"/>
    <x v="41"/>
    <n v="487"/>
    <x v="349"/>
    <m/>
    <m/>
    <s v="sq"/>
    <s v="sq"/>
    <n v="26648.76"/>
    <n v="57542997.559999913"/>
    <n v="57542997.559999913"/>
    <s v="Casablanca"/>
  </r>
  <r>
    <s v="ORD101403"/>
    <s v="Bluetooth Headset"/>
    <x v="2"/>
    <x v="2"/>
    <x v="2"/>
    <x v="2"/>
    <n v="13719.26"/>
    <n v="4"/>
    <x v="1403"/>
    <x v="272"/>
    <n v="4184"/>
    <x v="134"/>
    <m/>
    <m/>
    <s v="Amazon"/>
    <s v="Amazon"/>
    <n v="26648.76"/>
    <n v="29200970.130000021"/>
    <n v="29200970.130000021"/>
    <s v="Casablanca"/>
  </r>
  <r>
    <s v="ORD101404"/>
    <s v="Dell Inspiron 3501"/>
    <x v="3"/>
    <x v="8"/>
    <x v="0"/>
    <x v="3"/>
    <n v="18987.62"/>
    <n v="4"/>
    <x v="1404"/>
    <x v="336"/>
    <n v="633"/>
    <x v="345"/>
    <m/>
    <m/>
    <s v="sq"/>
    <s v="sq"/>
    <n v="3665.44"/>
    <n v="57542997.559999913"/>
    <n v="57542997.559999913"/>
    <s v="Dubai"/>
  </r>
  <r>
    <s v="ORD101405"/>
    <s v="Adidas Running Shoes"/>
    <x v="1"/>
    <x v="9"/>
    <x v="0"/>
    <x v="1"/>
    <n v="12916.02"/>
    <n v="1"/>
    <x v="1405"/>
    <x v="372"/>
    <n v="4767"/>
    <x v="246"/>
    <m/>
    <m/>
    <s v="sq"/>
    <s v="sq"/>
    <n v="13290.4"/>
    <n v="91504159.730000004"/>
    <n v="91504159.730000004"/>
    <s v="Alexandria"/>
  </r>
  <r>
    <s v="ORD101406"/>
    <s v="Xiaomi Redmi Note 12"/>
    <x v="0"/>
    <x v="7"/>
    <x v="1"/>
    <x v="5"/>
    <n v="9431.17"/>
    <n v="1"/>
    <x v="1406"/>
    <x v="35"/>
    <n v="32"/>
    <x v="139"/>
    <m/>
    <m/>
    <s v="Jumia"/>
    <s v="Jum"/>
    <n v="27872.98"/>
    <n v="92327183.770000085"/>
    <n v="92327183.770000085"/>
    <s v="Giza"/>
  </r>
  <r>
    <s v="ORD101407"/>
    <s v="Samsung Galaxy A14"/>
    <x v="0"/>
    <x v="0"/>
    <x v="0"/>
    <x v="2"/>
    <n v="10227.83"/>
    <n v="3"/>
    <x v="1407"/>
    <x v="141"/>
    <n v="4650"/>
    <x v="313"/>
    <m/>
    <m/>
    <s v="sq"/>
    <s v="sq"/>
    <n v="26648.76"/>
    <n v="92327183.770000085"/>
    <n v="92327183.770000085"/>
    <s v="Casablanca"/>
  </r>
  <r>
    <s v="ORD101408"/>
    <s v="Adidas Running Shoes"/>
    <x v="1"/>
    <x v="9"/>
    <x v="2"/>
    <x v="1"/>
    <n v="1471.8"/>
    <n v="3"/>
    <x v="1408"/>
    <x v="55"/>
    <n v="1587"/>
    <x v="153"/>
    <m/>
    <m/>
    <s v="Amazon"/>
    <s v="Amazon"/>
    <n v="13290.4"/>
    <n v="91504159.730000004"/>
    <n v="91504159.730000004"/>
    <s v="Alexandria"/>
  </r>
  <r>
    <s v="ORD101409"/>
    <s v="Bluetooth Headset"/>
    <x v="2"/>
    <x v="2"/>
    <x v="0"/>
    <x v="3"/>
    <n v="2778.57"/>
    <n v="3"/>
    <x v="1409"/>
    <x v="61"/>
    <n v="2839"/>
    <x v="71"/>
    <m/>
    <m/>
    <s v="sq"/>
    <s v="sq"/>
    <n v="3665.44"/>
    <n v="29200970.130000021"/>
    <n v="29200970.130000021"/>
    <s v="Dubai"/>
  </r>
  <r>
    <s v="ORD101410"/>
    <s v="Smartwatch FitPro"/>
    <x v="4"/>
    <x v="6"/>
    <x v="1"/>
    <x v="3"/>
    <n v="12151.44"/>
    <n v="5"/>
    <x v="1410"/>
    <x v="58"/>
    <n v="2176"/>
    <x v="205"/>
    <m/>
    <m/>
    <s v="Jumia"/>
    <s v="Jum"/>
    <n v="3665.44"/>
    <n v="31420413.200000018"/>
    <n v="31420413.200000018"/>
    <s v="Dubai"/>
  </r>
  <r>
    <s v="ORD101411"/>
    <s v="Adidas Running Shoes"/>
    <x v="1"/>
    <x v="9"/>
    <x v="1"/>
    <x v="1"/>
    <n v="12141.65"/>
    <n v="5"/>
    <x v="1411"/>
    <x v="345"/>
    <n v="4580"/>
    <x v="54"/>
    <m/>
    <m/>
    <s v="Jumia"/>
    <s v="Jum"/>
    <n v="13290.4"/>
    <n v="91504159.730000004"/>
    <n v="91504159.730000004"/>
    <s v="Alexandria"/>
  </r>
  <r>
    <s v="ORD101412"/>
    <s v="Smartwatch FitPro"/>
    <x v="4"/>
    <x v="6"/>
    <x v="1"/>
    <x v="1"/>
    <n v="13095.68"/>
    <n v="5"/>
    <x v="1412"/>
    <x v="297"/>
    <n v="1822"/>
    <x v="311"/>
    <m/>
    <m/>
    <s v="Jumia"/>
    <s v="Jum"/>
    <n v="13290.4"/>
    <n v="31420413.200000018"/>
    <n v="31420413.200000018"/>
    <s v="Alexandria"/>
  </r>
  <r>
    <s v="ORD101413"/>
    <s v="Xiaomi Redmi Note 12"/>
    <x v="0"/>
    <x v="7"/>
    <x v="2"/>
    <x v="0"/>
    <n v="8740.77"/>
    <n v="3"/>
    <x v="1413"/>
    <x v="216"/>
    <n v="4455"/>
    <x v="161"/>
    <m/>
    <m/>
    <s v="Amazon"/>
    <s v="Amazon"/>
    <n v="16284.02"/>
    <n v="92327183.770000085"/>
    <n v="92327183.770000085"/>
    <s v="Cairo"/>
  </r>
  <r>
    <s v="ORD101414"/>
    <s v="Bluetooth Headset"/>
    <x v="2"/>
    <x v="2"/>
    <x v="1"/>
    <x v="4"/>
    <n v="12257.83"/>
    <n v="4"/>
    <x v="1414"/>
    <x v="224"/>
    <n v="1022"/>
    <x v="332"/>
    <m/>
    <m/>
    <s v="Jumia"/>
    <s v="Jum"/>
    <n v="99349.3"/>
    <n v="29200970.130000021"/>
    <n v="29200970.130000021"/>
    <s v="Riyadh"/>
  </r>
  <r>
    <s v="ORD101415"/>
    <s v="Xiaomi Redmi Note 12"/>
    <x v="0"/>
    <x v="7"/>
    <x v="2"/>
    <x v="4"/>
    <n v="1943.08"/>
    <n v="3"/>
    <x v="1415"/>
    <x v="98"/>
    <n v="2124"/>
    <x v="72"/>
    <m/>
    <m/>
    <s v="Amazon"/>
    <s v="Amazon"/>
    <n v="99349.3"/>
    <n v="92327183.770000085"/>
    <n v="92327183.770000085"/>
    <s v="Riyadh"/>
  </r>
  <r>
    <s v="ORD101416"/>
    <s v="Adidas Running Shoes"/>
    <x v="1"/>
    <x v="9"/>
    <x v="2"/>
    <x v="0"/>
    <n v="6779.81"/>
    <n v="5"/>
    <x v="1416"/>
    <x v="45"/>
    <n v="244"/>
    <x v="174"/>
    <m/>
    <m/>
    <s v="Amazon"/>
    <s v="Amazon"/>
    <n v="16284.02"/>
    <n v="91504159.730000004"/>
    <n v="91504159.730000004"/>
    <s v="Cairo"/>
  </r>
  <r>
    <s v="ORD101417"/>
    <s v="HP Pavilion Laptop"/>
    <x v="3"/>
    <x v="3"/>
    <x v="1"/>
    <x v="0"/>
    <n v="8570.93"/>
    <n v="1"/>
    <x v="1417"/>
    <x v="24"/>
    <n v="2459"/>
    <x v="248"/>
    <m/>
    <m/>
    <s v="Jumia"/>
    <s v="Jum"/>
    <n v="16284.02"/>
    <n v="57542997.559999913"/>
    <n v="57542997.559999913"/>
    <s v="Cairo"/>
  </r>
  <r>
    <s v="ORD101418"/>
    <s v="Smartwatch FitPro"/>
    <x v="4"/>
    <x v="6"/>
    <x v="2"/>
    <x v="0"/>
    <n v="12060.67"/>
    <n v="5"/>
    <x v="1418"/>
    <x v="101"/>
    <n v="1661"/>
    <x v="80"/>
    <m/>
    <m/>
    <s v="Amazon"/>
    <s v="Amazon"/>
    <n v="16284.02"/>
    <n v="31420413.200000018"/>
    <n v="31420413.200000018"/>
    <s v="Cairo"/>
  </r>
  <r>
    <s v="ORD101419"/>
    <s v="Smartwatch FitPro"/>
    <x v="4"/>
    <x v="6"/>
    <x v="1"/>
    <x v="2"/>
    <n v="8616.7099999999991"/>
    <n v="4"/>
    <x v="1419"/>
    <x v="382"/>
    <n v="3153"/>
    <x v="320"/>
    <m/>
    <m/>
    <s v="Jumia"/>
    <s v="Jum"/>
    <n v="26648.76"/>
    <n v="31420413.200000018"/>
    <n v="31420413.200000018"/>
    <s v="Casablanca"/>
  </r>
  <r>
    <s v="ORD101420"/>
    <s v="HP Pavilion Laptop"/>
    <x v="3"/>
    <x v="3"/>
    <x v="1"/>
    <x v="2"/>
    <n v="9912.2900000000009"/>
    <n v="4"/>
    <x v="1420"/>
    <x v="18"/>
    <n v="1942"/>
    <x v="186"/>
    <m/>
    <m/>
    <s v="Jumia"/>
    <s v="Jum"/>
    <n v="26648.76"/>
    <n v="57542997.559999913"/>
    <n v="57542997.559999913"/>
    <s v="Casablanca"/>
  </r>
  <r>
    <s v="ORD101421"/>
    <s v="Adidas Running Shoes"/>
    <x v="1"/>
    <x v="9"/>
    <x v="2"/>
    <x v="2"/>
    <n v="16866.95"/>
    <n v="4"/>
    <x v="1421"/>
    <x v="54"/>
    <n v="3363"/>
    <x v="215"/>
    <m/>
    <m/>
    <s v="Amazon"/>
    <s v="Amazon"/>
    <n v="26648.76"/>
    <n v="91504159.730000004"/>
    <n v="91504159.730000004"/>
    <s v="Casablanca"/>
  </r>
  <r>
    <s v="ORD101422"/>
    <s v="Samsung Galaxy A14"/>
    <x v="0"/>
    <x v="0"/>
    <x v="2"/>
    <x v="3"/>
    <n v="7520.54"/>
    <n v="4"/>
    <x v="1422"/>
    <x v="333"/>
    <n v="3205"/>
    <x v="333"/>
    <m/>
    <m/>
    <s v="Amazon"/>
    <s v="Amazon"/>
    <n v="3665.44"/>
    <n v="92327183.770000085"/>
    <n v="92327183.770000085"/>
    <s v="Dubai"/>
  </r>
  <r>
    <s v="ORD101423"/>
    <s v="Samsung Galaxy A14"/>
    <x v="0"/>
    <x v="0"/>
    <x v="2"/>
    <x v="4"/>
    <n v="16583.7"/>
    <n v="3"/>
    <x v="1423"/>
    <x v="313"/>
    <n v="4597"/>
    <x v="269"/>
    <m/>
    <m/>
    <s v="Amazon"/>
    <s v="Amazon"/>
    <n v="99349.3"/>
    <n v="92327183.770000085"/>
    <n v="92327183.770000085"/>
    <s v="Riyadh"/>
  </r>
  <r>
    <s v="ORD101424"/>
    <s v="Adidas Running Shoes"/>
    <x v="1"/>
    <x v="9"/>
    <x v="2"/>
    <x v="4"/>
    <n v="10660.65"/>
    <n v="3"/>
    <x v="1424"/>
    <x v="302"/>
    <n v="4575"/>
    <x v="61"/>
    <m/>
    <m/>
    <s v="Amazon"/>
    <s v="Amazon"/>
    <n v="99349.3"/>
    <n v="91504159.730000004"/>
    <n v="91504159.730000004"/>
    <s v="Riyadh"/>
  </r>
  <r>
    <s v="ORD101425"/>
    <s v="Adidas Running Shoes"/>
    <x v="1"/>
    <x v="9"/>
    <x v="0"/>
    <x v="4"/>
    <n v="11423.37"/>
    <n v="2"/>
    <x v="1425"/>
    <x v="315"/>
    <n v="3525"/>
    <x v="190"/>
    <m/>
    <m/>
    <s v="sq"/>
    <s v="sq"/>
    <n v="99349.3"/>
    <n v="91504159.730000004"/>
    <n v="91504159.730000004"/>
    <s v="Riyadh"/>
  </r>
  <r>
    <s v="ORD101426"/>
    <s v="iPhone 13"/>
    <x v="0"/>
    <x v="4"/>
    <x v="0"/>
    <x v="3"/>
    <n v="7353.75"/>
    <n v="1"/>
    <x v="1426"/>
    <x v="338"/>
    <n v="3205"/>
    <x v="346"/>
    <m/>
    <m/>
    <s v="sq"/>
    <s v="sq"/>
    <n v="3665.44"/>
    <n v="92327183.770000085"/>
    <n v="92327183.770000085"/>
    <s v="Dubai"/>
  </r>
  <r>
    <s v="ORD101427"/>
    <s v="Adidas Running Shoes"/>
    <x v="1"/>
    <x v="9"/>
    <x v="0"/>
    <x v="4"/>
    <n v="12870.07"/>
    <n v="1"/>
    <x v="1427"/>
    <x v="256"/>
    <n v="3046"/>
    <x v="213"/>
    <m/>
    <m/>
    <s v="sq"/>
    <s v="sq"/>
    <n v="99349.3"/>
    <n v="91504159.730000004"/>
    <n v="91504159.730000004"/>
    <s v="Riyadh"/>
  </r>
  <r>
    <s v="ORD101428"/>
    <s v="Bluetooth Headset"/>
    <x v="2"/>
    <x v="2"/>
    <x v="1"/>
    <x v="0"/>
    <n v="1539.96"/>
    <n v="5"/>
    <x v="1428"/>
    <x v="233"/>
    <n v="2616"/>
    <x v="93"/>
    <m/>
    <m/>
    <s v="Jumia"/>
    <s v="Jum"/>
    <n v="16284.02"/>
    <n v="29200970.130000021"/>
    <n v="29200970.130000021"/>
    <s v="Cairo"/>
  </r>
  <r>
    <s v="ORD101429"/>
    <s v="HP Pavilion Laptop"/>
    <x v="3"/>
    <x v="3"/>
    <x v="0"/>
    <x v="1"/>
    <n v="11112.44"/>
    <n v="1"/>
    <x v="1429"/>
    <x v="221"/>
    <n v="1286"/>
    <x v="175"/>
    <m/>
    <m/>
    <s v="sq"/>
    <s v="sq"/>
    <n v="13290.4"/>
    <n v="57542997.559999913"/>
    <n v="57542997.559999913"/>
    <s v="Alexandria"/>
  </r>
  <r>
    <s v="ORD101430"/>
    <s v="HP Pavilion Laptop"/>
    <x v="3"/>
    <x v="3"/>
    <x v="0"/>
    <x v="2"/>
    <n v="15996.6"/>
    <n v="4"/>
    <x v="1430"/>
    <x v="170"/>
    <n v="396"/>
    <x v="295"/>
    <m/>
    <m/>
    <s v="sq"/>
    <s v="sq"/>
    <n v="26648.76"/>
    <n v="57542997.559999913"/>
    <n v="57542997.559999913"/>
    <s v="Casablanca"/>
  </r>
  <r>
    <s v="ORD101431"/>
    <s v="Nike Air Max"/>
    <x v="1"/>
    <x v="1"/>
    <x v="1"/>
    <x v="3"/>
    <n v="212.01"/>
    <n v="5"/>
    <x v="1431"/>
    <x v="188"/>
    <n v="2177"/>
    <x v="233"/>
    <m/>
    <m/>
    <s v="Jumia"/>
    <s v="Jum"/>
    <n v="3665.44"/>
    <n v="91504159.730000004"/>
    <n v="91504159.730000004"/>
    <s v="Dubai"/>
  </r>
  <r>
    <s v="ORD101432"/>
    <s v="iPhone 13"/>
    <x v="0"/>
    <x v="4"/>
    <x v="0"/>
    <x v="0"/>
    <n v="12541.86"/>
    <n v="2"/>
    <x v="1432"/>
    <x v="111"/>
    <n v="1938"/>
    <x v="317"/>
    <m/>
    <m/>
    <s v="sq"/>
    <s v="sq"/>
    <n v="16284.02"/>
    <n v="92327183.770000085"/>
    <n v="92327183.770000085"/>
    <s v="Cairo"/>
  </r>
  <r>
    <s v="ORD101433"/>
    <s v="T-shirt Cotton"/>
    <x v="1"/>
    <x v="5"/>
    <x v="1"/>
    <x v="1"/>
    <n v="11809.77"/>
    <n v="5"/>
    <x v="1433"/>
    <x v="276"/>
    <n v="1422"/>
    <x v="334"/>
    <m/>
    <m/>
    <s v="Jumia"/>
    <s v="Jum"/>
    <n v="13290.4"/>
    <n v="91504159.730000004"/>
    <n v="91504159.730000004"/>
    <s v="Alexandria"/>
  </r>
  <r>
    <s v="ORD101434"/>
    <s v="HP Pavilion Laptop"/>
    <x v="3"/>
    <x v="3"/>
    <x v="0"/>
    <x v="1"/>
    <n v="10260.879999999999"/>
    <n v="5"/>
    <x v="1434"/>
    <x v="236"/>
    <n v="14"/>
    <x v="206"/>
    <m/>
    <m/>
    <s v="sq"/>
    <s v="sq"/>
    <n v="13290.4"/>
    <n v="57542997.559999913"/>
    <n v="57542997.559999913"/>
    <s v="Alexandria"/>
  </r>
  <r>
    <s v="ORD101435"/>
    <s v="Smartwatch FitPro"/>
    <x v="4"/>
    <x v="6"/>
    <x v="1"/>
    <x v="5"/>
    <n v="9533.6299999999992"/>
    <n v="3"/>
    <x v="1435"/>
    <x v="229"/>
    <n v="80"/>
    <x v="27"/>
    <m/>
    <m/>
    <s v="Jumia"/>
    <s v="Jum"/>
    <n v="27872.98"/>
    <n v="31420413.200000018"/>
    <n v="31420413.200000018"/>
    <s v="Giza"/>
  </r>
  <r>
    <s v="ORD101436"/>
    <s v="T-shirt Cotton"/>
    <x v="1"/>
    <x v="5"/>
    <x v="0"/>
    <x v="5"/>
    <n v="16204.04"/>
    <n v="2"/>
    <x v="1436"/>
    <x v="284"/>
    <n v="2385"/>
    <x v="212"/>
    <m/>
    <m/>
    <s v="sq"/>
    <s v="sq"/>
    <n v="27872.98"/>
    <n v="91504159.730000004"/>
    <n v="91504159.730000004"/>
    <s v="Giza"/>
  </r>
  <r>
    <s v="ORD101437"/>
    <s v="iPhone 13"/>
    <x v="0"/>
    <x v="4"/>
    <x v="0"/>
    <x v="0"/>
    <n v="8686.64"/>
    <n v="2"/>
    <x v="1437"/>
    <x v="357"/>
    <n v="4290"/>
    <x v="220"/>
    <m/>
    <m/>
    <s v="sq"/>
    <s v="sq"/>
    <n v="16284.02"/>
    <n v="92327183.770000085"/>
    <n v="92327183.770000085"/>
    <s v="Cairo"/>
  </r>
  <r>
    <s v="ORD101438"/>
    <s v="HP Pavilion Laptop"/>
    <x v="3"/>
    <x v="3"/>
    <x v="1"/>
    <x v="2"/>
    <n v="1549.09"/>
    <n v="4"/>
    <x v="1438"/>
    <x v="157"/>
    <n v="1893"/>
    <x v="254"/>
    <m/>
    <m/>
    <s v="Jumia"/>
    <s v="Jum"/>
    <n v="26648.76"/>
    <n v="57542997.559999913"/>
    <n v="57542997.559999913"/>
    <s v="Casablanca"/>
  </r>
  <r>
    <s v="ORD101439"/>
    <s v="Bluetooth Headset"/>
    <x v="2"/>
    <x v="2"/>
    <x v="0"/>
    <x v="0"/>
    <n v="7997.84"/>
    <n v="4"/>
    <x v="1439"/>
    <x v="189"/>
    <n v="3809"/>
    <x v="16"/>
    <m/>
    <m/>
    <s v="sq"/>
    <s v="sq"/>
    <n v="16284.02"/>
    <n v="29200970.130000021"/>
    <n v="29200970.130000021"/>
    <s v="Cairo"/>
  </r>
  <r>
    <s v="ORD101440"/>
    <s v="Dell Inspiron 3501"/>
    <x v="3"/>
    <x v="8"/>
    <x v="2"/>
    <x v="0"/>
    <n v="9724.77"/>
    <n v="3"/>
    <x v="1440"/>
    <x v="241"/>
    <n v="4906"/>
    <x v="110"/>
    <m/>
    <m/>
    <s v="Amazon"/>
    <s v="Amazon"/>
    <n v="16284.02"/>
    <n v="57542997.559999913"/>
    <n v="57542997.559999913"/>
    <s v="Cairo"/>
  </r>
  <r>
    <s v="ORD101441"/>
    <s v="T-shirt Cotton"/>
    <x v="1"/>
    <x v="5"/>
    <x v="2"/>
    <x v="1"/>
    <n v="1930.42"/>
    <n v="4"/>
    <x v="1441"/>
    <x v="339"/>
    <n v="1636"/>
    <x v="282"/>
    <m/>
    <m/>
    <s v="Amazon"/>
    <s v="Amazon"/>
    <n v="13290.4"/>
    <n v="91504159.730000004"/>
    <n v="91504159.730000004"/>
    <s v="Alexandria"/>
  </r>
  <r>
    <s v="ORD101442"/>
    <s v="Bluetooth Headset"/>
    <x v="2"/>
    <x v="2"/>
    <x v="1"/>
    <x v="2"/>
    <n v="19189.740000000002"/>
    <n v="5"/>
    <x v="1442"/>
    <x v="129"/>
    <n v="529"/>
    <x v="30"/>
    <m/>
    <m/>
    <s v="Jumia"/>
    <s v="Jum"/>
    <n v="26648.76"/>
    <n v="29200970.130000021"/>
    <n v="29200970.130000021"/>
    <s v="Casablanca"/>
  </r>
  <r>
    <s v="ORD101443"/>
    <s v="Dell Inspiron 3501"/>
    <x v="3"/>
    <x v="8"/>
    <x v="2"/>
    <x v="3"/>
    <n v="19436.36"/>
    <n v="5"/>
    <x v="1443"/>
    <x v="318"/>
    <n v="3092"/>
    <x v="257"/>
    <m/>
    <m/>
    <s v="Amazon"/>
    <s v="Amazon"/>
    <n v="3665.44"/>
    <n v="57542997.559999913"/>
    <n v="57542997.559999913"/>
    <s v="Dubai"/>
  </r>
  <r>
    <s v="ORD101444"/>
    <s v="iPhone 13"/>
    <x v="0"/>
    <x v="4"/>
    <x v="0"/>
    <x v="0"/>
    <n v="5844.32"/>
    <n v="3"/>
    <x v="1444"/>
    <x v="228"/>
    <n v="4820"/>
    <x v="78"/>
    <m/>
    <m/>
    <s v="sq"/>
    <s v="sq"/>
    <n v="16284.02"/>
    <n v="92327183.770000085"/>
    <n v="92327183.770000085"/>
    <s v="Cairo"/>
  </r>
  <r>
    <s v="ORD101445"/>
    <s v="Smartwatch FitPro"/>
    <x v="4"/>
    <x v="6"/>
    <x v="2"/>
    <x v="1"/>
    <n v="6348.91"/>
    <n v="4"/>
    <x v="1445"/>
    <x v="56"/>
    <n v="4099"/>
    <x v="296"/>
    <m/>
    <m/>
    <s v="Amazon"/>
    <s v="Amazon"/>
    <n v="13290.4"/>
    <n v="31420413.200000018"/>
    <n v="31420413.200000018"/>
    <s v="Alexandria"/>
  </r>
  <r>
    <s v="ORD101446"/>
    <s v="Nike Air Max"/>
    <x v="1"/>
    <x v="1"/>
    <x v="1"/>
    <x v="2"/>
    <n v="13039.39"/>
    <n v="5"/>
    <x v="1446"/>
    <x v="0"/>
    <n v="4945"/>
    <x v="306"/>
    <m/>
    <m/>
    <s v="Jumia"/>
    <s v="Jum"/>
    <n v="26648.76"/>
    <n v="91504159.730000004"/>
    <n v="91504159.730000004"/>
    <s v="Casablanca"/>
  </r>
  <r>
    <s v="ORD101447"/>
    <s v="iPhone 13"/>
    <x v="0"/>
    <x v="4"/>
    <x v="2"/>
    <x v="4"/>
    <n v="5498.55"/>
    <n v="3"/>
    <x v="1447"/>
    <x v="291"/>
    <n v="1000"/>
    <x v="246"/>
    <m/>
    <m/>
    <s v="Amazon"/>
    <s v="Amazon"/>
    <n v="99349.3"/>
    <n v="92327183.770000085"/>
    <n v="92327183.770000085"/>
    <s v="Riyadh"/>
  </r>
  <r>
    <s v="ORD101448"/>
    <s v="Dell Inspiron 3501"/>
    <x v="3"/>
    <x v="8"/>
    <x v="2"/>
    <x v="5"/>
    <n v="3772.89"/>
    <n v="4"/>
    <x v="1448"/>
    <x v="329"/>
    <n v="4332"/>
    <x v="181"/>
    <m/>
    <m/>
    <s v="Amazon"/>
    <s v="Amazon"/>
    <n v="27872.98"/>
    <n v="57542997.559999913"/>
    <n v="57542997.559999913"/>
    <s v="Giza"/>
  </r>
  <r>
    <s v="ORD101449"/>
    <s v="Adidas Running Shoes"/>
    <x v="1"/>
    <x v="9"/>
    <x v="1"/>
    <x v="4"/>
    <n v="235.04"/>
    <n v="5"/>
    <x v="1449"/>
    <x v="271"/>
    <n v="543"/>
    <x v="293"/>
    <m/>
    <m/>
    <s v="Jumia"/>
    <s v="Jum"/>
    <n v="99349.3"/>
    <n v="91504159.730000004"/>
    <n v="91504159.730000004"/>
    <s v="Riyadh"/>
  </r>
  <r>
    <s v="ORD101450"/>
    <s v="Bluetooth Headset"/>
    <x v="2"/>
    <x v="2"/>
    <x v="1"/>
    <x v="2"/>
    <n v="2767.31"/>
    <n v="1"/>
    <x v="1450"/>
    <x v="195"/>
    <n v="2421"/>
    <x v="146"/>
    <m/>
    <m/>
    <s v="Jumia"/>
    <s v="Jum"/>
    <n v="26648.76"/>
    <n v="29200970.130000021"/>
    <n v="29200970.130000021"/>
    <s v="Casablanca"/>
  </r>
  <r>
    <s v="ORD101451"/>
    <s v="Smartwatch FitPro"/>
    <x v="4"/>
    <x v="6"/>
    <x v="1"/>
    <x v="3"/>
    <n v="12207.43"/>
    <n v="2"/>
    <x v="1451"/>
    <x v="154"/>
    <n v="4954"/>
    <x v="177"/>
    <m/>
    <m/>
    <s v="Jumia"/>
    <s v="Jum"/>
    <n v="3665.44"/>
    <n v="31420413.200000018"/>
    <n v="31420413.200000018"/>
    <s v="Dubai"/>
  </r>
  <r>
    <s v="ORD101452"/>
    <s v="Nike Air Max"/>
    <x v="1"/>
    <x v="1"/>
    <x v="1"/>
    <x v="5"/>
    <n v="1283.45"/>
    <n v="5"/>
    <x v="1452"/>
    <x v="189"/>
    <n v="2613"/>
    <x v="150"/>
    <m/>
    <m/>
    <s v="Jumia"/>
    <s v="Jum"/>
    <n v="27872.98"/>
    <n v="91504159.730000004"/>
    <n v="91504159.730000004"/>
    <s v="Giza"/>
  </r>
  <r>
    <s v="ORD101453"/>
    <s v="Dell Inspiron 3501"/>
    <x v="3"/>
    <x v="8"/>
    <x v="2"/>
    <x v="2"/>
    <n v="18680.11"/>
    <n v="4"/>
    <x v="1453"/>
    <x v="108"/>
    <n v="316"/>
    <x v="160"/>
    <m/>
    <m/>
    <s v="Amazon"/>
    <s v="Amazon"/>
    <n v="26648.76"/>
    <n v="57542997.559999913"/>
    <n v="57542997.559999913"/>
    <s v="Casablanca"/>
  </r>
  <r>
    <s v="ORD101454"/>
    <s v="Samsung Galaxy A14"/>
    <x v="0"/>
    <x v="0"/>
    <x v="1"/>
    <x v="1"/>
    <n v="19435.88"/>
    <n v="1"/>
    <x v="1454"/>
    <x v="333"/>
    <n v="3447"/>
    <x v="36"/>
    <m/>
    <m/>
    <s v="Jumia"/>
    <s v="Jum"/>
    <n v="13290.4"/>
    <n v="92327183.770000085"/>
    <n v="92327183.770000085"/>
    <s v="Alexandria"/>
  </r>
  <r>
    <s v="ORD101455"/>
    <s v="Dell Inspiron 3501"/>
    <x v="3"/>
    <x v="8"/>
    <x v="1"/>
    <x v="5"/>
    <n v="16946.73"/>
    <n v="5"/>
    <x v="1455"/>
    <x v="273"/>
    <n v="2669"/>
    <x v="96"/>
    <m/>
    <m/>
    <s v="Jumia"/>
    <s v="Jum"/>
    <n v="27872.98"/>
    <n v="57542997.559999913"/>
    <n v="57542997.559999913"/>
    <s v="Giza"/>
  </r>
  <r>
    <s v="ORD101456"/>
    <s v="Bluetooth Headset"/>
    <x v="2"/>
    <x v="2"/>
    <x v="2"/>
    <x v="1"/>
    <n v="12424.66"/>
    <n v="1"/>
    <x v="1456"/>
    <x v="103"/>
    <n v="4791"/>
    <x v="144"/>
    <m/>
    <m/>
    <s v="Amazon"/>
    <s v="Amazon"/>
    <n v="13290.4"/>
    <n v="29200970.130000021"/>
    <n v="29200970.130000021"/>
    <s v="Alexandria"/>
  </r>
  <r>
    <s v="ORD101457"/>
    <s v="Smartwatch FitPro"/>
    <x v="4"/>
    <x v="6"/>
    <x v="0"/>
    <x v="0"/>
    <n v="8329.39"/>
    <n v="5"/>
    <x v="1457"/>
    <x v="157"/>
    <n v="161"/>
    <x v="160"/>
    <m/>
    <m/>
    <s v="sq"/>
    <s v="sq"/>
    <n v="16284.02"/>
    <n v="31420413.200000018"/>
    <n v="31420413.200000018"/>
    <s v="Cairo"/>
  </r>
  <r>
    <s v="ORD101458"/>
    <s v="HP Pavilion Laptop"/>
    <x v="3"/>
    <x v="3"/>
    <x v="2"/>
    <x v="3"/>
    <n v="5573.82"/>
    <n v="3"/>
    <x v="1458"/>
    <x v="270"/>
    <n v="3398"/>
    <x v="204"/>
    <m/>
    <m/>
    <s v="Amazon"/>
    <s v="Amazon"/>
    <n v="3665.44"/>
    <n v="57542997.559999913"/>
    <n v="57542997.559999913"/>
    <s v="Dubai"/>
  </r>
  <r>
    <s v="ORD101459"/>
    <s v="Bluetooth Headset"/>
    <x v="2"/>
    <x v="2"/>
    <x v="1"/>
    <x v="5"/>
    <n v="19797.96"/>
    <n v="1"/>
    <x v="1459"/>
    <x v="334"/>
    <n v="189"/>
    <x v="205"/>
    <m/>
    <m/>
    <s v="Jumia"/>
    <s v="Jum"/>
    <n v="27872.98"/>
    <n v="29200970.130000021"/>
    <n v="29200970.130000021"/>
    <s v="Giza"/>
  </r>
  <r>
    <s v="ORD101460"/>
    <s v="T-shirt Cotton"/>
    <x v="1"/>
    <x v="5"/>
    <x v="1"/>
    <x v="0"/>
    <n v="16523.22"/>
    <n v="5"/>
    <x v="1460"/>
    <x v="6"/>
    <n v="1698"/>
    <x v="86"/>
    <m/>
    <m/>
    <s v="Jumia"/>
    <s v="Jum"/>
    <n v="16284.02"/>
    <n v="91504159.730000004"/>
    <n v="91504159.730000004"/>
    <s v="Cairo"/>
  </r>
  <r>
    <s v="ORD101461"/>
    <s v="Xiaomi Redmi Note 12"/>
    <x v="0"/>
    <x v="7"/>
    <x v="1"/>
    <x v="5"/>
    <n v="8638.59"/>
    <n v="4"/>
    <x v="1461"/>
    <x v="334"/>
    <n v="1237"/>
    <x v="341"/>
    <m/>
    <m/>
    <s v="Jumia"/>
    <s v="Jum"/>
    <n v="27872.98"/>
    <n v="92327183.770000085"/>
    <n v="92327183.770000085"/>
    <s v="Giza"/>
  </r>
  <r>
    <s v="ORD101462"/>
    <s v="T-shirt Cotton"/>
    <x v="1"/>
    <x v="5"/>
    <x v="2"/>
    <x v="1"/>
    <n v="6002.65"/>
    <n v="3"/>
    <x v="1462"/>
    <x v="6"/>
    <n v="4655"/>
    <x v="140"/>
    <m/>
    <m/>
    <s v="Amazon"/>
    <s v="Amazon"/>
    <n v="13290.4"/>
    <n v="91504159.730000004"/>
    <n v="91504159.730000004"/>
    <s v="Alexandria"/>
  </r>
  <r>
    <s v="ORD101463"/>
    <s v="Samsung Galaxy A14"/>
    <x v="0"/>
    <x v="0"/>
    <x v="0"/>
    <x v="4"/>
    <n v="6214.04"/>
    <n v="5"/>
    <x v="1463"/>
    <x v="21"/>
    <n v="2854"/>
    <x v="29"/>
    <m/>
    <m/>
    <s v="sq"/>
    <s v="sq"/>
    <n v="99349.3"/>
    <n v="92327183.770000085"/>
    <n v="92327183.770000085"/>
    <s v="Riyadh"/>
  </r>
  <r>
    <s v="ORD101464"/>
    <s v="Adidas Running Shoes"/>
    <x v="1"/>
    <x v="9"/>
    <x v="0"/>
    <x v="3"/>
    <n v="6236.29"/>
    <n v="2"/>
    <x v="1464"/>
    <x v="59"/>
    <n v="3037"/>
    <x v="263"/>
    <m/>
    <m/>
    <s v="sq"/>
    <s v="sq"/>
    <n v="3665.44"/>
    <n v="91504159.730000004"/>
    <n v="91504159.730000004"/>
    <s v="Dubai"/>
  </r>
  <r>
    <s v="ORD101465"/>
    <s v="Adidas Running Shoes"/>
    <x v="1"/>
    <x v="9"/>
    <x v="1"/>
    <x v="2"/>
    <n v="12596.42"/>
    <n v="1"/>
    <x v="1465"/>
    <x v="330"/>
    <n v="4921"/>
    <x v="299"/>
    <m/>
    <m/>
    <s v="Jumia"/>
    <s v="Jum"/>
    <n v="26648.76"/>
    <n v="91504159.730000004"/>
    <n v="91504159.730000004"/>
    <s v="Casablanca"/>
  </r>
  <r>
    <s v="ORD101466"/>
    <s v="HP Pavilion Laptop"/>
    <x v="3"/>
    <x v="3"/>
    <x v="2"/>
    <x v="1"/>
    <n v="18642.78"/>
    <n v="5"/>
    <x v="1466"/>
    <x v="60"/>
    <n v="4863"/>
    <x v="168"/>
    <m/>
    <m/>
    <s v="Amazon"/>
    <s v="Amazon"/>
    <n v="13290.4"/>
    <n v="57542997.559999913"/>
    <n v="57542997.559999913"/>
    <s v="Alexandria"/>
  </r>
  <r>
    <s v="ORD101467"/>
    <s v="Xiaomi Redmi Note 12"/>
    <x v="0"/>
    <x v="7"/>
    <x v="0"/>
    <x v="4"/>
    <n v="2552.7399999999998"/>
    <n v="1"/>
    <x v="1467"/>
    <x v="207"/>
    <n v="1040"/>
    <x v="108"/>
    <m/>
    <m/>
    <s v="sq"/>
    <s v="sq"/>
    <n v="99349.3"/>
    <n v="92327183.770000085"/>
    <n v="92327183.770000085"/>
    <s v="Riyadh"/>
  </r>
  <r>
    <s v="ORD101468"/>
    <s v="Smartwatch FitPro"/>
    <x v="4"/>
    <x v="6"/>
    <x v="2"/>
    <x v="2"/>
    <n v="2498.2800000000002"/>
    <n v="5"/>
    <x v="1468"/>
    <x v="245"/>
    <n v="2779"/>
    <x v="344"/>
    <m/>
    <m/>
    <s v="Amazon"/>
    <s v="Amazon"/>
    <n v="26648.76"/>
    <n v="31420413.200000018"/>
    <n v="31420413.200000018"/>
    <s v="Casablanca"/>
  </r>
  <r>
    <s v="ORD101469"/>
    <s v="T-shirt Cotton"/>
    <x v="1"/>
    <x v="5"/>
    <x v="0"/>
    <x v="0"/>
    <n v="18484.93"/>
    <n v="4"/>
    <x v="1469"/>
    <x v="45"/>
    <n v="643"/>
    <x v="345"/>
    <m/>
    <m/>
    <s v="sq"/>
    <s v="sq"/>
    <n v="16284.02"/>
    <n v="91504159.730000004"/>
    <n v="91504159.730000004"/>
    <s v="Cairo"/>
  </r>
  <r>
    <s v="ORD101470"/>
    <s v="Xiaomi Redmi Note 12"/>
    <x v="0"/>
    <x v="7"/>
    <x v="2"/>
    <x v="4"/>
    <n v="1555.91"/>
    <n v="1"/>
    <x v="1470"/>
    <x v="252"/>
    <n v="2701"/>
    <x v="174"/>
    <m/>
    <m/>
    <s v="Amazon"/>
    <s v="Amazon"/>
    <n v="99349.3"/>
    <n v="92327183.770000085"/>
    <n v="92327183.770000085"/>
    <s v="Riyadh"/>
  </r>
  <r>
    <s v="ORD101471"/>
    <s v="T-shirt Cotton"/>
    <x v="1"/>
    <x v="5"/>
    <x v="0"/>
    <x v="4"/>
    <n v="11194.85"/>
    <n v="5"/>
    <x v="1471"/>
    <x v="341"/>
    <n v="294"/>
    <x v="191"/>
    <m/>
    <m/>
    <s v="sq"/>
    <s v="sq"/>
    <n v="99349.3"/>
    <n v="91504159.730000004"/>
    <n v="91504159.730000004"/>
    <s v="Riyadh"/>
  </r>
  <r>
    <s v="ORD101472"/>
    <s v="Nike Air Max"/>
    <x v="1"/>
    <x v="1"/>
    <x v="0"/>
    <x v="1"/>
    <n v="6823.52"/>
    <n v="3"/>
    <x v="1472"/>
    <x v="348"/>
    <n v="3661"/>
    <x v="186"/>
    <m/>
    <m/>
    <s v="sq"/>
    <s v="sq"/>
    <n v="13290.4"/>
    <n v="91504159.730000004"/>
    <n v="91504159.730000004"/>
    <s v="Alexandria"/>
  </r>
  <r>
    <s v="ORD101473"/>
    <s v="Smartwatch FitPro"/>
    <x v="4"/>
    <x v="6"/>
    <x v="1"/>
    <x v="5"/>
    <n v="13862.72"/>
    <n v="3"/>
    <x v="1473"/>
    <x v="218"/>
    <n v="1171"/>
    <x v="77"/>
    <m/>
    <m/>
    <s v="Jumia"/>
    <s v="Jum"/>
    <n v="27872.98"/>
    <n v="31420413.200000018"/>
    <n v="31420413.200000018"/>
    <s v="Giza"/>
  </r>
  <r>
    <s v="ORD101474"/>
    <s v="Smartwatch FitPro"/>
    <x v="4"/>
    <x v="6"/>
    <x v="1"/>
    <x v="3"/>
    <n v="7982.59"/>
    <n v="5"/>
    <x v="1474"/>
    <x v="373"/>
    <n v="3413"/>
    <x v="256"/>
    <m/>
    <m/>
    <s v="Jumia"/>
    <s v="Jum"/>
    <n v="3665.44"/>
    <n v="31420413.200000018"/>
    <n v="31420413.200000018"/>
    <s v="Dubai"/>
  </r>
  <r>
    <s v="ORD101475"/>
    <s v="Bluetooth Headset"/>
    <x v="2"/>
    <x v="2"/>
    <x v="0"/>
    <x v="1"/>
    <n v="9011.1299999999992"/>
    <n v="4"/>
    <x v="1475"/>
    <x v="250"/>
    <n v="95"/>
    <x v="201"/>
    <m/>
    <m/>
    <s v="sq"/>
    <s v="sq"/>
    <n v="13290.4"/>
    <n v="29200970.130000021"/>
    <n v="29200970.130000021"/>
    <s v="Alexandria"/>
  </r>
  <r>
    <s v="ORD101476"/>
    <s v="HP Pavilion Laptop"/>
    <x v="3"/>
    <x v="3"/>
    <x v="1"/>
    <x v="4"/>
    <n v="8510.31"/>
    <n v="4"/>
    <x v="1476"/>
    <x v="7"/>
    <n v="362"/>
    <x v="354"/>
    <m/>
    <m/>
    <s v="Jumia"/>
    <s v="Jum"/>
    <n v="99349.3"/>
    <n v="57542997.559999913"/>
    <n v="57542997.559999913"/>
    <s v="Riyadh"/>
  </r>
  <r>
    <s v="ORD101477"/>
    <s v="Adidas Running Shoes"/>
    <x v="1"/>
    <x v="9"/>
    <x v="1"/>
    <x v="5"/>
    <n v="8414.26"/>
    <n v="1"/>
    <x v="1477"/>
    <x v="23"/>
    <n v="4085"/>
    <x v="186"/>
    <m/>
    <m/>
    <s v="Jumia"/>
    <s v="Jum"/>
    <n v="27872.98"/>
    <n v="91504159.730000004"/>
    <n v="91504159.730000004"/>
    <s v="Giza"/>
  </r>
  <r>
    <s v="ORD101478"/>
    <s v="Xiaomi Redmi Note 12"/>
    <x v="0"/>
    <x v="7"/>
    <x v="0"/>
    <x v="5"/>
    <n v="17028.53"/>
    <n v="3"/>
    <x v="1478"/>
    <x v="75"/>
    <n v="4386"/>
    <x v="19"/>
    <m/>
    <m/>
    <s v="sq"/>
    <s v="sq"/>
    <n v="27872.98"/>
    <n v="92327183.770000085"/>
    <n v="92327183.770000085"/>
    <s v="Giza"/>
  </r>
  <r>
    <s v="ORD101479"/>
    <s v="T-shirt Cotton"/>
    <x v="1"/>
    <x v="5"/>
    <x v="2"/>
    <x v="3"/>
    <n v="3927.4"/>
    <n v="5"/>
    <x v="1479"/>
    <x v="371"/>
    <n v="4307"/>
    <x v="166"/>
    <m/>
    <m/>
    <s v="Amazon"/>
    <s v="Amazon"/>
    <n v="3665.44"/>
    <n v="91504159.730000004"/>
    <n v="91504159.730000004"/>
    <s v="Dubai"/>
  </r>
  <r>
    <s v="ORD101480"/>
    <s v="Nike Air Max"/>
    <x v="1"/>
    <x v="1"/>
    <x v="2"/>
    <x v="3"/>
    <n v="5855.68"/>
    <n v="4"/>
    <x v="1480"/>
    <x v="292"/>
    <n v="4477"/>
    <x v="275"/>
    <m/>
    <m/>
    <s v="Amazon"/>
    <s v="Amazon"/>
    <n v="3665.44"/>
    <n v="91504159.730000004"/>
    <n v="91504159.730000004"/>
    <s v="Dubai"/>
  </r>
  <r>
    <s v="ORD101481"/>
    <s v="Dell Inspiron 3501"/>
    <x v="3"/>
    <x v="8"/>
    <x v="2"/>
    <x v="1"/>
    <n v="18262.38"/>
    <n v="4"/>
    <x v="1481"/>
    <x v="5"/>
    <n v="3861"/>
    <x v="308"/>
    <m/>
    <m/>
    <s v="Amazon"/>
    <s v="Amazon"/>
    <n v="13290.4"/>
    <n v="57542997.559999913"/>
    <n v="57542997.559999913"/>
    <s v="Alexandria"/>
  </r>
  <r>
    <s v="ORD101482"/>
    <s v="Xiaomi Redmi Note 12"/>
    <x v="0"/>
    <x v="7"/>
    <x v="2"/>
    <x v="0"/>
    <n v="5659.1"/>
    <n v="2"/>
    <x v="1482"/>
    <x v="193"/>
    <n v="985"/>
    <x v="21"/>
    <m/>
    <m/>
    <s v="Amazon"/>
    <s v="Amazon"/>
    <n v="16284.02"/>
    <n v="92327183.770000085"/>
    <n v="92327183.770000085"/>
    <s v="Cairo"/>
  </r>
  <r>
    <s v="ORD101483"/>
    <s v="Xiaomi Redmi Note 12"/>
    <x v="0"/>
    <x v="7"/>
    <x v="2"/>
    <x v="2"/>
    <n v="3098.74"/>
    <n v="2"/>
    <x v="1483"/>
    <x v="132"/>
    <n v="3079"/>
    <x v="204"/>
    <m/>
    <m/>
    <s v="Amazon"/>
    <s v="Amazon"/>
    <n v="26648.76"/>
    <n v="92327183.770000085"/>
    <n v="92327183.770000085"/>
    <s v="Casablanca"/>
  </r>
  <r>
    <s v="ORD101484"/>
    <s v="HP Pavilion Laptop"/>
    <x v="3"/>
    <x v="3"/>
    <x v="1"/>
    <x v="4"/>
    <n v="13867.08"/>
    <n v="5"/>
    <x v="1484"/>
    <x v="192"/>
    <n v="3354"/>
    <x v="276"/>
    <m/>
    <m/>
    <s v="Jumia"/>
    <s v="Jum"/>
    <n v="99349.3"/>
    <n v="57542997.559999913"/>
    <n v="57542997.559999913"/>
    <s v="Riyadh"/>
  </r>
  <r>
    <s v="ORD101485"/>
    <s v="Xiaomi Redmi Note 12"/>
    <x v="0"/>
    <x v="7"/>
    <x v="0"/>
    <x v="1"/>
    <n v="3547"/>
    <n v="3"/>
    <x v="1485"/>
    <x v="306"/>
    <n v="2191"/>
    <x v="271"/>
    <m/>
    <m/>
    <s v="sq"/>
    <s v="sq"/>
    <n v="13290.4"/>
    <n v="92327183.770000085"/>
    <n v="92327183.770000085"/>
    <s v="Alexandria"/>
  </r>
  <r>
    <s v="ORD101486"/>
    <s v="Bluetooth Headset"/>
    <x v="2"/>
    <x v="2"/>
    <x v="2"/>
    <x v="4"/>
    <n v="876.67"/>
    <n v="4"/>
    <x v="1486"/>
    <x v="388"/>
    <n v="3217"/>
    <x v="109"/>
    <m/>
    <m/>
    <s v="Amazon"/>
    <s v="Amazon"/>
    <n v="99349.3"/>
    <n v="29200970.130000021"/>
    <n v="29200970.130000021"/>
    <s v="Riyadh"/>
  </r>
  <r>
    <s v="ORD101487"/>
    <s v="HP Pavilion Laptop"/>
    <x v="3"/>
    <x v="3"/>
    <x v="2"/>
    <x v="5"/>
    <n v="2846.01"/>
    <n v="5"/>
    <x v="1487"/>
    <x v="6"/>
    <n v="930"/>
    <x v="6"/>
    <m/>
    <m/>
    <s v="Amazon"/>
    <s v="Amazon"/>
    <n v="27872.98"/>
    <n v="57542997.559999913"/>
    <n v="57542997.559999913"/>
    <s v="Giza"/>
  </r>
  <r>
    <s v="ORD101488"/>
    <s v="Nike Air Max"/>
    <x v="1"/>
    <x v="1"/>
    <x v="0"/>
    <x v="2"/>
    <n v="7207.35"/>
    <n v="1"/>
    <x v="1488"/>
    <x v="125"/>
    <n v="4276"/>
    <x v="68"/>
    <m/>
    <m/>
    <s v="sq"/>
    <s v="sq"/>
    <n v="26648.76"/>
    <n v="91504159.730000004"/>
    <n v="91504159.730000004"/>
    <s v="Casablanca"/>
  </r>
  <r>
    <s v="ORD101489"/>
    <s v="HP Pavilion Laptop"/>
    <x v="3"/>
    <x v="3"/>
    <x v="0"/>
    <x v="3"/>
    <n v="19165.28"/>
    <n v="1"/>
    <x v="1489"/>
    <x v="136"/>
    <n v="1859"/>
    <x v="3"/>
    <m/>
    <m/>
    <s v="sq"/>
    <s v="sq"/>
    <n v="3665.44"/>
    <n v="57542997.559999913"/>
    <n v="57542997.559999913"/>
    <s v="Dubai"/>
  </r>
  <r>
    <s v="ORD101490"/>
    <s v="iPhone 13"/>
    <x v="0"/>
    <x v="4"/>
    <x v="1"/>
    <x v="1"/>
    <n v="1175.0999999999999"/>
    <n v="1"/>
    <x v="1490"/>
    <x v="247"/>
    <n v="990"/>
    <x v="58"/>
    <m/>
    <m/>
    <s v="Jumia"/>
    <s v="Jum"/>
    <n v="13290.4"/>
    <n v="92327183.770000085"/>
    <n v="92327183.770000085"/>
    <s v="Alexandria"/>
  </r>
  <r>
    <s v="ORD101491"/>
    <s v="Xiaomi Redmi Note 12"/>
    <x v="0"/>
    <x v="7"/>
    <x v="0"/>
    <x v="4"/>
    <n v="13783.59"/>
    <n v="4"/>
    <x v="1491"/>
    <x v="101"/>
    <n v="3907"/>
    <x v="24"/>
    <m/>
    <m/>
    <s v="sq"/>
    <s v="sq"/>
    <n v="99349.3"/>
    <n v="92327183.770000085"/>
    <n v="92327183.770000085"/>
    <s v="Riyadh"/>
  </r>
  <r>
    <s v="ORD101492"/>
    <s v="HP Pavilion Laptop"/>
    <x v="3"/>
    <x v="3"/>
    <x v="2"/>
    <x v="2"/>
    <n v="18083.97"/>
    <n v="5"/>
    <x v="1492"/>
    <x v="335"/>
    <n v="131"/>
    <x v="325"/>
    <m/>
    <m/>
    <s v="Amazon"/>
    <s v="Amazon"/>
    <n v="26648.76"/>
    <n v="57542997.559999913"/>
    <n v="57542997.559999913"/>
    <s v="Casablanca"/>
  </r>
  <r>
    <s v="ORD101493"/>
    <s v="iPhone 13"/>
    <x v="0"/>
    <x v="4"/>
    <x v="1"/>
    <x v="5"/>
    <n v="16287.06"/>
    <n v="4"/>
    <x v="1493"/>
    <x v="250"/>
    <n v="252"/>
    <x v="279"/>
    <m/>
    <m/>
    <s v="Jumia"/>
    <s v="Jum"/>
    <n v="27872.98"/>
    <n v="92327183.770000085"/>
    <n v="92327183.770000085"/>
    <s v="Giza"/>
  </r>
  <r>
    <s v="ORD101494"/>
    <s v="Samsung Galaxy A14"/>
    <x v="0"/>
    <x v="0"/>
    <x v="1"/>
    <x v="4"/>
    <n v="19695.53"/>
    <n v="1"/>
    <x v="1494"/>
    <x v="256"/>
    <n v="2440"/>
    <x v="350"/>
    <m/>
    <m/>
    <s v="Jumia"/>
    <s v="Jum"/>
    <n v="99349.3"/>
    <n v="92327183.770000085"/>
    <n v="92327183.770000085"/>
    <s v="Riyadh"/>
  </r>
  <r>
    <s v="ORD101495"/>
    <s v="Bluetooth Headset"/>
    <x v="2"/>
    <x v="2"/>
    <x v="2"/>
    <x v="1"/>
    <n v="4744.8500000000004"/>
    <n v="1"/>
    <x v="1495"/>
    <x v="160"/>
    <n v="2177"/>
    <x v="319"/>
    <m/>
    <m/>
    <s v="Amazon"/>
    <s v="Amazon"/>
    <n v="13290.4"/>
    <n v="29200970.130000021"/>
    <n v="29200970.130000021"/>
    <s v="Alexandria"/>
  </r>
  <r>
    <s v="ORD101496"/>
    <s v="Nike Air Max"/>
    <x v="1"/>
    <x v="1"/>
    <x v="2"/>
    <x v="0"/>
    <n v="14492.93"/>
    <n v="4"/>
    <x v="1496"/>
    <x v="300"/>
    <n v="4332"/>
    <x v="237"/>
    <m/>
    <m/>
    <s v="Amazon"/>
    <s v="Amazon"/>
    <n v="16284.02"/>
    <n v="91504159.730000004"/>
    <n v="91504159.730000004"/>
    <s v="Cairo"/>
  </r>
  <r>
    <s v="ORD101497"/>
    <s v="Dell Inspiron 3501"/>
    <x v="3"/>
    <x v="8"/>
    <x v="1"/>
    <x v="5"/>
    <n v="11126.38"/>
    <n v="2"/>
    <x v="1497"/>
    <x v="389"/>
    <n v="4559"/>
    <x v="52"/>
    <m/>
    <m/>
    <s v="Jumia"/>
    <s v="Jum"/>
    <n v="27872.98"/>
    <n v="57542997.559999913"/>
    <n v="57542997.559999913"/>
    <s v="Giza"/>
  </r>
  <r>
    <s v="ORD101498"/>
    <s v="Bluetooth Headset"/>
    <x v="2"/>
    <x v="2"/>
    <x v="2"/>
    <x v="0"/>
    <n v="15837.93"/>
    <n v="2"/>
    <x v="1498"/>
    <x v="218"/>
    <n v="3597"/>
    <x v="245"/>
    <m/>
    <m/>
    <s v="Amazon"/>
    <s v="Amazon"/>
    <n v="16284.02"/>
    <n v="29200970.130000021"/>
    <n v="29200970.130000021"/>
    <s v="Cairo"/>
  </r>
  <r>
    <s v="ORD101499"/>
    <s v="Xiaomi Redmi Note 12"/>
    <x v="0"/>
    <x v="7"/>
    <x v="0"/>
    <x v="4"/>
    <n v="6282.26"/>
    <n v="4"/>
    <x v="1499"/>
    <x v="106"/>
    <n v="4186"/>
    <x v="49"/>
    <m/>
    <m/>
    <s v="sq"/>
    <s v="sq"/>
    <n v="99349.3"/>
    <n v="92327183.770000085"/>
    <n v="92327183.770000085"/>
    <s v="Riyadh"/>
  </r>
  <r>
    <s v="ORD101500"/>
    <s v="Samsung Galaxy A14"/>
    <x v="0"/>
    <x v="0"/>
    <x v="2"/>
    <x v="5"/>
    <n v="3940.7"/>
    <n v="2"/>
    <x v="1500"/>
    <x v="140"/>
    <n v="1071"/>
    <x v="299"/>
    <m/>
    <m/>
    <s v="Amazon"/>
    <s v="Amazon"/>
    <n v="27872.98"/>
    <n v="92327183.770000085"/>
    <n v="92327183.770000085"/>
    <s v="Giza"/>
  </r>
  <r>
    <s v="ORD101501"/>
    <s v="Smartwatch FitPro"/>
    <x v="4"/>
    <x v="6"/>
    <x v="2"/>
    <x v="1"/>
    <n v="6084.73"/>
    <n v="2"/>
    <x v="1501"/>
    <x v="115"/>
    <n v="4079"/>
    <x v="272"/>
    <m/>
    <m/>
    <s v="Amazon"/>
    <s v="Amazon"/>
    <n v="13290.4"/>
    <n v="31420413.200000018"/>
    <n v="31420413.200000018"/>
    <s v="Alexandria"/>
  </r>
  <r>
    <s v="ORD101502"/>
    <s v="Dell Inspiron 3501"/>
    <x v="3"/>
    <x v="8"/>
    <x v="1"/>
    <x v="4"/>
    <n v="15347.32"/>
    <n v="2"/>
    <x v="1502"/>
    <x v="78"/>
    <n v="4386"/>
    <x v="192"/>
    <m/>
    <m/>
    <s v="Jumia"/>
    <s v="Jum"/>
    <n v="99349.3"/>
    <n v="57542997.559999913"/>
    <n v="57542997.559999913"/>
    <s v="Riyadh"/>
  </r>
  <r>
    <s v="ORD101503"/>
    <s v="Samsung Galaxy A14"/>
    <x v="0"/>
    <x v="0"/>
    <x v="2"/>
    <x v="5"/>
    <n v="5303.08"/>
    <n v="3"/>
    <x v="1503"/>
    <x v="143"/>
    <n v="3108"/>
    <x v="143"/>
    <m/>
    <m/>
    <s v="Amazon"/>
    <s v="Amazon"/>
    <n v="27872.98"/>
    <n v="92327183.770000085"/>
    <n v="92327183.770000085"/>
    <s v="Giza"/>
  </r>
  <r>
    <s v="ORD101504"/>
    <s v="iPhone 13"/>
    <x v="0"/>
    <x v="4"/>
    <x v="1"/>
    <x v="4"/>
    <n v="3044.72"/>
    <n v="4"/>
    <x v="1504"/>
    <x v="132"/>
    <n v="986"/>
    <x v="263"/>
    <m/>
    <m/>
    <s v="Jumia"/>
    <s v="Jum"/>
    <n v="99349.3"/>
    <n v="92327183.770000085"/>
    <n v="92327183.770000085"/>
    <s v="Riyadh"/>
  </r>
  <r>
    <s v="ORD101505"/>
    <s v="T-shirt Cotton"/>
    <x v="1"/>
    <x v="5"/>
    <x v="0"/>
    <x v="0"/>
    <n v="17689.71"/>
    <n v="1"/>
    <x v="1505"/>
    <x v="216"/>
    <n v="345"/>
    <x v="76"/>
    <m/>
    <m/>
    <s v="sq"/>
    <s v="sq"/>
    <n v="16284.02"/>
    <n v="91504159.730000004"/>
    <n v="91504159.730000004"/>
    <s v="Cairo"/>
  </r>
  <r>
    <s v="ORD101506"/>
    <s v="iPhone 13"/>
    <x v="0"/>
    <x v="4"/>
    <x v="1"/>
    <x v="4"/>
    <n v="1681.45"/>
    <n v="4"/>
    <x v="1506"/>
    <x v="135"/>
    <n v="2933"/>
    <x v="140"/>
    <m/>
    <m/>
    <s v="Jumia"/>
    <s v="Jum"/>
    <n v="99349.3"/>
    <n v="92327183.770000085"/>
    <n v="92327183.770000085"/>
    <s v="Riyadh"/>
  </r>
  <r>
    <s v="ORD101507"/>
    <s v="Xiaomi Redmi Note 12"/>
    <x v="0"/>
    <x v="7"/>
    <x v="1"/>
    <x v="1"/>
    <n v="12167.55"/>
    <n v="4"/>
    <x v="1507"/>
    <x v="200"/>
    <n v="2311"/>
    <x v="118"/>
    <m/>
    <m/>
    <s v="Jumia"/>
    <s v="Jum"/>
    <n v="13290.4"/>
    <n v="92327183.770000085"/>
    <n v="92327183.770000085"/>
    <s v="Alexandria"/>
  </r>
  <r>
    <s v="ORD101508"/>
    <s v="Smartwatch FitPro"/>
    <x v="4"/>
    <x v="6"/>
    <x v="0"/>
    <x v="2"/>
    <n v="12812.02"/>
    <n v="1"/>
    <x v="1508"/>
    <x v="347"/>
    <n v="4493"/>
    <x v="14"/>
    <m/>
    <m/>
    <s v="sq"/>
    <s v="sq"/>
    <n v="26648.76"/>
    <n v="31420413.200000018"/>
    <n v="31420413.200000018"/>
    <s v="Casablanca"/>
  </r>
  <r>
    <s v="ORD101509"/>
    <s v="HP Pavilion Laptop"/>
    <x v="3"/>
    <x v="3"/>
    <x v="2"/>
    <x v="1"/>
    <n v="6714.48"/>
    <n v="4"/>
    <x v="1509"/>
    <x v="89"/>
    <n v="3853"/>
    <x v="53"/>
    <m/>
    <m/>
    <s v="Amazon"/>
    <s v="Amazon"/>
    <n v="13290.4"/>
    <n v="57542997.559999913"/>
    <n v="57542997.559999913"/>
    <s v="Alexandria"/>
  </r>
  <r>
    <s v="ORD101510"/>
    <s v="iPhone 13"/>
    <x v="0"/>
    <x v="4"/>
    <x v="0"/>
    <x v="4"/>
    <n v="9584.98"/>
    <n v="1"/>
    <x v="1510"/>
    <x v="161"/>
    <n v="714"/>
    <x v="300"/>
    <m/>
    <m/>
    <s v="sq"/>
    <s v="sq"/>
    <n v="99349.3"/>
    <n v="92327183.770000085"/>
    <n v="92327183.770000085"/>
    <s v="Riyadh"/>
  </r>
  <r>
    <s v="ORD101511"/>
    <s v="Bluetooth Headset"/>
    <x v="2"/>
    <x v="2"/>
    <x v="0"/>
    <x v="3"/>
    <n v="4713.17"/>
    <n v="3"/>
    <x v="1511"/>
    <x v="378"/>
    <n v="3992"/>
    <x v="288"/>
    <m/>
    <m/>
    <s v="sq"/>
    <s v="sq"/>
    <n v="3665.44"/>
    <n v="29200970.130000021"/>
    <n v="29200970.130000021"/>
    <s v="Dubai"/>
  </r>
  <r>
    <s v="ORD101512"/>
    <s v="Nike Air Max"/>
    <x v="1"/>
    <x v="1"/>
    <x v="2"/>
    <x v="3"/>
    <n v="826.43"/>
    <n v="5"/>
    <x v="1512"/>
    <x v="4"/>
    <n v="1939"/>
    <x v="64"/>
    <m/>
    <m/>
    <s v="Amazon"/>
    <s v="Amazon"/>
    <n v="3665.44"/>
    <n v="91504159.730000004"/>
    <n v="91504159.730000004"/>
    <s v="Dubai"/>
  </r>
  <r>
    <s v="ORD101513"/>
    <s v="HP Pavilion Laptop"/>
    <x v="3"/>
    <x v="3"/>
    <x v="2"/>
    <x v="4"/>
    <n v="17012.310000000001"/>
    <n v="3"/>
    <x v="1513"/>
    <x v="122"/>
    <n v="4096"/>
    <x v="175"/>
    <m/>
    <m/>
    <s v="Amazon"/>
    <s v="Amazon"/>
    <n v="99349.3"/>
    <n v="57542997.559999913"/>
    <n v="57542997.559999913"/>
    <s v="Riyadh"/>
  </r>
  <r>
    <s v="ORD101514"/>
    <s v="Xiaomi Redmi Note 12"/>
    <x v="0"/>
    <x v="7"/>
    <x v="1"/>
    <x v="4"/>
    <n v="4332.03"/>
    <n v="1"/>
    <x v="1514"/>
    <x v="66"/>
    <n v="3489"/>
    <x v="39"/>
    <m/>
    <m/>
    <s v="Jumia"/>
    <s v="Jum"/>
    <n v="99349.3"/>
    <n v="92327183.770000085"/>
    <n v="92327183.770000085"/>
    <s v="Riyadh"/>
  </r>
  <r>
    <s v="ORD101515"/>
    <s v="Xiaomi Redmi Note 12"/>
    <x v="0"/>
    <x v="7"/>
    <x v="2"/>
    <x v="1"/>
    <n v="9328.59"/>
    <n v="5"/>
    <x v="1515"/>
    <x v="266"/>
    <n v="3124"/>
    <x v="248"/>
    <m/>
    <m/>
    <s v="Amazon"/>
    <s v="Amazon"/>
    <n v="13290.4"/>
    <n v="92327183.770000085"/>
    <n v="92327183.770000085"/>
    <s v="Alexandria"/>
  </r>
  <r>
    <s v="ORD101516"/>
    <s v="Smartwatch FitPro"/>
    <x v="4"/>
    <x v="6"/>
    <x v="2"/>
    <x v="3"/>
    <n v="6721.6"/>
    <n v="1"/>
    <x v="1516"/>
    <x v="279"/>
    <n v="1668"/>
    <x v="133"/>
    <m/>
    <m/>
    <s v="Amazon"/>
    <s v="Amazon"/>
    <n v="3665.44"/>
    <n v="31420413.200000018"/>
    <n v="31420413.200000018"/>
    <s v="Dubai"/>
  </r>
  <r>
    <s v="ORD101517"/>
    <s v="HP Pavilion Laptop"/>
    <x v="3"/>
    <x v="3"/>
    <x v="0"/>
    <x v="3"/>
    <n v="8175.13"/>
    <n v="3"/>
    <x v="1517"/>
    <x v="64"/>
    <n v="2907"/>
    <x v="280"/>
    <m/>
    <m/>
    <s v="sq"/>
    <s v="sq"/>
    <n v="3665.44"/>
    <n v="57542997.559999913"/>
    <n v="57542997.559999913"/>
    <s v="Dubai"/>
  </r>
  <r>
    <s v="ORD101518"/>
    <s v="iPhone 13"/>
    <x v="0"/>
    <x v="4"/>
    <x v="1"/>
    <x v="0"/>
    <n v="18439.29"/>
    <n v="4"/>
    <x v="1518"/>
    <x v="232"/>
    <n v="4631"/>
    <x v="339"/>
    <m/>
    <m/>
    <s v="Jumia"/>
    <s v="Jum"/>
    <n v="16284.02"/>
    <n v="92327183.770000085"/>
    <n v="92327183.770000085"/>
    <s v="Cairo"/>
  </r>
  <r>
    <s v="ORD101519"/>
    <s v="Bluetooth Headset"/>
    <x v="2"/>
    <x v="2"/>
    <x v="0"/>
    <x v="3"/>
    <n v="15760.01"/>
    <n v="1"/>
    <x v="1519"/>
    <x v="307"/>
    <n v="33"/>
    <x v="119"/>
    <m/>
    <m/>
    <s v="sq"/>
    <s v="sq"/>
    <n v="3665.44"/>
    <n v="29200970.130000021"/>
    <n v="29200970.130000021"/>
    <s v="Dubai"/>
  </r>
  <r>
    <s v="ORD101520"/>
    <s v="Adidas Running Shoes"/>
    <x v="1"/>
    <x v="9"/>
    <x v="2"/>
    <x v="2"/>
    <n v="12640.25"/>
    <n v="2"/>
    <x v="1520"/>
    <x v="113"/>
    <n v="2030"/>
    <x v="82"/>
    <m/>
    <m/>
    <s v="Amazon"/>
    <s v="Amazon"/>
    <n v="26648.76"/>
    <n v="91504159.730000004"/>
    <n v="91504159.730000004"/>
    <s v="Casablanca"/>
  </r>
  <r>
    <s v="ORD101521"/>
    <s v="Dell Inspiron 3501"/>
    <x v="3"/>
    <x v="8"/>
    <x v="2"/>
    <x v="2"/>
    <n v="7272.04"/>
    <n v="4"/>
    <x v="1521"/>
    <x v="220"/>
    <n v="1077"/>
    <x v="33"/>
    <m/>
    <m/>
    <s v="Amazon"/>
    <s v="Amazon"/>
    <n v="26648.76"/>
    <n v="57542997.559999913"/>
    <n v="57542997.559999913"/>
    <s v="Casablanca"/>
  </r>
  <r>
    <s v="ORD101522"/>
    <s v="Dell Inspiron 3501"/>
    <x v="3"/>
    <x v="8"/>
    <x v="0"/>
    <x v="0"/>
    <n v="16852.73"/>
    <n v="1"/>
    <x v="1522"/>
    <x v="370"/>
    <n v="3515"/>
    <x v="268"/>
    <m/>
    <m/>
    <s v="sq"/>
    <s v="sq"/>
    <n v="16284.02"/>
    <n v="57542997.559999913"/>
    <n v="57542997.559999913"/>
    <s v="Cairo"/>
  </r>
  <r>
    <s v="ORD101523"/>
    <s v="Adidas Running Shoes"/>
    <x v="1"/>
    <x v="9"/>
    <x v="2"/>
    <x v="5"/>
    <n v="9764.93"/>
    <n v="2"/>
    <x v="1523"/>
    <x v="319"/>
    <n v="3899"/>
    <x v="170"/>
    <m/>
    <m/>
    <s v="Amazon"/>
    <s v="Amazon"/>
    <n v="27872.98"/>
    <n v="91504159.730000004"/>
    <n v="91504159.730000004"/>
    <s v="Giza"/>
  </r>
  <r>
    <s v="ORD101524"/>
    <s v="Adidas Running Shoes"/>
    <x v="1"/>
    <x v="9"/>
    <x v="1"/>
    <x v="5"/>
    <n v="15235.44"/>
    <n v="4"/>
    <x v="1524"/>
    <x v="363"/>
    <n v="2869"/>
    <x v="229"/>
    <m/>
    <m/>
    <s v="Jumia"/>
    <s v="Jum"/>
    <n v="27872.98"/>
    <n v="91504159.730000004"/>
    <n v="91504159.730000004"/>
    <s v="Giza"/>
  </r>
  <r>
    <s v="ORD101525"/>
    <s v="T-shirt Cotton"/>
    <x v="1"/>
    <x v="5"/>
    <x v="1"/>
    <x v="3"/>
    <n v="17708.990000000002"/>
    <n v="1"/>
    <x v="1525"/>
    <x v="184"/>
    <n v="4022"/>
    <x v="315"/>
    <m/>
    <m/>
    <s v="Jumia"/>
    <s v="Jum"/>
    <n v="3665.44"/>
    <n v="91504159.730000004"/>
    <n v="91504159.730000004"/>
    <s v="Dubai"/>
  </r>
  <r>
    <s v="ORD101526"/>
    <s v="iPhone 13"/>
    <x v="0"/>
    <x v="4"/>
    <x v="2"/>
    <x v="2"/>
    <n v="15614.03"/>
    <n v="5"/>
    <x v="1526"/>
    <x v="141"/>
    <n v="3814"/>
    <x v="286"/>
    <m/>
    <m/>
    <s v="Amazon"/>
    <s v="Amazon"/>
    <n v="26648.76"/>
    <n v="92327183.770000085"/>
    <n v="92327183.770000085"/>
    <s v="Casablanca"/>
  </r>
  <r>
    <s v="ORD101527"/>
    <s v="Bluetooth Headset"/>
    <x v="2"/>
    <x v="2"/>
    <x v="1"/>
    <x v="1"/>
    <n v="8046.22"/>
    <n v="4"/>
    <x v="1527"/>
    <x v="188"/>
    <n v="2724"/>
    <x v="83"/>
    <m/>
    <m/>
    <s v="Jumia"/>
    <s v="Jum"/>
    <n v="13290.4"/>
    <n v="29200970.130000021"/>
    <n v="29200970.130000021"/>
    <s v="Alexandria"/>
  </r>
  <r>
    <s v="ORD101528"/>
    <s v="Adidas Running Shoes"/>
    <x v="1"/>
    <x v="9"/>
    <x v="1"/>
    <x v="0"/>
    <n v="14006.34"/>
    <n v="5"/>
    <x v="1528"/>
    <x v="120"/>
    <n v="3360"/>
    <x v="276"/>
    <m/>
    <m/>
    <s v="Jumia"/>
    <s v="Jum"/>
    <n v="16284.02"/>
    <n v="91504159.730000004"/>
    <n v="91504159.730000004"/>
    <s v="Cairo"/>
  </r>
  <r>
    <s v="ORD101529"/>
    <s v="iPhone 13"/>
    <x v="0"/>
    <x v="4"/>
    <x v="0"/>
    <x v="1"/>
    <n v="8052.27"/>
    <n v="2"/>
    <x v="1529"/>
    <x v="82"/>
    <n v="3040"/>
    <x v="157"/>
    <m/>
    <m/>
    <s v="sq"/>
    <s v="sq"/>
    <n v="13290.4"/>
    <n v="92327183.770000085"/>
    <n v="92327183.770000085"/>
    <s v="Alexandria"/>
  </r>
  <r>
    <s v="ORD101530"/>
    <s v="Dell Inspiron 3501"/>
    <x v="3"/>
    <x v="8"/>
    <x v="0"/>
    <x v="2"/>
    <n v="7704.53"/>
    <n v="5"/>
    <x v="1530"/>
    <x v="46"/>
    <n v="3384"/>
    <x v="21"/>
    <m/>
    <m/>
    <s v="sq"/>
    <s v="sq"/>
    <n v="26648.76"/>
    <n v="57542997.559999913"/>
    <n v="57542997.559999913"/>
    <s v="Casablanca"/>
  </r>
  <r>
    <s v="ORD101531"/>
    <s v="Nike Air Max"/>
    <x v="1"/>
    <x v="1"/>
    <x v="0"/>
    <x v="3"/>
    <n v="13305.13"/>
    <n v="3"/>
    <x v="1531"/>
    <x v="73"/>
    <n v="272"/>
    <x v="305"/>
    <m/>
    <m/>
    <s v="sq"/>
    <s v="sq"/>
    <n v="3665.44"/>
    <n v="91504159.730000004"/>
    <n v="91504159.730000004"/>
    <s v="Dubai"/>
  </r>
  <r>
    <s v="ORD101532"/>
    <s v="Smartwatch FitPro"/>
    <x v="4"/>
    <x v="6"/>
    <x v="2"/>
    <x v="4"/>
    <n v="18390.77"/>
    <n v="4"/>
    <x v="1532"/>
    <x v="371"/>
    <n v="4880"/>
    <x v="226"/>
    <m/>
    <m/>
    <s v="Amazon"/>
    <s v="Amazon"/>
    <n v="99349.3"/>
    <n v="31420413.200000018"/>
    <n v="31420413.200000018"/>
    <s v="Riyadh"/>
  </r>
  <r>
    <s v="ORD101533"/>
    <s v="HP Pavilion Laptop"/>
    <x v="3"/>
    <x v="3"/>
    <x v="1"/>
    <x v="1"/>
    <n v="10220.77"/>
    <n v="2"/>
    <x v="1533"/>
    <x v="301"/>
    <n v="1815"/>
    <x v="66"/>
    <m/>
    <m/>
    <s v="Jumia"/>
    <s v="Jum"/>
    <n v="13290.4"/>
    <n v="57542997.559999913"/>
    <n v="57542997.559999913"/>
    <s v="Alexandria"/>
  </r>
  <r>
    <s v="ORD101534"/>
    <s v="T-shirt Cotton"/>
    <x v="1"/>
    <x v="5"/>
    <x v="0"/>
    <x v="0"/>
    <n v="17665.14"/>
    <n v="1"/>
    <x v="1534"/>
    <x v="209"/>
    <n v="1352"/>
    <x v="225"/>
    <m/>
    <m/>
    <s v="sq"/>
    <s v="sq"/>
    <n v="16284.02"/>
    <n v="91504159.730000004"/>
    <n v="91504159.730000004"/>
    <s v="Cairo"/>
  </r>
  <r>
    <s v="ORD101535"/>
    <s v="T-shirt Cotton"/>
    <x v="1"/>
    <x v="5"/>
    <x v="0"/>
    <x v="4"/>
    <n v="8896.2000000000007"/>
    <n v="1"/>
    <x v="1535"/>
    <x v="104"/>
    <n v="1465"/>
    <x v="26"/>
    <m/>
    <m/>
    <s v="sq"/>
    <s v="sq"/>
    <n v="99349.3"/>
    <n v="91504159.730000004"/>
    <n v="91504159.730000004"/>
    <s v="Riyadh"/>
  </r>
  <r>
    <s v="ORD101536"/>
    <s v="Nike Air Max"/>
    <x v="1"/>
    <x v="1"/>
    <x v="2"/>
    <x v="3"/>
    <n v="17259.169999999998"/>
    <n v="5"/>
    <x v="1536"/>
    <x v="257"/>
    <n v="3332"/>
    <x v="328"/>
    <m/>
    <m/>
    <s v="Amazon"/>
    <s v="Amazon"/>
    <n v="3665.44"/>
    <n v="91504159.730000004"/>
    <n v="91504159.730000004"/>
    <s v="Dubai"/>
  </r>
  <r>
    <s v="ORD101537"/>
    <s v="Xiaomi Redmi Note 12"/>
    <x v="0"/>
    <x v="7"/>
    <x v="1"/>
    <x v="5"/>
    <n v="19092.82"/>
    <n v="4"/>
    <x v="1537"/>
    <x v="53"/>
    <n v="3642"/>
    <x v="285"/>
    <m/>
    <m/>
    <s v="Jumia"/>
    <s v="Jum"/>
    <n v="27872.98"/>
    <n v="92327183.770000085"/>
    <n v="92327183.770000085"/>
    <s v="Giza"/>
  </r>
  <r>
    <s v="ORD101538"/>
    <s v="T-shirt Cotton"/>
    <x v="1"/>
    <x v="5"/>
    <x v="2"/>
    <x v="3"/>
    <n v="15942.59"/>
    <n v="2"/>
    <x v="1538"/>
    <x v="51"/>
    <n v="3074"/>
    <x v="336"/>
    <m/>
    <m/>
    <s v="Amazon"/>
    <s v="Amazon"/>
    <n v="3665.44"/>
    <n v="91504159.730000004"/>
    <n v="91504159.730000004"/>
    <s v="Dubai"/>
  </r>
  <r>
    <s v="ORD101539"/>
    <s v="iPhone 13"/>
    <x v="0"/>
    <x v="4"/>
    <x v="2"/>
    <x v="3"/>
    <n v="15772.15"/>
    <n v="2"/>
    <x v="1539"/>
    <x v="96"/>
    <n v="2670"/>
    <x v="148"/>
    <m/>
    <m/>
    <s v="Amazon"/>
    <s v="Amazon"/>
    <n v="3665.44"/>
    <n v="92327183.770000085"/>
    <n v="92327183.770000085"/>
    <s v="Dubai"/>
  </r>
  <r>
    <s v="ORD101540"/>
    <s v="Bluetooth Headset"/>
    <x v="2"/>
    <x v="2"/>
    <x v="1"/>
    <x v="4"/>
    <n v="6542.43"/>
    <n v="4"/>
    <x v="1540"/>
    <x v="57"/>
    <n v="3658"/>
    <x v="31"/>
    <m/>
    <m/>
    <s v="Jumia"/>
    <s v="Jum"/>
    <n v="99349.3"/>
    <n v="29200970.130000021"/>
    <n v="29200970.130000021"/>
    <s v="Riyadh"/>
  </r>
  <r>
    <s v="ORD101541"/>
    <s v="Adidas Running Shoes"/>
    <x v="1"/>
    <x v="9"/>
    <x v="0"/>
    <x v="0"/>
    <n v="533.54"/>
    <n v="4"/>
    <x v="1541"/>
    <x v="216"/>
    <n v="3066"/>
    <x v="232"/>
    <m/>
    <m/>
    <s v="sq"/>
    <s v="sq"/>
    <n v="16284.02"/>
    <n v="91504159.730000004"/>
    <n v="91504159.730000004"/>
    <s v="Cairo"/>
  </r>
  <r>
    <s v="ORD101542"/>
    <s v="Xiaomi Redmi Note 12"/>
    <x v="0"/>
    <x v="7"/>
    <x v="0"/>
    <x v="5"/>
    <n v="14866.42"/>
    <n v="3"/>
    <x v="1542"/>
    <x v="390"/>
    <n v="2426"/>
    <x v="36"/>
    <m/>
    <m/>
    <s v="sq"/>
    <s v="sq"/>
    <n v="27872.98"/>
    <n v="92327183.770000085"/>
    <n v="92327183.770000085"/>
    <s v="Giza"/>
  </r>
  <r>
    <s v="ORD101543"/>
    <s v="Samsung Galaxy A14"/>
    <x v="0"/>
    <x v="0"/>
    <x v="0"/>
    <x v="5"/>
    <n v="6707.79"/>
    <n v="2"/>
    <x v="1543"/>
    <x v="361"/>
    <n v="1489"/>
    <x v="249"/>
    <m/>
    <m/>
    <s v="sq"/>
    <s v="sq"/>
    <n v="27872.98"/>
    <n v="92327183.770000085"/>
    <n v="92327183.770000085"/>
    <s v="Giza"/>
  </r>
  <r>
    <s v="ORD101544"/>
    <s v="Nike Air Max"/>
    <x v="1"/>
    <x v="1"/>
    <x v="1"/>
    <x v="3"/>
    <n v="7158.62"/>
    <n v="2"/>
    <x v="1544"/>
    <x v="217"/>
    <n v="1153"/>
    <x v="263"/>
    <m/>
    <m/>
    <s v="Jumia"/>
    <s v="Jum"/>
    <n v="3665.44"/>
    <n v="91504159.730000004"/>
    <n v="91504159.730000004"/>
    <s v="Dubai"/>
  </r>
  <r>
    <s v="ORD101545"/>
    <s v="Xiaomi Redmi Note 12"/>
    <x v="0"/>
    <x v="7"/>
    <x v="0"/>
    <x v="2"/>
    <n v="5535.59"/>
    <n v="5"/>
    <x v="1545"/>
    <x v="134"/>
    <n v="665"/>
    <x v="118"/>
    <m/>
    <m/>
    <s v="sq"/>
    <s v="sq"/>
    <n v="26648.76"/>
    <n v="92327183.770000085"/>
    <n v="92327183.770000085"/>
    <s v="Casablanca"/>
  </r>
  <r>
    <s v="ORD101546"/>
    <s v="iPhone 13"/>
    <x v="0"/>
    <x v="4"/>
    <x v="2"/>
    <x v="3"/>
    <n v="10943.38"/>
    <n v="2"/>
    <x v="1546"/>
    <x v="108"/>
    <n v="2367"/>
    <x v="24"/>
    <m/>
    <m/>
    <s v="Amazon"/>
    <s v="Amazon"/>
    <n v="3665.44"/>
    <n v="92327183.770000085"/>
    <n v="92327183.770000085"/>
    <s v="Dubai"/>
  </r>
  <r>
    <s v="ORD101547"/>
    <s v="HP Pavilion Laptop"/>
    <x v="3"/>
    <x v="3"/>
    <x v="2"/>
    <x v="0"/>
    <n v="4907.0200000000004"/>
    <n v="4"/>
    <x v="1547"/>
    <x v="362"/>
    <n v="4407"/>
    <x v="165"/>
    <m/>
    <m/>
    <s v="Amazon"/>
    <s v="Amazon"/>
    <n v="16284.02"/>
    <n v="57542997.559999913"/>
    <n v="57542997.559999913"/>
    <s v="Cairo"/>
  </r>
  <r>
    <s v="ORD101548"/>
    <s v="HP Pavilion Laptop"/>
    <x v="3"/>
    <x v="3"/>
    <x v="1"/>
    <x v="1"/>
    <n v="8323.8799999999992"/>
    <n v="1"/>
    <x v="1548"/>
    <x v="231"/>
    <n v="4114"/>
    <x v="151"/>
    <m/>
    <m/>
    <s v="Jumia"/>
    <s v="Jum"/>
    <n v="13290.4"/>
    <n v="57542997.559999913"/>
    <n v="57542997.559999913"/>
    <s v="Alexandria"/>
  </r>
  <r>
    <s v="ORD101549"/>
    <s v="Nike Air Max"/>
    <x v="1"/>
    <x v="1"/>
    <x v="2"/>
    <x v="0"/>
    <n v="2454.52"/>
    <n v="1"/>
    <x v="1549"/>
    <x v="276"/>
    <n v="1523"/>
    <x v="168"/>
    <m/>
    <m/>
    <s v="Amazon"/>
    <s v="Amazon"/>
    <n v="16284.02"/>
    <n v="91504159.730000004"/>
    <n v="91504159.730000004"/>
    <s v="Cairo"/>
  </r>
  <r>
    <s v="ORD101550"/>
    <s v="Nike Air Max"/>
    <x v="1"/>
    <x v="1"/>
    <x v="2"/>
    <x v="3"/>
    <n v="13447.46"/>
    <n v="2"/>
    <x v="1550"/>
    <x v="56"/>
    <n v="3914"/>
    <x v="170"/>
    <m/>
    <m/>
    <s v="Amazon"/>
    <s v="Amazon"/>
    <n v="3665.44"/>
    <n v="91504159.730000004"/>
    <n v="91504159.730000004"/>
    <s v="Dubai"/>
  </r>
  <r>
    <s v="ORD101551"/>
    <s v="Adidas Running Shoes"/>
    <x v="1"/>
    <x v="9"/>
    <x v="2"/>
    <x v="3"/>
    <n v="2769.24"/>
    <n v="3"/>
    <x v="1551"/>
    <x v="162"/>
    <n v="4403"/>
    <x v="225"/>
    <m/>
    <m/>
    <s v="Amazon"/>
    <s v="Amazon"/>
    <n v="3665.44"/>
    <n v="91504159.730000004"/>
    <n v="91504159.730000004"/>
    <s v="Dubai"/>
  </r>
  <r>
    <s v="ORD101552"/>
    <s v="Dell Inspiron 3501"/>
    <x v="3"/>
    <x v="8"/>
    <x v="2"/>
    <x v="4"/>
    <n v="9603.16"/>
    <n v="3"/>
    <x v="1552"/>
    <x v="372"/>
    <n v="4835"/>
    <x v="133"/>
    <m/>
    <m/>
    <s v="Amazon"/>
    <s v="Amazon"/>
    <n v="99349.3"/>
    <n v="57542997.559999913"/>
    <n v="57542997.559999913"/>
    <s v="Riyadh"/>
  </r>
  <r>
    <s v="ORD101553"/>
    <s v="Xiaomi Redmi Note 12"/>
    <x v="0"/>
    <x v="7"/>
    <x v="2"/>
    <x v="4"/>
    <n v="14843.42"/>
    <n v="5"/>
    <x v="1553"/>
    <x v="363"/>
    <n v="2748"/>
    <x v="318"/>
    <m/>
    <m/>
    <s v="Amazon"/>
    <s v="Amazon"/>
    <n v="99349.3"/>
    <n v="92327183.770000085"/>
    <n v="92327183.770000085"/>
    <s v="Riyadh"/>
  </r>
  <r>
    <s v="ORD101554"/>
    <s v="iPhone 13"/>
    <x v="0"/>
    <x v="4"/>
    <x v="0"/>
    <x v="3"/>
    <n v="12054.16"/>
    <n v="3"/>
    <x v="1554"/>
    <x v="135"/>
    <n v="1692"/>
    <x v="274"/>
    <m/>
    <m/>
    <s v="sq"/>
    <s v="sq"/>
    <n v="3665.44"/>
    <n v="92327183.770000085"/>
    <n v="92327183.770000085"/>
    <s v="Dubai"/>
  </r>
  <r>
    <s v="ORD101555"/>
    <s v="HP Pavilion Laptop"/>
    <x v="3"/>
    <x v="3"/>
    <x v="2"/>
    <x v="2"/>
    <n v="13605.94"/>
    <n v="1"/>
    <x v="1555"/>
    <x v="52"/>
    <n v="3857"/>
    <x v="80"/>
    <m/>
    <m/>
    <s v="Amazon"/>
    <s v="Amazon"/>
    <n v="26648.76"/>
    <n v="57542997.559999913"/>
    <n v="57542997.559999913"/>
    <s v="Casablanca"/>
  </r>
  <r>
    <s v="ORD101556"/>
    <s v="iPhone 13"/>
    <x v="0"/>
    <x v="4"/>
    <x v="2"/>
    <x v="0"/>
    <n v="5777.57"/>
    <n v="1"/>
    <x v="1556"/>
    <x v="357"/>
    <n v="3584"/>
    <x v="28"/>
    <m/>
    <m/>
    <s v="Amazon"/>
    <s v="Amazon"/>
    <n v="16284.02"/>
    <n v="92327183.770000085"/>
    <n v="92327183.770000085"/>
    <s v="Cairo"/>
  </r>
  <r>
    <s v="ORD101557"/>
    <s v="T-shirt Cotton"/>
    <x v="1"/>
    <x v="5"/>
    <x v="1"/>
    <x v="4"/>
    <n v="18245.05"/>
    <n v="5"/>
    <x v="1557"/>
    <x v="256"/>
    <n v="3246"/>
    <x v="23"/>
    <m/>
    <m/>
    <s v="Jumia"/>
    <s v="Jum"/>
    <n v="99349.3"/>
    <n v="91504159.730000004"/>
    <n v="91504159.730000004"/>
    <s v="Riyadh"/>
  </r>
  <r>
    <s v="ORD101558"/>
    <s v="Bluetooth Headset"/>
    <x v="2"/>
    <x v="2"/>
    <x v="2"/>
    <x v="2"/>
    <n v="1275.26"/>
    <n v="4"/>
    <x v="1558"/>
    <x v="242"/>
    <n v="961"/>
    <x v="223"/>
    <m/>
    <m/>
    <s v="Amazon"/>
    <s v="Amazon"/>
    <n v="26648.76"/>
    <n v="29200970.130000021"/>
    <n v="29200970.130000021"/>
    <s v="Casablanca"/>
  </r>
  <r>
    <s v="ORD101559"/>
    <s v="iPhone 13"/>
    <x v="0"/>
    <x v="4"/>
    <x v="0"/>
    <x v="5"/>
    <n v="14731.57"/>
    <n v="1"/>
    <x v="1559"/>
    <x v="266"/>
    <n v="4465"/>
    <x v="342"/>
    <m/>
    <m/>
    <s v="sq"/>
    <s v="sq"/>
    <n v="27872.98"/>
    <n v="92327183.770000085"/>
    <n v="92327183.770000085"/>
    <s v="Giza"/>
  </r>
  <r>
    <s v="ORD101560"/>
    <s v="Samsung Galaxy A14"/>
    <x v="0"/>
    <x v="0"/>
    <x v="0"/>
    <x v="5"/>
    <n v="6755.52"/>
    <n v="4"/>
    <x v="1560"/>
    <x v="384"/>
    <n v="2361"/>
    <x v="138"/>
    <m/>
    <m/>
    <s v="sq"/>
    <s v="sq"/>
    <n v="27872.98"/>
    <n v="92327183.770000085"/>
    <n v="92327183.770000085"/>
    <s v="Giza"/>
  </r>
  <r>
    <s v="ORD101561"/>
    <s v="Nike Air Max"/>
    <x v="1"/>
    <x v="1"/>
    <x v="2"/>
    <x v="2"/>
    <n v="11152.51"/>
    <n v="3"/>
    <x v="1561"/>
    <x v="321"/>
    <n v="679"/>
    <x v="278"/>
    <m/>
    <m/>
    <s v="Amazon"/>
    <s v="Amazon"/>
    <n v="26648.76"/>
    <n v="91504159.730000004"/>
    <n v="91504159.730000004"/>
    <s v="Casablanca"/>
  </r>
  <r>
    <s v="ORD101562"/>
    <s v="T-shirt Cotton"/>
    <x v="1"/>
    <x v="5"/>
    <x v="0"/>
    <x v="5"/>
    <n v="4949.22"/>
    <n v="3"/>
    <x v="1562"/>
    <x v="135"/>
    <n v="2933"/>
    <x v="165"/>
    <m/>
    <m/>
    <s v="sq"/>
    <s v="sq"/>
    <n v="27872.98"/>
    <n v="91504159.730000004"/>
    <n v="91504159.730000004"/>
    <s v="Giza"/>
  </r>
  <r>
    <s v="ORD101563"/>
    <s v="Nike Air Max"/>
    <x v="1"/>
    <x v="1"/>
    <x v="1"/>
    <x v="2"/>
    <n v="14202.78"/>
    <n v="4"/>
    <x v="1563"/>
    <x v="167"/>
    <n v="144"/>
    <x v="244"/>
    <m/>
    <m/>
    <s v="Jumia"/>
    <s v="Jum"/>
    <n v="26648.76"/>
    <n v="91504159.730000004"/>
    <n v="91504159.730000004"/>
    <s v="Casablanca"/>
  </r>
  <r>
    <s v="ORD101564"/>
    <s v="Bluetooth Headset"/>
    <x v="2"/>
    <x v="2"/>
    <x v="0"/>
    <x v="5"/>
    <n v="8258.09"/>
    <n v="2"/>
    <x v="1564"/>
    <x v="112"/>
    <n v="76"/>
    <x v="47"/>
    <m/>
    <m/>
    <s v="sq"/>
    <s v="sq"/>
    <n v="27872.98"/>
    <n v="29200970.130000021"/>
    <n v="29200970.130000021"/>
    <s v="Giza"/>
  </r>
  <r>
    <s v="ORD101565"/>
    <s v="iPhone 13"/>
    <x v="0"/>
    <x v="4"/>
    <x v="0"/>
    <x v="4"/>
    <n v="4004.93"/>
    <n v="4"/>
    <x v="1565"/>
    <x v="51"/>
    <n v="3392"/>
    <x v="274"/>
    <m/>
    <m/>
    <s v="sq"/>
    <s v="sq"/>
    <n v="99349.3"/>
    <n v="92327183.770000085"/>
    <n v="92327183.770000085"/>
    <s v="Riyadh"/>
  </r>
  <r>
    <s v="ORD101566"/>
    <s v="Adidas Running Shoes"/>
    <x v="1"/>
    <x v="9"/>
    <x v="2"/>
    <x v="0"/>
    <n v="520.42999999999995"/>
    <n v="4"/>
    <x v="1566"/>
    <x v="42"/>
    <n v="770"/>
    <x v="191"/>
    <m/>
    <m/>
    <s v="Amazon"/>
    <s v="Amazon"/>
    <n v="16284.02"/>
    <n v="91504159.730000004"/>
    <n v="91504159.730000004"/>
    <s v="Cairo"/>
  </r>
  <r>
    <s v="ORD101567"/>
    <s v="Smartwatch FitPro"/>
    <x v="4"/>
    <x v="6"/>
    <x v="1"/>
    <x v="0"/>
    <n v="15128.97"/>
    <n v="5"/>
    <x v="1567"/>
    <x v="111"/>
    <n v="3632"/>
    <x v="204"/>
    <m/>
    <m/>
    <s v="Jumia"/>
    <s v="Jum"/>
    <n v="16284.02"/>
    <n v="31420413.200000018"/>
    <n v="31420413.200000018"/>
    <s v="Cairo"/>
  </r>
  <r>
    <s v="ORD101568"/>
    <s v="T-shirt Cotton"/>
    <x v="1"/>
    <x v="5"/>
    <x v="2"/>
    <x v="5"/>
    <n v="5106.51"/>
    <n v="1"/>
    <x v="1568"/>
    <x v="107"/>
    <n v="1114"/>
    <x v="155"/>
    <m/>
    <m/>
    <s v="Amazon"/>
    <s v="Amazon"/>
    <n v="27872.98"/>
    <n v="91504159.730000004"/>
    <n v="91504159.730000004"/>
    <s v="Giza"/>
  </r>
  <r>
    <s v="ORD101569"/>
    <s v="Smartwatch FitPro"/>
    <x v="4"/>
    <x v="6"/>
    <x v="1"/>
    <x v="5"/>
    <n v="11212.58"/>
    <n v="3"/>
    <x v="1569"/>
    <x v="52"/>
    <n v="4705"/>
    <x v="230"/>
    <m/>
    <m/>
    <s v="Jumia"/>
    <s v="Jum"/>
    <n v="27872.98"/>
    <n v="31420413.200000018"/>
    <n v="31420413.200000018"/>
    <s v="Giza"/>
  </r>
  <r>
    <s v="ORD101570"/>
    <s v="Nike Air Max"/>
    <x v="1"/>
    <x v="1"/>
    <x v="1"/>
    <x v="2"/>
    <n v="15562.52"/>
    <n v="2"/>
    <x v="1570"/>
    <x v="314"/>
    <n v="3604"/>
    <x v="331"/>
    <m/>
    <m/>
    <s v="Jumia"/>
    <s v="Jum"/>
    <n v="26648.76"/>
    <n v="91504159.730000004"/>
    <n v="91504159.730000004"/>
    <s v="Casablanca"/>
  </r>
  <r>
    <s v="ORD101571"/>
    <s v="Bluetooth Headset"/>
    <x v="2"/>
    <x v="2"/>
    <x v="2"/>
    <x v="2"/>
    <n v="10296.36"/>
    <n v="4"/>
    <x v="1571"/>
    <x v="173"/>
    <n v="1309"/>
    <x v="196"/>
    <m/>
    <m/>
    <s v="Amazon"/>
    <s v="Amazon"/>
    <n v="26648.76"/>
    <n v="29200970.130000021"/>
    <n v="29200970.130000021"/>
    <s v="Casablanca"/>
  </r>
  <r>
    <s v="ORD101572"/>
    <s v="Adidas Running Shoes"/>
    <x v="1"/>
    <x v="9"/>
    <x v="1"/>
    <x v="1"/>
    <n v="19431.66"/>
    <n v="2"/>
    <x v="1572"/>
    <x v="26"/>
    <n v="4182"/>
    <x v="150"/>
    <m/>
    <m/>
    <s v="Jumia"/>
    <s v="Jum"/>
    <n v="13290.4"/>
    <n v="91504159.730000004"/>
    <n v="91504159.730000004"/>
    <s v="Alexandria"/>
  </r>
  <r>
    <s v="ORD101573"/>
    <s v="Samsung Galaxy A14"/>
    <x v="0"/>
    <x v="0"/>
    <x v="2"/>
    <x v="4"/>
    <n v="9142.9699999999993"/>
    <n v="5"/>
    <x v="1573"/>
    <x v="338"/>
    <n v="3926"/>
    <x v="166"/>
    <m/>
    <m/>
    <s v="Amazon"/>
    <s v="Amazon"/>
    <n v="99349.3"/>
    <n v="92327183.770000085"/>
    <n v="92327183.770000085"/>
    <s v="Riyadh"/>
  </r>
  <r>
    <s v="ORD101574"/>
    <s v="HP Pavilion Laptop"/>
    <x v="3"/>
    <x v="3"/>
    <x v="1"/>
    <x v="3"/>
    <n v="10345.52"/>
    <n v="5"/>
    <x v="1574"/>
    <x v="147"/>
    <n v="3083"/>
    <x v="233"/>
    <m/>
    <m/>
    <s v="Jumia"/>
    <s v="Jum"/>
    <n v="3665.44"/>
    <n v="57542997.559999913"/>
    <n v="57542997.559999913"/>
    <s v="Dubai"/>
  </r>
  <r>
    <s v="ORD101575"/>
    <s v="iPhone 13"/>
    <x v="0"/>
    <x v="4"/>
    <x v="2"/>
    <x v="4"/>
    <n v="17984.86"/>
    <n v="4"/>
    <x v="1575"/>
    <x v="214"/>
    <n v="1982"/>
    <x v="103"/>
    <m/>
    <m/>
    <s v="Amazon"/>
    <s v="Amazon"/>
    <n v="99349.3"/>
    <n v="92327183.770000085"/>
    <n v="92327183.770000085"/>
    <s v="Riyadh"/>
  </r>
  <r>
    <s v="ORD101576"/>
    <s v="HP Pavilion Laptop"/>
    <x v="3"/>
    <x v="3"/>
    <x v="0"/>
    <x v="0"/>
    <n v="8609.93"/>
    <n v="1"/>
    <x v="1576"/>
    <x v="68"/>
    <n v="2250"/>
    <x v="277"/>
    <m/>
    <m/>
    <s v="sq"/>
    <s v="sq"/>
    <n v="16284.02"/>
    <n v="57542997.559999913"/>
    <n v="57542997.559999913"/>
    <s v="Cairo"/>
  </r>
  <r>
    <s v="ORD101577"/>
    <s v="Smartwatch FitPro"/>
    <x v="4"/>
    <x v="6"/>
    <x v="2"/>
    <x v="1"/>
    <n v="15723.88"/>
    <n v="5"/>
    <x v="1577"/>
    <x v="391"/>
    <n v="1945"/>
    <x v="146"/>
    <m/>
    <m/>
    <s v="Amazon"/>
    <s v="Amazon"/>
    <n v="13290.4"/>
    <n v="31420413.200000018"/>
    <n v="31420413.200000018"/>
    <s v="Alexandria"/>
  </r>
  <r>
    <s v="ORD101578"/>
    <s v="T-shirt Cotton"/>
    <x v="1"/>
    <x v="5"/>
    <x v="2"/>
    <x v="2"/>
    <n v="12728.83"/>
    <n v="1"/>
    <x v="1578"/>
    <x v="336"/>
    <n v="4686"/>
    <x v="221"/>
    <m/>
    <m/>
    <s v="Amazon"/>
    <s v="Amazon"/>
    <n v="26648.76"/>
    <n v="91504159.730000004"/>
    <n v="91504159.730000004"/>
    <s v="Casablanca"/>
  </r>
  <r>
    <s v="ORD101579"/>
    <s v="HP Pavilion Laptop"/>
    <x v="3"/>
    <x v="3"/>
    <x v="2"/>
    <x v="4"/>
    <n v="461.05"/>
    <n v="2"/>
    <x v="1579"/>
    <x v="371"/>
    <n v="470"/>
    <x v="193"/>
    <m/>
    <m/>
    <s v="Amazon"/>
    <s v="Amazon"/>
    <n v="99349.3"/>
    <n v="57542997.559999913"/>
    <n v="57542997.559999913"/>
    <s v="Riyadh"/>
  </r>
  <r>
    <s v="ORD101580"/>
    <s v="Bluetooth Headset"/>
    <x v="2"/>
    <x v="2"/>
    <x v="0"/>
    <x v="1"/>
    <n v="15393.35"/>
    <n v="2"/>
    <x v="1580"/>
    <x v="259"/>
    <n v="4833"/>
    <x v="16"/>
    <m/>
    <m/>
    <s v="sq"/>
    <s v="sq"/>
    <n v="13290.4"/>
    <n v="29200970.130000021"/>
    <n v="29200970.130000021"/>
    <s v="Alexandria"/>
  </r>
  <r>
    <s v="ORD101581"/>
    <s v="Nike Air Max"/>
    <x v="1"/>
    <x v="1"/>
    <x v="0"/>
    <x v="1"/>
    <n v="11677.2"/>
    <n v="5"/>
    <x v="1581"/>
    <x v="237"/>
    <n v="541"/>
    <x v="70"/>
    <m/>
    <m/>
    <s v="sq"/>
    <s v="sq"/>
    <n v="13290.4"/>
    <n v="91504159.730000004"/>
    <n v="91504159.730000004"/>
    <s v="Alexandria"/>
  </r>
  <r>
    <s v="ORD101582"/>
    <s v="HP Pavilion Laptop"/>
    <x v="3"/>
    <x v="3"/>
    <x v="0"/>
    <x v="0"/>
    <n v="13801.26"/>
    <n v="4"/>
    <x v="1582"/>
    <x v="192"/>
    <n v="3116"/>
    <x v="253"/>
    <m/>
    <m/>
    <s v="sq"/>
    <s v="sq"/>
    <n v="16284.02"/>
    <n v="57542997.559999913"/>
    <n v="57542997.559999913"/>
    <s v="Cairo"/>
  </r>
  <r>
    <s v="ORD101583"/>
    <s v="Dell Inspiron 3501"/>
    <x v="3"/>
    <x v="8"/>
    <x v="1"/>
    <x v="2"/>
    <n v="7027.26"/>
    <n v="2"/>
    <x v="1583"/>
    <x v="238"/>
    <n v="1253"/>
    <x v="204"/>
    <m/>
    <m/>
    <s v="Jumia"/>
    <s v="Jum"/>
    <n v="26648.76"/>
    <n v="57542997.559999913"/>
    <n v="57542997.559999913"/>
    <s v="Casablanca"/>
  </r>
  <r>
    <s v="ORD101584"/>
    <s v="T-shirt Cotton"/>
    <x v="1"/>
    <x v="5"/>
    <x v="1"/>
    <x v="1"/>
    <n v="17065.98"/>
    <n v="3"/>
    <x v="1584"/>
    <x v="29"/>
    <n v="3535"/>
    <x v="31"/>
    <m/>
    <m/>
    <s v="Jumia"/>
    <s v="Jum"/>
    <n v="13290.4"/>
    <n v="91504159.730000004"/>
    <n v="91504159.730000004"/>
    <s v="Alexandria"/>
  </r>
  <r>
    <s v="ORD101585"/>
    <s v="Adidas Running Shoes"/>
    <x v="1"/>
    <x v="9"/>
    <x v="2"/>
    <x v="5"/>
    <n v="11515.42"/>
    <n v="3"/>
    <x v="1585"/>
    <x v="208"/>
    <n v="872"/>
    <x v="104"/>
    <m/>
    <m/>
    <s v="Amazon"/>
    <s v="Amazon"/>
    <n v="27872.98"/>
    <n v="91504159.730000004"/>
    <n v="91504159.730000004"/>
    <s v="Giza"/>
  </r>
  <r>
    <s v="ORD101586"/>
    <s v="HP Pavilion Laptop"/>
    <x v="3"/>
    <x v="3"/>
    <x v="0"/>
    <x v="2"/>
    <n v="14199.58"/>
    <n v="3"/>
    <x v="1586"/>
    <x v="282"/>
    <n v="484"/>
    <x v="243"/>
    <m/>
    <m/>
    <s v="sq"/>
    <s v="sq"/>
    <n v="26648.76"/>
    <n v="57542997.559999913"/>
    <n v="57542997.559999913"/>
    <s v="Casablanca"/>
  </r>
  <r>
    <s v="ORD101587"/>
    <s v="Nike Air Max"/>
    <x v="1"/>
    <x v="1"/>
    <x v="0"/>
    <x v="0"/>
    <n v="14369.79"/>
    <n v="5"/>
    <x v="1587"/>
    <x v="339"/>
    <n v="4627"/>
    <x v="44"/>
    <m/>
    <m/>
    <s v="sq"/>
    <s v="sq"/>
    <n v="16284.02"/>
    <n v="91504159.730000004"/>
    <n v="91504159.730000004"/>
    <s v="Cairo"/>
  </r>
  <r>
    <s v="ORD101588"/>
    <s v="iPhone 13"/>
    <x v="0"/>
    <x v="4"/>
    <x v="2"/>
    <x v="2"/>
    <n v="13158.4"/>
    <n v="1"/>
    <x v="1588"/>
    <x v="351"/>
    <n v="4469"/>
    <x v="128"/>
    <m/>
    <m/>
    <s v="Amazon"/>
    <s v="Amazon"/>
    <n v="26648.76"/>
    <n v="92327183.770000085"/>
    <n v="92327183.770000085"/>
    <s v="Casablanca"/>
  </r>
  <r>
    <s v="ORD101589"/>
    <s v="T-shirt Cotton"/>
    <x v="1"/>
    <x v="5"/>
    <x v="1"/>
    <x v="5"/>
    <n v="9789.26"/>
    <n v="1"/>
    <x v="1589"/>
    <x v="149"/>
    <n v="3025"/>
    <x v="276"/>
    <m/>
    <m/>
    <s v="Jumia"/>
    <s v="Jum"/>
    <n v="27872.98"/>
    <n v="91504159.730000004"/>
    <n v="91504159.730000004"/>
    <s v="Giza"/>
  </r>
  <r>
    <s v="ORD101590"/>
    <s v="T-shirt Cotton"/>
    <x v="1"/>
    <x v="5"/>
    <x v="1"/>
    <x v="3"/>
    <n v="10049.15"/>
    <n v="2"/>
    <x v="1590"/>
    <x v="368"/>
    <n v="3821"/>
    <x v="78"/>
    <m/>
    <m/>
    <s v="Jumia"/>
    <s v="Jum"/>
    <n v="3665.44"/>
    <n v="91504159.730000004"/>
    <n v="91504159.730000004"/>
    <s v="Dubai"/>
  </r>
  <r>
    <s v="ORD101591"/>
    <s v="Adidas Running Shoes"/>
    <x v="1"/>
    <x v="9"/>
    <x v="1"/>
    <x v="1"/>
    <n v="6344.63"/>
    <n v="5"/>
    <x v="1591"/>
    <x v="239"/>
    <n v="3401"/>
    <x v="83"/>
    <m/>
    <m/>
    <s v="Jumia"/>
    <s v="Jum"/>
    <n v="13290.4"/>
    <n v="91504159.730000004"/>
    <n v="91504159.730000004"/>
    <s v="Alexandria"/>
  </r>
  <r>
    <s v="ORD101592"/>
    <s v="Smartwatch FitPro"/>
    <x v="4"/>
    <x v="6"/>
    <x v="0"/>
    <x v="1"/>
    <n v="16661.939999999999"/>
    <n v="5"/>
    <x v="1592"/>
    <x v="352"/>
    <n v="1976"/>
    <x v="320"/>
    <m/>
    <m/>
    <s v="sq"/>
    <s v="sq"/>
    <n v="13290.4"/>
    <n v="31420413.200000018"/>
    <n v="31420413.200000018"/>
    <s v="Alexandria"/>
  </r>
  <r>
    <s v="ORD101593"/>
    <s v="Xiaomi Redmi Note 12"/>
    <x v="0"/>
    <x v="7"/>
    <x v="0"/>
    <x v="0"/>
    <n v="3650.8"/>
    <n v="3"/>
    <x v="1593"/>
    <x v="220"/>
    <n v="1577"/>
    <x v="264"/>
    <m/>
    <m/>
    <s v="sq"/>
    <s v="sq"/>
    <n v="16284.02"/>
    <n v="92327183.770000085"/>
    <n v="92327183.770000085"/>
    <s v="Cairo"/>
  </r>
  <r>
    <s v="ORD101594"/>
    <s v="Xiaomi Redmi Note 12"/>
    <x v="0"/>
    <x v="7"/>
    <x v="1"/>
    <x v="3"/>
    <n v="7524.67"/>
    <n v="1"/>
    <x v="1594"/>
    <x v="341"/>
    <n v="2723"/>
    <x v="191"/>
    <m/>
    <m/>
    <s v="Jumia"/>
    <s v="Jum"/>
    <n v="3665.44"/>
    <n v="92327183.770000085"/>
    <n v="92327183.770000085"/>
    <s v="Dubai"/>
  </r>
  <r>
    <s v="ORD101595"/>
    <s v="T-shirt Cotton"/>
    <x v="1"/>
    <x v="5"/>
    <x v="2"/>
    <x v="4"/>
    <n v="15303.81"/>
    <n v="4"/>
    <x v="1595"/>
    <x v="87"/>
    <n v="446"/>
    <x v="46"/>
    <m/>
    <m/>
    <s v="Amazon"/>
    <s v="Amazon"/>
    <n v="99349.3"/>
    <n v="91504159.730000004"/>
    <n v="91504159.730000004"/>
    <s v="Riyadh"/>
  </r>
  <r>
    <s v="ORD101596"/>
    <s v="Smartwatch FitPro"/>
    <x v="4"/>
    <x v="6"/>
    <x v="1"/>
    <x v="1"/>
    <n v="15832.53"/>
    <n v="2"/>
    <x v="1596"/>
    <x v="315"/>
    <n v="3200"/>
    <x v="329"/>
    <m/>
    <m/>
    <s v="Jumia"/>
    <s v="Jum"/>
    <n v="13290.4"/>
    <n v="31420413.200000018"/>
    <n v="31420413.200000018"/>
    <s v="Alexandria"/>
  </r>
  <r>
    <s v="ORD101597"/>
    <s v="T-shirt Cotton"/>
    <x v="1"/>
    <x v="5"/>
    <x v="0"/>
    <x v="5"/>
    <n v="18971.54"/>
    <n v="5"/>
    <x v="1597"/>
    <x v="392"/>
    <n v="3977"/>
    <x v="140"/>
    <m/>
    <m/>
    <s v="sq"/>
    <s v="sq"/>
    <n v="27872.98"/>
    <n v="91504159.730000004"/>
    <n v="91504159.730000004"/>
    <s v="Giza"/>
  </r>
  <r>
    <s v="ORD101598"/>
    <s v="Nike Air Max"/>
    <x v="1"/>
    <x v="1"/>
    <x v="1"/>
    <x v="0"/>
    <n v="17691.8"/>
    <n v="5"/>
    <x v="1598"/>
    <x v="80"/>
    <n v="1637"/>
    <x v="88"/>
    <m/>
    <m/>
    <s v="Jumia"/>
    <s v="Jum"/>
    <n v="16284.02"/>
    <n v="91504159.730000004"/>
    <n v="91504159.730000004"/>
    <s v="Cairo"/>
  </r>
  <r>
    <s v="ORD101599"/>
    <s v="HP Pavilion Laptop"/>
    <x v="3"/>
    <x v="3"/>
    <x v="2"/>
    <x v="5"/>
    <n v="5817.02"/>
    <n v="4"/>
    <x v="1599"/>
    <x v="233"/>
    <n v="461"/>
    <x v="20"/>
    <m/>
    <m/>
    <s v="Amazon"/>
    <s v="Amazon"/>
    <n v="27872.98"/>
    <n v="57542997.559999913"/>
    <n v="57542997.559999913"/>
    <s v="Giza"/>
  </r>
  <r>
    <s v="ORD101600"/>
    <s v="Samsung Galaxy A14"/>
    <x v="0"/>
    <x v="0"/>
    <x v="0"/>
    <x v="2"/>
    <n v="11073.85"/>
    <n v="3"/>
    <x v="1600"/>
    <x v="184"/>
    <n v="3114"/>
    <x v="243"/>
    <m/>
    <m/>
    <s v="sq"/>
    <s v="sq"/>
    <n v="26648.76"/>
    <n v="92327183.770000085"/>
    <n v="92327183.770000085"/>
    <s v="Casablanca"/>
  </r>
  <r>
    <s v="ORD101601"/>
    <s v="Nike Air Max"/>
    <x v="1"/>
    <x v="1"/>
    <x v="2"/>
    <x v="5"/>
    <n v="11098.13"/>
    <n v="4"/>
    <x v="1601"/>
    <x v="380"/>
    <n v="2410"/>
    <x v="45"/>
    <m/>
    <m/>
    <s v="Amazon"/>
    <s v="Amazon"/>
    <n v="27872.98"/>
    <n v="91504159.730000004"/>
    <n v="91504159.730000004"/>
    <s v="Giza"/>
  </r>
  <r>
    <s v="ORD101602"/>
    <s v="Adidas Running Shoes"/>
    <x v="1"/>
    <x v="9"/>
    <x v="1"/>
    <x v="3"/>
    <n v="15757.8"/>
    <n v="4"/>
    <x v="1602"/>
    <x v="382"/>
    <n v="1206"/>
    <x v="139"/>
    <m/>
    <m/>
    <s v="Jumia"/>
    <s v="Jum"/>
    <n v="3665.44"/>
    <n v="91504159.730000004"/>
    <n v="91504159.730000004"/>
    <s v="Dubai"/>
  </r>
  <r>
    <s v="ORD101603"/>
    <s v="Bluetooth Headset"/>
    <x v="2"/>
    <x v="2"/>
    <x v="1"/>
    <x v="1"/>
    <n v="8240.7000000000007"/>
    <n v="4"/>
    <x v="1603"/>
    <x v="248"/>
    <n v="581"/>
    <x v="182"/>
    <m/>
    <m/>
    <s v="Jumia"/>
    <s v="Jum"/>
    <n v="13290.4"/>
    <n v="29200970.130000021"/>
    <n v="29200970.130000021"/>
    <s v="Alexandria"/>
  </r>
  <r>
    <s v="ORD101604"/>
    <s v="Dell Inspiron 3501"/>
    <x v="3"/>
    <x v="8"/>
    <x v="1"/>
    <x v="5"/>
    <n v="7864.3"/>
    <n v="3"/>
    <x v="1604"/>
    <x v="46"/>
    <n v="4171"/>
    <x v="98"/>
    <m/>
    <m/>
    <s v="Jumia"/>
    <s v="Jum"/>
    <n v="27872.98"/>
    <n v="57542997.559999913"/>
    <n v="57542997.559999913"/>
    <s v="Giza"/>
  </r>
  <r>
    <s v="ORD101605"/>
    <s v="HP Pavilion Laptop"/>
    <x v="3"/>
    <x v="3"/>
    <x v="1"/>
    <x v="5"/>
    <n v="7298.69"/>
    <n v="5"/>
    <x v="1605"/>
    <x v="30"/>
    <n v="4762"/>
    <x v="275"/>
    <m/>
    <m/>
    <s v="Jumia"/>
    <s v="Jum"/>
    <n v="27872.98"/>
    <n v="57542997.559999913"/>
    <n v="57542997.559999913"/>
    <s v="Giza"/>
  </r>
  <r>
    <s v="ORD101606"/>
    <s v="Dell Inspiron 3501"/>
    <x v="3"/>
    <x v="8"/>
    <x v="1"/>
    <x v="3"/>
    <n v="12569.75"/>
    <n v="4"/>
    <x v="1606"/>
    <x v="219"/>
    <n v="2101"/>
    <x v="56"/>
    <m/>
    <m/>
    <s v="Jumia"/>
    <s v="Jum"/>
    <n v="3665.44"/>
    <n v="57542997.559999913"/>
    <n v="57542997.559999913"/>
    <s v="Dubai"/>
  </r>
  <r>
    <s v="ORD101607"/>
    <s v="Adidas Running Shoes"/>
    <x v="1"/>
    <x v="9"/>
    <x v="0"/>
    <x v="1"/>
    <n v="12187.77"/>
    <n v="3"/>
    <x v="1607"/>
    <x v="148"/>
    <n v="250"/>
    <x v="278"/>
    <m/>
    <m/>
    <s v="sq"/>
    <s v="sq"/>
    <n v="13290.4"/>
    <n v="91504159.730000004"/>
    <n v="91504159.730000004"/>
    <s v="Alexandria"/>
  </r>
  <r>
    <s v="ORD101608"/>
    <s v="Xiaomi Redmi Note 12"/>
    <x v="0"/>
    <x v="7"/>
    <x v="0"/>
    <x v="3"/>
    <n v="16341.68"/>
    <n v="3"/>
    <x v="1608"/>
    <x v="24"/>
    <n v="4999"/>
    <x v="140"/>
    <m/>
    <m/>
    <s v="sq"/>
    <s v="sq"/>
    <n v="3665.44"/>
    <n v="92327183.770000085"/>
    <n v="92327183.770000085"/>
    <s v="Dubai"/>
  </r>
  <r>
    <s v="ORD101609"/>
    <s v="Adidas Running Shoes"/>
    <x v="1"/>
    <x v="9"/>
    <x v="0"/>
    <x v="2"/>
    <n v="19392.89"/>
    <n v="1"/>
    <x v="1609"/>
    <x v="263"/>
    <n v="3853"/>
    <x v="249"/>
    <m/>
    <m/>
    <s v="sq"/>
    <s v="sq"/>
    <n v="26648.76"/>
    <n v="91504159.730000004"/>
    <n v="91504159.730000004"/>
    <s v="Casablanca"/>
  </r>
  <r>
    <s v="ORD101610"/>
    <s v="T-shirt Cotton"/>
    <x v="1"/>
    <x v="5"/>
    <x v="2"/>
    <x v="2"/>
    <n v="4852.08"/>
    <n v="2"/>
    <x v="1610"/>
    <x v="113"/>
    <n v="159"/>
    <x v="166"/>
    <m/>
    <m/>
    <s v="Amazon"/>
    <s v="Amazon"/>
    <n v="26648.76"/>
    <n v="91504159.730000004"/>
    <n v="91504159.730000004"/>
    <s v="Casablanca"/>
  </r>
  <r>
    <s v="ORD101611"/>
    <s v="Samsung Galaxy A14"/>
    <x v="0"/>
    <x v="0"/>
    <x v="2"/>
    <x v="2"/>
    <n v="16339.04"/>
    <n v="2"/>
    <x v="1611"/>
    <x v="45"/>
    <n v="68"/>
    <x v="335"/>
    <m/>
    <m/>
    <s v="Amazon"/>
    <s v="Amazon"/>
    <n v="26648.76"/>
    <n v="92327183.770000085"/>
    <n v="92327183.770000085"/>
    <s v="Casablanca"/>
  </r>
  <r>
    <s v="ORD101612"/>
    <s v="Smartwatch FitPro"/>
    <x v="4"/>
    <x v="6"/>
    <x v="1"/>
    <x v="4"/>
    <n v="13623.47"/>
    <n v="3"/>
    <x v="1612"/>
    <x v="40"/>
    <n v="3666"/>
    <x v="305"/>
    <m/>
    <m/>
    <s v="Jumia"/>
    <s v="Jum"/>
    <n v="99349.3"/>
    <n v="31420413.200000018"/>
    <n v="31420413.200000018"/>
    <s v="Riyadh"/>
  </r>
  <r>
    <s v="ORD101613"/>
    <s v="Nike Air Max"/>
    <x v="1"/>
    <x v="1"/>
    <x v="2"/>
    <x v="5"/>
    <n v="3660.3"/>
    <n v="1"/>
    <x v="1613"/>
    <x v="213"/>
    <n v="675"/>
    <x v="43"/>
    <m/>
    <m/>
    <s v="Amazon"/>
    <s v="Amazon"/>
    <n v="27872.98"/>
    <n v="91504159.730000004"/>
    <n v="91504159.730000004"/>
    <s v="Giza"/>
  </r>
  <r>
    <s v="ORD101614"/>
    <s v="Bluetooth Headset"/>
    <x v="2"/>
    <x v="2"/>
    <x v="1"/>
    <x v="0"/>
    <n v="898.39"/>
    <n v="1"/>
    <x v="1614"/>
    <x v="248"/>
    <n v="2728"/>
    <x v="145"/>
    <m/>
    <m/>
    <s v="Jumia"/>
    <s v="Jum"/>
    <n v="16284.02"/>
    <n v="29200970.130000021"/>
    <n v="29200970.130000021"/>
    <s v="Cairo"/>
  </r>
  <r>
    <s v="ORD101615"/>
    <s v="Xiaomi Redmi Note 12"/>
    <x v="0"/>
    <x v="7"/>
    <x v="1"/>
    <x v="2"/>
    <n v="165.82"/>
    <n v="3"/>
    <x v="1615"/>
    <x v="171"/>
    <n v="3170"/>
    <x v="278"/>
    <m/>
    <m/>
    <s v="Jumia"/>
    <s v="Jum"/>
    <n v="26648.76"/>
    <n v="92327183.770000085"/>
    <n v="92327183.770000085"/>
    <s v="Casablanca"/>
  </r>
  <r>
    <s v="ORD101616"/>
    <s v="Dell Inspiron 3501"/>
    <x v="3"/>
    <x v="8"/>
    <x v="2"/>
    <x v="4"/>
    <n v="3671.05"/>
    <n v="3"/>
    <x v="1616"/>
    <x v="15"/>
    <n v="3967"/>
    <x v="216"/>
    <m/>
    <m/>
    <s v="Amazon"/>
    <s v="Amazon"/>
    <n v="99349.3"/>
    <n v="57542997.559999913"/>
    <n v="57542997.559999913"/>
    <s v="Riyadh"/>
  </r>
  <r>
    <s v="ORD101617"/>
    <s v="Bluetooth Headset"/>
    <x v="2"/>
    <x v="2"/>
    <x v="2"/>
    <x v="4"/>
    <n v="7569.21"/>
    <n v="1"/>
    <x v="1617"/>
    <x v="159"/>
    <n v="4032"/>
    <x v="190"/>
    <m/>
    <m/>
    <s v="Amazon"/>
    <s v="Amazon"/>
    <n v="99349.3"/>
    <n v="29200970.130000021"/>
    <n v="29200970.130000021"/>
    <s v="Riyadh"/>
  </r>
  <r>
    <s v="ORD101618"/>
    <s v="Samsung Galaxy A14"/>
    <x v="0"/>
    <x v="0"/>
    <x v="2"/>
    <x v="1"/>
    <n v="6520.31"/>
    <n v="5"/>
    <x v="1618"/>
    <x v="231"/>
    <n v="397"/>
    <x v="78"/>
    <m/>
    <m/>
    <s v="Amazon"/>
    <s v="Amazon"/>
    <n v="13290.4"/>
    <n v="92327183.770000085"/>
    <n v="92327183.770000085"/>
    <s v="Alexandria"/>
  </r>
  <r>
    <s v="ORD101619"/>
    <s v="Nike Air Max"/>
    <x v="1"/>
    <x v="1"/>
    <x v="2"/>
    <x v="4"/>
    <n v="1350.6"/>
    <n v="3"/>
    <x v="1619"/>
    <x v="231"/>
    <n v="3387"/>
    <x v="129"/>
    <m/>
    <m/>
    <s v="Amazon"/>
    <s v="Amazon"/>
    <n v="99349.3"/>
    <n v="91504159.730000004"/>
    <n v="91504159.730000004"/>
    <s v="Riyadh"/>
  </r>
  <r>
    <s v="ORD101620"/>
    <s v="Bluetooth Headset"/>
    <x v="2"/>
    <x v="2"/>
    <x v="0"/>
    <x v="4"/>
    <n v="14212.6"/>
    <n v="3"/>
    <x v="1620"/>
    <x v="323"/>
    <n v="4821"/>
    <x v="25"/>
    <m/>
    <m/>
    <s v="sq"/>
    <s v="sq"/>
    <n v="99349.3"/>
    <n v="29200970.130000021"/>
    <n v="29200970.130000021"/>
    <s v="Riyadh"/>
  </r>
  <r>
    <s v="ORD101621"/>
    <s v="HP Pavilion Laptop"/>
    <x v="3"/>
    <x v="3"/>
    <x v="0"/>
    <x v="5"/>
    <n v="15273"/>
    <n v="2"/>
    <x v="1621"/>
    <x v="29"/>
    <n v="521"/>
    <x v="202"/>
    <m/>
    <m/>
    <s v="sq"/>
    <s v="sq"/>
    <n v="27872.98"/>
    <n v="57542997.559999913"/>
    <n v="57542997.559999913"/>
    <s v="Giza"/>
  </r>
  <r>
    <s v="ORD101622"/>
    <s v="Bluetooth Headset"/>
    <x v="2"/>
    <x v="2"/>
    <x v="0"/>
    <x v="5"/>
    <n v="4763.49"/>
    <n v="2"/>
    <x v="1622"/>
    <x v="235"/>
    <n v="1280"/>
    <x v="274"/>
    <m/>
    <m/>
    <s v="sq"/>
    <s v="sq"/>
    <n v="27872.98"/>
    <n v="29200970.130000021"/>
    <n v="29200970.130000021"/>
    <s v="Giza"/>
  </r>
  <r>
    <s v="ORD101623"/>
    <s v="iPhone 13"/>
    <x v="0"/>
    <x v="4"/>
    <x v="0"/>
    <x v="3"/>
    <n v="8815.9"/>
    <n v="1"/>
    <x v="1623"/>
    <x v="90"/>
    <n v="370"/>
    <x v="117"/>
    <m/>
    <m/>
    <s v="sq"/>
    <s v="sq"/>
    <n v="3665.44"/>
    <n v="92327183.770000085"/>
    <n v="92327183.770000085"/>
    <s v="Dubai"/>
  </r>
  <r>
    <s v="ORD101624"/>
    <s v="Adidas Running Shoes"/>
    <x v="1"/>
    <x v="9"/>
    <x v="2"/>
    <x v="3"/>
    <n v="4841.75"/>
    <n v="4"/>
    <x v="1624"/>
    <x v="88"/>
    <n v="4605"/>
    <x v="120"/>
    <m/>
    <m/>
    <s v="Amazon"/>
    <s v="Amazon"/>
    <n v="3665.44"/>
    <n v="91504159.730000004"/>
    <n v="91504159.730000004"/>
    <s v="Dubai"/>
  </r>
  <r>
    <s v="ORD101625"/>
    <s v="Samsung Galaxy A14"/>
    <x v="0"/>
    <x v="0"/>
    <x v="1"/>
    <x v="1"/>
    <n v="6107.21"/>
    <n v="4"/>
    <x v="1625"/>
    <x v="197"/>
    <n v="2679"/>
    <x v="224"/>
    <m/>
    <m/>
    <s v="Jumia"/>
    <s v="Jum"/>
    <n v="13290.4"/>
    <n v="92327183.770000085"/>
    <n v="92327183.770000085"/>
    <s v="Alexandria"/>
  </r>
  <r>
    <s v="ORD101626"/>
    <s v="Dell Inspiron 3501"/>
    <x v="3"/>
    <x v="8"/>
    <x v="0"/>
    <x v="1"/>
    <n v="9040.57"/>
    <n v="2"/>
    <x v="1626"/>
    <x v="216"/>
    <n v="3676"/>
    <x v="104"/>
    <m/>
    <m/>
    <s v="sq"/>
    <s v="sq"/>
    <n v="13290.4"/>
    <n v="57542997.559999913"/>
    <n v="57542997.559999913"/>
    <s v="Alexandria"/>
  </r>
  <r>
    <s v="ORD101627"/>
    <s v="Adidas Running Shoes"/>
    <x v="1"/>
    <x v="9"/>
    <x v="0"/>
    <x v="2"/>
    <n v="13794.91"/>
    <n v="2"/>
    <x v="1627"/>
    <x v="63"/>
    <n v="3512"/>
    <x v="216"/>
    <m/>
    <m/>
    <s v="sq"/>
    <s v="sq"/>
    <n v="26648.76"/>
    <n v="91504159.730000004"/>
    <n v="91504159.730000004"/>
    <s v="Casablanca"/>
  </r>
  <r>
    <s v="ORD101628"/>
    <s v="Smartwatch FitPro"/>
    <x v="4"/>
    <x v="6"/>
    <x v="2"/>
    <x v="1"/>
    <n v="2219.65"/>
    <n v="5"/>
    <x v="1628"/>
    <x v="344"/>
    <n v="2902"/>
    <x v="123"/>
    <m/>
    <m/>
    <s v="Amazon"/>
    <s v="Amazon"/>
    <n v="13290.4"/>
    <n v="31420413.200000018"/>
    <n v="31420413.200000018"/>
    <s v="Alexandria"/>
  </r>
  <r>
    <s v="ORD101629"/>
    <s v="Xiaomi Redmi Note 12"/>
    <x v="0"/>
    <x v="7"/>
    <x v="0"/>
    <x v="0"/>
    <n v="6443.74"/>
    <n v="5"/>
    <x v="1629"/>
    <x v="212"/>
    <n v="152"/>
    <x v="179"/>
    <m/>
    <m/>
    <s v="sq"/>
    <s v="sq"/>
    <n v="16284.02"/>
    <n v="92327183.770000085"/>
    <n v="92327183.770000085"/>
    <s v="Cairo"/>
  </r>
  <r>
    <s v="ORD101630"/>
    <s v="Smartwatch FitPro"/>
    <x v="4"/>
    <x v="6"/>
    <x v="1"/>
    <x v="4"/>
    <n v="8248.33"/>
    <n v="4"/>
    <x v="1630"/>
    <x v="84"/>
    <n v="598"/>
    <x v="154"/>
    <m/>
    <m/>
    <s v="Jumia"/>
    <s v="Jum"/>
    <n v="99349.3"/>
    <n v="31420413.200000018"/>
    <n v="31420413.200000018"/>
    <s v="Riyadh"/>
  </r>
  <r>
    <s v="ORD101631"/>
    <s v="Dell Inspiron 3501"/>
    <x v="3"/>
    <x v="8"/>
    <x v="2"/>
    <x v="4"/>
    <n v="16060.65"/>
    <n v="2"/>
    <x v="1631"/>
    <x v="173"/>
    <n v="3425"/>
    <x v="209"/>
    <m/>
    <m/>
    <s v="Amazon"/>
    <s v="Amazon"/>
    <n v="99349.3"/>
    <n v="57542997.559999913"/>
    <n v="57542997.559999913"/>
    <s v="Riyadh"/>
  </r>
  <r>
    <s v="ORD101632"/>
    <s v="Xiaomi Redmi Note 12"/>
    <x v="0"/>
    <x v="7"/>
    <x v="0"/>
    <x v="5"/>
    <n v="10131.49"/>
    <n v="2"/>
    <x v="1632"/>
    <x v="209"/>
    <n v="3089"/>
    <x v="185"/>
    <m/>
    <m/>
    <s v="sq"/>
    <s v="sq"/>
    <n v="27872.98"/>
    <n v="92327183.770000085"/>
    <n v="92327183.770000085"/>
    <s v="Giza"/>
  </r>
  <r>
    <s v="ORD101633"/>
    <s v="T-shirt Cotton"/>
    <x v="1"/>
    <x v="5"/>
    <x v="2"/>
    <x v="0"/>
    <n v="12024.25"/>
    <n v="3"/>
    <x v="1633"/>
    <x v="312"/>
    <n v="1183"/>
    <x v="5"/>
    <m/>
    <m/>
    <s v="Amazon"/>
    <s v="Amazon"/>
    <n v="16284.02"/>
    <n v="91504159.730000004"/>
    <n v="91504159.730000004"/>
    <s v="Cairo"/>
  </r>
  <r>
    <s v="ORD101634"/>
    <s v="Smartwatch FitPro"/>
    <x v="4"/>
    <x v="6"/>
    <x v="0"/>
    <x v="0"/>
    <n v="15054.59"/>
    <n v="5"/>
    <x v="1634"/>
    <x v="285"/>
    <n v="633"/>
    <x v="245"/>
    <m/>
    <m/>
    <s v="sq"/>
    <s v="sq"/>
    <n v="16284.02"/>
    <n v="31420413.200000018"/>
    <n v="31420413.200000018"/>
    <s v="Cairo"/>
  </r>
  <r>
    <s v="ORD101635"/>
    <s v="Samsung Galaxy A14"/>
    <x v="0"/>
    <x v="0"/>
    <x v="1"/>
    <x v="1"/>
    <n v="5860.1"/>
    <n v="4"/>
    <x v="1635"/>
    <x v="3"/>
    <n v="3786"/>
    <x v="81"/>
    <m/>
    <m/>
    <s v="Jumia"/>
    <s v="Jum"/>
    <n v="13290.4"/>
    <n v="92327183.770000085"/>
    <n v="92327183.770000085"/>
    <s v="Alexandria"/>
  </r>
  <r>
    <s v="ORD101636"/>
    <s v="Nike Air Max"/>
    <x v="1"/>
    <x v="1"/>
    <x v="1"/>
    <x v="3"/>
    <n v="14732.13"/>
    <n v="5"/>
    <x v="1636"/>
    <x v="155"/>
    <n v="2492"/>
    <x v="6"/>
    <m/>
    <m/>
    <s v="Jumia"/>
    <s v="Jum"/>
    <n v="3665.44"/>
    <n v="91504159.730000004"/>
    <n v="91504159.730000004"/>
    <s v="Dubai"/>
  </r>
  <r>
    <s v="ORD101637"/>
    <s v="Xiaomi Redmi Note 12"/>
    <x v="0"/>
    <x v="7"/>
    <x v="1"/>
    <x v="4"/>
    <n v="4350.01"/>
    <n v="2"/>
    <x v="1637"/>
    <x v="235"/>
    <n v="883"/>
    <x v="315"/>
    <m/>
    <m/>
    <s v="Jumia"/>
    <s v="Jum"/>
    <n v="99349.3"/>
    <n v="92327183.770000085"/>
    <n v="92327183.770000085"/>
    <s v="Riyadh"/>
  </r>
  <r>
    <s v="ORD101638"/>
    <s v="T-shirt Cotton"/>
    <x v="1"/>
    <x v="5"/>
    <x v="0"/>
    <x v="2"/>
    <n v="9937.57"/>
    <n v="3"/>
    <x v="1638"/>
    <x v="82"/>
    <n v="938"/>
    <x v="182"/>
    <m/>
    <m/>
    <s v="sq"/>
    <s v="sq"/>
    <n v="26648.76"/>
    <n v="91504159.730000004"/>
    <n v="91504159.730000004"/>
    <s v="Casablanca"/>
  </r>
  <r>
    <s v="ORD101639"/>
    <s v="Bluetooth Headset"/>
    <x v="2"/>
    <x v="2"/>
    <x v="1"/>
    <x v="3"/>
    <n v="6629.95"/>
    <n v="2"/>
    <x v="1639"/>
    <x v="323"/>
    <n v="1861"/>
    <x v="49"/>
    <m/>
    <m/>
    <s v="Jumia"/>
    <s v="Jum"/>
    <n v="3665.44"/>
    <n v="29200970.130000021"/>
    <n v="29200970.130000021"/>
    <s v="Dubai"/>
  </r>
  <r>
    <s v="ORD101640"/>
    <s v="Samsung Galaxy A14"/>
    <x v="0"/>
    <x v="0"/>
    <x v="0"/>
    <x v="4"/>
    <n v="11262.2"/>
    <n v="4"/>
    <x v="1640"/>
    <x v="63"/>
    <n v="2108"/>
    <x v="160"/>
    <m/>
    <m/>
    <s v="sq"/>
    <s v="sq"/>
    <n v="99349.3"/>
    <n v="92327183.770000085"/>
    <n v="92327183.770000085"/>
    <s v="Riyadh"/>
  </r>
  <r>
    <s v="ORD101641"/>
    <s v="HP Pavilion Laptop"/>
    <x v="3"/>
    <x v="3"/>
    <x v="0"/>
    <x v="4"/>
    <n v="13990.02"/>
    <n v="2"/>
    <x v="1641"/>
    <x v="307"/>
    <n v="3295"/>
    <x v="28"/>
    <m/>
    <m/>
    <s v="sq"/>
    <s v="sq"/>
    <n v="99349.3"/>
    <n v="57542997.559999913"/>
    <n v="57542997.559999913"/>
    <s v="Riyadh"/>
  </r>
  <r>
    <s v="ORD101642"/>
    <s v="iPhone 13"/>
    <x v="0"/>
    <x v="4"/>
    <x v="2"/>
    <x v="0"/>
    <n v="3150.89"/>
    <n v="3"/>
    <x v="1642"/>
    <x v="294"/>
    <n v="3396"/>
    <x v="273"/>
    <m/>
    <m/>
    <s v="Amazon"/>
    <s v="Amazon"/>
    <n v="16284.02"/>
    <n v="92327183.770000085"/>
    <n v="92327183.770000085"/>
    <s v="Cairo"/>
  </r>
  <r>
    <s v="ORD101643"/>
    <s v="Xiaomi Redmi Note 12"/>
    <x v="0"/>
    <x v="7"/>
    <x v="1"/>
    <x v="4"/>
    <n v="15642.39"/>
    <n v="2"/>
    <x v="1643"/>
    <x v="116"/>
    <n v="3649"/>
    <x v="258"/>
    <m/>
    <m/>
    <s v="Jumia"/>
    <s v="Jum"/>
    <n v="99349.3"/>
    <n v="92327183.770000085"/>
    <n v="92327183.770000085"/>
    <s v="Riyadh"/>
  </r>
  <r>
    <s v="ORD101644"/>
    <s v="Adidas Running Shoes"/>
    <x v="1"/>
    <x v="9"/>
    <x v="2"/>
    <x v="5"/>
    <n v="6570.75"/>
    <n v="1"/>
    <x v="1644"/>
    <x v="123"/>
    <n v="2546"/>
    <x v="230"/>
    <m/>
    <m/>
    <s v="Amazon"/>
    <s v="Amazon"/>
    <n v="27872.98"/>
    <n v="91504159.730000004"/>
    <n v="91504159.730000004"/>
    <s v="Giza"/>
  </r>
  <r>
    <s v="ORD101645"/>
    <s v="Smartwatch FitPro"/>
    <x v="4"/>
    <x v="6"/>
    <x v="0"/>
    <x v="0"/>
    <n v="11466.04"/>
    <n v="5"/>
    <x v="1645"/>
    <x v="393"/>
    <n v="930"/>
    <x v="78"/>
    <m/>
    <m/>
    <s v="sq"/>
    <s v="sq"/>
    <n v="16284.02"/>
    <n v="31420413.200000018"/>
    <n v="31420413.200000018"/>
    <s v="Cairo"/>
  </r>
  <r>
    <s v="ORD101646"/>
    <s v="Nike Air Max"/>
    <x v="1"/>
    <x v="1"/>
    <x v="2"/>
    <x v="0"/>
    <n v="10273.35"/>
    <n v="5"/>
    <x v="1646"/>
    <x v="89"/>
    <n v="3256"/>
    <x v="152"/>
    <m/>
    <m/>
    <s v="Amazon"/>
    <s v="Amazon"/>
    <n v="16284.02"/>
    <n v="91504159.730000004"/>
    <n v="91504159.730000004"/>
    <s v="Cairo"/>
  </r>
  <r>
    <s v="ORD101647"/>
    <s v="Xiaomi Redmi Note 12"/>
    <x v="0"/>
    <x v="7"/>
    <x v="1"/>
    <x v="5"/>
    <n v="17259.52"/>
    <n v="5"/>
    <x v="1647"/>
    <x v="335"/>
    <n v="310"/>
    <x v="139"/>
    <m/>
    <m/>
    <s v="Jumia"/>
    <s v="Jum"/>
    <n v="27872.98"/>
    <n v="92327183.770000085"/>
    <n v="92327183.770000085"/>
    <s v="Giza"/>
  </r>
  <r>
    <s v="ORD101648"/>
    <s v="T-shirt Cotton"/>
    <x v="1"/>
    <x v="5"/>
    <x v="0"/>
    <x v="3"/>
    <n v="434.21"/>
    <n v="4"/>
    <x v="1648"/>
    <x v="209"/>
    <n v="2773"/>
    <x v="274"/>
    <m/>
    <m/>
    <s v="sq"/>
    <s v="sq"/>
    <n v="3665.44"/>
    <n v="91504159.730000004"/>
    <n v="91504159.730000004"/>
    <s v="Dubai"/>
  </r>
  <r>
    <s v="ORD101649"/>
    <s v="iPhone 13"/>
    <x v="0"/>
    <x v="4"/>
    <x v="2"/>
    <x v="0"/>
    <n v="1635.81"/>
    <n v="1"/>
    <x v="1649"/>
    <x v="303"/>
    <n v="1139"/>
    <x v="293"/>
    <m/>
    <m/>
    <s v="Amazon"/>
    <s v="Amazon"/>
    <n v="16284.02"/>
    <n v="92327183.770000085"/>
    <n v="92327183.770000085"/>
    <s v="Cairo"/>
  </r>
  <r>
    <s v="ORD101650"/>
    <s v="HP Pavilion Laptop"/>
    <x v="3"/>
    <x v="3"/>
    <x v="1"/>
    <x v="1"/>
    <n v="3334.26"/>
    <n v="5"/>
    <x v="1650"/>
    <x v="177"/>
    <n v="4470"/>
    <x v="313"/>
    <m/>
    <m/>
    <s v="Jumia"/>
    <s v="Jum"/>
    <n v="13290.4"/>
    <n v="57542997.559999913"/>
    <n v="57542997.559999913"/>
    <s v="Alexandria"/>
  </r>
  <r>
    <s v="ORD101651"/>
    <s v="Samsung Galaxy A14"/>
    <x v="0"/>
    <x v="0"/>
    <x v="1"/>
    <x v="2"/>
    <n v="6771.23"/>
    <n v="3"/>
    <x v="1651"/>
    <x v="264"/>
    <n v="4055"/>
    <x v="75"/>
    <m/>
    <m/>
    <s v="Jumia"/>
    <s v="Jum"/>
    <n v="26648.76"/>
    <n v="92327183.770000085"/>
    <n v="92327183.770000085"/>
    <s v="Casablanca"/>
  </r>
  <r>
    <s v="ORD101652"/>
    <s v="Adidas Running Shoes"/>
    <x v="1"/>
    <x v="9"/>
    <x v="1"/>
    <x v="0"/>
    <n v="1371.97"/>
    <n v="2"/>
    <x v="1652"/>
    <x v="382"/>
    <n v="3238"/>
    <x v="17"/>
    <m/>
    <m/>
    <s v="Jumia"/>
    <s v="Jum"/>
    <n v="16284.02"/>
    <n v="91504159.730000004"/>
    <n v="91504159.730000004"/>
    <s v="Cairo"/>
  </r>
  <r>
    <s v="ORD101653"/>
    <s v="Xiaomi Redmi Note 12"/>
    <x v="0"/>
    <x v="7"/>
    <x v="0"/>
    <x v="2"/>
    <n v="6857.37"/>
    <n v="2"/>
    <x v="1653"/>
    <x v="367"/>
    <n v="29"/>
    <x v="288"/>
    <m/>
    <m/>
    <s v="sq"/>
    <s v="sq"/>
    <n v="26648.76"/>
    <n v="92327183.770000085"/>
    <n v="92327183.770000085"/>
    <s v="Casablanca"/>
  </r>
  <r>
    <s v="ORD101654"/>
    <s v="Bluetooth Headset"/>
    <x v="2"/>
    <x v="2"/>
    <x v="2"/>
    <x v="1"/>
    <n v="12000.92"/>
    <n v="1"/>
    <x v="1654"/>
    <x v="290"/>
    <n v="3513"/>
    <x v="30"/>
    <m/>
    <m/>
    <s v="Amazon"/>
    <s v="Amazon"/>
    <n v="13290.4"/>
    <n v="29200970.130000021"/>
    <n v="29200970.130000021"/>
    <s v="Alexandria"/>
  </r>
  <r>
    <s v="ORD101655"/>
    <s v="HP Pavilion Laptop"/>
    <x v="3"/>
    <x v="3"/>
    <x v="2"/>
    <x v="1"/>
    <n v="3385.92"/>
    <n v="3"/>
    <x v="1655"/>
    <x v="221"/>
    <n v="3571"/>
    <x v="26"/>
    <m/>
    <m/>
    <s v="Amazon"/>
    <s v="Amazon"/>
    <n v="13290.4"/>
    <n v="57542997.559999913"/>
    <n v="57542997.559999913"/>
    <s v="Alexandria"/>
  </r>
  <r>
    <s v="ORD101656"/>
    <s v="Adidas Running Shoes"/>
    <x v="1"/>
    <x v="9"/>
    <x v="1"/>
    <x v="5"/>
    <n v="5068.09"/>
    <n v="4"/>
    <x v="1656"/>
    <x v="299"/>
    <n v="3605"/>
    <x v="347"/>
    <m/>
    <m/>
    <s v="Jumia"/>
    <s v="Jum"/>
    <n v="27872.98"/>
    <n v="91504159.730000004"/>
    <n v="91504159.730000004"/>
    <s v="Giza"/>
  </r>
  <r>
    <s v="ORD101657"/>
    <s v="Dell Inspiron 3501"/>
    <x v="3"/>
    <x v="8"/>
    <x v="1"/>
    <x v="0"/>
    <n v="12540.54"/>
    <n v="3"/>
    <x v="1657"/>
    <x v="126"/>
    <n v="2653"/>
    <x v="275"/>
    <m/>
    <m/>
    <s v="Jumia"/>
    <s v="Jum"/>
    <n v="16284.02"/>
    <n v="57542997.559999913"/>
    <n v="57542997.559999913"/>
    <s v="Cairo"/>
  </r>
  <r>
    <s v="ORD101658"/>
    <s v="T-shirt Cotton"/>
    <x v="1"/>
    <x v="5"/>
    <x v="1"/>
    <x v="2"/>
    <n v="1911.07"/>
    <n v="2"/>
    <x v="1658"/>
    <x v="140"/>
    <n v="2654"/>
    <x v="355"/>
    <m/>
    <m/>
    <s v="Jumia"/>
    <s v="Jum"/>
    <n v="26648.76"/>
    <n v="91504159.730000004"/>
    <n v="91504159.730000004"/>
    <s v="Casablanca"/>
  </r>
  <r>
    <s v="ORD101659"/>
    <s v="T-shirt Cotton"/>
    <x v="1"/>
    <x v="5"/>
    <x v="0"/>
    <x v="5"/>
    <n v="17753.849999999999"/>
    <n v="4"/>
    <x v="1659"/>
    <x v="55"/>
    <n v="3665"/>
    <x v="166"/>
    <m/>
    <m/>
    <s v="sq"/>
    <s v="sq"/>
    <n v="27872.98"/>
    <n v="91504159.730000004"/>
    <n v="91504159.730000004"/>
    <s v="Giza"/>
  </r>
  <r>
    <s v="ORD101660"/>
    <s v="Smartwatch FitPro"/>
    <x v="4"/>
    <x v="6"/>
    <x v="2"/>
    <x v="3"/>
    <n v="14798.98"/>
    <n v="3"/>
    <x v="1660"/>
    <x v="254"/>
    <n v="3781"/>
    <x v="161"/>
    <m/>
    <m/>
    <s v="Amazon"/>
    <s v="Amazon"/>
    <n v="3665.44"/>
    <n v="31420413.200000018"/>
    <n v="31420413.200000018"/>
    <s v="Dubai"/>
  </r>
  <r>
    <s v="ORD101661"/>
    <s v="Samsung Galaxy A14"/>
    <x v="0"/>
    <x v="0"/>
    <x v="1"/>
    <x v="2"/>
    <n v="2319.9"/>
    <n v="1"/>
    <x v="1661"/>
    <x v="241"/>
    <n v="4784"/>
    <x v="59"/>
    <m/>
    <m/>
    <s v="Jumia"/>
    <s v="Jum"/>
    <n v="26648.76"/>
    <n v="92327183.770000085"/>
    <n v="92327183.770000085"/>
    <s v="Casablanca"/>
  </r>
  <r>
    <s v="ORD101662"/>
    <s v="Xiaomi Redmi Note 12"/>
    <x v="0"/>
    <x v="7"/>
    <x v="2"/>
    <x v="5"/>
    <n v="15633.75"/>
    <n v="5"/>
    <x v="1662"/>
    <x v="192"/>
    <n v="4845"/>
    <x v="172"/>
    <m/>
    <m/>
    <s v="Amazon"/>
    <s v="Amazon"/>
    <n v="27872.98"/>
    <n v="92327183.770000085"/>
    <n v="92327183.770000085"/>
    <s v="Giza"/>
  </r>
  <r>
    <s v="ORD101663"/>
    <s v="Bluetooth Headset"/>
    <x v="2"/>
    <x v="2"/>
    <x v="1"/>
    <x v="3"/>
    <n v="15931.12"/>
    <n v="3"/>
    <x v="1663"/>
    <x v="39"/>
    <n v="2241"/>
    <x v="354"/>
    <m/>
    <m/>
    <s v="Jumia"/>
    <s v="Jum"/>
    <n v="3665.44"/>
    <n v="29200970.130000021"/>
    <n v="29200970.130000021"/>
    <s v="Dubai"/>
  </r>
  <r>
    <s v="ORD101664"/>
    <s v="Xiaomi Redmi Note 12"/>
    <x v="0"/>
    <x v="7"/>
    <x v="2"/>
    <x v="3"/>
    <n v="2327.0700000000002"/>
    <n v="1"/>
    <x v="1664"/>
    <x v="59"/>
    <n v="4431"/>
    <x v="45"/>
    <m/>
    <m/>
    <s v="Amazon"/>
    <s v="Amazon"/>
    <n v="3665.44"/>
    <n v="92327183.770000085"/>
    <n v="92327183.770000085"/>
    <s v="Dubai"/>
  </r>
  <r>
    <s v="ORD101665"/>
    <s v="iPhone 13"/>
    <x v="0"/>
    <x v="4"/>
    <x v="2"/>
    <x v="4"/>
    <n v="9438.1200000000008"/>
    <n v="2"/>
    <x v="1665"/>
    <x v="150"/>
    <n v="3635"/>
    <x v="218"/>
    <m/>
    <m/>
    <s v="Amazon"/>
    <s v="Amazon"/>
    <n v="99349.3"/>
    <n v="92327183.770000085"/>
    <n v="92327183.770000085"/>
    <s v="Riyadh"/>
  </r>
  <r>
    <s v="ORD101666"/>
    <s v="HP Pavilion Laptop"/>
    <x v="3"/>
    <x v="3"/>
    <x v="0"/>
    <x v="1"/>
    <n v="2819.8"/>
    <n v="4"/>
    <x v="1666"/>
    <x v="213"/>
    <n v="824"/>
    <x v="347"/>
    <m/>
    <m/>
    <s v="sq"/>
    <s v="sq"/>
    <n v="13290.4"/>
    <n v="57542997.559999913"/>
    <n v="57542997.559999913"/>
    <s v="Alexandria"/>
  </r>
  <r>
    <s v="ORD101667"/>
    <s v="Smartwatch FitPro"/>
    <x v="4"/>
    <x v="6"/>
    <x v="1"/>
    <x v="4"/>
    <n v="12678.7"/>
    <n v="3"/>
    <x v="1667"/>
    <x v="373"/>
    <n v="3733"/>
    <x v="79"/>
    <m/>
    <m/>
    <s v="Jumia"/>
    <s v="Jum"/>
    <n v="99349.3"/>
    <n v="31420413.200000018"/>
    <n v="31420413.200000018"/>
    <s v="Riyadh"/>
  </r>
  <r>
    <s v="ORD101668"/>
    <s v="iPhone 13"/>
    <x v="0"/>
    <x v="4"/>
    <x v="0"/>
    <x v="1"/>
    <n v="11106.2"/>
    <n v="4"/>
    <x v="1668"/>
    <x v="158"/>
    <n v="352"/>
    <x v="21"/>
    <m/>
    <m/>
    <s v="sq"/>
    <s v="sq"/>
    <n v="13290.4"/>
    <n v="92327183.770000085"/>
    <n v="92327183.770000085"/>
    <s v="Alexandria"/>
  </r>
  <r>
    <s v="ORD101669"/>
    <s v="Samsung Galaxy A14"/>
    <x v="0"/>
    <x v="0"/>
    <x v="1"/>
    <x v="1"/>
    <n v="9560.64"/>
    <n v="2"/>
    <x v="1669"/>
    <x v="280"/>
    <n v="616"/>
    <x v="288"/>
    <m/>
    <m/>
    <s v="Jumia"/>
    <s v="Jum"/>
    <n v="13290.4"/>
    <n v="92327183.770000085"/>
    <n v="92327183.770000085"/>
    <s v="Alexandria"/>
  </r>
  <r>
    <s v="ORD101670"/>
    <s v="Adidas Running Shoes"/>
    <x v="1"/>
    <x v="9"/>
    <x v="2"/>
    <x v="0"/>
    <n v="3100.12"/>
    <n v="1"/>
    <x v="1670"/>
    <x v="215"/>
    <n v="3357"/>
    <x v="118"/>
    <m/>
    <m/>
    <s v="Amazon"/>
    <s v="Amazon"/>
    <n v="16284.02"/>
    <n v="91504159.730000004"/>
    <n v="91504159.730000004"/>
    <s v="Cairo"/>
  </r>
  <r>
    <s v="ORD101671"/>
    <s v="Nike Air Max"/>
    <x v="1"/>
    <x v="1"/>
    <x v="1"/>
    <x v="3"/>
    <n v="1262.72"/>
    <n v="2"/>
    <x v="1671"/>
    <x v="312"/>
    <n v="2084"/>
    <x v="333"/>
    <m/>
    <m/>
    <s v="Jumia"/>
    <s v="Jum"/>
    <n v="3665.44"/>
    <n v="91504159.730000004"/>
    <n v="91504159.730000004"/>
    <s v="Dubai"/>
  </r>
  <r>
    <s v="ORD101672"/>
    <s v="Adidas Running Shoes"/>
    <x v="1"/>
    <x v="9"/>
    <x v="0"/>
    <x v="2"/>
    <n v="1123.2"/>
    <n v="4"/>
    <x v="1672"/>
    <x v="3"/>
    <n v="4053"/>
    <x v="8"/>
    <m/>
    <m/>
    <s v="sq"/>
    <s v="sq"/>
    <n v="26648.76"/>
    <n v="91504159.730000004"/>
    <n v="91504159.730000004"/>
    <s v="Casablanca"/>
  </r>
  <r>
    <s v="ORD101673"/>
    <s v="Smartwatch FitPro"/>
    <x v="4"/>
    <x v="6"/>
    <x v="1"/>
    <x v="2"/>
    <n v="19566.79"/>
    <n v="3"/>
    <x v="1673"/>
    <x v="388"/>
    <n v="2608"/>
    <x v="291"/>
    <m/>
    <m/>
    <s v="Jumia"/>
    <s v="Jum"/>
    <n v="26648.76"/>
    <n v="31420413.200000018"/>
    <n v="31420413.200000018"/>
    <s v="Casablanca"/>
  </r>
  <r>
    <s v="ORD101674"/>
    <s v="Adidas Running Shoes"/>
    <x v="1"/>
    <x v="9"/>
    <x v="0"/>
    <x v="1"/>
    <n v="14494.53"/>
    <n v="2"/>
    <x v="1674"/>
    <x v="234"/>
    <n v="3810"/>
    <x v="110"/>
    <m/>
    <m/>
    <s v="sq"/>
    <s v="sq"/>
    <n v="13290.4"/>
    <n v="91504159.730000004"/>
    <n v="91504159.730000004"/>
    <s v="Alexandria"/>
  </r>
  <r>
    <s v="ORD101675"/>
    <s v="Xiaomi Redmi Note 12"/>
    <x v="0"/>
    <x v="7"/>
    <x v="0"/>
    <x v="0"/>
    <n v="1310.99"/>
    <n v="2"/>
    <x v="1675"/>
    <x v="284"/>
    <n v="1928"/>
    <x v="128"/>
    <m/>
    <m/>
    <s v="sq"/>
    <s v="sq"/>
    <n v="16284.02"/>
    <n v="92327183.770000085"/>
    <n v="92327183.770000085"/>
    <s v="Cairo"/>
  </r>
  <r>
    <s v="ORD101676"/>
    <s v="iPhone 13"/>
    <x v="0"/>
    <x v="4"/>
    <x v="0"/>
    <x v="3"/>
    <n v="5249.17"/>
    <n v="3"/>
    <x v="1676"/>
    <x v="130"/>
    <n v="2527"/>
    <x v="211"/>
    <m/>
    <m/>
    <s v="sq"/>
    <s v="sq"/>
    <n v="3665.44"/>
    <n v="92327183.770000085"/>
    <n v="92327183.770000085"/>
    <s v="Dubai"/>
  </r>
  <r>
    <s v="ORD101677"/>
    <s v="Xiaomi Redmi Note 12"/>
    <x v="0"/>
    <x v="7"/>
    <x v="2"/>
    <x v="5"/>
    <n v="8090.15"/>
    <n v="4"/>
    <x v="1677"/>
    <x v="186"/>
    <n v="3711"/>
    <x v="268"/>
    <m/>
    <m/>
    <s v="Amazon"/>
    <s v="Amazon"/>
    <n v="27872.98"/>
    <n v="92327183.770000085"/>
    <n v="92327183.770000085"/>
    <s v="Giza"/>
  </r>
  <r>
    <s v="ORD101678"/>
    <s v="iPhone 13"/>
    <x v="0"/>
    <x v="4"/>
    <x v="0"/>
    <x v="0"/>
    <n v="372.19"/>
    <n v="1"/>
    <x v="1678"/>
    <x v="327"/>
    <n v="3986"/>
    <x v="13"/>
    <m/>
    <m/>
    <s v="sq"/>
    <s v="sq"/>
    <n v="16284.02"/>
    <n v="92327183.770000085"/>
    <n v="92327183.770000085"/>
    <s v="Cairo"/>
  </r>
  <r>
    <s v="ORD101679"/>
    <s v="HP Pavilion Laptop"/>
    <x v="3"/>
    <x v="3"/>
    <x v="2"/>
    <x v="4"/>
    <n v="4462.42"/>
    <n v="2"/>
    <x v="1679"/>
    <x v="204"/>
    <n v="3063"/>
    <x v="197"/>
    <m/>
    <m/>
    <s v="Amazon"/>
    <s v="Amazon"/>
    <n v="99349.3"/>
    <n v="57542997.559999913"/>
    <n v="57542997.559999913"/>
    <s v="Riyadh"/>
  </r>
  <r>
    <s v="ORD101680"/>
    <s v="Samsung Galaxy A14"/>
    <x v="0"/>
    <x v="0"/>
    <x v="2"/>
    <x v="4"/>
    <n v="1176.58"/>
    <n v="2"/>
    <x v="1680"/>
    <x v="110"/>
    <n v="1095"/>
    <x v="54"/>
    <m/>
    <m/>
    <s v="Amazon"/>
    <s v="Amazon"/>
    <n v="99349.3"/>
    <n v="92327183.770000085"/>
    <n v="92327183.770000085"/>
    <s v="Riyadh"/>
  </r>
  <r>
    <s v="ORD101681"/>
    <s v="Nike Air Max"/>
    <x v="1"/>
    <x v="1"/>
    <x v="2"/>
    <x v="4"/>
    <n v="10711.32"/>
    <n v="1"/>
    <x v="1681"/>
    <x v="233"/>
    <n v="4373"/>
    <x v="295"/>
    <m/>
    <m/>
    <s v="Amazon"/>
    <s v="Amazon"/>
    <n v="99349.3"/>
    <n v="91504159.730000004"/>
    <n v="91504159.730000004"/>
    <s v="Riyadh"/>
  </r>
  <r>
    <s v="ORD101682"/>
    <s v="T-shirt Cotton"/>
    <x v="1"/>
    <x v="5"/>
    <x v="1"/>
    <x v="5"/>
    <n v="2184.81"/>
    <n v="1"/>
    <x v="1682"/>
    <x v="315"/>
    <n v="4025"/>
    <x v="348"/>
    <m/>
    <m/>
    <s v="Jumia"/>
    <s v="Jum"/>
    <n v="27872.98"/>
    <n v="91504159.730000004"/>
    <n v="91504159.730000004"/>
    <s v="Giza"/>
  </r>
  <r>
    <s v="ORD101683"/>
    <s v="Nike Air Max"/>
    <x v="1"/>
    <x v="1"/>
    <x v="2"/>
    <x v="2"/>
    <n v="4007.24"/>
    <n v="5"/>
    <x v="1683"/>
    <x v="394"/>
    <n v="2694"/>
    <x v="148"/>
    <m/>
    <m/>
    <s v="Amazon"/>
    <s v="Amazon"/>
    <n v="26648.76"/>
    <n v="91504159.730000004"/>
    <n v="91504159.730000004"/>
    <s v="Casablanca"/>
  </r>
  <r>
    <s v="ORD101684"/>
    <s v="Samsung Galaxy A14"/>
    <x v="0"/>
    <x v="0"/>
    <x v="0"/>
    <x v="5"/>
    <n v="15507.93"/>
    <n v="5"/>
    <x v="1684"/>
    <x v="0"/>
    <n v="628"/>
    <x v="157"/>
    <m/>
    <m/>
    <s v="sq"/>
    <s v="sq"/>
    <n v="27872.98"/>
    <n v="92327183.770000085"/>
    <n v="92327183.770000085"/>
    <s v="Giza"/>
  </r>
  <r>
    <s v="ORD101685"/>
    <s v="Samsung Galaxy A14"/>
    <x v="0"/>
    <x v="0"/>
    <x v="2"/>
    <x v="1"/>
    <n v="9308.2199999999993"/>
    <n v="3"/>
    <x v="1685"/>
    <x v="332"/>
    <n v="2500"/>
    <x v="181"/>
    <m/>
    <m/>
    <s v="Amazon"/>
    <s v="Amazon"/>
    <n v="13290.4"/>
    <n v="92327183.770000085"/>
    <n v="92327183.770000085"/>
    <s v="Alexandria"/>
  </r>
  <r>
    <s v="ORD101686"/>
    <s v="iPhone 13"/>
    <x v="0"/>
    <x v="4"/>
    <x v="0"/>
    <x v="3"/>
    <n v="7901.04"/>
    <n v="1"/>
    <x v="1686"/>
    <x v="164"/>
    <n v="360"/>
    <x v="334"/>
    <m/>
    <m/>
    <s v="sq"/>
    <s v="sq"/>
    <n v="3665.44"/>
    <n v="92327183.770000085"/>
    <n v="92327183.770000085"/>
    <s v="Dubai"/>
  </r>
  <r>
    <s v="ORD101687"/>
    <s v="T-shirt Cotton"/>
    <x v="1"/>
    <x v="5"/>
    <x v="0"/>
    <x v="5"/>
    <n v="5061.1099999999997"/>
    <n v="3"/>
    <x v="1687"/>
    <x v="360"/>
    <n v="4127"/>
    <x v="27"/>
    <m/>
    <m/>
    <s v="sq"/>
    <s v="sq"/>
    <n v="27872.98"/>
    <n v="91504159.730000004"/>
    <n v="91504159.730000004"/>
    <s v="Giza"/>
  </r>
  <r>
    <s v="ORD101688"/>
    <s v="T-shirt Cotton"/>
    <x v="1"/>
    <x v="5"/>
    <x v="2"/>
    <x v="0"/>
    <n v="18604.57"/>
    <n v="4"/>
    <x v="1688"/>
    <x v="29"/>
    <n v="3867"/>
    <x v="268"/>
    <m/>
    <m/>
    <s v="Amazon"/>
    <s v="Amazon"/>
    <n v="16284.02"/>
    <n v="91504159.730000004"/>
    <n v="91504159.730000004"/>
    <s v="Cairo"/>
  </r>
  <r>
    <s v="ORD101689"/>
    <s v="Bluetooth Headset"/>
    <x v="2"/>
    <x v="2"/>
    <x v="0"/>
    <x v="1"/>
    <n v="18725.37"/>
    <n v="2"/>
    <x v="1689"/>
    <x v="219"/>
    <n v="2229"/>
    <x v="48"/>
    <m/>
    <m/>
    <s v="sq"/>
    <s v="sq"/>
    <n v="13290.4"/>
    <n v="29200970.130000021"/>
    <n v="29200970.130000021"/>
    <s v="Alexandria"/>
  </r>
  <r>
    <s v="ORD101690"/>
    <s v="Adidas Running Shoes"/>
    <x v="1"/>
    <x v="9"/>
    <x v="1"/>
    <x v="0"/>
    <n v="10422.620000000001"/>
    <n v="2"/>
    <x v="1690"/>
    <x v="104"/>
    <n v="1387"/>
    <x v="185"/>
    <m/>
    <m/>
    <s v="Jumia"/>
    <s v="Jum"/>
    <n v="16284.02"/>
    <n v="91504159.730000004"/>
    <n v="91504159.730000004"/>
    <s v="Cairo"/>
  </r>
  <r>
    <s v="ORD101691"/>
    <s v="T-shirt Cotton"/>
    <x v="1"/>
    <x v="5"/>
    <x v="2"/>
    <x v="5"/>
    <n v="13189.5"/>
    <n v="2"/>
    <x v="1691"/>
    <x v="30"/>
    <n v="1863"/>
    <x v="49"/>
    <m/>
    <m/>
    <s v="Amazon"/>
    <s v="Amazon"/>
    <n v="27872.98"/>
    <n v="91504159.730000004"/>
    <n v="91504159.730000004"/>
    <s v="Giza"/>
  </r>
  <r>
    <s v="ORD101692"/>
    <s v="Nike Air Max"/>
    <x v="1"/>
    <x v="1"/>
    <x v="0"/>
    <x v="1"/>
    <n v="1692.36"/>
    <n v="4"/>
    <x v="1692"/>
    <x v="296"/>
    <n v="178"/>
    <x v="356"/>
    <m/>
    <m/>
    <s v="sq"/>
    <s v="sq"/>
    <n v="13290.4"/>
    <n v="91504159.730000004"/>
    <n v="91504159.730000004"/>
    <s v="Alexandria"/>
  </r>
  <r>
    <s v="ORD101693"/>
    <s v="Samsung Galaxy A14"/>
    <x v="0"/>
    <x v="0"/>
    <x v="0"/>
    <x v="2"/>
    <n v="12904.86"/>
    <n v="3"/>
    <x v="1693"/>
    <x v="211"/>
    <n v="2113"/>
    <x v="357"/>
    <m/>
    <m/>
    <s v="sq"/>
    <s v="sq"/>
    <n v="26648.76"/>
    <n v="92327183.770000085"/>
    <n v="92327183.770000085"/>
    <s v="Casablanca"/>
  </r>
  <r>
    <s v="ORD101694"/>
    <s v="Nike Air Max"/>
    <x v="1"/>
    <x v="1"/>
    <x v="1"/>
    <x v="3"/>
    <n v="15231.1"/>
    <n v="1"/>
    <x v="1694"/>
    <x v="61"/>
    <n v="1134"/>
    <x v="89"/>
    <m/>
    <m/>
    <s v="Jumia"/>
    <s v="Jum"/>
    <n v="3665.44"/>
    <n v="91504159.730000004"/>
    <n v="91504159.730000004"/>
    <s v="Dubai"/>
  </r>
  <r>
    <s v="ORD101695"/>
    <s v="Dell Inspiron 3501"/>
    <x v="3"/>
    <x v="8"/>
    <x v="0"/>
    <x v="4"/>
    <n v="10251.69"/>
    <n v="2"/>
    <x v="1695"/>
    <x v="143"/>
    <n v="2850"/>
    <x v="233"/>
    <m/>
    <m/>
    <s v="sq"/>
    <s v="sq"/>
    <n v="99349.3"/>
    <n v="57542997.559999913"/>
    <n v="57542997.559999913"/>
    <s v="Riyadh"/>
  </r>
  <r>
    <s v="ORD101696"/>
    <s v="HP Pavilion Laptop"/>
    <x v="3"/>
    <x v="3"/>
    <x v="1"/>
    <x v="0"/>
    <n v="8001.4"/>
    <n v="1"/>
    <x v="1696"/>
    <x v="58"/>
    <n v="1411"/>
    <x v="229"/>
    <m/>
    <m/>
    <s v="Jumia"/>
    <s v="Jum"/>
    <n v="16284.02"/>
    <n v="57542997.559999913"/>
    <n v="57542997.559999913"/>
    <s v="Cairo"/>
  </r>
  <r>
    <s v="ORD101697"/>
    <s v="HP Pavilion Laptop"/>
    <x v="3"/>
    <x v="3"/>
    <x v="0"/>
    <x v="3"/>
    <n v="6623.22"/>
    <n v="1"/>
    <x v="1697"/>
    <x v="143"/>
    <n v="4802"/>
    <x v="40"/>
    <m/>
    <m/>
    <s v="sq"/>
    <s v="sq"/>
    <n v="3665.44"/>
    <n v="57542997.559999913"/>
    <n v="57542997.559999913"/>
    <s v="Dubai"/>
  </r>
  <r>
    <s v="ORD101698"/>
    <s v="Nike Air Max"/>
    <x v="1"/>
    <x v="1"/>
    <x v="2"/>
    <x v="4"/>
    <n v="15148.84"/>
    <n v="2"/>
    <x v="1698"/>
    <x v="84"/>
    <n v="3173"/>
    <x v="181"/>
    <m/>
    <m/>
    <s v="Amazon"/>
    <s v="Amazon"/>
    <n v="99349.3"/>
    <n v="91504159.730000004"/>
    <n v="91504159.730000004"/>
    <s v="Riyadh"/>
  </r>
  <r>
    <s v="ORD101699"/>
    <s v="Dell Inspiron 3501"/>
    <x v="3"/>
    <x v="8"/>
    <x v="1"/>
    <x v="2"/>
    <n v="3848.17"/>
    <n v="5"/>
    <x v="1699"/>
    <x v="192"/>
    <n v="4944"/>
    <x v="123"/>
    <m/>
    <m/>
    <s v="Jumia"/>
    <s v="Jum"/>
    <n v="26648.76"/>
    <n v="57542997.559999913"/>
    <n v="57542997.559999913"/>
    <s v="Casablanca"/>
  </r>
  <r>
    <s v="ORD101700"/>
    <s v="Dell Inspiron 3501"/>
    <x v="3"/>
    <x v="8"/>
    <x v="1"/>
    <x v="1"/>
    <n v="13702.89"/>
    <n v="1"/>
    <x v="1700"/>
    <x v="167"/>
    <n v="2730"/>
    <x v="3"/>
    <m/>
    <m/>
    <s v="Jumia"/>
    <s v="Jum"/>
    <n v="13290.4"/>
    <n v="57542997.559999913"/>
    <n v="57542997.559999913"/>
    <s v="Alexandria"/>
  </r>
  <r>
    <s v="ORD101701"/>
    <s v="Samsung Galaxy A14"/>
    <x v="0"/>
    <x v="0"/>
    <x v="0"/>
    <x v="4"/>
    <n v="16199.63"/>
    <n v="4"/>
    <x v="1701"/>
    <x v="220"/>
    <n v="4335"/>
    <x v="180"/>
    <m/>
    <m/>
    <s v="sq"/>
    <s v="sq"/>
    <n v="99349.3"/>
    <n v="92327183.770000085"/>
    <n v="92327183.770000085"/>
    <s v="Riyadh"/>
  </r>
  <r>
    <s v="ORD101702"/>
    <s v="Adidas Running Shoes"/>
    <x v="1"/>
    <x v="9"/>
    <x v="0"/>
    <x v="2"/>
    <n v="6906.43"/>
    <n v="1"/>
    <x v="1702"/>
    <x v="243"/>
    <n v="4246"/>
    <x v="302"/>
    <m/>
    <m/>
    <s v="sq"/>
    <s v="sq"/>
    <n v="26648.76"/>
    <n v="91504159.730000004"/>
    <n v="91504159.730000004"/>
    <s v="Casablanca"/>
  </r>
  <r>
    <s v="ORD101703"/>
    <s v="Nike Air Max"/>
    <x v="1"/>
    <x v="1"/>
    <x v="0"/>
    <x v="4"/>
    <n v="19596.099999999999"/>
    <n v="4"/>
    <x v="1703"/>
    <x v="95"/>
    <n v="3728"/>
    <x v="13"/>
    <m/>
    <m/>
    <s v="sq"/>
    <s v="sq"/>
    <n v="99349.3"/>
    <n v="91504159.730000004"/>
    <n v="91504159.730000004"/>
    <s v="Riyadh"/>
  </r>
  <r>
    <s v="ORD101704"/>
    <s v="Bluetooth Headset"/>
    <x v="2"/>
    <x v="2"/>
    <x v="2"/>
    <x v="0"/>
    <n v="19022.580000000002"/>
    <n v="3"/>
    <x v="1704"/>
    <x v="311"/>
    <n v="2003"/>
    <x v="80"/>
    <m/>
    <m/>
    <s v="Amazon"/>
    <s v="Amazon"/>
    <n v="16284.02"/>
    <n v="29200970.130000021"/>
    <n v="29200970.130000021"/>
    <s v="Cairo"/>
  </r>
  <r>
    <s v="ORD101705"/>
    <s v="iPhone 13"/>
    <x v="0"/>
    <x v="4"/>
    <x v="1"/>
    <x v="1"/>
    <n v="7989.84"/>
    <n v="2"/>
    <x v="1705"/>
    <x v="243"/>
    <n v="2906"/>
    <x v="164"/>
    <m/>
    <m/>
    <s v="Jumia"/>
    <s v="Jum"/>
    <n v="13290.4"/>
    <n v="92327183.770000085"/>
    <n v="92327183.770000085"/>
    <s v="Alexandria"/>
  </r>
  <r>
    <s v="ORD101706"/>
    <s v="Xiaomi Redmi Note 12"/>
    <x v="0"/>
    <x v="7"/>
    <x v="0"/>
    <x v="3"/>
    <n v="2938.5"/>
    <n v="4"/>
    <x v="1706"/>
    <x v="369"/>
    <n v="3083"/>
    <x v="209"/>
    <m/>
    <m/>
    <s v="sq"/>
    <s v="sq"/>
    <n v="3665.44"/>
    <n v="92327183.770000085"/>
    <n v="92327183.770000085"/>
    <s v="Dubai"/>
  </r>
  <r>
    <s v="ORD101707"/>
    <s v="Smartwatch FitPro"/>
    <x v="4"/>
    <x v="6"/>
    <x v="1"/>
    <x v="4"/>
    <n v="17469.52"/>
    <n v="2"/>
    <x v="1707"/>
    <x v="65"/>
    <n v="4902"/>
    <x v="13"/>
    <m/>
    <m/>
    <s v="Jumia"/>
    <s v="Jum"/>
    <n v="99349.3"/>
    <n v="31420413.200000018"/>
    <n v="31420413.200000018"/>
    <s v="Riyadh"/>
  </r>
  <r>
    <s v="ORD101708"/>
    <s v="Samsung Galaxy A14"/>
    <x v="0"/>
    <x v="0"/>
    <x v="0"/>
    <x v="2"/>
    <n v="18671.82"/>
    <n v="2"/>
    <x v="1708"/>
    <x v="6"/>
    <n v="3925"/>
    <x v="346"/>
    <m/>
    <m/>
    <s v="sq"/>
    <s v="sq"/>
    <n v="26648.76"/>
    <n v="92327183.770000085"/>
    <n v="92327183.770000085"/>
    <s v="Casablanca"/>
  </r>
  <r>
    <s v="ORD101709"/>
    <s v="HP Pavilion Laptop"/>
    <x v="3"/>
    <x v="3"/>
    <x v="1"/>
    <x v="5"/>
    <n v="6241.44"/>
    <n v="5"/>
    <x v="1709"/>
    <x v="373"/>
    <n v="3739"/>
    <x v="345"/>
    <m/>
    <m/>
    <s v="Jumia"/>
    <s v="Jum"/>
    <n v="27872.98"/>
    <n v="57542997.559999913"/>
    <n v="57542997.559999913"/>
    <s v="Giza"/>
  </r>
  <r>
    <s v="ORD101710"/>
    <s v="T-shirt Cotton"/>
    <x v="1"/>
    <x v="5"/>
    <x v="1"/>
    <x v="3"/>
    <n v="13220.99"/>
    <n v="4"/>
    <x v="1710"/>
    <x v="294"/>
    <n v="4306"/>
    <x v="248"/>
    <m/>
    <m/>
    <s v="Jumia"/>
    <s v="Jum"/>
    <n v="3665.44"/>
    <n v="91504159.730000004"/>
    <n v="91504159.730000004"/>
    <s v="Dubai"/>
  </r>
  <r>
    <s v="ORD101711"/>
    <s v="T-shirt Cotton"/>
    <x v="1"/>
    <x v="5"/>
    <x v="0"/>
    <x v="3"/>
    <n v="8198.5499999999993"/>
    <n v="4"/>
    <x v="1711"/>
    <x v="289"/>
    <n v="4241"/>
    <x v="173"/>
    <m/>
    <m/>
    <s v="sq"/>
    <s v="sq"/>
    <n v="3665.44"/>
    <n v="91504159.730000004"/>
    <n v="91504159.730000004"/>
    <s v="Dubai"/>
  </r>
  <r>
    <s v="ORD101712"/>
    <s v="Samsung Galaxy A14"/>
    <x v="0"/>
    <x v="0"/>
    <x v="1"/>
    <x v="1"/>
    <n v="2372.85"/>
    <n v="5"/>
    <x v="1712"/>
    <x v="298"/>
    <n v="538"/>
    <x v="358"/>
    <m/>
    <m/>
    <s v="Jumia"/>
    <s v="Jum"/>
    <n v="13290.4"/>
    <n v="92327183.770000085"/>
    <n v="92327183.770000085"/>
    <s v="Alexandria"/>
  </r>
  <r>
    <s v="ORD101713"/>
    <s v="Samsung Galaxy A14"/>
    <x v="0"/>
    <x v="0"/>
    <x v="2"/>
    <x v="5"/>
    <n v="12201.77"/>
    <n v="1"/>
    <x v="1713"/>
    <x v="338"/>
    <n v="3620"/>
    <x v="211"/>
    <m/>
    <m/>
    <s v="Amazon"/>
    <s v="Amazon"/>
    <n v="27872.98"/>
    <n v="92327183.770000085"/>
    <n v="92327183.770000085"/>
    <s v="Giza"/>
  </r>
  <r>
    <s v="ORD101714"/>
    <s v="Xiaomi Redmi Note 12"/>
    <x v="0"/>
    <x v="7"/>
    <x v="0"/>
    <x v="1"/>
    <n v="6474.54"/>
    <n v="4"/>
    <x v="1714"/>
    <x v="252"/>
    <n v="1245"/>
    <x v="287"/>
    <m/>
    <m/>
    <s v="sq"/>
    <s v="sq"/>
    <n v="13290.4"/>
    <n v="92327183.770000085"/>
    <n v="92327183.770000085"/>
    <s v="Alexandria"/>
  </r>
  <r>
    <s v="ORD101715"/>
    <s v="Nike Air Max"/>
    <x v="1"/>
    <x v="1"/>
    <x v="0"/>
    <x v="4"/>
    <n v="15533.33"/>
    <n v="3"/>
    <x v="1715"/>
    <x v="107"/>
    <n v="401"/>
    <x v="66"/>
    <m/>
    <m/>
    <s v="sq"/>
    <s v="sq"/>
    <n v="99349.3"/>
    <n v="91504159.730000004"/>
    <n v="91504159.730000004"/>
    <s v="Riyadh"/>
  </r>
  <r>
    <s v="ORD101716"/>
    <s v="Samsung Galaxy A14"/>
    <x v="0"/>
    <x v="0"/>
    <x v="2"/>
    <x v="2"/>
    <n v="3039.07"/>
    <n v="1"/>
    <x v="1716"/>
    <x v="34"/>
    <n v="1960"/>
    <x v="312"/>
    <m/>
    <m/>
    <s v="Amazon"/>
    <s v="Amazon"/>
    <n v="26648.76"/>
    <n v="92327183.770000085"/>
    <n v="92327183.770000085"/>
    <s v="Casablanca"/>
  </r>
  <r>
    <s v="ORD101717"/>
    <s v="HP Pavilion Laptop"/>
    <x v="3"/>
    <x v="3"/>
    <x v="1"/>
    <x v="5"/>
    <n v="15976.94"/>
    <n v="4"/>
    <x v="1717"/>
    <x v="110"/>
    <n v="2164"/>
    <x v="207"/>
    <m/>
    <m/>
    <s v="Jumia"/>
    <s v="Jum"/>
    <n v="27872.98"/>
    <n v="57542997.559999913"/>
    <n v="57542997.559999913"/>
    <s v="Giza"/>
  </r>
  <r>
    <s v="ORD101718"/>
    <s v="Smartwatch FitPro"/>
    <x v="4"/>
    <x v="6"/>
    <x v="1"/>
    <x v="5"/>
    <n v="9668.7000000000007"/>
    <n v="5"/>
    <x v="1718"/>
    <x v="334"/>
    <n v="1668"/>
    <x v="33"/>
    <m/>
    <m/>
    <s v="Jumia"/>
    <s v="Jum"/>
    <n v="27872.98"/>
    <n v="31420413.200000018"/>
    <n v="31420413.200000018"/>
    <s v="Giza"/>
  </r>
  <r>
    <s v="ORD101719"/>
    <s v="Samsung Galaxy A14"/>
    <x v="0"/>
    <x v="0"/>
    <x v="1"/>
    <x v="5"/>
    <n v="14199.37"/>
    <n v="5"/>
    <x v="1719"/>
    <x v="369"/>
    <n v="1818"/>
    <x v="63"/>
    <m/>
    <m/>
    <s v="Jumia"/>
    <s v="Jum"/>
    <n v="27872.98"/>
    <n v="92327183.770000085"/>
    <n v="92327183.770000085"/>
    <s v="Giza"/>
  </r>
  <r>
    <s v="ORD101720"/>
    <s v="Smartwatch FitPro"/>
    <x v="4"/>
    <x v="6"/>
    <x v="2"/>
    <x v="1"/>
    <n v="11845.83"/>
    <n v="1"/>
    <x v="1720"/>
    <x v="133"/>
    <n v="3790"/>
    <x v="311"/>
    <m/>
    <m/>
    <s v="Amazon"/>
    <s v="Amazon"/>
    <n v="13290.4"/>
    <n v="31420413.200000018"/>
    <n v="31420413.200000018"/>
    <s v="Alexandria"/>
  </r>
  <r>
    <s v="ORD101721"/>
    <s v="iPhone 13"/>
    <x v="0"/>
    <x v="4"/>
    <x v="1"/>
    <x v="2"/>
    <n v="2883.65"/>
    <n v="1"/>
    <x v="1721"/>
    <x v="388"/>
    <n v="2319"/>
    <x v="69"/>
    <m/>
    <m/>
    <s v="Jumia"/>
    <s v="Jum"/>
    <n v="26648.76"/>
    <n v="92327183.770000085"/>
    <n v="92327183.770000085"/>
    <s v="Casablanca"/>
  </r>
  <r>
    <s v="ORD101722"/>
    <s v="Xiaomi Redmi Note 12"/>
    <x v="0"/>
    <x v="7"/>
    <x v="2"/>
    <x v="0"/>
    <n v="13469.47"/>
    <n v="4"/>
    <x v="1722"/>
    <x v="292"/>
    <n v="4363"/>
    <x v="150"/>
    <m/>
    <m/>
    <s v="Amazon"/>
    <s v="Amazon"/>
    <n v="16284.02"/>
    <n v="92327183.770000085"/>
    <n v="92327183.770000085"/>
    <s v="Cairo"/>
  </r>
  <r>
    <s v="ORD101723"/>
    <s v="iPhone 13"/>
    <x v="0"/>
    <x v="4"/>
    <x v="0"/>
    <x v="1"/>
    <n v="8490.1200000000008"/>
    <n v="3"/>
    <x v="1723"/>
    <x v="51"/>
    <n v="2191"/>
    <x v="197"/>
    <m/>
    <m/>
    <s v="sq"/>
    <s v="sq"/>
    <n v="13290.4"/>
    <n v="92327183.770000085"/>
    <n v="92327183.770000085"/>
    <s v="Alexandria"/>
  </r>
  <r>
    <s v="ORD101724"/>
    <s v="T-shirt Cotton"/>
    <x v="1"/>
    <x v="5"/>
    <x v="2"/>
    <x v="1"/>
    <n v="5492.52"/>
    <n v="5"/>
    <x v="1724"/>
    <x v="213"/>
    <n v="3853"/>
    <x v="351"/>
    <m/>
    <m/>
    <s v="Amazon"/>
    <s v="Amazon"/>
    <n v="13290.4"/>
    <n v="91504159.730000004"/>
    <n v="91504159.730000004"/>
    <s v="Alexandria"/>
  </r>
  <r>
    <s v="ORD101725"/>
    <s v="Smartwatch FitPro"/>
    <x v="4"/>
    <x v="6"/>
    <x v="0"/>
    <x v="5"/>
    <n v="1878.33"/>
    <n v="4"/>
    <x v="1725"/>
    <x v="229"/>
    <n v="3943"/>
    <x v="148"/>
    <m/>
    <m/>
    <s v="sq"/>
    <s v="sq"/>
    <n v="27872.98"/>
    <n v="31420413.200000018"/>
    <n v="31420413.200000018"/>
    <s v="Giza"/>
  </r>
  <r>
    <s v="ORD101726"/>
    <s v="iPhone 13"/>
    <x v="0"/>
    <x v="4"/>
    <x v="1"/>
    <x v="1"/>
    <n v="4544.47"/>
    <n v="1"/>
    <x v="1726"/>
    <x v="90"/>
    <n v="3992"/>
    <x v="286"/>
    <m/>
    <m/>
    <s v="Jumia"/>
    <s v="Jum"/>
    <n v="13290.4"/>
    <n v="92327183.770000085"/>
    <n v="92327183.770000085"/>
    <s v="Alexandria"/>
  </r>
  <r>
    <s v="ORD101727"/>
    <s v="Samsung Galaxy A14"/>
    <x v="0"/>
    <x v="0"/>
    <x v="2"/>
    <x v="2"/>
    <n v="16371.76"/>
    <n v="2"/>
    <x v="1727"/>
    <x v="83"/>
    <n v="4142"/>
    <x v="186"/>
    <m/>
    <m/>
    <s v="Amazon"/>
    <s v="Amazon"/>
    <n v="26648.76"/>
    <n v="92327183.770000085"/>
    <n v="92327183.770000085"/>
    <s v="Casablanca"/>
  </r>
  <r>
    <s v="ORD101728"/>
    <s v="Adidas Running Shoes"/>
    <x v="1"/>
    <x v="9"/>
    <x v="0"/>
    <x v="3"/>
    <n v="18639.96"/>
    <n v="1"/>
    <x v="1728"/>
    <x v="288"/>
    <n v="3642"/>
    <x v="154"/>
    <m/>
    <m/>
    <s v="sq"/>
    <s v="sq"/>
    <n v="3665.44"/>
    <n v="91504159.730000004"/>
    <n v="91504159.730000004"/>
    <s v="Dubai"/>
  </r>
  <r>
    <s v="ORD101729"/>
    <s v="iPhone 13"/>
    <x v="0"/>
    <x v="4"/>
    <x v="1"/>
    <x v="3"/>
    <n v="5700.46"/>
    <n v="4"/>
    <x v="1729"/>
    <x v="190"/>
    <n v="2147"/>
    <x v="296"/>
    <m/>
    <m/>
    <s v="Jumia"/>
    <s v="Jum"/>
    <n v="3665.44"/>
    <n v="92327183.770000085"/>
    <n v="92327183.770000085"/>
    <s v="Dubai"/>
  </r>
  <r>
    <s v="ORD101730"/>
    <s v="T-shirt Cotton"/>
    <x v="1"/>
    <x v="5"/>
    <x v="0"/>
    <x v="3"/>
    <n v="3651.63"/>
    <n v="5"/>
    <x v="1730"/>
    <x v="371"/>
    <n v="2326"/>
    <x v="310"/>
    <m/>
    <m/>
    <s v="sq"/>
    <s v="sq"/>
    <n v="3665.44"/>
    <n v="91504159.730000004"/>
    <n v="91504159.730000004"/>
    <s v="Dubai"/>
  </r>
  <r>
    <s v="ORD101731"/>
    <s v="Samsung Galaxy A14"/>
    <x v="0"/>
    <x v="0"/>
    <x v="0"/>
    <x v="3"/>
    <n v="19076.64"/>
    <n v="2"/>
    <x v="1731"/>
    <x v="210"/>
    <n v="1851"/>
    <x v="52"/>
    <m/>
    <m/>
    <s v="sq"/>
    <s v="sq"/>
    <n v="3665.44"/>
    <n v="92327183.770000085"/>
    <n v="92327183.770000085"/>
    <s v="Dubai"/>
  </r>
  <r>
    <s v="ORD101732"/>
    <s v="Smartwatch FitPro"/>
    <x v="4"/>
    <x v="6"/>
    <x v="2"/>
    <x v="3"/>
    <n v="16010.02"/>
    <n v="4"/>
    <x v="1732"/>
    <x v="48"/>
    <n v="3475"/>
    <x v="355"/>
    <m/>
    <m/>
    <s v="Amazon"/>
    <s v="Amazon"/>
    <n v="3665.44"/>
    <n v="31420413.200000018"/>
    <n v="31420413.200000018"/>
    <s v="Dubai"/>
  </r>
  <r>
    <s v="ORD101733"/>
    <s v="Nike Air Max"/>
    <x v="1"/>
    <x v="1"/>
    <x v="1"/>
    <x v="2"/>
    <n v="3064.77"/>
    <n v="2"/>
    <x v="1733"/>
    <x v="171"/>
    <n v="4106"/>
    <x v="268"/>
    <m/>
    <m/>
    <s v="Jumia"/>
    <s v="Jum"/>
    <n v="26648.76"/>
    <n v="91504159.730000004"/>
    <n v="91504159.730000004"/>
    <s v="Casablanca"/>
  </r>
  <r>
    <s v="ORD101734"/>
    <s v="Smartwatch FitPro"/>
    <x v="4"/>
    <x v="6"/>
    <x v="2"/>
    <x v="4"/>
    <n v="8596.82"/>
    <n v="1"/>
    <x v="1734"/>
    <x v="309"/>
    <n v="1850"/>
    <x v="272"/>
    <m/>
    <m/>
    <s v="Amazon"/>
    <s v="Amazon"/>
    <n v="99349.3"/>
    <n v="31420413.200000018"/>
    <n v="31420413.200000018"/>
    <s v="Riyadh"/>
  </r>
  <r>
    <s v="ORD101735"/>
    <s v="Samsung Galaxy A14"/>
    <x v="0"/>
    <x v="0"/>
    <x v="1"/>
    <x v="4"/>
    <n v="10173.94"/>
    <n v="2"/>
    <x v="1735"/>
    <x v="94"/>
    <n v="368"/>
    <x v="233"/>
    <m/>
    <m/>
    <s v="Jumia"/>
    <s v="Jum"/>
    <n v="99349.3"/>
    <n v="92327183.770000085"/>
    <n v="92327183.770000085"/>
    <s v="Riyadh"/>
  </r>
  <r>
    <s v="ORD101736"/>
    <s v="Xiaomi Redmi Note 12"/>
    <x v="0"/>
    <x v="7"/>
    <x v="1"/>
    <x v="5"/>
    <n v="13788.47"/>
    <n v="1"/>
    <x v="1736"/>
    <x v="37"/>
    <n v="2309"/>
    <x v="78"/>
    <m/>
    <m/>
    <s v="Jumia"/>
    <s v="Jum"/>
    <n v="27872.98"/>
    <n v="92327183.770000085"/>
    <n v="92327183.770000085"/>
    <s v="Giza"/>
  </r>
  <r>
    <s v="ORD101737"/>
    <s v="T-shirt Cotton"/>
    <x v="1"/>
    <x v="5"/>
    <x v="0"/>
    <x v="3"/>
    <n v="19921.73"/>
    <n v="4"/>
    <x v="1737"/>
    <x v="380"/>
    <n v="3009"/>
    <x v="35"/>
    <m/>
    <m/>
    <s v="sq"/>
    <s v="sq"/>
    <n v="3665.44"/>
    <n v="91504159.730000004"/>
    <n v="91504159.730000004"/>
    <s v="Dubai"/>
  </r>
  <r>
    <s v="ORD101738"/>
    <s v="Nike Air Max"/>
    <x v="1"/>
    <x v="1"/>
    <x v="0"/>
    <x v="1"/>
    <n v="15529.03"/>
    <n v="5"/>
    <x v="1738"/>
    <x v="287"/>
    <n v="3247"/>
    <x v="218"/>
    <m/>
    <m/>
    <s v="sq"/>
    <s v="sq"/>
    <n v="13290.4"/>
    <n v="91504159.730000004"/>
    <n v="91504159.730000004"/>
    <s v="Alexandria"/>
  </r>
  <r>
    <s v="ORD101739"/>
    <s v="Dell Inspiron 3501"/>
    <x v="3"/>
    <x v="8"/>
    <x v="2"/>
    <x v="5"/>
    <n v="6368.84"/>
    <n v="4"/>
    <x v="1739"/>
    <x v="160"/>
    <n v="3742"/>
    <x v="52"/>
    <m/>
    <m/>
    <s v="Amazon"/>
    <s v="Amazon"/>
    <n v="27872.98"/>
    <n v="57542997.559999913"/>
    <n v="57542997.559999913"/>
    <s v="Giza"/>
  </r>
  <r>
    <s v="ORD101740"/>
    <s v="Samsung Galaxy A14"/>
    <x v="0"/>
    <x v="0"/>
    <x v="2"/>
    <x v="2"/>
    <n v="15386.85"/>
    <n v="3"/>
    <x v="1740"/>
    <x v="232"/>
    <n v="4613"/>
    <x v="187"/>
    <m/>
    <m/>
    <s v="Amazon"/>
    <s v="Amazon"/>
    <n v="26648.76"/>
    <n v="92327183.770000085"/>
    <n v="92327183.770000085"/>
    <s v="Casablanca"/>
  </r>
  <r>
    <s v="ORD101741"/>
    <s v="Samsung Galaxy A14"/>
    <x v="0"/>
    <x v="0"/>
    <x v="1"/>
    <x v="4"/>
    <n v="938.8"/>
    <n v="4"/>
    <x v="1741"/>
    <x v="157"/>
    <n v="3888"/>
    <x v="27"/>
    <m/>
    <m/>
    <s v="Jumia"/>
    <s v="Jum"/>
    <n v="99349.3"/>
    <n v="92327183.770000085"/>
    <n v="92327183.770000085"/>
    <s v="Riyadh"/>
  </r>
  <r>
    <s v="ORD101742"/>
    <s v="Adidas Running Shoes"/>
    <x v="1"/>
    <x v="9"/>
    <x v="2"/>
    <x v="4"/>
    <n v="5402.68"/>
    <n v="4"/>
    <x v="1742"/>
    <x v="20"/>
    <n v="1926"/>
    <x v="332"/>
    <m/>
    <m/>
    <s v="Amazon"/>
    <s v="Amazon"/>
    <n v="99349.3"/>
    <n v="91504159.730000004"/>
    <n v="91504159.730000004"/>
    <s v="Riyadh"/>
  </r>
  <r>
    <s v="ORD101743"/>
    <s v="Nike Air Max"/>
    <x v="1"/>
    <x v="1"/>
    <x v="1"/>
    <x v="0"/>
    <n v="9018.8799999999992"/>
    <n v="1"/>
    <x v="1743"/>
    <x v="47"/>
    <n v="1720"/>
    <x v="256"/>
    <m/>
    <m/>
    <s v="Jumia"/>
    <s v="Jum"/>
    <n v="16284.02"/>
    <n v="91504159.730000004"/>
    <n v="91504159.730000004"/>
    <s v="Cairo"/>
  </r>
  <r>
    <s v="ORD101744"/>
    <s v="Samsung Galaxy A14"/>
    <x v="0"/>
    <x v="0"/>
    <x v="2"/>
    <x v="5"/>
    <n v="13262.29"/>
    <n v="3"/>
    <x v="1744"/>
    <x v="158"/>
    <n v="2629"/>
    <x v="85"/>
    <m/>
    <m/>
    <s v="Amazon"/>
    <s v="Amazon"/>
    <n v="27872.98"/>
    <n v="92327183.770000085"/>
    <n v="92327183.770000085"/>
    <s v="Giza"/>
  </r>
  <r>
    <s v="ORD101745"/>
    <s v="Samsung Galaxy A14"/>
    <x v="0"/>
    <x v="0"/>
    <x v="2"/>
    <x v="4"/>
    <n v="11380.27"/>
    <n v="5"/>
    <x v="1745"/>
    <x v="163"/>
    <n v="1212"/>
    <x v="107"/>
    <m/>
    <m/>
    <s v="Amazon"/>
    <s v="Amazon"/>
    <n v="99349.3"/>
    <n v="92327183.770000085"/>
    <n v="92327183.770000085"/>
    <s v="Riyadh"/>
  </r>
  <r>
    <s v="ORD101746"/>
    <s v="Bluetooth Headset"/>
    <x v="2"/>
    <x v="2"/>
    <x v="1"/>
    <x v="0"/>
    <n v="1032.3900000000001"/>
    <n v="2"/>
    <x v="1746"/>
    <x v="85"/>
    <n v="1213"/>
    <x v="6"/>
    <m/>
    <m/>
    <s v="Jumia"/>
    <s v="Jum"/>
    <n v="16284.02"/>
    <n v="29200970.130000021"/>
    <n v="29200970.130000021"/>
    <s v="Cairo"/>
  </r>
  <r>
    <s v="ORD101747"/>
    <s v="Smartwatch FitPro"/>
    <x v="4"/>
    <x v="6"/>
    <x v="1"/>
    <x v="5"/>
    <n v="17722.11"/>
    <n v="1"/>
    <x v="1747"/>
    <x v="228"/>
    <n v="4468"/>
    <x v="331"/>
    <m/>
    <m/>
    <s v="Jumia"/>
    <s v="Jum"/>
    <n v="27872.98"/>
    <n v="31420413.200000018"/>
    <n v="31420413.200000018"/>
    <s v="Giza"/>
  </r>
  <r>
    <s v="ORD101748"/>
    <s v="Bluetooth Headset"/>
    <x v="2"/>
    <x v="2"/>
    <x v="0"/>
    <x v="0"/>
    <n v="17312.189999999999"/>
    <n v="2"/>
    <x v="1748"/>
    <x v="200"/>
    <n v="13"/>
    <x v="16"/>
    <m/>
    <m/>
    <s v="sq"/>
    <s v="sq"/>
    <n v="16284.02"/>
    <n v="29200970.130000021"/>
    <n v="29200970.130000021"/>
    <s v="Cairo"/>
  </r>
  <r>
    <s v="ORD101749"/>
    <s v="Adidas Running Shoes"/>
    <x v="1"/>
    <x v="9"/>
    <x v="1"/>
    <x v="5"/>
    <n v="6024.55"/>
    <n v="2"/>
    <x v="1749"/>
    <x v="122"/>
    <n v="1859"/>
    <x v="64"/>
    <m/>
    <m/>
    <s v="Jumia"/>
    <s v="Jum"/>
    <n v="27872.98"/>
    <n v="91504159.730000004"/>
    <n v="91504159.730000004"/>
    <s v="Giza"/>
  </r>
  <r>
    <s v="ORD101750"/>
    <s v="Dell Inspiron 3501"/>
    <x v="3"/>
    <x v="8"/>
    <x v="1"/>
    <x v="2"/>
    <n v="14807.25"/>
    <n v="1"/>
    <x v="1750"/>
    <x v="236"/>
    <n v="2857"/>
    <x v="107"/>
    <m/>
    <m/>
    <s v="Jumia"/>
    <s v="Jum"/>
    <n v="26648.76"/>
    <n v="57542997.559999913"/>
    <n v="57542997.559999913"/>
    <s v="Casablanca"/>
  </r>
  <r>
    <s v="ORD101751"/>
    <s v="Nike Air Max"/>
    <x v="1"/>
    <x v="1"/>
    <x v="2"/>
    <x v="3"/>
    <n v="7201.2"/>
    <n v="5"/>
    <x v="1751"/>
    <x v="326"/>
    <n v="2413"/>
    <x v="288"/>
    <m/>
    <m/>
    <s v="Amazon"/>
    <s v="Amazon"/>
    <n v="3665.44"/>
    <n v="91504159.730000004"/>
    <n v="91504159.730000004"/>
    <s v="Dubai"/>
  </r>
  <r>
    <s v="ORD101752"/>
    <s v="Smartwatch FitPro"/>
    <x v="4"/>
    <x v="6"/>
    <x v="0"/>
    <x v="4"/>
    <n v="12781.28"/>
    <n v="1"/>
    <x v="1752"/>
    <x v="7"/>
    <n v="4668"/>
    <x v="286"/>
    <m/>
    <m/>
    <s v="sq"/>
    <s v="sq"/>
    <n v="99349.3"/>
    <n v="31420413.200000018"/>
    <n v="31420413.200000018"/>
    <s v="Riyadh"/>
  </r>
  <r>
    <s v="ORD101753"/>
    <s v="Samsung Galaxy A14"/>
    <x v="0"/>
    <x v="0"/>
    <x v="1"/>
    <x v="2"/>
    <n v="16515.88"/>
    <n v="3"/>
    <x v="1753"/>
    <x v="31"/>
    <n v="1152"/>
    <x v="200"/>
    <m/>
    <m/>
    <s v="Jumia"/>
    <s v="Jum"/>
    <n v="26648.76"/>
    <n v="92327183.770000085"/>
    <n v="92327183.770000085"/>
    <s v="Casablanca"/>
  </r>
  <r>
    <s v="ORD101754"/>
    <s v="Adidas Running Shoes"/>
    <x v="1"/>
    <x v="9"/>
    <x v="1"/>
    <x v="0"/>
    <n v="9248.68"/>
    <n v="5"/>
    <x v="1754"/>
    <x v="235"/>
    <n v="2313"/>
    <x v="126"/>
    <m/>
    <m/>
    <s v="Jumia"/>
    <s v="Jum"/>
    <n v="16284.02"/>
    <n v="91504159.730000004"/>
    <n v="91504159.730000004"/>
    <s v="Cairo"/>
  </r>
  <r>
    <s v="ORD101755"/>
    <s v="T-shirt Cotton"/>
    <x v="1"/>
    <x v="5"/>
    <x v="1"/>
    <x v="4"/>
    <n v="10764.38"/>
    <n v="4"/>
    <x v="1755"/>
    <x v="54"/>
    <n v="1885"/>
    <x v="69"/>
    <m/>
    <m/>
    <s v="Jumia"/>
    <s v="Jum"/>
    <n v="99349.3"/>
    <n v="91504159.730000004"/>
    <n v="91504159.730000004"/>
    <s v="Riyadh"/>
  </r>
  <r>
    <s v="ORD101756"/>
    <s v="Adidas Running Shoes"/>
    <x v="1"/>
    <x v="9"/>
    <x v="0"/>
    <x v="5"/>
    <n v="11864.66"/>
    <n v="5"/>
    <x v="1756"/>
    <x v="28"/>
    <n v="4103"/>
    <x v="242"/>
    <m/>
    <m/>
    <s v="sq"/>
    <s v="sq"/>
    <n v="27872.98"/>
    <n v="91504159.730000004"/>
    <n v="91504159.730000004"/>
    <s v="Giza"/>
  </r>
  <r>
    <s v="ORD101757"/>
    <s v="Dell Inspiron 3501"/>
    <x v="3"/>
    <x v="8"/>
    <x v="0"/>
    <x v="3"/>
    <n v="19509.04"/>
    <n v="3"/>
    <x v="1757"/>
    <x v="210"/>
    <n v="921"/>
    <x v="170"/>
    <m/>
    <m/>
    <s v="sq"/>
    <s v="sq"/>
    <n v="3665.44"/>
    <n v="57542997.559999913"/>
    <n v="57542997.559999913"/>
    <s v="Dubai"/>
  </r>
  <r>
    <s v="ORD101758"/>
    <s v="HP Pavilion Laptop"/>
    <x v="3"/>
    <x v="3"/>
    <x v="1"/>
    <x v="1"/>
    <n v="1543.22"/>
    <n v="2"/>
    <x v="1758"/>
    <x v="320"/>
    <n v="134"/>
    <x v="127"/>
    <m/>
    <m/>
    <s v="Jumia"/>
    <s v="Jum"/>
    <n v="13290.4"/>
    <n v="57542997.559999913"/>
    <n v="57542997.559999913"/>
    <s v="Alexandria"/>
  </r>
  <r>
    <s v="ORD101759"/>
    <s v="Nike Air Max"/>
    <x v="1"/>
    <x v="1"/>
    <x v="0"/>
    <x v="0"/>
    <n v="14639.8"/>
    <n v="1"/>
    <x v="1759"/>
    <x v="92"/>
    <n v="3437"/>
    <x v="42"/>
    <m/>
    <m/>
    <s v="sq"/>
    <s v="sq"/>
    <n v="16284.02"/>
    <n v="91504159.730000004"/>
    <n v="91504159.730000004"/>
    <s v="Cairo"/>
  </r>
  <r>
    <s v="ORD101760"/>
    <s v="Bluetooth Headset"/>
    <x v="2"/>
    <x v="2"/>
    <x v="1"/>
    <x v="3"/>
    <n v="3545.32"/>
    <n v="2"/>
    <x v="1760"/>
    <x v="393"/>
    <n v="4476"/>
    <x v="20"/>
    <m/>
    <m/>
    <s v="Jumia"/>
    <s v="Jum"/>
    <n v="3665.44"/>
    <n v="29200970.130000021"/>
    <n v="29200970.130000021"/>
    <s v="Dubai"/>
  </r>
  <r>
    <s v="ORD101761"/>
    <s v="T-shirt Cotton"/>
    <x v="1"/>
    <x v="5"/>
    <x v="2"/>
    <x v="0"/>
    <n v="9825.01"/>
    <n v="5"/>
    <x v="1761"/>
    <x v="143"/>
    <n v="2761"/>
    <x v="92"/>
    <m/>
    <m/>
    <s v="Amazon"/>
    <s v="Amazon"/>
    <n v="16284.02"/>
    <n v="91504159.730000004"/>
    <n v="91504159.730000004"/>
    <s v="Cairo"/>
  </r>
  <r>
    <s v="ORD101762"/>
    <s v="T-shirt Cotton"/>
    <x v="1"/>
    <x v="5"/>
    <x v="1"/>
    <x v="2"/>
    <n v="15928.22"/>
    <n v="3"/>
    <x v="1762"/>
    <x v="117"/>
    <n v="434"/>
    <x v="159"/>
    <m/>
    <m/>
    <s v="Jumia"/>
    <s v="Jum"/>
    <n v="26648.76"/>
    <n v="91504159.730000004"/>
    <n v="91504159.730000004"/>
    <s v="Casablanca"/>
  </r>
  <r>
    <s v="ORD101763"/>
    <s v="iPhone 13"/>
    <x v="0"/>
    <x v="4"/>
    <x v="0"/>
    <x v="0"/>
    <n v="8089.6"/>
    <n v="1"/>
    <x v="1763"/>
    <x v="263"/>
    <n v="4233"/>
    <x v="312"/>
    <m/>
    <m/>
    <s v="sq"/>
    <s v="sq"/>
    <n v="16284.02"/>
    <n v="92327183.770000085"/>
    <n v="92327183.770000085"/>
    <s v="Cairo"/>
  </r>
  <r>
    <s v="ORD101764"/>
    <s v="Xiaomi Redmi Note 12"/>
    <x v="0"/>
    <x v="7"/>
    <x v="1"/>
    <x v="3"/>
    <n v="6803.79"/>
    <n v="5"/>
    <x v="1764"/>
    <x v="379"/>
    <n v="4666"/>
    <x v="15"/>
    <m/>
    <m/>
    <s v="Jumia"/>
    <s v="Jum"/>
    <n v="3665.44"/>
    <n v="92327183.770000085"/>
    <n v="92327183.770000085"/>
    <s v="Dubai"/>
  </r>
  <r>
    <s v="ORD101765"/>
    <s v="T-shirt Cotton"/>
    <x v="1"/>
    <x v="5"/>
    <x v="1"/>
    <x v="2"/>
    <n v="2123.5500000000002"/>
    <n v="5"/>
    <x v="1765"/>
    <x v="138"/>
    <n v="4072"/>
    <x v="97"/>
    <m/>
    <m/>
    <s v="Jumia"/>
    <s v="Jum"/>
    <n v="26648.76"/>
    <n v="91504159.730000004"/>
    <n v="91504159.730000004"/>
    <s v="Casablanca"/>
  </r>
  <r>
    <s v="ORD101766"/>
    <s v="Xiaomi Redmi Note 12"/>
    <x v="0"/>
    <x v="7"/>
    <x v="0"/>
    <x v="2"/>
    <n v="11890.53"/>
    <n v="2"/>
    <x v="1766"/>
    <x v="309"/>
    <n v="2359"/>
    <x v="23"/>
    <m/>
    <m/>
    <s v="sq"/>
    <s v="sq"/>
    <n v="26648.76"/>
    <n v="92327183.770000085"/>
    <n v="92327183.770000085"/>
    <s v="Casablanca"/>
  </r>
  <r>
    <s v="ORD101767"/>
    <s v="Xiaomi Redmi Note 12"/>
    <x v="0"/>
    <x v="7"/>
    <x v="0"/>
    <x v="2"/>
    <n v="14268.9"/>
    <n v="3"/>
    <x v="1767"/>
    <x v="123"/>
    <n v="616"/>
    <x v="203"/>
    <m/>
    <m/>
    <s v="sq"/>
    <s v="sq"/>
    <n v="26648.76"/>
    <n v="92327183.770000085"/>
    <n v="92327183.770000085"/>
    <s v="Casablanca"/>
  </r>
  <r>
    <s v="ORD101768"/>
    <s v="iPhone 13"/>
    <x v="0"/>
    <x v="4"/>
    <x v="0"/>
    <x v="1"/>
    <n v="7507.56"/>
    <n v="5"/>
    <x v="1768"/>
    <x v="205"/>
    <n v="3320"/>
    <x v="160"/>
    <m/>
    <m/>
    <s v="sq"/>
    <s v="sq"/>
    <n v="13290.4"/>
    <n v="92327183.770000085"/>
    <n v="92327183.770000085"/>
    <s v="Alexandria"/>
  </r>
  <r>
    <s v="ORD101769"/>
    <s v="Smartwatch FitPro"/>
    <x v="4"/>
    <x v="6"/>
    <x v="2"/>
    <x v="4"/>
    <n v="19246.400000000001"/>
    <n v="2"/>
    <x v="1769"/>
    <x v="373"/>
    <n v="3415"/>
    <x v="204"/>
    <m/>
    <m/>
    <s v="Amazon"/>
    <s v="Amazon"/>
    <n v="99349.3"/>
    <n v="31420413.200000018"/>
    <n v="31420413.200000018"/>
    <s v="Riyadh"/>
  </r>
  <r>
    <s v="ORD101770"/>
    <s v="Smartwatch FitPro"/>
    <x v="4"/>
    <x v="6"/>
    <x v="1"/>
    <x v="5"/>
    <n v="3112.57"/>
    <n v="5"/>
    <x v="1770"/>
    <x v="59"/>
    <n v="3288"/>
    <x v="16"/>
    <m/>
    <m/>
    <s v="Jumia"/>
    <s v="Jum"/>
    <n v="27872.98"/>
    <n v="31420413.200000018"/>
    <n v="31420413.200000018"/>
    <s v="Giza"/>
  </r>
  <r>
    <s v="ORD101771"/>
    <s v="Samsung Galaxy A14"/>
    <x v="0"/>
    <x v="0"/>
    <x v="0"/>
    <x v="0"/>
    <n v="1844.28"/>
    <n v="1"/>
    <x v="1771"/>
    <x v="359"/>
    <n v="1775"/>
    <x v="236"/>
    <m/>
    <m/>
    <s v="sq"/>
    <s v="sq"/>
    <n v="16284.02"/>
    <n v="92327183.770000085"/>
    <n v="92327183.770000085"/>
    <s v="Cairo"/>
  </r>
  <r>
    <s v="ORD101772"/>
    <s v="Xiaomi Redmi Note 12"/>
    <x v="0"/>
    <x v="7"/>
    <x v="2"/>
    <x v="3"/>
    <n v="10288.34"/>
    <n v="2"/>
    <x v="1772"/>
    <x v="386"/>
    <n v="1197"/>
    <x v="17"/>
    <m/>
    <m/>
    <s v="Amazon"/>
    <s v="Amazon"/>
    <n v="3665.44"/>
    <n v="92327183.770000085"/>
    <n v="92327183.770000085"/>
    <s v="Dubai"/>
  </r>
  <r>
    <s v="ORD101773"/>
    <s v="Smartwatch FitPro"/>
    <x v="4"/>
    <x v="6"/>
    <x v="2"/>
    <x v="3"/>
    <n v="16047.93"/>
    <n v="1"/>
    <x v="1773"/>
    <x v="327"/>
    <n v="2522"/>
    <x v="326"/>
    <m/>
    <m/>
    <s v="Amazon"/>
    <s v="Amazon"/>
    <n v="3665.44"/>
    <n v="31420413.200000018"/>
    <n v="31420413.200000018"/>
    <s v="Dubai"/>
  </r>
  <r>
    <s v="ORD101774"/>
    <s v="T-shirt Cotton"/>
    <x v="1"/>
    <x v="5"/>
    <x v="2"/>
    <x v="1"/>
    <n v="18598.580000000002"/>
    <n v="3"/>
    <x v="1774"/>
    <x v="4"/>
    <n v="1434"/>
    <x v="237"/>
    <m/>
    <m/>
    <s v="Amazon"/>
    <s v="Amazon"/>
    <n v="13290.4"/>
    <n v="91504159.730000004"/>
    <n v="91504159.730000004"/>
    <s v="Alexandria"/>
  </r>
  <r>
    <s v="ORD101775"/>
    <s v="Dell Inspiron 3501"/>
    <x v="3"/>
    <x v="8"/>
    <x v="0"/>
    <x v="2"/>
    <n v="13710.06"/>
    <n v="5"/>
    <x v="1775"/>
    <x v="60"/>
    <n v="102"/>
    <x v="305"/>
    <m/>
    <m/>
    <s v="sq"/>
    <s v="sq"/>
    <n v="26648.76"/>
    <n v="57542997.559999913"/>
    <n v="57542997.559999913"/>
    <s v="Casablanca"/>
  </r>
  <r>
    <s v="ORD101776"/>
    <s v="iPhone 13"/>
    <x v="0"/>
    <x v="4"/>
    <x v="1"/>
    <x v="3"/>
    <n v="14532.02"/>
    <n v="3"/>
    <x v="1776"/>
    <x v="92"/>
    <n v="4213"/>
    <x v="41"/>
    <m/>
    <m/>
    <s v="Jumia"/>
    <s v="Jum"/>
    <n v="3665.44"/>
    <n v="92327183.770000085"/>
    <n v="92327183.770000085"/>
    <s v="Dubai"/>
  </r>
  <r>
    <s v="ORD101777"/>
    <s v="Smartwatch FitPro"/>
    <x v="4"/>
    <x v="6"/>
    <x v="0"/>
    <x v="0"/>
    <n v="6304.28"/>
    <n v="4"/>
    <x v="1777"/>
    <x v="196"/>
    <n v="2001"/>
    <x v="240"/>
    <m/>
    <m/>
    <s v="sq"/>
    <s v="sq"/>
    <n v="16284.02"/>
    <n v="31420413.200000018"/>
    <n v="31420413.200000018"/>
    <s v="Cairo"/>
  </r>
  <r>
    <s v="ORD101778"/>
    <s v="T-shirt Cotton"/>
    <x v="1"/>
    <x v="5"/>
    <x v="1"/>
    <x v="2"/>
    <n v="11229.19"/>
    <n v="3"/>
    <x v="1778"/>
    <x v="149"/>
    <n v="1901"/>
    <x v="302"/>
    <m/>
    <m/>
    <s v="Jumia"/>
    <s v="Jum"/>
    <n v="26648.76"/>
    <n v="91504159.730000004"/>
    <n v="91504159.730000004"/>
    <s v="Casablanca"/>
  </r>
  <r>
    <s v="ORD101779"/>
    <s v="Nike Air Max"/>
    <x v="1"/>
    <x v="1"/>
    <x v="2"/>
    <x v="3"/>
    <n v="18916.47"/>
    <n v="2"/>
    <x v="1779"/>
    <x v="155"/>
    <n v="4490"/>
    <x v="283"/>
    <m/>
    <m/>
    <s v="Amazon"/>
    <s v="Amazon"/>
    <n v="3665.44"/>
    <n v="91504159.730000004"/>
    <n v="91504159.730000004"/>
    <s v="Dubai"/>
  </r>
  <r>
    <s v="ORD101780"/>
    <s v="Samsung Galaxy A14"/>
    <x v="0"/>
    <x v="0"/>
    <x v="2"/>
    <x v="4"/>
    <n v="10175.61"/>
    <n v="2"/>
    <x v="1780"/>
    <x v="341"/>
    <n v="2563"/>
    <x v="100"/>
    <m/>
    <m/>
    <s v="Amazon"/>
    <s v="Amazon"/>
    <n v="99349.3"/>
    <n v="92327183.770000085"/>
    <n v="92327183.770000085"/>
    <s v="Riyadh"/>
  </r>
  <r>
    <s v="ORD101781"/>
    <s v="iPhone 13"/>
    <x v="0"/>
    <x v="4"/>
    <x v="2"/>
    <x v="3"/>
    <n v="8818.7199999999993"/>
    <n v="5"/>
    <x v="1781"/>
    <x v="254"/>
    <n v="2972"/>
    <x v="287"/>
    <m/>
    <m/>
    <s v="Amazon"/>
    <s v="Amazon"/>
    <n v="3665.44"/>
    <n v="92327183.770000085"/>
    <n v="92327183.770000085"/>
    <s v="Dubai"/>
  </r>
  <r>
    <s v="ORD101782"/>
    <s v="HP Pavilion Laptop"/>
    <x v="3"/>
    <x v="3"/>
    <x v="2"/>
    <x v="4"/>
    <n v="8111.45"/>
    <n v="1"/>
    <x v="1782"/>
    <x v="153"/>
    <n v="2893"/>
    <x v="6"/>
    <m/>
    <m/>
    <s v="Amazon"/>
    <s v="Amazon"/>
    <n v="99349.3"/>
    <n v="57542997.559999913"/>
    <n v="57542997.559999913"/>
    <s v="Riyadh"/>
  </r>
  <r>
    <s v="ORD101783"/>
    <s v="iPhone 13"/>
    <x v="0"/>
    <x v="4"/>
    <x v="2"/>
    <x v="1"/>
    <n v="7180.12"/>
    <n v="2"/>
    <x v="1783"/>
    <x v="169"/>
    <n v="3935"/>
    <x v="19"/>
    <m/>
    <m/>
    <s v="Amazon"/>
    <s v="Amazon"/>
    <n v="13290.4"/>
    <n v="92327183.770000085"/>
    <n v="92327183.770000085"/>
    <s v="Alexandria"/>
  </r>
  <r>
    <s v="ORD101784"/>
    <s v="Bluetooth Headset"/>
    <x v="2"/>
    <x v="2"/>
    <x v="1"/>
    <x v="3"/>
    <n v="2788.87"/>
    <n v="1"/>
    <x v="1784"/>
    <x v="186"/>
    <n v="942"/>
    <x v="171"/>
    <m/>
    <m/>
    <s v="Jumia"/>
    <s v="Jum"/>
    <n v="3665.44"/>
    <n v="29200970.130000021"/>
    <n v="29200970.130000021"/>
    <s v="Dubai"/>
  </r>
  <r>
    <s v="ORD101785"/>
    <s v="Xiaomi Redmi Note 12"/>
    <x v="0"/>
    <x v="7"/>
    <x v="2"/>
    <x v="1"/>
    <n v="3697.28"/>
    <n v="5"/>
    <x v="1785"/>
    <x v="154"/>
    <n v="3713"/>
    <x v="300"/>
    <m/>
    <m/>
    <s v="Amazon"/>
    <s v="Amazon"/>
    <n v="13290.4"/>
    <n v="92327183.770000085"/>
    <n v="92327183.770000085"/>
    <s v="Alexandria"/>
  </r>
  <r>
    <s v="ORD101786"/>
    <s v="Bluetooth Headset"/>
    <x v="2"/>
    <x v="2"/>
    <x v="1"/>
    <x v="0"/>
    <n v="7956.37"/>
    <n v="1"/>
    <x v="1786"/>
    <x v="181"/>
    <n v="3805"/>
    <x v="307"/>
    <m/>
    <m/>
    <s v="Jumia"/>
    <s v="Jum"/>
    <n v="16284.02"/>
    <n v="29200970.130000021"/>
    <n v="29200970.130000021"/>
    <s v="Cairo"/>
  </r>
  <r>
    <s v="ORD101787"/>
    <s v="Smartwatch FitPro"/>
    <x v="4"/>
    <x v="6"/>
    <x v="1"/>
    <x v="3"/>
    <n v="18971.36"/>
    <n v="5"/>
    <x v="1787"/>
    <x v="358"/>
    <n v="497"/>
    <x v="298"/>
    <m/>
    <m/>
    <s v="Jumia"/>
    <s v="Jum"/>
    <n v="3665.44"/>
    <n v="31420413.200000018"/>
    <n v="31420413.200000018"/>
    <s v="Dubai"/>
  </r>
  <r>
    <s v="ORD101788"/>
    <s v="Nike Air Max"/>
    <x v="1"/>
    <x v="1"/>
    <x v="2"/>
    <x v="4"/>
    <n v="16899.759999999998"/>
    <n v="4"/>
    <x v="1788"/>
    <x v="211"/>
    <n v="3998"/>
    <x v="291"/>
    <m/>
    <m/>
    <s v="Amazon"/>
    <s v="Amazon"/>
    <n v="99349.3"/>
    <n v="91504159.730000004"/>
    <n v="91504159.730000004"/>
    <s v="Riyadh"/>
  </r>
  <r>
    <s v="ORD101789"/>
    <s v="Samsung Galaxy A14"/>
    <x v="0"/>
    <x v="0"/>
    <x v="1"/>
    <x v="3"/>
    <n v="13403.85"/>
    <n v="2"/>
    <x v="1789"/>
    <x v="340"/>
    <n v="2245"/>
    <x v="37"/>
    <m/>
    <m/>
    <s v="Jumia"/>
    <s v="Jum"/>
    <n v="3665.44"/>
    <n v="92327183.770000085"/>
    <n v="92327183.770000085"/>
    <s v="Dubai"/>
  </r>
  <r>
    <s v="ORD101790"/>
    <s v="HP Pavilion Laptop"/>
    <x v="3"/>
    <x v="3"/>
    <x v="1"/>
    <x v="1"/>
    <n v="624.45000000000005"/>
    <n v="3"/>
    <x v="1790"/>
    <x v="224"/>
    <n v="743"/>
    <x v="341"/>
    <m/>
    <m/>
    <s v="Jumia"/>
    <s v="Jum"/>
    <n v="13290.4"/>
    <n v="57542997.559999913"/>
    <n v="57542997.559999913"/>
    <s v="Alexandria"/>
  </r>
  <r>
    <s v="ORD101791"/>
    <s v="T-shirt Cotton"/>
    <x v="1"/>
    <x v="5"/>
    <x v="0"/>
    <x v="3"/>
    <n v="5080.57"/>
    <n v="3"/>
    <x v="1791"/>
    <x v="65"/>
    <n v="3710"/>
    <x v="280"/>
    <m/>
    <m/>
    <s v="sq"/>
    <s v="sq"/>
    <n v="3665.44"/>
    <n v="91504159.730000004"/>
    <n v="91504159.730000004"/>
    <s v="Dubai"/>
  </r>
  <r>
    <s v="ORD101792"/>
    <s v="Adidas Running Shoes"/>
    <x v="1"/>
    <x v="9"/>
    <x v="1"/>
    <x v="5"/>
    <n v="8564.58"/>
    <n v="2"/>
    <x v="1792"/>
    <x v="395"/>
    <n v="4170"/>
    <x v="279"/>
    <m/>
    <m/>
    <s v="Jumia"/>
    <s v="Jum"/>
    <n v="27872.98"/>
    <n v="91504159.730000004"/>
    <n v="91504159.730000004"/>
    <s v="Giza"/>
  </r>
  <r>
    <s v="ORD101793"/>
    <s v="Samsung Galaxy A14"/>
    <x v="0"/>
    <x v="0"/>
    <x v="0"/>
    <x v="0"/>
    <n v="8232.7999999999993"/>
    <n v="4"/>
    <x v="1793"/>
    <x v="158"/>
    <n v="4182"/>
    <x v="57"/>
    <m/>
    <m/>
    <s v="sq"/>
    <s v="sq"/>
    <n v="16284.02"/>
    <n v="92327183.770000085"/>
    <n v="92327183.770000085"/>
    <s v="Cairo"/>
  </r>
  <r>
    <s v="ORD101794"/>
    <s v="Nike Air Max"/>
    <x v="1"/>
    <x v="1"/>
    <x v="0"/>
    <x v="3"/>
    <n v="7688.57"/>
    <n v="4"/>
    <x v="1794"/>
    <x v="301"/>
    <n v="225"/>
    <x v="85"/>
    <m/>
    <m/>
    <s v="sq"/>
    <s v="sq"/>
    <n v="3665.44"/>
    <n v="91504159.730000004"/>
    <n v="91504159.730000004"/>
    <s v="Dubai"/>
  </r>
  <r>
    <s v="ORD101795"/>
    <s v="iPhone 13"/>
    <x v="0"/>
    <x v="4"/>
    <x v="1"/>
    <x v="1"/>
    <n v="11062.15"/>
    <n v="4"/>
    <x v="1795"/>
    <x v="335"/>
    <n v="4446"/>
    <x v="315"/>
    <m/>
    <m/>
    <s v="Jumia"/>
    <s v="Jum"/>
    <n v="13290.4"/>
    <n v="92327183.770000085"/>
    <n v="92327183.770000085"/>
    <s v="Alexandria"/>
  </r>
  <r>
    <s v="ORD101796"/>
    <s v="Samsung Galaxy A14"/>
    <x v="0"/>
    <x v="0"/>
    <x v="0"/>
    <x v="0"/>
    <n v="4528.5600000000004"/>
    <n v="1"/>
    <x v="1796"/>
    <x v="126"/>
    <n v="761"/>
    <x v="44"/>
    <m/>
    <m/>
    <s v="sq"/>
    <s v="sq"/>
    <n v="16284.02"/>
    <n v="92327183.770000085"/>
    <n v="92327183.770000085"/>
    <s v="Cairo"/>
  </r>
  <r>
    <s v="ORD101797"/>
    <s v="iPhone 13"/>
    <x v="0"/>
    <x v="4"/>
    <x v="1"/>
    <x v="4"/>
    <n v="11974.36"/>
    <n v="3"/>
    <x v="1797"/>
    <x v="281"/>
    <n v="374"/>
    <x v="86"/>
    <m/>
    <m/>
    <s v="Jumia"/>
    <s v="Jum"/>
    <n v="99349.3"/>
    <n v="92327183.770000085"/>
    <n v="92327183.770000085"/>
    <s v="Riyadh"/>
  </r>
  <r>
    <s v="ORD101798"/>
    <s v="Smartwatch FitPro"/>
    <x v="4"/>
    <x v="6"/>
    <x v="0"/>
    <x v="5"/>
    <n v="11590.97"/>
    <n v="3"/>
    <x v="1798"/>
    <x v="191"/>
    <n v="2649"/>
    <x v="251"/>
    <m/>
    <m/>
    <s v="sq"/>
    <s v="sq"/>
    <n v="27872.98"/>
    <n v="31420413.200000018"/>
    <n v="31420413.200000018"/>
    <s v="Giza"/>
  </r>
  <r>
    <s v="ORD101799"/>
    <s v="Xiaomi Redmi Note 12"/>
    <x v="0"/>
    <x v="7"/>
    <x v="2"/>
    <x v="3"/>
    <n v="18980.16"/>
    <n v="5"/>
    <x v="1799"/>
    <x v="195"/>
    <n v="3113"/>
    <x v="54"/>
    <m/>
    <m/>
    <s v="Amazon"/>
    <s v="Amazon"/>
    <n v="3665.44"/>
    <n v="92327183.770000085"/>
    <n v="92327183.770000085"/>
    <s v="Dubai"/>
  </r>
  <r>
    <s v="ORD101800"/>
    <s v="Samsung Galaxy A14"/>
    <x v="0"/>
    <x v="0"/>
    <x v="0"/>
    <x v="3"/>
    <n v="13834.7"/>
    <n v="5"/>
    <x v="1800"/>
    <x v="119"/>
    <n v="2469"/>
    <x v="138"/>
    <m/>
    <m/>
    <s v="sq"/>
    <s v="sq"/>
    <n v="3665.44"/>
    <n v="92327183.770000085"/>
    <n v="92327183.770000085"/>
    <s v="Dubai"/>
  </r>
  <r>
    <s v="ORD101801"/>
    <s v="Adidas Running Shoes"/>
    <x v="1"/>
    <x v="9"/>
    <x v="2"/>
    <x v="0"/>
    <n v="9970.17"/>
    <n v="3"/>
    <x v="1801"/>
    <x v="27"/>
    <n v="1178"/>
    <x v="134"/>
    <m/>
    <m/>
    <s v="Amazon"/>
    <s v="Amazon"/>
    <n v="16284.02"/>
    <n v="91504159.730000004"/>
    <n v="91504159.730000004"/>
    <s v="Cairo"/>
  </r>
  <r>
    <s v="ORD101802"/>
    <s v="Dell Inspiron 3501"/>
    <x v="3"/>
    <x v="8"/>
    <x v="2"/>
    <x v="0"/>
    <n v="4131.42"/>
    <n v="1"/>
    <x v="1802"/>
    <x v="230"/>
    <n v="4907"/>
    <x v="307"/>
    <m/>
    <m/>
    <s v="Amazon"/>
    <s v="Amazon"/>
    <n v="16284.02"/>
    <n v="57542997.559999913"/>
    <n v="57542997.559999913"/>
    <s v="Cairo"/>
  </r>
  <r>
    <s v="ORD101803"/>
    <s v="Adidas Running Shoes"/>
    <x v="1"/>
    <x v="9"/>
    <x v="1"/>
    <x v="5"/>
    <n v="1935.46"/>
    <n v="1"/>
    <x v="1803"/>
    <x v="359"/>
    <n v="4202"/>
    <x v="304"/>
    <m/>
    <m/>
    <s v="Jumia"/>
    <s v="Jum"/>
    <n v="27872.98"/>
    <n v="91504159.730000004"/>
    <n v="91504159.730000004"/>
    <s v="Giza"/>
  </r>
  <r>
    <s v="ORD101804"/>
    <s v="Dell Inspiron 3501"/>
    <x v="3"/>
    <x v="8"/>
    <x v="0"/>
    <x v="3"/>
    <n v="19898.32"/>
    <n v="4"/>
    <x v="1804"/>
    <x v="333"/>
    <n v="3995"/>
    <x v="349"/>
    <m/>
    <m/>
    <s v="sq"/>
    <s v="sq"/>
    <n v="3665.44"/>
    <n v="57542997.559999913"/>
    <n v="57542997.559999913"/>
    <s v="Dubai"/>
  </r>
  <r>
    <s v="ORD101805"/>
    <s v="T-shirt Cotton"/>
    <x v="1"/>
    <x v="5"/>
    <x v="1"/>
    <x v="5"/>
    <n v="18383.79"/>
    <n v="5"/>
    <x v="1805"/>
    <x v="277"/>
    <n v="4450"/>
    <x v="194"/>
    <m/>
    <m/>
    <s v="Jumia"/>
    <s v="Jum"/>
    <n v="27872.98"/>
    <n v="91504159.730000004"/>
    <n v="91504159.730000004"/>
    <s v="Giza"/>
  </r>
  <r>
    <s v="ORD101806"/>
    <s v="Xiaomi Redmi Note 12"/>
    <x v="0"/>
    <x v="7"/>
    <x v="1"/>
    <x v="1"/>
    <n v="7407.97"/>
    <n v="2"/>
    <x v="1806"/>
    <x v="356"/>
    <n v="2139"/>
    <x v="231"/>
    <m/>
    <m/>
    <s v="Jumia"/>
    <s v="Jum"/>
    <n v="13290.4"/>
    <n v="92327183.770000085"/>
    <n v="92327183.770000085"/>
    <s v="Alexandria"/>
  </r>
  <r>
    <s v="ORD101807"/>
    <s v="iPhone 13"/>
    <x v="0"/>
    <x v="4"/>
    <x v="2"/>
    <x v="0"/>
    <n v="16386.400000000001"/>
    <n v="3"/>
    <x v="1807"/>
    <x v="205"/>
    <n v="3162"/>
    <x v="243"/>
    <m/>
    <m/>
    <s v="Amazon"/>
    <s v="Amazon"/>
    <n v="16284.02"/>
    <n v="92327183.770000085"/>
    <n v="92327183.770000085"/>
    <s v="Cairo"/>
  </r>
  <r>
    <s v="ORD101808"/>
    <s v="Bluetooth Headset"/>
    <x v="2"/>
    <x v="2"/>
    <x v="1"/>
    <x v="0"/>
    <n v="10180.620000000001"/>
    <n v="5"/>
    <x v="1808"/>
    <x v="148"/>
    <n v="1450"/>
    <x v="348"/>
    <m/>
    <m/>
    <s v="Jumia"/>
    <s v="Jum"/>
    <n v="16284.02"/>
    <n v="29200970.130000021"/>
    <n v="29200970.130000021"/>
    <s v="Cairo"/>
  </r>
  <r>
    <s v="ORD101809"/>
    <s v="Bluetooth Headset"/>
    <x v="2"/>
    <x v="2"/>
    <x v="1"/>
    <x v="3"/>
    <n v="4078.96"/>
    <n v="2"/>
    <x v="1809"/>
    <x v="266"/>
    <n v="2026"/>
    <x v="168"/>
    <m/>
    <m/>
    <s v="Jumia"/>
    <s v="Jum"/>
    <n v="3665.44"/>
    <n v="29200970.130000021"/>
    <n v="29200970.130000021"/>
    <s v="Dubai"/>
  </r>
  <r>
    <s v="ORD101810"/>
    <s v="Bluetooth Headset"/>
    <x v="2"/>
    <x v="2"/>
    <x v="2"/>
    <x v="3"/>
    <n v="13017.05"/>
    <n v="3"/>
    <x v="1810"/>
    <x v="63"/>
    <n v="308"/>
    <x v="177"/>
    <m/>
    <m/>
    <s v="Amazon"/>
    <s v="Amazon"/>
    <n v="3665.44"/>
    <n v="29200970.130000021"/>
    <n v="29200970.130000021"/>
    <s v="Dubai"/>
  </r>
  <r>
    <s v="ORD101811"/>
    <s v="iPhone 13"/>
    <x v="0"/>
    <x v="4"/>
    <x v="2"/>
    <x v="0"/>
    <n v="13821.66"/>
    <n v="5"/>
    <x v="1811"/>
    <x v="134"/>
    <n v="3621"/>
    <x v="28"/>
    <m/>
    <m/>
    <s v="Amazon"/>
    <s v="Amazon"/>
    <n v="16284.02"/>
    <n v="92327183.770000085"/>
    <n v="92327183.770000085"/>
    <s v="Cairo"/>
  </r>
  <r>
    <s v="ORD101812"/>
    <s v="Nike Air Max"/>
    <x v="1"/>
    <x v="1"/>
    <x v="2"/>
    <x v="1"/>
    <n v="16858.47"/>
    <n v="4"/>
    <x v="1812"/>
    <x v="386"/>
    <n v="1559"/>
    <x v="60"/>
    <m/>
    <m/>
    <s v="Amazon"/>
    <s v="Amazon"/>
    <n v="13290.4"/>
    <n v="91504159.730000004"/>
    <n v="91504159.730000004"/>
    <s v="Alexandria"/>
  </r>
  <r>
    <s v="ORD101813"/>
    <s v="T-shirt Cotton"/>
    <x v="1"/>
    <x v="5"/>
    <x v="1"/>
    <x v="3"/>
    <n v="1220.55"/>
    <n v="2"/>
    <x v="1813"/>
    <x v="197"/>
    <n v="3835"/>
    <x v="161"/>
    <m/>
    <m/>
    <s v="Jumia"/>
    <s v="Jum"/>
    <n v="3665.44"/>
    <n v="91504159.730000004"/>
    <n v="91504159.730000004"/>
    <s v="Dubai"/>
  </r>
  <r>
    <s v="ORD101814"/>
    <s v="Bluetooth Headset"/>
    <x v="2"/>
    <x v="2"/>
    <x v="2"/>
    <x v="4"/>
    <n v="6136.91"/>
    <n v="1"/>
    <x v="1814"/>
    <x v="74"/>
    <n v="85"/>
    <x v="66"/>
    <m/>
    <m/>
    <s v="Amazon"/>
    <s v="Amazon"/>
    <n v="99349.3"/>
    <n v="29200970.130000021"/>
    <n v="29200970.130000021"/>
    <s v="Riyadh"/>
  </r>
  <r>
    <s v="ORD101815"/>
    <s v="Dell Inspiron 3501"/>
    <x v="3"/>
    <x v="8"/>
    <x v="1"/>
    <x v="3"/>
    <n v="13222.32"/>
    <n v="4"/>
    <x v="1815"/>
    <x v="128"/>
    <n v="952"/>
    <x v="43"/>
    <m/>
    <m/>
    <s v="Jumia"/>
    <s v="Jum"/>
    <n v="3665.44"/>
    <n v="57542997.559999913"/>
    <n v="57542997.559999913"/>
    <s v="Dubai"/>
  </r>
  <r>
    <s v="ORD101816"/>
    <s v="HP Pavilion Laptop"/>
    <x v="3"/>
    <x v="3"/>
    <x v="1"/>
    <x v="4"/>
    <n v="19659.63"/>
    <n v="4"/>
    <x v="1816"/>
    <x v="40"/>
    <n v="4866"/>
    <x v="225"/>
    <m/>
    <m/>
    <s v="Jumia"/>
    <s v="Jum"/>
    <n v="99349.3"/>
    <n v="57542997.559999913"/>
    <n v="57542997.559999913"/>
    <s v="Riyadh"/>
  </r>
  <r>
    <s v="ORD101817"/>
    <s v="HP Pavilion Laptop"/>
    <x v="3"/>
    <x v="3"/>
    <x v="2"/>
    <x v="0"/>
    <n v="10207.31"/>
    <n v="1"/>
    <x v="1817"/>
    <x v="336"/>
    <n v="2880"/>
    <x v="238"/>
    <m/>
    <m/>
    <s v="Amazon"/>
    <s v="Amazon"/>
    <n v="16284.02"/>
    <n v="57542997.559999913"/>
    <n v="57542997.559999913"/>
    <s v="Cairo"/>
  </r>
  <r>
    <s v="ORD101818"/>
    <s v="Samsung Galaxy A14"/>
    <x v="0"/>
    <x v="0"/>
    <x v="0"/>
    <x v="1"/>
    <n v="9184.44"/>
    <n v="4"/>
    <x v="1818"/>
    <x v="248"/>
    <n v="123"/>
    <x v="294"/>
    <m/>
    <m/>
    <s v="sq"/>
    <s v="sq"/>
    <n v="13290.4"/>
    <n v="92327183.770000085"/>
    <n v="92327183.770000085"/>
    <s v="Alexandria"/>
  </r>
  <r>
    <s v="ORD101819"/>
    <s v="Samsung Galaxy A14"/>
    <x v="0"/>
    <x v="0"/>
    <x v="1"/>
    <x v="2"/>
    <n v="2835.33"/>
    <n v="1"/>
    <x v="1819"/>
    <x v="15"/>
    <n v="937"/>
    <x v="77"/>
    <m/>
    <m/>
    <s v="Jumia"/>
    <s v="Jum"/>
    <n v="26648.76"/>
    <n v="92327183.770000085"/>
    <n v="92327183.770000085"/>
    <s v="Casablanca"/>
  </r>
  <r>
    <s v="ORD101820"/>
    <s v="Dell Inspiron 3501"/>
    <x v="3"/>
    <x v="8"/>
    <x v="1"/>
    <x v="4"/>
    <n v="3365.43"/>
    <n v="5"/>
    <x v="1820"/>
    <x v="224"/>
    <n v="2486"/>
    <x v="67"/>
    <m/>
    <m/>
    <s v="Jumia"/>
    <s v="Jum"/>
    <n v="99349.3"/>
    <n v="57542997.559999913"/>
    <n v="57542997.559999913"/>
    <s v="Riyadh"/>
  </r>
  <r>
    <s v="ORD101821"/>
    <s v="Smartwatch FitPro"/>
    <x v="4"/>
    <x v="6"/>
    <x v="1"/>
    <x v="4"/>
    <n v="2608.0700000000002"/>
    <n v="4"/>
    <x v="1821"/>
    <x v="233"/>
    <n v="1584"/>
    <x v="172"/>
    <m/>
    <m/>
    <s v="Jumia"/>
    <s v="Jum"/>
    <n v="99349.3"/>
    <n v="31420413.200000018"/>
    <n v="31420413.200000018"/>
    <s v="Riyadh"/>
  </r>
  <r>
    <s v="ORD101822"/>
    <s v="Nike Air Max"/>
    <x v="1"/>
    <x v="1"/>
    <x v="2"/>
    <x v="3"/>
    <n v="15257.16"/>
    <n v="5"/>
    <x v="1822"/>
    <x v="243"/>
    <n v="734"/>
    <x v="41"/>
    <m/>
    <m/>
    <s v="Amazon"/>
    <s v="Amazon"/>
    <n v="3665.44"/>
    <n v="91504159.730000004"/>
    <n v="91504159.730000004"/>
    <s v="Dubai"/>
  </r>
  <r>
    <s v="ORD101823"/>
    <s v="Nike Air Max"/>
    <x v="1"/>
    <x v="1"/>
    <x v="0"/>
    <x v="5"/>
    <n v="5089.6000000000004"/>
    <n v="3"/>
    <x v="1823"/>
    <x v="141"/>
    <n v="2913"/>
    <x v="271"/>
    <m/>
    <m/>
    <s v="sq"/>
    <s v="sq"/>
    <n v="27872.98"/>
    <n v="91504159.730000004"/>
    <n v="91504159.730000004"/>
    <s v="Giza"/>
  </r>
  <r>
    <s v="ORD101824"/>
    <s v="T-shirt Cotton"/>
    <x v="1"/>
    <x v="5"/>
    <x v="1"/>
    <x v="2"/>
    <n v="9038.9500000000007"/>
    <n v="1"/>
    <x v="1824"/>
    <x v="186"/>
    <n v="3268"/>
    <x v="107"/>
    <m/>
    <m/>
    <s v="Jumia"/>
    <s v="Jum"/>
    <n v="26648.76"/>
    <n v="91504159.730000004"/>
    <n v="91504159.730000004"/>
    <s v="Casablanca"/>
  </r>
  <r>
    <s v="ORD101825"/>
    <s v="Nike Air Max"/>
    <x v="1"/>
    <x v="1"/>
    <x v="1"/>
    <x v="3"/>
    <n v="327.19"/>
    <n v="3"/>
    <x v="1825"/>
    <x v="268"/>
    <n v="86"/>
    <x v="291"/>
    <m/>
    <m/>
    <s v="Jumia"/>
    <s v="Jum"/>
    <n v="3665.44"/>
    <n v="91504159.730000004"/>
    <n v="91504159.730000004"/>
    <s v="Dubai"/>
  </r>
  <r>
    <s v="ORD101826"/>
    <s v="Nike Air Max"/>
    <x v="1"/>
    <x v="1"/>
    <x v="0"/>
    <x v="0"/>
    <n v="17260.23"/>
    <n v="4"/>
    <x v="1826"/>
    <x v="47"/>
    <n v="349"/>
    <x v="86"/>
    <m/>
    <m/>
    <s v="sq"/>
    <s v="sq"/>
    <n v="16284.02"/>
    <n v="91504159.730000004"/>
    <n v="91504159.730000004"/>
    <s v="Cairo"/>
  </r>
  <r>
    <s v="ORD101827"/>
    <s v="Nike Air Max"/>
    <x v="1"/>
    <x v="1"/>
    <x v="2"/>
    <x v="4"/>
    <n v="15703.36"/>
    <n v="4"/>
    <x v="1827"/>
    <x v="223"/>
    <n v="2543"/>
    <x v="238"/>
    <m/>
    <m/>
    <s v="Amazon"/>
    <s v="Amazon"/>
    <n v="99349.3"/>
    <n v="91504159.730000004"/>
    <n v="91504159.730000004"/>
    <s v="Riyadh"/>
  </r>
  <r>
    <s v="ORD101828"/>
    <s v="Nike Air Max"/>
    <x v="1"/>
    <x v="1"/>
    <x v="1"/>
    <x v="5"/>
    <n v="7333.57"/>
    <n v="5"/>
    <x v="1828"/>
    <x v="342"/>
    <n v="2863"/>
    <x v="23"/>
    <m/>
    <m/>
    <s v="Jumia"/>
    <s v="Jum"/>
    <n v="27872.98"/>
    <n v="91504159.730000004"/>
    <n v="91504159.730000004"/>
    <s v="Giza"/>
  </r>
  <r>
    <s v="ORD101829"/>
    <s v="Bluetooth Headset"/>
    <x v="2"/>
    <x v="2"/>
    <x v="0"/>
    <x v="3"/>
    <n v="1252.01"/>
    <n v="1"/>
    <x v="1829"/>
    <x v="1"/>
    <n v="892"/>
    <x v="73"/>
    <m/>
    <m/>
    <s v="sq"/>
    <s v="sq"/>
    <n v="3665.44"/>
    <n v="29200970.130000021"/>
    <n v="29200970.130000021"/>
    <s v="Dubai"/>
  </r>
  <r>
    <s v="ORD101830"/>
    <s v="HP Pavilion Laptop"/>
    <x v="3"/>
    <x v="3"/>
    <x v="2"/>
    <x v="4"/>
    <n v="12478.32"/>
    <n v="5"/>
    <x v="1830"/>
    <x v="208"/>
    <n v="3362"/>
    <x v="137"/>
    <m/>
    <m/>
    <s v="Amazon"/>
    <s v="Amazon"/>
    <n v="99349.3"/>
    <n v="57542997.559999913"/>
    <n v="57542997.559999913"/>
    <s v="Riyadh"/>
  </r>
  <r>
    <s v="ORD101831"/>
    <s v="Adidas Running Shoes"/>
    <x v="1"/>
    <x v="9"/>
    <x v="2"/>
    <x v="4"/>
    <n v="7595.95"/>
    <n v="4"/>
    <x v="1831"/>
    <x v="49"/>
    <n v="4398"/>
    <x v="9"/>
    <m/>
    <m/>
    <s v="Amazon"/>
    <s v="Amazon"/>
    <n v="99349.3"/>
    <n v="91504159.730000004"/>
    <n v="91504159.730000004"/>
    <s v="Riyadh"/>
  </r>
  <r>
    <s v="ORD101832"/>
    <s v="Xiaomi Redmi Note 12"/>
    <x v="0"/>
    <x v="7"/>
    <x v="2"/>
    <x v="2"/>
    <n v="17342.310000000001"/>
    <n v="2"/>
    <x v="1832"/>
    <x v="48"/>
    <n v="2382"/>
    <x v="177"/>
    <m/>
    <m/>
    <s v="Amazon"/>
    <s v="Amazon"/>
    <n v="26648.76"/>
    <n v="92327183.770000085"/>
    <n v="92327183.770000085"/>
    <s v="Casablanca"/>
  </r>
  <r>
    <s v="ORD101833"/>
    <s v="Bluetooth Headset"/>
    <x v="2"/>
    <x v="2"/>
    <x v="1"/>
    <x v="3"/>
    <n v="5579.08"/>
    <n v="2"/>
    <x v="1833"/>
    <x v="304"/>
    <n v="4712"/>
    <x v="62"/>
    <m/>
    <m/>
    <s v="Jumia"/>
    <s v="Jum"/>
    <n v="3665.44"/>
    <n v="29200970.130000021"/>
    <n v="29200970.130000021"/>
    <s v="Dubai"/>
  </r>
  <r>
    <s v="ORD101834"/>
    <s v="Adidas Running Shoes"/>
    <x v="1"/>
    <x v="9"/>
    <x v="2"/>
    <x v="5"/>
    <n v="1904.05"/>
    <n v="4"/>
    <x v="1834"/>
    <x v="237"/>
    <n v="2082"/>
    <x v="234"/>
    <m/>
    <m/>
    <s v="Amazon"/>
    <s v="Amazon"/>
    <n v="27872.98"/>
    <n v="91504159.730000004"/>
    <n v="91504159.730000004"/>
    <s v="Giza"/>
  </r>
  <r>
    <s v="ORD101835"/>
    <s v="Adidas Running Shoes"/>
    <x v="1"/>
    <x v="9"/>
    <x v="0"/>
    <x v="0"/>
    <n v="3102.54"/>
    <n v="2"/>
    <x v="1835"/>
    <x v="87"/>
    <n v="1795"/>
    <x v="29"/>
    <m/>
    <m/>
    <s v="sq"/>
    <s v="sq"/>
    <n v="16284.02"/>
    <n v="91504159.730000004"/>
    <n v="91504159.730000004"/>
    <s v="Cairo"/>
  </r>
  <r>
    <s v="ORD101836"/>
    <s v="T-shirt Cotton"/>
    <x v="1"/>
    <x v="5"/>
    <x v="1"/>
    <x v="1"/>
    <n v="16583.43"/>
    <n v="5"/>
    <x v="1836"/>
    <x v="364"/>
    <n v="3858"/>
    <x v="279"/>
    <m/>
    <m/>
    <s v="Jumia"/>
    <s v="Jum"/>
    <n v="13290.4"/>
    <n v="91504159.730000004"/>
    <n v="91504159.730000004"/>
    <s v="Alexandria"/>
  </r>
  <r>
    <s v="ORD101837"/>
    <s v="Dell Inspiron 3501"/>
    <x v="3"/>
    <x v="8"/>
    <x v="0"/>
    <x v="1"/>
    <n v="18371.36"/>
    <n v="3"/>
    <x v="1837"/>
    <x v="19"/>
    <n v="2147"/>
    <x v="98"/>
    <m/>
    <m/>
    <s v="sq"/>
    <s v="sq"/>
    <n v="13290.4"/>
    <n v="57542997.559999913"/>
    <n v="57542997.559999913"/>
    <s v="Alexandria"/>
  </r>
  <r>
    <s v="ORD101838"/>
    <s v="Bluetooth Headset"/>
    <x v="2"/>
    <x v="2"/>
    <x v="1"/>
    <x v="4"/>
    <n v="19318.37"/>
    <n v="4"/>
    <x v="1838"/>
    <x v="6"/>
    <n v="4756"/>
    <x v="106"/>
    <m/>
    <m/>
    <s v="Jumia"/>
    <s v="Jum"/>
    <n v="99349.3"/>
    <n v="29200970.130000021"/>
    <n v="29200970.130000021"/>
    <s v="Riyadh"/>
  </r>
  <r>
    <s v="ORD101839"/>
    <s v="HP Pavilion Laptop"/>
    <x v="3"/>
    <x v="3"/>
    <x v="2"/>
    <x v="4"/>
    <n v="479.28"/>
    <n v="3"/>
    <x v="1839"/>
    <x v="239"/>
    <n v="2081"/>
    <x v="23"/>
    <m/>
    <m/>
    <s v="Amazon"/>
    <s v="Amazon"/>
    <n v="99349.3"/>
    <n v="57542997.559999913"/>
    <n v="57542997.559999913"/>
    <s v="Riyadh"/>
  </r>
  <r>
    <s v="ORD101840"/>
    <s v="Dell Inspiron 3501"/>
    <x v="3"/>
    <x v="8"/>
    <x v="1"/>
    <x v="4"/>
    <n v="12627.79"/>
    <n v="5"/>
    <x v="1840"/>
    <x v="191"/>
    <n v="2407"/>
    <x v="14"/>
    <m/>
    <m/>
    <s v="Jumia"/>
    <s v="Jum"/>
    <n v="99349.3"/>
    <n v="57542997.559999913"/>
    <n v="57542997.559999913"/>
    <s v="Riyadh"/>
  </r>
  <r>
    <s v="ORD101841"/>
    <s v="Bluetooth Headset"/>
    <x v="2"/>
    <x v="2"/>
    <x v="1"/>
    <x v="2"/>
    <n v="9589.5400000000009"/>
    <n v="3"/>
    <x v="1841"/>
    <x v="392"/>
    <n v="3858"/>
    <x v="5"/>
    <m/>
    <m/>
    <s v="Jumia"/>
    <s v="Jum"/>
    <n v="26648.76"/>
    <n v="29200970.130000021"/>
    <n v="29200970.130000021"/>
    <s v="Casablanca"/>
  </r>
  <r>
    <s v="ORD101842"/>
    <s v="Samsung Galaxy A14"/>
    <x v="0"/>
    <x v="0"/>
    <x v="2"/>
    <x v="5"/>
    <n v="1312.51"/>
    <n v="2"/>
    <x v="1842"/>
    <x v="147"/>
    <n v="4510"/>
    <x v="152"/>
    <m/>
    <m/>
    <s v="Amazon"/>
    <s v="Amazon"/>
    <n v="27872.98"/>
    <n v="92327183.770000085"/>
    <n v="92327183.770000085"/>
    <s v="Giza"/>
  </r>
  <r>
    <s v="ORD101843"/>
    <s v="Smartwatch FitPro"/>
    <x v="4"/>
    <x v="6"/>
    <x v="0"/>
    <x v="4"/>
    <n v="10733.71"/>
    <n v="1"/>
    <x v="1843"/>
    <x v="274"/>
    <n v="999"/>
    <x v="216"/>
    <m/>
    <m/>
    <s v="sq"/>
    <s v="sq"/>
    <n v="99349.3"/>
    <n v="31420413.200000018"/>
    <n v="31420413.200000018"/>
    <s v="Riyadh"/>
  </r>
  <r>
    <s v="ORD101844"/>
    <s v="Dell Inspiron 3501"/>
    <x v="3"/>
    <x v="8"/>
    <x v="1"/>
    <x v="5"/>
    <n v="12233.81"/>
    <n v="5"/>
    <x v="1844"/>
    <x v="131"/>
    <n v="91"/>
    <x v="121"/>
    <m/>
    <m/>
    <s v="Jumia"/>
    <s v="Jum"/>
    <n v="27872.98"/>
    <n v="57542997.559999913"/>
    <n v="57542997.559999913"/>
    <s v="Giza"/>
  </r>
  <r>
    <s v="ORD101845"/>
    <s v="HP Pavilion Laptop"/>
    <x v="3"/>
    <x v="3"/>
    <x v="0"/>
    <x v="0"/>
    <n v="2693.03"/>
    <n v="4"/>
    <x v="1845"/>
    <x v="273"/>
    <n v="3666"/>
    <x v="177"/>
    <m/>
    <m/>
    <s v="sq"/>
    <s v="sq"/>
    <n v="16284.02"/>
    <n v="57542997.559999913"/>
    <n v="57542997.559999913"/>
    <s v="Cairo"/>
  </r>
  <r>
    <s v="ORD101846"/>
    <s v="Smartwatch FitPro"/>
    <x v="4"/>
    <x v="6"/>
    <x v="1"/>
    <x v="0"/>
    <n v="2484.98"/>
    <n v="4"/>
    <x v="1846"/>
    <x v="260"/>
    <n v="4055"/>
    <x v="63"/>
    <m/>
    <m/>
    <s v="Jumia"/>
    <s v="Jum"/>
    <n v="16284.02"/>
    <n v="31420413.200000018"/>
    <n v="31420413.200000018"/>
    <s v="Cairo"/>
  </r>
  <r>
    <s v="ORD101847"/>
    <s v="Adidas Running Shoes"/>
    <x v="1"/>
    <x v="9"/>
    <x v="2"/>
    <x v="0"/>
    <n v="17300.099999999999"/>
    <n v="3"/>
    <x v="1847"/>
    <x v="231"/>
    <n v="3942"/>
    <x v="63"/>
    <m/>
    <m/>
    <s v="Amazon"/>
    <s v="Amazon"/>
    <n v="16284.02"/>
    <n v="91504159.730000004"/>
    <n v="91504159.730000004"/>
    <s v="Cairo"/>
  </r>
  <r>
    <s v="ORD101848"/>
    <s v="Adidas Running Shoes"/>
    <x v="1"/>
    <x v="9"/>
    <x v="0"/>
    <x v="1"/>
    <n v="16895.27"/>
    <n v="2"/>
    <x v="1848"/>
    <x v="378"/>
    <n v="3349"/>
    <x v="296"/>
    <m/>
    <m/>
    <s v="sq"/>
    <s v="sq"/>
    <n v="13290.4"/>
    <n v="91504159.730000004"/>
    <n v="91504159.730000004"/>
    <s v="Alexandria"/>
  </r>
  <r>
    <s v="ORD101849"/>
    <s v="Smartwatch FitPro"/>
    <x v="4"/>
    <x v="6"/>
    <x v="0"/>
    <x v="4"/>
    <n v="9595.3799999999992"/>
    <n v="5"/>
    <x v="1849"/>
    <x v="109"/>
    <n v="897"/>
    <x v="89"/>
    <m/>
    <m/>
    <s v="sq"/>
    <s v="sq"/>
    <n v="99349.3"/>
    <n v="31420413.200000018"/>
    <n v="31420413.200000018"/>
    <s v="Riyadh"/>
  </r>
  <r>
    <s v="ORD101850"/>
    <s v="Nike Air Max"/>
    <x v="1"/>
    <x v="1"/>
    <x v="2"/>
    <x v="1"/>
    <n v="19452.34"/>
    <n v="4"/>
    <x v="1850"/>
    <x v="182"/>
    <n v="201"/>
    <x v="74"/>
    <m/>
    <m/>
    <s v="Amazon"/>
    <s v="Amazon"/>
    <n v="13290.4"/>
    <n v="91504159.730000004"/>
    <n v="91504159.730000004"/>
    <s v="Alexandria"/>
  </r>
  <r>
    <s v="ORD101851"/>
    <s v="Dell Inspiron 3501"/>
    <x v="3"/>
    <x v="8"/>
    <x v="0"/>
    <x v="1"/>
    <n v="13311.33"/>
    <n v="5"/>
    <x v="1851"/>
    <x v="368"/>
    <n v="2804"/>
    <x v="26"/>
    <m/>
    <m/>
    <s v="sq"/>
    <s v="sq"/>
    <n v="13290.4"/>
    <n v="57542997.559999913"/>
    <n v="57542997.559999913"/>
    <s v="Alexandria"/>
  </r>
  <r>
    <s v="ORD101852"/>
    <s v="iPhone 13"/>
    <x v="0"/>
    <x v="4"/>
    <x v="1"/>
    <x v="3"/>
    <n v="8231.73"/>
    <n v="2"/>
    <x v="1852"/>
    <x v="126"/>
    <n v="4840"/>
    <x v="128"/>
    <m/>
    <m/>
    <s v="Jumia"/>
    <s v="Jum"/>
    <n v="3665.44"/>
    <n v="92327183.770000085"/>
    <n v="92327183.770000085"/>
    <s v="Dubai"/>
  </r>
  <r>
    <s v="ORD101853"/>
    <s v="Adidas Running Shoes"/>
    <x v="1"/>
    <x v="9"/>
    <x v="1"/>
    <x v="0"/>
    <n v="15583.72"/>
    <n v="1"/>
    <x v="1853"/>
    <x v="85"/>
    <n v="474"/>
    <x v="277"/>
    <m/>
    <m/>
    <s v="Jumia"/>
    <s v="Jum"/>
    <n v="16284.02"/>
    <n v="91504159.730000004"/>
    <n v="91504159.730000004"/>
    <s v="Cairo"/>
  </r>
  <r>
    <s v="ORD101854"/>
    <s v="Smartwatch FitPro"/>
    <x v="4"/>
    <x v="6"/>
    <x v="2"/>
    <x v="2"/>
    <n v="2282.0300000000002"/>
    <n v="5"/>
    <x v="1854"/>
    <x v="228"/>
    <n v="4938"/>
    <x v="178"/>
    <m/>
    <m/>
    <s v="Amazon"/>
    <s v="Amazon"/>
    <n v="26648.76"/>
    <n v="31420413.200000018"/>
    <n v="31420413.200000018"/>
    <s v="Casablanca"/>
  </r>
  <r>
    <s v="ORD101855"/>
    <s v="Dell Inspiron 3501"/>
    <x v="3"/>
    <x v="8"/>
    <x v="1"/>
    <x v="1"/>
    <n v="311.3"/>
    <n v="2"/>
    <x v="1855"/>
    <x v="316"/>
    <n v="3865"/>
    <x v="221"/>
    <m/>
    <m/>
    <s v="Jumia"/>
    <s v="Jum"/>
    <n v="13290.4"/>
    <n v="57542997.559999913"/>
    <n v="57542997.559999913"/>
    <s v="Alexandria"/>
  </r>
  <r>
    <s v="ORD101856"/>
    <s v="Smartwatch FitPro"/>
    <x v="4"/>
    <x v="6"/>
    <x v="1"/>
    <x v="4"/>
    <n v="12269.48"/>
    <n v="2"/>
    <x v="1856"/>
    <x v="103"/>
    <n v="2468"/>
    <x v="226"/>
    <m/>
    <m/>
    <s v="Jumia"/>
    <s v="Jum"/>
    <n v="99349.3"/>
    <n v="31420413.200000018"/>
    <n v="31420413.200000018"/>
    <s v="Riyadh"/>
  </r>
  <r>
    <s v="ORD101857"/>
    <s v="Adidas Running Shoes"/>
    <x v="1"/>
    <x v="9"/>
    <x v="2"/>
    <x v="2"/>
    <n v="18894.669999999998"/>
    <n v="2"/>
    <x v="1857"/>
    <x v="12"/>
    <n v="2480"/>
    <x v="275"/>
    <m/>
    <m/>
    <s v="Amazon"/>
    <s v="Amazon"/>
    <n v="26648.76"/>
    <n v="91504159.730000004"/>
    <n v="91504159.730000004"/>
    <s v="Casablanca"/>
  </r>
  <r>
    <s v="ORD101858"/>
    <s v="Nike Air Max"/>
    <x v="1"/>
    <x v="1"/>
    <x v="1"/>
    <x v="5"/>
    <n v="1822.83"/>
    <n v="3"/>
    <x v="1858"/>
    <x v="145"/>
    <n v="2648"/>
    <x v="200"/>
    <m/>
    <m/>
    <s v="Jumia"/>
    <s v="Jum"/>
    <n v="27872.98"/>
    <n v="91504159.730000004"/>
    <n v="91504159.730000004"/>
    <s v="Giza"/>
  </r>
  <r>
    <s v="ORD101859"/>
    <s v="Smartwatch FitPro"/>
    <x v="4"/>
    <x v="6"/>
    <x v="0"/>
    <x v="0"/>
    <n v="4235.58"/>
    <n v="4"/>
    <x v="1859"/>
    <x v="128"/>
    <n v="2198"/>
    <x v="333"/>
    <m/>
    <m/>
    <s v="sq"/>
    <s v="sq"/>
    <n v="16284.02"/>
    <n v="31420413.200000018"/>
    <n v="31420413.200000018"/>
    <s v="Cairo"/>
  </r>
  <r>
    <s v="ORD101860"/>
    <s v="Xiaomi Redmi Note 12"/>
    <x v="0"/>
    <x v="7"/>
    <x v="1"/>
    <x v="3"/>
    <n v="17398.23"/>
    <n v="5"/>
    <x v="1860"/>
    <x v="76"/>
    <n v="1802"/>
    <x v="34"/>
    <m/>
    <m/>
    <s v="Jumia"/>
    <s v="Jum"/>
    <n v="3665.44"/>
    <n v="92327183.770000085"/>
    <n v="92327183.770000085"/>
    <s v="Dubai"/>
  </r>
  <r>
    <s v="ORD101861"/>
    <s v="T-shirt Cotton"/>
    <x v="1"/>
    <x v="5"/>
    <x v="0"/>
    <x v="4"/>
    <n v="8447.7800000000007"/>
    <n v="5"/>
    <x v="1861"/>
    <x v="171"/>
    <n v="4789"/>
    <x v="180"/>
    <m/>
    <m/>
    <s v="sq"/>
    <s v="sq"/>
    <n v="99349.3"/>
    <n v="91504159.730000004"/>
    <n v="91504159.730000004"/>
    <s v="Riyadh"/>
  </r>
  <r>
    <s v="ORD101862"/>
    <s v="Bluetooth Headset"/>
    <x v="2"/>
    <x v="2"/>
    <x v="0"/>
    <x v="5"/>
    <n v="12015.86"/>
    <n v="3"/>
    <x v="1862"/>
    <x v="115"/>
    <n v="1813"/>
    <x v="172"/>
    <m/>
    <m/>
    <s v="sq"/>
    <s v="sq"/>
    <n v="27872.98"/>
    <n v="29200970.130000021"/>
    <n v="29200970.130000021"/>
    <s v="Giza"/>
  </r>
  <r>
    <s v="ORD101863"/>
    <s v="Adidas Running Shoes"/>
    <x v="1"/>
    <x v="9"/>
    <x v="2"/>
    <x v="1"/>
    <n v="10905.65"/>
    <n v="1"/>
    <x v="1863"/>
    <x v="284"/>
    <n v="227"/>
    <x v="218"/>
    <m/>
    <m/>
    <s v="Amazon"/>
    <s v="Amazon"/>
    <n v="13290.4"/>
    <n v="91504159.730000004"/>
    <n v="91504159.730000004"/>
    <s v="Alexandria"/>
  </r>
  <r>
    <s v="ORD101864"/>
    <s v="Dell Inspiron 3501"/>
    <x v="3"/>
    <x v="8"/>
    <x v="0"/>
    <x v="4"/>
    <n v="8279.89"/>
    <n v="1"/>
    <x v="1864"/>
    <x v="169"/>
    <n v="821"/>
    <x v="289"/>
    <m/>
    <m/>
    <s v="sq"/>
    <s v="sq"/>
    <n v="99349.3"/>
    <n v="57542997.559999913"/>
    <n v="57542997.559999913"/>
    <s v="Riyadh"/>
  </r>
  <r>
    <s v="ORD101865"/>
    <s v="Xiaomi Redmi Note 12"/>
    <x v="0"/>
    <x v="7"/>
    <x v="1"/>
    <x v="4"/>
    <n v="10980.91"/>
    <n v="4"/>
    <x v="1865"/>
    <x v="213"/>
    <n v="389"/>
    <x v="190"/>
    <m/>
    <m/>
    <s v="Jumia"/>
    <s v="Jum"/>
    <n v="99349.3"/>
    <n v="92327183.770000085"/>
    <n v="92327183.770000085"/>
    <s v="Riyadh"/>
  </r>
  <r>
    <s v="ORD101866"/>
    <s v="iPhone 13"/>
    <x v="0"/>
    <x v="4"/>
    <x v="1"/>
    <x v="0"/>
    <n v="300.27"/>
    <n v="4"/>
    <x v="1866"/>
    <x v="100"/>
    <n v="3179"/>
    <x v="266"/>
    <m/>
    <m/>
    <s v="Jumia"/>
    <s v="Jum"/>
    <n v="16284.02"/>
    <n v="92327183.770000085"/>
    <n v="92327183.770000085"/>
    <s v="Cairo"/>
  </r>
  <r>
    <s v="ORD101867"/>
    <s v="Nike Air Max"/>
    <x v="1"/>
    <x v="1"/>
    <x v="1"/>
    <x v="4"/>
    <n v="3671.54"/>
    <n v="4"/>
    <x v="1867"/>
    <x v="148"/>
    <n v="2237"/>
    <x v="83"/>
    <m/>
    <m/>
    <s v="Jumia"/>
    <s v="Jum"/>
    <n v="99349.3"/>
    <n v="91504159.730000004"/>
    <n v="91504159.730000004"/>
    <s v="Riyadh"/>
  </r>
  <r>
    <s v="ORD101868"/>
    <s v="Samsung Galaxy A14"/>
    <x v="0"/>
    <x v="0"/>
    <x v="0"/>
    <x v="1"/>
    <n v="13809.48"/>
    <n v="4"/>
    <x v="1868"/>
    <x v="158"/>
    <n v="15"/>
    <x v="124"/>
    <m/>
    <m/>
    <s v="sq"/>
    <s v="sq"/>
    <n v="13290.4"/>
    <n v="92327183.770000085"/>
    <n v="92327183.770000085"/>
    <s v="Alexandria"/>
  </r>
  <r>
    <s v="ORD101869"/>
    <s v="Smartwatch FitPro"/>
    <x v="4"/>
    <x v="6"/>
    <x v="0"/>
    <x v="1"/>
    <n v="459.58"/>
    <n v="4"/>
    <x v="1869"/>
    <x v="299"/>
    <n v="116"/>
    <x v="13"/>
    <m/>
    <m/>
    <s v="sq"/>
    <s v="sq"/>
    <n v="13290.4"/>
    <n v="31420413.200000018"/>
    <n v="31420413.200000018"/>
    <s v="Alexandria"/>
  </r>
  <r>
    <s v="ORD101870"/>
    <s v="HP Pavilion Laptop"/>
    <x v="3"/>
    <x v="3"/>
    <x v="1"/>
    <x v="1"/>
    <n v="10584.81"/>
    <n v="1"/>
    <x v="1870"/>
    <x v="149"/>
    <n v="786"/>
    <x v="198"/>
    <m/>
    <m/>
    <s v="Jumia"/>
    <s v="Jum"/>
    <n v="13290.4"/>
    <n v="57542997.559999913"/>
    <n v="57542997.559999913"/>
    <s v="Alexandria"/>
  </r>
  <r>
    <s v="ORD101871"/>
    <s v="Xiaomi Redmi Note 12"/>
    <x v="0"/>
    <x v="7"/>
    <x v="1"/>
    <x v="2"/>
    <n v="14739.88"/>
    <n v="1"/>
    <x v="1871"/>
    <x v="31"/>
    <n v="1914"/>
    <x v="124"/>
    <m/>
    <m/>
    <s v="Jumia"/>
    <s v="Jum"/>
    <n v="26648.76"/>
    <n v="92327183.770000085"/>
    <n v="92327183.770000085"/>
    <s v="Casablanca"/>
  </r>
  <r>
    <s v="ORD101872"/>
    <s v="Smartwatch FitPro"/>
    <x v="4"/>
    <x v="6"/>
    <x v="2"/>
    <x v="3"/>
    <n v="7177.29"/>
    <n v="1"/>
    <x v="1872"/>
    <x v="88"/>
    <n v="2047"/>
    <x v="180"/>
    <m/>
    <m/>
    <s v="Amazon"/>
    <s v="Amazon"/>
    <n v="3665.44"/>
    <n v="31420413.200000018"/>
    <n v="31420413.200000018"/>
    <s v="Dubai"/>
  </r>
  <r>
    <s v="ORD101873"/>
    <s v="T-shirt Cotton"/>
    <x v="1"/>
    <x v="5"/>
    <x v="0"/>
    <x v="2"/>
    <n v="940.06"/>
    <n v="4"/>
    <x v="1873"/>
    <x v="314"/>
    <n v="3370"/>
    <x v="36"/>
    <m/>
    <m/>
    <s v="sq"/>
    <s v="sq"/>
    <n v="26648.76"/>
    <n v="91504159.730000004"/>
    <n v="91504159.730000004"/>
    <s v="Casablanca"/>
  </r>
  <r>
    <s v="ORD101874"/>
    <s v="Adidas Running Shoes"/>
    <x v="1"/>
    <x v="9"/>
    <x v="0"/>
    <x v="2"/>
    <n v="5678.11"/>
    <n v="3"/>
    <x v="1874"/>
    <x v="275"/>
    <n v="3943"/>
    <x v="201"/>
    <m/>
    <m/>
    <s v="sq"/>
    <s v="sq"/>
    <n v="26648.76"/>
    <n v="91504159.730000004"/>
    <n v="91504159.730000004"/>
    <s v="Casablanca"/>
  </r>
  <r>
    <s v="ORD101875"/>
    <s v="Bluetooth Headset"/>
    <x v="2"/>
    <x v="2"/>
    <x v="1"/>
    <x v="5"/>
    <n v="11862.9"/>
    <n v="5"/>
    <x v="1875"/>
    <x v="315"/>
    <n v="1251"/>
    <x v="128"/>
    <m/>
    <m/>
    <s v="Jumia"/>
    <s v="Jum"/>
    <n v="27872.98"/>
    <n v="29200970.130000021"/>
    <n v="29200970.130000021"/>
    <s v="Giza"/>
  </r>
  <r>
    <s v="ORD101876"/>
    <s v="Xiaomi Redmi Note 12"/>
    <x v="0"/>
    <x v="7"/>
    <x v="0"/>
    <x v="5"/>
    <n v="12922.46"/>
    <n v="1"/>
    <x v="1876"/>
    <x v="60"/>
    <n v="1427"/>
    <x v="154"/>
    <m/>
    <m/>
    <s v="sq"/>
    <s v="sq"/>
    <n v="27872.98"/>
    <n v="92327183.770000085"/>
    <n v="92327183.770000085"/>
    <s v="Giza"/>
  </r>
  <r>
    <s v="ORD101877"/>
    <s v="iPhone 13"/>
    <x v="0"/>
    <x v="4"/>
    <x v="2"/>
    <x v="0"/>
    <n v="5342.51"/>
    <n v="3"/>
    <x v="1877"/>
    <x v="355"/>
    <n v="871"/>
    <x v="140"/>
    <m/>
    <m/>
    <s v="Amazon"/>
    <s v="Amazon"/>
    <n v="16284.02"/>
    <n v="92327183.770000085"/>
    <n v="92327183.770000085"/>
    <s v="Cairo"/>
  </r>
  <r>
    <s v="ORD101878"/>
    <s v="Bluetooth Headset"/>
    <x v="2"/>
    <x v="2"/>
    <x v="2"/>
    <x v="2"/>
    <n v="1452.38"/>
    <n v="3"/>
    <x v="1878"/>
    <x v="113"/>
    <n v="3649"/>
    <x v="126"/>
    <m/>
    <m/>
    <s v="Amazon"/>
    <s v="Amazon"/>
    <n v="26648.76"/>
    <n v="29200970.130000021"/>
    <n v="29200970.130000021"/>
    <s v="Casablanca"/>
  </r>
  <r>
    <s v="ORD101879"/>
    <s v="Samsung Galaxy A14"/>
    <x v="0"/>
    <x v="0"/>
    <x v="1"/>
    <x v="2"/>
    <n v="14416.11"/>
    <n v="5"/>
    <x v="1879"/>
    <x v="292"/>
    <n v="323"/>
    <x v="52"/>
    <m/>
    <m/>
    <s v="Jumia"/>
    <s v="Jum"/>
    <n v="26648.76"/>
    <n v="92327183.770000085"/>
    <n v="92327183.770000085"/>
    <s v="Casablanca"/>
  </r>
  <r>
    <s v="ORD101880"/>
    <s v="T-shirt Cotton"/>
    <x v="1"/>
    <x v="5"/>
    <x v="1"/>
    <x v="5"/>
    <n v="2382.73"/>
    <n v="3"/>
    <x v="1880"/>
    <x v="138"/>
    <n v="4008"/>
    <x v="316"/>
    <m/>
    <m/>
    <s v="Jumia"/>
    <s v="Jum"/>
    <n v="27872.98"/>
    <n v="91504159.730000004"/>
    <n v="91504159.730000004"/>
    <s v="Giza"/>
  </r>
  <r>
    <s v="ORD101881"/>
    <s v="Adidas Running Shoes"/>
    <x v="1"/>
    <x v="9"/>
    <x v="0"/>
    <x v="4"/>
    <n v="1348.63"/>
    <n v="1"/>
    <x v="1881"/>
    <x v="262"/>
    <n v="3535"/>
    <x v="63"/>
    <m/>
    <m/>
    <s v="sq"/>
    <s v="sq"/>
    <n v="99349.3"/>
    <n v="91504159.730000004"/>
    <n v="91504159.730000004"/>
    <s v="Riyadh"/>
  </r>
  <r>
    <s v="ORD101882"/>
    <s v="Samsung Galaxy A14"/>
    <x v="0"/>
    <x v="0"/>
    <x v="2"/>
    <x v="4"/>
    <n v="3121.17"/>
    <n v="2"/>
    <x v="1882"/>
    <x v="101"/>
    <n v="351"/>
    <x v="191"/>
    <m/>
    <m/>
    <s v="Amazon"/>
    <s v="Amazon"/>
    <n v="99349.3"/>
    <n v="92327183.770000085"/>
    <n v="92327183.770000085"/>
    <s v="Riyadh"/>
  </r>
  <r>
    <s v="ORD101883"/>
    <s v="Bluetooth Headset"/>
    <x v="2"/>
    <x v="2"/>
    <x v="2"/>
    <x v="4"/>
    <n v="19706.82"/>
    <n v="1"/>
    <x v="1883"/>
    <x v="238"/>
    <n v="4959"/>
    <x v="319"/>
    <m/>
    <m/>
    <s v="Amazon"/>
    <s v="Amazon"/>
    <n v="99349.3"/>
    <n v="29200970.130000021"/>
    <n v="29200970.130000021"/>
    <s v="Riyadh"/>
  </r>
  <r>
    <s v="ORD101884"/>
    <s v="iPhone 13"/>
    <x v="0"/>
    <x v="4"/>
    <x v="2"/>
    <x v="4"/>
    <n v="19040.63"/>
    <n v="4"/>
    <x v="1884"/>
    <x v="86"/>
    <n v="1848"/>
    <x v="248"/>
    <m/>
    <m/>
    <s v="Amazon"/>
    <s v="Amazon"/>
    <n v="99349.3"/>
    <n v="92327183.770000085"/>
    <n v="92327183.770000085"/>
    <s v="Riyadh"/>
  </r>
  <r>
    <s v="ORD101885"/>
    <s v="Adidas Running Shoes"/>
    <x v="1"/>
    <x v="9"/>
    <x v="1"/>
    <x v="3"/>
    <n v="16240.84"/>
    <n v="2"/>
    <x v="1885"/>
    <x v="207"/>
    <n v="1126"/>
    <x v="134"/>
    <m/>
    <m/>
    <s v="Jumia"/>
    <s v="Jum"/>
    <n v="3665.44"/>
    <n v="91504159.730000004"/>
    <n v="91504159.730000004"/>
    <s v="Dubai"/>
  </r>
  <r>
    <s v="ORD101886"/>
    <s v="Xiaomi Redmi Note 12"/>
    <x v="0"/>
    <x v="7"/>
    <x v="0"/>
    <x v="1"/>
    <n v="16835.509999999998"/>
    <n v="2"/>
    <x v="1886"/>
    <x v="162"/>
    <n v="2696"/>
    <x v="59"/>
    <m/>
    <m/>
    <s v="sq"/>
    <s v="sq"/>
    <n v="13290.4"/>
    <n v="92327183.770000085"/>
    <n v="92327183.770000085"/>
    <s v="Alexandria"/>
  </r>
  <r>
    <s v="ORD101887"/>
    <s v="Nike Air Max"/>
    <x v="1"/>
    <x v="1"/>
    <x v="1"/>
    <x v="3"/>
    <n v="7699.21"/>
    <n v="5"/>
    <x v="1887"/>
    <x v="177"/>
    <n v="587"/>
    <x v="268"/>
    <m/>
    <m/>
    <s v="Jumia"/>
    <s v="Jum"/>
    <n v="3665.44"/>
    <n v="91504159.730000004"/>
    <n v="91504159.730000004"/>
    <s v="Dubai"/>
  </r>
  <r>
    <s v="ORD101888"/>
    <s v="Smartwatch FitPro"/>
    <x v="4"/>
    <x v="6"/>
    <x v="0"/>
    <x v="5"/>
    <n v="19514.04"/>
    <n v="1"/>
    <x v="1888"/>
    <x v="360"/>
    <n v="345"/>
    <x v="291"/>
    <m/>
    <m/>
    <s v="sq"/>
    <s v="sq"/>
    <n v="27872.98"/>
    <n v="31420413.200000018"/>
    <n v="31420413.200000018"/>
    <s v="Giza"/>
  </r>
  <r>
    <s v="ORD101889"/>
    <s v="Adidas Running Shoes"/>
    <x v="1"/>
    <x v="9"/>
    <x v="1"/>
    <x v="5"/>
    <n v="17869.41"/>
    <n v="3"/>
    <x v="1889"/>
    <x v="112"/>
    <n v="1573"/>
    <x v="8"/>
    <m/>
    <m/>
    <s v="Jumia"/>
    <s v="Jum"/>
    <n v="27872.98"/>
    <n v="91504159.730000004"/>
    <n v="91504159.730000004"/>
    <s v="Giza"/>
  </r>
  <r>
    <s v="ORD101890"/>
    <s v="Samsung Galaxy A14"/>
    <x v="0"/>
    <x v="0"/>
    <x v="2"/>
    <x v="0"/>
    <n v="18175.13"/>
    <n v="5"/>
    <x v="1890"/>
    <x v="160"/>
    <n v="601"/>
    <x v="334"/>
    <m/>
    <m/>
    <s v="Amazon"/>
    <s v="Amazon"/>
    <n v="16284.02"/>
    <n v="92327183.770000085"/>
    <n v="92327183.770000085"/>
    <s v="Cairo"/>
  </r>
  <r>
    <s v="ORD101891"/>
    <s v="Smartwatch FitPro"/>
    <x v="4"/>
    <x v="6"/>
    <x v="0"/>
    <x v="5"/>
    <n v="6358.07"/>
    <n v="1"/>
    <x v="1891"/>
    <x v="82"/>
    <n v="219"/>
    <x v="81"/>
    <m/>
    <m/>
    <s v="sq"/>
    <s v="sq"/>
    <n v="27872.98"/>
    <n v="31420413.200000018"/>
    <n v="31420413.200000018"/>
    <s v="Giza"/>
  </r>
  <r>
    <s v="ORD101892"/>
    <s v="Adidas Running Shoes"/>
    <x v="1"/>
    <x v="9"/>
    <x v="0"/>
    <x v="4"/>
    <n v="16915.18"/>
    <n v="2"/>
    <x v="1892"/>
    <x v="2"/>
    <n v="667"/>
    <x v="208"/>
    <m/>
    <m/>
    <s v="sq"/>
    <s v="sq"/>
    <n v="99349.3"/>
    <n v="91504159.730000004"/>
    <n v="91504159.730000004"/>
    <s v="Riyadh"/>
  </r>
  <r>
    <s v="ORD101893"/>
    <s v="Xiaomi Redmi Note 12"/>
    <x v="0"/>
    <x v="7"/>
    <x v="0"/>
    <x v="2"/>
    <n v="15848.15"/>
    <n v="3"/>
    <x v="1893"/>
    <x v="161"/>
    <n v="3271"/>
    <x v="218"/>
    <m/>
    <m/>
    <s v="sq"/>
    <s v="sq"/>
    <n v="26648.76"/>
    <n v="92327183.770000085"/>
    <n v="92327183.770000085"/>
    <s v="Casablanca"/>
  </r>
  <r>
    <s v="ORD101894"/>
    <s v="Smartwatch FitPro"/>
    <x v="4"/>
    <x v="6"/>
    <x v="1"/>
    <x v="4"/>
    <n v="4306.6099999999997"/>
    <n v="1"/>
    <x v="1894"/>
    <x v="396"/>
    <n v="1639"/>
    <x v="22"/>
    <m/>
    <m/>
    <s v="Jumia"/>
    <s v="Jum"/>
    <n v="99349.3"/>
    <n v="31420413.200000018"/>
    <n v="31420413.200000018"/>
    <s v="Riyadh"/>
  </r>
  <r>
    <s v="ORD101895"/>
    <s v="T-shirt Cotton"/>
    <x v="1"/>
    <x v="5"/>
    <x v="0"/>
    <x v="3"/>
    <n v="15980.48"/>
    <n v="1"/>
    <x v="1895"/>
    <x v="325"/>
    <n v="1938"/>
    <x v="224"/>
    <m/>
    <m/>
    <s v="sq"/>
    <s v="sq"/>
    <n v="3665.44"/>
    <n v="91504159.730000004"/>
    <n v="91504159.730000004"/>
    <s v="Dubai"/>
  </r>
  <r>
    <s v="ORD101896"/>
    <s v="Bluetooth Headset"/>
    <x v="2"/>
    <x v="2"/>
    <x v="2"/>
    <x v="3"/>
    <n v="16859.62"/>
    <n v="5"/>
    <x v="1896"/>
    <x v="214"/>
    <n v="260"/>
    <x v="179"/>
    <m/>
    <m/>
    <s v="Amazon"/>
    <s v="Amazon"/>
    <n v="3665.44"/>
    <n v="29200970.130000021"/>
    <n v="29200970.130000021"/>
    <s v="Dubai"/>
  </r>
  <r>
    <s v="ORD101897"/>
    <s v="Samsung Galaxy A14"/>
    <x v="0"/>
    <x v="0"/>
    <x v="0"/>
    <x v="1"/>
    <n v="10060.620000000001"/>
    <n v="2"/>
    <x v="1897"/>
    <x v="188"/>
    <n v="1152"/>
    <x v="97"/>
    <m/>
    <m/>
    <s v="sq"/>
    <s v="sq"/>
    <n v="13290.4"/>
    <n v="92327183.770000085"/>
    <n v="92327183.770000085"/>
    <s v="Alexandria"/>
  </r>
  <r>
    <s v="ORD101898"/>
    <s v="Dell Inspiron 3501"/>
    <x v="3"/>
    <x v="8"/>
    <x v="0"/>
    <x v="1"/>
    <n v="9127.8700000000008"/>
    <n v="4"/>
    <x v="1898"/>
    <x v="112"/>
    <n v="946"/>
    <x v="19"/>
    <m/>
    <m/>
    <s v="sq"/>
    <s v="sq"/>
    <n v="13290.4"/>
    <n v="57542997.559999913"/>
    <n v="57542997.559999913"/>
    <s v="Alexandria"/>
  </r>
  <r>
    <s v="ORD101899"/>
    <s v="Dell Inspiron 3501"/>
    <x v="3"/>
    <x v="8"/>
    <x v="1"/>
    <x v="4"/>
    <n v="11195.11"/>
    <n v="5"/>
    <x v="1899"/>
    <x v="175"/>
    <n v="657"/>
    <x v="10"/>
    <m/>
    <m/>
    <s v="Jumia"/>
    <s v="Jum"/>
    <n v="99349.3"/>
    <n v="57542997.559999913"/>
    <n v="57542997.559999913"/>
    <s v="Riyadh"/>
  </r>
  <r>
    <s v="ORD101900"/>
    <s v="Smartwatch FitPro"/>
    <x v="4"/>
    <x v="6"/>
    <x v="2"/>
    <x v="2"/>
    <n v="8169.49"/>
    <n v="3"/>
    <x v="1900"/>
    <x v="219"/>
    <n v="1548"/>
    <x v="54"/>
    <m/>
    <m/>
    <s v="Amazon"/>
    <s v="Amazon"/>
    <n v="26648.76"/>
    <n v="31420413.200000018"/>
    <n v="31420413.200000018"/>
    <s v="Casablanca"/>
  </r>
  <r>
    <s v="ORD101901"/>
    <s v="Dell Inspiron 3501"/>
    <x v="3"/>
    <x v="8"/>
    <x v="0"/>
    <x v="1"/>
    <n v="10635.4"/>
    <n v="2"/>
    <x v="1901"/>
    <x v="26"/>
    <n v="2818"/>
    <x v="207"/>
    <m/>
    <m/>
    <s v="sq"/>
    <s v="sq"/>
    <n v="13290.4"/>
    <n v="57542997.559999913"/>
    <n v="57542997.559999913"/>
    <s v="Alexandria"/>
  </r>
  <r>
    <s v="ORD101902"/>
    <s v="T-shirt Cotton"/>
    <x v="1"/>
    <x v="5"/>
    <x v="0"/>
    <x v="5"/>
    <n v="423.43"/>
    <n v="2"/>
    <x v="1902"/>
    <x v="87"/>
    <n v="940"/>
    <x v="86"/>
    <m/>
    <m/>
    <s v="sq"/>
    <s v="sq"/>
    <n v="27872.98"/>
    <n v="91504159.730000004"/>
    <n v="91504159.730000004"/>
    <s v="Giza"/>
  </r>
  <r>
    <s v="ORD101903"/>
    <s v="Adidas Running Shoes"/>
    <x v="1"/>
    <x v="9"/>
    <x v="1"/>
    <x v="5"/>
    <n v="16006.5"/>
    <n v="4"/>
    <x v="1903"/>
    <x v="391"/>
    <n v="3838"/>
    <x v="193"/>
    <m/>
    <m/>
    <s v="Jumia"/>
    <s v="Jum"/>
    <n v="27872.98"/>
    <n v="91504159.730000004"/>
    <n v="91504159.730000004"/>
    <s v="Giza"/>
  </r>
  <r>
    <s v="ORD101904"/>
    <s v="Xiaomi Redmi Note 12"/>
    <x v="0"/>
    <x v="7"/>
    <x v="0"/>
    <x v="3"/>
    <n v="8553.76"/>
    <n v="5"/>
    <x v="1904"/>
    <x v="392"/>
    <n v="2049"/>
    <x v="108"/>
    <m/>
    <m/>
    <s v="sq"/>
    <s v="sq"/>
    <n v="3665.44"/>
    <n v="92327183.770000085"/>
    <n v="92327183.770000085"/>
    <s v="Dubai"/>
  </r>
  <r>
    <s v="ORD101905"/>
    <s v="Samsung Galaxy A14"/>
    <x v="0"/>
    <x v="0"/>
    <x v="1"/>
    <x v="2"/>
    <n v="19900.23"/>
    <n v="1"/>
    <x v="1905"/>
    <x v="152"/>
    <n v="471"/>
    <x v="323"/>
    <m/>
    <m/>
    <s v="Jumia"/>
    <s v="Jum"/>
    <n v="26648.76"/>
    <n v="92327183.770000085"/>
    <n v="92327183.770000085"/>
    <s v="Casablanca"/>
  </r>
  <r>
    <s v="ORD101906"/>
    <s v="T-shirt Cotton"/>
    <x v="1"/>
    <x v="5"/>
    <x v="0"/>
    <x v="1"/>
    <n v="5225.6899999999996"/>
    <n v="2"/>
    <x v="1906"/>
    <x v="232"/>
    <n v="2484"/>
    <x v="52"/>
    <m/>
    <m/>
    <s v="sq"/>
    <s v="sq"/>
    <n v="13290.4"/>
    <n v="91504159.730000004"/>
    <n v="91504159.730000004"/>
    <s v="Alexandria"/>
  </r>
  <r>
    <s v="ORD101907"/>
    <s v="Dell Inspiron 3501"/>
    <x v="3"/>
    <x v="8"/>
    <x v="2"/>
    <x v="0"/>
    <n v="1567.87"/>
    <n v="5"/>
    <x v="1907"/>
    <x v="311"/>
    <n v="2383"/>
    <x v="312"/>
    <m/>
    <m/>
    <s v="Amazon"/>
    <s v="Amazon"/>
    <n v="16284.02"/>
    <n v="57542997.559999913"/>
    <n v="57542997.559999913"/>
    <s v="Cairo"/>
  </r>
  <r>
    <s v="ORD101908"/>
    <s v="Smartwatch FitPro"/>
    <x v="4"/>
    <x v="6"/>
    <x v="2"/>
    <x v="0"/>
    <n v="6211.44"/>
    <n v="2"/>
    <x v="1908"/>
    <x v="234"/>
    <n v="2618"/>
    <x v="313"/>
    <m/>
    <m/>
    <s v="Amazon"/>
    <s v="Amazon"/>
    <n v="16284.02"/>
    <n v="31420413.200000018"/>
    <n v="31420413.200000018"/>
    <s v="Cairo"/>
  </r>
  <r>
    <s v="ORD101909"/>
    <s v="Samsung Galaxy A14"/>
    <x v="0"/>
    <x v="0"/>
    <x v="1"/>
    <x v="2"/>
    <n v="10483.27"/>
    <n v="2"/>
    <x v="1909"/>
    <x v="246"/>
    <n v="4953"/>
    <x v="31"/>
    <m/>
    <m/>
    <s v="Jumia"/>
    <s v="Jum"/>
    <n v="26648.76"/>
    <n v="92327183.770000085"/>
    <n v="92327183.770000085"/>
    <s v="Casablanca"/>
  </r>
  <r>
    <s v="ORD101910"/>
    <s v="Dell Inspiron 3501"/>
    <x v="3"/>
    <x v="8"/>
    <x v="1"/>
    <x v="0"/>
    <n v="9551.73"/>
    <n v="4"/>
    <x v="1910"/>
    <x v="24"/>
    <n v="1942"/>
    <x v="99"/>
    <m/>
    <m/>
    <s v="Jumia"/>
    <s v="Jum"/>
    <n v="16284.02"/>
    <n v="57542997.559999913"/>
    <n v="57542997.559999913"/>
    <s v="Cairo"/>
  </r>
  <r>
    <s v="ORD101911"/>
    <s v="Bluetooth Headset"/>
    <x v="2"/>
    <x v="2"/>
    <x v="2"/>
    <x v="5"/>
    <n v="4889.97"/>
    <n v="1"/>
    <x v="1911"/>
    <x v="298"/>
    <n v="2604"/>
    <x v="333"/>
    <m/>
    <m/>
    <s v="Amazon"/>
    <s v="Amazon"/>
    <n v="27872.98"/>
    <n v="29200970.130000021"/>
    <n v="29200970.130000021"/>
    <s v="Giza"/>
  </r>
  <r>
    <s v="ORD101912"/>
    <s v="Xiaomi Redmi Note 12"/>
    <x v="0"/>
    <x v="7"/>
    <x v="2"/>
    <x v="0"/>
    <n v="5862.4"/>
    <n v="2"/>
    <x v="1912"/>
    <x v="268"/>
    <n v="4226"/>
    <x v="305"/>
    <m/>
    <m/>
    <s v="Amazon"/>
    <s v="Amazon"/>
    <n v="16284.02"/>
    <n v="92327183.770000085"/>
    <n v="92327183.770000085"/>
    <s v="Cairo"/>
  </r>
  <r>
    <s v="ORD101913"/>
    <s v="Adidas Running Shoes"/>
    <x v="1"/>
    <x v="9"/>
    <x v="2"/>
    <x v="1"/>
    <n v="8531.93"/>
    <n v="5"/>
    <x v="1913"/>
    <x v="293"/>
    <n v="2401"/>
    <x v="267"/>
    <m/>
    <m/>
    <s v="Amazon"/>
    <s v="Amazon"/>
    <n v="13290.4"/>
    <n v="91504159.730000004"/>
    <n v="91504159.730000004"/>
    <s v="Alexandria"/>
  </r>
  <r>
    <s v="ORD101914"/>
    <s v="HP Pavilion Laptop"/>
    <x v="3"/>
    <x v="3"/>
    <x v="1"/>
    <x v="5"/>
    <n v="7163.92"/>
    <n v="4"/>
    <x v="1914"/>
    <x v="346"/>
    <n v="4650"/>
    <x v="86"/>
    <m/>
    <m/>
    <s v="Jumia"/>
    <s v="Jum"/>
    <n v="27872.98"/>
    <n v="57542997.559999913"/>
    <n v="57542997.559999913"/>
    <s v="Giza"/>
  </r>
  <r>
    <s v="ORD101915"/>
    <s v="Nike Air Max"/>
    <x v="1"/>
    <x v="1"/>
    <x v="0"/>
    <x v="1"/>
    <n v="8606.0300000000007"/>
    <n v="4"/>
    <x v="1915"/>
    <x v="119"/>
    <n v="2764"/>
    <x v="131"/>
    <m/>
    <m/>
    <s v="sq"/>
    <s v="sq"/>
    <n v="13290.4"/>
    <n v="91504159.730000004"/>
    <n v="91504159.730000004"/>
    <s v="Alexandria"/>
  </r>
  <r>
    <s v="ORD101916"/>
    <s v="Smartwatch FitPro"/>
    <x v="4"/>
    <x v="6"/>
    <x v="1"/>
    <x v="1"/>
    <n v="19371.23"/>
    <n v="2"/>
    <x v="1916"/>
    <x v="282"/>
    <n v="2112"/>
    <x v="264"/>
    <m/>
    <m/>
    <s v="Jumia"/>
    <s v="Jum"/>
    <n v="13290.4"/>
    <n v="31420413.200000018"/>
    <n v="31420413.200000018"/>
    <s v="Alexandria"/>
  </r>
  <r>
    <s v="ORD101917"/>
    <s v="T-shirt Cotton"/>
    <x v="1"/>
    <x v="5"/>
    <x v="0"/>
    <x v="3"/>
    <n v="13427.84"/>
    <n v="4"/>
    <x v="1917"/>
    <x v="95"/>
    <n v="723"/>
    <x v="75"/>
    <m/>
    <m/>
    <s v="sq"/>
    <s v="sq"/>
    <n v="3665.44"/>
    <n v="91504159.730000004"/>
    <n v="91504159.730000004"/>
    <s v="Dubai"/>
  </r>
  <r>
    <s v="ORD101918"/>
    <s v="Samsung Galaxy A14"/>
    <x v="0"/>
    <x v="0"/>
    <x v="0"/>
    <x v="4"/>
    <n v="2587.77"/>
    <n v="5"/>
    <x v="1918"/>
    <x v="252"/>
    <n v="3081"/>
    <x v="113"/>
    <m/>
    <m/>
    <s v="sq"/>
    <s v="sq"/>
    <n v="99349.3"/>
    <n v="92327183.770000085"/>
    <n v="92327183.770000085"/>
    <s v="Riyadh"/>
  </r>
  <r>
    <s v="ORD101919"/>
    <s v="iPhone 13"/>
    <x v="0"/>
    <x v="4"/>
    <x v="1"/>
    <x v="0"/>
    <n v="2365.9699999999998"/>
    <n v="5"/>
    <x v="1919"/>
    <x v="387"/>
    <n v="4207"/>
    <x v="149"/>
    <m/>
    <m/>
    <s v="Jumia"/>
    <s v="Jum"/>
    <n v="16284.02"/>
    <n v="92327183.770000085"/>
    <n v="92327183.770000085"/>
    <s v="Cairo"/>
  </r>
  <r>
    <s v="ORD101920"/>
    <s v="Nike Air Max"/>
    <x v="1"/>
    <x v="1"/>
    <x v="1"/>
    <x v="4"/>
    <n v="793.66"/>
    <n v="3"/>
    <x v="1920"/>
    <x v="237"/>
    <n v="3248"/>
    <x v="139"/>
    <m/>
    <m/>
    <s v="Jumia"/>
    <s v="Jum"/>
    <n v="99349.3"/>
    <n v="91504159.730000004"/>
    <n v="91504159.730000004"/>
    <s v="Riyadh"/>
  </r>
  <r>
    <s v="ORD101921"/>
    <s v="Adidas Running Shoes"/>
    <x v="1"/>
    <x v="9"/>
    <x v="2"/>
    <x v="2"/>
    <n v="5942.1"/>
    <n v="3"/>
    <x v="1921"/>
    <x v="94"/>
    <n v="2834"/>
    <x v="351"/>
    <m/>
    <m/>
    <s v="Amazon"/>
    <s v="Amazon"/>
    <n v="26648.76"/>
    <n v="91504159.730000004"/>
    <n v="91504159.730000004"/>
    <s v="Casablanca"/>
  </r>
  <r>
    <s v="ORD101922"/>
    <s v="Samsung Galaxy A14"/>
    <x v="0"/>
    <x v="0"/>
    <x v="2"/>
    <x v="5"/>
    <n v="1377.6"/>
    <n v="2"/>
    <x v="1922"/>
    <x v="303"/>
    <n v="3116"/>
    <x v="173"/>
    <m/>
    <m/>
    <s v="Amazon"/>
    <s v="Amazon"/>
    <n v="27872.98"/>
    <n v="92327183.770000085"/>
    <n v="92327183.770000085"/>
    <s v="Giza"/>
  </r>
  <r>
    <s v="ORD101923"/>
    <s v="Bluetooth Headset"/>
    <x v="2"/>
    <x v="2"/>
    <x v="0"/>
    <x v="4"/>
    <n v="11993.07"/>
    <n v="5"/>
    <x v="1923"/>
    <x v="91"/>
    <n v="167"/>
    <x v="0"/>
    <m/>
    <m/>
    <s v="sq"/>
    <s v="sq"/>
    <n v="99349.3"/>
    <n v="29200970.130000021"/>
    <n v="29200970.130000021"/>
    <s v="Riyadh"/>
  </r>
  <r>
    <s v="ORD101924"/>
    <s v="HP Pavilion Laptop"/>
    <x v="3"/>
    <x v="3"/>
    <x v="0"/>
    <x v="2"/>
    <n v="5119.1000000000004"/>
    <n v="2"/>
    <x v="1924"/>
    <x v="94"/>
    <n v="558"/>
    <x v="310"/>
    <m/>
    <m/>
    <s v="sq"/>
    <s v="sq"/>
    <n v="26648.76"/>
    <n v="57542997.559999913"/>
    <n v="57542997.559999913"/>
    <s v="Casablanca"/>
  </r>
  <r>
    <s v="ORD101925"/>
    <s v="Bluetooth Headset"/>
    <x v="2"/>
    <x v="2"/>
    <x v="0"/>
    <x v="5"/>
    <n v="1159.81"/>
    <n v="2"/>
    <x v="1925"/>
    <x v="196"/>
    <n v="1302"/>
    <x v="58"/>
    <m/>
    <m/>
    <s v="sq"/>
    <s v="sq"/>
    <n v="27872.98"/>
    <n v="29200970.130000021"/>
    <n v="29200970.130000021"/>
    <s v="Giza"/>
  </r>
  <r>
    <s v="ORD101926"/>
    <s v="Adidas Running Shoes"/>
    <x v="1"/>
    <x v="9"/>
    <x v="1"/>
    <x v="3"/>
    <n v="17349.04"/>
    <n v="4"/>
    <x v="1926"/>
    <x v="209"/>
    <n v="4192"/>
    <x v="102"/>
    <m/>
    <m/>
    <s v="Jumia"/>
    <s v="Jum"/>
    <n v="3665.44"/>
    <n v="91504159.730000004"/>
    <n v="91504159.730000004"/>
    <s v="Dubai"/>
  </r>
  <r>
    <s v="ORD101927"/>
    <s v="HP Pavilion Laptop"/>
    <x v="3"/>
    <x v="3"/>
    <x v="1"/>
    <x v="5"/>
    <n v="16663.14"/>
    <n v="5"/>
    <x v="1927"/>
    <x v="221"/>
    <n v="2197"/>
    <x v="119"/>
    <m/>
    <m/>
    <s v="Jumia"/>
    <s v="Jum"/>
    <n v="27872.98"/>
    <n v="57542997.559999913"/>
    <n v="57542997.559999913"/>
    <s v="Giza"/>
  </r>
  <r>
    <s v="ORD101928"/>
    <s v="Adidas Running Shoes"/>
    <x v="1"/>
    <x v="9"/>
    <x v="1"/>
    <x v="3"/>
    <n v="15825.48"/>
    <n v="2"/>
    <x v="1928"/>
    <x v="86"/>
    <n v="2915"/>
    <x v="62"/>
    <m/>
    <m/>
    <s v="Jumia"/>
    <s v="Jum"/>
    <n v="3665.44"/>
    <n v="91504159.730000004"/>
    <n v="91504159.730000004"/>
    <s v="Dubai"/>
  </r>
  <r>
    <s v="ORD101929"/>
    <s v="Bluetooth Headset"/>
    <x v="2"/>
    <x v="2"/>
    <x v="2"/>
    <x v="1"/>
    <n v="7820.92"/>
    <n v="2"/>
    <x v="1929"/>
    <x v="327"/>
    <n v="1883"/>
    <x v="115"/>
    <m/>
    <m/>
    <s v="Amazon"/>
    <s v="Amazon"/>
    <n v="13290.4"/>
    <n v="29200970.130000021"/>
    <n v="29200970.130000021"/>
    <s v="Alexandria"/>
  </r>
  <r>
    <s v="ORD101930"/>
    <s v="iPhone 13"/>
    <x v="0"/>
    <x v="4"/>
    <x v="0"/>
    <x v="0"/>
    <n v="13604.7"/>
    <n v="1"/>
    <x v="1930"/>
    <x v="302"/>
    <n v="853"/>
    <x v="85"/>
    <m/>
    <m/>
    <s v="sq"/>
    <s v="sq"/>
    <n v="16284.02"/>
    <n v="92327183.770000085"/>
    <n v="92327183.770000085"/>
    <s v="Cairo"/>
  </r>
  <r>
    <s v="ORD101931"/>
    <s v="Xiaomi Redmi Note 12"/>
    <x v="0"/>
    <x v="7"/>
    <x v="1"/>
    <x v="2"/>
    <n v="440.16"/>
    <n v="1"/>
    <x v="1931"/>
    <x v="300"/>
    <n v="3404"/>
    <x v="164"/>
    <m/>
    <m/>
    <s v="Jumia"/>
    <s v="Jum"/>
    <n v="26648.76"/>
    <n v="92327183.770000085"/>
    <n v="92327183.770000085"/>
    <s v="Casablanca"/>
  </r>
  <r>
    <s v="ORD101932"/>
    <s v="Samsung Galaxy A14"/>
    <x v="0"/>
    <x v="0"/>
    <x v="0"/>
    <x v="5"/>
    <n v="18458.12"/>
    <n v="5"/>
    <x v="1932"/>
    <x v="62"/>
    <n v="3081"/>
    <x v="348"/>
    <m/>
    <m/>
    <s v="sq"/>
    <s v="sq"/>
    <n v="27872.98"/>
    <n v="92327183.770000085"/>
    <n v="92327183.770000085"/>
    <s v="Giza"/>
  </r>
  <r>
    <s v="ORD101933"/>
    <s v="Xiaomi Redmi Note 12"/>
    <x v="0"/>
    <x v="7"/>
    <x v="1"/>
    <x v="2"/>
    <n v="13650.47"/>
    <n v="1"/>
    <x v="1933"/>
    <x v="70"/>
    <n v="2027"/>
    <x v="190"/>
    <m/>
    <m/>
    <s v="Jumia"/>
    <s v="Jum"/>
    <n v="26648.76"/>
    <n v="92327183.770000085"/>
    <n v="92327183.770000085"/>
    <s v="Casablanca"/>
  </r>
  <r>
    <s v="ORD101934"/>
    <s v="Smartwatch FitPro"/>
    <x v="4"/>
    <x v="6"/>
    <x v="1"/>
    <x v="3"/>
    <n v="13485.53"/>
    <n v="3"/>
    <x v="1934"/>
    <x v="252"/>
    <n v="312"/>
    <x v="222"/>
    <m/>
    <m/>
    <s v="Jumia"/>
    <s v="Jum"/>
    <n v="3665.44"/>
    <n v="31420413.200000018"/>
    <n v="31420413.200000018"/>
    <s v="Dubai"/>
  </r>
  <r>
    <s v="ORD101935"/>
    <s v="Xiaomi Redmi Note 12"/>
    <x v="0"/>
    <x v="7"/>
    <x v="2"/>
    <x v="2"/>
    <n v="19000.55"/>
    <n v="3"/>
    <x v="1935"/>
    <x v="52"/>
    <n v="4068"/>
    <x v="4"/>
    <m/>
    <m/>
    <s v="Amazon"/>
    <s v="Amazon"/>
    <n v="26648.76"/>
    <n v="92327183.770000085"/>
    <n v="92327183.770000085"/>
    <s v="Casablanca"/>
  </r>
  <r>
    <s v="ORD101936"/>
    <s v="T-shirt Cotton"/>
    <x v="1"/>
    <x v="5"/>
    <x v="0"/>
    <x v="2"/>
    <n v="4499.05"/>
    <n v="3"/>
    <x v="1936"/>
    <x v="155"/>
    <n v="489"/>
    <x v="221"/>
    <m/>
    <m/>
    <s v="sq"/>
    <s v="sq"/>
    <n v="26648.76"/>
    <n v="91504159.730000004"/>
    <n v="91504159.730000004"/>
    <s v="Casablanca"/>
  </r>
  <r>
    <s v="ORD101937"/>
    <s v="Adidas Running Shoes"/>
    <x v="1"/>
    <x v="9"/>
    <x v="2"/>
    <x v="1"/>
    <n v="7629.43"/>
    <n v="4"/>
    <x v="1937"/>
    <x v="118"/>
    <n v="4788"/>
    <x v="125"/>
    <m/>
    <m/>
    <s v="Amazon"/>
    <s v="Amazon"/>
    <n v="13290.4"/>
    <n v="91504159.730000004"/>
    <n v="91504159.730000004"/>
    <s v="Alexandria"/>
  </r>
  <r>
    <s v="ORD101938"/>
    <s v="Xiaomi Redmi Note 12"/>
    <x v="0"/>
    <x v="7"/>
    <x v="1"/>
    <x v="1"/>
    <n v="6527.21"/>
    <n v="1"/>
    <x v="1938"/>
    <x v="76"/>
    <n v="1221"/>
    <x v="128"/>
    <m/>
    <m/>
    <s v="Jumia"/>
    <s v="Jum"/>
    <n v="13290.4"/>
    <n v="92327183.770000085"/>
    <n v="92327183.770000085"/>
    <s v="Alexandria"/>
  </r>
  <r>
    <s v="ORD101939"/>
    <s v="T-shirt Cotton"/>
    <x v="1"/>
    <x v="5"/>
    <x v="0"/>
    <x v="1"/>
    <n v="17978.53"/>
    <n v="1"/>
    <x v="1939"/>
    <x v="235"/>
    <n v="1749"/>
    <x v="178"/>
    <m/>
    <m/>
    <s v="sq"/>
    <s v="sq"/>
    <n v="13290.4"/>
    <n v="91504159.730000004"/>
    <n v="91504159.730000004"/>
    <s v="Alexandria"/>
  </r>
  <r>
    <s v="ORD101940"/>
    <s v="Nike Air Max"/>
    <x v="1"/>
    <x v="1"/>
    <x v="1"/>
    <x v="4"/>
    <n v="2375.52"/>
    <n v="2"/>
    <x v="1940"/>
    <x v="156"/>
    <n v="398"/>
    <x v="310"/>
    <m/>
    <m/>
    <s v="Jumia"/>
    <s v="Jum"/>
    <n v="99349.3"/>
    <n v="91504159.730000004"/>
    <n v="91504159.730000004"/>
    <s v="Riyadh"/>
  </r>
  <r>
    <s v="ORD101941"/>
    <s v="Bluetooth Headset"/>
    <x v="2"/>
    <x v="2"/>
    <x v="2"/>
    <x v="1"/>
    <n v="19684.560000000001"/>
    <n v="2"/>
    <x v="1941"/>
    <x v="29"/>
    <n v="4637"/>
    <x v="18"/>
    <m/>
    <m/>
    <s v="Amazon"/>
    <s v="Amazon"/>
    <n v="13290.4"/>
    <n v="29200970.130000021"/>
    <n v="29200970.130000021"/>
    <s v="Alexandria"/>
  </r>
  <r>
    <s v="ORD101942"/>
    <s v="Bluetooth Headset"/>
    <x v="2"/>
    <x v="2"/>
    <x v="2"/>
    <x v="1"/>
    <n v="12419.98"/>
    <n v="2"/>
    <x v="1942"/>
    <x v="278"/>
    <n v="2587"/>
    <x v="279"/>
    <m/>
    <m/>
    <s v="Amazon"/>
    <s v="Amazon"/>
    <n v="13290.4"/>
    <n v="29200970.130000021"/>
    <n v="29200970.130000021"/>
    <s v="Alexandria"/>
  </r>
  <r>
    <s v="ORD101943"/>
    <s v="Samsung Galaxy A14"/>
    <x v="0"/>
    <x v="0"/>
    <x v="1"/>
    <x v="0"/>
    <n v="13917.97"/>
    <n v="4"/>
    <x v="1943"/>
    <x v="1"/>
    <n v="3821"/>
    <x v="248"/>
    <m/>
    <m/>
    <s v="Jumia"/>
    <s v="Jum"/>
    <n v="16284.02"/>
    <n v="92327183.770000085"/>
    <n v="92327183.770000085"/>
    <s v="Cairo"/>
  </r>
  <r>
    <s v="ORD101944"/>
    <s v="HP Pavilion Laptop"/>
    <x v="3"/>
    <x v="3"/>
    <x v="2"/>
    <x v="0"/>
    <n v="5961.91"/>
    <n v="2"/>
    <x v="1944"/>
    <x v="221"/>
    <n v="2701"/>
    <x v="288"/>
    <m/>
    <m/>
    <s v="Amazon"/>
    <s v="Amazon"/>
    <n v="16284.02"/>
    <n v="57542997.559999913"/>
    <n v="57542997.559999913"/>
    <s v="Cairo"/>
  </r>
  <r>
    <s v="ORD101945"/>
    <s v="Adidas Running Shoes"/>
    <x v="1"/>
    <x v="9"/>
    <x v="1"/>
    <x v="2"/>
    <n v="10403.39"/>
    <n v="4"/>
    <x v="1945"/>
    <x v="49"/>
    <n v="2704"/>
    <x v="188"/>
    <m/>
    <m/>
    <s v="Jumia"/>
    <s v="Jum"/>
    <n v="26648.76"/>
    <n v="91504159.730000004"/>
    <n v="91504159.730000004"/>
    <s v="Casablanca"/>
  </r>
  <r>
    <s v="ORD101946"/>
    <s v="Nike Air Max"/>
    <x v="1"/>
    <x v="1"/>
    <x v="2"/>
    <x v="5"/>
    <n v="12106.42"/>
    <n v="4"/>
    <x v="1946"/>
    <x v="256"/>
    <n v="203"/>
    <x v="148"/>
    <m/>
    <m/>
    <s v="Amazon"/>
    <s v="Amazon"/>
    <n v="27872.98"/>
    <n v="91504159.730000004"/>
    <n v="91504159.730000004"/>
    <s v="Giza"/>
  </r>
  <r>
    <s v="ORD101947"/>
    <s v="Smartwatch FitPro"/>
    <x v="4"/>
    <x v="6"/>
    <x v="2"/>
    <x v="4"/>
    <n v="17461.05"/>
    <n v="3"/>
    <x v="1947"/>
    <x v="67"/>
    <n v="3293"/>
    <x v="255"/>
    <m/>
    <m/>
    <s v="Amazon"/>
    <s v="Amazon"/>
    <n v="99349.3"/>
    <n v="31420413.200000018"/>
    <n v="31420413.200000018"/>
    <s v="Riyadh"/>
  </r>
  <r>
    <s v="ORD101948"/>
    <s v="iPhone 13"/>
    <x v="0"/>
    <x v="4"/>
    <x v="1"/>
    <x v="3"/>
    <n v="18807.28"/>
    <n v="2"/>
    <x v="1948"/>
    <x v="241"/>
    <n v="4089"/>
    <x v="292"/>
    <m/>
    <m/>
    <s v="Jumia"/>
    <s v="Jum"/>
    <n v="3665.44"/>
    <n v="92327183.770000085"/>
    <n v="92327183.770000085"/>
    <s v="Dubai"/>
  </r>
  <r>
    <s v="ORD101949"/>
    <s v="Xiaomi Redmi Note 12"/>
    <x v="0"/>
    <x v="7"/>
    <x v="0"/>
    <x v="4"/>
    <n v="18691.43"/>
    <n v="3"/>
    <x v="1949"/>
    <x v="256"/>
    <n v="1562"/>
    <x v="297"/>
    <m/>
    <m/>
    <s v="sq"/>
    <s v="sq"/>
    <n v="99349.3"/>
    <n v="92327183.770000085"/>
    <n v="92327183.770000085"/>
    <s v="Riyadh"/>
  </r>
  <r>
    <s v="ORD101950"/>
    <s v="HP Pavilion Laptop"/>
    <x v="3"/>
    <x v="3"/>
    <x v="0"/>
    <x v="5"/>
    <n v="18445.43"/>
    <n v="5"/>
    <x v="1950"/>
    <x v="233"/>
    <n v="2591"/>
    <x v="204"/>
    <m/>
    <m/>
    <s v="sq"/>
    <s v="sq"/>
    <n v="27872.98"/>
    <n v="57542997.559999913"/>
    <n v="57542997.559999913"/>
    <s v="Giza"/>
  </r>
  <r>
    <s v="ORD101951"/>
    <s v="Dell Inspiron 3501"/>
    <x v="3"/>
    <x v="8"/>
    <x v="2"/>
    <x v="5"/>
    <n v="4359.1000000000004"/>
    <n v="3"/>
    <x v="1951"/>
    <x v="56"/>
    <n v="245"/>
    <x v="334"/>
    <m/>
    <m/>
    <s v="Amazon"/>
    <s v="Amazon"/>
    <n v="27872.98"/>
    <n v="57542997.559999913"/>
    <n v="57542997.559999913"/>
    <s v="Giza"/>
  </r>
  <r>
    <s v="ORD101952"/>
    <s v="Bluetooth Headset"/>
    <x v="2"/>
    <x v="2"/>
    <x v="2"/>
    <x v="2"/>
    <n v="18980.96"/>
    <n v="4"/>
    <x v="1952"/>
    <x v="209"/>
    <n v="3256"/>
    <x v="110"/>
    <m/>
    <m/>
    <s v="Amazon"/>
    <s v="Amazon"/>
    <n v="26648.76"/>
    <n v="29200970.130000021"/>
    <n v="29200970.130000021"/>
    <s v="Casablanca"/>
  </r>
  <r>
    <s v="ORD101953"/>
    <s v="Nike Air Max"/>
    <x v="1"/>
    <x v="1"/>
    <x v="1"/>
    <x v="1"/>
    <n v="18287.63"/>
    <n v="2"/>
    <x v="1953"/>
    <x v="124"/>
    <n v="1761"/>
    <x v="269"/>
    <m/>
    <m/>
    <s v="Jumia"/>
    <s v="Jum"/>
    <n v="13290.4"/>
    <n v="91504159.730000004"/>
    <n v="91504159.730000004"/>
    <s v="Alexandria"/>
  </r>
  <r>
    <s v="ORD101954"/>
    <s v="Bluetooth Headset"/>
    <x v="2"/>
    <x v="2"/>
    <x v="0"/>
    <x v="3"/>
    <n v="3897.31"/>
    <n v="5"/>
    <x v="1954"/>
    <x v="34"/>
    <n v="2579"/>
    <x v="109"/>
    <m/>
    <m/>
    <s v="sq"/>
    <s v="sq"/>
    <n v="3665.44"/>
    <n v="29200970.130000021"/>
    <n v="29200970.130000021"/>
    <s v="Dubai"/>
  </r>
  <r>
    <s v="ORD101955"/>
    <s v="HP Pavilion Laptop"/>
    <x v="3"/>
    <x v="3"/>
    <x v="2"/>
    <x v="5"/>
    <n v="13400.52"/>
    <n v="2"/>
    <x v="1955"/>
    <x v="2"/>
    <n v="4258"/>
    <x v="52"/>
    <m/>
    <m/>
    <s v="Amazon"/>
    <s v="Amazon"/>
    <n v="27872.98"/>
    <n v="57542997.559999913"/>
    <n v="57542997.559999913"/>
    <s v="Giza"/>
  </r>
  <r>
    <s v="ORD101956"/>
    <s v="Samsung Galaxy A14"/>
    <x v="0"/>
    <x v="0"/>
    <x v="0"/>
    <x v="1"/>
    <n v="9401.11"/>
    <n v="4"/>
    <x v="1956"/>
    <x v="148"/>
    <n v="1593"/>
    <x v="126"/>
    <m/>
    <m/>
    <s v="sq"/>
    <s v="sq"/>
    <n v="13290.4"/>
    <n v="92327183.770000085"/>
    <n v="92327183.770000085"/>
    <s v="Alexandria"/>
  </r>
  <r>
    <s v="ORD101957"/>
    <s v="Nike Air Max"/>
    <x v="1"/>
    <x v="1"/>
    <x v="1"/>
    <x v="0"/>
    <n v="4762.0600000000004"/>
    <n v="3"/>
    <x v="1957"/>
    <x v="168"/>
    <n v="586"/>
    <x v="137"/>
    <m/>
    <m/>
    <s v="Jumia"/>
    <s v="Jum"/>
    <n v="16284.02"/>
    <n v="91504159.730000004"/>
    <n v="91504159.730000004"/>
    <s v="Cairo"/>
  </r>
  <r>
    <s v="ORD101958"/>
    <s v="T-shirt Cotton"/>
    <x v="1"/>
    <x v="5"/>
    <x v="0"/>
    <x v="1"/>
    <n v="11798.19"/>
    <n v="4"/>
    <x v="1958"/>
    <x v="102"/>
    <n v="1864"/>
    <x v="58"/>
    <m/>
    <m/>
    <s v="sq"/>
    <s v="sq"/>
    <n v="13290.4"/>
    <n v="91504159.730000004"/>
    <n v="91504159.730000004"/>
    <s v="Alexandria"/>
  </r>
  <r>
    <s v="ORD101959"/>
    <s v="Adidas Running Shoes"/>
    <x v="1"/>
    <x v="9"/>
    <x v="1"/>
    <x v="5"/>
    <n v="12675.39"/>
    <n v="4"/>
    <x v="1959"/>
    <x v="368"/>
    <n v="3649"/>
    <x v="116"/>
    <m/>
    <m/>
    <s v="Jumia"/>
    <s v="Jum"/>
    <n v="27872.98"/>
    <n v="91504159.730000004"/>
    <n v="91504159.730000004"/>
    <s v="Giza"/>
  </r>
  <r>
    <s v="ORD101960"/>
    <s v="Smartwatch FitPro"/>
    <x v="4"/>
    <x v="6"/>
    <x v="0"/>
    <x v="4"/>
    <n v="4037.34"/>
    <n v="1"/>
    <x v="1960"/>
    <x v="394"/>
    <n v="1704"/>
    <x v="325"/>
    <m/>
    <m/>
    <s v="sq"/>
    <s v="sq"/>
    <n v="99349.3"/>
    <n v="31420413.200000018"/>
    <n v="31420413.200000018"/>
    <s v="Riyadh"/>
  </r>
  <r>
    <s v="ORD101961"/>
    <s v="HP Pavilion Laptop"/>
    <x v="3"/>
    <x v="3"/>
    <x v="0"/>
    <x v="5"/>
    <n v="12996.48"/>
    <n v="5"/>
    <x v="1961"/>
    <x v="40"/>
    <n v="4608"/>
    <x v="125"/>
    <m/>
    <m/>
    <s v="sq"/>
    <s v="sq"/>
    <n v="27872.98"/>
    <n v="57542997.559999913"/>
    <n v="57542997.559999913"/>
    <s v="Giza"/>
  </r>
  <r>
    <s v="ORD101962"/>
    <s v="HP Pavilion Laptop"/>
    <x v="3"/>
    <x v="3"/>
    <x v="0"/>
    <x v="1"/>
    <n v="1797.57"/>
    <n v="2"/>
    <x v="1962"/>
    <x v="381"/>
    <n v="468"/>
    <x v="347"/>
    <m/>
    <m/>
    <s v="sq"/>
    <s v="sq"/>
    <n v="13290.4"/>
    <n v="57542997.559999913"/>
    <n v="57542997.559999913"/>
    <s v="Alexandria"/>
  </r>
  <r>
    <s v="ORD101963"/>
    <s v="HP Pavilion Laptop"/>
    <x v="3"/>
    <x v="3"/>
    <x v="1"/>
    <x v="4"/>
    <n v="3219.44"/>
    <n v="2"/>
    <x v="1963"/>
    <x v="59"/>
    <n v="1537"/>
    <x v="259"/>
    <m/>
    <m/>
    <s v="Jumia"/>
    <s v="Jum"/>
    <n v="99349.3"/>
    <n v="57542997.559999913"/>
    <n v="57542997.559999913"/>
    <s v="Riyadh"/>
  </r>
  <r>
    <s v="ORD101964"/>
    <s v="Bluetooth Headset"/>
    <x v="2"/>
    <x v="2"/>
    <x v="0"/>
    <x v="2"/>
    <n v="12713.49"/>
    <n v="3"/>
    <x v="1964"/>
    <x v="182"/>
    <n v="4182"/>
    <x v="270"/>
    <m/>
    <m/>
    <s v="sq"/>
    <s v="sq"/>
    <n v="26648.76"/>
    <n v="29200970.130000021"/>
    <n v="29200970.130000021"/>
    <s v="Casablanca"/>
  </r>
  <r>
    <s v="ORD101965"/>
    <s v="T-shirt Cotton"/>
    <x v="1"/>
    <x v="5"/>
    <x v="0"/>
    <x v="2"/>
    <n v="12751.54"/>
    <n v="2"/>
    <x v="1965"/>
    <x v="81"/>
    <n v="2082"/>
    <x v="21"/>
    <m/>
    <m/>
    <s v="sq"/>
    <s v="sq"/>
    <n v="26648.76"/>
    <n v="91504159.730000004"/>
    <n v="91504159.730000004"/>
    <s v="Casablanca"/>
  </r>
  <r>
    <s v="ORD101966"/>
    <s v="Samsung Galaxy A14"/>
    <x v="0"/>
    <x v="0"/>
    <x v="1"/>
    <x v="2"/>
    <n v="8763.31"/>
    <n v="5"/>
    <x v="1966"/>
    <x v="264"/>
    <n v="610"/>
    <x v="216"/>
    <m/>
    <m/>
    <s v="Jumia"/>
    <s v="Jum"/>
    <n v="26648.76"/>
    <n v="92327183.770000085"/>
    <n v="92327183.770000085"/>
    <s v="Casablanca"/>
  </r>
  <r>
    <s v="ORD101967"/>
    <s v="iPhone 13"/>
    <x v="0"/>
    <x v="4"/>
    <x v="1"/>
    <x v="0"/>
    <n v="350"/>
    <n v="4"/>
    <x v="1967"/>
    <x v="210"/>
    <n v="1741"/>
    <x v="251"/>
    <m/>
    <m/>
    <s v="Jumia"/>
    <s v="Jum"/>
    <n v="16284.02"/>
    <n v="92327183.770000085"/>
    <n v="92327183.770000085"/>
    <s v="Cairo"/>
  </r>
  <r>
    <s v="ORD101968"/>
    <s v="HP Pavilion Laptop"/>
    <x v="3"/>
    <x v="3"/>
    <x v="0"/>
    <x v="1"/>
    <n v="4276.0600000000004"/>
    <n v="1"/>
    <x v="1968"/>
    <x v="367"/>
    <n v="2758"/>
    <x v="271"/>
    <m/>
    <m/>
    <s v="sq"/>
    <s v="sq"/>
    <n v="13290.4"/>
    <n v="57542997.559999913"/>
    <n v="57542997.559999913"/>
    <s v="Alexandria"/>
  </r>
  <r>
    <s v="ORD101969"/>
    <s v="Smartwatch FitPro"/>
    <x v="4"/>
    <x v="6"/>
    <x v="1"/>
    <x v="0"/>
    <n v="13938.68"/>
    <n v="3"/>
    <x v="1969"/>
    <x v="90"/>
    <n v="3622"/>
    <x v="309"/>
    <m/>
    <m/>
    <s v="Jumia"/>
    <s v="Jum"/>
    <n v="16284.02"/>
    <n v="31420413.200000018"/>
    <n v="31420413.200000018"/>
    <s v="Cairo"/>
  </r>
  <r>
    <s v="ORD101970"/>
    <s v="HP Pavilion Laptop"/>
    <x v="3"/>
    <x v="3"/>
    <x v="1"/>
    <x v="5"/>
    <n v="10406.790000000001"/>
    <n v="4"/>
    <x v="1970"/>
    <x v="393"/>
    <n v="3813"/>
    <x v="207"/>
    <m/>
    <m/>
    <s v="Jumia"/>
    <s v="Jum"/>
    <n v="27872.98"/>
    <n v="57542997.559999913"/>
    <n v="57542997.559999913"/>
    <s v="Giza"/>
  </r>
  <r>
    <s v="ORD101971"/>
    <s v="Adidas Running Shoes"/>
    <x v="1"/>
    <x v="9"/>
    <x v="0"/>
    <x v="1"/>
    <n v="13076.35"/>
    <n v="5"/>
    <x v="1971"/>
    <x v="121"/>
    <n v="3452"/>
    <x v="14"/>
    <m/>
    <m/>
    <s v="sq"/>
    <s v="sq"/>
    <n v="13290.4"/>
    <n v="91504159.730000004"/>
    <n v="91504159.730000004"/>
    <s v="Alexandria"/>
  </r>
  <r>
    <s v="ORD101972"/>
    <s v="HP Pavilion Laptop"/>
    <x v="3"/>
    <x v="3"/>
    <x v="2"/>
    <x v="0"/>
    <n v="10574.6"/>
    <n v="2"/>
    <x v="1972"/>
    <x v="298"/>
    <n v="3592"/>
    <x v="248"/>
    <m/>
    <m/>
    <s v="Amazon"/>
    <s v="Amazon"/>
    <n v="16284.02"/>
    <n v="57542997.559999913"/>
    <n v="57542997.559999913"/>
    <s v="Cairo"/>
  </r>
  <r>
    <s v="ORD101973"/>
    <s v="HP Pavilion Laptop"/>
    <x v="3"/>
    <x v="3"/>
    <x v="2"/>
    <x v="1"/>
    <n v="19054.5"/>
    <n v="2"/>
    <x v="1973"/>
    <x v="83"/>
    <n v="1220"/>
    <x v="54"/>
    <m/>
    <m/>
    <s v="Amazon"/>
    <s v="Amazon"/>
    <n v="13290.4"/>
    <n v="57542997.559999913"/>
    <n v="57542997.559999913"/>
    <s v="Alexandria"/>
  </r>
  <r>
    <s v="ORD101974"/>
    <s v="Nike Air Max"/>
    <x v="1"/>
    <x v="1"/>
    <x v="0"/>
    <x v="1"/>
    <n v="7842.35"/>
    <n v="3"/>
    <x v="1974"/>
    <x v="264"/>
    <n v="1686"/>
    <x v="149"/>
    <m/>
    <m/>
    <s v="sq"/>
    <s v="sq"/>
    <n v="13290.4"/>
    <n v="91504159.730000004"/>
    <n v="91504159.730000004"/>
    <s v="Alexandria"/>
  </r>
  <r>
    <s v="ORD101975"/>
    <s v="Xiaomi Redmi Note 12"/>
    <x v="0"/>
    <x v="7"/>
    <x v="2"/>
    <x v="0"/>
    <n v="821.08"/>
    <n v="3"/>
    <x v="1975"/>
    <x v="317"/>
    <n v="4014"/>
    <x v="260"/>
    <m/>
    <m/>
    <s v="Amazon"/>
    <s v="Amazon"/>
    <n v="16284.02"/>
    <n v="92327183.770000085"/>
    <n v="92327183.770000085"/>
    <s v="Cairo"/>
  </r>
  <r>
    <s v="ORD101976"/>
    <s v="Samsung Galaxy A14"/>
    <x v="0"/>
    <x v="0"/>
    <x v="2"/>
    <x v="0"/>
    <n v="11910.82"/>
    <n v="2"/>
    <x v="1976"/>
    <x v="74"/>
    <n v="1085"/>
    <x v="176"/>
    <m/>
    <m/>
    <s v="Amazon"/>
    <s v="Amazon"/>
    <n v="16284.02"/>
    <n v="92327183.770000085"/>
    <n v="92327183.770000085"/>
    <s v="Cairo"/>
  </r>
  <r>
    <s v="ORD101977"/>
    <s v="Xiaomi Redmi Note 12"/>
    <x v="0"/>
    <x v="7"/>
    <x v="1"/>
    <x v="4"/>
    <n v="4044.64"/>
    <n v="2"/>
    <x v="1977"/>
    <x v="56"/>
    <n v="2868"/>
    <x v="313"/>
    <m/>
    <m/>
    <s v="Jumia"/>
    <s v="Jum"/>
    <n v="99349.3"/>
    <n v="92327183.770000085"/>
    <n v="92327183.770000085"/>
    <s v="Riyadh"/>
  </r>
  <r>
    <s v="ORD101978"/>
    <s v="Samsung Galaxy A14"/>
    <x v="0"/>
    <x v="0"/>
    <x v="0"/>
    <x v="5"/>
    <n v="10631.57"/>
    <n v="5"/>
    <x v="1978"/>
    <x v="358"/>
    <n v="3958"/>
    <x v="44"/>
    <m/>
    <m/>
    <s v="sq"/>
    <s v="sq"/>
    <n v="27872.98"/>
    <n v="92327183.770000085"/>
    <n v="92327183.770000085"/>
    <s v="Giza"/>
  </r>
  <r>
    <s v="ORD101979"/>
    <s v="Smartwatch FitPro"/>
    <x v="4"/>
    <x v="6"/>
    <x v="0"/>
    <x v="4"/>
    <n v="9465.18"/>
    <n v="4"/>
    <x v="1979"/>
    <x v="169"/>
    <n v="571"/>
    <x v="312"/>
    <m/>
    <m/>
    <s v="sq"/>
    <s v="sq"/>
    <n v="99349.3"/>
    <n v="31420413.200000018"/>
    <n v="31420413.200000018"/>
    <s v="Riyadh"/>
  </r>
  <r>
    <s v="ORD101980"/>
    <s v="Adidas Running Shoes"/>
    <x v="1"/>
    <x v="9"/>
    <x v="2"/>
    <x v="3"/>
    <n v="619.27"/>
    <n v="3"/>
    <x v="1980"/>
    <x v="84"/>
    <n v="2348"/>
    <x v="269"/>
    <m/>
    <m/>
    <s v="Amazon"/>
    <s v="Amazon"/>
    <n v="3665.44"/>
    <n v="91504159.730000004"/>
    <n v="91504159.730000004"/>
    <s v="Dubai"/>
  </r>
  <r>
    <s v="ORD101981"/>
    <s v="T-shirt Cotton"/>
    <x v="1"/>
    <x v="5"/>
    <x v="1"/>
    <x v="4"/>
    <n v="5983.66"/>
    <n v="4"/>
    <x v="1981"/>
    <x v="210"/>
    <n v="407"/>
    <x v="227"/>
    <m/>
    <m/>
    <s v="Jumia"/>
    <s v="Jum"/>
    <n v="99349.3"/>
    <n v="91504159.730000004"/>
    <n v="91504159.730000004"/>
    <s v="Riyadh"/>
  </r>
  <r>
    <s v="ORD101982"/>
    <s v="Xiaomi Redmi Note 12"/>
    <x v="0"/>
    <x v="7"/>
    <x v="2"/>
    <x v="0"/>
    <n v="15906.41"/>
    <n v="1"/>
    <x v="1982"/>
    <x v="82"/>
    <n v="4445"/>
    <x v="215"/>
    <m/>
    <m/>
    <s v="Amazon"/>
    <s v="Amazon"/>
    <n v="16284.02"/>
    <n v="92327183.770000085"/>
    <n v="92327183.770000085"/>
    <s v="Cairo"/>
  </r>
  <r>
    <s v="ORD101983"/>
    <s v="HP Pavilion Laptop"/>
    <x v="3"/>
    <x v="3"/>
    <x v="0"/>
    <x v="3"/>
    <n v="7647.55"/>
    <n v="4"/>
    <x v="1983"/>
    <x v="17"/>
    <n v="2592"/>
    <x v="277"/>
    <m/>
    <m/>
    <s v="sq"/>
    <s v="sq"/>
    <n v="3665.44"/>
    <n v="57542997.559999913"/>
    <n v="57542997.559999913"/>
    <s v="Dubai"/>
  </r>
  <r>
    <s v="ORD101984"/>
    <s v="Xiaomi Redmi Note 12"/>
    <x v="0"/>
    <x v="7"/>
    <x v="1"/>
    <x v="2"/>
    <n v="18396.349999999999"/>
    <n v="4"/>
    <x v="1984"/>
    <x v="16"/>
    <n v="1264"/>
    <x v="266"/>
    <m/>
    <m/>
    <s v="Jumia"/>
    <s v="Jum"/>
    <n v="26648.76"/>
    <n v="92327183.770000085"/>
    <n v="92327183.770000085"/>
    <s v="Casablanca"/>
  </r>
  <r>
    <s v="ORD101985"/>
    <s v="Dell Inspiron 3501"/>
    <x v="3"/>
    <x v="8"/>
    <x v="0"/>
    <x v="2"/>
    <n v="17321.560000000001"/>
    <n v="4"/>
    <x v="1985"/>
    <x v="161"/>
    <n v="3364"/>
    <x v="311"/>
    <m/>
    <m/>
    <s v="sq"/>
    <s v="sq"/>
    <n v="26648.76"/>
    <n v="57542997.559999913"/>
    <n v="57542997.559999913"/>
    <s v="Casablanca"/>
  </r>
  <r>
    <s v="ORD101986"/>
    <s v="Samsung Galaxy A14"/>
    <x v="0"/>
    <x v="0"/>
    <x v="1"/>
    <x v="5"/>
    <n v="16294.61"/>
    <n v="4"/>
    <x v="1986"/>
    <x v="337"/>
    <n v="3702"/>
    <x v="92"/>
    <m/>
    <m/>
    <s v="Jumia"/>
    <s v="Jum"/>
    <n v="27872.98"/>
    <n v="92327183.770000085"/>
    <n v="92327183.770000085"/>
    <s v="Giza"/>
  </r>
  <r>
    <s v="ORD101987"/>
    <s v="Dell Inspiron 3501"/>
    <x v="3"/>
    <x v="8"/>
    <x v="2"/>
    <x v="4"/>
    <n v="12211.52"/>
    <n v="4"/>
    <x v="1987"/>
    <x v="150"/>
    <n v="4880"/>
    <x v="250"/>
    <m/>
    <m/>
    <s v="Amazon"/>
    <s v="Amazon"/>
    <n v="99349.3"/>
    <n v="57542997.559999913"/>
    <n v="57542997.559999913"/>
    <s v="Riyadh"/>
  </r>
  <r>
    <s v="ORD101988"/>
    <s v="Xiaomi Redmi Note 12"/>
    <x v="0"/>
    <x v="7"/>
    <x v="1"/>
    <x v="1"/>
    <n v="13630.53"/>
    <n v="3"/>
    <x v="1988"/>
    <x v="363"/>
    <n v="4655"/>
    <x v="161"/>
    <m/>
    <m/>
    <s v="Jumia"/>
    <s v="Jum"/>
    <n v="13290.4"/>
    <n v="92327183.770000085"/>
    <n v="92327183.770000085"/>
    <s v="Alexandria"/>
  </r>
  <r>
    <s v="ORD101989"/>
    <s v="Bluetooth Headset"/>
    <x v="2"/>
    <x v="2"/>
    <x v="0"/>
    <x v="2"/>
    <n v="9334.57"/>
    <n v="5"/>
    <x v="1989"/>
    <x v="272"/>
    <n v="2443"/>
    <x v="30"/>
    <m/>
    <m/>
    <s v="sq"/>
    <s v="sq"/>
    <n v="26648.76"/>
    <n v="29200970.130000021"/>
    <n v="29200970.130000021"/>
    <s v="Casablanca"/>
  </r>
  <r>
    <s v="ORD101990"/>
    <s v="T-shirt Cotton"/>
    <x v="1"/>
    <x v="5"/>
    <x v="1"/>
    <x v="2"/>
    <n v="3354.06"/>
    <n v="4"/>
    <x v="1990"/>
    <x v="372"/>
    <n v="3075"/>
    <x v="244"/>
    <m/>
    <m/>
    <s v="Jumia"/>
    <s v="Jum"/>
    <n v="26648.76"/>
    <n v="91504159.730000004"/>
    <n v="91504159.730000004"/>
    <s v="Casablanca"/>
  </r>
  <r>
    <s v="ORD101991"/>
    <s v="Dell Inspiron 3501"/>
    <x v="3"/>
    <x v="8"/>
    <x v="0"/>
    <x v="3"/>
    <n v="15287.67"/>
    <n v="1"/>
    <x v="1991"/>
    <x v="262"/>
    <n v="304"/>
    <x v="99"/>
    <m/>
    <m/>
    <s v="sq"/>
    <s v="sq"/>
    <n v="3665.44"/>
    <n v="57542997.559999913"/>
    <n v="57542997.559999913"/>
    <s v="Dubai"/>
  </r>
  <r>
    <s v="ORD101992"/>
    <s v="Dell Inspiron 3501"/>
    <x v="3"/>
    <x v="8"/>
    <x v="2"/>
    <x v="3"/>
    <n v="9112.9599999999991"/>
    <n v="3"/>
    <x v="1992"/>
    <x v="376"/>
    <n v="1666"/>
    <x v="350"/>
    <m/>
    <m/>
    <s v="Amazon"/>
    <s v="Amazon"/>
    <n v="3665.44"/>
    <n v="57542997.559999913"/>
    <n v="57542997.559999913"/>
    <s v="Dubai"/>
  </r>
  <r>
    <s v="ORD101993"/>
    <s v="Xiaomi Redmi Note 12"/>
    <x v="0"/>
    <x v="7"/>
    <x v="1"/>
    <x v="1"/>
    <n v="14495.41"/>
    <n v="1"/>
    <x v="1993"/>
    <x v="360"/>
    <n v="1108"/>
    <x v="315"/>
    <m/>
    <m/>
    <s v="Jumia"/>
    <s v="Jum"/>
    <n v="13290.4"/>
    <n v="92327183.770000085"/>
    <n v="92327183.770000085"/>
    <s v="Alexandria"/>
  </r>
  <r>
    <s v="ORD101994"/>
    <s v="Bluetooth Headset"/>
    <x v="2"/>
    <x v="2"/>
    <x v="2"/>
    <x v="4"/>
    <n v="18703.34"/>
    <n v="1"/>
    <x v="1994"/>
    <x v="5"/>
    <n v="1970"/>
    <x v="144"/>
    <m/>
    <m/>
    <s v="Amazon"/>
    <s v="Amazon"/>
    <n v="99349.3"/>
    <n v="29200970.130000021"/>
    <n v="29200970.130000021"/>
    <s v="Riyadh"/>
  </r>
  <r>
    <s v="ORD101995"/>
    <s v="Nike Air Max"/>
    <x v="1"/>
    <x v="1"/>
    <x v="1"/>
    <x v="0"/>
    <n v="5004.43"/>
    <n v="3"/>
    <x v="1995"/>
    <x v="15"/>
    <n v="1023"/>
    <x v="312"/>
    <m/>
    <m/>
    <s v="Jumia"/>
    <s v="Jum"/>
    <n v="16284.02"/>
    <n v="91504159.730000004"/>
    <n v="91504159.730000004"/>
    <s v="Cairo"/>
  </r>
  <r>
    <s v="ORD101996"/>
    <s v="Xiaomi Redmi Note 12"/>
    <x v="0"/>
    <x v="7"/>
    <x v="0"/>
    <x v="2"/>
    <n v="18916.61"/>
    <n v="2"/>
    <x v="1996"/>
    <x v="387"/>
    <n v="2310"/>
    <x v="53"/>
    <m/>
    <m/>
    <s v="sq"/>
    <s v="sq"/>
    <n v="26648.76"/>
    <n v="92327183.770000085"/>
    <n v="92327183.770000085"/>
    <s v="Casablanca"/>
  </r>
  <r>
    <s v="ORD101997"/>
    <s v="Smartwatch FitPro"/>
    <x v="4"/>
    <x v="6"/>
    <x v="0"/>
    <x v="1"/>
    <n v="3279.46"/>
    <n v="4"/>
    <x v="1997"/>
    <x v="107"/>
    <n v="181"/>
    <x v="160"/>
    <m/>
    <m/>
    <s v="sq"/>
    <s v="sq"/>
    <n v="13290.4"/>
    <n v="31420413.200000018"/>
    <n v="31420413.200000018"/>
    <s v="Alexandria"/>
  </r>
  <r>
    <s v="ORD101998"/>
    <s v="Bluetooth Headset"/>
    <x v="2"/>
    <x v="2"/>
    <x v="0"/>
    <x v="4"/>
    <n v="8312.75"/>
    <n v="5"/>
    <x v="1998"/>
    <x v="169"/>
    <n v="4751"/>
    <x v="291"/>
    <m/>
    <m/>
    <s v="sq"/>
    <s v="sq"/>
    <n v="99349.3"/>
    <n v="29200970.130000021"/>
    <n v="29200970.130000021"/>
    <s v="Riyadh"/>
  </r>
  <r>
    <s v="ORD101999"/>
    <s v="Bluetooth Headset"/>
    <x v="2"/>
    <x v="2"/>
    <x v="2"/>
    <x v="4"/>
    <n v="14738.13"/>
    <n v="1"/>
    <x v="1999"/>
    <x v="10"/>
    <n v="2451"/>
    <x v="358"/>
    <m/>
    <m/>
    <s v="Amazon"/>
    <s v="Amazon"/>
    <n v="99349.3"/>
    <n v="29200970.130000021"/>
    <n v="29200970.130000021"/>
    <s v="Riyadh"/>
  </r>
  <r>
    <s v="ORD102000"/>
    <s v="HP Pavilion Laptop"/>
    <x v="3"/>
    <x v="3"/>
    <x v="1"/>
    <x v="2"/>
    <n v="10635.61"/>
    <n v="2"/>
    <x v="2000"/>
    <x v="382"/>
    <n v="4162"/>
    <x v="226"/>
    <m/>
    <m/>
    <s v="Jumia"/>
    <s v="Jum"/>
    <n v="26648.76"/>
    <n v="57542997.559999913"/>
    <n v="57542997.559999913"/>
    <s v="Casablanca"/>
  </r>
  <r>
    <s v="ORD102001"/>
    <s v="HP Pavilion Laptop"/>
    <x v="3"/>
    <x v="3"/>
    <x v="0"/>
    <x v="1"/>
    <n v="13953.16"/>
    <n v="5"/>
    <x v="2001"/>
    <x v="183"/>
    <n v="4765"/>
    <x v="117"/>
    <m/>
    <m/>
    <s v="sq"/>
    <s v="sq"/>
    <n v="13290.4"/>
    <n v="57542997.559999913"/>
    <n v="57542997.559999913"/>
    <s v="Alexandria"/>
  </r>
  <r>
    <s v="ORD102002"/>
    <s v="Nike Air Max"/>
    <x v="1"/>
    <x v="1"/>
    <x v="0"/>
    <x v="0"/>
    <n v="607.12"/>
    <n v="4"/>
    <x v="2002"/>
    <x v="292"/>
    <n v="3496"/>
    <x v="59"/>
    <m/>
    <m/>
    <s v="sq"/>
    <s v="sq"/>
    <n v="16284.02"/>
    <n v="91504159.730000004"/>
    <n v="91504159.730000004"/>
    <s v="Cairo"/>
  </r>
  <r>
    <s v="ORD102003"/>
    <s v="HP Pavilion Laptop"/>
    <x v="3"/>
    <x v="3"/>
    <x v="1"/>
    <x v="0"/>
    <n v="14796.37"/>
    <n v="5"/>
    <x v="2003"/>
    <x v="283"/>
    <n v="4881"/>
    <x v="120"/>
    <m/>
    <m/>
    <s v="Jumia"/>
    <s v="Jum"/>
    <n v="16284.02"/>
    <n v="57542997.559999913"/>
    <n v="57542997.559999913"/>
    <s v="Cairo"/>
  </r>
  <r>
    <s v="ORD102004"/>
    <s v="Xiaomi Redmi Note 12"/>
    <x v="0"/>
    <x v="7"/>
    <x v="0"/>
    <x v="4"/>
    <n v="6642.07"/>
    <n v="2"/>
    <x v="2004"/>
    <x v="382"/>
    <n v="2584"/>
    <x v="15"/>
    <m/>
    <m/>
    <s v="sq"/>
    <s v="sq"/>
    <n v="99349.3"/>
    <n v="92327183.770000085"/>
    <n v="92327183.770000085"/>
    <s v="Riyadh"/>
  </r>
  <r>
    <s v="ORD102005"/>
    <s v="Xiaomi Redmi Note 12"/>
    <x v="0"/>
    <x v="7"/>
    <x v="1"/>
    <x v="0"/>
    <n v="1143.8699999999999"/>
    <n v="1"/>
    <x v="2005"/>
    <x v="258"/>
    <n v="2382"/>
    <x v="127"/>
    <m/>
    <m/>
    <s v="Jumia"/>
    <s v="Jum"/>
    <n v="16284.02"/>
    <n v="92327183.770000085"/>
    <n v="92327183.770000085"/>
    <s v="Cairo"/>
  </r>
  <r>
    <s v="ORD102006"/>
    <s v="iPhone 13"/>
    <x v="0"/>
    <x v="4"/>
    <x v="1"/>
    <x v="1"/>
    <n v="14336.42"/>
    <n v="3"/>
    <x v="2006"/>
    <x v="140"/>
    <n v="2395"/>
    <x v="20"/>
    <m/>
    <m/>
    <s v="Jumia"/>
    <s v="Jum"/>
    <n v="13290.4"/>
    <n v="92327183.770000085"/>
    <n v="92327183.770000085"/>
    <s v="Alexandria"/>
  </r>
  <r>
    <s v="ORD102007"/>
    <s v="Nike Air Max"/>
    <x v="1"/>
    <x v="1"/>
    <x v="1"/>
    <x v="4"/>
    <n v="10134.56"/>
    <n v="1"/>
    <x v="2007"/>
    <x v="164"/>
    <n v="656"/>
    <x v="199"/>
    <m/>
    <m/>
    <s v="Jumia"/>
    <s v="Jum"/>
    <n v="99349.3"/>
    <n v="91504159.730000004"/>
    <n v="91504159.730000004"/>
    <s v="Riyadh"/>
  </r>
  <r>
    <s v="ORD102008"/>
    <s v="Adidas Running Shoes"/>
    <x v="1"/>
    <x v="9"/>
    <x v="2"/>
    <x v="5"/>
    <n v="6991.45"/>
    <n v="5"/>
    <x v="2008"/>
    <x v="44"/>
    <n v="2442"/>
    <x v="146"/>
    <m/>
    <m/>
    <s v="Amazon"/>
    <s v="Amazon"/>
    <n v="27872.98"/>
    <n v="91504159.730000004"/>
    <n v="91504159.730000004"/>
    <s v="Giza"/>
  </r>
  <r>
    <s v="ORD102009"/>
    <s v="Smartwatch FitPro"/>
    <x v="4"/>
    <x v="6"/>
    <x v="0"/>
    <x v="1"/>
    <n v="6258.6"/>
    <n v="4"/>
    <x v="2009"/>
    <x v="302"/>
    <n v="2056"/>
    <x v="161"/>
    <m/>
    <m/>
    <s v="sq"/>
    <s v="sq"/>
    <n v="13290.4"/>
    <n v="31420413.200000018"/>
    <n v="31420413.200000018"/>
    <s v="Alexandria"/>
  </r>
  <r>
    <s v="ORD102010"/>
    <s v="Smartwatch FitPro"/>
    <x v="4"/>
    <x v="6"/>
    <x v="1"/>
    <x v="0"/>
    <n v="417.37"/>
    <n v="2"/>
    <x v="2010"/>
    <x v="243"/>
    <n v="1586"/>
    <x v="255"/>
    <m/>
    <m/>
    <s v="Jumia"/>
    <s v="Jum"/>
    <n v="16284.02"/>
    <n v="31420413.200000018"/>
    <n v="31420413.200000018"/>
    <s v="Cairo"/>
  </r>
  <r>
    <s v="ORD102011"/>
    <s v="Bluetooth Headset"/>
    <x v="2"/>
    <x v="2"/>
    <x v="1"/>
    <x v="1"/>
    <n v="15816.42"/>
    <n v="1"/>
    <x v="2011"/>
    <x v="84"/>
    <n v="4557"/>
    <x v="10"/>
    <m/>
    <m/>
    <s v="Jumia"/>
    <s v="Jum"/>
    <n v="13290.4"/>
    <n v="29200970.130000021"/>
    <n v="29200970.130000021"/>
    <s v="Alexandria"/>
  </r>
  <r>
    <s v="ORD102012"/>
    <s v="Smartwatch FitPro"/>
    <x v="4"/>
    <x v="6"/>
    <x v="1"/>
    <x v="5"/>
    <n v="7866.98"/>
    <n v="4"/>
    <x v="2012"/>
    <x v="154"/>
    <n v="1457"/>
    <x v="108"/>
    <m/>
    <m/>
    <s v="Jumia"/>
    <s v="Jum"/>
    <n v="27872.98"/>
    <n v="31420413.200000018"/>
    <n v="31420413.200000018"/>
    <s v="Giza"/>
  </r>
  <r>
    <s v="ORD102013"/>
    <s v="Samsung Galaxy A14"/>
    <x v="0"/>
    <x v="0"/>
    <x v="0"/>
    <x v="3"/>
    <n v="1044.69"/>
    <n v="1"/>
    <x v="2013"/>
    <x v="180"/>
    <n v="4891"/>
    <x v="97"/>
    <m/>
    <m/>
    <s v="sq"/>
    <s v="sq"/>
    <n v="3665.44"/>
    <n v="92327183.770000085"/>
    <n v="92327183.770000085"/>
    <s v="Dubai"/>
  </r>
  <r>
    <s v="ORD102014"/>
    <s v="iPhone 13"/>
    <x v="0"/>
    <x v="4"/>
    <x v="2"/>
    <x v="4"/>
    <n v="1470.51"/>
    <n v="2"/>
    <x v="2014"/>
    <x v="280"/>
    <n v="2656"/>
    <x v="41"/>
    <m/>
    <m/>
    <s v="Amazon"/>
    <s v="Amazon"/>
    <n v="99349.3"/>
    <n v="92327183.770000085"/>
    <n v="92327183.770000085"/>
    <s v="Riyadh"/>
  </r>
  <r>
    <s v="ORD102015"/>
    <s v="iPhone 13"/>
    <x v="0"/>
    <x v="4"/>
    <x v="0"/>
    <x v="3"/>
    <n v="17488.14"/>
    <n v="4"/>
    <x v="2015"/>
    <x v="166"/>
    <n v="641"/>
    <x v="254"/>
    <m/>
    <m/>
    <s v="sq"/>
    <s v="sq"/>
    <n v="3665.44"/>
    <n v="92327183.770000085"/>
    <n v="92327183.770000085"/>
    <s v="Dubai"/>
  </r>
  <r>
    <s v="ORD102016"/>
    <s v="Bluetooth Headset"/>
    <x v="2"/>
    <x v="2"/>
    <x v="1"/>
    <x v="2"/>
    <n v="3721.88"/>
    <n v="2"/>
    <x v="2016"/>
    <x v="156"/>
    <n v="4854"/>
    <x v="104"/>
    <m/>
    <m/>
    <s v="Jumia"/>
    <s v="Jum"/>
    <n v="26648.76"/>
    <n v="29200970.130000021"/>
    <n v="29200970.130000021"/>
    <s v="Casablanca"/>
  </r>
  <r>
    <s v="ORD102017"/>
    <s v="Bluetooth Headset"/>
    <x v="2"/>
    <x v="2"/>
    <x v="1"/>
    <x v="4"/>
    <n v="4352.0200000000004"/>
    <n v="5"/>
    <x v="2017"/>
    <x v="221"/>
    <n v="3986"/>
    <x v="211"/>
    <m/>
    <m/>
    <s v="Jumia"/>
    <s v="Jum"/>
    <n v="99349.3"/>
    <n v="29200970.130000021"/>
    <n v="29200970.130000021"/>
    <s v="Riyadh"/>
  </r>
  <r>
    <s v="ORD102018"/>
    <s v="T-shirt Cotton"/>
    <x v="1"/>
    <x v="5"/>
    <x v="2"/>
    <x v="5"/>
    <n v="10990.21"/>
    <n v="1"/>
    <x v="2018"/>
    <x v="33"/>
    <n v="336"/>
    <x v="234"/>
    <m/>
    <m/>
    <s v="Amazon"/>
    <s v="Amazon"/>
    <n v="27872.98"/>
    <n v="91504159.730000004"/>
    <n v="91504159.730000004"/>
    <s v="Giza"/>
  </r>
  <r>
    <s v="ORD102019"/>
    <s v="Adidas Running Shoes"/>
    <x v="1"/>
    <x v="9"/>
    <x v="2"/>
    <x v="4"/>
    <n v="19179.25"/>
    <n v="5"/>
    <x v="2019"/>
    <x v="80"/>
    <n v="4869"/>
    <x v="249"/>
    <m/>
    <m/>
    <s v="Amazon"/>
    <s v="Amazon"/>
    <n v="99349.3"/>
    <n v="91504159.730000004"/>
    <n v="91504159.730000004"/>
    <s v="Riyadh"/>
  </r>
  <r>
    <s v="ORD102020"/>
    <s v="iPhone 13"/>
    <x v="0"/>
    <x v="4"/>
    <x v="0"/>
    <x v="3"/>
    <n v="9131.56"/>
    <n v="5"/>
    <x v="2020"/>
    <x v="91"/>
    <n v="4742"/>
    <x v="16"/>
    <m/>
    <m/>
    <s v="sq"/>
    <s v="sq"/>
    <n v="3665.44"/>
    <n v="92327183.770000085"/>
    <n v="92327183.770000085"/>
    <s v="Dubai"/>
  </r>
  <r>
    <s v="ORD102021"/>
    <s v="Bluetooth Headset"/>
    <x v="2"/>
    <x v="2"/>
    <x v="2"/>
    <x v="1"/>
    <n v="3724.43"/>
    <n v="4"/>
    <x v="2021"/>
    <x v="384"/>
    <n v="2783"/>
    <x v="355"/>
    <m/>
    <m/>
    <s v="Amazon"/>
    <s v="Amazon"/>
    <n v="13290.4"/>
    <n v="29200970.130000021"/>
    <n v="29200970.130000021"/>
    <s v="Alexandria"/>
  </r>
  <r>
    <s v="ORD102022"/>
    <s v="Samsung Galaxy A14"/>
    <x v="0"/>
    <x v="0"/>
    <x v="0"/>
    <x v="5"/>
    <n v="8446.2099999999991"/>
    <n v="5"/>
    <x v="2022"/>
    <x v="216"/>
    <n v="697"/>
    <x v="112"/>
    <m/>
    <m/>
    <s v="sq"/>
    <s v="sq"/>
    <n v="27872.98"/>
    <n v="92327183.770000085"/>
    <n v="92327183.770000085"/>
    <s v="Giza"/>
  </r>
  <r>
    <s v="ORD102023"/>
    <s v="Adidas Running Shoes"/>
    <x v="1"/>
    <x v="9"/>
    <x v="0"/>
    <x v="0"/>
    <n v="13545.26"/>
    <n v="4"/>
    <x v="2023"/>
    <x v="291"/>
    <n v="4338"/>
    <x v="72"/>
    <m/>
    <m/>
    <s v="sq"/>
    <s v="sq"/>
    <n v="16284.02"/>
    <n v="91504159.730000004"/>
    <n v="91504159.730000004"/>
    <s v="Cairo"/>
  </r>
  <r>
    <s v="ORD102024"/>
    <s v="Adidas Running Shoes"/>
    <x v="1"/>
    <x v="9"/>
    <x v="2"/>
    <x v="2"/>
    <n v="7661.23"/>
    <n v="3"/>
    <x v="2024"/>
    <x v="30"/>
    <n v="2518"/>
    <x v="95"/>
    <m/>
    <m/>
    <s v="Amazon"/>
    <s v="Amazon"/>
    <n v="26648.76"/>
    <n v="91504159.730000004"/>
    <n v="91504159.730000004"/>
    <s v="Casablanca"/>
  </r>
  <r>
    <s v="ORD102025"/>
    <s v="HP Pavilion Laptop"/>
    <x v="3"/>
    <x v="3"/>
    <x v="0"/>
    <x v="3"/>
    <n v="8266.59"/>
    <n v="2"/>
    <x v="2025"/>
    <x v="386"/>
    <n v="1880"/>
    <x v="317"/>
    <m/>
    <m/>
    <s v="sq"/>
    <s v="sq"/>
    <n v="3665.44"/>
    <n v="57542997.559999913"/>
    <n v="57542997.559999913"/>
    <s v="Dubai"/>
  </r>
  <r>
    <s v="ORD102026"/>
    <s v="Xiaomi Redmi Note 12"/>
    <x v="0"/>
    <x v="7"/>
    <x v="0"/>
    <x v="3"/>
    <n v="17788.740000000002"/>
    <n v="1"/>
    <x v="2026"/>
    <x v="0"/>
    <n v="299"/>
    <x v="138"/>
    <m/>
    <m/>
    <s v="sq"/>
    <s v="sq"/>
    <n v="3665.44"/>
    <n v="92327183.770000085"/>
    <n v="92327183.770000085"/>
    <s v="Dubai"/>
  </r>
  <r>
    <s v="ORD102027"/>
    <s v="Smartwatch FitPro"/>
    <x v="4"/>
    <x v="6"/>
    <x v="2"/>
    <x v="5"/>
    <n v="7995.01"/>
    <n v="2"/>
    <x v="2027"/>
    <x v="76"/>
    <n v="4312"/>
    <x v="56"/>
    <m/>
    <m/>
    <s v="Amazon"/>
    <s v="Amazon"/>
    <n v="27872.98"/>
    <n v="31420413.200000018"/>
    <n v="31420413.200000018"/>
    <s v="Giza"/>
  </r>
  <r>
    <s v="ORD102028"/>
    <s v="Xiaomi Redmi Note 12"/>
    <x v="0"/>
    <x v="7"/>
    <x v="0"/>
    <x v="4"/>
    <n v="6934.13"/>
    <n v="2"/>
    <x v="2028"/>
    <x v="179"/>
    <n v="2749"/>
    <x v="66"/>
    <m/>
    <m/>
    <s v="sq"/>
    <s v="sq"/>
    <n v="99349.3"/>
    <n v="92327183.770000085"/>
    <n v="92327183.770000085"/>
    <s v="Riyadh"/>
  </r>
  <r>
    <s v="ORD102029"/>
    <s v="Nike Air Max"/>
    <x v="1"/>
    <x v="1"/>
    <x v="0"/>
    <x v="4"/>
    <n v="553.95000000000005"/>
    <n v="1"/>
    <x v="2029"/>
    <x v="397"/>
    <n v="893"/>
    <x v="111"/>
    <m/>
    <m/>
    <s v="sq"/>
    <s v="sq"/>
    <n v="99349.3"/>
    <n v="91504159.730000004"/>
    <n v="91504159.730000004"/>
    <s v="Riyadh"/>
  </r>
  <r>
    <s v="ORD102030"/>
    <s v="Adidas Running Shoes"/>
    <x v="1"/>
    <x v="9"/>
    <x v="2"/>
    <x v="5"/>
    <n v="3084.33"/>
    <n v="4"/>
    <x v="2030"/>
    <x v="21"/>
    <n v="1581"/>
    <x v="128"/>
    <m/>
    <m/>
    <s v="Amazon"/>
    <s v="Amazon"/>
    <n v="27872.98"/>
    <n v="91504159.730000004"/>
    <n v="91504159.730000004"/>
    <s v="Giza"/>
  </r>
  <r>
    <s v="ORD102031"/>
    <s v="T-shirt Cotton"/>
    <x v="1"/>
    <x v="5"/>
    <x v="2"/>
    <x v="2"/>
    <n v="6336.81"/>
    <n v="4"/>
    <x v="2031"/>
    <x v="202"/>
    <n v="4641"/>
    <x v="221"/>
    <m/>
    <m/>
    <s v="Amazon"/>
    <s v="Amazon"/>
    <n v="26648.76"/>
    <n v="91504159.730000004"/>
    <n v="91504159.730000004"/>
    <s v="Casablanca"/>
  </r>
  <r>
    <s v="ORD102032"/>
    <s v="iPhone 13"/>
    <x v="0"/>
    <x v="4"/>
    <x v="1"/>
    <x v="5"/>
    <n v="4559.68"/>
    <n v="4"/>
    <x v="2032"/>
    <x v="397"/>
    <n v="2011"/>
    <x v="223"/>
    <m/>
    <m/>
    <s v="Jumia"/>
    <s v="Jum"/>
    <n v="27872.98"/>
    <n v="92327183.770000085"/>
    <n v="92327183.770000085"/>
    <s v="Giza"/>
  </r>
  <r>
    <s v="ORD102033"/>
    <s v="iPhone 13"/>
    <x v="0"/>
    <x v="4"/>
    <x v="0"/>
    <x v="0"/>
    <n v="18631.45"/>
    <n v="1"/>
    <x v="2033"/>
    <x v="387"/>
    <n v="2941"/>
    <x v="49"/>
    <m/>
    <m/>
    <s v="sq"/>
    <s v="sq"/>
    <n v="16284.02"/>
    <n v="92327183.770000085"/>
    <n v="92327183.770000085"/>
    <s v="Cairo"/>
  </r>
  <r>
    <s v="ORD102034"/>
    <s v="iPhone 13"/>
    <x v="0"/>
    <x v="4"/>
    <x v="2"/>
    <x v="4"/>
    <n v="14387.28"/>
    <n v="5"/>
    <x v="2034"/>
    <x v="391"/>
    <n v="1471"/>
    <x v="53"/>
    <m/>
    <m/>
    <s v="Amazon"/>
    <s v="Amazon"/>
    <n v="99349.3"/>
    <n v="92327183.770000085"/>
    <n v="92327183.770000085"/>
    <s v="Riyadh"/>
  </r>
  <r>
    <s v="ORD102035"/>
    <s v="Adidas Running Shoes"/>
    <x v="1"/>
    <x v="9"/>
    <x v="1"/>
    <x v="1"/>
    <n v="8515.32"/>
    <n v="2"/>
    <x v="2035"/>
    <x v="57"/>
    <n v="762"/>
    <x v="194"/>
    <m/>
    <m/>
    <s v="Jumia"/>
    <s v="Jum"/>
    <n v="13290.4"/>
    <n v="91504159.730000004"/>
    <n v="91504159.730000004"/>
    <s v="Alexandria"/>
  </r>
  <r>
    <s v="ORD102036"/>
    <s v="Dell Inspiron 3501"/>
    <x v="3"/>
    <x v="8"/>
    <x v="0"/>
    <x v="1"/>
    <n v="18087.09"/>
    <n v="5"/>
    <x v="2036"/>
    <x v="32"/>
    <n v="2539"/>
    <x v="124"/>
    <m/>
    <m/>
    <s v="sq"/>
    <s v="sq"/>
    <n v="13290.4"/>
    <n v="57542997.559999913"/>
    <n v="57542997.559999913"/>
    <s v="Alexandria"/>
  </r>
  <r>
    <s v="ORD102037"/>
    <s v="Adidas Running Shoes"/>
    <x v="1"/>
    <x v="9"/>
    <x v="1"/>
    <x v="0"/>
    <n v="4606.2"/>
    <n v="2"/>
    <x v="2037"/>
    <x v="336"/>
    <n v="3507"/>
    <x v="229"/>
    <m/>
    <m/>
    <s v="Jumia"/>
    <s v="Jum"/>
    <n v="16284.02"/>
    <n v="91504159.730000004"/>
    <n v="91504159.730000004"/>
    <s v="Cairo"/>
  </r>
  <r>
    <s v="ORD102038"/>
    <s v="Smartwatch FitPro"/>
    <x v="4"/>
    <x v="6"/>
    <x v="1"/>
    <x v="0"/>
    <n v="15580.89"/>
    <n v="2"/>
    <x v="2038"/>
    <x v="290"/>
    <n v="1932"/>
    <x v="110"/>
    <m/>
    <m/>
    <s v="Jumia"/>
    <s v="Jum"/>
    <n v="16284.02"/>
    <n v="31420413.200000018"/>
    <n v="31420413.200000018"/>
    <s v="Cairo"/>
  </r>
  <r>
    <s v="ORD102039"/>
    <s v="iPhone 13"/>
    <x v="0"/>
    <x v="4"/>
    <x v="2"/>
    <x v="0"/>
    <n v="11630.86"/>
    <n v="2"/>
    <x v="2039"/>
    <x v="56"/>
    <n v="3125"/>
    <x v="308"/>
    <m/>
    <m/>
    <s v="Amazon"/>
    <s v="Amazon"/>
    <n v="16284.02"/>
    <n v="92327183.770000085"/>
    <n v="92327183.770000085"/>
    <s v="Cairo"/>
  </r>
  <r>
    <s v="ORD102040"/>
    <s v="HP Pavilion Laptop"/>
    <x v="3"/>
    <x v="3"/>
    <x v="0"/>
    <x v="2"/>
    <n v="11702.49"/>
    <n v="2"/>
    <x v="2040"/>
    <x v="353"/>
    <n v="3357"/>
    <x v="246"/>
    <m/>
    <m/>
    <s v="sq"/>
    <s v="sq"/>
    <n v="26648.76"/>
    <n v="57542997.559999913"/>
    <n v="57542997.559999913"/>
    <s v="Casablanca"/>
  </r>
  <r>
    <s v="ORD102041"/>
    <s v="Adidas Running Shoes"/>
    <x v="1"/>
    <x v="9"/>
    <x v="0"/>
    <x v="5"/>
    <n v="5521.17"/>
    <n v="5"/>
    <x v="2041"/>
    <x v="204"/>
    <n v="3903"/>
    <x v="280"/>
    <m/>
    <m/>
    <s v="sq"/>
    <s v="sq"/>
    <n v="27872.98"/>
    <n v="91504159.730000004"/>
    <n v="91504159.730000004"/>
    <s v="Giza"/>
  </r>
  <r>
    <s v="ORD102042"/>
    <s v="iPhone 13"/>
    <x v="0"/>
    <x v="4"/>
    <x v="1"/>
    <x v="1"/>
    <n v="12864.8"/>
    <n v="1"/>
    <x v="2042"/>
    <x v="272"/>
    <n v="4438"/>
    <x v="41"/>
    <m/>
    <m/>
    <s v="Jumia"/>
    <s v="Jum"/>
    <n v="13290.4"/>
    <n v="92327183.770000085"/>
    <n v="92327183.770000085"/>
    <s v="Alexandria"/>
  </r>
  <r>
    <s v="ORD102043"/>
    <s v="Adidas Running Shoes"/>
    <x v="1"/>
    <x v="9"/>
    <x v="2"/>
    <x v="0"/>
    <n v="10650"/>
    <n v="2"/>
    <x v="2043"/>
    <x v="70"/>
    <n v="1883"/>
    <x v="222"/>
    <m/>
    <m/>
    <s v="Amazon"/>
    <s v="Amazon"/>
    <n v="16284.02"/>
    <n v="91504159.730000004"/>
    <n v="91504159.730000004"/>
    <s v="Cairo"/>
  </r>
  <r>
    <s v="ORD102044"/>
    <s v="Dell Inspiron 3501"/>
    <x v="3"/>
    <x v="8"/>
    <x v="2"/>
    <x v="5"/>
    <n v="5890.35"/>
    <n v="1"/>
    <x v="2044"/>
    <x v="351"/>
    <n v="3338"/>
    <x v="310"/>
    <m/>
    <m/>
    <s v="Amazon"/>
    <s v="Amazon"/>
    <n v="27872.98"/>
    <n v="57542997.559999913"/>
    <n v="57542997.559999913"/>
    <s v="Giza"/>
  </r>
  <r>
    <s v="ORD102045"/>
    <s v="Dell Inspiron 3501"/>
    <x v="3"/>
    <x v="8"/>
    <x v="1"/>
    <x v="3"/>
    <n v="1929.19"/>
    <n v="4"/>
    <x v="2045"/>
    <x v="393"/>
    <n v="3828"/>
    <x v="152"/>
    <m/>
    <m/>
    <s v="Jumia"/>
    <s v="Jum"/>
    <n v="3665.44"/>
    <n v="57542997.559999913"/>
    <n v="57542997.559999913"/>
    <s v="Dubai"/>
  </r>
  <r>
    <s v="ORD102046"/>
    <s v="Bluetooth Headset"/>
    <x v="2"/>
    <x v="2"/>
    <x v="1"/>
    <x v="4"/>
    <n v="18401.150000000001"/>
    <n v="1"/>
    <x v="2046"/>
    <x v="128"/>
    <n v="37"/>
    <x v="126"/>
    <m/>
    <m/>
    <s v="Jumia"/>
    <s v="Jum"/>
    <n v="99349.3"/>
    <n v="29200970.130000021"/>
    <n v="29200970.130000021"/>
    <s v="Riyadh"/>
  </r>
  <r>
    <s v="ORD102047"/>
    <s v="Nike Air Max"/>
    <x v="1"/>
    <x v="1"/>
    <x v="1"/>
    <x v="0"/>
    <n v="8560.94"/>
    <n v="2"/>
    <x v="2047"/>
    <x v="225"/>
    <n v="2339"/>
    <x v="299"/>
    <m/>
    <m/>
    <s v="Jumia"/>
    <s v="Jum"/>
    <n v="16284.02"/>
    <n v="91504159.730000004"/>
    <n v="91504159.730000004"/>
    <s v="Cairo"/>
  </r>
  <r>
    <s v="ORD102048"/>
    <s v="Nike Air Max"/>
    <x v="1"/>
    <x v="1"/>
    <x v="1"/>
    <x v="4"/>
    <n v="15249.46"/>
    <n v="2"/>
    <x v="2048"/>
    <x v="214"/>
    <n v="1872"/>
    <x v="42"/>
    <m/>
    <m/>
    <s v="Jumia"/>
    <s v="Jum"/>
    <n v="99349.3"/>
    <n v="91504159.730000004"/>
    <n v="91504159.730000004"/>
    <s v="Riyadh"/>
  </r>
  <r>
    <s v="ORD102049"/>
    <s v="Samsung Galaxy A14"/>
    <x v="0"/>
    <x v="0"/>
    <x v="1"/>
    <x v="2"/>
    <n v="11665.79"/>
    <n v="4"/>
    <x v="2049"/>
    <x v="49"/>
    <n v="2744"/>
    <x v="81"/>
    <m/>
    <m/>
    <s v="Jumia"/>
    <s v="Jum"/>
    <n v="26648.76"/>
    <n v="92327183.770000085"/>
    <n v="92327183.770000085"/>
    <s v="Casablanca"/>
  </r>
  <r>
    <s v="ORD102050"/>
    <s v="Dell Inspiron 3501"/>
    <x v="3"/>
    <x v="8"/>
    <x v="1"/>
    <x v="2"/>
    <n v="19094.96"/>
    <n v="3"/>
    <x v="2050"/>
    <x v="14"/>
    <n v="3211"/>
    <x v="104"/>
    <m/>
    <m/>
    <s v="Jumia"/>
    <s v="Jum"/>
    <n v="26648.76"/>
    <n v="57542997.559999913"/>
    <n v="57542997.559999913"/>
    <s v="Casablanca"/>
  </r>
  <r>
    <s v="ORD102051"/>
    <s v="iPhone 13"/>
    <x v="0"/>
    <x v="4"/>
    <x v="1"/>
    <x v="4"/>
    <n v="8893.8700000000008"/>
    <n v="2"/>
    <x v="2051"/>
    <x v="310"/>
    <n v="797"/>
    <x v="101"/>
    <m/>
    <m/>
    <s v="Jumia"/>
    <s v="Jum"/>
    <n v="99349.3"/>
    <n v="92327183.770000085"/>
    <n v="92327183.770000085"/>
    <s v="Riyadh"/>
  </r>
  <r>
    <s v="ORD102052"/>
    <s v="Samsung Galaxy A14"/>
    <x v="0"/>
    <x v="0"/>
    <x v="1"/>
    <x v="3"/>
    <n v="12177.88"/>
    <n v="1"/>
    <x v="2052"/>
    <x v="368"/>
    <n v="268"/>
    <x v="77"/>
    <m/>
    <m/>
    <s v="Jumia"/>
    <s v="Jum"/>
    <n v="3665.44"/>
    <n v="92327183.770000085"/>
    <n v="92327183.770000085"/>
    <s v="Dubai"/>
  </r>
  <r>
    <s v="ORD102053"/>
    <s v="Smartwatch FitPro"/>
    <x v="4"/>
    <x v="6"/>
    <x v="0"/>
    <x v="3"/>
    <n v="6031.61"/>
    <n v="2"/>
    <x v="2053"/>
    <x v="169"/>
    <n v="3372"/>
    <x v="191"/>
    <m/>
    <m/>
    <s v="sq"/>
    <s v="sq"/>
    <n v="3665.44"/>
    <n v="31420413.200000018"/>
    <n v="31420413.200000018"/>
    <s v="Dubai"/>
  </r>
  <r>
    <s v="ORD102054"/>
    <s v="Dell Inspiron 3501"/>
    <x v="3"/>
    <x v="8"/>
    <x v="1"/>
    <x v="0"/>
    <n v="10722.93"/>
    <n v="3"/>
    <x v="2054"/>
    <x v="57"/>
    <n v="4969"/>
    <x v="216"/>
    <m/>
    <m/>
    <s v="Jumia"/>
    <s v="Jum"/>
    <n v="16284.02"/>
    <n v="57542997.559999913"/>
    <n v="57542997.559999913"/>
    <s v="Cairo"/>
  </r>
  <r>
    <s v="ORD102055"/>
    <s v="Xiaomi Redmi Note 12"/>
    <x v="0"/>
    <x v="7"/>
    <x v="1"/>
    <x v="1"/>
    <n v="16206.35"/>
    <n v="4"/>
    <x v="2055"/>
    <x v="157"/>
    <n v="3590"/>
    <x v="54"/>
    <m/>
    <m/>
    <s v="Jumia"/>
    <s v="Jum"/>
    <n v="13290.4"/>
    <n v="92327183.770000085"/>
    <n v="92327183.770000085"/>
    <s v="Alexandria"/>
  </r>
  <r>
    <s v="ORD102056"/>
    <s v="Adidas Running Shoes"/>
    <x v="1"/>
    <x v="9"/>
    <x v="0"/>
    <x v="2"/>
    <n v="4579.1099999999997"/>
    <n v="2"/>
    <x v="2056"/>
    <x v="28"/>
    <n v="1288"/>
    <x v="65"/>
    <m/>
    <m/>
    <s v="sq"/>
    <s v="sq"/>
    <n v="26648.76"/>
    <n v="91504159.730000004"/>
    <n v="91504159.730000004"/>
    <s v="Casablanca"/>
  </r>
  <r>
    <s v="ORD102057"/>
    <s v="Smartwatch FitPro"/>
    <x v="4"/>
    <x v="6"/>
    <x v="0"/>
    <x v="0"/>
    <n v="12383.16"/>
    <n v="2"/>
    <x v="2057"/>
    <x v="349"/>
    <n v="3188"/>
    <x v="354"/>
    <m/>
    <m/>
    <s v="sq"/>
    <s v="sq"/>
    <n v="16284.02"/>
    <n v="31420413.200000018"/>
    <n v="31420413.200000018"/>
    <s v="Cairo"/>
  </r>
  <r>
    <s v="ORD102058"/>
    <s v="iPhone 13"/>
    <x v="0"/>
    <x v="4"/>
    <x v="0"/>
    <x v="5"/>
    <n v="13559.21"/>
    <n v="2"/>
    <x v="2058"/>
    <x v="5"/>
    <n v="4068"/>
    <x v="211"/>
    <m/>
    <m/>
    <s v="sq"/>
    <s v="sq"/>
    <n v="27872.98"/>
    <n v="92327183.770000085"/>
    <n v="92327183.770000085"/>
    <s v="Giza"/>
  </r>
  <r>
    <s v="ORD102059"/>
    <s v="iPhone 13"/>
    <x v="0"/>
    <x v="4"/>
    <x v="0"/>
    <x v="2"/>
    <n v="7531.72"/>
    <n v="4"/>
    <x v="2059"/>
    <x v="36"/>
    <n v="3450"/>
    <x v="158"/>
    <m/>
    <m/>
    <s v="sq"/>
    <s v="sq"/>
    <n v="26648.76"/>
    <n v="92327183.770000085"/>
    <n v="92327183.770000085"/>
    <s v="Casablanca"/>
  </r>
  <r>
    <s v="ORD102060"/>
    <s v="Dell Inspiron 3501"/>
    <x v="3"/>
    <x v="8"/>
    <x v="2"/>
    <x v="1"/>
    <n v="16388.27"/>
    <n v="4"/>
    <x v="2060"/>
    <x v="268"/>
    <n v="2330"/>
    <x v="139"/>
    <m/>
    <m/>
    <s v="Amazon"/>
    <s v="Amazon"/>
    <n v="13290.4"/>
    <n v="57542997.559999913"/>
    <n v="57542997.559999913"/>
    <s v="Alexandria"/>
  </r>
  <r>
    <s v="ORD102061"/>
    <s v="Bluetooth Headset"/>
    <x v="2"/>
    <x v="2"/>
    <x v="0"/>
    <x v="5"/>
    <n v="11011.12"/>
    <n v="1"/>
    <x v="2061"/>
    <x v="80"/>
    <n v="3757"/>
    <x v="244"/>
    <m/>
    <m/>
    <s v="sq"/>
    <s v="sq"/>
    <n v="27872.98"/>
    <n v="29200970.130000021"/>
    <n v="29200970.130000021"/>
    <s v="Giza"/>
  </r>
  <r>
    <s v="ORD102062"/>
    <s v="Adidas Running Shoes"/>
    <x v="1"/>
    <x v="9"/>
    <x v="2"/>
    <x v="0"/>
    <n v="19436.95"/>
    <n v="4"/>
    <x v="2062"/>
    <x v="193"/>
    <n v="3503"/>
    <x v="7"/>
    <m/>
    <m/>
    <s v="Amazon"/>
    <s v="Amazon"/>
    <n v="16284.02"/>
    <n v="91504159.730000004"/>
    <n v="91504159.730000004"/>
    <s v="Cairo"/>
  </r>
  <r>
    <s v="ORD102063"/>
    <s v="T-shirt Cotton"/>
    <x v="1"/>
    <x v="5"/>
    <x v="1"/>
    <x v="4"/>
    <n v="7224.51"/>
    <n v="1"/>
    <x v="2063"/>
    <x v="61"/>
    <n v="146"/>
    <x v="135"/>
    <m/>
    <m/>
    <s v="Jumia"/>
    <s v="Jum"/>
    <n v="99349.3"/>
    <n v="91504159.730000004"/>
    <n v="91504159.730000004"/>
    <s v="Riyadh"/>
  </r>
  <r>
    <s v="ORD102064"/>
    <s v="Samsung Galaxy A14"/>
    <x v="0"/>
    <x v="0"/>
    <x v="0"/>
    <x v="0"/>
    <n v="12398.73"/>
    <n v="4"/>
    <x v="2064"/>
    <x v="219"/>
    <n v="1367"/>
    <x v="304"/>
    <m/>
    <m/>
    <s v="sq"/>
    <s v="sq"/>
    <n v="16284.02"/>
    <n v="92327183.770000085"/>
    <n v="92327183.770000085"/>
    <s v="Cairo"/>
  </r>
  <r>
    <s v="ORD102065"/>
    <s v="Bluetooth Headset"/>
    <x v="2"/>
    <x v="2"/>
    <x v="1"/>
    <x v="0"/>
    <n v="13563.24"/>
    <n v="2"/>
    <x v="2065"/>
    <x v="291"/>
    <n v="1062"/>
    <x v="127"/>
    <m/>
    <m/>
    <s v="Jumia"/>
    <s v="Jum"/>
    <n v="16284.02"/>
    <n v="29200970.130000021"/>
    <n v="29200970.130000021"/>
    <s v="Cairo"/>
  </r>
  <r>
    <s v="ORD102066"/>
    <s v="Bluetooth Headset"/>
    <x v="2"/>
    <x v="2"/>
    <x v="1"/>
    <x v="5"/>
    <n v="2925.71"/>
    <n v="4"/>
    <x v="2066"/>
    <x v="136"/>
    <n v="1131"/>
    <x v="29"/>
    <m/>
    <m/>
    <s v="Jumia"/>
    <s v="Jum"/>
    <n v="27872.98"/>
    <n v="29200970.130000021"/>
    <n v="29200970.130000021"/>
    <s v="Giza"/>
  </r>
  <r>
    <s v="ORD102067"/>
    <s v="Bluetooth Headset"/>
    <x v="2"/>
    <x v="2"/>
    <x v="1"/>
    <x v="1"/>
    <n v="1573.11"/>
    <n v="3"/>
    <x v="2067"/>
    <x v="394"/>
    <n v="2639"/>
    <x v="27"/>
    <m/>
    <m/>
    <s v="Jumia"/>
    <s v="Jum"/>
    <n v="13290.4"/>
    <n v="29200970.130000021"/>
    <n v="29200970.130000021"/>
    <s v="Alexandria"/>
  </r>
  <r>
    <s v="ORD102068"/>
    <s v="Dell Inspiron 3501"/>
    <x v="3"/>
    <x v="8"/>
    <x v="1"/>
    <x v="1"/>
    <n v="10990.25"/>
    <n v="2"/>
    <x v="2068"/>
    <x v="337"/>
    <n v="1606"/>
    <x v="23"/>
    <m/>
    <m/>
    <s v="Jumia"/>
    <s v="Jum"/>
    <n v="13290.4"/>
    <n v="57542997.559999913"/>
    <n v="57542997.559999913"/>
    <s v="Alexandria"/>
  </r>
  <r>
    <s v="ORD102069"/>
    <s v="Dell Inspiron 3501"/>
    <x v="3"/>
    <x v="8"/>
    <x v="0"/>
    <x v="4"/>
    <n v="15279.03"/>
    <n v="2"/>
    <x v="2069"/>
    <x v="11"/>
    <n v="1005"/>
    <x v="128"/>
    <m/>
    <m/>
    <s v="sq"/>
    <s v="sq"/>
    <n v="99349.3"/>
    <n v="57542997.559999913"/>
    <n v="57542997.559999913"/>
    <s v="Riyadh"/>
  </r>
  <r>
    <s v="ORD102070"/>
    <s v="Adidas Running Shoes"/>
    <x v="1"/>
    <x v="9"/>
    <x v="2"/>
    <x v="3"/>
    <n v="16968.330000000002"/>
    <n v="3"/>
    <x v="2070"/>
    <x v="71"/>
    <n v="3917"/>
    <x v="170"/>
    <m/>
    <m/>
    <s v="Amazon"/>
    <s v="Amazon"/>
    <n v="3665.44"/>
    <n v="91504159.730000004"/>
    <n v="91504159.730000004"/>
    <s v="Dubai"/>
  </r>
  <r>
    <s v="ORD102071"/>
    <s v="Bluetooth Headset"/>
    <x v="2"/>
    <x v="2"/>
    <x v="2"/>
    <x v="4"/>
    <n v="6600.68"/>
    <n v="4"/>
    <x v="2071"/>
    <x v="307"/>
    <n v="1145"/>
    <x v="266"/>
    <m/>
    <m/>
    <s v="Amazon"/>
    <s v="Amazon"/>
    <n v="99349.3"/>
    <n v="29200970.130000021"/>
    <n v="29200970.130000021"/>
    <s v="Riyadh"/>
  </r>
  <r>
    <s v="ORD102072"/>
    <s v="Dell Inspiron 3501"/>
    <x v="3"/>
    <x v="8"/>
    <x v="2"/>
    <x v="3"/>
    <n v="9226.9500000000007"/>
    <n v="1"/>
    <x v="2072"/>
    <x v="1"/>
    <n v="4726"/>
    <x v="20"/>
    <m/>
    <m/>
    <s v="Amazon"/>
    <s v="Amazon"/>
    <n v="3665.44"/>
    <n v="57542997.559999913"/>
    <n v="57542997.559999913"/>
    <s v="Dubai"/>
  </r>
  <r>
    <s v="ORD102073"/>
    <s v="Adidas Running Shoes"/>
    <x v="1"/>
    <x v="9"/>
    <x v="2"/>
    <x v="3"/>
    <n v="9664.3700000000008"/>
    <n v="4"/>
    <x v="2073"/>
    <x v="366"/>
    <n v="1582"/>
    <x v="229"/>
    <m/>
    <m/>
    <s v="Amazon"/>
    <s v="Amazon"/>
    <n v="3665.44"/>
    <n v="91504159.730000004"/>
    <n v="91504159.730000004"/>
    <s v="Dubai"/>
  </r>
  <r>
    <s v="ORD102074"/>
    <s v="Dell Inspiron 3501"/>
    <x v="3"/>
    <x v="8"/>
    <x v="2"/>
    <x v="4"/>
    <n v="15973.95"/>
    <n v="3"/>
    <x v="2074"/>
    <x v="103"/>
    <n v="101"/>
    <x v="181"/>
    <m/>
    <m/>
    <s v="Amazon"/>
    <s v="Amazon"/>
    <n v="99349.3"/>
    <n v="57542997.559999913"/>
    <n v="57542997.559999913"/>
    <s v="Riyadh"/>
  </r>
  <r>
    <s v="ORD102075"/>
    <s v="Adidas Running Shoes"/>
    <x v="1"/>
    <x v="9"/>
    <x v="2"/>
    <x v="0"/>
    <n v="15304.37"/>
    <n v="1"/>
    <x v="2075"/>
    <x v="379"/>
    <n v="1427"/>
    <x v="219"/>
    <m/>
    <m/>
    <s v="Amazon"/>
    <s v="Amazon"/>
    <n v="16284.02"/>
    <n v="91504159.730000004"/>
    <n v="91504159.730000004"/>
    <s v="Cairo"/>
  </r>
  <r>
    <s v="ORD102076"/>
    <s v="Xiaomi Redmi Note 12"/>
    <x v="0"/>
    <x v="7"/>
    <x v="1"/>
    <x v="1"/>
    <n v="18834.62"/>
    <n v="3"/>
    <x v="2076"/>
    <x v="156"/>
    <n v="4867"/>
    <x v="316"/>
    <m/>
    <m/>
    <s v="Jumia"/>
    <s v="Jum"/>
    <n v="13290.4"/>
    <n v="92327183.770000085"/>
    <n v="92327183.770000085"/>
    <s v="Alexandria"/>
  </r>
  <r>
    <s v="ORD102077"/>
    <s v="HP Pavilion Laptop"/>
    <x v="3"/>
    <x v="3"/>
    <x v="0"/>
    <x v="1"/>
    <n v="12679.26"/>
    <n v="5"/>
    <x v="2077"/>
    <x v="386"/>
    <n v="4297"/>
    <x v="15"/>
    <m/>
    <m/>
    <s v="sq"/>
    <s v="sq"/>
    <n v="13290.4"/>
    <n v="57542997.559999913"/>
    <n v="57542997.559999913"/>
    <s v="Alexandria"/>
  </r>
  <r>
    <s v="ORD102078"/>
    <s v="Nike Air Max"/>
    <x v="1"/>
    <x v="1"/>
    <x v="2"/>
    <x v="4"/>
    <n v="16225.05"/>
    <n v="2"/>
    <x v="2078"/>
    <x v="25"/>
    <n v="3182"/>
    <x v="233"/>
    <m/>
    <m/>
    <s v="Amazon"/>
    <s v="Amazon"/>
    <n v="99349.3"/>
    <n v="91504159.730000004"/>
    <n v="91504159.730000004"/>
    <s v="Riyadh"/>
  </r>
  <r>
    <s v="ORD102079"/>
    <s v="Nike Air Max"/>
    <x v="1"/>
    <x v="1"/>
    <x v="2"/>
    <x v="3"/>
    <n v="8027.47"/>
    <n v="3"/>
    <x v="2079"/>
    <x v="334"/>
    <n v="3943"/>
    <x v="67"/>
    <m/>
    <m/>
    <s v="Amazon"/>
    <s v="Amazon"/>
    <n v="3665.44"/>
    <n v="91504159.730000004"/>
    <n v="91504159.730000004"/>
    <s v="Dubai"/>
  </r>
  <r>
    <s v="ORD102080"/>
    <s v="Xiaomi Redmi Note 12"/>
    <x v="0"/>
    <x v="7"/>
    <x v="1"/>
    <x v="4"/>
    <n v="4831.78"/>
    <n v="1"/>
    <x v="2080"/>
    <x v="310"/>
    <n v="2612"/>
    <x v="339"/>
    <m/>
    <m/>
    <s v="Jumia"/>
    <s v="Jum"/>
    <n v="99349.3"/>
    <n v="92327183.770000085"/>
    <n v="92327183.770000085"/>
    <s v="Riyadh"/>
  </r>
  <r>
    <s v="ORD102081"/>
    <s v="Samsung Galaxy A14"/>
    <x v="0"/>
    <x v="0"/>
    <x v="0"/>
    <x v="1"/>
    <n v="14003.75"/>
    <n v="1"/>
    <x v="2081"/>
    <x v="364"/>
    <n v="4651"/>
    <x v="231"/>
    <m/>
    <m/>
    <s v="sq"/>
    <s v="sq"/>
    <n v="13290.4"/>
    <n v="92327183.770000085"/>
    <n v="92327183.770000085"/>
    <s v="Alexandria"/>
  </r>
  <r>
    <s v="ORD102082"/>
    <s v="Nike Air Max"/>
    <x v="1"/>
    <x v="1"/>
    <x v="1"/>
    <x v="5"/>
    <n v="13225.48"/>
    <n v="5"/>
    <x v="2082"/>
    <x v="385"/>
    <n v="3285"/>
    <x v="84"/>
    <m/>
    <m/>
    <s v="Jumia"/>
    <s v="Jum"/>
    <n v="27872.98"/>
    <n v="91504159.730000004"/>
    <n v="91504159.730000004"/>
    <s v="Giza"/>
  </r>
  <r>
    <s v="ORD102083"/>
    <s v="Nike Air Max"/>
    <x v="1"/>
    <x v="1"/>
    <x v="2"/>
    <x v="3"/>
    <n v="12584.26"/>
    <n v="1"/>
    <x v="2083"/>
    <x v="167"/>
    <n v="1922"/>
    <x v="96"/>
    <m/>
    <m/>
    <s v="Amazon"/>
    <s v="Amazon"/>
    <n v="3665.44"/>
    <n v="91504159.730000004"/>
    <n v="91504159.730000004"/>
    <s v="Dubai"/>
  </r>
  <r>
    <s v="ORD102084"/>
    <s v="Xiaomi Redmi Note 12"/>
    <x v="0"/>
    <x v="7"/>
    <x v="0"/>
    <x v="1"/>
    <n v="13353.06"/>
    <n v="1"/>
    <x v="2084"/>
    <x v="382"/>
    <n v="1163"/>
    <x v="124"/>
    <m/>
    <m/>
    <s v="sq"/>
    <s v="sq"/>
    <n v="13290.4"/>
    <n v="92327183.770000085"/>
    <n v="92327183.770000085"/>
    <s v="Alexandria"/>
  </r>
  <r>
    <s v="ORD102085"/>
    <s v="Adidas Running Shoes"/>
    <x v="1"/>
    <x v="9"/>
    <x v="1"/>
    <x v="4"/>
    <n v="3665.78"/>
    <n v="5"/>
    <x v="2085"/>
    <x v="83"/>
    <n v="4670"/>
    <x v="42"/>
    <m/>
    <m/>
    <s v="Jumia"/>
    <s v="Jum"/>
    <n v="99349.3"/>
    <n v="91504159.730000004"/>
    <n v="91504159.730000004"/>
    <s v="Riyadh"/>
  </r>
  <r>
    <s v="ORD102086"/>
    <s v="Xiaomi Redmi Note 12"/>
    <x v="0"/>
    <x v="7"/>
    <x v="1"/>
    <x v="5"/>
    <n v="5692.3"/>
    <n v="5"/>
    <x v="2086"/>
    <x v="247"/>
    <n v="4428"/>
    <x v="26"/>
    <m/>
    <m/>
    <s v="Jumia"/>
    <s v="Jum"/>
    <n v="27872.98"/>
    <n v="92327183.770000085"/>
    <n v="92327183.770000085"/>
    <s v="Giza"/>
  </r>
  <r>
    <s v="ORD102087"/>
    <s v="Dell Inspiron 3501"/>
    <x v="3"/>
    <x v="8"/>
    <x v="1"/>
    <x v="3"/>
    <n v="13076.18"/>
    <n v="5"/>
    <x v="2087"/>
    <x v="207"/>
    <n v="2266"/>
    <x v="208"/>
    <m/>
    <m/>
    <s v="Jumia"/>
    <s v="Jum"/>
    <n v="3665.44"/>
    <n v="57542997.559999913"/>
    <n v="57542997.559999913"/>
    <s v="Dubai"/>
  </r>
  <r>
    <s v="ORD102088"/>
    <s v="Xiaomi Redmi Note 12"/>
    <x v="0"/>
    <x v="7"/>
    <x v="1"/>
    <x v="3"/>
    <n v="4639.25"/>
    <n v="5"/>
    <x v="2088"/>
    <x v="392"/>
    <n v="3729"/>
    <x v="222"/>
    <m/>
    <m/>
    <s v="Jumia"/>
    <s v="Jum"/>
    <n v="3665.44"/>
    <n v="92327183.770000085"/>
    <n v="92327183.770000085"/>
    <s v="Dubai"/>
  </r>
  <r>
    <s v="ORD102089"/>
    <s v="HP Pavilion Laptop"/>
    <x v="3"/>
    <x v="3"/>
    <x v="2"/>
    <x v="1"/>
    <n v="2597.11"/>
    <n v="1"/>
    <x v="2089"/>
    <x v="327"/>
    <n v="4922"/>
    <x v="359"/>
    <m/>
    <m/>
    <s v="Amazon"/>
    <s v="Amazon"/>
    <n v="13290.4"/>
    <n v="57542997.559999913"/>
    <n v="57542997.559999913"/>
    <s v="Alexandria"/>
  </r>
  <r>
    <s v="ORD102090"/>
    <s v="Smartwatch FitPro"/>
    <x v="4"/>
    <x v="6"/>
    <x v="2"/>
    <x v="5"/>
    <n v="18820.560000000001"/>
    <n v="1"/>
    <x v="2090"/>
    <x v="286"/>
    <n v="669"/>
    <x v="74"/>
    <m/>
    <m/>
    <s v="Amazon"/>
    <s v="Amazon"/>
    <n v="27872.98"/>
    <n v="31420413.200000018"/>
    <n v="31420413.200000018"/>
    <s v="Giza"/>
  </r>
  <r>
    <s v="ORD102091"/>
    <s v="Dell Inspiron 3501"/>
    <x v="3"/>
    <x v="8"/>
    <x v="2"/>
    <x v="0"/>
    <n v="5690.27"/>
    <n v="4"/>
    <x v="2091"/>
    <x v="69"/>
    <n v="2066"/>
    <x v="357"/>
    <m/>
    <m/>
    <s v="Amazon"/>
    <s v="Amazon"/>
    <n v="16284.02"/>
    <n v="57542997.559999913"/>
    <n v="57542997.559999913"/>
    <s v="Cairo"/>
  </r>
  <r>
    <s v="ORD102092"/>
    <s v="iPhone 13"/>
    <x v="0"/>
    <x v="4"/>
    <x v="2"/>
    <x v="0"/>
    <n v="6947.16"/>
    <n v="1"/>
    <x v="2092"/>
    <x v="351"/>
    <n v="4395"/>
    <x v="93"/>
    <m/>
    <m/>
    <s v="Amazon"/>
    <s v="Amazon"/>
    <n v="16284.02"/>
    <n v="92327183.770000085"/>
    <n v="92327183.770000085"/>
    <s v="Cairo"/>
  </r>
  <r>
    <s v="ORD102093"/>
    <s v="Bluetooth Headset"/>
    <x v="2"/>
    <x v="2"/>
    <x v="2"/>
    <x v="0"/>
    <n v="15097.92"/>
    <n v="2"/>
    <x v="2093"/>
    <x v="135"/>
    <n v="4015"/>
    <x v="194"/>
    <m/>
    <m/>
    <s v="Amazon"/>
    <s v="Amazon"/>
    <n v="16284.02"/>
    <n v="29200970.130000021"/>
    <n v="29200970.130000021"/>
    <s v="Cairo"/>
  </r>
  <r>
    <s v="ORD102094"/>
    <s v="iPhone 13"/>
    <x v="0"/>
    <x v="4"/>
    <x v="0"/>
    <x v="5"/>
    <n v="15288.63"/>
    <n v="4"/>
    <x v="2094"/>
    <x v="373"/>
    <n v="3444"/>
    <x v="196"/>
    <m/>
    <m/>
    <s v="sq"/>
    <s v="sq"/>
    <n v="27872.98"/>
    <n v="92327183.770000085"/>
    <n v="92327183.770000085"/>
    <s v="Giza"/>
  </r>
  <r>
    <s v="ORD102095"/>
    <s v="T-shirt Cotton"/>
    <x v="1"/>
    <x v="5"/>
    <x v="2"/>
    <x v="5"/>
    <n v="5144.5"/>
    <n v="3"/>
    <x v="2095"/>
    <x v="359"/>
    <n v="4486"/>
    <x v="314"/>
    <m/>
    <m/>
    <s v="Amazon"/>
    <s v="Amazon"/>
    <n v="27872.98"/>
    <n v="91504159.730000004"/>
    <n v="91504159.730000004"/>
    <s v="Giza"/>
  </r>
  <r>
    <s v="ORD102096"/>
    <s v="Nike Air Max"/>
    <x v="1"/>
    <x v="1"/>
    <x v="1"/>
    <x v="4"/>
    <n v="16920.439999999999"/>
    <n v="4"/>
    <x v="2096"/>
    <x v="290"/>
    <n v="3193"/>
    <x v="97"/>
    <m/>
    <m/>
    <s v="Jumia"/>
    <s v="Jum"/>
    <n v="99349.3"/>
    <n v="91504159.730000004"/>
    <n v="91504159.730000004"/>
    <s v="Riyadh"/>
  </r>
  <r>
    <s v="ORD102097"/>
    <s v="Dell Inspiron 3501"/>
    <x v="3"/>
    <x v="8"/>
    <x v="1"/>
    <x v="1"/>
    <n v="3766.64"/>
    <n v="1"/>
    <x v="2097"/>
    <x v="143"/>
    <n v="4563"/>
    <x v="256"/>
    <m/>
    <m/>
    <s v="Jumia"/>
    <s v="Jum"/>
    <n v="13290.4"/>
    <n v="57542997.559999913"/>
    <n v="57542997.559999913"/>
    <s v="Alexandria"/>
  </r>
  <r>
    <s v="ORD102098"/>
    <s v="Adidas Running Shoes"/>
    <x v="1"/>
    <x v="9"/>
    <x v="1"/>
    <x v="5"/>
    <n v="19465.62"/>
    <n v="4"/>
    <x v="2098"/>
    <x v="277"/>
    <n v="355"/>
    <x v="83"/>
    <m/>
    <m/>
    <s v="Jumia"/>
    <s v="Jum"/>
    <n v="27872.98"/>
    <n v="91504159.730000004"/>
    <n v="91504159.730000004"/>
    <s v="Giza"/>
  </r>
  <r>
    <s v="ORD102099"/>
    <s v="Adidas Running Shoes"/>
    <x v="1"/>
    <x v="9"/>
    <x v="0"/>
    <x v="1"/>
    <n v="9347.11"/>
    <n v="4"/>
    <x v="2099"/>
    <x v="192"/>
    <n v="4334"/>
    <x v="36"/>
    <m/>
    <m/>
    <s v="sq"/>
    <s v="sq"/>
    <n v="13290.4"/>
    <n v="91504159.730000004"/>
    <n v="91504159.730000004"/>
    <s v="Alexandria"/>
  </r>
  <r>
    <s v="ORD102100"/>
    <s v="Dell Inspiron 3501"/>
    <x v="3"/>
    <x v="8"/>
    <x v="2"/>
    <x v="1"/>
    <n v="8624.34"/>
    <n v="3"/>
    <x v="2100"/>
    <x v="57"/>
    <n v="3887"/>
    <x v="48"/>
    <m/>
    <m/>
    <s v="Amazon"/>
    <s v="Amazon"/>
    <n v="13290.4"/>
    <n v="57542997.559999913"/>
    <n v="57542997.559999913"/>
    <s v="Alexandria"/>
  </r>
  <r>
    <s v="ORD102101"/>
    <s v="HP Pavilion Laptop"/>
    <x v="3"/>
    <x v="3"/>
    <x v="1"/>
    <x v="3"/>
    <n v="14646.53"/>
    <n v="3"/>
    <x v="2101"/>
    <x v="139"/>
    <n v="3883"/>
    <x v="211"/>
    <m/>
    <m/>
    <s v="Jumia"/>
    <s v="Jum"/>
    <n v="3665.44"/>
    <n v="57542997.559999913"/>
    <n v="57542997.559999913"/>
    <s v="Dubai"/>
  </r>
  <r>
    <s v="ORD102102"/>
    <s v="Dell Inspiron 3501"/>
    <x v="3"/>
    <x v="8"/>
    <x v="2"/>
    <x v="3"/>
    <n v="17409.48"/>
    <n v="3"/>
    <x v="2102"/>
    <x v="181"/>
    <n v="1345"/>
    <x v="172"/>
    <m/>
    <m/>
    <s v="Amazon"/>
    <s v="Amazon"/>
    <n v="3665.44"/>
    <n v="57542997.559999913"/>
    <n v="57542997.559999913"/>
    <s v="Dubai"/>
  </r>
  <r>
    <s v="ORD102103"/>
    <s v="Nike Air Max"/>
    <x v="1"/>
    <x v="1"/>
    <x v="0"/>
    <x v="3"/>
    <n v="18334.400000000001"/>
    <n v="5"/>
    <x v="2103"/>
    <x v="175"/>
    <n v="2245"/>
    <x v="238"/>
    <m/>
    <m/>
    <s v="sq"/>
    <s v="sq"/>
    <n v="3665.44"/>
    <n v="91504159.730000004"/>
    <n v="91504159.730000004"/>
    <s v="Dubai"/>
  </r>
  <r>
    <s v="ORD102104"/>
    <s v="Nike Air Max"/>
    <x v="1"/>
    <x v="1"/>
    <x v="0"/>
    <x v="3"/>
    <n v="11467.21"/>
    <n v="4"/>
    <x v="2104"/>
    <x v="101"/>
    <n v="455"/>
    <x v="3"/>
    <m/>
    <m/>
    <s v="sq"/>
    <s v="sq"/>
    <n v="3665.44"/>
    <n v="91504159.730000004"/>
    <n v="91504159.730000004"/>
    <s v="Dubai"/>
  </r>
  <r>
    <s v="ORD102105"/>
    <s v="Xiaomi Redmi Note 12"/>
    <x v="0"/>
    <x v="7"/>
    <x v="1"/>
    <x v="3"/>
    <n v="19759.21"/>
    <n v="3"/>
    <x v="2105"/>
    <x v="360"/>
    <n v="2817"/>
    <x v="104"/>
    <m/>
    <m/>
    <s v="Jumia"/>
    <s v="Jum"/>
    <n v="3665.44"/>
    <n v="92327183.770000085"/>
    <n v="92327183.770000085"/>
    <s v="Dubai"/>
  </r>
  <r>
    <s v="ORD102106"/>
    <s v="Adidas Running Shoes"/>
    <x v="1"/>
    <x v="9"/>
    <x v="0"/>
    <x v="2"/>
    <n v="2885.35"/>
    <n v="1"/>
    <x v="2106"/>
    <x v="379"/>
    <n v="634"/>
    <x v="276"/>
    <m/>
    <m/>
    <s v="sq"/>
    <s v="sq"/>
    <n v="26648.76"/>
    <n v="91504159.730000004"/>
    <n v="91504159.730000004"/>
    <s v="Casablanca"/>
  </r>
  <r>
    <s v="ORD102107"/>
    <s v="T-shirt Cotton"/>
    <x v="1"/>
    <x v="5"/>
    <x v="1"/>
    <x v="3"/>
    <n v="18166.009999999998"/>
    <n v="1"/>
    <x v="2107"/>
    <x v="291"/>
    <n v="4425"/>
    <x v="182"/>
    <m/>
    <m/>
    <s v="Jumia"/>
    <s v="Jum"/>
    <n v="3665.44"/>
    <n v="91504159.730000004"/>
    <n v="91504159.730000004"/>
    <s v="Dubai"/>
  </r>
  <r>
    <s v="ORD102108"/>
    <s v="Bluetooth Headset"/>
    <x v="2"/>
    <x v="2"/>
    <x v="1"/>
    <x v="0"/>
    <n v="18197.47"/>
    <n v="1"/>
    <x v="2108"/>
    <x v="229"/>
    <n v="3067"/>
    <x v="124"/>
    <m/>
    <m/>
    <s v="Jumia"/>
    <s v="Jum"/>
    <n v="16284.02"/>
    <n v="29200970.130000021"/>
    <n v="29200970.130000021"/>
    <s v="Cairo"/>
  </r>
  <r>
    <s v="ORD102109"/>
    <s v="Adidas Running Shoes"/>
    <x v="1"/>
    <x v="9"/>
    <x v="0"/>
    <x v="4"/>
    <n v="8868.3700000000008"/>
    <n v="5"/>
    <x v="2109"/>
    <x v="128"/>
    <n v="3097"/>
    <x v="310"/>
    <m/>
    <m/>
    <s v="sq"/>
    <s v="sq"/>
    <n v="99349.3"/>
    <n v="91504159.730000004"/>
    <n v="91504159.730000004"/>
    <s v="Riyadh"/>
  </r>
  <r>
    <s v="ORD102110"/>
    <s v="Smartwatch FitPro"/>
    <x v="4"/>
    <x v="6"/>
    <x v="1"/>
    <x v="4"/>
    <n v="13329.34"/>
    <n v="4"/>
    <x v="2110"/>
    <x v="148"/>
    <n v="900"/>
    <x v="36"/>
    <m/>
    <m/>
    <s v="Jumia"/>
    <s v="Jum"/>
    <n v="99349.3"/>
    <n v="31420413.200000018"/>
    <n v="31420413.200000018"/>
    <s v="Riyadh"/>
  </r>
  <r>
    <s v="ORD102111"/>
    <s v="T-shirt Cotton"/>
    <x v="1"/>
    <x v="5"/>
    <x v="0"/>
    <x v="2"/>
    <n v="14957.71"/>
    <n v="2"/>
    <x v="2111"/>
    <x v="270"/>
    <n v="4613"/>
    <x v="5"/>
    <m/>
    <m/>
    <s v="sq"/>
    <s v="sq"/>
    <n v="26648.76"/>
    <n v="91504159.730000004"/>
    <n v="91504159.730000004"/>
    <s v="Casablanca"/>
  </r>
  <r>
    <s v="ORD102112"/>
    <s v="T-shirt Cotton"/>
    <x v="1"/>
    <x v="5"/>
    <x v="1"/>
    <x v="1"/>
    <n v="1690.83"/>
    <n v="4"/>
    <x v="2112"/>
    <x v="58"/>
    <n v="4883"/>
    <x v="245"/>
    <m/>
    <m/>
    <s v="Jumia"/>
    <s v="Jum"/>
    <n v="13290.4"/>
    <n v="91504159.730000004"/>
    <n v="91504159.730000004"/>
    <s v="Alexandria"/>
  </r>
  <r>
    <s v="ORD102113"/>
    <s v="Nike Air Max"/>
    <x v="1"/>
    <x v="1"/>
    <x v="2"/>
    <x v="0"/>
    <n v="880.49"/>
    <n v="2"/>
    <x v="2113"/>
    <x v="274"/>
    <n v="895"/>
    <x v="318"/>
    <m/>
    <m/>
    <s v="Amazon"/>
    <s v="Amazon"/>
    <n v="16284.02"/>
    <n v="91504159.730000004"/>
    <n v="91504159.730000004"/>
    <s v="Cairo"/>
  </r>
  <r>
    <s v="ORD102114"/>
    <s v="HP Pavilion Laptop"/>
    <x v="3"/>
    <x v="3"/>
    <x v="0"/>
    <x v="0"/>
    <n v="18297.54"/>
    <n v="5"/>
    <x v="2114"/>
    <x v="349"/>
    <n v="1189"/>
    <x v="84"/>
    <m/>
    <m/>
    <s v="sq"/>
    <s v="sq"/>
    <n v="16284.02"/>
    <n v="57542997.559999913"/>
    <n v="57542997.559999913"/>
    <s v="Cairo"/>
  </r>
  <r>
    <s v="ORD102115"/>
    <s v="T-shirt Cotton"/>
    <x v="1"/>
    <x v="5"/>
    <x v="1"/>
    <x v="2"/>
    <n v="14714.93"/>
    <n v="4"/>
    <x v="2115"/>
    <x v="366"/>
    <n v="3949"/>
    <x v="266"/>
    <m/>
    <m/>
    <s v="Jumia"/>
    <s v="Jum"/>
    <n v="26648.76"/>
    <n v="91504159.730000004"/>
    <n v="91504159.730000004"/>
    <s v="Casablanca"/>
  </r>
  <r>
    <s v="ORD102116"/>
    <s v="Smartwatch FitPro"/>
    <x v="4"/>
    <x v="6"/>
    <x v="1"/>
    <x v="4"/>
    <n v="9768.48"/>
    <n v="4"/>
    <x v="2116"/>
    <x v="278"/>
    <n v="2229"/>
    <x v="65"/>
    <m/>
    <m/>
    <s v="Jumia"/>
    <s v="Jum"/>
    <n v="99349.3"/>
    <n v="31420413.200000018"/>
    <n v="31420413.200000018"/>
    <s v="Riyadh"/>
  </r>
  <r>
    <s v="ORD102117"/>
    <s v="Xiaomi Redmi Note 12"/>
    <x v="0"/>
    <x v="7"/>
    <x v="1"/>
    <x v="5"/>
    <n v="16604.88"/>
    <n v="3"/>
    <x v="2117"/>
    <x v="60"/>
    <n v="3441"/>
    <x v="112"/>
    <m/>
    <m/>
    <s v="Jumia"/>
    <s v="Jum"/>
    <n v="27872.98"/>
    <n v="92327183.770000085"/>
    <n v="92327183.770000085"/>
    <s v="Giza"/>
  </r>
  <r>
    <s v="ORD102118"/>
    <s v="Nike Air Max"/>
    <x v="1"/>
    <x v="1"/>
    <x v="1"/>
    <x v="1"/>
    <n v="11875.1"/>
    <n v="2"/>
    <x v="2118"/>
    <x v="267"/>
    <n v="4841"/>
    <x v="262"/>
    <m/>
    <m/>
    <s v="Jumia"/>
    <s v="Jum"/>
    <n v="13290.4"/>
    <n v="91504159.730000004"/>
    <n v="91504159.730000004"/>
    <s v="Alexandria"/>
  </r>
  <r>
    <s v="ORD102119"/>
    <s v="Adidas Running Shoes"/>
    <x v="1"/>
    <x v="9"/>
    <x v="0"/>
    <x v="5"/>
    <n v="5310.63"/>
    <n v="1"/>
    <x v="2119"/>
    <x v="186"/>
    <n v="907"/>
    <x v="96"/>
    <m/>
    <m/>
    <s v="sq"/>
    <s v="sq"/>
    <n v="27872.98"/>
    <n v="91504159.730000004"/>
    <n v="91504159.730000004"/>
    <s v="Giza"/>
  </r>
  <r>
    <s v="ORD102120"/>
    <s v="Nike Air Max"/>
    <x v="1"/>
    <x v="1"/>
    <x v="1"/>
    <x v="5"/>
    <n v="17046.509999999998"/>
    <n v="2"/>
    <x v="2120"/>
    <x v="236"/>
    <n v="2810"/>
    <x v="317"/>
    <m/>
    <m/>
    <s v="Jumia"/>
    <s v="Jum"/>
    <n v="27872.98"/>
    <n v="91504159.730000004"/>
    <n v="91504159.730000004"/>
    <s v="Giza"/>
  </r>
  <r>
    <s v="ORD102121"/>
    <s v="Adidas Running Shoes"/>
    <x v="1"/>
    <x v="9"/>
    <x v="2"/>
    <x v="5"/>
    <n v="16571.830000000002"/>
    <n v="2"/>
    <x v="2121"/>
    <x v="339"/>
    <n v="112"/>
    <x v="200"/>
    <m/>
    <m/>
    <s v="Amazon"/>
    <s v="Amazon"/>
    <n v="27872.98"/>
    <n v="91504159.730000004"/>
    <n v="91504159.730000004"/>
    <s v="Giza"/>
  </r>
  <r>
    <s v="ORD102122"/>
    <s v="Nike Air Max"/>
    <x v="1"/>
    <x v="1"/>
    <x v="1"/>
    <x v="1"/>
    <n v="4380.3900000000003"/>
    <n v="5"/>
    <x v="2122"/>
    <x v="37"/>
    <n v="260"/>
    <x v="97"/>
    <m/>
    <m/>
    <s v="Jumia"/>
    <s v="Jum"/>
    <n v="13290.4"/>
    <n v="91504159.730000004"/>
    <n v="91504159.730000004"/>
    <s v="Alexandria"/>
  </r>
  <r>
    <s v="ORD102123"/>
    <s v="Samsung Galaxy A14"/>
    <x v="0"/>
    <x v="0"/>
    <x v="1"/>
    <x v="1"/>
    <n v="8882.56"/>
    <n v="1"/>
    <x v="2123"/>
    <x v="137"/>
    <n v="833"/>
    <x v="106"/>
    <m/>
    <m/>
    <s v="Jumia"/>
    <s v="Jum"/>
    <n v="13290.4"/>
    <n v="92327183.770000085"/>
    <n v="92327183.770000085"/>
    <s v="Alexandria"/>
  </r>
  <r>
    <s v="ORD102124"/>
    <s v="Smartwatch FitPro"/>
    <x v="4"/>
    <x v="6"/>
    <x v="1"/>
    <x v="3"/>
    <n v="18711"/>
    <n v="3"/>
    <x v="2124"/>
    <x v="316"/>
    <n v="113"/>
    <x v="47"/>
    <m/>
    <m/>
    <s v="Jumia"/>
    <s v="Jum"/>
    <n v="3665.44"/>
    <n v="31420413.200000018"/>
    <n v="31420413.200000018"/>
    <s v="Dubai"/>
  </r>
  <r>
    <s v="ORD102125"/>
    <s v="Nike Air Max"/>
    <x v="1"/>
    <x v="1"/>
    <x v="0"/>
    <x v="4"/>
    <n v="15171.37"/>
    <n v="2"/>
    <x v="2125"/>
    <x v="70"/>
    <n v="3523"/>
    <x v="349"/>
    <m/>
    <m/>
    <s v="sq"/>
    <s v="sq"/>
    <n v="99349.3"/>
    <n v="91504159.730000004"/>
    <n v="91504159.730000004"/>
    <s v="Riyadh"/>
  </r>
  <r>
    <s v="ORD102126"/>
    <s v="Adidas Running Shoes"/>
    <x v="1"/>
    <x v="9"/>
    <x v="0"/>
    <x v="3"/>
    <n v="12713.62"/>
    <n v="3"/>
    <x v="2126"/>
    <x v="79"/>
    <n v="1844"/>
    <x v="34"/>
    <m/>
    <m/>
    <s v="sq"/>
    <s v="sq"/>
    <n v="3665.44"/>
    <n v="91504159.730000004"/>
    <n v="91504159.730000004"/>
    <s v="Dubai"/>
  </r>
  <r>
    <s v="ORD102127"/>
    <s v="Dell Inspiron 3501"/>
    <x v="3"/>
    <x v="8"/>
    <x v="2"/>
    <x v="1"/>
    <n v="4119.82"/>
    <n v="4"/>
    <x v="2127"/>
    <x v="373"/>
    <n v="3290"/>
    <x v="31"/>
    <m/>
    <m/>
    <s v="Amazon"/>
    <s v="Amazon"/>
    <n v="13290.4"/>
    <n v="57542997.559999913"/>
    <n v="57542997.559999913"/>
    <s v="Alexandria"/>
  </r>
  <r>
    <s v="ORD102128"/>
    <s v="Nike Air Max"/>
    <x v="1"/>
    <x v="1"/>
    <x v="0"/>
    <x v="5"/>
    <n v="2771.05"/>
    <n v="4"/>
    <x v="2128"/>
    <x v="0"/>
    <n v="4759"/>
    <x v="199"/>
    <m/>
    <m/>
    <s v="sq"/>
    <s v="sq"/>
    <n v="27872.98"/>
    <n v="91504159.730000004"/>
    <n v="91504159.730000004"/>
    <s v="Giza"/>
  </r>
  <r>
    <s v="ORD102129"/>
    <s v="Samsung Galaxy A14"/>
    <x v="0"/>
    <x v="0"/>
    <x v="2"/>
    <x v="3"/>
    <n v="19032.330000000002"/>
    <n v="4"/>
    <x v="2129"/>
    <x v="252"/>
    <n v="1076"/>
    <x v="173"/>
    <m/>
    <m/>
    <s v="Amazon"/>
    <s v="Amazon"/>
    <n v="3665.44"/>
    <n v="92327183.770000085"/>
    <n v="92327183.770000085"/>
    <s v="Dubai"/>
  </r>
  <r>
    <s v="ORD102130"/>
    <s v="Bluetooth Headset"/>
    <x v="2"/>
    <x v="2"/>
    <x v="0"/>
    <x v="5"/>
    <n v="10764.48"/>
    <n v="2"/>
    <x v="2130"/>
    <x v="76"/>
    <n v="145"/>
    <x v="285"/>
    <m/>
    <m/>
    <s v="sq"/>
    <s v="sq"/>
    <n v="27872.98"/>
    <n v="29200970.130000021"/>
    <n v="29200970.130000021"/>
    <s v="Giza"/>
  </r>
  <r>
    <s v="ORD102131"/>
    <s v="Adidas Running Shoes"/>
    <x v="1"/>
    <x v="9"/>
    <x v="0"/>
    <x v="1"/>
    <n v="1744.43"/>
    <n v="3"/>
    <x v="2131"/>
    <x v="389"/>
    <n v="798"/>
    <x v="294"/>
    <m/>
    <m/>
    <s v="sq"/>
    <s v="sq"/>
    <n v="13290.4"/>
    <n v="91504159.730000004"/>
    <n v="91504159.730000004"/>
    <s v="Alexandria"/>
  </r>
  <r>
    <s v="ORD102132"/>
    <s v="Bluetooth Headset"/>
    <x v="2"/>
    <x v="2"/>
    <x v="0"/>
    <x v="3"/>
    <n v="2406.1"/>
    <n v="4"/>
    <x v="2132"/>
    <x v="46"/>
    <n v="1182"/>
    <x v="301"/>
    <m/>
    <m/>
    <s v="sq"/>
    <s v="sq"/>
    <n v="3665.44"/>
    <n v="29200970.130000021"/>
    <n v="29200970.130000021"/>
    <s v="Dubai"/>
  </r>
  <r>
    <s v="ORD102133"/>
    <s v="Dell Inspiron 3501"/>
    <x v="3"/>
    <x v="8"/>
    <x v="0"/>
    <x v="2"/>
    <n v="5831.53"/>
    <n v="2"/>
    <x v="2133"/>
    <x v="19"/>
    <n v="3741"/>
    <x v="208"/>
    <m/>
    <m/>
    <s v="sq"/>
    <s v="sq"/>
    <n v="26648.76"/>
    <n v="57542997.559999913"/>
    <n v="57542997.559999913"/>
    <s v="Casablanca"/>
  </r>
  <r>
    <s v="ORD102134"/>
    <s v="Adidas Running Shoes"/>
    <x v="1"/>
    <x v="9"/>
    <x v="1"/>
    <x v="2"/>
    <n v="6527.12"/>
    <n v="5"/>
    <x v="2134"/>
    <x v="93"/>
    <n v="776"/>
    <x v="250"/>
    <m/>
    <m/>
    <s v="Jumia"/>
    <s v="Jum"/>
    <n v="26648.76"/>
    <n v="91504159.730000004"/>
    <n v="91504159.730000004"/>
    <s v="Casablanca"/>
  </r>
  <r>
    <s v="ORD102135"/>
    <s v="Xiaomi Redmi Note 12"/>
    <x v="0"/>
    <x v="7"/>
    <x v="0"/>
    <x v="4"/>
    <n v="8303.6"/>
    <n v="1"/>
    <x v="2135"/>
    <x v="135"/>
    <n v="1406"/>
    <x v="221"/>
    <m/>
    <m/>
    <s v="sq"/>
    <s v="sq"/>
    <n v="99349.3"/>
    <n v="92327183.770000085"/>
    <n v="92327183.770000085"/>
    <s v="Riyadh"/>
  </r>
  <r>
    <s v="ORD102136"/>
    <s v="Xiaomi Redmi Note 12"/>
    <x v="0"/>
    <x v="7"/>
    <x v="2"/>
    <x v="3"/>
    <n v="5154.5600000000004"/>
    <n v="4"/>
    <x v="2136"/>
    <x v="87"/>
    <n v="1499"/>
    <x v="166"/>
    <m/>
    <m/>
    <s v="Amazon"/>
    <s v="Amazon"/>
    <n v="3665.44"/>
    <n v="92327183.770000085"/>
    <n v="92327183.770000085"/>
    <s v="Dubai"/>
  </r>
  <r>
    <s v="ORD102137"/>
    <s v="T-shirt Cotton"/>
    <x v="1"/>
    <x v="5"/>
    <x v="2"/>
    <x v="2"/>
    <n v="3348.4"/>
    <n v="2"/>
    <x v="2137"/>
    <x v="319"/>
    <n v="522"/>
    <x v="139"/>
    <m/>
    <m/>
    <s v="Amazon"/>
    <s v="Amazon"/>
    <n v="26648.76"/>
    <n v="91504159.730000004"/>
    <n v="91504159.730000004"/>
    <s v="Casablanca"/>
  </r>
  <r>
    <s v="ORD102138"/>
    <s v="Nike Air Max"/>
    <x v="1"/>
    <x v="1"/>
    <x v="1"/>
    <x v="4"/>
    <n v="19887.23"/>
    <n v="2"/>
    <x v="2138"/>
    <x v="134"/>
    <n v="332"/>
    <x v="266"/>
    <m/>
    <m/>
    <s v="Jumia"/>
    <s v="Jum"/>
    <n v="99349.3"/>
    <n v="91504159.730000004"/>
    <n v="91504159.730000004"/>
    <s v="Riyadh"/>
  </r>
  <r>
    <s v="ORD102139"/>
    <s v="iPhone 13"/>
    <x v="0"/>
    <x v="4"/>
    <x v="2"/>
    <x v="1"/>
    <n v="18917.669999999998"/>
    <n v="5"/>
    <x v="2139"/>
    <x v="131"/>
    <n v="4818"/>
    <x v="157"/>
    <m/>
    <m/>
    <s v="Amazon"/>
    <s v="Amazon"/>
    <n v="13290.4"/>
    <n v="92327183.770000085"/>
    <n v="92327183.770000085"/>
    <s v="Alexandria"/>
  </r>
  <r>
    <s v="ORD102140"/>
    <s v="Smartwatch FitPro"/>
    <x v="4"/>
    <x v="6"/>
    <x v="1"/>
    <x v="1"/>
    <n v="14478.64"/>
    <n v="3"/>
    <x v="2140"/>
    <x v="2"/>
    <n v="171"/>
    <x v="181"/>
    <m/>
    <m/>
    <s v="Jumia"/>
    <s v="Jum"/>
    <n v="13290.4"/>
    <n v="31420413.200000018"/>
    <n v="31420413.200000018"/>
    <s v="Alexandria"/>
  </r>
  <r>
    <s v="ORD102141"/>
    <s v="Smartwatch FitPro"/>
    <x v="4"/>
    <x v="6"/>
    <x v="0"/>
    <x v="1"/>
    <n v="2722.05"/>
    <n v="1"/>
    <x v="2141"/>
    <x v="360"/>
    <n v="754"/>
    <x v="105"/>
    <m/>
    <m/>
    <s v="sq"/>
    <s v="sq"/>
    <n v="13290.4"/>
    <n v="31420413.200000018"/>
    <n v="31420413.200000018"/>
    <s v="Alexandria"/>
  </r>
  <r>
    <s v="ORD102142"/>
    <s v="Smartwatch FitPro"/>
    <x v="4"/>
    <x v="6"/>
    <x v="2"/>
    <x v="4"/>
    <n v="2591.86"/>
    <n v="3"/>
    <x v="2142"/>
    <x v="157"/>
    <n v="980"/>
    <x v="111"/>
    <m/>
    <m/>
    <s v="Amazon"/>
    <s v="Amazon"/>
    <n v="99349.3"/>
    <n v="31420413.200000018"/>
    <n v="31420413.200000018"/>
    <s v="Riyadh"/>
  </r>
  <r>
    <s v="ORD102143"/>
    <s v="Xiaomi Redmi Note 12"/>
    <x v="0"/>
    <x v="7"/>
    <x v="2"/>
    <x v="0"/>
    <n v="18845.91"/>
    <n v="3"/>
    <x v="2143"/>
    <x v="81"/>
    <n v="4037"/>
    <x v="338"/>
    <m/>
    <m/>
    <s v="Amazon"/>
    <s v="Amazon"/>
    <n v="16284.02"/>
    <n v="92327183.770000085"/>
    <n v="92327183.770000085"/>
    <s v="Cairo"/>
  </r>
  <r>
    <s v="ORD102144"/>
    <s v="T-shirt Cotton"/>
    <x v="1"/>
    <x v="5"/>
    <x v="1"/>
    <x v="0"/>
    <n v="18340.3"/>
    <n v="1"/>
    <x v="2144"/>
    <x v="216"/>
    <n v="1188"/>
    <x v="357"/>
    <m/>
    <m/>
    <s v="Jumia"/>
    <s v="Jum"/>
    <n v="16284.02"/>
    <n v="91504159.730000004"/>
    <n v="91504159.730000004"/>
    <s v="Cairo"/>
  </r>
  <r>
    <s v="ORD102145"/>
    <s v="HP Pavilion Laptop"/>
    <x v="3"/>
    <x v="3"/>
    <x v="0"/>
    <x v="0"/>
    <n v="695.47"/>
    <n v="3"/>
    <x v="2145"/>
    <x v="58"/>
    <n v="3594"/>
    <x v="163"/>
    <m/>
    <m/>
    <s v="sq"/>
    <s v="sq"/>
    <n v="16284.02"/>
    <n v="57542997.559999913"/>
    <n v="57542997.559999913"/>
    <s v="Cairo"/>
  </r>
  <r>
    <s v="ORD102146"/>
    <s v="Xiaomi Redmi Note 12"/>
    <x v="0"/>
    <x v="7"/>
    <x v="2"/>
    <x v="1"/>
    <n v="16979.009999999998"/>
    <n v="1"/>
    <x v="2146"/>
    <x v="397"/>
    <n v="1383"/>
    <x v="165"/>
    <m/>
    <m/>
    <s v="Amazon"/>
    <s v="Amazon"/>
    <n v="13290.4"/>
    <n v="92327183.770000085"/>
    <n v="92327183.770000085"/>
    <s v="Alexandria"/>
  </r>
  <r>
    <s v="ORD102147"/>
    <s v="T-shirt Cotton"/>
    <x v="1"/>
    <x v="5"/>
    <x v="1"/>
    <x v="4"/>
    <n v="9726.7999999999993"/>
    <n v="5"/>
    <x v="2147"/>
    <x v="335"/>
    <n v="3218"/>
    <x v="223"/>
    <m/>
    <m/>
    <s v="Jumia"/>
    <s v="Jum"/>
    <n v="99349.3"/>
    <n v="91504159.730000004"/>
    <n v="91504159.730000004"/>
    <s v="Riyadh"/>
  </r>
  <r>
    <s v="ORD102148"/>
    <s v="Dell Inspiron 3501"/>
    <x v="3"/>
    <x v="8"/>
    <x v="0"/>
    <x v="1"/>
    <n v="14610.09"/>
    <n v="3"/>
    <x v="2148"/>
    <x v="398"/>
    <n v="609"/>
    <x v="94"/>
    <m/>
    <m/>
    <s v="sq"/>
    <s v="sq"/>
    <n v="13290.4"/>
    <n v="57542997.559999913"/>
    <n v="57542997.559999913"/>
    <s v="Alexandria"/>
  </r>
  <r>
    <s v="ORD102149"/>
    <s v="iPhone 13"/>
    <x v="0"/>
    <x v="4"/>
    <x v="1"/>
    <x v="1"/>
    <n v="15535.94"/>
    <n v="2"/>
    <x v="2149"/>
    <x v="284"/>
    <n v="4291"/>
    <x v="174"/>
    <m/>
    <m/>
    <s v="Jumia"/>
    <s v="Jum"/>
    <n v="13290.4"/>
    <n v="92327183.770000085"/>
    <n v="92327183.770000085"/>
    <s v="Alexandria"/>
  </r>
  <r>
    <s v="ORD102150"/>
    <s v="Nike Air Max"/>
    <x v="1"/>
    <x v="1"/>
    <x v="1"/>
    <x v="3"/>
    <n v="17153.45"/>
    <n v="3"/>
    <x v="2150"/>
    <x v="277"/>
    <n v="691"/>
    <x v="33"/>
    <m/>
    <m/>
    <s v="Jumia"/>
    <s v="Jum"/>
    <n v="3665.44"/>
    <n v="91504159.730000004"/>
    <n v="91504159.730000004"/>
    <s v="Dubai"/>
  </r>
  <r>
    <s v="ORD102151"/>
    <s v="Nike Air Max"/>
    <x v="1"/>
    <x v="1"/>
    <x v="2"/>
    <x v="3"/>
    <n v="351.54"/>
    <n v="4"/>
    <x v="2151"/>
    <x v="177"/>
    <n v="1375"/>
    <x v="163"/>
    <m/>
    <m/>
    <s v="Amazon"/>
    <s v="Amazon"/>
    <n v="3665.44"/>
    <n v="91504159.730000004"/>
    <n v="91504159.730000004"/>
    <s v="Dubai"/>
  </r>
  <r>
    <s v="ORD102152"/>
    <s v="iPhone 13"/>
    <x v="0"/>
    <x v="4"/>
    <x v="0"/>
    <x v="4"/>
    <n v="12044.39"/>
    <n v="3"/>
    <x v="2152"/>
    <x v="11"/>
    <n v="3545"/>
    <x v="10"/>
    <m/>
    <m/>
    <s v="sq"/>
    <s v="sq"/>
    <n v="99349.3"/>
    <n v="92327183.770000085"/>
    <n v="92327183.770000085"/>
    <s v="Riyadh"/>
  </r>
  <r>
    <s v="ORD102153"/>
    <s v="Xiaomi Redmi Note 12"/>
    <x v="0"/>
    <x v="7"/>
    <x v="2"/>
    <x v="4"/>
    <n v="11506.25"/>
    <n v="5"/>
    <x v="2153"/>
    <x v="326"/>
    <n v="731"/>
    <x v="24"/>
    <m/>
    <m/>
    <s v="Amazon"/>
    <s v="Amazon"/>
    <n v="99349.3"/>
    <n v="92327183.770000085"/>
    <n v="92327183.770000085"/>
    <s v="Riyadh"/>
  </r>
  <r>
    <s v="ORD102154"/>
    <s v="T-shirt Cotton"/>
    <x v="1"/>
    <x v="5"/>
    <x v="0"/>
    <x v="0"/>
    <n v="5061.16"/>
    <n v="3"/>
    <x v="2154"/>
    <x v="142"/>
    <n v="979"/>
    <x v="239"/>
    <m/>
    <m/>
    <s v="sq"/>
    <s v="sq"/>
    <n v="16284.02"/>
    <n v="91504159.730000004"/>
    <n v="91504159.730000004"/>
    <s v="Cairo"/>
  </r>
  <r>
    <s v="ORD102155"/>
    <s v="Bluetooth Headset"/>
    <x v="2"/>
    <x v="2"/>
    <x v="2"/>
    <x v="0"/>
    <n v="12586.47"/>
    <n v="4"/>
    <x v="2155"/>
    <x v="254"/>
    <n v="1853"/>
    <x v="303"/>
    <m/>
    <m/>
    <s v="Amazon"/>
    <s v="Amazon"/>
    <n v="16284.02"/>
    <n v="29200970.130000021"/>
    <n v="29200970.130000021"/>
    <s v="Cairo"/>
  </r>
  <r>
    <s v="ORD102156"/>
    <s v="Samsung Galaxy A14"/>
    <x v="0"/>
    <x v="0"/>
    <x v="0"/>
    <x v="1"/>
    <n v="15163.31"/>
    <n v="4"/>
    <x v="2156"/>
    <x v="285"/>
    <n v="2866"/>
    <x v="174"/>
    <m/>
    <m/>
    <s v="sq"/>
    <s v="sq"/>
    <n v="13290.4"/>
    <n v="92327183.770000085"/>
    <n v="92327183.770000085"/>
    <s v="Alexandria"/>
  </r>
  <r>
    <s v="ORD102157"/>
    <s v="Nike Air Max"/>
    <x v="1"/>
    <x v="1"/>
    <x v="1"/>
    <x v="4"/>
    <n v="1068.26"/>
    <n v="2"/>
    <x v="2157"/>
    <x v="323"/>
    <n v="3153"/>
    <x v="61"/>
    <m/>
    <m/>
    <s v="Jumia"/>
    <s v="Jum"/>
    <n v="99349.3"/>
    <n v="91504159.730000004"/>
    <n v="91504159.730000004"/>
    <s v="Riyadh"/>
  </r>
  <r>
    <s v="ORD102158"/>
    <s v="Smartwatch FitPro"/>
    <x v="4"/>
    <x v="6"/>
    <x v="2"/>
    <x v="1"/>
    <n v="6410.01"/>
    <n v="3"/>
    <x v="2158"/>
    <x v="133"/>
    <n v="1037"/>
    <x v="281"/>
    <m/>
    <m/>
    <s v="Amazon"/>
    <s v="Amazon"/>
    <n v="13290.4"/>
    <n v="31420413.200000018"/>
    <n v="31420413.200000018"/>
    <s v="Alexandria"/>
  </r>
  <r>
    <s v="ORD102159"/>
    <s v="Samsung Galaxy A14"/>
    <x v="0"/>
    <x v="0"/>
    <x v="0"/>
    <x v="5"/>
    <n v="19218.150000000001"/>
    <n v="3"/>
    <x v="2159"/>
    <x v="278"/>
    <n v="1713"/>
    <x v="1"/>
    <m/>
    <m/>
    <s v="sq"/>
    <s v="sq"/>
    <n v="27872.98"/>
    <n v="92327183.770000085"/>
    <n v="92327183.770000085"/>
    <s v="Giza"/>
  </r>
  <r>
    <s v="ORD102160"/>
    <s v="Smartwatch FitPro"/>
    <x v="4"/>
    <x v="6"/>
    <x v="2"/>
    <x v="2"/>
    <n v="4760.66"/>
    <n v="2"/>
    <x v="2160"/>
    <x v="242"/>
    <n v="2093"/>
    <x v="41"/>
    <m/>
    <m/>
    <s v="Amazon"/>
    <s v="Amazon"/>
    <n v="26648.76"/>
    <n v="31420413.200000018"/>
    <n v="31420413.200000018"/>
    <s v="Casablanca"/>
  </r>
  <r>
    <s v="ORD102161"/>
    <s v="Smartwatch FitPro"/>
    <x v="4"/>
    <x v="6"/>
    <x v="1"/>
    <x v="4"/>
    <n v="9305.85"/>
    <n v="2"/>
    <x v="2161"/>
    <x v="242"/>
    <n v="3701"/>
    <x v="329"/>
    <m/>
    <m/>
    <s v="Jumia"/>
    <s v="Jum"/>
    <n v="99349.3"/>
    <n v="31420413.200000018"/>
    <n v="31420413.200000018"/>
    <s v="Riyadh"/>
  </r>
  <r>
    <s v="ORD102162"/>
    <s v="Xiaomi Redmi Note 12"/>
    <x v="0"/>
    <x v="7"/>
    <x v="0"/>
    <x v="3"/>
    <n v="19345.25"/>
    <n v="2"/>
    <x v="2162"/>
    <x v="87"/>
    <n v="4599"/>
    <x v="165"/>
    <m/>
    <m/>
    <s v="sq"/>
    <s v="sq"/>
    <n v="3665.44"/>
    <n v="92327183.770000085"/>
    <n v="92327183.770000085"/>
    <s v="Dubai"/>
  </r>
  <r>
    <s v="ORD102163"/>
    <s v="Adidas Running Shoes"/>
    <x v="1"/>
    <x v="9"/>
    <x v="0"/>
    <x v="1"/>
    <n v="4950.42"/>
    <n v="3"/>
    <x v="2163"/>
    <x v="242"/>
    <n v="3079"/>
    <x v="66"/>
    <m/>
    <m/>
    <s v="sq"/>
    <s v="sq"/>
    <n v="13290.4"/>
    <n v="91504159.730000004"/>
    <n v="91504159.730000004"/>
    <s v="Alexandria"/>
  </r>
  <r>
    <s v="ORD102164"/>
    <s v="Xiaomi Redmi Note 12"/>
    <x v="0"/>
    <x v="7"/>
    <x v="1"/>
    <x v="2"/>
    <n v="14301.63"/>
    <n v="3"/>
    <x v="2164"/>
    <x v="62"/>
    <n v="4781"/>
    <x v="295"/>
    <m/>
    <m/>
    <s v="Jumia"/>
    <s v="Jum"/>
    <n v="26648.76"/>
    <n v="92327183.770000085"/>
    <n v="92327183.770000085"/>
    <s v="Casablanca"/>
  </r>
  <r>
    <s v="ORD102165"/>
    <s v="T-shirt Cotton"/>
    <x v="1"/>
    <x v="5"/>
    <x v="1"/>
    <x v="5"/>
    <n v="2676.13"/>
    <n v="4"/>
    <x v="2165"/>
    <x v="21"/>
    <n v="1868"/>
    <x v="0"/>
    <m/>
    <m/>
    <s v="Jumia"/>
    <s v="Jum"/>
    <n v="27872.98"/>
    <n v="91504159.730000004"/>
    <n v="91504159.730000004"/>
    <s v="Giza"/>
  </r>
  <r>
    <s v="ORD102166"/>
    <s v="Samsung Galaxy A14"/>
    <x v="0"/>
    <x v="0"/>
    <x v="0"/>
    <x v="2"/>
    <n v="16254.45"/>
    <n v="1"/>
    <x v="2166"/>
    <x v="318"/>
    <n v="4488"/>
    <x v="295"/>
    <m/>
    <m/>
    <s v="sq"/>
    <s v="sq"/>
    <n v="26648.76"/>
    <n v="92327183.770000085"/>
    <n v="92327183.770000085"/>
    <s v="Casablanca"/>
  </r>
  <r>
    <s v="ORD102167"/>
    <s v="Xiaomi Redmi Note 12"/>
    <x v="0"/>
    <x v="7"/>
    <x v="0"/>
    <x v="5"/>
    <n v="15237.71"/>
    <n v="5"/>
    <x v="2167"/>
    <x v="22"/>
    <n v="337"/>
    <x v="138"/>
    <m/>
    <m/>
    <s v="sq"/>
    <s v="sq"/>
    <n v="27872.98"/>
    <n v="92327183.770000085"/>
    <n v="92327183.770000085"/>
    <s v="Giza"/>
  </r>
  <r>
    <s v="ORD102168"/>
    <s v="Bluetooth Headset"/>
    <x v="2"/>
    <x v="2"/>
    <x v="0"/>
    <x v="2"/>
    <n v="7679.23"/>
    <n v="2"/>
    <x v="2168"/>
    <x v="247"/>
    <n v="2005"/>
    <x v="331"/>
    <m/>
    <m/>
    <s v="sq"/>
    <s v="sq"/>
    <n v="26648.76"/>
    <n v="29200970.130000021"/>
    <n v="29200970.130000021"/>
    <s v="Casablanca"/>
  </r>
  <r>
    <s v="ORD102169"/>
    <s v="iPhone 13"/>
    <x v="0"/>
    <x v="4"/>
    <x v="2"/>
    <x v="4"/>
    <n v="9462.2199999999993"/>
    <n v="2"/>
    <x v="2169"/>
    <x v="7"/>
    <n v="4384"/>
    <x v="204"/>
    <m/>
    <m/>
    <s v="Amazon"/>
    <s v="Amazon"/>
    <n v="99349.3"/>
    <n v="92327183.770000085"/>
    <n v="92327183.770000085"/>
    <s v="Riyadh"/>
  </r>
  <r>
    <s v="ORD102170"/>
    <s v="Xiaomi Redmi Note 12"/>
    <x v="0"/>
    <x v="7"/>
    <x v="0"/>
    <x v="1"/>
    <n v="12015.55"/>
    <n v="5"/>
    <x v="2170"/>
    <x v="308"/>
    <n v="4206"/>
    <x v="279"/>
    <m/>
    <m/>
    <s v="sq"/>
    <s v="sq"/>
    <n v="13290.4"/>
    <n v="92327183.770000085"/>
    <n v="92327183.770000085"/>
    <s v="Alexandria"/>
  </r>
  <r>
    <s v="ORD102171"/>
    <s v="Nike Air Max"/>
    <x v="1"/>
    <x v="1"/>
    <x v="0"/>
    <x v="0"/>
    <n v="19833.419999999998"/>
    <n v="2"/>
    <x v="2171"/>
    <x v="311"/>
    <n v="1337"/>
    <x v="150"/>
    <m/>
    <m/>
    <s v="sq"/>
    <s v="sq"/>
    <n v="16284.02"/>
    <n v="91504159.730000004"/>
    <n v="91504159.730000004"/>
    <s v="Cairo"/>
  </r>
  <r>
    <s v="ORD102172"/>
    <s v="Adidas Running Shoes"/>
    <x v="1"/>
    <x v="9"/>
    <x v="0"/>
    <x v="2"/>
    <n v="19279.7"/>
    <n v="5"/>
    <x v="2172"/>
    <x v="127"/>
    <n v="493"/>
    <x v="203"/>
    <m/>
    <m/>
    <s v="sq"/>
    <s v="sq"/>
    <n v="26648.76"/>
    <n v="91504159.730000004"/>
    <n v="91504159.730000004"/>
    <s v="Casablanca"/>
  </r>
  <r>
    <s v="ORD102173"/>
    <s v="Adidas Running Shoes"/>
    <x v="1"/>
    <x v="9"/>
    <x v="1"/>
    <x v="5"/>
    <n v="17416.55"/>
    <n v="1"/>
    <x v="2173"/>
    <x v="181"/>
    <n v="1707"/>
    <x v="274"/>
    <m/>
    <m/>
    <s v="Jumia"/>
    <s v="Jum"/>
    <n v="27872.98"/>
    <n v="91504159.730000004"/>
    <n v="91504159.730000004"/>
    <s v="Giza"/>
  </r>
  <r>
    <s v="ORD102174"/>
    <s v="Nike Air Max"/>
    <x v="1"/>
    <x v="1"/>
    <x v="2"/>
    <x v="1"/>
    <n v="10305.219999999999"/>
    <n v="5"/>
    <x v="2174"/>
    <x v="234"/>
    <n v="3132"/>
    <x v="15"/>
    <m/>
    <m/>
    <s v="Amazon"/>
    <s v="Amazon"/>
    <n v="13290.4"/>
    <n v="91504159.730000004"/>
    <n v="91504159.730000004"/>
    <s v="Alexandria"/>
  </r>
  <r>
    <s v="ORD102175"/>
    <s v="Adidas Running Shoes"/>
    <x v="1"/>
    <x v="9"/>
    <x v="2"/>
    <x v="3"/>
    <n v="12943.39"/>
    <n v="2"/>
    <x v="2175"/>
    <x v="199"/>
    <n v="3816"/>
    <x v="146"/>
    <m/>
    <m/>
    <s v="Amazon"/>
    <s v="Amazon"/>
    <n v="3665.44"/>
    <n v="91504159.730000004"/>
    <n v="91504159.730000004"/>
    <s v="Dubai"/>
  </r>
  <r>
    <s v="ORD102176"/>
    <s v="Adidas Running Shoes"/>
    <x v="1"/>
    <x v="9"/>
    <x v="2"/>
    <x v="5"/>
    <n v="16447.560000000001"/>
    <n v="3"/>
    <x v="2176"/>
    <x v="359"/>
    <n v="3273"/>
    <x v="13"/>
    <m/>
    <m/>
    <s v="Amazon"/>
    <s v="Amazon"/>
    <n v="27872.98"/>
    <n v="91504159.730000004"/>
    <n v="91504159.730000004"/>
    <s v="Giza"/>
  </r>
  <r>
    <s v="ORD102177"/>
    <s v="Smartwatch FitPro"/>
    <x v="4"/>
    <x v="6"/>
    <x v="2"/>
    <x v="5"/>
    <n v="8935.06"/>
    <n v="1"/>
    <x v="2177"/>
    <x v="51"/>
    <n v="1638"/>
    <x v="46"/>
    <m/>
    <m/>
    <s v="Amazon"/>
    <s v="Amazon"/>
    <n v="27872.98"/>
    <n v="31420413.200000018"/>
    <n v="31420413.200000018"/>
    <s v="Giza"/>
  </r>
  <r>
    <s v="ORD102178"/>
    <s v="T-shirt Cotton"/>
    <x v="1"/>
    <x v="5"/>
    <x v="2"/>
    <x v="3"/>
    <n v="6885.87"/>
    <n v="2"/>
    <x v="2178"/>
    <x v="245"/>
    <n v="4306"/>
    <x v="229"/>
    <m/>
    <m/>
    <s v="Amazon"/>
    <s v="Amazon"/>
    <n v="3665.44"/>
    <n v="91504159.730000004"/>
    <n v="91504159.730000004"/>
    <s v="Dubai"/>
  </r>
  <r>
    <s v="ORD102179"/>
    <s v="Samsung Galaxy A14"/>
    <x v="0"/>
    <x v="0"/>
    <x v="2"/>
    <x v="5"/>
    <n v="17053.259999999998"/>
    <n v="4"/>
    <x v="2179"/>
    <x v="218"/>
    <n v="1952"/>
    <x v="184"/>
    <m/>
    <m/>
    <s v="Amazon"/>
    <s v="Amazon"/>
    <n v="27872.98"/>
    <n v="92327183.770000085"/>
    <n v="92327183.770000085"/>
    <s v="Giza"/>
  </r>
  <r>
    <s v="ORD102180"/>
    <s v="iPhone 13"/>
    <x v="0"/>
    <x v="4"/>
    <x v="2"/>
    <x v="1"/>
    <n v="14940.38"/>
    <n v="3"/>
    <x v="2180"/>
    <x v="338"/>
    <n v="1346"/>
    <x v="110"/>
    <m/>
    <m/>
    <s v="Amazon"/>
    <s v="Amazon"/>
    <n v="13290.4"/>
    <n v="92327183.770000085"/>
    <n v="92327183.770000085"/>
    <s v="Alexandria"/>
  </r>
  <r>
    <s v="ORD102181"/>
    <s v="Dell Inspiron 3501"/>
    <x v="3"/>
    <x v="8"/>
    <x v="0"/>
    <x v="3"/>
    <n v="3913.16"/>
    <n v="4"/>
    <x v="2181"/>
    <x v="279"/>
    <n v="147"/>
    <x v="335"/>
    <m/>
    <m/>
    <s v="sq"/>
    <s v="sq"/>
    <n v="3665.44"/>
    <n v="57542997.559999913"/>
    <n v="57542997.559999913"/>
    <s v="Dubai"/>
  </r>
  <r>
    <s v="ORD102182"/>
    <s v="Smartwatch FitPro"/>
    <x v="4"/>
    <x v="6"/>
    <x v="0"/>
    <x v="1"/>
    <n v="11881.16"/>
    <n v="2"/>
    <x v="2182"/>
    <x v="190"/>
    <n v="3662"/>
    <x v="140"/>
    <m/>
    <m/>
    <s v="sq"/>
    <s v="sq"/>
    <n v="13290.4"/>
    <n v="31420413.200000018"/>
    <n v="31420413.200000018"/>
    <s v="Alexandria"/>
  </r>
  <r>
    <s v="ORD102183"/>
    <s v="Bluetooth Headset"/>
    <x v="2"/>
    <x v="2"/>
    <x v="1"/>
    <x v="4"/>
    <n v="17128.009999999998"/>
    <n v="5"/>
    <x v="2183"/>
    <x v="50"/>
    <n v="3070"/>
    <x v="115"/>
    <m/>
    <m/>
    <s v="Jumia"/>
    <s v="Jum"/>
    <n v="99349.3"/>
    <n v="29200970.130000021"/>
    <n v="29200970.130000021"/>
    <s v="Riyadh"/>
  </r>
  <r>
    <s v="ORD102184"/>
    <s v="Adidas Running Shoes"/>
    <x v="1"/>
    <x v="9"/>
    <x v="2"/>
    <x v="5"/>
    <n v="6866.28"/>
    <n v="1"/>
    <x v="2184"/>
    <x v="281"/>
    <n v="4600"/>
    <x v="19"/>
    <m/>
    <m/>
    <s v="Amazon"/>
    <s v="Amazon"/>
    <n v="27872.98"/>
    <n v="91504159.730000004"/>
    <n v="91504159.730000004"/>
    <s v="Giza"/>
  </r>
  <r>
    <s v="ORD102185"/>
    <s v="Nike Air Max"/>
    <x v="1"/>
    <x v="1"/>
    <x v="2"/>
    <x v="3"/>
    <n v="10607.38"/>
    <n v="4"/>
    <x v="2185"/>
    <x v="116"/>
    <n v="3539"/>
    <x v="260"/>
    <m/>
    <m/>
    <s v="Amazon"/>
    <s v="Amazon"/>
    <n v="3665.44"/>
    <n v="91504159.730000004"/>
    <n v="91504159.730000004"/>
    <s v="Dubai"/>
  </r>
  <r>
    <s v="ORD102186"/>
    <s v="T-shirt Cotton"/>
    <x v="1"/>
    <x v="5"/>
    <x v="1"/>
    <x v="4"/>
    <n v="10246.700000000001"/>
    <n v="4"/>
    <x v="2186"/>
    <x v="192"/>
    <n v="2117"/>
    <x v="68"/>
    <m/>
    <m/>
    <s v="Jumia"/>
    <s v="Jum"/>
    <n v="99349.3"/>
    <n v="91504159.730000004"/>
    <n v="91504159.730000004"/>
    <s v="Riyadh"/>
  </r>
  <r>
    <s v="ORD102187"/>
    <s v="T-shirt Cotton"/>
    <x v="1"/>
    <x v="5"/>
    <x v="1"/>
    <x v="5"/>
    <n v="13481.58"/>
    <n v="2"/>
    <x v="2187"/>
    <x v="13"/>
    <n v="3119"/>
    <x v="30"/>
    <m/>
    <m/>
    <s v="Jumia"/>
    <s v="Jum"/>
    <n v="27872.98"/>
    <n v="91504159.730000004"/>
    <n v="91504159.730000004"/>
    <s v="Giza"/>
  </r>
  <r>
    <s v="ORD102188"/>
    <s v="T-shirt Cotton"/>
    <x v="1"/>
    <x v="5"/>
    <x v="2"/>
    <x v="2"/>
    <n v="2651.58"/>
    <n v="4"/>
    <x v="2188"/>
    <x v="105"/>
    <n v="2773"/>
    <x v="260"/>
    <m/>
    <m/>
    <s v="Amazon"/>
    <s v="Amazon"/>
    <n v="26648.76"/>
    <n v="91504159.730000004"/>
    <n v="91504159.730000004"/>
    <s v="Casablanca"/>
  </r>
  <r>
    <s v="ORD102189"/>
    <s v="T-shirt Cotton"/>
    <x v="1"/>
    <x v="5"/>
    <x v="2"/>
    <x v="0"/>
    <n v="10373.77"/>
    <n v="3"/>
    <x v="2189"/>
    <x v="240"/>
    <n v="2156"/>
    <x v="35"/>
    <m/>
    <m/>
    <s v="Amazon"/>
    <s v="Amazon"/>
    <n v="16284.02"/>
    <n v="91504159.730000004"/>
    <n v="91504159.730000004"/>
    <s v="Cairo"/>
  </r>
  <r>
    <s v="ORD102190"/>
    <s v="Nike Air Max"/>
    <x v="1"/>
    <x v="1"/>
    <x v="2"/>
    <x v="2"/>
    <n v="2482.2600000000002"/>
    <n v="1"/>
    <x v="2190"/>
    <x v="185"/>
    <n v="3162"/>
    <x v="174"/>
    <m/>
    <m/>
    <s v="Amazon"/>
    <s v="Amazon"/>
    <n v="26648.76"/>
    <n v="91504159.730000004"/>
    <n v="91504159.730000004"/>
    <s v="Casablanca"/>
  </r>
  <r>
    <s v="ORD102191"/>
    <s v="T-shirt Cotton"/>
    <x v="1"/>
    <x v="5"/>
    <x v="0"/>
    <x v="2"/>
    <n v="12867.55"/>
    <n v="1"/>
    <x v="2191"/>
    <x v="231"/>
    <n v="4270"/>
    <x v="60"/>
    <m/>
    <m/>
    <s v="sq"/>
    <s v="sq"/>
    <n v="26648.76"/>
    <n v="91504159.730000004"/>
    <n v="91504159.730000004"/>
    <s v="Casablanca"/>
  </r>
  <r>
    <s v="ORD102192"/>
    <s v="iPhone 13"/>
    <x v="0"/>
    <x v="4"/>
    <x v="1"/>
    <x v="0"/>
    <n v="12628.17"/>
    <n v="1"/>
    <x v="2192"/>
    <x v="6"/>
    <n v="487"/>
    <x v="101"/>
    <m/>
    <m/>
    <s v="Jumia"/>
    <s v="Jum"/>
    <n v="16284.02"/>
    <n v="92327183.770000085"/>
    <n v="92327183.770000085"/>
    <s v="Cairo"/>
  </r>
  <r>
    <s v="ORD102193"/>
    <s v="Nike Air Max"/>
    <x v="1"/>
    <x v="1"/>
    <x v="2"/>
    <x v="2"/>
    <n v="349.72"/>
    <n v="3"/>
    <x v="2193"/>
    <x v="185"/>
    <n v="2711"/>
    <x v="192"/>
    <m/>
    <m/>
    <s v="Amazon"/>
    <s v="Amazon"/>
    <n v="26648.76"/>
    <n v="91504159.730000004"/>
    <n v="91504159.730000004"/>
    <s v="Casablanca"/>
  </r>
  <r>
    <s v="ORD102194"/>
    <s v="Xiaomi Redmi Note 12"/>
    <x v="0"/>
    <x v="7"/>
    <x v="1"/>
    <x v="1"/>
    <n v="14925.19"/>
    <n v="3"/>
    <x v="2194"/>
    <x v="43"/>
    <n v="4807"/>
    <x v="29"/>
    <m/>
    <m/>
    <s v="Jumia"/>
    <s v="Jum"/>
    <n v="13290.4"/>
    <n v="92327183.770000085"/>
    <n v="92327183.770000085"/>
    <s v="Alexandria"/>
  </r>
  <r>
    <s v="ORD102195"/>
    <s v="Xiaomi Redmi Note 12"/>
    <x v="0"/>
    <x v="7"/>
    <x v="2"/>
    <x v="2"/>
    <n v="11877.74"/>
    <n v="3"/>
    <x v="2195"/>
    <x v="298"/>
    <n v="4782"/>
    <x v="343"/>
    <m/>
    <m/>
    <s v="Amazon"/>
    <s v="Amazon"/>
    <n v="26648.76"/>
    <n v="92327183.770000085"/>
    <n v="92327183.770000085"/>
    <s v="Casablanca"/>
  </r>
  <r>
    <s v="ORD102196"/>
    <s v="HP Pavilion Laptop"/>
    <x v="3"/>
    <x v="3"/>
    <x v="2"/>
    <x v="5"/>
    <n v="4087.13"/>
    <n v="1"/>
    <x v="2196"/>
    <x v="227"/>
    <n v="4063"/>
    <x v="194"/>
    <m/>
    <m/>
    <s v="Amazon"/>
    <s v="Amazon"/>
    <n v="27872.98"/>
    <n v="57542997.559999913"/>
    <n v="57542997.559999913"/>
    <s v="Giza"/>
  </r>
  <r>
    <s v="ORD102197"/>
    <s v="iPhone 13"/>
    <x v="0"/>
    <x v="4"/>
    <x v="0"/>
    <x v="2"/>
    <n v="18538.89"/>
    <n v="3"/>
    <x v="2197"/>
    <x v="120"/>
    <n v="1807"/>
    <x v="219"/>
    <m/>
    <m/>
    <s v="sq"/>
    <s v="sq"/>
    <n v="26648.76"/>
    <n v="92327183.770000085"/>
    <n v="92327183.770000085"/>
    <s v="Casablanca"/>
  </r>
  <r>
    <s v="ORD102198"/>
    <s v="T-shirt Cotton"/>
    <x v="1"/>
    <x v="5"/>
    <x v="0"/>
    <x v="4"/>
    <n v="4149.0200000000004"/>
    <n v="2"/>
    <x v="2198"/>
    <x v="64"/>
    <n v="2097"/>
    <x v="214"/>
    <m/>
    <m/>
    <s v="sq"/>
    <s v="sq"/>
    <n v="99349.3"/>
    <n v="91504159.730000004"/>
    <n v="91504159.730000004"/>
    <s v="Riyadh"/>
  </r>
  <r>
    <s v="ORD102199"/>
    <s v="Nike Air Max"/>
    <x v="1"/>
    <x v="1"/>
    <x v="1"/>
    <x v="0"/>
    <n v="15705.5"/>
    <n v="5"/>
    <x v="2199"/>
    <x v="70"/>
    <n v="2445"/>
    <x v="280"/>
    <m/>
    <m/>
    <s v="Jumia"/>
    <s v="Jum"/>
    <n v="16284.02"/>
    <n v="91504159.730000004"/>
    <n v="91504159.730000004"/>
    <s v="Cairo"/>
  </r>
  <r>
    <s v="ORD102200"/>
    <s v="Adidas Running Shoes"/>
    <x v="1"/>
    <x v="9"/>
    <x v="0"/>
    <x v="1"/>
    <n v="17281.849999999999"/>
    <n v="5"/>
    <x v="2200"/>
    <x v="314"/>
    <n v="484"/>
    <x v="281"/>
    <m/>
    <m/>
    <s v="sq"/>
    <s v="sq"/>
    <n v="13290.4"/>
    <n v="91504159.730000004"/>
    <n v="91504159.730000004"/>
    <s v="Alexandria"/>
  </r>
  <r>
    <s v="ORD102201"/>
    <s v="HP Pavilion Laptop"/>
    <x v="3"/>
    <x v="3"/>
    <x v="0"/>
    <x v="1"/>
    <n v="17468.89"/>
    <n v="5"/>
    <x v="2201"/>
    <x v="201"/>
    <n v="3576"/>
    <x v="13"/>
    <m/>
    <m/>
    <s v="sq"/>
    <s v="sq"/>
    <n v="13290.4"/>
    <n v="57542997.559999913"/>
    <n v="57542997.559999913"/>
    <s v="Alexandria"/>
  </r>
  <r>
    <s v="ORD102202"/>
    <s v="HP Pavilion Laptop"/>
    <x v="3"/>
    <x v="3"/>
    <x v="2"/>
    <x v="3"/>
    <n v="17799.060000000001"/>
    <n v="5"/>
    <x v="2202"/>
    <x v="332"/>
    <n v="2982"/>
    <x v="336"/>
    <m/>
    <m/>
    <s v="Amazon"/>
    <s v="Amazon"/>
    <n v="3665.44"/>
    <n v="57542997.559999913"/>
    <n v="57542997.559999913"/>
    <s v="Dubai"/>
  </r>
  <r>
    <s v="ORD102203"/>
    <s v="Dell Inspiron 3501"/>
    <x v="3"/>
    <x v="8"/>
    <x v="1"/>
    <x v="5"/>
    <n v="3026.52"/>
    <n v="2"/>
    <x v="2203"/>
    <x v="64"/>
    <n v="858"/>
    <x v="318"/>
    <m/>
    <m/>
    <s v="Jumia"/>
    <s v="Jum"/>
    <n v="27872.98"/>
    <n v="57542997.559999913"/>
    <n v="57542997.559999913"/>
    <s v="Giza"/>
  </r>
  <r>
    <s v="ORD102204"/>
    <s v="Nike Air Max"/>
    <x v="1"/>
    <x v="1"/>
    <x v="1"/>
    <x v="2"/>
    <n v="16151"/>
    <n v="5"/>
    <x v="2204"/>
    <x v="29"/>
    <n v="763"/>
    <x v="304"/>
    <m/>
    <m/>
    <s v="Jumia"/>
    <s v="Jum"/>
    <n v="26648.76"/>
    <n v="91504159.730000004"/>
    <n v="91504159.730000004"/>
    <s v="Casablanca"/>
  </r>
  <r>
    <s v="ORD102205"/>
    <s v="Bluetooth Headset"/>
    <x v="2"/>
    <x v="2"/>
    <x v="0"/>
    <x v="0"/>
    <n v="4644.6000000000004"/>
    <n v="2"/>
    <x v="2205"/>
    <x v="385"/>
    <n v="360"/>
    <x v="73"/>
    <m/>
    <m/>
    <s v="sq"/>
    <s v="sq"/>
    <n v="16284.02"/>
    <n v="29200970.130000021"/>
    <n v="29200970.130000021"/>
    <s v="Cairo"/>
  </r>
  <r>
    <s v="ORD102206"/>
    <s v="Samsung Galaxy A14"/>
    <x v="0"/>
    <x v="0"/>
    <x v="2"/>
    <x v="2"/>
    <n v="1927.39"/>
    <n v="3"/>
    <x v="2206"/>
    <x v="42"/>
    <n v="4697"/>
    <x v="356"/>
    <m/>
    <m/>
    <s v="Amazon"/>
    <s v="Amazon"/>
    <n v="26648.76"/>
    <n v="92327183.770000085"/>
    <n v="92327183.770000085"/>
    <s v="Casablanca"/>
  </r>
  <r>
    <s v="ORD102207"/>
    <s v="HP Pavilion Laptop"/>
    <x v="3"/>
    <x v="3"/>
    <x v="2"/>
    <x v="3"/>
    <n v="1934.08"/>
    <n v="4"/>
    <x v="2207"/>
    <x v="116"/>
    <n v="1096"/>
    <x v="245"/>
    <m/>
    <m/>
    <s v="Amazon"/>
    <s v="Amazon"/>
    <n v="3665.44"/>
    <n v="57542997.559999913"/>
    <n v="57542997.559999913"/>
    <s v="Dubai"/>
  </r>
  <r>
    <s v="ORD102208"/>
    <s v="Nike Air Max"/>
    <x v="1"/>
    <x v="1"/>
    <x v="2"/>
    <x v="4"/>
    <n v="3515.66"/>
    <n v="2"/>
    <x v="2208"/>
    <x v="164"/>
    <n v="2644"/>
    <x v="289"/>
    <m/>
    <m/>
    <s v="Amazon"/>
    <s v="Amazon"/>
    <n v="99349.3"/>
    <n v="91504159.730000004"/>
    <n v="91504159.730000004"/>
    <s v="Riyadh"/>
  </r>
  <r>
    <s v="ORD102209"/>
    <s v="HP Pavilion Laptop"/>
    <x v="3"/>
    <x v="3"/>
    <x v="0"/>
    <x v="0"/>
    <n v="8344.11"/>
    <n v="2"/>
    <x v="2209"/>
    <x v="176"/>
    <n v="2005"/>
    <x v="331"/>
    <m/>
    <m/>
    <s v="sq"/>
    <s v="sq"/>
    <n v="16284.02"/>
    <n v="57542997.559999913"/>
    <n v="57542997.559999913"/>
    <s v="Cairo"/>
  </r>
  <r>
    <s v="ORD102210"/>
    <s v="Nike Air Max"/>
    <x v="1"/>
    <x v="1"/>
    <x v="1"/>
    <x v="5"/>
    <n v="2942.56"/>
    <n v="4"/>
    <x v="2210"/>
    <x v="124"/>
    <n v="809"/>
    <x v="219"/>
    <m/>
    <m/>
    <s v="Jumia"/>
    <s v="Jum"/>
    <n v="27872.98"/>
    <n v="91504159.730000004"/>
    <n v="91504159.730000004"/>
    <s v="Giza"/>
  </r>
  <r>
    <s v="ORD102211"/>
    <s v="HP Pavilion Laptop"/>
    <x v="3"/>
    <x v="3"/>
    <x v="1"/>
    <x v="1"/>
    <n v="10807.29"/>
    <n v="4"/>
    <x v="2211"/>
    <x v="108"/>
    <n v="293"/>
    <x v="187"/>
    <m/>
    <m/>
    <s v="Jumia"/>
    <s v="Jum"/>
    <n v="13290.4"/>
    <n v="57542997.559999913"/>
    <n v="57542997.559999913"/>
    <s v="Alexandria"/>
  </r>
  <r>
    <s v="ORD102212"/>
    <s v="Xiaomi Redmi Note 12"/>
    <x v="0"/>
    <x v="7"/>
    <x v="1"/>
    <x v="3"/>
    <n v="1980.52"/>
    <n v="2"/>
    <x v="2212"/>
    <x v="354"/>
    <n v="4648"/>
    <x v="228"/>
    <m/>
    <m/>
    <s v="Jumia"/>
    <s v="Jum"/>
    <n v="3665.44"/>
    <n v="92327183.770000085"/>
    <n v="92327183.770000085"/>
    <s v="Dubai"/>
  </r>
  <r>
    <s v="ORD102213"/>
    <s v="iPhone 13"/>
    <x v="0"/>
    <x v="4"/>
    <x v="0"/>
    <x v="1"/>
    <n v="16014.17"/>
    <n v="4"/>
    <x v="2213"/>
    <x v="92"/>
    <n v="4109"/>
    <x v="26"/>
    <m/>
    <m/>
    <s v="sq"/>
    <s v="sq"/>
    <n v="13290.4"/>
    <n v="92327183.770000085"/>
    <n v="92327183.770000085"/>
    <s v="Alexandria"/>
  </r>
  <r>
    <s v="ORD102214"/>
    <s v="Samsung Galaxy A14"/>
    <x v="0"/>
    <x v="0"/>
    <x v="0"/>
    <x v="2"/>
    <n v="13644.5"/>
    <n v="5"/>
    <x v="2214"/>
    <x v="371"/>
    <n v="3818"/>
    <x v="48"/>
    <m/>
    <m/>
    <s v="sq"/>
    <s v="sq"/>
    <n v="26648.76"/>
    <n v="92327183.770000085"/>
    <n v="92327183.770000085"/>
    <s v="Casablanca"/>
  </r>
  <r>
    <s v="ORD102215"/>
    <s v="Xiaomi Redmi Note 12"/>
    <x v="0"/>
    <x v="7"/>
    <x v="2"/>
    <x v="3"/>
    <n v="14513.98"/>
    <n v="2"/>
    <x v="2215"/>
    <x v="360"/>
    <n v="3594"/>
    <x v="164"/>
    <m/>
    <m/>
    <s v="Amazon"/>
    <s v="Amazon"/>
    <n v="3665.44"/>
    <n v="92327183.770000085"/>
    <n v="92327183.770000085"/>
    <s v="Dubai"/>
  </r>
  <r>
    <s v="ORD102216"/>
    <s v="Nike Air Max"/>
    <x v="1"/>
    <x v="1"/>
    <x v="1"/>
    <x v="1"/>
    <n v="17468.060000000001"/>
    <n v="1"/>
    <x v="2216"/>
    <x v="393"/>
    <n v="2136"/>
    <x v="331"/>
    <m/>
    <m/>
    <s v="Jumia"/>
    <s v="Jum"/>
    <n v="13290.4"/>
    <n v="91504159.730000004"/>
    <n v="91504159.730000004"/>
    <s v="Alexandria"/>
  </r>
  <r>
    <s v="ORD102217"/>
    <s v="T-shirt Cotton"/>
    <x v="1"/>
    <x v="5"/>
    <x v="0"/>
    <x v="4"/>
    <n v="19267.759999999998"/>
    <n v="4"/>
    <x v="2217"/>
    <x v="389"/>
    <n v="4627"/>
    <x v="45"/>
    <m/>
    <m/>
    <s v="sq"/>
    <s v="sq"/>
    <n v="99349.3"/>
    <n v="91504159.730000004"/>
    <n v="91504159.730000004"/>
    <s v="Riyadh"/>
  </r>
  <r>
    <s v="ORD102218"/>
    <s v="HP Pavilion Laptop"/>
    <x v="3"/>
    <x v="3"/>
    <x v="0"/>
    <x v="3"/>
    <n v="16566.46"/>
    <n v="2"/>
    <x v="2218"/>
    <x v="312"/>
    <n v="2330"/>
    <x v="198"/>
    <m/>
    <m/>
    <s v="sq"/>
    <s v="sq"/>
    <n v="3665.44"/>
    <n v="57542997.559999913"/>
    <n v="57542997.559999913"/>
    <s v="Dubai"/>
  </r>
  <r>
    <s v="ORD102219"/>
    <s v="iPhone 13"/>
    <x v="0"/>
    <x v="4"/>
    <x v="1"/>
    <x v="1"/>
    <n v="6541.79"/>
    <n v="4"/>
    <x v="2219"/>
    <x v="323"/>
    <n v="4487"/>
    <x v="80"/>
    <m/>
    <m/>
    <s v="Jumia"/>
    <s v="Jum"/>
    <n v="13290.4"/>
    <n v="92327183.770000085"/>
    <n v="92327183.770000085"/>
    <s v="Alexandria"/>
  </r>
  <r>
    <s v="ORD102220"/>
    <s v="Smartwatch FitPro"/>
    <x v="4"/>
    <x v="6"/>
    <x v="1"/>
    <x v="4"/>
    <n v="5334.34"/>
    <n v="1"/>
    <x v="2220"/>
    <x v="132"/>
    <n v="3738"/>
    <x v="312"/>
    <m/>
    <m/>
    <s v="Jumia"/>
    <s v="Jum"/>
    <n v="99349.3"/>
    <n v="31420413.200000018"/>
    <n v="31420413.200000018"/>
    <s v="Riyadh"/>
  </r>
  <r>
    <s v="ORD102221"/>
    <s v="HP Pavilion Laptop"/>
    <x v="3"/>
    <x v="3"/>
    <x v="2"/>
    <x v="1"/>
    <n v="18338.169999999998"/>
    <n v="3"/>
    <x v="2221"/>
    <x v="103"/>
    <n v="2623"/>
    <x v="264"/>
    <m/>
    <m/>
    <s v="Amazon"/>
    <s v="Amazon"/>
    <n v="13290.4"/>
    <n v="57542997.559999913"/>
    <n v="57542997.559999913"/>
    <s v="Alexandria"/>
  </r>
  <r>
    <s v="ORD102222"/>
    <s v="T-shirt Cotton"/>
    <x v="1"/>
    <x v="5"/>
    <x v="1"/>
    <x v="2"/>
    <n v="2202.36"/>
    <n v="3"/>
    <x v="2222"/>
    <x v="115"/>
    <n v="2038"/>
    <x v="355"/>
    <m/>
    <m/>
    <s v="Jumia"/>
    <s v="Jum"/>
    <n v="26648.76"/>
    <n v="91504159.730000004"/>
    <n v="91504159.730000004"/>
    <s v="Casablanca"/>
  </r>
  <r>
    <s v="ORD102223"/>
    <s v="Smartwatch FitPro"/>
    <x v="4"/>
    <x v="6"/>
    <x v="1"/>
    <x v="5"/>
    <n v="136.63"/>
    <n v="4"/>
    <x v="2223"/>
    <x v="341"/>
    <n v="2831"/>
    <x v="30"/>
    <m/>
    <m/>
    <s v="Jumia"/>
    <s v="Jum"/>
    <n v="27872.98"/>
    <n v="31420413.200000018"/>
    <n v="31420413.200000018"/>
    <s v="Giza"/>
  </r>
  <r>
    <s v="ORD102224"/>
    <s v="Adidas Running Shoes"/>
    <x v="1"/>
    <x v="9"/>
    <x v="1"/>
    <x v="2"/>
    <n v="4665.7700000000004"/>
    <n v="4"/>
    <x v="2224"/>
    <x v="105"/>
    <n v="1232"/>
    <x v="191"/>
    <m/>
    <m/>
    <s v="Jumia"/>
    <s v="Jum"/>
    <n v="26648.76"/>
    <n v="91504159.730000004"/>
    <n v="91504159.730000004"/>
    <s v="Casablanca"/>
  </r>
  <r>
    <s v="ORD102225"/>
    <s v="T-shirt Cotton"/>
    <x v="1"/>
    <x v="5"/>
    <x v="2"/>
    <x v="3"/>
    <n v="3146.51"/>
    <n v="4"/>
    <x v="2225"/>
    <x v="263"/>
    <n v="1472"/>
    <x v="251"/>
    <m/>
    <m/>
    <s v="Amazon"/>
    <s v="Amazon"/>
    <n v="3665.44"/>
    <n v="91504159.730000004"/>
    <n v="91504159.730000004"/>
    <s v="Dubai"/>
  </r>
  <r>
    <s v="ORD102226"/>
    <s v="iPhone 13"/>
    <x v="0"/>
    <x v="4"/>
    <x v="0"/>
    <x v="1"/>
    <n v="7105.68"/>
    <n v="3"/>
    <x v="2226"/>
    <x v="240"/>
    <n v="483"/>
    <x v="227"/>
    <m/>
    <m/>
    <s v="sq"/>
    <s v="sq"/>
    <n v="13290.4"/>
    <n v="92327183.770000085"/>
    <n v="92327183.770000085"/>
    <s v="Alexandria"/>
  </r>
  <r>
    <s v="ORD102227"/>
    <s v="T-shirt Cotton"/>
    <x v="1"/>
    <x v="5"/>
    <x v="0"/>
    <x v="3"/>
    <n v="7871.13"/>
    <n v="3"/>
    <x v="2227"/>
    <x v="108"/>
    <n v="730"/>
    <x v="315"/>
    <m/>
    <m/>
    <s v="sq"/>
    <s v="sq"/>
    <n v="3665.44"/>
    <n v="91504159.730000004"/>
    <n v="91504159.730000004"/>
    <s v="Dubai"/>
  </r>
  <r>
    <s v="ORD102228"/>
    <s v="Dell Inspiron 3501"/>
    <x v="3"/>
    <x v="8"/>
    <x v="1"/>
    <x v="2"/>
    <n v="7162.02"/>
    <n v="1"/>
    <x v="2228"/>
    <x v="160"/>
    <n v="2125"/>
    <x v="141"/>
    <m/>
    <m/>
    <s v="Jumia"/>
    <s v="Jum"/>
    <n v="26648.76"/>
    <n v="57542997.559999913"/>
    <n v="57542997.559999913"/>
    <s v="Casablanca"/>
  </r>
  <r>
    <s v="ORD102229"/>
    <s v="Dell Inspiron 3501"/>
    <x v="3"/>
    <x v="8"/>
    <x v="0"/>
    <x v="2"/>
    <n v="10725.74"/>
    <n v="4"/>
    <x v="2229"/>
    <x v="105"/>
    <n v="4556"/>
    <x v="212"/>
    <m/>
    <m/>
    <s v="sq"/>
    <s v="sq"/>
    <n v="26648.76"/>
    <n v="57542997.559999913"/>
    <n v="57542997.559999913"/>
    <s v="Casablanca"/>
  </r>
  <r>
    <s v="ORD102230"/>
    <s v="T-shirt Cotton"/>
    <x v="1"/>
    <x v="5"/>
    <x v="0"/>
    <x v="1"/>
    <n v="17687.7"/>
    <n v="2"/>
    <x v="2230"/>
    <x v="148"/>
    <n v="656"/>
    <x v="21"/>
    <m/>
    <m/>
    <s v="sq"/>
    <s v="sq"/>
    <n v="13290.4"/>
    <n v="91504159.730000004"/>
    <n v="91504159.730000004"/>
    <s v="Alexandria"/>
  </r>
  <r>
    <s v="ORD102231"/>
    <s v="Xiaomi Redmi Note 12"/>
    <x v="0"/>
    <x v="7"/>
    <x v="0"/>
    <x v="2"/>
    <n v="6356.62"/>
    <n v="2"/>
    <x v="2231"/>
    <x v="362"/>
    <n v="3371"/>
    <x v="106"/>
    <m/>
    <m/>
    <s v="sq"/>
    <s v="sq"/>
    <n v="26648.76"/>
    <n v="92327183.770000085"/>
    <n v="92327183.770000085"/>
    <s v="Casablanca"/>
  </r>
  <r>
    <s v="ORD102232"/>
    <s v="Bluetooth Headset"/>
    <x v="2"/>
    <x v="2"/>
    <x v="2"/>
    <x v="0"/>
    <n v="7897.8"/>
    <n v="2"/>
    <x v="2232"/>
    <x v="129"/>
    <n v="3218"/>
    <x v="117"/>
    <m/>
    <m/>
    <s v="Amazon"/>
    <s v="Amazon"/>
    <n v="16284.02"/>
    <n v="29200970.130000021"/>
    <n v="29200970.130000021"/>
    <s v="Cairo"/>
  </r>
  <r>
    <s v="ORD102233"/>
    <s v="T-shirt Cotton"/>
    <x v="1"/>
    <x v="5"/>
    <x v="0"/>
    <x v="0"/>
    <n v="1732.85"/>
    <n v="5"/>
    <x v="2233"/>
    <x v="241"/>
    <n v="0"/>
    <x v="49"/>
    <m/>
    <m/>
    <s v="sq"/>
    <s v="sq"/>
    <n v="16284.02"/>
    <n v="91504159.730000004"/>
    <n v="91504159.730000004"/>
    <s v="Cairo"/>
  </r>
  <r>
    <s v="ORD102234"/>
    <s v="T-shirt Cotton"/>
    <x v="1"/>
    <x v="5"/>
    <x v="2"/>
    <x v="0"/>
    <n v="10855.73"/>
    <n v="4"/>
    <x v="2234"/>
    <x v="144"/>
    <n v="3273"/>
    <x v="38"/>
    <m/>
    <m/>
    <s v="Amazon"/>
    <s v="Amazon"/>
    <n v="16284.02"/>
    <n v="91504159.730000004"/>
    <n v="91504159.730000004"/>
    <s v="Cairo"/>
  </r>
  <r>
    <s v="ORD102235"/>
    <s v="T-shirt Cotton"/>
    <x v="1"/>
    <x v="5"/>
    <x v="0"/>
    <x v="4"/>
    <n v="7893.88"/>
    <n v="5"/>
    <x v="2235"/>
    <x v="24"/>
    <n v="3907"/>
    <x v="302"/>
    <m/>
    <m/>
    <s v="sq"/>
    <s v="sq"/>
    <n v="99349.3"/>
    <n v="91504159.730000004"/>
    <n v="91504159.730000004"/>
    <s v="Riyadh"/>
  </r>
  <r>
    <s v="ORD102236"/>
    <s v="Nike Air Max"/>
    <x v="1"/>
    <x v="1"/>
    <x v="0"/>
    <x v="2"/>
    <n v="8975.2800000000007"/>
    <n v="2"/>
    <x v="2236"/>
    <x v="374"/>
    <n v="2490"/>
    <x v="277"/>
    <m/>
    <m/>
    <s v="sq"/>
    <s v="sq"/>
    <n v="26648.76"/>
    <n v="91504159.730000004"/>
    <n v="91504159.730000004"/>
    <s v="Casablanca"/>
  </r>
  <r>
    <s v="ORD102237"/>
    <s v="Nike Air Max"/>
    <x v="1"/>
    <x v="1"/>
    <x v="0"/>
    <x v="3"/>
    <n v="482.62"/>
    <n v="2"/>
    <x v="2237"/>
    <x v="340"/>
    <n v="4667"/>
    <x v="281"/>
    <m/>
    <m/>
    <s v="sq"/>
    <s v="sq"/>
    <n v="3665.44"/>
    <n v="91504159.730000004"/>
    <n v="91504159.730000004"/>
    <s v="Dubai"/>
  </r>
  <r>
    <s v="ORD102238"/>
    <s v="Smartwatch FitPro"/>
    <x v="4"/>
    <x v="6"/>
    <x v="0"/>
    <x v="4"/>
    <n v="19121.650000000001"/>
    <n v="3"/>
    <x v="2238"/>
    <x v="223"/>
    <n v="2601"/>
    <x v="85"/>
    <m/>
    <m/>
    <s v="sq"/>
    <s v="sq"/>
    <n v="99349.3"/>
    <n v="31420413.200000018"/>
    <n v="31420413.200000018"/>
    <s v="Riyadh"/>
  </r>
  <r>
    <s v="ORD102239"/>
    <s v="Nike Air Max"/>
    <x v="1"/>
    <x v="1"/>
    <x v="0"/>
    <x v="0"/>
    <n v="1029.22"/>
    <n v="1"/>
    <x v="2239"/>
    <x v="14"/>
    <n v="1710"/>
    <x v="310"/>
    <m/>
    <m/>
    <s v="sq"/>
    <s v="sq"/>
    <n v="16284.02"/>
    <n v="91504159.730000004"/>
    <n v="91504159.730000004"/>
    <s v="Cairo"/>
  </r>
  <r>
    <s v="ORD102240"/>
    <s v="Dell Inspiron 3501"/>
    <x v="3"/>
    <x v="8"/>
    <x v="1"/>
    <x v="2"/>
    <n v="7237.48"/>
    <n v="1"/>
    <x v="2240"/>
    <x v="332"/>
    <n v="2042"/>
    <x v="338"/>
    <m/>
    <m/>
    <s v="Jumia"/>
    <s v="Jum"/>
    <n v="26648.76"/>
    <n v="57542997.559999913"/>
    <n v="57542997.559999913"/>
    <s v="Casablanca"/>
  </r>
  <r>
    <s v="ORD102241"/>
    <s v="Bluetooth Headset"/>
    <x v="2"/>
    <x v="2"/>
    <x v="0"/>
    <x v="3"/>
    <n v="14272.99"/>
    <n v="3"/>
    <x v="2241"/>
    <x v="67"/>
    <n v="3675"/>
    <x v="301"/>
    <m/>
    <m/>
    <s v="sq"/>
    <s v="sq"/>
    <n v="3665.44"/>
    <n v="29200970.130000021"/>
    <n v="29200970.130000021"/>
    <s v="Dubai"/>
  </r>
  <r>
    <s v="ORD102242"/>
    <s v="Samsung Galaxy A14"/>
    <x v="0"/>
    <x v="0"/>
    <x v="2"/>
    <x v="5"/>
    <n v="6691.27"/>
    <n v="5"/>
    <x v="2242"/>
    <x v="53"/>
    <n v="2948"/>
    <x v="55"/>
    <m/>
    <m/>
    <s v="Amazon"/>
    <s v="Amazon"/>
    <n v="27872.98"/>
    <n v="92327183.770000085"/>
    <n v="92327183.770000085"/>
    <s v="Giza"/>
  </r>
  <r>
    <s v="ORD102243"/>
    <s v="HP Pavilion Laptop"/>
    <x v="3"/>
    <x v="3"/>
    <x v="0"/>
    <x v="0"/>
    <n v="17549.82"/>
    <n v="5"/>
    <x v="2243"/>
    <x v="194"/>
    <n v="2113"/>
    <x v="20"/>
    <m/>
    <m/>
    <s v="sq"/>
    <s v="sq"/>
    <n v="16284.02"/>
    <n v="57542997.559999913"/>
    <n v="57542997.559999913"/>
    <s v="Cairo"/>
  </r>
  <r>
    <s v="ORD102244"/>
    <s v="iPhone 13"/>
    <x v="0"/>
    <x v="4"/>
    <x v="0"/>
    <x v="5"/>
    <n v="1598.38"/>
    <n v="4"/>
    <x v="2244"/>
    <x v="263"/>
    <n v="3414"/>
    <x v="291"/>
    <m/>
    <m/>
    <s v="sq"/>
    <s v="sq"/>
    <n v="27872.98"/>
    <n v="92327183.770000085"/>
    <n v="92327183.770000085"/>
    <s v="Giza"/>
  </r>
  <r>
    <s v="ORD102245"/>
    <s v="Xiaomi Redmi Note 12"/>
    <x v="0"/>
    <x v="7"/>
    <x v="1"/>
    <x v="2"/>
    <n v="12082.12"/>
    <n v="5"/>
    <x v="2245"/>
    <x v="328"/>
    <n v="3093"/>
    <x v="174"/>
    <m/>
    <m/>
    <s v="Jumia"/>
    <s v="Jum"/>
    <n v="26648.76"/>
    <n v="92327183.770000085"/>
    <n v="92327183.770000085"/>
    <s v="Casablanca"/>
  </r>
  <r>
    <s v="ORD102246"/>
    <s v="iPhone 13"/>
    <x v="0"/>
    <x v="4"/>
    <x v="2"/>
    <x v="0"/>
    <n v="18582.02"/>
    <n v="5"/>
    <x v="2246"/>
    <x v="140"/>
    <n v="3751"/>
    <x v="192"/>
    <m/>
    <m/>
    <s v="Amazon"/>
    <s v="Amazon"/>
    <n v="16284.02"/>
    <n v="92327183.770000085"/>
    <n v="92327183.770000085"/>
    <s v="Cairo"/>
  </r>
  <r>
    <s v="ORD102247"/>
    <s v="Adidas Running Shoes"/>
    <x v="1"/>
    <x v="9"/>
    <x v="2"/>
    <x v="1"/>
    <n v="2567.5500000000002"/>
    <n v="4"/>
    <x v="2247"/>
    <x v="327"/>
    <n v="4708"/>
    <x v="266"/>
    <m/>
    <m/>
    <s v="Amazon"/>
    <s v="Amazon"/>
    <n v="13290.4"/>
    <n v="91504159.730000004"/>
    <n v="91504159.730000004"/>
    <s v="Alexandria"/>
  </r>
  <r>
    <s v="ORD102248"/>
    <s v="Adidas Running Shoes"/>
    <x v="1"/>
    <x v="9"/>
    <x v="2"/>
    <x v="2"/>
    <n v="11883.57"/>
    <n v="1"/>
    <x v="2248"/>
    <x v="91"/>
    <n v="3878"/>
    <x v="208"/>
    <m/>
    <m/>
    <s v="Amazon"/>
    <s v="Amazon"/>
    <n v="26648.76"/>
    <n v="91504159.730000004"/>
    <n v="91504159.730000004"/>
    <s v="Casablanca"/>
  </r>
  <r>
    <s v="ORD102249"/>
    <s v="Bluetooth Headset"/>
    <x v="2"/>
    <x v="2"/>
    <x v="1"/>
    <x v="2"/>
    <n v="15028.91"/>
    <n v="2"/>
    <x v="2249"/>
    <x v="209"/>
    <n v="1935"/>
    <x v="163"/>
    <m/>
    <m/>
    <s v="Jumia"/>
    <s v="Jum"/>
    <n v="26648.76"/>
    <n v="29200970.130000021"/>
    <n v="29200970.130000021"/>
    <s v="Casablanca"/>
  </r>
  <r>
    <s v="ORD102250"/>
    <s v="iPhone 13"/>
    <x v="0"/>
    <x v="4"/>
    <x v="1"/>
    <x v="3"/>
    <n v="16491.71"/>
    <n v="5"/>
    <x v="2250"/>
    <x v="5"/>
    <n v="933"/>
    <x v="73"/>
    <m/>
    <m/>
    <s v="Jumia"/>
    <s v="Jum"/>
    <n v="3665.44"/>
    <n v="92327183.770000085"/>
    <n v="92327183.770000085"/>
    <s v="Dubai"/>
  </r>
  <r>
    <s v="ORD102251"/>
    <s v="Smartwatch FitPro"/>
    <x v="4"/>
    <x v="6"/>
    <x v="1"/>
    <x v="4"/>
    <n v="13064.7"/>
    <n v="5"/>
    <x v="2251"/>
    <x v="396"/>
    <n v="1088"/>
    <x v="188"/>
    <m/>
    <m/>
    <s v="Jumia"/>
    <s v="Jum"/>
    <n v="99349.3"/>
    <n v="31420413.200000018"/>
    <n v="31420413.200000018"/>
    <s v="Riyadh"/>
  </r>
  <r>
    <s v="ORD102252"/>
    <s v="Smartwatch FitPro"/>
    <x v="4"/>
    <x v="6"/>
    <x v="1"/>
    <x v="2"/>
    <n v="10838.55"/>
    <n v="4"/>
    <x v="2252"/>
    <x v="120"/>
    <n v="2930"/>
    <x v="203"/>
    <m/>
    <m/>
    <s v="Jumia"/>
    <s v="Jum"/>
    <n v="26648.76"/>
    <n v="31420413.200000018"/>
    <n v="31420413.200000018"/>
    <s v="Casablanca"/>
  </r>
  <r>
    <s v="ORD102253"/>
    <s v="T-shirt Cotton"/>
    <x v="1"/>
    <x v="5"/>
    <x v="2"/>
    <x v="3"/>
    <n v="1439.61"/>
    <n v="2"/>
    <x v="2253"/>
    <x v="352"/>
    <n v="711"/>
    <x v="109"/>
    <m/>
    <m/>
    <s v="Amazon"/>
    <s v="Amazon"/>
    <n v="3665.44"/>
    <n v="91504159.730000004"/>
    <n v="91504159.730000004"/>
    <s v="Dubai"/>
  </r>
  <r>
    <s v="ORD102254"/>
    <s v="Nike Air Max"/>
    <x v="1"/>
    <x v="1"/>
    <x v="1"/>
    <x v="3"/>
    <n v="5630.3"/>
    <n v="1"/>
    <x v="2254"/>
    <x v="316"/>
    <n v="3962"/>
    <x v="49"/>
    <m/>
    <m/>
    <s v="Jumia"/>
    <s v="Jum"/>
    <n v="3665.44"/>
    <n v="91504159.730000004"/>
    <n v="91504159.730000004"/>
    <s v="Dubai"/>
  </r>
  <r>
    <s v="ORD102255"/>
    <s v="Nike Air Max"/>
    <x v="1"/>
    <x v="1"/>
    <x v="1"/>
    <x v="2"/>
    <n v="5108.29"/>
    <n v="2"/>
    <x v="2255"/>
    <x v="355"/>
    <n v="3005"/>
    <x v="68"/>
    <m/>
    <m/>
    <s v="Jumia"/>
    <s v="Jum"/>
    <n v="26648.76"/>
    <n v="91504159.730000004"/>
    <n v="91504159.730000004"/>
    <s v="Casablanca"/>
  </r>
  <r>
    <s v="ORD102256"/>
    <s v="Samsung Galaxy A14"/>
    <x v="0"/>
    <x v="0"/>
    <x v="2"/>
    <x v="2"/>
    <n v="2017.62"/>
    <n v="4"/>
    <x v="2256"/>
    <x v="304"/>
    <n v="2113"/>
    <x v="15"/>
    <m/>
    <m/>
    <s v="Amazon"/>
    <s v="Amazon"/>
    <n v="26648.76"/>
    <n v="92327183.770000085"/>
    <n v="92327183.770000085"/>
    <s v="Casablanca"/>
  </r>
  <r>
    <s v="ORD102257"/>
    <s v="Nike Air Max"/>
    <x v="1"/>
    <x v="1"/>
    <x v="1"/>
    <x v="0"/>
    <n v="11276.3"/>
    <n v="5"/>
    <x v="2257"/>
    <x v="258"/>
    <n v="3989"/>
    <x v="354"/>
    <m/>
    <m/>
    <s v="Jumia"/>
    <s v="Jum"/>
    <n v="16284.02"/>
    <n v="91504159.730000004"/>
    <n v="91504159.730000004"/>
    <s v="Cairo"/>
  </r>
  <r>
    <s v="ORD102258"/>
    <s v="Bluetooth Headset"/>
    <x v="2"/>
    <x v="2"/>
    <x v="0"/>
    <x v="4"/>
    <n v="14942.87"/>
    <n v="5"/>
    <x v="2258"/>
    <x v="327"/>
    <n v="4880"/>
    <x v="120"/>
    <m/>
    <m/>
    <s v="sq"/>
    <s v="sq"/>
    <n v="99349.3"/>
    <n v="29200970.130000021"/>
    <n v="29200970.130000021"/>
    <s v="Riyadh"/>
  </r>
  <r>
    <s v="ORD102259"/>
    <s v="Dell Inspiron 3501"/>
    <x v="3"/>
    <x v="8"/>
    <x v="0"/>
    <x v="3"/>
    <n v="7108.39"/>
    <n v="4"/>
    <x v="2259"/>
    <x v="349"/>
    <n v="2841"/>
    <x v="123"/>
    <m/>
    <m/>
    <s v="sq"/>
    <s v="sq"/>
    <n v="3665.44"/>
    <n v="57542997.559999913"/>
    <n v="57542997.559999913"/>
    <s v="Dubai"/>
  </r>
  <r>
    <s v="ORD102260"/>
    <s v="Nike Air Max"/>
    <x v="1"/>
    <x v="1"/>
    <x v="0"/>
    <x v="1"/>
    <n v="6644.5"/>
    <n v="5"/>
    <x v="2260"/>
    <x v="261"/>
    <n v="4749"/>
    <x v="81"/>
    <m/>
    <m/>
    <s v="sq"/>
    <s v="sq"/>
    <n v="13290.4"/>
    <n v="91504159.730000004"/>
    <n v="91504159.730000004"/>
    <s v="Alexandria"/>
  </r>
  <r>
    <s v="ORD102261"/>
    <s v="iPhone 13"/>
    <x v="0"/>
    <x v="4"/>
    <x v="0"/>
    <x v="0"/>
    <n v="7685.39"/>
    <n v="4"/>
    <x v="2261"/>
    <x v="377"/>
    <n v="1167"/>
    <x v="274"/>
    <m/>
    <m/>
    <s v="sq"/>
    <s v="sq"/>
    <n v="16284.02"/>
    <n v="92327183.770000085"/>
    <n v="92327183.770000085"/>
    <s v="Cairo"/>
  </r>
  <r>
    <s v="ORD102262"/>
    <s v="Xiaomi Redmi Note 12"/>
    <x v="0"/>
    <x v="7"/>
    <x v="1"/>
    <x v="5"/>
    <n v="3604.28"/>
    <n v="3"/>
    <x v="2262"/>
    <x v="247"/>
    <n v="765"/>
    <x v="126"/>
    <m/>
    <m/>
    <s v="Jumia"/>
    <s v="Jum"/>
    <n v="27872.98"/>
    <n v="92327183.770000085"/>
    <n v="92327183.770000085"/>
    <s v="Giza"/>
  </r>
  <r>
    <s v="ORD102263"/>
    <s v="Adidas Running Shoes"/>
    <x v="1"/>
    <x v="9"/>
    <x v="0"/>
    <x v="5"/>
    <n v="5340.23"/>
    <n v="3"/>
    <x v="2263"/>
    <x v="68"/>
    <n v="327"/>
    <x v="352"/>
    <m/>
    <m/>
    <s v="sq"/>
    <s v="sq"/>
    <n v="27872.98"/>
    <n v="91504159.730000004"/>
    <n v="91504159.730000004"/>
    <s v="Giza"/>
  </r>
  <r>
    <s v="ORD102264"/>
    <s v="HP Pavilion Laptop"/>
    <x v="3"/>
    <x v="3"/>
    <x v="2"/>
    <x v="3"/>
    <n v="11154.76"/>
    <n v="4"/>
    <x v="2264"/>
    <x v="361"/>
    <n v="171"/>
    <x v="344"/>
    <m/>
    <m/>
    <s v="Amazon"/>
    <s v="Amazon"/>
    <n v="3665.44"/>
    <n v="57542997.559999913"/>
    <n v="57542997.559999913"/>
    <s v="Dubai"/>
  </r>
  <r>
    <s v="ORD102265"/>
    <s v="Adidas Running Shoes"/>
    <x v="1"/>
    <x v="9"/>
    <x v="0"/>
    <x v="5"/>
    <n v="12147.44"/>
    <n v="1"/>
    <x v="2265"/>
    <x v="369"/>
    <n v="914"/>
    <x v="7"/>
    <m/>
    <m/>
    <s v="sq"/>
    <s v="sq"/>
    <n v="27872.98"/>
    <n v="91504159.730000004"/>
    <n v="91504159.730000004"/>
    <s v="Giza"/>
  </r>
  <r>
    <s v="ORD102266"/>
    <s v="T-shirt Cotton"/>
    <x v="1"/>
    <x v="5"/>
    <x v="0"/>
    <x v="4"/>
    <n v="5994.26"/>
    <n v="4"/>
    <x v="2266"/>
    <x v="171"/>
    <n v="4430"/>
    <x v="147"/>
    <m/>
    <m/>
    <s v="sq"/>
    <s v="sq"/>
    <n v="99349.3"/>
    <n v="91504159.730000004"/>
    <n v="91504159.730000004"/>
    <s v="Riyadh"/>
  </r>
  <r>
    <s v="ORD102267"/>
    <s v="HP Pavilion Laptop"/>
    <x v="3"/>
    <x v="3"/>
    <x v="0"/>
    <x v="2"/>
    <n v="1293.77"/>
    <n v="5"/>
    <x v="2267"/>
    <x v="41"/>
    <n v="517"/>
    <x v="99"/>
    <m/>
    <m/>
    <s v="sq"/>
    <s v="sq"/>
    <n v="26648.76"/>
    <n v="57542997.559999913"/>
    <n v="57542997.559999913"/>
    <s v="Casablanca"/>
  </r>
  <r>
    <s v="ORD102268"/>
    <s v="Bluetooth Headset"/>
    <x v="2"/>
    <x v="2"/>
    <x v="0"/>
    <x v="0"/>
    <n v="6193.97"/>
    <n v="4"/>
    <x v="2268"/>
    <x v="321"/>
    <n v="2790"/>
    <x v="139"/>
    <m/>
    <m/>
    <s v="sq"/>
    <s v="sq"/>
    <n v="16284.02"/>
    <n v="29200970.130000021"/>
    <n v="29200970.130000021"/>
    <s v="Cairo"/>
  </r>
  <r>
    <s v="ORD102269"/>
    <s v="HP Pavilion Laptop"/>
    <x v="3"/>
    <x v="3"/>
    <x v="1"/>
    <x v="1"/>
    <n v="3080.19"/>
    <n v="4"/>
    <x v="2269"/>
    <x v="301"/>
    <n v="2439"/>
    <x v="166"/>
    <m/>
    <m/>
    <s v="Jumia"/>
    <s v="Jum"/>
    <n v="13290.4"/>
    <n v="57542997.559999913"/>
    <n v="57542997.559999913"/>
    <s v="Alexandria"/>
  </r>
  <r>
    <s v="ORD102270"/>
    <s v="Dell Inspiron 3501"/>
    <x v="3"/>
    <x v="8"/>
    <x v="0"/>
    <x v="4"/>
    <n v="17266.28"/>
    <n v="1"/>
    <x v="2270"/>
    <x v="1"/>
    <n v="870"/>
    <x v="275"/>
    <m/>
    <m/>
    <s v="sq"/>
    <s v="sq"/>
    <n v="99349.3"/>
    <n v="57542997.559999913"/>
    <n v="57542997.559999913"/>
    <s v="Riyadh"/>
  </r>
  <r>
    <s v="ORD102271"/>
    <s v="Samsung Galaxy A14"/>
    <x v="0"/>
    <x v="0"/>
    <x v="2"/>
    <x v="3"/>
    <n v="11323.35"/>
    <n v="5"/>
    <x v="2271"/>
    <x v="93"/>
    <n v="1127"/>
    <x v="193"/>
    <m/>
    <m/>
    <s v="Amazon"/>
    <s v="Amazon"/>
    <n v="3665.44"/>
    <n v="92327183.770000085"/>
    <n v="92327183.770000085"/>
    <s v="Dubai"/>
  </r>
  <r>
    <s v="ORD102272"/>
    <s v="Adidas Running Shoes"/>
    <x v="1"/>
    <x v="9"/>
    <x v="2"/>
    <x v="5"/>
    <n v="9116.42"/>
    <n v="4"/>
    <x v="2272"/>
    <x v="50"/>
    <n v="3715"/>
    <x v="344"/>
    <m/>
    <m/>
    <s v="Amazon"/>
    <s v="Amazon"/>
    <n v="27872.98"/>
    <n v="91504159.730000004"/>
    <n v="91504159.730000004"/>
    <s v="Giza"/>
  </r>
  <r>
    <s v="ORD102273"/>
    <s v="Nike Air Max"/>
    <x v="1"/>
    <x v="1"/>
    <x v="1"/>
    <x v="4"/>
    <n v="7554.94"/>
    <n v="5"/>
    <x v="2273"/>
    <x v="41"/>
    <n v="581"/>
    <x v="38"/>
    <m/>
    <m/>
    <s v="Jumia"/>
    <s v="Jum"/>
    <n v="99349.3"/>
    <n v="91504159.730000004"/>
    <n v="91504159.730000004"/>
    <s v="Riyadh"/>
  </r>
  <r>
    <s v="ORD102274"/>
    <s v="Adidas Running Shoes"/>
    <x v="1"/>
    <x v="9"/>
    <x v="2"/>
    <x v="2"/>
    <n v="16288.4"/>
    <n v="4"/>
    <x v="2274"/>
    <x v="156"/>
    <n v="1052"/>
    <x v="351"/>
    <m/>
    <m/>
    <s v="Amazon"/>
    <s v="Amazon"/>
    <n v="26648.76"/>
    <n v="91504159.730000004"/>
    <n v="91504159.730000004"/>
    <s v="Casablanca"/>
  </r>
  <r>
    <s v="ORD102275"/>
    <s v="Smartwatch FitPro"/>
    <x v="4"/>
    <x v="6"/>
    <x v="0"/>
    <x v="0"/>
    <n v="18239.84"/>
    <n v="5"/>
    <x v="2275"/>
    <x v="197"/>
    <n v="2936"/>
    <x v="338"/>
    <m/>
    <m/>
    <s v="sq"/>
    <s v="sq"/>
    <n v="16284.02"/>
    <n v="31420413.200000018"/>
    <n v="31420413.200000018"/>
    <s v="Cairo"/>
  </r>
  <r>
    <s v="ORD102276"/>
    <s v="iPhone 13"/>
    <x v="0"/>
    <x v="4"/>
    <x v="2"/>
    <x v="4"/>
    <n v="6118.55"/>
    <n v="5"/>
    <x v="2276"/>
    <x v="11"/>
    <n v="2481"/>
    <x v="311"/>
    <m/>
    <m/>
    <s v="Amazon"/>
    <s v="Amazon"/>
    <n v="99349.3"/>
    <n v="92327183.770000085"/>
    <n v="92327183.770000085"/>
    <s v="Riyadh"/>
  </r>
  <r>
    <s v="ORD102277"/>
    <s v="iPhone 13"/>
    <x v="0"/>
    <x v="4"/>
    <x v="2"/>
    <x v="3"/>
    <n v="13561.85"/>
    <n v="3"/>
    <x v="2277"/>
    <x v="383"/>
    <n v="2352"/>
    <x v="282"/>
    <m/>
    <m/>
    <s v="Amazon"/>
    <s v="Amazon"/>
    <n v="3665.44"/>
    <n v="92327183.770000085"/>
    <n v="92327183.770000085"/>
    <s v="Dubai"/>
  </r>
  <r>
    <s v="ORD102278"/>
    <s v="Nike Air Max"/>
    <x v="1"/>
    <x v="1"/>
    <x v="1"/>
    <x v="4"/>
    <n v="8933.73"/>
    <n v="4"/>
    <x v="2278"/>
    <x v="254"/>
    <n v="2243"/>
    <x v="76"/>
    <m/>
    <m/>
    <s v="Jumia"/>
    <s v="Jum"/>
    <n v="99349.3"/>
    <n v="91504159.730000004"/>
    <n v="91504159.730000004"/>
    <s v="Riyadh"/>
  </r>
  <r>
    <s v="ORD102279"/>
    <s v="T-shirt Cotton"/>
    <x v="1"/>
    <x v="5"/>
    <x v="2"/>
    <x v="3"/>
    <n v="16414.580000000002"/>
    <n v="3"/>
    <x v="2279"/>
    <x v="398"/>
    <n v="1663"/>
    <x v="190"/>
    <m/>
    <m/>
    <s v="Amazon"/>
    <s v="Amazon"/>
    <n v="3665.44"/>
    <n v="91504159.730000004"/>
    <n v="91504159.730000004"/>
    <s v="Dubai"/>
  </r>
  <r>
    <s v="ORD102280"/>
    <s v="HP Pavilion Laptop"/>
    <x v="3"/>
    <x v="3"/>
    <x v="2"/>
    <x v="5"/>
    <n v="7371.92"/>
    <n v="3"/>
    <x v="2280"/>
    <x v="204"/>
    <n v="2525"/>
    <x v="290"/>
    <m/>
    <m/>
    <s v="Amazon"/>
    <s v="Amazon"/>
    <n v="27872.98"/>
    <n v="57542997.559999913"/>
    <n v="57542997.559999913"/>
    <s v="Giza"/>
  </r>
  <r>
    <s v="ORD102281"/>
    <s v="Smartwatch FitPro"/>
    <x v="4"/>
    <x v="6"/>
    <x v="1"/>
    <x v="0"/>
    <n v="5066.2299999999996"/>
    <n v="1"/>
    <x v="2281"/>
    <x v="190"/>
    <n v="4137"/>
    <x v="346"/>
    <m/>
    <m/>
    <s v="Jumia"/>
    <s v="Jum"/>
    <n v="16284.02"/>
    <n v="31420413.200000018"/>
    <n v="31420413.200000018"/>
    <s v="Cairo"/>
  </r>
  <r>
    <s v="ORD102282"/>
    <s v="Xiaomi Redmi Note 12"/>
    <x v="0"/>
    <x v="7"/>
    <x v="1"/>
    <x v="5"/>
    <n v="3486.38"/>
    <n v="4"/>
    <x v="2282"/>
    <x v="65"/>
    <n v="4643"/>
    <x v="210"/>
    <m/>
    <m/>
    <s v="Jumia"/>
    <s v="Jum"/>
    <n v="27872.98"/>
    <n v="92327183.770000085"/>
    <n v="92327183.770000085"/>
    <s v="Giza"/>
  </r>
  <r>
    <s v="ORD102283"/>
    <s v="Dell Inspiron 3501"/>
    <x v="3"/>
    <x v="8"/>
    <x v="1"/>
    <x v="1"/>
    <n v="9046.16"/>
    <n v="2"/>
    <x v="2283"/>
    <x v="315"/>
    <n v="1316"/>
    <x v="319"/>
    <m/>
    <m/>
    <s v="Jumia"/>
    <s v="Jum"/>
    <n v="13290.4"/>
    <n v="57542997.559999913"/>
    <n v="57542997.559999913"/>
    <s v="Alexandria"/>
  </r>
  <r>
    <s v="ORD102284"/>
    <s v="Nike Air Max"/>
    <x v="1"/>
    <x v="1"/>
    <x v="0"/>
    <x v="5"/>
    <n v="9383.1200000000008"/>
    <n v="4"/>
    <x v="2284"/>
    <x v="34"/>
    <n v="3362"/>
    <x v="295"/>
    <m/>
    <m/>
    <s v="sq"/>
    <s v="sq"/>
    <n v="27872.98"/>
    <n v="91504159.730000004"/>
    <n v="91504159.730000004"/>
    <s v="Giza"/>
  </r>
  <r>
    <s v="ORD102285"/>
    <s v="Samsung Galaxy A14"/>
    <x v="0"/>
    <x v="0"/>
    <x v="2"/>
    <x v="4"/>
    <n v="13680.98"/>
    <n v="3"/>
    <x v="2285"/>
    <x v="263"/>
    <n v="972"/>
    <x v="338"/>
    <m/>
    <m/>
    <s v="Amazon"/>
    <s v="Amazon"/>
    <n v="99349.3"/>
    <n v="92327183.770000085"/>
    <n v="92327183.770000085"/>
    <s v="Riyadh"/>
  </r>
  <r>
    <s v="ORD102286"/>
    <s v="Samsung Galaxy A14"/>
    <x v="0"/>
    <x v="0"/>
    <x v="1"/>
    <x v="4"/>
    <n v="3377.85"/>
    <n v="5"/>
    <x v="2286"/>
    <x v="114"/>
    <n v="588"/>
    <x v="347"/>
    <m/>
    <m/>
    <s v="Jumia"/>
    <s v="Jum"/>
    <n v="99349.3"/>
    <n v="92327183.770000085"/>
    <n v="92327183.770000085"/>
    <s v="Riyadh"/>
  </r>
  <r>
    <s v="ORD102287"/>
    <s v="Xiaomi Redmi Note 12"/>
    <x v="0"/>
    <x v="7"/>
    <x v="0"/>
    <x v="1"/>
    <n v="11700.1"/>
    <n v="1"/>
    <x v="2287"/>
    <x v="95"/>
    <n v="3847"/>
    <x v="37"/>
    <m/>
    <m/>
    <s v="sq"/>
    <s v="sq"/>
    <n v="13290.4"/>
    <n v="92327183.770000085"/>
    <n v="92327183.770000085"/>
    <s v="Alexandria"/>
  </r>
  <r>
    <s v="ORD102288"/>
    <s v="Xiaomi Redmi Note 12"/>
    <x v="0"/>
    <x v="7"/>
    <x v="2"/>
    <x v="1"/>
    <n v="17216.669999999998"/>
    <n v="4"/>
    <x v="2288"/>
    <x v="48"/>
    <n v="2959"/>
    <x v="213"/>
    <m/>
    <m/>
    <s v="Amazon"/>
    <s v="Amazon"/>
    <n v="13290.4"/>
    <n v="92327183.770000085"/>
    <n v="92327183.770000085"/>
    <s v="Alexandria"/>
  </r>
  <r>
    <s v="ORD102289"/>
    <s v="Smartwatch FitPro"/>
    <x v="4"/>
    <x v="6"/>
    <x v="0"/>
    <x v="4"/>
    <n v="13400.97"/>
    <n v="2"/>
    <x v="2289"/>
    <x v="14"/>
    <n v="1012"/>
    <x v="348"/>
    <m/>
    <m/>
    <s v="sq"/>
    <s v="sq"/>
    <n v="99349.3"/>
    <n v="31420413.200000018"/>
    <n v="31420413.200000018"/>
    <s v="Riyadh"/>
  </r>
  <r>
    <s v="ORD102290"/>
    <s v="HP Pavilion Laptop"/>
    <x v="3"/>
    <x v="3"/>
    <x v="1"/>
    <x v="5"/>
    <n v="18170.09"/>
    <n v="1"/>
    <x v="2290"/>
    <x v="295"/>
    <n v="4809"/>
    <x v="17"/>
    <m/>
    <m/>
    <s v="Jumia"/>
    <s v="Jum"/>
    <n v="27872.98"/>
    <n v="57542997.559999913"/>
    <n v="57542997.559999913"/>
    <s v="Giza"/>
  </r>
  <r>
    <s v="ORD102291"/>
    <s v="Nike Air Max"/>
    <x v="1"/>
    <x v="1"/>
    <x v="1"/>
    <x v="0"/>
    <n v="10027.84"/>
    <n v="2"/>
    <x v="2291"/>
    <x v="357"/>
    <n v="279"/>
    <x v="335"/>
    <m/>
    <m/>
    <s v="Jumia"/>
    <s v="Jum"/>
    <n v="16284.02"/>
    <n v="91504159.730000004"/>
    <n v="91504159.730000004"/>
    <s v="Cairo"/>
  </r>
  <r>
    <s v="ORD102292"/>
    <s v="Nike Air Max"/>
    <x v="1"/>
    <x v="1"/>
    <x v="2"/>
    <x v="2"/>
    <n v="5073.22"/>
    <n v="4"/>
    <x v="2292"/>
    <x v="390"/>
    <n v="3259"/>
    <x v="43"/>
    <m/>
    <m/>
    <s v="Amazon"/>
    <s v="Amazon"/>
    <n v="26648.76"/>
    <n v="91504159.730000004"/>
    <n v="91504159.730000004"/>
    <s v="Casablanca"/>
  </r>
  <r>
    <s v="ORD102293"/>
    <s v="Bluetooth Headset"/>
    <x v="2"/>
    <x v="2"/>
    <x v="1"/>
    <x v="1"/>
    <n v="4504.66"/>
    <n v="1"/>
    <x v="2293"/>
    <x v="333"/>
    <n v="4612"/>
    <x v="113"/>
    <m/>
    <m/>
    <s v="Jumia"/>
    <s v="Jum"/>
    <n v="13290.4"/>
    <n v="29200970.130000021"/>
    <n v="29200970.130000021"/>
    <s v="Alexandria"/>
  </r>
  <r>
    <s v="ORD102294"/>
    <s v="Samsung Galaxy A14"/>
    <x v="0"/>
    <x v="0"/>
    <x v="1"/>
    <x v="5"/>
    <n v="1634.74"/>
    <n v="3"/>
    <x v="2294"/>
    <x v="132"/>
    <n v="3209"/>
    <x v="207"/>
    <m/>
    <m/>
    <s v="Jumia"/>
    <s v="Jum"/>
    <n v="27872.98"/>
    <n v="92327183.770000085"/>
    <n v="92327183.770000085"/>
    <s v="Giza"/>
  </r>
  <r>
    <s v="ORD102295"/>
    <s v="Dell Inspiron 3501"/>
    <x v="3"/>
    <x v="8"/>
    <x v="1"/>
    <x v="1"/>
    <n v="3763.06"/>
    <n v="1"/>
    <x v="2295"/>
    <x v="84"/>
    <n v="438"/>
    <x v="30"/>
    <m/>
    <m/>
    <s v="Jumia"/>
    <s v="Jum"/>
    <n v="13290.4"/>
    <n v="57542997.559999913"/>
    <n v="57542997.559999913"/>
    <s v="Alexandria"/>
  </r>
  <r>
    <s v="ORD102296"/>
    <s v="Smartwatch FitPro"/>
    <x v="4"/>
    <x v="6"/>
    <x v="1"/>
    <x v="4"/>
    <n v="14389.48"/>
    <n v="3"/>
    <x v="2296"/>
    <x v="253"/>
    <n v="3393"/>
    <x v="108"/>
    <m/>
    <m/>
    <s v="Jumia"/>
    <s v="Jum"/>
    <n v="99349.3"/>
    <n v="31420413.200000018"/>
    <n v="31420413.200000018"/>
    <s v="Riyadh"/>
  </r>
  <r>
    <s v="ORD102297"/>
    <s v="Nike Air Max"/>
    <x v="1"/>
    <x v="1"/>
    <x v="1"/>
    <x v="1"/>
    <n v="12103.41"/>
    <n v="4"/>
    <x v="2297"/>
    <x v="41"/>
    <n v="455"/>
    <x v="145"/>
    <m/>
    <m/>
    <s v="Jumia"/>
    <s v="Jum"/>
    <n v="13290.4"/>
    <n v="91504159.730000004"/>
    <n v="91504159.730000004"/>
    <s v="Alexandria"/>
  </r>
  <r>
    <s v="ORD102298"/>
    <s v="Dell Inspiron 3501"/>
    <x v="3"/>
    <x v="8"/>
    <x v="0"/>
    <x v="3"/>
    <n v="16312.79"/>
    <n v="5"/>
    <x v="2298"/>
    <x v="376"/>
    <n v="4704"/>
    <x v="114"/>
    <m/>
    <m/>
    <s v="sq"/>
    <s v="sq"/>
    <n v="3665.44"/>
    <n v="57542997.559999913"/>
    <n v="57542997.559999913"/>
    <s v="Dubai"/>
  </r>
  <r>
    <s v="ORD102299"/>
    <s v="Xiaomi Redmi Note 12"/>
    <x v="0"/>
    <x v="7"/>
    <x v="0"/>
    <x v="3"/>
    <n v="9025.91"/>
    <n v="2"/>
    <x v="2299"/>
    <x v="266"/>
    <n v="2860"/>
    <x v="186"/>
    <m/>
    <m/>
    <s v="sq"/>
    <s v="sq"/>
    <n v="3665.44"/>
    <n v="92327183.770000085"/>
    <n v="92327183.770000085"/>
    <s v="Dubai"/>
  </r>
  <r>
    <s v="ORD102300"/>
    <s v="Bluetooth Headset"/>
    <x v="2"/>
    <x v="2"/>
    <x v="0"/>
    <x v="5"/>
    <n v="14226.77"/>
    <n v="2"/>
    <x v="2300"/>
    <x v="252"/>
    <n v="4131"/>
    <x v="239"/>
    <m/>
    <m/>
    <s v="sq"/>
    <s v="sq"/>
    <n v="27872.98"/>
    <n v="29200970.130000021"/>
    <n v="29200970.130000021"/>
    <s v="Giza"/>
  </r>
  <r>
    <s v="ORD102301"/>
    <s v="T-shirt Cotton"/>
    <x v="1"/>
    <x v="5"/>
    <x v="2"/>
    <x v="4"/>
    <n v="11527.39"/>
    <n v="3"/>
    <x v="2301"/>
    <x v="82"/>
    <n v="1366"/>
    <x v="356"/>
    <m/>
    <m/>
    <s v="Amazon"/>
    <s v="Amazon"/>
    <n v="99349.3"/>
    <n v="91504159.730000004"/>
    <n v="91504159.730000004"/>
    <s v="Riyadh"/>
  </r>
  <r>
    <s v="ORD102302"/>
    <s v="iPhone 13"/>
    <x v="0"/>
    <x v="4"/>
    <x v="2"/>
    <x v="1"/>
    <n v="15380.88"/>
    <n v="1"/>
    <x v="2302"/>
    <x v="94"/>
    <n v="763"/>
    <x v="286"/>
    <m/>
    <m/>
    <s v="Amazon"/>
    <s v="Amazon"/>
    <n v="13290.4"/>
    <n v="92327183.770000085"/>
    <n v="92327183.770000085"/>
    <s v="Alexandria"/>
  </r>
  <r>
    <s v="ORD102303"/>
    <s v="Bluetooth Headset"/>
    <x v="2"/>
    <x v="2"/>
    <x v="1"/>
    <x v="4"/>
    <n v="14977.71"/>
    <n v="1"/>
    <x v="2303"/>
    <x v="163"/>
    <n v="4326"/>
    <x v="185"/>
    <m/>
    <m/>
    <s v="Jumia"/>
    <s v="Jum"/>
    <n v="99349.3"/>
    <n v="29200970.130000021"/>
    <n v="29200970.130000021"/>
    <s v="Riyadh"/>
  </r>
  <r>
    <s v="ORD102304"/>
    <s v="Nike Air Max"/>
    <x v="1"/>
    <x v="1"/>
    <x v="2"/>
    <x v="5"/>
    <n v="18605.79"/>
    <n v="5"/>
    <x v="2304"/>
    <x v="3"/>
    <n v="2715"/>
    <x v="240"/>
    <m/>
    <m/>
    <s v="Amazon"/>
    <s v="Amazon"/>
    <n v="27872.98"/>
    <n v="91504159.730000004"/>
    <n v="91504159.730000004"/>
    <s v="Giza"/>
  </r>
  <r>
    <s v="ORD102305"/>
    <s v="T-shirt Cotton"/>
    <x v="1"/>
    <x v="5"/>
    <x v="0"/>
    <x v="0"/>
    <n v="8976.0400000000009"/>
    <n v="3"/>
    <x v="2305"/>
    <x v="310"/>
    <n v="112"/>
    <x v="254"/>
    <m/>
    <m/>
    <s v="sq"/>
    <s v="sq"/>
    <n v="16284.02"/>
    <n v="91504159.730000004"/>
    <n v="91504159.730000004"/>
    <s v="Cairo"/>
  </r>
  <r>
    <s v="ORD102306"/>
    <s v="Bluetooth Headset"/>
    <x v="2"/>
    <x v="2"/>
    <x v="1"/>
    <x v="2"/>
    <n v="6611.93"/>
    <n v="4"/>
    <x v="2306"/>
    <x v="360"/>
    <n v="207"/>
    <x v="19"/>
    <m/>
    <m/>
    <s v="Jumia"/>
    <s v="Jum"/>
    <n v="26648.76"/>
    <n v="29200970.130000021"/>
    <n v="29200970.130000021"/>
    <s v="Casablanca"/>
  </r>
  <r>
    <s v="ORD102307"/>
    <s v="Xiaomi Redmi Note 12"/>
    <x v="0"/>
    <x v="7"/>
    <x v="1"/>
    <x v="3"/>
    <n v="12041.52"/>
    <n v="1"/>
    <x v="2307"/>
    <x v="394"/>
    <n v="436"/>
    <x v="105"/>
    <m/>
    <m/>
    <s v="Jumia"/>
    <s v="Jum"/>
    <n v="3665.44"/>
    <n v="92327183.770000085"/>
    <n v="92327183.770000085"/>
    <s v="Dubai"/>
  </r>
  <r>
    <s v="ORD102308"/>
    <s v="Adidas Running Shoes"/>
    <x v="1"/>
    <x v="9"/>
    <x v="2"/>
    <x v="5"/>
    <n v="3513.48"/>
    <n v="2"/>
    <x v="2308"/>
    <x v="354"/>
    <n v="3248"/>
    <x v="94"/>
    <m/>
    <m/>
    <s v="Amazon"/>
    <s v="Amazon"/>
    <n v="27872.98"/>
    <n v="91504159.730000004"/>
    <n v="91504159.730000004"/>
    <s v="Giza"/>
  </r>
  <r>
    <s v="ORD102309"/>
    <s v="Bluetooth Headset"/>
    <x v="2"/>
    <x v="2"/>
    <x v="1"/>
    <x v="2"/>
    <n v="3556.07"/>
    <n v="3"/>
    <x v="2309"/>
    <x v="360"/>
    <n v="71"/>
    <x v="127"/>
    <m/>
    <m/>
    <s v="Jumia"/>
    <s v="Jum"/>
    <n v="26648.76"/>
    <n v="29200970.130000021"/>
    <n v="29200970.130000021"/>
    <s v="Casablanca"/>
  </r>
  <r>
    <s v="ORD102310"/>
    <s v="T-shirt Cotton"/>
    <x v="1"/>
    <x v="5"/>
    <x v="1"/>
    <x v="4"/>
    <n v="16773.14"/>
    <n v="1"/>
    <x v="2310"/>
    <x v="140"/>
    <n v="289"/>
    <x v="35"/>
    <m/>
    <m/>
    <s v="Jumia"/>
    <s v="Jum"/>
    <n v="99349.3"/>
    <n v="91504159.730000004"/>
    <n v="91504159.730000004"/>
    <s v="Riyadh"/>
  </r>
  <r>
    <s v="ORD102311"/>
    <s v="Dell Inspiron 3501"/>
    <x v="3"/>
    <x v="8"/>
    <x v="0"/>
    <x v="0"/>
    <n v="2908.84"/>
    <n v="3"/>
    <x v="2311"/>
    <x v="393"/>
    <n v="3224"/>
    <x v="317"/>
    <m/>
    <m/>
    <s v="sq"/>
    <s v="sq"/>
    <n v="16284.02"/>
    <n v="57542997.559999913"/>
    <n v="57542997.559999913"/>
    <s v="Cairo"/>
  </r>
  <r>
    <s v="ORD102312"/>
    <s v="Xiaomi Redmi Note 12"/>
    <x v="0"/>
    <x v="7"/>
    <x v="0"/>
    <x v="4"/>
    <n v="3339.03"/>
    <n v="3"/>
    <x v="2312"/>
    <x v="324"/>
    <n v="3228"/>
    <x v="194"/>
    <m/>
    <m/>
    <s v="sq"/>
    <s v="sq"/>
    <n v="99349.3"/>
    <n v="92327183.770000085"/>
    <n v="92327183.770000085"/>
    <s v="Riyadh"/>
  </r>
  <r>
    <s v="ORD102313"/>
    <s v="Adidas Running Shoes"/>
    <x v="1"/>
    <x v="9"/>
    <x v="2"/>
    <x v="3"/>
    <n v="1087.75"/>
    <n v="5"/>
    <x v="2313"/>
    <x v="393"/>
    <n v="159"/>
    <x v="99"/>
    <m/>
    <m/>
    <s v="Amazon"/>
    <s v="Amazon"/>
    <n v="3665.44"/>
    <n v="91504159.730000004"/>
    <n v="91504159.730000004"/>
    <s v="Dubai"/>
  </r>
  <r>
    <s v="ORD102314"/>
    <s v="Samsung Galaxy A14"/>
    <x v="0"/>
    <x v="0"/>
    <x v="0"/>
    <x v="2"/>
    <n v="15280.71"/>
    <n v="3"/>
    <x v="2314"/>
    <x v="172"/>
    <n v="992"/>
    <x v="134"/>
    <m/>
    <m/>
    <s v="sq"/>
    <s v="sq"/>
    <n v="26648.76"/>
    <n v="92327183.770000085"/>
    <n v="92327183.770000085"/>
    <s v="Casablanca"/>
  </r>
  <r>
    <s v="ORD102315"/>
    <s v="Adidas Running Shoes"/>
    <x v="1"/>
    <x v="9"/>
    <x v="0"/>
    <x v="5"/>
    <n v="15314.29"/>
    <n v="5"/>
    <x v="2315"/>
    <x v="104"/>
    <n v="2576"/>
    <x v="189"/>
    <m/>
    <m/>
    <s v="sq"/>
    <s v="sq"/>
    <n v="27872.98"/>
    <n v="91504159.730000004"/>
    <n v="91504159.730000004"/>
    <s v="Giza"/>
  </r>
  <r>
    <s v="ORD102316"/>
    <s v="iPhone 13"/>
    <x v="0"/>
    <x v="4"/>
    <x v="1"/>
    <x v="5"/>
    <n v="18362.57"/>
    <n v="3"/>
    <x v="2316"/>
    <x v="100"/>
    <n v="1115"/>
    <x v="115"/>
    <m/>
    <m/>
    <s v="Jumia"/>
    <s v="Jum"/>
    <n v="27872.98"/>
    <n v="92327183.770000085"/>
    <n v="92327183.770000085"/>
    <s v="Giza"/>
  </r>
  <r>
    <s v="ORD102317"/>
    <s v="Nike Air Max"/>
    <x v="1"/>
    <x v="1"/>
    <x v="0"/>
    <x v="1"/>
    <n v="14794.43"/>
    <n v="2"/>
    <x v="2317"/>
    <x v="14"/>
    <n v="72"/>
    <x v="246"/>
    <m/>
    <m/>
    <s v="sq"/>
    <s v="sq"/>
    <n v="13290.4"/>
    <n v="91504159.730000004"/>
    <n v="91504159.730000004"/>
    <s v="Alexandria"/>
  </r>
  <r>
    <s v="ORD102318"/>
    <s v="Bluetooth Headset"/>
    <x v="2"/>
    <x v="2"/>
    <x v="0"/>
    <x v="3"/>
    <n v="7815.82"/>
    <n v="1"/>
    <x v="2318"/>
    <x v="333"/>
    <n v="1351"/>
    <x v="187"/>
    <m/>
    <m/>
    <s v="sq"/>
    <s v="sq"/>
    <n v="3665.44"/>
    <n v="29200970.130000021"/>
    <n v="29200970.130000021"/>
    <s v="Dubai"/>
  </r>
  <r>
    <s v="ORD102319"/>
    <s v="HP Pavilion Laptop"/>
    <x v="3"/>
    <x v="3"/>
    <x v="0"/>
    <x v="0"/>
    <n v="17202.45"/>
    <n v="4"/>
    <x v="2319"/>
    <x v="117"/>
    <n v="1400"/>
    <x v="8"/>
    <m/>
    <m/>
    <s v="sq"/>
    <s v="sq"/>
    <n v="16284.02"/>
    <n v="57542997.559999913"/>
    <n v="57542997.559999913"/>
    <s v="Cairo"/>
  </r>
  <r>
    <s v="ORD102320"/>
    <s v="Nike Air Max"/>
    <x v="1"/>
    <x v="1"/>
    <x v="2"/>
    <x v="0"/>
    <n v="6011.19"/>
    <n v="1"/>
    <x v="2320"/>
    <x v="391"/>
    <n v="595"/>
    <x v="158"/>
    <m/>
    <m/>
    <s v="Amazon"/>
    <s v="Amazon"/>
    <n v="16284.02"/>
    <n v="91504159.730000004"/>
    <n v="91504159.730000004"/>
    <s v="Cairo"/>
  </r>
  <r>
    <s v="ORD102321"/>
    <s v="Bluetooth Headset"/>
    <x v="2"/>
    <x v="2"/>
    <x v="0"/>
    <x v="5"/>
    <n v="14993.64"/>
    <n v="1"/>
    <x v="2321"/>
    <x v="285"/>
    <n v="478"/>
    <x v="135"/>
    <m/>
    <m/>
    <s v="sq"/>
    <s v="sq"/>
    <n v="27872.98"/>
    <n v="29200970.130000021"/>
    <n v="29200970.130000021"/>
    <s v="Giza"/>
  </r>
  <r>
    <s v="ORD102322"/>
    <s v="HP Pavilion Laptop"/>
    <x v="3"/>
    <x v="3"/>
    <x v="1"/>
    <x v="4"/>
    <n v="13699.28"/>
    <n v="3"/>
    <x v="2322"/>
    <x v="1"/>
    <n v="3348"/>
    <x v="97"/>
    <m/>
    <m/>
    <s v="Jumia"/>
    <s v="Jum"/>
    <n v="99349.3"/>
    <n v="57542997.559999913"/>
    <n v="57542997.559999913"/>
    <s v="Riyadh"/>
  </r>
  <r>
    <s v="ORD102323"/>
    <s v="iPhone 13"/>
    <x v="0"/>
    <x v="4"/>
    <x v="2"/>
    <x v="2"/>
    <n v="17782.12"/>
    <n v="5"/>
    <x v="2323"/>
    <x v="53"/>
    <n v="3662"/>
    <x v="182"/>
    <m/>
    <m/>
    <s v="Amazon"/>
    <s v="Amazon"/>
    <n v="26648.76"/>
    <n v="92327183.770000085"/>
    <n v="92327183.770000085"/>
    <s v="Casablanca"/>
  </r>
  <r>
    <s v="ORD102324"/>
    <s v="Dell Inspiron 3501"/>
    <x v="3"/>
    <x v="8"/>
    <x v="0"/>
    <x v="0"/>
    <n v="19774.560000000001"/>
    <n v="3"/>
    <x v="2324"/>
    <x v="69"/>
    <n v="3170"/>
    <x v="209"/>
    <m/>
    <m/>
    <s v="sq"/>
    <s v="sq"/>
    <n v="16284.02"/>
    <n v="57542997.559999913"/>
    <n v="57542997.559999913"/>
    <s v="Cairo"/>
  </r>
  <r>
    <s v="ORD102325"/>
    <s v="Xiaomi Redmi Note 12"/>
    <x v="0"/>
    <x v="7"/>
    <x v="1"/>
    <x v="4"/>
    <n v="6922.72"/>
    <n v="5"/>
    <x v="2325"/>
    <x v="324"/>
    <n v="3317"/>
    <x v="229"/>
    <m/>
    <m/>
    <s v="Jumia"/>
    <s v="Jum"/>
    <n v="99349.3"/>
    <n v="92327183.770000085"/>
    <n v="92327183.770000085"/>
    <s v="Riyadh"/>
  </r>
  <r>
    <s v="ORD102326"/>
    <s v="Samsung Galaxy A14"/>
    <x v="0"/>
    <x v="0"/>
    <x v="1"/>
    <x v="3"/>
    <n v="7181.59"/>
    <n v="1"/>
    <x v="2326"/>
    <x v="258"/>
    <n v="4403"/>
    <x v="325"/>
    <m/>
    <m/>
    <s v="Jumia"/>
    <s v="Jum"/>
    <n v="3665.44"/>
    <n v="92327183.770000085"/>
    <n v="92327183.770000085"/>
    <s v="Dubai"/>
  </r>
  <r>
    <s v="ORD102327"/>
    <s v="Nike Air Max"/>
    <x v="1"/>
    <x v="1"/>
    <x v="0"/>
    <x v="4"/>
    <n v="19751.240000000002"/>
    <n v="1"/>
    <x v="2327"/>
    <x v="309"/>
    <n v="174"/>
    <x v="326"/>
    <m/>
    <m/>
    <s v="sq"/>
    <s v="sq"/>
    <n v="99349.3"/>
    <n v="91504159.730000004"/>
    <n v="91504159.730000004"/>
    <s v="Riyadh"/>
  </r>
  <r>
    <s v="ORD102328"/>
    <s v="Dell Inspiron 3501"/>
    <x v="3"/>
    <x v="8"/>
    <x v="0"/>
    <x v="1"/>
    <n v="16543.09"/>
    <n v="4"/>
    <x v="2328"/>
    <x v="138"/>
    <n v="4721"/>
    <x v="333"/>
    <m/>
    <m/>
    <s v="sq"/>
    <s v="sq"/>
    <n v="13290.4"/>
    <n v="57542997.559999913"/>
    <n v="57542997.559999913"/>
    <s v="Alexandria"/>
  </r>
  <r>
    <s v="ORD102329"/>
    <s v="Dell Inspiron 3501"/>
    <x v="3"/>
    <x v="8"/>
    <x v="1"/>
    <x v="5"/>
    <n v="12899.1"/>
    <n v="1"/>
    <x v="2329"/>
    <x v="233"/>
    <n v="4423"/>
    <x v="201"/>
    <m/>
    <m/>
    <s v="Jumia"/>
    <s v="Jum"/>
    <n v="27872.98"/>
    <n v="57542997.559999913"/>
    <n v="57542997.559999913"/>
    <s v="Giza"/>
  </r>
  <r>
    <s v="ORD102330"/>
    <s v="Xiaomi Redmi Note 12"/>
    <x v="0"/>
    <x v="7"/>
    <x v="1"/>
    <x v="2"/>
    <n v="11440.94"/>
    <n v="5"/>
    <x v="2330"/>
    <x v="392"/>
    <n v="4112"/>
    <x v="126"/>
    <m/>
    <m/>
    <s v="Jumia"/>
    <s v="Jum"/>
    <n v="26648.76"/>
    <n v="92327183.770000085"/>
    <n v="92327183.770000085"/>
    <s v="Casablanca"/>
  </r>
  <r>
    <s v="ORD102331"/>
    <s v="Xiaomi Redmi Note 12"/>
    <x v="0"/>
    <x v="7"/>
    <x v="1"/>
    <x v="5"/>
    <n v="19038.810000000001"/>
    <n v="5"/>
    <x v="2331"/>
    <x v="63"/>
    <n v="832"/>
    <x v="228"/>
    <m/>
    <m/>
    <s v="Jumia"/>
    <s v="Jum"/>
    <n v="27872.98"/>
    <n v="92327183.770000085"/>
    <n v="92327183.770000085"/>
    <s v="Giza"/>
  </r>
  <r>
    <s v="ORD102332"/>
    <s v="Samsung Galaxy A14"/>
    <x v="0"/>
    <x v="0"/>
    <x v="2"/>
    <x v="2"/>
    <n v="19561.05"/>
    <n v="5"/>
    <x v="2332"/>
    <x v="101"/>
    <n v="836"/>
    <x v="113"/>
    <m/>
    <m/>
    <s v="Amazon"/>
    <s v="Amazon"/>
    <n v="26648.76"/>
    <n v="92327183.770000085"/>
    <n v="92327183.770000085"/>
    <s v="Casablanca"/>
  </r>
  <r>
    <s v="ORD102333"/>
    <s v="Bluetooth Headset"/>
    <x v="2"/>
    <x v="2"/>
    <x v="0"/>
    <x v="0"/>
    <n v="2512.41"/>
    <n v="3"/>
    <x v="2333"/>
    <x v="121"/>
    <n v="2731"/>
    <x v="249"/>
    <m/>
    <m/>
    <s v="sq"/>
    <s v="sq"/>
    <n v="16284.02"/>
    <n v="29200970.130000021"/>
    <n v="29200970.130000021"/>
    <s v="Cairo"/>
  </r>
  <r>
    <s v="ORD102334"/>
    <s v="HP Pavilion Laptop"/>
    <x v="3"/>
    <x v="3"/>
    <x v="0"/>
    <x v="0"/>
    <n v="9277.18"/>
    <n v="1"/>
    <x v="2334"/>
    <x v="364"/>
    <n v="2450"/>
    <x v="356"/>
    <m/>
    <m/>
    <s v="sq"/>
    <s v="sq"/>
    <n v="16284.02"/>
    <n v="57542997.559999913"/>
    <n v="57542997.559999913"/>
    <s v="Cairo"/>
  </r>
  <r>
    <s v="ORD102335"/>
    <s v="Dell Inspiron 3501"/>
    <x v="3"/>
    <x v="8"/>
    <x v="1"/>
    <x v="1"/>
    <n v="19905.86"/>
    <n v="4"/>
    <x v="2335"/>
    <x v="323"/>
    <n v="4239"/>
    <x v="99"/>
    <m/>
    <m/>
    <s v="Jumia"/>
    <s v="Jum"/>
    <n v="13290.4"/>
    <n v="57542997.559999913"/>
    <n v="57542997.559999913"/>
    <s v="Alexandria"/>
  </r>
  <r>
    <s v="ORD102336"/>
    <s v="Bluetooth Headset"/>
    <x v="2"/>
    <x v="2"/>
    <x v="0"/>
    <x v="4"/>
    <n v="11868.16"/>
    <n v="2"/>
    <x v="2336"/>
    <x v="133"/>
    <n v="3352"/>
    <x v="245"/>
    <m/>
    <m/>
    <s v="sq"/>
    <s v="sq"/>
    <n v="99349.3"/>
    <n v="29200970.130000021"/>
    <n v="29200970.130000021"/>
    <s v="Riyadh"/>
  </r>
  <r>
    <s v="ORD102337"/>
    <s v="T-shirt Cotton"/>
    <x v="1"/>
    <x v="5"/>
    <x v="1"/>
    <x v="0"/>
    <n v="13168.75"/>
    <n v="1"/>
    <x v="2337"/>
    <x v="247"/>
    <n v="4494"/>
    <x v="110"/>
    <m/>
    <m/>
    <s v="Jumia"/>
    <s v="Jum"/>
    <n v="16284.02"/>
    <n v="91504159.730000004"/>
    <n v="91504159.730000004"/>
    <s v="Cairo"/>
  </r>
  <r>
    <s v="ORD102338"/>
    <s v="Xiaomi Redmi Note 12"/>
    <x v="0"/>
    <x v="7"/>
    <x v="2"/>
    <x v="5"/>
    <n v="6792.58"/>
    <n v="4"/>
    <x v="2338"/>
    <x v="77"/>
    <n v="2376"/>
    <x v="349"/>
    <m/>
    <m/>
    <s v="Amazon"/>
    <s v="Amazon"/>
    <n v="27872.98"/>
    <n v="92327183.770000085"/>
    <n v="92327183.770000085"/>
    <s v="Giza"/>
  </r>
  <r>
    <s v="ORD102339"/>
    <s v="Bluetooth Headset"/>
    <x v="2"/>
    <x v="2"/>
    <x v="2"/>
    <x v="3"/>
    <n v="2883.84"/>
    <n v="1"/>
    <x v="2339"/>
    <x v="101"/>
    <n v="4697"/>
    <x v="116"/>
    <m/>
    <m/>
    <s v="Amazon"/>
    <s v="Amazon"/>
    <n v="3665.44"/>
    <n v="29200970.130000021"/>
    <n v="29200970.130000021"/>
    <s v="Dubai"/>
  </r>
  <r>
    <s v="ORD102340"/>
    <s v="Samsung Galaxy A14"/>
    <x v="0"/>
    <x v="0"/>
    <x v="2"/>
    <x v="2"/>
    <n v="15093.15"/>
    <n v="3"/>
    <x v="2340"/>
    <x v="107"/>
    <n v="3462"/>
    <x v="149"/>
    <m/>
    <m/>
    <s v="Amazon"/>
    <s v="Amazon"/>
    <n v="26648.76"/>
    <n v="92327183.770000085"/>
    <n v="92327183.770000085"/>
    <s v="Casablanca"/>
  </r>
  <r>
    <s v="ORD102341"/>
    <s v="Samsung Galaxy A14"/>
    <x v="0"/>
    <x v="0"/>
    <x v="1"/>
    <x v="5"/>
    <n v="6471.45"/>
    <n v="1"/>
    <x v="2341"/>
    <x v="42"/>
    <n v="2960"/>
    <x v="357"/>
    <m/>
    <m/>
    <s v="Jumia"/>
    <s v="Jum"/>
    <n v="27872.98"/>
    <n v="92327183.770000085"/>
    <n v="92327183.770000085"/>
    <s v="Giza"/>
  </r>
  <r>
    <s v="ORD102342"/>
    <s v="Smartwatch FitPro"/>
    <x v="4"/>
    <x v="6"/>
    <x v="2"/>
    <x v="5"/>
    <n v="2181.1"/>
    <n v="2"/>
    <x v="2342"/>
    <x v="382"/>
    <n v="4083"/>
    <x v="10"/>
    <m/>
    <m/>
    <s v="Amazon"/>
    <s v="Amazon"/>
    <n v="27872.98"/>
    <n v="31420413.200000018"/>
    <n v="31420413.200000018"/>
    <s v="Giza"/>
  </r>
  <r>
    <s v="ORD102343"/>
    <s v="iPhone 13"/>
    <x v="0"/>
    <x v="4"/>
    <x v="0"/>
    <x v="0"/>
    <n v="14329.71"/>
    <n v="4"/>
    <x v="2343"/>
    <x v="333"/>
    <n v="1189"/>
    <x v="225"/>
    <m/>
    <m/>
    <s v="sq"/>
    <s v="sq"/>
    <n v="16284.02"/>
    <n v="92327183.770000085"/>
    <n v="92327183.770000085"/>
    <s v="Cairo"/>
  </r>
  <r>
    <s v="ORD102344"/>
    <s v="HP Pavilion Laptop"/>
    <x v="3"/>
    <x v="3"/>
    <x v="0"/>
    <x v="4"/>
    <n v="9801.93"/>
    <n v="4"/>
    <x v="2344"/>
    <x v="381"/>
    <n v="2112"/>
    <x v="26"/>
    <m/>
    <m/>
    <s v="sq"/>
    <s v="sq"/>
    <n v="99349.3"/>
    <n v="57542997.559999913"/>
    <n v="57542997.559999913"/>
    <s v="Riyadh"/>
  </r>
  <r>
    <s v="ORD102345"/>
    <s v="Nike Air Max"/>
    <x v="1"/>
    <x v="1"/>
    <x v="0"/>
    <x v="5"/>
    <n v="2571.56"/>
    <n v="4"/>
    <x v="2345"/>
    <x v="283"/>
    <n v="4535"/>
    <x v="94"/>
    <m/>
    <m/>
    <s v="sq"/>
    <s v="sq"/>
    <n v="27872.98"/>
    <n v="91504159.730000004"/>
    <n v="91504159.730000004"/>
    <s v="Giza"/>
  </r>
  <r>
    <s v="ORD102346"/>
    <s v="Bluetooth Headset"/>
    <x v="2"/>
    <x v="2"/>
    <x v="2"/>
    <x v="1"/>
    <n v="5684.35"/>
    <n v="4"/>
    <x v="2346"/>
    <x v="300"/>
    <n v="3589"/>
    <x v="347"/>
    <m/>
    <m/>
    <s v="Amazon"/>
    <s v="Amazon"/>
    <n v="13290.4"/>
    <n v="29200970.130000021"/>
    <n v="29200970.130000021"/>
    <s v="Alexandria"/>
  </r>
  <r>
    <s v="ORD102347"/>
    <s v="Nike Air Max"/>
    <x v="1"/>
    <x v="1"/>
    <x v="1"/>
    <x v="1"/>
    <n v="3409.25"/>
    <n v="5"/>
    <x v="2347"/>
    <x v="160"/>
    <n v="3863"/>
    <x v="317"/>
    <m/>
    <m/>
    <s v="Jumia"/>
    <s v="Jum"/>
    <n v="13290.4"/>
    <n v="91504159.730000004"/>
    <n v="91504159.730000004"/>
    <s v="Alexandria"/>
  </r>
  <r>
    <s v="ORD102348"/>
    <s v="Samsung Galaxy A14"/>
    <x v="0"/>
    <x v="0"/>
    <x v="1"/>
    <x v="4"/>
    <n v="599.97"/>
    <n v="5"/>
    <x v="2348"/>
    <x v="221"/>
    <n v="666"/>
    <x v="48"/>
    <m/>
    <m/>
    <s v="Jumia"/>
    <s v="Jum"/>
    <n v="99349.3"/>
    <n v="92327183.770000085"/>
    <n v="92327183.770000085"/>
    <s v="Riyadh"/>
  </r>
  <r>
    <s v="ORD102349"/>
    <s v="Smartwatch FitPro"/>
    <x v="4"/>
    <x v="6"/>
    <x v="0"/>
    <x v="5"/>
    <n v="7235.85"/>
    <n v="4"/>
    <x v="2349"/>
    <x v="291"/>
    <n v="3870"/>
    <x v="167"/>
    <m/>
    <m/>
    <s v="sq"/>
    <s v="sq"/>
    <n v="27872.98"/>
    <n v="31420413.200000018"/>
    <n v="31420413.200000018"/>
    <s v="Giza"/>
  </r>
  <r>
    <s v="ORD102350"/>
    <s v="Adidas Running Shoes"/>
    <x v="1"/>
    <x v="9"/>
    <x v="2"/>
    <x v="0"/>
    <n v="14336.25"/>
    <n v="2"/>
    <x v="2350"/>
    <x v="186"/>
    <n v="3860"/>
    <x v="266"/>
    <m/>
    <m/>
    <s v="Amazon"/>
    <s v="Amazon"/>
    <n v="16284.02"/>
    <n v="91504159.730000004"/>
    <n v="91504159.730000004"/>
    <s v="Cairo"/>
  </r>
  <r>
    <s v="ORD102351"/>
    <s v="Bluetooth Headset"/>
    <x v="2"/>
    <x v="2"/>
    <x v="2"/>
    <x v="4"/>
    <n v="14443.86"/>
    <n v="4"/>
    <x v="2351"/>
    <x v="330"/>
    <n v="4101"/>
    <x v="19"/>
    <m/>
    <m/>
    <s v="Amazon"/>
    <s v="Amazon"/>
    <n v="99349.3"/>
    <n v="29200970.130000021"/>
    <n v="29200970.130000021"/>
    <s v="Riyadh"/>
  </r>
  <r>
    <s v="ORD102352"/>
    <s v="iPhone 13"/>
    <x v="0"/>
    <x v="4"/>
    <x v="0"/>
    <x v="2"/>
    <n v="6701.69"/>
    <n v="4"/>
    <x v="2352"/>
    <x v="350"/>
    <n v="584"/>
    <x v="140"/>
    <m/>
    <m/>
    <s v="sq"/>
    <s v="sq"/>
    <n v="26648.76"/>
    <n v="92327183.770000085"/>
    <n v="92327183.770000085"/>
    <s v="Casablanca"/>
  </r>
  <r>
    <s v="ORD102353"/>
    <s v="Nike Air Max"/>
    <x v="1"/>
    <x v="1"/>
    <x v="1"/>
    <x v="4"/>
    <n v="12802.52"/>
    <n v="2"/>
    <x v="2353"/>
    <x v="14"/>
    <n v="2334"/>
    <x v="11"/>
    <m/>
    <m/>
    <s v="Jumia"/>
    <s v="Jum"/>
    <n v="99349.3"/>
    <n v="91504159.730000004"/>
    <n v="91504159.730000004"/>
    <s v="Riyadh"/>
  </r>
  <r>
    <s v="ORD102354"/>
    <s v="Bluetooth Headset"/>
    <x v="2"/>
    <x v="2"/>
    <x v="2"/>
    <x v="5"/>
    <n v="11889.02"/>
    <n v="2"/>
    <x v="2354"/>
    <x v="302"/>
    <n v="4033"/>
    <x v="211"/>
    <m/>
    <m/>
    <s v="Amazon"/>
    <s v="Amazon"/>
    <n v="27872.98"/>
    <n v="29200970.130000021"/>
    <n v="29200970.130000021"/>
    <s v="Giza"/>
  </r>
  <r>
    <s v="ORD102355"/>
    <s v="T-shirt Cotton"/>
    <x v="1"/>
    <x v="5"/>
    <x v="2"/>
    <x v="4"/>
    <n v="5813.07"/>
    <n v="2"/>
    <x v="2355"/>
    <x v="320"/>
    <n v="2583"/>
    <x v="228"/>
    <m/>
    <m/>
    <s v="Amazon"/>
    <s v="Amazon"/>
    <n v="99349.3"/>
    <n v="91504159.730000004"/>
    <n v="91504159.730000004"/>
    <s v="Riyadh"/>
  </r>
  <r>
    <s v="ORD102356"/>
    <s v="Samsung Galaxy A14"/>
    <x v="0"/>
    <x v="0"/>
    <x v="0"/>
    <x v="2"/>
    <n v="14289.08"/>
    <n v="2"/>
    <x v="2356"/>
    <x v="273"/>
    <n v="4340"/>
    <x v="267"/>
    <m/>
    <m/>
    <s v="sq"/>
    <s v="sq"/>
    <n v="26648.76"/>
    <n v="92327183.770000085"/>
    <n v="92327183.770000085"/>
    <s v="Casablanca"/>
  </r>
  <r>
    <s v="ORD102357"/>
    <s v="Adidas Running Shoes"/>
    <x v="1"/>
    <x v="9"/>
    <x v="0"/>
    <x v="5"/>
    <n v="3832.34"/>
    <n v="5"/>
    <x v="2357"/>
    <x v="77"/>
    <n v="4332"/>
    <x v="26"/>
    <m/>
    <m/>
    <s v="sq"/>
    <s v="sq"/>
    <n v="27872.98"/>
    <n v="91504159.730000004"/>
    <n v="91504159.730000004"/>
    <s v="Giza"/>
  </r>
  <r>
    <s v="ORD102358"/>
    <s v="iPhone 13"/>
    <x v="0"/>
    <x v="4"/>
    <x v="1"/>
    <x v="4"/>
    <n v="13381.68"/>
    <n v="4"/>
    <x v="2358"/>
    <x v="56"/>
    <n v="1819"/>
    <x v="41"/>
    <m/>
    <m/>
    <s v="Jumia"/>
    <s v="Jum"/>
    <n v="99349.3"/>
    <n v="92327183.770000085"/>
    <n v="92327183.770000085"/>
    <s v="Riyadh"/>
  </r>
  <r>
    <s v="ORD102359"/>
    <s v="T-shirt Cotton"/>
    <x v="1"/>
    <x v="5"/>
    <x v="2"/>
    <x v="0"/>
    <n v="8237.34"/>
    <n v="3"/>
    <x v="2359"/>
    <x v="308"/>
    <n v="2480"/>
    <x v="337"/>
    <m/>
    <m/>
    <s v="Amazon"/>
    <s v="Amazon"/>
    <n v="16284.02"/>
    <n v="91504159.730000004"/>
    <n v="91504159.730000004"/>
    <s v="Cairo"/>
  </r>
  <r>
    <s v="ORD102360"/>
    <s v="Adidas Running Shoes"/>
    <x v="1"/>
    <x v="9"/>
    <x v="0"/>
    <x v="2"/>
    <n v="996.37"/>
    <n v="5"/>
    <x v="2360"/>
    <x v="276"/>
    <n v="764"/>
    <x v="128"/>
    <m/>
    <m/>
    <s v="sq"/>
    <s v="sq"/>
    <n v="26648.76"/>
    <n v="91504159.730000004"/>
    <n v="91504159.730000004"/>
    <s v="Casablanca"/>
  </r>
  <r>
    <s v="ORD102361"/>
    <s v="T-shirt Cotton"/>
    <x v="1"/>
    <x v="5"/>
    <x v="1"/>
    <x v="0"/>
    <n v="12095.77"/>
    <n v="4"/>
    <x v="2361"/>
    <x v="79"/>
    <n v="3151"/>
    <x v="178"/>
    <m/>
    <m/>
    <s v="Jumia"/>
    <s v="Jum"/>
    <n v="16284.02"/>
    <n v="91504159.730000004"/>
    <n v="91504159.730000004"/>
    <s v="Cairo"/>
  </r>
  <r>
    <s v="ORD102362"/>
    <s v="T-shirt Cotton"/>
    <x v="1"/>
    <x v="5"/>
    <x v="0"/>
    <x v="1"/>
    <n v="16832.89"/>
    <n v="4"/>
    <x v="2362"/>
    <x v="136"/>
    <n v="2712"/>
    <x v="230"/>
    <m/>
    <m/>
    <s v="sq"/>
    <s v="sq"/>
    <n v="13290.4"/>
    <n v="91504159.730000004"/>
    <n v="91504159.730000004"/>
    <s v="Alexandria"/>
  </r>
  <r>
    <s v="ORD102363"/>
    <s v="Dell Inspiron 3501"/>
    <x v="3"/>
    <x v="8"/>
    <x v="0"/>
    <x v="2"/>
    <n v="1099.25"/>
    <n v="4"/>
    <x v="2363"/>
    <x v="379"/>
    <n v="2393"/>
    <x v="288"/>
    <m/>
    <m/>
    <s v="sq"/>
    <s v="sq"/>
    <n v="26648.76"/>
    <n v="57542997.559999913"/>
    <n v="57542997.559999913"/>
    <s v="Casablanca"/>
  </r>
  <r>
    <s v="ORD102364"/>
    <s v="HP Pavilion Laptop"/>
    <x v="3"/>
    <x v="3"/>
    <x v="0"/>
    <x v="1"/>
    <n v="3668.88"/>
    <n v="5"/>
    <x v="2364"/>
    <x v="263"/>
    <n v="3913"/>
    <x v="273"/>
    <m/>
    <m/>
    <s v="sq"/>
    <s v="sq"/>
    <n v="13290.4"/>
    <n v="57542997.559999913"/>
    <n v="57542997.559999913"/>
    <s v="Alexandria"/>
  </r>
  <r>
    <s v="ORD102365"/>
    <s v="Samsung Galaxy A14"/>
    <x v="0"/>
    <x v="0"/>
    <x v="0"/>
    <x v="5"/>
    <n v="18742.53"/>
    <n v="4"/>
    <x v="2365"/>
    <x v="33"/>
    <n v="1886"/>
    <x v="322"/>
    <m/>
    <m/>
    <s v="sq"/>
    <s v="sq"/>
    <n v="27872.98"/>
    <n v="92327183.770000085"/>
    <n v="92327183.770000085"/>
    <s v="Giza"/>
  </r>
  <r>
    <s v="ORD102366"/>
    <s v="Bluetooth Headset"/>
    <x v="2"/>
    <x v="2"/>
    <x v="0"/>
    <x v="0"/>
    <n v="5163.3900000000003"/>
    <n v="2"/>
    <x v="2366"/>
    <x v="109"/>
    <n v="4981"/>
    <x v="121"/>
    <m/>
    <m/>
    <s v="sq"/>
    <s v="sq"/>
    <n v="16284.02"/>
    <n v="29200970.130000021"/>
    <n v="29200970.130000021"/>
    <s v="Cairo"/>
  </r>
  <r>
    <s v="ORD102367"/>
    <s v="Xiaomi Redmi Note 12"/>
    <x v="0"/>
    <x v="7"/>
    <x v="2"/>
    <x v="4"/>
    <n v="2191.92"/>
    <n v="2"/>
    <x v="2367"/>
    <x v="316"/>
    <n v="468"/>
    <x v="77"/>
    <m/>
    <m/>
    <s v="Amazon"/>
    <s v="Amazon"/>
    <n v="99349.3"/>
    <n v="92327183.770000085"/>
    <n v="92327183.770000085"/>
    <s v="Riyadh"/>
  </r>
  <r>
    <s v="ORD102368"/>
    <s v="Xiaomi Redmi Note 12"/>
    <x v="0"/>
    <x v="7"/>
    <x v="1"/>
    <x v="0"/>
    <n v="14115.7"/>
    <n v="3"/>
    <x v="2368"/>
    <x v="168"/>
    <n v="1332"/>
    <x v="185"/>
    <m/>
    <m/>
    <s v="Jumia"/>
    <s v="Jum"/>
    <n v="16284.02"/>
    <n v="92327183.770000085"/>
    <n v="92327183.770000085"/>
    <s v="Cairo"/>
  </r>
  <r>
    <s v="ORD102369"/>
    <s v="T-shirt Cotton"/>
    <x v="1"/>
    <x v="5"/>
    <x v="2"/>
    <x v="0"/>
    <n v="8607.98"/>
    <n v="5"/>
    <x v="2369"/>
    <x v="339"/>
    <n v="2381"/>
    <x v="129"/>
    <m/>
    <m/>
    <s v="Amazon"/>
    <s v="Amazon"/>
    <n v="16284.02"/>
    <n v="91504159.730000004"/>
    <n v="91504159.730000004"/>
    <s v="Cairo"/>
  </r>
  <r>
    <s v="ORD102370"/>
    <s v="HP Pavilion Laptop"/>
    <x v="3"/>
    <x v="3"/>
    <x v="0"/>
    <x v="2"/>
    <n v="16276.47"/>
    <n v="1"/>
    <x v="2370"/>
    <x v="265"/>
    <n v="3531"/>
    <x v="305"/>
    <m/>
    <m/>
    <s v="sq"/>
    <s v="sq"/>
    <n v="26648.76"/>
    <n v="57542997.559999913"/>
    <n v="57542997.559999913"/>
    <s v="Casablanca"/>
  </r>
  <r>
    <s v="ORD102371"/>
    <s v="Bluetooth Headset"/>
    <x v="2"/>
    <x v="2"/>
    <x v="1"/>
    <x v="2"/>
    <n v="11927.57"/>
    <n v="4"/>
    <x v="2371"/>
    <x v="388"/>
    <n v="2826"/>
    <x v="245"/>
    <m/>
    <m/>
    <s v="Jumia"/>
    <s v="Jum"/>
    <n v="26648.76"/>
    <n v="29200970.130000021"/>
    <n v="29200970.130000021"/>
    <s v="Casablanca"/>
  </r>
  <r>
    <s v="ORD102372"/>
    <s v="T-shirt Cotton"/>
    <x v="1"/>
    <x v="5"/>
    <x v="1"/>
    <x v="4"/>
    <n v="13324.39"/>
    <n v="5"/>
    <x v="2372"/>
    <x v="90"/>
    <n v="2720"/>
    <x v="96"/>
    <m/>
    <m/>
    <s v="Jumia"/>
    <s v="Jum"/>
    <n v="99349.3"/>
    <n v="91504159.730000004"/>
    <n v="91504159.730000004"/>
    <s v="Riyadh"/>
  </r>
  <r>
    <s v="ORD102373"/>
    <s v="T-shirt Cotton"/>
    <x v="1"/>
    <x v="5"/>
    <x v="1"/>
    <x v="3"/>
    <n v="9239.24"/>
    <n v="1"/>
    <x v="2373"/>
    <x v="17"/>
    <n v="396"/>
    <x v="173"/>
    <m/>
    <m/>
    <s v="Jumia"/>
    <s v="Jum"/>
    <n v="3665.44"/>
    <n v="91504159.730000004"/>
    <n v="91504159.730000004"/>
    <s v="Dubai"/>
  </r>
  <r>
    <s v="ORD102374"/>
    <s v="Xiaomi Redmi Note 12"/>
    <x v="0"/>
    <x v="7"/>
    <x v="2"/>
    <x v="4"/>
    <n v="14546.82"/>
    <n v="1"/>
    <x v="2374"/>
    <x v="125"/>
    <n v="3478"/>
    <x v="140"/>
    <m/>
    <m/>
    <s v="Amazon"/>
    <s v="Amazon"/>
    <n v="99349.3"/>
    <n v="92327183.770000085"/>
    <n v="92327183.770000085"/>
    <s v="Riyadh"/>
  </r>
  <r>
    <s v="ORD102375"/>
    <s v="Nike Air Max"/>
    <x v="1"/>
    <x v="1"/>
    <x v="1"/>
    <x v="0"/>
    <n v="18438.77"/>
    <n v="4"/>
    <x v="2375"/>
    <x v="15"/>
    <n v="4597"/>
    <x v="340"/>
    <m/>
    <m/>
    <s v="Jumia"/>
    <s v="Jum"/>
    <n v="16284.02"/>
    <n v="91504159.730000004"/>
    <n v="91504159.730000004"/>
    <s v="Cairo"/>
  </r>
  <r>
    <s v="ORD102376"/>
    <s v="Dell Inspiron 3501"/>
    <x v="3"/>
    <x v="8"/>
    <x v="0"/>
    <x v="5"/>
    <n v="2533.21"/>
    <n v="4"/>
    <x v="2376"/>
    <x v="258"/>
    <n v="4967"/>
    <x v="42"/>
    <m/>
    <m/>
    <s v="sq"/>
    <s v="sq"/>
    <n v="27872.98"/>
    <n v="57542997.559999913"/>
    <n v="57542997.559999913"/>
    <s v="Giza"/>
  </r>
  <r>
    <s v="ORD102377"/>
    <s v="Nike Air Max"/>
    <x v="1"/>
    <x v="1"/>
    <x v="2"/>
    <x v="4"/>
    <n v="15584.07"/>
    <n v="4"/>
    <x v="2377"/>
    <x v="41"/>
    <n v="2547"/>
    <x v="95"/>
    <m/>
    <m/>
    <s v="Amazon"/>
    <s v="Amazon"/>
    <n v="99349.3"/>
    <n v="91504159.730000004"/>
    <n v="91504159.730000004"/>
    <s v="Riyadh"/>
  </r>
  <r>
    <s v="ORD102378"/>
    <s v="Nike Air Max"/>
    <x v="1"/>
    <x v="1"/>
    <x v="0"/>
    <x v="4"/>
    <n v="19697.330000000002"/>
    <n v="1"/>
    <x v="2378"/>
    <x v="117"/>
    <n v="3043"/>
    <x v="58"/>
    <m/>
    <m/>
    <s v="sq"/>
    <s v="sq"/>
    <n v="99349.3"/>
    <n v="91504159.730000004"/>
    <n v="91504159.730000004"/>
    <s v="Riyadh"/>
  </r>
  <r>
    <s v="ORD102379"/>
    <s v="HP Pavilion Laptop"/>
    <x v="3"/>
    <x v="3"/>
    <x v="1"/>
    <x v="1"/>
    <n v="4781.91"/>
    <n v="5"/>
    <x v="2379"/>
    <x v="77"/>
    <n v="3411"/>
    <x v="95"/>
    <m/>
    <m/>
    <s v="Jumia"/>
    <s v="Jum"/>
    <n v="13290.4"/>
    <n v="57542997.559999913"/>
    <n v="57542997.559999913"/>
    <s v="Alexandria"/>
  </r>
  <r>
    <s v="ORD102380"/>
    <s v="Bluetooth Headset"/>
    <x v="2"/>
    <x v="2"/>
    <x v="2"/>
    <x v="4"/>
    <n v="3077.99"/>
    <n v="3"/>
    <x v="2380"/>
    <x v="192"/>
    <n v="1906"/>
    <x v="134"/>
    <m/>
    <m/>
    <s v="Amazon"/>
    <s v="Amazon"/>
    <n v="99349.3"/>
    <n v="29200970.130000021"/>
    <n v="29200970.130000021"/>
    <s v="Riyadh"/>
  </r>
  <r>
    <s v="ORD102381"/>
    <s v="Nike Air Max"/>
    <x v="1"/>
    <x v="1"/>
    <x v="2"/>
    <x v="1"/>
    <n v="9908.7000000000007"/>
    <n v="2"/>
    <x v="2381"/>
    <x v="132"/>
    <n v="1190"/>
    <x v="132"/>
    <m/>
    <m/>
    <s v="Amazon"/>
    <s v="Amazon"/>
    <n v="13290.4"/>
    <n v="91504159.730000004"/>
    <n v="91504159.730000004"/>
    <s v="Alexandria"/>
  </r>
  <r>
    <s v="ORD102382"/>
    <s v="Dell Inspiron 3501"/>
    <x v="3"/>
    <x v="8"/>
    <x v="1"/>
    <x v="2"/>
    <n v="13531.09"/>
    <n v="5"/>
    <x v="2382"/>
    <x v="368"/>
    <n v="2860"/>
    <x v="164"/>
    <m/>
    <m/>
    <s v="Jumia"/>
    <s v="Jum"/>
    <n v="26648.76"/>
    <n v="57542997.559999913"/>
    <n v="57542997.559999913"/>
    <s v="Casablanca"/>
  </r>
  <r>
    <s v="ORD102383"/>
    <s v="iPhone 13"/>
    <x v="0"/>
    <x v="4"/>
    <x v="2"/>
    <x v="0"/>
    <n v="11577.51"/>
    <n v="3"/>
    <x v="2383"/>
    <x v="298"/>
    <n v="2535"/>
    <x v="126"/>
    <m/>
    <m/>
    <s v="Amazon"/>
    <s v="Amazon"/>
    <n v="16284.02"/>
    <n v="92327183.770000085"/>
    <n v="92327183.770000085"/>
    <s v="Cairo"/>
  </r>
  <r>
    <s v="ORD102384"/>
    <s v="Samsung Galaxy A14"/>
    <x v="0"/>
    <x v="0"/>
    <x v="1"/>
    <x v="5"/>
    <n v="16859.66"/>
    <n v="5"/>
    <x v="2384"/>
    <x v="70"/>
    <n v="3084"/>
    <x v="174"/>
    <m/>
    <m/>
    <s v="Jumia"/>
    <s v="Jum"/>
    <n v="27872.98"/>
    <n v="92327183.770000085"/>
    <n v="92327183.770000085"/>
    <s v="Giza"/>
  </r>
  <r>
    <s v="ORD102385"/>
    <s v="Adidas Running Shoes"/>
    <x v="1"/>
    <x v="9"/>
    <x v="1"/>
    <x v="3"/>
    <n v="2085.56"/>
    <n v="5"/>
    <x v="2385"/>
    <x v="260"/>
    <n v="3574"/>
    <x v="89"/>
    <m/>
    <m/>
    <s v="Jumia"/>
    <s v="Jum"/>
    <n v="3665.44"/>
    <n v="91504159.730000004"/>
    <n v="91504159.730000004"/>
    <s v="Dubai"/>
  </r>
  <r>
    <s v="ORD102386"/>
    <s v="iPhone 13"/>
    <x v="0"/>
    <x v="4"/>
    <x v="1"/>
    <x v="0"/>
    <n v="12075.05"/>
    <n v="5"/>
    <x v="2386"/>
    <x v="356"/>
    <n v="4754"/>
    <x v="58"/>
    <m/>
    <m/>
    <s v="Jumia"/>
    <s v="Jum"/>
    <n v="16284.02"/>
    <n v="92327183.770000085"/>
    <n v="92327183.770000085"/>
    <s v="Cairo"/>
  </r>
  <r>
    <s v="ORD102387"/>
    <s v="Smartwatch FitPro"/>
    <x v="4"/>
    <x v="6"/>
    <x v="2"/>
    <x v="4"/>
    <n v="13256.03"/>
    <n v="2"/>
    <x v="2387"/>
    <x v="240"/>
    <n v="482"/>
    <x v="335"/>
    <m/>
    <m/>
    <s v="Amazon"/>
    <s v="Amazon"/>
    <n v="99349.3"/>
    <n v="31420413.200000018"/>
    <n v="31420413.200000018"/>
    <s v="Riyadh"/>
  </r>
  <r>
    <s v="ORD102388"/>
    <s v="iPhone 13"/>
    <x v="0"/>
    <x v="4"/>
    <x v="2"/>
    <x v="1"/>
    <n v="9230.06"/>
    <n v="2"/>
    <x v="2388"/>
    <x v="174"/>
    <n v="76"/>
    <x v="130"/>
    <m/>
    <m/>
    <s v="Amazon"/>
    <s v="Amazon"/>
    <n v="13290.4"/>
    <n v="92327183.770000085"/>
    <n v="92327183.770000085"/>
    <s v="Alexandria"/>
  </r>
  <r>
    <s v="ORD102389"/>
    <s v="Adidas Running Shoes"/>
    <x v="1"/>
    <x v="9"/>
    <x v="1"/>
    <x v="2"/>
    <n v="18131.87"/>
    <n v="5"/>
    <x v="2389"/>
    <x v="159"/>
    <n v="2424"/>
    <x v="173"/>
    <m/>
    <m/>
    <s v="Jumia"/>
    <s v="Jum"/>
    <n v="26648.76"/>
    <n v="91504159.730000004"/>
    <n v="91504159.730000004"/>
    <s v="Casablanca"/>
  </r>
  <r>
    <s v="ORD102390"/>
    <s v="Nike Air Max"/>
    <x v="1"/>
    <x v="1"/>
    <x v="2"/>
    <x v="5"/>
    <n v="19866.23"/>
    <n v="1"/>
    <x v="2390"/>
    <x v="350"/>
    <n v="1955"/>
    <x v="338"/>
    <m/>
    <m/>
    <s v="Amazon"/>
    <s v="Amazon"/>
    <n v="27872.98"/>
    <n v="91504159.730000004"/>
    <n v="91504159.730000004"/>
    <s v="Giza"/>
  </r>
  <r>
    <s v="ORD102391"/>
    <s v="Dell Inspiron 3501"/>
    <x v="3"/>
    <x v="8"/>
    <x v="2"/>
    <x v="1"/>
    <n v="5579.95"/>
    <n v="1"/>
    <x v="2391"/>
    <x v="151"/>
    <n v="2758"/>
    <x v="158"/>
    <m/>
    <m/>
    <s v="Amazon"/>
    <s v="Amazon"/>
    <n v="13290.4"/>
    <n v="57542997.559999913"/>
    <n v="57542997.559999913"/>
    <s v="Alexandria"/>
  </r>
  <r>
    <s v="ORD102392"/>
    <s v="Bluetooth Headset"/>
    <x v="2"/>
    <x v="2"/>
    <x v="1"/>
    <x v="4"/>
    <n v="6969.92"/>
    <n v="3"/>
    <x v="2392"/>
    <x v="284"/>
    <n v="1845"/>
    <x v="145"/>
    <m/>
    <m/>
    <s v="Jumia"/>
    <s v="Jum"/>
    <n v="99349.3"/>
    <n v="29200970.130000021"/>
    <n v="29200970.130000021"/>
    <s v="Riyadh"/>
  </r>
  <r>
    <s v="ORD102393"/>
    <s v="Xiaomi Redmi Note 12"/>
    <x v="0"/>
    <x v="7"/>
    <x v="2"/>
    <x v="2"/>
    <n v="16892.62"/>
    <n v="1"/>
    <x v="2393"/>
    <x v="91"/>
    <n v="3339"/>
    <x v="48"/>
    <m/>
    <m/>
    <s v="Amazon"/>
    <s v="Amazon"/>
    <n v="26648.76"/>
    <n v="92327183.770000085"/>
    <n v="92327183.770000085"/>
    <s v="Casablanca"/>
  </r>
  <r>
    <s v="ORD102394"/>
    <s v="iPhone 13"/>
    <x v="0"/>
    <x v="4"/>
    <x v="1"/>
    <x v="4"/>
    <n v="14952.15"/>
    <n v="4"/>
    <x v="2394"/>
    <x v="99"/>
    <n v="2482"/>
    <x v="152"/>
    <m/>
    <m/>
    <s v="Jumia"/>
    <s v="Jum"/>
    <n v="99349.3"/>
    <n v="92327183.770000085"/>
    <n v="92327183.770000085"/>
    <s v="Riyadh"/>
  </r>
  <r>
    <s v="ORD102395"/>
    <s v="Smartwatch FitPro"/>
    <x v="4"/>
    <x v="6"/>
    <x v="0"/>
    <x v="3"/>
    <n v="15329.78"/>
    <n v="5"/>
    <x v="2395"/>
    <x v="277"/>
    <n v="1101"/>
    <x v="360"/>
    <m/>
    <m/>
    <s v="sq"/>
    <s v="sq"/>
    <n v="3665.44"/>
    <n v="31420413.200000018"/>
    <n v="31420413.200000018"/>
    <s v="Dubai"/>
  </r>
  <r>
    <s v="ORD102396"/>
    <s v="Smartwatch FitPro"/>
    <x v="4"/>
    <x v="6"/>
    <x v="1"/>
    <x v="3"/>
    <n v="9305.41"/>
    <n v="5"/>
    <x v="2396"/>
    <x v="305"/>
    <n v="1781"/>
    <x v="79"/>
    <m/>
    <m/>
    <s v="Jumia"/>
    <s v="Jum"/>
    <n v="3665.44"/>
    <n v="31420413.200000018"/>
    <n v="31420413.200000018"/>
    <s v="Dubai"/>
  </r>
  <r>
    <s v="ORD102397"/>
    <s v="Samsung Galaxy A14"/>
    <x v="0"/>
    <x v="0"/>
    <x v="2"/>
    <x v="4"/>
    <n v="17936.240000000002"/>
    <n v="3"/>
    <x v="2397"/>
    <x v="10"/>
    <n v="1916"/>
    <x v="161"/>
    <m/>
    <m/>
    <s v="Amazon"/>
    <s v="Amazon"/>
    <n v="99349.3"/>
    <n v="92327183.770000085"/>
    <n v="92327183.770000085"/>
    <s v="Riyadh"/>
  </r>
  <r>
    <s v="ORD102398"/>
    <s v="Xiaomi Redmi Note 12"/>
    <x v="0"/>
    <x v="7"/>
    <x v="2"/>
    <x v="0"/>
    <n v="9612.8799999999992"/>
    <n v="4"/>
    <x v="2398"/>
    <x v="328"/>
    <n v="2142"/>
    <x v="261"/>
    <m/>
    <m/>
    <s v="Amazon"/>
    <s v="Amazon"/>
    <n v="16284.02"/>
    <n v="92327183.770000085"/>
    <n v="92327183.770000085"/>
    <s v="Cairo"/>
  </r>
  <r>
    <s v="ORD102399"/>
    <s v="Smartwatch FitPro"/>
    <x v="4"/>
    <x v="6"/>
    <x v="1"/>
    <x v="3"/>
    <n v="19151.16"/>
    <n v="2"/>
    <x v="2399"/>
    <x v="201"/>
    <n v="3197"/>
    <x v="224"/>
    <m/>
    <m/>
    <s v="Jumia"/>
    <s v="Jum"/>
    <n v="3665.44"/>
    <n v="31420413.200000018"/>
    <n v="31420413.200000018"/>
    <s v="Dubai"/>
  </r>
  <r>
    <s v="ORD102400"/>
    <s v="Dell Inspiron 3501"/>
    <x v="3"/>
    <x v="8"/>
    <x v="1"/>
    <x v="3"/>
    <n v="19119.82"/>
    <n v="4"/>
    <x v="2400"/>
    <x v="215"/>
    <n v="3194"/>
    <x v="351"/>
    <m/>
    <m/>
    <s v="Jumia"/>
    <s v="Jum"/>
    <n v="3665.44"/>
    <n v="57542997.559999913"/>
    <n v="57542997.559999913"/>
    <s v="Dubai"/>
  </r>
  <r>
    <s v="ORD102401"/>
    <s v="Xiaomi Redmi Note 12"/>
    <x v="0"/>
    <x v="7"/>
    <x v="2"/>
    <x v="1"/>
    <n v="7909.23"/>
    <n v="1"/>
    <x v="2401"/>
    <x v="38"/>
    <n v="4917"/>
    <x v="149"/>
    <m/>
    <m/>
    <s v="Amazon"/>
    <s v="Amazon"/>
    <n v="13290.4"/>
    <n v="92327183.770000085"/>
    <n v="92327183.770000085"/>
    <s v="Alexandria"/>
  </r>
  <r>
    <s v="ORD102402"/>
    <s v="Bluetooth Headset"/>
    <x v="2"/>
    <x v="2"/>
    <x v="1"/>
    <x v="0"/>
    <n v="11443.15"/>
    <n v="5"/>
    <x v="2402"/>
    <x v="123"/>
    <n v="1742"/>
    <x v="79"/>
    <m/>
    <m/>
    <s v="Jumia"/>
    <s v="Jum"/>
    <n v="16284.02"/>
    <n v="29200970.130000021"/>
    <n v="29200970.130000021"/>
    <s v="Cairo"/>
  </r>
  <r>
    <s v="ORD102403"/>
    <s v="Smartwatch FitPro"/>
    <x v="4"/>
    <x v="6"/>
    <x v="1"/>
    <x v="0"/>
    <n v="17269.45"/>
    <n v="1"/>
    <x v="2403"/>
    <x v="190"/>
    <n v="261"/>
    <x v="86"/>
    <m/>
    <m/>
    <s v="Jumia"/>
    <s v="Jum"/>
    <n v="16284.02"/>
    <n v="31420413.200000018"/>
    <n v="31420413.200000018"/>
    <s v="Cairo"/>
  </r>
  <r>
    <s v="ORD102404"/>
    <s v="Samsung Galaxy A14"/>
    <x v="0"/>
    <x v="0"/>
    <x v="1"/>
    <x v="1"/>
    <n v="12307.75"/>
    <n v="5"/>
    <x v="2404"/>
    <x v="103"/>
    <n v="1447"/>
    <x v="9"/>
    <m/>
    <m/>
    <s v="Jumia"/>
    <s v="Jum"/>
    <n v="13290.4"/>
    <n v="92327183.770000085"/>
    <n v="92327183.770000085"/>
    <s v="Alexandria"/>
  </r>
  <r>
    <s v="ORD102405"/>
    <s v="Smartwatch FitPro"/>
    <x v="4"/>
    <x v="6"/>
    <x v="2"/>
    <x v="1"/>
    <n v="10041.51"/>
    <n v="4"/>
    <x v="2405"/>
    <x v="19"/>
    <n v="2397"/>
    <x v="26"/>
    <m/>
    <m/>
    <s v="Amazon"/>
    <s v="Amazon"/>
    <n v="13290.4"/>
    <n v="31420413.200000018"/>
    <n v="31420413.200000018"/>
    <s v="Alexandria"/>
  </r>
  <r>
    <s v="ORD102406"/>
    <s v="Xiaomi Redmi Note 12"/>
    <x v="0"/>
    <x v="7"/>
    <x v="1"/>
    <x v="1"/>
    <n v="9506.2199999999993"/>
    <n v="1"/>
    <x v="2406"/>
    <x v="274"/>
    <n v="1648"/>
    <x v="296"/>
    <m/>
    <m/>
    <s v="Jumia"/>
    <s v="Jum"/>
    <n v="13290.4"/>
    <n v="92327183.770000085"/>
    <n v="92327183.770000085"/>
    <s v="Alexandria"/>
  </r>
  <r>
    <s v="ORD102407"/>
    <s v="Xiaomi Redmi Note 12"/>
    <x v="0"/>
    <x v="7"/>
    <x v="1"/>
    <x v="0"/>
    <n v="9562.17"/>
    <n v="5"/>
    <x v="2407"/>
    <x v="14"/>
    <n v="3302"/>
    <x v="161"/>
    <m/>
    <m/>
    <s v="Jumia"/>
    <s v="Jum"/>
    <n v="16284.02"/>
    <n v="92327183.770000085"/>
    <n v="92327183.770000085"/>
    <s v="Cairo"/>
  </r>
  <r>
    <s v="ORD102408"/>
    <s v="Nike Air Max"/>
    <x v="1"/>
    <x v="1"/>
    <x v="0"/>
    <x v="4"/>
    <n v="9764.31"/>
    <n v="3"/>
    <x v="2408"/>
    <x v="200"/>
    <n v="2193"/>
    <x v="40"/>
    <m/>
    <m/>
    <s v="sq"/>
    <s v="sq"/>
    <n v="99349.3"/>
    <n v="91504159.730000004"/>
    <n v="91504159.730000004"/>
    <s v="Riyadh"/>
  </r>
  <r>
    <s v="ORD102409"/>
    <s v="Nike Air Max"/>
    <x v="1"/>
    <x v="1"/>
    <x v="0"/>
    <x v="1"/>
    <n v="14982.27"/>
    <n v="5"/>
    <x v="2409"/>
    <x v="248"/>
    <n v="2493"/>
    <x v="210"/>
    <m/>
    <m/>
    <s v="sq"/>
    <s v="sq"/>
    <n v="13290.4"/>
    <n v="91504159.730000004"/>
    <n v="91504159.730000004"/>
    <s v="Alexandria"/>
  </r>
  <r>
    <s v="ORD102410"/>
    <s v="Xiaomi Redmi Note 12"/>
    <x v="0"/>
    <x v="7"/>
    <x v="0"/>
    <x v="0"/>
    <n v="8821.34"/>
    <n v="4"/>
    <x v="2410"/>
    <x v="86"/>
    <n v="2942"/>
    <x v="98"/>
    <m/>
    <m/>
    <s v="sq"/>
    <s v="sq"/>
    <n v="16284.02"/>
    <n v="92327183.770000085"/>
    <n v="92327183.770000085"/>
    <s v="Cairo"/>
  </r>
  <r>
    <s v="ORD102411"/>
    <s v="Bluetooth Headset"/>
    <x v="2"/>
    <x v="2"/>
    <x v="2"/>
    <x v="1"/>
    <n v="10570.63"/>
    <n v="1"/>
    <x v="2411"/>
    <x v="14"/>
    <n v="1622"/>
    <x v="36"/>
    <m/>
    <m/>
    <s v="Amazon"/>
    <s v="Amazon"/>
    <n v="13290.4"/>
    <n v="29200970.130000021"/>
    <n v="29200970.130000021"/>
    <s v="Alexandria"/>
  </r>
  <r>
    <s v="ORD102412"/>
    <s v="Samsung Galaxy A14"/>
    <x v="0"/>
    <x v="0"/>
    <x v="0"/>
    <x v="1"/>
    <n v="18301.53"/>
    <n v="1"/>
    <x v="2412"/>
    <x v="93"/>
    <n v="4107"/>
    <x v="90"/>
    <m/>
    <m/>
    <s v="sq"/>
    <s v="sq"/>
    <n v="13290.4"/>
    <n v="92327183.770000085"/>
    <n v="92327183.770000085"/>
    <s v="Alexandria"/>
  </r>
  <r>
    <s v="ORD102413"/>
    <s v="iPhone 13"/>
    <x v="0"/>
    <x v="4"/>
    <x v="0"/>
    <x v="4"/>
    <n v="19996.689999999999"/>
    <n v="1"/>
    <x v="2413"/>
    <x v="140"/>
    <n v="4960"/>
    <x v="299"/>
    <m/>
    <m/>
    <s v="sq"/>
    <s v="sq"/>
    <n v="99349.3"/>
    <n v="92327183.770000085"/>
    <n v="92327183.770000085"/>
    <s v="Riyadh"/>
  </r>
  <r>
    <s v="ORD102414"/>
    <s v="Smartwatch FitPro"/>
    <x v="4"/>
    <x v="6"/>
    <x v="2"/>
    <x v="1"/>
    <n v="9158.0400000000009"/>
    <n v="5"/>
    <x v="2414"/>
    <x v="355"/>
    <n v="4760"/>
    <x v="41"/>
    <m/>
    <m/>
    <s v="Amazon"/>
    <s v="Amazon"/>
    <n v="13290.4"/>
    <n v="31420413.200000018"/>
    <n v="31420413.200000018"/>
    <s v="Alexandria"/>
  </r>
  <r>
    <s v="ORD102415"/>
    <s v="Nike Air Max"/>
    <x v="1"/>
    <x v="1"/>
    <x v="0"/>
    <x v="2"/>
    <n v="5130.04"/>
    <n v="4"/>
    <x v="2415"/>
    <x v="73"/>
    <n v="3171"/>
    <x v="120"/>
    <m/>
    <m/>
    <s v="sq"/>
    <s v="sq"/>
    <n v="26648.76"/>
    <n v="91504159.730000004"/>
    <n v="91504159.730000004"/>
    <s v="Casablanca"/>
  </r>
  <r>
    <s v="ORD102416"/>
    <s v="HP Pavilion Laptop"/>
    <x v="3"/>
    <x v="3"/>
    <x v="0"/>
    <x v="2"/>
    <n v="18854.939999999999"/>
    <n v="2"/>
    <x v="2416"/>
    <x v="247"/>
    <n v="3673"/>
    <x v="248"/>
    <m/>
    <m/>
    <s v="sq"/>
    <s v="sq"/>
    <n v="26648.76"/>
    <n v="57542997.559999913"/>
    <n v="57542997.559999913"/>
    <s v="Casablanca"/>
  </r>
  <r>
    <s v="ORD102417"/>
    <s v="HP Pavilion Laptop"/>
    <x v="3"/>
    <x v="3"/>
    <x v="1"/>
    <x v="5"/>
    <n v="17259.97"/>
    <n v="1"/>
    <x v="2417"/>
    <x v="67"/>
    <n v="4444"/>
    <x v="139"/>
    <m/>
    <m/>
    <s v="Jumia"/>
    <s v="Jum"/>
    <n v="27872.98"/>
    <n v="57542997.559999913"/>
    <n v="57542997.559999913"/>
    <s v="Giza"/>
  </r>
  <r>
    <s v="ORD102418"/>
    <s v="Adidas Running Shoes"/>
    <x v="1"/>
    <x v="9"/>
    <x v="0"/>
    <x v="2"/>
    <n v="13136.13"/>
    <n v="3"/>
    <x v="2418"/>
    <x v="192"/>
    <n v="4493"/>
    <x v="342"/>
    <m/>
    <m/>
    <s v="sq"/>
    <s v="sq"/>
    <n v="26648.76"/>
    <n v="91504159.730000004"/>
    <n v="91504159.730000004"/>
    <s v="Casablanca"/>
  </r>
  <r>
    <s v="ORD102419"/>
    <s v="iPhone 13"/>
    <x v="0"/>
    <x v="4"/>
    <x v="1"/>
    <x v="1"/>
    <n v="3424.02"/>
    <n v="4"/>
    <x v="2419"/>
    <x v="109"/>
    <n v="1094"/>
    <x v="255"/>
    <m/>
    <m/>
    <s v="Jumia"/>
    <s v="Jum"/>
    <n v="13290.4"/>
    <n v="92327183.770000085"/>
    <n v="92327183.770000085"/>
    <s v="Alexandria"/>
  </r>
  <r>
    <s v="ORD102420"/>
    <s v="iPhone 13"/>
    <x v="0"/>
    <x v="4"/>
    <x v="1"/>
    <x v="0"/>
    <n v="10666.84"/>
    <n v="5"/>
    <x v="2420"/>
    <x v="373"/>
    <n v="3726"/>
    <x v="247"/>
    <m/>
    <m/>
    <s v="Jumia"/>
    <s v="Jum"/>
    <n v="16284.02"/>
    <n v="92327183.770000085"/>
    <n v="92327183.770000085"/>
    <s v="Cairo"/>
  </r>
  <r>
    <s v="ORD102421"/>
    <s v="Dell Inspiron 3501"/>
    <x v="3"/>
    <x v="8"/>
    <x v="1"/>
    <x v="0"/>
    <n v="5030.1000000000004"/>
    <n v="5"/>
    <x v="2421"/>
    <x v="363"/>
    <n v="3880"/>
    <x v="99"/>
    <m/>
    <m/>
    <s v="Jumia"/>
    <s v="Jum"/>
    <n v="16284.02"/>
    <n v="57542997.559999913"/>
    <n v="57542997.559999913"/>
    <s v="Cairo"/>
  </r>
  <r>
    <s v="ORD102422"/>
    <s v="Adidas Running Shoes"/>
    <x v="1"/>
    <x v="9"/>
    <x v="2"/>
    <x v="3"/>
    <n v="16529.22"/>
    <n v="4"/>
    <x v="2422"/>
    <x v="193"/>
    <n v="1215"/>
    <x v="7"/>
    <m/>
    <m/>
    <s v="Amazon"/>
    <s v="Amazon"/>
    <n v="3665.44"/>
    <n v="91504159.730000004"/>
    <n v="91504159.730000004"/>
    <s v="Dubai"/>
  </r>
  <r>
    <s v="ORD102423"/>
    <s v="Bluetooth Headset"/>
    <x v="2"/>
    <x v="2"/>
    <x v="0"/>
    <x v="2"/>
    <n v="12887.98"/>
    <n v="1"/>
    <x v="2423"/>
    <x v="271"/>
    <n v="4733"/>
    <x v="334"/>
    <m/>
    <m/>
    <s v="sq"/>
    <s v="sq"/>
    <n v="26648.76"/>
    <n v="29200970.130000021"/>
    <n v="29200970.130000021"/>
    <s v="Casablanca"/>
  </r>
  <r>
    <s v="ORD102424"/>
    <s v="Smartwatch FitPro"/>
    <x v="4"/>
    <x v="6"/>
    <x v="1"/>
    <x v="1"/>
    <n v="17278.95"/>
    <n v="5"/>
    <x v="2424"/>
    <x v="385"/>
    <n v="4967"/>
    <x v="269"/>
    <m/>
    <m/>
    <s v="Jumia"/>
    <s v="Jum"/>
    <n v="13290.4"/>
    <n v="31420413.200000018"/>
    <n v="31420413.200000018"/>
    <s v="Alexandria"/>
  </r>
  <r>
    <s v="ORD102425"/>
    <s v="Bluetooth Headset"/>
    <x v="2"/>
    <x v="2"/>
    <x v="0"/>
    <x v="4"/>
    <n v="11890.29"/>
    <n v="4"/>
    <x v="2425"/>
    <x v="224"/>
    <n v="2926"/>
    <x v="63"/>
    <m/>
    <m/>
    <s v="sq"/>
    <s v="sq"/>
    <n v="99349.3"/>
    <n v="29200970.130000021"/>
    <n v="29200970.130000021"/>
    <s v="Riyadh"/>
  </r>
  <r>
    <s v="ORD102426"/>
    <s v="Bluetooth Headset"/>
    <x v="2"/>
    <x v="2"/>
    <x v="2"/>
    <x v="1"/>
    <n v="2144.61"/>
    <n v="5"/>
    <x v="2426"/>
    <x v="178"/>
    <n v="571"/>
    <x v="107"/>
    <m/>
    <m/>
    <s v="Amazon"/>
    <s v="Amazon"/>
    <n v="13290.4"/>
    <n v="29200970.130000021"/>
    <n v="29200970.130000021"/>
    <s v="Alexandria"/>
  </r>
  <r>
    <s v="ORD102427"/>
    <s v="T-shirt Cotton"/>
    <x v="1"/>
    <x v="5"/>
    <x v="0"/>
    <x v="4"/>
    <n v="9262.84"/>
    <n v="3"/>
    <x v="2427"/>
    <x v="180"/>
    <n v="3809"/>
    <x v="135"/>
    <m/>
    <m/>
    <s v="sq"/>
    <s v="sq"/>
    <n v="99349.3"/>
    <n v="91504159.730000004"/>
    <n v="91504159.730000004"/>
    <s v="Riyadh"/>
  </r>
  <r>
    <s v="ORD102428"/>
    <s v="Nike Air Max"/>
    <x v="1"/>
    <x v="1"/>
    <x v="2"/>
    <x v="5"/>
    <n v="10276.299999999999"/>
    <n v="3"/>
    <x v="2428"/>
    <x v="395"/>
    <n v="1861"/>
    <x v="337"/>
    <m/>
    <m/>
    <s v="Amazon"/>
    <s v="Amazon"/>
    <n v="27872.98"/>
    <n v="91504159.730000004"/>
    <n v="91504159.730000004"/>
    <s v="Giza"/>
  </r>
  <r>
    <s v="ORD102429"/>
    <s v="Bluetooth Headset"/>
    <x v="2"/>
    <x v="2"/>
    <x v="1"/>
    <x v="4"/>
    <n v="3500.77"/>
    <n v="1"/>
    <x v="2429"/>
    <x v="18"/>
    <n v="4897"/>
    <x v="157"/>
    <m/>
    <m/>
    <s v="Jumia"/>
    <s v="Jum"/>
    <n v="99349.3"/>
    <n v="29200970.130000021"/>
    <n v="29200970.130000021"/>
    <s v="Riyadh"/>
  </r>
  <r>
    <s v="ORD102430"/>
    <s v="Xiaomi Redmi Note 12"/>
    <x v="0"/>
    <x v="7"/>
    <x v="0"/>
    <x v="0"/>
    <n v="11976.8"/>
    <n v="5"/>
    <x v="2430"/>
    <x v="384"/>
    <n v="3893"/>
    <x v="258"/>
    <m/>
    <m/>
    <s v="sq"/>
    <s v="sq"/>
    <n v="16284.02"/>
    <n v="92327183.770000085"/>
    <n v="92327183.770000085"/>
    <s v="Cairo"/>
  </r>
  <r>
    <s v="ORD102431"/>
    <s v="T-shirt Cotton"/>
    <x v="1"/>
    <x v="5"/>
    <x v="1"/>
    <x v="2"/>
    <n v="10300.48"/>
    <n v="5"/>
    <x v="2431"/>
    <x v="235"/>
    <n v="1004"/>
    <x v="305"/>
    <m/>
    <m/>
    <s v="Jumia"/>
    <s v="Jum"/>
    <n v="26648.76"/>
    <n v="91504159.730000004"/>
    <n v="91504159.730000004"/>
    <s v="Casablanca"/>
  </r>
  <r>
    <s v="ORD102432"/>
    <s v="Xiaomi Redmi Note 12"/>
    <x v="0"/>
    <x v="7"/>
    <x v="1"/>
    <x v="2"/>
    <n v="19527.79"/>
    <n v="3"/>
    <x v="2432"/>
    <x v="241"/>
    <n v="3178"/>
    <x v="344"/>
    <m/>
    <m/>
    <s v="Jumia"/>
    <s v="Jum"/>
    <n v="26648.76"/>
    <n v="92327183.770000085"/>
    <n v="92327183.770000085"/>
    <s v="Casablanca"/>
  </r>
  <r>
    <s v="ORD102433"/>
    <s v="Adidas Running Shoes"/>
    <x v="1"/>
    <x v="9"/>
    <x v="1"/>
    <x v="4"/>
    <n v="733.3"/>
    <n v="4"/>
    <x v="2433"/>
    <x v="100"/>
    <n v="2740"/>
    <x v="314"/>
    <m/>
    <m/>
    <s v="Jumia"/>
    <s v="Jum"/>
    <n v="99349.3"/>
    <n v="91504159.730000004"/>
    <n v="91504159.730000004"/>
    <s v="Riyadh"/>
  </r>
  <r>
    <s v="ORD102434"/>
    <s v="Nike Air Max"/>
    <x v="1"/>
    <x v="1"/>
    <x v="1"/>
    <x v="4"/>
    <n v="4865.58"/>
    <n v="3"/>
    <x v="2434"/>
    <x v="76"/>
    <n v="2260"/>
    <x v="314"/>
    <m/>
    <m/>
    <s v="Jumia"/>
    <s v="Jum"/>
    <n v="99349.3"/>
    <n v="91504159.730000004"/>
    <n v="91504159.730000004"/>
    <s v="Riyadh"/>
  </r>
  <r>
    <s v="ORD102435"/>
    <s v="Bluetooth Headset"/>
    <x v="2"/>
    <x v="2"/>
    <x v="0"/>
    <x v="3"/>
    <n v="5741.08"/>
    <n v="2"/>
    <x v="2435"/>
    <x v="98"/>
    <n v="4136"/>
    <x v="192"/>
    <m/>
    <m/>
    <s v="sq"/>
    <s v="sq"/>
    <n v="3665.44"/>
    <n v="29200970.130000021"/>
    <n v="29200970.130000021"/>
    <s v="Dubai"/>
  </r>
  <r>
    <s v="ORD102436"/>
    <s v="iPhone 13"/>
    <x v="0"/>
    <x v="4"/>
    <x v="2"/>
    <x v="1"/>
    <n v="11459.18"/>
    <n v="5"/>
    <x v="2436"/>
    <x v="61"/>
    <n v="2329"/>
    <x v="187"/>
    <m/>
    <m/>
    <s v="Amazon"/>
    <s v="Amazon"/>
    <n v="13290.4"/>
    <n v="92327183.770000085"/>
    <n v="92327183.770000085"/>
    <s v="Alexandria"/>
  </r>
  <r>
    <s v="ORD102437"/>
    <s v="iPhone 13"/>
    <x v="0"/>
    <x v="4"/>
    <x v="2"/>
    <x v="1"/>
    <n v="14423.51"/>
    <n v="3"/>
    <x v="2437"/>
    <x v="65"/>
    <n v="576"/>
    <x v="328"/>
    <m/>
    <m/>
    <s v="Amazon"/>
    <s v="Amazon"/>
    <n v="13290.4"/>
    <n v="92327183.770000085"/>
    <n v="92327183.770000085"/>
    <s v="Alexandria"/>
  </r>
  <r>
    <s v="ORD102438"/>
    <s v="Nike Air Max"/>
    <x v="1"/>
    <x v="1"/>
    <x v="0"/>
    <x v="2"/>
    <n v="18517.05"/>
    <n v="5"/>
    <x v="2438"/>
    <x v="207"/>
    <n v="743"/>
    <x v="259"/>
    <m/>
    <m/>
    <s v="sq"/>
    <s v="sq"/>
    <n v="26648.76"/>
    <n v="91504159.730000004"/>
    <n v="91504159.730000004"/>
    <s v="Casablanca"/>
  </r>
  <r>
    <s v="ORD102439"/>
    <s v="HP Pavilion Laptop"/>
    <x v="3"/>
    <x v="3"/>
    <x v="1"/>
    <x v="1"/>
    <n v="18644.22"/>
    <n v="4"/>
    <x v="2439"/>
    <x v="105"/>
    <n v="3901"/>
    <x v="24"/>
    <m/>
    <m/>
    <s v="Jumia"/>
    <s v="Jum"/>
    <n v="13290.4"/>
    <n v="57542997.559999913"/>
    <n v="57542997.559999913"/>
    <s v="Alexandria"/>
  </r>
  <r>
    <s v="ORD102440"/>
    <s v="Adidas Running Shoes"/>
    <x v="1"/>
    <x v="9"/>
    <x v="0"/>
    <x v="4"/>
    <n v="4040.76"/>
    <n v="5"/>
    <x v="2440"/>
    <x v="381"/>
    <n v="2619"/>
    <x v="229"/>
    <m/>
    <m/>
    <s v="sq"/>
    <s v="sq"/>
    <n v="99349.3"/>
    <n v="91504159.730000004"/>
    <n v="91504159.730000004"/>
    <s v="Riyadh"/>
  </r>
  <r>
    <s v="ORD102441"/>
    <s v="HP Pavilion Laptop"/>
    <x v="3"/>
    <x v="3"/>
    <x v="1"/>
    <x v="3"/>
    <n v="19598.82"/>
    <n v="2"/>
    <x v="2441"/>
    <x v="23"/>
    <n v="2728"/>
    <x v="204"/>
    <m/>
    <m/>
    <s v="Jumia"/>
    <s v="Jum"/>
    <n v="3665.44"/>
    <n v="57542997.559999913"/>
    <n v="57542997.559999913"/>
    <s v="Dubai"/>
  </r>
  <r>
    <s v="ORD102442"/>
    <s v="Xiaomi Redmi Note 12"/>
    <x v="0"/>
    <x v="7"/>
    <x v="2"/>
    <x v="1"/>
    <n v="10939.82"/>
    <n v="2"/>
    <x v="2442"/>
    <x v="49"/>
    <n v="4068"/>
    <x v="178"/>
    <m/>
    <m/>
    <s v="Amazon"/>
    <s v="Amazon"/>
    <n v="13290.4"/>
    <n v="92327183.770000085"/>
    <n v="92327183.770000085"/>
    <s v="Alexandria"/>
  </r>
  <r>
    <s v="ORD102443"/>
    <s v="Bluetooth Headset"/>
    <x v="2"/>
    <x v="2"/>
    <x v="2"/>
    <x v="3"/>
    <n v="14132.3"/>
    <n v="3"/>
    <x v="2443"/>
    <x v="260"/>
    <n v="2658"/>
    <x v="41"/>
    <m/>
    <m/>
    <s v="Amazon"/>
    <s v="Amazon"/>
    <n v="3665.44"/>
    <n v="29200970.130000021"/>
    <n v="29200970.130000021"/>
    <s v="Dubai"/>
  </r>
  <r>
    <s v="ORD102444"/>
    <s v="Samsung Galaxy A14"/>
    <x v="0"/>
    <x v="0"/>
    <x v="2"/>
    <x v="5"/>
    <n v="534.61"/>
    <n v="2"/>
    <x v="2444"/>
    <x v="54"/>
    <n v="761"/>
    <x v="80"/>
    <m/>
    <m/>
    <s v="Amazon"/>
    <s v="Amazon"/>
    <n v="27872.98"/>
    <n v="92327183.770000085"/>
    <n v="92327183.770000085"/>
    <s v="Giza"/>
  </r>
  <r>
    <s v="ORD102445"/>
    <s v="Dell Inspiron 3501"/>
    <x v="3"/>
    <x v="8"/>
    <x v="2"/>
    <x v="5"/>
    <n v="9188.15"/>
    <n v="5"/>
    <x v="2445"/>
    <x v="379"/>
    <n v="2212"/>
    <x v="63"/>
    <m/>
    <m/>
    <s v="Amazon"/>
    <s v="Amazon"/>
    <n v="27872.98"/>
    <n v="57542997.559999913"/>
    <n v="57542997.559999913"/>
    <s v="Giza"/>
  </r>
  <r>
    <s v="ORD102446"/>
    <s v="Xiaomi Redmi Note 12"/>
    <x v="0"/>
    <x v="7"/>
    <x v="2"/>
    <x v="3"/>
    <n v="6349.28"/>
    <n v="2"/>
    <x v="2446"/>
    <x v="384"/>
    <n v="3914"/>
    <x v="53"/>
    <m/>
    <m/>
    <s v="Amazon"/>
    <s v="Amazon"/>
    <n v="3665.44"/>
    <n v="92327183.770000085"/>
    <n v="92327183.770000085"/>
    <s v="Dubai"/>
  </r>
  <r>
    <s v="ORD102447"/>
    <s v="Smartwatch FitPro"/>
    <x v="4"/>
    <x v="6"/>
    <x v="1"/>
    <x v="1"/>
    <n v="4195.1400000000003"/>
    <n v="1"/>
    <x v="2447"/>
    <x v="382"/>
    <n v="1275"/>
    <x v="256"/>
    <m/>
    <m/>
    <s v="Jumia"/>
    <s v="Jum"/>
    <n v="13290.4"/>
    <n v="31420413.200000018"/>
    <n v="31420413.200000018"/>
    <s v="Alexandria"/>
  </r>
  <r>
    <s v="ORD102448"/>
    <s v="Samsung Galaxy A14"/>
    <x v="0"/>
    <x v="0"/>
    <x v="0"/>
    <x v="0"/>
    <n v="3059.55"/>
    <n v="2"/>
    <x v="2448"/>
    <x v="19"/>
    <n v="2225"/>
    <x v="346"/>
    <m/>
    <m/>
    <s v="sq"/>
    <s v="sq"/>
    <n v="16284.02"/>
    <n v="92327183.770000085"/>
    <n v="92327183.770000085"/>
    <s v="Cairo"/>
  </r>
  <r>
    <s v="ORD102449"/>
    <s v="Samsung Galaxy A14"/>
    <x v="0"/>
    <x v="0"/>
    <x v="1"/>
    <x v="0"/>
    <n v="18457.12"/>
    <n v="5"/>
    <x v="2449"/>
    <x v="318"/>
    <n v="1951"/>
    <x v="27"/>
    <m/>
    <m/>
    <s v="Jumia"/>
    <s v="Jum"/>
    <n v="16284.02"/>
    <n v="92327183.770000085"/>
    <n v="92327183.770000085"/>
    <s v="Cairo"/>
  </r>
  <r>
    <s v="ORD102450"/>
    <s v="Adidas Running Shoes"/>
    <x v="1"/>
    <x v="9"/>
    <x v="0"/>
    <x v="2"/>
    <n v="10442.61"/>
    <n v="3"/>
    <x v="2450"/>
    <x v="256"/>
    <n v="2692"/>
    <x v="53"/>
    <m/>
    <m/>
    <s v="sq"/>
    <s v="sq"/>
    <n v="26648.76"/>
    <n v="91504159.730000004"/>
    <n v="91504159.730000004"/>
    <s v="Casablanca"/>
  </r>
  <r>
    <s v="ORD102451"/>
    <s v="HP Pavilion Laptop"/>
    <x v="3"/>
    <x v="3"/>
    <x v="2"/>
    <x v="0"/>
    <n v="2198.37"/>
    <n v="3"/>
    <x v="2451"/>
    <x v="259"/>
    <n v="780"/>
    <x v="313"/>
    <m/>
    <m/>
    <s v="Amazon"/>
    <s v="Amazon"/>
    <n v="16284.02"/>
    <n v="57542997.559999913"/>
    <n v="57542997.559999913"/>
    <s v="Cairo"/>
  </r>
  <r>
    <s v="ORD102452"/>
    <s v="Samsung Galaxy A14"/>
    <x v="0"/>
    <x v="0"/>
    <x v="2"/>
    <x v="3"/>
    <n v="19560.7"/>
    <n v="3"/>
    <x v="2452"/>
    <x v="127"/>
    <n v="3497"/>
    <x v="146"/>
    <m/>
    <m/>
    <s v="Amazon"/>
    <s v="Amazon"/>
    <n v="3665.44"/>
    <n v="92327183.770000085"/>
    <n v="92327183.770000085"/>
    <s v="Dubai"/>
  </r>
  <r>
    <s v="ORD102453"/>
    <s v="T-shirt Cotton"/>
    <x v="1"/>
    <x v="5"/>
    <x v="0"/>
    <x v="3"/>
    <n v="2562.25"/>
    <n v="1"/>
    <x v="2453"/>
    <x v="324"/>
    <n v="4541"/>
    <x v="6"/>
    <m/>
    <m/>
    <s v="sq"/>
    <s v="sq"/>
    <n v="3665.44"/>
    <n v="91504159.730000004"/>
    <n v="91504159.730000004"/>
    <s v="Dubai"/>
  </r>
  <r>
    <s v="ORD102454"/>
    <s v="Dell Inspiron 3501"/>
    <x v="3"/>
    <x v="8"/>
    <x v="1"/>
    <x v="5"/>
    <n v="19951.21"/>
    <n v="3"/>
    <x v="2454"/>
    <x v="185"/>
    <n v="4246"/>
    <x v="233"/>
    <m/>
    <m/>
    <s v="Jumia"/>
    <s v="Jum"/>
    <n v="27872.98"/>
    <n v="57542997.559999913"/>
    <n v="57542997.559999913"/>
    <s v="Giza"/>
  </r>
  <r>
    <s v="ORD102455"/>
    <s v="Dell Inspiron 3501"/>
    <x v="3"/>
    <x v="8"/>
    <x v="2"/>
    <x v="1"/>
    <n v="5785.77"/>
    <n v="5"/>
    <x v="2455"/>
    <x v="390"/>
    <n v="1737"/>
    <x v="163"/>
    <m/>
    <m/>
    <s v="Amazon"/>
    <s v="Amazon"/>
    <n v="13290.4"/>
    <n v="57542997.559999913"/>
    <n v="57542997.559999913"/>
    <s v="Alexandria"/>
  </r>
  <r>
    <s v="ORD102456"/>
    <s v="Adidas Running Shoes"/>
    <x v="1"/>
    <x v="9"/>
    <x v="1"/>
    <x v="3"/>
    <n v="1574.79"/>
    <n v="4"/>
    <x v="2456"/>
    <x v="272"/>
    <n v="4770"/>
    <x v="292"/>
    <m/>
    <m/>
    <s v="Jumia"/>
    <s v="Jum"/>
    <n v="3665.44"/>
    <n v="91504159.730000004"/>
    <n v="91504159.730000004"/>
    <s v="Dubai"/>
  </r>
  <r>
    <s v="ORD102457"/>
    <s v="iPhone 13"/>
    <x v="0"/>
    <x v="4"/>
    <x v="1"/>
    <x v="0"/>
    <n v="7683.67"/>
    <n v="2"/>
    <x v="2457"/>
    <x v="74"/>
    <n v="1780"/>
    <x v="299"/>
    <m/>
    <m/>
    <s v="Jumia"/>
    <s v="Jum"/>
    <n v="16284.02"/>
    <n v="92327183.770000085"/>
    <n v="92327183.770000085"/>
    <s v="Cairo"/>
  </r>
  <r>
    <s v="ORD102458"/>
    <s v="Nike Air Max"/>
    <x v="1"/>
    <x v="1"/>
    <x v="0"/>
    <x v="4"/>
    <n v="15772.07"/>
    <n v="4"/>
    <x v="2458"/>
    <x v="399"/>
    <n v="2546"/>
    <x v="124"/>
    <m/>
    <m/>
    <s v="sq"/>
    <s v="sq"/>
    <n v="99349.3"/>
    <n v="91504159.730000004"/>
    <n v="91504159.730000004"/>
    <s v="Riyadh"/>
  </r>
  <r>
    <s v="ORD102459"/>
    <s v="Smartwatch FitPro"/>
    <x v="4"/>
    <x v="6"/>
    <x v="0"/>
    <x v="3"/>
    <n v="7210.57"/>
    <n v="5"/>
    <x v="2459"/>
    <x v="363"/>
    <n v="691"/>
    <x v="149"/>
    <m/>
    <m/>
    <s v="sq"/>
    <s v="sq"/>
    <n v="3665.44"/>
    <n v="31420413.200000018"/>
    <n v="31420413.200000018"/>
    <s v="Dubai"/>
  </r>
  <r>
    <s v="ORD102460"/>
    <s v="T-shirt Cotton"/>
    <x v="1"/>
    <x v="5"/>
    <x v="1"/>
    <x v="5"/>
    <n v="10739.02"/>
    <n v="3"/>
    <x v="2460"/>
    <x v="258"/>
    <n v="4642"/>
    <x v="285"/>
    <m/>
    <m/>
    <s v="Jumia"/>
    <s v="Jum"/>
    <n v="27872.98"/>
    <n v="91504159.730000004"/>
    <n v="91504159.730000004"/>
    <s v="Giza"/>
  </r>
  <r>
    <s v="ORD102461"/>
    <s v="Nike Air Max"/>
    <x v="1"/>
    <x v="1"/>
    <x v="1"/>
    <x v="1"/>
    <n v="3058.91"/>
    <n v="5"/>
    <x v="2461"/>
    <x v="345"/>
    <n v="1941"/>
    <x v="271"/>
    <m/>
    <m/>
    <s v="Jumia"/>
    <s v="Jum"/>
    <n v="13290.4"/>
    <n v="91504159.730000004"/>
    <n v="91504159.730000004"/>
    <s v="Alexandria"/>
  </r>
  <r>
    <s v="ORD102462"/>
    <s v="HP Pavilion Laptop"/>
    <x v="3"/>
    <x v="3"/>
    <x v="0"/>
    <x v="4"/>
    <n v="11634.85"/>
    <n v="3"/>
    <x v="2462"/>
    <x v="396"/>
    <n v="2254"/>
    <x v="19"/>
    <m/>
    <m/>
    <s v="sq"/>
    <s v="sq"/>
    <n v="99349.3"/>
    <n v="57542997.559999913"/>
    <n v="57542997.559999913"/>
    <s v="Riyadh"/>
  </r>
  <r>
    <s v="ORD102463"/>
    <s v="Smartwatch FitPro"/>
    <x v="4"/>
    <x v="6"/>
    <x v="2"/>
    <x v="4"/>
    <n v="9830.0400000000009"/>
    <n v="1"/>
    <x v="2463"/>
    <x v="294"/>
    <n v="4492"/>
    <x v="321"/>
    <m/>
    <m/>
    <s v="Amazon"/>
    <s v="Amazon"/>
    <n v="99349.3"/>
    <n v="31420413.200000018"/>
    <n v="31420413.200000018"/>
    <s v="Riyadh"/>
  </r>
  <r>
    <s v="ORD102464"/>
    <s v="Bluetooth Headset"/>
    <x v="2"/>
    <x v="2"/>
    <x v="1"/>
    <x v="4"/>
    <n v="11087.4"/>
    <n v="1"/>
    <x v="2464"/>
    <x v="62"/>
    <n v="1703"/>
    <x v="216"/>
    <m/>
    <m/>
    <s v="Jumia"/>
    <s v="Jum"/>
    <n v="99349.3"/>
    <n v="29200970.130000021"/>
    <n v="29200970.130000021"/>
    <s v="Riyadh"/>
  </r>
  <r>
    <s v="ORD102465"/>
    <s v="Adidas Running Shoes"/>
    <x v="1"/>
    <x v="9"/>
    <x v="1"/>
    <x v="1"/>
    <n v="12738.42"/>
    <n v="5"/>
    <x v="2465"/>
    <x v="171"/>
    <n v="4044"/>
    <x v="187"/>
    <m/>
    <m/>
    <s v="Jumia"/>
    <s v="Jum"/>
    <n v="13290.4"/>
    <n v="91504159.730000004"/>
    <n v="91504159.730000004"/>
    <s v="Alexandria"/>
  </r>
  <r>
    <s v="ORD102466"/>
    <s v="Adidas Running Shoes"/>
    <x v="1"/>
    <x v="9"/>
    <x v="0"/>
    <x v="5"/>
    <n v="8964.5400000000009"/>
    <n v="3"/>
    <x v="2466"/>
    <x v="224"/>
    <n v="3944"/>
    <x v="119"/>
    <m/>
    <m/>
    <s v="sq"/>
    <s v="sq"/>
    <n v="27872.98"/>
    <n v="91504159.730000004"/>
    <n v="91504159.730000004"/>
    <s v="Giza"/>
  </r>
  <r>
    <s v="ORD102467"/>
    <s v="HP Pavilion Laptop"/>
    <x v="3"/>
    <x v="3"/>
    <x v="1"/>
    <x v="2"/>
    <n v="14995.78"/>
    <n v="4"/>
    <x v="2467"/>
    <x v="378"/>
    <n v="1515"/>
    <x v="77"/>
    <m/>
    <m/>
    <s v="Jumia"/>
    <s v="Jum"/>
    <n v="26648.76"/>
    <n v="57542997.559999913"/>
    <n v="57542997.559999913"/>
    <s v="Casablanca"/>
  </r>
  <r>
    <s v="ORD102468"/>
    <s v="iPhone 13"/>
    <x v="0"/>
    <x v="4"/>
    <x v="1"/>
    <x v="1"/>
    <n v="7563.4"/>
    <n v="1"/>
    <x v="2468"/>
    <x v="380"/>
    <n v="1116"/>
    <x v="258"/>
    <m/>
    <m/>
    <s v="Jumia"/>
    <s v="Jum"/>
    <n v="13290.4"/>
    <n v="92327183.770000085"/>
    <n v="92327183.770000085"/>
    <s v="Alexandria"/>
  </r>
  <r>
    <s v="ORD102469"/>
    <s v="Dell Inspiron 3501"/>
    <x v="3"/>
    <x v="8"/>
    <x v="2"/>
    <x v="1"/>
    <n v="2627.27"/>
    <n v="1"/>
    <x v="2469"/>
    <x v="211"/>
    <n v="2903"/>
    <x v="288"/>
    <m/>
    <m/>
    <s v="Amazon"/>
    <s v="Amazon"/>
    <n v="13290.4"/>
    <n v="57542997.559999913"/>
    <n v="57542997.559999913"/>
    <s v="Alexandria"/>
  </r>
  <r>
    <s v="ORD102470"/>
    <s v="HP Pavilion Laptop"/>
    <x v="3"/>
    <x v="3"/>
    <x v="0"/>
    <x v="4"/>
    <n v="12850.01"/>
    <n v="3"/>
    <x v="2470"/>
    <x v="313"/>
    <n v="2049"/>
    <x v="154"/>
    <m/>
    <m/>
    <s v="sq"/>
    <s v="sq"/>
    <n v="99349.3"/>
    <n v="57542997.559999913"/>
    <n v="57542997.559999913"/>
    <s v="Riyadh"/>
  </r>
  <r>
    <s v="ORD102471"/>
    <s v="iPhone 13"/>
    <x v="0"/>
    <x v="4"/>
    <x v="1"/>
    <x v="4"/>
    <n v="7319"/>
    <n v="4"/>
    <x v="2471"/>
    <x v="167"/>
    <n v="4144"/>
    <x v="201"/>
    <m/>
    <m/>
    <s v="Jumia"/>
    <s v="Jum"/>
    <n v="99349.3"/>
    <n v="92327183.770000085"/>
    <n v="92327183.770000085"/>
    <s v="Riyadh"/>
  </r>
  <r>
    <s v="ORD102472"/>
    <s v="Samsung Galaxy A14"/>
    <x v="0"/>
    <x v="0"/>
    <x v="1"/>
    <x v="3"/>
    <n v="7592.99"/>
    <n v="2"/>
    <x v="2472"/>
    <x v="126"/>
    <n v="3094"/>
    <x v="169"/>
    <m/>
    <m/>
    <s v="Jumia"/>
    <s v="Jum"/>
    <n v="3665.44"/>
    <n v="92327183.770000085"/>
    <n v="92327183.770000085"/>
    <s v="Dubai"/>
  </r>
  <r>
    <s v="ORD102473"/>
    <s v="Bluetooth Headset"/>
    <x v="2"/>
    <x v="2"/>
    <x v="0"/>
    <x v="4"/>
    <n v="1696.65"/>
    <n v="3"/>
    <x v="2473"/>
    <x v="56"/>
    <n v="2485"/>
    <x v="246"/>
    <m/>
    <m/>
    <s v="sq"/>
    <s v="sq"/>
    <n v="99349.3"/>
    <n v="29200970.130000021"/>
    <n v="29200970.130000021"/>
    <s v="Riyadh"/>
  </r>
  <r>
    <s v="ORD102474"/>
    <s v="Smartwatch FitPro"/>
    <x v="4"/>
    <x v="6"/>
    <x v="2"/>
    <x v="2"/>
    <n v="2597.4699999999998"/>
    <n v="2"/>
    <x v="2474"/>
    <x v="220"/>
    <n v="3589"/>
    <x v="231"/>
    <m/>
    <m/>
    <s v="Amazon"/>
    <s v="Amazon"/>
    <n v="26648.76"/>
    <n v="31420413.200000018"/>
    <n v="31420413.200000018"/>
    <s v="Casablanca"/>
  </r>
  <r>
    <s v="ORD102475"/>
    <s v="Xiaomi Redmi Note 12"/>
    <x v="0"/>
    <x v="7"/>
    <x v="1"/>
    <x v="2"/>
    <n v="6744.47"/>
    <n v="3"/>
    <x v="2475"/>
    <x v="61"/>
    <n v="358"/>
    <x v="268"/>
    <m/>
    <m/>
    <s v="Jumia"/>
    <s v="Jum"/>
    <n v="26648.76"/>
    <n v="92327183.770000085"/>
    <n v="92327183.770000085"/>
    <s v="Casablanca"/>
  </r>
  <r>
    <s v="ORD102476"/>
    <s v="T-shirt Cotton"/>
    <x v="1"/>
    <x v="5"/>
    <x v="2"/>
    <x v="4"/>
    <n v="18363.89"/>
    <n v="5"/>
    <x v="2476"/>
    <x v="82"/>
    <n v="1056"/>
    <x v="300"/>
    <m/>
    <m/>
    <s v="Amazon"/>
    <s v="Amazon"/>
    <n v="99349.3"/>
    <n v="91504159.730000004"/>
    <n v="91504159.730000004"/>
    <s v="Riyadh"/>
  </r>
  <r>
    <s v="ORD102477"/>
    <s v="iPhone 13"/>
    <x v="0"/>
    <x v="4"/>
    <x v="0"/>
    <x v="1"/>
    <n v="11882.45"/>
    <n v="4"/>
    <x v="2477"/>
    <x v="281"/>
    <n v="702"/>
    <x v="190"/>
    <m/>
    <m/>
    <s v="sq"/>
    <s v="sq"/>
    <n v="13290.4"/>
    <n v="92327183.770000085"/>
    <n v="92327183.770000085"/>
    <s v="Alexandria"/>
  </r>
  <r>
    <s v="ORD102478"/>
    <s v="Adidas Running Shoes"/>
    <x v="1"/>
    <x v="9"/>
    <x v="0"/>
    <x v="0"/>
    <n v="7330.23"/>
    <n v="2"/>
    <x v="2478"/>
    <x v="260"/>
    <n v="2139"/>
    <x v="12"/>
    <m/>
    <m/>
    <s v="sq"/>
    <s v="sq"/>
    <n v="16284.02"/>
    <n v="91504159.730000004"/>
    <n v="91504159.730000004"/>
    <s v="Cairo"/>
  </r>
  <r>
    <s v="ORD102479"/>
    <s v="Samsung Galaxy A14"/>
    <x v="0"/>
    <x v="0"/>
    <x v="0"/>
    <x v="2"/>
    <n v="17379.32"/>
    <n v="5"/>
    <x v="2479"/>
    <x v="382"/>
    <n v="1252"/>
    <x v="1"/>
    <m/>
    <m/>
    <s v="sq"/>
    <s v="sq"/>
    <n v="26648.76"/>
    <n v="92327183.770000085"/>
    <n v="92327183.770000085"/>
    <s v="Casablanca"/>
  </r>
  <r>
    <s v="ORD102480"/>
    <s v="Smartwatch FitPro"/>
    <x v="4"/>
    <x v="6"/>
    <x v="0"/>
    <x v="4"/>
    <n v="3888.79"/>
    <n v="1"/>
    <x v="2480"/>
    <x v="311"/>
    <n v="989"/>
    <x v="159"/>
    <m/>
    <m/>
    <s v="sq"/>
    <s v="sq"/>
    <n v="99349.3"/>
    <n v="31420413.200000018"/>
    <n v="31420413.200000018"/>
    <s v="Riyadh"/>
  </r>
  <r>
    <s v="ORD102481"/>
    <s v="T-shirt Cotton"/>
    <x v="1"/>
    <x v="5"/>
    <x v="0"/>
    <x v="0"/>
    <n v="1222.31"/>
    <n v="1"/>
    <x v="2481"/>
    <x v="103"/>
    <n v="161"/>
    <x v="258"/>
    <m/>
    <m/>
    <s v="sq"/>
    <s v="sq"/>
    <n v="16284.02"/>
    <n v="91504159.730000004"/>
    <n v="91504159.730000004"/>
    <s v="Cairo"/>
  </r>
  <r>
    <s v="ORD102482"/>
    <s v="Adidas Running Shoes"/>
    <x v="1"/>
    <x v="9"/>
    <x v="1"/>
    <x v="5"/>
    <n v="15628.31"/>
    <n v="2"/>
    <x v="2482"/>
    <x v="203"/>
    <n v="1201"/>
    <x v="343"/>
    <m/>
    <m/>
    <s v="Jumia"/>
    <s v="Jum"/>
    <n v="27872.98"/>
    <n v="91504159.730000004"/>
    <n v="91504159.730000004"/>
    <s v="Giza"/>
  </r>
  <r>
    <s v="ORD102483"/>
    <s v="Xiaomi Redmi Note 12"/>
    <x v="0"/>
    <x v="7"/>
    <x v="1"/>
    <x v="0"/>
    <n v="9659.68"/>
    <n v="1"/>
    <x v="2483"/>
    <x v="108"/>
    <n v="3519"/>
    <x v="156"/>
    <m/>
    <m/>
    <s v="Jumia"/>
    <s v="Jum"/>
    <n v="16284.02"/>
    <n v="92327183.770000085"/>
    <n v="92327183.770000085"/>
    <s v="Cairo"/>
  </r>
  <r>
    <s v="ORD102484"/>
    <s v="Bluetooth Headset"/>
    <x v="2"/>
    <x v="2"/>
    <x v="2"/>
    <x v="2"/>
    <n v="6453.32"/>
    <n v="3"/>
    <x v="2484"/>
    <x v="106"/>
    <n v="4229"/>
    <x v="226"/>
    <m/>
    <m/>
    <s v="Amazon"/>
    <s v="Amazon"/>
    <n v="26648.76"/>
    <n v="29200970.130000021"/>
    <n v="29200970.130000021"/>
    <s v="Casablanca"/>
  </r>
  <r>
    <s v="ORD102485"/>
    <s v="Adidas Running Shoes"/>
    <x v="1"/>
    <x v="9"/>
    <x v="1"/>
    <x v="4"/>
    <n v="18180.07"/>
    <n v="5"/>
    <x v="2485"/>
    <x v="176"/>
    <n v="1179"/>
    <x v="301"/>
    <m/>
    <m/>
    <s v="Jumia"/>
    <s v="Jum"/>
    <n v="99349.3"/>
    <n v="91504159.730000004"/>
    <n v="91504159.730000004"/>
    <s v="Riyadh"/>
  </r>
  <r>
    <s v="ORD102486"/>
    <s v="Nike Air Max"/>
    <x v="1"/>
    <x v="1"/>
    <x v="0"/>
    <x v="1"/>
    <n v="19792.830000000002"/>
    <n v="4"/>
    <x v="2486"/>
    <x v="322"/>
    <n v="335"/>
    <x v="22"/>
    <m/>
    <m/>
    <s v="sq"/>
    <s v="sq"/>
    <n v="13290.4"/>
    <n v="91504159.730000004"/>
    <n v="91504159.730000004"/>
    <s v="Alexandria"/>
  </r>
  <r>
    <s v="ORD102487"/>
    <s v="Xiaomi Redmi Note 12"/>
    <x v="0"/>
    <x v="7"/>
    <x v="1"/>
    <x v="4"/>
    <n v="8192.0300000000007"/>
    <n v="2"/>
    <x v="2487"/>
    <x v="193"/>
    <n v="1780"/>
    <x v="185"/>
    <m/>
    <m/>
    <s v="Jumia"/>
    <s v="Jum"/>
    <n v="99349.3"/>
    <n v="92327183.770000085"/>
    <n v="92327183.770000085"/>
    <s v="Riyadh"/>
  </r>
  <r>
    <s v="ORD102488"/>
    <s v="Dell Inspiron 3501"/>
    <x v="3"/>
    <x v="8"/>
    <x v="0"/>
    <x v="5"/>
    <n v="279.36"/>
    <n v="3"/>
    <x v="2488"/>
    <x v="367"/>
    <n v="3127"/>
    <x v="306"/>
    <m/>
    <m/>
    <s v="sq"/>
    <s v="sq"/>
    <n v="27872.98"/>
    <n v="57542997.559999913"/>
    <n v="57542997.559999913"/>
    <s v="Giza"/>
  </r>
  <r>
    <s v="ORD102489"/>
    <s v="Bluetooth Headset"/>
    <x v="2"/>
    <x v="2"/>
    <x v="0"/>
    <x v="2"/>
    <n v="352.24"/>
    <n v="4"/>
    <x v="2489"/>
    <x v="301"/>
    <n v="2953"/>
    <x v="323"/>
    <m/>
    <m/>
    <s v="sq"/>
    <s v="sq"/>
    <n v="26648.76"/>
    <n v="29200970.130000021"/>
    <n v="29200970.130000021"/>
    <s v="Casablanca"/>
  </r>
  <r>
    <s v="ORD102490"/>
    <s v="Bluetooth Headset"/>
    <x v="2"/>
    <x v="2"/>
    <x v="0"/>
    <x v="3"/>
    <n v="14160.82"/>
    <n v="3"/>
    <x v="2490"/>
    <x v="204"/>
    <n v="914"/>
    <x v="42"/>
    <m/>
    <m/>
    <s v="sq"/>
    <s v="sq"/>
    <n v="3665.44"/>
    <n v="29200970.130000021"/>
    <n v="29200970.130000021"/>
    <s v="Dubai"/>
  </r>
  <r>
    <s v="ORD102491"/>
    <s v="Dell Inspiron 3501"/>
    <x v="3"/>
    <x v="8"/>
    <x v="0"/>
    <x v="2"/>
    <n v="2921.27"/>
    <n v="2"/>
    <x v="2491"/>
    <x v="5"/>
    <n v="1479"/>
    <x v="346"/>
    <m/>
    <m/>
    <s v="sq"/>
    <s v="sq"/>
    <n v="26648.76"/>
    <n v="57542997.559999913"/>
    <n v="57542997.559999913"/>
    <s v="Casablanca"/>
  </r>
  <r>
    <s v="ORD102492"/>
    <s v="Smartwatch FitPro"/>
    <x v="4"/>
    <x v="6"/>
    <x v="1"/>
    <x v="2"/>
    <n v="18007.23"/>
    <n v="5"/>
    <x v="2492"/>
    <x v="285"/>
    <n v="937"/>
    <x v="173"/>
    <m/>
    <m/>
    <s v="Jumia"/>
    <s v="Jum"/>
    <n v="26648.76"/>
    <n v="31420413.200000018"/>
    <n v="31420413.200000018"/>
    <s v="Casablanca"/>
  </r>
  <r>
    <s v="ORD102493"/>
    <s v="Bluetooth Headset"/>
    <x v="2"/>
    <x v="2"/>
    <x v="2"/>
    <x v="2"/>
    <n v="1006.06"/>
    <n v="4"/>
    <x v="2493"/>
    <x v="204"/>
    <n v="2643"/>
    <x v="142"/>
    <m/>
    <m/>
    <s v="Amazon"/>
    <s v="Amazon"/>
    <n v="26648.76"/>
    <n v="29200970.130000021"/>
    <n v="29200970.130000021"/>
    <s v="Casablanca"/>
  </r>
  <r>
    <s v="ORD102494"/>
    <s v="HP Pavilion Laptop"/>
    <x v="3"/>
    <x v="3"/>
    <x v="0"/>
    <x v="0"/>
    <n v="5644.92"/>
    <n v="1"/>
    <x v="2494"/>
    <x v="296"/>
    <n v="1348"/>
    <x v="116"/>
    <m/>
    <m/>
    <s v="sq"/>
    <s v="sq"/>
    <n v="16284.02"/>
    <n v="57542997.559999913"/>
    <n v="57542997.559999913"/>
    <s v="Cairo"/>
  </r>
  <r>
    <s v="ORD102495"/>
    <s v="HP Pavilion Laptop"/>
    <x v="3"/>
    <x v="3"/>
    <x v="1"/>
    <x v="0"/>
    <n v="5091.04"/>
    <n v="5"/>
    <x v="2495"/>
    <x v="82"/>
    <n v="1837"/>
    <x v="297"/>
    <m/>
    <m/>
    <s v="Jumia"/>
    <s v="Jum"/>
    <n v="16284.02"/>
    <n v="57542997.559999913"/>
    <n v="57542997.559999913"/>
    <s v="Cairo"/>
  </r>
  <r>
    <s v="ORD102496"/>
    <s v="Dell Inspiron 3501"/>
    <x v="3"/>
    <x v="8"/>
    <x v="0"/>
    <x v="0"/>
    <n v="13782.63"/>
    <n v="3"/>
    <x v="2496"/>
    <x v="179"/>
    <n v="4683"/>
    <x v="28"/>
    <m/>
    <m/>
    <s v="sq"/>
    <s v="sq"/>
    <n v="16284.02"/>
    <n v="57542997.559999913"/>
    <n v="57542997.559999913"/>
    <s v="Cairo"/>
  </r>
  <r>
    <s v="ORD102497"/>
    <s v="iPhone 13"/>
    <x v="0"/>
    <x v="4"/>
    <x v="1"/>
    <x v="0"/>
    <n v="17646.7"/>
    <n v="1"/>
    <x v="2497"/>
    <x v="182"/>
    <n v="2182"/>
    <x v="249"/>
    <m/>
    <m/>
    <s v="Jumia"/>
    <s v="Jum"/>
    <n v="16284.02"/>
    <n v="92327183.770000085"/>
    <n v="92327183.770000085"/>
    <s v="Cairo"/>
  </r>
  <r>
    <s v="ORD102498"/>
    <s v="iPhone 13"/>
    <x v="0"/>
    <x v="4"/>
    <x v="0"/>
    <x v="4"/>
    <n v="2006.68"/>
    <n v="5"/>
    <x v="2498"/>
    <x v="46"/>
    <n v="320"/>
    <x v="276"/>
    <m/>
    <m/>
    <s v="sq"/>
    <s v="sq"/>
    <n v="99349.3"/>
    <n v="92327183.770000085"/>
    <n v="92327183.770000085"/>
    <s v="Riyadh"/>
  </r>
  <r>
    <s v="ORD102499"/>
    <s v="Samsung Galaxy A14"/>
    <x v="0"/>
    <x v="0"/>
    <x v="0"/>
    <x v="1"/>
    <n v="16173.39"/>
    <n v="1"/>
    <x v="2499"/>
    <x v="10"/>
    <n v="3675"/>
    <x v="49"/>
    <m/>
    <m/>
    <s v="sq"/>
    <s v="sq"/>
    <n v="13290.4"/>
    <n v="92327183.770000085"/>
    <n v="92327183.770000085"/>
    <s v="Alexandria"/>
  </r>
  <r>
    <s v="ORD102500"/>
    <s v="Dell Inspiron 3501"/>
    <x v="3"/>
    <x v="8"/>
    <x v="2"/>
    <x v="3"/>
    <n v="3330.12"/>
    <n v="4"/>
    <x v="2500"/>
    <x v="48"/>
    <n v="3818"/>
    <x v="63"/>
    <m/>
    <m/>
    <s v="Amazon"/>
    <s v="Amazon"/>
    <n v="3665.44"/>
    <n v="57542997.559999913"/>
    <n v="57542997.559999913"/>
    <s v="Dubai"/>
  </r>
  <r>
    <s v="ORD102501"/>
    <s v="Smartwatch FitPro"/>
    <x v="4"/>
    <x v="6"/>
    <x v="0"/>
    <x v="1"/>
    <n v="18564.23"/>
    <n v="5"/>
    <x v="2501"/>
    <x v="349"/>
    <n v="2695"/>
    <x v="159"/>
    <m/>
    <m/>
    <s v="sq"/>
    <s v="sq"/>
    <n v="13290.4"/>
    <n v="31420413.200000018"/>
    <n v="31420413.200000018"/>
    <s v="Alexandria"/>
  </r>
  <r>
    <s v="ORD102502"/>
    <s v="Dell Inspiron 3501"/>
    <x v="3"/>
    <x v="8"/>
    <x v="2"/>
    <x v="1"/>
    <n v="9153.4"/>
    <n v="1"/>
    <x v="2502"/>
    <x v="352"/>
    <n v="135"/>
    <x v="151"/>
    <m/>
    <m/>
    <s v="Amazon"/>
    <s v="Amazon"/>
    <n v="13290.4"/>
    <n v="57542997.559999913"/>
    <n v="57542997.559999913"/>
    <s v="Alexandria"/>
  </r>
  <r>
    <s v="ORD102503"/>
    <s v="Adidas Running Shoes"/>
    <x v="1"/>
    <x v="9"/>
    <x v="1"/>
    <x v="0"/>
    <n v="15630.21"/>
    <n v="2"/>
    <x v="2503"/>
    <x v="328"/>
    <n v="1591"/>
    <x v="196"/>
    <m/>
    <m/>
    <s v="Jumia"/>
    <s v="Jum"/>
    <n v="16284.02"/>
    <n v="91504159.730000004"/>
    <n v="91504159.730000004"/>
    <s v="Cairo"/>
  </r>
  <r>
    <s v="ORD102504"/>
    <s v="Dell Inspiron 3501"/>
    <x v="3"/>
    <x v="8"/>
    <x v="2"/>
    <x v="0"/>
    <n v="681.8"/>
    <n v="4"/>
    <x v="2504"/>
    <x v="129"/>
    <n v="2633"/>
    <x v="160"/>
    <m/>
    <m/>
    <s v="Amazon"/>
    <s v="Amazon"/>
    <n v="16284.02"/>
    <n v="57542997.559999913"/>
    <n v="57542997.559999913"/>
    <s v="Cairo"/>
  </r>
  <r>
    <s v="ORD102505"/>
    <s v="Adidas Running Shoes"/>
    <x v="1"/>
    <x v="9"/>
    <x v="1"/>
    <x v="2"/>
    <n v="12367.59"/>
    <n v="3"/>
    <x v="2505"/>
    <x v="208"/>
    <n v="3631"/>
    <x v="345"/>
    <m/>
    <m/>
    <s v="Jumia"/>
    <s v="Jum"/>
    <n v="26648.76"/>
    <n v="91504159.730000004"/>
    <n v="91504159.730000004"/>
    <s v="Casablanca"/>
  </r>
  <r>
    <s v="ORD102506"/>
    <s v="Xiaomi Redmi Note 12"/>
    <x v="0"/>
    <x v="7"/>
    <x v="0"/>
    <x v="0"/>
    <n v="4924.43"/>
    <n v="1"/>
    <x v="2506"/>
    <x v="158"/>
    <n v="3693"/>
    <x v="316"/>
    <m/>
    <m/>
    <s v="sq"/>
    <s v="sq"/>
    <n v="16284.02"/>
    <n v="92327183.770000085"/>
    <n v="92327183.770000085"/>
    <s v="Cairo"/>
  </r>
  <r>
    <s v="ORD102507"/>
    <s v="Dell Inspiron 3501"/>
    <x v="3"/>
    <x v="8"/>
    <x v="2"/>
    <x v="5"/>
    <n v="4430.4399999999996"/>
    <n v="2"/>
    <x v="2507"/>
    <x v="349"/>
    <n v="3482"/>
    <x v="159"/>
    <m/>
    <m/>
    <s v="Amazon"/>
    <s v="Amazon"/>
    <n v="27872.98"/>
    <n v="57542997.559999913"/>
    <n v="57542997.559999913"/>
    <s v="Giza"/>
  </r>
  <r>
    <s v="ORD102508"/>
    <s v="Dell Inspiron 3501"/>
    <x v="3"/>
    <x v="8"/>
    <x v="1"/>
    <x v="2"/>
    <n v="7815.52"/>
    <n v="4"/>
    <x v="2508"/>
    <x v="97"/>
    <n v="4692"/>
    <x v="307"/>
    <m/>
    <m/>
    <s v="Jumia"/>
    <s v="Jum"/>
    <n v="26648.76"/>
    <n v="57542997.559999913"/>
    <n v="57542997.559999913"/>
    <s v="Casablanca"/>
  </r>
  <r>
    <s v="ORD102509"/>
    <s v="HP Pavilion Laptop"/>
    <x v="3"/>
    <x v="3"/>
    <x v="2"/>
    <x v="0"/>
    <n v="1515.88"/>
    <n v="1"/>
    <x v="2509"/>
    <x v="14"/>
    <n v="3849"/>
    <x v="165"/>
    <m/>
    <m/>
    <s v="Amazon"/>
    <s v="Amazon"/>
    <n v="16284.02"/>
    <n v="57542997.559999913"/>
    <n v="57542997.559999913"/>
    <s v="Cairo"/>
  </r>
  <r>
    <s v="ORD102510"/>
    <s v="Bluetooth Headset"/>
    <x v="2"/>
    <x v="2"/>
    <x v="2"/>
    <x v="1"/>
    <n v="5075.5600000000004"/>
    <n v="4"/>
    <x v="2510"/>
    <x v="78"/>
    <n v="2020"/>
    <x v="19"/>
    <m/>
    <m/>
    <s v="Amazon"/>
    <s v="Amazon"/>
    <n v="13290.4"/>
    <n v="29200970.130000021"/>
    <n v="29200970.130000021"/>
    <s v="Alexandria"/>
  </r>
  <r>
    <s v="ORD102511"/>
    <s v="Bluetooth Headset"/>
    <x v="2"/>
    <x v="2"/>
    <x v="0"/>
    <x v="2"/>
    <n v="18903.849999999999"/>
    <n v="3"/>
    <x v="2511"/>
    <x v="399"/>
    <n v="1702"/>
    <x v="180"/>
    <m/>
    <m/>
    <s v="sq"/>
    <s v="sq"/>
    <n v="26648.76"/>
    <n v="29200970.130000021"/>
    <n v="29200970.130000021"/>
    <s v="Casablanca"/>
  </r>
  <r>
    <s v="ORD102512"/>
    <s v="Adidas Running Shoes"/>
    <x v="1"/>
    <x v="9"/>
    <x v="2"/>
    <x v="2"/>
    <n v="18020.38"/>
    <n v="2"/>
    <x v="2512"/>
    <x v="207"/>
    <n v="994"/>
    <x v="307"/>
    <m/>
    <m/>
    <s v="Amazon"/>
    <s v="Amazon"/>
    <n v="26648.76"/>
    <n v="91504159.730000004"/>
    <n v="91504159.730000004"/>
    <s v="Casablanca"/>
  </r>
  <r>
    <s v="ORD102513"/>
    <s v="Samsung Galaxy A14"/>
    <x v="0"/>
    <x v="0"/>
    <x v="0"/>
    <x v="0"/>
    <n v="380.51"/>
    <n v="5"/>
    <x v="2513"/>
    <x v="356"/>
    <n v="3088"/>
    <x v="331"/>
    <m/>
    <m/>
    <s v="sq"/>
    <s v="sq"/>
    <n v="16284.02"/>
    <n v="92327183.770000085"/>
    <n v="92327183.770000085"/>
    <s v="Cairo"/>
  </r>
  <r>
    <s v="ORD102514"/>
    <s v="Bluetooth Headset"/>
    <x v="2"/>
    <x v="2"/>
    <x v="2"/>
    <x v="0"/>
    <n v="5875.62"/>
    <n v="5"/>
    <x v="2514"/>
    <x v="113"/>
    <n v="1850"/>
    <x v="0"/>
    <m/>
    <m/>
    <s v="Amazon"/>
    <s v="Amazon"/>
    <n v="16284.02"/>
    <n v="29200970.130000021"/>
    <n v="29200970.130000021"/>
    <s v="Cairo"/>
  </r>
  <r>
    <s v="ORD102515"/>
    <s v="Adidas Running Shoes"/>
    <x v="1"/>
    <x v="9"/>
    <x v="1"/>
    <x v="5"/>
    <n v="4111.47"/>
    <n v="1"/>
    <x v="2515"/>
    <x v="318"/>
    <n v="2361"/>
    <x v="29"/>
    <m/>
    <m/>
    <s v="Jumia"/>
    <s v="Jum"/>
    <n v="27872.98"/>
    <n v="91504159.730000004"/>
    <n v="91504159.730000004"/>
    <s v="Giza"/>
  </r>
  <r>
    <s v="ORD102516"/>
    <s v="Bluetooth Headset"/>
    <x v="2"/>
    <x v="2"/>
    <x v="0"/>
    <x v="1"/>
    <n v="12096.29"/>
    <n v="3"/>
    <x v="2516"/>
    <x v="388"/>
    <n v="3404"/>
    <x v="50"/>
    <m/>
    <m/>
    <s v="sq"/>
    <s v="sq"/>
    <n v="13290.4"/>
    <n v="29200970.130000021"/>
    <n v="29200970.130000021"/>
    <s v="Alexandria"/>
  </r>
  <r>
    <s v="ORD102517"/>
    <s v="Adidas Running Shoes"/>
    <x v="1"/>
    <x v="9"/>
    <x v="0"/>
    <x v="3"/>
    <n v="4109.67"/>
    <n v="2"/>
    <x v="2517"/>
    <x v="55"/>
    <n v="4640"/>
    <x v="136"/>
    <m/>
    <m/>
    <s v="sq"/>
    <s v="sq"/>
    <n v="3665.44"/>
    <n v="91504159.730000004"/>
    <n v="91504159.730000004"/>
    <s v="Dubai"/>
  </r>
  <r>
    <s v="ORD102518"/>
    <s v="Smartwatch FitPro"/>
    <x v="4"/>
    <x v="6"/>
    <x v="0"/>
    <x v="2"/>
    <n v="1911.58"/>
    <n v="4"/>
    <x v="2518"/>
    <x v="42"/>
    <n v="3175"/>
    <x v="166"/>
    <m/>
    <m/>
    <s v="sq"/>
    <s v="sq"/>
    <n v="26648.76"/>
    <n v="31420413.200000018"/>
    <n v="31420413.200000018"/>
    <s v="Casablanca"/>
  </r>
  <r>
    <s v="ORD102519"/>
    <s v="T-shirt Cotton"/>
    <x v="1"/>
    <x v="5"/>
    <x v="2"/>
    <x v="2"/>
    <n v="7955.86"/>
    <n v="4"/>
    <x v="2519"/>
    <x v="324"/>
    <n v="4133"/>
    <x v="310"/>
    <m/>
    <m/>
    <s v="Amazon"/>
    <s v="Amazon"/>
    <n v="26648.76"/>
    <n v="91504159.730000004"/>
    <n v="91504159.730000004"/>
    <s v="Casablanca"/>
  </r>
  <r>
    <s v="ORD102520"/>
    <s v="T-shirt Cotton"/>
    <x v="1"/>
    <x v="5"/>
    <x v="2"/>
    <x v="5"/>
    <n v="565.12"/>
    <n v="1"/>
    <x v="2520"/>
    <x v="45"/>
    <n v="1191"/>
    <x v="73"/>
    <m/>
    <m/>
    <s v="Amazon"/>
    <s v="Amazon"/>
    <n v="27872.98"/>
    <n v="91504159.730000004"/>
    <n v="91504159.730000004"/>
    <s v="Giza"/>
  </r>
  <r>
    <s v="ORD102521"/>
    <s v="T-shirt Cotton"/>
    <x v="1"/>
    <x v="5"/>
    <x v="1"/>
    <x v="3"/>
    <n v="15291.49"/>
    <n v="4"/>
    <x v="2521"/>
    <x v="184"/>
    <n v="1061"/>
    <x v="216"/>
    <m/>
    <m/>
    <s v="Jumia"/>
    <s v="Jum"/>
    <n v="3665.44"/>
    <n v="91504159.730000004"/>
    <n v="91504159.730000004"/>
    <s v="Dubai"/>
  </r>
  <r>
    <s v="ORD102522"/>
    <s v="iPhone 13"/>
    <x v="0"/>
    <x v="4"/>
    <x v="1"/>
    <x v="4"/>
    <n v="8337.85"/>
    <n v="3"/>
    <x v="2522"/>
    <x v="40"/>
    <n v="376"/>
    <x v="331"/>
    <m/>
    <m/>
    <s v="Jumia"/>
    <s v="Jum"/>
    <n v="99349.3"/>
    <n v="92327183.770000085"/>
    <n v="92327183.770000085"/>
    <s v="Riyadh"/>
  </r>
  <r>
    <s v="ORD102523"/>
    <s v="Samsung Galaxy A14"/>
    <x v="0"/>
    <x v="0"/>
    <x v="2"/>
    <x v="4"/>
    <n v="6692.98"/>
    <n v="5"/>
    <x v="2523"/>
    <x v="150"/>
    <n v="3352"/>
    <x v="43"/>
    <m/>
    <m/>
    <s v="Amazon"/>
    <s v="Amazon"/>
    <n v="99349.3"/>
    <n v="92327183.770000085"/>
    <n v="92327183.770000085"/>
    <s v="Riyadh"/>
  </r>
  <r>
    <s v="ORD102524"/>
    <s v="T-shirt Cotton"/>
    <x v="1"/>
    <x v="5"/>
    <x v="2"/>
    <x v="0"/>
    <n v="10728.01"/>
    <n v="3"/>
    <x v="2524"/>
    <x v="16"/>
    <n v="333"/>
    <x v="126"/>
    <m/>
    <m/>
    <s v="Amazon"/>
    <s v="Amazon"/>
    <n v="16284.02"/>
    <n v="91504159.730000004"/>
    <n v="91504159.730000004"/>
    <s v="Cairo"/>
  </r>
  <r>
    <s v="ORD102525"/>
    <s v="Adidas Running Shoes"/>
    <x v="1"/>
    <x v="9"/>
    <x v="2"/>
    <x v="3"/>
    <n v="9479.98"/>
    <n v="1"/>
    <x v="2525"/>
    <x v="146"/>
    <n v="4216"/>
    <x v="34"/>
    <m/>
    <m/>
    <s v="Amazon"/>
    <s v="Amazon"/>
    <n v="3665.44"/>
    <n v="91504159.730000004"/>
    <n v="91504159.730000004"/>
    <s v="Dubai"/>
  </r>
  <r>
    <s v="ORD102526"/>
    <s v="Samsung Galaxy A14"/>
    <x v="0"/>
    <x v="0"/>
    <x v="1"/>
    <x v="0"/>
    <n v="915.4"/>
    <n v="3"/>
    <x v="2526"/>
    <x v="238"/>
    <n v="3610"/>
    <x v="175"/>
    <m/>
    <m/>
    <s v="Jumia"/>
    <s v="Jum"/>
    <n v="16284.02"/>
    <n v="92327183.770000085"/>
    <n v="92327183.770000085"/>
    <s v="Cairo"/>
  </r>
  <r>
    <s v="ORD102527"/>
    <s v="Xiaomi Redmi Note 12"/>
    <x v="0"/>
    <x v="7"/>
    <x v="1"/>
    <x v="5"/>
    <n v="960.26"/>
    <n v="5"/>
    <x v="2527"/>
    <x v="297"/>
    <n v="735"/>
    <x v="321"/>
    <m/>
    <m/>
    <s v="Jumia"/>
    <s v="Jum"/>
    <n v="27872.98"/>
    <n v="92327183.770000085"/>
    <n v="92327183.770000085"/>
    <s v="Giza"/>
  </r>
  <r>
    <s v="ORD102528"/>
    <s v="Adidas Running Shoes"/>
    <x v="1"/>
    <x v="9"/>
    <x v="0"/>
    <x v="3"/>
    <n v="17635.47"/>
    <n v="2"/>
    <x v="2528"/>
    <x v="363"/>
    <n v="2705"/>
    <x v="113"/>
    <m/>
    <m/>
    <s v="sq"/>
    <s v="sq"/>
    <n v="3665.44"/>
    <n v="91504159.730000004"/>
    <n v="91504159.730000004"/>
    <s v="Dubai"/>
  </r>
  <r>
    <s v="ORD102529"/>
    <s v="Dell Inspiron 3501"/>
    <x v="3"/>
    <x v="8"/>
    <x v="0"/>
    <x v="3"/>
    <n v="7767.92"/>
    <n v="5"/>
    <x v="2529"/>
    <x v="140"/>
    <n v="2217"/>
    <x v="220"/>
    <m/>
    <m/>
    <s v="sq"/>
    <s v="sq"/>
    <n v="3665.44"/>
    <n v="57542997.559999913"/>
    <n v="57542997.559999913"/>
    <s v="Dubai"/>
  </r>
  <r>
    <s v="ORD102530"/>
    <s v="Bluetooth Headset"/>
    <x v="2"/>
    <x v="2"/>
    <x v="0"/>
    <x v="1"/>
    <n v="7732.37"/>
    <n v="3"/>
    <x v="2530"/>
    <x v="75"/>
    <n v="4174"/>
    <x v="205"/>
    <m/>
    <m/>
    <s v="sq"/>
    <s v="sq"/>
    <n v="13290.4"/>
    <n v="29200970.130000021"/>
    <n v="29200970.130000021"/>
    <s v="Alexandria"/>
  </r>
  <r>
    <s v="ORD102531"/>
    <s v="Nike Air Max"/>
    <x v="1"/>
    <x v="1"/>
    <x v="1"/>
    <x v="0"/>
    <n v="14282.29"/>
    <n v="1"/>
    <x v="2531"/>
    <x v="292"/>
    <n v="2453"/>
    <x v="241"/>
    <m/>
    <m/>
    <s v="Jumia"/>
    <s v="Jum"/>
    <n v="16284.02"/>
    <n v="91504159.730000004"/>
    <n v="91504159.730000004"/>
    <s v="Cairo"/>
  </r>
  <r>
    <s v="ORD102532"/>
    <s v="Xiaomi Redmi Note 12"/>
    <x v="0"/>
    <x v="7"/>
    <x v="2"/>
    <x v="0"/>
    <n v="19907.38"/>
    <n v="5"/>
    <x v="2532"/>
    <x v="7"/>
    <n v="1807"/>
    <x v="183"/>
    <m/>
    <m/>
    <s v="Amazon"/>
    <s v="Amazon"/>
    <n v="16284.02"/>
    <n v="92327183.770000085"/>
    <n v="92327183.770000085"/>
    <s v="Cairo"/>
  </r>
  <r>
    <s v="ORD102533"/>
    <s v="Nike Air Max"/>
    <x v="1"/>
    <x v="1"/>
    <x v="1"/>
    <x v="1"/>
    <n v="1875.7"/>
    <n v="1"/>
    <x v="2533"/>
    <x v="294"/>
    <n v="3682"/>
    <x v="172"/>
    <m/>
    <m/>
    <s v="Jumia"/>
    <s v="Jum"/>
    <n v="13290.4"/>
    <n v="91504159.730000004"/>
    <n v="91504159.730000004"/>
    <s v="Alexandria"/>
  </r>
  <r>
    <s v="ORD102534"/>
    <s v="T-shirt Cotton"/>
    <x v="1"/>
    <x v="5"/>
    <x v="0"/>
    <x v="4"/>
    <n v="4639.49"/>
    <n v="5"/>
    <x v="2534"/>
    <x v="48"/>
    <n v="3055"/>
    <x v="120"/>
    <m/>
    <m/>
    <s v="sq"/>
    <s v="sq"/>
    <n v="99349.3"/>
    <n v="91504159.730000004"/>
    <n v="91504159.730000004"/>
    <s v="Riyadh"/>
  </r>
  <r>
    <s v="ORD102535"/>
    <s v="iPhone 13"/>
    <x v="0"/>
    <x v="4"/>
    <x v="1"/>
    <x v="0"/>
    <n v="16901.89"/>
    <n v="5"/>
    <x v="2535"/>
    <x v="208"/>
    <n v="4151"/>
    <x v="184"/>
    <m/>
    <m/>
    <s v="Jumia"/>
    <s v="Jum"/>
    <n v="16284.02"/>
    <n v="92327183.770000085"/>
    <n v="92327183.770000085"/>
    <s v="Cairo"/>
  </r>
  <r>
    <s v="ORD102536"/>
    <s v="Xiaomi Redmi Note 12"/>
    <x v="0"/>
    <x v="7"/>
    <x v="1"/>
    <x v="2"/>
    <n v="17827.87"/>
    <n v="4"/>
    <x v="2536"/>
    <x v="168"/>
    <n v="1631"/>
    <x v="237"/>
    <m/>
    <m/>
    <s v="Jumia"/>
    <s v="Jum"/>
    <n v="26648.76"/>
    <n v="92327183.770000085"/>
    <n v="92327183.770000085"/>
    <s v="Casablanca"/>
  </r>
  <r>
    <s v="ORD102537"/>
    <s v="Bluetooth Headset"/>
    <x v="2"/>
    <x v="2"/>
    <x v="2"/>
    <x v="3"/>
    <n v="11899.01"/>
    <n v="5"/>
    <x v="2537"/>
    <x v="280"/>
    <n v="3508"/>
    <x v="265"/>
    <m/>
    <m/>
    <s v="Amazon"/>
    <s v="Amazon"/>
    <n v="3665.44"/>
    <n v="29200970.130000021"/>
    <n v="29200970.130000021"/>
    <s v="Dubai"/>
  </r>
  <r>
    <s v="ORD102538"/>
    <s v="Bluetooth Headset"/>
    <x v="2"/>
    <x v="2"/>
    <x v="1"/>
    <x v="0"/>
    <n v="4678.16"/>
    <n v="2"/>
    <x v="2538"/>
    <x v="36"/>
    <n v="2263"/>
    <x v="317"/>
    <m/>
    <m/>
    <s v="Jumia"/>
    <s v="Jum"/>
    <n v="16284.02"/>
    <n v="29200970.130000021"/>
    <n v="29200970.130000021"/>
    <s v="Cairo"/>
  </r>
  <r>
    <s v="ORD102539"/>
    <s v="HP Pavilion Laptop"/>
    <x v="3"/>
    <x v="3"/>
    <x v="0"/>
    <x v="0"/>
    <n v="9470.9500000000007"/>
    <n v="4"/>
    <x v="2539"/>
    <x v="146"/>
    <n v="4785"/>
    <x v="236"/>
    <m/>
    <m/>
    <s v="sq"/>
    <s v="sq"/>
    <n v="16284.02"/>
    <n v="57542997.559999913"/>
    <n v="57542997.559999913"/>
    <s v="Cairo"/>
  </r>
  <r>
    <s v="ORD102540"/>
    <s v="Dell Inspiron 3501"/>
    <x v="3"/>
    <x v="8"/>
    <x v="2"/>
    <x v="2"/>
    <n v="11541.03"/>
    <n v="3"/>
    <x v="2540"/>
    <x v="309"/>
    <n v="907"/>
    <x v="97"/>
    <m/>
    <m/>
    <s v="Amazon"/>
    <s v="Amazon"/>
    <n v="26648.76"/>
    <n v="57542997.559999913"/>
    <n v="57542997.559999913"/>
    <s v="Casablanca"/>
  </r>
  <r>
    <s v="ORD102541"/>
    <s v="Samsung Galaxy A14"/>
    <x v="0"/>
    <x v="0"/>
    <x v="2"/>
    <x v="2"/>
    <n v="787.98"/>
    <n v="4"/>
    <x v="2541"/>
    <x v="78"/>
    <n v="3613"/>
    <x v="330"/>
    <m/>
    <m/>
    <s v="Amazon"/>
    <s v="Amazon"/>
    <n v="26648.76"/>
    <n v="92327183.770000085"/>
    <n v="92327183.770000085"/>
    <s v="Casablanca"/>
  </r>
  <r>
    <s v="ORD102542"/>
    <s v="Adidas Running Shoes"/>
    <x v="1"/>
    <x v="9"/>
    <x v="1"/>
    <x v="3"/>
    <n v="19473.72"/>
    <n v="1"/>
    <x v="2542"/>
    <x v="116"/>
    <n v="3313"/>
    <x v="135"/>
    <m/>
    <m/>
    <s v="Jumia"/>
    <s v="Jum"/>
    <n v="3665.44"/>
    <n v="91504159.730000004"/>
    <n v="91504159.730000004"/>
    <s v="Dubai"/>
  </r>
  <r>
    <s v="ORD102543"/>
    <s v="Bluetooth Headset"/>
    <x v="2"/>
    <x v="2"/>
    <x v="2"/>
    <x v="5"/>
    <n v="12462.79"/>
    <n v="4"/>
    <x v="2543"/>
    <x v="149"/>
    <n v="1571"/>
    <x v="115"/>
    <m/>
    <m/>
    <s v="Amazon"/>
    <s v="Amazon"/>
    <n v="27872.98"/>
    <n v="29200970.130000021"/>
    <n v="29200970.130000021"/>
    <s v="Giza"/>
  </r>
  <r>
    <s v="ORD102544"/>
    <s v="Nike Air Max"/>
    <x v="1"/>
    <x v="1"/>
    <x v="1"/>
    <x v="5"/>
    <n v="18000.61"/>
    <n v="2"/>
    <x v="2544"/>
    <x v="294"/>
    <n v="2691"/>
    <x v="263"/>
    <m/>
    <m/>
    <s v="Jumia"/>
    <s v="Jum"/>
    <n v="27872.98"/>
    <n v="91504159.730000004"/>
    <n v="91504159.730000004"/>
    <s v="Giza"/>
  </r>
  <r>
    <s v="ORD102545"/>
    <s v="iPhone 13"/>
    <x v="0"/>
    <x v="4"/>
    <x v="2"/>
    <x v="1"/>
    <n v="17774.439999999999"/>
    <n v="5"/>
    <x v="2545"/>
    <x v="172"/>
    <n v="2200"/>
    <x v="79"/>
    <m/>
    <m/>
    <s v="Amazon"/>
    <s v="Amazon"/>
    <n v="13290.4"/>
    <n v="92327183.770000085"/>
    <n v="92327183.770000085"/>
    <s v="Alexandria"/>
  </r>
  <r>
    <s v="ORD102546"/>
    <s v="Smartwatch FitPro"/>
    <x v="4"/>
    <x v="6"/>
    <x v="2"/>
    <x v="4"/>
    <n v="14796.6"/>
    <n v="1"/>
    <x v="2546"/>
    <x v="394"/>
    <n v="3778"/>
    <x v="268"/>
    <m/>
    <m/>
    <s v="Amazon"/>
    <s v="Amazon"/>
    <n v="99349.3"/>
    <n v="31420413.200000018"/>
    <n v="31420413.200000018"/>
    <s v="Riyadh"/>
  </r>
  <r>
    <s v="ORD102547"/>
    <s v="Xiaomi Redmi Note 12"/>
    <x v="0"/>
    <x v="7"/>
    <x v="2"/>
    <x v="5"/>
    <n v="3676.79"/>
    <n v="1"/>
    <x v="2547"/>
    <x v="31"/>
    <n v="835"/>
    <x v="80"/>
    <m/>
    <m/>
    <s v="Amazon"/>
    <s v="Amazon"/>
    <n v="27872.98"/>
    <n v="92327183.770000085"/>
    <n v="92327183.770000085"/>
    <s v="Giza"/>
  </r>
  <r>
    <s v="ORD102548"/>
    <s v="T-shirt Cotton"/>
    <x v="1"/>
    <x v="5"/>
    <x v="0"/>
    <x v="1"/>
    <n v="1910.3"/>
    <n v="1"/>
    <x v="2548"/>
    <x v="234"/>
    <n v="2538"/>
    <x v="45"/>
    <m/>
    <m/>
    <s v="sq"/>
    <s v="sq"/>
    <n v="13290.4"/>
    <n v="91504159.730000004"/>
    <n v="91504159.730000004"/>
    <s v="Alexandria"/>
  </r>
  <r>
    <s v="ORD102549"/>
    <s v="Samsung Galaxy A14"/>
    <x v="0"/>
    <x v="0"/>
    <x v="2"/>
    <x v="5"/>
    <n v="18710.45"/>
    <n v="5"/>
    <x v="2549"/>
    <x v="55"/>
    <n v="1551"/>
    <x v="88"/>
    <m/>
    <m/>
    <s v="Amazon"/>
    <s v="Amazon"/>
    <n v="27872.98"/>
    <n v="92327183.770000085"/>
    <n v="92327183.770000085"/>
    <s v="Giza"/>
  </r>
  <r>
    <s v="ORD102550"/>
    <s v="Nike Air Max"/>
    <x v="1"/>
    <x v="1"/>
    <x v="1"/>
    <x v="0"/>
    <n v="3382.23"/>
    <n v="5"/>
    <x v="2550"/>
    <x v="167"/>
    <n v="3545"/>
    <x v="356"/>
    <m/>
    <m/>
    <s v="Jumia"/>
    <s v="Jum"/>
    <n v="16284.02"/>
    <n v="91504159.730000004"/>
    <n v="91504159.730000004"/>
    <s v="Cairo"/>
  </r>
  <r>
    <s v="ORD102551"/>
    <s v="Xiaomi Redmi Note 12"/>
    <x v="0"/>
    <x v="7"/>
    <x v="2"/>
    <x v="2"/>
    <n v="15867.98"/>
    <n v="5"/>
    <x v="2551"/>
    <x v="123"/>
    <n v="1948"/>
    <x v="38"/>
    <m/>
    <m/>
    <s v="Amazon"/>
    <s v="Amazon"/>
    <n v="26648.76"/>
    <n v="92327183.770000085"/>
    <n v="92327183.770000085"/>
    <s v="Casablanca"/>
  </r>
  <r>
    <s v="ORD102552"/>
    <s v="T-shirt Cotton"/>
    <x v="1"/>
    <x v="5"/>
    <x v="1"/>
    <x v="0"/>
    <n v="9364.16"/>
    <n v="3"/>
    <x v="2552"/>
    <x v="53"/>
    <n v="2432"/>
    <x v="296"/>
    <m/>
    <m/>
    <s v="Jumia"/>
    <s v="Jum"/>
    <n v="16284.02"/>
    <n v="91504159.730000004"/>
    <n v="91504159.730000004"/>
    <s v="Cairo"/>
  </r>
  <r>
    <s v="ORD102553"/>
    <s v="HP Pavilion Laptop"/>
    <x v="3"/>
    <x v="3"/>
    <x v="2"/>
    <x v="1"/>
    <n v="6046.46"/>
    <n v="2"/>
    <x v="2553"/>
    <x v="64"/>
    <n v="446"/>
    <x v="39"/>
    <m/>
    <m/>
    <s v="Amazon"/>
    <s v="Amazon"/>
    <n v="13290.4"/>
    <n v="57542997.559999913"/>
    <n v="57542997.559999913"/>
    <s v="Alexandria"/>
  </r>
  <r>
    <s v="ORD102554"/>
    <s v="Smartwatch FitPro"/>
    <x v="4"/>
    <x v="6"/>
    <x v="1"/>
    <x v="4"/>
    <n v="2184.23"/>
    <n v="1"/>
    <x v="2554"/>
    <x v="36"/>
    <n v="3434"/>
    <x v="108"/>
    <m/>
    <m/>
    <s v="Jumia"/>
    <s v="Jum"/>
    <n v="99349.3"/>
    <n v="31420413.200000018"/>
    <n v="31420413.200000018"/>
    <s v="Riyadh"/>
  </r>
  <r>
    <s v="ORD102555"/>
    <s v="T-shirt Cotton"/>
    <x v="1"/>
    <x v="5"/>
    <x v="0"/>
    <x v="4"/>
    <n v="18766.810000000001"/>
    <n v="2"/>
    <x v="2555"/>
    <x v="158"/>
    <n v="4611"/>
    <x v="92"/>
    <m/>
    <m/>
    <s v="sq"/>
    <s v="sq"/>
    <n v="99349.3"/>
    <n v="91504159.730000004"/>
    <n v="91504159.730000004"/>
    <s v="Riyadh"/>
  </r>
  <r>
    <s v="ORD102556"/>
    <s v="Xiaomi Redmi Note 12"/>
    <x v="0"/>
    <x v="7"/>
    <x v="2"/>
    <x v="0"/>
    <n v="11831.28"/>
    <n v="4"/>
    <x v="2556"/>
    <x v="280"/>
    <n v="4496"/>
    <x v="196"/>
    <m/>
    <m/>
    <s v="Amazon"/>
    <s v="Amazon"/>
    <n v="16284.02"/>
    <n v="92327183.770000085"/>
    <n v="92327183.770000085"/>
    <s v="Cairo"/>
  </r>
  <r>
    <s v="ORD102557"/>
    <s v="Bluetooth Headset"/>
    <x v="2"/>
    <x v="2"/>
    <x v="0"/>
    <x v="0"/>
    <n v="9842.9500000000007"/>
    <n v="5"/>
    <x v="2557"/>
    <x v="257"/>
    <n v="1540"/>
    <x v="326"/>
    <m/>
    <m/>
    <s v="sq"/>
    <s v="sq"/>
    <n v="16284.02"/>
    <n v="29200970.130000021"/>
    <n v="29200970.130000021"/>
    <s v="Cairo"/>
  </r>
  <r>
    <s v="ORD102558"/>
    <s v="Nike Air Max"/>
    <x v="1"/>
    <x v="1"/>
    <x v="1"/>
    <x v="5"/>
    <n v="11568.4"/>
    <n v="3"/>
    <x v="2558"/>
    <x v="240"/>
    <n v="568"/>
    <x v="323"/>
    <m/>
    <m/>
    <s v="Jumia"/>
    <s v="Jum"/>
    <n v="27872.98"/>
    <n v="91504159.730000004"/>
    <n v="91504159.730000004"/>
    <s v="Giza"/>
  </r>
  <r>
    <s v="ORD102559"/>
    <s v="Xiaomi Redmi Note 12"/>
    <x v="0"/>
    <x v="7"/>
    <x v="1"/>
    <x v="3"/>
    <n v="18835.189999999999"/>
    <n v="5"/>
    <x v="2559"/>
    <x v="394"/>
    <n v="389"/>
    <x v="224"/>
    <m/>
    <m/>
    <s v="Jumia"/>
    <s v="Jum"/>
    <n v="3665.44"/>
    <n v="92327183.770000085"/>
    <n v="92327183.770000085"/>
    <s v="Dubai"/>
  </r>
  <r>
    <s v="ORD102560"/>
    <s v="Smartwatch FitPro"/>
    <x v="4"/>
    <x v="6"/>
    <x v="1"/>
    <x v="4"/>
    <n v="5001.6899999999996"/>
    <n v="4"/>
    <x v="2560"/>
    <x v="143"/>
    <n v="2040"/>
    <x v="322"/>
    <m/>
    <m/>
    <s v="Jumia"/>
    <s v="Jum"/>
    <n v="99349.3"/>
    <n v="31420413.200000018"/>
    <n v="31420413.200000018"/>
    <s v="Riyadh"/>
  </r>
  <r>
    <s v="ORD102561"/>
    <s v="T-shirt Cotton"/>
    <x v="1"/>
    <x v="5"/>
    <x v="0"/>
    <x v="1"/>
    <n v="13806.4"/>
    <n v="3"/>
    <x v="2561"/>
    <x v="100"/>
    <n v="4989"/>
    <x v="78"/>
    <m/>
    <m/>
    <s v="sq"/>
    <s v="sq"/>
    <n v="13290.4"/>
    <n v="91504159.730000004"/>
    <n v="91504159.730000004"/>
    <s v="Alexandria"/>
  </r>
  <r>
    <s v="ORD102562"/>
    <s v="Smartwatch FitPro"/>
    <x v="4"/>
    <x v="6"/>
    <x v="1"/>
    <x v="0"/>
    <n v="11711.63"/>
    <n v="3"/>
    <x v="2562"/>
    <x v="391"/>
    <n v="4462"/>
    <x v="214"/>
    <m/>
    <m/>
    <s v="Jumia"/>
    <s v="Jum"/>
    <n v="16284.02"/>
    <n v="31420413.200000018"/>
    <n v="31420413.200000018"/>
    <s v="Cairo"/>
  </r>
  <r>
    <s v="ORD102563"/>
    <s v="Adidas Running Shoes"/>
    <x v="1"/>
    <x v="9"/>
    <x v="0"/>
    <x v="3"/>
    <n v="18263.79"/>
    <n v="5"/>
    <x v="2563"/>
    <x v="279"/>
    <n v="3144"/>
    <x v="351"/>
    <m/>
    <m/>
    <s v="sq"/>
    <s v="sq"/>
    <n v="3665.44"/>
    <n v="91504159.730000004"/>
    <n v="91504159.730000004"/>
    <s v="Dubai"/>
  </r>
  <r>
    <s v="ORD102564"/>
    <s v="Bluetooth Headset"/>
    <x v="2"/>
    <x v="2"/>
    <x v="0"/>
    <x v="3"/>
    <n v="8057.7"/>
    <n v="1"/>
    <x v="2564"/>
    <x v="242"/>
    <n v="1581"/>
    <x v="181"/>
    <m/>
    <m/>
    <s v="sq"/>
    <s v="sq"/>
    <n v="3665.44"/>
    <n v="29200970.130000021"/>
    <n v="29200970.130000021"/>
    <s v="Dubai"/>
  </r>
  <r>
    <s v="ORD102565"/>
    <s v="T-shirt Cotton"/>
    <x v="1"/>
    <x v="5"/>
    <x v="2"/>
    <x v="4"/>
    <n v="5006.78"/>
    <n v="3"/>
    <x v="2565"/>
    <x v="20"/>
    <n v="2455"/>
    <x v="137"/>
    <m/>
    <m/>
    <s v="Amazon"/>
    <s v="Amazon"/>
    <n v="99349.3"/>
    <n v="91504159.730000004"/>
    <n v="91504159.730000004"/>
    <s v="Riyadh"/>
  </r>
  <r>
    <s v="ORD102566"/>
    <s v="Samsung Galaxy A14"/>
    <x v="0"/>
    <x v="0"/>
    <x v="1"/>
    <x v="2"/>
    <n v="7758.83"/>
    <n v="4"/>
    <x v="2566"/>
    <x v="309"/>
    <n v="3911"/>
    <x v="308"/>
    <m/>
    <m/>
    <s v="Jumia"/>
    <s v="Jum"/>
    <n v="26648.76"/>
    <n v="92327183.770000085"/>
    <n v="92327183.770000085"/>
    <s v="Casablanca"/>
  </r>
  <r>
    <s v="ORD102567"/>
    <s v="Xiaomi Redmi Note 12"/>
    <x v="0"/>
    <x v="7"/>
    <x v="0"/>
    <x v="0"/>
    <n v="1710.82"/>
    <n v="5"/>
    <x v="2567"/>
    <x v="252"/>
    <n v="4465"/>
    <x v="37"/>
    <m/>
    <m/>
    <s v="sq"/>
    <s v="sq"/>
    <n v="16284.02"/>
    <n v="92327183.770000085"/>
    <n v="92327183.770000085"/>
    <s v="Cairo"/>
  </r>
  <r>
    <s v="ORD102568"/>
    <s v="Dell Inspiron 3501"/>
    <x v="3"/>
    <x v="8"/>
    <x v="1"/>
    <x v="5"/>
    <n v="13224.99"/>
    <n v="3"/>
    <x v="2568"/>
    <x v="218"/>
    <n v="1884"/>
    <x v="355"/>
    <m/>
    <m/>
    <s v="Jumia"/>
    <s v="Jum"/>
    <n v="27872.98"/>
    <n v="57542997.559999913"/>
    <n v="57542997.559999913"/>
    <s v="Giza"/>
  </r>
  <r>
    <s v="ORD102569"/>
    <s v="Adidas Running Shoes"/>
    <x v="1"/>
    <x v="9"/>
    <x v="1"/>
    <x v="4"/>
    <n v="1048.8499999999999"/>
    <n v="2"/>
    <x v="2569"/>
    <x v="366"/>
    <n v="1740"/>
    <x v="289"/>
    <m/>
    <m/>
    <s v="Jumia"/>
    <s v="Jum"/>
    <n v="99349.3"/>
    <n v="91504159.730000004"/>
    <n v="91504159.730000004"/>
    <s v="Riyadh"/>
  </r>
  <r>
    <s v="ORD102570"/>
    <s v="Bluetooth Headset"/>
    <x v="2"/>
    <x v="2"/>
    <x v="2"/>
    <x v="2"/>
    <n v="9690.68"/>
    <n v="4"/>
    <x v="2570"/>
    <x v="228"/>
    <n v="4614"/>
    <x v="147"/>
    <m/>
    <m/>
    <s v="Amazon"/>
    <s v="Amazon"/>
    <n v="26648.76"/>
    <n v="29200970.130000021"/>
    <n v="29200970.130000021"/>
    <s v="Casablanca"/>
  </r>
  <r>
    <s v="ORD102571"/>
    <s v="Nike Air Max"/>
    <x v="1"/>
    <x v="1"/>
    <x v="0"/>
    <x v="3"/>
    <n v="12045.69"/>
    <n v="4"/>
    <x v="2571"/>
    <x v="104"/>
    <n v="4656"/>
    <x v="265"/>
    <m/>
    <m/>
    <s v="sq"/>
    <s v="sq"/>
    <n v="3665.44"/>
    <n v="91504159.730000004"/>
    <n v="91504159.730000004"/>
    <s v="Dubai"/>
  </r>
  <r>
    <s v="ORD102572"/>
    <s v="Adidas Running Shoes"/>
    <x v="1"/>
    <x v="9"/>
    <x v="1"/>
    <x v="1"/>
    <n v="2148.0700000000002"/>
    <n v="4"/>
    <x v="2572"/>
    <x v="182"/>
    <n v="2938"/>
    <x v="24"/>
    <m/>
    <m/>
    <s v="Jumia"/>
    <s v="Jum"/>
    <n v="13290.4"/>
    <n v="91504159.730000004"/>
    <n v="91504159.730000004"/>
    <s v="Alexandria"/>
  </r>
  <r>
    <s v="ORD102573"/>
    <s v="Nike Air Max"/>
    <x v="1"/>
    <x v="1"/>
    <x v="1"/>
    <x v="0"/>
    <n v="1046.5999999999999"/>
    <n v="1"/>
    <x v="2573"/>
    <x v="259"/>
    <n v="631"/>
    <x v="272"/>
    <m/>
    <m/>
    <s v="Jumia"/>
    <s v="Jum"/>
    <n v="16284.02"/>
    <n v="91504159.730000004"/>
    <n v="91504159.730000004"/>
    <s v="Cairo"/>
  </r>
  <r>
    <s v="ORD102574"/>
    <s v="T-shirt Cotton"/>
    <x v="1"/>
    <x v="5"/>
    <x v="0"/>
    <x v="0"/>
    <n v="6492.78"/>
    <n v="5"/>
    <x v="2574"/>
    <x v="163"/>
    <n v="3285"/>
    <x v="273"/>
    <m/>
    <m/>
    <s v="sq"/>
    <s v="sq"/>
    <n v="16284.02"/>
    <n v="91504159.730000004"/>
    <n v="91504159.730000004"/>
    <s v="Cairo"/>
  </r>
  <r>
    <s v="ORD102575"/>
    <s v="T-shirt Cotton"/>
    <x v="1"/>
    <x v="5"/>
    <x v="0"/>
    <x v="4"/>
    <n v="17550.23"/>
    <n v="1"/>
    <x v="2575"/>
    <x v="33"/>
    <n v="2012"/>
    <x v="91"/>
    <m/>
    <m/>
    <s v="sq"/>
    <s v="sq"/>
    <n v="99349.3"/>
    <n v="91504159.730000004"/>
    <n v="91504159.730000004"/>
    <s v="Riyadh"/>
  </r>
  <r>
    <s v="ORD102576"/>
    <s v="T-shirt Cotton"/>
    <x v="1"/>
    <x v="5"/>
    <x v="2"/>
    <x v="2"/>
    <n v="2004.59"/>
    <n v="5"/>
    <x v="2576"/>
    <x v="291"/>
    <n v="1740"/>
    <x v="63"/>
    <m/>
    <m/>
    <s v="Amazon"/>
    <s v="Amazon"/>
    <n v="26648.76"/>
    <n v="91504159.730000004"/>
    <n v="91504159.730000004"/>
    <s v="Casablanca"/>
  </r>
  <r>
    <s v="ORD102577"/>
    <s v="Dell Inspiron 3501"/>
    <x v="3"/>
    <x v="8"/>
    <x v="1"/>
    <x v="4"/>
    <n v="129.9"/>
    <n v="2"/>
    <x v="2577"/>
    <x v="395"/>
    <n v="192"/>
    <x v="169"/>
    <m/>
    <m/>
    <s v="Jumia"/>
    <s v="Jum"/>
    <n v="99349.3"/>
    <n v="57542997.559999913"/>
    <n v="57542997.559999913"/>
    <s v="Riyadh"/>
  </r>
  <r>
    <s v="ORD102578"/>
    <s v="Nike Air Max"/>
    <x v="1"/>
    <x v="1"/>
    <x v="2"/>
    <x v="3"/>
    <n v="17201.830000000002"/>
    <n v="1"/>
    <x v="2578"/>
    <x v="65"/>
    <n v="1896"/>
    <x v="26"/>
    <m/>
    <m/>
    <s v="Amazon"/>
    <s v="Amazon"/>
    <n v="3665.44"/>
    <n v="91504159.730000004"/>
    <n v="91504159.730000004"/>
    <s v="Dubai"/>
  </r>
  <r>
    <s v="ORD102579"/>
    <s v="Smartwatch FitPro"/>
    <x v="4"/>
    <x v="6"/>
    <x v="2"/>
    <x v="1"/>
    <n v="3848.99"/>
    <n v="2"/>
    <x v="2579"/>
    <x v="323"/>
    <n v="1845"/>
    <x v="356"/>
    <m/>
    <m/>
    <s v="Amazon"/>
    <s v="Amazon"/>
    <n v="13290.4"/>
    <n v="31420413.200000018"/>
    <n v="31420413.200000018"/>
    <s v="Alexandria"/>
  </r>
  <r>
    <s v="ORD102580"/>
    <s v="Smartwatch FitPro"/>
    <x v="4"/>
    <x v="6"/>
    <x v="0"/>
    <x v="1"/>
    <n v="14290.5"/>
    <n v="1"/>
    <x v="2580"/>
    <x v="350"/>
    <n v="453"/>
    <x v="131"/>
    <m/>
    <m/>
    <s v="sq"/>
    <s v="sq"/>
    <n v="13290.4"/>
    <n v="31420413.200000018"/>
    <n v="31420413.200000018"/>
    <s v="Alexandria"/>
  </r>
  <r>
    <s v="ORD102581"/>
    <s v="Bluetooth Headset"/>
    <x v="2"/>
    <x v="2"/>
    <x v="2"/>
    <x v="1"/>
    <n v="19347.27"/>
    <n v="2"/>
    <x v="2581"/>
    <x v="274"/>
    <n v="2152"/>
    <x v="288"/>
    <m/>
    <m/>
    <s v="Amazon"/>
    <s v="Amazon"/>
    <n v="13290.4"/>
    <n v="29200970.130000021"/>
    <n v="29200970.130000021"/>
    <s v="Alexandria"/>
  </r>
  <r>
    <s v="ORD102582"/>
    <s v="Dell Inspiron 3501"/>
    <x v="3"/>
    <x v="8"/>
    <x v="2"/>
    <x v="2"/>
    <n v="3109.03"/>
    <n v="1"/>
    <x v="2582"/>
    <x v="254"/>
    <n v="4953"/>
    <x v="124"/>
    <m/>
    <m/>
    <s v="Amazon"/>
    <s v="Amazon"/>
    <n v="26648.76"/>
    <n v="57542997.559999913"/>
    <n v="57542997.559999913"/>
    <s v="Casablanca"/>
  </r>
  <r>
    <s v="ORD102583"/>
    <s v="Smartwatch FitPro"/>
    <x v="4"/>
    <x v="6"/>
    <x v="0"/>
    <x v="0"/>
    <n v="6097.72"/>
    <n v="2"/>
    <x v="2583"/>
    <x v="318"/>
    <n v="945"/>
    <x v="251"/>
    <m/>
    <m/>
    <s v="sq"/>
    <s v="sq"/>
    <n v="16284.02"/>
    <n v="31420413.200000018"/>
    <n v="31420413.200000018"/>
    <s v="Cairo"/>
  </r>
  <r>
    <s v="ORD102584"/>
    <s v="Samsung Galaxy A14"/>
    <x v="0"/>
    <x v="0"/>
    <x v="0"/>
    <x v="2"/>
    <n v="6750.06"/>
    <n v="4"/>
    <x v="2584"/>
    <x v="215"/>
    <n v="2942"/>
    <x v="277"/>
    <m/>
    <m/>
    <s v="sq"/>
    <s v="sq"/>
    <n v="26648.76"/>
    <n v="92327183.770000085"/>
    <n v="92327183.770000085"/>
    <s v="Casablanca"/>
  </r>
  <r>
    <s v="ORD102585"/>
    <s v="Nike Air Max"/>
    <x v="1"/>
    <x v="1"/>
    <x v="0"/>
    <x v="3"/>
    <n v="8936.2900000000009"/>
    <n v="3"/>
    <x v="2585"/>
    <x v="288"/>
    <n v="2354"/>
    <x v="163"/>
    <m/>
    <m/>
    <s v="sq"/>
    <s v="sq"/>
    <n v="3665.44"/>
    <n v="91504159.730000004"/>
    <n v="91504159.730000004"/>
    <s v="Dubai"/>
  </r>
  <r>
    <s v="ORD102586"/>
    <s v="HP Pavilion Laptop"/>
    <x v="3"/>
    <x v="3"/>
    <x v="2"/>
    <x v="1"/>
    <n v="1733.92"/>
    <n v="1"/>
    <x v="2586"/>
    <x v="44"/>
    <n v="203"/>
    <x v="284"/>
    <m/>
    <m/>
    <s v="Amazon"/>
    <s v="Amazon"/>
    <n v="13290.4"/>
    <n v="57542997.559999913"/>
    <n v="57542997.559999913"/>
    <s v="Alexandria"/>
  </r>
  <r>
    <s v="ORD102587"/>
    <s v="Samsung Galaxy A14"/>
    <x v="0"/>
    <x v="0"/>
    <x v="1"/>
    <x v="3"/>
    <n v="18110.939999999999"/>
    <n v="2"/>
    <x v="2587"/>
    <x v="317"/>
    <n v="74"/>
    <x v="68"/>
    <m/>
    <m/>
    <s v="Jumia"/>
    <s v="Jum"/>
    <n v="3665.44"/>
    <n v="92327183.770000085"/>
    <n v="92327183.770000085"/>
    <s v="Dubai"/>
  </r>
  <r>
    <s v="ORD102588"/>
    <s v="iPhone 13"/>
    <x v="0"/>
    <x v="4"/>
    <x v="0"/>
    <x v="1"/>
    <n v="10614.7"/>
    <n v="1"/>
    <x v="2588"/>
    <x v="388"/>
    <n v="4517"/>
    <x v="155"/>
    <m/>
    <m/>
    <s v="sq"/>
    <s v="sq"/>
    <n v="13290.4"/>
    <n v="92327183.770000085"/>
    <n v="92327183.770000085"/>
    <s v="Alexandria"/>
  </r>
  <r>
    <s v="ORD102589"/>
    <s v="Smartwatch FitPro"/>
    <x v="4"/>
    <x v="6"/>
    <x v="1"/>
    <x v="0"/>
    <n v="13191.07"/>
    <n v="1"/>
    <x v="2589"/>
    <x v="222"/>
    <n v="1390"/>
    <x v="195"/>
    <m/>
    <m/>
    <s v="Jumia"/>
    <s v="Jum"/>
    <n v="16284.02"/>
    <n v="31420413.200000018"/>
    <n v="31420413.200000018"/>
    <s v="Cairo"/>
  </r>
  <r>
    <s v="ORD102590"/>
    <s v="HP Pavilion Laptop"/>
    <x v="3"/>
    <x v="3"/>
    <x v="0"/>
    <x v="5"/>
    <n v="8143.68"/>
    <n v="2"/>
    <x v="2590"/>
    <x v="269"/>
    <n v="2498"/>
    <x v="351"/>
    <m/>
    <m/>
    <s v="sq"/>
    <s v="sq"/>
    <n v="27872.98"/>
    <n v="57542997.559999913"/>
    <n v="57542997.559999913"/>
    <s v="Giza"/>
  </r>
  <r>
    <s v="ORD102591"/>
    <s v="T-shirt Cotton"/>
    <x v="1"/>
    <x v="5"/>
    <x v="1"/>
    <x v="1"/>
    <n v="10882.69"/>
    <n v="5"/>
    <x v="2591"/>
    <x v="156"/>
    <n v="4569"/>
    <x v="261"/>
    <m/>
    <m/>
    <s v="Jumia"/>
    <s v="Jum"/>
    <n v="13290.4"/>
    <n v="91504159.730000004"/>
    <n v="91504159.730000004"/>
    <s v="Alexandria"/>
  </r>
  <r>
    <s v="ORD102592"/>
    <s v="iPhone 13"/>
    <x v="0"/>
    <x v="4"/>
    <x v="2"/>
    <x v="1"/>
    <n v="4575.74"/>
    <n v="3"/>
    <x v="2592"/>
    <x v="208"/>
    <n v="4943"/>
    <x v="236"/>
    <m/>
    <m/>
    <s v="Amazon"/>
    <s v="Amazon"/>
    <n v="13290.4"/>
    <n v="92327183.770000085"/>
    <n v="92327183.770000085"/>
    <s v="Alexandria"/>
  </r>
  <r>
    <s v="ORD102593"/>
    <s v="HP Pavilion Laptop"/>
    <x v="3"/>
    <x v="3"/>
    <x v="0"/>
    <x v="5"/>
    <n v="10455.629999999999"/>
    <n v="4"/>
    <x v="2593"/>
    <x v="126"/>
    <n v="1731"/>
    <x v="299"/>
    <m/>
    <m/>
    <s v="sq"/>
    <s v="sq"/>
    <n v="27872.98"/>
    <n v="57542997.559999913"/>
    <n v="57542997.559999913"/>
    <s v="Giza"/>
  </r>
  <r>
    <s v="ORD102594"/>
    <s v="iPhone 13"/>
    <x v="0"/>
    <x v="4"/>
    <x v="1"/>
    <x v="5"/>
    <n v="19573.37"/>
    <n v="1"/>
    <x v="2594"/>
    <x v="374"/>
    <n v="942"/>
    <x v="70"/>
    <m/>
    <m/>
    <s v="Jumia"/>
    <s v="Jum"/>
    <n v="27872.98"/>
    <n v="92327183.770000085"/>
    <n v="92327183.770000085"/>
    <s v="Giza"/>
  </r>
  <r>
    <s v="ORD102595"/>
    <s v="T-shirt Cotton"/>
    <x v="1"/>
    <x v="5"/>
    <x v="1"/>
    <x v="2"/>
    <n v="4716.3100000000004"/>
    <n v="4"/>
    <x v="2595"/>
    <x v="117"/>
    <n v="2151"/>
    <x v="117"/>
    <m/>
    <m/>
    <s v="Jumia"/>
    <s v="Jum"/>
    <n v="26648.76"/>
    <n v="91504159.730000004"/>
    <n v="91504159.730000004"/>
    <s v="Casablanca"/>
  </r>
  <r>
    <s v="ORD102596"/>
    <s v="iPhone 13"/>
    <x v="0"/>
    <x v="4"/>
    <x v="1"/>
    <x v="4"/>
    <n v="9879.4699999999993"/>
    <n v="3"/>
    <x v="2596"/>
    <x v="78"/>
    <n v="1508"/>
    <x v="327"/>
    <m/>
    <m/>
    <s v="Jumia"/>
    <s v="Jum"/>
    <n v="99349.3"/>
    <n v="92327183.770000085"/>
    <n v="92327183.770000085"/>
    <s v="Riyadh"/>
  </r>
  <r>
    <s v="ORD102597"/>
    <s v="Xiaomi Redmi Note 12"/>
    <x v="0"/>
    <x v="7"/>
    <x v="0"/>
    <x v="0"/>
    <n v="14898.71"/>
    <n v="4"/>
    <x v="2597"/>
    <x v="235"/>
    <n v="4445"/>
    <x v="11"/>
    <m/>
    <m/>
    <s v="sq"/>
    <s v="sq"/>
    <n v="16284.02"/>
    <n v="92327183.770000085"/>
    <n v="92327183.770000085"/>
    <s v="Cairo"/>
  </r>
  <r>
    <s v="ORD102598"/>
    <s v="Smartwatch FitPro"/>
    <x v="4"/>
    <x v="6"/>
    <x v="2"/>
    <x v="0"/>
    <n v="3129.73"/>
    <n v="5"/>
    <x v="2598"/>
    <x v="221"/>
    <n v="3981"/>
    <x v="280"/>
    <m/>
    <m/>
    <s v="Amazon"/>
    <s v="Amazon"/>
    <n v="16284.02"/>
    <n v="31420413.200000018"/>
    <n v="31420413.200000018"/>
    <s v="Cairo"/>
  </r>
  <r>
    <s v="ORD102599"/>
    <s v="Nike Air Max"/>
    <x v="1"/>
    <x v="1"/>
    <x v="1"/>
    <x v="3"/>
    <n v="11440.34"/>
    <n v="2"/>
    <x v="2599"/>
    <x v="87"/>
    <n v="1879"/>
    <x v="254"/>
    <m/>
    <m/>
    <s v="Jumia"/>
    <s v="Jum"/>
    <n v="3665.44"/>
    <n v="91504159.730000004"/>
    <n v="91504159.730000004"/>
    <s v="Dubai"/>
  </r>
  <r>
    <s v="ORD102600"/>
    <s v="Smartwatch FitPro"/>
    <x v="4"/>
    <x v="6"/>
    <x v="2"/>
    <x v="5"/>
    <n v="16083.65"/>
    <n v="3"/>
    <x v="2600"/>
    <x v="369"/>
    <n v="347"/>
    <x v="2"/>
    <m/>
    <m/>
    <s v="Amazon"/>
    <s v="Amazon"/>
    <n v="27872.98"/>
    <n v="31420413.200000018"/>
    <n v="31420413.200000018"/>
    <s v="Giza"/>
  </r>
  <r>
    <s v="ORD102601"/>
    <s v="Adidas Running Shoes"/>
    <x v="1"/>
    <x v="9"/>
    <x v="0"/>
    <x v="3"/>
    <n v="13571.36"/>
    <n v="5"/>
    <x v="2601"/>
    <x v="230"/>
    <n v="3615"/>
    <x v="321"/>
    <m/>
    <m/>
    <s v="sq"/>
    <s v="sq"/>
    <n v="3665.44"/>
    <n v="91504159.730000004"/>
    <n v="91504159.730000004"/>
    <s v="Dubai"/>
  </r>
  <r>
    <s v="ORD102602"/>
    <s v="Dell Inspiron 3501"/>
    <x v="3"/>
    <x v="8"/>
    <x v="0"/>
    <x v="2"/>
    <n v="14337.07"/>
    <n v="2"/>
    <x v="2602"/>
    <x v="316"/>
    <n v="363"/>
    <x v="21"/>
    <m/>
    <m/>
    <s v="sq"/>
    <s v="sq"/>
    <n v="26648.76"/>
    <n v="57542997.559999913"/>
    <n v="57542997.559999913"/>
    <s v="Casablanca"/>
  </r>
  <r>
    <s v="ORD102603"/>
    <s v="HP Pavilion Laptop"/>
    <x v="3"/>
    <x v="3"/>
    <x v="2"/>
    <x v="2"/>
    <n v="6420.58"/>
    <n v="4"/>
    <x v="2603"/>
    <x v="76"/>
    <n v="2806"/>
    <x v="111"/>
    <m/>
    <m/>
    <s v="Amazon"/>
    <s v="Amazon"/>
    <n v="26648.76"/>
    <n v="57542997.559999913"/>
    <n v="57542997.559999913"/>
    <s v="Casablanca"/>
  </r>
  <r>
    <s v="ORD102604"/>
    <s v="Bluetooth Headset"/>
    <x v="2"/>
    <x v="2"/>
    <x v="0"/>
    <x v="1"/>
    <n v="3068.9"/>
    <n v="2"/>
    <x v="2604"/>
    <x v="341"/>
    <n v="175"/>
    <x v="176"/>
    <m/>
    <m/>
    <s v="sq"/>
    <s v="sq"/>
    <n v="13290.4"/>
    <n v="29200970.130000021"/>
    <n v="29200970.130000021"/>
    <s v="Alexandria"/>
  </r>
  <r>
    <s v="ORD102605"/>
    <s v="Nike Air Max"/>
    <x v="1"/>
    <x v="1"/>
    <x v="1"/>
    <x v="0"/>
    <n v="364.12"/>
    <n v="1"/>
    <x v="2605"/>
    <x v="176"/>
    <n v="4752"/>
    <x v="177"/>
    <m/>
    <m/>
    <s v="Jumia"/>
    <s v="Jum"/>
    <n v="16284.02"/>
    <n v="91504159.730000004"/>
    <n v="91504159.730000004"/>
    <s v="Cairo"/>
  </r>
  <r>
    <s v="ORD102606"/>
    <s v="T-shirt Cotton"/>
    <x v="1"/>
    <x v="5"/>
    <x v="0"/>
    <x v="2"/>
    <n v="14577.07"/>
    <n v="5"/>
    <x v="2606"/>
    <x v="261"/>
    <n v="927"/>
    <x v="23"/>
    <m/>
    <m/>
    <s v="sq"/>
    <s v="sq"/>
    <n v="26648.76"/>
    <n v="91504159.730000004"/>
    <n v="91504159.730000004"/>
    <s v="Casablanca"/>
  </r>
  <r>
    <s v="ORD102607"/>
    <s v="Smartwatch FitPro"/>
    <x v="4"/>
    <x v="6"/>
    <x v="2"/>
    <x v="5"/>
    <n v="13519.96"/>
    <n v="2"/>
    <x v="2607"/>
    <x v="351"/>
    <n v="2338"/>
    <x v="280"/>
    <m/>
    <m/>
    <s v="Amazon"/>
    <s v="Amazon"/>
    <n v="27872.98"/>
    <n v="31420413.200000018"/>
    <n v="31420413.200000018"/>
    <s v="Giza"/>
  </r>
  <r>
    <s v="ORD102608"/>
    <s v="Samsung Galaxy A14"/>
    <x v="0"/>
    <x v="0"/>
    <x v="0"/>
    <x v="1"/>
    <n v="6028.16"/>
    <n v="1"/>
    <x v="2608"/>
    <x v="263"/>
    <n v="583"/>
    <x v="227"/>
    <m/>
    <m/>
    <s v="sq"/>
    <s v="sq"/>
    <n v="13290.4"/>
    <n v="92327183.770000085"/>
    <n v="92327183.770000085"/>
    <s v="Alexandria"/>
  </r>
  <r>
    <s v="ORD102609"/>
    <s v="T-shirt Cotton"/>
    <x v="1"/>
    <x v="5"/>
    <x v="1"/>
    <x v="5"/>
    <n v="14504.67"/>
    <n v="5"/>
    <x v="2609"/>
    <x v="161"/>
    <n v="1210"/>
    <x v="35"/>
    <m/>
    <m/>
    <s v="Jumia"/>
    <s v="Jum"/>
    <n v="27872.98"/>
    <n v="91504159.730000004"/>
    <n v="91504159.730000004"/>
    <s v="Giza"/>
  </r>
  <r>
    <s v="ORD102610"/>
    <s v="Bluetooth Headset"/>
    <x v="2"/>
    <x v="2"/>
    <x v="1"/>
    <x v="4"/>
    <n v="8401.8799999999992"/>
    <n v="2"/>
    <x v="2610"/>
    <x v="82"/>
    <n v="488"/>
    <x v="257"/>
    <m/>
    <m/>
    <s v="Jumia"/>
    <s v="Jum"/>
    <n v="99349.3"/>
    <n v="29200970.130000021"/>
    <n v="29200970.130000021"/>
    <s v="Riyadh"/>
  </r>
  <r>
    <s v="ORD102611"/>
    <s v="Bluetooth Headset"/>
    <x v="2"/>
    <x v="2"/>
    <x v="2"/>
    <x v="2"/>
    <n v="13854.51"/>
    <n v="5"/>
    <x v="2611"/>
    <x v="330"/>
    <n v="4514"/>
    <x v="345"/>
    <m/>
    <m/>
    <s v="Amazon"/>
    <s v="Amazon"/>
    <n v="26648.76"/>
    <n v="29200970.130000021"/>
    <n v="29200970.130000021"/>
    <s v="Casablanca"/>
  </r>
  <r>
    <s v="ORD102612"/>
    <s v="Nike Air Max"/>
    <x v="1"/>
    <x v="1"/>
    <x v="2"/>
    <x v="2"/>
    <n v="19934.77"/>
    <n v="2"/>
    <x v="2612"/>
    <x v="193"/>
    <n v="2954"/>
    <x v="201"/>
    <m/>
    <m/>
    <s v="Amazon"/>
    <s v="Amazon"/>
    <n v="26648.76"/>
    <n v="91504159.730000004"/>
    <n v="91504159.730000004"/>
    <s v="Casablanca"/>
  </r>
  <r>
    <s v="ORD102613"/>
    <s v="Samsung Galaxy A14"/>
    <x v="0"/>
    <x v="0"/>
    <x v="0"/>
    <x v="4"/>
    <n v="17295.939999999999"/>
    <n v="1"/>
    <x v="2613"/>
    <x v="159"/>
    <n v="186"/>
    <x v="199"/>
    <m/>
    <m/>
    <s v="sq"/>
    <s v="sq"/>
    <n v="99349.3"/>
    <n v="92327183.770000085"/>
    <n v="92327183.770000085"/>
    <s v="Riyadh"/>
  </r>
  <r>
    <s v="ORD102614"/>
    <s v="Adidas Running Shoes"/>
    <x v="1"/>
    <x v="9"/>
    <x v="1"/>
    <x v="3"/>
    <n v="14449.28"/>
    <n v="3"/>
    <x v="2614"/>
    <x v="301"/>
    <n v="4913"/>
    <x v="61"/>
    <m/>
    <m/>
    <s v="Jumia"/>
    <s v="Jum"/>
    <n v="3665.44"/>
    <n v="91504159.730000004"/>
    <n v="91504159.730000004"/>
    <s v="Dubai"/>
  </r>
  <r>
    <s v="ORD102615"/>
    <s v="Dell Inspiron 3501"/>
    <x v="3"/>
    <x v="8"/>
    <x v="0"/>
    <x v="2"/>
    <n v="979.52"/>
    <n v="5"/>
    <x v="2615"/>
    <x v="358"/>
    <n v="321"/>
    <x v="14"/>
    <m/>
    <m/>
    <s v="sq"/>
    <s v="sq"/>
    <n v="26648.76"/>
    <n v="57542997.559999913"/>
    <n v="57542997.559999913"/>
    <s v="Casablanca"/>
  </r>
  <r>
    <s v="ORD102616"/>
    <s v="iPhone 13"/>
    <x v="0"/>
    <x v="4"/>
    <x v="0"/>
    <x v="0"/>
    <n v="12416.14"/>
    <n v="5"/>
    <x v="2616"/>
    <x v="349"/>
    <n v="3374"/>
    <x v="143"/>
    <m/>
    <m/>
    <s v="sq"/>
    <s v="sq"/>
    <n v="16284.02"/>
    <n v="92327183.770000085"/>
    <n v="92327183.770000085"/>
    <s v="Cairo"/>
  </r>
  <r>
    <s v="ORD102617"/>
    <s v="Xiaomi Redmi Note 12"/>
    <x v="0"/>
    <x v="7"/>
    <x v="2"/>
    <x v="3"/>
    <n v="19472.54"/>
    <n v="5"/>
    <x v="2617"/>
    <x v="70"/>
    <n v="2459"/>
    <x v="343"/>
    <m/>
    <m/>
    <s v="Amazon"/>
    <s v="Amazon"/>
    <n v="3665.44"/>
    <n v="92327183.770000085"/>
    <n v="92327183.770000085"/>
    <s v="Dubai"/>
  </r>
  <r>
    <s v="ORD102618"/>
    <s v="Bluetooth Headset"/>
    <x v="2"/>
    <x v="2"/>
    <x v="1"/>
    <x v="4"/>
    <n v="12375.7"/>
    <n v="3"/>
    <x v="2618"/>
    <x v="197"/>
    <n v="685"/>
    <x v="167"/>
    <m/>
    <m/>
    <s v="Jumia"/>
    <s v="Jum"/>
    <n v="99349.3"/>
    <n v="29200970.130000021"/>
    <n v="29200970.130000021"/>
    <s v="Riyadh"/>
  </r>
  <r>
    <s v="ORD102619"/>
    <s v="iPhone 13"/>
    <x v="0"/>
    <x v="4"/>
    <x v="1"/>
    <x v="2"/>
    <n v="8421.91"/>
    <n v="3"/>
    <x v="2619"/>
    <x v="277"/>
    <n v="3739"/>
    <x v="325"/>
    <m/>
    <m/>
    <s v="Jumia"/>
    <s v="Jum"/>
    <n v="26648.76"/>
    <n v="92327183.770000085"/>
    <n v="92327183.770000085"/>
    <s v="Casablanca"/>
  </r>
  <r>
    <s v="ORD102620"/>
    <s v="Smartwatch FitPro"/>
    <x v="4"/>
    <x v="6"/>
    <x v="0"/>
    <x v="1"/>
    <n v="14294.81"/>
    <n v="2"/>
    <x v="2620"/>
    <x v="269"/>
    <n v="1692"/>
    <x v="183"/>
    <m/>
    <m/>
    <s v="sq"/>
    <s v="sq"/>
    <n v="13290.4"/>
    <n v="31420413.200000018"/>
    <n v="31420413.200000018"/>
    <s v="Alexandria"/>
  </r>
  <r>
    <s v="ORD102621"/>
    <s v="Nike Air Max"/>
    <x v="1"/>
    <x v="1"/>
    <x v="2"/>
    <x v="4"/>
    <n v="7231.24"/>
    <n v="3"/>
    <x v="2621"/>
    <x v="10"/>
    <n v="4228"/>
    <x v="337"/>
    <m/>
    <m/>
    <s v="Amazon"/>
    <s v="Amazon"/>
    <n v="99349.3"/>
    <n v="91504159.730000004"/>
    <n v="91504159.730000004"/>
    <s v="Riyadh"/>
  </r>
  <r>
    <s v="ORD102622"/>
    <s v="HP Pavilion Laptop"/>
    <x v="3"/>
    <x v="3"/>
    <x v="0"/>
    <x v="5"/>
    <n v="13506.77"/>
    <n v="1"/>
    <x v="2622"/>
    <x v="243"/>
    <n v="4429"/>
    <x v="210"/>
    <m/>
    <m/>
    <s v="sq"/>
    <s v="sq"/>
    <n v="27872.98"/>
    <n v="57542997.559999913"/>
    <n v="57542997.559999913"/>
    <s v="Giza"/>
  </r>
  <r>
    <s v="ORD102623"/>
    <s v="Bluetooth Headset"/>
    <x v="2"/>
    <x v="2"/>
    <x v="2"/>
    <x v="2"/>
    <n v="13562.13"/>
    <n v="1"/>
    <x v="2623"/>
    <x v="179"/>
    <n v="2733"/>
    <x v="53"/>
    <m/>
    <m/>
    <s v="Amazon"/>
    <s v="Amazon"/>
    <n v="26648.76"/>
    <n v="29200970.130000021"/>
    <n v="29200970.130000021"/>
    <s v="Casablanca"/>
  </r>
  <r>
    <s v="ORD102624"/>
    <s v="Smartwatch FitPro"/>
    <x v="4"/>
    <x v="6"/>
    <x v="0"/>
    <x v="3"/>
    <n v="13813.77"/>
    <n v="5"/>
    <x v="2624"/>
    <x v="5"/>
    <n v="3030"/>
    <x v="167"/>
    <m/>
    <m/>
    <s v="sq"/>
    <s v="sq"/>
    <n v="3665.44"/>
    <n v="31420413.200000018"/>
    <n v="31420413.200000018"/>
    <s v="Dubai"/>
  </r>
  <r>
    <s v="ORD102625"/>
    <s v="Xiaomi Redmi Note 12"/>
    <x v="0"/>
    <x v="7"/>
    <x v="1"/>
    <x v="1"/>
    <n v="14490.54"/>
    <n v="3"/>
    <x v="2625"/>
    <x v="230"/>
    <n v="610"/>
    <x v="1"/>
    <m/>
    <m/>
    <s v="Jumia"/>
    <s v="Jum"/>
    <n v="13290.4"/>
    <n v="92327183.770000085"/>
    <n v="92327183.770000085"/>
    <s v="Alexandria"/>
  </r>
  <r>
    <s v="ORD102626"/>
    <s v="Dell Inspiron 3501"/>
    <x v="3"/>
    <x v="8"/>
    <x v="0"/>
    <x v="4"/>
    <n v="2041.56"/>
    <n v="5"/>
    <x v="2626"/>
    <x v="75"/>
    <n v="4976"/>
    <x v="277"/>
    <m/>
    <m/>
    <s v="sq"/>
    <s v="sq"/>
    <n v="99349.3"/>
    <n v="57542997.559999913"/>
    <n v="57542997.559999913"/>
    <s v="Riyadh"/>
  </r>
  <r>
    <s v="ORD102627"/>
    <s v="Nike Air Max"/>
    <x v="1"/>
    <x v="1"/>
    <x v="2"/>
    <x v="4"/>
    <n v="8684.68"/>
    <n v="3"/>
    <x v="2627"/>
    <x v="223"/>
    <n v="3007"/>
    <x v="125"/>
    <m/>
    <m/>
    <s v="Amazon"/>
    <s v="Amazon"/>
    <n v="99349.3"/>
    <n v="91504159.730000004"/>
    <n v="91504159.730000004"/>
    <s v="Riyadh"/>
  </r>
  <r>
    <s v="ORD102628"/>
    <s v="Dell Inspiron 3501"/>
    <x v="3"/>
    <x v="8"/>
    <x v="1"/>
    <x v="2"/>
    <n v="2403.06"/>
    <n v="1"/>
    <x v="2628"/>
    <x v="340"/>
    <n v="1423"/>
    <x v="65"/>
    <m/>
    <m/>
    <s v="Jumia"/>
    <s v="Jum"/>
    <n v="26648.76"/>
    <n v="57542997.559999913"/>
    <n v="57542997.559999913"/>
    <s v="Casablanca"/>
  </r>
  <r>
    <s v="ORD102629"/>
    <s v="Adidas Running Shoes"/>
    <x v="1"/>
    <x v="9"/>
    <x v="1"/>
    <x v="0"/>
    <n v="10068.09"/>
    <n v="3"/>
    <x v="2629"/>
    <x v="180"/>
    <n v="1333"/>
    <x v="297"/>
    <m/>
    <m/>
    <s v="Jumia"/>
    <s v="Jum"/>
    <n v="16284.02"/>
    <n v="91504159.730000004"/>
    <n v="91504159.730000004"/>
    <s v="Cairo"/>
  </r>
  <r>
    <s v="ORD102630"/>
    <s v="Xiaomi Redmi Note 12"/>
    <x v="0"/>
    <x v="7"/>
    <x v="1"/>
    <x v="5"/>
    <n v="12037.1"/>
    <n v="1"/>
    <x v="2630"/>
    <x v="230"/>
    <n v="1328"/>
    <x v="345"/>
    <m/>
    <m/>
    <s v="Jumia"/>
    <s v="Jum"/>
    <n v="27872.98"/>
    <n v="92327183.770000085"/>
    <n v="92327183.770000085"/>
    <s v="Giza"/>
  </r>
  <r>
    <s v="ORD102631"/>
    <s v="HP Pavilion Laptop"/>
    <x v="3"/>
    <x v="3"/>
    <x v="2"/>
    <x v="5"/>
    <n v="18463.849999999999"/>
    <n v="2"/>
    <x v="2631"/>
    <x v="356"/>
    <n v="4323"/>
    <x v="26"/>
    <m/>
    <m/>
    <s v="Amazon"/>
    <s v="Amazon"/>
    <n v="27872.98"/>
    <n v="57542997.559999913"/>
    <n v="57542997.559999913"/>
    <s v="Giza"/>
  </r>
  <r>
    <s v="ORD102632"/>
    <s v="Smartwatch FitPro"/>
    <x v="4"/>
    <x v="6"/>
    <x v="0"/>
    <x v="3"/>
    <n v="5127.8999999999996"/>
    <n v="3"/>
    <x v="2632"/>
    <x v="283"/>
    <n v="359"/>
    <x v="49"/>
    <m/>
    <m/>
    <s v="sq"/>
    <s v="sq"/>
    <n v="3665.44"/>
    <n v="31420413.200000018"/>
    <n v="31420413.200000018"/>
    <s v="Dubai"/>
  </r>
  <r>
    <s v="ORD102633"/>
    <s v="Dell Inspiron 3501"/>
    <x v="3"/>
    <x v="8"/>
    <x v="2"/>
    <x v="5"/>
    <n v="3071.01"/>
    <n v="2"/>
    <x v="2633"/>
    <x v="359"/>
    <n v="4985"/>
    <x v="296"/>
    <m/>
    <m/>
    <s v="Amazon"/>
    <s v="Amazon"/>
    <n v="27872.98"/>
    <n v="57542997.559999913"/>
    <n v="57542997.559999913"/>
    <s v="Giza"/>
  </r>
  <r>
    <s v="ORD102634"/>
    <s v="Nike Air Max"/>
    <x v="1"/>
    <x v="1"/>
    <x v="1"/>
    <x v="4"/>
    <n v="18368.03"/>
    <n v="3"/>
    <x v="2634"/>
    <x v="12"/>
    <n v="3534"/>
    <x v="91"/>
    <m/>
    <m/>
    <s v="Jumia"/>
    <s v="Jum"/>
    <n v="99349.3"/>
    <n v="91504159.730000004"/>
    <n v="91504159.730000004"/>
    <s v="Riyadh"/>
  </r>
  <r>
    <s v="ORD102635"/>
    <s v="Xiaomi Redmi Note 12"/>
    <x v="0"/>
    <x v="7"/>
    <x v="1"/>
    <x v="0"/>
    <n v="19072.48"/>
    <n v="4"/>
    <x v="2635"/>
    <x v="232"/>
    <n v="555"/>
    <x v="27"/>
    <m/>
    <m/>
    <s v="Jumia"/>
    <s v="Jum"/>
    <n v="16284.02"/>
    <n v="92327183.770000085"/>
    <n v="92327183.770000085"/>
    <s v="Cairo"/>
  </r>
  <r>
    <s v="ORD102636"/>
    <s v="iPhone 13"/>
    <x v="0"/>
    <x v="4"/>
    <x v="1"/>
    <x v="1"/>
    <n v="4476.79"/>
    <n v="1"/>
    <x v="2636"/>
    <x v="272"/>
    <n v="1414"/>
    <x v="235"/>
    <m/>
    <m/>
    <s v="Jumia"/>
    <s v="Jum"/>
    <n v="13290.4"/>
    <n v="92327183.770000085"/>
    <n v="92327183.770000085"/>
    <s v="Alexandria"/>
  </r>
  <r>
    <s v="ORD102637"/>
    <s v="Nike Air Max"/>
    <x v="1"/>
    <x v="1"/>
    <x v="1"/>
    <x v="2"/>
    <n v="19742.150000000001"/>
    <n v="5"/>
    <x v="2637"/>
    <x v="14"/>
    <n v="1521"/>
    <x v="139"/>
    <m/>
    <m/>
    <s v="Jumia"/>
    <s v="Jum"/>
    <n v="26648.76"/>
    <n v="91504159.730000004"/>
    <n v="91504159.730000004"/>
    <s v="Casablanca"/>
  </r>
  <r>
    <s v="ORD102638"/>
    <s v="Adidas Running Shoes"/>
    <x v="1"/>
    <x v="9"/>
    <x v="2"/>
    <x v="5"/>
    <n v="2693.03"/>
    <n v="1"/>
    <x v="2638"/>
    <x v="235"/>
    <n v="1603"/>
    <x v="164"/>
    <m/>
    <m/>
    <s v="Amazon"/>
    <s v="Amazon"/>
    <n v="27872.98"/>
    <n v="91504159.730000004"/>
    <n v="91504159.730000004"/>
    <s v="Giza"/>
  </r>
  <r>
    <s v="ORD102639"/>
    <s v="Samsung Galaxy A14"/>
    <x v="0"/>
    <x v="0"/>
    <x v="1"/>
    <x v="2"/>
    <n v="2866.73"/>
    <n v="5"/>
    <x v="2639"/>
    <x v="99"/>
    <n v="2239"/>
    <x v="65"/>
    <m/>
    <m/>
    <s v="Jumia"/>
    <s v="Jum"/>
    <n v="26648.76"/>
    <n v="92327183.770000085"/>
    <n v="92327183.770000085"/>
    <s v="Casablanca"/>
  </r>
  <r>
    <s v="ORD102640"/>
    <s v="Adidas Running Shoes"/>
    <x v="1"/>
    <x v="9"/>
    <x v="1"/>
    <x v="3"/>
    <n v="5044.6499999999996"/>
    <n v="3"/>
    <x v="2640"/>
    <x v="325"/>
    <n v="2397"/>
    <x v="359"/>
    <m/>
    <m/>
    <s v="Jumia"/>
    <s v="Jum"/>
    <n v="3665.44"/>
    <n v="91504159.730000004"/>
    <n v="91504159.730000004"/>
    <s v="Dubai"/>
  </r>
  <r>
    <s v="ORD102641"/>
    <s v="Dell Inspiron 3501"/>
    <x v="3"/>
    <x v="8"/>
    <x v="1"/>
    <x v="4"/>
    <n v="10264.459999999999"/>
    <n v="3"/>
    <x v="2641"/>
    <x v="133"/>
    <n v="756"/>
    <x v="117"/>
    <m/>
    <m/>
    <s v="Jumia"/>
    <s v="Jum"/>
    <n v="99349.3"/>
    <n v="57542997.559999913"/>
    <n v="57542997.559999913"/>
    <s v="Riyadh"/>
  </r>
  <r>
    <s v="ORD102642"/>
    <s v="Nike Air Max"/>
    <x v="1"/>
    <x v="1"/>
    <x v="1"/>
    <x v="4"/>
    <n v="8777.4"/>
    <n v="2"/>
    <x v="2642"/>
    <x v="356"/>
    <n v="3225"/>
    <x v="330"/>
    <m/>
    <m/>
    <s v="Jumia"/>
    <s v="Jum"/>
    <n v="99349.3"/>
    <n v="91504159.730000004"/>
    <n v="91504159.730000004"/>
    <s v="Riyadh"/>
  </r>
  <r>
    <s v="ORD102643"/>
    <s v="Samsung Galaxy A14"/>
    <x v="0"/>
    <x v="0"/>
    <x v="2"/>
    <x v="5"/>
    <n v="8088.57"/>
    <n v="4"/>
    <x v="2643"/>
    <x v="252"/>
    <n v="4892"/>
    <x v="75"/>
    <m/>
    <m/>
    <s v="Amazon"/>
    <s v="Amazon"/>
    <n v="27872.98"/>
    <n v="92327183.770000085"/>
    <n v="92327183.770000085"/>
    <s v="Giza"/>
  </r>
  <r>
    <s v="ORD102644"/>
    <s v="Adidas Running Shoes"/>
    <x v="1"/>
    <x v="9"/>
    <x v="0"/>
    <x v="5"/>
    <n v="13512.49"/>
    <n v="1"/>
    <x v="2644"/>
    <x v="297"/>
    <n v="2554"/>
    <x v="324"/>
    <m/>
    <m/>
    <s v="sq"/>
    <s v="sq"/>
    <n v="27872.98"/>
    <n v="91504159.730000004"/>
    <n v="91504159.730000004"/>
    <s v="Giza"/>
  </r>
  <r>
    <s v="ORD102645"/>
    <s v="Adidas Running Shoes"/>
    <x v="1"/>
    <x v="9"/>
    <x v="1"/>
    <x v="5"/>
    <n v="9795.8700000000008"/>
    <n v="1"/>
    <x v="2645"/>
    <x v="259"/>
    <n v="1994"/>
    <x v="242"/>
    <m/>
    <m/>
    <s v="Jumia"/>
    <s v="Jum"/>
    <n v="27872.98"/>
    <n v="91504159.730000004"/>
    <n v="91504159.730000004"/>
    <s v="Giza"/>
  </r>
  <r>
    <s v="ORD102646"/>
    <s v="Adidas Running Shoes"/>
    <x v="1"/>
    <x v="9"/>
    <x v="1"/>
    <x v="2"/>
    <n v="19714.87"/>
    <n v="4"/>
    <x v="2646"/>
    <x v="324"/>
    <n v="2049"/>
    <x v="52"/>
    <m/>
    <m/>
    <s v="Jumia"/>
    <s v="Jum"/>
    <n v="26648.76"/>
    <n v="91504159.730000004"/>
    <n v="91504159.730000004"/>
    <s v="Casablanca"/>
  </r>
  <r>
    <s v="ORD102647"/>
    <s v="Samsung Galaxy A14"/>
    <x v="0"/>
    <x v="0"/>
    <x v="1"/>
    <x v="2"/>
    <n v="4418.87"/>
    <n v="1"/>
    <x v="2647"/>
    <x v="22"/>
    <n v="1090"/>
    <x v="202"/>
    <m/>
    <m/>
    <s v="Jumia"/>
    <s v="Jum"/>
    <n v="26648.76"/>
    <n v="92327183.770000085"/>
    <n v="92327183.770000085"/>
    <s v="Casablanca"/>
  </r>
  <r>
    <s v="ORD102648"/>
    <s v="Xiaomi Redmi Note 12"/>
    <x v="0"/>
    <x v="7"/>
    <x v="1"/>
    <x v="1"/>
    <n v="9935.68"/>
    <n v="3"/>
    <x v="2648"/>
    <x v="288"/>
    <n v="4634"/>
    <x v="83"/>
    <m/>
    <m/>
    <s v="Jumia"/>
    <s v="Jum"/>
    <n v="13290.4"/>
    <n v="92327183.770000085"/>
    <n v="92327183.770000085"/>
    <s v="Alexandria"/>
  </r>
  <r>
    <s v="ORD102649"/>
    <s v="HP Pavilion Laptop"/>
    <x v="3"/>
    <x v="3"/>
    <x v="1"/>
    <x v="4"/>
    <n v="12763.57"/>
    <n v="4"/>
    <x v="2649"/>
    <x v="322"/>
    <n v="4370"/>
    <x v="10"/>
    <m/>
    <m/>
    <s v="Jumia"/>
    <s v="Jum"/>
    <n v="99349.3"/>
    <n v="57542997.559999913"/>
    <n v="57542997.559999913"/>
    <s v="Riyadh"/>
  </r>
  <r>
    <s v="ORD102650"/>
    <s v="Adidas Running Shoes"/>
    <x v="1"/>
    <x v="9"/>
    <x v="2"/>
    <x v="0"/>
    <n v="971.17"/>
    <n v="4"/>
    <x v="2650"/>
    <x v="255"/>
    <n v="4765"/>
    <x v="164"/>
    <m/>
    <m/>
    <s v="Amazon"/>
    <s v="Amazon"/>
    <n v="16284.02"/>
    <n v="91504159.730000004"/>
    <n v="91504159.730000004"/>
    <s v="Cairo"/>
  </r>
  <r>
    <s v="ORD102651"/>
    <s v="iPhone 13"/>
    <x v="0"/>
    <x v="4"/>
    <x v="2"/>
    <x v="1"/>
    <n v="10624"/>
    <n v="4"/>
    <x v="2651"/>
    <x v="303"/>
    <n v="1712"/>
    <x v="125"/>
    <m/>
    <m/>
    <s v="Amazon"/>
    <s v="Amazon"/>
    <n v="13290.4"/>
    <n v="92327183.770000085"/>
    <n v="92327183.770000085"/>
    <s v="Alexandria"/>
  </r>
  <r>
    <s v="ORD102652"/>
    <s v="Smartwatch FitPro"/>
    <x v="4"/>
    <x v="6"/>
    <x v="0"/>
    <x v="3"/>
    <n v="18588.63"/>
    <n v="5"/>
    <x v="2652"/>
    <x v="390"/>
    <n v="1643"/>
    <x v="146"/>
    <m/>
    <m/>
    <s v="sq"/>
    <s v="sq"/>
    <n v="3665.44"/>
    <n v="31420413.200000018"/>
    <n v="31420413.200000018"/>
    <s v="Dubai"/>
  </r>
  <r>
    <s v="ORD102653"/>
    <s v="HP Pavilion Laptop"/>
    <x v="3"/>
    <x v="3"/>
    <x v="0"/>
    <x v="2"/>
    <n v="19317.37"/>
    <n v="3"/>
    <x v="2653"/>
    <x v="163"/>
    <n v="4973"/>
    <x v="286"/>
    <m/>
    <m/>
    <s v="sq"/>
    <s v="sq"/>
    <n v="26648.76"/>
    <n v="57542997.559999913"/>
    <n v="57542997.559999913"/>
    <s v="Casablanca"/>
  </r>
  <r>
    <s v="ORD102654"/>
    <s v="Smartwatch FitPro"/>
    <x v="4"/>
    <x v="6"/>
    <x v="0"/>
    <x v="0"/>
    <n v="5003.49"/>
    <n v="3"/>
    <x v="2654"/>
    <x v="29"/>
    <n v="3002"/>
    <x v="63"/>
    <m/>
    <m/>
    <s v="sq"/>
    <s v="sq"/>
    <n v="16284.02"/>
    <n v="31420413.200000018"/>
    <n v="31420413.200000018"/>
    <s v="Cairo"/>
  </r>
  <r>
    <s v="ORD102655"/>
    <s v="Bluetooth Headset"/>
    <x v="2"/>
    <x v="2"/>
    <x v="2"/>
    <x v="0"/>
    <n v="15860.83"/>
    <n v="1"/>
    <x v="2655"/>
    <x v="306"/>
    <n v="331"/>
    <x v="73"/>
    <m/>
    <m/>
    <s v="Amazon"/>
    <s v="Amazon"/>
    <n v="16284.02"/>
    <n v="29200970.130000021"/>
    <n v="29200970.130000021"/>
    <s v="Cairo"/>
  </r>
  <r>
    <s v="ORD102656"/>
    <s v="Smartwatch FitPro"/>
    <x v="4"/>
    <x v="6"/>
    <x v="0"/>
    <x v="1"/>
    <n v="2638.48"/>
    <n v="2"/>
    <x v="2656"/>
    <x v="280"/>
    <n v="737"/>
    <x v="115"/>
    <m/>
    <m/>
    <s v="sq"/>
    <s v="sq"/>
    <n v="13290.4"/>
    <n v="31420413.200000018"/>
    <n v="31420413.200000018"/>
    <s v="Alexandria"/>
  </r>
  <r>
    <s v="ORD102657"/>
    <s v="Samsung Galaxy A14"/>
    <x v="0"/>
    <x v="0"/>
    <x v="2"/>
    <x v="1"/>
    <n v="4787.99"/>
    <n v="5"/>
    <x v="2657"/>
    <x v="206"/>
    <n v="2554"/>
    <x v="116"/>
    <m/>
    <m/>
    <s v="Amazon"/>
    <s v="Amazon"/>
    <n v="13290.4"/>
    <n v="92327183.770000085"/>
    <n v="92327183.770000085"/>
    <s v="Alexandria"/>
  </r>
  <r>
    <s v="ORD102658"/>
    <s v="Smartwatch FitPro"/>
    <x v="4"/>
    <x v="6"/>
    <x v="1"/>
    <x v="0"/>
    <n v="12057.78"/>
    <n v="1"/>
    <x v="2658"/>
    <x v="37"/>
    <n v="1013"/>
    <x v="35"/>
    <m/>
    <m/>
    <s v="Jumia"/>
    <s v="Jum"/>
    <n v="16284.02"/>
    <n v="31420413.200000018"/>
    <n v="31420413.200000018"/>
    <s v="Cairo"/>
  </r>
  <r>
    <s v="ORD102659"/>
    <s v="Nike Air Max"/>
    <x v="1"/>
    <x v="1"/>
    <x v="2"/>
    <x v="0"/>
    <n v="1648.4"/>
    <n v="1"/>
    <x v="2659"/>
    <x v="280"/>
    <n v="2556"/>
    <x v="301"/>
    <m/>
    <m/>
    <s v="Amazon"/>
    <s v="Amazon"/>
    <n v="16284.02"/>
    <n v="91504159.730000004"/>
    <n v="91504159.730000004"/>
    <s v="Cairo"/>
  </r>
  <r>
    <s v="ORD102660"/>
    <s v="Bluetooth Headset"/>
    <x v="2"/>
    <x v="2"/>
    <x v="1"/>
    <x v="3"/>
    <n v="15439.07"/>
    <n v="1"/>
    <x v="2660"/>
    <x v="392"/>
    <n v="4700"/>
    <x v="73"/>
    <m/>
    <m/>
    <s v="Jumia"/>
    <s v="Jum"/>
    <n v="3665.44"/>
    <n v="29200970.130000021"/>
    <n v="29200970.130000021"/>
    <s v="Dubai"/>
  </r>
  <r>
    <s v="ORD102661"/>
    <s v="HP Pavilion Laptop"/>
    <x v="3"/>
    <x v="3"/>
    <x v="0"/>
    <x v="4"/>
    <n v="11011.82"/>
    <n v="2"/>
    <x v="2661"/>
    <x v="131"/>
    <n v="560"/>
    <x v="324"/>
    <m/>
    <m/>
    <s v="sq"/>
    <s v="sq"/>
    <n v="99349.3"/>
    <n v="57542997.559999913"/>
    <n v="57542997.559999913"/>
    <s v="Riyadh"/>
  </r>
  <r>
    <s v="ORD102662"/>
    <s v="HP Pavilion Laptop"/>
    <x v="3"/>
    <x v="3"/>
    <x v="0"/>
    <x v="1"/>
    <n v="8856.6"/>
    <n v="5"/>
    <x v="2662"/>
    <x v="362"/>
    <n v="1546"/>
    <x v="226"/>
    <m/>
    <m/>
    <s v="sq"/>
    <s v="sq"/>
    <n v="13290.4"/>
    <n v="57542997.559999913"/>
    <n v="57542997.559999913"/>
    <s v="Alexandria"/>
  </r>
  <r>
    <s v="ORD102663"/>
    <s v="T-shirt Cotton"/>
    <x v="1"/>
    <x v="5"/>
    <x v="0"/>
    <x v="5"/>
    <n v="3137.49"/>
    <n v="1"/>
    <x v="2663"/>
    <x v="53"/>
    <n v="1107"/>
    <x v="25"/>
    <m/>
    <m/>
    <s v="sq"/>
    <s v="sq"/>
    <n v="27872.98"/>
    <n v="91504159.730000004"/>
    <n v="91504159.730000004"/>
    <s v="Giza"/>
  </r>
  <r>
    <s v="ORD102664"/>
    <s v="T-shirt Cotton"/>
    <x v="1"/>
    <x v="5"/>
    <x v="2"/>
    <x v="2"/>
    <n v="9329.17"/>
    <n v="2"/>
    <x v="2664"/>
    <x v="19"/>
    <n v="4301"/>
    <x v="36"/>
    <m/>
    <m/>
    <s v="Amazon"/>
    <s v="Amazon"/>
    <n v="26648.76"/>
    <n v="91504159.730000004"/>
    <n v="91504159.730000004"/>
    <s v="Casablanca"/>
  </r>
  <r>
    <s v="ORD102665"/>
    <s v="Nike Air Max"/>
    <x v="1"/>
    <x v="1"/>
    <x v="1"/>
    <x v="2"/>
    <n v="730.55"/>
    <n v="2"/>
    <x v="2665"/>
    <x v="1"/>
    <n v="3750"/>
    <x v="351"/>
    <m/>
    <m/>
    <s v="Jumia"/>
    <s v="Jum"/>
    <n v="26648.76"/>
    <n v="91504159.730000004"/>
    <n v="91504159.730000004"/>
    <s v="Casablanca"/>
  </r>
  <r>
    <s v="ORD102666"/>
    <s v="Xiaomi Redmi Note 12"/>
    <x v="0"/>
    <x v="7"/>
    <x v="0"/>
    <x v="2"/>
    <n v="4919.8599999999997"/>
    <n v="5"/>
    <x v="2666"/>
    <x v="384"/>
    <n v="3389"/>
    <x v="273"/>
    <m/>
    <m/>
    <s v="sq"/>
    <s v="sq"/>
    <n v="26648.76"/>
    <n v="92327183.770000085"/>
    <n v="92327183.770000085"/>
    <s v="Casablanca"/>
  </r>
  <r>
    <s v="ORD102667"/>
    <s v="iPhone 13"/>
    <x v="0"/>
    <x v="4"/>
    <x v="1"/>
    <x v="5"/>
    <n v="9113.27"/>
    <n v="2"/>
    <x v="2667"/>
    <x v="181"/>
    <n v="1799"/>
    <x v="178"/>
    <m/>
    <m/>
    <s v="Jumia"/>
    <s v="Jum"/>
    <n v="27872.98"/>
    <n v="92327183.770000085"/>
    <n v="92327183.770000085"/>
    <s v="Giza"/>
  </r>
  <r>
    <s v="ORD102668"/>
    <s v="Dell Inspiron 3501"/>
    <x v="3"/>
    <x v="8"/>
    <x v="1"/>
    <x v="3"/>
    <n v="7849.86"/>
    <n v="3"/>
    <x v="2668"/>
    <x v="320"/>
    <n v="372"/>
    <x v="133"/>
    <m/>
    <m/>
    <s v="Jumia"/>
    <s v="Jum"/>
    <n v="3665.44"/>
    <n v="57542997.559999913"/>
    <n v="57542997.559999913"/>
    <s v="Dubai"/>
  </r>
  <r>
    <s v="ORD102669"/>
    <s v="Dell Inspiron 3501"/>
    <x v="3"/>
    <x v="8"/>
    <x v="0"/>
    <x v="5"/>
    <n v="12449.27"/>
    <n v="2"/>
    <x v="2669"/>
    <x v="138"/>
    <n v="4336"/>
    <x v="173"/>
    <m/>
    <m/>
    <s v="sq"/>
    <s v="sq"/>
    <n v="27872.98"/>
    <n v="57542997.559999913"/>
    <n v="57542997.559999913"/>
    <s v="Giza"/>
  </r>
  <r>
    <s v="ORD102670"/>
    <s v="iPhone 13"/>
    <x v="0"/>
    <x v="4"/>
    <x v="0"/>
    <x v="1"/>
    <n v="19994.28"/>
    <n v="1"/>
    <x v="2670"/>
    <x v="192"/>
    <n v="4082"/>
    <x v="192"/>
    <m/>
    <m/>
    <s v="sq"/>
    <s v="sq"/>
    <n v="13290.4"/>
    <n v="92327183.770000085"/>
    <n v="92327183.770000085"/>
    <s v="Alexandria"/>
  </r>
  <r>
    <s v="ORD102671"/>
    <s v="Xiaomi Redmi Note 12"/>
    <x v="0"/>
    <x v="7"/>
    <x v="1"/>
    <x v="5"/>
    <n v="15781.05"/>
    <n v="3"/>
    <x v="2671"/>
    <x v="291"/>
    <n v="3469"/>
    <x v="174"/>
    <m/>
    <m/>
    <s v="Jumia"/>
    <s v="Jum"/>
    <n v="27872.98"/>
    <n v="92327183.770000085"/>
    <n v="92327183.770000085"/>
    <s v="Giza"/>
  </r>
  <r>
    <s v="ORD102672"/>
    <s v="Adidas Running Shoes"/>
    <x v="1"/>
    <x v="9"/>
    <x v="0"/>
    <x v="3"/>
    <n v="11536.54"/>
    <n v="5"/>
    <x v="2672"/>
    <x v="313"/>
    <n v="315"/>
    <x v="241"/>
    <m/>
    <m/>
    <s v="sq"/>
    <s v="sq"/>
    <n v="3665.44"/>
    <n v="91504159.730000004"/>
    <n v="91504159.730000004"/>
    <s v="Dubai"/>
  </r>
  <r>
    <s v="ORD102673"/>
    <s v="Xiaomi Redmi Note 12"/>
    <x v="0"/>
    <x v="7"/>
    <x v="2"/>
    <x v="2"/>
    <n v="17783.939999999999"/>
    <n v="5"/>
    <x v="2673"/>
    <x v="196"/>
    <n v="908"/>
    <x v="88"/>
    <m/>
    <m/>
    <s v="Amazon"/>
    <s v="Amazon"/>
    <n v="26648.76"/>
    <n v="92327183.770000085"/>
    <n v="92327183.770000085"/>
    <s v="Casablanca"/>
  </r>
  <r>
    <s v="ORD102674"/>
    <s v="Bluetooth Headset"/>
    <x v="2"/>
    <x v="2"/>
    <x v="2"/>
    <x v="1"/>
    <n v="1081.6500000000001"/>
    <n v="3"/>
    <x v="2674"/>
    <x v="365"/>
    <n v="4546"/>
    <x v="37"/>
    <m/>
    <m/>
    <s v="Amazon"/>
    <s v="Amazon"/>
    <n v="13290.4"/>
    <n v="29200970.130000021"/>
    <n v="29200970.130000021"/>
    <s v="Alexandria"/>
  </r>
  <r>
    <s v="ORD102675"/>
    <s v="Samsung Galaxy A14"/>
    <x v="0"/>
    <x v="0"/>
    <x v="1"/>
    <x v="4"/>
    <n v="2544.84"/>
    <n v="2"/>
    <x v="2675"/>
    <x v="294"/>
    <n v="2536"/>
    <x v="89"/>
    <m/>
    <m/>
    <s v="Jumia"/>
    <s v="Jum"/>
    <n v="99349.3"/>
    <n v="92327183.770000085"/>
    <n v="92327183.770000085"/>
    <s v="Riyadh"/>
  </r>
  <r>
    <s v="ORD102676"/>
    <s v="Nike Air Max"/>
    <x v="1"/>
    <x v="1"/>
    <x v="2"/>
    <x v="0"/>
    <n v="5384.41"/>
    <n v="1"/>
    <x v="2676"/>
    <x v="187"/>
    <n v="4992"/>
    <x v="12"/>
    <m/>
    <m/>
    <s v="Amazon"/>
    <s v="Amazon"/>
    <n v="16284.02"/>
    <n v="91504159.730000004"/>
    <n v="91504159.730000004"/>
    <s v="Cairo"/>
  </r>
  <r>
    <s v="ORD102677"/>
    <s v="Adidas Running Shoes"/>
    <x v="1"/>
    <x v="9"/>
    <x v="2"/>
    <x v="0"/>
    <n v="16257.69"/>
    <n v="4"/>
    <x v="2677"/>
    <x v="224"/>
    <n v="257"/>
    <x v="227"/>
    <m/>
    <m/>
    <s v="Amazon"/>
    <s v="Amazon"/>
    <n v="16284.02"/>
    <n v="91504159.730000004"/>
    <n v="91504159.730000004"/>
    <s v="Cairo"/>
  </r>
  <r>
    <s v="ORD102678"/>
    <s v="iPhone 13"/>
    <x v="0"/>
    <x v="4"/>
    <x v="1"/>
    <x v="3"/>
    <n v="2859.81"/>
    <n v="2"/>
    <x v="2678"/>
    <x v="138"/>
    <n v="401"/>
    <x v="302"/>
    <m/>
    <m/>
    <s v="Jumia"/>
    <s v="Jum"/>
    <n v="3665.44"/>
    <n v="92327183.770000085"/>
    <n v="92327183.770000085"/>
    <s v="Dubai"/>
  </r>
  <r>
    <s v="ORD102679"/>
    <s v="Adidas Running Shoes"/>
    <x v="1"/>
    <x v="9"/>
    <x v="1"/>
    <x v="3"/>
    <n v="6227.92"/>
    <n v="4"/>
    <x v="2679"/>
    <x v="283"/>
    <n v="4326"/>
    <x v="59"/>
    <m/>
    <m/>
    <s v="Jumia"/>
    <s v="Jum"/>
    <n v="3665.44"/>
    <n v="91504159.730000004"/>
    <n v="91504159.730000004"/>
    <s v="Dubai"/>
  </r>
  <r>
    <s v="ORD102680"/>
    <s v="Adidas Running Shoes"/>
    <x v="1"/>
    <x v="9"/>
    <x v="0"/>
    <x v="5"/>
    <n v="6161.37"/>
    <n v="2"/>
    <x v="2680"/>
    <x v="139"/>
    <n v="1215"/>
    <x v="344"/>
    <m/>
    <m/>
    <s v="sq"/>
    <s v="sq"/>
    <n v="27872.98"/>
    <n v="91504159.730000004"/>
    <n v="91504159.730000004"/>
    <s v="Giza"/>
  </r>
  <r>
    <s v="ORD102681"/>
    <s v="Nike Air Max"/>
    <x v="1"/>
    <x v="1"/>
    <x v="0"/>
    <x v="1"/>
    <n v="17957.75"/>
    <n v="5"/>
    <x v="2681"/>
    <x v="128"/>
    <n v="3406"/>
    <x v="218"/>
    <m/>
    <m/>
    <s v="sq"/>
    <s v="sq"/>
    <n v="13290.4"/>
    <n v="91504159.730000004"/>
    <n v="91504159.730000004"/>
    <s v="Alexandria"/>
  </r>
  <r>
    <s v="ORD102682"/>
    <s v="Nike Air Max"/>
    <x v="1"/>
    <x v="1"/>
    <x v="0"/>
    <x v="2"/>
    <n v="6334.03"/>
    <n v="5"/>
    <x v="2682"/>
    <x v="51"/>
    <n v="511"/>
    <x v="174"/>
    <m/>
    <m/>
    <s v="sq"/>
    <s v="sq"/>
    <n v="26648.76"/>
    <n v="91504159.730000004"/>
    <n v="91504159.730000004"/>
    <s v="Casablanca"/>
  </r>
  <r>
    <s v="ORD102683"/>
    <s v="Bluetooth Headset"/>
    <x v="2"/>
    <x v="2"/>
    <x v="0"/>
    <x v="5"/>
    <n v="9399.94"/>
    <n v="5"/>
    <x v="2683"/>
    <x v="390"/>
    <n v="3500"/>
    <x v="234"/>
    <m/>
    <m/>
    <s v="sq"/>
    <s v="sq"/>
    <n v="27872.98"/>
    <n v="29200970.130000021"/>
    <n v="29200970.130000021"/>
    <s v="Giza"/>
  </r>
  <r>
    <s v="ORD102684"/>
    <s v="Bluetooth Headset"/>
    <x v="2"/>
    <x v="2"/>
    <x v="1"/>
    <x v="5"/>
    <n v="19514.099999999999"/>
    <n v="2"/>
    <x v="2684"/>
    <x v="309"/>
    <n v="2372"/>
    <x v="258"/>
    <m/>
    <m/>
    <s v="Jumia"/>
    <s v="Jum"/>
    <n v="27872.98"/>
    <n v="29200970.130000021"/>
    <n v="29200970.130000021"/>
    <s v="Giza"/>
  </r>
  <r>
    <s v="ORD102685"/>
    <s v="T-shirt Cotton"/>
    <x v="1"/>
    <x v="5"/>
    <x v="0"/>
    <x v="1"/>
    <n v="1996.93"/>
    <n v="3"/>
    <x v="2685"/>
    <x v="96"/>
    <n v="26"/>
    <x v="92"/>
    <m/>
    <m/>
    <s v="sq"/>
    <s v="sq"/>
    <n v="13290.4"/>
    <n v="91504159.730000004"/>
    <n v="91504159.730000004"/>
    <s v="Alexandria"/>
  </r>
  <r>
    <s v="ORD102686"/>
    <s v="Xiaomi Redmi Note 12"/>
    <x v="0"/>
    <x v="7"/>
    <x v="0"/>
    <x v="3"/>
    <n v="7448.6"/>
    <n v="5"/>
    <x v="2686"/>
    <x v="121"/>
    <n v="3245"/>
    <x v="193"/>
    <m/>
    <m/>
    <s v="sq"/>
    <s v="sq"/>
    <n v="3665.44"/>
    <n v="92327183.770000085"/>
    <n v="92327183.770000085"/>
    <s v="Dubai"/>
  </r>
  <r>
    <s v="ORD102687"/>
    <s v="Adidas Running Shoes"/>
    <x v="1"/>
    <x v="9"/>
    <x v="1"/>
    <x v="2"/>
    <n v="1950.93"/>
    <n v="5"/>
    <x v="2687"/>
    <x v="132"/>
    <n v="3799"/>
    <x v="157"/>
    <m/>
    <m/>
    <s v="Jumia"/>
    <s v="Jum"/>
    <n v="26648.76"/>
    <n v="91504159.730000004"/>
    <n v="91504159.730000004"/>
    <s v="Casablanca"/>
  </r>
  <r>
    <s v="ORD102688"/>
    <s v="Samsung Galaxy A14"/>
    <x v="0"/>
    <x v="0"/>
    <x v="1"/>
    <x v="5"/>
    <n v="17805.68"/>
    <n v="4"/>
    <x v="2688"/>
    <x v="268"/>
    <n v="4383"/>
    <x v="298"/>
    <m/>
    <m/>
    <s v="Jumia"/>
    <s v="Jum"/>
    <n v="27872.98"/>
    <n v="92327183.770000085"/>
    <n v="92327183.770000085"/>
    <s v="Giza"/>
  </r>
  <r>
    <s v="ORD102689"/>
    <s v="HP Pavilion Laptop"/>
    <x v="3"/>
    <x v="3"/>
    <x v="1"/>
    <x v="2"/>
    <n v="16659.93"/>
    <n v="1"/>
    <x v="2689"/>
    <x v="290"/>
    <n v="741"/>
    <x v="127"/>
    <m/>
    <m/>
    <s v="Jumia"/>
    <s v="Jum"/>
    <n v="26648.76"/>
    <n v="57542997.559999913"/>
    <n v="57542997.559999913"/>
    <s v="Casablanca"/>
  </r>
  <r>
    <s v="ORD102690"/>
    <s v="T-shirt Cotton"/>
    <x v="1"/>
    <x v="5"/>
    <x v="2"/>
    <x v="2"/>
    <n v="489.28"/>
    <n v="3"/>
    <x v="2690"/>
    <x v="348"/>
    <n v="2602"/>
    <x v="70"/>
    <m/>
    <m/>
    <s v="Amazon"/>
    <s v="Amazon"/>
    <n v="26648.76"/>
    <n v="91504159.730000004"/>
    <n v="91504159.730000004"/>
    <s v="Casablanca"/>
  </r>
  <r>
    <s v="ORD102691"/>
    <s v="Bluetooth Headset"/>
    <x v="2"/>
    <x v="2"/>
    <x v="1"/>
    <x v="3"/>
    <n v="7912.02"/>
    <n v="4"/>
    <x v="2691"/>
    <x v="213"/>
    <n v="3288"/>
    <x v="139"/>
    <m/>
    <m/>
    <s v="Jumia"/>
    <s v="Jum"/>
    <n v="3665.44"/>
    <n v="29200970.130000021"/>
    <n v="29200970.130000021"/>
    <s v="Dubai"/>
  </r>
  <r>
    <s v="ORD102692"/>
    <s v="iPhone 13"/>
    <x v="0"/>
    <x v="4"/>
    <x v="1"/>
    <x v="4"/>
    <n v="9547.25"/>
    <n v="5"/>
    <x v="2692"/>
    <x v="309"/>
    <n v="478"/>
    <x v="25"/>
    <m/>
    <m/>
    <s v="Jumia"/>
    <s v="Jum"/>
    <n v="99349.3"/>
    <n v="92327183.770000085"/>
    <n v="92327183.770000085"/>
    <s v="Riyadh"/>
  </r>
  <r>
    <s v="ORD102693"/>
    <s v="Adidas Running Shoes"/>
    <x v="1"/>
    <x v="9"/>
    <x v="0"/>
    <x v="2"/>
    <n v="322.39"/>
    <n v="1"/>
    <x v="2693"/>
    <x v="77"/>
    <n v="3387"/>
    <x v="243"/>
    <m/>
    <m/>
    <s v="sq"/>
    <s v="sq"/>
    <n v="26648.76"/>
    <n v="91504159.730000004"/>
    <n v="91504159.730000004"/>
    <s v="Casablanca"/>
  </r>
  <r>
    <s v="ORD102694"/>
    <s v="iPhone 13"/>
    <x v="0"/>
    <x v="4"/>
    <x v="2"/>
    <x v="4"/>
    <n v="14311.98"/>
    <n v="5"/>
    <x v="2694"/>
    <x v="91"/>
    <n v="4771"/>
    <x v="270"/>
    <m/>
    <m/>
    <s v="Amazon"/>
    <s v="Amazon"/>
    <n v="99349.3"/>
    <n v="92327183.770000085"/>
    <n v="92327183.770000085"/>
    <s v="Riyadh"/>
  </r>
  <r>
    <s v="ORD102695"/>
    <s v="T-shirt Cotton"/>
    <x v="1"/>
    <x v="5"/>
    <x v="1"/>
    <x v="5"/>
    <n v="4644.32"/>
    <n v="1"/>
    <x v="2695"/>
    <x v="277"/>
    <n v="4589"/>
    <x v="115"/>
    <m/>
    <m/>
    <s v="Jumia"/>
    <s v="Jum"/>
    <n v="27872.98"/>
    <n v="91504159.730000004"/>
    <n v="91504159.730000004"/>
    <s v="Giza"/>
  </r>
  <r>
    <s v="ORD102696"/>
    <s v="Dell Inspiron 3501"/>
    <x v="3"/>
    <x v="8"/>
    <x v="1"/>
    <x v="4"/>
    <n v="8880.2099999999991"/>
    <n v="4"/>
    <x v="2696"/>
    <x v="9"/>
    <n v="4394"/>
    <x v="184"/>
    <m/>
    <m/>
    <s v="Jumia"/>
    <s v="Jum"/>
    <n v="99349.3"/>
    <n v="57542997.559999913"/>
    <n v="57542997.559999913"/>
    <s v="Riyadh"/>
  </r>
  <r>
    <s v="ORD102697"/>
    <s v="HP Pavilion Laptop"/>
    <x v="3"/>
    <x v="3"/>
    <x v="2"/>
    <x v="4"/>
    <n v="720.02"/>
    <n v="2"/>
    <x v="2697"/>
    <x v="67"/>
    <n v="1483"/>
    <x v="321"/>
    <m/>
    <m/>
    <s v="Amazon"/>
    <s v="Amazon"/>
    <n v="99349.3"/>
    <n v="57542997.559999913"/>
    <n v="57542997.559999913"/>
    <s v="Riyadh"/>
  </r>
  <r>
    <s v="ORD102698"/>
    <s v="Dell Inspiron 3501"/>
    <x v="3"/>
    <x v="8"/>
    <x v="0"/>
    <x v="1"/>
    <n v="11897.19"/>
    <n v="2"/>
    <x v="2698"/>
    <x v="44"/>
    <n v="170"/>
    <x v="355"/>
    <m/>
    <m/>
    <s v="sq"/>
    <s v="sq"/>
    <n v="13290.4"/>
    <n v="57542997.559999913"/>
    <n v="57542997.559999913"/>
    <s v="Alexandria"/>
  </r>
  <r>
    <s v="ORD102699"/>
    <s v="Samsung Galaxy A14"/>
    <x v="0"/>
    <x v="0"/>
    <x v="2"/>
    <x v="2"/>
    <n v="10841.8"/>
    <n v="5"/>
    <x v="2699"/>
    <x v="122"/>
    <n v="123"/>
    <x v="263"/>
    <m/>
    <m/>
    <s v="Amazon"/>
    <s v="Amazon"/>
    <n v="26648.76"/>
    <n v="92327183.770000085"/>
    <n v="92327183.770000085"/>
    <s v="Casablanca"/>
  </r>
  <r>
    <s v="ORD102700"/>
    <s v="Adidas Running Shoes"/>
    <x v="1"/>
    <x v="9"/>
    <x v="1"/>
    <x v="1"/>
    <n v="2850.94"/>
    <n v="3"/>
    <x v="2700"/>
    <x v="388"/>
    <n v="789"/>
    <x v="117"/>
    <m/>
    <m/>
    <s v="Jumia"/>
    <s v="Jum"/>
    <n v="13290.4"/>
    <n v="91504159.730000004"/>
    <n v="91504159.730000004"/>
    <s v="Alexandria"/>
  </r>
  <r>
    <s v="ORD102701"/>
    <s v="Smartwatch FitPro"/>
    <x v="4"/>
    <x v="6"/>
    <x v="2"/>
    <x v="3"/>
    <n v="10394.469999999999"/>
    <n v="4"/>
    <x v="2701"/>
    <x v="291"/>
    <n v="4390"/>
    <x v="109"/>
    <m/>
    <m/>
    <s v="Amazon"/>
    <s v="Amazon"/>
    <n v="3665.44"/>
    <n v="31420413.200000018"/>
    <n v="31420413.200000018"/>
    <s v="Dubai"/>
  </r>
  <r>
    <s v="ORD102702"/>
    <s v="Xiaomi Redmi Note 12"/>
    <x v="0"/>
    <x v="7"/>
    <x v="0"/>
    <x v="2"/>
    <n v="18067.990000000002"/>
    <n v="5"/>
    <x v="2702"/>
    <x v="198"/>
    <n v="4741"/>
    <x v="86"/>
    <m/>
    <m/>
    <s v="sq"/>
    <s v="sq"/>
    <n v="26648.76"/>
    <n v="92327183.770000085"/>
    <n v="92327183.770000085"/>
    <s v="Casablanca"/>
  </r>
  <r>
    <s v="ORD102703"/>
    <s v="Samsung Galaxy A14"/>
    <x v="0"/>
    <x v="0"/>
    <x v="1"/>
    <x v="3"/>
    <n v="14206.3"/>
    <n v="1"/>
    <x v="2703"/>
    <x v="391"/>
    <n v="3720"/>
    <x v="52"/>
    <m/>
    <m/>
    <s v="Jumia"/>
    <s v="Jum"/>
    <n v="3665.44"/>
    <n v="92327183.770000085"/>
    <n v="92327183.770000085"/>
    <s v="Dubai"/>
  </r>
  <r>
    <s v="ORD102704"/>
    <s v="Dell Inspiron 3501"/>
    <x v="3"/>
    <x v="8"/>
    <x v="0"/>
    <x v="4"/>
    <n v="3582.02"/>
    <n v="5"/>
    <x v="2704"/>
    <x v="58"/>
    <n v="436"/>
    <x v="308"/>
    <m/>
    <m/>
    <s v="sq"/>
    <s v="sq"/>
    <n v="99349.3"/>
    <n v="57542997.559999913"/>
    <n v="57542997.559999913"/>
    <s v="Riyadh"/>
  </r>
  <r>
    <s v="ORD102705"/>
    <s v="Smartwatch FitPro"/>
    <x v="4"/>
    <x v="6"/>
    <x v="1"/>
    <x v="1"/>
    <n v="1290.83"/>
    <n v="3"/>
    <x v="2705"/>
    <x v="32"/>
    <n v="3555"/>
    <x v="284"/>
    <m/>
    <m/>
    <s v="Jumia"/>
    <s v="Jum"/>
    <n v="13290.4"/>
    <n v="31420413.200000018"/>
    <n v="31420413.200000018"/>
    <s v="Alexandria"/>
  </r>
  <r>
    <s v="ORD102706"/>
    <s v="HP Pavilion Laptop"/>
    <x v="3"/>
    <x v="3"/>
    <x v="0"/>
    <x v="2"/>
    <n v="7154.99"/>
    <n v="2"/>
    <x v="2706"/>
    <x v="140"/>
    <n v="4758"/>
    <x v="299"/>
    <m/>
    <m/>
    <s v="sq"/>
    <s v="sq"/>
    <n v="26648.76"/>
    <n v="57542997.559999913"/>
    <n v="57542997.559999913"/>
    <s v="Casablanca"/>
  </r>
  <r>
    <s v="ORD102707"/>
    <s v="Dell Inspiron 3501"/>
    <x v="3"/>
    <x v="8"/>
    <x v="1"/>
    <x v="1"/>
    <n v="2097.84"/>
    <n v="1"/>
    <x v="2707"/>
    <x v="330"/>
    <n v="491"/>
    <x v="320"/>
    <m/>
    <m/>
    <s v="Jumia"/>
    <s v="Jum"/>
    <n v="13290.4"/>
    <n v="57542997.559999913"/>
    <n v="57542997.559999913"/>
    <s v="Alexandria"/>
  </r>
  <r>
    <s v="ORD102708"/>
    <s v="Adidas Running Shoes"/>
    <x v="1"/>
    <x v="9"/>
    <x v="1"/>
    <x v="3"/>
    <n v="7859.95"/>
    <n v="5"/>
    <x v="2708"/>
    <x v="367"/>
    <n v="1747"/>
    <x v="24"/>
    <m/>
    <m/>
    <s v="Jumia"/>
    <s v="Jum"/>
    <n v="3665.44"/>
    <n v="91504159.730000004"/>
    <n v="91504159.730000004"/>
    <s v="Dubai"/>
  </r>
  <r>
    <s v="ORD102709"/>
    <s v="Dell Inspiron 3501"/>
    <x v="3"/>
    <x v="8"/>
    <x v="2"/>
    <x v="3"/>
    <n v="16876.419999999998"/>
    <n v="5"/>
    <x v="2709"/>
    <x v="316"/>
    <n v="1592"/>
    <x v="101"/>
    <m/>
    <m/>
    <s v="Amazon"/>
    <s v="Amazon"/>
    <n v="3665.44"/>
    <n v="57542997.559999913"/>
    <n v="57542997.559999913"/>
    <s v="Dubai"/>
  </r>
  <r>
    <s v="ORD102710"/>
    <s v="Bluetooth Headset"/>
    <x v="2"/>
    <x v="2"/>
    <x v="1"/>
    <x v="3"/>
    <n v="17093.310000000001"/>
    <n v="4"/>
    <x v="2710"/>
    <x v="49"/>
    <n v="1202"/>
    <x v="197"/>
    <m/>
    <m/>
    <s v="Jumia"/>
    <s v="Jum"/>
    <n v="3665.44"/>
    <n v="29200970.130000021"/>
    <n v="29200970.130000021"/>
    <s v="Dubai"/>
  </r>
  <r>
    <s v="ORD102711"/>
    <s v="T-shirt Cotton"/>
    <x v="1"/>
    <x v="5"/>
    <x v="1"/>
    <x v="5"/>
    <n v="14723.36"/>
    <n v="3"/>
    <x v="2711"/>
    <x v="216"/>
    <n v="2827"/>
    <x v="315"/>
    <m/>
    <m/>
    <s v="Jumia"/>
    <s v="Jum"/>
    <n v="27872.98"/>
    <n v="91504159.730000004"/>
    <n v="91504159.730000004"/>
    <s v="Giza"/>
  </r>
  <r>
    <s v="ORD102712"/>
    <s v="Nike Air Max"/>
    <x v="1"/>
    <x v="1"/>
    <x v="0"/>
    <x v="5"/>
    <n v="13861.7"/>
    <n v="1"/>
    <x v="2712"/>
    <x v="387"/>
    <n v="1210"/>
    <x v="16"/>
    <m/>
    <m/>
    <s v="sq"/>
    <s v="sq"/>
    <n v="27872.98"/>
    <n v="91504159.730000004"/>
    <n v="91504159.730000004"/>
    <s v="Giza"/>
  </r>
  <r>
    <s v="ORD102713"/>
    <s v="Dell Inspiron 3501"/>
    <x v="3"/>
    <x v="8"/>
    <x v="1"/>
    <x v="1"/>
    <n v="10310.24"/>
    <n v="4"/>
    <x v="2713"/>
    <x v="391"/>
    <n v="3827"/>
    <x v="17"/>
    <m/>
    <m/>
    <s v="Jumia"/>
    <s v="Jum"/>
    <n v="13290.4"/>
    <n v="57542997.559999913"/>
    <n v="57542997.559999913"/>
    <s v="Alexandria"/>
  </r>
  <r>
    <s v="ORD102714"/>
    <s v="Xiaomi Redmi Note 12"/>
    <x v="0"/>
    <x v="7"/>
    <x v="0"/>
    <x v="3"/>
    <n v="5502.54"/>
    <n v="1"/>
    <x v="2714"/>
    <x v="219"/>
    <n v="851"/>
    <x v="121"/>
    <m/>
    <m/>
    <s v="sq"/>
    <s v="sq"/>
    <n v="3665.44"/>
    <n v="92327183.770000085"/>
    <n v="92327183.770000085"/>
    <s v="Dubai"/>
  </r>
  <r>
    <s v="ORD102715"/>
    <s v="iPhone 13"/>
    <x v="0"/>
    <x v="4"/>
    <x v="2"/>
    <x v="5"/>
    <n v="10895.26"/>
    <n v="1"/>
    <x v="2715"/>
    <x v="78"/>
    <n v="4969"/>
    <x v="169"/>
    <m/>
    <m/>
    <s v="Amazon"/>
    <s v="Amazon"/>
    <n v="27872.98"/>
    <n v="92327183.770000085"/>
    <n v="92327183.770000085"/>
    <s v="Giza"/>
  </r>
  <r>
    <s v="ORD102716"/>
    <s v="Nike Air Max"/>
    <x v="1"/>
    <x v="1"/>
    <x v="2"/>
    <x v="2"/>
    <n v="6279.56"/>
    <n v="3"/>
    <x v="2716"/>
    <x v="0"/>
    <n v="4048"/>
    <x v="300"/>
    <m/>
    <m/>
    <s v="Amazon"/>
    <s v="Amazon"/>
    <n v="26648.76"/>
    <n v="91504159.730000004"/>
    <n v="91504159.730000004"/>
    <s v="Casablanca"/>
  </r>
  <r>
    <s v="ORD102717"/>
    <s v="Adidas Running Shoes"/>
    <x v="1"/>
    <x v="9"/>
    <x v="0"/>
    <x v="1"/>
    <n v="3988.72"/>
    <n v="1"/>
    <x v="2717"/>
    <x v="23"/>
    <n v="2908"/>
    <x v="257"/>
    <m/>
    <m/>
    <s v="sq"/>
    <s v="sq"/>
    <n v="13290.4"/>
    <n v="91504159.730000004"/>
    <n v="91504159.730000004"/>
    <s v="Alexandria"/>
  </r>
  <r>
    <s v="ORD102718"/>
    <s v="Dell Inspiron 3501"/>
    <x v="3"/>
    <x v="8"/>
    <x v="2"/>
    <x v="5"/>
    <n v="18801.650000000001"/>
    <n v="4"/>
    <x v="2718"/>
    <x v="174"/>
    <n v="1875"/>
    <x v="221"/>
    <m/>
    <m/>
    <s v="Amazon"/>
    <s v="Amazon"/>
    <n v="27872.98"/>
    <n v="57542997.559999913"/>
    <n v="57542997.559999913"/>
    <s v="Giza"/>
  </r>
  <r>
    <s v="ORD102719"/>
    <s v="Bluetooth Headset"/>
    <x v="2"/>
    <x v="2"/>
    <x v="0"/>
    <x v="5"/>
    <n v="17713.73"/>
    <n v="1"/>
    <x v="2719"/>
    <x v="226"/>
    <n v="1233"/>
    <x v="161"/>
    <m/>
    <m/>
    <s v="sq"/>
    <s v="sq"/>
    <n v="27872.98"/>
    <n v="29200970.130000021"/>
    <n v="29200970.130000021"/>
    <s v="Giza"/>
  </r>
  <r>
    <s v="ORD102720"/>
    <s v="Bluetooth Headset"/>
    <x v="2"/>
    <x v="2"/>
    <x v="0"/>
    <x v="0"/>
    <n v="12660.98"/>
    <n v="2"/>
    <x v="2720"/>
    <x v="284"/>
    <n v="4838"/>
    <x v="301"/>
    <m/>
    <m/>
    <s v="sq"/>
    <s v="sq"/>
    <n v="16284.02"/>
    <n v="29200970.130000021"/>
    <n v="29200970.130000021"/>
    <s v="Cairo"/>
  </r>
  <r>
    <s v="ORD102721"/>
    <s v="Bluetooth Headset"/>
    <x v="2"/>
    <x v="2"/>
    <x v="0"/>
    <x v="2"/>
    <n v="13576.2"/>
    <n v="3"/>
    <x v="2721"/>
    <x v="200"/>
    <n v="2987"/>
    <x v="314"/>
    <m/>
    <m/>
    <s v="sq"/>
    <s v="sq"/>
    <n v="26648.76"/>
    <n v="29200970.130000021"/>
    <n v="29200970.130000021"/>
    <s v="Casablanca"/>
  </r>
  <r>
    <s v="ORD102722"/>
    <s v="Samsung Galaxy A14"/>
    <x v="0"/>
    <x v="0"/>
    <x v="1"/>
    <x v="5"/>
    <n v="7152.98"/>
    <n v="5"/>
    <x v="2722"/>
    <x v="133"/>
    <n v="1589"/>
    <x v="41"/>
    <m/>
    <m/>
    <s v="Jumia"/>
    <s v="Jum"/>
    <n v="27872.98"/>
    <n v="92327183.770000085"/>
    <n v="92327183.770000085"/>
    <s v="Giza"/>
  </r>
  <r>
    <s v="ORD102723"/>
    <s v="Adidas Running Shoes"/>
    <x v="1"/>
    <x v="9"/>
    <x v="2"/>
    <x v="5"/>
    <n v="18256.490000000002"/>
    <n v="5"/>
    <x v="2723"/>
    <x v="130"/>
    <n v="1595"/>
    <x v="230"/>
    <m/>
    <m/>
    <s v="Amazon"/>
    <s v="Amazon"/>
    <n v="27872.98"/>
    <n v="91504159.730000004"/>
    <n v="91504159.730000004"/>
    <s v="Giza"/>
  </r>
  <r>
    <s v="ORD102724"/>
    <s v="iPhone 13"/>
    <x v="0"/>
    <x v="4"/>
    <x v="0"/>
    <x v="5"/>
    <n v="6390.6"/>
    <n v="4"/>
    <x v="2724"/>
    <x v="27"/>
    <n v="1537"/>
    <x v="128"/>
    <m/>
    <m/>
    <s v="sq"/>
    <s v="sq"/>
    <n v="27872.98"/>
    <n v="92327183.770000085"/>
    <n v="92327183.770000085"/>
    <s v="Giza"/>
  </r>
  <r>
    <s v="ORD102725"/>
    <s v="Xiaomi Redmi Note 12"/>
    <x v="0"/>
    <x v="7"/>
    <x v="1"/>
    <x v="1"/>
    <n v="11686.44"/>
    <n v="5"/>
    <x v="2725"/>
    <x v="233"/>
    <n v="1220"/>
    <x v="344"/>
    <m/>
    <m/>
    <s v="Jumia"/>
    <s v="Jum"/>
    <n v="13290.4"/>
    <n v="92327183.770000085"/>
    <n v="92327183.770000085"/>
    <s v="Alexandria"/>
  </r>
  <r>
    <s v="ORD102726"/>
    <s v="Smartwatch FitPro"/>
    <x v="4"/>
    <x v="6"/>
    <x v="2"/>
    <x v="5"/>
    <n v="1332.38"/>
    <n v="1"/>
    <x v="2726"/>
    <x v="321"/>
    <n v="3768"/>
    <x v="62"/>
    <m/>
    <m/>
    <s v="Amazon"/>
    <s v="Amazon"/>
    <n v="27872.98"/>
    <n v="31420413.200000018"/>
    <n v="31420413.200000018"/>
    <s v="Giza"/>
  </r>
  <r>
    <s v="ORD102727"/>
    <s v="Dell Inspiron 3501"/>
    <x v="3"/>
    <x v="8"/>
    <x v="1"/>
    <x v="4"/>
    <n v="15096.7"/>
    <n v="3"/>
    <x v="2727"/>
    <x v="342"/>
    <n v="4720"/>
    <x v="302"/>
    <m/>
    <m/>
    <s v="Jumia"/>
    <s v="Jum"/>
    <n v="99349.3"/>
    <n v="57542997.559999913"/>
    <n v="57542997.559999913"/>
    <s v="Riyadh"/>
  </r>
  <r>
    <s v="ORD102728"/>
    <s v="Samsung Galaxy A14"/>
    <x v="0"/>
    <x v="0"/>
    <x v="0"/>
    <x v="1"/>
    <n v="3112.22"/>
    <n v="5"/>
    <x v="2728"/>
    <x v="112"/>
    <n v="2114"/>
    <x v="129"/>
    <m/>
    <m/>
    <s v="sq"/>
    <s v="sq"/>
    <n v="13290.4"/>
    <n v="92327183.770000085"/>
    <n v="92327183.770000085"/>
    <s v="Alexandria"/>
  </r>
  <r>
    <s v="ORD102729"/>
    <s v="T-shirt Cotton"/>
    <x v="1"/>
    <x v="5"/>
    <x v="2"/>
    <x v="5"/>
    <n v="1009.56"/>
    <n v="3"/>
    <x v="2729"/>
    <x v="299"/>
    <n v="4911"/>
    <x v="34"/>
    <m/>
    <m/>
    <s v="Amazon"/>
    <s v="Amazon"/>
    <n v="27872.98"/>
    <n v="91504159.730000004"/>
    <n v="91504159.730000004"/>
    <s v="Giza"/>
  </r>
  <r>
    <s v="ORD102730"/>
    <s v="HP Pavilion Laptop"/>
    <x v="3"/>
    <x v="3"/>
    <x v="0"/>
    <x v="2"/>
    <n v="7083.81"/>
    <n v="5"/>
    <x v="2730"/>
    <x v="64"/>
    <n v="3844"/>
    <x v="64"/>
    <m/>
    <m/>
    <s v="sq"/>
    <s v="sq"/>
    <n v="26648.76"/>
    <n v="57542997.559999913"/>
    <n v="57542997.559999913"/>
    <s v="Casablanca"/>
  </r>
  <r>
    <s v="ORD102731"/>
    <s v="Bluetooth Headset"/>
    <x v="2"/>
    <x v="2"/>
    <x v="2"/>
    <x v="0"/>
    <n v="603.94000000000005"/>
    <n v="1"/>
    <x v="2731"/>
    <x v="114"/>
    <n v="4285"/>
    <x v="183"/>
    <m/>
    <m/>
    <s v="Amazon"/>
    <s v="Amazon"/>
    <n v="16284.02"/>
    <n v="29200970.130000021"/>
    <n v="29200970.130000021"/>
    <s v="Cairo"/>
  </r>
  <r>
    <s v="ORD102732"/>
    <s v="Samsung Galaxy A14"/>
    <x v="0"/>
    <x v="0"/>
    <x v="2"/>
    <x v="2"/>
    <n v="14818.94"/>
    <n v="5"/>
    <x v="2732"/>
    <x v="269"/>
    <n v="4500"/>
    <x v="68"/>
    <m/>
    <m/>
    <s v="Amazon"/>
    <s v="Amazon"/>
    <n v="26648.76"/>
    <n v="92327183.770000085"/>
    <n v="92327183.770000085"/>
    <s v="Casablanca"/>
  </r>
  <r>
    <s v="ORD102733"/>
    <s v="T-shirt Cotton"/>
    <x v="1"/>
    <x v="5"/>
    <x v="0"/>
    <x v="1"/>
    <n v="3593.89"/>
    <n v="5"/>
    <x v="2733"/>
    <x v="299"/>
    <n v="4310"/>
    <x v="232"/>
    <m/>
    <m/>
    <s v="sq"/>
    <s v="sq"/>
    <n v="13290.4"/>
    <n v="91504159.730000004"/>
    <n v="91504159.730000004"/>
    <s v="Alexandria"/>
  </r>
  <r>
    <s v="ORD102734"/>
    <s v="Smartwatch FitPro"/>
    <x v="4"/>
    <x v="6"/>
    <x v="2"/>
    <x v="5"/>
    <n v="5584.67"/>
    <n v="5"/>
    <x v="2734"/>
    <x v="83"/>
    <n v="805"/>
    <x v="265"/>
    <m/>
    <m/>
    <s v="Amazon"/>
    <s v="Amazon"/>
    <n v="27872.98"/>
    <n v="31420413.200000018"/>
    <n v="31420413.200000018"/>
    <s v="Giza"/>
  </r>
  <r>
    <s v="ORD102735"/>
    <s v="Xiaomi Redmi Note 12"/>
    <x v="0"/>
    <x v="7"/>
    <x v="0"/>
    <x v="0"/>
    <n v="10951.19"/>
    <n v="4"/>
    <x v="2735"/>
    <x v="319"/>
    <n v="2840"/>
    <x v="315"/>
    <m/>
    <m/>
    <s v="sq"/>
    <s v="sq"/>
    <n v="16284.02"/>
    <n v="92327183.770000085"/>
    <n v="92327183.770000085"/>
    <s v="Cairo"/>
  </r>
  <r>
    <s v="ORD102736"/>
    <s v="HP Pavilion Laptop"/>
    <x v="3"/>
    <x v="3"/>
    <x v="2"/>
    <x v="3"/>
    <n v="8881.58"/>
    <n v="2"/>
    <x v="2736"/>
    <x v="352"/>
    <n v="3479"/>
    <x v="206"/>
    <m/>
    <m/>
    <s v="Amazon"/>
    <s v="Amazon"/>
    <n v="3665.44"/>
    <n v="57542997.559999913"/>
    <n v="57542997.559999913"/>
    <s v="Dubai"/>
  </r>
  <r>
    <s v="ORD102737"/>
    <s v="Nike Air Max"/>
    <x v="1"/>
    <x v="1"/>
    <x v="2"/>
    <x v="3"/>
    <n v="18773.79"/>
    <n v="3"/>
    <x v="2737"/>
    <x v="336"/>
    <n v="3519"/>
    <x v="249"/>
    <m/>
    <m/>
    <s v="Amazon"/>
    <s v="Amazon"/>
    <n v="3665.44"/>
    <n v="91504159.730000004"/>
    <n v="91504159.730000004"/>
    <s v="Dubai"/>
  </r>
  <r>
    <s v="ORD102738"/>
    <s v="T-shirt Cotton"/>
    <x v="1"/>
    <x v="5"/>
    <x v="1"/>
    <x v="2"/>
    <n v="5647.45"/>
    <n v="5"/>
    <x v="2738"/>
    <x v="42"/>
    <n v="3604"/>
    <x v="109"/>
    <m/>
    <m/>
    <s v="Jumia"/>
    <s v="Jum"/>
    <n v="26648.76"/>
    <n v="91504159.730000004"/>
    <n v="91504159.730000004"/>
    <s v="Casablanca"/>
  </r>
  <r>
    <s v="ORD102739"/>
    <s v="Smartwatch FitPro"/>
    <x v="4"/>
    <x v="6"/>
    <x v="2"/>
    <x v="3"/>
    <n v="7833.6"/>
    <n v="1"/>
    <x v="2739"/>
    <x v="365"/>
    <n v="1433"/>
    <x v="250"/>
    <m/>
    <m/>
    <s v="Amazon"/>
    <s v="Amazon"/>
    <n v="3665.44"/>
    <n v="31420413.200000018"/>
    <n v="31420413.200000018"/>
    <s v="Dubai"/>
  </r>
  <r>
    <s v="ORD102740"/>
    <s v="Nike Air Max"/>
    <x v="1"/>
    <x v="1"/>
    <x v="0"/>
    <x v="2"/>
    <n v="1283.45"/>
    <n v="1"/>
    <x v="2740"/>
    <x v="26"/>
    <n v="4597"/>
    <x v="346"/>
    <m/>
    <m/>
    <s v="sq"/>
    <s v="sq"/>
    <n v="26648.76"/>
    <n v="91504159.730000004"/>
    <n v="91504159.730000004"/>
    <s v="Casablanca"/>
  </r>
  <r>
    <s v="ORD102741"/>
    <s v="Smartwatch FitPro"/>
    <x v="4"/>
    <x v="6"/>
    <x v="0"/>
    <x v="4"/>
    <n v="17695.25"/>
    <n v="2"/>
    <x v="2741"/>
    <x v="127"/>
    <n v="2024"/>
    <x v="349"/>
    <m/>
    <m/>
    <s v="sq"/>
    <s v="sq"/>
    <n v="99349.3"/>
    <n v="31420413.200000018"/>
    <n v="31420413.200000018"/>
    <s v="Riyadh"/>
  </r>
  <r>
    <s v="ORD102742"/>
    <s v="iPhone 13"/>
    <x v="0"/>
    <x v="4"/>
    <x v="0"/>
    <x v="0"/>
    <n v="947"/>
    <n v="5"/>
    <x v="2742"/>
    <x v="192"/>
    <n v="2190"/>
    <x v="31"/>
    <m/>
    <m/>
    <s v="sq"/>
    <s v="sq"/>
    <n v="16284.02"/>
    <n v="92327183.770000085"/>
    <n v="92327183.770000085"/>
    <s v="Cairo"/>
  </r>
  <r>
    <s v="ORD102743"/>
    <s v="Nike Air Max"/>
    <x v="1"/>
    <x v="1"/>
    <x v="1"/>
    <x v="0"/>
    <n v="6868.18"/>
    <n v="1"/>
    <x v="2743"/>
    <x v="372"/>
    <n v="1040"/>
    <x v="102"/>
    <m/>
    <m/>
    <s v="Jumia"/>
    <s v="Jum"/>
    <n v="16284.02"/>
    <n v="91504159.730000004"/>
    <n v="91504159.730000004"/>
    <s v="Cairo"/>
  </r>
  <r>
    <s v="ORD102744"/>
    <s v="Bluetooth Headset"/>
    <x v="2"/>
    <x v="2"/>
    <x v="2"/>
    <x v="1"/>
    <n v="8129.32"/>
    <n v="3"/>
    <x v="2744"/>
    <x v="55"/>
    <n v="4680"/>
    <x v="106"/>
    <m/>
    <m/>
    <s v="Amazon"/>
    <s v="Amazon"/>
    <n v="13290.4"/>
    <n v="29200970.130000021"/>
    <n v="29200970.130000021"/>
    <s v="Alexandria"/>
  </r>
  <r>
    <s v="ORD102745"/>
    <s v="Xiaomi Redmi Note 12"/>
    <x v="0"/>
    <x v="7"/>
    <x v="2"/>
    <x v="0"/>
    <n v="11074.68"/>
    <n v="5"/>
    <x v="2745"/>
    <x v="290"/>
    <n v="2507"/>
    <x v="24"/>
    <m/>
    <m/>
    <s v="Amazon"/>
    <s v="Amazon"/>
    <n v="16284.02"/>
    <n v="92327183.770000085"/>
    <n v="92327183.770000085"/>
    <s v="Cairo"/>
  </r>
  <r>
    <s v="ORD102746"/>
    <s v="Samsung Galaxy A14"/>
    <x v="0"/>
    <x v="0"/>
    <x v="2"/>
    <x v="1"/>
    <n v="4163.95"/>
    <n v="4"/>
    <x v="2746"/>
    <x v="20"/>
    <n v="1128"/>
    <x v="328"/>
    <m/>
    <m/>
    <s v="Amazon"/>
    <s v="Amazon"/>
    <n v="13290.4"/>
    <n v="92327183.770000085"/>
    <n v="92327183.770000085"/>
    <s v="Alexandria"/>
  </r>
  <r>
    <s v="ORD102747"/>
    <s v="Dell Inspiron 3501"/>
    <x v="3"/>
    <x v="8"/>
    <x v="1"/>
    <x v="3"/>
    <n v="834.56"/>
    <n v="2"/>
    <x v="2747"/>
    <x v="160"/>
    <n v="4046"/>
    <x v="325"/>
    <m/>
    <m/>
    <s v="Jumia"/>
    <s v="Jum"/>
    <n v="3665.44"/>
    <n v="57542997.559999913"/>
    <n v="57542997.559999913"/>
    <s v="Dubai"/>
  </r>
  <r>
    <s v="ORD102748"/>
    <s v="Smartwatch FitPro"/>
    <x v="4"/>
    <x v="6"/>
    <x v="2"/>
    <x v="3"/>
    <n v="9373.9"/>
    <n v="5"/>
    <x v="2748"/>
    <x v="198"/>
    <n v="2659"/>
    <x v="4"/>
    <m/>
    <m/>
    <s v="Amazon"/>
    <s v="Amazon"/>
    <n v="3665.44"/>
    <n v="31420413.200000018"/>
    <n v="31420413.200000018"/>
    <s v="Dubai"/>
  </r>
  <r>
    <s v="ORD102749"/>
    <s v="Bluetooth Headset"/>
    <x v="2"/>
    <x v="2"/>
    <x v="2"/>
    <x v="4"/>
    <n v="19054.150000000001"/>
    <n v="5"/>
    <x v="2749"/>
    <x v="16"/>
    <n v="2934"/>
    <x v="114"/>
    <m/>
    <m/>
    <s v="Amazon"/>
    <s v="Amazon"/>
    <n v="99349.3"/>
    <n v="29200970.130000021"/>
    <n v="29200970.130000021"/>
    <s v="Riyadh"/>
  </r>
  <r>
    <s v="ORD102750"/>
    <s v="Bluetooth Headset"/>
    <x v="2"/>
    <x v="2"/>
    <x v="1"/>
    <x v="0"/>
    <n v="13646.09"/>
    <n v="2"/>
    <x v="2750"/>
    <x v="115"/>
    <n v="265"/>
    <x v="31"/>
    <m/>
    <m/>
    <s v="Jumia"/>
    <s v="Jum"/>
    <n v="16284.02"/>
    <n v="29200970.130000021"/>
    <n v="29200970.130000021"/>
    <s v="Cairo"/>
  </r>
  <r>
    <s v="ORD102751"/>
    <s v="T-shirt Cotton"/>
    <x v="1"/>
    <x v="5"/>
    <x v="2"/>
    <x v="4"/>
    <n v="14017.39"/>
    <n v="2"/>
    <x v="2751"/>
    <x v="148"/>
    <n v="1857"/>
    <x v="174"/>
    <m/>
    <m/>
    <s v="Amazon"/>
    <s v="Amazon"/>
    <n v="99349.3"/>
    <n v="91504159.730000004"/>
    <n v="91504159.730000004"/>
    <s v="Riyadh"/>
  </r>
  <r>
    <s v="ORD102752"/>
    <s v="Smartwatch FitPro"/>
    <x v="4"/>
    <x v="6"/>
    <x v="1"/>
    <x v="1"/>
    <n v="6797.16"/>
    <n v="5"/>
    <x v="2752"/>
    <x v="1"/>
    <n v="193"/>
    <x v="206"/>
    <m/>
    <m/>
    <s v="Jumia"/>
    <s v="Jum"/>
    <n v="13290.4"/>
    <n v="31420413.200000018"/>
    <n v="31420413.200000018"/>
    <s v="Alexandria"/>
  </r>
  <r>
    <s v="ORD102753"/>
    <s v="Dell Inspiron 3501"/>
    <x v="3"/>
    <x v="8"/>
    <x v="2"/>
    <x v="2"/>
    <n v="14760.21"/>
    <n v="4"/>
    <x v="2753"/>
    <x v="228"/>
    <n v="2013"/>
    <x v="321"/>
    <m/>
    <m/>
    <s v="Amazon"/>
    <s v="Amazon"/>
    <n v="26648.76"/>
    <n v="57542997.559999913"/>
    <n v="57542997.559999913"/>
    <s v="Casablanca"/>
  </r>
  <r>
    <s v="ORD102754"/>
    <s v="Bluetooth Headset"/>
    <x v="2"/>
    <x v="2"/>
    <x v="2"/>
    <x v="0"/>
    <n v="7939.77"/>
    <n v="2"/>
    <x v="2754"/>
    <x v="0"/>
    <n v="1931"/>
    <x v="28"/>
    <m/>
    <m/>
    <s v="Amazon"/>
    <s v="Amazon"/>
    <n v="16284.02"/>
    <n v="29200970.130000021"/>
    <n v="29200970.130000021"/>
    <s v="Cairo"/>
  </r>
  <r>
    <s v="ORD102755"/>
    <s v="Samsung Galaxy A14"/>
    <x v="0"/>
    <x v="0"/>
    <x v="0"/>
    <x v="5"/>
    <n v="18057.71"/>
    <n v="1"/>
    <x v="2755"/>
    <x v="67"/>
    <n v="4647"/>
    <x v="262"/>
    <m/>
    <m/>
    <s v="sq"/>
    <s v="sq"/>
    <n v="27872.98"/>
    <n v="92327183.770000085"/>
    <n v="92327183.770000085"/>
    <s v="Giza"/>
  </r>
  <r>
    <s v="ORD102756"/>
    <s v="Nike Air Max"/>
    <x v="1"/>
    <x v="1"/>
    <x v="2"/>
    <x v="4"/>
    <n v="4783.2700000000004"/>
    <n v="2"/>
    <x v="2756"/>
    <x v="397"/>
    <n v="3931"/>
    <x v="261"/>
    <m/>
    <m/>
    <s v="Amazon"/>
    <s v="Amazon"/>
    <n v="99349.3"/>
    <n v="91504159.730000004"/>
    <n v="91504159.730000004"/>
    <s v="Riyadh"/>
  </r>
  <r>
    <s v="ORD102757"/>
    <s v="HP Pavilion Laptop"/>
    <x v="3"/>
    <x v="3"/>
    <x v="1"/>
    <x v="2"/>
    <n v="19447.12"/>
    <n v="2"/>
    <x v="2757"/>
    <x v="76"/>
    <n v="319"/>
    <x v="55"/>
    <m/>
    <m/>
    <s v="Jumia"/>
    <s v="Jum"/>
    <n v="26648.76"/>
    <n v="57542997.559999913"/>
    <n v="57542997.559999913"/>
    <s v="Casablanca"/>
  </r>
  <r>
    <s v="ORD102758"/>
    <s v="Nike Air Max"/>
    <x v="1"/>
    <x v="1"/>
    <x v="2"/>
    <x v="2"/>
    <n v="13969.43"/>
    <n v="4"/>
    <x v="2758"/>
    <x v="400"/>
    <n v="583"/>
    <x v="240"/>
    <m/>
    <m/>
    <s v="Amazon"/>
    <s v="Amazon"/>
    <n v="26648.76"/>
    <n v="91504159.730000004"/>
    <n v="91504159.730000004"/>
    <s v="Casablanca"/>
  </r>
  <r>
    <s v="ORD102759"/>
    <s v="Adidas Running Shoes"/>
    <x v="1"/>
    <x v="9"/>
    <x v="0"/>
    <x v="5"/>
    <n v="7975.81"/>
    <n v="1"/>
    <x v="2759"/>
    <x v="295"/>
    <n v="476"/>
    <x v="175"/>
    <m/>
    <m/>
    <s v="sq"/>
    <s v="sq"/>
    <n v="27872.98"/>
    <n v="91504159.730000004"/>
    <n v="91504159.730000004"/>
    <s v="Giza"/>
  </r>
  <r>
    <s v="ORD102760"/>
    <s v="Nike Air Max"/>
    <x v="1"/>
    <x v="1"/>
    <x v="1"/>
    <x v="1"/>
    <n v="4539.8999999999996"/>
    <n v="3"/>
    <x v="2760"/>
    <x v="147"/>
    <n v="4511"/>
    <x v="75"/>
    <m/>
    <m/>
    <s v="Jumia"/>
    <s v="Jum"/>
    <n v="13290.4"/>
    <n v="91504159.730000004"/>
    <n v="91504159.730000004"/>
    <s v="Alexandria"/>
  </r>
  <r>
    <s v="ORD102761"/>
    <s v="HP Pavilion Laptop"/>
    <x v="3"/>
    <x v="3"/>
    <x v="0"/>
    <x v="0"/>
    <n v="10524.26"/>
    <n v="2"/>
    <x v="2761"/>
    <x v="70"/>
    <n v="253"/>
    <x v="64"/>
    <m/>
    <m/>
    <s v="sq"/>
    <s v="sq"/>
    <n v="16284.02"/>
    <n v="57542997.559999913"/>
    <n v="57542997.559999913"/>
    <s v="Cairo"/>
  </r>
  <r>
    <s v="ORD102762"/>
    <s v="Nike Air Max"/>
    <x v="1"/>
    <x v="1"/>
    <x v="1"/>
    <x v="5"/>
    <n v="897.41"/>
    <n v="5"/>
    <x v="2762"/>
    <x v="167"/>
    <n v="1496"/>
    <x v="150"/>
    <m/>
    <m/>
    <s v="Jumia"/>
    <s v="Jum"/>
    <n v="27872.98"/>
    <n v="91504159.730000004"/>
    <n v="91504159.730000004"/>
    <s v="Giza"/>
  </r>
  <r>
    <s v="ORD102763"/>
    <s v="Bluetooth Headset"/>
    <x v="2"/>
    <x v="2"/>
    <x v="0"/>
    <x v="2"/>
    <n v="13438.73"/>
    <n v="5"/>
    <x v="2763"/>
    <x v="299"/>
    <n v="2597"/>
    <x v="107"/>
    <m/>
    <m/>
    <s v="sq"/>
    <s v="sq"/>
    <n v="26648.76"/>
    <n v="29200970.130000021"/>
    <n v="29200970.130000021"/>
    <s v="Casablanca"/>
  </r>
  <r>
    <s v="ORD102764"/>
    <s v="Samsung Galaxy A14"/>
    <x v="0"/>
    <x v="0"/>
    <x v="1"/>
    <x v="4"/>
    <n v="3189.43"/>
    <n v="5"/>
    <x v="2764"/>
    <x v="321"/>
    <n v="1189"/>
    <x v="20"/>
    <m/>
    <m/>
    <s v="Jumia"/>
    <s v="Jum"/>
    <n v="99349.3"/>
    <n v="92327183.770000085"/>
    <n v="92327183.770000085"/>
    <s v="Riyadh"/>
  </r>
  <r>
    <s v="ORD102765"/>
    <s v="T-shirt Cotton"/>
    <x v="1"/>
    <x v="5"/>
    <x v="2"/>
    <x v="0"/>
    <n v="10701.44"/>
    <n v="5"/>
    <x v="2765"/>
    <x v="30"/>
    <n v="3622"/>
    <x v="196"/>
    <m/>
    <m/>
    <s v="Amazon"/>
    <s v="Amazon"/>
    <n v="16284.02"/>
    <n v="91504159.730000004"/>
    <n v="91504159.730000004"/>
    <s v="Cairo"/>
  </r>
  <r>
    <s v="ORD102766"/>
    <s v="HP Pavilion Laptop"/>
    <x v="3"/>
    <x v="3"/>
    <x v="1"/>
    <x v="4"/>
    <n v="12183.3"/>
    <n v="4"/>
    <x v="2766"/>
    <x v="218"/>
    <n v="2562"/>
    <x v="10"/>
    <m/>
    <m/>
    <s v="Jumia"/>
    <s v="Jum"/>
    <n v="99349.3"/>
    <n v="57542997.559999913"/>
    <n v="57542997.559999913"/>
    <s v="Riyadh"/>
  </r>
  <r>
    <s v="ORD102767"/>
    <s v="HP Pavilion Laptop"/>
    <x v="3"/>
    <x v="3"/>
    <x v="0"/>
    <x v="5"/>
    <n v="15980.57"/>
    <n v="3"/>
    <x v="2767"/>
    <x v="365"/>
    <n v="2007"/>
    <x v="80"/>
    <m/>
    <m/>
    <s v="sq"/>
    <s v="sq"/>
    <n v="27872.98"/>
    <n v="57542997.559999913"/>
    <n v="57542997.559999913"/>
    <s v="Giza"/>
  </r>
  <r>
    <s v="ORD102768"/>
    <s v="Dell Inspiron 3501"/>
    <x v="3"/>
    <x v="8"/>
    <x v="2"/>
    <x v="5"/>
    <n v="13186.27"/>
    <n v="3"/>
    <x v="2768"/>
    <x v="65"/>
    <n v="1860"/>
    <x v="0"/>
    <m/>
    <m/>
    <s v="Amazon"/>
    <s v="Amazon"/>
    <n v="27872.98"/>
    <n v="57542997.559999913"/>
    <n v="57542997.559999913"/>
    <s v="Giza"/>
  </r>
  <r>
    <s v="ORD102769"/>
    <s v="iPhone 13"/>
    <x v="0"/>
    <x v="4"/>
    <x v="0"/>
    <x v="2"/>
    <n v="11892.45"/>
    <n v="1"/>
    <x v="2769"/>
    <x v="184"/>
    <n v="3391"/>
    <x v="27"/>
    <m/>
    <m/>
    <s v="sq"/>
    <s v="sq"/>
    <n v="26648.76"/>
    <n v="92327183.770000085"/>
    <n v="92327183.770000085"/>
    <s v="Casablanca"/>
  </r>
  <r>
    <s v="ORD102770"/>
    <s v="Bluetooth Headset"/>
    <x v="2"/>
    <x v="2"/>
    <x v="2"/>
    <x v="4"/>
    <n v="2332.36"/>
    <n v="2"/>
    <x v="2770"/>
    <x v="183"/>
    <n v="3185"/>
    <x v="127"/>
    <m/>
    <m/>
    <s v="Amazon"/>
    <s v="Amazon"/>
    <n v="99349.3"/>
    <n v="29200970.130000021"/>
    <n v="29200970.130000021"/>
    <s v="Riyadh"/>
  </r>
  <r>
    <s v="ORD102771"/>
    <s v="Adidas Running Shoes"/>
    <x v="1"/>
    <x v="9"/>
    <x v="0"/>
    <x v="5"/>
    <n v="4962.79"/>
    <n v="3"/>
    <x v="2771"/>
    <x v="351"/>
    <n v="3004"/>
    <x v="193"/>
    <m/>
    <m/>
    <s v="sq"/>
    <s v="sq"/>
    <n v="27872.98"/>
    <n v="91504159.730000004"/>
    <n v="91504159.730000004"/>
    <s v="Giza"/>
  </r>
  <r>
    <s v="ORD102772"/>
    <s v="Nike Air Max"/>
    <x v="1"/>
    <x v="1"/>
    <x v="2"/>
    <x v="2"/>
    <n v="13692.09"/>
    <n v="4"/>
    <x v="2772"/>
    <x v="345"/>
    <n v="1192"/>
    <x v="35"/>
    <m/>
    <m/>
    <s v="Amazon"/>
    <s v="Amazon"/>
    <n v="26648.76"/>
    <n v="91504159.730000004"/>
    <n v="91504159.730000004"/>
    <s v="Casablanca"/>
  </r>
  <r>
    <s v="ORD102773"/>
    <s v="Bluetooth Headset"/>
    <x v="2"/>
    <x v="2"/>
    <x v="0"/>
    <x v="5"/>
    <n v="6298.3"/>
    <n v="3"/>
    <x v="2773"/>
    <x v="62"/>
    <n v="1193"/>
    <x v="168"/>
    <m/>
    <m/>
    <s v="sq"/>
    <s v="sq"/>
    <n v="27872.98"/>
    <n v="29200970.130000021"/>
    <n v="29200970.130000021"/>
    <s v="Giza"/>
  </r>
  <r>
    <s v="ORD102774"/>
    <s v="Nike Air Max"/>
    <x v="1"/>
    <x v="1"/>
    <x v="0"/>
    <x v="4"/>
    <n v="377.78"/>
    <n v="3"/>
    <x v="2774"/>
    <x v="112"/>
    <n v="3723"/>
    <x v="234"/>
    <m/>
    <m/>
    <s v="sq"/>
    <s v="sq"/>
    <n v="99349.3"/>
    <n v="91504159.730000004"/>
    <n v="91504159.730000004"/>
    <s v="Riyadh"/>
  </r>
  <r>
    <s v="ORD102775"/>
    <s v="T-shirt Cotton"/>
    <x v="1"/>
    <x v="5"/>
    <x v="0"/>
    <x v="0"/>
    <n v="18500.14"/>
    <n v="1"/>
    <x v="2775"/>
    <x v="170"/>
    <n v="44"/>
    <x v="297"/>
    <m/>
    <m/>
    <s v="sq"/>
    <s v="sq"/>
    <n v="16284.02"/>
    <n v="91504159.730000004"/>
    <n v="91504159.730000004"/>
    <s v="Cairo"/>
  </r>
  <r>
    <s v="ORD102776"/>
    <s v="Dell Inspiron 3501"/>
    <x v="3"/>
    <x v="8"/>
    <x v="0"/>
    <x v="3"/>
    <n v="15477.92"/>
    <n v="3"/>
    <x v="2776"/>
    <x v="194"/>
    <n v="3456"/>
    <x v="346"/>
    <m/>
    <m/>
    <s v="sq"/>
    <s v="sq"/>
    <n v="3665.44"/>
    <n v="57542997.559999913"/>
    <n v="57542997.559999913"/>
    <s v="Dubai"/>
  </r>
  <r>
    <s v="ORD102777"/>
    <s v="Nike Air Max"/>
    <x v="1"/>
    <x v="1"/>
    <x v="2"/>
    <x v="0"/>
    <n v="10387.77"/>
    <n v="2"/>
    <x v="2777"/>
    <x v="366"/>
    <n v="2794"/>
    <x v="39"/>
    <m/>
    <m/>
    <s v="Amazon"/>
    <s v="Amazon"/>
    <n v="16284.02"/>
    <n v="91504159.730000004"/>
    <n v="91504159.730000004"/>
    <s v="Cairo"/>
  </r>
  <r>
    <s v="ORD102778"/>
    <s v="Smartwatch FitPro"/>
    <x v="4"/>
    <x v="6"/>
    <x v="1"/>
    <x v="4"/>
    <n v="18123.439999999999"/>
    <n v="2"/>
    <x v="2778"/>
    <x v="117"/>
    <n v="1753"/>
    <x v="151"/>
    <m/>
    <m/>
    <s v="Jumia"/>
    <s v="Jum"/>
    <n v="99349.3"/>
    <n v="31420413.200000018"/>
    <n v="31420413.200000018"/>
    <s v="Riyadh"/>
  </r>
  <r>
    <s v="ORD102779"/>
    <s v="Bluetooth Headset"/>
    <x v="2"/>
    <x v="2"/>
    <x v="0"/>
    <x v="0"/>
    <n v="17572.259999999998"/>
    <n v="4"/>
    <x v="2779"/>
    <x v="268"/>
    <n v="2222"/>
    <x v="317"/>
    <m/>
    <m/>
    <s v="sq"/>
    <s v="sq"/>
    <n v="16284.02"/>
    <n v="29200970.130000021"/>
    <n v="29200970.130000021"/>
    <s v="Cairo"/>
  </r>
  <r>
    <s v="ORD102780"/>
    <s v="iPhone 13"/>
    <x v="0"/>
    <x v="4"/>
    <x v="2"/>
    <x v="0"/>
    <n v="14997.56"/>
    <n v="1"/>
    <x v="2780"/>
    <x v="37"/>
    <n v="2417"/>
    <x v="236"/>
    <m/>
    <m/>
    <s v="Amazon"/>
    <s v="Amazon"/>
    <n v="16284.02"/>
    <n v="92327183.770000085"/>
    <n v="92327183.770000085"/>
    <s v="Cairo"/>
  </r>
  <r>
    <s v="ORD102781"/>
    <s v="Nike Air Max"/>
    <x v="1"/>
    <x v="1"/>
    <x v="0"/>
    <x v="3"/>
    <n v="10945.92"/>
    <n v="1"/>
    <x v="2781"/>
    <x v="246"/>
    <n v="1204"/>
    <x v="87"/>
    <m/>
    <m/>
    <s v="sq"/>
    <s v="sq"/>
    <n v="3665.44"/>
    <n v="91504159.730000004"/>
    <n v="91504159.730000004"/>
    <s v="Dubai"/>
  </r>
  <r>
    <s v="ORD102782"/>
    <s v="iPhone 13"/>
    <x v="0"/>
    <x v="4"/>
    <x v="2"/>
    <x v="4"/>
    <n v="1130.18"/>
    <n v="1"/>
    <x v="2782"/>
    <x v="148"/>
    <n v="1177"/>
    <x v="227"/>
    <m/>
    <m/>
    <s v="Amazon"/>
    <s v="Amazon"/>
    <n v="99349.3"/>
    <n v="92327183.770000085"/>
    <n v="92327183.770000085"/>
    <s v="Riyadh"/>
  </r>
  <r>
    <s v="ORD102783"/>
    <s v="Bluetooth Headset"/>
    <x v="2"/>
    <x v="2"/>
    <x v="1"/>
    <x v="2"/>
    <n v="18306.5"/>
    <n v="4"/>
    <x v="2783"/>
    <x v="323"/>
    <n v="1216"/>
    <x v="122"/>
    <m/>
    <m/>
    <s v="Jumia"/>
    <s v="Jum"/>
    <n v="26648.76"/>
    <n v="29200970.130000021"/>
    <n v="29200970.130000021"/>
    <s v="Casablanca"/>
  </r>
  <r>
    <s v="ORD102784"/>
    <s v="HP Pavilion Laptop"/>
    <x v="3"/>
    <x v="3"/>
    <x v="0"/>
    <x v="2"/>
    <n v="17813.27"/>
    <n v="4"/>
    <x v="2784"/>
    <x v="110"/>
    <n v="3322"/>
    <x v="137"/>
    <m/>
    <m/>
    <s v="sq"/>
    <s v="sq"/>
    <n v="26648.76"/>
    <n v="57542997.559999913"/>
    <n v="57542997.559999913"/>
    <s v="Casablanca"/>
  </r>
  <r>
    <s v="ORD102785"/>
    <s v="Samsung Galaxy A14"/>
    <x v="0"/>
    <x v="0"/>
    <x v="1"/>
    <x v="1"/>
    <n v="7534.95"/>
    <n v="3"/>
    <x v="2785"/>
    <x v="234"/>
    <n v="3877"/>
    <x v="97"/>
    <m/>
    <m/>
    <s v="Jumia"/>
    <s v="Jum"/>
    <n v="13290.4"/>
    <n v="92327183.770000085"/>
    <n v="92327183.770000085"/>
    <s v="Alexandria"/>
  </r>
  <r>
    <s v="ORD102786"/>
    <s v="Bluetooth Headset"/>
    <x v="2"/>
    <x v="2"/>
    <x v="2"/>
    <x v="0"/>
    <n v="13225.75"/>
    <n v="5"/>
    <x v="2786"/>
    <x v="38"/>
    <n v="2103"/>
    <x v="294"/>
    <m/>
    <m/>
    <s v="Amazon"/>
    <s v="Amazon"/>
    <n v="16284.02"/>
    <n v="29200970.130000021"/>
    <n v="29200970.130000021"/>
    <s v="Cairo"/>
  </r>
  <r>
    <s v="ORD102787"/>
    <s v="Adidas Running Shoes"/>
    <x v="1"/>
    <x v="9"/>
    <x v="2"/>
    <x v="1"/>
    <n v="6642.85"/>
    <n v="4"/>
    <x v="2787"/>
    <x v="317"/>
    <n v="2747"/>
    <x v="9"/>
    <m/>
    <m/>
    <s v="Amazon"/>
    <s v="Amazon"/>
    <n v="13290.4"/>
    <n v="91504159.730000004"/>
    <n v="91504159.730000004"/>
    <s v="Alexandria"/>
  </r>
  <r>
    <s v="ORD102788"/>
    <s v="Dell Inspiron 3501"/>
    <x v="3"/>
    <x v="8"/>
    <x v="2"/>
    <x v="1"/>
    <n v="3823.07"/>
    <n v="2"/>
    <x v="2788"/>
    <x v="357"/>
    <n v="640"/>
    <x v="344"/>
    <m/>
    <m/>
    <s v="Amazon"/>
    <s v="Amazon"/>
    <n v="13290.4"/>
    <n v="57542997.559999913"/>
    <n v="57542997.559999913"/>
    <s v="Alexandria"/>
  </r>
  <r>
    <s v="ORD102789"/>
    <s v="Nike Air Max"/>
    <x v="1"/>
    <x v="1"/>
    <x v="1"/>
    <x v="1"/>
    <n v="19052.29"/>
    <n v="2"/>
    <x v="2789"/>
    <x v="276"/>
    <n v="794"/>
    <x v="79"/>
    <m/>
    <m/>
    <s v="Jumia"/>
    <s v="Jum"/>
    <n v="13290.4"/>
    <n v="91504159.730000004"/>
    <n v="91504159.730000004"/>
    <s v="Alexandria"/>
  </r>
  <r>
    <s v="ORD102790"/>
    <s v="Bluetooth Headset"/>
    <x v="2"/>
    <x v="2"/>
    <x v="1"/>
    <x v="3"/>
    <n v="7819.78"/>
    <n v="3"/>
    <x v="2790"/>
    <x v="130"/>
    <n v="1792"/>
    <x v="12"/>
    <m/>
    <m/>
    <s v="Jumia"/>
    <s v="Jum"/>
    <n v="3665.44"/>
    <n v="29200970.130000021"/>
    <n v="29200970.130000021"/>
    <s v="Dubai"/>
  </r>
  <r>
    <s v="ORD102791"/>
    <s v="Bluetooth Headset"/>
    <x v="2"/>
    <x v="2"/>
    <x v="0"/>
    <x v="2"/>
    <n v="3516.23"/>
    <n v="5"/>
    <x v="2791"/>
    <x v="162"/>
    <n v="279"/>
    <x v="266"/>
    <m/>
    <m/>
    <s v="sq"/>
    <s v="sq"/>
    <n v="26648.76"/>
    <n v="29200970.130000021"/>
    <n v="29200970.130000021"/>
    <s v="Casablanca"/>
  </r>
  <r>
    <s v="ORD102792"/>
    <s v="Nike Air Max"/>
    <x v="1"/>
    <x v="1"/>
    <x v="1"/>
    <x v="3"/>
    <n v="9678.84"/>
    <n v="5"/>
    <x v="2792"/>
    <x v="166"/>
    <n v="3412"/>
    <x v="55"/>
    <m/>
    <m/>
    <s v="Jumia"/>
    <s v="Jum"/>
    <n v="3665.44"/>
    <n v="91504159.730000004"/>
    <n v="91504159.730000004"/>
    <s v="Dubai"/>
  </r>
  <r>
    <s v="ORD102793"/>
    <s v="Dell Inspiron 3501"/>
    <x v="3"/>
    <x v="8"/>
    <x v="1"/>
    <x v="1"/>
    <n v="15912.62"/>
    <n v="5"/>
    <x v="2793"/>
    <x v="272"/>
    <n v="3239"/>
    <x v="200"/>
    <m/>
    <m/>
    <s v="Jumia"/>
    <s v="Jum"/>
    <n v="13290.4"/>
    <n v="57542997.559999913"/>
    <n v="57542997.559999913"/>
    <s v="Alexandria"/>
  </r>
  <r>
    <s v="ORD102794"/>
    <s v="Smartwatch FitPro"/>
    <x v="4"/>
    <x v="6"/>
    <x v="0"/>
    <x v="4"/>
    <n v="19284.02"/>
    <n v="2"/>
    <x v="2794"/>
    <x v="143"/>
    <n v="1719"/>
    <x v="248"/>
    <m/>
    <m/>
    <s v="sq"/>
    <s v="sq"/>
    <n v="99349.3"/>
    <n v="31420413.200000018"/>
    <n v="31420413.200000018"/>
    <s v="Riyadh"/>
  </r>
  <r>
    <s v="ORD102795"/>
    <s v="Xiaomi Redmi Note 12"/>
    <x v="0"/>
    <x v="7"/>
    <x v="1"/>
    <x v="4"/>
    <n v="1704.08"/>
    <n v="5"/>
    <x v="2795"/>
    <x v="167"/>
    <n v="693"/>
    <x v="173"/>
    <m/>
    <m/>
    <s v="Jumia"/>
    <s v="Jum"/>
    <n v="99349.3"/>
    <n v="92327183.770000085"/>
    <n v="92327183.770000085"/>
    <s v="Riyadh"/>
  </r>
  <r>
    <s v="ORD102796"/>
    <s v="Xiaomi Redmi Note 12"/>
    <x v="0"/>
    <x v="7"/>
    <x v="1"/>
    <x v="1"/>
    <n v="9228.6299999999992"/>
    <n v="3"/>
    <x v="2796"/>
    <x v="389"/>
    <n v="154"/>
    <x v="143"/>
    <m/>
    <m/>
    <s v="Jumia"/>
    <s v="Jum"/>
    <n v="13290.4"/>
    <n v="92327183.770000085"/>
    <n v="92327183.770000085"/>
    <s v="Alexandria"/>
  </r>
  <r>
    <s v="ORD102797"/>
    <s v="iPhone 13"/>
    <x v="0"/>
    <x v="4"/>
    <x v="1"/>
    <x v="2"/>
    <n v="15860.96"/>
    <n v="2"/>
    <x v="2797"/>
    <x v="318"/>
    <n v="3686"/>
    <x v="296"/>
    <m/>
    <m/>
    <s v="Jumia"/>
    <s v="Jum"/>
    <n v="26648.76"/>
    <n v="92327183.770000085"/>
    <n v="92327183.770000085"/>
    <s v="Casablanca"/>
  </r>
  <r>
    <s v="ORD102798"/>
    <s v="HP Pavilion Laptop"/>
    <x v="3"/>
    <x v="3"/>
    <x v="0"/>
    <x v="3"/>
    <n v="6640.34"/>
    <n v="3"/>
    <x v="2798"/>
    <x v="378"/>
    <n v="4046"/>
    <x v="63"/>
    <m/>
    <m/>
    <s v="sq"/>
    <s v="sq"/>
    <n v="3665.44"/>
    <n v="57542997.559999913"/>
    <n v="57542997.559999913"/>
    <s v="Dubai"/>
  </r>
  <r>
    <s v="ORD102799"/>
    <s v="Bluetooth Headset"/>
    <x v="2"/>
    <x v="2"/>
    <x v="2"/>
    <x v="0"/>
    <n v="16210.79"/>
    <n v="3"/>
    <x v="2799"/>
    <x v="190"/>
    <n v="72"/>
    <x v="31"/>
    <m/>
    <m/>
    <s v="Amazon"/>
    <s v="Amazon"/>
    <n v="16284.02"/>
    <n v="29200970.130000021"/>
    <n v="29200970.130000021"/>
    <s v="Cairo"/>
  </r>
  <r>
    <s v="ORD102800"/>
    <s v="Dell Inspiron 3501"/>
    <x v="3"/>
    <x v="8"/>
    <x v="1"/>
    <x v="5"/>
    <n v="8456.02"/>
    <n v="1"/>
    <x v="2800"/>
    <x v="136"/>
    <n v="3357"/>
    <x v="271"/>
    <m/>
    <m/>
    <s v="Jumia"/>
    <s v="Jum"/>
    <n v="27872.98"/>
    <n v="57542997.559999913"/>
    <n v="57542997.559999913"/>
    <s v="Giza"/>
  </r>
  <r>
    <s v="ORD102801"/>
    <s v="Xiaomi Redmi Note 12"/>
    <x v="0"/>
    <x v="7"/>
    <x v="1"/>
    <x v="3"/>
    <n v="2867.89"/>
    <n v="5"/>
    <x v="2801"/>
    <x v="226"/>
    <n v="1678"/>
    <x v="61"/>
    <m/>
    <m/>
    <s v="Jumia"/>
    <s v="Jum"/>
    <n v="3665.44"/>
    <n v="92327183.770000085"/>
    <n v="92327183.770000085"/>
    <s v="Dubai"/>
  </r>
  <r>
    <s v="ORD102802"/>
    <s v="Bluetooth Headset"/>
    <x v="2"/>
    <x v="2"/>
    <x v="2"/>
    <x v="5"/>
    <n v="2848.6"/>
    <n v="1"/>
    <x v="2802"/>
    <x v="345"/>
    <n v="1891"/>
    <x v="83"/>
    <m/>
    <m/>
    <s v="Amazon"/>
    <s v="Amazon"/>
    <n v="27872.98"/>
    <n v="29200970.130000021"/>
    <n v="29200970.130000021"/>
    <s v="Giza"/>
  </r>
  <r>
    <s v="ORD102803"/>
    <s v="HP Pavilion Laptop"/>
    <x v="3"/>
    <x v="3"/>
    <x v="2"/>
    <x v="2"/>
    <n v="14162.98"/>
    <n v="4"/>
    <x v="2803"/>
    <x v="8"/>
    <n v="930"/>
    <x v="163"/>
    <m/>
    <m/>
    <s v="Amazon"/>
    <s v="Amazon"/>
    <n v="26648.76"/>
    <n v="57542997.559999913"/>
    <n v="57542997.559999913"/>
    <s v="Casablanca"/>
  </r>
  <r>
    <s v="ORD102804"/>
    <s v="HP Pavilion Laptop"/>
    <x v="3"/>
    <x v="3"/>
    <x v="2"/>
    <x v="1"/>
    <n v="5893.56"/>
    <n v="5"/>
    <x v="2804"/>
    <x v="173"/>
    <n v="4124"/>
    <x v="123"/>
    <m/>
    <m/>
    <s v="Amazon"/>
    <s v="Amazon"/>
    <n v="13290.4"/>
    <n v="57542997.559999913"/>
    <n v="57542997.559999913"/>
    <s v="Alexandria"/>
  </r>
  <r>
    <s v="ORD102805"/>
    <s v="Adidas Running Shoes"/>
    <x v="1"/>
    <x v="9"/>
    <x v="2"/>
    <x v="1"/>
    <n v="17579.900000000001"/>
    <n v="2"/>
    <x v="2805"/>
    <x v="181"/>
    <n v="1330"/>
    <x v="243"/>
    <m/>
    <m/>
    <s v="Amazon"/>
    <s v="Amazon"/>
    <n v="13290.4"/>
    <n v="91504159.730000004"/>
    <n v="91504159.730000004"/>
    <s v="Alexandria"/>
  </r>
  <r>
    <s v="ORD102806"/>
    <s v="Dell Inspiron 3501"/>
    <x v="3"/>
    <x v="8"/>
    <x v="1"/>
    <x v="1"/>
    <n v="12364.73"/>
    <n v="5"/>
    <x v="2806"/>
    <x v="191"/>
    <n v="836"/>
    <x v="111"/>
    <m/>
    <m/>
    <s v="Jumia"/>
    <s v="Jum"/>
    <n v="13290.4"/>
    <n v="57542997.559999913"/>
    <n v="57542997.559999913"/>
    <s v="Alexandria"/>
  </r>
  <r>
    <s v="ORD102807"/>
    <s v="HP Pavilion Laptop"/>
    <x v="3"/>
    <x v="3"/>
    <x v="2"/>
    <x v="1"/>
    <n v="19332.54"/>
    <n v="4"/>
    <x v="2807"/>
    <x v="301"/>
    <n v="1945"/>
    <x v="96"/>
    <m/>
    <m/>
    <s v="Amazon"/>
    <s v="Amazon"/>
    <n v="13290.4"/>
    <n v="57542997.559999913"/>
    <n v="57542997.559999913"/>
    <s v="Alexandria"/>
  </r>
  <r>
    <s v="ORD102808"/>
    <s v="Smartwatch FitPro"/>
    <x v="4"/>
    <x v="6"/>
    <x v="2"/>
    <x v="4"/>
    <n v="888.64"/>
    <n v="2"/>
    <x v="2808"/>
    <x v="354"/>
    <n v="3380"/>
    <x v="308"/>
    <m/>
    <m/>
    <s v="Amazon"/>
    <s v="Amazon"/>
    <n v="99349.3"/>
    <n v="31420413.200000018"/>
    <n v="31420413.200000018"/>
    <s v="Riyadh"/>
  </r>
  <r>
    <s v="ORD102809"/>
    <s v="HP Pavilion Laptop"/>
    <x v="3"/>
    <x v="3"/>
    <x v="2"/>
    <x v="0"/>
    <n v="7311.74"/>
    <n v="3"/>
    <x v="2809"/>
    <x v="368"/>
    <n v="548"/>
    <x v="129"/>
    <m/>
    <m/>
    <s v="Amazon"/>
    <s v="Amazon"/>
    <n v="16284.02"/>
    <n v="57542997.559999913"/>
    <n v="57542997.559999913"/>
    <s v="Cairo"/>
  </r>
  <r>
    <s v="ORD102810"/>
    <s v="Smartwatch FitPro"/>
    <x v="4"/>
    <x v="6"/>
    <x v="2"/>
    <x v="3"/>
    <n v="9129.7999999999993"/>
    <n v="5"/>
    <x v="2810"/>
    <x v="219"/>
    <n v="1726"/>
    <x v="7"/>
    <m/>
    <m/>
    <s v="Amazon"/>
    <s v="Amazon"/>
    <n v="3665.44"/>
    <n v="31420413.200000018"/>
    <n v="31420413.200000018"/>
    <s v="Dubai"/>
  </r>
  <r>
    <s v="ORD102811"/>
    <s v="T-shirt Cotton"/>
    <x v="1"/>
    <x v="5"/>
    <x v="1"/>
    <x v="3"/>
    <n v="7224.52"/>
    <n v="5"/>
    <x v="2811"/>
    <x v="374"/>
    <n v="1950"/>
    <x v="1"/>
    <m/>
    <m/>
    <s v="Jumia"/>
    <s v="Jum"/>
    <n v="3665.44"/>
    <n v="91504159.730000004"/>
    <n v="91504159.730000004"/>
    <s v="Dubai"/>
  </r>
  <r>
    <s v="ORD102812"/>
    <s v="HP Pavilion Laptop"/>
    <x v="3"/>
    <x v="3"/>
    <x v="0"/>
    <x v="4"/>
    <n v="19604.7"/>
    <n v="4"/>
    <x v="2812"/>
    <x v="348"/>
    <n v="2097"/>
    <x v="133"/>
    <m/>
    <m/>
    <s v="sq"/>
    <s v="sq"/>
    <n v="99349.3"/>
    <n v="57542997.559999913"/>
    <n v="57542997.559999913"/>
    <s v="Riyadh"/>
  </r>
  <r>
    <s v="ORD102813"/>
    <s v="Bluetooth Headset"/>
    <x v="2"/>
    <x v="2"/>
    <x v="2"/>
    <x v="5"/>
    <n v="5529.58"/>
    <n v="3"/>
    <x v="2813"/>
    <x v="268"/>
    <n v="1524"/>
    <x v="297"/>
    <m/>
    <m/>
    <s v="Amazon"/>
    <s v="Amazon"/>
    <n v="27872.98"/>
    <n v="29200970.130000021"/>
    <n v="29200970.130000021"/>
    <s v="Giza"/>
  </r>
  <r>
    <s v="ORD102814"/>
    <s v="HP Pavilion Laptop"/>
    <x v="3"/>
    <x v="3"/>
    <x v="0"/>
    <x v="4"/>
    <n v="13333.77"/>
    <n v="5"/>
    <x v="2814"/>
    <x v="266"/>
    <n v="4570"/>
    <x v="354"/>
    <m/>
    <m/>
    <s v="sq"/>
    <s v="sq"/>
    <n v="99349.3"/>
    <n v="57542997.559999913"/>
    <n v="57542997.559999913"/>
    <s v="Riyadh"/>
  </r>
  <r>
    <s v="ORD102815"/>
    <s v="Nike Air Max"/>
    <x v="1"/>
    <x v="1"/>
    <x v="1"/>
    <x v="2"/>
    <n v="12011.1"/>
    <n v="1"/>
    <x v="2815"/>
    <x v="4"/>
    <n v="4668"/>
    <x v="216"/>
    <m/>
    <m/>
    <s v="Jumia"/>
    <s v="Jum"/>
    <n v="26648.76"/>
    <n v="91504159.730000004"/>
    <n v="91504159.730000004"/>
    <s v="Casablanca"/>
  </r>
  <r>
    <s v="ORD102816"/>
    <s v="Smartwatch FitPro"/>
    <x v="4"/>
    <x v="6"/>
    <x v="1"/>
    <x v="5"/>
    <n v="10348.93"/>
    <n v="2"/>
    <x v="2816"/>
    <x v="4"/>
    <n v="1768"/>
    <x v="148"/>
    <m/>
    <m/>
    <s v="Jumia"/>
    <s v="Jum"/>
    <n v="27872.98"/>
    <n v="31420413.200000018"/>
    <n v="31420413.200000018"/>
    <s v="Giza"/>
  </r>
  <r>
    <s v="ORD102817"/>
    <s v="Samsung Galaxy A14"/>
    <x v="0"/>
    <x v="0"/>
    <x v="2"/>
    <x v="2"/>
    <n v="4510.21"/>
    <n v="1"/>
    <x v="2817"/>
    <x v="10"/>
    <n v="3993"/>
    <x v="72"/>
    <m/>
    <m/>
    <s v="Amazon"/>
    <s v="Amazon"/>
    <n v="26648.76"/>
    <n v="92327183.770000085"/>
    <n v="92327183.770000085"/>
    <s v="Casablanca"/>
  </r>
  <r>
    <s v="ORD102818"/>
    <s v="Smartwatch FitPro"/>
    <x v="4"/>
    <x v="6"/>
    <x v="2"/>
    <x v="0"/>
    <n v="1434.26"/>
    <n v="5"/>
    <x v="2818"/>
    <x v="269"/>
    <n v="4192"/>
    <x v="181"/>
    <m/>
    <m/>
    <s v="Amazon"/>
    <s v="Amazon"/>
    <n v="16284.02"/>
    <n v="31420413.200000018"/>
    <n v="31420413.200000018"/>
    <s v="Cairo"/>
  </r>
  <r>
    <s v="ORD102819"/>
    <s v="Samsung Galaxy A14"/>
    <x v="0"/>
    <x v="0"/>
    <x v="1"/>
    <x v="3"/>
    <n v="17903.72"/>
    <n v="5"/>
    <x v="2819"/>
    <x v="361"/>
    <n v="777"/>
    <x v="32"/>
    <m/>
    <m/>
    <s v="Jumia"/>
    <s v="Jum"/>
    <n v="3665.44"/>
    <n v="92327183.770000085"/>
    <n v="92327183.770000085"/>
    <s v="Dubai"/>
  </r>
  <r>
    <s v="ORD102820"/>
    <s v="Smartwatch FitPro"/>
    <x v="4"/>
    <x v="6"/>
    <x v="0"/>
    <x v="0"/>
    <n v="8889.01"/>
    <n v="4"/>
    <x v="2820"/>
    <x v="144"/>
    <n v="4464"/>
    <x v="64"/>
    <m/>
    <m/>
    <s v="sq"/>
    <s v="sq"/>
    <n v="16284.02"/>
    <n v="31420413.200000018"/>
    <n v="31420413.200000018"/>
    <s v="Cairo"/>
  </r>
  <r>
    <s v="ORD102821"/>
    <s v="Bluetooth Headset"/>
    <x v="2"/>
    <x v="2"/>
    <x v="2"/>
    <x v="4"/>
    <n v="13573.84"/>
    <n v="2"/>
    <x v="2821"/>
    <x v="146"/>
    <n v="4327"/>
    <x v="310"/>
    <m/>
    <m/>
    <s v="Amazon"/>
    <s v="Amazon"/>
    <n v="99349.3"/>
    <n v="29200970.130000021"/>
    <n v="29200970.130000021"/>
    <s v="Riyadh"/>
  </r>
  <r>
    <s v="ORD102822"/>
    <s v="iPhone 13"/>
    <x v="0"/>
    <x v="4"/>
    <x v="1"/>
    <x v="3"/>
    <n v="17053.150000000001"/>
    <n v="5"/>
    <x v="2822"/>
    <x v="277"/>
    <n v="4274"/>
    <x v="201"/>
    <m/>
    <m/>
    <s v="Jumia"/>
    <s v="Jum"/>
    <n v="3665.44"/>
    <n v="92327183.770000085"/>
    <n v="92327183.770000085"/>
    <s v="Dubai"/>
  </r>
  <r>
    <s v="ORD102823"/>
    <s v="HP Pavilion Laptop"/>
    <x v="3"/>
    <x v="3"/>
    <x v="0"/>
    <x v="1"/>
    <n v="2933.1"/>
    <n v="2"/>
    <x v="2823"/>
    <x v="60"/>
    <n v="2735"/>
    <x v="242"/>
    <m/>
    <m/>
    <s v="sq"/>
    <s v="sq"/>
    <n v="13290.4"/>
    <n v="57542997.559999913"/>
    <n v="57542997.559999913"/>
    <s v="Alexandria"/>
  </r>
  <r>
    <s v="ORD102824"/>
    <s v="Samsung Galaxy A14"/>
    <x v="0"/>
    <x v="0"/>
    <x v="2"/>
    <x v="1"/>
    <n v="10863.78"/>
    <n v="4"/>
    <x v="2824"/>
    <x v="81"/>
    <n v="2004"/>
    <x v="359"/>
    <m/>
    <m/>
    <s v="Amazon"/>
    <s v="Amazon"/>
    <n v="13290.4"/>
    <n v="92327183.770000085"/>
    <n v="92327183.770000085"/>
    <s v="Alexandria"/>
  </r>
  <r>
    <s v="ORD102825"/>
    <s v="Smartwatch FitPro"/>
    <x v="4"/>
    <x v="6"/>
    <x v="0"/>
    <x v="5"/>
    <n v="6515.52"/>
    <n v="1"/>
    <x v="2825"/>
    <x v="39"/>
    <n v="68"/>
    <x v="138"/>
    <m/>
    <m/>
    <s v="sq"/>
    <s v="sq"/>
    <n v="27872.98"/>
    <n v="31420413.200000018"/>
    <n v="31420413.200000018"/>
    <s v="Giza"/>
  </r>
  <r>
    <s v="ORD102826"/>
    <s v="T-shirt Cotton"/>
    <x v="1"/>
    <x v="5"/>
    <x v="1"/>
    <x v="0"/>
    <n v="15708.21"/>
    <n v="1"/>
    <x v="2826"/>
    <x v="239"/>
    <n v="4580"/>
    <x v="128"/>
    <m/>
    <m/>
    <s v="Jumia"/>
    <s v="Jum"/>
    <n v="16284.02"/>
    <n v="91504159.730000004"/>
    <n v="91504159.730000004"/>
    <s v="Cairo"/>
  </r>
  <r>
    <s v="ORD102827"/>
    <s v="Xiaomi Redmi Note 12"/>
    <x v="0"/>
    <x v="7"/>
    <x v="2"/>
    <x v="3"/>
    <n v="3076.22"/>
    <n v="5"/>
    <x v="2827"/>
    <x v="340"/>
    <n v="1093"/>
    <x v="224"/>
    <m/>
    <m/>
    <s v="Amazon"/>
    <s v="Amazon"/>
    <n v="3665.44"/>
    <n v="92327183.770000085"/>
    <n v="92327183.770000085"/>
    <s v="Dubai"/>
  </r>
  <r>
    <s v="ORD102828"/>
    <s v="HP Pavilion Laptop"/>
    <x v="3"/>
    <x v="3"/>
    <x v="1"/>
    <x v="1"/>
    <n v="17657.98"/>
    <n v="1"/>
    <x v="2828"/>
    <x v="186"/>
    <n v="2328"/>
    <x v="336"/>
    <m/>
    <m/>
    <s v="Jumia"/>
    <s v="Jum"/>
    <n v="13290.4"/>
    <n v="57542997.559999913"/>
    <n v="57542997.559999913"/>
    <s v="Alexandria"/>
  </r>
  <r>
    <s v="ORD102829"/>
    <s v="Dell Inspiron 3501"/>
    <x v="3"/>
    <x v="8"/>
    <x v="0"/>
    <x v="1"/>
    <n v="6607.77"/>
    <n v="2"/>
    <x v="2829"/>
    <x v="287"/>
    <n v="2631"/>
    <x v="192"/>
    <m/>
    <m/>
    <s v="sq"/>
    <s v="sq"/>
    <n v="13290.4"/>
    <n v="57542997.559999913"/>
    <n v="57542997.559999913"/>
    <s v="Alexandria"/>
  </r>
  <r>
    <s v="ORD102830"/>
    <s v="Dell Inspiron 3501"/>
    <x v="3"/>
    <x v="8"/>
    <x v="2"/>
    <x v="3"/>
    <n v="13891.23"/>
    <n v="3"/>
    <x v="2830"/>
    <x v="209"/>
    <n v="2030"/>
    <x v="131"/>
    <m/>
    <m/>
    <s v="Amazon"/>
    <s v="Amazon"/>
    <n v="3665.44"/>
    <n v="57542997.559999913"/>
    <n v="57542997.559999913"/>
    <s v="Dubai"/>
  </r>
  <r>
    <s v="ORD102831"/>
    <s v="Smartwatch FitPro"/>
    <x v="4"/>
    <x v="6"/>
    <x v="1"/>
    <x v="2"/>
    <n v="9956.8700000000008"/>
    <n v="3"/>
    <x v="2831"/>
    <x v="377"/>
    <n v="4320"/>
    <x v="321"/>
    <m/>
    <m/>
    <s v="Jumia"/>
    <s v="Jum"/>
    <n v="26648.76"/>
    <n v="31420413.200000018"/>
    <n v="31420413.200000018"/>
    <s v="Casablanca"/>
  </r>
  <r>
    <s v="ORD102832"/>
    <s v="T-shirt Cotton"/>
    <x v="1"/>
    <x v="5"/>
    <x v="1"/>
    <x v="5"/>
    <n v="521.13"/>
    <n v="3"/>
    <x v="2832"/>
    <x v="32"/>
    <n v="193"/>
    <x v="99"/>
    <m/>
    <m/>
    <s v="Jumia"/>
    <s v="Jum"/>
    <n v="27872.98"/>
    <n v="91504159.730000004"/>
    <n v="91504159.730000004"/>
    <s v="Giza"/>
  </r>
  <r>
    <s v="ORD102833"/>
    <s v="HP Pavilion Laptop"/>
    <x v="3"/>
    <x v="3"/>
    <x v="0"/>
    <x v="2"/>
    <n v="11419.51"/>
    <n v="4"/>
    <x v="2833"/>
    <x v="260"/>
    <n v="370"/>
    <x v="293"/>
    <m/>
    <m/>
    <s v="sq"/>
    <s v="sq"/>
    <n v="26648.76"/>
    <n v="57542997.559999913"/>
    <n v="57542997.559999913"/>
    <s v="Casablanca"/>
  </r>
  <r>
    <s v="ORD102834"/>
    <s v="HP Pavilion Laptop"/>
    <x v="3"/>
    <x v="3"/>
    <x v="1"/>
    <x v="5"/>
    <n v="164.66"/>
    <n v="1"/>
    <x v="2834"/>
    <x v="45"/>
    <n v="2767"/>
    <x v="306"/>
    <m/>
    <m/>
    <s v="Jumia"/>
    <s v="Jum"/>
    <n v="27872.98"/>
    <n v="57542997.559999913"/>
    <n v="57542997.559999913"/>
    <s v="Giza"/>
  </r>
  <r>
    <s v="ORD102835"/>
    <s v="Samsung Galaxy A14"/>
    <x v="0"/>
    <x v="0"/>
    <x v="2"/>
    <x v="5"/>
    <n v="1139.55"/>
    <n v="5"/>
    <x v="2835"/>
    <x v="31"/>
    <n v="3358"/>
    <x v="203"/>
    <m/>
    <m/>
    <s v="Amazon"/>
    <s v="Amazon"/>
    <n v="27872.98"/>
    <n v="92327183.770000085"/>
    <n v="92327183.770000085"/>
    <s v="Giza"/>
  </r>
  <r>
    <s v="ORD102836"/>
    <s v="Adidas Running Shoes"/>
    <x v="1"/>
    <x v="9"/>
    <x v="1"/>
    <x v="4"/>
    <n v="5041.17"/>
    <n v="1"/>
    <x v="2836"/>
    <x v="41"/>
    <n v="2495"/>
    <x v="279"/>
    <m/>
    <m/>
    <s v="Jumia"/>
    <s v="Jum"/>
    <n v="99349.3"/>
    <n v="91504159.730000004"/>
    <n v="91504159.730000004"/>
    <s v="Riyadh"/>
  </r>
  <r>
    <s v="ORD102837"/>
    <s v="Xiaomi Redmi Note 12"/>
    <x v="0"/>
    <x v="7"/>
    <x v="1"/>
    <x v="4"/>
    <n v="15185.68"/>
    <n v="5"/>
    <x v="2837"/>
    <x v="150"/>
    <n v="4005"/>
    <x v="125"/>
    <m/>
    <m/>
    <s v="Jumia"/>
    <s v="Jum"/>
    <n v="99349.3"/>
    <n v="92327183.770000085"/>
    <n v="92327183.770000085"/>
    <s v="Riyadh"/>
  </r>
  <r>
    <s v="ORD102838"/>
    <s v="Adidas Running Shoes"/>
    <x v="1"/>
    <x v="9"/>
    <x v="2"/>
    <x v="0"/>
    <n v="17712.439999999999"/>
    <n v="5"/>
    <x v="2838"/>
    <x v="17"/>
    <n v="432"/>
    <x v="59"/>
    <m/>
    <m/>
    <s v="Amazon"/>
    <s v="Amazon"/>
    <n v="16284.02"/>
    <n v="91504159.730000004"/>
    <n v="91504159.730000004"/>
    <s v="Cairo"/>
  </r>
  <r>
    <s v="ORD102839"/>
    <s v="Adidas Running Shoes"/>
    <x v="1"/>
    <x v="9"/>
    <x v="0"/>
    <x v="4"/>
    <n v="12823.61"/>
    <n v="3"/>
    <x v="2839"/>
    <x v="124"/>
    <n v="861"/>
    <x v="153"/>
    <m/>
    <m/>
    <s v="sq"/>
    <s v="sq"/>
    <n v="99349.3"/>
    <n v="91504159.730000004"/>
    <n v="91504159.730000004"/>
    <s v="Riyadh"/>
  </r>
  <r>
    <s v="ORD102840"/>
    <s v="Smartwatch FitPro"/>
    <x v="4"/>
    <x v="6"/>
    <x v="1"/>
    <x v="1"/>
    <n v="4581.41"/>
    <n v="4"/>
    <x v="2840"/>
    <x v="86"/>
    <n v="1848"/>
    <x v="304"/>
    <m/>
    <m/>
    <s v="Jumia"/>
    <s v="Jum"/>
    <n v="13290.4"/>
    <n v="31420413.200000018"/>
    <n v="31420413.200000018"/>
    <s v="Alexandria"/>
  </r>
  <r>
    <s v="ORD102841"/>
    <s v="Xiaomi Redmi Note 12"/>
    <x v="0"/>
    <x v="7"/>
    <x v="2"/>
    <x v="5"/>
    <n v="8723.0300000000007"/>
    <n v="2"/>
    <x v="2841"/>
    <x v="173"/>
    <n v="4147"/>
    <x v="284"/>
    <m/>
    <m/>
    <s v="Amazon"/>
    <s v="Amazon"/>
    <n v="27872.98"/>
    <n v="92327183.770000085"/>
    <n v="92327183.770000085"/>
    <s v="Giza"/>
  </r>
  <r>
    <s v="ORD102842"/>
    <s v="Dell Inspiron 3501"/>
    <x v="3"/>
    <x v="8"/>
    <x v="0"/>
    <x v="0"/>
    <n v="18401.62"/>
    <n v="4"/>
    <x v="2842"/>
    <x v="167"/>
    <n v="4241"/>
    <x v="218"/>
    <m/>
    <m/>
    <s v="sq"/>
    <s v="sq"/>
    <n v="16284.02"/>
    <n v="57542997.559999913"/>
    <n v="57542997.559999913"/>
    <s v="Cairo"/>
  </r>
  <r>
    <s v="ORD102843"/>
    <s v="Adidas Running Shoes"/>
    <x v="1"/>
    <x v="9"/>
    <x v="0"/>
    <x v="1"/>
    <n v="12258.7"/>
    <n v="2"/>
    <x v="2843"/>
    <x v="136"/>
    <n v="3945"/>
    <x v="85"/>
    <m/>
    <m/>
    <s v="sq"/>
    <s v="sq"/>
    <n v="13290.4"/>
    <n v="91504159.730000004"/>
    <n v="91504159.730000004"/>
    <s v="Alexandria"/>
  </r>
  <r>
    <s v="ORD102844"/>
    <s v="Smartwatch FitPro"/>
    <x v="4"/>
    <x v="6"/>
    <x v="2"/>
    <x v="5"/>
    <n v="19442.400000000001"/>
    <n v="1"/>
    <x v="2844"/>
    <x v="23"/>
    <n v="463"/>
    <x v="200"/>
    <m/>
    <m/>
    <s v="Amazon"/>
    <s v="Amazon"/>
    <n v="27872.98"/>
    <n v="31420413.200000018"/>
    <n v="31420413.200000018"/>
    <s v="Giza"/>
  </r>
  <r>
    <s v="ORD102845"/>
    <s v="Adidas Running Shoes"/>
    <x v="1"/>
    <x v="9"/>
    <x v="2"/>
    <x v="0"/>
    <n v="5567.11"/>
    <n v="4"/>
    <x v="2845"/>
    <x v="321"/>
    <n v="3010"/>
    <x v="128"/>
    <m/>
    <m/>
    <s v="Amazon"/>
    <s v="Amazon"/>
    <n v="16284.02"/>
    <n v="91504159.730000004"/>
    <n v="91504159.730000004"/>
    <s v="Cairo"/>
  </r>
  <r>
    <s v="ORD102846"/>
    <s v="Dell Inspiron 3501"/>
    <x v="3"/>
    <x v="8"/>
    <x v="1"/>
    <x v="5"/>
    <n v="2886.75"/>
    <n v="3"/>
    <x v="2846"/>
    <x v="399"/>
    <n v="46"/>
    <x v="323"/>
    <m/>
    <m/>
    <s v="Jumia"/>
    <s v="Jum"/>
    <n v="27872.98"/>
    <n v="57542997.559999913"/>
    <n v="57542997.559999913"/>
    <s v="Giza"/>
  </r>
  <r>
    <s v="ORD102847"/>
    <s v="Smartwatch FitPro"/>
    <x v="4"/>
    <x v="6"/>
    <x v="2"/>
    <x v="4"/>
    <n v="10608.71"/>
    <n v="2"/>
    <x v="2847"/>
    <x v="327"/>
    <n v="1291"/>
    <x v="333"/>
    <m/>
    <m/>
    <s v="Amazon"/>
    <s v="Amazon"/>
    <n v="99349.3"/>
    <n v="31420413.200000018"/>
    <n v="31420413.200000018"/>
    <s v="Riyadh"/>
  </r>
  <r>
    <s v="ORD102848"/>
    <s v="Smartwatch FitPro"/>
    <x v="4"/>
    <x v="6"/>
    <x v="2"/>
    <x v="0"/>
    <n v="9647.25"/>
    <n v="5"/>
    <x v="2848"/>
    <x v="26"/>
    <n v="998"/>
    <x v="74"/>
    <m/>
    <m/>
    <s v="Amazon"/>
    <s v="Amazon"/>
    <n v="16284.02"/>
    <n v="31420413.200000018"/>
    <n v="31420413.200000018"/>
    <s v="Cairo"/>
  </r>
  <r>
    <s v="ORD102849"/>
    <s v="Bluetooth Headset"/>
    <x v="2"/>
    <x v="2"/>
    <x v="1"/>
    <x v="2"/>
    <n v="16812.53"/>
    <n v="4"/>
    <x v="2849"/>
    <x v="262"/>
    <n v="4547"/>
    <x v="262"/>
    <m/>
    <m/>
    <s v="Jumia"/>
    <s v="Jum"/>
    <n v="26648.76"/>
    <n v="29200970.130000021"/>
    <n v="29200970.130000021"/>
    <s v="Casablanca"/>
  </r>
  <r>
    <s v="ORD102850"/>
    <s v="T-shirt Cotton"/>
    <x v="1"/>
    <x v="5"/>
    <x v="0"/>
    <x v="3"/>
    <n v="19759.3"/>
    <n v="3"/>
    <x v="2850"/>
    <x v="170"/>
    <n v="3946"/>
    <x v="151"/>
    <m/>
    <m/>
    <s v="sq"/>
    <s v="sq"/>
    <n v="3665.44"/>
    <n v="91504159.730000004"/>
    <n v="91504159.730000004"/>
    <s v="Dubai"/>
  </r>
  <r>
    <s v="ORD102851"/>
    <s v="Samsung Galaxy A14"/>
    <x v="0"/>
    <x v="0"/>
    <x v="2"/>
    <x v="3"/>
    <n v="12904.74"/>
    <n v="4"/>
    <x v="2851"/>
    <x v="387"/>
    <n v="2428"/>
    <x v="68"/>
    <m/>
    <m/>
    <s v="Amazon"/>
    <s v="Amazon"/>
    <n v="3665.44"/>
    <n v="92327183.770000085"/>
    <n v="92327183.770000085"/>
    <s v="Dubai"/>
  </r>
  <r>
    <s v="ORD102852"/>
    <s v="Samsung Galaxy A14"/>
    <x v="0"/>
    <x v="0"/>
    <x v="2"/>
    <x v="5"/>
    <n v="1700.18"/>
    <n v="1"/>
    <x v="2852"/>
    <x v="205"/>
    <n v="3456"/>
    <x v="161"/>
    <m/>
    <m/>
    <s v="Amazon"/>
    <s v="Amazon"/>
    <n v="27872.98"/>
    <n v="92327183.770000085"/>
    <n v="92327183.770000085"/>
    <s v="Giza"/>
  </r>
  <r>
    <s v="ORD102853"/>
    <s v="Dell Inspiron 3501"/>
    <x v="3"/>
    <x v="8"/>
    <x v="2"/>
    <x v="5"/>
    <n v="14205.32"/>
    <n v="1"/>
    <x v="2853"/>
    <x v="255"/>
    <n v="3736"/>
    <x v="343"/>
    <m/>
    <m/>
    <s v="Amazon"/>
    <s v="Amazon"/>
    <n v="27872.98"/>
    <n v="57542997.559999913"/>
    <n v="57542997.559999913"/>
    <s v="Giza"/>
  </r>
  <r>
    <s v="ORD102854"/>
    <s v="Bluetooth Headset"/>
    <x v="2"/>
    <x v="2"/>
    <x v="0"/>
    <x v="2"/>
    <n v="14711.19"/>
    <n v="3"/>
    <x v="2854"/>
    <x v="180"/>
    <n v="533"/>
    <x v="187"/>
    <m/>
    <m/>
    <s v="sq"/>
    <s v="sq"/>
    <n v="26648.76"/>
    <n v="29200970.130000021"/>
    <n v="29200970.130000021"/>
    <s v="Casablanca"/>
  </r>
  <r>
    <s v="ORD102855"/>
    <s v="iPhone 13"/>
    <x v="0"/>
    <x v="4"/>
    <x v="0"/>
    <x v="5"/>
    <n v="11612.55"/>
    <n v="2"/>
    <x v="2855"/>
    <x v="372"/>
    <n v="1081"/>
    <x v="248"/>
    <m/>
    <m/>
    <s v="sq"/>
    <s v="sq"/>
    <n v="27872.98"/>
    <n v="92327183.770000085"/>
    <n v="92327183.770000085"/>
    <s v="Giza"/>
  </r>
  <r>
    <s v="ORD102856"/>
    <s v="T-shirt Cotton"/>
    <x v="1"/>
    <x v="5"/>
    <x v="2"/>
    <x v="5"/>
    <n v="9429.67"/>
    <n v="1"/>
    <x v="2856"/>
    <x v="20"/>
    <n v="1339"/>
    <x v="201"/>
    <m/>
    <m/>
    <s v="Amazon"/>
    <s v="Amazon"/>
    <n v="27872.98"/>
    <n v="91504159.730000004"/>
    <n v="91504159.730000004"/>
    <s v="Giza"/>
  </r>
  <r>
    <s v="ORD102857"/>
    <s v="Dell Inspiron 3501"/>
    <x v="3"/>
    <x v="8"/>
    <x v="0"/>
    <x v="0"/>
    <n v="13661.45"/>
    <n v="4"/>
    <x v="2857"/>
    <x v="272"/>
    <n v="360"/>
    <x v="74"/>
    <m/>
    <m/>
    <s v="sq"/>
    <s v="sq"/>
    <n v="16284.02"/>
    <n v="57542997.559999913"/>
    <n v="57542997.559999913"/>
    <s v="Cairo"/>
  </r>
  <r>
    <s v="ORD102858"/>
    <s v="Nike Air Max"/>
    <x v="1"/>
    <x v="1"/>
    <x v="0"/>
    <x v="1"/>
    <n v="1380.07"/>
    <n v="4"/>
    <x v="2858"/>
    <x v="355"/>
    <n v="3015"/>
    <x v="75"/>
    <m/>
    <m/>
    <s v="sq"/>
    <s v="sq"/>
    <n v="13290.4"/>
    <n v="91504159.730000004"/>
    <n v="91504159.730000004"/>
    <s v="Alexandria"/>
  </r>
  <r>
    <s v="ORD102859"/>
    <s v="Xiaomi Redmi Note 12"/>
    <x v="0"/>
    <x v="7"/>
    <x v="2"/>
    <x v="5"/>
    <n v="7173.93"/>
    <n v="2"/>
    <x v="2859"/>
    <x v="298"/>
    <n v="3706"/>
    <x v="129"/>
    <m/>
    <m/>
    <s v="Amazon"/>
    <s v="Amazon"/>
    <n v="27872.98"/>
    <n v="92327183.770000085"/>
    <n v="92327183.770000085"/>
    <s v="Giza"/>
  </r>
  <r>
    <s v="ORD102860"/>
    <s v="Smartwatch FitPro"/>
    <x v="4"/>
    <x v="6"/>
    <x v="1"/>
    <x v="2"/>
    <n v="18601.21"/>
    <n v="5"/>
    <x v="2860"/>
    <x v="255"/>
    <n v="1087"/>
    <x v="122"/>
    <m/>
    <m/>
    <s v="Jumia"/>
    <s v="Jum"/>
    <n v="26648.76"/>
    <n v="31420413.200000018"/>
    <n v="31420413.200000018"/>
    <s v="Casablanca"/>
  </r>
  <r>
    <s v="ORD102861"/>
    <s v="Dell Inspiron 3501"/>
    <x v="3"/>
    <x v="8"/>
    <x v="2"/>
    <x v="3"/>
    <n v="9517.6"/>
    <n v="3"/>
    <x v="2861"/>
    <x v="371"/>
    <n v="3403"/>
    <x v="132"/>
    <m/>
    <m/>
    <s v="Amazon"/>
    <s v="Amazon"/>
    <n v="3665.44"/>
    <n v="57542997.559999913"/>
    <n v="57542997.559999913"/>
    <s v="Dubai"/>
  </r>
  <r>
    <s v="ORD102862"/>
    <s v="Xiaomi Redmi Note 12"/>
    <x v="0"/>
    <x v="7"/>
    <x v="2"/>
    <x v="2"/>
    <n v="19674.05"/>
    <n v="4"/>
    <x v="2862"/>
    <x v="328"/>
    <n v="4008"/>
    <x v="322"/>
    <m/>
    <m/>
    <s v="Amazon"/>
    <s v="Amazon"/>
    <n v="26648.76"/>
    <n v="92327183.770000085"/>
    <n v="92327183.770000085"/>
    <s v="Casablanca"/>
  </r>
  <r>
    <s v="ORD102863"/>
    <s v="Adidas Running Shoes"/>
    <x v="1"/>
    <x v="9"/>
    <x v="1"/>
    <x v="2"/>
    <n v="17717.38"/>
    <n v="5"/>
    <x v="2863"/>
    <x v="36"/>
    <n v="640"/>
    <x v="108"/>
    <m/>
    <m/>
    <s v="Jumia"/>
    <s v="Jum"/>
    <n v="26648.76"/>
    <n v="91504159.730000004"/>
    <n v="91504159.730000004"/>
    <s v="Casablanca"/>
  </r>
  <r>
    <s v="ORD102864"/>
    <s v="iPhone 13"/>
    <x v="0"/>
    <x v="4"/>
    <x v="1"/>
    <x v="1"/>
    <n v="126.21"/>
    <n v="4"/>
    <x v="2864"/>
    <x v="161"/>
    <n v="1389"/>
    <x v="122"/>
    <m/>
    <m/>
    <s v="Jumia"/>
    <s v="Jum"/>
    <n v="13290.4"/>
    <n v="92327183.770000085"/>
    <n v="92327183.770000085"/>
    <s v="Alexandria"/>
  </r>
  <r>
    <s v="ORD102865"/>
    <s v="Bluetooth Headset"/>
    <x v="2"/>
    <x v="2"/>
    <x v="1"/>
    <x v="5"/>
    <n v="7785.33"/>
    <n v="2"/>
    <x v="2865"/>
    <x v="34"/>
    <n v="3382"/>
    <x v="254"/>
    <m/>
    <m/>
    <s v="Jumia"/>
    <s v="Jum"/>
    <n v="27872.98"/>
    <n v="29200970.130000021"/>
    <n v="29200970.130000021"/>
    <s v="Giza"/>
  </r>
  <r>
    <s v="ORD102866"/>
    <s v="Adidas Running Shoes"/>
    <x v="1"/>
    <x v="9"/>
    <x v="2"/>
    <x v="5"/>
    <n v="15341.33"/>
    <n v="3"/>
    <x v="2866"/>
    <x v="186"/>
    <n v="236"/>
    <x v="111"/>
    <m/>
    <m/>
    <s v="Amazon"/>
    <s v="Amazon"/>
    <n v="27872.98"/>
    <n v="91504159.730000004"/>
    <n v="91504159.730000004"/>
    <s v="Giza"/>
  </r>
  <r>
    <s v="ORD102867"/>
    <s v="Xiaomi Redmi Note 12"/>
    <x v="0"/>
    <x v="7"/>
    <x v="2"/>
    <x v="2"/>
    <n v="1823.4"/>
    <n v="1"/>
    <x v="2867"/>
    <x v="367"/>
    <n v="613"/>
    <x v="315"/>
    <m/>
    <m/>
    <s v="Amazon"/>
    <s v="Amazon"/>
    <n v="26648.76"/>
    <n v="92327183.770000085"/>
    <n v="92327183.770000085"/>
    <s v="Casablanca"/>
  </r>
  <r>
    <s v="ORD102868"/>
    <s v="iPhone 13"/>
    <x v="0"/>
    <x v="4"/>
    <x v="0"/>
    <x v="2"/>
    <n v="5894.18"/>
    <n v="4"/>
    <x v="2868"/>
    <x v="233"/>
    <n v="613"/>
    <x v="348"/>
    <m/>
    <m/>
    <s v="sq"/>
    <s v="sq"/>
    <n v="26648.76"/>
    <n v="92327183.770000085"/>
    <n v="92327183.770000085"/>
    <s v="Casablanca"/>
  </r>
  <r>
    <s v="ORD102869"/>
    <s v="Smartwatch FitPro"/>
    <x v="4"/>
    <x v="6"/>
    <x v="1"/>
    <x v="1"/>
    <n v="5596.44"/>
    <n v="2"/>
    <x v="2869"/>
    <x v="190"/>
    <n v="2714"/>
    <x v="111"/>
    <m/>
    <m/>
    <s v="Jumia"/>
    <s v="Jum"/>
    <n v="13290.4"/>
    <n v="31420413.200000018"/>
    <n v="31420413.200000018"/>
    <s v="Alexandria"/>
  </r>
  <r>
    <s v="ORD102870"/>
    <s v="Adidas Running Shoes"/>
    <x v="1"/>
    <x v="9"/>
    <x v="2"/>
    <x v="3"/>
    <n v="6938.86"/>
    <n v="3"/>
    <x v="2870"/>
    <x v="235"/>
    <n v="239"/>
    <x v="247"/>
    <m/>
    <m/>
    <s v="Amazon"/>
    <s v="Amazon"/>
    <n v="3665.44"/>
    <n v="91504159.730000004"/>
    <n v="91504159.730000004"/>
    <s v="Dubai"/>
  </r>
  <r>
    <s v="ORD102871"/>
    <s v="Dell Inspiron 3501"/>
    <x v="3"/>
    <x v="8"/>
    <x v="2"/>
    <x v="5"/>
    <n v="6550.13"/>
    <n v="5"/>
    <x v="2871"/>
    <x v="170"/>
    <n v="4294"/>
    <x v="134"/>
    <m/>
    <m/>
    <s v="Amazon"/>
    <s v="Amazon"/>
    <n v="27872.98"/>
    <n v="57542997.559999913"/>
    <n v="57542997.559999913"/>
    <s v="Giza"/>
  </r>
  <r>
    <s v="ORD102872"/>
    <s v="Xiaomi Redmi Note 12"/>
    <x v="0"/>
    <x v="7"/>
    <x v="1"/>
    <x v="0"/>
    <n v="16052.58"/>
    <n v="2"/>
    <x v="2872"/>
    <x v="221"/>
    <n v="4911"/>
    <x v="103"/>
    <m/>
    <m/>
    <s v="Jumia"/>
    <s v="Jum"/>
    <n v="16284.02"/>
    <n v="92327183.770000085"/>
    <n v="92327183.770000085"/>
    <s v="Cairo"/>
  </r>
  <r>
    <s v="ORD102873"/>
    <s v="T-shirt Cotton"/>
    <x v="1"/>
    <x v="5"/>
    <x v="2"/>
    <x v="3"/>
    <n v="14469.52"/>
    <n v="2"/>
    <x v="2873"/>
    <x v="322"/>
    <n v="2494"/>
    <x v="45"/>
    <m/>
    <m/>
    <s v="Amazon"/>
    <s v="Amazon"/>
    <n v="3665.44"/>
    <n v="91504159.730000004"/>
    <n v="91504159.730000004"/>
    <s v="Dubai"/>
  </r>
  <r>
    <s v="ORD102874"/>
    <s v="Adidas Running Shoes"/>
    <x v="1"/>
    <x v="9"/>
    <x v="1"/>
    <x v="3"/>
    <n v="13111.54"/>
    <n v="2"/>
    <x v="2874"/>
    <x v="370"/>
    <n v="522"/>
    <x v="37"/>
    <m/>
    <m/>
    <s v="Jumia"/>
    <s v="Jum"/>
    <n v="3665.44"/>
    <n v="91504159.730000004"/>
    <n v="91504159.730000004"/>
    <s v="Dubai"/>
  </r>
  <r>
    <s v="ORD102875"/>
    <s v="T-shirt Cotton"/>
    <x v="1"/>
    <x v="5"/>
    <x v="1"/>
    <x v="4"/>
    <n v="9243.57"/>
    <n v="3"/>
    <x v="2875"/>
    <x v="236"/>
    <n v="325"/>
    <x v="2"/>
    <m/>
    <m/>
    <s v="Jumia"/>
    <s v="Jum"/>
    <n v="99349.3"/>
    <n v="91504159.730000004"/>
    <n v="91504159.730000004"/>
    <s v="Riyadh"/>
  </r>
  <r>
    <s v="ORD102876"/>
    <s v="T-shirt Cotton"/>
    <x v="1"/>
    <x v="5"/>
    <x v="0"/>
    <x v="1"/>
    <n v="8634.59"/>
    <n v="3"/>
    <x v="2876"/>
    <x v="330"/>
    <n v="3830"/>
    <x v="314"/>
    <m/>
    <m/>
    <s v="sq"/>
    <s v="sq"/>
    <n v="13290.4"/>
    <n v="91504159.730000004"/>
    <n v="91504159.730000004"/>
    <s v="Alexandria"/>
  </r>
  <r>
    <s v="ORD102877"/>
    <s v="T-shirt Cotton"/>
    <x v="1"/>
    <x v="5"/>
    <x v="2"/>
    <x v="4"/>
    <n v="13683.61"/>
    <n v="2"/>
    <x v="2877"/>
    <x v="97"/>
    <n v="1335"/>
    <x v="44"/>
    <m/>
    <m/>
    <s v="Amazon"/>
    <s v="Amazon"/>
    <n v="99349.3"/>
    <n v="91504159.730000004"/>
    <n v="91504159.730000004"/>
    <s v="Riyadh"/>
  </r>
  <r>
    <s v="ORD102878"/>
    <s v="Bluetooth Headset"/>
    <x v="2"/>
    <x v="2"/>
    <x v="0"/>
    <x v="3"/>
    <n v="740.33"/>
    <n v="4"/>
    <x v="2878"/>
    <x v="2"/>
    <n v="1317"/>
    <x v="230"/>
    <m/>
    <m/>
    <s v="sq"/>
    <s v="sq"/>
    <n v="3665.44"/>
    <n v="29200970.130000021"/>
    <n v="29200970.130000021"/>
    <s v="Dubai"/>
  </r>
  <r>
    <s v="ORD102879"/>
    <s v="Nike Air Max"/>
    <x v="1"/>
    <x v="1"/>
    <x v="1"/>
    <x v="0"/>
    <n v="10085.370000000001"/>
    <n v="4"/>
    <x v="2879"/>
    <x v="281"/>
    <n v="650"/>
    <x v="141"/>
    <m/>
    <m/>
    <s v="Jumia"/>
    <s v="Jum"/>
    <n v="16284.02"/>
    <n v="91504159.730000004"/>
    <n v="91504159.730000004"/>
    <s v="Cairo"/>
  </r>
  <r>
    <s v="ORD102880"/>
    <s v="Dell Inspiron 3501"/>
    <x v="3"/>
    <x v="8"/>
    <x v="1"/>
    <x v="2"/>
    <n v="19555.93"/>
    <n v="3"/>
    <x v="2880"/>
    <x v="29"/>
    <n v="3354"/>
    <x v="24"/>
    <m/>
    <m/>
    <s v="Jumia"/>
    <s v="Jum"/>
    <n v="26648.76"/>
    <n v="57542997.559999913"/>
    <n v="57542997.559999913"/>
    <s v="Casablanca"/>
  </r>
  <r>
    <s v="ORD102881"/>
    <s v="T-shirt Cotton"/>
    <x v="1"/>
    <x v="5"/>
    <x v="0"/>
    <x v="3"/>
    <n v="2262.5300000000002"/>
    <n v="2"/>
    <x v="2881"/>
    <x v="245"/>
    <n v="4540"/>
    <x v="71"/>
    <m/>
    <m/>
    <s v="sq"/>
    <s v="sq"/>
    <n v="3665.44"/>
    <n v="91504159.730000004"/>
    <n v="91504159.730000004"/>
    <s v="Dubai"/>
  </r>
  <r>
    <s v="ORD102882"/>
    <s v="HP Pavilion Laptop"/>
    <x v="3"/>
    <x v="3"/>
    <x v="1"/>
    <x v="0"/>
    <n v="6857.78"/>
    <n v="5"/>
    <x v="2882"/>
    <x v="166"/>
    <n v="3426"/>
    <x v="36"/>
    <m/>
    <m/>
    <s v="Jumia"/>
    <s v="Jum"/>
    <n v="16284.02"/>
    <n v="57542997.559999913"/>
    <n v="57542997.559999913"/>
    <s v="Cairo"/>
  </r>
  <r>
    <s v="ORD102883"/>
    <s v="Adidas Running Shoes"/>
    <x v="1"/>
    <x v="9"/>
    <x v="0"/>
    <x v="3"/>
    <n v="214.45"/>
    <n v="3"/>
    <x v="2883"/>
    <x v="241"/>
    <n v="1047"/>
    <x v="292"/>
    <m/>
    <m/>
    <s v="sq"/>
    <s v="sq"/>
    <n v="3665.44"/>
    <n v="91504159.730000004"/>
    <n v="91504159.730000004"/>
    <s v="Dubai"/>
  </r>
  <r>
    <s v="ORD102884"/>
    <s v="Xiaomi Redmi Note 12"/>
    <x v="0"/>
    <x v="7"/>
    <x v="1"/>
    <x v="4"/>
    <n v="3508.46"/>
    <n v="3"/>
    <x v="2884"/>
    <x v="146"/>
    <n v="701"/>
    <x v="289"/>
    <m/>
    <m/>
    <s v="Jumia"/>
    <s v="Jum"/>
    <n v="99349.3"/>
    <n v="92327183.770000085"/>
    <n v="92327183.770000085"/>
    <s v="Riyadh"/>
  </r>
  <r>
    <s v="ORD102885"/>
    <s v="T-shirt Cotton"/>
    <x v="1"/>
    <x v="5"/>
    <x v="1"/>
    <x v="3"/>
    <n v="15236.9"/>
    <n v="1"/>
    <x v="2885"/>
    <x v="164"/>
    <n v="2882"/>
    <x v="160"/>
    <m/>
    <m/>
    <s v="Jumia"/>
    <s v="Jum"/>
    <n v="3665.44"/>
    <n v="91504159.730000004"/>
    <n v="91504159.730000004"/>
    <s v="Dubai"/>
  </r>
  <r>
    <s v="ORD102886"/>
    <s v="HP Pavilion Laptop"/>
    <x v="3"/>
    <x v="3"/>
    <x v="2"/>
    <x v="3"/>
    <n v="5261.41"/>
    <n v="5"/>
    <x v="2886"/>
    <x v="365"/>
    <n v="4216"/>
    <x v="150"/>
    <m/>
    <m/>
    <s v="Amazon"/>
    <s v="Amazon"/>
    <n v="3665.44"/>
    <n v="57542997.559999913"/>
    <n v="57542997.559999913"/>
    <s v="Dubai"/>
  </r>
  <r>
    <s v="ORD102887"/>
    <s v="Dell Inspiron 3501"/>
    <x v="3"/>
    <x v="8"/>
    <x v="1"/>
    <x v="0"/>
    <n v="9330.14"/>
    <n v="1"/>
    <x v="2887"/>
    <x v="305"/>
    <n v="1995"/>
    <x v="187"/>
    <m/>
    <m/>
    <s v="Jumia"/>
    <s v="Jum"/>
    <n v="16284.02"/>
    <n v="57542997.559999913"/>
    <n v="57542997.559999913"/>
    <s v="Cairo"/>
  </r>
  <r>
    <s v="ORD102888"/>
    <s v="Bluetooth Headset"/>
    <x v="2"/>
    <x v="2"/>
    <x v="0"/>
    <x v="5"/>
    <n v="8779.3700000000008"/>
    <n v="2"/>
    <x v="2888"/>
    <x v="357"/>
    <n v="4901"/>
    <x v="44"/>
    <m/>
    <m/>
    <s v="sq"/>
    <s v="sq"/>
    <n v="27872.98"/>
    <n v="29200970.130000021"/>
    <n v="29200970.130000021"/>
    <s v="Giza"/>
  </r>
  <r>
    <s v="ORD102889"/>
    <s v="T-shirt Cotton"/>
    <x v="1"/>
    <x v="5"/>
    <x v="0"/>
    <x v="5"/>
    <n v="4863.25"/>
    <n v="5"/>
    <x v="2889"/>
    <x v="327"/>
    <n v="205"/>
    <x v="24"/>
    <m/>
    <m/>
    <s v="sq"/>
    <s v="sq"/>
    <n v="27872.98"/>
    <n v="91504159.730000004"/>
    <n v="91504159.730000004"/>
    <s v="Giza"/>
  </r>
  <r>
    <s v="ORD102890"/>
    <s v="Bluetooth Headset"/>
    <x v="2"/>
    <x v="2"/>
    <x v="1"/>
    <x v="5"/>
    <n v="9816.08"/>
    <n v="4"/>
    <x v="2890"/>
    <x v="108"/>
    <n v="4216"/>
    <x v="298"/>
    <m/>
    <m/>
    <s v="Jumia"/>
    <s v="Jum"/>
    <n v="27872.98"/>
    <n v="29200970.130000021"/>
    <n v="29200970.130000021"/>
    <s v="Giza"/>
  </r>
  <r>
    <s v="ORD102891"/>
    <s v="Nike Air Max"/>
    <x v="1"/>
    <x v="1"/>
    <x v="0"/>
    <x v="4"/>
    <n v="14176.38"/>
    <n v="5"/>
    <x v="2891"/>
    <x v="117"/>
    <n v="1759"/>
    <x v="314"/>
    <m/>
    <m/>
    <s v="sq"/>
    <s v="sq"/>
    <n v="99349.3"/>
    <n v="91504159.730000004"/>
    <n v="91504159.730000004"/>
    <s v="Riyadh"/>
  </r>
  <r>
    <s v="ORD102892"/>
    <s v="Bluetooth Headset"/>
    <x v="2"/>
    <x v="2"/>
    <x v="2"/>
    <x v="0"/>
    <n v="13765.54"/>
    <n v="5"/>
    <x v="2892"/>
    <x v="251"/>
    <n v="809"/>
    <x v="96"/>
    <m/>
    <m/>
    <s v="Amazon"/>
    <s v="Amazon"/>
    <n v="16284.02"/>
    <n v="29200970.130000021"/>
    <n v="29200970.130000021"/>
    <s v="Cairo"/>
  </r>
  <r>
    <s v="ORD102893"/>
    <s v="Dell Inspiron 3501"/>
    <x v="3"/>
    <x v="8"/>
    <x v="2"/>
    <x v="5"/>
    <n v="19614.23"/>
    <n v="3"/>
    <x v="2893"/>
    <x v="15"/>
    <n v="4893"/>
    <x v="240"/>
    <m/>
    <m/>
    <s v="Amazon"/>
    <s v="Amazon"/>
    <n v="27872.98"/>
    <n v="57542997.559999913"/>
    <n v="57542997.559999913"/>
    <s v="Giza"/>
  </r>
  <r>
    <s v="ORD102894"/>
    <s v="Nike Air Max"/>
    <x v="1"/>
    <x v="1"/>
    <x v="0"/>
    <x v="0"/>
    <n v="18593.580000000002"/>
    <n v="1"/>
    <x v="2894"/>
    <x v="301"/>
    <n v="2376"/>
    <x v="262"/>
    <m/>
    <m/>
    <s v="sq"/>
    <s v="sq"/>
    <n v="16284.02"/>
    <n v="91504159.730000004"/>
    <n v="91504159.730000004"/>
    <s v="Cairo"/>
  </r>
  <r>
    <s v="ORD102895"/>
    <s v="iPhone 13"/>
    <x v="0"/>
    <x v="4"/>
    <x v="0"/>
    <x v="0"/>
    <n v="18120.16"/>
    <n v="3"/>
    <x v="2895"/>
    <x v="133"/>
    <n v="4415"/>
    <x v="287"/>
    <m/>
    <m/>
    <s v="sq"/>
    <s v="sq"/>
    <n v="16284.02"/>
    <n v="92327183.770000085"/>
    <n v="92327183.770000085"/>
    <s v="Cairo"/>
  </r>
  <r>
    <s v="ORD102896"/>
    <s v="Xiaomi Redmi Note 12"/>
    <x v="0"/>
    <x v="7"/>
    <x v="2"/>
    <x v="1"/>
    <n v="18085.21"/>
    <n v="5"/>
    <x v="2896"/>
    <x v="308"/>
    <n v="3823"/>
    <x v="278"/>
    <m/>
    <m/>
    <s v="Amazon"/>
    <s v="Amazon"/>
    <n v="13290.4"/>
    <n v="92327183.770000085"/>
    <n v="92327183.770000085"/>
    <s v="Alexandria"/>
  </r>
  <r>
    <s v="ORD102897"/>
    <s v="Nike Air Max"/>
    <x v="1"/>
    <x v="1"/>
    <x v="0"/>
    <x v="2"/>
    <n v="16791.11"/>
    <n v="1"/>
    <x v="2897"/>
    <x v="205"/>
    <n v="1952"/>
    <x v="356"/>
    <m/>
    <m/>
    <s v="sq"/>
    <s v="sq"/>
    <n v="26648.76"/>
    <n v="91504159.730000004"/>
    <n v="91504159.730000004"/>
    <s v="Casablanca"/>
  </r>
  <r>
    <s v="ORD102898"/>
    <s v="Smartwatch FitPro"/>
    <x v="4"/>
    <x v="6"/>
    <x v="2"/>
    <x v="1"/>
    <n v="3648.35"/>
    <n v="1"/>
    <x v="2898"/>
    <x v="213"/>
    <n v="3801"/>
    <x v="298"/>
    <m/>
    <m/>
    <s v="Amazon"/>
    <s v="Amazon"/>
    <n v="13290.4"/>
    <n v="31420413.200000018"/>
    <n v="31420413.200000018"/>
    <s v="Alexandria"/>
  </r>
  <r>
    <s v="ORD102899"/>
    <s v="Nike Air Max"/>
    <x v="1"/>
    <x v="1"/>
    <x v="1"/>
    <x v="4"/>
    <n v="19607.259999999998"/>
    <n v="5"/>
    <x v="2899"/>
    <x v="2"/>
    <n v="2474"/>
    <x v="307"/>
    <m/>
    <m/>
    <s v="Jumia"/>
    <s v="Jum"/>
    <n v="99349.3"/>
    <n v="91504159.730000004"/>
    <n v="91504159.730000004"/>
    <s v="Riyadh"/>
  </r>
  <r>
    <s v="ORD102900"/>
    <s v="Bluetooth Headset"/>
    <x v="2"/>
    <x v="2"/>
    <x v="0"/>
    <x v="3"/>
    <n v="10859.14"/>
    <n v="1"/>
    <x v="2900"/>
    <x v="26"/>
    <n v="101"/>
    <x v="154"/>
    <m/>
    <m/>
    <s v="sq"/>
    <s v="sq"/>
    <n v="3665.44"/>
    <n v="29200970.130000021"/>
    <n v="29200970.130000021"/>
    <s v="Dubai"/>
  </r>
  <r>
    <s v="ORD102901"/>
    <s v="Dell Inspiron 3501"/>
    <x v="3"/>
    <x v="8"/>
    <x v="0"/>
    <x v="4"/>
    <n v="13831.72"/>
    <n v="3"/>
    <x v="2901"/>
    <x v="8"/>
    <n v="502"/>
    <x v="300"/>
    <m/>
    <m/>
    <s v="sq"/>
    <s v="sq"/>
    <n v="99349.3"/>
    <n v="57542997.559999913"/>
    <n v="57542997.559999913"/>
    <s v="Riyadh"/>
  </r>
  <r>
    <s v="ORD102902"/>
    <s v="HP Pavilion Laptop"/>
    <x v="3"/>
    <x v="3"/>
    <x v="1"/>
    <x v="0"/>
    <n v="17024.759999999998"/>
    <n v="3"/>
    <x v="2902"/>
    <x v="14"/>
    <n v="802"/>
    <x v="144"/>
    <m/>
    <m/>
    <s v="Jumia"/>
    <s v="Jum"/>
    <n v="16284.02"/>
    <n v="57542997.559999913"/>
    <n v="57542997.559999913"/>
    <s v="Cairo"/>
  </r>
  <r>
    <s v="ORD102903"/>
    <s v="Xiaomi Redmi Note 12"/>
    <x v="0"/>
    <x v="7"/>
    <x v="2"/>
    <x v="3"/>
    <n v="18743.2"/>
    <n v="5"/>
    <x v="2903"/>
    <x v="75"/>
    <n v="4439"/>
    <x v="226"/>
    <m/>
    <m/>
    <s v="Amazon"/>
    <s v="Amazon"/>
    <n v="3665.44"/>
    <n v="92327183.770000085"/>
    <n v="92327183.770000085"/>
    <s v="Dubai"/>
  </r>
  <r>
    <s v="ORD102904"/>
    <s v="Xiaomi Redmi Note 12"/>
    <x v="0"/>
    <x v="7"/>
    <x v="2"/>
    <x v="4"/>
    <n v="1688.98"/>
    <n v="3"/>
    <x v="2904"/>
    <x v="132"/>
    <n v="3583"/>
    <x v="275"/>
    <m/>
    <m/>
    <s v="Amazon"/>
    <s v="Amazon"/>
    <n v="99349.3"/>
    <n v="92327183.770000085"/>
    <n v="92327183.770000085"/>
    <s v="Riyadh"/>
  </r>
  <r>
    <s v="ORD102905"/>
    <s v="Bluetooth Headset"/>
    <x v="2"/>
    <x v="2"/>
    <x v="1"/>
    <x v="4"/>
    <n v="5029.6499999999996"/>
    <n v="2"/>
    <x v="2905"/>
    <x v="351"/>
    <n v="4984"/>
    <x v="52"/>
    <m/>
    <m/>
    <s v="Jumia"/>
    <s v="Jum"/>
    <n v="99349.3"/>
    <n v="29200970.130000021"/>
    <n v="29200970.130000021"/>
    <s v="Riyadh"/>
  </r>
  <r>
    <s v="ORD102906"/>
    <s v="iPhone 13"/>
    <x v="0"/>
    <x v="4"/>
    <x v="0"/>
    <x v="5"/>
    <n v="8003.28"/>
    <n v="4"/>
    <x v="2906"/>
    <x v="126"/>
    <n v="3601"/>
    <x v="281"/>
    <m/>
    <m/>
    <s v="sq"/>
    <s v="sq"/>
    <n v="27872.98"/>
    <n v="92327183.770000085"/>
    <n v="92327183.770000085"/>
    <s v="Giza"/>
  </r>
  <r>
    <s v="ORD102907"/>
    <s v="Smartwatch FitPro"/>
    <x v="4"/>
    <x v="6"/>
    <x v="1"/>
    <x v="4"/>
    <n v="208.97"/>
    <n v="4"/>
    <x v="2907"/>
    <x v="398"/>
    <n v="3317"/>
    <x v="293"/>
    <m/>
    <m/>
    <s v="Jumia"/>
    <s v="Jum"/>
    <n v="99349.3"/>
    <n v="31420413.200000018"/>
    <n v="31420413.200000018"/>
    <s v="Riyadh"/>
  </r>
  <r>
    <s v="ORD102908"/>
    <s v="iPhone 13"/>
    <x v="0"/>
    <x v="4"/>
    <x v="1"/>
    <x v="0"/>
    <n v="5127.7299999999996"/>
    <n v="5"/>
    <x v="2908"/>
    <x v="154"/>
    <n v="2894"/>
    <x v="18"/>
    <m/>
    <m/>
    <s v="Jumia"/>
    <s v="Jum"/>
    <n v="16284.02"/>
    <n v="92327183.770000085"/>
    <n v="92327183.770000085"/>
    <s v="Cairo"/>
  </r>
  <r>
    <s v="ORD102909"/>
    <s v="Samsung Galaxy A14"/>
    <x v="0"/>
    <x v="0"/>
    <x v="2"/>
    <x v="0"/>
    <n v="5315.79"/>
    <n v="5"/>
    <x v="2909"/>
    <x v="124"/>
    <n v="1278"/>
    <x v="236"/>
    <m/>
    <m/>
    <s v="Amazon"/>
    <s v="Amazon"/>
    <n v="16284.02"/>
    <n v="92327183.770000085"/>
    <n v="92327183.770000085"/>
    <s v="Cairo"/>
  </r>
  <r>
    <s v="ORD102910"/>
    <s v="Bluetooth Headset"/>
    <x v="2"/>
    <x v="2"/>
    <x v="2"/>
    <x v="0"/>
    <n v="8078.91"/>
    <n v="1"/>
    <x v="2910"/>
    <x v="153"/>
    <n v="760"/>
    <x v="4"/>
    <m/>
    <m/>
    <s v="Amazon"/>
    <s v="Amazon"/>
    <n v="16284.02"/>
    <n v="29200970.130000021"/>
    <n v="29200970.130000021"/>
    <s v="Cairo"/>
  </r>
  <r>
    <s v="ORD102911"/>
    <s v="Bluetooth Headset"/>
    <x v="2"/>
    <x v="2"/>
    <x v="0"/>
    <x v="0"/>
    <n v="19777.37"/>
    <n v="1"/>
    <x v="2911"/>
    <x v="149"/>
    <n v="3052"/>
    <x v="80"/>
    <m/>
    <m/>
    <s v="sq"/>
    <s v="sq"/>
    <n v="16284.02"/>
    <n v="29200970.130000021"/>
    <n v="29200970.130000021"/>
    <s v="Cairo"/>
  </r>
  <r>
    <s v="ORD102912"/>
    <s v="Adidas Running Shoes"/>
    <x v="1"/>
    <x v="9"/>
    <x v="1"/>
    <x v="2"/>
    <n v="15768.2"/>
    <n v="3"/>
    <x v="2912"/>
    <x v="275"/>
    <n v="2719"/>
    <x v="339"/>
    <m/>
    <m/>
    <s v="Jumia"/>
    <s v="Jum"/>
    <n v="26648.76"/>
    <n v="91504159.730000004"/>
    <n v="91504159.730000004"/>
    <s v="Casablanca"/>
  </r>
  <r>
    <s v="ORD102913"/>
    <s v="Samsung Galaxy A14"/>
    <x v="0"/>
    <x v="0"/>
    <x v="0"/>
    <x v="1"/>
    <n v="12682.95"/>
    <n v="5"/>
    <x v="2913"/>
    <x v="75"/>
    <n v="2641"/>
    <x v="206"/>
    <m/>
    <m/>
    <s v="sq"/>
    <s v="sq"/>
    <n v="13290.4"/>
    <n v="92327183.770000085"/>
    <n v="92327183.770000085"/>
    <s v="Alexandria"/>
  </r>
  <r>
    <s v="ORD102914"/>
    <s v="Samsung Galaxy A14"/>
    <x v="0"/>
    <x v="0"/>
    <x v="1"/>
    <x v="4"/>
    <n v="2861.38"/>
    <n v="3"/>
    <x v="2914"/>
    <x v="397"/>
    <n v="3495"/>
    <x v="109"/>
    <m/>
    <m/>
    <s v="Jumia"/>
    <s v="Jum"/>
    <n v="99349.3"/>
    <n v="92327183.770000085"/>
    <n v="92327183.770000085"/>
    <s v="Riyadh"/>
  </r>
  <r>
    <s v="ORD102915"/>
    <s v="HP Pavilion Laptop"/>
    <x v="3"/>
    <x v="3"/>
    <x v="2"/>
    <x v="2"/>
    <n v="11046.85"/>
    <n v="5"/>
    <x v="2915"/>
    <x v="370"/>
    <n v="1695"/>
    <x v="98"/>
    <m/>
    <m/>
    <s v="Amazon"/>
    <s v="Amazon"/>
    <n v="26648.76"/>
    <n v="57542997.559999913"/>
    <n v="57542997.559999913"/>
    <s v="Casablanca"/>
  </r>
  <r>
    <s v="ORD102916"/>
    <s v="Smartwatch FitPro"/>
    <x v="4"/>
    <x v="6"/>
    <x v="0"/>
    <x v="0"/>
    <n v="1242.3599999999999"/>
    <n v="2"/>
    <x v="2916"/>
    <x v="12"/>
    <n v="4573"/>
    <x v="58"/>
    <m/>
    <m/>
    <s v="sq"/>
    <s v="sq"/>
    <n v="16284.02"/>
    <n v="31420413.200000018"/>
    <n v="31420413.200000018"/>
    <s v="Cairo"/>
  </r>
  <r>
    <s v="ORD102917"/>
    <s v="Xiaomi Redmi Note 12"/>
    <x v="0"/>
    <x v="7"/>
    <x v="0"/>
    <x v="4"/>
    <n v="19999.34"/>
    <n v="4"/>
    <x v="2917"/>
    <x v="400"/>
    <n v="3300"/>
    <x v="299"/>
    <m/>
    <m/>
    <s v="sq"/>
    <s v="sq"/>
    <n v="99349.3"/>
    <n v="92327183.770000085"/>
    <n v="92327183.770000085"/>
    <s v="Riyadh"/>
  </r>
  <r>
    <s v="ORD102918"/>
    <s v="Smartwatch FitPro"/>
    <x v="4"/>
    <x v="6"/>
    <x v="1"/>
    <x v="3"/>
    <n v="5313.7"/>
    <n v="5"/>
    <x v="2918"/>
    <x v="375"/>
    <n v="1325"/>
    <x v="124"/>
    <m/>
    <m/>
    <s v="Jumia"/>
    <s v="Jum"/>
    <n v="3665.44"/>
    <n v="31420413.200000018"/>
    <n v="31420413.200000018"/>
    <s v="Dubai"/>
  </r>
  <r>
    <s v="ORD102919"/>
    <s v="T-shirt Cotton"/>
    <x v="1"/>
    <x v="5"/>
    <x v="1"/>
    <x v="3"/>
    <n v="3814.85"/>
    <n v="1"/>
    <x v="2919"/>
    <x v="252"/>
    <n v="3982"/>
    <x v="329"/>
    <m/>
    <m/>
    <s v="Jumia"/>
    <s v="Jum"/>
    <n v="3665.44"/>
    <n v="91504159.730000004"/>
    <n v="91504159.730000004"/>
    <s v="Dubai"/>
  </r>
  <r>
    <s v="ORD102920"/>
    <s v="Nike Air Max"/>
    <x v="1"/>
    <x v="1"/>
    <x v="2"/>
    <x v="4"/>
    <n v="11985"/>
    <n v="3"/>
    <x v="2920"/>
    <x v="147"/>
    <n v="3625"/>
    <x v="94"/>
    <m/>
    <m/>
    <s v="Amazon"/>
    <s v="Amazon"/>
    <n v="99349.3"/>
    <n v="91504159.730000004"/>
    <n v="91504159.730000004"/>
    <s v="Riyadh"/>
  </r>
  <r>
    <s v="ORD102921"/>
    <s v="Nike Air Max"/>
    <x v="1"/>
    <x v="1"/>
    <x v="1"/>
    <x v="0"/>
    <n v="5659.96"/>
    <n v="2"/>
    <x v="2921"/>
    <x v="191"/>
    <n v="3192"/>
    <x v="82"/>
    <m/>
    <m/>
    <s v="Jumia"/>
    <s v="Jum"/>
    <n v="16284.02"/>
    <n v="91504159.730000004"/>
    <n v="91504159.730000004"/>
    <s v="Cairo"/>
  </r>
  <r>
    <s v="ORD102922"/>
    <s v="Dell Inspiron 3501"/>
    <x v="3"/>
    <x v="8"/>
    <x v="0"/>
    <x v="5"/>
    <n v="13638.9"/>
    <n v="4"/>
    <x v="2922"/>
    <x v="364"/>
    <n v="1356"/>
    <x v="286"/>
    <m/>
    <m/>
    <s v="sq"/>
    <s v="sq"/>
    <n v="27872.98"/>
    <n v="57542997.559999913"/>
    <n v="57542997.559999913"/>
    <s v="Giza"/>
  </r>
  <r>
    <s v="ORD102923"/>
    <s v="Dell Inspiron 3501"/>
    <x v="3"/>
    <x v="8"/>
    <x v="1"/>
    <x v="4"/>
    <n v="17552.39"/>
    <n v="5"/>
    <x v="2923"/>
    <x v="112"/>
    <n v="2370"/>
    <x v="177"/>
    <m/>
    <m/>
    <s v="Jumia"/>
    <s v="Jum"/>
    <n v="99349.3"/>
    <n v="57542997.559999913"/>
    <n v="57542997.559999913"/>
    <s v="Riyadh"/>
  </r>
  <r>
    <s v="ORD102924"/>
    <s v="T-shirt Cotton"/>
    <x v="1"/>
    <x v="5"/>
    <x v="0"/>
    <x v="0"/>
    <n v="10682.17"/>
    <n v="2"/>
    <x v="2924"/>
    <x v="189"/>
    <n v="1036"/>
    <x v="97"/>
    <m/>
    <m/>
    <s v="sq"/>
    <s v="sq"/>
    <n v="16284.02"/>
    <n v="91504159.730000004"/>
    <n v="91504159.730000004"/>
    <s v="Cairo"/>
  </r>
  <r>
    <s v="ORD102925"/>
    <s v="Adidas Running Shoes"/>
    <x v="1"/>
    <x v="9"/>
    <x v="2"/>
    <x v="2"/>
    <n v="16117.6"/>
    <n v="3"/>
    <x v="2925"/>
    <x v="119"/>
    <n v="942"/>
    <x v="120"/>
    <m/>
    <m/>
    <s v="Amazon"/>
    <s v="Amazon"/>
    <n v="26648.76"/>
    <n v="91504159.730000004"/>
    <n v="91504159.730000004"/>
    <s v="Casablanca"/>
  </r>
  <r>
    <s v="ORD102926"/>
    <s v="Smartwatch FitPro"/>
    <x v="4"/>
    <x v="6"/>
    <x v="1"/>
    <x v="5"/>
    <n v="7596.53"/>
    <n v="5"/>
    <x v="2926"/>
    <x v="381"/>
    <n v="173"/>
    <x v="282"/>
    <m/>
    <m/>
    <s v="Jumia"/>
    <s v="Jum"/>
    <n v="27872.98"/>
    <n v="31420413.200000018"/>
    <n v="31420413.200000018"/>
    <s v="Giza"/>
  </r>
  <r>
    <s v="ORD102927"/>
    <s v="Dell Inspiron 3501"/>
    <x v="3"/>
    <x v="8"/>
    <x v="0"/>
    <x v="5"/>
    <n v="15367.98"/>
    <n v="4"/>
    <x v="2927"/>
    <x v="199"/>
    <n v="1614"/>
    <x v="265"/>
    <m/>
    <m/>
    <s v="sq"/>
    <s v="sq"/>
    <n v="27872.98"/>
    <n v="57542997.559999913"/>
    <n v="57542997.559999913"/>
    <s v="Giza"/>
  </r>
  <r>
    <s v="ORD102928"/>
    <s v="HP Pavilion Laptop"/>
    <x v="3"/>
    <x v="3"/>
    <x v="0"/>
    <x v="5"/>
    <n v="8436.67"/>
    <n v="5"/>
    <x v="2928"/>
    <x v="80"/>
    <n v="534"/>
    <x v="95"/>
    <m/>
    <m/>
    <s v="sq"/>
    <s v="sq"/>
    <n v="27872.98"/>
    <n v="57542997.559999913"/>
    <n v="57542997.559999913"/>
    <s v="Giza"/>
  </r>
  <r>
    <s v="ORD102929"/>
    <s v="Bluetooth Headset"/>
    <x v="2"/>
    <x v="2"/>
    <x v="1"/>
    <x v="5"/>
    <n v="15974.9"/>
    <n v="4"/>
    <x v="2929"/>
    <x v="190"/>
    <n v="4117"/>
    <x v="241"/>
    <m/>
    <m/>
    <s v="Jumia"/>
    <s v="Jum"/>
    <n v="27872.98"/>
    <n v="29200970.130000021"/>
    <n v="29200970.130000021"/>
    <s v="Giza"/>
  </r>
  <r>
    <s v="ORD102930"/>
    <s v="Bluetooth Headset"/>
    <x v="2"/>
    <x v="2"/>
    <x v="1"/>
    <x v="2"/>
    <n v="13883.13"/>
    <n v="1"/>
    <x v="2930"/>
    <x v="339"/>
    <n v="436"/>
    <x v="116"/>
    <m/>
    <m/>
    <s v="Jumia"/>
    <s v="Jum"/>
    <n v="26648.76"/>
    <n v="29200970.130000021"/>
    <n v="29200970.130000021"/>
    <s v="Casablanca"/>
  </r>
  <r>
    <s v="ORD102931"/>
    <s v="iPhone 13"/>
    <x v="0"/>
    <x v="4"/>
    <x v="1"/>
    <x v="3"/>
    <n v="15981.23"/>
    <n v="2"/>
    <x v="2931"/>
    <x v="12"/>
    <n v="3046"/>
    <x v="358"/>
    <m/>
    <m/>
    <s v="Jumia"/>
    <s v="Jum"/>
    <n v="3665.44"/>
    <n v="92327183.770000085"/>
    <n v="92327183.770000085"/>
    <s v="Dubai"/>
  </r>
  <r>
    <s v="ORD102932"/>
    <s v="Adidas Running Shoes"/>
    <x v="1"/>
    <x v="9"/>
    <x v="0"/>
    <x v="0"/>
    <n v="10675.04"/>
    <n v="4"/>
    <x v="2932"/>
    <x v="254"/>
    <n v="3327"/>
    <x v="172"/>
    <m/>
    <m/>
    <s v="sq"/>
    <s v="sq"/>
    <n v="16284.02"/>
    <n v="91504159.730000004"/>
    <n v="91504159.730000004"/>
    <s v="Cairo"/>
  </r>
  <r>
    <s v="ORD102933"/>
    <s v="Samsung Galaxy A14"/>
    <x v="0"/>
    <x v="0"/>
    <x v="2"/>
    <x v="0"/>
    <n v="15200.87"/>
    <n v="2"/>
    <x v="2933"/>
    <x v="158"/>
    <n v="2784"/>
    <x v="192"/>
    <m/>
    <m/>
    <s v="Amazon"/>
    <s v="Amazon"/>
    <n v="16284.02"/>
    <n v="92327183.770000085"/>
    <n v="92327183.770000085"/>
    <s v="Cairo"/>
  </r>
  <r>
    <s v="ORD102934"/>
    <s v="iPhone 13"/>
    <x v="0"/>
    <x v="4"/>
    <x v="2"/>
    <x v="4"/>
    <n v="1555.12"/>
    <n v="3"/>
    <x v="2934"/>
    <x v="183"/>
    <n v="4497"/>
    <x v="12"/>
    <m/>
    <m/>
    <s v="Amazon"/>
    <s v="Amazon"/>
    <n v="99349.3"/>
    <n v="92327183.770000085"/>
    <n v="92327183.770000085"/>
    <s v="Riyadh"/>
  </r>
  <r>
    <s v="ORD102935"/>
    <s v="Smartwatch FitPro"/>
    <x v="4"/>
    <x v="6"/>
    <x v="2"/>
    <x v="3"/>
    <n v="4758.24"/>
    <n v="1"/>
    <x v="2935"/>
    <x v="349"/>
    <n v="443"/>
    <x v="273"/>
    <m/>
    <m/>
    <s v="Amazon"/>
    <s v="Amazon"/>
    <n v="3665.44"/>
    <n v="31420413.200000018"/>
    <n v="31420413.200000018"/>
    <s v="Dubai"/>
  </r>
  <r>
    <s v="ORD102936"/>
    <s v="iPhone 13"/>
    <x v="0"/>
    <x v="4"/>
    <x v="2"/>
    <x v="0"/>
    <n v="3227.47"/>
    <n v="1"/>
    <x v="2936"/>
    <x v="70"/>
    <n v="366"/>
    <x v="261"/>
    <m/>
    <m/>
    <s v="Amazon"/>
    <s v="Amazon"/>
    <n v="16284.02"/>
    <n v="92327183.770000085"/>
    <n v="92327183.770000085"/>
    <s v="Cairo"/>
  </r>
  <r>
    <s v="ORD102937"/>
    <s v="Adidas Running Shoes"/>
    <x v="1"/>
    <x v="9"/>
    <x v="0"/>
    <x v="1"/>
    <n v="2154.5700000000002"/>
    <n v="4"/>
    <x v="2937"/>
    <x v="33"/>
    <n v="4224"/>
    <x v="65"/>
    <m/>
    <m/>
    <s v="sq"/>
    <s v="sq"/>
    <n v="13290.4"/>
    <n v="91504159.730000004"/>
    <n v="91504159.730000004"/>
    <s v="Alexandria"/>
  </r>
  <r>
    <s v="ORD102938"/>
    <s v="Samsung Galaxy A14"/>
    <x v="0"/>
    <x v="0"/>
    <x v="0"/>
    <x v="3"/>
    <n v="7978.03"/>
    <n v="4"/>
    <x v="2938"/>
    <x v="296"/>
    <n v="3675"/>
    <x v="352"/>
    <m/>
    <m/>
    <s v="sq"/>
    <s v="sq"/>
    <n v="3665.44"/>
    <n v="92327183.770000085"/>
    <n v="92327183.770000085"/>
    <s v="Dubai"/>
  </r>
  <r>
    <s v="ORD102939"/>
    <s v="Bluetooth Headset"/>
    <x v="2"/>
    <x v="2"/>
    <x v="2"/>
    <x v="5"/>
    <n v="2532.77"/>
    <n v="2"/>
    <x v="2939"/>
    <x v="61"/>
    <n v="3834"/>
    <x v="206"/>
    <m/>
    <m/>
    <s v="Amazon"/>
    <s v="Amazon"/>
    <n v="27872.98"/>
    <n v="29200970.130000021"/>
    <n v="29200970.130000021"/>
    <s v="Giza"/>
  </r>
  <r>
    <s v="ORD102940"/>
    <s v="Adidas Running Shoes"/>
    <x v="1"/>
    <x v="9"/>
    <x v="0"/>
    <x v="2"/>
    <n v="3424.15"/>
    <n v="2"/>
    <x v="2940"/>
    <x v="157"/>
    <n v="3604"/>
    <x v="11"/>
    <m/>
    <m/>
    <s v="sq"/>
    <s v="sq"/>
    <n v="26648.76"/>
    <n v="91504159.730000004"/>
    <n v="91504159.730000004"/>
    <s v="Casablanca"/>
  </r>
  <r>
    <s v="ORD102941"/>
    <s v="Nike Air Max"/>
    <x v="1"/>
    <x v="1"/>
    <x v="2"/>
    <x v="0"/>
    <n v="15302.42"/>
    <n v="5"/>
    <x v="2941"/>
    <x v="337"/>
    <n v="1904"/>
    <x v="155"/>
    <m/>
    <m/>
    <s v="Amazon"/>
    <s v="Amazon"/>
    <n v="16284.02"/>
    <n v="91504159.730000004"/>
    <n v="91504159.730000004"/>
    <s v="Cairo"/>
  </r>
  <r>
    <s v="ORD102942"/>
    <s v="Xiaomi Redmi Note 12"/>
    <x v="0"/>
    <x v="7"/>
    <x v="0"/>
    <x v="5"/>
    <n v="19766.009999999998"/>
    <n v="2"/>
    <x v="2942"/>
    <x v="297"/>
    <n v="809"/>
    <x v="3"/>
    <m/>
    <m/>
    <s v="sq"/>
    <s v="sq"/>
    <n v="27872.98"/>
    <n v="92327183.770000085"/>
    <n v="92327183.770000085"/>
    <s v="Giza"/>
  </r>
  <r>
    <s v="ORD102943"/>
    <s v="Adidas Running Shoes"/>
    <x v="1"/>
    <x v="9"/>
    <x v="2"/>
    <x v="3"/>
    <n v="6460.41"/>
    <n v="1"/>
    <x v="2943"/>
    <x v="93"/>
    <n v="4413"/>
    <x v="332"/>
    <m/>
    <m/>
    <s v="Amazon"/>
    <s v="Amazon"/>
    <n v="3665.44"/>
    <n v="91504159.730000004"/>
    <n v="91504159.730000004"/>
    <s v="Dubai"/>
  </r>
  <r>
    <s v="ORD102944"/>
    <s v="Smartwatch FitPro"/>
    <x v="4"/>
    <x v="6"/>
    <x v="1"/>
    <x v="2"/>
    <n v="9260.6200000000008"/>
    <n v="3"/>
    <x v="2944"/>
    <x v="192"/>
    <n v="3434"/>
    <x v="226"/>
    <m/>
    <m/>
    <s v="Jumia"/>
    <s v="Jum"/>
    <n v="26648.76"/>
    <n v="31420413.200000018"/>
    <n v="31420413.200000018"/>
    <s v="Casablanca"/>
  </r>
  <r>
    <s v="ORD102945"/>
    <s v="Xiaomi Redmi Note 12"/>
    <x v="0"/>
    <x v="7"/>
    <x v="2"/>
    <x v="1"/>
    <n v="2711.43"/>
    <n v="3"/>
    <x v="2945"/>
    <x v="366"/>
    <n v="1164"/>
    <x v="11"/>
    <m/>
    <m/>
    <s v="Amazon"/>
    <s v="Amazon"/>
    <n v="13290.4"/>
    <n v="92327183.770000085"/>
    <n v="92327183.770000085"/>
    <s v="Alexandria"/>
  </r>
  <r>
    <s v="ORD102946"/>
    <s v="Xiaomi Redmi Note 12"/>
    <x v="0"/>
    <x v="7"/>
    <x v="1"/>
    <x v="0"/>
    <n v="9556.31"/>
    <n v="2"/>
    <x v="2946"/>
    <x v="229"/>
    <n v="127"/>
    <x v="226"/>
    <m/>
    <m/>
    <s v="Jumia"/>
    <s v="Jum"/>
    <n v="16284.02"/>
    <n v="92327183.770000085"/>
    <n v="92327183.770000085"/>
    <s v="Cairo"/>
  </r>
  <r>
    <s v="ORD102947"/>
    <s v="Samsung Galaxy A14"/>
    <x v="0"/>
    <x v="0"/>
    <x v="1"/>
    <x v="5"/>
    <n v="18235.310000000001"/>
    <n v="3"/>
    <x v="2947"/>
    <x v="356"/>
    <n v="4366"/>
    <x v="311"/>
    <m/>
    <m/>
    <s v="Jumia"/>
    <s v="Jum"/>
    <n v="27872.98"/>
    <n v="92327183.770000085"/>
    <n v="92327183.770000085"/>
    <s v="Giza"/>
  </r>
  <r>
    <s v="ORD102948"/>
    <s v="Bluetooth Headset"/>
    <x v="2"/>
    <x v="2"/>
    <x v="1"/>
    <x v="1"/>
    <n v="12802.24"/>
    <n v="5"/>
    <x v="2948"/>
    <x v="119"/>
    <n v="116"/>
    <x v="222"/>
    <m/>
    <m/>
    <s v="Jumia"/>
    <s v="Jum"/>
    <n v="13290.4"/>
    <n v="29200970.130000021"/>
    <n v="29200970.130000021"/>
    <s v="Alexandria"/>
  </r>
  <r>
    <s v="ORD102949"/>
    <s v="iPhone 13"/>
    <x v="0"/>
    <x v="4"/>
    <x v="2"/>
    <x v="1"/>
    <n v="11283.77"/>
    <n v="4"/>
    <x v="2949"/>
    <x v="190"/>
    <n v="2150"/>
    <x v="270"/>
    <m/>
    <m/>
    <s v="Amazon"/>
    <s v="Amazon"/>
    <n v="13290.4"/>
    <n v="92327183.770000085"/>
    <n v="92327183.770000085"/>
    <s v="Alexandria"/>
  </r>
  <r>
    <s v="ORD102950"/>
    <s v="Dell Inspiron 3501"/>
    <x v="3"/>
    <x v="8"/>
    <x v="1"/>
    <x v="2"/>
    <n v="10252.23"/>
    <n v="5"/>
    <x v="2950"/>
    <x v="212"/>
    <n v="3648"/>
    <x v="168"/>
    <m/>
    <m/>
    <s v="Jumia"/>
    <s v="Jum"/>
    <n v="26648.76"/>
    <n v="57542997.559999913"/>
    <n v="57542997.559999913"/>
    <s v="Casablanca"/>
  </r>
  <r>
    <s v="ORD102951"/>
    <s v="Adidas Running Shoes"/>
    <x v="1"/>
    <x v="9"/>
    <x v="1"/>
    <x v="4"/>
    <n v="18958.22"/>
    <n v="5"/>
    <x v="2951"/>
    <x v="250"/>
    <n v="2384"/>
    <x v="19"/>
    <m/>
    <m/>
    <s v="Jumia"/>
    <s v="Jum"/>
    <n v="99349.3"/>
    <n v="91504159.730000004"/>
    <n v="91504159.730000004"/>
    <s v="Riyadh"/>
  </r>
  <r>
    <s v="ORD102952"/>
    <s v="Xiaomi Redmi Note 12"/>
    <x v="0"/>
    <x v="7"/>
    <x v="1"/>
    <x v="1"/>
    <n v="10435.74"/>
    <n v="1"/>
    <x v="2952"/>
    <x v="278"/>
    <n v="1483"/>
    <x v="111"/>
    <m/>
    <m/>
    <s v="Jumia"/>
    <s v="Jum"/>
    <n v="13290.4"/>
    <n v="92327183.770000085"/>
    <n v="92327183.770000085"/>
    <s v="Alexandria"/>
  </r>
  <r>
    <s v="ORD102953"/>
    <s v="Dell Inspiron 3501"/>
    <x v="3"/>
    <x v="8"/>
    <x v="1"/>
    <x v="5"/>
    <n v="14810.94"/>
    <n v="2"/>
    <x v="2953"/>
    <x v="26"/>
    <n v="457"/>
    <x v="33"/>
    <m/>
    <m/>
    <s v="Jumia"/>
    <s v="Jum"/>
    <n v="27872.98"/>
    <n v="57542997.559999913"/>
    <n v="57542997.559999913"/>
    <s v="Giza"/>
  </r>
  <r>
    <s v="ORD102954"/>
    <s v="Smartwatch FitPro"/>
    <x v="4"/>
    <x v="6"/>
    <x v="1"/>
    <x v="5"/>
    <n v="13200.4"/>
    <n v="4"/>
    <x v="2954"/>
    <x v="1"/>
    <n v="1340"/>
    <x v="166"/>
    <m/>
    <m/>
    <s v="Jumia"/>
    <s v="Jum"/>
    <n v="27872.98"/>
    <n v="31420413.200000018"/>
    <n v="31420413.200000018"/>
    <s v="Giza"/>
  </r>
  <r>
    <s v="ORD102955"/>
    <s v="Bluetooth Headset"/>
    <x v="2"/>
    <x v="2"/>
    <x v="0"/>
    <x v="5"/>
    <n v="1301.95"/>
    <n v="2"/>
    <x v="2955"/>
    <x v="251"/>
    <n v="4143"/>
    <x v="194"/>
    <m/>
    <m/>
    <s v="sq"/>
    <s v="sq"/>
    <n v="27872.98"/>
    <n v="29200970.130000021"/>
    <n v="29200970.130000021"/>
    <s v="Giza"/>
  </r>
  <r>
    <s v="ORD102956"/>
    <s v="Samsung Galaxy A14"/>
    <x v="0"/>
    <x v="0"/>
    <x v="1"/>
    <x v="0"/>
    <n v="13156.24"/>
    <n v="2"/>
    <x v="2956"/>
    <x v="164"/>
    <n v="3438"/>
    <x v="274"/>
    <m/>
    <m/>
    <s v="Jumia"/>
    <s v="Jum"/>
    <n v="16284.02"/>
    <n v="92327183.770000085"/>
    <n v="92327183.770000085"/>
    <s v="Cairo"/>
  </r>
  <r>
    <s v="ORD102957"/>
    <s v="Xiaomi Redmi Note 12"/>
    <x v="0"/>
    <x v="7"/>
    <x v="2"/>
    <x v="2"/>
    <n v="1837.5"/>
    <n v="1"/>
    <x v="2957"/>
    <x v="123"/>
    <n v="2025"/>
    <x v="325"/>
    <m/>
    <m/>
    <s v="Amazon"/>
    <s v="Amazon"/>
    <n v="26648.76"/>
    <n v="92327183.770000085"/>
    <n v="92327183.770000085"/>
    <s v="Casablanca"/>
  </r>
  <r>
    <s v="ORD102958"/>
    <s v="Samsung Galaxy A14"/>
    <x v="0"/>
    <x v="0"/>
    <x v="1"/>
    <x v="1"/>
    <n v="10663.3"/>
    <n v="2"/>
    <x v="2958"/>
    <x v="250"/>
    <n v="1613"/>
    <x v="339"/>
    <m/>
    <m/>
    <s v="Jumia"/>
    <s v="Jum"/>
    <n v="13290.4"/>
    <n v="92327183.770000085"/>
    <n v="92327183.770000085"/>
    <s v="Alexandria"/>
  </r>
  <r>
    <s v="ORD102959"/>
    <s v="Dell Inspiron 3501"/>
    <x v="3"/>
    <x v="8"/>
    <x v="0"/>
    <x v="5"/>
    <n v="8872.01"/>
    <n v="4"/>
    <x v="2959"/>
    <x v="97"/>
    <n v="3057"/>
    <x v="109"/>
    <m/>
    <m/>
    <s v="sq"/>
    <s v="sq"/>
    <n v="27872.98"/>
    <n v="57542997.559999913"/>
    <n v="57542997.559999913"/>
    <s v="Giza"/>
  </r>
  <r>
    <s v="ORD102960"/>
    <s v="Smartwatch FitPro"/>
    <x v="4"/>
    <x v="6"/>
    <x v="2"/>
    <x v="1"/>
    <n v="3738.17"/>
    <n v="4"/>
    <x v="2960"/>
    <x v="168"/>
    <n v="3602"/>
    <x v="148"/>
    <m/>
    <m/>
    <s v="Amazon"/>
    <s v="Amazon"/>
    <n v="13290.4"/>
    <n v="31420413.200000018"/>
    <n v="31420413.200000018"/>
    <s v="Alexandria"/>
  </r>
  <r>
    <s v="ORD102961"/>
    <s v="Smartwatch FitPro"/>
    <x v="4"/>
    <x v="6"/>
    <x v="0"/>
    <x v="5"/>
    <n v="18151.150000000001"/>
    <n v="3"/>
    <x v="2961"/>
    <x v="263"/>
    <n v="130"/>
    <x v="160"/>
    <m/>
    <m/>
    <s v="sq"/>
    <s v="sq"/>
    <n v="27872.98"/>
    <n v="31420413.200000018"/>
    <n v="31420413.200000018"/>
    <s v="Giza"/>
  </r>
  <r>
    <s v="ORD102962"/>
    <s v="Samsung Galaxy A14"/>
    <x v="0"/>
    <x v="0"/>
    <x v="2"/>
    <x v="5"/>
    <n v="11588.25"/>
    <n v="5"/>
    <x v="2962"/>
    <x v="70"/>
    <n v="51"/>
    <x v="164"/>
    <m/>
    <m/>
    <s v="Amazon"/>
    <s v="Amazon"/>
    <n v="27872.98"/>
    <n v="92327183.770000085"/>
    <n v="92327183.770000085"/>
    <s v="Giza"/>
  </r>
  <r>
    <s v="ORD102963"/>
    <s v="Smartwatch FitPro"/>
    <x v="4"/>
    <x v="6"/>
    <x v="0"/>
    <x v="5"/>
    <n v="8085.54"/>
    <n v="4"/>
    <x v="2963"/>
    <x v="328"/>
    <n v="1420"/>
    <x v="251"/>
    <m/>
    <m/>
    <s v="sq"/>
    <s v="sq"/>
    <n v="27872.98"/>
    <n v="31420413.200000018"/>
    <n v="31420413.200000018"/>
    <s v="Giza"/>
  </r>
  <r>
    <s v="ORD102964"/>
    <s v="Adidas Running Shoes"/>
    <x v="1"/>
    <x v="9"/>
    <x v="1"/>
    <x v="5"/>
    <n v="18750.419999999998"/>
    <n v="2"/>
    <x v="2964"/>
    <x v="136"/>
    <n v="4520"/>
    <x v="78"/>
    <m/>
    <m/>
    <s v="Jumia"/>
    <s v="Jum"/>
    <n v="27872.98"/>
    <n v="91504159.730000004"/>
    <n v="91504159.730000004"/>
    <s v="Giza"/>
  </r>
  <r>
    <s v="ORD102965"/>
    <s v="HP Pavilion Laptop"/>
    <x v="3"/>
    <x v="3"/>
    <x v="2"/>
    <x v="2"/>
    <n v="13610.66"/>
    <n v="5"/>
    <x v="2965"/>
    <x v="338"/>
    <n v="220"/>
    <x v="206"/>
    <m/>
    <m/>
    <s v="Amazon"/>
    <s v="Amazon"/>
    <n v="26648.76"/>
    <n v="57542997.559999913"/>
    <n v="57542997.559999913"/>
    <s v="Casablanca"/>
  </r>
  <r>
    <s v="ORD102966"/>
    <s v="T-shirt Cotton"/>
    <x v="1"/>
    <x v="5"/>
    <x v="1"/>
    <x v="1"/>
    <n v="2756.5"/>
    <n v="3"/>
    <x v="2966"/>
    <x v="173"/>
    <n v="2847"/>
    <x v="81"/>
    <m/>
    <m/>
    <s v="Jumia"/>
    <s v="Jum"/>
    <n v="13290.4"/>
    <n v="91504159.730000004"/>
    <n v="91504159.730000004"/>
    <s v="Alexandria"/>
  </r>
  <r>
    <s v="ORD102967"/>
    <s v="iPhone 13"/>
    <x v="0"/>
    <x v="4"/>
    <x v="1"/>
    <x v="3"/>
    <n v="11014.52"/>
    <n v="2"/>
    <x v="2967"/>
    <x v="43"/>
    <n v="1619"/>
    <x v="19"/>
    <m/>
    <m/>
    <s v="Jumia"/>
    <s v="Jum"/>
    <n v="3665.44"/>
    <n v="92327183.770000085"/>
    <n v="92327183.770000085"/>
    <s v="Dubai"/>
  </r>
  <r>
    <s v="ORD102968"/>
    <s v="Smartwatch FitPro"/>
    <x v="4"/>
    <x v="6"/>
    <x v="2"/>
    <x v="5"/>
    <n v="11618.65"/>
    <n v="5"/>
    <x v="2968"/>
    <x v="192"/>
    <n v="714"/>
    <x v="262"/>
    <m/>
    <m/>
    <s v="Amazon"/>
    <s v="Amazon"/>
    <n v="27872.98"/>
    <n v="31420413.200000018"/>
    <n v="31420413.200000018"/>
    <s v="Giza"/>
  </r>
  <r>
    <s v="ORD102969"/>
    <s v="Dell Inspiron 3501"/>
    <x v="3"/>
    <x v="8"/>
    <x v="0"/>
    <x v="0"/>
    <n v="3507.93"/>
    <n v="4"/>
    <x v="2969"/>
    <x v="254"/>
    <n v="2150"/>
    <x v="14"/>
    <m/>
    <m/>
    <s v="sq"/>
    <s v="sq"/>
    <n v="16284.02"/>
    <n v="57542997.559999913"/>
    <n v="57542997.559999913"/>
    <s v="Cairo"/>
  </r>
  <r>
    <s v="ORD102970"/>
    <s v="HP Pavilion Laptop"/>
    <x v="3"/>
    <x v="3"/>
    <x v="0"/>
    <x v="3"/>
    <n v="2876.87"/>
    <n v="3"/>
    <x v="2970"/>
    <x v="287"/>
    <n v="4861"/>
    <x v="95"/>
    <m/>
    <m/>
    <s v="sq"/>
    <s v="sq"/>
    <n v="3665.44"/>
    <n v="57542997.559999913"/>
    <n v="57542997.559999913"/>
    <s v="Dubai"/>
  </r>
  <r>
    <s v="ORD102971"/>
    <s v="Dell Inspiron 3501"/>
    <x v="3"/>
    <x v="8"/>
    <x v="1"/>
    <x v="5"/>
    <n v="4339.8100000000004"/>
    <n v="2"/>
    <x v="2971"/>
    <x v="34"/>
    <n v="1028"/>
    <x v="5"/>
    <m/>
    <m/>
    <s v="Jumia"/>
    <s v="Jum"/>
    <n v="27872.98"/>
    <n v="57542997.559999913"/>
    <n v="57542997.559999913"/>
    <s v="Giza"/>
  </r>
  <r>
    <s v="ORD102972"/>
    <s v="Xiaomi Redmi Note 12"/>
    <x v="0"/>
    <x v="7"/>
    <x v="0"/>
    <x v="4"/>
    <n v="3836.72"/>
    <n v="3"/>
    <x v="2972"/>
    <x v="240"/>
    <n v="4463"/>
    <x v="38"/>
    <m/>
    <m/>
    <s v="sq"/>
    <s v="sq"/>
    <n v="99349.3"/>
    <n v="92327183.770000085"/>
    <n v="92327183.770000085"/>
    <s v="Riyadh"/>
  </r>
  <r>
    <s v="ORD102973"/>
    <s v="Nike Air Max"/>
    <x v="1"/>
    <x v="1"/>
    <x v="1"/>
    <x v="5"/>
    <n v="11655.98"/>
    <n v="3"/>
    <x v="2973"/>
    <x v="216"/>
    <n v="3741"/>
    <x v="42"/>
    <m/>
    <m/>
    <s v="Jumia"/>
    <s v="Jum"/>
    <n v="27872.98"/>
    <n v="91504159.730000004"/>
    <n v="91504159.730000004"/>
    <s v="Giza"/>
  </r>
  <r>
    <s v="ORD102974"/>
    <s v="HP Pavilion Laptop"/>
    <x v="3"/>
    <x v="3"/>
    <x v="2"/>
    <x v="5"/>
    <n v="1367.59"/>
    <n v="1"/>
    <x v="2974"/>
    <x v="320"/>
    <n v="1089"/>
    <x v="235"/>
    <m/>
    <m/>
    <s v="Amazon"/>
    <s v="Amazon"/>
    <n v="27872.98"/>
    <n v="57542997.559999913"/>
    <n v="57542997.559999913"/>
    <s v="Giza"/>
  </r>
  <r>
    <s v="ORD102975"/>
    <s v="Adidas Running Shoes"/>
    <x v="1"/>
    <x v="9"/>
    <x v="1"/>
    <x v="5"/>
    <n v="3917.27"/>
    <n v="2"/>
    <x v="2975"/>
    <x v="135"/>
    <n v="1520"/>
    <x v="81"/>
    <m/>
    <m/>
    <s v="Jumia"/>
    <s v="Jum"/>
    <n v="27872.98"/>
    <n v="91504159.730000004"/>
    <n v="91504159.730000004"/>
    <s v="Giza"/>
  </r>
  <r>
    <s v="ORD102976"/>
    <s v="Samsung Galaxy A14"/>
    <x v="0"/>
    <x v="0"/>
    <x v="0"/>
    <x v="2"/>
    <n v="7888.11"/>
    <n v="1"/>
    <x v="2976"/>
    <x v="227"/>
    <n v="953"/>
    <x v="62"/>
    <m/>
    <m/>
    <s v="sq"/>
    <s v="sq"/>
    <n v="26648.76"/>
    <n v="92327183.770000085"/>
    <n v="92327183.770000085"/>
    <s v="Casablanca"/>
  </r>
  <r>
    <s v="ORD102977"/>
    <s v="Bluetooth Headset"/>
    <x v="2"/>
    <x v="2"/>
    <x v="0"/>
    <x v="4"/>
    <n v="6461.3"/>
    <n v="1"/>
    <x v="2977"/>
    <x v="399"/>
    <n v="1308"/>
    <x v="285"/>
    <m/>
    <m/>
    <s v="sq"/>
    <s v="sq"/>
    <n v="99349.3"/>
    <n v="29200970.130000021"/>
    <n v="29200970.130000021"/>
    <s v="Riyadh"/>
  </r>
  <r>
    <s v="ORD102978"/>
    <s v="Dell Inspiron 3501"/>
    <x v="3"/>
    <x v="8"/>
    <x v="2"/>
    <x v="1"/>
    <n v="110.33"/>
    <n v="2"/>
    <x v="2978"/>
    <x v="362"/>
    <n v="998"/>
    <x v="134"/>
    <m/>
    <m/>
    <s v="Amazon"/>
    <s v="Amazon"/>
    <n v="13290.4"/>
    <n v="57542997.559999913"/>
    <n v="57542997.559999913"/>
    <s v="Alexandria"/>
  </r>
  <r>
    <s v="ORD102979"/>
    <s v="Dell Inspiron 3501"/>
    <x v="3"/>
    <x v="8"/>
    <x v="1"/>
    <x v="3"/>
    <n v="2810.04"/>
    <n v="2"/>
    <x v="2979"/>
    <x v="352"/>
    <n v="1511"/>
    <x v="354"/>
    <m/>
    <m/>
    <s v="Jumia"/>
    <s v="Jum"/>
    <n v="3665.44"/>
    <n v="57542997.559999913"/>
    <n v="57542997.559999913"/>
    <s v="Dubai"/>
  </r>
  <r>
    <s v="ORD102980"/>
    <s v="Xiaomi Redmi Note 12"/>
    <x v="0"/>
    <x v="7"/>
    <x v="2"/>
    <x v="1"/>
    <n v="11476.07"/>
    <n v="1"/>
    <x v="2980"/>
    <x v="162"/>
    <n v="579"/>
    <x v="326"/>
    <m/>
    <m/>
    <s v="Amazon"/>
    <s v="Amazon"/>
    <n v="13290.4"/>
    <n v="92327183.770000085"/>
    <n v="92327183.770000085"/>
    <s v="Alexandria"/>
  </r>
  <r>
    <s v="ORD102981"/>
    <s v="Samsung Galaxy A14"/>
    <x v="0"/>
    <x v="0"/>
    <x v="0"/>
    <x v="2"/>
    <n v="19654.22"/>
    <n v="4"/>
    <x v="2981"/>
    <x v="309"/>
    <n v="4887"/>
    <x v="225"/>
    <m/>
    <m/>
    <s v="sq"/>
    <s v="sq"/>
    <n v="26648.76"/>
    <n v="92327183.770000085"/>
    <n v="92327183.770000085"/>
    <s v="Casablanca"/>
  </r>
  <r>
    <s v="ORD102982"/>
    <s v="Dell Inspiron 3501"/>
    <x v="3"/>
    <x v="8"/>
    <x v="2"/>
    <x v="0"/>
    <n v="9287.57"/>
    <n v="2"/>
    <x v="2982"/>
    <x v="77"/>
    <n v="4290"/>
    <x v="322"/>
    <m/>
    <m/>
    <s v="Amazon"/>
    <s v="Amazon"/>
    <n v="16284.02"/>
    <n v="57542997.559999913"/>
    <n v="57542997.559999913"/>
    <s v="Cairo"/>
  </r>
  <r>
    <s v="ORD102983"/>
    <s v="Nike Air Max"/>
    <x v="1"/>
    <x v="1"/>
    <x v="1"/>
    <x v="3"/>
    <n v="15566.57"/>
    <n v="2"/>
    <x v="2983"/>
    <x v="389"/>
    <n v="3445"/>
    <x v="151"/>
    <m/>
    <m/>
    <s v="Jumia"/>
    <s v="Jum"/>
    <n v="3665.44"/>
    <n v="91504159.730000004"/>
    <n v="91504159.730000004"/>
    <s v="Dubai"/>
  </r>
  <r>
    <s v="ORD102984"/>
    <s v="Bluetooth Headset"/>
    <x v="2"/>
    <x v="2"/>
    <x v="2"/>
    <x v="5"/>
    <n v="4728.09"/>
    <n v="5"/>
    <x v="2984"/>
    <x v="193"/>
    <n v="4502"/>
    <x v="232"/>
    <m/>
    <m/>
    <s v="Amazon"/>
    <s v="Amazon"/>
    <n v="27872.98"/>
    <n v="29200970.130000021"/>
    <n v="29200970.130000021"/>
    <s v="Giza"/>
  </r>
  <r>
    <s v="ORD102985"/>
    <s v="Xiaomi Redmi Note 12"/>
    <x v="0"/>
    <x v="7"/>
    <x v="2"/>
    <x v="4"/>
    <n v="12740.54"/>
    <n v="2"/>
    <x v="2985"/>
    <x v="72"/>
    <n v="279"/>
    <x v="240"/>
    <m/>
    <m/>
    <s v="Amazon"/>
    <s v="Amazon"/>
    <n v="99349.3"/>
    <n v="92327183.770000085"/>
    <n v="92327183.770000085"/>
    <s v="Riyadh"/>
  </r>
  <r>
    <s v="ORD102986"/>
    <s v="Samsung Galaxy A14"/>
    <x v="0"/>
    <x v="0"/>
    <x v="1"/>
    <x v="2"/>
    <n v="3594.57"/>
    <n v="1"/>
    <x v="2986"/>
    <x v="204"/>
    <n v="2534"/>
    <x v="175"/>
    <m/>
    <m/>
    <s v="Jumia"/>
    <s v="Jum"/>
    <n v="26648.76"/>
    <n v="92327183.770000085"/>
    <n v="92327183.770000085"/>
    <s v="Casablanca"/>
  </r>
  <r>
    <s v="ORD102987"/>
    <s v="Smartwatch FitPro"/>
    <x v="4"/>
    <x v="6"/>
    <x v="2"/>
    <x v="2"/>
    <n v="1154.19"/>
    <n v="2"/>
    <x v="2987"/>
    <x v="73"/>
    <n v="3189"/>
    <x v="117"/>
    <m/>
    <m/>
    <s v="Amazon"/>
    <s v="Amazon"/>
    <n v="26648.76"/>
    <n v="31420413.200000018"/>
    <n v="31420413.200000018"/>
    <s v="Casablanca"/>
  </r>
  <r>
    <s v="ORD102988"/>
    <s v="Xiaomi Redmi Note 12"/>
    <x v="0"/>
    <x v="7"/>
    <x v="2"/>
    <x v="2"/>
    <n v="1167.51"/>
    <n v="3"/>
    <x v="2988"/>
    <x v="71"/>
    <n v="3654"/>
    <x v="227"/>
    <m/>
    <m/>
    <s v="Amazon"/>
    <s v="Amazon"/>
    <n v="26648.76"/>
    <n v="92327183.770000085"/>
    <n v="92327183.770000085"/>
    <s v="Casablanca"/>
  </r>
  <r>
    <s v="ORD102989"/>
    <s v="T-shirt Cotton"/>
    <x v="1"/>
    <x v="5"/>
    <x v="2"/>
    <x v="4"/>
    <n v="5326.98"/>
    <n v="5"/>
    <x v="2989"/>
    <x v="269"/>
    <n v="4484"/>
    <x v="194"/>
    <m/>
    <m/>
    <s v="Amazon"/>
    <s v="Amazon"/>
    <n v="99349.3"/>
    <n v="91504159.730000004"/>
    <n v="91504159.730000004"/>
    <s v="Riyadh"/>
  </r>
  <r>
    <s v="ORD102990"/>
    <s v="Nike Air Max"/>
    <x v="1"/>
    <x v="1"/>
    <x v="1"/>
    <x v="2"/>
    <n v="9515.43"/>
    <n v="5"/>
    <x v="2990"/>
    <x v="272"/>
    <n v="2905"/>
    <x v="148"/>
    <m/>
    <m/>
    <s v="Jumia"/>
    <s v="Jum"/>
    <n v="26648.76"/>
    <n v="91504159.730000004"/>
    <n v="91504159.730000004"/>
    <s v="Casablanca"/>
  </r>
  <r>
    <s v="ORD102991"/>
    <s v="HP Pavilion Laptop"/>
    <x v="3"/>
    <x v="3"/>
    <x v="0"/>
    <x v="5"/>
    <n v="13456.9"/>
    <n v="2"/>
    <x v="2991"/>
    <x v="264"/>
    <n v="2585"/>
    <x v="199"/>
    <m/>
    <m/>
    <s v="sq"/>
    <s v="sq"/>
    <n v="27872.98"/>
    <n v="57542997.559999913"/>
    <n v="57542997.559999913"/>
    <s v="Giza"/>
  </r>
  <r>
    <s v="ORD102992"/>
    <s v="Smartwatch FitPro"/>
    <x v="4"/>
    <x v="6"/>
    <x v="2"/>
    <x v="2"/>
    <n v="7463.55"/>
    <n v="5"/>
    <x v="2992"/>
    <x v="396"/>
    <n v="1651"/>
    <x v="218"/>
    <m/>
    <m/>
    <s v="Amazon"/>
    <s v="Amazon"/>
    <n v="26648.76"/>
    <n v="31420413.200000018"/>
    <n v="31420413.200000018"/>
    <s v="Casablanca"/>
  </r>
  <r>
    <s v="ORD102993"/>
    <s v="Smartwatch FitPro"/>
    <x v="4"/>
    <x v="6"/>
    <x v="1"/>
    <x v="3"/>
    <n v="1744.64"/>
    <n v="3"/>
    <x v="2993"/>
    <x v="252"/>
    <n v="2169"/>
    <x v="222"/>
    <m/>
    <m/>
    <s v="Jumia"/>
    <s v="Jum"/>
    <n v="3665.44"/>
    <n v="31420413.200000018"/>
    <n v="31420413.200000018"/>
    <s v="Dubai"/>
  </r>
  <r>
    <s v="ORD102994"/>
    <s v="iPhone 13"/>
    <x v="0"/>
    <x v="4"/>
    <x v="0"/>
    <x v="1"/>
    <n v="17251.849999999999"/>
    <n v="2"/>
    <x v="2994"/>
    <x v="88"/>
    <n v="4094"/>
    <x v="238"/>
    <m/>
    <m/>
    <s v="sq"/>
    <s v="sq"/>
    <n v="13290.4"/>
    <n v="92327183.770000085"/>
    <n v="92327183.770000085"/>
    <s v="Alexandria"/>
  </r>
  <r>
    <s v="ORD102995"/>
    <s v="HP Pavilion Laptop"/>
    <x v="3"/>
    <x v="3"/>
    <x v="2"/>
    <x v="4"/>
    <n v="9714.5300000000007"/>
    <n v="3"/>
    <x v="2995"/>
    <x v="149"/>
    <n v="4613"/>
    <x v="333"/>
    <m/>
    <m/>
    <s v="Amazon"/>
    <s v="Amazon"/>
    <n v="99349.3"/>
    <n v="57542997.559999913"/>
    <n v="57542997.559999913"/>
    <s v="Riyadh"/>
  </r>
  <r>
    <s v="ORD102996"/>
    <s v="HP Pavilion Laptop"/>
    <x v="3"/>
    <x v="3"/>
    <x v="0"/>
    <x v="3"/>
    <n v="870.8"/>
    <n v="2"/>
    <x v="2996"/>
    <x v="90"/>
    <n v="2632"/>
    <x v="332"/>
    <m/>
    <m/>
    <s v="sq"/>
    <s v="sq"/>
    <n v="3665.44"/>
    <n v="57542997.559999913"/>
    <n v="57542997.559999913"/>
    <s v="Dubai"/>
  </r>
  <r>
    <s v="ORD102997"/>
    <s v="Nike Air Max"/>
    <x v="1"/>
    <x v="1"/>
    <x v="1"/>
    <x v="5"/>
    <n v="15370.19"/>
    <n v="1"/>
    <x v="2997"/>
    <x v="194"/>
    <n v="4306"/>
    <x v="354"/>
    <m/>
    <m/>
    <s v="Jumia"/>
    <s v="Jum"/>
    <n v="27872.98"/>
    <n v="91504159.730000004"/>
    <n v="91504159.730000004"/>
    <s v="Giza"/>
  </r>
  <r>
    <s v="ORD102998"/>
    <s v="HP Pavilion Laptop"/>
    <x v="3"/>
    <x v="3"/>
    <x v="2"/>
    <x v="0"/>
    <n v="162.33000000000001"/>
    <n v="2"/>
    <x v="2998"/>
    <x v="70"/>
    <n v="4107"/>
    <x v="217"/>
    <m/>
    <m/>
    <s v="Amazon"/>
    <s v="Amazon"/>
    <n v="16284.02"/>
    <n v="57542997.559999913"/>
    <n v="57542997.559999913"/>
    <s v="Cairo"/>
  </r>
  <r>
    <s v="ORD102999"/>
    <s v="Nike Air Max"/>
    <x v="1"/>
    <x v="1"/>
    <x v="0"/>
    <x v="5"/>
    <n v="19470.41"/>
    <n v="3"/>
    <x v="2999"/>
    <x v="128"/>
    <n v="114"/>
    <x v="108"/>
    <m/>
    <m/>
    <s v="sq"/>
    <s v="sq"/>
    <n v="27872.98"/>
    <n v="91504159.730000004"/>
    <n v="91504159.730000004"/>
    <s v="Giza"/>
  </r>
  <r>
    <s v="ORD103000"/>
    <s v="T-shirt Cotton"/>
    <x v="1"/>
    <x v="5"/>
    <x v="2"/>
    <x v="4"/>
    <n v="15133.89"/>
    <n v="4"/>
    <x v="3000"/>
    <x v="277"/>
    <n v="1879"/>
    <x v="47"/>
    <m/>
    <m/>
    <s v="Amazon"/>
    <s v="Amazon"/>
    <n v="99349.3"/>
    <n v="91504159.730000004"/>
    <n v="91504159.730000004"/>
    <s v="Riyadh"/>
  </r>
  <r>
    <s v="ORD103001"/>
    <s v="T-shirt Cotton"/>
    <x v="1"/>
    <x v="5"/>
    <x v="1"/>
    <x v="0"/>
    <n v="11919.9"/>
    <n v="2"/>
    <x v="3001"/>
    <x v="205"/>
    <n v="886"/>
    <x v="87"/>
    <m/>
    <m/>
    <s v="Jumia"/>
    <s v="Jum"/>
    <n v="16284.02"/>
    <n v="91504159.730000004"/>
    <n v="91504159.730000004"/>
    <s v="Cairo"/>
  </r>
  <r>
    <s v="ORD103002"/>
    <s v="Xiaomi Redmi Note 12"/>
    <x v="0"/>
    <x v="7"/>
    <x v="0"/>
    <x v="0"/>
    <n v="1454.04"/>
    <n v="2"/>
    <x v="3002"/>
    <x v="132"/>
    <n v="808"/>
    <x v="255"/>
    <m/>
    <m/>
    <s v="sq"/>
    <s v="sq"/>
    <n v="16284.02"/>
    <n v="92327183.770000085"/>
    <n v="92327183.770000085"/>
    <s v="Cairo"/>
  </r>
  <r>
    <s v="ORD103003"/>
    <s v="Bluetooth Headset"/>
    <x v="2"/>
    <x v="2"/>
    <x v="0"/>
    <x v="1"/>
    <n v="15304.71"/>
    <n v="4"/>
    <x v="3003"/>
    <x v="91"/>
    <n v="2684"/>
    <x v="103"/>
    <m/>
    <m/>
    <s v="sq"/>
    <s v="sq"/>
    <n v="13290.4"/>
    <n v="29200970.130000021"/>
    <n v="29200970.130000021"/>
    <s v="Alexandria"/>
  </r>
  <r>
    <s v="ORD103004"/>
    <s v="Smartwatch FitPro"/>
    <x v="4"/>
    <x v="6"/>
    <x v="1"/>
    <x v="4"/>
    <n v="9729.7900000000009"/>
    <n v="4"/>
    <x v="3004"/>
    <x v="56"/>
    <n v="556"/>
    <x v="348"/>
    <m/>
    <m/>
    <s v="Jumia"/>
    <s v="Jum"/>
    <n v="99349.3"/>
    <n v="31420413.200000018"/>
    <n v="31420413.200000018"/>
    <s v="Riyadh"/>
  </r>
  <r>
    <s v="ORD103005"/>
    <s v="Dell Inspiron 3501"/>
    <x v="3"/>
    <x v="8"/>
    <x v="1"/>
    <x v="2"/>
    <n v="2364.2199999999998"/>
    <n v="3"/>
    <x v="3005"/>
    <x v="320"/>
    <n v="2884"/>
    <x v="103"/>
    <m/>
    <m/>
    <s v="Jumia"/>
    <s v="Jum"/>
    <n v="26648.76"/>
    <n v="57542997.559999913"/>
    <n v="57542997.559999913"/>
    <s v="Casablanca"/>
  </r>
  <r>
    <s v="ORD103006"/>
    <s v="Dell Inspiron 3501"/>
    <x v="3"/>
    <x v="8"/>
    <x v="1"/>
    <x v="1"/>
    <n v="2276.46"/>
    <n v="4"/>
    <x v="3006"/>
    <x v="312"/>
    <n v="1168"/>
    <x v="222"/>
    <m/>
    <m/>
    <s v="Jumia"/>
    <s v="Jum"/>
    <n v="13290.4"/>
    <n v="57542997.559999913"/>
    <n v="57542997.559999913"/>
    <s v="Alexandria"/>
  </r>
  <r>
    <s v="ORD103007"/>
    <s v="Xiaomi Redmi Note 12"/>
    <x v="0"/>
    <x v="7"/>
    <x v="1"/>
    <x v="5"/>
    <n v="13786.85"/>
    <n v="2"/>
    <x v="3007"/>
    <x v="96"/>
    <n v="1364"/>
    <x v="5"/>
    <m/>
    <m/>
    <s v="Jumia"/>
    <s v="Jum"/>
    <n v="27872.98"/>
    <n v="92327183.770000085"/>
    <n v="92327183.770000085"/>
    <s v="Giza"/>
  </r>
  <r>
    <s v="ORD103008"/>
    <s v="Nike Air Max"/>
    <x v="1"/>
    <x v="1"/>
    <x v="1"/>
    <x v="2"/>
    <n v="592.08000000000004"/>
    <n v="2"/>
    <x v="3008"/>
    <x v="14"/>
    <n v="3521"/>
    <x v="206"/>
    <m/>
    <m/>
    <s v="Jumia"/>
    <s v="Jum"/>
    <n v="26648.76"/>
    <n v="91504159.730000004"/>
    <n v="91504159.730000004"/>
    <s v="Casablanca"/>
  </r>
  <r>
    <s v="ORD103009"/>
    <s v="Nike Air Max"/>
    <x v="1"/>
    <x v="1"/>
    <x v="1"/>
    <x v="3"/>
    <n v="10225.709999999999"/>
    <n v="5"/>
    <x v="3009"/>
    <x v="73"/>
    <n v="4935"/>
    <x v="34"/>
    <m/>
    <m/>
    <s v="Jumia"/>
    <s v="Jum"/>
    <n v="3665.44"/>
    <n v="91504159.730000004"/>
    <n v="91504159.730000004"/>
    <s v="Dubai"/>
  </r>
  <r>
    <s v="ORD103010"/>
    <s v="Samsung Galaxy A14"/>
    <x v="0"/>
    <x v="0"/>
    <x v="1"/>
    <x v="4"/>
    <n v="1848.13"/>
    <n v="3"/>
    <x v="3010"/>
    <x v="190"/>
    <n v="2683"/>
    <x v="51"/>
    <m/>
    <m/>
    <s v="Jumia"/>
    <s v="Jum"/>
    <n v="99349.3"/>
    <n v="92327183.770000085"/>
    <n v="92327183.770000085"/>
    <s v="Riyadh"/>
  </r>
  <r>
    <s v="ORD103011"/>
    <s v="iPhone 13"/>
    <x v="0"/>
    <x v="4"/>
    <x v="1"/>
    <x v="5"/>
    <n v="10295.459999999999"/>
    <n v="3"/>
    <x v="3011"/>
    <x v="179"/>
    <n v="2528"/>
    <x v="300"/>
    <m/>
    <m/>
    <s v="Jumia"/>
    <s v="Jum"/>
    <n v="27872.98"/>
    <n v="92327183.770000085"/>
    <n v="92327183.770000085"/>
    <s v="Giza"/>
  </r>
  <r>
    <s v="ORD103012"/>
    <s v="iPhone 13"/>
    <x v="0"/>
    <x v="4"/>
    <x v="2"/>
    <x v="1"/>
    <n v="15174.09"/>
    <n v="1"/>
    <x v="3012"/>
    <x v="66"/>
    <n v="1866"/>
    <x v="307"/>
    <m/>
    <m/>
    <s v="Amazon"/>
    <s v="Amazon"/>
    <n v="13290.4"/>
    <n v="92327183.770000085"/>
    <n v="92327183.770000085"/>
    <s v="Alexandria"/>
  </r>
  <r>
    <s v="ORD103013"/>
    <s v="Xiaomi Redmi Note 12"/>
    <x v="0"/>
    <x v="7"/>
    <x v="2"/>
    <x v="3"/>
    <n v="8281.56"/>
    <n v="5"/>
    <x v="3013"/>
    <x v="335"/>
    <n v="1727"/>
    <x v="91"/>
    <m/>
    <m/>
    <s v="Amazon"/>
    <s v="Amazon"/>
    <n v="3665.44"/>
    <n v="92327183.770000085"/>
    <n v="92327183.770000085"/>
    <s v="Dubai"/>
  </r>
  <r>
    <s v="ORD103014"/>
    <s v="Nike Air Max"/>
    <x v="1"/>
    <x v="1"/>
    <x v="0"/>
    <x v="4"/>
    <n v="4440.1499999999996"/>
    <n v="4"/>
    <x v="3014"/>
    <x v="271"/>
    <n v="159"/>
    <x v="25"/>
    <m/>
    <m/>
    <s v="sq"/>
    <s v="sq"/>
    <n v="99349.3"/>
    <n v="91504159.730000004"/>
    <n v="91504159.730000004"/>
    <s v="Riyadh"/>
  </r>
  <r>
    <s v="ORD103015"/>
    <s v="Smartwatch FitPro"/>
    <x v="4"/>
    <x v="6"/>
    <x v="2"/>
    <x v="2"/>
    <n v="18923.990000000002"/>
    <n v="5"/>
    <x v="3015"/>
    <x v="102"/>
    <n v="3743"/>
    <x v="339"/>
    <m/>
    <m/>
    <s v="Amazon"/>
    <s v="Amazon"/>
    <n v="26648.76"/>
    <n v="31420413.200000018"/>
    <n v="31420413.200000018"/>
    <s v="Casablanca"/>
  </r>
  <r>
    <s v="ORD103016"/>
    <s v="Samsung Galaxy A14"/>
    <x v="0"/>
    <x v="0"/>
    <x v="2"/>
    <x v="2"/>
    <n v="18790.990000000002"/>
    <n v="4"/>
    <x v="3016"/>
    <x v="235"/>
    <n v="4833"/>
    <x v="235"/>
    <m/>
    <m/>
    <s v="Amazon"/>
    <s v="Amazon"/>
    <n v="26648.76"/>
    <n v="92327183.770000085"/>
    <n v="92327183.770000085"/>
    <s v="Casablanca"/>
  </r>
  <r>
    <s v="ORD103017"/>
    <s v="T-shirt Cotton"/>
    <x v="1"/>
    <x v="5"/>
    <x v="0"/>
    <x v="1"/>
    <n v="1814.51"/>
    <n v="2"/>
    <x v="3017"/>
    <x v="42"/>
    <n v="72"/>
    <x v="145"/>
    <m/>
    <m/>
    <s v="sq"/>
    <s v="sq"/>
    <n v="13290.4"/>
    <n v="91504159.730000004"/>
    <n v="91504159.730000004"/>
    <s v="Alexandria"/>
  </r>
  <r>
    <s v="ORD103018"/>
    <s v="Samsung Galaxy A14"/>
    <x v="0"/>
    <x v="0"/>
    <x v="0"/>
    <x v="4"/>
    <n v="3619.44"/>
    <n v="1"/>
    <x v="3018"/>
    <x v="210"/>
    <n v="4740"/>
    <x v="165"/>
    <m/>
    <m/>
    <s v="sq"/>
    <s v="sq"/>
    <n v="99349.3"/>
    <n v="92327183.770000085"/>
    <n v="92327183.770000085"/>
    <s v="Riyadh"/>
  </r>
  <r>
    <s v="ORD103019"/>
    <s v="T-shirt Cotton"/>
    <x v="1"/>
    <x v="5"/>
    <x v="1"/>
    <x v="0"/>
    <n v="13828.25"/>
    <n v="2"/>
    <x v="3019"/>
    <x v="278"/>
    <n v="2542"/>
    <x v="258"/>
    <m/>
    <m/>
    <s v="Jumia"/>
    <s v="Jum"/>
    <n v="16284.02"/>
    <n v="91504159.730000004"/>
    <n v="91504159.730000004"/>
    <s v="Cairo"/>
  </r>
  <r>
    <s v="ORD103020"/>
    <s v="Nike Air Max"/>
    <x v="1"/>
    <x v="1"/>
    <x v="0"/>
    <x v="0"/>
    <n v="5370.12"/>
    <n v="5"/>
    <x v="3020"/>
    <x v="122"/>
    <n v="285"/>
    <x v="332"/>
    <m/>
    <m/>
    <s v="sq"/>
    <s v="sq"/>
    <n v="16284.02"/>
    <n v="91504159.730000004"/>
    <n v="91504159.730000004"/>
    <s v="Cairo"/>
  </r>
  <r>
    <s v="ORD103021"/>
    <s v="Smartwatch FitPro"/>
    <x v="4"/>
    <x v="6"/>
    <x v="0"/>
    <x v="3"/>
    <n v="15054.97"/>
    <n v="1"/>
    <x v="3021"/>
    <x v="112"/>
    <n v="2731"/>
    <x v="244"/>
    <m/>
    <m/>
    <s v="sq"/>
    <s v="sq"/>
    <n v="3665.44"/>
    <n v="31420413.200000018"/>
    <n v="31420413.200000018"/>
    <s v="Dubai"/>
  </r>
  <r>
    <s v="ORD103022"/>
    <s v="Bluetooth Headset"/>
    <x v="2"/>
    <x v="2"/>
    <x v="2"/>
    <x v="0"/>
    <n v="9344.5499999999993"/>
    <n v="5"/>
    <x v="3022"/>
    <x v="4"/>
    <n v="618"/>
    <x v="344"/>
    <m/>
    <m/>
    <s v="Amazon"/>
    <s v="Amazon"/>
    <n v="16284.02"/>
    <n v="29200970.130000021"/>
    <n v="29200970.130000021"/>
    <s v="Cairo"/>
  </r>
  <r>
    <s v="ORD103023"/>
    <s v="Xiaomi Redmi Note 12"/>
    <x v="0"/>
    <x v="7"/>
    <x v="0"/>
    <x v="4"/>
    <n v="1500.31"/>
    <n v="2"/>
    <x v="3023"/>
    <x v="22"/>
    <n v="4510"/>
    <x v="162"/>
    <m/>
    <m/>
    <s v="sq"/>
    <s v="sq"/>
    <n v="99349.3"/>
    <n v="92327183.770000085"/>
    <n v="92327183.770000085"/>
    <s v="Riyadh"/>
  </r>
  <r>
    <s v="ORD103024"/>
    <s v="Nike Air Max"/>
    <x v="1"/>
    <x v="1"/>
    <x v="1"/>
    <x v="1"/>
    <n v="3413.98"/>
    <n v="4"/>
    <x v="3024"/>
    <x v="137"/>
    <n v="799"/>
    <x v="197"/>
    <m/>
    <m/>
    <s v="Jumia"/>
    <s v="Jum"/>
    <n v="13290.4"/>
    <n v="91504159.730000004"/>
    <n v="91504159.730000004"/>
    <s v="Alexandria"/>
  </r>
  <r>
    <s v="ORD103025"/>
    <s v="Bluetooth Headset"/>
    <x v="2"/>
    <x v="2"/>
    <x v="2"/>
    <x v="5"/>
    <n v="18658.330000000002"/>
    <n v="1"/>
    <x v="3025"/>
    <x v="255"/>
    <n v="3647"/>
    <x v="137"/>
    <m/>
    <m/>
    <s v="Amazon"/>
    <s v="Amazon"/>
    <n v="27872.98"/>
    <n v="29200970.130000021"/>
    <n v="29200970.130000021"/>
    <s v="Giza"/>
  </r>
  <r>
    <s v="ORD103026"/>
    <s v="Smartwatch FitPro"/>
    <x v="4"/>
    <x v="6"/>
    <x v="2"/>
    <x v="2"/>
    <n v="137.79"/>
    <n v="3"/>
    <x v="3026"/>
    <x v="125"/>
    <n v="3138"/>
    <x v="3"/>
    <m/>
    <m/>
    <s v="Amazon"/>
    <s v="Amazon"/>
    <n v="26648.76"/>
    <n v="31420413.200000018"/>
    <n v="31420413.200000018"/>
    <s v="Casablanca"/>
  </r>
  <r>
    <s v="ORD103027"/>
    <s v="Smartwatch FitPro"/>
    <x v="4"/>
    <x v="6"/>
    <x v="2"/>
    <x v="2"/>
    <n v="2791.1"/>
    <n v="2"/>
    <x v="3027"/>
    <x v="227"/>
    <n v="2289"/>
    <x v="338"/>
    <m/>
    <m/>
    <s v="Amazon"/>
    <s v="Amazon"/>
    <n v="26648.76"/>
    <n v="31420413.200000018"/>
    <n v="31420413.200000018"/>
    <s v="Casablanca"/>
  </r>
  <r>
    <s v="ORD103028"/>
    <s v="Dell Inspiron 3501"/>
    <x v="3"/>
    <x v="8"/>
    <x v="2"/>
    <x v="0"/>
    <n v="6445.08"/>
    <n v="3"/>
    <x v="3028"/>
    <x v="284"/>
    <n v="4947"/>
    <x v="272"/>
    <m/>
    <m/>
    <s v="Amazon"/>
    <s v="Amazon"/>
    <n v="16284.02"/>
    <n v="57542997.559999913"/>
    <n v="57542997.559999913"/>
    <s v="Cairo"/>
  </r>
  <r>
    <s v="ORD103029"/>
    <s v="Samsung Galaxy A14"/>
    <x v="0"/>
    <x v="0"/>
    <x v="2"/>
    <x v="3"/>
    <n v="432.22"/>
    <n v="4"/>
    <x v="3029"/>
    <x v="202"/>
    <n v="4247"/>
    <x v="87"/>
    <m/>
    <m/>
    <s v="Amazon"/>
    <s v="Amazon"/>
    <n v="3665.44"/>
    <n v="92327183.770000085"/>
    <n v="92327183.770000085"/>
    <s v="Dubai"/>
  </r>
  <r>
    <s v="ORD103030"/>
    <s v="Xiaomi Redmi Note 12"/>
    <x v="0"/>
    <x v="7"/>
    <x v="1"/>
    <x v="0"/>
    <n v="2996.83"/>
    <n v="2"/>
    <x v="3030"/>
    <x v="365"/>
    <n v="2952"/>
    <x v="218"/>
    <m/>
    <m/>
    <s v="Jumia"/>
    <s v="Jum"/>
    <n v="16284.02"/>
    <n v="92327183.770000085"/>
    <n v="92327183.770000085"/>
    <s v="Cairo"/>
  </r>
  <r>
    <s v="ORD103031"/>
    <s v="Nike Air Max"/>
    <x v="1"/>
    <x v="1"/>
    <x v="2"/>
    <x v="3"/>
    <n v="3560"/>
    <n v="3"/>
    <x v="3031"/>
    <x v="168"/>
    <n v="1852"/>
    <x v="198"/>
    <m/>
    <m/>
    <s v="Amazon"/>
    <s v="Amazon"/>
    <n v="3665.44"/>
    <n v="91504159.730000004"/>
    <n v="91504159.730000004"/>
    <s v="Dubai"/>
  </r>
  <r>
    <s v="ORD103032"/>
    <s v="Smartwatch FitPro"/>
    <x v="4"/>
    <x v="6"/>
    <x v="0"/>
    <x v="2"/>
    <n v="19148.080000000002"/>
    <n v="5"/>
    <x v="3032"/>
    <x v="273"/>
    <n v="209"/>
    <x v="145"/>
    <m/>
    <m/>
    <s v="sq"/>
    <s v="sq"/>
    <n v="26648.76"/>
    <n v="31420413.200000018"/>
    <n v="31420413.200000018"/>
    <s v="Casablanca"/>
  </r>
  <r>
    <s v="ORD103033"/>
    <s v="T-shirt Cotton"/>
    <x v="1"/>
    <x v="5"/>
    <x v="2"/>
    <x v="4"/>
    <n v="5843.91"/>
    <n v="4"/>
    <x v="3033"/>
    <x v="126"/>
    <n v="2520"/>
    <x v="145"/>
    <m/>
    <m/>
    <s v="Amazon"/>
    <s v="Amazon"/>
    <n v="99349.3"/>
    <n v="91504159.730000004"/>
    <n v="91504159.730000004"/>
    <s v="Riyadh"/>
  </r>
  <r>
    <s v="ORD103034"/>
    <s v="iPhone 13"/>
    <x v="0"/>
    <x v="4"/>
    <x v="1"/>
    <x v="4"/>
    <n v="16660.490000000002"/>
    <n v="4"/>
    <x v="3034"/>
    <x v="224"/>
    <n v="4595"/>
    <x v="279"/>
    <m/>
    <m/>
    <s v="Jumia"/>
    <s v="Jum"/>
    <n v="99349.3"/>
    <n v="92327183.770000085"/>
    <n v="92327183.770000085"/>
    <s v="Riyadh"/>
  </r>
  <r>
    <s v="ORD103035"/>
    <s v="Smartwatch FitPro"/>
    <x v="4"/>
    <x v="6"/>
    <x v="2"/>
    <x v="1"/>
    <n v="14795.9"/>
    <n v="4"/>
    <x v="3035"/>
    <x v="9"/>
    <n v="4742"/>
    <x v="350"/>
    <m/>
    <m/>
    <s v="Amazon"/>
    <s v="Amazon"/>
    <n v="13290.4"/>
    <n v="31420413.200000018"/>
    <n v="31420413.200000018"/>
    <s v="Alexandria"/>
  </r>
  <r>
    <s v="ORD103036"/>
    <s v="T-shirt Cotton"/>
    <x v="1"/>
    <x v="5"/>
    <x v="0"/>
    <x v="5"/>
    <n v="7553.26"/>
    <n v="3"/>
    <x v="3036"/>
    <x v="384"/>
    <n v="2262"/>
    <x v="315"/>
    <m/>
    <m/>
    <s v="sq"/>
    <s v="sq"/>
    <n v="27872.98"/>
    <n v="91504159.730000004"/>
    <n v="91504159.730000004"/>
    <s v="Giza"/>
  </r>
  <r>
    <s v="ORD103037"/>
    <s v="iPhone 13"/>
    <x v="0"/>
    <x v="4"/>
    <x v="0"/>
    <x v="2"/>
    <n v="10450.9"/>
    <n v="5"/>
    <x v="3037"/>
    <x v="17"/>
    <n v="4994"/>
    <x v="5"/>
    <m/>
    <m/>
    <s v="sq"/>
    <s v="sq"/>
    <n v="26648.76"/>
    <n v="92327183.770000085"/>
    <n v="92327183.770000085"/>
    <s v="Casablanca"/>
  </r>
  <r>
    <s v="ORD103038"/>
    <s v="Nike Air Max"/>
    <x v="1"/>
    <x v="1"/>
    <x v="2"/>
    <x v="2"/>
    <n v="9107.65"/>
    <n v="3"/>
    <x v="3038"/>
    <x v="178"/>
    <n v="309"/>
    <x v="245"/>
    <m/>
    <m/>
    <s v="Amazon"/>
    <s v="Amazon"/>
    <n v="26648.76"/>
    <n v="91504159.730000004"/>
    <n v="91504159.730000004"/>
    <s v="Casablanca"/>
  </r>
  <r>
    <s v="ORD103039"/>
    <s v="Bluetooth Headset"/>
    <x v="2"/>
    <x v="2"/>
    <x v="1"/>
    <x v="4"/>
    <n v="10613.93"/>
    <n v="2"/>
    <x v="3039"/>
    <x v="345"/>
    <n v="4702"/>
    <x v="236"/>
    <m/>
    <m/>
    <s v="Jumia"/>
    <s v="Jum"/>
    <n v="99349.3"/>
    <n v="29200970.130000021"/>
    <n v="29200970.130000021"/>
    <s v="Riyadh"/>
  </r>
  <r>
    <s v="ORD103040"/>
    <s v="T-shirt Cotton"/>
    <x v="1"/>
    <x v="5"/>
    <x v="2"/>
    <x v="2"/>
    <n v="16909.63"/>
    <n v="2"/>
    <x v="3040"/>
    <x v="392"/>
    <n v="2888"/>
    <x v="179"/>
    <m/>
    <m/>
    <s v="Amazon"/>
    <s v="Amazon"/>
    <n v="26648.76"/>
    <n v="91504159.730000004"/>
    <n v="91504159.730000004"/>
    <s v="Casablanca"/>
  </r>
  <r>
    <s v="ORD103041"/>
    <s v="Dell Inspiron 3501"/>
    <x v="3"/>
    <x v="8"/>
    <x v="0"/>
    <x v="1"/>
    <n v="4512.66"/>
    <n v="3"/>
    <x v="3041"/>
    <x v="392"/>
    <n v="1789"/>
    <x v="155"/>
    <m/>
    <m/>
    <s v="sq"/>
    <s v="sq"/>
    <n v="13290.4"/>
    <n v="57542997.559999913"/>
    <n v="57542997.559999913"/>
    <s v="Alexandria"/>
  </r>
  <r>
    <s v="ORD103042"/>
    <s v="Smartwatch FitPro"/>
    <x v="4"/>
    <x v="6"/>
    <x v="2"/>
    <x v="5"/>
    <n v="6148.69"/>
    <n v="3"/>
    <x v="3042"/>
    <x v="256"/>
    <n v="4585"/>
    <x v="195"/>
    <m/>
    <m/>
    <s v="Amazon"/>
    <s v="Amazon"/>
    <n v="27872.98"/>
    <n v="31420413.200000018"/>
    <n v="31420413.200000018"/>
    <s v="Giza"/>
  </r>
  <r>
    <s v="ORD103043"/>
    <s v="Xiaomi Redmi Note 12"/>
    <x v="0"/>
    <x v="7"/>
    <x v="2"/>
    <x v="5"/>
    <n v="12803.23"/>
    <n v="4"/>
    <x v="3043"/>
    <x v="343"/>
    <n v="545"/>
    <x v="161"/>
    <m/>
    <m/>
    <s v="Amazon"/>
    <s v="Amazon"/>
    <n v="27872.98"/>
    <n v="92327183.770000085"/>
    <n v="92327183.770000085"/>
    <s v="Giza"/>
  </r>
  <r>
    <s v="ORD103044"/>
    <s v="Samsung Galaxy A14"/>
    <x v="0"/>
    <x v="0"/>
    <x v="0"/>
    <x v="0"/>
    <n v="3774.61"/>
    <n v="2"/>
    <x v="3044"/>
    <x v="206"/>
    <n v="4713"/>
    <x v="318"/>
    <m/>
    <m/>
    <s v="sq"/>
    <s v="sq"/>
    <n v="16284.02"/>
    <n v="92327183.770000085"/>
    <n v="92327183.770000085"/>
    <s v="Cairo"/>
  </r>
  <r>
    <s v="ORD103045"/>
    <s v="Adidas Running Shoes"/>
    <x v="1"/>
    <x v="9"/>
    <x v="1"/>
    <x v="0"/>
    <n v="18738.03"/>
    <n v="1"/>
    <x v="3045"/>
    <x v="238"/>
    <n v="2618"/>
    <x v="133"/>
    <m/>
    <m/>
    <s v="Jumia"/>
    <s v="Jum"/>
    <n v="16284.02"/>
    <n v="91504159.730000004"/>
    <n v="91504159.730000004"/>
    <s v="Cairo"/>
  </r>
  <r>
    <s v="ORD103046"/>
    <s v="Xiaomi Redmi Note 12"/>
    <x v="0"/>
    <x v="7"/>
    <x v="2"/>
    <x v="1"/>
    <n v="17902.54"/>
    <n v="1"/>
    <x v="3046"/>
    <x v="48"/>
    <n v="4113"/>
    <x v="72"/>
    <m/>
    <m/>
    <s v="Amazon"/>
    <s v="Amazon"/>
    <n v="13290.4"/>
    <n v="92327183.770000085"/>
    <n v="92327183.770000085"/>
    <s v="Alexandria"/>
  </r>
  <r>
    <s v="ORD103047"/>
    <s v="Xiaomi Redmi Note 12"/>
    <x v="0"/>
    <x v="7"/>
    <x v="2"/>
    <x v="1"/>
    <n v="18941.79"/>
    <n v="1"/>
    <x v="3047"/>
    <x v="357"/>
    <n v="951"/>
    <x v="253"/>
    <m/>
    <m/>
    <s v="Amazon"/>
    <s v="Amazon"/>
    <n v="13290.4"/>
    <n v="92327183.770000085"/>
    <n v="92327183.770000085"/>
    <s v="Alexandria"/>
  </r>
  <r>
    <s v="ORD103048"/>
    <s v="Smartwatch FitPro"/>
    <x v="4"/>
    <x v="6"/>
    <x v="2"/>
    <x v="0"/>
    <n v="12243.64"/>
    <n v="4"/>
    <x v="3048"/>
    <x v="389"/>
    <n v="1525"/>
    <x v="350"/>
    <m/>
    <m/>
    <s v="Amazon"/>
    <s v="Amazon"/>
    <n v="16284.02"/>
    <n v="31420413.200000018"/>
    <n v="31420413.200000018"/>
    <s v="Cairo"/>
  </r>
  <r>
    <s v="ORD103049"/>
    <s v="Adidas Running Shoes"/>
    <x v="1"/>
    <x v="9"/>
    <x v="1"/>
    <x v="0"/>
    <n v="17076.189999999999"/>
    <n v="3"/>
    <x v="3049"/>
    <x v="318"/>
    <n v="2090"/>
    <x v="143"/>
    <m/>
    <m/>
    <s v="Jumia"/>
    <s v="Jum"/>
    <n v="16284.02"/>
    <n v="91504159.730000004"/>
    <n v="91504159.730000004"/>
    <s v="Cairo"/>
  </r>
  <r>
    <s v="ORD103050"/>
    <s v="Samsung Galaxy A14"/>
    <x v="0"/>
    <x v="0"/>
    <x v="1"/>
    <x v="5"/>
    <n v="3839.91"/>
    <n v="3"/>
    <x v="3050"/>
    <x v="230"/>
    <n v="2295"/>
    <x v="85"/>
    <m/>
    <m/>
    <s v="Jumia"/>
    <s v="Jum"/>
    <n v="27872.98"/>
    <n v="92327183.770000085"/>
    <n v="92327183.770000085"/>
    <s v="Giza"/>
  </r>
  <r>
    <s v="ORD103051"/>
    <s v="Samsung Galaxy A14"/>
    <x v="0"/>
    <x v="0"/>
    <x v="0"/>
    <x v="2"/>
    <n v="6556.74"/>
    <n v="2"/>
    <x v="3051"/>
    <x v="307"/>
    <n v="3872"/>
    <x v="37"/>
    <m/>
    <m/>
    <s v="sq"/>
    <s v="sq"/>
    <n v="26648.76"/>
    <n v="92327183.770000085"/>
    <n v="92327183.770000085"/>
    <s v="Casablanca"/>
  </r>
  <r>
    <s v="ORD103052"/>
    <s v="Bluetooth Headset"/>
    <x v="2"/>
    <x v="2"/>
    <x v="1"/>
    <x v="2"/>
    <n v="1015.01"/>
    <n v="4"/>
    <x v="3052"/>
    <x v="207"/>
    <n v="3382"/>
    <x v="158"/>
    <m/>
    <m/>
    <s v="Jumia"/>
    <s v="Jum"/>
    <n v="26648.76"/>
    <n v="29200970.130000021"/>
    <n v="29200970.130000021"/>
    <s v="Casablanca"/>
  </r>
  <r>
    <s v="ORD103053"/>
    <s v="Bluetooth Headset"/>
    <x v="2"/>
    <x v="2"/>
    <x v="1"/>
    <x v="0"/>
    <n v="4830.62"/>
    <n v="2"/>
    <x v="3053"/>
    <x v="297"/>
    <n v="1541"/>
    <x v="38"/>
    <m/>
    <m/>
    <s v="Jumia"/>
    <s v="Jum"/>
    <n v="16284.02"/>
    <n v="29200970.130000021"/>
    <n v="29200970.130000021"/>
    <s v="Cairo"/>
  </r>
  <r>
    <s v="ORD103054"/>
    <s v="Samsung Galaxy A14"/>
    <x v="0"/>
    <x v="0"/>
    <x v="0"/>
    <x v="5"/>
    <n v="5475.35"/>
    <n v="4"/>
    <x v="3054"/>
    <x v="369"/>
    <n v="4632"/>
    <x v="353"/>
    <m/>
    <m/>
    <s v="sq"/>
    <s v="sq"/>
    <n v="27872.98"/>
    <n v="92327183.770000085"/>
    <n v="92327183.770000085"/>
    <s v="Giza"/>
  </r>
  <r>
    <s v="ORD103055"/>
    <s v="Bluetooth Headset"/>
    <x v="2"/>
    <x v="2"/>
    <x v="0"/>
    <x v="0"/>
    <n v="18749.89"/>
    <n v="3"/>
    <x v="3055"/>
    <x v="311"/>
    <n v="3935"/>
    <x v="327"/>
    <m/>
    <m/>
    <s v="sq"/>
    <s v="sq"/>
    <n v="16284.02"/>
    <n v="29200970.130000021"/>
    <n v="29200970.130000021"/>
    <s v="Cairo"/>
  </r>
  <r>
    <s v="ORD103056"/>
    <s v="Dell Inspiron 3501"/>
    <x v="3"/>
    <x v="8"/>
    <x v="0"/>
    <x v="3"/>
    <n v="8550.92"/>
    <n v="2"/>
    <x v="3056"/>
    <x v="333"/>
    <n v="4568"/>
    <x v="7"/>
    <m/>
    <m/>
    <s v="sq"/>
    <s v="sq"/>
    <n v="3665.44"/>
    <n v="57542997.559999913"/>
    <n v="57542997.559999913"/>
    <s v="Dubai"/>
  </r>
  <r>
    <s v="ORD103057"/>
    <s v="Dell Inspiron 3501"/>
    <x v="3"/>
    <x v="8"/>
    <x v="0"/>
    <x v="1"/>
    <n v="4804.6400000000003"/>
    <n v="2"/>
    <x v="3057"/>
    <x v="119"/>
    <n v="4694"/>
    <x v="92"/>
    <m/>
    <m/>
    <s v="sq"/>
    <s v="sq"/>
    <n v="13290.4"/>
    <n v="57542997.559999913"/>
    <n v="57542997.559999913"/>
    <s v="Alexandria"/>
  </r>
  <r>
    <s v="ORD103058"/>
    <s v="Nike Air Max"/>
    <x v="1"/>
    <x v="1"/>
    <x v="2"/>
    <x v="4"/>
    <n v="7082.71"/>
    <n v="2"/>
    <x v="3058"/>
    <x v="293"/>
    <n v="923"/>
    <x v="39"/>
    <m/>
    <m/>
    <s v="Amazon"/>
    <s v="Amazon"/>
    <n v="99349.3"/>
    <n v="91504159.730000004"/>
    <n v="91504159.730000004"/>
    <s v="Riyadh"/>
  </r>
  <r>
    <s v="ORD103059"/>
    <s v="Samsung Galaxy A14"/>
    <x v="0"/>
    <x v="0"/>
    <x v="0"/>
    <x v="4"/>
    <n v="14688.59"/>
    <n v="2"/>
    <x v="3059"/>
    <x v="371"/>
    <n v="1031"/>
    <x v="292"/>
    <m/>
    <m/>
    <s v="sq"/>
    <s v="sq"/>
    <n v="99349.3"/>
    <n v="92327183.770000085"/>
    <n v="92327183.770000085"/>
    <s v="Riyadh"/>
  </r>
  <r>
    <s v="ORD103060"/>
    <s v="Smartwatch FitPro"/>
    <x v="4"/>
    <x v="6"/>
    <x v="1"/>
    <x v="2"/>
    <n v="19259.439999999999"/>
    <n v="4"/>
    <x v="3060"/>
    <x v="320"/>
    <n v="4696"/>
    <x v="291"/>
    <m/>
    <m/>
    <s v="Jumia"/>
    <s v="Jum"/>
    <n v="26648.76"/>
    <n v="31420413.200000018"/>
    <n v="31420413.200000018"/>
    <s v="Casablanca"/>
  </r>
  <r>
    <s v="ORD103061"/>
    <s v="iPhone 13"/>
    <x v="0"/>
    <x v="4"/>
    <x v="0"/>
    <x v="5"/>
    <n v="5161.01"/>
    <n v="5"/>
    <x v="3061"/>
    <x v="246"/>
    <n v="2487"/>
    <x v="42"/>
    <m/>
    <m/>
    <s v="sq"/>
    <s v="sq"/>
    <n v="27872.98"/>
    <n v="92327183.770000085"/>
    <n v="92327183.770000085"/>
    <s v="Giza"/>
  </r>
  <r>
    <s v="ORD103062"/>
    <s v="Adidas Running Shoes"/>
    <x v="1"/>
    <x v="9"/>
    <x v="2"/>
    <x v="2"/>
    <n v="7045.74"/>
    <n v="3"/>
    <x v="3062"/>
    <x v="375"/>
    <n v="859"/>
    <x v="358"/>
    <m/>
    <m/>
    <s v="Amazon"/>
    <s v="Amazon"/>
    <n v="26648.76"/>
    <n v="91504159.730000004"/>
    <n v="91504159.730000004"/>
    <s v="Casablanca"/>
  </r>
  <r>
    <s v="ORD103063"/>
    <s v="Bluetooth Headset"/>
    <x v="2"/>
    <x v="2"/>
    <x v="0"/>
    <x v="1"/>
    <n v="3944.66"/>
    <n v="5"/>
    <x v="3063"/>
    <x v="360"/>
    <n v="1325"/>
    <x v="262"/>
    <m/>
    <m/>
    <s v="sq"/>
    <s v="sq"/>
    <n v="13290.4"/>
    <n v="29200970.130000021"/>
    <n v="29200970.130000021"/>
    <s v="Alexandria"/>
  </r>
  <r>
    <s v="ORD103064"/>
    <s v="Nike Air Max"/>
    <x v="1"/>
    <x v="1"/>
    <x v="2"/>
    <x v="0"/>
    <n v="2956.69"/>
    <n v="5"/>
    <x v="3064"/>
    <x v="218"/>
    <n v="4503"/>
    <x v="193"/>
    <m/>
    <m/>
    <s v="Amazon"/>
    <s v="Amazon"/>
    <n v="16284.02"/>
    <n v="91504159.730000004"/>
    <n v="91504159.730000004"/>
    <s v="Cairo"/>
  </r>
  <r>
    <s v="ORD103065"/>
    <s v="iPhone 13"/>
    <x v="0"/>
    <x v="4"/>
    <x v="0"/>
    <x v="5"/>
    <n v="1103.6099999999999"/>
    <n v="2"/>
    <x v="3065"/>
    <x v="349"/>
    <n v="1239"/>
    <x v="68"/>
    <m/>
    <m/>
    <s v="sq"/>
    <s v="sq"/>
    <n v="27872.98"/>
    <n v="92327183.770000085"/>
    <n v="92327183.770000085"/>
    <s v="Giza"/>
  </r>
  <r>
    <s v="ORD103066"/>
    <s v="Smartwatch FitPro"/>
    <x v="4"/>
    <x v="6"/>
    <x v="1"/>
    <x v="1"/>
    <n v="744.55"/>
    <n v="4"/>
    <x v="3066"/>
    <x v="377"/>
    <n v="4895"/>
    <x v="274"/>
    <m/>
    <m/>
    <s v="Jumia"/>
    <s v="Jum"/>
    <n v="13290.4"/>
    <n v="31420413.200000018"/>
    <n v="31420413.200000018"/>
    <s v="Alexandria"/>
  </r>
  <r>
    <s v="ORD103067"/>
    <s v="Dell Inspiron 3501"/>
    <x v="3"/>
    <x v="8"/>
    <x v="2"/>
    <x v="4"/>
    <n v="508.54"/>
    <n v="2"/>
    <x v="3067"/>
    <x v="241"/>
    <n v="1466"/>
    <x v="94"/>
    <m/>
    <m/>
    <s v="Amazon"/>
    <s v="Amazon"/>
    <n v="99349.3"/>
    <n v="57542997.559999913"/>
    <n v="57542997.559999913"/>
    <s v="Riyadh"/>
  </r>
  <r>
    <s v="ORD103068"/>
    <s v="T-shirt Cotton"/>
    <x v="1"/>
    <x v="5"/>
    <x v="1"/>
    <x v="1"/>
    <n v="15619.68"/>
    <n v="1"/>
    <x v="3068"/>
    <x v="117"/>
    <n v="2715"/>
    <x v="118"/>
    <m/>
    <m/>
    <s v="Jumia"/>
    <s v="Jum"/>
    <n v="13290.4"/>
    <n v="91504159.730000004"/>
    <n v="91504159.730000004"/>
    <s v="Alexandria"/>
  </r>
  <r>
    <s v="ORD103069"/>
    <s v="Dell Inspiron 3501"/>
    <x v="3"/>
    <x v="8"/>
    <x v="0"/>
    <x v="4"/>
    <n v="11160.6"/>
    <n v="1"/>
    <x v="3069"/>
    <x v="184"/>
    <n v="2832"/>
    <x v="185"/>
    <m/>
    <m/>
    <s v="sq"/>
    <s v="sq"/>
    <n v="99349.3"/>
    <n v="57542997.559999913"/>
    <n v="57542997.559999913"/>
    <s v="Riyadh"/>
  </r>
  <r>
    <s v="ORD103070"/>
    <s v="iPhone 13"/>
    <x v="0"/>
    <x v="4"/>
    <x v="0"/>
    <x v="4"/>
    <n v="5527.3"/>
    <n v="4"/>
    <x v="3070"/>
    <x v="181"/>
    <n v="3599"/>
    <x v="338"/>
    <m/>
    <m/>
    <s v="sq"/>
    <s v="sq"/>
    <n v="99349.3"/>
    <n v="92327183.770000085"/>
    <n v="92327183.770000085"/>
    <s v="Riyadh"/>
  </r>
  <r>
    <s v="ORD103071"/>
    <s v="HP Pavilion Laptop"/>
    <x v="3"/>
    <x v="3"/>
    <x v="0"/>
    <x v="2"/>
    <n v="18470.18"/>
    <n v="4"/>
    <x v="3071"/>
    <x v="384"/>
    <n v="4205"/>
    <x v="64"/>
    <m/>
    <m/>
    <s v="sq"/>
    <s v="sq"/>
    <n v="26648.76"/>
    <n v="57542997.559999913"/>
    <n v="57542997.559999913"/>
    <s v="Casablanca"/>
  </r>
  <r>
    <s v="ORD103072"/>
    <s v="iPhone 13"/>
    <x v="0"/>
    <x v="4"/>
    <x v="0"/>
    <x v="5"/>
    <n v="366.26"/>
    <n v="5"/>
    <x v="3072"/>
    <x v="400"/>
    <n v="3057"/>
    <x v="246"/>
    <m/>
    <m/>
    <s v="sq"/>
    <s v="sq"/>
    <n v="27872.98"/>
    <n v="92327183.770000085"/>
    <n v="92327183.770000085"/>
    <s v="Giza"/>
  </r>
  <r>
    <s v="ORD103073"/>
    <s v="Samsung Galaxy A14"/>
    <x v="0"/>
    <x v="0"/>
    <x v="2"/>
    <x v="0"/>
    <n v="5063.3900000000003"/>
    <n v="5"/>
    <x v="3073"/>
    <x v="280"/>
    <n v="2080"/>
    <x v="287"/>
    <m/>
    <m/>
    <s v="Amazon"/>
    <s v="Amazon"/>
    <n v="16284.02"/>
    <n v="92327183.770000085"/>
    <n v="92327183.770000085"/>
    <s v="Cairo"/>
  </r>
  <r>
    <s v="ORD103074"/>
    <s v="iPhone 13"/>
    <x v="0"/>
    <x v="4"/>
    <x v="1"/>
    <x v="1"/>
    <n v="8091.6"/>
    <n v="3"/>
    <x v="3074"/>
    <x v="275"/>
    <n v="1903"/>
    <x v="181"/>
    <m/>
    <m/>
    <s v="Jumia"/>
    <s v="Jum"/>
    <n v="13290.4"/>
    <n v="92327183.770000085"/>
    <n v="92327183.770000085"/>
    <s v="Alexandria"/>
  </r>
  <r>
    <s v="ORD103075"/>
    <s v="T-shirt Cotton"/>
    <x v="1"/>
    <x v="5"/>
    <x v="0"/>
    <x v="2"/>
    <n v="17198.169999999998"/>
    <n v="5"/>
    <x v="3075"/>
    <x v="370"/>
    <n v="2823"/>
    <x v="292"/>
    <m/>
    <m/>
    <s v="sq"/>
    <s v="sq"/>
    <n v="26648.76"/>
    <n v="91504159.730000004"/>
    <n v="91504159.730000004"/>
    <s v="Casablanca"/>
  </r>
  <r>
    <s v="ORD103076"/>
    <s v="Bluetooth Headset"/>
    <x v="2"/>
    <x v="2"/>
    <x v="1"/>
    <x v="2"/>
    <n v="17204.68"/>
    <n v="1"/>
    <x v="3076"/>
    <x v="3"/>
    <n v="1632"/>
    <x v="280"/>
    <m/>
    <m/>
    <s v="Jumia"/>
    <s v="Jum"/>
    <n v="26648.76"/>
    <n v="29200970.130000021"/>
    <n v="29200970.130000021"/>
    <s v="Casablanca"/>
  </r>
  <r>
    <s v="ORD103077"/>
    <s v="T-shirt Cotton"/>
    <x v="1"/>
    <x v="5"/>
    <x v="0"/>
    <x v="2"/>
    <n v="5119.82"/>
    <n v="5"/>
    <x v="3077"/>
    <x v="372"/>
    <n v="2221"/>
    <x v="132"/>
    <m/>
    <m/>
    <s v="sq"/>
    <s v="sq"/>
    <n v="26648.76"/>
    <n v="91504159.730000004"/>
    <n v="91504159.730000004"/>
    <s v="Casablanca"/>
  </r>
  <r>
    <s v="ORD103078"/>
    <s v="Samsung Galaxy A14"/>
    <x v="0"/>
    <x v="0"/>
    <x v="1"/>
    <x v="0"/>
    <n v="17547.2"/>
    <n v="2"/>
    <x v="3078"/>
    <x v="64"/>
    <n v="4721"/>
    <x v="50"/>
    <m/>
    <m/>
    <s v="Jumia"/>
    <s v="Jum"/>
    <n v="16284.02"/>
    <n v="92327183.770000085"/>
    <n v="92327183.770000085"/>
    <s v="Cairo"/>
  </r>
  <r>
    <s v="ORD103079"/>
    <s v="Dell Inspiron 3501"/>
    <x v="3"/>
    <x v="8"/>
    <x v="0"/>
    <x v="5"/>
    <n v="12924.35"/>
    <n v="2"/>
    <x v="3079"/>
    <x v="394"/>
    <n v="2359"/>
    <x v="287"/>
    <m/>
    <m/>
    <s v="sq"/>
    <s v="sq"/>
    <n v="27872.98"/>
    <n v="57542997.559999913"/>
    <n v="57542997.559999913"/>
    <s v="Giza"/>
  </r>
  <r>
    <s v="ORD103080"/>
    <s v="HP Pavilion Laptop"/>
    <x v="3"/>
    <x v="3"/>
    <x v="0"/>
    <x v="0"/>
    <n v="15747.72"/>
    <n v="5"/>
    <x v="3080"/>
    <x v="58"/>
    <n v="4071"/>
    <x v="165"/>
    <m/>
    <m/>
    <s v="sq"/>
    <s v="sq"/>
    <n v="16284.02"/>
    <n v="57542997.559999913"/>
    <n v="57542997.559999913"/>
    <s v="Cairo"/>
  </r>
  <r>
    <s v="ORD103081"/>
    <s v="Samsung Galaxy A14"/>
    <x v="0"/>
    <x v="0"/>
    <x v="2"/>
    <x v="1"/>
    <n v="331.37"/>
    <n v="2"/>
    <x v="3081"/>
    <x v="307"/>
    <n v="1382"/>
    <x v="324"/>
    <m/>
    <m/>
    <s v="Amazon"/>
    <s v="Amazon"/>
    <n v="13290.4"/>
    <n v="92327183.770000085"/>
    <n v="92327183.770000085"/>
    <s v="Alexandria"/>
  </r>
  <r>
    <s v="ORD103082"/>
    <s v="Nike Air Max"/>
    <x v="1"/>
    <x v="1"/>
    <x v="2"/>
    <x v="2"/>
    <n v="11185.19"/>
    <n v="2"/>
    <x v="3082"/>
    <x v="312"/>
    <n v="1548"/>
    <x v="202"/>
    <m/>
    <m/>
    <s v="Amazon"/>
    <s v="Amazon"/>
    <n v="26648.76"/>
    <n v="91504159.730000004"/>
    <n v="91504159.730000004"/>
    <s v="Casablanca"/>
  </r>
  <r>
    <s v="ORD103083"/>
    <s v="HP Pavilion Laptop"/>
    <x v="3"/>
    <x v="3"/>
    <x v="2"/>
    <x v="4"/>
    <n v="1282.43"/>
    <n v="4"/>
    <x v="3083"/>
    <x v="131"/>
    <n v="4873"/>
    <x v="217"/>
    <m/>
    <m/>
    <s v="Amazon"/>
    <s v="Amazon"/>
    <n v="99349.3"/>
    <n v="57542997.559999913"/>
    <n v="57542997.559999913"/>
    <s v="Riyadh"/>
  </r>
  <r>
    <s v="ORD103084"/>
    <s v="Adidas Running Shoes"/>
    <x v="1"/>
    <x v="9"/>
    <x v="1"/>
    <x v="2"/>
    <n v="17615.38"/>
    <n v="5"/>
    <x v="3084"/>
    <x v="251"/>
    <n v="1224"/>
    <x v="45"/>
    <m/>
    <m/>
    <s v="Jumia"/>
    <s v="Jum"/>
    <n v="26648.76"/>
    <n v="91504159.730000004"/>
    <n v="91504159.730000004"/>
    <s v="Casablanca"/>
  </r>
  <r>
    <s v="ORD103085"/>
    <s v="Adidas Running Shoes"/>
    <x v="1"/>
    <x v="9"/>
    <x v="2"/>
    <x v="4"/>
    <n v="18022.68"/>
    <n v="5"/>
    <x v="3085"/>
    <x v="163"/>
    <n v="4536"/>
    <x v="274"/>
    <m/>
    <m/>
    <s v="Amazon"/>
    <s v="Amazon"/>
    <n v="99349.3"/>
    <n v="91504159.730000004"/>
    <n v="91504159.730000004"/>
    <s v="Riyadh"/>
  </r>
  <r>
    <s v="ORD103086"/>
    <s v="Samsung Galaxy A14"/>
    <x v="0"/>
    <x v="0"/>
    <x v="2"/>
    <x v="4"/>
    <n v="145.61000000000001"/>
    <n v="5"/>
    <x v="3086"/>
    <x v="106"/>
    <n v="4304"/>
    <x v="63"/>
    <m/>
    <m/>
    <s v="Amazon"/>
    <s v="Amazon"/>
    <n v="99349.3"/>
    <n v="92327183.770000085"/>
    <n v="92327183.770000085"/>
    <s v="Riyadh"/>
  </r>
  <r>
    <s v="ORD103087"/>
    <s v="HP Pavilion Laptop"/>
    <x v="3"/>
    <x v="3"/>
    <x v="1"/>
    <x v="5"/>
    <n v="8272.25"/>
    <n v="1"/>
    <x v="3087"/>
    <x v="314"/>
    <n v="1265"/>
    <x v="188"/>
    <m/>
    <m/>
    <s v="Jumia"/>
    <s v="Jum"/>
    <n v="27872.98"/>
    <n v="57542997.559999913"/>
    <n v="57542997.559999913"/>
    <s v="Giza"/>
  </r>
  <r>
    <s v="ORD103088"/>
    <s v="iPhone 13"/>
    <x v="0"/>
    <x v="4"/>
    <x v="0"/>
    <x v="0"/>
    <n v="9628.48"/>
    <n v="2"/>
    <x v="3088"/>
    <x v="185"/>
    <n v="1893"/>
    <x v="292"/>
    <m/>
    <m/>
    <s v="sq"/>
    <s v="sq"/>
    <n v="16284.02"/>
    <n v="92327183.770000085"/>
    <n v="92327183.770000085"/>
    <s v="Cairo"/>
  </r>
  <r>
    <s v="ORD103089"/>
    <s v="HP Pavilion Laptop"/>
    <x v="3"/>
    <x v="3"/>
    <x v="2"/>
    <x v="5"/>
    <n v="19598.259999999998"/>
    <n v="2"/>
    <x v="3089"/>
    <x v="374"/>
    <n v="2240"/>
    <x v="360"/>
    <m/>
    <m/>
    <s v="Amazon"/>
    <s v="Amazon"/>
    <n v="27872.98"/>
    <n v="57542997.559999913"/>
    <n v="57542997.559999913"/>
    <s v="Giza"/>
  </r>
  <r>
    <s v="ORD103090"/>
    <s v="HP Pavilion Laptop"/>
    <x v="3"/>
    <x v="3"/>
    <x v="1"/>
    <x v="5"/>
    <n v="2743.64"/>
    <n v="2"/>
    <x v="3090"/>
    <x v="155"/>
    <n v="122"/>
    <x v="266"/>
    <m/>
    <m/>
    <s v="Jumia"/>
    <s v="Jum"/>
    <n v="27872.98"/>
    <n v="57542997.559999913"/>
    <n v="57542997.559999913"/>
    <s v="Giza"/>
  </r>
  <r>
    <s v="ORD103091"/>
    <s v="T-shirt Cotton"/>
    <x v="1"/>
    <x v="5"/>
    <x v="0"/>
    <x v="5"/>
    <n v="5676.36"/>
    <n v="1"/>
    <x v="3091"/>
    <x v="97"/>
    <n v="1563"/>
    <x v="275"/>
    <m/>
    <m/>
    <s v="sq"/>
    <s v="sq"/>
    <n v="27872.98"/>
    <n v="91504159.730000004"/>
    <n v="91504159.730000004"/>
    <s v="Giza"/>
  </r>
  <r>
    <s v="ORD103092"/>
    <s v="Samsung Galaxy A14"/>
    <x v="0"/>
    <x v="0"/>
    <x v="2"/>
    <x v="2"/>
    <n v="9288.7999999999993"/>
    <n v="1"/>
    <x v="3092"/>
    <x v="240"/>
    <n v="665"/>
    <x v="7"/>
    <m/>
    <m/>
    <s v="Amazon"/>
    <s v="Amazon"/>
    <n v="26648.76"/>
    <n v="92327183.770000085"/>
    <n v="92327183.770000085"/>
    <s v="Casablanca"/>
  </r>
  <r>
    <s v="ORD103093"/>
    <s v="T-shirt Cotton"/>
    <x v="1"/>
    <x v="5"/>
    <x v="1"/>
    <x v="3"/>
    <n v="8237.3799999999992"/>
    <n v="5"/>
    <x v="3093"/>
    <x v="345"/>
    <n v="1845"/>
    <x v="90"/>
    <m/>
    <m/>
    <s v="Jumia"/>
    <s v="Jum"/>
    <n v="3665.44"/>
    <n v="91504159.730000004"/>
    <n v="91504159.730000004"/>
    <s v="Dubai"/>
  </r>
  <r>
    <s v="ORD103094"/>
    <s v="Smartwatch FitPro"/>
    <x v="4"/>
    <x v="6"/>
    <x v="0"/>
    <x v="3"/>
    <n v="19411.41"/>
    <n v="4"/>
    <x v="3094"/>
    <x v="307"/>
    <n v="4857"/>
    <x v="331"/>
    <m/>
    <m/>
    <s v="sq"/>
    <s v="sq"/>
    <n v="3665.44"/>
    <n v="31420413.200000018"/>
    <n v="31420413.200000018"/>
    <s v="Dubai"/>
  </r>
  <r>
    <s v="ORD103095"/>
    <s v="Adidas Running Shoes"/>
    <x v="1"/>
    <x v="9"/>
    <x v="0"/>
    <x v="2"/>
    <n v="6708.13"/>
    <n v="1"/>
    <x v="3095"/>
    <x v="275"/>
    <n v="4801"/>
    <x v="67"/>
    <m/>
    <m/>
    <s v="sq"/>
    <s v="sq"/>
    <n v="26648.76"/>
    <n v="91504159.730000004"/>
    <n v="91504159.730000004"/>
    <s v="Casablanca"/>
  </r>
  <r>
    <s v="ORD103096"/>
    <s v="T-shirt Cotton"/>
    <x v="1"/>
    <x v="5"/>
    <x v="1"/>
    <x v="4"/>
    <n v="13334.14"/>
    <n v="4"/>
    <x v="3096"/>
    <x v="303"/>
    <n v="1953"/>
    <x v="236"/>
    <m/>
    <m/>
    <s v="Jumia"/>
    <s v="Jum"/>
    <n v="99349.3"/>
    <n v="91504159.730000004"/>
    <n v="91504159.730000004"/>
    <s v="Riyadh"/>
  </r>
  <r>
    <s v="ORD103097"/>
    <s v="Smartwatch FitPro"/>
    <x v="4"/>
    <x v="6"/>
    <x v="1"/>
    <x v="1"/>
    <n v="5509.34"/>
    <n v="1"/>
    <x v="3097"/>
    <x v="219"/>
    <n v="3487"/>
    <x v="130"/>
    <m/>
    <m/>
    <s v="Jumia"/>
    <s v="Jum"/>
    <n v="13290.4"/>
    <n v="31420413.200000018"/>
    <n v="31420413.200000018"/>
    <s v="Alexandria"/>
  </r>
  <r>
    <s v="ORD103098"/>
    <s v="T-shirt Cotton"/>
    <x v="1"/>
    <x v="5"/>
    <x v="2"/>
    <x v="3"/>
    <n v="6377.43"/>
    <n v="1"/>
    <x v="3098"/>
    <x v="371"/>
    <n v="3560"/>
    <x v="216"/>
    <m/>
    <m/>
    <s v="Amazon"/>
    <s v="Amazon"/>
    <n v="3665.44"/>
    <n v="91504159.730000004"/>
    <n v="91504159.730000004"/>
    <s v="Dubai"/>
  </r>
  <r>
    <s v="ORD103099"/>
    <s v="Samsung Galaxy A14"/>
    <x v="0"/>
    <x v="0"/>
    <x v="2"/>
    <x v="1"/>
    <n v="1814.88"/>
    <n v="4"/>
    <x v="3099"/>
    <x v="106"/>
    <n v="1745"/>
    <x v="87"/>
    <m/>
    <m/>
    <s v="Amazon"/>
    <s v="Amazon"/>
    <n v="13290.4"/>
    <n v="92327183.770000085"/>
    <n v="92327183.770000085"/>
    <s v="Alexandria"/>
  </r>
  <r>
    <s v="ORD103100"/>
    <s v="iPhone 13"/>
    <x v="0"/>
    <x v="4"/>
    <x v="2"/>
    <x v="4"/>
    <n v="17445.28"/>
    <n v="4"/>
    <x v="3100"/>
    <x v="399"/>
    <n v="3594"/>
    <x v="169"/>
    <m/>
    <m/>
    <s v="Amazon"/>
    <s v="Amazon"/>
    <n v="99349.3"/>
    <n v="92327183.770000085"/>
    <n v="92327183.770000085"/>
    <s v="Riyadh"/>
  </r>
  <r>
    <s v="ORD103101"/>
    <s v="Adidas Running Shoes"/>
    <x v="1"/>
    <x v="9"/>
    <x v="1"/>
    <x v="0"/>
    <n v="13335.11"/>
    <n v="4"/>
    <x v="3101"/>
    <x v="249"/>
    <n v="672"/>
    <x v="295"/>
    <m/>
    <m/>
    <s v="Jumia"/>
    <s v="Jum"/>
    <n v="16284.02"/>
    <n v="91504159.730000004"/>
    <n v="91504159.730000004"/>
    <s v="Cairo"/>
  </r>
  <r>
    <s v="ORD103102"/>
    <s v="Samsung Galaxy A14"/>
    <x v="0"/>
    <x v="0"/>
    <x v="0"/>
    <x v="3"/>
    <n v="15185.23"/>
    <n v="2"/>
    <x v="3102"/>
    <x v="305"/>
    <n v="3255"/>
    <x v="360"/>
    <m/>
    <m/>
    <s v="sq"/>
    <s v="sq"/>
    <n v="3665.44"/>
    <n v="92327183.770000085"/>
    <n v="92327183.770000085"/>
    <s v="Dubai"/>
  </r>
  <r>
    <s v="ORD103103"/>
    <s v="Xiaomi Redmi Note 12"/>
    <x v="0"/>
    <x v="7"/>
    <x v="0"/>
    <x v="1"/>
    <n v="10716.82"/>
    <n v="4"/>
    <x v="3103"/>
    <x v="67"/>
    <n v="2731"/>
    <x v="145"/>
    <m/>
    <m/>
    <s v="sq"/>
    <s v="sq"/>
    <n v="13290.4"/>
    <n v="92327183.770000085"/>
    <n v="92327183.770000085"/>
    <s v="Alexandria"/>
  </r>
  <r>
    <s v="ORD103104"/>
    <s v="HP Pavilion Laptop"/>
    <x v="3"/>
    <x v="3"/>
    <x v="0"/>
    <x v="0"/>
    <n v="5124.49"/>
    <n v="3"/>
    <x v="3104"/>
    <x v="337"/>
    <n v="4197"/>
    <x v="266"/>
    <m/>
    <m/>
    <s v="sq"/>
    <s v="sq"/>
    <n v="16284.02"/>
    <n v="57542997.559999913"/>
    <n v="57542997.559999913"/>
    <s v="Cairo"/>
  </r>
  <r>
    <s v="ORD103105"/>
    <s v="Smartwatch FitPro"/>
    <x v="4"/>
    <x v="6"/>
    <x v="2"/>
    <x v="2"/>
    <n v="8586.41"/>
    <n v="5"/>
    <x v="3105"/>
    <x v="101"/>
    <n v="2309"/>
    <x v="209"/>
    <m/>
    <m/>
    <s v="Amazon"/>
    <s v="Amazon"/>
    <n v="26648.76"/>
    <n v="31420413.200000018"/>
    <n v="31420413.200000018"/>
    <s v="Casablanca"/>
  </r>
  <r>
    <s v="ORD103106"/>
    <s v="Bluetooth Headset"/>
    <x v="2"/>
    <x v="2"/>
    <x v="0"/>
    <x v="5"/>
    <n v="10254.030000000001"/>
    <n v="3"/>
    <x v="3106"/>
    <x v="201"/>
    <n v="510"/>
    <x v="172"/>
    <m/>
    <m/>
    <s v="sq"/>
    <s v="sq"/>
    <n v="27872.98"/>
    <n v="29200970.130000021"/>
    <n v="29200970.130000021"/>
    <s v="Giza"/>
  </r>
  <r>
    <s v="ORD103107"/>
    <s v="Bluetooth Headset"/>
    <x v="2"/>
    <x v="2"/>
    <x v="2"/>
    <x v="4"/>
    <n v="4210.09"/>
    <n v="4"/>
    <x v="3107"/>
    <x v="387"/>
    <n v="3819"/>
    <x v="221"/>
    <m/>
    <m/>
    <s v="Amazon"/>
    <s v="Amazon"/>
    <n v="99349.3"/>
    <n v="29200970.130000021"/>
    <n v="29200970.130000021"/>
    <s v="Riyadh"/>
  </r>
  <r>
    <s v="ORD103108"/>
    <s v="iPhone 13"/>
    <x v="0"/>
    <x v="4"/>
    <x v="0"/>
    <x v="3"/>
    <n v="17507.73"/>
    <n v="4"/>
    <x v="3108"/>
    <x v="344"/>
    <n v="3899"/>
    <x v="199"/>
    <m/>
    <m/>
    <s v="sq"/>
    <s v="sq"/>
    <n v="3665.44"/>
    <n v="92327183.770000085"/>
    <n v="92327183.770000085"/>
    <s v="Dubai"/>
  </r>
  <r>
    <s v="ORD103109"/>
    <s v="iPhone 13"/>
    <x v="0"/>
    <x v="4"/>
    <x v="2"/>
    <x v="2"/>
    <n v="7374.89"/>
    <n v="3"/>
    <x v="3109"/>
    <x v="240"/>
    <n v="2782"/>
    <x v="147"/>
    <m/>
    <m/>
    <s v="Amazon"/>
    <s v="Amazon"/>
    <n v="26648.76"/>
    <n v="92327183.770000085"/>
    <n v="92327183.770000085"/>
    <s v="Casablanca"/>
  </r>
  <r>
    <s v="ORD103110"/>
    <s v="Bluetooth Headset"/>
    <x v="2"/>
    <x v="2"/>
    <x v="0"/>
    <x v="5"/>
    <n v="1765.52"/>
    <n v="3"/>
    <x v="3110"/>
    <x v="83"/>
    <n v="3507"/>
    <x v="10"/>
    <m/>
    <m/>
    <s v="sq"/>
    <s v="sq"/>
    <n v="27872.98"/>
    <n v="29200970.130000021"/>
    <n v="29200970.130000021"/>
    <s v="Giza"/>
  </r>
  <r>
    <s v="ORD103111"/>
    <s v="Nike Air Max"/>
    <x v="1"/>
    <x v="1"/>
    <x v="1"/>
    <x v="0"/>
    <n v="17114.09"/>
    <n v="1"/>
    <x v="3111"/>
    <x v="246"/>
    <n v="1184"/>
    <x v="17"/>
    <m/>
    <m/>
    <s v="Jumia"/>
    <s v="Jum"/>
    <n v="16284.02"/>
    <n v="91504159.730000004"/>
    <n v="91504159.730000004"/>
    <s v="Cairo"/>
  </r>
  <r>
    <s v="ORD103112"/>
    <s v="T-shirt Cotton"/>
    <x v="1"/>
    <x v="5"/>
    <x v="0"/>
    <x v="0"/>
    <n v="13362.4"/>
    <n v="4"/>
    <x v="3112"/>
    <x v="321"/>
    <n v="2312"/>
    <x v="267"/>
    <m/>
    <m/>
    <s v="sq"/>
    <s v="sq"/>
    <n v="16284.02"/>
    <n v="91504159.730000004"/>
    <n v="91504159.730000004"/>
    <s v="Cairo"/>
  </r>
  <r>
    <s v="ORD103113"/>
    <s v="Xiaomi Redmi Note 12"/>
    <x v="0"/>
    <x v="7"/>
    <x v="1"/>
    <x v="1"/>
    <n v="7631.95"/>
    <n v="3"/>
    <x v="3113"/>
    <x v="264"/>
    <n v="3218"/>
    <x v="188"/>
    <m/>
    <m/>
    <s v="Jumia"/>
    <s v="Jum"/>
    <n v="13290.4"/>
    <n v="92327183.770000085"/>
    <n v="92327183.770000085"/>
    <s v="Alexandria"/>
  </r>
  <r>
    <s v="ORD103114"/>
    <s v="Nike Air Max"/>
    <x v="1"/>
    <x v="1"/>
    <x v="0"/>
    <x v="2"/>
    <n v="12583.52"/>
    <n v="4"/>
    <x v="3114"/>
    <x v="106"/>
    <n v="1311"/>
    <x v="115"/>
    <m/>
    <m/>
    <s v="sq"/>
    <s v="sq"/>
    <n v="26648.76"/>
    <n v="91504159.730000004"/>
    <n v="91504159.730000004"/>
    <s v="Casablanca"/>
  </r>
  <r>
    <s v="ORD103115"/>
    <s v="iPhone 13"/>
    <x v="0"/>
    <x v="4"/>
    <x v="2"/>
    <x v="5"/>
    <n v="1025.96"/>
    <n v="3"/>
    <x v="3115"/>
    <x v="197"/>
    <n v="435"/>
    <x v="338"/>
    <m/>
    <m/>
    <s v="Amazon"/>
    <s v="Amazon"/>
    <n v="27872.98"/>
    <n v="92327183.770000085"/>
    <n v="92327183.770000085"/>
    <s v="Giza"/>
  </r>
  <r>
    <s v="ORD103116"/>
    <s v="T-shirt Cotton"/>
    <x v="1"/>
    <x v="5"/>
    <x v="1"/>
    <x v="2"/>
    <n v="3643.04"/>
    <n v="5"/>
    <x v="3116"/>
    <x v="171"/>
    <n v="4972"/>
    <x v="294"/>
    <m/>
    <m/>
    <s v="Jumia"/>
    <s v="Jum"/>
    <n v="26648.76"/>
    <n v="91504159.730000004"/>
    <n v="91504159.730000004"/>
    <s v="Casablanca"/>
  </r>
  <r>
    <s v="ORD103117"/>
    <s v="T-shirt Cotton"/>
    <x v="1"/>
    <x v="5"/>
    <x v="2"/>
    <x v="2"/>
    <n v="17495.490000000002"/>
    <n v="5"/>
    <x v="3117"/>
    <x v="255"/>
    <n v="3280"/>
    <x v="72"/>
    <m/>
    <m/>
    <s v="Amazon"/>
    <s v="Amazon"/>
    <n v="26648.76"/>
    <n v="91504159.730000004"/>
    <n v="91504159.730000004"/>
    <s v="Casablanca"/>
  </r>
  <r>
    <s v="ORD103118"/>
    <s v="T-shirt Cotton"/>
    <x v="1"/>
    <x v="5"/>
    <x v="2"/>
    <x v="1"/>
    <n v="12620.31"/>
    <n v="5"/>
    <x v="3118"/>
    <x v="155"/>
    <n v="30"/>
    <x v="76"/>
    <m/>
    <m/>
    <s v="Amazon"/>
    <s v="Amazon"/>
    <n v="13290.4"/>
    <n v="91504159.730000004"/>
    <n v="91504159.730000004"/>
    <s v="Alexandria"/>
  </r>
  <r>
    <s v="ORD103119"/>
    <s v="T-shirt Cotton"/>
    <x v="1"/>
    <x v="5"/>
    <x v="0"/>
    <x v="5"/>
    <n v="7164.95"/>
    <n v="2"/>
    <x v="3119"/>
    <x v="304"/>
    <n v="1262"/>
    <x v="165"/>
    <m/>
    <m/>
    <s v="sq"/>
    <s v="sq"/>
    <n v="27872.98"/>
    <n v="91504159.730000004"/>
    <n v="91504159.730000004"/>
    <s v="Giza"/>
  </r>
  <r>
    <s v="ORD103120"/>
    <s v="Bluetooth Headset"/>
    <x v="2"/>
    <x v="2"/>
    <x v="1"/>
    <x v="1"/>
    <n v="8361.6"/>
    <n v="2"/>
    <x v="3120"/>
    <x v="312"/>
    <n v="3070"/>
    <x v="207"/>
    <m/>
    <m/>
    <s v="Jumia"/>
    <s v="Jum"/>
    <n v="13290.4"/>
    <n v="29200970.130000021"/>
    <n v="29200970.130000021"/>
    <s v="Alexandria"/>
  </r>
  <r>
    <s v="ORD103121"/>
    <s v="Samsung Galaxy A14"/>
    <x v="0"/>
    <x v="0"/>
    <x v="2"/>
    <x v="2"/>
    <n v="9690.1200000000008"/>
    <n v="1"/>
    <x v="3121"/>
    <x v="116"/>
    <n v="3231"/>
    <x v="154"/>
    <m/>
    <m/>
    <s v="Amazon"/>
    <s v="Amazon"/>
    <n v="26648.76"/>
    <n v="92327183.770000085"/>
    <n v="92327183.770000085"/>
    <s v="Casablanca"/>
  </r>
  <r>
    <s v="ORD103122"/>
    <s v="Samsung Galaxy A14"/>
    <x v="0"/>
    <x v="0"/>
    <x v="0"/>
    <x v="5"/>
    <n v="18813.21"/>
    <n v="5"/>
    <x v="3122"/>
    <x v="190"/>
    <n v="1148"/>
    <x v="282"/>
    <m/>
    <m/>
    <s v="sq"/>
    <s v="sq"/>
    <n v="27872.98"/>
    <n v="92327183.770000085"/>
    <n v="92327183.770000085"/>
    <s v="Giza"/>
  </r>
  <r>
    <s v="ORD103123"/>
    <s v="T-shirt Cotton"/>
    <x v="1"/>
    <x v="5"/>
    <x v="2"/>
    <x v="0"/>
    <n v="3143.76"/>
    <n v="4"/>
    <x v="3123"/>
    <x v="115"/>
    <n v="1637"/>
    <x v="65"/>
    <m/>
    <m/>
    <s v="Amazon"/>
    <s v="Amazon"/>
    <n v="16284.02"/>
    <n v="91504159.730000004"/>
    <n v="91504159.730000004"/>
    <s v="Cairo"/>
  </r>
  <r>
    <s v="ORD103124"/>
    <s v="Smartwatch FitPro"/>
    <x v="4"/>
    <x v="6"/>
    <x v="1"/>
    <x v="3"/>
    <n v="18023.830000000002"/>
    <n v="3"/>
    <x v="3124"/>
    <x v="13"/>
    <n v="1969"/>
    <x v="78"/>
    <m/>
    <m/>
    <s v="Jumia"/>
    <s v="Jum"/>
    <n v="3665.44"/>
    <n v="31420413.200000018"/>
    <n v="31420413.200000018"/>
    <s v="Dubai"/>
  </r>
  <r>
    <s v="ORD103125"/>
    <s v="Xiaomi Redmi Note 12"/>
    <x v="0"/>
    <x v="7"/>
    <x v="1"/>
    <x v="0"/>
    <n v="5099.45"/>
    <n v="5"/>
    <x v="3125"/>
    <x v="293"/>
    <n v="1526"/>
    <x v="208"/>
    <m/>
    <m/>
    <s v="Jumia"/>
    <s v="Jum"/>
    <n v="16284.02"/>
    <n v="92327183.770000085"/>
    <n v="92327183.770000085"/>
    <s v="Cairo"/>
  </r>
  <r>
    <s v="ORD103126"/>
    <s v="iPhone 13"/>
    <x v="0"/>
    <x v="4"/>
    <x v="1"/>
    <x v="2"/>
    <n v="3220.07"/>
    <n v="3"/>
    <x v="3126"/>
    <x v="387"/>
    <n v="1630"/>
    <x v="83"/>
    <m/>
    <m/>
    <s v="Jumia"/>
    <s v="Jum"/>
    <n v="26648.76"/>
    <n v="92327183.770000085"/>
    <n v="92327183.770000085"/>
    <s v="Casablanca"/>
  </r>
  <r>
    <s v="ORD103127"/>
    <s v="HP Pavilion Laptop"/>
    <x v="3"/>
    <x v="3"/>
    <x v="1"/>
    <x v="0"/>
    <n v="10515.52"/>
    <n v="5"/>
    <x v="3127"/>
    <x v="239"/>
    <n v="3436"/>
    <x v="281"/>
    <m/>
    <m/>
    <s v="Jumia"/>
    <s v="Jum"/>
    <n v="16284.02"/>
    <n v="57542997.559999913"/>
    <n v="57542997.559999913"/>
    <s v="Cairo"/>
  </r>
  <r>
    <s v="ORD103128"/>
    <s v="Dell Inspiron 3501"/>
    <x v="3"/>
    <x v="8"/>
    <x v="1"/>
    <x v="0"/>
    <n v="2740.57"/>
    <n v="1"/>
    <x v="3128"/>
    <x v="67"/>
    <n v="4151"/>
    <x v="247"/>
    <m/>
    <m/>
    <s v="Jumia"/>
    <s v="Jum"/>
    <n v="16284.02"/>
    <n v="57542997.559999913"/>
    <n v="57542997.559999913"/>
    <s v="Cairo"/>
  </r>
  <r>
    <s v="ORD103129"/>
    <s v="Nike Air Max"/>
    <x v="1"/>
    <x v="1"/>
    <x v="2"/>
    <x v="3"/>
    <n v="3736.08"/>
    <n v="3"/>
    <x v="3129"/>
    <x v="218"/>
    <n v="1427"/>
    <x v="134"/>
    <m/>
    <m/>
    <s v="Amazon"/>
    <s v="Amazon"/>
    <n v="3665.44"/>
    <n v="91504159.730000004"/>
    <n v="91504159.730000004"/>
    <s v="Dubai"/>
  </r>
  <r>
    <s v="ORD103130"/>
    <s v="Dell Inspiron 3501"/>
    <x v="3"/>
    <x v="8"/>
    <x v="2"/>
    <x v="0"/>
    <n v="4787.24"/>
    <n v="1"/>
    <x v="3130"/>
    <x v="148"/>
    <n v="3256"/>
    <x v="37"/>
    <m/>
    <m/>
    <s v="Amazon"/>
    <s v="Amazon"/>
    <n v="16284.02"/>
    <n v="57542997.559999913"/>
    <n v="57542997.559999913"/>
    <s v="Cairo"/>
  </r>
  <r>
    <s v="ORD103131"/>
    <s v="Nike Air Max"/>
    <x v="1"/>
    <x v="1"/>
    <x v="2"/>
    <x v="5"/>
    <n v="7086.95"/>
    <n v="5"/>
    <x v="3131"/>
    <x v="360"/>
    <n v="1945"/>
    <x v="153"/>
    <m/>
    <m/>
    <s v="Amazon"/>
    <s v="Amazon"/>
    <n v="27872.98"/>
    <n v="91504159.730000004"/>
    <n v="91504159.730000004"/>
    <s v="Giza"/>
  </r>
  <r>
    <s v="ORD103132"/>
    <s v="Bluetooth Headset"/>
    <x v="2"/>
    <x v="2"/>
    <x v="0"/>
    <x v="4"/>
    <n v="1054.77"/>
    <n v="5"/>
    <x v="3132"/>
    <x v="383"/>
    <n v="54"/>
    <x v="339"/>
    <m/>
    <m/>
    <s v="sq"/>
    <s v="sq"/>
    <n v="99349.3"/>
    <n v="29200970.130000021"/>
    <n v="29200970.130000021"/>
    <s v="Riyadh"/>
  </r>
  <r>
    <s v="ORD103133"/>
    <s v="iPhone 13"/>
    <x v="0"/>
    <x v="4"/>
    <x v="2"/>
    <x v="0"/>
    <n v="18571.240000000002"/>
    <n v="4"/>
    <x v="3133"/>
    <x v="107"/>
    <n v="1918"/>
    <x v="88"/>
    <m/>
    <m/>
    <s v="Amazon"/>
    <s v="Amazon"/>
    <n v="16284.02"/>
    <n v="92327183.770000085"/>
    <n v="92327183.770000085"/>
    <s v="Cairo"/>
  </r>
  <r>
    <s v="ORD103134"/>
    <s v="iPhone 13"/>
    <x v="0"/>
    <x v="4"/>
    <x v="1"/>
    <x v="1"/>
    <n v="1146"/>
    <n v="3"/>
    <x v="3134"/>
    <x v="340"/>
    <n v="2690"/>
    <x v="173"/>
    <m/>
    <m/>
    <s v="Jumia"/>
    <s v="Jum"/>
    <n v="13290.4"/>
    <n v="92327183.770000085"/>
    <n v="92327183.770000085"/>
    <s v="Alexandria"/>
  </r>
  <r>
    <s v="ORD103135"/>
    <s v="Adidas Running Shoes"/>
    <x v="1"/>
    <x v="9"/>
    <x v="2"/>
    <x v="0"/>
    <n v="656.02"/>
    <n v="4"/>
    <x v="3135"/>
    <x v="170"/>
    <n v="473"/>
    <x v="169"/>
    <m/>
    <m/>
    <s v="Amazon"/>
    <s v="Amazon"/>
    <n v="16284.02"/>
    <n v="91504159.730000004"/>
    <n v="91504159.730000004"/>
    <s v="Cairo"/>
  </r>
  <r>
    <s v="ORD103136"/>
    <s v="iPhone 13"/>
    <x v="0"/>
    <x v="4"/>
    <x v="0"/>
    <x v="4"/>
    <n v="7921.8"/>
    <n v="5"/>
    <x v="3136"/>
    <x v="111"/>
    <n v="1402"/>
    <x v="195"/>
    <m/>
    <m/>
    <s v="sq"/>
    <s v="sq"/>
    <n v="99349.3"/>
    <n v="92327183.770000085"/>
    <n v="92327183.770000085"/>
    <s v="Riyadh"/>
  </r>
  <r>
    <s v="ORD103137"/>
    <s v="Nike Air Max"/>
    <x v="1"/>
    <x v="1"/>
    <x v="2"/>
    <x v="5"/>
    <n v="7776.95"/>
    <n v="1"/>
    <x v="3137"/>
    <x v="60"/>
    <n v="2153"/>
    <x v="320"/>
    <m/>
    <m/>
    <s v="Amazon"/>
    <s v="Amazon"/>
    <n v="27872.98"/>
    <n v="91504159.730000004"/>
    <n v="91504159.730000004"/>
    <s v="Giza"/>
  </r>
  <r>
    <s v="ORD103138"/>
    <s v="Dell Inspiron 3501"/>
    <x v="3"/>
    <x v="8"/>
    <x v="1"/>
    <x v="2"/>
    <n v="6968.79"/>
    <n v="5"/>
    <x v="3138"/>
    <x v="267"/>
    <n v="2141"/>
    <x v="80"/>
    <m/>
    <m/>
    <s v="Jumia"/>
    <s v="Jum"/>
    <n v="26648.76"/>
    <n v="57542997.559999913"/>
    <n v="57542997.559999913"/>
    <s v="Casablanca"/>
  </r>
  <r>
    <s v="ORD103139"/>
    <s v="HP Pavilion Laptop"/>
    <x v="3"/>
    <x v="3"/>
    <x v="1"/>
    <x v="4"/>
    <n v="18392.29"/>
    <n v="1"/>
    <x v="3139"/>
    <x v="37"/>
    <n v="2066"/>
    <x v="350"/>
    <m/>
    <m/>
    <s v="Jumia"/>
    <s v="Jum"/>
    <n v="99349.3"/>
    <n v="57542997.559999913"/>
    <n v="57542997.559999913"/>
    <s v="Riyadh"/>
  </r>
  <r>
    <s v="ORD103140"/>
    <s v="iPhone 13"/>
    <x v="0"/>
    <x v="4"/>
    <x v="1"/>
    <x v="4"/>
    <n v="1114.55"/>
    <n v="4"/>
    <x v="3140"/>
    <x v="6"/>
    <n v="1370"/>
    <x v="230"/>
    <m/>
    <m/>
    <s v="Jumia"/>
    <s v="Jum"/>
    <n v="99349.3"/>
    <n v="92327183.770000085"/>
    <n v="92327183.770000085"/>
    <s v="Riyadh"/>
  </r>
  <r>
    <s v="ORD103141"/>
    <s v="Nike Air Max"/>
    <x v="1"/>
    <x v="1"/>
    <x v="2"/>
    <x v="2"/>
    <n v="9917.85"/>
    <n v="4"/>
    <x v="3141"/>
    <x v="282"/>
    <n v="4196"/>
    <x v="327"/>
    <m/>
    <m/>
    <s v="Amazon"/>
    <s v="Amazon"/>
    <n v="26648.76"/>
    <n v="91504159.730000004"/>
    <n v="91504159.730000004"/>
    <s v="Casablanca"/>
  </r>
  <r>
    <s v="ORD103142"/>
    <s v="Samsung Galaxy A14"/>
    <x v="0"/>
    <x v="0"/>
    <x v="1"/>
    <x v="4"/>
    <n v="12579.26"/>
    <n v="5"/>
    <x v="3142"/>
    <x v="339"/>
    <n v="1760"/>
    <x v="78"/>
    <m/>
    <m/>
    <s v="Jumia"/>
    <s v="Jum"/>
    <n v="99349.3"/>
    <n v="92327183.770000085"/>
    <n v="92327183.770000085"/>
    <s v="Riyadh"/>
  </r>
  <r>
    <s v="ORD103143"/>
    <s v="Smartwatch FitPro"/>
    <x v="4"/>
    <x v="6"/>
    <x v="2"/>
    <x v="2"/>
    <n v="406.29"/>
    <n v="2"/>
    <x v="3143"/>
    <x v="136"/>
    <n v="4191"/>
    <x v="251"/>
    <m/>
    <m/>
    <s v="Amazon"/>
    <s v="Amazon"/>
    <n v="26648.76"/>
    <n v="31420413.200000018"/>
    <n v="31420413.200000018"/>
    <s v="Casablanca"/>
  </r>
  <r>
    <s v="ORD103144"/>
    <s v="Xiaomi Redmi Note 12"/>
    <x v="0"/>
    <x v="7"/>
    <x v="0"/>
    <x v="4"/>
    <n v="8176.56"/>
    <n v="2"/>
    <x v="3144"/>
    <x v="111"/>
    <n v="85"/>
    <x v="6"/>
    <m/>
    <m/>
    <s v="sq"/>
    <s v="sq"/>
    <n v="99349.3"/>
    <n v="92327183.770000085"/>
    <n v="92327183.770000085"/>
    <s v="Riyadh"/>
  </r>
  <r>
    <s v="ORD103145"/>
    <s v="Smartwatch FitPro"/>
    <x v="4"/>
    <x v="6"/>
    <x v="1"/>
    <x v="0"/>
    <n v="4532.2"/>
    <n v="4"/>
    <x v="3145"/>
    <x v="234"/>
    <n v="4042"/>
    <x v="320"/>
    <m/>
    <m/>
    <s v="Jumia"/>
    <s v="Jum"/>
    <n v="16284.02"/>
    <n v="31420413.200000018"/>
    <n v="31420413.200000018"/>
    <s v="Cairo"/>
  </r>
  <r>
    <s v="ORD103146"/>
    <s v="iPhone 13"/>
    <x v="0"/>
    <x v="4"/>
    <x v="0"/>
    <x v="0"/>
    <n v="19132.419999999998"/>
    <n v="5"/>
    <x v="3146"/>
    <x v="317"/>
    <n v="2695"/>
    <x v="307"/>
    <m/>
    <m/>
    <s v="sq"/>
    <s v="sq"/>
    <n v="16284.02"/>
    <n v="92327183.770000085"/>
    <n v="92327183.770000085"/>
    <s v="Cairo"/>
  </r>
  <r>
    <s v="ORD103147"/>
    <s v="Smartwatch FitPro"/>
    <x v="4"/>
    <x v="6"/>
    <x v="1"/>
    <x v="1"/>
    <n v="16487.23"/>
    <n v="3"/>
    <x v="3147"/>
    <x v="18"/>
    <n v="941"/>
    <x v="92"/>
    <m/>
    <m/>
    <s v="Jumia"/>
    <s v="Jum"/>
    <n v="13290.4"/>
    <n v="31420413.200000018"/>
    <n v="31420413.200000018"/>
    <s v="Alexandria"/>
  </r>
  <r>
    <s v="ORD103148"/>
    <s v="T-shirt Cotton"/>
    <x v="1"/>
    <x v="5"/>
    <x v="2"/>
    <x v="2"/>
    <n v="2773.77"/>
    <n v="2"/>
    <x v="3148"/>
    <x v="105"/>
    <n v="1935"/>
    <x v="7"/>
    <m/>
    <m/>
    <s v="Amazon"/>
    <s v="Amazon"/>
    <n v="26648.76"/>
    <n v="91504159.730000004"/>
    <n v="91504159.730000004"/>
    <s v="Casablanca"/>
  </r>
  <r>
    <s v="ORD103149"/>
    <s v="Nike Air Max"/>
    <x v="1"/>
    <x v="1"/>
    <x v="2"/>
    <x v="3"/>
    <n v="5471.11"/>
    <n v="1"/>
    <x v="3149"/>
    <x v="74"/>
    <n v="2607"/>
    <x v="287"/>
    <m/>
    <m/>
    <s v="Amazon"/>
    <s v="Amazon"/>
    <n v="3665.44"/>
    <n v="91504159.730000004"/>
    <n v="91504159.730000004"/>
    <s v="Dubai"/>
  </r>
  <r>
    <s v="ORD103150"/>
    <s v="Samsung Galaxy A14"/>
    <x v="0"/>
    <x v="0"/>
    <x v="0"/>
    <x v="0"/>
    <n v="5458.96"/>
    <n v="5"/>
    <x v="3150"/>
    <x v="128"/>
    <n v="3995"/>
    <x v="354"/>
    <m/>
    <m/>
    <s v="sq"/>
    <s v="sq"/>
    <n v="16284.02"/>
    <n v="92327183.770000085"/>
    <n v="92327183.770000085"/>
    <s v="Cairo"/>
  </r>
  <r>
    <s v="ORD103151"/>
    <s v="T-shirt Cotton"/>
    <x v="1"/>
    <x v="5"/>
    <x v="1"/>
    <x v="2"/>
    <n v="15180.93"/>
    <n v="1"/>
    <x v="3151"/>
    <x v="29"/>
    <n v="908"/>
    <x v="339"/>
    <m/>
    <m/>
    <s v="Jumia"/>
    <s v="Jum"/>
    <n v="26648.76"/>
    <n v="91504159.730000004"/>
    <n v="91504159.730000004"/>
    <s v="Casablanca"/>
  </r>
  <r>
    <s v="ORD103152"/>
    <s v="Dell Inspiron 3501"/>
    <x v="3"/>
    <x v="8"/>
    <x v="2"/>
    <x v="3"/>
    <n v="2418.2800000000002"/>
    <n v="4"/>
    <x v="3152"/>
    <x v="375"/>
    <n v="4933"/>
    <x v="126"/>
    <m/>
    <m/>
    <s v="Amazon"/>
    <s v="Amazon"/>
    <n v="3665.44"/>
    <n v="57542997.559999913"/>
    <n v="57542997.559999913"/>
    <s v="Dubai"/>
  </r>
  <r>
    <s v="ORD103153"/>
    <s v="Smartwatch FitPro"/>
    <x v="4"/>
    <x v="6"/>
    <x v="2"/>
    <x v="5"/>
    <n v="2465.04"/>
    <n v="4"/>
    <x v="3153"/>
    <x v="358"/>
    <n v="3968"/>
    <x v="68"/>
    <m/>
    <m/>
    <s v="Amazon"/>
    <s v="Amazon"/>
    <n v="27872.98"/>
    <n v="31420413.200000018"/>
    <n v="31420413.200000018"/>
    <s v="Giza"/>
  </r>
  <r>
    <s v="ORD103154"/>
    <s v="Bluetooth Headset"/>
    <x v="2"/>
    <x v="2"/>
    <x v="1"/>
    <x v="3"/>
    <n v="10295.64"/>
    <n v="3"/>
    <x v="3154"/>
    <x v="169"/>
    <n v="529"/>
    <x v="345"/>
    <m/>
    <m/>
    <s v="Jumia"/>
    <s v="Jum"/>
    <n v="3665.44"/>
    <n v="29200970.130000021"/>
    <n v="29200970.130000021"/>
    <s v="Dubai"/>
  </r>
  <r>
    <s v="ORD103155"/>
    <s v="T-shirt Cotton"/>
    <x v="1"/>
    <x v="5"/>
    <x v="1"/>
    <x v="3"/>
    <n v="17142.990000000002"/>
    <n v="4"/>
    <x v="3155"/>
    <x v="253"/>
    <n v="2187"/>
    <x v="325"/>
    <m/>
    <m/>
    <s v="Jumia"/>
    <s v="Jum"/>
    <n v="3665.44"/>
    <n v="91504159.730000004"/>
    <n v="91504159.730000004"/>
    <s v="Dubai"/>
  </r>
  <r>
    <s v="ORD103156"/>
    <s v="Bluetooth Headset"/>
    <x v="2"/>
    <x v="2"/>
    <x v="1"/>
    <x v="1"/>
    <n v="12304.2"/>
    <n v="2"/>
    <x v="3156"/>
    <x v="44"/>
    <n v="2070"/>
    <x v="56"/>
    <m/>
    <m/>
    <s v="Jumia"/>
    <s v="Jum"/>
    <n v="13290.4"/>
    <n v="29200970.130000021"/>
    <n v="29200970.130000021"/>
    <s v="Alexandria"/>
  </r>
  <r>
    <s v="ORD103157"/>
    <s v="Dell Inspiron 3501"/>
    <x v="3"/>
    <x v="8"/>
    <x v="1"/>
    <x v="5"/>
    <n v="2954.59"/>
    <n v="3"/>
    <x v="3157"/>
    <x v="313"/>
    <n v="3453"/>
    <x v="263"/>
    <m/>
    <m/>
    <s v="Jumia"/>
    <s v="Jum"/>
    <n v="27872.98"/>
    <n v="57542997.559999913"/>
    <n v="57542997.559999913"/>
    <s v="Giza"/>
  </r>
  <r>
    <s v="ORD103158"/>
    <s v="T-shirt Cotton"/>
    <x v="1"/>
    <x v="5"/>
    <x v="0"/>
    <x v="2"/>
    <n v="977.63"/>
    <n v="5"/>
    <x v="3158"/>
    <x v="299"/>
    <n v="4194"/>
    <x v="268"/>
    <m/>
    <m/>
    <s v="sq"/>
    <s v="sq"/>
    <n v="26648.76"/>
    <n v="91504159.730000004"/>
    <n v="91504159.730000004"/>
    <s v="Casablanca"/>
  </r>
  <r>
    <s v="ORD103159"/>
    <s v="Adidas Running Shoes"/>
    <x v="1"/>
    <x v="9"/>
    <x v="2"/>
    <x v="3"/>
    <n v="2384.2199999999998"/>
    <n v="4"/>
    <x v="3159"/>
    <x v="30"/>
    <n v="3878"/>
    <x v="52"/>
    <m/>
    <m/>
    <s v="Amazon"/>
    <s v="Amazon"/>
    <n v="3665.44"/>
    <n v="91504159.730000004"/>
    <n v="91504159.730000004"/>
    <s v="Dubai"/>
  </r>
  <r>
    <s v="ORD103160"/>
    <s v="Samsung Galaxy A14"/>
    <x v="0"/>
    <x v="0"/>
    <x v="2"/>
    <x v="1"/>
    <n v="12211.62"/>
    <n v="3"/>
    <x v="3160"/>
    <x v="290"/>
    <n v="2425"/>
    <x v="79"/>
    <m/>
    <m/>
    <s v="Amazon"/>
    <s v="Amazon"/>
    <n v="13290.4"/>
    <n v="92327183.770000085"/>
    <n v="92327183.770000085"/>
    <s v="Alexandria"/>
  </r>
  <r>
    <s v="ORD103161"/>
    <s v="Nike Air Max"/>
    <x v="1"/>
    <x v="1"/>
    <x v="0"/>
    <x v="1"/>
    <n v="14533.9"/>
    <n v="3"/>
    <x v="3161"/>
    <x v="142"/>
    <n v="1918"/>
    <x v="81"/>
    <m/>
    <m/>
    <s v="sq"/>
    <s v="sq"/>
    <n v="13290.4"/>
    <n v="91504159.730000004"/>
    <n v="91504159.730000004"/>
    <s v="Alexandria"/>
  </r>
  <r>
    <s v="ORD103162"/>
    <s v="Samsung Galaxy A14"/>
    <x v="0"/>
    <x v="0"/>
    <x v="2"/>
    <x v="2"/>
    <n v="17689.400000000001"/>
    <n v="4"/>
    <x v="3162"/>
    <x v="350"/>
    <n v="4254"/>
    <x v="56"/>
    <m/>
    <m/>
    <s v="Amazon"/>
    <s v="Amazon"/>
    <n v="26648.76"/>
    <n v="92327183.770000085"/>
    <n v="92327183.770000085"/>
    <s v="Casablanca"/>
  </r>
  <r>
    <s v="ORD103163"/>
    <s v="Smartwatch FitPro"/>
    <x v="4"/>
    <x v="6"/>
    <x v="1"/>
    <x v="0"/>
    <n v="3979.21"/>
    <n v="1"/>
    <x v="3163"/>
    <x v="388"/>
    <n v="1019"/>
    <x v="203"/>
    <m/>
    <m/>
    <s v="Jumia"/>
    <s v="Jum"/>
    <n v="16284.02"/>
    <n v="31420413.200000018"/>
    <n v="31420413.200000018"/>
    <s v="Cairo"/>
  </r>
  <r>
    <s v="ORD103164"/>
    <s v="HP Pavilion Laptop"/>
    <x v="3"/>
    <x v="3"/>
    <x v="2"/>
    <x v="4"/>
    <n v="15169.15"/>
    <n v="5"/>
    <x v="3164"/>
    <x v="129"/>
    <n v="170"/>
    <x v="320"/>
    <m/>
    <m/>
    <s v="Amazon"/>
    <s v="Amazon"/>
    <n v="99349.3"/>
    <n v="57542997.559999913"/>
    <n v="57542997.559999913"/>
    <s v="Riyadh"/>
  </r>
  <r>
    <s v="ORD103165"/>
    <s v="Nike Air Max"/>
    <x v="1"/>
    <x v="1"/>
    <x v="1"/>
    <x v="5"/>
    <n v="16864.66"/>
    <n v="2"/>
    <x v="3165"/>
    <x v="372"/>
    <n v="4203"/>
    <x v="181"/>
    <m/>
    <m/>
    <s v="Jumia"/>
    <s v="Jum"/>
    <n v="27872.98"/>
    <n v="91504159.730000004"/>
    <n v="91504159.730000004"/>
    <s v="Giza"/>
  </r>
  <r>
    <s v="ORD103166"/>
    <s v="Xiaomi Redmi Note 12"/>
    <x v="0"/>
    <x v="7"/>
    <x v="0"/>
    <x v="3"/>
    <n v="18447.310000000001"/>
    <n v="2"/>
    <x v="3166"/>
    <x v="320"/>
    <n v="1220"/>
    <x v="282"/>
    <m/>
    <m/>
    <s v="sq"/>
    <s v="sq"/>
    <n v="3665.44"/>
    <n v="92327183.770000085"/>
    <n v="92327183.770000085"/>
    <s v="Dubai"/>
  </r>
  <r>
    <s v="ORD103167"/>
    <s v="Samsung Galaxy A14"/>
    <x v="0"/>
    <x v="0"/>
    <x v="2"/>
    <x v="4"/>
    <n v="999.66"/>
    <n v="2"/>
    <x v="3167"/>
    <x v="141"/>
    <n v="4199"/>
    <x v="93"/>
    <m/>
    <m/>
    <s v="Amazon"/>
    <s v="Amazon"/>
    <n v="99349.3"/>
    <n v="92327183.770000085"/>
    <n v="92327183.770000085"/>
    <s v="Riyadh"/>
  </r>
  <r>
    <s v="ORD103168"/>
    <s v="Xiaomi Redmi Note 12"/>
    <x v="0"/>
    <x v="7"/>
    <x v="1"/>
    <x v="2"/>
    <n v="13127.25"/>
    <n v="5"/>
    <x v="3168"/>
    <x v="398"/>
    <n v="3127"/>
    <x v="301"/>
    <m/>
    <m/>
    <s v="Jumia"/>
    <s v="Jum"/>
    <n v="26648.76"/>
    <n v="92327183.770000085"/>
    <n v="92327183.770000085"/>
    <s v="Casablanca"/>
  </r>
  <r>
    <s v="ORD103169"/>
    <s v="Samsung Galaxy A14"/>
    <x v="0"/>
    <x v="0"/>
    <x v="1"/>
    <x v="4"/>
    <n v="10829.1"/>
    <n v="1"/>
    <x v="3169"/>
    <x v="155"/>
    <n v="2248"/>
    <x v="360"/>
    <m/>
    <m/>
    <s v="Jumia"/>
    <s v="Jum"/>
    <n v="99349.3"/>
    <n v="92327183.770000085"/>
    <n v="92327183.770000085"/>
    <s v="Riyadh"/>
  </r>
  <r>
    <s v="ORD103170"/>
    <s v="Dell Inspiron 3501"/>
    <x v="3"/>
    <x v="8"/>
    <x v="0"/>
    <x v="4"/>
    <n v="14055.41"/>
    <n v="4"/>
    <x v="3170"/>
    <x v="216"/>
    <n v="4336"/>
    <x v="24"/>
    <m/>
    <m/>
    <s v="sq"/>
    <s v="sq"/>
    <n v="99349.3"/>
    <n v="57542997.559999913"/>
    <n v="57542997.559999913"/>
    <s v="Riyadh"/>
  </r>
  <r>
    <s v="ORD103171"/>
    <s v="HP Pavilion Laptop"/>
    <x v="3"/>
    <x v="3"/>
    <x v="0"/>
    <x v="2"/>
    <n v="2409.8000000000002"/>
    <n v="2"/>
    <x v="3171"/>
    <x v="121"/>
    <n v="4600"/>
    <x v="183"/>
    <m/>
    <m/>
    <s v="sq"/>
    <s v="sq"/>
    <n v="26648.76"/>
    <n v="57542997.559999913"/>
    <n v="57542997.559999913"/>
    <s v="Casablanca"/>
  </r>
  <r>
    <s v="ORD103172"/>
    <s v="Bluetooth Headset"/>
    <x v="2"/>
    <x v="2"/>
    <x v="2"/>
    <x v="5"/>
    <n v="5970.52"/>
    <n v="2"/>
    <x v="3172"/>
    <x v="395"/>
    <n v="2895"/>
    <x v="162"/>
    <m/>
    <m/>
    <s v="Amazon"/>
    <s v="Amazon"/>
    <n v="27872.98"/>
    <n v="29200970.130000021"/>
    <n v="29200970.130000021"/>
    <s v="Giza"/>
  </r>
  <r>
    <s v="ORD103173"/>
    <s v="Xiaomi Redmi Note 12"/>
    <x v="0"/>
    <x v="7"/>
    <x v="2"/>
    <x v="5"/>
    <n v="10934.46"/>
    <n v="2"/>
    <x v="3173"/>
    <x v="43"/>
    <n v="2653"/>
    <x v="13"/>
    <m/>
    <m/>
    <s v="Amazon"/>
    <s v="Amazon"/>
    <n v="27872.98"/>
    <n v="92327183.770000085"/>
    <n v="92327183.770000085"/>
    <s v="Giza"/>
  </r>
  <r>
    <s v="ORD103174"/>
    <s v="T-shirt Cotton"/>
    <x v="1"/>
    <x v="5"/>
    <x v="1"/>
    <x v="5"/>
    <n v="2068.08"/>
    <n v="2"/>
    <x v="3174"/>
    <x v="355"/>
    <n v="2902"/>
    <x v="40"/>
    <m/>
    <m/>
    <s v="Jumia"/>
    <s v="Jum"/>
    <n v="27872.98"/>
    <n v="91504159.730000004"/>
    <n v="91504159.730000004"/>
    <s v="Giza"/>
  </r>
  <r>
    <s v="ORD103175"/>
    <s v="Smartwatch FitPro"/>
    <x v="4"/>
    <x v="6"/>
    <x v="1"/>
    <x v="5"/>
    <n v="19759.830000000002"/>
    <n v="3"/>
    <x v="3175"/>
    <x v="110"/>
    <n v="2677"/>
    <x v="190"/>
    <m/>
    <m/>
    <s v="Jumia"/>
    <s v="Jum"/>
    <n v="27872.98"/>
    <n v="31420413.200000018"/>
    <n v="31420413.200000018"/>
    <s v="Giza"/>
  </r>
  <r>
    <s v="ORD103176"/>
    <s v="Xiaomi Redmi Note 12"/>
    <x v="0"/>
    <x v="7"/>
    <x v="1"/>
    <x v="3"/>
    <n v="4532.83"/>
    <n v="2"/>
    <x v="3176"/>
    <x v="298"/>
    <n v="734"/>
    <x v="8"/>
    <m/>
    <m/>
    <s v="Jumia"/>
    <s v="Jum"/>
    <n v="3665.44"/>
    <n v="92327183.770000085"/>
    <n v="92327183.770000085"/>
    <s v="Dubai"/>
  </r>
  <r>
    <s v="ORD103177"/>
    <s v="Dell Inspiron 3501"/>
    <x v="3"/>
    <x v="8"/>
    <x v="0"/>
    <x v="4"/>
    <n v="10348.629999999999"/>
    <n v="1"/>
    <x v="3177"/>
    <x v="218"/>
    <n v="3087"/>
    <x v="271"/>
    <m/>
    <m/>
    <s v="sq"/>
    <s v="sq"/>
    <n v="99349.3"/>
    <n v="57542997.559999913"/>
    <n v="57542997.559999913"/>
    <s v="Riyadh"/>
  </r>
  <r>
    <s v="ORD103178"/>
    <s v="Bluetooth Headset"/>
    <x v="2"/>
    <x v="2"/>
    <x v="2"/>
    <x v="5"/>
    <n v="3480.82"/>
    <n v="4"/>
    <x v="3178"/>
    <x v="35"/>
    <n v="1353"/>
    <x v="68"/>
    <m/>
    <m/>
    <s v="Amazon"/>
    <s v="Amazon"/>
    <n v="27872.98"/>
    <n v="29200970.130000021"/>
    <n v="29200970.130000021"/>
    <s v="Giza"/>
  </r>
  <r>
    <s v="ORD103179"/>
    <s v="Dell Inspiron 3501"/>
    <x v="3"/>
    <x v="8"/>
    <x v="1"/>
    <x v="4"/>
    <n v="6284.39"/>
    <n v="5"/>
    <x v="3179"/>
    <x v="70"/>
    <n v="509"/>
    <x v="45"/>
    <m/>
    <m/>
    <s v="Jumia"/>
    <s v="Jum"/>
    <n v="99349.3"/>
    <n v="57542997.559999913"/>
    <n v="57542997.559999913"/>
    <s v="Riyadh"/>
  </r>
  <r>
    <s v="ORD103180"/>
    <s v="HP Pavilion Laptop"/>
    <x v="3"/>
    <x v="3"/>
    <x v="0"/>
    <x v="4"/>
    <n v="9130.32"/>
    <n v="4"/>
    <x v="3180"/>
    <x v="218"/>
    <n v="3760"/>
    <x v="321"/>
    <m/>
    <m/>
    <s v="sq"/>
    <s v="sq"/>
    <n v="99349.3"/>
    <n v="57542997.559999913"/>
    <n v="57542997.559999913"/>
    <s v="Riyadh"/>
  </r>
  <r>
    <s v="ORD103181"/>
    <s v="iPhone 13"/>
    <x v="0"/>
    <x v="4"/>
    <x v="0"/>
    <x v="4"/>
    <n v="12226.15"/>
    <n v="1"/>
    <x v="3181"/>
    <x v="91"/>
    <n v="396"/>
    <x v="242"/>
    <m/>
    <m/>
    <s v="sq"/>
    <s v="sq"/>
    <n v="99349.3"/>
    <n v="92327183.770000085"/>
    <n v="92327183.770000085"/>
    <s v="Riyadh"/>
  </r>
  <r>
    <s v="ORD103182"/>
    <s v="HP Pavilion Laptop"/>
    <x v="3"/>
    <x v="3"/>
    <x v="0"/>
    <x v="4"/>
    <n v="12466.79"/>
    <n v="1"/>
    <x v="3182"/>
    <x v="173"/>
    <n v="150"/>
    <x v="332"/>
    <m/>
    <m/>
    <s v="sq"/>
    <s v="sq"/>
    <n v="99349.3"/>
    <n v="57542997.559999913"/>
    <n v="57542997.559999913"/>
    <s v="Riyadh"/>
  </r>
  <r>
    <s v="ORD103183"/>
    <s v="HP Pavilion Laptop"/>
    <x v="3"/>
    <x v="3"/>
    <x v="1"/>
    <x v="0"/>
    <n v="2911.29"/>
    <n v="4"/>
    <x v="3183"/>
    <x v="73"/>
    <n v="4448"/>
    <x v="13"/>
    <m/>
    <m/>
    <s v="Jumia"/>
    <s v="Jum"/>
    <n v="16284.02"/>
    <n v="57542997.559999913"/>
    <n v="57542997.559999913"/>
    <s v="Cairo"/>
  </r>
  <r>
    <s v="ORD103184"/>
    <s v="Xiaomi Redmi Note 12"/>
    <x v="0"/>
    <x v="7"/>
    <x v="0"/>
    <x v="4"/>
    <n v="19012.87"/>
    <n v="5"/>
    <x v="3184"/>
    <x v="95"/>
    <n v="4160"/>
    <x v="293"/>
    <m/>
    <m/>
    <s v="sq"/>
    <s v="sq"/>
    <n v="99349.3"/>
    <n v="92327183.770000085"/>
    <n v="92327183.770000085"/>
    <s v="Riyadh"/>
  </r>
  <r>
    <s v="ORD103185"/>
    <s v="Smartwatch FitPro"/>
    <x v="4"/>
    <x v="6"/>
    <x v="2"/>
    <x v="1"/>
    <n v="3339.42"/>
    <n v="1"/>
    <x v="3185"/>
    <x v="82"/>
    <n v="275"/>
    <x v="326"/>
    <m/>
    <m/>
    <s v="Amazon"/>
    <s v="Amazon"/>
    <n v="13290.4"/>
    <n v="31420413.200000018"/>
    <n v="31420413.200000018"/>
    <s v="Alexandria"/>
  </r>
  <r>
    <s v="ORD103186"/>
    <s v="iPhone 13"/>
    <x v="0"/>
    <x v="4"/>
    <x v="1"/>
    <x v="0"/>
    <n v="4873.97"/>
    <n v="2"/>
    <x v="3186"/>
    <x v="82"/>
    <n v="235"/>
    <x v="64"/>
    <m/>
    <m/>
    <s v="Jumia"/>
    <s v="Jum"/>
    <n v="16284.02"/>
    <n v="92327183.770000085"/>
    <n v="92327183.770000085"/>
    <s v="Cairo"/>
  </r>
  <r>
    <s v="ORD103187"/>
    <s v="Bluetooth Headset"/>
    <x v="2"/>
    <x v="2"/>
    <x v="0"/>
    <x v="5"/>
    <n v="17945.73"/>
    <n v="4"/>
    <x v="3187"/>
    <x v="136"/>
    <n v="4800"/>
    <x v="12"/>
    <m/>
    <m/>
    <s v="sq"/>
    <s v="sq"/>
    <n v="27872.98"/>
    <n v="29200970.130000021"/>
    <n v="29200970.130000021"/>
    <s v="Giza"/>
  </r>
  <r>
    <s v="ORD103188"/>
    <s v="Nike Air Max"/>
    <x v="1"/>
    <x v="1"/>
    <x v="2"/>
    <x v="1"/>
    <n v="6757.84"/>
    <n v="5"/>
    <x v="3188"/>
    <x v="190"/>
    <n v="1247"/>
    <x v="70"/>
    <m/>
    <m/>
    <s v="Amazon"/>
    <s v="Amazon"/>
    <n v="13290.4"/>
    <n v="91504159.730000004"/>
    <n v="91504159.730000004"/>
    <s v="Alexandria"/>
  </r>
  <r>
    <s v="ORD103189"/>
    <s v="Xiaomi Redmi Note 12"/>
    <x v="0"/>
    <x v="7"/>
    <x v="1"/>
    <x v="4"/>
    <n v="19588.310000000001"/>
    <n v="1"/>
    <x v="3189"/>
    <x v="35"/>
    <n v="1796"/>
    <x v="55"/>
    <m/>
    <m/>
    <s v="Jumia"/>
    <s v="Jum"/>
    <n v="99349.3"/>
    <n v="92327183.770000085"/>
    <n v="92327183.770000085"/>
    <s v="Riyadh"/>
  </r>
  <r>
    <s v="ORD103190"/>
    <s v="Xiaomi Redmi Note 12"/>
    <x v="0"/>
    <x v="7"/>
    <x v="0"/>
    <x v="4"/>
    <n v="7438.18"/>
    <n v="5"/>
    <x v="3190"/>
    <x v="223"/>
    <n v="3745"/>
    <x v="325"/>
    <m/>
    <m/>
    <s v="sq"/>
    <s v="sq"/>
    <n v="99349.3"/>
    <n v="92327183.770000085"/>
    <n v="92327183.770000085"/>
    <s v="Riyadh"/>
  </r>
  <r>
    <s v="ORD103191"/>
    <s v="Adidas Running Shoes"/>
    <x v="1"/>
    <x v="9"/>
    <x v="0"/>
    <x v="3"/>
    <n v="13948.09"/>
    <n v="3"/>
    <x v="3191"/>
    <x v="112"/>
    <n v="3258"/>
    <x v="147"/>
    <m/>
    <m/>
    <s v="sq"/>
    <s v="sq"/>
    <n v="3665.44"/>
    <n v="91504159.730000004"/>
    <n v="91504159.730000004"/>
    <s v="Dubai"/>
  </r>
  <r>
    <s v="ORD103192"/>
    <s v="Dell Inspiron 3501"/>
    <x v="3"/>
    <x v="8"/>
    <x v="2"/>
    <x v="5"/>
    <n v="11344.52"/>
    <n v="4"/>
    <x v="3192"/>
    <x v="26"/>
    <n v="3622"/>
    <x v="301"/>
    <m/>
    <m/>
    <s v="Amazon"/>
    <s v="Amazon"/>
    <n v="27872.98"/>
    <n v="57542997.559999913"/>
    <n v="57542997.559999913"/>
    <s v="Giza"/>
  </r>
  <r>
    <s v="ORD103193"/>
    <s v="Samsung Galaxy A14"/>
    <x v="0"/>
    <x v="0"/>
    <x v="2"/>
    <x v="4"/>
    <n v="12801.9"/>
    <n v="3"/>
    <x v="3193"/>
    <x v="225"/>
    <n v="4531"/>
    <x v="313"/>
    <m/>
    <m/>
    <s v="Amazon"/>
    <s v="Amazon"/>
    <n v="99349.3"/>
    <n v="92327183.770000085"/>
    <n v="92327183.770000085"/>
    <s v="Riyadh"/>
  </r>
  <r>
    <s v="ORD103194"/>
    <s v="HP Pavilion Laptop"/>
    <x v="3"/>
    <x v="3"/>
    <x v="0"/>
    <x v="4"/>
    <n v="19146.37"/>
    <n v="3"/>
    <x v="3194"/>
    <x v="335"/>
    <n v="4877"/>
    <x v="228"/>
    <m/>
    <m/>
    <s v="sq"/>
    <s v="sq"/>
    <n v="99349.3"/>
    <n v="57542997.559999913"/>
    <n v="57542997.559999913"/>
    <s v="Riyadh"/>
  </r>
  <r>
    <s v="ORD103195"/>
    <s v="Adidas Running Shoes"/>
    <x v="1"/>
    <x v="9"/>
    <x v="0"/>
    <x v="3"/>
    <n v="3893.99"/>
    <n v="5"/>
    <x v="3195"/>
    <x v="164"/>
    <n v="1348"/>
    <x v="85"/>
    <m/>
    <m/>
    <s v="sq"/>
    <s v="sq"/>
    <n v="3665.44"/>
    <n v="91504159.730000004"/>
    <n v="91504159.730000004"/>
    <s v="Dubai"/>
  </r>
  <r>
    <s v="ORD103196"/>
    <s v="iPhone 13"/>
    <x v="0"/>
    <x v="4"/>
    <x v="0"/>
    <x v="3"/>
    <n v="151.41999999999999"/>
    <n v="2"/>
    <x v="3196"/>
    <x v="388"/>
    <n v="1892"/>
    <x v="301"/>
    <m/>
    <m/>
    <s v="sq"/>
    <s v="sq"/>
    <n v="3665.44"/>
    <n v="92327183.770000085"/>
    <n v="92327183.770000085"/>
    <s v="Dubai"/>
  </r>
  <r>
    <s v="ORD103197"/>
    <s v="Smartwatch FitPro"/>
    <x v="4"/>
    <x v="6"/>
    <x v="0"/>
    <x v="2"/>
    <n v="9619.42"/>
    <n v="2"/>
    <x v="3197"/>
    <x v="300"/>
    <n v="3404"/>
    <x v="310"/>
    <m/>
    <m/>
    <s v="sq"/>
    <s v="sq"/>
    <n v="26648.76"/>
    <n v="31420413.200000018"/>
    <n v="31420413.200000018"/>
    <s v="Casablanca"/>
  </r>
  <r>
    <s v="ORD103198"/>
    <s v="Dell Inspiron 3501"/>
    <x v="3"/>
    <x v="8"/>
    <x v="2"/>
    <x v="3"/>
    <n v="6825.52"/>
    <n v="2"/>
    <x v="3198"/>
    <x v="331"/>
    <n v="4205"/>
    <x v="156"/>
    <m/>
    <m/>
    <s v="Amazon"/>
    <s v="Amazon"/>
    <n v="3665.44"/>
    <n v="57542997.559999913"/>
    <n v="57542997.559999913"/>
    <s v="Dubai"/>
  </r>
  <r>
    <s v="ORD103199"/>
    <s v="Nike Air Max"/>
    <x v="1"/>
    <x v="1"/>
    <x v="0"/>
    <x v="2"/>
    <n v="10926.23"/>
    <n v="4"/>
    <x v="3199"/>
    <x v="214"/>
    <n v="4531"/>
    <x v="233"/>
    <m/>
    <m/>
    <s v="sq"/>
    <s v="sq"/>
    <n v="26648.76"/>
    <n v="91504159.730000004"/>
    <n v="91504159.730000004"/>
    <s v="Casablanca"/>
  </r>
  <r>
    <s v="ORD103200"/>
    <s v="iPhone 13"/>
    <x v="0"/>
    <x v="4"/>
    <x v="1"/>
    <x v="3"/>
    <n v="4598.79"/>
    <n v="3"/>
    <x v="3200"/>
    <x v="157"/>
    <n v="397"/>
    <x v="185"/>
    <m/>
    <m/>
    <s v="Jumia"/>
    <s v="Jum"/>
    <n v="3665.44"/>
    <n v="92327183.770000085"/>
    <n v="92327183.770000085"/>
    <s v="Dubai"/>
  </r>
  <r>
    <s v="ORD103201"/>
    <s v="Bluetooth Headset"/>
    <x v="2"/>
    <x v="2"/>
    <x v="0"/>
    <x v="2"/>
    <n v="7065.21"/>
    <n v="5"/>
    <x v="3201"/>
    <x v="266"/>
    <n v="4772"/>
    <x v="334"/>
    <m/>
    <m/>
    <s v="sq"/>
    <s v="sq"/>
    <n v="26648.76"/>
    <n v="29200970.130000021"/>
    <n v="29200970.130000021"/>
    <s v="Casablanca"/>
  </r>
  <r>
    <s v="ORD103202"/>
    <s v="Dell Inspiron 3501"/>
    <x v="3"/>
    <x v="8"/>
    <x v="0"/>
    <x v="4"/>
    <n v="1526.46"/>
    <n v="1"/>
    <x v="3202"/>
    <x v="370"/>
    <n v="2247"/>
    <x v="157"/>
    <m/>
    <m/>
    <s v="sq"/>
    <s v="sq"/>
    <n v="99349.3"/>
    <n v="57542997.559999913"/>
    <n v="57542997.559999913"/>
    <s v="Riyadh"/>
  </r>
  <r>
    <s v="ORD103203"/>
    <s v="Bluetooth Headset"/>
    <x v="2"/>
    <x v="2"/>
    <x v="1"/>
    <x v="3"/>
    <n v="19941.02"/>
    <n v="5"/>
    <x v="3203"/>
    <x v="59"/>
    <n v="1142"/>
    <x v="222"/>
    <m/>
    <m/>
    <s v="Jumia"/>
    <s v="Jum"/>
    <n v="3665.44"/>
    <n v="29200970.130000021"/>
    <n v="29200970.130000021"/>
    <s v="Dubai"/>
  </r>
  <r>
    <s v="ORD103204"/>
    <s v="HP Pavilion Laptop"/>
    <x v="3"/>
    <x v="3"/>
    <x v="2"/>
    <x v="2"/>
    <n v="11147.82"/>
    <n v="5"/>
    <x v="3204"/>
    <x v="261"/>
    <n v="2671"/>
    <x v="227"/>
    <m/>
    <m/>
    <s v="Amazon"/>
    <s v="Amazon"/>
    <n v="26648.76"/>
    <n v="57542997.559999913"/>
    <n v="57542997.559999913"/>
    <s v="Casablanca"/>
  </r>
  <r>
    <s v="ORD103205"/>
    <s v="Smartwatch FitPro"/>
    <x v="4"/>
    <x v="6"/>
    <x v="1"/>
    <x v="4"/>
    <n v="10414.98"/>
    <n v="1"/>
    <x v="3205"/>
    <x v="260"/>
    <n v="53"/>
    <x v="121"/>
    <m/>
    <m/>
    <s v="Jumia"/>
    <s v="Jum"/>
    <n v="99349.3"/>
    <n v="31420413.200000018"/>
    <n v="31420413.200000018"/>
    <s v="Riyadh"/>
  </r>
  <r>
    <s v="ORD103206"/>
    <s v="Bluetooth Headset"/>
    <x v="2"/>
    <x v="2"/>
    <x v="1"/>
    <x v="5"/>
    <n v="11165.22"/>
    <n v="2"/>
    <x v="3206"/>
    <x v="275"/>
    <n v="126"/>
    <x v="117"/>
    <m/>
    <m/>
    <s v="Jumia"/>
    <s v="Jum"/>
    <n v="27872.98"/>
    <n v="29200970.130000021"/>
    <n v="29200970.130000021"/>
    <s v="Giza"/>
  </r>
  <r>
    <s v="ORD103207"/>
    <s v="Nike Air Max"/>
    <x v="1"/>
    <x v="1"/>
    <x v="0"/>
    <x v="2"/>
    <n v="14944.35"/>
    <n v="3"/>
    <x v="3207"/>
    <x v="40"/>
    <n v="3781"/>
    <x v="316"/>
    <m/>
    <m/>
    <s v="sq"/>
    <s v="sq"/>
    <n v="26648.76"/>
    <n v="91504159.730000004"/>
    <n v="91504159.730000004"/>
    <s v="Casablanca"/>
  </r>
  <r>
    <s v="ORD103208"/>
    <s v="Bluetooth Headset"/>
    <x v="2"/>
    <x v="2"/>
    <x v="1"/>
    <x v="4"/>
    <n v="10667.72"/>
    <n v="4"/>
    <x v="3208"/>
    <x v="382"/>
    <n v="2926"/>
    <x v="345"/>
    <m/>
    <m/>
    <s v="Jumia"/>
    <s v="Jum"/>
    <n v="99349.3"/>
    <n v="29200970.130000021"/>
    <n v="29200970.130000021"/>
    <s v="Riyadh"/>
  </r>
  <r>
    <s v="ORD103209"/>
    <s v="HP Pavilion Laptop"/>
    <x v="3"/>
    <x v="3"/>
    <x v="1"/>
    <x v="5"/>
    <n v="9167.11"/>
    <n v="2"/>
    <x v="3209"/>
    <x v="91"/>
    <n v="3308"/>
    <x v="355"/>
    <m/>
    <m/>
    <s v="Jumia"/>
    <s v="Jum"/>
    <n v="27872.98"/>
    <n v="57542997.559999913"/>
    <n v="57542997.559999913"/>
    <s v="Giza"/>
  </r>
  <r>
    <s v="ORD103210"/>
    <s v="Xiaomi Redmi Note 12"/>
    <x v="0"/>
    <x v="7"/>
    <x v="0"/>
    <x v="4"/>
    <n v="19993.560000000001"/>
    <n v="2"/>
    <x v="3210"/>
    <x v="328"/>
    <n v="831"/>
    <x v="221"/>
    <m/>
    <m/>
    <s v="sq"/>
    <s v="sq"/>
    <n v="99349.3"/>
    <n v="92327183.770000085"/>
    <n v="92327183.770000085"/>
    <s v="Riyadh"/>
  </r>
  <r>
    <s v="ORD103211"/>
    <s v="Xiaomi Redmi Note 12"/>
    <x v="0"/>
    <x v="7"/>
    <x v="1"/>
    <x v="3"/>
    <n v="4434.99"/>
    <n v="2"/>
    <x v="3211"/>
    <x v="356"/>
    <n v="1775"/>
    <x v="328"/>
    <m/>
    <m/>
    <s v="Jumia"/>
    <s v="Jum"/>
    <n v="3665.44"/>
    <n v="92327183.770000085"/>
    <n v="92327183.770000085"/>
    <s v="Dubai"/>
  </r>
  <r>
    <s v="ORD103212"/>
    <s v="Samsung Galaxy A14"/>
    <x v="0"/>
    <x v="0"/>
    <x v="1"/>
    <x v="1"/>
    <n v="16530.57"/>
    <n v="2"/>
    <x v="3212"/>
    <x v="19"/>
    <n v="40"/>
    <x v="100"/>
    <m/>
    <m/>
    <s v="Jumia"/>
    <s v="Jum"/>
    <n v="13290.4"/>
    <n v="92327183.770000085"/>
    <n v="92327183.770000085"/>
    <s v="Alexandria"/>
  </r>
  <r>
    <s v="ORD103213"/>
    <s v="Adidas Running Shoes"/>
    <x v="1"/>
    <x v="9"/>
    <x v="0"/>
    <x v="2"/>
    <n v="11535.9"/>
    <n v="1"/>
    <x v="3213"/>
    <x v="333"/>
    <n v="365"/>
    <x v="70"/>
    <m/>
    <m/>
    <s v="sq"/>
    <s v="sq"/>
    <n v="26648.76"/>
    <n v="91504159.730000004"/>
    <n v="91504159.730000004"/>
    <s v="Casablanca"/>
  </r>
  <r>
    <s v="ORD103214"/>
    <s v="HP Pavilion Laptop"/>
    <x v="3"/>
    <x v="3"/>
    <x v="1"/>
    <x v="1"/>
    <n v="8259.48"/>
    <n v="5"/>
    <x v="3214"/>
    <x v="288"/>
    <n v="3761"/>
    <x v="180"/>
    <m/>
    <m/>
    <s v="Jumia"/>
    <s v="Jum"/>
    <n v="13290.4"/>
    <n v="57542997.559999913"/>
    <n v="57542997.559999913"/>
    <s v="Alexandria"/>
  </r>
  <r>
    <s v="ORD103215"/>
    <s v="HP Pavilion Laptop"/>
    <x v="3"/>
    <x v="3"/>
    <x v="2"/>
    <x v="2"/>
    <n v="18454.11"/>
    <n v="2"/>
    <x v="3215"/>
    <x v="340"/>
    <n v="2504"/>
    <x v="257"/>
    <m/>
    <m/>
    <s v="Amazon"/>
    <s v="Amazon"/>
    <n v="26648.76"/>
    <n v="57542997.559999913"/>
    <n v="57542997.559999913"/>
    <s v="Casablanca"/>
  </r>
  <r>
    <s v="ORD103216"/>
    <s v="iPhone 13"/>
    <x v="0"/>
    <x v="4"/>
    <x v="2"/>
    <x v="2"/>
    <n v="15987.47"/>
    <n v="1"/>
    <x v="3216"/>
    <x v="8"/>
    <n v="2959"/>
    <x v="68"/>
    <m/>
    <m/>
    <s v="Amazon"/>
    <s v="Amazon"/>
    <n v="26648.76"/>
    <n v="92327183.770000085"/>
    <n v="92327183.770000085"/>
    <s v="Casablanca"/>
  </r>
  <r>
    <s v="ORD103217"/>
    <s v="Adidas Running Shoes"/>
    <x v="1"/>
    <x v="9"/>
    <x v="2"/>
    <x v="1"/>
    <n v="171.84"/>
    <n v="4"/>
    <x v="3217"/>
    <x v="126"/>
    <n v="1896"/>
    <x v="132"/>
    <m/>
    <m/>
    <s v="Amazon"/>
    <s v="Amazon"/>
    <n v="13290.4"/>
    <n v="91504159.730000004"/>
    <n v="91504159.730000004"/>
    <s v="Alexandria"/>
  </r>
  <r>
    <s v="ORD103218"/>
    <s v="iPhone 13"/>
    <x v="0"/>
    <x v="4"/>
    <x v="0"/>
    <x v="1"/>
    <n v="11177.99"/>
    <n v="4"/>
    <x v="3218"/>
    <x v="186"/>
    <n v="4051"/>
    <x v="81"/>
    <m/>
    <m/>
    <s v="sq"/>
    <s v="sq"/>
    <n v="13290.4"/>
    <n v="92327183.770000085"/>
    <n v="92327183.770000085"/>
    <s v="Alexandria"/>
  </r>
  <r>
    <s v="ORD103219"/>
    <s v="T-shirt Cotton"/>
    <x v="1"/>
    <x v="5"/>
    <x v="0"/>
    <x v="3"/>
    <n v="16913.5"/>
    <n v="4"/>
    <x v="3219"/>
    <x v="179"/>
    <n v="1136"/>
    <x v="59"/>
    <m/>
    <m/>
    <s v="sq"/>
    <s v="sq"/>
    <n v="3665.44"/>
    <n v="91504159.730000004"/>
    <n v="91504159.730000004"/>
    <s v="Dubai"/>
  </r>
  <r>
    <s v="ORD103220"/>
    <s v="HP Pavilion Laptop"/>
    <x v="3"/>
    <x v="3"/>
    <x v="0"/>
    <x v="0"/>
    <n v="7976.39"/>
    <n v="4"/>
    <x v="3220"/>
    <x v="168"/>
    <n v="77"/>
    <x v="300"/>
    <m/>
    <m/>
    <s v="sq"/>
    <s v="sq"/>
    <n v="16284.02"/>
    <n v="57542997.559999913"/>
    <n v="57542997.559999913"/>
    <s v="Cairo"/>
  </r>
  <r>
    <s v="ORD103221"/>
    <s v="Xiaomi Redmi Note 12"/>
    <x v="0"/>
    <x v="7"/>
    <x v="1"/>
    <x v="5"/>
    <n v="14072.76"/>
    <n v="1"/>
    <x v="3221"/>
    <x v="85"/>
    <n v="3882"/>
    <x v="146"/>
    <m/>
    <m/>
    <s v="Jumia"/>
    <s v="Jum"/>
    <n v="27872.98"/>
    <n v="92327183.770000085"/>
    <n v="92327183.770000085"/>
    <s v="Giza"/>
  </r>
  <r>
    <s v="ORD103222"/>
    <s v="T-shirt Cotton"/>
    <x v="1"/>
    <x v="5"/>
    <x v="1"/>
    <x v="4"/>
    <n v="18797.310000000001"/>
    <n v="3"/>
    <x v="3222"/>
    <x v="38"/>
    <n v="223"/>
    <x v="93"/>
    <m/>
    <m/>
    <s v="Jumia"/>
    <s v="Jum"/>
    <n v="99349.3"/>
    <n v="91504159.730000004"/>
    <n v="91504159.730000004"/>
    <s v="Riyadh"/>
  </r>
  <r>
    <s v="ORD103223"/>
    <s v="Xiaomi Redmi Note 12"/>
    <x v="0"/>
    <x v="7"/>
    <x v="2"/>
    <x v="2"/>
    <n v="13868.47"/>
    <n v="5"/>
    <x v="3223"/>
    <x v="307"/>
    <n v="3662"/>
    <x v="213"/>
    <m/>
    <m/>
    <s v="Amazon"/>
    <s v="Amazon"/>
    <n v="26648.76"/>
    <n v="92327183.770000085"/>
    <n v="92327183.770000085"/>
    <s v="Casablanca"/>
  </r>
  <r>
    <s v="ORD103224"/>
    <s v="HP Pavilion Laptop"/>
    <x v="3"/>
    <x v="3"/>
    <x v="0"/>
    <x v="0"/>
    <n v="12389.51"/>
    <n v="1"/>
    <x v="3224"/>
    <x v="324"/>
    <n v="3599"/>
    <x v="358"/>
    <m/>
    <m/>
    <s v="sq"/>
    <s v="sq"/>
    <n v="16284.02"/>
    <n v="57542997.559999913"/>
    <n v="57542997.559999913"/>
    <s v="Cairo"/>
  </r>
  <r>
    <s v="ORD103225"/>
    <s v="HP Pavilion Laptop"/>
    <x v="3"/>
    <x v="3"/>
    <x v="2"/>
    <x v="4"/>
    <n v="1334.55"/>
    <n v="4"/>
    <x v="3225"/>
    <x v="66"/>
    <n v="4542"/>
    <x v="124"/>
    <m/>
    <m/>
    <s v="Amazon"/>
    <s v="Amazon"/>
    <n v="99349.3"/>
    <n v="57542997.559999913"/>
    <n v="57542997.559999913"/>
    <s v="Riyadh"/>
  </r>
  <r>
    <s v="ORD103226"/>
    <s v="Adidas Running Shoes"/>
    <x v="1"/>
    <x v="9"/>
    <x v="2"/>
    <x v="5"/>
    <n v="16246.79"/>
    <n v="1"/>
    <x v="3226"/>
    <x v="314"/>
    <n v="3650"/>
    <x v="299"/>
    <m/>
    <m/>
    <s v="Amazon"/>
    <s v="Amazon"/>
    <n v="27872.98"/>
    <n v="91504159.730000004"/>
    <n v="91504159.730000004"/>
    <s v="Giza"/>
  </r>
  <r>
    <s v="ORD103227"/>
    <s v="HP Pavilion Laptop"/>
    <x v="3"/>
    <x v="3"/>
    <x v="0"/>
    <x v="5"/>
    <n v="10666.39"/>
    <n v="3"/>
    <x v="3227"/>
    <x v="379"/>
    <n v="1584"/>
    <x v="66"/>
    <m/>
    <m/>
    <s v="sq"/>
    <s v="sq"/>
    <n v="27872.98"/>
    <n v="57542997.559999913"/>
    <n v="57542997.559999913"/>
    <s v="Giza"/>
  </r>
  <r>
    <s v="ORD103228"/>
    <s v="iPhone 13"/>
    <x v="0"/>
    <x v="4"/>
    <x v="2"/>
    <x v="5"/>
    <n v="7677.49"/>
    <n v="2"/>
    <x v="3228"/>
    <x v="387"/>
    <n v="4257"/>
    <x v="40"/>
    <m/>
    <m/>
    <s v="Amazon"/>
    <s v="Amazon"/>
    <n v="27872.98"/>
    <n v="92327183.770000085"/>
    <n v="92327183.770000085"/>
    <s v="Giza"/>
  </r>
  <r>
    <s v="ORD103229"/>
    <s v="iPhone 13"/>
    <x v="0"/>
    <x v="4"/>
    <x v="2"/>
    <x v="0"/>
    <n v="17694.77"/>
    <n v="3"/>
    <x v="3229"/>
    <x v="28"/>
    <n v="612"/>
    <x v="140"/>
    <m/>
    <m/>
    <s v="Amazon"/>
    <s v="Amazon"/>
    <n v="16284.02"/>
    <n v="92327183.770000085"/>
    <n v="92327183.770000085"/>
    <s v="Cairo"/>
  </r>
  <r>
    <s v="ORD103230"/>
    <s v="Xiaomi Redmi Note 12"/>
    <x v="0"/>
    <x v="7"/>
    <x v="2"/>
    <x v="0"/>
    <n v="18241.04"/>
    <n v="4"/>
    <x v="3230"/>
    <x v="57"/>
    <n v="687"/>
    <x v="247"/>
    <m/>
    <m/>
    <s v="Amazon"/>
    <s v="Amazon"/>
    <n v="16284.02"/>
    <n v="92327183.770000085"/>
    <n v="92327183.770000085"/>
    <s v="Cairo"/>
  </r>
  <r>
    <s v="ORD103231"/>
    <s v="HP Pavilion Laptop"/>
    <x v="3"/>
    <x v="3"/>
    <x v="1"/>
    <x v="5"/>
    <n v="13385.64"/>
    <n v="3"/>
    <x v="3231"/>
    <x v="398"/>
    <n v="1056"/>
    <x v="89"/>
    <m/>
    <m/>
    <s v="Jumia"/>
    <s v="Jum"/>
    <n v="27872.98"/>
    <n v="57542997.559999913"/>
    <n v="57542997.559999913"/>
    <s v="Giza"/>
  </r>
  <r>
    <s v="ORD103232"/>
    <s v="Smartwatch FitPro"/>
    <x v="4"/>
    <x v="6"/>
    <x v="1"/>
    <x v="3"/>
    <n v="14762.71"/>
    <n v="4"/>
    <x v="3232"/>
    <x v="73"/>
    <n v="1259"/>
    <x v="228"/>
    <m/>
    <m/>
    <s v="Jumia"/>
    <s v="Jum"/>
    <n v="3665.44"/>
    <n v="31420413.200000018"/>
    <n v="31420413.200000018"/>
    <s v="Dubai"/>
  </r>
  <r>
    <s v="ORD103233"/>
    <s v="T-shirt Cotton"/>
    <x v="1"/>
    <x v="5"/>
    <x v="1"/>
    <x v="3"/>
    <n v="470.41"/>
    <n v="3"/>
    <x v="3233"/>
    <x v="198"/>
    <n v="2780"/>
    <x v="259"/>
    <m/>
    <m/>
    <s v="Jumia"/>
    <s v="Jum"/>
    <n v="3665.44"/>
    <n v="91504159.730000004"/>
    <n v="91504159.730000004"/>
    <s v="Dubai"/>
  </r>
  <r>
    <s v="ORD103234"/>
    <s v="Samsung Galaxy A14"/>
    <x v="0"/>
    <x v="0"/>
    <x v="0"/>
    <x v="2"/>
    <n v="5114.1899999999996"/>
    <n v="5"/>
    <x v="3234"/>
    <x v="173"/>
    <n v="3398"/>
    <x v="82"/>
    <m/>
    <m/>
    <s v="sq"/>
    <s v="sq"/>
    <n v="26648.76"/>
    <n v="92327183.770000085"/>
    <n v="92327183.770000085"/>
    <s v="Casablanca"/>
  </r>
  <r>
    <s v="ORD103235"/>
    <s v="HP Pavilion Laptop"/>
    <x v="3"/>
    <x v="3"/>
    <x v="0"/>
    <x v="1"/>
    <n v="15249.35"/>
    <n v="4"/>
    <x v="3235"/>
    <x v="270"/>
    <n v="2966"/>
    <x v="284"/>
    <m/>
    <m/>
    <s v="sq"/>
    <s v="sq"/>
    <n v="13290.4"/>
    <n v="57542997.559999913"/>
    <n v="57542997.559999913"/>
    <s v="Alexandria"/>
  </r>
  <r>
    <s v="ORD103236"/>
    <s v="Xiaomi Redmi Note 12"/>
    <x v="0"/>
    <x v="7"/>
    <x v="1"/>
    <x v="0"/>
    <n v="17259.48"/>
    <n v="3"/>
    <x v="3236"/>
    <x v="309"/>
    <n v="4353"/>
    <x v="190"/>
    <m/>
    <m/>
    <s v="Jumia"/>
    <s v="Jum"/>
    <n v="16284.02"/>
    <n v="92327183.770000085"/>
    <n v="92327183.770000085"/>
    <s v="Cairo"/>
  </r>
  <r>
    <s v="ORD103237"/>
    <s v="Xiaomi Redmi Note 12"/>
    <x v="0"/>
    <x v="7"/>
    <x v="2"/>
    <x v="3"/>
    <n v="17136.349999999999"/>
    <n v="4"/>
    <x v="3237"/>
    <x v="23"/>
    <n v="2853"/>
    <x v="341"/>
    <m/>
    <m/>
    <s v="Amazon"/>
    <s v="Amazon"/>
    <n v="3665.44"/>
    <n v="92327183.770000085"/>
    <n v="92327183.770000085"/>
    <s v="Dubai"/>
  </r>
  <r>
    <s v="ORD103238"/>
    <s v="Smartwatch FitPro"/>
    <x v="4"/>
    <x v="6"/>
    <x v="2"/>
    <x v="4"/>
    <n v="2526.38"/>
    <n v="4"/>
    <x v="3238"/>
    <x v="291"/>
    <n v="1335"/>
    <x v="109"/>
    <m/>
    <m/>
    <s v="Amazon"/>
    <s v="Amazon"/>
    <n v="99349.3"/>
    <n v="31420413.200000018"/>
    <n v="31420413.200000018"/>
    <s v="Riyadh"/>
  </r>
  <r>
    <s v="ORD103239"/>
    <s v="iPhone 13"/>
    <x v="0"/>
    <x v="4"/>
    <x v="0"/>
    <x v="3"/>
    <n v="4678.5600000000004"/>
    <n v="4"/>
    <x v="3239"/>
    <x v="99"/>
    <n v="2162"/>
    <x v="72"/>
    <m/>
    <m/>
    <s v="sq"/>
    <s v="sq"/>
    <n v="3665.44"/>
    <n v="92327183.770000085"/>
    <n v="92327183.770000085"/>
    <s v="Dubai"/>
  </r>
  <r>
    <s v="ORD103240"/>
    <s v="Samsung Galaxy A14"/>
    <x v="0"/>
    <x v="0"/>
    <x v="1"/>
    <x v="5"/>
    <n v="19584.22"/>
    <n v="4"/>
    <x v="3240"/>
    <x v="82"/>
    <n v="3618"/>
    <x v="66"/>
    <m/>
    <m/>
    <s v="Jumia"/>
    <s v="Jum"/>
    <n v="27872.98"/>
    <n v="92327183.770000085"/>
    <n v="92327183.770000085"/>
    <s v="Giza"/>
  </r>
  <r>
    <s v="ORD103241"/>
    <s v="Smartwatch FitPro"/>
    <x v="4"/>
    <x v="6"/>
    <x v="2"/>
    <x v="4"/>
    <n v="8853.09"/>
    <n v="4"/>
    <x v="3241"/>
    <x v="121"/>
    <n v="2186"/>
    <x v="249"/>
    <m/>
    <m/>
    <s v="Amazon"/>
    <s v="Amazon"/>
    <n v="99349.3"/>
    <n v="31420413.200000018"/>
    <n v="31420413.200000018"/>
    <s v="Riyadh"/>
  </r>
  <r>
    <s v="ORD103242"/>
    <s v="iPhone 13"/>
    <x v="0"/>
    <x v="4"/>
    <x v="0"/>
    <x v="5"/>
    <n v="11438.09"/>
    <n v="3"/>
    <x v="3242"/>
    <x v="265"/>
    <n v="2693"/>
    <x v="339"/>
    <m/>
    <m/>
    <s v="sq"/>
    <s v="sq"/>
    <n v="27872.98"/>
    <n v="92327183.770000085"/>
    <n v="92327183.770000085"/>
    <s v="Giza"/>
  </r>
  <r>
    <s v="ORD103243"/>
    <s v="Xiaomi Redmi Note 12"/>
    <x v="0"/>
    <x v="7"/>
    <x v="2"/>
    <x v="3"/>
    <n v="9489.09"/>
    <n v="5"/>
    <x v="3243"/>
    <x v="148"/>
    <n v="3186"/>
    <x v="18"/>
    <m/>
    <m/>
    <s v="Amazon"/>
    <s v="Amazon"/>
    <n v="3665.44"/>
    <n v="92327183.770000085"/>
    <n v="92327183.770000085"/>
    <s v="Dubai"/>
  </r>
  <r>
    <s v="ORD103244"/>
    <s v="Nike Air Max"/>
    <x v="1"/>
    <x v="1"/>
    <x v="2"/>
    <x v="1"/>
    <n v="18780.93"/>
    <n v="1"/>
    <x v="3244"/>
    <x v="286"/>
    <n v="486"/>
    <x v="178"/>
    <m/>
    <m/>
    <s v="Amazon"/>
    <s v="Amazon"/>
    <n v="13290.4"/>
    <n v="91504159.730000004"/>
    <n v="91504159.730000004"/>
    <s v="Alexandria"/>
  </r>
  <r>
    <s v="ORD103245"/>
    <s v="Nike Air Max"/>
    <x v="1"/>
    <x v="1"/>
    <x v="0"/>
    <x v="1"/>
    <n v="8645.32"/>
    <n v="2"/>
    <x v="3245"/>
    <x v="18"/>
    <n v="3189"/>
    <x v="146"/>
    <m/>
    <m/>
    <s v="sq"/>
    <s v="sq"/>
    <n v="13290.4"/>
    <n v="91504159.730000004"/>
    <n v="91504159.730000004"/>
    <s v="Alexandria"/>
  </r>
  <r>
    <s v="ORD103246"/>
    <s v="Dell Inspiron 3501"/>
    <x v="3"/>
    <x v="8"/>
    <x v="1"/>
    <x v="0"/>
    <n v="5791.29"/>
    <n v="3"/>
    <x v="3246"/>
    <x v="81"/>
    <n v="4463"/>
    <x v="280"/>
    <m/>
    <m/>
    <s v="Jumia"/>
    <s v="Jum"/>
    <n v="16284.02"/>
    <n v="57542997.559999913"/>
    <n v="57542997.559999913"/>
    <s v="Cairo"/>
  </r>
  <r>
    <s v="ORD103247"/>
    <s v="Adidas Running Shoes"/>
    <x v="1"/>
    <x v="9"/>
    <x v="1"/>
    <x v="4"/>
    <n v="12678.56"/>
    <n v="3"/>
    <x v="3247"/>
    <x v="114"/>
    <n v="887"/>
    <x v="6"/>
    <m/>
    <m/>
    <s v="Jumia"/>
    <s v="Jum"/>
    <n v="99349.3"/>
    <n v="91504159.730000004"/>
    <n v="91504159.730000004"/>
    <s v="Riyadh"/>
  </r>
  <r>
    <s v="ORD103248"/>
    <s v="Smartwatch FitPro"/>
    <x v="4"/>
    <x v="6"/>
    <x v="2"/>
    <x v="0"/>
    <n v="13436.51"/>
    <n v="5"/>
    <x v="3248"/>
    <x v="323"/>
    <n v="4071"/>
    <x v="101"/>
    <m/>
    <m/>
    <s v="Amazon"/>
    <s v="Amazon"/>
    <n v="16284.02"/>
    <n v="31420413.200000018"/>
    <n v="31420413.200000018"/>
    <s v="Cairo"/>
  </r>
  <r>
    <s v="ORD103249"/>
    <s v="HP Pavilion Laptop"/>
    <x v="3"/>
    <x v="3"/>
    <x v="1"/>
    <x v="0"/>
    <n v="10534.53"/>
    <n v="2"/>
    <x v="3249"/>
    <x v="335"/>
    <n v="989"/>
    <x v="280"/>
    <m/>
    <m/>
    <s v="Jumia"/>
    <s v="Jum"/>
    <n v="16284.02"/>
    <n v="57542997.559999913"/>
    <n v="57542997.559999913"/>
    <s v="Cairo"/>
  </r>
  <r>
    <s v="ORD103250"/>
    <s v="Bluetooth Headset"/>
    <x v="2"/>
    <x v="2"/>
    <x v="0"/>
    <x v="1"/>
    <n v="4221.32"/>
    <n v="2"/>
    <x v="3250"/>
    <x v="110"/>
    <n v="3614"/>
    <x v="289"/>
    <m/>
    <m/>
    <s v="sq"/>
    <s v="sq"/>
    <n v="13290.4"/>
    <n v="29200970.130000021"/>
    <n v="29200970.130000021"/>
    <s v="Alexandria"/>
  </r>
  <r>
    <s v="ORD103251"/>
    <s v="Xiaomi Redmi Note 12"/>
    <x v="0"/>
    <x v="7"/>
    <x v="0"/>
    <x v="5"/>
    <n v="7663.1"/>
    <n v="4"/>
    <x v="3251"/>
    <x v="111"/>
    <n v="660"/>
    <x v="96"/>
    <m/>
    <m/>
    <s v="sq"/>
    <s v="sq"/>
    <n v="27872.98"/>
    <n v="92327183.770000085"/>
    <n v="92327183.770000085"/>
    <s v="Giza"/>
  </r>
  <r>
    <s v="ORD103252"/>
    <s v="T-shirt Cotton"/>
    <x v="1"/>
    <x v="5"/>
    <x v="0"/>
    <x v="0"/>
    <n v="7594.46"/>
    <n v="5"/>
    <x v="3252"/>
    <x v="372"/>
    <n v="449"/>
    <x v="122"/>
    <m/>
    <m/>
    <s v="sq"/>
    <s v="sq"/>
    <n v="16284.02"/>
    <n v="91504159.730000004"/>
    <n v="91504159.730000004"/>
    <s v="Cairo"/>
  </r>
  <r>
    <s v="ORD103253"/>
    <s v="Xiaomi Redmi Note 12"/>
    <x v="0"/>
    <x v="7"/>
    <x v="1"/>
    <x v="0"/>
    <n v="7098.46"/>
    <n v="2"/>
    <x v="3253"/>
    <x v="40"/>
    <n v="50"/>
    <x v="171"/>
    <m/>
    <m/>
    <s v="Jumia"/>
    <s v="Jum"/>
    <n v="16284.02"/>
    <n v="92327183.770000085"/>
    <n v="92327183.770000085"/>
    <s v="Cairo"/>
  </r>
  <r>
    <s v="ORD103254"/>
    <s v="Xiaomi Redmi Note 12"/>
    <x v="0"/>
    <x v="7"/>
    <x v="0"/>
    <x v="1"/>
    <n v="6481.44"/>
    <n v="2"/>
    <x v="3254"/>
    <x v="179"/>
    <n v="3608"/>
    <x v="305"/>
    <m/>
    <m/>
    <s v="sq"/>
    <s v="sq"/>
    <n v="13290.4"/>
    <n v="92327183.770000085"/>
    <n v="92327183.770000085"/>
    <s v="Alexandria"/>
  </r>
  <r>
    <s v="ORD103255"/>
    <s v="Smartwatch FitPro"/>
    <x v="4"/>
    <x v="6"/>
    <x v="0"/>
    <x v="0"/>
    <n v="13532.16"/>
    <n v="3"/>
    <x v="3255"/>
    <x v="96"/>
    <n v="2857"/>
    <x v="315"/>
    <m/>
    <m/>
    <s v="sq"/>
    <s v="sq"/>
    <n v="16284.02"/>
    <n v="31420413.200000018"/>
    <n v="31420413.200000018"/>
    <s v="Cairo"/>
  </r>
  <r>
    <s v="ORD103256"/>
    <s v="Dell Inspiron 3501"/>
    <x v="3"/>
    <x v="8"/>
    <x v="2"/>
    <x v="1"/>
    <n v="5746.76"/>
    <n v="5"/>
    <x v="3256"/>
    <x v="28"/>
    <n v="853"/>
    <x v="189"/>
    <m/>
    <m/>
    <s v="Amazon"/>
    <s v="Amazon"/>
    <n v="13290.4"/>
    <n v="57542997.559999913"/>
    <n v="57542997.559999913"/>
    <s v="Alexandria"/>
  </r>
  <r>
    <s v="ORD103257"/>
    <s v="Bluetooth Headset"/>
    <x v="2"/>
    <x v="2"/>
    <x v="0"/>
    <x v="2"/>
    <n v="19757.07"/>
    <n v="5"/>
    <x v="3257"/>
    <x v="14"/>
    <n v="4375"/>
    <x v="184"/>
    <m/>
    <m/>
    <s v="sq"/>
    <s v="sq"/>
    <n v="26648.76"/>
    <n v="29200970.130000021"/>
    <n v="29200970.130000021"/>
    <s v="Casablanca"/>
  </r>
  <r>
    <s v="ORD103258"/>
    <s v="Xiaomi Redmi Note 12"/>
    <x v="0"/>
    <x v="7"/>
    <x v="0"/>
    <x v="1"/>
    <n v="3734.34"/>
    <n v="2"/>
    <x v="3258"/>
    <x v="248"/>
    <n v="3488"/>
    <x v="228"/>
    <m/>
    <m/>
    <s v="sq"/>
    <s v="sq"/>
    <n v="13290.4"/>
    <n v="92327183.770000085"/>
    <n v="92327183.770000085"/>
    <s v="Alexandria"/>
  </r>
  <r>
    <s v="ORD103259"/>
    <s v="Nike Air Max"/>
    <x v="1"/>
    <x v="1"/>
    <x v="2"/>
    <x v="3"/>
    <n v="2177.1799999999998"/>
    <n v="4"/>
    <x v="3259"/>
    <x v="98"/>
    <n v="3987"/>
    <x v="126"/>
    <m/>
    <m/>
    <s v="Amazon"/>
    <s v="Amazon"/>
    <n v="3665.44"/>
    <n v="91504159.730000004"/>
    <n v="91504159.730000004"/>
    <s v="Dubai"/>
  </r>
  <r>
    <s v="ORD103260"/>
    <s v="HP Pavilion Laptop"/>
    <x v="3"/>
    <x v="3"/>
    <x v="1"/>
    <x v="5"/>
    <n v="19384.22"/>
    <n v="5"/>
    <x v="3260"/>
    <x v="270"/>
    <n v="4586"/>
    <x v="314"/>
    <m/>
    <m/>
    <s v="Jumia"/>
    <s v="Jum"/>
    <n v="27872.98"/>
    <n v="57542997.559999913"/>
    <n v="57542997.559999913"/>
    <s v="Giza"/>
  </r>
  <r>
    <s v="ORD103261"/>
    <s v="T-shirt Cotton"/>
    <x v="1"/>
    <x v="5"/>
    <x v="2"/>
    <x v="5"/>
    <n v="17323.919999999998"/>
    <n v="5"/>
    <x v="3261"/>
    <x v="190"/>
    <n v="2638"/>
    <x v="1"/>
    <m/>
    <m/>
    <s v="Amazon"/>
    <s v="Amazon"/>
    <n v="27872.98"/>
    <n v="91504159.730000004"/>
    <n v="91504159.730000004"/>
    <s v="Giza"/>
  </r>
  <r>
    <s v="ORD103262"/>
    <s v="Adidas Running Shoes"/>
    <x v="1"/>
    <x v="9"/>
    <x v="0"/>
    <x v="0"/>
    <n v="3216.5"/>
    <n v="4"/>
    <x v="3262"/>
    <x v="274"/>
    <n v="1520"/>
    <x v="146"/>
    <m/>
    <m/>
    <s v="sq"/>
    <s v="sq"/>
    <n v="16284.02"/>
    <n v="91504159.730000004"/>
    <n v="91504159.730000004"/>
    <s v="Cairo"/>
  </r>
  <r>
    <s v="ORD103263"/>
    <s v="iPhone 13"/>
    <x v="0"/>
    <x v="4"/>
    <x v="0"/>
    <x v="5"/>
    <n v="17827.22"/>
    <n v="3"/>
    <x v="3263"/>
    <x v="265"/>
    <n v="2728"/>
    <x v="121"/>
    <m/>
    <m/>
    <s v="sq"/>
    <s v="sq"/>
    <n v="27872.98"/>
    <n v="92327183.770000085"/>
    <n v="92327183.770000085"/>
    <s v="Giza"/>
  </r>
  <r>
    <s v="ORD103264"/>
    <s v="iPhone 13"/>
    <x v="0"/>
    <x v="4"/>
    <x v="0"/>
    <x v="3"/>
    <n v="12220.23"/>
    <n v="4"/>
    <x v="3264"/>
    <x v="306"/>
    <n v="2922"/>
    <x v="230"/>
    <m/>
    <m/>
    <s v="sq"/>
    <s v="sq"/>
    <n v="3665.44"/>
    <n v="92327183.770000085"/>
    <n v="92327183.770000085"/>
    <s v="Dubai"/>
  </r>
  <r>
    <s v="ORD103265"/>
    <s v="T-shirt Cotton"/>
    <x v="1"/>
    <x v="5"/>
    <x v="0"/>
    <x v="4"/>
    <n v="465.85"/>
    <n v="3"/>
    <x v="3265"/>
    <x v="340"/>
    <n v="3569"/>
    <x v="140"/>
    <m/>
    <m/>
    <s v="sq"/>
    <s v="sq"/>
    <n v="99349.3"/>
    <n v="91504159.730000004"/>
    <n v="91504159.730000004"/>
    <s v="Riyadh"/>
  </r>
  <r>
    <s v="ORD103266"/>
    <s v="Nike Air Max"/>
    <x v="1"/>
    <x v="1"/>
    <x v="0"/>
    <x v="5"/>
    <n v="8648.5"/>
    <n v="2"/>
    <x v="3266"/>
    <x v="235"/>
    <n v="3404"/>
    <x v="101"/>
    <m/>
    <m/>
    <s v="sq"/>
    <s v="sq"/>
    <n v="27872.98"/>
    <n v="91504159.730000004"/>
    <n v="91504159.730000004"/>
    <s v="Giza"/>
  </r>
  <r>
    <s v="ORD103267"/>
    <s v="Adidas Running Shoes"/>
    <x v="1"/>
    <x v="9"/>
    <x v="0"/>
    <x v="3"/>
    <n v="9650.5400000000009"/>
    <n v="5"/>
    <x v="3267"/>
    <x v="330"/>
    <n v="4519"/>
    <x v="165"/>
    <m/>
    <m/>
    <s v="sq"/>
    <s v="sq"/>
    <n v="3665.44"/>
    <n v="91504159.730000004"/>
    <n v="91504159.730000004"/>
    <s v="Dubai"/>
  </r>
  <r>
    <s v="ORD103268"/>
    <s v="Nike Air Max"/>
    <x v="1"/>
    <x v="1"/>
    <x v="1"/>
    <x v="2"/>
    <n v="16400.810000000001"/>
    <n v="3"/>
    <x v="3268"/>
    <x v="54"/>
    <n v="2878"/>
    <x v="56"/>
    <m/>
    <m/>
    <s v="Jumia"/>
    <s v="Jum"/>
    <n v="26648.76"/>
    <n v="91504159.730000004"/>
    <n v="91504159.730000004"/>
    <s v="Casablanca"/>
  </r>
  <r>
    <s v="ORD103269"/>
    <s v="Nike Air Max"/>
    <x v="1"/>
    <x v="1"/>
    <x v="0"/>
    <x v="2"/>
    <n v="7989.59"/>
    <n v="3"/>
    <x v="3269"/>
    <x v="235"/>
    <n v="320"/>
    <x v="288"/>
    <m/>
    <m/>
    <s v="sq"/>
    <s v="sq"/>
    <n v="26648.76"/>
    <n v="91504159.730000004"/>
    <n v="91504159.730000004"/>
    <s v="Casablanca"/>
  </r>
  <r>
    <s v="ORD103270"/>
    <s v="Samsung Galaxy A14"/>
    <x v="0"/>
    <x v="0"/>
    <x v="2"/>
    <x v="3"/>
    <n v="2574.36"/>
    <n v="5"/>
    <x v="3270"/>
    <x v="206"/>
    <n v="1335"/>
    <x v="150"/>
    <m/>
    <m/>
    <s v="Amazon"/>
    <s v="Amazon"/>
    <n v="3665.44"/>
    <n v="92327183.770000085"/>
    <n v="92327183.770000085"/>
    <s v="Dubai"/>
  </r>
  <r>
    <s v="ORD103271"/>
    <s v="T-shirt Cotton"/>
    <x v="1"/>
    <x v="5"/>
    <x v="2"/>
    <x v="4"/>
    <n v="3467.4"/>
    <n v="1"/>
    <x v="3271"/>
    <x v="52"/>
    <n v="1951"/>
    <x v="33"/>
    <m/>
    <m/>
    <s v="Amazon"/>
    <s v="Amazon"/>
    <n v="99349.3"/>
    <n v="91504159.730000004"/>
    <n v="91504159.730000004"/>
    <s v="Riyadh"/>
  </r>
  <r>
    <s v="ORD103272"/>
    <s v="Xiaomi Redmi Note 12"/>
    <x v="0"/>
    <x v="7"/>
    <x v="2"/>
    <x v="0"/>
    <n v="4889.55"/>
    <n v="1"/>
    <x v="3272"/>
    <x v="64"/>
    <n v="3979"/>
    <x v="185"/>
    <m/>
    <m/>
    <s v="Amazon"/>
    <s v="Amazon"/>
    <n v="16284.02"/>
    <n v="92327183.770000085"/>
    <n v="92327183.770000085"/>
    <s v="Cairo"/>
  </r>
  <r>
    <s v="ORD103273"/>
    <s v="Bluetooth Headset"/>
    <x v="2"/>
    <x v="2"/>
    <x v="1"/>
    <x v="0"/>
    <n v="18294.59"/>
    <n v="5"/>
    <x v="3273"/>
    <x v="315"/>
    <n v="2096"/>
    <x v="243"/>
    <m/>
    <m/>
    <s v="Jumia"/>
    <s v="Jum"/>
    <n v="16284.02"/>
    <n v="29200970.130000021"/>
    <n v="29200970.130000021"/>
    <s v="Cairo"/>
  </r>
  <r>
    <s v="ORD103274"/>
    <s v="Smartwatch FitPro"/>
    <x v="4"/>
    <x v="6"/>
    <x v="2"/>
    <x v="5"/>
    <n v="6850.67"/>
    <n v="3"/>
    <x v="3274"/>
    <x v="329"/>
    <n v="2737"/>
    <x v="38"/>
    <m/>
    <m/>
    <s v="Amazon"/>
    <s v="Amazon"/>
    <n v="27872.98"/>
    <n v="31420413.200000018"/>
    <n v="31420413.200000018"/>
    <s v="Giza"/>
  </r>
  <r>
    <s v="ORD103275"/>
    <s v="Samsung Galaxy A14"/>
    <x v="0"/>
    <x v="0"/>
    <x v="0"/>
    <x v="0"/>
    <n v="19681.96"/>
    <n v="3"/>
    <x v="3275"/>
    <x v="81"/>
    <n v="744"/>
    <x v="13"/>
    <m/>
    <m/>
    <s v="sq"/>
    <s v="sq"/>
    <n v="16284.02"/>
    <n v="92327183.770000085"/>
    <n v="92327183.770000085"/>
    <s v="Cairo"/>
  </r>
  <r>
    <s v="ORD103276"/>
    <s v="T-shirt Cotton"/>
    <x v="1"/>
    <x v="5"/>
    <x v="1"/>
    <x v="5"/>
    <n v="17131.490000000002"/>
    <n v="4"/>
    <x v="3276"/>
    <x v="54"/>
    <n v="1783"/>
    <x v="267"/>
    <m/>
    <m/>
    <s v="Jumia"/>
    <s v="Jum"/>
    <n v="27872.98"/>
    <n v="91504159.730000004"/>
    <n v="91504159.730000004"/>
    <s v="Giza"/>
  </r>
  <r>
    <s v="ORD103277"/>
    <s v="Xiaomi Redmi Note 12"/>
    <x v="0"/>
    <x v="7"/>
    <x v="2"/>
    <x v="0"/>
    <n v="10937.97"/>
    <n v="1"/>
    <x v="3277"/>
    <x v="209"/>
    <n v="281"/>
    <x v="14"/>
    <m/>
    <m/>
    <s v="Amazon"/>
    <s v="Amazon"/>
    <n v="16284.02"/>
    <n v="92327183.770000085"/>
    <n v="92327183.770000085"/>
    <s v="Cairo"/>
  </r>
  <r>
    <s v="ORD103278"/>
    <s v="iPhone 13"/>
    <x v="0"/>
    <x v="4"/>
    <x v="2"/>
    <x v="5"/>
    <n v="3444.29"/>
    <n v="2"/>
    <x v="3278"/>
    <x v="16"/>
    <n v="4508"/>
    <x v="266"/>
    <m/>
    <m/>
    <s v="Amazon"/>
    <s v="Amazon"/>
    <n v="27872.98"/>
    <n v="92327183.770000085"/>
    <n v="92327183.770000085"/>
    <s v="Giza"/>
  </r>
  <r>
    <s v="ORD103279"/>
    <s v="Smartwatch FitPro"/>
    <x v="4"/>
    <x v="6"/>
    <x v="2"/>
    <x v="4"/>
    <n v="8123.97"/>
    <n v="4"/>
    <x v="3279"/>
    <x v="69"/>
    <n v="175"/>
    <x v="42"/>
    <m/>
    <m/>
    <s v="Amazon"/>
    <s v="Amazon"/>
    <n v="99349.3"/>
    <n v="31420413.200000018"/>
    <n v="31420413.200000018"/>
    <s v="Riyadh"/>
  </r>
  <r>
    <s v="ORD103280"/>
    <s v="HP Pavilion Laptop"/>
    <x v="3"/>
    <x v="3"/>
    <x v="0"/>
    <x v="1"/>
    <n v="7267.57"/>
    <n v="2"/>
    <x v="3280"/>
    <x v="336"/>
    <n v="2165"/>
    <x v="153"/>
    <m/>
    <m/>
    <s v="sq"/>
    <s v="sq"/>
    <n v="13290.4"/>
    <n v="57542997.559999913"/>
    <n v="57542997.559999913"/>
    <s v="Alexandria"/>
  </r>
  <r>
    <s v="ORD103281"/>
    <s v="Samsung Galaxy A14"/>
    <x v="0"/>
    <x v="0"/>
    <x v="1"/>
    <x v="5"/>
    <n v="9086.66"/>
    <n v="5"/>
    <x v="3281"/>
    <x v="34"/>
    <n v="3009"/>
    <x v="180"/>
    <m/>
    <m/>
    <s v="Jumia"/>
    <s v="Jum"/>
    <n v="27872.98"/>
    <n v="92327183.770000085"/>
    <n v="92327183.770000085"/>
    <s v="Giza"/>
  </r>
  <r>
    <s v="ORD103282"/>
    <s v="iPhone 13"/>
    <x v="0"/>
    <x v="4"/>
    <x v="0"/>
    <x v="1"/>
    <n v="17541.88"/>
    <n v="1"/>
    <x v="3282"/>
    <x v="124"/>
    <n v="122"/>
    <x v="308"/>
    <m/>
    <m/>
    <s v="sq"/>
    <s v="sq"/>
    <n v="13290.4"/>
    <n v="92327183.770000085"/>
    <n v="92327183.770000085"/>
    <s v="Alexandria"/>
  </r>
  <r>
    <s v="ORD103283"/>
    <s v="T-shirt Cotton"/>
    <x v="1"/>
    <x v="5"/>
    <x v="1"/>
    <x v="5"/>
    <n v="521.66999999999996"/>
    <n v="5"/>
    <x v="3283"/>
    <x v="291"/>
    <n v="3264"/>
    <x v="193"/>
    <m/>
    <m/>
    <s v="Jumia"/>
    <s v="Jum"/>
    <n v="27872.98"/>
    <n v="91504159.730000004"/>
    <n v="91504159.730000004"/>
    <s v="Giza"/>
  </r>
  <r>
    <s v="ORD103284"/>
    <s v="Samsung Galaxy A14"/>
    <x v="0"/>
    <x v="0"/>
    <x v="2"/>
    <x v="2"/>
    <n v="4371.75"/>
    <n v="3"/>
    <x v="3284"/>
    <x v="315"/>
    <n v="1497"/>
    <x v="204"/>
    <m/>
    <m/>
    <s v="Amazon"/>
    <s v="Amazon"/>
    <n v="26648.76"/>
    <n v="92327183.770000085"/>
    <n v="92327183.770000085"/>
    <s v="Casablanca"/>
  </r>
  <r>
    <s v="ORD103285"/>
    <s v="Samsung Galaxy A14"/>
    <x v="0"/>
    <x v="0"/>
    <x v="0"/>
    <x v="4"/>
    <n v="18283.650000000001"/>
    <n v="2"/>
    <x v="3285"/>
    <x v="337"/>
    <n v="55"/>
    <x v="262"/>
    <m/>
    <m/>
    <s v="sq"/>
    <s v="sq"/>
    <n v="99349.3"/>
    <n v="92327183.770000085"/>
    <n v="92327183.770000085"/>
    <s v="Riyadh"/>
  </r>
  <r>
    <s v="ORD103286"/>
    <s v="HP Pavilion Laptop"/>
    <x v="3"/>
    <x v="3"/>
    <x v="1"/>
    <x v="4"/>
    <n v="17162.16"/>
    <n v="5"/>
    <x v="3286"/>
    <x v="326"/>
    <n v="1134"/>
    <x v="241"/>
    <m/>
    <m/>
    <s v="Jumia"/>
    <s v="Jum"/>
    <n v="99349.3"/>
    <n v="57542997.559999913"/>
    <n v="57542997.559999913"/>
    <s v="Riyadh"/>
  </r>
  <r>
    <s v="ORD103287"/>
    <s v="Adidas Running Shoes"/>
    <x v="1"/>
    <x v="9"/>
    <x v="2"/>
    <x v="4"/>
    <n v="10125.5"/>
    <n v="5"/>
    <x v="3287"/>
    <x v="134"/>
    <n v="3505"/>
    <x v="71"/>
    <m/>
    <m/>
    <s v="Amazon"/>
    <s v="Amazon"/>
    <n v="99349.3"/>
    <n v="91504159.730000004"/>
    <n v="91504159.730000004"/>
    <s v="Riyadh"/>
  </r>
  <r>
    <s v="ORD103288"/>
    <s v="Samsung Galaxy A14"/>
    <x v="0"/>
    <x v="0"/>
    <x v="1"/>
    <x v="2"/>
    <n v="7041.36"/>
    <n v="1"/>
    <x v="3288"/>
    <x v="325"/>
    <n v="1434"/>
    <x v="80"/>
    <m/>
    <m/>
    <s v="Jumia"/>
    <s v="Jum"/>
    <n v="26648.76"/>
    <n v="92327183.770000085"/>
    <n v="92327183.770000085"/>
    <s v="Casablanca"/>
  </r>
  <r>
    <s v="ORD103289"/>
    <s v="Adidas Running Shoes"/>
    <x v="1"/>
    <x v="9"/>
    <x v="1"/>
    <x v="1"/>
    <n v="11431.99"/>
    <n v="1"/>
    <x v="3289"/>
    <x v="72"/>
    <n v="4360"/>
    <x v="185"/>
    <m/>
    <m/>
    <s v="Jumia"/>
    <s v="Jum"/>
    <n v="13290.4"/>
    <n v="91504159.730000004"/>
    <n v="91504159.730000004"/>
    <s v="Alexandria"/>
  </r>
  <r>
    <s v="ORD103290"/>
    <s v="Adidas Running Shoes"/>
    <x v="1"/>
    <x v="9"/>
    <x v="1"/>
    <x v="5"/>
    <n v="18133.41"/>
    <n v="2"/>
    <x v="3290"/>
    <x v="211"/>
    <n v="2648"/>
    <x v="67"/>
    <m/>
    <m/>
    <s v="Jumia"/>
    <s v="Jum"/>
    <n v="27872.98"/>
    <n v="91504159.730000004"/>
    <n v="91504159.730000004"/>
    <s v="Giza"/>
  </r>
  <r>
    <s v="ORD103291"/>
    <s v="T-shirt Cotton"/>
    <x v="1"/>
    <x v="5"/>
    <x v="0"/>
    <x v="4"/>
    <n v="12483.8"/>
    <n v="3"/>
    <x v="3291"/>
    <x v="354"/>
    <n v="2344"/>
    <x v="150"/>
    <m/>
    <m/>
    <s v="sq"/>
    <s v="sq"/>
    <n v="99349.3"/>
    <n v="91504159.730000004"/>
    <n v="91504159.730000004"/>
    <s v="Riyadh"/>
  </r>
  <r>
    <s v="ORD103292"/>
    <s v="Xiaomi Redmi Note 12"/>
    <x v="0"/>
    <x v="7"/>
    <x v="0"/>
    <x v="3"/>
    <n v="13981.68"/>
    <n v="1"/>
    <x v="3292"/>
    <x v="126"/>
    <n v="4944"/>
    <x v="261"/>
    <m/>
    <m/>
    <s v="sq"/>
    <s v="sq"/>
    <n v="3665.44"/>
    <n v="92327183.770000085"/>
    <n v="92327183.770000085"/>
    <s v="Dubai"/>
  </r>
  <r>
    <s v="ORD103293"/>
    <s v="iPhone 13"/>
    <x v="0"/>
    <x v="4"/>
    <x v="2"/>
    <x v="0"/>
    <n v="11226.77"/>
    <n v="4"/>
    <x v="3293"/>
    <x v="328"/>
    <n v="3701"/>
    <x v="205"/>
    <m/>
    <m/>
    <s v="Amazon"/>
    <s v="Amazon"/>
    <n v="16284.02"/>
    <n v="92327183.770000085"/>
    <n v="92327183.770000085"/>
    <s v="Cairo"/>
  </r>
  <r>
    <s v="ORD103294"/>
    <s v="Adidas Running Shoes"/>
    <x v="1"/>
    <x v="9"/>
    <x v="0"/>
    <x v="3"/>
    <n v="16469.32"/>
    <n v="5"/>
    <x v="3294"/>
    <x v="175"/>
    <n v="3003"/>
    <x v="28"/>
    <m/>
    <m/>
    <s v="sq"/>
    <s v="sq"/>
    <n v="3665.44"/>
    <n v="91504159.730000004"/>
    <n v="91504159.730000004"/>
    <s v="Dubai"/>
  </r>
  <r>
    <s v="ORD103295"/>
    <s v="T-shirt Cotton"/>
    <x v="1"/>
    <x v="5"/>
    <x v="2"/>
    <x v="0"/>
    <n v="16570.09"/>
    <n v="2"/>
    <x v="3295"/>
    <x v="294"/>
    <n v="4401"/>
    <x v="99"/>
    <m/>
    <m/>
    <s v="Amazon"/>
    <s v="Amazon"/>
    <n v="16284.02"/>
    <n v="91504159.730000004"/>
    <n v="91504159.730000004"/>
    <s v="Cairo"/>
  </r>
  <r>
    <s v="ORD103296"/>
    <s v="Smartwatch FitPro"/>
    <x v="4"/>
    <x v="6"/>
    <x v="1"/>
    <x v="0"/>
    <n v="8980.94"/>
    <n v="4"/>
    <x v="3296"/>
    <x v="364"/>
    <n v="2841"/>
    <x v="266"/>
    <m/>
    <m/>
    <s v="Jumia"/>
    <s v="Jum"/>
    <n v="16284.02"/>
    <n v="31420413.200000018"/>
    <n v="31420413.200000018"/>
    <s v="Cairo"/>
  </r>
  <r>
    <s v="ORD103297"/>
    <s v="T-shirt Cotton"/>
    <x v="1"/>
    <x v="5"/>
    <x v="2"/>
    <x v="5"/>
    <n v="8315.8799999999992"/>
    <n v="3"/>
    <x v="3297"/>
    <x v="242"/>
    <n v="211"/>
    <x v="284"/>
    <m/>
    <m/>
    <s v="Amazon"/>
    <s v="Amazon"/>
    <n v="27872.98"/>
    <n v="91504159.730000004"/>
    <n v="91504159.730000004"/>
    <s v="Giza"/>
  </r>
  <r>
    <s v="ORD103298"/>
    <s v="Adidas Running Shoes"/>
    <x v="1"/>
    <x v="9"/>
    <x v="0"/>
    <x v="2"/>
    <n v="6848.16"/>
    <n v="1"/>
    <x v="3298"/>
    <x v="242"/>
    <n v="3427"/>
    <x v="349"/>
    <m/>
    <m/>
    <s v="sq"/>
    <s v="sq"/>
    <n v="26648.76"/>
    <n v="91504159.730000004"/>
    <n v="91504159.730000004"/>
    <s v="Casablanca"/>
  </r>
  <r>
    <s v="ORD103299"/>
    <s v="Smartwatch FitPro"/>
    <x v="4"/>
    <x v="6"/>
    <x v="1"/>
    <x v="3"/>
    <n v="10442.379999999999"/>
    <n v="5"/>
    <x v="3299"/>
    <x v="202"/>
    <n v="966"/>
    <x v="347"/>
    <m/>
    <m/>
    <s v="Jumia"/>
    <s v="Jum"/>
    <n v="3665.44"/>
    <n v="31420413.200000018"/>
    <n v="31420413.200000018"/>
    <s v="Dubai"/>
  </r>
  <r>
    <s v="ORD103300"/>
    <s v="Adidas Running Shoes"/>
    <x v="1"/>
    <x v="9"/>
    <x v="1"/>
    <x v="1"/>
    <n v="14564.28"/>
    <n v="3"/>
    <x v="3300"/>
    <x v="222"/>
    <n v="27"/>
    <x v="172"/>
    <m/>
    <m/>
    <s v="Jumia"/>
    <s v="Jum"/>
    <n v="13290.4"/>
    <n v="91504159.730000004"/>
    <n v="91504159.730000004"/>
    <s v="Alexandria"/>
  </r>
  <r>
    <s v="ORD103301"/>
    <s v="Xiaomi Redmi Note 12"/>
    <x v="0"/>
    <x v="7"/>
    <x v="1"/>
    <x v="2"/>
    <n v="8448"/>
    <n v="1"/>
    <x v="3301"/>
    <x v="294"/>
    <n v="707"/>
    <x v="76"/>
    <m/>
    <m/>
    <s v="Jumia"/>
    <s v="Jum"/>
    <n v="26648.76"/>
    <n v="92327183.770000085"/>
    <n v="92327183.770000085"/>
    <s v="Casablanca"/>
  </r>
  <r>
    <s v="ORD103302"/>
    <s v="Bluetooth Headset"/>
    <x v="2"/>
    <x v="2"/>
    <x v="1"/>
    <x v="5"/>
    <n v="10326.32"/>
    <n v="4"/>
    <x v="3302"/>
    <x v="193"/>
    <n v="842"/>
    <x v="337"/>
    <m/>
    <m/>
    <s v="Jumia"/>
    <s v="Jum"/>
    <n v="27872.98"/>
    <n v="29200970.130000021"/>
    <n v="29200970.130000021"/>
    <s v="Giza"/>
  </r>
  <r>
    <s v="ORD103303"/>
    <s v="Bluetooth Headset"/>
    <x v="2"/>
    <x v="2"/>
    <x v="1"/>
    <x v="4"/>
    <n v="8110.55"/>
    <n v="3"/>
    <x v="3303"/>
    <x v="62"/>
    <n v="2107"/>
    <x v="72"/>
    <m/>
    <m/>
    <s v="Jumia"/>
    <s v="Jum"/>
    <n v="99349.3"/>
    <n v="29200970.130000021"/>
    <n v="29200970.130000021"/>
    <s v="Riyadh"/>
  </r>
  <r>
    <s v="ORD103304"/>
    <s v="HP Pavilion Laptop"/>
    <x v="3"/>
    <x v="3"/>
    <x v="1"/>
    <x v="3"/>
    <n v="6589.78"/>
    <n v="3"/>
    <x v="3304"/>
    <x v="389"/>
    <n v="1470"/>
    <x v="288"/>
    <m/>
    <m/>
    <s v="Jumia"/>
    <s v="Jum"/>
    <n v="3665.44"/>
    <n v="57542997.559999913"/>
    <n v="57542997.559999913"/>
    <s v="Dubai"/>
  </r>
  <r>
    <s v="ORD103305"/>
    <s v="Samsung Galaxy A14"/>
    <x v="0"/>
    <x v="0"/>
    <x v="2"/>
    <x v="1"/>
    <n v="12358.02"/>
    <n v="1"/>
    <x v="3305"/>
    <x v="393"/>
    <n v="105"/>
    <x v="41"/>
    <m/>
    <m/>
    <s v="Amazon"/>
    <s v="Amazon"/>
    <n v="13290.4"/>
    <n v="92327183.770000085"/>
    <n v="92327183.770000085"/>
    <s v="Alexandria"/>
  </r>
  <r>
    <s v="ORD103306"/>
    <s v="Bluetooth Headset"/>
    <x v="2"/>
    <x v="2"/>
    <x v="0"/>
    <x v="5"/>
    <n v="15505.5"/>
    <n v="1"/>
    <x v="3306"/>
    <x v="366"/>
    <n v="4749"/>
    <x v="34"/>
    <m/>
    <m/>
    <s v="sq"/>
    <s v="sq"/>
    <n v="27872.98"/>
    <n v="29200970.130000021"/>
    <n v="29200970.130000021"/>
    <s v="Giza"/>
  </r>
  <r>
    <s v="ORD103307"/>
    <s v="Dell Inspiron 3501"/>
    <x v="3"/>
    <x v="8"/>
    <x v="0"/>
    <x v="2"/>
    <n v="14275.74"/>
    <n v="1"/>
    <x v="3307"/>
    <x v="282"/>
    <n v="333"/>
    <x v="334"/>
    <m/>
    <m/>
    <s v="sq"/>
    <s v="sq"/>
    <n v="26648.76"/>
    <n v="57542997.559999913"/>
    <n v="57542997.559999913"/>
    <s v="Casablanca"/>
  </r>
  <r>
    <s v="ORD103308"/>
    <s v="Smartwatch FitPro"/>
    <x v="4"/>
    <x v="6"/>
    <x v="0"/>
    <x v="0"/>
    <n v="4723.3500000000004"/>
    <n v="3"/>
    <x v="3308"/>
    <x v="304"/>
    <n v="885"/>
    <x v="276"/>
    <m/>
    <m/>
    <s v="sq"/>
    <s v="sq"/>
    <n v="16284.02"/>
    <n v="31420413.200000018"/>
    <n v="31420413.200000018"/>
    <s v="Cairo"/>
  </r>
  <r>
    <s v="ORD103309"/>
    <s v="T-shirt Cotton"/>
    <x v="1"/>
    <x v="5"/>
    <x v="2"/>
    <x v="1"/>
    <n v="8703.7999999999993"/>
    <n v="2"/>
    <x v="3309"/>
    <x v="47"/>
    <n v="1924"/>
    <x v="27"/>
    <m/>
    <m/>
    <s v="Amazon"/>
    <s v="Amazon"/>
    <n v="13290.4"/>
    <n v="91504159.730000004"/>
    <n v="91504159.730000004"/>
    <s v="Alexandria"/>
  </r>
  <r>
    <s v="ORD103310"/>
    <s v="Xiaomi Redmi Note 12"/>
    <x v="0"/>
    <x v="7"/>
    <x v="1"/>
    <x v="0"/>
    <n v="7175.99"/>
    <n v="1"/>
    <x v="3310"/>
    <x v="285"/>
    <n v="30"/>
    <x v="136"/>
    <m/>
    <m/>
    <s v="Jumia"/>
    <s v="Jum"/>
    <n v="16284.02"/>
    <n v="92327183.770000085"/>
    <n v="92327183.770000085"/>
    <s v="Cairo"/>
  </r>
  <r>
    <s v="ORD103311"/>
    <s v="Bluetooth Headset"/>
    <x v="2"/>
    <x v="2"/>
    <x v="1"/>
    <x v="2"/>
    <n v="2764.25"/>
    <n v="5"/>
    <x v="3311"/>
    <x v="31"/>
    <n v="2965"/>
    <x v="316"/>
    <m/>
    <m/>
    <s v="Jumia"/>
    <s v="Jum"/>
    <n v="26648.76"/>
    <n v="29200970.130000021"/>
    <n v="29200970.130000021"/>
    <s v="Casablanca"/>
  </r>
  <r>
    <s v="ORD103312"/>
    <s v="Bluetooth Headset"/>
    <x v="2"/>
    <x v="2"/>
    <x v="1"/>
    <x v="1"/>
    <n v="502.35"/>
    <n v="1"/>
    <x v="3312"/>
    <x v="369"/>
    <n v="506"/>
    <x v="250"/>
    <m/>
    <m/>
    <s v="Jumia"/>
    <s v="Jum"/>
    <n v="13290.4"/>
    <n v="29200970.130000021"/>
    <n v="29200970.130000021"/>
    <s v="Alexandria"/>
  </r>
  <r>
    <s v="ORD103313"/>
    <s v="Xiaomi Redmi Note 12"/>
    <x v="0"/>
    <x v="7"/>
    <x v="2"/>
    <x v="2"/>
    <n v="10022.86"/>
    <n v="1"/>
    <x v="3313"/>
    <x v="197"/>
    <n v="2790"/>
    <x v="69"/>
    <m/>
    <m/>
    <s v="Amazon"/>
    <s v="Amazon"/>
    <n v="26648.76"/>
    <n v="92327183.770000085"/>
    <n v="92327183.770000085"/>
    <s v="Casablanca"/>
  </r>
  <r>
    <s v="ORD103314"/>
    <s v="Xiaomi Redmi Note 12"/>
    <x v="0"/>
    <x v="7"/>
    <x v="1"/>
    <x v="2"/>
    <n v="15635.82"/>
    <n v="4"/>
    <x v="3314"/>
    <x v="321"/>
    <n v="1066"/>
    <x v="208"/>
    <m/>
    <m/>
    <s v="Jumia"/>
    <s v="Jum"/>
    <n v="26648.76"/>
    <n v="92327183.770000085"/>
    <n v="92327183.770000085"/>
    <s v="Casablanca"/>
  </r>
  <r>
    <s v="ORD103315"/>
    <s v="iPhone 13"/>
    <x v="0"/>
    <x v="4"/>
    <x v="1"/>
    <x v="0"/>
    <n v="15691.97"/>
    <n v="2"/>
    <x v="3315"/>
    <x v="257"/>
    <n v="1196"/>
    <x v="7"/>
    <m/>
    <m/>
    <s v="Jumia"/>
    <s v="Jum"/>
    <n v="16284.02"/>
    <n v="92327183.770000085"/>
    <n v="92327183.770000085"/>
    <s v="Cairo"/>
  </r>
  <r>
    <s v="ORD103316"/>
    <s v="T-shirt Cotton"/>
    <x v="1"/>
    <x v="5"/>
    <x v="2"/>
    <x v="0"/>
    <n v="9291.18"/>
    <n v="4"/>
    <x v="3316"/>
    <x v="365"/>
    <n v="3655"/>
    <x v="169"/>
    <m/>
    <m/>
    <s v="Amazon"/>
    <s v="Amazon"/>
    <n v="16284.02"/>
    <n v="91504159.730000004"/>
    <n v="91504159.730000004"/>
    <s v="Cairo"/>
  </r>
  <r>
    <s v="ORD103317"/>
    <s v="Nike Air Max"/>
    <x v="1"/>
    <x v="1"/>
    <x v="1"/>
    <x v="5"/>
    <n v="19803.23"/>
    <n v="5"/>
    <x v="3317"/>
    <x v="110"/>
    <n v="3333"/>
    <x v="275"/>
    <m/>
    <m/>
    <s v="Jumia"/>
    <s v="Jum"/>
    <n v="27872.98"/>
    <n v="91504159.730000004"/>
    <n v="91504159.730000004"/>
    <s v="Giza"/>
  </r>
  <r>
    <s v="ORD103318"/>
    <s v="Dell Inspiron 3501"/>
    <x v="3"/>
    <x v="8"/>
    <x v="2"/>
    <x v="1"/>
    <n v="4434.0200000000004"/>
    <n v="2"/>
    <x v="3318"/>
    <x v="374"/>
    <n v="1906"/>
    <x v="0"/>
    <m/>
    <m/>
    <s v="Amazon"/>
    <s v="Amazon"/>
    <n v="13290.4"/>
    <n v="57542997.559999913"/>
    <n v="57542997.559999913"/>
    <s v="Alexandria"/>
  </r>
  <r>
    <s v="ORD103319"/>
    <s v="Adidas Running Shoes"/>
    <x v="1"/>
    <x v="9"/>
    <x v="2"/>
    <x v="1"/>
    <n v="16350.89"/>
    <n v="4"/>
    <x v="3319"/>
    <x v="104"/>
    <n v="3814"/>
    <x v="217"/>
    <m/>
    <m/>
    <s v="Amazon"/>
    <s v="Amazon"/>
    <n v="13290.4"/>
    <n v="91504159.730000004"/>
    <n v="91504159.730000004"/>
    <s v="Alexandria"/>
  </r>
  <r>
    <s v="ORD103320"/>
    <s v="Adidas Running Shoes"/>
    <x v="1"/>
    <x v="9"/>
    <x v="0"/>
    <x v="2"/>
    <n v="3721.23"/>
    <n v="2"/>
    <x v="3320"/>
    <x v="145"/>
    <n v="1380"/>
    <x v="116"/>
    <m/>
    <m/>
    <s v="sq"/>
    <s v="sq"/>
    <n v="26648.76"/>
    <n v="91504159.730000004"/>
    <n v="91504159.730000004"/>
    <s v="Casablanca"/>
  </r>
  <r>
    <s v="ORD103321"/>
    <s v="T-shirt Cotton"/>
    <x v="1"/>
    <x v="5"/>
    <x v="0"/>
    <x v="5"/>
    <n v="4464.74"/>
    <n v="1"/>
    <x v="3321"/>
    <x v="60"/>
    <n v="1277"/>
    <x v="163"/>
    <m/>
    <m/>
    <s v="sq"/>
    <s v="sq"/>
    <n v="27872.98"/>
    <n v="91504159.730000004"/>
    <n v="91504159.730000004"/>
    <s v="Giza"/>
  </r>
  <r>
    <s v="ORD103322"/>
    <s v="Smartwatch FitPro"/>
    <x v="4"/>
    <x v="6"/>
    <x v="0"/>
    <x v="3"/>
    <n v="2164.14"/>
    <n v="3"/>
    <x v="3322"/>
    <x v="397"/>
    <n v="3636"/>
    <x v="200"/>
    <m/>
    <m/>
    <s v="sq"/>
    <s v="sq"/>
    <n v="3665.44"/>
    <n v="31420413.200000018"/>
    <n v="31420413.200000018"/>
    <s v="Dubai"/>
  </r>
  <r>
    <s v="ORD103323"/>
    <s v="T-shirt Cotton"/>
    <x v="1"/>
    <x v="5"/>
    <x v="2"/>
    <x v="1"/>
    <n v="4226.8900000000003"/>
    <n v="1"/>
    <x v="3323"/>
    <x v="381"/>
    <n v="4019"/>
    <x v="271"/>
    <m/>
    <m/>
    <s v="Amazon"/>
    <s v="Amazon"/>
    <n v="13290.4"/>
    <n v="91504159.730000004"/>
    <n v="91504159.730000004"/>
    <s v="Alexandria"/>
  </r>
  <r>
    <s v="ORD103324"/>
    <s v="iPhone 13"/>
    <x v="0"/>
    <x v="4"/>
    <x v="2"/>
    <x v="4"/>
    <n v="8197.08"/>
    <n v="4"/>
    <x v="3324"/>
    <x v="164"/>
    <n v="3882"/>
    <x v="184"/>
    <m/>
    <m/>
    <s v="Amazon"/>
    <s v="Amazon"/>
    <n v="99349.3"/>
    <n v="92327183.770000085"/>
    <n v="92327183.770000085"/>
    <s v="Riyadh"/>
  </r>
  <r>
    <s v="ORD103325"/>
    <s v="T-shirt Cotton"/>
    <x v="1"/>
    <x v="5"/>
    <x v="1"/>
    <x v="4"/>
    <n v="7005.96"/>
    <n v="1"/>
    <x v="3325"/>
    <x v="239"/>
    <n v="2030"/>
    <x v="110"/>
    <m/>
    <m/>
    <s v="Jumia"/>
    <s v="Jum"/>
    <n v="99349.3"/>
    <n v="91504159.730000004"/>
    <n v="91504159.730000004"/>
    <s v="Riyadh"/>
  </r>
  <r>
    <s v="ORD103326"/>
    <s v="T-shirt Cotton"/>
    <x v="1"/>
    <x v="5"/>
    <x v="2"/>
    <x v="5"/>
    <n v="2675.16"/>
    <n v="3"/>
    <x v="3326"/>
    <x v="306"/>
    <n v="4419"/>
    <x v="288"/>
    <m/>
    <m/>
    <s v="Amazon"/>
    <s v="Amazon"/>
    <n v="27872.98"/>
    <n v="91504159.730000004"/>
    <n v="91504159.730000004"/>
    <s v="Giza"/>
  </r>
  <r>
    <s v="ORD103327"/>
    <s v="HP Pavilion Laptop"/>
    <x v="3"/>
    <x v="3"/>
    <x v="2"/>
    <x v="0"/>
    <n v="14785.88"/>
    <n v="4"/>
    <x v="3327"/>
    <x v="160"/>
    <n v="1421"/>
    <x v="97"/>
    <m/>
    <m/>
    <s v="Amazon"/>
    <s v="Amazon"/>
    <n v="16284.02"/>
    <n v="57542997.559999913"/>
    <n v="57542997.559999913"/>
    <s v="Cairo"/>
  </r>
  <r>
    <s v="ORD103328"/>
    <s v="Bluetooth Headset"/>
    <x v="2"/>
    <x v="2"/>
    <x v="2"/>
    <x v="3"/>
    <n v="18363.88"/>
    <n v="5"/>
    <x v="3328"/>
    <x v="282"/>
    <n v="766"/>
    <x v="201"/>
    <m/>
    <m/>
    <s v="Amazon"/>
    <s v="Amazon"/>
    <n v="3665.44"/>
    <n v="29200970.130000021"/>
    <n v="29200970.130000021"/>
    <s v="Dubai"/>
  </r>
  <r>
    <s v="ORD103329"/>
    <s v="Samsung Galaxy A14"/>
    <x v="0"/>
    <x v="0"/>
    <x v="0"/>
    <x v="0"/>
    <n v="888.24"/>
    <n v="4"/>
    <x v="3329"/>
    <x v="381"/>
    <n v="4092"/>
    <x v="277"/>
    <m/>
    <m/>
    <s v="sq"/>
    <s v="sq"/>
    <n v="16284.02"/>
    <n v="92327183.770000085"/>
    <n v="92327183.770000085"/>
    <s v="Cairo"/>
  </r>
  <r>
    <s v="ORD103330"/>
    <s v="HP Pavilion Laptop"/>
    <x v="3"/>
    <x v="3"/>
    <x v="1"/>
    <x v="2"/>
    <n v="11824.53"/>
    <n v="5"/>
    <x v="3330"/>
    <x v="259"/>
    <n v="3948"/>
    <x v="34"/>
    <m/>
    <m/>
    <s v="Jumia"/>
    <s v="Jum"/>
    <n v="26648.76"/>
    <n v="57542997.559999913"/>
    <n v="57542997.559999913"/>
    <s v="Casablanca"/>
  </r>
  <r>
    <s v="ORD103331"/>
    <s v="Adidas Running Shoes"/>
    <x v="1"/>
    <x v="9"/>
    <x v="2"/>
    <x v="4"/>
    <n v="2844.9"/>
    <n v="3"/>
    <x v="3331"/>
    <x v="255"/>
    <n v="3879"/>
    <x v="85"/>
    <m/>
    <m/>
    <s v="Amazon"/>
    <s v="Amazon"/>
    <n v="99349.3"/>
    <n v="91504159.730000004"/>
    <n v="91504159.730000004"/>
    <s v="Riyadh"/>
  </r>
  <r>
    <s v="ORD103332"/>
    <s v="T-shirt Cotton"/>
    <x v="1"/>
    <x v="5"/>
    <x v="2"/>
    <x v="1"/>
    <n v="6952.3"/>
    <n v="4"/>
    <x v="3332"/>
    <x v="258"/>
    <n v="2467"/>
    <x v="52"/>
    <m/>
    <m/>
    <s v="Amazon"/>
    <s v="Amazon"/>
    <n v="13290.4"/>
    <n v="91504159.730000004"/>
    <n v="91504159.730000004"/>
    <s v="Alexandria"/>
  </r>
  <r>
    <s v="ORD103333"/>
    <s v="Xiaomi Redmi Note 12"/>
    <x v="0"/>
    <x v="7"/>
    <x v="1"/>
    <x v="4"/>
    <n v="3957.17"/>
    <n v="3"/>
    <x v="3333"/>
    <x v="348"/>
    <n v="1644"/>
    <x v="157"/>
    <m/>
    <m/>
    <s v="Jumia"/>
    <s v="Jum"/>
    <n v="99349.3"/>
    <n v="92327183.770000085"/>
    <n v="92327183.770000085"/>
    <s v="Riyadh"/>
  </r>
  <r>
    <s v="ORD103334"/>
    <s v="Dell Inspiron 3501"/>
    <x v="3"/>
    <x v="8"/>
    <x v="0"/>
    <x v="5"/>
    <n v="2740.35"/>
    <n v="5"/>
    <x v="3334"/>
    <x v="121"/>
    <n v="1371"/>
    <x v="102"/>
    <m/>
    <m/>
    <s v="sq"/>
    <s v="sq"/>
    <n v="27872.98"/>
    <n v="57542997.559999913"/>
    <n v="57542997.559999913"/>
    <s v="Giza"/>
  </r>
  <r>
    <s v="ORD103335"/>
    <s v="Nike Air Max"/>
    <x v="1"/>
    <x v="1"/>
    <x v="2"/>
    <x v="0"/>
    <n v="7725.92"/>
    <n v="4"/>
    <x v="3335"/>
    <x v="245"/>
    <n v="4277"/>
    <x v="210"/>
    <m/>
    <m/>
    <s v="Amazon"/>
    <s v="Amazon"/>
    <n v="16284.02"/>
    <n v="91504159.730000004"/>
    <n v="91504159.730000004"/>
    <s v="Cairo"/>
  </r>
  <r>
    <s v="ORD103336"/>
    <s v="Bluetooth Headset"/>
    <x v="2"/>
    <x v="2"/>
    <x v="2"/>
    <x v="1"/>
    <n v="18632.349999999999"/>
    <n v="4"/>
    <x v="3336"/>
    <x v="256"/>
    <n v="4663"/>
    <x v="260"/>
    <m/>
    <m/>
    <s v="Amazon"/>
    <s v="Amazon"/>
    <n v="13290.4"/>
    <n v="29200970.130000021"/>
    <n v="29200970.130000021"/>
    <s v="Alexandria"/>
  </r>
  <r>
    <s v="ORD103337"/>
    <s v="HP Pavilion Laptop"/>
    <x v="3"/>
    <x v="3"/>
    <x v="1"/>
    <x v="0"/>
    <n v="14949.62"/>
    <n v="5"/>
    <x v="3337"/>
    <x v="89"/>
    <n v="3672"/>
    <x v="0"/>
    <m/>
    <m/>
    <s v="Jumia"/>
    <s v="Jum"/>
    <n v="16284.02"/>
    <n v="57542997.559999913"/>
    <n v="57542997.559999913"/>
    <s v="Cairo"/>
  </r>
  <r>
    <s v="ORD103338"/>
    <s v="Dell Inspiron 3501"/>
    <x v="3"/>
    <x v="8"/>
    <x v="1"/>
    <x v="1"/>
    <n v="10767.66"/>
    <n v="3"/>
    <x v="3338"/>
    <x v="136"/>
    <n v="337"/>
    <x v="277"/>
    <m/>
    <m/>
    <s v="Jumia"/>
    <s v="Jum"/>
    <n v="13290.4"/>
    <n v="57542997.559999913"/>
    <n v="57542997.559999913"/>
    <s v="Alexandria"/>
  </r>
  <r>
    <s v="ORD103339"/>
    <s v="HP Pavilion Laptop"/>
    <x v="3"/>
    <x v="3"/>
    <x v="2"/>
    <x v="2"/>
    <n v="11651.66"/>
    <n v="3"/>
    <x v="3339"/>
    <x v="154"/>
    <n v="452"/>
    <x v="305"/>
    <m/>
    <m/>
    <s v="Amazon"/>
    <s v="Amazon"/>
    <n v="26648.76"/>
    <n v="57542997.559999913"/>
    <n v="57542997.559999913"/>
    <s v="Casablanca"/>
  </r>
  <r>
    <s v="ORD103340"/>
    <s v="Adidas Running Shoes"/>
    <x v="1"/>
    <x v="9"/>
    <x v="2"/>
    <x v="0"/>
    <n v="18578.580000000002"/>
    <n v="4"/>
    <x v="3340"/>
    <x v="377"/>
    <n v="3711"/>
    <x v="80"/>
    <m/>
    <m/>
    <s v="Amazon"/>
    <s v="Amazon"/>
    <n v="16284.02"/>
    <n v="91504159.730000004"/>
    <n v="91504159.730000004"/>
    <s v="Cairo"/>
  </r>
  <r>
    <s v="ORD103341"/>
    <s v="T-shirt Cotton"/>
    <x v="1"/>
    <x v="5"/>
    <x v="2"/>
    <x v="1"/>
    <n v="17364.939999999999"/>
    <n v="3"/>
    <x v="3341"/>
    <x v="156"/>
    <n v="173"/>
    <x v="240"/>
    <m/>
    <m/>
    <s v="Amazon"/>
    <s v="Amazon"/>
    <n v="13290.4"/>
    <n v="91504159.730000004"/>
    <n v="91504159.730000004"/>
    <s v="Alexandria"/>
  </r>
  <r>
    <s v="ORD103342"/>
    <s v="T-shirt Cotton"/>
    <x v="1"/>
    <x v="5"/>
    <x v="1"/>
    <x v="2"/>
    <n v="10190.64"/>
    <n v="4"/>
    <x v="3342"/>
    <x v="184"/>
    <n v="1206"/>
    <x v="351"/>
    <m/>
    <m/>
    <s v="Jumia"/>
    <s v="Jum"/>
    <n v="26648.76"/>
    <n v="91504159.730000004"/>
    <n v="91504159.730000004"/>
    <s v="Casablanca"/>
  </r>
  <r>
    <s v="ORD103343"/>
    <s v="Samsung Galaxy A14"/>
    <x v="0"/>
    <x v="0"/>
    <x v="2"/>
    <x v="0"/>
    <n v="10065.39"/>
    <n v="4"/>
    <x v="3343"/>
    <x v="326"/>
    <n v="4102"/>
    <x v="40"/>
    <m/>
    <m/>
    <s v="Amazon"/>
    <s v="Amazon"/>
    <n v="16284.02"/>
    <n v="92327183.770000085"/>
    <n v="92327183.770000085"/>
    <s v="Cairo"/>
  </r>
  <r>
    <s v="ORD103344"/>
    <s v="Smartwatch FitPro"/>
    <x v="4"/>
    <x v="6"/>
    <x v="2"/>
    <x v="4"/>
    <n v="12191.11"/>
    <n v="4"/>
    <x v="3344"/>
    <x v="24"/>
    <n v="2466"/>
    <x v="133"/>
    <m/>
    <m/>
    <s v="Amazon"/>
    <s v="Amazon"/>
    <n v="99349.3"/>
    <n v="31420413.200000018"/>
    <n v="31420413.200000018"/>
    <s v="Riyadh"/>
  </r>
  <r>
    <s v="ORD103345"/>
    <s v="Bluetooth Headset"/>
    <x v="2"/>
    <x v="2"/>
    <x v="2"/>
    <x v="3"/>
    <n v="5329.43"/>
    <n v="4"/>
    <x v="3345"/>
    <x v="39"/>
    <n v="1759"/>
    <x v="218"/>
    <m/>
    <m/>
    <s v="Amazon"/>
    <s v="Amazon"/>
    <n v="3665.44"/>
    <n v="29200970.130000021"/>
    <n v="29200970.130000021"/>
    <s v="Dubai"/>
  </r>
  <r>
    <s v="ORD103346"/>
    <s v="HP Pavilion Laptop"/>
    <x v="3"/>
    <x v="3"/>
    <x v="0"/>
    <x v="3"/>
    <n v="15724.45"/>
    <n v="2"/>
    <x v="3346"/>
    <x v="318"/>
    <n v="1793"/>
    <x v="226"/>
    <m/>
    <m/>
    <s v="sq"/>
    <s v="sq"/>
    <n v="3665.44"/>
    <n v="57542997.559999913"/>
    <n v="57542997.559999913"/>
    <s v="Dubai"/>
  </r>
  <r>
    <s v="ORD103347"/>
    <s v="Nike Air Max"/>
    <x v="1"/>
    <x v="1"/>
    <x v="0"/>
    <x v="1"/>
    <n v="8740.61"/>
    <n v="4"/>
    <x v="3347"/>
    <x v="86"/>
    <n v="3432"/>
    <x v="241"/>
    <m/>
    <m/>
    <s v="sq"/>
    <s v="sq"/>
    <n v="13290.4"/>
    <n v="91504159.730000004"/>
    <n v="91504159.730000004"/>
    <s v="Alexandria"/>
  </r>
  <r>
    <s v="ORD103348"/>
    <s v="iPhone 13"/>
    <x v="0"/>
    <x v="4"/>
    <x v="0"/>
    <x v="3"/>
    <n v="7010.84"/>
    <n v="5"/>
    <x v="3348"/>
    <x v="337"/>
    <n v="1123"/>
    <x v="153"/>
    <m/>
    <m/>
    <s v="sq"/>
    <s v="sq"/>
    <n v="3665.44"/>
    <n v="92327183.770000085"/>
    <n v="92327183.770000085"/>
    <s v="Dubai"/>
  </r>
  <r>
    <s v="ORD103349"/>
    <s v="Dell Inspiron 3501"/>
    <x v="3"/>
    <x v="8"/>
    <x v="1"/>
    <x v="4"/>
    <n v="17441.88"/>
    <n v="2"/>
    <x v="3349"/>
    <x v="29"/>
    <n v="1409"/>
    <x v="210"/>
    <m/>
    <m/>
    <s v="Jumia"/>
    <s v="Jum"/>
    <n v="99349.3"/>
    <n v="57542997.559999913"/>
    <n v="57542997.559999913"/>
    <s v="Riyadh"/>
  </r>
  <r>
    <s v="ORD103350"/>
    <s v="HP Pavilion Laptop"/>
    <x v="3"/>
    <x v="3"/>
    <x v="0"/>
    <x v="3"/>
    <n v="19346.64"/>
    <n v="5"/>
    <x v="3350"/>
    <x v="340"/>
    <n v="3405"/>
    <x v="44"/>
    <m/>
    <m/>
    <s v="sq"/>
    <s v="sq"/>
    <n v="3665.44"/>
    <n v="57542997.559999913"/>
    <n v="57542997.559999913"/>
    <s v="Dubai"/>
  </r>
  <r>
    <s v="ORD103351"/>
    <s v="Samsung Galaxy A14"/>
    <x v="0"/>
    <x v="0"/>
    <x v="1"/>
    <x v="5"/>
    <n v="5568.12"/>
    <n v="2"/>
    <x v="3351"/>
    <x v="254"/>
    <n v="2141"/>
    <x v="343"/>
    <m/>
    <m/>
    <s v="Jumia"/>
    <s v="Jum"/>
    <n v="27872.98"/>
    <n v="92327183.770000085"/>
    <n v="92327183.770000085"/>
    <s v="Giza"/>
  </r>
  <r>
    <s v="ORD103352"/>
    <s v="Adidas Running Shoes"/>
    <x v="1"/>
    <x v="9"/>
    <x v="2"/>
    <x v="4"/>
    <n v="8378.49"/>
    <n v="2"/>
    <x v="3352"/>
    <x v="114"/>
    <n v="4918"/>
    <x v="14"/>
    <m/>
    <m/>
    <s v="Amazon"/>
    <s v="Amazon"/>
    <n v="99349.3"/>
    <n v="91504159.730000004"/>
    <n v="91504159.730000004"/>
    <s v="Riyadh"/>
  </r>
  <r>
    <s v="ORD103353"/>
    <s v="Xiaomi Redmi Note 12"/>
    <x v="0"/>
    <x v="7"/>
    <x v="2"/>
    <x v="1"/>
    <n v="18862.75"/>
    <n v="3"/>
    <x v="3353"/>
    <x v="17"/>
    <n v="1196"/>
    <x v="27"/>
    <m/>
    <m/>
    <s v="Amazon"/>
    <s v="Amazon"/>
    <n v="13290.4"/>
    <n v="92327183.770000085"/>
    <n v="92327183.770000085"/>
    <s v="Alexandria"/>
  </r>
  <r>
    <s v="ORD103354"/>
    <s v="iPhone 13"/>
    <x v="0"/>
    <x v="4"/>
    <x v="1"/>
    <x v="2"/>
    <n v="17680.72"/>
    <n v="5"/>
    <x v="3354"/>
    <x v="391"/>
    <n v="1033"/>
    <x v="218"/>
    <m/>
    <m/>
    <s v="Jumia"/>
    <s v="Jum"/>
    <n v="26648.76"/>
    <n v="92327183.770000085"/>
    <n v="92327183.770000085"/>
    <s v="Casablanca"/>
  </r>
  <r>
    <s v="ORD103355"/>
    <s v="HP Pavilion Laptop"/>
    <x v="3"/>
    <x v="3"/>
    <x v="1"/>
    <x v="0"/>
    <n v="9856.41"/>
    <n v="5"/>
    <x v="3355"/>
    <x v="183"/>
    <n v="1557"/>
    <x v="298"/>
    <m/>
    <m/>
    <s v="Jumia"/>
    <s v="Jum"/>
    <n v="16284.02"/>
    <n v="57542997.559999913"/>
    <n v="57542997.559999913"/>
    <s v="Cairo"/>
  </r>
  <r>
    <s v="ORD103356"/>
    <s v="Nike Air Max"/>
    <x v="1"/>
    <x v="1"/>
    <x v="2"/>
    <x v="0"/>
    <n v="2030.11"/>
    <n v="3"/>
    <x v="3356"/>
    <x v="194"/>
    <n v="1974"/>
    <x v="33"/>
    <m/>
    <m/>
    <s v="Amazon"/>
    <s v="Amazon"/>
    <n v="16284.02"/>
    <n v="91504159.730000004"/>
    <n v="91504159.730000004"/>
    <s v="Cairo"/>
  </r>
  <r>
    <s v="ORD103357"/>
    <s v="Samsung Galaxy A14"/>
    <x v="0"/>
    <x v="0"/>
    <x v="2"/>
    <x v="5"/>
    <n v="18315.849999999999"/>
    <n v="2"/>
    <x v="3357"/>
    <x v="236"/>
    <n v="3129"/>
    <x v="147"/>
    <m/>
    <m/>
    <s v="Amazon"/>
    <s v="Amazon"/>
    <n v="27872.98"/>
    <n v="92327183.770000085"/>
    <n v="92327183.770000085"/>
    <s v="Giza"/>
  </r>
  <r>
    <s v="ORD103358"/>
    <s v="Xiaomi Redmi Note 12"/>
    <x v="0"/>
    <x v="7"/>
    <x v="0"/>
    <x v="2"/>
    <n v="15510.61"/>
    <n v="3"/>
    <x v="3358"/>
    <x v="379"/>
    <n v="3409"/>
    <x v="125"/>
    <m/>
    <m/>
    <s v="sq"/>
    <s v="sq"/>
    <n v="26648.76"/>
    <n v="92327183.770000085"/>
    <n v="92327183.770000085"/>
    <s v="Casablanca"/>
  </r>
  <r>
    <s v="ORD103359"/>
    <s v="HP Pavilion Laptop"/>
    <x v="3"/>
    <x v="3"/>
    <x v="0"/>
    <x v="1"/>
    <n v="1804.96"/>
    <n v="3"/>
    <x v="3359"/>
    <x v="62"/>
    <n v="4251"/>
    <x v="63"/>
    <m/>
    <m/>
    <s v="sq"/>
    <s v="sq"/>
    <n v="13290.4"/>
    <n v="57542997.559999913"/>
    <n v="57542997.559999913"/>
    <s v="Alexandria"/>
  </r>
  <r>
    <s v="ORD103360"/>
    <s v="HP Pavilion Laptop"/>
    <x v="3"/>
    <x v="3"/>
    <x v="2"/>
    <x v="3"/>
    <n v="279.18"/>
    <n v="4"/>
    <x v="3360"/>
    <x v="240"/>
    <n v="1284"/>
    <x v="246"/>
    <m/>
    <m/>
    <s v="Amazon"/>
    <s v="Amazon"/>
    <n v="3665.44"/>
    <n v="57542997.559999913"/>
    <n v="57542997.559999913"/>
    <s v="Dubai"/>
  </r>
  <r>
    <s v="ORD103361"/>
    <s v="Samsung Galaxy A14"/>
    <x v="0"/>
    <x v="0"/>
    <x v="1"/>
    <x v="0"/>
    <n v="1648.59"/>
    <n v="1"/>
    <x v="3361"/>
    <x v="265"/>
    <n v="3847"/>
    <x v="232"/>
    <m/>
    <m/>
    <s v="Jumia"/>
    <s v="Jum"/>
    <n v="16284.02"/>
    <n v="92327183.770000085"/>
    <n v="92327183.770000085"/>
    <s v="Cairo"/>
  </r>
  <r>
    <s v="ORD103362"/>
    <s v="Adidas Running Shoes"/>
    <x v="1"/>
    <x v="9"/>
    <x v="2"/>
    <x v="5"/>
    <n v="19943.7"/>
    <n v="5"/>
    <x v="3362"/>
    <x v="250"/>
    <n v="1532"/>
    <x v="233"/>
    <m/>
    <m/>
    <s v="Amazon"/>
    <s v="Amazon"/>
    <n v="27872.98"/>
    <n v="91504159.730000004"/>
    <n v="91504159.730000004"/>
    <s v="Giza"/>
  </r>
  <r>
    <s v="ORD103363"/>
    <s v="Adidas Running Shoes"/>
    <x v="1"/>
    <x v="9"/>
    <x v="2"/>
    <x v="3"/>
    <n v="13349.52"/>
    <n v="3"/>
    <x v="3363"/>
    <x v="34"/>
    <n v="4243"/>
    <x v="295"/>
    <m/>
    <m/>
    <s v="Amazon"/>
    <s v="Amazon"/>
    <n v="3665.44"/>
    <n v="91504159.730000004"/>
    <n v="91504159.730000004"/>
    <s v="Dubai"/>
  </r>
  <r>
    <s v="ORD103364"/>
    <s v="Samsung Galaxy A14"/>
    <x v="0"/>
    <x v="0"/>
    <x v="0"/>
    <x v="4"/>
    <n v="3524.68"/>
    <n v="4"/>
    <x v="3364"/>
    <x v="361"/>
    <n v="3780"/>
    <x v="267"/>
    <m/>
    <m/>
    <s v="sq"/>
    <s v="sq"/>
    <n v="99349.3"/>
    <n v="92327183.770000085"/>
    <n v="92327183.770000085"/>
    <s v="Riyadh"/>
  </r>
  <r>
    <s v="ORD103365"/>
    <s v="T-shirt Cotton"/>
    <x v="1"/>
    <x v="5"/>
    <x v="0"/>
    <x v="2"/>
    <n v="3066.64"/>
    <n v="2"/>
    <x v="3365"/>
    <x v="55"/>
    <n v="4280"/>
    <x v="287"/>
    <m/>
    <m/>
    <s v="sq"/>
    <s v="sq"/>
    <n v="26648.76"/>
    <n v="91504159.730000004"/>
    <n v="91504159.730000004"/>
    <s v="Casablanca"/>
  </r>
  <r>
    <s v="ORD103366"/>
    <s v="Smartwatch FitPro"/>
    <x v="4"/>
    <x v="6"/>
    <x v="2"/>
    <x v="4"/>
    <n v="14079.38"/>
    <n v="2"/>
    <x v="3366"/>
    <x v="297"/>
    <n v="1320"/>
    <x v="10"/>
    <m/>
    <m/>
    <s v="Amazon"/>
    <s v="Amazon"/>
    <n v="99349.3"/>
    <n v="31420413.200000018"/>
    <n v="31420413.200000018"/>
    <s v="Riyadh"/>
  </r>
  <r>
    <s v="ORD103367"/>
    <s v="iPhone 13"/>
    <x v="0"/>
    <x v="4"/>
    <x v="1"/>
    <x v="1"/>
    <n v="17665.57"/>
    <n v="1"/>
    <x v="3367"/>
    <x v="243"/>
    <n v="4124"/>
    <x v="239"/>
    <m/>
    <m/>
    <s v="Jumia"/>
    <s v="Jum"/>
    <n v="13290.4"/>
    <n v="92327183.770000085"/>
    <n v="92327183.770000085"/>
    <s v="Alexandria"/>
  </r>
  <r>
    <s v="ORD103368"/>
    <s v="Bluetooth Headset"/>
    <x v="2"/>
    <x v="2"/>
    <x v="1"/>
    <x v="5"/>
    <n v="10790.65"/>
    <n v="2"/>
    <x v="3368"/>
    <x v="33"/>
    <n v="661"/>
    <x v="37"/>
    <m/>
    <m/>
    <s v="Jumia"/>
    <s v="Jum"/>
    <n v="27872.98"/>
    <n v="29200970.130000021"/>
    <n v="29200970.130000021"/>
    <s v="Giza"/>
  </r>
  <r>
    <s v="ORD103369"/>
    <s v="iPhone 13"/>
    <x v="0"/>
    <x v="4"/>
    <x v="0"/>
    <x v="2"/>
    <n v="9039.93"/>
    <n v="1"/>
    <x v="3369"/>
    <x v="153"/>
    <n v="2428"/>
    <x v="88"/>
    <m/>
    <m/>
    <s v="sq"/>
    <s v="sq"/>
    <n v="26648.76"/>
    <n v="92327183.770000085"/>
    <n v="92327183.770000085"/>
    <s v="Casablanca"/>
  </r>
  <r>
    <s v="ORD103370"/>
    <s v="Samsung Galaxy A14"/>
    <x v="0"/>
    <x v="0"/>
    <x v="0"/>
    <x v="4"/>
    <n v="9501.17"/>
    <n v="2"/>
    <x v="3370"/>
    <x v="161"/>
    <n v="953"/>
    <x v="188"/>
    <m/>
    <m/>
    <s v="sq"/>
    <s v="sq"/>
    <n v="99349.3"/>
    <n v="92327183.770000085"/>
    <n v="92327183.770000085"/>
    <s v="Riyadh"/>
  </r>
  <r>
    <s v="ORD103371"/>
    <s v="Bluetooth Headset"/>
    <x v="2"/>
    <x v="2"/>
    <x v="1"/>
    <x v="1"/>
    <n v="15110.7"/>
    <n v="1"/>
    <x v="3371"/>
    <x v="321"/>
    <n v="4594"/>
    <x v="236"/>
    <m/>
    <m/>
    <s v="Jumia"/>
    <s v="Jum"/>
    <n v="13290.4"/>
    <n v="29200970.130000021"/>
    <n v="29200970.130000021"/>
    <s v="Alexandria"/>
  </r>
  <r>
    <s v="ORD103372"/>
    <s v="T-shirt Cotton"/>
    <x v="1"/>
    <x v="5"/>
    <x v="0"/>
    <x v="5"/>
    <n v="1398.5"/>
    <n v="1"/>
    <x v="3372"/>
    <x v="115"/>
    <n v="1734"/>
    <x v="292"/>
    <m/>
    <m/>
    <s v="sq"/>
    <s v="sq"/>
    <n v="27872.98"/>
    <n v="91504159.730000004"/>
    <n v="91504159.730000004"/>
    <s v="Giza"/>
  </r>
  <r>
    <s v="ORD103373"/>
    <s v="Xiaomi Redmi Note 12"/>
    <x v="0"/>
    <x v="7"/>
    <x v="2"/>
    <x v="1"/>
    <n v="5807.33"/>
    <n v="1"/>
    <x v="3373"/>
    <x v="296"/>
    <n v="3050"/>
    <x v="54"/>
    <m/>
    <m/>
    <s v="Amazon"/>
    <s v="Amazon"/>
    <n v="13290.4"/>
    <n v="92327183.770000085"/>
    <n v="92327183.770000085"/>
    <s v="Alexandria"/>
  </r>
  <r>
    <s v="ORD103374"/>
    <s v="Samsung Galaxy A14"/>
    <x v="0"/>
    <x v="0"/>
    <x v="2"/>
    <x v="4"/>
    <n v="13058.12"/>
    <n v="1"/>
    <x v="3374"/>
    <x v="228"/>
    <n v="2994"/>
    <x v="334"/>
    <m/>
    <m/>
    <s v="Amazon"/>
    <s v="Amazon"/>
    <n v="99349.3"/>
    <n v="92327183.770000085"/>
    <n v="92327183.770000085"/>
    <s v="Riyadh"/>
  </r>
  <r>
    <s v="ORD103375"/>
    <s v="Adidas Running Shoes"/>
    <x v="1"/>
    <x v="9"/>
    <x v="2"/>
    <x v="5"/>
    <n v="6676.2"/>
    <n v="3"/>
    <x v="3375"/>
    <x v="37"/>
    <n v="2344"/>
    <x v="204"/>
    <m/>
    <m/>
    <s v="Amazon"/>
    <s v="Amazon"/>
    <n v="27872.98"/>
    <n v="91504159.730000004"/>
    <n v="91504159.730000004"/>
    <s v="Giza"/>
  </r>
  <r>
    <s v="ORD103376"/>
    <s v="T-shirt Cotton"/>
    <x v="1"/>
    <x v="5"/>
    <x v="2"/>
    <x v="5"/>
    <n v="13644.83"/>
    <n v="1"/>
    <x v="3376"/>
    <x v="228"/>
    <n v="344"/>
    <x v="125"/>
    <m/>
    <m/>
    <s v="Amazon"/>
    <s v="Amazon"/>
    <n v="27872.98"/>
    <n v="91504159.730000004"/>
    <n v="91504159.730000004"/>
    <s v="Giza"/>
  </r>
  <r>
    <s v="ORD103377"/>
    <s v="Xiaomi Redmi Note 12"/>
    <x v="0"/>
    <x v="7"/>
    <x v="1"/>
    <x v="2"/>
    <n v="5032.22"/>
    <n v="5"/>
    <x v="3377"/>
    <x v="208"/>
    <n v="2541"/>
    <x v="223"/>
    <m/>
    <m/>
    <s v="Jumia"/>
    <s v="Jum"/>
    <n v="26648.76"/>
    <n v="92327183.770000085"/>
    <n v="92327183.770000085"/>
    <s v="Casablanca"/>
  </r>
  <r>
    <s v="ORD103378"/>
    <s v="Samsung Galaxy A14"/>
    <x v="0"/>
    <x v="0"/>
    <x v="0"/>
    <x v="1"/>
    <n v="12394.48"/>
    <n v="3"/>
    <x v="3378"/>
    <x v="129"/>
    <n v="339"/>
    <x v="334"/>
    <m/>
    <m/>
    <s v="sq"/>
    <s v="sq"/>
    <n v="13290.4"/>
    <n v="92327183.770000085"/>
    <n v="92327183.770000085"/>
    <s v="Alexandria"/>
  </r>
  <r>
    <s v="ORD103379"/>
    <s v="Bluetooth Headset"/>
    <x v="2"/>
    <x v="2"/>
    <x v="2"/>
    <x v="1"/>
    <n v="7953.43"/>
    <n v="4"/>
    <x v="3379"/>
    <x v="203"/>
    <n v="4092"/>
    <x v="182"/>
    <m/>
    <m/>
    <s v="Amazon"/>
    <s v="Amazon"/>
    <n v="13290.4"/>
    <n v="29200970.130000021"/>
    <n v="29200970.130000021"/>
    <s v="Alexandria"/>
  </r>
  <r>
    <s v="ORD103380"/>
    <s v="Samsung Galaxy A14"/>
    <x v="0"/>
    <x v="0"/>
    <x v="2"/>
    <x v="3"/>
    <n v="18059.740000000002"/>
    <n v="2"/>
    <x v="3380"/>
    <x v="343"/>
    <n v="938"/>
    <x v="235"/>
    <m/>
    <m/>
    <s v="Amazon"/>
    <s v="Amazon"/>
    <n v="3665.44"/>
    <n v="92327183.770000085"/>
    <n v="92327183.770000085"/>
    <s v="Dubai"/>
  </r>
  <r>
    <s v="ORD103381"/>
    <s v="Xiaomi Redmi Note 12"/>
    <x v="0"/>
    <x v="7"/>
    <x v="0"/>
    <x v="2"/>
    <n v="13773.22"/>
    <n v="4"/>
    <x v="3381"/>
    <x v="225"/>
    <n v="4533"/>
    <x v="268"/>
    <m/>
    <m/>
    <s v="sq"/>
    <s v="sq"/>
    <n v="26648.76"/>
    <n v="92327183.770000085"/>
    <n v="92327183.770000085"/>
    <s v="Casablanca"/>
  </r>
  <r>
    <s v="ORD103382"/>
    <s v="iPhone 13"/>
    <x v="0"/>
    <x v="4"/>
    <x v="2"/>
    <x v="0"/>
    <n v="9200.89"/>
    <n v="4"/>
    <x v="3382"/>
    <x v="122"/>
    <n v="889"/>
    <x v="199"/>
    <m/>
    <m/>
    <s v="Amazon"/>
    <s v="Amazon"/>
    <n v="16284.02"/>
    <n v="92327183.770000085"/>
    <n v="92327183.770000085"/>
    <s v="Cairo"/>
  </r>
  <r>
    <s v="ORD103383"/>
    <s v="Dell Inspiron 3501"/>
    <x v="3"/>
    <x v="8"/>
    <x v="1"/>
    <x v="5"/>
    <n v="13429.38"/>
    <n v="4"/>
    <x v="3383"/>
    <x v="283"/>
    <n v="3337"/>
    <x v="234"/>
    <m/>
    <m/>
    <s v="Jumia"/>
    <s v="Jum"/>
    <n v="27872.98"/>
    <n v="57542997.559999913"/>
    <n v="57542997.559999913"/>
    <s v="Giza"/>
  </r>
  <r>
    <s v="ORD103384"/>
    <s v="Samsung Galaxy A14"/>
    <x v="0"/>
    <x v="0"/>
    <x v="0"/>
    <x v="2"/>
    <n v="9439.85"/>
    <n v="2"/>
    <x v="3384"/>
    <x v="213"/>
    <n v="2694"/>
    <x v="316"/>
    <m/>
    <m/>
    <s v="sq"/>
    <s v="sq"/>
    <n v="26648.76"/>
    <n v="92327183.770000085"/>
    <n v="92327183.770000085"/>
    <s v="Casablanca"/>
  </r>
  <r>
    <s v="ORD103385"/>
    <s v="HP Pavilion Laptop"/>
    <x v="3"/>
    <x v="3"/>
    <x v="0"/>
    <x v="2"/>
    <n v="16022.79"/>
    <n v="5"/>
    <x v="3385"/>
    <x v="160"/>
    <n v="4043"/>
    <x v="265"/>
    <m/>
    <m/>
    <s v="sq"/>
    <s v="sq"/>
    <n v="26648.76"/>
    <n v="57542997.559999913"/>
    <n v="57542997.559999913"/>
    <s v="Casablanca"/>
  </r>
  <r>
    <s v="ORD103386"/>
    <s v="Smartwatch FitPro"/>
    <x v="4"/>
    <x v="6"/>
    <x v="0"/>
    <x v="0"/>
    <n v="5221.08"/>
    <n v="1"/>
    <x v="3386"/>
    <x v="307"/>
    <n v="1329"/>
    <x v="158"/>
    <m/>
    <m/>
    <s v="sq"/>
    <s v="sq"/>
    <n v="16284.02"/>
    <n v="31420413.200000018"/>
    <n v="31420413.200000018"/>
    <s v="Cairo"/>
  </r>
  <r>
    <s v="ORD103387"/>
    <s v="T-shirt Cotton"/>
    <x v="1"/>
    <x v="5"/>
    <x v="2"/>
    <x v="3"/>
    <n v="12835.23"/>
    <n v="4"/>
    <x v="3387"/>
    <x v="9"/>
    <n v="4569"/>
    <x v="145"/>
    <m/>
    <m/>
    <s v="Amazon"/>
    <s v="Amazon"/>
    <n v="3665.44"/>
    <n v="91504159.730000004"/>
    <n v="91504159.730000004"/>
    <s v="Dubai"/>
  </r>
  <r>
    <s v="ORD103388"/>
    <s v="Adidas Running Shoes"/>
    <x v="1"/>
    <x v="9"/>
    <x v="1"/>
    <x v="1"/>
    <n v="13304.59"/>
    <n v="5"/>
    <x v="3388"/>
    <x v="87"/>
    <n v="3303"/>
    <x v="219"/>
    <m/>
    <m/>
    <s v="Jumia"/>
    <s v="Jum"/>
    <n v="13290.4"/>
    <n v="91504159.730000004"/>
    <n v="91504159.730000004"/>
    <s v="Alexandria"/>
  </r>
  <r>
    <s v="ORD103389"/>
    <s v="Smartwatch FitPro"/>
    <x v="4"/>
    <x v="6"/>
    <x v="2"/>
    <x v="1"/>
    <n v="12537.35"/>
    <n v="1"/>
    <x v="3389"/>
    <x v="87"/>
    <n v="327"/>
    <x v="168"/>
    <m/>
    <m/>
    <s v="Amazon"/>
    <s v="Amazon"/>
    <n v="13290.4"/>
    <n v="31420413.200000018"/>
    <n v="31420413.200000018"/>
    <s v="Alexandria"/>
  </r>
  <r>
    <s v="ORD103390"/>
    <s v="HP Pavilion Laptop"/>
    <x v="3"/>
    <x v="3"/>
    <x v="1"/>
    <x v="1"/>
    <n v="4021.1"/>
    <n v="3"/>
    <x v="3390"/>
    <x v="19"/>
    <n v="3538"/>
    <x v="89"/>
    <m/>
    <m/>
    <s v="Jumia"/>
    <s v="Jum"/>
    <n v="13290.4"/>
    <n v="57542997.559999913"/>
    <n v="57542997.559999913"/>
    <s v="Alexandria"/>
  </r>
  <r>
    <s v="ORD103391"/>
    <s v="Bluetooth Headset"/>
    <x v="2"/>
    <x v="2"/>
    <x v="1"/>
    <x v="3"/>
    <n v="14211.14"/>
    <n v="5"/>
    <x v="3391"/>
    <x v="296"/>
    <n v="194"/>
    <x v="267"/>
    <m/>
    <m/>
    <s v="Jumia"/>
    <s v="Jum"/>
    <n v="3665.44"/>
    <n v="29200970.130000021"/>
    <n v="29200970.130000021"/>
    <s v="Dubai"/>
  </r>
  <r>
    <s v="ORD103392"/>
    <s v="Nike Air Max"/>
    <x v="1"/>
    <x v="1"/>
    <x v="0"/>
    <x v="0"/>
    <n v="14158.97"/>
    <n v="5"/>
    <x v="3392"/>
    <x v="358"/>
    <n v="383"/>
    <x v="356"/>
    <m/>
    <m/>
    <s v="sq"/>
    <s v="sq"/>
    <n v="16284.02"/>
    <n v="91504159.730000004"/>
    <n v="91504159.730000004"/>
    <s v="Cairo"/>
  </r>
  <r>
    <s v="ORD103393"/>
    <s v="T-shirt Cotton"/>
    <x v="1"/>
    <x v="5"/>
    <x v="2"/>
    <x v="2"/>
    <n v="14181.71"/>
    <n v="5"/>
    <x v="3393"/>
    <x v="25"/>
    <n v="4874"/>
    <x v="261"/>
    <m/>
    <m/>
    <s v="Amazon"/>
    <s v="Amazon"/>
    <n v="26648.76"/>
    <n v="91504159.730000004"/>
    <n v="91504159.730000004"/>
    <s v="Casablanca"/>
  </r>
  <r>
    <s v="ORD103394"/>
    <s v="Adidas Running Shoes"/>
    <x v="1"/>
    <x v="9"/>
    <x v="1"/>
    <x v="1"/>
    <n v="5756.21"/>
    <n v="4"/>
    <x v="3394"/>
    <x v="269"/>
    <n v="1490"/>
    <x v="166"/>
    <m/>
    <m/>
    <s v="Jumia"/>
    <s v="Jum"/>
    <n v="13290.4"/>
    <n v="91504159.730000004"/>
    <n v="91504159.730000004"/>
    <s v="Alexandria"/>
  </r>
  <r>
    <s v="ORD103395"/>
    <s v="Dell Inspiron 3501"/>
    <x v="3"/>
    <x v="8"/>
    <x v="2"/>
    <x v="1"/>
    <n v="8199.1200000000008"/>
    <n v="4"/>
    <x v="3395"/>
    <x v="96"/>
    <n v="2880"/>
    <x v="55"/>
    <m/>
    <m/>
    <s v="Amazon"/>
    <s v="Amazon"/>
    <n v="13290.4"/>
    <n v="57542997.559999913"/>
    <n v="57542997.559999913"/>
    <s v="Alexandria"/>
  </r>
  <r>
    <s v="ORD103396"/>
    <s v="iPhone 13"/>
    <x v="0"/>
    <x v="4"/>
    <x v="1"/>
    <x v="1"/>
    <n v="13073.35"/>
    <n v="4"/>
    <x v="3396"/>
    <x v="330"/>
    <n v="54"/>
    <x v="30"/>
    <m/>
    <m/>
    <s v="Jumia"/>
    <s v="Jum"/>
    <n v="13290.4"/>
    <n v="92327183.770000085"/>
    <n v="92327183.770000085"/>
    <s v="Alexandria"/>
  </r>
  <r>
    <s v="ORD103397"/>
    <s v="Bluetooth Headset"/>
    <x v="2"/>
    <x v="2"/>
    <x v="2"/>
    <x v="5"/>
    <n v="13587.02"/>
    <n v="1"/>
    <x v="3397"/>
    <x v="184"/>
    <n v="318"/>
    <x v="31"/>
    <m/>
    <m/>
    <s v="Amazon"/>
    <s v="Amazon"/>
    <n v="27872.98"/>
    <n v="29200970.130000021"/>
    <n v="29200970.130000021"/>
    <s v="Giza"/>
  </r>
  <r>
    <s v="ORD103398"/>
    <s v="iPhone 13"/>
    <x v="0"/>
    <x v="4"/>
    <x v="2"/>
    <x v="5"/>
    <n v="845.96"/>
    <n v="3"/>
    <x v="3398"/>
    <x v="27"/>
    <n v="2069"/>
    <x v="52"/>
    <m/>
    <m/>
    <s v="Amazon"/>
    <s v="Amazon"/>
    <n v="27872.98"/>
    <n v="92327183.770000085"/>
    <n v="92327183.770000085"/>
    <s v="Giza"/>
  </r>
  <r>
    <s v="ORD103399"/>
    <s v="Dell Inspiron 3501"/>
    <x v="3"/>
    <x v="8"/>
    <x v="0"/>
    <x v="4"/>
    <n v="9159.56"/>
    <n v="2"/>
    <x v="3399"/>
    <x v="121"/>
    <n v="1524"/>
    <x v="161"/>
    <m/>
    <m/>
    <s v="sq"/>
    <s v="sq"/>
    <n v="99349.3"/>
    <n v="57542997.559999913"/>
    <n v="57542997.559999913"/>
    <s v="Riyadh"/>
  </r>
  <r>
    <s v="ORD103400"/>
    <s v="T-shirt Cotton"/>
    <x v="1"/>
    <x v="5"/>
    <x v="0"/>
    <x v="4"/>
    <n v="2267.3200000000002"/>
    <n v="5"/>
    <x v="3400"/>
    <x v="20"/>
    <n v="680"/>
    <x v="346"/>
    <m/>
    <m/>
    <s v="sq"/>
    <s v="sq"/>
    <n v="99349.3"/>
    <n v="91504159.730000004"/>
    <n v="91504159.730000004"/>
    <s v="Riyadh"/>
  </r>
  <r>
    <s v="ORD103401"/>
    <s v="iPhone 13"/>
    <x v="0"/>
    <x v="4"/>
    <x v="0"/>
    <x v="3"/>
    <n v="5487.2"/>
    <n v="4"/>
    <x v="3401"/>
    <x v="293"/>
    <n v="3656"/>
    <x v="25"/>
    <m/>
    <m/>
    <s v="sq"/>
    <s v="sq"/>
    <n v="3665.44"/>
    <n v="92327183.770000085"/>
    <n v="92327183.770000085"/>
    <s v="Dubai"/>
  </r>
  <r>
    <s v="ORD103402"/>
    <s v="HP Pavilion Laptop"/>
    <x v="3"/>
    <x v="3"/>
    <x v="0"/>
    <x v="1"/>
    <n v="4084.37"/>
    <n v="5"/>
    <x v="3402"/>
    <x v="237"/>
    <n v="4702"/>
    <x v="278"/>
    <m/>
    <m/>
    <s v="sq"/>
    <s v="sq"/>
    <n v="13290.4"/>
    <n v="57542997.559999913"/>
    <n v="57542997.559999913"/>
    <s v="Alexandria"/>
  </r>
  <r>
    <s v="ORD103403"/>
    <s v="Adidas Running Shoes"/>
    <x v="1"/>
    <x v="9"/>
    <x v="0"/>
    <x v="1"/>
    <n v="8239.1200000000008"/>
    <n v="4"/>
    <x v="3403"/>
    <x v="369"/>
    <n v="108"/>
    <x v="330"/>
    <m/>
    <m/>
    <s v="sq"/>
    <s v="sq"/>
    <n v="13290.4"/>
    <n v="91504159.730000004"/>
    <n v="91504159.730000004"/>
    <s v="Alexandria"/>
  </r>
  <r>
    <s v="ORD103404"/>
    <s v="Smartwatch FitPro"/>
    <x v="4"/>
    <x v="6"/>
    <x v="1"/>
    <x v="4"/>
    <n v="4460.78"/>
    <n v="4"/>
    <x v="3404"/>
    <x v="209"/>
    <n v="410"/>
    <x v="92"/>
    <m/>
    <m/>
    <s v="Jumia"/>
    <s v="Jum"/>
    <n v="99349.3"/>
    <n v="31420413.200000018"/>
    <n v="31420413.200000018"/>
    <s v="Riyadh"/>
  </r>
  <r>
    <s v="ORD103405"/>
    <s v="T-shirt Cotton"/>
    <x v="1"/>
    <x v="5"/>
    <x v="2"/>
    <x v="0"/>
    <n v="4328.34"/>
    <n v="2"/>
    <x v="3405"/>
    <x v="201"/>
    <n v="233"/>
    <x v="80"/>
    <m/>
    <m/>
    <s v="Amazon"/>
    <s v="Amazon"/>
    <n v="16284.02"/>
    <n v="91504159.730000004"/>
    <n v="91504159.730000004"/>
    <s v="Cairo"/>
  </r>
  <r>
    <s v="ORD103406"/>
    <s v="T-shirt Cotton"/>
    <x v="1"/>
    <x v="5"/>
    <x v="0"/>
    <x v="0"/>
    <n v="7875.49"/>
    <n v="2"/>
    <x v="3406"/>
    <x v="208"/>
    <n v="4853"/>
    <x v="166"/>
    <m/>
    <m/>
    <s v="sq"/>
    <s v="sq"/>
    <n v="16284.02"/>
    <n v="91504159.730000004"/>
    <n v="91504159.730000004"/>
    <s v="Cairo"/>
  </r>
  <r>
    <s v="ORD103407"/>
    <s v="Bluetooth Headset"/>
    <x v="2"/>
    <x v="2"/>
    <x v="0"/>
    <x v="1"/>
    <n v="2361.94"/>
    <n v="4"/>
    <x v="3407"/>
    <x v="56"/>
    <n v="1704"/>
    <x v="267"/>
    <m/>
    <m/>
    <s v="sq"/>
    <s v="sq"/>
    <n v="13290.4"/>
    <n v="29200970.130000021"/>
    <n v="29200970.130000021"/>
    <s v="Alexandria"/>
  </r>
  <r>
    <s v="ORD103408"/>
    <s v="Smartwatch FitPro"/>
    <x v="4"/>
    <x v="6"/>
    <x v="2"/>
    <x v="5"/>
    <n v="18917.53"/>
    <n v="3"/>
    <x v="3408"/>
    <x v="322"/>
    <n v="1330"/>
    <x v="328"/>
    <m/>
    <m/>
    <s v="Amazon"/>
    <s v="Amazon"/>
    <n v="27872.98"/>
    <n v="31420413.200000018"/>
    <n v="31420413.200000018"/>
    <s v="Giza"/>
  </r>
  <r>
    <s v="ORD103409"/>
    <s v="T-shirt Cotton"/>
    <x v="1"/>
    <x v="5"/>
    <x v="2"/>
    <x v="5"/>
    <n v="10611.66"/>
    <n v="4"/>
    <x v="3409"/>
    <x v="114"/>
    <n v="4096"/>
    <x v="76"/>
    <m/>
    <m/>
    <s v="Amazon"/>
    <s v="Amazon"/>
    <n v="27872.98"/>
    <n v="91504159.730000004"/>
    <n v="91504159.730000004"/>
    <s v="Giza"/>
  </r>
  <r>
    <s v="ORD103410"/>
    <s v="Smartwatch FitPro"/>
    <x v="4"/>
    <x v="6"/>
    <x v="0"/>
    <x v="1"/>
    <n v="11455.73"/>
    <n v="2"/>
    <x v="3410"/>
    <x v="204"/>
    <n v="605"/>
    <x v="180"/>
    <m/>
    <m/>
    <s v="sq"/>
    <s v="sq"/>
    <n v="13290.4"/>
    <n v="31420413.200000018"/>
    <n v="31420413.200000018"/>
    <s v="Alexandria"/>
  </r>
  <r>
    <s v="ORD103411"/>
    <s v="HP Pavilion Laptop"/>
    <x v="3"/>
    <x v="3"/>
    <x v="1"/>
    <x v="2"/>
    <n v="17341.57"/>
    <n v="1"/>
    <x v="3411"/>
    <x v="155"/>
    <n v="3515"/>
    <x v="197"/>
    <m/>
    <m/>
    <s v="Jumia"/>
    <s v="Jum"/>
    <n v="26648.76"/>
    <n v="57542997.559999913"/>
    <n v="57542997.559999913"/>
    <s v="Casablanca"/>
  </r>
  <r>
    <s v="ORD103412"/>
    <s v="Dell Inspiron 3501"/>
    <x v="3"/>
    <x v="8"/>
    <x v="1"/>
    <x v="0"/>
    <n v="12071.44"/>
    <n v="3"/>
    <x v="3412"/>
    <x v="396"/>
    <n v="1643"/>
    <x v="246"/>
    <m/>
    <m/>
    <s v="Jumia"/>
    <s v="Jum"/>
    <n v="16284.02"/>
    <n v="57542997.559999913"/>
    <n v="57542997.559999913"/>
    <s v="Cairo"/>
  </r>
  <r>
    <s v="ORD103413"/>
    <s v="Dell Inspiron 3501"/>
    <x v="3"/>
    <x v="8"/>
    <x v="0"/>
    <x v="2"/>
    <n v="10987.59"/>
    <n v="5"/>
    <x v="3413"/>
    <x v="332"/>
    <n v="423"/>
    <x v="70"/>
    <m/>
    <m/>
    <s v="sq"/>
    <s v="sq"/>
    <n v="26648.76"/>
    <n v="57542997.559999913"/>
    <n v="57542997.559999913"/>
    <s v="Casablanca"/>
  </r>
  <r>
    <s v="ORD103414"/>
    <s v="Smartwatch FitPro"/>
    <x v="4"/>
    <x v="6"/>
    <x v="1"/>
    <x v="5"/>
    <n v="16186.78"/>
    <n v="3"/>
    <x v="3414"/>
    <x v="250"/>
    <n v="1162"/>
    <x v="156"/>
    <m/>
    <m/>
    <s v="Jumia"/>
    <s v="Jum"/>
    <n v="27872.98"/>
    <n v="31420413.200000018"/>
    <n v="31420413.200000018"/>
    <s v="Giza"/>
  </r>
  <r>
    <s v="ORD103415"/>
    <s v="Adidas Running Shoes"/>
    <x v="1"/>
    <x v="9"/>
    <x v="0"/>
    <x v="4"/>
    <n v="14992.1"/>
    <n v="4"/>
    <x v="3415"/>
    <x v="116"/>
    <n v="4390"/>
    <x v="195"/>
    <m/>
    <m/>
    <s v="sq"/>
    <s v="sq"/>
    <n v="99349.3"/>
    <n v="91504159.730000004"/>
    <n v="91504159.730000004"/>
    <s v="Riyadh"/>
  </r>
  <r>
    <s v="ORD103416"/>
    <s v="Smartwatch FitPro"/>
    <x v="4"/>
    <x v="6"/>
    <x v="0"/>
    <x v="3"/>
    <n v="10572.07"/>
    <n v="3"/>
    <x v="3416"/>
    <x v="183"/>
    <n v="2439"/>
    <x v="338"/>
    <m/>
    <m/>
    <s v="sq"/>
    <s v="sq"/>
    <n v="3665.44"/>
    <n v="31420413.200000018"/>
    <n v="31420413.200000018"/>
    <s v="Dubai"/>
  </r>
  <r>
    <s v="ORD103417"/>
    <s v="iPhone 13"/>
    <x v="0"/>
    <x v="4"/>
    <x v="0"/>
    <x v="5"/>
    <n v="15057.24"/>
    <n v="2"/>
    <x v="3417"/>
    <x v="353"/>
    <n v="3746"/>
    <x v="46"/>
    <m/>
    <m/>
    <s v="sq"/>
    <s v="sq"/>
    <n v="27872.98"/>
    <n v="92327183.770000085"/>
    <n v="92327183.770000085"/>
    <s v="Giza"/>
  </r>
  <r>
    <s v="ORD103418"/>
    <s v="HP Pavilion Laptop"/>
    <x v="3"/>
    <x v="3"/>
    <x v="1"/>
    <x v="0"/>
    <n v="18401.830000000002"/>
    <n v="5"/>
    <x v="3418"/>
    <x v="248"/>
    <n v="1558"/>
    <x v="208"/>
    <m/>
    <m/>
    <s v="Jumia"/>
    <s v="Jum"/>
    <n v="16284.02"/>
    <n v="57542997.559999913"/>
    <n v="57542997.559999913"/>
    <s v="Cairo"/>
  </r>
  <r>
    <s v="ORD103419"/>
    <s v="Smartwatch FitPro"/>
    <x v="4"/>
    <x v="6"/>
    <x v="0"/>
    <x v="5"/>
    <n v="2489.75"/>
    <n v="4"/>
    <x v="3419"/>
    <x v="213"/>
    <n v="4743"/>
    <x v="115"/>
    <m/>
    <m/>
    <s v="sq"/>
    <s v="sq"/>
    <n v="27872.98"/>
    <n v="31420413.200000018"/>
    <n v="31420413.200000018"/>
    <s v="Giza"/>
  </r>
  <r>
    <s v="ORD103420"/>
    <s v="Nike Air Max"/>
    <x v="1"/>
    <x v="1"/>
    <x v="0"/>
    <x v="4"/>
    <n v="3331.92"/>
    <n v="5"/>
    <x v="3420"/>
    <x v="93"/>
    <n v="1469"/>
    <x v="50"/>
    <m/>
    <m/>
    <s v="sq"/>
    <s v="sq"/>
    <n v="99349.3"/>
    <n v="91504159.730000004"/>
    <n v="91504159.730000004"/>
    <s v="Riyadh"/>
  </r>
  <r>
    <s v="ORD103421"/>
    <s v="HP Pavilion Laptop"/>
    <x v="3"/>
    <x v="3"/>
    <x v="0"/>
    <x v="2"/>
    <n v="10472.89"/>
    <n v="5"/>
    <x v="3421"/>
    <x v="209"/>
    <n v="2530"/>
    <x v="112"/>
    <m/>
    <m/>
    <s v="sq"/>
    <s v="sq"/>
    <n v="26648.76"/>
    <n v="57542997.559999913"/>
    <n v="57542997.559999913"/>
    <s v="Casablanca"/>
  </r>
  <r>
    <s v="ORD103422"/>
    <s v="T-shirt Cotton"/>
    <x v="1"/>
    <x v="5"/>
    <x v="1"/>
    <x v="3"/>
    <n v="16838.86"/>
    <n v="5"/>
    <x v="3422"/>
    <x v="174"/>
    <n v="4262"/>
    <x v="132"/>
    <m/>
    <m/>
    <s v="Jumia"/>
    <s v="Jum"/>
    <n v="3665.44"/>
    <n v="91504159.730000004"/>
    <n v="91504159.730000004"/>
    <s v="Dubai"/>
  </r>
  <r>
    <s v="ORD103423"/>
    <s v="HP Pavilion Laptop"/>
    <x v="3"/>
    <x v="3"/>
    <x v="2"/>
    <x v="3"/>
    <n v="2935.11"/>
    <n v="4"/>
    <x v="3423"/>
    <x v="237"/>
    <n v="1842"/>
    <x v="48"/>
    <m/>
    <m/>
    <s v="Amazon"/>
    <s v="Amazon"/>
    <n v="3665.44"/>
    <n v="57542997.559999913"/>
    <n v="57542997.559999913"/>
    <s v="Dubai"/>
  </r>
  <r>
    <s v="ORD103424"/>
    <s v="Bluetooth Headset"/>
    <x v="2"/>
    <x v="2"/>
    <x v="1"/>
    <x v="2"/>
    <n v="2013.64"/>
    <n v="4"/>
    <x v="3424"/>
    <x v="383"/>
    <n v="4226"/>
    <x v="228"/>
    <m/>
    <m/>
    <s v="Jumia"/>
    <s v="Jum"/>
    <n v="26648.76"/>
    <n v="29200970.130000021"/>
    <n v="29200970.130000021"/>
    <s v="Casablanca"/>
  </r>
  <r>
    <s v="ORD103425"/>
    <s v="Dell Inspiron 3501"/>
    <x v="3"/>
    <x v="8"/>
    <x v="1"/>
    <x v="5"/>
    <n v="14802.52"/>
    <n v="3"/>
    <x v="3425"/>
    <x v="163"/>
    <n v="2013"/>
    <x v="35"/>
    <m/>
    <m/>
    <s v="Jumia"/>
    <s v="Jum"/>
    <n v="27872.98"/>
    <n v="57542997.559999913"/>
    <n v="57542997.559999913"/>
    <s v="Giza"/>
  </r>
  <r>
    <s v="ORD103426"/>
    <s v="Nike Air Max"/>
    <x v="1"/>
    <x v="1"/>
    <x v="2"/>
    <x v="1"/>
    <n v="5315.72"/>
    <n v="4"/>
    <x v="3426"/>
    <x v="22"/>
    <n v="444"/>
    <x v="165"/>
    <m/>
    <m/>
    <s v="Amazon"/>
    <s v="Amazon"/>
    <n v="13290.4"/>
    <n v="91504159.730000004"/>
    <n v="91504159.730000004"/>
    <s v="Alexandria"/>
  </r>
  <r>
    <s v="ORD103427"/>
    <s v="Adidas Running Shoes"/>
    <x v="1"/>
    <x v="9"/>
    <x v="2"/>
    <x v="3"/>
    <n v="10210.040000000001"/>
    <n v="2"/>
    <x v="3427"/>
    <x v="284"/>
    <n v="1861"/>
    <x v="85"/>
    <m/>
    <m/>
    <s v="Amazon"/>
    <s v="Amazon"/>
    <n v="3665.44"/>
    <n v="91504159.730000004"/>
    <n v="91504159.730000004"/>
    <s v="Dubai"/>
  </r>
  <r>
    <s v="ORD103428"/>
    <s v="T-shirt Cotton"/>
    <x v="1"/>
    <x v="5"/>
    <x v="0"/>
    <x v="5"/>
    <n v="10696.22"/>
    <n v="4"/>
    <x v="3428"/>
    <x v="27"/>
    <n v="4858"/>
    <x v="169"/>
    <m/>
    <m/>
    <s v="sq"/>
    <s v="sq"/>
    <n v="27872.98"/>
    <n v="91504159.730000004"/>
    <n v="91504159.730000004"/>
    <s v="Giza"/>
  </r>
  <r>
    <s v="ORD103429"/>
    <s v="HP Pavilion Laptop"/>
    <x v="3"/>
    <x v="3"/>
    <x v="2"/>
    <x v="1"/>
    <n v="4545.8500000000004"/>
    <n v="1"/>
    <x v="3429"/>
    <x v="53"/>
    <n v="2953"/>
    <x v="231"/>
    <m/>
    <m/>
    <s v="Amazon"/>
    <s v="Amazon"/>
    <n v="13290.4"/>
    <n v="57542997.559999913"/>
    <n v="57542997.559999913"/>
    <s v="Alexandria"/>
  </r>
  <r>
    <s v="ORD103430"/>
    <s v="T-shirt Cotton"/>
    <x v="1"/>
    <x v="5"/>
    <x v="0"/>
    <x v="3"/>
    <n v="820.82"/>
    <n v="3"/>
    <x v="3430"/>
    <x v="81"/>
    <n v="3866"/>
    <x v="221"/>
    <m/>
    <m/>
    <s v="sq"/>
    <s v="sq"/>
    <n v="3665.44"/>
    <n v="91504159.730000004"/>
    <n v="91504159.730000004"/>
    <s v="Dubai"/>
  </r>
  <r>
    <s v="ORD103431"/>
    <s v="Adidas Running Shoes"/>
    <x v="1"/>
    <x v="9"/>
    <x v="2"/>
    <x v="2"/>
    <n v="6144.05"/>
    <n v="3"/>
    <x v="3431"/>
    <x v="53"/>
    <n v="1003"/>
    <x v="300"/>
    <m/>
    <m/>
    <s v="Amazon"/>
    <s v="Amazon"/>
    <n v="26648.76"/>
    <n v="91504159.730000004"/>
    <n v="91504159.730000004"/>
    <s v="Casablanca"/>
  </r>
  <r>
    <s v="ORD103432"/>
    <s v="HP Pavilion Laptop"/>
    <x v="3"/>
    <x v="3"/>
    <x v="2"/>
    <x v="5"/>
    <n v="10109.709999999999"/>
    <n v="5"/>
    <x v="3432"/>
    <x v="96"/>
    <n v="108"/>
    <x v="340"/>
    <m/>
    <m/>
    <s v="Amazon"/>
    <s v="Amazon"/>
    <n v="27872.98"/>
    <n v="57542997.559999913"/>
    <n v="57542997.559999913"/>
    <s v="Giza"/>
  </r>
  <r>
    <s v="ORD103433"/>
    <s v="Xiaomi Redmi Note 12"/>
    <x v="0"/>
    <x v="7"/>
    <x v="1"/>
    <x v="2"/>
    <n v="9086.11"/>
    <n v="2"/>
    <x v="3433"/>
    <x v="37"/>
    <n v="484"/>
    <x v="244"/>
    <m/>
    <m/>
    <s v="Jumia"/>
    <s v="Jum"/>
    <n v="26648.76"/>
    <n v="92327183.770000085"/>
    <n v="92327183.770000085"/>
    <s v="Casablanca"/>
  </r>
  <r>
    <s v="ORD103434"/>
    <s v="HP Pavilion Laptop"/>
    <x v="3"/>
    <x v="3"/>
    <x v="0"/>
    <x v="3"/>
    <n v="14310.12"/>
    <n v="1"/>
    <x v="3434"/>
    <x v="345"/>
    <n v="4102"/>
    <x v="202"/>
    <m/>
    <m/>
    <s v="sq"/>
    <s v="sq"/>
    <n v="3665.44"/>
    <n v="57542997.559999913"/>
    <n v="57542997.559999913"/>
    <s v="Dubai"/>
  </r>
  <r>
    <s v="ORD103435"/>
    <s v="Bluetooth Headset"/>
    <x v="2"/>
    <x v="2"/>
    <x v="2"/>
    <x v="1"/>
    <n v="17632.830000000002"/>
    <n v="5"/>
    <x v="3435"/>
    <x v="333"/>
    <n v="1213"/>
    <x v="306"/>
    <m/>
    <m/>
    <s v="Amazon"/>
    <s v="Amazon"/>
    <n v="13290.4"/>
    <n v="29200970.130000021"/>
    <n v="29200970.130000021"/>
    <s v="Alexandria"/>
  </r>
  <r>
    <s v="ORD103436"/>
    <s v="Bluetooth Headset"/>
    <x v="2"/>
    <x v="2"/>
    <x v="1"/>
    <x v="5"/>
    <n v="6352.19"/>
    <n v="1"/>
    <x v="3436"/>
    <x v="279"/>
    <n v="1470"/>
    <x v="129"/>
    <m/>
    <m/>
    <s v="Jumia"/>
    <s v="Jum"/>
    <n v="27872.98"/>
    <n v="29200970.130000021"/>
    <n v="29200970.130000021"/>
    <s v="Giza"/>
  </r>
  <r>
    <s v="ORD103437"/>
    <s v="T-shirt Cotton"/>
    <x v="1"/>
    <x v="5"/>
    <x v="0"/>
    <x v="4"/>
    <n v="18144.28"/>
    <n v="5"/>
    <x v="3437"/>
    <x v="93"/>
    <n v="226"/>
    <x v="344"/>
    <m/>
    <m/>
    <s v="sq"/>
    <s v="sq"/>
    <n v="99349.3"/>
    <n v="91504159.730000004"/>
    <n v="91504159.730000004"/>
    <s v="Riyadh"/>
  </r>
  <r>
    <s v="ORD103438"/>
    <s v="T-shirt Cotton"/>
    <x v="1"/>
    <x v="5"/>
    <x v="0"/>
    <x v="1"/>
    <n v="9162.51"/>
    <n v="3"/>
    <x v="3438"/>
    <x v="93"/>
    <n v="4428"/>
    <x v="234"/>
    <m/>
    <m/>
    <s v="sq"/>
    <s v="sq"/>
    <n v="13290.4"/>
    <n v="91504159.730000004"/>
    <n v="91504159.730000004"/>
    <s v="Alexandria"/>
  </r>
  <r>
    <s v="ORD103439"/>
    <s v="iPhone 13"/>
    <x v="0"/>
    <x v="4"/>
    <x v="1"/>
    <x v="3"/>
    <n v="1716.37"/>
    <n v="3"/>
    <x v="3439"/>
    <x v="393"/>
    <n v="4884"/>
    <x v="102"/>
    <m/>
    <m/>
    <s v="Jumia"/>
    <s v="Jum"/>
    <n v="3665.44"/>
    <n v="92327183.770000085"/>
    <n v="92327183.770000085"/>
    <s v="Dubai"/>
  </r>
  <r>
    <s v="ORD103440"/>
    <s v="HP Pavilion Laptop"/>
    <x v="3"/>
    <x v="3"/>
    <x v="1"/>
    <x v="0"/>
    <n v="15489.58"/>
    <n v="2"/>
    <x v="3440"/>
    <x v="50"/>
    <n v="4504"/>
    <x v="354"/>
    <m/>
    <m/>
    <s v="Jumia"/>
    <s v="Jum"/>
    <n v="16284.02"/>
    <n v="57542997.559999913"/>
    <n v="57542997.559999913"/>
    <s v="Cairo"/>
  </r>
  <r>
    <s v="ORD103441"/>
    <s v="HP Pavilion Laptop"/>
    <x v="3"/>
    <x v="3"/>
    <x v="0"/>
    <x v="0"/>
    <n v="1273.4000000000001"/>
    <n v="1"/>
    <x v="3441"/>
    <x v="346"/>
    <n v="1486"/>
    <x v="131"/>
    <m/>
    <m/>
    <s v="sq"/>
    <s v="sq"/>
    <n v="16284.02"/>
    <n v="57542997.559999913"/>
    <n v="57542997.559999913"/>
    <s v="Cairo"/>
  </r>
  <r>
    <s v="ORD103442"/>
    <s v="Xiaomi Redmi Note 12"/>
    <x v="0"/>
    <x v="7"/>
    <x v="0"/>
    <x v="2"/>
    <n v="12693.13"/>
    <n v="5"/>
    <x v="3442"/>
    <x v="225"/>
    <n v="4593"/>
    <x v="159"/>
    <m/>
    <m/>
    <s v="sq"/>
    <s v="sq"/>
    <n v="26648.76"/>
    <n v="92327183.770000085"/>
    <n v="92327183.770000085"/>
    <s v="Casablanca"/>
  </r>
  <r>
    <s v="ORD103443"/>
    <s v="Dell Inspiron 3501"/>
    <x v="3"/>
    <x v="8"/>
    <x v="2"/>
    <x v="1"/>
    <n v="1091.25"/>
    <n v="2"/>
    <x v="3443"/>
    <x v="60"/>
    <n v="1081"/>
    <x v="243"/>
    <m/>
    <m/>
    <s v="Amazon"/>
    <s v="Amazon"/>
    <n v="13290.4"/>
    <n v="57542997.559999913"/>
    <n v="57542997.559999913"/>
    <s v="Alexandria"/>
  </r>
  <r>
    <s v="ORD103444"/>
    <s v="Samsung Galaxy A14"/>
    <x v="0"/>
    <x v="0"/>
    <x v="1"/>
    <x v="1"/>
    <n v="1666.85"/>
    <n v="2"/>
    <x v="3444"/>
    <x v="237"/>
    <n v="1044"/>
    <x v="275"/>
    <m/>
    <m/>
    <s v="Jumia"/>
    <s v="Jum"/>
    <n v="13290.4"/>
    <n v="92327183.770000085"/>
    <n v="92327183.770000085"/>
    <s v="Alexandria"/>
  </r>
  <r>
    <s v="ORD103445"/>
    <s v="Nike Air Max"/>
    <x v="1"/>
    <x v="1"/>
    <x v="2"/>
    <x v="3"/>
    <n v="5078.9799999999996"/>
    <n v="3"/>
    <x v="3445"/>
    <x v="58"/>
    <n v="1134"/>
    <x v="194"/>
    <m/>
    <m/>
    <s v="Amazon"/>
    <s v="Amazon"/>
    <n v="3665.44"/>
    <n v="91504159.730000004"/>
    <n v="91504159.730000004"/>
    <s v="Dubai"/>
  </r>
  <r>
    <s v="ORD103446"/>
    <s v="Dell Inspiron 3501"/>
    <x v="3"/>
    <x v="8"/>
    <x v="1"/>
    <x v="2"/>
    <n v="2087.2800000000002"/>
    <n v="1"/>
    <x v="3446"/>
    <x v="213"/>
    <n v="4298"/>
    <x v="305"/>
    <m/>
    <m/>
    <s v="Jumia"/>
    <s v="Jum"/>
    <n v="26648.76"/>
    <n v="57542997.559999913"/>
    <n v="57542997.559999913"/>
    <s v="Casablanca"/>
  </r>
  <r>
    <s v="ORD103447"/>
    <s v="Samsung Galaxy A14"/>
    <x v="0"/>
    <x v="0"/>
    <x v="1"/>
    <x v="1"/>
    <n v="7755.39"/>
    <n v="1"/>
    <x v="3447"/>
    <x v="187"/>
    <n v="2285"/>
    <x v="228"/>
    <m/>
    <m/>
    <s v="Jumia"/>
    <s v="Jum"/>
    <n v="13290.4"/>
    <n v="92327183.770000085"/>
    <n v="92327183.770000085"/>
    <s v="Alexandria"/>
  </r>
  <r>
    <s v="ORD103448"/>
    <s v="Smartwatch FitPro"/>
    <x v="4"/>
    <x v="6"/>
    <x v="0"/>
    <x v="3"/>
    <n v="6527.74"/>
    <n v="5"/>
    <x v="3448"/>
    <x v="206"/>
    <n v="1651"/>
    <x v="87"/>
    <m/>
    <m/>
    <s v="sq"/>
    <s v="sq"/>
    <n v="3665.44"/>
    <n v="31420413.200000018"/>
    <n v="31420413.200000018"/>
    <s v="Dubai"/>
  </r>
  <r>
    <s v="ORD103449"/>
    <s v="Bluetooth Headset"/>
    <x v="2"/>
    <x v="2"/>
    <x v="2"/>
    <x v="2"/>
    <n v="11523.4"/>
    <n v="1"/>
    <x v="3449"/>
    <x v="285"/>
    <n v="1992"/>
    <x v="64"/>
    <m/>
    <m/>
    <s v="Amazon"/>
    <s v="Amazon"/>
    <n v="26648.76"/>
    <n v="29200970.130000021"/>
    <n v="29200970.130000021"/>
    <s v="Casablanca"/>
  </r>
  <r>
    <s v="ORD103450"/>
    <s v="Smartwatch FitPro"/>
    <x v="4"/>
    <x v="6"/>
    <x v="0"/>
    <x v="0"/>
    <n v="5167.95"/>
    <n v="3"/>
    <x v="3450"/>
    <x v="315"/>
    <n v="751"/>
    <x v="98"/>
    <m/>
    <m/>
    <s v="sq"/>
    <s v="sq"/>
    <n v="16284.02"/>
    <n v="31420413.200000018"/>
    <n v="31420413.200000018"/>
    <s v="Cairo"/>
  </r>
  <r>
    <s v="ORD103451"/>
    <s v="T-shirt Cotton"/>
    <x v="1"/>
    <x v="5"/>
    <x v="0"/>
    <x v="3"/>
    <n v="16123.22"/>
    <n v="1"/>
    <x v="3451"/>
    <x v="283"/>
    <n v="2823"/>
    <x v="138"/>
    <m/>
    <m/>
    <s v="sq"/>
    <s v="sq"/>
    <n v="3665.44"/>
    <n v="91504159.730000004"/>
    <n v="91504159.730000004"/>
    <s v="Dubai"/>
  </r>
  <r>
    <s v="ORD103452"/>
    <s v="T-shirt Cotton"/>
    <x v="1"/>
    <x v="5"/>
    <x v="1"/>
    <x v="4"/>
    <n v="6464.26"/>
    <n v="5"/>
    <x v="3452"/>
    <x v="319"/>
    <n v="2312"/>
    <x v="138"/>
    <m/>
    <m/>
    <s v="Jumia"/>
    <s v="Jum"/>
    <n v="99349.3"/>
    <n v="91504159.730000004"/>
    <n v="91504159.730000004"/>
    <s v="Riyadh"/>
  </r>
  <r>
    <s v="ORD103453"/>
    <s v="T-shirt Cotton"/>
    <x v="1"/>
    <x v="5"/>
    <x v="1"/>
    <x v="3"/>
    <n v="2629.25"/>
    <n v="5"/>
    <x v="3453"/>
    <x v="204"/>
    <n v="3558"/>
    <x v="24"/>
    <m/>
    <m/>
    <s v="Jumia"/>
    <s v="Jum"/>
    <n v="3665.44"/>
    <n v="91504159.730000004"/>
    <n v="91504159.730000004"/>
    <s v="Dubai"/>
  </r>
  <r>
    <s v="ORD103454"/>
    <s v="Samsung Galaxy A14"/>
    <x v="0"/>
    <x v="0"/>
    <x v="2"/>
    <x v="5"/>
    <n v="12997.59"/>
    <n v="1"/>
    <x v="3454"/>
    <x v="16"/>
    <n v="2372"/>
    <x v="28"/>
    <m/>
    <m/>
    <s v="Amazon"/>
    <s v="Amazon"/>
    <n v="27872.98"/>
    <n v="92327183.770000085"/>
    <n v="92327183.770000085"/>
    <s v="Giza"/>
  </r>
  <r>
    <s v="ORD103455"/>
    <s v="Samsung Galaxy A14"/>
    <x v="0"/>
    <x v="0"/>
    <x v="2"/>
    <x v="0"/>
    <n v="16296.64"/>
    <n v="4"/>
    <x v="3455"/>
    <x v="68"/>
    <n v="1418"/>
    <x v="82"/>
    <m/>
    <m/>
    <s v="Amazon"/>
    <s v="Amazon"/>
    <n v="16284.02"/>
    <n v="92327183.770000085"/>
    <n v="92327183.770000085"/>
    <s v="Cairo"/>
  </r>
  <r>
    <s v="ORD103456"/>
    <s v="Dell Inspiron 3501"/>
    <x v="3"/>
    <x v="8"/>
    <x v="0"/>
    <x v="0"/>
    <n v="11069.67"/>
    <n v="3"/>
    <x v="3456"/>
    <x v="217"/>
    <n v="4772"/>
    <x v="355"/>
    <m/>
    <m/>
    <s v="sq"/>
    <s v="sq"/>
    <n v="16284.02"/>
    <n v="57542997.559999913"/>
    <n v="57542997.559999913"/>
    <s v="Cairo"/>
  </r>
  <r>
    <s v="ORD103457"/>
    <s v="Adidas Running Shoes"/>
    <x v="1"/>
    <x v="9"/>
    <x v="0"/>
    <x v="5"/>
    <n v="15289.27"/>
    <n v="1"/>
    <x v="3457"/>
    <x v="170"/>
    <n v="4644"/>
    <x v="213"/>
    <m/>
    <m/>
    <s v="sq"/>
    <s v="sq"/>
    <n v="27872.98"/>
    <n v="91504159.730000004"/>
    <n v="91504159.730000004"/>
    <s v="Giza"/>
  </r>
  <r>
    <s v="ORD103458"/>
    <s v="Smartwatch FitPro"/>
    <x v="4"/>
    <x v="6"/>
    <x v="1"/>
    <x v="0"/>
    <n v="8931.1299999999992"/>
    <n v="2"/>
    <x v="3458"/>
    <x v="249"/>
    <n v="4553"/>
    <x v="209"/>
    <m/>
    <m/>
    <s v="Jumia"/>
    <s v="Jum"/>
    <n v="16284.02"/>
    <n v="31420413.200000018"/>
    <n v="31420413.200000018"/>
    <s v="Cairo"/>
  </r>
  <r>
    <s v="ORD103459"/>
    <s v="Samsung Galaxy A14"/>
    <x v="0"/>
    <x v="0"/>
    <x v="1"/>
    <x v="0"/>
    <n v="14924.79"/>
    <n v="2"/>
    <x v="3459"/>
    <x v="286"/>
    <n v="1440"/>
    <x v="249"/>
    <m/>
    <m/>
    <s v="Jumia"/>
    <s v="Jum"/>
    <n v="16284.02"/>
    <n v="92327183.770000085"/>
    <n v="92327183.770000085"/>
    <s v="Cairo"/>
  </r>
  <r>
    <s v="ORD103460"/>
    <s v="Bluetooth Headset"/>
    <x v="2"/>
    <x v="2"/>
    <x v="1"/>
    <x v="0"/>
    <n v="8702.4500000000007"/>
    <n v="3"/>
    <x v="3460"/>
    <x v="186"/>
    <n v="1460"/>
    <x v="337"/>
    <m/>
    <m/>
    <s v="Jumia"/>
    <s v="Jum"/>
    <n v="16284.02"/>
    <n v="29200970.130000021"/>
    <n v="29200970.130000021"/>
    <s v="Cairo"/>
  </r>
  <r>
    <s v="ORD103461"/>
    <s v="Dell Inspiron 3501"/>
    <x v="3"/>
    <x v="8"/>
    <x v="1"/>
    <x v="2"/>
    <n v="15276.94"/>
    <n v="2"/>
    <x v="3461"/>
    <x v="240"/>
    <n v="469"/>
    <x v="294"/>
    <m/>
    <m/>
    <s v="Jumia"/>
    <s v="Jum"/>
    <n v="26648.76"/>
    <n v="57542997.559999913"/>
    <n v="57542997.559999913"/>
    <s v="Casablanca"/>
  </r>
  <r>
    <s v="ORD103462"/>
    <s v="T-shirt Cotton"/>
    <x v="1"/>
    <x v="5"/>
    <x v="2"/>
    <x v="5"/>
    <n v="18812.68"/>
    <n v="2"/>
    <x v="3462"/>
    <x v="25"/>
    <n v="3306"/>
    <x v="41"/>
    <m/>
    <m/>
    <s v="Amazon"/>
    <s v="Amazon"/>
    <n v="27872.98"/>
    <n v="91504159.730000004"/>
    <n v="91504159.730000004"/>
    <s v="Giza"/>
  </r>
  <r>
    <s v="ORD103463"/>
    <s v="T-shirt Cotton"/>
    <x v="1"/>
    <x v="5"/>
    <x v="1"/>
    <x v="2"/>
    <n v="9594.14"/>
    <n v="4"/>
    <x v="3463"/>
    <x v="313"/>
    <n v="1599"/>
    <x v="141"/>
    <m/>
    <m/>
    <s v="Jumia"/>
    <s v="Jum"/>
    <n v="26648.76"/>
    <n v="91504159.730000004"/>
    <n v="91504159.730000004"/>
    <s v="Casablanca"/>
  </r>
  <r>
    <s v="ORD103464"/>
    <s v="Samsung Galaxy A14"/>
    <x v="0"/>
    <x v="0"/>
    <x v="0"/>
    <x v="4"/>
    <n v="2416.2199999999998"/>
    <n v="1"/>
    <x v="3464"/>
    <x v="349"/>
    <n v="4944"/>
    <x v="84"/>
    <m/>
    <m/>
    <s v="sq"/>
    <s v="sq"/>
    <n v="99349.3"/>
    <n v="92327183.770000085"/>
    <n v="92327183.770000085"/>
    <s v="Riyadh"/>
  </r>
  <r>
    <s v="ORD103465"/>
    <s v="Nike Air Max"/>
    <x v="1"/>
    <x v="1"/>
    <x v="2"/>
    <x v="0"/>
    <n v="2198.0500000000002"/>
    <n v="1"/>
    <x v="3465"/>
    <x v="262"/>
    <n v="2645"/>
    <x v="153"/>
    <m/>
    <m/>
    <s v="Amazon"/>
    <s v="Amazon"/>
    <n v="16284.02"/>
    <n v="91504159.730000004"/>
    <n v="91504159.730000004"/>
    <s v="Cairo"/>
  </r>
  <r>
    <s v="ORD103466"/>
    <s v="Dell Inspiron 3501"/>
    <x v="3"/>
    <x v="8"/>
    <x v="0"/>
    <x v="0"/>
    <n v="10584.99"/>
    <n v="1"/>
    <x v="3466"/>
    <x v="392"/>
    <n v="2821"/>
    <x v="57"/>
    <m/>
    <m/>
    <s v="sq"/>
    <s v="sq"/>
    <n v="16284.02"/>
    <n v="57542997.559999913"/>
    <n v="57542997.559999913"/>
    <s v="Cairo"/>
  </r>
  <r>
    <s v="ORD103467"/>
    <s v="Xiaomi Redmi Note 12"/>
    <x v="0"/>
    <x v="7"/>
    <x v="0"/>
    <x v="3"/>
    <n v="3041.03"/>
    <n v="1"/>
    <x v="3467"/>
    <x v="216"/>
    <n v="1440"/>
    <x v="1"/>
    <m/>
    <m/>
    <s v="sq"/>
    <s v="sq"/>
    <n v="3665.44"/>
    <n v="92327183.770000085"/>
    <n v="92327183.770000085"/>
    <s v="Dubai"/>
  </r>
  <r>
    <s v="ORD103468"/>
    <s v="Nike Air Max"/>
    <x v="1"/>
    <x v="1"/>
    <x v="1"/>
    <x v="2"/>
    <n v="5634.52"/>
    <n v="1"/>
    <x v="3468"/>
    <x v="9"/>
    <n v="3719"/>
    <x v="246"/>
    <m/>
    <m/>
    <s v="Jumia"/>
    <s v="Jum"/>
    <n v="26648.76"/>
    <n v="91504159.730000004"/>
    <n v="91504159.730000004"/>
    <s v="Casablanca"/>
  </r>
  <r>
    <s v="ORD103469"/>
    <s v="iPhone 13"/>
    <x v="0"/>
    <x v="4"/>
    <x v="0"/>
    <x v="2"/>
    <n v="13109.8"/>
    <n v="2"/>
    <x v="3469"/>
    <x v="237"/>
    <n v="2901"/>
    <x v="83"/>
    <m/>
    <m/>
    <s v="sq"/>
    <s v="sq"/>
    <n v="26648.76"/>
    <n v="92327183.770000085"/>
    <n v="92327183.770000085"/>
    <s v="Casablanca"/>
  </r>
  <r>
    <s v="ORD103470"/>
    <s v="Smartwatch FitPro"/>
    <x v="4"/>
    <x v="6"/>
    <x v="0"/>
    <x v="0"/>
    <n v="16664.490000000002"/>
    <n v="5"/>
    <x v="3470"/>
    <x v="2"/>
    <n v="3698"/>
    <x v="91"/>
    <m/>
    <m/>
    <s v="sq"/>
    <s v="sq"/>
    <n v="16284.02"/>
    <n v="31420413.200000018"/>
    <n v="31420413.200000018"/>
    <s v="Cairo"/>
  </r>
  <r>
    <s v="ORD103471"/>
    <s v="iPhone 13"/>
    <x v="0"/>
    <x v="4"/>
    <x v="2"/>
    <x v="2"/>
    <n v="7484.53"/>
    <n v="3"/>
    <x v="3471"/>
    <x v="152"/>
    <n v="2880"/>
    <x v="70"/>
    <m/>
    <m/>
    <s v="Amazon"/>
    <s v="Amazon"/>
    <n v="26648.76"/>
    <n v="92327183.770000085"/>
    <n v="92327183.770000085"/>
    <s v="Casablanca"/>
  </r>
  <r>
    <s v="ORD103472"/>
    <s v="Smartwatch FitPro"/>
    <x v="4"/>
    <x v="6"/>
    <x v="1"/>
    <x v="1"/>
    <n v="11986.44"/>
    <n v="5"/>
    <x v="3472"/>
    <x v="200"/>
    <n v="888"/>
    <x v="204"/>
    <m/>
    <m/>
    <s v="Jumia"/>
    <s v="Jum"/>
    <n v="13290.4"/>
    <n v="31420413.200000018"/>
    <n v="31420413.200000018"/>
    <s v="Alexandria"/>
  </r>
  <r>
    <s v="ORD103473"/>
    <s v="T-shirt Cotton"/>
    <x v="1"/>
    <x v="5"/>
    <x v="1"/>
    <x v="1"/>
    <n v="10683.68"/>
    <n v="2"/>
    <x v="3473"/>
    <x v="365"/>
    <n v="3015"/>
    <x v="359"/>
    <m/>
    <m/>
    <s v="Jumia"/>
    <s v="Jum"/>
    <n v="13290.4"/>
    <n v="91504159.730000004"/>
    <n v="91504159.730000004"/>
    <s v="Alexandria"/>
  </r>
  <r>
    <s v="ORD103474"/>
    <s v="Smartwatch FitPro"/>
    <x v="4"/>
    <x v="6"/>
    <x v="1"/>
    <x v="2"/>
    <n v="1079.27"/>
    <n v="4"/>
    <x v="3474"/>
    <x v="212"/>
    <n v="3281"/>
    <x v="229"/>
    <m/>
    <m/>
    <s v="Jumia"/>
    <s v="Jum"/>
    <n v="26648.76"/>
    <n v="31420413.200000018"/>
    <n v="31420413.200000018"/>
    <s v="Casablanca"/>
  </r>
  <r>
    <s v="ORD103475"/>
    <s v="T-shirt Cotton"/>
    <x v="1"/>
    <x v="5"/>
    <x v="1"/>
    <x v="3"/>
    <n v="5820.11"/>
    <n v="1"/>
    <x v="3475"/>
    <x v="301"/>
    <n v="882"/>
    <x v="166"/>
    <m/>
    <m/>
    <s v="Jumia"/>
    <s v="Jum"/>
    <n v="3665.44"/>
    <n v="91504159.730000004"/>
    <n v="91504159.730000004"/>
    <s v="Dubai"/>
  </r>
  <r>
    <s v="ORD103476"/>
    <s v="Smartwatch FitPro"/>
    <x v="4"/>
    <x v="6"/>
    <x v="1"/>
    <x v="4"/>
    <n v="1551.99"/>
    <n v="2"/>
    <x v="3476"/>
    <x v="119"/>
    <n v="2895"/>
    <x v="78"/>
    <m/>
    <m/>
    <s v="Jumia"/>
    <s v="Jum"/>
    <n v="99349.3"/>
    <n v="31420413.200000018"/>
    <n v="31420413.200000018"/>
    <s v="Riyadh"/>
  </r>
  <r>
    <s v="ORD103477"/>
    <s v="Nike Air Max"/>
    <x v="1"/>
    <x v="1"/>
    <x v="2"/>
    <x v="0"/>
    <n v="19494.55"/>
    <n v="4"/>
    <x v="3477"/>
    <x v="3"/>
    <n v="2606"/>
    <x v="359"/>
    <m/>
    <m/>
    <s v="Amazon"/>
    <s v="Amazon"/>
    <n v="16284.02"/>
    <n v="91504159.730000004"/>
    <n v="91504159.730000004"/>
    <s v="Cairo"/>
  </r>
  <r>
    <s v="ORD103478"/>
    <s v="Bluetooth Headset"/>
    <x v="2"/>
    <x v="2"/>
    <x v="2"/>
    <x v="0"/>
    <n v="11559.42"/>
    <n v="4"/>
    <x v="3478"/>
    <x v="245"/>
    <n v="2473"/>
    <x v="278"/>
    <m/>
    <m/>
    <s v="Amazon"/>
    <s v="Amazon"/>
    <n v="16284.02"/>
    <n v="29200970.130000021"/>
    <n v="29200970.130000021"/>
    <s v="Cairo"/>
  </r>
  <r>
    <s v="ORD103479"/>
    <s v="Samsung Galaxy A14"/>
    <x v="0"/>
    <x v="0"/>
    <x v="0"/>
    <x v="5"/>
    <n v="13461.19"/>
    <n v="5"/>
    <x v="3479"/>
    <x v="319"/>
    <n v="1956"/>
    <x v="123"/>
    <m/>
    <m/>
    <s v="sq"/>
    <s v="sq"/>
    <n v="27872.98"/>
    <n v="92327183.770000085"/>
    <n v="92327183.770000085"/>
    <s v="Giza"/>
  </r>
  <r>
    <s v="ORD103480"/>
    <s v="iPhone 13"/>
    <x v="0"/>
    <x v="4"/>
    <x v="2"/>
    <x v="0"/>
    <n v="6437.82"/>
    <n v="2"/>
    <x v="3480"/>
    <x v="250"/>
    <n v="3780"/>
    <x v="252"/>
    <m/>
    <m/>
    <s v="Amazon"/>
    <s v="Amazon"/>
    <n v="16284.02"/>
    <n v="92327183.770000085"/>
    <n v="92327183.770000085"/>
    <s v="Cairo"/>
  </r>
  <r>
    <s v="ORD103481"/>
    <s v="iPhone 13"/>
    <x v="0"/>
    <x v="4"/>
    <x v="1"/>
    <x v="5"/>
    <n v="18397.53"/>
    <n v="3"/>
    <x v="3481"/>
    <x v="187"/>
    <n v="2811"/>
    <x v="171"/>
    <m/>
    <m/>
    <s v="Jumia"/>
    <s v="Jum"/>
    <n v="27872.98"/>
    <n v="92327183.770000085"/>
    <n v="92327183.770000085"/>
    <s v="Giza"/>
  </r>
  <r>
    <s v="ORD103482"/>
    <s v="Adidas Running Shoes"/>
    <x v="1"/>
    <x v="9"/>
    <x v="1"/>
    <x v="5"/>
    <n v="17578.97"/>
    <n v="3"/>
    <x v="3482"/>
    <x v="109"/>
    <n v="1959"/>
    <x v="275"/>
    <m/>
    <m/>
    <s v="Jumia"/>
    <s v="Jum"/>
    <n v="27872.98"/>
    <n v="91504159.730000004"/>
    <n v="91504159.730000004"/>
    <s v="Giza"/>
  </r>
  <r>
    <s v="ORD103483"/>
    <s v="Bluetooth Headset"/>
    <x v="2"/>
    <x v="2"/>
    <x v="1"/>
    <x v="3"/>
    <n v="10035.969999999999"/>
    <n v="4"/>
    <x v="3483"/>
    <x v="59"/>
    <n v="695"/>
    <x v="52"/>
    <m/>
    <m/>
    <s v="Jumia"/>
    <s v="Jum"/>
    <n v="3665.44"/>
    <n v="29200970.130000021"/>
    <n v="29200970.130000021"/>
    <s v="Dubai"/>
  </r>
  <r>
    <s v="ORD103484"/>
    <s v="HP Pavilion Laptop"/>
    <x v="3"/>
    <x v="3"/>
    <x v="0"/>
    <x v="4"/>
    <n v="14078.64"/>
    <n v="3"/>
    <x v="3484"/>
    <x v="283"/>
    <n v="392"/>
    <x v="67"/>
    <m/>
    <m/>
    <s v="sq"/>
    <s v="sq"/>
    <n v="99349.3"/>
    <n v="57542997.559999913"/>
    <n v="57542997.559999913"/>
    <s v="Riyadh"/>
  </r>
  <r>
    <s v="ORD103485"/>
    <s v="Xiaomi Redmi Note 12"/>
    <x v="0"/>
    <x v="7"/>
    <x v="0"/>
    <x v="5"/>
    <n v="6026.99"/>
    <n v="1"/>
    <x v="3485"/>
    <x v="173"/>
    <n v="1177"/>
    <x v="37"/>
    <m/>
    <m/>
    <s v="sq"/>
    <s v="sq"/>
    <n v="27872.98"/>
    <n v="92327183.770000085"/>
    <n v="92327183.770000085"/>
    <s v="Giza"/>
  </r>
  <r>
    <s v="ORD103486"/>
    <s v="Xiaomi Redmi Note 12"/>
    <x v="0"/>
    <x v="7"/>
    <x v="0"/>
    <x v="3"/>
    <n v="13275.81"/>
    <n v="5"/>
    <x v="3486"/>
    <x v="400"/>
    <n v="2527"/>
    <x v="68"/>
    <m/>
    <m/>
    <s v="sq"/>
    <s v="sq"/>
    <n v="3665.44"/>
    <n v="92327183.770000085"/>
    <n v="92327183.770000085"/>
    <s v="Dubai"/>
  </r>
  <r>
    <s v="ORD103487"/>
    <s v="Adidas Running Shoes"/>
    <x v="1"/>
    <x v="9"/>
    <x v="1"/>
    <x v="1"/>
    <n v="9410.5300000000007"/>
    <n v="4"/>
    <x v="3487"/>
    <x v="394"/>
    <n v="2736"/>
    <x v="286"/>
    <m/>
    <m/>
    <s v="Jumia"/>
    <s v="Jum"/>
    <n v="13290.4"/>
    <n v="91504159.730000004"/>
    <n v="91504159.730000004"/>
    <s v="Alexandria"/>
  </r>
  <r>
    <s v="ORD103488"/>
    <s v="Dell Inspiron 3501"/>
    <x v="3"/>
    <x v="8"/>
    <x v="1"/>
    <x v="4"/>
    <n v="2789.3"/>
    <n v="5"/>
    <x v="3488"/>
    <x v="46"/>
    <n v="4846"/>
    <x v="305"/>
    <m/>
    <m/>
    <s v="Jumia"/>
    <s v="Jum"/>
    <n v="99349.3"/>
    <n v="57542997.559999913"/>
    <n v="57542997.559999913"/>
    <s v="Riyadh"/>
  </r>
  <r>
    <s v="ORD103489"/>
    <s v="Samsung Galaxy A14"/>
    <x v="0"/>
    <x v="0"/>
    <x v="0"/>
    <x v="0"/>
    <n v="535.73"/>
    <n v="3"/>
    <x v="3489"/>
    <x v="158"/>
    <n v="1994"/>
    <x v="302"/>
    <m/>
    <m/>
    <s v="sq"/>
    <s v="sq"/>
    <n v="16284.02"/>
    <n v="92327183.770000085"/>
    <n v="92327183.770000085"/>
    <s v="Cairo"/>
  </r>
  <r>
    <s v="ORD103490"/>
    <s v="Dell Inspiron 3501"/>
    <x v="3"/>
    <x v="8"/>
    <x v="0"/>
    <x v="3"/>
    <n v="380.52"/>
    <n v="3"/>
    <x v="3490"/>
    <x v="283"/>
    <n v="922"/>
    <x v="30"/>
    <m/>
    <m/>
    <s v="sq"/>
    <s v="sq"/>
    <n v="3665.44"/>
    <n v="57542997.559999913"/>
    <n v="57542997.559999913"/>
    <s v="Dubai"/>
  </r>
  <r>
    <s v="ORD103491"/>
    <s v="Adidas Running Shoes"/>
    <x v="1"/>
    <x v="9"/>
    <x v="0"/>
    <x v="0"/>
    <n v="14772.25"/>
    <n v="2"/>
    <x v="3491"/>
    <x v="106"/>
    <n v="866"/>
    <x v="225"/>
    <m/>
    <m/>
    <s v="sq"/>
    <s v="sq"/>
    <n v="16284.02"/>
    <n v="91504159.730000004"/>
    <n v="91504159.730000004"/>
    <s v="Cairo"/>
  </r>
  <r>
    <s v="ORD103492"/>
    <s v="Adidas Running Shoes"/>
    <x v="1"/>
    <x v="9"/>
    <x v="1"/>
    <x v="3"/>
    <n v="3777"/>
    <n v="2"/>
    <x v="3492"/>
    <x v="326"/>
    <n v="4363"/>
    <x v="219"/>
    <m/>
    <m/>
    <s v="Jumia"/>
    <s v="Jum"/>
    <n v="3665.44"/>
    <n v="91504159.730000004"/>
    <n v="91504159.730000004"/>
    <s v="Dubai"/>
  </r>
  <r>
    <s v="ORD103493"/>
    <s v="Samsung Galaxy A14"/>
    <x v="0"/>
    <x v="0"/>
    <x v="0"/>
    <x v="3"/>
    <n v="457.54"/>
    <n v="1"/>
    <x v="3493"/>
    <x v="188"/>
    <n v="1063"/>
    <x v="1"/>
    <m/>
    <m/>
    <s v="sq"/>
    <s v="sq"/>
    <n v="3665.44"/>
    <n v="92327183.770000085"/>
    <n v="92327183.770000085"/>
    <s v="Dubai"/>
  </r>
  <r>
    <s v="ORD103494"/>
    <s v="HP Pavilion Laptop"/>
    <x v="3"/>
    <x v="3"/>
    <x v="2"/>
    <x v="2"/>
    <n v="3017.23"/>
    <n v="3"/>
    <x v="3494"/>
    <x v="154"/>
    <n v="2669"/>
    <x v="57"/>
    <m/>
    <m/>
    <s v="Amazon"/>
    <s v="Amazon"/>
    <n v="26648.76"/>
    <n v="57542997.559999913"/>
    <n v="57542997.559999913"/>
    <s v="Casablanca"/>
  </r>
  <r>
    <s v="ORD103495"/>
    <s v="Smartwatch FitPro"/>
    <x v="4"/>
    <x v="6"/>
    <x v="1"/>
    <x v="3"/>
    <n v="8559.51"/>
    <n v="4"/>
    <x v="3495"/>
    <x v="216"/>
    <n v="3444"/>
    <x v="260"/>
    <m/>
    <m/>
    <s v="Jumia"/>
    <s v="Jum"/>
    <n v="3665.44"/>
    <n v="31420413.200000018"/>
    <n v="31420413.200000018"/>
    <s v="Dubai"/>
  </r>
  <r>
    <s v="ORD103496"/>
    <s v="Dell Inspiron 3501"/>
    <x v="3"/>
    <x v="8"/>
    <x v="0"/>
    <x v="2"/>
    <n v="13888.04"/>
    <n v="5"/>
    <x v="3496"/>
    <x v="217"/>
    <n v="2969"/>
    <x v="57"/>
    <m/>
    <m/>
    <s v="sq"/>
    <s v="sq"/>
    <n v="26648.76"/>
    <n v="57542997.559999913"/>
    <n v="57542997.559999913"/>
    <s v="Casablanca"/>
  </r>
  <r>
    <s v="ORD103497"/>
    <s v="Nike Air Max"/>
    <x v="1"/>
    <x v="1"/>
    <x v="1"/>
    <x v="2"/>
    <n v="15520.23"/>
    <n v="4"/>
    <x v="3497"/>
    <x v="22"/>
    <n v="306"/>
    <x v="41"/>
    <m/>
    <m/>
    <s v="Jumia"/>
    <s v="Jum"/>
    <n v="26648.76"/>
    <n v="91504159.730000004"/>
    <n v="91504159.730000004"/>
    <s v="Casablanca"/>
  </r>
  <r>
    <s v="ORD103498"/>
    <s v="Adidas Running Shoes"/>
    <x v="1"/>
    <x v="9"/>
    <x v="0"/>
    <x v="1"/>
    <n v="12013.34"/>
    <n v="5"/>
    <x v="3498"/>
    <x v="318"/>
    <n v="403"/>
    <x v="314"/>
    <m/>
    <m/>
    <s v="sq"/>
    <s v="sq"/>
    <n v="13290.4"/>
    <n v="91504159.730000004"/>
    <n v="91504159.730000004"/>
    <s v="Alexandria"/>
  </r>
  <r>
    <s v="ORD103499"/>
    <s v="iPhone 13"/>
    <x v="0"/>
    <x v="4"/>
    <x v="0"/>
    <x v="4"/>
    <n v="6806.71"/>
    <n v="4"/>
    <x v="3499"/>
    <x v="66"/>
    <n v="2237"/>
    <x v="83"/>
    <m/>
    <m/>
    <s v="sq"/>
    <s v="sq"/>
    <n v="99349.3"/>
    <n v="92327183.770000085"/>
    <n v="92327183.770000085"/>
    <s v="Riyadh"/>
  </r>
  <r>
    <s v="ORD103500"/>
    <s v="Nike Air Max"/>
    <x v="1"/>
    <x v="1"/>
    <x v="1"/>
    <x v="3"/>
    <n v="15140.13"/>
    <n v="2"/>
    <x v="3500"/>
    <x v="378"/>
    <n v="3877"/>
    <x v="283"/>
    <m/>
    <m/>
    <s v="Jumia"/>
    <s v="Jum"/>
    <n v="3665.44"/>
    <n v="91504159.730000004"/>
    <n v="91504159.730000004"/>
    <s v="Dubai"/>
  </r>
  <r>
    <s v="ORD103501"/>
    <s v="iPhone 13"/>
    <x v="0"/>
    <x v="4"/>
    <x v="0"/>
    <x v="2"/>
    <n v="1713.29"/>
    <n v="2"/>
    <x v="3501"/>
    <x v="30"/>
    <n v="4885"/>
    <x v="344"/>
    <m/>
    <m/>
    <s v="sq"/>
    <s v="sq"/>
    <n v="26648.76"/>
    <n v="92327183.770000085"/>
    <n v="92327183.770000085"/>
    <s v="Casablanca"/>
  </r>
  <r>
    <s v="ORD103502"/>
    <s v="Dell Inspiron 3501"/>
    <x v="3"/>
    <x v="8"/>
    <x v="2"/>
    <x v="5"/>
    <n v="7103.73"/>
    <n v="1"/>
    <x v="3502"/>
    <x v="119"/>
    <n v="366"/>
    <x v="287"/>
    <m/>
    <m/>
    <s v="Amazon"/>
    <s v="Amazon"/>
    <n v="27872.98"/>
    <n v="57542997.559999913"/>
    <n v="57542997.559999913"/>
    <s v="Giza"/>
  </r>
  <r>
    <s v="ORD103503"/>
    <s v="T-shirt Cotton"/>
    <x v="1"/>
    <x v="5"/>
    <x v="0"/>
    <x v="1"/>
    <n v="1254.6099999999999"/>
    <n v="2"/>
    <x v="3503"/>
    <x v="325"/>
    <n v="3870"/>
    <x v="100"/>
    <m/>
    <m/>
    <s v="sq"/>
    <s v="sq"/>
    <n v="13290.4"/>
    <n v="91504159.730000004"/>
    <n v="91504159.730000004"/>
    <s v="Alexandria"/>
  </r>
  <r>
    <s v="ORD103504"/>
    <s v="Samsung Galaxy A14"/>
    <x v="0"/>
    <x v="0"/>
    <x v="0"/>
    <x v="3"/>
    <n v="13189.95"/>
    <n v="5"/>
    <x v="3504"/>
    <x v="94"/>
    <n v="3149"/>
    <x v="323"/>
    <m/>
    <m/>
    <s v="sq"/>
    <s v="sq"/>
    <n v="3665.44"/>
    <n v="92327183.770000085"/>
    <n v="92327183.770000085"/>
    <s v="Dubai"/>
  </r>
  <r>
    <s v="ORD103505"/>
    <s v="Adidas Running Shoes"/>
    <x v="1"/>
    <x v="9"/>
    <x v="2"/>
    <x v="0"/>
    <n v="16482.77"/>
    <n v="5"/>
    <x v="3505"/>
    <x v="120"/>
    <n v="4347"/>
    <x v="330"/>
    <m/>
    <m/>
    <s v="Amazon"/>
    <s v="Amazon"/>
    <n v="16284.02"/>
    <n v="91504159.730000004"/>
    <n v="91504159.730000004"/>
    <s v="Cairo"/>
  </r>
  <r>
    <s v="ORD103506"/>
    <s v="Dell Inspiron 3501"/>
    <x v="3"/>
    <x v="8"/>
    <x v="2"/>
    <x v="1"/>
    <n v="1927.98"/>
    <n v="3"/>
    <x v="3506"/>
    <x v="310"/>
    <n v="2960"/>
    <x v="201"/>
    <m/>
    <m/>
    <s v="Amazon"/>
    <s v="Amazon"/>
    <n v="13290.4"/>
    <n v="57542997.559999913"/>
    <n v="57542997.559999913"/>
    <s v="Alexandria"/>
  </r>
  <r>
    <s v="ORD103507"/>
    <s v="T-shirt Cotton"/>
    <x v="1"/>
    <x v="5"/>
    <x v="2"/>
    <x v="0"/>
    <n v="8655.02"/>
    <n v="1"/>
    <x v="3507"/>
    <x v="251"/>
    <n v="2718"/>
    <x v="65"/>
    <m/>
    <m/>
    <s v="Amazon"/>
    <s v="Amazon"/>
    <n v="16284.02"/>
    <n v="91504159.730000004"/>
    <n v="91504159.730000004"/>
    <s v="Cairo"/>
  </r>
  <r>
    <s v="ORD103508"/>
    <s v="iPhone 13"/>
    <x v="0"/>
    <x v="4"/>
    <x v="2"/>
    <x v="0"/>
    <n v="1765.55"/>
    <n v="3"/>
    <x v="3508"/>
    <x v="191"/>
    <n v="1530"/>
    <x v="141"/>
    <m/>
    <m/>
    <s v="Amazon"/>
    <s v="Amazon"/>
    <n v="16284.02"/>
    <n v="92327183.770000085"/>
    <n v="92327183.770000085"/>
    <s v="Cairo"/>
  </r>
  <r>
    <s v="ORD103509"/>
    <s v="Nike Air Max"/>
    <x v="1"/>
    <x v="1"/>
    <x v="1"/>
    <x v="4"/>
    <n v="18629.72"/>
    <n v="3"/>
    <x v="3509"/>
    <x v="318"/>
    <n v="3239"/>
    <x v="73"/>
    <m/>
    <m/>
    <s v="Jumia"/>
    <s v="Jum"/>
    <n v="99349.3"/>
    <n v="91504159.730000004"/>
    <n v="91504159.730000004"/>
    <s v="Riyadh"/>
  </r>
  <r>
    <s v="ORD103510"/>
    <s v="HP Pavilion Laptop"/>
    <x v="3"/>
    <x v="3"/>
    <x v="0"/>
    <x v="3"/>
    <n v="1325.7"/>
    <n v="5"/>
    <x v="3510"/>
    <x v="96"/>
    <n v="3409"/>
    <x v="62"/>
    <m/>
    <m/>
    <s v="sq"/>
    <s v="sq"/>
    <n v="3665.44"/>
    <n v="57542997.559999913"/>
    <n v="57542997.559999913"/>
    <s v="Dubai"/>
  </r>
  <r>
    <s v="ORD103511"/>
    <s v="Smartwatch FitPro"/>
    <x v="4"/>
    <x v="6"/>
    <x v="1"/>
    <x v="1"/>
    <n v="15582.87"/>
    <n v="4"/>
    <x v="3511"/>
    <x v="69"/>
    <n v="3783"/>
    <x v="285"/>
    <m/>
    <m/>
    <s v="Jumia"/>
    <s v="Jum"/>
    <n v="13290.4"/>
    <n v="31420413.200000018"/>
    <n v="31420413.200000018"/>
    <s v="Alexandria"/>
  </r>
  <r>
    <s v="ORD103512"/>
    <s v="Nike Air Max"/>
    <x v="1"/>
    <x v="1"/>
    <x v="2"/>
    <x v="3"/>
    <n v="2388.2800000000002"/>
    <n v="2"/>
    <x v="3512"/>
    <x v="244"/>
    <n v="1758"/>
    <x v="263"/>
    <m/>
    <m/>
    <s v="Amazon"/>
    <s v="Amazon"/>
    <n v="3665.44"/>
    <n v="91504159.730000004"/>
    <n v="91504159.730000004"/>
    <s v="Dubai"/>
  </r>
  <r>
    <s v="ORD103513"/>
    <s v="Adidas Running Shoes"/>
    <x v="1"/>
    <x v="9"/>
    <x v="1"/>
    <x v="3"/>
    <n v="15741.32"/>
    <n v="2"/>
    <x v="3513"/>
    <x v="183"/>
    <n v="2433"/>
    <x v="217"/>
    <m/>
    <m/>
    <s v="Jumia"/>
    <s v="Jum"/>
    <n v="3665.44"/>
    <n v="91504159.730000004"/>
    <n v="91504159.730000004"/>
    <s v="Dubai"/>
  </r>
  <r>
    <s v="ORD103514"/>
    <s v="T-shirt Cotton"/>
    <x v="1"/>
    <x v="5"/>
    <x v="0"/>
    <x v="5"/>
    <n v="4177.4399999999996"/>
    <n v="5"/>
    <x v="3514"/>
    <x v="85"/>
    <n v="2949"/>
    <x v="323"/>
    <m/>
    <m/>
    <s v="sq"/>
    <s v="sq"/>
    <n v="27872.98"/>
    <n v="91504159.730000004"/>
    <n v="91504159.730000004"/>
    <s v="Giza"/>
  </r>
  <r>
    <s v="ORD103515"/>
    <s v="Smartwatch FitPro"/>
    <x v="4"/>
    <x v="6"/>
    <x v="0"/>
    <x v="1"/>
    <n v="4690.1000000000004"/>
    <n v="2"/>
    <x v="3515"/>
    <x v="173"/>
    <n v="407"/>
    <x v="236"/>
    <m/>
    <m/>
    <s v="sq"/>
    <s v="sq"/>
    <n v="13290.4"/>
    <n v="31420413.200000018"/>
    <n v="31420413.200000018"/>
    <s v="Alexandria"/>
  </r>
  <r>
    <s v="ORD103516"/>
    <s v="Xiaomi Redmi Note 12"/>
    <x v="0"/>
    <x v="7"/>
    <x v="1"/>
    <x v="4"/>
    <n v="1675.65"/>
    <n v="2"/>
    <x v="3516"/>
    <x v="245"/>
    <n v="82"/>
    <x v="68"/>
    <m/>
    <m/>
    <s v="Jumia"/>
    <s v="Jum"/>
    <n v="99349.3"/>
    <n v="92327183.770000085"/>
    <n v="92327183.770000085"/>
    <s v="Riyadh"/>
  </r>
  <r>
    <s v="ORD103517"/>
    <s v="iPhone 13"/>
    <x v="0"/>
    <x v="4"/>
    <x v="2"/>
    <x v="2"/>
    <n v="4120.21"/>
    <n v="4"/>
    <x v="3517"/>
    <x v="268"/>
    <n v="2883"/>
    <x v="322"/>
    <m/>
    <m/>
    <s v="Amazon"/>
    <s v="Amazon"/>
    <n v="26648.76"/>
    <n v="92327183.770000085"/>
    <n v="92327183.770000085"/>
    <s v="Casablanca"/>
  </r>
  <r>
    <s v="ORD103518"/>
    <s v="HP Pavilion Laptop"/>
    <x v="3"/>
    <x v="3"/>
    <x v="1"/>
    <x v="1"/>
    <n v="13087.21"/>
    <n v="5"/>
    <x v="3518"/>
    <x v="167"/>
    <n v="4308"/>
    <x v="239"/>
    <m/>
    <m/>
    <s v="Jumia"/>
    <s v="Jum"/>
    <n v="13290.4"/>
    <n v="57542997.559999913"/>
    <n v="57542997.559999913"/>
    <s v="Alexandria"/>
  </r>
  <r>
    <s v="ORD103519"/>
    <s v="Nike Air Max"/>
    <x v="1"/>
    <x v="1"/>
    <x v="0"/>
    <x v="4"/>
    <n v="3284.1"/>
    <n v="2"/>
    <x v="3519"/>
    <x v="96"/>
    <n v="4535"/>
    <x v="220"/>
    <m/>
    <m/>
    <s v="sq"/>
    <s v="sq"/>
    <n v="99349.3"/>
    <n v="91504159.730000004"/>
    <n v="91504159.730000004"/>
    <s v="Riyadh"/>
  </r>
  <r>
    <s v="ORD103520"/>
    <s v="T-shirt Cotton"/>
    <x v="1"/>
    <x v="5"/>
    <x v="0"/>
    <x v="5"/>
    <n v="9013.7999999999993"/>
    <n v="5"/>
    <x v="3520"/>
    <x v="333"/>
    <n v="3348"/>
    <x v="82"/>
    <m/>
    <m/>
    <s v="sq"/>
    <s v="sq"/>
    <n v="27872.98"/>
    <n v="91504159.730000004"/>
    <n v="91504159.730000004"/>
    <s v="Giza"/>
  </r>
  <r>
    <s v="ORD103521"/>
    <s v="HP Pavilion Laptop"/>
    <x v="3"/>
    <x v="3"/>
    <x v="2"/>
    <x v="1"/>
    <n v="2239.5"/>
    <n v="2"/>
    <x v="3521"/>
    <x v="19"/>
    <n v="1055"/>
    <x v="47"/>
    <m/>
    <m/>
    <s v="Amazon"/>
    <s v="Amazon"/>
    <n v="13290.4"/>
    <n v="57542997.559999913"/>
    <n v="57542997.559999913"/>
    <s v="Alexandria"/>
  </r>
  <r>
    <s v="ORD103522"/>
    <s v="Nike Air Max"/>
    <x v="1"/>
    <x v="1"/>
    <x v="0"/>
    <x v="0"/>
    <n v="18341.95"/>
    <n v="4"/>
    <x v="3522"/>
    <x v="151"/>
    <n v="4221"/>
    <x v="153"/>
    <m/>
    <m/>
    <s v="sq"/>
    <s v="sq"/>
    <n v="16284.02"/>
    <n v="91504159.730000004"/>
    <n v="91504159.730000004"/>
    <s v="Cairo"/>
  </r>
  <r>
    <s v="ORD103523"/>
    <s v="Adidas Running Shoes"/>
    <x v="1"/>
    <x v="9"/>
    <x v="2"/>
    <x v="2"/>
    <n v="9751.74"/>
    <n v="2"/>
    <x v="3523"/>
    <x v="224"/>
    <n v="2151"/>
    <x v="93"/>
    <m/>
    <m/>
    <s v="Amazon"/>
    <s v="Amazon"/>
    <n v="26648.76"/>
    <n v="91504159.730000004"/>
    <n v="91504159.730000004"/>
    <s v="Casablanca"/>
  </r>
  <r>
    <s v="ORD103524"/>
    <s v="Smartwatch FitPro"/>
    <x v="4"/>
    <x v="6"/>
    <x v="1"/>
    <x v="3"/>
    <n v="3046.07"/>
    <n v="4"/>
    <x v="3524"/>
    <x v="71"/>
    <n v="400"/>
    <x v="142"/>
    <m/>
    <m/>
    <s v="Jumia"/>
    <s v="Jum"/>
    <n v="3665.44"/>
    <n v="31420413.200000018"/>
    <n v="31420413.200000018"/>
    <s v="Dubai"/>
  </r>
  <r>
    <s v="ORD103525"/>
    <s v="Adidas Running Shoes"/>
    <x v="1"/>
    <x v="9"/>
    <x v="2"/>
    <x v="5"/>
    <n v="9331.77"/>
    <n v="1"/>
    <x v="3525"/>
    <x v="336"/>
    <n v="4856"/>
    <x v="224"/>
    <m/>
    <m/>
    <s v="Amazon"/>
    <s v="Amazon"/>
    <n v="27872.98"/>
    <n v="91504159.730000004"/>
    <n v="91504159.730000004"/>
    <s v="Giza"/>
  </r>
  <r>
    <s v="ORD103526"/>
    <s v="T-shirt Cotton"/>
    <x v="1"/>
    <x v="5"/>
    <x v="2"/>
    <x v="0"/>
    <n v="6452.65"/>
    <n v="5"/>
    <x v="3526"/>
    <x v="343"/>
    <n v="2901"/>
    <x v="228"/>
    <m/>
    <m/>
    <s v="Amazon"/>
    <s v="Amazon"/>
    <n v="16284.02"/>
    <n v="91504159.730000004"/>
    <n v="91504159.730000004"/>
    <s v="Cairo"/>
  </r>
  <r>
    <s v="ORD103527"/>
    <s v="HP Pavilion Laptop"/>
    <x v="3"/>
    <x v="3"/>
    <x v="1"/>
    <x v="4"/>
    <n v="7645.76"/>
    <n v="5"/>
    <x v="3527"/>
    <x v="45"/>
    <n v="4527"/>
    <x v="22"/>
    <m/>
    <m/>
    <s v="Jumia"/>
    <s v="Jum"/>
    <n v="99349.3"/>
    <n v="57542997.559999913"/>
    <n v="57542997.559999913"/>
    <s v="Riyadh"/>
  </r>
  <r>
    <s v="ORD103528"/>
    <s v="iPhone 13"/>
    <x v="0"/>
    <x v="4"/>
    <x v="0"/>
    <x v="3"/>
    <n v="4229.3500000000004"/>
    <n v="4"/>
    <x v="3528"/>
    <x v="394"/>
    <n v="1625"/>
    <x v="312"/>
    <m/>
    <m/>
    <s v="sq"/>
    <s v="sq"/>
    <n v="3665.44"/>
    <n v="92327183.770000085"/>
    <n v="92327183.770000085"/>
    <s v="Dubai"/>
  </r>
  <r>
    <s v="ORD103529"/>
    <s v="Nike Air Max"/>
    <x v="1"/>
    <x v="1"/>
    <x v="1"/>
    <x v="1"/>
    <n v="1118.6199999999999"/>
    <n v="3"/>
    <x v="3529"/>
    <x v="210"/>
    <n v="3142"/>
    <x v="53"/>
    <m/>
    <m/>
    <s v="Jumia"/>
    <s v="Jum"/>
    <n v="13290.4"/>
    <n v="91504159.730000004"/>
    <n v="91504159.730000004"/>
    <s v="Alexandria"/>
  </r>
  <r>
    <s v="ORD103530"/>
    <s v="Smartwatch FitPro"/>
    <x v="4"/>
    <x v="6"/>
    <x v="0"/>
    <x v="5"/>
    <n v="7530.5"/>
    <n v="4"/>
    <x v="3530"/>
    <x v="341"/>
    <n v="4526"/>
    <x v="267"/>
    <m/>
    <m/>
    <s v="sq"/>
    <s v="sq"/>
    <n v="27872.98"/>
    <n v="31420413.200000018"/>
    <n v="31420413.200000018"/>
    <s v="Giza"/>
  </r>
  <r>
    <s v="ORD103531"/>
    <s v="Samsung Galaxy A14"/>
    <x v="0"/>
    <x v="0"/>
    <x v="2"/>
    <x v="3"/>
    <n v="9179.0300000000007"/>
    <n v="1"/>
    <x v="3531"/>
    <x v="207"/>
    <n v="3076"/>
    <x v="357"/>
    <m/>
    <m/>
    <s v="Amazon"/>
    <s v="Amazon"/>
    <n v="3665.44"/>
    <n v="92327183.770000085"/>
    <n v="92327183.770000085"/>
    <s v="Dubai"/>
  </r>
  <r>
    <s v="ORD103532"/>
    <s v="Xiaomi Redmi Note 12"/>
    <x v="0"/>
    <x v="7"/>
    <x v="2"/>
    <x v="5"/>
    <n v="14999.44"/>
    <n v="3"/>
    <x v="3532"/>
    <x v="264"/>
    <n v="3008"/>
    <x v="237"/>
    <m/>
    <m/>
    <s v="Amazon"/>
    <s v="Amazon"/>
    <n v="27872.98"/>
    <n v="92327183.770000085"/>
    <n v="92327183.770000085"/>
    <s v="Giza"/>
  </r>
  <r>
    <s v="ORD103533"/>
    <s v="Nike Air Max"/>
    <x v="1"/>
    <x v="1"/>
    <x v="1"/>
    <x v="5"/>
    <n v="14762.72"/>
    <n v="5"/>
    <x v="3533"/>
    <x v="397"/>
    <n v="3439"/>
    <x v="305"/>
    <m/>
    <m/>
    <s v="Jumia"/>
    <s v="Jum"/>
    <n v="27872.98"/>
    <n v="91504159.730000004"/>
    <n v="91504159.730000004"/>
    <s v="Giza"/>
  </r>
  <r>
    <s v="ORD103534"/>
    <s v="HP Pavilion Laptop"/>
    <x v="3"/>
    <x v="3"/>
    <x v="0"/>
    <x v="2"/>
    <n v="14140.08"/>
    <n v="5"/>
    <x v="3534"/>
    <x v="205"/>
    <n v="2839"/>
    <x v="49"/>
    <m/>
    <m/>
    <s v="sq"/>
    <s v="sq"/>
    <n v="26648.76"/>
    <n v="57542997.559999913"/>
    <n v="57542997.559999913"/>
    <s v="Casablanca"/>
  </r>
  <r>
    <s v="ORD103535"/>
    <s v="Samsung Galaxy A14"/>
    <x v="0"/>
    <x v="0"/>
    <x v="2"/>
    <x v="0"/>
    <n v="2147.1799999999998"/>
    <n v="4"/>
    <x v="3535"/>
    <x v="189"/>
    <n v="3745"/>
    <x v="202"/>
    <m/>
    <m/>
    <s v="Amazon"/>
    <s v="Amazon"/>
    <n v="16284.02"/>
    <n v="92327183.770000085"/>
    <n v="92327183.770000085"/>
    <s v="Cairo"/>
  </r>
  <r>
    <s v="ORD103536"/>
    <s v="Nike Air Max"/>
    <x v="1"/>
    <x v="1"/>
    <x v="2"/>
    <x v="1"/>
    <n v="1056.97"/>
    <n v="4"/>
    <x v="3536"/>
    <x v="327"/>
    <n v="4601"/>
    <x v="72"/>
    <m/>
    <m/>
    <s v="Amazon"/>
    <s v="Amazon"/>
    <n v="13290.4"/>
    <n v="91504159.730000004"/>
    <n v="91504159.730000004"/>
    <s v="Alexandria"/>
  </r>
  <r>
    <s v="ORD103537"/>
    <s v="Samsung Galaxy A14"/>
    <x v="0"/>
    <x v="0"/>
    <x v="2"/>
    <x v="5"/>
    <n v="2275.7399999999998"/>
    <n v="3"/>
    <x v="3537"/>
    <x v="54"/>
    <n v="3439"/>
    <x v="195"/>
    <m/>
    <m/>
    <s v="Amazon"/>
    <s v="Amazon"/>
    <n v="27872.98"/>
    <n v="92327183.770000085"/>
    <n v="92327183.770000085"/>
    <s v="Giza"/>
  </r>
  <r>
    <s v="ORD103538"/>
    <s v="T-shirt Cotton"/>
    <x v="1"/>
    <x v="5"/>
    <x v="0"/>
    <x v="4"/>
    <n v="17782.7"/>
    <n v="2"/>
    <x v="3538"/>
    <x v="389"/>
    <n v="380"/>
    <x v="118"/>
    <m/>
    <m/>
    <s v="sq"/>
    <s v="sq"/>
    <n v="99349.3"/>
    <n v="91504159.730000004"/>
    <n v="91504159.730000004"/>
    <s v="Riyadh"/>
  </r>
  <r>
    <s v="ORD103539"/>
    <s v="Samsung Galaxy A14"/>
    <x v="0"/>
    <x v="0"/>
    <x v="0"/>
    <x v="1"/>
    <n v="14393.78"/>
    <n v="1"/>
    <x v="3539"/>
    <x v="266"/>
    <n v="216"/>
    <x v="166"/>
    <m/>
    <m/>
    <s v="sq"/>
    <s v="sq"/>
    <n v="13290.4"/>
    <n v="92327183.770000085"/>
    <n v="92327183.770000085"/>
    <s v="Alexandria"/>
  </r>
  <r>
    <s v="ORD103540"/>
    <s v="Smartwatch FitPro"/>
    <x v="4"/>
    <x v="6"/>
    <x v="1"/>
    <x v="3"/>
    <n v="7927.36"/>
    <n v="3"/>
    <x v="3540"/>
    <x v="265"/>
    <n v="4626"/>
    <x v="78"/>
    <m/>
    <m/>
    <s v="Jumia"/>
    <s v="Jum"/>
    <n v="3665.44"/>
    <n v="31420413.200000018"/>
    <n v="31420413.200000018"/>
    <s v="Dubai"/>
  </r>
  <r>
    <s v="ORD103541"/>
    <s v="iPhone 13"/>
    <x v="0"/>
    <x v="4"/>
    <x v="1"/>
    <x v="1"/>
    <n v="14836.7"/>
    <n v="2"/>
    <x v="3541"/>
    <x v="313"/>
    <n v="1759"/>
    <x v="163"/>
    <m/>
    <m/>
    <s v="Jumia"/>
    <s v="Jum"/>
    <n v="13290.4"/>
    <n v="92327183.770000085"/>
    <n v="92327183.770000085"/>
    <s v="Alexandria"/>
  </r>
  <r>
    <s v="ORD103542"/>
    <s v="Nike Air Max"/>
    <x v="1"/>
    <x v="1"/>
    <x v="1"/>
    <x v="5"/>
    <n v="1436.3"/>
    <n v="1"/>
    <x v="3542"/>
    <x v="77"/>
    <n v="2807"/>
    <x v="63"/>
    <m/>
    <m/>
    <s v="Jumia"/>
    <s v="Jum"/>
    <n v="27872.98"/>
    <n v="91504159.730000004"/>
    <n v="91504159.730000004"/>
    <s v="Giza"/>
  </r>
  <r>
    <s v="ORD103543"/>
    <s v="Smartwatch FitPro"/>
    <x v="4"/>
    <x v="6"/>
    <x v="1"/>
    <x v="0"/>
    <n v="19856.990000000002"/>
    <n v="1"/>
    <x v="3543"/>
    <x v="10"/>
    <n v="169"/>
    <x v="306"/>
    <m/>
    <m/>
    <s v="Jumia"/>
    <s v="Jum"/>
    <n v="16284.02"/>
    <n v="31420413.200000018"/>
    <n v="31420413.200000018"/>
    <s v="Cairo"/>
  </r>
  <r>
    <s v="ORD103544"/>
    <s v="HP Pavilion Laptop"/>
    <x v="3"/>
    <x v="3"/>
    <x v="0"/>
    <x v="3"/>
    <n v="16652.099999999999"/>
    <n v="3"/>
    <x v="3544"/>
    <x v="304"/>
    <n v="1129"/>
    <x v="21"/>
    <m/>
    <m/>
    <s v="sq"/>
    <s v="sq"/>
    <n v="3665.44"/>
    <n v="57542997.559999913"/>
    <n v="57542997.559999913"/>
    <s v="Dubai"/>
  </r>
  <r>
    <s v="ORD103545"/>
    <s v="Xiaomi Redmi Note 12"/>
    <x v="0"/>
    <x v="7"/>
    <x v="1"/>
    <x v="1"/>
    <n v="14908.83"/>
    <n v="1"/>
    <x v="3545"/>
    <x v="239"/>
    <n v="147"/>
    <x v="359"/>
    <m/>
    <m/>
    <s v="Jumia"/>
    <s v="Jum"/>
    <n v="13290.4"/>
    <n v="92327183.770000085"/>
    <n v="92327183.770000085"/>
    <s v="Alexandria"/>
  </r>
  <r>
    <s v="ORD103546"/>
    <s v="Xiaomi Redmi Note 12"/>
    <x v="0"/>
    <x v="7"/>
    <x v="1"/>
    <x v="5"/>
    <n v="2268.6799999999998"/>
    <n v="4"/>
    <x v="3546"/>
    <x v="391"/>
    <n v="1615"/>
    <x v="262"/>
    <m/>
    <m/>
    <s v="Jumia"/>
    <s v="Jum"/>
    <n v="27872.98"/>
    <n v="92327183.770000085"/>
    <n v="92327183.770000085"/>
    <s v="Giza"/>
  </r>
  <r>
    <s v="ORD103547"/>
    <s v="Smartwatch FitPro"/>
    <x v="4"/>
    <x v="6"/>
    <x v="0"/>
    <x v="0"/>
    <n v="13234.61"/>
    <n v="4"/>
    <x v="3547"/>
    <x v="114"/>
    <n v="1256"/>
    <x v="133"/>
    <m/>
    <m/>
    <s v="sq"/>
    <s v="sq"/>
    <n v="16284.02"/>
    <n v="31420413.200000018"/>
    <n v="31420413.200000018"/>
    <s v="Cairo"/>
  </r>
  <r>
    <s v="ORD103548"/>
    <s v="Nike Air Max"/>
    <x v="1"/>
    <x v="1"/>
    <x v="2"/>
    <x v="5"/>
    <n v="16092.94"/>
    <n v="2"/>
    <x v="3548"/>
    <x v="134"/>
    <n v="2294"/>
    <x v="220"/>
    <m/>
    <m/>
    <s v="Amazon"/>
    <s v="Amazon"/>
    <n v="27872.98"/>
    <n v="91504159.730000004"/>
    <n v="91504159.730000004"/>
    <s v="Giza"/>
  </r>
  <r>
    <s v="ORD103549"/>
    <s v="Samsung Galaxy A14"/>
    <x v="0"/>
    <x v="0"/>
    <x v="2"/>
    <x v="1"/>
    <n v="3952.8"/>
    <n v="1"/>
    <x v="3549"/>
    <x v="174"/>
    <n v="520"/>
    <x v="287"/>
    <m/>
    <m/>
    <s v="Amazon"/>
    <s v="Amazon"/>
    <n v="13290.4"/>
    <n v="92327183.770000085"/>
    <n v="92327183.770000085"/>
    <s v="Alexandria"/>
  </r>
  <r>
    <s v="ORD103550"/>
    <s v="Samsung Galaxy A14"/>
    <x v="0"/>
    <x v="0"/>
    <x v="2"/>
    <x v="2"/>
    <n v="12184.38"/>
    <n v="4"/>
    <x v="3550"/>
    <x v="9"/>
    <n v="4774"/>
    <x v="149"/>
    <m/>
    <m/>
    <s v="Amazon"/>
    <s v="Amazon"/>
    <n v="26648.76"/>
    <n v="92327183.770000085"/>
    <n v="92327183.770000085"/>
    <s v="Casablanca"/>
  </r>
  <r>
    <s v="ORD103551"/>
    <s v="Smartwatch FitPro"/>
    <x v="4"/>
    <x v="6"/>
    <x v="2"/>
    <x v="5"/>
    <n v="11340.84"/>
    <n v="3"/>
    <x v="3551"/>
    <x v="324"/>
    <n v="2720"/>
    <x v="83"/>
    <m/>
    <m/>
    <s v="Amazon"/>
    <s v="Amazon"/>
    <n v="27872.98"/>
    <n v="31420413.200000018"/>
    <n v="31420413.200000018"/>
    <s v="Giza"/>
  </r>
  <r>
    <s v="ORD103552"/>
    <s v="iPhone 13"/>
    <x v="0"/>
    <x v="4"/>
    <x v="1"/>
    <x v="0"/>
    <n v="7321.54"/>
    <n v="2"/>
    <x v="3552"/>
    <x v="23"/>
    <n v="3814"/>
    <x v="128"/>
    <m/>
    <m/>
    <s v="Jumia"/>
    <s v="Jum"/>
    <n v="16284.02"/>
    <n v="92327183.770000085"/>
    <n v="92327183.770000085"/>
    <s v="Cairo"/>
  </r>
  <r>
    <s v="ORD103553"/>
    <s v="T-shirt Cotton"/>
    <x v="1"/>
    <x v="5"/>
    <x v="0"/>
    <x v="1"/>
    <n v="11462.15"/>
    <n v="2"/>
    <x v="3553"/>
    <x v="189"/>
    <n v="2695"/>
    <x v="38"/>
    <m/>
    <m/>
    <s v="sq"/>
    <s v="sq"/>
    <n v="13290.4"/>
    <n v="91504159.730000004"/>
    <n v="91504159.730000004"/>
    <s v="Alexandria"/>
  </r>
  <r>
    <s v="ORD103554"/>
    <s v="Smartwatch FitPro"/>
    <x v="4"/>
    <x v="6"/>
    <x v="1"/>
    <x v="1"/>
    <n v="5747.3"/>
    <n v="3"/>
    <x v="3554"/>
    <x v="166"/>
    <n v="1258"/>
    <x v="49"/>
    <m/>
    <m/>
    <s v="Jumia"/>
    <s v="Jum"/>
    <n v="13290.4"/>
    <n v="31420413.200000018"/>
    <n v="31420413.200000018"/>
    <s v="Alexandria"/>
  </r>
  <r>
    <s v="ORD103555"/>
    <s v="Nike Air Max"/>
    <x v="1"/>
    <x v="1"/>
    <x v="0"/>
    <x v="3"/>
    <n v="15801.69"/>
    <n v="1"/>
    <x v="3555"/>
    <x v="259"/>
    <n v="3612"/>
    <x v="222"/>
    <m/>
    <m/>
    <s v="sq"/>
    <s v="sq"/>
    <n v="3665.44"/>
    <n v="91504159.730000004"/>
    <n v="91504159.730000004"/>
    <s v="Dubai"/>
  </r>
  <r>
    <s v="ORD103556"/>
    <s v="Dell Inspiron 3501"/>
    <x v="3"/>
    <x v="8"/>
    <x v="2"/>
    <x v="2"/>
    <n v="18030.97"/>
    <n v="4"/>
    <x v="3556"/>
    <x v="28"/>
    <n v="96"/>
    <x v="171"/>
    <m/>
    <m/>
    <s v="Amazon"/>
    <s v="Amazon"/>
    <n v="26648.76"/>
    <n v="57542997.559999913"/>
    <n v="57542997.559999913"/>
    <s v="Casablanca"/>
  </r>
  <r>
    <s v="ORD103557"/>
    <s v="Bluetooth Headset"/>
    <x v="2"/>
    <x v="2"/>
    <x v="1"/>
    <x v="4"/>
    <n v="440.09"/>
    <n v="5"/>
    <x v="3557"/>
    <x v="392"/>
    <n v="4129"/>
    <x v="103"/>
    <m/>
    <m/>
    <s v="Jumia"/>
    <s v="Jum"/>
    <n v="99349.3"/>
    <n v="29200970.130000021"/>
    <n v="29200970.130000021"/>
    <s v="Riyadh"/>
  </r>
  <r>
    <s v="ORD103558"/>
    <s v="Xiaomi Redmi Note 12"/>
    <x v="0"/>
    <x v="7"/>
    <x v="1"/>
    <x v="1"/>
    <n v="4275.7700000000004"/>
    <n v="4"/>
    <x v="3558"/>
    <x v="150"/>
    <n v="1762"/>
    <x v="360"/>
    <m/>
    <m/>
    <s v="Jumia"/>
    <s v="Jum"/>
    <n v="13290.4"/>
    <n v="92327183.770000085"/>
    <n v="92327183.770000085"/>
    <s v="Alexandria"/>
  </r>
  <r>
    <s v="ORD103559"/>
    <s v="HP Pavilion Laptop"/>
    <x v="3"/>
    <x v="3"/>
    <x v="1"/>
    <x v="2"/>
    <n v="19111.349999999999"/>
    <n v="5"/>
    <x v="3559"/>
    <x v="323"/>
    <n v="2687"/>
    <x v="114"/>
    <m/>
    <m/>
    <s v="Jumia"/>
    <s v="Jum"/>
    <n v="26648.76"/>
    <n v="57542997.559999913"/>
    <n v="57542997.559999913"/>
    <s v="Casablanca"/>
  </r>
  <r>
    <s v="ORD103560"/>
    <s v="Nike Air Max"/>
    <x v="1"/>
    <x v="1"/>
    <x v="1"/>
    <x v="0"/>
    <n v="16180.04"/>
    <n v="3"/>
    <x v="3560"/>
    <x v="29"/>
    <n v="4804"/>
    <x v="341"/>
    <m/>
    <m/>
    <s v="Jumia"/>
    <s v="Jum"/>
    <n v="16284.02"/>
    <n v="91504159.730000004"/>
    <n v="91504159.730000004"/>
    <s v="Cairo"/>
  </r>
  <r>
    <s v="ORD103561"/>
    <s v="Dell Inspiron 3501"/>
    <x v="3"/>
    <x v="8"/>
    <x v="0"/>
    <x v="3"/>
    <n v="8303"/>
    <n v="4"/>
    <x v="3561"/>
    <x v="113"/>
    <n v="3776"/>
    <x v="238"/>
    <m/>
    <m/>
    <s v="sq"/>
    <s v="sq"/>
    <n v="3665.44"/>
    <n v="57542997.559999913"/>
    <n v="57542997.559999913"/>
    <s v="Dubai"/>
  </r>
  <r>
    <s v="ORD103562"/>
    <s v="Dell Inspiron 3501"/>
    <x v="3"/>
    <x v="8"/>
    <x v="0"/>
    <x v="2"/>
    <n v="10709.76"/>
    <n v="1"/>
    <x v="3562"/>
    <x v="172"/>
    <n v="2394"/>
    <x v="41"/>
    <m/>
    <m/>
    <s v="sq"/>
    <s v="sq"/>
    <n v="26648.76"/>
    <n v="57542997.559999913"/>
    <n v="57542997.559999913"/>
    <s v="Casablanca"/>
  </r>
  <r>
    <s v="ORD103563"/>
    <s v="Samsung Galaxy A14"/>
    <x v="0"/>
    <x v="0"/>
    <x v="2"/>
    <x v="5"/>
    <n v="5070.4799999999996"/>
    <n v="4"/>
    <x v="3563"/>
    <x v="66"/>
    <n v="1213"/>
    <x v="190"/>
    <m/>
    <m/>
    <s v="Amazon"/>
    <s v="Amazon"/>
    <n v="27872.98"/>
    <n v="92327183.770000085"/>
    <n v="92327183.770000085"/>
    <s v="Giza"/>
  </r>
  <r>
    <s v="ORD103564"/>
    <s v="iPhone 13"/>
    <x v="0"/>
    <x v="4"/>
    <x v="1"/>
    <x v="1"/>
    <n v="15679.57"/>
    <n v="4"/>
    <x v="3564"/>
    <x v="371"/>
    <n v="3577"/>
    <x v="74"/>
    <m/>
    <m/>
    <s v="Jumia"/>
    <s v="Jum"/>
    <n v="13290.4"/>
    <n v="92327183.770000085"/>
    <n v="92327183.770000085"/>
    <s v="Alexandria"/>
  </r>
  <r>
    <s v="ORD103565"/>
    <s v="Nike Air Max"/>
    <x v="1"/>
    <x v="1"/>
    <x v="0"/>
    <x v="4"/>
    <n v="19823.580000000002"/>
    <n v="3"/>
    <x v="3565"/>
    <x v="243"/>
    <n v="1926"/>
    <x v="74"/>
    <m/>
    <m/>
    <s v="sq"/>
    <s v="sq"/>
    <n v="99349.3"/>
    <n v="91504159.730000004"/>
    <n v="91504159.730000004"/>
    <s v="Riyadh"/>
  </r>
  <r>
    <s v="ORD103566"/>
    <s v="T-shirt Cotton"/>
    <x v="1"/>
    <x v="5"/>
    <x v="2"/>
    <x v="5"/>
    <n v="15417.87"/>
    <n v="1"/>
    <x v="3566"/>
    <x v="29"/>
    <n v="3345"/>
    <x v="27"/>
    <m/>
    <m/>
    <s v="Amazon"/>
    <s v="Amazon"/>
    <n v="27872.98"/>
    <n v="91504159.730000004"/>
    <n v="91504159.730000004"/>
    <s v="Giza"/>
  </r>
  <r>
    <s v="ORD103567"/>
    <s v="Samsung Galaxy A14"/>
    <x v="0"/>
    <x v="0"/>
    <x v="2"/>
    <x v="2"/>
    <n v="18647.080000000002"/>
    <n v="1"/>
    <x v="3567"/>
    <x v="270"/>
    <n v="1573"/>
    <x v="192"/>
    <m/>
    <m/>
    <s v="Amazon"/>
    <s v="Amazon"/>
    <n v="26648.76"/>
    <n v="92327183.770000085"/>
    <n v="92327183.770000085"/>
    <s v="Casablanca"/>
  </r>
  <r>
    <s v="ORD103568"/>
    <s v="Samsung Galaxy A14"/>
    <x v="0"/>
    <x v="0"/>
    <x v="0"/>
    <x v="2"/>
    <n v="2685.9"/>
    <n v="5"/>
    <x v="3568"/>
    <x v="273"/>
    <n v="4496"/>
    <x v="286"/>
    <m/>
    <m/>
    <s v="sq"/>
    <s v="sq"/>
    <n v="26648.76"/>
    <n v="92327183.770000085"/>
    <n v="92327183.770000085"/>
    <s v="Casablanca"/>
  </r>
  <r>
    <s v="ORD103569"/>
    <s v="Dell Inspiron 3501"/>
    <x v="3"/>
    <x v="8"/>
    <x v="0"/>
    <x v="4"/>
    <n v="3301.66"/>
    <n v="5"/>
    <x v="3569"/>
    <x v="118"/>
    <n v="252"/>
    <x v="148"/>
    <m/>
    <m/>
    <s v="sq"/>
    <s v="sq"/>
    <n v="99349.3"/>
    <n v="57542997.559999913"/>
    <n v="57542997.559999913"/>
    <s v="Riyadh"/>
  </r>
  <r>
    <s v="ORD103570"/>
    <s v="Xiaomi Redmi Note 12"/>
    <x v="0"/>
    <x v="7"/>
    <x v="2"/>
    <x v="4"/>
    <n v="9051.94"/>
    <n v="1"/>
    <x v="3570"/>
    <x v="185"/>
    <n v="4939"/>
    <x v="162"/>
    <m/>
    <m/>
    <s v="Amazon"/>
    <s v="Amazon"/>
    <n v="99349.3"/>
    <n v="92327183.770000085"/>
    <n v="92327183.770000085"/>
    <s v="Riyadh"/>
  </r>
  <r>
    <s v="ORD103571"/>
    <s v="iPhone 13"/>
    <x v="0"/>
    <x v="4"/>
    <x v="0"/>
    <x v="1"/>
    <n v="13032.85"/>
    <n v="2"/>
    <x v="3571"/>
    <x v="329"/>
    <n v="3149"/>
    <x v="148"/>
    <m/>
    <m/>
    <s v="sq"/>
    <s v="sq"/>
    <n v="13290.4"/>
    <n v="92327183.770000085"/>
    <n v="92327183.770000085"/>
    <s v="Alexandria"/>
  </r>
  <r>
    <s v="ORD103572"/>
    <s v="Adidas Running Shoes"/>
    <x v="1"/>
    <x v="9"/>
    <x v="1"/>
    <x v="1"/>
    <n v="17416.349999999999"/>
    <n v="5"/>
    <x v="3572"/>
    <x v="390"/>
    <n v="807"/>
    <x v="82"/>
    <m/>
    <m/>
    <s v="Jumia"/>
    <s v="Jum"/>
    <n v="13290.4"/>
    <n v="91504159.730000004"/>
    <n v="91504159.730000004"/>
    <s v="Alexandria"/>
  </r>
  <r>
    <s v="ORD103573"/>
    <s v="Nike Air Max"/>
    <x v="1"/>
    <x v="1"/>
    <x v="2"/>
    <x v="3"/>
    <n v="2151.1799999999998"/>
    <n v="3"/>
    <x v="3573"/>
    <x v="387"/>
    <n v="1425"/>
    <x v="11"/>
    <m/>
    <m/>
    <s v="Amazon"/>
    <s v="Amazon"/>
    <n v="3665.44"/>
    <n v="91504159.730000004"/>
    <n v="91504159.730000004"/>
    <s v="Dubai"/>
  </r>
  <r>
    <s v="ORD103574"/>
    <s v="Adidas Running Shoes"/>
    <x v="1"/>
    <x v="9"/>
    <x v="1"/>
    <x v="3"/>
    <n v="1158.8499999999999"/>
    <n v="1"/>
    <x v="3574"/>
    <x v="211"/>
    <n v="2117"/>
    <x v="102"/>
    <m/>
    <m/>
    <s v="Jumia"/>
    <s v="Jum"/>
    <n v="3665.44"/>
    <n v="91504159.730000004"/>
    <n v="91504159.730000004"/>
    <s v="Dubai"/>
  </r>
  <r>
    <s v="ORD103575"/>
    <s v="Xiaomi Redmi Note 12"/>
    <x v="0"/>
    <x v="7"/>
    <x v="1"/>
    <x v="0"/>
    <n v="8078.06"/>
    <n v="3"/>
    <x v="3575"/>
    <x v="146"/>
    <n v="2117"/>
    <x v="85"/>
    <m/>
    <m/>
    <s v="Jumia"/>
    <s v="Jum"/>
    <n v="16284.02"/>
    <n v="92327183.770000085"/>
    <n v="92327183.770000085"/>
    <s v="Cairo"/>
  </r>
  <r>
    <s v="ORD103576"/>
    <s v="Xiaomi Redmi Note 12"/>
    <x v="0"/>
    <x v="7"/>
    <x v="0"/>
    <x v="2"/>
    <n v="4028.26"/>
    <n v="2"/>
    <x v="3576"/>
    <x v="29"/>
    <n v="1151"/>
    <x v="45"/>
    <m/>
    <m/>
    <s v="sq"/>
    <s v="sq"/>
    <n v="26648.76"/>
    <n v="92327183.770000085"/>
    <n v="92327183.770000085"/>
    <s v="Casablanca"/>
  </r>
  <r>
    <s v="ORD103577"/>
    <s v="Smartwatch FitPro"/>
    <x v="4"/>
    <x v="6"/>
    <x v="1"/>
    <x v="0"/>
    <n v="19465.990000000002"/>
    <n v="5"/>
    <x v="3577"/>
    <x v="243"/>
    <n v="2927"/>
    <x v="40"/>
    <m/>
    <m/>
    <s v="Jumia"/>
    <s v="Jum"/>
    <n v="16284.02"/>
    <n v="31420413.200000018"/>
    <n v="31420413.200000018"/>
    <s v="Cairo"/>
  </r>
  <r>
    <s v="ORD103578"/>
    <s v="T-shirt Cotton"/>
    <x v="1"/>
    <x v="5"/>
    <x v="1"/>
    <x v="4"/>
    <n v="8527.0300000000007"/>
    <n v="5"/>
    <x v="3578"/>
    <x v="365"/>
    <n v="560"/>
    <x v="173"/>
    <m/>
    <m/>
    <s v="Jumia"/>
    <s v="Jum"/>
    <n v="99349.3"/>
    <n v="91504159.730000004"/>
    <n v="91504159.730000004"/>
    <s v="Riyadh"/>
  </r>
  <r>
    <s v="ORD103579"/>
    <s v="Nike Air Max"/>
    <x v="1"/>
    <x v="1"/>
    <x v="0"/>
    <x v="5"/>
    <n v="9780.49"/>
    <n v="1"/>
    <x v="3579"/>
    <x v="359"/>
    <n v="3107"/>
    <x v="156"/>
    <m/>
    <m/>
    <s v="sq"/>
    <s v="sq"/>
    <n v="27872.98"/>
    <n v="91504159.730000004"/>
    <n v="91504159.730000004"/>
    <s v="Giza"/>
  </r>
  <r>
    <s v="ORD103580"/>
    <s v="T-shirt Cotton"/>
    <x v="1"/>
    <x v="5"/>
    <x v="0"/>
    <x v="5"/>
    <n v="13458.71"/>
    <n v="3"/>
    <x v="3580"/>
    <x v="250"/>
    <n v="3034"/>
    <x v="187"/>
    <m/>
    <m/>
    <s v="sq"/>
    <s v="sq"/>
    <n v="27872.98"/>
    <n v="91504159.730000004"/>
    <n v="91504159.730000004"/>
    <s v="Giza"/>
  </r>
  <r>
    <s v="ORD103581"/>
    <s v="Bluetooth Headset"/>
    <x v="2"/>
    <x v="2"/>
    <x v="0"/>
    <x v="1"/>
    <n v="19179.75"/>
    <n v="1"/>
    <x v="3581"/>
    <x v="268"/>
    <n v="3577"/>
    <x v="84"/>
    <m/>
    <m/>
    <s v="sq"/>
    <s v="sq"/>
    <n v="13290.4"/>
    <n v="29200970.130000021"/>
    <n v="29200970.130000021"/>
    <s v="Alexandria"/>
  </r>
  <r>
    <s v="ORD103582"/>
    <s v="Nike Air Max"/>
    <x v="1"/>
    <x v="1"/>
    <x v="0"/>
    <x v="4"/>
    <n v="12494.25"/>
    <n v="1"/>
    <x v="3582"/>
    <x v="385"/>
    <n v="2647"/>
    <x v="64"/>
    <m/>
    <m/>
    <s v="sq"/>
    <s v="sq"/>
    <n v="99349.3"/>
    <n v="91504159.730000004"/>
    <n v="91504159.730000004"/>
    <s v="Riyadh"/>
  </r>
  <r>
    <s v="ORD103583"/>
    <s v="iPhone 13"/>
    <x v="0"/>
    <x v="4"/>
    <x v="0"/>
    <x v="3"/>
    <n v="11628.01"/>
    <n v="2"/>
    <x v="3583"/>
    <x v="206"/>
    <n v="106"/>
    <x v="113"/>
    <m/>
    <m/>
    <s v="sq"/>
    <s v="sq"/>
    <n v="3665.44"/>
    <n v="92327183.770000085"/>
    <n v="92327183.770000085"/>
    <s v="Dubai"/>
  </r>
  <r>
    <s v="ORD103584"/>
    <s v="Nike Air Max"/>
    <x v="1"/>
    <x v="1"/>
    <x v="0"/>
    <x v="2"/>
    <n v="15569.55"/>
    <n v="5"/>
    <x v="3584"/>
    <x v="42"/>
    <n v="4321"/>
    <x v="241"/>
    <m/>
    <m/>
    <s v="sq"/>
    <s v="sq"/>
    <n v="26648.76"/>
    <n v="91504159.730000004"/>
    <n v="91504159.730000004"/>
    <s v="Casablanca"/>
  </r>
  <r>
    <s v="ORD103585"/>
    <s v="Adidas Running Shoes"/>
    <x v="1"/>
    <x v="9"/>
    <x v="1"/>
    <x v="2"/>
    <n v="180.48"/>
    <n v="3"/>
    <x v="3585"/>
    <x v="373"/>
    <n v="207"/>
    <x v="199"/>
    <m/>
    <m/>
    <s v="Jumia"/>
    <s v="Jum"/>
    <n v="26648.76"/>
    <n v="91504159.730000004"/>
    <n v="91504159.730000004"/>
    <s v="Casablanca"/>
  </r>
  <r>
    <s v="ORD103586"/>
    <s v="HP Pavilion Laptop"/>
    <x v="3"/>
    <x v="3"/>
    <x v="1"/>
    <x v="3"/>
    <n v="12088.2"/>
    <n v="4"/>
    <x v="2925"/>
    <x v="232"/>
    <n v="2482"/>
    <x v="154"/>
    <m/>
    <m/>
    <s v="Jumia"/>
    <s v="Jum"/>
    <n v="3665.44"/>
    <n v="57542997.559999913"/>
    <n v="57542997.559999913"/>
    <s v="Casablanca"/>
  </r>
  <r>
    <s v="ORD103587"/>
    <s v="HP Pavilion Laptop"/>
    <x v="3"/>
    <x v="3"/>
    <x v="2"/>
    <x v="3"/>
    <n v="13089.38"/>
    <n v="4"/>
    <x v="3586"/>
    <x v="21"/>
    <n v="1538"/>
    <x v="319"/>
    <m/>
    <m/>
    <s v="Amazon"/>
    <s v="Amazon"/>
    <n v="3665.44"/>
    <n v="57542997.559999913"/>
    <n v="57542997.559999913"/>
    <s v="Dubai"/>
  </r>
  <r>
    <s v="ORD103588"/>
    <s v="Xiaomi Redmi Note 12"/>
    <x v="0"/>
    <x v="7"/>
    <x v="2"/>
    <x v="2"/>
    <n v="10554.26"/>
    <n v="3"/>
    <x v="3587"/>
    <x v="62"/>
    <n v="2320"/>
    <x v="143"/>
    <m/>
    <m/>
    <s v="Amazon"/>
    <s v="Amazon"/>
    <n v="26648.76"/>
    <n v="92327183.770000085"/>
    <n v="92327183.770000085"/>
    <s v="Casablanca"/>
  </r>
  <r>
    <s v="ORD103589"/>
    <s v="HP Pavilion Laptop"/>
    <x v="3"/>
    <x v="3"/>
    <x v="0"/>
    <x v="3"/>
    <n v="8858.58"/>
    <n v="3"/>
    <x v="3588"/>
    <x v="81"/>
    <n v="821"/>
    <x v="304"/>
    <m/>
    <m/>
    <s v="sq"/>
    <s v="sq"/>
    <n v="3665.44"/>
    <n v="57542997.559999913"/>
    <n v="57542997.559999913"/>
    <s v="Dubai"/>
  </r>
  <r>
    <s v="ORD103590"/>
    <s v="Xiaomi Redmi Note 12"/>
    <x v="0"/>
    <x v="7"/>
    <x v="0"/>
    <x v="3"/>
    <n v="14712.28"/>
    <n v="4"/>
    <x v="3589"/>
    <x v="236"/>
    <n v="832"/>
    <x v="101"/>
    <m/>
    <m/>
    <s v="sq"/>
    <s v="sq"/>
    <n v="3665.44"/>
    <n v="92327183.770000085"/>
    <n v="92327183.770000085"/>
    <s v="Dubai"/>
  </r>
  <r>
    <s v="ORD103591"/>
    <s v="Smartwatch FitPro"/>
    <x v="4"/>
    <x v="6"/>
    <x v="2"/>
    <x v="4"/>
    <n v="17223.810000000001"/>
    <n v="3"/>
    <x v="3590"/>
    <x v="324"/>
    <n v="2535"/>
    <x v="275"/>
    <m/>
    <m/>
    <s v="Amazon"/>
    <s v="Amazon"/>
    <n v="99349.3"/>
    <n v="31420413.200000018"/>
    <n v="31420413.200000018"/>
    <s v="Riyadh"/>
  </r>
  <r>
    <s v="ORD103592"/>
    <s v="Adidas Running Shoes"/>
    <x v="1"/>
    <x v="9"/>
    <x v="0"/>
    <x v="4"/>
    <n v="7951.57"/>
    <n v="2"/>
    <x v="3591"/>
    <x v="71"/>
    <n v="3208"/>
    <x v="338"/>
    <m/>
    <m/>
    <s v="sq"/>
    <s v="sq"/>
    <n v="99349.3"/>
    <n v="91504159.730000004"/>
    <n v="91504159.730000004"/>
    <s v="Riyadh"/>
  </r>
  <r>
    <s v="ORD103593"/>
    <s v="Xiaomi Redmi Note 12"/>
    <x v="0"/>
    <x v="7"/>
    <x v="2"/>
    <x v="0"/>
    <n v="9101.17"/>
    <n v="4"/>
    <x v="3592"/>
    <x v="86"/>
    <n v="1360"/>
    <x v="335"/>
    <m/>
    <m/>
    <s v="Amazon"/>
    <s v="Amazon"/>
    <n v="16284.02"/>
    <n v="92327183.770000085"/>
    <n v="92327183.770000085"/>
    <s v="Cairo"/>
  </r>
  <r>
    <s v="ORD103594"/>
    <s v="Dell Inspiron 3501"/>
    <x v="3"/>
    <x v="8"/>
    <x v="2"/>
    <x v="1"/>
    <n v="6350.06"/>
    <n v="2"/>
    <x v="3593"/>
    <x v="260"/>
    <n v="1379"/>
    <x v="188"/>
    <m/>
    <m/>
    <s v="Amazon"/>
    <s v="Amazon"/>
    <n v="13290.4"/>
    <n v="57542997.559999913"/>
    <n v="57542997.559999913"/>
    <s v="Alexandria"/>
  </r>
  <r>
    <s v="ORD103595"/>
    <s v="Adidas Running Shoes"/>
    <x v="1"/>
    <x v="9"/>
    <x v="1"/>
    <x v="5"/>
    <n v="16350.76"/>
    <n v="3"/>
    <x v="3594"/>
    <x v="35"/>
    <n v="3695"/>
    <x v="129"/>
    <m/>
    <m/>
    <s v="Jumia"/>
    <s v="Jum"/>
    <n v="27872.98"/>
    <n v="91504159.730000004"/>
    <n v="91504159.730000004"/>
    <s v="Giza"/>
  </r>
  <r>
    <s v="ORD103596"/>
    <s v="Smartwatch FitPro"/>
    <x v="4"/>
    <x v="6"/>
    <x v="1"/>
    <x v="2"/>
    <n v="1303.82"/>
    <n v="4"/>
    <x v="3595"/>
    <x v="218"/>
    <n v="2924"/>
    <x v="350"/>
    <m/>
    <m/>
    <s v="Jumia"/>
    <s v="Jum"/>
    <n v="26648.76"/>
    <n v="31420413.200000018"/>
    <n v="31420413.200000018"/>
    <s v="Casablanca"/>
  </r>
  <r>
    <s v="ORD103597"/>
    <s v="iPhone 13"/>
    <x v="0"/>
    <x v="4"/>
    <x v="1"/>
    <x v="4"/>
    <n v="2751.75"/>
    <n v="5"/>
    <x v="3596"/>
    <x v="118"/>
    <n v="834"/>
    <x v="299"/>
    <m/>
    <m/>
    <s v="Jumia"/>
    <s v="Jum"/>
    <n v="99349.3"/>
    <n v="92327183.770000085"/>
    <n v="92327183.770000085"/>
    <s v="Riyadh"/>
  </r>
  <r>
    <s v="ORD103598"/>
    <s v="Xiaomi Redmi Note 12"/>
    <x v="0"/>
    <x v="7"/>
    <x v="2"/>
    <x v="1"/>
    <n v="7085.17"/>
    <n v="4"/>
    <x v="3597"/>
    <x v="33"/>
    <n v="2836"/>
    <x v="234"/>
    <m/>
    <m/>
    <s v="Amazon"/>
    <s v="Amazon"/>
    <n v="13290.4"/>
    <n v="92327183.770000085"/>
    <n v="92327183.770000085"/>
    <s v="Alexandria"/>
  </r>
  <r>
    <s v="ORD103599"/>
    <s v="Samsung Galaxy A14"/>
    <x v="0"/>
    <x v="0"/>
    <x v="0"/>
    <x v="0"/>
    <n v="8305.76"/>
    <n v="1"/>
    <x v="3598"/>
    <x v="332"/>
    <n v="3668"/>
    <x v="188"/>
    <m/>
    <m/>
    <s v="sq"/>
    <s v="sq"/>
    <n v="16284.02"/>
    <n v="92327183.770000085"/>
    <n v="92327183.770000085"/>
    <s v="Cairo"/>
  </r>
  <r>
    <s v="ORD103600"/>
    <s v="iPhone 13"/>
    <x v="0"/>
    <x v="4"/>
    <x v="0"/>
    <x v="0"/>
    <n v="15886.65"/>
    <n v="5"/>
    <x v="3599"/>
    <x v="254"/>
    <n v="2704"/>
    <x v="276"/>
    <m/>
    <m/>
    <s v="sq"/>
    <s v="sq"/>
    <n v="16284.02"/>
    <n v="92327183.770000085"/>
    <n v="92327183.770000085"/>
    <s v="Cairo"/>
  </r>
  <r>
    <s v="ORD103601"/>
    <s v="iPhone 13"/>
    <x v="0"/>
    <x v="4"/>
    <x v="2"/>
    <x v="3"/>
    <n v="17228.59"/>
    <n v="3"/>
    <x v="3600"/>
    <x v="376"/>
    <n v="1125"/>
    <x v="87"/>
    <m/>
    <m/>
    <s v="Amazon"/>
    <s v="Amazon"/>
    <n v="3665.44"/>
    <n v="92327183.770000085"/>
    <n v="92327183.770000085"/>
    <s v="Dubai"/>
  </r>
  <r>
    <s v="ORD103602"/>
    <s v="Adidas Running Shoes"/>
    <x v="1"/>
    <x v="9"/>
    <x v="0"/>
    <x v="0"/>
    <n v="8064.43"/>
    <n v="1"/>
    <x v="3601"/>
    <x v="297"/>
    <n v="2327"/>
    <x v="85"/>
    <m/>
    <m/>
    <s v="sq"/>
    <s v="sq"/>
    <n v="16284.02"/>
    <n v="91504159.730000004"/>
    <n v="91504159.730000004"/>
    <s v="Cairo"/>
  </r>
  <r>
    <s v="ORD103603"/>
    <s v="Nike Air Max"/>
    <x v="1"/>
    <x v="1"/>
    <x v="0"/>
    <x v="5"/>
    <n v="4696.76"/>
    <n v="3"/>
    <x v="3602"/>
    <x v="216"/>
    <n v="3042"/>
    <x v="231"/>
    <m/>
    <m/>
    <s v="sq"/>
    <s v="sq"/>
    <n v="27872.98"/>
    <n v="91504159.730000004"/>
    <n v="91504159.730000004"/>
    <s v="Giza"/>
  </r>
  <r>
    <s v="ORD103604"/>
    <s v="Samsung Galaxy A14"/>
    <x v="0"/>
    <x v="0"/>
    <x v="1"/>
    <x v="4"/>
    <n v="1740.82"/>
    <n v="1"/>
    <x v="3603"/>
    <x v="143"/>
    <n v="2846"/>
    <x v="100"/>
    <m/>
    <m/>
    <s v="Jumia"/>
    <s v="Jum"/>
    <n v="99349.3"/>
    <n v="92327183.770000085"/>
    <n v="92327183.770000085"/>
    <s v="Riyadh"/>
  </r>
  <r>
    <s v="ORD103605"/>
    <s v="T-shirt Cotton"/>
    <x v="1"/>
    <x v="5"/>
    <x v="1"/>
    <x v="3"/>
    <n v="11023.06"/>
    <n v="3"/>
    <x v="3604"/>
    <x v="231"/>
    <n v="58"/>
    <x v="13"/>
    <m/>
    <m/>
    <s v="Jumia"/>
    <s v="Jum"/>
    <n v="3665.44"/>
    <n v="91504159.730000004"/>
    <n v="91504159.730000004"/>
    <s v="Dubai"/>
  </r>
  <r>
    <s v="ORD103606"/>
    <s v="Adidas Running Shoes"/>
    <x v="1"/>
    <x v="9"/>
    <x v="0"/>
    <x v="3"/>
    <n v="11977.18"/>
    <n v="5"/>
    <x v="3605"/>
    <x v="131"/>
    <n v="232"/>
    <x v="196"/>
    <m/>
    <m/>
    <s v="sq"/>
    <s v="sq"/>
    <n v="3665.44"/>
    <n v="91504159.730000004"/>
    <n v="91504159.730000004"/>
    <s v="Dubai"/>
  </r>
  <r>
    <s v="ORD103607"/>
    <s v="Samsung Galaxy A14"/>
    <x v="0"/>
    <x v="0"/>
    <x v="2"/>
    <x v="5"/>
    <n v="19995.330000000002"/>
    <n v="3"/>
    <x v="3606"/>
    <x v="263"/>
    <n v="171"/>
    <x v="16"/>
    <m/>
    <m/>
    <s v="Amazon"/>
    <s v="Amazon"/>
    <n v="27872.98"/>
    <n v="92327183.770000085"/>
    <n v="92327183.770000085"/>
    <s v="Giza"/>
  </r>
  <r>
    <s v="ORD103608"/>
    <s v="Xiaomi Redmi Note 12"/>
    <x v="0"/>
    <x v="7"/>
    <x v="0"/>
    <x v="5"/>
    <n v="1337.08"/>
    <n v="2"/>
    <x v="3607"/>
    <x v="118"/>
    <n v="4279"/>
    <x v="343"/>
    <m/>
    <m/>
    <s v="sq"/>
    <s v="sq"/>
    <n v="27872.98"/>
    <n v="92327183.770000085"/>
    <n v="92327183.770000085"/>
    <s v="Giza"/>
  </r>
  <r>
    <s v="ORD103609"/>
    <s v="iPhone 13"/>
    <x v="0"/>
    <x v="4"/>
    <x v="1"/>
    <x v="2"/>
    <n v="14915.77"/>
    <n v="3"/>
    <x v="3608"/>
    <x v="255"/>
    <n v="3449"/>
    <x v="16"/>
    <m/>
    <m/>
    <s v="Jumia"/>
    <s v="Jum"/>
    <n v="26648.76"/>
    <n v="92327183.770000085"/>
    <n v="92327183.770000085"/>
    <s v="Casablanca"/>
  </r>
  <r>
    <s v="ORD103610"/>
    <s v="Dell Inspiron 3501"/>
    <x v="3"/>
    <x v="8"/>
    <x v="1"/>
    <x v="0"/>
    <n v="15711.1"/>
    <n v="1"/>
    <x v="3609"/>
    <x v="270"/>
    <n v="2999"/>
    <x v="320"/>
    <m/>
    <m/>
    <s v="Jumia"/>
    <s v="Jum"/>
    <n v="16284.02"/>
    <n v="57542997.559999913"/>
    <n v="57542997.559999913"/>
    <s v="Cairo"/>
  </r>
  <r>
    <s v="ORD103611"/>
    <s v="Bluetooth Headset"/>
    <x v="2"/>
    <x v="2"/>
    <x v="2"/>
    <x v="1"/>
    <n v="5195.4799999999996"/>
    <n v="2"/>
    <x v="3610"/>
    <x v="22"/>
    <n v="2922"/>
    <x v="354"/>
    <m/>
    <m/>
    <s v="Amazon"/>
    <s v="Amazon"/>
    <n v="13290.4"/>
    <n v="29200970.130000021"/>
    <n v="29200970.130000021"/>
    <s v="Alexandria"/>
  </r>
  <r>
    <s v="ORD103612"/>
    <s v="T-shirt Cotton"/>
    <x v="1"/>
    <x v="5"/>
    <x v="1"/>
    <x v="4"/>
    <n v="15596.03"/>
    <n v="4"/>
    <x v="3611"/>
    <x v="278"/>
    <n v="3860"/>
    <x v="191"/>
    <m/>
    <m/>
    <s v="Jumia"/>
    <s v="Jum"/>
    <n v="99349.3"/>
    <n v="91504159.730000004"/>
    <n v="91504159.730000004"/>
    <s v="Riyadh"/>
  </r>
  <r>
    <s v="ORD103613"/>
    <s v="Adidas Running Shoes"/>
    <x v="1"/>
    <x v="9"/>
    <x v="0"/>
    <x v="3"/>
    <n v="12479.86"/>
    <n v="1"/>
    <x v="3612"/>
    <x v="246"/>
    <n v="2777"/>
    <x v="113"/>
    <m/>
    <m/>
    <s v="sq"/>
    <s v="sq"/>
    <n v="3665.44"/>
    <n v="91504159.730000004"/>
    <n v="91504159.730000004"/>
    <s v="Dubai"/>
  </r>
  <r>
    <s v="ORD103614"/>
    <s v="Adidas Running Shoes"/>
    <x v="1"/>
    <x v="9"/>
    <x v="1"/>
    <x v="2"/>
    <n v="6132.35"/>
    <n v="2"/>
    <x v="3613"/>
    <x v="28"/>
    <n v="4286"/>
    <x v="216"/>
    <m/>
    <m/>
    <s v="Jumia"/>
    <s v="Jum"/>
    <n v="26648.76"/>
    <n v="91504159.730000004"/>
    <n v="91504159.730000004"/>
    <s v="Casablanca"/>
  </r>
  <r>
    <s v="ORD103615"/>
    <s v="HP Pavilion Laptop"/>
    <x v="3"/>
    <x v="3"/>
    <x v="2"/>
    <x v="5"/>
    <n v="16414.259999999998"/>
    <n v="5"/>
    <x v="3614"/>
    <x v="203"/>
    <n v="1029"/>
    <x v="145"/>
    <m/>
    <m/>
    <s v="Amazon"/>
    <s v="Amazon"/>
    <n v="27872.98"/>
    <n v="57542997.559999913"/>
    <n v="57542997.559999913"/>
    <s v="Giza"/>
  </r>
  <r>
    <s v="ORD103616"/>
    <s v="Dell Inspiron 3501"/>
    <x v="3"/>
    <x v="8"/>
    <x v="2"/>
    <x v="2"/>
    <n v="1250.27"/>
    <n v="4"/>
    <x v="3615"/>
    <x v="237"/>
    <n v="5000"/>
    <x v="119"/>
    <m/>
    <m/>
    <s v="Amazon"/>
    <s v="Amazon"/>
    <n v="26648.76"/>
    <n v="57542997.559999913"/>
    <n v="57542997.559999913"/>
    <s v="Casablanca"/>
  </r>
  <r>
    <s v="ORD103617"/>
    <s v="Xiaomi Redmi Note 12"/>
    <x v="0"/>
    <x v="7"/>
    <x v="0"/>
    <x v="5"/>
    <n v="916.68"/>
    <n v="2"/>
    <x v="3616"/>
    <x v="136"/>
    <n v="3052"/>
    <x v="314"/>
    <m/>
    <m/>
    <s v="sq"/>
    <s v="sq"/>
    <n v="27872.98"/>
    <n v="92327183.770000085"/>
    <n v="92327183.770000085"/>
    <s v="Giza"/>
  </r>
  <r>
    <s v="ORD103618"/>
    <s v="Dell Inspiron 3501"/>
    <x v="3"/>
    <x v="8"/>
    <x v="0"/>
    <x v="1"/>
    <n v="2117.27"/>
    <n v="2"/>
    <x v="3617"/>
    <x v="372"/>
    <n v="803"/>
    <x v="109"/>
    <m/>
    <m/>
    <s v="sq"/>
    <s v="sq"/>
    <n v="13290.4"/>
    <n v="57542997.559999913"/>
    <n v="57542997.559999913"/>
    <s v="Alexandria"/>
  </r>
  <r>
    <s v="ORD103619"/>
    <s v="T-shirt Cotton"/>
    <x v="1"/>
    <x v="5"/>
    <x v="0"/>
    <x v="5"/>
    <n v="2484.92"/>
    <n v="2"/>
    <x v="3618"/>
    <x v="317"/>
    <n v="2003"/>
    <x v="139"/>
    <m/>
    <m/>
    <s v="sq"/>
    <s v="sq"/>
    <n v="27872.98"/>
    <n v="91504159.730000004"/>
    <n v="91504159.730000004"/>
    <s v="Giza"/>
  </r>
  <r>
    <s v="ORD103620"/>
    <s v="Nike Air Max"/>
    <x v="1"/>
    <x v="1"/>
    <x v="1"/>
    <x v="3"/>
    <n v="11667.73"/>
    <n v="2"/>
    <x v="3619"/>
    <x v="290"/>
    <n v="1198"/>
    <x v="155"/>
    <m/>
    <m/>
    <s v="Jumia"/>
    <s v="Jum"/>
    <n v="3665.44"/>
    <n v="91504159.730000004"/>
    <n v="91504159.730000004"/>
    <s v="Dubai"/>
  </r>
  <r>
    <s v="ORD103621"/>
    <s v="Bluetooth Headset"/>
    <x v="2"/>
    <x v="2"/>
    <x v="0"/>
    <x v="1"/>
    <n v="18413.88"/>
    <n v="1"/>
    <x v="3620"/>
    <x v="103"/>
    <n v="4941"/>
    <x v="7"/>
    <m/>
    <m/>
    <s v="sq"/>
    <s v="sq"/>
    <n v="13290.4"/>
    <n v="29200970.130000021"/>
    <n v="29200970.130000021"/>
    <s v="Alexandria"/>
  </r>
  <r>
    <s v="ORD103622"/>
    <s v="T-shirt Cotton"/>
    <x v="1"/>
    <x v="5"/>
    <x v="2"/>
    <x v="4"/>
    <n v="2972.97"/>
    <n v="5"/>
    <x v="3621"/>
    <x v="179"/>
    <n v="3874"/>
    <x v="70"/>
    <m/>
    <m/>
    <s v="Amazon"/>
    <s v="Amazon"/>
    <n v="99349.3"/>
    <n v="91504159.730000004"/>
    <n v="91504159.730000004"/>
    <s v="Riyadh"/>
  </r>
  <r>
    <s v="ORD103623"/>
    <s v="HP Pavilion Laptop"/>
    <x v="3"/>
    <x v="3"/>
    <x v="0"/>
    <x v="4"/>
    <n v="2475.37"/>
    <n v="3"/>
    <x v="3622"/>
    <x v="230"/>
    <n v="2325"/>
    <x v="355"/>
    <m/>
    <m/>
    <s v="sq"/>
    <s v="sq"/>
    <n v="99349.3"/>
    <n v="57542997.559999913"/>
    <n v="57542997.559999913"/>
    <s v="Riyadh"/>
  </r>
  <r>
    <s v="ORD103624"/>
    <s v="Smartwatch FitPro"/>
    <x v="4"/>
    <x v="6"/>
    <x v="2"/>
    <x v="4"/>
    <n v="2261.7800000000002"/>
    <n v="3"/>
    <x v="3623"/>
    <x v="167"/>
    <n v="327"/>
    <x v="18"/>
    <m/>
    <m/>
    <s v="Amazon"/>
    <s v="Amazon"/>
    <n v="99349.3"/>
    <n v="31420413.200000018"/>
    <n v="31420413.200000018"/>
    <s v="Riyadh"/>
  </r>
  <r>
    <s v="ORD103625"/>
    <s v="Nike Air Max"/>
    <x v="1"/>
    <x v="1"/>
    <x v="1"/>
    <x v="1"/>
    <n v="11894.08"/>
    <n v="4"/>
    <x v="3624"/>
    <x v="252"/>
    <n v="1780"/>
    <x v="25"/>
    <m/>
    <m/>
    <s v="Jumia"/>
    <s v="Jum"/>
    <n v="13290.4"/>
    <n v="91504159.730000004"/>
    <n v="91504159.730000004"/>
    <s v="Alexandria"/>
  </r>
  <r>
    <s v="ORD103626"/>
    <s v="Xiaomi Redmi Note 12"/>
    <x v="0"/>
    <x v="7"/>
    <x v="1"/>
    <x v="4"/>
    <n v="714.55"/>
    <n v="4"/>
    <x v="3625"/>
    <x v="332"/>
    <n v="1103"/>
    <x v="306"/>
    <m/>
    <m/>
    <s v="Jumia"/>
    <s v="Jum"/>
    <n v="99349.3"/>
    <n v="92327183.770000085"/>
    <n v="92327183.770000085"/>
    <s v="Riyadh"/>
  </r>
  <r>
    <s v="ORD103627"/>
    <s v="Bluetooth Headset"/>
    <x v="2"/>
    <x v="2"/>
    <x v="1"/>
    <x v="5"/>
    <n v="6125.75"/>
    <n v="2"/>
    <x v="3626"/>
    <x v="284"/>
    <n v="2535"/>
    <x v="2"/>
    <m/>
    <m/>
    <s v="Jumia"/>
    <s v="Jum"/>
    <n v="27872.98"/>
    <n v="29200970.130000021"/>
    <n v="29200970.130000021"/>
    <s v="Giza"/>
  </r>
  <r>
    <s v="ORD103628"/>
    <s v="Bluetooth Headset"/>
    <x v="2"/>
    <x v="2"/>
    <x v="0"/>
    <x v="3"/>
    <n v="15779.68"/>
    <n v="2"/>
    <x v="3627"/>
    <x v="13"/>
    <n v="2833"/>
    <x v="347"/>
    <m/>
    <m/>
    <s v="sq"/>
    <s v="sq"/>
    <n v="3665.44"/>
    <n v="29200970.130000021"/>
    <n v="29200970.130000021"/>
    <s v="Dubai"/>
  </r>
  <r>
    <s v="ORD103629"/>
    <s v="HP Pavilion Laptop"/>
    <x v="3"/>
    <x v="3"/>
    <x v="2"/>
    <x v="1"/>
    <n v="19886.060000000001"/>
    <n v="3"/>
    <x v="3628"/>
    <x v="32"/>
    <n v="2764"/>
    <x v="45"/>
    <m/>
    <m/>
    <s v="Amazon"/>
    <s v="Amazon"/>
    <n v="13290.4"/>
    <n v="57542997.559999913"/>
    <n v="57542997.559999913"/>
    <s v="Alexandria"/>
  </r>
  <r>
    <s v="ORD103630"/>
    <s v="Xiaomi Redmi Note 12"/>
    <x v="0"/>
    <x v="7"/>
    <x v="1"/>
    <x v="1"/>
    <n v="19764.39"/>
    <n v="3"/>
    <x v="3629"/>
    <x v="60"/>
    <n v="2369"/>
    <x v="16"/>
    <m/>
    <m/>
    <s v="Jumia"/>
    <s v="Jum"/>
    <n v="13290.4"/>
    <n v="92327183.770000085"/>
    <n v="92327183.770000085"/>
    <s v="Alexandria"/>
  </r>
  <r>
    <s v="ORD103631"/>
    <s v="iPhone 13"/>
    <x v="0"/>
    <x v="4"/>
    <x v="1"/>
    <x v="1"/>
    <n v="2538.14"/>
    <n v="1"/>
    <x v="3630"/>
    <x v="3"/>
    <n v="2345"/>
    <x v="289"/>
    <m/>
    <m/>
    <s v="Jumia"/>
    <s v="Jum"/>
    <n v="13290.4"/>
    <n v="92327183.770000085"/>
    <n v="92327183.770000085"/>
    <s v="Alexandria"/>
  </r>
  <r>
    <s v="ORD103632"/>
    <s v="Samsung Galaxy A14"/>
    <x v="0"/>
    <x v="0"/>
    <x v="2"/>
    <x v="0"/>
    <n v="2158.0700000000002"/>
    <n v="3"/>
    <x v="3631"/>
    <x v="379"/>
    <n v="2431"/>
    <x v="271"/>
    <m/>
    <m/>
    <s v="Amazon"/>
    <s v="Amazon"/>
    <n v="16284.02"/>
    <n v="92327183.770000085"/>
    <n v="92327183.770000085"/>
    <s v="Cairo"/>
  </r>
  <r>
    <s v="ORD103633"/>
    <s v="Dell Inspiron 3501"/>
    <x v="3"/>
    <x v="8"/>
    <x v="1"/>
    <x v="3"/>
    <n v="19411.63"/>
    <n v="4"/>
    <x v="3632"/>
    <x v="275"/>
    <n v="1922"/>
    <x v="173"/>
    <m/>
    <m/>
    <s v="Jumia"/>
    <s v="Jum"/>
    <n v="3665.44"/>
    <n v="57542997.559999913"/>
    <n v="57542997.559999913"/>
    <s v="Dubai"/>
  </r>
  <r>
    <s v="ORD103634"/>
    <s v="T-shirt Cotton"/>
    <x v="1"/>
    <x v="5"/>
    <x v="2"/>
    <x v="4"/>
    <n v="14683.52"/>
    <n v="2"/>
    <x v="3633"/>
    <x v="302"/>
    <n v="4232"/>
    <x v="77"/>
    <m/>
    <m/>
    <s v="Amazon"/>
    <s v="Amazon"/>
    <n v="99349.3"/>
    <n v="91504159.730000004"/>
    <n v="91504159.730000004"/>
    <s v="Riyadh"/>
  </r>
  <r>
    <s v="ORD103635"/>
    <s v="HP Pavilion Laptop"/>
    <x v="3"/>
    <x v="3"/>
    <x v="1"/>
    <x v="0"/>
    <n v="3742.2"/>
    <n v="5"/>
    <x v="3634"/>
    <x v="341"/>
    <n v="889"/>
    <x v="295"/>
    <m/>
    <m/>
    <s v="Jumia"/>
    <s v="Jum"/>
    <n v="16284.02"/>
    <n v="57542997.559999913"/>
    <n v="57542997.559999913"/>
    <s v="Cairo"/>
  </r>
  <r>
    <s v="ORD103636"/>
    <s v="iPhone 13"/>
    <x v="0"/>
    <x v="4"/>
    <x v="0"/>
    <x v="2"/>
    <n v="10142.200000000001"/>
    <n v="5"/>
    <x v="3635"/>
    <x v="363"/>
    <n v="3472"/>
    <x v="335"/>
    <m/>
    <m/>
    <s v="sq"/>
    <s v="sq"/>
    <n v="26648.76"/>
    <n v="92327183.770000085"/>
    <n v="92327183.770000085"/>
    <s v="Casablanca"/>
  </r>
  <r>
    <s v="ORD103637"/>
    <s v="Bluetooth Headset"/>
    <x v="2"/>
    <x v="2"/>
    <x v="0"/>
    <x v="0"/>
    <n v="7163.98"/>
    <n v="5"/>
    <x v="3636"/>
    <x v="215"/>
    <n v="3286"/>
    <x v="332"/>
    <m/>
    <m/>
    <s v="sq"/>
    <s v="sq"/>
    <n v="16284.02"/>
    <n v="29200970.130000021"/>
    <n v="29200970.130000021"/>
    <s v="Cairo"/>
  </r>
  <r>
    <s v="ORD103638"/>
    <s v="Bluetooth Headset"/>
    <x v="2"/>
    <x v="2"/>
    <x v="2"/>
    <x v="0"/>
    <n v="4898.2700000000004"/>
    <n v="1"/>
    <x v="3637"/>
    <x v="232"/>
    <n v="4465"/>
    <x v="241"/>
    <m/>
    <m/>
    <s v="Amazon"/>
    <s v="Amazon"/>
    <n v="16284.02"/>
    <n v="29200970.130000021"/>
    <n v="29200970.130000021"/>
    <s v="Cairo"/>
  </r>
  <r>
    <s v="ORD103639"/>
    <s v="Smartwatch FitPro"/>
    <x v="4"/>
    <x v="6"/>
    <x v="1"/>
    <x v="5"/>
    <n v="17435.38"/>
    <n v="1"/>
    <x v="3638"/>
    <x v="184"/>
    <n v="202"/>
    <x v="233"/>
    <m/>
    <m/>
    <s v="Jumia"/>
    <s v="Jum"/>
    <n v="27872.98"/>
    <n v="31420413.200000018"/>
    <n v="31420413.200000018"/>
    <s v="Giza"/>
  </r>
  <r>
    <s v="ORD103640"/>
    <s v="Dell Inspiron 3501"/>
    <x v="3"/>
    <x v="8"/>
    <x v="1"/>
    <x v="3"/>
    <n v="18816.47"/>
    <n v="3"/>
    <x v="3639"/>
    <x v="100"/>
    <n v="484"/>
    <x v="162"/>
    <m/>
    <m/>
    <s v="Jumia"/>
    <s v="Jum"/>
    <n v="3665.44"/>
    <n v="57542997.559999913"/>
    <n v="57542997.559999913"/>
    <s v="Dubai"/>
  </r>
  <r>
    <s v="ORD103641"/>
    <s v="Dell Inspiron 3501"/>
    <x v="3"/>
    <x v="8"/>
    <x v="1"/>
    <x v="5"/>
    <n v="1563.36"/>
    <n v="2"/>
    <x v="3640"/>
    <x v="174"/>
    <n v="1242"/>
    <x v="96"/>
    <m/>
    <m/>
    <s v="Jumia"/>
    <s v="Jum"/>
    <n v="27872.98"/>
    <n v="57542997.559999913"/>
    <n v="57542997.559999913"/>
    <s v="Giza"/>
  </r>
  <r>
    <s v="ORD103642"/>
    <s v="Adidas Running Shoes"/>
    <x v="1"/>
    <x v="9"/>
    <x v="0"/>
    <x v="4"/>
    <n v="126.53"/>
    <n v="1"/>
    <x v="3641"/>
    <x v="208"/>
    <n v="816"/>
    <x v="249"/>
    <m/>
    <m/>
    <s v="sq"/>
    <s v="sq"/>
    <n v="99349.3"/>
    <n v="91504159.730000004"/>
    <n v="91504159.730000004"/>
    <s v="Riyadh"/>
  </r>
  <r>
    <s v="ORD103643"/>
    <s v="Dell Inspiron 3501"/>
    <x v="3"/>
    <x v="8"/>
    <x v="1"/>
    <x v="0"/>
    <n v="313.3"/>
    <n v="5"/>
    <x v="3642"/>
    <x v="82"/>
    <n v="2887"/>
    <x v="103"/>
    <m/>
    <m/>
    <s v="Jumia"/>
    <s v="Jum"/>
    <n v="16284.02"/>
    <n v="57542997.559999913"/>
    <n v="57542997.559999913"/>
    <s v="Cairo"/>
  </r>
  <r>
    <s v="ORD103644"/>
    <s v="iPhone 13"/>
    <x v="0"/>
    <x v="4"/>
    <x v="1"/>
    <x v="4"/>
    <n v="15031.86"/>
    <n v="5"/>
    <x v="3643"/>
    <x v="203"/>
    <n v="2636"/>
    <x v="0"/>
    <m/>
    <m/>
    <s v="Jumia"/>
    <s v="Jum"/>
    <n v="99349.3"/>
    <n v="92327183.770000085"/>
    <n v="92327183.770000085"/>
    <s v="Riyadh"/>
  </r>
  <r>
    <s v="ORD103645"/>
    <s v="Nike Air Max"/>
    <x v="1"/>
    <x v="1"/>
    <x v="1"/>
    <x v="5"/>
    <n v="6199.04"/>
    <n v="5"/>
    <x v="3644"/>
    <x v="203"/>
    <n v="4675"/>
    <x v="240"/>
    <m/>
    <m/>
    <s v="Jumia"/>
    <s v="Jum"/>
    <n v="27872.98"/>
    <n v="91504159.730000004"/>
    <n v="91504159.730000004"/>
    <s v="Giza"/>
  </r>
  <r>
    <s v="ORD103646"/>
    <s v="HP Pavilion Laptop"/>
    <x v="3"/>
    <x v="3"/>
    <x v="1"/>
    <x v="2"/>
    <n v="513.03"/>
    <n v="5"/>
    <x v="3645"/>
    <x v="162"/>
    <n v="3722"/>
    <x v="263"/>
    <m/>
    <m/>
    <s v="Jumia"/>
    <s v="Jum"/>
    <n v="26648.76"/>
    <n v="57542997.559999913"/>
    <n v="57542997.559999913"/>
    <s v="Casablanca"/>
  </r>
  <r>
    <s v="ORD103647"/>
    <s v="Nike Air Max"/>
    <x v="1"/>
    <x v="1"/>
    <x v="0"/>
    <x v="0"/>
    <n v="10290.07"/>
    <n v="1"/>
    <x v="3646"/>
    <x v="9"/>
    <n v="4270"/>
    <x v="326"/>
    <m/>
    <m/>
    <s v="sq"/>
    <s v="sq"/>
    <n v="16284.02"/>
    <n v="91504159.730000004"/>
    <n v="91504159.730000004"/>
    <s v="Cairo"/>
  </r>
  <r>
    <s v="ORD103648"/>
    <s v="Nike Air Max"/>
    <x v="1"/>
    <x v="1"/>
    <x v="2"/>
    <x v="0"/>
    <n v="1986.31"/>
    <n v="3"/>
    <x v="3647"/>
    <x v="229"/>
    <n v="3226"/>
    <x v="348"/>
    <m/>
    <m/>
    <s v="Amazon"/>
    <s v="Amazon"/>
    <n v="16284.02"/>
    <n v="91504159.730000004"/>
    <n v="91504159.730000004"/>
    <s v="Cairo"/>
  </r>
  <r>
    <s v="ORD103649"/>
    <s v="HP Pavilion Laptop"/>
    <x v="3"/>
    <x v="3"/>
    <x v="0"/>
    <x v="5"/>
    <n v="9506.91"/>
    <n v="5"/>
    <x v="3648"/>
    <x v="95"/>
    <n v="3115"/>
    <x v="169"/>
    <m/>
    <m/>
    <s v="sq"/>
    <s v="sq"/>
    <n v="27872.98"/>
    <n v="57542997.559999913"/>
    <n v="57542997.559999913"/>
    <s v="Giza"/>
  </r>
  <r>
    <s v="ORD103650"/>
    <s v="Bluetooth Headset"/>
    <x v="2"/>
    <x v="2"/>
    <x v="2"/>
    <x v="1"/>
    <n v="14074.41"/>
    <n v="2"/>
    <x v="3649"/>
    <x v="358"/>
    <n v="456"/>
    <x v="170"/>
    <m/>
    <m/>
    <s v="Amazon"/>
    <s v="Amazon"/>
    <n v="13290.4"/>
    <n v="29200970.130000021"/>
    <n v="29200970.130000021"/>
    <s v="Alexandria"/>
  </r>
  <r>
    <s v="ORD103651"/>
    <s v="Xiaomi Redmi Note 12"/>
    <x v="0"/>
    <x v="7"/>
    <x v="2"/>
    <x v="5"/>
    <n v="11251.57"/>
    <n v="5"/>
    <x v="3650"/>
    <x v="10"/>
    <n v="4900"/>
    <x v="117"/>
    <m/>
    <m/>
    <s v="Amazon"/>
    <s v="Amazon"/>
    <n v="27872.98"/>
    <n v="92327183.770000085"/>
    <n v="92327183.770000085"/>
    <s v="Giza"/>
  </r>
  <r>
    <s v="ORD103652"/>
    <s v="Adidas Running Shoes"/>
    <x v="1"/>
    <x v="9"/>
    <x v="1"/>
    <x v="4"/>
    <n v="10975.32"/>
    <n v="1"/>
    <x v="3651"/>
    <x v="364"/>
    <n v="925"/>
    <x v="126"/>
    <m/>
    <m/>
    <s v="Jumia"/>
    <s v="Jum"/>
    <n v="99349.3"/>
    <n v="91504159.730000004"/>
    <n v="91504159.730000004"/>
    <s v="Riyadh"/>
  </r>
  <r>
    <s v="ORD103653"/>
    <s v="Xiaomi Redmi Note 12"/>
    <x v="0"/>
    <x v="7"/>
    <x v="2"/>
    <x v="2"/>
    <n v="17805.13"/>
    <n v="2"/>
    <x v="3652"/>
    <x v="340"/>
    <n v="2033"/>
    <x v="115"/>
    <m/>
    <m/>
    <s v="Amazon"/>
    <s v="Amazon"/>
    <n v="26648.76"/>
    <n v="92327183.770000085"/>
    <n v="92327183.770000085"/>
    <s v="Casablanca"/>
  </r>
  <r>
    <s v="ORD103654"/>
    <s v="Bluetooth Headset"/>
    <x v="2"/>
    <x v="2"/>
    <x v="2"/>
    <x v="2"/>
    <n v="18245.87"/>
    <n v="1"/>
    <x v="3653"/>
    <x v="204"/>
    <n v="2870"/>
    <x v="36"/>
    <m/>
    <m/>
    <s v="Amazon"/>
    <s v="Amazon"/>
    <n v="26648.76"/>
    <n v="29200970.130000021"/>
    <n v="29200970.130000021"/>
    <s v="Casablanca"/>
  </r>
  <r>
    <s v="ORD103655"/>
    <s v="Smartwatch FitPro"/>
    <x v="4"/>
    <x v="6"/>
    <x v="0"/>
    <x v="4"/>
    <n v="3877.35"/>
    <n v="3"/>
    <x v="3654"/>
    <x v="352"/>
    <n v="3520"/>
    <x v="77"/>
    <m/>
    <m/>
    <s v="sq"/>
    <s v="sq"/>
    <n v="99349.3"/>
    <n v="31420413.200000018"/>
    <n v="31420413.200000018"/>
    <s v="Riyadh"/>
  </r>
  <r>
    <s v="ORD103656"/>
    <s v="Samsung Galaxy A14"/>
    <x v="0"/>
    <x v="0"/>
    <x v="0"/>
    <x v="4"/>
    <n v="4788.67"/>
    <n v="4"/>
    <x v="3655"/>
    <x v="160"/>
    <n v="1986"/>
    <x v="270"/>
    <m/>
    <m/>
    <s v="sq"/>
    <s v="sq"/>
    <n v="99349.3"/>
    <n v="92327183.770000085"/>
    <n v="92327183.770000085"/>
    <s v="Riyadh"/>
  </r>
  <r>
    <s v="ORD103657"/>
    <s v="Adidas Running Shoes"/>
    <x v="1"/>
    <x v="9"/>
    <x v="2"/>
    <x v="2"/>
    <n v="2983.23"/>
    <n v="4"/>
    <x v="3656"/>
    <x v="168"/>
    <n v="3198"/>
    <x v="233"/>
    <m/>
    <m/>
    <s v="Amazon"/>
    <s v="Amazon"/>
    <n v="26648.76"/>
    <n v="91504159.730000004"/>
    <n v="91504159.730000004"/>
    <s v="Casablanca"/>
  </r>
  <r>
    <s v="ORD103658"/>
    <s v="Adidas Running Shoes"/>
    <x v="1"/>
    <x v="9"/>
    <x v="0"/>
    <x v="3"/>
    <n v="18480.669999999998"/>
    <n v="2"/>
    <x v="3657"/>
    <x v="201"/>
    <n v="2787"/>
    <x v="266"/>
    <m/>
    <m/>
    <s v="sq"/>
    <s v="sq"/>
    <n v="3665.44"/>
    <n v="91504159.730000004"/>
    <n v="91504159.730000004"/>
    <s v="Dubai"/>
  </r>
  <r>
    <s v="ORD103659"/>
    <s v="HP Pavilion Laptop"/>
    <x v="3"/>
    <x v="3"/>
    <x v="0"/>
    <x v="1"/>
    <n v="19714.73"/>
    <n v="1"/>
    <x v="3658"/>
    <x v="183"/>
    <n v="4070"/>
    <x v="239"/>
    <m/>
    <m/>
    <s v="sq"/>
    <s v="sq"/>
    <n v="13290.4"/>
    <n v="57542997.559999913"/>
    <n v="57542997.559999913"/>
    <s v="Alexandria"/>
  </r>
  <r>
    <s v="ORD103660"/>
    <s v="iPhone 13"/>
    <x v="0"/>
    <x v="4"/>
    <x v="2"/>
    <x v="3"/>
    <n v="12923.96"/>
    <n v="2"/>
    <x v="3659"/>
    <x v="298"/>
    <n v="1385"/>
    <x v="229"/>
    <m/>
    <m/>
    <s v="Amazon"/>
    <s v="Amazon"/>
    <n v="3665.44"/>
    <n v="92327183.770000085"/>
    <n v="92327183.770000085"/>
    <s v="Dubai"/>
  </r>
  <r>
    <s v="ORD103661"/>
    <s v="iPhone 13"/>
    <x v="0"/>
    <x v="4"/>
    <x v="2"/>
    <x v="0"/>
    <n v="9320.4599999999991"/>
    <n v="1"/>
    <x v="3660"/>
    <x v="272"/>
    <n v="1596"/>
    <x v="324"/>
    <m/>
    <m/>
    <s v="Amazon"/>
    <s v="Amazon"/>
    <n v="16284.02"/>
    <n v="92327183.770000085"/>
    <n v="92327183.770000085"/>
    <s v="Cairo"/>
  </r>
  <r>
    <s v="ORD103662"/>
    <s v="Samsung Galaxy A14"/>
    <x v="0"/>
    <x v="0"/>
    <x v="2"/>
    <x v="1"/>
    <n v="16715.650000000001"/>
    <n v="2"/>
    <x v="3661"/>
    <x v="202"/>
    <n v="2772"/>
    <x v="11"/>
    <m/>
    <m/>
    <s v="Amazon"/>
    <s v="Amazon"/>
    <n v="13290.4"/>
    <n v="92327183.770000085"/>
    <n v="92327183.770000085"/>
    <s v="Alexandria"/>
  </r>
  <r>
    <s v="ORD103663"/>
    <s v="Adidas Running Shoes"/>
    <x v="1"/>
    <x v="9"/>
    <x v="1"/>
    <x v="3"/>
    <n v="16471.91"/>
    <n v="5"/>
    <x v="3662"/>
    <x v="349"/>
    <n v="3023"/>
    <x v="297"/>
    <m/>
    <m/>
    <s v="Jumia"/>
    <s v="Jum"/>
    <n v="3665.44"/>
    <n v="91504159.730000004"/>
    <n v="91504159.730000004"/>
    <s v="Dubai"/>
  </r>
  <r>
    <s v="ORD103664"/>
    <s v="Smartwatch FitPro"/>
    <x v="4"/>
    <x v="6"/>
    <x v="1"/>
    <x v="5"/>
    <n v="6037.12"/>
    <n v="5"/>
    <x v="3663"/>
    <x v="10"/>
    <n v="3867"/>
    <x v="280"/>
    <m/>
    <m/>
    <s v="Jumia"/>
    <s v="Jum"/>
    <n v="27872.98"/>
    <n v="31420413.200000018"/>
    <n v="31420413.200000018"/>
    <s v="Giza"/>
  </r>
  <r>
    <s v="ORD103665"/>
    <s v="Samsung Galaxy A14"/>
    <x v="0"/>
    <x v="0"/>
    <x v="2"/>
    <x v="4"/>
    <n v="18660.88"/>
    <n v="1"/>
    <x v="3664"/>
    <x v="309"/>
    <n v="4962"/>
    <x v="165"/>
    <m/>
    <m/>
    <s v="Amazon"/>
    <s v="Amazon"/>
    <n v="99349.3"/>
    <n v="92327183.770000085"/>
    <n v="92327183.770000085"/>
    <s v="Riyadh"/>
  </r>
  <r>
    <s v="ORD103666"/>
    <s v="iPhone 13"/>
    <x v="0"/>
    <x v="4"/>
    <x v="0"/>
    <x v="2"/>
    <n v="11308.33"/>
    <n v="2"/>
    <x v="3665"/>
    <x v="160"/>
    <n v="3421"/>
    <x v="359"/>
    <m/>
    <m/>
    <s v="sq"/>
    <s v="sq"/>
    <n v="26648.76"/>
    <n v="92327183.770000085"/>
    <n v="92327183.770000085"/>
    <s v="Casablanca"/>
  </r>
  <r>
    <s v="ORD103667"/>
    <s v="Samsung Galaxy A14"/>
    <x v="0"/>
    <x v="0"/>
    <x v="2"/>
    <x v="3"/>
    <n v="2630.99"/>
    <n v="5"/>
    <x v="3666"/>
    <x v="210"/>
    <n v="2052"/>
    <x v="220"/>
    <m/>
    <m/>
    <s v="Amazon"/>
    <s v="Amazon"/>
    <n v="3665.44"/>
    <n v="92327183.770000085"/>
    <n v="92327183.770000085"/>
    <s v="Dubai"/>
  </r>
  <r>
    <s v="ORD103668"/>
    <s v="Bluetooth Headset"/>
    <x v="2"/>
    <x v="2"/>
    <x v="2"/>
    <x v="4"/>
    <n v="17754.150000000001"/>
    <n v="2"/>
    <x v="3667"/>
    <x v="338"/>
    <n v="2769"/>
    <x v="40"/>
    <m/>
    <m/>
    <s v="Amazon"/>
    <s v="Amazon"/>
    <n v="99349.3"/>
    <n v="29200970.130000021"/>
    <n v="29200970.130000021"/>
    <s v="Riyadh"/>
  </r>
  <r>
    <s v="ORD103669"/>
    <s v="Bluetooth Headset"/>
    <x v="2"/>
    <x v="2"/>
    <x v="2"/>
    <x v="2"/>
    <n v="11641.56"/>
    <n v="1"/>
    <x v="3668"/>
    <x v="386"/>
    <n v="379"/>
    <x v="104"/>
    <m/>
    <m/>
    <s v="Amazon"/>
    <s v="Amazon"/>
    <n v="26648.76"/>
    <n v="29200970.130000021"/>
    <n v="29200970.130000021"/>
    <s v="Casablanca"/>
  </r>
  <r>
    <s v="ORD103670"/>
    <s v="Smartwatch FitPro"/>
    <x v="4"/>
    <x v="6"/>
    <x v="0"/>
    <x v="2"/>
    <n v="13075.61"/>
    <n v="5"/>
    <x v="3669"/>
    <x v="342"/>
    <n v="289"/>
    <x v="333"/>
    <m/>
    <m/>
    <s v="sq"/>
    <s v="sq"/>
    <n v="26648.76"/>
    <n v="31420413.200000018"/>
    <n v="31420413.200000018"/>
    <s v="Casablanca"/>
  </r>
  <r>
    <s v="ORD103671"/>
    <s v="iPhone 13"/>
    <x v="0"/>
    <x v="4"/>
    <x v="2"/>
    <x v="2"/>
    <n v="6568.89"/>
    <n v="1"/>
    <x v="3670"/>
    <x v="298"/>
    <n v="4706"/>
    <x v="157"/>
    <m/>
    <m/>
    <s v="Amazon"/>
    <s v="Amazon"/>
    <n v="26648.76"/>
    <n v="92327183.770000085"/>
    <n v="92327183.770000085"/>
    <s v="Casablanca"/>
  </r>
  <r>
    <s v="ORD103672"/>
    <s v="Samsung Galaxy A14"/>
    <x v="0"/>
    <x v="0"/>
    <x v="0"/>
    <x v="0"/>
    <n v="8895.4599999999991"/>
    <n v="2"/>
    <x v="3671"/>
    <x v="266"/>
    <n v="4847"/>
    <x v="101"/>
    <m/>
    <m/>
    <s v="sq"/>
    <s v="sq"/>
    <n v="16284.02"/>
    <n v="92327183.770000085"/>
    <n v="92327183.770000085"/>
    <s v="Cairo"/>
  </r>
  <r>
    <s v="ORD103673"/>
    <s v="Smartwatch FitPro"/>
    <x v="4"/>
    <x v="6"/>
    <x v="1"/>
    <x v="4"/>
    <n v="14927.55"/>
    <n v="5"/>
    <x v="3672"/>
    <x v="61"/>
    <n v="1452"/>
    <x v="162"/>
    <m/>
    <m/>
    <s v="Jumia"/>
    <s v="Jum"/>
    <n v="99349.3"/>
    <n v="31420413.200000018"/>
    <n v="31420413.200000018"/>
    <s v="Riyadh"/>
  </r>
  <r>
    <s v="ORD103674"/>
    <s v="HP Pavilion Laptop"/>
    <x v="3"/>
    <x v="3"/>
    <x v="0"/>
    <x v="1"/>
    <n v="10829.55"/>
    <n v="4"/>
    <x v="3673"/>
    <x v="286"/>
    <n v="2149"/>
    <x v="275"/>
    <m/>
    <m/>
    <s v="sq"/>
    <s v="sq"/>
    <n v="13290.4"/>
    <n v="57542997.559999913"/>
    <n v="57542997.559999913"/>
    <s v="Alexandria"/>
  </r>
  <r>
    <s v="ORD103675"/>
    <s v="Dell Inspiron 3501"/>
    <x v="3"/>
    <x v="8"/>
    <x v="2"/>
    <x v="1"/>
    <n v="16232.94"/>
    <n v="5"/>
    <x v="3674"/>
    <x v="324"/>
    <n v="4047"/>
    <x v="204"/>
    <m/>
    <m/>
    <s v="Amazon"/>
    <s v="Amazon"/>
    <n v="13290.4"/>
    <n v="57542997.559999913"/>
    <n v="57542997.559999913"/>
    <s v="Alexandria"/>
  </r>
  <r>
    <s v="ORD103676"/>
    <s v="Smartwatch FitPro"/>
    <x v="4"/>
    <x v="6"/>
    <x v="1"/>
    <x v="1"/>
    <n v="2780.4"/>
    <n v="2"/>
    <x v="3675"/>
    <x v="104"/>
    <n v="3474"/>
    <x v="92"/>
    <m/>
    <m/>
    <s v="Jumia"/>
    <s v="Jum"/>
    <n v="13290.4"/>
    <n v="31420413.200000018"/>
    <n v="31420413.200000018"/>
    <s v="Alexandria"/>
  </r>
  <r>
    <s v="ORD103677"/>
    <s v="Nike Air Max"/>
    <x v="1"/>
    <x v="1"/>
    <x v="2"/>
    <x v="3"/>
    <n v="14521.51"/>
    <n v="2"/>
    <x v="3676"/>
    <x v="128"/>
    <n v="556"/>
    <x v="138"/>
    <m/>
    <m/>
    <s v="Amazon"/>
    <s v="Amazon"/>
    <n v="3665.44"/>
    <n v="91504159.730000004"/>
    <n v="91504159.730000004"/>
    <s v="Dubai"/>
  </r>
  <r>
    <s v="ORD103678"/>
    <s v="Nike Air Max"/>
    <x v="1"/>
    <x v="1"/>
    <x v="0"/>
    <x v="2"/>
    <n v="4730.68"/>
    <n v="3"/>
    <x v="3677"/>
    <x v="157"/>
    <n v="3653"/>
    <x v="313"/>
    <m/>
    <m/>
    <s v="sq"/>
    <s v="sq"/>
    <n v="26648.76"/>
    <n v="91504159.730000004"/>
    <n v="91504159.730000004"/>
    <s v="Casablanca"/>
  </r>
  <r>
    <s v="ORD103679"/>
    <s v="Dell Inspiron 3501"/>
    <x v="3"/>
    <x v="8"/>
    <x v="2"/>
    <x v="3"/>
    <n v="16171.64"/>
    <n v="2"/>
    <x v="3678"/>
    <x v="103"/>
    <n v="2789"/>
    <x v="332"/>
    <m/>
    <m/>
    <s v="Amazon"/>
    <s v="Amazon"/>
    <n v="3665.44"/>
    <n v="57542997.559999913"/>
    <n v="57542997.559999913"/>
    <s v="Dubai"/>
  </r>
  <r>
    <s v="ORD103680"/>
    <s v="Dell Inspiron 3501"/>
    <x v="3"/>
    <x v="8"/>
    <x v="2"/>
    <x v="0"/>
    <n v="17988.46"/>
    <n v="5"/>
    <x v="3679"/>
    <x v="186"/>
    <n v="4386"/>
    <x v="179"/>
    <m/>
    <m/>
    <s v="Amazon"/>
    <s v="Amazon"/>
    <n v="16284.02"/>
    <n v="57542997.559999913"/>
    <n v="57542997.559999913"/>
    <s v="Cairo"/>
  </r>
  <r>
    <s v="ORD103681"/>
    <s v="Adidas Running Shoes"/>
    <x v="1"/>
    <x v="9"/>
    <x v="1"/>
    <x v="0"/>
    <n v="10467.77"/>
    <n v="4"/>
    <x v="3680"/>
    <x v="119"/>
    <n v="1513"/>
    <x v="323"/>
    <m/>
    <m/>
    <s v="Jumia"/>
    <s v="Jum"/>
    <n v="16284.02"/>
    <n v="91504159.730000004"/>
    <n v="91504159.730000004"/>
    <s v="Cairo"/>
  </r>
  <r>
    <s v="ORD103682"/>
    <s v="iPhone 13"/>
    <x v="0"/>
    <x v="4"/>
    <x v="1"/>
    <x v="5"/>
    <n v="19391.87"/>
    <n v="2"/>
    <x v="3681"/>
    <x v="159"/>
    <n v="2532"/>
    <x v="255"/>
    <m/>
    <m/>
    <s v="Jumia"/>
    <s v="Jum"/>
    <n v="27872.98"/>
    <n v="92327183.770000085"/>
    <n v="92327183.770000085"/>
    <s v="Giza"/>
  </r>
  <r>
    <s v="ORD103683"/>
    <s v="Bluetooth Headset"/>
    <x v="2"/>
    <x v="2"/>
    <x v="2"/>
    <x v="2"/>
    <n v="14957.88"/>
    <n v="5"/>
    <x v="3682"/>
    <x v="300"/>
    <n v="4572"/>
    <x v="87"/>
    <m/>
    <m/>
    <s v="Amazon"/>
    <s v="Amazon"/>
    <n v="26648.76"/>
    <n v="29200970.130000021"/>
    <n v="29200970.130000021"/>
    <s v="Casablanca"/>
  </r>
  <r>
    <s v="ORD103684"/>
    <s v="Smartwatch FitPro"/>
    <x v="4"/>
    <x v="6"/>
    <x v="1"/>
    <x v="0"/>
    <n v="13843.13"/>
    <n v="5"/>
    <x v="3683"/>
    <x v="73"/>
    <n v="842"/>
    <x v="128"/>
    <m/>
    <m/>
    <s v="Jumia"/>
    <s v="Jum"/>
    <n v="16284.02"/>
    <n v="31420413.200000018"/>
    <n v="31420413.200000018"/>
    <s v="Cairo"/>
  </r>
  <r>
    <s v="ORD103685"/>
    <s v="HP Pavilion Laptop"/>
    <x v="3"/>
    <x v="3"/>
    <x v="2"/>
    <x v="5"/>
    <n v="5356.84"/>
    <n v="5"/>
    <x v="3684"/>
    <x v="308"/>
    <n v="2345"/>
    <x v="33"/>
    <m/>
    <m/>
    <s v="Amazon"/>
    <s v="Amazon"/>
    <n v="27872.98"/>
    <n v="57542997.559999913"/>
    <n v="57542997.559999913"/>
    <s v="Giza"/>
  </r>
  <r>
    <s v="ORD103686"/>
    <s v="Adidas Running Shoes"/>
    <x v="1"/>
    <x v="9"/>
    <x v="2"/>
    <x v="1"/>
    <n v="8681.65"/>
    <n v="3"/>
    <x v="3685"/>
    <x v="109"/>
    <n v="3652"/>
    <x v="159"/>
    <m/>
    <m/>
    <s v="Amazon"/>
    <s v="Amazon"/>
    <n v="13290.4"/>
    <n v="91504159.730000004"/>
    <n v="91504159.730000004"/>
    <s v="Alexandria"/>
  </r>
  <r>
    <s v="ORD103687"/>
    <s v="Adidas Running Shoes"/>
    <x v="1"/>
    <x v="9"/>
    <x v="1"/>
    <x v="4"/>
    <n v="16165.66"/>
    <n v="3"/>
    <x v="3686"/>
    <x v="52"/>
    <n v="234"/>
    <x v="134"/>
    <m/>
    <m/>
    <s v="Jumia"/>
    <s v="Jum"/>
    <n v="99349.3"/>
    <n v="91504159.730000004"/>
    <n v="91504159.730000004"/>
    <s v="Riyadh"/>
  </r>
  <r>
    <s v="ORD103688"/>
    <s v="Bluetooth Headset"/>
    <x v="2"/>
    <x v="2"/>
    <x v="1"/>
    <x v="2"/>
    <n v="6941.92"/>
    <n v="4"/>
    <x v="3687"/>
    <x v="30"/>
    <n v="3950"/>
    <x v="202"/>
    <m/>
    <m/>
    <s v="Jumia"/>
    <s v="Jum"/>
    <n v="26648.76"/>
    <n v="29200970.130000021"/>
    <n v="29200970.130000021"/>
    <s v="Casablanca"/>
  </r>
  <r>
    <s v="ORD103689"/>
    <s v="Dell Inspiron 3501"/>
    <x v="3"/>
    <x v="8"/>
    <x v="2"/>
    <x v="1"/>
    <n v="13347.95"/>
    <n v="2"/>
    <x v="3688"/>
    <x v="340"/>
    <n v="4188"/>
    <x v="148"/>
    <m/>
    <m/>
    <s v="Amazon"/>
    <s v="Amazon"/>
    <n v="13290.4"/>
    <n v="57542997.559999913"/>
    <n v="57542997.559999913"/>
    <s v="Alexandria"/>
  </r>
  <r>
    <s v="ORD103690"/>
    <s v="Samsung Galaxy A14"/>
    <x v="0"/>
    <x v="0"/>
    <x v="1"/>
    <x v="3"/>
    <n v="3230.22"/>
    <n v="4"/>
    <x v="3689"/>
    <x v="333"/>
    <n v="2558"/>
    <x v="208"/>
    <m/>
    <m/>
    <s v="Jumia"/>
    <s v="Jum"/>
    <n v="3665.44"/>
    <n v="92327183.770000085"/>
    <n v="92327183.770000085"/>
    <s v="Dubai"/>
  </r>
  <r>
    <s v="ORD103691"/>
    <s v="Xiaomi Redmi Note 12"/>
    <x v="0"/>
    <x v="7"/>
    <x v="2"/>
    <x v="2"/>
    <n v="8047.86"/>
    <n v="4"/>
    <x v="3690"/>
    <x v="315"/>
    <n v="70"/>
    <x v="29"/>
    <m/>
    <m/>
    <s v="Amazon"/>
    <s v="Amazon"/>
    <n v="26648.76"/>
    <n v="92327183.770000085"/>
    <n v="92327183.770000085"/>
    <s v="Casablanca"/>
  </r>
  <r>
    <s v="ORD103692"/>
    <s v="Nike Air Max"/>
    <x v="1"/>
    <x v="1"/>
    <x v="2"/>
    <x v="3"/>
    <n v="14911.94"/>
    <n v="1"/>
    <x v="3691"/>
    <x v="178"/>
    <n v="430"/>
    <x v="211"/>
    <m/>
    <m/>
    <s v="Amazon"/>
    <s v="Amazon"/>
    <n v="3665.44"/>
    <n v="91504159.730000004"/>
    <n v="91504159.730000004"/>
    <s v="Dubai"/>
  </r>
  <r>
    <s v="ORD103693"/>
    <s v="Samsung Galaxy A14"/>
    <x v="0"/>
    <x v="0"/>
    <x v="2"/>
    <x v="5"/>
    <n v="14740.74"/>
    <n v="2"/>
    <x v="3692"/>
    <x v="9"/>
    <n v="3941"/>
    <x v="355"/>
    <m/>
    <m/>
    <s v="Amazon"/>
    <s v="Amazon"/>
    <n v="27872.98"/>
    <n v="92327183.770000085"/>
    <n v="92327183.770000085"/>
    <s v="Giza"/>
  </r>
  <r>
    <s v="ORD103694"/>
    <s v="Nike Air Max"/>
    <x v="1"/>
    <x v="1"/>
    <x v="1"/>
    <x v="3"/>
    <n v="1588.56"/>
    <n v="5"/>
    <x v="3693"/>
    <x v="10"/>
    <n v="221"/>
    <x v="252"/>
    <m/>
    <m/>
    <s v="Jumia"/>
    <s v="Jum"/>
    <n v="3665.44"/>
    <n v="91504159.730000004"/>
    <n v="91504159.730000004"/>
    <s v="Dubai"/>
  </r>
  <r>
    <s v="ORD103695"/>
    <s v="T-shirt Cotton"/>
    <x v="1"/>
    <x v="5"/>
    <x v="1"/>
    <x v="0"/>
    <n v="616.72"/>
    <n v="3"/>
    <x v="3694"/>
    <x v="169"/>
    <n v="2730"/>
    <x v="139"/>
    <m/>
    <m/>
    <s v="Jumia"/>
    <s v="Jum"/>
    <n v="16284.02"/>
    <n v="91504159.730000004"/>
    <n v="91504159.730000004"/>
    <s v="Cairo"/>
  </r>
  <r>
    <s v="ORD103696"/>
    <s v="Dell Inspiron 3501"/>
    <x v="3"/>
    <x v="8"/>
    <x v="2"/>
    <x v="1"/>
    <n v="15561.1"/>
    <n v="2"/>
    <x v="3695"/>
    <x v="64"/>
    <n v="2921"/>
    <x v="63"/>
    <m/>
    <m/>
    <s v="Amazon"/>
    <s v="Amazon"/>
    <n v="13290.4"/>
    <n v="57542997.559999913"/>
    <n v="57542997.559999913"/>
    <s v="Alexandria"/>
  </r>
  <r>
    <s v="ORD103697"/>
    <s v="Smartwatch FitPro"/>
    <x v="4"/>
    <x v="6"/>
    <x v="2"/>
    <x v="5"/>
    <n v="5600.74"/>
    <n v="3"/>
    <x v="3696"/>
    <x v="366"/>
    <n v="2777"/>
    <x v="154"/>
    <m/>
    <m/>
    <s v="Amazon"/>
    <s v="Amazon"/>
    <n v="27872.98"/>
    <n v="31420413.200000018"/>
    <n v="31420413.200000018"/>
    <s v="Giza"/>
  </r>
  <r>
    <s v="ORD103698"/>
    <s v="Dell Inspiron 3501"/>
    <x v="3"/>
    <x v="8"/>
    <x v="0"/>
    <x v="1"/>
    <n v="19171.16"/>
    <n v="3"/>
    <x v="3697"/>
    <x v="160"/>
    <n v="2922"/>
    <x v="177"/>
    <m/>
    <m/>
    <s v="sq"/>
    <s v="sq"/>
    <n v="13290.4"/>
    <n v="57542997.559999913"/>
    <n v="57542997.559999913"/>
    <s v="Alexandria"/>
  </r>
  <r>
    <s v="ORD103699"/>
    <s v="Samsung Galaxy A14"/>
    <x v="0"/>
    <x v="0"/>
    <x v="2"/>
    <x v="3"/>
    <n v="16119.33"/>
    <n v="5"/>
    <x v="3698"/>
    <x v="135"/>
    <n v="4547"/>
    <x v="81"/>
    <m/>
    <m/>
    <s v="Amazon"/>
    <s v="Amazon"/>
    <n v="3665.44"/>
    <n v="92327183.770000085"/>
    <n v="92327183.770000085"/>
    <s v="Dubai"/>
  </r>
  <r>
    <s v="ORD103700"/>
    <s v="Xiaomi Redmi Note 12"/>
    <x v="0"/>
    <x v="7"/>
    <x v="2"/>
    <x v="5"/>
    <n v="10507.65"/>
    <n v="3"/>
    <x v="3699"/>
    <x v="205"/>
    <n v="3207"/>
    <x v="140"/>
    <m/>
    <m/>
    <s v="Amazon"/>
    <s v="Amazon"/>
    <n v="27872.98"/>
    <n v="92327183.770000085"/>
    <n v="92327183.770000085"/>
    <s v="Giza"/>
  </r>
  <r>
    <s v="ORD103701"/>
    <s v="Xiaomi Redmi Note 12"/>
    <x v="0"/>
    <x v="7"/>
    <x v="0"/>
    <x v="5"/>
    <n v="14873.65"/>
    <n v="3"/>
    <x v="3700"/>
    <x v="209"/>
    <n v="241"/>
    <x v="60"/>
    <m/>
    <m/>
    <s v="sq"/>
    <s v="sq"/>
    <n v="27872.98"/>
    <n v="92327183.770000085"/>
    <n v="92327183.770000085"/>
    <s v="Giza"/>
  </r>
  <r>
    <s v="ORD103702"/>
    <s v="Adidas Running Shoes"/>
    <x v="1"/>
    <x v="9"/>
    <x v="1"/>
    <x v="4"/>
    <n v="12652.87"/>
    <n v="4"/>
    <x v="3701"/>
    <x v="18"/>
    <n v="358"/>
    <x v="265"/>
    <m/>
    <m/>
    <s v="Jumia"/>
    <s v="Jum"/>
    <n v="99349.3"/>
    <n v="91504159.730000004"/>
    <n v="91504159.730000004"/>
    <s v="Riyadh"/>
  </r>
  <r>
    <s v="ORD103703"/>
    <s v="iPhone 13"/>
    <x v="0"/>
    <x v="4"/>
    <x v="0"/>
    <x v="2"/>
    <n v="15385.46"/>
    <n v="5"/>
    <x v="3702"/>
    <x v="47"/>
    <n v="689"/>
    <x v="122"/>
    <m/>
    <m/>
    <s v="sq"/>
    <s v="sq"/>
    <n v="26648.76"/>
    <n v="92327183.770000085"/>
    <n v="92327183.770000085"/>
    <s v="Casablanca"/>
  </r>
  <r>
    <s v="ORD103704"/>
    <s v="Samsung Galaxy A14"/>
    <x v="0"/>
    <x v="0"/>
    <x v="2"/>
    <x v="1"/>
    <n v="9871.2000000000007"/>
    <n v="3"/>
    <x v="3703"/>
    <x v="9"/>
    <n v="2583"/>
    <x v="297"/>
    <m/>
    <m/>
    <s v="Amazon"/>
    <s v="Amazon"/>
    <n v="13290.4"/>
    <n v="92327183.770000085"/>
    <n v="92327183.770000085"/>
    <s v="Alexandria"/>
  </r>
  <r>
    <s v="ORD103705"/>
    <s v="Smartwatch FitPro"/>
    <x v="4"/>
    <x v="6"/>
    <x v="2"/>
    <x v="0"/>
    <n v="10404.39"/>
    <n v="3"/>
    <x v="3704"/>
    <x v="149"/>
    <n v="3232"/>
    <x v="131"/>
    <m/>
    <m/>
    <s v="Amazon"/>
    <s v="Amazon"/>
    <n v="16284.02"/>
    <n v="31420413.200000018"/>
    <n v="31420413.200000018"/>
    <s v="Cairo"/>
  </r>
  <r>
    <s v="ORD103706"/>
    <s v="Dell Inspiron 3501"/>
    <x v="3"/>
    <x v="8"/>
    <x v="0"/>
    <x v="3"/>
    <n v="4928.24"/>
    <n v="2"/>
    <x v="3705"/>
    <x v="168"/>
    <n v="4124"/>
    <x v="274"/>
    <m/>
    <m/>
    <s v="sq"/>
    <s v="sq"/>
    <n v="3665.44"/>
    <n v="57542997.559999913"/>
    <n v="57542997.559999913"/>
    <s v="Dubai"/>
  </r>
  <r>
    <s v="ORD103707"/>
    <s v="Adidas Running Shoes"/>
    <x v="1"/>
    <x v="9"/>
    <x v="1"/>
    <x v="0"/>
    <n v="12678.82"/>
    <n v="4"/>
    <x v="3706"/>
    <x v="194"/>
    <n v="4824"/>
    <x v="288"/>
    <m/>
    <m/>
    <s v="Jumia"/>
    <s v="Jum"/>
    <n v="16284.02"/>
    <n v="91504159.730000004"/>
    <n v="91504159.730000004"/>
    <s v="Cairo"/>
  </r>
  <r>
    <s v="ORD103708"/>
    <s v="Adidas Running Shoes"/>
    <x v="1"/>
    <x v="9"/>
    <x v="1"/>
    <x v="4"/>
    <n v="18860.400000000001"/>
    <n v="4"/>
    <x v="3707"/>
    <x v="303"/>
    <n v="2237"/>
    <x v="276"/>
    <m/>
    <m/>
    <s v="Jumia"/>
    <s v="Jum"/>
    <n v="99349.3"/>
    <n v="91504159.730000004"/>
    <n v="91504159.730000004"/>
    <s v="Riyadh"/>
  </r>
  <r>
    <s v="ORD103709"/>
    <s v="Dell Inspiron 3501"/>
    <x v="3"/>
    <x v="8"/>
    <x v="1"/>
    <x v="2"/>
    <n v="12224.59"/>
    <n v="5"/>
    <x v="3708"/>
    <x v="75"/>
    <n v="90"/>
    <x v="292"/>
    <m/>
    <m/>
    <s v="Jumia"/>
    <s v="Jum"/>
    <n v="26648.76"/>
    <n v="57542997.559999913"/>
    <n v="57542997.559999913"/>
    <s v="Casablanca"/>
  </r>
  <r>
    <s v="ORD103710"/>
    <s v="Bluetooth Headset"/>
    <x v="2"/>
    <x v="2"/>
    <x v="2"/>
    <x v="4"/>
    <n v="5201.8500000000004"/>
    <n v="1"/>
    <x v="3709"/>
    <x v="329"/>
    <n v="1934"/>
    <x v="165"/>
    <m/>
    <m/>
    <s v="Amazon"/>
    <s v="Amazon"/>
    <n v="99349.3"/>
    <n v="29200970.130000021"/>
    <n v="29200970.130000021"/>
    <s v="Riyadh"/>
  </r>
  <r>
    <s v="ORD103711"/>
    <s v="Samsung Galaxy A14"/>
    <x v="0"/>
    <x v="0"/>
    <x v="0"/>
    <x v="4"/>
    <n v="7116.97"/>
    <n v="2"/>
    <x v="3710"/>
    <x v="235"/>
    <n v="4947"/>
    <x v="98"/>
    <m/>
    <m/>
    <s v="sq"/>
    <s v="sq"/>
    <n v="99349.3"/>
    <n v="92327183.770000085"/>
    <n v="92327183.770000085"/>
    <s v="Riyadh"/>
  </r>
  <r>
    <s v="ORD103712"/>
    <s v="Adidas Running Shoes"/>
    <x v="1"/>
    <x v="9"/>
    <x v="0"/>
    <x v="3"/>
    <n v="13405.32"/>
    <n v="3"/>
    <x v="3711"/>
    <x v="96"/>
    <n v="4519"/>
    <x v="243"/>
    <m/>
    <m/>
    <s v="sq"/>
    <s v="sq"/>
    <n v="3665.44"/>
    <n v="91504159.730000004"/>
    <n v="91504159.730000004"/>
    <s v="Dubai"/>
  </r>
  <r>
    <s v="ORD103713"/>
    <s v="Smartwatch FitPro"/>
    <x v="4"/>
    <x v="6"/>
    <x v="2"/>
    <x v="1"/>
    <n v="15074.16"/>
    <n v="5"/>
    <x v="3712"/>
    <x v="308"/>
    <n v="2619"/>
    <x v="298"/>
    <m/>
    <m/>
    <s v="Amazon"/>
    <s v="Amazon"/>
    <n v="13290.4"/>
    <n v="31420413.200000018"/>
    <n v="31420413.200000018"/>
    <s v="Alexandria"/>
  </r>
  <r>
    <s v="ORD103714"/>
    <s v="Dell Inspiron 3501"/>
    <x v="3"/>
    <x v="8"/>
    <x v="0"/>
    <x v="5"/>
    <n v="11056.96"/>
    <n v="5"/>
    <x v="3713"/>
    <x v="320"/>
    <n v="1652"/>
    <x v="213"/>
    <m/>
    <m/>
    <s v="sq"/>
    <s v="sq"/>
    <n v="27872.98"/>
    <n v="57542997.559999913"/>
    <n v="57542997.559999913"/>
    <s v="Giza"/>
  </r>
  <r>
    <s v="ORD103715"/>
    <s v="Adidas Running Shoes"/>
    <x v="1"/>
    <x v="9"/>
    <x v="2"/>
    <x v="3"/>
    <n v="1036.3"/>
    <n v="5"/>
    <x v="3714"/>
    <x v="283"/>
    <n v="942"/>
    <x v="155"/>
    <m/>
    <m/>
    <s v="Amazon"/>
    <s v="Amazon"/>
    <n v="3665.44"/>
    <n v="91504159.730000004"/>
    <n v="91504159.730000004"/>
    <s v="Dubai"/>
  </r>
  <r>
    <s v="ORD103716"/>
    <s v="Samsung Galaxy A14"/>
    <x v="0"/>
    <x v="0"/>
    <x v="0"/>
    <x v="2"/>
    <n v="6541.91"/>
    <n v="2"/>
    <x v="3715"/>
    <x v="41"/>
    <n v="682"/>
    <x v="180"/>
    <m/>
    <m/>
    <s v="sq"/>
    <s v="sq"/>
    <n v="26648.76"/>
    <n v="92327183.770000085"/>
    <n v="92327183.770000085"/>
    <s v="Casablanca"/>
  </r>
  <r>
    <s v="ORD103717"/>
    <s v="Dell Inspiron 3501"/>
    <x v="3"/>
    <x v="8"/>
    <x v="2"/>
    <x v="4"/>
    <n v="18444.07"/>
    <n v="5"/>
    <x v="3716"/>
    <x v="236"/>
    <n v="2523"/>
    <x v="111"/>
    <m/>
    <m/>
    <s v="Amazon"/>
    <s v="Amazon"/>
    <n v="99349.3"/>
    <n v="57542997.559999913"/>
    <n v="57542997.559999913"/>
    <s v="Riyadh"/>
  </r>
  <r>
    <s v="ORD103718"/>
    <s v="Bluetooth Headset"/>
    <x v="2"/>
    <x v="2"/>
    <x v="1"/>
    <x v="5"/>
    <n v="13574.19"/>
    <n v="3"/>
    <x v="3717"/>
    <x v="82"/>
    <n v="4476"/>
    <x v="65"/>
    <m/>
    <m/>
    <s v="Jumia"/>
    <s v="Jum"/>
    <n v="27872.98"/>
    <n v="29200970.130000021"/>
    <n v="29200970.130000021"/>
    <s v="Giza"/>
  </r>
  <r>
    <s v="ORD103719"/>
    <s v="Samsung Galaxy A14"/>
    <x v="0"/>
    <x v="0"/>
    <x v="2"/>
    <x v="3"/>
    <n v="6845.97"/>
    <n v="3"/>
    <x v="3718"/>
    <x v="226"/>
    <n v="1180"/>
    <x v="261"/>
    <m/>
    <m/>
    <s v="Amazon"/>
    <s v="Amazon"/>
    <n v="3665.44"/>
    <n v="92327183.770000085"/>
    <n v="92327183.770000085"/>
    <s v="Dubai"/>
  </r>
  <r>
    <s v="ORD103720"/>
    <s v="Nike Air Max"/>
    <x v="1"/>
    <x v="1"/>
    <x v="0"/>
    <x v="3"/>
    <n v="15568.32"/>
    <n v="3"/>
    <x v="3719"/>
    <x v="191"/>
    <n v="1764"/>
    <x v="44"/>
    <m/>
    <m/>
    <s v="sq"/>
    <s v="sq"/>
    <n v="3665.44"/>
    <n v="91504159.730000004"/>
    <n v="91504159.730000004"/>
    <s v="Dubai"/>
  </r>
  <r>
    <s v="ORD103721"/>
    <s v="T-shirt Cotton"/>
    <x v="1"/>
    <x v="5"/>
    <x v="2"/>
    <x v="4"/>
    <n v="11149.91"/>
    <n v="5"/>
    <x v="3720"/>
    <x v="229"/>
    <n v="3615"/>
    <x v="49"/>
    <m/>
    <m/>
    <s v="Amazon"/>
    <s v="Amazon"/>
    <n v="99349.3"/>
    <n v="91504159.730000004"/>
    <n v="91504159.730000004"/>
    <s v="Riyadh"/>
  </r>
  <r>
    <s v="ORD103722"/>
    <s v="Smartwatch FitPro"/>
    <x v="4"/>
    <x v="6"/>
    <x v="2"/>
    <x v="5"/>
    <n v="16571.990000000002"/>
    <n v="2"/>
    <x v="3721"/>
    <x v="313"/>
    <n v="4842"/>
    <x v="261"/>
    <m/>
    <m/>
    <s v="Amazon"/>
    <s v="Amazon"/>
    <n v="27872.98"/>
    <n v="31420413.200000018"/>
    <n v="31420413.200000018"/>
    <s v="Giza"/>
  </r>
  <r>
    <s v="ORD103723"/>
    <s v="Adidas Running Shoes"/>
    <x v="1"/>
    <x v="9"/>
    <x v="1"/>
    <x v="1"/>
    <n v="6199.4"/>
    <n v="2"/>
    <x v="3722"/>
    <x v="172"/>
    <n v="2172"/>
    <x v="204"/>
    <m/>
    <m/>
    <s v="Jumia"/>
    <s v="Jum"/>
    <n v="13290.4"/>
    <n v="91504159.730000004"/>
    <n v="91504159.730000004"/>
    <s v="Alexandria"/>
  </r>
  <r>
    <s v="ORD103724"/>
    <s v="T-shirt Cotton"/>
    <x v="1"/>
    <x v="5"/>
    <x v="1"/>
    <x v="2"/>
    <n v="10338.94"/>
    <n v="2"/>
    <x v="3723"/>
    <x v="329"/>
    <n v="4612"/>
    <x v="203"/>
    <m/>
    <m/>
    <s v="Jumia"/>
    <s v="Jum"/>
    <n v="26648.76"/>
    <n v="91504159.730000004"/>
    <n v="91504159.730000004"/>
    <s v="Casablanca"/>
  </r>
  <r>
    <s v="ORD103725"/>
    <s v="Xiaomi Redmi Note 12"/>
    <x v="0"/>
    <x v="7"/>
    <x v="2"/>
    <x v="4"/>
    <n v="15904.03"/>
    <n v="4"/>
    <x v="3724"/>
    <x v="381"/>
    <n v="1760"/>
    <x v="331"/>
    <m/>
    <m/>
    <s v="Amazon"/>
    <s v="Amazon"/>
    <n v="99349.3"/>
    <n v="92327183.770000085"/>
    <n v="92327183.770000085"/>
    <s v="Riyadh"/>
  </r>
  <r>
    <s v="ORD103726"/>
    <s v="T-shirt Cotton"/>
    <x v="1"/>
    <x v="5"/>
    <x v="1"/>
    <x v="4"/>
    <n v="15907.63"/>
    <n v="5"/>
    <x v="3725"/>
    <x v="149"/>
    <n v="3646"/>
    <x v="84"/>
    <m/>
    <m/>
    <s v="Jumia"/>
    <s v="Jum"/>
    <n v="99349.3"/>
    <n v="91504159.730000004"/>
    <n v="91504159.730000004"/>
    <s v="Riyadh"/>
  </r>
  <r>
    <s v="ORD103727"/>
    <s v="Nike Air Max"/>
    <x v="1"/>
    <x v="1"/>
    <x v="1"/>
    <x v="1"/>
    <n v="11721.97"/>
    <n v="5"/>
    <x v="3726"/>
    <x v="207"/>
    <n v="1446"/>
    <x v="133"/>
    <m/>
    <m/>
    <s v="Jumia"/>
    <s v="Jum"/>
    <n v="13290.4"/>
    <n v="91504159.730000004"/>
    <n v="91504159.730000004"/>
    <s v="Alexandria"/>
  </r>
  <r>
    <s v="ORD103728"/>
    <s v="Adidas Running Shoes"/>
    <x v="1"/>
    <x v="9"/>
    <x v="1"/>
    <x v="2"/>
    <n v="15270.2"/>
    <n v="4"/>
    <x v="3727"/>
    <x v="385"/>
    <n v="328"/>
    <x v="265"/>
    <m/>
    <m/>
    <s v="Jumia"/>
    <s v="Jum"/>
    <n v="26648.76"/>
    <n v="91504159.730000004"/>
    <n v="91504159.730000004"/>
    <s v="Casablanca"/>
  </r>
  <r>
    <s v="ORD103729"/>
    <s v="Xiaomi Redmi Note 12"/>
    <x v="0"/>
    <x v="7"/>
    <x v="2"/>
    <x v="5"/>
    <n v="3016.02"/>
    <n v="5"/>
    <x v="3728"/>
    <x v="65"/>
    <n v="3884"/>
    <x v="237"/>
    <m/>
    <m/>
    <s v="Amazon"/>
    <s v="Amazon"/>
    <n v="27872.98"/>
    <n v="92327183.770000085"/>
    <n v="92327183.770000085"/>
    <s v="Giza"/>
  </r>
  <r>
    <s v="ORD103730"/>
    <s v="T-shirt Cotton"/>
    <x v="1"/>
    <x v="5"/>
    <x v="1"/>
    <x v="0"/>
    <n v="2606.23"/>
    <n v="3"/>
    <x v="3729"/>
    <x v="294"/>
    <n v="1303"/>
    <x v="348"/>
    <m/>
    <m/>
    <s v="Jumia"/>
    <s v="Jum"/>
    <n v="16284.02"/>
    <n v="91504159.730000004"/>
    <n v="91504159.730000004"/>
    <s v="Cairo"/>
  </r>
  <r>
    <s v="ORD103731"/>
    <s v="Smartwatch FitPro"/>
    <x v="4"/>
    <x v="6"/>
    <x v="2"/>
    <x v="2"/>
    <n v="2259.13"/>
    <n v="5"/>
    <x v="3730"/>
    <x v="94"/>
    <n v="1935"/>
    <x v="214"/>
    <m/>
    <m/>
    <s v="Amazon"/>
    <s v="Amazon"/>
    <n v="26648.76"/>
    <n v="31420413.200000018"/>
    <n v="31420413.200000018"/>
    <s v="Casablanca"/>
  </r>
  <r>
    <s v="ORD103732"/>
    <s v="Smartwatch FitPro"/>
    <x v="4"/>
    <x v="6"/>
    <x v="0"/>
    <x v="1"/>
    <n v="15363.46"/>
    <n v="3"/>
    <x v="3731"/>
    <x v="88"/>
    <n v="2414"/>
    <x v="238"/>
    <m/>
    <m/>
    <s v="sq"/>
    <s v="sq"/>
    <n v="13290.4"/>
    <n v="31420413.200000018"/>
    <n v="31420413.200000018"/>
    <s v="Alexandria"/>
  </r>
  <r>
    <s v="ORD103733"/>
    <s v="HP Pavilion Laptop"/>
    <x v="3"/>
    <x v="3"/>
    <x v="1"/>
    <x v="3"/>
    <n v="10793"/>
    <n v="1"/>
    <x v="3732"/>
    <x v="241"/>
    <n v="937"/>
    <x v="316"/>
    <m/>
    <m/>
    <s v="Jumia"/>
    <s v="Jum"/>
    <n v="3665.44"/>
    <n v="57542997.559999913"/>
    <n v="57542997.559999913"/>
    <s v="Dubai"/>
  </r>
  <r>
    <s v="ORD103734"/>
    <s v="Dell Inspiron 3501"/>
    <x v="3"/>
    <x v="8"/>
    <x v="0"/>
    <x v="5"/>
    <n v="7358.2"/>
    <n v="3"/>
    <x v="3733"/>
    <x v="91"/>
    <n v="2599"/>
    <x v="91"/>
    <m/>
    <m/>
    <s v="sq"/>
    <s v="sq"/>
    <n v="27872.98"/>
    <n v="57542997.559999913"/>
    <n v="57542997.559999913"/>
    <s v="Giza"/>
  </r>
  <r>
    <s v="ORD103735"/>
    <s v="HP Pavilion Laptop"/>
    <x v="3"/>
    <x v="3"/>
    <x v="2"/>
    <x v="4"/>
    <n v="2589.52"/>
    <n v="2"/>
    <x v="3734"/>
    <x v="58"/>
    <n v="1156"/>
    <x v="28"/>
    <m/>
    <m/>
    <s v="Amazon"/>
    <s v="Amazon"/>
    <n v="99349.3"/>
    <n v="57542997.559999913"/>
    <n v="57542997.559999913"/>
    <s v="Riyadh"/>
  </r>
  <r>
    <s v="ORD103736"/>
    <s v="HP Pavilion Laptop"/>
    <x v="3"/>
    <x v="3"/>
    <x v="1"/>
    <x v="5"/>
    <n v="18434.52"/>
    <n v="4"/>
    <x v="3735"/>
    <x v="261"/>
    <n v="532"/>
    <x v="164"/>
    <m/>
    <m/>
    <s v="Jumia"/>
    <s v="Jum"/>
    <n v="27872.98"/>
    <n v="57542997.559999913"/>
    <n v="57542997.559999913"/>
    <s v="Giza"/>
  </r>
  <r>
    <s v="ORD103737"/>
    <s v="Samsung Galaxy A14"/>
    <x v="0"/>
    <x v="0"/>
    <x v="0"/>
    <x v="0"/>
    <n v="19116.810000000001"/>
    <n v="3"/>
    <x v="3736"/>
    <x v="128"/>
    <n v="707"/>
    <x v="241"/>
    <m/>
    <m/>
    <s v="sq"/>
    <s v="sq"/>
    <n v="16284.02"/>
    <n v="92327183.770000085"/>
    <n v="92327183.770000085"/>
    <s v="Cairo"/>
  </r>
  <r>
    <s v="ORD103738"/>
    <s v="Nike Air Max"/>
    <x v="1"/>
    <x v="1"/>
    <x v="0"/>
    <x v="5"/>
    <n v="8268.68"/>
    <n v="2"/>
    <x v="3737"/>
    <x v="171"/>
    <n v="4142"/>
    <x v="242"/>
    <m/>
    <m/>
    <s v="sq"/>
    <s v="sq"/>
    <n v="27872.98"/>
    <n v="91504159.730000004"/>
    <n v="91504159.730000004"/>
    <s v="Giza"/>
  </r>
  <r>
    <s v="ORD103739"/>
    <s v="Smartwatch FitPro"/>
    <x v="4"/>
    <x v="6"/>
    <x v="1"/>
    <x v="3"/>
    <n v="9508.08"/>
    <n v="4"/>
    <x v="3738"/>
    <x v="35"/>
    <n v="4857"/>
    <x v="231"/>
    <m/>
    <m/>
    <s v="Jumia"/>
    <s v="Jum"/>
    <n v="3665.44"/>
    <n v="31420413.200000018"/>
    <n v="31420413.200000018"/>
    <s v="Dubai"/>
  </r>
  <r>
    <s v="ORD103740"/>
    <s v="Dell Inspiron 3501"/>
    <x v="3"/>
    <x v="8"/>
    <x v="1"/>
    <x v="1"/>
    <n v="2500.71"/>
    <n v="4"/>
    <x v="3739"/>
    <x v="42"/>
    <n v="4785"/>
    <x v="76"/>
    <m/>
    <m/>
    <s v="Jumia"/>
    <s v="Jum"/>
    <n v="13290.4"/>
    <n v="57542997.559999913"/>
    <n v="57542997.559999913"/>
    <s v="Alexandria"/>
  </r>
  <r>
    <s v="ORD103741"/>
    <s v="Nike Air Max"/>
    <x v="1"/>
    <x v="1"/>
    <x v="2"/>
    <x v="0"/>
    <n v="12379"/>
    <n v="1"/>
    <x v="3740"/>
    <x v="387"/>
    <n v="2489"/>
    <x v="285"/>
    <m/>
    <m/>
    <s v="Amazon"/>
    <s v="Amazon"/>
    <n v="16284.02"/>
    <n v="91504159.730000004"/>
    <n v="91504159.730000004"/>
    <s v="Cairo"/>
  </r>
  <r>
    <s v="ORD103742"/>
    <s v="iPhone 13"/>
    <x v="0"/>
    <x v="4"/>
    <x v="1"/>
    <x v="3"/>
    <n v="19260.25"/>
    <n v="3"/>
    <x v="3741"/>
    <x v="122"/>
    <n v="1216"/>
    <x v="253"/>
    <m/>
    <m/>
    <s v="Jumia"/>
    <s v="Jum"/>
    <n v="3665.44"/>
    <n v="92327183.770000085"/>
    <n v="92327183.770000085"/>
    <s v="Dubai"/>
  </r>
  <r>
    <s v="ORD103743"/>
    <s v="HP Pavilion Laptop"/>
    <x v="3"/>
    <x v="3"/>
    <x v="2"/>
    <x v="3"/>
    <n v="15561.43"/>
    <n v="2"/>
    <x v="3742"/>
    <x v="152"/>
    <n v="3163"/>
    <x v="125"/>
    <m/>
    <m/>
    <s v="Amazon"/>
    <s v="Amazon"/>
    <n v="3665.44"/>
    <n v="57542997.559999913"/>
    <n v="57542997.559999913"/>
    <s v="Dubai"/>
  </r>
  <r>
    <s v="ORD103744"/>
    <s v="Smartwatch FitPro"/>
    <x v="4"/>
    <x v="6"/>
    <x v="0"/>
    <x v="3"/>
    <n v="16958.14"/>
    <n v="3"/>
    <x v="3743"/>
    <x v="94"/>
    <n v="1642"/>
    <x v="138"/>
    <m/>
    <m/>
    <s v="sq"/>
    <s v="sq"/>
    <n v="3665.44"/>
    <n v="31420413.200000018"/>
    <n v="31420413.200000018"/>
    <s v="Dubai"/>
  </r>
  <r>
    <s v="ORD103745"/>
    <s v="Xiaomi Redmi Note 12"/>
    <x v="0"/>
    <x v="7"/>
    <x v="2"/>
    <x v="2"/>
    <n v="18291.75"/>
    <n v="4"/>
    <x v="3744"/>
    <x v="5"/>
    <n v="4551"/>
    <x v="93"/>
    <m/>
    <m/>
    <s v="Amazon"/>
    <s v="Amazon"/>
    <n v="26648.76"/>
    <n v="92327183.770000085"/>
    <n v="92327183.770000085"/>
    <s v="Casablanca"/>
  </r>
  <r>
    <s v="ORD103746"/>
    <s v="Bluetooth Headset"/>
    <x v="2"/>
    <x v="2"/>
    <x v="1"/>
    <x v="5"/>
    <n v="10784.25"/>
    <n v="2"/>
    <x v="3745"/>
    <x v="66"/>
    <n v="4502"/>
    <x v="190"/>
    <m/>
    <m/>
    <s v="Jumia"/>
    <s v="Jum"/>
    <n v="27872.98"/>
    <n v="29200970.130000021"/>
    <n v="29200970.130000021"/>
    <s v="Giza"/>
  </r>
  <r>
    <s v="ORD103747"/>
    <s v="T-shirt Cotton"/>
    <x v="1"/>
    <x v="5"/>
    <x v="2"/>
    <x v="5"/>
    <n v="4454.0600000000004"/>
    <n v="3"/>
    <x v="3746"/>
    <x v="114"/>
    <n v="3648"/>
    <x v="281"/>
    <m/>
    <m/>
    <s v="Amazon"/>
    <s v="Amazon"/>
    <n v="27872.98"/>
    <n v="91504159.730000004"/>
    <n v="91504159.730000004"/>
    <s v="Giza"/>
  </r>
  <r>
    <s v="ORD103748"/>
    <s v="iPhone 13"/>
    <x v="0"/>
    <x v="4"/>
    <x v="1"/>
    <x v="5"/>
    <n v="3642.17"/>
    <n v="5"/>
    <x v="3747"/>
    <x v="160"/>
    <n v="335"/>
    <x v="211"/>
    <m/>
    <m/>
    <s v="Jumia"/>
    <s v="Jum"/>
    <n v="27872.98"/>
    <n v="92327183.770000085"/>
    <n v="92327183.770000085"/>
    <s v="Giza"/>
  </r>
  <r>
    <s v="ORD103749"/>
    <s v="Xiaomi Redmi Note 12"/>
    <x v="0"/>
    <x v="7"/>
    <x v="2"/>
    <x v="4"/>
    <n v="15696.39"/>
    <n v="1"/>
    <x v="3748"/>
    <x v="370"/>
    <n v="214"/>
    <x v="20"/>
    <m/>
    <m/>
    <s v="Amazon"/>
    <s v="Amazon"/>
    <n v="99349.3"/>
    <n v="92327183.770000085"/>
    <n v="92327183.770000085"/>
    <s v="Riyadh"/>
  </r>
  <r>
    <s v="ORD103750"/>
    <s v="Nike Air Max"/>
    <x v="1"/>
    <x v="1"/>
    <x v="2"/>
    <x v="4"/>
    <n v="9399.68"/>
    <n v="4"/>
    <x v="3749"/>
    <x v="395"/>
    <n v="2060"/>
    <x v="264"/>
    <m/>
    <m/>
    <s v="Amazon"/>
    <s v="Amazon"/>
    <n v="99349.3"/>
    <n v="91504159.730000004"/>
    <n v="91504159.730000004"/>
    <s v="Riyadh"/>
  </r>
  <r>
    <s v="ORD103751"/>
    <s v="Xiaomi Redmi Note 12"/>
    <x v="0"/>
    <x v="7"/>
    <x v="2"/>
    <x v="4"/>
    <n v="10853.38"/>
    <n v="2"/>
    <x v="3750"/>
    <x v="383"/>
    <n v="2617"/>
    <x v="160"/>
    <m/>
    <m/>
    <s v="Amazon"/>
    <s v="Amazon"/>
    <n v="99349.3"/>
    <n v="92327183.770000085"/>
    <n v="92327183.770000085"/>
    <s v="Riyadh"/>
  </r>
  <r>
    <s v="ORD103752"/>
    <s v="HP Pavilion Laptop"/>
    <x v="3"/>
    <x v="3"/>
    <x v="2"/>
    <x v="4"/>
    <n v="11710.77"/>
    <n v="2"/>
    <x v="3751"/>
    <x v="277"/>
    <n v="2712"/>
    <x v="58"/>
    <m/>
    <m/>
    <s v="Amazon"/>
    <s v="Amazon"/>
    <n v="99349.3"/>
    <n v="57542997.559999913"/>
    <n v="57542997.559999913"/>
    <s v="Riyadh"/>
  </r>
  <r>
    <s v="ORD103753"/>
    <s v="Dell Inspiron 3501"/>
    <x v="3"/>
    <x v="8"/>
    <x v="0"/>
    <x v="3"/>
    <n v="15071.98"/>
    <n v="2"/>
    <x v="3752"/>
    <x v="0"/>
    <n v="4825"/>
    <x v="315"/>
    <m/>
    <m/>
    <s v="sq"/>
    <s v="sq"/>
    <n v="3665.44"/>
    <n v="57542997.559999913"/>
    <n v="57542997.559999913"/>
    <s v="Dubai"/>
  </r>
  <r>
    <s v="ORD103754"/>
    <s v="iPhone 13"/>
    <x v="0"/>
    <x v="4"/>
    <x v="1"/>
    <x v="4"/>
    <n v="1994"/>
    <n v="3"/>
    <x v="3753"/>
    <x v="75"/>
    <n v="1489"/>
    <x v="129"/>
    <m/>
    <m/>
    <s v="Jumia"/>
    <s v="Jum"/>
    <n v="99349.3"/>
    <n v="92327183.770000085"/>
    <n v="92327183.770000085"/>
    <s v="Riyadh"/>
  </r>
  <r>
    <s v="ORD103755"/>
    <s v="Xiaomi Redmi Note 12"/>
    <x v="0"/>
    <x v="7"/>
    <x v="2"/>
    <x v="0"/>
    <n v="4664.54"/>
    <n v="3"/>
    <x v="3754"/>
    <x v="240"/>
    <n v="3149"/>
    <x v="135"/>
    <m/>
    <m/>
    <s v="Amazon"/>
    <s v="Amazon"/>
    <n v="16284.02"/>
    <n v="92327183.770000085"/>
    <n v="92327183.770000085"/>
    <s v="Cairo"/>
  </r>
  <r>
    <s v="ORD103756"/>
    <s v="Adidas Running Shoes"/>
    <x v="1"/>
    <x v="9"/>
    <x v="1"/>
    <x v="1"/>
    <n v="2797.68"/>
    <n v="2"/>
    <x v="3755"/>
    <x v="97"/>
    <n v="1733"/>
    <x v="234"/>
    <m/>
    <m/>
    <s v="Jumia"/>
    <s v="Jum"/>
    <n v="13290.4"/>
    <n v="91504159.730000004"/>
    <n v="91504159.730000004"/>
    <s v="Alexandria"/>
  </r>
  <r>
    <s v="ORD103757"/>
    <s v="Smartwatch FitPro"/>
    <x v="4"/>
    <x v="6"/>
    <x v="2"/>
    <x v="4"/>
    <n v="19939.79"/>
    <n v="4"/>
    <x v="3756"/>
    <x v="340"/>
    <n v="3745"/>
    <x v="192"/>
    <m/>
    <m/>
    <s v="Amazon"/>
    <s v="Amazon"/>
    <n v="99349.3"/>
    <n v="31420413.200000018"/>
    <n v="31420413.200000018"/>
    <s v="Riyadh"/>
  </r>
  <r>
    <s v="ORD103758"/>
    <s v="Smartwatch FitPro"/>
    <x v="4"/>
    <x v="6"/>
    <x v="2"/>
    <x v="0"/>
    <n v="9222.5"/>
    <n v="4"/>
    <x v="3757"/>
    <x v="155"/>
    <n v="1437"/>
    <x v="284"/>
    <m/>
    <m/>
    <s v="Amazon"/>
    <s v="Amazon"/>
    <n v="16284.02"/>
    <n v="31420413.200000018"/>
    <n v="31420413.200000018"/>
    <s v="Cairo"/>
  </r>
  <r>
    <s v="ORD103759"/>
    <s v="iPhone 13"/>
    <x v="0"/>
    <x v="4"/>
    <x v="2"/>
    <x v="1"/>
    <n v="13716.8"/>
    <n v="5"/>
    <x v="3758"/>
    <x v="261"/>
    <n v="4824"/>
    <x v="208"/>
    <m/>
    <m/>
    <s v="Amazon"/>
    <s v="Amazon"/>
    <n v="13290.4"/>
    <n v="92327183.770000085"/>
    <n v="92327183.770000085"/>
    <s v="Alexandria"/>
  </r>
  <r>
    <s v="ORD103760"/>
    <s v="iPhone 13"/>
    <x v="0"/>
    <x v="4"/>
    <x v="0"/>
    <x v="4"/>
    <n v="14577.41"/>
    <n v="4"/>
    <x v="3759"/>
    <x v="180"/>
    <n v="3061"/>
    <x v="161"/>
    <m/>
    <m/>
    <s v="sq"/>
    <s v="sq"/>
    <n v="99349.3"/>
    <n v="92327183.770000085"/>
    <n v="92327183.770000085"/>
    <s v="Riyadh"/>
  </r>
  <r>
    <s v="ORD103761"/>
    <s v="HP Pavilion Laptop"/>
    <x v="3"/>
    <x v="3"/>
    <x v="1"/>
    <x v="2"/>
    <n v="13387.47"/>
    <n v="5"/>
    <x v="3760"/>
    <x v="267"/>
    <n v="19"/>
    <x v="271"/>
    <m/>
    <m/>
    <s v="Jumia"/>
    <s v="Jum"/>
    <n v="26648.76"/>
    <n v="57542997.559999913"/>
    <n v="57542997.559999913"/>
    <s v="Casablanca"/>
  </r>
  <r>
    <s v="ORD103762"/>
    <s v="Dell Inspiron 3501"/>
    <x v="3"/>
    <x v="8"/>
    <x v="1"/>
    <x v="2"/>
    <n v="5119.45"/>
    <n v="1"/>
    <x v="3761"/>
    <x v="356"/>
    <n v="2575"/>
    <x v="312"/>
    <m/>
    <m/>
    <s v="Jumia"/>
    <s v="Jum"/>
    <n v="26648.76"/>
    <n v="57542997.559999913"/>
    <n v="57542997.559999913"/>
    <s v="Casablanca"/>
  </r>
  <r>
    <s v="ORD103763"/>
    <s v="Dell Inspiron 3501"/>
    <x v="3"/>
    <x v="8"/>
    <x v="1"/>
    <x v="1"/>
    <n v="19116.919999999998"/>
    <n v="3"/>
    <x v="3762"/>
    <x v="298"/>
    <n v="2804"/>
    <x v="12"/>
    <m/>
    <m/>
    <s v="Jumia"/>
    <s v="Jum"/>
    <n v="13290.4"/>
    <n v="57542997.559999913"/>
    <n v="57542997.559999913"/>
    <s v="Alexandria"/>
  </r>
  <r>
    <s v="ORD103764"/>
    <s v="Adidas Running Shoes"/>
    <x v="1"/>
    <x v="9"/>
    <x v="0"/>
    <x v="2"/>
    <n v="16818.64"/>
    <n v="3"/>
    <x v="3763"/>
    <x v="222"/>
    <n v="1883"/>
    <x v="341"/>
    <m/>
    <m/>
    <s v="sq"/>
    <s v="sq"/>
    <n v="26648.76"/>
    <n v="91504159.730000004"/>
    <n v="91504159.730000004"/>
    <s v="Casablanca"/>
  </r>
  <r>
    <s v="ORD103765"/>
    <s v="Dell Inspiron 3501"/>
    <x v="3"/>
    <x v="8"/>
    <x v="1"/>
    <x v="3"/>
    <n v="16028.08"/>
    <n v="2"/>
    <x v="3764"/>
    <x v="326"/>
    <n v="749"/>
    <x v="43"/>
    <m/>
    <m/>
    <s v="Jumia"/>
    <s v="Jum"/>
    <n v="3665.44"/>
    <n v="57542997.559999913"/>
    <n v="57542997.559999913"/>
    <s v="Dubai"/>
  </r>
  <r>
    <s v="ORD103766"/>
    <s v="Adidas Running Shoes"/>
    <x v="1"/>
    <x v="9"/>
    <x v="2"/>
    <x v="5"/>
    <n v="3889.41"/>
    <n v="2"/>
    <x v="3765"/>
    <x v="369"/>
    <n v="4933"/>
    <x v="27"/>
    <m/>
    <m/>
    <s v="Amazon"/>
    <s v="Amazon"/>
    <n v="27872.98"/>
    <n v="91504159.730000004"/>
    <n v="91504159.730000004"/>
    <s v="Giza"/>
  </r>
  <r>
    <s v="ORD103767"/>
    <s v="Bluetooth Headset"/>
    <x v="2"/>
    <x v="2"/>
    <x v="0"/>
    <x v="2"/>
    <n v="2363.31"/>
    <n v="2"/>
    <x v="3766"/>
    <x v="78"/>
    <n v="1774"/>
    <x v="167"/>
    <m/>
    <m/>
    <s v="sq"/>
    <s v="sq"/>
    <n v="26648.76"/>
    <n v="29200970.130000021"/>
    <n v="29200970.130000021"/>
    <s v="Casablanca"/>
  </r>
  <r>
    <s v="ORD103768"/>
    <s v="HP Pavilion Laptop"/>
    <x v="3"/>
    <x v="3"/>
    <x v="0"/>
    <x v="3"/>
    <n v="15572.95"/>
    <n v="3"/>
    <x v="3767"/>
    <x v="66"/>
    <n v="4534"/>
    <x v="137"/>
    <m/>
    <m/>
    <s v="sq"/>
    <s v="sq"/>
    <n v="3665.44"/>
    <n v="57542997.559999913"/>
    <n v="57542997.559999913"/>
    <s v="Dubai"/>
  </r>
  <r>
    <s v="ORD103769"/>
    <s v="Nike Air Max"/>
    <x v="1"/>
    <x v="1"/>
    <x v="2"/>
    <x v="2"/>
    <n v="16771.57"/>
    <n v="3"/>
    <x v="3768"/>
    <x v="283"/>
    <n v="1030"/>
    <x v="207"/>
    <m/>
    <m/>
    <s v="Amazon"/>
    <s v="Amazon"/>
    <n v="26648.76"/>
    <n v="91504159.730000004"/>
    <n v="91504159.730000004"/>
    <s v="Casablanca"/>
  </r>
  <r>
    <s v="ORD103770"/>
    <s v="HP Pavilion Laptop"/>
    <x v="3"/>
    <x v="3"/>
    <x v="2"/>
    <x v="4"/>
    <n v="6309.34"/>
    <n v="2"/>
    <x v="3769"/>
    <x v="394"/>
    <n v="4351"/>
    <x v="256"/>
    <m/>
    <m/>
    <s v="Amazon"/>
    <s v="Amazon"/>
    <n v="99349.3"/>
    <n v="57542997.559999913"/>
    <n v="57542997.559999913"/>
    <s v="Riyadh"/>
  </r>
  <r>
    <s v="ORD103771"/>
    <s v="HP Pavilion Laptop"/>
    <x v="3"/>
    <x v="3"/>
    <x v="2"/>
    <x v="5"/>
    <n v="19648.77"/>
    <n v="3"/>
    <x v="3770"/>
    <x v="91"/>
    <n v="4568"/>
    <x v="17"/>
    <m/>
    <m/>
    <s v="Amazon"/>
    <s v="Amazon"/>
    <n v="27872.98"/>
    <n v="57542997.559999913"/>
    <n v="57542997.559999913"/>
    <s v="Giza"/>
  </r>
  <r>
    <s v="ORD103772"/>
    <s v="HP Pavilion Laptop"/>
    <x v="3"/>
    <x v="3"/>
    <x v="1"/>
    <x v="5"/>
    <n v="10073.85"/>
    <n v="3"/>
    <x v="3771"/>
    <x v="345"/>
    <n v="3812"/>
    <x v="132"/>
    <m/>
    <m/>
    <s v="Jumia"/>
    <s v="Jum"/>
    <n v="27872.98"/>
    <n v="57542997.559999913"/>
    <n v="57542997.559999913"/>
    <s v="Giza"/>
  </r>
  <r>
    <s v="ORD103773"/>
    <s v="Dell Inspiron 3501"/>
    <x v="3"/>
    <x v="8"/>
    <x v="2"/>
    <x v="5"/>
    <n v="7400.64"/>
    <n v="2"/>
    <x v="3772"/>
    <x v="26"/>
    <n v="4268"/>
    <x v="312"/>
    <m/>
    <m/>
    <s v="Amazon"/>
    <s v="Amazon"/>
    <n v="27872.98"/>
    <n v="57542997.559999913"/>
    <n v="57542997.559999913"/>
    <s v="Giza"/>
  </r>
  <r>
    <s v="ORD103774"/>
    <s v="T-shirt Cotton"/>
    <x v="1"/>
    <x v="5"/>
    <x v="1"/>
    <x v="1"/>
    <n v="13370.33"/>
    <n v="5"/>
    <x v="3773"/>
    <x v="356"/>
    <n v="131"/>
    <x v="118"/>
    <m/>
    <m/>
    <s v="Jumia"/>
    <s v="Jum"/>
    <n v="13290.4"/>
    <n v="91504159.730000004"/>
    <n v="91504159.730000004"/>
    <s v="Alexandria"/>
  </r>
  <r>
    <s v="ORD103775"/>
    <s v="Samsung Galaxy A14"/>
    <x v="0"/>
    <x v="0"/>
    <x v="1"/>
    <x v="5"/>
    <n v="5590.8"/>
    <n v="2"/>
    <x v="3774"/>
    <x v="39"/>
    <n v="3096"/>
    <x v="183"/>
    <m/>
    <m/>
    <s v="Jumia"/>
    <s v="Jum"/>
    <n v="27872.98"/>
    <n v="92327183.770000085"/>
    <n v="92327183.770000085"/>
    <s v="Giza"/>
  </r>
  <r>
    <s v="ORD103776"/>
    <s v="Nike Air Max"/>
    <x v="1"/>
    <x v="1"/>
    <x v="2"/>
    <x v="4"/>
    <n v="13695.95"/>
    <n v="5"/>
    <x v="3775"/>
    <x v="223"/>
    <n v="4778"/>
    <x v="258"/>
    <m/>
    <m/>
    <s v="Amazon"/>
    <s v="Amazon"/>
    <n v="99349.3"/>
    <n v="91504159.730000004"/>
    <n v="91504159.730000004"/>
    <s v="Riyadh"/>
  </r>
  <r>
    <s v="ORD103777"/>
    <s v="Smartwatch FitPro"/>
    <x v="4"/>
    <x v="6"/>
    <x v="0"/>
    <x v="1"/>
    <n v="6576.44"/>
    <n v="3"/>
    <x v="3776"/>
    <x v="151"/>
    <n v="4940"/>
    <x v="360"/>
    <m/>
    <m/>
    <s v="sq"/>
    <s v="sq"/>
    <n v="13290.4"/>
    <n v="31420413.200000018"/>
    <n v="31420413.200000018"/>
    <s v="Alexandria"/>
  </r>
  <r>
    <s v="ORD103778"/>
    <s v="Dell Inspiron 3501"/>
    <x v="3"/>
    <x v="8"/>
    <x v="1"/>
    <x v="4"/>
    <n v="4943.93"/>
    <n v="3"/>
    <x v="3777"/>
    <x v="170"/>
    <n v="4623"/>
    <x v="241"/>
    <m/>
    <m/>
    <s v="Jumia"/>
    <s v="Jum"/>
    <n v="99349.3"/>
    <n v="57542997.559999913"/>
    <n v="57542997.559999913"/>
    <s v="Riyadh"/>
  </r>
  <r>
    <s v="ORD103779"/>
    <s v="iPhone 13"/>
    <x v="0"/>
    <x v="4"/>
    <x v="0"/>
    <x v="1"/>
    <n v="10815.25"/>
    <n v="2"/>
    <x v="3778"/>
    <x v="314"/>
    <n v="2845"/>
    <x v="276"/>
    <m/>
    <m/>
    <s v="sq"/>
    <s v="sq"/>
    <n v="13290.4"/>
    <n v="92327183.770000085"/>
    <n v="92327183.770000085"/>
    <s v="Alexandria"/>
  </r>
  <r>
    <s v="ORD103780"/>
    <s v="Smartwatch FitPro"/>
    <x v="4"/>
    <x v="6"/>
    <x v="2"/>
    <x v="0"/>
    <n v="15846.68"/>
    <n v="3"/>
    <x v="3779"/>
    <x v="389"/>
    <n v="1044"/>
    <x v="89"/>
    <m/>
    <m/>
    <s v="Amazon"/>
    <s v="Amazon"/>
    <n v="16284.02"/>
    <n v="31420413.200000018"/>
    <n v="31420413.200000018"/>
    <s v="Cairo"/>
  </r>
  <r>
    <s v="ORD103781"/>
    <s v="Smartwatch FitPro"/>
    <x v="4"/>
    <x v="6"/>
    <x v="1"/>
    <x v="5"/>
    <n v="15741.59"/>
    <n v="3"/>
    <x v="3780"/>
    <x v="356"/>
    <n v="263"/>
    <x v="238"/>
    <m/>
    <m/>
    <s v="Jumia"/>
    <s v="Jum"/>
    <n v="27872.98"/>
    <n v="31420413.200000018"/>
    <n v="31420413.200000018"/>
    <s v="Giza"/>
  </r>
  <r>
    <s v="ORD103782"/>
    <s v="Dell Inspiron 3501"/>
    <x v="3"/>
    <x v="8"/>
    <x v="0"/>
    <x v="1"/>
    <n v="4418.9799999999996"/>
    <n v="5"/>
    <x v="3781"/>
    <x v="308"/>
    <n v="2886"/>
    <x v="324"/>
    <m/>
    <m/>
    <s v="sq"/>
    <s v="sq"/>
    <n v="13290.4"/>
    <n v="57542997.559999913"/>
    <n v="57542997.559999913"/>
    <s v="Alexandria"/>
  </r>
  <r>
    <s v="ORD103783"/>
    <s v="Adidas Running Shoes"/>
    <x v="1"/>
    <x v="9"/>
    <x v="1"/>
    <x v="3"/>
    <n v="5632.9"/>
    <n v="2"/>
    <x v="3782"/>
    <x v="77"/>
    <n v="3661"/>
    <x v="44"/>
    <m/>
    <m/>
    <s v="Jumia"/>
    <s v="Jum"/>
    <n v="3665.44"/>
    <n v="91504159.730000004"/>
    <n v="91504159.730000004"/>
    <s v="Dubai"/>
  </r>
  <r>
    <s v="ORD103784"/>
    <s v="T-shirt Cotton"/>
    <x v="1"/>
    <x v="5"/>
    <x v="1"/>
    <x v="3"/>
    <n v="12403.46"/>
    <n v="3"/>
    <x v="3783"/>
    <x v="380"/>
    <n v="4232"/>
    <x v="151"/>
    <m/>
    <m/>
    <s v="Jumia"/>
    <s v="Jum"/>
    <n v="3665.44"/>
    <n v="91504159.730000004"/>
    <n v="91504159.730000004"/>
    <s v="Dubai"/>
  </r>
  <r>
    <s v="ORD103785"/>
    <s v="T-shirt Cotton"/>
    <x v="1"/>
    <x v="5"/>
    <x v="1"/>
    <x v="3"/>
    <n v="14607.53"/>
    <n v="1"/>
    <x v="3784"/>
    <x v="78"/>
    <n v="794"/>
    <x v="223"/>
    <m/>
    <m/>
    <s v="Jumia"/>
    <s v="Jum"/>
    <n v="3665.44"/>
    <n v="91504159.730000004"/>
    <n v="91504159.730000004"/>
    <s v="Dubai"/>
  </r>
  <r>
    <s v="ORD103786"/>
    <s v="Bluetooth Headset"/>
    <x v="2"/>
    <x v="2"/>
    <x v="2"/>
    <x v="3"/>
    <n v="15472.64"/>
    <n v="4"/>
    <x v="3785"/>
    <x v="114"/>
    <n v="3159"/>
    <x v="260"/>
    <m/>
    <m/>
    <s v="Amazon"/>
    <s v="Amazon"/>
    <n v="3665.44"/>
    <n v="29200970.130000021"/>
    <n v="29200970.130000021"/>
    <s v="Dubai"/>
  </r>
  <r>
    <s v="ORD103787"/>
    <s v="Smartwatch FitPro"/>
    <x v="4"/>
    <x v="6"/>
    <x v="0"/>
    <x v="4"/>
    <n v="14801.48"/>
    <n v="3"/>
    <x v="3786"/>
    <x v="78"/>
    <n v="2676"/>
    <x v="22"/>
    <m/>
    <m/>
    <s v="sq"/>
    <s v="sq"/>
    <n v="99349.3"/>
    <n v="31420413.200000018"/>
    <n v="31420413.200000018"/>
    <s v="Riyadh"/>
  </r>
  <r>
    <s v="ORD103788"/>
    <s v="iPhone 13"/>
    <x v="0"/>
    <x v="4"/>
    <x v="1"/>
    <x v="1"/>
    <n v="12238.06"/>
    <n v="5"/>
    <x v="3787"/>
    <x v="21"/>
    <n v="707"/>
    <x v="22"/>
    <m/>
    <m/>
    <s v="Jumia"/>
    <s v="Jum"/>
    <n v="13290.4"/>
    <n v="92327183.770000085"/>
    <n v="92327183.770000085"/>
    <s v="Alexandria"/>
  </r>
  <r>
    <s v="ORD103789"/>
    <s v="Bluetooth Headset"/>
    <x v="2"/>
    <x v="2"/>
    <x v="2"/>
    <x v="1"/>
    <n v="2422.9699999999998"/>
    <n v="1"/>
    <x v="3788"/>
    <x v="311"/>
    <n v="668"/>
    <x v="198"/>
    <m/>
    <m/>
    <s v="Amazon"/>
    <s v="Amazon"/>
    <n v="13290.4"/>
    <n v="29200970.130000021"/>
    <n v="29200970.130000021"/>
    <s v="Alexandria"/>
  </r>
  <r>
    <s v="ORD103790"/>
    <s v="Adidas Running Shoes"/>
    <x v="1"/>
    <x v="9"/>
    <x v="2"/>
    <x v="0"/>
    <n v="15377.88"/>
    <n v="2"/>
    <x v="3789"/>
    <x v="192"/>
    <n v="3009"/>
    <x v="157"/>
    <m/>
    <m/>
    <s v="Amazon"/>
    <s v="Amazon"/>
    <n v="16284.02"/>
    <n v="91504159.730000004"/>
    <n v="91504159.730000004"/>
    <s v="Cairo"/>
  </r>
  <r>
    <s v="ORD103791"/>
    <s v="Dell Inspiron 3501"/>
    <x v="3"/>
    <x v="8"/>
    <x v="1"/>
    <x v="2"/>
    <n v="17931.21"/>
    <n v="4"/>
    <x v="3790"/>
    <x v="157"/>
    <n v="2015"/>
    <x v="43"/>
    <m/>
    <m/>
    <s v="Jumia"/>
    <s v="Jum"/>
    <n v="26648.76"/>
    <n v="57542997.559999913"/>
    <n v="57542997.559999913"/>
    <s v="Casablanca"/>
  </r>
  <r>
    <s v="ORD103792"/>
    <s v="iPhone 13"/>
    <x v="0"/>
    <x v="4"/>
    <x v="1"/>
    <x v="3"/>
    <n v="2290"/>
    <n v="4"/>
    <x v="3791"/>
    <x v="186"/>
    <n v="1817"/>
    <x v="212"/>
    <m/>
    <m/>
    <s v="Jumia"/>
    <s v="Jum"/>
    <n v="3665.44"/>
    <n v="92327183.770000085"/>
    <n v="92327183.770000085"/>
    <s v="Dubai"/>
  </r>
  <r>
    <s v="ORD103793"/>
    <s v="Nike Air Max"/>
    <x v="1"/>
    <x v="1"/>
    <x v="2"/>
    <x v="0"/>
    <n v="4965.07"/>
    <n v="1"/>
    <x v="3792"/>
    <x v="316"/>
    <n v="3638"/>
    <x v="280"/>
    <m/>
    <m/>
    <s v="Amazon"/>
    <s v="Amazon"/>
    <n v="16284.02"/>
    <n v="91504159.730000004"/>
    <n v="91504159.730000004"/>
    <s v="Cairo"/>
  </r>
  <r>
    <s v="ORD103794"/>
    <s v="Nike Air Max"/>
    <x v="1"/>
    <x v="1"/>
    <x v="1"/>
    <x v="0"/>
    <n v="1231.77"/>
    <n v="4"/>
    <x v="3793"/>
    <x v="340"/>
    <n v="3811"/>
    <x v="270"/>
    <m/>
    <m/>
    <s v="Jumia"/>
    <s v="Jum"/>
    <n v="16284.02"/>
    <n v="91504159.730000004"/>
    <n v="91504159.730000004"/>
    <s v="Cairo"/>
  </r>
  <r>
    <s v="ORD103795"/>
    <s v="Samsung Galaxy A14"/>
    <x v="0"/>
    <x v="0"/>
    <x v="1"/>
    <x v="4"/>
    <n v="13141.45"/>
    <n v="5"/>
    <x v="3794"/>
    <x v="74"/>
    <n v="2071"/>
    <x v="53"/>
    <m/>
    <m/>
    <s v="Jumia"/>
    <s v="Jum"/>
    <n v="99349.3"/>
    <n v="92327183.770000085"/>
    <n v="92327183.770000085"/>
    <s v="Riyadh"/>
  </r>
  <r>
    <s v="ORD103796"/>
    <s v="Xiaomi Redmi Note 12"/>
    <x v="0"/>
    <x v="7"/>
    <x v="0"/>
    <x v="5"/>
    <n v="17817.2"/>
    <n v="1"/>
    <x v="3795"/>
    <x v="332"/>
    <n v="4040"/>
    <x v="278"/>
    <m/>
    <m/>
    <s v="sq"/>
    <s v="sq"/>
    <n v="27872.98"/>
    <n v="92327183.770000085"/>
    <n v="92327183.770000085"/>
    <s v="Giza"/>
  </r>
  <r>
    <s v="ORD103797"/>
    <s v="Samsung Galaxy A14"/>
    <x v="0"/>
    <x v="0"/>
    <x v="2"/>
    <x v="0"/>
    <n v="17131.27"/>
    <n v="1"/>
    <x v="3796"/>
    <x v="21"/>
    <n v="3021"/>
    <x v="44"/>
    <m/>
    <m/>
    <s v="Amazon"/>
    <s v="Amazon"/>
    <n v="16284.02"/>
    <n v="92327183.770000085"/>
    <n v="92327183.770000085"/>
    <s v="Cairo"/>
  </r>
  <r>
    <s v="ORD103798"/>
    <s v="Bluetooth Headset"/>
    <x v="2"/>
    <x v="2"/>
    <x v="1"/>
    <x v="4"/>
    <n v="681.39"/>
    <n v="4"/>
    <x v="3797"/>
    <x v="132"/>
    <n v="2932"/>
    <x v="106"/>
    <m/>
    <m/>
    <s v="Jumia"/>
    <s v="Jum"/>
    <n v="99349.3"/>
    <n v="29200970.130000021"/>
    <n v="29200970.130000021"/>
    <s v="Riyadh"/>
  </r>
  <r>
    <s v="ORD103799"/>
    <s v="Bluetooth Headset"/>
    <x v="2"/>
    <x v="2"/>
    <x v="0"/>
    <x v="5"/>
    <n v="1831.38"/>
    <n v="3"/>
    <x v="3798"/>
    <x v="157"/>
    <n v="2039"/>
    <x v="121"/>
    <m/>
    <m/>
    <s v="sq"/>
    <s v="sq"/>
    <n v="27872.98"/>
    <n v="29200970.130000021"/>
    <n v="29200970.130000021"/>
    <s v="Giza"/>
  </r>
  <r>
    <s v="ORD103800"/>
    <s v="HP Pavilion Laptop"/>
    <x v="3"/>
    <x v="3"/>
    <x v="1"/>
    <x v="5"/>
    <n v="3444.12"/>
    <n v="1"/>
    <x v="3799"/>
    <x v="62"/>
    <n v="3728"/>
    <x v="171"/>
    <m/>
    <m/>
    <s v="Jumia"/>
    <s v="Jum"/>
    <n v="27872.98"/>
    <n v="57542997.559999913"/>
    <n v="57542997.559999913"/>
    <s v="Giza"/>
  </r>
  <r>
    <s v="ORD103801"/>
    <s v="Nike Air Max"/>
    <x v="1"/>
    <x v="1"/>
    <x v="1"/>
    <x v="3"/>
    <n v="11730.49"/>
    <n v="4"/>
    <x v="3800"/>
    <x v="301"/>
    <n v="714"/>
    <x v="274"/>
    <m/>
    <m/>
    <s v="Jumia"/>
    <s v="Jum"/>
    <n v="3665.44"/>
    <n v="91504159.730000004"/>
    <n v="91504159.730000004"/>
    <s v="Dubai"/>
  </r>
  <r>
    <s v="ORD103802"/>
    <s v="HP Pavilion Laptop"/>
    <x v="3"/>
    <x v="3"/>
    <x v="1"/>
    <x v="0"/>
    <n v="11743.76"/>
    <n v="2"/>
    <x v="3801"/>
    <x v="393"/>
    <n v="480"/>
    <x v="356"/>
    <m/>
    <m/>
    <s v="Jumia"/>
    <s v="Jum"/>
    <n v="16284.02"/>
    <n v="57542997.559999913"/>
    <n v="57542997.559999913"/>
    <s v="Cairo"/>
  </r>
  <r>
    <s v="ORD103803"/>
    <s v="iPhone 13"/>
    <x v="0"/>
    <x v="4"/>
    <x v="0"/>
    <x v="2"/>
    <n v="8324.36"/>
    <n v="5"/>
    <x v="3802"/>
    <x v="79"/>
    <n v="4975"/>
    <x v="284"/>
    <m/>
    <m/>
    <s v="sq"/>
    <s v="sq"/>
    <n v="26648.76"/>
    <n v="92327183.770000085"/>
    <n v="92327183.770000085"/>
    <s v="Casablanca"/>
  </r>
  <r>
    <s v="ORD103804"/>
    <s v="Samsung Galaxy A14"/>
    <x v="0"/>
    <x v="0"/>
    <x v="2"/>
    <x v="3"/>
    <n v="2529.09"/>
    <n v="1"/>
    <x v="3803"/>
    <x v="231"/>
    <n v="4761"/>
    <x v="225"/>
    <m/>
    <m/>
    <s v="Amazon"/>
    <s v="Amazon"/>
    <n v="3665.44"/>
    <n v="92327183.770000085"/>
    <n v="92327183.770000085"/>
    <s v="Dubai"/>
  </r>
  <r>
    <s v="ORD103805"/>
    <s v="Dell Inspiron 3501"/>
    <x v="3"/>
    <x v="8"/>
    <x v="1"/>
    <x v="5"/>
    <n v="1192.26"/>
    <n v="1"/>
    <x v="3804"/>
    <x v="399"/>
    <n v="2506"/>
    <x v="95"/>
    <m/>
    <m/>
    <s v="Jumia"/>
    <s v="Jum"/>
    <n v="27872.98"/>
    <n v="57542997.559999913"/>
    <n v="57542997.559999913"/>
    <s v="Giza"/>
  </r>
  <r>
    <s v="ORD103806"/>
    <s v="iPhone 13"/>
    <x v="0"/>
    <x v="4"/>
    <x v="1"/>
    <x v="4"/>
    <n v="3637.76"/>
    <n v="5"/>
    <x v="3805"/>
    <x v="282"/>
    <n v="966"/>
    <x v="124"/>
    <m/>
    <m/>
    <s v="Jumia"/>
    <s v="Jum"/>
    <n v="99349.3"/>
    <n v="92327183.770000085"/>
    <n v="92327183.770000085"/>
    <s v="Riyadh"/>
  </r>
  <r>
    <s v="ORD103807"/>
    <s v="Xiaomi Redmi Note 12"/>
    <x v="0"/>
    <x v="7"/>
    <x v="2"/>
    <x v="4"/>
    <n v="5751.65"/>
    <n v="1"/>
    <x v="3806"/>
    <x v="85"/>
    <n v="2482"/>
    <x v="160"/>
    <m/>
    <m/>
    <s v="Amazon"/>
    <s v="Amazon"/>
    <n v="99349.3"/>
    <n v="92327183.770000085"/>
    <n v="92327183.770000085"/>
    <s v="Riyadh"/>
  </r>
  <r>
    <s v="ORD103808"/>
    <s v="HP Pavilion Laptop"/>
    <x v="3"/>
    <x v="3"/>
    <x v="1"/>
    <x v="4"/>
    <n v="6314.09"/>
    <n v="3"/>
    <x v="3807"/>
    <x v="53"/>
    <n v="468"/>
    <x v="145"/>
    <m/>
    <m/>
    <s v="Jumia"/>
    <s v="Jum"/>
    <n v="99349.3"/>
    <n v="57542997.559999913"/>
    <n v="57542997.559999913"/>
    <s v="Riyadh"/>
  </r>
  <r>
    <s v="ORD103809"/>
    <s v="Smartwatch FitPro"/>
    <x v="4"/>
    <x v="6"/>
    <x v="2"/>
    <x v="3"/>
    <n v="1332.78"/>
    <n v="4"/>
    <x v="3808"/>
    <x v="22"/>
    <n v="4438"/>
    <x v="100"/>
    <m/>
    <m/>
    <s v="Amazon"/>
    <s v="Amazon"/>
    <n v="3665.44"/>
    <n v="31420413.200000018"/>
    <n v="31420413.200000018"/>
    <s v="Dubai"/>
  </r>
  <r>
    <s v="ORD103810"/>
    <s v="Dell Inspiron 3501"/>
    <x v="3"/>
    <x v="8"/>
    <x v="2"/>
    <x v="4"/>
    <n v="10631.04"/>
    <n v="4"/>
    <x v="3809"/>
    <x v="57"/>
    <n v="2061"/>
    <x v="106"/>
    <m/>
    <m/>
    <s v="Amazon"/>
    <s v="Amazon"/>
    <n v="99349.3"/>
    <n v="57542997.559999913"/>
    <n v="57542997.559999913"/>
    <s v="Riyadh"/>
  </r>
  <r>
    <s v="ORD103811"/>
    <s v="HP Pavilion Laptop"/>
    <x v="3"/>
    <x v="3"/>
    <x v="1"/>
    <x v="2"/>
    <n v="536.63"/>
    <n v="1"/>
    <x v="3810"/>
    <x v="331"/>
    <n v="1698"/>
    <x v="228"/>
    <m/>
    <m/>
    <s v="Jumia"/>
    <s v="Jum"/>
    <n v="26648.76"/>
    <n v="57542997.559999913"/>
    <n v="57542997.559999913"/>
    <s v="Casablanca"/>
  </r>
  <r>
    <s v="ORD103812"/>
    <s v="Xiaomi Redmi Note 12"/>
    <x v="0"/>
    <x v="7"/>
    <x v="2"/>
    <x v="5"/>
    <n v="19417.05"/>
    <n v="1"/>
    <x v="3811"/>
    <x v="328"/>
    <n v="3772"/>
    <x v="306"/>
    <m/>
    <m/>
    <s v="Amazon"/>
    <s v="Amazon"/>
    <n v="27872.98"/>
    <n v="92327183.770000085"/>
    <n v="92327183.770000085"/>
    <s v="Giza"/>
  </r>
  <r>
    <s v="ORD103813"/>
    <s v="Smartwatch FitPro"/>
    <x v="4"/>
    <x v="6"/>
    <x v="2"/>
    <x v="1"/>
    <n v="17084.759999999998"/>
    <n v="3"/>
    <x v="3812"/>
    <x v="273"/>
    <n v="379"/>
    <x v="287"/>
    <m/>
    <m/>
    <s v="Amazon"/>
    <s v="Amazon"/>
    <n v="13290.4"/>
    <n v="31420413.200000018"/>
    <n v="31420413.200000018"/>
    <s v="Alexandria"/>
  </r>
  <r>
    <s v="ORD103814"/>
    <s v="Nike Air Max"/>
    <x v="1"/>
    <x v="1"/>
    <x v="0"/>
    <x v="4"/>
    <n v="13968"/>
    <n v="1"/>
    <x v="3813"/>
    <x v="149"/>
    <n v="3446"/>
    <x v="150"/>
    <m/>
    <m/>
    <s v="sq"/>
    <s v="sq"/>
    <n v="99349.3"/>
    <n v="91504159.730000004"/>
    <n v="91504159.730000004"/>
    <s v="Riyadh"/>
  </r>
  <r>
    <s v="ORD103815"/>
    <s v="Samsung Galaxy A14"/>
    <x v="0"/>
    <x v="0"/>
    <x v="1"/>
    <x v="3"/>
    <n v="14906.89"/>
    <n v="3"/>
    <x v="3814"/>
    <x v="387"/>
    <n v="409"/>
    <x v="226"/>
    <m/>
    <m/>
    <s v="Jumia"/>
    <s v="Jum"/>
    <n v="3665.44"/>
    <n v="92327183.770000085"/>
    <n v="92327183.770000085"/>
    <s v="Dubai"/>
  </r>
  <r>
    <s v="ORD103816"/>
    <s v="Samsung Galaxy A14"/>
    <x v="0"/>
    <x v="0"/>
    <x v="0"/>
    <x v="0"/>
    <n v="977.99"/>
    <n v="5"/>
    <x v="3815"/>
    <x v="271"/>
    <n v="873"/>
    <x v="220"/>
    <m/>
    <m/>
    <s v="sq"/>
    <s v="sq"/>
    <n v="16284.02"/>
    <n v="92327183.770000085"/>
    <n v="92327183.770000085"/>
    <s v="Cairo"/>
  </r>
  <r>
    <s v="ORD103817"/>
    <s v="Samsung Galaxy A14"/>
    <x v="0"/>
    <x v="0"/>
    <x v="1"/>
    <x v="3"/>
    <n v="12088.17"/>
    <n v="3"/>
    <x v="3816"/>
    <x v="69"/>
    <n v="2943"/>
    <x v="35"/>
    <m/>
    <m/>
    <s v="Jumia"/>
    <s v="Jum"/>
    <n v="3665.44"/>
    <n v="92327183.770000085"/>
    <n v="92327183.770000085"/>
    <s v="Dubai"/>
  </r>
  <r>
    <s v="ORD103818"/>
    <s v="Bluetooth Headset"/>
    <x v="2"/>
    <x v="2"/>
    <x v="2"/>
    <x v="0"/>
    <n v="15355.01"/>
    <n v="4"/>
    <x v="3817"/>
    <x v="115"/>
    <n v="2164"/>
    <x v="184"/>
    <m/>
    <m/>
    <s v="Amazon"/>
    <s v="Amazon"/>
    <n v="16284.02"/>
    <n v="29200970.130000021"/>
    <n v="29200970.130000021"/>
    <s v="Cairo"/>
  </r>
  <r>
    <s v="ORD103819"/>
    <s v="Smartwatch FitPro"/>
    <x v="4"/>
    <x v="6"/>
    <x v="2"/>
    <x v="5"/>
    <n v="9817.73"/>
    <n v="3"/>
    <x v="3818"/>
    <x v="307"/>
    <n v="1797"/>
    <x v="71"/>
    <m/>
    <m/>
    <s v="Amazon"/>
    <s v="Amazon"/>
    <n v="27872.98"/>
    <n v="31420413.200000018"/>
    <n v="31420413.200000018"/>
    <s v="Giza"/>
  </r>
  <r>
    <s v="ORD103820"/>
    <s v="Smartwatch FitPro"/>
    <x v="4"/>
    <x v="6"/>
    <x v="1"/>
    <x v="0"/>
    <n v="14116.4"/>
    <n v="1"/>
    <x v="3819"/>
    <x v="102"/>
    <n v="2961"/>
    <x v="202"/>
    <m/>
    <m/>
    <s v="Jumia"/>
    <s v="Jum"/>
    <n v="16284.02"/>
    <n v="31420413.200000018"/>
    <n v="31420413.200000018"/>
    <s v="Cairo"/>
  </r>
  <r>
    <s v="ORD103821"/>
    <s v="Bluetooth Headset"/>
    <x v="2"/>
    <x v="2"/>
    <x v="2"/>
    <x v="2"/>
    <n v="7754.59"/>
    <n v="1"/>
    <x v="3820"/>
    <x v="82"/>
    <n v="4346"/>
    <x v="61"/>
    <m/>
    <m/>
    <s v="Amazon"/>
    <s v="Amazon"/>
    <n v="26648.76"/>
    <n v="29200970.130000021"/>
    <n v="29200970.130000021"/>
    <s v="Casablanca"/>
  </r>
  <r>
    <s v="ORD103822"/>
    <s v="Adidas Running Shoes"/>
    <x v="1"/>
    <x v="9"/>
    <x v="1"/>
    <x v="1"/>
    <n v="2212.63"/>
    <n v="1"/>
    <x v="3821"/>
    <x v="253"/>
    <n v="293"/>
    <x v="77"/>
    <m/>
    <m/>
    <s v="Jumia"/>
    <s v="Jum"/>
    <n v="13290.4"/>
    <n v="91504159.730000004"/>
    <n v="91504159.730000004"/>
    <s v="Alexandria"/>
  </r>
  <r>
    <s v="ORD103823"/>
    <s v="HP Pavilion Laptop"/>
    <x v="3"/>
    <x v="3"/>
    <x v="0"/>
    <x v="0"/>
    <n v="2716.18"/>
    <n v="1"/>
    <x v="3822"/>
    <x v="312"/>
    <n v="3126"/>
    <x v="11"/>
    <m/>
    <m/>
    <s v="sq"/>
    <s v="sq"/>
    <n v="16284.02"/>
    <n v="57542997.559999913"/>
    <n v="57542997.559999913"/>
    <s v="Cairo"/>
  </r>
  <r>
    <s v="ORD103824"/>
    <s v="Adidas Running Shoes"/>
    <x v="1"/>
    <x v="9"/>
    <x v="0"/>
    <x v="4"/>
    <n v="3904.33"/>
    <n v="3"/>
    <x v="3823"/>
    <x v="333"/>
    <n v="4902"/>
    <x v="236"/>
    <m/>
    <m/>
    <s v="sq"/>
    <s v="sq"/>
    <n v="99349.3"/>
    <n v="91504159.730000004"/>
    <n v="91504159.730000004"/>
    <s v="Riyadh"/>
  </r>
  <r>
    <s v="ORD103825"/>
    <s v="Dell Inspiron 3501"/>
    <x v="3"/>
    <x v="8"/>
    <x v="2"/>
    <x v="1"/>
    <n v="12074.93"/>
    <n v="1"/>
    <x v="3824"/>
    <x v="349"/>
    <n v="2564"/>
    <x v="55"/>
    <m/>
    <m/>
    <s v="Amazon"/>
    <s v="Amazon"/>
    <n v="13290.4"/>
    <n v="57542997.559999913"/>
    <n v="57542997.559999913"/>
    <s v="Alexandria"/>
  </r>
  <r>
    <s v="ORD103826"/>
    <s v="Bluetooth Headset"/>
    <x v="2"/>
    <x v="2"/>
    <x v="1"/>
    <x v="0"/>
    <n v="10139.73"/>
    <n v="2"/>
    <x v="3825"/>
    <x v="190"/>
    <n v="893"/>
    <x v="195"/>
    <m/>
    <m/>
    <s v="Jumia"/>
    <s v="Jum"/>
    <n v="16284.02"/>
    <n v="29200970.130000021"/>
    <n v="29200970.130000021"/>
    <s v="Cairo"/>
  </r>
  <r>
    <s v="ORD103827"/>
    <s v="Bluetooth Headset"/>
    <x v="2"/>
    <x v="2"/>
    <x v="1"/>
    <x v="2"/>
    <n v="13895.46"/>
    <n v="1"/>
    <x v="3826"/>
    <x v="180"/>
    <n v="4731"/>
    <x v="306"/>
    <m/>
    <m/>
    <s v="Jumia"/>
    <s v="Jum"/>
    <n v="26648.76"/>
    <n v="29200970.130000021"/>
    <n v="29200970.130000021"/>
    <s v="Casablanca"/>
  </r>
  <r>
    <s v="ORD103828"/>
    <s v="Smartwatch FitPro"/>
    <x v="4"/>
    <x v="6"/>
    <x v="0"/>
    <x v="0"/>
    <n v="13999.71"/>
    <n v="5"/>
    <x v="3827"/>
    <x v="165"/>
    <n v="2371"/>
    <x v="53"/>
    <m/>
    <m/>
    <s v="sq"/>
    <s v="sq"/>
    <n v="16284.02"/>
    <n v="31420413.200000018"/>
    <n v="31420413.200000018"/>
    <s v="Cairo"/>
  </r>
  <r>
    <s v="ORD103829"/>
    <s v="Dell Inspiron 3501"/>
    <x v="3"/>
    <x v="8"/>
    <x v="1"/>
    <x v="3"/>
    <n v="1876.33"/>
    <n v="2"/>
    <x v="3828"/>
    <x v="223"/>
    <n v="1371"/>
    <x v="352"/>
    <m/>
    <m/>
    <s v="Jumia"/>
    <s v="Jum"/>
    <n v="3665.44"/>
    <n v="57542997.559999913"/>
    <n v="57542997.559999913"/>
    <s v="Dubai"/>
  </r>
  <r>
    <s v="ORD103830"/>
    <s v="T-shirt Cotton"/>
    <x v="1"/>
    <x v="5"/>
    <x v="1"/>
    <x v="2"/>
    <n v="16740.63"/>
    <n v="3"/>
    <x v="3829"/>
    <x v="381"/>
    <n v="1929"/>
    <x v="287"/>
    <m/>
    <m/>
    <s v="Jumia"/>
    <s v="Jum"/>
    <n v="26648.76"/>
    <n v="91504159.730000004"/>
    <n v="91504159.730000004"/>
    <s v="Casablanca"/>
  </r>
  <r>
    <s v="ORD103831"/>
    <s v="Xiaomi Redmi Note 12"/>
    <x v="0"/>
    <x v="7"/>
    <x v="2"/>
    <x v="1"/>
    <n v="6800.15"/>
    <n v="4"/>
    <x v="3830"/>
    <x v="82"/>
    <n v="700"/>
    <x v="123"/>
    <m/>
    <m/>
    <s v="Amazon"/>
    <s v="Amazon"/>
    <n v="13290.4"/>
    <n v="92327183.770000085"/>
    <n v="92327183.770000085"/>
    <s v="Alexandria"/>
  </r>
  <r>
    <s v="ORD103832"/>
    <s v="T-shirt Cotton"/>
    <x v="1"/>
    <x v="5"/>
    <x v="2"/>
    <x v="5"/>
    <n v="17286.18"/>
    <n v="3"/>
    <x v="3831"/>
    <x v="325"/>
    <n v="4356"/>
    <x v="109"/>
    <m/>
    <m/>
    <s v="Amazon"/>
    <s v="Amazon"/>
    <n v="27872.98"/>
    <n v="91504159.730000004"/>
    <n v="91504159.730000004"/>
    <s v="Giza"/>
  </r>
  <r>
    <s v="ORD103833"/>
    <s v="Dell Inspiron 3501"/>
    <x v="3"/>
    <x v="8"/>
    <x v="2"/>
    <x v="2"/>
    <n v="2935.5"/>
    <n v="1"/>
    <x v="3832"/>
    <x v="183"/>
    <n v="1329"/>
    <x v="207"/>
    <m/>
    <m/>
    <s v="Amazon"/>
    <s v="Amazon"/>
    <n v="26648.76"/>
    <n v="57542997.559999913"/>
    <n v="57542997.559999913"/>
    <s v="Casablanca"/>
  </r>
  <r>
    <s v="ORD103834"/>
    <s v="Dell Inspiron 3501"/>
    <x v="3"/>
    <x v="8"/>
    <x v="2"/>
    <x v="0"/>
    <n v="7917.06"/>
    <n v="4"/>
    <x v="3833"/>
    <x v="58"/>
    <n v="4851"/>
    <x v="66"/>
    <m/>
    <m/>
    <s v="Amazon"/>
    <s v="Amazon"/>
    <n v="16284.02"/>
    <n v="57542997.559999913"/>
    <n v="57542997.559999913"/>
    <s v="Cairo"/>
  </r>
  <r>
    <s v="ORD103835"/>
    <s v="Adidas Running Shoes"/>
    <x v="1"/>
    <x v="9"/>
    <x v="1"/>
    <x v="4"/>
    <n v="15280.53"/>
    <n v="2"/>
    <x v="3834"/>
    <x v="20"/>
    <n v="4275"/>
    <x v="186"/>
    <m/>
    <m/>
    <s v="Jumia"/>
    <s v="Jum"/>
    <n v="99349.3"/>
    <n v="91504159.730000004"/>
    <n v="91504159.730000004"/>
    <s v="Riyadh"/>
  </r>
  <r>
    <s v="ORD103836"/>
    <s v="Nike Air Max"/>
    <x v="1"/>
    <x v="1"/>
    <x v="0"/>
    <x v="0"/>
    <n v="7991.34"/>
    <n v="5"/>
    <x v="3835"/>
    <x v="37"/>
    <n v="66"/>
    <x v="305"/>
    <m/>
    <m/>
    <s v="sq"/>
    <s v="sq"/>
    <n v="16284.02"/>
    <n v="91504159.730000004"/>
    <n v="91504159.730000004"/>
    <s v="Cairo"/>
  </r>
  <r>
    <s v="ORD103837"/>
    <s v="HP Pavilion Laptop"/>
    <x v="3"/>
    <x v="3"/>
    <x v="0"/>
    <x v="3"/>
    <n v="5293.23"/>
    <n v="3"/>
    <x v="3836"/>
    <x v="70"/>
    <n v="2428"/>
    <x v="123"/>
    <m/>
    <m/>
    <s v="sq"/>
    <s v="sq"/>
    <n v="3665.44"/>
    <n v="57542997.559999913"/>
    <n v="57542997.559999913"/>
    <s v="Dubai"/>
  </r>
  <r>
    <s v="ORD103838"/>
    <s v="Dell Inspiron 3501"/>
    <x v="3"/>
    <x v="8"/>
    <x v="2"/>
    <x v="0"/>
    <n v="8144.22"/>
    <n v="3"/>
    <x v="3837"/>
    <x v="328"/>
    <n v="1989"/>
    <x v="181"/>
    <m/>
    <m/>
    <s v="Amazon"/>
    <s v="Amazon"/>
    <n v="16284.02"/>
    <n v="57542997.559999913"/>
    <n v="57542997.559999913"/>
    <s v="Cairo"/>
  </r>
  <r>
    <s v="ORD103839"/>
    <s v="Smartwatch FitPro"/>
    <x v="4"/>
    <x v="6"/>
    <x v="2"/>
    <x v="0"/>
    <n v="1156.3399999999999"/>
    <n v="4"/>
    <x v="3838"/>
    <x v="324"/>
    <n v="3894"/>
    <x v="96"/>
    <m/>
    <m/>
    <s v="Amazon"/>
    <s v="Amazon"/>
    <n v="16284.02"/>
    <n v="31420413.200000018"/>
    <n v="31420413.200000018"/>
    <s v="Cairo"/>
  </r>
  <r>
    <s v="ORD103840"/>
    <s v="Samsung Galaxy A14"/>
    <x v="0"/>
    <x v="0"/>
    <x v="2"/>
    <x v="3"/>
    <n v="2517.9"/>
    <n v="4"/>
    <x v="3839"/>
    <x v="172"/>
    <n v="1728"/>
    <x v="21"/>
    <m/>
    <m/>
    <s v="Amazon"/>
    <s v="Amazon"/>
    <n v="3665.44"/>
    <n v="92327183.770000085"/>
    <n v="92327183.770000085"/>
    <s v="Dubai"/>
  </r>
  <r>
    <s v="ORD103841"/>
    <s v="T-shirt Cotton"/>
    <x v="1"/>
    <x v="5"/>
    <x v="1"/>
    <x v="5"/>
    <n v="14329.16"/>
    <n v="2"/>
    <x v="3840"/>
    <x v="39"/>
    <n v="4407"/>
    <x v="92"/>
    <m/>
    <m/>
    <s v="Jumia"/>
    <s v="Jum"/>
    <n v="27872.98"/>
    <n v="91504159.730000004"/>
    <n v="91504159.730000004"/>
    <s v="Giza"/>
  </r>
  <r>
    <s v="ORD103842"/>
    <s v="Dell Inspiron 3501"/>
    <x v="3"/>
    <x v="8"/>
    <x v="1"/>
    <x v="1"/>
    <n v="443.1"/>
    <n v="2"/>
    <x v="3841"/>
    <x v="62"/>
    <n v="4001"/>
    <x v="210"/>
    <m/>
    <m/>
    <s v="Jumia"/>
    <s v="Jum"/>
    <n v="13290.4"/>
    <n v="57542997.559999913"/>
    <n v="57542997.559999913"/>
    <s v="Alexandria"/>
  </r>
  <r>
    <s v="ORD103843"/>
    <s v="Bluetooth Headset"/>
    <x v="2"/>
    <x v="2"/>
    <x v="1"/>
    <x v="4"/>
    <n v="17483.349999999999"/>
    <n v="4"/>
    <x v="3842"/>
    <x v="151"/>
    <n v="1343"/>
    <x v="135"/>
    <m/>
    <m/>
    <s v="Jumia"/>
    <s v="Jum"/>
    <n v="99349.3"/>
    <n v="29200970.130000021"/>
    <n v="29200970.130000021"/>
    <s v="Riyadh"/>
  </r>
  <r>
    <s v="ORD103844"/>
    <s v="Xiaomi Redmi Note 12"/>
    <x v="0"/>
    <x v="7"/>
    <x v="2"/>
    <x v="2"/>
    <n v="592.77"/>
    <n v="2"/>
    <x v="3843"/>
    <x v="342"/>
    <n v="466"/>
    <x v="20"/>
    <m/>
    <m/>
    <s v="Amazon"/>
    <s v="Amazon"/>
    <n v="26648.76"/>
    <n v="92327183.770000085"/>
    <n v="92327183.770000085"/>
    <s v="Casablanca"/>
  </r>
  <r>
    <s v="ORD103845"/>
    <s v="iPhone 13"/>
    <x v="0"/>
    <x v="4"/>
    <x v="2"/>
    <x v="4"/>
    <n v="18782.52"/>
    <n v="1"/>
    <x v="3844"/>
    <x v="272"/>
    <n v="3430"/>
    <x v="122"/>
    <m/>
    <m/>
    <s v="Amazon"/>
    <s v="Amazon"/>
    <n v="99349.3"/>
    <n v="92327183.770000085"/>
    <n v="92327183.770000085"/>
    <s v="Riyadh"/>
  </r>
  <r>
    <s v="ORD103846"/>
    <s v="iPhone 13"/>
    <x v="0"/>
    <x v="4"/>
    <x v="1"/>
    <x v="5"/>
    <n v="19525.72"/>
    <n v="2"/>
    <x v="3845"/>
    <x v="275"/>
    <n v="4524"/>
    <x v="224"/>
    <m/>
    <m/>
    <s v="Jumia"/>
    <s v="Jum"/>
    <n v="27872.98"/>
    <n v="92327183.770000085"/>
    <n v="92327183.770000085"/>
    <s v="Giza"/>
  </r>
  <r>
    <s v="ORD103847"/>
    <s v="HP Pavilion Laptop"/>
    <x v="3"/>
    <x v="3"/>
    <x v="2"/>
    <x v="1"/>
    <n v="14809.15"/>
    <n v="4"/>
    <x v="3846"/>
    <x v="169"/>
    <n v="3511"/>
    <x v="327"/>
    <m/>
    <m/>
    <s v="Amazon"/>
    <s v="Amazon"/>
    <n v="13290.4"/>
    <n v="57542997.559999913"/>
    <n v="57542997.559999913"/>
    <s v="Alexandria"/>
  </r>
  <r>
    <s v="ORD103848"/>
    <s v="HP Pavilion Laptop"/>
    <x v="3"/>
    <x v="3"/>
    <x v="0"/>
    <x v="4"/>
    <n v="12858.24"/>
    <n v="2"/>
    <x v="3847"/>
    <x v="253"/>
    <n v="3918"/>
    <x v="305"/>
    <m/>
    <m/>
    <s v="sq"/>
    <s v="sq"/>
    <n v="99349.3"/>
    <n v="57542997.559999913"/>
    <n v="57542997.559999913"/>
    <s v="Riyadh"/>
  </r>
  <r>
    <s v="ORD103849"/>
    <s v="Xiaomi Redmi Note 12"/>
    <x v="0"/>
    <x v="7"/>
    <x v="1"/>
    <x v="3"/>
    <n v="15440.04"/>
    <n v="3"/>
    <x v="3848"/>
    <x v="236"/>
    <n v="1625"/>
    <x v="50"/>
    <m/>
    <m/>
    <s v="Jumia"/>
    <s v="Jum"/>
    <n v="3665.44"/>
    <n v="92327183.770000085"/>
    <n v="92327183.770000085"/>
    <s v="Dubai"/>
  </r>
  <r>
    <s v="ORD103850"/>
    <s v="Nike Air Max"/>
    <x v="1"/>
    <x v="1"/>
    <x v="0"/>
    <x v="4"/>
    <n v="19536.810000000001"/>
    <n v="2"/>
    <x v="3849"/>
    <x v="109"/>
    <n v="2369"/>
    <x v="70"/>
    <m/>
    <m/>
    <s v="sq"/>
    <s v="sq"/>
    <n v="99349.3"/>
    <n v="91504159.730000004"/>
    <n v="91504159.730000004"/>
    <s v="Riyadh"/>
  </r>
  <r>
    <s v="ORD103851"/>
    <s v="HP Pavilion Laptop"/>
    <x v="3"/>
    <x v="3"/>
    <x v="1"/>
    <x v="1"/>
    <n v="2480.94"/>
    <n v="2"/>
    <x v="3850"/>
    <x v="248"/>
    <n v="4255"/>
    <x v="10"/>
    <m/>
    <m/>
    <s v="Jumia"/>
    <s v="Jum"/>
    <n v="13290.4"/>
    <n v="57542997.559999913"/>
    <n v="57542997.559999913"/>
    <s v="Alexandria"/>
  </r>
  <r>
    <s v="ORD103852"/>
    <s v="HP Pavilion Laptop"/>
    <x v="3"/>
    <x v="3"/>
    <x v="0"/>
    <x v="3"/>
    <n v="8408.1200000000008"/>
    <n v="4"/>
    <x v="3851"/>
    <x v="110"/>
    <n v="4895"/>
    <x v="101"/>
    <m/>
    <m/>
    <s v="sq"/>
    <s v="sq"/>
    <n v="3665.44"/>
    <n v="57542997.559999913"/>
    <n v="57542997.559999913"/>
    <s v="Dubai"/>
  </r>
  <r>
    <s v="ORD103853"/>
    <s v="Xiaomi Redmi Note 12"/>
    <x v="0"/>
    <x v="7"/>
    <x v="2"/>
    <x v="0"/>
    <n v="5480.18"/>
    <n v="5"/>
    <x v="3852"/>
    <x v="84"/>
    <n v="3675"/>
    <x v="229"/>
    <m/>
    <m/>
    <s v="Amazon"/>
    <s v="Amazon"/>
    <n v="16284.02"/>
    <n v="92327183.770000085"/>
    <n v="92327183.770000085"/>
    <s v="Cairo"/>
  </r>
  <r>
    <s v="ORD103854"/>
    <s v="Xiaomi Redmi Note 12"/>
    <x v="0"/>
    <x v="7"/>
    <x v="1"/>
    <x v="5"/>
    <n v="14324.43"/>
    <n v="2"/>
    <x v="3853"/>
    <x v="77"/>
    <n v="4586"/>
    <x v="94"/>
    <m/>
    <m/>
    <s v="Jumia"/>
    <s v="Jum"/>
    <n v="27872.98"/>
    <n v="92327183.770000085"/>
    <n v="92327183.770000085"/>
    <s v="Giza"/>
  </r>
  <r>
    <s v="ORD103855"/>
    <s v="iPhone 13"/>
    <x v="0"/>
    <x v="4"/>
    <x v="0"/>
    <x v="5"/>
    <n v="16564.37"/>
    <n v="1"/>
    <x v="3854"/>
    <x v="71"/>
    <n v="3761"/>
    <x v="224"/>
    <m/>
    <m/>
    <s v="sq"/>
    <s v="sq"/>
    <n v="27872.98"/>
    <n v="92327183.770000085"/>
    <n v="92327183.770000085"/>
    <s v="Giza"/>
  </r>
  <r>
    <s v="ORD103856"/>
    <s v="Adidas Running Shoes"/>
    <x v="1"/>
    <x v="9"/>
    <x v="1"/>
    <x v="2"/>
    <n v="14169.34"/>
    <n v="4"/>
    <x v="3855"/>
    <x v="294"/>
    <n v="4858"/>
    <x v="164"/>
    <m/>
    <m/>
    <s v="Jumia"/>
    <s v="Jum"/>
    <n v="26648.76"/>
    <n v="91504159.730000004"/>
    <n v="91504159.730000004"/>
    <s v="Casablanca"/>
  </r>
  <r>
    <s v="ORD103857"/>
    <s v="T-shirt Cotton"/>
    <x v="1"/>
    <x v="5"/>
    <x v="2"/>
    <x v="5"/>
    <n v="18870.3"/>
    <n v="2"/>
    <x v="3856"/>
    <x v="150"/>
    <n v="1062"/>
    <x v="148"/>
    <m/>
    <m/>
    <s v="Amazon"/>
    <s v="Amazon"/>
    <n v="27872.98"/>
    <n v="91504159.730000004"/>
    <n v="91504159.730000004"/>
    <s v="Giza"/>
  </r>
  <r>
    <s v="ORD103858"/>
    <s v="Nike Air Max"/>
    <x v="1"/>
    <x v="1"/>
    <x v="2"/>
    <x v="3"/>
    <n v="13785.42"/>
    <n v="5"/>
    <x v="3857"/>
    <x v="379"/>
    <n v="682"/>
    <x v="118"/>
    <m/>
    <m/>
    <s v="Amazon"/>
    <s v="Amazon"/>
    <n v="3665.44"/>
    <n v="91504159.730000004"/>
    <n v="91504159.730000004"/>
    <s v="Dubai"/>
  </r>
  <r>
    <s v="ORD103859"/>
    <s v="Nike Air Max"/>
    <x v="1"/>
    <x v="1"/>
    <x v="2"/>
    <x v="3"/>
    <n v="5600.41"/>
    <n v="1"/>
    <x v="3858"/>
    <x v="179"/>
    <n v="4142"/>
    <x v="271"/>
    <m/>
    <m/>
    <s v="Amazon"/>
    <s v="Amazon"/>
    <n v="3665.44"/>
    <n v="91504159.730000004"/>
    <n v="91504159.730000004"/>
    <s v="Dubai"/>
  </r>
  <r>
    <s v="ORD103860"/>
    <s v="Dell Inspiron 3501"/>
    <x v="3"/>
    <x v="8"/>
    <x v="2"/>
    <x v="5"/>
    <n v="2905.86"/>
    <n v="4"/>
    <x v="3859"/>
    <x v="272"/>
    <n v="3467"/>
    <x v="216"/>
    <m/>
    <m/>
    <s v="Amazon"/>
    <s v="Amazon"/>
    <n v="27872.98"/>
    <n v="57542997.559999913"/>
    <n v="57542997.559999913"/>
    <s v="Giza"/>
  </r>
  <r>
    <s v="ORD103861"/>
    <s v="Xiaomi Redmi Note 12"/>
    <x v="0"/>
    <x v="7"/>
    <x v="1"/>
    <x v="0"/>
    <n v="14318.51"/>
    <n v="1"/>
    <x v="3860"/>
    <x v="53"/>
    <n v="2739"/>
    <x v="115"/>
    <m/>
    <m/>
    <s v="Jumia"/>
    <s v="Jum"/>
    <n v="16284.02"/>
    <n v="92327183.770000085"/>
    <n v="92327183.770000085"/>
    <s v="Cairo"/>
  </r>
  <r>
    <s v="ORD103862"/>
    <s v="Bluetooth Headset"/>
    <x v="2"/>
    <x v="2"/>
    <x v="1"/>
    <x v="4"/>
    <n v="19368.89"/>
    <n v="4"/>
    <x v="3861"/>
    <x v="143"/>
    <n v="4801"/>
    <x v="331"/>
    <m/>
    <m/>
    <s v="Jumia"/>
    <s v="Jum"/>
    <n v="99349.3"/>
    <n v="29200970.130000021"/>
    <n v="29200970.130000021"/>
    <s v="Riyadh"/>
  </r>
  <r>
    <s v="ORD103863"/>
    <s v="Nike Air Max"/>
    <x v="1"/>
    <x v="1"/>
    <x v="1"/>
    <x v="2"/>
    <n v="2564.16"/>
    <n v="5"/>
    <x v="3862"/>
    <x v="383"/>
    <n v="3264"/>
    <x v="332"/>
    <m/>
    <m/>
    <s v="Jumia"/>
    <s v="Jum"/>
    <n v="26648.76"/>
    <n v="91504159.730000004"/>
    <n v="91504159.730000004"/>
    <s v="Casablanca"/>
  </r>
  <r>
    <s v="ORD103864"/>
    <s v="Smartwatch FitPro"/>
    <x v="4"/>
    <x v="6"/>
    <x v="1"/>
    <x v="2"/>
    <n v="5515.72"/>
    <n v="2"/>
    <x v="3863"/>
    <x v="80"/>
    <n v="1075"/>
    <x v="253"/>
    <m/>
    <m/>
    <s v="Jumia"/>
    <s v="Jum"/>
    <n v="26648.76"/>
    <n v="31420413.200000018"/>
    <n v="31420413.200000018"/>
    <s v="Casablanca"/>
  </r>
  <r>
    <s v="ORD103865"/>
    <s v="HP Pavilion Laptop"/>
    <x v="3"/>
    <x v="3"/>
    <x v="1"/>
    <x v="2"/>
    <n v="7167.4"/>
    <n v="1"/>
    <x v="3864"/>
    <x v="369"/>
    <n v="4574"/>
    <x v="106"/>
    <m/>
    <m/>
    <s v="Jumia"/>
    <s v="Jum"/>
    <n v="26648.76"/>
    <n v="57542997.559999913"/>
    <n v="57542997.559999913"/>
    <s v="Casablanca"/>
  </r>
  <r>
    <s v="ORD103866"/>
    <s v="iPhone 13"/>
    <x v="0"/>
    <x v="4"/>
    <x v="2"/>
    <x v="2"/>
    <n v="11772.34"/>
    <n v="1"/>
    <x v="3865"/>
    <x v="4"/>
    <n v="1400"/>
    <x v="207"/>
    <m/>
    <m/>
    <s v="Amazon"/>
    <s v="Amazon"/>
    <n v="26648.76"/>
    <n v="92327183.770000085"/>
    <n v="92327183.770000085"/>
    <s v="Casablanca"/>
  </r>
  <r>
    <s v="ORD103867"/>
    <s v="Samsung Galaxy A14"/>
    <x v="0"/>
    <x v="0"/>
    <x v="1"/>
    <x v="4"/>
    <n v="19051.22"/>
    <n v="3"/>
    <x v="3866"/>
    <x v="48"/>
    <n v="1306"/>
    <x v="48"/>
    <m/>
    <m/>
    <s v="Jumia"/>
    <s v="Jum"/>
    <n v="99349.3"/>
    <n v="92327183.770000085"/>
    <n v="92327183.770000085"/>
    <s v="Riyadh"/>
  </r>
  <r>
    <s v="ORD103868"/>
    <s v="HP Pavilion Laptop"/>
    <x v="3"/>
    <x v="3"/>
    <x v="1"/>
    <x v="2"/>
    <n v="15123.69"/>
    <n v="3"/>
    <x v="3867"/>
    <x v="292"/>
    <n v="4620"/>
    <x v="101"/>
    <m/>
    <m/>
    <s v="Jumia"/>
    <s v="Jum"/>
    <n v="26648.76"/>
    <n v="57542997.559999913"/>
    <n v="57542997.559999913"/>
    <s v="Casablanca"/>
  </r>
  <r>
    <s v="ORD103869"/>
    <s v="Adidas Running Shoes"/>
    <x v="1"/>
    <x v="9"/>
    <x v="2"/>
    <x v="5"/>
    <n v="8292.0300000000007"/>
    <n v="5"/>
    <x v="3868"/>
    <x v="276"/>
    <n v="4328"/>
    <x v="122"/>
    <m/>
    <m/>
    <s v="Amazon"/>
    <s v="Amazon"/>
    <n v="27872.98"/>
    <n v="91504159.730000004"/>
    <n v="91504159.730000004"/>
    <s v="Giza"/>
  </r>
  <r>
    <s v="ORD103870"/>
    <s v="Xiaomi Redmi Note 12"/>
    <x v="0"/>
    <x v="7"/>
    <x v="2"/>
    <x v="2"/>
    <n v="18391.98"/>
    <n v="4"/>
    <x v="3869"/>
    <x v="113"/>
    <n v="3575"/>
    <x v="350"/>
    <m/>
    <m/>
    <s v="Amazon"/>
    <s v="Amazon"/>
    <n v="26648.76"/>
    <n v="92327183.770000085"/>
    <n v="92327183.770000085"/>
    <s v="Casablanca"/>
  </r>
  <r>
    <s v="ORD103871"/>
    <s v="Dell Inspiron 3501"/>
    <x v="3"/>
    <x v="8"/>
    <x v="2"/>
    <x v="2"/>
    <n v="11824.53"/>
    <n v="3"/>
    <x v="3870"/>
    <x v="44"/>
    <n v="3548"/>
    <x v="11"/>
    <m/>
    <m/>
    <s v="Amazon"/>
    <s v="Amazon"/>
    <n v="26648.76"/>
    <n v="57542997.559999913"/>
    <n v="57542997.559999913"/>
    <s v="Casablanca"/>
  </r>
  <r>
    <s v="ORD103872"/>
    <s v="Nike Air Max"/>
    <x v="1"/>
    <x v="1"/>
    <x v="0"/>
    <x v="3"/>
    <n v="1719.99"/>
    <n v="5"/>
    <x v="3871"/>
    <x v="141"/>
    <n v="2737"/>
    <x v="48"/>
    <m/>
    <m/>
    <s v="sq"/>
    <s v="sq"/>
    <n v="3665.44"/>
    <n v="91504159.730000004"/>
    <n v="91504159.730000004"/>
    <s v="Dubai"/>
  </r>
  <r>
    <s v="ORD103873"/>
    <s v="HP Pavilion Laptop"/>
    <x v="3"/>
    <x v="3"/>
    <x v="1"/>
    <x v="1"/>
    <n v="3998.73"/>
    <n v="4"/>
    <x v="3872"/>
    <x v="265"/>
    <n v="289"/>
    <x v="121"/>
    <m/>
    <m/>
    <s v="Jumia"/>
    <s v="Jum"/>
    <n v="13290.4"/>
    <n v="57542997.559999913"/>
    <n v="57542997.559999913"/>
    <s v="Alexandria"/>
  </r>
  <r>
    <s v="ORD103874"/>
    <s v="Samsung Galaxy A14"/>
    <x v="0"/>
    <x v="0"/>
    <x v="2"/>
    <x v="1"/>
    <n v="14976.14"/>
    <n v="1"/>
    <x v="3873"/>
    <x v="149"/>
    <n v="1208"/>
    <x v="352"/>
    <m/>
    <m/>
    <s v="Amazon"/>
    <s v="Amazon"/>
    <n v="13290.4"/>
    <n v="92327183.770000085"/>
    <n v="92327183.770000085"/>
    <s v="Alexandria"/>
  </r>
  <r>
    <s v="ORD103875"/>
    <s v="Samsung Galaxy A14"/>
    <x v="0"/>
    <x v="0"/>
    <x v="1"/>
    <x v="0"/>
    <n v="6031.78"/>
    <n v="1"/>
    <x v="3874"/>
    <x v="296"/>
    <n v="3407"/>
    <x v="3"/>
    <m/>
    <m/>
    <s v="Jumia"/>
    <s v="Jum"/>
    <n v="16284.02"/>
    <n v="92327183.770000085"/>
    <n v="92327183.770000085"/>
    <s v="Cairo"/>
  </r>
  <r>
    <s v="ORD103876"/>
    <s v="Xiaomi Redmi Note 12"/>
    <x v="0"/>
    <x v="7"/>
    <x v="1"/>
    <x v="1"/>
    <n v="12132.3"/>
    <n v="2"/>
    <x v="3875"/>
    <x v="244"/>
    <n v="3288"/>
    <x v="182"/>
    <m/>
    <m/>
    <s v="Jumia"/>
    <s v="Jum"/>
    <n v="13290.4"/>
    <n v="92327183.770000085"/>
    <n v="92327183.770000085"/>
    <s v="Alexandria"/>
  </r>
  <r>
    <s v="ORD103877"/>
    <s v="Nike Air Max"/>
    <x v="1"/>
    <x v="1"/>
    <x v="0"/>
    <x v="4"/>
    <n v="13213.65"/>
    <n v="3"/>
    <x v="3876"/>
    <x v="297"/>
    <n v="2159"/>
    <x v="70"/>
    <m/>
    <m/>
    <s v="sq"/>
    <s v="sq"/>
    <n v="99349.3"/>
    <n v="91504159.730000004"/>
    <n v="91504159.730000004"/>
    <s v="Riyadh"/>
  </r>
  <r>
    <s v="ORD103878"/>
    <s v="Dell Inspiron 3501"/>
    <x v="3"/>
    <x v="8"/>
    <x v="1"/>
    <x v="3"/>
    <n v="12359.72"/>
    <n v="4"/>
    <x v="3877"/>
    <x v="208"/>
    <n v="3167"/>
    <x v="161"/>
    <m/>
    <m/>
    <s v="Jumia"/>
    <s v="Jum"/>
    <n v="3665.44"/>
    <n v="57542997.559999913"/>
    <n v="57542997.559999913"/>
    <s v="Dubai"/>
  </r>
  <r>
    <s v="ORD103879"/>
    <s v="Samsung Galaxy A14"/>
    <x v="0"/>
    <x v="0"/>
    <x v="1"/>
    <x v="0"/>
    <n v="12391.83"/>
    <n v="2"/>
    <x v="3878"/>
    <x v="299"/>
    <n v="3549"/>
    <x v="337"/>
    <m/>
    <m/>
    <s v="Jumia"/>
    <s v="Jum"/>
    <n v="16284.02"/>
    <n v="92327183.770000085"/>
    <n v="92327183.770000085"/>
    <s v="Cairo"/>
  </r>
  <r>
    <s v="ORD103880"/>
    <s v="HP Pavilion Laptop"/>
    <x v="3"/>
    <x v="3"/>
    <x v="2"/>
    <x v="3"/>
    <n v="11338.21"/>
    <n v="2"/>
    <x v="3879"/>
    <x v="88"/>
    <n v="2392"/>
    <x v="224"/>
    <m/>
    <m/>
    <s v="Amazon"/>
    <s v="Amazon"/>
    <n v="3665.44"/>
    <n v="57542997.559999913"/>
    <n v="57542997.559999913"/>
    <s v="Dubai"/>
  </r>
  <r>
    <s v="ORD103881"/>
    <s v="T-shirt Cotton"/>
    <x v="1"/>
    <x v="5"/>
    <x v="1"/>
    <x v="2"/>
    <n v="2733.65"/>
    <n v="2"/>
    <x v="3880"/>
    <x v="5"/>
    <n v="3989"/>
    <x v="326"/>
    <m/>
    <m/>
    <s v="Jumia"/>
    <s v="Jum"/>
    <n v="26648.76"/>
    <n v="91504159.730000004"/>
    <n v="91504159.730000004"/>
    <s v="Casablanca"/>
  </r>
  <r>
    <s v="ORD103882"/>
    <s v="Smartwatch FitPro"/>
    <x v="4"/>
    <x v="6"/>
    <x v="0"/>
    <x v="2"/>
    <n v="17264.560000000001"/>
    <n v="5"/>
    <x v="3881"/>
    <x v="191"/>
    <n v="680"/>
    <x v="354"/>
    <m/>
    <m/>
    <s v="sq"/>
    <s v="sq"/>
    <n v="26648.76"/>
    <n v="31420413.200000018"/>
    <n v="31420413.200000018"/>
    <s v="Casablanca"/>
  </r>
  <r>
    <s v="ORD103883"/>
    <s v="Xiaomi Redmi Note 12"/>
    <x v="0"/>
    <x v="7"/>
    <x v="2"/>
    <x v="2"/>
    <n v="16568.91"/>
    <n v="3"/>
    <x v="3882"/>
    <x v="110"/>
    <n v="1782"/>
    <x v="106"/>
    <m/>
    <m/>
    <s v="Amazon"/>
    <s v="Amazon"/>
    <n v="26648.76"/>
    <n v="92327183.770000085"/>
    <n v="92327183.770000085"/>
    <s v="Casablanca"/>
  </r>
  <r>
    <s v="ORD103884"/>
    <s v="Samsung Galaxy A14"/>
    <x v="0"/>
    <x v="0"/>
    <x v="1"/>
    <x v="2"/>
    <n v="9127.0300000000007"/>
    <n v="1"/>
    <x v="3883"/>
    <x v="335"/>
    <n v="2344"/>
    <x v="206"/>
    <m/>
    <m/>
    <s v="Jumia"/>
    <s v="Jum"/>
    <n v="26648.76"/>
    <n v="92327183.770000085"/>
    <n v="92327183.770000085"/>
    <s v="Casablanca"/>
  </r>
  <r>
    <s v="ORD103885"/>
    <s v="Dell Inspiron 3501"/>
    <x v="3"/>
    <x v="8"/>
    <x v="1"/>
    <x v="3"/>
    <n v="3567.78"/>
    <n v="1"/>
    <x v="3884"/>
    <x v="98"/>
    <n v="2048"/>
    <x v="104"/>
    <m/>
    <m/>
    <s v="Jumia"/>
    <s v="Jum"/>
    <n v="3665.44"/>
    <n v="57542997.559999913"/>
    <n v="57542997.559999913"/>
    <s v="Dubai"/>
  </r>
  <r>
    <s v="ORD103886"/>
    <s v="Bluetooth Headset"/>
    <x v="2"/>
    <x v="2"/>
    <x v="0"/>
    <x v="2"/>
    <n v="12210.94"/>
    <n v="5"/>
    <x v="3885"/>
    <x v="190"/>
    <n v="3438"/>
    <x v="247"/>
    <m/>
    <m/>
    <s v="sq"/>
    <s v="sq"/>
    <n v="26648.76"/>
    <n v="29200970.130000021"/>
    <n v="29200970.130000021"/>
    <s v="Casablanca"/>
  </r>
  <r>
    <s v="ORD103887"/>
    <s v="Bluetooth Headset"/>
    <x v="2"/>
    <x v="2"/>
    <x v="2"/>
    <x v="4"/>
    <n v="15221.96"/>
    <n v="4"/>
    <x v="3886"/>
    <x v="228"/>
    <n v="3497"/>
    <x v="311"/>
    <m/>
    <m/>
    <s v="Amazon"/>
    <s v="Amazon"/>
    <n v="99349.3"/>
    <n v="29200970.130000021"/>
    <n v="29200970.130000021"/>
    <s v="Riyadh"/>
  </r>
  <r>
    <s v="ORD103888"/>
    <s v="Nike Air Max"/>
    <x v="1"/>
    <x v="1"/>
    <x v="2"/>
    <x v="0"/>
    <n v="7348.77"/>
    <n v="2"/>
    <x v="3887"/>
    <x v="351"/>
    <n v="2539"/>
    <x v="63"/>
    <m/>
    <m/>
    <s v="Amazon"/>
    <s v="Amazon"/>
    <n v="16284.02"/>
    <n v="91504159.730000004"/>
    <n v="91504159.730000004"/>
    <s v="Cairo"/>
  </r>
  <r>
    <s v="ORD103889"/>
    <s v="Samsung Galaxy A14"/>
    <x v="0"/>
    <x v="0"/>
    <x v="0"/>
    <x v="2"/>
    <n v="256.32"/>
    <n v="3"/>
    <x v="3888"/>
    <x v="240"/>
    <n v="2667"/>
    <x v="218"/>
    <m/>
    <m/>
    <s v="sq"/>
    <s v="sq"/>
    <n v="26648.76"/>
    <n v="92327183.770000085"/>
    <n v="92327183.770000085"/>
    <s v="Casablanca"/>
  </r>
  <r>
    <s v="ORD103890"/>
    <s v="Bluetooth Headset"/>
    <x v="2"/>
    <x v="2"/>
    <x v="1"/>
    <x v="0"/>
    <n v="18287.38"/>
    <n v="4"/>
    <x v="3889"/>
    <x v="128"/>
    <n v="4067"/>
    <x v="165"/>
    <m/>
    <m/>
    <s v="Jumia"/>
    <s v="Jum"/>
    <n v="16284.02"/>
    <n v="29200970.130000021"/>
    <n v="29200970.130000021"/>
    <s v="Cairo"/>
  </r>
  <r>
    <s v="ORD103891"/>
    <s v="Dell Inspiron 3501"/>
    <x v="3"/>
    <x v="8"/>
    <x v="1"/>
    <x v="5"/>
    <n v="17988.02"/>
    <n v="2"/>
    <x v="3890"/>
    <x v="132"/>
    <n v="4309"/>
    <x v="22"/>
    <m/>
    <m/>
    <s v="Jumia"/>
    <s v="Jum"/>
    <n v="27872.98"/>
    <n v="57542997.559999913"/>
    <n v="57542997.559999913"/>
    <s v="Giza"/>
  </r>
  <r>
    <s v="ORD103892"/>
    <s v="Dell Inspiron 3501"/>
    <x v="3"/>
    <x v="8"/>
    <x v="2"/>
    <x v="2"/>
    <n v="16411.439999999999"/>
    <n v="4"/>
    <x v="3891"/>
    <x v="160"/>
    <n v="3588"/>
    <x v="68"/>
    <m/>
    <m/>
    <s v="Amazon"/>
    <s v="Amazon"/>
    <n v="26648.76"/>
    <n v="57542997.559999913"/>
    <n v="57542997.559999913"/>
    <s v="Casablanca"/>
  </r>
  <r>
    <s v="ORD103893"/>
    <s v="Adidas Running Shoes"/>
    <x v="1"/>
    <x v="9"/>
    <x v="0"/>
    <x v="3"/>
    <n v="14206.11"/>
    <n v="4"/>
    <x v="3892"/>
    <x v="225"/>
    <n v="3724"/>
    <x v="245"/>
    <m/>
    <m/>
    <s v="sq"/>
    <s v="sq"/>
    <n v="3665.44"/>
    <n v="91504159.730000004"/>
    <n v="91504159.730000004"/>
    <s v="Dubai"/>
  </r>
  <r>
    <s v="ORD103894"/>
    <s v="T-shirt Cotton"/>
    <x v="1"/>
    <x v="5"/>
    <x v="1"/>
    <x v="3"/>
    <n v="16268.48"/>
    <n v="2"/>
    <x v="3893"/>
    <x v="50"/>
    <n v="1701"/>
    <x v="295"/>
    <m/>
    <m/>
    <s v="Jumia"/>
    <s v="Jum"/>
    <n v="3665.44"/>
    <n v="91504159.730000004"/>
    <n v="91504159.730000004"/>
    <s v="Dubai"/>
  </r>
  <r>
    <s v="ORD103895"/>
    <s v="Smartwatch FitPro"/>
    <x v="4"/>
    <x v="6"/>
    <x v="0"/>
    <x v="5"/>
    <n v="1715.61"/>
    <n v="5"/>
    <x v="3894"/>
    <x v="216"/>
    <n v="3129"/>
    <x v="249"/>
    <m/>
    <m/>
    <s v="sq"/>
    <s v="sq"/>
    <n v="27872.98"/>
    <n v="31420413.200000018"/>
    <n v="31420413.200000018"/>
    <s v="Giza"/>
  </r>
  <r>
    <s v="ORD103896"/>
    <s v="Dell Inspiron 3501"/>
    <x v="3"/>
    <x v="8"/>
    <x v="0"/>
    <x v="1"/>
    <n v="14657.42"/>
    <n v="3"/>
    <x v="3895"/>
    <x v="313"/>
    <n v="4002"/>
    <x v="33"/>
    <m/>
    <m/>
    <s v="sq"/>
    <s v="sq"/>
    <n v="13290.4"/>
    <n v="57542997.559999913"/>
    <n v="57542997.559999913"/>
    <s v="Alexandria"/>
  </r>
  <r>
    <s v="ORD103897"/>
    <s v="iPhone 13"/>
    <x v="0"/>
    <x v="4"/>
    <x v="1"/>
    <x v="0"/>
    <n v="9259.73"/>
    <n v="1"/>
    <x v="3896"/>
    <x v="214"/>
    <n v="1056"/>
    <x v="94"/>
    <m/>
    <m/>
    <s v="Jumia"/>
    <s v="Jum"/>
    <n v="16284.02"/>
    <n v="92327183.770000085"/>
    <n v="92327183.770000085"/>
    <s v="Cairo"/>
  </r>
  <r>
    <s v="ORD103898"/>
    <s v="Samsung Galaxy A14"/>
    <x v="0"/>
    <x v="0"/>
    <x v="0"/>
    <x v="4"/>
    <n v="11067.64"/>
    <n v="1"/>
    <x v="3897"/>
    <x v="394"/>
    <n v="523"/>
    <x v="225"/>
    <m/>
    <m/>
    <s v="sq"/>
    <s v="sq"/>
    <n v="99349.3"/>
    <n v="92327183.770000085"/>
    <n v="92327183.770000085"/>
    <s v="Riyadh"/>
  </r>
  <r>
    <s v="ORD103899"/>
    <s v="Bluetooth Headset"/>
    <x v="2"/>
    <x v="2"/>
    <x v="2"/>
    <x v="0"/>
    <n v="15258.9"/>
    <n v="2"/>
    <x v="3898"/>
    <x v="342"/>
    <n v="2619"/>
    <x v="248"/>
    <m/>
    <m/>
    <s v="Amazon"/>
    <s v="Amazon"/>
    <n v="16284.02"/>
    <n v="29200970.130000021"/>
    <n v="29200970.130000021"/>
    <s v="Cairo"/>
  </r>
  <r>
    <s v="ORD103900"/>
    <s v="Samsung Galaxy A14"/>
    <x v="0"/>
    <x v="0"/>
    <x v="0"/>
    <x v="5"/>
    <n v="12730.57"/>
    <n v="2"/>
    <x v="3899"/>
    <x v="82"/>
    <n v="1851"/>
    <x v="141"/>
    <m/>
    <m/>
    <s v="sq"/>
    <s v="sq"/>
    <n v="27872.98"/>
    <n v="92327183.770000085"/>
    <n v="92327183.770000085"/>
    <s v="Giza"/>
  </r>
  <r>
    <s v="ORD103901"/>
    <s v="Bluetooth Headset"/>
    <x v="2"/>
    <x v="2"/>
    <x v="0"/>
    <x v="0"/>
    <n v="16549.95"/>
    <n v="1"/>
    <x v="3900"/>
    <x v="209"/>
    <n v="845"/>
    <x v="43"/>
    <m/>
    <m/>
    <s v="sq"/>
    <s v="sq"/>
    <n v="16284.02"/>
    <n v="29200970.130000021"/>
    <n v="29200970.130000021"/>
    <s v="Cairo"/>
  </r>
  <r>
    <s v="ORD103902"/>
    <s v="T-shirt Cotton"/>
    <x v="1"/>
    <x v="5"/>
    <x v="0"/>
    <x v="5"/>
    <n v="4696.6899999999996"/>
    <n v="2"/>
    <x v="3901"/>
    <x v="4"/>
    <n v="1147"/>
    <x v="57"/>
    <m/>
    <m/>
    <s v="sq"/>
    <s v="sq"/>
    <n v="27872.98"/>
    <n v="91504159.730000004"/>
    <n v="91504159.730000004"/>
    <s v="Giza"/>
  </r>
  <r>
    <s v="ORD103903"/>
    <s v="Smartwatch FitPro"/>
    <x v="4"/>
    <x v="6"/>
    <x v="0"/>
    <x v="1"/>
    <n v="5792.16"/>
    <n v="1"/>
    <x v="3902"/>
    <x v="81"/>
    <n v="3738"/>
    <x v="95"/>
    <m/>
    <m/>
    <s v="sq"/>
    <s v="sq"/>
    <n v="13290.4"/>
    <n v="31420413.200000018"/>
    <n v="31420413.200000018"/>
    <s v="Alexandria"/>
  </r>
  <r>
    <s v="ORD103904"/>
    <s v="Bluetooth Headset"/>
    <x v="2"/>
    <x v="2"/>
    <x v="2"/>
    <x v="1"/>
    <n v="858.55"/>
    <n v="3"/>
    <x v="3903"/>
    <x v="70"/>
    <n v="407"/>
    <x v="132"/>
    <m/>
    <m/>
    <s v="Amazon"/>
    <s v="Amazon"/>
    <n v="13290.4"/>
    <n v="29200970.130000021"/>
    <n v="29200970.130000021"/>
    <s v="Alexandria"/>
  </r>
  <r>
    <s v="ORD103905"/>
    <s v="Bluetooth Headset"/>
    <x v="2"/>
    <x v="2"/>
    <x v="1"/>
    <x v="5"/>
    <n v="10923.64"/>
    <n v="2"/>
    <x v="3904"/>
    <x v="65"/>
    <n v="4956"/>
    <x v="96"/>
    <m/>
    <m/>
    <s v="Jumia"/>
    <s v="Jum"/>
    <n v="27872.98"/>
    <n v="29200970.130000021"/>
    <n v="29200970.130000021"/>
    <s v="Giza"/>
  </r>
  <r>
    <s v="ORD103906"/>
    <s v="Bluetooth Headset"/>
    <x v="2"/>
    <x v="2"/>
    <x v="1"/>
    <x v="1"/>
    <n v="1464.97"/>
    <n v="4"/>
    <x v="3905"/>
    <x v="361"/>
    <n v="2387"/>
    <x v="210"/>
    <m/>
    <m/>
    <s v="Jumia"/>
    <s v="Jum"/>
    <n v="13290.4"/>
    <n v="29200970.130000021"/>
    <n v="29200970.130000021"/>
    <s v="Alexandria"/>
  </r>
  <r>
    <s v="ORD103907"/>
    <s v="Nike Air Max"/>
    <x v="1"/>
    <x v="1"/>
    <x v="0"/>
    <x v="0"/>
    <n v="10042.34"/>
    <n v="4"/>
    <x v="3906"/>
    <x v="340"/>
    <n v="3398"/>
    <x v="244"/>
    <m/>
    <m/>
    <s v="sq"/>
    <s v="sq"/>
    <n v="16284.02"/>
    <n v="91504159.730000004"/>
    <n v="91504159.730000004"/>
    <s v="Cairo"/>
  </r>
  <r>
    <s v="ORD103908"/>
    <s v="Smartwatch FitPro"/>
    <x v="4"/>
    <x v="6"/>
    <x v="0"/>
    <x v="4"/>
    <n v="17716.95"/>
    <n v="2"/>
    <x v="3907"/>
    <x v="134"/>
    <n v="1761"/>
    <x v="203"/>
    <m/>
    <m/>
    <s v="sq"/>
    <s v="sq"/>
    <n v="99349.3"/>
    <n v="31420413.200000018"/>
    <n v="31420413.200000018"/>
    <s v="Riyadh"/>
  </r>
  <r>
    <s v="ORD103909"/>
    <s v="Adidas Running Shoes"/>
    <x v="1"/>
    <x v="9"/>
    <x v="0"/>
    <x v="2"/>
    <n v="5731.59"/>
    <n v="2"/>
    <x v="3908"/>
    <x v="25"/>
    <n v="3059"/>
    <x v="284"/>
    <m/>
    <m/>
    <s v="sq"/>
    <s v="sq"/>
    <n v="26648.76"/>
    <n v="91504159.730000004"/>
    <n v="91504159.730000004"/>
    <s v="Casablanca"/>
  </r>
  <r>
    <s v="ORD103910"/>
    <s v="Adidas Running Shoes"/>
    <x v="1"/>
    <x v="9"/>
    <x v="0"/>
    <x v="3"/>
    <n v="18650.830000000002"/>
    <n v="1"/>
    <x v="3909"/>
    <x v="391"/>
    <n v="3069"/>
    <x v="86"/>
    <m/>
    <m/>
    <s v="sq"/>
    <s v="sq"/>
    <n v="3665.44"/>
    <n v="91504159.730000004"/>
    <n v="91504159.730000004"/>
    <s v="Dubai"/>
  </r>
  <r>
    <s v="ORD103911"/>
    <s v="Samsung Galaxy A14"/>
    <x v="0"/>
    <x v="0"/>
    <x v="2"/>
    <x v="2"/>
    <n v="5218.1000000000004"/>
    <n v="4"/>
    <x v="3910"/>
    <x v="220"/>
    <n v="4113"/>
    <x v="106"/>
    <m/>
    <m/>
    <s v="Amazon"/>
    <s v="Amazon"/>
    <n v="26648.76"/>
    <n v="92327183.770000085"/>
    <n v="92327183.770000085"/>
    <s v="Casablanca"/>
  </r>
  <r>
    <s v="ORD103912"/>
    <s v="Smartwatch FitPro"/>
    <x v="4"/>
    <x v="6"/>
    <x v="2"/>
    <x v="3"/>
    <n v="7373.9"/>
    <n v="2"/>
    <x v="3911"/>
    <x v="350"/>
    <n v="4572"/>
    <x v="49"/>
    <m/>
    <m/>
    <s v="Amazon"/>
    <s v="Amazon"/>
    <n v="3665.44"/>
    <n v="31420413.200000018"/>
    <n v="31420413.200000018"/>
    <s v="Dubai"/>
  </r>
  <r>
    <s v="ORD103913"/>
    <s v="Bluetooth Headset"/>
    <x v="2"/>
    <x v="2"/>
    <x v="0"/>
    <x v="3"/>
    <n v="10694.27"/>
    <n v="1"/>
    <x v="3912"/>
    <x v="214"/>
    <n v="4385"/>
    <x v="32"/>
    <m/>
    <m/>
    <s v="sq"/>
    <s v="sq"/>
    <n v="3665.44"/>
    <n v="29200970.130000021"/>
    <n v="29200970.130000021"/>
    <s v="Dubai"/>
  </r>
  <r>
    <s v="ORD103914"/>
    <s v="Bluetooth Headset"/>
    <x v="2"/>
    <x v="2"/>
    <x v="1"/>
    <x v="5"/>
    <n v="3380.76"/>
    <n v="3"/>
    <x v="3913"/>
    <x v="395"/>
    <n v="4916"/>
    <x v="294"/>
    <m/>
    <m/>
    <s v="Jumia"/>
    <s v="Jum"/>
    <n v="27872.98"/>
    <n v="29200970.130000021"/>
    <n v="29200970.130000021"/>
    <s v="Giza"/>
  </r>
  <r>
    <s v="ORD103915"/>
    <s v="iPhone 13"/>
    <x v="0"/>
    <x v="4"/>
    <x v="1"/>
    <x v="5"/>
    <n v="490.27"/>
    <n v="2"/>
    <x v="3914"/>
    <x v="212"/>
    <n v="1943"/>
    <x v="285"/>
    <m/>
    <m/>
    <s v="Jumia"/>
    <s v="Jum"/>
    <n v="27872.98"/>
    <n v="92327183.770000085"/>
    <n v="92327183.770000085"/>
    <s v="Giza"/>
  </r>
  <r>
    <s v="ORD103916"/>
    <s v="Adidas Running Shoes"/>
    <x v="1"/>
    <x v="9"/>
    <x v="1"/>
    <x v="5"/>
    <n v="4812.72"/>
    <n v="4"/>
    <x v="3915"/>
    <x v="87"/>
    <n v="3248"/>
    <x v="160"/>
    <m/>
    <m/>
    <s v="Jumia"/>
    <s v="Jum"/>
    <n v="27872.98"/>
    <n v="91504159.730000004"/>
    <n v="91504159.730000004"/>
    <s v="Giza"/>
  </r>
  <r>
    <s v="ORD103917"/>
    <s v="iPhone 13"/>
    <x v="0"/>
    <x v="4"/>
    <x v="1"/>
    <x v="0"/>
    <n v="4016.57"/>
    <n v="4"/>
    <x v="3916"/>
    <x v="156"/>
    <n v="4204"/>
    <x v="162"/>
    <m/>
    <m/>
    <s v="Jumia"/>
    <s v="Jum"/>
    <n v="16284.02"/>
    <n v="92327183.770000085"/>
    <n v="92327183.770000085"/>
    <s v="Cairo"/>
  </r>
  <r>
    <s v="ORD103918"/>
    <s v="Samsung Galaxy A14"/>
    <x v="0"/>
    <x v="0"/>
    <x v="0"/>
    <x v="4"/>
    <n v="16857.23"/>
    <n v="3"/>
    <x v="3917"/>
    <x v="14"/>
    <n v="1334"/>
    <x v="308"/>
    <m/>
    <m/>
    <s v="sq"/>
    <s v="sq"/>
    <n v="99349.3"/>
    <n v="92327183.770000085"/>
    <n v="92327183.770000085"/>
    <s v="Riyadh"/>
  </r>
  <r>
    <s v="ORD103919"/>
    <s v="Xiaomi Redmi Note 12"/>
    <x v="0"/>
    <x v="7"/>
    <x v="1"/>
    <x v="3"/>
    <n v="1900.26"/>
    <n v="4"/>
    <x v="3918"/>
    <x v="361"/>
    <n v="531"/>
    <x v="329"/>
    <m/>
    <m/>
    <s v="Jumia"/>
    <s v="Jum"/>
    <n v="3665.44"/>
    <n v="92327183.770000085"/>
    <n v="92327183.770000085"/>
    <s v="Dubai"/>
  </r>
  <r>
    <s v="ORD103920"/>
    <s v="T-shirt Cotton"/>
    <x v="1"/>
    <x v="5"/>
    <x v="0"/>
    <x v="2"/>
    <n v="2412.7199999999998"/>
    <n v="5"/>
    <x v="3919"/>
    <x v="361"/>
    <n v="3553"/>
    <x v="244"/>
    <m/>
    <m/>
    <s v="sq"/>
    <s v="sq"/>
    <n v="26648.76"/>
    <n v="91504159.730000004"/>
    <n v="91504159.730000004"/>
    <s v="Casablanca"/>
  </r>
  <r>
    <s v="ORD103921"/>
    <s v="Samsung Galaxy A14"/>
    <x v="0"/>
    <x v="0"/>
    <x v="0"/>
    <x v="0"/>
    <n v="18805.400000000001"/>
    <n v="1"/>
    <x v="3920"/>
    <x v="299"/>
    <n v="4788"/>
    <x v="153"/>
    <m/>
    <m/>
    <s v="sq"/>
    <s v="sq"/>
    <n v="16284.02"/>
    <n v="92327183.770000085"/>
    <n v="92327183.770000085"/>
    <s v="Cairo"/>
  </r>
  <r>
    <s v="ORD103922"/>
    <s v="T-shirt Cotton"/>
    <x v="1"/>
    <x v="5"/>
    <x v="1"/>
    <x v="4"/>
    <n v="5321.76"/>
    <n v="3"/>
    <x v="3921"/>
    <x v="65"/>
    <n v="2574"/>
    <x v="145"/>
    <m/>
    <m/>
    <s v="Jumia"/>
    <s v="Jum"/>
    <n v="99349.3"/>
    <n v="91504159.730000004"/>
    <n v="91504159.730000004"/>
    <s v="Riyadh"/>
  </r>
  <r>
    <s v="ORD103923"/>
    <s v="Xiaomi Redmi Note 12"/>
    <x v="0"/>
    <x v="7"/>
    <x v="0"/>
    <x v="4"/>
    <n v="8444.51"/>
    <n v="4"/>
    <x v="3922"/>
    <x v="196"/>
    <n v="3018"/>
    <x v="278"/>
    <m/>
    <m/>
    <s v="sq"/>
    <s v="sq"/>
    <n v="99349.3"/>
    <n v="92327183.770000085"/>
    <n v="92327183.770000085"/>
    <s v="Riyadh"/>
  </r>
  <r>
    <s v="ORD103924"/>
    <s v="Samsung Galaxy A14"/>
    <x v="0"/>
    <x v="0"/>
    <x v="2"/>
    <x v="0"/>
    <n v="15388.13"/>
    <n v="3"/>
    <x v="3923"/>
    <x v="175"/>
    <n v="4068"/>
    <x v="196"/>
    <m/>
    <m/>
    <s v="Amazon"/>
    <s v="Amazon"/>
    <n v="16284.02"/>
    <n v="92327183.770000085"/>
    <n v="92327183.770000085"/>
    <s v="Cairo"/>
  </r>
  <r>
    <s v="ORD103925"/>
    <s v="iPhone 13"/>
    <x v="0"/>
    <x v="4"/>
    <x v="0"/>
    <x v="4"/>
    <n v="5531.54"/>
    <n v="4"/>
    <x v="3924"/>
    <x v="201"/>
    <n v="4949"/>
    <x v="97"/>
    <m/>
    <m/>
    <s v="sq"/>
    <s v="sq"/>
    <n v="99349.3"/>
    <n v="92327183.770000085"/>
    <n v="92327183.770000085"/>
    <s v="Riyadh"/>
  </r>
  <r>
    <s v="ORD103926"/>
    <s v="T-shirt Cotton"/>
    <x v="1"/>
    <x v="5"/>
    <x v="0"/>
    <x v="1"/>
    <n v="15515.32"/>
    <n v="5"/>
    <x v="3925"/>
    <x v="286"/>
    <n v="4547"/>
    <x v="14"/>
    <m/>
    <m/>
    <s v="sq"/>
    <s v="sq"/>
    <n v="13290.4"/>
    <n v="91504159.730000004"/>
    <n v="91504159.730000004"/>
    <s v="Alexandria"/>
  </r>
  <r>
    <s v="ORD103927"/>
    <s v="iPhone 13"/>
    <x v="0"/>
    <x v="4"/>
    <x v="1"/>
    <x v="1"/>
    <n v="9111.74"/>
    <n v="3"/>
    <x v="3926"/>
    <x v="32"/>
    <n v="4673"/>
    <x v="132"/>
    <m/>
    <m/>
    <s v="Jumia"/>
    <s v="Jum"/>
    <n v="13290.4"/>
    <n v="92327183.770000085"/>
    <n v="92327183.770000085"/>
    <s v="Alexandria"/>
  </r>
  <r>
    <s v="ORD103928"/>
    <s v="Dell Inspiron 3501"/>
    <x v="3"/>
    <x v="8"/>
    <x v="2"/>
    <x v="2"/>
    <n v="15592.63"/>
    <n v="2"/>
    <x v="3927"/>
    <x v="61"/>
    <n v="4797"/>
    <x v="311"/>
    <m/>
    <m/>
    <s v="Amazon"/>
    <s v="Amazon"/>
    <n v="26648.76"/>
    <n v="57542997.559999913"/>
    <n v="57542997.559999913"/>
    <s v="Casablanca"/>
  </r>
  <r>
    <s v="ORD103929"/>
    <s v="Samsung Galaxy A14"/>
    <x v="0"/>
    <x v="0"/>
    <x v="2"/>
    <x v="0"/>
    <n v="1038.44"/>
    <n v="1"/>
    <x v="3928"/>
    <x v="71"/>
    <n v="2213"/>
    <x v="350"/>
    <m/>
    <m/>
    <s v="Amazon"/>
    <s v="Amazon"/>
    <n v="16284.02"/>
    <n v="92327183.770000085"/>
    <n v="92327183.770000085"/>
    <s v="Cairo"/>
  </r>
  <r>
    <s v="ORD103930"/>
    <s v="Xiaomi Redmi Note 12"/>
    <x v="0"/>
    <x v="7"/>
    <x v="1"/>
    <x v="1"/>
    <n v="6586.99"/>
    <n v="3"/>
    <x v="3929"/>
    <x v="80"/>
    <n v="3918"/>
    <x v="91"/>
    <m/>
    <m/>
    <s v="Jumia"/>
    <s v="Jum"/>
    <n v="13290.4"/>
    <n v="92327183.770000085"/>
    <n v="92327183.770000085"/>
    <s v="Alexandria"/>
  </r>
  <r>
    <s v="ORD103931"/>
    <s v="Nike Air Max"/>
    <x v="1"/>
    <x v="1"/>
    <x v="0"/>
    <x v="4"/>
    <n v="5574.36"/>
    <n v="2"/>
    <x v="3930"/>
    <x v="307"/>
    <n v="2443"/>
    <x v="311"/>
    <m/>
    <m/>
    <s v="sq"/>
    <s v="sq"/>
    <n v="99349.3"/>
    <n v="91504159.730000004"/>
    <n v="91504159.730000004"/>
    <s v="Riyadh"/>
  </r>
  <r>
    <s v="ORD103932"/>
    <s v="Xiaomi Redmi Note 12"/>
    <x v="0"/>
    <x v="7"/>
    <x v="0"/>
    <x v="3"/>
    <n v="17290.12"/>
    <n v="5"/>
    <x v="3931"/>
    <x v="84"/>
    <n v="1164"/>
    <x v="187"/>
    <m/>
    <m/>
    <s v="sq"/>
    <s v="sq"/>
    <n v="3665.44"/>
    <n v="92327183.770000085"/>
    <n v="92327183.770000085"/>
    <s v="Dubai"/>
  </r>
  <r>
    <s v="ORD103933"/>
    <s v="Samsung Galaxy A14"/>
    <x v="0"/>
    <x v="0"/>
    <x v="2"/>
    <x v="2"/>
    <n v="3858.79"/>
    <n v="1"/>
    <x v="3932"/>
    <x v="41"/>
    <n v="4162"/>
    <x v="147"/>
    <m/>
    <m/>
    <s v="Amazon"/>
    <s v="Amazon"/>
    <n v="26648.76"/>
    <n v="92327183.770000085"/>
    <n v="92327183.770000085"/>
    <s v="Casablanca"/>
  </r>
  <r>
    <s v="ORD103934"/>
    <s v="Nike Air Max"/>
    <x v="1"/>
    <x v="1"/>
    <x v="0"/>
    <x v="2"/>
    <n v="14848.03"/>
    <n v="1"/>
    <x v="3933"/>
    <x v="155"/>
    <n v="1839"/>
    <x v="313"/>
    <m/>
    <m/>
    <s v="sq"/>
    <s v="sq"/>
    <n v="26648.76"/>
    <n v="91504159.730000004"/>
    <n v="91504159.730000004"/>
    <s v="Casablanca"/>
  </r>
  <r>
    <s v="ORD103935"/>
    <s v="Xiaomi Redmi Note 12"/>
    <x v="0"/>
    <x v="7"/>
    <x v="0"/>
    <x v="4"/>
    <n v="3508.71"/>
    <n v="3"/>
    <x v="3934"/>
    <x v="164"/>
    <n v="4487"/>
    <x v="335"/>
    <m/>
    <m/>
    <s v="sq"/>
    <s v="sq"/>
    <n v="99349.3"/>
    <n v="92327183.770000085"/>
    <n v="92327183.770000085"/>
    <s v="Riyadh"/>
  </r>
  <r>
    <s v="ORD103936"/>
    <s v="HP Pavilion Laptop"/>
    <x v="3"/>
    <x v="3"/>
    <x v="2"/>
    <x v="0"/>
    <n v="733.27"/>
    <n v="4"/>
    <x v="3935"/>
    <x v="337"/>
    <n v="3839"/>
    <x v="66"/>
    <m/>
    <m/>
    <s v="Amazon"/>
    <s v="Amazon"/>
    <n v="16284.02"/>
    <n v="57542997.559999913"/>
    <n v="57542997.559999913"/>
    <s v="Cairo"/>
  </r>
  <r>
    <s v="ORD103937"/>
    <s v="Adidas Running Shoes"/>
    <x v="1"/>
    <x v="9"/>
    <x v="1"/>
    <x v="5"/>
    <n v="446.84"/>
    <n v="4"/>
    <x v="3936"/>
    <x v="238"/>
    <n v="366"/>
    <x v="65"/>
    <m/>
    <m/>
    <s v="Jumia"/>
    <s v="Jum"/>
    <n v="27872.98"/>
    <n v="91504159.730000004"/>
    <n v="91504159.730000004"/>
    <s v="Giza"/>
  </r>
  <r>
    <s v="ORD103938"/>
    <s v="iPhone 13"/>
    <x v="0"/>
    <x v="4"/>
    <x v="1"/>
    <x v="2"/>
    <n v="2942.7"/>
    <n v="5"/>
    <x v="3937"/>
    <x v="209"/>
    <n v="4011"/>
    <x v="209"/>
    <m/>
    <m/>
    <s v="Jumia"/>
    <s v="Jum"/>
    <n v="26648.76"/>
    <n v="92327183.770000085"/>
    <n v="92327183.770000085"/>
    <s v="Casablanca"/>
  </r>
  <r>
    <s v="ORD103939"/>
    <s v="Samsung Galaxy A14"/>
    <x v="0"/>
    <x v="0"/>
    <x v="2"/>
    <x v="3"/>
    <n v="19133.34"/>
    <n v="5"/>
    <x v="3938"/>
    <x v="159"/>
    <n v="2645"/>
    <x v="253"/>
    <m/>
    <m/>
    <s v="Amazon"/>
    <s v="Amazon"/>
    <n v="3665.44"/>
    <n v="92327183.770000085"/>
    <n v="92327183.770000085"/>
    <s v="Dubai"/>
  </r>
  <r>
    <s v="ORD103940"/>
    <s v="Bluetooth Headset"/>
    <x v="2"/>
    <x v="2"/>
    <x v="2"/>
    <x v="3"/>
    <n v="14495.24"/>
    <n v="2"/>
    <x v="3939"/>
    <x v="367"/>
    <n v="1048"/>
    <x v="265"/>
    <m/>
    <m/>
    <s v="Amazon"/>
    <s v="Amazon"/>
    <n v="3665.44"/>
    <n v="29200970.130000021"/>
    <n v="29200970.130000021"/>
    <s v="Dubai"/>
  </r>
  <r>
    <s v="ORD103941"/>
    <s v="Smartwatch FitPro"/>
    <x v="4"/>
    <x v="6"/>
    <x v="0"/>
    <x v="3"/>
    <n v="8339.91"/>
    <n v="5"/>
    <x v="3940"/>
    <x v="21"/>
    <n v="3943"/>
    <x v="8"/>
    <m/>
    <m/>
    <s v="sq"/>
    <s v="sq"/>
    <n v="3665.44"/>
    <n v="31420413.200000018"/>
    <n v="31420413.200000018"/>
    <s v="Dubai"/>
  </r>
  <r>
    <s v="ORD103942"/>
    <s v="HP Pavilion Laptop"/>
    <x v="3"/>
    <x v="3"/>
    <x v="0"/>
    <x v="1"/>
    <n v="3020.02"/>
    <n v="3"/>
    <x v="3941"/>
    <x v="332"/>
    <n v="2050"/>
    <x v="62"/>
    <m/>
    <m/>
    <s v="sq"/>
    <s v="sq"/>
    <n v="13290.4"/>
    <n v="57542997.559999913"/>
    <n v="57542997.559999913"/>
    <s v="Alexandria"/>
  </r>
  <r>
    <s v="ORD103943"/>
    <s v="Smartwatch FitPro"/>
    <x v="4"/>
    <x v="6"/>
    <x v="2"/>
    <x v="0"/>
    <n v="19269.5"/>
    <n v="5"/>
    <x v="3942"/>
    <x v="307"/>
    <n v="3037"/>
    <x v="69"/>
    <m/>
    <m/>
    <s v="Amazon"/>
    <s v="Amazon"/>
    <n v="16284.02"/>
    <n v="31420413.200000018"/>
    <n v="31420413.200000018"/>
    <s v="Cairo"/>
  </r>
  <r>
    <s v="ORD103944"/>
    <s v="Smartwatch FitPro"/>
    <x v="4"/>
    <x v="6"/>
    <x v="0"/>
    <x v="3"/>
    <n v="9684.9699999999993"/>
    <n v="1"/>
    <x v="3943"/>
    <x v="288"/>
    <n v="4990"/>
    <x v="154"/>
    <m/>
    <m/>
    <s v="sq"/>
    <s v="sq"/>
    <n v="3665.44"/>
    <n v="31420413.200000018"/>
    <n v="31420413.200000018"/>
    <s v="Dubai"/>
  </r>
  <r>
    <s v="ORD103945"/>
    <s v="Adidas Running Shoes"/>
    <x v="1"/>
    <x v="9"/>
    <x v="1"/>
    <x v="3"/>
    <n v="2861.87"/>
    <n v="4"/>
    <x v="3944"/>
    <x v="35"/>
    <n v="4231"/>
    <x v="334"/>
    <m/>
    <m/>
    <s v="Jumia"/>
    <s v="Jum"/>
    <n v="3665.44"/>
    <n v="91504159.730000004"/>
    <n v="91504159.730000004"/>
    <s v="Dubai"/>
  </r>
  <r>
    <s v="ORD103946"/>
    <s v="T-shirt Cotton"/>
    <x v="1"/>
    <x v="5"/>
    <x v="2"/>
    <x v="4"/>
    <n v="2932.35"/>
    <n v="5"/>
    <x v="3945"/>
    <x v="295"/>
    <n v="2441"/>
    <x v="360"/>
    <m/>
    <m/>
    <s v="Amazon"/>
    <s v="Amazon"/>
    <n v="99349.3"/>
    <n v="91504159.730000004"/>
    <n v="91504159.730000004"/>
    <s v="Riyadh"/>
  </r>
  <r>
    <s v="ORD103947"/>
    <s v="Adidas Running Shoes"/>
    <x v="1"/>
    <x v="9"/>
    <x v="0"/>
    <x v="0"/>
    <n v="6690.76"/>
    <n v="2"/>
    <x v="3946"/>
    <x v="260"/>
    <n v="3703"/>
    <x v="329"/>
    <m/>
    <m/>
    <s v="sq"/>
    <s v="sq"/>
    <n v="16284.02"/>
    <n v="91504159.730000004"/>
    <n v="91504159.730000004"/>
    <s v="Cairo"/>
  </r>
  <r>
    <s v="ORD103948"/>
    <s v="Samsung Galaxy A14"/>
    <x v="0"/>
    <x v="0"/>
    <x v="2"/>
    <x v="1"/>
    <n v="11749.17"/>
    <n v="3"/>
    <x v="3947"/>
    <x v="289"/>
    <n v="17"/>
    <x v="67"/>
    <m/>
    <m/>
    <s v="Amazon"/>
    <s v="Amazon"/>
    <n v="13290.4"/>
    <n v="92327183.770000085"/>
    <n v="92327183.770000085"/>
    <s v="Alexandria"/>
  </r>
  <r>
    <s v="ORD103949"/>
    <s v="Bluetooth Headset"/>
    <x v="2"/>
    <x v="2"/>
    <x v="2"/>
    <x v="1"/>
    <n v="7627.29"/>
    <n v="4"/>
    <x v="3948"/>
    <x v="338"/>
    <n v="1684"/>
    <x v="266"/>
    <m/>
    <m/>
    <s v="Amazon"/>
    <s v="Amazon"/>
    <n v="13290.4"/>
    <n v="29200970.130000021"/>
    <n v="29200970.130000021"/>
    <s v="Alexandria"/>
  </r>
  <r>
    <s v="ORD103950"/>
    <s v="HP Pavilion Laptop"/>
    <x v="3"/>
    <x v="3"/>
    <x v="2"/>
    <x v="0"/>
    <n v="8087.22"/>
    <n v="4"/>
    <x v="3949"/>
    <x v="114"/>
    <n v="2288"/>
    <x v="288"/>
    <m/>
    <m/>
    <s v="Amazon"/>
    <s v="Amazon"/>
    <n v="16284.02"/>
    <n v="57542997.559999913"/>
    <n v="57542997.559999913"/>
    <s v="Cairo"/>
  </r>
  <r>
    <s v="ORD103951"/>
    <s v="Nike Air Max"/>
    <x v="1"/>
    <x v="1"/>
    <x v="2"/>
    <x v="2"/>
    <n v="12829.82"/>
    <n v="4"/>
    <x v="3950"/>
    <x v="45"/>
    <n v="1641"/>
    <x v="318"/>
    <m/>
    <m/>
    <s v="Amazon"/>
    <s v="Amazon"/>
    <n v="26648.76"/>
    <n v="91504159.730000004"/>
    <n v="91504159.730000004"/>
    <s v="Casablanca"/>
  </r>
  <r>
    <s v="ORD103952"/>
    <s v="Nike Air Max"/>
    <x v="1"/>
    <x v="1"/>
    <x v="0"/>
    <x v="0"/>
    <n v="3252.06"/>
    <n v="2"/>
    <x v="3951"/>
    <x v="61"/>
    <n v="775"/>
    <x v="310"/>
    <m/>
    <m/>
    <s v="sq"/>
    <s v="sq"/>
    <n v="16284.02"/>
    <n v="91504159.730000004"/>
    <n v="91504159.730000004"/>
    <s v="Cairo"/>
  </r>
  <r>
    <s v="ORD103953"/>
    <s v="T-shirt Cotton"/>
    <x v="1"/>
    <x v="5"/>
    <x v="1"/>
    <x v="1"/>
    <n v="15254.87"/>
    <n v="5"/>
    <x v="3952"/>
    <x v="328"/>
    <n v="2052"/>
    <x v="174"/>
    <m/>
    <m/>
    <s v="Jumia"/>
    <s v="Jum"/>
    <n v="13290.4"/>
    <n v="91504159.730000004"/>
    <n v="91504159.730000004"/>
    <s v="Alexandria"/>
  </r>
  <r>
    <s v="ORD103954"/>
    <s v="Adidas Running Shoes"/>
    <x v="1"/>
    <x v="9"/>
    <x v="2"/>
    <x v="2"/>
    <n v="18249.82"/>
    <n v="3"/>
    <x v="3953"/>
    <x v="54"/>
    <n v="2169"/>
    <x v="175"/>
    <m/>
    <m/>
    <s v="Amazon"/>
    <s v="Amazon"/>
    <n v="26648.76"/>
    <n v="91504159.730000004"/>
    <n v="91504159.730000004"/>
    <s v="Casablanca"/>
  </r>
  <r>
    <s v="ORD103955"/>
    <s v="Xiaomi Redmi Note 12"/>
    <x v="0"/>
    <x v="7"/>
    <x v="0"/>
    <x v="5"/>
    <n v="15031.32"/>
    <n v="5"/>
    <x v="3954"/>
    <x v="387"/>
    <n v="493"/>
    <x v="87"/>
    <m/>
    <m/>
    <s v="sq"/>
    <s v="sq"/>
    <n v="27872.98"/>
    <n v="92327183.770000085"/>
    <n v="92327183.770000085"/>
    <s v="Giza"/>
  </r>
  <r>
    <s v="ORD103956"/>
    <s v="Dell Inspiron 3501"/>
    <x v="3"/>
    <x v="8"/>
    <x v="1"/>
    <x v="4"/>
    <n v="10926.45"/>
    <n v="1"/>
    <x v="3955"/>
    <x v="159"/>
    <n v="3519"/>
    <x v="45"/>
    <m/>
    <m/>
    <s v="Jumia"/>
    <s v="Jum"/>
    <n v="99349.3"/>
    <n v="57542997.559999913"/>
    <n v="57542997.559999913"/>
    <s v="Riyadh"/>
  </r>
  <r>
    <s v="ORD103957"/>
    <s v="Bluetooth Headset"/>
    <x v="2"/>
    <x v="2"/>
    <x v="2"/>
    <x v="3"/>
    <n v="3110.84"/>
    <n v="2"/>
    <x v="3956"/>
    <x v="174"/>
    <n v="2960"/>
    <x v="355"/>
    <m/>
    <m/>
    <s v="Amazon"/>
    <s v="Amazon"/>
    <n v="3665.44"/>
    <n v="29200970.130000021"/>
    <n v="29200970.130000021"/>
    <s v="Dubai"/>
  </r>
  <r>
    <s v="ORD103958"/>
    <s v="iPhone 13"/>
    <x v="0"/>
    <x v="4"/>
    <x v="2"/>
    <x v="0"/>
    <n v="15051.81"/>
    <n v="1"/>
    <x v="3957"/>
    <x v="319"/>
    <n v="2624"/>
    <x v="325"/>
    <m/>
    <m/>
    <s v="Amazon"/>
    <s v="Amazon"/>
    <n v="16284.02"/>
    <n v="92327183.770000085"/>
    <n v="92327183.770000085"/>
    <s v="Cairo"/>
  </r>
  <r>
    <s v="ORD103959"/>
    <s v="Samsung Galaxy A14"/>
    <x v="0"/>
    <x v="0"/>
    <x v="2"/>
    <x v="3"/>
    <n v="17507.759999999998"/>
    <n v="2"/>
    <x v="3958"/>
    <x v="358"/>
    <n v="4572"/>
    <x v="333"/>
    <m/>
    <m/>
    <s v="Amazon"/>
    <s v="Amazon"/>
    <n v="3665.44"/>
    <n v="92327183.770000085"/>
    <n v="92327183.770000085"/>
    <s v="Dubai"/>
  </r>
  <r>
    <s v="ORD103960"/>
    <s v="Samsung Galaxy A14"/>
    <x v="0"/>
    <x v="0"/>
    <x v="2"/>
    <x v="0"/>
    <n v="525.79"/>
    <n v="5"/>
    <x v="3959"/>
    <x v="385"/>
    <n v="3354"/>
    <x v="199"/>
    <m/>
    <m/>
    <s v="Amazon"/>
    <s v="Amazon"/>
    <n v="16284.02"/>
    <n v="92327183.770000085"/>
    <n v="92327183.770000085"/>
    <s v="Cairo"/>
  </r>
  <r>
    <s v="ORD103961"/>
    <s v="Samsung Galaxy A14"/>
    <x v="0"/>
    <x v="0"/>
    <x v="2"/>
    <x v="0"/>
    <n v="5113.7700000000004"/>
    <n v="2"/>
    <x v="3960"/>
    <x v="82"/>
    <n v="1891"/>
    <x v="354"/>
    <m/>
    <m/>
    <s v="Amazon"/>
    <s v="Amazon"/>
    <n v="16284.02"/>
    <n v="92327183.770000085"/>
    <n v="92327183.770000085"/>
    <s v="Cairo"/>
  </r>
  <r>
    <s v="ORD103962"/>
    <s v="Dell Inspiron 3501"/>
    <x v="3"/>
    <x v="8"/>
    <x v="1"/>
    <x v="1"/>
    <n v="12684.16"/>
    <n v="3"/>
    <x v="3961"/>
    <x v="148"/>
    <n v="2028"/>
    <x v="355"/>
    <m/>
    <m/>
    <s v="Jumia"/>
    <s v="Jum"/>
    <n v="13290.4"/>
    <n v="57542997.559999913"/>
    <n v="57542997.559999913"/>
    <s v="Alexandria"/>
  </r>
  <r>
    <s v="ORD103963"/>
    <s v="Smartwatch FitPro"/>
    <x v="4"/>
    <x v="6"/>
    <x v="2"/>
    <x v="1"/>
    <n v="16696.48"/>
    <n v="5"/>
    <x v="3962"/>
    <x v="141"/>
    <n v="742"/>
    <x v="98"/>
    <m/>
    <m/>
    <s v="Amazon"/>
    <s v="Amazon"/>
    <n v="13290.4"/>
    <n v="31420413.200000018"/>
    <n v="31420413.200000018"/>
    <s v="Alexandria"/>
  </r>
  <r>
    <s v="ORD103964"/>
    <s v="HP Pavilion Laptop"/>
    <x v="3"/>
    <x v="3"/>
    <x v="2"/>
    <x v="2"/>
    <n v="8971.2000000000007"/>
    <n v="1"/>
    <x v="3963"/>
    <x v="368"/>
    <n v="425"/>
    <x v="111"/>
    <m/>
    <m/>
    <s v="Amazon"/>
    <s v="Amazon"/>
    <n v="26648.76"/>
    <n v="57542997.559999913"/>
    <n v="57542997.559999913"/>
    <s v="Casablanca"/>
  </r>
  <r>
    <s v="ORD103965"/>
    <s v="T-shirt Cotton"/>
    <x v="1"/>
    <x v="5"/>
    <x v="0"/>
    <x v="2"/>
    <n v="17485.91"/>
    <n v="5"/>
    <x v="3964"/>
    <x v="314"/>
    <n v="1421"/>
    <x v="360"/>
    <m/>
    <m/>
    <s v="sq"/>
    <s v="sq"/>
    <n v="26648.76"/>
    <n v="91504159.730000004"/>
    <n v="91504159.730000004"/>
    <s v="Casablanca"/>
  </r>
  <r>
    <s v="ORD103966"/>
    <s v="T-shirt Cotton"/>
    <x v="1"/>
    <x v="5"/>
    <x v="2"/>
    <x v="4"/>
    <n v="2976.81"/>
    <n v="5"/>
    <x v="3965"/>
    <x v="158"/>
    <n v="937"/>
    <x v="3"/>
    <m/>
    <m/>
    <s v="Amazon"/>
    <s v="Amazon"/>
    <n v="99349.3"/>
    <n v="91504159.730000004"/>
    <n v="91504159.730000004"/>
    <s v="Riyadh"/>
  </r>
  <r>
    <s v="ORD103967"/>
    <s v="Bluetooth Headset"/>
    <x v="2"/>
    <x v="2"/>
    <x v="2"/>
    <x v="5"/>
    <n v="8845.6"/>
    <n v="5"/>
    <x v="3966"/>
    <x v="69"/>
    <n v="285"/>
    <x v="20"/>
    <m/>
    <m/>
    <s v="Amazon"/>
    <s v="Amazon"/>
    <n v="27872.98"/>
    <n v="29200970.130000021"/>
    <n v="29200970.130000021"/>
    <s v="Giza"/>
  </r>
  <r>
    <s v="ORD103968"/>
    <s v="iPhone 13"/>
    <x v="0"/>
    <x v="4"/>
    <x v="1"/>
    <x v="4"/>
    <n v="2891.04"/>
    <n v="2"/>
    <x v="3967"/>
    <x v="22"/>
    <n v="3726"/>
    <x v="356"/>
    <m/>
    <m/>
    <s v="Jumia"/>
    <s v="Jum"/>
    <n v="99349.3"/>
    <n v="92327183.770000085"/>
    <n v="92327183.770000085"/>
    <s v="Riyadh"/>
  </r>
  <r>
    <s v="ORD103969"/>
    <s v="Smartwatch FitPro"/>
    <x v="4"/>
    <x v="6"/>
    <x v="0"/>
    <x v="3"/>
    <n v="13412.44"/>
    <n v="1"/>
    <x v="3968"/>
    <x v="166"/>
    <n v="1258"/>
    <x v="344"/>
    <m/>
    <m/>
    <s v="sq"/>
    <s v="sq"/>
    <n v="3665.44"/>
    <n v="31420413.200000018"/>
    <n v="31420413.200000018"/>
    <s v="Dubai"/>
  </r>
  <r>
    <s v="ORD103970"/>
    <s v="Xiaomi Redmi Note 12"/>
    <x v="0"/>
    <x v="7"/>
    <x v="1"/>
    <x v="5"/>
    <n v="15922.38"/>
    <n v="3"/>
    <x v="3969"/>
    <x v="252"/>
    <n v="4628"/>
    <x v="85"/>
    <m/>
    <m/>
    <s v="Jumia"/>
    <s v="Jum"/>
    <n v="27872.98"/>
    <n v="92327183.770000085"/>
    <n v="92327183.770000085"/>
    <s v="Giza"/>
  </r>
  <r>
    <s v="ORD103971"/>
    <s v="HP Pavilion Laptop"/>
    <x v="3"/>
    <x v="3"/>
    <x v="0"/>
    <x v="1"/>
    <n v="512.4"/>
    <n v="4"/>
    <x v="3970"/>
    <x v="316"/>
    <n v="2861"/>
    <x v="144"/>
    <m/>
    <m/>
    <s v="sq"/>
    <s v="sq"/>
    <n v="13290.4"/>
    <n v="57542997.559999913"/>
    <n v="57542997.559999913"/>
    <s v="Alexandria"/>
  </r>
  <r>
    <s v="ORD103972"/>
    <s v="Xiaomi Redmi Note 12"/>
    <x v="0"/>
    <x v="7"/>
    <x v="2"/>
    <x v="0"/>
    <n v="10386.879999999999"/>
    <n v="4"/>
    <x v="3971"/>
    <x v="77"/>
    <n v="4854"/>
    <x v="150"/>
    <m/>
    <m/>
    <s v="Amazon"/>
    <s v="Amazon"/>
    <n v="16284.02"/>
    <n v="92327183.770000085"/>
    <n v="92327183.770000085"/>
    <s v="Cairo"/>
  </r>
  <r>
    <s v="ORD103973"/>
    <s v="iPhone 13"/>
    <x v="0"/>
    <x v="4"/>
    <x v="2"/>
    <x v="3"/>
    <n v="9225.52"/>
    <n v="2"/>
    <x v="3972"/>
    <x v="2"/>
    <n v="885"/>
    <x v="162"/>
    <m/>
    <m/>
    <s v="Amazon"/>
    <s v="Amazon"/>
    <n v="3665.44"/>
    <n v="92327183.770000085"/>
    <n v="92327183.770000085"/>
    <s v="Dubai"/>
  </r>
  <r>
    <s v="ORD103974"/>
    <s v="Nike Air Max"/>
    <x v="1"/>
    <x v="1"/>
    <x v="2"/>
    <x v="4"/>
    <n v="12238.17"/>
    <n v="1"/>
    <x v="3973"/>
    <x v="4"/>
    <n v="2370"/>
    <x v="5"/>
    <m/>
    <m/>
    <s v="Amazon"/>
    <s v="Amazon"/>
    <n v="99349.3"/>
    <n v="91504159.730000004"/>
    <n v="91504159.730000004"/>
    <s v="Riyadh"/>
  </r>
  <r>
    <s v="ORD103975"/>
    <s v="Dell Inspiron 3501"/>
    <x v="3"/>
    <x v="8"/>
    <x v="0"/>
    <x v="1"/>
    <n v="8182.54"/>
    <n v="5"/>
    <x v="3974"/>
    <x v="314"/>
    <n v="3654"/>
    <x v="4"/>
    <m/>
    <m/>
    <s v="sq"/>
    <s v="sq"/>
    <n v="13290.4"/>
    <n v="57542997.559999913"/>
    <n v="57542997.559999913"/>
    <s v="Alexandria"/>
  </r>
  <r>
    <s v="ORD103976"/>
    <s v="Smartwatch FitPro"/>
    <x v="4"/>
    <x v="6"/>
    <x v="2"/>
    <x v="5"/>
    <n v="14633.67"/>
    <n v="5"/>
    <x v="3975"/>
    <x v="294"/>
    <n v="3182"/>
    <x v="129"/>
    <m/>
    <m/>
    <s v="Amazon"/>
    <s v="Amazon"/>
    <n v="27872.98"/>
    <n v="31420413.200000018"/>
    <n v="31420413.200000018"/>
    <s v="Giza"/>
  </r>
  <r>
    <s v="ORD103977"/>
    <s v="Nike Air Max"/>
    <x v="1"/>
    <x v="1"/>
    <x v="0"/>
    <x v="5"/>
    <n v="19757.400000000001"/>
    <n v="3"/>
    <x v="3976"/>
    <x v="141"/>
    <n v="2467"/>
    <x v="226"/>
    <m/>
    <m/>
    <s v="sq"/>
    <s v="sq"/>
    <n v="27872.98"/>
    <n v="91504159.730000004"/>
    <n v="91504159.730000004"/>
    <s v="Giza"/>
  </r>
  <r>
    <s v="ORD103978"/>
    <s v="Bluetooth Headset"/>
    <x v="2"/>
    <x v="2"/>
    <x v="1"/>
    <x v="0"/>
    <n v="6931.88"/>
    <n v="2"/>
    <x v="3977"/>
    <x v="204"/>
    <n v="3752"/>
    <x v="290"/>
    <m/>
    <m/>
    <s v="Jumia"/>
    <s v="Jum"/>
    <n v="16284.02"/>
    <n v="29200970.130000021"/>
    <n v="29200970.130000021"/>
    <s v="Cairo"/>
  </r>
  <r>
    <s v="ORD103979"/>
    <s v="Xiaomi Redmi Note 12"/>
    <x v="0"/>
    <x v="7"/>
    <x v="1"/>
    <x v="4"/>
    <n v="11895.46"/>
    <n v="5"/>
    <x v="3978"/>
    <x v="369"/>
    <n v="1812"/>
    <x v="175"/>
    <m/>
    <m/>
    <s v="Jumia"/>
    <s v="Jum"/>
    <n v="99349.3"/>
    <n v="92327183.770000085"/>
    <n v="92327183.770000085"/>
    <s v="Riyadh"/>
  </r>
  <r>
    <s v="ORD103980"/>
    <s v="Bluetooth Headset"/>
    <x v="2"/>
    <x v="2"/>
    <x v="1"/>
    <x v="2"/>
    <n v="4634.62"/>
    <n v="5"/>
    <x v="3979"/>
    <x v="99"/>
    <n v="2789"/>
    <x v="156"/>
    <m/>
    <m/>
    <s v="Jumia"/>
    <s v="Jum"/>
    <n v="26648.76"/>
    <n v="29200970.130000021"/>
    <n v="29200970.130000021"/>
    <s v="Casablanca"/>
  </r>
  <r>
    <s v="ORD103981"/>
    <s v="Nike Air Max"/>
    <x v="1"/>
    <x v="1"/>
    <x v="0"/>
    <x v="5"/>
    <n v="18934.07"/>
    <n v="3"/>
    <x v="3980"/>
    <x v="254"/>
    <n v="4326"/>
    <x v="240"/>
    <m/>
    <m/>
    <s v="sq"/>
    <s v="sq"/>
    <n v="27872.98"/>
    <n v="91504159.730000004"/>
    <n v="91504159.730000004"/>
    <s v="Giza"/>
  </r>
  <r>
    <s v="ORD103982"/>
    <s v="Adidas Running Shoes"/>
    <x v="1"/>
    <x v="9"/>
    <x v="1"/>
    <x v="0"/>
    <n v="17820.169999999998"/>
    <n v="2"/>
    <x v="3981"/>
    <x v="131"/>
    <n v="2378"/>
    <x v="335"/>
    <m/>
    <m/>
    <s v="Jumia"/>
    <s v="Jum"/>
    <n v="16284.02"/>
    <n v="91504159.730000004"/>
    <n v="91504159.730000004"/>
    <s v="Cairo"/>
  </r>
  <r>
    <s v="ORD103983"/>
    <s v="HP Pavilion Laptop"/>
    <x v="3"/>
    <x v="3"/>
    <x v="1"/>
    <x v="2"/>
    <n v="19610.39"/>
    <n v="1"/>
    <x v="3982"/>
    <x v="230"/>
    <n v="3436"/>
    <x v="117"/>
    <m/>
    <m/>
    <s v="Jumia"/>
    <s v="Jum"/>
    <n v="26648.76"/>
    <n v="57542997.559999913"/>
    <n v="57542997.559999913"/>
    <s v="Casablanca"/>
  </r>
  <r>
    <s v="ORD103984"/>
    <s v="Xiaomi Redmi Note 12"/>
    <x v="0"/>
    <x v="7"/>
    <x v="2"/>
    <x v="5"/>
    <n v="13806.76"/>
    <n v="1"/>
    <x v="3983"/>
    <x v="289"/>
    <n v="3802"/>
    <x v="116"/>
    <m/>
    <m/>
    <s v="Amazon"/>
    <s v="Amazon"/>
    <n v="27872.98"/>
    <n v="92327183.770000085"/>
    <n v="92327183.770000085"/>
    <s v="Giza"/>
  </r>
  <r>
    <s v="ORD103985"/>
    <s v="Xiaomi Redmi Note 12"/>
    <x v="0"/>
    <x v="7"/>
    <x v="0"/>
    <x v="1"/>
    <n v="17168.7"/>
    <n v="1"/>
    <x v="3984"/>
    <x v="372"/>
    <n v="371"/>
    <x v="123"/>
    <m/>
    <m/>
    <s v="sq"/>
    <s v="sq"/>
    <n v="13290.4"/>
    <n v="92327183.770000085"/>
    <n v="92327183.770000085"/>
    <s v="Alexandria"/>
  </r>
  <r>
    <s v="ORD103986"/>
    <s v="Smartwatch FitPro"/>
    <x v="4"/>
    <x v="6"/>
    <x v="0"/>
    <x v="5"/>
    <n v="16547.98"/>
    <n v="2"/>
    <x v="3985"/>
    <x v="22"/>
    <n v="3016"/>
    <x v="204"/>
    <m/>
    <m/>
    <s v="sq"/>
    <s v="sq"/>
    <n v="27872.98"/>
    <n v="31420413.200000018"/>
    <n v="31420413.200000018"/>
    <s v="Giza"/>
  </r>
  <r>
    <s v="ORD103987"/>
    <s v="Adidas Running Shoes"/>
    <x v="1"/>
    <x v="9"/>
    <x v="0"/>
    <x v="0"/>
    <n v="12745.7"/>
    <n v="4"/>
    <x v="3986"/>
    <x v="30"/>
    <n v="2589"/>
    <x v="55"/>
    <m/>
    <m/>
    <s v="sq"/>
    <s v="sq"/>
    <n v="16284.02"/>
    <n v="91504159.730000004"/>
    <n v="91504159.730000004"/>
    <s v="Cairo"/>
  </r>
  <r>
    <s v="ORD103988"/>
    <s v="Adidas Running Shoes"/>
    <x v="1"/>
    <x v="9"/>
    <x v="0"/>
    <x v="2"/>
    <n v="1450.92"/>
    <n v="4"/>
    <x v="3987"/>
    <x v="391"/>
    <n v="2166"/>
    <x v="13"/>
    <m/>
    <m/>
    <s v="sq"/>
    <s v="sq"/>
    <n v="26648.76"/>
    <n v="91504159.730000004"/>
    <n v="91504159.730000004"/>
    <s v="Casablanca"/>
  </r>
  <r>
    <s v="ORD103989"/>
    <s v="iPhone 13"/>
    <x v="0"/>
    <x v="4"/>
    <x v="0"/>
    <x v="4"/>
    <n v="2766.96"/>
    <n v="3"/>
    <x v="3988"/>
    <x v="171"/>
    <n v="4482"/>
    <x v="52"/>
    <m/>
    <m/>
    <s v="sq"/>
    <s v="sq"/>
    <n v="99349.3"/>
    <n v="92327183.770000085"/>
    <n v="92327183.770000085"/>
    <s v="Riyadh"/>
  </r>
  <r>
    <s v="ORD103990"/>
    <s v="Bluetooth Headset"/>
    <x v="2"/>
    <x v="2"/>
    <x v="0"/>
    <x v="3"/>
    <n v="8393.94"/>
    <n v="5"/>
    <x v="3989"/>
    <x v="173"/>
    <n v="3978"/>
    <x v="332"/>
    <m/>
    <m/>
    <s v="sq"/>
    <s v="sq"/>
    <n v="3665.44"/>
    <n v="29200970.130000021"/>
    <n v="29200970.130000021"/>
    <s v="Dubai"/>
  </r>
  <r>
    <s v="ORD103991"/>
    <s v="Smartwatch FitPro"/>
    <x v="4"/>
    <x v="6"/>
    <x v="0"/>
    <x v="5"/>
    <n v="12784.81"/>
    <n v="3"/>
    <x v="3990"/>
    <x v="319"/>
    <n v="2620"/>
    <x v="79"/>
    <m/>
    <m/>
    <s v="sq"/>
    <s v="sq"/>
    <n v="27872.98"/>
    <n v="31420413.200000018"/>
    <n v="31420413.200000018"/>
    <s v="Giza"/>
  </r>
  <r>
    <s v="ORD103992"/>
    <s v="Smartwatch FitPro"/>
    <x v="4"/>
    <x v="6"/>
    <x v="1"/>
    <x v="5"/>
    <n v="2055.14"/>
    <n v="1"/>
    <x v="3991"/>
    <x v="332"/>
    <n v="2819"/>
    <x v="133"/>
    <m/>
    <m/>
    <s v="Jumia"/>
    <s v="Jum"/>
    <n v="27872.98"/>
    <n v="31420413.200000018"/>
    <n v="31420413.200000018"/>
    <s v="Giza"/>
  </r>
  <r>
    <s v="ORD103993"/>
    <s v="Smartwatch FitPro"/>
    <x v="4"/>
    <x v="6"/>
    <x v="1"/>
    <x v="0"/>
    <n v="14217.25"/>
    <n v="4"/>
    <x v="3992"/>
    <x v="91"/>
    <n v="577"/>
    <x v="12"/>
    <m/>
    <m/>
    <s v="Jumia"/>
    <s v="Jum"/>
    <n v="16284.02"/>
    <n v="31420413.200000018"/>
    <n v="31420413.200000018"/>
    <s v="Cairo"/>
  </r>
  <r>
    <s v="ORD103994"/>
    <s v="T-shirt Cotton"/>
    <x v="1"/>
    <x v="5"/>
    <x v="1"/>
    <x v="1"/>
    <n v="1188.25"/>
    <n v="4"/>
    <x v="3993"/>
    <x v="157"/>
    <n v="3325"/>
    <x v="321"/>
    <m/>
    <m/>
    <s v="Jumia"/>
    <s v="Jum"/>
    <n v="13290.4"/>
    <n v="91504159.730000004"/>
    <n v="91504159.730000004"/>
    <s v="Alexandria"/>
  </r>
  <r>
    <s v="ORD103995"/>
    <s v="Samsung Galaxy A14"/>
    <x v="0"/>
    <x v="0"/>
    <x v="2"/>
    <x v="4"/>
    <n v="6120.74"/>
    <n v="1"/>
    <x v="3994"/>
    <x v="175"/>
    <n v="3287"/>
    <x v="300"/>
    <m/>
    <m/>
    <s v="Amazon"/>
    <s v="Amazon"/>
    <n v="99349.3"/>
    <n v="92327183.770000085"/>
    <n v="92327183.770000085"/>
    <s v="Riyadh"/>
  </r>
  <r>
    <s v="ORD103996"/>
    <s v="Samsung Galaxy A14"/>
    <x v="0"/>
    <x v="0"/>
    <x v="2"/>
    <x v="5"/>
    <n v="11154.14"/>
    <n v="5"/>
    <x v="3995"/>
    <x v="211"/>
    <n v="2515"/>
    <x v="182"/>
    <m/>
    <m/>
    <s v="Amazon"/>
    <s v="Amazon"/>
    <n v="27872.98"/>
    <n v="92327183.770000085"/>
    <n v="92327183.770000085"/>
    <s v="Giza"/>
  </r>
  <r>
    <s v="ORD103997"/>
    <s v="Adidas Running Shoes"/>
    <x v="1"/>
    <x v="9"/>
    <x v="0"/>
    <x v="5"/>
    <n v="4448.6499999999996"/>
    <n v="2"/>
    <x v="3996"/>
    <x v="111"/>
    <n v="181"/>
    <x v="15"/>
    <m/>
    <m/>
    <s v="sq"/>
    <s v="sq"/>
    <n v="27872.98"/>
    <n v="91504159.730000004"/>
    <n v="91504159.730000004"/>
    <s v="Giza"/>
  </r>
  <r>
    <s v="ORD103998"/>
    <s v="Smartwatch FitPro"/>
    <x v="4"/>
    <x v="6"/>
    <x v="2"/>
    <x v="2"/>
    <n v="11015.26"/>
    <n v="4"/>
    <x v="3997"/>
    <x v="28"/>
    <n v="415"/>
    <x v="230"/>
    <m/>
    <m/>
    <s v="Amazon"/>
    <s v="Amazon"/>
    <n v="26648.76"/>
    <n v="31420413.200000018"/>
    <n v="31420413.200000018"/>
    <s v="Casablanca"/>
  </r>
  <r>
    <s v="ORD103999"/>
    <s v="Nike Air Max"/>
    <x v="1"/>
    <x v="1"/>
    <x v="2"/>
    <x v="1"/>
    <n v="964.83"/>
    <n v="3"/>
    <x v="3998"/>
    <x v="264"/>
    <n v="1279"/>
    <x v="298"/>
    <m/>
    <m/>
    <s v="Amazon"/>
    <s v="Amazon"/>
    <n v="13290.4"/>
    <n v="91504159.730000004"/>
    <n v="91504159.730000004"/>
    <s v="Alexandria"/>
  </r>
  <r>
    <s v="ORD104000"/>
    <s v="Adidas Running Shoes"/>
    <x v="1"/>
    <x v="9"/>
    <x v="2"/>
    <x v="5"/>
    <n v="538.01"/>
    <n v="5"/>
    <x v="3999"/>
    <x v="182"/>
    <n v="2795"/>
    <x v="174"/>
    <m/>
    <m/>
    <s v="Amazon"/>
    <s v="Amazon"/>
    <n v="27872.98"/>
    <n v="91504159.730000004"/>
    <n v="91504159.730000004"/>
    <s v="Giza"/>
  </r>
  <r>
    <s v="ORD104001"/>
    <s v="iPhone 13"/>
    <x v="0"/>
    <x v="4"/>
    <x v="2"/>
    <x v="1"/>
    <n v="5724.66"/>
    <n v="1"/>
    <x v="4000"/>
    <x v="162"/>
    <n v="4024"/>
    <x v="16"/>
    <m/>
    <m/>
    <s v="Amazon"/>
    <s v="Amazon"/>
    <n v="13290.4"/>
    <n v="92327183.770000085"/>
    <n v="92327183.770000085"/>
    <s v="Alexandria"/>
  </r>
  <r>
    <s v="ORD104002"/>
    <s v="iPhone 13"/>
    <x v="0"/>
    <x v="4"/>
    <x v="1"/>
    <x v="5"/>
    <n v="3995.8"/>
    <n v="1"/>
    <x v="4001"/>
    <x v="46"/>
    <n v="307"/>
    <x v="220"/>
    <m/>
    <m/>
    <s v="Jumia"/>
    <s v="Jum"/>
    <n v="27872.98"/>
    <n v="92327183.770000085"/>
    <n v="92327183.770000085"/>
    <s v="Giza"/>
  </r>
  <r>
    <s v="ORD104003"/>
    <s v="Xiaomi Redmi Note 12"/>
    <x v="0"/>
    <x v="7"/>
    <x v="0"/>
    <x v="4"/>
    <n v="8355.6200000000008"/>
    <n v="1"/>
    <x v="4002"/>
    <x v="79"/>
    <n v="1388"/>
    <x v="201"/>
    <m/>
    <m/>
    <s v="sq"/>
    <s v="sq"/>
    <n v="99349.3"/>
    <n v="92327183.770000085"/>
    <n v="92327183.770000085"/>
    <s v="Riyadh"/>
  </r>
  <r>
    <s v="ORD104004"/>
    <s v="Smartwatch FitPro"/>
    <x v="4"/>
    <x v="6"/>
    <x v="2"/>
    <x v="5"/>
    <n v="16631.900000000001"/>
    <n v="2"/>
    <x v="4003"/>
    <x v="261"/>
    <n v="1838"/>
    <x v="313"/>
    <m/>
    <m/>
    <s v="Amazon"/>
    <s v="Amazon"/>
    <n v="27872.98"/>
    <n v="31420413.200000018"/>
    <n v="31420413.200000018"/>
    <s v="Giza"/>
  </r>
  <r>
    <s v="ORD104005"/>
    <s v="T-shirt Cotton"/>
    <x v="1"/>
    <x v="5"/>
    <x v="2"/>
    <x v="2"/>
    <n v="5504.81"/>
    <n v="4"/>
    <x v="4004"/>
    <x v="275"/>
    <n v="1501"/>
    <x v="262"/>
    <m/>
    <m/>
    <s v="Amazon"/>
    <s v="Amazon"/>
    <n v="26648.76"/>
    <n v="91504159.730000004"/>
    <n v="91504159.730000004"/>
    <s v="Casablanca"/>
  </r>
  <r>
    <s v="ORD104006"/>
    <s v="Adidas Running Shoes"/>
    <x v="1"/>
    <x v="9"/>
    <x v="2"/>
    <x v="0"/>
    <n v="16087.95"/>
    <n v="1"/>
    <x v="4005"/>
    <x v="364"/>
    <n v="1659"/>
    <x v="43"/>
    <m/>
    <m/>
    <s v="Amazon"/>
    <s v="Amazon"/>
    <n v="16284.02"/>
    <n v="91504159.730000004"/>
    <n v="91504159.730000004"/>
    <s v="Cairo"/>
  </r>
  <r>
    <s v="ORD104007"/>
    <s v="Dell Inspiron 3501"/>
    <x v="3"/>
    <x v="8"/>
    <x v="1"/>
    <x v="4"/>
    <n v="2916.08"/>
    <n v="4"/>
    <x v="4006"/>
    <x v="114"/>
    <n v="1489"/>
    <x v="180"/>
    <m/>
    <m/>
    <s v="Jumia"/>
    <s v="Jum"/>
    <n v="99349.3"/>
    <n v="57542997.559999913"/>
    <n v="57542997.559999913"/>
    <s v="Riyadh"/>
  </r>
  <r>
    <s v="ORD104008"/>
    <s v="Bluetooth Headset"/>
    <x v="2"/>
    <x v="2"/>
    <x v="0"/>
    <x v="5"/>
    <n v="18841.650000000001"/>
    <n v="1"/>
    <x v="4007"/>
    <x v="334"/>
    <n v="4392"/>
    <x v="214"/>
    <m/>
    <m/>
    <s v="sq"/>
    <s v="sq"/>
    <n v="27872.98"/>
    <n v="29200970.130000021"/>
    <n v="29200970.130000021"/>
    <s v="Giza"/>
  </r>
  <r>
    <s v="ORD104009"/>
    <s v="Bluetooth Headset"/>
    <x v="2"/>
    <x v="2"/>
    <x v="0"/>
    <x v="3"/>
    <n v="13288.19"/>
    <n v="5"/>
    <x v="4008"/>
    <x v="290"/>
    <n v="3602"/>
    <x v="104"/>
    <m/>
    <m/>
    <s v="sq"/>
    <s v="sq"/>
    <n v="3665.44"/>
    <n v="29200970.130000021"/>
    <n v="29200970.130000021"/>
    <s v="Dubai"/>
  </r>
  <r>
    <s v="ORD104010"/>
    <s v="Nike Air Max"/>
    <x v="1"/>
    <x v="1"/>
    <x v="2"/>
    <x v="4"/>
    <n v="11361.5"/>
    <n v="1"/>
    <x v="4009"/>
    <x v="95"/>
    <n v="4968"/>
    <x v="340"/>
    <m/>
    <m/>
    <s v="Amazon"/>
    <s v="Amazon"/>
    <n v="99349.3"/>
    <n v="91504159.730000004"/>
    <n v="91504159.730000004"/>
    <s v="Riyadh"/>
  </r>
  <r>
    <s v="ORD104011"/>
    <s v="Smartwatch FitPro"/>
    <x v="4"/>
    <x v="6"/>
    <x v="1"/>
    <x v="1"/>
    <n v="19347.509999999998"/>
    <n v="5"/>
    <x v="4010"/>
    <x v="237"/>
    <n v="2456"/>
    <x v="250"/>
    <m/>
    <m/>
    <s v="Jumia"/>
    <s v="Jum"/>
    <n v="13290.4"/>
    <n v="31420413.200000018"/>
    <n v="31420413.200000018"/>
    <s v="Alexandria"/>
  </r>
  <r>
    <s v="ORD104012"/>
    <s v="T-shirt Cotton"/>
    <x v="1"/>
    <x v="5"/>
    <x v="2"/>
    <x v="2"/>
    <n v="701.29"/>
    <n v="5"/>
    <x v="4011"/>
    <x v="384"/>
    <n v="4265"/>
    <x v="332"/>
    <m/>
    <m/>
    <s v="Amazon"/>
    <s v="Amazon"/>
    <n v="26648.76"/>
    <n v="91504159.730000004"/>
    <n v="91504159.730000004"/>
    <s v="Casablanca"/>
  </r>
  <r>
    <s v="ORD104013"/>
    <s v="Samsung Galaxy A14"/>
    <x v="0"/>
    <x v="0"/>
    <x v="1"/>
    <x v="2"/>
    <n v="4569.13"/>
    <n v="4"/>
    <x v="4012"/>
    <x v="357"/>
    <n v="2333"/>
    <x v="42"/>
    <m/>
    <m/>
    <s v="Jumia"/>
    <s v="Jum"/>
    <n v="26648.76"/>
    <n v="92327183.770000085"/>
    <n v="92327183.770000085"/>
    <s v="Casablanca"/>
  </r>
  <r>
    <s v="ORD104014"/>
    <s v="Nike Air Max"/>
    <x v="1"/>
    <x v="1"/>
    <x v="0"/>
    <x v="3"/>
    <n v="8187.58"/>
    <n v="3"/>
    <x v="4013"/>
    <x v="394"/>
    <n v="4823"/>
    <x v="137"/>
    <m/>
    <m/>
    <s v="sq"/>
    <s v="sq"/>
    <n v="3665.44"/>
    <n v="91504159.730000004"/>
    <n v="91504159.730000004"/>
    <s v="Dubai"/>
  </r>
  <r>
    <s v="ORD104015"/>
    <s v="Samsung Galaxy A14"/>
    <x v="0"/>
    <x v="0"/>
    <x v="1"/>
    <x v="0"/>
    <n v="13985"/>
    <n v="5"/>
    <x v="4014"/>
    <x v="377"/>
    <n v="621"/>
    <x v="285"/>
    <m/>
    <m/>
    <s v="Jumia"/>
    <s v="Jum"/>
    <n v="16284.02"/>
    <n v="92327183.770000085"/>
    <n v="92327183.770000085"/>
    <s v="Cairo"/>
  </r>
  <r>
    <s v="ORD104016"/>
    <s v="Nike Air Max"/>
    <x v="1"/>
    <x v="1"/>
    <x v="0"/>
    <x v="3"/>
    <n v="15093.98"/>
    <n v="2"/>
    <x v="4015"/>
    <x v="201"/>
    <n v="3660"/>
    <x v="3"/>
    <m/>
    <m/>
    <s v="sq"/>
    <s v="sq"/>
    <n v="3665.44"/>
    <n v="91504159.730000004"/>
    <n v="91504159.730000004"/>
    <s v="Dubai"/>
  </r>
  <r>
    <s v="ORD104017"/>
    <s v="Bluetooth Headset"/>
    <x v="2"/>
    <x v="2"/>
    <x v="2"/>
    <x v="5"/>
    <n v="4343.93"/>
    <n v="1"/>
    <x v="4016"/>
    <x v="59"/>
    <n v="1263"/>
    <x v="151"/>
    <m/>
    <m/>
    <s v="Amazon"/>
    <s v="Amazon"/>
    <n v="27872.98"/>
    <n v="29200970.130000021"/>
    <n v="29200970.130000021"/>
    <s v="Giza"/>
  </r>
  <r>
    <s v="ORD104018"/>
    <s v="Smartwatch FitPro"/>
    <x v="4"/>
    <x v="6"/>
    <x v="0"/>
    <x v="4"/>
    <n v="14964.99"/>
    <n v="2"/>
    <x v="4017"/>
    <x v="284"/>
    <n v="1433"/>
    <x v="87"/>
    <m/>
    <m/>
    <s v="sq"/>
    <s v="sq"/>
    <n v="99349.3"/>
    <n v="31420413.200000018"/>
    <n v="31420413.200000018"/>
    <s v="Riyadh"/>
  </r>
  <r>
    <s v="ORD104019"/>
    <s v="Dell Inspiron 3501"/>
    <x v="3"/>
    <x v="8"/>
    <x v="0"/>
    <x v="2"/>
    <n v="14092.63"/>
    <n v="1"/>
    <x v="4018"/>
    <x v="268"/>
    <n v="3945"/>
    <x v="328"/>
    <m/>
    <m/>
    <s v="sq"/>
    <s v="sq"/>
    <n v="26648.76"/>
    <n v="57542997.559999913"/>
    <n v="57542997.559999913"/>
    <s v="Casablanca"/>
  </r>
  <r>
    <s v="ORD104020"/>
    <s v="Smartwatch FitPro"/>
    <x v="4"/>
    <x v="6"/>
    <x v="1"/>
    <x v="2"/>
    <n v="16810.509999999998"/>
    <n v="3"/>
    <x v="4019"/>
    <x v="304"/>
    <n v="2296"/>
    <x v="349"/>
    <m/>
    <m/>
    <s v="Jumia"/>
    <s v="Jum"/>
    <n v="26648.76"/>
    <n v="31420413.200000018"/>
    <n v="31420413.200000018"/>
    <s v="Casablanca"/>
  </r>
  <r>
    <s v="ORD104021"/>
    <s v="T-shirt Cotton"/>
    <x v="1"/>
    <x v="5"/>
    <x v="0"/>
    <x v="1"/>
    <n v="12900.21"/>
    <n v="2"/>
    <x v="4020"/>
    <x v="18"/>
    <n v="4626"/>
    <x v="49"/>
    <m/>
    <m/>
    <s v="sq"/>
    <s v="sq"/>
    <n v="13290.4"/>
    <n v="91504159.730000004"/>
    <n v="91504159.730000004"/>
    <s v="Alexandria"/>
  </r>
  <r>
    <s v="ORD104022"/>
    <s v="HP Pavilion Laptop"/>
    <x v="3"/>
    <x v="3"/>
    <x v="2"/>
    <x v="0"/>
    <n v="4954.53"/>
    <n v="2"/>
    <x v="4021"/>
    <x v="333"/>
    <n v="1650"/>
    <x v="117"/>
    <m/>
    <m/>
    <s v="Amazon"/>
    <s v="Amazon"/>
    <n v="16284.02"/>
    <n v="57542997.559999913"/>
    <n v="57542997.559999913"/>
    <s v="Cairo"/>
  </r>
  <r>
    <s v="ORD104023"/>
    <s v="Samsung Galaxy A14"/>
    <x v="0"/>
    <x v="0"/>
    <x v="2"/>
    <x v="2"/>
    <n v="692.09"/>
    <n v="4"/>
    <x v="4022"/>
    <x v="140"/>
    <n v="4974"/>
    <x v="348"/>
    <m/>
    <m/>
    <s v="Amazon"/>
    <s v="Amazon"/>
    <n v="26648.76"/>
    <n v="92327183.770000085"/>
    <n v="92327183.770000085"/>
    <s v="Casablanca"/>
  </r>
  <r>
    <s v="ORD104024"/>
    <s v="Adidas Running Shoes"/>
    <x v="1"/>
    <x v="9"/>
    <x v="0"/>
    <x v="4"/>
    <n v="13794.31"/>
    <n v="3"/>
    <x v="4023"/>
    <x v="364"/>
    <n v="1502"/>
    <x v="338"/>
    <m/>
    <m/>
    <s v="sq"/>
    <s v="sq"/>
    <n v="99349.3"/>
    <n v="91504159.730000004"/>
    <n v="91504159.730000004"/>
    <s v="Riyadh"/>
  </r>
  <r>
    <s v="ORD104025"/>
    <s v="Bluetooth Headset"/>
    <x v="2"/>
    <x v="2"/>
    <x v="2"/>
    <x v="2"/>
    <n v="201.77"/>
    <n v="2"/>
    <x v="4024"/>
    <x v="52"/>
    <n v="187"/>
    <x v="280"/>
    <m/>
    <m/>
    <s v="Amazon"/>
    <s v="Amazon"/>
    <n v="26648.76"/>
    <n v="29200970.130000021"/>
    <n v="29200970.130000021"/>
    <s v="Casablanca"/>
  </r>
  <r>
    <s v="ORD104026"/>
    <s v="T-shirt Cotton"/>
    <x v="1"/>
    <x v="5"/>
    <x v="2"/>
    <x v="0"/>
    <n v="18785.29"/>
    <n v="3"/>
    <x v="4025"/>
    <x v="78"/>
    <n v="3281"/>
    <x v="36"/>
    <m/>
    <m/>
    <s v="Amazon"/>
    <s v="Amazon"/>
    <n v="16284.02"/>
    <n v="91504159.730000004"/>
    <n v="91504159.730000004"/>
    <s v="Cairo"/>
  </r>
  <r>
    <s v="ORD104027"/>
    <s v="Adidas Running Shoes"/>
    <x v="1"/>
    <x v="9"/>
    <x v="2"/>
    <x v="4"/>
    <n v="10026.200000000001"/>
    <n v="2"/>
    <x v="4026"/>
    <x v="243"/>
    <n v="1634"/>
    <x v="289"/>
    <m/>
    <m/>
    <s v="Amazon"/>
    <s v="Amazon"/>
    <n v="99349.3"/>
    <n v="91504159.730000004"/>
    <n v="91504159.730000004"/>
    <s v="Riyadh"/>
  </r>
  <r>
    <s v="ORD104028"/>
    <s v="HP Pavilion Laptop"/>
    <x v="3"/>
    <x v="3"/>
    <x v="0"/>
    <x v="0"/>
    <n v="13092.41"/>
    <n v="5"/>
    <x v="4027"/>
    <x v="289"/>
    <n v="232"/>
    <x v="253"/>
    <m/>
    <m/>
    <s v="sq"/>
    <s v="sq"/>
    <n v="16284.02"/>
    <n v="57542997.559999913"/>
    <n v="57542997.559999913"/>
    <s v="Cairo"/>
  </r>
  <r>
    <s v="ORD104029"/>
    <s v="iPhone 13"/>
    <x v="0"/>
    <x v="4"/>
    <x v="0"/>
    <x v="0"/>
    <n v="12949.89"/>
    <n v="5"/>
    <x v="4028"/>
    <x v="21"/>
    <n v="3966"/>
    <x v="233"/>
    <m/>
    <m/>
    <s v="sq"/>
    <s v="sq"/>
    <n v="16284.02"/>
    <n v="92327183.770000085"/>
    <n v="92327183.770000085"/>
    <s v="Cairo"/>
  </r>
  <r>
    <s v="ORD104030"/>
    <s v="T-shirt Cotton"/>
    <x v="1"/>
    <x v="5"/>
    <x v="2"/>
    <x v="1"/>
    <n v="19497.560000000001"/>
    <n v="2"/>
    <x v="4029"/>
    <x v="309"/>
    <n v="4518"/>
    <x v="260"/>
    <m/>
    <m/>
    <s v="Amazon"/>
    <s v="Amazon"/>
    <n v="13290.4"/>
    <n v="91504159.730000004"/>
    <n v="91504159.730000004"/>
    <s v="Alexandria"/>
  </r>
  <r>
    <s v="ORD104031"/>
    <s v="Xiaomi Redmi Note 12"/>
    <x v="0"/>
    <x v="7"/>
    <x v="2"/>
    <x v="0"/>
    <n v="14106.95"/>
    <n v="1"/>
    <x v="4030"/>
    <x v="184"/>
    <n v="3219"/>
    <x v="337"/>
    <m/>
    <m/>
    <s v="Amazon"/>
    <s v="Amazon"/>
    <n v="16284.02"/>
    <n v="92327183.770000085"/>
    <n v="92327183.770000085"/>
    <s v="Cairo"/>
  </r>
  <r>
    <s v="ORD104032"/>
    <s v="Nike Air Max"/>
    <x v="1"/>
    <x v="1"/>
    <x v="1"/>
    <x v="4"/>
    <n v="11055.5"/>
    <n v="5"/>
    <x v="4031"/>
    <x v="115"/>
    <n v="1581"/>
    <x v="216"/>
    <m/>
    <m/>
    <s v="Jumia"/>
    <s v="Jum"/>
    <n v="99349.3"/>
    <n v="91504159.730000004"/>
    <n v="91504159.730000004"/>
    <s v="Riyadh"/>
  </r>
  <r>
    <s v="ORD104033"/>
    <s v="T-shirt Cotton"/>
    <x v="1"/>
    <x v="5"/>
    <x v="0"/>
    <x v="0"/>
    <n v="17019.27"/>
    <n v="5"/>
    <x v="4032"/>
    <x v="219"/>
    <n v="787"/>
    <x v="152"/>
    <m/>
    <m/>
    <s v="sq"/>
    <s v="sq"/>
    <n v="16284.02"/>
    <n v="91504159.730000004"/>
    <n v="91504159.730000004"/>
    <s v="Cairo"/>
  </r>
  <r>
    <s v="ORD104034"/>
    <s v="iPhone 13"/>
    <x v="0"/>
    <x v="4"/>
    <x v="2"/>
    <x v="3"/>
    <n v="3231.62"/>
    <n v="4"/>
    <x v="4033"/>
    <x v="268"/>
    <n v="285"/>
    <x v="332"/>
    <m/>
    <m/>
    <s v="Amazon"/>
    <s v="Amazon"/>
    <n v="3665.44"/>
    <n v="92327183.770000085"/>
    <n v="92327183.770000085"/>
    <s v="Dubai"/>
  </r>
  <r>
    <s v="ORD104035"/>
    <s v="Samsung Galaxy A14"/>
    <x v="0"/>
    <x v="0"/>
    <x v="0"/>
    <x v="2"/>
    <n v="2549.7800000000002"/>
    <n v="4"/>
    <x v="4034"/>
    <x v="357"/>
    <n v="3827"/>
    <x v="26"/>
    <m/>
    <m/>
    <s v="sq"/>
    <s v="sq"/>
    <n v="26648.76"/>
    <n v="92327183.770000085"/>
    <n v="92327183.770000085"/>
    <s v="Casablanca"/>
  </r>
  <r>
    <s v="ORD104036"/>
    <s v="Dell Inspiron 3501"/>
    <x v="3"/>
    <x v="8"/>
    <x v="2"/>
    <x v="0"/>
    <n v="18398.189999999999"/>
    <n v="3"/>
    <x v="4035"/>
    <x v="239"/>
    <n v="4528"/>
    <x v="228"/>
    <m/>
    <m/>
    <s v="Amazon"/>
    <s v="Amazon"/>
    <n v="16284.02"/>
    <n v="57542997.559999913"/>
    <n v="57542997.559999913"/>
    <s v="Cairo"/>
  </r>
  <r>
    <s v="ORD104037"/>
    <s v="iPhone 13"/>
    <x v="0"/>
    <x v="4"/>
    <x v="1"/>
    <x v="0"/>
    <n v="13894.73"/>
    <n v="4"/>
    <x v="4036"/>
    <x v="81"/>
    <n v="986"/>
    <x v="209"/>
    <m/>
    <m/>
    <s v="Jumia"/>
    <s v="Jum"/>
    <n v="16284.02"/>
    <n v="92327183.770000085"/>
    <n v="92327183.770000085"/>
    <s v="Cairo"/>
  </r>
  <r>
    <s v="ORD104038"/>
    <s v="Bluetooth Headset"/>
    <x v="2"/>
    <x v="2"/>
    <x v="2"/>
    <x v="1"/>
    <n v="8499.74"/>
    <n v="1"/>
    <x v="4037"/>
    <x v="129"/>
    <n v="3875"/>
    <x v="20"/>
    <m/>
    <m/>
    <s v="Amazon"/>
    <s v="Amazon"/>
    <n v="13290.4"/>
    <n v="29200970.130000021"/>
    <n v="29200970.130000021"/>
    <s v="Alexandria"/>
  </r>
  <r>
    <s v="ORD104039"/>
    <s v="Samsung Galaxy A14"/>
    <x v="0"/>
    <x v="0"/>
    <x v="0"/>
    <x v="5"/>
    <n v="18047.64"/>
    <n v="5"/>
    <x v="4038"/>
    <x v="11"/>
    <n v="4434"/>
    <x v="226"/>
    <m/>
    <m/>
    <s v="sq"/>
    <s v="sq"/>
    <n v="27872.98"/>
    <n v="92327183.770000085"/>
    <n v="92327183.770000085"/>
    <s v="Giza"/>
  </r>
  <r>
    <s v="ORD104040"/>
    <s v="Smartwatch FitPro"/>
    <x v="4"/>
    <x v="6"/>
    <x v="2"/>
    <x v="0"/>
    <n v="4401.3999999999996"/>
    <n v="2"/>
    <x v="4039"/>
    <x v="131"/>
    <n v="4716"/>
    <x v="261"/>
    <m/>
    <m/>
    <s v="Amazon"/>
    <s v="Amazon"/>
    <n v="16284.02"/>
    <n v="31420413.200000018"/>
    <n v="31420413.200000018"/>
    <s v="Cairo"/>
  </r>
  <r>
    <s v="ORD104041"/>
    <s v="iPhone 13"/>
    <x v="0"/>
    <x v="4"/>
    <x v="1"/>
    <x v="4"/>
    <n v="5799.98"/>
    <n v="1"/>
    <x v="4040"/>
    <x v="308"/>
    <n v="1333"/>
    <x v="231"/>
    <m/>
    <m/>
    <s v="Jumia"/>
    <s v="Jum"/>
    <n v="99349.3"/>
    <n v="92327183.770000085"/>
    <n v="92327183.770000085"/>
    <s v="Riyadh"/>
  </r>
  <r>
    <s v="ORD104042"/>
    <s v="Smartwatch FitPro"/>
    <x v="4"/>
    <x v="6"/>
    <x v="2"/>
    <x v="4"/>
    <n v="4263.33"/>
    <n v="5"/>
    <x v="4041"/>
    <x v="115"/>
    <n v="2976"/>
    <x v="31"/>
    <m/>
    <m/>
    <s v="Amazon"/>
    <s v="Amazon"/>
    <n v="99349.3"/>
    <n v="31420413.200000018"/>
    <n v="31420413.200000018"/>
    <s v="Riyadh"/>
  </r>
  <r>
    <s v="ORD104043"/>
    <s v="Bluetooth Headset"/>
    <x v="2"/>
    <x v="2"/>
    <x v="0"/>
    <x v="5"/>
    <n v="10348.040000000001"/>
    <n v="4"/>
    <x v="4042"/>
    <x v="146"/>
    <n v="1569"/>
    <x v="240"/>
    <m/>
    <m/>
    <s v="sq"/>
    <s v="sq"/>
    <n v="27872.98"/>
    <n v="29200970.130000021"/>
    <n v="29200970.130000021"/>
    <s v="Giza"/>
  </r>
  <r>
    <s v="ORD104044"/>
    <s v="Xiaomi Redmi Note 12"/>
    <x v="0"/>
    <x v="7"/>
    <x v="2"/>
    <x v="5"/>
    <n v="15967.94"/>
    <n v="1"/>
    <x v="4043"/>
    <x v="167"/>
    <n v="1432"/>
    <x v="279"/>
    <m/>
    <m/>
    <s v="Amazon"/>
    <s v="Amazon"/>
    <n v="27872.98"/>
    <n v="92327183.770000085"/>
    <n v="92327183.770000085"/>
    <s v="Giza"/>
  </r>
  <r>
    <s v="ORD104045"/>
    <s v="Bluetooth Headset"/>
    <x v="2"/>
    <x v="2"/>
    <x v="2"/>
    <x v="2"/>
    <n v="7653.34"/>
    <n v="5"/>
    <x v="4044"/>
    <x v="117"/>
    <n v="4073"/>
    <x v="86"/>
    <m/>
    <m/>
    <s v="Amazon"/>
    <s v="Amazon"/>
    <n v="26648.76"/>
    <n v="29200970.130000021"/>
    <n v="29200970.130000021"/>
    <s v="Casablanca"/>
  </r>
  <r>
    <s v="ORD104046"/>
    <s v="Xiaomi Redmi Note 12"/>
    <x v="0"/>
    <x v="7"/>
    <x v="1"/>
    <x v="4"/>
    <n v="2120.5"/>
    <n v="3"/>
    <x v="4045"/>
    <x v="29"/>
    <n v="2067"/>
    <x v="9"/>
    <m/>
    <m/>
    <s v="Jumia"/>
    <s v="Jum"/>
    <n v="99349.3"/>
    <n v="92327183.770000085"/>
    <n v="92327183.770000085"/>
    <s v="Riyadh"/>
  </r>
  <r>
    <s v="ORD104047"/>
    <s v="T-shirt Cotton"/>
    <x v="1"/>
    <x v="5"/>
    <x v="0"/>
    <x v="0"/>
    <n v="4755.18"/>
    <n v="4"/>
    <x v="4046"/>
    <x v="150"/>
    <n v="3124"/>
    <x v="147"/>
    <m/>
    <m/>
    <s v="sq"/>
    <s v="sq"/>
    <n v="16284.02"/>
    <n v="91504159.730000004"/>
    <n v="91504159.730000004"/>
    <s v="Cairo"/>
  </r>
  <r>
    <s v="ORD104048"/>
    <s v="Nike Air Max"/>
    <x v="1"/>
    <x v="1"/>
    <x v="1"/>
    <x v="5"/>
    <n v="16211.13"/>
    <n v="5"/>
    <x v="4047"/>
    <x v="151"/>
    <n v="3994"/>
    <x v="327"/>
    <m/>
    <m/>
    <s v="Jumia"/>
    <s v="Jum"/>
    <n v="27872.98"/>
    <n v="91504159.730000004"/>
    <n v="91504159.730000004"/>
    <s v="Giza"/>
  </r>
  <r>
    <s v="ORD104049"/>
    <s v="Bluetooth Headset"/>
    <x v="2"/>
    <x v="2"/>
    <x v="1"/>
    <x v="1"/>
    <n v="985.35"/>
    <n v="3"/>
    <x v="4048"/>
    <x v="185"/>
    <n v="4382"/>
    <x v="10"/>
    <m/>
    <m/>
    <s v="Jumia"/>
    <s v="Jum"/>
    <n v="13290.4"/>
    <n v="29200970.130000021"/>
    <n v="29200970.130000021"/>
    <s v="Alexandria"/>
  </r>
  <r>
    <s v="ORD104050"/>
    <s v="T-shirt Cotton"/>
    <x v="1"/>
    <x v="5"/>
    <x v="2"/>
    <x v="3"/>
    <n v="15239.86"/>
    <n v="2"/>
    <x v="4049"/>
    <x v="381"/>
    <n v="3238"/>
    <x v="170"/>
    <m/>
    <m/>
    <s v="Amazon"/>
    <s v="Amazon"/>
    <n v="3665.44"/>
    <n v="91504159.730000004"/>
    <n v="91504159.730000004"/>
    <s v="Dubai"/>
  </r>
  <r>
    <s v="ORD104051"/>
    <s v="Smartwatch FitPro"/>
    <x v="4"/>
    <x v="6"/>
    <x v="1"/>
    <x v="2"/>
    <n v="17445.05"/>
    <n v="5"/>
    <x v="4050"/>
    <x v="293"/>
    <n v="3054"/>
    <x v="99"/>
    <m/>
    <m/>
    <s v="Jumia"/>
    <s v="Jum"/>
    <n v="26648.76"/>
    <n v="31420413.200000018"/>
    <n v="31420413.200000018"/>
    <s v="Casablanca"/>
  </r>
  <r>
    <s v="ORD104052"/>
    <s v="Adidas Running Shoes"/>
    <x v="1"/>
    <x v="9"/>
    <x v="2"/>
    <x v="2"/>
    <n v="2360.11"/>
    <n v="4"/>
    <x v="4051"/>
    <x v="304"/>
    <n v="4150"/>
    <x v="294"/>
    <m/>
    <m/>
    <s v="Amazon"/>
    <s v="Amazon"/>
    <n v="26648.76"/>
    <n v="91504159.730000004"/>
    <n v="91504159.730000004"/>
    <s v="Casablanca"/>
  </r>
  <r>
    <s v="ORD104053"/>
    <s v="Samsung Galaxy A14"/>
    <x v="0"/>
    <x v="0"/>
    <x v="1"/>
    <x v="5"/>
    <n v="13698.08"/>
    <n v="5"/>
    <x v="4052"/>
    <x v="72"/>
    <n v="482"/>
    <x v="226"/>
    <m/>
    <m/>
    <s v="Jumia"/>
    <s v="Jum"/>
    <n v="27872.98"/>
    <n v="92327183.770000085"/>
    <n v="92327183.770000085"/>
    <s v="Giza"/>
  </r>
  <r>
    <s v="ORD104054"/>
    <s v="HP Pavilion Laptop"/>
    <x v="3"/>
    <x v="3"/>
    <x v="0"/>
    <x v="0"/>
    <n v="13587.62"/>
    <n v="1"/>
    <x v="4053"/>
    <x v="122"/>
    <n v="1958"/>
    <x v="141"/>
    <m/>
    <m/>
    <s v="sq"/>
    <s v="sq"/>
    <n v="16284.02"/>
    <n v="57542997.559999913"/>
    <n v="57542997.559999913"/>
    <s v="Cairo"/>
  </r>
  <r>
    <s v="ORD104055"/>
    <s v="Bluetooth Headset"/>
    <x v="2"/>
    <x v="2"/>
    <x v="0"/>
    <x v="1"/>
    <n v="14099.95"/>
    <n v="3"/>
    <x v="4054"/>
    <x v="141"/>
    <n v="4579"/>
    <x v="273"/>
    <m/>
    <m/>
    <s v="sq"/>
    <s v="sq"/>
    <n v="13290.4"/>
    <n v="29200970.130000021"/>
    <n v="29200970.130000021"/>
    <s v="Alexandria"/>
  </r>
  <r>
    <s v="ORD104056"/>
    <s v="HP Pavilion Laptop"/>
    <x v="3"/>
    <x v="3"/>
    <x v="0"/>
    <x v="0"/>
    <n v="7768.96"/>
    <n v="3"/>
    <x v="4055"/>
    <x v="12"/>
    <n v="3540"/>
    <x v="308"/>
    <m/>
    <m/>
    <s v="sq"/>
    <s v="sq"/>
    <n v="16284.02"/>
    <n v="57542997.559999913"/>
    <n v="57542997.559999913"/>
    <s v="Cairo"/>
  </r>
  <r>
    <s v="ORD104057"/>
    <s v="T-shirt Cotton"/>
    <x v="1"/>
    <x v="5"/>
    <x v="0"/>
    <x v="2"/>
    <n v="11475.14"/>
    <n v="5"/>
    <x v="4056"/>
    <x v="13"/>
    <n v="1090"/>
    <x v="340"/>
    <m/>
    <m/>
    <s v="sq"/>
    <s v="sq"/>
    <n v="26648.76"/>
    <n v="91504159.730000004"/>
    <n v="91504159.730000004"/>
    <s v="Casablanca"/>
  </r>
  <r>
    <s v="ORD104058"/>
    <s v="Bluetooth Headset"/>
    <x v="2"/>
    <x v="2"/>
    <x v="1"/>
    <x v="4"/>
    <n v="10847.74"/>
    <n v="4"/>
    <x v="4057"/>
    <x v="393"/>
    <n v="1282"/>
    <x v="130"/>
    <m/>
    <m/>
    <s v="Jumia"/>
    <s v="Jum"/>
    <n v="99349.3"/>
    <n v="29200970.130000021"/>
    <n v="29200970.130000021"/>
    <s v="Riyadh"/>
  </r>
  <r>
    <s v="ORD104059"/>
    <s v="T-shirt Cotton"/>
    <x v="1"/>
    <x v="5"/>
    <x v="2"/>
    <x v="4"/>
    <n v="17967.82"/>
    <n v="3"/>
    <x v="4058"/>
    <x v="245"/>
    <n v="465"/>
    <x v="157"/>
    <m/>
    <m/>
    <s v="Amazon"/>
    <s v="Amazon"/>
    <n v="99349.3"/>
    <n v="91504159.730000004"/>
    <n v="91504159.730000004"/>
    <s v="Riyadh"/>
  </r>
  <r>
    <s v="ORD104060"/>
    <s v="T-shirt Cotton"/>
    <x v="1"/>
    <x v="5"/>
    <x v="1"/>
    <x v="4"/>
    <n v="12231.35"/>
    <n v="4"/>
    <x v="4059"/>
    <x v="89"/>
    <n v="4321"/>
    <x v="290"/>
    <m/>
    <m/>
    <s v="Jumia"/>
    <s v="Jum"/>
    <n v="99349.3"/>
    <n v="91504159.730000004"/>
    <n v="91504159.730000004"/>
    <s v="Riyadh"/>
  </r>
  <r>
    <s v="ORD104061"/>
    <s v="T-shirt Cotton"/>
    <x v="1"/>
    <x v="5"/>
    <x v="1"/>
    <x v="3"/>
    <n v="14675.91"/>
    <n v="3"/>
    <x v="4060"/>
    <x v="377"/>
    <n v="4982"/>
    <x v="115"/>
    <m/>
    <m/>
    <s v="Jumia"/>
    <s v="Jum"/>
    <n v="3665.44"/>
    <n v="91504159.730000004"/>
    <n v="91504159.730000004"/>
    <s v="Dubai"/>
  </r>
  <r>
    <s v="ORD104062"/>
    <s v="Nike Air Max"/>
    <x v="1"/>
    <x v="1"/>
    <x v="0"/>
    <x v="3"/>
    <n v="12638.17"/>
    <n v="2"/>
    <x v="4061"/>
    <x v="338"/>
    <n v="982"/>
    <x v="232"/>
    <m/>
    <m/>
    <s v="sq"/>
    <s v="sq"/>
    <n v="3665.44"/>
    <n v="91504159.730000004"/>
    <n v="91504159.730000004"/>
    <s v="Dubai"/>
  </r>
  <r>
    <s v="ORD104063"/>
    <s v="Samsung Galaxy A14"/>
    <x v="0"/>
    <x v="0"/>
    <x v="1"/>
    <x v="5"/>
    <n v="15783.38"/>
    <n v="1"/>
    <x v="4062"/>
    <x v="345"/>
    <n v="1290"/>
    <x v="302"/>
    <m/>
    <m/>
    <s v="Jumia"/>
    <s v="Jum"/>
    <n v="27872.98"/>
    <n v="92327183.770000085"/>
    <n v="92327183.770000085"/>
    <s v="Giza"/>
  </r>
  <r>
    <s v="ORD104064"/>
    <s v="Dell Inspiron 3501"/>
    <x v="3"/>
    <x v="8"/>
    <x v="2"/>
    <x v="5"/>
    <n v="8373.4"/>
    <n v="5"/>
    <x v="4063"/>
    <x v="336"/>
    <n v="4066"/>
    <x v="296"/>
    <m/>
    <m/>
    <s v="Amazon"/>
    <s v="Amazon"/>
    <n v="27872.98"/>
    <n v="57542997.559999913"/>
    <n v="57542997.559999913"/>
    <s v="Giza"/>
  </r>
  <r>
    <s v="ORD104065"/>
    <s v="HP Pavilion Laptop"/>
    <x v="3"/>
    <x v="3"/>
    <x v="1"/>
    <x v="4"/>
    <n v="7867"/>
    <n v="1"/>
    <x v="4064"/>
    <x v="180"/>
    <n v="4111"/>
    <x v="257"/>
    <m/>
    <m/>
    <s v="Jumia"/>
    <s v="Jum"/>
    <n v="99349.3"/>
    <n v="57542997.559999913"/>
    <n v="57542997.559999913"/>
    <s v="Riyadh"/>
  </r>
  <r>
    <s v="ORD104066"/>
    <s v="Xiaomi Redmi Note 12"/>
    <x v="0"/>
    <x v="7"/>
    <x v="1"/>
    <x v="3"/>
    <n v="7122.42"/>
    <n v="4"/>
    <x v="4065"/>
    <x v="201"/>
    <n v="2328"/>
    <x v="270"/>
    <m/>
    <m/>
    <s v="Jumia"/>
    <s v="Jum"/>
    <n v="3665.44"/>
    <n v="92327183.770000085"/>
    <n v="92327183.770000085"/>
    <s v="Dubai"/>
  </r>
  <r>
    <s v="ORD104067"/>
    <s v="Samsung Galaxy A14"/>
    <x v="0"/>
    <x v="0"/>
    <x v="2"/>
    <x v="3"/>
    <n v="14085.53"/>
    <n v="3"/>
    <x v="4066"/>
    <x v="240"/>
    <n v="1955"/>
    <x v="139"/>
    <m/>
    <m/>
    <s v="Amazon"/>
    <s v="Amazon"/>
    <n v="3665.44"/>
    <n v="92327183.770000085"/>
    <n v="92327183.770000085"/>
    <s v="Dubai"/>
  </r>
  <r>
    <s v="ORD104068"/>
    <s v="Samsung Galaxy A14"/>
    <x v="0"/>
    <x v="0"/>
    <x v="2"/>
    <x v="5"/>
    <n v="8603.42"/>
    <n v="4"/>
    <x v="4067"/>
    <x v="137"/>
    <n v="3602"/>
    <x v="248"/>
    <m/>
    <m/>
    <s v="Amazon"/>
    <s v="Amazon"/>
    <n v="27872.98"/>
    <n v="92327183.770000085"/>
    <n v="92327183.770000085"/>
    <s v="Giza"/>
  </r>
  <r>
    <s v="ORD104069"/>
    <s v="Smartwatch FitPro"/>
    <x v="4"/>
    <x v="6"/>
    <x v="2"/>
    <x v="4"/>
    <n v="9941.49"/>
    <n v="3"/>
    <x v="4068"/>
    <x v="230"/>
    <n v="4366"/>
    <x v="141"/>
    <m/>
    <m/>
    <s v="Amazon"/>
    <s v="Amazon"/>
    <n v="99349.3"/>
    <n v="31420413.200000018"/>
    <n v="31420413.200000018"/>
    <s v="Riyadh"/>
  </r>
  <r>
    <s v="ORD104070"/>
    <s v="Samsung Galaxy A14"/>
    <x v="0"/>
    <x v="0"/>
    <x v="2"/>
    <x v="1"/>
    <n v="15276.72"/>
    <n v="1"/>
    <x v="4069"/>
    <x v="310"/>
    <n v="1870"/>
    <x v="235"/>
    <m/>
    <m/>
    <s v="Amazon"/>
    <s v="Amazon"/>
    <n v="13290.4"/>
    <n v="92327183.770000085"/>
    <n v="92327183.770000085"/>
    <s v="Alexandria"/>
  </r>
  <r>
    <s v="ORD104071"/>
    <s v="Dell Inspiron 3501"/>
    <x v="3"/>
    <x v="8"/>
    <x v="1"/>
    <x v="1"/>
    <n v="7122.65"/>
    <n v="5"/>
    <x v="4070"/>
    <x v="388"/>
    <n v="3188"/>
    <x v="340"/>
    <m/>
    <m/>
    <s v="Jumia"/>
    <s v="Jum"/>
    <n v="13290.4"/>
    <n v="57542997.559999913"/>
    <n v="57542997.559999913"/>
    <s v="Alexandria"/>
  </r>
  <r>
    <s v="ORD104072"/>
    <s v="Adidas Running Shoes"/>
    <x v="1"/>
    <x v="9"/>
    <x v="0"/>
    <x v="3"/>
    <n v="16519.23"/>
    <n v="5"/>
    <x v="4071"/>
    <x v="276"/>
    <n v="4743"/>
    <x v="288"/>
    <m/>
    <m/>
    <s v="sq"/>
    <s v="sq"/>
    <n v="3665.44"/>
    <n v="91504159.730000004"/>
    <n v="91504159.730000004"/>
    <s v="Dubai"/>
  </r>
  <r>
    <s v="ORD104073"/>
    <s v="Smartwatch FitPro"/>
    <x v="4"/>
    <x v="6"/>
    <x v="1"/>
    <x v="3"/>
    <n v="12821.36"/>
    <n v="1"/>
    <x v="4072"/>
    <x v="142"/>
    <n v="4016"/>
    <x v="1"/>
    <m/>
    <m/>
    <s v="Jumia"/>
    <s v="Jum"/>
    <n v="3665.44"/>
    <n v="31420413.200000018"/>
    <n v="31420413.200000018"/>
    <s v="Dubai"/>
  </r>
  <r>
    <s v="ORD104074"/>
    <s v="Samsung Galaxy A14"/>
    <x v="0"/>
    <x v="0"/>
    <x v="2"/>
    <x v="1"/>
    <n v="3716.62"/>
    <n v="2"/>
    <x v="4073"/>
    <x v="184"/>
    <n v="2851"/>
    <x v="29"/>
    <m/>
    <m/>
    <s v="Amazon"/>
    <s v="Amazon"/>
    <n v="13290.4"/>
    <n v="92327183.770000085"/>
    <n v="92327183.770000085"/>
    <s v="Alexandria"/>
  </r>
  <r>
    <s v="ORD104075"/>
    <s v="HP Pavilion Laptop"/>
    <x v="3"/>
    <x v="3"/>
    <x v="1"/>
    <x v="3"/>
    <n v="5859.41"/>
    <n v="2"/>
    <x v="4074"/>
    <x v="118"/>
    <n v="1281"/>
    <x v="240"/>
    <m/>
    <m/>
    <s v="Jumia"/>
    <s v="Jum"/>
    <n v="3665.44"/>
    <n v="57542997.559999913"/>
    <n v="57542997.559999913"/>
    <s v="Dubai"/>
  </r>
  <r>
    <s v="ORD104076"/>
    <s v="Smartwatch FitPro"/>
    <x v="4"/>
    <x v="6"/>
    <x v="0"/>
    <x v="1"/>
    <n v="9962.2000000000007"/>
    <n v="4"/>
    <x v="4075"/>
    <x v="329"/>
    <n v="3451"/>
    <x v="158"/>
    <m/>
    <m/>
    <s v="sq"/>
    <s v="sq"/>
    <n v="13290.4"/>
    <n v="31420413.200000018"/>
    <n v="31420413.200000018"/>
    <s v="Alexandria"/>
  </r>
  <r>
    <s v="ORD104077"/>
    <s v="HP Pavilion Laptop"/>
    <x v="3"/>
    <x v="3"/>
    <x v="2"/>
    <x v="2"/>
    <n v="15313.67"/>
    <n v="3"/>
    <x v="4076"/>
    <x v="225"/>
    <n v="4058"/>
    <x v="70"/>
    <m/>
    <m/>
    <s v="Amazon"/>
    <s v="Amazon"/>
    <n v="26648.76"/>
    <n v="57542997.559999913"/>
    <n v="57542997.559999913"/>
    <s v="Casablanca"/>
  </r>
  <r>
    <s v="ORD104078"/>
    <s v="Xiaomi Redmi Note 12"/>
    <x v="0"/>
    <x v="7"/>
    <x v="0"/>
    <x v="3"/>
    <n v="10729.47"/>
    <n v="5"/>
    <x v="4077"/>
    <x v="249"/>
    <n v="24"/>
    <x v="320"/>
    <m/>
    <m/>
    <s v="sq"/>
    <s v="sq"/>
    <n v="3665.44"/>
    <n v="92327183.770000085"/>
    <n v="92327183.770000085"/>
    <s v="Dubai"/>
  </r>
  <r>
    <s v="ORD104079"/>
    <s v="Nike Air Max"/>
    <x v="1"/>
    <x v="1"/>
    <x v="1"/>
    <x v="1"/>
    <n v="11551.18"/>
    <n v="4"/>
    <x v="4078"/>
    <x v="267"/>
    <n v="1477"/>
    <x v="271"/>
    <m/>
    <m/>
    <s v="Jumia"/>
    <s v="Jum"/>
    <n v="13290.4"/>
    <n v="91504159.730000004"/>
    <n v="91504159.730000004"/>
    <s v="Alexandria"/>
  </r>
  <r>
    <s v="ORD104080"/>
    <s v="Adidas Running Shoes"/>
    <x v="1"/>
    <x v="9"/>
    <x v="2"/>
    <x v="3"/>
    <n v="632.67999999999995"/>
    <n v="1"/>
    <x v="4079"/>
    <x v="102"/>
    <n v="196"/>
    <x v="351"/>
    <m/>
    <m/>
    <s v="Amazon"/>
    <s v="Amazon"/>
    <n v="3665.44"/>
    <n v="91504159.730000004"/>
    <n v="91504159.730000004"/>
    <s v="Dubai"/>
  </r>
  <r>
    <s v="ORD104081"/>
    <s v="Samsung Galaxy A14"/>
    <x v="0"/>
    <x v="0"/>
    <x v="1"/>
    <x v="1"/>
    <n v="16365.28"/>
    <n v="1"/>
    <x v="4080"/>
    <x v="45"/>
    <n v="2693"/>
    <x v="231"/>
    <m/>
    <m/>
    <s v="Jumia"/>
    <s v="Jum"/>
    <n v="13290.4"/>
    <n v="92327183.770000085"/>
    <n v="92327183.770000085"/>
    <s v="Alexandria"/>
  </r>
  <r>
    <s v="ORD104082"/>
    <s v="Bluetooth Headset"/>
    <x v="2"/>
    <x v="2"/>
    <x v="2"/>
    <x v="0"/>
    <n v="7548.41"/>
    <n v="1"/>
    <x v="4081"/>
    <x v="322"/>
    <n v="1341"/>
    <x v="331"/>
    <m/>
    <m/>
    <s v="Amazon"/>
    <s v="Amazon"/>
    <n v="16284.02"/>
    <n v="29200970.130000021"/>
    <n v="29200970.130000021"/>
    <s v="Cairo"/>
  </r>
  <r>
    <s v="ORD104083"/>
    <s v="HP Pavilion Laptop"/>
    <x v="3"/>
    <x v="3"/>
    <x v="0"/>
    <x v="3"/>
    <n v="11619.99"/>
    <n v="4"/>
    <x v="4082"/>
    <x v="19"/>
    <n v="2942"/>
    <x v="34"/>
    <m/>
    <m/>
    <s v="sq"/>
    <s v="sq"/>
    <n v="3665.44"/>
    <n v="57542997.559999913"/>
    <n v="57542997.559999913"/>
    <s v="Dubai"/>
  </r>
  <r>
    <s v="ORD104084"/>
    <s v="Samsung Galaxy A14"/>
    <x v="0"/>
    <x v="0"/>
    <x v="2"/>
    <x v="1"/>
    <n v="4282.6899999999996"/>
    <n v="1"/>
    <x v="4083"/>
    <x v="176"/>
    <n v="671"/>
    <x v="187"/>
    <m/>
    <m/>
    <s v="Amazon"/>
    <s v="Amazon"/>
    <n v="13290.4"/>
    <n v="92327183.770000085"/>
    <n v="92327183.770000085"/>
    <s v="Alexandria"/>
  </r>
  <r>
    <s v="ORD104085"/>
    <s v="T-shirt Cotton"/>
    <x v="1"/>
    <x v="5"/>
    <x v="2"/>
    <x v="2"/>
    <n v="7408.98"/>
    <n v="4"/>
    <x v="4084"/>
    <x v="373"/>
    <n v="2151"/>
    <x v="112"/>
    <m/>
    <m/>
    <s v="Amazon"/>
    <s v="Amazon"/>
    <n v="26648.76"/>
    <n v="91504159.730000004"/>
    <n v="91504159.730000004"/>
    <s v="Casablanca"/>
  </r>
  <r>
    <s v="ORD104086"/>
    <s v="Smartwatch FitPro"/>
    <x v="4"/>
    <x v="6"/>
    <x v="2"/>
    <x v="2"/>
    <n v="2741.81"/>
    <n v="1"/>
    <x v="4085"/>
    <x v="64"/>
    <n v="2494"/>
    <x v="41"/>
    <m/>
    <m/>
    <s v="Amazon"/>
    <s v="Amazon"/>
    <n v="26648.76"/>
    <n v="31420413.200000018"/>
    <n v="31420413.200000018"/>
    <s v="Casablanca"/>
  </r>
  <r>
    <s v="ORD104087"/>
    <s v="Samsung Galaxy A14"/>
    <x v="0"/>
    <x v="0"/>
    <x v="0"/>
    <x v="3"/>
    <n v="10346.73"/>
    <n v="1"/>
    <x v="4086"/>
    <x v="208"/>
    <n v="3961"/>
    <x v="175"/>
    <m/>
    <m/>
    <s v="sq"/>
    <s v="sq"/>
    <n v="3665.44"/>
    <n v="92327183.770000085"/>
    <n v="92327183.770000085"/>
    <s v="Dubai"/>
  </r>
  <r>
    <s v="ORD104088"/>
    <s v="Nike Air Max"/>
    <x v="1"/>
    <x v="1"/>
    <x v="2"/>
    <x v="2"/>
    <n v="16312.36"/>
    <n v="1"/>
    <x v="4087"/>
    <x v="171"/>
    <n v="2766"/>
    <x v="304"/>
    <m/>
    <m/>
    <s v="Amazon"/>
    <s v="Amazon"/>
    <n v="26648.76"/>
    <n v="91504159.730000004"/>
    <n v="91504159.730000004"/>
    <s v="Casablanca"/>
  </r>
  <r>
    <s v="ORD104089"/>
    <s v="HP Pavilion Laptop"/>
    <x v="3"/>
    <x v="3"/>
    <x v="1"/>
    <x v="4"/>
    <n v="10232.280000000001"/>
    <n v="1"/>
    <x v="4088"/>
    <x v="51"/>
    <n v="4811"/>
    <x v="83"/>
    <m/>
    <m/>
    <s v="Jumia"/>
    <s v="Jum"/>
    <n v="99349.3"/>
    <n v="57542997.559999913"/>
    <n v="57542997.559999913"/>
    <s v="Riyadh"/>
  </r>
  <r>
    <s v="ORD104090"/>
    <s v="Nike Air Max"/>
    <x v="1"/>
    <x v="1"/>
    <x v="2"/>
    <x v="0"/>
    <n v="11054.16"/>
    <n v="5"/>
    <x v="4089"/>
    <x v="92"/>
    <n v="4999"/>
    <x v="23"/>
    <m/>
    <m/>
    <s v="Amazon"/>
    <s v="Amazon"/>
    <n v="16284.02"/>
    <n v="91504159.730000004"/>
    <n v="91504159.730000004"/>
    <s v="Cairo"/>
  </r>
  <r>
    <s v="ORD104091"/>
    <s v="HP Pavilion Laptop"/>
    <x v="3"/>
    <x v="3"/>
    <x v="0"/>
    <x v="3"/>
    <n v="15303.84"/>
    <n v="3"/>
    <x v="4090"/>
    <x v="125"/>
    <n v="1512"/>
    <x v="310"/>
    <m/>
    <m/>
    <s v="sq"/>
    <s v="sq"/>
    <n v="3665.44"/>
    <n v="57542997.559999913"/>
    <n v="57542997.559999913"/>
    <s v="Dubai"/>
  </r>
  <r>
    <s v="ORD104092"/>
    <s v="Adidas Running Shoes"/>
    <x v="1"/>
    <x v="9"/>
    <x v="0"/>
    <x v="0"/>
    <n v="11833.56"/>
    <n v="5"/>
    <x v="4091"/>
    <x v="299"/>
    <n v="2303"/>
    <x v="10"/>
    <m/>
    <m/>
    <s v="sq"/>
    <s v="sq"/>
    <n v="16284.02"/>
    <n v="91504159.730000004"/>
    <n v="91504159.730000004"/>
    <s v="Cairo"/>
  </r>
  <r>
    <s v="ORD104093"/>
    <s v="Bluetooth Headset"/>
    <x v="2"/>
    <x v="2"/>
    <x v="1"/>
    <x v="1"/>
    <n v="16044.31"/>
    <n v="4"/>
    <x v="4092"/>
    <x v="229"/>
    <n v="256"/>
    <x v="201"/>
    <m/>
    <m/>
    <s v="Jumia"/>
    <s v="Jum"/>
    <n v="13290.4"/>
    <n v="29200970.130000021"/>
    <n v="29200970.130000021"/>
    <s v="Alexandria"/>
  </r>
  <r>
    <s v="ORD104094"/>
    <s v="Samsung Galaxy A14"/>
    <x v="0"/>
    <x v="0"/>
    <x v="1"/>
    <x v="0"/>
    <n v="18209.59"/>
    <n v="1"/>
    <x v="4093"/>
    <x v="125"/>
    <n v="360"/>
    <x v="100"/>
    <m/>
    <m/>
    <s v="Jumia"/>
    <s v="Jum"/>
    <n v="16284.02"/>
    <n v="92327183.770000085"/>
    <n v="92327183.770000085"/>
    <s v="Cairo"/>
  </r>
  <r>
    <s v="ORD104095"/>
    <s v="Smartwatch FitPro"/>
    <x v="4"/>
    <x v="6"/>
    <x v="0"/>
    <x v="2"/>
    <n v="5408.45"/>
    <n v="2"/>
    <x v="4094"/>
    <x v="213"/>
    <n v="348"/>
    <x v="87"/>
    <m/>
    <m/>
    <s v="sq"/>
    <s v="sq"/>
    <n v="26648.76"/>
    <n v="31420413.200000018"/>
    <n v="31420413.200000018"/>
    <s v="Casablanca"/>
  </r>
  <r>
    <s v="ORD104096"/>
    <s v="iPhone 13"/>
    <x v="0"/>
    <x v="4"/>
    <x v="0"/>
    <x v="5"/>
    <n v="8461.84"/>
    <n v="3"/>
    <x v="4095"/>
    <x v="79"/>
    <n v="450"/>
    <x v="294"/>
    <m/>
    <m/>
    <s v="sq"/>
    <s v="sq"/>
    <n v="27872.98"/>
    <n v="92327183.770000085"/>
    <n v="92327183.770000085"/>
    <s v="Giza"/>
  </r>
  <r>
    <s v="ORD104097"/>
    <s v="Samsung Galaxy A14"/>
    <x v="0"/>
    <x v="0"/>
    <x v="2"/>
    <x v="1"/>
    <n v="11789.68"/>
    <n v="4"/>
    <x v="4096"/>
    <x v="346"/>
    <n v="866"/>
    <x v="82"/>
    <m/>
    <m/>
    <s v="Amazon"/>
    <s v="Amazon"/>
    <n v="13290.4"/>
    <n v="92327183.770000085"/>
    <n v="92327183.770000085"/>
    <s v="Alexandria"/>
  </r>
  <r>
    <s v="ORD104098"/>
    <s v="HP Pavilion Laptop"/>
    <x v="3"/>
    <x v="3"/>
    <x v="0"/>
    <x v="2"/>
    <n v="1932"/>
    <n v="3"/>
    <x v="4097"/>
    <x v="43"/>
    <n v="1648"/>
    <x v="152"/>
    <m/>
    <m/>
    <s v="sq"/>
    <s v="sq"/>
    <n v="26648.76"/>
    <n v="57542997.559999913"/>
    <n v="57542997.559999913"/>
    <s v="Casablanca"/>
  </r>
  <r>
    <s v="ORD104099"/>
    <s v="Samsung Galaxy A14"/>
    <x v="0"/>
    <x v="0"/>
    <x v="1"/>
    <x v="1"/>
    <n v="2715.33"/>
    <n v="2"/>
    <x v="4098"/>
    <x v="348"/>
    <n v="760"/>
    <x v="200"/>
    <m/>
    <m/>
    <s v="Jumia"/>
    <s v="Jum"/>
    <n v="13290.4"/>
    <n v="92327183.770000085"/>
    <n v="92327183.770000085"/>
    <s v="Alexandria"/>
  </r>
  <r>
    <s v="ORD104100"/>
    <s v="Nike Air Max"/>
    <x v="1"/>
    <x v="1"/>
    <x v="0"/>
    <x v="5"/>
    <n v="5411"/>
    <n v="4"/>
    <x v="4099"/>
    <x v="40"/>
    <n v="4285"/>
    <x v="288"/>
    <m/>
    <m/>
    <s v="sq"/>
    <s v="sq"/>
    <n v="27872.98"/>
    <n v="91504159.730000004"/>
    <n v="91504159.730000004"/>
    <s v="Giza"/>
  </r>
  <r>
    <s v="ORD104101"/>
    <s v="Adidas Running Shoes"/>
    <x v="1"/>
    <x v="9"/>
    <x v="1"/>
    <x v="0"/>
    <n v="16471.75"/>
    <n v="3"/>
    <x v="4100"/>
    <x v="262"/>
    <n v="146"/>
    <x v="289"/>
    <m/>
    <m/>
    <s v="Jumia"/>
    <s v="Jum"/>
    <n v="16284.02"/>
    <n v="91504159.730000004"/>
    <n v="91504159.730000004"/>
    <s v="Cairo"/>
  </r>
  <r>
    <s v="ORD104102"/>
    <s v="iPhone 13"/>
    <x v="0"/>
    <x v="4"/>
    <x v="1"/>
    <x v="2"/>
    <n v="1553.8"/>
    <n v="2"/>
    <x v="4101"/>
    <x v="43"/>
    <n v="2634"/>
    <x v="167"/>
    <m/>
    <m/>
    <s v="Jumia"/>
    <s v="Jum"/>
    <n v="26648.76"/>
    <n v="92327183.770000085"/>
    <n v="92327183.770000085"/>
    <s v="Casablanca"/>
  </r>
  <r>
    <s v="ORD104103"/>
    <s v="Samsung Galaxy A14"/>
    <x v="0"/>
    <x v="0"/>
    <x v="1"/>
    <x v="3"/>
    <n v="14386.59"/>
    <n v="4"/>
    <x v="4102"/>
    <x v="311"/>
    <n v="1784"/>
    <x v="174"/>
    <m/>
    <m/>
    <s v="Jumia"/>
    <s v="Jum"/>
    <n v="3665.44"/>
    <n v="92327183.770000085"/>
    <n v="92327183.770000085"/>
    <s v="Dubai"/>
  </r>
  <r>
    <s v="ORD104104"/>
    <s v="Bluetooth Headset"/>
    <x v="2"/>
    <x v="2"/>
    <x v="0"/>
    <x v="2"/>
    <n v="14901.2"/>
    <n v="2"/>
    <x v="4103"/>
    <x v="149"/>
    <n v="506"/>
    <x v="278"/>
    <m/>
    <m/>
    <s v="sq"/>
    <s v="sq"/>
    <n v="26648.76"/>
    <n v="29200970.130000021"/>
    <n v="29200970.130000021"/>
    <s v="Casablanca"/>
  </r>
  <r>
    <s v="ORD104105"/>
    <s v="HP Pavilion Laptop"/>
    <x v="3"/>
    <x v="3"/>
    <x v="2"/>
    <x v="1"/>
    <n v="12624.16"/>
    <n v="4"/>
    <x v="4104"/>
    <x v="46"/>
    <n v="1077"/>
    <x v="295"/>
    <m/>
    <m/>
    <s v="Amazon"/>
    <s v="Amazon"/>
    <n v="13290.4"/>
    <n v="57542997.559999913"/>
    <n v="57542997.559999913"/>
    <s v="Alexandria"/>
  </r>
  <r>
    <s v="ORD104106"/>
    <s v="Samsung Galaxy A14"/>
    <x v="0"/>
    <x v="0"/>
    <x v="0"/>
    <x v="0"/>
    <n v="5973.47"/>
    <n v="5"/>
    <x v="4105"/>
    <x v="11"/>
    <n v="4369"/>
    <x v="136"/>
    <m/>
    <m/>
    <s v="sq"/>
    <s v="sq"/>
    <n v="16284.02"/>
    <n v="92327183.770000085"/>
    <n v="92327183.770000085"/>
    <s v="Cairo"/>
  </r>
  <r>
    <s v="ORD104107"/>
    <s v="Dell Inspiron 3501"/>
    <x v="3"/>
    <x v="8"/>
    <x v="0"/>
    <x v="3"/>
    <n v="2850.21"/>
    <n v="4"/>
    <x v="4106"/>
    <x v="76"/>
    <n v="1813"/>
    <x v="123"/>
    <m/>
    <m/>
    <s v="sq"/>
    <s v="sq"/>
    <n v="3665.44"/>
    <n v="57542997.559999913"/>
    <n v="57542997.559999913"/>
    <s v="Dubai"/>
  </r>
  <r>
    <s v="ORD104108"/>
    <s v="Samsung Galaxy A14"/>
    <x v="0"/>
    <x v="0"/>
    <x v="0"/>
    <x v="1"/>
    <n v="1516.76"/>
    <n v="2"/>
    <x v="4107"/>
    <x v="203"/>
    <n v="1962"/>
    <x v="16"/>
    <m/>
    <m/>
    <s v="sq"/>
    <s v="sq"/>
    <n v="13290.4"/>
    <n v="92327183.770000085"/>
    <n v="92327183.770000085"/>
    <s v="Alexandria"/>
  </r>
  <r>
    <s v="ORD104109"/>
    <s v="Nike Air Max"/>
    <x v="1"/>
    <x v="1"/>
    <x v="0"/>
    <x v="0"/>
    <n v="12848.28"/>
    <n v="5"/>
    <x v="4108"/>
    <x v="400"/>
    <n v="3376"/>
    <x v="270"/>
    <m/>
    <m/>
    <s v="sq"/>
    <s v="sq"/>
    <n v="16284.02"/>
    <n v="91504159.730000004"/>
    <n v="91504159.730000004"/>
    <s v="Cairo"/>
  </r>
  <r>
    <s v="ORD104110"/>
    <s v="Dell Inspiron 3501"/>
    <x v="3"/>
    <x v="8"/>
    <x v="1"/>
    <x v="2"/>
    <n v="8486.8700000000008"/>
    <n v="5"/>
    <x v="4109"/>
    <x v="369"/>
    <n v="1292"/>
    <x v="116"/>
    <m/>
    <m/>
    <s v="Jumia"/>
    <s v="Jum"/>
    <n v="26648.76"/>
    <n v="57542997.559999913"/>
    <n v="57542997.559999913"/>
    <s v="Casablanca"/>
  </r>
  <r>
    <s v="ORD104111"/>
    <s v="Dell Inspiron 3501"/>
    <x v="3"/>
    <x v="8"/>
    <x v="1"/>
    <x v="2"/>
    <n v="5113.63"/>
    <n v="1"/>
    <x v="4110"/>
    <x v="26"/>
    <n v="4490"/>
    <x v="61"/>
    <m/>
    <m/>
    <s v="Jumia"/>
    <s v="Jum"/>
    <n v="26648.76"/>
    <n v="57542997.559999913"/>
    <n v="57542997.559999913"/>
    <s v="Casablanca"/>
  </r>
  <r>
    <s v="ORD104112"/>
    <s v="Smartwatch FitPro"/>
    <x v="4"/>
    <x v="6"/>
    <x v="2"/>
    <x v="3"/>
    <n v="7396.89"/>
    <n v="5"/>
    <x v="4111"/>
    <x v="114"/>
    <n v="1769"/>
    <x v="206"/>
    <m/>
    <m/>
    <s v="Amazon"/>
    <s v="Amazon"/>
    <n v="3665.44"/>
    <n v="31420413.200000018"/>
    <n v="31420413.200000018"/>
    <s v="Dubai"/>
  </r>
  <r>
    <s v="ORD104113"/>
    <s v="Smartwatch FitPro"/>
    <x v="4"/>
    <x v="6"/>
    <x v="1"/>
    <x v="2"/>
    <n v="10885.11"/>
    <n v="5"/>
    <x v="4112"/>
    <x v="200"/>
    <n v="2411"/>
    <x v="11"/>
    <m/>
    <m/>
    <s v="Jumia"/>
    <s v="Jum"/>
    <n v="26648.76"/>
    <n v="31420413.200000018"/>
    <n v="31420413.200000018"/>
    <s v="Casablanca"/>
  </r>
  <r>
    <s v="ORD104114"/>
    <s v="T-shirt Cotton"/>
    <x v="1"/>
    <x v="5"/>
    <x v="2"/>
    <x v="1"/>
    <n v="2464.61"/>
    <n v="1"/>
    <x v="4113"/>
    <x v="363"/>
    <n v="3710"/>
    <x v="166"/>
    <m/>
    <m/>
    <s v="Amazon"/>
    <s v="Amazon"/>
    <n v="13290.4"/>
    <n v="91504159.730000004"/>
    <n v="91504159.730000004"/>
    <s v="Alexandria"/>
  </r>
  <r>
    <s v="ORD104115"/>
    <s v="T-shirt Cotton"/>
    <x v="1"/>
    <x v="5"/>
    <x v="1"/>
    <x v="1"/>
    <n v="10063.09"/>
    <n v="5"/>
    <x v="4114"/>
    <x v="243"/>
    <n v="4898"/>
    <x v="220"/>
    <m/>
    <m/>
    <s v="Jumia"/>
    <s v="Jum"/>
    <n v="13290.4"/>
    <n v="91504159.730000004"/>
    <n v="91504159.730000004"/>
    <s v="Alexandria"/>
  </r>
  <r>
    <s v="ORD104116"/>
    <s v="Bluetooth Headset"/>
    <x v="2"/>
    <x v="2"/>
    <x v="1"/>
    <x v="0"/>
    <n v="17996.79"/>
    <n v="2"/>
    <x v="4115"/>
    <x v="174"/>
    <n v="305"/>
    <x v="221"/>
    <m/>
    <m/>
    <s v="Jumia"/>
    <s v="Jum"/>
    <n v="16284.02"/>
    <n v="29200970.130000021"/>
    <n v="29200970.130000021"/>
    <s v="Cairo"/>
  </r>
  <r>
    <s v="ORD104117"/>
    <s v="HP Pavilion Laptop"/>
    <x v="3"/>
    <x v="3"/>
    <x v="2"/>
    <x v="0"/>
    <n v="17475.240000000002"/>
    <n v="5"/>
    <x v="4116"/>
    <x v="310"/>
    <n v="394"/>
    <x v="155"/>
    <m/>
    <m/>
    <s v="Amazon"/>
    <s v="Amazon"/>
    <n v="16284.02"/>
    <n v="57542997.559999913"/>
    <n v="57542997.559999913"/>
    <s v="Cairo"/>
  </r>
  <r>
    <s v="ORD104118"/>
    <s v="Dell Inspiron 3501"/>
    <x v="3"/>
    <x v="8"/>
    <x v="0"/>
    <x v="5"/>
    <n v="2287.73"/>
    <n v="3"/>
    <x v="4117"/>
    <x v="256"/>
    <n v="1938"/>
    <x v="5"/>
    <m/>
    <m/>
    <s v="sq"/>
    <s v="sq"/>
    <n v="27872.98"/>
    <n v="57542997.559999913"/>
    <n v="57542997.559999913"/>
    <s v="Giza"/>
  </r>
  <r>
    <s v="ORD104119"/>
    <s v="Smartwatch FitPro"/>
    <x v="4"/>
    <x v="6"/>
    <x v="1"/>
    <x v="3"/>
    <n v="8021.52"/>
    <n v="2"/>
    <x v="4118"/>
    <x v="199"/>
    <n v="4644"/>
    <x v="214"/>
    <m/>
    <m/>
    <s v="Jumia"/>
    <s v="Jum"/>
    <n v="3665.44"/>
    <n v="31420413.200000018"/>
    <n v="31420413.200000018"/>
    <s v="Dubai"/>
  </r>
  <r>
    <s v="ORD104120"/>
    <s v="Bluetooth Headset"/>
    <x v="2"/>
    <x v="2"/>
    <x v="1"/>
    <x v="0"/>
    <n v="6595.63"/>
    <n v="2"/>
    <x v="4119"/>
    <x v="319"/>
    <n v="1952"/>
    <x v="314"/>
    <m/>
    <m/>
    <s v="Jumia"/>
    <s v="Jum"/>
    <n v="16284.02"/>
    <n v="29200970.130000021"/>
    <n v="29200970.130000021"/>
    <s v="Cairo"/>
  </r>
  <r>
    <s v="ORD104121"/>
    <s v="Xiaomi Redmi Note 12"/>
    <x v="0"/>
    <x v="7"/>
    <x v="1"/>
    <x v="4"/>
    <n v="14225.19"/>
    <n v="1"/>
    <x v="4120"/>
    <x v="374"/>
    <n v="4681"/>
    <x v="316"/>
    <m/>
    <m/>
    <s v="Jumia"/>
    <s v="Jum"/>
    <n v="99349.3"/>
    <n v="92327183.770000085"/>
    <n v="92327183.770000085"/>
    <s v="Riyadh"/>
  </r>
  <r>
    <s v="ORD104122"/>
    <s v="iPhone 13"/>
    <x v="0"/>
    <x v="4"/>
    <x v="1"/>
    <x v="2"/>
    <n v="9277.48"/>
    <n v="5"/>
    <x v="4121"/>
    <x v="147"/>
    <n v="511"/>
    <x v="14"/>
    <m/>
    <m/>
    <s v="Jumia"/>
    <s v="Jum"/>
    <n v="26648.76"/>
    <n v="92327183.770000085"/>
    <n v="92327183.770000085"/>
    <s v="Casablanca"/>
  </r>
  <r>
    <s v="ORD104123"/>
    <s v="Bluetooth Headset"/>
    <x v="2"/>
    <x v="2"/>
    <x v="0"/>
    <x v="3"/>
    <n v="14468.97"/>
    <n v="1"/>
    <x v="4122"/>
    <x v="285"/>
    <n v="2836"/>
    <x v="308"/>
    <m/>
    <m/>
    <s v="sq"/>
    <s v="sq"/>
    <n v="3665.44"/>
    <n v="29200970.130000021"/>
    <n v="29200970.130000021"/>
    <s v="Dubai"/>
  </r>
  <r>
    <s v="ORD104124"/>
    <s v="Nike Air Max"/>
    <x v="1"/>
    <x v="1"/>
    <x v="1"/>
    <x v="3"/>
    <n v="13608.11"/>
    <n v="5"/>
    <x v="4123"/>
    <x v="111"/>
    <n v="4384"/>
    <x v="16"/>
    <m/>
    <m/>
    <s v="Jumia"/>
    <s v="Jum"/>
    <n v="3665.44"/>
    <n v="91504159.730000004"/>
    <n v="91504159.730000004"/>
    <s v="Dubai"/>
  </r>
  <r>
    <s v="ORD104125"/>
    <s v="HP Pavilion Laptop"/>
    <x v="3"/>
    <x v="3"/>
    <x v="0"/>
    <x v="2"/>
    <n v="8889.73"/>
    <n v="4"/>
    <x v="4124"/>
    <x v="311"/>
    <n v="1554"/>
    <x v="350"/>
    <m/>
    <m/>
    <s v="sq"/>
    <s v="sq"/>
    <n v="26648.76"/>
    <n v="57542997.559999913"/>
    <n v="57542997.559999913"/>
    <s v="Casablanca"/>
  </r>
  <r>
    <s v="ORD104126"/>
    <s v="Nike Air Max"/>
    <x v="1"/>
    <x v="1"/>
    <x v="1"/>
    <x v="2"/>
    <n v="13853.97"/>
    <n v="3"/>
    <x v="4125"/>
    <x v="49"/>
    <n v="4600"/>
    <x v="1"/>
    <m/>
    <m/>
    <s v="Jumia"/>
    <s v="Jum"/>
    <n v="26648.76"/>
    <n v="91504159.730000004"/>
    <n v="91504159.730000004"/>
    <s v="Casablanca"/>
  </r>
  <r>
    <s v="ORD104127"/>
    <s v="Adidas Running Shoes"/>
    <x v="1"/>
    <x v="9"/>
    <x v="0"/>
    <x v="3"/>
    <n v="18687.689999999999"/>
    <n v="2"/>
    <x v="4126"/>
    <x v="307"/>
    <n v="3067"/>
    <x v="233"/>
    <m/>
    <m/>
    <s v="sq"/>
    <s v="sq"/>
    <n v="3665.44"/>
    <n v="91504159.730000004"/>
    <n v="91504159.730000004"/>
    <s v="Dubai"/>
  </r>
  <r>
    <s v="ORD104128"/>
    <s v="Bluetooth Headset"/>
    <x v="2"/>
    <x v="2"/>
    <x v="2"/>
    <x v="3"/>
    <n v="5109.17"/>
    <n v="1"/>
    <x v="4127"/>
    <x v="351"/>
    <n v="1585"/>
    <x v="307"/>
    <m/>
    <m/>
    <s v="Amazon"/>
    <s v="Amazon"/>
    <n v="3665.44"/>
    <n v="29200970.130000021"/>
    <n v="29200970.130000021"/>
    <s v="Dubai"/>
  </r>
  <r>
    <s v="ORD104129"/>
    <s v="Smartwatch FitPro"/>
    <x v="4"/>
    <x v="6"/>
    <x v="1"/>
    <x v="5"/>
    <n v="9647.35"/>
    <n v="4"/>
    <x v="4128"/>
    <x v="234"/>
    <n v="3743"/>
    <x v="144"/>
    <m/>
    <m/>
    <s v="Jumia"/>
    <s v="Jum"/>
    <n v="27872.98"/>
    <n v="31420413.200000018"/>
    <n v="31420413.200000018"/>
    <s v="Giza"/>
  </r>
  <r>
    <s v="ORD104130"/>
    <s v="Dell Inspiron 3501"/>
    <x v="3"/>
    <x v="8"/>
    <x v="1"/>
    <x v="1"/>
    <n v="5307.11"/>
    <n v="2"/>
    <x v="4129"/>
    <x v="305"/>
    <n v="140"/>
    <x v="351"/>
    <m/>
    <m/>
    <s v="Jumia"/>
    <s v="Jum"/>
    <n v="13290.4"/>
    <n v="57542997.559999913"/>
    <n v="57542997.559999913"/>
    <s v="Alexandria"/>
  </r>
  <r>
    <s v="ORD104131"/>
    <s v="T-shirt Cotton"/>
    <x v="1"/>
    <x v="5"/>
    <x v="2"/>
    <x v="2"/>
    <n v="16932.439999999999"/>
    <n v="3"/>
    <x v="4130"/>
    <x v="249"/>
    <n v="2182"/>
    <x v="241"/>
    <m/>
    <m/>
    <s v="Amazon"/>
    <s v="Amazon"/>
    <n v="26648.76"/>
    <n v="91504159.730000004"/>
    <n v="91504159.730000004"/>
    <s v="Casablanca"/>
  </r>
  <r>
    <s v="ORD104132"/>
    <s v="HP Pavilion Laptop"/>
    <x v="3"/>
    <x v="3"/>
    <x v="0"/>
    <x v="0"/>
    <n v="17763.349999999999"/>
    <n v="4"/>
    <x v="4131"/>
    <x v="291"/>
    <n v="4808"/>
    <x v="129"/>
    <m/>
    <m/>
    <s v="sq"/>
    <s v="sq"/>
    <n v="16284.02"/>
    <n v="57542997.559999913"/>
    <n v="57542997.559999913"/>
    <s v="Cairo"/>
  </r>
  <r>
    <s v="ORD104133"/>
    <s v="Dell Inspiron 3501"/>
    <x v="3"/>
    <x v="8"/>
    <x v="1"/>
    <x v="5"/>
    <n v="1466.32"/>
    <n v="4"/>
    <x v="4132"/>
    <x v="125"/>
    <n v="2464"/>
    <x v="351"/>
    <m/>
    <m/>
    <s v="Jumia"/>
    <s v="Jum"/>
    <n v="27872.98"/>
    <n v="57542997.559999913"/>
    <n v="57542997.559999913"/>
    <s v="Giza"/>
  </r>
  <r>
    <s v="ORD104134"/>
    <s v="Adidas Running Shoes"/>
    <x v="1"/>
    <x v="9"/>
    <x v="0"/>
    <x v="4"/>
    <n v="8965.01"/>
    <n v="5"/>
    <x v="4133"/>
    <x v="337"/>
    <n v="1769"/>
    <x v="336"/>
    <m/>
    <m/>
    <s v="sq"/>
    <s v="sq"/>
    <n v="99349.3"/>
    <n v="91504159.730000004"/>
    <n v="91504159.730000004"/>
    <s v="Riyadh"/>
  </r>
  <r>
    <s v="ORD104135"/>
    <s v="Xiaomi Redmi Note 12"/>
    <x v="0"/>
    <x v="7"/>
    <x v="1"/>
    <x v="4"/>
    <n v="17521.05"/>
    <n v="2"/>
    <x v="4134"/>
    <x v="208"/>
    <n v="3891"/>
    <x v="242"/>
    <m/>
    <m/>
    <s v="Jumia"/>
    <s v="Jum"/>
    <n v="99349.3"/>
    <n v="92327183.770000085"/>
    <n v="92327183.770000085"/>
    <s v="Riyadh"/>
  </r>
  <r>
    <s v="ORD104136"/>
    <s v="T-shirt Cotton"/>
    <x v="1"/>
    <x v="5"/>
    <x v="2"/>
    <x v="4"/>
    <n v="14006.19"/>
    <n v="3"/>
    <x v="4135"/>
    <x v="80"/>
    <n v="1752"/>
    <x v="46"/>
    <m/>
    <m/>
    <s v="Amazon"/>
    <s v="Amazon"/>
    <n v="99349.3"/>
    <n v="91504159.730000004"/>
    <n v="91504159.730000004"/>
    <s v="Riyadh"/>
  </r>
  <r>
    <s v="ORD104137"/>
    <s v="Bluetooth Headset"/>
    <x v="2"/>
    <x v="2"/>
    <x v="0"/>
    <x v="4"/>
    <n v="12972.75"/>
    <n v="2"/>
    <x v="4136"/>
    <x v="339"/>
    <n v="1651"/>
    <x v="12"/>
    <m/>
    <m/>
    <s v="sq"/>
    <s v="sq"/>
    <n v="99349.3"/>
    <n v="29200970.130000021"/>
    <n v="29200970.130000021"/>
    <s v="Riyadh"/>
  </r>
  <r>
    <s v="ORD104138"/>
    <s v="Bluetooth Headset"/>
    <x v="2"/>
    <x v="2"/>
    <x v="0"/>
    <x v="3"/>
    <n v="17766"/>
    <n v="4"/>
    <x v="4137"/>
    <x v="74"/>
    <n v="2139"/>
    <x v="158"/>
    <m/>
    <m/>
    <s v="sq"/>
    <s v="sq"/>
    <n v="3665.44"/>
    <n v="29200970.130000021"/>
    <n v="29200970.130000021"/>
    <s v="Dubai"/>
  </r>
  <r>
    <s v="ORD104139"/>
    <s v="Samsung Galaxy A14"/>
    <x v="0"/>
    <x v="0"/>
    <x v="2"/>
    <x v="5"/>
    <n v="15006.24"/>
    <n v="5"/>
    <x v="4138"/>
    <x v="71"/>
    <n v="3170"/>
    <x v="124"/>
    <m/>
    <m/>
    <s v="Amazon"/>
    <s v="Amazon"/>
    <n v="27872.98"/>
    <n v="92327183.770000085"/>
    <n v="92327183.770000085"/>
    <s v="Giza"/>
  </r>
  <r>
    <s v="ORD104140"/>
    <s v="HP Pavilion Laptop"/>
    <x v="3"/>
    <x v="3"/>
    <x v="0"/>
    <x v="4"/>
    <n v="9783.16"/>
    <n v="5"/>
    <x v="4139"/>
    <x v="221"/>
    <n v="1653"/>
    <x v="159"/>
    <m/>
    <m/>
    <s v="sq"/>
    <s v="sq"/>
    <n v="99349.3"/>
    <n v="57542997.559999913"/>
    <n v="57542997.559999913"/>
    <s v="Riyadh"/>
  </r>
  <r>
    <s v="ORD104141"/>
    <s v="Bluetooth Headset"/>
    <x v="2"/>
    <x v="2"/>
    <x v="2"/>
    <x v="3"/>
    <n v="19628.52"/>
    <n v="1"/>
    <x v="4140"/>
    <x v="269"/>
    <n v="1997"/>
    <x v="265"/>
    <m/>
    <m/>
    <s v="Amazon"/>
    <s v="Amazon"/>
    <n v="3665.44"/>
    <n v="29200970.130000021"/>
    <n v="29200970.130000021"/>
    <s v="Dubai"/>
  </r>
  <r>
    <s v="ORD104142"/>
    <s v="iPhone 13"/>
    <x v="0"/>
    <x v="4"/>
    <x v="1"/>
    <x v="4"/>
    <n v="11610.09"/>
    <n v="3"/>
    <x v="4141"/>
    <x v="103"/>
    <n v="502"/>
    <x v="86"/>
    <m/>
    <m/>
    <s v="Jumia"/>
    <s v="Jum"/>
    <n v="99349.3"/>
    <n v="92327183.770000085"/>
    <n v="92327183.770000085"/>
    <s v="Riyadh"/>
  </r>
  <r>
    <s v="ORD104143"/>
    <s v="Smartwatch FitPro"/>
    <x v="4"/>
    <x v="6"/>
    <x v="0"/>
    <x v="4"/>
    <n v="1416.68"/>
    <n v="3"/>
    <x v="4142"/>
    <x v="76"/>
    <n v="2257"/>
    <x v="269"/>
    <m/>
    <m/>
    <s v="sq"/>
    <s v="sq"/>
    <n v="99349.3"/>
    <n v="31420413.200000018"/>
    <n v="31420413.200000018"/>
    <s v="Riyadh"/>
  </r>
  <r>
    <s v="ORD104144"/>
    <s v="T-shirt Cotton"/>
    <x v="1"/>
    <x v="5"/>
    <x v="0"/>
    <x v="3"/>
    <n v="1262.24"/>
    <n v="1"/>
    <x v="4143"/>
    <x v="263"/>
    <n v="3797"/>
    <x v="177"/>
    <m/>
    <m/>
    <s v="sq"/>
    <s v="sq"/>
    <n v="3665.44"/>
    <n v="91504159.730000004"/>
    <n v="91504159.730000004"/>
    <s v="Dubai"/>
  </r>
  <r>
    <s v="ORD104145"/>
    <s v="T-shirt Cotton"/>
    <x v="1"/>
    <x v="5"/>
    <x v="2"/>
    <x v="4"/>
    <n v="12235.6"/>
    <n v="3"/>
    <x v="4144"/>
    <x v="47"/>
    <n v="1667"/>
    <x v="63"/>
    <m/>
    <m/>
    <s v="Amazon"/>
    <s v="Amazon"/>
    <n v="99349.3"/>
    <n v="91504159.730000004"/>
    <n v="91504159.730000004"/>
    <s v="Riyadh"/>
  </r>
  <r>
    <s v="ORD104146"/>
    <s v="T-shirt Cotton"/>
    <x v="1"/>
    <x v="5"/>
    <x v="2"/>
    <x v="2"/>
    <n v="143.52000000000001"/>
    <n v="1"/>
    <x v="4145"/>
    <x v="255"/>
    <n v="2821"/>
    <x v="297"/>
    <m/>
    <m/>
    <s v="Amazon"/>
    <s v="Amazon"/>
    <n v="26648.76"/>
    <n v="91504159.730000004"/>
    <n v="91504159.730000004"/>
    <s v="Casablanca"/>
  </r>
  <r>
    <s v="ORD104147"/>
    <s v="Nike Air Max"/>
    <x v="1"/>
    <x v="1"/>
    <x v="1"/>
    <x v="3"/>
    <n v="10531.51"/>
    <n v="5"/>
    <x v="4146"/>
    <x v="198"/>
    <n v="4888"/>
    <x v="27"/>
    <m/>
    <m/>
    <s v="Jumia"/>
    <s v="Jum"/>
    <n v="3665.44"/>
    <n v="91504159.730000004"/>
    <n v="91504159.730000004"/>
    <s v="Dubai"/>
  </r>
  <r>
    <s v="ORD104148"/>
    <s v="Bluetooth Headset"/>
    <x v="2"/>
    <x v="2"/>
    <x v="0"/>
    <x v="2"/>
    <n v="13702.05"/>
    <n v="5"/>
    <x v="4147"/>
    <x v="321"/>
    <n v="1060"/>
    <x v="3"/>
    <m/>
    <m/>
    <s v="sq"/>
    <s v="sq"/>
    <n v="26648.76"/>
    <n v="29200970.130000021"/>
    <n v="29200970.130000021"/>
    <s v="Casablanca"/>
  </r>
  <r>
    <s v="ORD104149"/>
    <s v="Smartwatch FitPro"/>
    <x v="4"/>
    <x v="6"/>
    <x v="1"/>
    <x v="4"/>
    <n v="3513.14"/>
    <n v="2"/>
    <x v="4148"/>
    <x v="198"/>
    <n v="2421"/>
    <x v="274"/>
    <m/>
    <m/>
    <s v="Jumia"/>
    <s v="Jum"/>
    <n v="99349.3"/>
    <n v="31420413.200000018"/>
    <n v="31420413.200000018"/>
    <s v="Riyadh"/>
  </r>
  <r>
    <s v="ORD104150"/>
    <s v="Bluetooth Headset"/>
    <x v="2"/>
    <x v="2"/>
    <x v="1"/>
    <x v="4"/>
    <n v="10631.16"/>
    <n v="1"/>
    <x v="4149"/>
    <x v="201"/>
    <n v="4818"/>
    <x v="76"/>
    <m/>
    <m/>
    <s v="Jumia"/>
    <s v="Jum"/>
    <n v="99349.3"/>
    <n v="29200970.130000021"/>
    <n v="29200970.130000021"/>
    <s v="Riyadh"/>
  </r>
  <r>
    <s v="ORD104151"/>
    <s v="Adidas Running Shoes"/>
    <x v="1"/>
    <x v="9"/>
    <x v="2"/>
    <x v="1"/>
    <n v="6723"/>
    <n v="1"/>
    <x v="4150"/>
    <x v="308"/>
    <n v="3154"/>
    <x v="61"/>
    <m/>
    <m/>
    <s v="Amazon"/>
    <s v="Amazon"/>
    <n v="13290.4"/>
    <n v="91504159.730000004"/>
    <n v="91504159.730000004"/>
    <s v="Alexandria"/>
  </r>
  <r>
    <s v="ORD104152"/>
    <s v="T-shirt Cotton"/>
    <x v="1"/>
    <x v="5"/>
    <x v="1"/>
    <x v="0"/>
    <n v="9399.94"/>
    <n v="4"/>
    <x v="4151"/>
    <x v="345"/>
    <n v="5000"/>
    <x v="78"/>
    <m/>
    <m/>
    <s v="Jumia"/>
    <s v="Jum"/>
    <n v="16284.02"/>
    <n v="91504159.730000004"/>
    <n v="91504159.730000004"/>
    <s v="Cairo"/>
  </r>
  <r>
    <s v="ORD104153"/>
    <s v="iPhone 13"/>
    <x v="0"/>
    <x v="4"/>
    <x v="1"/>
    <x v="2"/>
    <n v="11669.75"/>
    <n v="1"/>
    <x v="4152"/>
    <x v="240"/>
    <n v="4746"/>
    <x v="86"/>
    <m/>
    <m/>
    <s v="Jumia"/>
    <s v="Jum"/>
    <n v="26648.76"/>
    <n v="92327183.770000085"/>
    <n v="92327183.770000085"/>
    <s v="Casablanca"/>
  </r>
  <r>
    <s v="ORD104154"/>
    <s v="Bluetooth Headset"/>
    <x v="2"/>
    <x v="2"/>
    <x v="0"/>
    <x v="4"/>
    <n v="8041.92"/>
    <n v="3"/>
    <x v="4153"/>
    <x v="339"/>
    <n v="4451"/>
    <x v="210"/>
    <m/>
    <m/>
    <s v="sq"/>
    <s v="sq"/>
    <n v="99349.3"/>
    <n v="29200970.130000021"/>
    <n v="29200970.130000021"/>
    <s v="Riyadh"/>
  </r>
  <r>
    <s v="ORD104155"/>
    <s v="Dell Inspiron 3501"/>
    <x v="3"/>
    <x v="8"/>
    <x v="2"/>
    <x v="0"/>
    <n v="10990.56"/>
    <n v="2"/>
    <x v="4154"/>
    <x v="38"/>
    <n v="1659"/>
    <x v="162"/>
    <m/>
    <m/>
    <s v="Amazon"/>
    <s v="Amazon"/>
    <n v="16284.02"/>
    <n v="57542997.559999913"/>
    <n v="57542997.559999913"/>
    <s v="Cairo"/>
  </r>
  <r>
    <s v="ORD104156"/>
    <s v="Smartwatch FitPro"/>
    <x v="4"/>
    <x v="6"/>
    <x v="0"/>
    <x v="2"/>
    <n v="5224.99"/>
    <n v="1"/>
    <x v="4155"/>
    <x v="316"/>
    <n v="2181"/>
    <x v="89"/>
    <m/>
    <m/>
    <s v="sq"/>
    <s v="sq"/>
    <n v="26648.76"/>
    <n v="31420413.200000018"/>
    <n v="31420413.200000018"/>
    <s v="Casablanca"/>
  </r>
  <r>
    <s v="ORD104157"/>
    <s v="HP Pavilion Laptop"/>
    <x v="3"/>
    <x v="3"/>
    <x v="1"/>
    <x v="0"/>
    <n v="6967.32"/>
    <n v="3"/>
    <x v="4156"/>
    <x v="289"/>
    <n v="1231"/>
    <x v="136"/>
    <m/>
    <m/>
    <s v="Jumia"/>
    <s v="Jum"/>
    <n v="16284.02"/>
    <n v="57542997.559999913"/>
    <n v="57542997.559999913"/>
    <s v="Cairo"/>
  </r>
  <r>
    <s v="ORD104158"/>
    <s v="Samsung Galaxy A14"/>
    <x v="0"/>
    <x v="0"/>
    <x v="2"/>
    <x v="0"/>
    <n v="6026.48"/>
    <n v="2"/>
    <x v="4157"/>
    <x v="43"/>
    <n v="3148"/>
    <x v="108"/>
    <m/>
    <m/>
    <s v="Amazon"/>
    <s v="Amazon"/>
    <n v="16284.02"/>
    <n v="92327183.770000085"/>
    <n v="92327183.770000085"/>
    <s v="Cairo"/>
  </r>
  <r>
    <s v="ORD104159"/>
    <s v="Smartwatch FitPro"/>
    <x v="4"/>
    <x v="6"/>
    <x v="2"/>
    <x v="0"/>
    <n v="3378.95"/>
    <n v="3"/>
    <x v="4158"/>
    <x v="294"/>
    <n v="664"/>
    <x v="285"/>
    <m/>
    <m/>
    <s v="Amazon"/>
    <s v="Amazon"/>
    <n v="16284.02"/>
    <n v="31420413.200000018"/>
    <n v="31420413.200000018"/>
    <s v="Cairo"/>
  </r>
  <r>
    <s v="ORD104160"/>
    <s v="Bluetooth Headset"/>
    <x v="2"/>
    <x v="2"/>
    <x v="1"/>
    <x v="3"/>
    <n v="14044.04"/>
    <n v="1"/>
    <x v="4159"/>
    <x v="256"/>
    <n v="1518"/>
    <x v="201"/>
    <m/>
    <m/>
    <s v="Jumia"/>
    <s v="Jum"/>
    <n v="3665.44"/>
    <n v="29200970.130000021"/>
    <n v="29200970.130000021"/>
    <s v="Dubai"/>
  </r>
  <r>
    <s v="ORD104161"/>
    <s v="Bluetooth Headset"/>
    <x v="2"/>
    <x v="2"/>
    <x v="1"/>
    <x v="0"/>
    <n v="15782.35"/>
    <n v="3"/>
    <x v="4160"/>
    <x v="176"/>
    <n v="3835"/>
    <x v="306"/>
    <m/>
    <m/>
    <s v="Jumia"/>
    <s v="Jum"/>
    <n v="16284.02"/>
    <n v="29200970.130000021"/>
    <n v="29200970.130000021"/>
    <s v="Cairo"/>
  </r>
  <r>
    <s v="ORD104162"/>
    <s v="Bluetooth Headset"/>
    <x v="2"/>
    <x v="2"/>
    <x v="0"/>
    <x v="0"/>
    <n v="11555.36"/>
    <n v="4"/>
    <x v="4161"/>
    <x v="137"/>
    <n v="3322"/>
    <x v="237"/>
    <m/>
    <m/>
    <s v="sq"/>
    <s v="sq"/>
    <n v="16284.02"/>
    <n v="29200970.130000021"/>
    <n v="29200970.130000021"/>
    <s v="Cairo"/>
  </r>
  <r>
    <s v="ORD104163"/>
    <s v="Smartwatch FitPro"/>
    <x v="4"/>
    <x v="6"/>
    <x v="2"/>
    <x v="0"/>
    <n v="13050.89"/>
    <n v="1"/>
    <x v="4162"/>
    <x v="40"/>
    <n v="1622"/>
    <x v="235"/>
    <m/>
    <m/>
    <s v="Amazon"/>
    <s v="Amazon"/>
    <n v="16284.02"/>
    <n v="31420413.200000018"/>
    <n v="31420413.200000018"/>
    <s v="Cairo"/>
  </r>
  <r>
    <s v="ORD104164"/>
    <s v="Xiaomi Redmi Note 12"/>
    <x v="0"/>
    <x v="7"/>
    <x v="0"/>
    <x v="2"/>
    <n v="7785.83"/>
    <n v="3"/>
    <x v="4163"/>
    <x v="348"/>
    <n v="3955"/>
    <x v="354"/>
    <m/>
    <m/>
    <s v="sq"/>
    <s v="sq"/>
    <n v="26648.76"/>
    <n v="92327183.770000085"/>
    <n v="92327183.770000085"/>
    <s v="Casablanca"/>
  </r>
  <r>
    <s v="ORD104165"/>
    <s v="Dell Inspiron 3501"/>
    <x v="3"/>
    <x v="8"/>
    <x v="2"/>
    <x v="4"/>
    <n v="14781.91"/>
    <n v="5"/>
    <x v="4164"/>
    <x v="195"/>
    <n v="4394"/>
    <x v="33"/>
    <m/>
    <m/>
    <s v="Amazon"/>
    <s v="Amazon"/>
    <n v="99349.3"/>
    <n v="57542997.559999913"/>
    <n v="57542997.559999913"/>
    <s v="Riyadh"/>
  </r>
  <r>
    <s v="ORD104166"/>
    <s v="Nike Air Max"/>
    <x v="1"/>
    <x v="1"/>
    <x v="0"/>
    <x v="2"/>
    <n v="11784.08"/>
    <n v="3"/>
    <x v="4165"/>
    <x v="273"/>
    <n v="3019"/>
    <x v="30"/>
    <m/>
    <m/>
    <s v="sq"/>
    <s v="sq"/>
    <n v="26648.76"/>
    <n v="91504159.730000004"/>
    <n v="91504159.730000004"/>
    <s v="Casablanca"/>
  </r>
  <r>
    <s v="ORD104167"/>
    <s v="T-shirt Cotton"/>
    <x v="1"/>
    <x v="5"/>
    <x v="0"/>
    <x v="5"/>
    <n v="9918.61"/>
    <n v="5"/>
    <x v="4166"/>
    <x v="15"/>
    <n v="4848"/>
    <x v="322"/>
    <m/>
    <m/>
    <s v="sq"/>
    <s v="sq"/>
    <n v="27872.98"/>
    <n v="91504159.730000004"/>
    <n v="91504159.730000004"/>
    <s v="Giza"/>
  </r>
  <r>
    <s v="ORD104168"/>
    <s v="HP Pavilion Laptop"/>
    <x v="3"/>
    <x v="3"/>
    <x v="1"/>
    <x v="3"/>
    <n v="616.79999999999995"/>
    <n v="4"/>
    <x v="4167"/>
    <x v="268"/>
    <n v="3784"/>
    <x v="322"/>
    <m/>
    <m/>
    <s v="Jumia"/>
    <s v="Jum"/>
    <n v="3665.44"/>
    <n v="57542997.559999913"/>
    <n v="57542997.559999913"/>
    <s v="Dubai"/>
  </r>
  <r>
    <s v="ORD104169"/>
    <s v="Adidas Running Shoes"/>
    <x v="1"/>
    <x v="9"/>
    <x v="1"/>
    <x v="3"/>
    <n v="6667.41"/>
    <n v="4"/>
    <x v="4168"/>
    <x v="277"/>
    <n v="4876"/>
    <x v="339"/>
    <m/>
    <m/>
    <s v="Jumia"/>
    <s v="Jum"/>
    <n v="3665.44"/>
    <n v="91504159.730000004"/>
    <n v="91504159.730000004"/>
    <s v="Dubai"/>
  </r>
  <r>
    <s v="ORD104170"/>
    <s v="iPhone 13"/>
    <x v="0"/>
    <x v="4"/>
    <x v="0"/>
    <x v="2"/>
    <n v="2301.16"/>
    <n v="4"/>
    <x v="4169"/>
    <x v="149"/>
    <n v="949"/>
    <x v="330"/>
    <m/>
    <m/>
    <s v="sq"/>
    <s v="sq"/>
    <n v="26648.76"/>
    <n v="92327183.770000085"/>
    <n v="92327183.770000085"/>
    <s v="Casablanca"/>
  </r>
  <r>
    <s v="ORD104171"/>
    <s v="Xiaomi Redmi Note 12"/>
    <x v="0"/>
    <x v="7"/>
    <x v="1"/>
    <x v="2"/>
    <n v="9713.77"/>
    <n v="3"/>
    <x v="4170"/>
    <x v="85"/>
    <n v="1545"/>
    <x v="97"/>
    <m/>
    <m/>
    <s v="Jumia"/>
    <s v="Jum"/>
    <n v="26648.76"/>
    <n v="92327183.770000085"/>
    <n v="92327183.770000085"/>
    <s v="Casablanca"/>
  </r>
  <r>
    <s v="ORD104172"/>
    <s v="Bluetooth Headset"/>
    <x v="2"/>
    <x v="2"/>
    <x v="1"/>
    <x v="3"/>
    <n v="13941.43"/>
    <n v="4"/>
    <x v="4171"/>
    <x v="377"/>
    <n v="3055"/>
    <x v="280"/>
    <m/>
    <m/>
    <s v="Jumia"/>
    <s v="Jum"/>
    <n v="3665.44"/>
    <n v="29200970.130000021"/>
    <n v="29200970.130000021"/>
    <s v="Dubai"/>
  </r>
  <r>
    <s v="ORD104173"/>
    <s v="iPhone 13"/>
    <x v="0"/>
    <x v="4"/>
    <x v="0"/>
    <x v="0"/>
    <n v="12303.7"/>
    <n v="3"/>
    <x v="4172"/>
    <x v="172"/>
    <n v="4135"/>
    <x v="48"/>
    <m/>
    <m/>
    <s v="sq"/>
    <s v="sq"/>
    <n v="16284.02"/>
    <n v="92327183.770000085"/>
    <n v="92327183.770000085"/>
    <s v="Cairo"/>
  </r>
  <r>
    <s v="ORD104174"/>
    <s v="Xiaomi Redmi Note 12"/>
    <x v="0"/>
    <x v="7"/>
    <x v="1"/>
    <x v="4"/>
    <n v="4231.8900000000003"/>
    <n v="3"/>
    <x v="4173"/>
    <x v="380"/>
    <n v="3879"/>
    <x v="206"/>
    <m/>
    <m/>
    <s v="Jumia"/>
    <s v="Jum"/>
    <n v="99349.3"/>
    <n v="92327183.770000085"/>
    <n v="92327183.770000085"/>
    <s v="Riyadh"/>
  </r>
  <r>
    <s v="ORD104175"/>
    <s v="HP Pavilion Laptop"/>
    <x v="3"/>
    <x v="3"/>
    <x v="0"/>
    <x v="1"/>
    <n v="18512.63"/>
    <n v="4"/>
    <x v="4174"/>
    <x v="76"/>
    <n v="3353"/>
    <x v="24"/>
    <m/>
    <m/>
    <s v="sq"/>
    <s v="sq"/>
    <n v="13290.4"/>
    <n v="57542997.559999913"/>
    <n v="57542997.559999913"/>
    <s v="Alexandria"/>
  </r>
  <r>
    <s v="ORD104176"/>
    <s v="iPhone 13"/>
    <x v="0"/>
    <x v="4"/>
    <x v="2"/>
    <x v="2"/>
    <n v="1673.81"/>
    <n v="3"/>
    <x v="4175"/>
    <x v="225"/>
    <n v="2315"/>
    <x v="317"/>
    <m/>
    <m/>
    <s v="Amazon"/>
    <s v="Amazon"/>
    <n v="26648.76"/>
    <n v="92327183.770000085"/>
    <n v="92327183.770000085"/>
    <s v="Casablanca"/>
  </r>
  <r>
    <s v="ORD104177"/>
    <s v="Xiaomi Redmi Note 12"/>
    <x v="0"/>
    <x v="7"/>
    <x v="2"/>
    <x v="5"/>
    <n v="16485.439999999999"/>
    <n v="1"/>
    <x v="4176"/>
    <x v="385"/>
    <n v="4608"/>
    <x v="183"/>
    <m/>
    <m/>
    <s v="Amazon"/>
    <s v="Amazon"/>
    <n v="27872.98"/>
    <n v="92327183.770000085"/>
    <n v="92327183.770000085"/>
    <s v="Giza"/>
  </r>
  <r>
    <s v="ORD104178"/>
    <s v="Xiaomi Redmi Note 12"/>
    <x v="0"/>
    <x v="7"/>
    <x v="0"/>
    <x v="0"/>
    <n v="3002.34"/>
    <n v="3"/>
    <x v="4177"/>
    <x v="67"/>
    <n v="4590"/>
    <x v="215"/>
    <m/>
    <m/>
    <s v="sq"/>
    <s v="sq"/>
    <n v="16284.02"/>
    <n v="92327183.770000085"/>
    <n v="92327183.770000085"/>
    <s v="Cairo"/>
  </r>
  <r>
    <s v="ORD104179"/>
    <s v="Adidas Running Shoes"/>
    <x v="1"/>
    <x v="9"/>
    <x v="2"/>
    <x v="4"/>
    <n v="4668.3999999999996"/>
    <n v="3"/>
    <x v="4178"/>
    <x v="107"/>
    <n v="3984"/>
    <x v="29"/>
    <m/>
    <m/>
    <s v="Amazon"/>
    <s v="Amazon"/>
    <n v="99349.3"/>
    <n v="91504159.730000004"/>
    <n v="91504159.730000004"/>
    <s v="Riyadh"/>
  </r>
  <r>
    <s v="ORD104180"/>
    <s v="Xiaomi Redmi Note 12"/>
    <x v="0"/>
    <x v="7"/>
    <x v="0"/>
    <x v="3"/>
    <n v="3671.28"/>
    <n v="5"/>
    <x v="4179"/>
    <x v="116"/>
    <n v="3911"/>
    <x v="331"/>
    <m/>
    <m/>
    <s v="sq"/>
    <s v="sq"/>
    <n v="3665.44"/>
    <n v="92327183.770000085"/>
    <n v="92327183.770000085"/>
    <s v="Dubai"/>
  </r>
  <r>
    <s v="ORD104181"/>
    <s v="Nike Air Max"/>
    <x v="1"/>
    <x v="1"/>
    <x v="1"/>
    <x v="3"/>
    <n v="19666.32"/>
    <n v="5"/>
    <x v="4180"/>
    <x v="179"/>
    <n v="3645"/>
    <x v="221"/>
    <m/>
    <m/>
    <s v="Jumia"/>
    <s v="Jum"/>
    <n v="3665.44"/>
    <n v="91504159.730000004"/>
    <n v="91504159.730000004"/>
    <s v="Dubai"/>
  </r>
  <r>
    <s v="ORD104182"/>
    <s v="Samsung Galaxy A14"/>
    <x v="0"/>
    <x v="0"/>
    <x v="0"/>
    <x v="5"/>
    <n v="19075.2"/>
    <n v="1"/>
    <x v="4181"/>
    <x v="235"/>
    <n v="1279"/>
    <x v="169"/>
    <m/>
    <m/>
    <s v="sq"/>
    <s v="sq"/>
    <n v="27872.98"/>
    <n v="92327183.770000085"/>
    <n v="92327183.770000085"/>
    <s v="Giza"/>
  </r>
  <r>
    <s v="ORD104183"/>
    <s v="Nike Air Max"/>
    <x v="1"/>
    <x v="1"/>
    <x v="1"/>
    <x v="4"/>
    <n v="12640.58"/>
    <n v="5"/>
    <x v="4182"/>
    <x v="215"/>
    <n v="394"/>
    <x v="140"/>
    <m/>
    <m/>
    <s v="Jumia"/>
    <s v="Jum"/>
    <n v="99349.3"/>
    <n v="91504159.730000004"/>
    <n v="91504159.730000004"/>
    <s v="Riyadh"/>
  </r>
  <r>
    <s v="ORD104184"/>
    <s v="Smartwatch FitPro"/>
    <x v="4"/>
    <x v="6"/>
    <x v="0"/>
    <x v="3"/>
    <n v="11000.5"/>
    <n v="3"/>
    <x v="4183"/>
    <x v="206"/>
    <n v="4869"/>
    <x v="48"/>
    <m/>
    <m/>
    <s v="sq"/>
    <s v="sq"/>
    <n v="3665.44"/>
    <n v="31420413.200000018"/>
    <n v="31420413.200000018"/>
    <s v="Dubai"/>
  </r>
  <r>
    <s v="ORD104185"/>
    <s v="Adidas Running Shoes"/>
    <x v="1"/>
    <x v="9"/>
    <x v="0"/>
    <x v="3"/>
    <n v="11701.86"/>
    <n v="3"/>
    <x v="4184"/>
    <x v="61"/>
    <n v="1717"/>
    <x v="79"/>
    <m/>
    <m/>
    <s v="sq"/>
    <s v="sq"/>
    <n v="3665.44"/>
    <n v="91504159.730000004"/>
    <n v="91504159.730000004"/>
    <s v="Dubai"/>
  </r>
  <r>
    <s v="ORD104186"/>
    <s v="HP Pavilion Laptop"/>
    <x v="3"/>
    <x v="3"/>
    <x v="1"/>
    <x v="5"/>
    <n v="6335.87"/>
    <n v="3"/>
    <x v="4185"/>
    <x v="331"/>
    <n v="4479"/>
    <x v="31"/>
    <m/>
    <m/>
    <s v="Jumia"/>
    <s v="Jum"/>
    <n v="27872.98"/>
    <n v="57542997.559999913"/>
    <n v="57542997.559999913"/>
    <s v="Giza"/>
  </r>
  <r>
    <s v="ORD104187"/>
    <s v="Samsung Galaxy A14"/>
    <x v="0"/>
    <x v="0"/>
    <x v="2"/>
    <x v="2"/>
    <n v="7108.06"/>
    <n v="1"/>
    <x v="4186"/>
    <x v="145"/>
    <n v="2852"/>
    <x v="178"/>
    <m/>
    <m/>
    <s v="Amazon"/>
    <s v="Amazon"/>
    <n v="26648.76"/>
    <n v="92327183.770000085"/>
    <n v="92327183.770000085"/>
    <s v="Casablanca"/>
  </r>
  <r>
    <s v="ORD104188"/>
    <s v="Samsung Galaxy A14"/>
    <x v="0"/>
    <x v="0"/>
    <x v="0"/>
    <x v="5"/>
    <n v="5983.55"/>
    <n v="1"/>
    <x v="4187"/>
    <x v="116"/>
    <n v="4210"/>
    <x v="167"/>
    <m/>
    <m/>
    <s v="sq"/>
    <s v="sq"/>
    <n v="27872.98"/>
    <n v="92327183.770000085"/>
    <n v="92327183.770000085"/>
    <s v="Giza"/>
  </r>
  <r>
    <s v="ORD104189"/>
    <s v="T-shirt Cotton"/>
    <x v="1"/>
    <x v="5"/>
    <x v="0"/>
    <x v="3"/>
    <n v="18073.490000000002"/>
    <n v="2"/>
    <x v="4188"/>
    <x v="125"/>
    <n v="804"/>
    <x v="150"/>
    <m/>
    <m/>
    <s v="sq"/>
    <s v="sq"/>
    <n v="3665.44"/>
    <n v="91504159.730000004"/>
    <n v="91504159.730000004"/>
    <s v="Dubai"/>
  </r>
  <r>
    <s v="ORD104190"/>
    <s v="HP Pavilion Laptop"/>
    <x v="3"/>
    <x v="3"/>
    <x v="0"/>
    <x v="3"/>
    <n v="15892.07"/>
    <n v="5"/>
    <x v="4189"/>
    <x v="63"/>
    <n v="4407"/>
    <x v="3"/>
    <m/>
    <m/>
    <s v="sq"/>
    <s v="sq"/>
    <n v="3665.44"/>
    <n v="57542997.559999913"/>
    <n v="57542997.559999913"/>
    <s v="Dubai"/>
  </r>
  <r>
    <s v="ORD104191"/>
    <s v="Samsung Galaxy A14"/>
    <x v="0"/>
    <x v="0"/>
    <x v="0"/>
    <x v="5"/>
    <n v="12583.04"/>
    <n v="1"/>
    <x v="4190"/>
    <x v="294"/>
    <n v="2309"/>
    <x v="170"/>
    <m/>
    <m/>
    <s v="sq"/>
    <s v="sq"/>
    <n v="27872.98"/>
    <n v="92327183.770000085"/>
    <n v="92327183.770000085"/>
    <s v="Giza"/>
  </r>
  <r>
    <s v="ORD104192"/>
    <s v="Smartwatch FitPro"/>
    <x v="4"/>
    <x v="6"/>
    <x v="2"/>
    <x v="1"/>
    <n v="15578.82"/>
    <n v="5"/>
    <x v="4191"/>
    <x v="72"/>
    <n v="3648"/>
    <x v="99"/>
    <m/>
    <m/>
    <s v="Amazon"/>
    <s v="Amazon"/>
    <n v="13290.4"/>
    <n v="31420413.200000018"/>
    <n v="31420413.200000018"/>
    <s v="Alexandria"/>
  </r>
  <r>
    <s v="ORD104193"/>
    <s v="Dell Inspiron 3501"/>
    <x v="3"/>
    <x v="8"/>
    <x v="0"/>
    <x v="0"/>
    <n v="12156.45"/>
    <n v="4"/>
    <x v="4192"/>
    <x v="146"/>
    <n v="1745"/>
    <x v="2"/>
    <m/>
    <m/>
    <s v="sq"/>
    <s v="sq"/>
    <n v="16284.02"/>
    <n v="57542997.559999913"/>
    <n v="57542997.559999913"/>
    <s v="Cairo"/>
  </r>
  <r>
    <s v="ORD104194"/>
    <s v="Smartwatch FitPro"/>
    <x v="4"/>
    <x v="6"/>
    <x v="2"/>
    <x v="0"/>
    <n v="3550.12"/>
    <n v="4"/>
    <x v="4193"/>
    <x v="319"/>
    <n v="4671"/>
    <x v="109"/>
    <m/>
    <m/>
    <s v="Amazon"/>
    <s v="Amazon"/>
    <n v="16284.02"/>
    <n v="31420413.200000018"/>
    <n v="31420413.200000018"/>
    <s v="Cairo"/>
  </r>
  <r>
    <s v="ORD104195"/>
    <s v="T-shirt Cotton"/>
    <x v="1"/>
    <x v="5"/>
    <x v="0"/>
    <x v="5"/>
    <n v="15024.16"/>
    <n v="1"/>
    <x v="4194"/>
    <x v="362"/>
    <n v="3617"/>
    <x v="86"/>
    <m/>
    <m/>
    <s v="sq"/>
    <s v="sq"/>
    <n v="27872.98"/>
    <n v="91504159.730000004"/>
    <n v="91504159.730000004"/>
    <s v="Giza"/>
  </r>
  <r>
    <s v="ORD104196"/>
    <s v="Nike Air Max"/>
    <x v="1"/>
    <x v="1"/>
    <x v="1"/>
    <x v="0"/>
    <n v="9222.94"/>
    <n v="5"/>
    <x v="4195"/>
    <x v="331"/>
    <n v="1402"/>
    <x v="346"/>
    <m/>
    <m/>
    <s v="Jumia"/>
    <s v="Jum"/>
    <n v="16284.02"/>
    <n v="91504159.730000004"/>
    <n v="91504159.730000004"/>
    <s v="Cairo"/>
  </r>
  <r>
    <s v="ORD104197"/>
    <s v="Xiaomi Redmi Note 12"/>
    <x v="0"/>
    <x v="7"/>
    <x v="0"/>
    <x v="5"/>
    <n v="8061.64"/>
    <n v="3"/>
    <x v="4196"/>
    <x v="153"/>
    <n v="2591"/>
    <x v="73"/>
    <m/>
    <m/>
    <s v="sq"/>
    <s v="sq"/>
    <n v="27872.98"/>
    <n v="92327183.770000085"/>
    <n v="92327183.770000085"/>
    <s v="Giza"/>
  </r>
  <r>
    <s v="ORD104198"/>
    <s v="Samsung Galaxy A14"/>
    <x v="0"/>
    <x v="0"/>
    <x v="2"/>
    <x v="0"/>
    <n v="10330.01"/>
    <n v="3"/>
    <x v="4197"/>
    <x v="118"/>
    <n v="4609"/>
    <x v="11"/>
    <m/>
    <m/>
    <s v="Amazon"/>
    <s v="Amazon"/>
    <n v="16284.02"/>
    <n v="92327183.770000085"/>
    <n v="92327183.770000085"/>
    <s v="Cairo"/>
  </r>
  <r>
    <s v="ORD104199"/>
    <s v="HP Pavilion Laptop"/>
    <x v="3"/>
    <x v="3"/>
    <x v="1"/>
    <x v="4"/>
    <n v="4595.91"/>
    <n v="3"/>
    <x v="4198"/>
    <x v="295"/>
    <n v="3269"/>
    <x v="167"/>
    <m/>
    <m/>
    <s v="Jumia"/>
    <s v="Jum"/>
    <n v="99349.3"/>
    <n v="57542997.559999913"/>
    <n v="57542997.559999913"/>
    <s v="Riyadh"/>
  </r>
  <r>
    <s v="ORD104200"/>
    <s v="Bluetooth Headset"/>
    <x v="2"/>
    <x v="2"/>
    <x v="0"/>
    <x v="1"/>
    <n v="17603.34"/>
    <n v="5"/>
    <x v="4199"/>
    <x v="387"/>
    <n v="3474"/>
    <x v="176"/>
    <m/>
    <m/>
    <s v="sq"/>
    <s v="sq"/>
    <n v="13290.4"/>
    <n v="29200970.130000021"/>
    <n v="29200970.130000021"/>
    <s v="Alexandria"/>
  </r>
  <r>
    <s v="ORD104201"/>
    <s v="HP Pavilion Laptop"/>
    <x v="3"/>
    <x v="3"/>
    <x v="1"/>
    <x v="3"/>
    <n v="19106.32"/>
    <n v="4"/>
    <x v="4200"/>
    <x v="319"/>
    <n v="3710"/>
    <x v="316"/>
    <m/>
    <m/>
    <s v="Jumia"/>
    <s v="Jum"/>
    <n v="3665.44"/>
    <n v="57542997.559999913"/>
    <n v="57542997.559999913"/>
    <s v="Dubai"/>
  </r>
  <r>
    <s v="ORD104202"/>
    <s v="T-shirt Cotton"/>
    <x v="1"/>
    <x v="5"/>
    <x v="0"/>
    <x v="3"/>
    <n v="6214.1"/>
    <n v="3"/>
    <x v="4201"/>
    <x v="330"/>
    <n v="396"/>
    <x v="149"/>
    <m/>
    <m/>
    <s v="sq"/>
    <s v="sq"/>
    <n v="3665.44"/>
    <n v="91504159.730000004"/>
    <n v="91504159.730000004"/>
    <s v="Dubai"/>
  </r>
  <r>
    <s v="ORD104203"/>
    <s v="Samsung Galaxy A14"/>
    <x v="0"/>
    <x v="0"/>
    <x v="2"/>
    <x v="3"/>
    <n v="16963.64"/>
    <n v="5"/>
    <x v="4202"/>
    <x v="390"/>
    <n v="3601"/>
    <x v="167"/>
    <m/>
    <m/>
    <s v="Amazon"/>
    <s v="Amazon"/>
    <n v="3665.44"/>
    <n v="92327183.770000085"/>
    <n v="92327183.770000085"/>
    <s v="Dubai"/>
  </r>
  <r>
    <s v="ORD104204"/>
    <s v="Dell Inspiron 3501"/>
    <x v="3"/>
    <x v="8"/>
    <x v="0"/>
    <x v="2"/>
    <n v="13117.89"/>
    <n v="2"/>
    <x v="4203"/>
    <x v="313"/>
    <n v="4414"/>
    <x v="291"/>
    <m/>
    <m/>
    <s v="sq"/>
    <s v="sq"/>
    <n v="26648.76"/>
    <n v="57542997.559999913"/>
    <n v="57542997.559999913"/>
    <s v="Casablanca"/>
  </r>
  <r>
    <s v="ORD104205"/>
    <s v="Adidas Running Shoes"/>
    <x v="1"/>
    <x v="9"/>
    <x v="1"/>
    <x v="3"/>
    <n v="7582.62"/>
    <n v="2"/>
    <x v="4204"/>
    <x v="106"/>
    <n v="3323"/>
    <x v="206"/>
    <m/>
    <m/>
    <s v="Jumia"/>
    <s v="Jum"/>
    <n v="3665.44"/>
    <n v="91504159.730000004"/>
    <n v="91504159.730000004"/>
    <s v="Dubai"/>
  </r>
  <r>
    <s v="ORD104206"/>
    <s v="T-shirt Cotton"/>
    <x v="1"/>
    <x v="5"/>
    <x v="1"/>
    <x v="2"/>
    <n v="17883.22"/>
    <n v="4"/>
    <x v="4205"/>
    <x v="231"/>
    <n v="1658"/>
    <x v="271"/>
    <m/>
    <m/>
    <s v="Jumia"/>
    <s v="Jum"/>
    <n v="26648.76"/>
    <n v="91504159.730000004"/>
    <n v="91504159.730000004"/>
    <s v="Casablanca"/>
  </r>
  <r>
    <s v="ORD104207"/>
    <s v="Adidas Running Shoes"/>
    <x v="1"/>
    <x v="9"/>
    <x v="1"/>
    <x v="3"/>
    <n v="9660.1200000000008"/>
    <n v="4"/>
    <x v="4206"/>
    <x v="318"/>
    <n v="1069"/>
    <x v="156"/>
    <m/>
    <m/>
    <s v="Jumia"/>
    <s v="Jum"/>
    <n v="3665.44"/>
    <n v="91504159.730000004"/>
    <n v="91504159.730000004"/>
    <s v="Dubai"/>
  </r>
  <r>
    <s v="ORD104208"/>
    <s v="iPhone 13"/>
    <x v="0"/>
    <x v="4"/>
    <x v="0"/>
    <x v="3"/>
    <n v="11160.89"/>
    <n v="4"/>
    <x v="4207"/>
    <x v="298"/>
    <n v="1267"/>
    <x v="267"/>
    <m/>
    <m/>
    <s v="sq"/>
    <s v="sq"/>
    <n v="3665.44"/>
    <n v="92327183.770000085"/>
    <n v="92327183.770000085"/>
    <s v="Dubai"/>
  </r>
  <r>
    <s v="ORD104209"/>
    <s v="Bluetooth Headset"/>
    <x v="2"/>
    <x v="2"/>
    <x v="2"/>
    <x v="0"/>
    <n v="19039.39"/>
    <n v="3"/>
    <x v="4208"/>
    <x v="253"/>
    <n v="4208"/>
    <x v="242"/>
    <m/>
    <m/>
    <s v="Amazon"/>
    <s v="Amazon"/>
    <n v="16284.02"/>
    <n v="29200970.130000021"/>
    <n v="29200970.130000021"/>
    <s v="Cairo"/>
  </r>
  <r>
    <s v="ORD104210"/>
    <s v="Xiaomi Redmi Note 12"/>
    <x v="0"/>
    <x v="7"/>
    <x v="0"/>
    <x v="3"/>
    <n v="13671.69"/>
    <n v="4"/>
    <x v="4209"/>
    <x v="297"/>
    <n v="283"/>
    <x v="151"/>
    <m/>
    <m/>
    <s v="sq"/>
    <s v="sq"/>
    <n v="3665.44"/>
    <n v="92327183.770000085"/>
    <n v="92327183.770000085"/>
    <s v="Dubai"/>
  </r>
  <r>
    <s v="ORD104211"/>
    <s v="Dell Inspiron 3501"/>
    <x v="3"/>
    <x v="8"/>
    <x v="0"/>
    <x v="4"/>
    <n v="17374.650000000001"/>
    <n v="5"/>
    <x v="4210"/>
    <x v="116"/>
    <n v="689"/>
    <x v="84"/>
    <m/>
    <m/>
    <s v="sq"/>
    <s v="sq"/>
    <n v="99349.3"/>
    <n v="57542997.559999913"/>
    <n v="57542997.559999913"/>
    <s v="Riyadh"/>
  </r>
  <r>
    <s v="ORD104212"/>
    <s v="Adidas Running Shoes"/>
    <x v="1"/>
    <x v="9"/>
    <x v="1"/>
    <x v="2"/>
    <n v="14956.65"/>
    <n v="5"/>
    <x v="4211"/>
    <x v="135"/>
    <n v="3973"/>
    <x v="319"/>
    <m/>
    <m/>
    <s v="Jumia"/>
    <s v="Jum"/>
    <n v="26648.76"/>
    <n v="91504159.730000004"/>
    <n v="91504159.730000004"/>
    <s v="Casablanca"/>
  </r>
  <r>
    <s v="ORD104213"/>
    <s v="iPhone 13"/>
    <x v="0"/>
    <x v="4"/>
    <x v="2"/>
    <x v="5"/>
    <n v="11002.88"/>
    <n v="2"/>
    <x v="4212"/>
    <x v="301"/>
    <n v="2841"/>
    <x v="163"/>
    <m/>
    <m/>
    <s v="Amazon"/>
    <s v="Amazon"/>
    <n v="27872.98"/>
    <n v="92327183.770000085"/>
    <n v="92327183.770000085"/>
    <s v="Giza"/>
  </r>
  <r>
    <s v="ORD104214"/>
    <s v="Bluetooth Headset"/>
    <x v="2"/>
    <x v="2"/>
    <x v="1"/>
    <x v="4"/>
    <n v="17174.650000000001"/>
    <n v="5"/>
    <x v="4213"/>
    <x v="122"/>
    <n v="877"/>
    <x v="285"/>
    <m/>
    <m/>
    <s v="Jumia"/>
    <s v="Jum"/>
    <n v="99349.3"/>
    <n v="29200970.130000021"/>
    <n v="29200970.130000021"/>
    <s v="Riyadh"/>
  </r>
  <r>
    <s v="ORD104215"/>
    <s v="Dell Inspiron 3501"/>
    <x v="3"/>
    <x v="8"/>
    <x v="2"/>
    <x v="3"/>
    <n v="2586.62"/>
    <n v="3"/>
    <x v="4214"/>
    <x v="268"/>
    <n v="2503"/>
    <x v="243"/>
    <m/>
    <m/>
    <s v="Amazon"/>
    <s v="Amazon"/>
    <n v="3665.44"/>
    <n v="57542997.559999913"/>
    <n v="57542997.559999913"/>
    <s v="Dubai"/>
  </r>
  <r>
    <s v="ORD104216"/>
    <s v="Bluetooth Headset"/>
    <x v="2"/>
    <x v="2"/>
    <x v="0"/>
    <x v="4"/>
    <n v="15023.54"/>
    <n v="3"/>
    <x v="4215"/>
    <x v="325"/>
    <n v="3249"/>
    <x v="268"/>
    <m/>
    <m/>
    <s v="sq"/>
    <s v="sq"/>
    <n v="99349.3"/>
    <n v="29200970.130000021"/>
    <n v="29200970.130000021"/>
    <s v="Riyadh"/>
  </r>
  <r>
    <s v="ORD104217"/>
    <s v="Dell Inspiron 3501"/>
    <x v="3"/>
    <x v="8"/>
    <x v="0"/>
    <x v="0"/>
    <n v="7505.86"/>
    <n v="2"/>
    <x v="4216"/>
    <x v="176"/>
    <n v="950"/>
    <x v="41"/>
    <m/>
    <m/>
    <s v="sq"/>
    <s v="sq"/>
    <n v="16284.02"/>
    <n v="57542997.559999913"/>
    <n v="57542997.559999913"/>
    <s v="Cairo"/>
  </r>
  <r>
    <s v="ORD104218"/>
    <s v="Bluetooth Headset"/>
    <x v="2"/>
    <x v="2"/>
    <x v="1"/>
    <x v="2"/>
    <n v="8361.5499999999993"/>
    <n v="5"/>
    <x v="4217"/>
    <x v="152"/>
    <n v="2802"/>
    <x v="98"/>
    <m/>
    <m/>
    <s v="Jumia"/>
    <s v="Jum"/>
    <n v="26648.76"/>
    <n v="29200970.130000021"/>
    <n v="29200970.130000021"/>
    <s v="Casablanca"/>
  </r>
  <r>
    <s v="ORD104219"/>
    <s v="HP Pavilion Laptop"/>
    <x v="3"/>
    <x v="3"/>
    <x v="2"/>
    <x v="4"/>
    <n v="12867.28"/>
    <n v="1"/>
    <x v="4218"/>
    <x v="23"/>
    <n v="4195"/>
    <x v="22"/>
    <m/>
    <m/>
    <s v="Amazon"/>
    <s v="Amazon"/>
    <n v="99349.3"/>
    <n v="57542997.559999913"/>
    <n v="57542997.559999913"/>
    <s v="Riyadh"/>
  </r>
  <r>
    <s v="ORD104220"/>
    <s v="Nike Air Max"/>
    <x v="1"/>
    <x v="1"/>
    <x v="2"/>
    <x v="1"/>
    <n v="2688.63"/>
    <n v="5"/>
    <x v="4219"/>
    <x v="50"/>
    <n v="13"/>
    <x v="4"/>
    <m/>
    <m/>
    <s v="Amazon"/>
    <s v="Amazon"/>
    <n v="13290.4"/>
    <n v="91504159.730000004"/>
    <n v="91504159.730000004"/>
    <s v="Alexandria"/>
  </r>
  <r>
    <s v="ORD104221"/>
    <s v="Dell Inspiron 3501"/>
    <x v="3"/>
    <x v="8"/>
    <x v="1"/>
    <x v="5"/>
    <n v="11806.89"/>
    <n v="1"/>
    <x v="4220"/>
    <x v="360"/>
    <n v="4915"/>
    <x v="5"/>
    <m/>
    <m/>
    <s v="Jumia"/>
    <s v="Jum"/>
    <n v="27872.98"/>
    <n v="57542997.559999913"/>
    <n v="57542997.559999913"/>
    <s v="Giza"/>
  </r>
  <r>
    <s v="ORD104222"/>
    <s v="HP Pavilion Laptop"/>
    <x v="3"/>
    <x v="3"/>
    <x v="2"/>
    <x v="5"/>
    <n v="10162.42"/>
    <n v="4"/>
    <x v="4221"/>
    <x v="189"/>
    <n v="4001"/>
    <x v="294"/>
    <m/>
    <m/>
    <s v="Amazon"/>
    <s v="Amazon"/>
    <n v="27872.98"/>
    <n v="57542997.559999913"/>
    <n v="57542997.559999913"/>
    <s v="Giza"/>
  </r>
  <r>
    <s v="ORD104223"/>
    <s v="Xiaomi Redmi Note 12"/>
    <x v="0"/>
    <x v="7"/>
    <x v="1"/>
    <x v="5"/>
    <n v="9373.06"/>
    <n v="3"/>
    <x v="4222"/>
    <x v="250"/>
    <n v="4369"/>
    <x v="24"/>
    <m/>
    <m/>
    <s v="Jumia"/>
    <s v="Jum"/>
    <n v="27872.98"/>
    <n v="92327183.770000085"/>
    <n v="92327183.770000085"/>
    <s v="Giza"/>
  </r>
  <r>
    <s v="ORD104224"/>
    <s v="HP Pavilion Laptop"/>
    <x v="3"/>
    <x v="3"/>
    <x v="2"/>
    <x v="2"/>
    <n v="8208.5499999999993"/>
    <n v="2"/>
    <x v="4223"/>
    <x v="112"/>
    <n v="2765"/>
    <x v="255"/>
    <m/>
    <m/>
    <s v="Amazon"/>
    <s v="Amazon"/>
    <n v="26648.76"/>
    <n v="57542997.559999913"/>
    <n v="57542997.559999913"/>
    <s v="Casablanca"/>
  </r>
  <r>
    <s v="ORD104225"/>
    <s v="Nike Air Max"/>
    <x v="1"/>
    <x v="1"/>
    <x v="0"/>
    <x v="5"/>
    <n v="15492.46"/>
    <n v="5"/>
    <x v="4224"/>
    <x v="265"/>
    <n v="767"/>
    <x v="83"/>
    <m/>
    <m/>
    <s v="sq"/>
    <s v="sq"/>
    <n v="27872.98"/>
    <n v="91504159.730000004"/>
    <n v="91504159.730000004"/>
    <s v="Giza"/>
  </r>
  <r>
    <s v="ORD104226"/>
    <s v="Nike Air Max"/>
    <x v="1"/>
    <x v="1"/>
    <x v="1"/>
    <x v="2"/>
    <n v="2067.4699999999998"/>
    <n v="3"/>
    <x v="4225"/>
    <x v="241"/>
    <n v="2129"/>
    <x v="148"/>
    <m/>
    <m/>
    <s v="Jumia"/>
    <s v="Jum"/>
    <n v="26648.76"/>
    <n v="91504159.730000004"/>
    <n v="91504159.730000004"/>
    <s v="Casablanca"/>
  </r>
  <r>
    <s v="ORD104227"/>
    <s v="Bluetooth Headset"/>
    <x v="2"/>
    <x v="2"/>
    <x v="0"/>
    <x v="0"/>
    <n v="12146.82"/>
    <n v="5"/>
    <x v="4226"/>
    <x v="327"/>
    <n v="2112"/>
    <x v="197"/>
    <m/>
    <m/>
    <s v="sq"/>
    <s v="sq"/>
    <n v="16284.02"/>
    <n v="29200970.130000021"/>
    <n v="29200970.130000021"/>
    <s v="Cairo"/>
  </r>
  <r>
    <s v="ORD104228"/>
    <s v="iPhone 13"/>
    <x v="0"/>
    <x v="4"/>
    <x v="2"/>
    <x v="5"/>
    <n v="18682.900000000001"/>
    <n v="5"/>
    <x v="4227"/>
    <x v="45"/>
    <n v="1490"/>
    <x v="57"/>
    <m/>
    <m/>
    <s v="Amazon"/>
    <s v="Amazon"/>
    <n v="27872.98"/>
    <n v="92327183.770000085"/>
    <n v="92327183.770000085"/>
    <s v="Giza"/>
  </r>
  <r>
    <s v="ORD104229"/>
    <s v="HP Pavilion Laptop"/>
    <x v="3"/>
    <x v="3"/>
    <x v="2"/>
    <x v="2"/>
    <n v="6791.84"/>
    <n v="1"/>
    <x v="4228"/>
    <x v="357"/>
    <n v="4752"/>
    <x v="33"/>
    <m/>
    <m/>
    <s v="Amazon"/>
    <s v="Amazon"/>
    <n v="26648.76"/>
    <n v="57542997.559999913"/>
    <n v="57542997.559999913"/>
    <s v="Casablanca"/>
  </r>
  <r>
    <s v="ORD104230"/>
    <s v="Bluetooth Headset"/>
    <x v="2"/>
    <x v="2"/>
    <x v="2"/>
    <x v="1"/>
    <n v="3104.3"/>
    <n v="1"/>
    <x v="4229"/>
    <x v="347"/>
    <n v="1745"/>
    <x v="77"/>
    <m/>
    <m/>
    <s v="Amazon"/>
    <s v="Amazon"/>
    <n v="13290.4"/>
    <n v="29200970.130000021"/>
    <n v="29200970.130000021"/>
    <s v="Alexandria"/>
  </r>
  <r>
    <s v="ORD104231"/>
    <s v="HP Pavilion Laptop"/>
    <x v="3"/>
    <x v="3"/>
    <x v="0"/>
    <x v="2"/>
    <n v="11595.41"/>
    <n v="1"/>
    <x v="4230"/>
    <x v="117"/>
    <n v="3345"/>
    <x v="311"/>
    <m/>
    <m/>
    <s v="sq"/>
    <s v="sq"/>
    <n v="26648.76"/>
    <n v="57542997.559999913"/>
    <n v="57542997.559999913"/>
    <s v="Casablanca"/>
  </r>
  <r>
    <s v="ORD104232"/>
    <s v="Smartwatch FitPro"/>
    <x v="4"/>
    <x v="6"/>
    <x v="1"/>
    <x v="2"/>
    <n v="3854.73"/>
    <n v="4"/>
    <x v="4231"/>
    <x v="289"/>
    <n v="2898"/>
    <x v="264"/>
    <m/>
    <m/>
    <s v="Jumia"/>
    <s v="Jum"/>
    <n v="26648.76"/>
    <n v="31420413.200000018"/>
    <n v="31420413.200000018"/>
    <s v="Casablanca"/>
  </r>
  <r>
    <s v="ORD104233"/>
    <s v="Smartwatch FitPro"/>
    <x v="4"/>
    <x v="6"/>
    <x v="2"/>
    <x v="5"/>
    <n v="8173.58"/>
    <n v="4"/>
    <x v="4232"/>
    <x v="193"/>
    <n v="2431"/>
    <x v="349"/>
    <m/>
    <m/>
    <s v="Amazon"/>
    <s v="Amazon"/>
    <n v="27872.98"/>
    <n v="31420413.200000018"/>
    <n v="31420413.200000018"/>
    <s v="Giza"/>
  </r>
  <r>
    <s v="ORD104234"/>
    <s v="iPhone 13"/>
    <x v="0"/>
    <x v="4"/>
    <x v="1"/>
    <x v="2"/>
    <n v="9711.7000000000007"/>
    <n v="4"/>
    <x v="4233"/>
    <x v="336"/>
    <n v="1797"/>
    <x v="300"/>
    <m/>
    <m/>
    <s v="Jumia"/>
    <s v="Jum"/>
    <n v="26648.76"/>
    <n v="92327183.770000085"/>
    <n v="92327183.770000085"/>
    <s v="Casablanca"/>
  </r>
  <r>
    <s v="ORD104235"/>
    <s v="Bluetooth Headset"/>
    <x v="2"/>
    <x v="2"/>
    <x v="0"/>
    <x v="5"/>
    <n v="13847.74"/>
    <n v="4"/>
    <x v="4234"/>
    <x v="128"/>
    <n v="247"/>
    <x v="145"/>
    <m/>
    <m/>
    <s v="sq"/>
    <s v="sq"/>
    <n v="27872.98"/>
    <n v="29200970.130000021"/>
    <n v="29200970.130000021"/>
    <s v="Giza"/>
  </r>
  <r>
    <s v="ORD104236"/>
    <s v="T-shirt Cotton"/>
    <x v="1"/>
    <x v="5"/>
    <x v="1"/>
    <x v="5"/>
    <n v="16841.54"/>
    <n v="3"/>
    <x v="4235"/>
    <x v="331"/>
    <n v="3275"/>
    <x v="314"/>
    <m/>
    <m/>
    <s v="Jumia"/>
    <s v="Jum"/>
    <n v="27872.98"/>
    <n v="91504159.730000004"/>
    <n v="91504159.730000004"/>
    <s v="Giza"/>
  </r>
  <r>
    <s v="ORD104237"/>
    <s v="Xiaomi Redmi Note 12"/>
    <x v="0"/>
    <x v="7"/>
    <x v="0"/>
    <x v="0"/>
    <n v="3893.65"/>
    <n v="2"/>
    <x v="4236"/>
    <x v="111"/>
    <n v="1090"/>
    <x v="15"/>
    <m/>
    <m/>
    <s v="sq"/>
    <s v="sq"/>
    <n v="16284.02"/>
    <n v="92327183.770000085"/>
    <n v="92327183.770000085"/>
    <s v="Cairo"/>
  </r>
  <r>
    <s v="ORD104238"/>
    <s v="Samsung Galaxy A14"/>
    <x v="0"/>
    <x v="0"/>
    <x v="1"/>
    <x v="2"/>
    <n v="6792.16"/>
    <n v="1"/>
    <x v="4237"/>
    <x v="335"/>
    <n v="1120"/>
    <x v="243"/>
    <m/>
    <m/>
    <s v="Jumia"/>
    <s v="Jum"/>
    <n v="26648.76"/>
    <n v="92327183.770000085"/>
    <n v="92327183.770000085"/>
    <s v="Casablanca"/>
  </r>
  <r>
    <s v="ORD104239"/>
    <s v="Smartwatch FitPro"/>
    <x v="4"/>
    <x v="6"/>
    <x v="0"/>
    <x v="3"/>
    <n v="14486.02"/>
    <n v="3"/>
    <x v="4238"/>
    <x v="61"/>
    <n v="592"/>
    <x v="217"/>
    <m/>
    <m/>
    <s v="sq"/>
    <s v="sq"/>
    <n v="3665.44"/>
    <n v="31420413.200000018"/>
    <n v="31420413.200000018"/>
    <s v="Dubai"/>
  </r>
  <r>
    <s v="ORD104240"/>
    <s v="Dell Inspiron 3501"/>
    <x v="3"/>
    <x v="8"/>
    <x v="0"/>
    <x v="2"/>
    <n v="14319.7"/>
    <n v="4"/>
    <x v="4239"/>
    <x v="313"/>
    <n v="3761"/>
    <x v="156"/>
    <m/>
    <m/>
    <s v="sq"/>
    <s v="sq"/>
    <n v="26648.76"/>
    <n v="57542997.559999913"/>
    <n v="57542997.559999913"/>
    <s v="Casablanca"/>
  </r>
  <r>
    <s v="ORD104241"/>
    <s v="iPhone 13"/>
    <x v="0"/>
    <x v="4"/>
    <x v="1"/>
    <x v="4"/>
    <n v="15557.25"/>
    <n v="4"/>
    <x v="4240"/>
    <x v="37"/>
    <n v="2698"/>
    <x v="145"/>
    <m/>
    <m/>
    <s v="Jumia"/>
    <s v="Jum"/>
    <n v="99349.3"/>
    <n v="92327183.770000085"/>
    <n v="92327183.770000085"/>
    <s v="Riyadh"/>
  </r>
  <r>
    <s v="ORD104242"/>
    <s v="Samsung Galaxy A14"/>
    <x v="0"/>
    <x v="0"/>
    <x v="2"/>
    <x v="3"/>
    <n v="4611.79"/>
    <n v="2"/>
    <x v="4241"/>
    <x v="350"/>
    <n v="3436"/>
    <x v="112"/>
    <m/>
    <m/>
    <s v="Amazon"/>
    <s v="Amazon"/>
    <n v="3665.44"/>
    <n v="92327183.770000085"/>
    <n v="92327183.770000085"/>
    <s v="Dubai"/>
  </r>
  <r>
    <s v="ORD104243"/>
    <s v="HP Pavilion Laptop"/>
    <x v="3"/>
    <x v="3"/>
    <x v="2"/>
    <x v="4"/>
    <n v="16741.080000000002"/>
    <n v="4"/>
    <x v="4242"/>
    <x v="144"/>
    <n v="3165"/>
    <x v="171"/>
    <m/>
    <m/>
    <s v="Amazon"/>
    <s v="Amazon"/>
    <n v="99349.3"/>
    <n v="57542997.559999913"/>
    <n v="57542997.559999913"/>
    <s v="Riyadh"/>
  </r>
  <r>
    <s v="ORD104244"/>
    <s v="Xiaomi Redmi Note 12"/>
    <x v="0"/>
    <x v="7"/>
    <x v="0"/>
    <x v="1"/>
    <n v="12157.69"/>
    <n v="5"/>
    <x v="4243"/>
    <x v="205"/>
    <n v="2595"/>
    <x v="345"/>
    <m/>
    <m/>
    <s v="sq"/>
    <s v="sq"/>
    <n v="13290.4"/>
    <n v="92327183.770000085"/>
    <n v="92327183.770000085"/>
    <s v="Alexandria"/>
  </r>
  <r>
    <s v="ORD104245"/>
    <s v="Samsung Galaxy A14"/>
    <x v="0"/>
    <x v="0"/>
    <x v="0"/>
    <x v="4"/>
    <n v="4549.78"/>
    <n v="2"/>
    <x v="4244"/>
    <x v="318"/>
    <n v="2592"/>
    <x v="314"/>
    <m/>
    <m/>
    <s v="sq"/>
    <s v="sq"/>
    <n v="99349.3"/>
    <n v="92327183.770000085"/>
    <n v="92327183.770000085"/>
    <s v="Riyadh"/>
  </r>
  <r>
    <s v="ORD104246"/>
    <s v="Xiaomi Redmi Note 12"/>
    <x v="0"/>
    <x v="7"/>
    <x v="2"/>
    <x v="5"/>
    <n v="8750.26"/>
    <n v="4"/>
    <x v="4245"/>
    <x v="202"/>
    <n v="1234"/>
    <x v="76"/>
    <m/>
    <m/>
    <s v="Amazon"/>
    <s v="Amazon"/>
    <n v="27872.98"/>
    <n v="92327183.770000085"/>
    <n v="92327183.770000085"/>
    <s v="Giza"/>
  </r>
  <r>
    <s v="ORD104247"/>
    <s v="Smartwatch FitPro"/>
    <x v="4"/>
    <x v="6"/>
    <x v="2"/>
    <x v="4"/>
    <n v="8426.19"/>
    <n v="2"/>
    <x v="4246"/>
    <x v="374"/>
    <n v="2026"/>
    <x v="66"/>
    <m/>
    <m/>
    <s v="Amazon"/>
    <s v="Amazon"/>
    <n v="99349.3"/>
    <n v="31420413.200000018"/>
    <n v="31420413.200000018"/>
    <s v="Riyadh"/>
  </r>
  <r>
    <s v="ORD104248"/>
    <s v="Samsung Galaxy A14"/>
    <x v="0"/>
    <x v="0"/>
    <x v="1"/>
    <x v="2"/>
    <n v="17853.36"/>
    <n v="1"/>
    <x v="4247"/>
    <x v="312"/>
    <n v="4870"/>
    <x v="205"/>
    <m/>
    <m/>
    <s v="Jumia"/>
    <s v="Jum"/>
    <n v="26648.76"/>
    <n v="92327183.770000085"/>
    <n v="92327183.770000085"/>
    <s v="Casablanca"/>
  </r>
  <r>
    <s v="ORD104249"/>
    <s v="Xiaomi Redmi Note 12"/>
    <x v="0"/>
    <x v="7"/>
    <x v="0"/>
    <x v="3"/>
    <n v="15742.09"/>
    <n v="2"/>
    <x v="4248"/>
    <x v="341"/>
    <n v="2963"/>
    <x v="165"/>
    <m/>
    <m/>
    <s v="sq"/>
    <s v="sq"/>
    <n v="3665.44"/>
    <n v="92327183.770000085"/>
    <n v="92327183.770000085"/>
    <s v="Dubai"/>
  </r>
  <r>
    <s v="ORD104250"/>
    <s v="Bluetooth Headset"/>
    <x v="2"/>
    <x v="2"/>
    <x v="0"/>
    <x v="4"/>
    <n v="4978.87"/>
    <n v="4"/>
    <x v="4249"/>
    <x v="168"/>
    <n v="4011"/>
    <x v="243"/>
    <m/>
    <m/>
    <s v="sq"/>
    <s v="sq"/>
    <n v="99349.3"/>
    <n v="29200970.130000021"/>
    <n v="29200970.130000021"/>
    <s v="Riyadh"/>
  </r>
  <r>
    <s v="ORD104251"/>
    <s v="Smartwatch FitPro"/>
    <x v="4"/>
    <x v="6"/>
    <x v="0"/>
    <x v="4"/>
    <n v="16876.79"/>
    <n v="5"/>
    <x v="4250"/>
    <x v="386"/>
    <n v="4961"/>
    <x v="233"/>
    <m/>
    <m/>
    <s v="sq"/>
    <s v="sq"/>
    <n v="99349.3"/>
    <n v="31420413.200000018"/>
    <n v="31420413.200000018"/>
    <s v="Riyadh"/>
  </r>
  <r>
    <s v="ORD104252"/>
    <s v="Adidas Running Shoes"/>
    <x v="1"/>
    <x v="9"/>
    <x v="0"/>
    <x v="5"/>
    <n v="5560.47"/>
    <n v="1"/>
    <x v="4251"/>
    <x v="8"/>
    <n v="393"/>
    <x v="125"/>
    <m/>
    <m/>
    <s v="sq"/>
    <s v="sq"/>
    <n v="27872.98"/>
    <n v="91504159.730000004"/>
    <n v="91504159.730000004"/>
    <s v="Giza"/>
  </r>
  <r>
    <s v="ORD104253"/>
    <s v="iPhone 13"/>
    <x v="0"/>
    <x v="4"/>
    <x v="0"/>
    <x v="3"/>
    <n v="14894.26"/>
    <n v="3"/>
    <x v="4252"/>
    <x v="311"/>
    <n v="1805"/>
    <x v="351"/>
    <m/>
    <m/>
    <s v="sq"/>
    <s v="sq"/>
    <n v="3665.44"/>
    <n v="92327183.770000085"/>
    <n v="92327183.770000085"/>
    <s v="Dubai"/>
  </r>
  <r>
    <s v="ORD104254"/>
    <s v="Samsung Galaxy A14"/>
    <x v="0"/>
    <x v="0"/>
    <x v="2"/>
    <x v="2"/>
    <n v="9634.27"/>
    <n v="5"/>
    <x v="4253"/>
    <x v="329"/>
    <n v="1347"/>
    <x v="14"/>
    <m/>
    <m/>
    <s v="Amazon"/>
    <s v="Amazon"/>
    <n v="26648.76"/>
    <n v="92327183.770000085"/>
    <n v="92327183.770000085"/>
    <s v="Casablanca"/>
  </r>
  <r>
    <s v="ORD104255"/>
    <s v="Adidas Running Shoes"/>
    <x v="1"/>
    <x v="9"/>
    <x v="0"/>
    <x v="0"/>
    <n v="6182.56"/>
    <n v="5"/>
    <x v="4254"/>
    <x v="87"/>
    <n v="3295"/>
    <x v="294"/>
    <m/>
    <m/>
    <s v="sq"/>
    <s v="sq"/>
    <n v="16284.02"/>
    <n v="91504159.730000004"/>
    <n v="91504159.730000004"/>
    <s v="Cairo"/>
  </r>
  <r>
    <s v="ORD104256"/>
    <s v="Bluetooth Headset"/>
    <x v="2"/>
    <x v="2"/>
    <x v="0"/>
    <x v="0"/>
    <n v="2724.33"/>
    <n v="5"/>
    <x v="4255"/>
    <x v="374"/>
    <n v="554"/>
    <x v="359"/>
    <m/>
    <m/>
    <s v="sq"/>
    <s v="sq"/>
    <n v="16284.02"/>
    <n v="29200970.130000021"/>
    <n v="29200970.130000021"/>
    <s v="Cairo"/>
  </r>
  <r>
    <s v="ORD104257"/>
    <s v="Samsung Galaxy A14"/>
    <x v="0"/>
    <x v="0"/>
    <x v="1"/>
    <x v="5"/>
    <n v="186.96"/>
    <n v="4"/>
    <x v="4256"/>
    <x v="52"/>
    <n v="4827"/>
    <x v="153"/>
    <m/>
    <m/>
    <s v="Jumia"/>
    <s v="Jum"/>
    <n v="27872.98"/>
    <n v="92327183.770000085"/>
    <n v="92327183.770000085"/>
    <s v="Giza"/>
  </r>
  <r>
    <s v="ORD104258"/>
    <s v="Smartwatch FitPro"/>
    <x v="4"/>
    <x v="6"/>
    <x v="1"/>
    <x v="4"/>
    <n v="3304.66"/>
    <n v="2"/>
    <x v="4257"/>
    <x v="319"/>
    <n v="2803"/>
    <x v="243"/>
    <m/>
    <m/>
    <s v="Jumia"/>
    <s v="Jum"/>
    <n v="99349.3"/>
    <n v="31420413.200000018"/>
    <n v="31420413.200000018"/>
    <s v="Riyadh"/>
  </r>
  <r>
    <s v="ORD104259"/>
    <s v="Samsung Galaxy A14"/>
    <x v="0"/>
    <x v="0"/>
    <x v="1"/>
    <x v="4"/>
    <n v="4973.96"/>
    <n v="3"/>
    <x v="4258"/>
    <x v="265"/>
    <n v="4455"/>
    <x v="245"/>
    <m/>
    <m/>
    <s v="Jumia"/>
    <s v="Jum"/>
    <n v="99349.3"/>
    <n v="92327183.770000085"/>
    <n v="92327183.770000085"/>
    <s v="Riyadh"/>
  </r>
  <r>
    <s v="ORD104260"/>
    <s v="Smartwatch FitPro"/>
    <x v="4"/>
    <x v="6"/>
    <x v="2"/>
    <x v="3"/>
    <n v="8431.75"/>
    <n v="5"/>
    <x v="4259"/>
    <x v="112"/>
    <n v="2110"/>
    <x v="169"/>
    <m/>
    <m/>
    <s v="Amazon"/>
    <s v="Amazon"/>
    <n v="3665.44"/>
    <n v="31420413.200000018"/>
    <n v="31420413.200000018"/>
    <s v="Dubai"/>
  </r>
  <r>
    <s v="ORD104261"/>
    <s v="Adidas Running Shoes"/>
    <x v="1"/>
    <x v="9"/>
    <x v="0"/>
    <x v="4"/>
    <n v="18837.36"/>
    <n v="3"/>
    <x v="4260"/>
    <x v="35"/>
    <n v="1751"/>
    <x v="62"/>
    <m/>
    <m/>
    <s v="sq"/>
    <s v="sq"/>
    <n v="99349.3"/>
    <n v="91504159.730000004"/>
    <n v="91504159.730000004"/>
    <s v="Riyadh"/>
  </r>
  <r>
    <s v="ORD104262"/>
    <s v="Smartwatch FitPro"/>
    <x v="4"/>
    <x v="6"/>
    <x v="2"/>
    <x v="0"/>
    <n v="10218.19"/>
    <n v="4"/>
    <x v="4261"/>
    <x v="208"/>
    <n v="4710"/>
    <x v="131"/>
    <m/>
    <m/>
    <s v="Amazon"/>
    <s v="Amazon"/>
    <n v="16284.02"/>
    <n v="31420413.200000018"/>
    <n v="31420413.200000018"/>
    <s v="Cairo"/>
  </r>
  <r>
    <s v="ORD104263"/>
    <s v="Adidas Running Shoes"/>
    <x v="1"/>
    <x v="9"/>
    <x v="2"/>
    <x v="2"/>
    <n v="17081.71"/>
    <n v="2"/>
    <x v="4262"/>
    <x v="337"/>
    <n v="2658"/>
    <x v="93"/>
    <m/>
    <m/>
    <s v="Amazon"/>
    <s v="Amazon"/>
    <n v="26648.76"/>
    <n v="91504159.730000004"/>
    <n v="91504159.730000004"/>
    <s v="Casablanca"/>
  </r>
  <r>
    <s v="ORD104264"/>
    <s v="iPhone 13"/>
    <x v="0"/>
    <x v="4"/>
    <x v="2"/>
    <x v="2"/>
    <n v="4718.6400000000003"/>
    <n v="4"/>
    <x v="4263"/>
    <x v="163"/>
    <n v="988"/>
    <x v="58"/>
    <m/>
    <m/>
    <s v="Amazon"/>
    <s v="Amazon"/>
    <n v="26648.76"/>
    <n v="92327183.770000085"/>
    <n v="92327183.770000085"/>
    <s v="Casablanca"/>
  </r>
  <r>
    <s v="ORD104265"/>
    <s v="Xiaomi Redmi Note 12"/>
    <x v="0"/>
    <x v="7"/>
    <x v="0"/>
    <x v="3"/>
    <n v="15786.46"/>
    <n v="2"/>
    <x v="4264"/>
    <x v="101"/>
    <n v="2248"/>
    <x v="48"/>
    <m/>
    <m/>
    <s v="sq"/>
    <s v="sq"/>
    <n v="3665.44"/>
    <n v="92327183.770000085"/>
    <n v="92327183.770000085"/>
    <s v="Dubai"/>
  </r>
  <r>
    <s v="ORD104266"/>
    <s v="iPhone 13"/>
    <x v="0"/>
    <x v="4"/>
    <x v="0"/>
    <x v="2"/>
    <n v="3064.75"/>
    <n v="5"/>
    <x v="4265"/>
    <x v="79"/>
    <n v="2291"/>
    <x v="244"/>
    <m/>
    <m/>
    <s v="sq"/>
    <s v="sq"/>
    <n v="26648.76"/>
    <n v="92327183.770000085"/>
    <n v="92327183.770000085"/>
    <s v="Casablanca"/>
  </r>
  <r>
    <s v="ORD104267"/>
    <s v="T-shirt Cotton"/>
    <x v="1"/>
    <x v="5"/>
    <x v="1"/>
    <x v="5"/>
    <n v="5172.53"/>
    <n v="4"/>
    <x v="4266"/>
    <x v="274"/>
    <n v="2636"/>
    <x v="276"/>
    <m/>
    <m/>
    <s v="Jumia"/>
    <s v="Jum"/>
    <n v="27872.98"/>
    <n v="91504159.730000004"/>
    <n v="91504159.730000004"/>
    <s v="Giza"/>
  </r>
  <r>
    <s v="ORD104268"/>
    <s v="HP Pavilion Laptop"/>
    <x v="3"/>
    <x v="3"/>
    <x v="2"/>
    <x v="5"/>
    <n v="5897.98"/>
    <n v="3"/>
    <x v="4267"/>
    <x v="78"/>
    <n v="3903"/>
    <x v="58"/>
    <m/>
    <m/>
    <s v="Amazon"/>
    <s v="Amazon"/>
    <n v="27872.98"/>
    <n v="57542997.559999913"/>
    <n v="57542997.559999913"/>
    <s v="Giza"/>
  </r>
  <r>
    <s v="ORD104269"/>
    <s v="Smartwatch FitPro"/>
    <x v="4"/>
    <x v="6"/>
    <x v="1"/>
    <x v="4"/>
    <n v="17507.060000000001"/>
    <n v="4"/>
    <x v="4268"/>
    <x v="236"/>
    <n v="2331"/>
    <x v="277"/>
    <m/>
    <m/>
    <s v="Jumia"/>
    <s v="Jum"/>
    <n v="99349.3"/>
    <n v="31420413.200000018"/>
    <n v="31420413.200000018"/>
    <s v="Riyadh"/>
  </r>
  <r>
    <s v="ORD104270"/>
    <s v="Smartwatch FitPro"/>
    <x v="4"/>
    <x v="6"/>
    <x v="0"/>
    <x v="1"/>
    <n v="19340.03"/>
    <n v="3"/>
    <x v="4269"/>
    <x v="88"/>
    <n v="1316"/>
    <x v="143"/>
    <m/>
    <m/>
    <s v="sq"/>
    <s v="sq"/>
    <n v="13290.4"/>
    <n v="31420413.200000018"/>
    <n v="31420413.200000018"/>
    <s v="Alexandria"/>
  </r>
  <r>
    <s v="ORD104271"/>
    <s v="HP Pavilion Laptop"/>
    <x v="3"/>
    <x v="3"/>
    <x v="1"/>
    <x v="3"/>
    <n v="16293.79"/>
    <n v="3"/>
    <x v="4270"/>
    <x v="1"/>
    <n v="1443"/>
    <x v="17"/>
    <m/>
    <m/>
    <s v="Jumia"/>
    <s v="Jum"/>
    <n v="3665.44"/>
    <n v="57542997.559999913"/>
    <n v="57542997.559999913"/>
    <s v="Dubai"/>
  </r>
  <r>
    <s v="ORD104272"/>
    <s v="Smartwatch FitPro"/>
    <x v="4"/>
    <x v="6"/>
    <x v="1"/>
    <x v="2"/>
    <n v="761.18"/>
    <n v="5"/>
    <x v="4271"/>
    <x v="61"/>
    <n v="3330"/>
    <x v="104"/>
    <m/>
    <m/>
    <s v="Jumia"/>
    <s v="Jum"/>
    <n v="26648.76"/>
    <n v="31420413.200000018"/>
    <n v="31420413.200000018"/>
    <s v="Casablanca"/>
  </r>
  <r>
    <s v="ORD104273"/>
    <s v="Nike Air Max"/>
    <x v="1"/>
    <x v="1"/>
    <x v="1"/>
    <x v="3"/>
    <n v="5823.85"/>
    <n v="4"/>
    <x v="4272"/>
    <x v="289"/>
    <n v="3752"/>
    <x v="279"/>
    <m/>
    <m/>
    <s v="Jumia"/>
    <s v="Jum"/>
    <n v="3665.44"/>
    <n v="91504159.730000004"/>
    <n v="91504159.730000004"/>
    <s v="Dubai"/>
  </r>
  <r>
    <s v="ORD104274"/>
    <s v="Samsung Galaxy A14"/>
    <x v="0"/>
    <x v="0"/>
    <x v="1"/>
    <x v="4"/>
    <n v="8535.4699999999993"/>
    <n v="2"/>
    <x v="4273"/>
    <x v="248"/>
    <n v="554"/>
    <x v="200"/>
    <m/>
    <m/>
    <s v="Jumia"/>
    <s v="Jum"/>
    <n v="99349.3"/>
    <n v="92327183.770000085"/>
    <n v="92327183.770000085"/>
    <s v="Riyadh"/>
  </r>
  <r>
    <s v="ORD104275"/>
    <s v="Xiaomi Redmi Note 12"/>
    <x v="0"/>
    <x v="7"/>
    <x v="2"/>
    <x v="2"/>
    <n v="5215.7"/>
    <n v="2"/>
    <x v="4274"/>
    <x v="339"/>
    <n v="3794"/>
    <x v="132"/>
    <m/>
    <m/>
    <s v="Amazon"/>
    <s v="Amazon"/>
    <n v="26648.76"/>
    <n v="92327183.770000085"/>
    <n v="92327183.770000085"/>
    <s v="Casablanca"/>
  </r>
  <r>
    <s v="ORD104276"/>
    <s v="Bluetooth Headset"/>
    <x v="2"/>
    <x v="2"/>
    <x v="2"/>
    <x v="2"/>
    <n v="15634.02"/>
    <n v="2"/>
    <x v="4275"/>
    <x v="98"/>
    <n v="4974"/>
    <x v="149"/>
    <m/>
    <m/>
    <s v="Amazon"/>
    <s v="Amazon"/>
    <n v="26648.76"/>
    <n v="29200970.130000021"/>
    <n v="29200970.130000021"/>
    <s v="Casablanca"/>
  </r>
  <r>
    <s v="ORD104277"/>
    <s v="Smartwatch FitPro"/>
    <x v="4"/>
    <x v="6"/>
    <x v="2"/>
    <x v="1"/>
    <n v="14074.59"/>
    <n v="4"/>
    <x v="4276"/>
    <x v="182"/>
    <n v="3550"/>
    <x v="113"/>
    <m/>
    <m/>
    <s v="Amazon"/>
    <s v="Amazon"/>
    <n v="13290.4"/>
    <n v="31420413.200000018"/>
    <n v="31420413.200000018"/>
    <s v="Alexandria"/>
  </r>
  <r>
    <s v="ORD104278"/>
    <s v="T-shirt Cotton"/>
    <x v="1"/>
    <x v="5"/>
    <x v="1"/>
    <x v="4"/>
    <n v="4743.21"/>
    <n v="4"/>
    <x v="4277"/>
    <x v="275"/>
    <n v="3244"/>
    <x v="259"/>
    <m/>
    <m/>
    <s v="Jumia"/>
    <s v="Jum"/>
    <n v="99349.3"/>
    <n v="91504159.730000004"/>
    <n v="91504159.730000004"/>
    <s v="Riyadh"/>
  </r>
  <r>
    <s v="ORD104279"/>
    <s v="T-shirt Cotton"/>
    <x v="1"/>
    <x v="5"/>
    <x v="0"/>
    <x v="1"/>
    <n v="7787.97"/>
    <n v="5"/>
    <x v="4278"/>
    <x v="377"/>
    <n v="1513"/>
    <x v="232"/>
    <m/>
    <m/>
    <s v="sq"/>
    <s v="sq"/>
    <n v="13290.4"/>
    <n v="91504159.730000004"/>
    <n v="91504159.730000004"/>
    <s v="Alexandria"/>
  </r>
  <r>
    <s v="ORD104280"/>
    <s v="Dell Inspiron 3501"/>
    <x v="3"/>
    <x v="8"/>
    <x v="0"/>
    <x v="0"/>
    <n v="19254.919999999998"/>
    <n v="3"/>
    <x v="4279"/>
    <x v="354"/>
    <n v="1077"/>
    <x v="139"/>
    <m/>
    <m/>
    <s v="sq"/>
    <s v="sq"/>
    <n v="16284.02"/>
    <n v="57542997.559999913"/>
    <n v="57542997.559999913"/>
    <s v="Cairo"/>
  </r>
  <r>
    <s v="ORD104281"/>
    <s v="T-shirt Cotton"/>
    <x v="1"/>
    <x v="5"/>
    <x v="1"/>
    <x v="5"/>
    <n v="18775.79"/>
    <n v="3"/>
    <x v="4280"/>
    <x v="311"/>
    <n v="228"/>
    <x v="229"/>
    <m/>
    <m/>
    <s v="Jumia"/>
    <s v="Jum"/>
    <n v="27872.98"/>
    <n v="91504159.730000004"/>
    <n v="91504159.730000004"/>
    <s v="Giza"/>
  </r>
  <r>
    <s v="ORD104282"/>
    <s v="Samsung Galaxy A14"/>
    <x v="0"/>
    <x v="0"/>
    <x v="2"/>
    <x v="5"/>
    <n v="11422"/>
    <n v="4"/>
    <x v="4281"/>
    <x v="241"/>
    <n v="4022"/>
    <x v="132"/>
    <m/>
    <m/>
    <s v="Amazon"/>
    <s v="Amazon"/>
    <n v="27872.98"/>
    <n v="92327183.770000085"/>
    <n v="92327183.770000085"/>
    <s v="Giza"/>
  </r>
  <r>
    <s v="ORD104283"/>
    <s v="Bluetooth Headset"/>
    <x v="2"/>
    <x v="2"/>
    <x v="0"/>
    <x v="1"/>
    <n v="2421.54"/>
    <n v="1"/>
    <x v="4282"/>
    <x v="204"/>
    <n v="1484"/>
    <x v="61"/>
    <m/>
    <m/>
    <s v="sq"/>
    <s v="sq"/>
    <n v="13290.4"/>
    <n v="29200970.130000021"/>
    <n v="29200970.130000021"/>
    <s v="Alexandria"/>
  </r>
  <r>
    <s v="ORD104284"/>
    <s v="Smartwatch FitPro"/>
    <x v="4"/>
    <x v="6"/>
    <x v="2"/>
    <x v="4"/>
    <n v="9193.07"/>
    <n v="3"/>
    <x v="4283"/>
    <x v="121"/>
    <n v="2311"/>
    <x v="298"/>
    <m/>
    <m/>
    <s v="Amazon"/>
    <s v="Amazon"/>
    <n v="99349.3"/>
    <n v="31420413.200000018"/>
    <n v="31420413.200000018"/>
    <s v="Riyadh"/>
  </r>
  <r>
    <s v="ORD104285"/>
    <s v="Dell Inspiron 3501"/>
    <x v="3"/>
    <x v="8"/>
    <x v="2"/>
    <x v="4"/>
    <n v="4560.62"/>
    <n v="2"/>
    <x v="4284"/>
    <x v="64"/>
    <n v="2277"/>
    <x v="356"/>
    <m/>
    <m/>
    <s v="Amazon"/>
    <s v="Amazon"/>
    <n v="99349.3"/>
    <n v="57542997.559999913"/>
    <n v="57542997.559999913"/>
    <s v="Riyadh"/>
  </r>
  <r>
    <s v="ORD104286"/>
    <s v="Bluetooth Headset"/>
    <x v="2"/>
    <x v="2"/>
    <x v="1"/>
    <x v="5"/>
    <n v="3760.74"/>
    <n v="1"/>
    <x v="4285"/>
    <x v="11"/>
    <n v="3076"/>
    <x v="279"/>
    <m/>
    <m/>
    <s v="Jumia"/>
    <s v="Jum"/>
    <n v="27872.98"/>
    <n v="29200970.130000021"/>
    <n v="29200970.130000021"/>
    <s v="Giza"/>
  </r>
  <r>
    <s v="ORD104287"/>
    <s v="Smartwatch FitPro"/>
    <x v="4"/>
    <x v="6"/>
    <x v="0"/>
    <x v="0"/>
    <n v="15081.36"/>
    <n v="2"/>
    <x v="4286"/>
    <x v="253"/>
    <n v="3596"/>
    <x v="83"/>
    <m/>
    <m/>
    <s v="sq"/>
    <s v="sq"/>
    <n v="16284.02"/>
    <n v="31420413.200000018"/>
    <n v="31420413.200000018"/>
    <s v="Cairo"/>
  </r>
  <r>
    <s v="ORD104288"/>
    <s v="iPhone 13"/>
    <x v="0"/>
    <x v="4"/>
    <x v="0"/>
    <x v="5"/>
    <n v="8298.65"/>
    <n v="2"/>
    <x v="4287"/>
    <x v="289"/>
    <n v="3343"/>
    <x v="188"/>
    <m/>
    <m/>
    <s v="sq"/>
    <s v="sq"/>
    <n v="27872.98"/>
    <n v="92327183.770000085"/>
    <n v="92327183.770000085"/>
    <s v="Giza"/>
  </r>
  <r>
    <s v="ORD104289"/>
    <s v="Bluetooth Headset"/>
    <x v="2"/>
    <x v="2"/>
    <x v="2"/>
    <x v="4"/>
    <n v="3690.79"/>
    <n v="2"/>
    <x v="4288"/>
    <x v="249"/>
    <n v="1669"/>
    <x v="327"/>
    <m/>
    <m/>
    <s v="Amazon"/>
    <s v="Amazon"/>
    <n v="99349.3"/>
    <n v="29200970.130000021"/>
    <n v="29200970.130000021"/>
    <s v="Riyadh"/>
  </r>
  <r>
    <s v="ORD104290"/>
    <s v="Dell Inspiron 3501"/>
    <x v="3"/>
    <x v="8"/>
    <x v="1"/>
    <x v="2"/>
    <n v="5262.95"/>
    <n v="3"/>
    <x v="4289"/>
    <x v="116"/>
    <n v="3465"/>
    <x v="61"/>
    <m/>
    <m/>
    <s v="Jumia"/>
    <s v="Jum"/>
    <n v="26648.76"/>
    <n v="57542997.559999913"/>
    <n v="57542997.559999913"/>
    <s v="Casablanca"/>
  </r>
  <r>
    <s v="ORD104291"/>
    <s v="Smartwatch FitPro"/>
    <x v="4"/>
    <x v="6"/>
    <x v="1"/>
    <x v="3"/>
    <n v="15411.89"/>
    <n v="3"/>
    <x v="4290"/>
    <x v="349"/>
    <n v="3082"/>
    <x v="317"/>
    <m/>
    <m/>
    <s v="Jumia"/>
    <s v="Jum"/>
    <n v="3665.44"/>
    <n v="31420413.200000018"/>
    <n v="31420413.200000018"/>
    <s v="Dubai"/>
  </r>
  <r>
    <s v="ORD104292"/>
    <s v="Dell Inspiron 3501"/>
    <x v="3"/>
    <x v="8"/>
    <x v="1"/>
    <x v="0"/>
    <n v="4007.45"/>
    <n v="3"/>
    <x v="4291"/>
    <x v="162"/>
    <n v="3006"/>
    <x v="154"/>
    <m/>
    <m/>
    <s v="Jumia"/>
    <s v="Jum"/>
    <n v="16284.02"/>
    <n v="57542997.559999913"/>
    <n v="57542997.559999913"/>
    <s v="Cairo"/>
  </r>
  <r>
    <s v="ORD104293"/>
    <s v="iPhone 13"/>
    <x v="0"/>
    <x v="4"/>
    <x v="1"/>
    <x v="2"/>
    <n v="5798.86"/>
    <n v="5"/>
    <x v="4292"/>
    <x v="15"/>
    <n v="98"/>
    <x v="259"/>
    <m/>
    <m/>
    <s v="Jumia"/>
    <s v="Jum"/>
    <n v="26648.76"/>
    <n v="92327183.770000085"/>
    <n v="92327183.770000085"/>
    <s v="Casablanca"/>
  </r>
  <r>
    <s v="ORD104294"/>
    <s v="Bluetooth Headset"/>
    <x v="2"/>
    <x v="2"/>
    <x v="2"/>
    <x v="1"/>
    <n v="13485.47"/>
    <n v="4"/>
    <x v="4293"/>
    <x v="59"/>
    <n v="3642"/>
    <x v="287"/>
    <m/>
    <m/>
    <s v="Amazon"/>
    <s v="Amazon"/>
    <n v="13290.4"/>
    <n v="29200970.130000021"/>
    <n v="29200970.130000021"/>
    <s v="Alexandria"/>
  </r>
  <r>
    <s v="ORD104295"/>
    <s v="iPhone 13"/>
    <x v="0"/>
    <x v="4"/>
    <x v="0"/>
    <x v="1"/>
    <n v="10738.68"/>
    <n v="4"/>
    <x v="4294"/>
    <x v="387"/>
    <n v="4606"/>
    <x v="245"/>
    <m/>
    <m/>
    <s v="sq"/>
    <s v="sq"/>
    <n v="13290.4"/>
    <n v="92327183.770000085"/>
    <n v="92327183.770000085"/>
    <s v="Alexandria"/>
  </r>
  <r>
    <s v="ORD104296"/>
    <s v="Adidas Running Shoes"/>
    <x v="1"/>
    <x v="9"/>
    <x v="0"/>
    <x v="4"/>
    <n v="15763.3"/>
    <n v="4"/>
    <x v="4295"/>
    <x v="297"/>
    <n v="2225"/>
    <x v="182"/>
    <m/>
    <m/>
    <s v="sq"/>
    <s v="sq"/>
    <n v="99349.3"/>
    <n v="91504159.730000004"/>
    <n v="91504159.730000004"/>
    <s v="Riyadh"/>
  </r>
  <r>
    <s v="ORD104297"/>
    <s v="Dell Inspiron 3501"/>
    <x v="3"/>
    <x v="8"/>
    <x v="1"/>
    <x v="3"/>
    <n v="341.29"/>
    <n v="3"/>
    <x v="4296"/>
    <x v="12"/>
    <n v="573"/>
    <x v="268"/>
    <m/>
    <m/>
    <s v="Jumia"/>
    <s v="Jum"/>
    <n v="3665.44"/>
    <n v="57542997.559999913"/>
    <n v="57542997.559999913"/>
    <s v="Dubai"/>
  </r>
  <r>
    <s v="ORD104298"/>
    <s v="Samsung Galaxy A14"/>
    <x v="0"/>
    <x v="0"/>
    <x v="1"/>
    <x v="1"/>
    <n v="8642.56"/>
    <n v="1"/>
    <x v="4297"/>
    <x v="235"/>
    <n v="3374"/>
    <x v="32"/>
    <m/>
    <m/>
    <s v="Jumia"/>
    <s v="Jum"/>
    <n v="13290.4"/>
    <n v="92327183.770000085"/>
    <n v="92327183.770000085"/>
    <s v="Alexandria"/>
  </r>
  <r>
    <s v="ORD104299"/>
    <s v="Samsung Galaxy A14"/>
    <x v="0"/>
    <x v="0"/>
    <x v="2"/>
    <x v="1"/>
    <n v="13868.23"/>
    <n v="2"/>
    <x v="4298"/>
    <x v="234"/>
    <n v="2020"/>
    <x v="218"/>
    <m/>
    <m/>
    <s v="Amazon"/>
    <s v="Amazon"/>
    <n v="13290.4"/>
    <n v="92327183.770000085"/>
    <n v="92327183.770000085"/>
    <s v="Alexandria"/>
  </r>
  <r>
    <s v="ORD104300"/>
    <s v="iPhone 13"/>
    <x v="0"/>
    <x v="4"/>
    <x v="2"/>
    <x v="1"/>
    <n v="17690.98"/>
    <n v="4"/>
    <x v="4299"/>
    <x v="142"/>
    <n v="2160"/>
    <x v="280"/>
    <m/>
    <m/>
    <s v="Amazon"/>
    <s v="Amazon"/>
    <n v="13290.4"/>
    <n v="92327183.770000085"/>
    <n v="92327183.770000085"/>
    <s v="Alexandria"/>
  </r>
  <r>
    <s v="ORD104301"/>
    <s v="Nike Air Max"/>
    <x v="1"/>
    <x v="1"/>
    <x v="1"/>
    <x v="0"/>
    <n v="18531.75"/>
    <n v="3"/>
    <x v="4300"/>
    <x v="188"/>
    <n v="2725"/>
    <x v="209"/>
    <m/>
    <m/>
    <s v="Jumia"/>
    <s v="Jum"/>
    <n v="16284.02"/>
    <n v="91504159.730000004"/>
    <n v="91504159.730000004"/>
    <s v="Cairo"/>
  </r>
  <r>
    <s v="ORD104302"/>
    <s v="Bluetooth Headset"/>
    <x v="2"/>
    <x v="2"/>
    <x v="0"/>
    <x v="1"/>
    <n v="7492.7"/>
    <n v="1"/>
    <x v="4301"/>
    <x v="125"/>
    <n v="1928"/>
    <x v="237"/>
    <m/>
    <m/>
    <s v="sq"/>
    <s v="sq"/>
    <n v="13290.4"/>
    <n v="29200970.130000021"/>
    <n v="29200970.130000021"/>
    <s v="Alexandria"/>
  </r>
  <r>
    <s v="ORD104303"/>
    <s v="T-shirt Cotton"/>
    <x v="1"/>
    <x v="5"/>
    <x v="0"/>
    <x v="1"/>
    <n v="11938"/>
    <n v="4"/>
    <x v="4302"/>
    <x v="177"/>
    <n v="667"/>
    <x v="101"/>
    <m/>
    <m/>
    <s v="sq"/>
    <s v="sq"/>
    <n v="13290.4"/>
    <n v="91504159.730000004"/>
    <n v="91504159.730000004"/>
    <s v="Alexandria"/>
  </r>
  <r>
    <s v="ORD104304"/>
    <s v="Nike Air Max"/>
    <x v="1"/>
    <x v="1"/>
    <x v="0"/>
    <x v="2"/>
    <n v="3175.5"/>
    <n v="1"/>
    <x v="4303"/>
    <x v="76"/>
    <n v="4026"/>
    <x v="344"/>
    <m/>
    <m/>
    <s v="sq"/>
    <s v="sq"/>
    <n v="26648.76"/>
    <n v="91504159.730000004"/>
    <n v="91504159.730000004"/>
    <s v="Casablanca"/>
  </r>
  <r>
    <s v="ORD104305"/>
    <s v="Xiaomi Redmi Note 12"/>
    <x v="0"/>
    <x v="7"/>
    <x v="0"/>
    <x v="3"/>
    <n v="2502.52"/>
    <n v="5"/>
    <x v="4304"/>
    <x v="9"/>
    <n v="3357"/>
    <x v="145"/>
    <m/>
    <m/>
    <s v="sq"/>
    <s v="sq"/>
    <n v="3665.44"/>
    <n v="92327183.770000085"/>
    <n v="92327183.770000085"/>
    <s v="Dubai"/>
  </r>
  <r>
    <s v="ORD104306"/>
    <s v="T-shirt Cotton"/>
    <x v="1"/>
    <x v="5"/>
    <x v="1"/>
    <x v="1"/>
    <n v="15688.38"/>
    <n v="1"/>
    <x v="4305"/>
    <x v="22"/>
    <n v="2376"/>
    <x v="352"/>
    <m/>
    <m/>
    <s v="Jumia"/>
    <s v="Jum"/>
    <n v="13290.4"/>
    <n v="91504159.730000004"/>
    <n v="91504159.730000004"/>
    <s v="Alexandria"/>
  </r>
  <r>
    <s v="ORD104307"/>
    <s v="T-shirt Cotton"/>
    <x v="1"/>
    <x v="5"/>
    <x v="0"/>
    <x v="5"/>
    <n v="7118.29"/>
    <n v="5"/>
    <x v="4306"/>
    <x v="286"/>
    <n v="1895"/>
    <x v="348"/>
    <m/>
    <m/>
    <s v="sq"/>
    <s v="sq"/>
    <n v="27872.98"/>
    <n v="91504159.730000004"/>
    <n v="91504159.730000004"/>
    <s v="Giza"/>
  </r>
  <r>
    <s v="ORD104308"/>
    <s v="Smartwatch FitPro"/>
    <x v="4"/>
    <x v="6"/>
    <x v="1"/>
    <x v="0"/>
    <n v="14404.29"/>
    <n v="3"/>
    <x v="4307"/>
    <x v="203"/>
    <n v="4886"/>
    <x v="118"/>
    <m/>
    <m/>
    <s v="Jumia"/>
    <s v="Jum"/>
    <n v="16284.02"/>
    <n v="31420413.200000018"/>
    <n v="31420413.200000018"/>
    <s v="Cairo"/>
  </r>
  <r>
    <s v="ORD104309"/>
    <s v="Dell Inspiron 3501"/>
    <x v="3"/>
    <x v="8"/>
    <x v="0"/>
    <x v="0"/>
    <n v="1094.32"/>
    <n v="5"/>
    <x v="4308"/>
    <x v="357"/>
    <n v="4793"/>
    <x v="153"/>
    <m/>
    <m/>
    <s v="sq"/>
    <s v="sq"/>
    <n v="16284.02"/>
    <n v="57542997.559999913"/>
    <n v="57542997.559999913"/>
    <s v="Cairo"/>
  </r>
  <r>
    <s v="ORD104310"/>
    <s v="Xiaomi Redmi Note 12"/>
    <x v="0"/>
    <x v="7"/>
    <x v="1"/>
    <x v="2"/>
    <n v="14454.07"/>
    <n v="4"/>
    <x v="4309"/>
    <x v="117"/>
    <n v="1281"/>
    <x v="352"/>
    <m/>
    <m/>
    <s v="Jumia"/>
    <s v="Jum"/>
    <n v="26648.76"/>
    <n v="92327183.770000085"/>
    <n v="92327183.770000085"/>
    <s v="Casablanca"/>
  </r>
  <r>
    <s v="ORD104311"/>
    <s v="iPhone 13"/>
    <x v="0"/>
    <x v="4"/>
    <x v="1"/>
    <x v="3"/>
    <n v="6006.42"/>
    <n v="1"/>
    <x v="4310"/>
    <x v="308"/>
    <n v="1579"/>
    <x v="252"/>
    <m/>
    <m/>
    <s v="Jumia"/>
    <s v="Jum"/>
    <n v="3665.44"/>
    <n v="92327183.770000085"/>
    <n v="92327183.770000085"/>
    <s v="Dubai"/>
  </r>
  <r>
    <s v="ORD104312"/>
    <s v="Xiaomi Redmi Note 12"/>
    <x v="0"/>
    <x v="7"/>
    <x v="1"/>
    <x v="3"/>
    <n v="9433.6200000000008"/>
    <n v="3"/>
    <x v="4311"/>
    <x v="66"/>
    <n v="4000"/>
    <x v="29"/>
    <m/>
    <m/>
    <s v="Jumia"/>
    <s v="Jum"/>
    <n v="3665.44"/>
    <n v="92327183.770000085"/>
    <n v="92327183.770000085"/>
    <s v="Dubai"/>
  </r>
  <r>
    <s v="ORD104313"/>
    <s v="iPhone 13"/>
    <x v="0"/>
    <x v="4"/>
    <x v="1"/>
    <x v="1"/>
    <n v="19574.93"/>
    <n v="5"/>
    <x v="4312"/>
    <x v="230"/>
    <n v="3610"/>
    <x v="91"/>
    <m/>
    <m/>
    <s v="Jumia"/>
    <s v="Jum"/>
    <n v="13290.4"/>
    <n v="92327183.770000085"/>
    <n v="92327183.770000085"/>
    <s v="Alexandria"/>
  </r>
  <r>
    <s v="ORD104314"/>
    <s v="Nike Air Max"/>
    <x v="1"/>
    <x v="1"/>
    <x v="1"/>
    <x v="1"/>
    <n v="13254.93"/>
    <n v="2"/>
    <x v="4313"/>
    <x v="131"/>
    <n v="4710"/>
    <x v="177"/>
    <m/>
    <m/>
    <s v="Jumia"/>
    <s v="Jum"/>
    <n v="13290.4"/>
    <n v="91504159.730000004"/>
    <n v="91504159.730000004"/>
    <s v="Alexandria"/>
  </r>
  <r>
    <s v="ORD104315"/>
    <s v="Samsung Galaxy A14"/>
    <x v="0"/>
    <x v="0"/>
    <x v="2"/>
    <x v="0"/>
    <n v="15395.93"/>
    <n v="3"/>
    <x v="4314"/>
    <x v="349"/>
    <n v="2255"/>
    <x v="334"/>
    <m/>
    <m/>
    <s v="Amazon"/>
    <s v="Amazon"/>
    <n v="16284.02"/>
    <n v="92327183.770000085"/>
    <n v="92327183.770000085"/>
    <s v="Cairo"/>
  </r>
  <r>
    <s v="ORD104316"/>
    <s v="T-shirt Cotton"/>
    <x v="1"/>
    <x v="5"/>
    <x v="0"/>
    <x v="3"/>
    <n v="3501.26"/>
    <n v="3"/>
    <x v="4315"/>
    <x v="209"/>
    <n v="2465"/>
    <x v="319"/>
    <m/>
    <m/>
    <s v="sq"/>
    <s v="sq"/>
    <n v="3665.44"/>
    <n v="91504159.730000004"/>
    <n v="91504159.730000004"/>
    <s v="Dubai"/>
  </r>
  <r>
    <s v="ORD104317"/>
    <s v="Samsung Galaxy A14"/>
    <x v="0"/>
    <x v="0"/>
    <x v="1"/>
    <x v="3"/>
    <n v="10376.950000000001"/>
    <n v="2"/>
    <x v="4316"/>
    <x v="235"/>
    <n v="2419"/>
    <x v="239"/>
    <m/>
    <m/>
    <s v="Jumia"/>
    <s v="Jum"/>
    <n v="3665.44"/>
    <n v="92327183.770000085"/>
    <n v="92327183.770000085"/>
    <s v="Dubai"/>
  </r>
  <r>
    <s v="ORD104318"/>
    <s v="Samsung Galaxy A14"/>
    <x v="0"/>
    <x v="0"/>
    <x v="0"/>
    <x v="5"/>
    <n v="10093.799999999999"/>
    <n v="4"/>
    <x v="4317"/>
    <x v="37"/>
    <n v="531"/>
    <x v="252"/>
    <m/>
    <m/>
    <s v="sq"/>
    <s v="sq"/>
    <n v="27872.98"/>
    <n v="92327183.770000085"/>
    <n v="92327183.770000085"/>
    <s v="Giza"/>
  </r>
  <r>
    <s v="ORD104319"/>
    <s v="Xiaomi Redmi Note 12"/>
    <x v="0"/>
    <x v="7"/>
    <x v="0"/>
    <x v="1"/>
    <n v="8144.53"/>
    <n v="4"/>
    <x v="4318"/>
    <x v="80"/>
    <n v="341"/>
    <x v="124"/>
    <m/>
    <m/>
    <s v="sq"/>
    <s v="sq"/>
    <n v="13290.4"/>
    <n v="92327183.770000085"/>
    <n v="92327183.770000085"/>
    <s v="Alexandria"/>
  </r>
  <r>
    <s v="ORD104320"/>
    <s v="Nike Air Max"/>
    <x v="1"/>
    <x v="1"/>
    <x v="0"/>
    <x v="1"/>
    <n v="11950.11"/>
    <n v="4"/>
    <x v="4319"/>
    <x v="238"/>
    <n v="1510"/>
    <x v="352"/>
    <m/>
    <m/>
    <s v="sq"/>
    <s v="sq"/>
    <n v="13290.4"/>
    <n v="91504159.730000004"/>
    <n v="91504159.730000004"/>
    <s v="Alexandria"/>
  </r>
  <r>
    <s v="ORD104321"/>
    <s v="Adidas Running Shoes"/>
    <x v="1"/>
    <x v="9"/>
    <x v="0"/>
    <x v="2"/>
    <n v="11529.66"/>
    <n v="4"/>
    <x v="4320"/>
    <x v="261"/>
    <n v="732"/>
    <x v="233"/>
    <m/>
    <m/>
    <s v="sq"/>
    <s v="sq"/>
    <n v="26648.76"/>
    <n v="91504159.730000004"/>
    <n v="91504159.730000004"/>
    <s v="Casablanca"/>
  </r>
  <r>
    <s v="ORD104322"/>
    <s v="Adidas Running Shoes"/>
    <x v="1"/>
    <x v="9"/>
    <x v="0"/>
    <x v="5"/>
    <n v="19790.400000000001"/>
    <n v="3"/>
    <x v="4321"/>
    <x v="161"/>
    <n v="3933"/>
    <x v="151"/>
    <m/>
    <m/>
    <s v="sq"/>
    <s v="sq"/>
    <n v="27872.98"/>
    <n v="91504159.730000004"/>
    <n v="91504159.730000004"/>
    <s v="Giza"/>
  </r>
  <r>
    <s v="ORD104323"/>
    <s v="HP Pavilion Laptop"/>
    <x v="3"/>
    <x v="3"/>
    <x v="0"/>
    <x v="1"/>
    <n v="8072.27"/>
    <n v="4"/>
    <x v="4322"/>
    <x v="123"/>
    <n v="3385"/>
    <x v="187"/>
    <m/>
    <m/>
    <s v="sq"/>
    <s v="sq"/>
    <n v="13290.4"/>
    <n v="57542997.559999913"/>
    <n v="57542997.559999913"/>
    <s v="Alexandria"/>
  </r>
  <r>
    <s v="ORD104324"/>
    <s v="Samsung Galaxy A14"/>
    <x v="0"/>
    <x v="0"/>
    <x v="2"/>
    <x v="2"/>
    <n v="11054.72"/>
    <n v="2"/>
    <x v="4323"/>
    <x v="172"/>
    <n v="3843"/>
    <x v="264"/>
    <m/>
    <m/>
    <s v="Amazon"/>
    <s v="Amazon"/>
    <n v="26648.76"/>
    <n v="92327183.770000085"/>
    <n v="92327183.770000085"/>
    <s v="Casablanca"/>
  </r>
  <r>
    <s v="ORD104325"/>
    <s v="Dell Inspiron 3501"/>
    <x v="3"/>
    <x v="8"/>
    <x v="2"/>
    <x v="3"/>
    <n v="7776.84"/>
    <n v="2"/>
    <x v="4324"/>
    <x v="111"/>
    <n v="957"/>
    <x v="307"/>
    <m/>
    <m/>
    <s v="Amazon"/>
    <s v="Amazon"/>
    <n v="3665.44"/>
    <n v="57542997.559999913"/>
    <n v="57542997.559999913"/>
    <s v="Dubai"/>
  </r>
  <r>
    <s v="ORD104326"/>
    <s v="HP Pavilion Laptop"/>
    <x v="3"/>
    <x v="3"/>
    <x v="1"/>
    <x v="0"/>
    <n v="12845"/>
    <n v="4"/>
    <x v="4325"/>
    <x v="121"/>
    <n v="4211"/>
    <x v="54"/>
    <m/>
    <m/>
    <s v="Jumia"/>
    <s v="Jum"/>
    <n v="16284.02"/>
    <n v="57542997.559999913"/>
    <n v="57542997.559999913"/>
    <s v="Cairo"/>
  </r>
  <r>
    <s v="ORD104327"/>
    <s v="Dell Inspiron 3501"/>
    <x v="3"/>
    <x v="8"/>
    <x v="0"/>
    <x v="0"/>
    <n v="19213.18"/>
    <n v="2"/>
    <x v="4326"/>
    <x v="66"/>
    <n v="2966"/>
    <x v="192"/>
    <m/>
    <m/>
    <s v="sq"/>
    <s v="sq"/>
    <n v="16284.02"/>
    <n v="57542997.559999913"/>
    <n v="57542997.559999913"/>
    <s v="Cairo"/>
  </r>
  <r>
    <s v="ORD104328"/>
    <s v="Dell Inspiron 3501"/>
    <x v="3"/>
    <x v="8"/>
    <x v="1"/>
    <x v="1"/>
    <n v="7421.56"/>
    <n v="4"/>
    <x v="4327"/>
    <x v="5"/>
    <n v="1354"/>
    <x v="66"/>
    <m/>
    <m/>
    <s v="Jumia"/>
    <s v="Jum"/>
    <n v="13290.4"/>
    <n v="57542997.559999913"/>
    <n v="57542997.559999913"/>
    <s v="Alexandria"/>
  </r>
  <r>
    <s v="ORD104329"/>
    <s v="Bluetooth Headset"/>
    <x v="2"/>
    <x v="2"/>
    <x v="1"/>
    <x v="3"/>
    <n v="5189.8999999999996"/>
    <n v="3"/>
    <x v="4328"/>
    <x v="38"/>
    <n v="298"/>
    <x v="159"/>
    <m/>
    <m/>
    <s v="Jumia"/>
    <s v="Jum"/>
    <n v="3665.44"/>
    <n v="29200970.130000021"/>
    <n v="29200970.130000021"/>
    <s v="Dubai"/>
  </r>
  <r>
    <s v="ORD104330"/>
    <s v="Nike Air Max"/>
    <x v="1"/>
    <x v="1"/>
    <x v="0"/>
    <x v="2"/>
    <n v="2928.96"/>
    <n v="1"/>
    <x v="4329"/>
    <x v="149"/>
    <n v="4069"/>
    <x v="326"/>
    <m/>
    <m/>
    <s v="sq"/>
    <s v="sq"/>
    <n v="26648.76"/>
    <n v="91504159.730000004"/>
    <n v="91504159.730000004"/>
    <s v="Casablanca"/>
  </r>
  <r>
    <s v="ORD104331"/>
    <s v="Samsung Galaxy A14"/>
    <x v="0"/>
    <x v="0"/>
    <x v="1"/>
    <x v="4"/>
    <n v="15014.96"/>
    <n v="1"/>
    <x v="4330"/>
    <x v="120"/>
    <n v="587"/>
    <x v="90"/>
    <m/>
    <m/>
    <s v="Jumia"/>
    <s v="Jum"/>
    <n v="99349.3"/>
    <n v="92327183.770000085"/>
    <n v="92327183.770000085"/>
    <s v="Riyadh"/>
  </r>
  <r>
    <s v="ORD104332"/>
    <s v="Nike Air Max"/>
    <x v="1"/>
    <x v="1"/>
    <x v="0"/>
    <x v="4"/>
    <n v="15970.68"/>
    <n v="4"/>
    <x v="4331"/>
    <x v="202"/>
    <n v="939"/>
    <x v="142"/>
    <m/>
    <m/>
    <s v="sq"/>
    <s v="sq"/>
    <n v="99349.3"/>
    <n v="91504159.730000004"/>
    <n v="91504159.730000004"/>
    <s v="Riyadh"/>
  </r>
  <r>
    <s v="ORD104333"/>
    <s v="Xiaomi Redmi Note 12"/>
    <x v="0"/>
    <x v="7"/>
    <x v="0"/>
    <x v="2"/>
    <n v="8840.82"/>
    <n v="1"/>
    <x v="4332"/>
    <x v="294"/>
    <n v="3290"/>
    <x v="353"/>
    <m/>
    <m/>
    <s v="sq"/>
    <s v="sq"/>
    <n v="26648.76"/>
    <n v="92327183.770000085"/>
    <n v="92327183.770000085"/>
    <s v="Casablanca"/>
  </r>
  <r>
    <s v="ORD104334"/>
    <s v="iPhone 13"/>
    <x v="0"/>
    <x v="4"/>
    <x v="1"/>
    <x v="5"/>
    <n v="111.72"/>
    <n v="3"/>
    <x v="4333"/>
    <x v="102"/>
    <n v="2552"/>
    <x v="2"/>
    <m/>
    <m/>
    <s v="Jumia"/>
    <s v="Jum"/>
    <n v="27872.98"/>
    <n v="92327183.770000085"/>
    <n v="92327183.770000085"/>
    <s v="Giza"/>
  </r>
  <r>
    <s v="ORD104335"/>
    <s v="Dell Inspiron 3501"/>
    <x v="3"/>
    <x v="8"/>
    <x v="2"/>
    <x v="0"/>
    <n v="15788.92"/>
    <n v="5"/>
    <x v="4334"/>
    <x v="122"/>
    <n v="1266"/>
    <x v="355"/>
    <m/>
    <m/>
    <s v="Amazon"/>
    <s v="Amazon"/>
    <n v="16284.02"/>
    <n v="57542997.559999913"/>
    <n v="57542997.559999913"/>
    <s v="Cairo"/>
  </r>
  <r>
    <s v="ORD104336"/>
    <s v="Nike Air Max"/>
    <x v="1"/>
    <x v="1"/>
    <x v="1"/>
    <x v="4"/>
    <n v="871.29"/>
    <n v="4"/>
    <x v="4335"/>
    <x v="8"/>
    <n v="4332"/>
    <x v="260"/>
    <m/>
    <m/>
    <s v="Jumia"/>
    <s v="Jum"/>
    <n v="99349.3"/>
    <n v="91504159.730000004"/>
    <n v="91504159.730000004"/>
    <s v="Riyadh"/>
  </r>
  <r>
    <s v="ORD104337"/>
    <s v="Xiaomi Redmi Note 12"/>
    <x v="0"/>
    <x v="7"/>
    <x v="0"/>
    <x v="0"/>
    <n v="7551.11"/>
    <n v="1"/>
    <x v="4336"/>
    <x v="140"/>
    <n v="677"/>
    <x v="281"/>
    <m/>
    <m/>
    <s v="sq"/>
    <s v="sq"/>
    <n v="16284.02"/>
    <n v="92327183.770000085"/>
    <n v="92327183.770000085"/>
    <s v="Cairo"/>
  </r>
  <r>
    <s v="ORD104338"/>
    <s v="Samsung Galaxy A14"/>
    <x v="0"/>
    <x v="0"/>
    <x v="1"/>
    <x v="4"/>
    <n v="17305.48"/>
    <n v="4"/>
    <x v="4337"/>
    <x v="101"/>
    <n v="4302"/>
    <x v="153"/>
    <m/>
    <m/>
    <s v="Jumia"/>
    <s v="Jum"/>
    <n v="99349.3"/>
    <n v="92327183.770000085"/>
    <n v="92327183.770000085"/>
    <s v="Riyadh"/>
  </r>
  <r>
    <s v="ORD104339"/>
    <s v="T-shirt Cotton"/>
    <x v="1"/>
    <x v="5"/>
    <x v="0"/>
    <x v="3"/>
    <n v="11797.68"/>
    <n v="1"/>
    <x v="4338"/>
    <x v="138"/>
    <n v="1545"/>
    <x v="45"/>
    <m/>
    <m/>
    <s v="sq"/>
    <s v="sq"/>
    <n v="3665.44"/>
    <n v="91504159.730000004"/>
    <n v="91504159.730000004"/>
    <s v="Dubai"/>
  </r>
  <r>
    <s v="ORD104340"/>
    <s v="Samsung Galaxy A14"/>
    <x v="0"/>
    <x v="0"/>
    <x v="2"/>
    <x v="4"/>
    <n v="16220.68"/>
    <n v="1"/>
    <x v="4339"/>
    <x v="125"/>
    <n v="3422"/>
    <x v="195"/>
    <m/>
    <m/>
    <s v="Amazon"/>
    <s v="Amazon"/>
    <n v="99349.3"/>
    <n v="92327183.770000085"/>
    <n v="92327183.770000085"/>
    <s v="Riyadh"/>
  </r>
  <r>
    <s v="ORD104341"/>
    <s v="HP Pavilion Laptop"/>
    <x v="3"/>
    <x v="3"/>
    <x v="2"/>
    <x v="4"/>
    <n v="9113.65"/>
    <n v="5"/>
    <x v="4340"/>
    <x v="253"/>
    <n v="2653"/>
    <x v="293"/>
    <m/>
    <m/>
    <s v="Amazon"/>
    <s v="Amazon"/>
    <n v="99349.3"/>
    <n v="57542997.559999913"/>
    <n v="57542997.559999913"/>
    <s v="Riyadh"/>
  </r>
  <r>
    <s v="ORD104342"/>
    <s v="Nike Air Max"/>
    <x v="1"/>
    <x v="1"/>
    <x v="1"/>
    <x v="5"/>
    <n v="7815.22"/>
    <n v="2"/>
    <x v="4341"/>
    <x v="384"/>
    <n v="3723"/>
    <x v="270"/>
    <m/>
    <m/>
    <s v="Jumia"/>
    <s v="Jum"/>
    <n v="27872.98"/>
    <n v="91504159.730000004"/>
    <n v="91504159.730000004"/>
    <s v="Giza"/>
  </r>
  <r>
    <s v="ORD104343"/>
    <s v="iPhone 13"/>
    <x v="0"/>
    <x v="4"/>
    <x v="2"/>
    <x v="0"/>
    <n v="12881.56"/>
    <n v="2"/>
    <x v="4342"/>
    <x v="229"/>
    <n v="3506"/>
    <x v="268"/>
    <m/>
    <m/>
    <s v="Amazon"/>
    <s v="Amazon"/>
    <n v="16284.02"/>
    <n v="92327183.770000085"/>
    <n v="92327183.770000085"/>
    <s v="Cairo"/>
  </r>
  <r>
    <s v="ORD104344"/>
    <s v="Xiaomi Redmi Note 12"/>
    <x v="0"/>
    <x v="7"/>
    <x v="1"/>
    <x v="0"/>
    <n v="1919.16"/>
    <n v="3"/>
    <x v="4343"/>
    <x v="12"/>
    <n v="4178"/>
    <x v="274"/>
    <m/>
    <m/>
    <s v="Jumia"/>
    <s v="Jum"/>
    <n v="16284.02"/>
    <n v="92327183.770000085"/>
    <n v="92327183.770000085"/>
    <s v="Cairo"/>
  </r>
  <r>
    <s v="ORD104345"/>
    <s v="Adidas Running Shoes"/>
    <x v="1"/>
    <x v="9"/>
    <x v="1"/>
    <x v="2"/>
    <n v="9968.4699999999993"/>
    <n v="1"/>
    <x v="4344"/>
    <x v="28"/>
    <n v="4094"/>
    <x v="200"/>
    <m/>
    <m/>
    <s v="Jumia"/>
    <s v="Jum"/>
    <n v="26648.76"/>
    <n v="91504159.730000004"/>
    <n v="91504159.730000004"/>
    <s v="Casablanca"/>
  </r>
  <r>
    <s v="ORD104346"/>
    <s v="HP Pavilion Laptop"/>
    <x v="3"/>
    <x v="3"/>
    <x v="2"/>
    <x v="1"/>
    <n v="5014.0600000000004"/>
    <n v="1"/>
    <x v="4345"/>
    <x v="328"/>
    <n v="4484"/>
    <x v="116"/>
    <m/>
    <m/>
    <s v="Amazon"/>
    <s v="Amazon"/>
    <n v="13290.4"/>
    <n v="57542997.559999913"/>
    <n v="57542997.559999913"/>
    <s v="Alexandria"/>
  </r>
  <r>
    <s v="ORD104347"/>
    <s v="Adidas Running Shoes"/>
    <x v="1"/>
    <x v="9"/>
    <x v="2"/>
    <x v="2"/>
    <n v="19073.21"/>
    <n v="3"/>
    <x v="4346"/>
    <x v="200"/>
    <n v="4923"/>
    <x v="312"/>
    <m/>
    <m/>
    <s v="Amazon"/>
    <s v="Amazon"/>
    <n v="26648.76"/>
    <n v="91504159.730000004"/>
    <n v="91504159.730000004"/>
    <s v="Casablanca"/>
  </r>
  <r>
    <s v="ORD104348"/>
    <s v="Xiaomi Redmi Note 12"/>
    <x v="0"/>
    <x v="7"/>
    <x v="0"/>
    <x v="3"/>
    <n v="3858.51"/>
    <n v="4"/>
    <x v="4347"/>
    <x v="399"/>
    <n v="823"/>
    <x v="80"/>
    <m/>
    <m/>
    <s v="sq"/>
    <s v="sq"/>
    <n v="3665.44"/>
    <n v="92327183.770000085"/>
    <n v="92327183.770000085"/>
    <s v="Dubai"/>
  </r>
  <r>
    <s v="ORD104349"/>
    <s v="Nike Air Max"/>
    <x v="1"/>
    <x v="1"/>
    <x v="1"/>
    <x v="5"/>
    <n v="708.08"/>
    <n v="3"/>
    <x v="4348"/>
    <x v="219"/>
    <n v="3689"/>
    <x v="306"/>
    <m/>
    <m/>
    <s v="Jumia"/>
    <s v="Jum"/>
    <n v="27872.98"/>
    <n v="91504159.730000004"/>
    <n v="91504159.730000004"/>
    <s v="Giza"/>
  </r>
  <r>
    <s v="ORD104350"/>
    <s v="Dell Inspiron 3501"/>
    <x v="3"/>
    <x v="8"/>
    <x v="1"/>
    <x v="1"/>
    <n v="18848.509999999998"/>
    <n v="3"/>
    <x v="4349"/>
    <x v="309"/>
    <n v="938"/>
    <x v="263"/>
    <m/>
    <m/>
    <s v="Jumia"/>
    <s v="Jum"/>
    <n v="13290.4"/>
    <n v="57542997.559999913"/>
    <n v="57542997.559999913"/>
    <s v="Alexandria"/>
  </r>
  <r>
    <s v="ORD104351"/>
    <s v="Adidas Running Shoes"/>
    <x v="1"/>
    <x v="9"/>
    <x v="1"/>
    <x v="2"/>
    <n v="4235.58"/>
    <n v="1"/>
    <x v="4350"/>
    <x v="213"/>
    <n v="4534"/>
    <x v="5"/>
    <m/>
    <m/>
    <s v="Jumia"/>
    <s v="Jum"/>
    <n v="26648.76"/>
    <n v="91504159.730000004"/>
    <n v="91504159.730000004"/>
    <s v="Casablanca"/>
  </r>
  <r>
    <s v="ORD104352"/>
    <s v="Dell Inspiron 3501"/>
    <x v="3"/>
    <x v="8"/>
    <x v="0"/>
    <x v="2"/>
    <n v="1919.17"/>
    <n v="3"/>
    <x v="4351"/>
    <x v="40"/>
    <n v="3170"/>
    <x v="167"/>
    <m/>
    <m/>
    <s v="sq"/>
    <s v="sq"/>
    <n v="26648.76"/>
    <n v="57542997.559999913"/>
    <n v="57542997.559999913"/>
    <s v="Casablanca"/>
  </r>
  <r>
    <s v="ORD104353"/>
    <s v="Xiaomi Redmi Note 12"/>
    <x v="0"/>
    <x v="7"/>
    <x v="0"/>
    <x v="0"/>
    <n v="5434"/>
    <n v="4"/>
    <x v="4352"/>
    <x v="47"/>
    <n v="2561"/>
    <x v="100"/>
    <m/>
    <m/>
    <s v="sq"/>
    <s v="sq"/>
    <n v="16284.02"/>
    <n v="92327183.770000085"/>
    <n v="92327183.770000085"/>
    <s v="Cairo"/>
  </r>
  <r>
    <s v="ORD104354"/>
    <s v="HP Pavilion Laptop"/>
    <x v="3"/>
    <x v="3"/>
    <x v="1"/>
    <x v="1"/>
    <n v="13073.68"/>
    <n v="1"/>
    <x v="4353"/>
    <x v="207"/>
    <n v="560"/>
    <x v="337"/>
    <m/>
    <m/>
    <s v="Jumia"/>
    <s v="Jum"/>
    <n v="13290.4"/>
    <n v="57542997.559999913"/>
    <n v="57542997.559999913"/>
    <s v="Alexandria"/>
  </r>
  <r>
    <s v="ORD104355"/>
    <s v="Bluetooth Headset"/>
    <x v="2"/>
    <x v="2"/>
    <x v="2"/>
    <x v="4"/>
    <n v="275.63"/>
    <n v="4"/>
    <x v="4354"/>
    <x v="291"/>
    <n v="2534"/>
    <x v="187"/>
    <m/>
    <m/>
    <s v="Amazon"/>
    <s v="Amazon"/>
    <n v="99349.3"/>
    <n v="29200970.130000021"/>
    <n v="29200970.130000021"/>
    <s v="Riyadh"/>
  </r>
  <r>
    <s v="ORD104356"/>
    <s v="Samsung Galaxy A14"/>
    <x v="0"/>
    <x v="0"/>
    <x v="2"/>
    <x v="2"/>
    <n v="10051.950000000001"/>
    <n v="5"/>
    <x v="4355"/>
    <x v="347"/>
    <n v="1955"/>
    <x v="93"/>
    <m/>
    <m/>
    <s v="Amazon"/>
    <s v="Amazon"/>
    <n v="26648.76"/>
    <n v="92327183.770000085"/>
    <n v="92327183.770000085"/>
    <s v="Casablanca"/>
  </r>
  <r>
    <s v="ORD104357"/>
    <s v="iPhone 13"/>
    <x v="0"/>
    <x v="4"/>
    <x v="0"/>
    <x v="4"/>
    <n v="8616.59"/>
    <n v="4"/>
    <x v="4356"/>
    <x v="310"/>
    <n v="4387"/>
    <x v="327"/>
    <m/>
    <m/>
    <s v="sq"/>
    <s v="sq"/>
    <n v="99349.3"/>
    <n v="92327183.770000085"/>
    <n v="92327183.770000085"/>
    <s v="Riyadh"/>
  </r>
  <r>
    <s v="ORD104358"/>
    <s v="HP Pavilion Laptop"/>
    <x v="3"/>
    <x v="3"/>
    <x v="2"/>
    <x v="3"/>
    <n v="18944.75"/>
    <n v="4"/>
    <x v="4357"/>
    <x v="172"/>
    <n v="1404"/>
    <x v="46"/>
    <m/>
    <m/>
    <s v="Amazon"/>
    <s v="Amazon"/>
    <n v="3665.44"/>
    <n v="57542997.559999913"/>
    <n v="57542997.559999913"/>
    <s v="Dubai"/>
  </r>
  <r>
    <s v="ORD104359"/>
    <s v="HP Pavilion Laptop"/>
    <x v="3"/>
    <x v="3"/>
    <x v="2"/>
    <x v="5"/>
    <n v="9473.0300000000007"/>
    <n v="4"/>
    <x v="4358"/>
    <x v="246"/>
    <n v="2874"/>
    <x v="4"/>
    <m/>
    <m/>
    <s v="Amazon"/>
    <s v="Amazon"/>
    <n v="27872.98"/>
    <n v="57542997.559999913"/>
    <n v="57542997.559999913"/>
    <s v="Giza"/>
  </r>
  <r>
    <s v="ORD104360"/>
    <s v="Nike Air Max"/>
    <x v="1"/>
    <x v="1"/>
    <x v="0"/>
    <x v="5"/>
    <n v="9104.2999999999993"/>
    <n v="5"/>
    <x v="4359"/>
    <x v="320"/>
    <n v="1347"/>
    <x v="340"/>
    <m/>
    <m/>
    <s v="sq"/>
    <s v="sq"/>
    <n v="27872.98"/>
    <n v="91504159.730000004"/>
    <n v="91504159.730000004"/>
    <s v="Giza"/>
  </r>
  <r>
    <s v="ORD104361"/>
    <s v="Bluetooth Headset"/>
    <x v="2"/>
    <x v="2"/>
    <x v="2"/>
    <x v="3"/>
    <n v="16213.68"/>
    <n v="3"/>
    <x v="4360"/>
    <x v="12"/>
    <n v="2805"/>
    <x v="189"/>
    <m/>
    <m/>
    <s v="Amazon"/>
    <s v="Amazon"/>
    <n v="3665.44"/>
    <n v="29200970.130000021"/>
    <n v="29200970.130000021"/>
    <s v="Dubai"/>
  </r>
  <r>
    <s v="ORD104362"/>
    <s v="Xiaomi Redmi Note 12"/>
    <x v="0"/>
    <x v="7"/>
    <x v="0"/>
    <x v="4"/>
    <n v="15077.95"/>
    <n v="5"/>
    <x v="4361"/>
    <x v="342"/>
    <n v="2852"/>
    <x v="151"/>
    <m/>
    <m/>
    <s v="sq"/>
    <s v="sq"/>
    <n v="99349.3"/>
    <n v="92327183.770000085"/>
    <n v="92327183.770000085"/>
    <s v="Riyadh"/>
  </r>
  <r>
    <s v="ORD104363"/>
    <s v="Nike Air Max"/>
    <x v="1"/>
    <x v="1"/>
    <x v="2"/>
    <x v="1"/>
    <n v="19064.23"/>
    <n v="2"/>
    <x v="4362"/>
    <x v="158"/>
    <n v="1448"/>
    <x v="144"/>
    <m/>
    <m/>
    <s v="Amazon"/>
    <s v="Amazon"/>
    <n v="13290.4"/>
    <n v="91504159.730000004"/>
    <n v="91504159.730000004"/>
    <s v="Alexandria"/>
  </r>
  <r>
    <s v="ORD104364"/>
    <s v="iPhone 13"/>
    <x v="0"/>
    <x v="4"/>
    <x v="1"/>
    <x v="4"/>
    <n v="13200.53"/>
    <n v="3"/>
    <x v="4363"/>
    <x v="387"/>
    <n v="1312"/>
    <x v="169"/>
    <m/>
    <m/>
    <s v="Jumia"/>
    <s v="Jum"/>
    <n v="99349.3"/>
    <n v="92327183.770000085"/>
    <n v="92327183.770000085"/>
    <s v="Riyadh"/>
  </r>
  <r>
    <s v="ORD104365"/>
    <s v="Nike Air Max"/>
    <x v="1"/>
    <x v="1"/>
    <x v="1"/>
    <x v="2"/>
    <n v="6179.17"/>
    <n v="5"/>
    <x v="4364"/>
    <x v="225"/>
    <n v="541"/>
    <x v="313"/>
    <m/>
    <m/>
    <s v="Jumia"/>
    <s v="Jum"/>
    <n v="26648.76"/>
    <n v="91504159.730000004"/>
    <n v="91504159.730000004"/>
    <s v="Casablanca"/>
  </r>
  <r>
    <s v="ORD104366"/>
    <s v="Adidas Running Shoes"/>
    <x v="1"/>
    <x v="9"/>
    <x v="1"/>
    <x v="2"/>
    <n v="6694.74"/>
    <n v="4"/>
    <x v="4365"/>
    <x v="242"/>
    <n v="1708"/>
    <x v="147"/>
    <m/>
    <m/>
    <s v="Jumia"/>
    <s v="Jum"/>
    <n v="26648.76"/>
    <n v="91504159.730000004"/>
    <n v="91504159.730000004"/>
    <s v="Casablanca"/>
  </r>
  <r>
    <s v="ORD104367"/>
    <s v="Dell Inspiron 3501"/>
    <x v="3"/>
    <x v="8"/>
    <x v="2"/>
    <x v="5"/>
    <n v="12192.7"/>
    <n v="2"/>
    <x v="4366"/>
    <x v="282"/>
    <n v="4793"/>
    <x v="136"/>
    <m/>
    <m/>
    <s v="Amazon"/>
    <s v="Amazon"/>
    <n v="27872.98"/>
    <n v="57542997.559999913"/>
    <n v="57542997.559999913"/>
    <s v="Giza"/>
  </r>
  <r>
    <s v="ORD104368"/>
    <s v="Samsung Galaxy A14"/>
    <x v="0"/>
    <x v="0"/>
    <x v="2"/>
    <x v="0"/>
    <n v="3547.73"/>
    <n v="3"/>
    <x v="4367"/>
    <x v="241"/>
    <n v="2393"/>
    <x v="214"/>
    <m/>
    <m/>
    <s v="Amazon"/>
    <s v="Amazon"/>
    <n v="16284.02"/>
    <n v="92327183.770000085"/>
    <n v="92327183.770000085"/>
    <s v="Cairo"/>
  </r>
  <r>
    <s v="ORD104369"/>
    <s v="Xiaomi Redmi Note 12"/>
    <x v="0"/>
    <x v="7"/>
    <x v="2"/>
    <x v="2"/>
    <n v="3957.86"/>
    <n v="2"/>
    <x v="4368"/>
    <x v="394"/>
    <n v="894"/>
    <x v="214"/>
    <m/>
    <m/>
    <s v="Amazon"/>
    <s v="Amazon"/>
    <n v="26648.76"/>
    <n v="92327183.770000085"/>
    <n v="92327183.770000085"/>
    <s v="Casablanca"/>
  </r>
  <r>
    <s v="ORD104370"/>
    <s v="Bluetooth Headset"/>
    <x v="2"/>
    <x v="2"/>
    <x v="1"/>
    <x v="0"/>
    <n v="18496.900000000001"/>
    <n v="3"/>
    <x v="4369"/>
    <x v="78"/>
    <n v="1203"/>
    <x v="330"/>
    <m/>
    <m/>
    <s v="Jumia"/>
    <s v="Jum"/>
    <n v="16284.02"/>
    <n v="29200970.130000021"/>
    <n v="29200970.130000021"/>
    <s v="Cairo"/>
  </r>
  <r>
    <s v="ORD104371"/>
    <s v="iPhone 13"/>
    <x v="0"/>
    <x v="4"/>
    <x v="0"/>
    <x v="3"/>
    <n v="13248.23"/>
    <n v="1"/>
    <x v="4370"/>
    <x v="381"/>
    <n v="1509"/>
    <x v="333"/>
    <m/>
    <m/>
    <s v="sq"/>
    <s v="sq"/>
    <n v="3665.44"/>
    <n v="92327183.770000085"/>
    <n v="92327183.770000085"/>
    <s v="Dubai"/>
  </r>
  <r>
    <s v="ORD104372"/>
    <s v="Samsung Galaxy A14"/>
    <x v="0"/>
    <x v="0"/>
    <x v="1"/>
    <x v="3"/>
    <n v="3518.76"/>
    <n v="3"/>
    <x v="4371"/>
    <x v="185"/>
    <n v="2047"/>
    <x v="19"/>
    <m/>
    <m/>
    <s v="Jumia"/>
    <s v="Jum"/>
    <n v="3665.44"/>
    <n v="92327183.770000085"/>
    <n v="92327183.770000085"/>
    <s v="Dubai"/>
  </r>
  <r>
    <s v="ORD104373"/>
    <s v="Smartwatch FitPro"/>
    <x v="4"/>
    <x v="6"/>
    <x v="2"/>
    <x v="2"/>
    <n v="4465.8"/>
    <n v="2"/>
    <x v="4372"/>
    <x v="165"/>
    <n v="3770"/>
    <x v="78"/>
    <m/>
    <m/>
    <s v="Amazon"/>
    <s v="Amazon"/>
    <n v="26648.76"/>
    <n v="31420413.200000018"/>
    <n v="31420413.200000018"/>
    <s v="Casablanca"/>
  </r>
  <r>
    <s v="ORD104374"/>
    <s v="iPhone 13"/>
    <x v="0"/>
    <x v="4"/>
    <x v="0"/>
    <x v="1"/>
    <n v="4424.87"/>
    <n v="2"/>
    <x v="4373"/>
    <x v="160"/>
    <n v="1898"/>
    <x v="39"/>
    <m/>
    <m/>
    <s v="sq"/>
    <s v="sq"/>
    <n v="13290.4"/>
    <n v="92327183.770000085"/>
    <n v="92327183.770000085"/>
    <s v="Alexandria"/>
  </r>
  <r>
    <s v="ORD104375"/>
    <s v="HP Pavilion Laptop"/>
    <x v="3"/>
    <x v="3"/>
    <x v="0"/>
    <x v="5"/>
    <n v="8034.75"/>
    <n v="2"/>
    <x v="4374"/>
    <x v="337"/>
    <n v="3038"/>
    <x v="174"/>
    <m/>
    <m/>
    <s v="sq"/>
    <s v="sq"/>
    <n v="27872.98"/>
    <n v="57542997.559999913"/>
    <n v="57542997.559999913"/>
    <s v="Giza"/>
  </r>
  <r>
    <s v="ORD104376"/>
    <s v="Xiaomi Redmi Note 12"/>
    <x v="0"/>
    <x v="7"/>
    <x v="1"/>
    <x v="4"/>
    <n v="5271.76"/>
    <n v="3"/>
    <x v="4375"/>
    <x v="144"/>
    <n v="4824"/>
    <x v="159"/>
    <m/>
    <m/>
    <s v="Jumia"/>
    <s v="Jum"/>
    <n v="99349.3"/>
    <n v="92327183.770000085"/>
    <n v="92327183.770000085"/>
    <s v="Riyadh"/>
  </r>
  <r>
    <s v="ORD104377"/>
    <s v="Adidas Running Shoes"/>
    <x v="1"/>
    <x v="9"/>
    <x v="0"/>
    <x v="1"/>
    <n v="14827.61"/>
    <n v="4"/>
    <x v="4376"/>
    <x v="203"/>
    <n v="1538"/>
    <x v="264"/>
    <m/>
    <m/>
    <s v="sq"/>
    <s v="sq"/>
    <n v="13290.4"/>
    <n v="91504159.730000004"/>
    <n v="91504159.730000004"/>
    <s v="Alexandria"/>
  </r>
  <r>
    <s v="ORD104378"/>
    <s v="Nike Air Max"/>
    <x v="1"/>
    <x v="1"/>
    <x v="1"/>
    <x v="4"/>
    <n v="11556.67"/>
    <n v="4"/>
    <x v="4377"/>
    <x v="102"/>
    <n v="4846"/>
    <x v="250"/>
    <m/>
    <m/>
    <s v="Jumia"/>
    <s v="Jum"/>
    <n v="99349.3"/>
    <n v="91504159.730000004"/>
    <n v="91504159.730000004"/>
    <s v="Riyadh"/>
  </r>
  <r>
    <s v="ORD104379"/>
    <s v="Bluetooth Headset"/>
    <x v="2"/>
    <x v="2"/>
    <x v="0"/>
    <x v="4"/>
    <n v="8728.69"/>
    <n v="2"/>
    <x v="4378"/>
    <x v="97"/>
    <n v="900"/>
    <x v="272"/>
    <m/>
    <m/>
    <s v="sq"/>
    <s v="sq"/>
    <n v="99349.3"/>
    <n v="29200970.130000021"/>
    <n v="29200970.130000021"/>
    <s v="Riyadh"/>
  </r>
  <r>
    <s v="ORD104380"/>
    <s v="Bluetooth Headset"/>
    <x v="2"/>
    <x v="2"/>
    <x v="0"/>
    <x v="1"/>
    <n v="14353.69"/>
    <n v="2"/>
    <x v="4379"/>
    <x v="173"/>
    <n v="4156"/>
    <x v="288"/>
    <m/>
    <m/>
    <s v="sq"/>
    <s v="sq"/>
    <n v="13290.4"/>
    <n v="29200970.130000021"/>
    <n v="29200970.130000021"/>
    <s v="Alexandria"/>
  </r>
  <r>
    <s v="ORD104381"/>
    <s v="Bluetooth Headset"/>
    <x v="2"/>
    <x v="2"/>
    <x v="2"/>
    <x v="3"/>
    <n v="1745.66"/>
    <n v="4"/>
    <x v="4380"/>
    <x v="222"/>
    <n v="1544"/>
    <x v="195"/>
    <m/>
    <m/>
    <s v="Amazon"/>
    <s v="Amazon"/>
    <n v="3665.44"/>
    <n v="29200970.130000021"/>
    <n v="29200970.130000021"/>
    <s v="Dubai"/>
  </r>
  <r>
    <s v="ORD104382"/>
    <s v="iPhone 13"/>
    <x v="0"/>
    <x v="4"/>
    <x v="1"/>
    <x v="2"/>
    <n v="3514.98"/>
    <n v="4"/>
    <x v="4381"/>
    <x v="140"/>
    <n v="3590"/>
    <x v="310"/>
    <m/>
    <m/>
    <s v="Jumia"/>
    <s v="Jum"/>
    <n v="26648.76"/>
    <n v="92327183.770000085"/>
    <n v="92327183.770000085"/>
    <s v="Casablanca"/>
  </r>
  <r>
    <s v="ORD104383"/>
    <s v="T-shirt Cotton"/>
    <x v="1"/>
    <x v="5"/>
    <x v="2"/>
    <x v="5"/>
    <n v="1229.05"/>
    <n v="3"/>
    <x v="4382"/>
    <x v="376"/>
    <n v="2214"/>
    <x v="257"/>
    <m/>
    <m/>
    <s v="Amazon"/>
    <s v="Amazon"/>
    <n v="27872.98"/>
    <n v="91504159.730000004"/>
    <n v="91504159.730000004"/>
    <s v="Giza"/>
  </r>
  <r>
    <s v="ORD104384"/>
    <s v="Xiaomi Redmi Note 12"/>
    <x v="0"/>
    <x v="7"/>
    <x v="2"/>
    <x v="1"/>
    <n v="17406.86"/>
    <n v="2"/>
    <x v="4383"/>
    <x v="395"/>
    <n v="921"/>
    <x v="356"/>
    <m/>
    <m/>
    <s v="Amazon"/>
    <s v="Amazon"/>
    <n v="13290.4"/>
    <n v="92327183.770000085"/>
    <n v="92327183.770000085"/>
    <s v="Alexandria"/>
  </r>
  <r>
    <s v="ORD104385"/>
    <s v="HP Pavilion Laptop"/>
    <x v="3"/>
    <x v="3"/>
    <x v="0"/>
    <x v="2"/>
    <n v="1373.88"/>
    <n v="5"/>
    <x v="4384"/>
    <x v="99"/>
    <n v="2788"/>
    <x v="182"/>
    <m/>
    <m/>
    <s v="sq"/>
    <s v="sq"/>
    <n v="26648.76"/>
    <n v="57542997.559999913"/>
    <n v="57542997.559999913"/>
    <s v="Casablanca"/>
  </r>
  <r>
    <s v="ORD104386"/>
    <s v="T-shirt Cotton"/>
    <x v="1"/>
    <x v="5"/>
    <x v="0"/>
    <x v="1"/>
    <n v="15699.12"/>
    <n v="4"/>
    <x v="4385"/>
    <x v="30"/>
    <n v="1881"/>
    <x v="95"/>
    <m/>
    <m/>
    <s v="sq"/>
    <s v="sq"/>
    <n v="13290.4"/>
    <n v="91504159.730000004"/>
    <n v="91504159.730000004"/>
    <s v="Alexandria"/>
  </r>
  <r>
    <s v="ORD104387"/>
    <s v="Adidas Running Shoes"/>
    <x v="1"/>
    <x v="9"/>
    <x v="0"/>
    <x v="3"/>
    <n v="13232.24"/>
    <n v="2"/>
    <x v="4386"/>
    <x v="222"/>
    <n v="793"/>
    <x v="343"/>
    <m/>
    <m/>
    <s v="sq"/>
    <s v="sq"/>
    <n v="3665.44"/>
    <n v="91504159.730000004"/>
    <n v="91504159.730000004"/>
    <s v="Dubai"/>
  </r>
  <r>
    <s v="ORD104388"/>
    <s v="HP Pavilion Laptop"/>
    <x v="3"/>
    <x v="3"/>
    <x v="2"/>
    <x v="0"/>
    <n v="14416.01"/>
    <n v="2"/>
    <x v="4387"/>
    <x v="168"/>
    <n v="3406"/>
    <x v="223"/>
    <m/>
    <m/>
    <s v="Amazon"/>
    <s v="Amazon"/>
    <n v="16284.02"/>
    <n v="57542997.559999913"/>
    <n v="57542997.559999913"/>
    <s v="Cairo"/>
  </r>
  <r>
    <s v="ORD104389"/>
    <s v="Bluetooth Headset"/>
    <x v="2"/>
    <x v="2"/>
    <x v="0"/>
    <x v="1"/>
    <n v="7451.12"/>
    <n v="4"/>
    <x v="4388"/>
    <x v="194"/>
    <n v="2664"/>
    <x v="9"/>
    <m/>
    <m/>
    <s v="sq"/>
    <s v="sq"/>
    <n v="13290.4"/>
    <n v="29200970.130000021"/>
    <n v="29200970.130000021"/>
    <s v="Alexandria"/>
  </r>
  <r>
    <s v="ORD104390"/>
    <s v="Samsung Galaxy A14"/>
    <x v="0"/>
    <x v="0"/>
    <x v="1"/>
    <x v="3"/>
    <n v="13366.29"/>
    <n v="2"/>
    <x v="4389"/>
    <x v="300"/>
    <n v="1756"/>
    <x v="348"/>
    <m/>
    <m/>
    <s v="Jumia"/>
    <s v="Jum"/>
    <n v="3665.44"/>
    <n v="92327183.770000085"/>
    <n v="92327183.770000085"/>
    <s v="Dubai"/>
  </r>
  <r>
    <s v="ORD104391"/>
    <s v="Smartwatch FitPro"/>
    <x v="4"/>
    <x v="6"/>
    <x v="2"/>
    <x v="5"/>
    <n v="14660.41"/>
    <n v="3"/>
    <x v="4390"/>
    <x v="65"/>
    <n v="4301"/>
    <x v="212"/>
    <m/>
    <m/>
    <s v="Amazon"/>
    <s v="Amazon"/>
    <n v="27872.98"/>
    <n v="31420413.200000018"/>
    <n v="31420413.200000018"/>
    <s v="Giza"/>
  </r>
  <r>
    <s v="ORD104392"/>
    <s v="iPhone 13"/>
    <x v="0"/>
    <x v="4"/>
    <x v="0"/>
    <x v="0"/>
    <n v="13088.05"/>
    <n v="5"/>
    <x v="4391"/>
    <x v="47"/>
    <n v="1148"/>
    <x v="60"/>
    <m/>
    <m/>
    <s v="sq"/>
    <s v="sq"/>
    <n v="16284.02"/>
    <n v="92327183.770000085"/>
    <n v="92327183.770000085"/>
    <s v="Cairo"/>
  </r>
  <r>
    <s v="ORD104393"/>
    <s v="Adidas Running Shoes"/>
    <x v="1"/>
    <x v="9"/>
    <x v="2"/>
    <x v="5"/>
    <n v="2596.0100000000002"/>
    <n v="3"/>
    <x v="4392"/>
    <x v="255"/>
    <n v="2009"/>
    <x v="47"/>
    <m/>
    <m/>
    <s v="Amazon"/>
    <s v="Amazon"/>
    <n v="27872.98"/>
    <n v="91504159.730000004"/>
    <n v="91504159.730000004"/>
    <s v="Giza"/>
  </r>
  <r>
    <s v="ORD104394"/>
    <s v="Samsung Galaxy A14"/>
    <x v="0"/>
    <x v="0"/>
    <x v="1"/>
    <x v="1"/>
    <n v="3750.71"/>
    <n v="3"/>
    <x v="4393"/>
    <x v="116"/>
    <n v="2544"/>
    <x v="156"/>
    <m/>
    <m/>
    <s v="Jumia"/>
    <s v="Jum"/>
    <n v="13290.4"/>
    <n v="92327183.770000085"/>
    <n v="92327183.770000085"/>
    <s v="Alexandria"/>
  </r>
  <r>
    <s v="ORD104395"/>
    <s v="Smartwatch FitPro"/>
    <x v="4"/>
    <x v="6"/>
    <x v="1"/>
    <x v="5"/>
    <n v="2506.39"/>
    <n v="3"/>
    <x v="4394"/>
    <x v="274"/>
    <n v="495"/>
    <x v="333"/>
    <m/>
    <m/>
    <s v="Jumia"/>
    <s v="Jum"/>
    <n v="27872.98"/>
    <n v="31420413.200000018"/>
    <n v="31420413.200000018"/>
    <s v="Giza"/>
  </r>
  <r>
    <s v="ORD104396"/>
    <s v="iPhone 13"/>
    <x v="0"/>
    <x v="4"/>
    <x v="0"/>
    <x v="5"/>
    <n v="5131.3999999999996"/>
    <n v="1"/>
    <x v="4395"/>
    <x v="94"/>
    <n v="1640"/>
    <x v="290"/>
    <m/>
    <m/>
    <s v="sq"/>
    <s v="sq"/>
    <n v="27872.98"/>
    <n v="92327183.770000085"/>
    <n v="92327183.770000085"/>
    <s v="Giza"/>
  </r>
  <r>
    <s v="ORD104397"/>
    <s v="Nike Air Max"/>
    <x v="1"/>
    <x v="1"/>
    <x v="0"/>
    <x v="4"/>
    <n v="6954.11"/>
    <n v="4"/>
    <x v="4396"/>
    <x v="227"/>
    <n v="3295"/>
    <x v="21"/>
    <m/>
    <m/>
    <s v="sq"/>
    <s v="sq"/>
    <n v="99349.3"/>
    <n v="91504159.730000004"/>
    <n v="91504159.730000004"/>
    <s v="Riyadh"/>
  </r>
  <r>
    <s v="ORD104398"/>
    <s v="Samsung Galaxy A14"/>
    <x v="0"/>
    <x v="0"/>
    <x v="1"/>
    <x v="0"/>
    <n v="13219.08"/>
    <n v="1"/>
    <x v="4397"/>
    <x v="5"/>
    <n v="1396"/>
    <x v="152"/>
    <m/>
    <m/>
    <s v="Jumia"/>
    <s v="Jum"/>
    <n v="16284.02"/>
    <n v="92327183.770000085"/>
    <n v="92327183.770000085"/>
    <s v="Cairo"/>
  </r>
  <r>
    <s v="ORD104399"/>
    <s v="iPhone 13"/>
    <x v="0"/>
    <x v="4"/>
    <x v="2"/>
    <x v="1"/>
    <n v="12100.51"/>
    <n v="2"/>
    <x v="4398"/>
    <x v="22"/>
    <n v="3448"/>
    <x v="111"/>
    <m/>
    <m/>
    <s v="Amazon"/>
    <s v="Amazon"/>
    <n v="13290.4"/>
    <n v="92327183.770000085"/>
    <n v="92327183.770000085"/>
    <s v="Alexandria"/>
  </r>
  <r>
    <s v="ORD104400"/>
    <s v="HP Pavilion Laptop"/>
    <x v="3"/>
    <x v="3"/>
    <x v="0"/>
    <x v="4"/>
    <n v="9727.65"/>
    <n v="5"/>
    <x v="4399"/>
    <x v="122"/>
    <n v="3846"/>
    <x v="147"/>
    <m/>
    <m/>
    <s v="sq"/>
    <s v="sq"/>
    <n v="99349.3"/>
    <n v="57542997.559999913"/>
    <n v="57542997.559999913"/>
    <s v="Riyadh"/>
  </r>
  <r>
    <s v="ORD104401"/>
    <s v="iPhone 13"/>
    <x v="0"/>
    <x v="4"/>
    <x v="2"/>
    <x v="1"/>
    <n v="10457.86"/>
    <n v="3"/>
    <x v="4400"/>
    <x v="35"/>
    <n v="2962"/>
    <x v="345"/>
    <m/>
    <m/>
    <s v="Amazon"/>
    <s v="Amazon"/>
    <n v="13290.4"/>
    <n v="92327183.770000085"/>
    <n v="92327183.770000085"/>
    <s v="Alexandria"/>
  </r>
  <r>
    <s v="ORD104402"/>
    <s v="Smartwatch FitPro"/>
    <x v="4"/>
    <x v="6"/>
    <x v="0"/>
    <x v="5"/>
    <n v="9591.86"/>
    <n v="3"/>
    <x v="4401"/>
    <x v="341"/>
    <n v="500"/>
    <x v="161"/>
    <m/>
    <m/>
    <s v="sq"/>
    <s v="sq"/>
    <n v="27872.98"/>
    <n v="31420413.200000018"/>
    <n v="31420413.200000018"/>
    <s v="Giza"/>
  </r>
  <r>
    <s v="ORD104403"/>
    <s v="iPhone 13"/>
    <x v="0"/>
    <x v="4"/>
    <x v="2"/>
    <x v="2"/>
    <n v="11049.64"/>
    <n v="3"/>
    <x v="4402"/>
    <x v="392"/>
    <n v="3954"/>
    <x v="292"/>
    <m/>
    <m/>
    <s v="Amazon"/>
    <s v="Amazon"/>
    <n v="26648.76"/>
    <n v="92327183.770000085"/>
    <n v="92327183.770000085"/>
    <s v="Casablanca"/>
  </r>
  <r>
    <s v="ORD104404"/>
    <s v="Dell Inspiron 3501"/>
    <x v="3"/>
    <x v="8"/>
    <x v="2"/>
    <x v="3"/>
    <n v="18191.97"/>
    <n v="1"/>
    <x v="4403"/>
    <x v="103"/>
    <n v="542"/>
    <x v="187"/>
    <m/>
    <m/>
    <s v="Amazon"/>
    <s v="Amazon"/>
    <n v="3665.44"/>
    <n v="57542997.559999913"/>
    <n v="57542997.559999913"/>
    <s v="Dubai"/>
  </r>
  <r>
    <s v="ORD104405"/>
    <s v="Xiaomi Redmi Note 12"/>
    <x v="0"/>
    <x v="7"/>
    <x v="0"/>
    <x v="5"/>
    <n v="5879.14"/>
    <n v="5"/>
    <x v="4404"/>
    <x v="196"/>
    <n v="1926"/>
    <x v="131"/>
    <m/>
    <m/>
    <s v="sq"/>
    <s v="sq"/>
    <n v="27872.98"/>
    <n v="92327183.770000085"/>
    <n v="92327183.770000085"/>
    <s v="Giza"/>
  </r>
  <r>
    <s v="ORD104406"/>
    <s v="Xiaomi Redmi Note 12"/>
    <x v="0"/>
    <x v="7"/>
    <x v="2"/>
    <x v="3"/>
    <n v="19238.740000000002"/>
    <n v="1"/>
    <x v="4405"/>
    <x v="398"/>
    <n v="3120"/>
    <x v="191"/>
    <m/>
    <m/>
    <s v="Amazon"/>
    <s v="Amazon"/>
    <n v="3665.44"/>
    <n v="92327183.770000085"/>
    <n v="92327183.770000085"/>
    <s v="Dubai"/>
  </r>
  <r>
    <s v="ORD104407"/>
    <s v="Smartwatch FitPro"/>
    <x v="4"/>
    <x v="6"/>
    <x v="0"/>
    <x v="5"/>
    <n v="17438.27"/>
    <n v="5"/>
    <x v="4406"/>
    <x v="240"/>
    <n v="3863"/>
    <x v="128"/>
    <m/>
    <m/>
    <s v="sq"/>
    <s v="sq"/>
    <n v="27872.98"/>
    <n v="31420413.200000018"/>
    <n v="31420413.200000018"/>
    <s v="Giza"/>
  </r>
  <r>
    <s v="ORD104408"/>
    <s v="iPhone 13"/>
    <x v="0"/>
    <x v="4"/>
    <x v="1"/>
    <x v="0"/>
    <n v="7165.44"/>
    <n v="2"/>
    <x v="4407"/>
    <x v="64"/>
    <n v="904"/>
    <x v="161"/>
    <m/>
    <m/>
    <s v="Jumia"/>
    <s v="Jum"/>
    <n v="16284.02"/>
    <n v="92327183.770000085"/>
    <n v="92327183.770000085"/>
    <s v="Cairo"/>
  </r>
  <r>
    <s v="ORD104409"/>
    <s v="T-shirt Cotton"/>
    <x v="1"/>
    <x v="5"/>
    <x v="1"/>
    <x v="2"/>
    <n v="4905.2299999999996"/>
    <n v="3"/>
    <x v="4408"/>
    <x v="54"/>
    <n v="2622"/>
    <x v="239"/>
    <m/>
    <m/>
    <s v="Jumia"/>
    <s v="Jum"/>
    <n v="26648.76"/>
    <n v="91504159.730000004"/>
    <n v="91504159.730000004"/>
    <s v="Casablanca"/>
  </r>
  <r>
    <s v="ORD104410"/>
    <s v="T-shirt Cotton"/>
    <x v="1"/>
    <x v="5"/>
    <x v="0"/>
    <x v="1"/>
    <n v="14476.69"/>
    <n v="3"/>
    <x v="4409"/>
    <x v="361"/>
    <n v="752"/>
    <x v="58"/>
    <m/>
    <m/>
    <s v="sq"/>
    <s v="sq"/>
    <n v="13290.4"/>
    <n v="91504159.730000004"/>
    <n v="91504159.730000004"/>
    <s v="Alexandria"/>
  </r>
  <r>
    <s v="ORD104411"/>
    <s v="T-shirt Cotton"/>
    <x v="1"/>
    <x v="5"/>
    <x v="2"/>
    <x v="4"/>
    <n v="14132.14"/>
    <n v="2"/>
    <x v="4410"/>
    <x v="110"/>
    <n v="145"/>
    <x v="288"/>
    <m/>
    <m/>
    <s v="Amazon"/>
    <s v="Amazon"/>
    <n v="99349.3"/>
    <n v="91504159.730000004"/>
    <n v="91504159.730000004"/>
    <s v="Riyadh"/>
  </r>
  <r>
    <s v="ORD104412"/>
    <s v="T-shirt Cotton"/>
    <x v="1"/>
    <x v="5"/>
    <x v="2"/>
    <x v="5"/>
    <n v="1613.34"/>
    <n v="1"/>
    <x v="4411"/>
    <x v="165"/>
    <n v="1006"/>
    <x v="129"/>
    <m/>
    <m/>
    <s v="Amazon"/>
    <s v="Amazon"/>
    <n v="27872.98"/>
    <n v="91504159.730000004"/>
    <n v="91504159.730000004"/>
    <s v="Giza"/>
  </r>
  <r>
    <s v="ORD104413"/>
    <s v="Smartwatch FitPro"/>
    <x v="4"/>
    <x v="6"/>
    <x v="1"/>
    <x v="2"/>
    <n v="19650.61"/>
    <n v="2"/>
    <x v="4412"/>
    <x v="25"/>
    <n v="4814"/>
    <x v="356"/>
    <m/>
    <m/>
    <s v="Jumia"/>
    <s v="Jum"/>
    <n v="26648.76"/>
    <n v="31420413.200000018"/>
    <n v="31420413.200000018"/>
    <s v="Casablanca"/>
  </r>
  <r>
    <s v="ORD104414"/>
    <s v="HP Pavilion Laptop"/>
    <x v="3"/>
    <x v="3"/>
    <x v="0"/>
    <x v="0"/>
    <n v="10802.71"/>
    <n v="1"/>
    <x v="4413"/>
    <x v="147"/>
    <n v="183"/>
    <x v="57"/>
    <m/>
    <m/>
    <s v="sq"/>
    <s v="sq"/>
    <n v="16284.02"/>
    <n v="57542997.559999913"/>
    <n v="57542997.559999913"/>
    <s v="Cairo"/>
  </r>
  <r>
    <s v="ORD104415"/>
    <s v="iPhone 13"/>
    <x v="0"/>
    <x v="4"/>
    <x v="0"/>
    <x v="0"/>
    <n v="3581.11"/>
    <n v="2"/>
    <x v="4414"/>
    <x v="177"/>
    <n v="1826"/>
    <x v="223"/>
    <m/>
    <m/>
    <s v="sq"/>
    <s v="sq"/>
    <n v="16284.02"/>
    <n v="92327183.770000085"/>
    <n v="92327183.770000085"/>
    <s v="Cairo"/>
  </r>
  <r>
    <s v="ORD104416"/>
    <s v="Adidas Running Shoes"/>
    <x v="1"/>
    <x v="9"/>
    <x v="2"/>
    <x v="4"/>
    <n v="12711.67"/>
    <n v="4"/>
    <x v="4415"/>
    <x v="338"/>
    <n v="2434"/>
    <x v="9"/>
    <m/>
    <m/>
    <s v="Amazon"/>
    <s v="Amazon"/>
    <n v="99349.3"/>
    <n v="91504159.730000004"/>
    <n v="91504159.730000004"/>
    <s v="Riyadh"/>
  </r>
  <r>
    <s v="ORD104417"/>
    <s v="Xiaomi Redmi Note 12"/>
    <x v="0"/>
    <x v="7"/>
    <x v="0"/>
    <x v="5"/>
    <n v="5480.89"/>
    <n v="4"/>
    <x v="4416"/>
    <x v="267"/>
    <n v="1668"/>
    <x v="222"/>
    <m/>
    <m/>
    <s v="sq"/>
    <s v="sq"/>
    <n v="27872.98"/>
    <n v="92327183.770000085"/>
    <n v="92327183.770000085"/>
    <s v="Giza"/>
  </r>
  <r>
    <s v="ORD104418"/>
    <s v="Adidas Running Shoes"/>
    <x v="1"/>
    <x v="9"/>
    <x v="2"/>
    <x v="3"/>
    <n v="7290.62"/>
    <n v="5"/>
    <x v="4417"/>
    <x v="88"/>
    <n v="1577"/>
    <x v="224"/>
    <m/>
    <m/>
    <s v="Amazon"/>
    <s v="Amazon"/>
    <n v="3665.44"/>
    <n v="91504159.730000004"/>
    <n v="91504159.730000004"/>
    <s v="Dubai"/>
  </r>
  <r>
    <s v="ORD104419"/>
    <s v="Nike Air Max"/>
    <x v="1"/>
    <x v="1"/>
    <x v="2"/>
    <x v="2"/>
    <n v="3293.73"/>
    <n v="3"/>
    <x v="4418"/>
    <x v="214"/>
    <n v="2888"/>
    <x v="66"/>
    <m/>
    <m/>
    <s v="Amazon"/>
    <s v="Amazon"/>
    <n v="26648.76"/>
    <n v="91504159.730000004"/>
    <n v="91504159.730000004"/>
    <s v="Casablanca"/>
  </r>
  <r>
    <s v="ORD104420"/>
    <s v="Adidas Running Shoes"/>
    <x v="1"/>
    <x v="9"/>
    <x v="1"/>
    <x v="4"/>
    <n v="7083.18"/>
    <n v="4"/>
    <x v="4419"/>
    <x v="395"/>
    <n v="3866"/>
    <x v="100"/>
    <m/>
    <m/>
    <s v="Jumia"/>
    <s v="Jum"/>
    <n v="99349.3"/>
    <n v="91504159.730000004"/>
    <n v="91504159.730000004"/>
    <s v="Riyadh"/>
  </r>
  <r>
    <s v="ORD104421"/>
    <s v="Dell Inspiron 3501"/>
    <x v="3"/>
    <x v="8"/>
    <x v="1"/>
    <x v="2"/>
    <n v="11914.72"/>
    <n v="1"/>
    <x v="4420"/>
    <x v="174"/>
    <n v="3771"/>
    <x v="32"/>
    <m/>
    <m/>
    <s v="Jumia"/>
    <s v="Jum"/>
    <n v="26648.76"/>
    <n v="57542997.559999913"/>
    <n v="57542997.559999913"/>
    <s v="Casablanca"/>
  </r>
  <r>
    <s v="ORD104422"/>
    <s v="T-shirt Cotton"/>
    <x v="1"/>
    <x v="5"/>
    <x v="2"/>
    <x v="3"/>
    <n v="1070.32"/>
    <n v="4"/>
    <x v="4421"/>
    <x v="305"/>
    <n v="2452"/>
    <x v="66"/>
    <m/>
    <m/>
    <s v="Amazon"/>
    <s v="Amazon"/>
    <n v="3665.44"/>
    <n v="91504159.730000004"/>
    <n v="91504159.730000004"/>
    <s v="Dubai"/>
  </r>
  <r>
    <s v="ORD104423"/>
    <s v="Nike Air Max"/>
    <x v="1"/>
    <x v="1"/>
    <x v="1"/>
    <x v="2"/>
    <n v="1745.83"/>
    <n v="4"/>
    <x v="4422"/>
    <x v="246"/>
    <n v="3007"/>
    <x v="152"/>
    <m/>
    <m/>
    <s v="Jumia"/>
    <s v="Jum"/>
    <n v="26648.76"/>
    <n v="91504159.730000004"/>
    <n v="91504159.730000004"/>
    <s v="Casablanca"/>
  </r>
  <r>
    <s v="ORD104424"/>
    <s v="Dell Inspiron 3501"/>
    <x v="3"/>
    <x v="8"/>
    <x v="2"/>
    <x v="3"/>
    <n v="2244.8200000000002"/>
    <n v="4"/>
    <x v="4423"/>
    <x v="330"/>
    <n v="3183"/>
    <x v="335"/>
    <m/>
    <m/>
    <s v="Amazon"/>
    <s v="Amazon"/>
    <n v="3665.44"/>
    <n v="57542997.559999913"/>
    <n v="57542997.559999913"/>
    <s v="Dubai"/>
  </r>
  <r>
    <s v="ORD104425"/>
    <s v="Adidas Running Shoes"/>
    <x v="1"/>
    <x v="9"/>
    <x v="1"/>
    <x v="0"/>
    <n v="19655.330000000002"/>
    <n v="5"/>
    <x v="4424"/>
    <x v="349"/>
    <n v="3708"/>
    <x v="238"/>
    <m/>
    <m/>
    <s v="Jumia"/>
    <s v="Jum"/>
    <n v="16284.02"/>
    <n v="91504159.730000004"/>
    <n v="91504159.730000004"/>
    <s v="Cairo"/>
  </r>
  <r>
    <s v="ORD104426"/>
    <s v="HP Pavilion Laptop"/>
    <x v="3"/>
    <x v="3"/>
    <x v="2"/>
    <x v="5"/>
    <n v="14938.06"/>
    <n v="1"/>
    <x v="4425"/>
    <x v="379"/>
    <n v="3922"/>
    <x v="330"/>
    <m/>
    <m/>
    <s v="Amazon"/>
    <s v="Amazon"/>
    <n v="27872.98"/>
    <n v="57542997.559999913"/>
    <n v="57542997.559999913"/>
    <s v="Giza"/>
  </r>
  <r>
    <s v="ORD104427"/>
    <s v="Bluetooth Headset"/>
    <x v="2"/>
    <x v="2"/>
    <x v="2"/>
    <x v="3"/>
    <n v="12885.01"/>
    <n v="5"/>
    <x v="4426"/>
    <x v="329"/>
    <n v="1218"/>
    <x v="281"/>
    <m/>
    <m/>
    <s v="Amazon"/>
    <s v="Amazon"/>
    <n v="3665.44"/>
    <n v="29200970.130000021"/>
    <n v="29200970.130000021"/>
    <s v="Dubai"/>
  </r>
  <r>
    <s v="ORD104428"/>
    <s v="Nike Air Max"/>
    <x v="1"/>
    <x v="1"/>
    <x v="0"/>
    <x v="2"/>
    <n v="18916.12"/>
    <n v="1"/>
    <x v="4427"/>
    <x v="343"/>
    <n v="891"/>
    <x v="91"/>
    <m/>
    <m/>
    <s v="sq"/>
    <s v="sq"/>
    <n v="26648.76"/>
    <n v="91504159.730000004"/>
    <n v="91504159.730000004"/>
    <s v="Casablanca"/>
  </r>
  <r>
    <s v="ORD104429"/>
    <s v="T-shirt Cotton"/>
    <x v="1"/>
    <x v="5"/>
    <x v="1"/>
    <x v="4"/>
    <n v="10791.91"/>
    <n v="2"/>
    <x v="4428"/>
    <x v="149"/>
    <n v="2593"/>
    <x v="147"/>
    <m/>
    <m/>
    <s v="Jumia"/>
    <s v="Jum"/>
    <n v="99349.3"/>
    <n v="91504159.730000004"/>
    <n v="91504159.730000004"/>
    <s v="Riyadh"/>
  </r>
  <r>
    <s v="ORD104430"/>
    <s v="Samsung Galaxy A14"/>
    <x v="0"/>
    <x v="0"/>
    <x v="1"/>
    <x v="4"/>
    <n v="4552.18"/>
    <n v="5"/>
    <x v="4429"/>
    <x v="389"/>
    <n v="2416"/>
    <x v="306"/>
    <m/>
    <m/>
    <s v="Jumia"/>
    <s v="Jum"/>
    <n v="99349.3"/>
    <n v="92327183.770000085"/>
    <n v="92327183.770000085"/>
    <s v="Riyadh"/>
  </r>
  <r>
    <s v="ORD104431"/>
    <s v="Smartwatch FitPro"/>
    <x v="4"/>
    <x v="6"/>
    <x v="2"/>
    <x v="1"/>
    <n v="17951.13"/>
    <n v="1"/>
    <x v="4430"/>
    <x v="119"/>
    <n v="1737"/>
    <x v="269"/>
    <m/>
    <m/>
    <s v="Amazon"/>
    <s v="Amazon"/>
    <n v="13290.4"/>
    <n v="31420413.200000018"/>
    <n v="31420413.200000018"/>
    <s v="Alexandria"/>
  </r>
  <r>
    <s v="ORD104432"/>
    <s v="Bluetooth Headset"/>
    <x v="2"/>
    <x v="2"/>
    <x v="0"/>
    <x v="4"/>
    <n v="15459.7"/>
    <n v="3"/>
    <x v="4431"/>
    <x v="254"/>
    <n v="887"/>
    <x v="65"/>
    <m/>
    <m/>
    <s v="sq"/>
    <s v="sq"/>
    <n v="99349.3"/>
    <n v="29200970.130000021"/>
    <n v="29200970.130000021"/>
    <s v="Riyadh"/>
  </r>
  <r>
    <s v="ORD104433"/>
    <s v="Adidas Running Shoes"/>
    <x v="1"/>
    <x v="9"/>
    <x v="1"/>
    <x v="3"/>
    <n v="5575.35"/>
    <n v="4"/>
    <x v="4432"/>
    <x v="100"/>
    <n v="4256"/>
    <x v="142"/>
    <m/>
    <m/>
    <s v="Jumia"/>
    <s v="Jum"/>
    <n v="3665.44"/>
    <n v="91504159.730000004"/>
    <n v="91504159.730000004"/>
    <s v="Dubai"/>
  </r>
  <r>
    <s v="ORD104434"/>
    <s v="T-shirt Cotton"/>
    <x v="1"/>
    <x v="5"/>
    <x v="1"/>
    <x v="1"/>
    <n v="1311.47"/>
    <n v="5"/>
    <x v="4433"/>
    <x v="343"/>
    <n v="2158"/>
    <x v="304"/>
    <m/>
    <m/>
    <s v="Jumia"/>
    <s v="Jum"/>
    <n v="13290.4"/>
    <n v="91504159.730000004"/>
    <n v="91504159.730000004"/>
    <s v="Alexandria"/>
  </r>
  <r>
    <s v="ORD104435"/>
    <s v="Smartwatch FitPro"/>
    <x v="4"/>
    <x v="6"/>
    <x v="1"/>
    <x v="4"/>
    <n v="12855.93"/>
    <n v="3"/>
    <x v="4434"/>
    <x v="352"/>
    <n v="4941"/>
    <x v="296"/>
    <m/>
    <m/>
    <s v="Jumia"/>
    <s v="Jum"/>
    <n v="99349.3"/>
    <n v="31420413.200000018"/>
    <n v="31420413.200000018"/>
    <s v="Riyadh"/>
  </r>
  <r>
    <s v="ORD104436"/>
    <s v="T-shirt Cotton"/>
    <x v="1"/>
    <x v="5"/>
    <x v="0"/>
    <x v="5"/>
    <n v="3010.22"/>
    <n v="3"/>
    <x v="4435"/>
    <x v="372"/>
    <n v="4304"/>
    <x v="119"/>
    <m/>
    <m/>
    <s v="sq"/>
    <s v="sq"/>
    <n v="27872.98"/>
    <n v="91504159.730000004"/>
    <n v="91504159.730000004"/>
    <s v="Giza"/>
  </r>
  <r>
    <s v="ORD104437"/>
    <s v="Adidas Running Shoes"/>
    <x v="1"/>
    <x v="9"/>
    <x v="0"/>
    <x v="4"/>
    <n v="12325.01"/>
    <n v="2"/>
    <x v="4436"/>
    <x v="31"/>
    <n v="4597"/>
    <x v="50"/>
    <m/>
    <m/>
    <s v="sq"/>
    <s v="sq"/>
    <n v="99349.3"/>
    <n v="91504159.730000004"/>
    <n v="91504159.730000004"/>
    <s v="Riyadh"/>
  </r>
  <r>
    <s v="ORD104438"/>
    <s v="Dell Inspiron 3501"/>
    <x v="3"/>
    <x v="8"/>
    <x v="2"/>
    <x v="2"/>
    <n v="16486.330000000002"/>
    <n v="4"/>
    <x v="4437"/>
    <x v="49"/>
    <n v="968"/>
    <x v="121"/>
    <m/>
    <m/>
    <s v="Amazon"/>
    <s v="Amazon"/>
    <n v="26648.76"/>
    <n v="57542997.559999913"/>
    <n v="57542997.559999913"/>
    <s v="Casablanca"/>
  </r>
  <r>
    <s v="ORD104439"/>
    <s v="Samsung Galaxy A14"/>
    <x v="0"/>
    <x v="0"/>
    <x v="2"/>
    <x v="3"/>
    <n v="3791.84"/>
    <n v="2"/>
    <x v="4438"/>
    <x v="346"/>
    <n v="671"/>
    <x v="22"/>
    <m/>
    <m/>
    <s v="Amazon"/>
    <s v="Amazon"/>
    <n v="3665.44"/>
    <n v="92327183.770000085"/>
    <n v="92327183.770000085"/>
    <s v="Dubai"/>
  </r>
  <r>
    <s v="ORD104440"/>
    <s v="HP Pavilion Laptop"/>
    <x v="3"/>
    <x v="3"/>
    <x v="2"/>
    <x v="4"/>
    <n v="16029.96"/>
    <n v="2"/>
    <x v="4439"/>
    <x v="50"/>
    <n v="2674"/>
    <x v="126"/>
    <m/>
    <m/>
    <s v="Amazon"/>
    <s v="Amazon"/>
    <n v="99349.3"/>
    <n v="57542997.559999913"/>
    <n v="57542997.559999913"/>
    <s v="Riyadh"/>
  </r>
  <r>
    <s v="ORD104441"/>
    <s v="Nike Air Max"/>
    <x v="1"/>
    <x v="1"/>
    <x v="2"/>
    <x v="0"/>
    <n v="5142.8"/>
    <n v="4"/>
    <x v="4440"/>
    <x v="98"/>
    <n v="468"/>
    <x v="347"/>
    <m/>
    <m/>
    <s v="Amazon"/>
    <s v="Amazon"/>
    <n v="16284.02"/>
    <n v="91504159.730000004"/>
    <n v="91504159.730000004"/>
    <s v="Cairo"/>
  </r>
  <r>
    <s v="ORD104442"/>
    <s v="Dell Inspiron 3501"/>
    <x v="3"/>
    <x v="8"/>
    <x v="1"/>
    <x v="0"/>
    <n v="13843.28"/>
    <n v="1"/>
    <x v="4441"/>
    <x v="280"/>
    <n v="2930"/>
    <x v="227"/>
    <m/>
    <m/>
    <s v="Jumia"/>
    <s v="Jum"/>
    <n v="16284.02"/>
    <n v="57542997.559999913"/>
    <n v="57542997.559999913"/>
    <s v="Cairo"/>
  </r>
  <r>
    <s v="ORD104443"/>
    <s v="Adidas Running Shoes"/>
    <x v="1"/>
    <x v="9"/>
    <x v="2"/>
    <x v="1"/>
    <n v="5894.93"/>
    <n v="3"/>
    <x v="4442"/>
    <x v="184"/>
    <n v="4238"/>
    <x v="101"/>
    <m/>
    <m/>
    <s v="Amazon"/>
    <s v="Amazon"/>
    <n v="13290.4"/>
    <n v="91504159.730000004"/>
    <n v="91504159.730000004"/>
    <s v="Alexandria"/>
  </r>
  <r>
    <s v="ORD104444"/>
    <s v="Smartwatch FitPro"/>
    <x v="4"/>
    <x v="6"/>
    <x v="1"/>
    <x v="5"/>
    <n v="13326.95"/>
    <n v="4"/>
    <x v="4443"/>
    <x v="284"/>
    <n v="4628"/>
    <x v="106"/>
    <m/>
    <m/>
    <s v="Jumia"/>
    <s v="Jum"/>
    <n v="27872.98"/>
    <n v="31420413.200000018"/>
    <n v="31420413.200000018"/>
    <s v="Giza"/>
  </r>
  <r>
    <s v="ORD104445"/>
    <s v="iPhone 13"/>
    <x v="0"/>
    <x v="4"/>
    <x v="2"/>
    <x v="3"/>
    <n v="3844.91"/>
    <n v="4"/>
    <x v="4444"/>
    <x v="277"/>
    <n v="2698"/>
    <x v="297"/>
    <m/>
    <m/>
    <s v="Amazon"/>
    <s v="Amazon"/>
    <n v="3665.44"/>
    <n v="92327183.770000085"/>
    <n v="92327183.770000085"/>
    <s v="Dubai"/>
  </r>
  <r>
    <s v="ORD104446"/>
    <s v="Xiaomi Redmi Note 12"/>
    <x v="0"/>
    <x v="7"/>
    <x v="0"/>
    <x v="2"/>
    <n v="12337.49"/>
    <n v="4"/>
    <x v="4445"/>
    <x v="363"/>
    <n v="3965"/>
    <x v="3"/>
    <m/>
    <m/>
    <s v="sq"/>
    <s v="sq"/>
    <n v="26648.76"/>
    <n v="92327183.770000085"/>
    <n v="92327183.770000085"/>
    <s v="Casablanca"/>
  </r>
  <r>
    <s v="ORD104447"/>
    <s v="Bluetooth Headset"/>
    <x v="2"/>
    <x v="2"/>
    <x v="2"/>
    <x v="1"/>
    <n v="17847.599999999999"/>
    <n v="5"/>
    <x v="4446"/>
    <x v="153"/>
    <n v="3712"/>
    <x v="235"/>
    <m/>
    <m/>
    <s v="Amazon"/>
    <s v="Amazon"/>
    <n v="13290.4"/>
    <n v="29200970.130000021"/>
    <n v="29200970.130000021"/>
    <s v="Alexandria"/>
  </r>
  <r>
    <s v="ORD104448"/>
    <s v="Samsung Galaxy A14"/>
    <x v="0"/>
    <x v="0"/>
    <x v="2"/>
    <x v="5"/>
    <n v="15348.02"/>
    <n v="2"/>
    <x v="4447"/>
    <x v="330"/>
    <n v="2613"/>
    <x v="164"/>
    <m/>
    <m/>
    <s v="Amazon"/>
    <s v="Amazon"/>
    <n v="27872.98"/>
    <n v="92327183.770000085"/>
    <n v="92327183.770000085"/>
    <s v="Giza"/>
  </r>
  <r>
    <s v="ORD104449"/>
    <s v="Samsung Galaxy A14"/>
    <x v="0"/>
    <x v="0"/>
    <x v="2"/>
    <x v="2"/>
    <n v="7168.05"/>
    <n v="1"/>
    <x v="4448"/>
    <x v="305"/>
    <n v="4234"/>
    <x v="84"/>
    <m/>
    <m/>
    <s v="Amazon"/>
    <s v="Amazon"/>
    <n v="26648.76"/>
    <n v="92327183.770000085"/>
    <n v="92327183.770000085"/>
    <s v="Casablanca"/>
  </r>
  <r>
    <s v="ORD104450"/>
    <s v="Dell Inspiron 3501"/>
    <x v="3"/>
    <x v="8"/>
    <x v="0"/>
    <x v="1"/>
    <n v="7849.2"/>
    <n v="1"/>
    <x v="4449"/>
    <x v="338"/>
    <n v="590"/>
    <x v="190"/>
    <m/>
    <m/>
    <s v="sq"/>
    <s v="sq"/>
    <n v="13290.4"/>
    <n v="57542997.559999913"/>
    <n v="57542997.559999913"/>
    <s v="Alexandria"/>
  </r>
  <r>
    <s v="ORD104451"/>
    <s v="iPhone 13"/>
    <x v="0"/>
    <x v="4"/>
    <x v="0"/>
    <x v="4"/>
    <n v="5430.64"/>
    <n v="5"/>
    <x v="4450"/>
    <x v="13"/>
    <n v="4701"/>
    <x v="151"/>
    <m/>
    <m/>
    <s v="sq"/>
    <s v="sq"/>
    <n v="99349.3"/>
    <n v="92327183.770000085"/>
    <n v="92327183.770000085"/>
    <s v="Riyadh"/>
  </r>
  <r>
    <s v="ORD104452"/>
    <s v="Xiaomi Redmi Note 12"/>
    <x v="0"/>
    <x v="7"/>
    <x v="0"/>
    <x v="0"/>
    <n v="9365.43"/>
    <n v="5"/>
    <x v="4451"/>
    <x v="365"/>
    <n v="1623"/>
    <x v="352"/>
    <m/>
    <m/>
    <s v="sq"/>
    <s v="sq"/>
    <n v="16284.02"/>
    <n v="92327183.770000085"/>
    <n v="92327183.770000085"/>
    <s v="Cairo"/>
  </r>
  <r>
    <s v="ORD104453"/>
    <s v="Adidas Running Shoes"/>
    <x v="1"/>
    <x v="9"/>
    <x v="1"/>
    <x v="4"/>
    <n v="14365.85"/>
    <n v="3"/>
    <x v="4452"/>
    <x v="392"/>
    <n v="1800"/>
    <x v="245"/>
    <m/>
    <m/>
    <s v="Jumia"/>
    <s v="Jum"/>
    <n v="99349.3"/>
    <n v="91504159.730000004"/>
    <n v="91504159.730000004"/>
    <s v="Riyadh"/>
  </r>
  <r>
    <s v="ORD104454"/>
    <s v="Xiaomi Redmi Note 12"/>
    <x v="0"/>
    <x v="7"/>
    <x v="0"/>
    <x v="2"/>
    <n v="905.08"/>
    <n v="5"/>
    <x v="4453"/>
    <x v="82"/>
    <n v="1552"/>
    <x v="175"/>
    <m/>
    <m/>
    <s v="sq"/>
    <s v="sq"/>
    <n v="26648.76"/>
    <n v="92327183.770000085"/>
    <n v="92327183.770000085"/>
    <s v="Casablanca"/>
  </r>
  <r>
    <s v="ORD104455"/>
    <s v="Xiaomi Redmi Note 12"/>
    <x v="0"/>
    <x v="7"/>
    <x v="2"/>
    <x v="1"/>
    <n v="575.96"/>
    <n v="3"/>
    <x v="4454"/>
    <x v="319"/>
    <n v="3241"/>
    <x v="122"/>
    <m/>
    <m/>
    <s v="Amazon"/>
    <s v="Amazon"/>
    <n v="13290.4"/>
    <n v="92327183.770000085"/>
    <n v="92327183.770000085"/>
    <s v="Alexandria"/>
  </r>
  <r>
    <s v="ORD104456"/>
    <s v="Bluetooth Headset"/>
    <x v="2"/>
    <x v="2"/>
    <x v="1"/>
    <x v="5"/>
    <n v="626.26"/>
    <n v="3"/>
    <x v="4455"/>
    <x v="99"/>
    <n v="2014"/>
    <x v="192"/>
    <m/>
    <m/>
    <s v="Jumia"/>
    <s v="Jum"/>
    <n v="27872.98"/>
    <n v="29200970.130000021"/>
    <n v="29200970.130000021"/>
    <s v="Giza"/>
  </r>
  <r>
    <s v="ORD104457"/>
    <s v="T-shirt Cotton"/>
    <x v="1"/>
    <x v="5"/>
    <x v="2"/>
    <x v="1"/>
    <n v="2728.31"/>
    <n v="2"/>
    <x v="4456"/>
    <x v="357"/>
    <n v="2606"/>
    <x v="153"/>
    <m/>
    <m/>
    <s v="Amazon"/>
    <s v="Amazon"/>
    <n v="13290.4"/>
    <n v="91504159.730000004"/>
    <n v="91504159.730000004"/>
    <s v="Alexandria"/>
  </r>
  <r>
    <s v="ORD104458"/>
    <s v="Smartwatch FitPro"/>
    <x v="4"/>
    <x v="6"/>
    <x v="2"/>
    <x v="0"/>
    <n v="1389.21"/>
    <n v="1"/>
    <x v="4457"/>
    <x v="266"/>
    <n v="4372"/>
    <x v="111"/>
    <m/>
    <m/>
    <s v="Amazon"/>
    <s v="Amazon"/>
    <n v="16284.02"/>
    <n v="31420413.200000018"/>
    <n v="31420413.200000018"/>
    <s v="Cairo"/>
  </r>
  <r>
    <s v="ORD104459"/>
    <s v="iPhone 13"/>
    <x v="0"/>
    <x v="4"/>
    <x v="2"/>
    <x v="5"/>
    <n v="12100.08"/>
    <n v="2"/>
    <x v="4458"/>
    <x v="205"/>
    <n v="3734"/>
    <x v="23"/>
    <m/>
    <m/>
    <s v="Amazon"/>
    <s v="Amazon"/>
    <n v="27872.98"/>
    <n v="92327183.770000085"/>
    <n v="92327183.770000085"/>
    <s v="Giza"/>
  </r>
  <r>
    <s v="ORD104460"/>
    <s v="Samsung Galaxy A14"/>
    <x v="0"/>
    <x v="0"/>
    <x v="1"/>
    <x v="2"/>
    <n v="9031.4"/>
    <n v="5"/>
    <x v="4459"/>
    <x v="16"/>
    <n v="2120"/>
    <x v="192"/>
    <m/>
    <m/>
    <s v="Jumia"/>
    <s v="Jum"/>
    <n v="26648.76"/>
    <n v="92327183.770000085"/>
    <n v="92327183.770000085"/>
    <s v="Casablanca"/>
  </r>
  <r>
    <s v="ORD104461"/>
    <s v="T-shirt Cotton"/>
    <x v="1"/>
    <x v="5"/>
    <x v="0"/>
    <x v="4"/>
    <n v="17756.5"/>
    <n v="5"/>
    <x v="4460"/>
    <x v="225"/>
    <n v="1772"/>
    <x v="179"/>
    <m/>
    <m/>
    <s v="sq"/>
    <s v="sq"/>
    <n v="99349.3"/>
    <n v="91504159.730000004"/>
    <n v="91504159.730000004"/>
    <s v="Riyadh"/>
  </r>
  <r>
    <s v="ORD104462"/>
    <s v="Dell Inspiron 3501"/>
    <x v="3"/>
    <x v="8"/>
    <x v="2"/>
    <x v="0"/>
    <n v="3719.15"/>
    <n v="1"/>
    <x v="4461"/>
    <x v="357"/>
    <n v="3865"/>
    <x v="97"/>
    <m/>
    <m/>
    <s v="Amazon"/>
    <s v="Amazon"/>
    <n v="16284.02"/>
    <n v="57542997.559999913"/>
    <n v="57542997.559999913"/>
    <s v="Cairo"/>
  </r>
  <r>
    <s v="ORD104463"/>
    <s v="T-shirt Cotton"/>
    <x v="1"/>
    <x v="5"/>
    <x v="0"/>
    <x v="3"/>
    <n v="18942.34"/>
    <n v="3"/>
    <x v="4462"/>
    <x v="122"/>
    <n v="3973"/>
    <x v="340"/>
    <m/>
    <m/>
    <s v="sq"/>
    <s v="sq"/>
    <n v="3665.44"/>
    <n v="91504159.730000004"/>
    <n v="91504159.730000004"/>
    <s v="Dubai"/>
  </r>
  <r>
    <s v="ORD104464"/>
    <s v="Bluetooth Headset"/>
    <x v="2"/>
    <x v="2"/>
    <x v="2"/>
    <x v="4"/>
    <n v="7541.39"/>
    <n v="1"/>
    <x v="4463"/>
    <x v="398"/>
    <n v="1104"/>
    <x v="357"/>
    <m/>
    <m/>
    <s v="Amazon"/>
    <s v="Amazon"/>
    <n v="99349.3"/>
    <n v="29200970.130000021"/>
    <n v="29200970.130000021"/>
    <s v="Riyadh"/>
  </r>
  <r>
    <s v="ORD104465"/>
    <s v="Dell Inspiron 3501"/>
    <x v="3"/>
    <x v="8"/>
    <x v="2"/>
    <x v="1"/>
    <n v="5933.31"/>
    <n v="3"/>
    <x v="4464"/>
    <x v="78"/>
    <n v="2795"/>
    <x v="257"/>
    <m/>
    <m/>
    <s v="Amazon"/>
    <s v="Amazon"/>
    <n v="13290.4"/>
    <n v="57542997.559999913"/>
    <n v="57542997.559999913"/>
    <s v="Alexandria"/>
  </r>
  <r>
    <s v="ORD104466"/>
    <s v="T-shirt Cotton"/>
    <x v="1"/>
    <x v="5"/>
    <x v="2"/>
    <x v="4"/>
    <n v="7149.58"/>
    <n v="4"/>
    <x v="4465"/>
    <x v="212"/>
    <n v="1374"/>
    <x v="268"/>
    <m/>
    <m/>
    <s v="Amazon"/>
    <s v="Amazon"/>
    <n v="99349.3"/>
    <n v="91504159.730000004"/>
    <n v="91504159.730000004"/>
    <s v="Riyadh"/>
  </r>
  <r>
    <s v="ORD104467"/>
    <s v="Samsung Galaxy A14"/>
    <x v="0"/>
    <x v="0"/>
    <x v="2"/>
    <x v="1"/>
    <n v="5647.18"/>
    <n v="5"/>
    <x v="4466"/>
    <x v="393"/>
    <n v="4044"/>
    <x v="223"/>
    <m/>
    <m/>
    <s v="Amazon"/>
    <s v="Amazon"/>
    <n v="13290.4"/>
    <n v="92327183.770000085"/>
    <n v="92327183.770000085"/>
    <s v="Alexandria"/>
  </r>
  <r>
    <s v="ORD104468"/>
    <s v="Nike Air Max"/>
    <x v="1"/>
    <x v="1"/>
    <x v="1"/>
    <x v="1"/>
    <n v="1236.5899999999999"/>
    <n v="5"/>
    <x v="4467"/>
    <x v="312"/>
    <n v="2316"/>
    <x v="5"/>
    <m/>
    <m/>
    <s v="Jumia"/>
    <s v="Jum"/>
    <n v="13290.4"/>
    <n v="91504159.730000004"/>
    <n v="91504159.730000004"/>
    <s v="Alexandria"/>
  </r>
  <r>
    <s v="ORD104469"/>
    <s v="Nike Air Max"/>
    <x v="1"/>
    <x v="1"/>
    <x v="1"/>
    <x v="0"/>
    <n v="933.49"/>
    <n v="2"/>
    <x v="4468"/>
    <x v="186"/>
    <n v="3723"/>
    <x v="179"/>
    <m/>
    <m/>
    <s v="Jumia"/>
    <s v="Jum"/>
    <n v="16284.02"/>
    <n v="91504159.730000004"/>
    <n v="91504159.730000004"/>
    <s v="Cairo"/>
  </r>
  <r>
    <s v="ORD104470"/>
    <s v="T-shirt Cotton"/>
    <x v="1"/>
    <x v="5"/>
    <x v="2"/>
    <x v="1"/>
    <n v="15000.76"/>
    <n v="1"/>
    <x v="4469"/>
    <x v="276"/>
    <n v="3856"/>
    <x v="96"/>
    <m/>
    <m/>
    <s v="Amazon"/>
    <s v="Amazon"/>
    <n v="13290.4"/>
    <n v="91504159.730000004"/>
    <n v="91504159.730000004"/>
    <s v="Alexandria"/>
  </r>
  <r>
    <s v="ORD104471"/>
    <s v="Samsung Galaxy A14"/>
    <x v="0"/>
    <x v="0"/>
    <x v="0"/>
    <x v="4"/>
    <n v="4777.4399999999996"/>
    <n v="4"/>
    <x v="4470"/>
    <x v="302"/>
    <n v="3490"/>
    <x v="73"/>
    <m/>
    <m/>
    <s v="sq"/>
    <s v="sq"/>
    <n v="99349.3"/>
    <n v="92327183.770000085"/>
    <n v="92327183.770000085"/>
    <s v="Riyadh"/>
  </r>
  <r>
    <s v="ORD104472"/>
    <s v="HP Pavilion Laptop"/>
    <x v="3"/>
    <x v="3"/>
    <x v="1"/>
    <x v="2"/>
    <n v="14545.8"/>
    <n v="3"/>
    <x v="4471"/>
    <x v="72"/>
    <n v="4368"/>
    <x v="28"/>
    <m/>
    <m/>
    <s v="Jumia"/>
    <s v="Jum"/>
    <n v="26648.76"/>
    <n v="57542997.559999913"/>
    <n v="57542997.559999913"/>
    <s v="Casablanca"/>
  </r>
  <r>
    <s v="ORD104473"/>
    <s v="Xiaomi Redmi Note 12"/>
    <x v="0"/>
    <x v="7"/>
    <x v="0"/>
    <x v="0"/>
    <n v="14439.04"/>
    <n v="4"/>
    <x v="4472"/>
    <x v="21"/>
    <n v="3119"/>
    <x v="153"/>
    <m/>
    <m/>
    <s v="sq"/>
    <s v="sq"/>
    <n v="16284.02"/>
    <n v="92327183.770000085"/>
    <n v="92327183.770000085"/>
    <s v="Cairo"/>
  </r>
  <r>
    <s v="ORD104474"/>
    <s v="Bluetooth Headset"/>
    <x v="2"/>
    <x v="2"/>
    <x v="1"/>
    <x v="0"/>
    <n v="10506.17"/>
    <n v="5"/>
    <x v="4473"/>
    <x v="369"/>
    <n v="2228"/>
    <x v="270"/>
    <m/>
    <m/>
    <s v="Jumia"/>
    <s v="Jum"/>
    <n v="16284.02"/>
    <n v="29200970.130000021"/>
    <n v="29200970.130000021"/>
    <s v="Cairo"/>
  </r>
  <r>
    <s v="ORD104475"/>
    <s v="Dell Inspiron 3501"/>
    <x v="3"/>
    <x v="8"/>
    <x v="2"/>
    <x v="1"/>
    <n v="12419.19"/>
    <n v="1"/>
    <x v="4474"/>
    <x v="91"/>
    <n v="3888"/>
    <x v="248"/>
    <m/>
    <m/>
    <s v="Amazon"/>
    <s v="Amazon"/>
    <n v="13290.4"/>
    <n v="57542997.559999913"/>
    <n v="57542997.559999913"/>
    <s v="Alexandria"/>
  </r>
  <r>
    <s v="ORD104476"/>
    <s v="Dell Inspiron 3501"/>
    <x v="3"/>
    <x v="8"/>
    <x v="1"/>
    <x v="0"/>
    <n v="9920.73"/>
    <n v="1"/>
    <x v="4475"/>
    <x v="33"/>
    <n v="4577"/>
    <x v="31"/>
    <m/>
    <m/>
    <s v="Jumia"/>
    <s v="Jum"/>
    <n v="16284.02"/>
    <n v="57542997.559999913"/>
    <n v="57542997.559999913"/>
    <s v="Cairo"/>
  </r>
  <r>
    <s v="ORD104477"/>
    <s v="Dell Inspiron 3501"/>
    <x v="3"/>
    <x v="8"/>
    <x v="1"/>
    <x v="4"/>
    <n v="9000.43"/>
    <n v="2"/>
    <x v="4476"/>
    <x v="242"/>
    <n v="3017"/>
    <x v="133"/>
    <m/>
    <m/>
    <s v="Jumia"/>
    <s v="Jum"/>
    <n v="99349.3"/>
    <n v="57542997.559999913"/>
    <n v="57542997.559999913"/>
    <s v="Riyadh"/>
  </r>
  <r>
    <s v="ORD104478"/>
    <s v="HP Pavilion Laptop"/>
    <x v="3"/>
    <x v="3"/>
    <x v="2"/>
    <x v="5"/>
    <n v="4703.72"/>
    <n v="3"/>
    <x v="4477"/>
    <x v="143"/>
    <n v="3327"/>
    <x v="131"/>
    <m/>
    <m/>
    <s v="Amazon"/>
    <s v="Amazon"/>
    <n v="27872.98"/>
    <n v="57542997.559999913"/>
    <n v="57542997.559999913"/>
    <s v="Giza"/>
  </r>
  <r>
    <s v="ORD104479"/>
    <s v="Samsung Galaxy A14"/>
    <x v="0"/>
    <x v="0"/>
    <x v="0"/>
    <x v="0"/>
    <n v="8418.51"/>
    <n v="4"/>
    <x v="4478"/>
    <x v="298"/>
    <n v="83"/>
    <x v="210"/>
    <m/>
    <m/>
    <s v="sq"/>
    <s v="sq"/>
    <n v="16284.02"/>
    <n v="92327183.770000085"/>
    <n v="92327183.770000085"/>
    <s v="Cairo"/>
  </r>
  <r>
    <s v="ORD104480"/>
    <s v="Dell Inspiron 3501"/>
    <x v="3"/>
    <x v="8"/>
    <x v="2"/>
    <x v="1"/>
    <n v="19499.79"/>
    <n v="1"/>
    <x v="4479"/>
    <x v="248"/>
    <n v="3547"/>
    <x v="152"/>
    <m/>
    <m/>
    <s v="Amazon"/>
    <s v="Amazon"/>
    <n v="13290.4"/>
    <n v="57542997.559999913"/>
    <n v="57542997.559999913"/>
    <s v="Alexandria"/>
  </r>
  <r>
    <s v="ORD104481"/>
    <s v="Smartwatch FitPro"/>
    <x v="4"/>
    <x v="6"/>
    <x v="0"/>
    <x v="1"/>
    <n v="5295.86"/>
    <n v="3"/>
    <x v="4480"/>
    <x v="188"/>
    <n v="1682"/>
    <x v="250"/>
    <m/>
    <m/>
    <s v="sq"/>
    <s v="sq"/>
    <n v="13290.4"/>
    <n v="31420413.200000018"/>
    <n v="31420413.200000018"/>
    <s v="Alexandria"/>
  </r>
  <r>
    <s v="ORD104482"/>
    <s v="Nike Air Max"/>
    <x v="1"/>
    <x v="1"/>
    <x v="0"/>
    <x v="0"/>
    <n v="19784"/>
    <n v="5"/>
    <x v="4481"/>
    <x v="3"/>
    <n v="1489"/>
    <x v="8"/>
    <m/>
    <m/>
    <s v="sq"/>
    <s v="sq"/>
    <n v="16284.02"/>
    <n v="91504159.730000004"/>
    <n v="91504159.730000004"/>
    <s v="Cairo"/>
  </r>
  <r>
    <s v="ORD104483"/>
    <s v="Bluetooth Headset"/>
    <x v="2"/>
    <x v="2"/>
    <x v="2"/>
    <x v="1"/>
    <n v="3813.23"/>
    <n v="2"/>
    <x v="4482"/>
    <x v="229"/>
    <n v="1148"/>
    <x v="141"/>
    <m/>
    <m/>
    <s v="Amazon"/>
    <s v="Amazon"/>
    <n v="13290.4"/>
    <n v="29200970.130000021"/>
    <n v="29200970.130000021"/>
    <s v="Alexandria"/>
  </r>
  <r>
    <s v="ORD104484"/>
    <s v="Samsung Galaxy A14"/>
    <x v="0"/>
    <x v="0"/>
    <x v="0"/>
    <x v="4"/>
    <n v="14457.48"/>
    <n v="1"/>
    <x v="4483"/>
    <x v="131"/>
    <n v="3572"/>
    <x v="2"/>
    <m/>
    <m/>
    <s v="sq"/>
    <s v="sq"/>
    <n v="99349.3"/>
    <n v="92327183.770000085"/>
    <n v="92327183.770000085"/>
    <s v="Riyadh"/>
  </r>
  <r>
    <s v="ORD104485"/>
    <s v="Nike Air Max"/>
    <x v="1"/>
    <x v="1"/>
    <x v="1"/>
    <x v="3"/>
    <n v="16041.12"/>
    <n v="2"/>
    <x v="4484"/>
    <x v="164"/>
    <n v="2438"/>
    <x v="48"/>
    <m/>
    <m/>
    <s v="Jumia"/>
    <s v="Jum"/>
    <n v="3665.44"/>
    <n v="91504159.730000004"/>
    <n v="91504159.730000004"/>
    <s v="Dubai"/>
  </r>
  <r>
    <s v="ORD104486"/>
    <s v="Dell Inspiron 3501"/>
    <x v="3"/>
    <x v="8"/>
    <x v="1"/>
    <x v="2"/>
    <n v="8846.8700000000008"/>
    <n v="3"/>
    <x v="4485"/>
    <x v="326"/>
    <n v="3985"/>
    <x v="352"/>
    <m/>
    <m/>
    <s v="Jumia"/>
    <s v="Jum"/>
    <n v="26648.76"/>
    <n v="57542997.559999913"/>
    <n v="57542997.559999913"/>
    <s v="Casablanca"/>
  </r>
  <r>
    <s v="ORD104487"/>
    <s v="Samsung Galaxy A14"/>
    <x v="0"/>
    <x v="0"/>
    <x v="2"/>
    <x v="3"/>
    <n v="17863.46"/>
    <n v="3"/>
    <x v="4486"/>
    <x v="13"/>
    <n v="2657"/>
    <x v="16"/>
    <m/>
    <m/>
    <s v="Amazon"/>
    <s v="Amazon"/>
    <n v="3665.44"/>
    <n v="92327183.770000085"/>
    <n v="92327183.770000085"/>
    <s v="Dubai"/>
  </r>
  <r>
    <s v="ORD104488"/>
    <s v="iPhone 13"/>
    <x v="0"/>
    <x v="4"/>
    <x v="1"/>
    <x v="2"/>
    <n v="11300.09"/>
    <n v="4"/>
    <x v="4487"/>
    <x v="391"/>
    <n v="1796"/>
    <x v="71"/>
    <m/>
    <m/>
    <s v="Jumia"/>
    <s v="Jum"/>
    <n v="26648.76"/>
    <n v="92327183.770000085"/>
    <n v="92327183.770000085"/>
    <s v="Casablanca"/>
  </r>
  <r>
    <s v="ORD104489"/>
    <s v="Xiaomi Redmi Note 12"/>
    <x v="0"/>
    <x v="7"/>
    <x v="0"/>
    <x v="0"/>
    <n v="884.9"/>
    <n v="2"/>
    <x v="4488"/>
    <x v="59"/>
    <n v="4870"/>
    <x v="350"/>
    <m/>
    <m/>
    <s v="sq"/>
    <s v="sq"/>
    <n v="16284.02"/>
    <n v="92327183.770000085"/>
    <n v="92327183.770000085"/>
    <s v="Cairo"/>
  </r>
  <r>
    <s v="ORD104490"/>
    <s v="T-shirt Cotton"/>
    <x v="1"/>
    <x v="5"/>
    <x v="1"/>
    <x v="4"/>
    <n v="14284.91"/>
    <n v="2"/>
    <x v="4489"/>
    <x v="320"/>
    <n v="1610"/>
    <x v="212"/>
    <m/>
    <m/>
    <s v="Jumia"/>
    <s v="Jum"/>
    <n v="99349.3"/>
    <n v="91504159.730000004"/>
    <n v="91504159.730000004"/>
    <s v="Riyadh"/>
  </r>
  <r>
    <s v="ORD104491"/>
    <s v="Nike Air Max"/>
    <x v="1"/>
    <x v="1"/>
    <x v="1"/>
    <x v="2"/>
    <n v="11307.54"/>
    <n v="3"/>
    <x v="4490"/>
    <x v="157"/>
    <n v="3938"/>
    <x v="7"/>
    <m/>
    <m/>
    <s v="Jumia"/>
    <s v="Jum"/>
    <n v="26648.76"/>
    <n v="91504159.730000004"/>
    <n v="91504159.730000004"/>
    <s v="Casablanca"/>
  </r>
  <r>
    <s v="ORD104492"/>
    <s v="Samsung Galaxy A14"/>
    <x v="0"/>
    <x v="0"/>
    <x v="1"/>
    <x v="4"/>
    <n v="12282.94"/>
    <n v="5"/>
    <x v="4491"/>
    <x v="293"/>
    <n v="989"/>
    <x v="3"/>
    <m/>
    <m/>
    <s v="Jumia"/>
    <s v="Jum"/>
    <n v="99349.3"/>
    <n v="92327183.770000085"/>
    <n v="92327183.770000085"/>
    <s v="Riyadh"/>
  </r>
  <r>
    <s v="ORD104493"/>
    <s v="Smartwatch FitPro"/>
    <x v="4"/>
    <x v="6"/>
    <x v="1"/>
    <x v="2"/>
    <n v="574.79999999999995"/>
    <n v="1"/>
    <x v="4492"/>
    <x v="145"/>
    <n v="1626"/>
    <x v="194"/>
    <m/>
    <m/>
    <s v="Jumia"/>
    <s v="Jum"/>
    <n v="26648.76"/>
    <n v="31420413.200000018"/>
    <n v="31420413.200000018"/>
    <s v="Casablanca"/>
  </r>
  <r>
    <s v="ORD104494"/>
    <s v="Samsung Galaxy A14"/>
    <x v="0"/>
    <x v="0"/>
    <x v="2"/>
    <x v="4"/>
    <n v="9032.81"/>
    <n v="2"/>
    <x v="4493"/>
    <x v="295"/>
    <n v="25"/>
    <x v="337"/>
    <m/>
    <m/>
    <s v="Amazon"/>
    <s v="Amazon"/>
    <n v="99349.3"/>
    <n v="92327183.770000085"/>
    <n v="92327183.770000085"/>
    <s v="Riyadh"/>
  </r>
  <r>
    <s v="ORD104495"/>
    <s v="Dell Inspiron 3501"/>
    <x v="3"/>
    <x v="8"/>
    <x v="0"/>
    <x v="4"/>
    <n v="1959.95"/>
    <n v="3"/>
    <x v="4494"/>
    <x v="292"/>
    <n v="1462"/>
    <x v="63"/>
    <m/>
    <m/>
    <s v="sq"/>
    <s v="sq"/>
    <n v="99349.3"/>
    <n v="57542997.559999913"/>
    <n v="57542997.559999913"/>
    <s v="Riyadh"/>
  </r>
  <r>
    <s v="ORD104496"/>
    <s v="Samsung Galaxy A14"/>
    <x v="0"/>
    <x v="0"/>
    <x v="1"/>
    <x v="0"/>
    <n v="118.9"/>
    <n v="1"/>
    <x v="4495"/>
    <x v="75"/>
    <n v="3186"/>
    <x v="183"/>
    <m/>
    <m/>
    <s v="Jumia"/>
    <s v="Jum"/>
    <n v="16284.02"/>
    <n v="92327183.770000085"/>
    <n v="92327183.770000085"/>
    <s v="Cairo"/>
  </r>
  <r>
    <s v="ORD104497"/>
    <s v="Smartwatch FitPro"/>
    <x v="4"/>
    <x v="6"/>
    <x v="0"/>
    <x v="2"/>
    <n v="359.05"/>
    <n v="2"/>
    <x v="4496"/>
    <x v="38"/>
    <n v="616"/>
    <x v="285"/>
    <m/>
    <m/>
    <s v="sq"/>
    <s v="sq"/>
    <n v="26648.76"/>
    <n v="31420413.200000018"/>
    <n v="31420413.200000018"/>
    <s v="Casablanca"/>
  </r>
  <r>
    <s v="ORD104498"/>
    <s v="Samsung Galaxy A14"/>
    <x v="0"/>
    <x v="0"/>
    <x v="1"/>
    <x v="2"/>
    <n v="3245.64"/>
    <n v="4"/>
    <x v="4497"/>
    <x v="372"/>
    <n v="411"/>
    <x v="236"/>
    <m/>
    <m/>
    <s v="Jumia"/>
    <s v="Jum"/>
    <n v="26648.76"/>
    <n v="92327183.770000085"/>
    <n v="92327183.770000085"/>
    <s v="Casablanca"/>
  </r>
  <r>
    <s v="ORD104499"/>
    <s v="HP Pavilion Laptop"/>
    <x v="3"/>
    <x v="3"/>
    <x v="2"/>
    <x v="1"/>
    <n v="12093.85"/>
    <n v="3"/>
    <x v="4498"/>
    <x v="59"/>
    <n v="786"/>
    <x v="320"/>
    <m/>
    <m/>
    <s v="Amazon"/>
    <s v="Amazon"/>
    <n v="13290.4"/>
    <n v="57542997.559999913"/>
    <n v="57542997.559999913"/>
    <s v="Alexandria"/>
  </r>
  <r>
    <s v="ORD104500"/>
    <s v="Adidas Running Shoes"/>
    <x v="1"/>
    <x v="9"/>
    <x v="1"/>
    <x v="1"/>
    <n v="15641.79"/>
    <n v="4"/>
    <x v="4499"/>
    <x v="189"/>
    <n v="2601"/>
    <x v="13"/>
    <m/>
    <m/>
    <s v="Jumia"/>
    <s v="Jum"/>
    <n v="13290.4"/>
    <n v="91504159.730000004"/>
    <n v="91504159.730000004"/>
    <s v="Alexandria"/>
  </r>
  <r>
    <s v="ORD104501"/>
    <s v="T-shirt Cotton"/>
    <x v="1"/>
    <x v="5"/>
    <x v="1"/>
    <x v="5"/>
    <n v="14753.32"/>
    <n v="3"/>
    <x v="4500"/>
    <x v="76"/>
    <n v="1660"/>
    <x v="238"/>
    <m/>
    <m/>
    <s v="Jumia"/>
    <s v="Jum"/>
    <n v="27872.98"/>
    <n v="91504159.730000004"/>
    <n v="91504159.730000004"/>
    <s v="Giza"/>
  </r>
  <r>
    <s v="ORD104502"/>
    <s v="Bluetooth Headset"/>
    <x v="2"/>
    <x v="2"/>
    <x v="1"/>
    <x v="4"/>
    <n v="17141.86"/>
    <n v="1"/>
    <x v="4501"/>
    <x v="169"/>
    <n v="4321"/>
    <x v="175"/>
    <m/>
    <m/>
    <s v="Jumia"/>
    <s v="Jum"/>
    <n v="99349.3"/>
    <n v="29200970.130000021"/>
    <n v="29200970.130000021"/>
    <s v="Riyadh"/>
  </r>
  <r>
    <s v="ORD104503"/>
    <s v="HP Pavilion Laptop"/>
    <x v="3"/>
    <x v="3"/>
    <x v="1"/>
    <x v="1"/>
    <n v="1317.13"/>
    <n v="3"/>
    <x v="4502"/>
    <x v="140"/>
    <n v="3925"/>
    <x v="357"/>
    <m/>
    <m/>
    <s v="Jumia"/>
    <s v="Jum"/>
    <n v="13290.4"/>
    <n v="57542997.559999913"/>
    <n v="57542997.559999913"/>
    <s v="Alexandria"/>
  </r>
  <r>
    <s v="ORD104504"/>
    <s v="Xiaomi Redmi Note 12"/>
    <x v="0"/>
    <x v="7"/>
    <x v="0"/>
    <x v="4"/>
    <n v="11423.02"/>
    <n v="1"/>
    <x v="4503"/>
    <x v="399"/>
    <n v="2737"/>
    <x v="214"/>
    <m/>
    <m/>
    <s v="sq"/>
    <s v="sq"/>
    <n v="99349.3"/>
    <n v="92327183.770000085"/>
    <n v="92327183.770000085"/>
    <s v="Riyadh"/>
  </r>
  <r>
    <s v="ORD104505"/>
    <s v="Nike Air Max"/>
    <x v="1"/>
    <x v="1"/>
    <x v="0"/>
    <x v="5"/>
    <n v="6090.31"/>
    <n v="3"/>
    <x v="4504"/>
    <x v="202"/>
    <n v="4040"/>
    <x v="245"/>
    <m/>
    <m/>
    <s v="sq"/>
    <s v="sq"/>
    <n v="27872.98"/>
    <n v="91504159.730000004"/>
    <n v="91504159.730000004"/>
    <s v="Giza"/>
  </r>
  <r>
    <s v="ORD104506"/>
    <s v="Xiaomi Redmi Note 12"/>
    <x v="0"/>
    <x v="7"/>
    <x v="2"/>
    <x v="2"/>
    <n v="19762.689999999999"/>
    <n v="3"/>
    <x v="4505"/>
    <x v="379"/>
    <n v="2055"/>
    <x v="45"/>
    <m/>
    <m/>
    <s v="Amazon"/>
    <s v="Amazon"/>
    <n v="26648.76"/>
    <n v="92327183.770000085"/>
    <n v="92327183.770000085"/>
    <s v="Casablanca"/>
  </r>
  <r>
    <s v="ORD104507"/>
    <s v="Xiaomi Redmi Note 12"/>
    <x v="0"/>
    <x v="7"/>
    <x v="2"/>
    <x v="5"/>
    <n v="4812.8599999999997"/>
    <n v="4"/>
    <x v="4506"/>
    <x v="379"/>
    <n v="182"/>
    <x v="333"/>
    <m/>
    <m/>
    <s v="Amazon"/>
    <s v="Amazon"/>
    <n v="27872.98"/>
    <n v="92327183.770000085"/>
    <n v="92327183.770000085"/>
    <s v="Giza"/>
  </r>
  <r>
    <s v="ORD104508"/>
    <s v="HP Pavilion Laptop"/>
    <x v="3"/>
    <x v="3"/>
    <x v="2"/>
    <x v="0"/>
    <n v="5995.9"/>
    <n v="4"/>
    <x v="4507"/>
    <x v="289"/>
    <n v="277"/>
    <x v="334"/>
    <m/>
    <m/>
    <s v="Amazon"/>
    <s v="Amazon"/>
    <n v="16284.02"/>
    <n v="57542997.559999913"/>
    <n v="57542997.559999913"/>
    <s v="Cairo"/>
  </r>
  <r>
    <s v="ORD104509"/>
    <s v="Dell Inspiron 3501"/>
    <x v="3"/>
    <x v="8"/>
    <x v="2"/>
    <x v="2"/>
    <n v="19759.36"/>
    <n v="2"/>
    <x v="4508"/>
    <x v="207"/>
    <n v="1271"/>
    <x v="216"/>
    <m/>
    <m/>
    <s v="Amazon"/>
    <s v="Amazon"/>
    <n v="26648.76"/>
    <n v="57542997.559999913"/>
    <n v="57542997.559999913"/>
    <s v="Casablanca"/>
  </r>
  <r>
    <s v="ORD104510"/>
    <s v="Nike Air Max"/>
    <x v="1"/>
    <x v="1"/>
    <x v="0"/>
    <x v="2"/>
    <n v="4500.42"/>
    <n v="2"/>
    <x v="4509"/>
    <x v="370"/>
    <n v="4329"/>
    <x v="19"/>
    <m/>
    <m/>
    <s v="sq"/>
    <s v="sq"/>
    <n v="26648.76"/>
    <n v="91504159.730000004"/>
    <n v="91504159.730000004"/>
    <s v="Casablanca"/>
  </r>
  <r>
    <s v="ORD104511"/>
    <s v="Bluetooth Headset"/>
    <x v="2"/>
    <x v="2"/>
    <x v="2"/>
    <x v="0"/>
    <n v="3938.04"/>
    <n v="5"/>
    <x v="4510"/>
    <x v="342"/>
    <n v="640"/>
    <x v="85"/>
    <m/>
    <m/>
    <s v="Amazon"/>
    <s v="Amazon"/>
    <n v="16284.02"/>
    <n v="29200970.130000021"/>
    <n v="29200970.130000021"/>
    <s v="Cairo"/>
  </r>
  <r>
    <s v="ORD104512"/>
    <s v="iPhone 13"/>
    <x v="0"/>
    <x v="4"/>
    <x v="2"/>
    <x v="1"/>
    <n v="11602.1"/>
    <n v="5"/>
    <x v="4511"/>
    <x v="295"/>
    <n v="4974"/>
    <x v="122"/>
    <m/>
    <m/>
    <s v="Amazon"/>
    <s v="Amazon"/>
    <n v="13290.4"/>
    <n v="92327183.770000085"/>
    <n v="92327183.770000085"/>
    <s v="Alexandria"/>
  </r>
  <r>
    <s v="ORD104513"/>
    <s v="HP Pavilion Laptop"/>
    <x v="3"/>
    <x v="3"/>
    <x v="2"/>
    <x v="0"/>
    <n v="10987.87"/>
    <n v="2"/>
    <x v="4512"/>
    <x v="96"/>
    <n v="4876"/>
    <x v="1"/>
    <m/>
    <m/>
    <s v="Amazon"/>
    <s v="Amazon"/>
    <n v="16284.02"/>
    <n v="57542997.559999913"/>
    <n v="57542997.559999913"/>
    <s v="Cairo"/>
  </r>
  <r>
    <s v="ORD104514"/>
    <s v="T-shirt Cotton"/>
    <x v="1"/>
    <x v="5"/>
    <x v="2"/>
    <x v="4"/>
    <n v="16194.91"/>
    <n v="2"/>
    <x v="4513"/>
    <x v="17"/>
    <n v="1512"/>
    <x v="284"/>
    <m/>
    <m/>
    <s v="Amazon"/>
    <s v="Amazon"/>
    <n v="99349.3"/>
    <n v="91504159.730000004"/>
    <n v="91504159.730000004"/>
    <s v="Riyadh"/>
  </r>
  <r>
    <s v="ORD104515"/>
    <s v="Dell Inspiron 3501"/>
    <x v="3"/>
    <x v="8"/>
    <x v="2"/>
    <x v="5"/>
    <n v="19034.82"/>
    <n v="4"/>
    <x v="4514"/>
    <x v="49"/>
    <n v="263"/>
    <x v="224"/>
    <m/>
    <m/>
    <s v="Amazon"/>
    <s v="Amazon"/>
    <n v="27872.98"/>
    <n v="57542997.559999913"/>
    <n v="57542997.559999913"/>
    <s v="Giza"/>
  </r>
  <r>
    <s v="ORD104516"/>
    <s v="Samsung Galaxy A14"/>
    <x v="0"/>
    <x v="0"/>
    <x v="0"/>
    <x v="4"/>
    <n v="5263.91"/>
    <n v="3"/>
    <x v="4515"/>
    <x v="192"/>
    <n v="1950"/>
    <x v="95"/>
    <m/>
    <m/>
    <s v="sq"/>
    <s v="sq"/>
    <n v="99349.3"/>
    <n v="92327183.770000085"/>
    <n v="92327183.770000085"/>
    <s v="Riyadh"/>
  </r>
  <r>
    <s v="ORD104517"/>
    <s v="Bluetooth Headset"/>
    <x v="2"/>
    <x v="2"/>
    <x v="1"/>
    <x v="0"/>
    <n v="9975.7199999999993"/>
    <n v="4"/>
    <x v="4516"/>
    <x v="324"/>
    <n v="1153"/>
    <x v="275"/>
    <m/>
    <m/>
    <s v="Jumia"/>
    <s v="Jum"/>
    <n v="16284.02"/>
    <n v="29200970.130000021"/>
    <n v="29200970.130000021"/>
    <s v="Cairo"/>
  </r>
  <r>
    <s v="ORD104518"/>
    <s v="Nike Air Max"/>
    <x v="1"/>
    <x v="1"/>
    <x v="0"/>
    <x v="5"/>
    <n v="3930.21"/>
    <n v="4"/>
    <x v="4517"/>
    <x v="19"/>
    <n v="3107"/>
    <x v="92"/>
    <m/>
    <m/>
    <s v="sq"/>
    <s v="sq"/>
    <n v="27872.98"/>
    <n v="91504159.730000004"/>
    <n v="91504159.730000004"/>
    <s v="Giza"/>
  </r>
  <r>
    <s v="ORD104519"/>
    <s v="Nike Air Max"/>
    <x v="1"/>
    <x v="1"/>
    <x v="2"/>
    <x v="2"/>
    <n v="18426.93"/>
    <n v="2"/>
    <x v="4518"/>
    <x v="286"/>
    <n v="1871"/>
    <x v="306"/>
    <m/>
    <m/>
    <s v="Amazon"/>
    <s v="Amazon"/>
    <n v="26648.76"/>
    <n v="91504159.730000004"/>
    <n v="91504159.730000004"/>
    <s v="Casablanca"/>
  </r>
  <r>
    <s v="ORD104520"/>
    <s v="Dell Inspiron 3501"/>
    <x v="3"/>
    <x v="8"/>
    <x v="2"/>
    <x v="0"/>
    <n v="12642.07"/>
    <n v="3"/>
    <x v="4519"/>
    <x v="64"/>
    <n v="1224"/>
    <x v="232"/>
    <m/>
    <m/>
    <s v="Amazon"/>
    <s v="Amazon"/>
    <n v="16284.02"/>
    <n v="57542997.559999913"/>
    <n v="57542997.559999913"/>
    <s v="Cairo"/>
  </r>
  <r>
    <s v="ORD104521"/>
    <s v="Dell Inspiron 3501"/>
    <x v="3"/>
    <x v="8"/>
    <x v="2"/>
    <x v="3"/>
    <n v="18935.37"/>
    <n v="4"/>
    <x v="4520"/>
    <x v="52"/>
    <n v="1230"/>
    <x v="351"/>
    <m/>
    <m/>
    <s v="Amazon"/>
    <s v="Amazon"/>
    <n v="3665.44"/>
    <n v="57542997.559999913"/>
    <n v="57542997.559999913"/>
    <s v="Dubai"/>
  </r>
  <r>
    <s v="ORD104522"/>
    <s v="Bluetooth Headset"/>
    <x v="2"/>
    <x v="2"/>
    <x v="0"/>
    <x v="0"/>
    <n v="19190.740000000002"/>
    <n v="5"/>
    <x v="4521"/>
    <x v="79"/>
    <n v="1379"/>
    <x v="7"/>
    <m/>
    <m/>
    <s v="sq"/>
    <s v="sq"/>
    <n v="16284.02"/>
    <n v="29200970.130000021"/>
    <n v="29200970.130000021"/>
    <s v="Cairo"/>
  </r>
  <r>
    <s v="ORD104523"/>
    <s v="Adidas Running Shoes"/>
    <x v="1"/>
    <x v="9"/>
    <x v="1"/>
    <x v="4"/>
    <n v="5867.71"/>
    <n v="2"/>
    <x v="4522"/>
    <x v="307"/>
    <n v="3366"/>
    <x v="94"/>
    <m/>
    <m/>
    <s v="Jumia"/>
    <s v="Jum"/>
    <n v="99349.3"/>
    <n v="91504159.730000004"/>
    <n v="91504159.730000004"/>
    <s v="Riyadh"/>
  </r>
  <r>
    <s v="ORD104524"/>
    <s v="Smartwatch FitPro"/>
    <x v="4"/>
    <x v="6"/>
    <x v="0"/>
    <x v="0"/>
    <n v="223.14"/>
    <n v="2"/>
    <x v="4523"/>
    <x v="183"/>
    <n v="4843"/>
    <x v="195"/>
    <m/>
    <m/>
    <s v="sq"/>
    <s v="sq"/>
    <n v="16284.02"/>
    <n v="31420413.200000018"/>
    <n v="31420413.200000018"/>
    <s v="Cairo"/>
  </r>
  <r>
    <s v="ORD104525"/>
    <s v="Smartwatch FitPro"/>
    <x v="4"/>
    <x v="6"/>
    <x v="2"/>
    <x v="3"/>
    <n v="4672.05"/>
    <n v="1"/>
    <x v="4524"/>
    <x v="398"/>
    <n v="4157"/>
    <x v="206"/>
    <m/>
    <m/>
    <s v="Amazon"/>
    <s v="Amazon"/>
    <n v="3665.44"/>
    <n v="31420413.200000018"/>
    <n v="31420413.200000018"/>
    <s v="Dubai"/>
  </r>
  <r>
    <s v="ORD104526"/>
    <s v="Xiaomi Redmi Note 12"/>
    <x v="0"/>
    <x v="7"/>
    <x v="0"/>
    <x v="4"/>
    <n v="5234.47"/>
    <n v="5"/>
    <x v="4525"/>
    <x v="101"/>
    <n v="3569"/>
    <x v="128"/>
    <m/>
    <m/>
    <s v="sq"/>
    <s v="sq"/>
    <n v="99349.3"/>
    <n v="92327183.770000085"/>
    <n v="92327183.770000085"/>
    <s v="Riyadh"/>
  </r>
  <r>
    <s v="ORD104527"/>
    <s v="Xiaomi Redmi Note 12"/>
    <x v="0"/>
    <x v="7"/>
    <x v="1"/>
    <x v="2"/>
    <n v="13565.69"/>
    <n v="4"/>
    <x v="4526"/>
    <x v="57"/>
    <n v="4281"/>
    <x v="116"/>
    <m/>
    <m/>
    <s v="Jumia"/>
    <s v="Jum"/>
    <n v="26648.76"/>
    <n v="92327183.770000085"/>
    <n v="92327183.770000085"/>
    <s v="Casablanca"/>
  </r>
  <r>
    <s v="ORD104528"/>
    <s v="iPhone 13"/>
    <x v="0"/>
    <x v="4"/>
    <x v="0"/>
    <x v="5"/>
    <n v="12548.11"/>
    <n v="3"/>
    <x v="4527"/>
    <x v="298"/>
    <n v="107"/>
    <x v="283"/>
    <m/>
    <m/>
    <s v="sq"/>
    <s v="sq"/>
    <n v="27872.98"/>
    <n v="92327183.770000085"/>
    <n v="92327183.770000085"/>
    <s v="Giza"/>
  </r>
  <r>
    <s v="ORD104529"/>
    <s v="Dell Inspiron 3501"/>
    <x v="3"/>
    <x v="8"/>
    <x v="0"/>
    <x v="3"/>
    <n v="17961.48"/>
    <n v="2"/>
    <x v="4528"/>
    <x v="243"/>
    <n v="3077"/>
    <x v="26"/>
    <m/>
    <m/>
    <s v="sq"/>
    <s v="sq"/>
    <n v="3665.44"/>
    <n v="57542997.559999913"/>
    <n v="57542997.559999913"/>
    <s v="Dubai"/>
  </r>
  <r>
    <s v="ORD104530"/>
    <s v="Smartwatch FitPro"/>
    <x v="4"/>
    <x v="6"/>
    <x v="1"/>
    <x v="3"/>
    <n v="1891.31"/>
    <n v="3"/>
    <x v="4529"/>
    <x v="145"/>
    <n v="3392"/>
    <x v="8"/>
    <m/>
    <m/>
    <s v="Jumia"/>
    <s v="Jum"/>
    <n v="3665.44"/>
    <n v="31420413.200000018"/>
    <n v="31420413.200000018"/>
    <s v="Dubai"/>
  </r>
  <r>
    <s v="ORD104531"/>
    <s v="Samsung Galaxy A14"/>
    <x v="0"/>
    <x v="0"/>
    <x v="1"/>
    <x v="1"/>
    <n v="914.51"/>
    <n v="5"/>
    <x v="4530"/>
    <x v="75"/>
    <n v="1345"/>
    <x v="25"/>
    <m/>
    <m/>
    <s v="Jumia"/>
    <s v="Jum"/>
    <n v="13290.4"/>
    <n v="92327183.770000085"/>
    <n v="92327183.770000085"/>
    <s v="Alexandria"/>
  </r>
  <r>
    <s v="ORD104532"/>
    <s v="HP Pavilion Laptop"/>
    <x v="3"/>
    <x v="3"/>
    <x v="0"/>
    <x v="3"/>
    <n v="19774.650000000001"/>
    <n v="1"/>
    <x v="4531"/>
    <x v="42"/>
    <n v="1793"/>
    <x v="275"/>
    <m/>
    <m/>
    <s v="sq"/>
    <s v="sq"/>
    <n v="3665.44"/>
    <n v="57542997.559999913"/>
    <n v="57542997.559999913"/>
    <s v="Dubai"/>
  </r>
  <r>
    <s v="ORD104533"/>
    <s v="Dell Inspiron 3501"/>
    <x v="3"/>
    <x v="8"/>
    <x v="0"/>
    <x v="3"/>
    <n v="7000.6"/>
    <n v="4"/>
    <x v="4532"/>
    <x v="172"/>
    <n v="1800"/>
    <x v="200"/>
    <m/>
    <m/>
    <s v="sq"/>
    <s v="sq"/>
    <n v="3665.44"/>
    <n v="57542997.559999913"/>
    <n v="57542997.559999913"/>
    <s v="Dubai"/>
  </r>
  <r>
    <s v="ORD104534"/>
    <s v="Samsung Galaxy A14"/>
    <x v="0"/>
    <x v="0"/>
    <x v="1"/>
    <x v="0"/>
    <n v="2738.45"/>
    <n v="1"/>
    <x v="4533"/>
    <x v="193"/>
    <n v="183"/>
    <x v="148"/>
    <m/>
    <m/>
    <s v="Jumia"/>
    <s v="Jum"/>
    <n v="16284.02"/>
    <n v="92327183.770000085"/>
    <n v="92327183.770000085"/>
    <s v="Cairo"/>
  </r>
  <r>
    <s v="ORD104535"/>
    <s v="Xiaomi Redmi Note 12"/>
    <x v="0"/>
    <x v="7"/>
    <x v="0"/>
    <x v="0"/>
    <n v="1813.38"/>
    <n v="4"/>
    <x v="4534"/>
    <x v="77"/>
    <n v="1999"/>
    <x v="63"/>
    <m/>
    <m/>
    <s v="sq"/>
    <s v="sq"/>
    <n v="16284.02"/>
    <n v="92327183.770000085"/>
    <n v="92327183.770000085"/>
    <s v="Cairo"/>
  </r>
  <r>
    <s v="ORD104536"/>
    <s v="HP Pavilion Laptop"/>
    <x v="3"/>
    <x v="3"/>
    <x v="0"/>
    <x v="4"/>
    <n v="8671.18"/>
    <n v="2"/>
    <x v="4535"/>
    <x v="389"/>
    <n v="1910"/>
    <x v="260"/>
    <m/>
    <m/>
    <s v="sq"/>
    <s v="sq"/>
    <n v="99349.3"/>
    <n v="57542997.559999913"/>
    <n v="57542997.559999913"/>
    <s v="Riyadh"/>
  </r>
  <r>
    <s v="ORD104537"/>
    <s v="Nike Air Max"/>
    <x v="1"/>
    <x v="1"/>
    <x v="2"/>
    <x v="1"/>
    <n v="10973.98"/>
    <n v="1"/>
    <x v="4536"/>
    <x v="197"/>
    <n v="1916"/>
    <x v="40"/>
    <m/>
    <m/>
    <s v="Amazon"/>
    <s v="Amazon"/>
    <n v="13290.4"/>
    <n v="91504159.730000004"/>
    <n v="91504159.730000004"/>
    <s v="Alexandria"/>
  </r>
  <r>
    <s v="ORD104538"/>
    <s v="Dell Inspiron 3501"/>
    <x v="3"/>
    <x v="8"/>
    <x v="2"/>
    <x v="2"/>
    <n v="2622.26"/>
    <n v="2"/>
    <x v="4537"/>
    <x v="59"/>
    <n v="1687"/>
    <x v="116"/>
    <m/>
    <m/>
    <s v="Amazon"/>
    <s v="Amazon"/>
    <n v="26648.76"/>
    <n v="57542997.559999913"/>
    <n v="57542997.559999913"/>
    <s v="Casablanca"/>
  </r>
  <r>
    <s v="ORD104539"/>
    <s v="Dell Inspiron 3501"/>
    <x v="3"/>
    <x v="8"/>
    <x v="0"/>
    <x v="2"/>
    <n v="264.64999999999998"/>
    <n v="5"/>
    <x v="4538"/>
    <x v="46"/>
    <n v="2574"/>
    <x v="170"/>
    <m/>
    <m/>
    <s v="sq"/>
    <s v="sq"/>
    <n v="26648.76"/>
    <n v="57542997.559999913"/>
    <n v="57542997.559999913"/>
    <s v="Casablanca"/>
  </r>
  <r>
    <s v="ORD104540"/>
    <s v="T-shirt Cotton"/>
    <x v="1"/>
    <x v="5"/>
    <x v="0"/>
    <x v="5"/>
    <n v="17327.349999999999"/>
    <n v="5"/>
    <x v="4539"/>
    <x v="201"/>
    <n v="2074"/>
    <x v="74"/>
    <m/>
    <m/>
    <s v="sq"/>
    <s v="sq"/>
    <n v="27872.98"/>
    <n v="91504159.730000004"/>
    <n v="91504159.730000004"/>
    <s v="Giza"/>
  </r>
  <r>
    <s v="ORD104541"/>
    <s v="Samsung Galaxy A14"/>
    <x v="0"/>
    <x v="0"/>
    <x v="0"/>
    <x v="4"/>
    <n v="6423.27"/>
    <n v="3"/>
    <x v="4540"/>
    <x v="228"/>
    <n v="2959"/>
    <x v="110"/>
    <m/>
    <m/>
    <s v="sq"/>
    <s v="sq"/>
    <n v="99349.3"/>
    <n v="92327183.770000085"/>
    <n v="92327183.770000085"/>
    <s v="Riyadh"/>
  </r>
  <r>
    <s v="ORD104542"/>
    <s v="Smartwatch FitPro"/>
    <x v="4"/>
    <x v="6"/>
    <x v="2"/>
    <x v="0"/>
    <n v="13875.17"/>
    <n v="5"/>
    <x v="4541"/>
    <x v="174"/>
    <n v="1972"/>
    <x v="112"/>
    <m/>
    <m/>
    <s v="Amazon"/>
    <s v="Amazon"/>
    <n v="16284.02"/>
    <n v="31420413.200000018"/>
    <n v="31420413.200000018"/>
    <s v="Cairo"/>
  </r>
  <r>
    <s v="ORD104543"/>
    <s v="Smartwatch FitPro"/>
    <x v="4"/>
    <x v="6"/>
    <x v="2"/>
    <x v="2"/>
    <n v="10795.21"/>
    <n v="2"/>
    <x v="4542"/>
    <x v="319"/>
    <n v="3760"/>
    <x v="124"/>
    <m/>
    <m/>
    <s v="Amazon"/>
    <s v="Amazon"/>
    <n v="26648.76"/>
    <n v="31420413.200000018"/>
    <n v="31420413.200000018"/>
    <s v="Casablanca"/>
  </r>
  <r>
    <s v="ORD104544"/>
    <s v="Adidas Running Shoes"/>
    <x v="1"/>
    <x v="9"/>
    <x v="2"/>
    <x v="0"/>
    <n v="6317.12"/>
    <n v="3"/>
    <x v="4543"/>
    <x v="124"/>
    <n v="2578"/>
    <x v="353"/>
    <m/>
    <m/>
    <s v="Amazon"/>
    <s v="Amazon"/>
    <n v="16284.02"/>
    <n v="91504159.730000004"/>
    <n v="91504159.730000004"/>
    <s v="Cairo"/>
  </r>
  <r>
    <s v="ORD104545"/>
    <s v="Bluetooth Headset"/>
    <x v="2"/>
    <x v="2"/>
    <x v="0"/>
    <x v="1"/>
    <n v="4852.3999999999996"/>
    <n v="3"/>
    <x v="4544"/>
    <x v="295"/>
    <n v="2456"/>
    <x v="215"/>
    <m/>
    <m/>
    <s v="sq"/>
    <s v="sq"/>
    <n v="13290.4"/>
    <n v="29200970.130000021"/>
    <n v="29200970.130000021"/>
    <s v="Alexandria"/>
  </r>
  <r>
    <s v="ORD104546"/>
    <s v="Nike Air Max"/>
    <x v="1"/>
    <x v="1"/>
    <x v="1"/>
    <x v="0"/>
    <n v="15149.1"/>
    <n v="3"/>
    <x v="4545"/>
    <x v="355"/>
    <n v="2265"/>
    <x v="289"/>
    <m/>
    <m/>
    <s v="Jumia"/>
    <s v="Jum"/>
    <n v="16284.02"/>
    <n v="91504159.730000004"/>
    <n v="91504159.730000004"/>
    <s v="Cairo"/>
  </r>
  <r>
    <s v="ORD104547"/>
    <s v="Bluetooth Headset"/>
    <x v="2"/>
    <x v="2"/>
    <x v="2"/>
    <x v="0"/>
    <n v="3664.96"/>
    <n v="5"/>
    <x v="4546"/>
    <x v="326"/>
    <n v="828"/>
    <x v="162"/>
    <m/>
    <m/>
    <s v="Amazon"/>
    <s v="Amazon"/>
    <n v="16284.02"/>
    <n v="29200970.130000021"/>
    <n v="29200970.130000021"/>
    <s v="Cairo"/>
  </r>
  <r>
    <s v="ORD104548"/>
    <s v="Xiaomi Redmi Note 12"/>
    <x v="0"/>
    <x v="7"/>
    <x v="0"/>
    <x v="2"/>
    <n v="15455.73"/>
    <n v="5"/>
    <x v="4547"/>
    <x v="302"/>
    <n v="4152"/>
    <x v="32"/>
    <m/>
    <m/>
    <s v="sq"/>
    <s v="sq"/>
    <n v="26648.76"/>
    <n v="92327183.770000085"/>
    <n v="92327183.770000085"/>
    <s v="Casablanca"/>
  </r>
  <r>
    <s v="ORD104549"/>
    <s v="iPhone 13"/>
    <x v="0"/>
    <x v="4"/>
    <x v="1"/>
    <x v="4"/>
    <n v="12630.5"/>
    <n v="4"/>
    <x v="4548"/>
    <x v="113"/>
    <n v="3307"/>
    <x v="122"/>
    <m/>
    <m/>
    <s v="Jumia"/>
    <s v="Jum"/>
    <n v="99349.3"/>
    <n v="92327183.770000085"/>
    <n v="92327183.770000085"/>
    <s v="Riyadh"/>
  </r>
  <r>
    <s v="ORD104550"/>
    <s v="Adidas Running Shoes"/>
    <x v="1"/>
    <x v="9"/>
    <x v="1"/>
    <x v="2"/>
    <n v="11281.57"/>
    <n v="5"/>
    <x v="4549"/>
    <x v="282"/>
    <n v="1721"/>
    <x v="66"/>
    <m/>
    <m/>
    <s v="Jumia"/>
    <s v="Jum"/>
    <n v="26648.76"/>
    <n v="91504159.730000004"/>
    <n v="91504159.730000004"/>
    <s v="Casablanca"/>
  </r>
  <r>
    <s v="ORD104551"/>
    <s v="Nike Air Max"/>
    <x v="1"/>
    <x v="1"/>
    <x v="1"/>
    <x v="4"/>
    <n v="19780.14"/>
    <n v="5"/>
    <x v="4550"/>
    <x v="198"/>
    <n v="3512"/>
    <x v="240"/>
    <m/>
    <m/>
    <s v="Jumia"/>
    <s v="Jum"/>
    <n v="99349.3"/>
    <n v="91504159.730000004"/>
    <n v="91504159.730000004"/>
    <s v="Riyadh"/>
  </r>
  <r>
    <s v="ORD104552"/>
    <s v="Dell Inspiron 3501"/>
    <x v="3"/>
    <x v="8"/>
    <x v="1"/>
    <x v="1"/>
    <n v="17140.38"/>
    <n v="1"/>
    <x v="4551"/>
    <x v="179"/>
    <n v="2235"/>
    <x v="35"/>
    <m/>
    <m/>
    <s v="Jumia"/>
    <s v="Jum"/>
    <n v="13290.4"/>
    <n v="57542997.559999913"/>
    <n v="57542997.559999913"/>
    <s v="Alexandria"/>
  </r>
  <r>
    <s v="ORD104553"/>
    <s v="HP Pavilion Laptop"/>
    <x v="3"/>
    <x v="3"/>
    <x v="2"/>
    <x v="3"/>
    <n v="9431.43"/>
    <n v="1"/>
    <x v="4552"/>
    <x v="128"/>
    <n v="112"/>
    <x v="89"/>
    <m/>
    <m/>
    <s v="Amazon"/>
    <s v="Amazon"/>
    <n v="3665.44"/>
    <n v="57542997.559999913"/>
    <n v="57542997.559999913"/>
    <s v="Dubai"/>
  </r>
  <r>
    <s v="ORD104554"/>
    <s v="Bluetooth Headset"/>
    <x v="2"/>
    <x v="2"/>
    <x v="0"/>
    <x v="0"/>
    <n v="652.44000000000005"/>
    <n v="1"/>
    <x v="4553"/>
    <x v="93"/>
    <n v="1088"/>
    <x v="230"/>
    <m/>
    <m/>
    <s v="sq"/>
    <s v="sq"/>
    <n v="16284.02"/>
    <n v="29200970.130000021"/>
    <n v="29200970.130000021"/>
    <s v="Cairo"/>
  </r>
  <r>
    <s v="ORD104555"/>
    <s v="Bluetooth Headset"/>
    <x v="2"/>
    <x v="2"/>
    <x v="1"/>
    <x v="0"/>
    <n v="8832.3799999999992"/>
    <n v="3"/>
    <x v="4554"/>
    <x v="351"/>
    <n v="966"/>
    <x v="229"/>
    <m/>
    <m/>
    <s v="Jumia"/>
    <s v="Jum"/>
    <n v="16284.02"/>
    <n v="29200970.130000021"/>
    <n v="29200970.130000021"/>
    <s v="Cairo"/>
  </r>
  <r>
    <s v="ORD104556"/>
    <s v="Adidas Running Shoes"/>
    <x v="1"/>
    <x v="9"/>
    <x v="2"/>
    <x v="3"/>
    <n v="19553.419999999998"/>
    <n v="1"/>
    <x v="4555"/>
    <x v="230"/>
    <n v="4919"/>
    <x v="32"/>
    <m/>
    <m/>
    <s v="Amazon"/>
    <s v="Amazon"/>
    <n v="3665.44"/>
    <n v="91504159.730000004"/>
    <n v="91504159.730000004"/>
    <s v="Dubai"/>
  </r>
  <r>
    <s v="ORD104557"/>
    <s v="Nike Air Max"/>
    <x v="1"/>
    <x v="1"/>
    <x v="1"/>
    <x v="0"/>
    <n v="6233.59"/>
    <n v="5"/>
    <x v="4556"/>
    <x v="3"/>
    <n v="1872"/>
    <x v="175"/>
    <m/>
    <m/>
    <s v="Jumia"/>
    <s v="Jum"/>
    <n v="16284.02"/>
    <n v="91504159.730000004"/>
    <n v="91504159.730000004"/>
    <s v="Cairo"/>
  </r>
  <r>
    <s v="ORD104558"/>
    <s v="HP Pavilion Laptop"/>
    <x v="3"/>
    <x v="3"/>
    <x v="0"/>
    <x v="0"/>
    <n v="14302.62"/>
    <n v="3"/>
    <x v="4557"/>
    <x v="26"/>
    <n v="3779"/>
    <x v="38"/>
    <m/>
    <m/>
    <s v="sq"/>
    <s v="sq"/>
    <n v="16284.02"/>
    <n v="57542997.559999913"/>
    <n v="57542997.559999913"/>
    <s v="Cairo"/>
  </r>
  <r>
    <s v="ORD104559"/>
    <s v="iPhone 13"/>
    <x v="0"/>
    <x v="4"/>
    <x v="1"/>
    <x v="1"/>
    <n v="10308.15"/>
    <n v="1"/>
    <x v="4558"/>
    <x v="259"/>
    <n v="4501"/>
    <x v="51"/>
    <m/>
    <m/>
    <s v="Jumia"/>
    <s v="Jum"/>
    <n v="13290.4"/>
    <n v="92327183.770000085"/>
    <n v="92327183.770000085"/>
    <s v="Alexandria"/>
  </r>
  <r>
    <s v="ORD104560"/>
    <s v="Bluetooth Headset"/>
    <x v="2"/>
    <x v="2"/>
    <x v="0"/>
    <x v="3"/>
    <n v="4781.67"/>
    <n v="1"/>
    <x v="4559"/>
    <x v="213"/>
    <n v="3563"/>
    <x v="273"/>
    <m/>
    <m/>
    <s v="sq"/>
    <s v="sq"/>
    <n v="3665.44"/>
    <n v="29200970.130000021"/>
    <n v="29200970.130000021"/>
    <s v="Dubai"/>
  </r>
  <r>
    <s v="ORD104561"/>
    <s v="Xiaomi Redmi Note 12"/>
    <x v="0"/>
    <x v="7"/>
    <x v="2"/>
    <x v="1"/>
    <n v="2147.71"/>
    <n v="3"/>
    <x v="4560"/>
    <x v="46"/>
    <n v="4235"/>
    <x v="1"/>
    <m/>
    <m/>
    <s v="Amazon"/>
    <s v="Amazon"/>
    <n v="13290.4"/>
    <n v="92327183.770000085"/>
    <n v="92327183.770000085"/>
    <s v="Alexandria"/>
  </r>
  <r>
    <s v="ORD104562"/>
    <s v="Samsung Galaxy A14"/>
    <x v="0"/>
    <x v="0"/>
    <x v="2"/>
    <x v="1"/>
    <n v="9912.3799999999992"/>
    <n v="2"/>
    <x v="4561"/>
    <x v="227"/>
    <n v="3822"/>
    <x v="175"/>
    <m/>
    <m/>
    <s v="Amazon"/>
    <s v="Amazon"/>
    <n v="13290.4"/>
    <n v="92327183.770000085"/>
    <n v="92327183.770000085"/>
    <s v="Alexandria"/>
  </r>
  <r>
    <s v="ORD104563"/>
    <s v="iPhone 13"/>
    <x v="0"/>
    <x v="4"/>
    <x v="2"/>
    <x v="2"/>
    <n v="11022.1"/>
    <n v="1"/>
    <x v="4562"/>
    <x v="162"/>
    <n v="4190"/>
    <x v="34"/>
    <m/>
    <m/>
    <s v="Amazon"/>
    <s v="Amazon"/>
    <n v="26648.76"/>
    <n v="92327183.770000085"/>
    <n v="92327183.770000085"/>
    <s v="Casablanca"/>
  </r>
  <r>
    <s v="ORD104564"/>
    <s v="Nike Air Max"/>
    <x v="1"/>
    <x v="1"/>
    <x v="0"/>
    <x v="5"/>
    <n v="6548.89"/>
    <n v="5"/>
    <x v="4563"/>
    <x v="255"/>
    <n v="1290"/>
    <x v="150"/>
    <m/>
    <m/>
    <s v="sq"/>
    <s v="sq"/>
    <n v="27872.98"/>
    <n v="91504159.730000004"/>
    <n v="91504159.730000004"/>
    <s v="Giza"/>
  </r>
  <r>
    <s v="ORD104565"/>
    <s v="T-shirt Cotton"/>
    <x v="1"/>
    <x v="5"/>
    <x v="2"/>
    <x v="1"/>
    <n v="8121.67"/>
    <n v="1"/>
    <x v="4564"/>
    <x v="248"/>
    <n v="3422"/>
    <x v="290"/>
    <m/>
    <m/>
    <s v="Amazon"/>
    <s v="Amazon"/>
    <n v="13290.4"/>
    <n v="91504159.730000004"/>
    <n v="91504159.730000004"/>
    <s v="Alexandria"/>
  </r>
  <r>
    <s v="ORD104566"/>
    <s v="T-shirt Cotton"/>
    <x v="1"/>
    <x v="5"/>
    <x v="1"/>
    <x v="5"/>
    <n v="2808.22"/>
    <n v="5"/>
    <x v="4565"/>
    <x v="252"/>
    <n v="2533"/>
    <x v="308"/>
    <m/>
    <m/>
    <s v="Jumia"/>
    <s v="Jum"/>
    <n v="27872.98"/>
    <n v="91504159.730000004"/>
    <n v="91504159.730000004"/>
    <s v="Giza"/>
  </r>
  <r>
    <s v="ORD104567"/>
    <s v="Smartwatch FitPro"/>
    <x v="4"/>
    <x v="6"/>
    <x v="1"/>
    <x v="1"/>
    <n v="2792.07"/>
    <n v="2"/>
    <x v="4566"/>
    <x v="84"/>
    <n v="4121"/>
    <x v="78"/>
    <m/>
    <m/>
    <s v="Jumia"/>
    <s v="Jum"/>
    <n v="13290.4"/>
    <n v="31420413.200000018"/>
    <n v="31420413.200000018"/>
    <s v="Alexandria"/>
  </r>
  <r>
    <s v="ORD104568"/>
    <s v="iPhone 13"/>
    <x v="0"/>
    <x v="4"/>
    <x v="2"/>
    <x v="4"/>
    <n v="6880.64"/>
    <n v="5"/>
    <x v="4567"/>
    <x v="341"/>
    <n v="2742"/>
    <x v="42"/>
    <m/>
    <m/>
    <s v="Amazon"/>
    <s v="Amazon"/>
    <n v="99349.3"/>
    <n v="92327183.770000085"/>
    <n v="92327183.770000085"/>
    <s v="Riyadh"/>
  </r>
  <r>
    <s v="ORD104569"/>
    <s v="Dell Inspiron 3501"/>
    <x v="3"/>
    <x v="8"/>
    <x v="0"/>
    <x v="1"/>
    <n v="13244.68"/>
    <n v="1"/>
    <x v="4568"/>
    <x v="108"/>
    <n v="3773"/>
    <x v="32"/>
    <m/>
    <m/>
    <s v="sq"/>
    <s v="sq"/>
    <n v="13290.4"/>
    <n v="57542997.559999913"/>
    <n v="57542997.559999913"/>
    <s v="Alexandria"/>
  </r>
  <r>
    <s v="ORD104570"/>
    <s v="Xiaomi Redmi Note 12"/>
    <x v="0"/>
    <x v="7"/>
    <x v="2"/>
    <x v="5"/>
    <n v="11448.27"/>
    <n v="1"/>
    <x v="4569"/>
    <x v="256"/>
    <n v="2913"/>
    <x v="271"/>
    <m/>
    <m/>
    <s v="Amazon"/>
    <s v="Amazon"/>
    <n v="27872.98"/>
    <n v="92327183.770000085"/>
    <n v="92327183.770000085"/>
    <s v="Giza"/>
  </r>
  <r>
    <s v="ORD104571"/>
    <s v="HP Pavilion Laptop"/>
    <x v="3"/>
    <x v="3"/>
    <x v="2"/>
    <x v="5"/>
    <n v="1930.72"/>
    <n v="2"/>
    <x v="4570"/>
    <x v="160"/>
    <n v="2603"/>
    <x v="5"/>
    <m/>
    <m/>
    <s v="Amazon"/>
    <s v="Amazon"/>
    <n v="27872.98"/>
    <n v="57542997.559999913"/>
    <n v="57542997.559999913"/>
    <s v="Giza"/>
  </r>
  <r>
    <s v="ORD104572"/>
    <s v="HP Pavilion Laptop"/>
    <x v="3"/>
    <x v="3"/>
    <x v="1"/>
    <x v="1"/>
    <n v="9392.06"/>
    <n v="2"/>
    <x v="4571"/>
    <x v="14"/>
    <n v="2458"/>
    <x v="59"/>
    <m/>
    <m/>
    <s v="Jumia"/>
    <s v="Jum"/>
    <n v="13290.4"/>
    <n v="57542997.559999913"/>
    <n v="57542997.559999913"/>
    <s v="Alexandria"/>
  </r>
  <r>
    <s v="ORD104573"/>
    <s v="Samsung Galaxy A14"/>
    <x v="0"/>
    <x v="0"/>
    <x v="1"/>
    <x v="1"/>
    <n v="2496.63"/>
    <n v="3"/>
    <x v="4572"/>
    <x v="60"/>
    <n v="3852"/>
    <x v="278"/>
    <m/>
    <m/>
    <s v="Jumia"/>
    <s v="Jum"/>
    <n v="13290.4"/>
    <n v="92327183.770000085"/>
    <n v="92327183.770000085"/>
    <s v="Alexandria"/>
  </r>
  <r>
    <s v="ORD104574"/>
    <s v="Xiaomi Redmi Note 12"/>
    <x v="0"/>
    <x v="7"/>
    <x v="0"/>
    <x v="1"/>
    <n v="14701.6"/>
    <n v="4"/>
    <x v="4573"/>
    <x v="365"/>
    <n v="2329"/>
    <x v="297"/>
    <m/>
    <m/>
    <s v="sq"/>
    <s v="sq"/>
    <n v="13290.4"/>
    <n v="92327183.770000085"/>
    <n v="92327183.770000085"/>
    <s v="Alexandria"/>
  </r>
  <r>
    <s v="ORD104575"/>
    <s v="Xiaomi Redmi Note 12"/>
    <x v="0"/>
    <x v="7"/>
    <x v="0"/>
    <x v="0"/>
    <n v="3371.69"/>
    <n v="3"/>
    <x v="4574"/>
    <x v="121"/>
    <n v="1845"/>
    <x v="51"/>
    <m/>
    <m/>
    <s v="sq"/>
    <s v="sq"/>
    <n v="16284.02"/>
    <n v="92327183.770000085"/>
    <n v="92327183.770000085"/>
    <s v="Cairo"/>
  </r>
  <r>
    <s v="ORD104576"/>
    <s v="Dell Inspiron 3501"/>
    <x v="3"/>
    <x v="8"/>
    <x v="1"/>
    <x v="2"/>
    <n v="6020.47"/>
    <n v="5"/>
    <x v="4575"/>
    <x v="371"/>
    <n v="3911"/>
    <x v="263"/>
    <m/>
    <m/>
    <s v="Jumia"/>
    <s v="Jum"/>
    <n v="26648.76"/>
    <n v="57542997.559999913"/>
    <n v="57542997.559999913"/>
    <s v="Casablanca"/>
  </r>
  <r>
    <s v="ORD104577"/>
    <s v="Dell Inspiron 3501"/>
    <x v="3"/>
    <x v="8"/>
    <x v="2"/>
    <x v="0"/>
    <n v="7864.85"/>
    <n v="5"/>
    <x v="4576"/>
    <x v="308"/>
    <n v="1227"/>
    <x v="258"/>
    <m/>
    <m/>
    <s v="Amazon"/>
    <s v="Amazon"/>
    <n v="16284.02"/>
    <n v="57542997.559999913"/>
    <n v="57542997.559999913"/>
    <s v="Cairo"/>
  </r>
  <r>
    <s v="ORD104578"/>
    <s v="Bluetooth Headset"/>
    <x v="2"/>
    <x v="2"/>
    <x v="2"/>
    <x v="4"/>
    <n v="11715.05"/>
    <n v="4"/>
    <x v="4577"/>
    <x v="188"/>
    <n v="108"/>
    <x v="316"/>
    <m/>
    <m/>
    <s v="Amazon"/>
    <s v="Amazon"/>
    <n v="99349.3"/>
    <n v="29200970.130000021"/>
    <n v="29200970.130000021"/>
    <s v="Riyadh"/>
  </r>
  <r>
    <s v="ORD104579"/>
    <s v="iPhone 13"/>
    <x v="0"/>
    <x v="4"/>
    <x v="0"/>
    <x v="0"/>
    <n v="4571.17"/>
    <n v="5"/>
    <x v="4578"/>
    <x v="158"/>
    <n v="1371"/>
    <x v="47"/>
    <m/>
    <m/>
    <s v="sq"/>
    <s v="sq"/>
    <n v="16284.02"/>
    <n v="92327183.770000085"/>
    <n v="92327183.770000085"/>
    <s v="Cairo"/>
  </r>
  <r>
    <s v="ORD104580"/>
    <s v="HP Pavilion Laptop"/>
    <x v="3"/>
    <x v="3"/>
    <x v="0"/>
    <x v="3"/>
    <n v="5949.11"/>
    <n v="5"/>
    <x v="4579"/>
    <x v="218"/>
    <n v="410"/>
    <x v="199"/>
    <m/>
    <m/>
    <s v="sq"/>
    <s v="sq"/>
    <n v="3665.44"/>
    <n v="57542997.559999913"/>
    <n v="57542997.559999913"/>
    <s v="Dubai"/>
  </r>
  <r>
    <s v="ORD104581"/>
    <s v="Dell Inspiron 3501"/>
    <x v="3"/>
    <x v="8"/>
    <x v="0"/>
    <x v="2"/>
    <n v="5144.16"/>
    <n v="2"/>
    <x v="4580"/>
    <x v="309"/>
    <n v="1269"/>
    <x v="132"/>
    <m/>
    <m/>
    <s v="sq"/>
    <s v="sq"/>
    <n v="26648.76"/>
    <n v="57542997.559999913"/>
    <n v="57542997.559999913"/>
    <s v="Casablanca"/>
  </r>
  <r>
    <s v="ORD104582"/>
    <s v="Smartwatch FitPro"/>
    <x v="4"/>
    <x v="6"/>
    <x v="1"/>
    <x v="2"/>
    <n v="3258.3"/>
    <n v="5"/>
    <x v="4581"/>
    <x v="100"/>
    <n v="1234"/>
    <x v="48"/>
    <m/>
    <m/>
    <s v="Jumia"/>
    <s v="Jum"/>
    <n v="26648.76"/>
    <n v="31420413.200000018"/>
    <n v="31420413.200000018"/>
    <s v="Casablanca"/>
  </r>
  <r>
    <s v="ORD104583"/>
    <s v="Bluetooth Headset"/>
    <x v="2"/>
    <x v="2"/>
    <x v="0"/>
    <x v="3"/>
    <n v="14908.23"/>
    <n v="3"/>
    <x v="4582"/>
    <x v="341"/>
    <n v="138"/>
    <x v="181"/>
    <m/>
    <m/>
    <s v="sq"/>
    <s v="sq"/>
    <n v="3665.44"/>
    <n v="29200970.130000021"/>
    <n v="29200970.130000021"/>
    <s v="Dubai"/>
  </r>
  <r>
    <s v="ORD104584"/>
    <s v="Bluetooth Headset"/>
    <x v="2"/>
    <x v="2"/>
    <x v="2"/>
    <x v="3"/>
    <n v="5383.24"/>
    <n v="3"/>
    <x v="4583"/>
    <x v="93"/>
    <n v="4464"/>
    <x v="11"/>
    <m/>
    <m/>
    <s v="Amazon"/>
    <s v="Amazon"/>
    <n v="3665.44"/>
    <n v="29200970.130000021"/>
    <n v="29200970.130000021"/>
    <s v="Dubai"/>
  </r>
  <r>
    <s v="ORD104585"/>
    <s v="T-shirt Cotton"/>
    <x v="1"/>
    <x v="5"/>
    <x v="2"/>
    <x v="0"/>
    <n v="18518.54"/>
    <n v="1"/>
    <x v="4584"/>
    <x v="314"/>
    <n v="4166"/>
    <x v="152"/>
    <m/>
    <m/>
    <s v="Amazon"/>
    <s v="Amazon"/>
    <n v="16284.02"/>
    <n v="91504159.730000004"/>
    <n v="91504159.730000004"/>
    <s v="Cairo"/>
  </r>
  <r>
    <s v="ORD104586"/>
    <s v="Bluetooth Headset"/>
    <x v="2"/>
    <x v="2"/>
    <x v="1"/>
    <x v="1"/>
    <n v="17149"/>
    <n v="3"/>
    <x v="4585"/>
    <x v="147"/>
    <n v="2533"/>
    <x v="33"/>
    <m/>
    <m/>
    <s v="Jumia"/>
    <s v="Jum"/>
    <n v="13290.4"/>
    <n v="29200970.130000021"/>
    <n v="29200970.130000021"/>
    <s v="Alexandria"/>
  </r>
  <r>
    <s v="ORD104587"/>
    <s v="Bluetooth Headset"/>
    <x v="2"/>
    <x v="2"/>
    <x v="1"/>
    <x v="4"/>
    <n v="12664.79"/>
    <n v="2"/>
    <x v="4586"/>
    <x v="104"/>
    <n v="2033"/>
    <x v="351"/>
    <m/>
    <m/>
    <s v="Jumia"/>
    <s v="Jum"/>
    <n v="99349.3"/>
    <n v="29200970.130000021"/>
    <n v="29200970.130000021"/>
    <s v="Riyadh"/>
  </r>
  <r>
    <s v="ORD104588"/>
    <s v="Bluetooth Headset"/>
    <x v="2"/>
    <x v="2"/>
    <x v="0"/>
    <x v="3"/>
    <n v="3497.58"/>
    <n v="1"/>
    <x v="4587"/>
    <x v="51"/>
    <n v="2818"/>
    <x v="234"/>
    <m/>
    <m/>
    <s v="sq"/>
    <s v="sq"/>
    <n v="3665.44"/>
    <n v="29200970.130000021"/>
    <n v="29200970.130000021"/>
    <s v="Dubai"/>
  </r>
  <r>
    <s v="ORD104589"/>
    <s v="Samsung Galaxy A14"/>
    <x v="0"/>
    <x v="0"/>
    <x v="2"/>
    <x v="4"/>
    <n v="1755.83"/>
    <n v="1"/>
    <x v="4588"/>
    <x v="203"/>
    <n v="3088"/>
    <x v="218"/>
    <m/>
    <m/>
    <s v="Amazon"/>
    <s v="Amazon"/>
    <n v="99349.3"/>
    <n v="92327183.770000085"/>
    <n v="92327183.770000085"/>
    <s v="Riyadh"/>
  </r>
  <r>
    <s v="ORD104590"/>
    <s v="iPhone 13"/>
    <x v="0"/>
    <x v="4"/>
    <x v="2"/>
    <x v="0"/>
    <n v="15141.13"/>
    <n v="4"/>
    <x v="4589"/>
    <x v="310"/>
    <n v="1144"/>
    <x v="252"/>
    <m/>
    <m/>
    <s v="Amazon"/>
    <s v="Amazon"/>
    <n v="16284.02"/>
    <n v="92327183.770000085"/>
    <n v="92327183.770000085"/>
    <s v="Cairo"/>
  </r>
  <r>
    <s v="ORD104591"/>
    <s v="T-shirt Cotton"/>
    <x v="1"/>
    <x v="5"/>
    <x v="0"/>
    <x v="3"/>
    <n v="19830.77"/>
    <n v="3"/>
    <x v="4590"/>
    <x v="281"/>
    <n v="1307"/>
    <x v="351"/>
    <m/>
    <m/>
    <s v="sq"/>
    <s v="sq"/>
    <n v="3665.44"/>
    <n v="91504159.730000004"/>
    <n v="91504159.730000004"/>
    <s v="Dubai"/>
  </r>
  <r>
    <s v="ORD104592"/>
    <s v="Nike Air Max"/>
    <x v="1"/>
    <x v="1"/>
    <x v="0"/>
    <x v="0"/>
    <n v="17798.41"/>
    <n v="5"/>
    <x v="4591"/>
    <x v="316"/>
    <n v="4713"/>
    <x v="6"/>
    <m/>
    <m/>
    <s v="sq"/>
    <s v="sq"/>
    <n v="16284.02"/>
    <n v="91504159.730000004"/>
    <n v="91504159.730000004"/>
    <s v="Cairo"/>
  </r>
  <r>
    <s v="ORD104593"/>
    <s v="Nike Air Max"/>
    <x v="1"/>
    <x v="1"/>
    <x v="2"/>
    <x v="3"/>
    <n v="1609.89"/>
    <n v="4"/>
    <x v="4592"/>
    <x v="374"/>
    <n v="1524"/>
    <x v="100"/>
    <m/>
    <m/>
    <s v="Amazon"/>
    <s v="Amazon"/>
    <n v="3665.44"/>
    <n v="91504159.730000004"/>
    <n v="91504159.730000004"/>
    <s v="Dubai"/>
  </r>
  <r>
    <s v="ORD104594"/>
    <s v="Bluetooth Headset"/>
    <x v="2"/>
    <x v="2"/>
    <x v="0"/>
    <x v="3"/>
    <n v="16111.35"/>
    <n v="1"/>
    <x v="4593"/>
    <x v="287"/>
    <n v="3103"/>
    <x v="123"/>
    <m/>
    <m/>
    <s v="sq"/>
    <s v="sq"/>
    <n v="3665.44"/>
    <n v="29200970.130000021"/>
    <n v="29200970.130000021"/>
    <s v="Dubai"/>
  </r>
  <r>
    <s v="ORD104595"/>
    <s v="HP Pavilion Laptop"/>
    <x v="3"/>
    <x v="3"/>
    <x v="2"/>
    <x v="5"/>
    <n v="10486.53"/>
    <n v="1"/>
    <x v="4594"/>
    <x v="386"/>
    <n v="701"/>
    <x v="153"/>
    <m/>
    <m/>
    <s v="Amazon"/>
    <s v="Amazon"/>
    <n v="27872.98"/>
    <n v="57542997.559999913"/>
    <n v="57542997.559999913"/>
    <s v="Giza"/>
  </r>
  <r>
    <s v="ORD104596"/>
    <s v="HP Pavilion Laptop"/>
    <x v="3"/>
    <x v="3"/>
    <x v="2"/>
    <x v="5"/>
    <n v="2955.99"/>
    <n v="3"/>
    <x v="4595"/>
    <x v="235"/>
    <n v="110"/>
    <x v="127"/>
    <m/>
    <m/>
    <s v="Amazon"/>
    <s v="Amazon"/>
    <n v="27872.98"/>
    <n v="57542997.559999913"/>
    <n v="57542997.559999913"/>
    <s v="Giza"/>
  </r>
  <r>
    <s v="ORD104597"/>
    <s v="Adidas Running Shoes"/>
    <x v="1"/>
    <x v="9"/>
    <x v="0"/>
    <x v="5"/>
    <n v="12988.32"/>
    <n v="2"/>
    <x v="4596"/>
    <x v="256"/>
    <n v="4839"/>
    <x v="275"/>
    <m/>
    <m/>
    <s v="sq"/>
    <s v="sq"/>
    <n v="27872.98"/>
    <n v="91504159.730000004"/>
    <n v="91504159.730000004"/>
    <s v="Giza"/>
  </r>
  <r>
    <s v="ORD104598"/>
    <s v="Dell Inspiron 3501"/>
    <x v="3"/>
    <x v="8"/>
    <x v="0"/>
    <x v="2"/>
    <n v="2311.89"/>
    <n v="2"/>
    <x v="4597"/>
    <x v="137"/>
    <n v="1862"/>
    <x v="287"/>
    <m/>
    <m/>
    <s v="sq"/>
    <s v="sq"/>
    <n v="26648.76"/>
    <n v="57542997.559999913"/>
    <n v="57542997.559999913"/>
    <s v="Casablanca"/>
  </r>
  <r>
    <s v="ORD104599"/>
    <s v="Smartwatch FitPro"/>
    <x v="4"/>
    <x v="6"/>
    <x v="2"/>
    <x v="3"/>
    <n v="12136.97"/>
    <n v="5"/>
    <x v="4598"/>
    <x v="337"/>
    <n v="2101"/>
    <x v="88"/>
    <m/>
    <m/>
    <s v="Amazon"/>
    <s v="Amazon"/>
    <n v="3665.44"/>
    <n v="31420413.200000018"/>
    <n v="31420413.200000018"/>
    <s v="Dubai"/>
  </r>
  <r>
    <s v="ORD104600"/>
    <s v="Smartwatch FitPro"/>
    <x v="4"/>
    <x v="6"/>
    <x v="1"/>
    <x v="4"/>
    <n v="14263.71"/>
    <n v="3"/>
    <x v="4599"/>
    <x v="165"/>
    <n v="3196"/>
    <x v="20"/>
    <m/>
    <m/>
    <s v="Jumia"/>
    <s v="Jum"/>
    <n v="99349.3"/>
    <n v="31420413.200000018"/>
    <n v="31420413.200000018"/>
    <s v="Riyadh"/>
  </r>
  <r>
    <s v="ORD104601"/>
    <s v="Adidas Running Shoes"/>
    <x v="1"/>
    <x v="9"/>
    <x v="1"/>
    <x v="5"/>
    <n v="1685.01"/>
    <n v="5"/>
    <x v="4600"/>
    <x v="355"/>
    <n v="4287"/>
    <x v="185"/>
    <m/>
    <m/>
    <s v="Jumia"/>
    <s v="Jum"/>
    <n v="27872.98"/>
    <n v="91504159.730000004"/>
    <n v="91504159.730000004"/>
    <s v="Giza"/>
  </r>
  <r>
    <s v="ORD104602"/>
    <s v="Nike Air Max"/>
    <x v="1"/>
    <x v="1"/>
    <x v="2"/>
    <x v="3"/>
    <n v="19116.68"/>
    <n v="1"/>
    <x v="4601"/>
    <x v="73"/>
    <n v="2112"/>
    <x v="229"/>
    <m/>
    <m/>
    <s v="Amazon"/>
    <s v="Amazon"/>
    <n v="3665.44"/>
    <n v="91504159.730000004"/>
    <n v="91504159.730000004"/>
    <s v="Dubai"/>
  </r>
  <r>
    <s v="ORD104603"/>
    <s v="Samsung Galaxy A14"/>
    <x v="0"/>
    <x v="0"/>
    <x v="0"/>
    <x v="2"/>
    <n v="13459.39"/>
    <n v="2"/>
    <x v="4602"/>
    <x v="398"/>
    <n v="381"/>
    <x v="261"/>
    <m/>
    <m/>
    <s v="sq"/>
    <s v="sq"/>
    <n v="26648.76"/>
    <n v="92327183.770000085"/>
    <n v="92327183.770000085"/>
    <s v="Casablanca"/>
  </r>
  <r>
    <s v="ORD104604"/>
    <s v="Adidas Running Shoes"/>
    <x v="1"/>
    <x v="9"/>
    <x v="2"/>
    <x v="2"/>
    <n v="16252.58"/>
    <n v="4"/>
    <x v="4603"/>
    <x v="345"/>
    <n v="2703"/>
    <x v="185"/>
    <m/>
    <m/>
    <s v="Amazon"/>
    <s v="Amazon"/>
    <n v="26648.76"/>
    <n v="91504159.730000004"/>
    <n v="91504159.730000004"/>
    <s v="Casablanca"/>
  </r>
  <r>
    <s v="ORD104605"/>
    <s v="Smartwatch FitPro"/>
    <x v="4"/>
    <x v="6"/>
    <x v="0"/>
    <x v="2"/>
    <n v="12856.36"/>
    <n v="4"/>
    <x v="4604"/>
    <x v="265"/>
    <n v="3950"/>
    <x v="29"/>
    <m/>
    <m/>
    <s v="sq"/>
    <s v="sq"/>
    <n v="26648.76"/>
    <n v="31420413.200000018"/>
    <n v="31420413.200000018"/>
    <s v="Casablanca"/>
  </r>
  <r>
    <s v="ORD104606"/>
    <s v="Adidas Running Shoes"/>
    <x v="1"/>
    <x v="9"/>
    <x v="0"/>
    <x v="0"/>
    <n v="13725.53"/>
    <n v="5"/>
    <x v="4605"/>
    <x v="311"/>
    <n v="420"/>
    <x v="185"/>
    <m/>
    <m/>
    <s v="sq"/>
    <s v="sq"/>
    <n v="16284.02"/>
    <n v="91504159.730000004"/>
    <n v="91504159.730000004"/>
    <s v="Cairo"/>
  </r>
  <r>
    <s v="ORD104607"/>
    <s v="iPhone 13"/>
    <x v="0"/>
    <x v="4"/>
    <x v="0"/>
    <x v="1"/>
    <n v="9034.5300000000007"/>
    <n v="1"/>
    <x v="4606"/>
    <x v="373"/>
    <n v="178"/>
    <x v="254"/>
    <m/>
    <m/>
    <s v="sq"/>
    <s v="sq"/>
    <n v="13290.4"/>
    <n v="92327183.770000085"/>
    <n v="92327183.770000085"/>
    <s v="Alexandria"/>
  </r>
  <r>
    <s v="ORD104608"/>
    <s v="Samsung Galaxy A14"/>
    <x v="0"/>
    <x v="0"/>
    <x v="1"/>
    <x v="1"/>
    <n v="1031.52"/>
    <n v="4"/>
    <x v="4607"/>
    <x v="214"/>
    <n v="3512"/>
    <x v="301"/>
    <m/>
    <m/>
    <s v="Jumia"/>
    <s v="Jum"/>
    <n v="13290.4"/>
    <n v="92327183.770000085"/>
    <n v="92327183.770000085"/>
    <s v="Alexandria"/>
  </r>
  <r>
    <s v="ORD104609"/>
    <s v="Bluetooth Headset"/>
    <x v="2"/>
    <x v="2"/>
    <x v="2"/>
    <x v="3"/>
    <n v="11227.92"/>
    <n v="2"/>
    <x v="4608"/>
    <x v="109"/>
    <n v="3090"/>
    <x v="92"/>
    <m/>
    <m/>
    <s v="Amazon"/>
    <s v="Amazon"/>
    <n v="3665.44"/>
    <n v="29200970.130000021"/>
    <n v="29200970.130000021"/>
    <s v="Dubai"/>
  </r>
  <r>
    <s v="ORD104610"/>
    <s v="Bluetooth Headset"/>
    <x v="2"/>
    <x v="2"/>
    <x v="2"/>
    <x v="3"/>
    <n v="8294.4500000000007"/>
    <n v="1"/>
    <x v="4609"/>
    <x v="393"/>
    <n v="4143"/>
    <x v="203"/>
    <m/>
    <m/>
    <s v="Amazon"/>
    <s v="Amazon"/>
    <n v="3665.44"/>
    <n v="29200970.130000021"/>
    <n v="29200970.130000021"/>
    <s v="Dubai"/>
  </r>
  <r>
    <s v="ORD104611"/>
    <s v="iPhone 13"/>
    <x v="0"/>
    <x v="4"/>
    <x v="0"/>
    <x v="0"/>
    <n v="7126.2"/>
    <n v="2"/>
    <x v="4610"/>
    <x v="267"/>
    <n v="3913"/>
    <x v="25"/>
    <m/>
    <m/>
    <s v="sq"/>
    <s v="sq"/>
    <n v="16284.02"/>
    <n v="92327183.770000085"/>
    <n v="92327183.770000085"/>
    <s v="Cairo"/>
  </r>
  <r>
    <s v="ORD104612"/>
    <s v="Smartwatch FitPro"/>
    <x v="4"/>
    <x v="6"/>
    <x v="1"/>
    <x v="5"/>
    <n v="10619.93"/>
    <n v="2"/>
    <x v="4611"/>
    <x v="169"/>
    <n v="1299"/>
    <x v="336"/>
    <m/>
    <m/>
    <s v="Jumia"/>
    <s v="Jum"/>
    <n v="27872.98"/>
    <n v="31420413.200000018"/>
    <n v="31420413.200000018"/>
    <s v="Giza"/>
  </r>
  <r>
    <s v="ORD104613"/>
    <s v="Dell Inspiron 3501"/>
    <x v="3"/>
    <x v="8"/>
    <x v="0"/>
    <x v="5"/>
    <n v="18058.240000000002"/>
    <n v="1"/>
    <x v="4612"/>
    <x v="289"/>
    <n v="3962"/>
    <x v="139"/>
    <m/>
    <m/>
    <s v="sq"/>
    <s v="sq"/>
    <n v="27872.98"/>
    <n v="57542997.559999913"/>
    <n v="57542997.559999913"/>
    <s v="Giza"/>
  </r>
  <r>
    <s v="ORD104614"/>
    <s v="Dell Inspiron 3501"/>
    <x v="3"/>
    <x v="8"/>
    <x v="1"/>
    <x v="3"/>
    <n v="12321.44"/>
    <n v="5"/>
    <x v="4613"/>
    <x v="274"/>
    <n v="3773"/>
    <x v="201"/>
    <m/>
    <m/>
    <s v="Jumia"/>
    <s v="Jum"/>
    <n v="3665.44"/>
    <n v="57542997.559999913"/>
    <n v="57542997.559999913"/>
    <s v="Dubai"/>
  </r>
  <r>
    <s v="ORD104615"/>
    <s v="T-shirt Cotton"/>
    <x v="1"/>
    <x v="5"/>
    <x v="1"/>
    <x v="1"/>
    <n v="15916.65"/>
    <n v="5"/>
    <x v="4614"/>
    <x v="53"/>
    <n v="2923"/>
    <x v="285"/>
    <m/>
    <m/>
    <s v="Jumia"/>
    <s v="Jum"/>
    <n v="13290.4"/>
    <n v="91504159.730000004"/>
    <n v="91504159.730000004"/>
    <s v="Alexandria"/>
  </r>
  <r>
    <s v="ORD104616"/>
    <s v="Nike Air Max"/>
    <x v="1"/>
    <x v="1"/>
    <x v="2"/>
    <x v="2"/>
    <n v="8100.92"/>
    <n v="5"/>
    <x v="4615"/>
    <x v="399"/>
    <n v="4292"/>
    <x v="314"/>
    <m/>
    <m/>
    <s v="Amazon"/>
    <s v="Amazon"/>
    <n v="26648.76"/>
    <n v="91504159.730000004"/>
    <n v="91504159.730000004"/>
    <s v="Casablanca"/>
  </r>
  <r>
    <s v="ORD104617"/>
    <s v="Dell Inspiron 3501"/>
    <x v="3"/>
    <x v="8"/>
    <x v="2"/>
    <x v="1"/>
    <n v="5427.9"/>
    <n v="4"/>
    <x v="4616"/>
    <x v="298"/>
    <n v="3104"/>
    <x v="172"/>
    <m/>
    <m/>
    <s v="Amazon"/>
    <s v="Amazon"/>
    <n v="13290.4"/>
    <n v="57542997.559999913"/>
    <n v="57542997.559999913"/>
    <s v="Alexandria"/>
  </r>
  <r>
    <s v="ORD104618"/>
    <s v="Smartwatch FitPro"/>
    <x v="4"/>
    <x v="6"/>
    <x v="1"/>
    <x v="3"/>
    <n v="15666.91"/>
    <n v="4"/>
    <x v="4617"/>
    <x v="267"/>
    <n v="3265"/>
    <x v="63"/>
    <m/>
    <m/>
    <s v="Jumia"/>
    <s v="Jum"/>
    <n v="3665.44"/>
    <n v="31420413.200000018"/>
    <n v="31420413.200000018"/>
    <s v="Dubai"/>
  </r>
  <r>
    <s v="ORD104619"/>
    <s v="Smartwatch FitPro"/>
    <x v="4"/>
    <x v="6"/>
    <x v="1"/>
    <x v="0"/>
    <n v="4517.53"/>
    <n v="5"/>
    <x v="4618"/>
    <x v="285"/>
    <n v="2442"/>
    <x v="210"/>
    <m/>
    <m/>
    <s v="Jumia"/>
    <s v="Jum"/>
    <n v="16284.02"/>
    <n v="31420413.200000018"/>
    <n v="31420413.200000018"/>
    <s v="Cairo"/>
  </r>
  <r>
    <s v="ORD104620"/>
    <s v="HP Pavilion Laptop"/>
    <x v="3"/>
    <x v="3"/>
    <x v="2"/>
    <x v="0"/>
    <n v="4563.76"/>
    <n v="5"/>
    <x v="4619"/>
    <x v="286"/>
    <n v="3074"/>
    <x v="71"/>
    <m/>
    <m/>
    <s v="Amazon"/>
    <s v="Amazon"/>
    <n v="16284.02"/>
    <n v="57542997.559999913"/>
    <n v="57542997.559999913"/>
    <s v="Cairo"/>
  </r>
  <r>
    <s v="ORD104621"/>
    <s v="Xiaomi Redmi Note 12"/>
    <x v="0"/>
    <x v="7"/>
    <x v="2"/>
    <x v="3"/>
    <n v="18754.23"/>
    <n v="4"/>
    <x v="4620"/>
    <x v="351"/>
    <n v="4944"/>
    <x v="93"/>
    <m/>
    <m/>
    <s v="Amazon"/>
    <s v="Amazon"/>
    <n v="3665.44"/>
    <n v="92327183.770000085"/>
    <n v="92327183.770000085"/>
    <s v="Dubai"/>
  </r>
  <r>
    <s v="ORD104622"/>
    <s v="Xiaomi Redmi Note 12"/>
    <x v="0"/>
    <x v="7"/>
    <x v="0"/>
    <x v="5"/>
    <n v="19486.52"/>
    <n v="3"/>
    <x v="4621"/>
    <x v="318"/>
    <n v="3508"/>
    <x v="325"/>
    <m/>
    <m/>
    <s v="sq"/>
    <s v="sq"/>
    <n v="27872.98"/>
    <n v="92327183.770000085"/>
    <n v="92327183.770000085"/>
    <s v="Giza"/>
  </r>
  <r>
    <s v="ORD104623"/>
    <s v="Nike Air Max"/>
    <x v="1"/>
    <x v="1"/>
    <x v="0"/>
    <x v="4"/>
    <n v="10847.07"/>
    <n v="1"/>
    <x v="4622"/>
    <x v="213"/>
    <n v="2189"/>
    <x v="222"/>
    <m/>
    <m/>
    <s v="sq"/>
    <s v="sq"/>
    <n v="99349.3"/>
    <n v="91504159.730000004"/>
    <n v="91504159.730000004"/>
    <s v="Riyadh"/>
  </r>
  <r>
    <s v="ORD104624"/>
    <s v="Smartwatch FitPro"/>
    <x v="4"/>
    <x v="6"/>
    <x v="2"/>
    <x v="5"/>
    <n v="8482.0400000000009"/>
    <n v="4"/>
    <x v="4623"/>
    <x v="123"/>
    <n v="552"/>
    <x v="162"/>
    <m/>
    <m/>
    <s v="Amazon"/>
    <s v="Amazon"/>
    <n v="27872.98"/>
    <n v="31420413.200000018"/>
    <n v="31420413.200000018"/>
    <s v="Giza"/>
  </r>
  <r>
    <s v="ORD104625"/>
    <s v="Smartwatch FitPro"/>
    <x v="4"/>
    <x v="6"/>
    <x v="2"/>
    <x v="5"/>
    <n v="2045.1"/>
    <n v="3"/>
    <x v="4624"/>
    <x v="198"/>
    <n v="4611"/>
    <x v="252"/>
    <m/>
    <m/>
    <s v="Amazon"/>
    <s v="Amazon"/>
    <n v="27872.98"/>
    <n v="31420413.200000018"/>
    <n v="31420413.200000018"/>
    <s v="Giza"/>
  </r>
  <r>
    <s v="ORD104626"/>
    <s v="Nike Air Max"/>
    <x v="1"/>
    <x v="1"/>
    <x v="2"/>
    <x v="2"/>
    <n v="18621.98"/>
    <n v="3"/>
    <x v="4625"/>
    <x v="66"/>
    <n v="2424"/>
    <x v="27"/>
    <m/>
    <m/>
    <s v="Amazon"/>
    <s v="Amazon"/>
    <n v="26648.76"/>
    <n v="91504159.730000004"/>
    <n v="91504159.730000004"/>
    <s v="Casablanca"/>
  </r>
  <r>
    <s v="ORD104627"/>
    <s v="iPhone 13"/>
    <x v="0"/>
    <x v="4"/>
    <x v="2"/>
    <x v="0"/>
    <n v="6076.3"/>
    <n v="5"/>
    <x v="4626"/>
    <x v="216"/>
    <n v="2433"/>
    <x v="214"/>
    <m/>
    <m/>
    <s v="Amazon"/>
    <s v="Amazon"/>
    <n v="16284.02"/>
    <n v="92327183.770000085"/>
    <n v="92327183.770000085"/>
    <s v="Cairo"/>
  </r>
  <r>
    <s v="ORD104628"/>
    <s v="Adidas Running Shoes"/>
    <x v="1"/>
    <x v="9"/>
    <x v="1"/>
    <x v="2"/>
    <n v="18172.52"/>
    <n v="4"/>
    <x v="4627"/>
    <x v="355"/>
    <n v="2921"/>
    <x v="258"/>
    <m/>
    <m/>
    <s v="Jumia"/>
    <s v="Jum"/>
    <n v="26648.76"/>
    <n v="91504159.730000004"/>
    <n v="91504159.730000004"/>
    <s v="Casablanca"/>
  </r>
  <r>
    <s v="ORD104629"/>
    <s v="HP Pavilion Laptop"/>
    <x v="3"/>
    <x v="3"/>
    <x v="0"/>
    <x v="5"/>
    <n v="19265.82"/>
    <n v="5"/>
    <x v="4628"/>
    <x v="12"/>
    <n v="4739"/>
    <x v="6"/>
    <m/>
    <m/>
    <s v="sq"/>
    <s v="sq"/>
    <n v="27872.98"/>
    <n v="57542997.559999913"/>
    <n v="57542997.559999913"/>
    <s v="Giza"/>
  </r>
  <r>
    <s v="ORD104630"/>
    <s v="Smartwatch FitPro"/>
    <x v="4"/>
    <x v="6"/>
    <x v="1"/>
    <x v="4"/>
    <n v="5898.32"/>
    <n v="5"/>
    <x v="4629"/>
    <x v="109"/>
    <n v="2875"/>
    <x v="62"/>
    <m/>
    <m/>
    <s v="Jumia"/>
    <s v="Jum"/>
    <n v="99349.3"/>
    <n v="31420413.200000018"/>
    <n v="31420413.200000018"/>
    <s v="Riyadh"/>
  </r>
  <r>
    <s v="ORD104631"/>
    <s v="Nike Air Max"/>
    <x v="1"/>
    <x v="1"/>
    <x v="1"/>
    <x v="2"/>
    <n v="12808.98"/>
    <n v="2"/>
    <x v="4630"/>
    <x v="386"/>
    <n v="1104"/>
    <x v="202"/>
    <m/>
    <m/>
    <s v="Jumia"/>
    <s v="Jum"/>
    <n v="26648.76"/>
    <n v="91504159.730000004"/>
    <n v="91504159.730000004"/>
    <s v="Casablanca"/>
  </r>
  <r>
    <s v="ORD104632"/>
    <s v="Smartwatch FitPro"/>
    <x v="4"/>
    <x v="6"/>
    <x v="1"/>
    <x v="0"/>
    <n v="14020.27"/>
    <n v="3"/>
    <x v="4631"/>
    <x v="176"/>
    <n v="4388"/>
    <x v="322"/>
    <m/>
    <m/>
    <s v="Jumia"/>
    <s v="Jum"/>
    <n v="16284.02"/>
    <n v="31420413.200000018"/>
    <n v="31420413.200000018"/>
    <s v="Cairo"/>
  </r>
  <r>
    <s v="ORD104633"/>
    <s v="Adidas Running Shoes"/>
    <x v="1"/>
    <x v="9"/>
    <x v="0"/>
    <x v="3"/>
    <n v="9626.07"/>
    <n v="5"/>
    <x v="4632"/>
    <x v="343"/>
    <n v="2640"/>
    <x v="267"/>
    <m/>
    <m/>
    <s v="sq"/>
    <s v="sq"/>
    <n v="3665.44"/>
    <n v="91504159.730000004"/>
    <n v="91504159.730000004"/>
    <s v="Dubai"/>
  </r>
  <r>
    <s v="ORD104634"/>
    <s v="Dell Inspiron 3501"/>
    <x v="3"/>
    <x v="8"/>
    <x v="1"/>
    <x v="2"/>
    <n v="17192.22"/>
    <n v="3"/>
    <x v="4633"/>
    <x v="338"/>
    <n v="4817"/>
    <x v="63"/>
    <m/>
    <m/>
    <s v="Jumia"/>
    <s v="Jum"/>
    <n v="26648.76"/>
    <n v="57542997.559999913"/>
    <n v="57542997.559999913"/>
    <s v="Casablanca"/>
  </r>
  <r>
    <s v="ORD104635"/>
    <s v="Bluetooth Headset"/>
    <x v="2"/>
    <x v="2"/>
    <x v="1"/>
    <x v="0"/>
    <n v="19109.05"/>
    <n v="2"/>
    <x v="4634"/>
    <x v="98"/>
    <n v="974"/>
    <x v="69"/>
    <m/>
    <m/>
    <s v="Jumia"/>
    <s v="Jum"/>
    <n v="16284.02"/>
    <n v="29200970.130000021"/>
    <n v="29200970.130000021"/>
    <s v="Cairo"/>
  </r>
  <r>
    <s v="ORD104636"/>
    <s v="T-shirt Cotton"/>
    <x v="1"/>
    <x v="5"/>
    <x v="1"/>
    <x v="4"/>
    <n v="16832.73"/>
    <n v="5"/>
    <x v="4635"/>
    <x v="187"/>
    <n v="1948"/>
    <x v="44"/>
    <m/>
    <m/>
    <s v="Jumia"/>
    <s v="Jum"/>
    <n v="99349.3"/>
    <n v="91504159.730000004"/>
    <n v="91504159.730000004"/>
    <s v="Riyadh"/>
  </r>
  <r>
    <s v="ORD104637"/>
    <s v="iPhone 13"/>
    <x v="0"/>
    <x v="4"/>
    <x v="2"/>
    <x v="2"/>
    <n v="16120.45"/>
    <n v="2"/>
    <x v="4636"/>
    <x v="29"/>
    <n v="243"/>
    <x v="1"/>
    <m/>
    <m/>
    <s v="Amazon"/>
    <s v="Amazon"/>
    <n v="26648.76"/>
    <n v="92327183.770000085"/>
    <n v="92327183.770000085"/>
    <s v="Casablanca"/>
  </r>
  <r>
    <s v="ORD104638"/>
    <s v="Smartwatch FitPro"/>
    <x v="4"/>
    <x v="6"/>
    <x v="1"/>
    <x v="0"/>
    <n v="8031.03"/>
    <n v="4"/>
    <x v="4637"/>
    <x v="75"/>
    <n v="4128"/>
    <x v="94"/>
    <m/>
    <m/>
    <s v="Jumia"/>
    <s v="Jum"/>
    <n v="16284.02"/>
    <n v="31420413.200000018"/>
    <n v="31420413.200000018"/>
    <s v="Cairo"/>
  </r>
  <r>
    <s v="ORD104639"/>
    <s v="Smartwatch FitPro"/>
    <x v="4"/>
    <x v="6"/>
    <x v="2"/>
    <x v="2"/>
    <n v="3374.81"/>
    <n v="1"/>
    <x v="4638"/>
    <x v="249"/>
    <n v="2016"/>
    <x v="36"/>
    <m/>
    <m/>
    <s v="Amazon"/>
    <s v="Amazon"/>
    <n v="26648.76"/>
    <n v="31420413.200000018"/>
    <n v="31420413.200000018"/>
    <s v="Casablanca"/>
  </r>
  <r>
    <s v="ORD104640"/>
    <s v="Samsung Galaxy A14"/>
    <x v="0"/>
    <x v="0"/>
    <x v="0"/>
    <x v="1"/>
    <n v="6330.61"/>
    <n v="2"/>
    <x v="4639"/>
    <x v="20"/>
    <n v="2991"/>
    <x v="3"/>
    <m/>
    <m/>
    <s v="sq"/>
    <s v="sq"/>
    <n v="13290.4"/>
    <n v="92327183.770000085"/>
    <n v="92327183.770000085"/>
    <s v="Alexandria"/>
  </r>
  <r>
    <s v="ORD104641"/>
    <s v="T-shirt Cotton"/>
    <x v="1"/>
    <x v="5"/>
    <x v="1"/>
    <x v="2"/>
    <n v="9012.1"/>
    <n v="4"/>
    <x v="4640"/>
    <x v="117"/>
    <n v="891"/>
    <x v="169"/>
    <m/>
    <m/>
    <s v="Jumia"/>
    <s v="Jum"/>
    <n v="26648.76"/>
    <n v="91504159.730000004"/>
    <n v="91504159.730000004"/>
    <s v="Casablanca"/>
  </r>
  <r>
    <s v="ORD104642"/>
    <s v="HP Pavilion Laptop"/>
    <x v="3"/>
    <x v="3"/>
    <x v="0"/>
    <x v="4"/>
    <n v="15696.68"/>
    <n v="1"/>
    <x v="4641"/>
    <x v="182"/>
    <n v="2663"/>
    <x v="178"/>
    <m/>
    <m/>
    <s v="sq"/>
    <s v="sq"/>
    <n v="99349.3"/>
    <n v="57542997.559999913"/>
    <n v="57542997.559999913"/>
    <s v="Riyadh"/>
  </r>
  <r>
    <s v="ORD104643"/>
    <s v="Samsung Galaxy A14"/>
    <x v="0"/>
    <x v="0"/>
    <x v="0"/>
    <x v="1"/>
    <n v="16398.02"/>
    <n v="4"/>
    <x v="4642"/>
    <x v="265"/>
    <n v="299"/>
    <x v="126"/>
    <m/>
    <m/>
    <s v="sq"/>
    <s v="sq"/>
    <n v="13290.4"/>
    <n v="92327183.770000085"/>
    <n v="92327183.770000085"/>
    <s v="Alexandria"/>
  </r>
  <r>
    <s v="ORD104644"/>
    <s v="HP Pavilion Laptop"/>
    <x v="3"/>
    <x v="3"/>
    <x v="2"/>
    <x v="5"/>
    <n v="18506.04"/>
    <n v="2"/>
    <x v="4643"/>
    <x v="135"/>
    <n v="4899"/>
    <x v="28"/>
    <m/>
    <m/>
    <s v="Amazon"/>
    <s v="Amazon"/>
    <n v="27872.98"/>
    <n v="57542997.559999913"/>
    <n v="57542997.559999913"/>
    <s v="Giza"/>
  </r>
  <r>
    <s v="ORD104645"/>
    <s v="Dell Inspiron 3501"/>
    <x v="3"/>
    <x v="8"/>
    <x v="2"/>
    <x v="5"/>
    <n v="14682.21"/>
    <n v="1"/>
    <x v="4644"/>
    <x v="397"/>
    <n v="107"/>
    <x v="306"/>
    <m/>
    <m/>
    <s v="Amazon"/>
    <s v="Amazon"/>
    <n v="27872.98"/>
    <n v="57542997.559999913"/>
    <n v="57542997.559999913"/>
    <s v="Giza"/>
  </r>
  <r>
    <s v="ORD104646"/>
    <s v="Smartwatch FitPro"/>
    <x v="4"/>
    <x v="6"/>
    <x v="2"/>
    <x v="1"/>
    <n v="15236.4"/>
    <n v="3"/>
    <x v="4645"/>
    <x v="313"/>
    <n v="609"/>
    <x v="334"/>
    <m/>
    <m/>
    <s v="Amazon"/>
    <s v="Amazon"/>
    <n v="13290.4"/>
    <n v="31420413.200000018"/>
    <n v="31420413.200000018"/>
    <s v="Alexandria"/>
  </r>
  <r>
    <s v="ORD104647"/>
    <s v="Xiaomi Redmi Note 12"/>
    <x v="0"/>
    <x v="7"/>
    <x v="2"/>
    <x v="2"/>
    <n v="978.44"/>
    <n v="2"/>
    <x v="4646"/>
    <x v="102"/>
    <n v="123"/>
    <x v="300"/>
    <m/>
    <m/>
    <s v="Amazon"/>
    <s v="Amazon"/>
    <n v="26648.76"/>
    <n v="92327183.770000085"/>
    <n v="92327183.770000085"/>
    <s v="Casablanca"/>
  </r>
  <r>
    <s v="ORD104648"/>
    <s v="Xiaomi Redmi Note 12"/>
    <x v="0"/>
    <x v="7"/>
    <x v="0"/>
    <x v="4"/>
    <n v="5356.62"/>
    <n v="1"/>
    <x v="4647"/>
    <x v="19"/>
    <n v="2909"/>
    <x v="105"/>
    <m/>
    <m/>
    <s v="sq"/>
    <s v="sq"/>
    <n v="99349.3"/>
    <n v="92327183.770000085"/>
    <n v="92327183.770000085"/>
    <s v="Riyadh"/>
  </r>
  <r>
    <s v="ORD104649"/>
    <s v="T-shirt Cotton"/>
    <x v="1"/>
    <x v="5"/>
    <x v="0"/>
    <x v="0"/>
    <n v="4732.16"/>
    <n v="2"/>
    <x v="4648"/>
    <x v="289"/>
    <n v="1054"/>
    <x v="326"/>
    <m/>
    <m/>
    <s v="sq"/>
    <s v="sq"/>
    <n v="16284.02"/>
    <n v="91504159.730000004"/>
    <n v="91504159.730000004"/>
    <s v="Cairo"/>
  </r>
  <r>
    <s v="ORD104650"/>
    <s v="Nike Air Max"/>
    <x v="1"/>
    <x v="1"/>
    <x v="0"/>
    <x v="5"/>
    <n v="17928.88"/>
    <n v="2"/>
    <x v="4649"/>
    <x v="242"/>
    <n v="613"/>
    <x v="205"/>
    <m/>
    <m/>
    <s v="sq"/>
    <s v="sq"/>
    <n v="27872.98"/>
    <n v="91504159.730000004"/>
    <n v="91504159.730000004"/>
    <s v="Giza"/>
  </r>
  <r>
    <s v="ORD104651"/>
    <s v="Xiaomi Redmi Note 12"/>
    <x v="0"/>
    <x v="7"/>
    <x v="1"/>
    <x v="0"/>
    <n v="10976.73"/>
    <n v="1"/>
    <x v="4650"/>
    <x v="122"/>
    <n v="3808"/>
    <x v="359"/>
    <m/>
    <m/>
    <s v="Jumia"/>
    <s v="Jum"/>
    <n v="16284.02"/>
    <n v="92327183.770000085"/>
    <n v="92327183.770000085"/>
    <s v="Cairo"/>
  </r>
  <r>
    <s v="ORD104652"/>
    <s v="iPhone 13"/>
    <x v="0"/>
    <x v="4"/>
    <x v="0"/>
    <x v="5"/>
    <n v="1694"/>
    <n v="2"/>
    <x v="4651"/>
    <x v="157"/>
    <n v="4192"/>
    <x v="185"/>
    <m/>
    <m/>
    <s v="sq"/>
    <s v="sq"/>
    <n v="27872.98"/>
    <n v="92327183.770000085"/>
    <n v="92327183.770000085"/>
    <s v="Giza"/>
  </r>
  <r>
    <s v="ORD104653"/>
    <s v="iPhone 13"/>
    <x v="0"/>
    <x v="4"/>
    <x v="1"/>
    <x v="4"/>
    <n v="12155.84"/>
    <n v="5"/>
    <x v="4652"/>
    <x v="307"/>
    <n v="145"/>
    <x v="208"/>
    <m/>
    <m/>
    <s v="Jumia"/>
    <s v="Jum"/>
    <n v="99349.3"/>
    <n v="92327183.770000085"/>
    <n v="92327183.770000085"/>
    <s v="Riyadh"/>
  </r>
  <r>
    <s v="ORD104654"/>
    <s v="Adidas Running Shoes"/>
    <x v="1"/>
    <x v="9"/>
    <x v="0"/>
    <x v="2"/>
    <n v="9273.8799999999992"/>
    <n v="4"/>
    <x v="4653"/>
    <x v="151"/>
    <n v="57"/>
    <x v="200"/>
    <m/>
    <m/>
    <s v="sq"/>
    <s v="sq"/>
    <n v="26648.76"/>
    <n v="91504159.730000004"/>
    <n v="91504159.730000004"/>
    <s v="Casablanca"/>
  </r>
  <r>
    <s v="ORD104655"/>
    <s v="Smartwatch FitPro"/>
    <x v="4"/>
    <x v="6"/>
    <x v="1"/>
    <x v="2"/>
    <n v="12764.43"/>
    <n v="1"/>
    <x v="4654"/>
    <x v="316"/>
    <n v="1629"/>
    <x v="152"/>
    <m/>
    <m/>
    <s v="Jumia"/>
    <s v="Jum"/>
    <n v="26648.76"/>
    <n v="31420413.200000018"/>
    <n v="31420413.200000018"/>
    <s v="Casablanca"/>
  </r>
  <r>
    <s v="ORD104656"/>
    <s v="HP Pavilion Laptop"/>
    <x v="3"/>
    <x v="3"/>
    <x v="0"/>
    <x v="3"/>
    <n v="16928.02"/>
    <n v="5"/>
    <x v="4655"/>
    <x v="315"/>
    <n v="2"/>
    <x v="173"/>
    <m/>
    <m/>
    <s v="sq"/>
    <s v="sq"/>
    <n v="3665.44"/>
    <n v="57542997.559999913"/>
    <n v="57542997.559999913"/>
    <s v="Dubai"/>
  </r>
  <r>
    <s v="ORD104657"/>
    <s v="Adidas Running Shoes"/>
    <x v="1"/>
    <x v="9"/>
    <x v="1"/>
    <x v="4"/>
    <n v="11807.17"/>
    <n v="1"/>
    <x v="4656"/>
    <x v="219"/>
    <n v="4609"/>
    <x v="143"/>
    <m/>
    <m/>
    <s v="Jumia"/>
    <s v="Jum"/>
    <n v="99349.3"/>
    <n v="91504159.730000004"/>
    <n v="91504159.730000004"/>
    <s v="Riyadh"/>
  </r>
  <r>
    <s v="ORD104658"/>
    <s v="Adidas Running Shoes"/>
    <x v="1"/>
    <x v="9"/>
    <x v="2"/>
    <x v="3"/>
    <n v="465.32"/>
    <n v="1"/>
    <x v="4657"/>
    <x v="350"/>
    <n v="2240"/>
    <x v="118"/>
    <m/>
    <m/>
    <s v="Amazon"/>
    <s v="Amazon"/>
    <n v="3665.44"/>
    <n v="91504159.730000004"/>
    <n v="91504159.730000004"/>
    <s v="Dubai"/>
  </r>
  <r>
    <s v="ORD104659"/>
    <s v="Samsung Galaxy A14"/>
    <x v="0"/>
    <x v="0"/>
    <x v="1"/>
    <x v="2"/>
    <n v="11954.51"/>
    <n v="5"/>
    <x v="4658"/>
    <x v="120"/>
    <n v="1139"/>
    <x v="291"/>
    <m/>
    <m/>
    <s v="Jumia"/>
    <s v="Jum"/>
    <n v="26648.76"/>
    <n v="92327183.770000085"/>
    <n v="92327183.770000085"/>
    <s v="Casablanca"/>
  </r>
  <r>
    <s v="ORD104660"/>
    <s v="T-shirt Cotton"/>
    <x v="1"/>
    <x v="5"/>
    <x v="2"/>
    <x v="3"/>
    <n v="8831.4599999999991"/>
    <n v="2"/>
    <x v="4659"/>
    <x v="297"/>
    <n v="2055"/>
    <x v="9"/>
    <m/>
    <m/>
    <s v="Amazon"/>
    <s v="Amazon"/>
    <n v="3665.44"/>
    <n v="91504159.730000004"/>
    <n v="91504159.730000004"/>
    <s v="Dubai"/>
  </r>
  <r>
    <s v="ORD104661"/>
    <s v="T-shirt Cotton"/>
    <x v="1"/>
    <x v="5"/>
    <x v="1"/>
    <x v="4"/>
    <n v="14241.88"/>
    <n v="2"/>
    <x v="4660"/>
    <x v="1"/>
    <n v="3358"/>
    <x v="12"/>
    <m/>
    <m/>
    <s v="Jumia"/>
    <s v="Jum"/>
    <n v="99349.3"/>
    <n v="91504159.730000004"/>
    <n v="91504159.730000004"/>
    <s v="Riyadh"/>
  </r>
  <r>
    <s v="ORD104662"/>
    <s v="T-shirt Cotton"/>
    <x v="1"/>
    <x v="5"/>
    <x v="0"/>
    <x v="3"/>
    <n v="14156.54"/>
    <n v="2"/>
    <x v="4661"/>
    <x v="353"/>
    <n v="4929"/>
    <x v="273"/>
    <m/>
    <m/>
    <s v="sq"/>
    <s v="sq"/>
    <n v="3665.44"/>
    <n v="91504159.730000004"/>
    <n v="91504159.730000004"/>
    <s v="Dubai"/>
  </r>
  <r>
    <s v="ORD104663"/>
    <s v="HP Pavilion Laptop"/>
    <x v="3"/>
    <x v="3"/>
    <x v="2"/>
    <x v="4"/>
    <n v="3037.63"/>
    <n v="3"/>
    <x v="4662"/>
    <x v="213"/>
    <n v="1155"/>
    <x v="65"/>
    <m/>
    <m/>
    <s v="Amazon"/>
    <s v="Amazon"/>
    <n v="99349.3"/>
    <n v="57542997.559999913"/>
    <n v="57542997.559999913"/>
    <s v="Riyadh"/>
  </r>
  <r>
    <s v="ORD104664"/>
    <s v="HP Pavilion Laptop"/>
    <x v="3"/>
    <x v="3"/>
    <x v="0"/>
    <x v="0"/>
    <n v="16418.59"/>
    <n v="5"/>
    <x v="4663"/>
    <x v="89"/>
    <n v="4151"/>
    <x v="54"/>
    <m/>
    <m/>
    <s v="sq"/>
    <s v="sq"/>
    <n v="16284.02"/>
    <n v="57542997.559999913"/>
    <n v="57542997.559999913"/>
    <s v="Cairo"/>
  </r>
  <r>
    <s v="ORD104665"/>
    <s v="Bluetooth Headset"/>
    <x v="2"/>
    <x v="2"/>
    <x v="1"/>
    <x v="5"/>
    <n v="18848.45"/>
    <n v="2"/>
    <x v="4664"/>
    <x v="352"/>
    <n v="1921"/>
    <x v="173"/>
    <m/>
    <m/>
    <s v="Jumia"/>
    <s v="Jum"/>
    <n v="27872.98"/>
    <n v="29200970.130000021"/>
    <n v="29200970.130000021"/>
    <s v="Giza"/>
  </r>
  <r>
    <s v="ORD104666"/>
    <s v="iPhone 13"/>
    <x v="0"/>
    <x v="4"/>
    <x v="0"/>
    <x v="2"/>
    <n v="8550.85"/>
    <n v="4"/>
    <x v="4665"/>
    <x v="230"/>
    <n v="4373"/>
    <x v="237"/>
    <m/>
    <m/>
    <s v="sq"/>
    <s v="sq"/>
    <n v="26648.76"/>
    <n v="92327183.770000085"/>
    <n v="92327183.770000085"/>
    <s v="Casablanca"/>
  </r>
  <r>
    <s v="ORD104667"/>
    <s v="Samsung Galaxy A14"/>
    <x v="0"/>
    <x v="0"/>
    <x v="1"/>
    <x v="4"/>
    <n v="8725.9"/>
    <n v="3"/>
    <x v="4666"/>
    <x v="26"/>
    <n v="4906"/>
    <x v="316"/>
    <m/>
    <m/>
    <s v="Jumia"/>
    <s v="Jum"/>
    <n v="99349.3"/>
    <n v="92327183.770000085"/>
    <n v="92327183.770000085"/>
    <s v="Riyadh"/>
  </r>
  <r>
    <s v="ORD104668"/>
    <s v="iPhone 13"/>
    <x v="0"/>
    <x v="4"/>
    <x v="2"/>
    <x v="5"/>
    <n v="545.37"/>
    <n v="4"/>
    <x v="4667"/>
    <x v="288"/>
    <n v="3479"/>
    <x v="343"/>
    <m/>
    <m/>
    <s v="Amazon"/>
    <s v="Amazon"/>
    <n v="27872.98"/>
    <n v="92327183.770000085"/>
    <n v="92327183.770000085"/>
    <s v="Giza"/>
  </r>
  <r>
    <s v="ORD104669"/>
    <s v="Dell Inspiron 3501"/>
    <x v="3"/>
    <x v="8"/>
    <x v="0"/>
    <x v="4"/>
    <n v="10341.9"/>
    <n v="3"/>
    <x v="4668"/>
    <x v="54"/>
    <n v="199"/>
    <x v="221"/>
    <m/>
    <m/>
    <s v="sq"/>
    <s v="sq"/>
    <n v="99349.3"/>
    <n v="57542997.559999913"/>
    <n v="57542997.559999913"/>
    <s v="Riyadh"/>
  </r>
  <r>
    <s v="ORD104670"/>
    <s v="Adidas Running Shoes"/>
    <x v="1"/>
    <x v="9"/>
    <x v="0"/>
    <x v="0"/>
    <n v="1282.68"/>
    <n v="2"/>
    <x v="4669"/>
    <x v="153"/>
    <n v="4284"/>
    <x v="344"/>
    <m/>
    <m/>
    <s v="sq"/>
    <s v="sq"/>
    <n v="16284.02"/>
    <n v="91504159.730000004"/>
    <n v="91504159.730000004"/>
    <s v="Cairo"/>
  </r>
  <r>
    <s v="ORD104671"/>
    <s v="Smartwatch FitPro"/>
    <x v="4"/>
    <x v="6"/>
    <x v="2"/>
    <x v="5"/>
    <n v="19723.93"/>
    <n v="4"/>
    <x v="4670"/>
    <x v="241"/>
    <n v="2151"/>
    <x v="123"/>
    <m/>
    <m/>
    <s v="Amazon"/>
    <s v="Amazon"/>
    <n v="27872.98"/>
    <n v="31420413.200000018"/>
    <n v="31420413.200000018"/>
    <s v="Giza"/>
  </r>
  <r>
    <s v="ORD104672"/>
    <s v="HP Pavilion Laptop"/>
    <x v="3"/>
    <x v="3"/>
    <x v="0"/>
    <x v="1"/>
    <n v="10837.64"/>
    <n v="1"/>
    <x v="4671"/>
    <x v="152"/>
    <n v="2014"/>
    <x v="357"/>
    <m/>
    <m/>
    <s v="sq"/>
    <s v="sq"/>
    <n v="13290.4"/>
    <n v="57542997.559999913"/>
    <n v="57542997.559999913"/>
    <s v="Alexandria"/>
  </r>
  <r>
    <s v="ORD104673"/>
    <s v="Smartwatch FitPro"/>
    <x v="4"/>
    <x v="6"/>
    <x v="2"/>
    <x v="1"/>
    <n v="11232.05"/>
    <n v="2"/>
    <x v="4672"/>
    <x v="19"/>
    <n v="3024"/>
    <x v="231"/>
    <m/>
    <m/>
    <s v="Amazon"/>
    <s v="Amazon"/>
    <n v="13290.4"/>
    <n v="31420413.200000018"/>
    <n v="31420413.200000018"/>
    <s v="Alexandria"/>
  </r>
  <r>
    <s v="ORD104674"/>
    <s v="Bluetooth Headset"/>
    <x v="2"/>
    <x v="2"/>
    <x v="0"/>
    <x v="0"/>
    <n v="5745.34"/>
    <n v="2"/>
    <x v="4673"/>
    <x v="244"/>
    <n v="766"/>
    <x v="108"/>
    <m/>
    <m/>
    <s v="sq"/>
    <s v="sq"/>
    <n v="16284.02"/>
    <n v="29200970.130000021"/>
    <n v="29200970.130000021"/>
    <s v="Cairo"/>
  </r>
  <r>
    <s v="ORD104675"/>
    <s v="Dell Inspiron 3501"/>
    <x v="3"/>
    <x v="8"/>
    <x v="2"/>
    <x v="0"/>
    <n v="11027.39"/>
    <n v="5"/>
    <x v="4674"/>
    <x v="315"/>
    <n v="2771"/>
    <x v="283"/>
    <m/>
    <m/>
    <s v="Amazon"/>
    <s v="Amazon"/>
    <n v="16284.02"/>
    <n v="57542997.559999913"/>
    <n v="57542997.559999913"/>
    <s v="Cairo"/>
  </r>
  <r>
    <s v="ORD104676"/>
    <s v="Dell Inspiron 3501"/>
    <x v="3"/>
    <x v="8"/>
    <x v="2"/>
    <x v="3"/>
    <n v="14768.27"/>
    <n v="5"/>
    <x v="4675"/>
    <x v="8"/>
    <n v="2751"/>
    <x v="111"/>
    <m/>
    <m/>
    <s v="Amazon"/>
    <s v="Amazon"/>
    <n v="3665.44"/>
    <n v="57542997.559999913"/>
    <n v="57542997.559999913"/>
    <s v="Dubai"/>
  </r>
  <r>
    <s v="ORD104677"/>
    <s v="iPhone 13"/>
    <x v="0"/>
    <x v="4"/>
    <x v="2"/>
    <x v="1"/>
    <n v="17781.02"/>
    <n v="1"/>
    <x v="4676"/>
    <x v="186"/>
    <n v="1402"/>
    <x v="116"/>
    <m/>
    <m/>
    <s v="Amazon"/>
    <s v="Amazon"/>
    <n v="13290.4"/>
    <n v="92327183.770000085"/>
    <n v="92327183.770000085"/>
    <s v="Alexandria"/>
  </r>
  <r>
    <s v="ORD104678"/>
    <s v="Smartwatch FitPro"/>
    <x v="4"/>
    <x v="6"/>
    <x v="2"/>
    <x v="2"/>
    <n v="15558.31"/>
    <n v="2"/>
    <x v="4677"/>
    <x v="18"/>
    <n v="905"/>
    <x v="29"/>
    <m/>
    <m/>
    <s v="Amazon"/>
    <s v="Amazon"/>
    <n v="26648.76"/>
    <n v="31420413.200000018"/>
    <n v="31420413.200000018"/>
    <s v="Casablanca"/>
  </r>
  <r>
    <s v="ORD104679"/>
    <s v="Adidas Running Shoes"/>
    <x v="1"/>
    <x v="9"/>
    <x v="0"/>
    <x v="0"/>
    <n v="8387.68"/>
    <n v="4"/>
    <x v="4678"/>
    <x v="112"/>
    <n v="4056"/>
    <x v="20"/>
    <m/>
    <m/>
    <s v="sq"/>
    <s v="sq"/>
    <n v="16284.02"/>
    <n v="91504159.730000004"/>
    <n v="91504159.730000004"/>
    <s v="Cairo"/>
  </r>
  <r>
    <s v="ORD104680"/>
    <s v="Xiaomi Redmi Note 12"/>
    <x v="0"/>
    <x v="7"/>
    <x v="0"/>
    <x v="4"/>
    <n v="14669.52"/>
    <n v="4"/>
    <x v="4679"/>
    <x v="41"/>
    <n v="2021"/>
    <x v="36"/>
    <m/>
    <m/>
    <s v="sq"/>
    <s v="sq"/>
    <n v="99349.3"/>
    <n v="92327183.770000085"/>
    <n v="92327183.770000085"/>
    <s v="Riyadh"/>
  </r>
  <r>
    <s v="ORD104681"/>
    <s v="Xiaomi Redmi Note 12"/>
    <x v="0"/>
    <x v="7"/>
    <x v="0"/>
    <x v="3"/>
    <n v="828.54"/>
    <n v="5"/>
    <x v="4680"/>
    <x v="398"/>
    <n v="2926"/>
    <x v="128"/>
    <m/>
    <m/>
    <s v="sq"/>
    <s v="sq"/>
    <n v="3665.44"/>
    <n v="92327183.770000085"/>
    <n v="92327183.770000085"/>
    <s v="Dubai"/>
  </r>
  <r>
    <s v="ORD104682"/>
    <s v="Xiaomi Redmi Note 12"/>
    <x v="0"/>
    <x v="7"/>
    <x v="1"/>
    <x v="2"/>
    <n v="3809.01"/>
    <n v="4"/>
    <x v="4681"/>
    <x v="155"/>
    <n v="4877"/>
    <x v="333"/>
    <m/>
    <m/>
    <s v="Jumia"/>
    <s v="Jum"/>
    <n v="26648.76"/>
    <n v="92327183.770000085"/>
    <n v="92327183.770000085"/>
    <s v="Casablanca"/>
  </r>
  <r>
    <s v="ORD104683"/>
    <s v="Smartwatch FitPro"/>
    <x v="4"/>
    <x v="6"/>
    <x v="0"/>
    <x v="2"/>
    <n v="9643.81"/>
    <n v="3"/>
    <x v="4682"/>
    <x v="235"/>
    <n v="3248"/>
    <x v="155"/>
    <m/>
    <m/>
    <s v="sq"/>
    <s v="sq"/>
    <n v="26648.76"/>
    <n v="31420413.200000018"/>
    <n v="31420413.200000018"/>
    <s v="Casablanca"/>
  </r>
  <r>
    <s v="ORD104684"/>
    <s v="T-shirt Cotton"/>
    <x v="1"/>
    <x v="5"/>
    <x v="2"/>
    <x v="0"/>
    <n v="14684.39"/>
    <n v="5"/>
    <x v="4683"/>
    <x v="20"/>
    <n v="1738"/>
    <x v="117"/>
    <m/>
    <m/>
    <s v="Amazon"/>
    <s v="Amazon"/>
    <n v="16284.02"/>
    <n v="91504159.730000004"/>
    <n v="91504159.730000004"/>
    <s v="Cairo"/>
  </r>
  <r>
    <s v="ORD104685"/>
    <s v="Adidas Running Shoes"/>
    <x v="1"/>
    <x v="9"/>
    <x v="0"/>
    <x v="2"/>
    <n v="2796.25"/>
    <n v="5"/>
    <x v="4684"/>
    <x v="125"/>
    <n v="298"/>
    <x v="332"/>
    <m/>
    <m/>
    <s v="sq"/>
    <s v="sq"/>
    <n v="26648.76"/>
    <n v="91504159.730000004"/>
    <n v="91504159.730000004"/>
    <s v="Casablanca"/>
  </r>
  <r>
    <s v="ORD104686"/>
    <s v="HP Pavilion Laptop"/>
    <x v="3"/>
    <x v="3"/>
    <x v="0"/>
    <x v="5"/>
    <n v="2206.5300000000002"/>
    <n v="5"/>
    <x v="4685"/>
    <x v="149"/>
    <n v="1383"/>
    <x v="324"/>
    <m/>
    <m/>
    <s v="sq"/>
    <s v="sq"/>
    <n v="27872.98"/>
    <n v="57542997.559999913"/>
    <n v="57542997.559999913"/>
    <s v="Giza"/>
  </r>
  <r>
    <s v="ORD104687"/>
    <s v="Dell Inspiron 3501"/>
    <x v="3"/>
    <x v="8"/>
    <x v="2"/>
    <x v="2"/>
    <n v="5426.06"/>
    <n v="4"/>
    <x v="4686"/>
    <x v="369"/>
    <n v="3769"/>
    <x v="192"/>
    <m/>
    <m/>
    <s v="Amazon"/>
    <s v="Amazon"/>
    <n v="26648.76"/>
    <n v="57542997.559999913"/>
    <n v="57542997.559999913"/>
    <s v="Casablanca"/>
  </r>
  <r>
    <s v="ORD104688"/>
    <s v="Smartwatch FitPro"/>
    <x v="4"/>
    <x v="6"/>
    <x v="0"/>
    <x v="5"/>
    <n v="716.4"/>
    <n v="3"/>
    <x v="4687"/>
    <x v="198"/>
    <n v="952"/>
    <x v="18"/>
    <m/>
    <m/>
    <s v="sq"/>
    <s v="sq"/>
    <n v="27872.98"/>
    <n v="31420413.200000018"/>
    <n v="31420413.200000018"/>
    <s v="Giza"/>
  </r>
  <r>
    <s v="ORD104689"/>
    <s v="Smartwatch FitPro"/>
    <x v="4"/>
    <x v="6"/>
    <x v="2"/>
    <x v="1"/>
    <n v="3978.59"/>
    <n v="3"/>
    <x v="4688"/>
    <x v="232"/>
    <n v="371"/>
    <x v="238"/>
    <m/>
    <m/>
    <s v="Amazon"/>
    <s v="Amazon"/>
    <n v="13290.4"/>
    <n v="31420413.200000018"/>
    <n v="31420413.200000018"/>
    <s v="Alexandria"/>
  </r>
  <r>
    <s v="ORD104690"/>
    <s v="Samsung Galaxy A14"/>
    <x v="0"/>
    <x v="0"/>
    <x v="0"/>
    <x v="0"/>
    <n v="12365.84"/>
    <n v="3"/>
    <x v="4689"/>
    <x v="372"/>
    <n v="4122"/>
    <x v="266"/>
    <m/>
    <m/>
    <s v="sq"/>
    <s v="sq"/>
    <n v="16284.02"/>
    <n v="92327183.770000085"/>
    <n v="92327183.770000085"/>
    <s v="Cairo"/>
  </r>
  <r>
    <s v="ORD104691"/>
    <s v="T-shirt Cotton"/>
    <x v="1"/>
    <x v="5"/>
    <x v="1"/>
    <x v="5"/>
    <n v="18315.41"/>
    <n v="3"/>
    <x v="4690"/>
    <x v="369"/>
    <n v="1705"/>
    <x v="239"/>
    <m/>
    <m/>
    <s v="Jumia"/>
    <s v="Jum"/>
    <n v="27872.98"/>
    <n v="91504159.730000004"/>
    <n v="91504159.730000004"/>
    <s v="Giza"/>
  </r>
  <r>
    <s v="ORD104692"/>
    <s v="Smartwatch FitPro"/>
    <x v="4"/>
    <x v="6"/>
    <x v="1"/>
    <x v="0"/>
    <n v="19928.34"/>
    <n v="1"/>
    <x v="4691"/>
    <x v="302"/>
    <n v="2462"/>
    <x v="184"/>
    <m/>
    <m/>
    <s v="Jumia"/>
    <s v="Jum"/>
    <n v="16284.02"/>
    <n v="31420413.200000018"/>
    <n v="31420413.200000018"/>
    <s v="Cairo"/>
  </r>
  <r>
    <s v="ORD104693"/>
    <s v="HP Pavilion Laptop"/>
    <x v="3"/>
    <x v="3"/>
    <x v="1"/>
    <x v="1"/>
    <n v="10632.8"/>
    <n v="4"/>
    <x v="4692"/>
    <x v="361"/>
    <n v="4739"/>
    <x v="339"/>
    <m/>
    <m/>
    <s v="Jumia"/>
    <s v="Jum"/>
    <n v="13290.4"/>
    <n v="57542997.559999913"/>
    <n v="57542997.559999913"/>
    <s v="Alexandria"/>
  </r>
  <r>
    <s v="ORD104694"/>
    <s v="Adidas Running Shoes"/>
    <x v="1"/>
    <x v="9"/>
    <x v="2"/>
    <x v="0"/>
    <n v="4432.21"/>
    <n v="1"/>
    <x v="4693"/>
    <x v="69"/>
    <n v="4289"/>
    <x v="30"/>
    <m/>
    <m/>
    <s v="Amazon"/>
    <s v="Amazon"/>
    <n v="16284.02"/>
    <n v="91504159.730000004"/>
    <n v="91504159.730000004"/>
    <s v="Cairo"/>
  </r>
  <r>
    <s v="ORD104695"/>
    <s v="T-shirt Cotton"/>
    <x v="1"/>
    <x v="5"/>
    <x v="1"/>
    <x v="3"/>
    <n v="8766.19"/>
    <n v="2"/>
    <x v="4694"/>
    <x v="335"/>
    <n v="4317"/>
    <x v="324"/>
    <m/>
    <m/>
    <s v="Jumia"/>
    <s v="Jum"/>
    <n v="3665.44"/>
    <n v="91504159.730000004"/>
    <n v="91504159.730000004"/>
    <s v="Dubai"/>
  </r>
  <r>
    <s v="ORD104696"/>
    <s v="HP Pavilion Laptop"/>
    <x v="3"/>
    <x v="3"/>
    <x v="0"/>
    <x v="3"/>
    <n v="17812.009999999998"/>
    <n v="1"/>
    <x v="4695"/>
    <x v="248"/>
    <n v="2387"/>
    <x v="107"/>
    <m/>
    <m/>
    <s v="sq"/>
    <s v="sq"/>
    <n v="3665.44"/>
    <n v="57542997.559999913"/>
    <n v="57542997.559999913"/>
    <s v="Dubai"/>
  </r>
  <r>
    <s v="ORD104697"/>
    <s v="iPhone 13"/>
    <x v="0"/>
    <x v="4"/>
    <x v="1"/>
    <x v="4"/>
    <n v="4615.67"/>
    <n v="1"/>
    <x v="4696"/>
    <x v="303"/>
    <n v="488"/>
    <x v="149"/>
    <m/>
    <m/>
    <s v="Jumia"/>
    <s v="Jum"/>
    <n v="99349.3"/>
    <n v="92327183.770000085"/>
    <n v="92327183.770000085"/>
    <s v="Riyadh"/>
  </r>
  <r>
    <s v="ORD104698"/>
    <s v="Nike Air Max"/>
    <x v="1"/>
    <x v="1"/>
    <x v="2"/>
    <x v="3"/>
    <n v="5160.6400000000003"/>
    <n v="3"/>
    <x v="4697"/>
    <x v="175"/>
    <n v="4749"/>
    <x v="299"/>
    <m/>
    <m/>
    <s v="Amazon"/>
    <s v="Amazon"/>
    <n v="3665.44"/>
    <n v="91504159.730000004"/>
    <n v="91504159.730000004"/>
    <s v="Dubai"/>
  </r>
  <r>
    <s v="ORD104699"/>
    <s v="Samsung Galaxy A14"/>
    <x v="0"/>
    <x v="0"/>
    <x v="0"/>
    <x v="4"/>
    <n v="9359.9699999999993"/>
    <n v="1"/>
    <x v="4698"/>
    <x v="21"/>
    <n v="1031"/>
    <x v="186"/>
    <m/>
    <m/>
    <s v="sq"/>
    <s v="sq"/>
    <n v="99349.3"/>
    <n v="92327183.770000085"/>
    <n v="92327183.770000085"/>
    <s v="Riyadh"/>
  </r>
  <r>
    <s v="ORD104700"/>
    <s v="Bluetooth Headset"/>
    <x v="2"/>
    <x v="2"/>
    <x v="0"/>
    <x v="0"/>
    <n v="7630.06"/>
    <n v="5"/>
    <x v="4699"/>
    <x v="211"/>
    <n v="3849"/>
    <x v="328"/>
    <m/>
    <m/>
    <s v="sq"/>
    <s v="sq"/>
    <n v="16284.02"/>
    <n v="29200970.130000021"/>
    <n v="29200970.130000021"/>
    <s v="Cairo"/>
  </r>
  <r>
    <s v="ORD104701"/>
    <s v="iPhone 13"/>
    <x v="0"/>
    <x v="4"/>
    <x v="0"/>
    <x v="3"/>
    <n v="18914.29"/>
    <n v="4"/>
    <x v="4700"/>
    <x v="295"/>
    <n v="3390"/>
    <x v="269"/>
    <m/>
    <m/>
    <s v="sq"/>
    <s v="sq"/>
    <n v="3665.44"/>
    <n v="92327183.770000085"/>
    <n v="92327183.770000085"/>
    <s v="Dubai"/>
  </r>
  <r>
    <s v="ORD104702"/>
    <s v="Smartwatch FitPro"/>
    <x v="4"/>
    <x v="6"/>
    <x v="2"/>
    <x v="2"/>
    <n v="6416.29"/>
    <n v="5"/>
    <x v="4701"/>
    <x v="359"/>
    <n v="4944"/>
    <x v="107"/>
    <m/>
    <m/>
    <s v="Amazon"/>
    <s v="Amazon"/>
    <n v="26648.76"/>
    <n v="31420413.200000018"/>
    <n v="31420413.200000018"/>
    <s v="Casablanca"/>
  </r>
  <r>
    <s v="ORD104703"/>
    <s v="Smartwatch FitPro"/>
    <x v="4"/>
    <x v="6"/>
    <x v="1"/>
    <x v="2"/>
    <n v="8325.56"/>
    <n v="5"/>
    <x v="4702"/>
    <x v="93"/>
    <n v="1236"/>
    <x v="287"/>
    <m/>
    <m/>
    <s v="Jumia"/>
    <s v="Jum"/>
    <n v="26648.76"/>
    <n v="31420413.200000018"/>
    <n v="31420413.200000018"/>
    <s v="Casablanca"/>
  </r>
  <r>
    <s v="ORD104704"/>
    <s v="HP Pavilion Laptop"/>
    <x v="3"/>
    <x v="3"/>
    <x v="1"/>
    <x v="0"/>
    <n v="10886.93"/>
    <n v="1"/>
    <x v="4703"/>
    <x v="388"/>
    <n v="3995"/>
    <x v="246"/>
    <m/>
    <m/>
    <s v="Jumia"/>
    <s v="Jum"/>
    <n v="16284.02"/>
    <n v="57542997.559999913"/>
    <n v="57542997.559999913"/>
    <s v="Cairo"/>
  </r>
  <r>
    <s v="ORD104705"/>
    <s v="Nike Air Max"/>
    <x v="1"/>
    <x v="1"/>
    <x v="1"/>
    <x v="2"/>
    <n v="10105.4"/>
    <n v="5"/>
    <x v="4704"/>
    <x v="112"/>
    <n v="3704"/>
    <x v="121"/>
    <m/>
    <m/>
    <s v="Jumia"/>
    <s v="Jum"/>
    <n v="26648.76"/>
    <n v="91504159.730000004"/>
    <n v="91504159.730000004"/>
    <s v="Casablanca"/>
  </r>
  <r>
    <s v="ORD104706"/>
    <s v="Samsung Galaxy A14"/>
    <x v="0"/>
    <x v="0"/>
    <x v="2"/>
    <x v="3"/>
    <n v="10355.6"/>
    <n v="1"/>
    <x v="4705"/>
    <x v="240"/>
    <n v="499"/>
    <x v="294"/>
    <m/>
    <m/>
    <s v="Amazon"/>
    <s v="Amazon"/>
    <n v="3665.44"/>
    <n v="92327183.770000085"/>
    <n v="92327183.770000085"/>
    <s v="Dubai"/>
  </r>
  <r>
    <s v="ORD104707"/>
    <s v="HP Pavilion Laptop"/>
    <x v="3"/>
    <x v="3"/>
    <x v="1"/>
    <x v="5"/>
    <n v="10682.77"/>
    <n v="5"/>
    <x v="4706"/>
    <x v="116"/>
    <n v="4575"/>
    <x v="112"/>
    <m/>
    <m/>
    <s v="Jumia"/>
    <s v="Jum"/>
    <n v="27872.98"/>
    <n v="57542997.559999913"/>
    <n v="57542997.559999913"/>
    <s v="Giza"/>
  </r>
  <r>
    <s v="ORD104708"/>
    <s v="T-shirt Cotton"/>
    <x v="1"/>
    <x v="5"/>
    <x v="2"/>
    <x v="3"/>
    <n v="5593.27"/>
    <n v="2"/>
    <x v="4707"/>
    <x v="217"/>
    <n v="2146"/>
    <x v="133"/>
    <m/>
    <m/>
    <s v="Amazon"/>
    <s v="Amazon"/>
    <n v="3665.44"/>
    <n v="91504159.730000004"/>
    <n v="91504159.730000004"/>
    <s v="Dubai"/>
  </r>
  <r>
    <s v="ORD104709"/>
    <s v="HP Pavilion Laptop"/>
    <x v="3"/>
    <x v="3"/>
    <x v="1"/>
    <x v="2"/>
    <n v="16309.22"/>
    <n v="2"/>
    <x v="4708"/>
    <x v="314"/>
    <n v="1282"/>
    <x v="275"/>
    <m/>
    <m/>
    <s v="Jumia"/>
    <s v="Jum"/>
    <n v="26648.76"/>
    <n v="57542997.559999913"/>
    <n v="57542997.559999913"/>
    <s v="Casablanca"/>
  </r>
  <r>
    <s v="ORD104710"/>
    <s v="Bluetooth Headset"/>
    <x v="2"/>
    <x v="2"/>
    <x v="1"/>
    <x v="5"/>
    <n v="19050.439999999999"/>
    <n v="1"/>
    <x v="4709"/>
    <x v="268"/>
    <n v="4733"/>
    <x v="228"/>
    <m/>
    <m/>
    <s v="Jumia"/>
    <s v="Jum"/>
    <n v="27872.98"/>
    <n v="29200970.130000021"/>
    <n v="29200970.130000021"/>
    <s v="Giza"/>
  </r>
  <r>
    <s v="ORD104711"/>
    <s v="Nike Air Max"/>
    <x v="1"/>
    <x v="1"/>
    <x v="1"/>
    <x v="3"/>
    <n v="16427.07"/>
    <n v="3"/>
    <x v="4710"/>
    <x v="274"/>
    <n v="1084"/>
    <x v="288"/>
    <m/>
    <m/>
    <s v="Jumia"/>
    <s v="Jum"/>
    <n v="3665.44"/>
    <n v="91504159.730000004"/>
    <n v="91504159.730000004"/>
    <s v="Dubai"/>
  </r>
  <r>
    <s v="ORD104712"/>
    <s v="Dell Inspiron 3501"/>
    <x v="3"/>
    <x v="8"/>
    <x v="2"/>
    <x v="2"/>
    <n v="3417"/>
    <n v="4"/>
    <x v="4711"/>
    <x v="85"/>
    <n v="2696"/>
    <x v="159"/>
    <m/>
    <m/>
    <s v="Amazon"/>
    <s v="Amazon"/>
    <n v="26648.76"/>
    <n v="57542997.559999913"/>
    <n v="57542997.559999913"/>
    <s v="Casablanca"/>
  </r>
  <r>
    <s v="ORD104713"/>
    <s v="Smartwatch FitPro"/>
    <x v="4"/>
    <x v="6"/>
    <x v="0"/>
    <x v="4"/>
    <n v="14077.8"/>
    <n v="5"/>
    <x v="4712"/>
    <x v="164"/>
    <n v="2223"/>
    <x v="224"/>
    <m/>
    <m/>
    <s v="sq"/>
    <s v="sq"/>
    <n v="99349.3"/>
    <n v="31420413.200000018"/>
    <n v="31420413.200000018"/>
    <s v="Riyadh"/>
  </r>
  <r>
    <s v="ORD104714"/>
    <s v="Samsung Galaxy A14"/>
    <x v="0"/>
    <x v="0"/>
    <x v="2"/>
    <x v="2"/>
    <n v="6749.33"/>
    <n v="1"/>
    <x v="4713"/>
    <x v="80"/>
    <n v="793"/>
    <x v="359"/>
    <m/>
    <m/>
    <s v="Amazon"/>
    <s v="Amazon"/>
    <n v="26648.76"/>
    <n v="92327183.770000085"/>
    <n v="92327183.770000085"/>
    <s v="Casablanca"/>
  </r>
  <r>
    <s v="ORD104715"/>
    <s v="Dell Inspiron 3501"/>
    <x v="3"/>
    <x v="8"/>
    <x v="1"/>
    <x v="3"/>
    <n v="3463.27"/>
    <n v="2"/>
    <x v="4714"/>
    <x v="353"/>
    <n v="675"/>
    <x v="321"/>
    <m/>
    <m/>
    <s v="Jumia"/>
    <s v="Jum"/>
    <n v="3665.44"/>
    <n v="57542997.559999913"/>
    <n v="57542997.559999913"/>
    <s v="Dubai"/>
  </r>
  <r>
    <s v="ORD104716"/>
    <s v="Xiaomi Redmi Note 12"/>
    <x v="0"/>
    <x v="7"/>
    <x v="0"/>
    <x v="5"/>
    <n v="16838.939999999999"/>
    <n v="1"/>
    <x v="4715"/>
    <x v="299"/>
    <n v="4594"/>
    <x v="341"/>
    <m/>
    <m/>
    <s v="sq"/>
    <s v="sq"/>
    <n v="27872.98"/>
    <n v="92327183.770000085"/>
    <n v="92327183.770000085"/>
    <s v="Giza"/>
  </r>
  <r>
    <s v="ORD104717"/>
    <s v="HP Pavilion Laptop"/>
    <x v="3"/>
    <x v="3"/>
    <x v="1"/>
    <x v="2"/>
    <n v="4332.3999999999996"/>
    <n v="5"/>
    <x v="4716"/>
    <x v="234"/>
    <n v="2007"/>
    <x v="157"/>
    <m/>
    <m/>
    <s v="Jumia"/>
    <s v="Jum"/>
    <n v="26648.76"/>
    <n v="57542997.559999913"/>
    <n v="57542997.559999913"/>
    <s v="Casablanca"/>
  </r>
  <r>
    <s v="ORD104718"/>
    <s v="Samsung Galaxy A14"/>
    <x v="0"/>
    <x v="0"/>
    <x v="0"/>
    <x v="3"/>
    <n v="9762.74"/>
    <n v="2"/>
    <x v="4717"/>
    <x v="352"/>
    <n v="2408"/>
    <x v="17"/>
    <m/>
    <m/>
    <s v="sq"/>
    <s v="sq"/>
    <n v="3665.44"/>
    <n v="92327183.770000085"/>
    <n v="92327183.770000085"/>
    <s v="Dubai"/>
  </r>
  <r>
    <s v="ORD104719"/>
    <s v="Xiaomi Redmi Note 12"/>
    <x v="0"/>
    <x v="7"/>
    <x v="0"/>
    <x v="0"/>
    <n v="15786.24"/>
    <n v="4"/>
    <x v="4718"/>
    <x v="109"/>
    <n v="1880"/>
    <x v="261"/>
    <m/>
    <m/>
    <s v="sq"/>
    <s v="sq"/>
    <n v="16284.02"/>
    <n v="92327183.770000085"/>
    <n v="92327183.770000085"/>
    <s v="Cairo"/>
  </r>
  <r>
    <s v="ORD104720"/>
    <s v="Smartwatch FitPro"/>
    <x v="4"/>
    <x v="6"/>
    <x v="2"/>
    <x v="0"/>
    <n v="1515.61"/>
    <n v="2"/>
    <x v="4719"/>
    <x v="230"/>
    <n v="170"/>
    <x v="151"/>
    <m/>
    <m/>
    <s v="Amazon"/>
    <s v="Amazon"/>
    <n v="16284.02"/>
    <n v="31420413.200000018"/>
    <n v="31420413.200000018"/>
    <s v="Cairo"/>
  </r>
  <r>
    <s v="ORD104721"/>
    <s v="HP Pavilion Laptop"/>
    <x v="3"/>
    <x v="3"/>
    <x v="2"/>
    <x v="3"/>
    <n v="2161.27"/>
    <n v="4"/>
    <x v="4720"/>
    <x v="210"/>
    <n v="1385"/>
    <x v="43"/>
    <m/>
    <m/>
    <s v="Amazon"/>
    <s v="Amazon"/>
    <n v="3665.44"/>
    <n v="57542997.559999913"/>
    <n v="57542997.559999913"/>
    <s v="Dubai"/>
  </r>
  <r>
    <s v="ORD104722"/>
    <s v="Nike Air Max"/>
    <x v="1"/>
    <x v="1"/>
    <x v="0"/>
    <x v="0"/>
    <n v="11194.09"/>
    <n v="1"/>
    <x v="4721"/>
    <x v="218"/>
    <n v="144"/>
    <x v="45"/>
    <m/>
    <m/>
    <s v="sq"/>
    <s v="sq"/>
    <n v="16284.02"/>
    <n v="91504159.730000004"/>
    <n v="91504159.730000004"/>
    <s v="Cairo"/>
  </r>
  <r>
    <s v="ORD104723"/>
    <s v="Bluetooth Headset"/>
    <x v="2"/>
    <x v="2"/>
    <x v="0"/>
    <x v="2"/>
    <n v="11931.14"/>
    <n v="2"/>
    <x v="4722"/>
    <x v="186"/>
    <n v="2062"/>
    <x v="134"/>
    <m/>
    <m/>
    <s v="sq"/>
    <s v="sq"/>
    <n v="26648.76"/>
    <n v="29200970.130000021"/>
    <n v="29200970.130000021"/>
    <s v="Casablanca"/>
  </r>
  <r>
    <s v="ORD104724"/>
    <s v="Xiaomi Redmi Note 12"/>
    <x v="0"/>
    <x v="7"/>
    <x v="1"/>
    <x v="5"/>
    <n v="16147.46"/>
    <n v="5"/>
    <x v="4723"/>
    <x v="275"/>
    <n v="1563"/>
    <x v="163"/>
    <m/>
    <m/>
    <s v="Jumia"/>
    <s v="Jum"/>
    <n v="27872.98"/>
    <n v="92327183.770000085"/>
    <n v="92327183.770000085"/>
    <s v="Giza"/>
  </r>
  <r>
    <s v="ORD104725"/>
    <s v="Dell Inspiron 3501"/>
    <x v="3"/>
    <x v="8"/>
    <x v="1"/>
    <x v="0"/>
    <n v="15085.44"/>
    <n v="3"/>
    <x v="4724"/>
    <x v="387"/>
    <n v="492"/>
    <x v="230"/>
    <m/>
    <m/>
    <s v="Jumia"/>
    <s v="Jum"/>
    <n v="16284.02"/>
    <n v="57542997.559999913"/>
    <n v="57542997.559999913"/>
    <s v="Cairo"/>
  </r>
  <r>
    <s v="ORD104726"/>
    <s v="Samsung Galaxy A14"/>
    <x v="0"/>
    <x v="0"/>
    <x v="1"/>
    <x v="2"/>
    <n v="11575.03"/>
    <n v="4"/>
    <x v="4725"/>
    <x v="229"/>
    <n v="1009"/>
    <x v="256"/>
    <m/>
    <m/>
    <s v="Jumia"/>
    <s v="Jum"/>
    <n v="26648.76"/>
    <n v="92327183.770000085"/>
    <n v="92327183.770000085"/>
    <s v="Casablanca"/>
  </r>
  <r>
    <s v="ORD104727"/>
    <s v="Adidas Running Shoes"/>
    <x v="1"/>
    <x v="9"/>
    <x v="1"/>
    <x v="1"/>
    <n v="17889.63"/>
    <n v="3"/>
    <x v="4726"/>
    <x v="256"/>
    <n v="3369"/>
    <x v="149"/>
    <m/>
    <m/>
    <s v="Jumia"/>
    <s v="Jum"/>
    <n v="13290.4"/>
    <n v="91504159.730000004"/>
    <n v="91504159.730000004"/>
    <s v="Alexandria"/>
  </r>
  <r>
    <s v="ORD104728"/>
    <s v="Xiaomi Redmi Note 12"/>
    <x v="0"/>
    <x v="7"/>
    <x v="0"/>
    <x v="2"/>
    <n v="15565.23"/>
    <n v="1"/>
    <x v="4727"/>
    <x v="74"/>
    <n v="2673"/>
    <x v="39"/>
    <m/>
    <m/>
    <s v="sq"/>
    <s v="sq"/>
    <n v="26648.76"/>
    <n v="92327183.770000085"/>
    <n v="92327183.770000085"/>
    <s v="Casablanca"/>
  </r>
  <r>
    <s v="ORD104729"/>
    <s v="Adidas Running Shoes"/>
    <x v="1"/>
    <x v="9"/>
    <x v="1"/>
    <x v="1"/>
    <n v="1620.64"/>
    <n v="1"/>
    <x v="4728"/>
    <x v="297"/>
    <n v="1824"/>
    <x v="314"/>
    <m/>
    <m/>
    <s v="Jumia"/>
    <s v="Jum"/>
    <n v="13290.4"/>
    <n v="91504159.730000004"/>
    <n v="91504159.730000004"/>
    <s v="Alexandria"/>
  </r>
  <r>
    <s v="ORD104730"/>
    <s v="Nike Air Max"/>
    <x v="1"/>
    <x v="1"/>
    <x v="2"/>
    <x v="0"/>
    <n v="4705.46"/>
    <n v="1"/>
    <x v="4729"/>
    <x v="118"/>
    <n v="3249"/>
    <x v="21"/>
    <m/>
    <m/>
    <s v="Amazon"/>
    <s v="Amazon"/>
    <n v="16284.02"/>
    <n v="91504159.730000004"/>
    <n v="91504159.730000004"/>
    <s v="Cairo"/>
  </r>
  <r>
    <s v="ORD104731"/>
    <s v="Nike Air Max"/>
    <x v="1"/>
    <x v="1"/>
    <x v="0"/>
    <x v="0"/>
    <n v="11079.48"/>
    <n v="5"/>
    <x v="4730"/>
    <x v="279"/>
    <n v="2439"/>
    <x v="67"/>
    <m/>
    <m/>
    <s v="sq"/>
    <s v="sq"/>
    <n v="16284.02"/>
    <n v="91504159.730000004"/>
    <n v="91504159.730000004"/>
    <s v="Cairo"/>
  </r>
  <r>
    <s v="ORD104732"/>
    <s v="Nike Air Max"/>
    <x v="1"/>
    <x v="1"/>
    <x v="0"/>
    <x v="0"/>
    <n v="14984.15"/>
    <n v="1"/>
    <x v="4731"/>
    <x v="325"/>
    <n v="4138"/>
    <x v="188"/>
    <m/>
    <m/>
    <s v="sq"/>
    <s v="sq"/>
    <n v="16284.02"/>
    <n v="91504159.730000004"/>
    <n v="91504159.730000004"/>
    <s v="Cairo"/>
  </r>
  <r>
    <s v="ORD104733"/>
    <s v="T-shirt Cotton"/>
    <x v="1"/>
    <x v="5"/>
    <x v="1"/>
    <x v="3"/>
    <n v="5972.06"/>
    <n v="1"/>
    <x v="4732"/>
    <x v="302"/>
    <n v="1092"/>
    <x v="87"/>
    <m/>
    <m/>
    <s v="Jumia"/>
    <s v="Jum"/>
    <n v="3665.44"/>
    <n v="91504159.730000004"/>
    <n v="91504159.730000004"/>
    <s v="Dubai"/>
  </r>
  <r>
    <s v="ORD104734"/>
    <s v="Adidas Running Shoes"/>
    <x v="1"/>
    <x v="9"/>
    <x v="1"/>
    <x v="0"/>
    <n v="10011.59"/>
    <n v="4"/>
    <x v="4733"/>
    <x v="82"/>
    <n v="2101"/>
    <x v="357"/>
    <m/>
    <m/>
    <s v="Jumia"/>
    <s v="Jum"/>
    <n v="16284.02"/>
    <n v="91504159.730000004"/>
    <n v="91504159.730000004"/>
    <s v="Cairo"/>
  </r>
  <r>
    <s v="ORD104735"/>
    <s v="Bluetooth Headset"/>
    <x v="2"/>
    <x v="2"/>
    <x v="1"/>
    <x v="3"/>
    <n v="5980.72"/>
    <n v="2"/>
    <x v="4734"/>
    <x v="36"/>
    <n v="3121"/>
    <x v="256"/>
    <m/>
    <m/>
    <s v="Jumia"/>
    <s v="Jum"/>
    <n v="3665.44"/>
    <n v="29200970.130000021"/>
    <n v="29200970.130000021"/>
    <s v="Dubai"/>
  </r>
  <r>
    <s v="ORD104736"/>
    <s v="Bluetooth Headset"/>
    <x v="2"/>
    <x v="2"/>
    <x v="0"/>
    <x v="3"/>
    <n v="1282.17"/>
    <n v="5"/>
    <x v="4735"/>
    <x v="210"/>
    <n v="3958"/>
    <x v="7"/>
    <m/>
    <m/>
    <s v="sq"/>
    <s v="sq"/>
    <n v="3665.44"/>
    <n v="29200970.130000021"/>
    <n v="29200970.130000021"/>
    <s v="Dubai"/>
  </r>
  <r>
    <s v="ORD104737"/>
    <s v="Xiaomi Redmi Note 12"/>
    <x v="0"/>
    <x v="7"/>
    <x v="1"/>
    <x v="3"/>
    <n v="14520.05"/>
    <n v="2"/>
    <x v="4736"/>
    <x v="109"/>
    <n v="3916"/>
    <x v="121"/>
    <m/>
    <m/>
    <s v="Jumia"/>
    <s v="Jum"/>
    <n v="3665.44"/>
    <n v="92327183.770000085"/>
    <n v="92327183.770000085"/>
    <s v="Dubai"/>
  </r>
  <r>
    <s v="ORD104738"/>
    <s v="Dell Inspiron 3501"/>
    <x v="3"/>
    <x v="8"/>
    <x v="1"/>
    <x v="5"/>
    <n v="4812.6400000000003"/>
    <n v="5"/>
    <x v="4737"/>
    <x v="330"/>
    <n v="3130"/>
    <x v="308"/>
    <m/>
    <m/>
    <s v="Jumia"/>
    <s v="Jum"/>
    <n v="27872.98"/>
    <n v="57542997.559999913"/>
    <n v="57542997.559999913"/>
    <s v="Giza"/>
  </r>
  <r>
    <s v="ORD104739"/>
    <s v="Xiaomi Redmi Note 12"/>
    <x v="0"/>
    <x v="7"/>
    <x v="1"/>
    <x v="2"/>
    <n v="14301.66"/>
    <n v="1"/>
    <x v="4738"/>
    <x v="193"/>
    <n v="82"/>
    <x v="82"/>
    <m/>
    <m/>
    <s v="Jumia"/>
    <s v="Jum"/>
    <n v="26648.76"/>
    <n v="92327183.770000085"/>
    <n v="92327183.770000085"/>
    <s v="Casablanca"/>
  </r>
  <r>
    <s v="ORD104740"/>
    <s v="iPhone 13"/>
    <x v="0"/>
    <x v="4"/>
    <x v="1"/>
    <x v="1"/>
    <n v="16787.150000000001"/>
    <n v="4"/>
    <x v="4739"/>
    <x v="149"/>
    <n v="3264"/>
    <x v="119"/>
    <m/>
    <m/>
    <s v="Jumia"/>
    <s v="Jum"/>
    <n v="13290.4"/>
    <n v="92327183.770000085"/>
    <n v="92327183.770000085"/>
    <s v="Alexandria"/>
  </r>
  <r>
    <s v="ORD104741"/>
    <s v="T-shirt Cotton"/>
    <x v="1"/>
    <x v="5"/>
    <x v="2"/>
    <x v="5"/>
    <n v="10072.209999999999"/>
    <n v="4"/>
    <x v="4740"/>
    <x v="323"/>
    <n v="3742"/>
    <x v="63"/>
    <m/>
    <m/>
    <s v="Amazon"/>
    <s v="Amazon"/>
    <n v="27872.98"/>
    <n v="91504159.730000004"/>
    <n v="91504159.730000004"/>
    <s v="Giza"/>
  </r>
  <r>
    <s v="ORD104742"/>
    <s v="Samsung Galaxy A14"/>
    <x v="0"/>
    <x v="0"/>
    <x v="0"/>
    <x v="0"/>
    <n v="10738.57"/>
    <n v="1"/>
    <x v="4741"/>
    <x v="180"/>
    <n v="2766"/>
    <x v="233"/>
    <m/>
    <m/>
    <s v="sq"/>
    <s v="sq"/>
    <n v="16284.02"/>
    <n v="92327183.770000085"/>
    <n v="92327183.770000085"/>
    <s v="Cairo"/>
  </r>
  <r>
    <s v="ORD104743"/>
    <s v="Nike Air Max"/>
    <x v="1"/>
    <x v="1"/>
    <x v="0"/>
    <x v="2"/>
    <n v="14393.24"/>
    <n v="3"/>
    <x v="4742"/>
    <x v="69"/>
    <n v="4158"/>
    <x v="58"/>
    <m/>
    <m/>
    <s v="sq"/>
    <s v="sq"/>
    <n v="26648.76"/>
    <n v="91504159.730000004"/>
    <n v="91504159.730000004"/>
    <s v="Casablanca"/>
  </r>
  <r>
    <s v="ORD104744"/>
    <s v="Samsung Galaxy A14"/>
    <x v="0"/>
    <x v="0"/>
    <x v="1"/>
    <x v="1"/>
    <n v="15519.1"/>
    <n v="5"/>
    <x v="4743"/>
    <x v="10"/>
    <n v="2236"/>
    <x v="293"/>
    <m/>
    <m/>
    <s v="Jumia"/>
    <s v="Jum"/>
    <n v="13290.4"/>
    <n v="92327183.770000085"/>
    <n v="92327183.770000085"/>
    <s v="Alexandria"/>
  </r>
  <r>
    <s v="ORD104745"/>
    <s v="iPhone 13"/>
    <x v="0"/>
    <x v="4"/>
    <x v="0"/>
    <x v="4"/>
    <n v="13797.05"/>
    <n v="2"/>
    <x v="4744"/>
    <x v="74"/>
    <n v="423"/>
    <x v="314"/>
    <m/>
    <m/>
    <s v="sq"/>
    <s v="sq"/>
    <n v="99349.3"/>
    <n v="92327183.770000085"/>
    <n v="92327183.770000085"/>
    <s v="Riyadh"/>
  </r>
  <r>
    <s v="ORD104746"/>
    <s v="Adidas Running Shoes"/>
    <x v="1"/>
    <x v="9"/>
    <x v="2"/>
    <x v="0"/>
    <n v="11579.05"/>
    <n v="3"/>
    <x v="4745"/>
    <x v="283"/>
    <n v="3613"/>
    <x v="214"/>
    <m/>
    <m/>
    <s v="Amazon"/>
    <s v="Amazon"/>
    <n v="16284.02"/>
    <n v="91504159.730000004"/>
    <n v="91504159.730000004"/>
    <s v="Cairo"/>
  </r>
  <r>
    <s v="ORD104747"/>
    <s v="Nike Air Max"/>
    <x v="1"/>
    <x v="1"/>
    <x v="1"/>
    <x v="2"/>
    <n v="6490.64"/>
    <n v="5"/>
    <x v="4746"/>
    <x v="239"/>
    <n v="3406"/>
    <x v="346"/>
    <m/>
    <m/>
    <s v="Jumia"/>
    <s v="Jum"/>
    <n v="26648.76"/>
    <n v="91504159.730000004"/>
    <n v="91504159.730000004"/>
    <s v="Casablanca"/>
  </r>
  <r>
    <s v="ORD104748"/>
    <s v="Bluetooth Headset"/>
    <x v="2"/>
    <x v="2"/>
    <x v="2"/>
    <x v="1"/>
    <n v="13912.53"/>
    <n v="3"/>
    <x v="4747"/>
    <x v="138"/>
    <n v="656"/>
    <x v="99"/>
    <m/>
    <m/>
    <s v="Amazon"/>
    <s v="Amazon"/>
    <n v="13290.4"/>
    <n v="29200970.130000021"/>
    <n v="29200970.130000021"/>
    <s v="Alexandria"/>
  </r>
  <r>
    <s v="ORD104749"/>
    <s v="HP Pavilion Laptop"/>
    <x v="3"/>
    <x v="3"/>
    <x v="2"/>
    <x v="0"/>
    <n v="4669.54"/>
    <n v="1"/>
    <x v="4748"/>
    <x v="191"/>
    <n v="2677"/>
    <x v="141"/>
    <m/>
    <m/>
    <s v="Amazon"/>
    <s v="Amazon"/>
    <n v="16284.02"/>
    <n v="57542997.559999913"/>
    <n v="57542997.559999913"/>
    <s v="Cairo"/>
  </r>
  <r>
    <s v="ORD104750"/>
    <s v="Smartwatch FitPro"/>
    <x v="4"/>
    <x v="6"/>
    <x v="2"/>
    <x v="2"/>
    <n v="12408.78"/>
    <n v="3"/>
    <x v="4749"/>
    <x v="261"/>
    <n v="3620"/>
    <x v="11"/>
    <m/>
    <m/>
    <s v="Amazon"/>
    <s v="Amazon"/>
    <n v="26648.76"/>
    <n v="31420413.200000018"/>
    <n v="31420413.200000018"/>
    <s v="Casablanca"/>
  </r>
  <r>
    <s v="ORD104751"/>
    <s v="Nike Air Max"/>
    <x v="1"/>
    <x v="1"/>
    <x v="0"/>
    <x v="1"/>
    <n v="9165.75"/>
    <n v="3"/>
    <x v="4750"/>
    <x v="268"/>
    <n v="1383"/>
    <x v="68"/>
    <m/>
    <m/>
    <s v="sq"/>
    <s v="sq"/>
    <n v="13290.4"/>
    <n v="91504159.730000004"/>
    <n v="91504159.730000004"/>
    <s v="Alexandria"/>
  </r>
  <r>
    <s v="ORD104752"/>
    <s v="Samsung Galaxy A14"/>
    <x v="0"/>
    <x v="0"/>
    <x v="0"/>
    <x v="2"/>
    <n v="8548.5"/>
    <n v="2"/>
    <x v="4751"/>
    <x v="248"/>
    <n v="4858"/>
    <x v="294"/>
    <m/>
    <m/>
    <s v="sq"/>
    <s v="sq"/>
    <n v="26648.76"/>
    <n v="92327183.770000085"/>
    <n v="92327183.770000085"/>
    <s v="Casablanca"/>
  </r>
  <r>
    <s v="ORD104753"/>
    <s v="Nike Air Max"/>
    <x v="1"/>
    <x v="1"/>
    <x v="2"/>
    <x v="2"/>
    <n v="8668.64"/>
    <n v="4"/>
    <x v="4752"/>
    <x v="110"/>
    <n v="2690"/>
    <x v="162"/>
    <m/>
    <m/>
    <s v="Amazon"/>
    <s v="Amazon"/>
    <n v="26648.76"/>
    <n v="91504159.730000004"/>
    <n v="91504159.730000004"/>
    <s v="Casablanca"/>
  </r>
  <r>
    <s v="ORD104754"/>
    <s v="Xiaomi Redmi Note 12"/>
    <x v="0"/>
    <x v="7"/>
    <x v="1"/>
    <x v="2"/>
    <n v="581.23"/>
    <n v="4"/>
    <x v="4753"/>
    <x v="4"/>
    <n v="2552"/>
    <x v="359"/>
    <m/>
    <m/>
    <s v="Jumia"/>
    <s v="Jum"/>
    <n v="26648.76"/>
    <n v="92327183.770000085"/>
    <n v="92327183.770000085"/>
    <s v="Casablanca"/>
  </r>
  <r>
    <s v="ORD104755"/>
    <s v="Smartwatch FitPro"/>
    <x v="4"/>
    <x v="6"/>
    <x v="2"/>
    <x v="5"/>
    <n v="6152.14"/>
    <n v="2"/>
    <x v="4754"/>
    <x v="68"/>
    <n v="1542"/>
    <x v="326"/>
    <m/>
    <m/>
    <s v="Amazon"/>
    <s v="Amazon"/>
    <n v="27872.98"/>
    <n v="31420413.200000018"/>
    <n v="31420413.200000018"/>
    <s v="Giza"/>
  </r>
  <r>
    <s v="ORD104756"/>
    <s v="Bluetooth Headset"/>
    <x v="2"/>
    <x v="2"/>
    <x v="0"/>
    <x v="1"/>
    <n v="7411.75"/>
    <n v="4"/>
    <x v="4755"/>
    <x v="20"/>
    <n v="2071"/>
    <x v="182"/>
    <m/>
    <m/>
    <s v="sq"/>
    <s v="sq"/>
    <n v="13290.4"/>
    <n v="29200970.130000021"/>
    <n v="29200970.130000021"/>
    <s v="Alexandria"/>
  </r>
  <r>
    <s v="ORD104757"/>
    <s v="Xiaomi Redmi Note 12"/>
    <x v="0"/>
    <x v="7"/>
    <x v="0"/>
    <x v="0"/>
    <n v="6904.68"/>
    <n v="5"/>
    <x v="4756"/>
    <x v="381"/>
    <n v="4783"/>
    <x v="341"/>
    <m/>
    <m/>
    <s v="sq"/>
    <s v="sq"/>
    <n v="16284.02"/>
    <n v="92327183.770000085"/>
    <n v="92327183.770000085"/>
    <s v="Cairo"/>
  </r>
  <r>
    <s v="ORD104758"/>
    <s v="HP Pavilion Laptop"/>
    <x v="3"/>
    <x v="3"/>
    <x v="1"/>
    <x v="0"/>
    <n v="15462.81"/>
    <n v="2"/>
    <x v="4757"/>
    <x v="210"/>
    <n v="4167"/>
    <x v="183"/>
    <m/>
    <m/>
    <s v="Jumia"/>
    <s v="Jum"/>
    <n v="16284.02"/>
    <n v="57542997.559999913"/>
    <n v="57542997.559999913"/>
    <s v="Cairo"/>
  </r>
  <r>
    <s v="ORD104759"/>
    <s v="iPhone 13"/>
    <x v="0"/>
    <x v="4"/>
    <x v="1"/>
    <x v="3"/>
    <n v="4855.51"/>
    <n v="3"/>
    <x v="4758"/>
    <x v="389"/>
    <n v="157"/>
    <x v="348"/>
    <m/>
    <m/>
    <s v="Jumia"/>
    <s v="Jum"/>
    <n v="3665.44"/>
    <n v="92327183.770000085"/>
    <n v="92327183.770000085"/>
    <s v="Dubai"/>
  </r>
  <r>
    <s v="ORD104760"/>
    <s v="Nike Air Max"/>
    <x v="1"/>
    <x v="1"/>
    <x v="0"/>
    <x v="4"/>
    <n v="7601.87"/>
    <n v="1"/>
    <x v="4759"/>
    <x v="3"/>
    <n v="491"/>
    <x v="286"/>
    <m/>
    <m/>
    <s v="sq"/>
    <s v="sq"/>
    <n v="99349.3"/>
    <n v="91504159.730000004"/>
    <n v="91504159.730000004"/>
    <s v="Riyadh"/>
  </r>
  <r>
    <s v="ORD104761"/>
    <s v="Nike Air Max"/>
    <x v="1"/>
    <x v="1"/>
    <x v="0"/>
    <x v="4"/>
    <n v="15797.01"/>
    <n v="1"/>
    <x v="4760"/>
    <x v="100"/>
    <n v="3193"/>
    <x v="354"/>
    <m/>
    <m/>
    <s v="sq"/>
    <s v="sq"/>
    <n v="99349.3"/>
    <n v="91504159.730000004"/>
    <n v="91504159.730000004"/>
    <s v="Riyadh"/>
  </r>
  <r>
    <s v="ORD104762"/>
    <s v="Bluetooth Headset"/>
    <x v="2"/>
    <x v="2"/>
    <x v="1"/>
    <x v="0"/>
    <n v="13542.71"/>
    <n v="2"/>
    <x v="4761"/>
    <x v="176"/>
    <n v="4550"/>
    <x v="65"/>
    <m/>
    <m/>
    <s v="Jumia"/>
    <s v="Jum"/>
    <n v="16284.02"/>
    <n v="29200970.130000021"/>
    <n v="29200970.130000021"/>
    <s v="Cairo"/>
  </r>
  <r>
    <s v="ORD104763"/>
    <s v="iPhone 13"/>
    <x v="0"/>
    <x v="4"/>
    <x v="2"/>
    <x v="2"/>
    <n v="5179.13"/>
    <n v="2"/>
    <x v="4762"/>
    <x v="190"/>
    <n v="4897"/>
    <x v="200"/>
    <m/>
    <m/>
    <s v="Amazon"/>
    <s v="Amazon"/>
    <n v="26648.76"/>
    <n v="92327183.770000085"/>
    <n v="92327183.770000085"/>
    <s v="Casablanca"/>
  </r>
  <r>
    <s v="ORD104764"/>
    <s v="Samsung Galaxy A14"/>
    <x v="0"/>
    <x v="0"/>
    <x v="1"/>
    <x v="3"/>
    <n v="3524.67"/>
    <n v="4"/>
    <x v="4763"/>
    <x v="100"/>
    <n v="3208"/>
    <x v="313"/>
    <m/>
    <m/>
    <s v="Jumia"/>
    <s v="Jum"/>
    <n v="3665.44"/>
    <n v="92327183.770000085"/>
    <n v="92327183.770000085"/>
    <s v="Dubai"/>
  </r>
  <r>
    <s v="ORD104765"/>
    <s v="iPhone 13"/>
    <x v="0"/>
    <x v="4"/>
    <x v="0"/>
    <x v="5"/>
    <n v="8802.74"/>
    <n v="4"/>
    <x v="4764"/>
    <x v="384"/>
    <n v="1589"/>
    <x v="350"/>
    <m/>
    <m/>
    <s v="sq"/>
    <s v="sq"/>
    <n v="27872.98"/>
    <n v="92327183.770000085"/>
    <n v="92327183.770000085"/>
    <s v="Giza"/>
  </r>
  <r>
    <s v="ORD104766"/>
    <s v="Bluetooth Headset"/>
    <x v="2"/>
    <x v="2"/>
    <x v="2"/>
    <x v="3"/>
    <n v="4143.51"/>
    <n v="3"/>
    <x v="4765"/>
    <x v="172"/>
    <n v="119"/>
    <x v="288"/>
    <m/>
    <m/>
    <s v="Amazon"/>
    <s v="Amazon"/>
    <n v="3665.44"/>
    <n v="29200970.130000021"/>
    <n v="29200970.130000021"/>
    <s v="Dubai"/>
  </r>
  <r>
    <s v="ORD104767"/>
    <s v="HP Pavilion Laptop"/>
    <x v="3"/>
    <x v="3"/>
    <x v="2"/>
    <x v="4"/>
    <n v="3581.75"/>
    <n v="5"/>
    <x v="4766"/>
    <x v="351"/>
    <n v="3782"/>
    <x v="51"/>
    <m/>
    <m/>
    <s v="Amazon"/>
    <s v="Amazon"/>
    <n v="99349.3"/>
    <n v="57542997.559999913"/>
    <n v="57542997.559999913"/>
    <s v="Riyadh"/>
  </r>
  <r>
    <s v="ORD104768"/>
    <s v="Xiaomi Redmi Note 12"/>
    <x v="0"/>
    <x v="7"/>
    <x v="2"/>
    <x v="4"/>
    <n v="15802.31"/>
    <n v="1"/>
    <x v="4767"/>
    <x v="170"/>
    <n v="63"/>
    <x v="134"/>
    <m/>
    <m/>
    <s v="Amazon"/>
    <s v="Amazon"/>
    <n v="99349.3"/>
    <n v="92327183.770000085"/>
    <n v="92327183.770000085"/>
    <s v="Riyadh"/>
  </r>
  <r>
    <s v="ORD104769"/>
    <s v="Nike Air Max"/>
    <x v="1"/>
    <x v="1"/>
    <x v="0"/>
    <x v="4"/>
    <n v="10839.64"/>
    <n v="4"/>
    <x v="4768"/>
    <x v="338"/>
    <n v="2134"/>
    <x v="219"/>
    <m/>
    <m/>
    <s v="sq"/>
    <s v="sq"/>
    <n v="99349.3"/>
    <n v="91504159.730000004"/>
    <n v="91504159.730000004"/>
    <s v="Riyadh"/>
  </r>
  <r>
    <s v="ORD104770"/>
    <s v="HP Pavilion Laptop"/>
    <x v="3"/>
    <x v="3"/>
    <x v="2"/>
    <x v="0"/>
    <n v="2761.07"/>
    <n v="3"/>
    <x v="4769"/>
    <x v="257"/>
    <n v="4567"/>
    <x v="75"/>
    <m/>
    <m/>
    <s v="Amazon"/>
    <s v="Amazon"/>
    <n v="16284.02"/>
    <n v="57542997.559999913"/>
    <n v="57542997.559999913"/>
    <s v="Cairo"/>
  </r>
  <r>
    <s v="ORD104771"/>
    <s v="iPhone 13"/>
    <x v="0"/>
    <x v="4"/>
    <x v="1"/>
    <x v="5"/>
    <n v="14442.64"/>
    <n v="4"/>
    <x v="4770"/>
    <x v="1"/>
    <n v="3526"/>
    <x v="305"/>
    <m/>
    <m/>
    <s v="Jumia"/>
    <s v="Jum"/>
    <n v="27872.98"/>
    <n v="92327183.770000085"/>
    <n v="92327183.770000085"/>
    <s v="Giza"/>
  </r>
  <r>
    <s v="ORD104772"/>
    <s v="iPhone 13"/>
    <x v="0"/>
    <x v="4"/>
    <x v="1"/>
    <x v="4"/>
    <n v="2786.82"/>
    <n v="3"/>
    <x v="4771"/>
    <x v="165"/>
    <n v="2010"/>
    <x v="15"/>
    <m/>
    <m/>
    <s v="Jumia"/>
    <s v="Jum"/>
    <n v="99349.3"/>
    <n v="92327183.770000085"/>
    <n v="92327183.770000085"/>
    <s v="Riyadh"/>
  </r>
  <r>
    <s v="ORD104773"/>
    <s v="Samsung Galaxy A14"/>
    <x v="0"/>
    <x v="0"/>
    <x v="1"/>
    <x v="4"/>
    <n v="12343.41"/>
    <n v="2"/>
    <x v="4772"/>
    <x v="59"/>
    <n v="2754"/>
    <x v="122"/>
    <m/>
    <m/>
    <s v="Jumia"/>
    <s v="Jum"/>
    <n v="99349.3"/>
    <n v="92327183.770000085"/>
    <n v="92327183.770000085"/>
    <s v="Riyadh"/>
  </r>
  <r>
    <s v="ORD104774"/>
    <s v="Nike Air Max"/>
    <x v="1"/>
    <x v="1"/>
    <x v="0"/>
    <x v="2"/>
    <n v="10893.91"/>
    <n v="3"/>
    <x v="4773"/>
    <x v="220"/>
    <n v="4549"/>
    <x v="54"/>
    <m/>
    <m/>
    <s v="sq"/>
    <s v="sq"/>
    <n v="26648.76"/>
    <n v="91504159.730000004"/>
    <n v="91504159.730000004"/>
    <s v="Casablanca"/>
  </r>
  <r>
    <s v="ORD104775"/>
    <s v="Smartwatch FitPro"/>
    <x v="4"/>
    <x v="6"/>
    <x v="0"/>
    <x v="5"/>
    <n v="17102.39"/>
    <n v="4"/>
    <x v="4774"/>
    <x v="291"/>
    <n v="265"/>
    <x v="229"/>
    <m/>
    <m/>
    <s v="sq"/>
    <s v="sq"/>
    <n v="27872.98"/>
    <n v="31420413.200000018"/>
    <n v="31420413.200000018"/>
    <s v="Giza"/>
  </r>
  <r>
    <s v="ORD104776"/>
    <s v="Nike Air Max"/>
    <x v="1"/>
    <x v="1"/>
    <x v="1"/>
    <x v="5"/>
    <n v="5402.35"/>
    <n v="5"/>
    <x v="4775"/>
    <x v="162"/>
    <n v="3115"/>
    <x v="167"/>
    <m/>
    <m/>
    <s v="Jumia"/>
    <s v="Jum"/>
    <n v="27872.98"/>
    <n v="91504159.730000004"/>
    <n v="91504159.730000004"/>
    <s v="Giza"/>
  </r>
  <r>
    <s v="ORD104777"/>
    <s v="HP Pavilion Laptop"/>
    <x v="3"/>
    <x v="3"/>
    <x v="0"/>
    <x v="1"/>
    <n v="16538.02"/>
    <n v="4"/>
    <x v="4776"/>
    <x v="205"/>
    <n v="362"/>
    <x v="162"/>
    <m/>
    <m/>
    <s v="sq"/>
    <s v="sq"/>
    <n v="13290.4"/>
    <n v="57542997.559999913"/>
    <n v="57542997.559999913"/>
    <s v="Alexandria"/>
  </r>
  <r>
    <s v="ORD104778"/>
    <s v="T-shirt Cotton"/>
    <x v="1"/>
    <x v="5"/>
    <x v="1"/>
    <x v="3"/>
    <n v="6038.7"/>
    <n v="3"/>
    <x v="4777"/>
    <x v="124"/>
    <n v="1202"/>
    <x v="269"/>
    <m/>
    <m/>
    <s v="Jumia"/>
    <s v="Jum"/>
    <n v="3665.44"/>
    <n v="91504159.730000004"/>
    <n v="91504159.730000004"/>
    <s v="Dubai"/>
  </r>
  <r>
    <s v="ORD104779"/>
    <s v="HP Pavilion Laptop"/>
    <x v="3"/>
    <x v="3"/>
    <x v="1"/>
    <x v="0"/>
    <n v="5661.19"/>
    <n v="5"/>
    <x v="4778"/>
    <x v="52"/>
    <n v="2112"/>
    <x v="17"/>
    <m/>
    <m/>
    <s v="Jumia"/>
    <s v="Jum"/>
    <n v="16284.02"/>
    <n v="57542997.559999913"/>
    <n v="57542997.559999913"/>
    <s v="Cairo"/>
  </r>
  <r>
    <s v="ORD104780"/>
    <s v="HP Pavilion Laptop"/>
    <x v="3"/>
    <x v="3"/>
    <x v="2"/>
    <x v="0"/>
    <n v="19319.740000000002"/>
    <n v="4"/>
    <x v="4779"/>
    <x v="100"/>
    <n v="3354"/>
    <x v="329"/>
    <m/>
    <m/>
    <s v="Amazon"/>
    <s v="Amazon"/>
    <n v="16284.02"/>
    <n v="57542997.559999913"/>
    <n v="57542997.559999913"/>
    <s v="Cairo"/>
  </r>
  <r>
    <s v="ORD104781"/>
    <s v="Xiaomi Redmi Note 12"/>
    <x v="0"/>
    <x v="7"/>
    <x v="2"/>
    <x v="2"/>
    <n v="14162.1"/>
    <n v="1"/>
    <x v="4780"/>
    <x v="366"/>
    <n v="2572"/>
    <x v="227"/>
    <m/>
    <m/>
    <s v="Amazon"/>
    <s v="Amazon"/>
    <n v="26648.76"/>
    <n v="92327183.770000085"/>
    <n v="92327183.770000085"/>
    <s v="Casablanca"/>
  </r>
  <r>
    <s v="ORD104782"/>
    <s v="T-shirt Cotton"/>
    <x v="1"/>
    <x v="5"/>
    <x v="1"/>
    <x v="0"/>
    <n v="9168.48"/>
    <n v="3"/>
    <x v="4781"/>
    <x v="352"/>
    <n v="4466"/>
    <x v="264"/>
    <m/>
    <m/>
    <s v="Jumia"/>
    <s v="Jum"/>
    <n v="16284.02"/>
    <n v="91504159.730000004"/>
    <n v="91504159.730000004"/>
    <s v="Cairo"/>
  </r>
  <r>
    <s v="ORD104783"/>
    <s v="T-shirt Cotton"/>
    <x v="1"/>
    <x v="5"/>
    <x v="1"/>
    <x v="4"/>
    <n v="10029.42"/>
    <n v="2"/>
    <x v="4782"/>
    <x v="235"/>
    <n v="68"/>
    <x v="113"/>
    <m/>
    <m/>
    <s v="Jumia"/>
    <s v="Jum"/>
    <n v="99349.3"/>
    <n v="91504159.730000004"/>
    <n v="91504159.730000004"/>
    <s v="Riyadh"/>
  </r>
  <r>
    <s v="ORD104784"/>
    <s v="Smartwatch FitPro"/>
    <x v="4"/>
    <x v="6"/>
    <x v="1"/>
    <x v="5"/>
    <n v="11125.77"/>
    <n v="2"/>
    <x v="4783"/>
    <x v="67"/>
    <n v="849"/>
    <x v="16"/>
    <m/>
    <m/>
    <s v="Jumia"/>
    <s v="Jum"/>
    <n v="27872.98"/>
    <n v="31420413.200000018"/>
    <n v="31420413.200000018"/>
    <s v="Giza"/>
  </r>
  <r>
    <s v="ORD104785"/>
    <s v="T-shirt Cotton"/>
    <x v="1"/>
    <x v="5"/>
    <x v="1"/>
    <x v="2"/>
    <n v="12690.26"/>
    <n v="1"/>
    <x v="4784"/>
    <x v="253"/>
    <n v="76"/>
    <x v="56"/>
    <m/>
    <m/>
    <s v="Jumia"/>
    <s v="Jum"/>
    <n v="26648.76"/>
    <n v="91504159.730000004"/>
    <n v="91504159.730000004"/>
    <s v="Casablanca"/>
  </r>
  <r>
    <s v="ORD104786"/>
    <s v="Nike Air Max"/>
    <x v="1"/>
    <x v="1"/>
    <x v="2"/>
    <x v="0"/>
    <n v="11328.01"/>
    <n v="4"/>
    <x v="4785"/>
    <x v="348"/>
    <n v="2386"/>
    <x v="306"/>
    <m/>
    <m/>
    <s v="Amazon"/>
    <s v="Amazon"/>
    <n v="16284.02"/>
    <n v="91504159.730000004"/>
    <n v="91504159.730000004"/>
    <s v="Cairo"/>
  </r>
  <r>
    <s v="ORD104787"/>
    <s v="Smartwatch FitPro"/>
    <x v="4"/>
    <x v="6"/>
    <x v="0"/>
    <x v="3"/>
    <n v="4370.1899999999996"/>
    <n v="1"/>
    <x v="4786"/>
    <x v="291"/>
    <n v="1665"/>
    <x v="237"/>
    <m/>
    <m/>
    <s v="sq"/>
    <s v="sq"/>
    <n v="3665.44"/>
    <n v="31420413.200000018"/>
    <n v="31420413.200000018"/>
    <s v="Dubai"/>
  </r>
  <r>
    <s v="ORD104788"/>
    <s v="Dell Inspiron 3501"/>
    <x v="3"/>
    <x v="8"/>
    <x v="2"/>
    <x v="1"/>
    <n v="309.77999999999997"/>
    <n v="3"/>
    <x v="4787"/>
    <x v="327"/>
    <n v="250"/>
    <x v="166"/>
    <m/>
    <m/>
    <s v="Amazon"/>
    <s v="Amazon"/>
    <n v="13290.4"/>
    <n v="57542997.559999913"/>
    <n v="57542997.559999913"/>
    <s v="Alexandria"/>
  </r>
  <r>
    <s v="ORD104789"/>
    <s v="Bluetooth Headset"/>
    <x v="2"/>
    <x v="2"/>
    <x v="1"/>
    <x v="0"/>
    <n v="9573.32"/>
    <n v="3"/>
    <x v="4788"/>
    <x v="92"/>
    <n v="3885"/>
    <x v="147"/>
    <m/>
    <m/>
    <s v="Jumia"/>
    <s v="Jum"/>
    <n v="16284.02"/>
    <n v="29200970.130000021"/>
    <n v="29200970.130000021"/>
    <s v="Cairo"/>
  </r>
  <r>
    <s v="ORD104790"/>
    <s v="Smartwatch FitPro"/>
    <x v="4"/>
    <x v="6"/>
    <x v="1"/>
    <x v="3"/>
    <n v="7162.99"/>
    <n v="3"/>
    <x v="4789"/>
    <x v="221"/>
    <n v="3594"/>
    <x v="167"/>
    <m/>
    <m/>
    <s v="Jumia"/>
    <s v="Jum"/>
    <n v="3665.44"/>
    <n v="31420413.200000018"/>
    <n v="31420413.200000018"/>
    <s v="Dubai"/>
  </r>
  <r>
    <s v="ORD104791"/>
    <s v="iPhone 13"/>
    <x v="0"/>
    <x v="4"/>
    <x v="1"/>
    <x v="0"/>
    <n v="10398.39"/>
    <n v="3"/>
    <x v="4790"/>
    <x v="54"/>
    <n v="4695"/>
    <x v="221"/>
    <m/>
    <m/>
    <s v="Jumia"/>
    <s v="Jum"/>
    <n v="16284.02"/>
    <n v="92327183.770000085"/>
    <n v="92327183.770000085"/>
    <s v="Cairo"/>
  </r>
  <r>
    <s v="ORD104792"/>
    <s v="iPhone 13"/>
    <x v="0"/>
    <x v="4"/>
    <x v="0"/>
    <x v="0"/>
    <n v="9510.2900000000009"/>
    <n v="5"/>
    <x v="4791"/>
    <x v="224"/>
    <n v="4143"/>
    <x v="328"/>
    <m/>
    <m/>
    <s v="sq"/>
    <s v="sq"/>
    <n v="16284.02"/>
    <n v="92327183.770000085"/>
    <n v="92327183.770000085"/>
    <s v="Cairo"/>
  </r>
  <r>
    <s v="ORD104793"/>
    <s v="HP Pavilion Laptop"/>
    <x v="3"/>
    <x v="3"/>
    <x v="1"/>
    <x v="4"/>
    <n v="6046.29"/>
    <n v="1"/>
    <x v="4792"/>
    <x v="42"/>
    <n v="3825"/>
    <x v="84"/>
    <m/>
    <m/>
    <s v="Jumia"/>
    <s v="Jum"/>
    <n v="99349.3"/>
    <n v="57542997.559999913"/>
    <n v="57542997.559999913"/>
    <s v="Riyadh"/>
  </r>
  <r>
    <s v="ORD104794"/>
    <s v="Bluetooth Headset"/>
    <x v="2"/>
    <x v="2"/>
    <x v="1"/>
    <x v="3"/>
    <n v="11969.64"/>
    <n v="3"/>
    <x v="4793"/>
    <x v="32"/>
    <n v="2995"/>
    <x v="351"/>
    <m/>
    <m/>
    <s v="Jumia"/>
    <s v="Jum"/>
    <n v="3665.44"/>
    <n v="29200970.130000021"/>
    <n v="29200970.130000021"/>
    <s v="Dubai"/>
  </r>
  <r>
    <s v="ORD104795"/>
    <s v="Nike Air Max"/>
    <x v="1"/>
    <x v="1"/>
    <x v="0"/>
    <x v="0"/>
    <n v="18671.41"/>
    <n v="1"/>
    <x v="4794"/>
    <x v="336"/>
    <n v="1169"/>
    <x v="18"/>
    <m/>
    <m/>
    <s v="sq"/>
    <s v="sq"/>
    <n v="16284.02"/>
    <n v="91504159.730000004"/>
    <n v="91504159.730000004"/>
    <s v="Cairo"/>
  </r>
  <r>
    <s v="ORD104796"/>
    <s v="T-shirt Cotton"/>
    <x v="1"/>
    <x v="5"/>
    <x v="1"/>
    <x v="5"/>
    <n v="13250.44"/>
    <n v="5"/>
    <x v="4795"/>
    <x v="17"/>
    <n v="1239"/>
    <x v="146"/>
    <m/>
    <m/>
    <s v="Jumia"/>
    <s v="Jum"/>
    <n v="27872.98"/>
    <n v="91504159.730000004"/>
    <n v="91504159.730000004"/>
    <s v="Giza"/>
  </r>
  <r>
    <s v="ORD104797"/>
    <s v="Samsung Galaxy A14"/>
    <x v="0"/>
    <x v="0"/>
    <x v="1"/>
    <x v="1"/>
    <n v="13076.94"/>
    <n v="3"/>
    <x v="4796"/>
    <x v="395"/>
    <n v="1037"/>
    <x v="28"/>
    <m/>
    <m/>
    <s v="Jumia"/>
    <s v="Jum"/>
    <n v="13290.4"/>
    <n v="92327183.770000085"/>
    <n v="92327183.770000085"/>
    <s v="Alexandria"/>
  </r>
  <r>
    <s v="ORD104798"/>
    <s v="Dell Inspiron 3501"/>
    <x v="3"/>
    <x v="8"/>
    <x v="0"/>
    <x v="0"/>
    <n v="1448.7"/>
    <n v="1"/>
    <x v="4797"/>
    <x v="138"/>
    <n v="4299"/>
    <x v="0"/>
    <m/>
    <m/>
    <s v="sq"/>
    <s v="sq"/>
    <n v="16284.02"/>
    <n v="57542997.559999913"/>
    <n v="57542997.559999913"/>
    <s v="Cairo"/>
  </r>
  <r>
    <s v="ORD104799"/>
    <s v="Samsung Galaxy A14"/>
    <x v="0"/>
    <x v="0"/>
    <x v="2"/>
    <x v="3"/>
    <n v="6376.56"/>
    <n v="1"/>
    <x v="4798"/>
    <x v="78"/>
    <n v="3970"/>
    <x v="2"/>
    <m/>
    <m/>
    <s v="Amazon"/>
    <s v="Amazon"/>
    <n v="3665.44"/>
    <n v="92327183.770000085"/>
    <n v="92327183.770000085"/>
    <s v="Dubai"/>
  </r>
  <r>
    <s v="ORD104800"/>
    <s v="Dell Inspiron 3501"/>
    <x v="3"/>
    <x v="8"/>
    <x v="0"/>
    <x v="2"/>
    <n v="1242"/>
    <n v="1"/>
    <x v="4799"/>
    <x v="383"/>
    <n v="1589"/>
    <x v="98"/>
    <m/>
    <m/>
    <s v="sq"/>
    <s v="sq"/>
    <n v="26648.76"/>
    <n v="57542997.559999913"/>
    <n v="57542997.559999913"/>
    <s v="Casablanca"/>
  </r>
  <r>
    <s v="ORD104801"/>
    <s v="HP Pavilion Laptop"/>
    <x v="3"/>
    <x v="3"/>
    <x v="0"/>
    <x v="4"/>
    <n v="6591.63"/>
    <n v="1"/>
    <x v="4800"/>
    <x v="314"/>
    <n v="4986"/>
    <x v="72"/>
    <m/>
    <m/>
    <s v="sq"/>
    <s v="sq"/>
    <n v="99349.3"/>
    <n v="57542997.559999913"/>
    <n v="57542997.559999913"/>
    <s v="Riyadh"/>
  </r>
  <r>
    <s v="ORD104802"/>
    <s v="iPhone 13"/>
    <x v="0"/>
    <x v="4"/>
    <x v="0"/>
    <x v="1"/>
    <n v="15504.2"/>
    <n v="3"/>
    <x v="4801"/>
    <x v="54"/>
    <n v="3915"/>
    <x v="45"/>
    <m/>
    <m/>
    <s v="sq"/>
    <s v="sq"/>
    <n v="13290.4"/>
    <n v="92327183.770000085"/>
    <n v="92327183.770000085"/>
    <s v="Alexandria"/>
  </r>
  <r>
    <s v="ORD104803"/>
    <s v="Bluetooth Headset"/>
    <x v="2"/>
    <x v="2"/>
    <x v="2"/>
    <x v="4"/>
    <n v="808.97"/>
    <n v="4"/>
    <x v="4802"/>
    <x v="43"/>
    <n v="1007"/>
    <x v="112"/>
    <m/>
    <m/>
    <s v="Amazon"/>
    <s v="Amazon"/>
    <n v="99349.3"/>
    <n v="29200970.130000021"/>
    <n v="29200970.130000021"/>
    <s v="Riyadh"/>
  </r>
  <r>
    <s v="ORD104804"/>
    <s v="Samsung Galaxy A14"/>
    <x v="0"/>
    <x v="0"/>
    <x v="1"/>
    <x v="0"/>
    <n v="7663.86"/>
    <n v="4"/>
    <x v="4803"/>
    <x v="358"/>
    <n v="1950"/>
    <x v="63"/>
    <m/>
    <m/>
    <s v="Jumia"/>
    <s v="Jum"/>
    <n v="16284.02"/>
    <n v="92327183.770000085"/>
    <n v="92327183.770000085"/>
    <s v="Cairo"/>
  </r>
  <r>
    <s v="ORD104805"/>
    <s v="Adidas Running Shoes"/>
    <x v="1"/>
    <x v="9"/>
    <x v="2"/>
    <x v="5"/>
    <n v="10593.49"/>
    <n v="1"/>
    <x v="4804"/>
    <x v="70"/>
    <n v="596"/>
    <x v="84"/>
    <m/>
    <m/>
    <s v="Amazon"/>
    <s v="Amazon"/>
    <n v="27872.98"/>
    <n v="91504159.730000004"/>
    <n v="91504159.730000004"/>
    <s v="Giza"/>
  </r>
  <r>
    <s v="ORD104806"/>
    <s v="Xiaomi Redmi Note 12"/>
    <x v="0"/>
    <x v="7"/>
    <x v="0"/>
    <x v="1"/>
    <n v="13858.95"/>
    <n v="4"/>
    <x v="4805"/>
    <x v="22"/>
    <n v="2543"/>
    <x v="287"/>
    <m/>
    <m/>
    <s v="sq"/>
    <s v="sq"/>
    <n v="13290.4"/>
    <n v="92327183.770000085"/>
    <n v="92327183.770000085"/>
    <s v="Alexandria"/>
  </r>
  <r>
    <s v="ORD104807"/>
    <s v="Samsung Galaxy A14"/>
    <x v="0"/>
    <x v="0"/>
    <x v="0"/>
    <x v="0"/>
    <n v="5663.84"/>
    <n v="1"/>
    <x v="4806"/>
    <x v="357"/>
    <n v="1901"/>
    <x v="81"/>
    <m/>
    <m/>
    <s v="sq"/>
    <s v="sq"/>
    <n v="16284.02"/>
    <n v="92327183.770000085"/>
    <n v="92327183.770000085"/>
    <s v="Cairo"/>
  </r>
  <r>
    <s v="ORD104808"/>
    <s v="Xiaomi Redmi Note 12"/>
    <x v="0"/>
    <x v="7"/>
    <x v="2"/>
    <x v="2"/>
    <n v="7606.72"/>
    <n v="4"/>
    <x v="4807"/>
    <x v="58"/>
    <n v="4058"/>
    <x v="181"/>
    <m/>
    <m/>
    <s v="Amazon"/>
    <s v="Amazon"/>
    <n v="26648.76"/>
    <n v="92327183.770000085"/>
    <n v="92327183.770000085"/>
    <s v="Casablanca"/>
  </r>
  <r>
    <s v="ORD104809"/>
    <s v="Samsung Galaxy A14"/>
    <x v="0"/>
    <x v="0"/>
    <x v="1"/>
    <x v="0"/>
    <n v="18845.98"/>
    <n v="2"/>
    <x v="4808"/>
    <x v="256"/>
    <n v="2943"/>
    <x v="318"/>
    <m/>
    <m/>
    <s v="Jumia"/>
    <s v="Jum"/>
    <n v="16284.02"/>
    <n v="92327183.770000085"/>
    <n v="92327183.770000085"/>
    <s v="Cairo"/>
  </r>
  <r>
    <s v="ORD104810"/>
    <s v="Adidas Running Shoes"/>
    <x v="1"/>
    <x v="9"/>
    <x v="2"/>
    <x v="4"/>
    <n v="3203.71"/>
    <n v="4"/>
    <x v="4809"/>
    <x v="263"/>
    <n v="3579"/>
    <x v="93"/>
    <m/>
    <m/>
    <s v="Amazon"/>
    <s v="Amazon"/>
    <n v="99349.3"/>
    <n v="91504159.730000004"/>
    <n v="91504159.730000004"/>
    <s v="Riyadh"/>
  </r>
  <r>
    <s v="ORD104811"/>
    <s v="Nike Air Max"/>
    <x v="1"/>
    <x v="1"/>
    <x v="0"/>
    <x v="1"/>
    <n v="19837.87"/>
    <n v="5"/>
    <x v="4810"/>
    <x v="32"/>
    <n v="1672"/>
    <x v="253"/>
    <m/>
    <m/>
    <s v="sq"/>
    <s v="sq"/>
    <n v="13290.4"/>
    <n v="91504159.730000004"/>
    <n v="91504159.730000004"/>
    <s v="Alexandria"/>
  </r>
  <r>
    <s v="ORD104812"/>
    <s v="HP Pavilion Laptop"/>
    <x v="3"/>
    <x v="3"/>
    <x v="1"/>
    <x v="2"/>
    <n v="145.19"/>
    <n v="2"/>
    <x v="4811"/>
    <x v="133"/>
    <n v="3526"/>
    <x v="21"/>
    <m/>
    <m/>
    <s v="Jumia"/>
    <s v="Jum"/>
    <n v="26648.76"/>
    <n v="57542997.559999913"/>
    <n v="57542997.559999913"/>
    <s v="Casablanca"/>
  </r>
  <r>
    <s v="ORD104813"/>
    <s v="Adidas Running Shoes"/>
    <x v="1"/>
    <x v="9"/>
    <x v="2"/>
    <x v="1"/>
    <n v="11054.4"/>
    <n v="3"/>
    <x v="4812"/>
    <x v="51"/>
    <n v="4079"/>
    <x v="193"/>
    <m/>
    <m/>
    <s v="Amazon"/>
    <s v="Amazon"/>
    <n v="13290.4"/>
    <n v="91504159.730000004"/>
    <n v="91504159.730000004"/>
    <s v="Alexandria"/>
  </r>
  <r>
    <s v="ORD104814"/>
    <s v="HP Pavilion Laptop"/>
    <x v="3"/>
    <x v="3"/>
    <x v="1"/>
    <x v="0"/>
    <n v="10526.22"/>
    <n v="4"/>
    <x v="4813"/>
    <x v="50"/>
    <n v="4583"/>
    <x v="164"/>
    <m/>
    <m/>
    <s v="Jumia"/>
    <s v="Jum"/>
    <n v="16284.02"/>
    <n v="57542997.559999913"/>
    <n v="57542997.559999913"/>
    <s v="Cairo"/>
  </r>
  <r>
    <s v="ORD104815"/>
    <s v="Dell Inspiron 3501"/>
    <x v="3"/>
    <x v="8"/>
    <x v="0"/>
    <x v="3"/>
    <n v="16938.16"/>
    <n v="2"/>
    <x v="4814"/>
    <x v="253"/>
    <n v="978"/>
    <x v="91"/>
    <m/>
    <m/>
    <s v="sq"/>
    <s v="sq"/>
    <n v="3665.44"/>
    <n v="57542997.559999913"/>
    <n v="57542997.559999913"/>
    <s v="Dubai"/>
  </r>
  <r>
    <s v="ORD104816"/>
    <s v="Samsung Galaxy A14"/>
    <x v="0"/>
    <x v="0"/>
    <x v="2"/>
    <x v="4"/>
    <n v="3081.02"/>
    <n v="3"/>
    <x v="4815"/>
    <x v="197"/>
    <n v="2723"/>
    <x v="3"/>
    <m/>
    <m/>
    <s v="Amazon"/>
    <s v="Amazon"/>
    <n v="99349.3"/>
    <n v="92327183.770000085"/>
    <n v="92327183.770000085"/>
    <s v="Riyadh"/>
  </r>
  <r>
    <s v="ORD104817"/>
    <s v="Adidas Running Shoes"/>
    <x v="1"/>
    <x v="9"/>
    <x v="0"/>
    <x v="2"/>
    <n v="14694.57"/>
    <n v="4"/>
    <x v="4816"/>
    <x v="366"/>
    <n v="4205"/>
    <x v="174"/>
    <m/>
    <m/>
    <s v="sq"/>
    <s v="sq"/>
    <n v="26648.76"/>
    <n v="91504159.730000004"/>
    <n v="91504159.730000004"/>
    <s v="Casablanca"/>
  </r>
  <r>
    <s v="ORD104818"/>
    <s v="Nike Air Max"/>
    <x v="1"/>
    <x v="1"/>
    <x v="2"/>
    <x v="5"/>
    <n v="11393.79"/>
    <n v="2"/>
    <x v="4817"/>
    <x v="217"/>
    <n v="873"/>
    <x v="314"/>
    <m/>
    <m/>
    <s v="Amazon"/>
    <s v="Amazon"/>
    <n v="27872.98"/>
    <n v="91504159.730000004"/>
    <n v="91504159.730000004"/>
    <s v="Giza"/>
  </r>
  <r>
    <s v="ORD104819"/>
    <s v="Nike Air Max"/>
    <x v="1"/>
    <x v="1"/>
    <x v="1"/>
    <x v="0"/>
    <n v="8498.31"/>
    <n v="4"/>
    <x v="4818"/>
    <x v="31"/>
    <n v="733"/>
    <x v="265"/>
    <m/>
    <m/>
    <s v="Jumia"/>
    <s v="Jum"/>
    <n v="16284.02"/>
    <n v="91504159.730000004"/>
    <n v="91504159.730000004"/>
    <s v="Cairo"/>
  </r>
  <r>
    <s v="ORD104820"/>
    <s v="Samsung Galaxy A14"/>
    <x v="0"/>
    <x v="0"/>
    <x v="2"/>
    <x v="1"/>
    <n v="3647.23"/>
    <n v="2"/>
    <x v="4819"/>
    <x v="400"/>
    <n v="4003"/>
    <x v="225"/>
    <m/>
    <m/>
    <s v="Amazon"/>
    <s v="Amazon"/>
    <n v="13290.4"/>
    <n v="92327183.770000085"/>
    <n v="92327183.770000085"/>
    <s v="Alexandria"/>
  </r>
  <r>
    <s v="ORD104821"/>
    <s v="Smartwatch FitPro"/>
    <x v="4"/>
    <x v="6"/>
    <x v="2"/>
    <x v="4"/>
    <n v="18965.11"/>
    <n v="5"/>
    <x v="4820"/>
    <x v="60"/>
    <n v="2512"/>
    <x v="257"/>
    <m/>
    <m/>
    <s v="Amazon"/>
    <s v="Amazon"/>
    <n v="99349.3"/>
    <n v="31420413.200000018"/>
    <n v="31420413.200000018"/>
    <s v="Riyadh"/>
  </r>
  <r>
    <s v="ORD104822"/>
    <s v="Dell Inspiron 3501"/>
    <x v="3"/>
    <x v="8"/>
    <x v="2"/>
    <x v="4"/>
    <n v="19648.16"/>
    <n v="2"/>
    <x v="4821"/>
    <x v="282"/>
    <n v="4325"/>
    <x v="337"/>
    <m/>
    <m/>
    <s v="Amazon"/>
    <s v="Amazon"/>
    <n v="99349.3"/>
    <n v="57542997.559999913"/>
    <n v="57542997.559999913"/>
    <s v="Riyadh"/>
  </r>
  <r>
    <s v="ORD104823"/>
    <s v="T-shirt Cotton"/>
    <x v="1"/>
    <x v="5"/>
    <x v="0"/>
    <x v="0"/>
    <n v="4864.5200000000004"/>
    <n v="3"/>
    <x v="4822"/>
    <x v="250"/>
    <n v="613"/>
    <x v="4"/>
    <m/>
    <m/>
    <s v="sq"/>
    <s v="sq"/>
    <n v="16284.02"/>
    <n v="91504159.730000004"/>
    <n v="91504159.730000004"/>
    <s v="Cairo"/>
  </r>
  <r>
    <s v="ORD104824"/>
    <s v="HP Pavilion Laptop"/>
    <x v="3"/>
    <x v="3"/>
    <x v="0"/>
    <x v="0"/>
    <n v="3383.86"/>
    <n v="1"/>
    <x v="4823"/>
    <x v="125"/>
    <n v="1505"/>
    <x v="88"/>
    <m/>
    <m/>
    <s v="sq"/>
    <s v="sq"/>
    <n v="16284.02"/>
    <n v="57542997.559999913"/>
    <n v="57542997.559999913"/>
    <s v="Cairo"/>
  </r>
  <r>
    <s v="ORD104825"/>
    <s v="Dell Inspiron 3501"/>
    <x v="3"/>
    <x v="8"/>
    <x v="1"/>
    <x v="5"/>
    <n v="179.33"/>
    <n v="1"/>
    <x v="4824"/>
    <x v="246"/>
    <n v="4359"/>
    <x v="249"/>
    <m/>
    <m/>
    <s v="Jumia"/>
    <s v="Jum"/>
    <n v="27872.98"/>
    <n v="57542997.559999913"/>
    <n v="57542997.559999913"/>
    <s v="Giza"/>
  </r>
  <r>
    <s v="ORD104826"/>
    <s v="Samsung Galaxy A14"/>
    <x v="0"/>
    <x v="0"/>
    <x v="0"/>
    <x v="0"/>
    <n v="5868.87"/>
    <n v="2"/>
    <x v="4825"/>
    <x v="187"/>
    <n v="2653"/>
    <x v="54"/>
    <m/>
    <m/>
    <s v="sq"/>
    <s v="sq"/>
    <n v="16284.02"/>
    <n v="92327183.770000085"/>
    <n v="92327183.770000085"/>
    <s v="Cairo"/>
  </r>
  <r>
    <s v="ORD104827"/>
    <s v="Xiaomi Redmi Note 12"/>
    <x v="0"/>
    <x v="7"/>
    <x v="1"/>
    <x v="4"/>
    <n v="8465.73"/>
    <n v="5"/>
    <x v="4826"/>
    <x v="355"/>
    <n v="4606"/>
    <x v="17"/>
    <m/>
    <m/>
    <s v="Jumia"/>
    <s v="Jum"/>
    <n v="99349.3"/>
    <n v="92327183.770000085"/>
    <n v="92327183.770000085"/>
    <s v="Riyadh"/>
  </r>
  <r>
    <s v="ORD104828"/>
    <s v="HP Pavilion Laptop"/>
    <x v="3"/>
    <x v="3"/>
    <x v="2"/>
    <x v="2"/>
    <n v="2707.15"/>
    <n v="4"/>
    <x v="4827"/>
    <x v="386"/>
    <n v="571"/>
    <x v="138"/>
    <m/>
    <m/>
    <s v="Amazon"/>
    <s v="Amazon"/>
    <n v="26648.76"/>
    <n v="57542997.559999913"/>
    <n v="57542997.559999913"/>
    <s v="Casablanca"/>
  </r>
  <r>
    <s v="ORD104829"/>
    <s v="Nike Air Max"/>
    <x v="1"/>
    <x v="1"/>
    <x v="0"/>
    <x v="0"/>
    <n v="15120.37"/>
    <n v="2"/>
    <x v="4828"/>
    <x v="314"/>
    <n v="3751"/>
    <x v="93"/>
    <m/>
    <m/>
    <s v="sq"/>
    <s v="sq"/>
    <n v="16284.02"/>
    <n v="91504159.730000004"/>
    <n v="91504159.730000004"/>
    <s v="Cairo"/>
  </r>
  <r>
    <s v="ORD104830"/>
    <s v="HP Pavilion Laptop"/>
    <x v="3"/>
    <x v="3"/>
    <x v="2"/>
    <x v="3"/>
    <n v="17038.87"/>
    <n v="3"/>
    <x v="4829"/>
    <x v="44"/>
    <n v="144"/>
    <x v="295"/>
    <m/>
    <m/>
    <s v="Amazon"/>
    <s v="Amazon"/>
    <n v="3665.44"/>
    <n v="57542997.559999913"/>
    <n v="57542997.559999913"/>
    <s v="Dubai"/>
  </r>
  <r>
    <s v="ORD104831"/>
    <s v="Xiaomi Redmi Note 12"/>
    <x v="0"/>
    <x v="7"/>
    <x v="0"/>
    <x v="4"/>
    <n v="7929.28"/>
    <n v="2"/>
    <x v="4830"/>
    <x v="163"/>
    <n v="4158"/>
    <x v="300"/>
    <m/>
    <m/>
    <s v="sq"/>
    <s v="sq"/>
    <n v="99349.3"/>
    <n v="92327183.770000085"/>
    <n v="92327183.770000085"/>
    <s v="Riyadh"/>
  </r>
  <r>
    <s v="ORD104832"/>
    <s v="Samsung Galaxy A14"/>
    <x v="0"/>
    <x v="0"/>
    <x v="1"/>
    <x v="1"/>
    <n v="19802.68"/>
    <n v="1"/>
    <x v="4831"/>
    <x v="311"/>
    <n v="896"/>
    <x v="67"/>
    <m/>
    <m/>
    <s v="Jumia"/>
    <s v="Jum"/>
    <n v="13290.4"/>
    <n v="92327183.770000085"/>
    <n v="92327183.770000085"/>
    <s v="Alexandria"/>
  </r>
  <r>
    <s v="ORD104833"/>
    <s v="HP Pavilion Laptop"/>
    <x v="3"/>
    <x v="3"/>
    <x v="1"/>
    <x v="0"/>
    <n v="18636.45"/>
    <n v="3"/>
    <x v="4832"/>
    <x v="379"/>
    <n v="3061"/>
    <x v="11"/>
    <m/>
    <m/>
    <s v="Jumia"/>
    <s v="Jum"/>
    <n v="16284.02"/>
    <n v="57542997.559999913"/>
    <n v="57542997.559999913"/>
    <s v="Cairo"/>
  </r>
  <r>
    <s v="ORD104834"/>
    <s v="Nike Air Max"/>
    <x v="1"/>
    <x v="1"/>
    <x v="1"/>
    <x v="2"/>
    <n v="15654.99"/>
    <n v="4"/>
    <x v="4833"/>
    <x v="39"/>
    <n v="757"/>
    <x v="118"/>
    <m/>
    <m/>
    <s v="Jumia"/>
    <s v="Jum"/>
    <n v="26648.76"/>
    <n v="91504159.730000004"/>
    <n v="91504159.730000004"/>
    <s v="Casablanca"/>
  </r>
  <r>
    <s v="ORD104835"/>
    <s v="Bluetooth Headset"/>
    <x v="2"/>
    <x v="2"/>
    <x v="0"/>
    <x v="2"/>
    <n v="16165.96"/>
    <n v="4"/>
    <x v="4834"/>
    <x v="322"/>
    <n v="1357"/>
    <x v="271"/>
    <m/>
    <m/>
    <s v="sq"/>
    <s v="sq"/>
    <n v="26648.76"/>
    <n v="29200970.130000021"/>
    <n v="29200970.130000021"/>
    <s v="Casablanca"/>
  </r>
  <r>
    <s v="ORD104836"/>
    <s v="Xiaomi Redmi Note 12"/>
    <x v="0"/>
    <x v="7"/>
    <x v="1"/>
    <x v="0"/>
    <n v="14143.64"/>
    <n v="2"/>
    <x v="4835"/>
    <x v="335"/>
    <n v="2284"/>
    <x v="271"/>
    <m/>
    <m/>
    <s v="Jumia"/>
    <s v="Jum"/>
    <n v="16284.02"/>
    <n v="92327183.770000085"/>
    <n v="92327183.770000085"/>
    <s v="Cairo"/>
  </r>
  <r>
    <s v="ORD104837"/>
    <s v="Xiaomi Redmi Note 12"/>
    <x v="0"/>
    <x v="7"/>
    <x v="1"/>
    <x v="2"/>
    <n v="10493.96"/>
    <n v="5"/>
    <x v="4836"/>
    <x v="315"/>
    <n v="1497"/>
    <x v="38"/>
    <m/>
    <m/>
    <s v="Jumia"/>
    <s v="Jum"/>
    <n v="26648.76"/>
    <n v="92327183.770000085"/>
    <n v="92327183.770000085"/>
    <s v="Casablanca"/>
  </r>
  <r>
    <s v="ORD104838"/>
    <s v="Adidas Running Shoes"/>
    <x v="1"/>
    <x v="9"/>
    <x v="2"/>
    <x v="3"/>
    <n v="5874.8"/>
    <n v="5"/>
    <x v="4837"/>
    <x v="44"/>
    <n v="4290"/>
    <x v="134"/>
    <m/>
    <m/>
    <s v="Amazon"/>
    <s v="Amazon"/>
    <n v="3665.44"/>
    <n v="91504159.730000004"/>
    <n v="91504159.730000004"/>
    <s v="Dubai"/>
  </r>
  <r>
    <s v="ORD104839"/>
    <s v="Dell Inspiron 3501"/>
    <x v="3"/>
    <x v="8"/>
    <x v="0"/>
    <x v="4"/>
    <n v="16511.47"/>
    <n v="4"/>
    <x v="4838"/>
    <x v="78"/>
    <n v="2509"/>
    <x v="59"/>
    <m/>
    <m/>
    <s v="sq"/>
    <s v="sq"/>
    <n v="99349.3"/>
    <n v="57542997.559999913"/>
    <n v="57542997.559999913"/>
    <s v="Riyadh"/>
  </r>
  <r>
    <s v="ORD104840"/>
    <s v="Adidas Running Shoes"/>
    <x v="1"/>
    <x v="9"/>
    <x v="1"/>
    <x v="2"/>
    <n v="1293.46"/>
    <n v="1"/>
    <x v="4839"/>
    <x v="130"/>
    <n v="2527"/>
    <x v="304"/>
    <m/>
    <m/>
    <s v="Jumia"/>
    <s v="Jum"/>
    <n v="26648.76"/>
    <n v="91504159.730000004"/>
    <n v="91504159.730000004"/>
    <s v="Casablanca"/>
  </r>
  <r>
    <s v="ORD104841"/>
    <s v="Adidas Running Shoes"/>
    <x v="1"/>
    <x v="9"/>
    <x v="2"/>
    <x v="0"/>
    <n v="17144.7"/>
    <n v="4"/>
    <x v="4840"/>
    <x v="293"/>
    <n v="3682"/>
    <x v="252"/>
    <m/>
    <m/>
    <s v="Amazon"/>
    <s v="Amazon"/>
    <n v="16284.02"/>
    <n v="91504159.730000004"/>
    <n v="91504159.730000004"/>
    <s v="Cairo"/>
  </r>
  <r>
    <s v="ORD104842"/>
    <s v="Samsung Galaxy A14"/>
    <x v="0"/>
    <x v="0"/>
    <x v="2"/>
    <x v="0"/>
    <n v="19822.29"/>
    <n v="5"/>
    <x v="4841"/>
    <x v="210"/>
    <n v="998"/>
    <x v="197"/>
    <m/>
    <m/>
    <s v="Amazon"/>
    <s v="Amazon"/>
    <n v="16284.02"/>
    <n v="92327183.770000085"/>
    <n v="92327183.770000085"/>
    <s v="Cairo"/>
  </r>
  <r>
    <s v="ORD104843"/>
    <s v="Dell Inspiron 3501"/>
    <x v="3"/>
    <x v="8"/>
    <x v="2"/>
    <x v="0"/>
    <n v="9185.26"/>
    <n v="2"/>
    <x v="4842"/>
    <x v="265"/>
    <n v="3510"/>
    <x v="127"/>
    <m/>
    <m/>
    <s v="Amazon"/>
    <s v="Amazon"/>
    <n v="16284.02"/>
    <n v="57542997.559999913"/>
    <n v="57542997.559999913"/>
    <s v="Cairo"/>
  </r>
  <r>
    <s v="ORD104844"/>
    <s v="Smartwatch FitPro"/>
    <x v="4"/>
    <x v="6"/>
    <x v="1"/>
    <x v="3"/>
    <n v="11111.07"/>
    <n v="5"/>
    <x v="4843"/>
    <x v="166"/>
    <n v="2974"/>
    <x v="138"/>
    <m/>
    <m/>
    <s v="Jumia"/>
    <s v="Jum"/>
    <n v="3665.44"/>
    <n v="31420413.200000018"/>
    <n v="31420413.200000018"/>
    <s v="Dubai"/>
  </r>
  <r>
    <s v="ORD104845"/>
    <s v="Samsung Galaxy A14"/>
    <x v="0"/>
    <x v="0"/>
    <x v="2"/>
    <x v="2"/>
    <n v="11174.76"/>
    <n v="4"/>
    <x v="4844"/>
    <x v="20"/>
    <n v="3922"/>
    <x v="352"/>
    <m/>
    <m/>
    <s v="Amazon"/>
    <s v="Amazon"/>
    <n v="26648.76"/>
    <n v="92327183.770000085"/>
    <n v="92327183.770000085"/>
    <s v="Casablanca"/>
  </r>
  <r>
    <s v="ORD104846"/>
    <s v="Dell Inspiron 3501"/>
    <x v="3"/>
    <x v="8"/>
    <x v="2"/>
    <x v="3"/>
    <n v="309.45"/>
    <n v="1"/>
    <x v="4845"/>
    <x v="216"/>
    <n v="3430"/>
    <x v="309"/>
    <m/>
    <m/>
    <s v="Amazon"/>
    <s v="Amazon"/>
    <n v="3665.44"/>
    <n v="57542997.559999913"/>
    <n v="57542997.559999913"/>
    <s v="Dubai"/>
  </r>
  <r>
    <s v="ORD104847"/>
    <s v="Bluetooth Headset"/>
    <x v="2"/>
    <x v="2"/>
    <x v="1"/>
    <x v="5"/>
    <n v="16087.82"/>
    <n v="4"/>
    <x v="4846"/>
    <x v="150"/>
    <n v="3495"/>
    <x v="4"/>
    <m/>
    <m/>
    <s v="Jumia"/>
    <s v="Jum"/>
    <n v="27872.98"/>
    <n v="29200970.130000021"/>
    <n v="29200970.130000021"/>
    <s v="Giza"/>
  </r>
  <r>
    <s v="ORD104848"/>
    <s v="Samsung Galaxy A14"/>
    <x v="0"/>
    <x v="0"/>
    <x v="2"/>
    <x v="3"/>
    <n v="535.44000000000005"/>
    <n v="3"/>
    <x v="4847"/>
    <x v="361"/>
    <n v="1571"/>
    <x v="298"/>
    <m/>
    <m/>
    <s v="Amazon"/>
    <s v="Amazon"/>
    <n v="3665.44"/>
    <n v="92327183.770000085"/>
    <n v="92327183.770000085"/>
    <s v="Dubai"/>
  </r>
  <r>
    <s v="ORD104849"/>
    <s v="Bluetooth Headset"/>
    <x v="2"/>
    <x v="2"/>
    <x v="1"/>
    <x v="1"/>
    <n v="16110.68"/>
    <n v="1"/>
    <x v="4848"/>
    <x v="172"/>
    <n v="1995"/>
    <x v="356"/>
    <m/>
    <m/>
    <s v="Jumia"/>
    <s v="Jum"/>
    <n v="13290.4"/>
    <n v="29200970.130000021"/>
    <n v="29200970.130000021"/>
    <s v="Alexandria"/>
  </r>
  <r>
    <s v="ORD104850"/>
    <s v="Samsung Galaxy A14"/>
    <x v="0"/>
    <x v="0"/>
    <x v="0"/>
    <x v="1"/>
    <n v="17269.95"/>
    <n v="1"/>
    <x v="4849"/>
    <x v="148"/>
    <n v="1706"/>
    <x v="152"/>
    <m/>
    <m/>
    <s v="sq"/>
    <s v="sq"/>
    <n v="13290.4"/>
    <n v="92327183.770000085"/>
    <n v="92327183.770000085"/>
    <s v="Alexandria"/>
  </r>
  <r>
    <s v="ORD104851"/>
    <s v="Adidas Running Shoes"/>
    <x v="1"/>
    <x v="9"/>
    <x v="0"/>
    <x v="5"/>
    <n v="4568.82"/>
    <n v="1"/>
    <x v="4850"/>
    <x v="341"/>
    <n v="195"/>
    <x v="188"/>
    <m/>
    <m/>
    <s v="sq"/>
    <s v="sq"/>
    <n v="27872.98"/>
    <n v="91504159.730000004"/>
    <n v="91504159.730000004"/>
    <s v="Giza"/>
  </r>
  <r>
    <s v="ORD104852"/>
    <s v="Xiaomi Redmi Note 12"/>
    <x v="0"/>
    <x v="7"/>
    <x v="0"/>
    <x v="1"/>
    <n v="12105.04"/>
    <n v="3"/>
    <x v="4851"/>
    <x v="295"/>
    <n v="4616"/>
    <x v="357"/>
    <m/>
    <m/>
    <s v="sq"/>
    <s v="sq"/>
    <n v="13290.4"/>
    <n v="92327183.770000085"/>
    <n v="92327183.770000085"/>
    <s v="Alexandria"/>
  </r>
  <r>
    <s v="ORD104853"/>
    <s v="Adidas Running Shoes"/>
    <x v="1"/>
    <x v="9"/>
    <x v="0"/>
    <x v="4"/>
    <n v="13618.63"/>
    <n v="3"/>
    <x v="4852"/>
    <x v="234"/>
    <n v="3160"/>
    <x v="329"/>
    <m/>
    <m/>
    <s v="sq"/>
    <s v="sq"/>
    <n v="99349.3"/>
    <n v="91504159.730000004"/>
    <n v="91504159.730000004"/>
    <s v="Riyadh"/>
  </r>
  <r>
    <s v="ORD104854"/>
    <s v="Smartwatch FitPro"/>
    <x v="4"/>
    <x v="6"/>
    <x v="2"/>
    <x v="3"/>
    <n v="13220.94"/>
    <n v="4"/>
    <x v="4853"/>
    <x v="59"/>
    <n v="4505"/>
    <x v="317"/>
    <m/>
    <m/>
    <s v="Amazon"/>
    <s v="Amazon"/>
    <n v="3665.44"/>
    <n v="31420413.200000018"/>
    <n v="31420413.200000018"/>
    <s v="Dubai"/>
  </r>
  <r>
    <s v="ORD104855"/>
    <s v="Bluetooth Headset"/>
    <x v="2"/>
    <x v="2"/>
    <x v="0"/>
    <x v="4"/>
    <n v="17789.150000000001"/>
    <n v="1"/>
    <x v="4854"/>
    <x v="238"/>
    <n v="626"/>
    <x v="346"/>
    <m/>
    <m/>
    <s v="sq"/>
    <s v="sq"/>
    <n v="99349.3"/>
    <n v="29200970.130000021"/>
    <n v="29200970.130000021"/>
    <s v="Riyadh"/>
  </r>
  <r>
    <s v="ORD104856"/>
    <s v="T-shirt Cotton"/>
    <x v="1"/>
    <x v="5"/>
    <x v="0"/>
    <x v="0"/>
    <n v="1539.04"/>
    <n v="5"/>
    <x v="4855"/>
    <x v="253"/>
    <n v="2509"/>
    <x v="113"/>
    <m/>
    <m/>
    <s v="sq"/>
    <s v="sq"/>
    <n v="16284.02"/>
    <n v="91504159.730000004"/>
    <n v="91504159.730000004"/>
    <s v="Cairo"/>
  </r>
  <r>
    <s v="ORD104857"/>
    <s v="Xiaomi Redmi Note 12"/>
    <x v="0"/>
    <x v="7"/>
    <x v="0"/>
    <x v="5"/>
    <n v="4253.7700000000004"/>
    <n v="5"/>
    <x v="4856"/>
    <x v="375"/>
    <n v="3634"/>
    <x v="5"/>
    <m/>
    <m/>
    <s v="sq"/>
    <s v="sq"/>
    <n v="27872.98"/>
    <n v="92327183.770000085"/>
    <n v="92327183.770000085"/>
    <s v="Giza"/>
  </r>
  <r>
    <s v="ORD104858"/>
    <s v="Smartwatch FitPro"/>
    <x v="4"/>
    <x v="6"/>
    <x v="2"/>
    <x v="1"/>
    <n v="12960.03"/>
    <n v="2"/>
    <x v="4857"/>
    <x v="249"/>
    <n v="368"/>
    <x v="216"/>
    <m/>
    <m/>
    <s v="Amazon"/>
    <s v="Amazon"/>
    <n v="13290.4"/>
    <n v="31420413.200000018"/>
    <n v="31420413.200000018"/>
    <s v="Alexandria"/>
  </r>
  <r>
    <s v="ORD104859"/>
    <s v="HP Pavilion Laptop"/>
    <x v="3"/>
    <x v="3"/>
    <x v="1"/>
    <x v="0"/>
    <n v="9895.81"/>
    <n v="5"/>
    <x v="4858"/>
    <x v="0"/>
    <n v="1383"/>
    <x v="110"/>
    <m/>
    <m/>
    <s v="Jumia"/>
    <s v="Jum"/>
    <n v="16284.02"/>
    <n v="57542997.559999913"/>
    <n v="57542997.559999913"/>
    <s v="Cairo"/>
  </r>
  <r>
    <s v="ORD104860"/>
    <s v="Nike Air Max"/>
    <x v="1"/>
    <x v="1"/>
    <x v="1"/>
    <x v="3"/>
    <n v="12001.38"/>
    <n v="4"/>
    <x v="4859"/>
    <x v="226"/>
    <n v="3250"/>
    <x v="316"/>
    <m/>
    <m/>
    <s v="Jumia"/>
    <s v="Jum"/>
    <n v="3665.44"/>
    <n v="91504159.730000004"/>
    <n v="91504159.730000004"/>
    <s v="Dubai"/>
  </r>
  <r>
    <s v="ORD104861"/>
    <s v="iPhone 13"/>
    <x v="0"/>
    <x v="4"/>
    <x v="1"/>
    <x v="2"/>
    <n v="1782.55"/>
    <n v="2"/>
    <x v="4860"/>
    <x v="111"/>
    <n v="1627"/>
    <x v="304"/>
    <m/>
    <m/>
    <s v="Jumia"/>
    <s v="Jum"/>
    <n v="26648.76"/>
    <n v="92327183.770000085"/>
    <n v="92327183.770000085"/>
    <s v="Casablanca"/>
  </r>
  <r>
    <s v="ORD104862"/>
    <s v="Smartwatch FitPro"/>
    <x v="4"/>
    <x v="6"/>
    <x v="2"/>
    <x v="5"/>
    <n v="6838.58"/>
    <n v="5"/>
    <x v="4861"/>
    <x v="75"/>
    <n v="2001"/>
    <x v="254"/>
    <m/>
    <m/>
    <s v="Amazon"/>
    <s v="Amazon"/>
    <n v="27872.98"/>
    <n v="31420413.200000018"/>
    <n v="31420413.200000018"/>
    <s v="Giza"/>
  </r>
  <r>
    <s v="ORD104863"/>
    <s v="Xiaomi Redmi Note 12"/>
    <x v="0"/>
    <x v="7"/>
    <x v="0"/>
    <x v="1"/>
    <n v="9742.34"/>
    <n v="3"/>
    <x v="4862"/>
    <x v="380"/>
    <n v="3271"/>
    <x v="146"/>
    <m/>
    <m/>
    <s v="sq"/>
    <s v="sq"/>
    <n v="13290.4"/>
    <n v="92327183.770000085"/>
    <n v="92327183.770000085"/>
    <s v="Alexandria"/>
  </r>
  <r>
    <s v="ORD104864"/>
    <s v="Dell Inspiron 3501"/>
    <x v="3"/>
    <x v="8"/>
    <x v="0"/>
    <x v="4"/>
    <n v="15167.17"/>
    <n v="1"/>
    <x v="4863"/>
    <x v="250"/>
    <n v="1868"/>
    <x v="170"/>
    <m/>
    <m/>
    <s v="sq"/>
    <s v="sq"/>
    <n v="99349.3"/>
    <n v="57542997.559999913"/>
    <n v="57542997.559999913"/>
    <s v="Riyadh"/>
  </r>
  <r>
    <s v="ORD104865"/>
    <s v="Samsung Galaxy A14"/>
    <x v="0"/>
    <x v="0"/>
    <x v="0"/>
    <x v="3"/>
    <n v="19822.88"/>
    <n v="5"/>
    <x v="4864"/>
    <x v="367"/>
    <n v="4625"/>
    <x v="6"/>
    <m/>
    <m/>
    <s v="sq"/>
    <s v="sq"/>
    <n v="3665.44"/>
    <n v="92327183.770000085"/>
    <n v="92327183.770000085"/>
    <s v="Dubai"/>
  </r>
  <r>
    <s v="ORD104866"/>
    <s v="Smartwatch FitPro"/>
    <x v="4"/>
    <x v="6"/>
    <x v="0"/>
    <x v="1"/>
    <n v="11751.45"/>
    <n v="5"/>
    <x v="4865"/>
    <x v="64"/>
    <n v="3525"/>
    <x v="199"/>
    <m/>
    <m/>
    <s v="sq"/>
    <s v="sq"/>
    <n v="13290.4"/>
    <n v="31420413.200000018"/>
    <n v="31420413.200000018"/>
    <s v="Alexandria"/>
  </r>
  <r>
    <s v="ORD104867"/>
    <s v="Xiaomi Redmi Note 12"/>
    <x v="0"/>
    <x v="7"/>
    <x v="1"/>
    <x v="1"/>
    <n v="15111.41"/>
    <n v="5"/>
    <x v="4866"/>
    <x v="26"/>
    <n v="226"/>
    <x v="359"/>
    <m/>
    <m/>
    <s v="Jumia"/>
    <s v="Jum"/>
    <n v="13290.4"/>
    <n v="92327183.770000085"/>
    <n v="92327183.770000085"/>
    <s v="Alexandria"/>
  </r>
  <r>
    <s v="ORD104868"/>
    <s v="Dell Inspiron 3501"/>
    <x v="3"/>
    <x v="8"/>
    <x v="0"/>
    <x v="0"/>
    <n v="11646.52"/>
    <n v="4"/>
    <x v="4867"/>
    <x v="249"/>
    <n v="4910"/>
    <x v="199"/>
    <m/>
    <m/>
    <s v="sq"/>
    <s v="sq"/>
    <n v="16284.02"/>
    <n v="57542997.559999913"/>
    <n v="57542997.559999913"/>
    <s v="Cairo"/>
  </r>
  <r>
    <s v="ORD104869"/>
    <s v="T-shirt Cotton"/>
    <x v="1"/>
    <x v="5"/>
    <x v="2"/>
    <x v="3"/>
    <n v="6313.53"/>
    <n v="1"/>
    <x v="4868"/>
    <x v="364"/>
    <n v="4962"/>
    <x v="78"/>
    <m/>
    <m/>
    <s v="Amazon"/>
    <s v="Amazon"/>
    <n v="3665.44"/>
    <n v="91504159.730000004"/>
    <n v="91504159.730000004"/>
    <s v="Dubai"/>
  </r>
  <r>
    <s v="ORD104870"/>
    <s v="Adidas Running Shoes"/>
    <x v="1"/>
    <x v="9"/>
    <x v="0"/>
    <x v="5"/>
    <n v="2495.63"/>
    <n v="4"/>
    <x v="4869"/>
    <x v="131"/>
    <n v="1046"/>
    <x v="324"/>
    <m/>
    <m/>
    <s v="sq"/>
    <s v="sq"/>
    <n v="27872.98"/>
    <n v="91504159.730000004"/>
    <n v="91504159.730000004"/>
    <s v="Giza"/>
  </r>
  <r>
    <s v="ORD104871"/>
    <s v="Smartwatch FitPro"/>
    <x v="4"/>
    <x v="6"/>
    <x v="2"/>
    <x v="0"/>
    <n v="5607.04"/>
    <n v="4"/>
    <x v="4870"/>
    <x v="300"/>
    <n v="3227"/>
    <x v="49"/>
    <m/>
    <m/>
    <s v="Amazon"/>
    <s v="Amazon"/>
    <n v="16284.02"/>
    <n v="31420413.200000018"/>
    <n v="31420413.200000018"/>
    <s v="Cairo"/>
  </r>
  <r>
    <s v="ORD104872"/>
    <s v="HP Pavilion Laptop"/>
    <x v="3"/>
    <x v="3"/>
    <x v="0"/>
    <x v="0"/>
    <n v="19597.560000000001"/>
    <n v="2"/>
    <x v="4871"/>
    <x v="393"/>
    <n v="4210"/>
    <x v="292"/>
    <m/>
    <m/>
    <s v="sq"/>
    <s v="sq"/>
    <n v="16284.02"/>
    <n v="57542997.559999913"/>
    <n v="57542997.559999913"/>
    <s v="Cairo"/>
  </r>
  <r>
    <s v="ORD104873"/>
    <s v="Samsung Galaxy A14"/>
    <x v="0"/>
    <x v="0"/>
    <x v="0"/>
    <x v="4"/>
    <n v="16233.58"/>
    <n v="3"/>
    <x v="4872"/>
    <x v="180"/>
    <n v="1999"/>
    <x v="226"/>
    <m/>
    <m/>
    <s v="sq"/>
    <s v="sq"/>
    <n v="99349.3"/>
    <n v="92327183.770000085"/>
    <n v="92327183.770000085"/>
    <s v="Riyadh"/>
  </r>
  <r>
    <s v="ORD104874"/>
    <s v="HP Pavilion Laptop"/>
    <x v="3"/>
    <x v="3"/>
    <x v="0"/>
    <x v="0"/>
    <n v="3586.9"/>
    <n v="4"/>
    <x v="4873"/>
    <x v="181"/>
    <n v="4373"/>
    <x v="339"/>
    <m/>
    <m/>
    <s v="sq"/>
    <s v="sq"/>
    <n v="16284.02"/>
    <n v="57542997.559999913"/>
    <n v="57542997.559999913"/>
    <s v="Cairo"/>
  </r>
  <r>
    <s v="ORD104875"/>
    <s v="Smartwatch FitPro"/>
    <x v="4"/>
    <x v="6"/>
    <x v="2"/>
    <x v="2"/>
    <n v="5809.34"/>
    <n v="3"/>
    <x v="4874"/>
    <x v="314"/>
    <n v="1332"/>
    <x v="271"/>
    <m/>
    <m/>
    <s v="Amazon"/>
    <s v="Amazon"/>
    <n v="26648.76"/>
    <n v="31420413.200000018"/>
    <n v="31420413.200000018"/>
    <s v="Casablanca"/>
  </r>
  <r>
    <s v="ORD104876"/>
    <s v="Xiaomi Redmi Note 12"/>
    <x v="0"/>
    <x v="7"/>
    <x v="2"/>
    <x v="3"/>
    <n v="12074.12"/>
    <n v="5"/>
    <x v="4875"/>
    <x v="382"/>
    <n v="2583"/>
    <x v="90"/>
    <m/>
    <m/>
    <s v="Amazon"/>
    <s v="Amazon"/>
    <n v="3665.44"/>
    <n v="92327183.770000085"/>
    <n v="92327183.770000085"/>
    <s v="Dubai"/>
  </r>
  <r>
    <s v="ORD104877"/>
    <s v="iPhone 13"/>
    <x v="0"/>
    <x v="4"/>
    <x v="0"/>
    <x v="5"/>
    <n v="7785.4"/>
    <n v="2"/>
    <x v="4876"/>
    <x v="126"/>
    <n v="3567"/>
    <x v="324"/>
    <m/>
    <m/>
    <s v="sq"/>
    <s v="sq"/>
    <n v="27872.98"/>
    <n v="92327183.770000085"/>
    <n v="92327183.770000085"/>
    <s v="Giza"/>
  </r>
  <r>
    <s v="ORD104878"/>
    <s v="Smartwatch FitPro"/>
    <x v="4"/>
    <x v="6"/>
    <x v="2"/>
    <x v="2"/>
    <n v="13224.4"/>
    <n v="2"/>
    <x v="4877"/>
    <x v="221"/>
    <n v="4244"/>
    <x v="284"/>
    <m/>
    <m/>
    <s v="Amazon"/>
    <s v="Amazon"/>
    <n v="26648.76"/>
    <n v="31420413.200000018"/>
    <n v="31420413.200000018"/>
    <s v="Casablanca"/>
  </r>
  <r>
    <s v="ORD104879"/>
    <s v="iPhone 13"/>
    <x v="0"/>
    <x v="4"/>
    <x v="2"/>
    <x v="1"/>
    <n v="6945.91"/>
    <n v="1"/>
    <x v="4878"/>
    <x v="382"/>
    <n v="2170"/>
    <x v="34"/>
    <m/>
    <m/>
    <s v="Amazon"/>
    <s v="Amazon"/>
    <n v="13290.4"/>
    <n v="92327183.770000085"/>
    <n v="92327183.770000085"/>
    <s v="Alexandria"/>
  </r>
  <r>
    <s v="ORD104880"/>
    <s v="Dell Inspiron 3501"/>
    <x v="3"/>
    <x v="8"/>
    <x v="0"/>
    <x v="4"/>
    <n v="14502.39"/>
    <n v="2"/>
    <x v="4879"/>
    <x v="234"/>
    <n v="1967"/>
    <x v="35"/>
    <m/>
    <m/>
    <s v="sq"/>
    <s v="sq"/>
    <n v="99349.3"/>
    <n v="57542997.559999913"/>
    <n v="57542997.559999913"/>
    <s v="Riyadh"/>
  </r>
  <r>
    <s v="ORD104881"/>
    <s v="iPhone 13"/>
    <x v="0"/>
    <x v="4"/>
    <x v="2"/>
    <x v="4"/>
    <n v="5003.25"/>
    <n v="5"/>
    <x v="4880"/>
    <x v="198"/>
    <n v="2741"/>
    <x v="252"/>
    <m/>
    <m/>
    <s v="Amazon"/>
    <s v="Amazon"/>
    <n v="99349.3"/>
    <n v="92327183.770000085"/>
    <n v="92327183.770000085"/>
    <s v="Riyadh"/>
  </r>
  <r>
    <s v="ORD104882"/>
    <s v="Xiaomi Redmi Note 12"/>
    <x v="0"/>
    <x v="7"/>
    <x v="0"/>
    <x v="4"/>
    <n v="4539.18"/>
    <n v="4"/>
    <x v="4881"/>
    <x v="290"/>
    <n v="4868"/>
    <x v="359"/>
    <m/>
    <m/>
    <s v="sq"/>
    <s v="sq"/>
    <n v="99349.3"/>
    <n v="92327183.770000085"/>
    <n v="92327183.770000085"/>
    <s v="Riyadh"/>
  </r>
  <r>
    <s v="ORD104883"/>
    <s v="iPhone 13"/>
    <x v="0"/>
    <x v="4"/>
    <x v="1"/>
    <x v="5"/>
    <n v="19581.59"/>
    <n v="4"/>
    <x v="4882"/>
    <x v="81"/>
    <n v="3424"/>
    <x v="295"/>
    <m/>
    <m/>
    <s v="Jumia"/>
    <s v="Jum"/>
    <n v="27872.98"/>
    <n v="92327183.770000085"/>
    <n v="92327183.770000085"/>
    <s v="Giza"/>
  </r>
  <r>
    <s v="ORD104884"/>
    <s v="Smartwatch FitPro"/>
    <x v="4"/>
    <x v="6"/>
    <x v="0"/>
    <x v="5"/>
    <n v="233.39"/>
    <n v="5"/>
    <x v="4883"/>
    <x v="271"/>
    <n v="2842"/>
    <x v="352"/>
    <m/>
    <m/>
    <s v="sq"/>
    <s v="sq"/>
    <n v="27872.98"/>
    <n v="31420413.200000018"/>
    <n v="31420413.200000018"/>
    <s v="Giza"/>
  </r>
  <r>
    <s v="ORD104885"/>
    <s v="Dell Inspiron 3501"/>
    <x v="3"/>
    <x v="8"/>
    <x v="0"/>
    <x v="4"/>
    <n v="4388.41"/>
    <n v="1"/>
    <x v="4884"/>
    <x v="382"/>
    <n v="1063"/>
    <x v="319"/>
    <m/>
    <m/>
    <s v="sq"/>
    <s v="sq"/>
    <n v="99349.3"/>
    <n v="57542997.559999913"/>
    <n v="57542997.559999913"/>
    <s v="Riyadh"/>
  </r>
  <r>
    <s v="ORD104886"/>
    <s v="Smartwatch FitPro"/>
    <x v="4"/>
    <x v="6"/>
    <x v="2"/>
    <x v="5"/>
    <n v="12328.79"/>
    <n v="3"/>
    <x v="4885"/>
    <x v="127"/>
    <n v="572"/>
    <x v="134"/>
    <m/>
    <m/>
    <s v="Amazon"/>
    <s v="Amazon"/>
    <n v="27872.98"/>
    <n v="31420413.200000018"/>
    <n v="31420413.200000018"/>
    <s v="Giza"/>
  </r>
  <r>
    <s v="ORD104887"/>
    <s v="HP Pavilion Laptop"/>
    <x v="3"/>
    <x v="3"/>
    <x v="1"/>
    <x v="4"/>
    <n v="1946.62"/>
    <n v="4"/>
    <x v="4886"/>
    <x v="25"/>
    <n v="1837"/>
    <x v="0"/>
    <m/>
    <m/>
    <s v="Jumia"/>
    <s v="Jum"/>
    <n v="99349.3"/>
    <n v="57542997.559999913"/>
    <n v="57542997.559999913"/>
    <s v="Riyadh"/>
  </r>
  <r>
    <s v="ORD104888"/>
    <s v="Xiaomi Redmi Note 12"/>
    <x v="0"/>
    <x v="7"/>
    <x v="2"/>
    <x v="0"/>
    <n v="18550.439999999999"/>
    <n v="5"/>
    <x v="4887"/>
    <x v="307"/>
    <n v="3522"/>
    <x v="100"/>
    <m/>
    <m/>
    <s v="Amazon"/>
    <s v="Amazon"/>
    <n v="16284.02"/>
    <n v="92327183.770000085"/>
    <n v="92327183.770000085"/>
    <s v="Cairo"/>
  </r>
  <r>
    <s v="ORD104889"/>
    <s v="Nike Air Max"/>
    <x v="1"/>
    <x v="1"/>
    <x v="0"/>
    <x v="1"/>
    <n v="8627.7900000000009"/>
    <n v="5"/>
    <x v="4888"/>
    <x v="241"/>
    <n v="1023"/>
    <x v="27"/>
    <m/>
    <m/>
    <s v="sq"/>
    <s v="sq"/>
    <n v="13290.4"/>
    <n v="91504159.730000004"/>
    <n v="91504159.730000004"/>
    <s v="Alexandria"/>
  </r>
  <r>
    <s v="ORD104890"/>
    <s v="Samsung Galaxy A14"/>
    <x v="0"/>
    <x v="0"/>
    <x v="0"/>
    <x v="3"/>
    <n v="2899.84"/>
    <n v="3"/>
    <x v="4889"/>
    <x v="68"/>
    <n v="2833"/>
    <x v="359"/>
    <m/>
    <m/>
    <s v="sq"/>
    <s v="sq"/>
    <n v="3665.44"/>
    <n v="92327183.770000085"/>
    <n v="92327183.770000085"/>
    <s v="Dubai"/>
  </r>
  <r>
    <s v="ORD104891"/>
    <s v="Xiaomi Redmi Note 12"/>
    <x v="0"/>
    <x v="7"/>
    <x v="0"/>
    <x v="0"/>
    <n v="19543.29"/>
    <n v="5"/>
    <x v="4890"/>
    <x v="194"/>
    <n v="3413"/>
    <x v="73"/>
    <m/>
    <m/>
    <s v="sq"/>
    <s v="sq"/>
    <n v="16284.02"/>
    <n v="92327183.770000085"/>
    <n v="92327183.770000085"/>
    <s v="Cairo"/>
  </r>
  <r>
    <s v="ORD104892"/>
    <s v="T-shirt Cotton"/>
    <x v="1"/>
    <x v="5"/>
    <x v="0"/>
    <x v="3"/>
    <n v="5593.78"/>
    <n v="3"/>
    <x v="4891"/>
    <x v="20"/>
    <n v="2122"/>
    <x v="173"/>
    <m/>
    <m/>
    <s v="sq"/>
    <s v="sq"/>
    <n v="3665.44"/>
    <n v="91504159.730000004"/>
    <n v="91504159.730000004"/>
    <s v="Dubai"/>
  </r>
  <r>
    <s v="ORD104893"/>
    <s v="Xiaomi Redmi Note 12"/>
    <x v="0"/>
    <x v="7"/>
    <x v="0"/>
    <x v="1"/>
    <n v="16020.18"/>
    <n v="1"/>
    <x v="4892"/>
    <x v="2"/>
    <n v="2967"/>
    <x v="165"/>
    <m/>
    <m/>
    <s v="sq"/>
    <s v="sq"/>
    <n v="13290.4"/>
    <n v="92327183.770000085"/>
    <n v="92327183.770000085"/>
    <s v="Alexandria"/>
  </r>
  <r>
    <s v="ORD104894"/>
    <s v="Dell Inspiron 3501"/>
    <x v="3"/>
    <x v="8"/>
    <x v="0"/>
    <x v="3"/>
    <n v="9748.39"/>
    <n v="5"/>
    <x v="4893"/>
    <x v="242"/>
    <n v="22"/>
    <x v="331"/>
    <m/>
    <m/>
    <s v="sq"/>
    <s v="sq"/>
    <n v="3665.44"/>
    <n v="57542997.559999913"/>
    <n v="57542997.559999913"/>
    <s v="Dubai"/>
  </r>
  <r>
    <s v="ORD104895"/>
    <s v="Dell Inspiron 3501"/>
    <x v="3"/>
    <x v="8"/>
    <x v="0"/>
    <x v="4"/>
    <n v="11993.94"/>
    <n v="5"/>
    <x v="4894"/>
    <x v="269"/>
    <n v="480"/>
    <x v="161"/>
    <m/>
    <m/>
    <s v="sq"/>
    <s v="sq"/>
    <n v="99349.3"/>
    <n v="57542997.559999913"/>
    <n v="57542997.559999913"/>
    <s v="Riyadh"/>
  </r>
  <r>
    <s v="ORD104896"/>
    <s v="Adidas Running Shoes"/>
    <x v="1"/>
    <x v="9"/>
    <x v="1"/>
    <x v="5"/>
    <n v="18570.490000000002"/>
    <n v="3"/>
    <x v="4895"/>
    <x v="355"/>
    <n v="1109"/>
    <x v="139"/>
    <m/>
    <m/>
    <s v="Jumia"/>
    <s v="Jum"/>
    <n v="27872.98"/>
    <n v="91504159.730000004"/>
    <n v="91504159.730000004"/>
    <s v="Giza"/>
  </r>
  <r>
    <s v="ORD104897"/>
    <s v="Smartwatch FitPro"/>
    <x v="4"/>
    <x v="6"/>
    <x v="1"/>
    <x v="2"/>
    <n v="495.65"/>
    <n v="5"/>
    <x v="4896"/>
    <x v="381"/>
    <n v="1160"/>
    <x v="94"/>
    <m/>
    <m/>
    <s v="Jumia"/>
    <s v="Jum"/>
    <n v="26648.76"/>
    <n v="31420413.200000018"/>
    <n v="31420413.200000018"/>
    <s v="Casablanca"/>
  </r>
  <r>
    <s v="ORD104898"/>
    <s v="T-shirt Cotton"/>
    <x v="1"/>
    <x v="5"/>
    <x v="0"/>
    <x v="3"/>
    <n v="6088.92"/>
    <n v="3"/>
    <x v="4897"/>
    <x v="260"/>
    <n v="3036"/>
    <x v="188"/>
    <m/>
    <m/>
    <s v="sq"/>
    <s v="sq"/>
    <n v="3665.44"/>
    <n v="91504159.730000004"/>
    <n v="91504159.730000004"/>
    <s v="Dubai"/>
  </r>
  <r>
    <s v="ORD104899"/>
    <s v="Dell Inspiron 3501"/>
    <x v="3"/>
    <x v="8"/>
    <x v="0"/>
    <x v="0"/>
    <n v="10879"/>
    <n v="1"/>
    <x v="4898"/>
    <x v="241"/>
    <n v="3558"/>
    <x v="90"/>
    <m/>
    <m/>
    <s v="sq"/>
    <s v="sq"/>
    <n v="16284.02"/>
    <n v="57542997.559999913"/>
    <n v="57542997.559999913"/>
    <s v="Cairo"/>
  </r>
  <r>
    <s v="ORD104900"/>
    <s v="Nike Air Max"/>
    <x v="1"/>
    <x v="1"/>
    <x v="2"/>
    <x v="3"/>
    <n v="13998.96"/>
    <n v="2"/>
    <x v="4899"/>
    <x v="210"/>
    <n v="1861"/>
    <x v="203"/>
    <m/>
    <m/>
    <s v="Amazon"/>
    <s v="Amazon"/>
    <n v="3665.44"/>
    <n v="91504159.730000004"/>
    <n v="91504159.730000004"/>
    <s v="Dubai"/>
  </r>
  <r>
    <s v="ORD104901"/>
    <s v="Smartwatch FitPro"/>
    <x v="4"/>
    <x v="6"/>
    <x v="0"/>
    <x v="4"/>
    <n v="11380.59"/>
    <n v="4"/>
    <x v="4900"/>
    <x v="63"/>
    <n v="1100"/>
    <x v="173"/>
    <m/>
    <m/>
    <s v="sq"/>
    <s v="sq"/>
    <n v="99349.3"/>
    <n v="31420413.200000018"/>
    <n v="31420413.200000018"/>
    <s v="Riyadh"/>
  </r>
  <r>
    <s v="ORD104902"/>
    <s v="Adidas Running Shoes"/>
    <x v="1"/>
    <x v="9"/>
    <x v="2"/>
    <x v="2"/>
    <n v="17258.88"/>
    <n v="1"/>
    <x v="4901"/>
    <x v="233"/>
    <n v="4528"/>
    <x v="286"/>
    <m/>
    <m/>
    <s v="Amazon"/>
    <s v="Amazon"/>
    <n v="26648.76"/>
    <n v="91504159.730000004"/>
    <n v="91504159.730000004"/>
    <s v="Casablanca"/>
  </r>
  <r>
    <s v="ORD104903"/>
    <s v="Smartwatch FitPro"/>
    <x v="4"/>
    <x v="6"/>
    <x v="1"/>
    <x v="4"/>
    <n v="17501.86"/>
    <n v="4"/>
    <x v="4902"/>
    <x v="99"/>
    <n v="1934"/>
    <x v="270"/>
    <m/>
    <m/>
    <s v="Jumia"/>
    <s v="Jum"/>
    <n v="99349.3"/>
    <n v="31420413.200000018"/>
    <n v="31420413.200000018"/>
    <s v="Riyadh"/>
  </r>
  <r>
    <s v="ORD104904"/>
    <s v="Xiaomi Redmi Note 12"/>
    <x v="0"/>
    <x v="7"/>
    <x v="2"/>
    <x v="4"/>
    <n v="5882.29"/>
    <n v="1"/>
    <x v="4903"/>
    <x v="283"/>
    <n v="339"/>
    <x v="52"/>
    <m/>
    <m/>
    <s v="Amazon"/>
    <s v="Amazon"/>
    <n v="99349.3"/>
    <n v="92327183.770000085"/>
    <n v="92327183.770000085"/>
    <s v="Riyadh"/>
  </r>
  <r>
    <s v="ORD104905"/>
    <s v="Nike Air Max"/>
    <x v="1"/>
    <x v="1"/>
    <x v="0"/>
    <x v="3"/>
    <n v="7408.28"/>
    <n v="1"/>
    <x v="4904"/>
    <x v="49"/>
    <n v="1518"/>
    <x v="334"/>
    <m/>
    <m/>
    <s v="sq"/>
    <s v="sq"/>
    <n v="3665.44"/>
    <n v="91504159.730000004"/>
    <n v="91504159.730000004"/>
    <s v="Dubai"/>
  </r>
  <r>
    <s v="ORD104906"/>
    <s v="HP Pavilion Laptop"/>
    <x v="3"/>
    <x v="3"/>
    <x v="1"/>
    <x v="5"/>
    <n v="14039.92"/>
    <n v="2"/>
    <x v="4905"/>
    <x v="20"/>
    <n v="1926"/>
    <x v="1"/>
    <m/>
    <m/>
    <s v="Jumia"/>
    <s v="Jum"/>
    <n v="27872.98"/>
    <n v="57542997.559999913"/>
    <n v="57542997.559999913"/>
    <s v="Giza"/>
  </r>
  <r>
    <s v="ORD104907"/>
    <s v="iPhone 13"/>
    <x v="0"/>
    <x v="4"/>
    <x v="0"/>
    <x v="4"/>
    <n v="9478.7900000000009"/>
    <n v="1"/>
    <x v="4906"/>
    <x v="335"/>
    <n v="4043"/>
    <x v="335"/>
    <m/>
    <m/>
    <s v="sq"/>
    <s v="sq"/>
    <n v="99349.3"/>
    <n v="92327183.770000085"/>
    <n v="92327183.770000085"/>
    <s v="Riyadh"/>
  </r>
  <r>
    <s v="ORD104908"/>
    <s v="Xiaomi Redmi Note 12"/>
    <x v="0"/>
    <x v="7"/>
    <x v="2"/>
    <x v="0"/>
    <n v="4354.37"/>
    <n v="2"/>
    <x v="4907"/>
    <x v="327"/>
    <n v="4024"/>
    <x v="329"/>
    <m/>
    <m/>
    <s v="Amazon"/>
    <s v="Amazon"/>
    <n v="16284.02"/>
    <n v="92327183.770000085"/>
    <n v="92327183.770000085"/>
    <s v="Cairo"/>
  </r>
  <r>
    <s v="ORD104909"/>
    <s v="Adidas Running Shoes"/>
    <x v="1"/>
    <x v="9"/>
    <x v="2"/>
    <x v="1"/>
    <n v="5251.01"/>
    <n v="2"/>
    <x v="4908"/>
    <x v="18"/>
    <n v="2432"/>
    <x v="350"/>
    <m/>
    <m/>
    <s v="Amazon"/>
    <s v="Amazon"/>
    <n v="13290.4"/>
    <n v="91504159.730000004"/>
    <n v="91504159.730000004"/>
    <s v="Alexandria"/>
  </r>
  <r>
    <s v="ORD104910"/>
    <s v="Smartwatch FitPro"/>
    <x v="4"/>
    <x v="6"/>
    <x v="2"/>
    <x v="3"/>
    <n v="3315.38"/>
    <n v="4"/>
    <x v="4909"/>
    <x v="224"/>
    <n v="311"/>
    <x v="30"/>
    <m/>
    <m/>
    <s v="Amazon"/>
    <s v="Amazon"/>
    <n v="3665.44"/>
    <n v="31420413.200000018"/>
    <n v="31420413.200000018"/>
    <s v="Dubai"/>
  </r>
  <r>
    <s v="ORD104911"/>
    <s v="Nike Air Max"/>
    <x v="1"/>
    <x v="1"/>
    <x v="2"/>
    <x v="0"/>
    <n v="13467.64"/>
    <n v="5"/>
    <x v="4910"/>
    <x v="6"/>
    <n v="4851"/>
    <x v="163"/>
    <m/>
    <m/>
    <s v="Amazon"/>
    <s v="Amazon"/>
    <n v="16284.02"/>
    <n v="91504159.730000004"/>
    <n v="91504159.730000004"/>
    <s v="Cairo"/>
  </r>
  <r>
    <s v="ORD104912"/>
    <s v="Xiaomi Redmi Note 12"/>
    <x v="0"/>
    <x v="7"/>
    <x v="0"/>
    <x v="3"/>
    <n v="4867.46"/>
    <n v="1"/>
    <x v="4911"/>
    <x v="101"/>
    <n v="3308"/>
    <x v="271"/>
    <m/>
    <m/>
    <s v="sq"/>
    <s v="sq"/>
    <n v="3665.44"/>
    <n v="92327183.770000085"/>
    <n v="92327183.770000085"/>
    <s v="Dubai"/>
  </r>
  <r>
    <s v="ORD104913"/>
    <s v="Adidas Running Shoes"/>
    <x v="1"/>
    <x v="9"/>
    <x v="0"/>
    <x v="3"/>
    <n v="1168.3599999999999"/>
    <n v="2"/>
    <x v="4912"/>
    <x v="231"/>
    <n v="1257"/>
    <x v="308"/>
    <m/>
    <m/>
    <s v="sq"/>
    <s v="sq"/>
    <n v="3665.44"/>
    <n v="91504159.730000004"/>
    <n v="91504159.730000004"/>
    <s v="Dubai"/>
  </r>
  <r>
    <s v="ORD104914"/>
    <s v="Nike Air Max"/>
    <x v="1"/>
    <x v="1"/>
    <x v="1"/>
    <x v="2"/>
    <n v="17207.13"/>
    <n v="5"/>
    <x v="4913"/>
    <x v="16"/>
    <n v="435"/>
    <x v="62"/>
    <m/>
    <m/>
    <s v="Jumia"/>
    <s v="Jum"/>
    <n v="26648.76"/>
    <n v="91504159.730000004"/>
    <n v="91504159.730000004"/>
    <s v="Casablanca"/>
  </r>
  <r>
    <s v="ORD104915"/>
    <s v="Dell Inspiron 3501"/>
    <x v="3"/>
    <x v="8"/>
    <x v="2"/>
    <x v="3"/>
    <n v="14178.59"/>
    <n v="4"/>
    <x v="4914"/>
    <x v="246"/>
    <n v="4058"/>
    <x v="240"/>
    <m/>
    <m/>
    <s v="Amazon"/>
    <s v="Amazon"/>
    <n v="3665.44"/>
    <n v="57542997.559999913"/>
    <n v="57542997.559999913"/>
    <s v="Dubai"/>
  </r>
  <r>
    <s v="ORD104916"/>
    <s v="T-shirt Cotton"/>
    <x v="1"/>
    <x v="5"/>
    <x v="0"/>
    <x v="5"/>
    <n v="9274.76"/>
    <n v="1"/>
    <x v="4915"/>
    <x v="155"/>
    <n v="938"/>
    <x v="116"/>
    <m/>
    <m/>
    <s v="sq"/>
    <s v="sq"/>
    <n v="27872.98"/>
    <n v="91504159.730000004"/>
    <n v="91504159.730000004"/>
    <s v="Giza"/>
  </r>
  <r>
    <s v="ORD104917"/>
    <s v="Xiaomi Redmi Note 12"/>
    <x v="0"/>
    <x v="7"/>
    <x v="2"/>
    <x v="3"/>
    <n v="2179.5300000000002"/>
    <n v="3"/>
    <x v="4916"/>
    <x v="217"/>
    <n v="4105"/>
    <x v="13"/>
    <m/>
    <m/>
    <s v="Amazon"/>
    <s v="Amazon"/>
    <n v="3665.44"/>
    <n v="92327183.770000085"/>
    <n v="92327183.770000085"/>
    <s v="Dubai"/>
  </r>
  <r>
    <s v="ORD104918"/>
    <s v="Nike Air Max"/>
    <x v="1"/>
    <x v="1"/>
    <x v="0"/>
    <x v="4"/>
    <n v="4459.2700000000004"/>
    <n v="2"/>
    <x v="4917"/>
    <x v="148"/>
    <n v="4984"/>
    <x v="28"/>
    <m/>
    <m/>
    <s v="sq"/>
    <s v="sq"/>
    <n v="99349.3"/>
    <n v="91504159.730000004"/>
    <n v="91504159.730000004"/>
    <s v="Riyadh"/>
  </r>
  <r>
    <s v="ORD104919"/>
    <s v="Nike Air Max"/>
    <x v="1"/>
    <x v="1"/>
    <x v="0"/>
    <x v="4"/>
    <n v="9651.16"/>
    <n v="4"/>
    <x v="4918"/>
    <x v="277"/>
    <n v="3376"/>
    <x v="150"/>
    <m/>
    <m/>
    <s v="sq"/>
    <s v="sq"/>
    <n v="99349.3"/>
    <n v="91504159.730000004"/>
    <n v="91504159.730000004"/>
    <s v="Riyadh"/>
  </r>
  <r>
    <s v="ORD104920"/>
    <s v="T-shirt Cotton"/>
    <x v="1"/>
    <x v="5"/>
    <x v="0"/>
    <x v="1"/>
    <n v="18149.419999999998"/>
    <n v="5"/>
    <x v="4919"/>
    <x v="199"/>
    <n v="2286"/>
    <x v="49"/>
    <m/>
    <m/>
    <s v="sq"/>
    <s v="sq"/>
    <n v="13290.4"/>
    <n v="91504159.730000004"/>
    <n v="91504159.730000004"/>
    <s v="Alexandria"/>
  </r>
  <r>
    <s v="ORD104921"/>
    <s v="Bluetooth Headset"/>
    <x v="2"/>
    <x v="2"/>
    <x v="2"/>
    <x v="4"/>
    <n v="12859.75"/>
    <n v="5"/>
    <x v="4920"/>
    <x v="10"/>
    <n v="224"/>
    <x v="38"/>
    <m/>
    <m/>
    <s v="Amazon"/>
    <s v="Amazon"/>
    <n v="99349.3"/>
    <n v="29200970.130000021"/>
    <n v="29200970.130000021"/>
    <s v="Riyadh"/>
  </r>
  <r>
    <s v="ORD104922"/>
    <s v="HP Pavilion Laptop"/>
    <x v="3"/>
    <x v="3"/>
    <x v="2"/>
    <x v="5"/>
    <n v="9122.48"/>
    <n v="1"/>
    <x v="4921"/>
    <x v="66"/>
    <n v="2813"/>
    <x v="243"/>
    <m/>
    <m/>
    <s v="Amazon"/>
    <s v="Amazon"/>
    <n v="27872.98"/>
    <n v="57542997.559999913"/>
    <n v="57542997.559999913"/>
    <s v="Giza"/>
  </r>
  <r>
    <s v="ORD104923"/>
    <s v="HP Pavilion Laptop"/>
    <x v="3"/>
    <x v="3"/>
    <x v="2"/>
    <x v="0"/>
    <n v="8843.94"/>
    <n v="2"/>
    <x v="4922"/>
    <x v="189"/>
    <n v="3933"/>
    <x v="319"/>
    <m/>
    <m/>
    <s v="Amazon"/>
    <s v="Amazon"/>
    <n v="16284.02"/>
    <n v="57542997.559999913"/>
    <n v="57542997.559999913"/>
    <s v="Cairo"/>
  </r>
  <r>
    <s v="ORD104924"/>
    <s v="iPhone 13"/>
    <x v="0"/>
    <x v="4"/>
    <x v="2"/>
    <x v="4"/>
    <n v="18442.77"/>
    <n v="5"/>
    <x v="4923"/>
    <x v="248"/>
    <n v="3914"/>
    <x v="92"/>
    <m/>
    <m/>
    <s v="Amazon"/>
    <s v="Amazon"/>
    <n v="99349.3"/>
    <n v="92327183.770000085"/>
    <n v="92327183.770000085"/>
    <s v="Riyadh"/>
  </r>
  <r>
    <s v="ORD104925"/>
    <s v="Bluetooth Headset"/>
    <x v="2"/>
    <x v="2"/>
    <x v="0"/>
    <x v="4"/>
    <n v="10708.77"/>
    <n v="3"/>
    <x v="4924"/>
    <x v="144"/>
    <n v="2084"/>
    <x v="214"/>
    <m/>
    <m/>
    <s v="sq"/>
    <s v="sq"/>
    <n v="99349.3"/>
    <n v="29200970.130000021"/>
    <n v="29200970.130000021"/>
    <s v="Riyadh"/>
  </r>
  <r>
    <s v="ORD104926"/>
    <s v="T-shirt Cotton"/>
    <x v="1"/>
    <x v="5"/>
    <x v="2"/>
    <x v="0"/>
    <n v="7078.61"/>
    <n v="1"/>
    <x v="4925"/>
    <x v="52"/>
    <n v="2960"/>
    <x v="21"/>
    <m/>
    <m/>
    <s v="Amazon"/>
    <s v="Amazon"/>
    <n v="16284.02"/>
    <n v="91504159.730000004"/>
    <n v="91504159.730000004"/>
    <s v="Cairo"/>
  </r>
  <r>
    <s v="ORD104927"/>
    <s v="Nike Air Max"/>
    <x v="1"/>
    <x v="1"/>
    <x v="2"/>
    <x v="2"/>
    <n v="18071.310000000001"/>
    <n v="4"/>
    <x v="4926"/>
    <x v="51"/>
    <n v="177"/>
    <x v="151"/>
    <m/>
    <m/>
    <s v="Amazon"/>
    <s v="Amazon"/>
    <n v="26648.76"/>
    <n v="91504159.730000004"/>
    <n v="91504159.730000004"/>
    <s v="Casablanca"/>
  </r>
  <r>
    <s v="ORD104928"/>
    <s v="Nike Air Max"/>
    <x v="1"/>
    <x v="1"/>
    <x v="1"/>
    <x v="4"/>
    <n v="3351.11"/>
    <n v="2"/>
    <x v="4927"/>
    <x v="306"/>
    <n v="1584"/>
    <x v="296"/>
    <m/>
    <m/>
    <s v="Jumia"/>
    <s v="Jum"/>
    <n v="99349.3"/>
    <n v="91504159.730000004"/>
    <n v="91504159.730000004"/>
    <s v="Riyadh"/>
  </r>
  <r>
    <s v="ORD104929"/>
    <s v="HP Pavilion Laptop"/>
    <x v="3"/>
    <x v="3"/>
    <x v="0"/>
    <x v="2"/>
    <n v="18767.900000000001"/>
    <n v="5"/>
    <x v="4928"/>
    <x v="349"/>
    <n v="389"/>
    <x v="218"/>
    <m/>
    <m/>
    <s v="sq"/>
    <s v="sq"/>
    <n v="26648.76"/>
    <n v="57542997.559999913"/>
    <n v="57542997.559999913"/>
    <s v="Casablanca"/>
  </r>
  <r>
    <s v="ORD104930"/>
    <s v="Adidas Running Shoes"/>
    <x v="1"/>
    <x v="9"/>
    <x v="0"/>
    <x v="4"/>
    <n v="18677.48"/>
    <n v="3"/>
    <x v="4929"/>
    <x v="305"/>
    <n v="2672"/>
    <x v="245"/>
    <m/>
    <m/>
    <s v="sq"/>
    <s v="sq"/>
    <n v="99349.3"/>
    <n v="91504159.730000004"/>
    <n v="91504159.730000004"/>
    <s v="Riyadh"/>
  </r>
  <r>
    <s v="ORD104931"/>
    <s v="Adidas Running Shoes"/>
    <x v="1"/>
    <x v="9"/>
    <x v="2"/>
    <x v="5"/>
    <n v="16344.24"/>
    <n v="1"/>
    <x v="4930"/>
    <x v="79"/>
    <n v="196"/>
    <x v="101"/>
    <m/>
    <m/>
    <s v="Amazon"/>
    <s v="Amazon"/>
    <n v="27872.98"/>
    <n v="91504159.730000004"/>
    <n v="91504159.730000004"/>
    <s v="Giza"/>
  </r>
  <r>
    <s v="ORD104932"/>
    <s v="Dell Inspiron 3501"/>
    <x v="3"/>
    <x v="8"/>
    <x v="2"/>
    <x v="4"/>
    <n v="1846.05"/>
    <n v="3"/>
    <x v="4931"/>
    <x v="226"/>
    <n v="3504"/>
    <x v="168"/>
    <m/>
    <m/>
    <s v="Amazon"/>
    <s v="Amazon"/>
    <n v="99349.3"/>
    <n v="57542997.559999913"/>
    <n v="57542997.559999913"/>
    <s v="Riyadh"/>
  </r>
  <r>
    <s v="ORD104933"/>
    <s v="Samsung Galaxy A14"/>
    <x v="0"/>
    <x v="0"/>
    <x v="1"/>
    <x v="2"/>
    <n v="2973.78"/>
    <n v="1"/>
    <x v="4932"/>
    <x v="134"/>
    <n v="46"/>
    <x v="237"/>
    <m/>
    <m/>
    <s v="Jumia"/>
    <s v="Jum"/>
    <n v="26648.76"/>
    <n v="92327183.770000085"/>
    <n v="92327183.770000085"/>
    <s v="Casablanca"/>
  </r>
  <r>
    <s v="ORD104934"/>
    <s v="iPhone 13"/>
    <x v="0"/>
    <x v="4"/>
    <x v="2"/>
    <x v="1"/>
    <n v="19431.38"/>
    <n v="4"/>
    <x v="4933"/>
    <x v="268"/>
    <n v="1549"/>
    <x v="65"/>
    <m/>
    <m/>
    <s v="Amazon"/>
    <s v="Amazon"/>
    <n v="13290.4"/>
    <n v="92327183.770000085"/>
    <n v="92327183.770000085"/>
    <s v="Alexandria"/>
  </r>
  <r>
    <s v="ORD104935"/>
    <s v="Xiaomi Redmi Note 12"/>
    <x v="0"/>
    <x v="7"/>
    <x v="2"/>
    <x v="1"/>
    <n v="1213.8699999999999"/>
    <n v="4"/>
    <x v="4934"/>
    <x v="187"/>
    <n v="3615"/>
    <x v="186"/>
    <m/>
    <m/>
    <s v="Amazon"/>
    <s v="Amazon"/>
    <n v="13290.4"/>
    <n v="92327183.770000085"/>
    <n v="92327183.770000085"/>
    <s v="Alexandria"/>
  </r>
  <r>
    <s v="ORD104936"/>
    <s v="Xiaomi Redmi Note 12"/>
    <x v="0"/>
    <x v="7"/>
    <x v="1"/>
    <x v="5"/>
    <n v="13276.39"/>
    <n v="2"/>
    <x v="4935"/>
    <x v="20"/>
    <n v="1979"/>
    <x v="76"/>
    <m/>
    <m/>
    <s v="Jumia"/>
    <s v="Jum"/>
    <n v="27872.98"/>
    <n v="92327183.770000085"/>
    <n v="92327183.770000085"/>
    <s v="Giza"/>
  </r>
  <r>
    <s v="ORD104937"/>
    <s v="Smartwatch FitPro"/>
    <x v="4"/>
    <x v="6"/>
    <x v="2"/>
    <x v="0"/>
    <n v="1350.66"/>
    <n v="3"/>
    <x v="4936"/>
    <x v="264"/>
    <n v="3349"/>
    <x v="252"/>
    <m/>
    <m/>
    <s v="Amazon"/>
    <s v="Amazon"/>
    <n v="16284.02"/>
    <n v="31420413.200000018"/>
    <n v="31420413.200000018"/>
    <s v="Cairo"/>
  </r>
  <r>
    <s v="ORD104938"/>
    <s v="Samsung Galaxy A14"/>
    <x v="0"/>
    <x v="0"/>
    <x v="0"/>
    <x v="2"/>
    <n v="7562.84"/>
    <n v="2"/>
    <x v="4937"/>
    <x v="54"/>
    <n v="1490"/>
    <x v="177"/>
    <m/>
    <m/>
    <s v="sq"/>
    <s v="sq"/>
    <n v="26648.76"/>
    <n v="92327183.770000085"/>
    <n v="92327183.770000085"/>
    <s v="Casablanca"/>
  </r>
  <r>
    <s v="ORD104939"/>
    <s v="HP Pavilion Laptop"/>
    <x v="3"/>
    <x v="3"/>
    <x v="1"/>
    <x v="1"/>
    <n v="12550.73"/>
    <n v="3"/>
    <x v="4938"/>
    <x v="165"/>
    <n v="3408"/>
    <x v="300"/>
    <m/>
    <m/>
    <s v="Jumia"/>
    <s v="Jum"/>
    <n v="13290.4"/>
    <n v="57542997.559999913"/>
    <n v="57542997.559999913"/>
    <s v="Alexandria"/>
  </r>
  <r>
    <s v="ORD104940"/>
    <s v="Adidas Running Shoes"/>
    <x v="1"/>
    <x v="9"/>
    <x v="0"/>
    <x v="1"/>
    <n v="7954.49"/>
    <n v="1"/>
    <x v="4939"/>
    <x v="264"/>
    <n v="4390"/>
    <x v="247"/>
    <m/>
    <m/>
    <s v="sq"/>
    <s v="sq"/>
    <n v="13290.4"/>
    <n v="91504159.730000004"/>
    <n v="91504159.730000004"/>
    <s v="Alexandria"/>
  </r>
  <r>
    <s v="ORD104941"/>
    <s v="T-shirt Cotton"/>
    <x v="1"/>
    <x v="5"/>
    <x v="1"/>
    <x v="3"/>
    <n v="9337.9599999999991"/>
    <n v="3"/>
    <x v="4940"/>
    <x v="122"/>
    <n v="1326"/>
    <x v="351"/>
    <m/>
    <m/>
    <s v="Jumia"/>
    <s v="Jum"/>
    <n v="3665.44"/>
    <n v="91504159.730000004"/>
    <n v="91504159.730000004"/>
    <s v="Dubai"/>
  </r>
  <r>
    <s v="ORD104942"/>
    <s v="Dell Inspiron 3501"/>
    <x v="3"/>
    <x v="8"/>
    <x v="2"/>
    <x v="1"/>
    <n v="7419.75"/>
    <n v="3"/>
    <x v="4941"/>
    <x v="235"/>
    <n v="3257"/>
    <x v="7"/>
    <m/>
    <m/>
    <s v="Amazon"/>
    <s v="Amazon"/>
    <n v="13290.4"/>
    <n v="57542997.559999913"/>
    <n v="57542997.559999913"/>
    <s v="Alexandria"/>
  </r>
  <r>
    <s v="ORD104943"/>
    <s v="Xiaomi Redmi Note 12"/>
    <x v="0"/>
    <x v="7"/>
    <x v="2"/>
    <x v="2"/>
    <n v="15635.14"/>
    <n v="5"/>
    <x v="4942"/>
    <x v="342"/>
    <n v="4331"/>
    <x v="66"/>
    <m/>
    <m/>
    <s v="Amazon"/>
    <s v="Amazon"/>
    <n v="26648.76"/>
    <n v="92327183.770000085"/>
    <n v="92327183.770000085"/>
    <s v="Casablanca"/>
  </r>
  <r>
    <s v="ORD104944"/>
    <s v="iPhone 13"/>
    <x v="0"/>
    <x v="4"/>
    <x v="2"/>
    <x v="4"/>
    <n v="15219.13"/>
    <n v="5"/>
    <x v="4943"/>
    <x v="388"/>
    <n v="1652"/>
    <x v="75"/>
    <m/>
    <m/>
    <s v="Amazon"/>
    <s v="Amazon"/>
    <n v="99349.3"/>
    <n v="92327183.770000085"/>
    <n v="92327183.770000085"/>
    <s v="Riyadh"/>
  </r>
  <r>
    <s v="ORD104945"/>
    <s v="T-shirt Cotton"/>
    <x v="1"/>
    <x v="5"/>
    <x v="0"/>
    <x v="1"/>
    <n v="16599.22"/>
    <n v="1"/>
    <x v="4944"/>
    <x v="347"/>
    <n v="3181"/>
    <x v="231"/>
    <m/>
    <m/>
    <s v="sq"/>
    <s v="sq"/>
    <n v="13290.4"/>
    <n v="91504159.730000004"/>
    <n v="91504159.730000004"/>
    <s v="Alexandria"/>
  </r>
  <r>
    <s v="ORD104946"/>
    <s v="HP Pavilion Laptop"/>
    <x v="3"/>
    <x v="3"/>
    <x v="0"/>
    <x v="5"/>
    <n v="13600.61"/>
    <n v="4"/>
    <x v="4945"/>
    <x v="56"/>
    <n v="1489"/>
    <x v="109"/>
    <m/>
    <m/>
    <s v="sq"/>
    <s v="sq"/>
    <n v="27872.98"/>
    <n v="57542997.559999913"/>
    <n v="57542997.559999913"/>
    <s v="Giza"/>
  </r>
  <r>
    <s v="ORD104947"/>
    <s v="Nike Air Max"/>
    <x v="1"/>
    <x v="1"/>
    <x v="2"/>
    <x v="0"/>
    <n v="17934.09"/>
    <n v="4"/>
    <x v="4946"/>
    <x v="298"/>
    <n v="2622"/>
    <x v="308"/>
    <m/>
    <m/>
    <s v="Amazon"/>
    <s v="Amazon"/>
    <n v="16284.02"/>
    <n v="91504159.730000004"/>
    <n v="91504159.730000004"/>
    <s v="Cairo"/>
  </r>
  <r>
    <s v="ORD104948"/>
    <s v="Xiaomi Redmi Note 12"/>
    <x v="0"/>
    <x v="7"/>
    <x v="0"/>
    <x v="0"/>
    <n v="8191.67"/>
    <n v="1"/>
    <x v="4947"/>
    <x v="234"/>
    <n v="4319"/>
    <x v="12"/>
    <m/>
    <m/>
    <s v="sq"/>
    <s v="sq"/>
    <n v="16284.02"/>
    <n v="92327183.770000085"/>
    <n v="92327183.770000085"/>
    <s v="Cairo"/>
  </r>
  <r>
    <s v="ORD104949"/>
    <s v="Nike Air Max"/>
    <x v="1"/>
    <x v="1"/>
    <x v="1"/>
    <x v="4"/>
    <n v="11737.91"/>
    <n v="1"/>
    <x v="4948"/>
    <x v="40"/>
    <n v="4232"/>
    <x v="100"/>
    <m/>
    <m/>
    <s v="Jumia"/>
    <s v="Jum"/>
    <n v="99349.3"/>
    <n v="91504159.730000004"/>
    <n v="91504159.730000004"/>
    <s v="Riyadh"/>
  </r>
  <r>
    <s v="ORD104950"/>
    <s v="Samsung Galaxy A14"/>
    <x v="0"/>
    <x v="0"/>
    <x v="0"/>
    <x v="2"/>
    <n v="19610.39"/>
    <n v="5"/>
    <x v="4949"/>
    <x v="231"/>
    <n v="1356"/>
    <x v="270"/>
    <m/>
    <m/>
    <s v="sq"/>
    <s v="sq"/>
    <n v="26648.76"/>
    <n v="92327183.770000085"/>
    <n v="92327183.770000085"/>
    <s v="Casablanca"/>
  </r>
  <r>
    <s v="ORD104951"/>
    <s v="Adidas Running Shoes"/>
    <x v="1"/>
    <x v="9"/>
    <x v="0"/>
    <x v="5"/>
    <n v="7034.02"/>
    <n v="2"/>
    <x v="4950"/>
    <x v="28"/>
    <n v="863"/>
    <x v="235"/>
    <m/>
    <m/>
    <s v="sq"/>
    <s v="sq"/>
    <n v="27872.98"/>
    <n v="91504159.730000004"/>
    <n v="91504159.730000004"/>
    <s v="Giza"/>
  </r>
  <r>
    <s v="ORD104952"/>
    <s v="Smartwatch FitPro"/>
    <x v="4"/>
    <x v="6"/>
    <x v="1"/>
    <x v="1"/>
    <n v="11074.89"/>
    <n v="1"/>
    <x v="4951"/>
    <x v="397"/>
    <n v="3976"/>
    <x v="183"/>
    <m/>
    <m/>
    <s v="Jumia"/>
    <s v="Jum"/>
    <n v="13290.4"/>
    <n v="31420413.200000018"/>
    <n v="31420413.200000018"/>
    <s v="Alexandria"/>
  </r>
  <r>
    <s v="ORD104953"/>
    <s v="Nike Air Max"/>
    <x v="1"/>
    <x v="1"/>
    <x v="1"/>
    <x v="2"/>
    <n v="17706.11"/>
    <n v="1"/>
    <x v="4952"/>
    <x v="79"/>
    <n v="3084"/>
    <x v="152"/>
    <m/>
    <m/>
    <s v="Jumia"/>
    <s v="Jum"/>
    <n v="26648.76"/>
    <n v="91504159.730000004"/>
    <n v="91504159.730000004"/>
    <s v="Casablanca"/>
  </r>
  <r>
    <s v="ORD104954"/>
    <s v="iPhone 13"/>
    <x v="0"/>
    <x v="4"/>
    <x v="2"/>
    <x v="5"/>
    <n v="18573.330000000002"/>
    <n v="1"/>
    <x v="4953"/>
    <x v="42"/>
    <n v="1921"/>
    <x v="166"/>
    <m/>
    <m/>
    <s v="Amazon"/>
    <s v="Amazon"/>
    <n v="27872.98"/>
    <n v="92327183.770000085"/>
    <n v="92327183.770000085"/>
    <s v="Giza"/>
  </r>
  <r>
    <s v="ORD104955"/>
    <s v="Adidas Running Shoes"/>
    <x v="1"/>
    <x v="9"/>
    <x v="2"/>
    <x v="3"/>
    <n v="12584.62"/>
    <n v="1"/>
    <x v="4954"/>
    <x v="250"/>
    <n v="304"/>
    <x v="294"/>
    <m/>
    <m/>
    <s v="Amazon"/>
    <s v="Amazon"/>
    <n v="3665.44"/>
    <n v="91504159.730000004"/>
    <n v="91504159.730000004"/>
    <s v="Dubai"/>
  </r>
  <r>
    <s v="ORD104956"/>
    <s v="Adidas Running Shoes"/>
    <x v="1"/>
    <x v="9"/>
    <x v="0"/>
    <x v="4"/>
    <n v="10886.64"/>
    <n v="3"/>
    <x v="4955"/>
    <x v="243"/>
    <n v="2669"/>
    <x v="267"/>
    <m/>
    <m/>
    <s v="sq"/>
    <s v="sq"/>
    <n v="99349.3"/>
    <n v="91504159.730000004"/>
    <n v="91504159.730000004"/>
    <s v="Riyadh"/>
  </r>
  <r>
    <s v="ORD104957"/>
    <s v="Smartwatch FitPro"/>
    <x v="4"/>
    <x v="6"/>
    <x v="0"/>
    <x v="5"/>
    <n v="4382.71"/>
    <n v="1"/>
    <x v="4956"/>
    <x v="225"/>
    <n v="2753"/>
    <x v="318"/>
    <m/>
    <m/>
    <s v="sq"/>
    <s v="sq"/>
    <n v="27872.98"/>
    <n v="31420413.200000018"/>
    <n v="31420413.200000018"/>
    <s v="Giza"/>
  </r>
  <r>
    <s v="ORD104958"/>
    <s v="T-shirt Cotton"/>
    <x v="1"/>
    <x v="5"/>
    <x v="0"/>
    <x v="4"/>
    <n v="16049.87"/>
    <n v="3"/>
    <x v="4957"/>
    <x v="199"/>
    <n v="4249"/>
    <x v="309"/>
    <m/>
    <m/>
    <s v="sq"/>
    <s v="sq"/>
    <n v="99349.3"/>
    <n v="91504159.730000004"/>
    <n v="91504159.730000004"/>
    <s v="Riyadh"/>
  </r>
  <r>
    <s v="ORD104959"/>
    <s v="T-shirt Cotton"/>
    <x v="1"/>
    <x v="5"/>
    <x v="0"/>
    <x v="5"/>
    <n v="3343.54"/>
    <n v="2"/>
    <x v="4958"/>
    <x v="210"/>
    <n v="3068"/>
    <x v="350"/>
    <m/>
    <m/>
    <s v="sq"/>
    <s v="sq"/>
    <n v="27872.98"/>
    <n v="91504159.730000004"/>
    <n v="91504159.730000004"/>
    <s v="Giza"/>
  </r>
  <r>
    <s v="ORD104960"/>
    <s v="Dell Inspiron 3501"/>
    <x v="3"/>
    <x v="8"/>
    <x v="0"/>
    <x v="5"/>
    <n v="13395.68"/>
    <n v="5"/>
    <x v="4959"/>
    <x v="185"/>
    <n v="538"/>
    <x v="57"/>
    <m/>
    <m/>
    <s v="sq"/>
    <s v="sq"/>
    <n v="27872.98"/>
    <n v="57542997.559999913"/>
    <n v="57542997.559999913"/>
    <s v="Giza"/>
  </r>
  <r>
    <s v="ORD104961"/>
    <s v="iPhone 13"/>
    <x v="0"/>
    <x v="4"/>
    <x v="0"/>
    <x v="2"/>
    <n v="10181.14"/>
    <n v="2"/>
    <x v="4960"/>
    <x v="170"/>
    <n v="1718"/>
    <x v="338"/>
    <m/>
    <m/>
    <s v="sq"/>
    <s v="sq"/>
    <n v="26648.76"/>
    <n v="92327183.770000085"/>
    <n v="92327183.770000085"/>
    <s v="Casablanca"/>
  </r>
  <r>
    <s v="ORD104962"/>
    <s v="Xiaomi Redmi Note 12"/>
    <x v="0"/>
    <x v="7"/>
    <x v="1"/>
    <x v="3"/>
    <n v="14795.22"/>
    <n v="5"/>
    <x v="4961"/>
    <x v="32"/>
    <n v="4891"/>
    <x v="29"/>
    <m/>
    <m/>
    <s v="Jumia"/>
    <s v="Jum"/>
    <n v="3665.44"/>
    <n v="92327183.770000085"/>
    <n v="92327183.770000085"/>
    <s v="Dubai"/>
  </r>
  <r>
    <s v="ORD104963"/>
    <s v="Bluetooth Headset"/>
    <x v="2"/>
    <x v="2"/>
    <x v="0"/>
    <x v="2"/>
    <n v="482.5"/>
    <n v="4"/>
    <x v="4962"/>
    <x v="6"/>
    <n v="4360"/>
    <x v="70"/>
    <m/>
    <m/>
    <s v="sq"/>
    <s v="sq"/>
    <n v="26648.76"/>
    <n v="29200970.130000021"/>
    <n v="29200970.130000021"/>
    <s v="Casablanca"/>
  </r>
  <r>
    <s v="ORD104964"/>
    <s v="Nike Air Max"/>
    <x v="1"/>
    <x v="1"/>
    <x v="1"/>
    <x v="5"/>
    <n v="19542.919999999998"/>
    <n v="3"/>
    <x v="4963"/>
    <x v="32"/>
    <n v="4957"/>
    <x v="22"/>
    <m/>
    <m/>
    <s v="Jumia"/>
    <s v="Jum"/>
    <n v="27872.98"/>
    <n v="91504159.730000004"/>
    <n v="91504159.730000004"/>
    <s v="Giza"/>
  </r>
  <r>
    <s v="ORD104965"/>
    <s v="Xiaomi Redmi Note 12"/>
    <x v="0"/>
    <x v="7"/>
    <x v="2"/>
    <x v="2"/>
    <n v="12866.65"/>
    <n v="2"/>
    <x v="4964"/>
    <x v="22"/>
    <n v="1159"/>
    <x v="17"/>
    <m/>
    <m/>
    <s v="Amazon"/>
    <s v="Amazon"/>
    <n v="26648.76"/>
    <n v="92327183.770000085"/>
    <n v="92327183.770000085"/>
    <s v="Casablanca"/>
  </r>
  <r>
    <s v="ORD104966"/>
    <s v="Smartwatch FitPro"/>
    <x v="4"/>
    <x v="6"/>
    <x v="0"/>
    <x v="1"/>
    <n v="15845.5"/>
    <n v="2"/>
    <x v="4965"/>
    <x v="363"/>
    <n v="958"/>
    <x v="67"/>
    <m/>
    <m/>
    <s v="sq"/>
    <s v="sq"/>
    <n v="13290.4"/>
    <n v="31420413.200000018"/>
    <n v="31420413.200000018"/>
    <s v="Alexandria"/>
  </r>
  <r>
    <s v="ORD104967"/>
    <s v="Bluetooth Headset"/>
    <x v="2"/>
    <x v="2"/>
    <x v="1"/>
    <x v="0"/>
    <n v="11582.48"/>
    <n v="1"/>
    <x v="4966"/>
    <x v="350"/>
    <n v="3253"/>
    <x v="346"/>
    <m/>
    <m/>
    <s v="Jumia"/>
    <s v="Jum"/>
    <n v="16284.02"/>
    <n v="29200970.130000021"/>
    <n v="29200970.130000021"/>
    <s v="Cairo"/>
  </r>
  <r>
    <s v="ORD104968"/>
    <s v="Adidas Running Shoes"/>
    <x v="1"/>
    <x v="9"/>
    <x v="0"/>
    <x v="1"/>
    <n v="19249.490000000002"/>
    <n v="1"/>
    <x v="4967"/>
    <x v="215"/>
    <n v="1139"/>
    <x v="93"/>
    <m/>
    <m/>
    <s v="sq"/>
    <s v="sq"/>
    <n v="13290.4"/>
    <n v="91504159.730000004"/>
    <n v="91504159.730000004"/>
    <s v="Alexandria"/>
  </r>
  <r>
    <s v="ORD104969"/>
    <s v="Samsung Galaxy A14"/>
    <x v="0"/>
    <x v="0"/>
    <x v="2"/>
    <x v="3"/>
    <n v="187.09"/>
    <n v="2"/>
    <x v="4968"/>
    <x v="370"/>
    <n v="1012"/>
    <x v="261"/>
    <m/>
    <m/>
    <s v="Amazon"/>
    <s v="Amazon"/>
    <n v="3665.44"/>
    <n v="92327183.770000085"/>
    <n v="92327183.770000085"/>
    <s v="Dubai"/>
  </r>
  <r>
    <s v="ORD104970"/>
    <s v="Nike Air Max"/>
    <x v="1"/>
    <x v="1"/>
    <x v="1"/>
    <x v="1"/>
    <n v="8406.07"/>
    <n v="2"/>
    <x v="4969"/>
    <x v="267"/>
    <n v="1772"/>
    <x v="208"/>
    <m/>
    <m/>
    <s v="Jumia"/>
    <s v="Jum"/>
    <n v="13290.4"/>
    <n v="91504159.730000004"/>
    <n v="91504159.730000004"/>
    <s v="Alexandria"/>
  </r>
  <r>
    <s v="ORD104971"/>
    <s v="Xiaomi Redmi Note 12"/>
    <x v="0"/>
    <x v="7"/>
    <x v="2"/>
    <x v="5"/>
    <n v="17827.3"/>
    <n v="5"/>
    <x v="4970"/>
    <x v="81"/>
    <n v="454"/>
    <x v="283"/>
    <m/>
    <m/>
    <s v="Amazon"/>
    <s v="Amazon"/>
    <n v="27872.98"/>
    <n v="92327183.770000085"/>
    <n v="92327183.770000085"/>
    <s v="Giza"/>
  </r>
  <r>
    <s v="ORD104972"/>
    <s v="Nike Air Max"/>
    <x v="1"/>
    <x v="1"/>
    <x v="2"/>
    <x v="3"/>
    <n v="9987.89"/>
    <n v="2"/>
    <x v="4971"/>
    <x v="330"/>
    <n v="4879"/>
    <x v="311"/>
    <m/>
    <m/>
    <s v="Amazon"/>
    <s v="Amazon"/>
    <n v="3665.44"/>
    <n v="91504159.730000004"/>
    <n v="91504159.730000004"/>
    <s v="Dubai"/>
  </r>
  <r>
    <s v="ORD104973"/>
    <s v="HP Pavilion Laptop"/>
    <x v="3"/>
    <x v="3"/>
    <x v="1"/>
    <x v="2"/>
    <n v="11685.74"/>
    <n v="5"/>
    <x v="4972"/>
    <x v="382"/>
    <n v="491"/>
    <x v="222"/>
    <m/>
    <m/>
    <s v="Jumia"/>
    <s v="Jum"/>
    <n v="26648.76"/>
    <n v="57542997.559999913"/>
    <n v="57542997.559999913"/>
    <s v="Casablanca"/>
  </r>
  <r>
    <s v="ORD104974"/>
    <s v="Smartwatch FitPro"/>
    <x v="4"/>
    <x v="6"/>
    <x v="2"/>
    <x v="1"/>
    <n v="453.1"/>
    <n v="5"/>
    <x v="4973"/>
    <x v="142"/>
    <n v="1687"/>
    <x v="244"/>
    <m/>
    <m/>
    <s v="Amazon"/>
    <s v="Amazon"/>
    <n v="13290.4"/>
    <n v="31420413.200000018"/>
    <n v="31420413.200000018"/>
    <s v="Alexandria"/>
  </r>
  <r>
    <s v="ORD104975"/>
    <s v="Nike Air Max"/>
    <x v="1"/>
    <x v="1"/>
    <x v="1"/>
    <x v="5"/>
    <n v="2476"/>
    <n v="4"/>
    <x v="4974"/>
    <x v="251"/>
    <n v="4698"/>
    <x v="47"/>
    <m/>
    <m/>
    <s v="Jumia"/>
    <s v="Jum"/>
    <n v="27872.98"/>
    <n v="91504159.730000004"/>
    <n v="91504159.730000004"/>
    <s v="Giza"/>
  </r>
  <r>
    <s v="ORD104976"/>
    <s v="Dell Inspiron 3501"/>
    <x v="3"/>
    <x v="8"/>
    <x v="2"/>
    <x v="0"/>
    <n v="1712.59"/>
    <n v="4"/>
    <x v="4975"/>
    <x v="140"/>
    <n v="1416"/>
    <x v="223"/>
    <m/>
    <m/>
    <s v="Amazon"/>
    <s v="Amazon"/>
    <n v="16284.02"/>
    <n v="57542997.559999913"/>
    <n v="57542997.559999913"/>
    <s v="Cairo"/>
  </r>
  <r>
    <s v="ORD104977"/>
    <s v="HP Pavilion Laptop"/>
    <x v="3"/>
    <x v="3"/>
    <x v="0"/>
    <x v="4"/>
    <n v="9023.91"/>
    <n v="1"/>
    <x v="4976"/>
    <x v="240"/>
    <n v="3921"/>
    <x v="137"/>
    <m/>
    <m/>
    <s v="sq"/>
    <s v="sq"/>
    <n v="99349.3"/>
    <n v="57542997.559999913"/>
    <n v="57542997.559999913"/>
    <s v="Riyadh"/>
  </r>
  <r>
    <s v="ORD104978"/>
    <s v="Dell Inspiron 3501"/>
    <x v="3"/>
    <x v="8"/>
    <x v="2"/>
    <x v="4"/>
    <n v="17308.189999999999"/>
    <n v="5"/>
    <x v="4977"/>
    <x v="220"/>
    <n v="1449"/>
    <x v="291"/>
    <m/>
    <m/>
    <s v="Amazon"/>
    <s v="Amazon"/>
    <n v="99349.3"/>
    <n v="57542997.559999913"/>
    <n v="57542997.559999913"/>
    <s v="Riyadh"/>
  </r>
  <r>
    <s v="ORD104979"/>
    <s v="HP Pavilion Laptop"/>
    <x v="3"/>
    <x v="3"/>
    <x v="2"/>
    <x v="0"/>
    <n v="12199.83"/>
    <n v="4"/>
    <x v="4978"/>
    <x v="171"/>
    <n v="1692"/>
    <x v="45"/>
    <m/>
    <m/>
    <s v="Amazon"/>
    <s v="Amazon"/>
    <n v="16284.02"/>
    <n v="57542997.559999913"/>
    <n v="57542997.559999913"/>
    <s v="Cairo"/>
  </r>
  <r>
    <s v="ORD104980"/>
    <s v="Bluetooth Headset"/>
    <x v="2"/>
    <x v="2"/>
    <x v="0"/>
    <x v="2"/>
    <n v="2050.52"/>
    <n v="2"/>
    <x v="4979"/>
    <x v="55"/>
    <n v="3230"/>
    <x v="119"/>
    <m/>
    <m/>
    <s v="sq"/>
    <s v="sq"/>
    <n v="26648.76"/>
    <n v="29200970.130000021"/>
    <n v="29200970.130000021"/>
    <s v="Casablanca"/>
  </r>
  <r>
    <s v="ORD104981"/>
    <s v="iPhone 13"/>
    <x v="0"/>
    <x v="4"/>
    <x v="1"/>
    <x v="2"/>
    <n v="13196.03"/>
    <n v="1"/>
    <x v="4980"/>
    <x v="80"/>
    <n v="439"/>
    <x v="104"/>
    <m/>
    <m/>
    <s v="Jumia"/>
    <s v="Jum"/>
    <n v="26648.76"/>
    <n v="92327183.770000085"/>
    <n v="92327183.770000085"/>
    <s v="Casablanca"/>
  </r>
  <r>
    <s v="ORD104982"/>
    <s v="T-shirt Cotton"/>
    <x v="1"/>
    <x v="5"/>
    <x v="1"/>
    <x v="0"/>
    <n v="15535.74"/>
    <n v="4"/>
    <x v="4981"/>
    <x v="200"/>
    <n v="4992"/>
    <x v="93"/>
    <m/>
    <m/>
    <s v="Jumia"/>
    <s v="Jum"/>
    <n v="16284.02"/>
    <n v="91504159.730000004"/>
    <n v="91504159.730000004"/>
    <s v="Cairo"/>
  </r>
  <r>
    <s v="ORD104983"/>
    <s v="Smartwatch FitPro"/>
    <x v="4"/>
    <x v="6"/>
    <x v="0"/>
    <x v="2"/>
    <n v="18561.5"/>
    <n v="5"/>
    <x v="4982"/>
    <x v="53"/>
    <n v="3520"/>
    <x v="182"/>
    <m/>
    <m/>
    <s v="sq"/>
    <s v="sq"/>
    <n v="26648.76"/>
    <n v="31420413.200000018"/>
    <n v="31420413.200000018"/>
    <s v="Casablanca"/>
  </r>
  <r>
    <s v="ORD104984"/>
    <s v="Bluetooth Headset"/>
    <x v="2"/>
    <x v="2"/>
    <x v="0"/>
    <x v="4"/>
    <n v="14080.1"/>
    <n v="1"/>
    <x v="4983"/>
    <x v="287"/>
    <n v="1160"/>
    <x v="336"/>
    <m/>
    <m/>
    <s v="sq"/>
    <s v="sq"/>
    <n v="99349.3"/>
    <n v="29200970.130000021"/>
    <n v="29200970.130000021"/>
    <s v="Riyadh"/>
  </r>
  <r>
    <s v="ORD104985"/>
    <s v="Adidas Running Shoes"/>
    <x v="1"/>
    <x v="9"/>
    <x v="1"/>
    <x v="4"/>
    <n v="9436.4"/>
    <n v="4"/>
    <x v="4984"/>
    <x v="94"/>
    <n v="1561"/>
    <x v="167"/>
    <m/>
    <m/>
    <s v="Jumia"/>
    <s v="Jum"/>
    <n v="99349.3"/>
    <n v="91504159.730000004"/>
    <n v="91504159.730000004"/>
    <s v="Riyadh"/>
  </r>
  <r>
    <s v="ORD104986"/>
    <s v="Dell Inspiron 3501"/>
    <x v="3"/>
    <x v="8"/>
    <x v="2"/>
    <x v="3"/>
    <n v="6724.53"/>
    <n v="5"/>
    <x v="4985"/>
    <x v="287"/>
    <n v="3762"/>
    <x v="290"/>
    <m/>
    <m/>
    <s v="Amazon"/>
    <s v="Amazon"/>
    <n v="3665.44"/>
    <n v="57542997.559999913"/>
    <n v="57542997.559999913"/>
    <s v="Dubai"/>
  </r>
  <r>
    <s v="ORD104987"/>
    <s v="Smartwatch FitPro"/>
    <x v="4"/>
    <x v="6"/>
    <x v="0"/>
    <x v="1"/>
    <n v="15176.32"/>
    <n v="4"/>
    <x v="4986"/>
    <x v="251"/>
    <n v="518"/>
    <x v="109"/>
    <m/>
    <m/>
    <s v="sq"/>
    <s v="sq"/>
    <n v="13290.4"/>
    <n v="31420413.200000018"/>
    <n v="31420413.200000018"/>
    <s v="Alexandria"/>
  </r>
  <r>
    <s v="ORD104988"/>
    <s v="T-shirt Cotton"/>
    <x v="1"/>
    <x v="5"/>
    <x v="0"/>
    <x v="2"/>
    <n v="10890.94"/>
    <n v="3"/>
    <x v="4987"/>
    <x v="62"/>
    <n v="3523"/>
    <x v="172"/>
    <m/>
    <m/>
    <s v="sq"/>
    <s v="sq"/>
    <n v="26648.76"/>
    <n v="91504159.730000004"/>
    <n v="91504159.730000004"/>
    <s v="Casablanca"/>
  </r>
  <r>
    <s v="ORD104989"/>
    <s v="Samsung Galaxy A14"/>
    <x v="0"/>
    <x v="0"/>
    <x v="0"/>
    <x v="5"/>
    <n v="4878.62"/>
    <n v="5"/>
    <x v="4988"/>
    <x v="215"/>
    <n v="4770"/>
    <x v="247"/>
    <m/>
    <m/>
    <s v="sq"/>
    <s v="sq"/>
    <n v="27872.98"/>
    <n v="92327183.770000085"/>
    <n v="92327183.770000085"/>
    <s v="Giza"/>
  </r>
  <r>
    <s v="ORD104990"/>
    <s v="iPhone 13"/>
    <x v="0"/>
    <x v="4"/>
    <x v="2"/>
    <x v="1"/>
    <n v="836.4"/>
    <n v="5"/>
    <x v="4989"/>
    <x v="342"/>
    <n v="3380"/>
    <x v="149"/>
    <m/>
    <m/>
    <s v="Amazon"/>
    <s v="Amazon"/>
    <n v="13290.4"/>
    <n v="92327183.770000085"/>
    <n v="92327183.770000085"/>
    <s v="Alexandria"/>
  </r>
  <r>
    <s v="ORD104991"/>
    <s v="Adidas Running Shoes"/>
    <x v="1"/>
    <x v="9"/>
    <x v="0"/>
    <x v="5"/>
    <n v="14269.38"/>
    <n v="3"/>
    <x v="4990"/>
    <x v="87"/>
    <n v="3907"/>
    <x v="304"/>
    <m/>
    <m/>
    <s v="sq"/>
    <s v="sq"/>
    <n v="27872.98"/>
    <n v="91504159.730000004"/>
    <n v="91504159.730000004"/>
    <s v="Giza"/>
  </r>
  <r>
    <s v="ORD104992"/>
    <s v="Smartwatch FitPro"/>
    <x v="4"/>
    <x v="6"/>
    <x v="2"/>
    <x v="3"/>
    <n v="9117.26"/>
    <n v="1"/>
    <x v="4991"/>
    <x v="140"/>
    <n v="3248"/>
    <x v="40"/>
    <m/>
    <m/>
    <s v="Amazon"/>
    <s v="Amazon"/>
    <n v="3665.44"/>
    <n v="31420413.200000018"/>
    <n v="31420413.200000018"/>
    <s v="Dubai"/>
  </r>
  <r>
    <s v="ORD104993"/>
    <s v="Dell Inspiron 3501"/>
    <x v="3"/>
    <x v="8"/>
    <x v="0"/>
    <x v="2"/>
    <n v="18957.89"/>
    <n v="4"/>
    <x v="4992"/>
    <x v="137"/>
    <n v="2601"/>
    <x v="246"/>
    <m/>
    <m/>
    <s v="sq"/>
    <s v="sq"/>
    <n v="26648.76"/>
    <n v="57542997.559999913"/>
    <n v="57542997.559999913"/>
    <s v="Casablanca"/>
  </r>
  <r>
    <s v="ORD104994"/>
    <s v="Dell Inspiron 3501"/>
    <x v="3"/>
    <x v="8"/>
    <x v="2"/>
    <x v="2"/>
    <n v="11806.59"/>
    <n v="3"/>
    <x v="4993"/>
    <x v="11"/>
    <n v="649"/>
    <x v="313"/>
    <m/>
    <m/>
    <s v="Amazon"/>
    <s v="Amazon"/>
    <n v="26648.76"/>
    <n v="57542997.559999913"/>
    <n v="57542997.559999913"/>
    <s v="Casablanca"/>
  </r>
  <r>
    <s v="ORD104995"/>
    <s v="Bluetooth Headset"/>
    <x v="2"/>
    <x v="2"/>
    <x v="2"/>
    <x v="4"/>
    <n v="1972.73"/>
    <n v="3"/>
    <x v="4994"/>
    <x v="317"/>
    <n v="3556"/>
    <x v="222"/>
    <m/>
    <m/>
    <s v="Amazon"/>
    <s v="Amazon"/>
    <n v="99349.3"/>
    <n v="29200970.130000021"/>
    <n v="29200970.130000021"/>
    <s v="Riyadh"/>
  </r>
  <r>
    <s v="ORD104996"/>
    <s v="Dell Inspiron 3501"/>
    <x v="3"/>
    <x v="8"/>
    <x v="0"/>
    <x v="3"/>
    <n v="3886.7"/>
    <n v="2"/>
    <x v="4995"/>
    <x v="300"/>
    <n v="477"/>
    <x v="173"/>
    <m/>
    <m/>
    <s v="sq"/>
    <s v="sq"/>
    <n v="3665.44"/>
    <n v="57542997.559999913"/>
    <n v="57542997.559999913"/>
    <s v="Dubai"/>
  </r>
  <r>
    <s v="ORD104997"/>
    <s v="Adidas Running Shoes"/>
    <x v="1"/>
    <x v="9"/>
    <x v="1"/>
    <x v="1"/>
    <n v="13632.6"/>
    <n v="5"/>
    <x v="4996"/>
    <x v="1"/>
    <n v="316"/>
    <x v="91"/>
    <m/>
    <m/>
    <s v="Jumia"/>
    <s v="Jum"/>
    <n v="13290.4"/>
    <n v="91504159.730000004"/>
    <n v="91504159.730000004"/>
    <s v="Alexandria"/>
  </r>
  <r>
    <s v="ORD104998"/>
    <s v="iPhone 13"/>
    <x v="0"/>
    <x v="4"/>
    <x v="1"/>
    <x v="5"/>
    <n v="9869.58"/>
    <n v="1"/>
    <x v="4997"/>
    <x v="255"/>
    <n v="4953"/>
    <x v="148"/>
    <m/>
    <m/>
    <s v="Jumia"/>
    <s v="Jum"/>
    <n v="27872.98"/>
    <n v="92327183.770000085"/>
    <n v="92327183.770000085"/>
    <s v="Giza"/>
  </r>
  <r>
    <s v="ORD104999"/>
    <s v="Adidas Running Shoes"/>
    <x v="1"/>
    <x v="9"/>
    <x v="0"/>
    <x v="5"/>
    <n v="14839.46"/>
    <n v="2"/>
    <x v="4998"/>
    <x v="360"/>
    <n v="3717"/>
    <x v="323"/>
    <m/>
    <m/>
    <s v="sq"/>
    <s v="sq"/>
    <n v="27872.98"/>
    <n v="91504159.730000004"/>
    <n v="91504159.730000004"/>
    <s v="Giza"/>
  </r>
  <r>
    <s v="ORD105000"/>
    <s v="Nike Air Max"/>
    <x v="1"/>
    <x v="1"/>
    <x v="2"/>
    <x v="1"/>
    <n v="15895.04"/>
    <n v="4"/>
    <x v="4999"/>
    <x v="54"/>
    <n v="851"/>
    <x v="284"/>
    <m/>
    <m/>
    <s v="Amazon"/>
    <s v="Amazon"/>
    <n v="13290.4"/>
    <n v="91504159.730000004"/>
    <n v="91504159.730000004"/>
    <s v="Alexandria"/>
  </r>
  <r>
    <s v="ORD105001"/>
    <s v="Dell Inspiron 3501"/>
    <x v="3"/>
    <x v="8"/>
    <x v="2"/>
    <x v="0"/>
    <n v="12651.59"/>
    <n v="1"/>
    <x v="5000"/>
    <x v="4"/>
    <n v="490"/>
    <x v="48"/>
    <m/>
    <m/>
    <s v="Amazon"/>
    <s v="Amazon"/>
    <n v="16284.02"/>
    <n v="57542997.559999913"/>
    <n v="57542997.559999913"/>
    <s v="Cairo"/>
  </r>
  <r>
    <s v="ORD105002"/>
    <s v="T-shirt Cotton"/>
    <x v="1"/>
    <x v="5"/>
    <x v="0"/>
    <x v="2"/>
    <n v="1964.04"/>
    <n v="2"/>
    <x v="5001"/>
    <x v="104"/>
    <n v="3279"/>
    <x v="98"/>
    <m/>
    <m/>
    <s v="sq"/>
    <s v="sq"/>
    <n v="26648.76"/>
    <n v="91504159.730000004"/>
    <n v="91504159.730000004"/>
    <s v="Casablanca"/>
  </r>
  <r>
    <s v="ORD105003"/>
    <s v="Nike Air Max"/>
    <x v="1"/>
    <x v="1"/>
    <x v="0"/>
    <x v="1"/>
    <n v="11794.64"/>
    <n v="3"/>
    <x v="5002"/>
    <x v="169"/>
    <n v="1046"/>
    <x v="263"/>
    <m/>
    <m/>
    <s v="sq"/>
    <s v="sq"/>
    <n v="13290.4"/>
    <n v="91504159.730000004"/>
    <n v="91504159.730000004"/>
    <s v="Alexandria"/>
  </r>
  <r>
    <s v="ORD105004"/>
    <s v="Bluetooth Headset"/>
    <x v="2"/>
    <x v="2"/>
    <x v="2"/>
    <x v="3"/>
    <n v="8824.32"/>
    <n v="4"/>
    <x v="5003"/>
    <x v="36"/>
    <n v="740"/>
    <x v="73"/>
    <m/>
    <m/>
    <s v="Amazon"/>
    <s v="Amazon"/>
    <n v="3665.44"/>
    <n v="29200970.130000021"/>
    <n v="29200970.130000021"/>
    <s v="Dubai"/>
  </r>
  <r>
    <s v="ORD105005"/>
    <s v="Bluetooth Headset"/>
    <x v="2"/>
    <x v="2"/>
    <x v="0"/>
    <x v="5"/>
    <n v="1370.15"/>
    <n v="5"/>
    <x v="5004"/>
    <x v="180"/>
    <n v="4604"/>
    <x v="284"/>
    <m/>
    <m/>
    <s v="sq"/>
    <s v="sq"/>
    <n v="27872.98"/>
    <n v="29200970.130000021"/>
    <n v="29200970.130000021"/>
    <s v="Giza"/>
  </r>
  <r>
    <s v="ORD105006"/>
    <s v="T-shirt Cotton"/>
    <x v="1"/>
    <x v="5"/>
    <x v="1"/>
    <x v="3"/>
    <n v="11942.17"/>
    <n v="3"/>
    <x v="5005"/>
    <x v="394"/>
    <n v="1634"/>
    <x v="64"/>
    <m/>
    <m/>
    <s v="Jumia"/>
    <s v="Jum"/>
    <n v="3665.44"/>
    <n v="91504159.730000004"/>
    <n v="91504159.730000004"/>
    <s v="Dubai"/>
  </r>
  <r>
    <s v="ORD105007"/>
    <s v="Samsung Galaxy A14"/>
    <x v="0"/>
    <x v="0"/>
    <x v="0"/>
    <x v="2"/>
    <n v="4944.3500000000004"/>
    <n v="2"/>
    <x v="5006"/>
    <x v="229"/>
    <n v="4996"/>
    <x v="286"/>
    <m/>
    <m/>
    <s v="sq"/>
    <s v="sq"/>
    <n v="26648.76"/>
    <n v="92327183.770000085"/>
    <n v="92327183.770000085"/>
    <s v="Casablanca"/>
  </r>
  <r>
    <s v="ORD105008"/>
    <s v="Adidas Running Shoes"/>
    <x v="1"/>
    <x v="9"/>
    <x v="0"/>
    <x v="0"/>
    <n v="14428.9"/>
    <n v="5"/>
    <x v="5007"/>
    <x v="213"/>
    <n v="3462"/>
    <x v="20"/>
    <m/>
    <m/>
    <s v="sq"/>
    <s v="sq"/>
    <n v="16284.02"/>
    <n v="91504159.730000004"/>
    <n v="91504159.730000004"/>
    <s v="Cairo"/>
  </r>
  <r>
    <s v="ORD105009"/>
    <s v="Xiaomi Redmi Note 12"/>
    <x v="0"/>
    <x v="7"/>
    <x v="2"/>
    <x v="1"/>
    <n v="16193.64"/>
    <n v="1"/>
    <x v="5008"/>
    <x v="229"/>
    <n v="2402"/>
    <x v="213"/>
    <m/>
    <m/>
    <s v="Amazon"/>
    <s v="Amazon"/>
    <n v="13290.4"/>
    <n v="92327183.770000085"/>
    <n v="92327183.770000085"/>
    <s v="Alexandria"/>
  </r>
  <r>
    <s v="ORD105010"/>
    <s v="T-shirt Cotton"/>
    <x v="1"/>
    <x v="5"/>
    <x v="1"/>
    <x v="2"/>
    <n v="11816.54"/>
    <n v="4"/>
    <x v="5009"/>
    <x v="174"/>
    <n v="348"/>
    <x v="296"/>
    <m/>
    <m/>
    <s v="Jumia"/>
    <s v="Jum"/>
    <n v="26648.76"/>
    <n v="91504159.730000004"/>
    <n v="91504159.730000004"/>
    <s v="Casablanca"/>
  </r>
  <r>
    <s v="ORD105011"/>
    <s v="Nike Air Max"/>
    <x v="1"/>
    <x v="1"/>
    <x v="1"/>
    <x v="3"/>
    <n v="4362.8599999999997"/>
    <n v="2"/>
    <x v="5010"/>
    <x v="65"/>
    <n v="4611"/>
    <x v="72"/>
    <m/>
    <m/>
    <s v="Jumia"/>
    <s v="Jum"/>
    <n v="3665.44"/>
    <n v="91504159.730000004"/>
    <n v="91504159.730000004"/>
    <s v="Dubai"/>
  </r>
  <r>
    <s v="ORD105012"/>
    <s v="iPhone 13"/>
    <x v="0"/>
    <x v="4"/>
    <x v="1"/>
    <x v="0"/>
    <n v="17049.21"/>
    <n v="1"/>
    <x v="5011"/>
    <x v="223"/>
    <n v="3513"/>
    <x v="248"/>
    <m/>
    <m/>
    <s v="Jumia"/>
    <s v="Jum"/>
    <n v="16284.02"/>
    <n v="92327183.770000085"/>
    <n v="92327183.770000085"/>
    <s v="Cairo"/>
  </r>
  <r>
    <s v="ORD105013"/>
    <s v="HP Pavilion Laptop"/>
    <x v="3"/>
    <x v="3"/>
    <x v="2"/>
    <x v="2"/>
    <n v="1037.43"/>
    <n v="5"/>
    <x v="5012"/>
    <x v="316"/>
    <n v="3540"/>
    <x v="196"/>
    <m/>
    <m/>
    <s v="Amazon"/>
    <s v="Amazon"/>
    <n v="26648.76"/>
    <n v="57542997.559999913"/>
    <n v="57542997.559999913"/>
    <s v="Casablanca"/>
  </r>
  <r>
    <s v="ORD105014"/>
    <s v="Xiaomi Redmi Note 12"/>
    <x v="0"/>
    <x v="7"/>
    <x v="1"/>
    <x v="0"/>
    <n v="12958.93"/>
    <n v="5"/>
    <x v="5013"/>
    <x v="379"/>
    <n v="4450"/>
    <x v="176"/>
    <m/>
    <m/>
    <s v="Jumia"/>
    <s v="Jum"/>
    <n v="16284.02"/>
    <n v="92327183.770000085"/>
    <n v="92327183.770000085"/>
    <s v="Cairo"/>
  </r>
  <r>
    <s v="ORD105015"/>
    <s v="iPhone 13"/>
    <x v="0"/>
    <x v="4"/>
    <x v="2"/>
    <x v="5"/>
    <n v="10576.44"/>
    <n v="1"/>
    <x v="5014"/>
    <x v="33"/>
    <n v="4215"/>
    <x v="198"/>
    <m/>
    <m/>
    <s v="Amazon"/>
    <s v="Amazon"/>
    <n v="27872.98"/>
    <n v="92327183.770000085"/>
    <n v="92327183.770000085"/>
    <s v="Giza"/>
  </r>
  <r>
    <s v="ORD105016"/>
    <s v="Smartwatch FitPro"/>
    <x v="4"/>
    <x v="6"/>
    <x v="2"/>
    <x v="1"/>
    <n v="8173.94"/>
    <n v="4"/>
    <x v="5015"/>
    <x v="311"/>
    <n v="2090"/>
    <x v="331"/>
    <m/>
    <m/>
    <s v="Amazon"/>
    <s v="Amazon"/>
    <n v="13290.4"/>
    <n v="31420413.200000018"/>
    <n v="31420413.200000018"/>
    <s v="Alexandria"/>
  </r>
  <r>
    <s v="ORD105017"/>
    <s v="Smartwatch FitPro"/>
    <x v="4"/>
    <x v="6"/>
    <x v="0"/>
    <x v="3"/>
    <n v="15981.21"/>
    <n v="4"/>
    <x v="5016"/>
    <x v="311"/>
    <n v="2412"/>
    <x v="333"/>
    <m/>
    <m/>
    <s v="sq"/>
    <s v="sq"/>
    <n v="3665.44"/>
    <n v="31420413.200000018"/>
    <n v="31420413.200000018"/>
    <s v="Dubai"/>
  </r>
  <r>
    <s v="ORD105018"/>
    <s v="Smartwatch FitPro"/>
    <x v="4"/>
    <x v="6"/>
    <x v="2"/>
    <x v="5"/>
    <n v="16344.09"/>
    <n v="4"/>
    <x v="5017"/>
    <x v="323"/>
    <n v="1574"/>
    <x v="16"/>
    <m/>
    <m/>
    <s v="Amazon"/>
    <s v="Amazon"/>
    <n v="27872.98"/>
    <n v="31420413.200000018"/>
    <n v="31420413.200000018"/>
    <s v="Giza"/>
  </r>
  <r>
    <s v="ORD105019"/>
    <s v="HP Pavilion Laptop"/>
    <x v="3"/>
    <x v="3"/>
    <x v="0"/>
    <x v="1"/>
    <n v="19957.16"/>
    <n v="2"/>
    <x v="5018"/>
    <x v="77"/>
    <n v="4308"/>
    <x v="319"/>
    <m/>
    <m/>
    <s v="sq"/>
    <s v="sq"/>
    <n v="13290.4"/>
    <n v="57542997.559999913"/>
    <n v="57542997.559999913"/>
    <s v="Alexandria"/>
  </r>
  <r>
    <s v="ORD105020"/>
    <s v="Samsung Galaxy A14"/>
    <x v="0"/>
    <x v="0"/>
    <x v="0"/>
    <x v="3"/>
    <n v="18005.95"/>
    <n v="5"/>
    <x v="5019"/>
    <x v="61"/>
    <n v="1202"/>
    <x v="37"/>
    <m/>
    <m/>
    <s v="sq"/>
    <s v="sq"/>
    <n v="3665.44"/>
    <n v="92327183.770000085"/>
    <n v="92327183.770000085"/>
    <s v="Dubai"/>
  </r>
  <r>
    <s v="ORD105021"/>
    <s v="Bluetooth Headset"/>
    <x v="2"/>
    <x v="2"/>
    <x v="1"/>
    <x v="2"/>
    <n v="7535.22"/>
    <n v="3"/>
    <x v="5020"/>
    <x v="39"/>
    <n v="4536"/>
    <x v="111"/>
    <m/>
    <m/>
    <s v="Jumia"/>
    <s v="Jum"/>
    <n v="26648.76"/>
    <n v="29200970.130000021"/>
    <n v="29200970.130000021"/>
    <s v="Casablanca"/>
  </r>
  <r>
    <s v="ORD105022"/>
    <s v="Samsung Galaxy A14"/>
    <x v="0"/>
    <x v="0"/>
    <x v="2"/>
    <x v="5"/>
    <n v="3675.66"/>
    <n v="5"/>
    <x v="5021"/>
    <x v="45"/>
    <n v="2076"/>
    <x v="272"/>
    <m/>
    <m/>
    <s v="Amazon"/>
    <s v="Amazon"/>
    <n v="27872.98"/>
    <n v="92327183.770000085"/>
    <n v="92327183.770000085"/>
    <s v="Giza"/>
  </r>
  <r>
    <s v="ORD105023"/>
    <s v="iPhone 13"/>
    <x v="0"/>
    <x v="4"/>
    <x v="1"/>
    <x v="2"/>
    <n v="10765.41"/>
    <n v="3"/>
    <x v="5022"/>
    <x v="193"/>
    <n v="3930"/>
    <x v="46"/>
    <m/>
    <m/>
    <s v="Jumia"/>
    <s v="Jum"/>
    <n v="26648.76"/>
    <n v="92327183.770000085"/>
    <n v="92327183.770000085"/>
    <s v="Casablanca"/>
  </r>
  <r>
    <s v="ORD105024"/>
    <s v="Bluetooth Headset"/>
    <x v="2"/>
    <x v="2"/>
    <x v="2"/>
    <x v="4"/>
    <n v="2848.13"/>
    <n v="5"/>
    <x v="5023"/>
    <x v="296"/>
    <n v="4952"/>
    <x v="8"/>
    <m/>
    <m/>
    <s v="Amazon"/>
    <s v="Amazon"/>
    <n v="99349.3"/>
    <n v="29200970.130000021"/>
    <n v="29200970.130000021"/>
    <s v="Riyadh"/>
  </r>
  <r>
    <s v="ORD105025"/>
    <s v="T-shirt Cotton"/>
    <x v="1"/>
    <x v="5"/>
    <x v="1"/>
    <x v="0"/>
    <n v="7782.82"/>
    <n v="5"/>
    <x v="5024"/>
    <x v="120"/>
    <n v="3967"/>
    <x v="153"/>
    <m/>
    <m/>
    <s v="Jumia"/>
    <s v="Jum"/>
    <n v="16284.02"/>
    <n v="91504159.730000004"/>
    <n v="91504159.730000004"/>
    <s v="Cairo"/>
  </r>
  <r>
    <s v="ORD105026"/>
    <s v="iPhone 13"/>
    <x v="0"/>
    <x v="4"/>
    <x v="0"/>
    <x v="0"/>
    <n v="11817.58"/>
    <n v="1"/>
    <x v="5025"/>
    <x v="358"/>
    <n v="1646"/>
    <x v="239"/>
    <m/>
    <m/>
    <s v="sq"/>
    <s v="sq"/>
    <n v="16284.02"/>
    <n v="92327183.770000085"/>
    <n v="92327183.770000085"/>
    <s v="Cairo"/>
  </r>
  <r>
    <s v="ORD105027"/>
    <s v="iPhone 13"/>
    <x v="0"/>
    <x v="4"/>
    <x v="0"/>
    <x v="3"/>
    <n v="18821.96"/>
    <n v="5"/>
    <x v="5026"/>
    <x v="175"/>
    <n v="1034"/>
    <x v="106"/>
    <m/>
    <m/>
    <s v="sq"/>
    <s v="sq"/>
    <n v="3665.44"/>
    <n v="92327183.770000085"/>
    <n v="92327183.770000085"/>
    <s v="Dubai"/>
  </r>
  <r>
    <s v="ORD105028"/>
    <s v="Smartwatch FitPro"/>
    <x v="4"/>
    <x v="6"/>
    <x v="0"/>
    <x v="2"/>
    <n v="7975.59"/>
    <n v="1"/>
    <x v="5027"/>
    <x v="34"/>
    <n v="2077"/>
    <x v="261"/>
    <m/>
    <m/>
    <s v="sq"/>
    <s v="sq"/>
    <n v="26648.76"/>
    <n v="31420413.200000018"/>
    <n v="31420413.200000018"/>
    <s v="Casablanca"/>
  </r>
  <r>
    <s v="ORD105029"/>
    <s v="Nike Air Max"/>
    <x v="1"/>
    <x v="1"/>
    <x v="2"/>
    <x v="1"/>
    <n v="10927.03"/>
    <n v="1"/>
    <x v="5028"/>
    <x v="0"/>
    <n v="516"/>
    <x v="232"/>
    <m/>
    <m/>
    <s v="Amazon"/>
    <s v="Amazon"/>
    <n v="13290.4"/>
    <n v="91504159.730000004"/>
    <n v="91504159.730000004"/>
    <s v="Alexandria"/>
  </r>
  <r>
    <s v="ORD105030"/>
    <s v="Nike Air Max"/>
    <x v="1"/>
    <x v="1"/>
    <x v="0"/>
    <x v="1"/>
    <n v="5294.73"/>
    <n v="4"/>
    <x v="5029"/>
    <x v="90"/>
    <n v="607"/>
    <x v="333"/>
    <m/>
    <m/>
    <s v="sq"/>
    <s v="sq"/>
    <n v="13290.4"/>
    <n v="91504159.730000004"/>
    <n v="91504159.730000004"/>
    <s v="Alexandria"/>
  </r>
  <r>
    <s v="ORD105031"/>
    <s v="Bluetooth Headset"/>
    <x v="2"/>
    <x v="2"/>
    <x v="1"/>
    <x v="1"/>
    <n v="11879.79"/>
    <n v="5"/>
    <x v="5030"/>
    <x v="27"/>
    <n v="3924"/>
    <x v="140"/>
    <m/>
    <m/>
    <s v="Jumia"/>
    <s v="Jum"/>
    <n v="13290.4"/>
    <n v="29200970.130000021"/>
    <n v="29200970.130000021"/>
    <s v="Alexandria"/>
  </r>
  <r>
    <s v="ORD105032"/>
    <s v="Smartwatch FitPro"/>
    <x v="4"/>
    <x v="6"/>
    <x v="0"/>
    <x v="4"/>
    <n v="17928.57"/>
    <n v="1"/>
    <x v="5031"/>
    <x v="194"/>
    <n v="3952"/>
    <x v="225"/>
    <m/>
    <m/>
    <s v="sq"/>
    <s v="sq"/>
    <n v="99349.3"/>
    <n v="31420413.200000018"/>
    <n v="31420413.200000018"/>
    <s v="Riyadh"/>
  </r>
  <r>
    <s v="ORD105033"/>
    <s v="Smartwatch FitPro"/>
    <x v="4"/>
    <x v="6"/>
    <x v="2"/>
    <x v="2"/>
    <n v="19437.77"/>
    <n v="5"/>
    <x v="5032"/>
    <x v="20"/>
    <n v="1315"/>
    <x v="177"/>
    <m/>
    <m/>
    <s v="Amazon"/>
    <s v="Amazon"/>
    <n v="26648.76"/>
    <n v="31420413.200000018"/>
    <n v="31420413.200000018"/>
    <s v="Casablanca"/>
  </r>
  <r>
    <s v="ORD105034"/>
    <s v="iPhone 13"/>
    <x v="0"/>
    <x v="4"/>
    <x v="1"/>
    <x v="1"/>
    <n v="8330.86"/>
    <n v="1"/>
    <x v="5033"/>
    <x v="183"/>
    <n v="3396"/>
    <x v="341"/>
    <m/>
    <m/>
    <s v="Jumia"/>
    <s v="Jum"/>
    <n v="13290.4"/>
    <n v="92327183.770000085"/>
    <n v="92327183.770000085"/>
    <s v="Alexandria"/>
  </r>
  <r>
    <s v="ORD105035"/>
    <s v="Smartwatch FitPro"/>
    <x v="4"/>
    <x v="6"/>
    <x v="0"/>
    <x v="5"/>
    <n v="16237.02"/>
    <n v="5"/>
    <x v="5034"/>
    <x v="214"/>
    <n v="1022"/>
    <x v="101"/>
    <m/>
    <m/>
    <s v="sq"/>
    <s v="sq"/>
    <n v="27872.98"/>
    <n v="31420413.200000018"/>
    <n v="31420413.200000018"/>
    <s v="Giza"/>
  </r>
  <r>
    <s v="ORD105036"/>
    <s v="Nike Air Max"/>
    <x v="1"/>
    <x v="1"/>
    <x v="1"/>
    <x v="4"/>
    <n v="17902.02"/>
    <n v="3"/>
    <x v="5035"/>
    <x v="53"/>
    <n v="3364"/>
    <x v="23"/>
    <m/>
    <m/>
    <s v="Jumia"/>
    <s v="Jum"/>
    <n v="99349.3"/>
    <n v="91504159.730000004"/>
    <n v="91504159.730000004"/>
    <s v="Riyadh"/>
  </r>
  <r>
    <s v="ORD105037"/>
    <s v="Smartwatch FitPro"/>
    <x v="4"/>
    <x v="6"/>
    <x v="1"/>
    <x v="3"/>
    <n v="3974.96"/>
    <n v="1"/>
    <x v="5036"/>
    <x v="354"/>
    <n v="2636"/>
    <x v="318"/>
    <m/>
    <m/>
    <s v="Jumia"/>
    <s v="Jum"/>
    <n v="3665.44"/>
    <n v="31420413.200000018"/>
    <n v="31420413.200000018"/>
    <s v="Dubai"/>
  </r>
  <r>
    <s v="ORD105038"/>
    <s v="Smartwatch FitPro"/>
    <x v="4"/>
    <x v="6"/>
    <x v="0"/>
    <x v="2"/>
    <n v="1736.18"/>
    <n v="2"/>
    <x v="5037"/>
    <x v="26"/>
    <n v="2586"/>
    <x v="99"/>
    <m/>
    <m/>
    <s v="sq"/>
    <s v="sq"/>
    <n v="26648.76"/>
    <n v="31420413.200000018"/>
    <n v="31420413.200000018"/>
    <s v="Casablanca"/>
  </r>
  <r>
    <s v="ORD105039"/>
    <s v="Nike Air Max"/>
    <x v="1"/>
    <x v="1"/>
    <x v="0"/>
    <x v="0"/>
    <n v="3921.43"/>
    <n v="2"/>
    <x v="5038"/>
    <x v="233"/>
    <n v="1818"/>
    <x v="286"/>
    <m/>
    <m/>
    <s v="sq"/>
    <s v="sq"/>
    <n v="16284.02"/>
    <n v="91504159.730000004"/>
    <n v="91504159.730000004"/>
    <s v="Cairo"/>
  </r>
  <r>
    <s v="ORD105040"/>
    <s v="Dell Inspiron 3501"/>
    <x v="3"/>
    <x v="8"/>
    <x v="2"/>
    <x v="3"/>
    <n v="16821.05"/>
    <n v="1"/>
    <x v="5039"/>
    <x v="394"/>
    <n v="4346"/>
    <x v="267"/>
    <m/>
    <m/>
    <s v="Amazon"/>
    <s v="Amazon"/>
    <n v="3665.44"/>
    <n v="57542997.559999913"/>
    <n v="57542997.559999913"/>
    <s v="Dubai"/>
  </r>
  <r>
    <s v="ORD105041"/>
    <s v="T-shirt Cotton"/>
    <x v="1"/>
    <x v="5"/>
    <x v="2"/>
    <x v="4"/>
    <n v="12802.44"/>
    <n v="2"/>
    <x v="5040"/>
    <x v="9"/>
    <n v="252"/>
    <x v="213"/>
    <m/>
    <m/>
    <s v="Amazon"/>
    <s v="Amazon"/>
    <n v="99349.3"/>
    <n v="91504159.730000004"/>
    <n v="91504159.730000004"/>
    <s v="Riyadh"/>
  </r>
  <r>
    <s v="ORD105042"/>
    <s v="HP Pavilion Laptop"/>
    <x v="3"/>
    <x v="3"/>
    <x v="1"/>
    <x v="3"/>
    <n v="8918.6299999999992"/>
    <n v="1"/>
    <x v="5041"/>
    <x v="132"/>
    <n v="2498"/>
    <x v="206"/>
    <m/>
    <m/>
    <s v="Jumia"/>
    <s v="Jum"/>
    <n v="3665.44"/>
    <n v="57542997.559999913"/>
    <n v="57542997.559999913"/>
    <s v="Dubai"/>
  </r>
  <r>
    <s v="ORD105043"/>
    <s v="Adidas Running Shoes"/>
    <x v="1"/>
    <x v="9"/>
    <x v="2"/>
    <x v="3"/>
    <n v="8875.51"/>
    <n v="5"/>
    <x v="5042"/>
    <x v="314"/>
    <n v="3183"/>
    <x v="107"/>
    <m/>
    <m/>
    <s v="Amazon"/>
    <s v="Amazon"/>
    <n v="3665.44"/>
    <n v="91504159.730000004"/>
    <n v="91504159.730000004"/>
    <s v="Dubai"/>
  </r>
  <r>
    <s v="ORD105044"/>
    <s v="T-shirt Cotton"/>
    <x v="1"/>
    <x v="5"/>
    <x v="2"/>
    <x v="3"/>
    <n v="19800.97"/>
    <n v="2"/>
    <x v="5043"/>
    <x v="300"/>
    <n v="204"/>
    <x v="42"/>
    <m/>
    <m/>
    <s v="Amazon"/>
    <s v="Amazon"/>
    <n v="3665.44"/>
    <n v="91504159.730000004"/>
    <n v="91504159.730000004"/>
    <s v="Dubai"/>
  </r>
  <r>
    <s v="ORD105045"/>
    <s v="Xiaomi Redmi Note 12"/>
    <x v="0"/>
    <x v="7"/>
    <x v="0"/>
    <x v="5"/>
    <n v="12883.37"/>
    <n v="5"/>
    <x v="5044"/>
    <x v="330"/>
    <n v="4899"/>
    <x v="331"/>
    <m/>
    <m/>
    <s v="sq"/>
    <s v="sq"/>
    <n v="27872.98"/>
    <n v="92327183.770000085"/>
    <n v="92327183.770000085"/>
    <s v="Giza"/>
  </r>
  <r>
    <s v="ORD105046"/>
    <s v="iPhone 13"/>
    <x v="0"/>
    <x v="4"/>
    <x v="2"/>
    <x v="1"/>
    <n v="18729.439999999999"/>
    <n v="3"/>
    <x v="5045"/>
    <x v="366"/>
    <n v="884"/>
    <x v="274"/>
    <m/>
    <m/>
    <s v="Amazon"/>
    <s v="Amazon"/>
    <n v="13290.4"/>
    <n v="92327183.770000085"/>
    <n v="92327183.770000085"/>
    <s v="Alexandria"/>
  </r>
  <r>
    <s v="ORD105047"/>
    <s v="Adidas Running Shoes"/>
    <x v="1"/>
    <x v="9"/>
    <x v="1"/>
    <x v="3"/>
    <n v="1110.1300000000001"/>
    <n v="5"/>
    <x v="5046"/>
    <x v="156"/>
    <n v="4501"/>
    <x v="121"/>
    <m/>
    <m/>
    <s v="Jumia"/>
    <s v="Jum"/>
    <n v="3665.44"/>
    <n v="91504159.730000004"/>
    <n v="91504159.730000004"/>
    <s v="Dubai"/>
  </r>
  <r>
    <s v="ORD105048"/>
    <s v="Samsung Galaxy A14"/>
    <x v="0"/>
    <x v="0"/>
    <x v="1"/>
    <x v="5"/>
    <n v="643.69000000000005"/>
    <n v="4"/>
    <x v="5047"/>
    <x v="112"/>
    <n v="637"/>
    <x v="43"/>
    <m/>
    <m/>
    <s v="Jumia"/>
    <s v="Jum"/>
    <n v="27872.98"/>
    <n v="92327183.770000085"/>
    <n v="92327183.770000085"/>
    <s v="Giza"/>
  </r>
  <r>
    <s v="ORD105049"/>
    <s v="Dell Inspiron 3501"/>
    <x v="3"/>
    <x v="8"/>
    <x v="0"/>
    <x v="1"/>
    <n v="9938.41"/>
    <n v="1"/>
    <x v="5048"/>
    <x v="235"/>
    <n v="1032"/>
    <x v="77"/>
    <m/>
    <m/>
    <s v="sq"/>
    <s v="sq"/>
    <n v="13290.4"/>
    <n v="57542997.559999913"/>
    <n v="57542997.559999913"/>
    <s v="Alexandria"/>
  </r>
  <r>
    <s v="ORD105050"/>
    <s v="HP Pavilion Laptop"/>
    <x v="3"/>
    <x v="3"/>
    <x v="1"/>
    <x v="5"/>
    <n v="15291.19"/>
    <n v="1"/>
    <x v="5049"/>
    <x v="86"/>
    <n v="609"/>
    <x v="16"/>
    <m/>
    <m/>
    <s v="Jumia"/>
    <s v="Jum"/>
    <n v="27872.98"/>
    <n v="57542997.559999913"/>
    <n v="57542997.559999913"/>
    <s v="Giza"/>
  </r>
  <r>
    <s v="ORD105051"/>
    <s v="T-shirt Cotton"/>
    <x v="1"/>
    <x v="5"/>
    <x v="1"/>
    <x v="0"/>
    <n v="15885.55"/>
    <n v="3"/>
    <x v="5050"/>
    <x v="52"/>
    <n v="4000"/>
    <x v="126"/>
    <m/>
    <m/>
    <s v="Jumia"/>
    <s v="Jum"/>
    <n v="16284.02"/>
    <n v="91504159.730000004"/>
    <n v="91504159.730000004"/>
    <s v="Cairo"/>
  </r>
  <r>
    <s v="ORD105052"/>
    <s v="Smartwatch FitPro"/>
    <x v="4"/>
    <x v="6"/>
    <x v="2"/>
    <x v="2"/>
    <n v="9368.7199999999993"/>
    <n v="3"/>
    <x v="5051"/>
    <x v="219"/>
    <n v="4865"/>
    <x v="223"/>
    <m/>
    <m/>
    <s v="Amazon"/>
    <s v="Amazon"/>
    <n v="26648.76"/>
    <n v="31420413.200000018"/>
    <n v="31420413.200000018"/>
    <s v="Casablanca"/>
  </r>
  <r>
    <s v="ORD105053"/>
    <s v="Nike Air Max"/>
    <x v="1"/>
    <x v="1"/>
    <x v="2"/>
    <x v="4"/>
    <n v="5664.78"/>
    <n v="4"/>
    <x v="5052"/>
    <x v="204"/>
    <n v="1273"/>
    <x v="206"/>
    <m/>
    <m/>
    <s v="Amazon"/>
    <s v="Amazon"/>
    <n v="99349.3"/>
    <n v="91504159.730000004"/>
    <n v="91504159.730000004"/>
    <s v="Riyadh"/>
  </r>
  <r>
    <s v="ORD105054"/>
    <s v="T-shirt Cotton"/>
    <x v="1"/>
    <x v="5"/>
    <x v="2"/>
    <x v="3"/>
    <n v="13769.93"/>
    <n v="1"/>
    <x v="5053"/>
    <x v="155"/>
    <n v="190"/>
    <x v="83"/>
    <m/>
    <m/>
    <s v="Amazon"/>
    <s v="Amazon"/>
    <n v="3665.44"/>
    <n v="91504159.730000004"/>
    <n v="91504159.730000004"/>
    <s v="Dubai"/>
  </r>
  <r>
    <s v="ORD105055"/>
    <s v="Samsung Galaxy A14"/>
    <x v="0"/>
    <x v="0"/>
    <x v="0"/>
    <x v="3"/>
    <n v="1039.27"/>
    <n v="2"/>
    <x v="5054"/>
    <x v="105"/>
    <n v="4722"/>
    <x v="106"/>
    <m/>
    <m/>
    <s v="sq"/>
    <s v="sq"/>
    <n v="3665.44"/>
    <n v="92327183.770000085"/>
    <n v="92327183.770000085"/>
    <s v="Dubai"/>
  </r>
  <r>
    <s v="ORD105056"/>
    <s v="Dell Inspiron 3501"/>
    <x v="3"/>
    <x v="8"/>
    <x v="0"/>
    <x v="1"/>
    <n v="2059.7800000000002"/>
    <n v="3"/>
    <x v="5055"/>
    <x v="225"/>
    <n v="2493"/>
    <x v="300"/>
    <m/>
    <m/>
    <s v="sq"/>
    <s v="sq"/>
    <n v="13290.4"/>
    <n v="57542997.559999913"/>
    <n v="57542997.559999913"/>
    <s v="Alexandria"/>
  </r>
  <r>
    <s v="ORD105057"/>
    <s v="Adidas Running Shoes"/>
    <x v="1"/>
    <x v="9"/>
    <x v="0"/>
    <x v="0"/>
    <n v="16807.62"/>
    <n v="5"/>
    <x v="5056"/>
    <x v="240"/>
    <n v="4825"/>
    <x v="243"/>
    <m/>
    <m/>
    <s v="sq"/>
    <s v="sq"/>
    <n v="16284.02"/>
    <n v="91504159.730000004"/>
    <n v="91504159.730000004"/>
    <s v="Cairo"/>
  </r>
  <r>
    <s v="ORD105058"/>
    <s v="T-shirt Cotton"/>
    <x v="1"/>
    <x v="5"/>
    <x v="1"/>
    <x v="2"/>
    <n v="10444.700000000001"/>
    <n v="1"/>
    <x v="5057"/>
    <x v="342"/>
    <n v="2139"/>
    <x v="296"/>
    <m/>
    <m/>
    <s v="Jumia"/>
    <s v="Jum"/>
    <n v="26648.76"/>
    <n v="91504159.730000004"/>
    <n v="91504159.730000004"/>
    <s v="Casablanca"/>
  </r>
  <r>
    <s v="ORD105059"/>
    <s v="iPhone 13"/>
    <x v="0"/>
    <x v="4"/>
    <x v="1"/>
    <x v="4"/>
    <n v="2261.9"/>
    <n v="1"/>
    <x v="5058"/>
    <x v="149"/>
    <n v="2652"/>
    <x v="346"/>
    <m/>
    <m/>
    <s v="Jumia"/>
    <s v="Jum"/>
    <n v="99349.3"/>
    <n v="92327183.770000085"/>
    <n v="92327183.770000085"/>
    <s v="Riyadh"/>
  </r>
  <r>
    <s v="ORD105060"/>
    <s v="Adidas Running Shoes"/>
    <x v="1"/>
    <x v="9"/>
    <x v="1"/>
    <x v="3"/>
    <n v="12060.55"/>
    <n v="3"/>
    <x v="5059"/>
    <x v="379"/>
    <n v="4142"/>
    <x v="151"/>
    <m/>
    <m/>
    <s v="Jumia"/>
    <s v="Jum"/>
    <n v="3665.44"/>
    <n v="91504159.730000004"/>
    <n v="91504159.730000004"/>
    <s v="Dubai"/>
  </r>
  <r>
    <s v="ORD105061"/>
    <s v="HP Pavilion Laptop"/>
    <x v="3"/>
    <x v="3"/>
    <x v="1"/>
    <x v="0"/>
    <n v="5807.69"/>
    <n v="4"/>
    <x v="5060"/>
    <x v="347"/>
    <n v="4431"/>
    <x v="234"/>
    <m/>
    <m/>
    <s v="Jumia"/>
    <s v="Jum"/>
    <n v="16284.02"/>
    <n v="57542997.559999913"/>
    <n v="57542997.559999913"/>
    <s v="Cairo"/>
  </r>
  <r>
    <s v="ORD105062"/>
    <s v="Samsung Galaxy A14"/>
    <x v="0"/>
    <x v="0"/>
    <x v="1"/>
    <x v="3"/>
    <n v="10583.38"/>
    <n v="3"/>
    <x v="5061"/>
    <x v="381"/>
    <n v="4742"/>
    <x v="339"/>
    <m/>
    <m/>
    <s v="Jumia"/>
    <s v="Jum"/>
    <n v="3665.44"/>
    <n v="92327183.770000085"/>
    <n v="92327183.770000085"/>
    <s v="Dubai"/>
  </r>
  <r>
    <s v="ORD105063"/>
    <s v="Bluetooth Headset"/>
    <x v="2"/>
    <x v="2"/>
    <x v="0"/>
    <x v="5"/>
    <n v="19607.939999999999"/>
    <n v="1"/>
    <x v="5062"/>
    <x v="260"/>
    <n v="3003"/>
    <x v="54"/>
    <m/>
    <m/>
    <s v="sq"/>
    <s v="sq"/>
    <n v="27872.98"/>
    <n v="29200970.130000021"/>
    <n v="29200970.130000021"/>
    <s v="Giza"/>
  </r>
  <r>
    <s v="ORD105064"/>
    <s v="T-shirt Cotton"/>
    <x v="1"/>
    <x v="5"/>
    <x v="2"/>
    <x v="0"/>
    <n v="19725.419999999998"/>
    <n v="1"/>
    <x v="5063"/>
    <x v="229"/>
    <n v="4086"/>
    <x v="105"/>
    <m/>
    <m/>
    <s v="Amazon"/>
    <s v="Amazon"/>
    <n v="16284.02"/>
    <n v="91504159.730000004"/>
    <n v="91504159.730000004"/>
    <s v="Cairo"/>
  </r>
  <r>
    <s v="ORD105065"/>
    <s v="Samsung Galaxy A14"/>
    <x v="0"/>
    <x v="0"/>
    <x v="2"/>
    <x v="5"/>
    <n v="7614.79"/>
    <n v="1"/>
    <x v="5064"/>
    <x v="63"/>
    <n v="4511"/>
    <x v="352"/>
    <m/>
    <m/>
    <s v="Amazon"/>
    <s v="Amazon"/>
    <n v="27872.98"/>
    <n v="92327183.770000085"/>
    <n v="92327183.770000085"/>
    <s v="Giza"/>
  </r>
  <r>
    <s v="ORD105066"/>
    <s v="Smartwatch FitPro"/>
    <x v="4"/>
    <x v="6"/>
    <x v="0"/>
    <x v="1"/>
    <n v="4358.3900000000003"/>
    <n v="5"/>
    <x v="5065"/>
    <x v="146"/>
    <n v="4642"/>
    <x v="109"/>
    <m/>
    <m/>
    <s v="sq"/>
    <s v="sq"/>
    <n v="13290.4"/>
    <n v="31420413.200000018"/>
    <n v="31420413.200000018"/>
    <s v="Alexandria"/>
  </r>
  <r>
    <s v="ORD105067"/>
    <s v="Smartwatch FitPro"/>
    <x v="4"/>
    <x v="6"/>
    <x v="0"/>
    <x v="4"/>
    <n v="8736.4500000000007"/>
    <n v="3"/>
    <x v="5066"/>
    <x v="150"/>
    <n v="2809"/>
    <x v="27"/>
    <m/>
    <m/>
    <s v="sq"/>
    <s v="sq"/>
    <n v="99349.3"/>
    <n v="31420413.200000018"/>
    <n v="31420413.200000018"/>
    <s v="Riyadh"/>
  </r>
  <r>
    <s v="ORD105068"/>
    <s v="Nike Air Max"/>
    <x v="1"/>
    <x v="1"/>
    <x v="1"/>
    <x v="1"/>
    <n v="13239.7"/>
    <n v="4"/>
    <x v="5067"/>
    <x v="314"/>
    <n v="1782"/>
    <x v="68"/>
    <m/>
    <m/>
    <s v="Jumia"/>
    <s v="Jum"/>
    <n v="13290.4"/>
    <n v="91504159.730000004"/>
    <n v="91504159.730000004"/>
    <s v="Alexandria"/>
  </r>
  <r>
    <s v="ORD105069"/>
    <s v="Adidas Running Shoes"/>
    <x v="1"/>
    <x v="9"/>
    <x v="0"/>
    <x v="0"/>
    <n v="12747.84"/>
    <n v="5"/>
    <x v="5068"/>
    <x v="25"/>
    <n v="3757"/>
    <x v="357"/>
    <m/>
    <m/>
    <s v="sq"/>
    <s v="sq"/>
    <n v="16284.02"/>
    <n v="91504159.730000004"/>
    <n v="91504159.730000004"/>
    <s v="Cairo"/>
  </r>
  <r>
    <s v="ORD105070"/>
    <s v="Xiaomi Redmi Note 12"/>
    <x v="0"/>
    <x v="7"/>
    <x v="2"/>
    <x v="3"/>
    <n v="17030.37"/>
    <n v="3"/>
    <x v="5069"/>
    <x v="329"/>
    <n v="3984"/>
    <x v="297"/>
    <m/>
    <m/>
    <s v="Amazon"/>
    <s v="Amazon"/>
    <n v="3665.44"/>
    <n v="92327183.770000085"/>
    <n v="92327183.770000085"/>
    <s v="Dubai"/>
  </r>
  <r>
    <s v="ORD105071"/>
    <s v="T-shirt Cotton"/>
    <x v="1"/>
    <x v="5"/>
    <x v="2"/>
    <x v="0"/>
    <n v="15523.14"/>
    <n v="5"/>
    <x v="5070"/>
    <x v="217"/>
    <n v="1560"/>
    <x v="33"/>
    <m/>
    <m/>
    <s v="Amazon"/>
    <s v="Amazon"/>
    <n v="16284.02"/>
    <n v="91504159.730000004"/>
    <n v="91504159.730000004"/>
    <s v="Cairo"/>
  </r>
  <r>
    <s v="ORD105072"/>
    <s v="Smartwatch FitPro"/>
    <x v="4"/>
    <x v="6"/>
    <x v="0"/>
    <x v="2"/>
    <n v="19463.759999999998"/>
    <n v="4"/>
    <x v="5071"/>
    <x v="276"/>
    <n v="3161"/>
    <x v="323"/>
    <m/>
    <m/>
    <s v="sq"/>
    <s v="sq"/>
    <n v="26648.76"/>
    <n v="31420413.200000018"/>
    <n v="31420413.200000018"/>
    <s v="Casablanca"/>
  </r>
  <r>
    <s v="ORD105073"/>
    <s v="Nike Air Max"/>
    <x v="1"/>
    <x v="1"/>
    <x v="2"/>
    <x v="4"/>
    <n v="8210.65"/>
    <n v="5"/>
    <x v="5072"/>
    <x v="325"/>
    <n v="750"/>
    <x v="258"/>
    <m/>
    <m/>
    <s v="Amazon"/>
    <s v="Amazon"/>
    <n v="99349.3"/>
    <n v="91504159.730000004"/>
    <n v="91504159.730000004"/>
    <s v="Riyadh"/>
  </r>
  <r>
    <s v="ORD105074"/>
    <s v="Smartwatch FitPro"/>
    <x v="4"/>
    <x v="6"/>
    <x v="1"/>
    <x v="4"/>
    <n v="543.02"/>
    <n v="2"/>
    <x v="5073"/>
    <x v="83"/>
    <n v="3257"/>
    <x v="358"/>
    <m/>
    <m/>
    <s v="Jumia"/>
    <s v="Jum"/>
    <n v="99349.3"/>
    <n v="31420413.200000018"/>
    <n v="31420413.200000018"/>
    <s v="Riyadh"/>
  </r>
  <r>
    <s v="ORD105075"/>
    <s v="T-shirt Cotton"/>
    <x v="1"/>
    <x v="5"/>
    <x v="2"/>
    <x v="4"/>
    <n v="12636.7"/>
    <n v="2"/>
    <x v="5074"/>
    <x v="77"/>
    <n v="4660"/>
    <x v="103"/>
    <m/>
    <m/>
    <s v="Amazon"/>
    <s v="Amazon"/>
    <n v="99349.3"/>
    <n v="91504159.730000004"/>
    <n v="91504159.730000004"/>
    <s v="Riyadh"/>
  </r>
  <r>
    <s v="ORD105076"/>
    <s v="iPhone 13"/>
    <x v="0"/>
    <x v="4"/>
    <x v="0"/>
    <x v="1"/>
    <n v="4764.03"/>
    <n v="3"/>
    <x v="5075"/>
    <x v="158"/>
    <n v="4618"/>
    <x v="331"/>
    <m/>
    <m/>
    <s v="sq"/>
    <s v="sq"/>
    <n v="13290.4"/>
    <n v="92327183.770000085"/>
    <n v="92327183.770000085"/>
    <s v="Alexandria"/>
  </r>
  <r>
    <s v="ORD105077"/>
    <s v="Xiaomi Redmi Note 12"/>
    <x v="0"/>
    <x v="7"/>
    <x v="1"/>
    <x v="3"/>
    <n v="3651.8"/>
    <n v="5"/>
    <x v="5076"/>
    <x v="19"/>
    <n v="4619"/>
    <x v="175"/>
    <m/>
    <m/>
    <s v="Jumia"/>
    <s v="Jum"/>
    <n v="3665.44"/>
    <n v="92327183.770000085"/>
    <n v="92327183.770000085"/>
    <s v="Dubai"/>
  </r>
  <r>
    <s v="ORD105078"/>
    <s v="T-shirt Cotton"/>
    <x v="1"/>
    <x v="5"/>
    <x v="2"/>
    <x v="0"/>
    <n v="14387.01"/>
    <n v="3"/>
    <x v="5077"/>
    <x v="399"/>
    <n v="4602"/>
    <x v="239"/>
    <m/>
    <m/>
    <s v="Amazon"/>
    <s v="Amazon"/>
    <n v="16284.02"/>
    <n v="91504159.730000004"/>
    <n v="91504159.730000004"/>
    <s v="Cairo"/>
  </r>
  <r>
    <s v="ORD105079"/>
    <s v="Dell Inspiron 3501"/>
    <x v="3"/>
    <x v="8"/>
    <x v="0"/>
    <x v="3"/>
    <n v="482.4"/>
    <n v="5"/>
    <x v="5078"/>
    <x v="172"/>
    <n v="3496"/>
    <x v="125"/>
    <m/>
    <m/>
    <s v="sq"/>
    <s v="sq"/>
    <n v="3665.44"/>
    <n v="57542997.559999913"/>
    <n v="57542997.559999913"/>
    <s v="Dubai"/>
  </r>
  <r>
    <s v="ORD105080"/>
    <s v="HP Pavilion Laptop"/>
    <x v="3"/>
    <x v="3"/>
    <x v="1"/>
    <x v="4"/>
    <n v="19879.349999999999"/>
    <n v="1"/>
    <x v="5079"/>
    <x v="106"/>
    <n v="4302"/>
    <x v="293"/>
    <m/>
    <m/>
    <s v="Jumia"/>
    <s v="Jum"/>
    <n v="99349.3"/>
    <n v="57542997.559999913"/>
    <n v="57542997.559999913"/>
    <s v="Riyadh"/>
  </r>
  <r>
    <s v="ORD105081"/>
    <s v="Bluetooth Headset"/>
    <x v="2"/>
    <x v="2"/>
    <x v="2"/>
    <x v="0"/>
    <n v="6122.57"/>
    <n v="3"/>
    <x v="5080"/>
    <x v="269"/>
    <n v="1191"/>
    <x v="166"/>
    <m/>
    <m/>
    <s v="Amazon"/>
    <s v="Amazon"/>
    <n v="16284.02"/>
    <n v="29200970.130000021"/>
    <n v="29200970.130000021"/>
    <s v="Cairo"/>
  </r>
  <r>
    <s v="ORD105082"/>
    <s v="T-shirt Cotton"/>
    <x v="1"/>
    <x v="5"/>
    <x v="2"/>
    <x v="1"/>
    <n v="19559.86"/>
    <n v="3"/>
    <x v="5081"/>
    <x v="302"/>
    <n v="2217"/>
    <x v="8"/>
    <m/>
    <m/>
    <s v="Amazon"/>
    <s v="Amazon"/>
    <n v="13290.4"/>
    <n v="91504159.730000004"/>
    <n v="91504159.730000004"/>
    <s v="Alexandria"/>
  </r>
  <r>
    <s v="ORD105083"/>
    <s v="T-shirt Cotton"/>
    <x v="1"/>
    <x v="5"/>
    <x v="0"/>
    <x v="1"/>
    <n v="14745.71"/>
    <n v="5"/>
    <x v="5082"/>
    <x v="260"/>
    <n v="3099"/>
    <x v="188"/>
    <m/>
    <m/>
    <s v="sq"/>
    <s v="sq"/>
    <n v="13290.4"/>
    <n v="91504159.730000004"/>
    <n v="91504159.730000004"/>
    <s v="Alexandria"/>
  </r>
  <r>
    <s v="ORD105084"/>
    <s v="Adidas Running Shoes"/>
    <x v="1"/>
    <x v="9"/>
    <x v="1"/>
    <x v="1"/>
    <n v="721.14"/>
    <n v="1"/>
    <x v="5083"/>
    <x v="149"/>
    <n v="2995"/>
    <x v="110"/>
    <m/>
    <m/>
    <s v="Jumia"/>
    <s v="Jum"/>
    <n v="13290.4"/>
    <n v="91504159.730000004"/>
    <n v="91504159.730000004"/>
    <s v="Alexandria"/>
  </r>
  <r>
    <s v="ORD105085"/>
    <s v="HP Pavilion Laptop"/>
    <x v="3"/>
    <x v="3"/>
    <x v="2"/>
    <x v="5"/>
    <n v="537.24"/>
    <n v="4"/>
    <x v="5084"/>
    <x v="167"/>
    <n v="4164"/>
    <x v="339"/>
    <m/>
    <m/>
    <s v="Amazon"/>
    <s v="Amazon"/>
    <n v="27872.98"/>
    <n v="57542997.559999913"/>
    <n v="57542997.559999913"/>
    <s v="Giza"/>
  </r>
  <r>
    <s v="ORD105086"/>
    <s v="Xiaomi Redmi Note 12"/>
    <x v="0"/>
    <x v="7"/>
    <x v="2"/>
    <x v="0"/>
    <n v="1006.46"/>
    <n v="5"/>
    <x v="5085"/>
    <x v="344"/>
    <n v="1569"/>
    <x v="153"/>
    <m/>
    <m/>
    <s v="Amazon"/>
    <s v="Amazon"/>
    <n v="16284.02"/>
    <n v="92327183.770000085"/>
    <n v="92327183.770000085"/>
    <s v="Cairo"/>
  </r>
  <r>
    <s v="ORD105087"/>
    <s v="Xiaomi Redmi Note 12"/>
    <x v="0"/>
    <x v="7"/>
    <x v="1"/>
    <x v="5"/>
    <n v="17262.650000000001"/>
    <n v="3"/>
    <x v="5086"/>
    <x v="59"/>
    <n v="2664"/>
    <x v="101"/>
    <m/>
    <m/>
    <s v="Jumia"/>
    <s v="Jum"/>
    <n v="27872.98"/>
    <n v="92327183.770000085"/>
    <n v="92327183.770000085"/>
    <s v="Giza"/>
  </r>
  <r>
    <s v="ORD105088"/>
    <s v="Adidas Running Shoes"/>
    <x v="1"/>
    <x v="9"/>
    <x v="1"/>
    <x v="5"/>
    <n v="6085.36"/>
    <n v="4"/>
    <x v="5087"/>
    <x v="321"/>
    <n v="165"/>
    <x v="295"/>
    <m/>
    <m/>
    <s v="Jumia"/>
    <s v="Jum"/>
    <n v="27872.98"/>
    <n v="91504159.730000004"/>
    <n v="91504159.730000004"/>
    <s v="Giza"/>
  </r>
  <r>
    <s v="ORD105089"/>
    <s v="Dell Inspiron 3501"/>
    <x v="3"/>
    <x v="8"/>
    <x v="0"/>
    <x v="5"/>
    <n v="6722.07"/>
    <n v="5"/>
    <x v="5088"/>
    <x v="329"/>
    <n v="2281"/>
    <x v="235"/>
    <m/>
    <m/>
    <s v="sq"/>
    <s v="sq"/>
    <n v="27872.98"/>
    <n v="57542997.559999913"/>
    <n v="57542997.559999913"/>
    <s v="Giza"/>
  </r>
  <r>
    <s v="ORD105090"/>
    <s v="HP Pavilion Laptop"/>
    <x v="3"/>
    <x v="3"/>
    <x v="1"/>
    <x v="0"/>
    <n v="14466.92"/>
    <n v="2"/>
    <x v="5089"/>
    <x v="91"/>
    <n v="2512"/>
    <x v="45"/>
    <m/>
    <m/>
    <s v="Jumia"/>
    <s v="Jum"/>
    <n v="16284.02"/>
    <n v="57542997.559999913"/>
    <n v="57542997.559999913"/>
    <s v="Cairo"/>
  </r>
  <r>
    <s v="ORD105091"/>
    <s v="HP Pavilion Laptop"/>
    <x v="3"/>
    <x v="3"/>
    <x v="2"/>
    <x v="2"/>
    <n v="2611.44"/>
    <n v="2"/>
    <x v="5090"/>
    <x v="307"/>
    <n v="3031"/>
    <x v="333"/>
    <m/>
    <m/>
    <s v="Amazon"/>
    <s v="Amazon"/>
    <n v="26648.76"/>
    <n v="57542997.559999913"/>
    <n v="57542997.559999913"/>
    <s v="Casablanca"/>
  </r>
  <r>
    <s v="ORD105092"/>
    <s v="Smartwatch FitPro"/>
    <x v="4"/>
    <x v="6"/>
    <x v="2"/>
    <x v="4"/>
    <n v="10517.34"/>
    <n v="3"/>
    <x v="5091"/>
    <x v="291"/>
    <n v="3993"/>
    <x v="289"/>
    <m/>
    <m/>
    <s v="Amazon"/>
    <s v="Amazon"/>
    <n v="99349.3"/>
    <n v="31420413.200000018"/>
    <n v="31420413.200000018"/>
    <s v="Riyadh"/>
  </r>
  <r>
    <s v="ORD105093"/>
    <s v="Nike Air Max"/>
    <x v="1"/>
    <x v="1"/>
    <x v="2"/>
    <x v="2"/>
    <n v="2453.88"/>
    <n v="4"/>
    <x v="5092"/>
    <x v="342"/>
    <n v="64"/>
    <x v="217"/>
    <m/>
    <m/>
    <s v="Amazon"/>
    <s v="Amazon"/>
    <n v="26648.76"/>
    <n v="91504159.730000004"/>
    <n v="91504159.730000004"/>
    <s v="Casablanca"/>
  </r>
  <r>
    <s v="ORD105094"/>
    <s v="Adidas Running Shoes"/>
    <x v="1"/>
    <x v="9"/>
    <x v="1"/>
    <x v="2"/>
    <n v="1217.29"/>
    <n v="2"/>
    <x v="5093"/>
    <x v="299"/>
    <n v="4910"/>
    <x v="108"/>
    <m/>
    <m/>
    <s v="Jumia"/>
    <s v="Jum"/>
    <n v="26648.76"/>
    <n v="91504159.730000004"/>
    <n v="91504159.730000004"/>
    <s v="Casablanca"/>
  </r>
  <r>
    <s v="ORD105095"/>
    <s v="HP Pavilion Laptop"/>
    <x v="3"/>
    <x v="3"/>
    <x v="0"/>
    <x v="0"/>
    <n v="19475.22"/>
    <n v="1"/>
    <x v="5094"/>
    <x v="257"/>
    <n v="4808"/>
    <x v="228"/>
    <m/>
    <m/>
    <s v="sq"/>
    <s v="sq"/>
    <n v="16284.02"/>
    <n v="57542997.559999913"/>
    <n v="57542997.559999913"/>
    <s v="Cairo"/>
  </r>
  <r>
    <s v="ORD105096"/>
    <s v="Bluetooth Headset"/>
    <x v="2"/>
    <x v="2"/>
    <x v="2"/>
    <x v="3"/>
    <n v="6618.61"/>
    <n v="2"/>
    <x v="5095"/>
    <x v="108"/>
    <n v="534"/>
    <x v="214"/>
    <m/>
    <m/>
    <s v="Amazon"/>
    <s v="Amazon"/>
    <n v="3665.44"/>
    <n v="29200970.130000021"/>
    <n v="29200970.130000021"/>
    <s v="Dubai"/>
  </r>
  <r>
    <s v="ORD105097"/>
    <s v="Dell Inspiron 3501"/>
    <x v="3"/>
    <x v="8"/>
    <x v="1"/>
    <x v="2"/>
    <n v="5572.11"/>
    <n v="2"/>
    <x v="5096"/>
    <x v="20"/>
    <n v="4322"/>
    <x v="217"/>
    <m/>
    <m/>
    <s v="Jumia"/>
    <s v="Jum"/>
    <n v="26648.76"/>
    <n v="57542997.559999913"/>
    <n v="57542997.559999913"/>
    <s v="Casablanca"/>
  </r>
  <r>
    <s v="ORD105098"/>
    <s v="Smartwatch FitPro"/>
    <x v="4"/>
    <x v="6"/>
    <x v="2"/>
    <x v="5"/>
    <n v="18006.93"/>
    <n v="4"/>
    <x v="5097"/>
    <x v="55"/>
    <n v="4668"/>
    <x v="324"/>
    <m/>
    <m/>
    <s v="Amazon"/>
    <s v="Amazon"/>
    <n v="27872.98"/>
    <n v="31420413.200000018"/>
    <n v="31420413.200000018"/>
    <s v="Giza"/>
  </r>
  <r>
    <s v="ORD105099"/>
    <s v="Dell Inspiron 3501"/>
    <x v="3"/>
    <x v="8"/>
    <x v="2"/>
    <x v="2"/>
    <n v="10108.81"/>
    <n v="2"/>
    <x v="5098"/>
    <x v="391"/>
    <n v="3712"/>
    <x v="215"/>
    <m/>
    <m/>
    <s v="Amazon"/>
    <s v="Amazon"/>
    <n v="26648.76"/>
    <n v="57542997.559999913"/>
    <n v="57542997.559999913"/>
    <s v="Casablanca"/>
  </r>
  <r>
    <s v="ORD105100"/>
    <s v="Smartwatch FitPro"/>
    <x v="4"/>
    <x v="6"/>
    <x v="1"/>
    <x v="2"/>
    <n v="14579.66"/>
    <n v="2"/>
    <x v="5099"/>
    <x v="177"/>
    <n v="1741"/>
    <x v="67"/>
    <m/>
    <m/>
    <s v="Jumia"/>
    <s v="Jum"/>
    <n v="26648.76"/>
    <n v="31420413.200000018"/>
    <n v="31420413.200000018"/>
    <s v="Casablanca"/>
  </r>
  <r>
    <s v="ORD105101"/>
    <s v="T-shirt Cotton"/>
    <x v="1"/>
    <x v="5"/>
    <x v="2"/>
    <x v="0"/>
    <n v="12907.45"/>
    <n v="2"/>
    <x v="5100"/>
    <x v="158"/>
    <n v="2555"/>
    <x v="290"/>
    <m/>
    <m/>
    <s v="Amazon"/>
    <s v="Amazon"/>
    <n v="16284.02"/>
    <n v="91504159.730000004"/>
    <n v="91504159.730000004"/>
    <s v="Cairo"/>
  </r>
  <r>
    <s v="ORD105102"/>
    <s v="HP Pavilion Laptop"/>
    <x v="3"/>
    <x v="3"/>
    <x v="0"/>
    <x v="2"/>
    <n v="13514.08"/>
    <n v="1"/>
    <x v="5101"/>
    <x v="198"/>
    <n v="1198"/>
    <x v="128"/>
    <m/>
    <m/>
    <s v="sq"/>
    <s v="sq"/>
    <n v="26648.76"/>
    <n v="57542997.559999913"/>
    <n v="57542997.559999913"/>
    <s v="Casablanca"/>
  </r>
  <r>
    <s v="ORD105103"/>
    <s v="Dell Inspiron 3501"/>
    <x v="3"/>
    <x v="8"/>
    <x v="1"/>
    <x v="3"/>
    <n v="640.41999999999996"/>
    <n v="4"/>
    <x v="5102"/>
    <x v="211"/>
    <n v="4699"/>
    <x v="300"/>
    <m/>
    <m/>
    <s v="Jumia"/>
    <s v="Jum"/>
    <n v="3665.44"/>
    <n v="57542997.559999913"/>
    <n v="57542997.559999913"/>
    <s v="Dubai"/>
  </r>
  <r>
    <s v="ORD105104"/>
    <s v="HP Pavilion Laptop"/>
    <x v="3"/>
    <x v="3"/>
    <x v="1"/>
    <x v="0"/>
    <n v="15730.53"/>
    <n v="3"/>
    <x v="5103"/>
    <x v="116"/>
    <n v="3145"/>
    <x v="252"/>
    <m/>
    <m/>
    <s v="Jumia"/>
    <s v="Jum"/>
    <n v="16284.02"/>
    <n v="57542997.559999913"/>
    <n v="57542997.559999913"/>
    <s v="Cairo"/>
  </r>
  <r>
    <s v="ORD105105"/>
    <s v="iPhone 13"/>
    <x v="0"/>
    <x v="4"/>
    <x v="2"/>
    <x v="4"/>
    <n v="2170.5700000000002"/>
    <n v="3"/>
    <x v="5104"/>
    <x v="210"/>
    <n v="1428"/>
    <x v="189"/>
    <m/>
    <m/>
    <s v="Amazon"/>
    <s v="Amazon"/>
    <n v="99349.3"/>
    <n v="92327183.770000085"/>
    <n v="92327183.770000085"/>
    <s v="Riyadh"/>
  </r>
  <r>
    <s v="ORD105106"/>
    <s v="iPhone 13"/>
    <x v="0"/>
    <x v="4"/>
    <x v="1"/>
    <x v="1"/>
    <n v="8148.22"/>
    <n v="4"/>
    <x v="5105"/>
    <x v="178"/>
    <n v="4330"/>
    <x v="95"/>
    <m/>
    <m/>
    <s v="Jumia"/>
    <s v="Jum"/>
    <n v="13290.4"/>
    <n v="92327183.770000085"/>
    <n v="92327183.770000085"/>
    <s v="Alexandria"/>
  </r>
  <r>
    <s v="ORD105107"/>
    <s v="Samsung Galaxy A14"/>
    <x v="0"/>
    <x v="0"/>
    <x v="1"/>
    <x v="0"/>
    <n v="7621.57"/>
    <n v="1"/>
    <x v="5106"/>
    <x v="293"/>
    <n v="1971"/>
    <x v="179"/>
    <m/>
    <m/>
    <s v="Jumia"/>
    <s v="Jum"/>
    <n v="16284.02"/>
    <n v="92327183.770000085"/>
    <n v="92327183.770000085"/>
    <s v="Cairo"/>
  </r>
  <r>
    <s v="ORD105108"/>
    <s v="Samsung Galaxy A14"/>
    <x v="0"/>
    <x v="0"/>
    <x v="2"/>
    <x v="3"/>
    <n v="15189.35"/>
    <n v="5"/>
    <x v="5107"/>
    <x v="213"/>
    <n v="4345"/>
    <x v="260"/>
    <m/>
    <m/>
    <s v="Amazon"/>
    <s v="Amazon"/>
    <n v="3665.44"/>
    <n v="92327183.770000085"/>
    <n v="92327183.770000085"/>
    <s v="Dubai"/>
  </r>
  <r>
    <s v="ORD105109"/>
    <s v="T-shirt Cotton"/>
    <x v="1"/>
    <x v="5"/>
    <x v="0"/>
    <x v="0"/>
    <n v="9749.39"/>
    <n v="2"/>
    <x v="5108"/>
    <x v="262"/>
    <n v="4415"/>
    <x v="227"/>
    <m/>
    <m/>
    <s v="sq"/>
    <s v="sq"/>
    <n v="16284.02"/>
    <n v="91504159.730000004"/>
    <n v="91504159.730000004"/>
    <s v="Cairo"/>
  </r>
  <r>
    <s v="ORD105110"/>
    <s v="Bluetooth Headset"/>
    <x v="2"/>
    <x v="2"/>
    <x v="0"/>
    <x v="4"/>
    <n v="7666.59"/>
    <n v="4"/>
    <x v="5109"/>
    <x v="44"/>
    <n v="4453"/>
    <x v="154"/>
    <m/>
    <m/>
    <s v="sq"/>
    <s v="sq"/>
    <n v="99349.3"/>
    <n v="29200970.130000021"/>
    <n v="29200970.130000021"/>
    <s v="Riyadh"/>
  </r>
  <r>
    <s v="ORD105111"/>
    <s v="Nike Air Max"/>
    <x v="1"/>
    <x v="1"/>
    <x v="1"/>
    <x v="2"/>
    <n v="19755.64"/>
    <n v="5"/>
    <x v="5110"/>
    <x v="121"/>
    <n v="4014"/>
    <x v="300"/>
    <m/>
    <m/>
    <s v="Jumia"/>
    <s v="Jum"/>
    <n v="26648.76"/>
    <n v="91504159.730000004"/>
    <n v="91504159.730000004"/>
    <s v="Casablanca"/>
  </r>
  <r>
    <s v="ORD105112"/>
    <s v="Adidas Running Shoes"/>
    <x v="1"/>
    <x v="9"/>
    <x v="0"/>
    <x v="4"/>
    <n v="12492.44"/>
    <n v="3"/>
    <x v="5111"/>
    <x v="15"/>
    <n v="237"/>
    <x v="112"/>
    <m/>
    <m/>
    <s v="sq"/>
    <s v="sq"/>
    <n v="99349.3"/>
    <n v="91504159.730000004"/>
    <n v="91504159.730000004"/>
    <s v="Riyadh"/>
  </r>
  <r>
    <s v="ORD105113"/>
    <s v="HP Pavilion Laptop"/>
    <x v="3"/>
    <x v="3"/>
    <x v="2"/>
    <x v="1"/>
    <n v="161.97"/>
    <n v="5"/>
    <x v="5112"/>
    <x v="391"/>
    <n v="3932"/>
    <x v="243"/>
    <m/>
    <m/>
    <s v="Amazon"/>
    <s v="Amazon"/>
    <n v="13290.4"/>
    <n v="57542997.559999913"/>
    <n v="57542997.559999913"/>
    <s v="Alexandria"/>
  </r>
  <r>
    <s v="ORD105114"/>
    <s v="Dell Inspiron 3501"/>
    <x v="3"/>
    <x v="8"/>
    <x v="0"/>
    <x v="4"/>
    <n v="5587.41"/>
    <n v="4"/>
    <x v="5113"/>
    <x v="253"/>
    <n v="2454"/>
    <x v="217"/>
    <m/>
    <m/>
    <s v="sq"/>
    <s v="sq"/>
    <n v="99349.3"/>
    <n v="57542997.559999913"/>
    <n v="57542997.559999913"/>
    <s v="Riyadh"/>
  </r>
  <r>
    <s v="ORD105115"/>
    <s v="iPhone 13"/>
    <x v="0"/>
    <x v="4"/>
    <x v="0"/>
    <x v="5"/>
    <n v="14329.34"/>
    <n v="3"/>
    <x v="5114"/>
    <x v="188"/>
    <n v="1931"/>
    <x v="64"/>
    <m/>
    <m/>
    <s v="sq"/>
    <s v="sq"/>
    <n v="27872.98"/>
    <n v="92327183.770000085"/>
    <n v="92327183.770000085"/>
    <s v="Giza"/>
  </r>
  <r>
    <s v="ORD105116"/>
    <s v="Samsung Galaxy A14"/>
    <x v="0"/>
    <x v="0"/>
    <x v="0"/>
    <x v="0"/>
    <n v="4965.83"/>
    <n v="3"/>
    <x v="5115"/>
    <x v="187"/>
    <n v="1634"/>
    <x v="7"/>
    <m/>
    <m/>
    <s v="sq"/>
    <s v="sq"/>
    <n v="16284.02"/>
    <n v="92327183.770000085"/>
    <n v="92327183.770000085"/>
    <s v="Cairo"/>
  </r>
  <r>
    <s v="ORD105117"/>
    <s v="T-shirt Cotton"/>
    <x v="1"/>
    <x v="5"/>
    <x v="0"/>
    <x v="4"/>
    <n v="2457.5700000000002"/>
    <n v="1"/>
    <x v="5116"/>
    <x v="365"/>
    <n v="3717"/>
    <x v="174"/>
    <m/>
    <m/>
    <s v="sq"/>
    <s v="sq"/>
    <n v="99349.3"/>
    <n v="91504159.730000004"/>
    <n v="91504159.730000004"/>
    <s v="Riyadh"/>
  </r>
  <r>
    <s v="ORD105118"/>
    <s v="HP Pavilion Laptop"/>
    <x v="3"/>
    <x v="3"/>
    <x v="1"/>
    <x v="5"/>
    <n v="174.16"/>
    <n v="4"/>
    <x v="5117"/>
    <x v="59"/>
    <n v="974"/>
    <x v="320"/>
    <m/>
    <m/>
    <s v="Jumia"/>
    <s v="Jum"/>
    <n v="27872.98"/>
    <n v="57542997.559999913"/>
    <n v="57542997.559999913"/>
    <s v="Giza"/>
  </r>
  <r>
    <s v="ORD105119"/>
    <s v="Smartwatch FitPro"/>
    <x v="4"/>
    <x v="6"/>
    <x v="2"/>
    <x v="2"/>
    <n v="10062.14"/>
    <n v="2"/>
    <x v="5118"/>
    <x v="151"/>
    <n v="1516"/>
    <x v="58"/>
    <m/>
    <m/>
    <s v="Amazon"/>
    <s v="Amazon"/>
    <n v="26648.76"/>
    <n v="31420413.200000018"/>
    <n v="31420413.200000018"/>
    <s v="Casablanca"/>
  </r>
  <r>
    <s v="ORD105120"/>
    <s v="Adidas Running Shoes"/>
    <x v="1"/>
    <x v="9"/>
    <x v="1"/>
    <x v="2"/>
    <n v="8153.17"/>
    <n v="4"/>
    <x v="5119"/>
    <x v="298"/>
    <n v="4976"/>
    <x v="238"/>
    <m/>
    <m/>
    <s v="Jumia"/>
    <s v="Jum"/>
    <n v="26648.76"/>
    <n v="91504159.730000004"/>
    <n v="91504159.730000004"/>
    <s v="Casablanca"/>
  </r>
  <r>
    <s v="ORD105121"/>
    <s v="HP Pavilion Laptop"/>
    <x v="3"/>
    <x v="3"/>
    <x v="0"/>
    <x v="3"/>
    <n v="1735.61"/>
    <n v="4"/>
    <x v="5120"/>
    <x v="224"/>
    <n v="4913"/>
    <x v="258"/>
    <m/>
    <m/>
    <s v="sq"/>
    <s v="sq"/>
    <n v="3665.44"/>
    <n v="57542997.559999913"/>
    <n v="57542997.559999913"/>
    <s v="Dubai"/>
  </r>
  <r>
    <s v="ORD105122"/>
    <s v="Adidas Running Shoes"/>
    <x v="1"/>
    <x v="9"/>
    <x v="1"/>
    <x v="3"/>
    <n v="6802.69"/>
    <n v="4"/>
    <x v="5121"/>
    <x v="57"/>
    <n v="2859"/>
    <x v="356"/>
    <m/>
    <m/>
    <s v="Jumia"/>
    <s v="Jum"/>
    <n v="3665.44"/>
    <n v="91504159.730000004"/>
    <n v="91504159.730000004"/>
    <s v="Dubai"/>
  </r>
  <r>
    <s v="ORD105123"/>
    <s v="Dell Inspiron 3501"/>
    <x v="3"/>
    <x v="8"/>
    <x v="2"/>
    <x v="0"/>
    <n v="15544.4"/>
    <n v="5"/>
    <x v="5122"/>
    <x v="299"/>
    <n v="2303"/>
    <x v="261"/>
    <m/>
    <m/>
    <s v="Amazon"/>
    <s v="Amazon"/>
    <n v="16284.02"/>
    <n v="57542997.559999913"/>
    <n v="57542997.559999913"/>
    <s v="Cairo"/>
  </r>
  <r>
    <s v="ORD105124"/>
    <s v="Samsung Galaxy A14"/>
    <x v="0"/>
    <x v="0"/>
    <x v="2"/>
    <x v="4"/>
    <n v="5838.35"/>
    <n v="1"/>
    <x v="5123"/>
    <x v="205"/>
    <n v="3016"/>
    <x v="198"/>
    <m/>
    <m/>
    <s v="Amazon"/>
    <s v="Amazon"/>
    <n v="99349.3"/>
    <n v="92327183.770000085"/>
    <n v="92327183.770000085"/>
    <s v="Riyadh"/>
  </r>
  <r>
    <s v="ORD105125"/>
    <s v="T-shirt Cotton"/>
    <x v="1"/>
    <x v="5"/>
    <x v="1"/>
    <x v="0"/>
    <n v="14702.63"/>
    <n v="1"/>
    <x v="5124"/>
    <x v="262"/>
    <n v="1268"/>
    <x v="70"/>
    <m/>
    <m/>
    <s v="Jumia"/>
    <s v="Jum"/>
    <n v="16284.02"/>
    <n v="91504159.730000004"/>
    <n v="91504159.730000004"/>
    <s v="Cairo"/>
  </r>
  <r>
    <s v="ORD105126"/>
    <s v="Xiaomi Redmi Note 12"/>
    <x v="0"/>
    <x v="7"/>
    <x v="0"/>
    <x v="2"/>
    <n v="10599.3"/>
    <n v="3"/>
    <x v="5125"/>
    <x v="183"/>
    <n v="2728"/>
    <x v="276"/>
    <m/>
    <m/>
    <s v="sq"/>
    <s v="sq"/>
    <n v="26648.76"/>
    <n v="92327183.770000085"/>
    <n v="92327183.770000085"/>
    <s v="Casablanca"/>
  </r>
  <r>
    <s v="ORD105127"/>
    <s v="Xiaomi Redmi Note 12"/>
    <x v="0"/>
    <x v="7"/>
    <x v="2"/>
    <x v="0"/>
    <n v="11785.4"/>
    <n v="4"/>
    <x v="5126"/>
    <x v="287"/>
    <n v="4906"/>
    <x v="154"/>
    <m/>
    <m/>
    <s v="Amazon"/>
    <s v="Amazon"/>
    <n v="16284.02"/>
    <n v="92327183.770000085"/>
    <n v="92327183.770000085"/>
    <s v="Cairo"/>
  </r>
  <r>
    <s v="ORD105128"/>
    <s v="Dell Inspiron 3501"/>
    <x v="3"/>
    <x v="8"/>
    <x v="2"/>
    <x v="0"/>
    <n v="8539.6200000000008"/>
    <n v="5"/>
    <x v="5127"/>
    <x v="126"/>
    <n v="1011"/>
    <x v="260"/>
    <m/>
    <m/>
    <s v="Amazon"/>
    <s v="Amazon"/>
    <n v="16284.02"/>
    <n v="57542997.559999913"/>
    <n v="57542997.559999913"/>
    <s v="Cairo"/>
  </r>
  <r>
    <s v="ORD105129"/>
    <s v="iPhone 13"/>
    <x v="0"/>
    <x v="4"/>
    <x v="0"/>
    <x v="3"/>
    <n v="6066.37"/>
    <n v="1"/>
    <x v="5128"/>
    <x v="74"/>
    <n v="1390"/>
    <x v="275"/>
    <m/>
    <m/>
    <s v="sq"/>
    <s v="sq"/>
    <n v="3665.44"/>
    <n v="92327183.770000085"/>
    <n v="92327183.770000085"/>
    <s v="Dubai"/>
  </r>
  <r>
    <s v="ORD105130"/>
    <s v="Adidas Running Shoes"/>
    <x v="1"/>
    <x v="9"/>
    <x v="1"/>
    <x v="2"/>
    <n v="8242.84"/>
    <n v="1"/>
    <x v="5129"/>
    <x v="60"/>
    <n v="4201"/>
    <x v="89"/>
    <m/>
    <m/>
    <s v="Jumia"/>
    <s v="Jum"/>
    <n v="26648.76"/>
    <n v="91504159.730000004"/>
    <n v="91504159.730000004"/>
    <s v="Casablanca"/>
  </r>
  <r>
    <s v="ORD105131"/>
    <s v="iPhone 13"/>
    <x v="0"/>
    <x v="4"/>
    <x v="0"/>
    <x v="0"/>
    <n v="19689.63"/>
    <n v="4"/>
    <x v="5130"/>
    <x v="324"/>
    <n v="4739"/>
    <x v="292"/>
    <m/>
    <m/>
    <s v="sq"/>
    <s v="sq"/>
    <n v="16284.02"/>
    <n v="92327183.770000085"/>
    <n v="92327183.770000085"/>
    <s v="Cairo"/>
  </r>
  <r>
    <s v="ORD105132"/>
    <s v="Xiaomi Redmi Note 12"/>
    <x v="0"/>
    <x v="7"/>
    <x v="1"/>
    <x v="1"/>
    <n v="16704.72"/>
    <n v="5"/>
    <x v="5131"/>
    <x v="355"/>
    <n v="1148"/>
    <x v="248"/>
    <m/>
    <m/>
    <s v="Jumia"/>
    <s v="Jum"/>
    <n v="13290.4"/>
    <n v="92327183.770000085"/>
    <n v="92327183.770000085"/>
    <s v="Alexandria"/>
  </r>
  <r>
    <s v="ORD105133"/>
    <s v="Smartwatch FitPro"/>
    <x v="4"/>
    <x v="6"/>
    <x v="2"/>
    <x v="5"/>
    <n v="15921.46"/>
    <n v="1"/>
    <x v="5132"/>
    <x v="206"/>
    <n v="100"/>
    <x v="38"/>
    <m/>
    <m/>
    <s v="Amazon"/>
    <s v="Amazon"/>
    <n v="27872.98"/>
    <n v="31420413.200000018"/>
    <n v="31420413.200000018"/>
    <s v="Giza"/>
  </r>
  <r>
    <s v="ORD105134"/>
    <s v="Bluetooth Headset"/>
    <x v="2"/>
    <x v="2"/>
    <x v="0"/>
    <x v="3"/>
    <n v="3942.85"/>
    <n v="1"/>
    <x v="5133"/>
    <x v="122"/>
    <n v="1138"/>
    <x v="90"/>
    <m/>
    <m/>
    <s v="sq"/>
    <s v="sq"/>
    <n v="3665.44"/>
    <n v="29200970.130000021"/>
    <n v="29200970.130000021"/>
    <s v="Dubai"/>
  </r>
  <r>
    <s v="ORD105135"/>
    <s v="T-shirt Cotton"/>
    <x v="1"/>
    <x v="5"/>
    <x v="2"/>
    <x v="5"/>
    <n v="5390.61"/>
    <n v="4"/>
    <x v="5134"/>
    <x v="133"/>
    <n v="3634"/>
    <x v="318"/>
    <m/>
    <m/>
    <s v="Amazon"/>
    <s v="Amazon"/>
    <n v="27872.98"/>
    <n v="91504159.730000004"/>
    <n v="91504159.730000004"/>
    <s v="Giza"/>
  </r>
  <r>
    <s v="ORD105136"/>
    <s v="T-shirt Cotton"/>
    <x v="1"/>
    <x v="5"/>
    <x v="2"/>
    <x v="3"/>
    <n v="11255.72"/>
    <n v="2"/>
    <x v="5135"/>
    <x v="191"/>
    <n v="3576"/>
    <x v="211"/>
    <m/>
    <m/>
    <s v="Amazon"/>
    <s v="Amazon"/>
    <n v="3665.44"/>
    <n v="91504159.730000004"/>
    <n v="91504159.730000004"/>
    <s v="Dubai"/>
  </r>
  <r>
    <s v="ORD105137"/>
    <s v="iPhone 13"/>
    <x v="0"/>
    <x v="4"/>
    <x v="1"/>
    <x v="5"/>
    <n v="1795.93"/>
    <n v="2"/>
    <x v="5136"/>
    <x v="50"/>
    <n v="1191"/>
    <x v="102"/>
    <m/>
    <m/>
    <s v="Jumia"/>
    <s v="Jum"/>
    <n v="27872.98"/>
    <n v="92327183.770000085"/>
    <n v="92327183.770000085"/>
    <s v="Giza"/>
  </r>
  <r>
    <s v="ORD105138"/>
    <s v="T-shirt Cotton"/>
    <x v="1"/>
    <x v="5"/>
    <x v="2"/>
    <x v="2"/>
    <n v="19850.16"/>
    <n v="5"/>
    <x v="5137"/>
    <x v="194"/>
    <n v="400"/>
    <x v="210"/>
    <m/>
    <m/>
    <s v="Amazon"/>
    <s v="Amazon"/>
    <n v="26648.76"/>
    <n v="91504159.730000004"/>
    <n v="91504159.730000004"/>
    <s v="Casablanca"/>
  </r>
  <r>
    <s v="ORD105139"/>
    <s v="Xiaomi Redmi Note 12"/>
    <x v="0"/>
    <x v="7"/>
    <x v="0"/>
    <x v="1"/>
    <n v="14560.21"/>
    <n v="4"/>
    <x v="5138"/>
    <x v="221"/>
    <n v="1439"/>
    <x v="233"/>
    <m/>
    <m/>
    <s v="sq"/>
    <s v="sq"/>
    <n v="13290.4"/>
    <n v="92327183.770000085"/>
    <n v="92327183.770000085"/>
    <s v="Alexandria"/>
  </r>
  <r>
    <s v="ORD105140"/>
    <s v="Adidas Running Shoes"/>
    <x v="1"/>
    <x v="9"/>
    <x v="1"/>
    <x v="0"/>
    <n v="18838.099999999999"/>
    <n v="2"/>
    <x v="5139"/>
    <x v="243"/>
    <n v="2012"/>
    <x v="350"/>
    <m/>
    <m/>
    <s v="Jumia"/>
    <s v="Jum"/>
    <n v="16284.02"/>
    <n v="91504159.730000004"/>
    <n v="91504159.730000004"/>
    <s v="Cairo"/>
  </r>
  <r>
    <s v="ORD105141"/>
    <s v="Adidas Running Shoes"/>
    <x v="1"/>
    <x v="9"/>
    <x v="0"/>
    <x v="0"/>
    <n v="10713.56"/>
    <n v="5"/>
    <x v="5140"/>
    <x v="344"/>
    <n v="3247"/>
    <x v="318"/>
    <m/>
    <m/>
    <s v="sq"/>
    <s v="sq"/>
    <n v="16284.02"/>
    <n v="91504159.730000004"/>
    <n v="91504159.730000004"/>
    <s v="Cairo"/>
  </r>
  <r>
    <s v="ORD105142"/>
    <s v="Adidas Running Shoes"/>
    <x v="1"/>
    <x v="9"/>
    <x v="0"/>
    <x v="1"/>
    <n v="8291.35"/>
    <n v="4"/>
    <x v="5141"/>
    <x v="27"/>
    <n v="3918"/>
    <x v="64"/>
    <m/>
    <m/>
    <s v="sq"/>
    <s v="sq"/>
    <n v="13290.4"/>
    <n v="91504159.730000004"/>
    <n v="91504159.730000004"/>
    <s v="Alexandria"/>
  </r>
  <r>
    <s v="ORD105143"/>
    <s v="Samsung Galaxy A14"/>
    <x v="0"/>
    <x v="0"/>
    <x v="2"/>
    <x v="4"/>
    <n v="10036.9"/>
    <n v="4"/>
    <x v="5142"/>
    <x v="294"/>
    <n v="3747"/>
    <x v="60"/>
    <m/>
    <m/>
    <s v="Amazon"/>
    <s v="Amazon"/>
    <n v="99349.3"/>
    <n v="92327183.770000085"/>
    <n v="92327183.770000085"/>
    <s v="Riyadh"/>
  </r>
  <r>
    <s v="ORD105144"/>
    <s v="Nike Air Max"/>
    <x v="1"/>
    <x v="1"/>
    <x v="0"/>
    <x v="5"/>
    <n v="1704.69"/>
    <n v="4"/>
    <x v="5143"/>
    <x v="7"/>
    <n v="4340"/>
    <x v="310"/>
    <m/>
    <m/>
    <s v="sq"/>
    <s v="sq"/>
    <n v="27872.98"/>
    <n v="91504159.730000004"/>
    <n v="91504159.730000004"/>
    <s v="Giza"/>
  </r>
  <r>
    <s v="ORD105145"/>
    <s v="Adidas Running Shoes"/>
    <x v="1"/>
    <x v="9"/>
    <x v="0"/>
    <x v="1"/>
    <n v="1889.12"/>
    <n v="2"/>
    <x v="5144"/>
    <x v="165"/>
    <n v="3285"/>
    <x v="341"/>
    <m/>
    <m/>
    <s v="sq"/>
    <s v="sq"/>
    <n v="13290.4"/>
    <n v="91504159.730000004"/>
    <n v="91504159.730000004"/>
    <s v="Alexandria"/>
  </r>
  <r>
    <s v="ORD105146"/>
    <s v="Dell Inspiron 3501"/>
    <x v="3"/>
    <x v="8"/>
    <x v="2"/>
    <x v="0"/>
    <n v="19988.04"/>
    <n v="1"/>
    <x v="5145"/>
    <x v="346"/>
    <n v="317"/>
    <x v="215"/>
    <m/>
    <m/>
    <s v="Amazon"/>
    <s v="Amazon"/>
    <n v="16284.02"/>
    <n v="57542997.559999913"/>
    <n v="57542997.559999913"/>
    <s v="Cairo"/>
  </r>
  <r>
    <s v="ORD105147"/>
    <s v="Adidas Running Shoes"/>
    <x v="1"/>
    <x v="9"/>
    <x v="1"/>
    <x v="0"/>
    <n v="9956.1"/>
    <n v="4"/>
    <x v="5146"/>
    <x v="391"/>
    <n v="696"/>
    <x v="34"/>
    <m/>
    <m/>
    <s v="Jumia"/>
    <s v="Jum"/>
    <n v="16284.02"/>
    <n v="91504159.730000004"/>
    <n v="91504159.730000004"/>
    <s v="Cairo"/>
  </r>
  <r>
    <s v="ORD105148"/>
    <s v="T-shirt Cotton"/>
    <x v="1"/>
    <x v="5"/>
    <x v="1"/>
    <x v="2"/>
    <n v="9917.1299999999992"/>
    <n v="1"/>
    <x v="5147"/>
    <x v="46"/>
    <n v="1755"/>
    <x v="304"/>
    <m/>
    <m/>
    <s v="Jumia"/>
    <s v="Jum"/>
    <n v="26648.76"/>
    <n v="91504159.730000004"/>
    <n v="91504159.730000004"/>
    <s v="Casablanca"/>
  </r>
  <r>
    <s v="ORD105149"/>
    <s v="HP Pavilion Laptop"/>
    <x v="3"/>
    <x v="3"/>
    <x v="2"/>
    <x v="2"/>
    <n v="2725.07"/>
    <n v="1"/>
    <x v="5148"/>
    <x v="233"/>
    <n v="3563"/>
    <x v="58"/>
    <m/>
    <m/>
    <s v="Amazon"/>
    <s v="Amazon"/>
    <n v="26648.76"/>
    <n v="57542997.559999913"/>
    <n v="57542997.559999913"/>
    <s v="Casablanca"/>
  </r>
  <r>
    <s v="ORD105150"/>
    <s v="Samsung Galaxy A14"/>
    <x v="0"/>
    <x v="0"/>
    <x v="0"/>
    <x v="3"/>
    <n v="16466.05"/>
    <n v="1"/>
    <x v="5149"/>
    <x v="398"/>
    <n v="1614"/>
    <x v="234"/>
    <m/>
    <m/>
    <s v="sq"/>
    <s v="sq"/>
    <n v="3665.44"/>
    <n v="92327183.770000085"/>
    <n v="92327183.770000085"/>
    <s v="Dubai"/>
  </r>
  <r>
    <s v="ORD105151"/>
    <s v="T-shirt Cotton"/>
    <x v="1"/>
    <x v="5"/>
    <x v="1"/>
    <x v="0"/>
    <n v="18105.86"/>
    <n v="5"/>
    <x v="5150"/>
    <x v="134"/>
    <n v="4915"/>
    <x v="184"/>
    <m/>
    <m/>
    <s v="Jumia"/>
    <s v="Jum"/>
    <n v="16284.02"/>
    <n v="91504159.730000004"/>
    <n v="91504159.730000004"/>
    <s v="Cairo"/>
  </r>
  <r>
    <s v="ORD105152"/>
    <s v="Dell Inspiron 3501"/>
    <x v="3"/>
    <x v="8"/>
    <x v="2"/>
    <x v="4"/>
    <n v="1306.19"/>
    <n v="2"/>
    <x v="5151"/>
    <x v="82"/>
    <n v="3966"/>
    <x v="210"/>
    <m/>
    <m/>
    <s v="Amazon"/>
    <s v="Amazon"/>
    <n v="99349.3"/>
    <n v="57542997.559999913"/>
    <n v="57542997.559999913"/>
    <s v="Riyadh"/>
  </r>
  <r>
    <s v="ORD105153"/>
    <s v="T-shirt Cotton"/>
    <x v="1"/>
    <x v="5"/>
    <x v="0"/>
    <x v="1"/>
    <n v="13913.35"/>
    <n v="5"/>
    <x v="5152"/>
    <x v="93"/>
    <n v="4598"/>
    <x v="203"/>
    <m/>
    <m/>
    <s v="sq"/>
    <s v="sq"/>
    <n v="13290.4"/>
    <n v="91504159.730000004"/>
    <n v="91504159.730000004"/>
    <s v="Alexandria"/>
  </r>
  <r>
    <s v="ORD105154"/>
    <s v="Smartwatch FitPro"/>
    <x v="4"/>
    <x v="6"/>
    <x v="0"/>
    <x v="4"/>
    <n v="9319.27"/>
    <n v="2"/>
    <x v="5153"/>
    <x v="91"/>
    <n v="861"/>
    <x v="301"/>
    <m/>
    <m/>
    <s v="sq"/>
    <s v="sq"/>
    <n v="99349.3"/>
    <n v="31420413.200000018"/>
    <n v="31420413.200000018"/>
    <s v="Riyadh"/>
  </r>
  <r>
    <s v="ORD105155"/>
    <s v="Xiaomi Redmi Note 12"/>
    <x v="0"/>
    <x v="7"/>
    <x v="1"/>
    <x v="5"/>
    <n v="17150.03"/>
    <n v="3"/>
    <x v="5154"/>
    <x v="121"/>
    <n v="1257"/>
    <x v="263"/>
    <m/>
    <m/>
    <s v="Jumia"/>
    <s v="Jum"/>
    <n v="27872.98"/>
    <n v="92327183.770000085"/>
    <n v="92327183.770000085"/>
    <s v="Giza"/>
  </r>
  <r>
    <s v="ORD105156"/>
    <s v="Samsung Galaxy A14"/>
    <x v="0"/>
    <x v="0"/>
    <x v="1"/>
    <x v="3"/>
    <n v="15895.43"/>
    <n v="5"/>
    <x v="5155"/>
    <x v="52"/>
    <n v="3950"/>
    <x v="266"/>
    <m/>
    <m/>
    <s v="Jumia"/>
    <s v="Jum"/>
    <n v="3665.44"/>
    <n v="92327183.770000085"/>
    <n v="92327183.770000085"/>
    <s v="Dubai"/>
  </r>
  <r>
    <s v="ORD105157"/>
    <s v="Nike Air Max"/>
    <x v="1"/>
    <x v="1"/>
    <x v="1"/>
    <x v="0"/>
    <n v="10877"/>
    <n v="3"/>
    <x v="5156"/>
    <x v="349"/>
    <n v="339"/>
    <x v="243"/>
    <m/>
    <m/>
    <s v="Jumia"/>
    <s v="Jum"/>
    <n v="16284.02"/>
    <n v="91504159.730000004"/>
    <n v="91504159.730000004"/>
    <s v="Cairo"/>
  </r>
  <r>
    <s v="ORD105158"/>
    <s v="Dell Inspiron 3501"/>
    <x v="3"/>
    <x v="8"/>
    <x v="0"/>
    <x v="2"/>
    <n v="5099.8100000000004"/>
    <n v="3"/>
    <x v="5157"/>
    <x v="158"/>
    <n v="1712"/>
    <x v="122"/>
    <m/>
    <m/>
    <s v="sq"/>
    <s v="sq"/>
    <n v="26648.76"/>
    <n v="57542997.559999913"/>
    <n v="57542997.559999913"/>
    <s v="Casablanca"/>
  </r>
  <r>
    <s v="ORD105159"/>
    <s v="Samsung Galaxy A14"/>
    <x v="0"/>
    <x v="0"/>
    <x v="2"/>
    <x v="2"/>
    <n v="7090.93"/>
    <n v="4"/>
    <x v="5158"/>
    <x v="227"/>
    <n v="379"/>
    <x v="44"/>
    <m/>
    <m/>
    <s v="Amazon"/>
    <s v="Amazon"/>
    <n v="26648.76"/>
    <n v="92327183.770000085"/>
    <n v="92327183.770000085"/>
    <s v="Casablanca"/>
  </r>
  <r>
    <s v="ORD105160"/>
    <s v="Smartwatch FitPro"/>
    <x v="4"/>
    <x v="6"/>
    <x v="1"/>
    <x v="0"/>
    <n v="9390.89"/>
    <n v="5"/>
    <x v="5159"/>
    <x v="153"/>
    <n v="1231"/>
    <x v="91"/>
    <m/>
    <m/>
    <s v="Jumia"/>
    <s v="Jum"/>
    <n v="16284.02"/>
    <n v="31420413.200000018"/>
    <n v="31420413.200000018"/>
    <s v="Cairo"/>
  </r>
  <r>
    <s v="ORD105161"/>
    <s v="HP Pavilion Laptop"/>
    <x v="3"/>
    <x v="3"/>
    <x v="0"/>
    <x v="3"/>
    <n v="155.13"/>
    <n v="4"/>
    <x v="5160"/>
    <x v="247"/>
    <n v="2463"/>
    <x v="342"/>
    <m/>
    <m/>
    <s v="sq"/>
    <s v="sq"/>
    <n v="3665.44"/>
    <n v="57542997.559999913"/>
    <n v="57542997.559999913"/>
    <s v="Dubai"/>
  </r>
  <r>
    <s v="ORD105162"/>
    <s v="Smartwatch FitPro"/>
    <x v="4"/>
    <x v="6"/>
    <x v="2"/>
    <x v="1"/>
    <n v="15307.59"/>
    <n v="3"/>
    <x v="5161"/>
    <x v="190"/>
    <n v="1090"/>
    <x v="310"/>
    <m/>
    <m/>
    <s v="Amazon"/>
    <s v="Amazon"/>
    <n v="13290.4"/>
    <n v="31420413.200000018"/>
    <n v="31420413.200000018"/>
    <s v="Alexandria"/>
  </r>
  <r>
    <s v="ORD105163"/>
    <s v="Bluetooth Headset"/>
    <x v="2"/>
    <x v="2"/>
    <x v="2"/>
    <x v="5"/>
    <n v="5875.26"/>
    <n v="5"/>
    <x v="5162"/>
    <x v="17"/>
    <n v="951"/>
    <x v="264"/>
    <m/>
    <m/>
    <s v="Amazon"/>
    <s v="Amazon"/>
    <n v="27872.98"/>
    <n v="29200970.130000021"/>
    <n v="29200970.130000021"/>
    <s v="Giza"/>
  </r>
  <r>
    <s v="ORD105164"/>
    <s v="Xiaomi Redmi Note 12"/>
    <x v="0"/>
    <x v="7"/>
    <x v="1"/>
    <x v="2"/>
    <n v="6457.37"/>
    <n v="5"/>
    <x v="5163"/>
    <x v="274"/>
    <n v="2404"/>
    <x v="7"/>
    <m/>
    <m/>
    <s v="Jumia"/>
    <s v="Jum"/>
    <n v="26648.76"/>
    <n v="92327183.770000085"/>
    <n v="92327183.770000085"/>
    <s v="Casablanca"/>
  </r>
  <r>
    <s v="ORD105165"/>
    <s v="Samsung Galaxy A14"/>
    <x v="0"/>
    <x v="0"/>
    <x v="0"/>
    <x v="1"/>
    <n v="2491.52"/>
    <n v="2"/>
    <x v="5164"/>
    <x v="323"/>
    <n v="4516"/>
    <x v="259"/>
    <m/>
    <m/>
    <s v="sq"/>
    <s v="sq"/>
    <n v="13290.4"/>
    <n v="92327183.770000085"/>
    <n v="92327183.770000085"/>
    <s v="Alexandria"/>
  </r>
  <r>
    <s v="ORD105166"/>
    <s v="Adidas Running Shoes"/>
    <x v="1"/>
    <x v="9"/>
    <x v="2"/>
    <x v="0"/>
    <n v="16714.39"/>
    <n v="5"/>
    <x v="5165"/>
    <x v="88"/>
    <n v="128"/>
    <x v="265"/>
    <m/>
    <m/>
    <s v="Amazon"/>
    <s v="Amazon"/>
    <n v="16284.02"/>
    <n v="91504159.730000004"/>
    <n v="91504159.730000004"/>
    <s v="Cairo"/>
  </r>
  <r>
    <s v="ORD105167"/>
    <s v="iPhone 13"/>
    <x v="0"/>
    <x v="4"/>
    <x v="0"/>
    <x v="3"/>
    <n v="1974.53"/>
    <n v="2"/>
    <x v="5166"/>
    <x v="230"/>
    <n v="982"/>
    <x v="17"/>
    <m/>
    <m/>
    <s v="sq"/>
    <s v="sq"/>
    <n v="3665.44"/>
    <n v="92327183.770000085"/>
    <n v="92327183.770000085"/>
    <s v="Dubai"/>
  </r>
  <r>
    <s v="ORD105168"/>
    <s v="iPhone 13"/>
    <x v="0"/>
    <x v="4"/>
    <x v="0"/>
    <x v="3"/>
    <n v="13559.78"/>
    <n v="3"/>
    <x v="5167"/>
    <x v="233"/>
    <n v="3002"/>
    <x v="6"/>
    <m/>
    <m/>
    <s v="sq"/>
    <s v="sq"/>
    <n v="3665.44"/>
    <n v="92327183.770000085"/>
    <n v="92327183.770000085"/>
    <s v="Dubai"/>
  </r>
  <r>
    <s v="ORD105169"/>
    <s v="Nike Air Max"/>
    <x v="1"/>
    <x v="1"/>
    <x v="0"/>
    <x v="5"/>
    <n v="5877.29"/>
    <n v="5"/>
    <x v="5168"/>
    <x v="73"/>
    <n v="2008"/>
    <x v="46"/>
    <m/>
    <m/>
    <s v="sq"/>
    <s v="sq"/>
    <n v="27872.98"/>
    <n v="91504159.730000004"/>
    <n v="91504159.730000004"/>
    <s v="Giza"/>
  </r>
  <r>
    <s v="ORD105170"/>
    <s v="iPhone 13"/>
    <x v="0"/>
    <x v="4"/>
    <x v="2"/>
    <x v="0"/>
    <n v="18491.21"/>
    <n v="5"/>
    <x v="5169"/>
    <x v="47"/>
    <n v="1892"/>
    <x v="24"/>
    <m/>
    <m/>
    <s v="Amazon"/>
    <s v="Amazon"/>
    <n v="16284.02"/>
    <n v="92327183.770000085"/>
    <n v="92327183.770000085"/>
    <s v="Cairo"/>
  </r>
  <r>
    <s v="ORD105171"/>
    <s v="HP Pavilion Laptop"/>
    <x v="3"/>
    <x v="3"/>
    <x v="0"/>
    <x v="3"/>
    <n v="18006.740000000002"/>
    <n v="1"/>
    <x v="5170"/>
    <x v="12"/>
    <n v="2450"/>
    <x v="13"/>
    <m/>
    <m/>
    <s v="sq"/>
    <s v="sq"/>
    <n v="3665.44"/>
    <n v="57542997.559999913"/>
    <n v="57542997.559999913"/>
    <s v="Dubai"/>
  </r>
  <r>
    <s v="ORD105172"/>
    <s v="Xiaomi Redmi Note 12"/>
    <x v="0"/>
    <x v="7"/>
    <x v="0"/>
    <x v="2"/>
    <n v="18446.66"/>
    <n v="5"/>
    <x v="5171"/>
    <x v="157"/>
    <n v="1210"/>
    <x v="164"/>
    <m/>
    <m/>
    <s v="sq"/>
    <s v="sq"/>
    <n v="26648.76"/>
    <n v="92327183.770000085"/>
    <n v="92327183.770000085"/>
    <s v="Casablanca"/>
  </r>
  <r>
    <s v="ORD105173"/>
    <s v="Xiaomi Redmi Note 12"/>
    <x v="0"/>
    <x v="7"/>
    <x v="2"/>
    <x v="4"/>
    <n v="18078.95"/>
    <n v="2"/>
    <x v="5172"/>
    <x v="153"/>
    <n v="4860"/>
    <x v="245"/>
    <m/>
    <m/>
    <s v="Amazon"/>
    <s v="Amazon"/>
    <n v="99349.3"/>
    <n v="92327183.770000085"/>
    <n v="92327183.770000085"/>
    <s v="Riyadh"/>
  </r>
  <r>
    <s v="ORD105174"/>
    <s v="Bluetooth Headset"/>
    <x v="2"/>
    <x v="2"/>
    <x v="0"/>
    <x v="1"/>
    <n v="13047.5"/>
    <n v="1"/>
    <x v="5173"/>
    <x v="177"/>
    <n v="2968"/>
    <x v="141"/>
    <m/>
    <m/>
    <s v="sq"/>
    <s v="sq"/>
    <n v="13290.4"/>
    <n v="29200970.130000021"/>
    <n v="29200970.130000021"/>
    <s v="Alexandria"/>
  </r>
  <r>
    <s v="ORD105175"/>
    <s v="Samsung Galaxy A14"/>
    <x v="0"/>
    <x v="0"/>
    <x v="1"/>
    <x v="1"/>
    <n v="477.4"/>
    <n v="3"/>
    <x v="5174"/>
    <x v="324"/>
    <n v="4115"/>
    <x v="358"/>
    <m/>
    <m/>
    <s v="Jumia"/>
    <s v="Jum"/>
    <n v="13290.4"/>
    <n v="92327183.770000085"/>
    <n v="92327183.770000085"/>
    <s v="Alexandria"/>
  </r>
  <r>
    <s v="ORD105176"/>
    <s v="Samsung Galaxy A14"/>
    <x v="0"/>
    <x v="0"/>
    <x v="2"/>
    <x v="1"/>
    <n v="6662.39"/>
    <n v="5"/>
    <x v="5175"/>
    <x v="242"/>
    <n v="2165"/>
    <x v="138"/>
    <m/>
    <m/>
    <s v="Amazon"/>
    <s v="Amazon"/>
    <n v="13290.4"/>
    <n v="92327183.770000085"/>
    <n v="92327183.770000085"/>
    <s v="Alexandria"/>
  </r>
  <r>
    <s v="ORD105177"/>
    <s v="Xiaomi Redmi Note 12"/>
    <x v="0"/>
    <x v="7"/>
    <x v="2"/>
    <x v="2"/>
    <n v="4251.4799999999996"/>
    <n v="1"/>
    <x v="5176"/>
    <x v="380"/>
    <n v="2577"/>
    <x v="70"/>
    <m/>
    <m/>
    <s v="Amazon"/>
    <s v="Amazon"/>
    <n v="26648.76"/>
    <n v="92327183.770000085"/>
    <n v="92327183.770000085"/>
    <s v="Casablanca"/>
  </r>
  <r>
    <s v="ORD105178"/>
    <s v="Bluetooth Headset"/>
    <x v="2"/>
    <x v="2"/>
    <x v="0"/>
    <x v="4"/>
    <n v="16274.56"/>
    <n v="2"/>
    <x v="5177"/>
    <x v="307"/>
    <n v="5000"/>
    <x v="237"/>
    <m/>
    <m/>
    <s v="sq"/>
    <s v="sq"/>
    <n v="99349.3"/>
    <n v="29200970.130000021"/>
    <n v="29200970.130000021"/>
    <s v="Riyadh"/>
  </r>
  <r>
    <s v="ORD105179"/>
    <s v="iPhone 13"/>
    <x v="0"/>
    <x v="4"/>
    <x v="1"/>
    <x v="3"/>
    <n v="711.31"/>
    <n v="3"/>
    <x v="5178"/>
    <x v="201"/>
    <n v="3160"/>
    <x v="57"/>
    <m/>
    <m/>
    <s v="Jumia"/>
    <s v="Jum"/>
    <n v="3665.44"/>
    <n v="92327183.770000085"/>
    <n v="92327183.770000085"/>
    <s v="Dubai"/>
  </r>
  <r>
    <s v="ORD105180"/>
    <s v="iPhone 13"/>
    <x v="0"/>
    <x v="4"/>
    <x v="1"/>
    <x v="1"/>
    <n v="10037.200000000001"/>
    <n v="2"/>
    <x v="5179"/>
    <x v="399"/>
    <n v="409"/>
    <x v="258"/>
    <m/>
    <m/>
    <s v="Jumia"/>
    <s v="Jum"/>
    <n v="13290.4"/>
    <n v="92327183.770000085"/>
    <n v="92327183.770000085"/>
    <s v="Alexandria"/>
  </r>
  <r>
    <s v="ORD105181"/>
    <s v="Dell Inspiron 3501"/>
    <x v="3"/>
    <x v="8"/>
    <x v="1"/>
    <x v="5"/>
    <n v="9626.98"/>
    <n v="4"/>
    <x v="5180"/>
    <x v="96"/>
    <n v="1877"/>
    <x v="189"/>
    <m/>
    <m/>
    <s v="Jumia"/>
    <s v="Jum"/>
    <n v="27872.98"/>
    <n v="57542997.559999913"/>
    <n v="57542997.559999913"/>
    <s v="Giza"/>
  </r>
  <r>
    <s v="ORD105182"/>
    <s v="Nike Air Max"/>
    <x v="1"/>
    <x v="1"/>
    <x v="2"/>
    <x v="3"/>
    <n v="6236.03"/>
    <n v="1"/>
    <x v="5181"/>
    <x v="28"/>
    <n v="2145"/>
    <x v="227"/>
    <m/>
    <m/>
    <s v="Amazon"/>
    <s v="Amazon"/>
    <n v="3665.44"/>
    <n v="91504159.730000004"/>
    <n v="91504159.730000004"/>
    <s v="Dubai"/>
  </r>
  <r>
    <s v="ORD105183"/>
    <s v="Bluetooth Headset"/>
    <x v="2"/>
    <x v="2"/>
    <x v="2"/>
    <x v="3"/>
    <n v="18838.939999999999"/>
    <n v="4"/>
    <x v="5182"/>
    <x v="149"/>
    <n v="1782"/>
    <x v="243"/>
    <m/>
    <m/>
    <s v="Amazon"/>
    <s v="Amazon"/>
    <n v="3665.44"/>
    <n v="29200970.130000021"/>
    <n v="29200970.130000021"/>
    <s v="Dubai"/>
  </r>
  <r>
    <s v="ORD105184"/>
    <s v="Bluetooth Headset"/>
    <x v="2"/>
    <x v="2"/>
    <x v="0"/>
    <x v="5"/>
    <n v="8925.0499999999993"/>
    <n v="4"/>
    <x v="5183"/>
    <x v="330"/>
    <n v="4603"/>
    <x v="201"/>
    <m/>
    <m/>
    <s v="sq"/>
    <s v="sq"/>
    <n v="27872.98"/>
    <n v="29200970.130000021"/>
    <n v="29200970.130000021"/>
    <s v="Giza"/>
  </r>
  <r>
    <s v="ORD105185"/>
    <s v="Adidas Running Shoes"/>
    <x v="1"/>
    <x v="9"/>
    <x v="0"/>
    <x v="3"/>
    <n v="5307.85"/>
    <n v="1"/>
    <x v="5184"/>
    <x v="47"/>
    <n v="485"/>
    <x v="34"/>
    <m/>
    <m/>
    <s v="sq"/>
    <s v="sq"/>
    <n v="3665.44"/>
    <n v="91504159.730000004"/>
    <n v="91504159.730000004"/>
    <s v="Dubai"/>
  </r>
  <r>
    <s v="ORD105186"/>
    <s v="iPhone 13"/>
    <x v="0"/>
    <x v="4"/>
    <x v="1"/>
    <x v="2"/>
    <n v="5731.85"/>
    <n v="4"/>
    <x v="5185"/>
    <x v="156"/>
    <n v="2510"/>
    <x v="173"/>
    <m/>
    <m/>
    <s v="Jumia"/>
    <s v="Jum"/>
    <n v="26648.76"/>
    <n v="92327183.770000085"/>
    <n v="92327183.770000085"/>
    <s v="Casablanca"/>
  </r>
  <r>
    <s v="ORD105187"/>
    <s v="Nike Air Max"/>
    <x v="1"/>
    <x v="1"/>
    <x v="0"/>
    <x v="1"/>
    <n v="4684.1099999999997"/>
    <n v="4"/>
    <x v="5186"/>
    <x v="130"/>
    <n v="3299"/>
    <x v="54"/>
    <m/>
    <m/>
    <s v="sq"/>
    <s v="sq"/>
    <n v="13290.4"/>
    <n v="91504159.730000004"/>
    <n v="91504159.730000004"/>
    <s v="Alexandria"/>
  </r>
  <r>
    <s v="ORD105188"/>
    <s v="T-shirt Cotton"/>
    <x v="1"/>
    <x v="5"/>
    <x v="0"/>
    <x v="2"/>
    <n v="18562.150000000001"/>
    <n v="3"/>
    <x v="5187"/>
    <x v="391"/>
    <n v="3415"/>
    <x v="43"/>
    <m/>
    <m/>
    <s v="sq"/>
    <s v="sq"/>
    <n v="26648.76"/>
    <n v="91504159.730000004"/>
    <n v="91504159.730000004"/>
    <s v="Casablanca"/>
  </r>
  <r>
    <s v="ORD105189"/>
    <s v="Xiaomi Redmi Note 12"/>
    <x v="0"/>
    <x v="7"/>
    <x v="0"/>
    <x v="0"/>
    <n v="18171.27"/>
    <n v="5"/>
    <x v="5188"/>
    <x v="6"/>
    <n v="2648"/>
    <x v="345"/>
    <m/>
    <m/>
    <s v="sq"/>
    <s v="sq"/>
    <n v="16284.02"/>
    <n v="92327183.770000085"/>
    <n v="92327183.770000085"/>
    <s v="Cairo"/>
  </r>
  <r>
    <s v="ORD105190"/>
    <s v="Nike Air Max"/>
    <x v="1"/>
    <x v="1"/>
    <x v="0"/>
    <x v="2"/>
    <n v="2200.67"/>
    <n v="3"/>
    <x v="5189"/>
    <x v="183"/>
    <n v="1708"/>
    <x v="237"/>
    <m/>
    <m/>
    <s v="sq"/>
    <s v="sq"/>
    <n v="26648.76"/>
    <n v="91504159.730000004"/>
    <n v="91504159.730000004"/>
    <s v="Casablanca"/>
  </r>
  <r>
    <s v="ORD105191"/>
    <s v="Dell Inspiron 3501"/>
    <x v="3"/>
    <x v="8"/>
    <x v="2"/>
    <x v="3"/>
    <n v="4827.7700000000004"/>
    <n v="5"/>
    <x v="5190"/>
    <x v="139"/>
    <n v="54"/>
    <x v="183"/>
    <m/>
    <m/>
    <s v="Amazon"/>
    <s v="Amazon"/>
    <n v="3665.44"/>
    <n v="57542997.559999913"/>
    <n v="57542997.559999913"/>
    <s v="Dubai"/>
  </r>
  <r>
    <s v="ORD105192"/>
    <s v="Dell Inspiron 3501"/>
    <x v="3"/>
    <x v="8"/>
    <x v="1"/>
    <x v="3"/>
    <n v="13710.87"/>
    <n v="3"/>
    <x v="5191"/>
    <x v="375"/>
    <n v="3117"/>
    <x v="255"/>
    <m/>
    <m/>
    <s v="Jumia"/>
    <s v="Jum"/>
    <n v="3665.44"/>
    <n v="57542997.559999913"/>
    <n v="57542997.559999913"/>
    <s v="Dubai"/>
  </r>
  <r>
    <s v="ORD105193"/>
    <s v="Dell Inspiron 3501"/>
    <x v="3"/>
    <x v="8"/>
    <x v="0"/>
    <x v="1"/>
    <n v="11048.97"/>
    <n v="1"/>
    <x v="5192"/>
    <x v="203"/>
    <n v="124"/>
    <x v="229"/>
    <m/>
    <m/>
    <s v="sq"/>
    <s v="sq"/>
    <n v="13290.4"/>
    <n v="57542997.559999913"/>
    <n v="57542997.559999913"/>
    <s v="Alexandria"/>
  </r>
  <r>
    <s v="ORD105194"/>
    <s v="Samsung Galaxy A14"/>
    <x v="0"/>
    <x v="0"/>
    <x v="2"/>
    <x v="1"/>
    <n v="10774.3"/>
    <n v="2"/>
    <x v="5193"/>
    <x v="252"/>
    <n v="4389"/>
    <x v="317"/>
    <m/>
    <m/>
    <s v="Amazon"/>
    <s v="Amazon"/>
    <n v="13290.4"/>
    <n v="92327183.770000085"/>
    <n v="92327183.770000085"/>
    <s v="Alexandria"/>
  </r>
  <r>
    <s v="ORD105195"/>
    <s v="Xiaomi Redmi Note 12"/>
    <x v="0"/>
    <x v="7"/>
    <x v="2"/>
    <x v="4"/>
    <n v="4017.66"/>
    <n v="2"/>
    <x v="5194"/>
    <x v="15"/>
    <n v="472"/>
    <x v="238"/>
    <m/>
    <m/>
    <s v="Amazon"/>
    <s v="Amazon"/>
    <n v="99349.3"/>
    <n v="92327183.770000085"/>
    <n v="92327183.770000085"/>
    <s v="Riyadh"/>
  </r>
  <r>
    <s v="ORD105196"/>
    <s v="Dell Inspiron 3501"/>
    <x v="3"/>
    <x v="8"/>
    <x v="1"/>
    <x v="1"/>
    <n v="12937.63"/>
    <n v="3"/>
    <x v="5195"/>
    <x v="265"/>
    <n v="474"/>
    <x v="297"/>
    <m/>
    <m/>
    <s v="Jumia"/>
    <s v="Jum"/>
    <n v="13290.4"/>
    <n v="57542997.559999913"/>
    <n v="57542997.559999913"/>
    <s v="Alexandria"/>
  </r>
  <r>
    <s v="ORD105197"/>
    <s v="Nike Air Max"/>
    <x v="1"/>
    <x v="1"/>
    <x v="1"/>
    <x v="5"/>
    <n v="13774.86"/>
    <n v="5"/>
    <x v="5196"/>
    <x v="285"/>
    <n v="1050"/>
    <x v="79"/>
    <m/>
    <m/>
    <s v="Jumia"/>
    <s v="Jum"/>
    <n v="27872.98"/>
    <n v="91504159.730000004"/>
    <n v="91504159.730000004"/>
    <s v="Giza"/>
  </r>
  <r>
    <s v="ORD105198"/>
    <s v="Samsung Galaxy A14"/>
    <x v="0"/>
    <x v="0"/>
    <x v="2"/>
    <x v="0"/>
    <n v="7936.33"/>
    <n v="4"/>
    <x v="5197"/>
    <x v="378"/>
    <n v="4718"/>
    <x v="163"/>
    <m/>
    <m/>
    <s v="Amazon"/>
    <s v="Amazon"/>
    <n v="16284.02"/>
    <n v="92327183.770000085"/>
    <n v="92327183.770000085"/>
    <s v="Cairo"/>
  </r>
  <r>
    <s v="ORD105199"/>
    <s v="Xiaomi Redmi Note 12"/>
    <x v="0"/>
    <x v="7"/>
    <x v="0"/>
    <x v="2"/>
    <n v="9642.39"/>
    <n v="3"/>
    <x v="5198"/>
    <x v="333"/>
    <n v="1497"/>
    <x v="22"/>
    <m/>
    <m/>
    <s v="sq"/>
    <s v="sq"/>
    <n v="26648.76"/>
    <n v="92327183.770000085"/>
    <n v="92327183.770000085"/>
    <s v="Casablanca"/>
  </r>
  <r>
    <s v="ORD105200"/>
    <s v="Samsung Galaxy A14"/>
    <x v="0"/>
    <x v="0"/>
    <x v="0"/>
    <x v="0"/>
    <n v="15588.17"/>
    <n v="3"/>
    <x v="5199"/>
    <x v="15"/>
    <n v="4768"/>
    <x v="71"/>
    <m/>
    <m/>
    <s v="sq"/>
    <s v="sq"/>
    <n v="16284.02"/>
    <n v="92327183.770000085"/>
    <n v="92327183.770000085"/>
    <s v="Cairo"/>
  </r>
  <r>
    <s v="ORD105201"/>
    <s v="Bluetooth Headset"/>
    <x v="2"/>
    <x v="2"/>
    <x v="2"/>
    <x v="0"/>
    <n v="18706.84"/>
    <n v="1"/>
    <x v="5200"/>
    <x v="293"/>
    <n v="1777"/>
    <x v="99"/>
    <m/>
    <m/>
    <s v="Amazon"/>
    <s v="Amazon"/>
    <n v="16284.02"/>
    <n v="29200970.130000021"/>
    <n v="29200970.130000021"/>
    <s v="Cairo"/>
  </r>
  <r>
    <s v="ORD105202"/>
    <s v="Samsung Galaxy A14"/>
    <x v="0"/>
    <x v="0"/>
    <x v="0"/>
    <x v="4"/>
    <n v="16906.060000000001"/>
    <n v="2"/>
    <x v="5201"/>
    <x v="81"/>
    <n v="2517"/>
    <x v="219"/>
    <m/>
    <m/>
    <s v="sq"/>
    <s v="sq"/>
    <n v="99349.3"/>
    <n v="92327183.770000085"/>
    <n v="92327183.770000085"/>
    <s v="Riyadh"/>
  </r>
  <r>
    <s v="ORD105203"/>
    <s v="Samsung Galaxy A14"/>
    <x v="0"/>
    <x v="0"/>
    <x v="1"/>
    <x v="1"/>
    <n v="15950.83"/>
    <n v="4"/>
    <x v="5202"/>
    <x v="102"/>
    <n v="3508"/>
    <x v="311"/>
    <m/>
    <m/>
    <s v="Jumia"/>
    <s v="Jum"/>
    <n v="13290.4"/>
    <n v="92327183.770000085"/>
    <n v="92327183.770000085"/>
    <s v="Alexandria"/>
  </r>
  <r>
    <s v="ORD105204"/>
    <s v="iPhone 13"/>
    <x v="0"/>
    <x v="4"/>
    <x v="0"/>
    <x v="5"/>
    <n v="8858.73"/>
    <n v="5"/>
    <x v="5203"/>
    <x v="331"/>
    <n v="1048"/>
    <x v="158"/>
    <m/>
    <m/>
    <s v="sq"/>
    <s v="sq"/>
    <n v="27872.98"/>
    <n v="92327183.770000085"/>
    <n v="92327183.770000085"/>
    <s v="Giza"/>
  </r>
  <r>
    <s v="ORD105205"/>
    <s v="Adidas Running Shoes"/>
    <x v="1"/>
    <x v="9"/>
    <x v="1"/>
    <x v="2"/>
    <n v="5063.2299999999996"/>
    <n v="1"/>
    <x v="5204"/>
    <x v="191"/>
    <n v="477"/>
    <x v="228"/>
    <m/>
    <m/>
    <s v="Jumia"/>
    <s v="Jum"/>
    <n v="26648.76"/>
    <n v="91504159.730000004"/>
    <n v="91504159.730000004"/>
    <s v="Casablanca"/>
  </r>
  <r>
    <s v="ORD105206"/>
    <s v="HP Pavilion Laptop"/>
    <x v="3"/>
    <x v="3"/>
    <x v="2"/>
    <x v="0"/>
    <n v="4512.67"/>
    <n v="4"/>
    <x v="5205"/>
    <x v="341"/>
    <n v="3072"/>
    <x v="237"/>
    <m/>
    <m/>
    <s v="Amazon"/>
    <s v="Amazon"/>
    <n v="16284.02"/>
    <n v="57542997.559999913"/>
    <n v="57542997.559999913"/>
    <s v="Cairo"/>
  </r>
  <r>
    <s v="ORD105207"/>
    <s v="Xiaomi Redmi Note 12"/>
    <x v="0"/>
    <x v="7"/>
    <x v="0"/>
    <x v="0"/>
    <n v="2478.83"/>
    <n v="5"/>
    <x v="5206"/>
    <x v="285"/>
    <n v="1453"/>
    <x v="224"/>
    <m/>
    <m/>
    <s v="sq"/>
    <s v="sq"/>
    <n v="16284.02"/>
    <n v="92327183.770000085"/>
    <n v="92327183.770000085"/>
    <s v="Cairo"/>
  </r>
  <r>
    <s v="ORD105208"/>
    <s v="T-shirt Cotton"/>
    <x v="1"/>
    <x v="5"/>
    <x v="1"/>
    <x v="2"/>
    <n v="16744.18"/>
    <n v="4"/>
    <x v="5207"/>
    <x v="66"/>
    <n v="1908"/>
    <x v="83"/>
    <m/>
    <m/>
    <s v="Jumia"/>
    <s v="Jum"/>
    <n v="26648.76"/>
    <n v="91504159.730000004"/>
    <n v="91504159.730000004"/>
    <s v="Casablanca"/>
  </r>
  <r>
    <s v="ORD105209"/>
    <s v="T-shirt Cotton"/>
    <x v="1"/>
    <x v="5"/>
    <x v="2"/>
    <x v="0"/>
    <n v="9740.33"/>
    <n v="5"/>
    <x v="5208"/>
    <x v="276"/>
    <n v="2991"/>
    <x v="20"/>
    <m/>
    <m/>
    <s v="Amazon"/>
    <s v="Amazon"/>
    <n v="16284.02"/>
    <n v="91504159.730000004"/>
    <n v="91504159.730000004"/>
    <s v="Cairo"/>
  </r>
  <r>
    <s v="ORD105210"/>
    <s v="Nike Air Max"/>
    <x v="1"/>
    <x v="1"/>
    <x v="0"/>
    <x v="1"/>
    <n v="5031.87"/>
    <n v="3"/>
    <x v="5209"/>
    <x v="28"/>
    <n v="1921"/>
    <x v="328"/>
    <m/>
    <m/>
    <s v="sq"/>
    <s v="sq"/>
    <n v="13290.4"/>
    <n v="91504159.730000004"/>
    <n v="91504159.730000004"/>
    <s v="Alexandria"/>
  </r>
  <r>
    <s v="ORD105211"/>
    <s v="Dell Inspiron 3501"/>
    <x v="3"/>
    <x v="8"/>
    <x v="2"/>
    <x v="4"/>
    <n v="5562.45"/>
    <n v="4"/>
    <x v="5210"/>
    <x v="120"/>
    <n v="1690"/>
    <x v="282"/>
    <m/>
    <m/>
    <s v="Amazon"/>
    <s v="Amazon"/>
    <n v="99349.3"/>
    <n v="57542997.559999913"/>
    <n v="57542997.559999913"/>
    <s v="Riyadh"/>
  </r>
  <r>
    <s v="ORD105212"/>
    <s v="Dell Inspiron 3501"/>
    <x v="3"/>
    <x v="8"/>
    <x v="1"/>
    <x v="1"/>
    <n v="17768.5"/>
    <n v="1"/>
    <x v="5211"/>
    <x v="122"/>
    <n v="930"/>
    <x v="24"/>
    <m/>
    <m/>
    <s v="Jumia"/>
    <s v="Jum"/>
    <n v="13290.4"/>
    <n v="57542997.559999913"/>
    <n v="57542997.559999913"/>
    <s v="Alexandria"/>
  </r>
  <r>
    <s v="ORD105213"/>
    <s v="Adidas Running Shoes"/>
    <x v="1"/>
    <x v="9"/>
    <x v="1"/>
    <x v="1"/>
    <n v="3472.38"/>
    <n v="5"/>
    <x v="5212"/>
    <x v="145"/>
    <n v="1633"/>
    <x v="71"/>
    <m/>
    <m/>
    <s v="Jumia"/>
    <s v="Jum"/>
    <n v="13290.4"/>
    <n v="91504159.730000004"/>
    <n v="91504159.730000004"/>
    <s v="Alexandria"/>
  </r>
  <r>
    <s v="ORD105214"/>
    <s v="Bluetooth Headset"/>
    <x v="2"/>
    <x v="2"/>
    <x v="1"/>
    <x v="5"/>
    <n v="9849.27"/>
    <n v="1"/>
    <x v="5213"/>
    <x v="193"/>
    <n v="1834"/>
    <x v="311"/>
    <m/>
    <m/>
    <s v="Jumia"/>
    <s v="Jum"/>
    <n v="27872.98"/>
    <n v="29200970.130000021"/>
    <n v="29200970.130000021"/>
    <s v="Giza"/>
  </r>
  <r>
    <s v="ORD105215"/>
    <s v="Dell Inspiron 3501"/>
    <x v="3"/>
    <x v="8"/>
    <x v="1"/>
    <x v="4"/>
    <n v="3321.75"/>
    <n v="1"/>
    <x v="5214"/>
    <x v="194"/>
    <n v="1128"/>
    <x v="44"/>
    <m/>
    <m/>
    <s v="Jumia"/>
    <s v="Jum"/>
    <n v="99349.3"/>
    <n v="57542997.559999913"/>
    <n v="57542997.559999913"/>
    <s v="Riyadh"/>
  </r>
  <r>
    <s v="ORD105216"/>
    <s v="Bluetooth Headset"/>
    <x v="2"/>
    <x v="2"/>
    <x v="2"/>
    <x v="2"/>
    <n v="18479.939999999999"/>
    <n v="4"/>
    <x v="5215"/>
    <x v="194"/>
    <n v="4524"/>
    <x v="351"/>
    <m/>
    <m/>
    <s v="Amazon"/>
    <s v="Amazon"/>
    <n v="26648.76"/>
    <n v="29200970.130000021"/>
    <n v="29200970.130000021"/>
    <s v="Casablanca"/>
  </r>
  <r>
    <s v="ORD105217"/>
    <s v="Dell Inspiron 3501"/>
    <x v="3"/>
    <x v="8"/>
    <x v="1"/>
    <x v="0"/>
    <n v="3713.62"/>
    <n v="2"/>
    <x v="5216"/>
    <x v="358"/>
    <n v="3013"/>
    <x v="248"/>
    <m/>
    <m/>
    <s v="Jumia"/>
    <s v="Jum"/>
    <n v="16284.02"/>
    <n v="57542997.559999913"/>
    <n v="57542997.559999913"/>
    <s v="Cairo"/>
  </r>
  <r>
    <s v="ORD105218"/>
    <s v="Nike Air Max"/>
    <x v="1"/>
    <x v="1"/>
    <x v="1"/>
    <x v="0"/>
    <n v="9426.59"/>
    <n v="4"/>
    <x v="5217"/>
    <x v="328"/>
    <n v="1648"/>
    <x v="302"/>
    <m/>
    <m/>
    <s v="Jumia"/>
    <s v="Jum"/>
    <n v="16284.02"/>
    <n v="91504159.730000004"/>
    <n v="91504159.730000004"/>
    <s v="Cairo"/>
  </r>
  <r>
    <s v="ORD105219"/>
    <s v="HP Pavilion Laptop"/>
    <x v="3"/>
    <x v="3"/>
    <x v="0"/>
    <x v="4"/>
    <n v="3426.24"/>
    <n v="1"/>
    <x v="5218"/>
    <x v="203"/>
    <n v="2578"/>
    <x v="209"/>
    <m/>
    <m/>
    <s v="sq"/>
    <s v="sq"/>
    <n v="99349.3"/>
    <n v="57542997.559999913"/>
    <n v="57542997.559999913"/>
    <s v="Riyadh"/>
  </r>
  <r>
    <s v="ORD105220"/>
    <s v="Nike Air Max"/>
    <x v="1"/>
    <x v="1"/>
    <x v="0"/>
    <x v="3"/>
    <n v="9901.8799999999992"/>
    <n v="4"/>
    <x v="5219"/>
    <x v="315"/>
    <n v="983"/>
    <x v="201"/>
    <m/>
    <m/>
    <s v="sq"/>
    <s v="sq"/>
    <n v="3665.44"/>
    <n v="91504159.730000004"/>
    <n v="91504159.730000004"/>
    <s v="Dubai"/>
  </r>
  <r>
    <s v="ORD105221"/>
    <s v="Dell Inspiron 3501"/>
    <x v="3"/>
    <x v="8"/>
    <x v="2"/>
    <x v="4"/>
    <n v="2354.5"/>
    <n v="4"/>
    <x v="5220"/>
    <x v="276"/>
    <n v="1393"/>
    <x v="55"/>
    <m/>
    <m/>
    <s v="Amazon"/>
    <s v="Amazon"/>
    <n v="99349.3"/>
    <n v="57542997.559999913"/>
    <n v="57542997.559999913"/>
    <s v="Riyadh"/>
  </r>
  <r>
    <s v="ORD105222"/>
    <s v="Adidas Running Shoes"/>
    <x v="1"/>
    <x v="9"/>
    <x v="1"/>
    <x v="1"/>
    <n v="17477.27"/>
    <n v="2"/>
    <x v="5221"/>
    <x v="104"/>
    <n v="4033"/>
    <x v="350"/>
    <m/>
    <m/>
    <s v="Jumia"/>
    <s v="Jum"/>
    <n v="13290.4"/>
    <n v="91504159.730000004"/>
    <n v="91504159.730000004"/>
    <s v="Alexandria"/>
  </r>
  <r>
    <s v="ORD105223"/>
    <s v="Xiaomi Redmi Note 12"/>
    <x v="0"/>
    <x v="7"/>
    <x v="1"/>
    <x v="5"/>
    <n v="740.84"/>
    <n v="2"/>
    <x v="5222"/>
    <x v="73"/>
    <n v="3502"/>
    <x v="360"/>
    <m/>
    <m/>
    <s v="Jumia"/>
    <s v="Jum"/>
    <n v="27872.98"/>
    <n v="92327183.770000085"/>
    <n v="92327183.770000085"/>
    <s v="Giza"/>
  </r>
  <r>
    <s v="ORD105224"/>
    <s v="Adidas Running Shoes"/>
    <x v="1"/>
    <x v="9"/>
    <x v="1"/>
    <x v="5"/>
    <n v="10710.16"/>
    <n v="1"/>
    <x v="5223"/>
    <x v="112"/>
    <n v="1405"/>
    <x v="201"/>
    <m/>
    <m/>
    <s v="Jumia"/>
    <s v="Jum"/>
    <n v="27872.98"/>
    <n v="91504159.730000004"/>
    <n v="91504159.730000004"/>
    <s v="Giza"/>
  </r>
  <r>
    <s v="ORD105225"/>
    <s v="Dell Inspiron 3501"/>
    <x v="3"/>
    <x v="8"/>
    <x v="2"/>
    <x v="4"/>
    <n v="6245.18"/>
    <n v="3"/>
    <x v="5224"/>
    <x v="44"/>
    <n v="1794"/>
    <x v="336"/>
    <m/>
    <m/>
    <s v="Amazon"/>
    <s v="Amazon"/>
    <n v="99349.3"/>
    <n v="57542997.559999913"/>
    <n v="57542997.559999913"/>
    <s v="Riyadh"/>
  </r>
  <r>
    <s v="ORD105226"/>
    <s v="iPhone 13"/>
    <x v="0"/>
    <x v="4"/>
    <x v="0"/>
    <x v="1"/>
    <n v="1914.32"/>
    <n v="2"/>
    <x v="5225"/>
    <x v="294"/>
    <n v="3240"/>
    <x v="91"/>
    <m/>
    <m/>
    <s v="sq"/>
    <s v="sq"/>
    <n v="13290.4"/>
    <n v="92327183.770000085"/>
    <n v="92327183.770000085"/>
    <s v="Alexandria"/>
  </r>
  <r>
    <s v="ORD105227"/>
    <s v="HP Pavilion Laptop"/>
    <x v="3"/>
    <x v="3"/>
    <x v="0"/>
    <x v="1"/>
    <n v="9148.4500000000007"/>
    <n v="4"/>
    <x v="5226"/>
    <x v="163"/>
    <n v="156"/>
    <x v="328"/>
    <m/>
    <m/>
    <s v="sq"/>
    <s v="sq"/>
    <n v="13290.4"/>
    <n v="57542997.559999913"/>
    <n v="57542997.559999913"/>
    <s v="Alexandria"/>
  </r>
  <r>
    <s v="ORD105228"/>
    <s v="HP Pavilion Laptop"/>
    <x v="3"/>
    <x v="3"/>
    <x v="1"/>
    <x v="2"/>
    <n v="11091.27"/>
    <n v="4"/>
    <x v="5227"/>
    <x v="366"/>
    <n v="4382"/>
    <x v="180"/>
    <m/>
    <m/>
    <s v="Jumia"/>
    <s v="Jum"/>
    <n v="26648.76"/>
    <n v="57542997.559999913"/>
    <n v="57542997.559999913"/>
    <s v="Casablanca"/>
  </r>
  <r>
    <s v="ORD105229"/>
    <s v="Samsung Galaxy A14"/>
    <x v="0"/>
    <x v="0"/>
    <x v="2"/>
    <x v="2"/>
    <n v="9076.16"/>
    <n v="3"/>
    <x v="5228"/>
    <x v="48"/>
    <n v="3282"/>
    <x v="341"/>
    <m/>
    <m/>
    <s v="Amazon"/>
    <s v="Amazon"/>
    <n v="26648.76"/>
    <n v="92327183.770000085"/>
    <n v="92327183.770000085"/>
    <s v="Casablanca"/>
  </r>
  <r>
    <s v="ORD105230"/>
    <s v="Smartwatch FitPro"/>
    <x v="4"/>
    <x v="6"/>
    <x v="0"/>
    <x v="3"/>
    <n v="13448.5"/>
    <n v="3"/>
    <x v="5229"/>
    <x v="287"/>
    <n v="2192"/>
    <x v="314"/>
    <m/>
    <m/>
    <s v="sq"/>
    <s v="sq"/>
    <n v="3665.44"/>
    <n v="31420413.200000018"/>
    <n v="31420413.200000018"/>
    <s v="Dubai"/>
  </r>
  <r>
    <s v="ORD105231"/>
    <s v="Samsung Galaxy A14"/>
    <x v="0"/>
    <x v="0"/>
    <x v="2"/>
    <x v="1"/>
    <n v="15558.52"/>
    <n v="4"/>
    <x v="5230"/>
    <x v="274"/>
    <n v="4482"/>
    <x v="112"/>
    <m/>
    <m/>
    <s v="Amazon"/>
    <s v="Amazon"/>
    <n v="13290.4"/>
    <n v="92327183.770000085"/>
    <n v="92327183.770000085"/>
    <s v="Alexandria"/>
  </r>
  <r>
    <s v="ORD105232"/>
    <s v="Smartwatch FitPro"/>
    <x v="4"/>
    <x v="6"/>
    <x v="1"/>
    <x v="4"/>
    <n v="362.86"/>
    <n v="4"/>
    <x v="5231"/>
    <x v="29"/>
    <n v="4752"/>
    <x v="258"/>
    <m/>
    <m/>
    <s v="Jumia"/>
    <s v="Jum"/>
    <n v="99349.3"/>
    <n v="31420413.200000018"/>
    <n v="31420413.200000018"/>
    <s v="Riyadh"/>
  </r>
  <r>
    <s v="ORD105233"/>
    <s v="Adidas Running Shoes"/>
    <x v="1"/>
    <x v="9"/>
    <x v="1"/>
    <x v="4"/>
    <n v="6204.96"/>
    <n v="5"/>
    <x v="5232"/>
    <x v="187"/>
    <n v="2839"/>
    <x v="275"/>
    <m/>
    <m/>
    <s v="Jumia"/>
    <s v="Jum"/>
    <n v="99349.3"/>
    <n v="91504159.730000004"/>
    <n v="91504159.730000004"/>
    <s v="Riyadh"/>
  </r>
  <r>
    <s v="ORD105234"/>
    <s v="Adidas Running Shoes"/>
    <x v="1"/>
    <x v="9"/>
    <x v="0"/>
    <x v="0"/>
    <n v="17244.259999999998"/>
    <n v="4"/>
    <x v="5233"/>
    <x v="400"/>
    <n v="4125"/>
    <x v="2"/>
    <m/>
    <m/>
    <s v="sq"/>
    <s v="sq"/>
    <n v="16284.02"/>
    <n v="91504159.730000004"/>
    <n v="91504159.730000004"/>
    <s v="Cairo"/>
  </r>
  <r>
    <s v="ORD105235"/>
    <s v="iPhone 13"/>
    <x v="0"/>
    <x v="4"/>
    <x v="1"/>
    <x v="5"/>
    <n v="922.66"/>
    <n v="1"/>
    <x v="5234"/>
    <x v="164"/>
    <n v="1791"/>
    <x v="351"/>
    <m/>
    <m/>
    <s v="Jumia"/>
    <s v="Jum"/>
    <n v="27872.98"/>
    <n v="92327183.770000085"/>
    <n v="92327183.770000085"/>
    <s v="Giza"/>
  </r>
  <r>
    <s v="ORD105236"/>
    <s v="Xiaomi Redmi Note 12"/>
    <x v="0"/>
    <x v="7"/>
    <x v="1"/>
    <x v="1"/>
    <n v="1364.76"/>
    <n v="3"/>
    <x v="5235"/>
    <x v="327"/>
    <n v="4351"/>
    <x v="25"/>
    <m/>
    <m/>
    <s v="Jumia"/>
    <s v="Jum"/>
    <n v="13290.4"/>
    <n v="92327183.770000085"/>
    <n v="92327183.770000085"/>
    <s v="Alexandria"/>
  </r>
  <r>
    <s v="ORD105237"/>
    <s v="HP Pavilion Laptop"/>
    <x v="3"/>
    <x v="3"/>
    <x v="0"/>
    <x v="2"/>
    <n v="13679.03"/>
    <n v="1"/>
    <x v="5236"/>
    <x v="380"/>
    <n v="4785"/>
    <x v="153"/>
    <m/>
    <m/>
    <s v="sq"/>
    <s v="sq"/>
    <n v="26648.76"/>
    <n v="57542997.559999913"/>
    <n v="57542997.559999913"/>
    <s v="Casablanca"/>
  </r>
  <r>
    <s v="ORD105238"/>
    <s v="Dell Inspiron 3501"/>
    <x v="3"/>
    <x v="8"/>
    <x v="2"/>
    <x v="3"/>
    <n v="15995.97"/>
    <n v="2"/>
    <x v="5237"/>
    <x v="135"/>
    <n v="4471"/>
    <x v="5"/>
    <m/>
    <m/>
    <s v="Amazon"/>
    <s v="Amazon"/>
    <n v="3665.44"/>
    <n v="57542997.559999913"/>
    <n v="57542997.559999913"/>
    <s v="Dubai"/>
  </r>
  <r>
    <s v="ORD105239"/>
    <s v="Dell Inspiron 3501"/>
    <x v="3"/>
    <x v="8"/>
    <x v="2"/>
    <x v="1"/>
    <n v="9926.0400000000009"/>
    <n v="2"/>
    <x v="5238"/>
    <x v="20"/>
    <n v="2562"/>
    <x v="95"/>
    <m/>
    <m/>
    <s v="Amazon"/>
    <s v="Amazon"/>
    <n v="13290.4"/>
    <n v="57542997.559999913"/>
    <n v="57542997.559999913"/>
    <s v="Alexandria"/>
  </r>
  <r>
    <s v="ORD105240"/>
    <s v="Nike Air Max"/>
    <x v="1"/>
    <x v="1"/>
    <x v="0"/>
    <x v="0"/>
    <n v="8706.74"/>
    <n v="1"/>
    <x v="5239"/>
    <x v="214"/>
    <n v="1559"/>
    <x v="50"/>
    <m/>
    <m/>
    <s v="sq"/>
    <s v="sq"/>
    <n v="16284.02"/>
    <n v="91504159.730000004"/>
    <n v="91504159.730000004"/>
    <s v="Cairo"/>
  </r>
  <r>
    <s v="ORD105241"/>
    <s v="iPhone 13"/>
    <x v="0"/>
    <x v="4"/>
    <x v="0"/>
    <x v="4"/>
    <n v="15499.75"/>
    <n v="1"/>
    <x v="5240"/>
    <x v="262"/>
    <n v="4429"/>
    <x v="116"/>
    <m/>
    <m/>
    <s v="sq"/>
    <s v="sq"/>
    <n v="99349.3"/>
    <n v="92327183.770000085"/>
    <n v="92327183.770000085"/>
    <s v="Riyadh"/>
  </r>
  <r>
    <s v="ORD105242"/>
    <s v="Xiaomi Redmi Note 12"/>
    <x v="0"/>
    <x v="7"/>
    <x v="1"/>
    <x v="4"/>
    <n v="9961.76"/>
    <n v="5"/>
    <x v="5241"/>
    <x v="248"/>
    <n v="4846"/>
    <x v="259"/>
    <m/>
    <m/>
    <s v="Jumia"/>
    <s v="Jum"/>
    <n v="99349.3"/>
    <n v="92327183.770000085"/>
    <n v="92327183.770000085"/>
    <s v="Riyadh"/>
  </r>
  <r>
    <s v="ORD105243"/>
    <s v="Xiaomi Redmi Note 12"/>
    <x v="0"/>
    <x v="7"/>
    <x v="2"/>
    <x v="0"/>
    <n v="252.92"/>
    <n v="5"/>
    <x v="5242"/>
    <x v="6"/>
    <n v="3554"/>
    <x v="337"/>
    <m/>
    <m/>
    <s v="Amazon"/>
    <s v="Amazon"/>
    <n v="16284.02"/>
    <n v="92327183.770000085"/>
    <n v="92327183.770000085"/>
    <s v="Cairo"/>
  </r>
  <r>
    <s v="ORD105244"/>
    <s v="iPhone 13"/>
    <x v="0"/>
    <x v="4"/>
    <x v="1"/>
    <x v="3"/>
    <n v="1512.67"/>
    <n v="2"/>
    <x v="5243"/>
    <x v="337"/>
    <n v="4846"/>
    <x v="193"/>
    <m/>
    <m/>
    <s v="Jumia"/>
    <s v="Jum"/>
    <n v="3665.44"/>
    <n v="92327183.770000085"/>
    <n v="92327183.770000085"/>
    <s v="Dubai"/>
  </r>
  <r>
    <s v="ORD105245"/>
    <s v="Smartwatch FitPro"/>
    <x v="4"/>
    <x v="6"/>
    <x v="1"/>
    <x v="3"/>
    <n v="6435.38"/>
    <n v="2"/>
    <x v="5244"/>
    <x v="102"/>
    <n v="2942"/>
    <x v="272"/>
    <m/>
    <m/>
    <s v="Jumia"/>
    <s v="Jum"/>
    <n v="3665.44"/>
    <n v="31420413.200000018"/>
    <n v="31420413.200000018"/>
    <s v="Dubai"/>
  </r>
  <r>
    <s v="ORD105246"/>
    <s v="Adidas Running Shoes"/>
    <x v="1"/>
    <x v="9"/>
    <x v="1"/>
    <x v="0"/>
    <n v="9354.69"/>
    <n v="1"/>
    <x v="5245"/>
    <x v="119"/>
    <n v="3279"/>
    <x v="217"/>
    <m/>
    <m/>
    <s v="Jumia"/>
    <s v="Jum"/>
    <n v="16284.02"/>
    <n v="91504159.730000004"/>
    <n v="91504159.730000004"/>
    <s v="Cairo"/>
  </r>
  <r>
    <s v="ORD105247"/>
    <s v="Samsung Galaxy A14"/>
    <x v="0"/>
    <x v="0"/>
    <x v="0"/>
    <x v="4"/>
    <n v="751.88"/>
    <n v="1"/>
    <x v="5246"/>
    <x v="360"/>
    <n v="2414"/>
    <x v="169"/>
    <m/>
    <m/>
    <s v="sq"/>
    <s v="sq"/>
    <n v="99349.3"/>
    <n v="92327183.770000085"/>
    <n v="92327183.770000085"/>
    <s v="Riyadh"/>
  </r>
  <r>
    <s v="ORD105248"/>
    <s v="Bluetooth Headset"/>
    <x v="2"/>
    <x v="2"/>
    <x v="2"/>
    <x v="2"/>
    <n v="14346.16"/>
    <n v="4"/>
    <x v="5247"/>
    <x v="121"/>
    <n v="2720"/>
    <x v="31"/>
    <m/>
    <m/>
    <s v="Amazon"/>
    <s v="Amazon"/>
    <n v="26648.76"/>
    <n v="29200970.130000021"/>
    <n v="29200970.130000021"/>
    <s v="Casablanca"/>
  </r>
  <r>
    <s v="ORD105249"/>
    <s v="T-shirt Cotton"/>
    <x v="1"/>
    <x v="5"/>
    <x v="0"/>
    <x v="5"/>
    <n v="4741.6499999999996"/>
    <n v="1"/>
    <x v="5248"/>
    <x v="233"/>
    <n v="4150"/>
    <x v="205"/>
    <m/>
    <m/>
    <s v="sq"/>
    <s v="sq"/>
    <n v="27872.98"/>
    <n v="91504159.730000004"/>
    <n v="91504159.730000004"/>
    <s v="Giza"/>
  </r>
  <r>
    <s v="ORD105250"/>
    <s v="Bluetooth Headset"/>
    <x v="2"/>
    <x v="2"/>
    <x v="2"/>
    <x v="1"/>
    <n v="8207.99"/>
    <n v="5"/>
    <x v="5249"/>
    <x v="346"/>
    <n v="1128"/>
    <x v="28"/>
    <m/>
    <m/>
    <s v="Amazon"/>
    <s v="Amazon"/>
    <n v="13290.4"/>
    <n v="29200970.130000021"/>
    <n v="29200970.130000021"/>
    <s v="Alexandria"/>
  </r>
  <r>
    <s v="ORD105251"/>
    <s v="T-shirt Cotton"/>
    <x v="1"/>
    <x v="5"/>
    <x v="2"/>
    <x v="5"/>
    <n v="14490.53"/>
    <n v="3"/>
    <x v="5250"/>
    <x v="100"/>
    <n v="1888"/>
    <x v="49"/>
    <m/>
    <m/>
    <s v="Amazon"/>
    <s v="Amazon"/>
    <n v="27872.98"/>
    <n v="91504159.730000004"/>
    <n v="91504159.730000004"/>
    <s v="Giza"/>
  </r>
  <r>
    <s v="ORD105252"/>
    <s v="iPhone 13"/>
    <x v="0"/>
    <x v="4"/>
    <x v="0"/>
    <x v="0"/>
    <n v="643.91999999999996"/>
    <n v="1"/>
    <x v="5251"/>
    <x v="232"/>
    <n v="2615"/>
    <x v="354"/>
    <m/>
    <m/>
    <s v="sq"/>
    <s v="sq"/>
    <n v="16284.02"/>
    <n v="92327183.770000085"/>
    <n v="92327183.770000085"/>
    <s v="Cairo"/>
  </r>
  <r>
    <s v="ORD105253"/>
    <s v="Dell Inspiron 3501"/>
    <x v="3"/>
    <x v="8"/>
    <x v="1"/>
    <x v="2"/>
    <n v="8946.93"/>
    <n v="3"/>
    <x v="5252"/>
    <x v="296"/>
    <n v="3007"/>
    <x v="328"/>
    <m/>
    <m/>
    <s v="Jumia"/>
    <s v="Jum"/>
    <n v="26648.76"/>
    <n v="57542997.559999913"/>
    <n v="57542997.559999913"/>
    <s v="Casablanca"/>
  </r>
  <r>
    <s v="ORD105254"/>
    <s v="Adidas Running Shoes"/>
    <x v="1"/>
    <x v="9"/>
    <x v="0"/>
    <x v="2"/>
    <n v="8438.41"/>
    <n v="4"/>
    <x v="5253"/>
    <x v="359"/>
    <n v="1200"/>
    <x v="117"/>
    <m/>
    <m/>
    <s v="sq"/>
    <s v="sq"/>
    <n v="26648.76"/>
    <n v="91504159.730000004"/>
    <n v="91504159.730000004"/>
    <s v="Casablanca"/>
  </r>
  <r>
    <s v="ORD105255"/>
    <s v="Adidas Running Shoes"/>
    <x v="1"/>
    <x v="9"/>
    <x v="2"/>
    <x v="5"/>
    <n v="4328.83"/>
    <n v="1"/>
    <x v="5254"/>
    <x v="293"/>
    <n v="1459"/>
    <x v="135"/>
    <m/>
    <m/>
    <s v="Amazon"/>
    <s v="Amazon"/>
    <n v="27872.98"/>
    <n v="91504159.730000004"/>
    <n v="91504159.730000004"/>
    <s v="Giza"/>
  </r>
  <r>
    <s v="ORD105256"/>
    <s v="Dell Inspiron 3501"/>
    <x v="3"/>
    <x v="8"/>
    <x v="0"/>
    <x v="4"/>
    <n v="16953.28"/>
    <n v="1"/>
    <x v="5255"/>
    <x v="352"/>
    <n v="3638"/>
    <x v="139"/>
    <m/>
    <m/>
    <s v="sq"/>
    <s v="sq"/>
    <n v="99349.3"/>
    <n v="57542997.559999913"/>
    <n v="57542997.559999913"/>
    <s v="Riyadh"/>
  </r>
  <r>
    <s v="ORD105257"/>
    <s v="HP Pavilion Laptop"/>
    <x v="3"/>
    <x v="3"/>
    <x v="1"/>
    <x v="4"/>
    <n v="8881.32"/>
    <n v="1"/>
    <x v="5256"/>
    <x v="79"/>
    <n v="2526"/>
    <x v="304"/>
    <m/>
    <m/>
    <s v="Jumia"/>
    <s v="Jum"/>
    <n v="99349.3"/>
    <n v="57542997.559999913"/>
    <n v="57542997.559999913"/>
    <s v="Riyadh"/>
  </r>
  <r>
    <s v="ORD105258"/>
    <s v="Dell Inspiron 3501"/>
    <x v="3"/>
    <x v="8"/>
    <x v="2"/>
    <x v="3"/>
    <n v="13133.9"/>
    <n v="1"/>
    <x v="5257"/>
    <x v="223"/>
    <n v="3130"/>
    <x v="260"/>
    <m/>
    <m/>
    <s v="Amazon"/>
    <s v="Amazon"/>
    <n v="3665.44"/>
    <n v="57542997.559999913"/>
    <n v="57542997.559999913"/>
    <s v="Dubai"/>
  </r>
  <r>
    <s v="ORD105259"/>
    <s v="Xiaomi Redmi Note 12"/>
    <x v="0"/>
    <x v="7"/>
    <x v="1"/>
    <x v="0"/>
    <n v="11443.16"/>
    <n v="1"/>
    <x v="5258"/>
    <x v="282"/>
    <n v="4706"/>
    <x v="71"/>
    <m/>
    <m/>
    <s v="Jumia"/>
    <s v="Jum"/>
    <n v="16284.02"/>
    <n v="92327183.770000085"/>
    <n v="92327183.770000085"/>
    <s v="Cairo"/>
  </r>
  <r>
    <s v="ORD105260"/>
    <s v="Samsung Galaxy A14"/>
    <x v="0"/>
    <x v="0"/>
    <x v="0"/>
    <x v="3"/>
    <n v="15500.69"/>
    <n v="1"/>
    <x v="5259"/>
    <x v="149"/>
    <n v="84"/>
    <x v="165"/>
    <m/>
    <m/>
    <s v="sq"/>
    <s v="sq"/>
    <n v="3665.44"/>
    <n v="92327183.770000085"/>
    <n v="92327183.770000085"/>
    <s v="Dubai"/>
  </r>
  <r>
    <s v="ORD105261"/>
    <s v="Nike Air Max"/>
    <x v="1"/>
    <x v="1"/>
    <x v="2"/>
    <x v="1"/>
    <n v="14681.71"/>
    <n v="4"/>
    <x v="5260"/>
    <x v="10"/>
    <n v="2122"/>
    <x v="65"/>
    <m/>
    <m/>
    <s v="Amazon"/>
    <s v="Amazon"/>
    <n v="13290.4"/>
    <n v="91504159.730000004"/>
    <n v="91504159.730000004"/>
    <s v="Alexandria"/>
  </r>
  <r>
    <s v="ORD105262"/>
    <s v="Samsung Galaxy A14"/>
    <x v="0"/>
    <x v="0"/>
    <x v="2"/>
    <x v="0"/>
    <n v="9214.4500000000007"/>
    <n v="3"/>
    <x v="5261"/>
    <x v="143"/>
    <n v="2285"/>
    <x v="27"/>
    <m/>
    <m/>
    <s v="Amazon"/>
    <s v="Amazon"/>
    <n v="16284.02"/>
    <n v="92327183.770000085"/>
    <n v="92327183.770000085"/>
    <s v="Cairo"/>
  </r>
  <r>
    <s v="ORD105263"/>
    <s v="Bluetooth Headset"/>
    <x v="2"/>
    <x v="2"/>
    <x v="2"/>
    <x v="0"/>
    <n v="5718.21"/>
    <n v="2"/>
    <x v="5262"/>
    <x v="21"/>
    <n v="3497"/>
    <x v="223"/>
    <m/>
    <m/>
    <s v="Amazon"/>
    <s v="Amazon"/>
    <n v="16284.02"/>
    <n v="29200970.130000021"/>
    <n v="29200970.130000021"/>
    <s v="Cairo"/>
  </r>
  <r>
    <s v="ORD105264"/>
    <s v="Xiaomi Redmi Note 12"/>
    <x v="0"/>
    <x v="7"/>
    <x v="1"/>
    <x v="1"/>
    <n v="6619.68"/>
    <n v="1"/>
    <x v="5263"/>
    <x v="112"/>
    <n v="84"/>
    <x v="254"/>
    <m/>
    <m/>
    <s v="Jumia"/>
    <s v="Jum"/>
    <n v="13290.4"/>
    <n v="92327183.770000085"/>
    <n v="92327183.770000085"/>
    <s v="Alexandria"/>
  </r>
  <r>
    <s v="ORD105265"/>
    <s v="Smartwatch FitPro"/>
    <x v="4"/>
    <x v="6"/>
    <x v="2"/>
    <x v="0"/>
    <n v="7185.12"/>
    <n v="3"/>
    <x v="5264"/>
    <x v="266"/>
    <n v="4494"/>
    <x v="185"/>
    <m/>
    <m/>
    <s v="Amazon"/>
    <s v="Amazon"/>
    <n v="16284.02"/>
    <n v="31420413.200000018"/>
    <n v="31420413.200000018"/>
    <s v="Cairo"/>
  </r>
  <r>
    <s v="ORD105266"/>
    <s v="Xiaomi Redmi Note 12"/>
    <x v="0"/>
    <x v="7"/>
    <x v="2"/>
    <x v="0"/>
    <n v="17122.37"/>
    <n v="4"/>
    <x v="5265"/>
    <x v="9"/>
    <n v="782"/>
    <x v="74"/>
    <m/>
    <m/>
    <s v="Amazon"/>
    <s v="Amazon"/>
    <n v="16284.02"/>
    <n v="92327183.770000085"/>
    <n v="92327183.770000085"/>
    <s v="Cairo"/>
  </r>
  <r>
    <s v="ORD105267"/>
    <s v="Samsung Galaxy A14"/>
    <x v="0"/>
    <x v="0"/>
    <x v="2"/>
    <x v="4"/>
    <n v="4535.95"/>
    <n v="4"/>
    <x v="5266"/>
    <x v="337"/>
    <n v="3757"/>
    <x v="99"/>
    <m/>
    <m/>
    <s v="Amazon"/>
    <s v="Amazon"/>
    <n v="99349.3"/>
    <n v="92327183.770000085"/>
    <n v="92327183.770000085"/>
    <s v="Riyadh"/>
  </r>
  <r>
    <s v="ORD105268"/>
    <s v="Bluetooth Headset"/>
    <x v="2"/>
    <x v="2"/>
    <x v="0"/>
    <x v="4"/>
    <n v="14894.88"/>
    <n v="4"/>
    <x v="5267"/>
    <x v="171"/>
    <n v="1472"/>
    <x v="211"/>
    <m/>
    <m/>
    <s v="sq"/>
    <s v="sq"/>
    <n v="99349.3"/>
    <n v="29200970.130000021"/>
    <n v="29200970.130000021"/>
    <s v="Riyadh"/>
  </r>
  <r>
    <s v="ORD105269"/>
    <s v="Samsung Galaxy A14"/>
    <x v="0"/>
    <x v="0"/>
    <x v="0"/>
    <x v="3"/>
    <n v="7630.15"/>
    <n v="4"/>
    <x v="5268"/>
    <x v="394"/>
    <n v="4929"/>
    <x v="10"/>
    <m/>
    <m/>
    <s v="sq"/>
    <s v="sq"/>
    <n v="3665.44"/>
    <n v="92327183.770000085"/>
    <n v="92327183.770000085"/>
    <s v="Dubai"/>
  </r>
  <r>
    <s v="ORD105270"/>
    <s v="Bluetooth Headset"/>
    <x v="2"/>
    <x v="2"/>
    <x v="2"/>
    <x v="5"/>
    <n v="14904.48"/>
    <n v="2"/>
    <x v="5269"/>
    <x v="65"/>
    <n v="613"/>
    <x v="339"/>
    <m/>
    <m/>
    <s v="Amazon"/>
    <s v="Amazon"/>
    <n v="27872.98"/>
    <n v="29200970.130000021"/>
    <n v="29200970.130000021"/>
    <s v="Giza"/>
  </r>
  <r>
    <s v="ORD105271"/>
    <s v="Dell Inspiron 3501"/>
    <x v="3"/>
    <x v="8"/>
    <x v="1"/>
    <x v="4"/>
    <n v="2977.52"/>
    <n v="5"/>
    <x v="5270"/>
    <x v="344"/>
    <n v="1748"/>
    <x v="178"/>
    <m/>
    <m/>
    <s v="Jumia"/>
    <s v="Jum"/>
    <n v="99349.3"/>
    <n v="57542997.559999913"/>
    <n v="57542997.559999913"/>
    <s v="Riyadh"/>
  </r>
  <r>
    <s v="ORD105272"/>
    <s v="Bluetooth Headset"/>
    <x v="2"/>
    <x v="2"/>
    <x v="2"/>
    <x v="1"/>
    <n v="9355.57"/>
    <n v="3"/>
    <x v="5271"/>
    <x v="84"/>
    <n v="2513"/>
    <x v="229"/>
    <m/>
    <m/>
    <s v="Amazon"/>
    <s v="Amazon"/>
    <n v="13290.4"/>
    <n v="29200970.130000021"/>
    <n v="29200970.130000021"/>
    <s v="Alexandria"/>
  </r>
  <r>
    <s v="ORD105273"/>
    <s v="Smartwatch FitPro"/>
    <x v="4"/>
    <x v="6"/>
    <x v="1"/>
    <x v="4"/>
    <n v="12199.01"/>
    <n v="4"/>
    <x v="5272"/>
    <x v="140"/>
    <n v="226"/>
    <x v="21"/>
    <m/>
    <m/>
    <s v="Jumia"/>
    <s v="Jum"/>
    <n v="99349.3"/>
    <n v="31420413.200000018"/>
    <n v="31420413.200000018"/>
    <s v="Riyadh"/>
  </r>
  <r>
    <s v="ORD105274"/>
    <s v="Nike Air Max"/>
    <x v="1"/>
    <x v="1"/>
    <x v="2"/>
    <x v="0"/>
    <n v="17058.39"/>
    <n v="4"/>
    <x v="5273"/>
    <x v="361"/>
    <n v="2865"/>
    <x v="175"/>
    <m/>
    <m/>
    <s v="Amazon"/>
    <s v="Amazon"/>
    <n v="16284.02"/>
    <n v="91504159.730000004"/>
    <n v="91504159.730000004"/>
    <s v="Cairo"/>
  </r>
  <r>
    <s v="ORD105275"/>
    <s v="Dell Inspiron 3501"/>
    <x v="3"/>
    <x v="8"/>
    <x v="2"/>
    <x v="2"/>
    <n v="16653.439999999999"/>
    <n v="2"/>
    <x v="5274"/>
    <x v="235"/>
    <n v="954"/>
    <x v="220"/>
    <m/>
    <m/>
    <s v="Amazon"/>
    <s v="Amazon"/>
    <n v="26648.76"/>
    <n v="57542997.559999913"/>
    <n v="57542997.559999913"/>
    <s v="Casablanca"/>
  </r>
  <r>
    <s v="ORD105276"/>
    <s v="Bluetooth Headset"/>
    <x v="2"/>
    <x v="2"/>
    <x v="2"/>
    <x v="4"/>
    <n v="6986.61"/>
    <n v="3"/>
    <x v="5275"/>
    <x v="165"/>
    <n v="1562"/>
    <x v="132"/>
    <m/>
    <m/>
    <s v="Amazon"/>
    <s v="Amazon"/>
    <n v="99349.3"/>
    <n v="29200970.130000021"/>
    <n v="29200970.130000021"/>
    <s v="Riyadh"/>
  </r>
  <r>
    <s v="ORD105277"/>
    <s v="Nike Air Max"/>
    <x v="1"/>
    <x v="1"/>
    <x v="1"/>
    <x v="3"/>
    <n v="17485.57"/>
    <n v="2"/>
    <x v="5276"/>
    <x v="141"/>
    <n v="173"/>
    <x v="276"/>
    <m/>
    <m/>
    <s v="Jumia"/>
    <s v="Jum"/>
    <n v="3665.44"/>
    <n v="91504159.730000004"/>
    <n v="91504159.730000004"/>
    <s v="Dubai"/>
  </r>
  <r>
    <s v="ORD105278"/>
    <s v="Dell Inspiron 3501"/>
    <x v="3"/>
    <x v="8"/>
    <x v="1"/>
    <x v="3"/>
    <n v="15044.13"/>
    <n v="2"/>
    <x v="5277"/>
    <x v="353"/>
    <n v="4209"/>
    <x v="13"/>
    <m/>
    <m/>
    <s v="Jumia"/>
    <s v="Jum"/>
    <n v="3665.44"/>
    <n v="57542997.559999913"/>
    <n v="57542997.559999913"/>
    <s v="Dubai"/>
  </r>
  <r>
    <s v="ORD105279"/>
    <s v="Samsung Galaxy A14"/>
    <x v="0"/>
    <x v="0"/>
    <x v="1"/>
    <x v="4"/>
    <n v="13656.96"/>
    <n v="2"/>
    <x v="5278"/>
    <x v="129"/>
    <n v="200"/>
    <x v="206"/>
    <m/>
    <m/>
    <s v="Jumia"/>
    <s v="Jum"/>
    <n v="99349.3"/>
    <n v="92327183.770000085"/>
    <n v="92327183.770000085"/>
    <s v="Riyadh"/>
  </r>
  <r>
    <s v="ORD105280"/>
    <s v="Bluetooth Headset"/>
    <x v="2"/>
    <x v="2"/>
    <x v="1"/>
    <x v="5"/>
    <n v="1243.71"/>
    <n v="4"/>
    <x v="5279"/>
    <x v="112"/>
    <n v="1594"/>
    <x v="62"/>
    <m/>
    <m/>
    <s v="Jumia"/>
    <s v="Jum"/>
    <n v="27872.98"/>
    <n v="29200970.130000021"/>
    <n v="29200970.130000021"/>
    <s v="Giza"/>
  </r>
  <r>
    <s v="ORD105281"/>
    <s v="T-shirt Cotton"/>
    <x v="1"/>
    <x v="5"/>
    <x v="1"/>
    <x v="0"/>
    <n v="8508.2099999999991"/>
    <n v="5"/>
    <x v="5280"/>
    <x v="162"/>
    <n v="593"/>
    <x v="321"/>
    <m/>
    <m/>
    <s v="Jumia"/>
    <s v="Jum"/>
    <n v="16284.02"/>
    <n v="91504159.730000004"/>
    <n v="91504159.730000004"/>
    <s v="Cairo"/>
  </r>
  <r>
    <s v="ORD105282"/>
    <s v="Smartwatch FitPro"/>
    <x v="4"/>
    <x v="6"/>
    <x v="2"/>
    <x v="3"/>
    <n v="18160.78"/>
    <n v="1"/>
    <x v="5281"/>
    <x v="258"/>
    <n v="1720"/>
    <x v="192"/>
    <m/>
    <m/>
    <s v="Amazon"/>
    <s v="Amazon"/>
    <n v="3665.44"/>
    <n v="31420413.200000018"/>
    <n v="31420413.200000018"/>
    <s v="Dubai"/>
  </r>
  <r>
    <s v="ORD105283"/>
    <s v="iPhone 13"/>
    <x v="0"/>
    <x v="4"/>
    <x v="1"/>
    <x v="3"/>
    <n v="7746.95"/>
    <n v="4"/>
    <x v="5282"/>
    <x v="352"/>
    <n v="1846"/>
    <x v="223"/>
    <m/>
    <m/>
    <s v="Jumia"/>
    <s v="Jum"/>
    <n v="3665.44"/>
    <n v="92327183.770000085"/>
    <n v="92327183.770000085"/>
    <s v="Dubai"/>
  </r>
  <r>
    <s v="ORD105284"/>
    <s v="Xiaomi Redmi Note 12"/>
    <x v="0"/>
    <x v="7"/>
    <x v="0"/>
    <x v="2"/>
    <n v="17999.400000000001"/>
    <n v="2"/>
    <x v="5283"/>
    <x v="155"/>
    <n v="4368"/>
    <x v="51"/>
    <m/>
    <m/>
    <s v="sq"/>
    <s v="sq"/>
    <n v="26648.76"/>
    <n v="92327183.770000085"/>
    <n v="92327183.770000085"/>
    <s v="Casablanca"/>
  </r>
  <r>
    <s v="ORD105285"/>
    <s v="T-shirt Cotton"/>
    <x v="1"/>
    <x v="5"/>
    <x v="2"/>
    <x v="1"/>
    <n v="15363.92"/>
    <n v="5"/>
    <x v="5284"/>
    <x v="242"/>
    <n v="3767"/>
    <x v="34"/>
    <m/>
    <m/>
    <s v="Amazon"/>
    <s v="Amazon"/>
    <n v="13290.4"/>
    <n v="91504159.730000004"/>
    <n v="91504159.730000004"/>
    <s v="Alexandria"/>
  </r>
  <r>
    <s v="ORD105286"/>
    <s v="iPhone 13"/>
    <x v="0"/>
    <x v="4"/>
    <x v="1"/>
    <x v="2"/>
    <n v="9412.1200000000008"/>
    <n v="3"/>
    <x v="5285"/>
    <x v="94"/>
    <n v="1160"/>
    <x v="159"/>
    <m/>
    <m/>
    <s v="Jumia"/>
    <s v="Jum"/>
    <n v="26648.76"/>
    <n v="92327183.770000085"/>
    <n v="92327183.770000085"/>
    <s v="Casablanca"/>
  </r>
  <r>
    <s v="ORD105287"/>
    <s v="Nike Air Max"/>
    <x v="1"/>
    <x v="1"/>
    <x v="0"/>
    <x v="1"/>
    <n v="5424.43"/>
    <n v="4"/>
    <x v="5286"/>
    <x v="110"/>
    <n v="1177"/>
    <x v="226"/>
    <m/>
    <m/>
    <s v="sq"/>
    <s v="sq"/>
    <n v="13290.4"/>
    <n v="91504159.730000004"/>
    <n v="91504159.730000004"/>
    <s v="Alexandria"/>
  </r>
  <r>
    <s v="ORD105288"/>
    <s v="Nike Air Max"/>
    <x v="1"/>
    <x v="1"/>
    <x v="2"/>
    <x v="3"/>
    <n v="13885.3"/>
    <n v="1"/>
    <x v="5287"/>
    <x v="252"/>
    <n v="3162"/>
    <x v="243"/>
    <m/>
    <m/>
    <s v="Amazon"/>
    <s v="Amazon"/>
    <n v="3665.44"/>
    <n v="91504159.730000004"/>
    <n v="91504159.730000004"/>
    <s v="Dubai"/>
  </r>
  <r>
    <s v="ORD105289"/>
    <s v="Dell Inspiron 3501"/>
    <x v="3"/>
    <x v="8"/>
    <x v="1"/>
    <x v="2"/>
    <n v="7131.63"/>
    <n v="5"/>
    <x v="5288"/>
    <x v="333"/>
    <n v="960"/>
    <x v="263"/>
    <m/>
    <m/>
    <s v="Jumia"/>
    <s v="Jum"/>
    <n v="26648.76"/>
    <n v="57542997.559999913"/>
    <n v="57542997.559999913"/>
    <s v="Casablanca"/>
  </r>
  <r>
    <s v="ORD105290"/>
    <s v="HP Pavilion Laptop"/>
    <x v="3"/>
    <x v="3"/>
    <x v="2"/>
    <x v="5"/>
    <n v="6374.86"/>
    <n v="3"/>
    <x v="5289"/>
    <x v="177"/>
    <n v="3276"/>
    <x v="163"/>
    <m/>
    <m/>
    <s v="Amazon"/>
    <s v="Amazon"/>
    <n v="27872.98"/>
    <n v="57542997.559999913"/>
    <n v="57542997.559999913"/>
    <s v="Giza"/>
  </r>
  <r>
    <s v="ORD105291"/>
    <s v="Nike Air Max"/>
    <x v="1"/>
    <x v="1"/>
    <x v="1"/>
    <x v="4"/>
    <n v="13983.16"/>
    <n v="1"/>
    <x v="5290"/>
    <x v="166"/>
    <n v="3014"/>
    <x v="203"/>
    <m/>
    <m/>
    <s v="Jumia"/>
    <s v="Jum"/>
    <n v="99349.3"/>
    <n v="91504159.730000004"/>
    <n v="91504159.730000004"/>
    <s v="Riyadh"/>
  </r>
  <r>
    <s v="ORD105292"/>
    <s v="Xiaomi Redmi Note 12"/>
    <x v="0"/>
    <x v="7"/>
    <x v="1"/>
    <x v="0"/>
    <n v="19445.189999999999"/>
    <n v="4"/>
    <x v="5291"/>
    <x v="2"/>
    <n v="2914"/>
    <x v="215"/>
    <m/>
    <m/>
    <s v="Jumia"/>
    <s v="Jum"/>
    <n v="16284.02"/>
    <n v="92327183.770000085"/>
    <n v="92327183.770000085"/>
    <s v="Cairo"/>
  </r>
  <r>
    <s v="ORD105293"/>
    <s v="Dell Inspiron 3501"/>
    <x v="3"/>
    <x v="8"/>
    <x v="0"/>
    <x v="5"/>
    <n v="12474.56"/>
    <n v="4"/>
    <x v="5292"/>
    <x v="27"/>
    <n v="1918"/>
    <x v="135"/>
    <m/>
    <m/>
    <s v="sq"/>
    <s v="sq"/>
    <n v="27872.98"/>
    <n v="57542997.559999913"/>
    <n v="57542997.559999913"/>
    <s v="Giza"/>
  </r>
  <r>
    <s v="ORD105294"/>
    <s v="Bluetooth Headset"/>
    <x v="2"/>
    <x v="2"/>
    <x v="2"/>
    <x v="0"/>
    <n v="11583.36"/>
    <n v="2"/>
    <x v="5293"/>
    <x v="337"/>
    <n v="3711"/>
    <x v="336"/>
    <m/>
    <m/>
    <s v="Amazon"/>
    <s v="Amazon"/>
    <n v="16284.02"/>
    <n v="29200970.130000021"/>
    <n v="29200970.130000021"/>
    <s v="Cairo"/>
  </r>
  <r>
    <s v="ORD105295"/>
    <s v="Adidas Running Shoes"/>
    <x v="1"/>
    <x v="9"/>
    <x v="1"/>
    <x v="5"/>
    <n v="19110.900000000001"/>
    <n v="1"/>
    <x v="5294"/>
    <x v="123"/>
    <n v="1815"/>
    <x v="223"/>
    <m/>
    <m/>
    <s v="Jumia"/>
    <s v="Jum"/>
    <n v="27872.98"/>
    <n v="91504159.730000004"/>
    <n v="91504159.730000004"/>
    <s v="Giza"/>
  </r>
  <r>
    <s v="ORD105296"/>
    <s v="Bluetooth Headset"/>
    <x v="2"/>
    <x v="2"/>
    <x v="0"/>
    <x v="4"/>
    <n v="7476.27"/>
    <n v="3"/>
    <x v="5295"/>
    <x v="91"/>
    <n v="414"/>
    <x v="122"/>
    <m/>
    <m/>
    <s v="sq"/>
    <s v="sq"/>
    <n v="99349.3"/>
    <n v="29200970.130000021"/>
    <n v="29200970.130000021"/>
    <s v="Riyadh"/>
  </r>
  <r>
    <s v="ORD105297"/>
    <s v="HP Pavilion Laptop"/>
    <x v="3"/>
    <x v="3"/>
    <x v="2"/>
    <x v="0"/>
    <n v="2854.36"/>
    <n v="2"/>
    <x v="5296"/>
    <x v="377"/>
    <n v="3532"/>
    <x v="268"/>
    <m/>
    <m/>
    <s v="Amazon"/>
    <s v="Amazon"/>
    <n v="16284.02"/>
    <n v="57542997.559999913"/>
    <n v="57542997.559999913"/>
    <s v="Cairo"/>
  </r>
  <r>
    <s v="ORD105298"/>
    <s v="Adidas Running Shoes"/>
    <x v="1"/>
    <x v="9"/>
    <x v="0"/>
    <x v="0"/>
    <n v="19394.96"/>
    <n v="4"/>
    <x v="5297"/>
    <x v="185"/>
    <n v="3189"/>
    <x v="245"/>
    <m/>
    <m/>
    <s v="sq"/>
    <s v="sq"/>
    <n v="16284.02"/>
    <n v="91504159.730000004"/>
    <n v="91504159.730000004"/>
    <s v="Cairo"/>
  </r>
  <r>
    <s v="ORD105299"/>
    <s v="iPhone 13"/>
    <x v="0"/>
    <x v="4"/>
    <x v="0"/>
    <x v="3"/>
    <n v="6027.52"/>
    <n v="4"/>
    <x v="5298"/>
    <x v="165"/>
    <n v="617"/>
    <x v="47"/>
    <m/>
    <m/>
    <s v="sq"/>
    <s v="sq"/>
    <n v="3665.44"/>
    <n v="92327183.770000085"/>
    <n v="92327183.770000085"/>
    <s v="Dubai"/>
  </r>
  <r>
    <s v="ORD105300"/>
    <s v="Samsung Galaxy A14"/>
    <x v="0"/>
    <x v="0"/>
    <x v="1"/>
    <x v="5"/>
    <n v="2551.67"/>
    <n v="3"/>
    <x v="5299"/>
    <x v="159"/>
    <n v="568"/>
    <x v="235"/>
    <m/>
    <m/>
    <s v="Jumia"/>
    <s v="Jum"/>
    <n v="27872.98"/>
    <n v="92327183.770000085"/>
    <n v="92327183.770000085"/>
    <s v="Giza"/>
  </r>
  <r>
    <s v="ORD105301"/>
    <s v="Bluetooth Headset"/>
    <x v="2"/>
    <x v="2"/>
    <x v="2"/>
    <x v="3"/>
    <n v="15698.34"/>
    <n v="5"/>
    <x v="5300"/>
    <x v="113"/>
    <n v="4453"/>
    <x v="126"/>
    <m/>
    <m/>
    <s v="Amazon"/>
    <s v="Amazon"/>
    <n v="3665.44"/>
    <n v="29200970.130000021"/>
    <n v="29200970.130000021"/>
    <s v="Dubai"/>
  </r>
  <r>
    <s v="ORD105302"/>
    <s v="Smartwatch FitPro"/>
    <x v="4"/>
    <x v="6"/>
    <x v="1"/>
    <x v="5"/>
    <n v="11592.97"/>
    <n v="4"/>
    <x v="5301"/>
    <x v="325"/>
    <n v="3800"/>
    <x v="30"/>
    <m/>
    <m/>
    <s v="Jumia"/>
    <s v="Jum"/>
    <n v="27872.98"/>
    <n v="31420413.200000018"/>
    <n v="31420413.200000018"/>
    <s v="Giza"/>
  </r>
  <r>
    <s v="ORD105303"/>
    <s v="Samsung Galaxy A14"/>
    <x v="0"/>
    <x v="0"/>
    <x v="0"/>
    <x v="4"/>
    <n v="673.18"/>
    <n v="2"/>
    <x v="5302"/>
    <x v="59"/>
    <n v="4952"/>
    <x v="25"/>
    <m/>
    <m/>
    <s v="sq"/>
    <s v="sq"/>
    <n v="99349.3"/>
    <n v="92327183.770000085"/>
    <n v="92327183.770000085"/>
    <s v="Riyadh"/>
  </r>
  <r>
    <s v="ORD105304"/>
    <s v="HP Pavilion Laptop"/>
    <x v="3"/>
    <x v="3"/>
    <x v="1"/>
    <x v="1"/>
    <n v="9011.9699999999993"/>
    <n v="3"/>
    <x v="5303"/>
    <x v="117"/>
    <n v="2290"/>
    <x v="179"/>
    <m/>
    <m/>
    <s v="Jumia"/>
    <s v="Jum"/>
    <n v="13290.4"/>
    <n v="57542997.559999913"/>
    <n v="57542997.559999913"/>
    <s v="Alexandria"/>
  </r>
  <r>
    <s v="ORD105305"/>
    <s v="Dell Inspiron 3501"/>
    <x v="3"/>
    <x v="8"/>
    <x v="2"/>
    <x v="1"/>
    <n v="9033.83"/>
    <n v="5"/>
    <x v="5304"/>
    <x v="157"/>
    <n v="3274"/>
    <x v="38"/>
    <m/>
    <m/>
    <s v="Amazon"/>
    <s v="Amazon"/>
    <n v="13290.4"/>
    <n v="57542997.559999913"/>
    <n v="57542997.559999913"/>
    <s v="Alexandria"/>
  </r>
  <r>
    <s v="ORD105306"/>
    <s v="Smartwatch FitPro"/>
    <x v="4"/>
    <x v="6"/>
    <x v="0"/>
    <x v="1"/>
    <n v="9870.68"/>
    <n v="5"/>
    <x v="5305"/>
    <x v="270"/>
    <n v="4150"/>
    <x v="195"/>
    <m/>
    <m/>
    <s v="sq"/>
    <s v="sq"/>
    <n v="13290.4"/>
    <n v="31420413.200000018"/>
    <n v="31420413.200000018"/>
    <s v="Alexandria"/>
  </r>
  <r>
    <s v="ORD105307"/>
    <s v="Adidas Running Shoes"/>
    <x v="1"/>
    <x v="9"/>
    <x v="2"/>
    <x v="1"/>
    <n v="16511.54"/>
    <n v="2"/>
    <x v="5306"/>
    <x v="250"/>
    <n v="2014"/>
    <x v="292"/>
    <m/>
    <m/>
    <s v="Amazon"/>
    <s v="Amazon"/>
    <n v="13290.4"/>
    <n v="91504159.730000004"/>
    <n v="91504159.730000004"/>
    <s v="Alexandria"/>
  </r>
  <r>
    <s v="ORD105308"/>
    <s v="Nike Air Max"/>
    <x v="1"/>
    <x v="1"/>
    <x v="0"/>
    <x v="1"/>
    <n v="13719.74"/>
    <n v="1"/>
    <x v="5307"/>
    <x v="381"/>
    <n v="3134"/>
    <x v="266"/>
    <m/>
    <m/>
    <s v="sq"/>
    <s v="sq"/>
    <n v="13290.4"/>
    <n v="91504159.730000004"/>
    <n v="91504159.730000004"/>
    <s v="Alexandria"/>
  </r>
  <r>
    <s v="ORD105309"/>
    <s v="Dell Inspiron 3501"/>
    <x v="3"/>
    <x v="8"/>
    <x v="1"/>
    <x v="0"/>
    <n v="1369.89"/>
    <n v="3"/>
    <x v="5308"/>
    <x v="312"/>
    <n v="818"/>
    <x v="290"/>
    <m/>
    <m/>
    <s v="Jumia"/>
    <s v="Jum"/>
    <n v="16284.02"/>
    <n v="57542997.559999913"/>
    <n v="57542997.559999913"/>
    <s v="Cairo"/>
  </r>
  <r>
    <s v="ORD105310"/>
    <s v="Nike Air Max"/>
    <x v="1"/>
    <x v="1"/>
    <x v="1"/>
    <x v="5"/>
    <n v="17600.16"/>
    <n v="1"/>
    <x v="5309"/>
    <x v="267"/>
    <n v="692"/>
    <x v="29"/>
    <m/>
    <m/>
    <s v="Jumia"/>
    <s v="Jum"/>
    <n v="27872.98"/>
    <n v="91504159.730000004"/>
    <n v="91504159.730000004"/>
    <s v="Giza"/>
  </r>
  <r>
    <s v="ORD105311"/>
    <s v="Bluetooth Headset"/>
    <x v="2"/>
    <x v="2"/>
    <x v="2"/>
    <x v="1"/>
    <n v="15960.91"/>
    <n v="1"/>
    <x v="5310"/>
    <x v="202"/>
    <n v="3259"/>
    <x v="147"/>
    <m/>
    <m/>
    <s v="Amazon"/>
    <s v="Amazon"/>
    <n v="13290.4"/>
    <n v="29200970.130000021"/>
    <n v="29200970.130000021"/>
    <s v="Alexandria"/>
  </r>
  <r>
    <s v="ORD105312"/>
    <s v="T-shirt Cotton"/>
    <x v="1"/>
    <x v="5"/>
    <x v="2"/>
    <x v="0"/>
    <n v="19005.11"/>
    <n v="1"/>
    <x v="5311"/>
    <x v="345"/>
    <n v="1360"/>
    <x v="2"/>
    <m/>
    <m/>
    <s v="Amazon"/>
    <s v="Amazon"/>
    <n v="16284.02"/>
    <n v="91504159.730000004"/>
    <n v="91504159.730000004"/>
    <s v="Cairo"/>
  </r>
  <r>
    <s v="ORD105313"/>
    <s v="T-shirt Cotton"/>
    <x v="1"/>
    <x v="5"/>
    <x v="0"/>
    <x v="5"/>
    <n v="2201.36"/>
    <n v="1"/>
    <x v="5312"/>
    <x v="296"/>
    <n v="3116"/>
    <x v="228"/>
    <m/>
    <m/>
    <s v="sq"/>
    <s v="sq"/>
    <n v="27872.98"/>
    <n v="91504159.730000004"/>
    <n v="91504159.730000004"/>
    <s v="Giza"/>
  </r>
  <r>
    <s v="ORD105314"/>
    <s v="HP Pavilion Laptop"/>
    <x v="3"/>
    <x v="3"/>
    <x v="0"/>
    <x v="4"/>
    <n v="7592.81"/>
    <n v="3"/>
    <x v="5313"/>
    <x v="117"/>
    <n v="4024"/>
    <x v="44"/>
    <m/>
    <m/>
    <s v="sq"/>
    <s v="sq"/>
    <n v="99349.3"/>
    <n v="57542997.559999913"/>
    <n v="57542997.559999913"/>
    <s v="Riyadh"/>
  </r>
  <r>
    <s v="ORD105315"/>
    <s v="iPhone 13"/>
    <x v="0"/>
    <x v="4"/>
    <x v="2"/>
    <x v="1"/>
    <n v="3639.29"/>
    <n v="5"/>
    <x v="5314"/>
    <x v="214"/>
    <n v="95"/>
    <x v="310"/>
    <m/>
    <m/>
    <s v="Amazon"/>
    <s v="Amazon"/>
    <n v="13290.4"/>
    <n v="92327183.770000085"/>
    <n v="92327183.770000085"/>
    <s v="Alexandria"/>
  </r>
  <r>
    <s v="ORD105316"/>
    <s v="Nike Air Max"/>
    <x v="1"/>
    <x v="1"/>
    <x v="1"/>
    <x v="3"/>
    <n v="2979.19"/>
    <n v="4"/>
    <x v="5315"/>
    <x v="195"/>
    <n v="1631"/>
    <x v="312"/>
    <m/>
    <m/>
    <s v="Jumia"/>
    <s v="Jum"/>
    <n v="3665.44"/>
    <n v="91504159.730000004"/>
    <n v="91504159.730000004"/>
    <s v="Dubai"/>
  </r>
  <r>
    <s v="ORD105317"/>
    <s v="HP Pavilion Laptop"/>
    <x v="3"/>
    <x v="3"/>
    <x v="1"/>
    <x v="4"/>
    <n v="15579.06"/>
    <n v="5"/>
    <x v="5316"/>
    <x v="148"/>
    <n v="4788"/>
    <x v="98"/>
    <m/>
    <m/>
    <s v="Jumia"/>
    <s v="Jum"/>
    <n v="99349.3"/>
    <n v="57542997.559999913"/>
    <n v="57542997.559999913"/>
    <s v="Riyadh"/>
  </r>
  <r>
    <s v="ORD105318"/>
    <s v="Samsung Galaxy A14"/>
    <x v="0"/>
    <x v="0"/>
    <x v="2"/>
    <x v="1"/>
    <n v="1034.5999999999999"/>
    <n v="3"/>
    <x v="5317"/>
    <x v="185"/>
    <n v="1838"/>
    <x v="220"/>
    <m/>
    <m/>
    <s v="Amazon"/>
    <s v="Amazon"/>
    <n v="13290.4"/>
    <n v="92327183.770000085"/>
    <n v="92327183.770000085"/>
    <s v="Alexandria"/>
  </r>
  <r>
    <s v="ORD105319"/>
    <s v="Bluetooth Headset"/>
    <x v="2"/>
    <x v="2"/>
    <x v="1"/>
    <x v="3"/>
    <n v="19463.330000000002"/>
    <n v="4"/>
    <x v="5318"/>
    <x v="157"/>
    <n v="2879"/>
    <x v="105"/>
    <m/>
    <m/>
    <s v="Jumia"/>
    <s v="Jum"/>
    <n v="3665.44"/>
    <n v="29200970.130000021"/>
    <n v="29200970.130000021"/>
    <s v="Dubai"/>
  </r>
  <r>
    <s v="ORD105320"/>
    <s v="Smartwatch FitPro"/>
    <x v="4"/>
    <x v="6"/>
    <x v="2"/>
    <x v="0"/>
    <n v="10352.85"/>
    <n v="3"/>
    <x v="5319"/>
    <x v="39"/>
    <n v="202"/>
    <x v="298"/>
    <m/>
    <m/>
    <s v="Amazon"/>
    <s v="Amazon"/>
    <n v="16284.02"/>
    <n v="31420413.200000018"/>
    <n v="31420413.200000018"/>
    <s v="Cairo"/>
  </r>
  <r>
    <s v="ORD105321"/>
    <s v="HP Pavilion Laptop"/>
    <x v="3"/>
    <x v="3"/>
    <x v="2"/>
    <x v="4"/>
    <n v="3254.14"/>
    <n v="5"/>
    <x v="5320"/>
    <x v="125"/>
    <n v="922"/>
    <x v="273"/>
    <m/>
    <m/>
    <s v="Amazon"/>
    <s v="Amazon"/>
    <n v="99349.3"/>
    <n v="57542997.559999913"/>
    <n v="57542997.559999913"/>
    <s v="Riyadh"/>
  </r>
  <r>
    <s v="ORD105322"/>
    <s v="Xiaomi Redmi Note 12"/>
    <x v="0"/>
    <x v="7"/>
    <x v="0"/>
    <x v="3"/>
    <n v="16515.71"/>
    <n v="2"/>
    <x v="5321"/>
    <x v="28"/>
    <n v="816"/>
    <x v="20"/>
    <m/>
    <m/>
    <s v="sq"/>
    <s v="sq"/>
    <n v="3665.44"/>
    <n v="92327183.770000085"/>
    <n v="92327183.770000085"/>
    <s v="Dubai"/>
  </r>
  <r>
    <s v="ORD105323"/>
    <s v="Dell Inspiron 3501"/>
    <x v="3"/>
    <x v="8"/>
    <x v="0"/>
    <x v="1"/>
    <n v="5343.91"/>
    <n v="3"/>
    <x v="5322"/>
    <x v="310"/>
    <n v="3654"/>
    <x v="89"/>
    <m/>
    <m/>
    <s v="sq"/>
    <s v="sq"/>
    <n v="13290.4"/>
    <n v="57542997.559999913"/>
    <n v="57542997.559999913"/>
    <s v="Alexandria"/>
  </r>
  <r>
    <s v="ORD105324"/>
    <s v="Samsung Galaxy A14"/>
    <x v="0"/>
    <x v="0"/>
    <x v="1"/>
    <x v="1"/>
    <n v="5093.45"/>
    <n v="3"/>
    <x v="5323"/>
    <x v="221"/>
    <n v="1163"/>
    <x v="50"/>
    <m/>
    <m/>
    <s v="Jumia"/>
    <s v="Jum"/>
    <n v="13290.4"/>
    <n v="92327183.770000085"/>
    <n v="92327183.770000085"/>
    <s v="Alexandria"/>
  </r>
  <r>
    <s v="ORD105325"/>
    <s v="Smartwatch FitPro"/>
    <x v="4"/>
    <x v="6"/>
    <x v="1"/>
    <x v="4"/>
    <n v="18834.03"/>
    <n v="3"/>
    <x v="5324"/>
    <x v="304"/>
    <n v="1982"/>
    <x v="295"/>
    <m/>
    <m/>
    <s v="Jumia"/>
    <s v="Jum"/>
    <n v="99349.3"/>
    <n v="31420413.200000018"/>
    <n v="31420413.200000018"/>
    <s v="Riyadh"/>
  </r>
  <r>
    <s v="ORD105326"/>
    <s v="HP Pavilion Laptop"/>
    <x v="3"/>
    <x v="3"/>
    <x v="0"/>
    <x v="3"/>
    <n v="7014.9"/>
    <n v="3"/>
    <x v="5325"/>
    <x v="90"/>
    <n v="2956"/>
    <x v="89"/>
    <m/>
    <m/>
    <s v="sq"/>
    <s v="sq"/>
    <n v="3665.44"/>
    <n v="57542997.559999913"/>
    <n v="57542997.559999913"/>
    <s v="Dubai"/>
  </r>
  <r>
    <s v="ORD105327"/>
    <s v="T-shirt Cotton"/>
    <x v="1"/>
    <x v="5"/>
    <x v="2"/>
    <x v="1"/>
    <n v="17628.98"/>
    <n v="1"/>
    <x v="5326"/>
    <x v="101"/>
    <n v="3887"/>
    <x v="328"/>
    <m/>
    <m/>
    <s v="Amazon"/>
    <s v="Amazon"/>
    <n v="13290.4"/>
    <n v="91504159.730000004"/>
    <n v="91504159.730000004"/>
    <s v="Alexandria"/>
  </r>
  <r>
    <s v="ORD105328"/>
    <s v="Dell Inspiron 3501"/>
    <x v="3"/>
    <x v="8"/>
    <x v="1"/>
    <x v="4"/>
    <n v="13354.99"/>
    <n v="4"/>
    <x v="5327"/>
    <x v="31"/>
    <n v="4505"/>
    <x v="172"/>
    <m/>
    <m/>
    <s v="Jumia"/>
    <s v="Jum"/>
    <n v="99349.3"/>
    <n v="57542997.559999913"/>
    <n v="57542997.559999913"/>
    <s v="Riyadh"/>
  </r>
  <r>
    <s v="ORD105329"/>
    <s v="Nike Air Max"/>
    <x v="1"/>
    <x v="1"/>
    <x v="0"/>
    <x v="0"/>
    <n v="12205.91"/>
    <n v="3"/>
    <x v="5328"/>
    <x v="305"/>
    <n v="3284"/>
    <x v="72"/>
    <m/>
    <m/>
    <s v="sq"/>
    <s v="sq"/>
    <n v="16284.02"/>
    <n v="91504159.730000004"/>
    <n v="91504159.730000004"/>
    <s v="Cairo"/>
  </r>
  <r>
    <s v="ORD105330"/>
    <s v="Bluetooth Headset"/>
    <x v="2"/>
    <x v="2"/>
    <x v="0"/>
    <x v="2"/>
    <n v="3001.23"/>
    <n v="1"/>
    <x v="5329"/>
    <x v="33"/>
    <n v="3664"/>
    <x v="144"/>
    <m/>
    <m/>
    <s v="sq"/>
    <s v="sq"/>
    <n v="26648.76"/>
    <n v="29200970.130000021"/>
    <n v="29200970.130000021"/>
    <s v="Casablanca"/>
  </r>
  <r>
    <s v="ORD105331"/>
    <s v="Smartwatch FitPro"/>
    <x v="4"/>
    <x v="6"/>
    <x v="0"/>
    <x v="1"/>
    <n v="8584.6"/>
    <n v="1"/>
    <x v="5330"/>
    <x v="195"/>
    <n v="4832"/>
    <x v="304"/>
    <m/>
    <m/>
    <s v="sq"/>
    <s v="sq"/>
    <n v="13290.4"/>
    <n v="31420413.200000018"/>
    <n v="31420413.200000018"/>
    <s v="Alexandria"/>
  </r>
  <r>
    <s v="ORD105332"/>
    <s v="Bluetooth Headset"/>
    <x v="2"/>
    <x v="2"/>
    <x v="1"/>
    <x v="5"/>
    <n v="15037.99"/>
    <n v="4"/>
    <x v="5331"/>
    <x v="255"/>
    <n v="520"/>
    <x v="172"/>
    <m/>
    <m/>
    <s v="Jumia"/>
    <s v="Jum"/>
    <n v="27872.98"/>
    <n v="29200970.130000021"/>
    <n v="29200970.130000021"/>
    <s v="Giza"/>
  </r>
  <r>
    <s v="ORD105333"/>
    <s v="Samsung Galaxy A14"/>
    <x v="0"/>
    <x v="0"/>
    <x v="2"/>
    <x v="0"/>
    <n v="12167.8"/>
    <n v="3"/>
    <x v="5332"/>
    <x v="274"/>
    <n v="2029"/>
    <x v="145"/>
    <m/>
    <m/>
    <s v="Amazon"/>
    <s v="Amazon"/>
    <n v="16284.02"/>
    <n v="92327183.770000085"/>
    <n v="92327183.770000085"/>
    <s v="Cairo"/>
  </r>
  <r>
    <s v="ORD105334"/>
    <s v="Dell Inspiron 3501"/>
    <x v="3"/>
    <x v="8"/>
    <x v="1"/>
    <x v="0"/>
    <n v="3761.99"/>
    <n v="5"/>
    <x v="5333"/>
    <x v="361"/>
    <n v="2790"/>
    <x v="332"/>
    <m/>
    <m/>
    <s v="Jumia"/>
    <s v="Jum"/>
    <n v="16284.02"/>
    <n v="57542997.559999913"/>
    <n v="57542997.559999913"/>
    <s v="Cairo"/>
  </r>
  <r>
    <s v="ORD105335"/>
    <s v="Bluetooth Headset"/>
    <x v="2"/>
    <x v="2"/>
    <x v="0"/>
    <x v="1"/>
    <n v="1687.85"/>
    <n v="2"/>
    <x v="5334"/>
    <x v="20"/>
    <n v="4659"/>
    <x v="116"/>
    <m/>
    <m/>
    <s v="sq"/>
    <s v="sq"/>
    <n v="13290.4"/>
    <n v="29200970.130000021"/>
    <n v="29200970.130000021"/>
    <s v="Alexandria"/>
  </r>
  <r>
    <s v="ORD105336"/>
    <s v="T-shirt Cotton"/>
    <x v="1"/>
    <x v="5"/>
    <x v="2"/>
    <x v="2"/>
    <n v="17698.47"/>
    <n v="1"/>
    <x v="5335"/>
    <x v="278"/>
    <n v="2170"/>
    <x v="23"/>
    <m/>
    <m/>
    <s v="Amazon"/>
    <s v="Amazon"/>
    <n v="26648.76"/>
    <n v="91504159.730000004"/>
    <n v="91504159.730000004"/>
    <s v="Casablanca"/>
  </r>
  <r>
    <s v="ORD105337"/>
    <s v="Smartwatch FitPro"/>
    <x v="4"/>
    <x v="6"/>
    <x v="1"/>
    <x v="3"/>
    <n v="10466.33"/>
    <n v="1"/>
    <x v="5336"/>
    <x v="320"/>
    <n v="3941"/>
    <x v="126"/>
    <m/>
    <m/>
    <s v="Jumia"/>
    <s v="Jum"/>
    <n v="3665.44"/>
    <n v="31420413.200000018"/>
    <n v="31420413.200000018"/>
    <s v="Dubai"/>
  </r>
  <r>
    <s v="ORD105338"/>
    <s v="T-shirt Cotton"/>
    <x v="1"/>
    <x v="5"/>
    <x v="0"/>
    <x v="3"/>
    <n v="1247.53"/>
    <n v="5"/>
    <x v="5337"/>
    <x v="134"/>
    <n v="3841"/>
    <x v="56"/>
    <m/>
    <m/>
    <s v="sq"/>
    <s v="sq"/>
    <n v="3665.44"/>
    <n v="91504159.730000004"/>
    <n v="91504159.730000004"/>
    <s v="Dubai"/>
  </r>
  <r>
    <s v="ORD105339"/>
    <s v="Dell Inspiron 3501"/>
    <x v="3"/>
    <x v="8"/>
    <x v="2"/>
    <x v="3"/>
    <n v="15371.58"/>
    <n v="4"/>
    <x v="5338"/>
    <x v="152"/>
    <n v="3839"/>
    <x v="342"/>
    <m/>
    <m/>
    <s v="Amazon"/>
    <s v="Amazon"/>
    <n v="3665.44"/>
    <n v="57542997.559999913"/>
    <n v="57542997.559999913"/>
    <s v="Dubai"/>
  </r>
  <r>
    <s v="ORD105340"/>
    <s v="Smartwatch FitPro"/>
    <x v="4"/>
    <x v="6"/>
    <x v="0"/>
    <x v="5"/>
    <n v="10024.61"/>
    <n v="4"/>
    <x v="5339"/>
    <x v="218"/>
    <n v="486"/>
    <x v="295"/>
    <m/>
    <m/>
    <s v="sq"/>
    <s v="sq"/>
    <n v="27872.98"/>
    <n v="31420413.200000018"/>
    <n v="31420413.200000018"/>
    <s v="Giza"/>
  </r>
  <r>
    <s v="ORD105341"/>
    <s v="Xiaomi Redmi Note 12"/>
    <x v="0"/>
    <x v="7"/>
    <x v="1"/>
    <x v="0"/>
    <n v="14471.43"/>
    <n v="4"/>
    <x v="5340"/>
    <x v="150"/>
    <n v="4914"/>
    <x v="329"/>
    <m/>
    <m/>
    <s v="Jumia"/>
    <s v="Jum"/>
    <n v="16284.02"/>
    <n v="92327183.770000085"/>
    <n v="92327183.770000085"/>
    <s v="Cairo"/>
  </r>
  <r>
    <s v="ORD105342"/>
    <s v="Adidas Running Shoes"/>
    <x v="1"/>
    <x v="9"/>
    <x v="0"/>
    <x v="2"/>
    <n v="15191.52"/>
    <n v="1"/>
    <x v="5341"/>
    <x v="302"/>
    <n v="3817"/>
    <x v="326"/>
    <m/>
    <m/>
    <s v="sq"/>
    <s v="sq"/>
    <n v="26648.76"/>
    <n v="91504159.730000004"/>
    <n v="91504159.730000004"/>
    <s v="Casablanca"/>
  </r>
  <r>
    <s v="ORD105343"/>
    <s v="Adidas Running Shoes"/>
    <x v="1"/>
    <x v="9"/>
    <x v="2"/>
    <x v="4"/>
    <n v="15142.76"/>
    <n v="1"/>
    <x v="5342"/>
    <x v="14"/>
    <n v="3931"/>
    <x v="104"/>
    <m/>
    <m/>
    <s v="Amazon"/>
    <s v="Amazon"/>
    <n v="99349.3"/>
    <n v="91504159.730000004"/>
    <n v="91504159.730000004"/>
    <s v="Riyadh"/>
  </r>
  <r>
    <s v="ORD105344"/>
    <s v="Smartwatch FitPro"/>
    <x v="4"/>
    <x v="6"/>
    <x v="0"/>
    <x v="5"/>
    <n v="8135.4"/>
    <n v="1"/>
    <x v="5343"/>
    <x v="171"/>
    <n v="2258"/>
    <x v="94"/>
    <m/>
    <m/>
    <s v="sq"/>
    <s v="sq"/>
    <n v="27872.98"/>
    <n v="31420413.200000018"/>
    <n v="31420413.200000018"/>
    <s v="Giza"/>
  </r>
  <r>
    <s v="ORD105345"/>
    <s v="Dell Inspiron 3501"/>
    <x v="3"/>
    <x v="8"/>
    <x v="0"/>
    <x v="5"/>
    <n v="3127.84"/>
    <n v="5"/>
    <x v="5344"/>
    <x v="25"/>
    <n v="3819"/>
    <x v="136"/>
    <m/>
    <m/>
    <s v="sq"/>
    <s v="sq"/>
    <n v="27872.98"/>
    <n v="57542997.559999913"/>
    <n v="57542997.559999913"/>
    <s v="Giza"/>
  </r>
  <r>
    <s v="ORD105346"/>
    <s v="Bluetooth Headset"/>
    <x v="2"/>
    <x v="2"/>
    <x v="2"/>
    <x v="0"/>
    <n v="2417.15"/>
    <n v="1"/>
    <x v="5345"/>
    <x v="185"/>
    <n v="4557"/>
    <x v="136"/>
    <m/>
    <m/>
    <s v="Amazon"/>
    <s v="Amazon"/>
    <n v="16284.02"/>
    <n v="29200970.130000021"/>
    <n v="29200970.130000021"/>
    <s v="Cairo"/>
  </r>
  <r>
    <s v="ORD105347"/>
    <s v="Dell Inspiron 3501"/>
    <x v="3"/>
    <x v="8"/>
    <x v="2"/>
    <x v="0"/>
    <n v="15239.45"/>
    <n v="4"/>
    <x v="5346"/>
    <x v="392"/>
    <n v="4098"/>
    <x v="141"/>
    <m/>
    <m/>
    <s v="Amazon"/>
    <s v="Amazon"/>
    <n v="16284.02"/>
    <n v="57542997.559999913"/>
    <n v="57542997.559999913"/>
    <s v="Cairo"/>
  </r>
  <r>
    <s v="ORD105348"/>
    <s v="Bluetooth Headset"/>
    <x v="2"/>
    <x v="2"/>
    <x v="0"/>
    <x v="0"/>
    <n v="18877.34"/>
    <n v="4"/>
    <x v="5347"/>
    <x v="105"/>
    <n v="3983"/>
    <x v="282"/>
    <m/>
    <m/>
    <s v="sq"/>
    <s v="sq"/>
    <n v="16284.02"/>
    <n v="29200970.130000021"/>
    <n v="29200970.130000021"/>
    <s v="Cairo"/>
  </r>
  <r>
    <s v="ORD105349"/>
    <s v="Smartwatch FitPro"/>
    <x v="4"/>
    <x v="6"/>
    <x v="0"/>
    <x v="1"/>
    <n v="15917.94"/>
    <n v="1"/>
    <x v="5348"/>
    <x v="374"/>
    <n v="2240"/>
    <x v="45"/>
    <m/>
    <m/>
    <s v="sq"/>
    <s v="sq"/>
    <n v="13290.4"/>
    <n v="31420413.200000018"/>
    <n v="31420413.200000018"/>
    <s v="Alexandria"/>
  </r>
  <r>
    <s v="ORD105350"/>
    <s v="Xiaomi Redmi Note 12"/>
    <x v="0"/>
    <x v="7"/>
    <x v="2"/>
    <x v="0"/>
    <n v="7170.93"/>
    <n v="5"/>
    <x v="5349"/>
    <x v="388"/>
    <n v="48"/>
    <x v="293"/>
    <m/>
    <m/>
    <s v="Amazon"/>
    <s v="Amazon"/>
    <n v="16284.02"/>
    <n v="92327183.770000085"/>
    <n v="92327183.770000085"/>
    <s v="Cairo"/>
  </r>
  <r>
    <s v="ORD105351"/>
    <s v="Adidas Running Shoes"/>
    <x v="1"/>
    <x v="9"/>
    <x v="0"/>
    <x v="5"/>
    <n v="3899.71"/>
    <n v="2"/>
    <x v="5350"/>
    <x v="254"/>
    <n v="2478"/>
    <x v="243"/>
    <m/>
    <m/>
    <s v="sq"/>
    <s v="sq"/>
    <n v="27872.98"/>
    <n v="91504159.730000004"/>
    <n v="91504159.730000004"/>
    <s v="Giza"/>
  </r>
  <r>
    <s v="ORD105352"/>
    <s v="T-shirt Cotton"/>
    <x v="1"/>
    <x v="5"/>
    <x v="0"/>
    <x v="0"/>
    <n v="16553.53"/>
    <n v="5"/>
    <x v="5351"/>
    <x v="164"/>
    <n v="2101"/>
    <x v="345"/>
    <m/>
    <m/>
    <s v="sq"/>
    <s v="sq"/>
    <n v="16284.02"/>
    <n v="91504159.730000004"/>
    <n v="91504159.730000004"/>
    <s v="Cairo"/>
  </r>
  <r>
    <s v="ORD105353"/>
    <s v="Xiaomi Redmi Note 12"/>
    <x v="0"/>
    <x v="7"/>
    <x v="1"/>
    <x v="0"/>
    <n v="4769.29"/>
    <n v="1"/>
    <x v="5352"/>
    <x v="182"/>
    <n v="4033"/>
    <x v="318"/>
    <m/>
    <m/>
    <s v="Jumia"/>
    <s v="Jum"/>
    <n v="16284.02"/>
    <n v="92327183.770000085"/>
    <n v="92327183.770000085"/>
    <s v="Cairo"/>
  </r>
  <r>
    <s v="ORD105354"/>
    <s v="iPhone 13"/>
    <x v="0"/>
    <x v="4"/>
    <x v="0"/>
    <x v="1"/>
    <n v="16528.96"/>
    <n v="5"/>
    <x v="5353"/>
    <x v="65"/>
    <n v="2144"/>
    <x v="336"/>
    <m/>
    <m/>
    <s v="sq"/>
    <s v="sq"/>
    <n v="13290.4"/>
    <n v="92327183.770000085"/>
    <n v="92327183.770000085"/>
    <s v="Alexandria"/>
  </r>
  <r>
    <s v="ORD105355"/>
    <s v="iPhone 13"/>
    <x v="0"/>
    <x v="4"/>
    <x v="2"/>
    <x v="4"/>
    <n v="8755.84"/>
    <n v="1"/>
    <x v="5354"/>
    <x v="337"/>
    <n v="4237"/>
    <x v="349"/>
    <m/>
    <m/>
    <s v="Amazon"/>
    <s v="Amazon"/>
    <n v="99349.3"/>
    <n v="92327183.770000085"/>
    <n v="92327183.770000085"/>
    <s v="Riyadh"/>
  </r>
  <r>
    <s v="ORD105356"/>
    <s v="Bluetooth Headset"/>
    <x v="2"/>
    <x v="2"/>
    <x v="1"/>
    <x v="2"/>
    <n v="6436.58"/>
    <n v="2"/>
    <x v="5355"/>
    <x v="254"/>
    <n v="1395"/>
    <x v="57"/>
    <m/>
    <m/>
    <s v="Jumia"/>
    <s v="Jum"/>
    <n v="26648.76"/>
    <n v="29200970.130000021"/>
    <n v="29200970.130000021"/>
    <s v="Casablanca"/>
  </r>
  <r>
    <s v="ORD105357"/>
    <s v="Xiaomi Redmi Note 12"/>
    <x v="0"/>
    <x v="7"/>
    <x v="0"/>
    <x v="3"/>
    <n v="883.55"/>
    <n v="2"/>
    <x v="5356"/>
    <x v="400"/>
    <n v="3047"/>
    <x v="291"/>
    <m/>
    <m/>
    <s v="sq"/>
    <s v="sq"/>
    <n v="3665.44"/>
    <n v="92327183.770000085"/>
    <n v="92327183.770000085"/>
    <s v="Dubai"/>
  </r>
  <r>
    <s v="ORD105358"/>
    <s v="Xiaomi Redmi Note 12"/>
    <x v="0"/>
    <x v="7"/>
    <x v="1"/>
    <x v="3"/>
    <n v="16049.75"/>
    <n v="3"/>
    <x v="5357"/>
    <x v="193"/>
    <n v="2350"/>
    <x v="141"/>
    <m/>
    <m/>
    <s v="Jumia"/>
    <s v="Jum"/>
    <n v="3665.44"/>
    <n v="92327183.770000085"/>
    <n v="92327183.770000085"/>
    <s v="Dubai"/>
  </r>
  <r>
    <s v="ORD105359"/>
    <s v="Smartwatch FitPro"/>
    <x v="4"/>
    <x v="6"/>
    <x v="0"/>
    <x v="2"/>
    <n v="16306.03"/>
    <n v="3"/>
    <x v="5358"/>
    <x v="78"/>
    <n v="870"/>
    <x v="328"/>
    <m/>
    <m/>
    <s v="sq"/>
    <s v="sq"/>
    <n v="26648.76"/>
    <n v="31420413.200000018"/>
    <n v="31420413.200000018"/>
    <s v="Casablanca"/>
  </r>
  <r>
    <s v="ORD105360"/>
    <s v="Nike Air Max"/>
    <x v="1"/>
    <x v="1"/>
    <x v="2"/>
    <x v="4"/>
    <n v="7838.38"/>
    <n v="4"/>
    <x v="5359"/>
    <x v="331"/>
    <n v="1751"/>
    <x v="170"/>
    <m/>
    <m/>
    <s v="Amazon"/>
    <s v="Amazon"/>
    <n v="99349.3"/>
    <n v="91504159.730000004"/>
    <n v="91504159.730000004"/>
    <s v="Riyadh"/>
  </r>
  <r>
    <s v="ORD105361"/>
    <s v="Dell Inspiron 3501"/>
    <x v="3"/>
    <x v="8"/>
    <x v="2"/>
    <x v="2"/>
    <n v="12780.29"/>
    <n v="4"/>
    <x v="5360"/>
    <x v="395"/>
    <n v="2980"/>
    <x v="124"/>
    <m/>
    <m/>
    <s v="Amazon"/>
    <s v="Amazon"/>
    <n v="26648.76"/>
    <n v="57542997.559999913"/>
    <n v="57542997.559999913"/>
    <s v="Casablanca"/>
  </r>
  <r>
    <s v="ORD105362"/>
    <s v="Adidas Running Shoes"/>
    <x v="1"/>
    <x v="9"/>
    <x v="0"/>
    <x v="4"/>
    <n v="5815.46"/>
    <n v="5"/>
    <x v="5361"/>
    <x v="224"/>
    <n v="3586"/>
    <x v="308"/>
    <m/>
    <m/>
    <s v="sq"/>
    <s v="sq"/>
    <n v="99349.3"/>
    <n v="91504159.730000004"/>
    <n v="91504159.730000004"/>
    <s v="Riyadh"/>
  </r>
  <r>
    <s v="ORD105363"/>
    <s v="Smartwatch FitPro"/>
    <x v="4"/>
    <x v="6"/>
    <x v="1"/>
    <x v="3"/>
    <n v="11040.53"/>
    <n v="2"/>
    <x v="5362"/>
    <x v="39"/>
    <n v="633"/>
    <x v="336"/>
    <m/>
    <m/>
    <s v="Jumia"/>
    <s v="Jum"/>
    <n v="3665.44"/>
    <n v="31420413.200000018"/>
    <n v="31420413.200000018"/>
    <s v="Dubai"/>
  </r>
  <r>
    <s v="ORD105364"/>
    <s v="Smartwatch FitPro"/>
    <x v="4"/>
    <x v="6"/>
    <x v="2"/>
    <x v="5"/>
    <n v="8646.4500000000007"/>
    <n v="2"/>
    <x v="5363"/>
    <x v="394"/>
    <n v="363"/>
    <x v="5"/>
    <m/>
    <m/>
    <s v="Amazon"/>
    <s v="Amazon"/>
    <n v="27872.98"/>
    <n v="31420413.200000018"/>
    <n v="31420413.200000018"/>
    <s v="Giza"/>
  </r>
  <r>
    <s v="ORD105365"/>
    <s v="T-shirt Cotton"/>
    <x v="1"/>
    <x v="5"/>
    <x v="2"/>
    <x v="5"/>
    <n v="12553.76"/>
    <n v="1"/>
    <x v="5364"/>
    <x v="175"/>
    <n v="1837"/>
    <x v="358"/>
    <m/>
    <m/>
    <s v="Amazon"/>
    <s v="Amazon"/>
    <n v="27872.98"/>
    <n v="91504159.730000004"/>
    <n v="91504159.730000004"/>
    <s v="Giza"/>
  </r>
  <r>
    <s v="ORD105366"/>
    <s v="Bluetooth Headset"/>
    <x v="2"/>
    <x v="2"/>
    <x v="2"/>
    <x v="1"/>
    <n v="16901.45"/>
    <n v="4"/>
    <x v="5365"/>
    <x v="252"/>
    <n v="2265"/>
    <x v="251"/>
    <m/>
    <m/>
    <s v="Amazon"/>
    <s v="Amazon"/>
    <n v="13290.4"/>
    <n v="29200970.130000021"/>
    <n v="29200970.130000021"/>
    <s v="Alexandria"/>
  </r>
  <r>
    <s v="ORD105367"/>
    <s v="Bluetooth Headset"/>
    <x v="2"/>
    <x v="2"/>
    <x v="0"/>
    <x v="5"/>
    <n v="16149.29"/>
    <n v="4"/>
    <x v="5366"/>
    <x v="125"/>
    <n v="2948"/>
    <x v="58"/>
    <m/>
    <m/>
    <s v="sq"/>
    <s v="sq"/>
    <n v="27872.98"/>
    <n v="29200970.130000021"/>
    <n v="29200970.130000021"/>
    <s v="Giza"/>
  </r>
  <r>
    <s v="ORD105368"/>
    <s v="Xiaomi Redmi Note 12"/>
    <x v="0"/>
    <x v="7"/>
    <x v="1"/>
    <x v="2"/>
    <n v="17300.95"/>
    <n v="5"/>
    <x v="5367"/>
    <x v="381"/>
    <n v="2772"/>
    <x v="340"/>
    <m/>
    <m/>
    <s v="Jumia"/>
    <s v="Jum"/>
    <n v="26648.76"/>
    <n v="92327183.770000085"/>
    <n v="92327183.770000085"/>
    <s v="Casablanca"/>
  </r>
  <r>
    <s v="ORD105369"/>
    <s v="Samsung Galaxy A14"/>
    <x v="0"/>
    <x v="0"/>
    <x v="1"/>
    <x v="2"/>
    <n v="8117.05"/>
    <n v="2"/>
    <x v="5368"/>
    <x v="140"/>
    <n v="1282"/>
    <x v="203"/>
    <m/>
    <m/>
    <s v="Jumia"/>
    <s v="Jum"/>
    <n v="26648.76"/>
    <n v="92327183.770000085"/>
    <n v="92327183.770000085"/>
    <s v="Casablanca"/>
  </r>
  <r>
    <s v="ORD105370"/>
    <s v="Samsung Galaxy A14"/>
    <x v="0"/>
    <x v="0"/>
    <x v="0"/>
    <x v="1"/>
    <n v="12668.25"/>
    <n v="1"/>
    <x v="5369"/>
    <x v="69"/>
    <n v="487"/>
    <x v="288"/>
    <m/>
    <m/>
    <s v="sq"/>
    <s v="sq"/>
    <n v="13290.4"/>
    <n v="92327183.770000085"/>
    <n v="92327183.770000085"/>
    <s v="Alexandria"/>
  </r>
  <r>
    <s v="ORD105371"/>
    <s v="Nike Air Max"/>
    <x v="1"/>
    <x v="1"/>
    <x v="1"/>
    <x v="5"/>
    <n v="1609.03"/>
    <n v="5"/>
    <x v="5370"/>
    <x v="182"/>
    <n v="4447"/>
    <x v="127"/>
    <m/>
    <m/>
    <s v="Jumia"/>
    <s v="Jum"/>
    <n v="27872.98"/>
    <n v="91504159.730000004"/>
    <n v="91504159.730000004"/>
    <s v="Giza"/>
  </r>
  <r>
    <s v="ORD105372"/>
    <s v="Dell Inspiron 3501"/>
    <x v="3"/>
    <x v="8"/>
    <x v="2"/>
    <x v="3"/>
    <n v="1510.02"/>
    <n v="2"/>
    <x v="5371"/>
    <x v="348"/>
    <n v="2789"/>
    <x v="270"/>
    <m/>
    <m/>
    <s v="Amazon"/>
    <s v="Amazon"/>
    <n v="3665.44"/>
    <n v="57542997.559999913"/>
    <n v="57542997.559999913"/>
    <s v="Dubai"/>
  </r>
  <r>
    <s v="ORD105373"/>
    <s v="Bluetooth Headset"/>
    <x v="2"/>
    <x v="2"/>
    <x v="1"/>
    <x v="4"/>
    <n v="14921.12"/>
    <n v="2"/>
    <x v="5372"/>
    <x v="127"/>
    <n v="3935"/>
    <x v="76"/>
    <m/>
    <m/>
    <s v="Jumia"/>
    <s v="Jum"/>
    <n v="99349.3"/>
    <n v="29200970.130000021"/>
    <n v="29200970.130000021"/>
    <s v="Riyadh"/>
  </r>
  <r>
    <s v="ORD105374"/>
    <s v="Samsung Galaxy A14"/>
    <x v="0"/>
    <x v="0"/>
    <x v="1"/>
    <x v="2"/>
    <n v="13053.11"/>
    <n v="2"/>
    <x v="5373"/>
    <x v="107"/>
    <n v="3762"/>
    <x v="328"/>
    <m/>
    <m/>
    <s v="Jumia"/>
    <s v="Jum"/>
    <n v="26648.76"/>
    <n v="92327183.770000085"/>
    <n v="92327183.770000085"/>
    <s v="Casablanca"/>
  </r>
  <r>
    <s v="ORD105375"/>
    <s v="Samsung Galaxy A14"/>
    <x v="0"/>
    <x v="0"/>
    <x v="0"/>
    <x v="1"/>
    <n v="4707.72"/>
    <n v="5"/>
    <x v="5374"/>
    <x v="322"/>
    <n v="3975"/>
    <x v="2"/>
    <m/>
    <m/>
    <s v="sq"/>
    <s v="sq"/>
    <n v="13290.4"/>
    <n v="92327183.770000085"/>
    <n v="92327183.770000085"/>
    <s v="Alexandria"/>
  </r>
  <r>
    <s v="ORD105376"/>
    <s v="Adidas Running Shoes"/>
    <x v="1"/>
    <x v="9"/>
    <x v="1"/>
    <x v="4"/>
    <n v="5535.57"/>
    <n v="2"/>
    <x v="5375"/>
    <x v="293"/>
    <n v="1847"/>
    <x v="299"/>
    <m/>
    <m/>
    <s v="Jumia"/>
    <s v="Jum"/>
    <n v="99349.3"/>
    <n v="91504159.730000004"/>
    <n v="91504159.730000004"/>
    <s v="Riyadh"/>
  </r>
  <r>
    <s v="ORD105377"/>
    <s v="Xiaomi Redmi Note 12"/>
    <x v="0"/>
    <x v="7"/>
    <x v="0"/>
    <x v="0"/>
    <n v="16341.44"/>
    <n v="1"/>
    <x v="5376"/>
    <x v="142"/>
    <n v="395"/>
    <x v="314"/>
    <m/>
    <m/>
    <s v="sq"/>
    <s v="sq"/>
    <n v="16284.02"/>
    <n v="92327183.770000085"/>
    <n v="92327183.770000085"/>
    <s v="Cairo"/>
  </r>
  <r>
    <s v="ORD105378"/>
    <s v="Bluetooth Headset"/>
    <x v="2"/>
    <x v="2"/>
    <x v="0"/>
    <x v="2"/>
    <n v="3324.61"/>
    <n v="1"/>
    <x v="5377"/>
    <x v="166"/>
    <n v="3676"/>
    <x v="76"/>
    <m/>
    <m/>
    <s v="sq"/>
    <s v="sq"/>
    <n v="26648.76"/>
    <n v="29200970.130000021"/>
    <n v="29200970.130000021"/>
    <s v="Casablanca"/>
  </r>
  <r>
    <s v="ORD105379"/>
    <s v="Bluetooth Headset"/>
    <x v="2"/>
    <x v="2"/>
    <x v="2"/>
    <x v="4"/>
    <n v="11406.87"/>
    <n v="1"/>
    <x v="5378"/>
    <x v="249"/>
    <n v="3406"/>
    <x v="308"/>
    <m/>
    <m/>
    <s v="Amazon"/>
    <s v="Amazon"/>
    <n v="99349.3"/>
    <n v="29200970.130000021"/>
    <n v="29200970.130000021"/>
    <s v="Riyadh"/>
  </r>
  <r>
    <s v="ORD105380"/>
    <s v="HP Pavilion Laptop"/>
    <x v="3"/>
    <x v="3"/>
    <x v="2"/>
    <x v="0"/>
    <n v="1434.5"/>
    <n v="4"/>
    <x v="5379"/>
    <x v="357"/>
    <n v="3266"/>
    <x v="63"/>
    <m/>
    <m/>
    <s v="Amazon"/>
    <s v="Amazon"/>
    <n v="16284.02"/>
    <n v="57542997.559999913"/>
    <n v="57542997.559999913"/>
    <s v="Cairo"/>
  </r>
  <r>
    <s v="ORD105381"/>
    <s v="HP Pavilion Laptop"/>
    <x v="3"/>
    <x v="3"/>
    <x v="2"/>
    <x v="1"/>
    <n v="1802.19"/>
    <n v="4"/>
    <x v="5380"/>
    <x v="15"/>
    <n v="871"/>
    <x v="131"/>
    <m/>
    <m/>
    <s v="Amazon"/>
    <s v="Amazon"/>
    <n v="13290.4"/>
    <n v="57542997.559999913"/>
    <n v="57542997.559999913"/>
    <s v="Alexandria"/>
  </r>
  <r>
    <s v="ORD105382"/>
    <s v="Bluetooth Headset"/>
    <x v="2"/>
    <x v="2"/>
    <x v="0"/>
    <x v="1"/>
    <n v="3747.55"/>
    <n v="5"/>
    <x v="5381"/>
    <x v="258"/>
    <n v="1857"/>
    <x v="181"/>
    <m/>
    <m/>
    <s v="sq"/>
    <s v="sq"/>
    <n v="13290.4"/>
    <n v="29200970.130000021"/>
    <n v="29200970.130000021"/>
    <s v="Alexandria"/>
  </r>
  <r>
    <s v="ORD105383"/>
    <s v="Nike Air Max"/>
    <x v="1"/>
    <x v="1"/>
    <x v="0"/>
    <x v="3"/>
    <n v="1757.98"/>
    <n v="3"/>
    <x v="5382"/>
    <x v="103"/>
    <n v="3759"/>
    <x v="129"/>
    <m/>
    <m/>
    <s v="sq"/>
    <s v="sq"/>
    <n v="3665.44"/>
    <n v="91504159.730000004"/>
    <n v="91504159.730000004"/>
    <s v="Dubai"/>
  </r>
  <r>
    <s v="ORD105384"/>
    <s v="Bluetooth Headset"/>
    <x v="2"/>
    <x v="2"/>
    <x v="2"/>
    <x v="4"/>
    <n v="9737.65"/>
    <n v="5"/>
    <x v="5383"/>
    <x v="116"/>
    <n v="2103"/>
    <x v="299"/>
    <m/>
    <m/>
    <s v="Amazon"/>
    <s v="Amazon"/>
    <n v="99349.3"/>
    <n v="29200970.130000021"/>
    <n v="29200970.130000021"/>
    <s v="Riyadh"/>
  </r>
  <r>
    <s v="ORD105385"/>
    <s v="Samsung Galaxy A14"/>
    <x v="0"/>
    <x v="0"/>
    <x v="2"/>
    <x v="4"/>
    <n v="13187.94"/>
    <n v="2"/>
    <x v="5384"/>
    <x v="108"/>
    <n v="375"/>
    <x v="352"/>
    <m/>
    <m/>
    <s v="Amazon"/>
    <s v="Amazon"/>
    <n v="99349.3"/>
    <n v="92327183.770000085"/>
    <n v="92327183.770000085"/>
    <s v="Riyadh"/>
  </r>
  <r>
    <s v="ORD105386"/>
    <s v="Nike Air Max"/>
    <x v="1"/>
    <x v="1"/>
    <x v="0"/>
    <x v="3"/>
    <n v="12917.11"/>
    <n v="2"/>
    <x v="5385"/>
    <x v="169"/>
    <n v="645"/>
    <x v="207"/>
    <m/>
    <m/>
    <s v="sq"/>
    <s v="sq"/>
    <n v="3665.44"/>
    <n v="91504159.730000004"/>
    <n v="91504159.730000004"/>
    <s v="Dubai"/>
  </r>
  <r>
    <s v="ORD105387"/>
    <s v="T-shirt Cotton"/>
    <x v="1"/>
    <x v="5"/>
    <x v="2"/>
    <x v="1"/>
    <n v="1371.94"/>
    <n v="5"/>
    <x v="5386"/>
    <x v="229"/>
    <n v="3815"/>
    <x v="311"/>
    <m/>
    <m/>
    <s v="Amazon"/>
    <s v="Amazon"/>
    <n v="13290.4"/>
    <n v="91504159.730000004"/>
    <n v="91504159.730000004"/>
    <s v="Alexandria"/>
  </r>
  <r>
    <s v="ORD105388"/>
    <s v="Samsung Galaxy A14"/>
    <x v="0"/>
    <x v="0"/>
    <x v="0"/>
    <x v="3"/>
    <n v="6107.89"/>
    <n v="3"/>
    <x v="5387"/>
    <x v="146"/>
    <n v="3042"/>
    <x v="79"/>
    <m/>
    <m/>
    <s v="sq"/>
    <s v="sq"/>
    <n v="3665.44"/>
    <n v="92327183.770000085"/>
    <n v="92327183.770000085"/>
    <s v="Dubai"/>
  </r>
  <r>
    <s v="ORD105389"/>
    <s v="Xiaomi Redmi Note 12"/>
    <x v="0"/>
    <x v="7"/>
    <x v="0"/>
    <x v="5"/>
    <n v="16564.580000000002"/>
    <n v="4"/>
    <x v="5388"/>
    <x v="50"/>
    <n v="4105"/>
    <x v="72"/>
    <m/>
    <m/>
    <s v="sq"/>
    <s v="sq"/>
    <n v="27872.98"/>
    <n v="92327183.770000085"/>
    <n v="92327183.770000085"/>
    <s v="Giza"/>
  </r>
  <r>
    <s v="ORD105390"/>
    <s v="Smartwatch FitPro"/>
    <x v="4"/>
    <x v="6"/>
    <x v="0"/>
    <x v="0"/>
    <n v="16444.79"/>
    <n v="2"/>
    <x v="5389"/>
    <x v="358"/>
    <n v="2655"/>
    <x v="254"/>
    <m/>
    <m/>
    <s v="sq"/>
    <s v="sq"/>
    <n v="16284.02"/>
    <n v="31420413.200000018"/>
    <n v="31420413.200000018"/>
    <s v="Cairo"/>
  </r>
  <r>
    <s v="ORD105391"/>
    <s v="Adidas Running Shoes"/>
    <x v="1"/>
    <x v="9"/>
    <x v="1"/>
    <x v="1"/>
    <n v="10185.84"/>
    <n v="2"/>
    <x v="5390"/>
    <x v="150"/>
    <n v="3234"/>
    <x v="113"/>
    <m/>
    <m/>
    <s v="Jumia"/>
    <s v="Jum"/>
    <n v="13290.4"/>
    <n v="91504159.730000004"/>
    <n v="91504159.730000004"/>
    <s v="Alexandria"/>
  </r>
  <r>
    <s v="ORD105392"/>
    <s v="Samsung Galaxy A14"/>
    <x v="0"/>
    <x v="0"/>
    <x v="2"/>
    <x v="5"/>
    <n v="18698.36"/>
    <n v="2"/>
    <x v="5391"/>
    <x v="214"/>
    <n v="3913"/>
    <x v="123"/>
    <m/>
    <m/>
    <s v="Amazon"/>
    <s v="Amazon"/>
    <n v="27872.98"/>
    <n v="92327183.770000085"/>
    <n v="92327183.770000085"/>
    <s v="Giza"/>
  </r>
  <r>
    <s v="ORD105393"/>
    <s v="iPhone 13"/>
    <x v="0"/>
    <x v="4"/>
    <x v="0"/>
    <x v="1"/>
    <n v="16295.96"/>
    <n v="4"/>
    <x v="5392"/>
    <x v="219"/>
    <n v="4197"/>
    <x v="101"/>
    <m/>
    <m/>
    <s v="sq"/>
    <s v="sq"/>
    <n v="13290.4"/>
    <n v="92327183.770000085"/>
    <n v="92327183.770000085"/>
    <s v="Alexandria"/>
  </r>
  <r>
    <s v="ORD105394"/>
    <s v="Adidas Running Shoes"/>
    <x v="1"/>
    <x v="9"/>
    <x v="2"/>
    <x v="1"/>
    <n v="12408.38"/>
    <n v="1"/>
    <x v="5393"/>
    <x v="210"/>
    <n v="360"/>
    <x v="334"/>
    <m/>
    <m/>
    <s v="Amazon"/>
    <s v="Amazon"/>
    <n v="13290.4"/>
    <n v="91504159.730000004"/>
    <n v="91504159.730000004"/>
    <s v="Alexandria"/>
  </r>
  <r>
    <s v="ORD105395"/>
    <s v="Dell Inspiron 3501"/>
    <x v="3"/>
    <x v="8"/>
    <x v="1"/>
    <x v="1"/>
    <n v="179.33"/>
    <n v="3"/>
    <x v="5394"/>
    <x v="383"/>
    <n v="3650"/>
    <x v="115"/>
    <m/>
    <m/>
    <s v="Jumia"/>
    <s v="Jum"/>
    <n v="13290.4"/>
    <n v="57542997.559999913"/>
    <n v="57542997.559999913"/>
    <s v="Alexandria"/>
  </r>
  <r>
    <s v="ORD105396"/>
    <s v="iPhone 13"/>
    <x v="0"/>
    <x v="4"/>
    <x v="0"/>
    <x v="0"/>
    <n v="13780.54"/>
    <n v="4"/>
    <x v="5395"/>
    <x v="83"/>
    <n v="4010"/>
    <x v="90"/>
    <m/>
    <m/>
    <s v="sq"/>
    <s v="sq"/>
    <n v="16284.02"/>
    <n v="92327183.770000085"/>
    <n v="92327183.770000085"/>
    <s v="Cairo"/>
  </r>
  <r>
    <s v="ORD105397"/>
    <s v="Xiaomi Redmi Note 12"/>
    <x v="0"/>
    <x v="7"/>
    <x v="0"/>
    <x v="1"/>
    <n v="2755.83"/>
    <n v="4"/>
    <x v="5396"/>
    <x v="377"/>
    <n v="4337"/>
    <x v="295"/>
    <m/>
    <m/>
    <s v="sq"/>
    <s v="sq"/>
    <n v="13290.4"/>
    <n v="92327183.770000085"/>
    <n v="92327183.770000085"/>
    <s v="Alexandria"/>
  </r>
  <r>
    <s v="ORD105398"/>
    <s v="iPhone 13"/>
    <x v="0"/>
    <x v="4"/>
    <x v="2"/>
    <x v="0"/>
    <n v="18229.8"/>
    <n v="4"/>
    <x v="5397"/>
    <x v="49"/>
    <n v="1020"/>
    <x v="293"/>
    <m/>
    <m/>
    <s v="Amazon"/>
    <s v="Amazon"/>
    <n v="16284.02"/>
    <n v="92327183.770000085"/>
    <n v="92327183.770000085"/>
    <s v="Cairo"/>
  </r>
  <r>
    <s v="ORD105399"/>
    <s v="Xiaomi Redmi Note 12"/>
    <x v="0"/>
    <x v="7"/>
    <x v="2"/>
    <x v="4"/>
    <n v="18673.02"/>
    <n v="5"/>
    <x v="5398"/>
    <x v="77"/>
    <n v="2426"/>
    <x v="339"/>
    <m/>
    <m/>
    <s v="Amazon"/>
    <s v="Amazon"/>
    <n v="99349.3"/>
    <n v="92327183.770000085"/>
    <n v="92327183.770000085"/>
    <s v="Riyadh"/>
  </r>
  <r>
    <s v="ORD105400"/>
    <s v="iPhone 13"/>
    <x v="0"/>
    <x v="4"/>
    <x v="1"/>
    <x v="2"/>
    <n v="8896.31"/>
    <n v="3"/>
    <x v="5399"/>
    <x v="293"/>
    <n v="4994"/>
    <x v="325"/>
    <m/>
    <m/>
    <s v="Jumia"/>
    <s v="Jum"/>
    <n v="26648.76"/>
    <n v="92327183.770000085"/>
    <n v="92327183.770000085"/>
    <s v="Casablanca"/>
  </r>
  <r>
    <s v="ORD105401"/>
    <s v="HP Pavilion Laptop"/>
    <x v="3"/>
    <x v="3"/>
    <x v="0"/>
    <x v="3"/>
    <n v="3588.18"/>
    <n v="4"/>
    <x v="5400"/>
    <x v="14"/>
    <n v="4529"/>
    <x v="338"/>
    <m/>
    <m/>
    <s v="sq"/>
    <s v="sq"/>
    <n v="3665.44"/>
    <n v="57542997.559999913"/>
    <n v="57542997.559999913"/>
    <s v="Dubai"/>
  </r>
  <r>
    <s v="ORD105402"/>
    <s v="iPhone 13"/>
    <x v="0"/>
    <x v="4"/>
    <x v="1"/>
    <x v="1"/>
    <n v="12198.52"/>
    <n v="3"/>
    <x v="5401"/>
    <x v="327"/>
    <n v="1743"/>
    <x v="320"/>
    <m/>
    <m/>
    <s v="Jumia"/>
    <s v="Jum"/>
    <n v="13290.4"/>
    <n v="92327183.770000085"/>
    <n v="92327183.770000085"/>
    <s v="Alexandria"/>
  </r>
  <r>
    <s v="ORD105403"/>
    <s v="Smartwatch FitPro"/>
    <x v="4"/>
    <x v="6"/>
    <x v="0"/>
    <x v="2"/>
    <n v="1252.52"/>
    <n v="2"/>
    <x v="5402"/>
    <x v="286"/>
    <n v="2310"/>
    <x v="156"/>
    <m/>
    <m/>
    <s v="sq"/>
    <s v="sq"/>
    <n v="26648.76"/>
    <n v="31420413.200000018"/>
    <n v="31420413.200000018"/>
    <s v="Casablanca"/>
  </r>
  <r>
    <s v="ORD105404"/>
    <s v="Nike Air Max"/>
    <x v="1"/>
    <x v="1"/>
    <x v="2"/>
    <x v="1"/>
    <n v="13694.25"/>
    <n v="1"/>
    <x v="5403"/>
    <x v="251"/>
    <n v="2317"/>
    <x v="82"/>
    <m/>
    <m/>
    <s v="Amazon"/>
    <s v="Amazon"/>
    <n v="13290.4"/>
    <n v="91504159.730000004"/>
    <n v="91504159.730000004"/>
    <s v="Alexandria"/>
  </r>
  <r>
    <s v="ORD105405"/>
    <s v="T-shirt Cotton"/>
    <x v="1"/>
    <x v="5"/>
    <x v="2"/>
    <x v="2"/>
    <n v="4856"/>
    <n v="4"/>
    <x v="5404"/>
    <x v="209"/>
    <n v="4391"/>
    <x v="120"/>
    <m/>
    <m/>
    <s v="Amazon"/>
    <s v="Amazon"/>
    <n v="26648.76"/>
    <n v="91504159.730000004"/>
    <n v="91504159.730000004"/>
    <s v="Casablanca"/>
  </r>
  <r>
    <s v="ORD105406"/>
    <s v="Bluetooth Headset"/>
    <x v="2"/>
    <x v="2"/>
    <x v="2"/>
    <x v="5"/>
    <n v="8782.23"/>
    <n v="2"/>
    <x v="5405"/>
    <x v="163"/>
    <n v="1547"/>
    <x v="268"/>
    <m/>
    <m/>
    <s v="Amazon"/>
    <s v="Amazon"/>
    <n v="27872.98"/>
    <n v="29200970.130000021"/>
    <n v="29200970.130000021"/>
    <s v="Giza"/>
  </r>
  <r>
    <s v="ORD105407"/>
    <s v="T-shirt Cotton"/>
    <x v="1"/>
    <x v="5"/>
    <x v="1"/>
    <x v="4"/>
    <n v="1677.05"/>
    <n v="4"/>
    <x v="5406"/>
    <x v="324"/>
    <n v="809"/>
    <x v="66"/>
    <m/>
    <m/>
    <s v="Jumia"/>
    <s v="Jum"/>
    <n v="99349.3"/>
    <n v="91504159.730000004"/>
    <n v="91504159.730000004"/>
    <s v="Riyadh"/>
  </r>
  <r>
    <s v="ORD105408"/>
    <s v="iPhone 13"/>
    <x v="0"/>
    <x v="4"/>
    <x v="1"/>
    <x v="2"/>
    <n v="810.37"/>
    <n v="1"/>
    <x v="5407"/>
    <x v="213"/>
    <n v="4121"/>
    <x v="258"/>
    <m/>
    <m/>
    <s v="Jumia"/>
    <s v="Jum"/>
    <n v="26648.76"/>
    <n v="92327183.770000085"/>
    <n v="92327183.770000085"/>
    <s v="Casablanca"/>
  </r>
  <r>
    <s v="ORD105409"/>
    <s v="Bluetooth Headset"/>
    <x v="2"/>
    <x v="2"/>
    <x v="0"/>
    <x v="1"/>
    <n v="9452.7900000000009"/>
    <n v="1"/>
    <x v="5408"/>
    <x v="347"/>
    <n v="3573"/>
    <x v="3"/>
    <m/>
    <m/>
    <s v="sq"/>
    <s v="sq"/>
    <n v="13290.4"/>
    <n v="29200970.130000021"/>
    <n v="29200970.130000021"/>
    <s v="Alexandria"/>
  </r>
  <r>
    <s v="ORD105410"/>
    <s v="T-shirt Cotton"/>
    <x v="1"/>
    <x v="5"/>
    <x v="2"/>
    <x v="2"/>
    <n v="3675.61"/>
    <n v="3"/>
    <x v="5409"/>
    <x v="253"/>
    <n v="141"/>
    <x v="317"/>
    <m/>
    <m/>
    <s v="Amazon"/>
    <s v="Amazon"/>
    <n v="26648.76"/>
    <n v="91504159.730000004"/>
    <n v="91504159.730000004"/>
    <s v="Casablanca"/>
  </r>
  <r>
    <s v="ORD105411"/>
    <s v="Samsung Galaxy A14"/>
    <x v="0"/>
    <x v="0"/>
    <x v="2"/>
    <x v="1"/>
    <n v="3468.16"/>
    <n v="5"/>
    <x v="5410"/>
    <x v="200"/>
    <n v="3239"/>
    <x v="99"/>
    <m/>
    <m/>
    <s v="Amazon"/>
    <s v="Amazon"/>
    <n v="13290.4"/>
    <n v="92327183.770000085"/>
    <n v="92327183.770000085"/>
    <s v="Alexandria"/>
  </r>
  <r>
    <s v="ORD105412"/>
    <s v="Xiaomi Redmi Note 12"/>
    <x v="0"/>
    <x v="7"/>
    <x v="2"/>
    <x v="2"/>
    <n v="2904.23"/>
    <n v="4"/>
    <x v="5411"/>
    <x v="87"/>
    <n v="3523"/>
    <x v="260"/>
    <m/>
    <m/>
    <s v="Amazon"/>
    <s v="Amazon"/>
    <n v="26648.76"/>
    <n v="92327183.770000085"/>
    <n v="92327183.770000085"/>
    <s v="Casablanca"/>
  </r>
  <r>
    <s v="ORD105413"/>
    <s v="Adidas Running Shoes"/>
    <x v="1"/>
    <x v="9"/>
    <x v="2"/>
    <x v="3"/>
    <n v="1228.71"/>
    <n v="1"/>
    <x v="5412"/>
    <x v="227"/>
    <n v="3808"/>
    <x v="161"/>
    <m/>
    <m/>
    <s v="Amazon"/>
    <s v="Amazon"/>
    <n v="3665.44"/>
    <n v="91504159.730000004"/>
    <n v="91504159.730000004"/>
    <s v="Dubai"/>
  </r>
  <r>
    <s v="ORD105414"/>
    <s v="Adidas Running Shoes"/>
    <x v="1"/>
    <x v="9"/>
    <x v="2"/>
    <x v="4"/>
    <n v="6662.55"/>
    <n v="4"/>
    <x v="5413"/>
    <x v="81"/>
    <n v="2107"/>
    <x v="109"/>
    <m/>
    <m/>
    <s v="Amazon"/>
    <s v="Amazon"/>
    <n v="99349.3"/>
    <n v="91504159.730000004"/>
    <n v="91504159.730000004"/>
    <s v="Riyadh"/>
  </r>
  <r>
    <s v="ORD105415"/>
    <s v="Dell Inspiron 3501"/>
    <x v="3"/>
    <x v="8"/>
    <x v="2"/>
    <x v="4"/>
    <n v="5349.21"/>
    <n v="2"/>
    <x v="5414"/>
    <x v="84"/>
    <n v="3649"/>
    <x v="274"/>
    <m/>
    <m/>
    <s v="Amazon"/>
    <s v="Amazon"/>
    <n v="99349.3"/>
    <n v="57542997.559999913"/>
    <n v="57542997.559999913"/>
    <s v="Riyadh"/>
  </r>
  <r>
    <s v="ORD105416"/>
    <s v="iPhone 13"/>
    <x v="0"/>
    <x v="4"/>
    <x v="1"/>
    <x v="1"/>
    <n v="10376.370000000001"/>
    <n v="2"/>
    <x v="5415"/>
    <x v="352"/>
    <n v="1336"/>
    <x v="206"/>
    <m/>
    <m/>
    <s v="Jumia"/>
    <s v="Jum"/>
    <n v="13290.4"/>
    <n v="92327183.770000085"/>
    <n v="92327183.770000085"/>
    <s v="Alexandria"/>
  </r>
  <r>
    <s v="ORD105417"/>
    <s v="Bluetooth Headset"/>
    <x v="2"/>
    <x v="2"/>
    <x v="2"/>
    <x v="4"/>
    <n v="17068.29"/>
    <n v="5"/>
    <x v="5416"/>
    <x v="17"/>
    <n v="3456"/>
    <x v="117"/>
    <m/>
    <m/>
    <s v="Amazon"/>
    <s v="Amazon"/>
    <n v="99349.3"/>
    <n v="29200970.130000021"/>
    <n v="29200970.130000021"/>
    <s v="Riyadh"/>
  </r>
  <r>
    <s v="ORD105418"/>
    <s v="Smartwatch FitPro"/>
    <x v="4"/>
    <x v="6"/>
    <x v="2"/>
    <x v="5"/>
    <n v="6001.45"/>
    <n v="2"/>
    <x v="5417"/>
    <x v="386"/>
    <n v="3418"/>
    <x v="57"/>
    <m/>
    <m/>
    <s v="Amazon"/>
    <s v="Amazon"/>
    <n v="27872.98"/>
    <n v="31420413.200000018"/>
    <n v="31420413.200000018"/>
    <s v="Giza"/>
  </r>
  <r>
    <s v="ORD105419"/>
    <s v="Samsung Galaxy A14"/>
    <x v="0"/>
    <x v="0"/>
    <x v="0"/>
    <x v="1"/>
    <n v="3624.6"/>
    <n v="3"/>
    <x v="5418"/>
    <x v="51"/>
    <n v="2856"/>
    <x v="156"/>
    <m/>
    <m/>
    <s v="sq"/>
    <s v="sq"/>
    <n v="13290.4"/>
    <n v="92327183.770000085"/>
    <n v="92327183.770000085"/>
    <s v="Alexandria"/>
  </r>
  <r>
    <s v="ORD105420"/>
    <s v="HP Pavilion Laptop"/>
    <x v="3"/>
    <x v="3"/>
    <x v="0"/>
    <x v="1"/>
    <n v="7072.67"/>
    <n v="1"/>
    <x v="5419"/>
    <x v="288"/>
    <n v="2558"/>
    <x v="63"/>
    <m/>
    <m/>
    <s v="sq"/>
    <s v="sq"/>
    <n v="13290.4"/>
    <n v="57542997.559999913"/>
    <n v="57542997.559999913"/>
    <s v="Alexandria"/>
  </r>
  <r>
    <s v="ORD105421"/>
    <s v="Xiaomi Redmi Note 12"/>
    <x v="0"/>
    <x v="7"/>
    <x v="2"/>
    <x v="5"/>
    <n v="13567.69"/>
    <n v="1"/>
    <x v="5420"/>
    <x v="97"/>
    <n v="1214"/>
    <x v="350"/>
    <m/>
    <m/>
    <s v="Amazon"/>
    <s v="Amazon"/>
    <n v="27872.98"/>
    <n v="92327183.770000085"/>
    <n v="92327183.770000085"/>
    <s v="Giza"/>
  </r>
  <r>
    <s v="ORD105422"/>
    <s v="HP Pavilion Laptop"/>
    <x v="3"/>
    <x v="3"/>
    <x v="2"/>
    <x v="1"/>
    <n v="332.38"/>
    <n v="2"/>
    <x v="5421"/>
    <x v="306"/>
    <n v="947"/>
    <x v="38"/>
    <m/>
    <m/>
    <s v="Amazon"/>
    <s v="Amazon"/>
    <n v="13290.4"/>
    <n v="57542997.559999913"/>
    <n v="57542997.559999913"/>
    <s v="Alexandria"/>
  </r>
  <r>
    <s v="ORD105423"/>
    <s v="Smartwatch FitPro"/>
    <x v="4"/>
    <x v="6"/>
    <x v="0"/>
    <x v="2"/>
    <n v="7317.61"/>
    <n v="4"/>
    <x v="5422"/>
    <x v="180"/>
    <n v="3952"/>
    <x v="297"/>
    <m/>
    <m/>
    <s v="sq"/>
    <s v="sq"/>
    <n v="26648.76"/>
    <n v="31420413.200000018"/>
    <n v="31420413.200000018"/>
    <s v="Casablanca"/>
  </r>
  <r>
    <s v="ORD105424"/>
    <s v="Smartwatch FitPro"/>
    <x v="4"/>
    <x v="6"/>
    <x v="1"/>
    <x v="2"/>
    <n v="3755.61"/>
    <n v="3"/>
    <x v="5423"/>
    <x v="3"/>
    <n v="4342"/>
    <x v="116"/>
    <m/>
    <m/>
    <s v="Jumia"/>
    <s v="Jum"/>
    <n v="26648.76"/>
    <n v="31420413.200000018"/>
    <n v="31420413.200000018"/>
    <s v="Casablanca"/>
  </r>
  <r>
    <s v="ORD105425"/>
    <s v="Smartwatch FitPro"/>
    <x v="4"/>
    <x v="6"/>
    <x v="0"/>
    <x v="0"/>
    <n v="5183.22"/>
    <n v="4"/>
    <x v="5424"/>
    <x v="387"/>
    <n v="2106"/>
    <x v="40"/>
    <m/>
    <m/>
    <s v="sq"/>
    <s v="sq"/>
    <n v="16284.02"/>
    <n v="31420413.200000018"/>
    <n v="31420413.200000018"/>
    <s v="Cairo"/>
  </r>
  <r>
    <s v="ORD105426"/>
    <s v="Bluetooth Headset"/>
    <x v="2"/>
    <x v="2"/>
    <x v="0"/>
    <x v="0"/>
    <n v="6101.3"/>
    <n v="4"/>
    <x v="5425"/>
    <x v="233"/>
    <n v="2270"/>
    <x v="185"/>
    <m/>
    <m/>
    <s v="sq"/>
    <s v="sq"/>
    <n v="16284.02"/>
    <n v="29200970.130000021"/>
    <n v="29200970.130000021"/>
    <s v="Cairo"/>
  </r>
  <r>
    <s v="ORD105427"/>
    <s v="Adidas Running Shoes"/>
    <x v="1"/>
    <x v="9"/>
    <x v="1"/>
    <x v="5"/>
    <n v="18622.82"/>
    <n v="4"/>
    <x v="5426"/>
    <x v="292"/>
    <n v="281"/>
    <x v="81"/>
    <m/>
    <m/>
    <s v="Jumia"/>
    <s v="Jum"/>
    <n v="27872.98"/>
    <n v="91504159.730000004"/>
    <n v="91504159.730000004"/>
    <s v="Giza"/>
  </r>
  <r>
    <s v="ORD105428"/>
    <s v="Nike Air Max"/>
    <x v="1"/>
    <x v="1"/>
    <x v="2"/>
    <x v="2"/>
    <n v="8807.57"/>
    <n v="2"/>
    <x v="5427"/>
    <x v="330"/>
    <n v="4699"/>
    <x v="131"/>
    <m/>
    <m/>
    <s v="Amazon"/>
    <s v="Amazon"/>
    <n v="26648.76"/>
    <n v="91504159.730000004"/>
    <n v="91504159.730000004"/>
    <s v="Casablanca"/>
  </r>
  <r>
    <s v="ORD105429"/>
    <s v="Xiaomi Redmi Note 12"/>
    <x v="0"/>
    <x v="7"/>
    <x v="0"/>
    <x v="3"/>
    <n v="11880.72"/>
    <n v="3"/>
    <x v="5428"/>
    <x v="140"/>
    <n v="1114"/>
    <x v="358"/>
    <m/>
    <m/>
    <s v="sq"/>
    <s v="sq"/>
    <n v="3665.44"/>
    <n v="92327183.770000085"/>
    <n v="92327183.770000085"/>
    <s v="Dubai"/>
  </r>
  <r>
    <s v="ORD105430"/>
    <s v="Adidas Running Shoes"/>
    <x v="1"/>
    <x v="9"/>
    <x v="0"/>
    <x v="4"/>
    <n v="7120.62"/>
    <n v="3"/>
    <x v="5429"/>
    <x v="196"/>
    <n v="473"/>
    <x v="3"/>
    <m/>
    <m/>
    <s v="sq"/>
    <s v="sq"/>
    <n v="99349.3"/>
    <n v="91504159.730000004"/>
    <n v="91504159.730000004"/>
    <s v="Riyadh"/>
  </r>
  <r>
    <s v="ORD105431"/>
    <s v="Smartwatch FitPro"/>
    <x v="4"/>
    <x v="6"/>
    <x v="2"/>
    <x v="2"/>
    <n v="15491.21"/>
    <n v="3"/>
    <x v="5430"/>
    <x v="362"/>
    <n v="4249"/>
    <x v="227"/>
    <m/>
    <m/>
    <s v="Amazon"/>
    <s v="Amazon"/>
    <n v="26648.76"/>
    <n v="31420413.200000018"/>
    <n v="31420413.200000018"/>
    <s v="Casablanca"/>
  </r>
  <r>
    <s v="ORD105432"/>
    <s v="Smartwatch FitPro"/>
    <x v="4"/>
    <x v="6"/>
    <x v="2"/>
    <x v="1"/>
    <n v="2808.51"/>
    <n v="4"/>
    <x v="5431"/>
    <x v="8"/>
    <n v="4903"/>
    <x v="143"/>
    <m/>
    <m/>
    <s v="Amazon"/>
    <s v="Amazon"/>
    <n v="13290.4"/>
    <n v="31420413.200000018"/>
    <n v="31420413.200000018"/>
    <s v="Alexandria"/>
  </r>
  <r>
    <s v="ORD105433"/>
    <s v="Smartwatch FitPro"/>
    <x v="4"/>
    <x v="6"/>
    <x v="0"/>
    <x v="1"/>
    <n v="13903.91"/>
    <n v="4"/>
    <x v="5432"/>
    <x v="74"/>
    <n v="4619"/>
    <x v="128"/>
    <m/>
    <m/>
    <s v="sq"/>
    <s v="sq"/>
    <n v="13290.4"/>
    <n v="31420413.200000018"/>
    <n v="31420413.200000018"/>
    <s v="Alexandria"/>
  </r>
  <r>
    <s v="ORD105434"/>
    <s v="Dell Inspiron 3501"/>
    <x v="3"/>
    <x v="8"/>
    <x v="2"/>
    <x v="2"/>
    <n v="8913.68"/>
    <n v="1"/>
    <x v="5433"/>
    <x v="91"/>
    <n v="1215"/>
    <x v="23"/>
    <m/>
    <m/>
    <s v="Amazon"/>
    <s v="Amazon"/>
    <n v="26648.76"/>
    <n v="57542997.559999913"/>
    <n v="57542997.559999913"/>
    <s v="Casablanca"/>
  </r>
  <r>
    <s v="ORD105435"/>
    <s v="Nike Air Max"/>
    <x v="1"/>
    <x v="1"/>
    <x v="0"/>
    <x v="3"/>
    <n v="3630.23"/>
    <n v="5"/>
    <x v="5434"/>
    <x v="49"/>
    <n v="2181"/>
    <x v="349"/>
    <m/>
    <m/>
    <s v="sq"/>
    <s v="sq"/>
    <n v="3665.44"/>
    <n v="91504159.730000004"/>
    <n v="91504159.730000004"/>
    <s v="Dubai"/>
  </r>
  <r>
    <s v="ORD105436"/>
    <s v="T-shirt Cotton"/>
    <x v="1"/>
    <x v="5"/>
    <x v="0"/>
    <x v="5"/>
    <n v="6326.18"/>
    <n v="4"/>
    <x v="5435"/>
    <x v="59"/>
    <n v="2827"/>
    <x v="343"/>
    <m/>
    <m/>
    <s v="sq"/>
    <s v="sq"/>
    <n v="27872.98"/>
    <n v="91504159.730000004"/>
    <n v="91504159.730000004"/>
    <s v="Giza"/>
  </r>
  <r>
    <s v="ORD105437"/>
    <s v="Bluetooth Headset"/>
    <x v="2"/>
    <x v="2"/>
    <x v="0"/>
    <x v="4"/>
    <n v="2860.38"/>
    <n v="3"/>
    <x v="5436"/>
    <x v="99"/>
    <n v="4273"/>
    <x v="241"/>
    <m/>
    <m/>
    <s v="sq"/>
    <s v="sq"/>
    <n v="99349.3"/>
    <n v="29200970.130000021"/>
    <n v="29200970.130000021"/>
    <s v="Riyadh"/>
  </r>
  <r>
    <s v="ORD105438"/>
    <s v="T-shirt Cotton"/>
    <x v="1"/>
    <x v="5"/>
    <x v="0"/>
    <x v="3"/>
    <n v="14945.76"/>
    <n v="4"/>
    <x v="5437"/>
    <x v="36"/>
    <n v="1432"/>
    <x v="331"/>
    <m/>
    <m/>
    <s v="sq"/>
    <s v="sq"/>
    <n v="3665.44"/>
    <n v="91504159.730000004"/>
    <n v="91504159.730000004"/>
    <s v="Dubai"/>
  </r>
  <r>
    <s v="ORD105439"/>
    <s v="Smartwatch FitPro"/>
    <x v="4"/>
    <x v="6"/>
    <x v="0"/>
    <x v="0"/>
    <n v="4904.79"/>
    <n v="3"/>
    <x v="5438"/>
    <x v="31"/>
    <n v="2764"/>
    <x v="136"/>
    <m/>
    <m/>
    <s v="sq"/>
    <s v="sq"/>
    <n v="16284.02"/>
    <n v="31420413.200000018"/>
    <n v="31420413.200000018"/>
    <s v="Cairo"/>
  </r>
  <r>
    <s v="ORD105440"/>
    <s v="Adidas Running Shoes"/>
    <x v="1"/>
    <x v="9"/>
    <x v="2"/>
    <x v="0"/>
    <n v="3685.24"/>
    <n v="2"/>
    <x v="5439"/>
    <x v="91"/>
    <n v="65"/>
    <x v="232"/>
    <m/>
    <m/>
    <s v="Amazon"/>
    <s v="Amazon"/>
    <n v="16284.02"/>
    <n v="91504159.730000004"/>
    <n v="91504159.730000004"/>
    <s v="Cairo"/>
  </r>
  <r>
    <s v="ORD105441"/>
    <s v="Xiaomi Redmi Note 12"/>
    <x v="0"/>
    <x v="7"/>
    <x v="1"/>
    <x v="3"/>
    <n v="7901.36"/>
    <n v="1"/>
    <x v="5440"/>
    <x v="118"/>
    <n v="399"/>
    <x v="357"/>
    <m/>
    <m/>
    <s v="Jumia"/>
    <s v="Jum"/>
    <n v="3665.44"/>
    <n v="92327183.770000085"/>
    <n v="92327183.770000085"/>
    <s v="Dubai"/>
  </r>
  <r>
    <s v="ORD105442"/>
    <s v="Nike Air Max"/>
    <x v="1"/>
    <x v="1"/>
    <x v="2"/>
    <x v="2"/>
    <n v="12181.79"/>
    <n v="5"/>
    <x v="5441"/>
    <x v="182"/>
    <n v="2210"/>
    <x v="264"/>
    <m/>
    <m/>
    <s v="Amazon"/>
    <s v="Amazon"/>
    <n v="26648.76"/>
    <n v="91504159.730000004"/>
    <n v="91504159.730000004"/>
    <s v="Casablanca"/>
  </r>
  <r>
    <s v="ORD105443"/>
    <s v="iPhone 13"/>
    <x v="0"/>
    <x v="4"/>
    <x v="1"/>
    <x v="4"/>
    <n v="9557.7199999999993"/>
    <n v="5"/>
    <x v="5442"/>
    <x v="344"/>
    <n v="2691"/>
    <x v="242"/>
    <m/>
    <m/>
    <s v="Jumia"/>
    <s v="Jum"/>
    <n v="99349.3"/>
    <n v="92327183.770000085"/>
    <n v="92327183.770000085"/>
    <s v="Riyadh"/>
  </r>
  <r>
    <s v="ORD105444"/>
    <s v="Samsung Galaxy A14"/>
    <x v="0"/>
    <x v="0"/>
    <x v="0"/>
    <x v="2"/>
    <n v="10465.6"/>
    <n v="5"/>
    <x v="5443"/>
    <x v="99"/>
    <n v="47"/>
    <x v="291"/>
    <m/>
    <m/>
    <s v="sq"/>
    <s v="sq"/>
    <n v="26648.76"/>
    <n v="92327183.770000085"/>
    <n v="92327183.770000085"/>
    <s v="Casablanca"/>
  </r>
  <r>
    <s v="ORD105445"/>
    <s v="Nike Air Max"/>
    <x v="1"/>
    <x v="1"/>
    <x v="0"/>
    <x v="5"/>
    <n v="15603.05"/>
    <n v="5"/>
    <x v="5444"/>
    <x v="280"/>
    <n v="2271"/>
    <x v="143"/>
    <m/>
    <m/>
    <s v="sq"/>
    <s v="sq"/>
    <n v="27872.98"/>
    <n v="91504159.730000004"/>
    <n v="91504159.730000004"/>
    <s v="Giza"/>
  </r>
  <r>
    <s v="ORD105446"/>
    <s v="T-shirt Cotton"/>
    <x v="1"/>
    <x v="5"/>
    <x v="0"/>
    <x v="4"/>
    <n v="13277.27"/>
    <n v="4"/>
    <x v="5445"/>
    <x v="124"/>
    <n v="3288"/>
    <x v="80"/>
    <m/>
    <m/>
    <s v="sq"/>
    <s v="sq"/>
    <n v="99349.3"/>
    <n v="91504159.730000004"/>
    <n v="91504159.730000004"/>
    <s v="Riyadh"/>
  </r>
  <r>
    <s v="ORD105447"/>
    <s v="Xiaomi Redmi Note 12"/>
    <x v="0"/>
    <x v="7"/>
    <x v="0"/>
    <x v="0"/>
    <n v="845.86"/>
    <n v="5"/>
    <x v="5446"/>
    <x v="282"/>
    <n v="630"/>
    <x v="108"/>
    <m/>
    <m/>
    <s v="sq"/>
    <s v="sq"/>
    <n v="16284.02"/>
    <n v="92327183.770000085"/>
    <n v="92327183.770000085"/>
    <s v="Cairo"/>
  </r>
  <r>
    <s v="ORD105448"/>
    <s v="Xiaomi Redmi Note 12"/>
    <x v="0"/>
    <x v="7"/>
    <x v="1"/>
    <x v="3"/>
    <n v="13330.84"/>
    <n v="4"/>
    <x v="5447"/>
    <x v="371"/>
    <n v="4824"/>
    <x v="78"/>
    <m/>
    <m/>
    <s v="Jumia"/>
    <s v="Jum"/>
    <n v="3665.44"/>
    <n v="92327183.770000085"/>
    <n v="92327183.770000085"/>
    <s v="Dubai"/>
  </r>
  <r>
    <s v="ORD105449"/>
    <s v="Nike Air Max"/>
    <x v="1"/>
    <x v="1"/>
    <x v="2"/>
    <x v="4"/>
    <n v="18474.169999999998"/>
    <n v="5"/>
    <x v="5448"/>
    <x v="17"/>
    <n v="2483"/>
    <x v="89"/>
    <m/>
    <m/>
    <s v="Amazon"/>
    <s v="Amazon"/>
    <n v="99349.3"/>
    <n v="91504159.730000004"/>
    <n v="91504159.730000004"/>
    <s v="Riyadh"/>
  </r>
  <r>
    <s v="ORD105450"/>
    <s v="Smartwatch FitPro"/>
    <x v="4"/>
    <x v="6"/>
    <x v="1"/>
    <x v="5"/>
    <n v="8765.99"/>
    <n v="2"/>
    <x v="5449"/>
    <x v="93"/>
    <n v="2540"/>
    <x v="222"/>
    <m/>
    <m/>
    <s v="Jumia"/>
    <s v="Jum"/>
    <n v="27872.98"/>
    <n v="31420413.200000018"/>
    <n v="31420413.200000018"/>
    <s v="Giza"/>
  </r>
  <r>
    <s v="ORD105451"/>
    <s v="Samsung Galaxy A14"/>
    <x v="0"/>
    <x v="0"/>
    <x v="2"/>
    <x v="5"/>
    <n v="7668.07"/>
    <n v="2"/>
    <x v="5450"/>
    <x v="47"/>
    <n v="3344"/>
    <x v="201"/>
    <m/>
    <m/>
    <s v="Amazon"/>
    <s v="Amazon"/>
    <n v="27872.98"/>
    <n v="92327183.770000085"/>
    <n v="92327183.770000085"/>
    <s v="Giza"/>
  </r>
  <r>
    <s v="ORD105452"/>
    <s v="Smartwatch FitPro"/>
    <x v="4"/>
    <x v="6"/>
    <x v="2"/>
    <x v="2"/>
    <n v="19469.53"/>
    <n v="4"/>
    <x v="5451"/>
    <x v="107"/>
    <n v="2281"/>
    <x v="273"/>
    <m/>
    <m/>
    <s v="Amazon"/>
    <s v="Amazon"/>
    <n v="26648.76"/>
    <n v="31420413.200000018"/>
    <n v="31420413.200000018"/>
    <s v="Casablanca"/>
  </r>
  <r>
    <s v="ORD105453"/>
    <s v="Xiaomi Redmi Note 12"/>
    <x v="0"/>
    <x v="7"/>
    <x v="2"/>
    <x v="5"/>
    <n v="17280.669999999998"/>
    <n v="3"/>
    <x v="5452"/>
    <x v="223"/>
    <n v="556"/>
    <x v="226"/>
    <m/>
    <m/>
    <s v="Amazon"/>
    <s v="Amazon"/>
    <n v="27872.98"/>
    <n v="92327183.770000085"/>
    <n v="92327183.770000085"/>
    <s v="Giza"/>
  </r>
  <r>
    <s v="ORD105454"/>
    <s v="T-shirt Cotton"/>
    <x v="1"/>
    <x v="5"/>
    <x v="1"/>
    <x v="1"/>
    <n v="14051.77"/>
    <n v="3"/>
    <x v="5453"/>
    <x v="127"/>
    <n v="912"/>
    <x v="312"/>
    <m/>
    <m/>
    <s v="Jumia"/>
    <s v="Jum"/>
    <n v="13290.4"/>
    <n v="91504159.730000004"/>
    <n v="91504159.730000004"/>
    <s v="Alexandria"/>
  </r>
  <r>
    <s v="ORD105455"/>
    <s v="Smartwatch FitPro"/>
    <x v="4"/>
    <x v="6"/>
    <x v="2"/>
    <x v="3"/>
    <n v="5736.09"/>
    <n v="2"/>
    <x v="5454"/>
    <x v="32"/>
    <n v="3780"/>
    <x v="158"/>
    <m/>
    <m/>
    <s v="Amazon"/>
    <s v="Amazon"/>
    <n v="3665.44"/>
    <n v="31420413.200000018"/>
    <n v="31420413.200000018"/>
    <s v="Dubai"/>
  </r>
  <r>
    <s v="ORD105456"/>
    <s v="Dell Inspiron 3501"/>
    <x v="3"/>
    <x v="8"/>
    <x v="1"/>
    <x v="2"/>
    <n v="7446.95"/>
    <n v="3"/>
    <x v="5455"/>
    <x v="224"/>
    <n v="1822"/>
    <x v="213"/>
    <m/>
    <m/>
    <s v="Jumia"/>
    <s v="Jum"/>
    <n v="26648.76"/>
    <n v="57542997.559999913"/>
    <n v="57542997.559999913"/>
    <s v="Casablanca"/>
  </r>
  <r>
    <s v="ORD105457"/>
    <s v="HP Pavilion Laptop"/>
    <x v="3"/>
    <x v="3"/>
    <x v="0"/>
    <x v="5"/>
    <n v="11380.89"/>
    <n v="4"/>
    <x v="5456"/>
    <x v="53"/>
    <n v="1006"/>
    <x v="45"/>
    <m/>
    <m/>
    <s v="sq"/>
    <s v="sq"/>
    <n v="27872.98"/>
    <n v="57542997.559999913"/>
    <n v="57542997.559999913"/>
    <s v="Giza"/>
  </r>
  <r>
    <s v="ORD105458"/>
    <s v="Xiaomi Redmi Note 12"/>
    <x v="0"/>
    <x v="7"/>
    <x v="1"/>
    <x v="5"/>
    <n v="1722.99"/>
    <n v="2"/>
    <x v="5457"/>
    <x v="54"/>
    <n v="3089"/>
    <x v="174"/>
    <m/>
    <m/>
    <s v="Jumia"/>
    <s v="Jum"/>
    <n v="27872.98"/>
    <n v="92327183.770000085"/>
    <n v="92327183.770000085"/>
    <s v="Giza"/>
  </r>
  <r>
    <s v="ORD105459"/>
    <s v="T-shirt Cotton"/>
    <x v="1"/>
    <x v="5"/>
    <x v="0"/>
    <x v="5"/>
    <n v="8821.18"/>
    <n v="2"/>
    <x v="5458"/>
    <x v="265"/>
    <n v="1152"/>
    <x v="317"/>
    <m/>
    <m/>
    <s v="sq"/>
    <s v="sq"/>
    <n v="27872.98"/>
    <n v="91504159.730000004"/>
    <n v="91504159.730000004"/>
    <s v="Giza"/>
  </r>
  <r>
    <s v="ORD105460"/>
    <s v="HP Pavilion Laptop"/>
    <x v="3"/>
    <x v="3"/>
    <x v="0"/>
    <x v="4"/>
    <n v="15124.88"/>
    <n v="5"/>
    <x v="5459"/>
    <x v="149"/>
    <n v="4332"/>
    <x v="23"/>
    <m/>
    <m/>
    <s v="sq"/>
    <s v="sq"/>
    <n v="99349.3"/>
    <n v="57542997.559999913"/>
    <n v="57542997.559999913"/>
    <s v="Riyadh"/>
  </r>
  <r>
    <s v="ORD105461"/>
    <s v="Dell Inspiron 3501"/>
    <x v="3"/>
    <x v="8"/>
    <x v="2"/>
    <x v="2"/>
    <n v="15899.46"/>
    <n v="5"/>
    <x v="5460"/>
    <x v="352"/>
    <n v="1798"/>
    <x v="77"/>
    <m/>
    <m/>
    <s v="Amazon"/>
    <s v="Amazon"/>
    <n v="26648.76"/>
    <n v="57542997.559999913"/>
    <n v="57542997.559999913"/>
    <s v="Casablanca"/>
  </r>
  <r>
    <s v="ORD105462"/>
    <s v="Nike Air Max"/>
    <x v="1"/>
    <x v="1"/>
    <x v="0"/>
    <x v="3"/>
    <n v="14881"/>
    <n v="5"/>
    <x v="5461"/>
    <x v="26"/>
    <n v="1638"/>
    <x v="53"/>
    <m/>
    <m/>
    <s v="sq"/>
    <s v="sq"/>
    <n v="3665.44"/>
    <n v="91504159.730000004"/>
    <n v="91504159.730000004"/>
    <s v="Dubai"/>
  </r>
  <r>
    <s v="ORD105463"/>
    <s v="Nike Air Max"/>
    <x v="1"/>
    <x v="1"/>
    <x v="1"/>
    <x v="4"/>
    <n v="5642.98"/>
    <n v="5"/>
    <x v="5462"/>
    <x v="330"/>
    <n v="1722"/>
    <x v="83"/>
    <m/>
    <m/>
    <s v="Jumia"/>
    <s v="Jum"/>
    <n v="99349.3"/>
    <n v="91504159.730000004"/>
    <n v="91504159.730000004"/>
    <s v="Riyadh"/>
  </r>
  <r>
    <s v="ORD105464"/>
    <s v="Nike Air Max"/>
    <x v="1"/>
    <x v="1"/>
    <x v="1"/>
    <x v="2"/>
    <n v="8998.1200000000008"/>
    <n v="1"/>
    <x v="5463"/>
    <x v="104"/>
    <n v="4132"/>
    <x v="71"/>
    <m/>
    <m/>
    <s v="Jumia"/>
    <s v="Jum"/>
    <n v="26648.76"/>
    <n v="91504159.730000004"/>
    <n v="91504159.730000004"/>
    <s v="Casablanca"/>
  </r>
  <r>
    <s v="ORD105465"/>
    <s v="Adidas Running Shoes"/>
    <x v="1"/>
    <x v="9"/>
    <x v="2"/>
    <x v="5"/>
    <n v="5072.25"/>
    <n v="5"/>
    <x v="5464"/>
    <x v="182"/>
    <n v="2902"/>
    <x v="51"/>
    <m/>
    <m/>
    <s v="Amazon"/>
    <s v="Amazon"/>
    <n v="27872.98"/>
    <n v="91504159.730000004"/>
    <n v="91504159.730000004"/>
    <s v="Giza"/>
  </r>
  <r>
    <s v="ORD105466"/>
    <s v="Dell Inspiron 3501"/>
    <x v="3"/>
    <x v="8"/>
    <x v="1"/>
    <x v="1"/>
    <n v="13819.56"/>
    <n v="1"/>
    <x v="5465"/>
    <x v="91"/>
    <n v="2143"/>
    <x v="274"/>
    <m/>
    <m/>
    <s v="Jumia"/>
    <s v="Jum"/>
    <n v="13290.4"/>
    <n v="57542997.559999913"/>
    <n v="57542997.559999913"/>
    <s v="Alexandria"/>
  </r>
  <r>
    <s v="ORD105467"/>
    <s v="HP Pavilion Laptop"/>
    <x v="3"/>
    <x v="3"/>
    <x v="0"/>
    <x v="5"/>
    <n v="11648.2"/>
    <n v="4"/>
    <x v="5466"/>
    <x v="171"/>
    <n v="128"/>
    <x v="69"/>
    <m/>
    <m/>
    <s v="sq"/>
    <s v="sq"/>
    <n v="27872.98"/>
    <n v="57542997.559999913"/>
    <n v="57542997.559999913"/>
    <s v="Giza"/>
  </r>
  <r>
    <s v="ORD105468"/>
    <s v="Smartwatch FitPro"/>
    <x v="4"/>
    <x v="6"/>
    <x v="2"/>
    <x v="2"/>
    <n v="13503.01"/>
    <n v="1"/>
    <x v="5467"/>
    <x v="257"/>
    <n v="4085"/>
    <x v="131"/>
    <m/>
    <m/>
    <s v="Amazon"/>
    <s v="Amazon"/>
    <n v="26648.76"/>
    <n v="31420413.200000018"/>
    <n v="31420413.200000018"/>
    <s v="Casablanca"/>
  </r>
  <r>
    <s v="ORD105469"/>
    <s v="Samsung Galaxy A14"/>
    <x v="0"/>
    <x v="0"/>
    <x v="0"/>
    <x v="5"/>
    <n v="13778.96"/>
    <n v="1"/>
    <x v="5468"/>
    <x v="88"/>
    <n v="2370"/>
    <x v="119"/>
    <m/>
    <m/>
    <s v="sq"/>
    <s v="sq"/>
    <n v="27872.98"/>
    <n v="92327183.770000085"/>
    <n v="92327183.770000085"/>
    <s v="Giza"/>
  </r>
  <r>
    <s v="ORD105470"/>
    <s v="T-shirt Cotton"/>
    <x v="1"/>
    <x v="5"/>
    <x v="2"/>
    <x v="4"/>
    <n v="15598.43"/>
    <n v="5"/>
    <x v="5469"/>
    <x v="345"/>
    <n v="3214"/>
    <x v="31"/>
    <m/>
    <m/>
    <s v="Amazon"/>
    <s v="Amazon"/>
    <n v="99349.3"/>
    <n v="91504159.730000004"/>
    <n v="91504159.730000004"/>
    <s v="Riyadh"/>
  </r>
  <r>
    <s v="ORD105471"/>
    <s v="HP Pavilion Laptop"/>
    <x v="3"/>
    <x v="3"/>
    <x v="0"/>
    <x v="2"/>
    <n v="4506.1000000000004"/>
    <n v="3"/>
    <x v="5470"/>
    <x v="208"/>
    <n v="4043"/>
    <x v="150"/>
    <m/>
    <m/>
    <s v="sq"/>
    <s v="sq"/>
    <n v="26648.76"/>
    <n v="57542997.559999913"/>
    <n v="57542997.559999913"/>
    <s v="Casablanca"/>
  </r>
  <r>
    <s v="ORD105472"/>
    <s v="iPhone 13"/>
    <x v="0"/>
    <x v="4"/>
    <x v="1"/>
    <x v="4"/>
    <n v="5672.04"/>
    <n v="4"/>
    <x v="5471"/>
    <x v="287"/>
    <n v="2638"/>
    <x v="256"/>
    <m/>
    <m/>
    <s v="Jumia"/>
    <s v="Jum"/>
    <n v="99349.3"/>
    <n v="92327183.770000085"/>
    <n v="92327183.770000085"/>
    <s v="Riyadh"/>
  </r>
  <r>
    <s v="ORD105473"/>
    <s v="Xiaomi Redmi Note 12"/>
    <x v="0"/>
    <x v="7"/>
    <x v="2"/>
    <x v="5"/>
    <n v="9443.7800000000007"/>
    <n v="2"/>
    <x v="5472"/>
    <x v="354"/>
    <n v="1314"/>
    <x v="243"/>
    <m/>
    <m/>
    <s v="Amazon"/>
    <s v="Amazon"/>
    <n v="27872.98"/>
    <n v="92327183.770000085"/>
    <n v="92327183.770000085"/>
    <s v="Giza"/>
  </r>
  <r>
    <s v="ORD105474"/>
    <s v="iPhone 13"/>
    <x v="0"/>
    <x v="4"/>
    <x v="0"/>
    <x v="4"/>
    <n v="17843.41"/>
    <n v="2"/>
    <x v="5473"/>
    <x v="260"/>
    <n v="2042"/>
    <x v="47"/>
    <m/>
    <m/>
    <s v="sq"/>
    <s v="sq"/>
    <n v="99349.3"/>
    <n v="92327183.770000085"/>
    <n v="92327183.770000085"/>
    <s v="Riyadh"/>
  </r>
  <r>
    <s v="ORD105475"/>
    <s v="iPhone 13"/>
    <x v="0"/>
    <x v="4"/>
    <x v="1"/>
    <x v="0"/>
    <n v="14045.88"/>
    <n v="2"/>
    <x v="5474"/>
    <x v="9"/>
    <n v="621"/>
    <x v="316"/>
    <m/>
    <m/>
    <s v="Jumia"/>
    <s v="Jum"/>
    <n v="16284.02"/>
    <n v="92327183.770000085"/>
    <n v="92327183.770000085"/>
    <s v="Cairo"/>
  </r>
  <r>
    <s v="ORD105476"/>
    <s v="T-shirt Cotton"/>
    <x v="1"/>
    <x v="5"/>
    <x v="0"/>
    <x v="1"/>
    <n v="19559.28"/>
    <n v="4"/>
    <x v="5475"/>
    <x v="73"/>
    <n v="2235"/>
    <x v="204"/>
    <m/>
    <m/>
    <s v="sq"/>
    <s v="sq"/>
    <n v="13290.4"/>
    <n v="91504159.730000004"/>
    <n v="91504159.730000004"/>
    <s v="Alexandria"/>
  </r>
  <r>
    <s v="ORD105477"/>
    <s v="Samsung Galaxy A14"/>
    <x v="0"/>
    <x v="0"/>
    <x v="2"/>
    <x v="2"/>
    <n v="947.7"/>
    <n v="1"/>
    <x v="5476"/>
    <x v="197"/>
    <n v="2594"/>
    <x v="249"/>
    <m/>
    <m/>
    <s v="Amazon"/>
    <s v="Amazon"/>
    <n v="26648.76"/>
    <n v="92327183.770000085"/>
    <n v="92327183.770000085"/>
    <s v="Casablanca"/>
  </r>
  <r>
    <s v="ORD105478"/>
    <s v="Dell Inspiron 3501"/>
    <x v="3"/>
    <x v="8"/>
    <x v="1"/>
    <x v="4"/>
    <n v="10027.92"/>
    <n v="5"/>
    <x v="5477"/>
    <x v="229"/>
    <n v="3323"/>
    <x v="290"/>
    <m/>
    <m/>
    <s v="Jumia"/>
    <s v="Jum"/>
    <n v="99349.3"/>
    <n v="57542997.559999913"/>
    <n v="57542997.559999913"/>
    <s v="Riyadh"/>
  </r>
  <r>
    <s v="ORD105479"/>
    <s v="Xiaomi Redmi Note 12"/>
    <x v="0"/>
    <x v="7"/>
    <x v="0"/>
    <x v="2"/>
    <n v="15818.1"/>
    <n v="2"/>
    <x v="5478"/>
    <x v="132"/>
    <n v="3623"/>
    <x v="251"/>
    <m/>
    <m/>
    <s v="sq"/>
    <s v="sq"/>
    <n v="26648.76"/>
    <n v="92327183.770000085"/>
    <n v="92327183.770000085"/>
    <s v="Casablanca"/>
  </r>
  <r>
    <s v="ORD105480"/>
    <s v="Adidas Running Shoes"/>
    <x v="1"/>
    <x v="9"/>
    <x v="0"/>
    <x v="2"/>
    <n v="19903.54"/>
    <n v="4"/>
    <x v="5479"/>
    <x v="106"/>
    <n v="1067"/>
    <x v="240"/>
    <m/>
    <m/>
    <s v="sq"/>
    <s v="sq"/>
    <n v="26648.76"/>
    <n v="91504159.730000004"/>
    <n v="91504159.730000004"/>
    <s v="Casablanca"/>
  </r>
  <r>
    <s v="ORD105481"/>
    <s v="Bluetooth Headset"/>
    <x v="2"/>
    <x v="2"/>
    <x v="0"/>
    <x v="3"/>
    <n v="17413.240000000002"/>
    <n v="1"/>
    <x v="5480"/>
    <x v="395"/>
    <n v="4283"/>
    <x v="137"/>
    <m/>
    <m/>
    <s v="sq"/>
    <s v="sq"/>
    <n v="3665.44"/>
    <n v="29200970.130000021"/>
    <n v="29200970.130000021"/>
    <s v="Dubai"/>
  </r>
  <r>
    <s v="ORD105482"/>
    <s v="Adidas Running Shoes"/>
    <x v="1"/>
    <x v="9"/>
    <x v="0"/>
    <x v="3"/>
    <n v="16564.330000000002"/>
    <n v="5"/>
    <x v="5481"/>
    <x v="99"/>
    <n v="1099"/>
    <x v="180"/>
    <m/>
    <m/>
    <s v="sq"/>
    <s v="sq"/>
    <n v="3665.44"/>
    <n v="91504159.730000004"/>
    <n v="91504159.730000004"/>
    <s v="Dubai"/>
  </r>
  <r>
    <s v="ORD105483"/>
    <s v="Samsung Galaxy A14"/>
    <x v="0"/>
    <x v="0"/>
    <x v="2"/>
    <x v="4"/>
    <n v="10352.58"/>
    <n v="3"/>
    <x v="5482"/>
    <x v="276"/>
    <n v="3940"/>
    <x v="224"/>
    <m/>
    <m/>
    <s v="Amazon"/>
    <s v="Amazon"/>
    <n v="99349.3"/>
    <n v="92327183.770000085"/>
    <n v="92327183.770000085"/>
    <s v="Riyadh"/>
  </r>
  <r>
    <s v="ORD105484"/>
    <s v="Dell Inspiron 3501"/>
    <x v="3"/>
    <x v="8"/>
    <x v="0"/>
    <x v="0"/>
    <n v="19485.47"/>
    <n v="5"/>
    <x v="5483"/>
    <x v="338"/>
    <n v="4540"/>
    <x v="62"/>
    <m/>
    <m/>
    <s v="sq"/>
    <s v="sq"/>
    <n v="16284.02"/>
    <n v="57542997.559999913"/>
    <n v="57542997.559999913"/>
    <s v="Cairo"/>
  </r>
  <r>
    <s v="ORD105485"/>
    <s v="Nike Air Max"/>
    <x v="1"/>
    <x v="1"/>
    <x v="1"/>
    <x v="4"/>
    <n v="10724.02"/>
    <n v="4"/>
    <x v="5484"/>
    <x v="258"/>
    <n v="4863"/>
    <x v="228"/>
    <m/>
    <m/>
    <s v="Jumia"/>
    <s v="Jum"/>
    <n v="99349.3"/>
    <n v="91504159.730000004"/>
    <n v="91504159.730000004"/>
    <s v="Riyadh"/>
  </r>
  <r>
    <s v="ORD105486"/>
    <s v="Nike Air Max"/>
    <x v="1"/>
    <x v="1"/>
    <x v="0"/>
    <x v="3"/>
    <n v="3033.6"/>
    <n v="1"/>
    <x v="5485"/>
    <x v="321"/>
    <n v="4336"/>
    <x v="336"/>
    <m/>
    <m/>
    <s v="sq"/>
    <s v="sq"/>
    <n v="3665.44"/>
    <n v="91504159.730000004"/>
    <n v="91504159.730000004"/>
    <s v="Dubai"/>
  </r>
  <r>
    <s v="ORD105487"/>
    <s v="Bluetooth Headset"/>
    <x v="2"/>
    <x v="2"/>
    <x v="1"/>
    <x v="3"/>
    <n v="15896.51"/>
    <n v="1"/>
    <x v="5486"/>
    <x v="182"/>
    <n v="3080"/>
    <x v="271"/>
    <m/>
    <m/>
    <s v="Jumia"/>
    <s v="Jum"/>
    <n v="3665.44"/>
    <n v="29200970.130000021"/>
    <n v="29200970.130000021"/>
    <s v="Dubai"/>
  </r>
  <r>
    <s v="ORD105488"/>
    <s v="Bluetooth Headset"/>
    <x v="2"/>
    <x v="2"/>
    <x v="2"/>
    <x v="5"/>
    <n v="14661.32"/>
    <n v="4"/>
    <x v="5487"/>
    <x v="233"/>
    <n v="4422"/>
    <x v="85"/>
    <m/>
    <m/>
    <s v="Amazon"/>
    <s v="Amazon"/>
    <n v="27872.98"/>
    <n v="29200970.130000021"/>
    <n v="29200970.130000021"/>
    <s v="Giza"/>
  </r>
  <r>
    <s v="ORD105489"/>
    <s v="Bluetooth Headset"/>
    <x v="2"/>
    <x v="2"/>
    <x v="1"/>
    <x v="1"/>
    <n v="12058.04"/>
    <n v="5"/>
    <x v="5488"/>
    <x v="24"/>
    <n v="4171"/>
    <x v="67"/>
    <m/>
    <m/>
    <s v="Jumia"/>
    <s v="Jum"/>
    <n v="13290.4"/>
    <n v="29200970.130000021"/>
    <n v="29200970.130000021"/>
    <s v="Alexandria"/>
  </r>
  <r>
    <s v="ORD105490"/>
    <s v="Bluetooth Headset"/>
    <x v="2"/>
    <x v="2"/>
    <x v="0"/>
    <x v="0"/>
    <n v="9058.0400000000009"/>
    <n v="2"/>
    <x v="5489"/>
    <x v="309"/>
    <n v="3789"/>
    <x v="181"/>
    <m/>
    <m/>
    <s v="sq"/>
    <s v="sq"/>
    <n v="16284.02"/>
    <n v="29200970.130000021"/>
    <n v="29200970.130000021"/>
    <s v="Cairo"/>
  </r>
  <r>
    <s v="ORD105491"/>
    <s v="Xiaomi Redmi Note 12"/>
    <x v="0"/>
    <x v="7"/>
    <x v="1"/>
    <x v="0"/>
    <n v="6980.1"/>
    <n v="1"/>
    <x v="5490"/>
    <x v="363"/>
    <n v="988"/>
    <x v="189"/>
    <m/>
    <m/>
    <s v="Jumia"/>
    <s v="Jum"/>
    <n v="16284.02"/>
    <n v="92327183.770000085"/>
    <n v="92327183.770000085"/>
    <s v="Cairo"/>
  </r>
  <r>
    <s v="ORD105492"/>
    <s v="Smartwatch FitPro"/>
    <x v="4"/>
    <x v="6"/>
    <x v="0"/>
    <x v="3"/>
    <n v="9898.3799999999992"/>
    <n v="5"/>
    <x v="5491"/>
    <x v="53"/>
    <n v="2892"/>
    <x v="254"/>
    <m/>
    <m/>
    <s v="sq"/>
    <s v="sq"/>
    <n v="3665.44"/>
    <n v="31420413.200000018"/>
    <n v="31420413.200000018"/>
    <s v="Dubai"/>
  </r>
  <r>
    <s v="ORD105493"/>
    <s v="Dell Inspiron 3501"/>
    <x v="3"/>
    <x v="8"/>
    <x v="1"/>
    <x v="0"/>
    <n v="2155.5300000000002"/>
    <n v="3"/>
    <x v="5492"/>
    <x v="153"/>
    <n v="350"/>
    <x v="81"/>
    <m/>
    <m/>
    <s v="Jumia"/>
    <s v="Jum"/>
    <n v="16284.02"/>
    <n v="57542997.559999913"/>
    <n v="57542997.559999913"/>
    <s v="Cairo"/>
  </r>
  <r>
    <s v="ORD105494"/>
    <s v="Smartwatch FitPro"/>
    <x v="4"/>
    <x v="6"/>
    <x v="2"/>
    <x v="2"/>
    <n v="14931.33"/>
    <n v="4"/>
    <x v="5493"/>
    <x v="375"/>
    <n v="4485"/>
    <x v="112"/>
    <m/>
    <m/>
    <s v="Amazon"/>
    <s v="Amazon"/>
    <n v="26648.76"/>
    <n v="31420413.200000018"/>
    <n v="31420413.200000018"/>
    <s v="Casablanca"/>
  </r>
  <r>
    <s v="ORD105495"/>
    <s v="Dell Inspiron 3501"/>
    <x v="3"/>
    <x v="8"/>
    <x v="2"/>
    <x v="2"/>
    <n v="10260.74"/>
    <n v="3"/>
    <x v="5494"/>
    <x v="112"/>
    <n v="1360"/>
    <x v="69"/>
    <m/>
    <m/>
    <s v="Amazon"/>
    <s v="Amazon"/>
    <n v="26648.76"/>
    <n v="57542997.559999913"/>
    <n v="57542997.559999913"/>
    <s v="Casablanca"/>
  </r>
  <r>
    <s v="ORD105496"/>
    <s v="T-shirt Cotton"/>
    <x v="1"/>
    <x v="5"/>
    <x v="2"/>
    <x v="3"/>
    <n v="10280.030000000001"/>
    <n v="5"/>
    <x v="5495"/>
    <x v="179"/>
    <n v="2518"/>
    <x v="103"/>
    <m/>
    <m/>
    <s v="Amazon"/>
    <s v="Amazon"/>
    <n v="3665.44"/>
    <n v="91504159.730000004"/>
    <n v="91504159.730000004"/>
    <s v="Dubai"/>
  </r>
  <r>
    <s v="ORD105497"/>
    <s v="Adidas Running Shoes"/>
    <x v="1"/>
    <x v="9"/>
    <x v="1"/>
    <x v="3"/>
    <n v="2124.6"/>
    <n v="1"/>
    <x v="5496"/>
    <x v="242"/>
    <n v="2244"/>
    <x v="314"/>
    <m/>
    <m/>
    <s v="Jumia"/>
    <s v="Jum"/>
    <n v="3665.44"/>
    <n v="91504159.730000004"/>
    <n v="91504159.730000004"/>
    <s v="Dubai"/>
  </r>
  <r>
    <s v="ORD105498"/>
    <s v="Xiaomi Redmi Note 12"/>
    <x v="0"/>
    <x v="7"/>
    <x v="0"/>
    <x v="4"/>
    <n v="1517.48"/>
    <n v="2"/>
    <x v="5497"/>
    <x v="150"/>
    <n v="1555"/>
    <x v="246"/>
    <m/>
    <m/>
    <s v="sq"/>
    <s v="sq"/>
    <n v="99349.3"/>
    <n v="92327183.770000085"/>
    <n v="92327183.770000085"/>
    <s v="Riyadh"/>
  </r>
  <r>
    <s v="ORD105499"/>
    <s v="Adidas Running Shoes"/>
    <x v="1"/>
    <x v="9"/>
    <x v="2"/>
    <x v="3"/>
    <n v="5553.37"/>
    <n v="2"/>
    <x v="5498"/>
    <x v="182"/>
    <n v="857"/>
    <x v="200"/>
    <m/>
    <m/>
    <s v="Amazon"/>
    <s v="Amazon"/>
    <n v="3665.44"/>
    <n v="91504159.730000004"/>
    <n v="91504159.730000004"/>
    <s v="Dubai"/>
  </r>
  <r>
    <s v="ORD105500"/>
    <s v="Smartwatch FitPro"/>
    <x v="4"/>
    <x v="6"/>
    <x v="1"/>
    <x v="4"/>
    <n v="13548.05"/>
    <n v="1"/>
    <x v="5499"/>
    <x v="161"/>
    <n v="4231"/>
    <x v="125"/>
    <m/>
    <m/>
    <s v="Jumia"/>
    <s v="Jum"/>
    <n v="99349.3"/>
    <n v="31420413.200000018"/>
    <n v="31420413.200000018"/>
    <s v="Riyadh"/>
  </r>
  <r>
    <s v="ORD105501"/>
    <s v="HP Pavilion Laptop"/>
    <x v="3"/>
    <x v="3"/>
    <x v="1"/>
    <x v="2"/>
    <n v="13334.27"/>
    <n v="3"/>
    <x v="5500"/>
    <x v="252"/>
    <n v="357"/>
    <x v="208"/>
    <m/>
    <m/>
    <s v="Jumia"/>
    <s v="Jum"/>
    <n v="26648.76"/>
    <n v="57542997.559999913"/>
    <n v="57542997.559999913"/>
    <s v="Casablanca"/>
  </r>
  <r>
    <s v="ORD105502"/>
    <s v="HP Pavilion Laptop"/>
    <x v="3"/>
    <x v="3"/>
    <x v="1"/>
    <x v="0"/>
    <n v="18714.88"/>
    <n v="3"/>
    <x v="5501"/>
    <x v="399"/>
    <n v="4930"/>
    <x v="316"/>
    <m/>
    <m/>
    <s v="Jumia"/>
    <s v="Jum"/>
    <n v="16284.02"/>
    <n v="57542997.559999913"/>
    <n v="57542997.559999913"/>
    <s v="Cairo"/>
  </r>
  <r>
    <s v="ORD105503"/>
    <s v="Dell Inspiron 3501"/>
    <x v="3"/>
    <x v="8"/>
    <x v="0"/>
    <x v="1"/>
    <n v="351.53"/>
    <n v="3"/>
    <x v="5502"/>
    <x v="201"/>
    <n v="1350"/>
    <x v="67"/>
    <m/>
    <m/>
    <s v="sq"/>
    <s v="sq"/>
    <n v="13290.4"/>
    <n v="57542997.559999913"/>
    <n v="57542997.559999913"/>
    <s v="Alexandria"/>
  </r>
  <r>
    <s v="ORD105504"/>
    <s v="Xiaomi Redmi Note 12"/>
    <x v="0"/>
    <x v="7"/>
    <x v="2"/>
    <x v="5"/>
    <n v="611"/>
    <n v="4"/>
    <x v="5503"/>
    <x v="253"/>
    <n v="3897"/>
    <x v="92"/>
    <m/>
    <m/>
    <s v="Amazon"/>
    <s v="Amazon"/>
    <n v="27872.98"/>
    <n v="92327183.770000085"/>
    <n v="92327183.770000085"/>
    <s v="Giza"/>
  </r>
  <r>
    <s v="ORD105505"/>
    <s v="Samsung Galaxy A14"/>
    <x v="0"/>
    <x v="0"/>
    <x v="1"/>
    <x v="2"/>
    <n v="7382.43"/>
    <n v="5"/>
    <x v="5504"/>
    <x v="285"/>
    <n v="2938"/>
    <x v="262"/>
    <m/>
    <m/>
    <s v="Jumia"/>
    <s v="Jum"/>
    <n v="26648.76"/>
    <n v="92327183.770000085"/>
    <n v="92327183.770000085"/>
    <s v="Casablanca"/>
  </r>
  <r>
    <s v="ORD105506"/>
    <s v="iPhone 13"/>
    <x v="0"/>
    <x v="4"/>
    <x v="1"/>
    <x v="2"/>
    <n v="1154.52"/>
    <n v="4"/>
    <x v="5505"/>
    <x v="339"/>
    <n v="740"/>
    <x v="86"/>
    <m/>
    <m/>
    <s v="Jumia"/>
    <s v="Jum"/>
    <n v="26648.76"/>
    <n v="92327183.770000085"/>
    <n v="92327183.770000085"/>
    <s v="Casablanca"/>
  </r>
  <r>
    <s v="ORD105507"/>
    <s v="Bluetooth Headset"/>
    <x v="2"/>
    <x v="2"/>
    <x v="1"/>
    <x v="5"/>
    <n v="2484.85"/>
    <n v="2"/>
    <x v="5506"/>
    <x v="109"/>
    <n v="1514"/>
    <x v="121"/>
    <m/>
    <m/>
    <s v="Jumia"/>
    <s v="Jum"/>
    <n v="27872.98"/>
    <n v="29200970.130000021"/>
    <n v="29200970.130000021"/>
    <s v="Giza"/>
  </r>
  <r>
    <s v="ORD105508"/>
    <s v="HP Pavilion Laptop"/>
    <x v="3"/>
    <x v="3"/>
    <x v="0"/>
    <x v="3"/>
    <n v="7155.97"/>
    <n v="1"/>
    <x v="5507"/>
    <x v="206"/>
    <n v="2709"/>
    <x v="163"/>
    <m/>
    <m/>
    <s v="sq"/>
    <s v="sq"/>
    <n v="3665.44"/>
    <n v="57542997.559999913"/>
    <n v="57542997.559999913"/>
    <s v="Dubai"/>
  </r>
  <r>
    <s v="ORD105509"/>
    <s v="Bluetooth Headset"/>
    <x v="2"/>
    <x v="2"/>
    <x v="1"/>
    <x v="5"/>
    <n v="6923.24"/>
    <n v="3"/>
    <x v="5508"/>
    <x v="47"/>
    <n v="4482"/>
    <x v="43"/>
    <m/>
    <m/>
    <s v="Jumia"/>
    <s v="Jum"/>
    <n v="27872.98"/>
    <n v="29200970.130000021"/>
    <n v="29200970.130000021"/>
    <s v="Giza"/>
  </r>
  <r>
    <s v="ORD105510"/>
    <s v="Bluetooth Headset"/>
    <x v="2"/>
    <x v="2"/>
    <x v="2"/>
    <x v="1"/>
    <n v="3992.82"/>
    <n v="3"/>
    <x v="5509"/>
    <x v="39"/>
    <n v="2004"/>
    <x v="213"/>
    <m/>
    <m/>
    <s v="Amazon"/>
    <s v="Amazon"/>
    <n v="13290.4"/>
    <n v="29200970.130000021"/>
    <n v="29200970.130000021"/>
    <s v="Alexandria"/>
  </r>
  <r>
    <s v="ORD105511"/>
    <s v="Dell Inspiron 3501"/>
    <x v="3"/>
    <x v="8"/>
    <x v="1"/>
    <x v="3"/>
    <n v="7535.35"/>
    <n v="4"/>
    <x v="5510"/>
    <x v="354"/>
    <n v="4209"/>
    <x v="344"/>
    <m/>
    <m/>
    <s v="Jumia"/>
    <s v="Jum"/>
    <n v="3665.44"/>
    <n v="57542997.559999913"/>
    <n v="57542997.559999913"/>
    <s v="Dubai"/>
  </r>
  <r>
    <s v="ORD105512"/>
    <s v="HP Pavilion Laptop"/>
    <x v="3"/>
    <x v="3"/>
    <x v="1"/>
    <x v="2"/>
    <n v="10494.84"/>
    <n v="4"/>
    <x v="5511"/>
    <x v="156"/>
    <n v="4108"/>
    <x v="288"/>
    <m/>
    <m/>
    <s v="Jumia"/>
    <s v="Jum"/>
    <n v="26648.76"/>
    <n v="57542997.559999913"/>
    <n v="57542997.559999913"/>
    <s v="Casablanca"/>
  </r>
  <r>
    <s v="ORD105513"/>
    <s v="iPhone 13"/>
    <x v="0"/>
    <x v="4"/>
    <x v="0"/>
    <x v="4"/>
    <n v="4302.7700000000004"/>
    <n v="4"/>
    <x v="5512"/>
    <x v="92"/>
    <n v="4988"/>
    <x v="84"/>
    <m/>
    <m/>
    <s v="sq"/>
    <s v="sq"/>
    <n v="99349.3"/>
    <n v="92327183.770000085"/>
    <n v="92327183.770000085"/>
    <s v="Riyadh"/>
  </r>
  <r>
    <s v="ORD105514"/>
    <s v="Xiaomi Redmi Note 12"/>
    <x v="0"/>
    <x v="7"/>
    <x v="1"/>
    <x v="3"/>
    <n v="9947.7000000000007"/>
    <n v="2"/>
    <x v="5513"/>
    <x v="111"/>
    <n v="3879"/>
    <x v="90"/>
    <m/>
    <m/>
    <s v="Jumia"/>
    <s v="Jum"/>
    <n v="3665.44"/>
    <n v="92327183.770000085"/>
    <n v="92327183.770000085"/>
    <s v="Dubai"/>
  </r>
  <r>
    <s v="ORD105515"/>
    <s v="Samsung Galaxy A14"/>
    <x v="0"/>
    <x v="0"/>
    <x v="1"/>
    <x v="5"/>
    <n v="19455.47"/>
    <n v="3"/>
    <x v="5514"/>
    <x v="315"/>
    <n v="3766"/>
    <x v="247"/>
    <m/>
    <m/>
    <s v="Jumia"/>
    <s v="Jum"/>
    <n v="27872.98"/>
    <n v="92327183.770000085"/>
    <n v="92327183.770000085"/>
    <s v="Giza"/>
  </r>
  <r>
    <s v="ORD105516"/>
    <s v="HP Pavilion Laptop"/>
    <x v="3"/>
    <x v="3"/>
    <x v="1"/>
    <x v="2"/>
    <n v="11897.41"/>
    <n v="2"/>
    <x v="5515"/>
    <x v="78"/>
    <n v="1628"/>
    <x v="101"/>
    <m/>
    <m/>
    <s v="Jumia"/>
    <s v="Jum"/>
    <n v="26648.76"/>
    <n v="57542997.559999913"/>
    <n v="57542997.559999913"/>
    <s v="Casablanca"/>
  </r>
  <r>
    <s v="ORD105517"/>
    <s v="Xiaomi Redmi Note 12"/>
    <x v="0"/>
    <x v="7"/>
    <x v="1"/>
    <x v="0"/>
    <n v="10275.030000000001"/>
    <n v="5"/>
    <x v="5516"/>
    <x v="232"/>
    <n v="1303"/>
    <x v="310"/>
    <m/>
    <m/>
    <s v="Jumia"/>
    <s v="Jum"/>
    <n v="16284.02"/>
    <n v="92327183.770000085"/>
    <n v="92327183.770000085"/>
    <s v="Cairo"/>
  </r>
  <r>
    <s v="ORD105518"/>
    <s v="Xiaomi Redmi Note 12"/>
    <x v="0"/>
    <x v="7"/>
    <x v="2"/>
    <x v="1"/>
    <n v="2854.51"/>
    <n v="4"/>
    <x v="5517"/>
    <x v="324"/>
    <n v="3418"/>
    <x v="22"/>
    <m/>
    <m/>
    <s v="Amazon"/>
    <s v="Amazon"/>
    <n v="13290.4"/>
    <n v="92327183.770000085"/>
    <n v="92327183.770000085"/>
    <s v="Alexandria"/>
  </r>
  <r>
    <s v="ORD105519"/>
    <s v="Adidas Running Shoes"/>
    <x v="1"/>
    <x v="9"/>
    <x v="1"/>
    <x v="0"/>
    <n v="13191.65"/>
    <n v="4"/>
    <x v="5518"/>
    <x v="317"/>
    <n v="1619"/>
    <x v="167"/>
    <m/>
    <m/>
    <s v="Jumia"/>
    <s v="Jum"/>
    <n v="16284.02"/>
    <n v="91504159.730000004"/>
    <n v="91504159.730000004"/>
    <s v="Cairo"/>
  </r>
  <r>
    <s v="ORD105520"/>
    <s v="Nike Air Max"/>
    <x v="1"/>
    <x v="1"/>
    <x v="0"/>
    <x v="2"/>
    <n v="14476.37"/>
    <n v="4"/>
    <x v="5519"/>
    <x v="127"/>
    <n v="4918"/>
    <x v="326"/>
    <m/>
    <m/>
    <s v="sq"/>
    <s v="sq"/>
    <n v="26648.76"/>
    <n v="91504159.730000004"/>
    <n v="91504159.730000004"/>
    <s v="Casablanca"/>
  </r>
  <r>
    <s v="ORD105521"/>
    <s v="HP Pavilion Laptop"/>
    <x v="3"/>
    <x v="3"/>
    <x v="0"/>
    <x v="4"/>
    <n v="10846.73"/>
    <n v="2"/>
    <x v="5520"/>
    <x v="176"/>
    <n v="2590"/>
    <x v="303"/>
    <m/>
    <m/>
    <s v="sq"/>
    <s v="sq"/>
    <n v="99349.3"/>
    <n v="57542997.559999913"/>
    <n v="57542997.559999913"/>
    <s v="Riyadh"/>
  </r>
  <r>
    <s v="ORD105522"/>
    <s v="Bluetooth Headset"/>
    <x v="2"/>
    <x v="2"/>
    <x v="1"/>
    <x v="1"/>
    <n v="6976.41"/>
    <n v="2"/>
    <x v="5521"/>
    <x v="305"/>
    <n v="4150"/>
    <x v="353"/>
    <m/>
    <m/>
    <s v="Jumia"/>
    <s v="Jum"/>
    <n v="13290.4"/>
    <n v="29200970.130000021"/>
    <n v="29200970.130000021"/>
    <s v="Alexandria"/>
  </r>
  <r>
    <s v="ORD105523"/>
    <s v="iPhone 13"/>
    <x v="0"/>
    <x v="4"/>
    <x v="1"/>
    <x v="4"/>
    <n v="13759.65"/>
    <n v="2"/>
    <x v="5522"/>
    <x v="112"/>
    <n v="4996"/>
    <x v="260"/>
    <m/>
    <m/>
    <s v="Jumia"/>
    <s v="Jum"/>
    <n v="99349.3"/>
    <n v="92327183.770000085"/>
    <n v="92327183.770000085"/>
    <s v="Riyadh"/>
  </r>
  <r>
    <s v="ORD105524"/>
    <s v="Xiaomi Redmi Note 12"/>
    <x v="0"/>
    <x v="7"/>
    <x v="1"/>
    <x v="1"/>
    <n v="18174.68"/>
    <n v="2"/>
    <x v="5523"/>
    <x v="128"/>
    <n v="1430"/>
    <x v="114"/>
    <m/>
    <m/>
    <s v="Jumia"/>
    <s v="Jum"/>
    <n v="13290.4"/>
    <n v="92327183.770000085"/>
    <n v="92327183.770000085"/>
    <s v="Alexandria"/>
  </r>
  <r>
    <s v="ORD105525"/>
    <s v="Adidas Running Shoes"/>
    <x v="1"/>
    <x v="9"/>
    <x v="0"/>
    <x v="0"/>
    <n v="16632.62"/>
    <n v="5"/>
    <x v="5524"/>
    <x v="196"/>
    <n v="4125"/>
    <x v="230"/>
    <m/>
    <m/>
    <s v="sq"/>
    <s v="sq"/>
    <n v="16284.02"/>
    <n v="91504159.730000004"/>
    <n v="91504159.730000004"/>
    <s v="Cairo"/>
  </r>
  <r>
    <s v="ORD105526"/>
    <s v="Nike Air Max"/>
    <x v="1"/>
    <x v="1"/>
    <x v="2"/>
    <x v="3"/>
    <n v="4423.37"/>
    <n v="1"/>
    <x v="5525"/>
    <x v="214"/>
    <n v="4760"/>
    <x v="169"/>
    <m/>
    <m/>
    <s v="Amazon"/>
    <s v="Amazon"/>
    <n v="3665.44"/>
    <n v="91504159.730000004"/>
    <n v="91504159.730000004"/>
    <s v="Dubai"/>
  </r>
  <r>
    <s v="ORD105527"/>
    <s v="Bluetooth Headset"/>
    <x v="2"/>
    <x v="2"/>
    <x v="2"/>
    <x v="5"/>
    <n v="15647.41"/>
    <n v="1"/>
    <x v="5526"/>
    <x v="163"/>
    <n v="1618"/>
    <x v="9"/>
    <m/>
    <m/>
    <s v="Amazon"/>
    <s v="Amazon"/>
    <n v="27872.98"/>
    <n v="29200970.130000021"/>
    <n v="29200970.130000021"/>
    <s v="Giza"/>
  </r>
  <r>
    <s v="ORD105528"/>
    <s v="Xiaomi Redmi Note 12"/>
    <x v="0"/>
    <x v="7"/>
    <x v="2"/>
    <x v="2"/>
    <n v="4770.55"/>
    <n v="2"/>
    <x v="5527"/>
    <x v="166"/>
    <n v="4648"/>
    <x v="152"/>
    <m/>
    <m/>
    <s v="Amazon"/>
    <s v="Amazon"/>
    <n v="26648.76"/>
    <n v="92327183.770000085"/>
    <n v="92327183.770000085"/>
    <s v="Casablanca"/>
  </r>
  <r>
    <s v="ORD105529"/>
    <s v="Xiaomi Redmi Note 12"/>
    <x v="0"/>
    <x v="7"/>
    <x v="1"/>
    <x v="0"/>
    <n v="10785.15"/>
    <n v="3"/>
    <x v="5528"/>
    <x v="297"/>
    <n v="3330"/>
    <x v="160"/>
    <m/>
    <m/>
    <s v="Jumia"/>
    <s v="Jum"/>
    <n v="16284.02"/>
    <n v="92327183.770000085"/>
    <n v="92327183.770000085"/>
    <s v="Cairo"/>
  </r>
  <r>
    <s v="ORD105530"/>
    <s v="Dell Inspiron 3501"/>
    <x v="3"/>
    <x v="8"/>
    <x v="0"/>
    <x v="5"/>
    <n v="4231.0200000000004"/>
    <n v="2"/>
    <x v="5529"/>
    <x v="107"/>
    <n v="2426"/>
    <x v="158"/>
    <m/>
    <m/>
    <s v="sq"/>
    <s v="sq"/>
    <n v="27872.98"/>
    <n v="57542997.559999913"/>
    <n v="57542997.559999913"/>
    <s v="Giza"/>
  </r>
  <r>
    <s v="ORD105531"/>
    <s v="Smartwatch FitPro"/>
    <x v="4"/>
    <x v="6"/>
    <x v="1"/>
    <x v="4"/>
    <n v="10843.42"/>
    <n v="2"/>
    <x v="5530"/>
    <x v="3"/>
    <n v="3843"/>
    <x v="30"/>
    <m/>
    <m/>
    <s v="Jumia"/>
    <s v="Jum"/>
    <n v="99349.3"/>
    <n v="31420413.200000018"/>
    <n v="31420413.200000018"/>
    <s v="Riyadh"/>
  </r>
  <r>
    <s v="ORD105532"/>
    <s v="HP Pavilion Laptop"/>
    <x v="3"/>
    <x v="3"/>
    <x v="1"/>
    <x v="2"/>
    <n v="6238.7"/>
    <n v="3"/>
    <x v="5531"/>
    <x v="227"/>
    <n v="461"/>
    <x v="268"/>
    <m/>
    <m/>
    <s v="Jumia"/>
    <s v="Jum"/>
    <n v="26648.76"/>
    <n v="57542997.559999913"/>
    <n v="57542997.559999913"/>
    <s v="Casablanca"/>
  </r>
  <r>
    <s v="ORD105533"/>
    <s v="Dell Inspiron 3501"/>
    <x v="3"/>
    <x v="8"/>
    <x v="0"/>
    <x v="0"/>
    <n v="6656.88"/>
    <n v="1"/>
    <x v="5532"/>
    <x v="359"/>
    <n v="2797"/>
    <x v="161"/>
    <m/>
    <m/>
    <s v="sq"/>
    <s v="sq"/>
    <n v="16284.02"/>
    <n v="57542997.559999913"/>
    <n v="57542997.559999913"/>
    <s v="Cairo"/>
  </r>
  <r>
    <s v="ORD105534"/>
    <s v="Samsung Galaxy A14"/>
    <x v="0"/>
    <x v="0"/>
    <x v="0"/>
    <x v="4"/>
    <n v="15654.96"/>
    <n v="3"/>
    <x v="5533"/>
    <x v="12"/>
    <n v="1373"/>
    <x v="212"/>
    <m/>
    <m/>
    <s v="sq"/>
    <s v="sq"/>
    <n v="99349.3"/>
    <n v="92327183.770000085"/>
    <n v="92327183.770000085"/>
    <s v="Riyadh"/>
  </r>
  <r>
    <s v="ORD105535"/>
    <s v="Nike Air Max"/>
    <x v="1"/>
    <x v="1"/>
    <x v="0"/>
    <x v="1"/>
    <n v="16355.59"/>
    <n v="1"/>
    <x v="5534"/>
    <x v="199"/>
    <n v="3506"/>
    <x v="134"/>
    <m/>
    <m/>
    <s v="sq"/>
    <s v="sq"/>
    <n v="13290.4"/>
    <n v="91504159.730000004"/>
    <n v="91504159.730000004"/>
    <s v="Alexandria"/>
  </r>
  <r>
    <s v="ORD105536"/>
    <s v="Dell Inspiron 3501"/>
    <x v="3"/>
    <x v="8"/>
    <x v="2"/>
    <x v="5"/>
    <n v="9858.36"/>
    <n v="4"/>
    <x v="5535"/>
    <x v="73"/>
    <n v="4763"/>
    <x v="141"/>
    <m/>
    <m/>
    <s v="Amazon"/>
    <s v="Amazon"/>
    <n v="27872.98"/>
    <n v="57542997.559999913"/>
    <n v="57542997.559999913"/>
    <s v="Giza"/>
  </r>
  <r>
    <s v="ORD105537"/>
    <s v="Adidas Running Shoes"/>
    <x v="1"/>
    <x v="9"/>
    <x v="1"/>
    <x v="1"/>
    <n v="10044.870000000001"/>
    <n v="5"/>
    <x v="5536"/>
    <x v="241"/>
    <n v="3022"/>
    <x v="86"/>
    <m/>
    <m/>
    <s v="Jumia"/>
    <s v="Jum"/>
    <n v="13290.4"/>
    <n v="91504159.730000004"/>
    <n v="91504159.730000004"/>
    <s v="Alexandria"/>
  </r>
  <r>
    <s v="ORD105538"/>
    <s v="Adidas Running Shoes"/>
    <x v="1"/>
    <x v="9"/>
    <x v="0"/>
    <x v="3"/>
    <n v="12709"/>
    <n v="4"/>
    <x v="5537"/>
    <x v="43"/>
    <n v="3371"/>
    <x v="193"/>
    <m/>
    <m/>
    <s v="sq"/>
    <s v="sq"/>
    <n v="3665.44"/>
    <n v="91504159.730000004"/>
    <n v="91504159.730000004"/>
    <s v="Dubai"/>
  </r>
  <r>
    <s v="ORD105539"/>
    <s v="Smartwatch FitPro"/>
    <x v="4"/>
    <x v="6"/>
    <x v="2"/>
    <x v="0"/>
    <n v="1162.1300000000001"/>
    <n v="1"/>
    <x v="5538"/>
    <x v="34"/>
    <n v="1639"/>
    <x v="136"/>
    <m/>
    <m/>
    <s v="Amazon"/>
    <s v="Amazon"/>
    <n v="16284.02"/>
    <n v="31420413.200000018"/>
    <n v="31420413.200000018"/>
    <s v="Cairo"/>
  </r>
  <r>
    <s v="ORD105540"/>
    <s v="HP Pavilion Laptop"/>
    <x v="3"/>
    <x v="3"/>
    <x v="0"/>
    <x v="4"/>
    <n v="16657.41"/>
    <n v="1"/>
    <x v="5539"/>
    <x v="253"/>
    <n v="3353"/>
    <x v="19"/>
    <m/>
    <m/>
    <s v="sq"/>
    <s v="sq"/>
    <n v="99349.3"/>
    <n v="57542997.559999913"/>
    <n v="57542997.559999913"/>
    <s v="Riyadh"/>
  </r>
  <r>
    <s v="ORD105541"/>
    <s v="T-shirt Cotton"/>
    <x v="1"/>
    <x v="5"/>
    <x v="1"/>
    <x v="0"/>
    <n v="15346.36"/>
    <n v="2"/>
    <x v="5540"/>
    <x v="355"/>
    <n v="458"/>
    <x v="119"/>
    <m/>
    <m/>
    <s v="Jumia"/>
    <s v="Jum"/>
    <n v="16284.02"/>
    <n v="91504159.730000004"/>
    <n v="91504159.730000004"/>
    <s v="Cairo"/>
  </r>
  <r>
    <s v="ORD105542"/>
    <s v="Dell Inspiron 3501"/>
    <x v="3"/>
    <x v="8"/>
    <x v="1"/>
    <x v="5"/>
    <n v="1029.19"/>
    <n v="1"/>
    <x v="5541"/>
    <x v="140"/>
    <n v="1393"/>
    <x v="95"/>
    <m/>
    <m/>
    <s v="Jumia"/>
    <s v="Jum"/>
    <n v="27872.98"/>
    <n v="57542997.559999913"/>
    <n v="57542997.559999913"/>
    <s v="Giza"/>
  </r>
  <r>
    <s v="ORD105543"/>
    <s v="T-shirt Cotton"/>
    <x v="1"/>
    <x v="5"/>
    <x v="1"/>
    <x v="4"/>
    <n v="3647.24"/>
    <n v="5"/>
    <x v="5542"/>
    <x v="216"/>
    <n v="2951"/>
    <x v="243"/>
    <m/>
    <m/>
    <s v="Jumia"/>
    <s v="Jum"/>
    <n v="99349.3"/>
    <n v="91504159.730000004"/>
    <n v="91504159.730000004"/>
    <s v="Riyadh"/>
  </r>
  <r>
    <s v="ORD105544"/>
    <s v="T-shirt Cotton"/>
    <x v="1"/>
    <x v="5"/>
    <x v="2"/>
    <x v="4"/>
    <n v="1282.93"/>
    <n v="1"/>
    <x v="5543"/>
    <x v="75"/>
    <n v="3897"/>
    <x v="327"/>
    <m/>
    <m/>
    <s v="Amazon"/>
    <s v="Amazon"/>
    <n v="99349.3"/>
    <n v="91504159.730000004"/>
    <n v="91504159.730000004"/>
    <s v="Riyadh"/>
  </r>
  <r>
    <s v="ORD105545"/>
    <s v="T-shirt Cotton"/>
    <x v="1"/>
    <x v="5"/>
    <x v="1"/>
    <x v="4"/>
    <n v="15270.82"/>
    <n v="5"/>
    <x v="5544"/>
    <x v="69"/>
    <n v="2805"/>
    <x v="6"/>
    <m/>
    <m/>
    <s v="Jumia"/>
    <s v="Jum"/>
    <n v="99349.3"/>
    <n v="91504159.730000004"/>
    <n v="91504159.730000004"/>
    <s v="Riyadh"/>
  </r>
  <r>
    <s v="ORD105546"/>
    <s v="Bluetooth Headset"/>
    <x v="2"/>
    <x v="2"/>
    <x v="2"/>
    <x v="4"/>
    <n v="1885.66"/>
    <n v="5"/>
    <x v="5545"/>
    <x v="307"/>
    <n v="4291"/>
    <x v="319"/>
    <m/>
    <m/>
    <s v="Amazon"/>
    <s v="Amazon"/>
    <n v="99349.3"/>
    <n v="29200970.130000021"/>
    <n v="29200970.130000021"/>
    <s v="Riyadh"/>
  </r>
  <r>
    <s v="ORD105547"/>
    <s v="iPhone 13"/>
    <x v="0"/>
    <x v="4"/>
    <x v="2"/>
    <x v="4"/>
    <n v="2700.56"/>
    <n v="1"/>
    <x v="5546"/>
    <x v="322"/>
    <n v="2174"/>
    <x v="347"/>
    <m/>
    <m/>
    <s v="Amazon"/>
    <s v="Amazon"/>
    <n v="99349.3"/>
    <n v="92327183.770000085"/>
    <n v="92327183.770000085"/>
    <s v="Riyadh"/>
  </r>
  <r>
    <s v="ORD105548"/>
    <s v="Samsung Galaxy A14"/>
    <x v="0"/>
    <x v="0"/>
    <x v="2"/>
    <x v="3"/>
    <n v="13375.04"/>
    <n v="4"/>
    <x v="5547"/>
    <x v="152"/>
    <n v="2396"/>
    <x v="183"/>
    <m/>
    <m/>
    <s v="Amazon"/>
    <s v="Amazon"/>
    <n v="3665.44"/>
    <n v="92327183.770000085"/>
    <n v="92327183.770000085"/>
    <s v="Dubai"/>
  </r>
  <r>
    <s v="ORD105549"/>
    <s v="Bluetooth Headset"/>
    <x v="2"/>
    <x v="2"/>
    <x v="0"/>
    <x v="0"/>
    <n v="16972.62"/>
    <n v="3"/>
    <x v="5548"/>
    <x v="369"/>
    <n v="4338"/>
    <x v="139"/>
    <m/>
    <m/>
    <s v="sq"/>
    <s v="sq"/>
    <n v="16284.02"/>
    <n v="29200970.130000021"/>
    <n v="29200970.130000021"/>
    <s v="Cairo"/>
  </r>
  <r>
    <s v="ORD105550"/>
    <s v="Bluetooth Headset"/>
    <x v="2"/>
    <x v="2"/>
    <x v="1"/>
    <x v="2"/>
    <n v="18150.07"/>
    <n v="4"/>
    <x v="5549"/>
    <x v="28"/>
    <n v="4448"/>
    <x v="213"/>
    <m/>
    <m/>
    <s v="Jumia"/>
    <s v="Jum"/>
    <n v="26648.76"/>
    <n v="29200970.130000021"/>
    <n v="29200970.130000021"/>
    <s v="Casablanca"/>
  </r>
  <r>
    <s v="ORD105551"/>
    <s v="Adidas Running Shoes"/>
    <x v="1"/>
    <x v="9"/>
    <x v="2"/>
    <x v="5"/>
    <n v="13063.98"/>
    <n v="2"/>
    <x v="5550"/>
    <x v="261"/>
    <n v="824"/>
    <x v="329"/>
    <m/>
    <m/>
    <s v="Amazon"/>
    <s v="Amazon"/>
    <n v="27872.98"/>
    <n v="91504159.730000004"/>
    <n v="91504159.730000004"/>
    <s v="Giza"/>
  </r>
  <r>
    <s v="ORD105552"/>
    <s v="Adidas Running Shoes"/>
    <x v="1"/>
    <x v="9"/>
    <x v="0"/>
    <x v="5"/>
    <n v="12584.88"/>
    <n v="5"/>
    <x v="5551"/>
    <x v="62"/>
    <n v="1642"/>
    <x v="321"/>
    <m/>
    <m/>
    <s v="sq"/>
    <s v="sq"/>
    <n v="27872.98"/>
    <n v="91504159.730000004"/>
    <n v="91504159.730000004"/>
    <s v="Giza"/>
  </r>
  <r>
    <s v="ORD105553"/>
    <s v="Nike Air Max"/>
    <x v="1"/>
    <x v="1"/>
    <x v="1"/>
    <x v="4"/>
    <n v="19799.79"/>
    <n v="2"/>
    <x v="5552"/>
    <x v="294"/>
    <n v="2566"/>
    <x v="320"/>
    <m/>
    <m/>
    <s v="Jumia"/>
    <s v="Jum"/>
    <n v="99349.3"/>
    <n v="91504159.730000004"/>
    <n v="91504159.730000004"/>
    <s v="Riyadh"/>
  </r>
  <r>
    <s v="ORD105554"/>
    <s v="T-shirt Cotton"/>
    <x v="1"/>
    <x v="5"/>
    <x v="1"/>
    <x v="5"/>
    <n v="18092.86"/>
    <n v="5"/>
    <x v="5553"/>
    <x v="112"/>
    <n v="4986"/>
    <x v="93"/>
    <m/>
    <m/>
    <s v="Jumia"/>
    <s v="Jum"/>
    <n v="27872.98"/>
    <n v="91504159.730000004"/>
    <n v="91504159.730000004"/>
    <s v="Giza"/>
  </r>
  <r>
    <s v="ORD105555"/>
    <s v="Samsung Galaxy A14"/>
    <x v="0"/>
    <x v="0"/>
    <x v="1"/>
    <x v="3"/>
    <n v="9516.27"/>
    <n v="5"/>
    <x v="5554"/>
    <x v="321"/>
    <n v="4660"/>
    <x v="263"/>
    <m/>
    <m/>
    <s v="Jumia"/>
    <s v="Jum"/>
    <n v="3665.44"/>
    <n v="92327183.770000085"/>
    <n v="92327183.770000085"/>
    <s v="Dubai"/>
  </r>
  <r>
    <s v="ORD105556"/>
    <s v="Xiaomi Redmi Note 12"/>
    <x v="0"/>
    <x v="7"/>
    <x v="2"/>
    <x v="1"/>
    <n v="6492.65"/>
    <n v="4"/>
    <x v="5555"/>
    <x v="213"/>
    <n v="808"/>
    <x v="139"/>
    <m/>
    <m/>
    <s v="Amazon"/>
    <s v="Amazon"/>
    <n v="13290.4"/>
    <n v="92327183.770000085"/>
    <n v="92327183.770000085"/>
    <s v="Alexandria"/>
  </r>
  <r>
    <s v="ORD105557"/>
    <s v="Samsung Galaxy A14"/>
    <x v="0"/>
    <x v="0"/>
    <x v="2"/>
    <x v="5"/>
    <n v="5613.4"/>
    <n v="3"/>
    <x v="5556"/>
    <x v="23"/>
    <n v="4622"/>
    <x v="296"/>
    <m/>
    <m/>
    <s v="Amazon"/>
    <s v="Amazon"/>
    <n v="27872.98"/>
    <n v="92327183.770000085"/>
    <n v="92327183.770000085"/>
    <s v="Giza"/>
  </r>
  <r>
    <s v="ORD105558"/>
    <s v="T-shirt Cotton"/>
    <x v="1"/>
    <x v="5"/>
    <x v="1"/>
    <x v="5"/>
    <n v="18329.009999999998"/>
    <n v="2"/>
    <x v="5557"/>
    <x v="255"/>
    <n v="2802"/>
    <x v="170"/>
    <m/>
    <m/>
    <s v="Jumia"/>
    <s v="Jum"/>
    <n v="27872.98"/>
    <n v="91504159.730000004"/>
    <n v="91504159.730000004"/>
    <s v="Giza"/>
  </r>
  <r>
    <s v="ORD105559"/>
    <s v="Bluetooth Headset"/>
    <x v="2"/>
    <x v="2"/>
    <x v="0"/>
    <x v="3"/>
    <n v="18364.05"/>
    <n v="3"/>
    <x v="5558"/>
    <x v="9"/>
    <n v="3725"/>
    <x v="314"/>
    <m/>
    <m/>
    <s v="sq"/>
    <s v="sq"/>
    <n v="3665.44"/>
    <n v="29200970.130000021"/>
    <n v="29200970.130000021"/>
    <s v="Dubai"/>
  </r>
  <r>
    <s v="ORD105560"/>
    <s v="Nike Air Max"/>
    <x v="1"/>
    <x v="1"/>
    <x v="2"/>
    <x v="2"/>
    <n v="13466.38"/>
    <n v="3"/>
    <x v="5559"/>
    <x v="271"/>
    <n v="2305"/>
    <x v="262"/>
    <m/>
    <m/>
    <s v="Amazon"/>
    <s v="Amazon"/>
    <n v="26648.76"/>
    <n v="91504159.730000004"/>
    <n v="91504159.730000004"/>
    <s v="Casablanca"/>
  </r>
  <r>
    <s v="ORD105561"/>
    <s v="Dell Inspiron 3501"/>
    <x v="3"/>
    <x v="8"/>
    <x v="1"/>
    <x v="2"/>
    <n v="3808.87"/>
    <n v="4"/>
    <x v="5560"/>
    <x v="37"/>
    <n v="3049"/>
    <x v="171"/>
    <m/>
    <m/>
    <s v="Jumia"/>
    <s v="Jum"/>
    <n v="26648.76"/>
    <n v="57542997.559999913"/>
    <n v="57542997.559999913"/>
    <s v="Casablanca"/>
  </r>
  <r>
    <s v="ORD105562"/>
    <s v="Nike Air Max"/>
    <x v="1"/>
    <x v="1"/>
    <x v="1"/>
    <x v="4"/>
    <n v="17330.009999999998"/>
    <n v="4"/>
    <x v="5561"/>
    <x v="35"/>
    <n v="2372"/>
    <x v="272"/>
    <m/>
    <m/>
    <s v="Jumia"/>
    <s v="Jum"/>
    <n v="99349.3"/>
    <n v="91504159.730000004"/>
    <n v="91504159.730000004"/>
    <s v="Riyadh"/>
  </r>
  <r>
    <s v="ORD105563"/>
    <s v="Samsung Galaxy A14"/>
    <x v="0"/>
    <x v="0"/>
    <x v="2"/>
    <x v="2"/>
    <n v="10304.59"/>
    <n v="1"/>
    <x v="5562"/>
    <x v="241"/>
    <n v="3730"/>
    <x v="176"/>
    <m/>
    <m/>
    <s v="Amazon"/>
    <s v="Amazon"/>
    <n v="26648.76"/>
    <n v="92327183.770000085"/>
    <n v="92327183.770000085"/>
    <s v="Casablanca"/>
  </r>
  <r>
    <s v="ORD105564"/>
    <s v="Smartwatch FitPro"/>
    <x v="4"/>
    <x v="6"/>
    <x v="2"/>
    <x v="2"/>
    <n v="11563.43"/>
    <n v="3"/>
    <x v="5563"/>
    <x v="42"/>
    <n v="3074"/>
    <x v="71"/>
    <m/>
    <m/>
    <s v="Amazon"/>
    <s v="Amazon"/>
    <n v="26648.76"/>
    <n v="31420413.200000018"/>
    <n v="31420413.200000018"/>
    <s v="Casablanca"/>
  </r>
  <r>
    <s v="ORD105565"/>
    <s v="Dell Inspiron 3501"/>
    <x v="3"/>
    <x v="8"/>
    <x v="2"/>
    <x v="0"/>
    <n v="5294.13"/>
    <n v="2"/>
    <x v="5564"/>
    <x v="322"/>
    <n v="4323"/>
    <x v="287"/>
    <m/>
    <m/>
    <s v="Amazon"/>
    <s v="Amazon"/>
    <n v="16284.02"/>
    <n v="57542997.559999913"/>
    <n v="57542997.559999913"/>
    <s v="Cairo"/>
  </r>
  <r>
    <s v="ORD105566"/>
    <s v="Smartwatch FitPro"/>
    <x v="4"/>
    <x v="6"/>
    <x v="1"/>
    <x v="4"/>
    <n v="19088.48"/>
    <n v="1"/>
    <x v="5565"/>
    <x v="280"/>
    <n v="1408"/>
    <x v="325"/>
    <m/>
    <m/>
    <s v="Jumia"/>
    <s v="Jum"/>
    <n v="99349.3"/>
    <n v="31420413.200000018"/>
    <n v="31420413.200000018"/>
    <s v="Riyadh"/>
  </r>
  <r>
    <s v="ORD105567"/>
    <s v="iPhone 13"/>
    <x v="0"/>
    <x v="4"/>
    <x v="0"/>
    <x v="0"/>
    <n v="15813.08"/>
    <n v="2"/>
    <x v="5566"/>
    <x v="37"/>
    <n v="2513"/>
    <x v="213"/>
    <m/>
    <m/>
    <s v="sq"/>
    <s v="sq"/>
    <n v="16284.02"/>
    <n v="92327183.770000085"/>
    <n v="92327183.770000085"/>
    <s v="Cairo"/>
  </r>
  <r>
    <s v="ORD105568"/>
    <s v="Dell Inspiron 3501"/>
    <x v="3"/>
    <x v="8"/>
    <x v="1"/>
    <x v="0"/>
    <n v="3113.47"/>
    <n v="1"/>
    <x v="5567"/>
    <x v="191"/>
    <n v="2484"/>
    <x v="263"/>
    <m/>
    <m/>
    <s v="Jumia"/>
    <s v="Jum"/>
    <n v="16284.02"/>
    <n v="57542997.559999913"/>
    <n v="57542997.559999913"/>
    <s v="Cairo"/>
  </r>
  <r>
    <s v="ORD105569"/>
    <s v="Dell Inspiron 3501"/>
    <x v="3"/>
    <x v="8"/>
    <x v="2"/>
    <x v="5"/>
    <n v="12245.65"/>
    <n v="5"/>
    <x v="5568"/>
    <x v="271"/>
    <n v="2885"/>
    <x v="123"/>
    <m/>
    <m/>
    <s v="Amazon"/>
    <s v="Amazon"/>
    <n v="27872.98"/>
    <n v="57542997.559999913"/>
    <n v="57542997.559999913"/>
    <s v="Giza"/>
  </r>
  <r>
    <s v="ORD105570"/>
    <s v="Bluetooth Headset"/>
    <x v="2"/>
    <x v="2"/>
    <x v="0"/>
    <x v="4"/>
    <n v="17619.48"/>
    <n v="2"/>
    <x v="5569"/>
    <x v="133"/>
    <n v="119"/>
    <x v="247"/>
    <m/>
    <m/>
    <s v="sq"/>
    <s v="sq"/>
    <n v="99349.3"/>
    <n v="29200970.130000021"/>
    <n v="29200970.130000021"/>
    <s v="Riyadh"/>
  </r>
  <r>
    <s v="ORD105571"/>
    <s v="Nike Air Max"/>
    <x v="1"/>
    <x v="1"/>
    <x v="1"/>
    <x v="2"/>
    <n v="3472.36"/>
    <n v="3"/>
    <x v="5570"/>
    <x v="256"/>
    <n v="435"/>
    <x v="107"/>
    <m/>
    <m/>
    <s v="Jumia"/>
    <s v="Jum"/>
    <n v="26648.76"/>
    <n v="91504159.730000004"/>
    <n v="91504159.730000004"/>
    <s v="Casablanca"/>
  </r>
  <r>
    <s v="ORD105572"/>
    <s v="Adidas Running Shoes"/>
    <x v="1"/>
    <x v="9"/>
    <x v="0"/>
    <x v="2"/>
    <n v="16380.6"/>
    <n v="2"/>
    <x v="5571"/>
    <x v="28"/>
    <n v="2012"/>
    <x v="84"/>
    <m/>
    <m/>
    <s v="sq"/>
    <s v="sq"/>
    <n v="26648.76"/>
    <n v="91504159.730000004"/>
    <n v="91504159.730000004"/>
    <s v="Casablanca"/>
  </r>
  <r>
    <s v="ORD105573"/>
    <s v="Dell Inspiron 3501"/>
    <x v="3"/>
    <x v="8"/>
    <x v="1"/>
    <x v="3"/>
    <n v="5276.87"/>
    <n v="1"/>
    <x v="5572"/>
    <x v="171"/>
    <n v="1104"/>
    <x v="85"/>
    <m/>
    <m/>
    <s v="Jumia"/>
    <s v="Jum"/>
    <n v="3665.44"/>
    <n v="57542997.559999913"/>
    <n v="57542997.559999913"/>
    <s v="Dubai"/>
  </r>
  <r>
    <s v="ORD105574"/>
    <s v="HP Pavilion Laptop"/>
    <x v="3"/>
    <x v="3"/>
    <x v="0"/>
    <x v="0"/>
    <n v="17151.13"/>
    <n v="3"/>
    <x v="5573"/>
    <x v="211"/>
    <n v="3407"/>
    <x v="151"/>
    <m/>
    <m/>
    <s v="sq"/>
    <s v="sq"/>
    <n v="16284.02"/>
    <n v="57542997.559999913"/>
    <n v="57542997.559999913"/>
    <s v="Cairo"/>
  </r>
  <r>
    <s v="ORD105575"/>
    <s v="Smartwatch FitPro"/>
    <x v="4"/>
    <x v="6"/>
    <x v="2"/>
    <x v="5"/>
    <n v="8229.0300000000007"/>
    <n v="3"/>
    <x v="5574"/>
    <x v="28"/>
    <n v="2647"/>
    <x v="46"/>
    <m/>
    <m/>
    <s v="Amazon"/>
    <s v="Amazon"/>
    <n v="27872.98"/>
    <n v="31420413.200000018"/>
    <n v="31420413.200000018"/>
    <s v="Giza"/>
  </r>
  <r>
    <s v="ORD105576"/>
    <s v="Nike Air Max"/>
    <x v="1"/>
    <x v="1"/>
    <x v="0"/>
    <x v="1"/>
    <n v="2801.87"/>
    <n v="2"/>
    <x v="5575"/>
    <x v="233"/>
    <n v="4246"/>
    <x v="110"/>
    <m/>
    <m/>
    <s v="sq"/>
    <s v="sq"/>
    <n v="13290.4"/>
    <n v="91504159.730000004"/>
    <n v="91504159.730000004"/>
    <s v="Alexandria"/>
  </r>
  <r>
    <s v="ORD105577"/>
    <s v="Adidas Running Shoes"/>
    <x v="1"/>
    <x v="9"/>
    <x v="2"/>
    <x v="4"/>
    <n v="18158.099999999999"/>
    <n v="5"/>
    <x v="5576"/>
    <x v="383"/>
    <n v="3260"/>
    <x v="295"/>
    <m/>
    <m/>
    <s v="Amazon"/>
    <s v="Amazon"/>
    <n v="99349.3"/>
    <n v="91504159.730000004"/>
    <n v="91504159.730000004"/>
    <s v="Riyadh"/>
  </r>
  <r>
    <s v="ORD105578"/>
    <s v="iPhone 13"/>
    <x v="0"/>
    <x v="4"/>
    <x v="1"/>
    <x v="5"/>
    <n v="6883.52"/>
    <n v="3"/>
    <x v="5577"/>
    <x v="287"/>
    <n v="1629"/>
    <x v="109"/>
    <m/>
    <m/>
    <s v="Jumia"/>
    <s v="Jum"/>
    <n v="27872.98"/>
    <n v="92327183.770000085"/>
    <n v="92327183.770000085"/>
    <s v="Giza"/>
  </r>
  <r>
    <s v="ORD105579"/>
    <s v="Adidas Running Shoes"/>
    <x v="1"/>
    <x v="9"/>
    <x v="2"/>
    <x v="2"/>
    <n v="8758.0400000000009"/>
    <n v="1"/>
    <x v="5578"/>
    <x v="224"/>
    <n v="3255"/>
    <x v="15"/>
    <m/>
    <m/>
    <s v="Amazon"/>
    <s v="Amazon"/>
    <n v="26648.76"/>
    <n v="91504159.730000004"/>
    <n v="91504159.730000004"/>
    <s v="Casablanca"/>
  </r>
  <r>
    <s v="ORD105580"/>
    <s v="Smartwatch FitPro"/>
    <x v="4"/>
    <x v="6"/>
    <x v="0"/>
    <x v="4"/>
    <n v="1745.23"/>
    <n v="4"/>
    <x v="5579"/>
    <x v="377"/>
    <n v="218"/>
    <x v="147"/>
    <m/>
    <m/>
    <s v="sq"/>
    <s v="sq"/>
    <n v="99349.3"/>
    <n v="31420413.200000018"/>
    <n v="31420413.200000018"/>
    <s v="Riyadh"/>
  </r>
  <r>
    <s v="ORD105581"/>
    <s v="Smartwatch FitPro"/>
    <x v="4"/>
    <x v="6"/>
    <x v="2"/>
    <x v="2"/>
    <n v="7251.85"/>
    <n v="1"/>
    <x v="5580"/>
    <x v="108"/>
    <n v="4691"/>
    <x v="144"/>
    <m/>
    <m/>
    <s v="Amazon"/>
    <s v="Amazon"/>
    <n v="26648.76"/>
    <n v="31420413.200000018"/>
    <n v="31420413.200000018"/>
    <s v="Casablanca"/>
  </r>
  <r>
    <s v="ORD105582"/>
    <s v="Adidas Running Shoes"/>
    <x v="1"/>
    <x v="9"/>
    <x v="2"/>
    <x v="1"/>
    <n v="13867.57"/>
    <n v="3"/>
    <x v="5581"/>
    <x v="128"/>
    <n v="159"/>
    <x v="20"/>
    <m/>
    <m/>
    <s v="Amazon"/>
    <s v="Amazon"/>
    <n v="13290.4"/>
    <n v="91504159.730000004"/>
    <n v="91504159.730000004"/>
    <s v="Alexandria"/>
  </r>
  <r>
    <s v="ORD105583"/>
    <s v="Adidas Running Shoes"/>
    <x v="1"/>
    <x v="9"/>
    <x v="1"/>
    <x v="4"/>
    <n v="7235.05"/>
    <n v="3"/>
    <x v="5582"/>
    <x v="283"/>
    <n v="4049"/>
    <x v="44"/>
    <m/>
    <m/>
    <s v="Jumia"/>
    <s v="Jum"/>
    <n v="99349.3"/>
    <n v="91504159.730000004"/>
    <n v="91504159.730000004"/>
    <s v="Riyadh"/>
  </r>
  <r>
    <s v="ORD105584"/>
    <s v="Bluetooth Headset"/>
    <x v="2"/>
    <x v="2"/>
    <x v="0"/>
    <x v="1"/>
    <n v="16800.78"/>
    <n v="5"/>
    <x v="5583"/>
    <x v="254"/>
    <n v="3305"/>
    <x v="317"/>
    <m/>
    <m/>
    <s v="sq"/>
    <s v="sq"/>
    <n v="13290.4"/>
    <n v="29200970.130000021"/>
    <n v="29200970.130000021"/>
    <s v="Alexandria"/>
  </r>
  <r>
    <s v="ORD105585"/>
    <s v="HP Pavilion Laptop"/>
    <x v="3"/>
    <x v="3"/>
    <x v="1"/>
    <x v="3"/>
    <n v="17546.830000000002"/>
    <n v="2"/>
    <x v="5584"/>
    <x v="184"/>
    <n v="4272"/>
    <x v="204"/>
    <m/>
    <m/>
    <s v="Jumia"/>
    <s v="Jum"/>
    <n v="3665.44"/>
    <n v="57542997.559999913"/>
    <n v="57542997.559999913"/>
    <s v="Dubai"/>
  </r>
  <r>
    <s v="ORD105586"/>
    <s v="Dell Inspiron 3501"/>
    <x v="3"/>
    <x v="8"/>
    <x v="1"/>
    <x v="2"/>
    <n v="18970.79"/>
    <n v="2"/>
    <x v="5585"/>
    <x v="394"/>
    <n v="2537"/>
    <x v="358"/>
    <m/>
    <m/>
    <s v="Jumia"/>
    <s v="Jum"/>
    <n v="26648.76"/>
    <n v="57542997.559999913"/>
    <n v="57542997.559999913"/>
    <s v="Casablanca"/>
  </r>
  <r>
    <s v="ORD105587"/>
    <s v="Nike Air Max"/>
    <x v="1"/>
    <x v="1"/>
    <x v="2"/>
    <x v="3"/>
    <n v="6641.82"/>
    <n v="1"/>
    <x v="5586"/>
    <x v="108"/>
    <n v="3625"/>
    <x v="315"/>
    <m/>
    <m/>
    <s v="Amazon"/>
    <s v="Amazon"/>
    <n v="3665.44"/>
    <n v="91504159.730000004"/>
    <n v="91504159.730000004"/>
    <s v="Dubai"/>
  </r>
  <r>
    <s v="ORD105588"/>
    <s v="Samsung Galaxy A14"/>
    <x v="0"/>
    <x v="0"/>
    <x v="1"/>
    <x v="1"/>
    <n v="3438.8"/>
    <n v="1"/>
    <x v="5587"/>
    <x v="242"/>
    <n v="1719"/>
    <x v="28"/>
    <m/>
    <m/>
    <s v="Jumia"/>
    <s v="Jum"/>
    <n v="13290.4"/>
    <n v="92327183.770000085"/>
    <n v="92327183.770000085"/>
    <s v="Alexandria"/>
  </r>
  <r>
    <s v="ORD105589"/>
    <s v="iPhone 13"/>
    <x v="0"/>
    <x v="4"/>
    <x v="1"/>
    <x v="4"/>
    <n v="13943.89"/>
    <n v="4"/>
    <x v="5588"/>
    <x v="192"/>
    <n v="1567"/>
    <x v="127"/>
    <m/>
    <m/>
    <s v="Jumia"/>
    <s v="Jum"/>
    <n v="99349.3"/>
    <n v="92327183.770000085"/>
    <n v="92327183.770000085"/>
    <s v="Riyadh"/>
  </r>
  <r>
    <s v="ORD105590"/>
    <s v="Adidas Running Shoes"/>
    <x v="1"/>
    <x v="9"/>
    <x v="0"/>
    <x v="2"/>
    <n v="2619.0300000000002"/>
    <n v="4"/>
    <x v="5589"/>
    <x v="84"/>
    <n v="3698"/>
    <x v="167"/>
    <m/>
    <m/>
    <s v="sq"/>
    <s v="sq"/>
    <n v="26648.76"/>
    <n v="91504159.730000004"/>
    <n v="91504159.730000004"/>
    <s v="Casablanca"/>
  </r>
  <r>
    <s v="ORD105591"/>
    <s v="Xiaomi Redmi Note 12"/>
    <x v="0"/>
    <x v="7"/>
    <x v="1"/>
    <x v="1"/>
    <n v="13536.79"/>
    <n v="4"/>
    <x v="5590"/>
    <x v="6"/>
    <n v="2984"/>
    <x v="130"/>
    <m/>
    <m/>
    <s v="Jumia"/>
    <s v="Jum"/>
    <n v="13290.4"/>
    <n v="92327183.770000085"/>
    <n v="92327183.770000085"/>
    <s v="Alexandria"/>
  </r>
  <r>
    <s v="ORD105592"/>
    <s v="Dell Inspiron 3501"/>
    <x v="3"/>
    <x v="8"/>
    <x v="2"/>
    <x v="5"/>
    <n v="9793.73"/>
    <n v="1"/>
    <x v="5591"/>
    <x v="216"/>
    <n v="2913"/>
    <x v="91"/>
    <m/>
    <m/>
    <s v="Amazon"/>
    <s v="Amazon"/>
    <n v="27872.98"/>
    <n v="57542997.559999913"/>
    <n v="57542997.559999913"/>
    <s v="Giza"/>
  </r>
  <r>
    <s v="ORD105593"/>
    <s v="T-shirt Cotton"/>
    <x v="1"/>
    <x v="5"/>
    <x v="2"/>
    <x v="1"/>
    <n v="10900.04"/>
    <n v="4"/>
    <x v="5592"/>
    <x v="154"/>
    <n v="2125"/>
    <x v="329"/>
    <m/>
    <m/>
    <s v="Amazon"/>
    <s v="Amazon"/>
    <n v="13290.4"/>
    <n v="91504159.730000004"/>
    <n v="91504159.730000004"/>
    <s v="Alexandria"/>
  </r>
  <r>
    <s v="ORD105594"/>
    <s v="Adidas Running Shoes"/>
    <x v="1"/>
    <x v="9"/>
    <x v="2"/>
    <x v="2"/>
    <n v="4168.82"/>
    <n v="5"/>
    <x v="5593"/>
    <x v="366"/>
    <n v="2901"/>
    <x v="197"/>
    <m/>
    <m/>
    <s v="Amazon"/>
    <s v="Amazon"/>
    <n v="26648.76"/>
    <n v="91504159.730000004"/>
    <n v="91504159.730000004"/>
    <s v="Casablanca"/>
  </r>
  <r>
    <s v="ORD105595"/>
    <s v="T-shirt Cotton"/>
    <x v="1"/>
    <x v="5"/>
    <x v="0"/>
    <x v="0"/>
    <n v="13913.28"/>
    <n v="5"/>
    <x v="5594"/>
    <x v="268"/>
    <n v="1744"/>
    <x v="327"/>
    <m/>
    <m/>
    <s v="sq"/>
    <s v="sq"/>
    <n v="16284.02"/>
    <n v="91504159.730000004"/>
    <n v="91504159.730000004"/>
    <s v="Cairo"/>
  </r>
  <r>
    <s v="ORD105596"/>
    <s v="Smartwatch FitPro"/>
    <x v="4"/>
    <x v="6"/>
    <x v="0"/>
    <x v="0"/>
    <n v="9483.0400000000009"/>
    <n v="5"/>
    <x v="5595"/>
    <x v="327"/>
    <n v="4518"/>
    <x v="149"/>
    <m/>
    <m/>
    <s v="sq"/>
    <s v="sq"/>
    <n v="16284.02"/>
    <n v="31420413.200000018"/>
    <n v="31420413.200000018"/>
    <s v="Cairo"/>
  </r>
  <r>
    <s v="ORD105597"/>
    <s v="iPhone 13"/>
    <x v="0"/>
    <x v="4"/>
    <x v="2"/>
    <x v="3"/>
    <n v="19006.830000000002"/>
    <n v="4"/>
    <x v="5596"/>
    <x v="340"/>
    <n v="837"/>
    <x v="196"/>
    <m/>
    <m/>
    <s v="Amazon"/>
    <s v="Amazon"/>
    <n v="3665.44"/>
    <n v="92327183.770000085"/>
    <n v="92327183.770000085"/>
    <s v="Dubai"/>
  </r>
  <r>
    <s v="ORD105598"/>
    <s v="T-shirt Cotton"/>
    <x v="1"/>
    <x v="5"/>
    <x v="1"/>
    <x v="4"/>
    <n v="13607.7"/>
    <n v="1"/>
    <x v="5597"/>
    <x v="61"/>
    <n v="1396"/>
    <x v="140"/>
    <m/>
    <m/>
    <s v="Jumia"/>
    <s v="Jum"/>
    <n v="99349.3"/>
    <n v="91504159.730000004"/>
    <n v="91504159.730000004"/>
    <s v="Riyadh"/>
  </r>
  <r>
    <s v="ORD105599"/>
    <s v="Samsung Galaxy A14"/>
    <x v="0"/>
    <x v="0"/>
    <x v="0"/>
    <x v="0"/>
    <n v="12407.48"/>
    <n v="5"/>
    <x v="5598"/>
    <x v="38"/>
    <n v="1118"/>
    <x v="116"/>
    <m/>
    <m/>
    <s v="sq"/>
    <s v="sq"/>
    <n v="16284.02"/>
    <n v="92327183.770000085"/>
    <n v="92327183.770000085"/>
    <s v="Cairo"/>
  </r>
  <r>
    <s v="ORD105600"/>
    <s v="Xiaomi Redmi Note 12"/>
    <x v="0"/>
    <x v="7"/>
    <x v="1"/>
    <x v="4"/>
    <n v="17051.099999999999"/>
    <n v="5"/>
    <x v="5599"/>
    <x v="66"/>
    <n v="3316"/>
    <x v="207"/>
    <m/>
    <m/>
    <s v="Jumia"/>
    <s v="Jum"/>
    <n v="99349.3"/>
    <n v="92327183.770000085"/>
    <n v="92327183.770000085"/>
    <s v="Riyadh"/>
  </r>
  <r>
    <s v="ORD105601"/>
    <s v="HP Pavilion Laptop"/>
    <x v="3"/>
    <x v="3"/>
    <x v="0"/>
    <x v="0"/>
    <n v="14861.13"/>
    <n v="5"/>
    <x v="5600"/>
    <x v="198"/>
    <n v="125"/>
    <x v="257"/>
    <m/>
    <m/>
    <s v="sq"/>
    <s v="sq"/>
    <n v="16284.02"/>
    <n v="57542997.559999913"/>
    <n v="57542997.559999913"/>
    <s v="Cairo"/>
  </r>
  <r>
    <s v="ORD105602"/>
    <s v="HP Pavilion Laptop"/>
    <x v="3"/>
    <x v="3"/>
    <x v="2"/>
    <x v="2"/>
    <n v="7571.31"/>
    <n v="4"/>
    <x v="5601"/>
    <x v="237"/>
    <n v="2279"/>
    <x v="347"/>
    <m/>
    <m/>
    <s v="Amazon"/>
    <s v="Amazon"/>
    <n v="26648.76"/>
    <n v="57542997.559999913"/>
    <n v="57542997.559999913"/>
    <s v="Casablanca"/>
  </r>
  <r>
    <s v="ORD105603"/>
    <s v="iPhone 13"/>
    <x v="0"/>
    <x v="4"/>
    <x v="1"/>
    <x v="3"/>
    <n v="8514.1200000000008"/>
    <n v="2"/>
    <x v="5602"/>
    <x v="305"/>
    <n v="2985"/>
    <x v="136"/>
    <m/>
    <m/>
    <s v="Jumia"/>
    <s v="Jum"/>
    <n v="3665.44"/>
    <n v="92327183.770000085"/>
    <n v="92327183.770000085"/>
    <s v="Dubai"/>
  </r>
  <r>
    <s v="ORD105604"/>
    <s v="Xiaomi Redmi Note 12"/>
    <x v="0"/>
    <x v="7"/>
    <x v="0"/>
    <x v="0"/>
    <n v="5709.94"/>
    <n v="3"/>
    <x v="5603"/>
    <x v="52"/>
    <n v="1112"/>
    <x v="230"/>
    <m/>
    <m/>
    <s v="sq"/>
    <s v="sq"/>
    <n v="16284.02"/>
    <n v="92327183.770000085"/>
    <n v="92327183.770000085"/>
    <s v="Cairo"/>
  </r>
  <r>
    <s v="ORD105605"/>
    <s v="Samsung Galaxy A14"/>
    <x v="0"/>
    <x v="0"/>
    <x v="1"/>
    <x v="2"/>
    <n v="10289.93"/>
    <n v="3"/>
    <x v="5604"/>
    <x v="32"/>
    <n v="2862"/>
    <x v="223"/>
    <m/>
    <m/>
    <s v="Jumia"/>
    <s v="Jum"/>
    <n v="26648.76"/>
    <n v="92327183.770000085"/>
    <n v="92327183.770000085"/>
    <s v="Casablanca"/>
  </r>
  <r>
    <s v="ORD105606"/>
    <s v="Bluetooth Headset"/>
    <x v="2"/>
    <x v="2"/>
    <x v="0"/>
    <x v="0"/>
    <n v="13211.08"/>
    <n v="4"/>
    <x v="5605"/>
    <x v="129"/>
    <n v="4183"/>
    <x v="150"/>
    <m/>
    <m/>
    <s v="sq"/>
    <s v="sq"/>
    <n v="16284.02"/>
    <n v="29200970.130000021"/>
    <n v="29200970.130000021"/>
    <s v="Cairo"/>
  </r>
  <r>
    <s v="ORD105607"/>
    <s v="Bluetooth Headset"/>
    <x v="2"/>
    <x v="2"/>
    <x v="2"/>
    <x v="1"/>
    <n v="16968.46"/>
    <n v="2"/>
    <x v="5606"/>
    <x v="105"/>
    <n v="4725"/>
    <x v="331"/>
    <m/>
    <m/>
    <s v="Amazon"/>
    <s v="Amazon"/>
    <n v="13290.4"/>
    <n v="29200970.130000021"/>
    <n v="29200970.130000021"/>
    <s v="Alexandria"/>
  </r>
  <r>
    <s v="ORD105608"/>
    <s v="Bluetooth Headset"/>
    <x v="2"/>
    <x v="2"/>
    <x v="0"/>
    <x v="1"/>
    <n v="18497.46"/>
    <n v="3"/>
    <x v="5607"/>
    <x v="316"/>
    <n v="1725"/>
    <x v="257"/>
    <m/>
    <m/>
    <s v="sq"/>
    <s v="sq"/>
    <n v="13290.4"/>
    <n v="29200970.130000021"/>
    <n v="29200970.130000021"/>
    <s v="Alexandria"/>
  </r>
  <r>
    <s v="ORD105609"/>
    <s v="HP Pavilion Laptop"/>
    <x v="3"/>
    <x v="3"/>
    <x v="0"/>
    <x v="0"/>
    <n v="13006.33"/>
    <n v="5"/>
    <x v="5608"/>
    <x v="230"/>
    <n v="4544"/>
    <x v="171"/>
    <m/>
    <m/>
    <s v="sq"/>
    <s v="sq"/>
    <n v="16284.02"/>
    <n v="57542997.559999913"/>
    <n v="57542997.559999913"/>
    <s v="Cairo"/>
  </r>
  <r>
    <s v="ORD105610"/>
    <s v="Xiaomi Redmi Note 12"/>
    <x v="0"/>
    <x v="7"/>
    <x v="2"/>
    <x v="5"/>
    <n v="11005.93"/>
    <n v="3"/>
    <x v="5609"/>
    <x v="203"/>
    <n v="3758"/>
    <x v="303"/>
    <m/>
    <m/>
    <s v="Amazon"/>
    <s v="Amazon"/>
    <n v="27872.98"/>
    <n v="92327183.770000085"/>
    <n v="92327183.770000085"/>
    <s v="Giza"/>
  </r>
  <r>
    <s v="ORD105611"/>
    <s v="Nike Air Max"/>
    <x v="1"/>
    <x v="1"/>
    <x v="0"/>
    <x v="1"/>
    <n v="15917.69"/>
    <n v="4"/>
    <x v="5610"/>
    <x v="205"/>
    <n v="1731"/>
    <x v="32"/>
    <m/>
    <m/>
    <s v="sq"/>
    <s v="sq"/>
    <n v="13290.4"/>
    <n v="91504159.730000004"/>
    <n v="91504159.730000004"/>
    <s v="Alexandria"/>
  </r>
  <r>
    <s v="ORD105612"/>
    <s v="Smartwatch FitPro"/>
    <x v="4"/>
    <x v="6"/>
    <x v="1"/>
    <x v="5"/>
    <n v="7959.75"/>
    <n v="5"/>
    <x v="5611"/>
    <x v="265"/>
    <n v="1057"/>
    <x v="94"/>
    <m/>
    <m/>
    <s v="Jumia"/>
    <s v="Jum"/>
    <n v="27872.98"/>
    <n v="31420413.200000018"/>
    <n v="31420413.200000018"/>
    <s v="Giza"/>
  </r>
  <r>
    <s v="ORD105613"/>
    <s v="Xiaomi Redmi Note 12"/>
    <x v="0"/>
    <x v="7"/>
    <x v="2"/>
    <x v="2"/>
    <n v="4002.78"/>
    <n v="2"/>
    <x v="5612"/>
    <x v="113"/>
    <n v="870"/>
    <x v="303"/>
    <m/>
    <m/>
    <s v="Amazon"/>
    <s v="Amazon"/>
    <n v="26648.76"/>
    <n v="92327183.770000085"/>
    <n v="92327183.770000085"/>
    <s v="Casablanca"/>
  </r>
  <r>
    <s v="ORD105614"/>
    <s v="Adidas Running Shoes"/>
    <x v="1"/>
    <x v="9"/>
    <x v="2"/>
    <x v="4"/>
    <n v="18962.39"/>
    <n v="5"/>
    <x v="5613"/>
    <x v="331"/>
    <n v="4840"/>
    <x v="78"/>
    <m/>
    <m/>
    <s v="Amazon"/>
    <s v="Amazon"/>
    <n v="99349.3"/>
    <n v="91504159.730000004"/>
    <n v="91504159.730000004"/>
    <s v="Riyadh"/>
  </r>
  <r>
    <s v="ORD105615"/>
    <s v="T-shirt Cotton"/>
    <x v="1"/>
    <x v="5"/>
    <x v="2"/>
    <x v="3"/>
    <n v="19273.23"/>
    <n v="2"/>
    <x v="5614"/>
    <x v="273"/>
    <n v="3795"/>
    <x v="102"/>
    <m/>
    <m/>
    <s v="Amazon"/>
    <s v="Amazon"/>
    <n v="3665.44"/>
    <n v="91504159.730000004"/>
    <n v="91504159.730000004"/>
    <s v="Dubai"/>
  </r>
  <r>
    <s v="ORD105616"/>
    <s v="Dell Inspiron 3501"/>
    <x v="3"/>
    <x v="8"/>
    <x v="1"/>
    <x v="1"/>
    <n v="13878.47"/>
    <n v="2"/>
    <x v="5615"/>
    <x v="98"/>
    <n v="652"/>
    <x v="15"/>
    <m/>
    <m/>
    <s v="Jumia"/>
    <s v="Jum"/>
    <n v="13290.4"/>
    <n v="57542997.559999913"/>
    <n v="57542997.559999913"/>
    <s v="Alexandria"/>
  </r>
  <r>
    <s v="ORD105617"/>
    <s v="Xiaomi Redmi Note 12"/>
    <x v="0"/>
    <x v="7"/>
    <x v="0"/>
    <x v="1"/>
    <n v="15394.12"/>
    <n v="3"/>
    <x v="5616"/>
    <x v="109"/>
    <n v="3588"/>
    <x v="190"/>
    <m/>
    <m/>
    <s v="sq"/>
    <s v="sq"/>
    <n v="13290.4"/>
    <n v="92327183.770000085"/>
    <n v="92327183.770000085"/>
    <s v="Alexandria"/>
  </r>
  <r>
    <s v="ORD105618"/>
    <s v="Dell Inspiron 3501"/>
    <x v="3"/>
    <x v="8"/>
    <x v="0"/>
    <x v="2"/>
    <n v="10275.629999999999"/>
    <n v="2"/>
    <x v="5617"/>
    <x v="272"/>
    <n v="4667"/>
    <x v="132"/>
    <m/>
    <m/>
    <s v="sq"/>
    <s v="sq"/>
    <n v="26648.76"/>
    <n v="57542997.559999913"/>
    <n v="57542997.559999913"/>
    <s v="Casablanca"/>
  </r>
  <r>
    <s v="ORD105619"/>
    <s v="iPhone 13"/>
    <x v="0"/>
    <x v="4"/>
    <x v="0"/>
    <x v="5"/>
    <n v="5271.36"/>
    <n v="1"/>
    <x v="5618"/>
    <x v="388"/>
    <n v="2942"/>
    <x v="97"/>
    <m/>
    <m/>
    <s v="sq"/>
    <s v="sq"/>
    <n v="27872.98"/>
    <n v="92327183.770000085"/>
    <n v="92327183.770000085"/>
    <s v="Giza"/>
  </r>
  <r>
    <s v="ORD105620"/>
    <s v="Smartwatch FitPro"/>
    <x v="4"/>
    <x v="6"/>
    <x v="2"/>
    <x v="0"/>
    <n v="9363.94"/>
    <n v="2"/>
    <x v="5619"/>
    <x v="89"/>
    <n v="1354"/>
    <x v="254"/>
    <m/>
    <m/>
    <s v="Amazon"/>
    <s v="Amazon"/>
    <n v="16284.02"/>
    <n v="31420413.200000018"/>
    <n v="31420413.200000018"/>
    <s v="Cairo"/>
  </r>
  <r>
    <s v="ORD105621"/>
    <s v="Samsung Galaxy A14"/>
    <x v="0"/>
    <x v="0"/>
    <x v="2"/>
    <x v="3"/>
    <n v="3981.21"/>
    <n v="5"/>
    <x v="5620"/>
    <x v="156"/>
    <n v="2305"/>
    <x v="260"/>
    <m/>
    <m/>
    <s v="Amazon"/>
    <s v="Amazon"/>
    <n v="3665.44"/>
    <n v="92327183.770000085"/>
    <n v="92327183.770000085"/>
    <s v="Dubai"/>
  </r>
  <r>
    <s v="ORD105622"/>
    <s v="Dell Inspiron 3501"/>
    <x v="3"/>
    <x v="8"/>
    <x v="1"/>
    <x v="3"/>
    <n v="14323.42"/>
    <n v="2"/>
    <x v="5621"/>
    <x v="332"/>
    <n v="2619"/>
    <x v="81"/>
    <m/>
    <m/>
    <s v="Jumia"/>
    <s v="Jum"/>
    <n v="3665.44"/>
    <n v="57542997.559999913"/>
    <n v="57542997.559999913"/>
    <s v="Dubai"/>
  </r>
  <r>
    <s v="ORD105623"/>
    <s v="Samsung Galaxy A14"/>
    <x v="0"/>
    <x v="0"/>
    <x v="2"/>
    <x v="2"/>
    <n v="7246.9"/>
    <n v="3"/>
    <x v="5622"/>
    <x v="82"/>
    <n v="4029"/>
    <x v="360"/>
    <m/>
    <m/>
    <s v="Amazon"/>
    <s v="Amazon"/>
    <n v="26648.76"/>
    <n v="92327183.770000085"/>
    <n v="92327183.770000085"/>
    <s v="Casablanca"/>
  </r>
  <r>
    <s v="ORD105624"/>
    <s v="iPhone 13"/>
    <x v="0"/>
    <x v="4"/>
    <x v="0"/>
    <x v="2"/>
    <n v="15518.89"/>
    <n v="4"/>
    <x v="5623"/>
    <x v="94"/>
    <n v="1234"/>
    <x v="331"/>
    <m/>
    <m/>
    <s v="sq"/>
    <s v="sq"/>
    <n v="26648.76"/>
    <n v="92327183.770000085"/>
    <n v="92327183.770000085"/>
    <s v="Casablanca"/>
  </r>
  <r>
    <s v="ORD105625"/>
    <s v="Dell Inspiron 3501"/>
    <x v="3"/>
    <x v="8"/>
    <x v="1"/>
    <x v="2"/>
    <n v="15091.81"/>
    <n v="2"/>
    <x v="5624"/>
    <x v="348"/>
    <n v="2733"/>
    <x v="59"/>
    <m/>
    <m/>
    <s v="Jumia"/>
    <s v="Jum"/>
    <n v="26648.76"/>
    <n v="57542997.559999913"/>
    <n v="57542997.559999913"/>
    <s v="Casablanca"/>
  </r>
  <r>
    <s v="ORD105626"/>
    <s v="Smartwatch FitPro"/>
    <x v="4"/>
    <x v="6"/>
    <x v="2"/>
    <x v="1"/>
    <n v="7232.34"/>
    <n v="5"/>
    <x v="5625"/>
    <x v="212"/>
    <n v="580"/>
    <x v="117"/>
    <m/>
    <m/>
    <s v="Amazon"/>
    <s v="Amazon"/>
    <n v="13290.4"/>
    <n v="31420413.200000018"/>
    <n v="31420413.200000018"/>
    <s v="Alexandria"/>
  </r>
  <r>
    <s v="ORD105627"/>
    <s v="Samsung Galaxy A14"/>
    <x v="0"/>
    <x v="0"/>
    <x v="2"/>
    <x v="2"/>
    <n v="17306.03"/>
    <n v="3"/>
    <x v="5626"/>
    <x v="125"/>
    <n v="2384"/>
    <x v="29"/>
    <m/>
    <m/>
    <s v="Amazon"/>
    <s v="Amazon"/>
    <n v="26648.76"/>
    <n v="92327183.770000085"/>
    <n v="92327183.770000085"/>
    <s v="Casablanca"/>
  </r>
  <r>
    <s v="ORD105628"/>
    <s v="Adidas Running Shoes"/>
    <x v="1"/>
    <x v="9"/>
    <x v="1"/>
    <x v="5"/>
    <n v="4754.6499999999996"/>
    <n v="1"/>
    <x v="5627"/>
    <x v="270"/>
    <n v="2073"/>
    <x v="204"/>
    <m/>
    <m/>
    <s v="Jumia"/>
    <s v="Jum"/>
    <n v="27872.98"/>
    <n v="91504159.730000004"/>
    <n v="91504159.730000004"/>
    <s v="Giza"/>
  </r>
  <r>
    <s v="ORD105629"/>
    <s v="Xiaomi Redmi Note 12"/>
    <x v="0"/>
    <x v="7"/>
    <x v="0"/>
    <x v="2"/>
    <n v="12476.53"/>
    <n v="2"/>
    <x v="5628"/>
    <x v="91"/>
    <n v="2236"/>
    <x v="218"/>
    <m/>
    <m/>
    <s v="sq"/>
    <s v="sq"/>
    <n v="26648.76"/>
    <n v="92327183.770000085"/>
    <n v="92327183.770000085"/>
    <s v="Casablanca"/>
  </r>
  <r>
    <s v="ORD105630"/>
    <s v="Adidas Running Shoes"/>
    <x v="1"/>
    <x v="9"/>
    <x v="1"/>
    <x v="4"/>
    <n v="837.5"/>
    <n v="2"/>
    <x v="5629"/>
    <x v="287"/>
    <n v="1775"/>
    <x v="50"/>
    <m/>
    <m/>
    <s v="Jumia"/>
    <s v="Jum"/>
    <n v="99349.3"/>
    <n v="91504159.730000004"/>
    <n v="91504159.730000004"/>
    <s v="Riyadh"/>
  </r>
  <r>
    <s v="ORD105631"/>
    <s v="Xiaomi Redmi Note 12"/>
    <x v="0"/>
    <x v="7"/>
    <x v="0"/>
    <x v="4"/>
    <n v="12250.64"/>
    <n v="4"/>
    <x v="5630"/>
    <x v="192"/>
    <n v="1799"/>
    <x v="205"/>
    <m/>
    <m/>
    <s v="sq"/>
    <s v="sq"/>
    <n v="99349.3"/>
    <n v="92327183.770000085"/>
    <n v="92327183.770000085"/>
    <s v="Riyadh"/>
  </r>
  <r>
    <s v="ORD105632"/>
    <s v="T-shirt Cotton"/>
    <x v="1"/>
    <x v="5"/>
    <x v="0"/>
    <x v="1"/>
    <n v="2353.5100000000002"/>
    <n v="3"/>
    <x v="5631"/>
    <x v="281"/>
    <n v="1475"/>
    <x v="197"/>
    <m/>
    <m/>
    <s v="sq"/>
    <s v="sq"/>
    <n v="13290.4"/>
    <n v="91504159.730000004"/>
    <n v="91504159.730000004"/>
    <s v="Alexandria"/>
  </r>
  <r>
    <s v="ORD105633"/>
    <s v="Adidas Running Shoes"/>
    <x v="1"/>
    <x v="9"/>
    <x v="0"/>
    <x v="1"/>
    <n v="6738.77"/>
    <n v="3"/>
    <x v="5632"/>
    <x v="385"/>
    <n v="330"/>
    <x v="191"/>
    <m/>
    <m/>
    <s v="sq"/>
    <s v="sq"/>
    <n v="13290.4"/>
    <n v="91504159.730000004"/>
    <n v="91504159.730000004"/>
    <s v="Alexandria"/>
  </r>
  <r>
    <s v="ORD105634"/>
    <s v="Adidas Running Shoes"/>
    <x v="1"/>
    <x v="9"/>
    <x v="0"/>
    <x v="3"/>
    <n v="3689.19"/>
    <n v="4"/>
    <x v="5633"/>
    <x v="252"/>
    <n v="3548"/>
    <x v="142"/>
    <m/>
    <m/>
    <s v="sq"/>
    <s v="sq"/>
    <n v="3665.44"/>
    <n v="91504159.730000004"/>
    <n v="91504159.730000004"/>
    <s v="Dubai"/>
  </r>
  <r>
    <s v="ORD105635"/>
    <s v="Smartwatch FitPro"/>
    <x v="4"/>
    <x v="6"/>
    <x v="1"/>
    <x v="1"/>
    <n v="727.79"/>
    <n v="3"/>
    <x v="5634"/>
    <x v="31"/>
    <n v="1092"/>
    <x v="86"/>
    <m/>
    <m/>
    <s v="Jumia"/>
    <s v="Jum"/>
    <n v="13290.4"/>
    <n v="31420413.200000018"/>
    <n v="31420413.200000018"/>
    <s v="Alexandria"/>
  </r>
  <r>
    <s v="ORD105636"/>
    <s v="Xiaomi Redmi Note 12"/>
    <x v="0"/>
    <x v="7"/>
    <x v="1"/>
    <x v="2"/>
    <n v="12709.81"/>
    <n v="4"/>
    <x v="5635"/>
    <x v="238"/>
    <n v="1720"/>
    <x v="54"/>
    <m/>
    <m/>
    <s v="Jumia"/>
    <s v="Jum"/>
    <n v="26648.76"/>
    <n v="92327183.770000085"/>
    <n v="92327183.770000085"/>
    <s v="Casablanca"/>
  </r>
  <r>
    <s v="ORD105637"/>
    <s v="Smartwatch FitPro"/>
    <x v="4"/>
    <x v="6"/>
    <x v="1"/>
    <x v="5"/>
    <n v="18994.400000000001"/>
    <n v="1"/>
    <x v="5636"/>
    <x v="130"/>
    <n v="2148"/>
    <x v="186"/>
    <m/>
    <m/>
    <s v="Jumia"/>
    <s v="Jum"/>
    <n v="27872.98"/>
    <n v="31420413.200000018"/>
    <n v="31420413.200000018"/>
    <s v="Giza"/>
  </r>
  <r>
    <s v="ORD105638"/>
    <s v="HP Pavilion Laptop"/>
    <x v="3"/>
    <x v="3"/>
    <x v="0"/>
    <x v="3"/>
    <n v="3988.78"/>
    <n v="1"/>
    <x v="5637"/>
    <x v="11"/>
    <n v="2339"/>
    <x v="349"/>
    <m/>
    <m/>
    <s v="sq"/>
    <s v="sq"/>
    <n v="3665.44"/>
    <n v="57542997.559999913"/>
    <n v="57542997.559999913"/>
    <s v="Dubai"/>
  </r>
  <r>
    <s v="ORD105639"/>
    <s v="Dell Inspiron 3501"/>
    <x v="3"/>
    <x v="8"/>
    <x v="1"/>
    <x v="2"/>
    <n v="6719.03"/>
    <n v="2"/>
    <x v="5638"/>
    <x v="100"/>
    <n v="2823"/>
    <x v="184"/>
    <m/>
    <m/>
    <s v="Jumia"/>
    <s v="Jum"/>
    <n v="26648.76"/>
    <n v="57542997.559999913"/>
    <n v="57542997.559999913"/>
    <s v="Casablanca"/>
  </r>
  <r>
    <s v="ORD105640"/>
    <s v="Bluetooth Headset"/>
    <x v="2"/>
    <x v="2"/>
    <x v="1"/>
    <x v="5"/>
    <n v="10615.64"/>
    <n v="4"/>
    <x v="5639"/>
    <x v="88"/>
    <n v="24"/>
    <x v="35"/>
    <m/>
    <m/>
    <s v="Jumia"/>
    <s v="Jum"/>
    <n v="27872.98"/>
    <n v="29200970.130000021"/>
    <n v="29200970.130000021"/>
    <s v="Giza"/>
  </r>
  <r>
    <s v="ORD105641"/>
    <s v="HP Pavilion Laptop"/>
    <x v="3"/>
    <x v="3"/>
    <x v="0"/>
    <x v="2"/>
    <n v="14121.24"/>
    <n v="3"/>
    <x v="5640"/>
    <x v="340"/>
    <n v="1289"/>
    <x v="203"/>
    <m/>
    <m/>
    <s v="sq"/>
    <s v="sq"/>
    <n v="26648.76"/>
    <n v="57542997.559999913"/>
    <n v="57542997.559999913"/>
    <s v="Casablanca"/>
  </r>
  <r>
    <s v="ORD105642"/>
    <s v="iPhone 13"/>
    <x v="0"/>
    <x v="4"/>
    <x v="1"/>
    <x v="1"/>
    <n v="16176.02"/>
    <n v="3"/>
    <x v="5641"/>
    <x v="275"/>
    <n v="3834"/>
    <x v="21"/>
    <m/>
    <m/>
    <s v="Jumia"/>
    <s v="Jum"/>
    <n v="13290.4"/>
    <n v="92327183.770000085"/>
    <n v="92327183.770000085"/>
    <s v="Alexandria"/>
  </r>
  <r>
    <s v="ORD105643"/>
    <s v="Samsung Galaxy A14"/>
    <x v="0"/>
    <x v="0"/>
    <x v="2"/>
    <x v="0"/>
    <n v="2145.2800000000002"/>
    <n v="2"/>
    <x v="5642"/>
    <x v="191"/>
    <n v="3110"/>
    <x v="108"/>
    <m/>
    <m/>
    <s v="Amazon"/>
    <s v="Amazon"/>
    <n v="16284.02"/>
    <n v="92327183.770000085"/>
    <n v="92327183.770000085"/>
    <s v="Cairo"/>
  </r>
  <r>
    <s v="ORD105644"/>
    <s v="Adidas Running Shoes"/>
    <x v="1"/>
    <x v="9"/>
    <x v="2"/>
    <x v="5"/>
    <n v="12763.82"/>
    <n v="5"/>
    <x v="5643"/>
    <x v="351"/>
    <n v="3270"/>
    <x v="269"/>
    <m/>
    <m/>
    <s v="Amazon"/>
    <s v="Amazon"/>
    <n v="27872.98"/>
    <n v="91504159.730000004"/>
    <n v="91504159.730000004"/>
    <s v="Giza"/>
  </r>
  <r>
    <s v="ORD105645"/>
    <s v="Samsung Galaxy A14"/>
    <x v="0"/>
    <x v="0"/>
    <x v="0"/>
    <x v="4"/>
    <n v="15069.34"/>
    <n v="1"/>
    <x v="5644"/>
    <x v="213"/>
    <n v="1660"/>
    <x v="324"/>
    <m/>
    <m/>
    <s v="sq"/>
    <s v="sq"/>
    <n v="99349.3"/>
    <n v="92327183.770000085"/>
    <n v="92327183.770000085"/>
    <s v="Riyadh"/>
  </r>
  <r>
    <s v="ORD105646"/>
    <s v="Smartwatch FitPro"/>
    <x v="4"/>
    <x v="6"/>
    <x v="0"/>
    <x v="4"/>
    <n v="11317.22"/>
    <n v="1"/>
    <x v="5645"/>
    <x v="190"/>
    <n v="2754"/>
    <x v="40"/>
    <m/>
    <m/>
    <s v="sq"/>
    <s v="sq"/>
    <n v="99349.3"/>
    <n v="31420413.200000018"/>
    <n v="31420413.200000018"/>
    <s v="Riyadh"/>
  </r>
  <r>
    <s v="ORD105647"/>
    <s v="Xiaomi Redmi Note 12"/>
    <x v="0"/>
    <x v="7"/>
    <x v="1"/>
    <x v="1"/>
    <n v="17537.91"/>
    <n v="3"/>
    <x v="5646"/>
    <x v="286"/>
    <n v="632"/>
    <x v="180"/>
    <m/>
    <m/>
    <s v="Jumia"/>
    <s v="Jum"/>
    <n v="13290.4"/>
    <n v="92327183.770000085"/>
    <n v="92327183.770000085"/>
    <s v="Alexandria"/>
  </r>
  <r>
    <s v="ORD105648"/>
    <s v="Bluetooth Headset"/>
    <x v="2"/>
    <x v="2"/>
    <x v="2"/>
    <x v="5"/>
    <n v="4763.37"/>
    <n v="2"/>
    <x v="5647"/>
    <x v="357"/>
    <n v="955"/>
    <x v="241"/>
    <m/>
    <m/>
    <s v="Amazon"/>
    <s v="Amazon"/>
    <n v="27872.98"/>
    <n v="29200970.130000021"/>
    <n v="29200970.130000021"/>
    <s v="Giza"/>
  </r>
  <r>
    <s v="ORD105649"/>
    <s v="Dell Inspiron 3501"/>
    <x v="3"/>
    <x v="8"/>
    <x v="2"/>
    <x v="5"/>
    <n v="2761.8"/>
    <n v="3"/>
    <x v="5648"/>
    <x v="305"/>
    <n v="4262"/>
    <x v="176"/>
    <m/>
    <m/>
    <s v="Amazon"/>
    <s v="Amazon"/>
    <n v="27872.98"/>
    <n v="57542997.559999913"/>
    <n v="57542997.559999913"/>
    <s v="Giza"/>
  </r>
  <r>
    <s v="ORD105650"/>
    <s v="Bluetooth Headset"/>
    <x v="2"/>
    <x v="2"/>
    <x v="1"/>
    <x v="3"/>
    <n v="5216.84"/>
    <n v="4"/>
    <x v="5649"/>
    <x v="160"/>
    <n v="2728"/>
    <x v="283"/>
    <m/>
    <m/>
    <s v="Jumia"/>
    <s v="Jum"/>
    <n v="3665.44"/>
    <n v="29200970.130000021"/>
    <n v="29200970.130000021"/>
    <s v="Dubai"/>
  </r>
  <r>
    <s v="ORD105651"/>
    <s v="Adidas Running Shoes"/>
    <x v="1"/>
    <x v="9"/>
    <x v="1"/>
    <x v="0"/>
    <n v="17777.37"/>
    <n v="4"/>
    <x v="5650"/>
    <x v="221"/>
    <n v="3463"/>
    <x v="355"/>
    <m/>
    <m/>
    <s v="Jumia"/>
    <s v="Jum"/>
    <n v="16284.02"/>
    <n v="91504159.730000004"/>
    <n v="91504159.730000004"/>
    <s v="Cairo"/>
  </r>
  <r>
    <s v="ORD105652"/>
    <s v="Dell Inspiron 3501"/>
    <x v="3"/>
    <x v="8"/>
    <x v="1"/>
    <x v="4"/>
    <n v="2307.12"/>
    <n v="2"/>
    <x v="5651"/>
    <x v="102"/>
    <n v="3089"/>
    <x v="271"/>
    <m/>
    <m/>
    <s v="Jumia"/>
    <s v="Jum"/>
    <n v="99349.3"/>
    <n v="57542997.559999913"/>
    <n v="57542997.559999913"/>
    <s v="Riyadh"/>
  </r>
  <r>
    <s v="ORD105653"/>
    <s v="Adidas Running Shoes"/>
    <x v="1"/>
    <x v="9"/>
    <x v="0"/>
    <x v="0"/>
    <n v="2369.04"/>
    <n v="2"/>
    <x v="5652"/>
    <x v="337"/>
    <n v="288"/>
    <x v="113"/>
    <m/>
    <m/>
    <s v="sq"/>
    <s v="sq"/>
    <n v="16284.02"/>
    <n v="91504159.730000004"/>
    <n v="91504159.730000004"/>
    <s v="Cairo"/>
  </r>
  <r>
    <s v="ORD105654"/>
    <s v="Xiaomi Redmi Note 12"/>
    <x v="0"/>
    <x v="7"/>
    <x v="1"/>
    <x v="2"/>
    <n v="13959.95"/>
    <n v="3"/>
    <x v="5653"/>
    <x v="54"/>
    <n v="4928"/>
    <x v="203"/>
    <m/>
    <m/>
    <s v="Jumia"/>
    <s v="Jum"/>
    <n v="26648.76"/>
    <n v="92327183.770000085"/>
    <n v="92327183.770000085"/>
    <s v="Casablanca"/>
  </r>
  <r>
    <s v="ORD105655"/>
    <s v="HP Pavilion Laptop"/>
    <x v="3"/>
    <x v="3"/>
    <x v="1"/>
    <x v="5"/>
    <n v="19751.16"/>
    <n v="4"/>
    <x v="5654"/>
    <x v="218"/>
    <n v="3209"/>
    <x v="168"/>
    <m/>
    <m/>
    <s v="Jumia"/>
    <s v="Jum"/>
    <n v="27872.98"/>
    <n v="57542997.559999913"/>
    <n v="57542997.559999913"/>
    <s v="Giza"/>
  </r>
  <r>
    <s v="ORD105656"/>
    <s v="Smartwatch FitPro"/>
    <x v="4"/>
    <x v="6"/>
    <x v="2"/>
    <x v="0"/>
    <n v="10849.4"/>
    <n v="1"/>
    <x v="5655"/>
    <x v="19"/>
    <n v="2642"/>
    <x v="181"/>
    <m/>
    <m/>
    <s v="Amazon"/>
    <s v="Amazon"/>
    <n v="16284.02"/>
    <n v="31420413.200000018"/>
    <n v="31420413.200000018"/>
    <s v="Cairo"/>
  </r>
  <r>
    <s v="ORD105657"/>
    <s v="Smartwatch FitPro"/>
    <x v="4"/>
    <x v="6"/>
    <x v="0"/>
    <x v="2"/>
    <n v="981.85"/>
    <n v="1"/>
    <x v="5656"/>
    <x v="100"/>
    <n v="4145"/>
    <x v="155"/>
    <m/>
    <m/>
    <s v="sq"/>
    <s v="sq"/>
    <n v="26648.76"/>
    <n v="31420413.200000018"/>
    <n v="31420413.200000018"/>
    <s v="Casablanca"/>
  </r>
  <r>
    <s v="ORD105658"/>
    <s v="Adidas Running Shoes"/>
    <x v="1"/>
    <x v="9"/>
    <x v="2"/>
    <x v="2"/>
    <n v="18264.62"/>
    <n v="5"/>
    <x v="5657"/>
    <x v="365"/>
    <n v="3647"/>
    <x v="117"/>
    <m/>
    <m/>
    <s v="Amazon"/>
    <s v="Amazon"/>
    <n v="26648.76"/>
    <n v="91504159.730000004"/>
    <n v="91504159.730000004"/>
    <s v="Casablanca"/>
  </r>
  <r>
    <s v="ORD105659"/>
    <s v="T-shirt Cotton"/>
    <x v="1"/>
    <x v="5"/>
    <x v="1"/>
    <x v="0"/>
    <n v="1513.87"/>
    <n v="3"/>
    <x v="5658"/>
    <x v="244"/>
    <n v="4768"/>
    <x v="12"/>
    <m/>
    <m/>
    <s v="Jumia"/>
    <s v="Jum"/>
    <n v="16284.02"/>
    <n v="91504159.730000004"/>
    <n v="91504159.730000004"/>
    <s v="Cairo"/>
  </r>
  <r>
    <s v="ORD105660"/>
    <s v="Bluetooth Headset"/>
    <x v="2"/>
    <x v="2"/>
    <x v="0"/>
    <x v="0"/>
    <n v="1724.35"/>
    <n v="5"/>
    <x v="5659"/>
    <x v="382"/>
    <n v="860"/>
    <x v="332"/>
    <m/>
    <m/>
    <s v="sq"/>
    <s v="sq"/>
    <n v="16284.02"/>
    <n v="29200970.130000021"/>
    <n v="29200970.130000021"/>
    <s v="Cairo"/>
  </r>
  <r>
    <s v="ORD105661"/>
    <s v="Bluetooth Headset"/>
    <x v="2"/>
    <x v="2"/>
    <x v="2"/>
    <x v="1"/>
    <n v="17465.84"/>
    <n v="3"/>
    <x v="5660"/>
    <x v="209"/>
    <n v="333"/>
    <x v="217"/>
    <m/>
    <m/>
    <s v="Amazon"/>
    <s v="Amazon"/>
    <n v="13290.4"/>
    <n v="29200970.130000021"/>
    <n v="29200970.130000021"/>
    <s v="Alexandria"/>
  </r>
  <r>
    <s v="ORD105662"/>
    <s v="iPhone 13"/>
    <x v="0"/>
    <x v="4"/>
    <x v="2"/>
    <x v="2"/>
    <n v="12367.76"/>
    <n v="1"/>
    <x v="5661"/>
    <x v="220"/>
    <n v="3296"/>
    <x v="326"/>
    <m/>
    <m/>
    <s v="Amazon"/>
    <s v="Amazon"/>
    <n v="26648.76"/>
    <n v="92327183.770000085"/>
    <n v="92327183.770000085"/>
    <s v="Casablanca"/>
  </r>
  <r>
    <s v="ORD105663"/>
    <s v="Nike Air Max"/>
    <x v="1"/>
    <x v="1"/>
    <x v="1"/>
    <x v="2"/>
    <n v="17878.97"/>
    <n v="1"/>
    <x v="5662"/>
    <x v="148"/>
    <n v="1617"/>
    <x v="203"/>
    <m/>
    <m/>
    <s v="Jumia"/>
    <s v="Jum"/>
    <n v="26648.76"/>
    <n v="91504159.730000004"/>
    <n v="91504159.730000004"/>
    <s v="Casablanca"/>
  </r>
  <r>
    <s v="ORD105664"/>
    <s v="Bluetooth Headset"/>
    <x v="2"/>
    <x v="2"/>
    <x v="1"/>
    <x v="1"/>
    <n v="1931.55"/>
    <n v="4"/>
    <x v="5663"/>
    <x v="202"/>
    <n v="1754"/>
    <x v="32"/>
    <m/>
    <m/>
    <s v="Jumia"/>
    <s v="Jum"/>
    <n v="13290.4"/>
    <n v="29200970.130000021"/>
    <n v="29200970.130000021"/>
    <s v="Alexandria"/>
  </r>
  <r>
    <s v="ORD105665"/>
    <s v="T-shirt Cotton"/>
    <x v="1"/>
    <x v="5"/>
    <x v="0"/>
    <x v="2"/>
    <n v="9442.66"/>
    <n v="3"/>
    <x v="5664"/>
    <x v="185"/>
    <n v="4846"/>
    <x v="331"/>
    <m/>
    <m/>
    <s v="sq"/>
    <s v="sq"/>
    <n v="26648.76"/>
    <n v="91504159.730000004"/>
    <n v="91504159.730000004"/>
    <s v="Casablanca"/>
  </r>
  <r>
    <s v="ORD105666"/>
    <s v="Dell Inspiron 3501"/>
    <x v="3"/>
    <x v="8"/>
    <x v="0"/>
    <x v="3"/>
    <n v="6381.57"/>
    <n v="3"/>
    <x v="5665"/>
    <x v="290"/>
    <n v="2173"/>
    <x v="343"/>
    <m/>
    <m/>
    <s v="sq"/>
    <s v="sq"/>
    <n v="3665.44"/>
    <n v="57542997.559999913"/>
    <n v="57542997.559999913"/>
    <s v="Dubai"/>
  </r>
  <r>
    <s v="ORD105667"/>
    <s v="T-shirt Cotton"/>
    <x v="1"/>
    <x v="5"/>
    <x v="0"/>
    <x v="3"/>
    <n v="12527.49"/>
    <n v="3"/>
    <x v="5666"/>
    <x v="245"/>
    <n v="2713"/>
    <x v="102"/>
    <m/>
    <m/>
    <s v="sq"/>
    <s v="sq"/>
    <n v="3665.44"/>
    <n v="91504159.730000004"/>
    <n v="91504159.730000004"/>
    <s v="Dubai"/>
  </r>
  <r>
    <s v="ORD105668"/>
    <s v="Xiaomi Redmi Note 12"/>
    <x v="0"/>
    <x v="7"/>
    <x v="1"/>
    <x v="4"/>
    <n v="945.18"/>
    <n v="2"/>
    <x v="5667"/>
    <x v="326"/>
    <n v="3825"/>
    <x v="174"/>
    <m/>
    <m/>
    <s v="Jumia"/>
    <s v="Jum"/>
    <n v="99349.3"/>
    <n v="92327183.770000085"/>
    <n v="92327183.770000085"/>
    <s v="Riyadh"/>
  </r>
  <r>
    <s v="ORD105669"/>
    <s v="Adidas Running Shoes"/>
    <x v="1"/>
    <x v="9"/>
    <x v="1"/>
    <x v="4"/>
    <n v="13517.21"/>
    <n v="2"/>
    <x v="5668"/>
    <x v="99"/>
    <n v="1129"/>
    <x v="97"/>
    <m/>
    <m/>
    <s v="Jumia"/>
    <s v="Jum"/>
    <n v="99349.3"/>
    <n v="91504159.730000004"/>
    <n v="91504159.730000004"/>
    <s v="Riyadh"/>
  </r>
  <r>
    <s v="ORD105670"/>
    <s v="Bluetooth Headset"/>
    <x v="2"/>
    <x v="2"/>
    <x v="0"/>
    <x v="4"/>
    <n v="3052.57"/>
    <n v="4"/>
    <x v="5669"/>
    <x v="95"/>
    <n v="3682"/>
    <x v="219"/>
    <m/>
    <m/>
    <s v="sq"/>
    <s v="sq"/>
    <n v="99349.3"/>
    <n v="29200970.130000021"/>
    <n v="29200970.130000021"/>
    <s v="Riyadh"/>
  </r>
  <r>
    <s v="ORD105671"/>
    <s v="Bluetooth Headset"/>
    <x v="2"/>
    <x v="2"/>
    <x v="2"/>
    <x v="0"/>
    <n v="6062.38"/>
    <n v="5"/>
    <x v="5670"/>
    <x v="398"/>
    <n v="1589"/>
    <x v="183"/>
    <m/>
    <m/>
    <s v="Amazon"/>
    <s v="Amazon"/>
    <n v="16284.02"/>
    <n v="29200970.130000021"/>
    <n v="29200970.130000021"/>
    <s v="Cairo"/>
  </r>
  <r>
    <s v="ORD105672"/>
    <s v="Samsung Galaxy A14"/>
    <x v="0"/>
    <x v="0"/>
    <x v="1"/>
    <x v="5"/>
    <n v="4402.17"/>
    <n v="3"/>
    <x v="5671"/>
    <x v="6"/>
    <n v="4291"/>
    <x v="116"/>
    <m/>
    <m/>
    <s v="Jumia"/>
    <s v="Jum"/>
    <n v="27872.98"/>
    <n v="92327183.770000085"/>
    <n v="92327183.770000085"/>
    <s v="Giza"/>
  </r>
  <r>
    <s v="ORD105673"/>
    <s v="Smartwatch FitPro"/>
    <x v="4"/>
    <x v="6"/>
    <x v="0"/>
    <x v="4"/>
    <n v="2270.25"/>
    <n v="1"/>
    <x v="5672"/>
    <x v="296"/>
    <n v="1128"/>
    <x v="259"/>
    <m/>
    <m/>
    <s v="sq"/>
    <s v="sq"/>
    <n v="99349.3"/>
    <n v="31420413.200000018"/>
    <n v="31420413.200000018"/>
    <s v="Riyadh"/>
  </r>
  <r>
    <s v="ORD105674"/>
    <s v="Samsung Galaxy A14"/>
    <x v="0"/>
    <x v="0"/>
    <x v="0"/>
    <x v="5"/>
    <n v="14530.43"/>
    <n v="5"/>
    <x v="5673"/>
    <x v="352"/>
    <n v="803"/>
    <x v="54"/>
    <m/>
    <m/>
    <s v="sq"/>
    <s v="sq"/>
    <n v="27872.98"/>
    <n v="92327183.770000085"/>
    <n v="92327183.770000085"/>
    <s v="Giza"/>
  </r>
  <r>
    <s v="ORD105675"/>
    <s v="HP Pavilion Laptop"/>
    <x v="3"/>
    <x v="3"/>
    <x v="1"/>
    <x v="0"/>
    <n v="2698.5"/>
    <n v="5"/>
    <x v="5674"/>
    <x v="385"/>
    <n v="913"/>
    <x v="305"/>
    <m/>
    <m/>
    <s v="Jumia"/>
    <s v="Jum"/>
    <n v="16284.02"/>
    <n v="57542997.559999913"/>
    <n v="57542997.559999913"/>
    <s v="Cairo"/>
  </r>
  <r>
    <s v="ORD105676"/>
    <s v="iPhone 13"/>
    <x v="0"/>
    <x v="4"/>
    <x v="0"/>
    <x v="0"/>
    <n v="2565.98"/>
    <n v="4"/>
    <x v="5675"/>
    <x v="310"/>
    <n v="4277"/>
    <x v="342"/>
    <m/>
    <m/>
    <s v="sq"/>
    <s v="sq"/>
    <n v="16284.02"/>
    <n v="92327183.770000085"/>
    <n v="92327183.770000085"/>
    <s v="Cairo"/>
  </r>
  <r>
    <s v="ORD105677"/>
    <s v="Samsung Galaxy A14"/>
    <x v="0"/>
    <x v="0"/>
    <x v="2"/>
    <x v="4"/>
    <n v="2457.7199999999998"/>
    <n v="5"/>
    <x v="5676"/>
    <x v="353"/>
    <n v="3197"/>
    <x v="185"/>
    <m/>
    <m/>
    <s v="Amazon"/>
    <s v="Amazon"/>
    <n v="99349.3"/>
    <n v="92327183.770000085"/>
    <n v="92327183.770000085"/>
    <s v="Riyadh"/>
  </r>
  <r>
    <s v="ORD105678"/>
    <s v="T-shirt Cotton"/>
    <x v="1"/>
    <x v="5"/>
    <x v="1"/>
    <x v="4"/>
    <n v="11364.08"/>
    <n v="2"/>
    <x v="5677"/>
    <x v="341"/>
    <n v="380"/>
    <x v="237"/>
    <m/>
    <m/>
    <s v="Jumia"/>
    <s v="Jum"/>
    <n v="99349.3"/>
    <n v="91504159.730000004"/>
    <n v="91504159.730000004"/>
    <s v="Riyadh"/>
  </r>
  <r>
    <s v="ORD105679"/>
    <s v="Dell Inspiron 3501"/>
    <x v="3"/>
    <x v="8"/>
    <x v="1"/>
    <x v="3"/>
    <n v="749.57"/>
    <n v="4"/>
    <x v="5678"/>
    <x v="73"/>
    <n v="85"/>
    <x v="194"/>
    <m/>
    <m/>
    <s v="Jumia"/>
    <s v="Jum"/>
    <n v="3665.44"/>
    <n v="57542997.559999913"/>
    <n v="57542997.559999913"/>
    <s v="Dubai"/>
  </r>
  <r>
    <s v="ORD105680"/>
    <s v="iPhone 13"/>
    <x v="0"/>
    <x v="4"/>
    <x v="2"/>
    <x v="3"/>
    <n v="779.96"/>
    <n v="1"/>
    <x v="5679"/>
    <x v="235"/>
    <n v="4343"/>
    <x v="63"/>
    <m/>
    <m/>
    <s v="Amazon"/>
    <s v="Amazon"/>
    <n v="3665.44"/>
    <n v="92327183.770000085"/>
    <n v="92327183.770000085"/>
    <s v="Dubai"/>
  </r>
  <r>
    <s v="ORD105681"/>
    <s v="iPhone 13"/>
    <x v="0"/>
    <x v="4"/>
    <x v="1"/>
    <x v="4"/>
    <n v="5724.95"/>
    <n v="4"/>
    <x v="5680"/>
    <x v="166"/>
    <n v="4261"/>
    <x v="278"/>
    <m/>
    <m/>
    <s v="Jumia"/>
    <s v="Jum"/>
    <n v="99349.3"/>
    <n v="92327183.770000085"/>
    <n v="92327183.770000085"/>
    <s v="Riyadh"/>
  </r>
  <r>
    <s v="ORD105682"/>
    <s v="Adidas Running Shoes"/>
    <x v="1"/>
    <x v="9"/>
    <x v="1"/>
    <x v="0"/>
    <n v="8862.58"/>
    <n v="5"/>
    <x v="5681"/>
    <x v="135"/>
    <n v="286"/>
    <x v="301"/>
    <m/>
    <m/>
    <s v="Jumia"/>
    <s v="Jum"/>
    <n v="16284.02"/>
    <n v="91504159.730000004"/>
    <n v="91504159.730000004"/>
    <s v="Cairo"/>
  </r>
  <r>
    <s v="ORD105683"/>
    <s v="Bluetooth Headset"/>
    <x v="2"/>
    <x v="2"/>
    <x v="2"/>
    <x v="0"/>
    <n v="3370.78"/>
    <n v="4"/>
    <x v="5682"/>
    <x v="325"/>
    <n v="4707"/>
    <x v="281"/>
    <m/>
    <m/>
    <s v="Amazon"/>
    <s v="Amazon"/>
    <n v="16284.02"/>
    <n v="29200970.130000021"/>
    <n v="29200970.130000021"/>
    <s v="Cairo"/>
  </r>
  <r>
    <s v="ORD105684"/>
    <s v="iPhone 13"/>
    <x v="0"/>
    <x v="4"/>
    <x v="2"/>
    <x v="4"/>
    <n v="11553.7"/>
    <n v="1"/>
    <x v="5683"/>
    <x v="154"/>
    <n v="1260"/>
    <x v="341"/>
    <m/>
    <m/>
    <s v="Amazon"/>
    <s v="Amazon"/>
    <n v="99349.3"/>
    <n v="92327183.770000085"/>
    <n v="92327183.770000085"/>
    <s v="Riyadh"/>
  </r>
  <r>
    <s v="ORD105685"/>
    <s v="iPhone 13"/>
    <x v="0"/>
    <x v="4"/>
    <x v="1"/>
    <x v="0"/>
    <n v="8581.57"/>
    <n v="1"/>
    <x v="5684"/>
    <x v="33"/>
    <n v="4029"/>
    <x v="350"/>
    <m/>
    <m/>
    <s v="Jumia"/>
    <s v="Jum"/>
    <n v="16284.02"/>
    <n v="92327183.770000085"/>
    <n v="92327183.770000085"/>
    <s v="Cairo"/>
  </r>
  <r>
    <s v="ORD105686"/>
    <s v="T-shirt Cotton"/>
    <x v="1"/>
    <x v="5"/>
    <x v="2"/>
    <x v="5"/>
    <n v="6008"/>
    <n v="1"/>
    <x v="5685"/>
    <x v="103"/>
    <n v="4431"/>
    <x v="145"/>
    <m/>
    <m/>
    <s v="Amazon"/>
    <s v="Amazon"/>
    <n v="27872.98"/>
    <n v="91504159.730000004"/>
    <n v="91504159.730000004"/>
    <s v="Giza"/>
  </r>
  <r>
    <s v="ORD105687"/>
    <s v="Dell Inspiron 3501"/>
    <x v="3"/>
    <x v="8"/>
    <x v="0"/>
    <x v="4"/>
    <n v="17956.009999999998"/>
    <n v="5"/>
    <x v="5686"/>
    <x v="233"/>
    <n v="3985"/>
    <x v="139"/>
    <m/>
    <m/>
    <s v="sq"/>
    <s v="sq"/>
    <n v="99349.3"/>
    <n v="57542997.559999913"/>
    <n v="57542997.559999913"/>
    <s v="Riyadh"/>
  </r>
  <r>
    <s v="ORD105688"/>
    <s v="Nike Air Max"/>
    <x v="1"/>
    <x v="1"/>
    <x v="0"/>
    <x v="4"/>
    <n v="10870.82"/>
    <n v="4"/>
    <x v="5687"/>
    <x v="135"/>
    <n v="4819"/>
    <x v="357"/>
    <m/>
    <m/>
    <s v="sq"/>
    <s v="sq"/>
    <n v="99349.3"/>
    <n v="91504159.730000004"/>
    <n v="91504159.730000004"/>
    <s v="Riyadh"/>
  </r>
  <r>
    <s v="ORD105689"/>
    <s v="Nike Air Max"/>
    <x v="1"/>
    <x v="1"/>
    <x v="2"/>
    <x v="4"/>
    <n v="8685.2900000000009"/>
    <n v="1"/>
    <x v="5688"/>
    <x v="198"/>
    <n v="25"/>
    <x v="113"/>
    <m/>
    <m/>
    <s v="Amazon"/>
    <s v="Amazon"/>
    <n v="99349.3"/>
    <n v="91504159.730000004"/>
    <n v="91504159.730000004"/>
    <s v="Riyadh"/>
  </r>
  <r>
    <s v="ORD105690"/>
    <s v="Bluetooth Headset"/>
    <x v="2"/>
    <x v="2"/>
    <x v="2"/>
    <x v="1"/>
    <n v="6450.83"/>
    <n v="4"/>
    <x v="5689"/>
    <x v="342"/>
    <n v="4580"/>
    <x v="195"/>
    <m/>
    <m/>
    <s v="Amazon"/>
    <s v="Amazon"/>
    <n v="13290.4"/>
    <n v="29200970.130000021"/>
    <n v="29200970.130000021"/>
    <s v="Alexandria"/>
  </r>
  <r>
    <s v="ORD105691"/>
    <s v="Bluetooth Headset"/>
    <x v="2"/>
    <x v="2"/>
    <x v="1"/>
    <x v="4"/>
    <n v="11123.39"/>
    <n v="4"/>
    <x v="5690"/>
    <x v="354"/>
    <n v="4136"/>
    <x v="27"/>
    <m/>
    <m/>
    <s v="Jumia"/>
    <s v="Jum"/>
    <n v="99349.3"/>
    <n v="29200970.130000021"/>
    <n v="29200970.130000021"/>
    <s v="Riyadh"/>
  </r>
  <r>
    <s v="ORD105692"/>
    <s v="Dell Inspiron 3501"/>
    <x v="3"/>
    <x v="8"/>
    <x v="1"/>
    <x v="0"/>
    <n v="19036.87"/>
    <n v="1"/>
    <x v="5691"/>
    <x v="228"/>
    <n v="2834"/>
    <x v="89"/>
    <m/>
    <m/>
    <s v="Jumia"/>
    <s v="Jum"/>
    <n v="16284.02"/>
    <n v="57542997.559999913"/>
    <n v="57542997.559999913"/>
    <s v="Cairo"/>
  </r>
  <r>
    <s v="ORD105693"/>
    <s v="Adidas Running Shoes"/>
    <x v="1"/>
    <x v="9"/>
    <x v="0"/>
    <x v="1"/>
    <n v="14633.35"/>
    <n v="3"/>
    <x v="5692"/>
    <x v="220"/>
    <n v="3058"/>
    <x v="102"/>
    <m/>
    <m/>
    <s v="sq"/>
    <s v="sq"/>
    <n v="13290.4"/>
    <n v="91504159.730000004"/>
    <n v="91504159.730000004"/>
    <s v="Alexandria"/>
  </r>
  <r>
    <s v="ORD105694"/>
    <s v="Xiaomi Redmi Note 12"/>
    <x v="0"/>
    <x v="7"/>
    <x v="1"/>
    <x v="5"/>
    <n v="15787.95"/>
    <n v="4"/>
    <x v="5693"/>
    <x v="353"/>
    <n v="3065"/>
    <x v="71"/>
    <m/>
    <m/>
    <s v="Jumia"/>
    <s v="Jum"/>
    <n v="27872.98"/>
    <n v="92327183.770000085"/>
    <n v="92327183.770000085"/>
    <s v="Giza"/>
  </r>
  <r>
    <s v="ORD105695"/>
    <s v="Nike Air Max"/>
    <x v="1"/>
    <x v="1"/>
    <x v="2"/>
    <x v="5"/>
    <n v="18378.39"/>
    <n v="1"/>
    <x v="5694"/>
    <x v="144"/>
    <n v="1608"/>
    <x v="16"/>
    <m/>
    <m/>
    <s v="Amazon"/>
    <s v="Amazon"/>
    <n v="27872.98"/>
    <n v="91504159.730000004"/>
    <n v="91504159.730000004"/>
    <s v="Giza"/>
  </r>
  <r>
    <s v="ORD105696"/>
    <s v="HP Pavilion Laptop"/>
    <x v="3"/>
    <x v="3"/>
    <x v="1"/>
    <x v="5"/>
    <n v="9982.2199999999993"/>
    <n v="1"/>
    <x v="5695"/>
    <x v="161"/>
    <n v="3140"/>
    <x v="134"/>
    <m/>
    <m/>
    <s v="Jumia"/>
    <s v="Jum"/>
    <n v="27872.98"/>
    <n v="57542997.559999913"/>
    <n v="57542997.559999913"/>
    <s v="Giza"/>
  </r>
  <r>
    <s v="ORD105697"/>
    <s v="T-shirt Cotton"/>
    <x v="1"/>
    <x v="5"/>
    <x v="2"/>
    <x v="5"/>
    <n v="16904.73"/>
    <n v="2"/>
    <x v="5696"/>
    <x v="191"/>
    <n v="4586"/>
    <x v="1"/>
    <m/>
    <m/>
    <s v="Amazon"/>
    <s v="Amazon"/>
    <n v="27872.98"/>
    <n v="91504159.730000004"/>
    <n v="91504159.730000004"/>
    <s v="Giza"/>
  </r>
  <r>
    <s v="ORD105698"/>
    <s v="Bluetooth Headset"/>
    <x v="2"/>
    <x v="2"/>
    <x v="1"/>
    <x v="4"/>
    <n v="12054.64"/>
    <n v="3"/>
    <x v="5697"/>
    <x v="184"/>
    <n v="3597"/>
    <x v="271"/>
    <m/>
    <m/>
    <s v="Jumia"/>
    <s v="Jum"/>
    <n v="99349.3"/>
    <n v="29200970.130000021"/>
    <n v="29200970.130000021"/>
    <s v="Riyadh"/>
  </r>
  <r>
    <s v="ORD105699"/>
    <s v="Dell Inspiron 3501"/>
    <x v="3"/>
    <x v="8"/>
    <x v="2"/>
    <x v="4"/>
    <n v="14729.44"/>
    <n v="5"/>
    <x v="5698"/>
    <x v="182"/>
    <n v="2718"/>
    <x v="236"/>
    <m/>
    <m/>
    <s v="Amazon"/>
    <s v="Amazon"/>
    <n v="99349.3"/>
    <n v="57542997.559999913"/>
    <n v="57542997.559999913"/>
    <s v="Riyadh"/>
  </r>
  <r>
    <s v="ORD105700"/>
    <s v="Nike Air Max"/>
    <x v="1"/>
    <x v="1"/>
    <x v="2"/>
    <x v="5"/>
    <n v="14487.9"/>
    <n v="1"/>
    <x v="5699"/>
    <x v="306"/>
    <n v="1900"/>
    <x v="192"/>
    <m/>
    <m/>
    <s v="Amazon"/>
    <s v="Amazon"/>
    <n v="27872.98"/>
    <n v="91504159.730000004"/>
    <n v="91504159.730000004"/>
    <s v="Giza"/>
  </r>
  <r>
    <s v="ORD105701"/>
    <s v="Nike Air Max"/>
    <x v="1"/>
    <x v="1"/>
    <x v="0"/>
    <x v="0"/>
    <n v="4253.91"/>
    <n v="5"/>
    <x v="5700"/>
    <x v="238"/>
    <n v="3408"/>
    <x v="347"/>
    <m/>
    <m/>
    <s v="sq"/>
    <s v="sq"/>
    <n v="16284.02"/>
    <n v="91504159.730000004"/>
    <n v="91504159.730000004"/>
    <s v="Cairo"/>
  </r>
  <r>
    <s v="ORD105702"/>
    <s v="Nike Air Max"/>
    <x v="1"/>
    <x v="1"/>
    <x v="1"/>
    <x v="4"/>
    <n v="9742.65"/>
    <n v="3"/>
    <x v="5701"/>
    <x v="279"/>
    <n v="1043"/>
    <x v="320"/>
    <m/>
    <m/>
    <s v="Jumia"/>
    <s v="Jum"/>
    <n v="99349.3"/>
    <n v="91504159.730000004"/>
    <n v="91504159.730000004"/>
    <s v="Riyadh"/>
  </r>
  <r>
    <s v="ORD105703"/>
    <s v="Nike Air Max"/>
    <x v="1"/>
    <x v="1"/>
    <x v="2"/>
    <x v="1"/>
    <n v="16821.330000000002"/>
    <n v="1"/>
    <x v="5702"/>
    <x v="239"/>
    <n v="4427"/>
    <x v="245"/>
    <m/>
    <m/>
    <s v="Amazon"/>
    <s v="Amazon"/>
    <n v="13290.4"/>
    <n v="91504159.730000004"/>
    <n v="91504159.730000004"/>
    <s v="Alexandria"/>
  </r>
  <r>
    <s v="ORD105704"/>
    <s v="Dell Inspiron 3501"/>
    <x v="3"/>
    <x v="8"/>
    <x v="2"/>
    <x v="5"/>
    <n v="3594.56"/>
    <n v="4"/>
    <x v="5703"/>
    <x v="20"/>
    <n v="3884"/>
    <x v="143"/>
    <m/>
    <m/>
    <s v="Amazon"/>
    <s v="Amazon"/>
    <n v="27872.98"/>
    <n v="57542997.559999913"/>
    <n v="57542997.559999913"/>
    <s v="Giza"/>
  </r>
  <r>
    <s v="ORD105705"/>
    <s v="Xiaomi Redmi Note 12"/>
    <x v="0"/>
    <x v="7"/>
    <x v="0"/>
    <x v="4"/>
    <n v="18244.7"/>
    <n v="3"/>
    <x v="5704"/>
    <x v="292"/>
    <n v="2685"/>
    <x v="212"/>
    <m/>
    <m/>
    <s v="sq"/>
    <s v="sq"/>
    <n v="99349.3"/>
    <n v="92327183.770000085"/>
    <n v="92327183.770000085"/>
    <s v="Riyadh"/>
  </r>
  <r>
    <s v="ORD105706"/>
    <s v="Adidas Running Shoes"/>
    <x v="1"/>
    <x v="9"/>
    <x v="1"/>
    <x v="1"/>
    <n v="12291.22"/>
    <n v="3"/>
    <x v="5705"/>
    <x v="276"/>
    <n v="3264"/>
    <x v="63"/>
    <m/>
    <m/>
    <s v="Jumia"/>
    <s v="Jum"/>
    <n v="13290.4"/>
    <n v="91504159.730000004"/>
    <n v="91504159.730000004"/>
    <s v="Alexandria"/>
  </r>
  <r>
    <s v="ORD105707"/>
    <s v="T-shirt Cotton"/>
    <x v="1"/>
    <x v="5"/>
    <x v="2"/>
    <x v="1"/>
    <n v="14538.25"/>
    <n v="2"/>
    <x v="5706"/>
    <x v="329"/>
    <n v="738"/>
    <x v="311"/>
    <m/>
    <m/>
    <s v="Amazon"/>
    <s v="Amazon"/>
    <n v="13290.4"/>
    <n v="91504159.730000004"/>
    <n v="91504159.730000004"/>
    <s v="Alexandria"/>
  </r>
  <r>
    <s v="ORD105708"/>
    <s v="Nike Air Max"/>
    <x v="1"/>
    <x v="1"/>
    <x v="0"/>
    <x v="0"/>
    <n v="7350.2"/>
    <n v="3"/>
    <x v="5707"/>
    <x v="78"/>
    <n v="114"/>
    <x v="20"/>
    <m/>
    <m/>
    <s v="sq"/>
    <s v="sq"/>
    <n v="16284.02"/>
    <n v="91504159.730000004"/>
    <n v="91504159.730000004"/>
    <s v="Cairo"/>
  </r>
  <r>
    <s v="ORD105709"/>
    <s v="Adidas Running Shoes"/>
    <x v="1"/>
    <x v="9"/>
    <x v="0"/>
    <x v="1"/>
    <n v="17713.060000000001"/>
    <n v="4"/>
    <x v="5708"/>
    <x v="395"/>
    <n v="855"/>
    <x v="45"/>
    <m/>
    <m/>
    <s v="sq"/>
    <s v="sq"/>
    <n v="13290.4"/>
    <n v="91504159.730000004"/>
    <n v="91504159.730000004"/>
    <s v="Alexandria"/>
  </r>
  <r>
    <s v="ORD105710"/>
    <s v="Adidas Running Shoes"/>
    <x v="1"/>
    <x v="9"/>
    <x v="2"/>
    <x v="5"/>
    <n v="19246.43"/>
    <n v="2"/>
    <x v="5709"/>
    <x v="113"/>
    <n v="2803"/>
    <x v="335"/>
    <m/>
    <m/>
    <s v="Amazon"/>
    <s v="Amazon"/>
    <n v="27872.98"/>
    <n v="91504159.730000004"/>
    <n v="91504159.730000004"/>
    <s v="Giza"/>
  </r>
  <r>
    <s v="ORD105711"/>
    <s v="iPhone 13"/>
    <x v="0"/>
    <x v="4"/>
    <x v="0"/>
    <x v="0"/>
    <n v="11238.87"/>
    <n v="4"/>
    <x v="5710"/>
    <x v="206"/>
    <n v="1070"/>
    <x v="91"/>
    <m/>
    <m/>
    <s v="sq"/>
    <s v="sq"/>
    <n v="16284.02"/>
    <n v="92327183.770000085"/>
    <n v="92327183.770000085"/>
    <s v="Cairo"/>
  </r>
  <r>
    <s v="ORD105712"/>
    <s v="Adidas Running Shoes"/>
    <x v="1"/>
    <x v="9"/>
    <x v="2"/>
    <x v="2"/>
    <n v="6848.65"/>
    <n v="1"/>
    <x v="5711"/>
    <x v="283"/>
    <n v="1172"/>
    <x v="225"/>
    <m/>
    <m/>
    <s v="Amazon"/>
    <s v="Amazon"/>
    <n v="26648.76"/>
    <n v="91504159.730000004"/>
    <n v="91504159.730000004"/>
    <s v="Casablanca"/>
  </r>
  <r>
    <s v="ORD105713"/>
    <s v="Adidas Running Shoes"/>
    <x v="1"/>
    <x v="9"/>
    <x v="0"/>
    <x v="4"/>
    <n v="9121.8700000000008"/>
    <n v="4"/>
    <x v="5712"/>
    <x v="287"/>
    <n v="4260"/>
    <x v="327"/>
    <m/>
    <m/>
    <s v="sq"/>
    <s v="sq"/>
    <n v="99349.3"/>
    <n v="91504159.730000004"/>
    <n v="91504159.730000004"/>
    <s v="Riyadh"/>
  </r>
  <r>
    <s v="ORD105714"/>
    <s v="Smartwatch FitPro"/>
    <x v="4"/>
    <x v="6"/>
    <x v="1"/>
    <x v="3"/>
    <n v="2152.23"/>
    <n v="5"/>
    <x v="5713"/>
    <x v="158"/>
    <n v="257"/>
    <x v="163"/>
    <m/>
    <m/>
    <s v="Jumia"/>
    <s v="Jum"/>
    <n v="3665.44"/>
    <n v="31420413.200000018"/>
    <n v="31420413.200000018"/>
    <s v="Dubai"/>
  </r>
  <r>
    <s v="ORD105715"/>
    <s v="HP Pavilion Laptop"/>
    <x v="3"/>
    <x v="3"/>
    <x v="2"/>
    <x v="2"/>
    <n v="5004.46"/>
    <n v="4"/>
    <x v="5714"/>
    <x v="129"/>
    <n v="715"/>
    <x v="307"/>
    <m/>
    <m/>
    <s v="Amazon"/>
    <s v="Amazon"/>
    <n v="26648.76"/>
    <n v="57542997.559999913"/>
    <n v="57542997.559999913"/>
    <s v="Casablanca"/>
  </r>
  <r>
    <s v="ORD105716"/>
    <s v="Adidas Running Shoes"/>
    <x v="1"/>
    <x v="9"/>
    <x v="1"/>
    <x v="0"/>
    <n v="12151.94"/>
    <n v="4"/>
    <x v="5715"/>
    <x v="235"/>
    <n v="2365"/>
    <x v="138"/>
    <m/>
    <m/>
    <s v="Jumia"/>
    <s v="Jum"/>
    <n v="16284.02"/>
    <n v="91504159.730000004"/>
    <n v="91504159.730000004"/>
    <s v="Cairo"/>
  </r>
  <r>
    <s v="ORD105717"/>
    <s v="Smartwatch FitPro"/>
    <x v="4"/>
    <x v="6"/>
    <x v="2"/>
    <x v="4"/>
    <n v="14882.23"/>
    <n v="4"/>
    <x v="5716"/>
    <x v="190"/>
    <n v="247"/>
    <x v="102"/>
    <m/>
    <m/>
    <s v="Amazon"/>
    <s v="Amazon"/>
    <n v="99349.3"/>
    <n v="31420413.200000018"/>
    <n v="31420413.200000018"/>
    <s v="Riyadh"/>
  </r>
  <r>
    <s v="ORD105718"/>
    <s v="HP Pavilion Laptop"/>
    <x v="3"/>
    <x v="3"/>
    <x v="1"/>
    <x v="1"/>
    <n v="12032.88"/>
    <n v="5"/>
    <x v="5717"/>
    <x v="156"/>
    <n v="4094"/>
    <x v="333"/>
    <m/>
    <m/>
    <s v="Jumia"/>
    <s v="Jum"/>
    <n v="13290.4"/>
    <n v="57542997.559999913"/>
    <n v="57542997.559999913"/>
    <s v="Alexandria"/>
  </r>
  <r>
    <s v="ORD105719"/>
    <s v="Dell Inspiron 3501"/>
    <x v="3"/>
    <x v="8"/>
    <x v="2"/>
    <x v="0"/>
    <n v="916.61"/>
    <n v="2"/>
    <x v="5718"/>
    <x v="293"/>
    <n v="3546"/>
    <x v="60"/>
    <m/>
    <m/>
    <s v="Amazon"/>
    <s v="Amazon"/>
    <n v="16284.02"/>
    <n v="57542997.559999913"/>
    <n v="57542997.559999913"/>
    <s v="Cairo"/>
  </r>
  <r>
    <s v="ORD105720"/>
    <s v="Samsung Galaxy A14"/>
    <x v="0"/>
    <x v="0"/>
    <x v="0"/>
    <x v="3"/>
    <n v="7663.75"/>
    <n v="5"/>
    <x v="5719"/>
    <x v="64"/>
    <n v="1977"/>
    <x v="282"/>
    <m/>
    <m/>
    <s v="sq"/>
    <s v="sq"/>
    <n v="3665.44"/>
    <n v="92327183.770000085"/>
    <n v="92327183.770000085"/>
    <s v="Dubai"/>
  </r>
  <r>
    <s v="ORD105721"/>
    <s v="iPhone 13"/>
    <x v="0"/>
    <x v="4"/>
    <x v="0"/>
    <x v="4"/>
    <n v="3130.26"/>
    <n v="4"/>
    <x v="5720"/>
    <x v="230"/>
    <n v="3915"/>
    <x v="92"/>
    <m/>
    <m/>
    <s v="sq"/>
    <s v="sq"/>
    <n v="99349.3"/>
    <n v="92327183.770000085"/>
    <n v="92327183.770000085"/>
    <s v="Riyadh"/>
  </r>
  <r>
    <s v="ORD105722"/>
    <s v="Smartwatch FitPro"/>
    <x v="4"/>
    <x v="6"/>
    <x v="1"/>
    <x v="2"/>
    <n v="13827.8"/>
    <n v="5"/>
    <x v="5721"/>
    <x v="68"/>
    <n v="1149"/>
    <x v="60"/>
    <m/>
    <m/>
    <s v="Jumia"/>
    <s v="Jum"/>
    <n v="26648.76"/>
    <n v="31420413.200000018"/>
    <n v="31420413.200000018"/>
    <s v="Casablanca"/>
  </r>
  <r>
    <s v="ORD105723"/>
    <s v="iPhone 13"/>
    <x v="0"/>
    <x v="4"/>
    <x v="1"/>
    <x v="2"/>
    <n v="12993.45"/>
    <n v="2"/>
    <x v="5722"/>
    <x v="280"/>
    <n v="3776"/>
    <x v="209"/>
    <m/>
    <m/>
    <s v="Jumia"/>
    <s v="Jum"/>
    <n v="26648.76"/>
    <n v="92327183.770000085"/>
    <n v="92327183.770000085"/>
    <s v="Casablanca"/>
  </r>
  <r>
    <s v="ORD105724"/>
    <s v="T-shirt Cotton"/>
    <x v="1"/>
    <x v="5"/>
    <x v="0"/>
    <x v="4"/>
    <n v="16096.51"/>
    <n v="4"/>
    <x v="5723"/>
    <x v="59"/>
    <n v="4218"/>
    <x v="257"/>
    <m/>
    <m/>
    <s v="sq"/>
    <s v="sq"/>
    <n v="99349.3"/>
    <n v="91504159.730000004"/>
    <n v="91504159.730000004"/>
    <s v="Riyadh"/>
  </r>
  <r>
    <s v="ORD105725"/>
    <s v="Xiaomi Redmi Note 12"/>
    <x v="0"/>
    <x v="7"/>
    <x v="0"/>
    <x v="1"/>
    <n v="12161.38"/>
    <n v="2"/>
    <x v="5724"/>
    <x v="324"/>
    <n v="4262"/>
    <x v="130"/>
    <m/>
    <m/>
    <s v="sq"/>
    <s v="sq"/>
    <n v="13290.4"/>
    <n v="92327183.770000085"/>
    <n v="92327183.770000085"/>
    <s v="Alexandria"/>
  </r>
  <r>
    <s v="ORD105726"/>
    <s v="Samsung Galaxy A14"/>
    <x v="0"/>
    <x v="0"/>
    <x v="1"/>
    <x v="0"/>
    <n v="14819.45"/>
    <n v="1"/>
    <x v="5725"/>
    <x v="227"/>
    <n v="1350"/>
    <x v="254"/>
    <m/>
    <m/>
    <s v="Jumia"/>
    <s v="Jum"/>
    <n v="16284.02"/>
    <n v="92327183.770000085"/>
    <n v="92327183.770000085"/>
    <s v="Cairo"/>
  </r>
  <r>
    <s v="ORD105727"/>
    <s v="HP Pavilion Laptop"/>
    <x v="3"/>
    <x v="3"/>
    <x v="2"/>
    <x v="1"/>
    <n v="17664.77"/>
    <n v="2"/>
    <x v="5726"/>
    <x v="252"/>
    <n v="2724"/>
    <x v="152"/>
    <m/>
    <m/>
    <s v="Amazon"/>
    <s v="Amazon"/>
    <n v="13290.4"/>
    <n v="57542997.559999913"/>
    <n v="57542997.559999913"/>
    <s v="Alexandria"/>
  </r>
  <r>
    <s v="ORD105728"/>
    <s v="Dell Inspiron 3501"/>
    <x v="3"/>
    <x v="8"/>
    <x v="1"/>
    <x v="3"/>
    <n v="9696.2800000000007"/>
    <n v="3"/>
    <x v="5727"/>
    <x v="66"/>
    <n v="288"/>
    <x v="253"/>
    <m/>
    <m/>
    <s v="Jumia"/>
    <s v="Jum"/>
    <n v="3665.44"/>
    <n v="57542997.559999913"/>
    <n v="57542997.559999913"/>
    <s v="Dubai"/>
  </r>
  <r>
    <s v="ORD105729"/>
    <s v="HP Pavilion Laptop"/>
    <x v="3"/>
    <x v="3"/>
    <x v="0"/>
    <x v="0"/>
    <n v="14302.56"/>
    <n v="5"/>
    <x v="5728"/>
    <x v="56"/>
    <n v="3576"/>
    <x v="183"/>
    <m/>
    <m/>
    <s v="sq"/>
    <s v="sq"/>
    <n v="16284.02"/>
    <n v="57542997.559999913"/>
    <n v="57542997.559999913"/>
    <s v="Cairo"/>
  </r>
  <r>
    <s v="ORD105730"/>
    <s v="Bluetooth Headset"/>
    <x v="2"/>
    <x v="2"/>
    <x v="0"/>
    <x v="0"/>
    <n v="16063.25"/>
    <n v="1"/>
    <x v="5729"/>
    <x v="181"/>
    <n v="978"/>
    <x v="216"/>
    <m/>
    <m/>
    <s v="sq"/>
    <s v="sq"/>
    <n v="16284.02"/>
    <n v="29200970.130000021"/>
    <n v="29200970.130000021"/>
    <s v="Cairo"/>
  </r>
  <r>
    <s v="ORD105731"/>
    <s v="T-shirt Cotton"/>
    <x v="1"/>
    <x v="5"/>
    <x v="1"/>
    <x v="0"/>
    <n v="11758.36"/>
    <n v="3"/>
    <x v="5730"/>
    <x v="129"/>
    <n v="3983"/>
    <x v="118"/>
    <m/>
    <m/>
    <s v="Jumia"/>
    <s v="Jum"/>
    <n v="16284.02"/>
    <n v="91504159.730000004"/>
    <n v="91504159.730000004"/>
    <s v="Cairo"/>
  </r>
  <r>
    <s v="ORD105732"/>
    <s v="Xiaomi Redmi Note 12"/>
    <x v="0"/>
    <x v="7"/>
    <x v="2"/>
    <x v="3"/>
    <n v="174.51"/>
    <n v="3"/>
    <x v="5731"/>
    <x v="67"/>
    <n v="3295"/>
    <x v="354"/>
    <m/>
    <m/>
    <s v="Amazon"/>
    <s v="Amazon"/>
    <n v="3665.44"/>
    <n v="92327183.770000085"/>
    <n v="92327183.770000085"/>
    <s v="Dubai"/>
  </r>
  <r>
    <s v="ORD105733"/>
    <s v="T-shirt Cotton"/>
    <x v="1"/>
    <x v="5"/>
    <x v="2"/>
    <x v="4"/>
    <n v="15881.56"/>
    <n v="1"/>
    <x v="5732"/>
    <x v="120"/>
    <n v="1752"/>
    <x v="214"/>
    <m/>
    <m/>
    <s v="Amazon"/>
    <s v="Amazon"/>
    <n v="99349.3"/>
    <n v="91504159.730000004"/>
    <n v="91504159.730000004"/>
    <s v="Riyadh"/>
  </r>
  <r>
    <s v="ORD105734"/>
    <s v="Nike Air Max"/>
    <x v="1"/>
    <x v="1"/>
    <x v="1"/>
    <x v="0"/>
    <n v="18467.14"/>
    <n v="5"/>
    <x v="5733"/>
    <x v="283"/>
    <n v="4833"/>
    <x v="102"/>
    <m/>
    <m/>
    <s v="Jumia"/>
    <s v="Jum"/>
    <n v="16284.02"/>
    <n v="91504159.730000004"/>
    <n v="91504159.730000004"/>
    <s v="Cairo"/>
  </r>
  <r>
    <s v="ORD105735"/>
    <s v="Xiaomi Redmi Note 12"/>
    <x v="0"/>
    <x v="7"/>
    <x v="1"/>
    <x v="5"/>
    <n v="2368.19"/>
    <n v="2"/>
    <x v="5734"/>
    <x v="281"/>
    <n v="2115"/>
    <x v="143"/>
    <m/>
    <m/>
    <s v="Jumia"/>
    <s v="Jum"/>
    <n v="27872.98"/>
    <n v="92327183.770000085"/>
    <n v="92327183.770000085"/>
    <s v="Giza"/>
  </r>
  <r>
    <s v="ORD105736"/>
    <s v="Smartwatch FitPro"/>
    <x v="4"/>
    <x v="6"/>
    <x v="2"/>
    <x v="3"/>
    <n v="8166.56"/>
    <n v="3"/>
    <x v="5735"/>
    <x v="239"/>
    <n v="3161"/>
    <x v="30"/>
    <m/>
    <m/>
    <s v="Amazon"/>
    <s v="Amazon"/>
    <n v="3665.44"/>
    <n v="31420413.200000018"/>
    <n v="31420413.200000018"/>
    <s v="Dubai"/>
  </r>
  <r>
    <s v="ORD105737"/>
    <s v="T-shirt Cotton"/>
    <x v="1"/>
    <x v="5"/>
    <x v="1"/>
    <x v="2"/>
    <n v="1277.8599999999999"/>
    <n v="4"/>
    <x v="5736"/>
    <x v="350"/>
    <n v="4431"/>
    <x v="259"/>
    <m/>
    <m/>
    <s v="Jumia"/>
    <s v="Jum"/>
    <n v="26648.76"/>
    <n v="91504159.730000004"/>
    <n v="91504159.730000004"/>
    <s v="Casablanca"/>
  </r>
  <r>
    <s v="ORD105738"/>
    <s v="Nike Air Max"/>
    <x v="1"/>
    <x v="1"/>
    <x v="0"/>
    <x v="5"/>
    <n v="11160.7"/>
    <n v="5"/>
    <x v="5737"/>
    <x v="303"/>
    <n v="2409"/>
    <x v="41"/>
    <m/>
    <m/>
    <s v="sq"/>
    <s v="sq"/>
    <n v="27872.98"/>
    <n v="91504159.730000004"/>
    <n v="91504159.730000004"/>
    <s v="Giza"/>
  </r>
  <r>
    <s v="ORD105739"/>
    <s v="iPhone 13"/>
    <x v="0"/>
    <x v="4"/>
    <x v="2"/>
    <x v="1"/>
    <n v="9654.32"/>
    <n v="4"/>
    <x v="5738"/>
    <x v="317"/>
    <n v="3741"/>
    <x v="65"/>
    <m/>
    <m/>
    <s v="Amazon"/>
    <s v="Amazon"/>
    <n v="13290.4"/>
    <n v="92327183.770000085"/>
    <n v="92327183.770000085"/>
    <s v="Alexandria"/>
  </r>
  <r>
    <s v="ORD105740"/>
    <s v="Nike Air Max"/>
    <x v="1"/>
    <x v="1"/>
    <x v="0"/>
    <x v="2"/>
    <n v="7281.08"/>
    <n v="5"/>
    <x v="5739"/>
    <x v="339"/>
    <n v="4965"/>
    <x v="5"/>
    <m/>
    <m/>
    <s v="sq"/>
    <s v="sq"/>
    <n v="26648.76"/>
    <n v="91504159.730000004"/>
    <n v="91504159.730000004"/>
    <s v="Casablanca"/>
  </r>
  <r>
    <s v="ORD105741"/>
    <s v="T-shirt Cotton"/>
    <x v="1"/>
    <x v="5"/>
    <x v="2"/>
    <x v="4"/>
    <n v="12469.29"/>
    <n v="1"/>
    <x v="5740"/>
    <x v="347"/>
    <n v="4543"/>
    <x v="26"/>
    <m/>
    <m/>
    <s v="Amazon"/>
    <s v="Amazon"/>
    <n v="99349.3"/>
    <n v="91504159.730000004"/>
    <n v="91504159.730000004"/>
    <s v="Riyadh"/>
  </r>
  <r>
    <s v="ORD105742"/>
    <s v="Samsung Galaxy A14"/>
    <x v="0"/>
    <x v="0"/>
    <x v="0"/>
    <x v="4"/>
    <n v="18274.099999999999"/>
    <n v="4"/>
    <x v="5741"/>
    <x v="399"/>
    <n v="3302"/>
    <x v="84"/>
    <m/>
    <m/>
    <s v="sq"/>
    <s v="sq"/>
    <n v="99349.3"/>
    <n v="92327183.770000085"/>
    <n v="92327183.770000085"/>
    <s v="Riyadh"/>
  </r>
  <r>
    <s v="ORD105743"/>
    <s v="Nike Air Max"/>
    <x v="1"/>
    <x v="1"/>
    <x v="2"/>
    <x v="2"/>
    <n v="17168.849999999999"/>
    <n v="5"/>
    <x v="5742"/>
    <x v="273"/>
    <n v="4016"/>
    <x v="41"/>
    <m/>
    <m/>
    <s v="Amazon"/>
    <s v="Amazon"/>
    <n v="26648.76"/>
    <n v="91504159.730000004"/>
    <n v="91504159.730000004"/>
    <s v="Casablanca"/>
  </r>
  <r>
    <s v="ORD105744"/>
    <s v="Samsung Galaxy A14"/>
    <x v="0"/>
    <x v="0"/>
    <x v="1"/>
    <x v="1"/>
    <n v="3893.01"/>
    <n v="4"/>
    <x v="5743"/>
    <x v="33"/>
    <n v="443"/>
    <x v="62"/>
    <m/>
    <m/>
    <s v="Jumia"/>
    <s v="Jum"/>
    <n v="13290.4"/>
    <n v="92327183.770000085"/>
    <n v="92327183.770000085"/>
    <s v="Alexandria"/>
  </r>
  <r>
    <s v="ORD105745"/>
    <s v="Adidas Running Shoes"/>
    <x v="1"/>
    <x v="9"/>
    <x v="2"/>
    <x v="1"/>
    <n v="13861.23"/>
    <n v="1"/>
    <x v="5744"/>
    <x v="254"/>
    <n v="351"/>
    <x v="270"/>
    <m/>
    <m/>
    <s v="Amazon"/>
    <s v="Amazon"/>
    <n v="13290.4"/>
    <n v="91504159.730000004"/>
    <n v="91504159.730000004"/>
    <s v="Alexandria"/>
  </r>
  <r>
    <s v="ORD105746"/>
    <s v="iPhone 13"/>
    <x v="0"/>
    <x v="4"/>
    <x v="1"/>
    <x v="0"/>
    <n v="16364.5"/>
    <n v="4"/>
    <x v="5745"/>
    <x v="70"/>
    <n v="3198"/>
    <x v="305"/>
    <m/>
    <m/>
    <s v="Jumia"/>
    <s v="Jum"/>
    <n v="16284.02"/>
    <n v="92327183.770000085"/>
    <n v="92327183.770000085"/>
    <s v="Cairo"/>
  </r>
  <r>
    <s v="ORD105747"/>
    <s v="Smartwatch FitPro"/>
    <x v="4"/>
    <x v="6"/>
    <x v="1"/>
    <x v="5"/>
    <n v="18830.52"/>
    <n v="2"/>
    <x v="5746"/>
    <x v="246"/>
    <n v="2656"/>
    <x v="260"/>
    <m/>
    <m/>
    <s v="Jumia"/>
    <s v="Jum"/>
    <n v="27872.98"/>
    <n v="31420413.200000018"/>
    <n v="31420413.200000018"/>
    <s v="Giza"/>
  </r>
  <r>
    <s v="ORD105748"/>
    <s v="HP Pavilion Laptop"/>
    <x v="3"/>
    <x v="3"/>
    <x v="2"/>
    <x v="2"/>
    <n v="13375.05"/>
    <n v="3"/>
    <x v="5747"/>
    <x v="0"/>
    <n v="2533"/>
    <x v="200"/>
    <m/>
    <m/>
    <s v="Amazon"/>
    <s v="Amazon"/>
    <n v="26648.76"/>
    <n v="57542997.559999913"/>
    <n v="57542997.559999913"/>
    <s v="Casablanca"/>
  </r>
  <r>
    <s v="ORD105749"/>
    <s v="Dell Inspiron 3501"/>
    <x v="3"/>
    <x v="8"/>
    <x v="2"/>
    <x v="1"/>
    <n v="15238.96"/>
    <n v="1"/>
    <x v="5748"/>
    <x v="225"/>
    <n v="1544"/>
    <x v="93"/>
    <m/>
    <m/>
    <s v="Amazon"/>
    <s v="Amazon"/>
    <n v="13290.4"/>
    <n v="57542997.559999913"/>
    <n v="57542997.559999913"/>
    <s v="Alexandria"/>
  </r>
  <r>
    <s v="ORD105750"/>
    <s v="Adidas Running Shoes"/>
    <x v="1"/>
    <x v="9"/>
    <x v="2"/>
    <x v="2"/>
    <n v="16008.35"/>
    <n v="5"/>
    <x v="5749"/>
    <x v="103"/>
    <n v="5000"/>
    <x v="14"/>
    <m/>
    <m/>
    <s v="Amazon"/>
    <s v="Amazon"/>
    <n v="26648.76"/>
    <n v="91504159.730000004"/>
    <n v="91504159.730000004"/>
    <s v="Casablanca"/>
  </r>
  <r>
    <s v="ORD105751"/>
    <s v="Adidas Running Shoes"/>
    <x v="1"/>
    <x v="9"/>
    <x v="1"/>
    <x v="3"/>
    <n v="1773.8"/>
    <n v="3"/>
    <x v="5750"/>
    <x v="131"/>
    <n v="3072"/>
    <x v="169"/>
    <m/>
    <m/>
    <s v="Jumia"/>
    <s v="Jum"/>
    <n v="3665.44"/>
    <n v="91504159.730000004"/>
    <n v="91504159.730000004"/>
    <s v="Dubai"/>
  </r>
  <r>
    <s v="ORD105752"/>
    <s v="Dell Inspiron 3501"/>
    <x v="3"/>
    <x v="8"/>
    <x v="0"/>
    <x v="4"/>
    <n v="18077.62"/>
    <n v="2"/>
    <x v="5751"/>
    <x v="60"/>
    <n v="3216"/>
    <x v="11"/>
    <m/>
    <m/>
    <s v="sq"/>
    <s v="sq"/>
    <n v="99349.3"/>
    <n v="57542997.559999913"/>
    <n v="57542997.559999913"/>
    <s v="Riyadh"/>
  </r>
  <r>
    <s v="ORD105753"/>
    <s v="Smartwatch FitPro"/>
    <x v="4"/>
    <x v="6"/>
    <x v="1"/>
    <x v="0"/>
    <n v="4450.9799999999996"/>
    <n v="4"/>
    <x v="5752"/>
    <x v="238"/>
    <n v="2280"/>
    <x v="48"/>
    <m/>
    <m/>
    <s v="Jumia"/>
    <s v="Jum"/>
    <n v="16284.02"/>
    <n v="31420413.200000018"/>
    <n v="31420413.200000018"/>
    <s v="Cairo"/>
  </r>
  <r>
    <s v="ORD105754"/>
    <s v="Xiaomi Redmi Note 12"/>
    <x v="0"/>
    <x v="7"/>
    <x v="2"/>
    <x v="0"/>
    <n v="9461.5300000000007"/>
    <n v="5"/>
    <x v="5753"/>
    <x v="153"/>
    <n v="396"/>
    <x v="299"/>
    <m/>
    <m/>
    <s v="Amazon"/>
    <s v="Amazon"/>
    <n v="16284.02"/>
    <n v="92327183.770000085"/>
    <n v="92327183.770000085"/>
    <s v="Cairo"/>
  </r>
  <r>
    <s v="ORD105755"/>
    <s v="Bluetooth Headset"/>
    <x v="2"/>
    <x v="2"/>
    <x v="1"/>
    <x v="5"/>
    <n v="10839.05"/>
    <n v="3"/>
    <x v="5754"/>
    <x v="293"/>
    <n v="4502"/>
    <x v="103"/>
    <m/>
    <m/>
    <s v="Jumia"/>
    <s v="Jum"/>
    <n v="27872.98"/>
    <n v="29200970.130000021"/>
    <n v="29200970.130000021"/>
    <s v="Giza"/>
  </r>
  <r>
    <s v="ORD105756"/>
    <s v="Smartwatch FitPro"/>
    <x v="4"/>
    <x v="6"/>
    <x v="0"/>
    <x v="5"/>
    <n v="7010.29"/>
    <n v="2"/>
    <x v="5755"/>
    <x v="333"/>
    <n v="1946"/>
    <x v="272"/>
    <m/>
    <m/>
    <s v="sq"/>
    <s v="sq"/>
    <n v="27872.98"/>
    <n v="31420413.200000018"/>
    <n v="31420413.200000018"/>
    <s v="Giza"/>
  </r>
  <r>
    <s v="ORD105757"/>
    <s v="iPhone 13"/>
    <x v="0"/>
    <x v="4"/>
    <x v="0"/>
    <x v="2"/>
    <n v="3907.08"/>
    <n v="3"/>
    <x v="5756"/>
    <x v="224"/>
    <n v="4204"/>
    <x v="223"/>
    <m/>
    <m/>
    <s v="sq"/>
    <s v="sq"/>
    <n v="26648.76"/>
    <n v="92327183.770000085"/>
    <n v="92327183.770000085"/>
    <s v="Casablanca"/>
  </r>
  <r>
    <s v="ORD105758"/>
    <s v="Xiaomi Redmi Note 12"/>
    <x v="0"/>
    <x v="7"/>
    <x v="1"/>
    <x v="0"/>
    <n v="16080.95"/>
    <n v="4"/>
    <x v="5757"/>
    <x v="157"/>
    <n v="1150"/>
    <x v="333"/>
    <m/>
    <m/>
    <s v="Jumia"/>
    <s v="Jum"/>
    <n v="16284.02"/>
    <n v="92327183.770000085"/>
    <n v="92327183.770000085"/>
    <s v="Cairo"/>
  </r>
  <r>
    <s v="ORD105759"/>
    <s v="iPhone 13"/>
    <x v="0"/>
    <x v="4"/>
    <x v="1"/>
    <x v="0"/>
    <n v="12514.65"/>
    <n v="2"/>
    <x v="5758"/>
    <x v="331"/>
    <n v="4601"/>
    <x v="38"/>
    <m/>
    <m/>
    <s v="Jumia"/>
    <s v="Jum"/>
    <n v="16284.02"/>
    <n v="92327183.770000085"/>
    <n v="92327183.770000085"/>
    <s v="Cairo"/>
  </r>
  <r>
    <s v="ORD105760"/>
    <s v="Smartwatch FitPro"/>
    <x v="4"/>
    <x v="6"/>
    <x v="1"/>
    <x v="5"/>
    <n v="4770.4799999999996"/>
    <n v="4"/>
    <x v="5759"/>
    <x v="228"/>
    <n v="2140"/>
    <x v="87"/>
    <m/>
    <m/>
    <s v="Jumia"/>
    <s v="Jum"/>
    <n v="27872.98"/>
    <n v="31420413.200000018"/>
    <n v="31420413.200000018"/>
    <s v="Giza"/>
  </r>
  <r>
    <s v="ORD105761"/>
    <s v="iPhone 13"/>
    <x v="0"/>
    <x v="4"/>
    <x v="2"/>
    <x v="0"/>
    <n v="8336.36"/>
    <n v="3"/>
    <x v="5760"/>
    <x v="27"/>
    <n v="4000"/>
    <x v="20"/>
    <m/>
    <m/>
    <s v="Amazon"/>
    <s v="Amazon"/>
    <n v="16284.02"/>
    <n v="92327183.770000085"/>
    <n v="92327183.770000085"/>
    <s v="Cairo"/>
  </r>
  <r>
    <s v="ORD105762"/>
    <s v="Nike Air Max"/>
    <x v="1"/>
    <x v="1"/>
    <x v="2"/>
    <x v="3"/>
    <n v="474.95"/>
    <n v="5"/>
    <x v="5761"/>
    <x v="191"/>
    <n v="4324"/>
    <x v="6"/>
    <m/>
    <m/>
    <s v="Amazon"/>
    <s v="Amazon"/>
    <n v="3665.44"/>
    <n v="91504159.730000004"/>
    <n v="91504159.730000004"/>
    <s v="Dubai"/>
  </r>
  <r>
    <s v="ORD105763"/>
    <s v="iPhone 13"/>
    <x v="0"/>
    <x v="4"/>
    <x v="2"/>
    <x v="5"/>
    <n v="9303.94"/>
    <n v="2"/>
    <x v="5762"/>
    <x v="58"/>
    <n v="2057"/>
    <x v="106"/>
    <m/>
    <m/>
    <s v="Amazon"/>
    <s v="Amazon"/>
    <n v="27872.98"/>
    <n v="92327183.770000085"/>
    <n v="92327183.770000085"/>
    <s v="Giza"/>
  </r>
  <r>
    <s v="ORD105764"/>
    <s v="iPhone 13"/>
    <x v="0"/>
    <x v="4"/>
    <x v="2"/>
    <x v="2"/>
    <n v="15680.28"/>
    <n v="3"/>
    <x v="5763"/>
    <x v="86"/>
    <n v="1841"/>
    <x v="138"/>
    <m/>
    <m/>
    <s v="Amazon"/>
    <s v="Amazon"/>
    <n v="26648.76"/>
    <n v="92327183.770000085"/>
    <n v="92327183.770000085"/>
    <s v="Casablanca"/>
  </r>
  <r>
    <s v="ORD105765"/>
    <s v="Xiaomi Redmi Note 12"/>
    <x v="0"/>
    <x v="7"/>
    <x v="1"/>
    <x v="4"/>
    <n v="1804.26"/>
    <n v="5"/>
    <x v="5764"/>
    <x v="70"/>
    <n v="3758"/>
    <x v="5"/>
    <m/>
    <m/>
    <s v="Jumia"/>
    <s v="Jum"/>
    <n v="99349.3"/>
    <n v="92327183.770000085"/>
    <n v="92327183.770000085"/>
    <s v="Riyadh"/>
  </r>
  <r>
    <s v="ORD105766"/>
    <s v="T-shirt Cotton"/>
    <x v="1"/>
    <x v="5"/>
    <x v="2"/>
    <x v="2"/>
    <n v="11973.72"/>
    <n v="4"/>
    <x v="5765"/>
    <x v="278"/>
    <n v="2353"/>
    <x v="237"/>
    <m/>
    <m/>
    <s v="Amazon"/>
    <s v="Amazon"/>
    <n v="26648.76"/>
    <n v="91504159.730000004"/>
    <n v="91504159.730000004"/>
    <s v="Casablanca"/>
  </r>
  <r>
    <s v="ORD105767"/>
    <s v="T-shirt Cotton"/>
    <x v="1"/>
    <x v="5"/>
    <x v="0"/>
    <x v="5"/>
    <n v="16568.099999999999"/>
    <n v="3"/>
    <x v="5766"/>
    <x v="217"/>
    <n v="932"/>
    <x v="280"/>
    <m/>
    <m/>
    <s v="sq"/>
    <s v="sq"/>
    <n v="27872.98"/>
    <n v="91504159.730000004"/>
    <n v="91504159.730000004"/>
    <s v="Giza"/>
  </r>
  <r>
    <s v="ORD105768"/>
    <s v="T-shirt Cotton"/>
    <x v="1"/>
    <x v="5"/>
    <x v="1"/>
    <x v="3"/>
    <n v="10107.68"/>
    <n v="4"/>
    <x v="5767"/>
    <x v="248"/>
    <n v="4529"/>
    <x v="61"/>
    <m/>
    <m/>
    <s v="Jumia"/>
    <s v="Jum"/>
    <n v="3665.44"/>
    <n v="91504159.730000004"/>
    <n v="91504159.730000004"/>
    <s v="Dubai"/>
  </r>
  <r>
    <s v="ORD105769"/>
    <s v="iPhone 13"/>
    <x v="0"/>
    <x v="4"/>
    <x v="2"/>
    <x v="4"/>
    <n v="1750.89"/>
    <n v="2"/>
    <x v="5768"/>
    <x v="121"/>
    <n v="4545"/>
    <x v="224"/>
    <m/>
    <m/>
    <s v="Amazon"/>
    <s v="Amazon"/>
    <n v="99349.3"/>
    <n v="92327183.770000085"/>
    <n v="92327183.770000085"/>
    <s v="Riyadh"/>
  </r>
  <r>
    <s v="ORD105770"/>
    <s v="Smartwatch FitPro"/>
    <x v="4"/>
    <x v="6"/>
    <x v="2"/>
    <x v="4"/>
    <n v="4909.95"/>
    <n v="4"/>
    <x v="5769"/>
    <x v="385"/>
    <n v="2531"/>
    <x v="38"/>
    <m/>
    <m/>
    <s v="Amazon"/>
    <s v="Amazon"/>
    <n v="99349.3"/>
    <n v="31420413.200000018"/>
    <n v="31420413.200000018"/>
    <s v="Riyadh"/>
  </r>
  <r>
    <s v="ORD105771"/>
    <s v="Dell Inspiron 3501"/>
    <x v="3"/>
    <x v="8"/>
    <x v="2"/>
    <x v="4"/>
    <n v="2538.75"/>
    <n v="1"/>
    <x v="5770"/>
    <x v="116"/>
    <n v="4613"/>
    <x v="74"/>
    <m/>
    <m/>
    <s v="Amazon"/>
    <s v="Amazon"/>
    <n v="99349.3"/>
    <n v="57542997.559999913"/>
    <n v="57542997.559999913"/>
    <s v="Riyadh"/>
  </r>
  <r>
    <s v="ORD105772"/>
    <s v="Xiaomi Redmi Note 12"/>
    <x v="0"/>
    <x v="7"/>
    <x v="0"/>
    <x v="0"/>
    <n v="4136.9399999999996"/>
    <n v="3"/>
    <x v="5771"/>
    <x v="362"/>
    <n v="3062"/>
    <x v="62"/>
    <m/>
    <m/>
    <s v="sq"/>
    <s v="sq"/>
    <n v="16284.02"/>
    <n v="92327183.770000085"/>
    <n v="92327183.770000085"/>
    <s v="Cairo"/>
  </r>
  <r>
    <s v="ORD105773"/>
    <s v="Nike Air Max"/>
    <x v="1"/>
    <x v="1"/>
    <x v="2"/>
    <x v="3"/>
    <n v="5826.73"/>
    <n v="5"/>
    <x v="5772"/>
    <x v="396"/>
    <n v="216"/>
    <x v="132"/>
    <m/>
    <m/>
    <s v="Amazon"/>
    <s v="Amazon"/>
    <n v="3665.44"/>
    <n v="91504159.730000004"/>
    <n v="91504159.730000004"/>
    <s v="Dubai"/>
  </r>
  <r>
    <s v="ORD105774"/>
    <s v="HP Pavilion Laptop"/>
    <x v="3"/>
    <x v="3"/>
    <x v="1"/>
    <x v="0"/>
    <n v="9438.2000000000007"/>
    <n v="4"/>
    <x v="5773"/>
    <x v="368"/>
    <n v="1262"/>
    <x v="171"/>
    <m/>
    <m/>
    <s v="Jumia"/>
    <s v="Jum"/>
    <n v="16284.02"/>
    <n v="57542997.559999913"/>
    <n v="57542997.559999913"/>
    <s v="Cairo"/>
  </r>
  <r>
    <s v="ORD105775"/>
    <s v="Adidas Running Shoes"/>
    <x v="1"/>
    <x v="9"/>
    <x v="0"/>
    <x v="1"/>
    <n v="17892.330000000002"/>
    <n v="4"/>
    <x v="5774"/>
    <x v="331"/>
    <n v="3268"/>
    <x v="191"/>
    <m/>
    <m/>
    <s v="sq"/>
    <s v="sq"/>
    <n v="13290.4"/>
    <n v="91504159.730000004"/>
    <n v="91504159.730000004"/>
    <s v="Alexandria"/>
  </r>
  <r>
    <s v="ORD105776"/>
    <s v="Xiaomi Redmi Note 12"/>
    <x v="0"/>
    <x v="7"/>
    <x v="0"/>
    <x v="1"/>
    <n v="14058.63"/>
    <n v="2"/>
    <x v="5775"/>
    <x v="116"/>
    <n v="1909"/>
    <x v="191"/>
    <m/>
    <m/>
    <s v="sq"/>
    <s v="sq"/>
    <n v="13290.4"/>
    <n v="92327183.770000085"/>
    <n v="92327183.770000085"/>
    <s v="Alexandria"/>
  </r>
  <r>
    <s v="ORD105777"/>
    <s v="Dell Inspiron 3501"/>
    <x v="3"/>
    <x v="8"/>
    <x v="1"/>
    <x v="2"/>
    <n v="5986.65"/>
    <n v="5"/>
    <x v="5776"/>
    <x v="70"/>
    <n v="583"/>
    <x v="201"/>
    <m/>
    <m/>
    <s v="Jumia"/>
    <s v="Jum"/>
    <n v="26648.76"/>
    <n v="57542997.559999913"/>
    <n v="57542997.559999913"/>
    <s v="Casablanca"/>
  </r>
  <r>
    <s v="ORD105778"/>
    <s v="Smartwatch FitPro"/>
    <x v="4"/>
    <x v="6"/>
    <x v="1"/>
    <x v="2"/>
    <n v="4427.75"/>
    <n v="3"/>
    <x v="5777"/>
    <x v="245"/>
    <n v="3052"/>
    <x v="334"/>
    <m/>
    <m/>
    <s v="Jumia"/>
    <s v="Jum"/>
    <n v="26648.76"/>
    <n v="31420413.200000018"/>
    <n v="31420413.200000018"/>
    <s v="Casablanca"/>
  </r>
  <r>
    <s v="ORD105779"/>
    <s v="Nike Air Max"/>
    <x v="1"/>
    <x v="1"/>
    <x v="1"/>
    <x v="2"/>
    <n v="426.24"/>
    <n v="2"/>
    <x v="5778"/>
    <x v="335"/>
    <n v="632"/>
    <x v="224"/>
    <m/>
    <m/>
    <s v="Jumia"/>
    <s v="Jum"/>
    <n v="26648.76"/>
    <n v="91504159.730000004"/>
    <n v="91504159.730000004"/>
    <s v="Casablanca"/>
  </r>
  <r>
    <s v="ORD105780"/>
    <s v="Nike Air Max"/>
    <x v="1"/>
    <x v="1"/>
    <x v="1"/>
    <x v="0"/>
    <n v="2467.1999999999998"/>
    <n v="4"/>
    <x v="5779"/>
    <x v="26"/>
    <n v="944"/>
    <x v="248"/>
    <m/>
    <m/>
    <s v="Jumia"/>
    <s v="Jum"/>
    <n v="16284.02"/>
    <n v="91504159.730000004"/>
    <n v="91504159.730000004"/>
    <s v="Cairo"/>
  </r>
  <r>
    <s v="ORD105781"/>
    <s v="Nike Air Max"/>
    <x v="1"/>
    <x v="1"/>
    <x v="2"/>
    <x v="5"/>
    <n v="6671.4"/>
    <n v="2"/>
    <x v="5780"/>
    <x v="175"/>
    <n v="4809"/>
    <x v="38"/>
    <m/>
    <m/>
    <s v="Amazon"/>
    <s v="Amazon"/>
    <n v="27872.98"/>
    <n v="91504159.730000004"/>
    <n v="91504159.730000004"/>
    <s v="Giza"/>
  </r>
  <r>
    <s v="ORD105782"/>
    <s v="Nike Air Max"/>
    <x v="1"/>
    <x v="1"/>
    <x v="0"/>
    <x v="3"/>
    <n v="7788.94"/>
    <n v="3"/>
    <x v="5781"/>
    <x v="115"/>
    <n v="3938"/>
    <x v="257"/>
    <m/>
    <m/>
    <s v="sq"/>
    <s v="sq"/>
    <n v="3665.44"/>
    <n v="91504159.730000004"/>
    <n v="91504159.730000004"/>
    <s v="Dubai"/>
  </r>
  <r>
    <s v="ORD105783"/>
    <s v="Dell Inspiron 3501"/>
    <x v="3"/>
    <x v="8"/>
    <x v="0"/>
    <x v="0"/>
    <n v="16103.35"/>
    <n v="4"/>
    <x v="5782"/>
    <x v="96"/>
    <n v="3347"/>
    <x v="136"/>
    <m/>
    <m/>
    <s v="sq"/>
    <s v="sq"/>
    <n v="16284.02"/>
    <n v="57542997.559999913"/>
    <n v="57542997.559999913"/>
    <s v="Cairo"/>
  </r>
  <r>
    <s v="ORD105784"/>
    <s v="Nike Air Max"/>
    <x v="1"/>
    <x v="1"/>
    <x v="0"/>
    <x v="5"/>
    <n v="10255.959999999999"/>
    <n v="2"/>
    <x v="5783"/>
    <x v="71"/>
    <n v="4573"/>
    <x v="33"/>
    <m/>
    <m/>
    <s v="sq"/>
    <s v="sq"/>
    <n v="27872.98"/>
    <n v="91504159.730000004"/>
    <n v="91504159.730000004"/>
    <s v="Giza"/>
  </r>
  <r>
    <s v="ORD105785"/>
    <s v="Xiaomi Redmi Note 12"/>
    <x v="0"/>
    <x v="7"/>
    <x v="0"/>
    <x v="2"/>
    <n v="2810.66"/>
    <n v="2"/>
    <x v="5784"/>
    <x v="320"/>
    <n v="3828"/>
    <x v="122"/>
    <m/>
    <m/>
    <s v="sq"/>
    <s v="sq"/>
    <n v="26648.76"/>
    <n v="92327183.770000085"/>
    <n v="92327183.770000085"/>
    <s v="Casablanca"/>
  </r>
  <r>
    <s v="ORD105786"/>
    <s v="Bluetooth Headset"/>
    <x v="2"/>
    <x v="2"/>
    <x v="0"/>
    <x v="5"/>
    <n v="1146.49"/>
    <n v="2"/>
    <x v="5785"/>
    <x v="244"/>
    <n v="2375"/>
    <x v="249"/>
    <m/>
    <m/>
    <s v="sq"/>
    <s v="sq"/>
    <n v="27872.98"/>
    <n v="29200970.130000021"/>
    <n v="29200970.130000021"/>
    <s v="Giza"/>
  </r>
  <r>
    <s v="ORD105787"/>
    <s v="HP Pavilion Laptop"/>
    <x v="3"/>
    <x v="3"/>
    <x v="1"/>
    <x v="3"/>
    <n v="2113.1999999999998"/>
    <n v="1"/>
    <x v="5786"/>
    <x v="229"/>
    <n v="3900"/>
    <x v="189"/>
    <m/>
    <m/>
    <s v="Jumia"/>
    <s v="Jum"/>
    <n v="3665.44"/>
    <n v="57542997.559999913"/>
    <n v="57542997.559999913"/>
    <s v="Dubai"/>
  </r>
  <r>
    <s v="ORD105788"/>
    <s v="Samsung Galaxy A14"/>
    <x v="0"/>
    <x v="0"/>
    <x v="0"/>
    <x v="4"/>
    <n v="15253.19"/>
    <n v="4"/>
    <x v="5787"/>
    <x v="365"/>
    <n v="4535"/>
    <x v="306"/>
    <m/>
    <m/>
    <s v="sq"/>
    <s v="sq"/>
    <n v="99349.3"/>
    <n v="92327183.770000085"/>
    <n v="92327183.770000085"/>
    <s v="Riyadh"/>
  </r>
  <r>
    <s v="ORD105789"/>
    <s v="Nike Air Max"/>
    <x v="1"/>
    <x v="1"/>
    <x v="2"/>
    <x v="1"/>
    <n v="19304.669999999998"/>
    <n v="3"/>
    <x v="5788"/>
    <x v="106"/>
    <n v="2474"/>
    <x v="351"/>
    <m/>
    <m/>
    <s v="Amazon"/>
    <s v="Amazon"/>
    <n v="13290.4"/>
    <n v="91504159.730000004"/>
    <n v="91504159.730000004"/>
    <s v="Alexandria"/>
  </r>
  <r>
    <s v="ORD105790"/>
    <s v="Smartwatch FitPro"/>
    <x v="4"/>
    <x v="6"/>
    <x v="2"/>
    <x v="1"/>
    <n v="6700.56"/>
    <n v="5"/>
    <x v="5789"/>
    <x v="152"/>
    <n v="2944"/>
    <x v="345"/>
    <m/>
    <m/>
    <s v="Amazon"/>
    <s v="Amazon"/>
    <n v="13290.4"/>
    <n v="31420413.200000018"/>
    <n v="31420413.200000018"/>
    <s v="Alexandria"/>
  </r>
  <r>
    <s v="ORD105791"/>
    <s v="HP Pavilion Laptop"/>
    <x v="3"/>
    <x v="3"/>
    <x v="0"/>
    <x v="5"/>
    <n v="4696.53"/>
    <n v="4"/>
    <x v="5790"/>
    <x v="376"/>
    <n v="2315"/>
    <x v="234"/>
    <m/>
    <m/>
    <s v="sq"/>
    <s v="sq"/>
    <n v="27872.98"/>
    <n v="57542997.559999913"/>
    <n v="57542997.559999913"/>
    <s v="Giza"/>
  </r>
  <r>
    <s v="ORD105792"/>
    <s v="T-shirt Cotton"/>
    <x v="1"/>
    <x v="5"/>
    <x v="0"/>
    <x v="3"/>
    <n v="13489.51"/>
    <n v="4"/>
    <x v="5791"/>
    <x v="150"/>
    <n v="3965"/>
    <x v="25"/>
    <m/>
    <m/>
    <s v="sq"/>
    <s v="sq"/>
    <n v="3665.44"/>
    <n v="91504159.730000004"/>
    <n v="91504159.730000004"/>
    <s v="Dubai"/>
  </r>
  <r>
    <s v="ORD105793"/>
    <s v="Xiaomi Redmi Note 12"/>
    <x v="0"/>
    <x v="7"/>
    <x v="1"/>
    <x v="0"/>
    <n v="7910.59"/>
    <n v="2"/>
    <x v="5792"/>
    <x v="200"/>
    <n v="1574"/>
    <x v="54"/>
    <m/>
    <m/>
    <s v="Jumia"/>
    <s v="Jum"/>
    <n v="16284.02"/>
    <n v="92327183.770000085"/>
    <n v="92327183.770000085"/>
    <s v="Cairo"/>
  </r>
  <r>
    <s v="ORD105794"/>
    <s v="Dell Inspiron 3501"/>
    <x v="3"/>
    <x v="8"/>
    <x v="1"/>
    <x v="3"/>
    <n v="879.92"/>
    <n v="2"/>
    <x v="5793"/>
    <x v="387"/>
    <n v="2477"/>
    <x v="354"/>
    <m/>
    <m/>
    <s v="Jumia"/>
    <s v="Jum"/>
    <n v="3665.44"/>
    <n v="57542997.559999913"/>
    <n v="57542997.559999913"/>
    <s v="Dubai"/>
  </r>
  <r>
    <s v="ORD105795"/>
    <s v="Nike Air Max"/>
    <x v="1"/>
    <x v="1"/>
    <x v="1"/>
    <x v="3"/>
    <n v="19633.05"/>
    <n v="1"/>
    <x v="5794"/>
    <x v="296"/>
    <n v="4840"/>
    <x v="89"/>
    <m/>
    <m/>
    <s v="Jumia"/>
    <s v="Jum"/>
    <n v="3665.44"/>
    <n v="91504159.730000004"/>
    <n v="91504159.730000004"/>
    <s v="Dubai"/>
  </r>
  <r>
    <s v="ORD105796"/>
    <s v="Dell Inspiron 3501"/>
    <x v="3"/>
    <x v="8"/>
    <x v="0"/>
    <x v="5"/>
    <n v="829.61"/>
    <n v="5"/>
    <x v="5795"/>
    <x v="197"/>
    <n v="570"/>
    <x v="88"/>
    <m/>
    <m/>
    <s v="sq"/>
    <s v="sq"/>
    <n v="27872.98"/>
    <n v="57542997.559999913"/>
    <n v="57542997.559999913"/>
    <s v="Giza"/>
  </r>
  <r>
    <s v="ORD105797"/>
    <s v="Xiaomi Redmi Note 12"/>
    <x v="0"/>
    <x v="7"/>
    <x v="0"/>
    <x v="4"/>
    <n v="12378.52"/>
    <n v="5"/>
    <x v="5796"/>
    <x v="254"/>
    <n v="2953"/>
    <x v="50"/>
    <m/>
    <m/>
    <s v="sq"/>
    <s v="sq"/>
    <n v="99349.3"/>
    <n v="92327183.770000085"/>
    <n v="92327183.770000085"/>
    <s v="Riyadh"/>
  </r>
  <r>
    <s v="ORD105798"/>
    <s v="Smartwatch FitPro"/>
    <x v="4"/>
    <x v="6"/>
    <x v="0"/>
    <x v="4"/>
    <n v="15441.11"/>
    <n v="3"/>
    <x v="5797"/>
    <x v="219"/>
    <n v="1826"/>
    <x v="98"/>
    <m/>
    <m/>
    <s v="sq"/>
    <s v="sq"/>
    <n v="99349.3"/>
    <n v="31420413.200000018"/>
    <n v="31420413.200000018"/>
    <s v="Riyadh"/>
  </r>
  <r>
    <s v="ORD105799"/>
    <s v="Adidas Running Shoes"/>
    <x v="1"/>
    <x v="9"/>
    <x v="1"/>
    <x v="0"/>
    <n v="4222.8100000000004"/>
    <n v="4"/>
    <x v="5798"/>
    <x v="362"/>
    <n v="455"/>
    <x v="233"/>
    <m/>
    <m/>
    <s v="Jumia"/>
    <s v="Jum"/>
    <n v="16284.02"/>
    <n v="91504159.730000004"/>
    <n v="91504159.730000004"/>
    <s v="Cairo"/>
  </r>
  <r>
    <s v="ORD105800"/>
    <s v="T-shirt Cotton"/>
    <x v="1"/>
    <x v="5"/>
    <x v="2"/>
    <x v="2"/>
    <n v="568.66"/>
    <n v="2"/>
    <x v="5799"/>
    <x v="71"/>
    <n v="247"/>
    <x v="330"/>
    <m/>
    <m/>
    <s v="Amazon"/>
    <s v="Amazon"/>
    <n v="26648.76"/>
    <n v="91504159.730000004"/>
    <n v="91504159.730000004"/>
    <s v="Casablanca"/>
  </r>
  <r>
    <s v="ORD105801"/>
    <s v="HP Pavilion Laptop"/>
    <x v="3"/>
    <x v="3"/>
    <x v="2"/>
    <x v="2"/>
    <n v="13678.14"/>
    <n v="5"/>
    <x v="5800"/>
    <x v="95"/>
    <n v="757"/>
    <x v="85"/>
    <m/>
    <m/>
    <s v="Amazon"/>
    <s v="Amazon"/>
    <n v="26648.76"/>
    <n v="57542997.559999913"/>
    <n v="57542997.559999913"/>
    <s v="Casablanca"/>
  </r>
  <r>
    <s v="ORD105802"/>
    <s v="Samsung Galaxy A14"/>
    <x v="0"/>
    <x v="0"/>
    <x v="0"/>
    <x v="0"/>
    <n v="4645.7299999999996"/>
    <n v="4"/>
    <x v="5801"/>
    <x v="110"/>
    <n v="3411"/>
    <x v="301"/>
    <m/>
    <m/>
    <s v="sq"/>
    <s v="sq"/>
    <n v="16284.02"/>
    <n v="92327183.770000085"/>
    <n v="92327183.770000085"/>
    <s v="Cairo"/>
  </r>
  <r>
    <s v="ORD105803"/>
    <s v="HP Pavilion Laptop"/>
    <x v="3"/>
    <x v="3"/>
    <x v="1"/>
    <x v="0"/>
    <n v="2833.89"/>
    <n v="3"/>
    <x v="5802"/>
    <x v="23"/>
    <n v="114"/>
    <x v="291"/>
    <m/>
    <m/>
    <s v="Jumia"/>
    <s v="Jum"/>
    <n v="16284.02"/>
    <n v="57542997.559999913"/>
    <n v="57542997.559999913"/>
    <s v="Cairo"/>
  </r>
  <r>
    <s v="ORD105804"/>
    <s v="Xiaomi Redmi Note 12"/>
    <x v="0"/>
    <x v="7"/>
    <x v="2"/>
    <x v="5"/>
    <n v="6397.44"/>
    <n v="5"/>
    <x v="5803"/>
    <x v="306"/>
    <n v="1939"/>
    <x v="61"/>
    <m/>
    <m/>
    <s v="Amazon"/>
    <s v="Amazon"/>
    <n v="27872.98"/>
    <n v="92327183.770000085"/>
    <n v="92327183.770000085"/>
    <s v="Giza"/>
  </r>
  <r>
    <s v="ORD105805"/>
    <s v="Bluetooth Headset"/>
    <x v="2"/>
    <x v="2"/>
    <x v="1"/>
    <x v="3"/>
    <n v="14097.46"/>
    <n v="3"/>
    <x v="5804"/>
    <x v="6"/>
    <n v="3973"/>
    <x v="345"/>
    <m/>
    <m/>
    <s v="Jumia"/>
    <s v="Jum"/>
    <n v="3665.44"/>
    <n v="29200970.130000021"/>
    <n v="29200970.130000021"/>
    <s v="Dubai"/>
  </r>
  <r>
    <s v="ORD105806"/>
    <s v="iPhone 13"/>
    <x v="0"/>
    <x v="4"/>
    <x v="0"/>
    <x v="2"/>
    <n v="3706.87"/>
    <n v="1"/>
    <x v="5805"/>
    <x v="277"/>
    <n v="2642"/>
    <x v="7"/>
    <m/>
    <m/>
    <s v="sq"/>
    <s v="sq"/>
    <n v="26648.76"/>
    <n v="92327183.770000085"/>
    <n v="92327183.770000085"/>
    <s v="Casablanca"/>
  </r>
  <r>
    <s v="ORD105807"/>
    <s v="Dell Inspiron 3501"/>
    <x v="3"/>
    <x v="8"/>
    <x v="1"/>
    <x v="0"/>
    <n v="5639.25"/>
    <n v="4"/>
    <x v="5806"/>
    <x v="34"/>
    <n v="2369"/>
    <x v="303"/>
    <m/>
    <m/>
    <s v="Jumia"/>
    <s v="Jum"/>
    <n v="16284.02"/>
    <n v="57542997.559999913"/>
    <n v="57542997.559999913"/>
    <s v="Cairo"/>
  </r>
  <r>
    <s v="ORD105808"/>
    <s v="Smartwatch FitPro"/>
    <x v="4"/>
    <x v="6"/>
    <x v="0"/>
    <x v="0"/>
    <n v="11282.9"/>
    <n v="3"/>
    <x v="5807"/>
    <x v="356"/>
    <n v="144"/>
    <x v="25"/>
    <m/>
    <m/>
    <s v="sq"/>
    <s v="sq"/>
    <n v="16284.02"/>
    <n v="31420413.200000018"/>
    <n v="31420413.200000018"/>
    <s v="Cairo"/>
  </r>
  <r>
    <s v="ORD105809"/>
    <s v="T-shirt Cotton"/>
    <x v="1"/>
    <x v="5"/>
    <x v="2"/>
    <x v="2"/>
    <n v="19804.64"/>
    <n v="5"/>
    <x v="5808"/>
    <x v="167"/>
    <n v="542"/>
    <x v="80"/>
    <m/>
    <m/>
    <s v="Amazon"/>
    <s v="Amazon"/>
    <n v="26648.76"/>
    <n v="91504159.730000004"/>
    <n v="91504159.730000004"/>
    <s v="Casablanca"/>
  </r>
  <r>
    <s v="ORD105810"/>
    <s v="T-shirt Cotton"/>
    <x v="1"/>
    <x v="5"/>
    <x v="0"/>
    <x v="5"/>
    <n v="14496.65"/>
    <n v="4"/>
    <x v="5809"/>
    <x v="90"/>
    <n v="417"/>
    <x v="85"/>
    <m/>
    <m/>
    <s v="sq"/>
    <s v="sq"/>
    <n v="27872.98"/>
    <n v="91504159.730000004"/>
    <n v="91504159.730000004"/>
    <s v="Giza"/>
  </r>
  <r>
    <s v="ORD105811"/>
    <s v="Samsung Galaxy A14"/>
    <x v="0"/>
    <x v="0"/>
    <x v="2"/>
    <x v="4"/>
    <n v="8261.08"/>
    <n v="2"/>
    <x v="5810"/>
    <x v="161"/>
    <n v="1104"/>
    <x v="67"/>
    <m/>
    <m/>
    <s v="Amazon"/>
    <s v="Amazon"/>
    <n v="99349.3"/>
    <n v="92327183.770000085"/>
    <n v="92327183.770000085"/>
    <s v="Riyadh"/>
  </r>
  <r>
    <s v="ORD105812"/>
    <s v="Smartwatch FitPro"/>
    <x v="4"/>
    <x v="6"/>
    <x v="2"/>
    <x v="4"/>
    <n v="12887.57"/>
    <n v="1"/>
    <x v="5811"/>
    <x v="285"/>
    <n v="1187"/>
    <x v="332"/>
    <m/>
    <m/>
    <s v="Amazon"/>
    <s v="Amazon"/>
    <n v="99349.3"/>
    <n v="31420413.200000018"/>
    <n v="31420413.200000018"/>
    <s v="Riyadh"/>
  </r>
  <r>
    <s v="ORD105813"/>
    <s v="T-shirt Cotton"/>
    <x v="1"/>
    <x v="5"/>
    <x v="0"/>
    <x v="0"/>
    <n v="2476.52"/>
    <n v="2"/>
    <x v="5812"/>
    <x v="68"/>
    <n v="1968"/>
    <x v="240"/>
    <m/>
    <m/>
    <s v="sq"/>
    <s v="sq"/>
    <n v="16284.02"/>
    <n v="91504159.730000004"/>
    <n v="91504159.730000004"/>
    <s v="Cairo"/>
  </r>
  <r>
    <s v="ORD105814"/>
    <s v="Nike Air Max"/>
    <x v="1"/>
    <x v="1"/>
    <x v="0"/>
    <x v="2"/>
    <n v="7773.58"/>
    <n v="1"/>
    <x v="5813"/>
    <x v="111"/>
    <n v="223"/>
    <x v="60"/>
    <m/>
    <m/>
    <s v="sq"/>
    <s v="sq"/>
    <n v="26648.76"/>
    <n v="91504159.730000004"/>
    <n v="91504159.730000004"/>
    <s v="Casablanca"/>
  </r>
  <r>
    <s v="ORD105815"/>
    <s v="HP Pavilion Laptop"/>
    <x v="3"/>
    <x v="3"/>
    <x v="1"/>
    <x v="1"/>
    <n v="11998.42"/>
    <n v="2"/>
    <x v="5814"/>
    <x v="261"/>
    <n v="2910"/>
    <x v="187"/>
    <m/>
    <m/>
    <s v="Jumia"/>
    <s v="Jum"/>
    <n v="13290.4"/>
    <n v="57542997.559999913"/>
    <n v="57542997.559999913"/>
    <s v="Alexandria"/>
  </r>
  <r>
    <s v="ORD105816"/>
    <s v="Xiaomi Redmi Note 12"/>
    <x v="0"/>
    <x v="7"/>
    <x v="2"/>
    <x v="0"/>
    <n v="4963.18"/>
    <n v="5"/>
    <x v="5815"/>
    <x v="296"/>
    <n v="2994"/>
    <x v="113"/>
    <m/>
    <m/>
    <s v="Amazon"/>
    <s v="Amazon"/>
    <n v="16284.02"/>
    <n v="92327183.770000085"/>
    <n v="92327183.770000085"/>
    <s v="Cairo"/>
  </r>
  <r>
    <s v="ORD105817"/>
    <s v="Smartwatch FitPro"/>
    <x v="4"/>
    <x v="6"/>
    <x v="2"/>
    <x v="4"/>
    <n v="1385.56"/>
    <n v="5"/>
    <x v="5816"/>
    <x v="219"/>
    <n v="4610"/>
    <x v="153"/>
    <m/>
    <m/>
    <s v="Amazon"/>
    <s v="Amazon"/>
    <n v="99349.3"/>
    <n v="31420413.200000018"/>
    <n v="31420413.200000018"/>
    <s v="Riyadh"/>
  </r>
  <r>
    <s v="ORD105818"/>
    <s v="HP Pavilion Laptop"/>
    <x v="3"/>
    <x v="3"/>
    <x v="0"/>
    <x v="3"/>
    <n v="12003.41"/>
    <n v="2"/>
    <x v="5817"/>
    <x v="127"/>
    <n v="2863"/>
    <x v="174"/>
    <m/>
    <m/>
    <s v="sq"/>
    <s v="sq"/>
    <n v="3665.44"/>
    <n v="57542997.559999913"/>
    <n v="57542997.559999913"/>
    <s v="Dubai"/>
  </r>
  <r>
    <s v="ORD105819"/>
    <s v="Samsung Galaxy A14"/>
    <x v="0"/>
    <x v="0"/>
    <x v="0"/>
    <x v="5"/>
    <n v="556.03"/>
    <n v="5"/>
    <x v="5818"/>
    <x v="218"/>
    <n v="4652"/>
    <x v="116"/>
    <m/>
    <m/>
    <s v="sq"/>
    <s v="sq"/>
    <n v="27872.98"/>
    <n v="92327183.770000085"/>
    <n v="92327183.770000085"/>
    <s v="Giza"/>
  </r>
  <r>
    <s v="ORD105820"/>
    <s v="Smartwatch FitPro"/>
    <x v="4"/>
    <x v="6"/>
    <x v="0"/>
    <x v="2"/>
    <n v="1240.22"/>
    <n v="3"/>
    <x v="5819"/>
    <x v="157"/>
    <n v="2274"/>
    <x v="42"/>
    <m/>
    <m/>
    <s v="sq"/>
    <s v="sq"/>
    <n v="26648.76"/>
    <n v="31420413.200000018"/>
    <n v="31420413.200000018"/>
    <s v="Casablanca"/>
  </r>
  <r>
    <s v="ORD105821"/>
    <s v="iPhone 13"/>
    <x v="0"/>
    <x v="4"/>
    <x v="2"/>
    <x v="2"/>
    <n v="1405.54"/>
    <n v="3"/>
    <x v="5820"/>
    <x v="199"/>
    <n v="699"/>
    <x v="41"/>
    <m/>
    <m/>
    <s v="Amazon"/>
    <s v="Amazon"/>
    <n v="26648.76"/>
    <n v="92327183.770000085"/>
    <n v="92327183.770000085"/>
    <s v="Casablanca"/>
  </r>
  <r>
    <s v="ORD105822"/>
    <s v="Dell Inspiron 3501"/>
    <x v="3"/>
    <x v="8"/>
    <x v="1"/>
    <x v="1"/>
    <n v="1471.7"/>
    <n v="2"/>
    <x v="5821"/>
    <x v="365"/>
    <n v="3619"/>
    <x v="279"/>
    <m/>
    <m/>
    <s v="Jumia"/>
    <s v="Jum"/>
    <n v="13290.4"/>
    <n v="57542997.559999913"/>
    <n v="57542997.559999913"/>
    <s v="Alexandria"/>
  </r>
  <r>
    <s v="ORD105823"/>
    <s v="T-shirt Cotton"/>
    <x v="1"/>
    <x v="5"/>
    <x v="1"/>
    <x v="0"/>
    <n v="10196.51"/>
    <n v="5"/>
    <x v="5822"/>
    <x v="255"/>
    <n v="4826"/>
    <x v="16"/>
    <m/>
    <m/>
    <s v="Jumia"/>
    <s v="Jum"/>
    <n v="16284.02"/>
    <n v="91504159.730000004"/>
    <n v="91504159.730000004"/>
    <s v="Cairo"/>
  </r>
  <r>
    <s v="ORD105824"/>
    <s v="Smartwatch FitPro"/>
    <x v="4"/>
    <x v="6"/>
    <x v="2"/>
    <x v="0"/>
    <n v="11679.75"/>
    <n v="3"/>
    <x v="5823"/>
    <x v="34"/>
    <n v="3819"/>
    <x v="38"/>
    <m/>
    <m/>
    <s v="Amazon"/>
    <s v="Amazon"/>
    <n v="16284.02"/>
    <n v="31420413.200000018"/>
    <n v="31420413.200000018"/>
    <s v="Cairo"/>
  </r>
  <r>
    <s v="ORD105825"/>
    <s v="iPhone 13"/>
    <x v="0"/>
    <x v="4"/>
    <x v="0"/>
    <x v="2"/>
    <n v="19520.900000000001"/>
    <n v="4"/>
    <x v="5824"/>
    <x v="142"/>
    <n v="2823"/>
    <x v="294"/>
    <m/>
    <m/>
    <s v="sq"/>
    <s v="sq"/>
    <n v="26648.76"/>
    <n v="92327183.770000085"/>
    <n v="92327183.770000085"/>
    <s v="Casablanca"/>
  </r>
  <r>
    <s v="ORD105826"/>
    <s v="Adidas Running Shoes"/>
    <x v="1"/>
    <x v="9"/>
    <x v="0"/>
    <x v="4"/>
    <n v="8993.31"/>
    <n v="4"/>
    <x v="5825"/>
    <x v="308"/>
    <n v="4083"/>
    <x v="15"/>
    <m/>
    <m/>
    <s v="sq"/>
    <s v="sq"/>
    <n v="99349.3"/>
    <n v="91504159.730000004"/>
    <n v="91504159.730000004"/>
    <s v="Riyadh"/>
  </r>
  <r>
    <s v="ORD105827"/>
    <s v="Xiaomi Redmi Note 12"/>
    <x v="0"/>
    <x v="7"/>
    <x v="0"/>
    <x v="5"/>
    <n v="17728.400000000001"/>
    <n v="3"/>
    <x v="5826"/>
    <x v="209"/>
    <n v="2990"/>
    <x v="3"/>
    <m/>
    <m/>
    <s v="sq"/>
    <s v="sq"/>
    <n v="27872.98"/>
    <n v="92327183.770000085"/>
    <n v="92327183.770000085"/>
    <s v="Giza"/>
  </r>
  <r>
    <s v="ORD105828"/>
    <s v="Nike Air Max"/>
    <x v="1"/>
    <x v="1"/>
    <x v="1"/>
    <x v="2"/>
    <n v="9155.41"/>
    <n v="1"/>
    <x v="5827"/>
    <x v="326"/>
    <n v="1503"/>
    <x v="290"/>
    <m/>
    <m/>
    <s v="Jumia"/>
    <s v="Jum"/>
    <n v="26648.76"/>
    <n v="91504159.730000004"/>
    <n v="91504159.730000004"/>
    <s v="Casablanca"/>
  </r>
  <r>
    <s v="ORD105829"/>
    <s v="Bluetooth Headset"/>
    <x v="2"/>
    <x v="2"/>
    <x v="2"/>
    <x v="1"/>
    <n v="15540.09"/>
    <n v="1"/>
    <x v="5828"/>
    <x v="386"/>
    <n v="1560"/>
    <x v="295"/>
    <m/>
    <m/>
    <s v="Amazon"/>
    <s v="Amazon"/>
    <n v="13290.4"/>
    <n v="29200970.130000021"/>
    <n v="29200970.130000021"/>
    <s v="Alexandria"/>
  </r>
  <r>
    <s v="ORD105830"/>
    <s v="iPhone 13"/>
    <x v="0"/>
    <x v="4"/>
    <x v="0"/>
    <x v="3"/>
    <n v="7445.98"/>
    <n v="2"/>
    <x v="5829"/>
    <x v="377"/>
    <n v="3867"/>
    <x v="51"/>
    <m/>
    <m/>
    <s v="sq"/>
    <s v="sq"/>
    <n v="3665.44"/>
    <n v="92327183.770000085"/>
    <n v="92327183.770000085"/>
    <s v="Dubai"/>
  </r>
  <r>
    <s v="ORD105831"/>
    <s v="Dell Inspiron 3501"/>
    <x v="3"/>
    <x v="8"/>
    <x v="1"/>
    <x v="2"/>
    <n v="19290.439999999999"/>
    <n v="4"/>
    <x v="5830"/>
    <x v="95"/>
    <n v="113"/>
    <x v="316"/>
    <m/>
    <m/>
    <s v="Jumia"/>
    <s v="Jum"/>
    <n v="26648.76"/>
    <n v="57542997.559999913"/>
    <n v="57542997.559999913"/>
    <s v="Casablanca"/>
  </r>
  <r>
    <s v="ORD105832"/>
    <s v="iPhone 13"/>
    <x v="0"/>
    <x v="4"/>
    <x v="1"/>
    <x v="4"/>
    <n v="18550.73"/>
    <n v="1"/>
    <x v="5831"/>
    <x v="334"/>
    <n v="4512"/>
    <x v="38"/>
    <m/>
    <m/>
    <s v="Jumia"/>
    <s v="Jum"/>
    <n v="99349.3"/>
    <n v="92327183.770000085"/>
    <n v="92327183.770000085"/>
    <s v="Riyadh"/>
  </r>
  <r>
    <s v="ORD105833"/>
    <s v="Nike Air Max"/>
    <x v="1"/>
    <x v="1"/>
    <x v="1"/>
    <x v="3"/>
    <n v="13564.23"/>
    <n v="1"/>
    <x v="5832"/>
    <x v="87"/>
    <n v="3331"/>
    <x v="107"/>
    <m/>
    <m/>
    <s v="Jumia"/>
    <s v="Jum"/>
    <n v="3665.44"/>
    <n v="91504159.730000004"/>
    <n v="91504159.730000004"/>
    <s v="Dubai"/>
  </r>
  <r>
    <s v="ORD105834"/>
    <s v="HP Pavilion Laptop"/>
    <x v="3"/>
    <x v="3"/>
    <x v="1"/>
    <x v="5"/>
    <n v="12316.53"/>
    <n v="5"/>
    <x v="5833"/>
    <x v="57"/>
    <n v="2201"/>
    <x v="12"/>
    <m/>
    <m/>
    <s v="Jumia"/>
    <s v="Jum"/>
    <n v="27872.98"/>
    <n v="57542997.559999913"/>
    <n v="57542997.559999913"/>
    <s v="Giza"/>
  </r>
  <r>
    <s v="ORD105835"/>
    <s v="Dell Inspiron 3501"/>
    <x v="3"/>
    <x v="8"/>
    <x v="2"/>
    <x v="2"/>
    <n v="6932.21"/>
    <n v="5"/>
    <x v="5834"/>
    <x v="334"/>
    <n v="1928"/>
    <x v="90"/>
    <m/>
    <m/>
    <s v="Amazon"/>
    <s v="Amazon"/>
    <n v="26648.76"/>
    <n v="57542997.559999913"/>
    <n v="57542997.559999913"/>
    <s v="Casablanca"/>
  </r>
  <r>
    <s v="ORD105836"/>
    <s v="Dell Inspiron 3501"/>
    <x v="3"/>
    <x v="8"/>
    <x v="2"/>
    <x v="4"/>
    <n v="6003.17"/>
    <n v="3"/>
    <x v="5835"/>
    <x v="336"/>
    <n v="624"/>
    <x v="72"/>
    <m/>
    <m/>
    <s v="Amazon"/>
    <s v="Amazon"/>
    <n v="99349.3"/>
    <n v="57542997.559999913"/>
    <n v="57542997.559999913"/>
    <s v="Riyadh"/>
  </r>
  <r>
    <s v="ORD105837"/>
    <s v="iPhone 13"/>
    <x v="0"/>
    <x v="4"/>
    <x v="2"/>
    <x v="1"/>
    <n v="9266.0499999999993"/>
    <n v="1"/>
    <x v="5836"/>
    <x v="305"/>
    <n v="2583"/>
    <x v="32"/>
    <m/>
    <m/>
    <s v="Amazon"/>
    <s v="Amazon"/>
    <n v="13290.4"/>
    <n v="92327183.770000085"/>
    <n v="92327183.770000085"/>
    <s v="Alexandria"/>
  </r>
  <r>
    <s v="ORD105838"/>
    <s v="HP Pavilion Laptop"/>
    <x v="3"/>
    <x v="3"/>
    <x v="0"/>
    <x v="3"/>
    <n v="8240.91"/>
    <n v="4"/>
    <x v="5837"/>
    <x v="319"/>
    <n v="564"/>
    <x v="323"/>
    <m/>
    <m/>
    <s v="sq"/>
    <s v="sq"/>
    <n v="3665.44"/>
    <n v="57542997.559999913"/>
    <n v="57542997.559999913"/>
    <s v="Dubai"/>
  </r>
  <r>
    <s v="ORD105839"/>
    <s v="Xiaomi Redmi Note 12"/>
    <x v="0"/>
    <x v="7"/>
    <x v="2"/>
    <x v="1"/>
    <n v="6531.05"/>
    <n v="2"/>
    <x v="5838"/>
    <x v="269"/>
    <n v="17"/>
    <x v="109"/>
    <m/>
    <m/>
    <s v="Amazon"/>
    <s v="Amazon"/>
    <n v="13290.4"/>
    <n v="92327183.770000085"/>
    <n v="92327183.770000085"/>
    <s v="Alexandria"/>
  </r>
  <r>
    <s v="ORD105840"/>
    <s v="Smartwatch FitPro"/>
    <x v="4"/>
    <x v="6"/>
    <x v="2"/>
    <x v="1"/>
    <n v="12998.52"/>
    <n v="4"/>
    <x v="5839"/>
    <x v="310"/>
    <n v="2903"/>
    <x v="14"/>
    <m/>
    <m/>
    <s v="Amazon"/>
    <s v="Amazon"/>
    <n v="13290.4"/>
    <n v="31420413.200000018"/>
    <n v="31420413.200000018"/>
    <s v="Alexandria"/>
  </r>
  <r>
    <s v="ORD105841"/>
    <s v="Samsung Galaxy A14"/>
    <x v="0"/>
    <x v="0"/>
    <x v="1"/>
    <x v="2"/>
    <n v="9838.1"/>
    <n v="5"/>
    <x v="5840"/>
    <x v="300"/>
    <n v="3019"/>
    <x v="20"/>
    <m/>
    <m/>
    <s v="Jumia"/>
    <s v="Jum"/>
    <n v="26648.76"/>
    <n v="92327183.770000085"/>
    <n v="92327183.770000085"/>
    <s v="Casablanca"/>
  </r>
  <r>
    <s v="ORD105842"/>
    <s v="Smartwatch FitPro"/>
    <x v="4"/>
    <x v="6"/>
    <x v="1"/>
    <x v="5"/>
    <n v="9546.33"/>
    <n v="2"/>
    <x v="5841"/>
    <x v="388"/>
    <n v="915"/>
    <x v="352"/>
    <m/>
    <m/>
    <s v="Jumia"/>
    <s v="Jum"/>
    <n v="27872.98"/>
    <n v="31420413.200000018"/>
    <n v="31420413.200000018"/>
    <s v="Giza"/>
  </r>
  <r>
    <s v="ORD105843"/>
    <s v="T-shirt Cotton"/>
    <x v="1"/>
    <x v="5"/>
    <x v="2"/>
    <x v="5"/>
    <n v="9018.4699999999993"/>
    <n v="2"/>
    <x v="5842"/>
    <x v="125"/>
    <n v="2018"/>
    <x v="28"/>
    <m/>
    <m/>
    <s v="Amazon"/>
    <s v="Amazon"/>
    <n v="27872.98"/>
    <n v="91504159.730000004"/>
    <n v="91504159.730000004"/>
    <s v="Giza"/>
  </r>
  <r>
    <s v="ORD105844"/>
    <s v="Samsung Galaxy A14"/>
    <x v="0"/>
    <x v="0"/>
    <x v="0"/>
    <x v="1"/>
    <n v="12261.99"/>
    <n v="1"/>
    <x v="5843"/>
    <x v="136"/>
    <n v="3808"/>
    <x v="70"/>
    <m/>
    <m/>
    <s v="sq"/>
    <s v="sq"/>
    <n v="13290.4"/>
    <n v="92327183.770000085"/>
    <n v="92327183.770000085"/>
    <s v="Alexandria"/>
  </r>
  <r>
    <s v="ORD105845"/>
    <s v="iPhone 13"/>
    <x v="0"/>
    <x v="4"/>
    <x v="1"/>
    <x v="2"/>
    <n v="4787.08"/>
    <n v="2"/>
    <x v="5844"/>
    <x v="79"/>
    <n v="4678"/>
    <x v="75"/>
    <m/>
    <m/>
    <s v="Jumia"/>
    <s v="Jum"/>
    <n v="26648.76"/>
    <n v="92327183.770000085"/>
    <n v="92327183.770000085"/>
    <s v="Casablanca"/>
  </r>
  <r>
    <s v="ORD105846"/>
    <s v="Adidas Running Shoes"/>
    <x v="1"/>
    <x v="9"/>
    <x v="1"/>
    <x v="0"/>
    <n v="9772.4"/>
    <n v="1"/>
    <x v="5845"/>
    <x v="222"/>
    <n v="923"/>
    <x v="49"/>
    <m/>
    <m/>
    <s v="Jumia"/>
    <s v="Jum"/>
    <n v="16284.02"/>
    <n v="91504159.730000004"/>
    <n v="91504159.730000004"/>
    <s v="Cairo"/>
  </r>
  <r>
    <s v="ORD105847"/>
    <s v="iPhone 13"/>
    <x v="0"/>
    <x v="4"/>
    <x v="1"/>
    <x v="4"/>
    <n v="13769.63"/>
    <n v="4"/>
    <x v="5846"/>
    <x v="30"/>
    <n v="3085"/>
    <x v="197"/>
    <m/>
    <m/>
    <s v="Jumia"/>
    <s v="Jum"/>
    <n v="99349.3"/>
    <n v="92327183.770000085"/>
    <n v="92327183.770000085"/>
    <s v="Riyadh"/>
  </r>
  <r>
    <s v="ORD105848"/>
    <s v="Nike Air Max"/>
    <x v="1"/>
    <x v="1"/>
    <x v="0"/>
    <x v="3"/>
    <n v="7240.55"/>
    <n v="1"/>
    <x v="5847"/>
    <x v="359"/>
    <n v="4051"/>
    <x v="206"/>
    <m/>
    <m/>
    <s v="sq"/>
    <s v="sq"/>
    <n v="3665.44"/>
    <n v="91504159.730000004"/>
    <n v="91504159.730000004"/>
    <s v="Dubai"/>
  </r>
  <r>
    <s v="ORD105849"/>
    <s v="Dell Inspiron 3501"/>
    <x v="3"/>
    <x v="8"/>
    <x v="1"/>
    <x v="5"/>
    <n v="8170.14"/>
    <n v="3"/>
    <x v="5848"/>
    <x v="78"/>
    <n v="2466"/>
    <x v="51"/>
    <m/>
    <m/>
    <s v="Jumia"/>
    <s v="Jum"/>
    <n v="27872.98"/>
    <n v="57542997.559999913"/>
    <n v="57542997.559999913"/>
    <s v="Giza"/>
  </r>
  <r>
    <s v="ORD105850"/>
    <s v="Bluetooth Headset"/>
    <x v="2"/>
    <x v="2"/>
    <x v="2"/>
    <x v="3"/>
    <n v="17362.22"/>
    <n v="4"/>
    <x v="5849"/>
    <x v="121"/>
    <n v="2637"/>
    <x v="183"/>
    <m/>
    <m/>
    <s v="Amazon"/>
    <s v="Amazon"/>
    <n v="3665.44"/>
    <n v="29200970.130000021"/>
    <n v="29200970.130000021"/>
    <s v="Dubai"/>
  </r>
  <r>
    <s v="ORD105851"/>
    <s v="Adidas Running Shoes"/>
    <x v="1"/>
    <x v="9"/>
    <x v="2"/>
    <x v="4"/>
    <n v="12101.54"/>
    <n v="4"/>
    <x v="5850"/>
    <x v="350"/>
    <n v="1801"/>
    <x v="102"/>
    <m/>
    <m/>
    <s v="Amazon"/>
    <s v="Amazon"/>
    <n v="99349.3"/>
    <n v="91504159.730000004"/>
    <n v="91504159.730000004"/>
    <s v="Riyadh"/>
  </r>
  <r>
    <s v="ORD105852"/>
    <s v="Xiaomi Redmi Note 12"/>
    <x v="0"/>
    <x v="7"/>
    <x v="0"/>
    <x v="0"/>
    <n v="15693.66"/>
    <n v="4"/>
    <x v="5851"/>
    <x v="8"/>
    <n v="4838"/>
    <x v="305"/>
    <m/>
    <m/>
    <s v="sq"/>
    <s v="sq"/>
    <n v="16284.02"/>
    <n v="92327183.770000085"/>
    <n v="92327183.770000085"/>
    <s v="Cairo"/>
  </r>
  <r>
    <s v="ORD105853"/>
    <s v="Dell Inspiron 3501"/>
    <x v="3"/>
    <x v="8"/>
    <x v="2"/>
    <x v="2"/>
    <n v="13913.02"/>
    <n v="2"/>
    <x v="5852"/>
    <x v="364"/>
    <n v="2353"/>
    <x v="124"/>
    <m/>
    <m/>
    <s v="Amazon"/>
    <s v="Amazon"/>
    <n v="26648.76"/>
    <n v="57542997.559999913"/>
    <n v="57542997.559999913"/>
    <s v="Casablanca"/>
  </r>
  <r>
    <s v="ORD105854"/>
    <s v="Bluetooth Headset"/>
    <x v="2"/>
    <x v="2"/>
    <x v="2"/>
    <x v="5"/>
    <n v="12749.28"/>
    <n v="3"/>
    <x v="5853"/>
    <x v="152"/>
    <n v="2610"/>
    <x v="89"/>
    <m/>
    <m/>
    <s v="Amazon"/>
    <s v="Amazon"/>
    <n v="27872.98"/>
    <n v="29200970.130000021"/>
    <n v="29200970.130000021"/>
    <s v="Giza"/>
  </r>
  <r>
    <s v="ORD105855"/>
    <s v="T-shirt Cotton"/>
    <x v="1"/>
    <x v="5"/>
    <x v="1"/>
    <x v="0"/>
    <n v="11834.53"/>
    <n v="1"/>
    <x v="5854"/>
    <x v="135"/>
    <n v="2665"/>
    <x v="184"/>
    <m/>
    <m/>
    <s v="Jumia"/>
    <s v="Jum"/>
    <n v="16284.02"/>
    <n v="91504159.730000004"/>
    <n v="91504159.730000004"/>
    <s v="Cairo"/>
  </r>
  <r>
    <s v="ORD105856"/>
    <s v="HP Pavilion Laptop"/>
    <x v="3"/>
    <x v="3"/>
    <x v="2"/>
    <x v="4"/>
    <n v="3115.66"/>
    <n v="1"/>
    <x v="5855"/>
    <x v="245"/>
    <n v="3179"/>
    <x v="14"/>
    <m/>
    <m/>
    <s v="Amazon"/>
    <s v="Amazon"/>
    <n v="99349.3"/>
    <n v="57542997.559999913"/>
    <n v="57542997.559999913"/>
    <s v="Riyadh"/>
  </r>
  <r>
    <s v="ORD105857"/>
    <s v="Nike Air Max"/>
    <x v="1"/>
    <x v="1"/>
    <x v="2"/>
    <x v="3"/>
    <n v="1814.09"/>
    <n v="4"/>
    <x v="5856"/>
    <x v="363"/>
    <n v="4017"/>
    <x v="146"/>
    <m/>
    <m/>
    <s v="Amazon"/>
    <s v="Amazon"/>
    <n v="3665.44"/>
    <n v="91504159.730000004"/>
    <n v="91504159.730000004"/>
    <s v="Dubai"/>
  </r>
  <r>
    <s v="ORD105858"/>
    <s v="Xiaomi Redmi Note 12"/>
    <x v="0"/>
    <x v="7"/>
    <x v="1"/>
    <x v="0"/>
    <n v="7193.81"/>
    <n v="3"/>
    <x v="5857"/>
    <x v="50"/>
    <n v="795"/>
    <x v="105"/>
    <m/>
    <m/>
    <s v="Jumia"/>
    <s v="Jum"/>
    <n v="16284.02"/>
    <n v="92327183.770000085"/>
    <n v="92327183.770000085"/>
    <s v="Cairo"/>
  </r>
  <r>
    <s v="ORD105859"/>
    <s v="Nike Air Max"/>
    <x v="1"/>
    <x v="1"/>
    <x v="2"/>
    <x v="2"/>
    <n v="15969.8"/>
    <n v="4"/>
    <x v="5858"/>
    <x v="122"/>
    <n v="4342"/>
    <x v="180"/>
    <m/>
    <m/>
    <s v="Amazon"/>
    <s v="Amazon"/>
    <n v="26648.76"/>
    <n v="91504159.730000004"/>
    <n v="91504159.730000004"/>
    <s v="Casablanca"/>
  </r>
  <r>
    <s v="ORD105860"/>
    <s v="Dell Inspiron 3501"/>
    <x v="3"/>
    <x v="8"/>
    <x v="1"/>
    <x v="4"/>
    <n v="3035.84"/>
    <n v="2"/>
    <x v="5859"/>
    <x v="166"/>
    <n v="987"/>
    <x v="190"/>
    <m/>
    <m/>
    <s v="Jumia"/>
    <s v="Jum"/>
    <n v="99349.3"/>
    <n v="57542997.559999913"/>
    <n v="57542997.559999913"/>
    <s v="Riyadh"/>
  </r>
  <r>
    <s v="ORD105861"/>
    <s v="iPhone 13"/>
    <x v="0"/>
    <x v="4"/>
    <x v="0"/>
    <x v="5"/>
    <n v="17896.900000000001"/>
    <n v="5"/>
    <x v="5860"/>
    <x v="399"/>
    <n v="3366"/>
    <x v="25"/>
    <m/>
    <m/>
    <s v="sq"/>
    <s v="sq"/>
    <n v="27872.98"/>
    <n v="92327183.770000085"/>
    <n v="92327183.770000085"/>
    <s v="Giza"/>
  </r>
  <r>
    <s v="ORD105862"/>
    <s v="Adidas Running Shoes"/>
    <x v="1"/>
    <x v="9"/>
    <x v="1"/>
    <x v="1"/>
    <n v="14846.3"/>
    <n v="5"/>
    <x v="5861"/>
    <x v="249"/>
    <n v="344"/>
    <x v="32"/>
    <m/>
    <m/>
    <s v="Jumia"/>
    <s v="Jum"/>
    <n v="13290.4"/>
    <n v="91504159.730000004"/>
    <n v="91504159.730000004"/>
    <s v="Alexandria"/>
  </r>
  <r>
    <s v="ORD105863"/>
    <s v="Xiaomi Redmi Note 12"/>
    <x v="0"/>
    <x v="7"/>
    <x v="2"/>
    <x v="1"/>
    <n v="977.57"/>
    <n v="1"/>
    <x v="5862"/>
    <x v="108"/>
    <n v="4829"/>
    <x v="338"/>
    <m/>
    <m/>
    <s v="Amazon"/>
    <s v="Amazon"/>
    <n v="13290.4"/>
    <n v="92327183.770000085"/>
    <n v="92327183.770000085"/>
    <s v="Alexandria"/>
  </r>
  <r>
    <s v="ORD105864"/>
    <s v="Smartwatch FitPro"/>
    <x v="4"/>
    <x v="6"/>
    <x v="1"/>
    <x v="1"/>
    <n v="3505.12"/>
    <n v="5"/>
    <x v="5863"/>
    <x v="360"/>
    <n v="2041"/>
    <x v="307"/>
    <m/>
    <m/>
    <s v="Jumia"/>
    <s v="Jum"/>
    <n v="13290.4"/>
    <n v="31420413.200000018"/>
    <n v="31420413.200000018"/>
    <s v="Alexandria"/>
  </r>
  <r>
    <s v="ORD105865"/>
    <s v="Samsung Galaxy A14"/>
    <x v="0"/>
    <x v="0"/>
    <x v="2"/>
    <x v="3"/>
    <n v="19942.150000000001"/>
    <n v="1"/>
    <x v="5864"/>
    <x v="335"/>
    <n v="3672"/>
    <x v="289"/>
    <m/>
    <m/>
    <s v="Amazon"/>
    <s v="Amazon"/>
    <n v="3665.44"/>
    <n v="92327183.770000085"/>
    <n v="92327183.770000085"/>
    <s v="Dubai"/>
  </r>
  <r>
    <s v="ORD105866"/>
    <s v="HP Pavilion Laptop"/>
    <x v="3"/>
    <x v="3"/>
    <x v="2"/>
    <x v="2"/>
    <n v="19536.099999999999"/>
    <n v="3"/>
    <x v="5865"/>
    <x v="300"/>
    <n v="1810"/>
    <x v="65"/>
    <m/>
    <m/>
    <s v="Amazon"/>
    <s v="Amazon"/>
    <n v="26648.76"/>
    <n v="57542997.559999913"/>
    <n v="57542997.559999913"/>
    <s v="Casablanca"/>
  </r>
  <r>
    <s v="ORD105867"/>
    <s v="Smartwatch FitPro"/>
    <x v="4"/>
    <x v="6"/>
    <x v="1"/>
    <x v="2"/>
    <n v="7725.39"/>
    <n v="1"/>
    <x v="5866"/>
    <x v="117"/>
    <n v="4849"/>
    <x v="106"/>
    <m/>
    <m/>
    <s v="Jumia"/>
    <s v="Jum"/>
    <n v="26648.76"/>
    <n v="31420413.200000018"/>
    <n v="31420413.200000018"/>
    <s v="Casablanca"/>
  </r>
  <r>
    <s v="ORD105868"/>
    <s v="Smartwatch FitPro"/>
    <x v="4"/>
    <x v="6"/>
    <x v="2"/>
    <x v="2"/>
    <n v="4814.32"/>
    <n v="3"/>
    <x v="5867"/>
    <x v="225"/>
    <n v="331"/>
    <x v="124"/>
    <m/>
    <m/>
    <s v="Amazon"/>
    <s v="Amazon"/>
    <n v="26648.76"/>
    <n v="31420413.200000018"/>
    <n v="31420413.200000018"/>
    <s v="Casablanca"/>
  </r>
  <r>
    <s v="ORD105869"/>
    <s v="Nike Air Max"/>
    <x v="1"/>
    <x v="1"/>
    <x v="2"/>
    <x v="3"/>
    <n v="3137.03"/>
    <n v="4"/>
    <x v="5868"/>
    <x v="37"/>
    <n v="4799"/>
    <x v="321"/>
    <m/>
    <m/>
    <s v="Amazon"/>
    <s v="Amazon"/>
    <n v="3665.44"/>
    <n v="91504159.730000004"/>
    <n v="91504159.730000004"/>
    <s v="Dubai"/>
  </r>
  <r>
    <s v="ORD105870"/>
    <s v="Dell Inspiron 3501"/>
    <x v="3"/>
    <x v="8"/>
    <x v="0"/>
    <x v="3"/>
    <n v="18247.740000000002"/>
    <n v="3"/>
    <x v="5869"/>
    <x v="248"/>
    <n v="1939"/>
    <x v="144"/>
    <m/>
    <m/>
    <s v="sq"/>
    <s v="sq"/>
    <n v="3665.44"/>
    <n v="57542997.559999913"/>
    <n v="57542997.559999913"/>
    <s v="Dubai"/>
  </r>
  <r>
    <s v="ORD105871"/>
    <s v="T-shirt Cotton"/>
    <x v="1"/>
    <x v="5"/>
    <x v="2"/>
    <x v="1"/>
    <n v="4568.01"/>
    <n v="2"/>
    <x v="5870"/>
    <x v="170"/>
    <n v="1488"/>
    <x v="185"/>
    <m/>
    <m/>
    <s v="Amazon"/>
    <s v="Amazon"/>
    <n v="13290.4"/>
    <n v="91504159.730000004"/>
    <n v="91504159.730000004"/>
    <s v="Alexandria"/>
  </r>
  <r>
    <s v="ORD105872"/>
    <s v="Xiaomi Redmi Note 12"/>
    <x v="0"/>
    <x v="7"/>
    <x v="2"/>
    <x v="5"/>
    <n v="4695.08"/>
    <n v="2"/>
    <x v="5871"/>
    <x v="181"/>
    <n v="4606"/>
    <x v="26"/>
    <m/>
    <m/>
    <s v="Amazon"/>
    <s v="Amazon"/>
    <n v="27872.98"/>
    <n v="92327183.770000085"/>
    <n v="92327183.770000085"/>
    <s v="Giza"/>
  </r>
  <r>
    <s v="ORD105873"/>
    <s v="Adidas Running Shoes"/>
    <x v="1"/>
    <x v="9"/>
    <x v="0"/>
    <x v="0"/>
    <n v="7922.18"/>
    <n v="4"/>
    <x v="5872"/>
    <x v="91"/>
    <n v="3569"/>
    <x v="26"/>
    <m/>
    <m/>
    <s v="sq"/>
    <s v="sq"/>
    <n v="16284.02"/>
    <n v="91504159.730000004"/>
    <n v="91504159.730000004"/>
    <s v="Cairo"/>
  </r>
  <r>
    <s v="ORD105874"/>
    <s v="HP Pavilion Laptop"/>
    <x v="3"/>
    <x v="3"/>
    <x v="0"/>
    <x v="2"/>
    <n v="18187.3"/>
    <n v="2"/>
    <x v="5873"/>
    <x v="23"/>
    <n v="2837"/>
    <x v="256"/>
    <m/>
    <m/>
    <s v="sq"/>
    <s v="sq"/>
    <n v="26648.76"/>
    <n v="57542997.559999913"/>
    <n v="57542997.559999913"/>
    <s v="Casablanca"/>
  </r>
  <r>
    <s v="ORD105875"/>
    <s v="Bluetooth Headset"/>
    <x v="2"/>
    <x v="2"/>
    <x v="2"/>
    <x v="5"/>
    <n v="15749.88"/>
    <n v="4"/>
    <x v="5874"/>
    <x v="359"/>
    <n v="743"/>
    <x v="137"/>
    <m/>
    <m/>
    <s v="Amazon"/>
    <s v="Amazon"/>
    <n v="27872.98"/>
    <n v="29200970.130000021"/>
    <n v="29200970.130000021"/>
    <s v="Giza"/>
  </r>
  <r>
    <s v="ORD105876"/>
    <s v="Adidas Running Shoes"/>
    <x v="1"/>
    <x v="9"/>
    <x v="0"/>
    <x v="3"/>
    <n v="7652.08"/>
    <n v="3"/>
    <x v="5875"/>
    <x v="281"/>
    <n v="4953"/>
    <x v="280"/>
    <m/>
    <m/>
    <s v="sq"/>
    <s v="sq"/>
    <n v="3665.44"/>
    <n v="91504159.730000004"/>
    <n v="91504159.730000004"/>
    <s v="Dubai"/>
  </r>
  <r>
    <s v="ORD105877"/>
    <s v="Dell Inspiron 3501"/>
    <x v="3"/>
    <x v="8"/>
    <x v="2"/>
    <x v="2"/>
    <n v="18306.55"/>
    <n v="5"/>
    <x v="5876"/>
    <x v="113"/>
    <n v="4904"/>
    <x v="152"/>
    <m/>
    <m/>
    <s v="Amazon"/>
    <s v="Amazon"/>
    <n v="26648.76"/>
    <n v="57542997.559999913"/>
    <n v="57542997.559999913"/>
    <s v="Casablanca"/>
  </r>
  <r>
    <s v="ORD105878"/>
    <s v="Samsung Galaxy A14"/>
    <x v="0"/>
    <x v="0"/>
    <x v="2"/>
    <x v="1"/>
    <n v="10878.04"/>
    <n v="5"/>
    <x v="5877"/>
    <x v="204"/>
    <n v="3403"/>
    <x v="196"/>
    <m/>
    <m/>
    <s v="Amazon"/>
    <s v="Amazon"/>
    <n v="13290.4"/>
    <n v="92327183.770000085"/>
    <n v="92327183.770000085"/>
    <s v="Alexandria"/>
  </r>
  <r>
    <s v="ORD105879"/>
    <s v="Nike Air Max"/>
    <x v="1"/>
    <x v="1"/>
    <x v="0"/>
    <x v="2"/>
    <n v="17775.439999999999"/>
    <n v="1"/>
    <x v="5878"/>
    <x v="37"/>
    <n v="3422"/>
    <x v="323"/>
    <m/>
    <m/>
    <s v="sq"/>
    <s v="sq"/>
    <n v="26648.76"/>
    <n v="91504159.730000004"/>
    <n v="91504159.730000004"/>
    <s v="Casablanca"/>
  </r>
  <r>
    <s v="ORD105880"/>
    <s v="Bluetooth Headset"/>
    <x v="2"/>
    <x v="2"/>
    <x v="2"/>
    <x v="5"/>
    <n v="4688.01"/>
    <n v="5"/>
    <x v="5879"/>
    <x v="164"/>
    <n v="2938"/>
    <x v="334"/>
    <m/>
    <m/>
    <s v="Amazon"/>
    <s v="Amazon"/>
    <n v="27872.98"/>
    <n v="29200970.130000021"/>
    <n v="29200970.130000021"/>
    <s v="Giza"/>
  </r>
  <r>
    <s v="ORD105881"/>
    <s v="HP Pavilion Laptop"/>
    <x v="3"/>
    <x v="3"/>
    <x v="1"/>
    <x v="1"/>
    <n v="323.20999999999998"/>
    <n v="5"/>
    <x v="5880"/>
    <x v="80"/>
    <n v="766"/>
    <x v="344"/>
    <m/>
    <m/>
    <s v="Jumia"/>
    <s v="Jum"/>
    <n v="13290.4"/>
    <n v="57542997.559999913"/>
    <n v="57542997.559999913"/>
    <s v="Alexandria"/>
  </r>
  <r>
    <s v="ORD105882"/>
    <s v="Bluetooth Headset"/>
    <x v="2"/>
    <x v="2"/>
    <x v="1"/>
    <x v="4"/>
    <n v="14199.43"/>
    <n v="3"/>
    <x v="5881"/>
    <x v="221"/>
    <n v="2795"/>
    <x v="358"/>
    <m/>
    <m/>
    <s v="Jumia"/>
    <s v="Jum"/>
    <n v="99349.3"/>
    <n v="29200970.130000021"/>
    <n v="29200970.130000021"/>
    <s v="Riyadh"/>
  </r>
  <r>
    <s v="ORD105883"/>
    <s v="Nike Air Max"/>
    <x v="1"/>
    <x v="1"/>
    <x v="1"/>
    <x v="5"/>
    <n v="5279.14"/>
    <n v="2"/>
    <x v="5882"/>
    <x v="346"/>
    <n v="4149"/>
    <x v="281"/>
    <m/>
    <m/>
    <s v="Jumia"/>
    <s v="Jum"/>
    <n v="27872.98"/>
    <n v="91504159.730000004"/>
    <n v="91504159.730000004"/>
    <s v="Giza"/>
  </r>
  <r>
    <s v="ORD105884"/>
    <s v="Dell Inspiron 3501"/>
    <x v="3"/>
    <x v="8"/>
    <x v="2"/>
    <x v="5"/>
    <n v="14867.85"/>
    <n v="5"/>
    <x v="5883"/>
    <x v="332"/>
    <n v="4862"/>
    <x v="45"/>
    <m/>
    <m/>
    <s v="Amazon"/>
    <s v="Amazon"/>
    <n v="27872.98"/>
    <n v="57542997.559999913"/>
    <n v="57542997.559999913"/>
    <s v="Giza"/>
  </r>
  <r>
    <s v="ORD105885"/>
    <s v="Xiaomi Redmi Note 12"/>
    <x v="0"/>
    <x v="7"/>
    <x v="1"/>
    <x v="5"/>
    <n v="12715.2"/>
    <n v="4"/>
    <x v="5884"/>
    <x v="146"/>
    <n v="452"/>
    <x v="171"/>
    <m/>
    <m/>
    <s v="Jumia"/>
    <s v="Jum"/>
    <n v="27872.98"/>
    <n v="92327183.770000085"/>
    <n v="92327183.770000085"/>
    <s v="Giza"/>
  </r>
  <r>
    <s v="ORD105886"/>
    <s v="Nike Air Max"/>
    <x v="1"/>
    <x v="1"/>
    <x v="1"/>
    <x v="2"/>
    <n v="7336.33"/>
    <n v="5"/>
    <x v="5885"/>
    <x v="156"/>
    <n v="2433"/>
    <x v="40"/>
    <m/>
    <m/>
    <s v="Jumia"/>
    <s v="Jum"/>
    <n v="26648.76"/>
    <n v="91504159.730000004"/>
    <n v="91504159.730000004"/>
    <s v="Casablanca"/>
  </r>
  <r>
    <s v="ORD105887"/>
    <s v="HP Pavilion Laptop"/>
    <x v="3"/>
    <x v="3"/>
    <x v="0"/>
    <x v="0"/>
    <n v="5391.51"/>
    <n v="2"/>
    <x v="5886"/>
    <x v="153"/>
    <n v="725"/>
    <x v="343"/>
    <m/>
    <m/>
    <s v="sq"/>
    <s v="sq"/>
    <n v="16284.02"/>
    <n v="57542997.559999913"/>
    <n v="57542997.559999913"/>
    <s v="Cairo"/>
  </r>
  <r>
    <s v="ORD105888"/>
    <s v="Nike Air Max"/>
    <x v="1"/>
    <x v="1"/>
    <x v="1"/>
    <x v="0"/>
    <n v="11525.65"/>
    <n v="1"/>
    <x v="5887"/>
    <x v="103"/>
    <n v="237"/>
    <x v="209"/>
    <m/>
    <m/>
    <s v="Jumia"/>
    <s v="Jum"/>
    <n v="16284.02"/>
    <n v="91504159.730000004"/>
    <n v="91504159.730000004"/>
    <s v="Cairo"/>
  </r>
  <r>
    <s v="ORD105889"/>
    <s v="T-shirt Cotton"/>
    <x v="1"/>
    <x v="5"/>
    <x v="2"/>
    <x v="1"/>
    <n v="720.64"/>
    <n v="4"/>
    <x v="5888"/>
    <x v="165"/>
    <n v="3796"/>
    <x v="204"/>
    <m/>
    <m/>
    <s v="Amazon"/>
    <s v="Amazon"/>
    <n v="13290.4"/>
    <n v="91504159.730000004"/>
    <n v="91504159.730000004"/>
    <s v="Alexandria"/>
  </r>
  <r>
    <s v="ORD105890"/>
    <s v="Samsung Galaxy A14"/>
    <x v="0"/>
    <x v="0"/>
    <x v="0"/>
    <x v="1"/>
    <n v="8964.15"/>
    <n v="4"/>
    <x v="5889"/>
    <x v="255"/>
    <n v="2408"/>
    <x v="221"/>
    <m/>
    <m/>
    <s v="sq"/>
    <s v="sq"/>
    <n v="13290.4"/>
    <n v="92327183.770000085"/>
    <n v="92327183.770000085"/>
    <s v="Alexandria"/>
  </r>
  <r>
    <s v="ORD105891"/>
    <s v="T-shirt Cotton"/>
    <x v="1"/>
    <x v="5"/>
    <x v="1"/>
    <x v="2"/>
    <n v="951.64"/>
    <n v="1"/>
    <x v="5890"/>
    <x v="274"/>
    <n v="4559"/>
    <x v="295"/>
    <m/>
    <m/>
    <s v="Jumia"/>
    <s v="Jum"/>
    <n v="26648.76"/>
    <n v="91504159.730000004"/>
    <n v="91504159.730000004"/>
    <s v="Casablanca"/>
  </r>
  <r>
    <s v="ORD105892"/>
    <s v="T-shirt Cotton"/>
    <x v="1"/>
    <x v="5"/>
    <x v="1"/>
    <x v="2"/>
    <n v="10392.51"/>
    <n v="4"/>
    <x v="5891"/>
    <x v="331"/>
    <n v="2693"/>
    <x v="205"/>
    <m/>
    <m/>
    <s v="Jumia"/>
    <s v="Jum"/>
    <n v="26648.76"/>
    <n v="91504159.730000004"/>
    <n v="91504159.730000004"/>
    <s v="Casablanca"/>
  </r>
  <r>
    <s v="ORD105893"/>
    <s v="Bluetooth Headset"/>
    <x v="2"/>
    <x v="2"/>
    <x v="1"/>
    <x v="5"/>
    <n v="18050.990000000002"/>
    <n v="1"/>
    <x v="5892"/>
    <x v="146"/>
    <n v="755"/>
    <x v="115"/>
    <m/>
    <m/>
    <s v="Jumia"/>
    <s v="Jum"/>
    <n v="27872.98"/>
    <n v="29200970.130000021"/>
    <n v="29200970.130000021"/>
    <s v="Giza"/>
  </r>
  <r>
    <s v="ORD105894"/>
    <s v="T-shirt Cotton"/>
    <x v="1"/>
    <x v="5"/>
    <x v="2"/>
    <x v="0"/>
    <n v="2510.9299999999998"/>
    <n v="5"/>
    <x v="5893"/>
    <x v="232"/>
    <n v="3377"/>
    <x v="270"/>
    <m/>
    <m/>
    <s v="Amazon"/>
    <s v="Amazon"/>
    <n v="16284.02"/>
    <n v="91504159.730000004"/>
    <n v="91504159.730000004"/>
    <s v="Cairo"/>
  </r>
  <r>
    <s v="ORD105895"/>
    <s v="Bluetooth Headset"/>
    <x v="2"/>
    <x v="2"/>
    <x v="1"/>
    <x v="2"/>
    <n v="838.09"/>
    <n v="1"/>
    <x v="5894"/>
    <x v="185"/>
    <n v="1511"/>
    <x v="91"/>
    <m/>
    <m/>
    <s v="Jumia"/>
    <s v="Jum"/>
    <n v="26648.76"/>
    <n v="29200970.130000021"/>
    <n v="29200970.130000021"/>
    <s v="Casablanca"/>
  </r>
  <r>
    <s v="ORD105896"/>
    <s v="Smartwatch FitPro"/>
    <x v="4"/>
    <x v="6"/>
    <x v="0"/>
    <x v="1"/>
    <n v="12212.07"/>
    <n v="1"/>
    <x v="5895"/>
    <x v="83"/>
    <n v="3865"/>
    <x v="133"/>
    <m/>
    <m/>
    <s v="sq"/>
    <s v="sq"/>
    <n v="13290.4"/>
    <n v="31420413.200000018"/>
    <n v="31420413.200000018"/>
    <s v="Alexandria"/>
  </r>
  <r>
    <s v="ORD105897"/>
    <s v="Smartwatch FitPro"/>
    <x v="4"/>
    <x v="6"/>
    <x v="1"/>
    <x v="5"/>
    <n v="8451.2099999999991"/>
    <n v="5"/>
    <x v="5896"/>
    <x v="271"/>
    <n v="1695"/>
    <x v="69"/>
    <m/>
    <m/>
    <s v="Jumia"/>
    <s v="Jum"/>
    <n v="27872.98"/>
    <n v="31420413.200000018"/>
    <n v="31420413.200000018"/>
    <s v="Giza"/>
  </r>
  <r>
    <s v="ORD105898"/>
    <s v="Samsung Galaxy A14"/>
    <x v="0"/>
    <x v="0"/>
    <x v="1"/>
    <x v="3"/>
    <n v="7046.05"/>
    <n v="2"/>
    <x v="5897"/>
    <x v="301"/>
    <n v="1914"/>
    <x v="13"/>
    <m/>
    <m/>
    <s v="Jumia"/>
    <s v="Jum"/>
    <n v="3665.44"/>
    <n v="92327183.770000085"/>
    <n v="92327183.770000085"/>
    <s v="Dubai"/>
  </r>
  <r>
    <s v="ORD105899"/>
    <s v="Bluetooth Headset"/>
    <x v="2"/>
    <x v="2"/>
    <x v="1"/>
    <x v="2"/>
    <n v="15143.71"/>
    <n v="3"/>
    <x v="5898"/>
    <x v="239"/>
    <n v="3321"/>
    <x v="4"/>
    <m/>
    <m/>
    <s v="Jumia"/>
    <s v="Jum"/>
    <n v="26648.76"/>
    <n v="29200970.130000021"/>
    <n v="29200970.130000021"/>
    <s v="Casablanca"/>
  </r>
  <r>
    <s v="ORD105900"/>
    <s v="Bluetooth Headset"/>
    <x v="2"/>
    <x v="2"/>
    <x v="0"/>
    <x v="1"/>
    <n v="14644.34"/>
    <n v="2"/>
    <x v="5899"/>
    <x v="272"/>
    <n v="4373"/>
    <x v="150"/>
    <m/>
    <m/>
    <s v="sq"/>
    <s v="sq"/>
    <n v="13290.4"/>
    <n v="29200970.130000021"/>
    <n v="29200970.130000021"/>
    <s v="Alexandria"/>
  </r>
  <r>
    <s v="ORD105901"/>
    <s v="Smartwatch FitPro"/>
    <x v="4"/>
    <x v="6"/>
    <x v="0"/>
    <x v="5"/>
    <n v="19482.04"/>
    <n v="2"/>
    <x v="5900"/>
    <x v="294"/>
    <n v="1803"/>
    <x v="287"/>
    <m/>
    <m/>
    <s v="sq"/>
    <s v="sq"/>
    <n v="27872.98"/>
    <n v="31420413.200000018"/>
    <n v="31420413.200000018"/>
    <s v="Giza"/>
  </r>
  <r>
    <s v="ORD105902"/>
    <s v="Smartwatch FitPro"/>
    <x v="4"/>
    <x v="6"/>
    <x v="2"/>
    <x v="0"/>
    <n v="18492.62"/>
    <n v="2"/>
    <x v="5901"/>
    <x v="82"/>
    <n v="3872"/>
    <x v="146"/>
    <m/>
    <m/>
    <s v="Amazon"/>
    <s v="Amazon"/>
    <n v="16284.02"/>
    <n v="31420413.200000018"/>
    <n v="31420413.200000018"/>
    <s v="Cairo"/>
  </r>
  <r>
    <s v="ORD105903"/>
    <s v="Dell Inspiron 3501"/>
    <x v="3"/>
    <x v="8"/>
    <x v="2"/>
    <x v="4"/>
    <n v="18426.64"/>
    <n v="5"/>
    <x v="5902"/>
    <x v="50"/>
    <n v="1524"/>
    <x v="241"/>
    <m/>
    <m/>
    <s v="Amazon"/>
    <s v="Amazon"/>
    <n v="99349.3"/>
    <n v="57542997.559999913"/>
    <n v="57542997.559999913"/>
    <s v="Riyadh"/>
  </r>
  <r>
    <s v="ORD105904"/>
    <s v="T-shirt Cotton"/>
    <x v="1"/>
    <x v="5"/>
    <x v="0"/>
    <x v="4"/>
    <n v="6981.18"/>
    <n v="5"/>
    <x v="5903"/>
    <x v="107"/>
    <n v="796"/>
    <x v="227"/>
    <m/>
    <m/>
    <s v="sq"/>
    <s v="sq"/>
    <n v="99349.3"/>
    <n v="91504159.730000004"/>
    <n v="91504159.730000004"/>
    <s v="Riyadh"/>
  </r>
  <r>
    <s v="ORD105905"/>
    <s v="Adidas Running Shoes"/>
    <x v="1"/>
    <x v="9"/>
    <x v="1"/>
    <x v="1"/>
    <n v="8758.99"/>
    <n v="3"/>
    <x v="5904"/>
    <x v="168"/>
    <n v="1876"/>
    <x v="35"/>
    <m/>
    <m/>
    <s v="Jumia"/>
    <s v="Jum"/>
    <n v="13290.4"/>
    <n v="91504159.730000004"/>
    <n v="91504159.730000004"/>
    <s v="Alexandria"/>
  </r>
  <r>
    <s v="ORD105906"/>
    <s v="Xiaomi Redmi Note 12"/>
    <x v="0"/>
    <x v="7"/>
    <x v="2"/>
    <x v="4"/>
    <n v="19111.330000000002"/>
    <n v="3"/>
    <x v="5905"/>
    <x v="311"/>
    <n v="4340"/>
    <x v="229"/>
    <m/>
    <m/>
    <s v="Amazon"/>
    <s v="Amazon"/>
    <n v="99349.3"/>
    <n v="92327183.770000085"/>
    <n v="92327183.770000085"/>
    <s v="Riyadh"/>
  </r>
  <r>
    <s v="ORD105907"/>
    <s v="T-shirt Cotton"/>
    <x v="1"/>
    <x v="5"/>
    <x v="0"/>
    <x v="5"/>
    <n v="18100.490000000002"/>
    <n v="5"/>
    <x v="5906"/>
    <x v="78"/>
    <n v="4957"/>
    <x v="144"/>
    <m/>
    <m/>
    <s v="sq"/>
    <s v="sq"/>
    <n v="27872.98"/>
    <n v="91504159.730000004"/>
    <n v="91504159.730000004"/>
    <s v="Giza"/>
  </r>
  <r>
    <s v="ORD105908"/>
    <s v="Adidas Running Shoes"/>
    <x v="1"/>
    <x v="9"/>
    <x v="2"/>
    <x v="4"/>
    <n v="19001.95"/>
    <n v="4"/>
    <x v="5907"/>
    <x v="55"/>
    <n v="1592"/>
    <x v="117"/>
    <m/>
    <m/>
    <s v="Amazon"/>
    <s v="Amazon"/>
    <n v="99349.3"/>
    <n v="91504159.730000004"/>
    <n v="91504159.730000004"/>
    <s v="Riyadh"/>
  </r>
  <r>
    <s v="ORD105909"/>
    <s v="Samsung Galaxy A14"/>
    <x v="0"/>
    <x v="0"/>
    <x v="1"/>
    <x v="0"/>
    <n v="6911.38"/>
    <n v="2"/>
    <x v="5908"/>
    <x v="161"/>
    <n v="3046"/>
    <x v="355"/>
    <m/>
    <m/>
    <s v="Jumia"/>
    <s v="Jum"/>
    <n v="16284.02"/>
    <n v="92327183.770000085"/>
    <n v="92327183.770000085"/>
    <s v="Cairo"/>
  </r>
  <r>
    <s v="ORD105910"/>
    <s v="Dell Inspiron 3501"/>
    <x v="3"/>
    <x v="8"/>
    <x v="1"/>
    <x v="2"/>
    <n v="15771.45"/>
    <n v="1"/>
    <x v="5909"/>
    <x v="249"/>
    <n v="4054"/>
    <x v="185"/>
    <m/>
    <m/>
    <s v="Jumia"/>
    <s v="Jum"/>
    <n v="26648.76"/>
    <n v="57542997.559999913"/>
    <n v="57542997.559999913"/>
    <s v="Casablanca"/>
  </r>
  <r>
    <s v="ORD105911"/>
    <s v="iPhone 13"/>
    <x v="0"/>
    <x v="4"/>
    <x v="1"/>
    <x v="3"/>
    <n v="1932.76"/>
    <n v="3"/>
    <x v="5910"/>
    <x v="19"/>
    <n v="4195"/>
    <x v="226"/>
    <m/>
    <m/>
    <s v="Jumia"/>
    <s v="Jum"/>
    <n v="3665.44"/>
    <n v="92327183.770000085"/>
    <n v="92327183.770000085"/>
    <s v="Dubai"/>
  </r>
  <r>
    <s v="ORD105912"/>
    <s v="iPhone 13"/>
    <x v="0"/>
    <x v="4"/>
    <x v="2"/>
    <x v="0"/>
    <n v="234.42"/>
    <n v="4"/>
    <x v="5911"/>
    <x v="115"/>
    <n v="2833"/>
    <x v="352"/>
    <m/>
    <m/>
    <s v="Amazon"/>
    <s v="Amazon"/>
    <n v="16284.02"/>
    <n v="92327183.770000085"/>
    <n v="92327183.770000085"/>
    <s v="Cairo"/>
  </r>
  <r>
    <s v="ORD105913"/>
    <s v="Nike Air Max"/>
    <x v="1"/>
    <x v="1"/>
    <x v="0"/>
    <x v="1"/>
    <n v="8306.8799999999992"/>
    <n v="3"/>
    <x v="5912"/>
    <x v="224"/>
    <n v="1702"/>
    <x v="95"/>
    <m/>
    <m/>
    <s v="sq"/>
    <s v="sq"/>
    <n v="13290.4"/>
    <n v="91504159.730000004"/>
    <n v="91504159.730000004"/>
    <s v="Alexandria"/>
  </r>
  <r>
    <s v="ORD105914"/>
    <s v="Bluetooth Headset"/>
    <x v="2"/>
    <x v="2"/>
    <x v="2"/>
    <x v="5"/>
    <n v="2409.56"/>
    <n v="1"/>
    <x v="5913"/>
    <x v="333"/>
    <n v="4699"/>
    <x v="354"/>
    <m/>
    <m/>
    <s v="Amazon"/>
    <s v="Amazon"/>
    <n v="27872.98"/>
    <n v="29200970.130000021"/>
    <n v="29200970.130000021"/>
    <s v="Giza"/>
  </r>
  <r>
    <s v="ORD105915"/>
    <s v="T-shirt Cotton"/>
    <x v="1"/>
    <x v="5"/>
    <x v="2"/>
    <x v="1"/>
    <n v="17481.13"/>
    <n v="3"/>
    <x v="5914"/>
    <x v="298"/>
    <n v="3212"/>
    <x v="175"/>
    <m/>
    <m/>
    <s v="Amazon"/>
    <s v="Amazon"/>
    <n v="13290.4"/>
    <n v="91504159.730000004"/>
    <n v="91504159.730000004"/>
    <s v="Alexandria"/>
  </r>
  <r>
    <s v="ORD105916"/>
    <s v="Nike Air Max"/>
    <x v="1"/>
    <x v="1"/>
    <x v="0"/>
    <x v="4"/>
    <n v="2042.79"/>
    <n v="3"/>
    <x v="5915"/>
    <x v="189"/>
    <n v="4921"/>
    <x v="33"/>
    <m/>
    <m/>
    <s v="sq"/>
    <s v="sq"/>
    <n v="99349.3"/>
    <n v="91504159.730000004"/>
    <n v="91504159.730000004"/>
    <s v="Riyadh"/>
  </r>
  <r>
    <s v="ORD105917"/>
    <s v="T-shirt Cotton"/>
    <x v="1"/>
    <x v="5"/>
    <x v="1"/>
    <x v="2"/>
    <n v="1204.55"/>
    <n v="4"/>
    <x v="5916"/>
    <x v="249"/>
    <n v="3381"/>
    <x v="195"/>
    <m/>
    <m/>
    <s v="Jumia"/>
    <s v="Jum"/>
    <n v="26648.76"/>
    <n v="91504159.730000004"/>
    <n v="91504159.730000004"/>
    <s v="Casablanca"/>
  </r>
  <r>
    <s v="ORD105918"/>
    <s v="Nike Air Max"/>
    <x v="1"/>
    <x v="1"/>
    <x v="2"/>
    <x v="1"/>
    <n v="7875.61"/>
    <n v="3"/>
    <x v="5917"/>
    <x v="390"/>
    <n v="4179"/>
    <x v="53"/>
    <m/>
    <m/>
    <s v="Amazon"/>
    <s v="Amazon"/>
    <n v="13290.4"/>
    <n v="91504159.730000004"/>
    <n v="91504159.730000004"/>
    <s v="Alexandria"/>
  </r>
  <r>
    <s v="ORD105919"/>
    <s v="Samsung Galaxy A14"/>
    <x v="0"/>
    <x v="0"/>
    <x v="0"/>
    <x v="4"/>
    <n v="14864.48"/>
    <n v="2"/>
    <x v="5918"/>
    <x v="396"/>
    <n v="1516"/>
    <x v="180"/>
    <m/>
    <m/>
    <s v="sq"/>
    <s v="sq"/>
    <n v="99349.3"/>
    <n v="92327183.770000085"/>
    <n v="92327183.770000085"/>
    <s v="Riyadh"/>
  </r>
  <r>
    <s v="ORD105920"/>
    <s v="Bluetooth Headset"/>
    <x v="2"/>
    <x v="2"/>
    <x v="2"/>
    <x v="1"/>
    <n v="7984.7"/>
    <n v="5"/>
    <x v="5919"/>
    <x v="185"/>
    <n v="2661"/>
    <x v="340"/>
    <m/>
    <m/>
    <s v="Amazon"/>
    <s v="Amazon"/>
    <n v="13290.4"/>
    <n v="29200970.130000021"/>
    <n v="29200970.130000021"/>
    <s v="Alexandria"/>
  </r>
  <r>
    <s v="ORD105921"/>
    <s v="Xiaomi Redmi Note 12"/>
    <x v="0"/>
    <x v="7"/>
    <x v="0"/>
    <x v="4"/>
    <n v="6790.89"/>
    <n v="5"/>
    <x v="5920"/>
    <x v="209"/>
    <n v="3887"/>
    <x v="85"/>
    <m/>
    <m/>
    <s v="sq"/>
    <s v="sq"/>
    <n v="99349.3"/>
    <n v="92327183.770000085"/>
    <n v="92327183.770000085"/>
    <s v="Riyadh"/>
  </r>
  <r>
    <s v="ORD105922"/>
    <s v="Samsung Galaxy A14"/>
    <x v="0"/>
    <x v="0"/>
    <x v="1"/>
    <x v="4"/>
    <n v="13672.77"/>
    <n v="1"/>
    <x v="5921"/>
    <x v="275"/>
    <n v="538"/>
    <x v="41"/>
    <m/>
    <m/>
    <s v="Jumia"/>
    <s v="Jum"/>
    <n v="99349.3"/>
    <n v="92327183.770000085"/>
    <n v="92327183.770000085"/>
    <s v="Riyadh"/>
  </r>
  <r>
    <s v="ORD105923"/>
    <s v="T-shirt Cotton"/>
    <x v="1"/>
    <x v="5"/>
    <x v="0"/>
    <x v="3"/>
    <n v="15296.62"/>
    <n v="2"/>
    <x v="5922"/>
    <x v="287"/>
    <n v="4960"/>
    <x v="3"/>
    <m/>
    <m/>
    <s v="sq"/>
    <s v="sq"/>
    <n v="3665.44"/>
    <n v="91504159.730000004"/>
    <n v="91504159.730000004"/>
    <s v="Dubai"/>
  </r>
  <r>
    <s v="ORD105924"/>
    <s v="Dell Inspiron 3501"/>
    <x v="3"/>
    <x v="8"/>
    <x v="0"/>
    <x v="4"/>
    <n v="17115.34"/>
    <n v="2"/>
    <x v="5923"/>
    <x v="61"/>
    <n v="3266"/>
    <x v="107"/>
    <m/>
    <m/>
    <s v="sq"/>
    <s v="sq"/>
    <n v="99349.3"/>
    <n v="57542997.559999913"/>
    <n v="57542997.559999913"/>
    <s v="Riyadh"/>
  </r>
  <r>
    <s v="ORD105925"/>
    <s v="Samsung Galaxy A14"/>
    <x v="0"/>
    <x v="0"/>
    <x v="0"/>
    <x v="5"/>
    <n v="5104.57"/>
    <n v="3"/>
    <x v="5924"/>
    <x v="154"/>
    <n v="12"/>
    <x v="111"/>
    <m/>
    <m/>
    <s v="sq"/>
    <s v="sq"/>
    <n v="27872.98"/>
    <n v="92327183.770000085"/>
    <n v="92327183.770000085"/>
    <s v="Giza"/>
  </r>
  <r>
    <s v="ORD105926"/>
    <s v="T-shirt Cotton"/>
    <x v="1"/>
    <x v="5"/>
    <x v="1"/>
    <x v="1"/>
    <n v="5466.07"/>
    <n v="1"/>
    <x v="5925"/>
    <x v="267"/>
    <n v="2225"/>
    <x v="91"/>
    <m/>
    <m/>
    <s v="Jumia"/>
    <s v="Jum"/>
    <n v="13290.4"/>
    <n v="91504159.730000004"/>
    <n v="91504159.730000004"/>
    <s v="Alexandria"/>
  </r>
  <r>
    <s v="ORD105927"/>
    <s v="Smartwatch FitPro"/>
    <x v="4"/>
    <x v="6"/>
    <x v="1"/>
    <x v="0"/>
    <n v="9695.41"/>
    <n v="1"/>
    <x v="5926"/>
    <x v="277"/>
    <n v="3883"/>
    <x v="40"/>
    <m/>
    <m/>
    <s v="Jumia"/>
    <s v="Jum"/>
    <n v="16284.02"/>
    <n v="31420413.200000018"/>
    <n v="31420413.200000018"/>
    <s v="Cairo"/>
  </r>
  <r>
    <s v="ORD105928"/>
    <s v="Smartwatch FitPro"/>
    <x v="4"/>
    <x v="6"/>
    <x v="2"/>
    <x v="1"/>
    <n v="2261.67"/>
    <n v="1"/>
    <x v="5927"/>
    <x v="215"/>
    <n v="77"/>
    <x v="56"/>
    <m/>
    <m/>
    <s v="Amazon"/>
    <s v="Amazon"/>
    <n v="13290.4"/>
    <n v="31420413.200000018"/>
    <n v="31420413.200000018"/>
    <s v="Alexandria"/>
  </r>
  <r>
    <s v="ORD105929"/>
    <s v="Bluetooth Headset"/>
    <x v="2"/>
    <x v="2"/>
    <x v="0"/>
    <x v="4"/>
    <n v="6380.73"/>
    <n v="5"/>
    <x v="5928"/>
    <x v="271"/>
    <n v="3408"/>
    <x v="157"/>
    <m/>
    <m/>
    <s v="sq"/>
    <s v="sq"/>
    <n v="99349.3"/>
    <n v="29200970.130000021"/>
    <n v="29200970.130000021"/>
    <s v="Riyadh"/>
  </r>
  <r>
    <s v="ORD105930"/>
    <s v="Bluetooth Headset"/>
    <x v="2"/>
    <x v="2"/>
    <x v="1"/>
    <x v="5"/>
    <n v="6242.87"/>
    <n v="5"/>
    <x v="5929"/>
    <x v="327"/>
    <n v="615"/>
    <x v="124"/>
    <m/>
    <m/>
    <s v="Jumia"/>
    <s v="Jum"/>
    <n v="27872.98"/>
    <n v="29200970.130000021"/>
    <n v="29200970.130000021"/>
    <s v="Giza"/>
  </r>
  <r>
    <s v="ORD105931"/>
    <s v="Bluetooth Headset"/>
    <x v="2"/>
    <x v="2"/>
    <x v="2"/>
    <x v="3"/>
    <n v="11726.04"/>
    <n v="4"/>
    <x v="5930"/>
    <x v="265"/>
    <n v="1964"/>
    <x v="27"/>
    <m/>
    <m/>
    <s v="Amazon"/>
    <s v="Amazon"/>
    <n v="3665.44"/>
    <n v="29200970.130000021"/>
    <n v="29200970.130000021"/>
    <s v="Dubai"/>
  </r>
  <r>
    <s v="ORD105932"/>
    <s v="Xiaomi Redmi Note 12"/>
    <x v="0"/>
    <x v="7"/>
    <x v="1"/>
    <x v="2"/>
    <n v="15011.53"/>
    <n v="1"/>
    <x v="5931"/>
    <x v="148"/>
    <n v="1849"/>
    <x v="270"/>
    <m/>
    <m/>
    <s v="Jumia"/>
    <s v="Jum"/>
    <n v="26648.76"/>
    <n v="92327183.770000085"/>
    <n v="92327183.770000085"/>
    <s v="Casablanca"/>
  </r>
  <r>
    <s v="ORD105933"/>
    <s v="Samsung Galaxy A14"/>
    <x v="0"/>
    <x v="0"/>
    <x v="0"/>
    <x v="5"/>
    <n v="9701.0300000000007"/>
    <n v="4"/>
    <x v="5932"/>
    <x v="371"/>
    <n v="1737"/>
    <x v="219"/>
    <m/>
    <m/>
    <s v="sq"/>
    <s v="sq"/>
    <n v="27872.98"/>
    <n v="92327183.770000085"/>
    <n v="92327183.770000085"/>
    <s v="Giza"/>
  </r>
  <r>
    <s v="ORD105934"/>
    <s v="Xiaomi Redmi Note 12"/>
    <x v="0"/>
    <x v="7"/>
    <x v="0"/>
    <x v="4"/>
    <n v="9806.57"/>
    <n v="4"/>
    <x v="5933"/>
    <x v="84"/>
    <n v="3393"/>
    <x v="261"/>
    <m/>
    <m/>
    <s v="sq"/>
    <s v="sq"/>
    <n v="99349.3"/>
    <n v="92327183.770000085"/>
    <n v="92327183.770000085"/>
    <s v="Riyadh"/>
  </r>
  <r>
    <s v="ORD105935"/>
    <s v="Xiaomi Redmi Note 12"/>
    <x v="0"/>
    <x v="7"/>
    <x v="0"/>
    <x v="2"/>
    <n v="19763.259999999998"/>
    <n v="1"/>
    <x v="5934"/>
    <x v="273"/>
    <n v="4006"/>
    <x v="124"/>
    <m/>
    <m/>
    <s v="sq"/>
    <s v="sq"/>
    <n v="26648.76"/>
    <n v="92327183.770000085"/>
    <n v="92327183.770000085"/>
    <s v="Casablanca"/>
  </r>
  <r>
    <s v="ORD105936"/>
    <s v="Nike Air Max"/>
    <x v="1"/>
    <x v="1"/>
    <x v="0"/>
    <x v="3"/>
    <n v="5038.7299999999996"/>
    <n v="3"/>
    <x v="5935"/>
    <x v="164"/>
    <n v="1530"/>
    <x v="123"/>
    <m/>
    <m/>
    <s v="sq"/>
    <s v="sq"/>
    <n v="3665.44"/>
    <n v="91504159.730000004"/>
    <n v="91504159.730000004"/>
    <s v="Dubai"/>
  </r>
  <r>
    <s v="ORD105937"/>
    <s v="Bluetooth Headset"/>
    <x v="2"/>
    <x v="2"/>
    <x v="0"/>
    <x v="4"/>
    <n v="6768.58"/>
    <n v="1"/>
    <x v="5936"/>
    <x v="231"/>
    <n v="3573"/>
    <x v="39"/>
    <m/>
    <m/>
    <s v="sq"/>
    <s v="sq"/>
    <n v="99349.3"/>
    <n v="29200970.130000021"/>
    <n v="29200970.130000021"/>
    <s v="Riyadh"/>
  </r>
  <r>
    <s v="ORD105938"/>
    <s v="Smartwatch FitPro"/>
    <x v="4"/>
    <x v="6"/>
    <x v="2"/>
    <x v="5"/>
    <n v="6876.22"/>
    <n v="2"/>
    <x v="5937"/>
    <x v="367"/>
    <n v="3896"/>
    <x v="187"/>
    <m/>
    <m/>
    <s v="Amazon"/>
    <s v="Amazon"/>
    <n v="27872.98"/>
    <n v="31420413.200000018"/>
    <n v="31420413.200000018"/>
    <s v="Giza"/>
  </r>
  <r>
    <s v="ORD105939"/>
    <s v="Nike Air Max"/>
    <x v="1"/>
    <x v="1"/>
    <x v="0"/>
    <x v="3"/>
    <n v="10449.98"/>
    <n v="4"/>
    <x v="5938"/>
    <x v="144"/>
    <n v="3582"/>
    <x v="259"/>
    <m/>
    <m/>
    <s v="sq"/>
    <s v="sq"/>
    <n v="3665.44"/>
    <n v="91504159.730000004"/>
    <n v="91504159.730000004"/>
    <s v="Dubai"/>
  </r>
  <r>
    <s v="ORD105940"/>
    <s v="T-shirt Cotton"/>
    <x v="1"/>
    <x v="5"/>
    <x v="0"/>
    <x v="0"/>
    <n v="14151.26"/>
    <n v="4"/>
    <x v="5939"/>
    <x v="292"/>
    <n v="142"/>
    <x v="291"/>
    <m/>
    <m/>
    <s v="sq"/>
    <s v="sq"/>
    <n v="16284.02"/>
    <n v="91504159.730000004"/>
    <n v="91504159.730000004"/>
    <s v="Cairo"/>
  </r>
  <r>
    <s v="ORD105941"/>
    <s v="Nike Air Max"/>
    <x v="1"/>
    <x v="1"/>
    <x v="1"/>
    <x v="2"/>
    <n v="7569.76"/>
    <n v="5"/>
    <x v="5940"/>
    <x v="202"/>
    <n v="4390"/>
    <x v="245"/>
    <m/>
    <m/>
    <s v="Jumia"/>
    <s v="Jum"/>
    <n v="26648.76"/>
    <n v="91504159.730000004"/>
    <n v="91504159.730000004"/>
    <s v="Casablanca"/>
  </r>
  <r>
    <s v="ORD105942"/>
    <s v="Nike Air Max"/>
    <x v="1"/>
    <x v="1"/>
    <x v="2"/>
    <x v="2"/>
    <n v="2696.17"/>
    <n v="2"/>
    <x v="5941"/>
    <x v="145"/>
    <n v="3885"/>
    <x v="106"/>
    <m/>
    <m/>
    <s v="Amazon"/>
    <s v="Amazon"/>
    <n v="26648.76"/>
    <n v="91504159.730000004"/>
    <n v="91504159.730000004"/>
    <s v="Casablanca"/>
  </r>
  <r>
    <s v="ORD105943"/>
    <s v="Dell Inspiron 3501"/>
    <x v="3"/>
    <x v="8"/>
    <x v="0"/>
    <x v="4"/>
    <n v="10959.74"/>
    <n v="3"/>
    <x v="5942"/>
    <x v="249"/>
    <n v="1333"/>
    <x v="197"/>
    <m/>
    <m/>
    <s v="sq"/>
    <s v="sq"/>
    <n v="99349.3"/>
    <n v="57542997.559999913"/>
    <n v="57542997.559999913"/>
    <s v="Riyadh"/>
  </r>
  <r>
    <s v="ORD105944"/>
    <s v="iPhone 13"/>
    <x v="0"/>
    <x v="4"/>
    <x v="2"/>
    <x v="3"/>
    <n v="17818.77"/>
    <n v="1"/>
    <x v="5943"/>
    <x v="264"/>
    <n v="1774"/>
    <x v="312"/>
    <m/>
    <m/>
    <s v="Amazon"/>
    <s v="Amazon"/>
    <n v="3665.44"/>
    <n v="92327183.770000085"/>
    <n v="92327183.770000085"/>
    <s v="Dubai"/>
  </r>
  <r>
    <s v="ORD105945"/>
    <s v="iPhone 13"/>
    <x v="0"/>
    <x v="4"/>
    <x v="0"/>
    <x v="1"/>
    <n v="11190.4"/>
    <n v="2"/>
    <x v="5944"/>
    <x v="245"/>
    <n v="3882"/>
    <x v="340"/>
    <m/>
    <m/>
    <s v="sq"/>
    <s v="sq"/>
    <n v="13290.4"/>
    <n v="92327183.770000085"/>
    <n v="92327183.770000085"/>
    <s v="Alexandria"/>
  </r>
  <r>
    <s v="ORD105946"/>
    <s v="Bluetooth Headset"/>
    <x v="2"/>
    <x v="2"/>
    <x v="1"/>
    <x v="4"/>
    <n v="18549.79"/>
    <n v="2"/>
    <x v="5945"/>
    <x v="256"/>
    <n v="3048"/>
    <x v="46"/>
    <m/>
    <m/>
    <s v="Jumia"/>
    <s v="Jum"/>
    <n v="99349.3"/>
    <n v="29200970.130000021"/>
    <n v="29200970.130000021"/>
    <s v="Riyadh"/>
  </r>
  <r>
    <s v="ORD105947"/>
    <s v="Smartwatch FitPro"/>
    <x v="4"/>
    <x v="6"/>
    <x v="0"/>
    <x v="4"/>
    <n v="15783.73"/>
    <n v="4"/>
    <x v="5946"/>
    <x v="221"/>
    <n v="2647"/>
    <x v="291"/>
    <m/>
    <m/>
    <s v="sq"/>
    <s v="sq"/>
    <n v="99349.3"/>
    <n v="31420413.200000018"/>
    <n v="31420413.200000018"/>
    <s v="Riyadh"/>
  </r>
  <r>
    <s v="ORD105948"/>
    <s v="Smartwatch FitPro"/>
    <x v="4"/>
    <x v="6"/>
    <x v="0"/>
    <x v="5"/>
    <n v="11224.31"/>
    <n v="5"/>
    <x v="5947"/>
    <x v="281"/>
    <n v="4605"/>
    <x v="272"/>
    <m/>
    <m/>
    <s v="sq"/>
    <s v="sq"/>
    <n v="27872.98"/>
    <n v="31420413.200000018"/>
    <n v="31420413.200000018"/>
    <s v="Giza"/>
  </r>
  <r>
    <s v="ORD105949"/>
    <s v="T-shirt Cotton"/>
    <x v="1"/>
    <x v="5"/>
    <x v="2"/>
    <x v="5"/>
    <n v="17119.72"/>
    <n v="4"/>
    <x v="5948"/>
    <x v="364"/>
    <n v="1750"/>
    <x v="199"/>
    <m/>
    <m/>
    <s v="Amazon"/>
    <s v="Amazon"/>
    <n v="27872.98"/>
    <n v="91504159.730000004"/>
    <n v="91504159.730000004"/>
    <s v="Giza"/>
  </r>
  <r>
    <s v="ORD105950"/>
    <s v="Dell Inspiron 3501"/>
    <x v="3"/>
    <x v="8"/>
    <x v="0"/>
    <x v="5"/>
    <n v="18126.73"/>
    <n v="1"/>
    <x v="5949"/>
    <x v="57"/>
    <n v="3440"/>
    <x v="168"/>
    <m/>
    <m/>
    <s v="sq"/>
    <s v="sq"/>
    <n v="27872.98"/>
    <n v="57542997.559999913"/>
    <n v="57542997.559999913"/>
    <s v="Giza"/>
  </r>
  <r>
    <s v="ORD105951"/>
    <s v="Adidas Running Shoes"/>
    <x v="1"/>
    <x v="9"/>
    <x v="2"/>
    <x v="4"/>
    <n v="14315.81"/>
    <n v="1"/>
    <x v="5950"/>
    <x v="160"/>
    <n v="479"/>
    <x v="127"/>
    <m/>
    <m/>
    <s v="Amazon"/>
    <s v="Amazon"/>
    <n v="99349.3"/>
    <n v="91504159.730000004"/>
    <n v="91504159.730000004"/>
    <s v="Riyadh"/>
  </r>
  <r>
    <s v="ORD105952"/>
    <s v="iPhone 13"/>
    <x v="0"/>
    <x v="4"/>
    <x v="0"/>
    <x v="2"/>
    <n v="1847.58"/>
    <n v="1"/>
    <x v="5951"/>
    <x v="395"/>
    <n v="2228"/>
    <x v="281"/>
    <m/>
    <m/>
    <s v="sq"/>
    <s v="sq"/>
    <n v="26648.76"/>
    <n v="92327183.770000085"/>
    <n v="92327183.770000085"/>
    <s v="Casablanca"/>
  </r>
  <r>
    <s v="ORD105953"/>
    <s v="T-shirt Cotton"/>
    <x v="1"/>
    <x v="5"/>
    <x v="0"/>
    <x v="5"/>
    <n v="17134"/>
    <n v="4"/>
    <x v="5952"/>
    <x v="38"/>
    <n v="556"/>
    <x v="137"/>
    <m/>
    <m/>
    <s v="sq"/>
    <s v="sq"/>
    <n v="27872.98"/>
    <n v="91504159.730000004"/>
    <n v="91504159.730000004"/>
    <s v="Giza"/>
  </r>
  <r>
    <s v="ORD105954"/>
    <s v="Bluetooth Headset"/>
    <x v="2"/>
    <x v="2"/>
    <x v="0"/>
    <x v="1"/>
    <n v="3451.11"/>
    <n v="5"/>
    <x v="5953"/>
    <x v="89"/>
    <n v="4071"/>
    <x v="61"/>
    <m/>
    <m/>
    <s v="sq"/>
    <s v="sq"/>
    <n v="13290.4"/>
    <n v="29200970.130000021"/>
    <n v="29200970.130000021"/>
    <s v="Alexandria"/>
  </r>
  <r>
    <s v="ORD105955"/>
    <s v="HP Pavilion Laptop"/>
    <x v="3"/>
    <x v="3"/>
    <x v="0"/>
    <x v="2"/>
    <n v="7936.26"/>
    <n v="1"/>
    <x v="5954"/>
    <x v="75"/>
    <n v="2050"/>
    <x v="124"/>
    <m/>
    <m/>
    <s v="sq"/>
    <s v="sq"/>
    <n v="26648.76"/>
    <n v="57542997.559999913"/>
    <n v="57542997.559999913"/>
    <s v="Casablanca"/>
  </r>
  <r>
    <s v="ORD105956"/>
    <s v="HP Pavilion Laptop"/>
    <x v="3"/>
    <x v="3"/>
    <x v="0"/>
    <x v="3"/>
    <n v="5777.59"/>
    <n v="5"/>
    <x v="5955"/>
    <x v="31"/>
    <n v="4355"/>
    <x v="139"/>
    <m/>
    <m/>
    <s v="sq"/>
    <s v="sq"/>
    <n v="3665.44"/>
    <n v="57542997.559999913"/>
    <n v="57542997.559999913"/>
    <s v="Dubai"/>
  </r>
  <r>
    <s v="ORD105957"/>
    <s v="Smartwatch FitPro"/>
    <x v="4"/>
    <x v="6"/>
    <x v="2"/>
    <x v="2"/>
    <n v="15632.82"/>
    <n v="4"/>
    <x v="5956"/>
    <x v="83"/>
    <n v="4737"/>
    <x v="106"/>
    <m/>
    <m/>
    <s v="Amazon"/>
    <s v="Amazon"/>
    <n v="26648.76"/>
    <n v="31420413.200000018"/>
    <n v="31420413.200000018"/>
    <s v="Casablanca"/>
  </r>
  <r>
    <s v="ORD105958"/>
    <s v="Nike Air Max"/>
    <x v="1"/>
    <x v="1"/>
    <x v="0"/>
    <x v="1"/>
    <n v="5051.47"/>
    <n v="1"/>
    <x v="5957"/>
    <x v="331"/>
    <n v="552"/>
    <x v="79"/>
    <m/>
    <m/>
    <s v="sq"/>
    <s v="sq"/>
    <n v="13290.4"/>
    <n v="91504159.730000004"/>
    <n v="91504159.730000004"/>
    <s v="Alexandria"/>
  </r>
  <r>
    <s v="ORD105959"/>
    <s v="T-shirt Cotton"/>
    <x v="1"/>
    <x v="5"/>
    <x v="1"/>
    <x v="4"/>
    <n v="8087.45"/>
    <n v="5"/>
    <x v="5958"/>
    <x v="87"/>
    <n v="349"/>
    <x v="317"/>
    <m/>
    <m/>
    <s v="Jumia"/>
    <s v="Jum"/>
    <n v="99349.3"/>
    <n v="91504159.730000004"/>
    <n v="91504159.730000004"/>
    <s v="Riyadh"/>
  </r>
  <r>
    <s v="ORD105960"/>
    <s v="HP Pavilion Laptop"/>
    <x v="3"/>
    <x v="3"/>
    <x v="2"/>
    <x v="0"/>
    <n v="17592.189999999999"/>
    <n v="2"/>
    <x v="5959"/>
    <x v="71"/>
    <n v="4361"/>
    <x v="186"/>
    <m/>
    <m/>
    <s v="Amazon"/>
    <s v="Amazon"/>
    <n v="16284.02"/>
    <n v="57542997.559999913"/>
    <n v="57542997.559999913"/>
    <s v="Cairo"/>
  </r>
  <r>
    <s v="ORD105961"/>
    <s v="T-shirt Cotton"/>
    <x v="1"/>
    <x v="5"/>
    <x v="2"/>
    <x v="1"/>
    <n v="17297.97"/>
    <n v="1"/>
    <x v="5960"/>
    <x v="341"/>
    <n v="3376"/>
    <x v="358"/>
    <m/>
    <m/>
    <s v="Amazon"/>
    <s v="Amazon"/>
    <n v="13290.4"/>
    <n v="91504159.730000004"/>
    <n v="91504159.730000004"/>
    <s v="Alexandria"/>
  </r>
  <r>
    <s v="ORD105962"/>
    <s v="HP Pavilion Laptop"/>
    <x v="3"/>
    <x v="3"/>
    <x v="2"/>
    <x v="2"/>
    <n v="8694.81"/>
    <n v="3"/>
    <x v="5961"/>
    <x v="63"/>
    <n v="2075"/>
    <x v="141"/>
    <m/>
    <m/>
    <s v="Amazon"/>
    <s v="Amazon"/>
    <n v="26648.76"/>
    <n v="57542997.559999913"/>
    <n v="57542997.559999913"/>
    <s v="Casablanca"/>
  </r>
  <r>
    <s v="ORD105963"/>
    <s v="iPhone 13"/>
    <x v="0"/>
    <x v="4"/>
    <x v="0"/>
    <x v="4"/>
    <n v="7426.01"/>
    <n v="3"/>
    <x v="5962"/>
    <x v="99"/>
    <n v="4388"/>
    <x v="270"/>
    <m/>
    <m/>
    <s v="sq"/>
    <s v="sq"/>
    <n v="99349.3"/>
    <n v="92327183.770000085"/>
    <n v="92327183.770000085"/>
    <s v="Riyadh"/>
  </r>
  <r>
    <s v="ORD105964"/>
    <s v="iPhone 13"/>
    <x v="0"/>
    <x v="4"/>
    <x v="2"/>
    <x v="5"/>
    <n v="15218.63"/>
    <n v="1"/>
    <x v="5963"/>
    <x v="158"/>
    <n v="519"/>
    <x v="170"/>
    <m/>
    <m/>
    <s v="Amazon"/>
    <s v="Amazon"/>
    <n v="27872.98"/>
    <n v="92327183.770000085"/>
    <n v="92327183.770000085"/>
    <s v="Giza"/>
  </r>
  <r>
    <s v="ORD105965"/>
    <s v="Nike Air Max"/>
    <x v="1"/>
    <x v="1"/>
    <x v="2"/>
    <x v="2"/>
    <n v="7526.84"/>
    <n v="5"/>
    <x v="5964"/>
    <x v="41"/>
    <n v="2802"/>
    <x v="19"/>
    <m/>
    <m/>
    <s v="Amazon"/>
    <s v="Amazon"/>
    <n v="26648.76"/>
    <n v="91504159.730000004"/>
    <n v="91504159.730000004"/>
    <s v="Casablanca"/>
  </r>
  <r>
    <s v="ORD105966"/>
    <s v="Adidas Running Shoes"/>
    <x v="1"/>
    <x v="9"/>
    <x v="1"/>
    <x v="1"/>
    <n v="12039.05"/>
    <n v="5"/>
    <x v="5965"/>
    <x v="5"/>
    <n v="4688"/>
    <x v="242"/>
    <m/>
    <m/>
    <s v="Jumia"/>
    <s v="Jum"/>
    <n v="13290.4"/>
    <n v="91504159.730000004"/>
    <n v="91504159.730000004"/>
    <s v="Alexandria"/>
  </r>
  <r>
    <s v="ORD105967"/>
    <s v="HP Pavilion Laptop"/>
    <x v="3"/>
    <x v="3"/>
    <x v="1"/>
    <x v="3"/>
    <n v="17303.810000000001"/>
    <n v="3"/>
    <x v="5966"/>
    <x v="55"/>
    <n v="159"/>
    <x v="280"/>
    <m/>
    <m/>
    <s v="Jumia"/>
    <s v="Jum"/>
    <n v="3665.44"/>
    <n v="57542997.559999913"/>
    <n v="57542997.559999913"/>
    <s v="Dubai"/>
  </r>
  <r>
    <s v="ORD105968"/>
    <s v="iPhone 13"/>
    <x v="0"/>
    <x v="4"/>
    <x v="2"/>
    <x v="2"/>
    <n v="5926.71"/>
    <n v="5"/>
    <x v="5967"/>
    <x v="4"/>
    <n v="1715"/>
    <x v="142"/>
    <m/>
    <m/>
    <s v="Amazon"/>
    <s v="Amazon"/>
    <n v="26648.76"/>
    <n v="92327183.770000085"/>
    <n v="92327183.770000085"/>
    <s v="Casablanca"/>
  </r>
  <r>
    <s v="ORD105969"/>
    <s v="Samsung Galaxy A14"/>
    <x v="0"/>
    <x v="0"/>
    <x v="2"/>
    <x v="0"/>
    <n v="4799.78"/>
    <n v="5"/>
    <x v="5968"/>
    <x v="27"/>
    <n v="541"/>
    <x v="243"/>
    <m/>
    <m/>
    <s v="Amazon"/>
    <s v="Amazon"/>
    <n v="16284.02"/>
    <n v="92327183.770000085"/>
    <n v="92327183.770000085"/>
    <s v="Cairo"/>
  </r>
  <r>
    <s v="ORD105970"/>
    <s v="HP Pavilion Laptop"/>
    <x v="3"/>
    <x v="3"/>
    <x v="0"/>
    <x v="5"/>
    <n v="15609.53"/>
    <n v="3"/>
    <x v="5969"/>
    <x v="238"/>
    <n v="2756"/>
    <x v="52"/>
    <m/>
    <m/>
    <s v="sq"/>
    <s v="sq"/>
    <n v="27872.98"/>
    <n v="57542997.559999913"/>
    <n v="57542997.559999913"/>
    <s v="Giza"/>
  </r>
  <r>
    <s v="ORD105971"/>
    <s v="Bluetooth Headset"/>
    <x v="2"/>
    <x v="2"/>
    <x v="1"/>
    <x v="3"/>
    <n v="6953.69"/>
    <n v="4"/>
    <x v="5970"/>
    <x v="64"/>
    <n v="594"/>
    <x v="216"/>
    <m/>
    <m/>
    <s v="Jumia"/>
    <s v="Jum"/>
    <n v="3665.44"/>
    <n v="29200970.130000021"/>
    <n v="29200970.130000021"/>
    <s v="Dubai"/>
  </r>
  <r>
    <s v="ORD105972"/>
    <s v="Adidas Running Shoes"/>
    <x v="1"/>
    <x v="9"/>
    <x v="1"/>
    <x v="0"/>
    <n v="10599.11"/>
    <n v="3"/>
    <x v="5971"/>
    <x v="12"/>
    <n v="4695"/>
    <x v="182"/>
    <m/>
    <m/>
    <s v="Jumia"/>
    <s v="Jum"/>
    <n v="16284.02"/>
    <n v="91504159.730000004"/>
    <n v="91504159.730000004"/>
    <s v="Cairo"/>
  </r>
  <r>
    <s v="ORD105973"/>
    <s v="Samsung Galaxy A14"/>
    <x v="0"/>
    <x v="0"/>
    <x v="1"/>
    <x v="0"/>
    <n v="13850.47"/>
    <n v="5"/>
    <x v="5972"/>
    <x v="257"/>
    <n v="2723"/>
    <x v="114"/>
    <m/>
    <m/>
    <s v="Jumia"/>
    <s v="Jum"/>
    <n v="16284.02"/>
    <n v="92327183.770000085"/>
    <n v="92327183.770000085"/>
    <s v="Cairo"/>
  </r>
  <r>
    <s v="ORD105974"/>
    <s v="iPhone 13"/>
    <x v="0"/>
    <x v="4"/>
    <x v="2"/>
    <x v="4"/>
    <n v="18154.599999999999"/>
    <n v="1"/>
    <x v="5973"/>
    <x v="34"/>
    <n v="644"/>
    <x v="328"/>
    <m/>
    <m/>
    <s v="Amazon"/>
    <s v="Amazon"/>
    <n v="99349.3"/>
    <n v="92327183.770000085"/>
    <n v="92327183.770000085"/>
    <s v="Riyadh"/>
  </r>
  <r>
    <s v="ORD105975"/>
    <s v="Samsung Galaxy A14"/>
    <x v="0"/>
    <x v="0"/>
    <x v="2"/>
    <x v="2"/>
    <n v="3315.02"/>
    <n v="4"/>
    <x v="5974"/>
    <x v="182"/>
    <n v="850"/>
    <x v="9"/>
    <m/>
    <m/>
    <s v="Amazon"/>
    <s v="Amazon"/>
    <n v="26648.76"/>
    <n v="92327183.770000085"/>
    <n v="92327183.770000085"/>
    <s v="Casablanca"/>
  </r>
  <r>
    <s v="ORD105976"/>
    <s v="Xiaomi Redmi Note 12"/>
    <x v="0"/>
    <x v="7"/>
    <x v="2"/>
    <x v="1"/>
    <n v="17520.53"/>
    <n v="5"/>
    <x v="5975"/>
    <x v="86"/>
    <n v="2918"/>
    <x v="35"/>
    <m/>
    <m/>
    <s v="Amazon"/>
    <s v="Amazon"/>
    <n v="13290.4"/>
    <n v="92327183.770000085"/>
    <n v="92327183.770000085"/>
    <s v="Alexandria"/>
  </r>
  <r>
    <s v="ORD105977"/>
    <s v="Dell Inspiron 3501"/>
    <x v="3"/>
    <x v="8"/>
    <x v="1"/>
    <x v="0"/>
    <n v="4682.2299999999996"/>
    <n v="2"/>
    <x v="5976"/>
    <x v="264"/>
    <n v="594"/>
    <x v="133"/>
    <m/>
    <m/>
    <s v="Jumia"/>
    <s v="Jum"/>
    <n v="16284.02"/>
    <n v="57542997.559999913"/>
    <n v="57542997.559999913"/>
    <s v="Cairo"/>
  </r>
  <r>
    <s v="ORD105978"/>
    <s v="HP Pavilion Laptop"/>
    <x v="3"/>
    <x v="3"/>
    <x v="1"/>
    <x v="0"/>
    <n v="13252.05"/>
    <n v="3"/>
    <x v="5977"/>
    <x v="330"/>
    <n v="2442"/>
    <x v="340"/>
    <m/>
    <m/>
    <s v="Jumia"/>
    <s v="Jum"/>
    <n v="16284.02"/>
    <n v="57542997.559999913"/>
    <n v="57542997.559999913"/>
    <s v="Cairo"/>
  </r>
  <r>
    <s v="ORD105979"/>
    <s v="HP Pavilion Laptop"/>
    <x v="3"/>
    <x v="3"/>
    <x v="0"/>
    <x v="4"/>
    <n v="1398.63"/>
    <n v="2"/>
    <x v="5978"/>
    <x v="175"/>
    <n v="1317"/>
    <x v="51"/>
    <m/>
    <m/>
    <s v="sq"/>
    <s v="sq"/>
    <n v="99349.3"/>
    <n v="57542997.559999913"/>
    <n v="57542997.559999913"/>
    <s v="Riyadh"/>
  </r>
  <r>
    <s v="ORD105980"/>
    <s v="Smartwatch FitPro"/>
    <x v="4"/>
    <x v="6"/>
    <x v="0"/>
    <x v="2"/>
    <n v="13163.62"/>
    <n v="4"/>
    <x v="5979"/>
    <x v="172"/>
    <n v="1152"/>
    <x v="185"/>
    <m/>
    <m/>
    <s v="sq"/>
    <s v="sq"/>
    <n v="26648.76"/>
    <n v="31420413.200000018"/>
    <n v="31420413.200000018"/>
    <s v="Casablanca"/>
  </r>
  <r>
    <s v="ORD105981"/>
    <s v="Smartwatch FitPro"/>
    <x v="4"/>
    <x v="6"/>
    <x v="2"/>
    <x v="3"/>
    <n v="18627.5"/>
    <n v="3"/>
    <x v="5980"/>
    <x v="141"/>
    <n v="3385"/>
    <x v="239"/>
    <m/>
    <m/>
    <s v="Amazon"/>
    <s v="Amazon"/>
    <n v="3665.44"/>
    <n v="31420413.200000018"/>
    <n v="31420413.200000018"/>
    <s v="Dubai"/>
  </r>
  <r>
    <s v="ORD105982"/>
    <s v="Bluetooth Headset"/>
    <x v="2"/>
    <x v="2"/>
    <x v="2"/>
    <x v="4"/>
    <n v="7621.28"/>
    <n v="4"/>
    <x v="5981"/>
    <x v="112"/>
    <n v="2902"/>
    <x v="170"/>
    <m/>
    <m/>
    <s v="Amazon"/>
    <s v="Amazon"/>
    <n v="99349.3"/>
    <n v="29200970.130000021"/>
    <n v="29200970.130000021"/>
    <s v="Riyadh"/>
  </r>
  <r>
    <s v="ORD105983"/>
    <s v="iPhone 13"/>
    <x v="0"/>
    <x v="4"/>
    <x v="0"/>
    <x v="4"/>
    <n v="12200.27"/>
    <n v="3"/>
    <x v="5982"/>
    <x v="71"/>
    <n v="2867"/>
    <x v="31"/>
    <m/>
    <m/>
    <s v="sq"/>
    <s v="sq"/>
    <n v="99349.3"/>
    <n v="92327183.770000085"/>
    <n v="92327183.770000085"/>
    <s v="Riyadh"/>
  </r>
  <r>
    <s v="ORD105984"/>
    <s v="Nike Air Max"/>
    <x v="1"/>
    <x v="1"/>
    <x v="1"/>
    <x v="3"/>
    <n v="14772.33"/>
    <n v="4"/>
    <x v="5983"/>
    <x v="150"/>
    <n v="1661"/>
    <x v="275"/>
    <m/>
    <m/>
    <s v="Jumia"/>
    <s v="Jum"/>
    <n v="3665.44"/>
    <n v="91504159.730000004"/>
    <n v="91504159.730000004"/>
    <s v="Dubai"/>
  </r>
  <r>
    <s v="ORD105985"/>
    <s v="T-shirt Cotton"/>
    <x v="1"/>
    <x v="5"/>
    <x v="2"/>
    <x v="3"/>
    <n v="8039.65"/>
    <n v="1"/>
    <x v="5984"/>
    <x v="314"/>
    <n v="1482"/>
    <x v="47"/>
    <m/>
    <m/>
    <s v="Amazon"/>
    <s v="Amazon"/>
    <n v="3665.44"/>
    <n v="91504159.730000004"/>
    <n v="91504159.730000004"/>
    <s v="Dubai"/>
  </r>
  <r>
    <s v="ORD105986"/>
    <s v="T-shirt Cotton"/>
    <x v="1"/>
    <x v="5"/>
    <x v="1"/>
    <x v="0"/>
    <n v="1125.8599999999999"/>
    <n v="4"/>
    <x v="5985"/>
    <x v="130"/>
    <n v="3262"/>
    <x v="318"/>
    <m/>
    <m/>
    <s v="Jumia"/>
    <s v="Jum"/>
    <n v="16284.02"/>
    <n v="91504159.730000004"/>
    <n v="91504159.730000004"/>
    <s v="Cairo"/>
  </r>
  <r>
    <s v="ORD105987"/>
    <s v="Dell Inspiron 3501"/>
    <x v="3"/>
    <x v="8"/>
    <x v="2"/>
    <x v="4"/>
    <n v="1451.66"/>
    <n v="4"/>
    <x v="5986"/>
    <x v="150"/>
    <n v="192"/>
    <x v="122"/>
    <m/>
    <m/>
    <s v="Amazon"/>
    <s v="Amazon"/>
    <n v="99349.3"/>
    <n v="57542997.559999913"/>
    <n v="57542997.559999913"/>
    <s v="Riyadh"/>
  </r>
  <r>
    <s v="ORD105988"/>
    <s v="Smartwatch FitPro"/>
    <x v="4"/>
    <x v="6"/>
    <x v="2"/>
    <x v="2"/>
    <n v="7537.41"/>
    <n v="5"/>
    <x v="5987"/>
    <x v="212"/>
    <n v="348"/>
    <x v="254"/>
    <m/>
    <m/>
    <s v="Amazon"/>
    <s v="Amazon"/>
    <n v="26648.76"/>
    <n v="31420413.200000018"/>
    <n v="31420413.200000018"/>
    <s v="Casablanca"/>
  </r>
  <r>
    <s v="ORD105989"/>
    <s v="HP Pavilion Laptop"/>
    <x v="3"/>
    <x v="3"/>
    <x v="1"/>
    <x v="3"/>
    <n v="18016.13"/>
    <n v="2"/>
    <x v="5988"/>
    <x v="252"/>
    <n v="1626"/>
    <x v="235"/>
    <m/>
    <m/>
    <s v="Jumia"/>
    <s v="Jum"/>
    <n v="3665.44"/>
    <n v="57542997.559999913"/>
    <n v="57542997.559999913"/>
    <s v="Dubai"/>
  </r>
  <r>
    <s v="ORD105990"/>
    <s v="Adidas Running Shoes"/>
    <x v="1"/>
    <x v="9"/>
    <x v="0"/>
    <x v="5"/>
    <n v="2764.81"/>
    <n v="3"/>
    <x v="5989"/>
    <x v="268"/>
    <n v="3241"/>
    <x v="106"/>
    <m/>
    <m/>
    <s v="sq"/>
    <s v="sq"/>
    <n v="27872.98"/>
    <n v="91504159.730000004"/>
    <n v="91504159.730000004"/>
    <s v="Giza"/>
  </r>
  <r>
    <s v="ORD105991"/>
    <s v="T-shirt Cotton"/>
    <x v="1"/>
    <x v="5"/>
    <x v="0"/>
    <x v="1"/>
    <n v="2084.5"/>
    <n v="2"/>
    <x v="5990"/>
    <x v="252"/>
    <n v="3320"/>
    <x v="284"/>
    <m/>
    <m/>
    <s v="sq"/>
    <s v="sq"/>
    <n v="13290.4"/>
    <n v="91504159.730000004"/>
    <n v="91504159.730000004"/>
    <s v="Alexandria"/>
  </r>
  <r>
    <s v="ORD105992"/>
    <s v="Bluetooth Headset"/>
    <x v="2"/>
    <x v="2"/>
    <x v="2"/>
    <x v="3"/>
    <n v="19186.3"/>
    <n v="4"/>
    <x v="5991"/>
    <x v="22"/>
    <n v="661"/>
    <x v="89"/>
    <m/>
    <m/>
    <s v="Amazon"/>
    <s v="Amazon"/>
    <n v="3665.44"/>
    <n v="29200970.130000021"/>
    <n v="29200970.130000021"/>
    <s v="Dubai"/>
  </r>
  <r>
    <s v="ORD105993"/>
    <s v="HP Pavilion Laptop"/>
    <x v="3"/>
    <x v="3"/>
    <x v="2"/>
    <x v="0"/>
    <n v="10428.08"/>
    <n v="4"/>
    <x v="5992"/>
    <x v="36"/>
    <n v="4365"/>
    <x v="153"/>
    <m/>
    <m/>
    <s v="Amazon"/>
    <s v="Amazon"/>
    <n v="16284.02"/>
    <n v="57542997.559999913"/>
    <n v="57542997.559999913"/>
    <s v="Cairo"/>
  </r>
  <r>
    <s v="ORD105994"/>
    <s v="Smartwatch FitPro"/>
    <x v="4"/>
    <x v="6"/>
    <x v="0"/>
    <x v="1"/>
    <n v="1925"/>
    <n v="5"/>
    <x v="5993"/>
    <x v="81"/>
    <n v="3976"/>
    <x v="128"/>
    <m/>
    <m/>
    <s v="sq"/>
    <s v="sq"/>
    <n v="13290.4"/>
    <n v="31420413.200000018"/>
    <n v="31420413.200000018"/>
    <s v="Alexandria"/>
  </r>
  <r>
    <s v="ORD105995"/>
    <s v="Samsung Galaxy A14"/>
    <x v="0"/>
    <x v="0"/>
    <x v="1"/>
    <x v="1"/>
    <n v="2553.38"/>
    <n v="1"/>
    <x v="5994"/>
    <x v="232"/>
    <n v="3963"/>
    <x v="216"/>
    <m/>
    <m/>
    <s v="Jumia"/>
    <s v="Jum"/>
    <n v="13290.4"/>
    <n v="92327183.770000085"/>
    <n v="92327183.770000085"/>
    <s v="Alexandria"/>
  </r>
  <r>
    <s v="ORD105996"/>
    <s v="Samsung Galaxy A14"/>
    <x v="0"/>
    <x v="0"/>
    <x v="1"/>
    <x v="4"/>
    <n v="7221.35"/>
    <n v="1"/>
    <x v="5995"/>
    <x v="266"/>
    <n v="3270"/>
    <x v="280"/>
    <m/>
    <m/>
    <s v="Jumia"/>
    <s v="Jum"/>
    <n v="99349.3"/>
    <n v="92327183.770000085"/>
    <n v="92327183.770000085"/>
    <s v="Riyadh"/>
  </r>
  <r>
    <s v="ORD105997"/>
    <s v="HP Pavilion Laptop"/>
    <x v="3"/>
    <x v="3"/>
    <x v="0"/>
    <x v="4"/>
    <n v="8145.48"/>
    <n v="4"/>
    <x v="5996"/>
    <x v="14"/>
    <n v="4373"/>
    <x v="29"/>
    <m/>
    <m/>
    <s v="sq"/>
    <s v="sq"/>
    <n v="99349.3"/>
    <n v="57542997.559999913"/>
    <n v="57542997.559999913"/>
    <s v="Riyadh"/>
  </r>
  <r>
    <s v="ORD105998"/>
    <s v="T-shirt Cotton"/>
    <x v="1"/>
    <x v="5"/>
    <x v="0"/>
    <x v="3"/>
    <n v="8036.81"/>
    <n v="1"/>
    <x v="5997"/>
    <x v="161"/>
    <n v="4474"/>
    <x v="217"/>
    <m/>
    <m/>
    <s v="sq"/>
    <s v="sq"/>
    <n v="3665.44"/>
    <n v="91504159.730000004"/>
    <n v="91504159.730000004"/>
    <s v="Dubai"/>
  </r>
  <r>
    <s v="ORD105999"/>
    <s v="Bluetooth Headset"/>
    <x v="2"/>
    <x v="2"/>
    <x v="0"/>
    <x v="3"/>
    <n v="10113.64"/>
    <n v="2"/>
    <x v="5998"/>
    <x v="150"/>
    <n v="3440"/>
    <x v="354"/>
    <m/>
    <m/>
    <s v="sq"/>
    <s v="sq"/>
    <n v="3665.44"/>
    <n v="29200970.130000021"/>
    <n v="29200970.130000021"/>
    <s v="Dubai"/>
  </r>
  <r>
    <s v="ORD106000"/>
    <s v="Smartwatch FitPro"/>
    <x v="4"/>
    <x v="6"/>
    <x v="2"/>
    <x v="3"/>
    <n v="14481.37"/>
    <n v="4"/>
    <x v="5999"/>
    <x v="296"/>
    <n v="4320"/>
    <x v="309"/>
    <m/>
    <m/>
    <s v="Amazon"/>
    <s v="Amazon"/>
    <n v="3665.44"/>
    <n v="31420413.200000018"/>
    <n v="31420413.200000018"/>
    <s v="Dubai"/>
  </r>
  <r>
    <s v="ORD106001"/>
    <s v="iPhone 13"/>
    <x v="0"/>
    <x v="4"/>
    <x v="0"/>
    <x v="4"/>
    <n v="401.08"/>
    <n v="1"/>
    <x v="6000"/>
    <x v="301"/>
    <n v="486"/>
    <x v="329"/>
    <m/>
    <m/>
    <s v="sq"/>
    <s v="sq"/>
    <n v="99349.3"/>
    <n v="92327183.770000085"/>
    <n v="92327183.770000085"/>
    <s v="Riyadh"/>
  </r>
  <r>
    <s v="ORD106002"/>
    <s v="Smartwatch FitPro"/>
    <x v="4"/>
    <x v="6"/>
    <x v="2"/>
    <x v="4"/>
    <n v="10380.959999999999"/>
    <n v="5"/>
    <x v="6001"/>
    <x v="94"/>
    <n v="3902"/>
    <x v="321"/>
    <m/>
    <m/>
    <s v="Amazon"/>
    <s v="Amazon"/>
    <n v="99349.3"/>
    <n v="31420413.200000018"/>
    <n v="31420413.200000018"/>
    <s v="Riyadh"/>
  </r>
  <r>
    <s v="ORD106003"/>
    <s v="Adidas Running Shoes"/>
    <x v="1"/>
    <x v="9"/>
    <x v="1"/>
    <x v="2"/>
    <n v="4543.82"/>
    <n v="5"/>
    <x v="6002"/>
    <x v="32"/>
    <n v="724"/>
    <x v="329"/>
    <m/>
    <m/>
    <s v="Jumia"/>
    <s v="Jum"/>
    <n v="26648.76"/>
    <n v="91504159.730000004"/>
    <n v="91504159.730000004"/>
    <s v="Casablanca"/>
  </r>
  <r>
    <s v="ORD106004"/>
    <s v="T-shirt Cotton"/>
    <x v="1"/>
    <x v="5"/>
    <x v="2"/>
    <x v="5"/>
    <n v="16499.28"/>
    <n v="3"/>
    <x v="6003"/>
    <x v="309"/>
    <n v="3769"/>
    <x v="14"/>
    <m/>
    <m/>
    <s v="Amazon"/>
    <s v="Amazon"/>
    <n v="27872.98"/>
    <n v="91504159.730000004"/>
    <n v="91504159.730000004"/>
    <s v="Giza"/>
  </r>
  <r>
    <s v="ORD106005"/>
    <s v="Nike Air Max"/>
    <x v="1"/>
    <x v="1"/>
    <x v="2"/>
    <x v="3"/>
    <n v="19176.400000000001"/>
    <n v="2"/>
    <x v="6004"/>
    <x v="98"/>
    <n v="2215"/>
    <x v="227"/>
    <m/>
    <m/>
    <s v="Amazon"/>
    <s v="Amazon"/>
    <n v="3665.44"/>
    <n v="91504159.730000004"/>
    <n v="91504159.730000004"/>
    <s v="Dubai"/>
  </r>
  <r>
    <s v="ORD106006"/>
    <s v="Xiaomi Redmi Note 12"/>
    <x v="0"/>
    <x v="7"/>
    <x v="1"/>
    <x v="1"/>
    <n v="12634.17"/>
    <n v="1"/>
    <x v="6005"/>
    <x v="355"/>
    <n v="3434"/>
    <x v="257"/>
    <m/>
    <m/>
    <s v="Jumia"/>
    <s v="Jum"/>
    <n v="13290.4"/>
    <n v="92327183.770000085"/>
    <n v="92327183.770000085"/>
    <s v="Alexandria"/>
  </r>
  <r>
    <s v="ORD106007"/>
    <s v="Xiaomi Redmi Note 12"/>
    <x v="0"/>
    <x v="7"/>
    <x v="1"/>
    <x v="3"/>
    <n v="7921.74"/>
    <n v="4"/>
    <x v="6006"/>
    <x v="299"/>
    <n v="1113"/>
    <x v="171"/>
    <m/>
    <m/>
    <s v="Jumia"/>
    <s v="Jum"/>
    <n v="3665.44"/>
    <n v="92327183.770000085"/>
    <n v="92327183.770000085"/>
    <s v="Dubai"/>
  </r>
  <r>
    <s v="ORD106008"/>
    <s v="Adidas Running Shoes"/>
    <x v="1"/>
    <x v="9"/>
    <x v="2"/>
    <x v="0"/>
    <n v="13299.61"/>
    <n v="3"/>
    <x v="6007"/>
    <x v="233"/>
    <n v="4995"/>
    <x v="348"/>
    <m/>
    <m/>
    <s v="Amazon"/>
    <s v="Amazon"/>
    <n v="16284.02"/>
    <n v="91504159.730000004"/>
    <n v="91504159.730000004"/>
    <s v="Cairo"/>
  </r>
  <r>
    <s v="ORD106009"/>
    <s v="T-shirt Cotton"/>
    <x v="1"/>
    <x v="5"/>
    <x v="2"/>
    <x v="2"/>
    <n v="4601.4399999999996"/>
    <n v="4"/>
    <x v="6008"/>
    <x v="225"/>
    <n v="3075"/>
    <x v="212"/>
    <m/>
    <m/>
    <s v="Amazon"/>
    <s v="Amazon"/>
    <n v="26648.76"/>
    <n v="91504159.730000004"/>
    <n v="91504159.730000004"/>
    <s v="Casablanca"/>
  </r>
  <r>
    <s v="ORD106010"/>
    <s v="Adidas Running Shoes"/>
    <x v="1"/>
    <x v="9"/>
    <x v="0"/>
    <x v="5"/>
    <n v="12075.74"/>
    <n v="2"/>
    <x v="6009"/>
    <x v="39"/>
    <n v="1947"/>
    <x v="247"/>
    <m/>
    <m/>
    <s v="sq"/>
    <s v="sq"/>
    <n v="27872.98"/>
    <n v="91504159.730000004"/>
    <n v="91504159.730000004"/>
    <s v="Giza"/>
  </r>
  <r>
    <s v="ORD106011"/>
    <s v="Bluetooth Headset"/>
    <x v="2"/>
    <x v="2"/>
    <x v="2"/>
    <x v="2"/>
    <n v="1664.85"/>
    <n v="5"/>
    <x v="6010"/>
    <x v="60"/>
    <n v="4364"/>
    <x v="260"/>
    <m/>
    <m/>
    <s v="Amazon"/>
    <s v="Amazon"/>
    <n v="26648.76"/>
    <n v="29200970.130000021"/>
    <n v="29200970.130000021"/>
    <s v="Casablanca"/>
  </r>
  <r>
    <s v="ORD106012"/>
    <s v="Bluetooth Headset"/>
    <x v="2"/>
    <x v="2"/>
    <x v="0"/>
    <x v="2"/>
    <n v="11677.97"/>
    <n v="3"/>
    <x v="6011"/>
    <x v="126"/>
    <n v="2432"/>
    <x v="318"/>
    <m/>
    <m/>
    <s v="sq"/>
    <s v="sq"/>
    <n v="26648.76"/>
    <n v="29200970.130000021"/>
    <n v="29200970.130000021"/>
    <s v="Casablanca"/>
  </r>
  <r>
    <s v="ORD106013"/>
    <s v="Xiaomi Redmi Note 12"/>
    <x v="0"/>
    <x v="7"/>
    <x v="1"/>
    <x v="3"/>
    <n v="12992.36"/>
    <n v="4"/>
    <x v="6012"/>
    <x v="304"/>
    <n v="4506"/>
    <x v="247"/>
    <m/>
    <m/>
    <s v="Jumia"/>
    <s v="Jum"/>
    <n v="3665.44"/>
    <n v="92327183.770000085"/>
    <n v="92327183.770000085"/>
    <s v="Dubai"/>
  </r>
  <r>
    <s v="ORD106014"/>
    <s v="Nike Air Max"/>
    <x v="1"/>
    <x v="1"/>
    <x v="1"/>
    <x v="0"/>
    <n v="16999.61"/>
    <n v="1"/>
    <x v="6013"/>
    <x v="131"/>
    <n v="2852"/>
    <x v="279"/>
    <m/>
    <m/>
    <s v="Jumia"/>
    <s v="Jum"/>
    <n v="16284.02"/>
    <n v="91504159.730000004"/>
    <n v="91504159.730000004"/>
    <s v="Cairo"/>
  </r>
  <r>
    <s v="ORD106015"/>
    <s v="T-shirt Cotton"/>
    <x v="1"/>
    <x v="5"/>
    <x v="0"/>
    <x v="5"/>
    <n v="4490.17"/>
    <n v="5"/>
    <x v="6014"/>
    <x v="18"/>
    <n v="4697"/>
    <x v="232"/>
    <m/>
    <m/>
    <s v="sq"/>
    <s v="sq"/>
    <n v="27872.98"/>
    <n v="91504159.730000004"/>
    <n v="91504159.730000004"/>
    <s v="Giza"/>
  </r>
  <r>
    <s v="ORD106016"/>
    <s v="Samsung Galaxy A14"/>
    <x v="0"/>
    <x v="0"/>
    <x v="2"/>
    <x v="3"/>
    <n v="5470.31"/>
    <n v="4"/>
    <x v="6015"/>
    <x v="372"/>
    <n v="482"/>
    <x v="10"/>
    <m/>
    <m/>
    <s v="Amazon"/>
    <s v="Amazon"/>
    <n v="3665.44"/>
    <n v="92327183.770000085"/>
    <n v="92327183.770000085"/>
    <s v="Dubai"/>
  </r>
  <r>
    <s v="ORD106017"/>
    <s v="Xiaomi Redmi Note 12"/>
    <x v="0"/>
    <x v="7"/>
    <x v="1"/>
    <x v="0"/>
    <n v="15625.3"/>
    <n v="4"/>
    <x v="6016"/>
    <x v="71"/>
    <n v="4115"/>
    <x v="156"/>
    <m/>
    <m/>
    <s v="Jumia"/>
    <s v="Jum"/>
    <n v="16284.02"/>
    <n v="92327183.770000085"/>
    <n v="92327183.770000085"/>
    <s v="Cairo"/>
  </r>
  <r>
    <s v="ORD106018"/>
    <s v="Smartwatch FitPro"/>
    <x v="4"/>
    <x v="6"/>
    <x v="2"/>
    <x v="3"/>
    <n v="12992.59"/>
    <n v="5"/>
    <x v="6017"/>
    <x v="130"/>
    <n v="962"/>
    <x v="336"/>
    <m/>
    <m/>
    <s v="Amazon"/>
    <s v="Amazon"/>
    <n v="3665.44"/>
    <n v="31420413.200000018"/>
    <n v="31420413.200000018"/>
    <s v="Dubai"/>
  </r>
  <r>
    <s v="ORD106019"/>
    <s v="Bluetooth Headset"/>
    <x v="2"/>
    <x v="2"/>
    <x v="0"/>
    <x v="1"/>
    <n v="15967.99"/>
    <n v="4"/>
    <x v="6018"/>
    <x v="83"/>
    <n v="3814"/>
    <x v="280"/>
    <m/>
    <m/>
    <s v="sq"/>
    <s v="sq"/>
    <n v="13290.4"/>
    <n v="29200970.130000021"/>
    <n v="29200970.130000021"/>
    <s v="Alexandria"/>
  </r>
  <r>
    <s v="ORD106020"/>
    <s v="Samsung Galaxy A14"/>
    <x v="0"/>
    <x v="0"/>
    <x v="1"/>
    <x v="3"/>
    <n v="13713.35"/>
    <n v="3"/>
    <x v="6019"/>
    <x v="142"/>
    <n v="4294"/>
    <x v="75"/>
    <m/>
    <m/>
    <s v="Jumia"/>
    <s v="Jum"/>
    <n v="3665.44"/>
    <n v="92327183.770000085"/>
    <n v="92327183.770000085"/>
    <s v="Dubai"/>
  </r>
  <r>
    <s v="ORD106021"/>
    <s v="Samsung Galaxy A14"/>
    <x v="0"/>
    <x v="0"/>
    <x v="2"/>
    <x v="4"/>
    <n v="10975.85"/>
    <n v="3"/>
    <x v="6020"/>
    <x v="44"/>
    <n v="1109"/>
    <x v="85"/>
    <m/>
    <m/>
    <s v="Amazon"/>
    <s v="Amazon"/>
    <n v="99349.3"/>
    <n v="92327183.770000085"/>
    <n v="92327183.770000085"/>
    <s v="Riyadh"/>
  </r>
  <r>
    <s v="ORD106022"/>
    <s v="T-shirt Cotton"/>
    <x v="1"/>
    <x v="5"/>
    <x v="1"/>
    <x v="4"/>
    <n v="10298.91"/>
    <n v="4"/>
    <x v="6021"/>
    <x v="360"/>
    <n v="4347"/>
    <x v="39"/>
    <m/>
    <m/>
    <s v="Jumia"/>
    <s v="Jum"/>
    <n v="99349.3"/>
    <n v="91504159.730000004"/>
    <n v="91504159.730000004"/>
    <s v="Riyadh"/>
  </r>
  <r>
    <s v="ORD106023"/>
    <s v="Samsung Galaxy A14"/>
    <x v="0"/>
    <x v="0"/>
    <x v="0"/>
    <x v="5"/>
    <n v="3584.85"/>
    <n v="2"/>
    <x v="6022"/>
    <x v="347"/>
    <n v="1034"/>
    <x v="225"/>
    <m/>
    <m/>
    <s v="sq"/>
    <s v="sq"/>
    <n v="27872.98"/>
    <n v="92327183.770000085"/>
    <n v="92327183.770000085"/>
    <s v="Giza"/>
  </r>
  <r>
    <s v="ORD106024"/>
    <s v="Nike Air Max"/>
    <x v="1"/>
    <x v="1"/>
    <x v="0"/>
    <x v="5"/>
    <n v="1520.43"/>
    <n v="4"/>
    <x v="6023"/>
    <x v="144"/>
    <n v="2460"/>
    <x v="77"/>
    <m/>
    <m/>
    <s v="sq"/>
    <s v="sq"/>
    <n v="27872.98"/>
    <n v="91504159.730000004"/>
    <n v="91504159.730000004"/>
    <s v="Giza"/>
  </r>
  <r>
    <s v="ORD106025"/>
    <s v="HP Pavilion Laptop"/>
    <x v="3"/>
    <x v="3"/>
    <x v="2"/>
    <x v="5"/>
    <n v="7375.02"/>
    <n v="1"/>
    <x v="6024"/>
    <x v="30"/>
    <n v="991"/>
    <x v="11"/>
    <m/>
    <m/>
    <s v="Amazon"/>
    <s v="Amazon"/>
    <n v="27872.98"/>
    <n v="57542997.559999913"/>
    <n v="57542997.559999913"/>
    <s v="Giza"/>
  </r>
  <r>
    <s v="ORD106026"/>
    <s v="Bluetooth Headset"/>
    <x v="2"/>
    <x v="2"/>
    <x v="2"/>
    <x v="3"/>
    <n v="6497.63"/>
    <n v="2"/>
    <x v="6025"/>
    <x v="126"/>
    <n v="286"/>
    <x v="98"/>
    <m/>
    <m/>
    <s v="Amazon"/>
    <s v="Amazon"/>
    <n v="3665.44"/>
    <n v="29200970.130000021"/>
    <n v="29200970.130000021"/>
    <s v="Dubai"/>
  </r>
  <r>
    <s v="ORD106027"/>
    <s v="HP Pavilion Laptop"/>
    <x v="3"/>
    <x v="3"/>
    <x v="2"/>
    <x v="0"/>
    <n v="5704.31"/>
    <n v="5"/>
    <x v="6026"/>
    <x v="260"/>
    <n v="57"/>
    <x v="300"/>
    <m/>
    <m/>
    <s v="Amazon"/>
    <s v="Amazon"/>
    <n v="16284.02"/>
    <n v="57542997.559999913"/>
    <n v="57542997.559999913"/>
    <s v="Cairo"/>
  </r>
  <r>
    <s v="ORD106028"/>
    <s v="Bluetooth Headset"/>
    <x v="2"/>
    <x v="2"/>
    <x v="1"/>
    <x v="2"/>
    <n v="15629.28"/>
    <n v="1"/>
    <x v="6027"/>
    <x v="224"/>
    <n v="3601"/>
    <x v="153"/>
    <m/>
    <m/>
    <s v="Jumia"/>
    <s v="Jum"/>
    <n v="26648.76"/>
    <n v="29200970.130000021"/>
    <n v="29200970.130000021"/>
    <s v="Casablanca"/>
  </r>
  <r>
    <s v="ORD106029"/>
    <s v="Smartwatch FitPro"/>
    <x v="4"/>
    <x v="6"/>
    <x v="2"/>
    <x v="5"/>
    <n v="1520.25"/>
    <n v="2"/>
    <x v="6028"/>
    <x v="330"/>
    <n v="838"/>
    <x v="73"/>
    <m/>
    <m/>
    <s v="Amazon"/>
    <s v="Amazon"/>
    <n v="27872.98"/>
    <n v="31420413.200000018"/>
    <n v="31420413.200000018"/>
    <s v="Giza"/>
  </r>
  <r>
    <s v="ORD106030"/>
    <s v="T-shirt Cotton"/>
    <x v="1"/>
    <x v="5"/>
    <x v="2"/>
    <x v="5"/>
    <n v="13043.73"/>
    <n v="5"/>
    <x v="6029"/>
    <x v="338"/>
    <n v="1798"/>
    <x v="57"/>
    <m/>
    <m/>
    <s v="Amazon"/>
    <s v="Amazon"/>
    <n v="27872.98"/>
    <n v="91504159.730000004"/>
    <n v="91504159.730000004"/>
    <s v="Giza"/>
  </r>
  <r>
    <s v="ORD106031"/>
    <s v="Samsung Galaxy A14"/>
    <x v="0"/>
    <x v="0"/>
    <x v="2"/>
    <x v="5"/>
    <n v="5816.97"/>
    <n v="4"/>
    <x v="6030"/>
    <x v="355"/>
    <n v="1992"/>
    <x v="79"/>
    <m/>
    <m/>
    <s v="Amazon"/>
    <s v="Amazon"/>
    <n v="27872.98"/>
    <n v="92327183.770000085"/>
    <n v="92327183.770000085"/>
    <s v="Giza"/>
  </r>
  <r>
    <s v="ORD106032"/>
    <s v="Nike Air Max"/>
    <x v="1"/>
    <x v="1"/>
    <x v="0"/>
    <x v="1"/>
    <n v="4123.62"/>
    <n v="5"/>
    <x v="6031"/>
    <x v="354"/>
    <n v="4475"/>
    <x v="258"/>
    <m/>
    <m/>
    <s v="sq"/>
    <s v="sq"/>
    <n v="13290.4"/>
    <n v="91504159.730000004"/>
    <n v="91504159.730000004"/>
    <s v="Alexandria"/>
  </r>
  <r>
    <s v="ORD106033"/>
    <s v="Nike Air Max"/>
    <x v="1"/>
    <x v="1"/>
    <x v="0"/>
    <x v="1"/>
    <n v="18263.03"/>
    <n v="4"/>
    <x v="6032"/>
    <x v="269"/>
    <n v="4192"/>
    <x v="359"/>
    <m/>
    <m/>
    <s v="sq"/>
    <s v="sq"/>
    <n v="13290.4"/>
    <n v="91504159.730000004"/>
    <n v="91504159.730000004"/>
    <s v="Alexandria"/>
  </r>
  <r>
    <s v="ORD106034"/>
    <s v="Xiaomi Redmi Note 12"/>
    <x v="0"/>
    <x v="7"/>
    <x v="0"/>
    <x v="5"/>
    <n v="8824.4500000000007"/>
    <n v="4"/>
    <x v="6033"/>
    <x v="303"/>
    <n v="1489"/>
    <x v="230"/>
    <m/>
    <m/>
    <s v="sq"/>
    <s v="sq"/>
    <n v="27872.98"/>
    <n v="92327183.770000085"/>
    <n v="92327183.770000085"/>
    <s v="Giza"/>
  </r>
  <r>
    <s v="ORD106035"/>
    <s v="Dell Inspiron 3501"/>
    <x v="3"/>
    <x v="8"/>
    <x v="1"/>
    <x v="2"/>
    <n v="6437.24"/>
    <n v="3"/>
    <x v="6034"/>
    <x v="1"/>
    <n v="767"/>
    <x v="149"/>
    <m/>
    <m/>
    <s v="Jumia"/>
    <s v="Jum"/>
    <n v="26648.76"/>
    <n v="57542997.559999913"/>
    <n v="57542997.559999913"/>
    <s v="Casablanca"/>
  </r>
  <r>
    <s v="ORD106036"/>
    <s v="Smartwatch FitPro"/>
    <x v="4"/>
    <x v="6"/>
    <x v="1"/>
    <x v="2"/>
    <n v="4600.12"/>
    <n v="1"/>
    <x v="6035"/>
    <x v="199"/>
    <n v="4085"/>
    <x v="274"/>
    <m/>
    <m/>
    <s v="Jumia"/>
    <s v="Jum"/>
    <n v="26648.76"/>
    <n v="31420413.200000018"/>
    <n v="31420413.200000018"/>
    <s v="Casablanca"/>
  </r>
  <r>
    <s v="ORD106037"/>
    <s v="Nike Air Max"/>
    <x v="1"/>
    <x v="1"/>
    <x v="2"/>
    <x v="0"/>
    <n v="4389.78"/>
    <n v="5"/>
    <x v="6036"/>
    <x v="300"/>
    <n v="382"/>
    <x v="227"/>
    <m/>
    <m/>
    <s v="Amazon"/>
    <s v="Amazon"/>
    <n v="16284.02"/>
    <n v="91504159.730000004"/>
    <n v="91504159.730000004"/>
    <s v="Cairo"/>
  </r>
  <r>
    <s v="ORD106038"/>
    <s v="iPhone 13"/>
    <x v="0"/>
    <x v="4"/>
    <x v="2"/>
    <x v="3"/>
    <n v="9023.65"/>
    <n v="4"/>
    <x v="6037"/>
    <x v="327"/>
    <n v="4383"/>
    <x v="144"/>
    <m/>
    <m/>
    <s v="Amazon"/>
    <s v="Amazon"/>
    <n v="3665.44"/>
    <n v="92327183.770000085"/>
    <n v="92327183.770000085"/>
    <s v="Dubai"/>
  </r>
  <r>
    <s v="ORD106039"/>
    <s v="Samsung Galaxy A14"/>
    <x v="0"/>
    <x v="0"/>
    <x v="0"/>
    <x v="2"/>
    <n v="4194.57"/>
    <n v="1"/>
    <x v="6038"/>
    <x v="148"/>
    <n v="3909"/>
    <x v="84"/>
    <m/>
    <m/>
    <s v="sq"/>
    <s v="sq"/>
    <n v="26648.76"/>
    <n v="92327183.770000085"/>
    <n v="92327183.770000085"/>
    <s v="Casablanca"/>
  </r>
  <r>
    <s v="ORD106040"/>
    <s v="Dell Inspiron 3501"/>
    <x v="3"/>
    <x v="8"/>
    <x v="1"/>
    <x v="3"/>
    <n v="5030.83"/>
    <n v="5"/>
    <x v="6039"/>
    <x v="342"/>
    <n v="2049"/>
    <x v="159"/>
    <m/>
    <m/>
    <s v="Jumia"/>
    <s v="Jum"/>
    <n v="3665.44"/>
    <n v="57542997.559999913"/>
    <n v="57542997.559999913"/>
    <s v="Dubai"/>
  </r>
  <r>
    <s v="ORD106041"/>
    <s v="Xiaomi Redmi Note 12"/>
    <x v="0"/>
    <x v="7"/>
    <x v="0"/>
    <x v="2"/>
    <n v="12352.49"/>
    <n v="3"/>
    <x v="6040"/>
    <x v="180"/>
    <n v="1249"/>
    <x v="316"/>
    <m/>
    <m/>
    <s v="sq"/>
    <s v="sq"/>
    <n v="26648.76"/>
    <n v="92327183.770000085"/>
    <n v="92327183.770000085"/>
    <s v="Casablanca"/>
  </r>
  <r>
    <s v="ORD106042"/>
    <s v="Adidas Running Shoes"/>
    <x v="1"/>
    <x v="9"/>
    <x v="1"/>
    <x v="2"/>
    <n v="12041.82"/>
    <n v="3"/>
    <x v="6041"/>
    <x v="263"/>
    <n v="959"/>
    <x v="287"/>
    <m/>
    <m/>
    <s v="Jumia"/>
    <s v="Jum"/>
    <n v="26648.76"/>
    <n v="91504159.730000004"/>
    <n v="91504159.730000004"/>
    <s v="Casablanca"/>
  </r>
  <r>
    <s v="ORD106043"/>
    <s v="Adidas Running Shoes"/>
    <x v="1"/>
    <x v="9"/>
    <x v="1"/>
    <x v="1"/>
    <n v="7602.93"/>
    <n v="3"/>
    <x v="6042"/>
    <x v="172"/>
    <n v="1751"/>
    <x v="261"/>
    <m/>
    <m/>
    <s v="Jumia"/>
    <s v="Jum"/>
    <n v="13290.4"/>
    <n v="91504159.730000004"/>
    <n v="91504159.730000004"/>
    <s v="Alexandria"/>
  </r>
  <r>
    <s v="ORD106044"/>
    <s v="Xiaomi Redmi Note 12"/>
    <x v="0"/>
    <x v="7"/>
    <x v="2"/>
    <x v="4"/>
    <n v="7674.75"/>
    <n v="5"/>
    <x v="6043"/>
    <x v="252"/>
    <n v="2246"/>
    <x v="94"/>
    <m/>
    <m/>
    <s v="Amazon"/>
    <s v="Amazon"/>
    <n v="99349.3"/>
    <n v="92327183.770000085"/>
    <n v="92327183.770000085"/>
    <s v="Riyadh"/>
  </r>
  <r>
    <s v="ORD106045"/>
    <s v="Smartwatch FitPro"/>
    <x v="4"/>
    <x v="6"/>
    <x v="2"/>
    <x v="3"/>
    <n v="19148.64"/>
    <n v="1"/>
    <x v="6044"/>
    <x v="39"/>
    <n v="3462"/>
    <x v="55"/>
    <m/>
    <m/>
    <s v="Amazon"/>
    <s v="Amazon"/>
    <n v="3665.44"/>
    <n v="31420413.200000018"/>
    <n v="31420413.200000018"/>
    <s v="Dubai"/>
  </r>
  <r>
    <s v="ORD106046"/>
    <s v="Nike Air Max"/>
    <x v="1"/>
    <x v="1"/>
    <x v="0"/>
    <x v="3"/>
    <n v="5315.02"/>
    <n v="1"/>
    <x v="6045"/>
    <x v="160"/>
    <n v="843"/>
    <x v="143"/>
    <m/>
    <m/>
    <s v="sq"/>
    <s v="sq"/>
    <n v="3665.44"/>
    <n v="91504159.730000004"/>
    <n v="91504159.730000004"/>
    <s v="Dubai"/>
  </r>
  <r>
    <s v="ORD106047"/>
    <s v="Nike Air Max"/>
    <x v="1"/>
    <x v="1"/>
    <x v="2"/>
    <x v="5"/>
    <n v="1564.44"/>
    <n v="3"/>
    <x v="6046"/>
    <x v="27"/>
    <n v="4758"/>
    <x v="357"/>
    <m/>
    <m/>
    <s v="Amazon"/>
    <s v="Amazon"/>
    <n v="27872.98"/>
    <n v="91504159.730000004"/>
    <n v="91504159.730000004"/>
    <s v="Giza"/>
  </r>
  <r>
    <s v="ORD106048"/>
    <s v="Bluetooth Headset"/>
    <x v="2"/>
    <x v="2"/>
    <x v="0"/>
    <x v="0"/>
    <n v="3577.99"/>
    <n v="1"/>
    <x v="6047"/>
    <x v="262"/>
    <n v="4093"/>
    <x v="198"/>
    <m/>
    <m/>
    <s v="sq"/>
    <s v="sq"/>
    <n v="16284.02"/>
    <n v="29200970.130000021"/>
    <n v="29200970.130000021"/>
    <s v="Cairo"/>
  </r>
  <r>
    <s v="ORD106049"/>
    <s v="Smartwatch FitPro"/>
    <x v="4"/>
    <x v="6"/>
    <x v="1"/>
    <x v="5"/>
    <n v="135.18"/>
    <n v="2"/>
    <x v="6048"/>
    <x v="355"/>
    <n v="3171"/>
    <x v="218"/>
    <m/>
    <m/>
    <s v="Jumia"/>
    <s v="Jum"/>
    <n v="27872.98"/>
    <n v="31420413.200000018"/>
    <n v="31420413.200000018"/>
    <s v="Giza"/>
  </r>
  <r>
    <s v="ORD106050"/>
    <s v="Samsung Galaxy A14"/>
    <x v="0"/>
    <x v="0"/>
    <x v="0"/>
    <x v="4"/>
    <n v="12281.74"/>
    <n v="1"/>
    <x v="6049"/>
    <x v="62"/>
    <n v="2871"/>
    <x v="195"/>
    <m/>
    <m/>
    <s v="sq"/>
    <s v="sq"/>
    <n v="99349.3"/>
    <n v="92327183.770000085"/>
    <n v="92327183.770000085"/>
    <s v="Riyadh"/>
  </r>
  <r>
    <s v="ORD106051"/>
    <s v="Bluetooth Headset"/>
    <x v="2"/>
    <x v="2"/>
    <x v="2"/>
    <x v="4"/>
    <n v="9356.9599999999991"/>
    <n v="3"/>
    <x v="6050"/>
    <x v="218"/>
    <n v="4911"/>
    <x v="36"/>
    <m/>
    <m/>
    <s v="Amazon"/>
    <s v="Amazon"/>
    <n v="99349.3"/>
    <n v="29200970.130000021"/>
    <n v="29200970.130000021"/>
    <s v="Riyadh"/>
  </r>
  <r>
    <s v="ORD106052"/>
    <s v="Dell Inspiron 3501"/>
    <x v="3"/>
    <x v="8"/>
    <x v="0"/>
    <x v="3"/>
    <n v="7164.06"/>
    <n v="3"/>
    <x v="6051"/>
    <x v="313"/>
    <n v="3869"/>
    <x v="101"/>
    <m/>
    <m/>
    <s v="sq"/>
    <s v="sq"/>
    <n v="3665.44"/>
    <n v="57542997.559999913"/>
    <n v="57542997.559999913"/>
    <s v="Dubai"/>
  </r>
  <r>
    <s v="ORD106053"/>
    <s v="Smartwatch FitPro"/>
    <x v="4"/>
    <x v="6"/>
    <x v="1"/>
    <x v="5"/>
    <n v="4457.8900000000003"/>
    <n v="4"/>
    <x v="6052"/>
    <x v="245"/>
    <n v="3580"/>
    <x v="314"/>
    <m/>
    <m/>
    <s v="Jumia"/>
    <s v="Jum"/>
    <n v="27872.98"/>
    <n v="31420413.200000018"/>
    <n v="31420413.200000018"/>
    <s v="Giza"/>
  </r>
  <r>
    <s v="ORD106054"/>
    <s v="Xiaomi Redmi Note 12"/>
    <x v="0"/>
    <x v="7"/>
    <x v="0"/>
    <x v="0"/>
    <n v="15512.17"/>
    <n v="2"/>
    <x v="6053"/>
    <x v="329"/>
    <n v="3185"/>
    <x v="285"/>
    <m/>
    <m/>
    <s v="sq"/>
    <s v="sq"/>
    <n v="16284.02"/>
    <n v="92327183.770000085"/>
    <n v="92327183.770000085"/>
    <s v="Cairo"/>
  </r>
  <r>
    <s v="ORD106055"/>
    <s v="Samsung Galaxy A14"/>
    <x v="0"/>
    <x v="0"/>
    <x v="2"/>
    <x v="3"/>
    <n v="10468.23"/>
    <n v="4"/>
    <x v="6054"/>
    <x v="313"/>
    <n v="1376"/>
    <x v="60"/>
    <m/>
    <m/>
    <s v="Amazon"/>
    <s v="Amazon"/>
    <n v="3665.44"/>
    <n v="92327183.770000085"/>
    <n v="92327183.770000085"/>
    <s v="Dubai"/>
  </r>
  <r>
    <s v="ORD106056"/>
    <s v="Bluetooth Headset"/>
    <x v="2"/>
    <x v="2"/>
    <x v="1"/>
    <x v="4"/>
    <n v="3661.75"/>
    <n v="3"/>
    <x v="6055"/>
    <x v="332"/>
    <n v="3707"/>
    <x v="3"/>
    <m/>
    <m/>
    <s v="Jumia"/>
    <s v="Jum"/>
    <n v="99349.3"/>
    <n v="29200970.130000021"/>
    <n v="29200970.130000021"/>
    <s v="Riyadh"/>
  </r>
  <r>
    <s v="ORD106057"/>
    <s v="iPhone 13"/>
    <x v="0"/>
    <x v="4"/>
    <x v="1"/>
    <x v="0"/>
    <n v="5194.05"/>
    <n v="3"/>
    <x v="6056"/>
    <x v="229"/>
    <n v="2154"/>
    <x v="349"/>
    <m/>
    <m/>
    <s v="Jumia"/>
    <s v="Jum"/>
    <n v="16284.02"/>
    <n v="92327183.770000085"/>
    <n v="92327183.770000085"/>
    <s v="Cairo"/>
  </r>
  <r>
    <s v="ORD106058"/>
    <s v="Bluetooth Headset"/>
    <x v="2"/>
    <x v="2"/>
    <x v="2"/>
    <x v="0"/>
    <n v="9273.2800000000007"/>
    <n v="1"/>
    <x v="6057"/>
    <x v="305"/>
    <n v="3642"/>
    <x v="214"/>
    <m/>
    <m/>
    <s v="Amazon"/>
    <s v="Amazon"/>
    <n v="16284.02"/>
    <n v="29200970.130000021"/>
    <n v="29200970.130000021"/>
    <s v="Cairo"/>
  </r>
  <r>
    <s v="ORD106059"/>
    <s v="Nike Air Max"/>
    <x v="1"/>
    <x v="1"/>
    <x v="2"/>
    <x v="1"/>
    <n v="4757.97"/>
    <n v="4"/>
    <x v="6058"/>
    <x v="110"/>
    <n v="2042"/>
    <x v="258"/>
    <m/>
    <m/>
    <s v="Amazon"/>
    <s v="Amazon"/>
    <n v="13290.4"/>
    <n v="91504159.730000004"/>
    <n v="91504159.730000004"/>
    <s v="Alexandria"/>
  </r>
  <r>
    <s v="ORD106060"/>
    <s v="Nike Air Max"/>
    <x v="1"/>
    <x v="1"/>
    <x v="0"/>
    <x v="4"/>
    <n v="2154.44"/>
    <n v="2"/>
    <x v="6059"/>
    <x v="12"/>
    <n v="74"/>
    <x v="303"/>
    <m/>
    <m/>
    <s v="sq"/>
    <s v="sq"/>
    <n v="99349.3"/>
    <n v="91504159.730000004"/>
    <n v="91504159.730000004"/>
    <s v="Riyadh"/>
  </r>
  <r>
    <s v="ORD106061"/>
    <s v="HP Pavilion Laptop"/>
    <x v="3"/>
    <x v="3"/>
    <x v="1"/>
    <x v="3"/>
    <n v="6096.69"/>
    <n v="5"/>
    <x v="6060"/>
    <x v="56"/>
    <n v="4364"/>
    <x v="292"/>
    <m/>
    <m/>
    <s v="Jumia"/>
    <s v="Jum"/>
    <n v="3665.44"/>
    <n v="57542997.559999913"/>
    <n v="57542997.559999913"/>
    <s v="Dubai"/>
  </r>
  <r>
    <s v="ORD106062"/>
    <s v="Nike Air Max"/>
    <x v="1"/>
    <x v="1"/>
    <x v="2"/>
    <x v="1"/>
    <n v="7566.82"/>
    <n v="5"/>
    <x v="6061"/>
    <x v="261"/>
    <n v="4535"/>
    <x v="156"/>
    <m/>
    <m/>
    <s v="Amazon"/>
    <s v="Amazon"/>
    <n v="13290.4"/>
    <n v="91504159.730000004"/>
    <n v="91504159.730000004"/>
    <s v="Alexandria"/>
  </r>
  <r>
    <s v="ORD106063"/>
    <s v="Bluetooth Headset"/>
    <x v="2"/>
    <x v="2"/>
    <x v="1"/>
    <x v="1"/>
    <n v="7206.16"/>
    <n v="1"/>
    <x v="6062"/>
    <x v="190"/>
    <n v="1724"/>
    <x v="100"/>
    <m/>
    <m/>
    <s v="Jumia"/>
    <s v="Jum"/>
    <n v="13290.4"/>
    <n v="29200970.130000021"/>
    <n v="29200970.130000021"/>
    <s v="Alexandria"/>
  </r>
  <r>
    <s v="ORD106064"/>
    <s v="Samsung Galaxy A14"/>
    <x v="0"/>
    <x v="0"/>
    <x v="1"/>
    <x v="4"/>
    <n v="18257.009999999998"/>
    <n v="4"/>
    <x v="6063"/>
    <x v="378"/>
    <n v="4569"/>
    <x v="41"/>
    <m/>
    <m/>
    <s v="Jumia"/>
    <s v="Jum"/>
    <n v="99349.3"/>
    <n v="92327183.770000085"/>
    <n v="92327183.770000085"/>
    <s v="Riyadh"/>
  </r>
  <r>
    <s v="ORD106065"/>
    <s v="Adidas Running Shoes"/>
    <x v="1"/>
    <x v="9"/>
    <x v="0"/>
    <x v="2"/>
    <n v="8307.82"/>
    <n v="3"/>
    <x v="6064"/>
    <x v="348"/>
    <n v="4283"/>
    <x v="120"/>
    <m/>
    <m/>
    <s v="sq"/>
    <s v="sq"/>
    <n v="26648.76"/>
    <n v="91504159.730000004"/>
    <n v="91504159.730000004"/>
    <s v="Casablanca"/>
  </r>
  <r>
    <s v="ORD106066"/>
    <s v="Nike Air Max"/>
    <x v="1"/>
    <x v="1"/>
    <x v="2"/>
    <x v="2"/>
    <n v="10863.59"/>
    <n v="5"/>
    <x v="6065"/>
    <x v="77"/>
    <n v="588"/>
    <x v="26"/>
    <m/>
    <m/>
    <s v="Amazon"/>
    <s v="Amazon"/>
    <n v="26648.76"/>
    <n v="91504159.730000004"/>
    <n v="91504159.730000004"/>
    <s v="Casablanca"/>
  </r>
  <r>
    <s v="ORD106067"/>
    <s v="Nike Air Max"/>
    <x v="1"/>
    <x v="1"/>
    <x v="1"/>
    <x v="4"/>
    <n v="9167.56"/>
    <n v="4"/>
    <x v="6066"/>
    <x v="224"/>
    <n v="1280"/>
    <x v="2"/>
    <m/>
    <m/>
    <s v="Jumia"/>
    <s v="Jum"/>
    <n v="99349.3"/>
    <n v="91504159.730000004"/>
    <n v="91504159.730000004"/>
    <s v="Riyadh"/>
  </r>
  <r>
    <s v="ORD106068"/>
    <s v="Adidas Running Shoes"/>
    <x v="1"/>
    <x v="9"/>
    <x v="2"/>
    <x v="0"/>
    <n v="6095.86"/>
    <n v="2"/>
    <x v="6067"/>
    <x v="202"/>
    <n v="2247"/>
    <x v="68"/>
    <m/>
    <m/>
    <s v="Amazon"/>
    <s v="Amazon"/>
    <n v="16284.02"/>
    <n v="91504159.730000004"/>
    <n v="91504159.730000004"/>
    <s v="Cairo"/>
  </r>
  <r>
    <s v="ORD106069"/>
    <s v="Nike Air Max"/>
    <x v="1"/>
    <x v="1"/>
    <x v="1"/>
    <x v="4"/>
    <n v="15765.33"/>
    <n v="3"/>
    <x v="6068"/>
    <x v="375"/>
    <n v="4105"/>
    <x v="198"/>
    <m/>
    <m/>
    <s v="Jumia"/>
    <s v="Jum"/>
    <n v="99349.3"/>
    <n v="91504159.730000004"/>
    <n v="91504159.730000004"/>
    <s v="Riyadh"/>
  </r>
  <r>
    <s v="ORD106070"/>
    <s v="Xiaomi Redmi Note 12"/>
    <x v="0"/>
    <x v="7"/>
    <x v="2"/>
    <x v="1"/>
    <n v="18509.490000000002"/>
    <n v="5"/>
    <x v="6069"/>
    <x v="73"/>
    <n v="1129"/>
    <x v="259"/>
    <m/>
    <m/>
    <s v="Amazon"/>
    <s v="Amazon"/>
    <n v="13290.4"/>
    <n v="92327183.770000085"/>
    <n v="92327183.770000085"/>
    <s v="Alexandria"/>
  </r>
  <r>
    <s v="ORD106071"/>
    <s v="Xiaomi Redmi Note 12"/>
    <x v="0"/>
    <x v="7"/>
    <x v="0"/>
    <x v="5"/>
    <n v="5574.87"/>
    <n v="3"/>
    <x v="6070"/>
    <x v="383"/>
    <n v="2970"/>
    <x v="68"/>
    <m/>
    <m/>
    <s v="sq"/>
    <s v="sq"/>
    <n v="27872.98"/>
    <n v="92327183.770000085"/>
    <n v="92327183.770000085"/>
    <s v="Giza"/>
  </r>
  <r>
    <s v="ORD106072"/>
    <s v="Smartwatch FitPro"/>
    <x v="4"/>
    <x v="6"/>
    <x v="1"/>
    <x v="0"/>
    <n v="1500.11"/>
    <n v="1"/>
    <x v="6071"/>
    <x v="173"/>
    <n v="1708"/>
    <x v="30"/>
    <m/>
    <m/>
    <s v="Jumia"/>
    <s v="Jum"/>
    <n v="16284.02"/>
    <n v="31420413.200000018"/>
    <n v="31420413.200000018"/>
    <s v="Cairo"/>
  </r>
  <r>
    <s v="ORD106073"/>
    <s v="Nike Air Max"/>
    <x v="1"/>
    <x v="1"/>
    <x v="2"/>
    <x v="1"/>
    <n v="17584.150000000001"/>
    <n v="4"/>
    <x v="6072"/>
    <x v="195"/>
    <n v="2795"/>
    <x v="55"/>
    <m/>
    <m/>
    <s v="Amazon"/>
    <s v="Amazon"/>
    <n v="13290.4"/>
    <n v="91504159.730000004"/>
    <n v="91504159.730000004"/>
    <s v="Alexandria"/>
  </r>
  <r>
    <s v="ORD106074"/>
    <s v="HP Pavilion Laptop"/>
    <x v="3"/>
    <x v="3"/>
    <x v="0"/>
    <x v="0"/>
    <n v="2725.83"/>
    <n v="4"/>
    <x v="6073"/>
    <x v="2"/>
    <n v="3322"/>
    <x v="88"/>
    <m/>
    <m/>
    <s v="sq"/>
    <s v="sq"/>
    <n v="16284.02"/>
    <n v="57542997.559999913"/>
    <n v="57542997.559999913"/>
    <s v="Cairo"/>
  </r>
  <r>
    <s v="ORD106075"/>
    <s v="HP Pavilion Laptop"/>
    <x v="3"/>
    <x v="3"/>
    <x v="0"/>
    <x v="5"/>
    <n v="2465.89"/>
    <n v="3"/>
    <x v="6074"/>
    <x v="400"/>
    <n v="1901"/>
    <x v="78"/>
    <m/>
    <m/>
    <s v="sq"/>
    <s v="sq"/>
    <n v="27872.98"/>
    <n v="57542997.559999913"/>
    <n v="57542997.559999913"/>
    <s v="Giza"/>
  </r>
  <r>
    <s v="ORD106076"/>
    <s v="HP Pavilion Laptop"/>
    <x v="3"/>
    <x v="3"/>
    <x v="2"/>
    <x v="2"/>
    <n v="3328.8"/>
    <n v="2"/>
    <x v="6075"/>
    <x v="222"/>
    <n v="4113"/>
    <x v="346"/>
    <m/>
    <m/>
    <s v="Amazon"/>
    <s v="Amazon"/>
    <n v="26648.76"/>
    <n v="57542997.559999913"/>
    <n v="57542997.559999913"/>
    <s v="Casablanca"/>
  </r>
  <r>
    <s v="ORD106077"/>
    <s v="Adidas Running Shoes"/>
    <x v="1"/>
    <x v="9"/>
    <x v="2"/>
    <x v="2"/>
    <n v="2038.39"/>
    <n v="1"/>
    <x v="6076"/>
    <x v="68"/>
    <n v="4395"/>
    <x v="85"/>
    <m/>
    <m/>
    <s v="Amazon"/>
    <s v="Amazon"/>
    <n v="26648.76"/>
    <n v="91504159.730000004"/>
    <n v="91504159.730000004"/>
    <s v="Casablanca"/>
  </r>
  <r>
    <s v="ORD106078"/>
    <s v="Smartwatch FitPro"/>
    <x v="4"/>
    <x v="6"/>
    <x v="1"/>
    <x v="3"/>
    <n v="16288.07"/>
    <n v="2"/>
    <x v="6077"/>
    <x v="229"/>
    <n v="1468"/>
    <x v="226"/>
    <m/>
    <m/>
    <s v="Jumia"/>
    <s v="Jum"/>
    <n v="3665.44"/>
    <n v="31420413.200000018"/>
    <n v="31420413.200000018"/>
    <s v="Dubai"/>
  </r>
  <r>
    <s v="ORD106079"/>
    <s v="Adidas Running Shoes"/>
    <x v="1"/>
    <x v="9"/>
    <x v="1"/>
    <x v="0"/>
    <n v="13967.87"/>
    <n v="4"/>
    <x v="6078"/>
    <x v="266"/>
    <n v="3819"/>
    <x v="179"/>
    <m/>
    <m/>
    <s v="Jumia"/>
    <s v="Jum"/>
    <n v="16284.02"/>
    <n v="91504159.730000004"/>
    <n v="91504159.730000004"/>
    <s v="Cairo"/>
  </r>
  <r>
    <s v="ORD106080"/>
    <s v="HP Pavilion Laptop"/>
    <x v="3"/>
    <x v="3"/>
    <x v="1"/>
    <x v="3"/>
    <n v="16007.74"/>
    <n v="3"/>
    <x v="6079"/>
    <x v="107"/>
    <n v="3658"/>
    <x v="209"/>
    <m/>
    <m/>
    <s v="Jumia"/>
    <s v="Jum"/>
    <n v="3665.44"/>
    <n v="57542997.559999913"/>
    <n v="57542997.559999913"/>
    <s v="Dubai"/>
  </r>
  <r>
    <s v="ORD106081"/>
    <s v="Nike Air Max"/>
    <x v="1"/>
    <x v="1"/>
    <x v="2"/>
    <x v="2"/>
    <n v="5133.68"/>
    <n v="2"/>
    <x v="6080"/>
    <x v="218"/>
    <n v="4773"/>
    <x v="2"/>
    <m/>
    <m/>
    <s v="Amazon"/>
    <s v="Amazon"/>
    <n v="26648.76"/>
    <n v="91504159.730000004"/>
    <n v="91504159.730000004"/>
    <s v="Casablanca"/>
  </r>
  <r>
    <s v="ORD106082"/>
    <s v="T-shirt Cotton"/>
    <x v="1"/>
    <x v="5"/>
    <x v="1"/>
    <x v="0"/>
    <n v="17084.57"/>
    <n v="4"/>
    <x v="6081"/>
    <x v="63"/>
    <n v="3800"/>
    <x v="7"/>
    <m/>
    <m/>
    <s v="Jumia"/>
    <s v="Jum"/>
    <n v="16284.02"/>
    <n v="91504159.730000004"/>
    <n v="91504159.730000004"/>
    <s v="Cairo"/>
  </r>
  <r>
    <s v="ORD106083"/>
    <s v="Adidas Running Shoes"/>
    <x v="1"/>
    <x v="9"/>
    <x v="1"/>
    <x v="2"/>
    <n v="17849.72"/>
    <n v="1"/>
    <x v="6082"/>
    <x v="388"/>
    <n v="4131"/>
    <x v="30"/>
    <m/>
    <m/>
    <s v="Jumia"/>
    <s v="Jum"/>
    <n v="26648.76"/>
    <n v="91504159.730000004"/>
    <n v="91504159.730000004"/>
    <s v="Casablanca"/>
  </r>
  <r>
    <s v="ORD106084"/>
    <s v="T-shirt Cotton"/>
    <x v="1"/>
    <x v="5"/>
    <x v="0"/>
    <x v="2"/>
    <n v="19133.63"/>
    <n v="5"/>
    <x v="6083"/>
    <x v="74"/>
    <n v="722"/>
    <x v="95"/>
    <m/>
    <m/>
    <s v="sq"/>
    <s v="sq"/>
    <n v="26648.76"/>
    <n v="91504159.730000004"/>
    <n v="91504159.730000004"/>
    <s v="Casablanca"/>
  </r>
  <r>
    <s v="ORD106085"/>
    <s v="T-shirt Cotton"/>
    <x v="1"/>
    <x v="5"/>
    <x v="0"/>
    <x v="3"/>
    <n v="12458.01"/>
    <n v="5"/>
    <x v="6084"/>
    <x v="159"/>
    <n v="297"/>
    <x v="134"/>
    <m/>
    <m/>
    <s v="sq"/>
    <s v="sq"/>
    <n v="3665.44"/>
    <n v="91504159.730000004"/>
    <n v="91504159.730000004"/>
    <s v="Dubai"/>
  </r>
  <r>
    <s v="ORD106086"/>
    <s v="Samsung Galaxy A14"/>
    <x v="0"/>
    <x v="0"/>
    <x v="2"/>
    <x v="3"/>
    <n v="5379.42"/>
    <n v="2"/>
    <x v="6085"/>
    <x v="47"/>
    <n v="4563"/>
    <x v="114"/>
    <m/>
    <m/>
    <s v="Amazon"/>
    <s v="Amazon"/>
    <n v="3665.44"/>
    <n v="92327183.770000085"/>
    <n v="92327183.770000085"/>
    <s v="Dubai"/>
  </r>
  <r>
    <s v="ORD106087"/>
    <s v="Dell Inspiron 3501"/>
    <x v="3"/>
    <x v="8"/>
    <x v="0"/>
    <x v="1"/>
    <n v="19224.990000000002"/>
    <n v="1"/>
    <x v="6086"/>
    <x v="40"/>
    <n v="1723"/>
    <x v="215"/>
    <m/>
    <m/>
    <s v="sq"/>
    <s v="sq"/>
    <n v="13290.4"/>
    <n v="57542997.559999913"/>
    <n v="57542997.559999913"/>
    <s v="Alexandria"/>
  </r>
  <r>
    <s v="ORD106088"/>
    <s v="T-shirt Cotton"/>
    <x v="1"/>
    <x v="5"/>
    <x v="0"/>
    <x v="3"/>
    <n v="5573.52"/>
    <n v="1"/>
    <x v="6087"/>
    <x v="200"/>
    <n v="4222"/>
    <x v="158"/>
    <m/>
    <m/>
    <s v="sq"/>
    <s v="sq"/>
    <n v="3665.44"/>
    <n v="91504159.730000004"/>
    <n v="91504159.730000004"/>
    <s v="Dubai"/>
  </r>
  <r>
    <s v="ORD106089"/>
    <s v="Samsung Galaxy A14"/>
    <x v="0"/>
    <x v="0"/>
    <x v="0"/>
    <x v="3"/>
    <n v="11093.84"/>
    <n v="2"/>
    <x v="6088"/>
    <x v="324"/>
    <n v="3823"/>
    <x v="63"/>
    <m/>
    <m/>
    <s v="sq"/>
    <s v="sq"/>
    <n v="3665.44"/>
    <n v="92327183.770000085"/>
    <n v="92327183.770000085"/>
    <s v="Dubai"/>
  </r>
  <r>
    <s v="ORD106090"/>
    <s v="Nike Air Max"/>
    <x v="1"/>
    <x v="1"/>
    <x v="0"/>
    <x v="3"/>
    <n v="13211.95"/>
    <n v="4"/>
    <x v="6089"/>
    <x v="196"/>
    <n v="3755"/>
    <x v="306"/>
    <m/>
    <m/>
    <s v="sq"/>
    <s v="sq"/>
    <n v="3665.44"/>
    <n v="91504159.730000004"/>
    <n v="91504159.730000004"/>
    <s v="Dubai"/>
  </r>
  <r>
    <s v="ORD106091"/>
    <s v="Smartwatch FitPro"/>
    <x v="4"/>
    <x v="6"/>
    <x v="1"/>
    <x v="0"/>
    <n v="11852.27"/>
    <n v="2"/>
    <x v="6090"/>
    <x v="167"/>
    <n v="3138"/>
    <x v="207"/>
    <m/>
    <m/>
    <s v="Jumia"/>
    <s v="Jum"/>
    <n v="16284.02"/>
    <n v="31420413.200000018"/>
    <n v="31420413.200000018"/>
    <s v="Cairo"/>
  </r>
  <r>
    <s v="ORD106092"/>
    <s v="Adidas Running Shoes"/>
    <x v="1"/>
    <x v="9"/>
    <x v="2"/>
    <x v="3"/>
    <n v="11679.01"/>
    <n v="2"/>
    <x v="6091"/>
    <x v="399"/>
    <n v="4567"/>
    <x v="25"/>
    <m/>
    <m/>
    <s v="Amazon"/>
    <s v="Amazon"/>
    <n v="3665.44"/>
    <n v="91504159.730000004"/>
    <n v="91504159.730000004"/>
    <s v="Dubai"/>
  </r>
  <r>
    <s v="ORD106093"/>
    <s v="Nike Air Max"/>
    <x v="1"/>
    <x v="1"/>
    <x v="2"/>
    <x v="4"/>
    <n v="12890.86"/>
    <n v="5"/>
    <x v="6092"/>
    <x v="368"/>
    <n v="3103"/>
    <x v="223"/>
    <m/>
    <m/>
    <s v="Amazon"/>
    <s v="Amazon"/>
    <n v="99349.3"/>
    <n v="91504159.730000004"/>
    <n v="91504159.730000004"/>
    <s v="Riyadh"/>
  </r>
  <r>
    <s v="ORD106094"/>
    <s v="Xiaomi Redmi Note 12"/>
    <x v="0"/>
    <x v="7"/>
    <x v="0"/>
    <x v="5"/>
    <n v="13755.11"/>
    <n v="1"/>
    <x v="6093"/>
    <x v="134"/>
    <n v="4007"/>
    <x v="180"/>
    <m/>
    <m/>
    <s v="sq"/>
    <s v="sq"/>
    <n v="27872.98"/>
    <n v="92327183.770000085"/>
    <n v="92327183.770000085"/>
    <s v="Giza"/>
  </r>
  <r>
    <s v="ORD106095"/>
    <s v="HP Pavilion Laptop"/>
    <x v="3"/>
    <x v="3"/>
    <x v="0"/>
    <x v="5"/>
    <n v="11661.1"/>
    <n v="2"/>
    <x v="6094"/>
    <x v="396"/>
    <n v="4750"/>
    <x v="188"/>
    <m/>
    <m/>
    <s v="sq"/>
    <s v="sq"/>
    <n v="27872.98"/>
    <n v="57542997.559999913"/>
    <n v="57542997.559999913"/>
    <s v="Giza"/>
  </r>
  <r>
    <s v="ORD106096"/>
    <s v="Nike Air Max"/>
    <x v="1"/>
    <x v="1"/>
    <x v="2"/>
    <x v="3"/>
    <n v="18150.349999999999"/>
    <n v="3"/>
    <x v="6095"/>
    <x v="109"/>
    <n v="2492"/>
    <x v="333"/>
    <m/>
    <m/>
    <s v="Amazon"/>
    <s v="Amazon"/>
    <n v="3665.44"/>
    <n v="91504159.730000004"/>
    <n v="91504159.730000004"/>
    <s v="Dubai"/>
  </r>
  <r>
    <s v="ORD106097"/>
    <s v="iPhone 13"/>
    <x v="0"/>
    <x v="4"/>
    <x v="2"/>
    <x v="1"/>
    <n v="14094.43"/>
    <n v="2"/>
    <x v="6096"/>
    <x v="314"/>
    <n v="2229"/>
    <x v="251"/>
    <m/>
    <m/>
    <s v="Amazon"/>
    <s v="Amazon"/>
    <n v="13290.4"/>
    <n v="92327183.770000085"/>
    <n v="92327183.770000085"/>
    <s v="Alexandria"/>
  </r>
  <r>
    <s v="ORD106098"/>
    <s v="Adidas Running Shoes"/>
    <x v="1"/>
    <x v="9"/>
    <x v="2"/>
    <x v="4"/>
    <n v="408.59"/>
    <n v="4"/>
    <x v="6097"/>
    <x v="386"/>
    <n v="4458"/>
    <x v="22"/>
    <m/>
    <m/>
    <s v="Amazon"/>
    <s v="Amazon"/>
    <n v="99349.3"/>
    <n v="91504159.730000004"/>
    <n v="91504159.730000004"/>
    <s v="Riyadh"/>
  </r>
  <r>
    <s v="ORD106099"/>
    <s v="Xiaomi Redmi Note 12"/>
    <x v="0"/>
    <x v="7"/>
    <x v="1"/>
    <x v="3"/>
    <n v="2433.79"/>
    <n v="4"/>
    <x v="6098"/>
    <x v="75"/>
    <n v="2732"/>
    <x v="209"/>
    <m/>
    <m/>
    <s v="Jumia"/>
    <s v="Jum"/>
    <n v="3665.44"/>
    <n v="92327183.770000085"/>
    <n v="92327183.770000085"/>
    <s v="Dubai"/>
  </r>
  <r>
    <s v="ORD106100"/>
    <s v="Dell Inspiron 3501"/>
    <x v="3"/>
    <x v="8"/>
    <x v="0"/>
    <x v="0"/>
    <n v="6707.05"/>
    <n v="5"/>
    <x v="6099"/>
    <x v="309"/>
    <n v="2725"/>
    <x v="51"/>
    <m/>
    <m/>
    <s v="sq"/>
    <s v="sq"/>
    <n v="16284.02"/>
    <n v="57542997.559999913"/>
    <n v="57542997.559999913"/>
    <s v="Cairo"/>
  </r>
  <r>
    <s v="ORD106101"/>
    <s v="Xiaomi Redmi Note 12"/>
    <x v="0"/>
    <x v="7"/>
    <x v="1"/>
    <x v="3"/>
    <n v="6402.74"/>
    <n v="5"/>
    <x v="6100"/>
    <x v="329"/>
    <n v="1516"/>
    <x v="22"/>
    <m/>
    <m/>
    <s v="Jumia"/>
    <s v="Jum"/>
    <n v="3665.44"/>
    <n v="92327183.770000085"/>
    <n v="92327183.770000085"/>
    <s v="Dubai"/>
  </r>
  <r>
    <s v="ORD106102"/>
    <s v="Bluetooth Headset"/>
    <x v="2"/>
    <x v="2"/>
    <x v="0"/>
    <x v="4"/>
    <n v="7905.65"/>
    <n v="2"/>
    <x v="6101"/>
    <x v="129"/>
    <n v="1295"/>
    <x v="215"/>
    <m/>
    <m/>
    <s v="sq"/>
    <s v="sq"/>
    <n v="99349.3"/>
    <n v="29200970.130000021"/>
    <n v="29200970.130000021"/>
    <s v="Riyadh"/>
  </r>
  <r>
    <s v="ORD106103"/>
    <s v="Smartwatch FitPro"/>
    <x v="4"/>
    <x v="6"/>
    <x v="2"/>
    <x v="1"/>
    <n v="14021.37"/>
    <n v="4"/>
    <x v="6102"/>
    <x v="39"/>
    <n v="4670"/>
    <x v="337"/>
    <m/>
    <m/>
    <s v="Amazon"/>
    <s v="Amazon"/>
    <n v="13290.4"/>
    <n v="31420413.200000018"/>
    <n v="31420413.200000018"/>
    <s v="Alexandria"/>
  </r>
  <r>
    <s v="ORD106104"/>
    <s v="iPhone 13"/>
    <x v="0"/>
    <x v="4"/>
    <x v="1"/>
    <x v="0"/>
    <n v="19108.740000000002"/>
    <n v="4"/>
    <x v="6103"/>
    <x v="321"/>
    <n v="4804"/>
    <x v="31"/>
    <m/>
    <m/>
    <s v="Jumia"/>
    <s v="Jum"/>
    <n v="16284.02"/>
    <n v="92327183.770000085"/>
    <n v="92327183.770000085"/>
    <s v="Cairo"/>
  </r>
  <r>
    <s v="ORD106105"/>
    <s v="T-shirt Cotton"/>
    <x v="1"/>
    <x v="5"/>
    <x v="2"/>
    <x v="4"/>
    <n v="15336.07"/>
    <n v="1"/>
    <x v="6104"/>
    <x v="334"/>
    <n v="4471"/>
    <x v="176"/>
    <m/>
    <m/>
    <s v="Amazon"/>
    <s v="Amazon"/>
    <n v="99349.3"/>
    <n v="91504159.730000004"/>
    <n v="91504159.730000004"/>
    <s v="Riyadh"/>
  </r>
  <r>
    <s v="ORD106106"/>
    <s v="Dell Inspiron 3501"/>
    <x v="3"/>
    <x v="8"/>
    <x v="1"/>
    <x v="0"/>
    <n v="4461.08"/>
    <n v="1"/>
    <x v="6105"/>
    <x v="253"/>
    <n v="1774"/>
    <x v="79"/>
    <m/>
    <m/>
    <s v="Jumia"/>
    <s v="Jum"/>
    <n v="16284.02"/>
    <n v="57542997.559999913"/>
    <n v="57542997.559999913"/>
    <s v="Cairo"/>
  </r>
  <r>
    <s v="ORD106107"/>
    <s v="Dell Inspiron 3501"/>
    <x v="3"/>
    <x v="8"/>
    <x v="1"/>
    <x v="5"/>
    <n v="14669.9"/>
    <n v="3"/>
    <x v="6106"/>
    <x v="301"/>
    <n v="2588"/>
    <x v="231"/>
    <m/>
    <m/>
    <s v="Jumia"/>
    <s v="Jum"/>
    <n v="27872.98"/>
    <n v="57542997.559999913"/>
    <n v="57542997.559999913"/>
    <s v="Giza"/>
  </r>
  <r>
    <s v="ORD106108"/>
    <s v="HP Pavilion Laptop"/>
    <x v="3"/>
    <x v="3"/>
    <x v="2"/>
    <x v="1"/>
    <n v="7634.51"/>
    <n v="5"/>
    <x v="6107"/>
    <x v="167"/>
    <n v="2652"/>
    <x v="356"/>
    <m/>
    <m/>
    <s v="Amazon"/>
    <s v="Amazon"/>
    <n v="13290.4"/>
    <n v="57542997.559999913"/>
    <n v="57542997.559999913"/>
    <s v="Alexandria"/>
  </r>
  <r>
    <s v="ORD106109"/>
    <s v="Samsung Galaxy A14"/>
    <x v="0"/>
    <x v="0"/>
    <x v="1"/>
    <x v="1"/>
    <n v="582.35"/>
    <n v="4"/>
    <x v="6108"/>
    <x v="9"/>
    <n v="1664"/>
    <x v="23"/>
    <m/>
    <m/>
    <s v="Jumia"/>
    <s v="Jum"/>
    <n v="13290.4"/>
    <n v="92327183.770000085"/>
    <n v="92327183.770000085"/>
    <s v="Alexandria"/>
  </r>
  <r>
    <s v="ORD106110"/>
    <s v="Nike Air Max"/>
    <x v="1"/>
    <x v="1"/>
    <x v="1"/>
    <x v="2"/>
    <n v="16008.29"/>
    <n v="1"/>
    <x v="6109"/>
    <x v="196"/>
    <n v="1879"/>
    <x v="263"/>
    <m/>
    <m/>
    <s v="Jumia"/>
    <s v="Jum"/>
    <n v="26648.76"/>
    <n v="91504159.730000004"/>
    <n v="91504159.730000004"/>
    <s v="Casablanca"/>
  </r>
  <r>
    <s v="ORD106111"/>
    <s v="Nike Air Max"/>
    <x v="1"/>
    <x v="1"/>
    <x v="1"/>
    <x v="2"/>
    <n v="261.86"/>
    <n v="1"/>
    <x v="6110"/>
    <x v="324"/>
    <n v="4913"/>
    <x v="81"/>
    <m/>
    <m/>
    <s v="Jumia"/>
    <s v="Jum"/>
    <n v="26648.76"/>
    <n v="91504159.730000004"/>
    <n v="91504159.730000004"/>
    <s v="Casablanca"/>
  </r>
  <r>
    <s v="ORD106112"/>
    <s v="Samsung Galaxy A14"/>
    <x v="0"/>
    <x v="0"/>
    <x v="0"/>
    <x v="4"/>
    <n v="11773.87"/>
    <n v="2"/>
    <x v="6111"/>
    <x v="73"/>
    <n v="179"/>
    <x v="89"/>
    <m/>
    <m/>
    <s v="sq"/>
    <s v="sq"/>
    <n v="99349.3"/>
    <n v="92327183.770000085"/>
    <n v="92327183.770000085"/>
    <s v="Riyadh"/>
  </r>
  <r>
    <s v="ORD106113"/>
    <s v="Bluetooth Headset"/>
    <x v="2"/>
    <x v="2"/>
    <x v="2"/>
    <x v="3"/>
    <n v="892.34"/>
    <n v="1"/>
    <x v="6112"/>
    <x v="79"/>
    <n v="3766"/>
    <x v="147"/>
    <m/>
    <m/>
    <s v="Amazon"/>
    <s v="Amazon"/>
    <n v="3665.44"/>
    <n v="29200970.130000021"/>
    <n v="29200970.130000021"/>
    <s v="Dubai"/>
  </r>
  <r>
    <s v="ORD106114"/>
    <s v="Xiaomi Redmi Note 12"/>
    <x v="0"/>
    <x v="7"/>
    <x v="2"/>
    <x v="4"/>
    <n v="2363.5300000000002"/>
    <n v="1"/>
    <x v="6113"/>
    <x v="356"/>
    <n v="2432"/>
    <x v="328"/>
    <m/>
    <m/>
    <s v="Amazon"/>
    <s v="Amazon"/>
    <n v="99349.3"/>
    <n v="92327183.770000085"/>
    <n v="92327183.770000085"/>
    <s v="Riyadh"/>
  </r>
  <r>
    <s v="ORD106115"/>
    <s v="Smartwatch FitPro"/>
    <x v="4"/>
    <x v="6"/>
    <x v="0"/>
    <x v="4"/>
    <n v="18934.98"/>
    <n v="5"/>
    <x v="6114"/>
    <x v="100"/>
    <n v="168"/>
    <x v="333"/>
    <m/>
    <m/>
    <s v="sq"/>
    <s v="sq"/>
    <n v="99349.3"/>
    <n v="31420413.200000018"/>
    <n v="31420413.200000018"/>
    <s v="Riyadh"/>
  </r>
  <r>
    <s v="ORD106116"/>
    <s v="HP Pavilion Laptop"/>
    <x v="3"/>
    <x v="3"/>
    <x v="1"/>
    <x v="4"/>
    <n v="5621.16"/>
    <n v="4"/>
    <x v="6115"/>
    <x v="94"/>
    <n v="3595"/>
    <x v="360"/>
    <m/>
    <m/>
    <s v="Jumia"/>
    <s v="Jum"/>
    <n v="99349.3"/>
    <n v="57542997.559999913"/>
    <n v="57542997.559999913"/>
    <s v="Riyadh"/>
  </r>
  <r>
    <s v="ORD106117"/>
    <s v="Dell Inspiron 3501"/>
    <x v="3"/>
    <x v="8"/>
    <x v="2"/>
    <x v="4"/>
    <n v="17003.77"/>
    <n v="4"/>
    <x v="6116"/>
    <x v="54"/>
    <n v="3409"/>
    <x v="106"/>
    <m/>
    <m/>
    <s v="Amazon"/>
    <s v="Amazon"/>
    <n v="99349.3"/>
    <n v="57542997.559999913"/>
    <n v="57542997.559999913"/>
    <s v="Riyadh"/>
  </r>
  <r>
    <s v="ORD106118"/>
    <s v="iPhone 13"/>
    <x v="0"/>
    <x v="4"/>
    <x v="2"/>
    <x v="0"/>
    <n v="6945.25"/>
    <n v="4"/>
    <x v="6117"/>
    <x v="85"/>
    <n v="1775"/>
    <x v="146"/>
    <m/>
    <m/>
    <s v="Amazon"/>
    <s v="Amazon"/>
    <n v="16284.02"/>
    <n v="92327183.770000085"/>
    <n v="92327183.770000085"/>
    <s v="Cairo"/>
  </r>
  <r>
    <s v="ORD106119"/>
    <s v="Samsung Galaxy A14"/>
    <x v="0"/>
    <x v="0"/>
    <x v="1"/>
    <x v="4"/>
    <n v="11221.66"/>
    <n v="4"/>
    <x v="6118"/>
    <x v="324"/>
    <n v="3291"/>
    <x v="37"/>
    <m/>
    <m/>
    <s v="Jumia"/>
    <s v="Jum"/>
    <n v="99349.3"/>
    <n v="92327183.770000085"/>
    <n v="92327183.770000085"/>
    <s v="Riyadh"/>
  </r>
  <r>
    <s v="ORD106120"/>
    <s v="Smartwatch FitPro"/>
    <x v="4"/>
    <x v="6"/>
    <x v="0"/>
    <x v="4"/>
    <n v="4665.24"/>
    <n v="3"/>
    <x v="6119"/>
    <x v="314"/>
    <n v="4087"/>
    <x v="222"/>
    <m/>
    <m/>
    <s v="sq"/>
    <s v="sq"/>
    <n v="99349.3"/>
    <n v="31420413.200000018"/>
    <n v="31420413.200000018"/>
    <s v="Riyadh"/>
  </r>
  <r>
    <s v="ORD106121"/>
    <s v="Nike Air Max"/>
    <x v="1"/>
    <x v="1"/>
    <x v="0"/>
    <x v="1"/>
    <n v="13731.9"/>
    <n v="2"/>
    <x v="6120"/>
    <x v="53"/>
    <n v="2679"/>
    <x v="31"/>
    <m/>
    <m/>
    <s v="sq"/>
    <s v="sq"/>
    <n v="13290.4"/>
    <n v="91504159.730000004"/>
    <n v="91504159.730000004"/>
    <s v="Alexandria"/>
  </r>
  <r>
    <s v="ORD106122"/>
    <s v="Dell Inspiron 3501"/>
    <x v="3"/>
    <x v="8"/>
    <x v="0"/>
    <x v="1"/>
    <n v="17043.45"/>
    <n v="1"/>
    <x v="6121"/>
    <x v="7"/>
    <n v="553"/>
    <x v="68"/>
    <m/>
    <m/>
    <s v="sq"/>
    <s v="sq"/>
    <n v="13290.4"/>
    <n v="57542997.559999913"/>
    <n v="57542997.559999913"/>
    <s v="Alexandria"/>
  </r>
  <r>
    <s v="ORD106123"/>
    <s v="iPhone 13"/>
    <x v="0"/>
    <x v="4"/>
    <x v="2"/>
    <x v="3"/>
    <n v="7649.78"/>
    <n v="2"/>
    <x v="6122"/>
    <x v="160"/>
    <n v="2440"/>
    <x v="181"/>
    <m/>
    <m/>
    <s v="Amazon"/>
    <s v="Amazon"/>
    <n v="3665.44"/>
    <n v="92327183.770000085"/>
    <n v="92327183.770000085"/>
    <s v="Dubai"/>
  </r>
  <r>
    <s v="ORD106124"/>
    <s v="T-shirt Cotton"/>
    <x v="1"/>
    <x v="5"/>
    <x v="2"/>
    <x v="5"/>
    <n v="17479.46"/>
    <n v="5"/>
    <x v="6123"/>
    <x v="86"/>
    <n v="2734"/>
    <x v="265"/>
    <m/>
    <m/>
    <s v="Amazon"/>
    <s v="Amazon"/>
    <n v="27872.98"/>
    <n v="91504159.730000004"/>
    <n v="91504159.730000004"/>
    <s v="Giza"/>
  </r>
  <r>
    <s v="ORD106125"/>
    <s v="Bluetooth Headset"/>
    <x v="2"/>
    <x v="2"/>
    <x v="0"/>
    <x v="5"/>
    <n v="18472.02"/>
    <n v="1"/>
    <x v="6124"/>
    <x v="379"/>
    <n v="946"/>
    <x v="190"/>
    <m/>
    <m/>
    <s v="sq"/>
    <s v="sq"/>
    <n v="27872.98"/>
    <n v="29200970.130000021"/>
    <n v="29200970.130000021"/>
    <s v="Giza"/>
  </r>
  <r>
    <s v="ORD106126"/>
    <s v="HP Pavilion Laptop"/>
    <x v="3"/>
    <x v="3"/>
    <x v="0"/>
    <x v="2"/>
    <n v="1788.11"/>
    <n v="2"/>
    <x v="6125"/>
    <x v="123"/>
    <n v="55"/>
    <x v="330"/>
    <m/>
    <m/>
    <s v="sq"/>
    <s v="sq"/>
    <n v="26648.76"/>
    <n v="57542997.559999913"/>
    <n v="57542997.559999913"/>
    <s v="Casablanca"/>
  </r>
  <r>
    <s v="ORD106127"/>
    <s v="T-shirt Cotton"/>
    <x v="1"/>
    <x v="5"/>
    <x v="1"/>
    <x v="5"/>
    <n v="11993.87"/>
    <n v="1"/>
    <x v="6126"/>
    <x v="140"/>
    <n v="38"/>
    <x v="56"/>
    <m/>
    <m/>
    <s v="Jumia"/>
    <s v="Jum"/>
    <n v="27872.98"/>
    <n v="91504159.730000004"/>
    <n v="91504159.730000004"/>
    <s v="Giza"/>
  </r>
  <r>
    <s v="ORD106128"/>
    <s v="Adidas Running Shoes"/>
    <x v="1"/>
    <x v="9"/>
    <x v="0"/>
    <x v="1"/>
    <n v="14943.46"/>
    <n v="3"/>
    <x v="6127"/>
    <x v="396"/>
    <n v="4467"/>
    <x v="94"/>
    <m/>
    <m/>
    <s v="sq"/>
    <s v="sq"/>
    <n v="13290.4"/>
    <n v="91504159.730000004"/>
    <n v="91504159.730000004"/>
    <s v="Alexandria"/>
  </r>
  <r>
    <s v="ORD106129"/>
    <s v="Smartwatch FitPro"/>
    <x v="4"/>
    <x v="6"/>
    <x v="0"/>
    <x v="4"/>
    <n v="3350.07"/>
    <n v="1"/>
    <x v="6128"/>
    <x v="263"/>
    <n v="1736"/>
    <x v="20"/>
    <m/>
    <m/>
    <s v="sq"/>
    <s v="sq"/>
    <n v="99349.3"/>
    <n v="31420413.200000018"/>
    <n v="31420413.200000018"/>
    <s v="Riyadh"/>
  </r>
  <r>
    <s v="ORD106130"/>
    <s v="Xiaomi Redmi Note 12"/>
    <x v="0"/>
    <x v="7"/>
    <x v="0"/>
    <x v="4"/>
    <n v="11520.88"/>
    <n v="2"/>
    <x v="6129"/>
    <x v="306"/>
    <n v="1189"/>
    <x v="300"/>
    <m/>
    <m/>
    <s v="sq"/>
    <s v="sq"/>
    <n v="99349.3"/>
    <n v="92327183.770000085"/>
    <n v="92327183.770000085"/>
    <s v="Riyadh"/>
  </r>
  <r>
    <s v="ORD106131"/>
    <s v="T-shirt Cotton"/>
    <x v="1"/>
    <x v="5"/>
    <x v="2"/>
    <x v="3"/>
    <n v="331.1"/>
    <n v="4"/>
    <x v="6130"/>
    <x v="69"/>
    <n v="984"/>
    <x v="306"/>
    <m/>
    <m/>
    <s v="Amazon"/>
    <s v="Amazon"/>
    <n v="3665.44"/>
    <n v="91504159.730000004"/>
    <n v="91504159.730000004"/>
    <s v="Dubai"/>
  </r>
  <r>
    <s v="ORD106132"/>
    <s v="Nike Air Max"/>
    <x v="1"/>
    <x v="1"/>
    <x v="0"/>
    <x v="3"/>
    <n v="7187.8"/>
    <n v="1"/>
    <x v="6131"/>
    <x v="22"/>
    <n v="1101"/>
    <x v="57"/>
    <m/>
    <m/>
    <s v="sq"/>
    <s v="sq"/>
    <n v="3665.44"/>
    <n v="91504159.730000004"/>
    <n v="91504159.730000004"/>
    <s v="Dubai"/>
  </r>
  <r>
    <s v="ORD106133"/>
    <s v="Dell Inspiron 3501"/>
    <x v="3"/>
    <x v="8"/>
    <x v="2"/>
    <x v="0"/>
    <n v="3777.7"/>
    <n v="4"/>
    <x v="6132"/>
    <x v="24"/>
    <n v="68"/>
    <x v="157"/>
    <m/>
    <m/>
    <s v="Amazon"/>
    <s v="Amazon"/>
    <n v="16284.02"/>
    <n v="57542997.559999913"/>
    <n v="57542997.559999913"/>
    <s v="Cairo"/>
  </r>
  <r>
    <s v="ORD106134"/>
    <s v="Adidas Running Shoes"/>
    <x v="1"/>
    <x v="9"/>
    <x v="1"/>
    <x v="0"/>
    <n v="17940.16"/>
    <n v="4"/>
    <x v="6133"/>
    <x v="143"/>
    <n v="1959"/>
    <x v="268"/>
    <m/>
    <m/>
    <s v="Jumia"/>
    <s v="Jum"/>
    <n v="16284.02"/>
    <n v="91504159.730000004"/>
    <n v="91504159.730000004"/>
    <s v="Cairo"/>
  </r>
  <r>
    <s v="ORD106135"/>
    <s v="Dell Inspiron 3501"/>
    <x v="3"/>
    <x v="8"/>
    <x v="2"/>
    <x v="1"/>
    <n v="12259.1"/>
    <n v="4"/>
    <x v="6134"/>
    <x v="175"/>
    <n v="3656"/>
    <x v="137"/>
    <m/>
    <m/>
    <s v="Amazon"/>
    <s v="Amazon"/>
    <n v="13290.4"/>
    <n v="57542997.559999913"/>
    <n v="57542997.559999913"/>
    <s v="Alexandria"/>
  </r>
  <r>
    <s v="ORD106136"/>
    <s v="Nike Air Max"/>
    <x v="1"/>
    <x v="1"/>
    <x v="2"/>
    <x v="2"/>
    <n v="2765.86"/>
    <n v="3"/>
    <x v="6135"/>
    <x v="71"/>
    <n v="3193"/>
    <x v="98"/>
    <m/>
    <m/>
    <s v="Amazon"/>
    <s v="Amazon"/>
    <n v="26648.76"/>
    <n v="91504159.730000004"/>
    <n v="91504159.730000004"/>
    <s v="Casablanca"/>
  </r>
  <r>
    <s v="ORD106137"/>
    <s v="Nike Air Max"/>
    <x v="1"/>
    <x v="1"/>
    <x v="2"/>
    <x v="4"/>
    <n v="16254.99"/>
    <n v="2"/>
    <x v="6136"/>
    <x v="369"/>
    <n v="4752"/>
    <x v="205"/>
    <m/>
    <m/>
    <s v="Amazon"/>
    <s v="Amazon"/>
    <n v="99349.3"/>
    <n v="91504159.730000004"/>
    <n v="91504159.730000004"/>
    <s v="Riyadh"/>
  </r>
  <r>
    <s v="ORD106138"/>
    <s v="HP Pavilion Laptop"/>
    <x v="3"/>
    <x v="3"/>
    <x v="1"/>
    <x v="1"/>
    <n v="9482.75"/>
    <n v="2"/>
    <x v="6137"/>
    <x v="138"/>
    <n v="1190"/>
    <x v="45"/>
    <m/>
    <m/>
    <s v="Jumia"/>
    <s v="Jum"/>
    <n v="13290.4"/>
    <n v="57542997.559999913"/>
    <n v="57542997.559999913"/>
    <s v="Alexandria"/>
  </r>
  <r>
    <s v="ORD106139"/>
    <s v="Adidas Running Shoes"/>
    <x v="1"/>
    <x v="9"/>
    <x v="1"/>
    <x v="4"/>
    <n v="3732.78"/>
    <n v="3"/>
    <x v="6138"/>
    <x v="156"/>
    <n v="2211"/>
    <x v="75"/>
    <m/>
    <m/>
    <s v="Jumia"/>
    <s v="Jum"/>
    <n v="99349.3"/>
    <n v="91504159.730000004"/>
    <n v="91504159.730000004"/>
    <s v="Riyadh"/>
  </r>
  <r>
    <s v="ORD106140"/>
    <s v="Bluetooth Headset"/>
    <x v="2"/>
    <x v="2"/>
    <x v="0"/>
    <x v="4"/>
    <n v="12447.49"/>
    <n v="2"/>
    <x v="6139"/>
    <x v="361"/>
    <n v="3909"/>
    <x v="61"/>
    <m/>
    <m/>
    <s v="sq"/>
    <s v="sq"/>
    <n v="99349.3"/>
    <n v="29200970.130000021"/>
    <n v="29200970.130000021"/>
    <s v="Riyadh"/>
  </r>
  <r>
    <s v="ORD106141"/>
    <s v="Dell Inspiron 3501"/>
    <x v="3"/>
    <x v="8"/>
    <x v="2"/>
    <x v="2"/>
    <n v="11473.4"/>
    <n v="2"/>
    <x v="6140"/>
    <x v="23"/>
    <n v="2565"/>
    <x v="197"/>
    <m/>
    <m/>
    <s v="Amazon"/>
    <s v="Amazon"/>
    <n v="26648.76"/>
    <n v="57542997.559999913"/>
    <n v="57542997.559999913"/>
    <s v="Casablanca"/>
  </r>
  <r>
    <s v="ORD106142"/>
    <s v="iPhone 13"/>
    <x v="0"/>
    <x v="4"/>
    <x v="1"/>
    <x v="4"/>
    <n v="14774.24"/>
    <n v="1"/>
    <x v="6141"/>
    <x v="393"/>
    <n v="2034"/>
    <x v="87"/>
    <m/>
    <m/>
    <s v="Jumia"/>
    <s v="Jum"/>
    <n v="99349.3"/>
    <n v="92327183.770000085"/>
    <n v="92327183.770000085"/>
    <s v="Riyadh"/>
  </r>
  <r>
    <s v="ORD106143"/>
    <s v="Dell Inspiron 3501"/>
    <x v="3"/>
    <x v="8"/>
    <x v="0"/>
    <x v="0"/>
    <n v="14231.19"/>
    <n v="4"/>
    <x v="6142"/>
    <x v="83"/>
    <n v="412"/>
    <x v="314"/>
    <m/>
    <m/>
    <s v="sq"/>
    <s v="sq"/>
    <n v="16284.02"/>
    <n v="57542997.559999913"/>
    <n v="57542997.559999913"/>
    <s v="Cairo"/>
  </r>
  <r>
    <s v="ORD106144"/>
    <s v="HP Pavilion Laptop"/>
    <x v="3"/>
    <x v="3"/>
    <x v="1"/>
    <x v="1"/>
    <n v="3392.11"/>
    <n v="3"/>
    <x v="6143"/>
    <x v="185"/>
    <n v="42"/>
    <x v="266"/>
    <m/>
    <m/>
    <s v="Jumia"/>
    <s v="Jum"/>
    <n v="13290.4"/>
    <n v="57542997.559999913"/>
    <n v="57542997.559999913"/>
    <s v="Alexandria"/>
  </r>
  <r>
    <s v="ORD106145"/>
    <s v="Dell Inspiron 3501"/>
    <x v="3"/>
    <x v="8"/>
    <x v="0"/>
    <x v="3"/>
    <n v="9806.66"/>
    <n v="3"/>
    <x v="6144"/>
    <x v="292"/>
    <n v="1616"/>
    <x v="187"/>
    <m/>
    <m/>
    <s v="sq"/>
    <s v="sq"/>
    <n v="3665.44"/>
    <n v="57542997.559999913"/>
    <n v="57542997.559999913"/>
    <s v="Dubai"/>
  </r>
  <r>
    <s v="ORD106146"/>
    <s v="HP Pavilion Laptop"/>
    <x v="3"/>
    <x v="3"/>
    <x v="2"/>
    <x v="5"/>
    <n v="3935.28"/>
    <n v="2"/>
    <x v="6145"/>
    <x v="167"/>
    <n v="2641"/>
    <x v="199"/>
    <m/>
    <m/>
    <s v="Amazon"/>
    <s v="Amazon"/>
    <n v="27872.98"/>
    <n v="57542997.559999913"/>
    <n v="57542997.559999913"/>
    <s v="Giza"/>
  </r>
  <r>
    <s v="ORD106147"/>
    <s v="Adidas Running Shoes"/>
    <x v="1"/>
    <x v="9"/>
    <x v="0"/>
    <x v="4"/>
    <n v="12907.25"/>
    <n v="1"/>
    <x v="6146"/>
    <x v="278"/>
    <n v="3402"/>
    <x v="235"/>
    <m/>
    <m/>
    <s v="sq"/>
    <s v="sq"/>
    <n v="99349.3"/>
    <n v="91504159.730000004"/>
    <n v="91504159.730000004"/>
    <s v="Riyadh"/>
  </r>
  <r>
    <s v="ORD106148"/>
    <s v="Dell Inspiron 3501"/>
    <x v="3"/>
    <x v="8"/>
    <x v="2"/>
    <x v="0"/>
    <n v="13832.81"/>
    <n v="5"/>
    <x v="6147"/>
    <x v="96"/>
    <n v="2043"/>
    <x v="358"/>
    <m/>
    <m/>
    <s v="Amazon"/>
    <s v="Amazon"/>
    <n v="16284.02"/>
    <n v="57542997.559999913"/>
    <n v="57542997.559999913"/>
    <s v="Cairo"/>
  </r>
  <r>
    <s v="ORD106149"/>
    <s v="Bluetooth Headset"/>
    <x v="2"/>
    <x v="2"/>
    <x v="0"/>
    <x v="1"/>
    <n v="8454.6299999999992"/>
    <n v="5"/>
    <x v="6148"/>
    <x v="343"/>
    <n v="2032"/>
    <x v="49"/>
    <m/>
    <m/>
    <s v="sq"/>
    <s v="sq"/>
    <n v="13290.4"/>
    <n v="29200970.130000021"/>
    <n v="29200970.130000021"/>
    <s v="Alexandria"/>
  </r>
  <r>
    <s v="ORD106150"/>
    <s v="Dell Inspiron 3501"/>
    <x v="3"/>
    <x v="8"/>
    <x v="2"/>
    <x v="5"/>
    <n v="14748.09"/>
    <n v="3"/>
    <x v="6149"/>
    <x v="387"/>
    <n v="3050"/>
    <x v="208"/>
    <m/>
    <m/>
    <s v="Amazon"/>
    <s v="Amazon"/>
    <n v="27872.98"/>
    <n v="57542997.559999913"/>
    <n v="57542997.559999913"/>
    <s v="Giza"/>
  </r>
  <r>
    <s v="ORD106151"/>
    <s v="iPhone 13"/>
    <x v="0"/>
    <x v="4"/>
    <x v="0"/>
    <x v="0"/>
    <n v="5641.35"/>
    <n v="3"/>
    <x v="6150"/>
    <x v="210"/>
    <n v="3597"/>
    <x v="224"/>
    <m/>
    <m/>
    <s v="sq"/>
    <s v="sq"/>
    <n v="16284.02"/>
    <n v="92327183.770000085"/>
    <n v="92327183.770000085"/>
    <s v="Cairo"/>
  </r>
  <r>
    <s v="ORD106152"/>
    <s v="iPhone 13"/>
    <x v="0"/>
    <x v="4"/>
    <x v="2"/>
    <x v="4"/>
    <n v="18433.68"/>
    <n v="3"/>
    <x v="6151"/>
    <x v="131"/>
    <n v="4088"/>
    <x v="210"/>
    <m/>
    <m/>
    <s v="Amazon"/>
    <s v="Amazon"/>
    <n v="99349.3"/>
    <n v="92327183.770000085"/>
    <n v="92327183.770000085"/>
    <s v="Riyadh"/>
  </r>
  <r>
    <s v="ORD106153"/>
    <s v="Bluetooth Headset"/>
    <x v="2"/>
    <x v="2"/>
    <x v="2"/>
    <x v="5"/>
    <n v="10337.219999999999"/>
    <n v="2"/>
    <x v="6152"/>
    <x v="195"/>
    <n v="4542"/>
    <x v="241"/>
    <m/>
    <m/>
    <s v="Amazon"/>
    <s v="Amazon"/>
    <n v="27872.98"/>
    <n v="29200970.130000021"/>
    <n v="29200970.130000021"/>
    <s v="Giza"/>
  </r>
  <r>
    <s v="ORD106154"/>
    <s v="Xiaomi Redmi Note 12"/>
    <x v="0"/>
    <x v="7"/>
    <x v="1"/>
    <x v="4"/>
    <n v="6861.28"/>
    <n v="2"/>
    <x v="6153"/>
    <x v="144"/>
    <n v="2652"/>
    <x v="201"/>
    <m/>
    <m/>
    <s v="Jumia"/>
    <s v="Jum"/>
    <n v="99349.3"/>
    <n v="92327183.770000085"/>
    <n v="92327183.770000085"/>
    <s v="Riyadh"/>
  </r>
  <r>
    <s v="ORD106155"/>
    <s v="Smartwatch FitPro"/>
    <x v="4"/>
    <x v="6"/>
    <x v="0"/>
    <x v="3"/>
    <n v="13185.8"/>
    <n v="4"/>
    <x v="6154"/>
    <x v="215"/>
    <n v="325"/>
    <x v="297"/>
    <m/>
    <m/>
    <s v="sq"/>
    <s v="sq"/>
    <n v="3665.44"/>
    <n v="31420413.200000018"/>
    <n v="31420413.200000018"/>
    <s v="Dubai"/>
  </r>
  <r>
    <s v="ORD106156"/>
    <s v="Nike Air Max"/>
    <x v="1"/>
    <x v="1"/>
    <x v="1"/>
    <x v="0"/>
    <n v="16184.09"/>
    <n v="4"/>
    <x v="6155"/>
    <x v="20"/>
    <n v="3037"/>
    <x v="0"/>
    <m/>
    <m/>
    <s v="Jumia"/>
    <s v="Jum"/>
    <n v="16284.02"/>
    <n v="91504159.730000004"/>
    <n v="91504159.730000004"/>
    <s v="Cairo"/>
  </r>
  <r>
    <s v="ORD106157"/>
    <s v="Xiaomi Redmi Note 12"/>
    <x v="0"/>
    <x v="7"/>
    <x v="1"/>
    <x v="2"/>
    <n v="12228.33"/>
    <n v="3"/>
    <x v="6156"/>
    <x v="356"/>
    <n v="67"/>
    <x v="108"/>
    <m/>
    <m/>
    <s v="Jumia"/>
    <s v="Jum"/>
    <n v="26648.76"/>
    <n v="92327183.770000085"/>
    <n v="92327183.770000085"/>
    <s v="Casablanca"/>
  </r>
  <r>
    <s v="ORD106158"/>
    <s v="iPhone 13"/>
    <x v="0"/>
    <x v="4"/>
    <x v="1"/>
    <x v="1"/>
    <n v="8803.16"/>
    <n v="5"/>
    <x v="6157"/>
    <x v="285"/>
    <n v="2065"/>
    <x v="102"/>
    <m/>
    <m/>
    <s v="Jumia"/>
    <s v="Jum"/>
    <n v="13290.4"/>
    <n v="92327183.770000085"/>
    <n v="92327183.770000085"/>
    <s v="Alexandria"/>
  </r>
  <r>
    <s v="ORD106159"/>
    <s v="Dell Inspiron 3501"/>
    <x v="3"/>
    <x v="8"/>
    <x v="0"/>
    <x v="0"/>
    <n v="19510.45"/>
    <n v="4"/>
    <x v="6158"/>
    <x v="15"/>
    <n v="3469"/>
    <x v="125"/>
    <m/>
    <m/>
    <s v="sq"/>
    <s v="sq"/>
    <n v="16284.02"/>
    <n v="57542997.559999913"/>
    <n v="57542997.559999913"/>
    <s v="Cairo"/>
  </r>
  <r>
    <s v="ORD106160"/>
    <s v="Xiaomi Redmi Note 12"/>
    <x v="0"/>
    <x v="7"/>
    <x v="2"/>
    <x v="4"/>
    <n v="19319.650000000001"/>
    <n v="2"/>
    <x v="6159"/>
    <x v="195"/>
    <n v="4064"/>
    <x v="269"/>
    <m/>
    <m/>
    <s v="Amazon"/>
    <s v="Amazon"/>
    <n v="99349.3"/>
    <n v="92327183.770000085"/>
    <n v="92327183.770000085"/>
    <s v="Riyadh"/>
  </r>
  <r>
    <s v="ORD106161"/>
    <s v="Nike Air Max"/>
    <x v="1"/>
    <x v="1"/>
    <x v="2"/>
    <x v="3"/>
    <n v="19770.86"/>
    <n v="3"/>
    <x v="6160"/>
    <x v="273"/>
    <n v="1949"/>
    <x v="335"/>
    <m/>
    <m/>
    <s v="Amazon"/>
    <s v="Amazon"/>
    <n v="3665.44"/>
    <n v="91504159.730000004"/>
    <n v="91504159.730000004"/>
    <s v="Dubai"/>
  </r>
  <r>
    <s v="ORD106162"/>
    <s v="Nike Air Max"/>
    <x v="1"/>
    <x v="1"/>
    <x v="0"/>
    <x v="0"/>
    <n v="6358.31"/>
    <n v="2"/>
    <x v="6161"/>
    <x v="184"/>
    <n v="2122"/>
    <x v="219"/>
    <m/>
    <m/>
    <s v="sq"/>
    <s v="sq"/>
    <n v="16284.02"/>
    <n v="91504159.730000004"/>
    <n v="91504159.730000004"/>
    <s v="Cairo"/>
  </r>
  <r>
    <s v="ORD106163"/>
    <s v="Bluetooth Headset"/>
    <x v="2"/>
    <x v="2"/>
    <x v="2"/>
    <x v="1"/>
    <n v="9023.06"/>
    <n v="1"/>
    <x v="6162"/>
    <x v="71"/>
    <n v="4863"/>
    <x v="48"/>
    <m/>
    <m/>
    <s v="Amazon"/>
    <s v="Amazon"/>
    <n v="13290.4"/>
    <n v="29200970.130000021"/>
    <n v="29200970.130000021"/>
    <s v="Alexandria"/>
  </r>
  <r>
    <s v="ORD106164"/>
    <s v="Adidas Running Shoes"/>
    <x v="1"/>
    <x v="9"/>
    <x v="1"/>
    <x v="0"/>
    <n v="1561.67"/>
    <n v="2"/>
    <x v="6163"/>
    <x v="73"/>
    <n v="2671"/>
    <x v="195"/>
    <m/>
    <m/>
    <s v="Jumia"/>
    <s v="Jum"/>
    <n v="16284.02"/>
    <n v="91504159.730000004"/>
    <n v="91504159.730000004"/>
    <s v="Cairo"/>
  </r>
  <r>
    <s v="ORD106165"/>
    <s v="Smartwatch FitPro"/>
    <x v="4"/>
    <x v="6"/>
    <x v="0"/>
    <x v="2"/>
    <n v="2862.06"/>
    <n v="2"/>
    <x v="6164"/>
    <x v="165"/>
    <n v="3688"/>
    <x v="122"/>
    <m/>
    <m/>
    <s v="sq"/>
    <s v="sq"/>
    <n v="26648.76"/>
    <n v="31420413.200000018"/>
    <n v="31420413.200000018"/>
    <s v="Casablanca"/>
  </r>
  <r>
    <s v="ORD106166"/>
    <s v="Xiaomi Redmi Note 12"/>
    <x v="0"/>
    <x v="7"/>
    <x v="1"/>
    <x v="5"/>
    <n v="16643.22"/>
    <n v="3"/>
    <x v="6165"/>
    <x v="175"/>
    <n v="562"/>
    <x v="13"/>
    <m/>
    <m/>
    <s v="Jumia"/>
    <s v="Jum"/>
    <n v="27872.98"/>
    <n v="92327183.770000085"/>
    <n v="92327183.770000085"/>
    <s v="Giza"/>
  </r>
  <r>
    <s v="ORD106167"/>
    <s v="Smartwatch FitPro"/>
    <x v="4"/>
    <x v="6"/>
    <x v="1"/>
    <x v="0"/>
    <n v="12853.67"/>
    <n v="5"/>
    <x v="6166"/>
    <x v="104"/>
    <n v="4906"/>
    <x v="49"/>
    <m/>
    <m/>
    <s v="Jumia"/>
    <s v="Jum"/>
    <n v="16284.02"/>
    <n v="31420413.200000018"/>
    <n v="31420413.200000018"/>
    <s v="Cairo"/>
  </r>
  <r>
    <s v="ORD106168"/>
    <s v="Adidas Running Shoes"/>
    <x v="1"/>
    <x v="9"/>
    <x v="2"/>
    <x v="2"/>
    <n v="6241.43"/>
    <n v="2"/>
    <x v="6167"/>
    <x v="149"/>
    <n v="1405"/>
    <x v="51"/>
    <m/>
    <m/>
    <s v="Amazon"/>
    <s v="Amazon"/>
    <n v="26648.76"/>
    <n v="91504159.730000004"/>
    <n v="91504159.730000004"/>
    <s v="Casablanca"/>
  </r>
  <r>
    <s v="ORD106169"/>
    <s v="iPhone 13"/>
    <x v="0"/>
    <x v="4"/>
    <x v="0"/>
    <x v="1"/>
    <n v="14449.28"/>
    <n v="3"/>
    <x v="2614"/>
    <x v="355"/>
    <n v="222"/>
    <x v="52"/>
    <m/>
    <m/>
    <s v="sq"/>
    <s v="sq"/>
    <n v="13290.4"/>
    <n v="92327183.770000085"/>
    <n v="92327183.770000085"/>
    <s v="Dubai"/>
  </r>
  <r>
    <s v="ORD106170"/>
    <s v="Adidas Running Shoes"/>
    <x v="1"/>
    <x v="9"/>
    <x v="0"/>
    <x v="3"/>
    <n v="10780"/>
    <n v="1"/>
    <x v="6168"/>
    <x v="23"/>
    <n v="4654"/>
    <x v="84"/>
    <m/>
    <m/>
    <s v="sq"/>
    <s v="sq"/>
    <n v="3665.44"/>
    <n v="91504159.730000004"/>
    <n v="91504159.730000004"/>
    <s v="Dubai"/>
  </r>
  <r>
    <s v="ORD106171"/>
    <s v="Smartwatch FitPro"/>
    <x v="4"/>
    <x v="6"/>
    <x v="2"/>
    <x v="1"/>
    <n v="19920.490000000002"/>
    <n v="4"/>
    <x v="6169"/>
    <x v="211"/>
    <n v="4724"/>
    <x v="264"/>
    <m/>
    <m/>
    <s v="Amazon"/>
    <s v="Amazon"/>
    <n v="13290.4"/>
    <n v="31420413.200000018"/>
    <n v="31420413.200000018"/>
    <s v="Alexandria"/>
  </r>
  <r>
    <s v="ORD106172"/>
    <s v="Xiaomi Redmi Note 12"/>
    <x v="0"/>
    <x v="7"/>
    <x v="0"/>
    <x v="0"/>
    <n v="18823.12"/>
    <n v="5"/>
    <x v="6170"/>
    <x v="311"/>
    <n v="3206"/>
    <x v="96"/>
    <m/>
    <m/>
    <s v="sq"/>
    <s v="sq"/>
    <n v="16284.02"/>
    <n v="92327183.770000085"/>
    <n v="92327183.770000085"/>
    <s v="Cairo"/>
  </r>
  <r>
    <s v="ORD106173"/>
    <s v="HP Pavilion Laptop"/>
    <x v="3"/>
    <x v="3"/>
    <x v="0"/>
    <x v="3"/>
    <n v="14130.63"/>
    <n v="3"/>
    <x v="6171"/>
    <x v="53"/>
    <n v="2522"/>
    <x v="46"/>
    <m/>
    <m/>
    <s v="sq"/>
    <s v="sq"/>
    <n v="3665.44"/>
    <n v="57542997.559999913"/>
    <n v="57542997.559999913"/>
    <s v="Dubai"/>
  </r>
  <r>
    <s v="ORD106174"/>
    <s v="Adidas Running Shoes"/>
    <x v="1"/>
    <x v="9"/>
    <x v="0"/>
    <x v="2"/>
    <n v="10367.92"/>
    <n v="1"/>
    <x v="6172"/>
    <x v="165"/>
    <n v="3969"/>
    <x v="301"/>
    <m/>
    <m/>
    <s v="sq"/>
    <s v="sq"/>
    <n v="26648.76"/>
    <n v="91504159.730000004"/>
    <n v="91504159.730000004"/>
    <s v="Casablanca"/>
  </r>
  <r>
    <s v="ORD106175"/>
    <s v="iPhone 13"/>
    <x v="0"/>
    <x v="4"/>
    <x v="2"/>
    <x v="1"/>
    <n v="11170.97"/>
    <n v="1"/>
    <x v="6173"/>
    <x v="239"/>
    <n v="902"/>
    <x v="210"/>
    <m/>
    <m/>
    <s v="Amazon"/>
    <s v="Amazon"/>
    <n v="13290.4"/>
    <n v="92327183.770000085"/>
    <n v="92327183.770000085"/>
    <s v="Alexandria"/>
  </r>
  <r>
    <s v="ORD106176"/>
    <s v="iPhone 13"/>
    <x v="0"/>
    <x v="4"/>
    <x v="2"/>
    <x v="2"/>
    <n v="8426.11"/>
    <n v="1"/>
    <x v="6174"/>
    <x v="189"/>
    <n v="3966"/>
    <x v="174"/>
    <m/>
    <m/>
    <s v="Amazon"/>
    <s v="Amazon"/>
    <n v="26648.76"/>
    <n v="92327183.770000085"/>
    <n v="92327183.770000085"/>
    <s v="Casablanca"/>
  </r>
  <r>
    <s v="ORD106177"/>
    <s v="Bluetooth Headset"/>
    <x v="2"/>
    <x v="2"/>
    <x v="2"/>
    <x v="2"/>
    <n v="11769.77"/>
    <n v="4"/>
    <x v="6175"/>
    <x v="212"/>
    <n v="1868"/>
    <x v="51"/>
    <m/>
    <m/>
    <s v="Amazon"/>
    <s v="Amazon"/>
    <n v="26648.76"/>
    <n v="29200970.130000021"/>
    <n v="29200970.130000021"/>
    <s v="Casablanca"/>
  </r>
  <r>
    <s v="ORD106178"/>
    <s v="Samsung Galaxy A14"/>
    <x v="0"/>
    <x v="0"/>
    <x v="1"/>
    <x v="0"/>
    <n v="10955.73"/>
    <n v="5"/>
    <x v="6176"/>
    <x v="121"/>
    <n v="3480"/>
    <x v="170"/>
    <m/>
    <m/>
    <s v="Jumia"/>
    <s v="Jum"/>
    <n v="16284.02"/>
    <n v="92327183.770000085"/>
    <n v="92327183.770000085"/>
    <s v="Cairo"/>
  </r>
  <r>
    <s v="ORD106179"/>
    <s v="Xiaomi Redmi Note 12"/>
    <x v="0"/>
    <x v="7"/>
    <x v="0"/>
    <x v="5"/>
    <n v="5309.92"/>
    <n v="5"/>
    <x v="6177"/>
    <x v="321"/>
    <n v="660"/>
    <x v="176"/>
    <m/>
    <m/>
    <s v="sq"/>
    <s v="sq"/>
    <n v="27872.98"/>
    <n v="92327183.770000085"/>
    <n v="92327183.770000085"/>
    <s v="Giza"/>
  </r>
  <r>
    <s v="ORD106180"/>
    <s v="Bluetooth Headset"/>
    <x v="2"/>
    <x v="2"/>
    <x v="1"/>
    <x v="0"/>
    <n v="3860.67"/>
    <n v="3"/>
    <x v="6178"/>
    <x v="133"/>
    <n v="284"/>
    <x v="257"/>
    <m/>
    <m/>
    <s v="Jumia"/>
    <s v="Jum"/>
    <n v="16284.02"/>
    <n v="29200970.130000021"/>
    <n v="29200970.130000021"/>
    <s v="Cairo"/>
  </r>
  <r>
    <s v="ORD106181"/>
    <s v="Samsung Galaxy A14"/>
    <x v="0"/>
    <x v="0"/>
    <x v="0"/>
    <x v="2"/>
    <n v="18806.07"/>
    <n v="1"/>
    <x v="6179"/>
    <x v="399"/>
    <n v="3784"/>
    <x v="13"/>
    <m/>
    <m/>
    <s v="sq"/>
    <s v="sq"/>
    <n v="26648.76"/>
    <n v="92327183.770000085"/>
    <n v="92327183.770000085"/>
    <s v="Casablanca"/>
  </r>
  <r>
    <s v="ORD106182"/>
    <s v="Samsung Galaxy A14"/>
    <x v="0"/>
    <x v="0"/>
    <x v="2"/>
    <x v="1"/>
    <n v="14361.09"/>
    <n v="3"/>
    <x v="6180"/>
    <x v="244"/>
    <n v="702"/>
    <x v="210"/>
    <m/>
    <m/>
    <s v="Amazon"/>
    <s v="Amazon"/>
    <n v="13290.4"/>
    <n v="92327183.770000085"/>
    <n v="92327183.770000085"/>
    <s v="Alexandria"/>
  </r>
  <r>
    <s v="ORD106183"/>
    <s v="HP Pavilion Laptop"/>
    <x v="3"/>
    <x v="3"/>
    <x v="2"/>
    <x v="2"/>
    <n v="15239.72"/>
    <n v="2"/>
    <x v="6181"/>
    <x v="189"/>
    <n v="2003"/>
    <x v="149"/>
    <m/>
    <m/>
    <s v="Amazon"/>
    <s v="Amazon"/>
    <n v="26648.76"/>
    <n v="57542997.559999913"/>
    <n v="57542997.559999913"/>
    <s v="Casablanca"/>
  </r>
  <r>
    <s v="ORD106184"/>
    <s v="Smartwatch FitPro"/>
    <x v="4"/>
    <x v="6"/>
    <x v="2"/>
    <x v="5"/>
    <n v="2334.7199999999998"/>
    <n v="5"/>
    <x v="6182"/>
    <x v="56"/>
    <n v="3042"/>
    <x v="291"/>
    <m/>
    <m/>
    <s v="Amazon"/>
    <s v="Amazon"/>
    <n v="27872.98"/>
    <n v="31420413.200000018"/>
    <n v="31420413.200000018"/>
    <s v="Giza"/>
  </r>
  <r>
    <s v="ORD106185"/>
    <s v="iPhone 13"/>
    <x v="0"/>
    <x v="4"/>
    <x v="2"/>
    <x v="1"/>
    <n v="10509.37"/>
    <n v="2"/>
    <x v="6183"/>
    <x v="112"/>
    <n v="855"/>
    <x v="190"/>
    <m/>
    <m/>
    <s v="Amazon"/>
    <s v="Amazon"/>
    <n v="13290.4"/>
    <n v="92327183.770000085"/>
    <n v="92327183.770000085"/>
    <s v="Alexandria"/>
  </r>
  <r>
    <s v="ORD106186"/>
    <s v="Bluetooth Headset"/>
    <x v="2"/>
    <x v="2"/>
    <x v="1"/>
    <x v="4"/>
    <n v="14281.37"/>
    <n v="5"/>
    <x v="6184"/>
    <x v="295"/>
    <n v="1676"/>
    <x v="199"/>
    <m/>
    <m/>
    <s v="Jumia"/>
    <s v="Jum"/>
    <n v="99349.3"/>
    <n v="29200970.130000021"/>
    <n v="29200970.130000021"/>
    <s v="Riyadh"/>
  </r>
  <r>
    <s v="ORD106187"/>
    <s v="T-shirt Cotton"/>
    <x v="1"/>
    <x v="5"/>
    <x v="1"/>
    <x v="3"/>
    <n v="14137.23"/>
    <n v="3"/>
    <x v="6185"/>
    <x v="183"/>
    <n v="519"/>
    <x v="99"/>
    <m/>
    <m/>
    <s v="Jumia"/>
    <s v="Jum"/>
    <n v="3665.44"/>
    <n v="91504159.730000004"/>
    <n v="91504159.730000004"/>
    <s v="Dubai"/>
  </r>
  <r>
    <s v="ORD106188"/>
    <s v="Bluetooth Headset"/>
    <x v="2"/>
    <x v="2"/>
    <x v="2"/>
    <x v="0"/>
    <n v="18643.59"/>
    <n v="4"/>
    <x v="6186"/>
    <x v="280"/>
    <n v="4958"/>
    <x v="123"/>
    <m/>
    <m/>
    <s v="Amazon"/>
    <s v="Amazon"/>
    <n v="16284.02"/>
    <n v="29200970.130000021"/>
    <n v="29200970.130000021"/>
    <s v="Cairo"/>
  </r>
  <r>
    <s v="ORD106189"/>
    <s v="Adidas Running Shoes"/>
    <x v="1"/>
    <x v="9"/>
    <x v="2"/>
    <x v="1"/>
    <n v="14618.53"/>
    <n v="2"/>
    <x v="6187"/>
    <x v="379"/>
    <n v="2979"/>
    <x v="202"/>
    <m/>
    <m/>
    <s v="Amazon"/>
    <s v="Amazon"/>
    <n v="13290.4"/>
    <n v="91504159.730000004"/>
    <n v="91504159.730000004"/>
    <s v="Alexandria"/>
  </r>
  <r>
    <s v="ORD106190"/>
    <s v="T-shirt Cotton"/>
    <x v="1"/>
    <x v="5"/>
    <x v="2"/>
    <x v="3"/>
    <n v="15883.42"/>
    <n v="1"/>
    <x v="6188"/>
    <x v="184"/>
    <n v="2288"/>
    <x v="354"/>
    <m/>
    <m/>
    <s v="Amazon"/>
    <s v="Amazon"/>
    <n v="3665.44"/>
    <n v="91504159.730000004"/>
    <n v="91504159.730000004"/>
    <s v="Dubai"/>
  </r>
  <r>
    <s v="ORD106191"/>
    <s v="Smartwatch FitPro"/>
    <x v="4"/>
    <x v="6"/>
    <x v="0"/>
    <x v="1"/>
    <n v="19376.669999999998"/>
    <n v="1"/>
    <x v="6189"/>
    <x v="235"/>
    <n v="3837"/>
    <x v="223"/>
    <m/>
    <m/>
    <s v="sq"/>
    <s v="sq"/>
    <n v="13290.4"/>
    <n v="31420413.200000018"/>
    <n v="31420413.200000018"/>
    <s v="Alexandria"/>
  </r>
  <r>
    <s v="ORD106192"/>
    <s v="iPhone 13"/>
    <x v="0"/>
    <x v="4"/>
    <x v="2"/>
    <x v="0"/>
    <n v="6948.28"/>
    <n v="5"/>
    <x v="6190"/>
    <x v="396"/>
    <n v="3526"/>
    <x v="317"/>
    <m/>
    <m/>
    <s v="Amazon"/>
    <s v="Amazon"/>
    <n v="16284.02"/>
    <n v="92327183.770000085"/>
    <n v="92327183.770000085"/>
    <s v="Cairo"/>
  </r>
  <r>
    <s v="ORD106193"/>
    <s v="iPhone 13"/>
    <x v="0"/>
    <x v="4"/>
    <x v="2"/>
    <x v="3"/>
    <n v="11348.49"/>
    <n v="1"/>
    <x v="6191"/>
    <x v="134"/>
    <n v="4003"/>
    <x v="113"/>
    <m/>
    <m/>
    <s v="Amazon"/>
    <s v="Amazon"/>
    <n v="3665.44"/>
    <n v="92327183.770000085"/>
    <n v="92327183.770000085"/>
    <s v="Dubai"/>
  </r>
  <r>
    <s v="ORD106194"/>
    <s v="Bluetooth Headset"/>
    <x v="2"/>
    <x v="2"/>
    <x v="1"/>
    <x v="3"/>
    <n v="4306.4799999999996"/>
    <n v="2"/>
    <x v="6192"/>
    <x v="101"/>
    <n v="3631"/>
    <x v="83"/>
    <m/>
    <m/>
    <s v="Jumia"/>
    <s v="Jum"/>
    <n v="3665.44"/>
    <n v="29200970.130000021"/>
    <n v="29200970.130000021"/>
    <s v="Dubai"/>
  </r>
  <r>
    <s v="ORD106195"/>
    <s v="T-shirt Cotton"/>
    <x v="1"/>
    <x v="5"/>
    <x v="2"/>
    <x v="1"/>
    <n v="6381.46"/>
    <n v="5"/>
    <x v="6193"/>
    <x v="296"/>
    <n v="1513"/>
    <x v="83"/>
    <m/>
    <m/>
    <s v="Amazon"/>
    <s v="Amazon"/>
    <n v="13290.4"/>
    <n v="91504159.730000004"/>
    <n v="91504159.730000004"/>
    <s v="Alexandria"/>
  </r>
  <r>
    <s v="ORD106196"/>
    <s v="Xiaomi Redmi Note 12"/>
    <x v="0"/>
    <x v="7"/>
    <x v="0"/>
    <x v="1"/>
    <n v="8806.6"/>
    <n v="3"/>
    <x v="6194"/>
    <x v="260"/>
    <n v="1337"/>
    <x v="319"/>
    <m/>
    <m/>
    <s v="sq"/>
    <s v="sq"/>
    <n v="13290.4"/>
    <n v="92327183.770000085"/>
    <n v="92327183.770000085"/>
    <s v="Alexandria"/>
  </r>
  <r>
    <s v="ORD106197"/>
    <s v="T-shirt Cotton"/>
    <x v="1"/>
    <x v="5"/>
    <x v="2"/>
    <x v="4"/>
    <n v="18012.810000000001"/>
    <n v="5"/>
    <x v="6195"/>
    <x v="371"/>
    <n v="400"/>
    <x v="295"/>
    <m/>
    <m/>
    <s v="Amazon"/>
    <s v="Amazon"/>
    <n v="99349.3"/>
    <n v="91504159.730000004"/>
    <n v="91504159.730000004"/>
    <s v="Riyadh"/>
  </r>
  <r>
    <s v="ORD106198"/>
    <s v="Samsung Galaxy A14"/>
    <x v="0"/>
    <x v="0"/>
    <x v="0"/>
    <x v="3"/>
    <n v="7507.28"/>
    <n v="4"/>
    <x v="6196"/>
    <x v="283"/>
    <n v="691"/>
    <x v="330"/>
    <m/>
    <m/>
    <s v="sq"/>
    <s v="sq"/>
    <n v="3665.44"/>
    <n v="92327183.770000085"/>
    <n v="92327183.770000085"/>
    <s v="Dubai"/>
  </r>
  <r>
    <s v="ORD106199"/>
    <s v="Adidas Running Shoes"/>
    <x v="1"/>
    <x v="9"/>
    <x v="1"/>
    <x v="2"/>
    <n v="18382.95"/>
    <n v="3"/>
    <x v="6197"/>
    <x v="212"/>
    <n v="600"/>
    <x v="232"/>
    <m/>
    <m/>
    <s v="Jumia"/>
    <s v="Jum"/>
    <n v="26648.76"/>
    <n v="91504159.730000004"/>
    <n v="91504159.730000004"/>
    <s v="Casablanca"/>
  </r>
  <r>
    <s v="ORD106200"/>
    <s v="Bluetooth Headset"/>
    <x v="2"/>
    <x v="2"/>
    <x v="1"/>
    <x v="2"/>
    <n v="14866.74"/>
    <n v="1"/>
    <x v="6198"/>
    <x v="345"/>
    <n v="526"/>
    <x v="317"/>
    <m/>
    <m/>
    <s v="Jumia"/>
    <s v="Jum"/>
    <n v="26648.76"/>
    <n v="29200970.130000021"/>
    <n v="29200970.130000021"/>
    <s v="Casablanca"/>
  </r>
  <r>
    <s v="ORD106201"/>
    <s v="T-shirt Cotton"/>
    <x v="1"/>
    <x v="5"/>
    <x v="0"/>
    <x v="3"/>
    <n v="17442.439999999999"/>
    <n v="2"/>
    <x v="6199"/>
    <x v="279"/>
    <n v="4147"/>
    <x v="271"/>
    <m/>
    <m/>
    <s v="sq"/>
    <s v="sq"/>
    <n v="3665.44"/>
    <n v="91504159.730000004"/>
    <n v="91504159.730000004"/>
    <s v="Dubai"/>
  </r>
  <r>
    <s v="ORD106202"/>
    <s v="Adidas Running Shoes"/>
    <x v="1"/>
    <x v="9"/>
    <x v="0"/>
    <x v="3"/>
    <n v="14687.17"/>
    <n v="4"/>
    <x v="6200"/>
    <x v="46"/>
    <n v="3720"/>
    <x v="122"/>
    <m/>
    <m/>
    <s v="sq"/>
    <s v="sq"/>
    <n v="3665.44"/>
    <n v="91504159.730000004"/>
    <n v="91504159.730000004"/>
    <s v="Dubai"/>
  </r>
  <r>
    <s v="ORD106203"/>
    <s v="iPhone 13"/>
    <x v="0"/>
    <x v="4"/>
    <x v="0"/>
    <x v="3"/>
    <n v="13023.29"/>
    <n v="2"/>
    <x v="6201"/>
    <x v="399"/>
    <n v="3829"/>
    <x v="327"/>
    <m/>
    <m/>
    <s v="sq"/>
    <s v="sq"/>
    <n v="3665.44"/>
    <n v="92327183.770000085"/>
    <n v="92327183.770000085"/>
    <s v="Dubai"/>
  </r>
  <r>
    <s v="ORD106204"/>
    <s v="Nike Air Max"/>
    <x v="1"/>
    <x v="1"/>
    <x v="1"/>
    <x v="3"/>
    <n v="9970.41"/>
    <n v="5"/>
    <x v="6202"/>
    <x v="130"/>
    <n v="84"/>
    <x v="306"/>
    <m/>
    <m/>
    <s v="Jumia"/>
    <s v="Jum"/>
    <n v="3665.44"/>
    <n v="91504159.730000004"/>
    <n v="91504159.730000004"/>
    <s v="Dubai"/>
  </r>
  <r>
    <s v="ORD106205"/>
    <s v="Adidas Running Shoes"/>
    <x v="1"/>
    <x v="9"/>
    <x v="2"/>
    <x v="3"/>
    <n v="594.23"/>
    <n v="3"/>
    <x v="6203"/>
    <x v="326"/>
    <n v="2750"/>
    <x v="108"/>
    <m/>
    <m/>
    <s v="Amazon"/>
    <s v="Amazon"/>
    <n v="3665.44"/>
    <n v="91504159.730000004"/>
    <n v="91504159.730000004"/>
    <s v="Dubai"/>
  </r>
  <r>
    <s v="ORD106206"/>
    <s v="Bluetooth Headset"/>
    <x v="2"/>
    <x v="2"/>
    <x v="1"/>
    <x v="1"/>
    <n v="3376.05"/>
    <n v="4"/>
    <x v="6204"/>
    <x v="21"/>
    <n v="1707"/>
    <x v="351"/>
    <m/>
    <m/>
    <s v="Jumia"/>
    <s v="Jum"/>
    <n v="13290.4"/>
    <n v="29200970.130000021"/>
    <n v="29200970.130000021"/>
    <s v="Alexandria"/>
  </r>
  <r>
    <s v="ORD106207"/>
    <s v="Smartwatch FitPro"/>
    <x v="4"/>
    <x v="6"/>
    <x v="1"/>
    <x v="1"/>
    <n v="19070.439999999999"/>
    <n v="1"/>
    <x v="6205"/>
    <x v="103"/>
    <n v="4867"/>
    <x v="195"/>
    <m/>
    <m/>
    <s v="Jumia"/>
    <s v="Jum"/>
    <n v="13290.4"/>
    <n v="31420413.200000018"/>
    <n v="31420413.200000018"/>
    <s v="Alexandria"/>
  </r>
  <r>
    <s v="ORD106208"/>
    <s v="Xiaomi Redmi Note 12"/>
    <x v="0"/>
    <x v="7"/>
    <x v="0"/>
    <x v="1"/>
    <n v="1291.1600000000001"/>
    <n v="4"/>
    <x v="6206"/>
    <x v="13"/>
    <n v="459"/>
    <x v="358"/>
    <m/>
    <m/>
    <s v="sq"/>
    <s v="sq"/>
    <n v="13290.4"/>
    <n v="92327183.770000085"/>
    <n v="92327183.770000085"/>
    <s v="Alexandria"/>
  </r>
  <r>
    <s v="ORD106209"/>
    <s v="HP Pavilion Laptop"/>
    <x v="3"/>
    <x v="3"/>
    <x v="0"/>
    <x v="4"/>
    <n v="4898.38"/>
    <n v="1"/>
    <x v="6207"/>
    <x v="32"/>
    <n v="1538"/>
    <x v="59"/>
    <m/>
    <m/>
    <s v="sq"/>
    <s v="sq"/>
    <n v="99349.3"/>
    <n v="57542997.559999913"/>
    <n v="57542997.559999913"/>
    <s v="Riyadh"/>
  </r>
  <r>
    <s v="ORD106210"/>
    <s v="iPhone 13"/>
    <x v="0"/>
    <x v="4"/>
    <x v="0"/>
    <x v="3"/>
    <n v="19855.64"/>
    <n v="1"/>
    <x v="6208"/>
    <x v="289"/>
    <n v="747"/>
    <x v="213"/>
    <m/>
    <m/>
    <s v="sq"/>
    <s v="sq"/>
    <n v="3665.44"/>
    <n v="92327183.770000085"/>
    <n v="92327183.770000085"/>
    <s v="Dubai"/>
  </r>
  <r>
    <s v="ORD106211"/>
    <s v="Xiaomi Redmi Note 12"/>
    <x v="0"/>
    <x v="7"/>
    <x v="1"/>
    <x v="4"/>
    <n v="10362.450000000001"/>
    <n v="3"/>
    <x v="6209"/>
    <x v="399"/>
    <n v="312"/>
    <x v="307"/>
    <m/>
    <m/>
    <s v="Jumia"/>
    <s v="Jum"/>
    <n v="99349.3"/>
    <n v="92327183.770000085"/>
    <n v="92327183.770000085"/>
    <s v="Riyadh"/>
  </r>
  <r>
    <s v="ORD106212"/>
    <s v="Samsung Galaxy A14"/>
    <x v="0"/>
    <x v="0"/>
    <x v="1"/>
    <x v="3"/>
    <n v="3797.41"/>
    <n v="5"/>
    <x v="6210"/>
    <x v="143"/>
    <n v="2033"/>
    <x v="39"/>
    <m/>
    <m/>
    <s v="Jumia"/>
    <s v="Jum"/>
    <n v="3665.44"/>
    <n v="92327183.770000085"/>
    <n v="92327183.770000085"/>
    <s v="Dubai"/>
  </r>
  <r>
    <s v="ORD106213"/>
    <s v="Dell Inspiron 3501"/>
    <x v="3"/>
    <x v="8"/>
    <x v="0"/>
    <x v="1"/>
    <n v="4433.8900000000003"/>
    <n v="1"/>
    <x v="6211"/>
    <x v="346"/>
    <n v="2104"/>
    <x v="278"/>
    <m/>
    <m/>
    <s v="sq"/>
    <s v="sq"/>
    <n v="13290.4"/>
    <n v="57542997.559999913"/>
    <n v="57542997.559999913"/>
    <s v="Alexandria"/>
  </r>
  <r>
    <s v="ORD106214"/>
    <s v="Xiaomi Redmi Note 12"/>
    <x v="0"/>
    <x v="7"/>
    <x v="0"/>
    <x v="2"/>
    <n v="6993.44"/>
    <n v="3"/>
    <x v="6212"/>
    <x v="392"/>
    <n v="318"/>
    <x v="316"/>
    <m/>
    <m/>
    <s v="sq"/>
    <s v="sq"/>
    <n v="26648.76"/>
    <n v="92327183.770000085"/>
    <n v="92327183.770000085"/>
    <s v="Casablanca"/>
  </r>
  <r>
    <s v="ORD106215"/>
    <s v="T-shirt Cotton"/>
    <x v="1"/>
    <x v="5"/>
    <x v="1"/>
    <x v="1"/>
    <n v="5243.45"/>
    <n v="4"/>
    <x v="6213"/>
    <x v="75"/>
    <n v="4572"/>
    <x v="157"/>
    <m/>
    <m/>
    <s v="Jumia"/>
    <s v="Jum"/>
    <n v="13290.4"/>
    <n v="91504159.730000004"/>
    <n v="91504159.730000004"/>
    <s v="Alexandria"/>
  </r>
  <r>
    <s v="ORD106216"/>
    <s v="iPhone 13"/>
    <x v="0"/>
    <x v="4"/>
    <x v="0"/>
    <x v="5"/>
    <n v="14995.78"/>
    <n v="5"/>
    <x v="6214"/>
    <x v="243"/>
    <n v="2475"/>
    <x v="263"/>
    <m/>
    <m/>
    <s v="sq"/>
    <s v="sq"/>
    <n v="27872.98"/>
    <n v="92327183.770000085"/>
    <n v="92327183.770000085"/>
    <s v="Giza"/>
  </r>
  <r>
    <s v="ORD106217"/>
    <s v="iPhone 13"/>
    <x v="0"/>
    <x v="4"/>
    <x v="0"/>
    <x v="2"/>
    <n v="15992.41"/>
    <n v="2"/>
    <x v="6215"/>
    <x v="261"/>
    <n v="1219"/>
    <x v="137"/>
    <m/>
    <m/>
    <s v="sq"/>
    <s v="sq"/>
    <n v="26648.76"/>
    <n v="92327183.770000085"/>
    <n v="92327183.770000085"/>
    <s v="Casablanca"/>
  </r>
  <r>
    <s v="ORD106218"/>
    <s v="Dell Inspiron 3501"/>
    <x v="3"/>
    <x v="8"/>
    <x v="1"/>
    <x v="5"/>
    <n v="7466.1"/>
    <n v="4"/>
    <x v="6216"/>
    <x v="259"/>
    <n v="1818"/>
    <x v="219"/>
    <m/>
    <m/>
    <s v="Jumia"/>
    <s v="Jum"/>
    <n v="27872.98"/>
    <n v="57542997.559999913"/>
    <n v="57542997.559999913"/>
    <s v="Giza"/>
  </r>
  <r>
    <s v="ORD106219"/>
    <s v="iPhone 13"/>
    <x v="0"/>
    <x v="4"/>
    <x v="0"/>
    <x v="3"/>
    <n v="5041.47"/>
    <n v="3"/>
    <x v="6217"/>
    <x v="103"/>
    <n v="4711"/>
    <x v="190"/>
    <m/>
    <m/>
    <s v="sq"/>
    <s v="sq"/>
    <n v="3665.44"/>
    <n v="92327183.770000085"/>
    <n v="92327183.770000085"/>
    <s v="Dubai"/>
  </r>
  <r>
    <s v="ORD106220"/>
    <s v="Dell Inspiron 3501"/>
    <x v="3"/>
    <x v="8"/>
    <x v="2"/>
    <x v="3"/>
    <n v="3050.79"/>
    <n v="5"/>
    <x v="6218"/>
    <x v="400"/>
    <n v="2820"/>
    <x v="240"/>
    <m/>
    <m/>
    <s v="Amazon"/>
    <s v="Amazon"/>
    <n v="3665.44"/>
    <n v="57542997.559999913"/>
    <n v="57542997.559999913"/>
    <s v="Dubai"/>
  </r>
  <r>
    <s v="ORD106221"/>
    <s v="Nike Air Max"/>
    <x v="1"/>
    <x v="1"/>
    <x v="1"/>
    <x v="2"/>
    <n v="8348.9500000000007"/>
    <n v="4"/>
    <x v="6219"/>
    <x v="229"/>
    <n v="1860"/>
    <x v="87"/>
    <m/>
    <m/>
    <s v="Jumia"/>
    <s v="Jum"/>
    <n v="26648.76"/>
    <n v="91504159.730000004"/>
    <n v="91504159.730000004"/>
    <s v="Casablanca"/>
  </r>
  <r>
    <s v="ORD106222"/>
    <s v="Nike Air Max"/>
    <x v="1"/>
    <x v="1"/>
    <x v="1"/>
    <x v="4"/>
    <n v="12547.23"/>
    <n v="5"/>
    <x v="6220"/>
    <x v="274"/>
    <n v="3677"/>
    <x v="310"/>
    <m/>
    <m/>
    <s v="Jumia"/>
    <s v="Jum"/>
    <n v="99349.3"/>
    <n v="91504159.730000004"/>
    <n v="91504159.730000004"/>
    <s v="Riyadh"/>
  </r>
  <r>
    <s v="ORD106223"/>
    <s v="iPhone 13"/>
    <x v="0"/>
    <x v="4"/>
    <x v="0"/>
    <x v="2"/>
    <n v="18114.43"/>
    <n v="2"/>
    <x v="6221"/>
    <x v="327"/>
    <n v="2881"/>
    <x v="251"/>
    <m/>
    <m/>
    <s v="sq"/>
    <s v="sq"/>
    <n v="26648.76"/>
    <n v="92327183.770000085"/>
    <n v="92327183.770000085"/>
    <s v="Casablanca"/>
  </r>
  <r>
    <s v="ORD106224"/>
    <s v="Xiaomi Redmi Note 12"/>
    <x v="0"/>
    <x v="7"/>
    <x v="1"/>
    <x v="2"/>
    <n v="14105.16"/>
    <n v="5"/>
    <x v="6222"/>
    <x v="45"/>
    <n v="2226"/>
    <x v="78"/>
    <m/>
    <m/>
    <s v="Jumia"/>
    <s v="Jum"/>
    <n v="26648.76"/>
    <n v="92327183.770000085"/>
    <n v="92327183.770000085"/>
    <s v="Casablanca"/>
  </r>
  <r>
    <s v="ORD106225"/>
    <s v="HP Pavilion Laptop"/>
    <x v="3"/>
    <x v="3"/>
    <x v="0"/>
    <x v="0"/>
    <n v="19722.259999999998"/>
    <n v="4"/>
    <x v="6223"/>
    <x v="141"/>
    <n v="3794"/>
    <x v="352"/>
    <m/>
    <m/>
    <s v="sq"/>
    <s v="sq"/>
    <n v="16284.02"/>
    <n v="57542997.559999913"/>
    <n v="57542997.559999913"/>
    <s v="Cairo"/>
  </r>
  <r>
    <s v="ORD106226"/>
    <s v="Dell Inspiron 3501"/>
    <x v="3"/>
    <x v="8"/>
    <x v="2"/>
    <x v="2"/>
    <n v="7524.51"/>
    <n v="1"/>
    <x v="6224"/>
    <x v="92"/>
    <n v="2780"/>
    <x v="30"/>
    <m/>
    <m/>
    <s v="Amazon"/>
    <s v="Amazon"/>
    <n v="26648.76"/>
    <n v="57542997.559999913"/>
    <n v="57542997.559999913"/>
    <s v="Casablanca"/>
  </r>
  <r>
    <s v="ORD106227"/>
    <s v="HP Pavilion Laptop"/>
    <x v="3"/>
    <x v="3"/>
    <x v="2"/>
    <x v="2"/>
    <n v="632.05999999999995"/>
    <n v="2"/>
    <x v="6225"/>
    <x v="48"/>
    <n v="2805"/>
    <x v="227"/>
    <m/>
    <m/>
    <s v="Amazon"/>
    <s v="Amazon"/>
    <n v="26648.76"/>
    <n v="57542997.559999913"/>
    <n v="57542997.559999913"/>
    <s v="Casablanca"/>
  </r>
  <r>
    <s v="ORD106228"/>
    <s v="iPhone 13"/>
    <x v="0"/>
    <x v="4"/>
    <x v="0"/>
    <x v="4"/>
    <n v="8198.77"/>
    <n v="4"/>
    <x v="6226"/>
    <x v="306"/>
    <n v="4064"/>
    <x v="236"/>
    <m/>
    <m/>
    <s v="sq"/>
    <s v="sq"/>
    <n v="99349.3"/>
    <n v="92327183.770000085"/>
    <n v="92327183.770000085"/>
    <s v="Riyadh"/>
  </r>
  <r>
    <s v="ORD106229"/>
    <s v="Bluetooth Headset"/>
    <x v="2"/>
    <x v="2"/>
    <x v="0"/>
    <x v="5"/>
    <n v="11583.45"/>
    <n v="4"/>
    <x v="6227"/>
    <x v="338"/>
    <n v="2496"/>
    <x v="80"/>
    <m/>
    <m/>
    <s v="sq"/>
    <s v="sq"/>
    <n v="27872.98"/>
    <n v="29200970.130000021"/>
    <n v="29200970.130000021"/>
    <s v="Giza"/>
  </r>
  <r>
    <s v="ORD106230"/>
    <s v="Xiaomi Redmi Note 12"/>
    <x v="0"/>
    <x v="7"/>
    <x v="0"/>
    <x v="2"/>
    <n v="1738.6"/>
    <n v="1"/>
    <x v="6228"/>
    <x v="158"/>
    <n v="1306"/>
    <x v="346"/>
    <m/>
    <m/>
    <s v="sq"/>
    <s v="sq"/>
    <n v="26648.76"/>
    <n v="92327183.770000085"/>
    <n v="92327183.770000085"/>
    <s v="Casablanca"/>
  </r>
  <r>
    <s v="ORD106231"/>
    <s v="iPhone 13"/>
    <x v="0"/>
    <x v="4"/>
    <x v="2"/>
    <x v="5"/>
    <n v="8216.98"/>
    <n v="4"/>
    <x v="6229"/>
    <x v="246"/>
    <n v="4065"/>
    <x v="356"/>
    <m/>
    <m/>
    <s v="Amazon"/>
    <s v="Amazon"/>
    <n v="27872.98"/>
    <n v="92327183.770000085"/>
    <n v="92327183.770000085"/>
    <s v="Giza"/>
  </r>
  <r>
    <s v="ORD106232"/>
    <s v="T-shirt Cotton"/>
    <x v="1"/>
    <x v="5"/>
    <x v="1"/>
    <x v="4"/>
    <n v="12236.76"/>
    <n v="2"/>
    <x v="6230"/>
    <x v="287"/>
    <n v="3530"/>
    <x v="245"/>
    <m/>
    <m/>
    <s v="Jumia"/>
    <s v="Jum"/>
    <n v="99349.3"/>
    <n v="91504159.730000004"/>
    <n v="91504159.730000004"/>
    <s v="Riyadh"/>
  </r>
  <r>
    <s v="ORD106233"/>
    <s v="Samsung Galaxy A14"/>
    <x v="0"/>
    <x v="0"/>
    <x v="2"/>
    <x v="3"/>
    <n v="13564.93"/>
    <n v="2"/>
    <x v="6231"/>
    <x v="90"/>
    <n v="4449"/>
    <x v="98"/>
    <m/>
    <m/>
    <s v="Amazon"/>
    <s v="Amazon"/>
    <n v="3665.44"/>
    <n v="92327183.770000085"/>
    <n v="92327183.770000085"/>
    <s v="Dubai"/>
  </r>
  <r>
    <s v="ORD106234"/>
    <s v="Nike Air Max"/>
    <x v="1"/>
    <x v="1"/>
    <x v="2"/>
    <x v="0"/>
    <n v="5172.8900000000003"/>
    <n v="5"/>
    <x v="6232"/>
    <x v="220"/>
    <n v="1583"/>
    <x v="30"/>
    <m/>
    <m/>
    <s v="Amazon"/>
    <s v="Amazon"/>
    <n v="16284.02"/>
    <n v="91504159.730000004"/>
    <n v="91504159.730000004"/>
    <s v="Cairo"/>
  </r>
  <r>
    <s v="ORD106235"/>
    <s v="Samsung Galaxy A14"/>
    <x v="0"/>
    <x v="0"/>
    <x v="1"/>
    <x v="1"/>
    <n v="18258.46"/>
    <n v="5"/>
    <x v="6233"/>
    <x v="104"/>
    <n v="1177"/>
    <x v="275"/>
    <m/>
    <m/>
    <s v="Jumia"/>
    <s v="Jum"/>
    <n v="13290.4"/>
    <n v="92327183.770000085"/>
    <n v="92327183.770000085"/>
    <s v="Alexandria"/>
  </r>
  <r>
    <s v="ORD106236"/>
    <s v="Bluetooth Headset"/>
    <x v="2"/>
    <x v="2"/>
    <x v="0"/>
    <x v="5"/>
    <n v="13597.15"/>
    <n v="4"/>
    <x v="6234"/>
    <x v="256"/>
    <n v="4601"/>
    <x v="177"/>
    <m/>
    <m/>
    <s v="sq"/>
    <s v="sq"/>
    <n v="27872.98"/>
    <n v="29200970.130000021"/>
    <n v="29200970.130000021"/>
    <s v="Giza"/>
  </r>
  <r>
    <s v="ORD106237"/>
    <s v="Samsung Galaxy A14"/>
    <x v="0"/>
    <x v="0"/>
    <x v="0"/>
    <x v="5"/>
    <n v="4730.2299999999996"/>
    <n v="5"/>
    <x v="6235"/>
    <x v="223"/>
    <n v="2983"/>
    <x v="274"/>
    <m/>
    <m/>
    <s v="sq"/>
    <s v="sq"/>
    <n v="27872.98"/>
    <n v="92327183.770000085"/>
    <n v="92327183.770000085"/>
    <s v="Giza"/>
  </r>
  <r>
    <s v="ORD106238"/>
    <s v="Dell Inspiron 3501"/>
    <x v="3"/>
    <x v="8"/>
    <x v="0"/>
    <x v="3"/>
    <n v="11750.38"/>
    <n v="4"/>
    <x v="6236"/>
    <x v="105"/>
    <n v="3645"/>
    <x v="301"/>
    <m/>
    <m/>
    <s v="sq"/>
    <s v="sq"/>
    <n v="3665.44"/>
    <n v="57542997.559999913"/>
    <n v="57542997.559999913"/>
    <s v="Dubai"/>
  </r>
  <r>
    <s v="ORD106239"/>
    <s v="T-shirt Cotton"/>
    <x v="1"/>
    <x v="5"/>
    <x v="2"/>
    <x v="3"/>
    <n v="817.4"/>
    <n v="1"/>
    <x v="6237"/>
    <x v="19"/>
    <n v="4592"/>
    <x v="69"/>
    <m/>
    <m/>
    <s v="Amazon"/>
    <s v="Amazon"/>
    <n v="3665.44"/>
    <n v="91504159.730000004"/>
    <n v="91504159.730000004"/>
    <s v="Dubai"/>
  </r>
  <r>
    <s v="ORD106240"/>
    <s v="Smartwatch FitPro"/>
    <x v="4"/>
    <x v="6"/>
    <x v="0"/>
    <x v="3"/>
    <n v="15587.42"/>
    <n v="4"/>
    <x v="6238"/>
    <x v="227"/>
    <n v="2400"/>
    <x v="336"/>
    <m/>
    <m/>
    <s v="sq"/>
    <s v="sq"/>
    <n v="3665.44"/>
    <n v="31420413.200000018"/>
    <n v="31420413.200000018"/>
    <s v="Dubai"/>
  </r>
  <r>
    <s v="ORD106241"/>
    <s v="Adidas Running Shoes"/>
    <x v="1"/>
    <x v="9"/>
    <x v="2"/>
    <x v="3"/>
    <n v="13600.74"/>
    <n v="3"/>
    <x v="6239"/>
    <x v="95"/>
    <n v="3436"/>
    <x v="214"/>
    <m/>
    <m/>
    <s v="Amazon"/>
    <s v="Amazon"/>
    <n v="3665.44"/>
    <n v="91504159.730000004"/>
    <n v="91504159.730000004"/>
    <s v="Dubai"/>
  </r>
  <r>
    <s v="ORD106242"/>
    <s v="Bluetooth Headset"/>
    <x v="2"/>
    <x v="2"/>
    <x v="2"/>
    <x v="5"/>
    <n v="19088.88"/>
    <n v="3"/>
    <x v="6240"/>
    <x v="105"/>
    <n v="3048"/>
    <x v="332"/>
    <m/>
    <m/>
    <s v="Amazon"/>
    <s v="Amazon"/>
    <n v="27872.98"/>
    <n v="29200970.130000021"/>
    <n v="29200970.130000021"/>
    <s v="Giza"/>
  </r>
  <r>
    <s v="ORD106243"/>
    <s v="Bluetooth Headset"/>
    <x v="2"/>
    <x v="2"/>
    <x v="0"/>
    <x v="3"/>
    <n v="17977.8"/>
    <n v="3"/>
    <x v="6241"/>
    <x v="375"/>
    <n v="3296"/>
    <x v="331"/>
    <m/>
    <m/>
    <s v="sq"/>
    <s v="sq"/>
    <n v="3665.44"/>
    <n v="29200970.130000021"/>
    <n v="29200970.130000021"/>
    <s v="Dubai"/>
  </r>
  <r>
    <s v="ORD106244"/>
    <s v="iPhone 13"/>
    <x v="0"/>
    <x v="4"/>
    <x v="2"/>
    <x v="1"/>
    <n v="17592.93"/>
    <n v="4"/>
    <x v="6242"/>
    <x v="205"/>
    <n v="603"/>
    <x v="55"/>
    <m/>
    <m/>
    <s v="Amazon"/>
    <s v="Amazon"/>
    <n v="13290.4"/>
    <n v="92327183.770000085"/>
    <n v="92327183.770000085"/>
    <s v="Alexandria"/>
  </r>
  <r>
    <s v="ORD106245"/>
    <s v="Samsung Galaxy A14"/>
    <x v="0"/>
    <x v="0"/>
    <x v="0"/>
    <x v="1"/>
    <n v="10378.9"/>
    <n v="5"/>
    <x v="6243"/>
    <x v="144"/>
    <n v="1727"/>
    <x v="359"/>
    <m/>
    <m/>
    <s v="sq"/>
    <s v="sq"/>
    <n v="13290.4"/>
    <n v="92327183.770000085"/>
    <n v="92327183.770000085"/>
    <s v="Alexandria"/>
  </r>
  <r>
    <s v="ORD106246"/>
    <s v="HP Pavilion Laptop"/>
    <x v="3"/>
    <x v="3"/>
    <x v="0"/>
    <x v="0"/>
    <n v="18913.240000000002"/>
    <n v="3"/>
    <x v="6244"/>
    <x v="107"/>
    <n v="4971"/>
    <x v="289"/>
    <m/>
    <m/>
    <s v="sq"/>
    <s v="sq"/>
    <n v="16284.02"/>
    <n v="57542997.559999913"/>
    <n v="57542997.559999913"/>
    <s v="Cairo"/>
  </r>
  <r>
    <s v="ORD106247"/>
    <s v="Dell Inspiron 3501"/>
    <x v="3"/>
    <x v="8"/>
    <x v="2"/>
    <x v="3"/>
    <n v="3892.47"/>
    <n v="2"/>
    <x v="6245"/>
    <x v="336"/>
    <n v="4257"/>
    <x v="292"/>
    <m/>
    <m/>
    <s v="Amazon"/>
    <s v="Amazon"/>
    <n v="3665.44"/>
    <n v="57542997.559999913"/>
    <n v="57542997.559999913"/>
    <s v="Dubai"/>
  </r>
  <r>
    <s v="ORD106248"/>
    <s v="iPhone 13"/>
    <x v="0"/>
    <x v="4"/>
    <x v="1"/>
    <x v="1"/>
    <n v="13833.57"/>
    <n v="1"/>
    <x v="6246"/>
    <x v="274"/>
    <n v="3689"/>
    <x v="149"/>
    <m/>
    <m/>
    <s v="Jumia"/>
    <s v="Jum"/>
    <n v="13290.4"/>
    <n v="92327183.770000085"/>
    <n v="92327183.770000085"/>
    <s v="Alexandria"/>
  </r>
  <r>
    <s v="ORD106249"/>
    <s v="Dell Inspiron 3501"/>
    <x v="3"/>
    <x v="8"/>
    <x v="1"/>
    <x v="2"/>
    <n v="3688.24"/>
    <n v="3"/>
    <x v="6247"/>
    <x v="142"/>
    <n v="3626"/>
    <x v="272"/>
    <m/>
    <m/>
    <s v="Jumia"/>
    <s v="Jum"/>
    <n v="26648.76"/>
    <n v="57542997.559999913"/>
    <n v="57542997.559999913"/>
    <s v="Casablanca"/>
  </r>
  <r>
    <s v="ORD106250"/>
    <s v="Nike Air Max"/>
    <x v="1"/>
    <x v="1"/>
    <x v="2"/>
    <x v="1"/>
    <n v="19197"/>
    <n v="2"/>
    <x v="6248"/>
    <x v="303"/>
    <n v="2006"/>
    <x v="315"/>
    <m/>
    <m/>
    <s v="Amazon"/>
    <s v="Amazon"/>
    <n v="13290.4"/>
    <n v="91504159.730000004"/>
    <n v="91504159.730000004"/>
    <s v="Alexandria"/>
  </r>
  <r>
    <s v="ORD106251"/>
    <s v="HP Pavilion Laptop"/>
    <x v="3"/>
    <x v="3"/>
    <x v="0"/>
    <x v="2"/>
    <n v="16392.46"/>
    <n v="3"/>
    <x v="6249"/>
    <x v="154"/>
    <n v="3743"/>
    <x v="45"/>
    <m/>
    <m/>
    <s v="sq"/>
    <s v="sq"/>
    <n v="26648.76"/>
    <n v="57542997.559999913"/>
    <n v="57542997.559999913"/>
    <s v="Casablanca"/>
  </r>
  <r>
    <s v="ORD106252"/>
    <s v="Nike Air Max"/>
    <x v="1"/>
    <x v="1"/>
    <x v="2"/>
    <x v="5"/>
    <n v="3149.36"/>
    <n v="1"/>
    <x v="6250"/>
    <x v="281"/>
    <n v="1734"/>
    <x v="86"/>
    <m/>
    <m/>
    <s v="Amazon"/>
    <s v="Amazon"/>
    <n v="27872.98"/>
    <n v="91504159.730000004"/>
    <n v="91504159.730000004"/>
    <s v="Giza"/>
  </r>
  <r>
    <s v="ORD106253"/>
    <s v="HP Pavilion Laptop"/>
    <x v="3"/>
    <x v="3"/>
    <x v="1"/>
    <x v="1"/>
    <n v="6284.2"/>
    <n v="3"/>
    <x v="6251"/>
    <x v="43"/>
    <n v="556"/>
    <x v="232"/>
    <m/>
    <m/>
    <s v="Jumia"/>
    <s v="Jum"/>
    <n v="13290.4"/>
    <n v="57542997.559999913"/>
    <n v="57542997.559999913"/>
    <s v="Alexandria"/>
  </r>
  <r>
    <s v="ORD106254"/>
    <s v="Smartwatch FitPro"/>
    <x v="4"/>
    <x v="6"/>
    <x v="1"/>
    <x v="4"/>
    <n v="8200.9500000000007"/>
    <n v="5"/>
    <x v="6252"/>
    <x v="369"/>
    <n v="757"/>
    <x v="51"/>
    <m/>
    <m/>
    <s v="Jumia"/>
    <s v="Jum"/>
    <n v="99349.3"/>
    <n v="31420413.200000018"/>
    <n v="31420413.200000018"/>
    <s v="Riyadh"/>
  </r>
  <r>
    <s v="ORD106255"/>
    <s v="Dell Inspiron 3501"/>
    <x v="3"/>
    <x v="8"/>
    <x v="2"/>
    <x v="3"/>
    <n v="2496.16"/>
    <n v="1"/>
    <x v="6253"/>
    <x v="91"/>
    <n v="839"/>
    <x v="133"/>
    <m/>
    <m/>
    <s v="Amazon"/>
    <s v="Amazon"/>
    <n v="3665.44"/>
    <n v="57542997.559999913"/>
    <n v="57542997.559999913"/>
    <s v="Dubai"/>
  </r>
  <r>
    <s v="ORD106256"/>
    <s v="T-shirt Cotton"/>
    <x v="1"/>
    <x v="5"/>
    <x v="1"/>
    <x v="2"/>
    <n v="11031.16"/>
    <n v="4"/>
    <x v="6254"/>
    <x v="20"/>
    <n v="3105"/>
    <x v="260"/>
    <m/>
    <m/>
    <s v="Jumia"/>
    <s v="Jum"/>
    <n v="26648.76"/>
    <n v="91504159.730000004"/>
    <n v="91504159.730000004"/>
    <s v="Casablanca"/>
  </r>
  <r>
    <s v="ORD106257"/>
    <s v="Dell Inspiron 3501"/>
    <x v="3"/>
    <x v="8"/>
    <x v="0"/>
    <x v="2"/>
    <n v="8738.65"/>
    <n v="1"/>
    <x v="6255"/>
    <x v="339"/>
    <n v="274"/>
    <x v="136"/>
    <m/>
    <m/>
    <s v="sq"/>
    <s v="sq"/>
    <n v="26648.76"/>
    <n v="57542997.559999913"/>
    <n v="57542997.559999913"/>
    <s v="Casablanca"/>
  </r>
  <r>
    <s v="ORD106258"/>
    <s v="Xiaomi Redmi Note 12"/>
    <x v="0"/>
    <x v="7"/>
    <x v="0"/>
    <x v="5"/>
    <n v="12735.06"/>
    <n v="3"/>
    <x v="6256"/>
    <x v="34"/>
    <n v="2314"/>
    <x v="199"/>
    <m/>
    <m/>
    <s v="sq"/>
    <s v="sq"/>
    <n v="27872.98"/>
    <n v="92327183.770000085"/>
    <n v="92327183.770000085"/>
    <s v="Giza"/>
  </r>
  <r>
    <s v="ORD106259"/>
    <s v="Nike Air Max"/>
    <x v="1"/>
    <x v="1"/>
    <x v="0"/>
    <x v="1"/>
    <n v="14728.65"/>
    <n v="3"/>
    <x v="6257"/>
    <x v="326"/>
    <n v="372"/>
    <x v="18"/>
    <m/>
    <m/>
    <s v="sq"/>
    <s v="sq"/>
    <n v="13290.4"/>
    <n v="91504159.730000004"/>
    <n v="91504159.730000004"/>
    <s v="Alexandria"/>
  </r>
  <r>
    <s v="ORD106260"/>
    <s v="HP Pavilion Laptop"/>
    <x v="3"/>
    <x v="3"/>
    <x v="2"/>
    <x v="4"/>
    <n v="14188.46"/>
    <n v="1"/>
    <x v="6258"/>
    <x v="175"/>
    <n v="4664"/>
    <x v="210"/>
    <m/>
    <m/>
    <s v="Amazon"/>
    <s v="Amazon"/>
    <n v="99349.3"/>
    <n v="57542997.559999913"/>
    <n v="57542997.559999913"/>
    <s v="Riyadh"/>
  </r>
  <r>
    <s v="ORD106261"/>
    <s v="Adidas Running Shoes"/>
    <x v="1"/>
    <x v="9"/>
    <x v="2"/>
    <x v="5"/>
    <n v="8074.37"/>
    <n v="5"/>
    <x v="6259"/>
    <x v="345"/>
    <n v="802"/>
    <x v="78"/>
    <m/>
    <m/>
    <s v="Amazon"/>
    <s v="Amazon"/>
    <n v="27872.98"/>
    <n v="91504159.730000004"/>
    <n v="91504159.730000004"/>
    <s v="Giza"/>
  </r>
  <r>
    <s v="ORD106262"/>
    <s v="Smartwatch FitPro"/>
    <x v="4"/>
    <x v="6"/>
    <x v="2"/>
    <x v="3"/>
    <n v="15224.83"/>
    <n v="3"/>
    <x v="6260"/>
    <x v="276"/>
    <n v="1888"/>
    <x v="125"/>
    <m/>
    <m/>
    <s v="Amazon"/>
    <s v="Amazon"/>
    <n v="3665.44"/>
    <n v="31420413.200000018"/>
    <n v="31420413.200000018"/>
    <s v="Dubai"/>
  </r>
  <r>
    <s v="ORD106263"/>
    <s v="T-shirt Cotton"/>
    <x v="1"/>
    <x v="5"/>
    <x v="2"/>
    <x v="2"/>
    <n v="18201.259999999998"/>
    <n v="2"/>
    <x v="6261"/>
    <x v="140"/>
    <n v="3312"/>
    <x v="254"/>
    <m/>
    <m/>
    <s v="Amazon"/>
    <s v="Amazon"/>
    <n v="26648.76"/>
    <n v="91504159.730000004"/>
    <n v="91504159.730000004"/>
    <s v="Casablanca"/>
  </r>
  <r>
    <s v="ORD106264"/>
    <s v="Adidas Running Shoes"/>
    <x v="1"/>
    <x v="9"/>
    <x v="2"/>
    <x v="2"/>
    <n v="16807.91"/>
    <n v="2"/>
    <x v="6262"/>
    <x v="298"/>
    <n v="1609"/>
    <x v="10"/>
    <m/>
    <m/>
    <s v="Amazon"/>
    <s v="Amazon"/>
    <n v="26648.76"/>
    <n v="91504159.730000004"/>
    <n v="91504159.730000004"/>
    <s v="Casablanca"/>
  </r>
  <r>
    <s v="ORD106265"/>
    <s v="Smartwatch FitPro"/>
    <x v="4"/>
    <x v="6"/>
    <x v="0"/>
    <x v="0"/>
    <n v="673.69"/>
    <n v="2"/>
    <x v="6263"/>
    <x v="297"/>
    <n v="2361"/>
    <x v="164"/>
    <m/>
    <m/>
    <s v="sq"/>
    <s v="sq"/>
    <n v="16284.02"/>
    <n v="31420413.200000018"/>
    <n v="31420413.200000018"/>
    <s v="Cairo"/>
  </r>
  <r>
    <s v="ORD106266"/>
    <s v="Nike Air Max"/>
    <x v="1"/>
    <x v="1"/>
    <x v="0"/>
    <x v="0"/>
    <n v="3017.83"/>
    <n v="2"/>
    <x v="6264"/>
    <x v="154"/>
    <n v="2274"/>
    <x v="19"/>
    <m/>
    <m/>
    <s v="sq"/>
    <s v="sq"/>
    <n v="16284.02"/>
    <n v="91504159.730000004"/>
    <n v="91504159.730000004"/>
    <s v="Cairo"/>
  </r>
  <r>
    <s v="ORD106267"/>
    <s v="Samsung Galaxy A14"/>
    <x v="0"/>
    <x v="0"/>
    <x v="2"/>
    <x v="4"/>
    <n v="3275.08"/>
    <n v="2"/>
    <x v="6265"/>
    <x v="378"/>
    <n v="4249"/>
    <x v="46"/>
    <m/>
    <m/>
    <s v="Amazon"/>
    <s v="Amazon"/>
    <n v="99349.3"/>
    <n v="92327183.770000085"/>
    <n v="92327183.770000085"/>
    <s v="Riyadh"/>
  </r>
  <r>
    <s v="ORD106268"/>
    <s v="Samsung Galaxy A14"/>
    <x v="0"/>
    <x v="0"/>
    <x v="0"/>
    <x v="2"/>
    <n v="15214.94"/>
    <n v="1"/>
    <x v="6266"/>
    <x v="267"/>
    <n v="4142"/>
    <x v="197"/>
    <m/>
    <m/>
    <s v="sq"/>
    <s v="sq"/>
    <n v="26648.76"/>
    <n v="92327183.770000085"/>
    <n v="92327183.770000085"/>
    <s v="Casablanca"/>
  </r>
  <r>
    <s v="ORD106269"/>
    <s v="Samsung Galaxy A14"/>
    <x v="0"/>
    <x v="0"/>
    <x v="0"/>
    <x v="3"/>
    <n v="17748.22"/>
    <n v="2"/>
    <x v="6267"/>
    <x v="102"/>
    <n v="506"/>
    <x v="321"/>
    <m/>
    <m/>
    <s v="sq"/>
    <s v="sq"/>
    <n v="3665.44"/>
    <n v="92327183.770000085"/>
    <n v="92327183.770000085"/>
    <s v="Dubai"/>
  </r>
  <r>
    <s v="ORD106270"/>
    <s v="Bluetooth Headset"/>
    <x v="2"/>
    <x v="2"/>
    <x v="0"/>
    <x v="4"/>
    <n v="1694.32"/>
    <n v="4"/>
    <x v="6268"/>
    <x v="277"/>
    <n v="3134"/>
    <x v="202"/>
    <m/>
    <m/>
    <s v="sq"/>
    <s v="sq"/>
    <n v="99349.3"/>
    <n v="29200970.130000021"/>
    <n v="29200970.130000021"/>
    <s v="Riyadh"/>
  </r>
  <r>
    <s v="ORD106271"/>
    <s v="T-shirt Cotton"/>
    <x v="1"/>
    <x v="5"/>
    <x v="0"/>
    <x v="3"/>
    <n v="7580.76"/>
    <n v="2"/>
    <x v="6269"/>
    <x v="193"/>
    <n v="3467"/>
    <x v="51"/>
    <m/>
    <m/>
    <s v="sq"/>
    <s v="sq"/>
    <n v="3665.44"/>
    <n v="91504159.730000004"/>
    <n v="91504159.730000004"/>
    <s v="Dubai"/>
  </r>
  <r>
    <s v="ORD106272"/>
    <s v="Xiaomi Redmi Note 12"/>
    <x v="0"/>
    <x v="7"/>
    <x v="0"/>
    <x v="4"/>
    <n v="10762.28"/>
    <n v="5"/>
    <x v="6270"/>
    <x v="350"/>
    <n v="187"/>
    <x v="337"/>
    <m/>
    <m/>
    <s v="sq"/>
    <s v="sq"/>
    <n v="99349.3"/>
    <n v="92327183.770000085"/>
    <n v="92327183.770000085"/>
    <s v="Riyadh"/>
  </r>
  <r>
    <s v="ORD106273"/>
    <s v="HP Pavilion Laptop"/>
    <x v="3"/>
    <x v="3"/>
    <x v="0"/>
    <x v="0"/>
    <n v="16708.39"/>
    <n v="1"/>
    <x v="6271"/>
    <x v="112"/>
    <n v="669"/>
    <x v="137"/>
    <m/>
    <m/>
    <s v="sq"/>
    <s v="sq"/>
    <n v="16284.02"/>
    <n v="57542997.559999913"/>
    <n v="57542997.559999913"/>
    <s v="Cairo"/>
  </r>
  <r>
    <s v="ORD106274"/>
    <s v="T-shirt Cotton"/>
    <x v="1"/>
    <x v="5"/>
    <x v="2"/>
    <x v="0"/>
    <n v="8746.77"/>
    <n v="1"/>
    <x v="6272"/>
    <x v="222"/>
    <n v="4451"/>
    <x v="327"/>
    <m/>
    <m/>
    <s v="Amazon"/>
    <s v="Amazon"/>
    <n v="16284.02"/>
    <n v="91504159.730000004"/>
    <n v="91504159.730000004"/>
    <s v="Cairo"/>
  </r>
  <r>
    <s v="ORD106275"/>
    <s v="Bluetooth Headset"/>
    <x v="2"/>
    <x v="2"/>
    <x v="1"/>
    <x v="4"/>
    <n v="9560.85"/>
    <n v="3"/>
    <x v="6273"/>
    <x v="228"/>
    <n v="3359"/>
    <x v="173"/>
    <m/>
    <m/>
    <s v="Jumia"/>
    <s v="Jum"/>
    <n v="99349.3"/>
    <n v="29200970.130000021"/>
    <n v="29200970.130000021"/>
    <s v="Riyadh"/>
  </r>
  <r>
    <s v="ORD106276"/>
    <s v="Xiaomi Redmi Note 12"/>
    <x v="0"/>
    <x v="7"/>
    <x v="0"/>
    <x v="5"/>
    <n v="13613.67"/>
    <n v="4"/>
    <x v="6274"/>
    <x v="64"/>
    <n v="4378"/>
    <x v="74"/>
    <m/>
    <m/>
    <s v="sq"/>
    <s v="sq"/>
    <n v="27872.98"/>
    <n v="92327183.770000085"/>
    <n v="92327183.770000085"/>
    <s v="Giza"/>
  </r>
  <r>
    <s v="ORD106277"/>
    <s v="Bluetooth Headset"/>
    <x v="2"/>
    <x v="2"/>
    <x v="1"/>
    <x v="5"/>
    <n v="15603.16"/>
    <n v="3"/>
    <x v="6275"/>
    <x v="151"/>
    <n v="4423"/>
    <x v="314"/>
    <m/>
    <m/>
    <s v="Jumia"/>
    <s v="Jum"/>
    <n v="27872.98"/>
    <n v="29200970.130000021"/>
    <n v="29200970.130000021"/>
    <s v="Giza"/>
  </r>
  <r>
    <s v="ORD106278"/>
    <s v="HP Pavilion Laptop"/>
    <x v="3"/>
    <x v="3"/>
    <x v="1"/>
    <x v="1"/>
    <n v="7185.19"/>
    <n v="4"/>
    <x v="6276"/>
    <x v="187"/>
    <n v="1434"/>
    <x v="256"/>
    <m/>
    <m/>
    <s v="Jumia"/>
    <s v="Jum"/>
    <n v="13290.4"/>
    <n v="57542997.559999913"/>
    <n v="57542997.559999913"/>
    <s v="Alexandria"/>
  </r>
  <r>
    <s v="ORD106279"/>
    <s v="Adidas Running Shoes"/>
    <x v="1"/>
    <x v="9"/>
    <x v="1"/>
    <x v="0"/>
    <n v="17902.48"/>
    <n v="4"/>
    <x v="6277"/>
    <x v="273"/>
    <n v="2891"/>
    <x v="79"/>
    <m/>
    <m/>
    <s v="Jumia"/>
    <s v="Jum"/>
    <n v="16284.02"/>
    <n v="91504159.730000004"/>
    <n v="91504159.730000004"/>
    <s v="Cairo"/>
  </r>
  <r>
    <s v="ORD106280"/>
    <s v="Dell Inspiron 3501"/>
    <x v="3"/>
    <x v="8"/>
    <x v="2"/>
    <x v="5"/>
    <n v="14298.64"/>
    <n v="4"/>
    <x v="6278"/>
    <x v="20"/>
    <n v="3550"/>
    <x v="33"/>
    <m/>
    <m/>
    <s v="Amazon"/>
    <s v="Amazon"/>
    <n v="27872.98"/>
    <n v="57542997.559999913"/>
    <n v="57542997.559999913"/>
    <s v="Giza"/>
  </r>
  <r>
    <s v="ORD106281"/>
    <s v="Nike Air Max"/>
    <x v="1"/>
    <x v="1"/>
    <x v="0"/>
    <x v="2"/>
    <n v="6181.81"/>
    <n v="3"/>
    <x v="6279"/>
    <x v="93"/>
    <n v="1834"/>
    <x v="238"/>
    <m/>
    <m/>
    <s v="sq"/>
    <s v="sq"/>
    <n v="26648.76"/>
    <n v="91504159.730000004"/>
    <n v="91504159.730000004"/>
    <s v="Casablanca"/>
  </r>
  <r>
    <s v="ORD106282"/>
    <s v="Nike Air Max"/>
    <x v="1"/>
    <x v="1"/>
    <x v="1"/>
    <x v="4"/>
    <n v="14852.08"/>
    <n v="5"/>
    <x v="6280"/>
    <x v="89"/>
    <n v="3079"/>
    <x v="358"/>
    <m/>
    <m/>
    <s v="Jumia"/>
    <s v="Jum"/>
    <n v="99349.3"/>
    <n v="91504159.730000004"/>
    <n v="91504159.730000004"/>
    <s v="Riyadh"/>
  </r>
  <r>
    <s v="ORD106283"/>
    <s v="Dell Inspiron 3501"/>
    <x v="3"/>
    <x v="8"/>
    <x v="0"/>
    <x v="1"/>
    <n v="19897.919999999998"/>
    <n v="4"/>
    <x v="6281"/>
    <x v="29"/>
    <n v="1926"/>
    <x v="337"/>
    <m/>
    <m/>
    <s v="sq"/>
    <s v="sq"/>
    <n v="13290.4"/>
    <n v="57542997.559999913"/>
    <n v="57542997.559999913"/>
    <s v="Alexandria"/>
  </r>
  <r>
    <s v="ORD106284"/>
    <s v="Bluetooth Headset"/>
    <x v="2"/>
    <x v="2"/>
    <x v="2"/>
    <x v="3"/>
    <n v="1961.99"/>
    <n v="4"/>
    <x v="6282"/>
    <x v="302"/>
    <n v="4998"/>
    <x v="1"/>
    <m/>
    <m/>
    <s v="Amazon"/>
    <s v="Amazon"/>
    <n v="3665.44"/>
    <n v="29200970.130000021"/>
    <n v="29200970.130000021"/>
    <s v="Dubai"/>
  </r>
  <r>
    <s v="ORD106285"/>
    <s v="Smartwatch FitPro"/>
    <x v="4"/>
    <x v="6"/>
    <x v="0"/>
    <x v="3"/>
    <n v="1786.99"/>
    <n v="5"/>
    <x v="6283"/>
    <x v="287"/>
    <n v="3038"/>
    <x v="26"/>
    <m/>
    <m/>
    <s v="sq"/>
    <s v="sq"/>
    <n v="3665.44"/>
    <n v="31420413.200000018"/>
    <n v="31420413.200000018"/>
    <s v="Dubai"/>
  </r>
  <r>
    <s v="ORD106286"/>
    <s v="HP Pavilion Laptop"/>
    <x v="3"/>
    <x v="3"/>
    <x v="2"/>
    <x v="3"/>
    <n v="1634.83"/>
    <n v="3"/>
    <x v="6284"/>
    <x v="23"/>
    <n v="4466"/>
    <x v="142"/>
    <m/>
    <m/>
    <s v="Amazon"/>
    <s v="Amazon"/>
    <n v="3665.44"/>
    <n v="57542997.559999913"/>
    <n v="57542997.559999913"/>
    <s v="Dubai"/>
  </r>
  <r>
    <s v="ORD106287"/>
    <s v="iPhone 13"/>
    <x v="0"/>
    <x v="4"/>
    <x v="1"/>
    <x v="1"/>
    <n v="9063.43"/>
    <n v="3"/>
    <x v="6285"/>
    <x v="370"/>
    <n v="1510"/>
    <x v="242"/>
    <m/>
    <m/>
    <s v="Jumia"/>
    <s v="Jum"/>
    <n v="13290.4"/>
    <n v="92327183.770000085"/>
    <n v="92327183.770000085"/>
    <s v="Alexandria"/>
  </r>
  <r>
    <s v="ORD106288"/>
    <s v="Samsung Galaxy A14"/>
    <x v="0"/>
    <x v="0"/>
    <x v="2"/>
    <x v="4"/>
    <n v="1986.57"/>
    <n v="5"/>
    <x v="6286"/>
    <x v="134"/>
    <n v="1856"/>
    <x v="138"/>
    <m/>
    <m/>
    <s v="Amazon"/>
    <s v="Amazon"/>
    <n v="99349.3"/>
    <n v="92327183.770000085"/>
    <n v="92327183.770000085"/>
    <s v="Riyadh"/>
  </r>
  <r>
    <s v="ORD106289"/>
    <s v="T-shirt Cotton"/>
    <x v="1"/>
    <x v="5"/>
    <x v="0"/>
    <x v="0"/>
    <n v="2860.7"/>
    <n v="2"/>
    <x v="6287"/>
    <x v="391"/>
    <n v="4268"/>
    <x v="341"/>
    <m/>
    <m/>
    <s v="sq"/>
    <s v="sq"/>
    <n v="16284.02"/>
    <n v="91504159.730000004"/>
    <n v="91504159.730000004"/>
    <s v="Cairo"/>
  </r>
  <r>
    <s v="ORD106290"/>
    <s v="HP Pavilion Laptop"/>
    <x v="3"/>
    <x v="3"/>
    <x v="1"/>
    <x v="4"/>
    <n v="318.36"/>
    <n v="2"/>
    <x v="6288"/>
    <x v="233"/>
    <n v="1456"/>
    <x v="82"/>
    <m/>
    <m/>
    <s v="Jumia"/>
    <s v="Jum"/>
    <n v="99349.3"/>
    <n v="57542997.559999913"/>
    <n v="57542997.559999913"/>
    <s v="Riyadh"/>
  </r>
  <r>
    <s v="ORD106291"/>
    <s v="HP Pavilion Laptop"/>
    <x v="3"/>
    <x v="3"/>
    <x v="2"/>
    <x v="1"/>
    <n v="6947.06"/>
    <n v="4"/>
    <x v="6289"/>
    <x v="103"/>
    <n v="422"/>
    <x v="215"/>
    <m/>
    <m/>
    <s v="Amazon"/>
    <s v="Amazon"/>
    <n v="13290.4"/>
    <n v="57542997.559999913"/>
    <n v="57542997.559999913"/>
    <s v="Alexandria"/>
  </r>
  <r>
    <s v="ORD106292"/>
    <s v="Bluetooth Headset"/>
    <x v="2"/>
    <x v="2"/>
    <x v="0"/>
    <x v="2"/>
    <n v="17029.39"/>
    <n v="5"/>
    <x v="6290"/>
    <x v="310"/>
    <n v="3957"/>
    <x v="316"/>
    <m/>
    <m/>
    <s v="sq"/>
    <s v="sq"/>
    <n v="26648.76"/>
    <n v="29200970.130000021"/>
    <n v="29200970.130000021"/>
    <s v="Casablanca"/>
  </r>
  <r>
    <s v="ORD106293"/>
    <s v="Dell Inspiron 3501"/>
    <x v="3"/>
    <x v="8"/>
    <x v="1"/>
    <x v="5"/>
    <n v="4199.68"/>
    <n v="1"/>
    <x v="6291"/>
    <x v="76"/>
    <n v="263"/>
    <x v="244"/>
    <m/>
    <m/>
    <s v="Jumia"/>
    <s v="Jum"/>
    <n v="27872.98"/>
    <n v="57542997.559999913"/>
    <n v="57542997.559999913"/>
    <s v="Giza"/>
  </r>
  <r>
    <s v="ORD106294"/>
    <s v="Nike Air Max"/>
    <x v="1"/>
    <x v="1"/>
    <x v="1"/>
    <x v="2"/>
    <n v="19272.330000000002"/>
    <n v="3"/>
    <x v="6292"/>
    <x v="373"/>
    <n v="3534"/>
    <x v="161"/>
    <m/>
    <m/>
    <s v="Jumia"/>
    <s v="Jum"/>
    <n v="26648.76"/>
    <n v="91504159.730000004"/>
    <n v="91504159.730000004"/>
    <s v="Casablanca"/>
  </r>
  <r>
    <s v="ORD106295"/>
    <s v="Dell Inspiron 3501"/>
    <x v="3"/>
    <x v="8"/>
    <x v="1"/>
    <x v="4"/>
    <n v="8886.4500000000007"/>
    <n v="3"/>
    <x v="6293"/>
    <x v="51"/>
    <n v="2706"/>
    <x v="34"/>
    <m/>
    <m/>
    <s v="Jumia"/>
    <s v="Jum"/>
    <n v="99349.3"/>
    <n v="57542997.559999913"/>
    <n v="57542997.559999913"/>
    <s v="Riyadh"/>
  </r>
  <r>
    <s v="ORD106296"/>
    <s v="Adidas Running Shoes"/>
    <x v="1"/>
    <x v="9"/>
    <x v="0"/>
    <x v="5"/>
    <n v="941.71"/>
    <n v="3"/>
    <x v="6294"/>
    <x v="12"/>
    <n v="4574"/>
    <x v="279"/>
    <m/>
    <m/>
    <s v="sq"/>
    <s v="sq"/>
    <n v="27872.98"/>
    <n v="91504159.730000004"/>
    <n v="91504159.730000004"/>
    <s v="Giza"/>
  </r>
  <r>
    <s v="ORD106297"/>
    <s v="Smartwatch FitPro"/>
    <x v="4"/>
    <x v="6"/>
    <x v="0"/>
    <x v="2"/>
    <n v="18255.52"/>
    <n v="3"/>
    <x v="6295"/>
    <x v="217"/>
    <n v="4409"/>
    <x v="76"/>
    <m/>
    <m/>
    <s v="sq"/>
    <s v="sq"/>
    <n v="26648.76"/>
    <n v="31420413.200000018"/>
    <n v="31420413.200000018"/>
    <s v="Casablanca"/>
  </r>
  <r>
    <s v="ORD106298"/>
    <s v="Nike Air Max"/>
    <x v="1"/>
    <x v="1"/>
    <x v="0"/>
    <x v="5"/>
    <n v="16949.060000000001"/>
    <n v="1"/>
    <x v="6296"/>
    <x v="159"/>
    <n v="2451"/>
    <x v="81"/>
    <m/>
    <m/>
    <s v="sq"/>
    <s v="sq"/>
    <n v="27872.98"/>
    <n v="91504159.730000004"/>
    <n v="91504159.730000004"/>
    <s v="Giza"/>
  </r>
  <r>
    <s v="ORD106299"/>
    <s v="T-shirt Cotton"/>
    <x v="1"/>
    <x v="5"/>
    <x v="1"/>
    <x v="0"/>
    <n v="4143.78"/>
    <n v="3"/>
    <x v="6297"/>
    <x v="13"/>
    <n v="3745"/>
    <x v="8"/>
    <m/>
    <m/>
    <s v="Jumia"/>
    <s v="Jum"/>
    <n v="16284.02"/>
    <n v="91504159.730000004"/>
    <n v="91504159.730000004"/>
    <s v="Cairo"/>
  </r>
  <r>
    <s v="ORD106300"/>
    <s v="Xiaomi Redmi Note 12"/>
    <x v="0"/>
    <x v="7"/>
    <x v="0"/>
    <x v="5"/>
    <n v="18231.240000000002"/>
    <n v="4"/>
    <x v="6298"/>
    <x v="302"/>
    <n v="1525"/>
    <x v="174"/>
    <m/>
    <m/>
    <s v="sq"/>
    <s v="sq"/>
    <n v="27872.98"/>
    <n v="92327183.770000085"/>
    <n v="92327183.770000085"/>
    <s v="Giza"/>
  </r>
  <r>
    <s v="ORD106301"/>
    <s v="Samsung Galaxy A14"/>
    <x v="0"/>
    <x v="0"/>
    <x v="1"/>
    <x v="4"/>
    <n v="12721.31"/>
    <n v="5"/>
    <x v="6299"/>
    <x v="317"/>
    <n v="1955"/>
    <x v="133"/>
    <m/>
    <m/>
    <s v="Jumia"/>
    <s v="Jum"/>
    <n v="99349.3"/>
    <n v="92327183.770000085"/>
    <n v="92327183.770000085"/>
    <s v="Riyadh"/>
  </r>
  <r>
    <s v="ORD106302"/>
    <s v="iPhone 13"/>
    <x v="0"/>
    <x v="4"/>
    <x v="2"/>
    <x v="2"/>
    <n v="4007.42"/>
    <n v="2"/>
    <x v="6300"/>
    <x v="271"/>
    <n v="3802"/>
    <x v="7"/>
    <m/>
    <m/>
    <s v="Amazon"/>
    <s v="Amazon"/>
    <n v="26648.76"/>
    <n v="92327183.770000085"/>
    <n v="92327183.770000085"/>
    <s v="Casablanca"/>
  </r>
  <r>
    <s v="ORD106303"/>
    <s v="Bluetooth Headset"/>
    <x v="2"/>
    <x v="2"/>
    <x v="1"/>
    <x v="2"/>
    <n v="9731.5499999999993"/>
    <n v="5"/>
    <x v="6301"/>
    <x v="82"/>
    <n v="1643"/>
    <x v="113"/>
    <m/>
    <m/>
    <s v="Jumia"/>
    <s v="Jum"/>
    <n v="26648.76"/>
    <n v="29200970.130000021"/>
    <n v="29200970.130000021"/>
    <s v="Casablanca"/>
  </r>
  <r>
    <s v="ORD106304"/>
    <s v="Adidas Running Shoes"/>
    <x v="1"/>
    <x v="9"/>
    <x v="1"/>
    <x v="4"/>
    <n v="5091.96"/>
    <n v="5"/>
    <x v="6302"/>
    <x v="154"/>
    <n v="1548"/>
    <x v="51"/>
    <m/>
    <m/>
    <s v="Jumia"/>
    <s v="Jum"/>
    <n v="99349.3"/>
    <n v="91504159.730000004"/>
    <n v="91504159.730000004"/>
    <s v="Riyadh"/>
  </r>
  <r>
    <s v="ORD106305"/>
    <s v="Dell Inspiron 3501"/>
    <x v="3"/>
    <x v="8"/>
    <x v="1"/>
    <x v="4"/>
    <n v="661.14"/>
    <n v="2"/>
    <x v="6303"/>
    <x v="89"/>
    <n v="4989"/>
    <x v="214"/>
    <m/>
    <m/>
    <s v="Jumia"/>
    <s v="Jum"/>
    <n v="99349.3"/>
    <n v="57542997.559999913"/>
    <n v="57542997.559999913"/>
    <s v="Riyadh"/>
  </r>
  <r>
    <s v="ORD106306"/>
    <s v="Bluetooth Headset"/>
    <x v="2"/>
    <x v="2"/>
    <x v="1"/>
    <x v="4"/>
    <n v="5870.67"/>
    <n v="1"/>
    <x v="6304"/>
    <x v="118"/>
    <n v="1509"/>
    <x v="120"/>
    <m/>
    <m/>
    <s v="Jumia"/>
    <s v="Jum"/>
    <n v="99349.3"/>
    <n v="29200970.130000021"/>
    <n v="29200970.130000021"/>
    <s v="Riyadh"/>
  </r>
  <r>
    <s v="ORD106307"/>
    <s v="Smartwatch FitPro"/>
    <x v="4"/>
    <x v="6"/>
    <x v="0"/>
    <x v="0"/>
    <n v="6171.25"/>
    <n v="3"/>
    <x v="6305"/>
    <x v="298"/>
    <n v="3559"/>
    <x v="2"/>
    <m/>
    <m/>
    <s v="sq"/>
    <s v="sq"/>
    <n v="16284.02"/>
    <n v="31420413.200000018"/>
    <n v="31420413.200000018"/>
    <s v="Cairo"/>
  </r>
  <r>
    <s v="ORD106308"/>
    <s v="Smartwatch FitPro"/>
    <x v="4"/>
    <x v="6"/>
    <x v="0"/>
    <x v="5"/>
    <n v="10041.83"/>
    <n v="5"/>
    <x v="6306"/>
    <x v="380"/>
    <n v="4105"/>
    <x v="34"/>
    <m/>
    <m/>
    <s v="sq"/>
    <s v="sq"/>
    <n v="27872.98"/>
    <n v="31420413.200000018"/>
    <n v="31420413.200000018"/>
    <s v="Giza"/>
  </r>
  <r>
    <s v="ORD106309"/>
    <s v="HP Pavilion Laptop"/>
    <x v="3"/>
    <x v="3"/>
    <x v="0"/>
    <x v="0"/>
    <n v="16337.47"/>
    <n v="3"/>
    <x v="6307"/>
    <x v="43"/>
    <n v="1505"/>
    <x v="69"/>
    <m/>
    <m/>
    <s v="sq"/>
    <s v="sq"/>
    <n v="16284.02"/>
    <n v="57542997.559999913"/>
    <n v="57542997.559999913"/>
    <s v="Cairo"/>
  </r>
  <r>
    <s v="ORD106310"/>
    <s v="T-shirt Cotton"/>
    <x v="1"/>
    <x v="5"/>
    <x v="2"/>
    <x v="4"/>
    <n v="14113.28"/>
    <n v="3"/>
    <x v="6308"/>
    <x v="170"/>
    <n v="1518"/>
    <x v="25"/>
    <m/>
    <m/>
    <s v="Amazon"/>
    <s v="Amazon"/>
    <n v="99349.3"/>
    <n v="91504159.730000004"/>
    <n v="91504159.730000004"/>
    <s v="Riyadh"/>
  </r>
  <r>
    <s v="ORD106311"/>
    <s v="Adidas Running Shoes"/>
    <x v="1"/>
    <x v="9"/>
    <x v="0"/>
    <x v="0"/>
    <n v="3277.25"/>
    <n v="4"/>
    <x v="6309"/>
    <x v="26"/>
    <n v="4132"/>
    <x v="258"/>
    <m/>
    <m/>
    <s v="sq"/>
    <s v="sq"/>
    <n v="16284.02"/>
    <n v="91504159.730000004"/>
    <n v="91504159.730000004"/>
    <s v="Cairo"/>
  </r>
  <r>
    <s v="ORD106312"/>
    <s v="Adidas Running Shoes"/>
    <x v="1"/>
    <x v="9"/>
    <x v="1"/>
    <x v="3"/>
    <n v="13623.43"/>
    <n v="5"/>
    <x v="6310"/>
    <x v="291"/>
    <n v="4299"/>
    <x v="124"/>
    <m/>
    <m/>
    <s v="Jumia"/>
    <s v="Jum"/>
    <n v="3665.44"/>
    <n v="91504159.730000004"/>
    <n v="91504159.730000004"/>
    <s v="Dubai"/>
  </r>
  <r>
    <s v="ORD106313"/>
    <s v="HP Pavilion Laptop"/>
    <x v="3"/>
    <x v="3"/>
    <x v="1"/>
    <x v="5"/>
    <n v="2389.6999999999998"/>
    <n v="4"/>
    <x v="6311"/>
    <x v="335"/>
    <n v="1327"/>
    <x v="76"/>
    <m/>
    <m/>
    <s v="Jumia"/>
    <s v="Jum"/>
    <n v="27872.98"/>
    <n v="57542997.559999913"/>
    <n v="57542997.559999913"/>
    <s v="Giza"/>
  </r>
  <r>
    <s v="ORD106314"/>
    <s v="Samsung Galaxy A14"/>
    <x v="0"/>
    <x v="0"/>
    <x v="0"/>
    <x v="5"/>
    <n v="11845.66"/>
    <n v="1"/>
    <x v="6312"/>
    <x v="342"/>
    <n v="703"/>
    <x v="85"/>
    <m/>
    <m/>
    <s v="sq"/>
    <s v="sq"/>
    <n v="27872.98"/>
    <n v="92327183.770000085"/>
    <n v="92327183.770000085"/>
    <s v="Giza"/>
  </r>
  <r>
    <s v="ORD106315"/>
    <s v="Xiaomi Redmi Note 12"/>
    <x v="0"/>
    <x v="7"/>
    <x v="0"/>
    <x v="5"/>
    <n v="19100.13"/>
    <n v="5"/>
    <x v="6313"/>
    <x v="22"/>
    <n v="3487"/>
    <x v="13"/>
    <m/>
    <m/>
    <s v="sq"/>
    <s v="sq"/>
    <n v="27872.98"/>
    <n v="92327183.770000085"/>
    <n v="92327183.770000085"/>
    <s v="Giza"/>
  </r>
  <r>
    <s v="ORD106316"/>
    <s v="Smartwatch FitPro"/>
    <x v="4"/>
    <x v="6"/>
    <x v="1"/>
    <x v="0"/>
    <n v="16724.53"/>
    <n v="5"/>
    <x v="6314"/>
    <x v="111"/>
    <n v="3475"/>
    <x v="89"/>
    <m/>
    <m/>
    <s v="Jumia"/>
    <s v="Jum"/>
    <n v="16284.02"/>
    <n v="31420413.200000018"/>
    <n v="31420413.200000018"/>
    <s v="Cairo"/>
  </r>
  <r>
    <s v="ORD106317"/>
    <s v="Xiaomi Redmi Note 12"/>
    <x v="0"/>
    <x v="7"/>
    <x v="0"/>
    <x v="2"/>
    <n v="12602.45"/>
    <n v="5"/>
    <x v="6315"/>
    <x v="336"/>
    <n v="1703"/>
    <x v="348"/>
    <m/>
    <m/>
    <s v="sq"/>
    <s v="sq"/>
    <n v="26648.76"/>
    <n v="92327183.770000085"/>
    <n v="92327183.770000085"/>
    <s v="Casablanca"/>
  </r>
  <r>
    <s v="ORD106318"/>
    <s v="Dell Inspiron 3501"/>
    <x v="3"/>
    <x v="8"/>
    <x v="0"/>
    <x v="1"/>
    <n v="6595.3"/>
    <n v="2"/>
    <x v="6316"/>
    <x v="355"/>
    <n v="2953"/>
    <x v="315"/>
    <m/>
    <m/>
    <s v="sq"/>
    <s v="sq"/>
    <n v="13290.4"/>
    <n v="57542997.559999913"/>
    <n v="57542997.559999913"/>
    <s v="Alexandria"/>
  </r>
  <r>
    <s v="ORD106319"/>
    <s v="T-shirt Cotton"/>
    <x v="1"/>
    <x v="5"/>
    <x v="0"/>
    <x v="3"/>
    <n v="573.29"/>
    <n v="1"/>
    <x v="6317"/>
    <x v="21"/>
    <n v="74"/>
    <x v="273"/>
    <m/>
    <m/>
    <s v="sq"/>
    <s v="sq"/>
    <n v="3665.44"/>
    <n v="91504159.730000004"/>
    <n v="91504159.730000004"/>
    <s v="Dubai"/>
  </r>
  <r>
    <s v="ORD106320"/>
    <s v="Bluetooth Headset"/>
    <x v="2"/>
    <x v="2"/>
    <x v="0"/>
    <x v="1"/>
    <n v="10153.030000000001"/>
    <n v="4"/>
    <x v="6318"/>
    <x v="298"/>
    <n v="3143"/>
    <x v="292"/>
    <m/>
    <m/>
    <s v="sq"/>
    <s v="sq"/>
    <n v="13290.4"/>
    <n v="29200970.130000021"/>
    <n v="29200970.130000021"/>
    <s v="Alexandria"/>
  </r>
  <r>
    <s v="ORD106321"/>
    <s v="Smartwatch FitPro"/>
    <x v="4"/>
    <x v="6"/>
    <x v="0"/>
    <x v="4"/>
    <n v="15490.48"/>
    <n v="3"/>
    <x v="6319"/>
    <x v="195"/>
    <n v="2296"/>
    <x v="233"/>
    <m/>
    <m/>
    <s v="sq"/>
    <s v="sq"/>
    <n v="99349.3"/>
    <n v="31420413.200000018"/>
    <n v="31420413.200000018"/>
    <s v="Riyadh"/>
  </r>
  <r>
    <s v="ORD106322"/>
    <s v="Dell Inspiron 3501"/>
    <x v="3"/>
    <x v="8"/>
    <x v="2"/>
    <x v="4"/>
    <n v="15639.41"/>
    <n v="5"/>
    <x v="6320"/>
    <x v="104"/>
    <n v="3956"/>
    <x v="195"/>
    <m/>
    <m/>
    <s v="Amazon"/>
    <s v="Amazon"/>
    <n v="99349.3"/>
    <n v="57542997.559999913"/>
    <n v="57542997.559999913"/>
    <s v="Riyadh"/>
  </r>
  <r>
    <s v="ORD106323"/>
    <s v="Nike Air Max"/>
    <x v="1"/>
    <x v="1"/>
    <x v="1"/>
    <x v="0"/>
    <n v="10919.38"/>
    <n v="3"/>
    <x v="6321"/>
    <x v="379"/>
    <n v="3666"/>
    <x v="115"/>
    <m/>
    <m/>
    <s v="Jumia"/>
    <s v="Jum"/>
    <n v="16284.02"/>
    <n v="91504159.730000004"/>
    <n v="91504159.730000004"/>
    <s v="Cairo"/>
  </r>
  <r>
    <s v="ORD106324"/>
    <s v="Smartwatch FitPro"/>
    <x v="4"/>
    <x v="6"/>
    <x v="1"/>
    <x v="3"/>
    <n v="18209.919999999998"/>
    <n v="4"/>
    <x v="6322"/>
    <x v="113"/>
    <n v="4856"/>
    <x v="227"/>
    <m/>
    <m/>
    <s v="Jumia"/>
    <s v="Jum"/>
    <n v="3665.44"/>
    <n v="31420413.200000018"/>
    <n v="31420413.200000018"/>
    <s v="Dubai"/>
  </r>
  <r>
    <s v="ORD106325"/>
    <s v="HP Pavilion Laptop"/>
    <x v="3"/>
    <x v="3"/>
    <x v="0"/>
    <x v="4"/>
    <n v="2476.7399999999998"/>
    <n v="3"/>
    <x v="6323"/>
    <x v="66"/>
    <n v="3245"/>
    <x v="243"/>
    <m/>
    <m/>
    <s v="sq"/>
    <s v="sq"/>
    <n v="99349.3"/>
    <n v="57542997.559999913"/>
    <n v="57542997.559999913"/>
    <s v="Riyadh"/>
  </r>
  <r>
    <s v="ORD106326"/>
    <s v="iPhone 13"/>
    <x v="0"/>
    <x v="4"/>
    <x v="2"/>
    <x v="4"/>
    <n v="16586.3"/>
    <n v="4"/>
    <x v="6324"/>
    <x v="258"/>
    <n v="2990"/>
    <x v="252"/>
    <m/>
    <m/>
    <s v="Amazon"/>
    <s v="Amazon"/>
    <n v="99349.3"/>
    <n v="92327183.770000085"/>
    <n v="92327183.770000085"/>
    <s v="Riyadh"/>
  </r>
  <r>
    <s v="ORD106327"/>
    <s v="Bluetooth Headset"/>
    <x v="2"/>
    <x v="2"/>
    <x v="2"/>
    <x v="1"/>
    <n v="4030.09"/>
    <n v="4"/>
    <x v="6325"/>
    <x v="64"/>
    <n v="3035"/>
    <x v="293"/>
    <m/>
    <m/>
    <s v="Amazon"/>
    <s v="Amazon"/>
    <n v="13290.4"/>
    <n v="29200970.130000021"/>
    <n v="29200970.130000021"/>
    <s v="Alexandria"/>
  </r>
  <r>
    <s v="ORD106328"/>
    <s v="T-shirt Cotton"/>
    <x v="1"/>
    <x v="5"/>
    <x v="0"/>
    <x v="4"/>
    <n v="11671.55"/>
    <n v="4"/>
    <x v="6326"/>
    <x v="216"/>
    <n v="172"/>
    <x v="65"/>
    <m/>
    <m/>
    <s v="sq"/>
    <s v="sq"/>
    <n v="99349.3"/>
    <n v="91504159.730000004"/>
    <n v="91504159.730000004"/>
    <s v="Riyadh"/>
  </r>
  <r>
    <s v="ORD106329"/>
    <s v="HP Pavilion Laptop"/>
    <x v="3"/>
    <x v="3"/>
    <x v="1"/>
    <x v="3"/>
    <n v="3993.98"/>
    <n v="2"/>
    <x v="6327"/>
    <x v="110"/>
    <n v="4248"/>
    <x v="132"/>
    <m/>
    <m/>
    <s v="Jumia"/>
    <s v="Jum"/>
    <n v="3665.44"/>
    <n v="57542997.559999913"/>
    <n v="57542997.559999913"/>
    <s v="Dubai"/>
  </r>
  <r>
    <s v="ORD106330"/>
    <s v="T-shirt Cotton"/>
    <x v="1"/>
    <x v="5"/>
    <x v="0"/>
    <x v="4"/>
    <n v="14804.89"/>
    <n v="3"/>
    <x v="6328"/>
    <x v="172"/>
    <n v="278"/>
    <x v="57"/>
    <m/>
    <m/>
    <s v="sq"/>
    <s v="sq"/>
    <n v="99349.3"/>
    <n v="91504159.730000004"/>
    <n v="91504159.730000004"/>
    <s v="Riyadh"/>
  </r>
  <r>
    <s v="ORD106331"/>
    <s v="HP Pavilion Laptop"/>
    <x v="3"/>
    <x v="3"/>
    <x v="0"/>
    <x v="3"/>
    <n v="672.21"/>
    <n v="3"/>
    <x v="6329"/>
    <x v="226"/>
    <n v="4371"/>
    <x v="14"/>
    <m/>
    <m/>
    <s v="sq"/>
    <s v="sq"/>
    <n v="3665.44"/>
    <n v="57542997.559999913"/>
    <n v="57542997.559999913"/>
    <s v="Dubai"/>
  </r>
  <r>
    <s v="ORD106332"/>
    <s v="Adidas Running Shoes"/>
    <x v="1"/>
    <x v="9"/>
    <x v="1"/>
    <x v="4"/>
    <n v="14232.93"/>
    <n v="2"/>
    <x v="6330"/>
    <x v="106"/>
    <n v="3113"/>
    <x v="11"/>
    <m/>
    <m/>
    <s v="Jumia"/>
    <s v="Jum"/>
    <n v="99349.3"/>
    <n v="91504159.730000004"/>
    <n v="91504159.730000004"/>
    <s v="Riyadh"/>
  </r>
  <r>
    <s v="ORD106333"/>
    <s v="Xiaomi Redmi Note 12"/>
    <x v="0"/>
    <x v="7"/>
    <x v="1"/>
    <x v="2"/>
    <n v="5571.29"/>
    <n v="4"/>
    <x v="6331"/>
    <x v="142"/>
    <n v="3048"/>
    <x v="84"/>
    <m/>
    <m/>
    <s v="Jumia"/>
    <s v="Jum"/>
    <n v="26648.76"/>
    <n v="92327183.770000085"/>
    <n v="92327183.770000085"/>
    <s v="Casablanca"/>
  </r>
  <r>
    <s v="ORD106334"/>
    <s v="Bluetooth Headset"/>
    <x v="2"/>
    <x v="2"/>
    <x v="0"/>
    <x v="5"/>
    <n v="10607.43"/>
    <n v="3"/>
    <x v="6332"/>
    <x v="277"/>
    <n v="218"/>
    <x v="163"/>
    <m/>
    <m/>
    <s v="sq"/>
    <s v="sq"/>
    <n v="27872.98"/>
    <n v="29200970.130000021"/>
    <n v="29200970.130000021"/>
    <s v="Giza"/>
  </r>
  <r>
    <s v="ORD106335"/>
    <s v="Xiaomi Redmi Note 12"/>
    <x v="0"/>
    <x v="7"/>
    <x v="2"/>
    <x v="1"/>
    <n v="5635.21"/>
    <n v="1"/>
    <x v="6333"/>
    <x v="393"/>
    <n v="3999"/>
    <x v="37"/>
    <m/>
    <m/>
    <s v="Amazon"/>
    <s v="Amazon"/>
    <n v="13290.4"/>
    <n v="92327183.770000085"/>
    <n v="92327183.770000085"/>
    <s v="Alexandria"/>
  </r>
  <r>
    <s v="ORD106336"/>
    <s v="Nike Air Max"/>
    <x v="1"/>
    <x v="1"/>
    <x v="0"/>
    <x v="1"/>
    <n v="17671.13"/>
    <n v="2"/>
    <x v="6334"/>
    <x v="126"/>
    <n v="772"/>
    <x v="108"/>
    <m/>
    <m/>
    <s v="sq"/>
    <s v="sq"/>
    <n v="13290.4"/>
    <n v="91504159.730000004"/>
    <n v="91504159.730000004"/>
    <s v="Alexandria"/>
  </r>
  <r>
    <s v="ORD106337"/>
    <s v="Adidas Running Shoes"/>
    <x v="1"/>
    <x v="9"/>
    <x v="2"/>
    <x v="1"/>
    <n v="4782.62"/>
    <n v="2"/>
    <x v="6335"/>
    <x v="323"/>
    <n v="3325"/>
    <x v="236"/>
    <m/>
    <m/>
    <s v="Amazon"/>
    <s v="Amazon"/>
    <n v="13290.4"/>
    <n v="91504159.730000004"/>
    <n v="91504159.730000004"/>
    <s v="Alexandria"/>
  </r>
  <r>
    <s v="ORD106338"/>
    <s v="Smartwatch FitPro"/>
    <x v="4"/>
    <x v="6"/>
    <x v="0"/>
    <x v="3"/>
    <n v="15881.37"/>
    <n v="4"/>
    <x v="6336"/>
    <x v="44"/>
    <n v="595"/>
    <x v="327"/>
    <m/>
    <m/>
    <s v="sq"/>
    <s v="sq"/>
    <n v="3665.44"/>
    <n v="31420413.200000018"/>
    <n v="31420413.200000018"/>
    <s v="Dubai"/>
  </r>
  <r>
    <s v="ORD106339"/>
    <s v="HP Pavilion Laptop"/>
    <x v="3"/>
    <x v="3"/>
    <x v="1"/>
    <x v="2"/>
    <n v="4734.3900000000003"/>
    <n v="1"/>
    <x v="6337"/>
    <x v="324"/>
    <n v="1986"/>
    <x v="303"/>
    <m/>
    <m/>
    <s v="Jumia"/>
    <s v="Jum"/>
    <n v="26648.76"/>
    <n v="57542997.559999913"/>
    <n v="57542997.559999913"/>
    <s v="Casablanca"/>
  </r>
  <r>
    <s v="ORD106340"/>
    <s v="Dell Inspiron 3501"/>
    <x v="3"/>
    <x v="8"/>
    <x v="1"/>
    <x v="0"/>
    <n v="15507.2"/>
    <n v="4"/>
    <x v="6338"/>
    <x v="126"/>
    <n v="2161"/>
    <x v="114"/>
    <m/>
    <m/>
    <s v="Jumia"/>
    <s v="Jum"/>
    <n v="16284.02"/>
    <n v="57542997.559999913"/>
    <n v="57542997.559999913"/>
    <s v="Cairo"/>
  </r>
  <r>
    <s v="ORD106341"/>
    <s v="Samsung Galaxy A14"/>
    <x v="0"/>
    <x v="0"/>
    <x v="0"/>
    <x v="5"/>
    <n v="7921"/>
    <n v="3"/>
    <x v="6339"/>
    <x v="200"/>
    <n v="4217"/>
    <x v="310"/>
    <m/>
    <m/>
    <s v="sq"/>
    <s v="sq"/>
    <n v="27872.98"/>
    <n v="92327183.770000085"/>
    <n v="92327183.770000085"/>
    <s v="Giza"/>
  </r>
  <r>
    <s v="ORD106342"/>
    <s v="iPhone 13"/>
    <x v="0"/>
    <x v="4"/>
    <x v="0"/>
    <x v="3"/>
    <n v="4532.7"/>
    <n v="1"/>
    <x v="6340"/>
    <x v="110"/>
    <n v="3863"/>
    <x v="119"/>
    <m/>
    <m/>
    <s v="sq"/>
    <s v="sq"/>
    <n v="3665.44"/>
    <n v="92327183.770000085"/>
    <n v="92327183.770000085"/>
    <s v="Dubai"/>
  </r>
  <r>
    <s v="ORD106343"/>
    <s v="T-shirt Cotton"/>
    <x v="1"/>
    <x v="5"/>
    <x v="1"/>
    <x v="4"/>
    <n v="8524.65"/>
    <n v="4"/>
    <x v="6341"/>
    <x v="273"/>
    <n v="176"/>
    <x v="159"/>
    <m/>
    <m/>
    <s v="Jumia"/>
    <s v="Jum"/>
    <n v="99349.3"/>
    <n v="91504159.730000004"/>
    <n v="91504159.730000004"/>
    <s v="Riyadh"/>
  </r>
  <r>
    <s v="ORD106344"/>
    <s v="Smartwatch FitPro"/>
    <x v="4"/>
    <x v="6"/>
    <x v="2"/>
    <x v="1"/>
    <n v="11387.18"/>
    <n v="1"/>
    <x v="6342"/>
    <x v="392"/>
    <n v="2912"/>
    <x v="79"/>
    <m/>
    <m/>
    <s v="Amazon"/>
    <s v="Amazon"/>
    <n v="13290.4"/>
    <n v="31420413.200000018"/>
    <n v="31420413.200000018"/>
    <s v="Alexandria"/>
  </r>
  <r>
    <s v="ORD106345"/>
    <s v="Adidas Running Shoes"/>
    <x v="1"/>
    <x v="9"/>
    <x v="1"/>
    <x v="4"/>
    <n v="4713.3599999999997"/>
    <n v="4"/>
    <x v="6343"/>
    <x v="319"/>
    <n v="928"/>
    <x v="206"/>
    <m/>
    <m/>
    <s v="Jumia"/>
    <s v="Jum"/>
    <n v="99349.3"/>
    <n v="91504159.730000004"/>
    <n v="91504159.730000004"/>
    <s v="Riyadh"/>
  </r>
  <r>
    <s v="ORD106346"/>
    <s v="HP Pavilion Laptop"/>
    <x v="3"/>
    <x v="3"/>
    <x v="2"/>
    <x v="4"/>
    <n v="6593.49"/>
    <n v="5"/>
    <x v="6344"/>
    <x v="344"/>
    <n v="4291"/>
    <x v="247"/>
    <m/>
    <m/>
    <s v="Amazon"/>
    <s v="Amazon"/>
    <n v="99349.3"/>
    <n v="57542997.559999913"/>
    <n v="57542997.559999913"/>
    <s v="Riyadh"/>
  </r>
  <r>
    <s v="ORD106347"/>
    <s v="HP Pavilion Laptop"/>
    <x v="3"/>
    <x v="3"/>
    <x v="1"/>
    <x v="4"/>
    <n v="4893.12"/>
    <n v="3"/>
    <x v="6345"/>
    <x v="328"/>
    <n v="4450"/>
    <x v="220"/>
    <m/>
    <m/>
    <s v="Jumia"/>
    <s v="Jum"/>
    <n v="99349.3"/>
    <n v="57542997.559999913"/>
    <n v="57542997.559999913"/>
    <s v="Riyadh"/>
  </r>
  <r>
    <s v="ORD106348"/>
    <s v="T-shirt Cotton"/>
    <x v="1"/>
    <x v="5"/>
    <x v="1"/>
    <x v="3"/>
    <n v="11898.18"/>
    <n v="1"/>
    <x v="6346"/>
    <x v="172"/>
    <n v="4556"/>
    <x v="45"/>
    <m/>
    <m/>
    <s v="Jumia"/>
    <s v="Jum"/>
    <n v="3665.44"/>
    <n v="91504159.730000004"/>
    <n v="91504159.730000004"/>
    <s v="Dubai"/>
  </r>
  <r>
    <s v="ORD106349"/>
    <s v="T-shirt Cotton"/>
    <x v="1"/>
    <x v="5"/>
    <x v="0"/>
    <x v="1"/>
    <n v="9941.0400000000009"/>
    <n v="5"/>
    <x v="6347"/>
    <x v="381"/>
    <n v="467"/>
    <x v="203"/>
    <m/>
    <m/>
    <s v="sq"/>
    <s v="sq"/>
    <n v="13290.4"/>
    <n v="91504159.730000004"/>
    <n v="91504159.730000004"/>
    <s v="Alexandria"/>
  </r>
  <r>
    <s v="ORD106350"/>
    <s v="Xiaomi Redmi Note 12"/>
    <x v="0"/>
    <x v="7"/>
    <x v="0"/>
    <x v="2"/>
    <n v="9182.27"/>
    <n v="3"/>
    <x v="6348"/>
    <x v="209"/>
    <n v="1194"/>
    <x v="297"/>
    <m/>
    <m/>
    <s v="sq"/>
    <s v="sq"/>
    <n v="26648.76"/>
    <n v="92327183.770000085"/>
    <n v="92327183.770000085"/>
    <s v="Casablanca"/>
  </r>
  <r>
    <s v="ORD106351"/>
    <s v="iPhone 13"/>
    <x v="0"/>
    <x v="4"/>
    <x v="2"/>
    <x v="0"/>
    <n v="10394.969999999999"/>
    <n v="3"/>
    <x v="6349"/>
    <x v="78"/>
    <n v="944"/>
    <x v="150"/>
    <m/>
    <m/>
    <s v="Amazon"/>
    <s v="Amazon"/>
    <n v="16284.02"/>
    <n v="92327183.770000085"/>
    <n v="92327183.770000085"/>
    <s v="Cairo"/>
  </r>
  <r>
    <s v="ORD106352"/>
    <s v="Xiaomi Redmi Note 12"/>
    <x v="0"/>
    <x v="7"/>
    <x v="2"/>
    <x v="1"/>
    <n v="11455.6"/>
    <n v="4"/>
    <x v="6350"/>
    <x v="73"/>
    <n v="2550"/>
    <x v="298"/>
    <m/>
    <m/>
    <s v="Amazon"/>
    <s v="Amazon"/>
    <n v="13290.4"/>
    <n v="92327183.770000085"/>
    <n v="92327183.770000085"/>
    <s v="Alexandria"/>
  </r>
  <r>
    <s v="ORD106353"/>
    <s v="Adidas Running Shoes"/>
    <x v="1"/>
    <x v="9"/>
    <x v="1"/>
    <x v="3"/>
    <n v="18396.53"/>
    <n v="3"/>
    <x v="6351"/>
    <x v="90"/>
    <n v="2938"/>
    <x v="84"/>
    <m/>
    <m/>
    <s v="Jumia"/>
    <s v="Jum"/>
    <n v="3665.44"/>
    <n v="91504159.730000004"/>
    <n v="91504159.730000004"/>
    <s v="Dubai"/>
  </r>
  <r>
    <s v="ORD106354"/>
    <s v="Adidas Running Shoes"/>
    <x v="1"/>
    <x v="9"/>
    <x v="2"/>
    <x v="0"/>
    <n v="1253.97"/>
    <n v="4"/>
    <x v="6352"/>
    <x v="87"/>
    <n v="1562"/>
    <x v="98"/>
    <m/>
    <m/>
    <s v="Amazon"/>
    <s v="Amazon"/>
    <n v="16284.02"/>
    <n v="91504159.730000004"/>
    <n v="91504159.730000004"/>
    <s v="Cairo"/>
  </r>
  <r>
    <s v="ORD106355"/>
    <s v="Samsung Galaxy A14"/>
    <x v="0"/>
    <x v="0"/>
    <x v="1"/>
    <x v="0"/>
    <n v="19975.88"/>
    <n v="3"/>
    <x v="6353"/>
    <x v="57"/>
    <n v="3110"/>
    <x v="316"/>
    <m/>
    <m/>
    <s v="Jumia"/>
    <s v="Jum"/>
    <n v="16284.02"/>
    <n v="92327183.770000085"/>
    <n v="92327183.770000085"/>
    <s v="Cairo"/>
  </r>
  <r>
    <s v="ORD106356"/>
    <s v="T-shirt Cotton"/>
    <x v="1"/>
    <x v="5"/>
    <x v="0"/>
    <x v="4"/>
    <n v="16153.33"/>
    <n v="5"/>
    <x v="6354"/>
    <x v="49"/>
    <n v="2580"/>
    <x v="25"/>
    <m/>
    <m/>
    <s v="sq"/>
    <s v="sq"/>
    <n v="99349.3"/>
    <n v="91504159.730000004"/>
    <n v="91504159.730000004"/>
    <s v="Riyadh"/>
  </r>
  <r>
    <s v="ORD106357"/>
    <s v="iPhone 13"/>
    <x v="0"/>
    <x v="4"/>
    <x v="1"/>
    <x v="2"/>
    <n v="5943.76"/>
    <n v="1"/>
    <x v="6355"/>
    <x v="136"/>
    <n v="1838"/>
    <x v="280"/>
    <m/>
    <m/>
    <s v="Jumia"/>
    <s v="Jum"/>
    <n v="26648.76"/>
    <n v="92327183.770000085"/>
    <n v="92327183.770000085"/>
    <s v="Casablanca"/>
  </r>
  <r>
    <s v="ORD106358"/>
    <s v="HP Pavilion Laptop"/>
    <x v="3"/>
    <x v="3"/>
    <x v="1"/>
    <x v="2"/>
    <n v="16060.71"/>
    <n v="3"/>
    <x v="6356"/>
    <x v="187"/>
    <n v="1312"/>
    <x v="340"/>
    <m/>
    <m/>
    <s v="Jumia"/>
    <s v="Jum"/>
    <n v="26648.76"/>
    <n v="57542997.559999913"/>
    <n v="57542997.559999913"/>
    <s v="Casablanca"/>
  </r>
  <r>
    <s v="ORD106359"/>
    <s v="Dell Inspiron 3501"/>
    <x v="3"/>
    <x v="8"/>
    <x v="2"/>
    <x v="3"/>
    <n v="5855.08"/>
    <n v="2"/>
    <x v="6357"/>
    <x v="256"/>
    <n v="1231"/>
    <x v="56"/>
    <m/>
    <m/>
    <s v="Amazon"/>
    <s v="Amazon"/>
    <n v="3665.44"/>
    <n v="57542997.559999913"/>
    <n v="57542997.559999913"/>
    <s v="Dubai"/>
  </r>
  <r>
    <s v="ORD106360"/>
    <s v="Bluetooth Headset"/>
    <x v="2"/>
    <x v="2"/>
    <x v="2"/>
    <x v="1"/>
    <n v="9909.7999999999993"/>
    <n v="2"/>
    <x v="6358"/>
    <x v="11"/>
    <n v="1125"/>
    <x v="224"/>
    <m/>
    <m/>
    <s v="Amazon"/>
    <s v="Amazon"/>
    <n v="13290.4"/>
    <n v="29200970.130000021"/>
    <n v="29200970.130000021"/>
    <s v="Alexandria"/>
  </r>
  <r>
    <s v="ORD106361"/>
    <s v="Dell Inspiron 3501"/>
    <x v="3"/>
    <x v="8"/>
    <x v="2"/>
    <x v="5"/>
    <n v="6973.12"/>
    <n v="4"/>
    <x v="6359"/>
    <x v="227"/>
    <n v="4447"/>
    <x v="336"/>
    <m/>
    <m/>
    <s v="Amazon"/>
    <s v="Amazon"/>
    <n v="27872.98"/>
    <n v="57542997.559999913"/>
    <n v="57542997.559999913"/>
    <s v="Giza"/>
  </r>
  <r>
    <s v="ORD106362"/>
    <s v="T-shirt Cotton"/>
    <x v="1"/>
    <x v="5"/>
    <x v="0"/>
    <x v="0"/>
    <n v="18244.87"/>
    <n v="5"/>
    <x v="6360"/>
    <x v="32"/>
    <n v="1780"/>
    <x v="213"/>
    <m/>
    <m/>
    <s v="sq"/>
    <s v="sq"/>
    <n v="16284.02"/>
    <n v="91504159.730000004"/>
    <n v="91504159.730000004"/>
    <s v="Cairo"/>
  </r>
  <r>
    <s v="ORD106363"/>
    <s v="Adidas Running Shoes"/>
    <x v="1"/>
    <x v="9"/>
    <x v="0"/>
    <x v="1"/>
    <n v="3174.01"/>
    <n v="2"/>
    <x v="6361"/>
    <x v="384"/>
    <n v="3709"/>
    <x v="56"/>
    <m/>
    <m/>
    <s v="sq"/>
    <s v="sq"/>
    <n v="13290.4"/>
    <n v="91504159.730000004"/>
    <n v="91504159.730000004"/>
    <s v="Alexandria"/>
  </r>
  <r>
    <s v="ORD106364"/>
    <s v="Dell Inspiron 3501"/>
    <x v="3"/>
    <x v="8"/>
    <x v="0"/>
    <x v="2"/>
    <n v="12401.15"/>
    <n v="4"/>
    <x v="6362"/>
    <x v="356"/>
    <n v="4053"/>
    <x v="254"/>
    <m/>
    <m/>
    <s v="sq"/>
    <s v="sq"/>
    <n v="26648.76"/>
    <n v="57542997.559999913"/>
    <n v="57542997.559999913"/>
    <s v="Casablanca"/>
  </r>
  <r>
    <s v="ORD106365"/>
    <s v="Xiaomi Redmi Note 12"/>
    <x v="0"/>
    <x v="7"/>
    <x v="1"/>
    <x v="0"/>
    <n v="13524.47"/>
    <n v="2"/>
    <x v="6363"/>
    <x v="68"/>
    <n v="1467"/>
    <x v="356"/>
    <m/>
    <m/>
    <s v="Jumia"/>
    <s v="Jum"/>
    <n v="16284.02"/>
    <n v="92327183.770000085"/>
    <n v="92327183.770000085"/>
    <s v="Cairo"/>
  </r>
  <r>
    <s v="ORD106366"/>
    <s v="Adidas Running Shoes"/>
    <x v="1"/>
    <x v="9"/>
    <x v="2"/>
    <x v="4"/>
    <n v="16844.79"/>
    <n v="5"/>
    <x v="6364"/>
    <x v="195"/>
    <n v="2345"/>
    <x v="294"/>
    <m/>
    <m/>
    <s v="Amazon"/>
    <s v="Amazon"/>
    <n v="99349.3"/>
    <n v="91504159.730000004"/>
    <n v="91504159.730000004"/>
    <s v="Riyadh"/>
  </r>
  <r>
    <s v="ORD106367"/>
    <s v="Samsung Galaxy A14"/>
    <x v="0"/>
    <x v="0"/>
    <x v="1"/>
    <x v="1"/>
    <n v="6590.94"/>
    <n v="2"/>
    <x v="6365"/>
    <x v="206"/>
    <n v="2962"/>
    <x v="26"/>
    <m/>
    <m/>
    <s v="Jumia"/>
    <s v="Jum"/>
    <n v="13290.4"/>
    <n v="92327183.770000085"/>
    <n v="92327183.770000085"/>
    <s v="Alexandria"/>
  </r>
  <r>
    <s v="ORD106368"/>
    <s v="Smartwatch FitPro"/>
    <x v="4"/>
    <x v="6"/>
    <x v="0"/>
    <x v="4"/>
    <n v="2916.41"/>
    <n v="3"/>
    <x v="6366"/>
    <x v="223"/>
    <n v="2394"/>
    <x v="84"/>
    <m/>
    <m/>
    <s v="sq"/>
    <s v="sq"/>
    <n v="99349.3"/>
    <n v="31420413.200000018"/>
    <n v="31420413.200000018"/>
    <s v="Riyadh"/>
  </r>
  <r>
    <s v="ORD106369"/>
    <s v="Adidas Running Shoes"/>
    <x v="1"/>
    <x v="9"/>
    <x v="2"/>
    <x v="2"/>
    <n v="19268.419999999998"/>
    <n v="1"/>
    <x v="6367"/>
    <x v="244"/>
    <n v="2644"/>
    <x v="52"/>
    <m/>
    <m/>
    <s v="Amazon"/>
    <s v="Amazon"/>
    <n v="26648.76"/>
    <n v="91504159.730000004"/>
    <n v="91504159.730000004"/>
    <s v="Casablanca"/>
  </r>
  <r>
    <s v="ORD106370"/>
    <s v="T-shirt Cotton"/>
    <x v="1"/>
    <x v="5"/>
    <x v="0"/>
    <x v="3"/>
    <n v="1832.05"/>
    <n v="5"/>
    <x v="6368"/>
    <x v="202"/>
    <n v="4221"/>
    <x v="176"/>
    <m/>
    <m/>
    <s v="sq"/>
    <s v="sq"/>
    <n v="3665.44"/>
    <n v="91504159.730000004"/>
    <n v="91504159.730000004"/>
    <s v="Dubai"/>
  </r>
  <r>
    <s v="ORD106371"/>
    <s v="Nike Air Max"/>
    <x v="1"/>
    <x v="1"/>
    <x v="0"/>
    <x v="3"/>
    <n v="4904.18"/>
    <n v="4"/>
    <x v="6369"/>
    <x v="78"/>
    <n v="1337"/>
    <x v="229"/>
    <m/>
    <m/>
    <s v="sq"/>
    <s v="sq"/>
    <n v="3665.44"/>
    <n v="91504159.730000004"/>
    <n v="91504159.730000004"/>
    <s v="Dubai"/>
  </r>
  <r>
    <s v="ORD106372"/>
    <s v="iPhone 13"/>
    <x v="0"/>
    <x v="4"/>
    <x v="0"/>
    <x v="0"/>
    <n v="16879.2"/>
    <n v="1"/>
    <x v="6370"/>
    <x v="260"/>
    <n v="4514"/>
    <x v="170"/>
    <m/>
    <m/>
    <s v="sq"/>
    <s v="sq"/>
    <n v="16284.02"/>
    <n v="92327183.770000085"/>
    <n v="92327183.770000085"/>
    <s v="Cairo"/>
  </r>
  <r>
    <s v="ORD106373"/>
    <s v="Dell Inspiron 3501"/>
    <x v="3"/>
    <x v="8"/>
    <x v="0"/>
    <x v="2"/>
    <n v="15041.42"/>
    <n v="3"/>
    <x v="6371"/>
    <x v="74"/>
    <n v="19"/>
    <x v="309"/>
    <m/>
    <m/>
    <s v="sq"/>
    <s v="sq"/>
    <n v="26648.76"/>
    <n v="57542997.559999913"/>
    <n v="57542997.559999913"/>
    <s v="Casablanca"/>
  </r>
  <r>
    <s v="ORD106374"/>
    <s v="Bluetooth Headset"/>
    <x v="2"/>
    <x v="2"/>
    <x v="1"/>
    <x v="1"/>
    <n v="6824.42"/>
    <n v="3"/>
    <x v="6372"/>
    <x v="190"/>
    <n v="4280"/>
    <x v="62"/>
    <m/>
    <m/>
    <s v="Jumia"/>
    <s v="Jum"/>
    <n v="13290.4"/>
    <n v="29200970.130000021"/>
    <n v="29200970.130000021"/>
    <s v="Alexandria"/>
  </r>
  <r>
    <s v="ORD106375"/>
    <s v="Bluetooth Headset"/>
    <x v="2"/>
    <x v="2"/>
    <x v="1"/>
    <x v="0"/>
    <n v="13017.85"/>
    <n v="2"/>
    <x v="6373"/>
    <x v="11"/>
    <n v="2654"/>
    <x v="350"/>
    <m/>
    <m/>
    <s v="Jumia"/>
    <s v="Jum"/>
    <n v="16284.02"/>
    <n v="29200970.130000021"/>
    <n v="29200970.130000021"/>
    <s v="Cairo"/>
  </r>
  <r>
    <s v="ORD106376"/>
    <s v="T-shirt Cotton"/>
    <x v="1"/>
    <x v="5"/>
    <x v="0"/>
    <x v="1"/>
    <n v="4138.29"/>
    <n v="5"/>
    <x v="6374"/>
    <x v="34"/>
    <n v="4125"/>
    <x v="300"/>
    <m/>
    <m/>
    <s v="sq"/>
    <s v="sq"/>
    <n v="13290.4"/>
    <n v="91504159.730000004"/>
    <n v="91504159.730000004"/>
    <s v="Alexandria"/>
  </r>
  <r>
    <s v="ORD106377"/>
    <s v="Nike Air Max"/>
    <x v="1"/>
    <x v="1"/>
    <x v="0"/>
    <x v="4"/>
    <n v="2982.44"/>
    <n v="3"/>
    <x v="6375"/>
    <x v="263"/>
    <n v="2594"/>
    <x v="253"/>
    <m/>
    <m/>
    <s v="sq"/>
    <s v="sq"/>
    <n v="99349.3"/>
    <n v="91504159.730000004"/>
    <n v="91504159.730000004"/>
    <s v="Riyadh"/>
  </r>
  <r>
    <s v="ORD106378"/>
    <s v="Xiaomi Redmi Note 12"/>
    <x v="0"/>
    <x v="7"/>
    <x v="1"/>
    <x v="2"/>
    <n v="16546.46"/>
    <n v="1"/>
    <x v="6376"/>
    <x v="15"/>
    <n v="159"/>
    <x v="169"/>
    <m/>
    <m/>
    <s v="Jumia"/>
    <s v="Jum"/>
    <n v="26648.76"/>
    <n v="92327183.770000085"/>
    <n v="92327183.770000085"/>
    <s v="Casablanca"/>
  </r>
  <r>
    <s v="ORD106379"/>
    <s v="Samsung Galaxy A14"/>
    <x v="0"/>
    <x v="0"/>
    <x v="0"/>
    <x v="2"/>
    <n v="6123.52"/>
    <n v="3"/>
    <x v="6377"/>
    <x v="216"/>
    <n v="1546"/>
    <x v="236"/>
    <m/>
    <m/>
    <s v="sq"/>
    <s v="sq"/>
    <n v="26648.76"/>
    <n v="92327183.770000085"/>
    <n v="92327183.770000085"/>
    <s v="Casablanca"/>
  </r>
  <r>
    <s v="ORD106380"/>
    <s v="T-shirt Cotton"/>
    <x v="1"/>
    <x v="5"/>
    <x v="1"/>
    <x v="3"/>
    <n v="1082.4000000000001"/>
    <n v="3"/>
    <x v="6378"/>
    <x v="392"/>
    <n v="426"/>
    <x v="50"/>
    <m/>
    <m/>
    <s v="Jumia"/>
    <s v="Jum"/>
    <n v="3665.44"/>
    <n v="91504159.730000004"/>
    <n v="91504159.730000004"/>
    <s v="Dubai"/>
  </r>
  <r>
    <s v="ORD106381"/>
    <s v="Nike Air Max"/>
    <x v="1"/>
    <x v="1"/>
    <x v="2"/>
    <x v="3"/>
    <n v="19507.490000000002"/>
    <n v="3"/>
    <x v="6379"/>
    <x v="96"/>
    <n v="875"/>
    <x v="324"/>
    <m/>
    <m/>
    <s v="Amazon"/>
    <s v="Amazon"/>
    <n v="3665.44"/>
    <n v="91504159.730000004"/>
    <n v="91504159.730000004"/>
    <s v="Dubai"/>
  </r>
  <r>
    <s v="ORD106382"/>
    <s v="iPhone 13"/>
    <x v="0"/>
    <x v="4"/>
    <x v="2"/>
    <x v="3"/>
    <n v="13847.57"/>
    <n v="4"/>
    <x v="6380"/>
    <x v="211"/>
    <n v="1373"/>
    <x v="182"/>
    <m/>
    <m/>
    <s v="Amazon"/>
    <s v="Amazon"/>
    <n v="3665.44"/>
    <n v="92327183.770000085"/>
    <n v="92327183.770000085"/>
    <s v="Dubai"/>
  </r>
  <r>
    <s v="ORD106383"/>
    <s v="HP Pavilion Laptop"/>
    <x v="3"/>
    <x v="3"/>
    <x v="1"/>
    <x v="2"/>
    <n v="1870.45"/>
    <n v="2"/>
    <x v="6381"/>
    <x v="345"/>
    <n v="1813"/>
    <x v="299"/>
    <m/>
    <m/>
    <s v="Jumia"/>
    <s v="Jum"/>
    <n v="26648.76"/>
    <n v="57542997.559999913"/>
    <n v="57542997.559999913"/>
    <s v="Casablanca"/>
  </r>
  <r>
    <s v="ORD106384"/>
    <s v="Bluetooth Headset"/>
    <x v="2"/>
    <x v="2"/>
    <x v="2"/>
    <x v="2"/>
    <n v="12219.67"/>
    <n v="5"/>
    <x v="6382"/>
    <x v="341"/>
    <n v="3169"/>
    <x v="128"/>
    <m/>
    <m/>
    <s v="Amazon"/>
    <s v="Amazon"/>
    <n v="26648.76"/>
    <n v="29200970.130000021"/>
    <n v="29200970.130000021"/>
    <s v="Casablanca"/>
  </r>
  <r>
    <s v="ORD106385"/>
    <s v="Smartwatch FitPro"/>
    <x v="4"/>
    <x v="6"/>
    <x v="1"/>
    <x v="3"/>
    <n v="11461.04"/>
    <n v="2"/>
    <x v="6383"/>
    <x v="68"/>
    <n v="4579"/>
    <x v="248"/>
    <m/>
    <m/>
    <s v="Jumia"/>
    <s v="Jum"/>
    <n v="3665.44"/>
    <n v="31420413.200000018"/>
    <n v="31420413.200000018"/>
    <s v="Dubai"/>
  </r>
  <r>
    <s v="ORD106386"/>
    <s v="Smartwatch FitPro"/>
    <x v="4"/>
    <x v="6"/>
    <x v="1"/>
    <x v="5"/>
    <n v="1134.0899999999999"/>
    <n v="4"/>
    <x v="6384"/>
    <x v="357"/>
    <n v="1529"/>
    <x v="308"/>
    <m/>
    <m/>
    <s v="Jumia"/>
    <s v="Jum"/>
    <n v="27872.98"/>
    <n v="31420413.200000018"/>
    <n v="31420413.200000018"/>
    <s v="Giza"/>
  </r>
  <r>
    <s v="ORD106387"/>
    <s v="Nike Air Max"/>
    <x v="1"/>
    <x v="1"/>
    <x v="2"/>
    <x v="5"/>
    <n v="10700.67"/>
    <n v="1"/>
    <x v="6385"/>
    <x v="153"/>
    <n v="449"/>
    <x v="270"/>
    <m/>
    <m/>
    <s v="Amazon"/>
    <s v="Amazon"/>
    <n v="27872.98"/>
    <n v="91504159.730000004"/>
    <n v="91504159.730000004"/>
    <s v="Giza"/>
  </r>
  <r>
    <s v="ORD106388"/>
    <s v="Adidas Running Shoes"/>
    <x v="1"/>
    <x v="9"/>
    <x v="0"/>
    <x v="2"/>
    <n v="8688.2000000000007"/>
    <n v="5"/>
    <x v="6386"/>
    <x v="73"/>
    <n v="402"/>
    <x v="50"/>
    <m/>
    <m/>
    <s v="sq"/>
    <s v="sq"/>
    <n v="26648.76"/>
    <n v="91504159.730000004"/>
    <n v="91504159.730000004"/>
    <s v="Casablanca"/>
  </r>
  <r>
    <s v="ORD106389"/>
    <s v="iPhone 13"/>
    <x v="0"/>
    <x v="4"/>
    <x v="2"/>
    <x v="1"/>
    <n v="7885.26"/>
    <n v="5"/>
    <x v="6387"/>
    <x v="374"/>
    <n v="4760"/>
    <x v="352"/>
    <m/>
    <m/>
    <s v="Amazon"/>
    <s v="Amazon"/>
    <n v="13290.4"/>
    <n v="92327183.770000085"/>
    <n v="92327183.770000085"/>
    <s v="Alexandria"/>
  </r>
  <r>
    <s v="ORD106390"/>
    <s v="Nike Air Max"/>
    <x v="1"/>
    <x v="1"/>
    <x v="2"/>
    <x v="1"/>
    <n v="13382.6"/>
    <n v="4"/>
    <x v="6388"/>
    <x v="339"/>
    <n v="799"/>
    <x v="55"/>
    <m/>
    <m/>
    <s v="Amazon"/>
    <s v="Amazon"/>
    <n v="13290.4"/>
    <n v="91504159.730000004"/>
    <n v="91504159.730000004"/>
    <s v="Alexandria"/>
  </r>
  <r>
    <s v="ORD106391"/>
    <s v="Xiaomi Redmi Note 12"/>
    <x v="0"/>
    <x v="7"/>
    <x v="2"/>
    <x v="1"/>
    <n v="19543.11"/>
    <n v="4"/>
    <x v="6389"/>
    <x v="51"/>
    <n v="1094"/>
    <x v="204"/>
    <m/>
    <m/>
    <s v="Amazon"/>
    <s v="Amazon"/>
    <n v="13290.4"/>
    <n v="92327183.770000085"/>
    <n v="92327183.770000085"/>
    <s v="Alexandria"/>
  </r>
  <r>
    <s v="ORD106392"/>
    <s v="Nike Air Max"/>
    <x v="1"/>
    <x v="1"/>
    <x v="0"/>
    <x v="5"/>
    <n v="11673.84"/>
    <n v="1"/>
    <x v="6390"/>
    <x v="365"/>
    <n v="3361"/>
    <x v="236"/>
    <m/>
    <m/>
    <s v="sq"/>
    <s v="sq"/>
    <n v="27872.98"/>
    <n v="91504159.730000004"/>
    <n v="91504159.730000004"/>
    <s v="Giza"/>
  </r>
  <r>
    <s v="ORD106393"/>
    <s v="HP Pavilion Laptop"/>
    <x v="3"/>
    <x v="3"/>
    <x v="2"/>
    <x v="4"/>
    <n v="3023.22"/>
    <n v="3"/>
    <x v="6391"/>
    <x v="187"/>
    <n v="951"/>
    <x v="118"/>
    <m/>
    <m/>
    <s v="Amazon"/>
    <s v="Amazon"/>
    <n v="99349.3"/>
    <n v="57542997.559999913"/>
    <n v="57542997.559999913"/>
    <s v="Riyadh"/>
  </r>
  <r>
    <s v="ORD106394"/>
    <s v="iPhone 13"/>
    <x v="0"/>
    <x v="4"/>
    <x v="2"/>
    <x v="2"/>
    <n v="2418.09"/>
    <n v="5"/>
    <x v="6392"/>
    <x v="18"/>
    <n v="2718"/>
    <x v="272"/>
    <m/>
    <m/>
    <s v="Amazon"/>
    <s v="Amazon"/>
    <n v="26648.76"/>
    <n v="92327183.770000085"/>
    <n v="92327183.770000085"/>
    <s v="Casablanca"/>
  </r>
  <r>
    <s v="ORD106395"/>
    <s v="HP Pavilion Laptop"/>
    <x v="3"/>
    <x v="3"/>
    <x v="2"/>
    <x v="2"/>
    <n v="11611.9"/>
    <n v="1"/>
    <x v="6393"/>
    <x v="77"/>
    <n v="1822"/>
    <x v="259"/>
    <m/>
    <m/>
    <s v="Amazon"/>
    <s v="Amazon"/>
    <n v="26648.76"/>
    <n v="57542997.559999913"/>
    <n v="57542997.559999913"/>
    <s v="Casablanca"/>
  </r>
  <r>
    <s v="ORD106396"/>
    <s v="iPhone 13"/>
    <x v="0"/>
    <x v="4"/>
    <x v="2"/>
    <x v="5"/>
    <n v="11827.18"/>
    <n v="3"/>
    <x v="6394"/>
    <x v="331"/>
    <n v="2508"/>
    <x v="356"/>
    <m/>
    <m/>
    <s v="Amazon"/>
    <s v="Amazon"/>
    <n v="27872.98"/>
    <n v="92327183.770000085"/>
    <n v="92327183.770000085"/>
    <s v="Giza"/>
  </r>
  <r>
    <s v="ORD106397"/>
    <s v="Adidas Running Shoes"/>
    <x v="1"/>
    <x v="9"/>
    <x v="0"/>
    <x v="5"/>
    <n v="12483.91"/>
    <n v="5"/>
    <x v="6395"/>
    <x v="188"/>
    <n v="2358"/>
    <x v="96"/>
    <m/>
    <m/>
    <s v="sq"/>
    <s v="sq"/>
    <n v="27872.98"/>
    <n v="91504159.730000004"/>
    <n v="91504159.730000004"/>
    <s v="Giza"/>
  </r>
  <r>
    <s v="ORD106398"/>
    <s v="HP Pavilion Laptop"/>
    <x v="3"/>
    <x v="3"/>
    <x v="0"/>
    <x v="4"/>
    <n v="10434.709999999999"/>
    <n v="5"/>
    <x v="6396"/>
    <x v="167"/>
    <n v="903"/>
    <x v="22"/>
    <m/>
    <m/>
    <s v="sq"/>
    <s v="sq"/>
    <n v="99349.3"/>
    <n v="57542997.559999913"/>
    <n v="57542997.559999913"/>
    <s v="Riyadh"/>
  </r>
  <r>
    <s v="ORD106399"/>
    <s v="iPhone 13"/>
    <x v="0"/>
    <x v="4"/>
    <x v="0"/>
    <x v="2"/>
    <n v="9570.74"/>
    <n v="4"/>
    <x v="6397"/>
    <x v="28"/>
    <n v="455"/>
    <x v="155"/>
    <m/>
    <m/>
    <s v="sq"/>
    <s v="sq"/>
    <n v="26648.76"/>
    <n v="92327183.770000085"/>
    <n v="92327183.770000085"/>
    <s v="Casablanca"/>
  </r>
  <r>
    <s v="ORD106400"/>
    <s v="Xiaomi Redmi Note 12"/>
    <x v="0"/>
    <x v="7"/>
    <x v="1"/>
    <x v="1"/>
    <n v="13546.4"/>
    <n v="3"/>
    <x v="6398"/>
    <x v="73"/>
    <n v="3054"/>
    <x v="353"/>
    <m/>
    <m/>
    <s v="Jumia"/>
    <s v="Jum"/>
    <n v="13290.4"/>
    <n v="92327183.770000085"/>
    <n v="92327183.770000085"/>
    <s v="Alexandria"/>
  </r>
  <r>
    <s v="ORD106401"/>
    <s v="T-shirt Cotton"/>
    <x v="1"/>
    <x v="5"/>
    <x v="0"/>
    <x v="1"/>
    <n v="13271.56"/>
    <n v="1"/>
    <x v="6399"/>
    <x v="192"/>
    <n v="4261"/>
    <x v="5"/>
    <m/>
    <m/>
    <s v="sq"/>
    <s v="sq"/>
    <n v="13290.4"/>
    <n v="91504159.730000004"/>
    <n v="91504159.730000004"/>
    <s v="Alexandria"/>
  </r>
  <r>
    <s v="ORD106402"/>
    <s v="T-shirt Cotton"/>
    <x v="1"/>
    <x v="5"/>
    <x v="2"/>
    <x v="1"/>
    <n v="17723.47"/>
    <n v="4"/>
    <x v="6400"/>
    <x v="204"/>
    <n v="4500"/>
    <x v="50"/>
    <m/>
    <m/>
    <s v="Amazon"/>
    <s v="Amazon"/>
    <n v="13290.4"/>
    <n v="91504159.730000004"/>
    <n v="91504159.730000004"/>
    <s v="Alexandria"/>
  </r>
  <r>
    <s v="ORD106403"/>
    <s v="iPhone 13"/>
    <x v="0"/>
    <x v="4"/>
    <x v="2"/>
    <x v="0"/>
    <n v="4554.58"/>
    <n v="1"/>
    <x v="6401"/>
    <x v="156"/>
    <n v="1434"/>
    <x v="71"/>
    <m/>
    <m/>
    <s v="Amazon"/>
    <s v="Amazon"/>
    <n v="16284.02"/>
    <n v="92327183.770000085"/>
    <n v="92327183.770000085"/>
    <s v="Cairo"/>
  </r>
  <r>
    <s v="ORD106404"/>
    <s v="T-shirt Cotton"/>
    <x v="1"/>
    <x v="5"/>
    <x v="0"/>
    <x v="2"/>
    <n v="10246.73"/>
    <n v="5"/>
    <x v="6402"/>
    <x v="228"/>
    <n v="2595"/>
    <x v="164"/>
    <m/>
    <m/>
    <s v="sq"/>
    <s v="sq"/>
    <n v="26648.76"/>
    <n v="91504159.730000004"/>
    <n v="91504159.730000004"/>
    <s v="Casablanca"/>
  </r>
  <r>
    <s v="ORD106405"/>
    <s v="Bluetooth Headset"/>
    <x v="2"/>
    <x v="2"/>
    <x v="1"/>
    <x v="0"/>
    <n v="18694.57"/>
    <n v="2"/>
    <x v="6403"/>
    <x v="142"/>
    <n v="3495"/>
    <x v="333"/>
    <m/>
    <m/>
    <s v="Jumia"/>
    <s v="Jum"/>
    <n v="16284.02"/>
    <n v="29200970.130000021"/>
    <n v="29200970.130000021"/>
    <s v="Cairo"/>
  </r>
  <r>
    <s v="ORD106406"/>
    <s v="Dell Inspiron 3501"/>
    <x v="3"/>
    <x v="8"/>
    <x v="0"/>
    <x v="2"/>
    <n v="11127.4"/>
    <n v="3"/>
    <x v="6404"/>
    <x v="245"/>
    <n v="4979"/>
    <x v="15"/>
    <m/>
    <m/>
    <s v="sq"/>
    <s v="sq"/>
    <n v="26648.76"/>
    <n v="57542997.559999913"/>
    <n v="57542997.559999913"/>
    <s v="Casablanca"/>
  </r>
  <r>
    <s v="ORD106407"/>
    <s v="Xiaomi Redmi Note 12"/>
    <x v="0"/>
    <x v="7"/>
    <x v="2"/>
    <x v="5"/>
    <n v="13851.72"/>
    <n v="3"/>
    <x v="6405"/>
    <x v="71"/>
    <n v="4273"/>
    <x v="243"/>
    <m/>
    <m/>
    <s v="Amazon"/>
    <s v="Amazon"/>
    <n v="27872.98"/>
    <n v="92327183.770000085"/>
    <n v="92327183.770000085"/>
    <s v="Giza"/>
  </r>
  <r>
    <s v="ORD106408"/>
    <s v="HP Pavilion Laptop"/>
    <x v="3"/>
    <x v="3"/>
    <x v="0"/>
    <x v="0"/>
    <n v="7715.95"/>
    <n v="5"/>
    <x v="6406"/>
    <x v="96"/>
    <n v="4646"/>
    <x v="163"/>
    <m/>
    <m/>
    <s v="sq"/>
    <s v="sq"/>
    <n v="16284.02"/>
    <n v="57542997.559999913"/>
    <n v="57542997.559999913"/>
    <s v="Cairo"/>
  </r>
  <r>
    <s v="ORD106409"/>
    <s v="Bluetooth Headset"/>
    <x v="2"/>
    <x v="2"/>
    <x v="1"/>
    <x v="3"/>
    <n v="2971.91"/>
    <n v="2"/>
    <x v="6407"/>
    <x v="18"/>
    <n v="3169"/>
    <x v="320"/>
    <m/>
    <m/>
    <s v="Jumia"/>
    <s v="Jum"/>
    <n v="3665.44"/>
    <n v="29200970.130000021"/>
    <n v="29200970.130000021"/>
    <s v="Dubai"/>
  </r>
  <r>
    <s v="ORD106410"/>
    <s v="Samsung Galaxy A14"/>
    <x v="0"/>
    <x v="0"/>
    <x v="2"/>
    <x v="3"/>
    <n v="13872.68"/>
    <n v="2"/>
    <x v="6408"/>
    <x v="309"/>
    <n v="4447"/>
    <x v="82"/>
    <m/>
    <m/>
    <s v="Amazon"/>
    <s v="Amazon"/>
    <n v="3665.44"/>
    <n v="92327183.770000085"/>
    <n v="92327183.770000085"/>
    <s v="Dubai"/>
  </r>
  <r>
    <s v="ORD106411"/>
    <s v="Smartwatch FitPro"/>
    <x v="4"/>
    <x v="6"/>
    <x v="1"/>
    <x v="1"/>
    <n v="3486.7"/>
    <n v="2"/>
    <x v="6409"/>
    <x v="321"/>
    <n v="100"/>
    <x v="167"/>
    <m/>
    <m/>
    <s v="Jumia"/>
    <s v="Jum"/>
    <n v="13290.4"/>
    <n v="31420413.200000018"/>
    <n v="31420413.200000018"/>
    <s v="Alexandria"/>
  </r>
  <r>
    <s v="ORD106412"/>
    <s v="iPhone 13"/>
    <x v="0"/>
    <x v="4"/>
    <x v="2"/>
    <x v="4"/>
    <n v="7629.89"/>
    <n v="3"/>
    <x v="6410"/>
    <x v="316"/>
    <n v="2647"/>
    <x v="146"/>
    <m/>
    <m/>
    <s v="Amazon"/>
    <s v="Amazon"/>
    <n v="99349.3"/>
    <n v="92327183.770000085"/>
    <n v="92327183.770000085"/>
    <s v="Riyadh"/>
  </r>
  <r>
    <s v="ORD106413"/>
    <s v="Bluetooth Headset"/>
    <x v="2"/>
    <x v="2"/>
    <x v="2"/>
    <x v="1"/>
    <n v="3216.01"/>
    <n v="4"/>
    <x v="6411"/>
    <x v="58"/>
    <n v="3769"/>
    <x v="15"/>
    <m/>
    <m/>
    <s v="Amazon"/>
    <s v="Amazon"/>
    <n v="13290.4"/>
    <n v="29200970.130000021"/>
    <n v="29200970.130000021"/>
    <s v="Alexandria"/>
  </r>
  <r>
    <s v="ORD106414"/>
    <s v="Xiaomi Redmi Note 12"/>
    <x v="0"/>
    <x v="7"/>
    <x v="0"/>
    <x v="2"/>
    <n v="15812.78"/>
    <n v="5"/>
    <x v="6412"/>
    <x v="103"/>
    <n v="2260"/>
    <x v="170"/>
    <m/>
    <m/>
    <s v="sq"/>
    <s v="sq"/>
    <n v="26648.76"/>
    <n v="92327183.770000085"/>
    <n v="92327183.770000085"/>
    <s v="Casablanca"/>
  </r>
  <r>
    <s v="ORD106415"/>
    <s v="Nike Air Max"/>
    <x v="1"/>
    <x v="1"/>
    <x v="0"/>
    <x v="5"/>
    <n v="16247.42"/>
    <n v="3"/>
    <x v="6413"/>
    <x v="272"/>
    <n v="886"/>
    <x v="156"/>
    <m/>
    <m/>
    <s v="sq"/>
    <s v="sq"/>
    <n v="27872.98"/>
    <n v="91504159.730000004"/>
    <n v="91504159.730000004"/>
    <s v="Giza"/>
  </r>
  <r>
    <s v="ORD106416"/>
    <s v="Adidas Running Shoes"/>
    <x v="1"/>
    <x v="9"/>
    <x v="1"/>
    <x v="4"/>
    <n v="12464.1"/>
    <n v="4"/>
    <x v="6414"/>
    <x v="165"/>
    <n v="2400"/>
    <x v="181"/>
    <m/>
    <m/>
    <s v="Jumia"/>
    <s v="Jum"/>
    <n v="99349.3"/>
    <n v="91504159.730000004"/>
    <n v="91504159.730000004"/>
    <s v="Riyadh"/>
  </r>
  <r>
    <s v="ORD106417"/>
    <s v="Samsung Galaxy A14"/>
    <x v="0"/>
    <x v="0"/>
    <x v="1"/>
    <x v="2"/>
    <n v="5076.8599999999997"/>
    <n v="2"/>
    <x v="6415"/>
    <x v="324"/>
    <n v="73"/>
    <x v="152"/>
    <m/>
    <m/>
    <s v="Jumia"/>
    <s v="Jum"/>
    <n v="26648.76"/>
    <n v="92327183.770000085"/>
    <n v="92327183.770000085"/>
    <s v="Casablanca"/>
  </r>
  <r>
    <s v="ORD106418"/>
    <s v="HP Pavilion Laptop"/>
    <x v="3"/>
    <x v="3"/>
    <x v="0"/>
    <x v="0"/>
    <n v="16093.59"/>
    <n v="4"/>
    <x v="6416"/>
    <x v="324"/>
    <n v="1806"/>
    <x v="55"/>
    <m/>
    <m/>
    <s v="sq"/>
    <s v="sq"/>
    <n v="16284.02"/>
    <n v="57542997.559999913"/>
    <n v="57542997.559999913"/>
    <s v="Cairo"/>
  </r>
  <r>
    <s v="ORD106419"/>
    <s v="Bluetooth Headset"/>
    <x v="2"/>
    <x v="2"/>
    <x v="1"/>
    <x v="5"/>
    <n v="17076.169999999998"/>
    <n v="5"/>
    <x v="6417"/>
    <x v="336"/>
    <n v="3895"/>
    <x v="348"/>
    <m/>
    <m/>
    <s v="Jumia"/>
    <s v="Jum"/>
    <n v="27872.98"/>
    <n v="29200970.130000021"/>
    <n v="29200970.130000021"/>
    <s v="Giza"/>
  </r>
  <r>
    <s v="ORD106420"/>
    <s v="Xiaomi Redmi Note 12"/>
    <x v="0"/>
    <x v="7"/>
    <x v="1"/>
    <x v="2"/>
    <n v="16453.7"/>
    <n v="2"/>
    <x v="6418"/>
    <x v="292"/>
    <n v="3077"/>
    <x v="254"/>
    <m/>
    <m/>
    <s v="Jumia"/>
    <s v="Jum"/>
    <n v="26648.76"/>
    <n v="92327183.770000085"/>
    <n v="92327183.770000085"/>
    <s v="Casablanca"/>
  </r>
  <r>
    <s v="ORD106421"/>
    <s v="iPhone 13"/>
    <x v="0"/>
    <x v="4"/>
    <x v="2"/>
    <x v="2"/>
    <n v="2983.8"/>
    <n v="3"/>
    <x v="6419"/>
    <x v="13"/>
    <n v="779"/>
    <x v="9"/>
    <m/>
    <m/>
    <s v="Amazon"/>
    <s v="Amazon"/>
    <n v="26648.76"/>
    <n v="92327183.770000085"/>
    <n v="92327183.770000085"/>
    <s v="Casablanca"/>
  </r>
  <r>
    <s v="ORD106422"/>
    <s v="Nike Air Max"/>
    <x v="1"/>
    <x v="1"/>
    <x v="1"/>
    <x v="4"/>
    <n v="12592.47"/>
    <n v="1"/>
    <x v="6420"/>
    <x v="382"/>
    <n v="2568"/>
    <x v="232"/>
    <m/>
    <m/>
    <s v="Jumia"/>
    <s v="Jum"/>
    <n v="99349.3"/>
    <n v="91504159.730000004"/>
    <n v="91504159.730000004"/>
    <s v="Riyadh"/>
  </r>
  <r>
    <s v="ORD106423"/>
    <s v="Nike Air Max"/>
    <x v="1"/>
    <x v="1"/>
    <x v="2"/>
    <x v="1"/>
    <n v="13493.03"/>
    <n v="4"/>
    <x v="6421"/>
    <x v="44"/>
    <n v="970"/>
    <x v="340"/>
    <m/>
    <m/>
    <s v="Amazon"/>
    <s v="Amazon"/>
    <n v="13290.4"/>
    <n v="91504159.730000004"/>
    <n v="91504159.730000004"/>
    <s v="Alexandria"/>
  </r>
  <r>
    <s v="ORD106424"/>
    <s v="Samsung Galaxy A14"/>
    <x v="0"/>
    <x v="0"/>
    <x v="2"/>
    <x v="2"/>
    <n v="16190.79"/>
    <n v="4"/>
    <x v="6422"/>
    <x v="233"/>
    <n v="1262"/>
    <x v="227"/>
    <m/>
    <m/>
    <s v="Amazon"/>
    <s v="Amazon"/>
    <n v="26648.76"/>
    <n v="92327183.770000085"/>
    <n v="92327183.770000085"/>
    <s v="Casablanca"/>
  </r>
  <r>
    <s v="ORD106425"/>
    <s v="Dell Inspiron 3501"/>
    <x v="3"/>
    <x v="8"/>
    <x v="0"/>
    <x v="1"/>
    <n v="160.44"/>
    <n v="3"/>
    <x v="6423"/>
    <x v="144"/>
    <n v="84"/>
    <x v="306"/>
    <m/>
    <m/>
    <s v="sq"/>
    <s v="sq"/>
    <n v="13290.4"/>
    <n v="57542997.559999913"/>
    <n v="57542997.559999913"/>
    <s v="Alexandria"/>
  </r>
  <r>
    <s v="ORD106426"/>
    <s v="HP Pavilion Laptop"/>
    <x v="3"/>
    <x v="3"/>
    <x v="2"/>
    <x v="3"/>
    <n v="13922.89"/>
    <n v="5"/>
    <x v="6424"/>
    <x v="330"/>
    <n v="3353"/>
    <x v="163"/>
    <m/>
    <m/>
    <s v="Amazon"/>
    <s v="Amazon"/>
    <n v="3665.44"/>
    <n v="57542997.559999913"/>
    <n v="57542997.559999913"/>
    <s v="Dubai"/>
  </r>
  <r>
    <s v="ORD106427"/>
    <s v="HP Pavilion Laptop"/>
    <x v="3"/>
    <x v="3"/>
    <x v="0"/>
    <x v="3"/>
    <n v="14041.01"/>
    <n v="2"/>
    <x v="6425"/>
    <x v="33"/>
    <n v="2729"/>
    <x v="14"/>
    <m/>
    <m/>
    <s v="sq"/>
    <s v="sq"/>
    <n v="3665.44"/>
    <n v="57542997.559999913"/>
    <n v="57542997.559999913"/>
    <s v="Dubai"/>
  </r>
  <r>
    <s v="ORD106428"/>
    <s v="iPhone 13"/>
    <x v="0"/>
    <x v="4"/>
    <x v="1"/>
    <x v="5"/>
    <n v="16201.73"/>
    <n v="1"/>
    <x v="6426"/>
    <x v="384"/>
    <n v="840"/>
    <x v="309"/>
    <m/>
    <m/>
    <s v="Jumia"/>
    <s v="Jum"/>
    <n v="27872.98"/>
    <n v="92327183.770000085"/>
    <n v="92327183.770000085"/>
    <s v="Giza"/>
  </r>
  <r>
    <s v="ORD106429"/>
    <s v="Xiaomi Redmi Note 12"/>
    <x v="0"/>
    <x v="7"/>
    <x v="1"/>
    <x v="1"/>
    <n v="18243.900000000001"/>
    <n v="4"/>
    <x v="6427"/>
    <x v="21"/>
    <n v="2295"/>
    <x v="118"/>
    <m/>
    <m/>
    <s v="Jumia"/>
    <s v="Jum"/>
    <n v="13290.4"/>
    <n v="92327183.770000085"/>
    <n v="92327183.770000085"/>
    <s v="Alexandria"/>
  </r>
  <r>
    <s v="ORD106430"/>
    <s v="T-shirt Cotton"/>
    <x v="1"/>
    <x v="5"/>
    <x v="0"/>
    <x v="5"/>
    <n v="15816.45"/>
    <n v="3"/>
    <x v="6428"/>
    <x v="252"/>
    <n v="846"/>
    <x v="146"/>
    <m/>
    <m/>
    <s v="sq"/>
    <s v="sq"/>
    <n v="27872.98"/>
    <n v="91504159.730000004"/>
    <n v="91504159.730000004"/>
    <s v="Giza"/>
  </r>
  <r>
    <s v="ORD106431"/>
    <s v="HP Pavilion Laptop"/>
    <x v="3"/>
    <x v="3"/>
    <x v="1"/>
    <x v="0"/>
    <n v="13449.98"/>
    <n v="2"/>
    <x v="6429"/>
    <x v="216"/>
    <n v="1251"/>
    <x v="277"/>
    <m/>
    <m/>
    <s v="Jumia"/>
    <s v="Jum"/>
    <n v="16284.02"/>
    <n v="57542997.559999913"/>
    <n v="57542997.559999913"/>
    <s v="Cairo"/>
  </r>
  <r>
    <s v="ORD106432"/>
    <s v="Smartwatch FitPro"/>
    <x v="4"/>
    <x v="6"/>
    <x v="1"/>
    <x v="3"/>
    <n v="12078.75"/>
    <n v="1"/>
    <x v="6430"/>
    <x v="296"/>
    <n v="4617"/>
    <x v="240"/>
    <m/>
    <m/>
    <s v="Jumia"/>
    <s v="Jum"/>
    <n v="3665.44"/>
    <n v="31420413.200000018"/>
    <n v="31420413.200000018"/>
    <s v="Dubai"/>
  </r>
  <r>
    <s v="ORD106433"/>
    <s v="Bluetooth Headset"/>
    <x v="2"/>
    <x v="2"/>
    <x v="1"/>
    <x v="5"/>
    <n v="1120.33"/>
    <n v="4"/>
    <x v="6431"/>
    <x v="17"/>
    <n v="2039"/>
    <x v="316"/>
    <m/>
    <m/>
    <s v="Jumia"/>
    <s v="Jum"/>
    <n v="27872.98"/>
    <n v="29200970.130000021"/>
    <n v="29200970.130000021"/>
    <s v="Giza"/>
  </r>
  <r>
    <s v="ORD106434"/>
    <s v="Smartwatch FitPro"/>
    <x v="4"/>
    <x v="6"/>
    <x v="0"/>
    <x v="3"/>
    <n v="9186.25"/>
    <n v="4"/>
    <x v="6432"/>
    <x v="263"/>
    <n v="2256"/>
    <x v="290"/>
    <m/>
    <m/>
    <s v="sq"/>
    <s v="sq"/>
    <n v="3665.44"/>
    <n v="31420413.200000018"/>
    <n v="31420413.200000018"/>
    <s v="Dubai"/>
  </r>
  <r>
    <s v="ORD106435"/>
    <s v="Xiaomi Redmi Note 12"/>
    <x v="0"/>
    <x v="7"/>
    <x v="0"/>
    <x v="5"/>
    <n v="10360.86"/>
    <n v="4"/>
    <x v="6433"/>
    <x v="283"/>
    <n v="1231"/>
    <x v="196"/>
    <m/>
    <m/>
    <s v="sq"/>
    <s v="sq"/>
    <n v="27872.98"/>
    <n v="92327183.770000085"/>
    <n v="92327183.770000085"/>
    <s v="Giza"/>
  </r>
  <r>
    <s v="ORD106436"/>
    <s v="iPhone 13"/>
    <x v="0"/>
    <x v="4"/>
    <x v="0"/>
    <x v="3"/>
    <n v="3208.55"/>
    <n v="2"/>
    <x v="6434"/>
    <x v="36"/>
    <n v="399"/>
    <x v="194"/>
    <m/>
    <m/>
    <s v="sq"/>
    <s v="sq"/>
    <n v="3665.44"/>
    <n v="92327183.770000085"/>
    <n v="92327183.770000085"/>
    <s v="Dubai"/>
  </r>
  <r>
    <s v="ORD106437"/>
    <s v="Samsung Galaxy A14"/>
    <x v="0"/>
    <x v="0"/>
    <x v="1"/>
    <x v="4"/>
    <n v="11525.53"/>
    <n v="3"/>
    <x v="6435"/>
    <x v="214"/>
    <n v="1040"/>
    <x v="0"/>
    <m/>
    <m/>
    <s v="Jumia"/>
    <s v="Jum"/>
    <n v="99349.3"/>
    <n v="92327183.770000085"/>
    <n v="92327183.770000085"/>
    <s v="Riyadh"/>
  </r>
  <r>
    <s v="ORD106438"/>
    <s v="T-shirt Cotton"/>
    <x v="1"/>
    <x v="5"/>
    <x v="2"/>
    <x v="2"/>
    <n v="16939.05"/>
    <n v="4"/>
    <x v="6436"/>
    <x v="123"/>
    <n v="514"/>
    <x v="189"/>
    <m/>
    <m/>
    <s v="Amazon"/>
    <s v="Amazon"/>
    <n v="26648.76"/>
    <n v="91504159.730000004"/>
    <n v="91504159.730000004"/>
    <s v="Casablanca"/>
  </r>
  <r>
    <s v="ORD106439"/>
    <s v="T-shirt Cotton"/>
    <x v="1"/>
    <x v="5"/>
    <x v="1"/>
    <x v="4"/>
    <n v="6606.53"/>
    <n v="2"/>
    <x v="6437"/>
    <x v="168"/>
    <n v="563"/>
    <x v="341"/>
    <m/>
    <m/>
    <s v="Jumia"/>
    <s v="Jum"/>
    <n v="99349.3"/>
    <n v="91504159.730000004"/>
    <n v="91504159.730000004"/>
    <s v="Riyadh"/>
  </r>
  <r>
    <s v="ORD106440"/>
    <s v="Xiaomi Redmi Note 12"/>
    <x v="0"/>
    <x v="7"/>
    <x v="0"/>
    <x v="2"/>
    <n v="1306.3900000000001"/>
    <n v="3"/>
    <x v="6438"/>
    <x v="58"/>
    <n v="3602"/>
    <x v="93"/>
    <m/>
    <m/>
    <s v="sq"/>
    <s v="sq"/>
    <n v="26648.76"/>
    <n v="92327183.770000085"/>
    <n v="92327183.770000085"/>
    <s v="Casablanca"/>
  </r>
  <r>
    <s v="ORD106441"/>
    <s v="T-shirt Cotton"/>
    <x v="1"/>
    <x v="5"/>
    <x v="0"/>
    <x v="0"/>
    <n v="13648.1"/>
    <n v="2"/>
    <x v="6439"/>
    <x v="357"/>
    <n v="1822"/>
    <x v="87"/>
    <m/>
    <m/>
    <s v="sq"/>
    <s v="sq"/>
    <n v="16284.02"/>
    <n v="91504159.730000004"/>
    <n v="91504159.730000004"/>
    <s v="Cairo"/>
  </r>
  <r>
    <s v="ORD106442"/>
    <s v="iPhone 13"/>
    <x v="0"/>
    <x v="4"/>
    <x v="1"/>
    <x v="3"/>
    <n v="1586.88"/>
    <n v="3"/>
    <x v="6440"/>
    <x v="67"/>
    <n v="2108"/>
    <x v="59"/>
    <m/>
    <m/>
    <s v="Jumia"/>
    <s v="Jum"/>
    <n v="3665.44"/>
    <n v="92327183.770000085"/>
    <n v="92327183.770000085"/>
    <s v="Dubai"/>
  </r>
  <r>
    <s v="ORD106443"/>
    <s v="Smartwatch FitPro"/>
    <x v="4"/>
    <x v="6"/>
    <x v="0"/>
    <x v="1"/>
    <n v="7003.15"/>
    <n v="3"/>
    <x v="6441"/>
    <x v="238"/>
    <n v="1802"/>
    <x v="7"/>
    <m/>
    <m/>
    <s v="sq"/>
    <s v="sq"/>
    <n v="13290.4"/>
    <n v="31420413.200000018"/>
    <n v="31420413.200000018"/>
    <s v="Alexandria"/>
  </r>
  <r>
    <s v="ORD106444"/>
    <s v="Xiaomi Redmi Note 12"/>
    <x v="0"/>
    <x v="7"/>
    <x v="2"/>
    <x v="0"/>
    <n v="6561.34"/>
    <n v="3"/>
    <x v="6442"/>
    <x v="85"/>
    <n v="4560"/>
    <x v="75"/>
    <m/>
    <m/>
    <s v="Amazon"/>
    <s v="Amazon"/>
    <n v="16284.02"/>
    <n v="92327183.770000085"/>
    <n v="92327183.770000085"/>
    <s v="Cairo"/>
  </r>
  <r>
    <s v="ORD106445"/>
    <s v="Bluetooth Headset"/>
    <x v="2"/>
    <x v="2"/>
    <x v="2"/>
    <x v="3"/>
    <n v="7753.78"/>
    <n v="3"/>
    <x v="6443"/>
    <x v="389"/>
    <n v="1345"/>
    <x v="252"/>
    <m/>
    <m/>
    <s v="Amazon"/>
    <s v="Amazon"/>
    <n v="3665.44"/>
    <n v="29200970.130000021"/>
    <n v="29200970.130000021"/>
    <s v="Dubai"/>
  </r>
  <r>
    <s v="ORD106446"/>
    <s v="HP Pavilion Laptop"/>
    <x v="3"/>
    <x v="3"/>
    <x v="1"/>
    <x v="1"/>
    <n v="12993.65"/>
    <n v="5"/>
    <x v="6444"/>
    <x v="390"/>
    <n v="3053"/>
    <x v="278"/>
    <m/>
    <m/>
    <s v="Jumia"/>
    <s v="Jum"/>
    <n v="13290.4"/>
    <n v="57542997.559999913"/>
    <n v="57542997.559999913"/>
    <s v="Alexandria"/>
  </r>
  <r>
    <s v="ORD106447"/>
    <s v="iPhone 13"/>
    <x v="0"/>
    <x v="4"/>
    <x v="1"/>
    <x v="1"/>
    <n v="4747.6400000000003"/>
    <n v="5"/>
    <x v="6445"/>
    <x v="383"/>
    <n v="4096"/>
    <x v="325"/>
    <m/>
    <m/>
    <s v="Jumia"/>
    <s v="Jum"/>
    <n v="13290.4"/>
    <n v="92327183.770000085"/>
    <n v="92327183.770000085"/>
    <s v="Alexandria"/>
  </r>
  <r>
    <s v="ORD106448"/>
    <s v="Smartwatch FitPro"/>
    <x v="4"/>
    <x v="6"/>
    <x v="2"/>
    <x v="3"/>
    <n v="1352.24"/>
    <n v="3"/>
    <x v="6446"/>
    <x v="215"/>
    <n v="584"/>
    <x v="11"/>
    <m/>
    <m/>
    <s v="Amazon"/>
    <s v="Amazon"/>
    <n v="3665.44"/>
    <n v="31420413.200000018"/>
    <n v="31420413.200000018"/>
    <s v="Dubai"/>
  </r>
  <r>
    <s v="ORD106449"/>
    <s v="Nike Air Max"/>
    <x v="1"/>
    <x v="1"/>
    <x v="1"/>
    <x v="5"/>
    <n v="16392.84"/>
    <n v="1"/>
    <x v="6447"/>
    <x v="201"/>
    <n v="3450"/>
    <x v="134"/>
    <m/>
    <m/>
    <s v="Jumia"/>
    <s v="Jum"/>
    <n v="27872.98"/>
    <n v="91504159.730000004"/>
    <n v="91504159.730000004"/>
    <s v="Giza"/>
  </r>
  <r>
    <s v="ORD106450"/>
    <s v="T-shirt Cotton"/>
    <x v="1"/>
    <x v="5"/>
    <x v="1"/>
    <x v="0"/>
    <n v="15279.69"/>
    <n v="4"/>
    <x v="6448"/>
    <x v="382"/>
    <n v="221"/>
    <x v="44"/>
    <m/>
    <m/>
    <s v="Jumia"/>
    <s v="Jum"/>
    <n v="16284.02"/>
    <n v="91504159.730000004"/>
    <n v="91504159.730000004"/>
    <s v="Cairo"/>
  </r>
  <r>
    <s v="ORD106451"/>
    <s v="T-shirt Cotton"/>
    <x v="1"/>
    <x v="5"/>
    <x v="0"/>
    <x v="1"/>
    <n v="3688.33"/>
    <n v="5"/>
    <x v="6449"/>
    <x v="278"/>
    <n v="3895"/>
    <x v="13"/>
    <m/>
    <m/>
    <s v="sq"/>
    <s v="sq"/>
    <n v="13290.4"/>
    <n v="91504159.730000004"/>
    <n v="91504159.730000004"/>
    <s v="Alexandria"/>
  </r>
  <r>
    <s v="ORD106452"/>
    <s v="Nike Air Max"/>
    <x v="1"/>
    <x v="1"/>
    <x v="0"/>
    <x v="0"/>
    <n v="16727.63"/>
    <n v="3"/>
    <x v="6450"/>
    <x v="80"/>
    <n v="1984"/>
    <x v="28"/>
    <m/>
    <m/>
    <s v="sq"/>
    <s v="sq"/>
    <n v="16284.02"/>
    <n v="91504159.730000004"/>
    <n v="91504159.730000004"/>
    <s v="Cairo"/>
  </r>
  <r>
    <s v="ORD106453"/>
    <s v="Samsung Galaxy A14"/>
    <x v="0"/>
    <x v="0"/>
    <x v="1"/>
    <x v="0"/>
    <n v="15561.39"/>
    <n v="2"/>
    <x v="6451"/>
    <x v="9"/>
    <n v="3281"/>
    <x v="261"/>
    <m/>
    <m/>
    <s v="Jumia"/>
    <s v="Jum"/>
    <n v="16284.02"/>
    <n v="92327183.770000085"/>
    <n v="92327183.770000085"/>
    <s v="Cairo"/>
  </r>
  <r>
    <s v="ORD106454"/>
    <s v="HP Pavilion Laptop"/>
    <x v="3"/>
    <x v="3"/>
    <x v="2"/>
    <x v="5"/>
    <n v="16223.88"/>
    <n v="1"/>
    <x v="6452"/>
    <x v="305"/>
    <n v="1493"/>
    <x v="212"/>
    <m/>
    <m/>
    <s v="Amazon"/>
    <s v="Amazon"/>
    <n v="27872.98"/>
    <n v="57542997.559999913"/>
    <n v="57542997.559999913"/>
    <s v="Giza"/>
  </r>
  <r>
    <s v="ORD106455"/>
    <s v="Adidas Running Shoes"/>
    <x v="1"/>
    <x v="9"/>
    <x v="1"/>
    <x v="2"/>
    <n v="5176.18"/>
    <n v="2"/>
    <x v="6453"/>
    <x v="101"/>
    <n v="3149"/>
    <x v="281"/>
    <m/>
    <m/>
    <s v="Jumia"/>
    <s v="Jum"/>
    <n v="26648.76"/>
    <n v="91504159.730000004"/>
    <n v="91504159.730000004"/>
    <s v="Casablanca"/>
  </r>
  <r>
    <s v="ORD106456"/>
    <s v="iPhone 13"/>
    <x v="0"/>
    <x v="4"/>
    <x v="0"/>
    <x v="0"/>
    <n v="14487.88"/>
    <n v="4"/>
    <x v="6454"/>
    <x v="9"/>
    <n v="2991"/>
    <x v="73"/>
    <m/>
    <m/>
    <s v="sq"/>
    <s v="sq"/>
    <n v="16284.02"/>
    <n v="92327183.770000085"/>
    <n v="92327183.770000085"/>
    <s v="Cairo"/>
  </r>
  <r>
    <s v="ORD106457"/>
    <s v="Smartwatch FitPro"/>
    <x v="4"/>
    <x v="6"/>
    <x v="2"/>
    <x v="3"/>
    <n v="7089.72"/>
    <n v="1"/>
    <x v="6455"/>
    <x v="274"/>
    <n v="1263"/>
    <x v="78"/>
    <m/>
    <m/>
    <s v="Amazon"/>
    <s v="Amazon"/>
    <n v="3665.44"/>
    <n v="31420413.200000018"/>
    <n v="31420413.200000018"/>
    <s v="Dubai"/>
  </r>
  <r>
    <s v="ORD106458"/>
    <s v="Bluetooth Headset"/>
    <x v="2"/>
    <x v="2"/>
    <x v="2"/>
    <x v="2"/>
    <n v="1619.31"/>
    <n v="2"/>
    <x v="6456"/>
    <x v="369"/>
    <n v="2919"/>
    <x v="212"/>
    <m/>
    <m/>
    <s v="Amazon"/>
    <s v="Amazon"/>
    <n v="26648.76"/>
    <n v="29200970.130000021"/>
    <n v="29200970.130000021"/>
    <s v="Casablanca"/>
  </r>
  <r>
    <s v="ORD106459"/>
    <s v="Samsung Galaxy A14"/>
    <x v="0"/>
    <x v="0"/>
    <x v="1"/>
    <x v="4"/>
    <n v="6831.9"/>
    <n v="5"/>
    <x v="6457"/>
    <x v="374"/>
    <n v="35"/>
    <x v="62"/>
    <m/>
    <m/>
    <s v="Jumia"/>
    <s v="Jum"/>
    <n v="99349.3"/>
    <n v="92327183.770000085"/>
    <n v="92327183.770000085"/>
    <s v="Riyadh"/>
  </r>
  <r>
    <s v="ORD106460"/>
    <s v="Adidas Running Shoes"/>
    <x v="1"/>
    <x v="9"/>
    <x v="1"/>
    <x v="0"/>
    <n v="8840.7199999999993"/>
    <n v="1"/>
    <x v="6458"/>
    <x v="39"/>
    <n v="708"/>
    <x v="323"/>
    <m/>
    <m/>
    <s v="Jumia"/>
    <s v="Jum"/>
    <n v="16284.02"/>
    <n v="91504159.730000004"/>
    <n v="91504159.730000004"/>
    <s v="Cairo"/>
  </r>
  <r>
    <s v="ORD106461"/>
    <s v="Bluetooth Headset"/>
    <x v="2"/>
    <x v="2"/>
    <x v="0"/>
    <x v="5"/>
    <n v="9849.75"/>
    <n v="2"/>
    <x v="6459"/>
    <x v="209"/>
    <n v="2366"/>
    <x v="264"/>
    <m/>
    <m/>
    <s v="sq"/>
    <s v="sq"/>
    <n v="27872.98"/>
    <n v="29200970.130000021"/>
    <n v="29200970.130000021"/>
    <s v="Giza"/>
  </r>
  <r>
    <s v="ORD106462"/>
    <s v="Bluetooth Headset"/>
    <x v="2"/>
    <x v="2"/>
    <x v="1"/>
    <x v="5"/>
    <n v="804.98"/>
    <n v="4"/>
    <x v="6460"/>
    <x v="37"/>
    <n v="3005"/>
    <x v="251"/>
    <m/>
    <m/>
    <s v="Jumia"/>
    <s v="Jum"/>
    <n v="27872.98"/>
    <n v="29200970.130000021"/>
    <n v="29200970.130000021"/>
    <s v="Giza"/>
  </r>
  <r>
    <s v="ORD106463"/>
    <s v="Dell Inspiron 3501"/>
    <x v="3"/>
    <x v="8"/>
    <x v="0"/>
    <x v="5"/>
    <n v="5228.12"/>
    <n v="5"/>
    <x v="6461"/>
    <x v="160"/>
    <n v="4402"/>
    <x v="93"/>
    <m/>
    <m/>
    <s v="sq"/>
    <s v="sq"/>
    <n v="27872.98"/>
    <n v="57542997.559999913"/>
    <n v="57542997.559999913"/>
    <s v="Giza"/>
  </r>
  <r>
    <s v="ORD106464"/>
    <s v="Xiaomi Redmi Note 12"/>
    <x v="0"/>
    <x v="7"/>
    <x v="1"/>
    <x v="5"/>
    <n v="7235.93"/>
    <n v="1"/>
    <x v="6462"/>
    <x v="79"/>
    <n v="3722"/>
    <x v="69"/>
    <m/>
    <m/>
    <s v="Jumia"/>
    <s v="Jum"/>
    <n v="27872.98"/>
    <n v="92327183.770000085"/>
    <n v="92327183.770000085"/>
    <s v="Giza"/>
  </r>
  <r>
    <s v="ORD106465"/>
    <s v="Nike Air Max"/>
    <x v="1"/>
    <x v="1"/>
    <x v="1"/>
    <x v="5"/>
    <n v="3577.27"/>
    <n v="1"/>
    <x v="6463"/>
    <x v="13"/>
    <n v="2486"/>
    <x v="293"/>
    <m/>
    <m/>
    <s v="Jumia"/>
    <s v="Jum"/>
    <n v="27872.98"/>
    <n v="91504159.730000004"/>
    <n v="91504159.730000004"/>
    <s v="Giza"/>
  </r>
  <r>
    <s v="ORD106466"/>
    <s v="Dell Inspiron 3501"/>
    <x v="3"/>
    <x v="8"/>
    <x v="1"/>
    <x v="0"/>
    <n v="10837.16"/>
    <n v="4"/>
    <x v="6464"/>
    <x v="127"/>
    <n v="452"/>
    <x v="157"/>
    <m/>
    <m/>
    <s v="Jumia"/>
    <s v="Jum"/>
    <n v="16284.02"/>
    <n v="57542997.559999913"/>
    <n v="57542997.559999913"/>
    <s v="Cairo"/>
  </r>
  <r>
    <s v="ORD106467"/>
    <s v="Samsung Galaxy A14"/>
    <x v="0"/>
    <x v="0"/>
    <x v="0"/>
    <x v="1"/>
    <n v="479.74"/>
    <n v="5"/>
    <x v="6465"/>
    <x v="21"/>
    <n v="544"/>
    <x v="345"/>
    <m/>
    <m/>
    <s v="sq"/>
    <s v="sq"/>
    <n v="13290.4"/>
    <n v="92327183.770000085"/>
    <n v="92327183.770000085"/>
    <s v="Alexandria"/>
  </r>
  <r>
    <s v="ORD106468"/>
    <s v="Adidas Running Shoes"/>
    <x v="1"/>
    <x v="9"/>
    <x v="1"/>
    <x v="4"/>
    <n v="5826.75"/>
    <n v="5"/>
    <x v="6466"/>
    <x v="77"/>
    <n v="53"/>
    <x v="166"/>
    <m/>
    <m/>
    <s v="Jumia"/>
    <s v="Jum"/>
    <n v="99349.3"/>
    <n v="91504159.730000004"/>
    <n v="91504159.730000004"/>
    <s v="Riyadh"/>
  </r>
  <r>
    <s v="ORD106469"/>
    <s v="Bluetooth Headset"/>
    <x v="2"/>
    <x v="2"/>
    <x v="1"/>
    <x v="4"/>
    <n v="10701.76"/>
    <n v="5"/>
    <x v="6467"/>
    <x v="77"/>
    <n v="4242"/>
    <x v="29"/>
    <m/>
    <m/>
    <s v="Jumia"/>
    <s v="Jum"/>
    <n v="99349.3"/>
    <n v="29200970.130000021"/>
    <n v="29200970.130000021"/>
    <s v="Riyadh"/>
  </r>
  <r>
    <s v="ORD106470"/>
    <s v="Smartwatch FitPro"/>
    <x v="4"/>
    <x v="6"/>
    <x v="0"/>
    <x v="1"/>
    <n v="14088.7"/>
    <n v="3"/>
    <x v="6468"/>
    <x v="248"/>
    <n v="3283"/>
    <x v="331"/>
    <m/>
    <m/>
    <s v="sq"/>
    <s v="sq"/>
    <n v="13290.4"/>
    <n v="31420413.200000018"/>
    <n v="31420413.200000018"/>
    <s v="Alexandria"/>
  </r>
  <r>
    <s v="ORD106471"/>
    <s v="Xiaomi Redmi Note 12"/>
    <x v="0"/>
    <x v="7"/>
    <x v="0"/>
    <x v="3"/>
    <n v="13827.29"/>
    <n v="1"/>
    <x v="6469"/>
    <x v="399"/>
    <n v="178"/>
    <x v="52"/>
    <m/>
    <m/>
    <s v="sq"/>
    <s v="sq"/>
    <n v="3665.44"/>
    <n v="92327183.770000085"/>
    <n v="92327183.770000085"/>
    <s v="Dubai"/>
  </r>
  <r>
    <s v="ORD106472"/>
    <s v="Dell Inspiron 3501"/>
    <x v="3"/>
    <x v="8"/>
    <x v="2"/>
    <x v="2"/>
    <n v="7043.35"/>
    <n v="3"/>
    <x v="6470"/>
    <x v="209"/>
    <n v="4350"/>
    <x v="150"/>
    <m/>
    <m/>
    <s v="Amazon"/>
    <s v="Amazon"/>
    <n v="26648.76"/>
    <n v="57542997.559999913"/>
    <n v="57542997.559999913"/>
    <s v="Casablanca"/>
  </r>
  <r>
    <s v="ORD106473"/>
    <s v="Xiaomi Redmi Note 12"/>
    <x v="0"/>
    <x v="7"/>
    <x v="0"/>
    <x v="5"/>
    <n v="11662.27"/>
    <n v="1"/>
    <x v="6471"/>
    <x v="342"/>
    <n v="511"/>
    <x v="323"/>
    <m/>
    <m/>
    <s v="sq"/>
    <s v="sq"/>
    <n v="27872.98"/>
    <n v="92327183.770000085"/>
    <n v="92327183.770000085"/>
    <s v="Giza"/>
  </r>
  <r>
    <s v="ORD106474"/>
    <s v="T-shirt Cotton"/>
    <x v="1"/>
    <x v="5"/>
    <x v="2"/>
    <x v="1"/>
    <n v="11587.25"/>
    <n v="3"/>
    <x v="6472"/>
    <x v="345"/>
    <n v="4317"/>
    <x v="346"/>
    <m/>
    <m/>
    <s v="Amazon"/>
    <s v="Amazon"/>
    <n v="13290.4"/>
    <n v="91504159.730000004"/>
    <n v="91504159.730000004"/>
    <s v="Alexandria"/>
  </r>
  <r>
    <s v="ORD106475"/>
    <s v="iPhone 13"/>
    <x v="0"/>
    <x v="4"/>
    <x v="0"/>
    <x v="0"/>
    <n v="5533.39"/>
    <n v="1"/>
    <x v="6473"/>
    <x v="251"/>
    <n v="2209"/>
    <x v="251"/>
    <m/>
    <m/>
    <s v="sq"/>
    <s v="sq"/>
    <n v="16284.02"/>
    <n v="92327183.770000085"/>
    <n v="92327183.770000085"/>
    <s v="Cairo"/>
  </r>
  <r>
    <s v="ORD106476"/>
    <s v="Nike Air Max"/>
    <x v="1"/>
    <x v="1"/>
    <x v="0"/>
    <x v="2"/>
    <n v="6113.14"/>
    <n v="1"/>
    <x v="6474"/>
    <x v="3"/>
    <n v="1303"/>
    <x v="86"/>
    <m/>
    <m/>
    <s v="sq"/>
    <s v="sq"/>
    <n v="26648.76"/>
    <n v="91504159.730000004"/>
    <n v="91504159.730000004"/>
    <s v="Casablanca"/>
  </r>
  <r>
    <s v="ORD106477"/>
    <s v="Nike Air Max"/>
    <x v="1"/>
    <x v="1"/>
    <x v="2"/>
    <x v="2"/>
    <n v="12766.19"/>
    <n v="4"/>
    <x v="6475"/>
    <x v="136"/>
    <n v="1906"/>
    <x v="59"/>
    <m/>
    <m/>
    <s v="Amazon"/>
    <s v="Amazon"/>
    <n v="26648.76"/>
    <n v="91504159.730000004"/>
    <n v="91504159.730000004"/>
    <s v="Casablanca"/>
  </r>
  <r>
    <s v="ORD106478"/>
    <s v="Adidas Running Shoes"/>
    <x v="1"/>
    <x v="9"/>
    <x v="0"/>
    <x v="0"/>
    <n v="7039.79"/>
    <n v="5"/>
    <x v="6476"/>
    <x v="303"/>
    <n v="4350"/>
    <x v="6"/>
    <m/>
    <m/>
    <s v="sq"/>
    <s v="sq"/>
    <n v="16284.02"/>
    <n v="91504159.730000004"/>
    <n v="91504159.730000004"/>
    <s v="Cairo"/>
  </r>
  <r>
    <s v="ORD106479"/>
    <s v="Samsung Galaxy A14"/>
    <x v="0"/>
    <x v="0"/>
    <x v="2"/>
    <x v="3"/>
    <n v="19822.13"/>
    <n v="3"/>
    <x v="6477"/>
    <x v="160"/>
    <n v="2227"/>
    <x v="332"/>
    <m/>
    <m/>
    <s v="Amazon"/>
    <s v="Amazon"/>
    <n v="3665.44"/>
    <n v="92327183.770000085"/>
    <n v="92327183.770000085"/>
    <s v="Dubai"/>
  </r>
  <r>
    <s v="ORD106480"/>
    <s v="Nike Air Max"/>
    <x v="1"/>
    <x v="1"/>
    <x v="2"/>
    <x v="2"/>
    <n v="7720.47"/>
    <n v="4"/>
    <x v="6478"/>
    <x v="186"/>
    <n v="591"/>
    <x v="244"/>
    <m/>
    <m/>
    <s v="Amazon"/>
    <s v="Amazon"/>
    <n v="26648.76"/>
    <n v="91504159.730000004"/>
    <n v="91504159.730000004"/>
    <s v="Casablanca"/>
  </r>
  <r>
    <s v="ORD106481"/>
    <s v="Adidas Running Shoes"/>
    <x v="1"/>
    <x v="9"/>
    <x v="1"/>
    <x v="3"/>
    <n v="18842.57"/>
    <n v="2"/>
    <x v="6479"/>
    <x v="144"/>
    <n v="2616"/>
    <x v="163"/>
    <m/>
    <m/>
    <s v="Jumia"/>
    <s v="Jum"/>
    <n v="3665.44"/>
    <n v="91504159.730000004"/>
    <n v="91504159.730000004"/>
    <s v="Dubai"/>
  </r>
  <r>
    <s v="ORD106482"/>
    <s v="Xiaomi Redmi Note 12"/>
    <x v="0"/>
    <x v="7"/>
    <x v="1"/>
    <x v="2"/>
    <n v="254.38"/>
    <n v="5"/>
    <x v="6480"/>
    <x v="140"/>
    <n v="3047"/>
    <x v="307"/>
    <m/>
    <m/>
    <s v="Jumia"/>
    <s v="Jum"/>
    <n v="26648.76"/>
    <n v="92327183.770000085"/>
    <n v="92327183.770000085"/>
    <s v="Casablanca"/>
  </r>
  <r>
    <s v="ORD106483"/>
    <s v="Smartwatch FitPro"/>
    <x v="4"/>
    <x v="6"/>
    <x v="2"/>
    <x v="5"/>
    <n v="19648.509999999998"/>
    <n v="2"/>
    <x v="6481"/>
    <x v="249"/>
    <n v="3250"/>
    <x v="33"/>
    <m/>
    <m/>
    <s v="Amazon"/>
    <s v="Amazon"/>
    <n v="27872.98"/>
    <n v="31420413.200000018"/>
    <n v="31420413.200000018"/>
    <s v="Giza"/>
  </r>
  <r>
    <s v="ORD106484"/>
    <s v="Dell Inspiron 3501"/>
    <x v="3"/>
    <x v="8"/>
    <x v="1"/>
    <x v="3"/>
    <n v="9023.81"/>
    <n v="3"/>
    <x v="6482"/>
    <x v="297"/>
    <n v="626"/>
    <x v="316"/>
    <m/>
    <m/>
    <s v="Jumia"/>
    <s v="Jum"/>
    <n v="3665.44"/>
    <n v="57542997.559999913"/>
    <n v="57542997.559999913"/>
    <s v="Dubai"/>
  </r>
  <r>
    <s v="ORD106485"/>
    <s v="Adidas Running Shoes"/>
    <x v="1"/>
    <x v="9"/>
    <x v="0"/>
    <x v="4"/>
    <n v="19515.8"/>
    <n v="5"/>
    <x v="6483"/>
    <x v="366"/>
    <n v="2515"/>
    <x v="21"/>
    <m/>
    <m/>
    <s v="sq"/>
    <s v="sq"/>
    <n v="99349.3"/>
    <n v="91504159.730000004"/>
    <n v="91504159.730000004"/>
    <s v="Riyadh"/>
  </r>
  <r>
    <s v="ORD106486"/>
    <s v="Nike Air Max"/>
    <x v="1"/>
    <x v="1"/>
    <x v="1"/>
    <x v="0"/>
    <n v="2926.42"/>
    <n v="4"/>
    <x v="6484"/>
    <x v="328"/>
    <n v="1917"/>
    <x v="251"/>
    <m/>
    <m/>
    <s v="Jumia"/>
    <s v="Jum"/>
    <n v="16284.02"/>
    <n v="91504159.730000004"/>
    <n v="91504159.730000004"/>
    <s v="Cairo"/>
  </r>
  <r>
    <s v="ORD106487"/>
    <s v="Adidas Running Shoes"/>
    <x v="1"/>
    <x v="9"/>
    <x v="2"/>
    <x v="4"/>
    <n v="10644.43"/>
    <n v="3"/>
    <x v="6485"/>
    <x v="254"/>
    <n v="2735"/>
    <x v="84"/>
    <m/>
    <m/>
    <s v="Amazon"/>
    <s v="Amazon"/>
    <n v="99349.3"/>
    <n v="91504159.730000004"/>
    <n v="91504159.730000004"/>
    <s v="Riyadh"/>
  </r>
  <r>
    <s v="ORD106488"/>
    <s v="HP Pavilion Laptop"/>
    <x v="3"/>
    <x v="3"/>
    <x v="1"/>
    <x v="2"/>
    <n v="8072.33"/>
    <n v="2"/>
    <x v="6486"/>
    <x v="38"/>
    <n v="4200"/>
    <x v="313"/>
    <m/>
    <m/>
    <s v="Jumia"/>
    <s v="Jum"/>
    <n v="26648.76"/>
    <n v="57542997.559999913"/>
    <n v="57542997.559999913"/>
    <s v="Casablanca"/>
  </r>
  <r>
    <s v="ORD106489"/>
    <s v="Nike Air Max"/>
    <x v="1"/>
    <x v="1"/>
    <x v="2"/>
    <x v="5"/>
    <n v="11203.98"/>
    <n v="4"/>
    <x v="6487"/>
    <x v="3"/>
    <n v="1133"/>
    <x v="102"/>
    <m/>
    <m/>
    <s v="Amazon"/>
    <s v="Amazon"/>
    <n v="27872.98"/>
    <n v="91504159.730000004"/>
    <n v="91504159.730000004"/>
    <s v="Giza"/>
  </r>
  <r>
    <s v="ORD106490"/>
    <s v="T-shirt Cotton"/>
    <x v="1"/>
    <x v="5"/>
    <x v="1"/>
    <x v="5"/>
    <n v="2749.96"/>
    <n v="1"/>
    <x v="6488"/>
    <x v="370"/>
    <n v="937"/>
    <x v="166"/>
    <m/>
    <m/>
    <s v="Jumia"/>
    <s v="Jum"/>
    <n v="27872.98"/>
    <n v="91504159.730000004"/>
    <n v="91504159.730000004"/>
    <s v="Giza"/>
  </r>
  <r>
    <s v="ORD106491"/>
    <s v="iPhone 13"/>
    <x v="0"/>
    <x v="4"/>
    <x v="0"/>
    <x v="2"/>
    <n v="2802.24"/>
    <n v="3"/>
    <x v="6489"/>
    <x v="358"/>
    <n v="782"/>
    <x v="344"/>
    <m/>
    <m/>
    <s v="sq"/>
    <s v="sq"/>
    <n v="26648.76"/>
    <n v="92327183.770000085"/>
    <n v="92327183.770000085"/>
    <s v="Casablanca"/>
  </r>
  <r>
    <s v="ORD106492"/>
    <s v="Nike Air Max"/>
    <x v="1"/>
    <x v="1"/>
    <x v="1"/>
    <x v="0"/>
    <n v="8270.23"/>
    <n v="2"/>
    <x v="6490"/>
    <x v="183"/>
    <n v="4014"/>
    <x v="26"/>
    <m/>
    <m/>
    <s v="Jumia"/>
    <s v="Jum"/>
    <n v="16284.02"/>
    <n v="91504159.730000004"/>
    <n v="91504159.730000004"/>
    <s v="Cairo"/>
  </r>
  <r>
    <s v="ORD106493"/>
    <s v="Smartwatch FitPro"/>
    <x v="4"/>
    <x v="6"/>
    <x v="0"/>
    <x v="0"/>
    <n v="19121.61"/>
    <n v="4"/>
    <x v="6491"/>
    <x v="334"/>
    <n v="732"/>
    <x v="23"/>
    <m/>
    <m/>
    <s v="sq"/>
    <s v="sq"/>
    <n v="16284.02"/>
    <n v="31420413.200000018"/>
    <n v="31420413.200000018"/>
    <s v="Cairo"/>
  </r>
  <r>
    <s v="ORD106494"/>
    <s v="Xiaomi Redmi Note 12"/>
    <x v="0"/>
    <x v="7"/>
    <x v="0"/>
    <x v="1"/>
    <n v="2352.09"/>
    <n v="4"/>
    <x v="6492"/>
    <x v="261"/>
    <n v="1239"/>
    <x v="245"/>
    <m/>
    <m/>
    <s v="sq"/>
    <s v="sq"/>
    <n v="13290.4"/>
    <n v="92327183.770000085"/>
    <n v="92327183.770000085"/>
    <s v="Alexandria"/>
  </r>
  <r>
    <s v="ORD106495"/>
    <s v="Nike Air Max"/>
    <x v="1"/>
    <x v="1"/>
    <x v="1"/>
    <x v="5"/>
    <n v="11961.07"/>
    <n v="4"/>
    <x v="6493"/>
    <x v="190"/>
    <n v="3903"/>
    <x v="255"/>
    <m/>
    <m/>
    <s v="Jumia"/>
    <s v="Jum"/>
    <n v="27872.98"/>
    <n v="91504159.730000004"/>
    <n v="91504159.730000004"/>
    <s v="Giza"/>
  </r>
  <r>
    <s v="ORD106496"/>
    <s v="T-shirt Cotton"/>
    <x v="1"/>
    <x v="5"/>
    <x v="0"/>
    <x v="3"/>
    <n v="15966.82"/>
    <n v="2"/>
    <x v="6494"/>
    <x v="393"/>
    <n v="2564"/>
    <x v="140"/>
    <m/>
    <m/>
    <s v="sq"/>
    <s v="sq"/>
    <n v="3665.44"/>
    <n v="91504159.730000004"/>
    <n v="91504159.730000004"/>
    <s v="Dubai"/>
  </r>
  <r>
    <s v="ORD106497"/>
    <s v="Dell Inspiron 3501"/>
    <x v="3"/>
    <x v="8"/>
    <x v="2"/>
    <x v="2"/>
    <n v="14248.59"/>
    <n v="1"/>
    <x v="6495"/>
    <x v="13"/>
    <n v="1515"/>
    <x v="168"/>
    <m/>
    <m/>
    <s v="Amazon"/>
    <s v="Amazon"/>
    <n v="26648.76"/>
    <n v="57542997.559999913"/>
    <n v="57542997.559999913"/>
    <s v="Casablanca"/>
  </r>
  <r>
    <s v="ORD106498"/>
    <s v="Adidas Running Shoes"/>
    <x v="1"/>
    <x v="9"/>
    <x v="2"/>
    <x v="3"/>
    <n v="11841.3"/>
    <n v="1"/>
    <x v="6496"/>
    <x v="170"/>
    <n v="4438"/>
    <x v="111"/>
    <m/>
    <m/>
    <s v="Amazon"/>
    <s v="Amazon"/>
    <n v="3665.44"/>
    <n v="91504159.730000004"/>
    <n v="91504159.730000004"/>
    <s v="Dubai"/>
  </r>
  <r>
    <s v="ORD106499"/>
    <s v="Nike Air Max"/>
    <x v="1"/>
    <x v="1"/>
    <x v="2"/>
    <x v="3"/>
    <n v="16387.29"/>
    <n v="1"/>
    <x v="6497"/>
    <x v="274"/>
    <n v="2411"/>
    <x v="150"/>
    <m/>
    <m/>
    <s v="Amazon"/>
    <s v="Amazon"/>
    <n v="3665.44"/>
    <n v="91504159.730000004"/>
    <n v="91504159.730000004"/>
    <s v="Dubai"/>
  </r>
  <r>
    <s v="ORD106500"/>
    <s v="Samsung Galaxy A14"/>
    <x v="0"/>
    <x v="0"/>
    <x v="2"/>
    <x v="4"/>
    <n v="8409.06"/>
    <n v="2"/>
    <x v="6498"/>
    <x v="382"/>
    <n v="2061"/>
    <x v="150"/>
    <m/>
    <m/>
    <s v="Amazon"/>
    <s v="Amazon"/>
    <n v="99349.3"/>
    <n v="92327183.770000085"/>
    <n v="92327183.770000085"/>
    <s v="Riyadh"/>
  </r>
  <r>
    <s v="ORD106501"/>
    <s v="Xiaomi Redmi Note 12"/>
    <x v="0"/>
    <x v="7"/>
    <x v="1"/>
    <x v="0"/>
    <n v="13866.04"/>
    <n v="1"/>
    <x v="6499"/>
    <x v="385"/>
    <n v="2083"/>
    <x v="356"/>
    <m/>
    <m/>
    <s v="Jumia"/>
    <s v="Jum"/>
    <n v="16284.02"/>
    <n v="92327183.770000085"/>
    <n v="92327183.770000085"/>
    <s v="Cairo"/>
  </r>
  <r>
    <s v="ORD106502"/>
    <s v="Adidas Running Shoes"/>
    <x v="1"/>
    <x v="9"/>
    <x v="2"/>
    <x v="1"/>
    <n v="15726.99"/>
    <n v="2"/>
    <x v="6500"/>
    <x v="248"/>
    <n v="357"/>
    <x v="283"/>
    <m/>
    <m/>
    <s v="Amazon"/>
    <s v="Amazon"/>
    <n v="13290.4"/>
    <n v="91504159.730000004"/>
    <n v="91504159.730000004"/>
    <s v="Alexandria"/>
  </r>
  <r>
    <s v="ORD106503"/>
    <s v="Samsung Galaxy A14"/>
    <x v="0"/>
    <x v="0"/>
    <x v="1"/>
    <x v="3"/>
    <n v="14217.81"/>
    <n v="5"/>
    <x v="6501"/>
    <x v="355"/>
    <n v="3718"/>
    <x v="322"/>
    <m/>
    <m/>
    <s v="Jumia"/>
    <s v="Jum"/>
    <n v="3665.44"/>
    <n v="92327183.770000085"/>
    <n v="92327183.770000085"/>
    <s v="Dubai"/>
  </r>
  <r>
    <s v="ORD106504"/>
    <s v="Xiaomi Redmi Note 12"/>
    <x v="0"/>
    <x v="7"/>
    <x v="1"/>
    <x v="2"/>
    <n v="9025.7199999999993"/>
    <n v="5"/>
    <x v="6502"/>
    <x v="293"/>
    <n v="4858"/>
    <x v="276"/>
    <m/>
    <m/>
    <s v="Jumia"/>
    <s v="Jum"/>
    <n v="26648.76"/>
    <n v="92327183.770000085"/>
    <n v="92327183.770000085"/>
    <s v="Casablanca"/>
  </r>
  <r>
    <s v="ORD106505"/>
    <s v="T-shirt Cotton"/>
    <x v="1"/>
    <x v="5"/>
    <x v="1"/>
    <x v="2"/>
    <n v="16662.580000000002"/>
    <n v="2"/>
    <x v="6503"/>
    <x v="256"/>
    <n v="2893"/>
    <x v="139"/>
    <m/>
    <m/>
    <s v="Jumia"/>
    <s v="Jum"/>
    <n v="26648.76"/>
    <n v="91504159.730000004"/>
    <n v="91504159.730000004"/>
    <s v="Casablanca"/>
  </r>
  <r>
    <s v="ORD106506"/>
    <s v="Bluetooth Headset"/>
    <x v="2"/>
    <x v="2"/>
    <x v="0"/>
    <x v="3"/>
    <n v="11043.42"/>
    <n v="1"/>
    <x v="6504"/>
    <x v="370"/>
    <n v="3585"/>
    <x v="207"/>
    <m/>
    <m/>
    <s v="sq"/>
    <s v="sq"/>
    <n v="3665.44"/>
    <n v="29200970.130000021"/>
    <n v="29200970.130000021"/>
    <s v="Dubai"/>
  </r>
  <r>
    <s v="ORD106507"/>
    <s v="Bluetooth Headset"/>
    <x v="2"/>
    <x v="2"/>
    <x v="2"/>
    <x v="5"/>
    <n v="3739.83"/>
    <n v="5"/>
    <x v="6505"/>
    <x v="237"/>
    <n v="347"/>
    <x v="306"/>
    <m/>
    <m/>
    <s v="Amazon"/>
    <s v="Amazon"/>
    <n v="27872.98"/>
    <n v="29200970.130000021"/>
    <n v="29200970.130000021"/>
    <s v="Giza"/>
  </r>
  <r>
    <s v="ORD106508"/>
    <s v="Samsung Galaxy A14"/>
    <x v="0"/>
    <x v="0"/>
    <x v="1"/>
    <x v="3"/>
    <n v="3054.25"/>
    <n v="2"/>
    <x v="6506"/>
    <x v="228"/>
    <n v="2858"/>
    <x v="46"/>
    <m/>
    <m/>
    <s v="Jumia"/>
    <s v="Jum"/>
    <n v="3665.44"/>
    <n v="92327183.770000085"/>
    <n v="92327183.770000085"/>
    <s v="Dubai"/>
  </r>
  <r>
    <s v="ORD106509"/>
    <s v="Bluetooth Headset"/>
    <x v="2"/>
    <x v="2"/>
    <x v="0"/>
    <x v="0"/>
    <n v="14648.2"/>
    <n v="2"/>
    <x v="6507"/>
    <x v="296"/>
    <n v="2526"/>
    <x v="300"/>
    <m/>
    <m/>
    <s v="sq"/>
    <s v="sq"/>
    <n v="16284.02"/>
    <n v="29200970.130000021"/>
    <n v="29200970.130000021"/>
    <s v="Cairo"/>
  </r>
  <r>
    <s v="ORD106510"/>
    <s v="iPhone 13"/>
    <x v="0"/>
    <x v="4"/>
    <x v="0"/>
    <x v="5"/>
    <n v="5676.2"/>
    <n v="1"/>
    <x v="6508"/>
    <x v="61"/>
    <n v="4100"/>
    <x v="238"/>
    <m/>
    <m/>
    <s v="sq"/>
    <s v="sq"/>
    <n v="27872.98"/>
    <n v="92327183.770000085"/>
    <n v="92327183.770000085"/>
    <s v="Giza"/>
  </r>
  <r>
    <s v="ORD106511"/>
    <s v="T-shirt Cotton"/>
    <x v="1"/>
    <x v="5"/>
    <x v="1"/>
    <x v="2"/>
    <n v="14309.67"/>
    <n v="2"/>
    <x v="6509"/>
    <x v="19"/>
    <n v="2843"/>
    <x v="117"/>
    <m/>
    <m/>
    <s v="Jumia"/>
    <s v="Jum"/>
    <n v="26648.76"/>
    <n v="91504159.730000004"/>
    <n v="91504159.730000004"/>
    <s v="Casablanca"/>
  </r>
  <r>
    <s v="ORD106512"/>
    <s v="Adidas Running Shoes"/>
    <x v="1"/>
    <x v="9"/>
    <x v="2"/>
    <x v="3"/>
    <n v="15689.6"/>
    <n v="3"/>
    <x v="6510"/>
    <x v="287"/>
    <n v="3518"/>
    <x v="42"/>
    <m/>
    <m/>
    <s v="Amazon"/>
    <s v="Amazon"/>
    <n v="3665.44"/>
    <n v="91504159.730000004"/>
    <n v="91504159.730000004"/>
    <s v="Dubai"/>
  </r>
  <r>
    <s v="ORD106513"/>
    <s v="Xiaomi Redmi Note 12"/>
    <x v="0"/>
    <x v="7"/>
    <x v="2"/>
    <x v="5"/>
    <n v="19072.5"/>
    <n v="5"/>
    <x v="6511"/>
    <x v="87"/>
    <n v="3802"/>
    <x v="13"/>
    <m/>
    <m/>
    <s v="Amazon"/>
    <s v="Amazon"/>
    <n v="27872.98"/>
    <n v="92327183.770000085"/>
    <n v="92327183.770000085"/>
    <s v="Giza"/>
  </r>
  <r>
    <s v="ORD106514"/>
    <s v="Xiaomi Redmi Note 12"/>
    <x v="0"/>
    <x v="7"/>
    <x v="0"/>
    <x v="2"/>
    <n v="8468.68"/>
    <n v="4"/>
    <x v="6512"/>
    <x v="369"/>
    <n v="3815"/>
    <x v="280"/>
    <m/>
    <m/>
    <s v="sq"/>
    <s v="sq"/>
    <n v="26648.76"/>
    <n v="92327183.770000085"/>
    <n v="92327183.770000085"/>
    <s v="Casablanca"/>
  </r>
  <r>
    <s v="ORD106515"/>
    <s v="Smartwatch FitPro"/>
    <x v="4"/>
    <x v="6"/>
    <x v="0"/>
    <x v="2"/>
    <n v="19114.48"/>
    <n v="5"/>
    <x v="6513"/>
    <x v="335"/>
    <n v="2646"/>
    <x v="144"/>
    <m/>
    <m/>
    <s v="sq"/>
    <s v="sq"/>
    <n v="26648.76"/>
    <n v="31420413.200000018"/>
    <n v="31420413.200000018"/>
    <s v="Casablanca"/>
  </r>
  <r>
    <s v="ORD106516"/>
    <s v="HP Pavilion Laptop"/>
    <x v="3"/>
    <x v="3"/>
    <x v="1"/>
    <x v="3"/>
    <n v="6892.77"/>
    <n v="4"/>
    <x v="6514"/>
    <x v="278"/>
    <n v="4016"/>
    <x v="69"/>
    <m/>
    <m/>
    <s v="Jumia"/>
    <s v="Jum"/>
    <n v="3665.44"/>
    <n v="57542997.559999913"/>
    <n v="57542997.559999913"/>
    <s v="Dubai"/>
  </r>
  <r>
    <s v="ORD106517"/>
    <s v="Bluetooth Headset"/>
    <x v="2"/>
    <x v="2"/>
    <x v="1"/>
    <x v="4"/>
    <n v="3885.92"/>
    <n v="5"/>
    <x v="6515"/>
    <x v="11"/>
    <n v="3119"/>
    <x v="244"/>
    <m/>
    <m/>
    <s v="Jumia"/>
    <s v="Jum"/>
    <n v="99349.3"/>
    <n v="29200970.130000021"/>
    <n v="29200970.130000021"/>
    <s v="Riyadh"/>
  </r>
  <r>
    <s v="ORD106518"/>
    <s v="Bluetooth Headset"/>
    <x v="2"/>
    <x v="2"/>
    <x v="0"/>
    <x v="2"/>
    <n v="4797.7700000000004"/>
    <n v="3"/>
    <x v="6516"/>
    <x v="397"/>
    <n v="4861"/>
    <x v="53"/>
    <m/>
    <m/>
    <s v="sq"/>
    <s v="sq"/>
    <n v="26648.76"/>
    <n v="29200970.130000021"/>
    <n v="29200970.130000021"/>
    <s v="Casablanca"/>
  </r>
  <r>
    <s v="ORD106519"/>
    <s v="Samsung Galaxy A14"/>
    <x v="0"/>
    <x v="0"/>
    <x v="2"/>
    <x v="2"/>
    <n v="4317.3100000000004"/>
    <n v="5"/>
    <x v="6517"/>
    <x v="112"/>
    <n v="3840"/>
    <x v="126"/>
    <m/>
    <m/>
    <s v="Amazon"/>
    <s v="Amazon"/>
    <n v="26648.76"/>
    <n v="92327183.770000085"/>
    <n v="92327183.770000085"/>
    <s v="Casablanca"/>
  </r>
  <r>
    <s v="ORD106520"/>
    <s v="HP Pavilion Laptop"/>
    <x v="3"/>
    <x v="3"/>
    <x v="1"/>
    <x v="1"/>
    <n v="2411.77"/>
    <n v="4"/>
    <x v="6518"/>
    <x v="36"/>
    <n v="1452"/>
    <x v="254"/>
    <m/>
    <m/>
    <s v="Jumia"/>
    <s v="Jum"/>
    <n v="13290.4"/>
    <n v="57542997.559999913"/>
    <n v="57542997.559999913"/>
    <s v="Alexandria"/>
  </r>
  <r>
    <s v="ORD106521"/>
    <s v="Dell Inspiron 3501"/>
    <x v="3"/>
    <x v="8"/>
    <x v="2"/>
    <x v="1"/>
    <n v="503.32"/>
    <n v="5"/>
    <x v="6519"/>
    <x v="107"/>
    <n v="304"/>
    <x v="16"/>
    <m/>
    <m/>
    <s v="Amazon"/>
    <s v="Amazon"/>
    <n v="13290.4"/>
    <n v="57542997.559999913"/>
    <n v="57542997.559999913"/>
    <s v="Alexandria"/>
  </r>
  <r>
    <s v="ORD106522"/>
    <s v="Adidas Running Shoes"/>
    <x v="1"/>
    <x v="9"/>
    <x v="2"/>
    <x v="2"/>
    <n v="3076.62"/>
    <n v="4"/>
    <x v="6520"/>
    <x v="134"/>
    <n v="1480"/>
    <x v="10"/>
    <m/>
    <m/>
    <s v="Amazon"/>
    <s v="Amazon"/>
    <n v="26648.76"/>
    <n v="91504159.730000004"/>
    <n v="91504159.730000004"/>
    <s v="Casablanca"/>
  </r>
  <r>
    <s v="ORD106523"/>
    <s v="Nike Air Max"/>
    <x v="1"/>
    <x v="1"/>
    <x v="0"/>
    <x v="5"/>
    <n v="18579.98"/>
    <n v="4"/>
    <x v="6521"/>
    <x v="389"/>
    <n v="3057"/>
    <x v="36"/>
    <m/>
    <m/>
    <s v="sq"/>
    <s v="sq"/>
    <n v="27872.98"/>
    <n v="91504159.730000004"/>
    <n v="91504159.730000004"/>
    <s v="Giza"/>
  </r>
  <r>
    <s v="ORD106524"/>
    <s v="iPhone 13"/>
    <x v="0"/>
    <x v="4"/>
    <x v="1"/>
    <x v="2"/>
    <n v="11125.88"/>
    <n v="2"/>
    <x v="6522"/>
    <x v="27"/>
    <n v="4812"/>
    <x v="346"/>
    <m/>
    <m/>
    <s v="Jumia"/>
    <s v="Jum"/>
    <n v="26648.76"/>
    <n v="92327183.770000085"/>
    <n v="92327183.770000085"/>
    <s v="Casablanca"/>
  </r>
  <r>
    <s v="ORD106525"/>
    <s v="Xiaomi Redmi Note 12"/>
    <x v="0"/>
    <x v="7"/>
    <x v="2"/>
    <x v="0"/>
    <n v="13259.96"/>
    <n v="3"/>
    <x v="6523"/>
    <x v="367"/>
    <n v="4475"/>
    <x v="223"/>
    <m/>
    <m/>
    <s v="Amazon"/>
    <s v="Amazon"/>
    <n v="16284.02"/>
    <n v="92327183.770000085"/>
    <n v="92327183.770000085"/>
    <s v="Cairo"/>
  </r>
  <r>
    <s v="ORD106526"/>
    <s v="Smartwatch FitPro"/>
    <x v="4"/>
    <x v="6"/>
    <x v="1"/>
    <x v="5"/>
    <n v="6593.53"/>
    <n v="2"/>
    <x v="6524"/>
    <x v="371"/>
    <n v="1686"/>
    <x v="122"/>
    <m/>
    <m/>
    <s v="Jumia"/>
    <s v="Jum"/>
    <n v="27872.98"/>
    <n v="31420413.200000018"/>
    <n v="31420413.200000018"/>
    <s v="Giza"/>
  </r>
  <r>
    <s v="ORD106527"/>
    <s v="Nike Air Max"/>
    <x v="1"/>
    <x v="1"/>
    <x v="2"/>
    <x v="2"/>
    <n v="10971.14"/>
    <n v="5"/>
    <x v="6525"/>
    <x v="160"/>
    <n v="2153"/>
    <x v="95"/>
    <m/>
    <m/>
    <s v="Amazon"/>
    <s v="Amazon"/>
    <n v="26648.76"/>
    <n v="91504159.730000004"/>
    <n v="91504159.730000004"/>
    <s v="Casablanca"/>
  </r>
  <r>
    <s v="ORD106528"/>
    <s v="Smartwatch FitPro"/>
    <x v="4"/>
    <x v="6"/>
    <x v="2"/>
    <x v="0"/>
    <n v="11542.16"/>
    <n v="1"/>
    <x v="6526"/>
    <x v="37"/>
    <n v="1030"/>
    <x v="70"/>
    <m/>
    <m/>
    <s v="Amazon"/>
    <s v="Amazon"/>
    <n v="16284.02"/>
    <n v="31420413.200000018"/>
    <n v="31420413.200000018"/>
    <s v="Cairo"/>
  </r>
  <r>
    <s v="ORD106529"/>
    <s v="Dell Inspiron 3501"/>
    <x v="3"/>
    <x v="8"/>
    <x v="1"/>
    <x v="0"/>
    <n v="8626.75"/>
    <n v="1"/>
    <x v="6527"/>
    <x v="165"/>
    <n v="1326"/>
    <x v="147"/>
    <m/>
    <m/>
    <s v="Jumia"/>
    <s v="Jum"/>
    <n v="16284.02"/>
    <n v="57542997.559999913"/>
    <n v="57542997.559999913"/>
    <s v="Cairo"/>
  </r>
  <r>
    <s v="ORD106530"/>
    <s v="Smartwatch FitPro"/>
    <x v="4"/>
    <x v="6"/>
    <x v="0"/>
    <x v="5"/>
    <n v="17839.099999999999"/>
    <n v="1"/>
    <x v="6528"/>
    <x v="71"/>
    <n v="600"/>
    <x v="321"/>
    <m/>
    <m/>
    <s v="sq"/>
    <s v="sq"/>
    <n v="27872.98"/>
    <n v="31420413.200000018"/>
    <n v="31420413.200000018"/>
    <s v="Giza"/>
  </r>
  <r>
    <s v="ORD106531"/>
    <s v="T-shirt Cotton"/>
    <x v="1"/>
    <x v="5"/>
    <x v="1"/>
    <x v="2"/>
    <n v="13417.96"/>
    <n v="5"/>
    <x v="6529"/>
    <x v="222"/>
    <n v="1579"/>
    <x v="334"/>
    <m/>
    <m/>
    <s v="Jumia"/>
    <s v="Jum"/>
    <n v="26648.76"/>
    <n v="91504159.730000004"/>
    <n v="91504159.730000004"/>
    <s v="Casablanca"/>
  </r>
  <r>
    <s v="ORD106532"/>
    <s v="T-shirt Cotton"/>
    <x v="1"/>
    <x v="5"/>
    <x v="2"/>
    <x v="2"/>
    <n v="9839.24"/>
    <n v="1"/>
    <x v="6530"/>
    <x v="366"/>
    <n v="2846"/>
    <x v="289"/>
    <m/>
    <m/>
    <s v="Amazon"/>
    <s v="Amazon"/>
    <n v="26648.76"/>
    <n v="91504159.730000004"/>
    <n v="91504159.730000004"/>
    <s v="Casablanca"/>
  </r>
  <r>
    <s v="ORD106533"/>
    <s v="Samsung Galaxy A14"/>
    <x v="0"/>
    <x v="0"/>
    <x v="0"/>
    <x v="3"/>
    <n v="4930.3500000000004"/>
    <n v="4"/>
    <x v="6531"/>
    <x v="366"/>
    <n v="3327"/>
    <x v="3"/>
    <m/>
    <m/>
    <s v="sq"/>
    <s v="sq"/>
    <n v="3665.44"/>
    <n v="92327183.770000085"/>
    <n v="92327183.770000085"/>
    <s v="Dubai"/>
  </r>
  <r>
    <s v="ORD106534"/>
    <s v="iPhone 13"/>
    <x v="0"/>
    <x v="4"/>
    <x v="2"/>
    <x v="1"/>
    <n v="14433.66"/>
    <n v="1"/>
    <x v="6532"/>
    <x v="386"/>
    <n v="3026"/>
    <x v="15"/>
    <m/>
    <m/>
    <s v="Amazon"/>
    <s v="Amazon"/>
    <n v="13290.4"/>
    <n v="92327183.770000085"/>
    <n v="92327183.770000085"/>
    <s v="Alexandria"/>
  </r>
  <r>
    <s v="ORD106535"/>
    <s v="HP Pavilion Laptop"/>
    <x v="3"/>
    <x v="3"/>
    <x v="2"/>
    <x v="3"/>
    <n v="1931.5"/>
    <n v="5"/>
    <x v="6533"/>
    <x v="13"/>
    <n v="511"/>
    <x v="96"/>
    <m/>
    <m/>
    <s v="Amazon"/>
    <s v="Amazon"/>
    <n v="3665.44"/>
    <n v="57542997.559999913"/>
    <n v="57542997.559999913"/>
    <s v="Dubai"/>
  </r>
  <r>
    <s v="ORD106536"/>
    <s v="Dell Inspiron 3501"/>
    <x v="3"/>
    <x v="8"/>
    <x v="1"/>
    <x v="0"/>
    <n v="6472.08"/>
    <n v="4"/>
    <x v="6534"/>
    <x v="360"/>
    <n v="252"/>
    <x v="184"/>
    <m/>
    <m/>
    <s v="Jumia"/>
    <s v="Jum"/>
    <n v="16284.02"/>
    <n v="57542997.559999913"/>
    <n v="57542997.559999913"/>
    <s v="Cairo"/>
  </r>
  <r>
    <s v="ORD106537"/>
    <s v="HP Pavilion Laptop"/>
    <x v="3"/>
    <x v="3"/>
    <x v="1"/>
    <x v="4"/>
    <n v="15902.66"/>
    <n v="2"/>
    <x v="6535"/>
    <x v="67"/>
    <n v="3015"/>
    <x v="36"/>
    <m/>
    <m/>
    <s v="Jumia"/>
    <s v="Jum"/>
    <n v="99349.3"/>
    <n v="57542997.559999913"/>
    <n v="57542997.559999913"/>
    <s v="Riyadh"/>
  </r>
  <r>
    <s v="ORD106538"/>
    <s v="Adidas Running Shoes"/>
    <x v="1"/>
    <x v="9"/>
    <x v="1"/>
    <x v="0"/>
    <n v="9933.34"/>
    <n v="2"/>
    <x v="6536"/>
    <x v="134"/>
    <n v="3278"/>
    <x v="25"/>
    <m/>
    <m/>
    <s v="Jumia"/>
    <s v="Jum"/>
    <n v="16284.02"/>
    <n v="91504159.730000004"/>
    <n v="91504159.730000004"/>
    <s v="Cairo"/>
  </r>
  <r>
    <s v="ORD106539"/>
    <s v="iPhone 13"/>
    <x v="0"/>
    <x v="4"/>
    <x v="0"/>
    <x v="4"/>
    <n v="15077.08"/>
    <n v="1"/>
    <x v="6537"/>
    <x v="194"/>
    <n v="2992"/>
    <x v="178"/>
    <m/>
    <m/>
    <s v="sq"/>
    <s v="sq"/>
    <n v="99349.3"/>
    <n v="92327183.770000085"/>
    <n v="92327183.770000085"/>
    <s v="Riyadh"/>
  </r>
  <r>
    <s v="ORD106540"/>
    <s v="Smartwatch FitPro"/>
    <x v="4"/>
    <x v="6"/>
    <x v="2"/>
    <x v="1"/>
    <n v="14789.92"/>
    <n v="4"/>
    <x v="6538"/>
    <x v="17"/>
    <n v="792"/>
    <x v="74"/>
    <m/>
    <m/>
    <s v="Amazon"/>
    <s v="Amazon"/>
    <n v="13290.4"/>
    <n v="31420413.200000018"/>
    <n v="31420413.200000018"/>
    <s v="Alexandria"/>
  </r>
  <r>
    <s v="ORD106541"/>
    <s v="Adidas Running Shoes"/>
    <x v="1"/>
    <x v="9"/>
    <x v="0"/>
    <x v="4"/>
    <n v="14074.25"/>
    <n v="1"/>
    <x v="6539"/>
    <x v="132"/>
    <n v="661"/>
    <x v="95"/>
    <m/>
    <m/>
    <s v="sq"/>
    <s v="sq"/>
    <n v="99349.3"/>
    <n v="91504159.730000004"/>
    <n v="91504159.730000004"/>
    <s v="Riyadh"/>
  </r>
  <r>
    <s v="ORD106542"/>
    <s v="T-shirt Cotton"/>
    <x v="1"/>
    <x v="5"/>
    <x v="0"/>
    <x v="1"/>
    <n v="3400.97"/>
    <n v="4"/>
    <x v="6540"/>
    <x v="19"/>
    <n v="2311"/>
    <x v="198"/>
    <m/>
    <m/>
    <s v="sq"/>
    <s v="sq"/>
    <n v="13290.4"/>
    <n v="91504159.730000004"/>
    <n v="91504159.730000004"/>
    <s v="Alexandria"/>
  </r>
  <r>
    <s v="ORD106543"/>
    <s v="T-shirt Cotton"/>
    <x v="1"/>
    <x v="5"/>
    <x v="1"/>
    <x v="1"/>
    <n v="3484.37"/>
    <n v="4"/>
    <x v="6541"/>
    <x v="265"/>
    <n v="2442"/>
    <x v="166"/>
    <m/>
    <m/>
    <s v="Jumia"/>
    <s v="Jum"/>
    <n v="13290.4"/>
    <n v="91504159.730000004"/>
    <n v="91504159.730000004"/>
    <s v="Alexandria"/>
  </r>
  <r>
    <s v="ORD106544"/>
    <s v="Dell Inspiron 3501"/>
    <x v="3"/>
    <x v="8"/>
    <x v="0"/>
    <x v="1"/>
    <n v="14635.82"/>
    <n v="1"/>
    <x v="6542"/>
    <x v="315"/>
    <n v="4106"/>
    <x v="211"/>
    <m/>
    <m/>
    <s v="sq"/>
    <s v="sq"/>
    <n v="13290.4"/>
    <n v="57542997.559999913"/>
    <n v="57542997.559999913"/>
    <s v="Alexandria"/>
  </r>
  <r>
    <s v="ORD106545"/>
    <s v="Dell Inspiron 3501"/>
    <x v="3"/>
    <x v="8"/>
    <x v="1"/>
    <x v="1"/>
    <n v="12963.72"/>
    <n v="3"/>
    <x v="6543"/>
    <x v="33"/>
    <n v="4058"/>
    <x v="319"/>
    <m/>
    <m/>
    <s v="Jumia"/>
    <s v="Jum"/>
    <n v="13290.4"/>
    <n v="57542997.559999913"/>
    <n v="57542997.559999913"/>
    <s v="Alexandria"/>
  </r>
  <r>
    <s v="ORD106546"/>
    <s v="Samsung Galaxy A14"/>
    <x v="0"/>
    <x v="0"/>
    <x v="0"/>
    <x v="4"/>
    <n v="11032.83"/>
    <n v="5"/>
    <x v="6544"/>
    <x v="323"/>
    <n v="531"/>
    <x v="357"/>
    <m/>
    <m/>
    <s v="sq"/>
    <s v="sq"/>
    <n v="99349.3"/>
    <n v="92327183.770000085"/>
    <n v="92327183.770000085"/>
    <s v="Riyadh"/>
  </r>
  <r>
    <s v="ORD106547"/>
    <s v="Nike Air Max"/>
    <x v="1"/>
    <x v="1"/>
    <x v="2"/>
    <x v="1"/>
    <n v="699.68"/>
    <n v="1"/>
    <x v="6545"/>
    <x v="183"/>
    <n v="4043"/>
    <x v="31"/>
    <m/>
    <m/>
    <s v="Amazon"/>
    <s v="Amazon"/>
    <n v="13290.4"/>
    <n v="91504159.730000004"/>
    <n v="91504159.730000004"/>
    <s v="Alexandria"/>
  </r>
  <r>
    <s v="ORD106548"/>
    <s v="Bluetooth Headset"/>
    <x v="2"/>
    <x v="2"/>
    <x v="0"/>
    <x v="1"/>
    <n v="4857.7"/>
    <n v="1"/>
    <x v="6546"/>
    <x v="147"/>
    <n v="3177"/>
    <x v="87"/>
    <m/>
    <m/>
    <s v="sq"/>
    <s v="sq"/>
    <n v="13290.4"/>
    <n v="29200970.130000021"/>
    <n v="29200970.130000021"/>
    <s v="Alexandria"/>
  </r>
  <r>
    <s v="ORD106549"/>
    <s v="HP Pavilion Laptop"/>
    <x v="3"/>
    <x v="3"/>
    <x v="1"/>
    <x v="4"/>
    <n v="15644.65"/>
    <n v="4"/>
    <x v="6547"/>
    <x v="232"/>
    <n v="2403"/>
    <x v="273"/>
    <m/>
    <m/>
    <s v="Jumia"/>
    <s v="Jum"/>
    <n v="99349.3"/>
    <n v="57542997.559999913"/>
    <n v="57542997.559999913"/>
    <s v="Riyadh"/>
  </r>
  <r>
    <s v="ORD106550"/>
    <s v="Xiaomi Redmi Note 12"/>
    <x v="0"/>
    <x v="7"/>
    <x v="0"/>
    <x v="2"/>
    <n v="16856.62"/>
    <n v="3"/>
    <x v="6548"/>
    <x v="126"/>
    <n v="3568"/>
    <x v="258"/>
    <m/>
    <m/>
    <s v="sq"/>
    <s v="sq"/>
    <n v="26648.76"/>
    <n v="92327183.770000085"/>
    <n v="92327183.770000085"/>
    <s v="Casablanca"/>
  </r>
  <r>
    <s v="ORD106551"/>
    <s v="Smartwatch FitPro"/>
    <x v="4"/>
    <x v="6"/>
    <x v="1"/>
    <x v="1"/>
    <n v="686.69"/>
    <n v="3"/>
    <x v="6549"/>
    <x v="400"/>
    <n v="927"/>
    <x v="241"/>
    <m/>
    <m/>
    <s v="Jumia"/>
    <s v="Jum"/>
    <n v="13290.4"/>
    <n v="31420413.200000018"/>
    <n v="31420413.200000018"/>
    <s v="Alexandria"/>
  </r>
  <r>
    <s v="ORD106552"/>
    <s v="T-shirt Cotton"/>
    <x v="1"/>
    <x v="5"/>
    <x v="0"/>
    <x v="5"/>
    <n v="7044.63"/>
    <n v="3"/>
    <x v="6550"/>
    <x v="202"/>
    <n v="3315"/>
    <x v="291"/>
    <m/>
    <m/>
    <s v="sq"/>
    <s v="sq"/>
    <n v="27872.98"/>
    <n v="91504159.730000004"/>
    <n v="91504159.730000004"/>
    <s v="Giza"/>
  </r>
  <r>
    <s v="ORD106553"/>
    <s v="Xiaomi Redmi Note 12"/>
    <x v="0"/>
    <x v="7"/>
    <x v="1"/>
    <x v="5"/>
    <n v="464.69"/>
    <n v="1"/>
    <x v="6551"/>
    <x v="372"/>
    <n v="2336"/>
    <x v="257"/>
    <m/>
    <m/>
    <s v="Jumia"/>
    <s v="Jum"/>
    <n v="27872.98"/>
    <n v="92327183.770000085"/>
    <n v="92327183.770000085"/>
    <s v="Giza"/>
  </r>
  <r>
    <s v="ORD106554"/>
    <s v="Samsung Galaxy A14"/>
    <x v="0"/>
    <x v="0"/>
    <x v="1"/>
    <x v="3"/>
    <n v="4203.8599999999997"/>
    <n v="3"/>
    <x v="6552"/>
    <x v="226"/>
    <n v="1839"/>
    <x v="249"/>
    <m/>
    <m/>
    <s v="Jumia"/>
    <s v="Jum"/>
    <n v="3665.44"/>
    <n v="92327183.770000085"/>
    <n v="92327183.770000085"/>
    <s v="Dubai"/>
  </r>
  <r>
    <s v="ORD106555"/>
    <s v="Nike Air Max"/>
    <x v="1"/>
    <x v="1"/>
    <x v="2"/>
    <x v="2"/>
    <n v="9762.93"/>
    <n v="2"/>
    <x v="6553"/>
    <x v="174"/>
    <n v="1497"/>
    <x v="210"/>
    <m/>
    <m/>
    <s v="Amazon"/>
    <s v="Amazon"/>
    <n v="26648.76"/>
    <n v="91504159.730000004"/>
    <n v="91504159.730000004"/>
    <s v="Casablanca"/>
  </r>
  <r>
    <s v="ORD106556"/>
    <s v="HP Pavilion Laptop"/>
    <x v="3"/>
    <x v="3"/>
    <x v="1"/>
    <x v="3"/>
    <n v="7321.67"/>
    <n v="5"/>
    <x v="6554"/>
    <x v="1"/>
    <n v="374"/>
    <x v="181"/>
    <m/>
    <m/>
    <s v="Jumia"/>
    <s v="Jum"/>
    <n v="3665.44"/>
    <n v="57542997.559999913"/>
    <n v="57542997.559999913"/>
    <s v="Dubai"/>
  </r>
  <r>
    <s v="ORD106557"/>
    <s v="T-shirt Cotton"/>
    <x v="1"/>
    <x v="5"/>
    <x v="2"/>
    <x v="2"/>
    <n v="9863.4699999999993"/>
    <n v="1"/>
    <x v="6555"/>
    <x v="64"/>
    <n v="3853"/>
    <x v="148"/>
    <m/>
    <m/>
    <s v="Amazon"/>
    <s v="Amazon"/>
    <n v="26648.76"/>
    <n v="91504159.730000004"/>
    <n v="91504159.730000004"/>
    <s v="Casablanca"/>
  </r>
  <r>
    <s v="ORD106558"/>
    <s v="Xiaomi Redmi Note 12"/>
    <x v="0"/>
    <x v="7"/>
    <x v="1"/>
    <x v="3"/>
    <n v="10043.36"/>
    <n v="4"/>
    <x v="6556"/>
    <x v="154"/>
    <n v="2093"/>
    <x v="60"/>
    <m/>
    <m/>
    <s v="Jumia"/>
    <s v="Jum"/>
    <n v="3665.44"/>
    <n v="92327183.770000085"/>
    <n v="92327183.770000085"/>
    <s v="Dubai"/>
  </r>
  <r>
    <s v="ORD106559"/>
    <s v="Nike Air Max"/>
    <x v="1"/>
    <x v="1"/>
    <x v="2"/>
    <x v="0"/>
    <n v="3175.95"/>
    <n v="1"/>
    <x v="6557"/>
    <x v="218"/>
    <n v="3922"/>
    <x v="61"/>
    <m/>
    <m/>
    <s v="Amazon"/>
    <s v="Amazon"/>
    <n v="16284.02"/>
    <n v="91504159.730000004"/>
    <n v="91504159.730000004"/>
    <s v="Cairo"/>
  </r>
  <r>
    <s v="ORD106560"/>
    <s v="Smartwatch FitPro"/>
    <x v="4"/>
    <x v="6"/>
    <x v="0"/>
    <x v="2"/>
    <n v="8728.7900000000009"/>
    <n v="5"/>
    <x v="6558"/>
    <x v="90"/>
    <n v="3085"/>
    <x v="18"/>
    <m/>
    <m/>
    <s v="sq"/>
    <s v="sq"/>
    <n v="26648.76"/>
    <n v="31420413.200000018"/>
    <n v="31420413.200000018"/>
    <s v="Casablanca"/>
  </r>
  <r>
    <s v="ORD106561"/>
    <s v="iPhone 13"/>
    <x v="0"/>
    <x v="4"/>
    <x v="2"/>
    <x v="3"/>
    <n v="10336.530000000001"/>
    <n v="5"/>
    <x v="6559"/>
    <x v="390"/>
    <n v="2894"/>
    <x v="128"/>
    <m/>
    <m/>
    <s v="Amazon"/>
    <s v="Amazon"/>
    <n v="3665.44"/>
    <n v="92327183.770000085"/>
    <n v="92327183.770000085"/>
    <s v="Dubai"/>
  </r>
  <r>
    <s v="ORD106562"/>
    <s v="HP Pavilion Laptop"/>
    <x v="3"/>
    <x v="3"/>
    <x v="2"/>
    <x v="5"/>
    <n v="19214.509999999998"/>
    <n v="3"/>
    <x v="6560"/>
    <x v="200"/>
    <n v="2296"/>
    <x v="62"/>
    <m/>
    <m/>
    <s v="Amazon"/>
    <s v="Amazon"/>
    <n v="27872.98"/>
    <n v="57542997.559999913"/>
    <n v="57542997.559999913"/>
    <s v="Giza"/>
  </r>
  <r>
    <s v="ORD106563"/>
    <s v="Xiaomi Redmi Note 12"/>
    <x v="0"/>
    <x v="7"/>
    <x v="2"/>
    <x v="1"/>
    <n v="4040.16"/>
    <n v="1"/>
    <x v="6561"/>
    <x v="106"/>
    <n v="3097"/>
    <x v="306"/>
    <m/>
    <m/>
    <s v="Amazon"/>
    <s v="Amazon"/>
    <n v="13290.4"/>
    <n v="92327183.770000085"/>
    <n v="92327183.770000085"/>
    <s v="Alexandria"/>
  </r>
  <r>
    <s v="ORD106564"/>
    <s v="Adidas Running Shoes"/>
    <x v="1"/>
    <x v="9"/>
    <x v="1"/>
    <x v="2"/>
    <n v="917.83"/>
    <n v="2"/>
    <x v="6562"/>
    <x v="124"/>
    <n v="1828"/>
    <x v="83"/>
    <m/>
    <m/>
    <s v="Jumia"/>
    <s v="Jum"/>
    <n v="26648.76"/>
    <n v="91504159.730000004"/>
    <n v="91504159.730000004"/>
    <s v="Casablanca"/>
  </r>
  <r>
    <s v="ORD106565"/>
    <s v="Adidas Running Shoes"/>
    <x v="1"/>
    <x v="9"/>
    <x v="0"/>
    <x v="4"/>
    <n v="976.93"/>
    <n v="2"/>
    <x v="6563"/>
    <x v="156"/>
    <n v="2569"/>
    <x v="219"/>
    <m/>
    <m/>
    <s v="sq"/>
    <s v="sq"/>
    <n v="99349.3"/>
    <n v="91504159.730000004"/>
    <n v="91504159.730000004"/>
    <s v="Riyadh"/>
  </r>
  <r>
    <s v="ORD106566"/>
    <s v="Adidas Running Shoes"/>
    <x v="1"/>
    <x v="9"/>
    <x v="0"/>
    <x v="2"/>
    <n v="15250.64"/>
    <n v="3"/>
    <x v="6564"/>
    <x v="309"/>
    <n v="2359"/>
    <x v="123"/>
    <m/>
    <m/>
    <s v="sq"/>
    <s v="sq"/>
    <n v="26648.76"/>
    <n v="91504159.730000004"/>
    <n v="91504159.730000004"/>
    <s v="Casablanca"/>
  </r>
  <r>
    <s v="ORD106567"/>
    <s v="Adidas Running Shoes"/>
    <x v="1"/>
    <x v="9"/>
    <x v="0"/>
    <x v="1"/>
    <n v="6464.64"/>
    <n v="1"/>
    <x v="6565"/>
    <x v="156"/>
    <n v="397"/>
    <x v="67"/>
    <m/>
    <m/>
    <s v="sq"/>
    <s v="sq"/>
    <n v="13290.4"/>
    <n v="91504159.730000004"/>
    <n v="91504159.730000004"/>
    <s v="Alexandria"/>
  </r>
  <r>
    <s v="ORD106568"/>
    <s v="Dell Inspiron 3501"/>
    <x v="3"/>
    <x v="8"/>
    <x v="2"/>
    <x v="3"/>
    <n v="17024.11"/>
    <n v="1"/>
    <x v="6566"/>
    <x v="142"/>
    <n v="4339"/>
    <x v="139"/>
    <m/>
    <m/>
    <s v="Amazon"/>
    <s v="Amazon"/>
    <n v="3665.44"/>
    <n v="57542997.559999913"/>
    <n v="57542997.559999913"/>
    <s v="Dubai"/>
  </r>
  <r>
    <s v="ORD106569"/>
    <s v="iPhone 13"/>
    <x v="0"/>
    <x v="4"/>
    <x v="0"/>
    <x v="1"/>
    <n v="7721.69"/>
    <n v="2"/>
    <x v="6567"/>
    <x v="298"/>
    <n v="2748"/>
    <x v="154"/>
    <m/>
    <m/>
    <s v="sq"/>
    <s v="sq"/>
    <n v="13290.4"/>
    <n v="92327183.770000085"/>
    <n v="92327183.770000085"/>
    <s v="Alexandria"/>
  </r>
  <r>
    <s v="ORD106570"/>
    <s v="Xiaomi Redmi Note 12"/>
    <x v="0"/>
    <x v="7"/>
    <x v="1"/>
    <x v="5"/>
    <n v="12784.72"/>
    <n v="3"/>
    <x v="6568"/>
    <x v="362"/>
    <n v="1038"/>
    <x v="0"/>
    <m/>
    <m/>
    <s v="Jumia"/>
    <s v="Jum"/>
    <n v="27872.98"/>
    <n v="92327183.770000085"/>
    <n v="92327183.770000085"/>
    <s v="Giza"/>
  </r>
  <r>
    <s v="ORD106571"/>
    <s v="Smartwatch FitPro"/>
    <x v="4"/>
    <x v="6"/>
    <x v="0"/>
    <x v="4"/>
    <n v="4624.32"/>
    <n v="1"/>
    <x v="6569"/>
    <x v="16"/>
    <n v="1984"/>
    <x v="294"/>
    <m/>
    <m/>
    <s v="sq"/>
    <s v="sq"/>
    <n v="99349.3"/>
    <n v="31420413.200000018"/>
    <n v="31420413.200000018"/>
    <s v="Riyadh"/>
  </r>
  <r>
    <s v="ORD106572"/>
    <s v="HP Pavilion Laptop"/>
    <x v="3"/>
    <x v="3"/>
    <x v="1"/>
    <x v="3"/>
    <n v="5193.8100000000004"/>
    <n v="4"/>
    <x v="6570"/>
    <x v="327"/>
    <n v="561"/>
    <x v="359"/>
    <m/>
    <m/>
    <s v="Jumia"/>
    <s v="Jum"/>
    <n v="3665.44"/>
    <n v="57542997.559999913"/>
    <n v="57542997.559999913"/>
    <s v="Dubai"/>
  </r>
  <r>
    <s v="ORD106573"/>
    <s v="Nike Air Max"/>
    <x v="1"/>
    <x v="1"/>
    <x v="2"/>
    <x v="0"/>
    <n v="8383.33"/>
    <n v="5"/>
    <x v="6571"/>
    <x v="169"/>
    <n v="143"/>
    <x v="222"/>
    <m/>
    <m/>
    <s v="Amazon"/>
    <s v="Amazon"/>
    <n v="16284.02"/>
    <n v="91504159.730000004"/>
    <n v="91504159.730000004"/>
    <s v="Cairo"/>
  </r>
  <r>
    <s v="ORD106574"/>
    <s v="Dell Inspiron 3501"/>
    <x v="3"/>
    <x v="8"/>
    <x v="2"/>
    <x v="1"/>
    <n v="18439.919999999998"/>
    <n v="1"/>
    <x v="6572"/>
    <x v="297"/>
    <n v="3299"/>
    <x v="320"/>
    <m/>
    <m/>
    <s v="Amazon"/>
    <s v="Amazon"/>
    <n v="13290.4"/>
    <n v="57542997.559999913"/>
    <n v="57542997.559999913"/>
    <s v="Alexandria"/>
  </r>
  <r>
    <s v="ORD106575"/>
    <s v="T-shirt Cotton"/>
    <x v="1"/>
    <x v="5"/>
    <x v="1"/>
    <x v="4"/>
    <n v="1534.92"/>
    <n v="4"/>
    <x v="6573"/>
    <x v="386"/>
    <n v="1430"/>
    <x v="289"/>
    <m/>
    <m/>
    <s v="Jumia"/>
    <s v="Jum"/>
    <n v="99349.3"/>
    <n v="91504159.730000004"/>
    <n v="91504159.730000004"/>
    <s v="Riyadh"/>
  </r>
  <r>
    <s v="ORD106576"/>
    <s v="Adidas Running Shoes"/>
    <x v="1"/>
    <x v="9"/>
    <x v="2"/>
    <x v="5"/>
    <n v="12235.32"/>
    <n v="3"/>
    <x v="6574"/>
    <x v="280"/>
    <n v="2157"/>
    <x v="114"/>
    <m/>
    <m/>
    <s v="Amazon"/>
    <s v="Amazon"/>
    <n v="27872.98"/>
    <n v="91504159.730000004"/>
    <n v="91504159.730000004"/>
    <s v="Giza"/>
  </r>
  <r>
    <s v="ORD106577"/>
    <s v="Bluetooth Headset"/>
    <x v="2"/>
    <x v="2"/>
    <x v="1"/>
    <x v="0"/>
    <n v="17152.39"/>
    <n v="4"/>
    <x v="6575"/>
    <x v="135"/>
    <n v="3410"/>
    <x v="275"/>
    <m/>
    <m/>
    <s v="Jumia"/>
    <s v="Jum"/>
    <n v="16284.02"/>
    <n v="29200970.130000021"/>
    <n v="29200970.130000021"/>
    <s v="Cairo"/>
  </r>
  <r>
    <s v="ORD106578"/>
    <s v="Adidas Running Shoes"/>
    <x v="1"/>
    <x v="9"/>
    <x v="1"/>
    <x v="2"/>
    <n v="1564.65"/>
    <n v="4"/>
    <x v="6576"/>
    <x v="77"/>
    <n v="4016"/>
    <x v="108"/>
    <m/>
    <m/>
    <s v="Jumia"/>
    <s v="Jum"/>
    <n v="26648.76"/>
    <n v="91504159.730000004"/>
    <n v="91504159.730000004"/>
    <s v="Casablanca"/>
  </r>
  <r>
    <s v="ORD106579"/>
    <s v="Nike Air Max"/>
    <x v="1"/>
    <x v="1"/>
    <x v="1"/>
    <x v="3"/>
    <n v="8138.93"/>
    <n v="5"/>
    <x v="6577"/>
    <x v="46"/>
    <n v="1030"/>
    <x v="326"/>
    <m/>
    <m/>
    <s v="Jumia"/>
    <s v="Jum"/>
    <n v="3665.44"/>
    <n v="91504159.730000004"/>
    <n v="91504159.730000004"/>
    <s v="Dubai"/>
  </r>
  <r>
    <s v="ORD106580"/>
    <s v="T-shirt Cotton"/>
    <x v="1"/>
    <x v="5"/>
    <x v="1"/>
    <x v="4"/>
    <n v="2931.13"/>
    <n v="3"/>
    <x v="6578"/>
    <x v="215"/>
    <n v="3992"/>
    <x v="144"/>
    <m/>
    <m/>
    <s v="Jumia"/>
    <s v="Jum"/>
    <n v="99349.3"/>
    <n v="91504159.730000004"/>
    <n v="91504159.730000004"/>
    <s v="Riyadh"/>
  </r>
  <r>
    <s v="ORD106581"/>
    <s v="Adidas Running Shoes"/>
    <x v="1"/>
    <x v="9"/>
    <x v="2"/>
    <x v="2"/>
    <n v="19891.330000000002"/>
    <n v="2"/>
    <x v="6579"/>
    <x v="103"/>
    <n v="282"/>
    <x v="302"/>
    <m/>
    <m/>
    <s v="Amazon"/>
    <s v="Amazon"/>
    <n v="26648.76"/>
    <n v="91504159.730000004"/>
    <n v="91504159.730000004"/>
    <s v="Casablanca"/>
  </r>
  <r>
    <s v="ORD106582"/>
    <s v="Nike Air Max"/>
    <x v="1"/>
    <x v="1"/>
    <x v="0"/>
    <x v="4"/>
    <n v="7697.65"/>
    <n v="3"/>
    <x v="6580"/>
    <x v="26"/>
    <n v="4553"/>
    <x v="323"/>
    <m/>
    <m/>
    <s v="sq"/>
    <s v="sq"/>
    <n v="99349.3"/>
    <n v="91504159.730000004"/>
    <n v="91504159.730000004"/>
    <s v="Riyadh"/>
  </r>
  <r>
    <s v="ORD106583"/>
    <s v="Xiaomi Redmi Note 12"/>
    <x v="0"/>
    <x v="7"/>
    <x v="1"/>
    <x v="3"/>
    <n v="11052.07"/>
    <n v="2"/>
    <x v="6581"/>
    <x v="269"/>
    <n v="1333"/>
    <x v="106"/>
    <m/>
    <m/>
    <s v="Jumia"/>
    <s v="Jum"/>
    <n v="3665.44"/>
    <n v="92327183.770000085"/>
    <n v="92327183.770000085"/>
    <s v="Dubai"/>
  </r>
  <r>
    <s v="ORD106584"/>
    <s v="Samsung Galaxy A14"/>
    <x v="0"/>
    <x v="0"/>
    <x v="2"/>
    <x v="2"/>
    <n v="14004.3"/>
    <n v="1"/>
    <x v="6582"/>
    <x v="144"/>
    <n v="4975"/>
    <x v="114"/>
    <m/>
    <m/>
    <s v="Amazon"/>
    <s v="Amazon"/>
    <n v="26648.76"/>
    <n v="92327183.770000085"/>
    <n v="92327183.770000085"/>
    <s v="Casablanca"/>
  </r>
  <r>
    <s v="ORD106585"/>
    <s v="Bluetooth Headset"/>
    <x v="2"/>
    <x v="2"/>
    <x v="1"/>
    <x v="2"/>
    <n v="2762.75"/>
    <n v="4"/>
    <x v="6583"/>
    <x v="58"/>
    <n v="4590"/>
    <x v="161"/>
    <m/>
    <m/>
    <s v="Jumia"/>
    <s v="Jum"/>
    <n v="26648.76"/>
    <n v="29200970.130000021"/>
    <n v="29200970.130000021"/>
    <s v="Casablanca"/>
  </r>
  <r>
    <s v="ORD106586"/>
    <s v="T-shirt Cotton"/>
    <x v="1"/>
    <x v="5"/>
    <x v="2"/>
    <x v="5"/>
    <n v="3772.04"/>
    <n v="2"/>
    <x v="6584"/>
    <x v="73"/>
    <n v="3100"/>
    <x v="230"/>
    <m/>
    <m/>
    <s v="Amazon"/>
    <s v="Amazon"/>
    <n v="27872.98"/>
    <n v="91504159.730000004"/>
    <n v="91504159.730000004"/>
    <s v="Giza"/>
  </r>
  <r>
    <s v="ORD106587"/>
    <s v="Adidas Running Shoes"/>
    <x v="1"/>
    <x v="9"/>
    <x v="0"/>
    <x v="1"/>
    <n v="12576.31"/>
    <n v="4"/>
    <x v="6585"/>
    <x v="125"/>
    <n v="379"/>
    <x v="250"/>
    <m/>
    <m/>
    <s v="sq"/>
    <s v="sq"/>
    <n v="13290.4"/>
    <n v="91504159.730000004"/>
    <n v="91504159.730000004"/>
    <s v="Alexandria"/>
  </r>
  <r>
    <s v="ORD106588"/>
    <s v="Bluetooth Headset"/>
    <x v="2"/>
    <x v="2"/>
    <x v="0"/>
    <x v="5"/>
    <n v="3655.23"/>
    <n v="1"/>
    <x v="6586"/>
    <x v="327"/>
    <n v="3061"/>
    <x v="354"/>
    <m/>
    <m/>
    <s v="sq"/>
    <s v="sq"/>
    <n v="27872.98"/>
    <n v="29200970.130000021"/>
    <n v="29200970.130000021"/>
    <s v="Giza"/>
  </r>
  <r>
    <s v="ORD106589"/>
    <s v="Dell Inspiron 3501"/>
    <x v="3"/>
    <x v="8"/>
    <x v="0"/>
    <x v="3"/>
    <n v="882.25"/>
    <n v="4"/>
    <x v="6587"/>
    <x v="134"/>
    <n v="3744"/>
    <x v="317"/>
    <m/>
    <m/>
    <s v="sq"/>
    <s v="sq"/>
    <n v="3665.44"/>
    <n v="57542997.559999913"/>
    <n v="57542997.559999913"/>
    <s v="Dubai"/>
  </r>
  <r>
    <s v="ORD106590"/>
    <s v="iPhone 13"/>
    <x v="0"/>
    <x v="4"/>
    <x v="2"/>
    <x v="3"/>
    <n v="15269.49"/>
    <n v="2"/>
    <x v="6588"/>
    <x v="22"/>
    <n v="2924"/>
    <x v="52"/>
    <m/>
    <m/>
    <s v="Amazon"/>
    <s v="Amazon"/>
    <n v="3665.44"/>
    <n v="92327183.770000085"/>
    <n v="92327183.770000085"/>
    <s v="Dubai"/>
  </r>
  <r>
    <s v="ORD106591"/>
    <s v="Xiaomi Redmi Note 12"/>
    <x v="0"/>
    <x v="7"/>
    <x v="1"/>
    <x v="3"/>
    <n v="9805.5300000000007"/>
    <n v="1"/>
    <x v="6589"/>
    <x v="209"/>
    <n v="426"/>
    <x v="42"/>
    <m/>
    <m/>
    <s v="Jumia"/>
    <s v="Jum"/>
    <n v="3665.44"/>
    <n v="92327183.770000085"/>
    <n v="92327183.770000085"/>
    <s v="Dubai"/>
  </r>
  <r>
    <s v="ORD106592"/>
    <s v="Nike Air Max"/>
    <x v="1"/>
    <x v="1"/>
    <x v="2"/>
    <x v="3"/>
    <n v="7250.71"/>
    <n v="5"/>
    <x v="6590"/>
    <x v="203"/>
    <n v="994"/>
    <x v="297"/>
    <m/>
    <m/>
    <s v="Amazon"/>
    <s v="Amazon"/>
    <n v="3665.44"/>
    <n v="91504159.730000004"/>
    <n v="91504159.730000004"/>
    <s v="Dubai"/>
  </r>
  <r>
    <s v="ORD106593"/>
    <s v="Bluetooth Headset"/>
    <x v="2"/>
    <x v="2"/>
    <x v="0"/>
    <x v="5"/>
    <n v="14034.96"/>
    <n v="5"/>
    <x v="6591"/>
    <x v="81"/>
    <n v="702"/>
    <x v="197"/>
    <m/>
    <m/>
    <s v="sq"/>
    <s v="sq"/>
    <n v="27872.98"/>
    <n v="29200970.130000021"/>
    <n v="29200970.130000021"/>
    <s v="Giza"/>
  </r>
  <r>
    <s v="ORD106594"/>
    <s v="Nike Air Max"/>
    <x v="1"/>
    <x v="1"/>
    <x v="1"/>
    <x v="5"/>
    <n v="9343.65"/>
    <n v="1"/>
    <x v="6592"/>
    <x v="321"/>
    <n v="3670"/>
    <x v="49"/>
    <m/>
    <m/>
    <s v="Jumia"/>
    <s v="Jum"/>
    <n v="27872.98"/>
    <n v="91504159.730000004"/>
    <n v="91504159.730000004"/>
    <s v="Giza"/>
  </r>
  <r>
    <s v="ORD106595"/>
    <s v="Dell Inspiron 3501"/>
    <x v="3"/>
    <x v="8"/>
    <x v="1"/>
    <x v="1"/>
    <n v="4846.1499999999996"/>
    <n v="3"/>
    <x v="6593"/>
    <x v="300"/>
    <n v="3941"/>
    <x v="154"/>
    <m/>
    <m/>
    <s v="Jumia"/>
    <s v="Jum"/>
    <n v="13290.4"/>
    <n v="57542997.559999913"/>
    <n v="57542997.559999913"/>
    <s v="Alexandria"/>
  </r>
  <r>
    <s v="ORD106596"/>
    <s v="Xiaomi Redmi Note 12"/>
    <x v="0"/>
    <x v="7"/>
    <x v="0"/>
    <x v="5"/>
    <n v="13065.26"/>
    <n v="2"/>
    <x v="6594"/>
    <x v="100"/>
    <n v="858"/>
    <x v="204"/>
    <m/>
    <m/>
    <s v="sq"/>
    <s v="sq"/>
    <n v="27872.98"/>
    <n v="92327183.770000085"/>
    <n v="92327183.770000085"/>
    <s v="Giza"/>
  </r>
  <r>
    <s v="ORD106597"/>
    <s v="T-shirt Cotton"/>
    <x v="1"/>
    <x v="5"/>
    <x v="1"/>
    <x v="4"/>
    <n v="19634.939999999999"/>
    <n v="2"/>
    <x v="6595"/>
    <x v="211"/>
    <n v="2143"/>
    <x v="296"/>
    <m/>
    <m/>
    <s v="Jumia"/>
    <s v="Jum"/>
    <n v="99349.3"/>
    <n v="91504159.730000004"/>
    <n v="91504159.730000004"/>
    <s v="Riyadh"/>
  </r>
  <r>
    <s v="ORD106598"/>
    <s v="Adidas Running Shoes"/>
    <x v="1"/>
    <x v="9"/>
    <x v="0"/>
    <x v="5"/>
    <n v="13599.15"/>
    <n v="3"/>
    <x v="6596"/>
    <x v="287"/>
    <n v="3585"/>
    <x v="125"/>
    <m/>
    <m/>
    <s v="sq"/>
    <s v="sq"/>
    <n v="27872.98"/>
    <n v="91504159.730000004"/>
    <n v="91504159.730000004"/>
    <s v="Giza"/>
  </r>
  <r>
    <s v="ORD106599"/>
    <s v="Xiaomi Redmi Note 12"/>
    <x v="0"/>
    <x v="7"/>
    <x v="0"/>
    <x v="5"/>
    <n v="3026.98"/>
    <n v="3"/>
    <x v="6597"/>
    <x v="213"/>
    <n v="892"/>
    <x v="132"/>
    <m/>
    <m/>
    <s v="sq"/>
    <s v="sq"/>
    <n v="27872.98"/>
    <n v="92327183.770000085"/>
    <n v="92327183.770000085"/>
    <s v="Giza"/>
  </r>
  <r>
    <s v="ORD106600"/>
    <s v="Xiaomi Redmi Note 12"/>
    <x v="0"/>
    <x v="7"/>
    <x v="2"/>
    <x v="3"/>
    <n v="2109.21"/>
    <n v="4"/>
    <x v="6598"/>
    <x v="91"/>
    <n v="4266"/>
    <x v="284"/>
    <m/>
    <m/>
    <s v="Amazon"/>
    <s v="Amazon"/>
    <n v="3665.44"/>
    <n v="92327183.770000085"/>
    <n v="92327183.770000085"/>
    <s v="Dubai"/>
  </r>
  <r>
    <s v="ORD106601"/>
    <s v="T-shirt Cotton"/>
    <x v="1"/>
    <x v="5"/>
    <x v="2"/>
    <x v="1"/>
    <n v="12204.43"/>
    <n v="4"/>
    <x v="6599"/>
    <x v="70"/>
    <n v="3342"/>
    <x v="229"/>
    <m/>
    <m/>
    <s v="Amazon"/>
    <s v="Amazon"/>
    <n v="13290.4"/>
    <n v="91504159.730000004"/>
    <n v="91504159.730000004"/>
    <s v="Alexandria"/>
  </r>
  <r>
    <s v="ORD106602"/>
    <s v="HP Pavilion Laptop"/>
    <x v="3"/>
    <x v="3"/>
    <x v="1"/>
    <x v="4"/>
    <n v="11777.65"/>
    <n v="4"/>
    <x v="6600"/>
    <x v="145"/>
    <n v="3439"/>
    <x v="73"/>
    <m/>
    <m/>
    <s v="Jumia"/>
    <s v="Jum"/>
    <n v="99349.3"/>
    <n v="57542997.559999913"/>
    <n v="57542997.559999913"/>
    <s v="Riyadh"/>
  </r>
  <r>
    <s v="ORD106603"/>
    <s v="Samsung Galaxy A14"/>
    <x v="0"/>
    <x v="0"/>
    <x v="0"/>
    <x v="2"/>
    <n v="7011.84"/>
    <n v="5"/>
    <x v="6601"/>
    <x v="27"/>
    <n v="3162"/>
    <x v="72"/>
    <m/>
    <m/>
    <s v="sq"/>
    <s v="sq"/>
    <n v="26648.76"/>
    <n v="92327183.770000085"/>
    <n v="92327183.770000085"/>
    <s v="Casablanca"/>
  </r>
  <r>
    <s v="ORD106604"/>
    <s v="Smartwatch FitPro"/>
    <x v="4"/>
    <x v="6"/>
    <x v="1"/>
    <x v="2"/>
    <n v="4533.17"/>
    <n v="4"/>
    <x v="6602"/>
    <x v="366"/>
    <n v="3432"/>
    <x v="139"/>
    <m/>
    <m/>
    <s v="Jumia"/>
    <s v="Jum"/>
    <n v="26648.76"/>
    <n v="31420413.200000018"/>
    <n v="31420413.200000018"/>
    <s v="Casablanca"/>
  </r>
  <r>
    <s v="ORD106605"/>
    <s v="iPhone 13"/>
    <x v="0"/>
    <x v="4"/>
    <x v="0"/>
    <x v="1"/>
    <n v="2919.17"/>
    <n v="3"/>
    <x v="6603"/>
    <x v="7"/>
    <n v="4226"/>
    <x v="229"/>
    <m/>
    <m/>
    <s v="sq"/>
    <s v="sq"/>
    <n v="13290.4"/>
    <n v="92327183.770000085"/>
    <n v="92327183.770000085"/>
    <s v="Alexandria"/>
  </r>
  <r>
    <s v="ORD106606"/>
    <s v="Samsung Galaxy A14"/>
    <x v="0"/>
    <x v="0"/>
    <x v="0"/>
    <x v="1"/>
    <n v="14230.88"/>
    <n v="3"/>
    <x v="6604"/>
    <x v="390"/>
    <n v="382"/>
    <x v="263"/>
    <m/>
    <m/>
    <s v="sq"/>
    <s v="sq"/>
    <n v="13290.4"/>
    <n v="92327183.770000085"/>
    <n v="92327183.770000085"/>
    <s v="Alexandria"/>
  </r>
  <r>
    <s v="ORD106607"/>
    <s v="Smartwatch FitPro"/>
    <x v="4"/>
    <x v="6"/>
    <x v="0"/>
    <x v="5"/>
    <n v="13618.31"/>
    <n v="1"/>
    <x v="6605"/>
    <x v="370"/>
    <n v="2371"/>
    <x v="148"/>
    <m/>
    <m/>
    <s v="sq"/>
    <s v="sq"/>
    <n v="27872.98"/>
    <n v="31420413.200000018"/>
    <n v="31420413.200000018"/>
    <s v="Giza"/>
  </r>
  <r>
    <s v="ORD106608"/>
    <s v="Samsung Galaxy A14"/>
    <x v="0"/>
    <x v="0"/>
    <x v="1"/>
    <x v="0"/>
    <n v="16341.14"/>
    <n v="5"/>
    <x v="6606"/>
    <x v="362"/>
    <n v="2358"/>
    <x v="175"/>
    <m/>
    <m/>
    <s v="Jumia"/>
    <s v="Jum"/>
    <n v="16284.02"/>
    <n v="92327183.770000085"/>
    <n v="92327183.770000085"/>
    <s v="Cairo"/>
  </r>
  <r>
    <s v="ORD106609"/>
    <s v="Adidas Running Shoes"/>
    <x v="1"/>
    <x v="9"/>
    <x v="1"/>
    <x v="2"/>
    <n v="9512.26"/>
    <n v="4"/>
    <x v="6607"/>
    <x v="107"/>
    <n v="3896"/>
    <x v="331"/>
    <m/>
    <m/>
    <s v="Jumia"/>
    <s v="Jum"/>
    <n v="26648.76"/>
    <n v="91504159.730000004"/>
    <n v="91504159.730000004"/>
    <s v="Casablanca"/>
  </r>
  <r>
    <s v="ORD106610"/>
    <s v="Smartwatch FitPro"/>
    <x v="4"/>
    <x v="6"/>
    <x v="1"/>
    <x v="4"/>
    <n v="5401.58"/>
    <n v="1"/>
    <x v="6608"/>
    <x v="131"/>
    <n v="1387"/>
    <x v="297"/>
    <m/>
    <m/>
    <s v="Jumia"/>
    <s v="Jum"/>
    <n v="99349.3"/>
    <n v="31420413.200000018"/>
    <n v="31420413.200000018"/>
    <s v="Riyadh"/>
  </r>
  <r>
    <s v="ORD106611"/>
    <s v="Adidas Running Shoes"/>
    <x v="1"/>
    <x v="9"/>
    <x v="1"/>
    <x v="2"/>
    <n v="8488.57"/>
    <n v="1"/>
    <x v="6609"/>
    <x v="396"/>
    <n v="2206"/>
    <x v="169"/>
    <m/>
    <m/>
    <s v="Jumia"/>
    <s v="Jum"/>
    <n v="26648.76"/>
    <n v="91504159.730000004"/>
    <n v="91504159.730000004"/>
    <s v="Casablanca"/>
  </r>
  <r>
    <s v="ORD106612"/>
    <s v="T-shirt Cotton"/>
    <x v="1"/>
    <x v="5"/>
    <x v="0"/>
    <x v="0"/>
    <n v="18815.93"/>
    <n v="2"/>
    <x v="6610"/>
    <x v="263"/>
    <n v="1643"/>
    <x v="164"/>
    <m/>
    <m/>
    <s v="sq"/>
    <s v="sq"/>
    <n v="16284.02"/>
    <n v="91504159.730000004"/>
    <n v="91504159.730000004"/>
    <s v="Cairo"/>
  </r>
  <r>
    <s v="ORD106613"/>
    <s v="T-shirt Cotton"/>
    <x v="1"/>
    <x v="5"/>
    <x v="1"/>
    <x v="4"/>
    <n v="4159.76"/>
    <n v="3"/>
    <x v="6611"/>
    <x v="389"/>
    <n v="214"/>
    <x v="233"/>
    <m/>
    <m/>
    <s v="Jumia"/>
    <s v="Jum"/>
    <n v="99349.3"/>
    <n v="91504159.730000004"/>
    <n v="91504159.730000004"/>
    <s v="Riyadh"/>
  </r>
  <r>
    <s v="ORD106614"/>
    <s v="Dell Inspiron 3501"/>
    <x v="3"/>
    <x v="8"/>
    <x v="1"/>
    <x v="0"/>
    <n v="19647.12"/>
    <n v="5"/>
    <x v="6612"/>
    <x v="56"/>
    <n v="4669"/>
    <x v="233"/>
    <m/>
    <m/>
    <s v="Jumia"/>
    <s v="Jum"/>
    <n v="16284.02"/>
    <n v="57542997.559999913"/>
    <n v="57542997.559999913"/>
    <s v="Cairo"/>
  </r>
  <r>
    <s v="ORD106615"/>
    <s v="T-shirt Cotton"/>
    <x v="1"/>
    <x v="5"/>
    <x v="1"/>
    <x v="5"/>
    <n v="9136.0400000000009"/>
    <n v="4"/>
    <x v="6613"/>
    <x v="331"/>
    <n v="3558"/>
    <x v="235"/>
    <m/>
    <m/>
    <s v="Jumia"/>
    <s v="Jum"/>
    <n v="27872.98"/>
    <n v="91504159.730000004"/>
    <n v="91504159.730000004"/>
    <s v="Giza"/>
  </r>
  <r>
    <s v="ORD106616"/>
    <s v="Bluetooth Headset"/>
    <x v="2"/>
    <x v="2"/>
    <x v="0"/>
    <x v="0"/>
    <n v="897.95"/>
    <n v="4"/>
    <x v="6614"/>
    <x v="331"/>
    <n v="1307"/>
    <x v="121"/>
    <m/>
    <m/>
    <s v="sq"/>
    <s v="sq"/>
    <n v="16284.02"/>
    <n v="29200970.130000021"/>
    <n v="29200970.130000021"/>
    <s v="Cairo"/>
  </r>
  <r>
    <s v="ORD106617"/>
    <s v="HP Pavilion Laptop"/>
    <x v="3"/>
    <x v="3"/>
    <x v="1"/>
    <x v="0"/>
    <n v="3859.54"/>
    <n v="5"/>
    <x v="6615"/>
    <x v="306"/>
    <n v="2146"/>
    <x v="284"/>
    <m/>
    <m/>
    <s v="Jumia"/>
    <s v="Jum"/>
    <n v="16284.02"/>
    <n v="57542997.559999913"/>
    <n v="57542997.559999913"/>
    <s v="Cairo"/>
  </r>
  <r>
    <s v="ORD106618"/>
    <s v="Samsung Galaxy A14"/>
    <x v="0"/>
    <x v="0"/>
    <x v="1"/>
    <x v="3"/>
    <n v="3019.59"/>
    <n v="1"/>
    <x v="6616"/>
    <x v="314"/>
    <n v="1298"/>
    <x v="6"/>
    <m/>
    <m/>
    <s v="Jumia"/>
    <s v="Jum"/>
    <n v="3665.44"/>
    <n v="92327183.770000085"/>
    <n v="92327183.770000085"/>
    <s v="Dubai"/>
  </r>
  <r>
    <s v="ORD106619"/>
    <s v="Smartwatch FitPro"/>
    <x v="4"/>
    <x v="6"/>
    <x v="1"/>
    <x v="3"/>
    <n v="8232.16"/>
    <n v="1"/>
    <x v="6617"/>
    <x v="390"/>
    <n v="2491"/>
    <x v="270"/>
    <m/>
    <m/>
    <s v="Jumia"/>
    <s v="Jum"/>
    <n v="3665.44"/>
    <n v="31420413.200000018"/>
    <n v="31420413.200000018"/>
    <s v="Dubai"/>
  </r>
  <r>
    <s v="ORD106620"/>
    <s v="HP Pavilion Laptop"/>
    <x v="3"/>
    <x v="3"/>
    <x v="2"/>
    <x v="1"/>
    <n v="13294.06"/>
    <n v="4"/>
    <x v="6618"/>
    <x v="246"/>
    <n v="2813"/>
    <x v="117"/>
    <m/>
    <m/>
    <s v="Amazon"/>
    <s v="Amazon"/>
    <n v="13290.4"/>
    <n v="57542997.559999913"/>
    <n v="57542997.559999913"/>
    <s v="Alexandria"/>
  </r>
  <r>
    <s v="ORD106621"/>
    <s v="Bluetooth Headset"/>
    <x v="2"/>
    <x v="2"/>
    <x v="1"/>
    <x v="4"/>
    <n v="11633.28"/>
    <n v="2"/>
    <x v="6619"/>
    <x v="224"/>
    <n v="1739"/>
    <x v="95"/>
    <m/>
    <m/>
    <s v="Jumia"/>
    <s v="Jum"/>
    <n v="99349.3"/>
    <n v="29200970.130000021"/>
    <n v="29200970.130000021"/>
    <s v="Riyadh"/>
  </r>
  <r>
    <s v="ORD106622"/>
    <s v="Adidas Running Shoes"/>
    <x v="1"/>
    <x v="9"/>
    <x v="1"/>
    <x v="4"/>
    <n v="12173.41"/>
    <n v="5"/>
    <x v="6620"/>
    <x v="254"/>
    <n v="4407"/>
    <x v="62"/>
    <m/>
    <m/>
    <s v="Jumia"/>
    <s v="Jum"/>
    <n v="99349.3"/>
    <n v="91504159.730000004"/>
    <n v="91504159.730000004"/>
    <s v="Riyadh"/>
  </r>
  <r>
    <s v="ORD106623"/>
    <s v="Xiaomi Redmi Note 12"/>
    <x v="0"/>
    <x v="7"/>
    <x v="1"/>
    <x v="2"/>
    <n v="9001.1"/>
    <n v="4"/>
    <x v="6621"/>
    <x v="315"/>
    <n v="4357"/>
    <x v="99"/>
    <m/>
    <m/>
    <s v="Jumia"/>
    <s v="Jum"/>
    <n v="26648.76"/>
    <n v="92327183.770000085"/>
    <n v="92327183.770000085"/>
    <s v="Casablanca"/>
  </r>
  <r>
    <s v="ORD106624"/>
    <s v="Bluetooth Headset"/>
    <x v="2"/>
    <x v="2"/>
    <x v="2"/>
    <x v="5"/>
    <n v="5963.14"/>
    <n v="1"/>
    <x v="6622"/>
    <x v="249"/>
    <n v="3427"/>
    <x v="76"/>
    <m/>
    <m/>
    <s v="Amazon"/>
    <s v="Amazon"/>
    <n v="27872.98"/>
    <n v="29200970.130000021"/>
    <n v="29200970.130000021"/>
    <s v="Giza"/>
  </r>
  <r>
    <s v="ORD106625"/>
    <s v="Smartwatch FitPro"/>
    <x v="4"/>
    <x v="6"/>
    <x v="2"/>
    <x v="4"/>
    <n v="4313.13"/>
    <n v="5"/>
    <x v="6623"/>
    <x v="257"/>
    <n v="2383"/>
    <x v="31"/>
    <m/>
    <m/>
    <s v="Amazon"/>
    <s v="Amazon"/>
    <n v="99349.3"/>
    <n v="31420413.200000018"/>
    <n v="31420413.200000018"/>
    <s v="Riyadh"/>
  </r>
  <r>
    <s v="ORD106626"/>
    <s v="Xiaomi Redmi Note 12"/>
    <x v="0"/>
    <x v="7"/>
    <x v="0"/>
    <x v="0"/>
    <n v="7245"/>
    <n v="2"/>
    <x v="6624"/>
    <x v="206"/>
    <n v="3190"/>
    <x v="104"/>
    <m/>
    <m/>
    <s v="sq"/>
    <s v="sq"/>
    <n v="16284.02"/>
    <n v="92327183.770000085"/>
    <n v="92327183.770000085"/>
    <s v="Cairo"/>
  </r>
  <r>
    <s v="ORD106627"/>
    <s v="Nike Air Max"/>
    <x v="1"/>
    <x v="1"/>
    <x v="2"/>
    <x v="0"/>
    <n v="6877.45"/>
    <n v="5"/>
    <x v="6625"/>
    <x v="26"/>
    <n v="2611"/>
    <x v="288"/>
    <m/>
    <m/>
    <s v="Amazon"/>
    <s v="Amazon"/>
    <n v="16284.02"/>
    <n v="91504159.730000004"/>
    <n v="91504159.730000004"/>
    <s v="Cairo"/>
  </r>
  <r>
    <s v="ORD106628"/>
    <s v="HP Pavilion Laptop"/>
    <x v="3"/>
    <x v="3"/>
    <x v="0"/>
    <x v="1"/>
    <n v="9036.81"/>
    <n v="1"/>
    <x v="6626"/>
    <x v="354"/>
    <n v="3581"/>
    <x v="140"/>
    <m/>
    <m/>
    <s v="sq"/>
    <s v="sq"/>
    <n v="13290.4"/>
    <n v="57542997.559999913"/>
    <n v="57542997.559999913"/>
    <s v="Alexandria"/>
  </r>
  <r>
    <s v="ORD106629"/>
    <s v="Dell Inspiron 3501"/>
    <x v="3"/>
    <x v="8"/>
    <x v="1"/>
    <x v="5"/>
    <n v="18293.310000000001"/>
    <n v="4"/>
    <x v="6627"/>
    <x v="357"/>
    <n v="3961"/>
    <x v="10"/>
    <m/>
    <m/>
    <s v="Jumia"/>
    <s v="Jum"/>
    <n v="27872.98"/>
    <n v="57542997.559999913"/>
    <n v="57542997.559999913"/>
    <s v="Giza"/>
  </r>
  <r>
    <s v="ORD106630"/>
    <s v="Dell Inspiron 3501"/>
    <x v="3"/>
    <x v="8"/>
    <x v="0"/>
    <x v="5"/>
    <n v="14167.73"/>
    <n v="3"/>
    <x v="6628"/>
    <x v="252"/>
    <n v="249"/>
    <x v="266"/>
    <m/>
    <m/>
    <s v="sq"/>
    <s v="sq"/>
    <n v="27872.98"/>
    <n v="57542997.559999913"/>
    <n v="57542997.559999913"/>
    <s v="Giza"/>
  </r>
  <r>
    <s v="ORD106631"/>
    <s v="Bluetooth Headset"/>
    <x v="2"/>
    <x v="2"/>
    <x v="1"/>
    <x v="0"/>
    <n v="14090.55"/>
    <n v="4"/>
    <x v="6629"/>
    <x v="73"/>
    <n v="1597"/>
    <x v="89"/>
    <m/>
    <m/>
    <s v="Jumia"/>
    <s v="Jum"/>
    <n v="16284.02"/>
    <n v="29200970.130000021"/>
    <n v="29200970.130000021"/>
    <s v="Cairo"/>
  </r>
  <r>
    <s v="ORD106632"/>
    <s v="Smartwatch FitPro"/>
    <x v="4"/>
    <x v="6"/>
    <x v="1"/>
    <x v="5"/>
    <n v="3547.94"/>
    <n v="1"/>
    <x v="6630"/>
    <x v="308"/>
    <n v="1494"/>
    <x v="303"/>
    <m/>
    <m/>
    <s v="Jumia"/>
    <s v="Jum"/>
    <n v="27872.98"/>
    <n v="31420413.200000018"/>
    <n v="31420413.200000018"/>
    <s v="Giza"/>
  </r>
  <r>
    <s v="ORD106633"/>
    <s v="HP Pavilion Laptop"/>
    <x v="3"/>
    <x v="3"/>
    <x v="2"/>
    <x v="4"/>
    <n v="1372.87"/>
    <n v="1"/>
    <x v="6631"/>
    <x v="285"/>
    <n v="2420"/>
    <x v="32"/>
    <m/>
    <m/>
    <s v="Amazon"/>
    <s v="Amazon"/>
    <n v="99349.3"/>
    <n v="57542997.559999913"/>
    <n v="57542997.559999913"/>
    <s v="Riyadh"/>
  </r>
  <r>
    <s v="ORD106634"/>
    <s v="Bluetooth Headset"/>
    <x v="2"/>
    <x v="2"/>
    <x v="2"/>
    <x v="1"/>
    <n v="10412.57"/>
    <n v="5"/>
    <x v="6632"/>
    <x v="38"/>
    <n v="2723"/>
    <x v="8"/>
    <m/>
    <m/>
    <s v="Amazon"/>
    <s v="Amazon"/>
    <n v="13290.4"/>
    <n v="29200970.130000021"/>
    <n v="29200970.130000021"/>
    <s v="Alexandria"/>
  </r>
  <r>
    <s v="ORD106635"/>
    <s v="Bluetooth Headset"/>
    <x v="2"/>
    <x v="2"/>
    <x v="2"/>
    <x v="1"/>
    <n v="7107.62"/>
    <n v="3"/>
    <x v="6633"/>
    <x v="285"/>
    <n v="4196"/>
    <x v="302"/>
    <m/>
    <m/>
    <s v="Amazon"/>
    <s v="Amazon"/>
    <n v="13290.4"/>
    <n v="29200970.130000021"/>
    <n v="29200970.130000021"/>
    <s v="Alexandria"/>
  </r>
  <r>
    <s v="ORD106636"/>
    <s v="HP Pavilion Laptop"/>
    <x v="3"/>
    <x v="3"/>
    <x v="0"/>
    <x v="2"/>
    <n v="11784.85"/>
    <n v="3"/>
    <x v="6634"/>
    <x v="327"/>
    <n v="3012"/>
    <x v="343"/>
    <m/>
    <m/>
    <s v="sq"/>
    <s v="sq"/>
    <n v="26648.76"/>
    <n v="57542997.559999913"/>
    <n v="57542997.559999913"/>
    <s v="Casablanca"/>
  </r>
  <r>
    <s v="ORD106637"/>
    <s v="Dell Inspiron 3501"/>
    <x v="3"/>
    <x v="8"/>
    <x v="2"/>
    <x v="4"/>
    <n v="4946.49"/>
    <n v="3"/>
    <x v="6635"/>
    <x v="229"/>
    <n v="292"/>
    <x v="68"/>
    <m/>
    <m/>
    <s v="Amazon"/>
    <s v="Amazon"/>
    <n v="99349.3"/>
    <n v="57542997.559999913"/>
    <n v="57542997.559999913"/>
    <s v="Riyadh"/>
  </r>
  <r>
    <s v="ORD106638"/>
    <s v="Samsung Galaxy A14"/>
    <x v="0"/>
    <x v="0"/>
    <x v="0"/>
    <x v="5"/>
    <n v="14143.62"/>
    <n v="3"/>
    <x v="6636"/>
    <x v="186"/>
    <n v="845"/>
    <x v="68"/>
    <m/>
    <m/>
    <s v="sq"/>
    <s v="sq"/>
    <n v="27872.98"/>
    <n v="92327183.770000085"/>
    <n v="92327183.770000085"/>
    <s v="Giza"/>
  </r>
  <r>
    <s v="ORD106639"/>
    <s v="Samsung Galaxy A14"/>
    <x v="0"/>
    <x v="0"/>
    <x v="0"/>
    <x v="3"/>
    <n v="9942.36"/>
    <n v="3"/>
    <x v="6637"/>
    <x v="142"/>
    <n v="2081"/>
    <x v="198"/>
    <m/>
    <m/>
    <s v="sq"/>
    <s v="sq"/>
    <n v="3665.44"/>
    <n v="92327183.770000085"/>
    <n v="92327183.770000085"/>
    <s v="Dubai"/>
  </r>
  <r>
    <s v="ORD106640"/>
    <s v="Nike Air Max"/>
    <x v="1"/>
    <x v="1"/>
    <x v="0"/>
    <x v="2"/>
    <n v="17764.45"/>
    <n v="3"/>
    <x v="6638"/>
    <x v="359"/>
    <n v="4920"/>
    <x v="192"/>
    <m/>
    <m/>
    <s v="sq"/>
    <s v="sq"/>
    <n v="26648.76"/>
    <n v="91504159.730000004"/>
    <n v="91504159.730000004"/>
    <s v="Casablanca"/>
  </r>
  <r>
    <s v="ORD106641"/>
    <s v="iPhone 13"/>
    <x v="0"/>
    <x v="4"/>
    <x v="2"/>
    <x v="2"/>
    <n v="3909.09"/>
    <n v="5"/>
    <x v="6639"/>
    <x v="88"/>
    <n v="3436"/>
    <x v="87"/>
    <m/>
    <m/>
    <s v="Amazon"/>
    <s v="Amazon"/>
    <n v="26648.76"/>
    <n v="92327183.770000085"/>
    <n v="92327183.770000085"/>
    <s v="Casablanca"/>
  </r>
  <r>
    <s v="ORD106642"/>
    <s v="iPhone 13"/>
    <x v="0"/>
    <x v="4"/>
    <x v="0"/>
    <x v="0"/>
    <n v="16207.64"/>
    <n v="5"/>
    <x v="6640"/>
    <x v="254"/>
    <n v="2307"/>
    <x v="72"/>
    <m/>
    <m/>
    <s v="sq"/>
    <s v="sq"/>
    <n v="16284.02"/>
    <n v="92327183.770000085"/>
    <n v="92327183.770000085"/>
    <s v="Cairo"/>
  </r>
  <r>
    <s v="ORD106643"/>
    <s v="Dell Inspiron 3501"/>
    <x v="3"/>
    <x v="8"/>
    <x v="1"/>
    <x v="2"/>
    <n v="9797.01"/>
    <n v="4"/>
    <x v="6641"/>
    <x v="168"/>
    <n v="2311"/>
    <x v="312"/>
    <m/>
    <m/>
    <s v="Jumia"/>
    <s v="Jum"/>
    <n v="26648.76"/>
    <n v="57542997.559999913"/>
    <n v="57542997.559999913"/>
    <s v="Casablanca"/>
  </r>
  <r>
    <s v="ORD106644"/>
    <s v="Adidas Running Shoes"/>
    <x v="1"/>
    <x v="9"/>
    <x v="1"/>
    <x v="3"/>
    <n v="15315.8"/>
    <n v="1"/>
    <x v="6642"/>
    <x v="307"/>
    <n v="4973"/>
    <x v="272"/>
    <m/>
    <m/>
    <s v="Jumia"/>
    <s v="Jum"/>
    <n v="3665.44"/>
    <n v="91504159.730000004"/>
    <n v="91504159.730000004"/>
    <s v="Dubai"/>
  </r>
  <r>
    <s v="ORD106645"/>
    <s v="Samsung Galaxy A14"/>
    <x v="0"/>
    <x v="0"/>
    <x v="1"/>
    <x v="0"/>
    <n v="10691.87"/>
    <n v="2"/>
    <x v="6643"/>
    <x v="35"/>
    <n v="1192"/>
    <x v="35"/>
    <m/>
    <m/>
    <s v="Jumia"/>
    <s v="Jum"/>
    <n v="16284.02"/>
    <n v="92327183.770000085"/>
    <n v="92327183.770000085"/>
    <s v="Cairo"/>
  </r>
  <r>
    <s v="ORD106646"/>
    <s v="HP Pavilion Laptop"/>
    <x v="3"/>
    <x v="3"/>
    <x v="2"/>
    <x v="0"/>
    <n v="17209.099999999999"/>
    <n v="2"/>
    <x v="6644"/>
    <x v="0"/>
    <n v="1243"/>
    <x v="151"/>
    <m/>
    <m/>
    <s v="Amazon"/>
    <s v="Amazon"/>
    <n v="16284.02"/>
    <n v="57542997.559999913"/>
    <n v="57542997.559999913"/>
    <s v="Cairo"/>
  </r>
  <r>
    <s v="ORD106647"/>
    <s v="T-shirt Cotton"/>
    <x v="1"/>
    <x v="5"/>
    <x v="1"/>
    <x v="0"/>
    <n v="159.88999999999999"/>
    <n v="4"/>
    <x v="6645"/>
    <x v="248"/>
    <n v="413"/>
    <x v="308"/>
    <m/>
    <m/>
    <s v="Jumia"/>
    <s v="Jum"/>
    <n v="16284.02"/>
    <n v="91504159.730000004"/>
    <n v="91504159.730000004"/>
    <s v="Cairo"/>
  </r>
  <r>
    <s v="ORD106648"/>
    <s v="iPhone 13"/>
    <x v="0"/>
    <x v="4"/>
    <x v="1"/>
    <x v="1"/>
    <n v="4126.37"/>
    <n v="3"/>
    <x v="6646"/>
    <x v="30"/>
    <n v="1038"/>
    <x v="268"/>
    <m/>
    <m/>
    <s v="Jumia"/>
    <s v="Jum"/>
    <n v="13290.4"/>
    <n v="92327183.770000085"/>
    <n v="92327183.770000085"/>
    <s v="Alexandria"/>
  </r>
  <r>
    <s v="ORD106649"/>
    <s v="Bluetooth Headset"/>
    <x v="2"/>
    <x v="2"/>
    <x v="0"/>
    <x v="3"/>
    <n v="9372.5"/>
    <n v="5"/>
    <x v="6647"/>
    <x v="166"/>
    <n v="1484"/>
    <x v="313"/>
    <m/>
    <m/>
    <s v="sq"/>
    <s v="sq"/>
    <n v="3665.44"/>
    <n v="29200970.130000021"/>
    <n v="29200970.130000021"/>
    <s v="Dubai"/>
  </r>
  <r>
    <s v="ORD106650"/>
    <s v="Smartwatch FitPro"/>
    <x v="4"/>
    <x v="6"/>
    <x v="1"/>
    <x v="4"/>
    <n v="2412.5100000000002"/>
    <n v="3"/>
    <x v="6648"/>
    <x v="73"/>
    <n v="1557"/>
    <x v="247"/>
    <m/>
    <m/>
    <s v="Jumia"/>
    <s v="Jum"/>
    <n v="99349.3"/>
    <n v="31420413.200000018"/>
    <n v="31420413.200000018"/>
    <s v="Riyadh"/>
  </r>
  <r>
    <s v="ORD106651"/>
    <s v="iPhone 13"/>
    <x v="0"/>
    <x v="4"/>
    <x v="1"/>
    <x v="4"/>
    <n v="15190.62"/>
    <n v="2"/>
    <x v="6649"/>
    <x v="113"/>
    <n v="3866"/>
    <x v="306"/>
    <m/>
    <m/>
    <s v="Jumia"/>
    <s v="Jum"/>
    <n v="99349.3"/>
    <n v="92327183.770000085"/>
    <n v="92327183.770000085"/>
    <s v="Riyadh"/>
  </r>
  <r>
    <s v="ORD106652"/>
    <s v="T-shirt Cotton"/>
    <x v="1"/>
    <x v="5"/>
    <x v="2"/>
    <x v="4"/>
    <n v="472.91"/>
    <n v="4"/>
    <x v="6650"/>
    <x v="55"/>
    <n v="3610"/>
    <x v="271"/>
    <m/>
    <m/>
    <s v="Amazon"/>
    <s v="Amazon"/>
    <n v="99349.3"/>
    <n v="91504159.730000004"/>
    <n v="91504159.730000004"/>
    <s v="Riyadh"/>
  </r>
  <r>
    <s v="ORD106653"/>
    <s v="Nike Air Max"/>
    <x v="1"/>
    <x v="1"/>
    <x v="0"/>
    <x v="3"/>
    <n v="2326.69"/>
    <n v="2"/>
    <x v="6651"/>
    <x v="393"/>
    <n v="2512"/>
    <x v="218"/>
    <m/>
    <m/>
    <s v="sq"/>
    <s v="sq"/>
    <n v="3665.44"/>
    <n v="91504159.730000004"/>
    <n v="91504159.730000004"/>
    <s v="Dubai"/>
  </r>
  <r>
    <s v="ORD106654"/>
    <s v="Samsung Galaxy A14"/>
    <x v="0"/>
    <x v="0"/>
    <x v="0"/>
    <x v="5"/>
    <n v="18235.84"/>
    <n v="2"/>
    <x v="6652"/>
    <x v="64"/>
    <n v="7"/>
    <x v="63"/>
    <m/>
    <m/>
    <s v="sq"/>
    <s v="sq"/>
    <n v="27872.98"/>
    <n v="92327183.770000085"/>
    <n v="92327183.770000085"/>
    <s v="Giza"/>
  </r>
  <r>
    <s v="ORD106655"/>
    <s v="Xiaomi Redmi Note 12"/>
    <x v="0"/>
    <x v="7"/>
    <x v="1"/>
    <x v="4"/>
    <n v="9582.7900000000009"/>
    <n v="4"/>
    <x v="6653"/>
    <x v="86"/>
    <n v="1964"/>
    <x v="167"/>
    <m/>
    <m/>
    <s v="Jumia"/>
    <s v="Jum"/>
    <n v="99349.3"/>
    <n v="92327183.770000085"/>
    <n v="92327183.770000085"/>
    <s v="Riyadh"/>
  </r>
  <r>
    <s v="ORD106656"/>
    <s v="iPhone 13"/>
    <x v="0"/>
    <x v="4"/>
    <x v="0"/>
    <x v="4"/>
    <n v="16364.01"/>
    <n v="2"/>
    <x v="6654"/>
    <x v="99"/>
    <n v="4108"/>
    <x v="219"/>
    <m/>
    <m/>
    <s v="sq"/>
    <s v="sq"/>
    <n v="99349.3"/>
    <n v="92327183.770000085"/>
    <n v="92327183.770000085"/>
    <s v="Riyadh"/>
  </r>
  <r>
    <s v="ORD106657"/>
    <s v="Adidas Running Shoes"/>
    <x v="1"/>
    <x v="9"/>
    <x v="1"/>
    <x v="2"/>
    <n v="19360.21"/>
    <n v="4"/>
    <x v="6655"/>
    <x v="337"/>
    <n v="1509"/>
    <x v="183"/>
    <m/>
    <m/>
    <s v="Jumia"/>
    <s v="Jum"/>
    <n v="26648.76"/>
    <n v="91504159.730000004"/>
    <n v="91504159.730000004"/>
    <s v="Casablanca"/>
  </r>
  <r>
    <s v="ORD106658"/>
    <s v="iPhone 13"/>
    <x v="0"/>
    <x v="4"/>
    <x v="2"/>
    <x v="1"/>
    <n v="3621.14"/>
    <n v="3"/>
    <x v="6656"/>
    <x v="268"/>
    <n v="3252"/>
    <x v="111"/>
    <m/>
    <m/>
    <s v="Amazon"/>
    <s v="Amazon"/>
    <n v="13290.4"/>
    <n v="92327183.770000085"/>
    <n v="92327183.770000085"/>
    <s v="Alexandria"/>
  </r>
  <r>
    <s v="ORD106659"/>
    <s v="Samsung Galaxy A14"/>
    <x v="0"/>
    <x v="0"/>
    <x v="2"/>
    <x v="3"/>
    <n v="16398.919999999998"/>
    <n v="1"/>
    <x v="6657"/>
    <x v="270"/>
    <n v="4074"/>
    <x v="20"/>
    <m/>
    <m/>
    <s v="Amazon"/>
    <s v="Amazon"/>
    <n v="3665.44"/>
    <n v="92327183.770000085"/>
    <n v="92327183.770000085"/>
    <s v="Dubai"/>
  </r>
  <r>
    <s v="ORD106660"/>
    <s v="HP Pavilion Laptop"/>
    <x v="3"/>
    <x v="3"/>
    <x v="2"/>
    <x v="0"/>
    <n v="18477.22"/>
    <n v="3"/>
    <x v="6658"/>
    <x v="240"/>
    <n v="2766"/>
    <x v="197"/>
    <m/>
    <m/>
    <s v="Amazon"/>
    <s v="Amazon"/>
    <n v="16284.02"/>
    <n v="57542997.559999913"/>
    <n v="57542997.559999913"/>
    <s v="Cairo"/>
  </r>
  <r>
    <s v="ORD106661"/>
    <s v="iPhone 13"/>
    <x v="0"/>
    <x v="4"/>
    <x v="1"/>
    <x v="1"/>
    <n v="8411.25"/>
    <n v="1"/>
    <x v="6659"/>
    <x v="296"/>
    <n v="4505"/>
    <x v="247"/>
    <m/>
    <m/>
    <s v="Jumia"/>
    <s v="Jum"/>
    <n v="13290.4"/>
    <n v="92327183.770000085"/>
    <n v="92327183.770000085"/>
    <s v="Alexandria"/>
  </r>
  <r>
    <s v="ORD106662"/>
    <s v="Nike Air Max"/>
    <x v="1"/>
    <x v="1"/>
    <x v="0"/>
    <x v="1"/>
    <n v="16491.07"/>
    <n v="5"/>
    <x v="6660"/>
    <x v="174"/>
    <n v="1374"/>
    <x v="246"/>
    <m/>
    <m/>
    <s v="sq"/>
    <s v="sq"/>
    <n v="13290.4"/>
    <n v="91504159.730000004"/>
    <n v="91504159.730000004"/>
    <s v="Alexandria"/>
  </r>
  <r>
    <s v="ORD106663"/>
    <s v="Adidas Running Shoes"/>
    <x v="1"/>
    <x v="9"/>
    <x v="0"/>
    <x v="1"/>
    <n v="12755.86"/>
    <n v="2"/>
    <x v="6661"/>
    <x v="165"/>
    <n v="3574"/>
    <x v="93"/>
    <m/>
    <m/>
    <s v="sq"/>
    <s v="sq"/>
    <n v="13290.4"/>
    <n v="91504159.730000004"/>
    <n v="91504159.730000004"/>
    <s v="Alexandria"/>
  </r>
  <r>
    <s v="ORD106664"/>
    <s v="Nike Air Max"/>
    <x v="1"/>
    <x v="1"/>
    <x v="2"/>
    <x v="0"/>
    <n v="6668.59"/>
    <n v="5"/>
    <x v="6662"/>
    <x v="212"/>
    <n v="4542"/>
    <x v="333"/>
    <m/>
    <m/>
    <s v="Amazon"/>
    <s v="Amazon"/>
    <n v="16284.02"/>
    <n v="91504159.730000004"/>
    <n v="91504159.730000004"/>
    <s v="Cairo"/>
  </r>
  <r>
    <s v="ORD106665"/>
    <s v="Smartwatch FitPro"/>
    <x v="4"/>
    <x v="6"/>
    <x v="2"/>
    <x v="3"/>
    <n v="7994.65"/>
    <n v="3"/>
    <x v="6663"/>
    <x v="52"/>
    <n v="3752"/>
    <x v="215"/>
    <m/>
    <m/>
    <s v="Amazon"/>
    <s v="Amazon"/>
    <n v="3665.44"/>
    <n v="31420413.200000018"/>
    <n v="31420413.200000018"/>
    <s v="Dubai"/>
  </r>
  <r>
    <s v="ORD106666"/>
    <s v="Samsung Galaxy A14"/>
    <x v="0"/>
    <x v="0"/>
    <x v="1"/>
    <x v="4"/>
    <n v="2064.79"/>
    <n v="5"/>
    <x v="6664"/>
    <x v="90"/>
    <n v="1207"/>
    <x v="73"/>
    <m/>
    <m/>
    <s v="Jumia"/>
    <s v="Jum"/>
    <n v="99349.3"/>
    <n v="92327183.770000085"/>
    <n v="92327183.770000085"/>
    <s v="Riyadh"/>
  </r>
  <r>
    <s v="ORD106667"/>
    <s v="Bluetooth Headset"/>
    <x v="2"/>
    <x v="2"/>
    <x v="1"/>
    <x v="3"/>
    <n v="19756.38"/>
    <n v="5"/>
    <x v="6665"/>
    <x v="284"/>
    <n v="562"/>
    <x v="285"/>
    <m/>
    <m/>
    <s v="Jumia"/>
    <s v="Jum"/>
    <n v="3665.44"/>
    <n v="29200970.130000021"/>
    <n v="29200970.130000021"/>
    <s v="Dubai"/>
  </r>
  <r>
    <s v="ORD106668"/>
    <s v="Bluetooth Headset"/>
    <x v="2"/>
    <x v="2"/>
    <x v="2"/>
    <x v="5"/>
    <n v="8136.82"/>
    <n v="4"/>
    <x v="6666"/>
    <x v="106"/>
    <n v="1042"/>
    <x v="277"/>
    <m/>
    <m/>
    <s v="Amazon"/>
    <s v="Amazon"/>
    <n v="27872.98"/>
    <n v="29200970.130000021"/>
    <n v="29200970.130000021"/>
    <s v="Giza"/>
  </r>
  <r>
    <s v="ORD106669"/>
    <s v="Bluetooth Headset"/>
    <x v="2"/>
    <x v="2"/>
    <x v="1"/>
    <x v="2"/>
    <n v="2292.6799999999998"/>
    <n v="2"/>
    <x v="6667"/>
    <x v="44"/>
    <n v="2348"/>
    <x v="182"/>
    <m/>
    <m/>
    <s v="Jumia"/>
    <s v="Jum"/>
    <n v="26648.76"/>
    <n v="29200970.130000021"/>
    <n v="29200970.130000021"/>
    <s v="Casablanca"/>
  </r>
  <r>
    <s v="ORD106670"/>
    <s v="Samsung Galaxy A14"/>
    <x v="0"/>
    <x v="0"/>
    <x v="1"/>
    <x v="3"/>
    <n v="3297.04"/>
    <n v="5"/>
    <x v="6668"/>
    <x v="240"/>
    <n v="945"/>
    <x v="100"/>
    <m/>
    <m/>
    <s v="Jumia"/>
    <s v="Jum"/>
    <n v="3665.44"/>
    <n v="92327183.770000085"/>
    <n v="92327183.770000085"/>
    <s v="Dubai"/>
  </r>
  <r>
    <s v="ORD106671"/>
    <s v="Nike Air Max"/>
    <x v="1"/>
    <x v="1"/>
    <x v="0"/>
    <x v="5"/>
    <n v="11125.51"/>
    <n v="1"/>
    <x v="6669"/>
    <x v="392"/>
    <n v="3536"/>
    <x v="264"/>
    <m/>
    <m/>
    <s v="sq"/>
    <s v="sq"/>
    <n v="27872.98"/>
    <n v="91504159.730000004"/>
    <n v="91504159.730000004"/>
    <s v="Giza"/>
  </r>
  <r>
    <s v="ORD106672"/>
    <s v="iPhone 13"/>
    <x v="0"/>
    <x v="4"/>
    <x v="1"/>
    <x v="0"/>
    <n v="4391.55"/>
    <n v="4"/>
    <x v="6670"/>
    <x v="271"/>
    <n v="1363"/>
    <x v="73"/>
    <m/>
    <m/>
    <s v="Jumia"/>
    <s v="Jum"/>
    <n v="16284.02"/>
    <n v="92327183.770000085"/>
    <n v="92327183.770000085"/>
    <s v="Cairo"/>
  </r>
  <r>
    <s v="ORD106673"/>
    <s v="HP Pavilion Laptop"/>
    <x v="3"/>
    <x v="3"/>
    <x v="1"/>
    <x v="4"/>
    <n v="1459.91"/>
    <n v="4"/>
    <x v="6671"/>
    <x v="202"/>
    <n v="4018"/>
    <x v="314"/>
    <m/>
    <m/>
    <s v="Jumia"/>
    <s v="Jum"/>
    <n v="99349.3"/>
    <n v="57542997.559999913"/>
    <n v="57542997.559999913"/>
    <s v="Riyadh"/>
  </r>
  <r>
    <s v="ORD106674"/>
    <s v="Bluetooth Headset"/>
    <x v="2"/>
    <x v="2"/>
    <x v="0"/>
    <x v="1"/>
    <n v="17802.97"/>
    <n v="5"/>
    <x v="6672"/>
    <x v="161"/>
    <n v="1522"/>
    <x v="7"/>
    <m/>
    <m/>
    <s v="sq"/>
    <s v="sq"/>
    <n v="13290.4"/>
    <n v="29200970.130000021"/>
    <n v="29200970.130000021"/>
    <s v="Alexandria"/>
  </r>
  <r>
    <s v="ORD106675"/>
    <s v="Xiaomi Redmi Note 12"/>
    <x v="0"/>
    <x v="7"/>
    <x v="2"/>
    <x v="2"/>
    <n v="11012.47"/>
    <n v="2"/>
    <x v="6673"/>
    <x v="33"/>
    <n v="572"/>
    <x v="9"/>
    <m/>
    <m/>
    <s v="Amazon"/>
    <s v="Amazon"/>
    <n v="26648.76"/>
    <n v="92327183.770000085"/>
    <n v="92327183.770000085"/>
    <s v="Casablanca"/>
  </r>
  <r>
    <s v="ORD106676"/>
    <s v="Xiaomi Redmi Note 12"/>
    <x v="0"/>
    <x v="7"/>
    <x v="2"/>
    <x v="1"/>
    <n v="3630.01"/>
    <n v="5"/>
    <x v="6674"/>
    <x v="32"/>
    <n v="4078"/>
    <x v="267"/>
    <m/>
    <m/>
    <s v="Amazon"/>
    <s v="Amazon"/>
    <n v="13290.4"/>
    <n v="92327183.770000085"/>
    <n v="92327183.770000085"/>
    <s v="Alexandria"/>
  </r>
  <r>
    <s v="ORD106677"/>
    <s v="HP Pavilion Laptop"/>
    <x v="3"/>
    <x v="3"/>
    <x v="0"/>
    <x v="5"/>
    <n v="8340.44"/>
    <n v="5"/>
    <x v="6675"/>
    <x v="327"/>
    <n v="1458"/>
    <x v="273"/>
    <m/>
    <m/>
    <s v="sq"/>
    <s v="sq"/>
    <n v="27872.98"/>
    <n v="57542997.559999913"/>
    <n v="57542997.559999913"/>
    <s v="Giza"/>
  </r>
  <r>
    <s v="ORD106678"/>
    <s v="Bluetooth Headset"/>
    <x v="2"/>
    <x v="2"/>
    <x v="1"/>
    <x v="3"/>
    <n v="2757.77"/>
    <n v="4"/>
    <x v="6676"/>
    <x v="393"/>
    <n v="2454"/>
    <x v="71"/>
    <m/>
    <m/>
    <s v="Jumia"/>
    <s v="Jum"/>
    <n v="3665.44"/>
    <n v="29200970.130000021"/>
    <n v="29200970.130000021"/>
    <s v="Dubai"/>
  </r>
  <r>
    <s v="ORD106679"/>
    <s v="Nike Air Max"/>
    <x v="1"/>
    <x v="1"/>
    <x v="1"/>
    <x v="4"/>
    <n v="17732.3"/>
    <n v="4"/>
    <x v="6677"/>
    <x v="195"/>
    <n v="771"/>
    <x v="170"/>
    <m/>
    <m/>
    <s v="Jumia"/>
    <s v="Jum"/>
    <n v="99349.3"/>
    <n v="91504159.730000004"/>
    <n v="91504159.730000004"/>
    <s v="Riyadh"/>
  </r>
  <r>
    <s v="ORD106680"/>
    <s v="iPhone 13"/>
    <x v="0"/>
    <x v="4"/>
    <x v="2"/>
    <x v="0"/>
    <n v="4817.74"/>
    <n v="3"/>
    <x v="6678"/>
    <x v="19"/>
    <n v="4229"/>
    <x v="16"/>
    <m/>
    <m/>
    <s v="Amazon"/>
    <s v="Amazon"/>
    <n v="16284.02"/>
    <n v="92327183.770000085"/>
    <n v="92327183.770000085"/>
    <s v="Cairo"/>
  </r>
  <r>
    <s v="ORD106681"/>
    <s v="iPhone 13"/>
    <x v="0"/>
    <x v="4"/>
    <x v="2"/>
    <x v="1"/>
    <n v="15536.83"/>
    <n v="5"/>
    <x v="6679"/>
    <x v="69"/>
    <n v="400"/>
    <x v="98"/>
    <m/>
    <m/>
    <s v="Amazon"/>
    <s v="Amazon"/>
    <n v="13290.4"/>
    <n v="92327183.770000085"/>
    <n v="92327183.770000085"/>
    <s v="Alexandria"/>
  </r>
  <r>
    <s v="ORD106682"/>
    <s v="Smartwatch FitPro"/>
    <x v="4"/>
    <x v="6"/>
    <x v="2"/>
    <x v="3"/>
    <n v="4428.32"/>
    <n v="5"/>
    <x v="6680"/>
    <x v="68"/>
    <n v="1831"/>
    <x v="291"/>
    <m/>
    <m/>
    <s v="Amazon"/>
    <s v="Amazon"/>
    <n v="3665.44"/>
    <n v="31420413.200000018"/>
    <n v="31420413.200000018"/>
    <s v="Dubai"/>
  </r>
  <r>
    <s v="ORD106683"/>
    <s v="Samsung Galaxy A14"/>
    <x v="0"/>
    <x v="0"/>
    <x v="2"/>
    <x v="1"/>
    <n v="19566.759999999998"/>
    <n v="1"/>
    <x v="6681"/>
    <x v="132"/>
    <n v="1611"/>
    <x v="231"/>
    <m/>
    <m/>
    <s v="Amazon"/>
    <s v="Amazon"/>
    <n v="13290.4"/>
    <n v="92327183.770000085"/>
    <n v="92327183.770000085"/>
    <s v="Alexandria"/>
  </r>
  <r>
    <s v="ORD106684"/>
    <s v="Dell Inspiron 3501"/>
    <x v="3"/>
    <x v="8"/>
    <x v="2"/>
    <x v="2"/>
    <n v="7515.77"/>
    <n v="5"/>
    <x v="6682"/>
    <x v="47"/>
    <n v="1409"/>
    <x v="285"/>
    <m/>
    <m/>
    <s v="Amazon"/>
    <s v="Amazon"/>
    <n v="26648.76"/>
    <n v="57542997.559999913"/>
    <n v="57542997.559999913"/>
    <s v="Casablanca"/>
  </r>
  <r>
    <s v="ORD106685"/>
    <s v="Nike Air Max"/>
    <x v="1"/>
    <x v="1"/>
    <x v="0"/>
    <x v="4"/>
    <n v="17502.060000000001"/>
    <n v="3"/>
    <x v="6683"/>
    <x v="245"/>
    <n v="4937"/>
    <x v="239"/>
    <m/>
    <m/>
    <s v="sq"/>
    <s v="sq"/>
    <n v="99349.3"/>
    <n v="91504159.730000004"/>
    <n v="91504159.730000004"/>
    <s v="Riyadh"/>
  </r>
  <r>
    <s v="ORD106686"/>
    <s v="Smartwatch FitPro"/>
    <x v="4"/>
    <x v="6"/>
    <x v="2"/>
    <x v="5"/>
    <n v="10581.76"/>
    <n v="2"/>
    <x v="6684"/>
    <x v="372"/>
    <n v="4713"/>
    <x v="232"/>
    <m/>
    <m/>
    <s v="Amazon"/>
    <s v="Amazon"/>
    <n v="27872.98"/>
    <n v="31420413.200000018"/>
    <n v="31420413.200000018"/>
    <s v="Giza"/>
  </r>
  <r>
    <s v="ORD106687"/>
    <s v="Xiaomi Redmi Note 12"/>
    <x v="0"/>
    <x v="7"/>
    <x v="2"/>
    <x v="0"/>
    <n v="2731.09"/>
    <n v="4"/>
    <x v="6685"/>
    <x v="361"/>
    <n v="815"/>
    <x v="209"/>
    <m/>
    <m/>
    <s v="Amazon"/>
    <s v="Amazon"/>
    <n v="16284.02"/>
    <n v="92327183.770000085"/>
    <n v="92327183.770000085"/>
    <s v="Cairo"/>
  </r>
  <r>
    <s v="ORD106688"/>
    <s v="HP Pavilion Laptop"/>
    <x v="3"/>
    <x v="3"/>
    <x v="0"/>
    <x v="0"/>
    <n v="4958.8900000000003"/>
    <n v="4"/>
    <x v="6686"/>
    <x v="118"/>
    <n v="4665"/>
    <x v="158"/>
    <m/>
    <m/>
    <s v="sq"/>
    <s v="sq"/>
    <n v="16284.02"/>
    <n v="57542997.559999913"/>
    <n v="57542997.559999913"/>
    <s v="Cairo"/>
  </r>
  <r>
    <s v="ORD106689"/>
    <s v="T-shirt Cotton"/>
    <x v="1"/>
    <x v="5"/>
    <x v="1"/>
    <x v="1"/>
    <n v="12125.83"/>
    <n v="1"/>
    <x v="6687"/>
    <x v="264"/>
    <n v="3978"/>
    <x v="234"/>
    <m/>
    <m/>
    <s v="Jumia"/>
    <s v="Jum"/>
    <n v="13290.4"/>
    <n v="91504159.730000004"/>
    <n v="91504159.730000004"/>
    <s v="Alexandria"/>
  </r>
  <r>
    <s v="ORD106690"/>
    <s v="HP Pavilion Laptop"/>
    <x v="3"/>
    <x v="3"/>
    <x v="1"/>
    <x v="0"/>
    <n v="8723.11"/>
    <n v="3"/>
    <x v="6688"/>
    <x v="198"/>
    <n v="3415"/>
    <x v="3"/>
    <m/>
    <m/>
    <s v="Jumia"/>
    <s v="Jum"/>
    <n v="16284.02"/>
    <n v="57542997.559999913"/>
    <n v="57542997.559999913"/>
    <s v="Cairo"/>
  </r>
  <r>
    <s v="ORD106691"/>
    <s v="Xiaomi Redmi Note 12"/>
    <x v="0"/>
    <x v="7"/>
    <x v="2"/>
    <x v="5"/>
    <n v="9180.77"/>
    <n v="5"/>
    <x v="6689"/>
    <x v="38"/>
    <n v="2578"/>
    <x v="97"/>
    <m/>
    <m/>
    <s v="Amazon"/>
    <s v="Amazon"/>
    <n v="27872.98"/>
    <n v="92327183.770000085"/>
    <n v="92327183.770000085"/>
    <s v="Giza"/>
  </r>
  <r>
    <s v="ORD106692"/>
    <s v="Bluetooth Headset"/>
    <x v="2"/>
    <x v="2"/>
    <x v="1"/>
    <x v="4"/>
    <n v="2568.37"/>
    <n v="4"/>
    <x v="6690"/>
    <x v="104"/>
    <n v="3316"/>
    <x v="166"/>
    <m/>
    <m/>
    <s v="Jumia"/>
    <s v="Jum"/>
    <n v="99349.3"/>
    <n v="29200970.130000021"/>
    <n v="29200970.130000021"/>
    <s v="Riyadh"/>
  </r>
  <r>
    <s v="ORD106693"/>
    <s v="Dell Inspiron 3501"/>
    <x v="3"/>
    <x v="8"/>
    <x v="0"/>
    <x v="3"/>
    <n v="7445.34"/>
    <n v="2"/>
    <x v="6691"/>
    <x v="39"/>
    <n v="1485"/>
    <x v="182"/>
    <m/>
    <m/>
    <s v="sq"/>
    <s v="sq"/>
    <n v="3665.44"/>
    <n v="57542997.559999913"/>
    <n v="57542997.559999913"/>
    <s v="Dubai"/>
  </r>
  <r>
    <s v="ORD106694"/>
    <s v="Dell Inspiron 3501"/>
    <x v="3"/>
    <x v="8"/>
    <x v="0"/>
    <x v="3"/>
    <n v="16673.96"/>
    <n v="4"/>
    <x v="6692"/>
    <x v="356"/>
    <n v="386"/>
    <x v="81"/>
    <m/>
    <m/>
    <s v="sq"/>
    <s v="sq"/>
    <n v="3665.44"/>
    <n v="57542997.559999913"/>
    <n v="57542997.559999913"/>
    <s v="Dubai"/>
  </r>
  <r>
    <s v="ORD106695"/>
    <s v="Nike Air Max"/>
    <x v="1"/>
    <x v="1"/>
    <x v="2"/>
    <x v="3"/>
    <n v="264.97000000000003"/>
    <n v="5"/>
    <x v="6693"/>
    <x v="6"/>
    <n v="3943"/>
    <x v="101"/>
    <m/>
    <m/>
    <s v="Amazon"/>
    <s v="Amazon"/>
    <n v="3665.44"/>
    <n v="91504159.730000004"/>
    <n v="91504159.730000004"/>
    <s v="Dubai"/>
  </r>
  <r>
    <s v="ORD106696"/>
    <s v="Adidas Running Shoes"/>
    <x v="1"/>
    <x v="9"/>
    <x v="1"/>
    <x v="5"/>
    <n v="17797.43"/>
    <n v="1"/>
    <x v="6694"/>
    <x v="175"/>
    <n v="4972"/>
    <x v="9"/>
    <m/>
    <m/>
    <s v="Jumia"/>
    <s v="Jum"/>
    <n v="27872.98"/>
    <n v="91504159.730000004"/>
    <n v="91504159.730000004"/>
    <s v="Giza"/>
  </r>
  <r>
    <s v="ORD106697"/>
    <s v="HP Pavilion Laptop"/>
    <x v="3"/>
    <x v="3"/>
    <x v="1"/>
    <x v="3"/>
    <n v="9683.52"/>
    <n v="4"/>
    <x v="6695"/>
    <x v="357"/>
    <n v="2394"/>
    <x v="122"/>
    <m/>
    <m/>
    <s v="Jumia"/>
    <s v="Jum"/>
    <n v="3665.44"/>
    <n v="57542997.559999913"/>
    <n v="57542997.559999913"/>
    <s v="Dubai"/>
  </r>
  <r>
    <s v="ORD106698"/>
    <s v="Bluetooth Headset"/>
    <x v="2"/>
    <x v="2"/>
    <x v="0"/>
    <x v="4"/>
    <n v="8161.81"/>
    <n v="2"/>
    <x v="6696"/>
    <x v="161"/>
    <n v="2379"/>
    <x v="320"/>
    <m/>
    <m/>
    <s v="sq"/>
    <s v="sq"/>
    <n v="99349.3"/>
    <n v="29200970.130000021"/>
    <n v="29200970.130000021"/>
    <s v="Riyadh"/>
  </r>
  <r>
    <s v="ORD106699"/>
    <s v="Xiaomi Redmi Note 12"/>
    <x v="0"/>
    <x v="7"/>
    <x v="1"/>
    <x v="5"/>
    <n v="4718.2299999999996"/>
    <n v="3"/>
    <x v="6697"/>
    <x v="344"/>
    <n v="4655"/>
    <x v="83"/>
    <m/>
    <m/>
    <s v="Jumia"/>
    <s v="Jum"/>
    <n v="27872.98"/>
    <n v="92327183.770000085"/>
    <n v="92327183.770000085"/>
    <s v="Giza"/>
  </r>
  <r>
    <s v="ORD106700"/>
    <s v="Adidas Running Shoes"/>
    <x v="1"/>
    <x v="9"/>
    <x v="0"/>
    <x v="3"/>
    <n v="18205.23"/>
    <n v="3"/>
    <x v="6698"/>
    <x v="351"/>
    <n v="2249"/>
    <x v="101"/>
    <m/>
    <m/>
    <s v="sq"/>
    <s v="sq"/>
    <n v="3665.44"/>
    <n v="91504159.730000004"/>
    <n v="91504159.730000004"/>
    <s v="Dubai"/>
  </r>
  <r>
    <s v="ORD106701"/>
    <s v="Smartwatch FitPro"/>
    <x v="4"/>
    <x v="6"/>
    <x v="0"/>
    <x v="0"/>
    <n v="3855.87"/>
    <n v="4"/>
    <x v="6699"/>
    <x v="71"/>
    <n v="2869"/>
    <x v="32"/>
    <m/>
    <m/>
    <s v="sq"/>
    <s v="sq"/>
    <n v="16284.02"/>
    <n v="31420413.200000018"/>
    <n v="31420413.200000018"/>
    <s v="Cairo"/>
  </r>
  <r>
    <s v="ORD106702"/>
    <s v="Samsung Galaxy A14"/>
    <x v="0"/>
    <x v="0"/>
    <x v="2"/>
    <x v="2"/>
    <n v="16236.08"/>
    <n v="2"/>
    <x v="6700"/>
    <x v="73"/>
    <n v="3307"/>
    <x v="52"/>
    <m/>
    <m/>
    <s v="Amazon"/>
    <s v="Amazon"/>
    <n v="26648.76"/>
    <n v="92327183.770000085"/>
    <n v="92327183.770000085"/>
    <s v="Casablanca"/>
  </r>
  <r>
    <s v="ORD106703"/>
    <s v="Dell Inspiron 3501"/>
    <x v="3"/>
    <x v="8"/>
    <x v="0"/>
    <x v="3"/>
    <n v="2791.31"/>
    <n v="1"/>
    <x v="6701"/>
    <x v="367"/>
    <n v="925"/>
    <x v="144"/>
    <m/>
    <m/>
    <s v="sq"/>
    <s v="sq"/>
    <n v="3665.44"/>
    <n v="57542997.559999913"/>
    <n v="57542997.559999913"/>
    <s v="Dubai"/>
  </r>
  <r>
    <s v="ORD106704"/>
    <s v="T-shirt Cotton"/>
    <x v="1"/>
    <x v="5"/>
    <x v="0"/>
    <x v="0"/>
    <n v="258.33999999999997"/>
    <n v="4"/>
    <x v="6702"/>
    <x v="83"/>
    <n v="2882"/>
    <x v="95"/>
    <m/>
    <m/>
    <s v="sq"/>
    <s v="sq"/>
    <n v="16284.02"/>
    <n v="91504159.730000004"/>
    <n v="91504159.730000004"/>
    <s v="Cairo"/>
  </r>
  <r>
    <s v="ORD106705"/>
    <s v="Nike Air Max"/>
    <x v="1"/>
    <x v="1"/>
    <x v="2"/>
    <x v="1"/>
    <n v="17375.34"/>
    <n v="3"/>
    <x v="6703"/>
    <x v="18"/>
    <n v="2764"/>
    <x v="350"/>
    <m/>
    <m/>
    <s v="Amazon"/>
    <s v="Amazon"/>
    <n v="13290.4"/>
    <n v="91504159.730000004"/>
    <n v="91504159.730000004"/>
    <s v="Alexandria"/>
  </r>
  <r>
    <s v="ORD106706"/>
    <s v="Samsung Galaxy A14"/>
    <x v="0"/>
    <x v="0"/>
    <x v="2"/>
    <x v="4"/>
    <n v="801.94"/>
    <n v="5"/>
    <x v="6704"/>
    <x v="45"/>
    <n v="1754"/>
    <x v="277"/>
    <m/>
    <m/>
    <s v="Amazon"/>
    <s v="Amazon"/>
    <n v="99349.3"/>
    <n v="92327183.770000085"/>
    <n v="92327183.770000085"/>
    <s v="Riyadh"/>
  </r>
  <r>
    <s v="ORD106707"/>
    <s v="Smartwatch FitPro"/>
    <x v="4"/>
    <x v="6"/>
    <x v="2"/>
    <x v="3"/>
    <n v="11545.18"/>
    <n v="1"/>
    <x v="6705"/>
    <x v="386"/>
    <n v="1128"/>
    <x v="94"/>
    <m/>
    <m/>
    <s v="Amazon"/>
    <s v="Amazon"/>
    <n v="3665.44"/>
    <n v="31420413.200000018"/>
    <n v="31420413.200000018"/>
    <s v="Dubai"/>
  </r>
  <r>
    <s v="ORD106708"/>
    <s v="Adidas Running Shoes"/>
    <x v="1"/>
    <x v="9"/>
    <x v="1"/>
    <x v="2"/>
    <n v="5141.37"/>
    <n v="1"/>
    <x v="6706"/>
    <x v="54"/>
    <n v="1557"/>
    <x v="349"/>
    <m/>
    <m/>
    <s v="Jumia"/>
    <s v="Jum"/>
    <n v="26648.76"/>
    <n v="91504159.730000004"/>
    <n v="91504159.730000004"/>
    <s v="Casablanca"/>
  </r>
  <r>
    <s v="ORD106709"/>
    <s v="Bluetooth Headset"/>
    <x v="2"/>
    <x v="2"/>
    <x v="2"/>
    <x v="4"/>
    <n v="4566.6899999999996"/>
    <n v="2"/>
    <x v="6707"/>
    <x v="366"/>
    <n v="3386"/>
    <x v="300"/>
    <m/>
    <m/>
    <s v="Amazon"/>
    <s v="Amazon"/>
    <n v="99349.3"/>
    <n v="29200970.130000021"/>
    <n v="29200970.130000021"/>
    <s v="Riyadh"/>
  </r>
  <r>
    <s v="ORD106710"/>
    <s v="Smartwatch FitPro"/>
    <x v="4"/>
    <x v="6"/>
    <x v="1"/>
    <x v="0"/>
    <n v="9936.15"/>
    <n v="2"/>
    <x v="6708"/>
    <x v="243"/>
    <n v="996"/>
    <x v="293"/>
    <m/>
    <m/>
    <s v="Jumia"/>
    <s v="Jum"/>
    <n v="16284.02"/>
    <n v="31420413.200000018"/>
    <n v="31420413.200000018"/>
    <s v="Cairo"/>
  </r>
  <r>
    <s v="ORD106711"/>
    <s v="Samsung Galaxy A14"/>
    <x v="0"/>
    <x v="0"/>
    <x v="1"/>
    <x v="4"/>
    <n v="11961.49"/>
    <n v="4"/>
    <x v="6709"/>
    <x v="171"/>
    <n v="2778"/>
    <x v="11"/>
    <m/>
    <m/>
    <s v="Jumia"/>
    <s v="Jum"/>
    <n v="99349.3"/>
    <n v="92327183.770000085"/>
    <n v="92327183.770000085"/>
    <s v="Riyadh"/>
  </r>
  <r>
    <s v="ORD106712"/>
    <s v="Samsung Galaxy A14"/>
    <x v="0"/>
    <x v="0"/>
    <x v="1"/>
    <x v="2"/>
    <n v="14571.77"/>
    <n v="2"/>
    <x v="6710"/>
    <x v="45"/>
    <n v="4887"/>
    <x v="147"/>
    <m/>
    <m/>
    <s v="Jumia"/>
    <s v="Jum"/>
    <n v="26648.76"/>
    <n v="92327183.770000085"/>
    <n v="92327183.770000085"/>
    <s v="Casablanca"/>
  </r>
  <r>
    <s v="ORD106713"/>
    <s v="Adidas Running Shoes"/>
    <x v="1"/>
    <x v="9"/>
    <x v="1"/>
    <x v="1"/>
    <n v="18389.46"/>
    <n v="1"/>
    <x v="6711"/>
    <x v="384"/>
    <n v="2752"/>
    <x v="113"/>
    <m/>
    <m/>
    <s v="Jumia"/>
    <s v="Jum"/>
    <n v="13290.4"/>
    <n v="91504159.730000004"/>
    <n v="91504159.730000004"/>
    <s v="Alexandria"/>
  </r>
  <r>
    <s v="ORD106714"/>
    <s v="Xiaomi Redmi Note 12"/>
    <x v="0"/>
    <x v="7"/>
    <x v="1"/>
    <x v="2"/>
    <n v="13836.71"/>
    <n v="1"/>
    <x v="6712"/>
    <x v="342"/>
    <n v="210"/>
    <x v="124"/>
    <m/>
    <m/>
    <s v="Jumia"/>
    <s v="Jum"/>
    <n v="26648.76"/>
    <n v="92327183.770000085"/>
    <n v="92327183.770000085"/>
    <s v="Casablanca"/>
  </r>
  <r>
    <s v="ORD106715"/>
    <s v="Dell Inspiron 3501"/>
    <x v="3"/>
    <x v="8"/>
    <x v="1"/>
    <x v="5"/>
    <n v="10776.51"/>
    <n v="1"/>
    <x v="6713"/>
    <x v="270"/>
    <n v="694"/>
    <x v="74"/>
    <m/>
    <m/>
    <s v="Jumia"/>
    <s v="Jum"/>
    <n v="27872.98"/>
    <n v="57542997.559999913"/>
    <n v="57542997.559999913"/>
    <s v="Giza"/>
  </r>
  <r>
    <s v="ORD106716"/>
    <s v="Xiaomi Redmi Note 12"/>
    <x v="0"/>
    <x v="7"/>
    <x v="1"/>
    <x v="4"/>
    <n v="16365.93"/>
    <n v="2"/>
    <x v="6714"/>
    <x v="286"/>
    <n v="382"/>
    <x v="132"/>
    <m/>
    <m/>
    <s v="Jumia"/>
    <s v="Jum"/>
    <n v="99349.3"/>
    <n v="92327183.770000085"/>
    <n v="92327183.770000085"/>
    <s v="Riyadh"/>
  </r>
  <r>
    <s v="ORD106717"/>
    <s v="Nike Air Max"/>
    <x v="1"/>
    <x v="1"/>
    <x v="1"/>
    <x v="1"/>
    <n v="12938.69"/>
    <n v="1"/>
    <x v="6715"/>
    <x v="376"/>
    <n v="373"/>
    <x v="170"/>
    <m/>
    <m/>
    <s v="Jumia"/>
    <s v="Jum"/>
    <n v="13290.4"/>
    <n v="91504159.730000004"/>
    <n v="91504159.730000004"/>
    <s v="Alexandria"/>
  </r>
  <r>
    <s v="ORD106718"/>
    <s v="Xiaomi Redmi Note 12"/>
    <x v="0"/>
    <x v="7"/>
    <x v="1"/>
    <x v="5"/>
    <n v="12874.47"/>
    <n v="4"/>
    <x v="6716"/>
    <x v="302"/>
    <n v="1713"/>
    <x v="197"/>
    <m/>
    <m/>
    <s v="Jumia"/>
    <s v="Jum"/>
    <n v="27872.98"/>
    <n v="92327183.770000085"/>
    <n v="92327183.770000085"/>
    <s v="Giza"/>
  </r>
  <r>
    <s v="ORD106719"/>
    <s v="Samsung Galaxy A14"/>
    <x v="0"/>
    <x v="0"/>
    <x v="2"/>
    <x v="5"/>
    <n v="19533.02"/>
    <n v="5"/>
    <x v="6717"/>
    <x v="387"/>
    <n v="4210"/>
    <x v="334"/>
    <m/>
    <m/>
    <s v="Amazon"/>
    <s v="Amazon"/>
    <n v="27872.98"/>
    <n v="92327183.770000085"/>
    <n v="92327183.770000085"/>
    <s v="Giza"/>
  </r>
  <r>
    <s v="ORD106720"/>
    <s v="Dell Inspiron 3501"/>
    <x v="3"/>
    <x v="8"/>
    <x v="2"/>
    <x v="5"/>
    <n v="6315.73"/>
    <n v="2"/>
    <x v="6718"/>
    <x v="216"/>
    <n v="3072"/>
    <x v="29"/>
    <m/>
    <m/>
    <s v="Amazon"/>
    <s v="Amazon"/>
    <n v="27872.98"/>
    <n v="57542997.559999913"/>
    <n v="57542997.559999913"/>
    <s v="Giza"/>
  </r>
  <r>
    <s v="ORD106721"/>
    <s v="Samsung Galaxy A14"/>
    <x v="0"/>
    <x v="0"/>
    <x v="1"/>
    <x v="5"/>
    <n v="13726.72"/>
    <n v="4"/>
    <x v="6719"/>
    <x v="141"/>
    <n v="2306"/>
    <x v="47"/>
    <m/>
    <m/>
    <s v="Jumia"/>
    <s v="Jum"/>
    <n v="27872.98"/>
    <n v="92327183.770000085"/>
    <n v="92327183.770000085"/>
    <s v="Giza"/>
  </r>
  <r>
    <s v="ORD106722"/>
    <s v="Smartwatch FitPro"/>
    <x v="4"/>
    <x v="6"/>
    <x v="0"/>
    <x v="4"/>
    <n v="1503.09"/>
    <n v="4"/>
    <x v="6720"/>
    <x v="151"/>
    <n v="1780"/>
    <x v="358"/>
    <m/>
    <m/>
    <s v="sq"/>
    <s v="sq"/>
    <n v="99349.3"/>
    <n v="31420413.200000018"/>
    <n v="31420413.200000018"/>
    <s v="Riyadh"/>
  </r>
  <r>
    <s v="ORD106723"/>
    <s v="Dell Inspiron 3501"/>
    <x v="3"/>
    <x v="8"/>
    <x v="1"/>
    <x v="3"/>
    <n v="14587.56"/>
    <n v="4"/>
    <x v="6721"/>
    <x v="41"/>
    <n v="4074"/>
    <x v="89"/>
    <m/>
    <m/>
    <s v="Jumia"/>
    <s v="Jum"/>
    <n v="3665.44"/>
    <n v="57542997.559999913"/>
    <n v="57542997.559999913"/>
    <s v="Dubai"/>
  </r>
  <r>
    <s v="ORD106724"/>
    <s v="Bluetooth Headset"/>
    <x v="2"/>
    <x v="2"/>
    <x v="2"/>
    <x v="1"/>
    <n v="3079.85"/>
    <n v="1"/>
    <x v="6722"/>
    <x v="136"/>
    <n v="1970"/>
    <x v="279"/>
    <m/>
    <m/>
    <s v="Amazon"/>
    <s v="Amazon"/>
    <n v="13290.4"/>
    <n v="29200970.130000021"/>
    <n v="29200970.130000021"/>
    <s v="Alexandria"/>
  </r>
  <r>
    <s v="ORD106725"/>
    <s v="Adidas Running Shoes"/>
    <x v="1"/>
    <x v="9"/>
    <x v="1"/>
    <x v="1"/>
    <n v="8575.2900000000009"/>
    <n v="4"/>
    <x v="6723"/>
    <x v="335"/>
    <n v="3440"/>
    <x v="225"/>
    <m/>
    <m/>
    <s v="Jumia"/>
    <s v="Jum"/>
    <n v="13290.4"/>
    <n v="91504159.730000004"/>
    <n v="91504159.730000004"/>
    <s v="Alexandria"/>
  </r>
  <r>
    <s v="ORD106726"/>
    <s v="Nike Air Max"/>
    <x v="1"/>
    <x v="1"/>
    <x v="0"/>
    <x v="3"/>
    <n v="9037.6200000000008"/>
    <n v="3"/>
    <x v="6724"/>
    <x v="311"/>
    <n v="578"/>
    <x v="181"/>
    <m/>
    <m/>
    <s v="sq"/>
    <s v="sq"/>
    <n v="3665.44"/>
    <n v="91504159.730000004"/>
    <n v="91504159.730000004"/>
    <s v="Dubai"/>
  </r>
  <r>
    <s v="ORD106727"/>
    <s v="Samsung Galaxy A14"/>
    <x v="0"/>
    <x v="0"/>
    <x v="0"/>
    <x v="1"/>
    <n v="4214.33"/>
    <n v="1"/>
    <x v="6725"/>
    <x v="236"/>
    <n v="4946"/>
    <x v="200"/>
    <m/>
    <m/>
    <s v="sq"/>
    <s v="sq"/>
    <n v="13290.4"/>
    <n v="92327183.770000085"/>
    <n v="92327183.770000085"/>
    <s v="Alexandria"/>
  </r>
  <r>
    <s v="ORD106728"/>
    <s v="HP Pavilion Laptop"/>
    <x v="3"/>
    <x v="3"/>
    <x v="2"/>
    <x v="0"/>
    <n v="7301"/>
    <n v="3"/>
    <x v="6726"/>
    <x v="7"/>
    <n v="4942"/>
    <x v="337"/>
    <m/>
    <m/>
    <s v="Amazon"/>
    <s v="Amazon"/>
    <n v="16284.02"/>
    <n v="57542997.559999913"/>
    <n v="57542997.559999913"/>
    <s v="Cairo"/>
  </r>
  <r>
    <s v="ORD106729"/>
    <s v="Dell Inspiron 3501"/>
    <x v="3"/>
    <x v="8"/>
    <x v="2"/>
    <x v="2"/>
    <n v="14674.92"/>
    <n v="1"/>
    <x v="6727"/>
    <x v="294"/>
    <n v="2899"/>
    <x v="284"/>
    <m/>
    <m/>
    <s v="Amazon"/>
    <s v="Amazon"/>
    <n v="26648.76"/>
    <n v="57542997.559999913"/>
    <n v="57542997.559999913"/>
    <s v="Casablanca"/>
  </r>
  <r>
    <s v="ORD106730"/>
    <s v="HP Pavilion Laptop"/>
    <x v="3"/>
    <x v="3"/>
    <x v="0"/>
    <x v="0"/>
    <n v="2156.37"/>
    <n v="3"/>
    <x v="6728"/>
    <x v="260"/>
    <n v="2962"/>
    <x v="212"/>
    <m/>
    <m/>
    <s v="sq"/>
    <s v="sq"/>
    <n v="16284.02"/>
    <n v="57542997.559999913"/>
    <n v="57542997.559999913"/>
    <s v="Cairo"/>
  </r>
  <r>
    <s v="ORD106731"/>
    <s v="iPhone 13"/>
    <x v="0"/>
    <x v="4"/>
    <x v="1"/>
    <x v="2"/>
    <n v="4246.25"/>
    <n v="3"/>
    <x v="6729"/>
    <x v="399"/>
    <n v="1158"/>
    <x v="287"/>
    <m/>
    <m/>
    <s v="Jumia"/>
    <s v="Jum"/>
    <n v="26648.76"/>
    <n v="92327183.770000085"/>
    <n v="92327183.770000085"/>
    <s v="Casablanca"/>
  </r>
  <r>
    <s v="ORD106732"/>
    <s v="Nike Air Max"/>
    <x v="1"/>
    <x v="1"/>
    <x v="2"/>
    <x v="2"/>
    <n v="11434"/>
    <n v="1"/>
    <x v="6730"/>
    <x v="49"/>
    <n v="3823"/>
    <x v="301"/>
    <m/>
    <m/>
    <s v="Amazon"/>
    <s v="Amazon"/>
    <n v="26648.76"/>
    <n v="91504159.730000004"/>
    <n v="91504159.730000004"/>
    <s v="Casablanca"/>
  </r>
  <r>
    <s v="ORD106733"/>
    <s v="iPhone 13"/>
    <x v="0"/>
    <x v="4"/>
    <x v="0"/>
    <x v="2"/>
    <n v="5305.59"/>
    <n v="2"/>
    <x v="6731"/>
    <x v="49"/>
    <n v="3370"/>
    <x v="346"/>
    <m/>
    <m/>
    <s v="sq"/>
    <s v="sq"/>
    <n v="26648.76"/>
    <n v="92327183.770000085"/>
    <n v="92327183.770000085"/>
    <s v="Casablanca"/>
  </r>
  <r>
    <s v="ORD106734"/>
    <s v="Samsung Galaxy A14"/>
    <x v="0"/>
    <x v="0"/>
    <x v="2"/>
    <x v="2"/>
    <n v="8143.11"/>
    <n v="5"/>
    <x v="6732"/>
    <x v="378"/>
    <n v="4288"/>
    <x v="31"/>
    <m/>
    <m/>
    <s v="Amazon"/>
    <s v="Amazon"/>
    <n v="26648.76"/>
    <n v="92327183.770000085"/>
    <n v="92327183.770000085"/>
    <s v="Casablanca"/>
  </r>
  <r>
    <s v="ORD106735"/>
    <s v="Smartwatch FitPro"/>
    <x v="4"/>
    <x v="6"/>
    <x v="0"/>
    <x v="2"/>
    <n v="13649.36"/>
    <n v="5"/>
    <x v="6733"/>
    <x v="299"/>
    <n v="833"/>
    <x v="265"/>
    <m/>
    <m/>
    <s v="sq"/>
    <s v="sq"/>
    <n v="26648.76"/>
    <n v="31420413.200000018"/>
    <n v="31420413.200000018"/>
    <s v="Casablanca"/>
  </r>
  <r>
    <s v="ORD106736"/>
    <s v="Xiaomi Redmi Note 12"/>
    <x v="0"/>
    <x v="7"/>
    <x v="1"/>
    <x v="0"/>
    <n v="19720.310000000001"/>
    <n v="4"/>
    <x v="6734"/>
    <x v="223"/>
    <n v="3734"/>
    <x v="102"/>
    <m/>
    <m/>
    <s v="Jumia"/>
    <s v="Jum"/>
    <n v="16284.02"/>
    <n v="92327183.770000085"/>
    <n v="92327183.770000085"/>
    <s v="Cairo"/>
  </r>
  <r>
    <s v="ORD106737"/>
    <s v="Xiaomi Redmi Note 12"/>
    <x v="0"/>
    <x v="7"/>
    <x v="2"/>
    <x v="2"/>
    <n v="13677.19"/>
    <n v="2"/>
    <x v="6735"/>
    <x v="113"/>
    <n v="4965"/>
    <x v="103"/>
    <m/>
    <m/>
    <s v="Amazon"/>
    <s v="Amazon"/>
    <n v="26648.76"/>
    <n v="92327183.770000085"/>
    <n v="92327183.770000085"/>
    <s v="Casablanca"/>
  </r>
  <r>
    <s v="ORD106738"/>
    <s v="T-shirt Cotton"/>
    <x v="1"/>
    <x v="5"/>
    <x v="0"/>
    <x v="5"/>
    <n v="2295.2199999999998"/>
    <n v="2"/>
    <x v="6736"/>
    <x v="391"/>
    <n v="2115"/>
    <x v="303"/>
    <m/>
    <m/>
    <s v="sq"/>
    <s v="sq"/>
    <n v="27872.98"/>
    <n v="91504159.730000004"/>
    <n v="91504159.730000004"/>
    <s v="Giza"/>
  </r>
  <r>
    <s v="ORD106739"/>
    <s v="HP Pavilion Laptop"/>
    <x v="3"/>
    <x v="3"/>
    <x v="2"/>
    <x v="0"/>
    <n v="942.89"/>
    <n v="4"/>
    <x v="6737"/>
    <x v="377"/>
    <n v="2892"/>
    <x v="328"/>
    <m/>
    <m/>
    <s v="Amazon"/>
    <s v="Amazon"/>
    <n v="16284.02"/>
    <n v="57542997.559999913"/>
    <n v="57542997.559999913"/>
    <s v="Cairo"/>
  </r>
  <r>
    <s v="ORD106740"/>
    <s v="Nike Air Max"/>
    <x v="1"/>
    <x v="1"/>
    <x v="1"/>
    <x v="2"/>
    <n v="17949.55"/>
    <n v="2"/>
    <x v="6738"/>
    <x v="175"/>
    <n v="2374"/>
    <x v="75"/>
    <m/>
    <m/>
    <s v="Jumia"/>
    <s v="Jum"/>
    <n v="26648.76"/>
    <n v="91504159.730000004"/>
    <n v="91504159.730000004"/>
    <s v="Casablanca"/>
  </r>
  <r>
    <s v="ORD106741"/>
    <s v="T-shirt Cotton"/>
    <x v="1"/>
    <x v="5"/>
    <x v="1"/>
    <x v="5"/>
    <n v="12184.2"/>
    <n v="1"/>
    <x v="6739"/>
    <x v="390"/>
    <n v="1759"/>
    <x v="77"/>
    <m/>
    <m/>
    <s v="Jumia"/>
    <s v="Jum"/>
    <n v="27872.98"/>
    <n v="91504159.730000004"/>
    <n v="91504159.730000004"/>
    <s v="Giza"/>
  </r>
  <r>
    <s v="ORD106742"/>
    <s v="Samsung Galaxy A14"/>
    <x v="0"/>
    <x v="0"/>
    <x v="0"/>
    <x v="4"/>
    <n v="3589.47"/>
    <n v="2"/>
    <x v="6740"/>
    <x v="385"/>
    <n v="352"/>
    <x v="265"/>
    <m/>
    <m/>
    <s v="sq"/>
    <s v="sq"/>
    <n v="99349.3"/>
    <n v="92327183.770000085"/>
    <n v="92327183.770000085"/>
    <s v="Riyadh"/>
  </r>
  <r>
    <s v="ORD106743"/>
    <s v="Smartwatch FitPro"/>
    <x v="4"/>
    <x v="6"/>
    <x v="0"/>
    <x v="2"/>
    <n v="15126.66"/>
    <n v="4"/>
    <x v="6741"/>
    <x v="111"/>
    <n v="1985"/>
    <x v="240"/>
    <m/>
    <m/>
    <s v="sq"/>
    <s v="sq"/>
    <n v="26648.76"/>
    <n v="31420413.200000018"/>
    <n v="31420413.200000018"/>
    <s v="Casablanca"/>
  </r>
  <r>
    <s v="ORD106744"/>
    <s v="Adidas Running Shoes"/>
    <x v="1"/>
    <x v="9"/>
    <x v="0"/>
    <x v="0"/>
    <n v="11821.9"/>
    <n v="2"/>
    <x v="6742"/>
    <x v="36"/>
    <n v="1002"/>
    <x v="83"/>
    <m/>
    <m/>
    <s v="sq"/>
    <s v="sq"/>
    <n v="16284.02"/>
    <n v="91504159.730000004"/>
    <n v="91504159.730000004"/>
    <s v="Cairo"/>
  </r>
  <r>
    <s v="ORD106745"/>
    <s v="Samsung Galaxy A14"/>
    <x v="0"/>
    <x v="0"/>
    <x v="2"/>
    <x v="3"/>
    <n v="19267.740000000002"/>
    <n v="4"/>
    <x v="6743"/>
    <x v="326"/>
    <n v="4788"/>
    <x v="3"/>
    <m/>
    <m/>
    <s v="Amazon"/>
    <s v="Amazon"/>
    <n v="3665.44"/>
    <n v="92327183.770000085"/>
    <n v="92327183.770000085"/>
    <s v="Dubai"/>
  </r>
  <r>
    <s v="ORD106746"/>
    <s v="Xiaomi Redmi Note 12"/>
    <x v="0"/>
    <x v="7"/>
    <x v="0"/>
    <x v="2"/>
    <n v="9598.7000000000007"/>
    <n v="3"/>
    <x v="6744"/>
    <x v="301"/>
    <n v="4137"/>
    <x v="125"/>
    <m/>
    <m/>
    <s v="sq"/>
    <s v="sq"/>
    <n v="26648.76"/>
    <n v="92327183.770000085"/>
    <n v="92327183.770000085"/>
    <s v="Casablanca"/>
  </r>
  <r>
    <s v="ORD106747"/>
    <s v="HP Pavilion Laptop"/>
    <x v="3"/>
    <x v="3"/>
    <x v="0"/>
    <x v="4"/>
    <n v="19872"/>
    <n v="5"/>
    <x v="6745"/>
    <x v="245"/>
    <n v="4160"/>
    <x v="52"/>
    <m/>
    <m/>
    <s v="sq"/>
    <s v="sq"/>
    <n v="99349.3"/>
    <n v="57542997.559999913"/>
    <n v="57542997.559999913"/>
    <s v="Riyadh"/>
  </r>
  <r>
    <s v="ORD106748"/>
    <s v="Dell Inspiron 3501"/>
    <x v="3"/>
    <x v="8"/>
    <x v="2"/>
    <x v="2"/>
    <n v="17628.39"/>
    <n v="5"/>
    <x v="6746"/>
    <x v="351"/>
    <n v="2368"/>
    <x v="220"/>
    <m/>
    <m/>
    <s v="Amazon"/>
    <s v="Amazon"/>
    <n v="26648.76"/>
    <n v="57542997.559999913"/>
    <n v="57542997.559999913"/>
    <s v="Casablanca"/>
  </r>
  <r>
    <s v="ORD106749"/>
    <s v="HP Pavilion Laptop"/>
    <x v="3"/>
    <x v="3"/>
    <x v="0"/>
    <x v="4"/>
    <n v="10279.33"/>
    <n v="1"/>
    <x v="6747"/>
    <x v="177"/>
    <n v="704"/>
    <x v="116"/>
    <m/>
    <m/>
    <s v="sq"/>
    <s v="sq"/>
    <n v="99349.3"/>
    <n v="57542997.559999913"/>
    <n v="57542997.559999913"/>
    <s v="Riyadh"/>
  </r>
  <r>
    <s v="ORD106750"/>
    <s v="Xiaomi Redmi Note 12"/>
    <x v="0"/>
    <x v="7"/>
    <x v="1"/>
    <x v="0"/>
    <n v="12716.25"/>
    <n v="3"/>
    <x v="6748"/>
    <x v="138"/>
    <n v="1449"/>
    <x v="263"/>
    <m/>
    <m/>
    <s v="Jumia"/>
    <s v="Jum"/>
    <n v="16284.02"/>
    <n v="92327183.770000085"/>
    <n v="92327183.770000085"/>
    <s v="Cairo"/>
  </r>
  <r>
    <s v="ORD106751"/>
    <s v="T-shirt Cotton"/>
    <x v="1"/>
    <x v="5"/>
    <x v="1"/>
    <x v="3"/>
    <n v="2516.7600000000002"/>
    <n v="2"/>
    <x v="6749"/>
    <x v="239"/>
    <n v="4721"/>
    <x v="54"/>
    <m/>
    <m/>
    <s v="Jumia"/>
    <s v="Jum"/>
    <n v="3665.44"/>
    <n v="91504159.730000004"/>
    <n v="91504159.730000004"/>
    <s v="Dubai"/>
  </r>
  <r>
    <s v="ORD106752"/>
    <s v="HP Pavilion Laptop"/>
    <x v="3"/>
    <x v="3"/>
    <x v="2"/>
    <x v="1"/>
    <n v="5305.74"/>
    <n v="2"/>
    <x v="6750"/>
    <x v="331"/>
    <n v="3144"/>
    <x v="120"/>
    <m/>
    <m/>
    <s v="Amazon"/>
    <s v="Amazon"/>
    <n v="13290.4"/>
    <n v="57542997.559999913"/>
    <n v="57542997.559999913"/>
    <s v="Alexandria"/>
  </r>
  <r>
    <s v="ORD106753"/>
    <s v="Dell Inspiron 3501"/>
    <x v="3"/>
    <x v="8"/>
    <x v="2"/>
    <x v="1"/>
    <n v="3515.37"/>
    <n v="3"/>
    <x v="6751"/>
    <x v="21"/>
    <n v="1275"/>
    <x v="15"/>
    <m/>
    <m/>
    <s v="Amazon"/>
    <s v="Amazon"/>
    <n v="13290.4"/>
    <n v="57542997.559999913"/>
    <n v="57542997.559999913"/>
    <s v="Alexandria"/>
  </r>
  <r>
    <s v="ORD106754"/>
    <s v="Smartwatch FitPro"/>
    <x v="4"/>
    <x v="6"/>
    <x v="0"/>
    <x v="0"/>
    <n v="17305.669999999998"/>
    <n v="4"/>
    <x v="6752"/>
    <x v="382"/>
    <n v="1025"/>
    <x v="338"/>
    <m/>
    <m/>
    <s v="sq"/>
    <s v="sq"/>
    <n v="16284.02"/>
    <n v="31420413.200000018"/>
    <n v="31420413.200000018"/>
    <s v="Cairo"/>
  </r>
  <r>
    <s v="ORD106755"/>
    <s v="Adidas Running Shoes"/>
    <x v="1"/>
    <x v="9"/>
    <x v="0"/>
    <x v="5"/>
    <n v="179.69"/>
    <n v="4"/>
    <x v="6753"/>
    <x v="252"/>
    <n v="3340"/>
    <x v="57"/>
    <m/>
    <m/>
    <s v="sq"/>
    <s v="sq"/>
    <n v="27872.98"/>
    <n v="91504159.730000004"/>
    <n v="91504159.730000004"/>
    <s v="Giza"/>
  </r>
  <r>
    <s v="ORD106756"/>
    <s v="Smartwatch FitPro"/>
    <x v="4"/>
    <x v="6"/>
    <x v="0"/>
    <x v="4"/>
    <n v="18175.41"/>
    <n v="1"/>
    <x v="6754"/>
    <x v="279"/>
    <n v="3569"/>
    <x v="268"/>
    <m/>
    <m/>
    <s v="sq"/>
    <s v="sq"/>
    <n v="99349.3"/>
    <n v="31420413.200000018"/>
    <n v="31420413.200000018"/>
    <s v="Riyadh"/>
  </r>
  <r>
    <s v="ORD106757"/>
    <s v="iPhone 13"/>
    <x v="0"/>
    <x v="4"/>
    <x v="1"/>
    <x v="3"/>
    <n v="10197.56"/>
    <n v="4"/>
    <x v="6755"/>
    <x v="7"/>
    <n v="3546"/>
    <x v="62"/>
    <m/>
    <m/>
    <s v="Jumia"/>
    <s v="Jum"/>
    <n v="3665.44"/>
    <n v="92327183.770000085"/>
    <n v="92327183.770000085"/>
    <s v="Dubai"/>
  </r>
  <r>
    <s v="ORD106758"/>
    <s v="HP Pavilion Laptop"/>
    <x v="3"/>
    <x v="3"/>
    <x v="2"/>
    <x v="5"/>
    <n v="7353.82"/>
    <n v="5"/>
    <x v="6756"/>
    <x v="394"/>
    <n v="3833"/>
    <x v="80"/>
    <m/>
    <m/>
    <s v="Amazon"/>
    <s v="Amazon"/>
    <n v="27872.98"/>
    <n v="57542997.559999913"/>
    <n v="57542997.559999913"/>
    <s v="Giza"/>
  </r>
  <r>
    <s v="ORD106759"/>
    <s v="Samsung Galaxy A14"/>
    <x v="0"/>
    <x v="0"/>
    <x v="2"/>
    <x v="1"/>
    <n v="5309.26"/>
    <n v="4"/>
    <x v="6757"/>
    <x v="237"/>
    <n v="1969"/>
    <x v="203"/>
    <m/>
    <m/>
    <s v="Amazon"/>
    <s v="Amazon"/>
    <n v="13290.4"/>
    <n v="92327183.770000085"/>
    <n v="92327183.770000085"/>
    <s v="Alexandria"/>
  </r>
  <r>
    <s v="ORD106760"/>
    <s v="T-shirt Cotton"/>
    <x v="1"/>
    <x v="5"/>
    <x v="2"/>
    <x v="3"/>
    <n v="17425.669999999998"/>
    <n v="2"/>
    <x v="6758"/>
    <x v="372"/>
    <n v="4506"/>
    <x v="278"/>
    <m/>
    <m/>
    <s v="Amazon"/>
    <s v="Amazon"/>
    <n v="3665.44"/>
    <n v="91504159.730000004"/>
    <n v="91504159.730000004"/>
    <s v="Dubai"/>
  </r>
  <r>
    <s v="ORD106761"/>
    <s v="Xiaomi Redmi Note 12"/>
    <x v="0"/>
    <x v="7"/>
    <x v="1"/>
    <x v="2"/>
    <n v="18273.14"/>
    <n v="4"/>
    <x v="6759"/>
    <x v="370"/>
    <n v="2606"/>
    <x v="152"/>
    <m/>
    <m/>
    <s v="Jumia"/>
    <s v="Jum"/>
    <n v="26648.76"/>
    <n v="92327183.770000085"/>
    <n v="92327183.770000085"/>
    <s v="Casablanca"/>
  </r>
  <r>
    <s v="ORD106762"/>
    <s v="Samsung Galaxy A14"/>
    <x v="0"/>
    <x v="0"/>
    <x v="1"/>
    <x v="3"/>
    <n v="11733.96"/>
    <n v="1"/>
    <x v="6760"/>
    <x v="237"/>
    <n v="2526"/>
    <x v="117"/>
    <m/>
    <m/>
    <s v="Jumia"/>
    <s v="Jum"/>
    <n v="3665.44"/>
    <n v="92327183.770000085"/>
    <n v="92327183.770000085"/>
    <s v="Dubai"/>
  </r>
  <r>
    <s v="ORD106763"/>
    <s v="Nike Air Max"/>
    <x v="1"/>
    <x v="1"/>
    <x v="0"/>
    <x v="5"/>
    <n v="17614.2"/>
    <n v="1"/>
    <x v="6761"/>
    <x v="47"/>
    <n v="1388"/>
    <x v="184"/>
    <m/>
    <m/>
    <s v="sq"/>
    <s v="sq"/>
    <n v="27872.98"/>
    <n v="91504159.730000004"/>
    <n v="91504159.730000004"/>
    <s v="Giza"/>
  </r>
  <r>
    <s v="ORD106764"/>
    <s v="Xiaomi Redmi Note 12"/>
    <x v="0"/>
    <x v="7"/>
    <x v="1"/>
    <x v="0"/>
    <n v="3400.66"/>
    <n v="3"/>
    <x v="6762"/>
    <x v="251"/>
    <n v="3695"/>
    <x v="250"/>
    <m/>
    <m/>
    <s v="Jumia"/>
    <s v="Jum"/>
    <n v="16284.02"/>
    <n v="92327183.770000085"/>
    <n v="92327183.770000085"/>
    <s v="Cairo"/>
  </r>
  <r>
    <s v="ORD106765"/>
    <s v="HP Pavilion Laptop"/>
    <x v="3"/>
    <x v="3"/>
    <x v="1"/>
    <x v="1"/>
    <n v="8242.4599999999991"/>
    <n v="2"/>
    <x v="6763"/>
    <x v="286"/>
    <n v="4332"/>
    <x v="168"/>
    <m/>
    <m/>
    <s v="Jumia"/>
    <s v="Jum"/>
    <n v="13290.4"/>
    <n v="57542997.559999913"/>
    <n v="57542997.559999913"/>
    <s v="Alexandria"/>
  </r>
  <r>
    <s v="ORD106766"/>
    <s v="HP Pavilion Laptop"/>
    <x v="3"/>
    <x v="3"/>
    <x v="0"/>
    <x v="4"/>
    <n v="8867.93"/>
    <n v="1"/>
    <x v="6764"/>
    <x v="368"/>
    <n v="3873"/>
    <x v="58"/>
    <m/>
    <m/>
    <s v="sq"/>
    <s v="sq"/>
    <n v="99349.3"/>
    <n v="57542997.559999913"/>
    <n v="57542997.559999913"/>
    <s v="Riyadh"/>
  </r>
  <r>
    <s v="ORD106767"/>
    <s v="Bluetooth Headset"/>
    <x v="2"/>
    <x v="2"/>
    <x v="1"/>
    <x v="3"/>
    <n v="5426.89"/>
    <n v="5"/>
    <x v="6765"/>
    <x v="185"/>
    <n v="3238"/>
    <x v="273"/>
    <m/>
    <m/>
    <s v="Jumia"/>
    <s v="Jum"/>
    <n v="3665.44"/>
    <n v="29200970.130000021"/>
    <n v="29200970.130000021"/>
    <s v="Dubai"/>
  </r>
  <r>
    <s v="ORD106768"/>
    <s v="Samsung Galaxy A14"/>
    <x v="0"/>
    <x v="0"/>
    <x v="0"/>
    <x v="3"/>
    <n v="9446.14"/>
    <n v="1"/>
    <x v="6766"/>
    <x v="323"/>
    <n v="1992"/>
    <x v="133"/>
    <m/>
    <m/>
    <s v="sq"/>
    <s v="sq"/>
    <n v="3665.44"/>
    <n v="92327183.770000085"/>
    <n v="92327183.770000085"/>
    <s v="Dubai"/>
  </r>
  <r>
    <s v="ORD106769"/>
    <s v="Bluetooth Headset"/>
    <x v="2"/>
    <x v="2"/>
    <x v="1"/>
    <x v="2"/>
    <n v="12651.38"/>
    <n v="2"/>
    <x v="6767"/>
    <x v="344"/>
    <n v="1862"/>
    <x v="211"/>
    <m/>
    <m/>
    <s v="Jumia"/>
    <s v="Jum"/>
    <n v="26648.76"/>
    <n v="29200970.130000021"/>
    <n v="29200970.130000021"/>
    <s v="Casablanca"/>
  </r>
  <r>
    <s v="ORD106770"/>
    <s v="Samsung Galaxy A14"/>
    <x v="0"/>
    <x v="0"/>
    <x v="1"/>
    <x v="5"/>
    <n v="17343.95"/>
    <n v="3"/>
    <x v="6768"/>
    <x v="47"/>
    <n v="1659"/>
    <x v="92"/>
    <m/>
    <m/>
    <s v="Jumia"/>
    <s v="Jum"/>
    <n v="27872.98"/>
    <n v="92327183.770000085"/>
    <n v="92327183.770000085"/>
    <s v="Giza"/>
  </r>
  <r>
    <s v="ORD106771"/>
    <s v="Bluetooth Headset"/>
    <x v="2"/>
    <x v="2"/>
    <x v="1"/>
    <x v="2"/>
    <n v="5190.57"/>
    <n v="5"/>
    <x v="6769"/>
    <x v="251"/>
    <n v="3271"/>
    <x v="192"/>
    <m/>
    <m/>
    <s v="Jumia"/>
    <s v="Jum"/>
    <n v="26648.76"/>
    <n v="29200970.130000021"/>
    <n v="29200970.130000021"/>
    <s v="Casablanca"/>
  </r>
  <r>
    <s v="ORD106772"/>
    <s v="Nike Air Max"/>
    <x v="1"/>
    <x v="1"/>
    <x v="2"/>
    <x v="5"/>
    <n v="17003.11"/>
    <n v="5"/>
    <x v="6770"/>
    <x v="120"/>
    <n v="3042"/>
    <x v="204"/>
    <m/>
    <m/>
    <s v="Amazon"/>
    <s v="Amazon"/>
    <n v="27872.98"/>
    <n v="91504159.730000004"/>
    <n v="91504159.730000004"/>
    <s v="Giza"/>
  </r>
  <r>
    <s v="ORD106773"/>
    <s v="Samsung Galaxy A14"/>
    <x v="0"/>
    <x v="0"/>
    <x v="2"/>
    <x v="3"/>
    <n v="7585.6"/>
    <n v="2"/>
    <x v="6771"/>
    <x v="145"/>
    <n v="1090"/>
    <x v="173"/>
    <m/>
    <m/>
    <s v="Amazon"/>
    <s v="Amazon"/>
    <n v="3665.44"/>
    <n v="92327183.770000085"/>
    <n v="92327183.770000085"/>
    <s v="Dubai"/>
  </r>
  <r>
    <s v="ORD106774"/>
    <s v="Xiaomi Redmi Note 12"/>
    <x v="0"/>
    <x v="7"/>
    <x v="0"/>
    <x v="3"/>
    <n v="14523.4"/>
    <n v="2"/>
    <x v="6772"/>
    <x v="365"/>
    <n v="4047"/>
    <x v="303"/>
    <m/>
    <m/>
    <s v="sq"/>
    <s v="sq"/>
    <n v="3665.44"/>
    <n v="92327183.770000085"/>
    <n v="92327183.770000085"/>
    <s v="Dubai"/>
  </r>
  <r>
    <s v="ORD106775"/>
    <s v="T-shirt Cotton"/>
    <x v="1"/>
    <x v="5"/>
    <x v="0"/>
    <x v="4"/>
    <n v="17145.41"/>
    <n v="5"/>
    <x v="6773"/>
    <x v="233"/>
    <n v="2397"/>
    <x v="343"/>
    <m/>
    <m/>
    <s v="sq"/>
    <s v="sq"/>
    <n v="99349.3"/>
    <n v="91504159.730000004"/>
    <n v="91504159.730000004"/>
    <s v="Riyadh"/>
  </r>
  <r>
    <s v="ORD106776"/>
    <s v="T-shirt Cotton"/>
    <x v="1"/>
    <x v="5"/>
    <x v="2"/>
    <x v="2"/>
    <n v="19955.080000000002"/>
    <n v="1"/>
    <x v="6774"/>
    <x v="136"/>
    <n v="3425"/>
    <x v="102"/>
    <m/>
    <m/>
    <s v="Amazon"/>
    <s v="Amazon"/>
    <n v="26648.76"/>
    <n v="91504159.730000004"/>
    <n v="91504159.730000004"/>
    <s v="Casablanca"/>
  </r>
  <r>
    <s v="ORD106777"/>
    <s v="Dell Inspiron 3501"/>
    <x v="3"/>
    <x v="8"/>
    <x v="2"/>
    <x v="1"/>
    <n v="6575.25"/>
    <n v="2"/>
    <x v="6775"/>
    <x v="358"/>
    <n v="3532"/>
    <x v="280"/>
    <m/>
    <m/>
    <s v="Amazon"/>
    <s v="Amazon"/>
    <n v="13290.4"/>
    <n v="57542997.559999913"/>
    <n v="57542997.559999913"/>
    <s v="Alexandria"/>
  </r>
  <r>
    <s v="ORD106778"/>
    <s v="HP Pavilion Laptop"/>
    <x v="3"/>
    <x v="3"/>
    <x v="0"/>
    <x v="0"/>
    <n v="3735.86"/>
    <n v="3"/>
    <x v="6776"/>
    <x v="296"/>
    <n v="3168"/>
    <x v="34"/>
    <m/>
    <m/>
    <s v="sq"/>
    <s v="sq"/>
    <n v="16284.02"/>
    <n v="57542997.559999913"/>
    <n v="57542997.559999913"/>
    <s v="Cairo"/>
  </r>
  <r>
    <s v="ORD106779"/>
    <s v="T-shirt Cotton"/>
    <x v="1"/>
    <x v="5"/>
    <x v="2"/>
    <x v="0"/>
    <n v="14124.55"/>
    <n v="3"/>
    <x v="6777"/>
    <x v="58"/>
    <n v="1777"/>
    <x v="169"/>
    <m/>
    <m/>
    <s v="Amazon"/>
    <s v="Amazon"/>
    <n v="16284.02"/>
    <n v="91504159.730000004"/>
    <n v="91504159.730000004"/>
    <s v="Cairo"/>
  </r>
  <r>
    <s v="ORD106780"/>
    <s v="Adidas Running Shoes"/>
    <x v="1"/>
    <x v="9"/>
    <x v="1"/>
    <x v="0"/>
    <n v="7991.74"/>
    <n v="5"/>
    <x v="6778"/>
    <x v="374"/>
    <n v="3161"/>
    <x v="252"/>
    <m/>
    <m/>
    <s v="Jumia"/>
    <s v="Jum"/>
    <n v="16284.02"/>
    <n v="91504159.730000004"/>
    <n v="91504159.730000004"/>
    <s v="Cairo"/>
  </r>
  <r>
    <s v="ORD106781"/>
    <s v="HP Pavilion Laptop"/>
    <x v="3"/>
    <x v="3"/>
    <x v="0"/>
    <x v="2"/>
    <n v="4358.43"/>
    <n v="2"/>
    <x v="6779"/>
    <x v="112"/>
    <n v="482"/>
    <x v="123"/>
    <m/>
    <m/>
    <s v="sq"/>
    <s v="sq"/>
    <n v="26648.76"/>
    <n v="57542997.559999913"/>
    <n v="57542997.559999913"/>
    <s v="Casablanca"/>
  </r>
  <r>
    <s v="ORD106782"/>
    <s v="HP Pavilion Laptop"/>
    <x v="3"/>
    <x v="3"/>
    <x v="0"/>
    <x v="0"/>
    <n v="14221.2"/>
    <n v="5"/>
    <x v="6780"/>
    <x v="388"/>
    <n v="4411"/>
    <x v="5"/>
    <m/>
    <m/>
    <s v="sq"/>
    <s v="sq"/>
    <n v="16284.02"/>
    <n v="57542997.559999913"/>
    <n v="57542997.559999913"/>
    <s v="Cairo"/>
  </r>
  <r>
    <s v="ORD106783"/>
    <s v="Nike Air Max"/>
    <x v="1"/>
    <x v="1"/>
    <x v="2"/>
    <x v="1"/>
    <n v="3678.13"/>
    <n v="4"/>
    <x v="6781"/>
    <x v="87"/>
    <n v="3110"/>
    <x v="7"/>
    <m/>
    <m/>
    <s v="Amazon"/>
    <s v="Amazon"/>
    <n v="13290.4"/>
    <n v="91504159.730000004"/>
    <n v="91504159.730000004"/>
    <s v="Alexandria"/>
  </r>
  <r>
    <s v="ORD106784"/>
    <s v="Adidas Running Shoes"/>
    <x v="1"/>
    <x v="9"/>
    <x v="2"/>
    <x v="2"/>
    <n v="12884.07"/>
    <n v="1"/>
    <x v="6782"/>
    <x v="24"/>
    <n v="625"/>
    <x v="161"/>
    <m/>
    <m/>
    <s v="Amazon"/>
    <s v="Amazon"/>
    <n v="26648.76"/>
    <n v="91504159.730000004"/>
    <n v="91504159.730000004"/>
    <s v="Casablanca"/>
  </r>
  <r>
    <s v="ORD106785"/>
    <s v="HP Pavilion Laptop"/>
    <x v="3"/>
    <x v="3"/>
    <x v="0"/>
    <x v="0"/>
    <n v="12849.98"/>
    <n v="1"/>
    <x v="6783"/>
    <x v="180"/>
    <n v="239"/>
    <x v="141"/>
    <m/>
    <m/>
    <s v="sq"/>
    <s v="sq"/>
    <n v="16284.02"/>
    <n v="57542997.559999913"/>
    <n v="57542997.559999913"/>
    <s v="Cairo"/>
  </r>
  <r>
    <s v="ORD106786"/>
    <s v="T-shirt Cotton"/>
    <x v="1"/>
    <x v="5"/>
    <x v="0"/>
    <x v="1"/>
    <n v="5988.96"/>
    <n v="2"/>
    <x v="6784"/>
    <x v="138"/>
    <n v="4247"/>
    <x v="167"/>
    <m/>
    <m/>
    <s v="sq"/>
    <s v="sq"/>
    <n v="13290.4"/>
    <n v="91504159.730000004"/>
    <n v="91504159.730000004"/>
    <s v="Alexandria"/>
  </r>
  <r>
    <s v="ORD106787"/>
    <s v="Xiaomi Redmi Note 12"/>
    <x v="0"/>
    <x v="7"/>
    <x v="0"/>
    <x v="4"/>
    <n v="5372.8"/>
    <n v="3"/>
    <x v="6785"/>
    <x v="37"/>
    <n v="2452"/>
    <x v="304"/>
    <m/>
    <m/>
    <s v="sq"/>
    <s v="sq"/>
    <n v="99349.3"/>
    <n v="92327183.770000085"/>
    <n v="92327183.770000085"/>
    <s v="Riyadh"/>
  </r>
  <r>
    <s v="ORD106788"/>
    <s v="Nike Air Max"/>
    <x v="1"/>
    <x v="1"/>
    <x v="0"/>
    <x v="0"/>
    <n v="7348.79"/>
    <n v="5"/>
    <x v="6786"/>
    <x v="144"/>
    <n v="760"/>
    <x v="344"/>
    <m/>
    <m/>
    <s v="sq"/>
    <s v="sq"/>
    <n v="16284.02"/>
    <n v="91504159.730000004"/>
    <n v="91504159.730000004"/>
    <s v="Cairo"/>
  </r>
  <r>
    <s v="ORD106789"/>
    <s v="T-shirt Cotton"/>
    <x v="1"/>
    <x v="5"/>
    <x v="1"/>
    <x v="3"/>
    <n v="15015.69"/>
    <n v="1"/>
    <x v="6787"/>
    <x v="122"/>
    <n v="4236"/>
    <x v="106"/>
    <m/>
    <m/>
    <s v="Jumia"/>
    <s v="Jum"/>
    <n v="3665.44"/>
    <n v="91504159.730000004"/>
    <n v="91504159.730000004"/>
    <s v="Dubai"/>
  </r>
  <r>
    <s v="ORD106790"/>
    <s v="Samsung Galaxy A14"/>
    <x v="0"/>
    <x v="0"/>
    <x v="2"/>
    <x v="0"/>
    <n v="3327.86"/>
    <n v="1"/>
    <x v="6788"/>
    <x v="63"/>
    <n v="1170"/>
    <x v="352"/>
    <m/>
    <m/>
    <s v="Amazon"/>
    <s v="Amazon"/>
    <n v="16284.02"/>
    <n v="92327183.770000085"/>
    <n v="92327183.770000085"/>
    <s v="Cairo"/>
  </r>
  <r>
    <s v="ORD106791"/>
    <s v="Dell Inspiron 3501"/>
    <x v="3"/>
    <x v="8"/>
    <x v="1"/>
    <x v="0"/>
    <n v="4892.57"/>
    <n v="3"/>
    <x v="6789"/>
    <x v="272"/>
    <n v="1584"/>
    <x v="134"/>
    <m/>
    <m/>
    <s v="Jumia"/>
    <s v="Jum"/>
    <n v="16284.02"/>
    <n v="57542997.559999913"/>
    <n v="57542997.559999913"/>
    <s v="Cairo"/>
  </r>
  <r>
    <s v="ORD106792"/>
    <s v="Nike Air Max"/>
    <x v="1"/>
    <x v="1"/>
    <x v="2"/>
    <x v="1"/>
    <n v="8023.1"/>
    <n v="4"/>
    <x v="6790"/>
    <x v="62"/>
    <n v="81"/>
    <x v="135"/>
    <m/>
    <m/>
    <s v="Amazon"/>
    <s v="Amazon"/>
    <n v="13290.4"/>
    <n v="91504159.730000004"/>
    <n v="91504159.730000004"/>
    <s v="Alexandria"/>
  </r>
  <r>
    <s v="ORD106793"/>
    <s v="Nike Air Max"/>
    <x v="1"/>
    <x v="1"/>
    <x v="1"/>
    <x v="1"/>
    <n v="18203.09"/>
    <n v="1"/>
    <x v="6791"/>
    <x v="67"/>
    <n v="4894"/>
    <x v="0"/>
    <m/>
    <m/>
    <s v="Jumia"/>
    <s v="Jum"/>
    <n v="13290.4"/>
    <n v="91504159.730000004"/>
    <n v="91504159.730000004"/>
    <s v="Alexandria"/>
  </r>
  <r>
    <s v="ORD106794"/>
    <s v="Dell Inspiron 3501"/>
    <x v="3"/>
    <x v="8"/>
    <x v="1"/>
    <x v="0"/>
    <n v="7933.84"/>
    <n v="1"/>
    <x v="6792"/>
    <x v="26"/>
    <n v="4058"/>
    <x v="302"/>
    <m/>
    <m/>
    <s v="Jumia"/>
    <s v="Jum"/>
    <n v="16284.02"/>
    <n v="57542997.559999913"/>
    <n v="57542997.559999913"/>
    <s v="Cairo"/>
  </r>
  <r>
    <s v="ORD106795"/>
    <s v="Adidas Running Shoes"/>
    <x v="1"/>
    <x v="9"/>
    <x v="0"/>
    <x v="0"/>
    <n v="12468.29"/>
    <n v="5"/>
    <x v="6793"/>
    <x v="47"/>
    <n v="3543"/>
    <x v="217"/>
    <m/>
    <m/>
    <s v="sq"/>
    <s v="sq"/>
    <n v="16284.02"/>
    <n v="91504159.730000004"/>
    <n v="91504159.730000004"/>
    <s v="Cairo"/>
  </r>
  <r>
    <s v="ORD106796"/>
    <s v="iPhone 13"/>
    <x v="0"/>
    <x v="4"/>
    <x v="1"/>
    <x v="3"/>
    <n v="12878.1"/>
    <n v="3"/>
    <x v="6794"/>
    <x v="350"/>
    <n v="2898"/>
    <x v="214"/>
    <m/>
    <m/>
    <s v="Jumia"/>
    <s v="Jum"/>
    <n v="3665.44"/>
    <n v="92327183.770000085"/>
    <n v="92327183.770000085"/>
    <s v="Dubai"/>
  </r>
  <r>
    <s v="ORD106797"/>
    <s v="Xiaomi Redmi Note 12"/>
    <x v="0"/>
    <x v="7"/>
    <x v="0"/>
    <x v="0"/>
    <n v="12768.65"/>
    <n v="2"/>
    <x v="6795"/>
    <x v="129"/>
    <n v="3333"/>
    <x v="336"/>
    <m/>
    <m/>
    <s v="sq"/>
    <s v="sq"/>
    <n v="16284.02"/>
    <n v="92327183.770000085"/>
    <n v="92327183.770000085"/>
    <s v="Cairo"/>
  </r>
  <r>
    <s v="ORD106798"/>
    <s v="Bluetooth Headset"/>
    <x v="2"/>
    <x v="2"/>
    <x v="2"/>
    <x v="0"/>
    <n v="14033.21"/>
    <n v="3"/>
    <x v="6796"/>
    <x v="357"/>
    <n v="1980"/>
    <x v="190"/>
    <m/>
    <m/>
    <s v="Amazon"/>
    <s v="Amazon"/>
    <n v="16284.02"/>
    <n v="29200970.130000021"/>
    <n v="29200970.130000021"/>
    <s v="Cairo"/>
  </r>
  <r>
    <s v="ORD106799"/>
    <s v="Bluetooth Headset"/>
    <x v="2"/>
    <x v="2"/>
    <x v="2"/>
    <x v="5"/>
    <n v="17997.23"/>
    <n v="3"/>
    <x v="6797"/>
    <x v="269"/>
    <n v="4383"/>
    <x v="62"/>
    <m/>
    <m/>
    <s v="Amazon"/>
    <s v="Amazon"/>
    <n v="27872.98"/>
    <n v="29200970.130000021"/>
    <n v="29200970.130000021"/>
    <s v="Giza"/>
  </r>
  <r>
    <s v="ORD106800"/>
    <s v="Xiaomi Redmi Note 12"/>
    <x v="0"/>
    <x v="7"/>
    <x v="0"/>
    <x v="2"/>
    <n v="4442.21"/>
    <n v="4"/>
    <x v="6798"/>
    <x v="290"/>
    <n v="3014"/>
    <x v="149"/>
    <m/>
    <m/>
    <s v="sq"/>
    <s v="sq"/>
    <n v="26648.76"/>
    <n v="92327183.770000085"/>
    <n v="92327183.770000085"/>
    <s v="Casablanca"/>
  </r>
  <r>
    <s v="ORD106801"/>
    <s v="Samsung Galaxy A14"/>
    <x v="0"/>
    <x v="0"/>
    <x v="1"/>
    <x v="1"/>
    <n v="2030.63"/>
    <n v="2"/>
    <x v="6799"/>
    <x v="107"/>
    <n v="829"/>
    <x v="179"/>
    <m/>
    <m/>
    <s v="Jumia"/>
    <s v="Jum"/>
    <n v="13290.4"/>
    <n v="92327183.770000085"/>
    <n v="92327183.770000085"/>
    <s v="Alexandria"/>
  </r>
  <r>
    <s v="ORD106802"/>
    <s v="HP Pavilion Laptop"/>
    <x v="3"/>
    <x v="3"/>
    <x v="1"/>
    <x v="1"/>
    <n v="15107.74"/>
    <n v="1"/>
    <x v="6800"/>
    <x v="258"/>
    <n v="1473"/>
    <x v="58"/>
    <m/>
    <m/>
    <s v="Jumia"/>
    <s v="Jum"/>
    <n v="13290.4"/>
    <n v="57542997.559999913"/>
    <n v="57542997.559999913"/>
    <s v="Alexandria"/>
  </r>
  <r>
    <s v="ORD106803"/>
    <s v="Smartwatch FitPro"/>
    <x v="4"/>
    <x v="6"/>
    <x v="2"/>
    <x v="0"/>
    <n v="14630.28"/>
    <n v="5"/>
    <x v="6801"/>
    <x v="221"/>
    <n v="3072"/>
    <x v="143"/>
    <m/>
    <m/>
    <s v="Amazon"/>
    <s v="Amazon"/>
    <n v="16284.02"/>
    <n v="31420413.200000018"/>
    <n v="31420413.200000018"/>
    <s v="Cairo"/>
  </r>
  <r>
    <s v="ORD106804"/>
    <s v="Adidas Running Shoes"/>
    <x v="1"/>
    <x v="9"/>
    <x v="2"/>
    <x v="0"/>
    <n v="935.1"/>
    <n v="4"/>
    <x v="6802"/>
    <x v="383"/>
    <n v="4361"/>
    <x v="267"/>
    <m/>
    <m/>
    <s v="Amazon"/>
    <s v="Amazon"/>
    <n v="16284.02"/>
    <n v="91504159.730000004"/>
    <n v="91504159.730000004"/>
    <s v="Cairo"/>
  </r>
  <r>
    <s v="ORD106805"/>
    <s v="HP Pavilion Laptop"/>
    <x v="3"/>
    <x v="3"/>
    <x v="2"/>
    <x v="4"/>
    <n v="6045.77"/>
    <n v="3"/>
    <x v="6803"/>
    <x v="264"/>
    <n v="332"/>
    <x v="107"/>
    <m/>
    <m/>
    <s v="Amazon"/>
    <s v="Amazon"/>
    <n v="99349.3"/>
    <n v="57542997.559999913"/>
    <n v="57542997.559999913"/>
    <s v="Riyadh"/>
  </r>
  <r>
    <s v="ORD106806"/>
    <s v="Samsung Galaxy A14"/>
    <x v="0"/>
    <x v="0"/>
    <x v="0"/>
    <x v="0"/>
    <n v="3114.47"/>
    <n v="1"/>
    <x v="6804"/>
    <x v="152"/>
    <n v="1346"/>
    <x v="101"/>
    <m/>
    <m/>
    <s v="sq"/>
    <s v="sq"/>
    <n v="16284.02"/>
    <n v="92327183.770000085"/>
    <n v="92327183.770000085"/>
    <s v="Cairo"/>
  </r>
  <r>
    <s v="ORD106807"/>
    <s v="Nike Air Max"/>
    <x v="1"/>
    <x v="1"/>
    <x v="0"/>
    <x v="3"/>
    <n v="11975.36"/>
    <n v="2"/>
    <x v="6805"/>
    <x v="199"/>
    <n v="442"/>
    <x v="225"/>
    <m/>
    <m/>
    <s v="sq"/>
    <s v="sq"/>
    <n v="3665.44"/>
    <n v="91504159.730000004"/>
    <n v="91504159.730000004"/>
    <s v="Dubai"/>
  </r>
  <r>
    <s v="ORD106808"/>
    <s v="Bluetooth Headset"/>
    <x v="2"/>
    <x v="2"/>
    <x v="0"/>
    <x v="3"/>
    <n v="6086.02"/>
    <n v="1"/>
    <x v="6806"/>
    <x v="11"/>
    <n v="4287"/>
    <x v="261"/>
    <m/>
    <m/>
    <s v="sq"/>
    <s v="sq"/>
    <n v="3665.44"/>
    <n v="29200970.130000021"/>
    <n v="29200970.130000021"/>
    <s v="Dubai"/>
  </r>
  <r>
    <s v="ORD106809"/>
    <s v="Dell Inspiron 3501"/>
    <x v="3"/>
    <x v="8"/>
    <x v="0"/>
    <x v="3"/>
    <n v="3644.84"/>
    <n v="1"/>
    <x v="6807"/>
    <x v="104"/>
    <n v="4631"/>
    <x v="87"/>
    <m/>
    <m/>
    <s v="sq"/>
    <s v="sq"/>
    <n v="3665.44"/>
    <n v="57542997.559999913"/>
    <n v="57542997.559999913"/>
    <s v="Dubai"/>
  </r>
  <r>
    <s v="ORD106810"/>
    <s v="Bluetooth Headset"/>
    <x v="2"/>
    <x v="2"/>
    <x v="1"/>
    <x v="0"/>
    <n v="2621.88"/>
    <n v="5"/>
    <x v="6808"/>
    <x v="226"/>
    <n v="838"/>
    <x v="65"/>
    <m/>
    <m/>
    <s v="Jumia"/>
    <s v="Jum"/>
    <n v="16284.02"/>
    <n v="29200970.130000021"/>
    <n v="29200970.130000021"/>
    <s v="Cairo"/>
  </r>
  <r>
    <s v="ORD106811"/>
    <s v="Nike Air Max"/>
    <x v="1"/>
    <x v="1"/>
    <x v="1"/>
    <x v="3"/>
    <n v="12997.54"/>
    <n v="2"/>
    <x v="6809"/>
    <x v="266"/>
    <n v="3918"/>
    <x v="194"/>
    <m/>
    <m/>
    <s v="Jumia"/>
    <s v="Jum"/>
    <n v="3665.44"/>
    <n v="91504159.730000004"/>
    <n v="91504159.730000004"/>
    <s v="Dubai"/>
  </r>
  <r>
    <s v="ORD106812"/>
    <s v="Smartwatch FitPro"/>
    <x v="4"/>
    <x v="6"/>
    <x v="1"/>
    <x v="2"/>
    <n v="16575.7"/>
    <n v="1"/>
    <x v="6810"/>
    <x v="158"/>
    <n v="2643"/>
    <x v="304"/>
    <m/>
    <m/>
    <s v="Jumia"/>
    <s v="Jum"/>
    <n v="26648.76"/>
    <n v="31420413.200000018"/>
    <n v="31420413.200000018"/>
    <s v="Casablanca"/>
  </r>
  <r>
    <s v="ORD106813"/>
    <s v="HP Pavilion Laptop"/>
    <x v="3"/>
    <x v="3"/>
    <x v="1"/>
    <x v="2"/>
    <n v="16957.439999999999"/>
    <n v="1"/>
    <x v="6811"/>
    <x v="369"/>
    <n v="226"/>
    <x v="23"/>
    <m/>
    <m/>
    <s v="Jumia"/>
    <s v="Jum"/>
    <n v="26648.76"/>
    <n v="57542997.559999913"/>
    <n v="57542997.559999913"/>
    <s v="Casablanca"/>
  </r>
  <r>
    <s v="ORD106814"/>
    <s v="Xiaomi Redmi Note 12"/>
    <x v="0"/>
    <x v="7"/>
    <x v="1"/>
    <x v="4"/>
    <n v="12918.24"/>
    <n v="2"/>
    <x v="6812"/>
    <x v="339"/>
    <n v="4250"/>
    <x v="321"/>
    <m/>
    <m/>
    <s v="Jumia"/>
    <s v="Jum"/>
    <n v="99349.3"/>
    <n v="92327183.770000085"/>
    <n v="92327183.770000085"/>
    <s v="Riyadh"/>
  </r>
  <r>
    <s v="ORD106815"/>
    <s v="Nike Air Max"/>
    <x v="1"/>
    <x v="1"/>
    <x v="1"/>
    <x v="3"/>
    <n v="11347.96"/>
    <n v="5"/>
    <x v="6813"/>
    <x v="197"/>
    <n v="886"/>
    <x v="117"/>
    <m/>
    <m/>
    <s v="Jumia"/>
    <s v="Jum"/>
    <n v="3665.44"/>
    <n v="91504159.730000004"/>
    <n v="91504159.730000004"/>
    <s v="Dubai"/>
  </r>
  <r>
    <s v="ORD106816"/>
    <s v="Smartwatch FitPro"/>
    <x v="4"/>
    <x v="6"/>
    <x v="1"/>
    <x v="0"/>
    <n v="19700.53"/>
    <n v="1"/>
    <x v="6814"/>
    <x v="279"/>
    <n v="2355"/>
    <x v="115"/>
    <m/>
    <m/>
    <s v="Jumia"/>
    <s v="Jum"/>
    <n v="16284.02"/>
    <n v="31420413.200000018"/>
    <n v="31420413.200000018"/>
    <s v="Cairo"/>
  </r>
  <r>
    <s v="ORD106817"/>
    <s v="T-shirt Cotton"/>
    <x v="1"/>
    <x v="5"/>
    <x v="1"/>
    <x v="1"/>
    <n v="5765.28"/>
    <n v="3"/>
    <x v="6815"/>
    <x v="381"/>
    <n v="352"/>
    <x v="100"/>
    <m/>
    <m/>
    <s v="Jumia"/>
    <s v="Jum"/>
    <n v="13290.4"/>
    <n v="91504159.730000004"/>
    <n v="91504159.730000004"/>
    <s v="Alexandria"/>
  </r>
  <r>
    <s v="ORD106818"/>
    <s v="Dell Inspiron 3501"/>
    <x v="3"/>
    <x v="8"/>
    <x v="0"/>
    <x v="2"/>
    <n v="3930.84"/>
    <n v="5"/>
    <x v="6816"/>
    <x v="105"/>
    <n v="2642"/>
    <x v="171"/>
    <m/>
    <m/>
    <s v="sq"/>
    <s v="sq"/>
    <n v="26648.76"/>
    <n v="57542997.559999913"/>
    <n v="57542997.559999913"/>
    <s v="Casablanca"/>
  </r>
  <r>
    <s v="ORD106819"/>
    <s v="Nike Air Max"/>
    <x v="1"/>
    <x v="1"/>
    <x v="2"/>
    <x v="0"/>
    <n v="3774.28"/>
    <n v="5"/>
    <x v="6817"/>
    <x v="36"/>
    <n v="2380"/>
    <x v="77"/>
    <m/>
    <m/>
    <s v="Amazon"/>
    <s v="Amazon"/>
    <n v="16284.02"/>
    <n v="91504159.730000004"/>
    <n v="91504159.730000004"/>
    <s v="Cairo"/>
  </r>
  <r>
    <s v="ORD106820"/>
    <s v="HP Pavilion Laptop"/>
    <x v="3"/>
    <x v="3"/>
    <x v="0"/>
    <x v="4"/>
    <n v="5980.15"/>
    <n v="4"/>
    <x v="6818"/>
    <x v="71"/>
    <n v="3755"/>
    <x v="320"/>
    <m/>
    <m/>
    <s v="sq"/>
    <s v="sq"/>
    <n v="99349.3"/>
    <n v="57542997.559999913"/>
    <n v="57542997.559999913"/>
    <s v="Riyadh"/>
  </r>
  <r>
    <s v="ORD106821"/>
    <s v="Samsung Galaxy A14"/>
    <x v="0"/>
    <x v="0"/>
    <x v="1"/>
    <x v="1"/>
    <n v="8855.33"/>
    <n v="5"/>
    <x v="6819"/>
    <x v="367"/>
    <n v="109"/>
    <x v="217"/>
    <m/>
    <m/>
    <s v="Jumia"/>
    <s v="Jum"/>
    <n v="13290.4"/>
    <n v="92327183.770000085"/>
    <n v="92327183.770000085"/>
    <s v="Alexandria"/>
  </r>
  <r>
    <s v="ORD106822"/>
    <s v="HP Pavilion Laptop"/>
    <x v="3"/>
    <x v="3"/>
    <x v="0"/>
    <x v="0"/>
    <n v="16782.07"/>
    <n v="3"/>
    <x v="6820"/>
    <x v="238"/>
    <n v="115"/>
    <x v="17"/>
    <m/>
    <m/>
    <s v="sq"/>
    <s v="sq"/>
    <n v="16284.02"/>
    <n v="57542997.559999913"/>
    <n v="57542997.559999913"/>
    <s v="Cairo"/>
  </r>
  <r>
    <s v="ORD106823"/>
    <s v="Adidas Running Shoes"/>
    <x v="1"/>
    <x v="9"/>
    <x v="1"/>
    <x v="2"/>
    <n v="16222.06"/>
    <n v="1"/>
    <x v="6821"/>
    <x v="149"/>
    <n v="4654"/>
    <x v="153"/>
    <m/>
    <m/>
    <s v="Jumia"/>
    <s v="Jum"/>
    <n v="26648.76"/>
    <n v="91504159.730000004"/>
    <n v="91504159.730000004"/>
    <s v="Casablanca"/>
  </r>
  <r>
    <s v="ORD106824"/>
    <s v="HP Pavilion Laptop"/>
    <x v="3"/>
    <x v="3"/>
    <x v="0"/>
    <x v="3"/>
    <n v="1811.04"/>
    <n v="2"/>
    <x v="6822"/>
    <x v="75"/>
    <n v="3865"/>
    <x v="124"/>
    <m/>
    <m/>
    <s v="sq"/>
    <s v="sq"/>
    <n v="3665.44"/>
    <n v="57542997.559999913"/>
    <n v="57542997.559999913"/>
    <s v="Dubai"/>
  </r>
  <r>
    <s v="ORD106825"/>
    <s v="Nike Air Max"/>
    <x v="1"/>
    <x v="1"/>
    <x v="2"/>
    <x v="2"/>
    <n v="11521.83"/>
    <n v="5"/>
    <x v="6823"/>
    <x v="371"/>
    <n v="2970"/>
    <x v="176"/>
    <m/>
    <m/>
    <s v="Amazon"/>
    <s v="Amazon"/>
    <n v="26648.76"/>
    <n v="91504159.730000004"/>
    <n v="91504159.730000004"/>
    <s v="Casablanca"/>
  </r>
  <r>
    <s v="ORD106826"/>
    <s v="Xiaomi Redmi Note 12"/>
    <x v="0"/>
    <x v="7"/>
    <x v="0"/>
    <x v="4"/>
    <n v="10361.34"/>
    <n v="1"/>
    <x v="6824"/>
    <x v="134"/>
    <n v="4607"/>
    <x v="180"/>
    <m/>
    <m/>
    <s v="sq"/>
    <s v="sq"/>
    <n v="99349.3"/>
    <n v="92327183.770000085"/>
    <n v="92327183.770000085"/>
    <s v="Riyadh"/>
  </r>
  <r>
    <s v="ORD106827"/>
    <s v="iPhone 13"/>
    <x v="0"/>
    <x v="4"/>
    <x v="2"/>
    <x v="0"/>
    <n v="19962.96"/>
    <n v="4"/>
    <x v="6825"/>
    <x v="193"/>
    <n v="4316"/>
    <x v="27"/>
    <m/>
    <m/>
    <s v="Amazon"/>
    <s v="Amazon"/>
    <n v="16284.02"/>
    <n v="92327183.770000085"/>
    <n v="92327183.770000085"/>
    <s v="Cairo"/>
  </r>
  <r>
    <s v="ORD106828"/>
    <s v="iPhone 13"/>
    <x v="0"/>
    <x v="4"/>
    <x v="1"/>
    <x v="2"/>
    <n v="16133.51"/>
    <n v="5"/>
    <x v="6826"/>
    <x v="396"/>
    <n v="2599"/>
    <x v="89"/>
    <m/>
    <m/>
    <s v="Jumia"/>
    <s v="Jum"/>
    <n v="26648.76"/>
    <n v="92327183.770000085"/>
    <n v="92327183.770000085"/>
    <s v="Casablanca"/>
  </r>
  <r>
    <s v="ORD106829"/>
    <s v="Samsung Galaxy A14"/>
    <x v="0"/>
    <x v="0"/>
    <x v="2"/>
    <x v="0"/>
    <n v="15558.75"/>
    <n v="4"/>
    <x v="6827"/>
    <x v="339"/>
    <n v="4436"/>
    <x v="15"/>
    <m/>
    <m/>
    <s v="Amazon"/>
    <s v="Amazon"/>
    <n v="16284.02"/>
    <n v="92327183.770000085"/>
    <n v="92327183.770000085"/>
    <s v="Cairo"/>
  </r>
  <r>
    <s v="ORD106830"/>
    <s v="Bluetooth Headset"/>
    <x v="2"/>
    <x v="2"/>
    <x v="0"/>
    <x v="2"/>
    <n v="18306.3"/>
    <n v="2"/>
    <x v="6828"/>
    <x v="35"/>
    <n v="1187"/>
    <x v="33"/>
    <m/>
    <m/>
    <s v="sq"/>
    <s v="sq"/>
    <n v="26648.76"/>
    <n v="29200970.130000021"/>
    <n v="29200970.130000021"/>
    <s v="Casablanca"/>
  </r>
  <r>
    <s v="ORD106831"/>
    <s v="Xiaomi Redmi Note 12"/>
    <x v="0"/>
    <x v="7"/>
    <x v="1"/>
    <x v="2"/>
    <n v="19960.12"/>
    <n v="4"/>
    <x v="6829"/>
    <x v="97"/>
    <n v="4052"/>
    <x v="300"/>
    <m/>
    <m/>
    <s v="Jumia"/>
    <s v="Jum"/>
    <n v="26648.76"/>
    <n v="92327183.770000085"/>
    <n v="92327183.770000085"/>
    <s v="Casablanca"/>
  </r>
  <r>
    <s v="ORD106832"/>
    <s v="HP Pavilion Laptop"/>
    <x v="3"/>
    <x v="3"/>
    <x v="2"/>
    <x v="5"/>
    <n v="953.98"/>
    <n v="1"/>
    <x v="6830"/>
    <x v="130"/>
    <n v="97"/>
    <x v="157"/>
    <m/>
    <m/>
    <s v="Amazon"/>
    <s v="Amazon"/>
    <n v="27872.98"/>
    <n v="57542997.559999913"/>
    <n v="57542997.559999913"/>
    <s v="Giza"/>
  </r>
  <r>
    <s v="ORD106833"/>
    <s v="T-shirt Cotton"/>
    <x v="1"/>
    <x v="5"/>
    <x v="1"/>
    <x v="5"/>
    <n v="9788.02"/>
    <n v="5"/>
    <x v="6831"/>
    <x v="207"/>
    <n v="4432"/>
    <x v="112"/>
    <m/>
    <m/>
    <s v="Jumia"/>
    <s v="Jum"/>
    <n v="27872.98"/>
    <n v="91504159.730000004"/>
    <n v="91504159.730000004"/>
    <s v="Giza"/>
  </r>
  <r>
    <s v="ORD106834"/>
    <s v="Samsung Galaxy A14"/>
    <x v="0"/>
    <x v="0"/>
    <x v="0"/>
    <x v="5"/>
    <n v="11249.95"/>
    <n v="5"/>
    <x v="6832"/>
    <x v="154"/>
    <n v="485"/>
    <x v="131"/>
    <m/>
    <m/>
    <s v="sq"/>
    <s v="sq"/>
    <n v="27872.98"/>
    <n v="92327183.770000085"/>
    <n v="92327183.770000085"/>
    <s v="Giza"/>
  </r>
  <r>
    <s v="ORD106835"/>
    <s v="T-shirt Cotton"/>
    <x v="1"/>
    <x v="5"/>
    <x v="1"/>
    <x v="1"/>
    <n v="1149.6099999999999"/>
    <n v="3"/>
    <x v="6833"/>
    <x v="29"/>
    <n v="2890"/>
    <x v="64"/>
    <m/>
    <m/>
    <s v="Jumia"/>
    <s v="Jum"/>
    <n v="13290.4"/>
    <n v="91504159.730000004"/>
    <n v="91504159.730000004"/>
    <s v="Alexandria"/>
  </r>
  <r>
    <s v="ORD106836"/>
    <s v="Adidas Running Shoes"/>
    <x v="1"/>
    <x v="9"/>
    <x v="1"/>
    <x v="5"/>
    <n v="6945.22"/>
    <n v="5"/>
    <x v="6834"/>
    <x v="390"/>
    <n v="4946"/>
    <x v="123"/>
    <m/>
    <m/>
    <s v="Jumia"/>
    <s v="Jum"/>
    <n v="27872.98"/>
    <n v="91504159.730000004"/>
    <n v="91504159.730000004"/>
    <s v="Giza"/>
  </r>
  <r>
    <s v="ORD106837"/>
    <s v="Samsung Galaxy A14"/>
    <x v="0"/>
    <x v="0"/>
    <x v="2"/>
    <x v="0"/>
    <n v="8546.65"/>
    <n v="3"/>
    <x v="6835"/>
    <x v="224"/>
    <n v="697"/>
    <x v="46"/>
    <m/>
    <m/>
    <s v="Amazon"/>
    <s v="Amazon"/>
    <n v="16284.02"/>
    <n v="92327183.770000085"/>
    <n v="92327183.770000085"/>
    <s v="Cairo"/>
  </r>
  <r>
    <s v="ORD106838"/>
    <s v="Samsung Galaxy A14"/>
    <x v="0"/>
    <x v="0"/>
    <x v="2"/>
    <x v="1"/>
    <n v="15813.63"/>
    <n v="5"/>
    <x v="6836"/>
    <x v="199"/>
    <n v="3948"/>
    <x v="92"/>
    <m/>
    <m/>
    <s v="Amazon"/>
    <s v="Amazon"/>
    <n v="13290.4"/>
    <n v="92327183.770000085"/>
    <n v="92327183.770000085"/>
    <s v="Alexandria"/>
  </r>
  <r>
    <s v="ORD106839"/>
    <s v="Smartwatch FitPro"/>
    <x v="4"/>
    <x v="6"/>
    <x v="2"/>
    <x v="4"/>
    <n v="10363.35"/>
    <n v="1"/>
    <x v="6837"/>
    <x v="370"/>
    <n v="2911"/>
    <x v="23"/>
    <m/>
    <m/>
    <s v="Amazon"/>
    <s v="Amazon"/>
    <n v="99349.3"/>
    <n v="31420413.200000018"/>
    <n v="31420413.200000018"/>
    <s v="Riyadh"/>
  </r>
  <r>
    <s v="ORD106840"/>
    <s v="HP Pavilion Laptop"/>
    <x v="3"/>
    <x v="3"/>
    <x v="2"/>
    <x v="3"/>
    <n v="19312.13"/>
    <n v="4"/>
    <x v="6838"/>
    <x v="180"/>
    <n v="1518"/>
    <x v="328"/>
    <m/>
    <m/>
    <s v="Amazon"/>
    <s v="Amazon"/>
    <n v="3665.44"/>
    <n v="57542997.559999913"/>
    <n v="57542997.559999913"/>
    <s v="Dubai"/>
  </r>
  <r>
    <s v="ORD106841"/>
    <s v="iPhone 13"/>
    <x v="0"/>
    <x v="4"/>
    <x v="2"/>
    <x v="5"/>
    <n v="8058.57"/>
    <n v="4"/>
    <x v="6839"/>
    <x v="24"/>
    <n v="1794"/>
    <x v="268"/>
    <m/>
    <m/>
    <s v="Amazon"/>
    <s v="Amazon"/>
    <n v="27872.98"/>
    <n v="92327183.770000085"/>
    <n v="92327183.770000085"/>
    <s v="Giza"/>
  </r>
  <r>
    <s v="ORD106842"/>
    <s v="Samsung Galaxy A14"/>
    <x v="0"/>
    <x v="0"/>
    <x v="2"/>
    <x v="4"/>
    <n v="19550.919999999998"/>
    <n v="5"/>
    <x v="6840"/>
    <x v="16"/>
    <n v="1317"/>
    <x v="172"/>
    <m/>
    <m/>
    <s v="Amazon"/>
    <s v="Amazon"/>
    <n v="99349.3"/>
    <n v="92327183.770000085"/>
    <n v="92327183.770000085"/>
    <s v="Riyadh"/>
  </r>
  <r>
    <s v="ORD106843"/>
    <s v="HP Pavilion Laptop"/>
    <x v="3"/>
    <x v="3"/>
    <x v="0"/>
    <x v="0"/>
    <n v="3713.52"/>
    <n v="1"/>
    <x v="6841"/>
    <x v="313"/>
    <n v="4962"/>
    <x v="137"/>
    <m/>
    <m/>
    <s v="sq"/>
    <s v="sq"/>
    <n v="16284.02"/>
    <n v="57542997.559999913"/>
    <n v="57542997.559999913"/>
    <s v="Cairo"/>
  </r>
  <r>
    <s v="ORD106844"/>
    <s v="Smartwatch FitPro"/>
    <x v="4"/>
    <x v="6"/>
    <x v="2"/>
    <x v="3"/>
    <n v="14936.42"/>
    <n v="5"/>
    <x v="6842"/>
    <x v="114"/>
    <n v="2726"/>
    <x v="161"/>
    <m/>
    <m/>
    <s v="Amazon"/>
    <s v="Amazon"/>
    <n v="3665.44"/>
    <n v="31420413.200000018"/>
    <n v="31420413.200000018"/>
    <s v="Dubai"/>
  </r>
  <r>
    <s v="ORD106845"/>
    <s v="T-shirt Cotton"/>
    <x v="1"/>
    <x v="5"/>
    <x v="2"/>
    <x v="2"/>
    <n v="9299.25"/>
    <n v="2"/>
    <x v="6843"/>
    <x v="320"/>
    <n v="1945"/>
    <x v="231"/>
    <m/>
    <m/>
    <s v="Amazon"/>
    <s v="Amazon"/>
    <n v="26648.76"/>
    <n v="91504159.730000004"/>
    <n v="91504159.730000004"/>
    <s v="Casablanca"/>
  </r>
  <r>
    <s v="ORD106846"/>
    <s v="T-shirt Cotton"/>
    <x v="1"/>
    <x v="5"/>
    <x v="2"/>
    <x v="0"/>
    <n v="18941.84"/>
    <n v="4"/>
    <x v="6844"/>
    <x v="245"/>
    <n v="1138"/>
    <x v="38"/>
    <m/>
    <m/>
    <s v="Amazon"/>
    <s v="Amazon"/>
    <n v="16284.02"/>
    <n v="91504159.730000004"/>
    <n v="91504159.730000004"/>
    <s v="Cairo"/>
  </r>
  <r>
    <s v="ORD106847"/>
    <s v="Smartwatch FitPro"/>
    <x v="4"/>
    <x v="6"/>
    <x v="2"/>
    <x v="0"/>
    <n v="10007.84"/>
    <n v="4"/>
    <x v="6845"/>
    <x v="30"/>
    <n v="1580"/>
    <x v="233"/>
    <m/>
    <m/>
    <s v="Amazon"/>
    <s v="Amazon"/>
    <n v="16284.02"/>
    <n v="31420413.200000018"/>
    <n v="31420413.200000018"/>
    <s v="Cairo"/>
  </r>
  <r>
    <s v="ORD106848"/>
    <s v="Smartwatch FitPro"/>
    <x v="4"/>
    <x v="6"/>
    <x v="0"/>
    <x v="1"/>
    <n v="6975.91"/>
    <n v="1"/>
    <x v="6846"/>
    <x v="362"/>
    <n v="1766"/>
    <x v="71"/>
    <m/>
    <m/>
    <s v="sq"/>
    <s v="sq"/>
    <n v="13290.4"/>
    <n v="31420413.200000018"/>
    <n v="31420413.200000018"/>
    <s v="Alexandria"/>
  </r>
  <r>
    <s v="ORD106849"/>
    <s v="Nike Air Max"/>
    <x v="1"/>
    <x v="1"/>
    <x v="2"/>
    <x v="2"/>
    <n v="7893.78"/>
    <n v="3"/>
    <x v="6847"/>
    <x v="270"/>
    <n v="1472"/>
    <x v="184"/>
    <m/>
    <m/>
    <s v="Amazon"/>
    <s v="Amazon"/>
    <n v="26648.76"/>
    <n v="91504159.730000004"/>
    <n v="91504159.730000004"/>
    <s v="Casablanca"/>
  </r>
  <r>
    <s v="ORD106850"/>
    <s v="Adidas Running Shoes"/>
    <x v="1"/>
    <x v="9"/>
    <x v="0"/>
    <x v="2"/>
    <n v="11160.29"/>
    <n v="5"/>
    <x v="6848"/>
    <x v="274"/>
    <n v="2609"/>
    <x v="127"/>
    <m/>
    <m/>
    <s v="sq"/>
    <s v="sq"/>
    <n v="26648.76"/>
    <n v="91504159.730000004"/>
    <n v="91504159.730000004"/>
    <s v="Casablanca"/>
  </r>
  <r>
    <s v="ORD106851"/>
    <s v="Nike Air Max"/>
    <x v="1"/>
    <x v="1"/>
    <x v="2"/>
    <x v="2"/>
    <n v="1094.8599999999999"/>
    <n v="4"/>
    <x v="6849"/>
    <x v="207"/>
    <n v="2955"/>
    <x v="140"/>
    <m/>
    <m/>
    <s v="Amazon"/>
    <s v="Amazon"/>
    <n v="26648.76"/>
    <n v="91504159.730000004"/>
    <n v="91504159.730000004"/>
    <s v="Casablanca"/>
  </r>
  <r>
    <s v="ORD106852"/>
    <s v="T-shirt Cotton"/>
    <x v="1"/>
    <x v="5"/>
    <x v="0"/>
    <x v="4"/>
    <n v="12088.06"/>
    <n v="5"/>
    <x v="6850"/>
    <x v="21"/>
    <n v="1578"/>
    <x v="283"/>
    <m/>
    <m/>
    <s v="sq"/>
    <s v="sq"/>
    <n v="99349.3"/>
    <n v="91504159.730000004"/>
    <n v="91504159.730000004"/>
    <s v="Riyadh"/>
  </r>
  <r>
    <s v="ORD106853"/>
    <s v="Samsung Galaxy A14"/>
    <x v="0"/>
    <x v="0"/>
    <x v="2"/>
    <x v="3"/>
    <n v="2136.2399999999998"/>
    <n v="1"/>
    <x v="6851"/>
    <x v="366"/>
    <n v="1099"/>
    <x v="196"/>
    <m/>
    <m/>
    <s v="Amazon"/>
    <s v="Amazon"/>
    <n v="3665.44"/>
    <n v="92327183.770000085"/>
    <n v="92327183.770000085"/>
    <s v="Dubai"/>
  </r>
  <r>
    <s v="ORD106854"/>
    <s v="Dell Inspiron 3501"/>
    <x v="3"/>
    <x v="8"/>
    <x v="1"/>
    <x v="3"/>
    <n v="15757.64"/>
    <n v="3"/>
    <x v="6852"/>
    <x v="370"/>
    <n v="1455"/>
    <x v="18"/>
    <m/>
    <m/>
    <s v="Jumia"/>
    <s v="Jum"/>
    <n v="3665.44"/>
    <n v="57542997.559999913"/>
    <n v="57542997.559999913"/>
    <s v="Dubai"/>
  </r>
  <r>
    <s v="ORD106855"/>
    <s v="Bluetooth Headset"/>
    <x v="2"/>
    <x v="2"/>
    <x v="0"/>
    <x v="5"/>
    <n v="4700.51"/>
    <n v="1"/>
    <x v="6853"/>
    <x v="396"/>
    <n v="3630"/>
    <x v="214"/>
    <m/>
    <m/>
    <s v="sq"/>
    <s v="sq"/>
    <n v="27872.98"/>
    <n v="29200970.130000021"/>
    <n v="29200970.130000021"/>
    <s v="Giza"/>
  </r>
  <r>
    <s v="ORD106856"/>
    <s v="Nike Air Max"/>
    <x v="1"/>
    <x v="1"/>
    <x v="0"/>
    <x v="4"/>
    <n v="7032.53"/>
    <n v="2"/>
    <x v="6854"/>
    <x v="300"/>
    <n v="4313"/>
    <x v="273"/>
    <m/>
    <m/>
    <s v="sq"/>
    <s v="sq"/>
    <n v="99349.3"/>
    <n v="91504159.730000004"/>
    <n v="91504159.730000004"/>
    <s v="Riyadh"/>
  </r>
  <r>
    <s v="ORD106857"/>
    <s v="Smartwatch FitPro"/>
    <x v="4"/>
    <x v="6"/>
    <x v="0"/>
    <x v="2"/>
    <n v="8898.15"/>
    <n v="3"/>
    <x v="6855"/>
    <x v="348"/>
    <n v="1774"/>
    <x v="352"/>
    <m/>
    <m/>
    <s v="sq"/>
    <s v="sq"/>
    <n v="26648.76"/>
    <n v="31420413.200000018"/>
    <n v="31420413.200000018"/>
    <s v="Casablanca"/>
  </r>
  <r>
    <s v="ORD106858"/>
    <s v="Bluetooth Headset"/>
    <x v="2"/>
    <x v="2"/>
    <x v="2"/>
    <x v="1"/>
    <n v="4911.68"/>
    <n v="3"/>
    <x v="6856"/>
    <x v="123"/>
    <n v="3229"/>
    <x v="293"/>
    <m/>
    <m/>
    <s v="Amazon"/>
    <s v="Amazon"/>
    <n v="13290.4"/>
    <n v="29200970.130000021"/>
    <n v="29200970.130000021"/>
    <s v="Alexandria"/>
  </r>
  <r>
    <s v="ORD106859"/>
    <s v="T-shirt Cotton"/>
    <x v="1"/>
    <x v="5"/>
    <x v="2"/>
    <x v="1"/>
    <n v="8187.99"/>
    <n v="4"/>
    <x v="6857"/>
    <x v="221"/>
    <n v="1742"/>
    <x v="33"/>
    <m/>
    <m/>
    <s v="Amazon"/>
    <s v="Amazon"/>
    <n v="13290.4"/>
    <n v="91504159.730000004"/>
    <n v="91504159.730000004"/>
    <s v="Alexandria"/>
  </r>
  <r>
    <s v="ORD106860"/>
    <s v="Adidas Running Shoes"/>
    <x v="1"/>
    <x v="9"/>
    <x v="2"/>
    <x v="3"/>
    <n v="6229.17"/>
    <n v="5"/>
    <x v="6858"/>
    <x v="274"/>
    <n v="3458"/>
    <x v="336"/>
    <m/>
    <m/>
    <s v="Amazon"/>
    <s v="Amazon"/>
    <n v="3665.44"/>
    <n v="91504159.730000004"/>
    <n v="91504159.730000004"/>
    <s v="Dubai"/>
  </r>
  <r>
    <s v="ORD106861"/>
    <s v="Xiaomi Redmi Note 12"/>
    <x v="0"/>
    <x v="7"/>
    <x v="2"/>
    <x v="4"/>
    <n v="8266.76"/>
    <n v="4"/>
    <x v="6859"/>
    <x v="114"/>
    <n v="2793"/>
    <x v="125"/>
    <m/>
    <m/>
    <s v="Amazon"/>
    <s v="Amazon"/>
    <n v="99349.3"/>
    <n v="92327183.770000085"/>
    <n v="92327183.770000085"/>
    <s v="Riyadh"/>
  </r>
  <r>
    <s v="ORD106862"/>
    <s v="Samsung Galaxy A14"/>
    <x v="0"/>
    <x v="0"/>
    <x v="1"/>
    <x v="3"/>
    <n v="11807.09"/>
    <n v="3"/>
    <x v="6860"/>
    <x v="75"/>
    <n v="808"/>
    <x v="314"/>
    <m/>
    <m/>
    <s v="Jumia"/>
    <s v="Jum"/>
    <n v="3665.44"/>
    <n v="92327183.770000085"/>
    <n v="92327183.770000085"/>
    <s v="Dubai"/>
  </r>
  <r>
    <s v="ORD106863"/>
    <s v="iPhone 13"/>
    <x v="0"/>
    <x v="4"/>
    <x v="0"/>
    <x v="2"/>
    <n v="3764.63"/>
    <n v="3"/>
    <x v="6861"/>
    <x v="105"/>
    <n v="2943"/>
    <x v="39"/>
    <m/>
    <m/>
    <s v="sq"/>
    <s v="sq"/>
    <n v="26648.76"/>
    <n v="92327183.770000085"/>
    <n v="92327183.770000085"/>
    <s v="Casablanca"/>
  </r>
  <r>
    <s v="ORD106864"/>
    <s v="Adidas Running Shoes"/>
    <x v="1"/>
    <x v="9"/>
    <x v="1"/>
    <x v="0"/>
    <n v="3359.87"/>
    <n v="1"/>
    <x v="6862"/>
    <x v="220"/>
    <n v="4059"/>
    <x v="327"/>
    <m/>
    <m/>
    <s v="Jumia"/>
    <s v="Jum"/>
    <n v="16284.02"/>
    <n v="91504159.730000004"/>
    <n v="91504159.730000004"/>
    <s v="Cairo"/>
  </r>
  <r>
    <s v="ORD106865"/>
    <s v="Adidas Running Shoes"/>
    <x v="1"/>
    <x v="9"/>
    <x v="1"/>
    <x v="1"/>
    <n v="15916.29"/>
    <n v="4"/>
    <x v="6863"/>
    <x v="158"/>
    <n v="1498"/>
    <x v="238"/>
    <m/>
    <m/>
    <s v="Jumia"/>
    <s v="Jum"/>
    <n v="13290.4"/>
    <n v="91504159.730000004"/>
    <n v="91504159.730000004"/>
    <s v="Alexandria"/>
  </r>
  <r>
    <s v="ORD106866"/>
    <s v="Smartwatch FitPro"/>
    <x v="4"/>
    <x v="6"/>
    <x v="1"/>
    <x v="1"/>
    <n v="10328.799999999999"/>
    <n v="3"/>
    <x v="6864"/>
    <x v="255"/>
    <n v="303"/>
    <x v="153"/>
    <m/>
    <m/>
    <s v="Jumia"/>
    <s v="Jum"/>
    <n v="13290.4"/>
    <n v="31420413.200000018"/>
    <n v="31420413.200000018"/>
    <s v="Alexandria"/>
  </r>
  <r>
    <s v="ORD106867"/>
    <s v="HP Pavilion Laptop"/>
    <x v="3"/>
    <x v="3"/>
    <x v="2"/>
    <x v="5"/>
    <n v="11315.34"/>
    <n v="3"/>
    <x v="6865"/>
    <x v="14"/>
    <n v="4161"/>
    <x v="50"/>
    <m/>
    <m/>
    <s v="Amazon"/>
    <s v="Amazon"/>
    <n v="27872.98"/>
    <n v="57542997.559999913"/>
    <n v="57542997.559999913"/>
    <s v="Giza"/>
  </r>
  <r>
    <s v="ORD106868"/>
    <s v="Nike Air Max"/>
    <x v="1"/>
    <x v="1"/>
    <x v="1"/>
    <x v="2"/>
    <n v="12826.15"/>
    <n v="1"/>
    <x v="6866"/>
    <x v="311"/>
    <n v="1877"/>
    <x v="315"/>
    <m/>
    <m/>
    <s v="Jumia"/>
    <s v="Jum"/>
    <n v="26648.76"/>
    <n v="91504159.730000004"/>
    <n v="91504159.730000004"/>
    <s v="Casablanca"/>
  </r>
  <r>
    <s v="ORD106869"/>
    <s v="Bluetooth Headset"/>
    <x v="2"/>
    <x v="2"/>
    <x v="1"/>
    <x v="5"/>
    <n v="4234.41"/>
    <n v="5"/>
    <x v="6867"/>
    <x v="186"/>
    <n v="1586"/>
    <x v="122"/>
    <m/>
    <m/>
    <s v="Jumia"/>
    <s v="Jum"/>
    <n v="27872.98"/>
    <n v="29200970.130000021"/>
    <n v="29200970.130000021"/>
    <s v="Giza"/>
  </r>
  <r>
    <s v="ORD106870"/>
    <s v="T-shirt Cotton"/>
    <x v="1"/>
    <x v="5"/>
    <x v="1"/>
    <x v="2"/>
    <n v="1464.13"/>
    <n v="4"/>
    <x v="6868"/>
    <x v="206"/>
    <n v="3854"/>
    <x v="25"/>
    <m/>
    <m/>
    <s v="Jumia"/>
    <s v="Jum"/>
    <n v="26648.76"/>
    <n v="91504159.730000004"/>
    <n v="91504159.730000004"/>
    <s v="Casablanca"/>
  </r>
  <r>
    <s v="ORD106871"/>
    <s v="iPhone 13"/>
    <x v="0"/>
    <x v="4"/>
    <x v="0"/>
    <x v="1"/>
    <n v="4910.26"/>
    <n v="4"/>
    <x v="6869"/>
    <x v="223"/>
    <n v="3313"/>
    <x v="204"/>
    <m/>
    <m/>
    <s v="sq"/>
    <s v="sq"/>
    <n v="13290.4"/>
    <n v="92327183.770000085"/>
    <n v="92327183.770000085"/>
    <s v="Alexandria"/>
  </r>
  <r>
    <s v="ORD106872"/>
    <s v="Bluetooth Headset"/>
    <x v="2"/>
    <x v="2"/>
    <x v="1"/>
    <x v="2"/>
    <n v="12712.16"/>
    <n v="2"/>
    <x v="6870"/>
    <x v="66"/>
    <n v="1396"/>
    <x v="219"/>
    <m/>
    <m/>
    <s v="Jumia"/>
    <s v="Jum"/>
    <n v="26648.76"/>
    <n v="29200970.130000021"/>
    <n v="29200970.130000021"/>
    <s v="Casablanca"/>
  </r>
  <r>
    <s v="ORD106873"/>
    <s v="HP Pavilion Laptop"/>
    <x v="3"/>
    <x v="3"/>
    <x v="1"/>
    <x v="4"/>
    <n v="16912.46"/>
    <n v="3"/>
    <x v="6871"/>
    <x v="395"/>
    <n v="3305"/>
    <x v="237"/>
    <m/>
    <m/>
    <s v="Jumia"/>
    <s v="Jum"/>
    <n v="99349.3"/>
    <n v="57542997.559999913"/>
    <n v="57542997.559999913"/>
    <s v="Riyadh"/>
  </r>
  <r>
    <s v="ORD106874"/>
    <s v="HP Pavilion Laptop"/>
    <x v="3"/>
    <x v="3"/>
    <x v="2"/>
    <x v="5"/>
    <n v="16973.41"/>
    <n v="4"/>
    <x v="6872"/>
    <x v="321"/>
    <n v="1861"/>
    <x v="337"/>
    <m/>
    <m/>
    <s v="Amazon"/>
    <s v="Amazon"/>
    <n v="27872.98"/>
    <n v="57542997.559999913"/>
    <n v="57542997.559999913"/>
    <s v="Giza"/>
  </r>
  <r>
    <s v="ORD106875"/>
    <s v="T-shirt Cotton"/>
    <x v="1"/>
    <x v="5"/>
    <x v="1"/>
    <x v="1"/>
    <n v="12172.7"/>
    <n v="3"/>
    <x v="6873"/>
    <x v="207"/>
    <n v="4097"/>
    <x v="15"/>
    <m/>
    <m/>
    <s v="Jumia"/>
    <s v="Jum"/>
    <n v="13290.4"/>
    <n v="91504159.730000004"/>
    <n v="91504159.730000004"/>
    <s v="Alexandria"/>
  </r>
  <r>
    <s v="ORD106876"/>
    <s v="T-shirt Cotton"/>
    <x v="1"/>
    <x v="5"/>
    <x v="0"/>
    <x v="4"/>
    <n v="12404.15"/>
    <n v="5"/>
    <x v="6874"/>
    <x v="62"/>
    <n v="2509"/>
    <x v="340"/>
    <m/>
    <m/>
    <s v="sq"/>
    <s v="sq"/>
    <n v="99349.3"/>
    <n v="91504159.730000004"/>
    <n v="91504159.730000004"/>
    <s v="Riyadh"/>
  </r>
  <r>
    <s v="ORD106877"/>
    <s v="Adidas Running Shoes"/>
    <x v="1"/>
    <x v="9"/>
    <x v="0"/>
    <x v="0"/>
    <n v="15434.64"/>
    <n v="3"/>
    <x v="6875"/>
    <x v="47"/>
    <n v="1514"/>
    <x v="320"/>
    <m/>
    <m/>
    <s v="sq"/>
    <s v="sq"/>
    <n v="16284.02"/>
    <n v="91504159.730000004"/>
    <n v="91504159.730000004"/>
    <s v="Cairo"/>
  </r>
  <r>
    <s v="ORD106878"/>
    <s v="Bluetooth Headset"/>
    <x v="2"/>
    <x v="2"/>
    <x v="2"/>
    <x v="2"/>
    <n v="12734.23"/>
    <n v="2"/>
    <x v="6876"/>
    <x v="250"/>
    <n v="1316"/>
    <x v="36"/>
    <m/>
    <m/>
    <s v="Amazon"/>
    <s v="Amazon"/>
    <n v="26648.76"/>
    <n v="29200970.130000021"/>
    <n v="29200970.130000021"/>
    <s v="Casablanca"/>
  </r>
  <r>
    <s v="ORD106879"/>
    <s v="Samsung Galaxy A14"/>
    <x v="0"/>
    <x v="0"/>
    <x v="1"/>
    <x v="1"/>
    <n v="9268.02"/>
    <n v="2"/>
    <x v="6877"/>
    <x v="324"/>
    <n v="1470"/>
    <x v="179"/>
    <m/>
    <m/>
    <s v="Jumia"/>
    <s v="Jum"/>
    <n v="13290.4"/>
    <n v="92327183.770000085"/>
    <n v="92327183.770000085"/>
    <s v="Alexandria"/>
  </r>
  <r>
    <s v="ORD106880"/>
    <s v="HP Pavilion Laptop"/>
    <x v="3"/>
    <x v="3"/>
    <x v="2"/>
    <x v="4"/>
    <n v="6309.82"/>
    <n v="2"/>
    <x v="6878"/>
    <x v="204"/>
    <n v="3707"/>
    <x v="214"/>
    <m/>
    <m/>
    <s v="Amazon"/>
    <s v="Amazon"/>
    <n v="99349.3"/>
    <n v="57542997.559999913"/>
    <n v="57542997.559999913"/>
    <s v="Riyadh"/>
  </r>
  <r>
    <s v="ORD106881"/>
    <s v="Bluetooth Headset"/>
    <x v="2"/>
    <x v="2"/>
    <x v="0"/>
    <x v="3"/>
    <n v="6190.27"/>
    <n v="4"/>
    <x v="6879"/>
    <x v="4"/>
    <n v="4021"/>
    <x v="275"/>
    <m/>
    <m/>
    <s v="sq"/>
    <s v="sq"/>
    <n v="3665.44"/>
    <n v="29200970.130000021"/>
    <n v="29200970.130000021"/>
    <s v="Dubai"/>
  </r>
  <r>
    <s v="ORD106882"/>
    <s v="T-shirt Cotton"/>
    <x v="1"/>
    <x v="5"/>
    <x v="1"/>
    <x v="4"/>
    <n v="18616.64"/>
    <n v="4"/>
    <x v="6880"/>
    <x v="343"/>
    <n v="325"/>
    <x v="332"/>
    <m/>
    <m/>
    <s v="Jumia"/>
    <s v="Jum"/>
    <n v="99349.3"/>
    <n v="91504159.730000004"/>
    <n v="91504159.730000004"/>
    <s v="Riyadh"/>
  </r>
  <r>
    <s v="ORD106883"/>
    <s v="Bluetooth Headset"/>
    <x v="2"/>
    <x v="2"/>
    <x v="0"/>
    <x v="0"/>
    <n v="7880.22"/>
    <n v="4"/>
    <x v="6881"/>
    <x v="254"/>
    <n v="3486"/>
    <x v="123"/>
    <m/>
    <m/>
    <s v="sq"/>
    <s v="sq"/>
    <n v="16284.02"/>
    <n v="29200970.130000021"/>
    <n v="29200970.130000021"/>
    <s v="Cairo"/>
  </r>
  <r>
    <s v="ORD106884"/>
    <s v="Bluetooth Headset"/>
    <x v="2"/>
    <x v="2"/>
    <x v="0"/>
    <x v="4"/>
    <n v="147.32"/>
    <n v="3"/>
    <x v="6882"/>
    <x v="283"/>
    <n v="1367"/>
    <x v="112"/>
    <m/>
    <m/>
    <s v="sq"/>
    <s v="sq"/>
    <n v="99349.3"/>
    <n v="29200970.130000021"/>
    <n v="29200970.130000021"/>
    <s v="Riyadh"/>
  </r>
  <r>
    <s v="ORD106885"/>
    <s v="T-shirt Cotton"/>
    <x v="1"/>
    <x v="5"/>
    <x v="2"/>
    <x v="0"/>
    <n v="8264.7199999999993"/>
    <n v="3"/>
    <x v="6883"/>
    <x v="1"/>
    <n v="735"/>
    <x v="239"/>
    <m/>
    <m/>
    <s v="Amazon"/>
    <s v="Amazon"/>
    <n v="16284.02"/>
    <n v="91504159.730000004"/>
    <n v="91504159.730000004"/>
    <s v="Cairo"/>
  </r>
  <r>
    <s v="ORD106886"/>
    <s v="HP Pavilion Laptop"/>
    <x v="3"/>
    <x v="3"/>
    <x v="2"/>
    <x v="3"/>
    <n v="19701.84"/>
    <n v="4"/>
    <x v="6884"/>
    <x v="214"/>
    <n v="2126"/>
    <x v="170"/>
    <m/>
    <m/>
    <s v="Amazon"/>
    <s v="Amazon"/>
    <n v="3665.44"/>
    <n v="57542997.559999913"/>
    <n v="57542997.559999913"/>
    <s v="Dubai"/>
  </r>
  <r>
    <s v="ORD106887"/>
    <s v="Samsung Galaxy A14"/>
    <x v="0"/>
    <x v="0"/>
    <x v="0"/>
    <x v="3"/>
    <n v="3205.12"/>
    <n v="5"/>
    <x v="6885"/>
    <x v="36"/>
    <n v="2960"/>
    <x v="312"/>
    <m/>
    <m/>
    <s v="sq"/>
    <s v="sq"/>
    <n v="3665.44"/>
    <n v="92327183.770000085"/>
    <n v="92327183.770000085"/>
    <s v="Dubai"/>
  </r>
  <r>
    <s v="ORD106888"/>
    <s v="Dell Inspiron 3501"/>
    <x v="3"/>
    <x v="8"/>
    <x v="1"/>
    <x v="4"/>
    <n v="7309.97"/>
    <n v="4"/>
    <x v="6886"/>
    <x v="87"/>
    <n v="3073"/>
    <x v="222"/>
    <m/>
    <m/>
    <s v="Jumia"/>
    <s v="Jum"/>
    <n v="99349.3"/>
    <n v="57542997.559999913"/>
    <n v="57542997.559999913"/>
    <s v="Riyadh"/>
  </r>
  <r>
    <s v="ORD106889"/>
    <s v="HP Pavilion Laptop"/>
    <x v="3"/>
    <x v="3"/>
    <x v="2"/>
    <x v="3"/>
    <n v="19879.060000000001"/>
    <n v="1"/>
    <x v="6887"/>
    <x v="356"/>
    <n v="4566"/>
    <x v="281"/>
    <m/>
    <m/>
    <s v="Amazon"/>
    <s v="Amazon"/>
    <n v="3665.44"/>
    <n v="57542997.559999913"/>
    <n v="57542997.559999913"/>
    <s v="Dubai"/>
  </r>
  <r>
    <s v="ORD106890"/>
    <s v="T-shirt Cotton"/>
    <x v="1"/>
    <x v="5"/>
    <x v="2"/>
    <x v="3"/>
    <n v="10189.23"/>
    <n v="5"/>
    <x v="6888"/>
    <x v="203"/>
    <n v="2724"/>
    <x v="300"/>
    <m/>
    <m/>
    <s v="Amazon"/>
    <s v="Amazon"/>
    <n v="3665.44"/>
    <n v="91504159.730000004"/>
    <n v="91504159.730000004"/>
    <s v="Dubai"/>
  </r>
  <r>
    <s v="ORD106891"/>
    <s v="Smartwatch FitPro"/>
    <x v="4"/>
    <x v="6"/>
    <x v="0"/>
    <x v="5"/>
    <n v="14731.74"/>
    <n v="2"/>
    <x v="6889"/>
    <x v="72"/>
    <n v="947"/>
    <x v="313"/>
    <m/>
    <m/>
    <s v="sq"/>
    <s v="sq"/>
    <n v="27872.98"/>
    <n v="31420413.200000018"/>
    <n v="31420413.200000018"/>
    <s v="Giza"/>
  </r>
  <r>
    <s v="ORD106892"/>
    <s v="Nike Air Max"/>
    <x v="1"/>
    <x v="1"/>
    <x v="0"/>
    <x v="4"/>
    <n v="19540.86"/>
    <n v="3"/>
    <x v="6890"/>
    <x v="271"/>
    <n v="2819"/>
    <x v="267"/>
    <m/>
    <m/>
    <s v="sq"/>
    <s v="sq"/>
    <n v="99349.3"/>
    <n v="91504159.730000004"/>
    <n v="91504159.730000004"/>
    <s v="Riyadh"/>
  </r>
  <r>
    <s v="ORD106893"/>
    <s v="Bluetooth Headset"/>
    <x v="2"/>
    <x v="2"/>
    <x v="2"/>
    <x v="5"/>
    <n v="2063.15"/>
    <n v="5"/>
    <x v="6891"/>
    <x v="305"/>
    <n v="3701"/>
    <x v="98"/>
    <m/>
    <m/>
    <s v="Amazon"/>
    <s v="Amazon"/>
    <n v="27872.98"/>
    <n v="29200970.130000021"/>
    <n v="29200970.130000021"/>
    <s v="Giza"/>
  </r>
  <r>
    <s v="ORD106894"/>
    <s v="Smartwatch FitPro"/>
    <x v="4"/>
    <x v="6"/>
    <x v="0"/>
    <x v="3"/>
    <n v="18022.66"/>
    <n v="5"/>
    <x v="6892"/>
    <x v="104"/>
    <n v="351"/>
    <x v="284"/>
    <m/>
    <m/>
    <s v="sq"/>
    <s v="sq"/>
    <n v="3665.44"/>
    <n v="31420413.200000018"/>
    <n v="31420413.200000018"/>
    <s v="Dubai"/>
  </r>
  <r>
    <s v="ORD106895"/>
    <s v="Samsung Galaxy A14"/>
    <x v="0"/>
    <x v="0"/>
    <x v="0"/>
    <x v="1"/>
    <n v="4093.07"/>
    <n v="4"/>
    <x v="6893"/>
    <x v="244"/>
    <n v="327"/>
    <x v="38"/>
    <m/>
    <m/>
    <s v="sq"/>
    <s v="sq"/>
    <n v="13290.4"/>
    <n v="92327183.770000085"/>
    <n v="92327183.770000085"/>
    <s v="Alexandria"/>
  </r>
  <r>
    <s v="ORD106896"/>
    <s v="Adidas Running Shoes"/>
    <x v="1"/>
    <x v="9"/>
    <x v="0"/>
    <x v="5"/>
    <n v="15026.22"/>
    <n v="2"/>
    <x v="6894"/>
    <x v="80"/>
    <n v="4961"/>
    <x v="51"/>
    <m/>
    <m/>
    <s v="sq"/>
    <s v="sq"/>
    <n v="27872.98"/>
    <n v="91504159.730000004"/>
    <n v="91504159.730000004"/>
    <s v="Giza"/>
  </r>
  <r>
    <s v="ORD106897"/>
    <s v="Nike Air Max"/>
    <x v="1"/>
    <x v="1"/>
    <x v="0"/>
    <x v="1"/>
    <n v="16687.18"/>
    <n v="3"/>
    <x v="6895"/>
    <x v="381"/>
    <n v="3114"/>
    <x v="317"/>
    <m/>
    <m/>
    <s v="sq"/>
    <s v="sq"/>
    <n v="13290.4"/>
    <n v="91504159.730000004"/>
    <n v="91504159.730000004"/>
    <s v="Alexandria"/>
  </r>
  <r>
    <s v="ORD106898"/>
    <s v="Dell Inspiron 3501"/>
    <x v="3"/>
    <x v="8"/>
    <x v="0"/>
    <x v="2"/>
    <n v="19465.939999999999"/>
    <n v="4"/>
    <x v="6896"/>
    <x v="388"/>
    <n v="1211"/>
    <x v="45"/>
    <m/>
    <m/>
    <s v="sq"/>
    <s v="sq"/>
    <n v="26648.76"/>
    <n v="57542997.559999913"/>
    <n v="57542997.559999913"/>
    <s v="Casablanca"/>
  </r>
  <r>
    <s v="ORD106899"/>
    <s v="Nike Air Max"/>
    <x v="1"/>
    <x v="1"/>
    <x v="1"/>
    <x v="0"/>
    <n v="1779.97"/>
    <n v="1"/>
    <x v="6897"/>
    <x v="227"/>
    <n v="4183"/>
    <x v="142"/>
    <m/>
    <m/>
    <s v="Jumia"/>
    <s v="Jum"/>
    <n v="16284.02"/>
    <n v="91504159.730000004"/>
    <n v="91504159.730000004"/>
    <s v="Cairo"/>
  </r>
  <r>
    <s v="ORD106900"/>
    <s v="HP Pavilion Laptop"/>
    <x v="3"/>
    <x v="3"/>
    <x v="2"/>
    <x v="5"/>
    <n v="14881.9"/>
    <n v="5"/>
    <x v="6898"/>
    <x v="321"/>
    <n v="1191"/>
    <x v="22"/>
    <m/>
    <m/>
    <s v="Amazon"/>
    <s v="Amazon"/>
    <n v="27872.98"/>
    <n v="57542997.559999913"/>
    <n v="57542997.559999913"/>
    <s v="Giza"/>
  </r>
  <r>
    <s v="ORD106901"/>
    <s v="Dell Inspiron 3501"/>
    <x v="3"/>
    <x v="8"/>
    <x v="1"/>
    <x v="3"/>
    <n v="3361.11"/>
    <n v="5"/>
    <x v="6899"/>
    <x v="247"/>
    <n v="4423"/>
    <x v="153"/>
    <m/>
    <m/>
    <s v="Jumia"/>
    <s v="Jum"/>
    <n v="3665.44"/>
    <n v="57542997.559999913"/>
    <n v="57542997.559999913"/>
    <s v="Dubai"/>
  </r>
  <r>
    <s v="ORD106902"/>
    <s v="Smartwatch FitPro"/>
    <x v="4"/>
    <x v="6"/>
    <x v="2"/>
    <x v="0"/>
    <n v="17350.330000000002"/>
    <n v="1"/>
    <x v="6900"/>
    <x v="264"/>
    <n v="4411"/>
    <x v="209"/>
    <m/>
    <m/>
    <s v="Amazon"/>
    <s v="Amazon"/>
    <n v="16284.02"/>
    <n v="31420413.200000018"/>
    <n v="31420413.200000018"/>
    <s v="Cairo"/>
  </r>
  <r>
    <s v="ORD106903"/>
    <s v="Adidas Running Shoes"/>
    <x v="1"/>
    <x v="9"/>
    <x v="0"/>
    <x v="1"/>
    <n v="1219.1099999999999"/>
    <n v="5"/>
    <x v="6901"/>
    <x v="292"/>
    <n v="3782"/>
    <x v="132"/>
    <m/>
    <m/>
    <s v="sq"/>
    <s v="sq"/>
    <n v="13290.4"/>
    <n v="91504159.730000004"/>
    <n v="91504159.730000004"/>
    <s v="Alexandria"/>
  </r>
  <r>
    <s v="ORD106904"/>
    <s v="Samsung Galaxy A14"/>
    <x v="0"/>
    <x v="0"/>
    <x v="0"/>
    <x v="5"/>
    <n v="4993.75"/>
    <n v="4"/>
    <x v="6902"/>
    <x v="334"/>
    <n v="1037"/>
    <x v="12"/>
    <m/>
    <m/>
    <s v="sq"/>
    <s v="sq"/>
    <n v="27872.98"/>
    <n v="92327183.770000085"/>
    <n v="92327183.770000085"/>
    <s v="Giza"/>
  </r>
  <r>
    <s v="ORD106905"/>
    <s v="iPhone 13"/>
    <x v="0"/>
    <x v="4"/>
    <x v="2"/>
    <x v="2"/>
    <n v="18384.78"/>
    <n v="1"/>
    <x v="6903"/>
    <x v="308"/>
    <n v="3169"/>
    <x v="42"/>
    <m/>
    <m/>
    <s v="Amazon"/>
    <s v="Amazon"/>
    <n v="26648.76"/>
    <n v="92327183.770000085"/>
    <n v="92327183.770000085"/>
    <s v="Casablanca"/>
  </r>
  <r>
    <s v="ORD106906"/>
    <s v="Bluetooth Headset"/>
    <x v="2"/>
    <x v="2"/>
    <x v="0"/>
    <x v="2"/>
    <n v="16779.849999999999"/>
    <n v="3"/>
    <x v="6904"/>
    <x v="362"/>
    <n v="2280"/>
    <x v="123"/>
    <m/>
    <m/>
    <s v="sq"/>
    <s v="sq"/>
    <n v="26648.76"/>
    <n v="29200970.130000021"/>
    <n v="29200970.130000021"/>
    <s v="Casablanca"/>
  </r>
  <r>
    <s v="ORD106907"/>
    <s v="Samsung Galaxy A14"/>
    <x v="0"/>
    <x v="0"/>
    <x v="0"/>
    <x v="2"/>
    <n v="17824.509999999998"/>
    <n v="5"/>
    <x v="6905"/>
    <x v="230"/>
    <n v="983"/>
    <x v="291"/>
    <m/>
    <m/>
    <s v="sq"/>
    <s v="sq"/>
    <n v="26648.76"/>
    <n v="92327183.770000085"/>
    <n v="92327183.770000085"/>
    <s v="Casablanca"/>
  </r>
  <r>
    <s v="ORD106908"/>
    <s v="iPhone 13"/>
    <x v="0"/>
    <x v="4"/>
    <x v="1"/>
    <x v="2"/>
    <n v="5320.29"/>
    <n v="1"/>
    <x v="6906"/>
    <x v="21"/>
    <n v="4344"/>
    <x v="36"/>
    <m/>
    <m/>
    <s v="Jumia"/>
    <s v="Jum"/>
    <n v="26648.76"/>
    <n v="92327183.770000085"/>
    <n v="92327183.770000085"/>
    <s v="Casablanca"/>
  </r>
  <r>
    <s v="ORD106909"/>
    <s v="Adidas Running Shoes"/>
    <x v="1"/>
    <x v="9"/>
    <x v="0"/>
    <x v="0"/>
    <n v="1655"/>
    <n v="1"/>
    <x v="6907"/>
    <x v="116"/>
    <n v="1950"/>
    <x v="12"/>
    <m/>
    <m/>
    <s v="sq"/>
    <s v="sq"/>
    <n v="16284.02"/>
    <n v="91504159.730000004"/>
    <n v="91504159.730000004"/>
    <s v="Cairo"/>
  </r>
  <r>
    <s v="ORD106910"/>
    <s v="HP Pavilion Laptop"/>
    <x v="3"/>
    <x v="3"/>
    <x v="0"/>
    <x v="0"/>
    <n v="1689.74"/>
    <n v="3"/>
    <x v="6908"/>
    <x v="230"/>
    <n v="4910"/>
    <x v="149"/>
    <m/>
    <m/>
    <s v="sq"/>
    <s v="sq"/>
    <n v="16284.02"/>
    <n v="57542997.559999913"/>
    <n v="57542997.559999913"/>
    <s v="Cairo"/>
  </r>
  <r>
    <s v="ORD106911"/>
    <s v="HP Pavilion Laptop"/>
    <x v="3"/>
    <x v="3"/>
    <x v="0"/>
    <x v="0"/>
    <n v="7456.06"/>
    <n v="4"/>
    <x v="6909"/>
    <x v="378"/>
    <n v="2538"/>
    <x v="149"/>
    <m/>
    <m/>
    <s v="sq"/>
    <s v="sq"/>
    <n v="16284.02"/>
    <n v="57542997.559999913"/>
    <n v="57542997.559999913"/>
    <s v="Cairo"/>
  </r>
  <r>
    <s v="ORD106912"/>
    <s v="T-shirt Cotton"/>
    <x v="1"/>
    <x v="5"/>
    <x v="2"/>
    <x v="2"/>
    <n v="13697.3"/>
    <n v="5"/>
    <x v="6910"/>
    <x v="266"/>
    <n v="4402"/>
    <x v="289"/>
    <m/>
    <m/>
    <s v="Amazon"/>
    <s v="Amazon"/>
    <n v="26648.76"/>
    <n v="91504159.730000004"/>
    <n v="91504159.730000004"/>
    <s v="Casablanca"/>
  </r>
  <r>
    <s v="ORD106913"/>
    <s v="Xiaomi Redmi Note 12"/>
    <x v="0"/>
    <x v="7"/>
    <x v="0"/>
    <x v="4"/>
    <n v="7850.58"/>
    <n v="4"/>
    <x v="6911"/>
    <x v="7"/>
    <n v="2429"/>
    <x v="207"/>
    <m/>
    <m/>
    <s v="sq"/>
    <s v="sq"/>
    <n v="99349.3"/>
    <n v="92327183.770000085"/>
    <n v="92327183.770000085"/>
    <s v="Riyadh"/>
  </r>
  <r>
    <s v="ORD106914"/>
    <s v="iPhone 13"/>
    <x v="0"/>
    <x v="4"/>
    <x v="1"/>
    <x v="5"/>
    <n v="8389.6299999999992"/>
    <n v="1"/>
    <x v="6912"/>
    <x v="154"/>
    <n v="2991"/>
    <x v="201"/>
    <m/>
    <m/>
    <s v="Jumia"/>
    <s v="Jum"/>
    <n v="27872.98"/>
    <n v="92327183.770000085"/>
    <n v="92327183.770000085"/>
    <s v="Giza"/>
  </r>
  <r>
    <s v="ORD106915"/>
    <s v="HP Pavilion Laptop"/>
    <x v="3"/>
    <x v="3"/>
    <x v="1"/>
    <x v="2"/>
    <n v="8241.2800000000007"/>
    <n v="5"/>
    <x v="6913"/>
    <x v="21"/>
    <n v="3115"/>
    <x v="48"/>
    <m/>
    <m/>
    <s v="Jumia"/>
    <s v="Jum"/>
    <n v="26648.76"/>
    <n v="57542997.559999913"/>
    <n v="57542997.559999913"/>
    <s v="Casablanca"/>
  </r>
  <r>
    <s v="ORD106916"/>
    <s v="iPhone 13"/>
    <x v="0"/>
    <x v="4"/>
    <x v="2"/>
    <x v="2"/>
    <n v="7682.34"/>
    <n v="1"/>
    <x v="6914"/>
    <x v="342"/>
    <n v="2631"/>
    <x v="204"/>
    <m/>
    <m/>
    <s v="Amazon"/>
    <s v="Amazon"/>
    <n v="26648.76"/>
    <n v="92327183.770000085"/>
    <n v="92327183.770000085"/>
    <s v="Casablanca"/>
  </r>
  <r>
    <s v="ORD106917"/>
    <s v="Bluetooth Headset"/>
    <x v="2"/>
    <x v="2"/>
    <x v="1"/>
    <x v="3"/>
    <n v="10477.280000000001"/>
    <n v="1"/>
    <x v="6915"/>
    <x v="262"/>
    <n v="2586"/>
    <x v="142"/>
    <m/>
    <m/>
    <s v="Jumia"/>
    <s v="Jum"/>
    <n v="3665.44"/>
    <n v="29200970.130000021"/>
    <n v="29200970.130000021"/>
    <s v="Dubai"/>
  </r>
  <r>
    <s v="ORD106918"/>
    <s v="Nike Air Max"/>
    <x v="1"/>
    <x v="1"/>
    <x v="1"/>
    <x v="5"/>
    <n v="16195.74"/>
    <n v="3"/>
    <x v="6916"/>
    <x v="329"/>
    <n v="1847"/>
    <x v="104"/>
    <m/>
    <m/>
    <s v="Jumia"/>
    <s v="Jum"/>
    <n v="27872.98"/>
    <n v="91504159.730000004"/>
    <n v="91504159.730000004"/>
    <s v="Giza"/>
  </r>
  <r>
    <s v="ORD106919"/>
    <s v="Nike Air Max"/>
    <x v="1"/>
    <x v="1"/>
    <x v="1"/>
    <x v="0"/>
    <n v="13258.19"/>
    <n v="4"/>
    <x v="6917"/>
    <x v="143"/>
    <n v="1453"/>
    <x v="257"/>
    <m/>
    <m/>
    <s v="Jumia"/>
    <s v="Jum"/>
    <n v="16284.02"/>
    <n v="91504159.730000004"/>
    <n v="91504159.730000004"/>
    <s v="Cairo"/>
  </r>
  <r>
    <s v="ORD106920"/>
    <s v="HP Pavilion Laptop"/>
    <x v="3"/>
    <x v="3"/>
    <x v="1"/>
    <x v="5"/>
    <n v="16419.78"/>
    <n v="4"/>
    <x v="6918"/>
    <x v="235"/>
    <n v="61"/>
    <x v="316"/>
    <m/>
    <m/>
    <s v="Jumia"/>
    <s v="Jum"/>
    <n v="27872.98"/>
    <n v="57542997.559999913"/>
    <n v="57542997.559999913"/>
    <s v="Giza"/>
  </r>
  <r>
    <s v="ORD106921"/>
    <s v="T-shirt Cotton"/>
    <x v="1"/>
    <x v="5"/>
    <x v="0"/>
    <x v="0"/>
    <n v="8812.18"/>
    <n v="3"/>
    <x v="6919"/>
    <x v="385"/>
    <n v="538"/>
    <x v="56"/>
    <m/>
    <m/>
    <s v="sq"/>
    <s v="sq"/>
    <n v="16284.02"/>
    <n v="91504159.730000004"/>
    <n v="91504159.730000004"/>
    <s v="Cairo"/>
  </r>
  <r>
    <s v="ORD106922"/>
    <s v="Smartwatch FitPro"/>
    <x v="4"/>
    <x v="6"/>
    <x v="0"/>
    <x v="3"/>
    <n v="13194.03"/>
    <n v="3"/>
    <x v="6920"/>
    <x v="230"/>
    <n v="336"/>
    <x v="324"/>
    <m/>
    <m/>
    <s v="sq"/>
    <s v="sq"/>
    <n v="3665.44"/>
    <n v="31420413.200000018"/>
    <n v="31420413.200000018"/>
    <s v="Dubai"/>
  </r>
  <r>
    <s v="ORD106923"/>
    <s v="Dell Inspiron 3501"/>
    <x v="3"/>
    <x v="8"/>
    <x v="2"/>
    <x v="0"/>
    <n v="8780.36"/>
    <n v="4"/>
    <x v="6921"/>
    <x v="21"/>
    <n v="151"/>
    <x v="275"/>
    <m/>
    <m/>
    <s v="Amazon"/>
    <s v="Amazon"/>
    <n v="16284.02"/>
    <n v="57542997.559999913"/>
    <n v="57542997.559999913"/>
    <s v="Cairo"/>
  </r>
  <r>
    <s v="ORD106924"/>
    <s v="Adidas Running Shoes"/>
    <x v="1"/>
    <x v="9"/>
    <x v="1"/>
    <x v="0"/>
    <n v="5369.66"/>
    <n v="4"/>
    <x v="6922"/>
    <x v="286"/>
    <n v="1352"/>
    <x v="198"/>
    <m/>
    <m/>
    <s v="Jumia"/>
    <s v="Jum"/>
    <n v="16284.02"/>
    <n v="91504159.730000004"/>
    <n v="91504159.730000004"/>
    <s v="Cairo"/>
  </r>
  <r>
    <s v="ORD106925"/>
    <s v="iPhone 13"/>
    <x v="0"/>
    <x v="4"/>
    <x v="2"/>
    <x v="0"/>
    <n v="8377.23"/>
    <n v="1"/>
    <x v="6923"/>
    <x v="80"/>
    <n v="283"/>
    <x v="119"/>
    <m/>
    <m/>
    <s v="Amazon"/>
    <s v="Amazon"/>
    <n v="16284.02"/>
    <n v="92327183.770000085"/>
    <n v="92327183.770000085"/>
    <s v="Cairo"/>
  </r>
  <r>
    <s v="ORD106926"/>
    <s v="Dell Inspiron 3501"/>
    <x v="3"/>
    <x v="8"/>
    <x v="0"/>
    <x v="3"/>
    <n v="9738.7000000000007"/>
    <n v="1"/>
    <x v="6924"/>
    <x v="52"/>
    <n v="4698"/>
    <x v="338"/>
    <m/>
    <m/>
    <s v="sq"/>
    <s v="sq"/>
    <n v="3665.44"/>
    <n v="57542997.559999913"/>
    <n v="57542997.559999913"/>
    <s v="Dubai"/>
  </r>
  <r>
    <s v="ORD106927"/>
    <s v="HP Pavilion Laptop"/>
    <x v="3"/>
    <x v="3"/>
    <x v="2"/>
    <x v="1"/>
    <n v="3774.95"/>
    <n v="4"/>
    <x v="6925"/>
    <x v="231"/>
    <n v="656"/>
    <x v="198"/>
    <m/>
    <m/>
    <s v="Amazon"/>
    <s v="Amazon"/>
    <n v="13290.4"/>
    <n v="57542997.559999913"/>
    <n v="57542997.559999913"/>
    <s v="Alexandria"/>
  </r>
  <r>
    <s v="ORD106928"/>
    <s v="Xiaomi Redmi Note 12"/>
    <x v="0"/>
    <x v="7"/>
    <x v="1"/>
    <x v="2"/>
    <n v="12883.52"/>
    <n v="3"/>
    <x v="6926"/>
    <x v="173"/>
    <n v="3569"/>
    <x v="120"/>
    <m/>
    <m/>
    <s v="Jumia"/>
    <s v="Jum"/>
    <n v="26648.76"/>
    <n v="92327183.770000085"/>
    <n v="92327183.770000085"/>
    <s v="Casablanca"/>
  </r>
  <r>
    <s v="ORD106929"/>
    <s v="Xiaomi Redmi Note 12"/>
    <x v="0"/>
    <x v="7"/>
    <x v="0"/>
    <x v="4"/>
    <n v="15285.09"/>
    <n v="1"/>
    <x v="6927"/>
    <x v="184"/>
    <n v="2539"/>
    <x v="157"/>
    <m/>
    <m/>
    <s v="sq"/>
    <s v="sq"/>
    <n v="99349.3"/>
    <n v="92327183.770000085"/>
    <n v="92327183.770000085"/>
    <s v="Riyadh"/>
  </r>
  <r>
    <s v="ORD106930"/>
    <s v="Dell Inspiron 3501"/>
    <x v="3"/>
    <x v="8"/>
    <x v="1"/>
    <x v="4"/>
    <n v="7276.01"/>
    <n v="3"/>
    <x v="6928"/>
    <x v="133"/>
    <n v="1625"/>
    <x v="179"/>
    <m/>
    <m/>
    <s v="Jumia"/>
    <s v="Jum"/>
    <n v="99349.3"/>
    <n v="57542997.559999913"/>
    <n v="57542997.559999913"/>
    <s v="Riyadh"/>
  </r>
  <r>
    <s v="ORD106931"/>
    <s v="Bluetooth Headset"/>
    <x v="2"/>
    <x v="2"/>
    <x v="1"/>
    <x v="3"/>
    <n v="3706.56"/>
    <n v="5"/>
    <x v="6929"/>
    <x v="25"/>
    <n v="3168"/>
    <x v="103"/>
    <m/>
    <m/>
    <s v="Jumia"/>
    <s v="Jum"/>
    <n v="3665.44"/>
    <n v="29200970.130000021"/>
    <n v="29200970.130000021"/>
    <s v="Dubai"/>
  </r>
  <r>
    <s v="ORD106932"/>
    <s v="Dell Inspiron 3501"/>
    <x v="3"/>
    <x v="8"/>
    <x v="0"/>
    <x v="5"/>
    <n v="15067.59"/>
    <n v="4"/>
    <x v="6930"/>
    <x v="383"/>
    <n v="3938"/>
    <x v="262"/>
    <m/>
    <m/>
    <s v="sq"/>
    <s v="sq"/>
    <n v="27872.98"/>
    <n v="57542997.559999913"/>
    <n v="57542997.559999913"/>
    <s v="Giza"/>
  </r>
  <r>
    <s v="ORD106933"/>
    <s v="Bluetooth Headset"/>
    <x v="2"/>
    <x v="2"/>
    <x v="2"/>
    <x v="2"/>
    <n v="16141.03"/>
    <n v="5"/>
    <x v="6931"/>
    <x v="349"/>
    <n v="4432"/>
    <x v="258"/>
    <m/>
    <m/>
    <s v="Amazon"/>
    <s v="Amazon"/>
    <n v="26648.76"/>
    <n v="29200970.130000021"/>
    <n v="29200970.130000021"/>
    <s v="Casablanca"/>
  </r>
  <r>
    <s v="ORD106934"/>
    <s v="Adidas Running Shoes"/>
    <x v="1"/>
    <x v="9"/>
    <x v="2"/>
    <x v="3"/>
    <n v="8450.0300000000007"/>
    <n v="2"/>
    <x v="6932"/>
    <x v="367"/>
    <n v="4816"/>
    <x v="206"/>
    <m/>
    <m/>
    <s v="Amazon"/>
    <s v="Amazon"/>
    <n v="3665.44"/>
    <n v="91504159.730000004"/>
    <n v="91504159.730000004"/>
    <s v="Dubai"/>
  </r>
  <r>
    <s v="ORD106935"/>
    <s v="Bluetooth Headset"/>
    <x v="2"/>
    <x v="2"/>
    <x v="1"/>
    <x v="5"/>
    <n v="15557.51"/>
    <n v="3"/>
    <x v="6933"/>
    <x v="396"/>
    <n v="2591"/>
    <x v="64"/>
    <m/>
    <m/>
    <s v="Jumia"/>
    <s v="Jum"/>
    <n v="27872.98"/>
    <n v="29200970.130000021"/>
    <n v="29200970.130000021"/>
    <s v="Giza"/>
  </r>
  <r>
    <s v="ORD106936"/>
    <s v="Adidas Running Shoes"/>
    <x v="1"/>
    <x v="9"/>
    <x v="1"/>
    <x v="5"/>
    <n v="3679.93"/>
    <n v="3"/>
    <x v="6934"/>
    <x v="358"/>
    <n v="4103"/>
    <x v="233"/>
    <m/>
    <m/>
    <s v="Jumia"/>
    <s v="Jum"/>
    <n v="27872.98"/>
    <n v="91504159.730000004"/>
    <n v="91504159.730000004"/>
    <s v="Giza"/>
  </r>
  <r>
    <s v="ORD106937"/>
    <s v="Adidas Running Shoes"/>
    <x v="1"/>
    <x v="9"/>
    <x v="0"/>
    <x v="5"/>
    <n v="15578.25"/>
    <n v="2"/>
    <x v="6935"/>
    <x v="114"/>
    <n v="3427"/>
    <x v="302"/>
    <m/>
    <m/>
    <s v="sq"/>
    <s v="sq"/>
    <n v="27872.98"/>
    <n v="91504159.730000004"/>
    <n v="91504159.730000004"/>
    <s v="Giza"/>
  </r>
  <r>
    <s v="ORD106938"/>
    <s v="Nike Air Max"/>
    <x v="1"/>
    <x v="1"/>
    <x v="1"/>
    <x v="0"/>
    <n v="4240.28"/>
    <n v="3"/>
    <x v="6936"/>
    <x v="97"/>
    <n v="2301"/>
    <x v="240"/>
    <m/>
    <m/>
    <s v="Jumia"/>
    <s v="Jum"/>
    <n v="16284.02"/>
    <n v="91504159.730000004"/>
    <n v="91504159.730000004"/>
    <s v="Cairo"/>
  </r>
  <r>
    <s v="ORD106939"/>
    <s v="Xiaomi Redmi Note 12"/>
    <x v="0"/>
    <x v="7"/>
    <x v="2"/>
    <x v="5"/>
    <n v="19964.189999999999"/>
    <n v="4"/>
    <x v="6937"/>
    <x v="251"/>
    <n v="2309"/>
    <x v="358"/>
    <m/>
    <m/>
    <s v="Amazon"/>
    <s v="Amazon"/>
    <n v="27872.98"/>
    <n v="92327183.770000085"/>
    <n v="92327183.770000085"/>
    <s v="Giza"/>
  </r>
  <r>
    <s v="ORD106940"/>
    <s v="T-shirt Cotton"/>
    <x v="1"/>
    <x v="5"/>
    <x v="1"/>
    <x v="4"/>
    <n v="3463.33"/>
    <n v="1"/>
    <x v="6938"/>
    <x v="335"/>
    <n v="1949"/>
    <x v="117"/>
    <m/>
    <m/>
    <s v="Jumia"/>
    <s v="Jum"/>
    <n v="99349.3"/>
    <n v="91504159.730000004"/>
    <n v="91504159.730000004"/>
    <s v="Riyadh"/>
  </r>
  <r>
    <s v="ORD106941"/>
    <s v="Smartwatch FitPro"/>
    <x v="4"/>
    <x v="6"/>
    <x v="2"/>
    <x v="5"/>
    <n v="14004.67"/>
    <n v="1"/>
    <x v="6939"/>
    <x v="84"/>
    <n v="3689"/>
    <x v="338"/>
    <m/>
    <m/>
    <s v="Amazon"/>
    <s v="Amazon"/>
    <n v="27872.98"/>
    <n v="31420413.200000018"/>
    <n v="31420413.200000018"/>
    <s v="Giza"/>
  </r>
  <r>
    <s v="ORD106942"/>
    <s v="Bluetooth Headset"/>
    <x v="2"/>
    <x v="2"/>
    <x v="2"/>
    <x v="0"/>
    <n v="1668.54"/>
    <n v="3"/>
    <x v="6940"/>
    <x v="252"/>
    <n v="1136"/>
    <x v="265"/>
    <m/>
    <m/>
    <s v="Amazon"/>
    <s v="Amazon"/>
    <n v="16284.02"/>
    <n v="29200970.130000021"/>
    <n v="29200970.130000021"/>
    <s v="Cairo"/>
  </r>
  <r>
    <s v="ORD106943"/>
    <s v="Adidas Running Shoes"/>
    <x v="1"/>
    <x v="9"/>
    <x v="1"/>
    <x v="1"/>
    <n v="12070.41"/>
    <n v="2"/>
    <x v="6941"/>
    <x v="107"/>
    <n v="1276"/>
    <x v="177"/>
    <m/>
    <m/>
    <s v="Jumia"/>
    <s v="Jum"/>
    <n v="13290.4"/>
    <n v="91504159.730000004"/>
    <n v="91504159.730000004"/>
    <s v="Alexandria"/>
  </r>
  <r>
    <s v="ORD106944"/>
    <s v="T-shirt Cotton"/>
    <x v="1"/>
    <x v="5"/>
    <x v="1"/>
    <x v="2"/>
    <n v="11753.5"/>
    <n v="3"/>
    <x v="6942"/>
    <x v="156"/>
    <n v="3042"/>
    <x v="71"/>
    <m/>
    <m/>
    <s v="Jumia"/>
    <s v="Jum"/>
    <n v="26648.76"/>
    <n v="91504159.730000004"/>
    <n v="91504159.730000004"/>
    <s v="Casablanca"/>
  </r>
  <r>
    <s v="ORD106945"/>
    <s v="Smartwatch FitPro"/>
    <x v="4"/>
    <x v="6"/>
    <x v="2"/>
    <x v="2"/>
    <n v="2216.17"/>
    <n v="2"/>
    <x v="6943"/>
    <x v="107"/>
    <n v="3703"/>
    <x v="314"/>
    <m/>
    <m/>
    <s v="Amazon"/>
    <s v="Amazon"/>
    <n v="26648.76"/>
    <n v="31420413.200000018"/>
    <n v="31420413.200000018"/>
    <s v="Casablanca"/>
  </r>
  <r>
    <s v="ORD106946"/>
    <s v="Smartwatch FitPro"/>
    <x v="4"/>
    <x v="6"/>
    <x v="1"/>
    <x v="2"/>
    <n v="7707.04"/>
    <n v="2"/>
    <x v="6944"/>
    <x v="41"/>
    <n v="1209"/>
    <x v="275"/>
    <m/>
    <m/>
    <s v="Jumia"/>
    <s v="Jum"/>
    <n v="26648.76"/>
    <n v="31420413.200000018"/>
    <n v="31420413.200000018"/>
    <s v="Casablanca"/>
  </r>
  <r>
    <s v="ORD106947"/>
    <s v="HP Pavilion Laptop"/>
    <x v="3"/>
    <x v="3"/>
    <x v="2"/>
    <x v="4"/>
    <n v="4811.24"/>
    <n v="2"/>
    <x v="6945"/>
    <x v="230"/>
    <n v="1289"/>
    <x v="198"/>
    <m/>
    <m/>
    <s v="Amazon"/>
    <s v="Amazon"/>
    <n v="99349.3"/>
    <n v="57542997.559999913"/>
    <n v="57542997.559999913"/>
    <s v="Riyadh"/>
  </r>
  <r>
    <s v="ORD106948"/>
    <s v="Adidas Running Shoes"/>
    <x v="1"/>
    <x v="9"/>
    <x v="2"/>
    <x v="5"/>
    <n v="19883.22"/>
    <n v="2"/>
    <x v="6946"/>
    <x v="232"/>
    <n v="4709"/>
    <x v="143"/>
    <m/>
    <m/>
    <s v="Amazon"/>
    <s v="Amazon"/>
    <n v="27872.98"/>
    <n v="91504159.730000004"/>
    <n v="91504159.730000004"/>
    <s v="Giza"/>
  </r>
  <r>
    <s v="ORD106949"/>
    <s v="Dell Inspiron 3501"/>
    <x v="3"/>
    <x v="8"/>
    <x v="0"/>
    <x v="5"/>
    <n v="14397.85"/>
    <n v="2"/>
    <x v="6947"/>
    <x v="3"/>
    <n v="1963"/>
    <x v="215"/>
    <m/>
    <m/>
    <s v="sq"/>
    <s v="sq"/>
    <n v="27872.98"/>
    <n v="57542997.559999913"/>
    <n v="57542997.559999913"/>
    <s v="Giza"/>
  </r>
  <r>
    <s v="ORD106950"/>
    <s v="Adidas Running Shoes"/>
    <x v="1"/>
    <x v="9"/>
    <x v="0"/>
    <x v="2"/>
    <n v="9987.25"/>
    <n v="3"/>
    <x v="6948"/>
    <x v="94"/>
    <n v="2665"/>
    <x v="276"/>
    <m/>
    <m/>
    <s v="sq"/>
    <s v="sq"/>
    <n v="26648.76"/>
    <n v="91504159.730000004"/>
    <n v="91504159.730000004"/>
    <s v="Casablanca"/>
  </r>
  <r>
    <s v="ORD106951"/>
    <s v="Dell Inspiron 3501"/>
    <x v="3"/>
    <x v="8"/>
    <x v="1"/>
    <x v="2"/>
    <n v="9079.64"/>
    <n v="4"/>
    <x v="6949"/>
    <x v="167"/>
    <n v="4638"/>
    <x v="325"/>
    <m/>
    <m/>
    <s v="Jumia"/>
    <s v="Jum"/>
    <n v="26648.76"/>
    <n v="57542997.559999913"/>
    <n v="57542997.559999913"/>
    <s v="Casablanca"/>
  </r>
  <r>
    <s v="ORD106952"/>
    <s v="iPhone 13"/>
    <x v="0"/>
    <x v="4"/>
    <x v="2"/>
    <x v="3"/>
    <n v="3835.71"/>
    <n v="1"/>
    <x v="6950"/>
    <x v="271"/>
    <n v="1399"/>
    <x v="246"/>
    <m/>
    <m/>
    <s v="Amazon"/>
    <s v="Amazon"/>
    <n v="3665.44"/>
    <n v="92327183.770000085"/>
    <n v="92327183.770000085"/>
    <s v="Dubai"/>
  </r>
  <r>
    <s v="ORD106953"/>
    <s v="HP Pavilion Laptop"/>
    <x v="3"/>
    <x v="3"/>
    <x v="0"/>
    <x v="2"/>
    <n v="10188.35"/>
    <n v="5"/>
    <x v="6951"/>
    <x v="4"/>
    <n v="2084"/>
    <x v="333"/>
    <m/>
    <m/>
    <s v="sq"/>
    <s v="sq"/>
    <n v="26648.76"/>
    <n v="57542997.559999913"/>
    <n v="57542997.559999913"/>
    <s v="Casablanca"/>
  </r>
  <r>
    <s v="ORD106954"/>
    <s v="iPhone 13"/>
    <x v="0"/>
    <x v="4"/>
    <x v="1"/>
    <x v="0"/>
    <n v="7493.09"/>
    <n v="3"/>
    <x v="6952"/>
    <x v="161"/>
    <n v="568"/>
    <x v="315"/>
    <m/>
    <m/>
    <s v="Jumia"/>
    <s v="Jum"/>
    <n v="16284.02"/>
    <n v="92327183.770000085"/>
    <n v="92327183.770000085"/>
    <s v="Cairo"/>
  </r>
  <r>
    <s v="ORD106955"/>
    <s v="Samsung Galaxy A14"/>
    <x v="0"/>
    <x v="0"/>
    <x v="2"/>
    <x v="4"/>
    <n v="5513.34"/>
    <n v="4"/>
    <x v="6953"/>
    <x v="203"/>
    <n v="3284"/>
    <x v="13"/>
    <m/>
    <m/>
    <s v="Amazon"/>
    <s v="Amazon"/>
    <n v="99349.3"/>
    <n v="92327183.770000085"/>
    <n v="92327183.770000085"/>
    <s v="Riyadh"/>
  </r>
  <r>
    <s v="ORD106956"/>
    <s v="Bluetooth Headset"/>
    <x v="2"/>
    <x v="2"/>
    <x v="2"/>
    <x v="5"/>
    <n v="12437.4"/>
    <n v="5"/>
    <x v="6954"/>
    <x v="302"/>
    <n v="2894"/>
    <x v="315"/>
    <m/>
    <m/>
    <s v="Amazon"/>
    <s v="Amazon"/>
    <n v="27872.98"/>
    <n v="29200970.130000021"/>
    <n v="29200970.130000021"/>
    <s v="Giza"/>
  </r>
  <r>
    <s v="ORD106957"/>
    <s v="Bluetooth Headset"/>
    <x v="2"/>
    <x v="2"/>
    <x v="2"/>
    <x v="1"/>
    <n v="5288.82"/>
    <n v="1"/>
    <x v="6955"/>
    <x v="371"/>
    <n v="761"/>
    <x v="63"/>
    <m/>
    <m/>
    <s v="Amazon"/>
    <s v="Amazon"/>
    <n v="13290.4"/>
    <n v="29200970.130000021"/>
    <n v="29200970.130000021"/>
    <s v="Alexandria"/>
  </r>
  <r>
    <s v="ORD106958"/>
    <s v="Dell Inspiron 3501"/>
    <x v="3"/>
    <x v="8"/>
    <x v="0"/>
    <x v="4"/>
    <n v="11230.36"/>
    <n v="3"/>
    <x v="6956"/>
    <x v="15"/>
    <n v="4996"/>
    <x v="86"/>
    <m/>
    <m/>
    <s v="sq"/>
    <s v="sq"/>
    <n v="99349.3"/>
    <n v="57542997.559999913"/>
    <n v="57542997.559999913"/>
    <s v="Riyadh"/>
  </r>
  <r>
    <s v="ORD106959"/>
    <s v="Nike Air Max"/>
    <x v="1"/>
    <x v="1"/>
    <x v="2"/>
    <x v="1"/>
    <n v="194.51"/>
    <n v="5"/>
    <x v="6957"/>
    <x v="91"/>
    <n v="3174"/>
    <x v="204"/>
    <m/>
    <m/>
    <s v="Amazon"/>
    <s v="Amazon"/>
    <n v="13290.4"/>
    <n v="91504159.730000004"/>
    <n v="91504159.730000004"/>
    <s v="Alexandria"/>
  </r>
  <r>
    <s v="ORD106960"/>
    <s v="HP Pavilion Laptop"/>
    <x v="3"/>
    <x v="3"/>
    <x v="0"/>
    <x v="4"/>
    <n v="1384.69"/>
    <n v="2"/>
    <x v="6958"/>
    <x v="180"/>
    <n v="2124"/>
    <x v="88"/>
    <m/>
    <m/>
    <s v="sq"/>
    <s v="sq"/>
    <n v="99349.3"/>
    <n v="57542997.559999913"/>
    <n v="57542997.559999913"/>
    <s v="Riyadh"/>
  </r>
  <r>
    <s v="ORD106961"/>
    <s v="Bluetooth Headset"/>
    <x v="2"/>
    <x v="2"/>
    <x v="1"/>
    <x v="1"/>
    <n v="8839.7800000000007"/>
    <n v="2"/>
    <x v="6959"/>
    <x v="204"/>
    <n v="2078"/>
    <x v="338"/>
    <m/>
    <m/>
    <s v="Jumia"/>
    <s v="Jum"/>
    <n v="13290.4"/>
    <n v="29200970.130000021"/>
    <n v="29200970.130000021"/>
    <s v="Alexandria"/>
  </r>
  <r>
    <s v="ORD106962"/>
    <s v="Dell Inspiron 3501"/>
    <x v="3"/>
    <x v="8"/>
    <x v="1"/>
    <x v="3"/>
    <n v="13729.92"/>
    <n v="5"/>
    <x v="6960"/>
    <x v="50"/>
    <n v="825"/>
    <x v="136"/>
    <m/>
    <m/>
    <s v="Jumia"/>
    <s v="Jum"/>
    <n v="3665.44"/>
    <n v="57542997.559999913"/>
    <n v="57542997.559999913"/>
    <s v="Dubai"/>
  </r>
  <r>
    <s v="ORD106963"/>
    <s v="Samsung Galaxy A14"/>
    <x v="0"/>
    <x v="0"/>
    <x v="0"/>
    <x v="3"/>
    <n v="18277.09"/>
    <n v="3"/>
    <x v="6961"/>
    <x v="212"/>
    <n v="2547"/>
    <x v="230"/>
    <m/>
    <m/>
    <s v="sq"/>
    <s v="sq"/>
    <n v="3665.44"/>
    <n v="92327183.770000085"/>
    <n v="92327183.770000085"/>
    <s v="Dubai"/>
  </r>
  <r>
    <s v="ORD106964"/>
    <s v="Adidas Running Shoes"/>
    <x v="1"/>
    <x v="9"/>
    <x v="0"/>
    <x v="5"/>
    <n v="13809.92"/>
    <n v="1"/>
    <x v="6962"/>
    <x v="54"/>
    <n v="3954"/>
    <x v="257"/>
    <m/>
    <m/>
    <s v="sq"/>
    <s v="sq"/>
    <n v="27872.98"/>
    <n v="91504159.730000004"/>
    <n v="91504159.730000004"/>
    <s v="Giza"/>
  </r>
  <r>
    <s v="ORD106965"/>
    <s v="T-shirt Cotton"/>
    <x v="1"/>
    <x v="5"/>
    <x v="1"/>
    <x v="3"/>
    <n v="19060.330000000002"/>
    <n v="2"/>
    <x v="6963"/>
    <x v="369"/>
    <n v="4718"/>
    <x v="35"/>
    <m/>
    <m/>
    <s v="Jumia"/>
    <s v="Jum"/>
    <n v="3665.44"/>
    <n v="91504159.730000004"/>
    <n v="91504159.730000004"/>
    <s v="Dubai"/>
  </r>
  <r>
    <s v="ORD106966"/>
    <s v="Dell Inspiron 3501"/>
    <x v="3"/>
    <x v="8"/>
    <x v="2"/>
    <x v="3"/>
    <n v="10585.85"/>
    <n v="4"/>
    <x v="6964"/>
    <x v="352"/>
    <n v="1496"/>
    <x v="42"/>
    <m/>
    <m/>
    <s v="Amazon"/>
    <s v="Amazon"/>
    <n v="3665.44"/>
    <n v="57542997.559999913"/>
    <n v="57542997.559999913"/>
    <s v="Dubai"/>
  </r>
  <r>
    <s v="ORD106967"/>
    <s v="HP Pavilion Laptop"/>
    <x v="3"/>
    <x v="3"/>
    <x v="2"/>
    <x v="4"/>
    <n v="4620.95"/>
    <n v="4"/>
    <x v="6965"/>
    <x v="207"/>
    <n v="2432"/>
    <x v="128"/>
    <m/>
    <m/>
    <s v="Amazon"/>
    <s v="Amazon"/>
    <n v="99349.3"/>
    <n v="57542997.559999913"/>
    <n v="57542997.559999913"/>
    <s v="Riyadh"/>
  </r>
  <r>
    <s v="ORD106968"/>
    <s v="Xiaomi Redmi Note 12"/>
    <x v="0"/>
    <x v="7"/>
    <x v="0"/>
    <x v="3"/>
    <n v="10559.03"/>
    <n v="1"/>
    <x v="6966"/>
    <x v="123"/>
    <n v="1941"/>
    <x v="285"/>
    <m/>
    <m/>
    <s v="sq"/>
    <s v="sq"/>
    <n v="3665.44"/>
    <n v="92327183.770000085"/>
    <n v="92327183.770000085"/>
    <s v="Dubai"/>
  </r>
  <r>
    <s v="ORD106969"/>
    <s v="Dell Inspiron 3501"/>
    <x v="3"/>
    <x v="8"/>
    <x v="1"/>
    <x v="3"/>
    <n v="14112.93"/>
    <n v="3"/>
    <x v="6967"/>
    <x v="265"/>
    <n v="306"/>
    <x v="116"/>
    <m/>
    <m/>
    <s v="Jumia"/>
    <s v="Jum"/>
    <n v="3665.44"/>
    <n v="57542997.559999913"/>
    <n v="57542997.559999913"/>
    <s v="Dubai"/>
  </r>
  <r>
    <s v="ORD106970"/>
    <s v="Adidas Running Shoes"/>
    <x v="1"/>
    <x v="9"/>
    <x v="0"/>
    <x v="3"/>
    <n v="4827.1899999999996"/>
    <n v="1"/>
    <x v="6968"/>
    <x v="160"/>
    <n v="3440"/>
    <x v="350"/>
    <m/>
    <m/>
    <s v="sq"/>
    <s v="sq"/>
    <n v="3665.44"/>
    <n v="91504159.730000004"/>
    <n v="91504159.730000004"/>
    <s v="Dubai"/>
  </r>
  <r>
    <s v="ORD106971"/>
    <s v="iPhone 13"/>
    <x v="0"/>
    <x v="4"/>
    <x v="1"/>
    <x v="4"/>
    <n v="715.18"/>
    <n v="3"/>
    <x v="6969"/>
    <x v="364"/>
    <n v="1089"/>
    <x v="90"/>
    <m/>
    <m/>
    <s v="Jumia"/>
    <s v="Jum"/>
    <n v="99349.3"/>
    <n v="92327183.770000085"/>
    <n v="92327183.770000085"/>
    <s v="Riyadh"/>
  </r>
  <r>
    <s v="ORD106972"/>
    <s v="Samsung Galaxy A14"/>
    <x v="0"/>
    <x v="0"/>
    <x v="0"/>
    <x v="3"/>
    <n v="14788.72"/>
    <n v="3"/>
    <x v="6970"/>
    <x v="229"/>
    <n v="495"/>
    <x v="90"/>
    <m/>
    <m/>
    <s v="sq"/>
    <s v="sq"/>
    <n v="3665.44"/>
    <n v="92327183.770000085"/>
    <n v="92327183.770000085"/>
    <s v="Dubai"/>
  </r>
  <r>
    <s v="ORD106973"/>
    <s v="Smartwatch FitPro"/>
    <x v="4"/>
    <x v="6"/>
    <x v="2"/>
    <x v="2"/>
    <n v="17242.66"/>
    <n v="2"/>
    <x v="6971"/>
    <x v="120"/>
    <n v="538"/>
    <x v="336"/>
    <m/>
    <m/>
    <s v="Amazon"/>
    <s v="Amazon"/>
    <n v="26648.76"/>
    <n v="31420413.200000018"/>
    <n v="31420413.200000018"/>
    <s v="Casablanca"/>
  </r>
  <r>
    <s v="ORD106974"/>
    <s v="Smartwatch FitPro"/>
    <x v="4"/>
    <x v="6"/>
    <x v="2"/>
    <x v="3"/>
    <n v="16450.13"/>
    <n v="3"/>
    <x v="6972"/>
    <x v="80"/>
    <n v="3630"/>
    <x v="8"/>
    <m/>
    <m/>
    <s v="Amazon"/>
    <s v="Amazon"/>
    <n v="3665.44"/>
    <n v="31420413.200000018"/>
    <n v="31420413.200000018"/>
    <s v="Dubai"/>
  </r>
  <r>
    <s v="ORD106975"/>
    <s v="HP Pavilion Laptop"/>
    <x v="3"/>
    <x v="3"/>
    <x v="2"/>
    <x v="3"/>
    <n v="17046.259999999998"/>
    <n v="5"/>
    <x v="6973"/>
    <x v="207"/>
    <n v="2196"/>
    <x v="157"/>
    <m/>
    <m/>
    <s v="Amazon"/>
    <s v="Amazon"/>
    <n v="3665.44"/>
    <n v="57542997.559999913"/>
    <n v="57542997.559999913"/>
    <s v="Dubai"/>
  </r>
  <r>
    <s v="ORD106976"/>
    <s v="T-shirt Cotton"/>
    <x v="1"/>
    <x v="5"/>
    <x v="2"/>
    <x v="4"/>
    <n v="19345.650000000001"/>
    <n v="3"/>
    <x v="6974"/>
    <x v="179"/>
    <n v="1286"/>
    <x v="50"/>
    <m/>
    <m/>
    <s v="Amazon"/>
    <s v="Amazon"/>
    <n v="99349.3"/>
    <n v="91504159.730000004"/>
    <n v="91504159.730000004"/>
    <s v="Riyadh"/>
  </r>
  <r>
    <s v="ORD106977"/>
    <s v="HP Pavilion Laptop"/>
    <x v="3"/>
    <x v="3"/>
    <x v="2"/>
    <x v="3"/>
    <n v="2808.87"/>
    <n v="1"/>
    <x v="6975"/>
    <x v="109"/>
    <n v="439"/>
    <x v="264"/>
    <m/>
    <m/>
    <s v="Amazon"/>
    <s v="Amazon"/>
    <n v="3665.44"/>
    <n v="57542997.559999913"/>
    <n v="57542997.559999913"/>
    <s v="Dubai"/>
  </r>
  <r>
    <s v="ORD106978"/>
    <s v="Nike Air Max"/>
    <x v="1"/>
    <x v="1"/>
    <x v="1"/>
    <x v="5"/>
    <n v="16862.37"/>
    <n v="5"/>
    <x v="6976"/>
    <x v="289"/>
    <n v="2370"/>
    <x v="272"/>
    <m/>
    <m/>
    <s v="Jumia"/>
    <s v="Jum"/>
    <n v="27872.98"/>
    <n v="91504159.730000004"/>
    <n v="91504159.730000004"/>
    <s v="Giza"/>
  </r>
  <r>
    <s v="ORD106979"/>
    <s v="Nike Air Max"/>
    <x v="1"/>
    <x v="1"/>
    <x v="2"/>
    <x v="5"/>
    <n v="471.38"/>
    <n v="1"/>
    <x v="6977"/>
    <x v="139"/>
    <n v="2774"/>
    <x v="173"/>
    <m/>
    <m/>
    <s v="Amazon"/>
    <s v="Amazon"/>
    <n v="27872.98"/>
    <n v="91504159.730000004"/>
    <n v="91504159.730000004"/>
    <s v="Giza"/>
  </r>
  <r>
    <s v="ORD106980"/>
    <s v="Samsung Galaxy A14"/>
    <x v="0"/>
    <x v="0"/>
    <x v="2"/>
    <x v="5"/>
    <n v="8467.16"/>
    <n v="4"/>
    <x v="6978"/>
    <x v="23"/>
    <n v="2418"/>
    <x v="122"/>
    <m/>
    <m/>
    <s v="Amazon"/>
    <s v="Amazon"/>
    <n v="27872.98"/>
    <n v="92327183.770000085"/>
    <n v="92327183.770000085"/>
    <s v="Giza"/>
  </r>
  <r>
    <s v="ORD106981"/>
    <s v="Nike Air Max"/>
    <x v="1"/>
    <x v="1"/>
    <x v="2"/>
    <x v="5"/>
    <n v="8265.42"/>
    <n v="1"/>
    <x v="6979"/>
    <x v="367"/>
    <n v="3662"/>
    <x v="289"/>
    <m/>
    <m/>
    <s v="Amazon"/>
    <s v="Amazon"/>
    <n v="27872.98"/>
    <n v="91504159.730000004"/>
    <n v="91504159.730000004"/>
    <s v="Giza"/>
  </r>
  <r>
    <s v="ORD106982"/>
    <s v="Smartwatch FitPro"/>
    <x v="4"/>
    <x v="6"/>
    <x v="0"/>
    <x v="2"/>
    <n v="15517.96"/>
    <n v="1"/>
    <x v="6980"/>
    <x v="352"/>
    <n v="4747"/>
    <x v="328"/>
    <m/>
    <m/>
    <s v="sq"/>
    <s v="sq"/>
    <n v="26648.76"/>
    <n v="31420413.200000018"/>
    <n v="31420413.200000018"/>
    <s v="Casablanca"/>
  </r>
  <r>
    <s v="ORD106983"/>
    <s v="Dell Inspiron 3501"/>
    <x v="3"/>
    <x v="8"/>
    <x v="2"/>
    <x v="2"/>
    <n v="2945.4"/>
    <n v="1"/>
    <x v="6981"/>
    <x v="95"/>
    <n v="3250"/>
    <x v="20"/>
    <m/>
    <m/>
    <s v="Amazon"/>
    <s v="Amazon"/>
    <n v="26648.76"/>
    <n v="57542997.559999913"/>
    <n v="57542997.559999913"/>
    <s v="Casablanca"/>
  </r>
  <r>
    <s v="ORD106984"/>
    <s v="Smartwatch FitPro"/>
    <x v="4"/>
    <x v="6"/>
    <x v="0"/>
    <x v="2"/>
    <n v="6523.62"/>
    <n v="2"/>
    <x v="6982"/>
    <x v="238"/>
    <n v="4052"/>
    <x v="276"/>
    <m/>
    <m/>
    <s v="sq"/>
    <s v="sq"/>
    <n v="26648.76"/>
    <n v="31420413.200000018"/>
    <n v="31420413.200000018"/>
    <s v="Casablanca"/>
  </r>
  <r>
    <s v="ORD106985"/>
    <s v="Nike Air Max"/>
    <x v="1"/>
    <x v="1"/>
    <x v="0"/>
    <x v="1"/>
    <n v="18072.13"/>
    <n v="3"/>
    <x v="6983"/>
    <x v="145"/>
    <n v="2953"/>
    <x v="1"/>
    <m/>
    <m/>
    <s v="sq"/>
    <s v="sq"/>
    <n v="13290.4"/>
    <n v="91504159.730000004"/>
    <n v="91504159.730000004"/>
    <s v="Alexandria"/>
  </r>
  <r>
    <s v="ORD106986"/>
    <s v="Dell Inspiron 3501"/>
    <x v="3"/>
    <x v="8"/>
    <x v="2"/>
    <x v="5"/>
    <n v="17463.53"/>
    <n v="2"/>
    <x v="6984"/>
    <x v="168"/>
    <n v="3514"/>
    <x v="19"/>
    <m/>
    <m/>
    <s v="Amazon"/>
    <s v="Amazon"/>
    <n v="27872.98"/>
    <n v="57542997.559999913"/>
    <n v="57542997.559999913"/>
    <s v="Giza"/>
  </r>
  <r>
    <s v="ORD106987"/>
    <s v="Xiaomi Redmi Note 12"/>
    <x v="0"/>
    <x v="7"/>
    <x v="0"/>
    <x v="2"/>
    <n v="19568.400000000001"/>
    <n v="2"/>
    <x v="6985"/>
    <x v="390"/>
    <n v="636"/>
    <x v="344"/>
    <m/>
    <m/>
    <s v="sq"/>
    <s v="sq"/>
    <n v="26648.76"/>
    <n v="92327183.770000085"/>
    <n v="92327183.770000085"/>
    <s v="Casablanca"/>
  </r>
  <r>
    <s v="ORD106988"/>
    <s v="Samsung Galaxy A14"/>
    <x v="0"/>
    <x v="0"/>
    <x v="0"/>
    <x v="0"/>
    <n v="577.02"/>
    <n v="1"/>
    <x v="6986"/>
    <x v="35"/>
    <n v="415"/>
    <x v="60"/>
    <m/>
    <m/>
    <s v="sq"/>
    <s v="sq"/>
    <n v="16284.02"/>
    <n v="92327183.770000085"/>
    <n v="92327183.770000085"/>
    <s v="Cairo"/>
  </r>
  <r>
    <s v="ORD106989"/>
    <s v="Smartwatch FitPro"/>
    <x v="4"/>
    <x v="6"/>
    <x v="1"/>
    <x v="3"/>
    <n v="2438.9299999999998"/>
    <n v="5"/>
    <x v="6987"/>
    <x v="327"/>
    <n v="171"/>
    <x v="187"/>
    <m/>
    <m/>
    <s v="Jumia"/>
    <s v="Jum"/>
    <n v="3665.44"/>
    <n v="31420413.200000018"/>
    <n v="31420413.200000018"/>
    <s v="Dubai"/>
  </r>
  <r>
    <s v="ORD106990"/>
    <s v="Xiaomi Redmi Note 12"/>
    <x v="0"/>
    <x v="7"/>
    <x v="0"/>
    <x v="4"/>
    <n v="13619.8"/>
    <n v="5"/>
    <x v="6988"/>
    <x v="230"/>
    <n v="3870"/>
    <x v="44"/>
    <m/>
    <m/>
    <s v="sq"/>
    <s v="sq"/>
    <n v="99349.3"/>
    <n v="92327183.770000085"/>
    <n v="92327183.770000085"/>
    <s v="Riyadh"/>
  </r>
  <r>
    <s v="ORD106991"/>
    <s v="Adidas Running Shoes"/>
    <x v="1"/>
    <x v="9"/>
    <x v="0"/>
    <x v="2"/>
    <n v="8197.73"/>
    <n v="3"/>
    <x v="6989"/>
    <x v="156"/>
    <n v="771"/>
    <x v="21"/>
    <m/>
    <m/>
    <s v="sq"/>
    <s v="sq"/>
    <n v="26648.76"/>
    <n v="91504159.730000004"/>
    <n v="91504159.730000004"/>
    <s v="Casablanca"/>
  </r>
  <r>
    <s v="ORD106992"/>
    <s v="Nike Air Max"/>
    <x v="1"/>
    <x v="1"/>
    <x v="0"/>
    <x v="2"/>
    <n v="3171.36"/>
    <n v="4"/>
    <x v="6990"/>
    <x v="298"/>
    <n v="4832"/>
    <x v="95"/>
    <m/>
    <m/>
    <s v="sq"/>
    <s v="sq"/>
    <n v="26648.76"/>
    <n v="91504159.730000004"/>
    <n v="91504159.730000004"/>
    <s v="Casablanca"/>
  </r>
  <r>
    <s v="ORD106993"/>
    <s v="Xiaomi Redmi Note 12"/>
    <x v="0"/>
    <x v="7"/>
    <x v="0"/>
    <x v="1"/>
    <n v="16752.490000000002"/>
    <n v="4"/>
    <x v="6991"/>
    <x v="152"/>
    <n v="4883"/>
    <x v="262"/>
    <m/>
    <m/>
    <s v="sq"/>
    <s v="sq"/>
    <n v="13290.4"/>
    <n v="92327183.770000085"/>
    <n v="92327183.770000085"/>
    <s v="Alexandria"/>
  </r>
  <r>
    <s v="ORD106994"/>
    <s v="iPhone 13"/>
    <x v="0"/>
    <x v="4"/>
    <x v="1"/>
    <x v="0"/>
    <n v="5298.68"/>
    <n v="3"/>
    <x v="6992"/>
    <x v="225"/>
    <n v="3257"/>
    <x v="311"/>
    <m/>
    <m/>
    <s v="Jumia"/>
    <s v="Jum"/>
    <n v="16284.02"/>
    <n v="92327183.770000085"/>
    <n v="92327183.770000085"/>
    <s v="Cairo"/>
  </r>
  <r>
    <s v="ORD106995"/>
    <s v="iPhone 13"/>
    <x v="0"/>
    <x v="4"/>
    <x v="1"/>
    <x v="5"/>
    <n v="15896.15"/>
    <n v="3"/>
    <x v="6993"/>
    <x v="145"/>
    <n v="4007"/>
    <x v="51"/>
    <m/>
    <m/>
    <s v="Jumia"/>
    <s v="Jum"/>
    <n v="27872.98"/>
    <n v="92327183.770000085"/>
    <n v="92327183.770000085"/>
    <s v="Giza"/>
  </r>
  <r>
    <s v="ORD106996"/>
    <s v="Bluetooth Headset"/>
    <x v="2"/>
    <x v="2"/>
    <x v="1"/>
    <x v="2"/>
    <n v="19987.87"/>
    <n v="4"/>
    <x v="6994"/>
    <x v="38"/>
    <n v="1312"/>
    <x v="117"/>
    <m/>
    <m/>
    <s v="Jumia"/>
    <s v="Jum"/>
    <n v="26648.76"/>
    <n v="29200970.130000021"/>
    <n v="29200970.130000021"/>
    <s v="Casablanca"/>
  </r>
  <r>
    <s v="ORD106997"/>
    <s v="iPhone 13"/>
    <x v="0"/>
    <x v="4"/>
    <x v="2"/>
    <x v="5"/>
    <n v="4075.16"/>
    <n v="2"/>
    <x v="6995"/>
    <x v="313"/>
    <n v="3851"/>
    <x v="8"/>
    <m/>
    <m/>
    <s v="Amazon"/>
    <s v="Amazon"/>
    <n v="27872.98"/>
    <n v="92327183.770000085"/>
    <n v="92327183.770000085"/>
    <s v="Giza"/>
  </r>
  <r>
    <s v="ORD106998"/>
    <s v="Xiaomi Redmi Note 12"/>
    <x v="0"/>
    <x v="7"/>
    <x v="1"/>
    <x v="5"/>
    <n v="14980.49"/>
    <n v="3"/>
    <x v="6996"/>
    <x v="284"/>
    <n v="263"/>
    <x v="145"/>
    <m/>
    <m/>
    <s v="Jumia"/>
    <s v="Jum"/>
    <n v="27872.98"/>
    <n v="92327183.770000085"/>
    <n v="92327183.770000085"/>
    <s v="Giza"/>
  </r>
  <r>
    <s v="ORD106999"/>
    <s v="iPhone 13"/>
    <x v="0"/>
    <x v="4"/>
    <x v="1"/>
    <x v="2"/>
    <n v="16938.27"/>
    <n v="5"/>
    <x v="6997"/>
    <x v="152"/>
    <n v="3257"/>
    <x v="60"/>
    <m/>
    <m/>
    <s v="Jumia"/>
    <s v="Jum"/>
    <n v="26648.76"/>
    <n v="92327183.770000085"/>
    <n v="92327183.770000085"/>
    <s v="Casablanca"/>
  </r>
  <r>
    <s v="ORD107000"/>
    <s v="Nike Air Max"/>
    <x v="1"/>
    <x v="1"/>
    <x v="0"/>
    <x v="3"/>
    <n v="1393.11"/>
    <n v="4"/>
    <x v="6998"/>
    <x v="356"/>
    <n v="1990"/>
    <x v="203"/>
    <m/>
    <m/>
    <s v="sq"/>
    <s v="sq"/>
    <n v="3665.44"/>
    <n v="91504159.730000004"/>
    <n v="91504159.730000004"/>
    <s v="Dubai"/>
  </r>
  <r>
    <s v="ORD107001"/>
    <s v="Nike Air Max"/>
    <x v="1"/>
    <x v="1"/>
    <x v="0"/>
    <x v="4"/>
    <n v="13333.2"/>
    <n v="4"/>
    <x v="6999"/>
    <x v="57"/>
    <n v="604"/>
    <x v="161"/>
    <m/>
    <m/>
    <s v="sq"/>
    <s v="sq"/>
    <n v="99349.3"/>
    <n v="91504159.730000004"/>
    <n v="91504159.730000004"/>
    <s v="Riyadh"/>
  </r>
  <r>
    <s v="ORD107002"/>
    <s v="T-shirt Cotton"/>
    <x v="1"/>
    <x v="5"/>
    <x v="0"/>
    <x v="2"/>
    <n v="10320.24"/>
    <n v="4"/>
    <x v="7000"/>
    <x v="395"/>
    <n v="417"/>
    <x v="187"/>
    <m/>
    <m/>
    <s v="sq"/>
    <s v="sq"/>
    <n v="26648.76"/>
    <n v="91504159.730000004"/>
    <n v="91504159.730000004"/>
    <s v="Casablanca"/>
  </r>
  <r>
    <s v="ORD107003"/>
    <s v="Bluetooth Headset"/>
    <x v="2"/>
    <x v="2"/>
    <x v="2"/>
    <x v="0"/>
    <n v="15550.63"/>
    <n v="2"/>
    <x v="7001"/>
    <x v="205"/>
    <n v="2083"/>
    <x v="68"/>
    <m/>
    <m/>
    <s v="Amazon"/>
    <s v="Amazon"/>
    <n v="16284.02"/>
    <n v="29200970.130000021"/>
    <n v="29200970.130000021"/>
    <s v="Cairo"/>
  </r>
  <r>
    <s v="ORD107004"/>
    <s v="Smartwatch FitPro"/>
    <x v="4"/>
    <x v="6"/>
    <x v="2"/>
    <x v="1"/>
    <n v="8914.34"/>
    <n v="5"/>
    <x v="7002"/>
    <x v="148"/>
    <n v="1415"/>
    <x v="36"/>
    <m/>
    <m/>
    <s v="Amazon"/>
    <s v="Amazon"/>
    <n v="13290.4"/>
    <n v="31420413.200000018"/>
    <n v="31420413.200000018"/>
    <s v="Alexandria"/>
  </r>
  <r>
    <s v="ORD107005"/>
    <s v="Nike Air Max"/>
    <x v="1"/>
    <x v="1"/>
    <x v="0"/>
    <x v="1"/>
    <n v="11073.82"/>
    <n v="3"/>
    <x v="7003"/>
    <x v="163"/>
    <n v="2820"/>
    <x v="325"/>
    <m/>
    <m/>
    <s v="sq"/>
    <s v="sq"/>
    <n v="13290.4"/>
    <n v="91504159.730000004"/>
    <n v="91504159.730000004"/>
    <s v="Alexandria"/>
  </r>
  <r>
    <s v="ORD107006"/>
    <s v="Adidas Running Shoes"/>
    <x v="1"/>
    <x v="9"/>
    <x v="0"/>
    <x v="0"/>
    <n v="15240.44"/>
    <n v="3"/>
    <x v="7004"/>
    <x v="218"/>
    <n v="1967"/>
    <x v="257"/>
    <m/>
    <m/>
    <s v="sq"/>
    <s v="sq"/>
    <n v="16284.02"/>
    <n v="91504159.730000004"/>
    <n v="91504159.730000004"/>
    <s v="Cairo"/>
  </r>
  <r>
    <s v="ORD107007"/>
    <s v="Bluetooth Headset"/>
    <x v="2"/>
    <x v="2"/>
    <x v="1"/>
    <x v="4"/>
    <n v="537.26"/>
    <n v="3"/>
    <x v="7005"/>
    <x v="55"/>
    <n v="2162"/>
    <x v="151"/>
    <m/>
    <m/>
    <s v="Jumia"/>
    <s v="Jum"/>
    <n v="99349.3"/>
    <n v="29200970.130000021"/>
    <n v="29200970.130000021"/>
    <s v="Riyadh"/>
  </r>
  <r>
    <s v="ORD107008"/>
    <s v="T-shirt Cotton"/>
    <x v="1"/>
    <x v="5"/>
    <x v="0"/>
    <x v="1"/>
    <n v="2213.34"/>
    <n v="4"/>
    <x v="7006"/>
    <x v="229"/>
    <n v="1640"/>
    <x v="67"/>
    <m/>
    <m/>
    <s v="sq"/>
    <s v="sq"/>
    <n v="13290.4"/>
    <n v="91504159.730000004"/>
    <n v="91504159.730000004"/>
    <s v="Alexandria"/>
  </r>
  <r>
    <s v="ORD107009"/>
    <s v="Xiaomi Redmi Note 12"/>
    <x v="0"/>
    <x v="7"/>
    <x v="0"/>
    <x v="2"/>
    <n v="311.18"/>
    <n v="4"/>
    <x v="7007"/>
    <x v="381"/>
    <n v="3011"/>
    <x v="157"/>
    <m/>
    <m/>
    <s v="sq"/>
    <s v="sq"/>
    <n v="26648.76"/>
    <n v="92327183.770000085"/>
    <n v="92327183.770000085"/>
    <s v="Casablanca"/>
  </r>
  <r>
    <s v="ORD107010"/>
    <s v="Xiaomi Redmi Note 12"/>
    <x v="0"/>
    <x v="7"/>
    <x v="1"/>
    <x v="5"/>
    <n v="19549.3"/>
    <n v="3"/>
    <x v="7008"/>
    <x v="29"/>
    <n v="241"/>
    <x v="168"/>
    <m/>
    <m/>
    <s v="Jumia"/>
    <s v="Jum"/>
    <n v="27872.98"/>
    <n v="92327183.770000085"/>
    <n v="92327183.770000085"/>
    <s v="Giza"/>
  </r>
  <r>
    <s v="ORD107011"/>
    <s v="Nike Air Max"/>
    <x v="1"/>
    <x v="1"/>
    <x v="1"/>
    <x v="4"/>
    <n v="14699.08"/>
    <n v="4"/>
    <x v="7009"/>
    <x v="71"/>
    <n v="816"/>
    <x v="205"/>
    <m/>
    <m/>
    <s v="Jumia"/>
    <s v="Jum"/>
    <n v="99349.3"/>
    <n v="91504159.730000004"/>
    <n v="91504159.730000004"/>
    <s v="Riyadh"/>
  </r>
  <r>
    <s v="ORD107012"/>
    <s v="Xiaomi Redmi Note 12"/>
    <x v="0"/>
    <x v="7"/>
    <x v="0"/>
    <x v="3"/>
    <n v="9394.42"/>
    <n v="5"/>
    <x v="7010"/>
    <x v="83"/>
    <n v="3115"/>
    <x v="234"/>
    <m/>
    <m/>
    <s v="sq"/>
    <s v="sq"/>
    <n v="3665.44"/>
    <n v="92327183.770000085"/>
    <n v="92327183.770000085"/>
    <s v="Dubai"/>
  </r>
  <r>
    <s v="ORD107013"/>
    <s v="Samsung Galaxy A14"/>
    <x v="0"/>
    <x v="0"/>
    <x v="0"/>
    <x v="4"/>
    <n v="14337.78"/>
    <n v="3"/>
    <x v="7011"/>
    <x v="363"/>
    <n v="3868"/>
    <x v="268"/>
    <m/>
    <m/>
    <s v="sq"/>
    <s v="sq"/>
    <n v="99349.3"/>
    <n v="92327183.770000085"/>
    <n v="92327183.770000085"/>
    <s v="Riyadh"/>
  </r>
  <r>
    <s v="ORD107014"/>
    <s v="Nike Air Max"/>
    <x v="1"/>
    <x v="1"/>
    <x v="1"/>
    <x v="4"/>
    <n v="145.71"/>
    <n v="5"/>
    <x v="7012"/>
    <x v="306"/>
    <n v="1999"/>
    <x v="258"/>
    <m/>
    <m/>
    <s v="Jumia"/>
    <s v="Jum"/>
    <n v="99349.3"/>
    <n v="91504159.730000004"/>
    <n v="91504159.730000004"/>
    <s v="Riyadh"/>
  </r>
  <r>
    <s v="ORD107015"/>
    <s v="Nike Air Max"/>
    <x v="1"/>
    <x v="1"/>
    <x v="0"/>
    <x v="1"/>
    <n v="8986.09"/>
    <n v="2"/>
    <x v="7013"/>
    <x v="320"/>
    <n v="4723"/>
    <x v="291"/>
    <m/>
    <m/>
    <s v="sq"/>
    <s v="sq"/>
    <n v="13290.4"/>
    <n v="91504159.730000004"/>
    <n v="91504159.730000004"/>
    <s v="Alexandria"/>
  </r>
  <r>
    <s v="ORD107016"/>
    <s v="Nike Air Max"/>
    <x v="1"/>
    <x v="1"/>
    <x v="2"/>
    <x v="3"/>
    <n v="16265.6"/>
    <n v="4"/>
    <x v="7014"/>
    <x v="190"/>
    <n v="4066"/>
    <x v="21"/>
    <m/>
    <m/>
    <s v="Amazon"/>
    <s v="Amazon"/>
    <n v="3665.44"/>
    <n v="91504159.730000004"/>
    <n v="91504159.730000004"/>
    <s v="Dubai"/>
  </r>
  <r>
    <s v="ORD107017"/>
    <s v="HP Pavilion Laptop"/>
    <x v="3"/>
    <x v="3"/>
    <x v="2"/>
    <x v="4"/>
    <n v="9198.14"/>
    <n v="1"/>
    <x v="7015"/>
    <x v="59"/>
    <n v="4386"/>
    <x v="340"/>
    <m/>
    <m/>
    <s v="Amazon"/>
    <s v="Amazon"/>
    <n v="99349.3"/>
    <n v="57542997.559999913"/>
    <n v="57542997.559999913"/>
    <s v="Riyadh"/>
  </r>
  <r>
    <s v="ORD107018"/>
    <s v="Samsung Galaxy A14"/>
    <x v="0"/>
    <x v="0"/>
    <x v="0"/>
    <x v="0"/>
    <n v="14633.71"/>
    <n v="2"/>
    <x v="7016"/>
    <x v="312"/>
    <n v="4324"/>
    <x v="280"/>
    <m/>
    <m/>
    <s v="sq"/>
    <s v="sq"/>
    <n v="16284.02"/>
    <n v="92327183.770000085"/>
    <n v="92327183.770000085"/>
    <s v="Cairo"/>
  </r>
  <r>
    <s v="ORD107019"/>
    <s v="Xiaomi Redmi Note 12"/>
    <x v="0"/>
    <x v="7"/>
    <x v="2"/>
    <x v="1"/>
    <n v="13449.46"/>
    <n v="5"/>
    <x v="7017"/>
    <x v="158"/>
    <n v="2485"/>
    <x v="227"/>
    <m/>
    <m/>
    <s v="Amazon"/>
    <s v="Amazon"/>
    <n v="13290.4"/>
    <n v="92327183.770000085"/>
    <n v="92327183.770000085"/>
    <s v="Alexandria"/>
  </r>
  <r>
    <s v="ORD107020"/>
    <s v="Bluetooth Headset"/>
    <x v="2"/>
    <x v="2"/>
    <x v="2"/>
    <x v="0"/>
    <n v="10126.02"/>
    <n v="3"/>
    <x v="7018"/>
    <x v="183"/>
    <n v="1376"/>
    <x v="282"/>
    <m/>
    <m/>
    <s v="Amazon"/>
    <s v="Amazon"/>
    <n v="16284.02"/>
    <n v="29200970.130000021"/>
    <n v="29200970.130000021"/>
    <s v="Cairo"/>
  </r>
  <r>
    <s v="ORD107021"/>
    <s v="Bluetooth Headset"/>
    <x v="2"/>
    <x v="2"/>
    <x v="2"/>
    <x v="3"/>
    <n v="2078.92"/>
    <n v="5"/>
    <x v="7019"/>
    <x v="47"/>
    <n v="1556"/>
    <x v="346"/>
    <m/>
    <m/>
    <s v="Amazon"/>
    <s v="Amazon"/>
    <n v="3665.44"/>
    <n v="29200970.130000021"/>
    <n v="29200970.130000021"/>
    <s v="Dubai"/>
  </r>
  <r>
    <s v="ORD107022"/>
    <s v="Smartwatch FitPro"/>
    <x v="4"/>
    <x v="6"/>
    <x v="2"/>
    <x v="0"/>
    <n v="19927.849999999999"/>
    <n v="4"/>
    <x v="7020"/>
    <x v="362"/>
    <n v="2992"/>
    <x v="158"/>
    <m/>
    <m/>
    <s v="Amazon"/>
    <s v="Amazon"/>
    <n v="16284.02"/>
    <n v="31420413.200000018"/>
    <n v="31420413.200000018"/>
    <s v="Cairo"/>
  </r>
  <r>
    <s v="ORD107023"/>
    <s v="HP Pavilion Laptop"/>
    <x v="3"/>
    <x v="3"/>
    <x v="0"/>
    <x v="0"/>
    <n v="1305.26"/>
    <n v="3"/>
    <x v="7021"/>
    <x v="40"/>
    <n v="3964"/>
    <x v="10"/>
    <m/>
    <m/>
    <s v="sq"/>
    <s v="sq"/>
    <n v="16284.02"/>
    <n v="57542997.559999913"/>
    <n v="57542997.559999913"/>
    <s v="Cairo"/>
  </r>
  <r>
    <s v="ORD107024"/>
    <s v="Smartwatch FitPro"/>
    <x v="4"/>
    <x v="6"/>
    <x v="1"/>
    <x v="1"/>
    <n v="19837.189999999999"/>
    <n v="4"/>
    <x v="7022"/>
    <x v="32"/>
    <n v="491"/>
    <x v="323"/>
    <m/>
    <m/>
    <s v="Jumia"/>
    <s v="Jum"/>
    <n v="13290.4"/>
    <n v="31420413.200000018"/>
    <n v="31420413.200000018"/>
    <s v="Alexandria"/>
  </r>
  <r>
    <s v="ORD107025"/>
    <s v="Samsung Galaxy A14"/>
    <x v="0"/>
    <x v="0"/>
    <x v="2"/>
    <x v="4"/>
    <n v="2996.66"/>
    <n v="4"/>
    <x v="7023"/>
    <x v="91"/>
    <n v="262"/>
    <x v="120"/>
    <m/>
    <m/>
    <s v="Amazon"/>
    <s v="Amazon"/>
    <n v="99349.3"/>
    <n v="92327183.770000085"/>
    <n v="92327183.770000085"/>
    <s v="Riyadh"/>
  </r>
  <r>
    <s v="ORD107026"/>
    <s v="Dell Inspiron 3501"/>
    <x v="3"/>
    <x v="8"/>
    <x v="0"/>
    <x v="0"/>
    <n v="2196.14"/>
    <n v="2"/>
    <x v="7024"/>
    <x v="64"/>
    <n v="357"/>
    <x v="217"/>
    <m/>
    <m/>
    <s v="sq"/>
    <s v="sq"/>
    <n v="16284.02"/>
    <n v="57542997.559999913"/>
    <n v="57542997.559999913"/>
    <s v="Cairo"/>
  </r>
  <r>
    <s v="ORD107027"/>
    <s v="Samsung Galaxy A14"/>
    <x v="0"/>
    <x v="0"/>
    <x v="0"/>
    <x v="2"/>
    <n v="4469.0200000000004"/>
    <n v="5"/>
    <x v="7025"/>
    <x v="319"/>
    <n v="656"/>
    <x v="73"/>
    <m/>
    <m/>
    <s v="sq"/>
    <s v="sq"/>
    <n v="26648.76"/>
    <n v="92327183.770000085"/>
    <n v="92327183.770000085"/>
    <s v="Casablanca"/>
  </r>
  <r>
    <s v="ORD107028"/>
    <s v="Adidas Running Shoes"/>
    <x v="1"/>
    <x v="9"/>
    <x v="0"/>
    <x v="0"/>
    <n v="1020.48"/>
    <n v="1"/>
    <x v="7026"/>
    <x v="57"/>
    <n v="2054"/>
    <x v="338"/>
    <m/>
    <m/>
    <s v="sq"/>
    <s v="sq"/>
    <n v="16284.02"/>
    <n v="91504159.730000004"/>
    <n v="91504159.730000004"/>
    <s v="Cairo"/>
  </r>
  <r>
    <s v="ORD107029"/>
    <s v="T-shirt Cotton"/>
    <x v="1"/>
    <x v="5"/>
    <x v="1"/>
    <x v="5"/>
    <n v="7148.84"/>
    <n v="2"/>
    <x v="7027"/>
    <x v="334"/>
    <n v="2850"/>
    <x v="293"/>
    <m/>
    <m/>
    <s v="Jumia"/>
    <s v="Jum"/>
    <n v="27872.98"/>
    <n v="91504159.730000004"/>
    <n v="91504159.730000004"/>
    <s v="Giza"/>
  </r>
  <r>
    <s v="ORD107030"/>
    <s v="Xiaomi Redmi Note 12"/>
    <x v="0"/>
    <x v="7"/>
    <x v="1"/>
    <x v="1"/>
    <n v="19166.22"/>
    <n v="4"/>
    <x v="7028"/>
    <x v="103"/>
    <n v="2498"/>
    <x v="109"/>
    <m/>
    <m/>
    <s v="Jumia"/>
    <s v="Jum"/>
    <n v="13290.4"/>
    <n v="92327183.770000085"/>
    <n v="92327183.770000085"/>
    <s v="Alexandria"/>
  </r>
  <r>
    <s v="ORD107031"/>
    <s v="Bluetooth Headset"/>
    <x v="2"/>
    <x v="2"/>
    <x v="0"/>
    <x v="0"/>
    <n v="18580.59"/>
    <n v="2"/>
    <x v="7029"/>
    <x v="168"/>
    <n v="3915"/>
    <x v="336"/>
    <m/>
    <m/>
    <s v="sq"/>
    <s v="sq"/>
    <n v="16284.02"/>
    <n v="29200970.130000021"/>
    <n v="29200970.130000021"/>
    <s v="Cairo"/>
  </r>
  <r>
    <s v="ORD107032"/>
    <s v="T-shirt Cotton"/>
    <x v="1"/>
    <x v="5"/>
    <x v="1"/>
    <x v="0"/>
    <n v="17575.09"/>
    <n v="5"/>
    <x v="7030"/>
    <x v="301"/>
    <n v="366"/>
    <x v="275"/>
    <m/>
    <m/>
    <s v="Jumia"/>
    <s v="Jum"/>
    <n v="16284.02"/>
    <n v="91504159.730000004"/>
    <n v="91504159.730000004"/>
    <s v="Cairo"/>
  </r>
  <r>
    <s v="ORD107033"/>
    <s v="Bluetooth Headset"/>
    <x v="2"/>
    <x v="2"/>
    <x v="2"/>
    <x v="1"/>
    <n v="3610.96"/>
    <n v="2"/>
    <x v="7031"/>
    <x v="333"/>
    <n v="216"/>
    <x v="16"/>
    <m/>
    <m/>
    <s v="Amazon"/>
    <s v="Amazon"/>
    <n v="13290.4"/>
    <n v="29200970.130000021"/>
    <n v="29200970.130000021"/>
    <s v="Alexandria"/>
  </r>
  <r>
    <s v="ORD107034"/>
    <s v="Bluetooth Headset"/>
    <x v="2"/>
    <x v="2"/>
    <x v="2"/>
    <x v="4"/>
    <n v="5849.68"/>
    <n v="1"/>
    <x v="7032"/>
    <x v="129"/>
    <n v="4924"/>
    <x v="313"/>
    <m/>
    <m/>
    <s v="Amazon"/>
    <s v="Amazon"/>
    <n v="99349.3"/>
    <n v="29200970.130000021"/>
    <n v="29200970.130000021"/>
    <s v="Riyadh"/>
  </r>
  <r>
    <s v="ORD107035"/>
    <s v="Bluetooth Headset"/>
    <x v="2"/>
    <x v="2"/>
    <x v="0"/>
    <x v="5"/>
    <n v="5491.46"/>
    <n v="2"/>
    <x v="7033"/>
    <x v="51"/>
    <n v="1275"/>
    <x v="222"/>
    <m/>
    <m/>
    <s v="sq"/>
    <s v="sq"/>
    <n v="27872.98"/>
    <n v="29200970.130000021"/>
    <n v="29200970.130000021"/>
    <s v="Giza"/>
  </r>
  <r>
    <s v="ORD107036"/>
    <s v="T-shirt Cotton"/>
    <x v="1"/>
    <x v="5"/>
    <x v="0"/>
    <x v="0"/>
    <n v="16977.28"/>
    <n v="4"/>
    <x v="7034"/>
    <x v="163"/>
    <n v="3015"/>
    <x v="169"/>
    <m/>
    <m/>
    <s v="sq"/>
    <s v="sq"/>
    <n v="16284.02"/>
    <n v="91504159.730000004"/>
    <n v="91504159.730000004"/>
    <s v="Cairo"/>
  </r>
  <r>
    <s v="ORD107037"/>
    <s v="T-shirt Cotton"/>
    <x v="1"/>
    <x v="5"/>
    <x v="2"/>
    <x v="1"/>
    <n v="19015.759999999998"/>
    <n v="5"/>
    <x v="7035"/>
    <x v="159"/>
    <n v="4792"/>
    <x v="262"/>
    <m/>
    <m/>
    <s v="Amazon"/>
    <s v="Amazon"/>
    <n v="13290.4"/>
    <n v="91504159.730000004"/>
    <n v="91504159.730000004"/>
    <s v="Alexandria"/>
  </r>
  <r>
    <s v="ORD107038"/>
    <s v="Smartwatch FitPro"/>
    <x v="4"/>
    <x v="6"/>
    <x v="2"/>
    <x v="3"/>
    <n v="1184.4100000000001"/>
    <n v="2"/>
    <x v="7036"/>
    <x v="118"/>
    <n v="4045"/>
    <x v="242"/>
    <m/>
    <m/>
    <s v="Amazon"/>
    <s v="Amazon"/>
    <n v="3665.44"/>
    <n v="31420413.200000018"/>
    <n v="31420413.200000018"/>
    <s v="Dubai"/>
  </r>
  <r>
    <s v="ORD107039"/>
    <s v="Nike Air Max"/>
    <x v="1"/>
    <x v="1"/>
    <x v="2"/>
    <x v="4"/>
    <n v="14801.95"/>
    <n v="5"/>
    <x v="7037"/>
    <x v="300"/>
    <n v="2231"/>
    <x v="234"/>
    <m/>
    <m/>
    <s v="Amazon"/>
    <s v="Amazon"/>
    <n v="99349.3"/>
    <n v="91504159.730000004"/>
    <n v="91504159.730000004"/>
    <s v="Riyadh"/>
  </r>
  <r>
    <s v="ORD107040"/>
    <s v="Nike Air Max"/>
    <x v="1"/>
    <x v="1"/>
    <x v="0"/>
    <x v="2"/>
    <n v="3948.28"/>
    <n v="4"/>
    <x v="7038"/>
    <x v="312"/>
    <n v="2752"/>
    <x v="278"/>
    <m/>
    <m/>
    <s v="sq"/>
    <s v="sq"/>
    <n v="26648.76"/>
    <n v="91504159.730000004"/>
    <n v="91504159.730000004"/>
    <s v="Casablanca"/>
  </r>
  <r>
    <s v="ORD107041"/>
    <s v="iPhone 13"/>
    <x v="0"/>
    <x v="4"/>
    <x v="1"/>
    <x v="2"/>
    <n v="10419.16"/>
    <n v="1"/>
    <x v="7039"/>
    <x v="321"/>
    <n v="272"/>
    <x v="144"/>
    <m/>
    <m/>
    <s v="Jumia"/>
    <s v="Jum"/>
    <n v="26648.76"/>
    <n v="92327183.770000085"/>
    <n v="92327183.770000085"/>
    <s v="Casablanca"/>
  </r>
  <r>
    <s v="ORD107042"/>
    <s v="Smartwatch FitPro"/>
    <x v="4"/>
    <x v="6"/>
    <x v="2"/>
    <x v="1"/>
    <n v="1711.66"/>
    <n v="5"/>
    <x v="7040"/>
    <x v="89"/>
    <n v="4530"/>
    <x v="231"/>
    <m/>
    <m/>
    <s v="Amazon"/>
    <s v="Amazon"/>
    <n v="13290.4"/>
    <n v="31420413.200000018"/>
    <n v="31420413.200000018"/>
    <s v="Alexandria"/>
  </r>
  <r>
    <s v="ORD107043"/>
    <s v="Adidas Running Shoes"/>
    <x v="1"/>
    <x v="9"/>
    <x v="2"/>
    <x v="4"/>
    <n v="6836.94"/>
    <n v="3"/>
    <x v="7041"/>
    <x v="224"/>
    <n v="2678"/>
    <x v="308"/>
    <m/>
    <m/>
    <s v="Amazon"/>
    <s v="Amazon"/>
    <n v="99349.3"/>
    <n v="91504159.730000004"/>
    <n v="91504159.730000004"/>
    <s v="Riyadh"/>
  </r>
  <r>
    <s v="ORD107044"/>
    <s v="Bluetooth Headset"/>
    <x v="2"/>
    <x v="2"/>
    <x v="2"/>
    <x v="5"/>
    <n v="338.84"/>
    <n v="2"/>
    <x v="7042"/>
    <x v="281"/>
    <n v="1644"/>
    <x v="256"/>
    <m/>
    <m/>
    <s v="Amazon"/>
    <s v="Amazon"/>
    <n v="27872.98"/>
    <n v="29200970.130000021"/>
    <n v="29200970.130000021"/>
    <s v="Giza"/>
  </r>
  <r>
    <s v="ORD107045"/>
    <s v="Samsung Galaxy A14"/>
    <x v="0"/>
    <x v="0"/>
    <x v="2"/>
    <x v="1"/>
    <n v="16737.96"/>
    <n v="4"/>
    <x v="7043"/>
    <x v="342"/>
    <n v="122"/>
    <x v="206"/>
    <m/>
    <m/>
    <s v="Amazon"/>
    <s v="Amazon"/>
    <n v="13290.4"/>
    <n v="92327183.770000085"/>
    <n v="92327183.770000085"/>
    <s v="Alexandria"/>
  </r>
  <r>
    <s v="ORD107046"/>
    <s v="T-shirt Cotton"/>
    <x v="1"/>
    <x v="5"/>
    <x v="2"/>
    <x v="5"/>
    <n v="6884.98"/>
    <n v="3"/>
    <x v="7044"/>
    <x v="338"/>
    <n v="706"/>
    <x v="131"/>
    <m/>
    <m/>
    <s v="Amazon"/>
    <s v="Amazon"/>
    <n v="27872.98"/>
    <n v="91504159.730000004"/>
    <n v="91504159.730000004"/>
    <s v="Giza"/>
  </r>
  <r>
    <s v="ORD107047"/>
    <s v="Xiaomi Redmi Note 12"/>
    <x v="0"/>
    <x v="7"/>
    <x v="0"/>
    <x v="0"/>
    <n v="3617.78"/>
    <n v="3"/>
    <x v="7045"/>
    <x v="302"/>
    <n v="1292"/>
    <x v="29"/>
    <m/>
    <m/>
    <s v="sq"/>
    <s v="sq"/>
    <n v="16284.02"/>
    <n v="92327183.770000085"/>
    <n v="92327183.770000085"/>
    <s v="Cairo"/>
  </r>
  <r>
    <s v="ORD107048"/>
    <s v="Nike Air Max"/>
    <x v="1"/>
    <x v="1"/>
    <x v="1"/>
    <x v="0"/>
    <n v="17616.14"/>
    <n v="5"/>
    <x v="7046"/>
    <x v="355"/>
    <n v="4694"/>
    <x v="307"/>
    <m/>
    <m/>
    <s v="Jumia"/>
    <s v="Jum"/>
    <n v="16284.02"/>
    <n v="91504159.730000004"/>
    <n v="91504159.730000004"/>
    <s v="Cairo"/>
  </r>
  <r>
    <s v="ORD107049"/>
    <s v="Xiaomi Redmi Note 12"/>
    <x v="0"/>
    <x v="7"/>
    <x v="1"/>
    <x v="4"/>
    <n v="9253.9"/>
    <n v="5"/>
    <x v="7047"/>
    <x v="130"/>
    <n v="4173"/>
    <x v="200"/>
    <m/>
    <m/>
    <s v="Jumia"/>
    <s v="Jum"/>
    <n v="99349.3"/>
    <n v="92327183.770000085"/>
    <n v="92327183.770000085"/>
    <s v="Riyadh"/>
  </r>
  <r>
    <s v="ORD107050"/>
    <s v="T-shirt Cotton"/>
    <x v="1"/>
    <x v="5"/>
    <x v="1"/>
    <x v="4"/>
    <n v="12554.66"/>
    <n v="2"/>
    <x v="7048"/>
    <x v="211"/>
    <n v="1544"/>
    <x v="240"/>
    <m/>
    <m/>
    <s v="Jumia"/>
    <s v="Jum"/>
    <n v="99349.3"/>
    <n v="91504159.730000004"/>
    <n v="91504159.730000004"/>
    <s v="Riyadh"/>
  </r>
  <r>
    <s v="ORD107051"/>
    <s v="Dell Inspiron 3501"/>
    <x v="3"/>
    <x v="8"/>
    <x v="1"/>
    <x v="3"/>
    <n v="11261.34"/>
    <n v="2"/>
    <x v="7049"/>
    <x v="293"/>
    <n v="588"/>
    <x v="69"/>
    <m/>
    <m/>
    <s v="Jumia"/>
    <s v="Jum"/>
    <n v="3665.44"/>
    <n v="57542997.559999913"/>
    <n v="57542997.559999913"/>
    <s v="Dubai"/>
  </r>
  <r>
    <s v="ORD107052"/>
    <s v="iPhone 13"/>
    <x v="0"/>
    <x v="4"/>
    <x v="0"/>
    <x v="4"/>
    <n v="9672.26"/>
    <n v="4"/>
    <x v="7050"/>
    <x v="227"/>
    <n v="4248"/>
    <x v="69"/>
    <m/>
    <m/>
    <s v="sq"/>
    <s v="sq"/>
    <n v="99349.3"/>
    <n v="92327183.770000085"/>
    <n v="92327183.770000085"/>
    <s v="Riyadh"/>
  </r>
  <r>
    <s v="ORD107053"/>
    <s v="Samsung Galaxy A14"/>
    <x v="0"/>
    <x v="0"/>
    <x v="0"/>
    <x v="3"/>
    <n v="10331.56"/>
    <n v="1"/>
    <x v="7051"/>
    <x v="194"/>
    <n v="2142"/>
    <x v="360"/>
    <m/>
    <m/>
    <s v="sq"/>
    <s v="sq"/>
    <n v="3665.44"/>
    <n v="92327183.770000085"/>
    <n v="92327183.770000085"/>
    <s v="Dubai"/>
  </r>
  <r>
    <s v="ORD107054"/>
    <s v="Bluetooth Headset"/>
    <x v="2"/>
    <x v="2"/>
    <x v="1"/>
    <x v="2"/>
    <n v="9662.2199999999993"/>
    <n v="2"/>
    <x v="7052"/>
    <x v="350"/>
    <n v="269"/>
    <x v="122"/>
    <m/>
    <m/>
    <s v="Jumia"/>
    <s v="Jum"/>
    <n v="26648.76"/>
    <n v="29200970.130000021"/>
    <n v="29200970.130000021"/>
    <s v="Casablanca"/>
  </r>
  <r>
    <s v="ORD107055"/>
    <s v="Smartwatch FitPro"/>
    <x v="4"/>
    <x v="6"/>
    <x v="1"/>
    <x v="3"/>
    <n v="11605.36"/>
    <n v="4"/>
    <x v="7053"/>
    <x v="198"/>
    <n v="3028"/>
    <x v="10"/>
    <m/>
    <m/>
    <s v="Jumia"/>
    <s v="Jum"/>
    <n v="3665.44"/>
    <n v="31420413.200000018"/>
    <n v="31420413.200000018"/>
    <s v="Dubai"/>
  </r>
  <r>
    <s v="ORD107056"/>
    <s v="Smartwatch FitPro"/>
    <x v="4"/>
    <x v="6"/>
    <x v="0"/>
    <x v="2"/>
    <n v="9022.9500000000007"/>
    <n v="5"/>
    <x v="7054"/>
    <x v="43"/>
    <n v="1574"/>
    <x v="262"/>
    <m/>
    <m/>
    <s v="sq"/>
    <s v="sq"/>
    <n v="26648.76"/>
    <n v="31420413.200000018"/>
    <n v="31420413.200000018"/>
    <s v="Casablanca"/>
  </r>
  <r>
    <s v="ORD107057"/>
    <s v="Xiaomi Redmi Note 12"/>
    <x v="0"/>
    <x v="7"/>
    <x v="2"/>
    <x v="3"/>
    <n v="3960.01"/>
    <n v="4"/>
    <x v="7055"/>
    <x v="130"/>
    <n v="210"/>
    <x v="225"/>
    <m/>
    <m/>
    <s v="Amazon"/>
    <s v="Amazon"/>
    <n v="3665.44"/>
    <n v="92327183.770000085"/>
    <n v="92327183.770000085"/>
    <s v="Dubai"/>
  </r>
  <r>
    <s v="ORD107058"/>
    <s v="iPhone 13"/>
    <x v="0"/>
    <x v="4"/>
    <x v="0"/>
    <x v="0"/>
    <n v="10338.799999999999"/>
    <n v="5"/>
    <x v="7056"/>
    <x v="142"/>
    <n v="1267"/>
    <x v="239"/>
    <m/>
    <m/>
    <s v="sq"/>
    <s v="sq"/>
    <n v="16284.02"/>
    <n v="92327183.770000085"/>
    <n v="92327183.770000085"/>
    <s v="Cairo"/>
  </r>
  <r>
    <s v="ORD107059"/>
    <s v="Bluetooth Headset"/>
    <x v="2"/>
    <x v="2"/>
    <x v="2"/>
    <x v="5"/>
    <n v="13117.77"/>
    <n v="5"/>
    <x v="7057"/>
    <x v="132"/>
    <n v="2813"/>
    <x v="357"/>
    <m/>
    <m/>
    <s v="Amazon"/>
    <s v="Amazon"/>
    <n v="27872.98"/>
    <n v="29200970.130000021"/>
    <n v="29200970.130000021"/>
    <s v="Giza"/>
  </r>
  <r>
    <s v="ORD107060"/>
    <s v="T-shirt Cotton"/>
    <x v="1"/>
    <x v="5"/>
    <x v="0"/>
    <x v="4"/>
    <n v="1410.13"/>
    <n v="4"/>
    <x v="7058"/>
    <x v="190"/>
    <n v="2513"/>
    <x v="33"/>
    <m/>
    <m/>
    <s v="sq"/>
    <s v="sq"/>
    <n v="99349.3"/>
    <n v="91504159.730000004"/>
    <n v="91504159.730000004"/>
    <s v="Riyadh"/>
  </r>
  <r>
    <s v="ORD107061"/>
    <s v="Smartwatch FitPro"/>
    <x v="4"/>
    <x v="6"/>
    <x v="0"/>
    <x v="5"/>
    <n v="19532.560000000001"/>
    <n v="3"/>
    <x v="7059"/>
    <x v="394"/>
    <n v="4716"/>
    <x v="175"/>
    <m/>
    <m/>
    <s v="sq"/>
    <s v="sq"/>
    <n v="27872.98"/>
    <n v="31420413.200000018"/>
    <n v="31420413.200000018"/>
    <s v="Giza"/>
  </r>
  <r>
    <s v="ORD107062"/>
    <s v="Dell Inspiron 3501"/>
    <x v="3"/>
    <x v="8"/>
    <x v="0"/>
    <x v="3"/>
    <n v="1719.16"/>
    <n v="5"/>
    <x v="7060"/>
    <x v="304"/>
    <n v="2854"/>
    <x v="344"/>
    <m/>
    <m/>
    <s v="sq"/>
    <s v="sq"/>
    <n v="3665.44"/>
    <n v="57542997.559999913"/>
    <n v="57542997.559999913"/>
    <s v="Dubai"/>
  </r>
  <r>
    <s v="ORD107063"/>
    <s v="Dell Inspiron 3501"/>
    <x v="3"/>
    <x v="8"/>
    <x v="1"/>
    <x v="2"/>
    <n v="7859.33"/>
    <n v="5"/>
    <x v="7061"/>
    <x v="340"/>
    <n v="4109"/>
    <x v="213"/>
    <m/>
    <m/>
    <s v="Jumia"/>
    <s v="Jum"/>
    <n v="26648.76"/>
    <n v="57542997.559999913"/>
    <n v="57542997.559999913"/>
    <s v="Casablanca"/>
  </r>
  <r>
    <s v="ORD107064"/>
    <s v="Bluetooth Headset"/>
    <x v="2"/>
    <x v="2"/>
    <x v="1"/>
    <x v="2"/>
    <n v="2405.89"/>
    <n v="2"/>
    <x v="7062"/>
    <x v="47"/>
    <n v="3298"/>
    <x v="142"/>
    <m/>
    <m/>
    <s v="Jumia"/>
    <s v="Jum"/>
    <n v="26648.76"/>
    <n v="29200970.130000021"/>
    <n v="29200970.130000021"/>
    <s v="Casablanca"/>
  </r>
  <r>
    <s v="ORD107065"/>
    <s v="Dell Inspiron 3501"/>
    <x v="3"/>
    <x v="8"/>
    <x v="1"/>
    <x v="4"/>
    <n v="2323.56"/>
    <n v="5"/>
    <x v="7063"/>
    <x v="13"/>
    <n v="529"/>
    <x v="207"/>
    <m/>
    <m/>
    <s v="Jumia"/>
    <s v="Jum"/>
    <n v="99349.3"/>
    <n v="57542997.559999913"/>
    <n v="57542997.559999913"/>
    <s v="Riyadh"/>
  </r>
  <r>
    <s v="ORD107066"/>
    <s v="HP Pavilion Laptop"/>
    <x v="3"/>
    <x v="3"/>
    <x v="1"/>
    <x v="1"/>
    <n v="3371.41"/>
    <n v="1"/>
    <x v="7064"/>
    <x v="174"/>
    <n v="3744"/>
    <x v="23"/>
    <m/>
    <m/>
    <s v="Jumia"/>
    <s v="Jum"/>
    <n v="13290.4"/>
    <n v="57542997.559999913"/>
    <n v="57542997.559999913"/>
    <s v="Alexandria"/>
  </r>
  <r>
    <s v="ORD107067"/>
    <s v="Samsung Galaxy A14"/>
    <x v="0"/>
    <x v="0"/>
    <x v="2"/>
    <x v="0"/>
    <n v="19054.73"/>
    <n v="4"/>
    <x v="7065"/>
    <x v="292"/>
    <n v="2965"/>
    <x v="171"/>
    <m/>
    <m/>
    <s v="Amazon"/>
    <s v="Amazon"/>
    <n v="16284.02"/>
    <n v="92327183.770000085"/>
    <n v="92327183.770000085"/>
    <s v="Cairo"/>
  </r>
  <r>
    <s v="ORD107068"/>
    <s v="iPhone 13"/>
    <x v="0"/>
    <x v="4"/>
    <x v="1"/>
    <x v="2"/>
    <n v="4063.75"/>
    <n v="1"/>
    <x v="7066"/>
    <x v="82"/>
    <n v="79"/>
    <x v="254"/>
    <m/>
    <m/>
    <s v="Jumia"/>
    <s v="Jum"/>
    <n v="26648.76"/>
    <n v="92327183.770000085"/>
    <n v="92327183.770000085"/>
    <s v="Casablanca"/>
  </r>
  <r>
    <s v="ORD107069"/>
    <s v="Adidas Running Shoes"/>
    <x v="1"/>
    <x v="9"/>
    <x v="2"/>
    <x v="0"/>
    <n v="13199.36"/>
    <n v="4"/>
    <x v="7067"/>
    <x v="303"/>
    <n v="4726"/>
    <x v="311"/>
    <m/>
    <m/>
    <s v="Amazon"/>
    <s v="Amazon"/>
    <n v="16284.02"/>
    <n v="91504159.730000004"/>
    <n v="91504159.730000004"/>
    <s v="Cairo"/>
  </r>
  <r>
    <s v="ORD107070"/>
    <s v="T-shirt Cotton"/>
    <x v="1"/>
    <x v="5"/>
    <x v="0"/>
    <x v="1"/>
    <n v="1065.8900000000001"/>
    <n v="2"/>
    <x v="7068"/>
    <x v="40"/>
    <n v="307"/>
    <x v="50"/>
    <m/>
    <m/>
    <s v="sq"/>
    <s v="sq"/>
    <n v="13290.4"/>
    <n v="91504159.730000004"/>
    <n v="91504159.730000004"/>
    <s v="Alexandria"/>
  </r>
  <r>
    <s v="ORD107071"/>
    <s v="HP Pavilion Laptop"/>
    <x v="3"/>
    <x v="3"/>
    <x v="2"/>
    <x v="5"/>
    <n v="4137.32"/>
    <n v="1"/>
    <x v="7069"/>
    <x v="396"/>
    <n v="3364"/>
    <x v="157"/>
    <m/>
    <m/>
    <s v="Amazon"/>
    <s v="Amazon"/>
    <n v="27872.98"/>
    <n v="57542997.559999913"/>
    <n v="57542997.559999913"/>
    <s v="Giza"/>
  </r>
  <r>
    <s v="ORD107072"/>
    <s v="Smartwatch FitPro"/>
    <x v="4"/>
    <x v="6"/>
    <x v="0"/>
    <x v="0"/>
    <n v="13556.42"/>
    <n v="5"/>
    <x v="7070"/>
    <x v="68"/>
    <n v="874"/>
    <x v="70"/>
    <m/>
    <m/>
    <s v="sq"/>
    <s v="sq"/>
    <n v="16284.02"/>
    <n v="31420413.200000018"/>
    <n v="31420413.200000018"/>
    <s v="Cairo"/>
  </r>
  <r>
    <s v="ORD107073"/>
    <s v="Xiaomi Redmi Note 12"/>
    <x v="0"/>
    <x v="7"/>
    <x v="2"/>
    <x v="2"/>
    <n v="14734.61"/>
    <n v="1"/>
    <x v="7071"/>
    <x v="157"/>
    <n v="3687"/>
    <x v="84"/>
    <m/>
    <m/>
    <s v="Amazon"/>
    <s v="Amazon"/>
    <n v="26648.76"/>
    <n v="92327183.770000085"/>
    <n v="92327183.770000085"/>
    <s v="Casablanca"/>
  </r>
  <r>
    <s v="ORD107074"/>
    <s v="iPhone 13"/>
    <x v="0"/>
    <x v="4"/>
    <x v="1"/>
    <x v="1"/>
    <n v="5886.78"/>
    <n v="2"/>
    <x v="7072"/>
    <x v="318"/>
    <n v="2046"/>
    <x v="299"/>
    <m/>
    <m/>
    <s v="Jumia"/>
    <s v="Jum"/>
    <n v="13290.4"/>
    <n v="92327183.770000085"/>
    <n v="92327183.770000085"/>
    <s v="Alexandria"/>
  </r>
  <r>
    <s v="ORD107075"/>
    <s v="HP Pavilion Laptop"/>
    <x v="3"/>
    <x v="3"/>
    <x v="2"/>
    <x v="5"/>
    <n v="19337.72"/>
    <n v="4"/>
    <x v="7073"/>
    <x v="211"/>
    <n v="2792"/>
    <x v="155"/>
    <m/>
    <m/>
    <s v="Amazon"/>
    <s v="Amazon"/>
    <n v="27872.98"/>
    <n v="57542997.559999913"/>
    <n v="57542997.559999913"/>
    <s v="Giza"/>
  </r>
  <r>
    <s v="ORD107076"/>
    <s v="HP Pavilion Laptop"/>
    <x v="3"/>
    <x v="3"/>
    <x v="0"/>
    <x v="4"/>
    <n v="13442.05"/>
    <n v="3"/>
    <x v="7074"/>
    <x v="295"/>
    <n v="3848"/>
    <x v="292"/>
    <m/>
    <m/>
    <s v="sq"/>
    <s v="sq"/>
    <n v="99349.3"/>
    <n v="57542997.559999913"/>
    <n v="57542997.559999913"/>
    <s v="Riyadh"/>
  </r>
  <r>
    <s v="ORD107077"/>
    <s v="Nike Air Max"/>
    <x v="1"/>
    <x v="1"/>
    <x v="0"/>
    <x v="1"/>
    <n v="4206.25"/>
    <n v="4"/>
    <x v="7075"/>
    <x v="255"/>
    <n v="3118"/>
    <x v="124"/>
    <m/>
    <m/>
    <s v="sq"/>
    <s v="sq"/>
    <n v="13290.4"/>
    <n v="91504159.730000004"/>
    <n v="91504159.730000004"/>
    <s v="Alexandria"/>
  </r>
  <r>
    <s v="ORD107078"/>
    <s v="Bluetooth Headset"/>
    <x v="2"/>
    <x v="2"/>
    <x v="1"/>
    <x v="2"/>
    <n v="19104.8"/>
    <n v="3"/>
    <x v="7076"/>
    <x v="46"/>
    <n v="1169"/>
    <x v="354"/>
    <m/>
    <m/>
    <s v="Jumia"/>
    <s v="Jum"/>
    <n v="26648.76"/>
    <n v="29200970.130000021"/>
    <n v="29200970.130000021"/>
    <s v="Casablanca"/>
  </r>
  <r>
    <s v="ORD107079"/>
    <s v="T-shirt Cotton"/>
    <x v="1"/>
    <x v="5"/>
    <x v="0"/>
    <x v="4"/>
    <n v="1005.34"/>
    <n v="2"/>
    <x v="7077"/>
    <x v="70"/>
    <n v="3547"/>
    <x v="180"/>
    <m/>
    <m/>
    <s v="sq"/>
    <s v="sq"/>
    <n v="99349.3"/>
    <n v="91504159.730000004"/>
    <n v="91504159.730000004"/>
    <s v="Riyadh"/>
  </r>
  <r>
    <s v="ORD107080"/>
    <s v="Bluetooth Headset"/>
    <x v="2"/>
    <x v="2"/>
    <x v="1"/>
    <x v="4"/>
    <n v="11617.57"/>
    <n v="1"/>
    <x v="7078"/>
    <x v="186"/>
    <n v="1975"/>
    <x v="311"/>
    <m/>
    <m/>
    <s v="Jumia"/>
    <s v="Jum"/>
    <n v="99349.3"/>
    <n v="29200970.130000021"/>
    <n v="29200970.130000021"/>
    <s v="Riyadh"/>
  </r>
  <r>
    <s v="ORD107081"/>
    <s v="Bluetooth Headset"/>
    <x v="2"/>
    <x v="2"/>
    <x v="2"/>
    <x v="0"/>
    <n v="1636.6"/>
    <n v="2"/>
    <x v="7079"/>
    <x v="386"/>
    <n v="3591"/>
    <x v="241"/>
    <m/>
    <m/>
    <s v="Amazon"/>
    <s v="Amazon"/>
    <n v="16284.02"/>
    <n v="29200970.130000021"/>
    <n v="29200970.130000021"/>
    <s v="Cairo"/>
  </r>
  <r>
    <s v="ORD107082"/>
    <s v="Dell Inspiron 3501"/>
    <x v="3"/>
    <x v="8"/>
    <x v="0"/>
    <x v="5"/>
    <n v="13779.52"/>
    <n v="3"/>
    <x v="7080"/>
    <x v="292"/>
    <n v="4779"/>
    <x v="46"/>
    <m/>
    <m/>
    <s v="sq"/>
    <s v="sq"/>
    <n v="27872.98"/>
    <n v="57542997.559999913"/>
    <n v="57542997.559999913"/>
    <s v="Giza"/>
  </r>
  <r>
    <s v="ORD107083"/>
    <s v="HP Pavilion Laptop"/>
    <x v="3"/>
    <x v="3"/>
    <x v="1"/>
    <x v="1"/>
    <n v="17253.89"/>
    <n v="4"/>
    <x v="7081"/>
    <x v="346"/>
    <n v="1849"/>
    <x v="272"/>
    <m/>
    <m/>
    <s v="Jumia"/>
    <s v="Jum"/>
    <n v="13290.4"/>
    <n v="57542997.559999913"/>
    <n v="57542997.559999913"/>
    <s v="Alexandria"/>
  </r>
  <r>
    <s v="ORD107084"/>
    <s v="Nike Air Max"/>
    <x v="1"/>
    <x v="1"/>
    <x v="1"/>
    <x v="1"/>
    <n v="10367.76"/>
    <n v="5"/>
    <x v="7082"/>
    <x v="112"/>
    <n v="1623"/>
    <x v="326"/>
    <m/>
    <m/>
    <s v="Jumia"/>
    <s v="Jum"/>
    <n v="13290.4"/>
    <n v="91504159.730000004"/>
    <n v="91504159.730000004"/>
    <s v="Alexandria"/>
  </r>
  <r>
    <s v="ORD107085"/>
    <s v="HP Pavilion Laptop"/>
    <x v="3"/>
    <x v="3"/>
    <x v="1"/>
    <x v="0"/>
    <n v="9748.36"/>
    <n v="2"/>
    <x v="7083"/>
    <x v="346"/>
    <n v="229"/>
    <x v="300"/>
    <m/>
    <m/>
    <s v="Jumia"/>
    <s v="Jum"/>
    <n v="16284.02"/>
    <n v="57542997.559999913"/>
    <n v="57542997.559999913"/>
    <s v="Cairo"/>
  </r>
  <r>
    <s v="ORD107086"/>
    <s v="Xiaomi Redmi Note 12"/>
    <x v="0"/>
    <x v="7"/>
    <x v="1"/>
    <x v="1"/>
    <n v="14999.26"/>
    <n v="3"/>
    <x v="7084"/>
    <x v="279"/>
    <n v="3513"/>
    <x v="192"/>
    <m/>
    <m/>
    <s v="Jumia"/>
    <s v="Jum"/>
    <n v="13290.4"/>
    <n v="92327183.770000085"/>
    <n v="92327183.770000085"/>
    <s v="Alexandria"/>
  </r>
  <r>
    <s v="ORD107087"/>
    <s v="T-shirt Cotton"/>
    <x v="1"/>
    <x v="5"/>
    <x v="2"/>
    <x v="3"/>
    <n v="2425.75"/>
    <n v="1"/>
    <x v="7085"/>
    <x v="69"/>
    <n v="315"/>
    <x v="102"/>
    <m/>
    <m/>
    <s v="Amazon"/>
    <s v="Amazon"/>
    <n v="3665.44"/>
    <n v="91504159.730000004"/>
    <n v="91504159.730000004"/>
    <s v="Dubai"/>
  </r>
  <r>
    <s v="ORD107088"/>
    <s v="Adidas Running Shoes"/>
    <x v="1"/>
    <x v="9"/>
    <x v="0"/>
    <x v="4"/>
    <n v="821.93"/>
    <n v="1"/>
    <x v="7086"/>
    <x v="10"/>
    <n v="3316"/>
    <x v="174"/>
    <m/>
    <m/>
    <s v="sq"/>
    <s v="sq"/>
    <n v="99349.3"/>
    <n v="91504159.730000004"/>
    <n v="91504159.730000004"/>
    <s v="Riyadh"/>
  </r>
  <r>
    <s v="ORD107089"/>
    <s v="Adidas Running Shoes"/>
    <x v="1"/>
    <x v="9"/>
    <x v="0"/>
    <x v="1"/>
    <n v="7477.97"/>
    <n v="1"/>
    <x v="7087"/>
    <x v="96"/>
    <n v="41"/>
    <x v="9"/>
    <m/>
    <m/>
    <s v="sq"/>
    <s v="sq"/>
    <n v="13290.4"/>
    <n v="91504159.730000004"/>
    <n v="91504159.730000004"/>
    <s v="Alexandria"/>
  </r>
  <r>
    <s v="ORD107090"/>
    <s v="Smartwatch FitPro"/>
    <x v="4"/>
    <x v="6"/>
    <x v="0"/>
    <x v="1"/>
    <n v="4702.58"/>
    <n v="3"/>
    <x v="7088"/>
    <x v="151"/>
    <n v="3554"/>
    <x v="245"/>
    <m/>
    <m/>
    <s v="sq"/>
    <s v="sq"/>
    <n v="13290.4"/>
    <n v="31420413.200000018"/>
    <n v="31420413.200000018"/>
    <s v="Alexandria"/>
  </r>
  <r>
    <s v="ORD107091"/>
    <s v="T-shirt Cotton"/>
    <x v="1"/>
    <x v="5"/>
    <x v="2"/>
    <x v="5"/>
    <n v="18065.3"/>
    <n v="2"/>
    <x v="7089"/>
    <x v="3"/>
    <n v="4258"/>
    <x v="250"/>
    <m/>
    <m/>
    <s v="Amazon"/>
    <s v="Amazon"/>
    <n v="27872.98"/>
    <n v="91504159.730000004"/>
    <n v="91504159.730000004"/>
    <s v="Giza"/>
  </r>
  <r>
    <s v="ORD107092"/>
    <s v="Nike Air Max"/>
    <x v="1"/>
    <x v="1"/>
    <x v="0"/>
    <x v="1"/>
    <n v="9692.51"/>
    <n v="2"/>
    <x v="7090"/>
    <x v="44"/>
    <n v="2427"/>
    <x v="230"/>
    <m/>
    <m/>
    <s v="sq"/>
    <s v="sq"/>
    <n v="13290.4"/>
    <n v="91504159.730000004"/>
    <n v="91504159.730000004"/>
    <s v="Alexandria"/>
  </r>
  <r>
    <s v="ORD107093"/>
    <s v="Samsung Galaxy A14"/>
    <x v="0"/>
    <x v="0"/>
    <x v="0"/>
    <x v="4"/>
    <n v="9481.33"/>
    <n v="3"/>
    <x v="7091"/>
    <x v="51"/>
    <n v="3153"/>
    <x v="205"/>
    <m/>
    <m/>
    <s v="sq"/>
    <s v="sq"/>
    <n v="99349.3"/>
    <n v="92327183.770000085"/>
    <n v="92327183.770000085"/>
    <s v="Riyadh"/>
  </r>
  <r>
    <s v="ORD107094"/>
    <s v="Nike Air Max"/>
    <x v="1"/>
    <x v="1"/>
    <x v="1"/>
    <x v="4"/>
    <n v="14922.9"/>
    <n v="4"/>
    <x v="7092"/>
    <x v="53"/>
    <n v="46"/>
    <x v="357"/>
    <m/>
    <m/>
    <s v="Jumia"/>
    <s v="Jum"/>
    <n v="99349.3"/>
    <n v="91504159.730000004"/>
    <n v="91504159.730000004"/>
    <s v="Riyadh"/>
  </r>
  <r>
    <s v="ORD107095"/>
    <s v="Dell Inspiron 3501"/>
    <x v="3"/>
    <x v="8"/>
    <x v="2"/>
    <x v="0"/>
    <n v="1860.99"/>
    <n v="4"/>
    <x v="7093"/>
    <x v="111"/>
    <n v="3976"/>
    <x v="98"/>
    <m/>
    <m/>
    <s v="Amazon"/>
    <s v="Amazon"/>
    <n v="16284.02"/>
    <n v="57542997.559999913"/>
    <n v="57542997.559999913"/>
    <s v="Cairo"/>
  </r>
  <r>
    <s v="ORD107096"/>
    <s v="Dell Inspiron 3501"/>
    <x v="3"/>
    <x v="8"/>
    <x v="2"/>
    <x v="1"/>
    <n v="16325.18"/>
    <n v="3"/>
    <x v="7094"/>
    <x v="356"/>
    <n v="3738"/>
    <x v="7"/>
    <m/>
    <m/>
    <s v="Amazon"/>
    <s v="Amazon"/>
    <n v="13290.4"/>
    <n v="57542997.559999913"/>
    <n v="57542997.559999913"/>
    <s v="Alexandria"/>
  </r>
  <r>
    <s v="ORD107097"/>
    <s v="Samsung Galaxy A14"/>
    <x v="0"/>
    <x v="0"/>
    <x v="2"/>
    <x v="1"/>
    <n v="17071.97"/>
    <n v="3"/>
    <x v="7095"/>
    <x v="261"/>
    <n v="3622"/>
    <x v="285"/>
    <m/>
    <m/>
    <s v="Amazon"/>
    <s v="Amazon"/>
    <n v="13290.4"/>
    <n v="92327183.770000085"/>
    <n v="92327183.770000085"/>
    <s v="Alexandria"/>
  </r>
  <r>
    <s v="ORD107098"/>
    <s v="Xiaomi Redmi Note 12"/>
    <x v="0"/>
    <x v="7"/>
    <x v="0"/>
    <x v="0"/>
    <n v="13529.85"/>
    <n v="5"/>
    <x v="7096"/>
    <x v="95"/>
    <n v="4481"/>
    <x v="224"/>
    <m/>
    <m/>
    <s v="sq"/>
    <s v="sq"/>
    <n v="16284.02"/>
    <n v="92327183.770000085"/>
    <n v="92327183.770000085"/>
    <s v="Cairo"/>
  </r>
  <r>
    <s v="ORD107099"/>
    <s v="HP Pavilion Laptop"/>
    <x v="3"/>
    <x v="3"/>
    <x v="1"/>
    <x v="2"/>
    <n v="14095.49"/>
    <n v="2"/>
    <x v="7097"/>
    <x v="143"/>
    <n v="2319"/>
    <x v="151"/>
    <m/>
    <m/>
    <s v="Jumia"/>
    <s v="Jum"/>
    <n v="26648.76"/>
    <n v="57542997.559999913"/>
    <n v="57542997.559999913"/>
    <s v="Casablanca"/>
  </r>
  <r>
    <s v="ORD107100"/>
    <s v="HP Pavilion Laptop"/>
    <x v="3"/>
    <x v="3"/>
    <x v="2"/>
    <x v="5"/>
    <n v="5516.04"/>
    <n v="1"/>
    <x v="7098"/>
    <x v="296"/>
    <n v="2204"/>
    <x v="259"/>
    <m/>
    <m/>
    <s v="Amazon"/>
    <s v="Amazon"/>
    <n v="27872.98"/>
    <n v="57542997.559999913"/>
    <n v="57542997.559999913"/>
    <s v="Giza"/>
  </r>
  <r>
    <s v="ORD107101"/>
    <s v="Xiaomi Redmi Note 12"/>
    <x v="0"/>
    <x v="7"/>
    <x v="2"/>
    <x v="2"/>
    <n v="17656.18"/>
    <n v="4"/>
    <x v="7099"/>
    <x v="256"/>
    <n v="4699"/>
    <x v="213"/>
    <m/>
    <m/>
    <s v="Amazon"/>
    <s v="Amazon"/>
    <n v="26648.76"/>
    <n v="92327183.770000085"/>
    <n v="92327183.770000085"/>
    <s v="Casablanca"/>
  </r>
  <r>
    <s v="ORD107102"/>
    <s v="Xiaomi Redmi Note 12"/>
    <x v="0"/>
    <x v="7"/>
    <x v="1"/>
    <x v="4"/>
    <n v="8002.51"/>
    <n v="2"/>
    <x v="7100"/>
    <x v="78"/>
    <n v="826"/>
    <x v="204"/>
    <m/>
    <m/>
    <s v="Jumia"/>
    <s v="Jum"/>
    <n v="99349.3"/>
    <n v="92327183.770000085"/>
    <n v="92327183.770000085"/>
    <s v="Riyadh"/>
  </r>
  <r>
    <s v="ORD107103"/>
    <s v="Xiaomi Redmi Note 12"/>
    <x v="0"/>
    <x v="7"/>
    <x v="1"/>
    <x v="1"/>
    <n v="16823.13"/>
    <n v="3"/>
    <x v="7101"/>
    <x v="284"/>
    <n v="216"/>
    <x v="195"/>
    <m/>
    <m/>
    <s v="Jumia"/>
    <s v="Jum"/>
    <n v="13290.4"/>
    <n v="92327183.770000085"/>
    <n v="92327183.770000085"/>
    <s v="Alexandria"/>
  </r>
  <r>
    <s v="ORD107104"/>
    <s v="Dell Inspiron 3501"/>
    <x v="3"/>
    <x v="8"/>
    <x v="0"/>
    <x v="3"/>
    <n v="2050.69"/>
    <n v="1"/>
    <x v="7102"/>
    <x v="157"/>
    <n v="4897"/>
    <x v="240"/>
    <m/>
    <m/>
    <s v="sq"/>
    <s v="sq"/>
    <n v="3665.44"/>
    <n v="57542997.559999913"/>
    <n v="57542997.559999913"/>
    <s v="Dubai"/>
  </r>
  <r>
    <s v="ORD107105"/>
    <s v="Samsung Galaxy A14"/>
    <x v="0"/>
    <x v="0"/>
    <x v="1"/>
    <x v="5"/>
    <n v="8576.56"/>
    <n v="3"/>
    <x v="7103"/>
    <x v="328"/>
    <n v="3147"/>
    <x v="59"/>
    <m/>
    <m/>
    <s v="Jumia"/>
    <s v="Jum"/>
    <n v="27872.98"/>
    <n v="92327183.770000085"/>
    <n v="92327183.770000085"/>
    <s v="Giza"/>
  </r>
  <r>
    <s v="ORD107106"/>
    <s v="Samsung Galaxy A14"/>
    <x v="0"/>
    <x v="0"/>
    <x v="2"/>
    <x v="3"/>
    <n v="7541.28"/>
    <n v="3"/>
    <x v="7104"/>
    <x v="107"/>
    <n v="225"/>
    <x v="200"/>
    <m/>
    <m/>
    <s v="Amazon"/>
    <s v="Amazon"/>
    <n v="3665.44"/>
    <n v="92327183.770000085"/>
    <n v="92327183.770000085"/>
    <s v="Dubai"/>
  </r>
  <r>
    <s v="ORD107107"/>
    <s v="T-shirt Cotton"/>
    <x v="1"/>
    <x v="5"/>
    <x v="0"/>
    <x v="3"/>
    <n v="15133.27"/>
    <n v="2"/>
    <x v="7105"/>
    <x v="269"/>
    <n v="2147"/>
    <x v="242"/>
    <m/>
    <m/>
    <s v="sq"/>
    <s v="sq"/>
    <n v="3665.44"/>
    <n v="91504159.730000004"/>
    <n v="91504159.730000004"/>
    <s v="Dubai"/>
  </r>
  <r>
    <s v="ORD107108"/>
    <s v="Dell Inspiron 3501"/>
    <x v="3"/>
    <x v="8"/>
    <x v="1"/>
    <x v="1"/>
    <n v="10832.31"/>
    <n v="1"/>
    <x v="7106"/>
    <x v="196"/>
    <n v="2982"/>
    <x v="190"/>
    <m/>
    <m/>
    <s v="Jumia"/>
    <s v="Jum"/>
    <n v="13290.4"/>
    <n v="57542997.559999913"/>
    <n v="57542997.559999913"/>
    <s v="Alexandria"/>
  </r>
  <r>
    <s v="ORD107109"/>
    <s v="Samsung Galaxy A14"/>
    <x v="0"/>
    <x v="0"/>
    <x v="2"/>
    <x v="0"/>
    <n v="4887.4799999999996"/>
    <n v="4"/>
    <x v="7107"/>
    <x v="166"/>
    <n v="4855"/>
    <x v="91"/>
    <m/>
    <m/>
    <s v="Amazon"/>
    <s v="Amazon"/>
    <n v="16284.02"/>
    <n v="92327183.770000085"/>
    <n v="92327183.770000085"/>
    <s v="Cairo"/>
  </r>
  <r>
    <s v="ORD107110"/>
    <s v="Xiaomi Redmi Note 12"/>
    <x v="0"/>
    <x v="7"/>
    <x v="2"/>
    <x v="2"/>
    <n v="8833.1299999999992"/>
    <n v="5"/>
    <x v="7108"/>
    <x v="301"/>
    <n v="2462"/>
    <x v="187"/>
    <m/>
    <m/>
    <s v="Amazon"/>
    <s v="Amazon"/>
    <n v="26648.76"/>
    <n v="92327183.770000085"/>
    <n v="92327183.770000085"/>
    <s v="Casablanca"/>
  </r>
  <r>
    <s v="ORD107111"/>
    <s v="Nike Air Max"/>
    <x v="1"/>
    <x v="1"/>
    <x v="0"/>
    <x v="0"/>
    <n v="10998.26"/>
    <n v="4"/>
    <x v="7109"/>
    <x v="288"/>
    <n v="2596"/>
    <x v="43"/>
    <m/>
    <m/>
    <s v="sq"/>
    <s v="sq"/>
    <n v="16284.02"/>
    <n v="91504159.730000004"/>
    <n v="91504159.730000004"/>
    <s v="Cairo"/>
  </r>
  <r>
    <s v="ORD107112"/>
    <s v="Dell Inspiron 3501"/>
    <x v="3"/>
    <x v="8"/>
    <x v="0"/>
    <x v="3"/>
    <n v="2969.38"/>
    <n v="5"/>
    <x v="7110"/>
    <x v="72"/>
    <n v="62"/>
    <x v="26"/>
    <m/>
    <m/>
    <s v="sq"/>
    <s v="sq"/>
    <n v="3665.44"/>
    <n v="57542997.559999913"/>
    <n v="57542997.559999913"/>
    <s v="Dubai"/>
  </r>
  <r>
    <s v="ORD107113"/>
    <s v="HP Pavilion Laptop"/>
    <x v="3"/>
    <x v="3"/>
    <x v="2"/>
    <x v="2"/>
    <n v="18226.240000000002"/>
    <n v="2"/>
    <x v="7111"/>
    <x v="118"/>
    <n v="2177"/>
    <x v="269"/>
    <m/>
    <m/>
    <s v="Amazon"/>
    <s v="Amazon"/>
    <n v="26648.76"/>
    <n v="57542997.559999913"/>
    <n v="57542997.559999913"/>
    <s v="Casablanca"/>
  </r>
  <r>
    <s v="ORD107114"/>
    <s v="Samsung Galaxy A14"/>
    <x v="0"/>
    <x v="0"/>
    <x v="0"/>
    <x v="1"/>
    <n v="7192.53"/>
    <n v="4"/>
    <x v="7112"/>
    <x v="319"/>
    <n v="1964"/>
    <x v="86"/>
    <m/>
    <m/>
    <s v="sq"/>
    <s v="sq"/>
    <n v="13290.4"/>
    <n v="92327183.770000085"/>
    <n v="92327183.770000085"/>
    <s v="Alexandria"/>
  </r>
  <r>
    <s v="ORD107115"/>
    <s v="HP Pavilion Laptop"/>
    <x v="3"/>
    <x v="3"/>
    <x v="2"/>
    <x v="2"/>
    <n v="12121.15"/>
    <n v="4"/>
    <x v="7113"/>
    <x v="320"/>
    <n v="1176"/>
    <x v="253"/>
    <m/>
    <m/>
    <s v="Amazon"/>
    <s v="Amazon"/>
    <n v="26648.76"/>
    <n v="57542997.559999913"/>
    <n v="57542997.559999913"/>
    <s v="Casablanca"/>
  </r>
  <r>
    <s v="ORD107116"/>
    <s v="T-shirt Cotton"/>
    <x v="1"/>
    <x v="5"/>
    <x v="0"/>
    <x v="1"/>
    <n v="11814.94"/>
    <n v="4"/>
    <x v="7114"/>
    <x v="322"/>
    <n v="4071"/>
    <x v="190"/>
    <m/>
    <m/>
    <s v="sq"/>
    <s v="sq"/>
    <n v="13290.4"/>
    <n v="91504159.730000004"/>
    <n v="91504159.730000004"/>
    <s v="Alexandria"/>
  </r>
  <r>
    <s v="ORD107117"/>
    <s v="Smartwatch FitPro"/>
    <x v="4"/>
    <x v="6"/>
    <x v="1"/>
    <x v="5"/>
    <n v="13377.34"/>
    <n v="1"/>
    <x v="7115"/>
    <x v="134"/>
    <n v="2440"/>
    <x v="250"/>
    <m/>
    <m/>
    <s v="Jumia"/>
    <s v="Jum"/>
    <n v="27872.98"/>
    <n v="31420413.200000018"/>
    <n v="31420413.200000018"/>
    <s v="Giza"/>
  </r>
  <r>
    <s v="ORD107118"/>
    <s v="Nike Air Max"/>
    <x v="1"/>
    <x v="1"/>
    <x v="2"/>
    <x v="4"/>
    <n v="19102.27"/>
    <n v="4"/>
    <x v="7116"/>
    <x v="275"/>
    <n v="1988"/>
    <x v="211"/>
    <m/>
    <m/>
    <s v="Amazon"/>
    <s v="Amazon"/>
    <n v="99349.3"/>
    <n v="91504159.730000004"/>
    <n v="91504159.730000004"/>
    <s v="Riyadh"/>
  </r>
  <r>
    <s v="ORD107119"/>
    <s v="Bluetooth Headset"/>
    <x v="2"/>
    <x v="2"/>
    <x v="1"/>
    <x v="3"/>
    <n v="4328.34"/>
    <n v="2"/>
    <x v="3405"/>
    <x v="316"/>
    <n v="2508"/>
    <x v="266"/>
    <m/>
    <m/>
    <s v="Jumia"/>
    <s v="Jum"/>
    <n v="3665.44"/>
    <n v="29200970.130000021"/>
    <n v="29200970.130000021"/>
    <s v="Cairo"/>
  </r>
  <r>
    <s v="ORD107120"/>
    <s v="Bluetooth Headset"/>
    <x v="2"/>
    <x v="2"/>
    <x v="1"/>
    <x v="1"/>
    <n v="5775.83"/>
    <n v="5"/>
    <x v="7117"/>
    <x v="90"/>
    <n v="4078"/>
    <x v="45"/>
    <m/>
    <m/>
    <s v="Jumia"/>
    <s v="Jum"/>
    <n v="13290.4"/>
    <n v="29200970.130000021"/>
    <n v="29200970.130000021"/>
    <s v="Alexandria"/>
  </r>
  <r>
    <s v="ORD107121"/>
    <s v="Xiaomi Redmi Note 12"/>
    <x v="0"/>
    <x v="7"/>
    <x v="1"/>
    <x v="0"/>
    <n v="11220.53"/>
    <n v="1"/>
    <x v="7118"/>
    <x v="335"/>
    <n v="3326"/>
    <x v="3"/>
    <m/>
    <m/>
    <s v="Jumia"/>
    <s v="Jum"/>
    <n v="16284.02"/>
    <n v="92327183.770000085"/>
    <n v="92327183.770000085"/>
    <s v="Cairo"/>
  </r>
  <r>
    <s v="ORD107122"/>
    <s v="HP Pavilion Laptop"/>
    <x v="3"/>
    <x v="3"/>
    <x v="0"/>
    <x v="5"/>
    <n v="6818.07"/>
    <n v="4"/>
    <x v="7119"/>
    <x v="278"/>
    <n v="3259"/>
    <x v="119"/>
    <m/>
    <m/>
    <s v="sq"/>
    <s v="sq"/>
    <n v="27872.98"/>
    <n v="57542997.559999913"/>
    <n v="57542997.559999913"/>
    <s v="Giza"/>
  </r>
  <r>
    <s v="ORD107123"/>
    <s v="Nike Air Max"/>
    <x v="1"/>
    <x v="1"/>
    <x v="1"/>
    <x v="1"/>
    <n v="8085.48"/>
    <n v="2"/>
    <x v="7120"/>
    <x v="104"/>
    <n v="1730"/>
    <x v="3"/>
    <m/>
    <m/>
    <s v="Jumia"/>
    <s v="Jum"/>
    <n v="13290.4"/>
    <n v="91504159.730000004"/>
    <n v="91504159.730000004"/>
    <s v="Alexandria"/>
  </r>
  <r>
    <s v="ORD107124"/>
    <s v="Dell Inspiron 3501"/>
    <x v="3"/>
    <x v="8"/>
    <x v="0"/>
    <x v="2"/>
    <n v="8023.18"/>
    <n v="3"/>
    <x v="7121"/>
    <x v="24"/>
    <n v="2248"/>
    <x v="243"/>
    <m/>
    <m/>
    <s v="sq"/>
    <s v="sq"/>
    <n v="26648.76"/>
    <n v="57542997.559999913"/>
    <n v="57542997.559999913"/>
    <s v="Casablanca"/>
  </r>
  <r>
    <s v="ORD107125"/>
    <s v="Smartwatch FitPro"/>
    <x v="4"/>
    <x v="6"/>
    <x v="0"/>
    <x v="5"/>
    <n v="3729.85"/>
    <n v="4"/>
    <x v="7122"/>
    <x v="330"/>
    <n v="2183"/>
    <x v="75"/>
    <m/>
    <m/>
    <s v="sq"/>
    <s v="sq"/>
    <n v="27872.98"/>
    <n v="31420413.200000018"/>
    <n v="31420413.200000018"/>
    <s v="Giza"/>
  </r>
  <r>
    <s v="ORD107126"/>
    <s v="Adidas Running Shoes"/>
    <x v="1"/>
    <x v="9"/>
    <x v="2"/>
    <x v="0"/>
    <n v="11807.38"/>
    <n v="2"/>
    <x v="7123"/>
    <x v="128"/>
    <n v="3330"/>
    <x v="45"/>
    <m/>
    <m/>
    <s v="Amazon"/>
    <s v="Amazon"/>
    <n v="16284.02"/>
    <n v="91504159.730000004"/>
    <n v="91504159.730000004"/>
    <s v="Cairo"/>
  </r>
  <r>
    <s v="ORD107127"/>
    <s v="Adidas Running Shoes"/>
    <x v="1"/>
    <x v="9"/>
    <x v="1"/>
    <x v="1"/>
    <n v="1300.04"/>
    <n v="1"/>
    <x v="7124"/>
    <x v="157"/>
    <n v="3523"/>
    <x v="114"/>
    <m/>
    <m/>
    <s v="Jumia"/>
    <s v="Jum"/>
    <n v="13290.4"/>
    <n v="91504159.730000004"/>
    <n v="91504159.730000004"/>
    <s v="Alexandria"/>
  </r>
  <r>
    <s v="ORD107128"/>
    <s v="T-shirt Cotton"/>
    <x v="1"/>
    <x v="5"/>
    <x v="0"/>
    <x v="0"/>
    <n v="13189.89"/>
    <n v="1"/>
    <x v="7125"/>
    <x v="285"/>
    <n v="3202"/>
    <x v="44"/>
    <m/>
    <m/>
    <s v="sq"/>
    <s v="sq"/>
    <n v="16284.02"/>
    <n v="91504159.730000004"/>
    <n v="91504159.730000004"/>
    <s v="Cairo"/>
  </r>
  <r>
    <s v="ORD107129"/>
    <s v="Xiaomi Redmi Note 12"/>
    <x v="0"/>
    <x v="7"/>
    <x v="2"/>
    <x v="3"/>
    <n v="120.65"/>
    <n v="3"/>
    <x v="7126"/>
    <x v="291"/>
    <n v="4375"/>
    <x v="226"/>
    <m/>
    <m/>
    <s v="Amazon"/>
    <s v="Amazon"/>
    <n v="3665.44"/>
    <n v="92327183.770000085"/>
    <n v="92327183.770000085"/>
    <s v="Dubai"/>
  </r>
  <r>
    <s v="ORD107130"/>
    <s v="Dell Inspiron 3501"/>
    <x v="3"/>
    <x v="8"/>
    <x v="2"/>
    <x v="5"/>
    <n v="13105.43"/>
    <n v="4"/>
    <x v="7127"/>
    <x v="52"/>
    <n v="4661"/>
    <x v="288"/>
    <m/>
    <m/>
    <s v="Amazon"/>
    <s v="Amazon"/>
    <n v="27872.98"/>
    <n v="57542997.559999913"/>
    <n v="57542997.559999913"/>
    <s v="Giza"/>
  </r>
  <r>
    <s v="ORD107131"/>
    <s v="Samsung Galaxy A14"/>
    <x v="0"/>
    <x v="0"/>
    <x v="1"/>
    <x v="3"/>
    <n v="2053.4"/>
    <n v="2"/>
    <x v="7128"/>
    <x v="394"/>
    <n v="3908"/>
    <x v="244"/>
    <m/>
    <m/>
    <s v="Jumia"/>
    <s v="Jum"/>
    <n v="3665.44"/>
    <n v="92327183.770000085"/>
    <n v="92327183.770000085"/>
    <s v="Dubai"/>
  </r>
  <r>
    <s v="ORD107132"/>
    <s v="Samsung Galaxy A14"/>
    <x v="0"/>
    <x v="0"/>
    <x v="2"/>
    <x v="2"/>
    <n v="19962.54"/>
    <n v="4"/>
    <x v="7129"/>
    <x v="228"/>
    <n v="3573"/>
    <x v="214"/>
    <m/>
    <m/>
    <s v="Amazon"/>
    <s v="Amazon"/>
    <n v="26648.76"/>
    <n v="92327183.770000085"/>
    <n v="92327183.770000085"/>
    <s v="Casablanca"/>
  </r>
  <r>
    <s v="ORD107133"/>
    <s v="T-shirt Cotton"/>
    <x v="1"/>
    <x v="5"/>
    <x v="0"/>
    <x v="5"/>
    <n v="12387.36"/>
    <n v="1"/>
    <x v="7130"/>
    <x v="327"/>
    <n v="2981"/>
    <x v="264"/>
    <m/>
    <m/>
    <s v="sq"/>
    <s v="sq"/>
    <n v="27872.98"/>
    <n v="91504159.730000004"/>
    <n v="91504159.730000004"/>
    <s v="Giza"/>
  </r>
  <r>
    <s v="ORD107134"/>
    <s v="Nike Air Max"/>
    <x v="1"/>
    <x v="1"/>
    <x v="1"/>
    <x v="0"/>
    <n v="14831.33"/>
    <n v="2"/>
    <x v="7131"/>
    <x v="355"/>
    <n v="4772"/>
    <x v="31"/>
    <m/>
    <m/>
    <s v="Jumia"/>
    <s v="Jum"/>
    <n v="16284.02"/>
    <n v="91504159.730000004"/>
    <n v="91504159.730000004"/>
    <s v="Cairo"/>
  </r>
  <r>
    <s v="ORD107135"/>
    <s v="T-shirt Cotton"/>
    <x v="1"/>
    <x v="5"/>
    <x v="0"/>
    <x v="0"/>
    <n v="1710.33"/>
    <n v="5"/>
    <x v="7132"/>
    <x v="279"/>
    <n v="3649"/>
    <x v="246"/>
    <m/>
    <m/>
    <s v="sq"/>
    <s v="sq"/>
    <n v="16284.02"/>
    <n v="91504159.730000004"/>
    <n v="91504159.730000004"/>
    <s v="Cairo"/>
  </r>
  <r>
    <s v="ORD107136"/>
    <s v="Xiaomi Redmi Note 12"/>
    <x v="0"/>
    <x v="7"/>
    <x v="2"/>
    <x v="2"/>
    <n v="5269.04"/>
    <n v="2"/>
    <x v="7133"/>
    <x v="373"/>
    <n v="2140"/>
    <x v="239"/>
    <m/>
    <m/>
    <s v="Amazon"/>
    <s v="Amazon"/>
    <n v="26648.76"/>
    <n v="92327183.770000085"/>
    <n v="92327183.770000085"/>
    <s v="Casablanca"/>
  </r>
  <r>
    <s v="ORD107137"/>
    <s v="Adidas Running Shoes"/>
    <x v="1"/>
    <x v="9"/>
    <x v="2"/>
    <x v="0"/>
    <n v="10269.98"/>
    <n v="5"/>
    <x v="7134"/>
    <x v="79"/>
    <n v="3643"/>
    <x v="301"/>
    <m/>
    <m/>
    <s v="Amazon"/>
    <s v="Amazon"/>
    <n v="16284.02"/>
    <n v="91504159.730000004"/>
    <n v="91504159.730000004"/>
    <s v="Cairo"/>
  </r>
  <r>
    <s v="ORD107138"/>
    <s v="Dell Inspiron 3501"/>
    <x v="3"/>
    <x v="8"/>
    <x v="2"/>
    <x v="2"/>
    <n v="7218.85"/>
    <n v="2"/>
    <x v="7135"/>
    <x v="328"/>
    <n v="2141"/>
    <x v="211"/>
    <m/>
    <m/>
    <s v="Amazon"/>
    <s v="Amazon"/>
    <n v="26648.76"/>
    <n v="57542997.559999913"/>
    <n v="57542997.559999913"/>
    <s v="Casablanca"/>
  </r>
  <r>
    <s v="ORD107139"/>
    <s v="Xiaomi Redmi Note 12"/>
    <x v="0"/>
    <x v="7"/>
    <x v="2"/>
    <x v="4"/>
    <n v="10841.2"/>
    <n v="1"/>
    <x v="7136"/>
    <x v="96"/>
    <n v="145"/>
    <x v="350"/>
    <m/>
    <m/>
    <s v="Amazon"/>
    <s v="Amazon"/>
    <n v="99349.3"/>
    <n v="92327183.770000085"/>
    <n v="92327183.770000085"/>
    <s v="Riyadh"/>
  </r>
  <r>
    <s v="ORD107140"/>
    <s v="Bluetooth Headset"/>
    <x v="2"/>
    <x v="2"/>
    <x v="0"/>
    <x v="3"/>
    <n v="13924.94"/>
    <n v="1"/>
    <x v="7137"/>
    <x v="13"/>
    <n v="1500"/>
    <x v="238"/>
    <m/>
    <m/>
    <s v="sq"/>
    <s v="sq"/>
    <n v="3665.44"/>
    <n v="29200970.130000021"/>
    <n v="29200970.130000021"/>
    <s v="Dubai"/>
  </r>
  <r>
    <s v="ORD107141"/>
    <s v="Adidas Running Shoes"/>
    <x v="1"/>
    <x v="9"/>
    <x v="1"/>
    <x v="4"/>
    <n v="17300.77"/>
    <n v="5"/>
    <x v="7138"/>
    <x v="114"/>
    <n v="1799"/>
    <x v="327"/>
    <m/>
    <m/>
    <s v="Jumia"/>
    <s v="Jum"/>
    <n v="99349.3"/>
    <n v="91504159.730000004"/>
    <n v="91504159.730000004"/>
    <s v="Riyadh"/>
  </r>
  <r>
    <s v="ORD107142"/>
    <s v="iPhone 13"/>
    <x v="0"/>
    <x v="4"/>
    <x v="1"/>
    <x v="3"/>
    <n v="12034.84"/>
    <n v="3"/>
    <x v="7139"/>
    <x v="256"/>
    <n v="3543"/>
    <x v="267"/>
    <m/>
    <m/>
    <s v="Jumia"/>
    <s v="Jum"/>
    <n v="3665.44"/>
    <n v="92327183.770000085"/>
    <n v="92327183.770000085"/>
    <s v="Dubai"/>
  </r>
  <r>
    <s v="ORD107143"/>
    <s v="Smartwatch FitPro"/>
    <x v="4"/>
    <x v="6"/>
    <x v="0"/>
    <x v="1"/>
    <n v="7125.21"/>
    <n v="5"/>
    <x v="7140"/>
    <x v="306"/>
    <n v="1555"/>
    <x v="299"/>
    <m/>
    <m/>
    <s v="sq"/>
    <s v="sq"/>
    <n v="13290.4"/>
    <n v="31420413.200000018"/>
    <n v="31420413.200000018"/>
    <s v="Alexandria"/>
  </r>
  <r>
    <s v="ORD107144"/>
    <s v="Bluetooth Headset"/>
    <x v="2"/>
    <x v="2"/>
    <x v="1"/>
    <x v="0"/>
    <n v="10765.48"/>
    <n v="3"/>
    <x v="7141"/>
    <x v="102"/>
    <n v="4888"/>
    <x v="199"/>
    <m/>
    <m/>
    <s v="Jumia"/>
    <s v="Jum"/>
    <n v="16284.02"/>
    <n v="29200970.130000021"/>
    <n v="29200970.130000021"/>
    <s v="Cairo"/>
  </r>
  <r>
    <s v="ORD107145"/>
    <s v="HP Pavilion Laptop"/>
    <x v="3"/>
    <x v="3"/>
    <x v="1"/>
    <x v="2"/>
    <n v="8785.3700000000008"/>
    <n v="3"/>
    <x v="7142"/>
    <x v="44"/>
    <n v="1776"/>
    <x v="212"/>
    <m/>
    <m/>
    <s v="Jumia"/>
    <s v="Jum"/>
    <n v="26648.76"/>
    <n v="57542997.559999913"/>
    <n v="57542997.559999913"/>
    <s v="Casablanca"/>
  </r>
  <r>
    <s v="ORD107146"/>
    <s v="Smartwatch FitPro"/>
    <x v="4"/>
    <x v="6"/>
    <x v="1"/>
    <x v="4"/>
    <n v="9001.7099999999991"/>
    <n v="4"/>
    <x v="7143"/>
    <x v="384"/>
    <n v="92"/>
    <x v="241"/>
    <m/>
    <m/>
    <s v="Jumia"/>
    <s v="Jum"/>
    <n v="99349.3"/>
    <n v="31420413.200000018"/>
    <n v="31420413.200000018"/>
    <s v="Riyadh"/>
  </r>
  <r>
    <s v="ORD107147"/>
    <s v="Adidas Running Shoes"/>
    <x v="1"/>
    <x v="9"/>
    <x v="0"/>
    <x v="3"/>
    <n v="10979.27"/>
    <n v="5"/>
    <x v="7144"/>
    <x v="82"/>
    <n v="3752"/>
    <x v="0"/>
    <m/>
    <m/>
    <s v="sq"/>
    <s v="sq"/>
    <n v="3665.44"/>
    <n v="91504159.730000004"/>
    <n v="91504159.730000004"/>
    <s v="Dubai"/>
  </r>
  <r>
    <s v="ORD107148"/>
    <s v="Nike Air Max"/>
    <x v="1"/>
    <x v="1"/>
    <x v="0"/>
    <x v="1"/>
    <n v="1155.67"/>
    <n v="2"/>
    <x v="7145"/>
    <x v="375"/>
    <n v="4764"/>
    <x v="252"/>
    <m/>
    <m/>
    <s v="sq"/>
    <s v="sq"/>
    <n v="13290.4"/>
    <n v="91504159.730000004"/>
    <n v="91504159.730000004"/>
    <s v="Alexandria"/>
  </r>
  <r>
    <s v="ORD107149"/>
    <s v="HP Pavilion Laptop"/>
    <x v="3"/>
    <x v="3"/>
    <x v="1"/>
    <x v="5"/>
    <n v="16179.6"/>
    <n v="1"/>
    <x v="7146"/>
    <x v="38"/>
    <n v="3889"/>
    <x v="175"/>
    <m/>
    <m/>
    <s v="Jumia"/>
    <s v="Jum"/>
    <n v="27872.98"/>
    <n v="57542997.559999913"/>
    <n v="57542997.559999913"/>
    <s v="Giza"/>
  </r>
  <r>
    <s v="ORD107150"/>
    <s v="Adidas Running Shoes"/>
    <x v="1"/>
    <x v="9"/>
    <x v="0"/>
    <x v="5"/>
    <n v="16054.14"/>
    <n v="2"/>
    <x v="7147"/>
    <x v="250"/>
    <n v="4261"/>
    <x v="274"/>
    <m/>
    <m/>
    <s v="sq"/>
    <s v="sq"/>
    <n v="27872.98"/>
    <n v="91504159.730000004"/>
    <n v="91504159.730000004"/>
    <s v="Giza"/>
  </r>
  <r>
    <s v="ORD107151"/>
    <s v="HP Pavilion Laptop"/>
    <x v="3"/>
    <x v="3"/>
    <x v="1"/>
    <x v="2"/>
    <n v="3205.59"/>
    <n v="3"/>
    <x v="7148"/>
    <x v="119"/>
    <n v="3061"/>
    <x v="71"/>
    <m/>
    <m/>
    <s v="Jumia"/>
    <s v="Jum"/>
    <n v="26648.76"/>
    <n v="57542997.559999913"/>
    <n v="57542997.559999913"/>
    <s v="Casablanca"/>
  </r>
  <r>
    <s v="ORD107152"/>
    <s v="Dell Inspiron 3501"/>
    <x v="3"/>
    <x v="8"/>
    <x v="0"/>
    <x v="2"/>
    <n v="4167.43"/>
    <n v="5"/>
    <x v="7149"/>
    <x v="190"/>
    <n v="3503"/>
    <x v="345"/>
    <m/>
    <m/>
    <s v="sq"/>
    <s v="sq"/>
    <n v="26648.76"/>
    <n v="57542997.559999913"/>
    <n v="57542997.559999913"/>
    <s v="Casablanca"/>
  </r>
  <r>
    <s v="ORD107153"/>
    <s v="HP Pavilion Laptop"/>
    <x v="3"/>
    <x v="3"/>
    <x v="1"/>
    <x v="2"/>
    <n v="19831.43"/>
    <n v="4"/>
    <x v="7150"/>
    <x v="88"/>
    <n v="891"/>
    <x v="357"/>
    <m/>
    <m/>
    <s v="Jumia"/>
    <s v="Jum"/>
    <n v="26648.76"/>
    <n v="57542997.559999913"/>
    <n v="57542997.559999913"/>
    <s v="Casablanca"/>
  </r>
  <r>
    <s v="ORD107154"/>
    <s v="Smartwatch FitPro"/>
    <x v="4"/>
    <x v="6"/>
    <x v="1"/>
    <x v="2"/>
    <n v="16766.189999999999"/>
    <n v="4"/>
    <x v="7151"/>
    <x v="87"/>
    <n v="2421"/>
    <x v="29"/>
    <m/>
    <m/>
    <s v="Jumia"/>
    <s v="Jum"/>
    <n v="26648.76"/>
    <n v="31420413.200000018"/>
    <n v="31420413.200000018"/>
    <s v="Casablanca"/>
  </r>
  <r>
    <s v="ORD107155"/>
    <s v="Nike Air Max"/>
    <x v="1"/>
    <x v="1"/>
    <x v="2"/>
    <x v="0"/>
    <n v="1504.71"/>
    <n v="2"/>
    <x v="7152"/>
    <x v="36"/>
    <n v="2787"/>
    <x v="202"/>
    <m/>
    <m/>
    <s v="Amazon"/>
    <s v="Amazon"/>
    <n v="16284.02"/>
    <n v="91504159.730000004"/>
    <n v="91504159.730000004"/>
    <s v="Cairo"/>
  </r>
  <r>
    <s v="ORD107156"/>
    <s v="Bluetooth Headset"/>
    <x v="2"/>
    <x v="2"/>
    <x v="0"/>
    <x v="1"/>
    <n v="15669.01"/>
    <n v="5"/>
    <x v="7153"/>
    <x v="204"/>
    <n v="3015"/>
    <x v="342"/>
    <m/>
    <m/>
    <s v="sq"/>
    <s v="sq"/>
    <n v="13290.4"/>
    <n v="29200970.130000021"/>
    <n v="29200970.130000021"/>
    <s v="Alexandria"/>
  </r>
  <r>
    <s v="ORD107157"/>
    <s v="Adidas Running Shoes"/>
    <x v="1"/>
    <x v="9"/>
    <x v="0"/>
    <x v="4"/>
    <n v="4765.3900000000003"/>
    <n v="5"/>
    <x v="7154"/>
    <x v="95"/>
    <n v="674"/>
    <x v="124"/>
    <m/>
    <m/>
    <s v="sq"/>
    <s v="sq"/>
    <n v="99349.3"/>
    <n v="91504159.730000004"/>
    <n v="91504159.730000004"/>
    <s v="Riyadh"/>
  </r>
  <r>
    <s v="ORD107158"/>
    <s v="Smartwatch FitPro"/>
    <x v="4"/>
    <x v="6"/>
    <x v="1"/>
    <x v="2"/>
    <n v="12178.09"/>
    <n v="2"/>
    <x v="7155"/>
    <x v="333"/>
    <n v="2746"/>
    <x v="153"/>
    <m/>
    <m/>
    <s v="Jumia"/>
    <s v="Jum"/>
    <n v="26648.76"/>
    <n v="31420413.200000018"/>
    <n v="31420413.200000018"/>
    <s v="Casablanca"/>
  </r>
  <r>
    <s v="ORD107159"/>
    <s v="HP Pavilion Laptop"/>
    <x v="3"/>
    <x v="3"/>
    <x v="1"/>
    <x v="2"/>
    <n v="4139.7"/>
    <n v="1"/>
    <x v="7156"/>
    <x v="253"/>
    <n v="2070"/>
    <x v="114"/>
    <m/>
    <m/>
    <s v="Jumia"/>
    <s v="Jum"/>
    <n v="26648.76"/>
    <n v="57542997.559999913"/>
    <n v="57542997.559999913"/>
    <s v="Casablanca"/>
  </r>
  <r>
    <s v="ORD107160"/>
    <s v="Adidas Running Shoes"/>
    <x v="1"/>
    <x v="9"/>
    <x v="2"/>
    <x v="2"/>
    <n v="11864.64"/>
    <n v="3"/>
    <x v="7157"/>
    <x v="299"/>
    <n v="1767"/>
    <x v="270"/>
    <m/>
    <m/>
    <s v="Amazon"/>
    <s v="Amazon"/>
    <n v="26648.76"/>
    <n v="91504159.730000004"/>
    <n v="91504159.730000004"/>
    <s v="Casablanca"/>
  </r>
  <r>
    <s v="ORD107161"/>
    <s v="Xiaomi Redmi Note 12"/>
    <x v="0"/>
    <x v="7"/>
    <x v="1"/>
    <x v="0"/>
    <n v="10289.76"/>
    <n v="5"/>
    <x v="7158"/>
    <x v="246"/>
    <n v="1311"/>
    <x v="130"/>
    <m/>
    <m/>
    <s v="Jumia"/>
    <s v="Jum"/>
    <n v="16284.02"/>
    <n v="92327183.770000085"/>
    <n v="92327183.770000085"/>
    <s v="Cairo"/>
  </r>
  <r>
    <s v="ORD107162"/>
    <s v="Samsung Galaxy A14"/>
    <x v="0"/>
    <x v="0"/>
    <x v="1"/>
    <x v="0"/>
    <n v="11393.74"/>
    <n v="1"/>
    <x v="7159"/>
    <x v="282"/>
    <n v="1277"/>
    <x v="139"/>
    <m/>
    <m/>
    <s v="Jumia"/>
    <s v="Jum"/>
    <n v="16284.02"/>
    <n v="92327183.770000085"/>
    <n v="92327183.770000085"/>
    <s v="Cairo"/>
  </r>
  <r>
    <s v="ORD107163"/>
    <s v="Samsung Galaxy A14"/>
    <x v="0"/>
    <x v="0"/>
    <x v="0"/>
    <x v="4"/>
    <n v="5998.61"/>
    <n v="1"/>
    <x v="7160"/>
    <x v="143"/>
    <n v="1066"/>
    <x v="95"/>
    <m/>
    <m/>
    <s v="sq"/>
    <s v="sq"/>
    <n v="99349.3"/>
    <n v="92327183.770000085"/>
    <n v="92327183.770000085"/>
    <s v="Riyadh"/>
  </r>
  <r>
    <s v="ORD107164"/>
    <s v="Nike Air Max"/>
    <x v="1"/>
    <x v="1"/>
    <x v="0"/>
    <x v="0"/>
    <n v="8644.01"/>
    <n v="2"/>
    <x v="7161"/>
    <x v="388"/>
    <n v="2429"/>
    <x v="265"/>
    <m/>
    <m/>
    <s v="sq"/>
    <s v="sq"/>
    <n v="16284.02"/>
    <n v="91504159.730000004"/>
    <n v="91504159.730000004"/>
    <s v="Cairo"/>
  </r>
  <r>
    <s v="ORD107165"/>
    <s v="Nike Air Max"/>
    <x v="1"/>
    <x v="1"/>
    <x v="2"/>
    <x v="1"/>
    <n v="15328.56"/>
    <n v="3"/>
    <x v="7162"/>
    <x v="313"/>
    <n v="4575"/>
    <x v="67"/>
    <m/>
    <m/>
    <s v="Amazon"/>
    <s v="Amazon"/>
    <n v="13290.4"/>
    <n v="91504159.730000004"/>
    <n v="91504159.730000004"/>
    <s v="Alexandria"/>
  </r>
  <r>
    <s v="ORD107166"/>
    <s v="Dell Inspiron 3501"/>
    <x v="3"/>
    <x v="8"/>
    <x v="1"/>
    <x v="2"/>
    <n v="11218.66"/>
    <n v="3"/>
    <x v="7163"/>
    <x v="366"/>
    <n v="1039"/>
    <x v="106"/>
    <m/>
    <m/>
    <s v="Jumia"/>
    <s v="Jum"/>
    <n v="26648.76"/>
    <n v="57542997.559999913"/>
    <n v="57542997.559999913"/>
    <s v="Casablanca"/>
  </r>
  <r>
    <s v="ORD107167"/>
    <s v="Samsung Galaxy A14"/>
    <x v="0"/>
    <x v="0"/>
    <x v="0"/>
    <x v="1"/>
    <n v="12016.01"/>
    <n v="1"/>
    <x v="7164"/>
    <x v="197"/>
    <n v="4632"/>
    <x v="65"/>
    <m/>
    <m/>
    <s v="sq"/>
    <s v="sq"/>
    <n v="13290.4"/>
    <n v="92327183.770000085"/>
    <n v="92327183.770000085"/>
    <s v="Alexandria"/>
  </r>
  <r>
    <s v="ORD107168"/>
    <s v="Xiaomi Redmi Note 12"/>
    <x v="0"/>
    <x v="7"/>
    <x v="0"/>
    <x v="2"/>
    <n v="4455.55"/>
    <n v="2"/>
    <x v="7165"/>
    <x v="268"/>
    <n v="1522"/>
    <x v="244"/>
    <m/>
    <m/>
    <s v="sq"/>
    <s v="sq"/>
    <n v="26648.76"/>
    <n v="92327183.770000085"/>
    <n v="92327183.770000085"/>
    <s v="Casablanca"/>
  </r>
  <r>
    <s v="ORD107169"/>
    <s v="HP Pavilion Laptop"/>
    <x v="3"/>
    <x v="3"/>
    <x v="0"/>
    <x v="3"/>
    <n v="11958"/>
    <n v="4"/>
    <x v="7166"/>
    <x v="119"/>
    <n v="540"/>
    <x v="241"/>
    <m/>
    <m/>
    <s v="sq"/>
    <s v="sq"/>
    <n v="3665.44"/>
    <n v="57542997.559999913"/>
    <n v="57542997.559999913"/>
    <s v="Dubai"/>
  </r>
  <r>
    <s v="ORD107170"/>
    <s v="T-shirt Cotton"/>
    <x v="1"/>
    <x v="5"/>
    <x v="2"/>
    <x v="3"/>
    <n v="19781.349999999999"/>
    <n v="4"/>
    <x v="7167"/>
    <x v="36"/>
    <n v="4719"/>
    <x v="233"/>
    <m/>
    <m/>
    <s v="Amazon"/>
    <s v="Amazon"/>
    <n v="3665.44"/>
    <n v="91504159.730000004"/>
    <n v="91504159.730000004"/>
    <s v="Dubai"/>
  </r>
  <r>
    <s v="ORD107171"/>
    <s v="Smartwatch FitPro"/>
    <x v="4"/>
    <x v="6"/>
    <x v="0"/>
    <x v="2"/>
    <n v="313.57"/>
    <n v="3"/>
    <x v="7168"/>
    <x v="281"/>
    <n v="3230"/>
    <x v="83"/>
    <m/>
    <m/>
    <s v="sq"/>
    <s v="sq"/>
    <n v="26648.76"/>
    <n v="31420413.200000018"/>
    <n v="31420413.200000018"/>
    <s v="Casablanca"/>
  </r>
  <r>
    <s v="ORD107172"/>
    <s v="HP Pavilion Laptop"/>
    <x v="3"/>
    <x v="3"/>
    <x v="2"/>
    <x v="5"/>
    <n v="12867.9"/>
    <n v="3"/>
    <x v="7169"/>
    <x v="351"/>
    <n v="229"/>
    <x v="172"/>
    <m/>
    <m/>
    <s v="Amazon"/>
    <s v="Amazon"/>
    <n v="27872.98"/>
    <n v="57542997.559999913"/>
    <n v="57542997.559999913"/>
    <s v="Giza"/>
  </r>
  <r>
    <s v="ORD107173"/>
    <s v="Dell Inspiron 3501"/>
    <x v="3"/>
    <x v="8"/>
    <x v="1"/>
    <x v="2"/>
    <n v="7121.33"/>
    <n v="3"/>
    <x v="7170"/>
    <x v="26"/>
    <n v="1635"/>
    <x v="7"/>
    <m/>
    <m/>
    <s v="Jumia"/>
    <s v="Jum"/>
    <n v="26648.76"/>
    <n v="57542997.559999913"/>
    <n v="57542997.559999913"/>
    <s v="Casablanca"/>
  </r>
  <r>
    <s v="ORD107174"/>
    <s v="Xiaomi Redmi Note 12"/>
    <x v="0"/>
    <x v="7"/>
    <x v="2"/>
    <x v="1"/>
    <n v="3689.25"/>
    <n v="3"/>
    <x v="7171"/>
    <x v="7"/>
    <n v="725"/>
    <x v="344"/>
    <m/>
    <m/>
    <s v="Amazon"/>
    <s v="Amazon"/>
    <n v="13290.4"/>
    <n v="92327183.770000085"/>
    <n v="92327183.770000085"/>
    <s v="Alexandria"/>
  </r>
  <r>
    <s v="ORD107175"/>
    <s v="Nike Air Max"/>
    <x v="1"/>
    <x v="1"/>
    <x v="1"/>
    <x v="5"/>
    <n v="7530.98"/>
    <n v="5"/>
    <x v="7172"/>
    <x v="66"/>
    <n v="3561"/>
    <x v="176"/>
    <m/>
    <m/>
    <s v="Jumia"/>
    <s v="Jum"/>
    <n v="27872.98"/>
    <n v="91504159.730000004"/>
    <n v="91504159.730000004"/>
    <s v="Giza"/>
  </r>
  <r>
    <s v="ORD107176"/>
    <s v="Bluetooth Headset"/>
    <x v="2"/>
    <x v="2"/>
    <x v="2"/>
    <x v="5"/>
    <n v="10455"/>
    <n v="5"/>
    <x v="7173"/>
    <x v="318"/>
    <n v="2161"/>
    <x v="8"/>
    <m/>
    <m/>
    <s v="Amazon"/>
    <s v="Amazon"/>
    <n v="27872.98"/>
    <n v="29200970.130000021"/>
    <n v="29200970.130000021"/>
    <s v="Giza"/>
  </r>
  <r>
    <s v="ORD107177"/>
    <s v="Smartwatch FitPro"/>
    <x v="4"/>
    <x v="6"/>
    <x v="2"/>
    <x v="3"/>
    <n v="14218.03"/>
    <n v="2"/>
    <x v="7174"/>
    <x v="81"/>
    <n v="1459"/>
    <x v="175"/>
    <m/>
    <m/>
    <s v="Amazon"/>
    <s v="Amazon"/>
    <n v="3665.44"/>
    <n v="31420413.200000018"/>
    <n v="31420413.200000018"/>
    <s v="Dubai"/>
  </r>
  <r>
    <s v="ORD107178"/>
    <s v="T-shirt Cotton"/>
    <x v="1"/>
    <x v="5"/>
    <x v="1"/>
    <x v="2"/>
    <n v="2589.2399999999998"/>
    <n v="1"/>
    <x v="7175"/>
    <x v="66"/>
    <n v="4587"/>
    <x v="355"/>
    <m/>
    <m/>
    <s v="Jumia"/>
    <s v="Jum"/>
    <n v="26648.76"/>
    <n v="91504159.730000004"/>
    <n v="91504159.730000004"/>
    <s v="Casablanca"/>
  </r>
  <r>
    <s v="ORD107179"/>
    <s v="Nike Air Max"/>
    <x v="1"/>
    <x v="1"/>
    <x v="0"/>
    <x v="5"/>
    <n v="6368.6"/>
    <n v="4"/>
    <x v="7176"/>
    <x v="13"/>
    <n v="4051"/>
    <x v="342"/>
    <m/>
    <m/>
    <s v="sq"/>
    <s v="sq"/>
    <n v="27872.98"/>
    <n v="91504159.730000004"/>
    <n v="91504159.730000004"/>
    <s v="Giza"/>
  </r>
  <r>
    <s v="ORD107180"/>
    <s v="T-shirt Cotton"/>
    <x v="1"/>
    <x v="5"/>
    <x v="0"/>
    <x v="5"/>
    <n v="2206.48"/>
    <n v="4"/>
    <x v="7177"/>
    <x v="316"/>
    <n v="3590"/>
    <x v="339"/>
    <m/>
    <m/>
    <s v="sq"/>
    <s v="sq"/>
    <n v="27872.98"/>
    <n v="91504159.730000004"/>
    <n v="91504159.730000004"/>
    <s v="Giza"/>
  </r>
  <r>
    <s v="ORD107181"/>
    <s v="T-shirt Cotton"/>
    <x v="1"/>
    <x v="5"/>
    <x v="0"/>
    <x v="4"/>
    <n v="992.51"/>
    <n v="2"/>
    <x v="7178"/>
    <x v="269"/>
    <n v="4793"/>
    <x v="100"/>
    <m/>
    <m/>
    <s v="sq"/>
    <s v="sq"/>
    <n v="99349.3"/>
    <n v="91504159.730000004"/>
    <n v="91504159.730000004"/>
    <s v="Riyadh"/>
  </r>
  <r>
    <s v="ORD107182"/>
    <s v="Xiaomi Redmi Note 12"/>
    <x v="0"/>
    <x v="7"/>
    <x v="2"/>
    <x v="3"/>
    <n v="16353.66"/>
    <n v="5"/>
    <x v="7179"/>
    <x v="235"/>
    <n v="4608"/>
    <x v="295"/>
    <m/>
    <m/>
    <s v="Amazon"/>
    <s v="Amazon"/>
    <n v="3665.44"/>
    <n v="92327183.770000085"/>
    <n v="92327183.770000085"/>
    <s v="Dubai"/>
  </r>
  <r>
    <s v="ORD107183"/>
    <s v="Xiaomi Redmi Note 12"/>
    <x v="0"/>
    <x v="7"/>
    <x v="0"/>
    <x v="1"/>
    <n v="4524.05"/>
    <n v="2"/>
    <x v="7180"/>
    <x v="113"/>
    <n v="296"/>
    <x v="200"/>
    <m/>
    <m/>
    <s v="sq"/>
    <s v="sq"/>
    <n v="13290.4"/>
    <n v="92327183.770000085"/>
    <n v="92327183.770000085"/>
    <s v="Alexandria"/>
  </r>
  <r>
    <s v="ORD107184"/>
    <s v="iPhone 13"/>
    <x v="0"/>
    <x v="4"/>
    <x v="1"/>
    <x v="5"/>
    <n v="15177.98"/>
    <n v="1"/>
    <x v="7181"/>
    <x v="231"/>
    <n v="4369"/>
    <x v="98"/>
    <m/>
    <m/>
    <s v="Jumia"/>
    <s v="Jum"/>
    <n v="27872.98"/>
    <n v="92327183.770000085"/>
    <n v="92327183.770000085"/>
    <s v="Giza"/>
  </r>
  <r>
    <s v="ORD107185"/>
    <s v="HP Pavilion Laptop"/>
    <x v="3"/>
    <x v="3"/>
    <x v="0"/>
    <x v="5"/>
    <n v="16507.060000000001"/>
    <n v="3"/>
    <x v="7182"/>
    <x v="71"/>
    <n v="3305"/>
    <x v="69"/>
    <m/>
    <m/>
    <s v="sq"/>
    <s v="sq"/>
    <n v="27872.98"/>
    <n v="57542997.559999913"/>
    <n v="57542997.559999913"/>
    <s v="Giza"/>
  </r>
  <r>
    <s v="ORD107186"/>
    <s v="Bluetooth Headset"/>
    <x v="2"/>
    <x v="2"/>
    <x v="1"/>
    <x v="3"/>
    <n v="8562.32"/>
    <n v="2"/>
    <x v="7183"/>
    <x v="206"/>
    <n v="1864"/>
    <x v="123"/>
    <m/>
    <m/>
    <s v="Jumia"/>
    <s v="Jum"/>
    <n v="3665.44"/>
    <n v="29200970.130000021"/>
    <n v="29200970.130000021"/>
    <s v="Dubai"/>
  </r>
  <r>
    <s v="ORD107187"/>
    <s v="HP Pavilion Laptop"/>
    <x v="3"/>
    <x v="3"/>
    <x v="1"/>
    <x v="2"/>
    <n v="8701.68"/>
    <n v="3"/>
    <x v="7184"/>
    <x v="70"/>
    <n v="4836"/>
    <x v="347"/>
    <m/>
    <m/>
    <s v="Jumia"/>
    <s v="Jum"/>
    <n v="26648.76"/>
    <n v="57542997.559999913"/>
    <n v="57542997.559999913"/>
    <s v="Casablanca"/>
  </r>
  <r>
    <s v="ORD107188"/>
    <s v="Bluetooth Headset"/>
    <x v="2"/>
    <x v="2"/>
    <x v="0"/>
    <x v="4"/>
    <n v="8770.99"/>
    <n v="1"/>
    <x v="7185"/>
    <x v="391"/>
    <n v="4046"/>
    <x v="257"/>
    <m/>
    <m/>
    <s v="sq"/>
    <s v="sq"/>
    <n v="99349.3"/>
    <n v="29200970.130000021"/>
    <n v="29200970.130000021"/>
    <s v="Riyadh"/>
  </r>
  <r>
    <s v="ORD107189"/>
    <s v="Xiaomi Redmi Note 12"/>
    <x v="0"/>
    <x v="7"/>
    <x v="0"/>
    <x v="3"/>
    <n v="3926.99"/>
    <n v="4"/>
    <x v="7186"/>
    <x v="82"/>
    <n v="609"/>
    <x v="168"/>
    <m/>
    <m/>
    <s v="sq"/>
    <s v="sq"/>
    <n v="3665.44"/>
    <n v="92327183.770000085"/>
    <n v="92327183.770000085"/>
    <s v="Dubai"/>
  </r>
  <r>
    <s v="ORD107190"/>
    <s v="iPhone 13"/>
    <x v="0"/>
    <x v="4"/>
    <x v="0"/>
    <x v="3"/>
    <n v="18560.91"/>
    <n v="1"/>
    <x v="7187"/>
    <x v="272"/>
    <n v="1558"/>
    <x v="308"/>
    <m/>
    <m/>
    <s v="sq"/>
    <s v="sq"/>
    <n v="3665.44"/>
    <n v="92327183.770000085"/>
    <n v="92327183.770000085"/>
    <s v="Dubai"/>
  </r>
  <r>
    <s v="ORD107191"/>
    <s v="Samsung Galaxy A14"/>
    <x v="0"/>
    <x v="0"/>
    <x v="2"/>
    <x v="1"/>
    <n v="9479.41"/>
    <n v="2"/>
    <x v="7188"/>
    <x v="91"/>
    <n v="1158"/>
    <x v="216"/>
    <m/>
    <m/>
    <s v="Amazon"/>
    <s v="Amazon"/>
    <n v="13290.4"/>
    <n v="92327183.770000085"/>
    <n v="92327183.770000085"/>
    <s v="Alexandria"/>
  </r>
  <r>
    <s v="ORD107192"/>
    <s v="T-shirt Cotton"/>
    <x v="1"/>
    <x v="5"/>
    <x v="2"/>
    <x v="0"/>
    <n v="3576.85"/>
    <n v="4"/>
    <x v="7189"/>
    <x v="30"/>
    <n v="133"/>
    <x v="146"/>
    <m/>
    <m/>
    <s v="Amazon"/>
    <s v="Amazon"/>
    <n v="16284.02"/>
    <n v="91504159.730000004"/>
    <n v="91504159.730000004"/>
    <s v="Cairo"/>
  </r>
  <r>
    <s v="ORD107193"/>
    <s v="Xiaomi Redmi Note 12"/>
    <x v="0"/>
    <x v="7"/>
    <x v="2"/>
    <x v="0"/>
    <n v="15547.27"/>
    <n v="2"/>
    <x v="7190"/>
    <x v="162"/>
    <n v="334"/>
    <x v="159"/>
    <m/>
    <m/>
    <s v="Amazon"/>
    <s v="Amazon"/>
    <n v="16284.02"/>
    <n v="92327183.770000085"/>
    <n v="92327183.770000085"/>
    <s v="Cairo"/>
  </r>
  <r>
    <s v="ORD107194"/>
    <s v="Nike Air Max"/>
    <x v="1"/>
    <x v="1"/>
    <x v="2"/>
    <x v="4"/>
    <n v="7760.7"/>
    <n v="5"/>
    <x v="7191"/>
    <x v="127"/>
    <n v="1603"/>
    <x v="89"/>
    <m/>
    <m/>
    <s v="Amazon"/>
    <s v="Amazon"/>
    <n v="99349.3"/>
    <n v="91504159.730000004"/>
    <n v="91504159.730000004"/>
    <s v="Riyadh"/>
  </r>
  <r>
    <s v="ORD107195"/>
    <s v="Xiaomi Redmi Note 12"/>
    <x v="0"/>
    <x v="7"/>
    <x v="0"/>
    <x v="1"/>
    <n v="14840.56"/>
    <n v="2"/>
    <x v="7192"/>
    <x v="189"/>
    <n v="1895"/>
    <x v="140"/>
    <m/>
    <m/>
    <s v="sq"/>
    <s v="sq"/>
    <n v="13290.4"/>
    <n v="92327183.770000085"/>
    <n v="92327183.770000085"/>
    <s v="Alexandria"/>
  </r>
  <r>
    <s v="ORD107196"/>
    <s v="Samsung Galaxy A14"/>
    <x v="0"/>
    <x v="0"/>
    <x v="2"/>
    <x v="5"/>
    <n v="3844.44"/>
    <n v="3"/>
    <x v="7193"/>
    <x v="231"/>
    <n v="3812"/>
    <x v="179"/>
    <m/>
    <m/>
    <s v="Amazon"/>
    <s v="Amazon"/>
    <n v="27872.98"/>
    <n v="92327183.770000085"/>
    <n v="92327183.770000085"/>
    <s v="Giza"/>
  </r>
  <r>
    <s v="ORD107197"/>
    <s v="HP Pavilion Laptop"/>
    <x v="3"/>
    <x v="3"/>
    <x v="2"/>
    <x v="1"/>
    <n v="5990.25"/>
    <n v="4"/>
    <x v="7194"/>
    <x v="277"/>
    <n v="1175"/>
    <x v="42"/>
    <m/>
    <m/>
    <s v="Amazon"/>
    <s v="Amazon"/>
    <n v="13290.4"/>
    <n v="57542997.559999913"/>
    <n v="57542997.559999913"/>
    <s v="Alexandria"/>
  </r>
  <r>
    <s v="ORD107198"/>
    <s v="HP Pavilion Laptop"/>
    <x v="3"/>
    <x v="3"/>
    <x v="0"/>
    <x v="3"/>
    <n v="16188"/>
    <n v="1"/>
    <x v="7195"/>
    <x v="189"/>
    <n v="3362"/>
    <x v="339"/>
    <m/>
    <m/>
    <s v="sq"/>
    <s v="sq"/>
    <n v="3665.44"/>
    <n v="57542997.559999913"/>
    <n v="57542997.559999913"/>
    <s v="Dubai"/>
  </r>
  <r>
    <s v="ORD107199"/>
    <s v="Bluetooth Headset"/>
    <x v="2"/>
    <x v="2"/>
    <x v="0"/>
    <x v="0"/>
    <n v="2694.01"/>
    <n v="4"/>
    <x v="7196"/>
    <x v="291"/>
    <n v="2768"/>
    <x v="82"/>
    <m/>
    <m/>
    <s v="sq"/>
    <s v="sq"/>
    <n v="16284.02"/>
    <n v="29200970.130000021"/>
    <n v="29200970.130000021"/>
    <s v="Cairo"/>
  </r>
  <r>
    <s v="ORD107200"/>
    <s v="Bluetooth Headset"/>
    <x v="2"/>
    <x v="2"/>
    <x v="0"/>
    <x v="0"/>
    <n v="16273.01"/>
    <n v="3"/>
    <x v="7197"/>
    <x v="292"/>
    <n v="4052"/>
    <x v="125"/>
    <m/>
    <m/>
    <s v="sq"/>
    <s v="sq"/>
    <n v="16284.02"/>
    <n v="29200970.130000021"/>
    <n v="29200970.130000021"/>
    <s v="Cairo"/>
  </r>
  <r>
    <s v="ORD107201"/>
    <s v="Samsung Galaxy A14"/>
    <x v="0"/>
    <x v="0"/>
    <x v="2"/>
    <x v="2"/>
    <n v="15042"/>
    <n v="3"/>
    <x v="7198"/>
    <x v="233"/>
    <n v="627"/>
    <x v="355"/>
    <m/>
    <m/>
    <s v="Amazon"/>
    <s v="Amazon"/>
    <n v="26648.76"/>
    <n v="92327183.770000085"/>
    <n v="92327183.770000085"/>
    <s v="Casablanca"/>
  </r>
  <r>
    <s v="ORD107202"/>
    <s v="Smartwatch FitPro"/>
    <x v="4"/>
    <x v="6"/>
    <x v="1"/>
    <x v="4"/>
    <n v="7043.29"/>
    <n v="3"/>
    <x v="7199"/>
    <x v="35"/>
    <n v="3858"/>
    <x v="239"/>
    <m/>
    <m/>
    <s v="Jumia"/>
    <s v="Jum"/>
    <n v="99349.3"/>
    <n v="31420413.200000018"/>
    <n v="31420413.200000018"/>
    <s v="Riyadh"/>
  </r>
  <r>
    <s v="ORD107203"/>
    <s v="iPhone 13"/>
    <x v="0"/>
    <x v="4"/>
    <x v="2"/>
    <x v="1"/>
    <n v="1318.97"/>
    <n v="5"/>
    <x v="7200"/>
    <x v="198"/>
    <n v="1148"/>
    <x v="46"/>
    <m/>
    <m/>
    <s v="Amazon"/>
    <s v="Amazon"/>
    <n v="13290.4"/>
    <n v="92327183.770000085"/>
    <n v="92327183.770000085"/>
    <s v="Alexandria"/>
  </r>
  <r>
    <s v="ORD107204"/>
    <s v="Xiaomi Redmi Note 12"/>
    <x v="0"/>
    <x v="7"/>
    <x v="0"/>
    <x v="0"/>
    <n v="15116.3"/>
    <n v="2"/>
    <x v="7201"/>
    <x v="377"/>
    <n v="2297"/>
    <x v="73"/>
    <m/>
    <m/>
    <s v="sq"/>
    <s v="sq"/>
    <n v="16284.02"/>
    <n v="92327183.770000085"/>
    <n v="92327183.770000085"/>
    <s v="Cairo"/>
  </r>
  <r>
    <s v="ORD107205"/>
    <s v="Samsung Galaxy A14"/>
    <x v="0"/>
    <x v="0"/>
    <x v="1"/>
    <x v="4"/>
    <n v="13702.81"/>
    <n v="1"/>
    <x v="7202"/>
    <x v="335"/>
    <n v="496"/>
    <x v="173"/>
    <m/>
    <m/>
    <s v="Jumia"/>
    <s v="Jum"/>
    <n v="99349.3"/>
    <n v="92327183.770000085"/>
    <n v="92327183.770000085"/>
    <s v="Riyadh"/>
  </r>
  <r>
    <s v="ORD107206"/>
    <s v="Smartwatch FitPro"/>
    <x v="4"/>
    <x v="6"/>
    <x v="2"/>
    <x v="3"/>
    <n v="7629.39"/>
    <n v="1"/>
    <x v="7203"/>
    <x v="76"/>
    <n v="722"/>
    <x v="320"/>
    <m/>
    <m/>
    <s v="Amazon"/>
    <s v="Amazon"/>
    <n v="3665.44"/>
    <n v="31420413.200000018"/>
    <n v="31420413.200000018"/>
    <s v="Dubai"/>
  </r>
  <r>
    <s v="ORD107207"/>
    <s v="Dell Inspiron 3501"/>
    <x v="3"/>
    <x v="8"/>
    <x v="0"/>
    <x v="3"/>
    <n v="9345.76"/>
    <n v="2"/>
    <x v="7204"/>
    <x v="186"/>
    <n v="3605"/>
    <x v="106"/>
    <m/>
    <m/>
    <s v="sq"/>
    <s v="sq"/>
    <n v="3665.44"/>
    <n v="57542997.559999913"/>
    <n v="57542997.559999913"/>
    <s v="Dubai"/>
  </r>
  <r>
    <s v="ORD107208"/>
    <s v="Bluetooth Headset"/>
    <x v="2"/>
    <x v="2"/>
    <x v="2"/>
    <x v="2"/>
    <n v="7628.68"/>
    <n v="5"/>
    <x v="7205"/>
    <x v="166"/>
    <n v="1095"/>
    <x v="333"/>
    <m/>
    <m/>
    <s v="Amazon"/>
    <s v="Amazon"/>
    <n v="26648.76"/>
    <n v="29200970.130000021"/>
    <n v="29200970.130000021"/>
    <s v="Casablanca"/>
  </r>
  <r>
    <s v="ORD107209"/>
    <s v="Smartwatch FitPro"/>
    <x v="4"/>
    <x v="6"/>
    <x v="1"/>
    <x v="1"/>
    <n v="3706.46"/>
    <n v="5"/>
    <x v="7206"/>
    <x v="94"/>
    <n v="3137"/>
    <x v="98"/>
    <m/>
    <m/>
    <s v="Jumia"/>
    <s v="Jum"/>
    <n v="13290.4"/>
    <n v="31420413.200000018"/>
    <n v="31420413.200000018"/>
    <s v="Alexandria"/>
  </r>
  <r>
    <s v="ORD107210"/>
    <s v="Smartwatch FitPro"/>
    <x v="4"/>
    <x v="6"/>
    <x v="2"/>
    <x v="5"/>
    <n v="12991.66"/>
    <n v="4"/>
    <x v="7207"/>
    <x v="241"/>
    <n v="169"/>
    <x v="232"/>
    <m/>
    <m/>
    <s v="Amazon"/>
    <s v="Amazon"/>
    <n v="27872.98"/>
    <n v="31420413.200000018"/>
    <n v="31420413.200000018"/>
    <s v="Giza"/>
  </r>
  <r>
    <s v="ORD107211"/>
    <s v="Nike Air Max"/>
    <x v="1"/>
    <x v="1"/>
    <x v="2"/>
    <x v="4"/>
    <n v="19044.41"/>
    <n v="1"/>
    <x v="7208"/>
    <x v="231"/>
    <n v="4645"/>
    <x v="309"/>
    <m/>
    <m/>
    <s v="Amazon"/>
    <s v="Amazon"/>
    <n v="99349.3"/>
    <n v="91504159.730000004"/>
    <n v="91504159.730000004"/>
    <s v="Riyadh"/>
  </r>
  <r>
    <s v="ORD107212"/>
    <s v="iPhone 13"/>
    <x v="0"/>
    <x v="4"/>
    <x v="0"/>
    <x v="0"/>
    <n v="5879.51"/>
    <n v="3"/>
    <x v="7209"/>
    <x v="124"/>
    <n v="2934"/>
    <x v="353"/>
    <m/>
    <m/>
    <s v="sq"/>
    <s v="sq"/>
    <n v="16284.02"/>
    <n v="92327183.770000085"/>
    <n v="92327183.770000085"/>
    <s v="Cairo"/>
  </r>
  <r>
    <s v="ORD107213"/>
    <s v="Bluetooth Headset"/>
    <x v="2"/>
    <x v="2"/>
    <x v="2"/>
    <x v="0"/>
    <n v="4319.1899999999996"/>
    <n v="4"/>
    <x v="7210"/>
    <x v="20"/>
    <n v="2280"/>
    <x v="72"/>
    <m/>
    <m/>
    <s v="Amazon"/>
    <s v="Amazon"/>
    <n v="16284.02"/>
    <n v="29200970.130000021"/>
    <n v="29200970.130000021"/>
    <s v="Cairo"/>
  </r>
  <r>
    <s v="ORD107214"/>
    <s v="iPhone 13"/>
    <x v="0"/>
    <x v="4"/>
    <x v="0"/>
    <x v="5"/>
    <n v="8721.32"/>
    <n v="4"/>
    <x v="7211"/>
    <x v="28"/>
    <n v="145"/>
    <x v="283"/>
    <m/>
    <m/>
    <s v="sq"/>
    <s v="sq"/>
    <n v="27872.98"/>
    <n v="92327183.770000085"/>
    <n v="92327183.770000085"/>
    <s v="Giza"/>
  </r>
  <r>
    <s v="ORD107215"/>
    <s v="Dell Inspiron 3501"/>
    <x v="3"/>
    <x v="8"/>
    <x v="2"/>
    <x v="2"/>
    <n v="8748.33"/>
    <n v="5"/>
    <x v="7212"/>
    <x v="203"/>
    <n v="4151"/>
    <x v="349"/>
    <m/>
    <m/>
    <s v="Amazon"/>
    <s v="Amazon"/>
    <n v="26648.76"/>
    <n v="57542997.559999913"/>
    <n v="57542997.559999913"/>
    <s v="Casablanca"/>
  </r>
  <r>
    <s v="ORD107216"/>
    <s v="Nike Air Max"/>
    <x v="1"/>
    <x v="1"/>
    <x v="2"/>
    <x v="5"/>
    <n v="12621.51"/>
    <n v="1"/>
    <x v="7213"/>
    <x v="240"/>
    <n v="2752"/>
    <x v="244"/>
    <m/>
    <m/>
    <s v="Amazon"/>
    <s v="Amazon"/>
    <n v="27872.98"/>
    <n v="91504159.730000004"/>
    <n v="91504159.730000004"/>
    <s v="Giza"/>
  </r>
  <r>
    <s v="ORD107217"/>
    <s v="Samsung Galaxy A14"/>
    <x v="0"/>
    <x v="0"/>
    <x v="1"/>
    <x v="0"/>
    <n v="5872.4"/>
    <n v="5"/>
    <x v="7214"/>
    <x v="324"/>
    <n v="417"/>
    <x v="164"/>
    <m/>
    <m/>
    <s v="Jumia"/>
    <s v="Jum"/>
    <n v="16284.02"/>
    <n v="92327183.770000085"/>
    <n v="92327183.770000085"/>
    <s v="Cairo"/>
  </r>
  <r>
    <s v="ORD107218"/>
    <s v="HP Pavilion Laptop"/>
    <x v="3"/>
    <x v="3"/>
    <x v="2"/>
    <x v="4"/>
    <n v="11950.95"/>
    <n v="4"/>
    <x v="7215"/>
    <x v="49"/>
    <n v="437"/>
    <x v="299"/>
    <m/>
    <m/>
    <s v="Amazon"/>
    <s v="Amazon"/>
    <n v="99349.3"/>
    <n v="57542997.559999913"/>
    <n v="57542997.559999913"/>
    <s v="Riyadh"/>
  </r>
  <r>
    <s v="ORD107219"/>
    <s v="Smartwatch FitPro"/>
    <x v="4"/>
    <x v="6"/>
    <x v="0"/>
    <x v="2"/>
    <n v="749.32"/>
    <n v="4"/>
    <x v="7216"/>
    <x v="226"/>
    <n v="4477"/>
    <x v="243"/>
    <m/>
    <m/>
    <s v="sq"/>
    <s v="sq"/>
    <n v="26648.76"/>
    <n v="31420413.200000018"/>
    <n v="31420413.200000018"/>
    <s v="Casablanca"/>
  </r>
  <r>
    <s v="ORD107220"/>
    <s v="HP Pavilion Laptop"/>
    <x v="3"/>
    <x v="3"/>
    <x v="1"/>
    <x v="1"/>
    <n v="18995.62"/>
    <n v="2"/>
    <x v="7217"/>
    <x v="102"/>
    <n v="322"/>
    <x v="230"/>
    <m/>
    <m/>
    <s v="Jumia"/>
    <s v="Jum"/>
    <n v="13290.4"/>
    <n v="57542997.559999913"/>
    <n v="57542997.559999913"/>
    <s v="Alexandria"/>
  </r>
  <r>
    <s v="ORD107221"/>
    <s v="iPhone 13"/>
    <x v="0"/>
    <x v="4"/>
    <x v="1"/>
    <x v="3"/>
    <n v="4920.68"/>
    <n v="4"/>
    <x v="7218"/>
    <x v="370"/>
    <n v="3270"/>
    <x v="265"/>
    <m/>
    <m/>
    <s v="Jumia"/>
    <s v="Jum"/>
    <n v="3665.44"/>
    <n v="92327183.770000085"/>
    <n v="92327183.770000085"/>
    <s v="Dubai"/>
  </r>
  <r>
    <s v="ORD107222"/>
    <s v="Bluetooth Headset"/>
    <x v="2"/>
    <x v="2"/>
    <x v="0"/>
    <x v="2"/>
    <n v="4653.71"/>
    <n v="3"/>
    <x v="7219"/>
    <x v="2"/>
    <n v="1100"/>
    <x v="26"/>
    <m/>
    <m/>
    <s v="sq"/>
    <s v="sq"/>
    <n v="26648.76"/>
    <n v="29200970.130000021"/>
    <n v="29200970.130000021"/>
    <s v="Casablanca"/>
  </r>
  <r>
    <s v="ORD107223"/>
    <s v="Samsung Galaxy A14"/>
    <x v="0"/>
    <x v="0"/>
    <x v="1"/>
    <x v="1"/>
    <n v="4412.32"/>
    <n v="1"/>
    <x v="7220"/>
    <x v="299"/>
    <n v="669"/>
    <x v="184"/>
    <m/>
    <m/>
    <s v="Jumia"/>
    <s v="Jum"/>
    <n v="13290.4"/>
    <n v="92327183.770000085"/>
    <n v="92327183.770000085"/>
    <s v="Alexandria"/>
  </r>
  <r>
    <s v="ORD107224"/>
    <s v="HP Pavilion Laptop"/>
    <x v="3"/>
    <x v="3"/>
    <x v="0"/>
    <x v="5"/>
    <n v="17650.55"/>
    <n v="2"/>
    <x v="7221"/>
    <x v="361"/>
    <n v="2310"/>
    <x v="321"/>
    <m/>
    <m/>
    <s v="sq"/>
    <s v="sq"/>
    <n v="27872.98"/>
    <n v="57542997.559999913"/>
    <n v="57542997.559999913"/>
    <s v="Giza"/>
  </r>
  <r>
    <s v="ORD107225"/>
    <s v="Samsung Galaxy A14"/>
    <x v="0"/>
    <x v="0"/>
    <x v="2"/>
    <x v="0"/>
    <n v="9775.76"/>
    <n v="2"/>
    <x v="7222"/>
    <x v="337"/>
    <n v="307"/>
    <x v="97"/>
    <m/>
    <m/>
    <s v="Amazon"/>
    <s v="Amazon"/>
    <n v="16284.02"/>
    <n v="92327183.770000085"/>
    <n v="92327183.770000085"/>
    <s v="Cairo"/>
  </r>
  <r>
    <s v="ORD107226"/>
    <s v="Dell Inspiron 3501"/>
    <x v="3"/>
    <x v="8"/>
    <x v="0"/>
    <x v="3"/>
    <n v="14498.65"/>
    <n v="5"/>
    <x v="7223"/>
    <x v="312"/>
    <n v="2483"/>
    <x v="145"/>
    <m/>
    <m/>
    <s v="sq"/>
    <s v="sq"/>
    <n v="3665.44"/>
    <n v="57542997.559999913"/>
    <n v="57542997.559999913"/>
    <s v="Dubai"/>
  </r>
  <r>
    <s v="ORD107227"/>
    <s v="Nike Air Max"/>
    <x v="1"/>
    <x v="1"/>
    <x v="0"/>
    <x v="4"/>
    <n v="10473.07"/>
    <n v="5"/>
    <x v="7224"/>
    <x v="224"/>
    <n v="2131"/>
    <x v="179"/>
    <m/>
    <m/>
    <s v="sq"/>
    <s v="sq"/>
    <n v="99349.3"/>
    <n v="91504159.730000004"/>
    <n v="91504159.730000004"/>
    <s v="Riyadh"/>
  </r>
  <r>
    <s v="ORD107228"/>
    <s v="Adidas Running Shoes"/>
    <x v="1"/>
    <x v="9"/>
    <x v="2"/>
    <x v="4"/>
    <n v="18036.53"/>
    <n v="4"/>
    <x v="7225"/>
    <x v="37"/>
    <n v="2897"/>
    <x v="141"/>
    <m/>
    <m/>
    <s v="Amazon"/>
    <s v="Amazon"/>
    <n v="99349.3"/>
    <n v="91504159.730000004"/>
    <n v="91504159.730000004"/>
    <s v="Riyadh"/>
  </r>
  <r>
    <s v="ORD107229"/>
    <s v="Dell Inspiron 3501"/>
    <x v="3"/>
    <x v="8"/>
    <x v="0"/>
    <x v="4"/>
    <n v="11828.54"/>
    <n v="3"/>
    <x v="7226"/>
    <x v="303"/>
    <n v="2726"/>
    <x v="86"/>
    <m/>
    <m/>
    <s v="sq"/>
    <s v="sq"/>
    <n v="99349.3"/>
    <n v="57542997.559999913"/>
    <n v="57542997.559999913"/>
    <s v="Riyadh"/>
  </r>
  <r>
    <s v="ORD107230"/>
    <s v="Nike Air Max"/>
    <x v="1"/>
    <x v="1"/>
    <x v="0"/>
    <x v="0"/>
    <n v="3304.44"/>
    <n v="4"/>
    <x v="7227"/>
    <x v="398"/>
    <n v="370"/>
    <x v="56"/>
    <m/>
    <m/>
    <s v="sq"/>
    <s v="sq"/>
    <n v="16284.02"/>
    <n v="91504159.730000004"/>
    <n v="91504159.730000004"/>
    <s v="Cairo"/>
  </r>
  <r>
    <s v="ORD107231"/>
    <s v="T-shirt Cotton"/>
    <x v="1"/>
    <x v="5"/>
    <x v="1"/>
    <x v="2"/>
    <n v="17274.86"/>
    <n v="1"/>
    <x v="7228"/>
    <x v="368"/>
    <n v="1749"/>
    <x v="127"/>
    <m/>
    <m/>
    <s v="Jumia"/>
    <s v="Jum"/>
    <n v="26648.76"/>
    <n v="91504159.730000004"/>
    <n v="91504159.730000004"/>
    <s v="Casablanca"/>
  </r>
  <r>
    <s v="ORD107232"/>
    <s v="Samsung Galaxy A14"/>
    <x v="0"/>
    <x v="0"/>
    <x v="2"/>
    <x v="5"/>
    <n v="13258.31"/>
    <n v="1"/>
    <x v="7229"/>
    <x v="362"/>
    <n v="3597"/>
    <x v="283"/>
    <m/>
    <m/>
    <s v="Amazon"/>
    <s v="Amazon"/>
    <n v="27872.98"/>
    <n v="92327183.770000085"/>
    <n v="92327183.770000085"/>
    <s v="Giza"/>
  </r>
  <r>
    <s v="ORD107233"/>
    <s v="Nike Air Max"/>
    <x v="1"/>
    <x v="1"/>
    <x v="0"/>
    <x v="0"/>
    <n v="10819.44"/>
    <n v="5"/>
    <x v="7230"/>
    <x v="182"/>
    <n v="3783"/>
    <x v="165"/>
    <m/>
    <m/>
    <s v="sq"/>
    <s v="sq"/>
    <n v="16284.02"/>
    <n v="91504159.730000004"/>
    <n v="91504159.730000004"/>
    <s v="Cairo"/>
  </r>
  <r>
    <s v="ORD107234"/>
    <s v="T-shirt Cotton"/>
    <x v="1"/>
    <x v="5"/>
    <x v="0"/>
    <x v="2"/>
    <n v="13086.68"/>
    <n v="1"/>
    <x v="7231"/>
    <x v="280"/>
    <n v="410"/>
    <x v="111"/>
    <m/>
    <m/>
    <s v="sq"/>
    <s v="sq"/>
    <n v="26648.76"/>
    <n v="91504159.730000004"/>
    <n v="91504159.730000004"/>
    <s v="Casablanca"/>
  </r>
  <r>
    <s v="ORD107235"/>
    <s v="iPhone 13"/>
    <x v="0"/>
    <x v="4"/>
    <x v="0"/>
    <x v="3"/>
    <n v="1853.61"/>
    <n v="1"/>
    <x v="7232"/>
    <x v="361"/>
    <n v="1175"/>
    <x v="46"/>
    <m/>
    <m/>
    <s v="sq"/>
    <s v="sq"/>
    <n v="3665.44"/>
    <n v="92327183.770000085"/>
    <n v="92327183.770000085"/>
    <s v="Dubai"/>
  </r>
  <r>
    <s v="ORD107236"/>
    <s v="Dell Inspiron 3501"/>
    <x v="3"/>
    <x v="8"/>
    <x v="0"/>
    <x v="3"/>
    <n v="14452.05"/>
    <n v="3"/>
    <x v="7233"/>
    <x v="271"/>
    <n v="1410"/>
    <x v="73"/>
    <m/>
    <m/>
    <s v="sq"/>
    <s v="sq"/>
    <n v="3665.44"/>
    <n v="57542997.559999913"/>
    <n v="57542997.559999913"/>
    <s v="Dubai"/>
  </r>
  <r>
    <s v="ORD107237"/>
    <s v="Nike Air Max"/>
    <x v="1"/>
    <x v="1"/>
    <x v="2"/>
    <x v="1"/>
    <n v="6864.06"/>
    <n v="4"/>
    <x v="7234"/>
    <x v="52"/>
    <n v="2131"/>
    <x v="102"/>
    <m/>
    <m/>
    <s v="Amazon"/>
    <s v="Amazon"/>
    <n v="13290.4"/>
    <n v="91504159.730000004"/>
    <n v="91504159.730000004"/>
    <s v="Alexandria"/>
  </r>
  <r>
    <s v="ORD107238"/>
    <s v="Xiaomi Redmi Note 12"/>
    <x v="0"/>
    <x v="7"/>
    <x v="2"/>
    <x v="4"/>
    <n v="19286.52"/>
    <n v="1"/>
    <x v="7235"/>
    <x v="212"/>
    <n v="4009"/>
    <x v="326"/>
    <m/>
    <m/>
    <s v="Amazon"/>
    <s v="Amazon"/>
    <n v="99349.3"/>
    <n v="92327183.770000085"/>
    <n v="92327183.770000085"/>
    <s v="Riyadh"/>
  </r>
  <r>
    <s v="ORD107239"/>
    <s v="Samsung Galaxy A14"/>
    <x v="0"/>
    <x v="0"/>
    <x v="0"/>
    <x v="4"/>
    <n v="13397.29"/>
    <n v="2"/>
    <x v="7236"/>
    <x v="81"/>
    <n v="2736"/>
    <x v="251"/>
    <m/>
    <m/>
    <s v="sq"/>
    <s v="sq"/>
    <n v="99349.3"/>
    <n v="92327183.770000085"/>
    <n v="92327183.770000085"/>
    <s v="Riyadh"/>
  </r>
  <r>
    <s v="ORD107240"/>
    <s v="iPhone 13"/>
    <x v="0"/>
    <x v="4"/>
    <x v="1"/>
    <x v="0"/>
    <n v="10875.96"/>
    <n v="3"/>
    <x v="7237"/>
    <x v="365"/>
    <n v="233"/>
    <x v="341"/>
    <m/>
    <m/>
    <s v="Jumia"/>
    <s v="Jum"/>
    <n v="16284.02"/>
    <n v="92327183.770000085"/>
    <n v="92327183.770000085"/>
    <s v="Cairo"/>
  </r>
  <r>
    <s v="ORD107241"/>
    <s v="HP Pavilion Laptop"/>
    <x v="3"/>
    <x v="3"/>
    <x v="2"/>
    <x v="2"/>
    <n v="3144.19"/>
    <n v="1"/>
    <x v="7238"/>
    <x v="253"/>
    <n v="2039"/>
    <x v="237"/>
    <m/>
    <m/>
    <s v="Amazon"/>
    <s v="Amazon"/>
    <n v="26648.76"/>
    <n v="57542997.559999913"/>
    <n v="57542997.559999913"/>
    <s v="Casablanca"/>
  </r>
  <r>
    <s v="ORD107242"/>
    <s v="Nike Air Max"/>
    <x v="1"/>
    <x v="1"/>
    <x v="0"/>
    <x v="3"/>
    <n v="11949.59"/>
    <n v="5"/>
    <x v="7239"/>
    <x v="334"/>
    <n v="2942"/>
    <x v="350"/>
    <m/>
    <m/>
    <s v="sq"/>
    <s v="sq"/>
    <n v="3665.44"/>
    <n v="91504159.730000004"/>
    <n v="91504159.730000004"/>
    <s v="Dubai"/>
  </r>
  <r>
    <s v="ORD107243"/>
    <s v="T-shirt Cotton"/>
    <x v="1"/>
    <x v="5"/>
    <x v="0"/>
    <x v="1"/>
    <n v="14344.31"/>
    <n v="4"/>
    <x v="7240"/>
    <x v="200"/>
    <n v="3829"/>
    <x v="132"/>
    <m/>
    <m/>
    <s v="sq"/>
    <s v="sq"/>
    <n v="13290.4"/>
    <n v="91504159.730000004"/>
    <n v="91504159.730000004"/>
    <s v="Alexandria"/>
  </r>
  <r>
    <s v="ORD107244"/>
    <s v="HP Pavilion Laptop"/>
    <x v="3"/>
    <x v="3"/>
    <x v="2"/>
    <x v="2"/>
    <n v="16106.43"/>
    <n v="5"/>
    <x v="7241"/>
    <x v="246"/>
    <n v="3499"/>
    <x v="135"/>
    <m/>
    <m/>
    <s v="Amazon"/>
    <s v="Amazon"/>
    <n v="26648.76"/>
    <n v="57542997.559999913"/>
    <n v="57542997.559999913"/>
    <s v="Casablanca"/>
  </r>
  <r>
    <s v="ORD107245"/>
    <s v="Adidas Running Shoes"/>
    <x v="1"/>
    <x v="9"/>
    <x v="0"/>
    <x v="1"/>
    <n v="16128.05"/>
    <n v="2"/>
    <x v="7242"/>
    <x v="393"/>
    <n v="3709"/>
    <x v="337"/>
    <m/>
    <m/>
    <s v="sq"/>
    <s v="sq"/>
    <n v="13290.4"/>
    <n v="91504159.730000004"/>
    <n v="91504159.730000004"/>
    <s v="Alexandria"/>
  </r>
  <r>
    <s v="ORD107246"/>
    <s v="Xiaomi Redmi Note 12"/>
    <x v="0"/>
    <x v="7"/>
    <x v="1"/>
    <x v="4"/>
    <n v="8136.16"/>
    <n v="1"/>
    <x v="7243"/>
    <x v="368"/>
    <n v="1202"/>
    <x v="333"/>
    <m/>
    <m/>
    <s v="Jumia"/>
    <s v="Jum"/>
    <n v="99349.3"/>
    <n v="92327183.770000085"/>
    <n v="92327183.770000085"/>
    <s v="Riyadh"/>
  </r>
  <r>
    <s v="ORD107247"/>
    <s v="Bluetooth Headset"/>
    <x v="2"/>
    <x v="2"/>
    <x v="0"/>
    <x v="3"/>
    <n v="19359.68"/>
    <n v="3"/>
    <x v="7244"/>
    <x v="360"/>
    <n v="795"/>
    <x v="225"/>
    <m/>
    <m/>
    <s v="sq"/>
    <s v="sq"/>
    <n v="3665.44"/>
    <n v="29200970.130000021"/>
    <n v="29200970.130000021"/>
    <s v="Dubai"/>
  </r>
  <r>
    <s v="ORD107248"/>
    <s v="Nike Air Max"/>
    <x v="1"/>
    <x v="1"/>
    <x v="1"/>
    <x v="3"/>
    <n v="10368.879999999999"/>
    <n v="2"/>
    <x v="7245"/>
    <x v="124"/>
    <n v="3794"/>
    <x v="138"/>
    <m/>
    <m/>
    <s v="Jumia"/>
    <s v="Jum"/>
    <n v="3665.44"/>
    <n v="91504159.730000004"/>
    <n v="91504159.730000004"/>
    <s v="Dubai"/>
  </r>
  <r>
    <s v="ORD107249"/>
    <s v="Nike Air Max"/>
    <x v="1"/>
    <x v="1"/>
    <x v="0"/>
    <x v="3"/>
    <n v="10248.969999999999"/>
    <n v="1"/>
    <x v="7246"/>
    <x v="381"/>
    <n v="1922"/>
    <x v="333"/>
    <m/>
    <m/>
    <s v="sq"/>
    <s v="sq"/>
    <n v="3665.44"/>
    <n v="91504159.730000004"/>
    <n v="91504159.730000004"/>
    <s v="Dubai"/>
  </r>
  <r>
    <s v="ORD107250"/>
    <s v="Xiaomi Redmi Note 12"/>
    <x v="0"/>
    <x v="7"/>
    <x v="0"/>
    <x v="4"/>
    <n v="2081.52"/>
    <n v="1"/>
    <x v="7247"/>
    <x v="259"/>
    <n v="2715"/>
    <x v="169"/>
    <m/>
    <m/>
    <s v="sq"/>
    <s v="sq"/>
    <n v="99349.3"/>
    <n v="92327183.770000085"/>
    <n v="92327183.770000085"/>
    <s v="Riyadh"/>
  </r>
  <r>
    <s v="ORD107251"/>
    <s v="Bluetooth Headset"/>
    <x v="2"/>
    <x v="2"/>
    <x v="0"/>
    <x v="3"/>
    <n v="15442.05"/>
    <n v="3"/>
    <x v="7248"/>
    <x v="141"/>
    <n v="349"/>
    <x v="184"/>
    <m/>
    <m/>
    <s v="sq"/>
    <s v="sq"/>
    <n v="3665.44"/>
    <n v="29200970.130000021"/>
    <n v="29200970.130000021"/>
    <s v="Dubai"/>
  </r>
  <r>
    <s v="ORD107252"/>
    <s v="Dell Inspiron 3501"/>
    <x v="3"/>
    <x v="8"/>
    <x v="0"/>
    <x v="0"/>
    <n v="10849.12"/>
    <n v="5"/>
    <x v="7249"/>
    <x v="112"/>
    <n v="4192"/>
    <x v="88"/>
    <m/>
    <m/>
    <s v="sq"/>
    <s v="sq"/>
    <n v="16284.02"/>
    <n v="57542997.559999913"/>
    <n v="57542997.559999913"/>
    <s v="Cairo"/>
  </r>
  <r>
    <s v="ORD107253"/>
    <s v="HP Pavilion Laptop"/>
    <x v="3"/>
    <x v="3"/>
    <x v="1"/>
    <x v="3"/>
    <n v="6121.26"/>
    <n v="5"/>
    <x v="7250"/>
    <x v="336"/>
    <n v="3894"/>
    <x v="320"/>
    <m/>
    <m/>
    <s v="Jumia"/>
    <s v="Jum"/>
    <n v="3665.44"/>
    <n v="57542997.559999913"/>
    <n v="57542997.559999913"/>
    <s v="Dubai"/>
  </r>
  <r>
    <s v="ORD107254"/>
    <s v="Samsung Galaxy A14"/>
    <x v="0"/>
    <x v="0"/>
    <x v="1"/>
    <x v="5"/>
    <n v="9208.93"/>
    <n v="4"/>
    <x v="7251"/>
    <x v="257"/>
    <n v="2641"/>
    <x v="186"/>
    <m/>
    <m/>
    <s v="Jumia"/>
    <s v="Jum"/>
    <n v="27872.98"/>
    <n v="92327183.770000085"/>
    <n v="92327183.770000085"/>
    <s v="Giza"/>
  </r>
  <r>
    <s v="ORD107255"/>
    <s v="iPhone 13"/>
    <x v="0"/>
    <x v="4"/>
    <x v="0"/>
    <x v="1"/>
    <n v="17407.82"/>
    <n v="5"/>
    <x v="7252"/>
    <x v="260"/>
    <n v="318"/>
    <x v="193"/>
    <m/>
    <m/>
    <s v="sq"/>
    <s v="sq"/>
    <n v="13290.4"/>
    <n v="92327183.770000085"/>
    <n v="92327183.770000085"/>
    <s v="Alexandria"/>
  </r>
  <r>
    <s v="ORD107256"/>
    <s v="Xiaomi Redmi Note 12"/>
    <x v="0"/>
    <x v="7"/>
    <x v="1"/>
    <x v="4"/>
    <n v="995.01"/>
    <n v="2"/>
    <x v="7253"/>
    <x v="274"/>
    <n v="578"/>
    <x v="201"/>
    <m/>
    <m/>
    <s v="Jumia"/>
    <s v="Jum"/>
    <n v="99349.3"/>
    <n v="92327183.770000085"/>
    <n v="92327183.770000085"/>
    <s v="Riyadh"/>
  </r>
  <r>
    <s v="ORD107257"/>
    <s v="iPhone 13"/>
    <x v="0"/>
    <x v="4"/>
    <x v="2"/>
    <x v="5"/>
    <n v="2260.5300000000002"/>
    <n v="5"/>
    <x v="7254"/>
    <x v="105"/>
    <n v="4988"/>
    <x v="242"/>
    <m/>
    <m/>
    <s v="Amazon"/>
    <s v="Amazon"/>
    <n v="27872.98"/>
    <n v="92327183.770000085"/>
    <n v="92327183.770000085"/>
    <s v="Giza"/>
  </r>
  <r>
    <s v="ORD107258"/>
    <s v="Bluetooth Headset"/>
    <x v="2"/>
    <x v="2"/>
    <x v="0"/>
    <x v="0"/>
    <n v="7882.76"/>
    <n v="3"/>
    <x v="7255"/>
    <x v="26"/>
    <n v="1608"/>
    <x v="176"/>
    <m/>
    <m/>
    <s v="sq"/>
    <s v="sq"/>
    <n v="16284.02"/>
    <n v="29200970.130000021"/>
    <n v="29200970.130000021"/>
    <s v="Cairo"/>
  </r>
  <r>
    <s v="ORD107259"/>
    <s v="iPhone 13"/>
    <x v="0"/>
    <x v="4"/>
    <x v="0"/>
    <x v="4"/>
    <n v="8774.92"/>
    <n v="5"/>
    <x v="7256"/>
    <x v="220"/>
    <n v="4800"/>
    <x v="214"/>
    <m/>
    <m/>
    <s v="sq"/>
    <s v="sq"/>
    <n v="99349.3"/>
    <n v="92327183.770000085"/>
    <n v="92327183.770000085"/>
    <s v="Riyadh"/>
  </r>
  <r>
    <s v="ORD107260"/>
    <s v="iPhone 13"/>
    <x v="0"/>
    <x v="4"/>
    <x v="0"/>
    <x v="3"/>
    <n v="3386.43"/>
    <n v="3"/>
    <x v="7257"/>
    <x v="325"/>
    <n v="3272"/>
    <x v="153"/>
    <m/>
    <m/>
    <s v="sq"/>
    <s v="sq"/>
    <n v="3665.44"/>
    <n v="92327183.770000085"/>
    <n v="92327183.770000085"/>
    <s v="Dubai"/>
  </r>
  <r>
    <s v="ORD107261"/>
    <s v="Smartwatch FitPro"/>
    <x v="4"/>
    <x v="6"/>
    <x v="2"/>
    <x v="0"/>
    <n v="14114.74"/>
    <n v="2"/>
    <x v="7258"/>
    <x v="104"/>
    <n v="3926"/>
    <x v="238"/>
    <m/>
    <m/>
    <s v="Amazon"/>
    <s v="Amazon"/>
    <n v="16284.02"/>
    <n v="31420413.200000018"/>
    <n v="31420413.200000018"/>
    <s v="Cairo"/>
  </r>
  <r>
    <s v="ORD107262"/>
    <s v="Smartwatch FitPro"/>
    <x v="4"/>
    <x v="6"/>
    <x v="1"/>
    <x v="3"/>
    <n v="6919.05"/>
    <n v="4"/>
    <x v="7259"/>
    <x v="274"/>
    <n v="4931"/>
    <x v="226"/>
    <m/>
    <m/>
    <s v="Jumia"/>
    <s v="Jum"/>
    <n v="3665.44"/>
    <n v="31420413.200000018"/>
    <n v="31420413.200000018"/>
    <s v="Dubai"/>
  </r>
  <r>
    <s v="ORD107263"/>
    <s v="Adidas Running Shoes"/>
    <x v="1"/>
    <x v="9"/>
    <x v="0"/>
    <x v="1"/>
    <n v="14933.67"/>
    <n v="5"/>
    <x v="7260"/>
    <x v="339"/>
    <n v="671"/>
    <x v="344"/>
    <m/>
    <m/>
    <s v="sq"/>
    <s v="sq"/>
    <n v="13290.4"/>
    <n v="91504159.730000004"/>
    <n v="91504159.730000004"/>
    <s v="Alexandria"/>
  </r>
  <r>
    <s v="ORD107264"/>
    <s v="Smartwatch FitPro"/>
    <x v="4"/>
    <x v="6"/>
    <x v="2"/>
    <x v="1"/>
    <n v="8707.26"/>
    <n v="2"/>
    <x v="7261"/>
    <x v="282"/>
    <n v="2991"/>
    <x v="355"/>
    <m/>
    <m/>
    <s v="Amazon"/>
    <s v="Amazon"/>
    <n v="13290.4"/>
    <n v="31420413.200000018"/>
    <n v="31420413.200000018"/>
    <s v="Alexandria"/>
  </r>
  <r>
    <s v="ORD107265"/>
    <s v="Xiaomi Redmi Note 12"/>
    <x v="0"/>
    <x v="7"/>
    <x v="0"/>
    <x v="1"/>
    <n v="8211.1"/>
    <n v="4"/>
    <x v="7262"/>
    <x v="52"/>
    <n v="2618"/>
    <x v="24"/>
    <m/>
    <m/>
    <s v="sq"/>
    <s v="sq"/>
    <n v="13290.4"/>
    <n v="92327183.770000085"/>
    <n v="92327183.770000085"/>
    <s v="Alexandria"/>
  </r>
  <r>
    <s v="ORD107266"/>
    <s v="iPhone 13"/>
    <x v="0"/>
    <x v="4"/>
    <x v="0"/>
    <x v="0"/>
    <n v="19935.63"/>
    <n v="4"/>
    <x v="7263"/>
    <x v="21"/>
    <n v="3691"/>
    <x v="65"/>
    <m/>
    <m/>
    <s v="sq"/>
    <s v="sq"/>
    <n v="16284.02"/>
    <n v="92327183.770000085"/>
    <n v="92327183.770000085"/>
    <s v="Cairo"/>
  </r>
  <r>
    <s v="ORD107267"/>
    <s v="iPhone 13"/>
    <x v="0"/>
    <x v="4"/>
    <x v="0"/>
    <x v="5"/>
    <n v="13196.01"/>
    <n v="2"/>
    <x v="7264"/>
    <x v="20"/>
    <n v="1305"/>
    <x v="136"/>
    <m/>
    <m/>
    <s v="sq"/>
    <s v="sq"/>
    <n v="27872.98"/>
    <n v="92327183.770000085"/>
    <n v="92327183.770000085"/>
    <s v="Giza"/>
  </r>
  <r>
    <s v="ORD107268"/>
    <s v="Samsung Galaxy A14"/>
    <x v="0"/>
    <x v="0"/>
    <x v="1"/>
    <x v="3"/>
    <n v="14293.42"/>
    <n v="5"/>
    <x v="7265"/>
    <x v="11"/>
    <n v="3359"/>
    <x v="351"/>
    <m/>
    <m/>
    <s v="Jumia"/>
    <s v="Jum"/>
    <n v="3665.44"/>
    <n v="92327183.770000085"/>
    <n v="92327183.770000085"/>
    <s v="Dubai"/>
  </r>
  <r>
    <s v="ORD107269"/>
    <s v="Samsung Galaxy A14"/>
    <x v="0"/>
    <x v="0"/>
    <x v="0"/>
    <x v="0"/>
    <n v="4353.74"/>
    <n v="5"/>
    <x v="7266"/>
    <x v="170"/>
    <n v="3752"/>
    <x v="187"/>
    <m/>
    <m/>
    <s v="sq"/>
    <s v="sq"/>
    <n v="16284.02"/>
    <n v="92327183.770000085"/>
    <n v="92327183.770000085"/>
    <s v="Cairo"/>
  </r>
  <r>
    <s v="ORD107270"/>
    <s v="Bluetooth Headset"/>
    <x v="2"/>
    <x v="2"/>
    <x v="2"/>
    <x v="5"/>
    <n v="17171.34"/>
    <n v="2"/>
    <x v="7267"/>
    <x v="336"/>
    <n v="4567"/>
    <x v="38"/>
    <m/>
    <m/>
    <s v="Amazon"/>
    <s v="Amazon"/>
    <n v="27872.98"/>
    <n v="29200970.130000021"/>
    <n v="29200970.130000021"/>
    <s v="Giza"/>
  </r>
  <r>
    <s v="ORD107271"/>
    <s v="iPhone 13"/>
    <x v="0"/>
    <x v="4"/>
    <x v="0"/>
    <x v="4"/>
    <n v="16631.73"/>
    <n v="5"/>
    <x v="7268"/>
    <x v="276"/>
    <n v="311"/>
    <x v="126"/>
    <m/>
    <m/>
    <s v="sq"/>
    <s v="sq"/>
    <n v="99349.3"/>
    <n v="92327183.770000085"/>
    <n v="92327183.770000085"/>
    <s v="Riyadh"/>
  </r>
  <r>
    <s v="ORD107272"/>
    <s v="HP Pavilion Laptop"/>
    <x v="3"/>
    <x v="3"/>
    <x v="0"/>
    <x v="4"/>
    <n v="6713.91"/>
    <n v="3"/>
    <x v="7269"/>
    <x v="185"/>
    <n v="495"/>
    <x v="327"/>
    <m/>
    <m/>
    <s v="sq"/>
    <s v="sq"/>
    <n v="99349.3"/>
    <n v="57542997.559999913"/>
    <n v="57542997.559999913"/>
    <s v="Riyadh"/>
  </r>
  <r>
    <s v="ORD107273"/>
    <s v="Smartwatch FitPro"/>
    <x v="4"/>
    <x v="6"/>
    <x v="2"/>
    <x v="1"/>
    <n v="8714.32"/>
    <n v="3"/>
    <x v="7270"/>
    <x v="323"/>
    <n v="856"/>
    <x v="302"/>
    <m/>
    <m/>
    <s v="Amazon"/>
    <s v="Amazon"/>
    <n v="13290.4"/>
    <n v="31420413.200000018"/>
    <n v="31420413.200000018"/>
    <s v="Alexandria"/>
  </r>
  <r>
    <s v="ORD107274"/>
    <s v="Smartwatch FitPro"/>
    <x v="4"/>
    <x v="6"/>
    <x v="2"/>
    <x v="0"/>
    <n v="10271.35"/>
    <n v="5"/>
    <x v="7271"/>
    <x v="83"/>
    <n v="2101"/>
    <x v="124"/>
    <m/>
    <m/>
    <s v="Amazon"/>
    <s v="Amazon"/>
    <n v="16284.02"/>
    <n v="31420413.200000018"/>
    <n v="31420413.200000018"/>
    <s v="Cairo"/>
  </r>
  <r>
    <s v="ORD107275"/>
    <s v="Smartwatch FitPro"/>
    <x v="4"/>
    <x v="6"/>
    <x v="0"/>
    <x v="1"/>
    <n v="10576.31"/>
    <n v="5"/>
    <x v="7272"/>
    <x v="243"/>
    <n v="1015"/>
    <x v="255"/>
    <m/>
    <m/>
    <s v="sq"/>
    <s v="sq"/>
    <n v="13290.4"/>
    <n v="31420413.200000018"/>
    <n v="31420413.200000018"/>
    <s v="Alexandria"/>
  </r>
  <r>
    <s v="ORD107276"/>
    <s v="Bluetooth Headset"/>
    <x v="2"/>
    <x v="2"/>
    <x v="2"/>
    <x v="4"/>
    <n v="4316"/>
    <n v="4"/>
    <x v="7273"/>
    <x v="250"/>
    <n v="2317"/>
    <x v="72"/>
    <m/>
    <m/>
    <s v="Amazon"/>
    <s v="Amazon"/>
    <n v="99349.3"/>
    <n v="29200970.130000021"/>
    <n v="29200970.130000021"/>
    <s v="Riyadh"/>
  </r>
  <r>
    <s v="ORD107277"/>
    <s v="Adidas Running Shoes"/>
    <x v="1"/>
    <x v="9"/>
    <x v="0"/>
    <x v="4"/>
    <n v="15776.13"/>
    <n v="4"/>
    <x v="7274"/>
    <x v="348"/>
    <n v="4419"/>
    <x v="217"/>
    <m/>
    <m/>
    <s v="sq"/>
    <s v="sq"/>
    <n v="99349.3"/>
    <n v="91504159.730000004"/>
    <n v="91504159.730000004"/>
    <s v="Riyadh"/>
  </r>
  <r>
    <s v="ORD107278"/>
    <s v="Samsung Galaxy A14"/>
    <x v="0"/>
    <x v="0"/>
    <x v="0"/>
    <x v="2"/>
    <n v="1974.44"/>
    <n v="1"/>
    <x v="7275"/>
    <x v="29"/>
    <n v="392"/>
    <x v="273"/>
    <m/>
    <m/>
    <s v="sq"/>
    <s v="sq"/>
    <n v="26648.76"/>
    <n v="92327183.770000085"/>
    <n v="92327183.770000085"/>
    <s v="Casablanca"/>
  </r>
  <r>
    <s v="ORD107279"/>
    <s v="Xiaomi Redmi Note 12"/>
    <x v="0"/>
    <x v="7"/>
    <x v="0"/>
    <x v="3"/>
    <n v="9728.92"/>
    <n v="2"/>
    <x v="7276"/>
    <x v="355"/>
    <n v="1156"/>
    <x v="291"/>
    <m/>
    <m/>
    <s v="sq"/>
    <s v="sq"/>
    <n v="3665.44"/>
    <n v="92327183.770000085"/>
    <n v="92327183.770000085"/>
    <s v="Dubai"/>
  </r>
  <r>
    <s v="ORD107280"/>
    <s v="Dell Inspiron 3501"/>
    <x v="3"/>
    <x v="8"/>
    <x v="1"/>
    <x v="2"/>
    <n v="1450.42"/>
    <n v="3"/>
    <x v="7277"/>
    <x v="378"/>
    <n v="209"/>
    <x v="219"/>
    <m/>
    <m/>
    <s v="Jumia"/>
    <s v="Jum"/>
    <n v="26648.76"/>
    <n v="57542997.559999913"/>
    <n v="57542997.559999913"/>
    <s v="Casablanca"/>
  </r>
  <r>
    <s v="ORD107281"/>
    <s v="Samsung Galaxy A14"/>
    <x v="0"/>
    <x v="0"/>
    <x v="1"/>
    <x v="2"/>
    <n v="19245.5"/>
    <n v="5"/>
    <x v="7278"/>
    <x v="12"/>
    <n v="4139"/>
    <x v="199"/>
    <m/>
    <m/>
    <s v="Jumia"/>
    <s v="Jum"/>
    <n v="26648.76"/>
    <n v="92327183.770000085"/>
    <n v="92327183.770000085"/>
    <s v="Casablanca"/>
  </r>
  <r>
    <s v="ORD107282"/>
    <s v="T-shirt Cotton"/>
    <x v="1"/>
    <x v="5"/>
    <x v="2"/>
    <x v="0"/>
    <n v="13198.95"/>
    <n v="4"/>
    <x v="7279"/>
    <x v="140"/>
    <n v="4330"/>
    <x v="177"/>
    <m/>
    <m/>
    <s v="Amazon"/>
    <s v="Amazon"/>
    <n v="16284.02"/>
    <n v="91504159.730000004"/>
    <n v="91504159.730000004"/>
    <s v="Cairo"/>
  </r>
  <r>
    <s v="ORD107283"/>
    <s v="Samsung Galaxy A14"/>
    <x v="0"/>
    <x v="0"/>
    <x v="2"/>
    <x v="3"/>
    <n v="11036.71"/>
    <n v="4"/>
    <x v="7280"/>
    <x v="163"/>
    <n v="755"/>
    <x v="10"/>
    <m/>
    <m/>
    <s v="Amazon"/>
    <s v="Amazon"/>
    <n v="3665.44"/>
    <n v="92327183.770000085"/>
    <n v="92327183.770000085"/>
    <s v="Dubai"/>
  </r>
  <r>
    <s v="ORD107284"/>
    <s v="Nike Air Max"/>
    <x v="1"/>
    <x v="1"/>
    <x v="1"/>
    <x v="1"/>
    <n v="11395.63"/>
    <n v="4"/>
    <x v="7281"/>
    <x v="153"/>
    <n v="3659"/>
    <x v="83"/>
    <m/>
    <m/>
    <s v="Jumia"/>
    <s v="Jum"/>
    <n v="13290.4"/>
    <n v="91504159.730000004"/>
    <n v="91504159.730000004"/>
    <s v="Alexandria"/>
  </r>
  <r>
    <s v="ORD107285"/>
    <s v="Smartwatch FitPro"/>
    <x v="4"/>
    <x v="6"/>
    <x v="0"/>
    <x v="4"/>
    <n v="2035.22"/>
    <n v="3"/>
    <x v="7282"/>
    <x v="136"/>
    <n v="325"/>
    <x v="20"/>
    <m/>
    <m/>
    <s v="sq"/>
    <s v="sq"/>
    <n v="99349.3"/>
    <n v="31420413.200000018"/>
    <n v="31420413.200000018"/>
    <s v="Riyadh"/>
  </r>
  <r>
    <s v="ORD107286"/>
    <s v="T-shirt Cotton"/>
    <x v="1"/>
    <x v="5"/>
    <x v="0"/>
    <x v="3"/>
    <n v="15538.85"/>
    <n v="1"/>
    <x v="7283"/>
    <x v="196"/>
    <n v="3975"/>
    <x v="136"/>
    <m/>
    <m/>
    <s v="sq"/>
    <s v="sq"/>
    <n v="3665.44"/>
    <n v="91504159.730000004"/>
    <n v="91504159.730000004"/>
    <s v="Dubai"/>
  </r>
  <r>
    <s v="ORD107287"/>
    <s v="iPhone 13"/>
    <x v="0"/>
    <x v="4"/>
    <x v="0"/>
    <x v="1"/>
    <n v="11231.41"/>
    <n v="1"/>
    <x v="7284"/>
    <x v="382"/>
    <n v="717"/>
    <x v="207"/>
    <m/>
    <m/>
    <s v="sq"/>
    <s v="sq"/>
    <n v="13290.4"/>
    <n v="92327183.770000085"/>
    <n v="92327183.770000085"/>
    <s v="Alexandria"/>
  </r>
  <r>
    <s v="ORD107288"/>
    <s v="HP Pavilion Laptop"/>
    <x v="3"/>
    <x v="3"/>
    <x v="1"/>
    <x v="2"/>
    <n v="18867.16"/>
    <n v="1"/>
    <x v="7285"/>
    <x v="143"/>
    <n v="1177"/>
    <x v="8"/>
    <m/>
    <m/>
    <s v="Jumia"/>
    <s v="Jum"/>
    <n v="26648.76"/>
    <n v="57542997.559999913"/>
    <n v="57542997.559999913"/>
    <s v="Casablanca"/>
  </r>
  <r>
    <s v="ORD107289"/>
    <s v="Xiaomi Redmi Note 12"/>
    <x v="0"/>
    <x v="7"/>
    <x v="0"/>
    <x v="5"/>
    <n v="16630.96"/>
    <n v="4"/>
    <x v="7286"/>
    <x v="298"/>
    <n v="1904"/>
    <x v="61"/>
    <m/>
    <m/>
    <s v="sq"/>
    <s v="sq"/>
    <n v="27872.98"/>
    <n v="92327183.770000085"/>
    <n v="92327183.770000085"/>
    <s v="Giza"/>
  </r>
  <r>
    <s v="ORD107290"/>
    <s v="Bluetooth Headset"/>
    <x v="2"/>
    <x v="2"/>
    <x v="2"/>
    <x v="4"/>
    <n v="2384.7800000000002"/>
    <n v="5"/>
    <x v="7287"/>
    <x v="44"/>
    <n v="3550"/>
    <x v="322"/>
    <m/>
    <m/>
    <s v="Amazon"/>
    <s v="Amazon"/>
    <n v="99349.3"/>
    <n v="29200970.130000021"/>
    <n v="29200970.130000021"/>
    <s v="Riyadh"/>
  </r>
  <r>
    <s v="ORD107291"/>
    <s v="Samsung Galaxy A14"/>
    <x v="0"/>
    <x v="0"/>
    <x v="0"/>
    <x v="4"/>
    <n v="3168.19"/>
    <n v="5"/>
    <x v="7288"/>
    <x v="245"/>
    <n v="4879"/>
    <x v="13"/>
    <m/>
    <m/>
    <s v="sq"/>
    <s v="sq"/>
    <n v="99349.3"/>
    <n v="92327183.770000085"/>
    <n v="92327183.770000085"/>
    <s v="Riyadh"/>
  </r>
  <r>
    <s v="ORD107292"/>
    <s v="Adidas Running Shoes"/>
    <x v="1"/>
    <x v="9"/>
    <x v="1"/>
    <x v="3"/>
    <n v="13179.24"/>
    <n v="5"/>
    <x v="7289"/>
    <x v="246"/>
    <n v="1819"/>
    <x v="144"/>
    <m/>
    <m/>
    <s v="Jumia"/>
    <s v="Jum"/>
    <n v="3665.44"/>
    <n v="91504159.730000004"/>
    <n v="91504159.730000004"/>
    <s v="Dubai"/>
  </r>
  <r>
    <s v="ORD107293"/>
    <s v="Xiaomi Redmi Note 12"/>
    <x v="0"/>
    <x v="7"/>
    <x v="0"/>
    <x v="5"/>
    <n v="2940.65"/>
    <n v="4"/>
    <x v="7290"/>
    <x v="72"/>
    <n v="4217"/>
    <x v="266"/>
    <m/>
    <m/>
    <s v="sq"/>
    <s v="sq"/>
    <n v="27872.98"/>
    <n v="92327183.770000085"/>
    <n v="92327183.770000085"/>
    <s v="Giza"/>
  </r>
  <r>
    <s v="ORD107294"/>
    <s v="T-shirt Cotton"/>
    <x v="1"/>
    <x v="5"/>
    <x v="0"/>
    <x v="2"/>
    <n v="8819.99"/>
    <n v="4"/>
    <x v="7291"/>
    <x v="284"/>
    <n v="1444"/>
    <x v="201"/>
    <m/>
    <m/>
    <s v="sq"/>
    <s v="sq"/>
    <n v="26648.76"/>
    <n v="91504159.730000004"/>
    <n v="91504159.730000004"/>
    <s v="Casablanca"/>
  </r>
  <r>
    <s v="ORD107295"/>
    <s v="iPhone 13"/>
    <x v="0"/>
    <x v="4"/>
    <x v="0"/>
    <x v="5"/>
    <n v="13241.76"/>
    <n v="1"/>
    <x v="7292"/>
    <x v="124"/>
    <n v="1135"/>
    <x v="117"/>
    <m/>
    <m/>
    <s v="sq"/>
    <s v="sq"/>
    <n v="27872.98"/>
    <n v="92327183.770000085"/>
    <n v="92327183.770000085"/>
    <s v="Giza"/>
  </r>
  <r>
    <s v="ORD107296"/>
    <s v="Xiaomi Redmi Note 12"/>
    <x v="0"/>
    <x v="7"/>
    <x v="2"/>
    <x v="2"/>
    <n v="10503.64"/>
    <n v="4"/>
    <x v="7293"/>
    <x v="180"/>
    <n v="863"/>
    <x v="172"/>
    <m/>
    <m/>
    <s v="Amazon"/>
    <s v="Amazon"/>
    <n v="26648.76"/>
    <n v="92327183.770000085"/>
    <n v="92327183.770000085"/>
    <s v="Casablanca"/>
  </r>
  <r>
    <s v="ORD107297"/>
    <s v="Xiaomi Redmi Note 12"/>
    <x v="0"/>
    <x v="7"/>
    <x v="1"/>
    <x v="3"/>
    <n v="8376.9"/>
    <n v="2"/>
    <x v="7294"/>
    <x v="80"/>
    <n v="1141"/>
    <x v="159"/>
    <m/>
    <m/>
    <s v="Jumia"/>
    <s v="Jum"/>
    <n v="3665.44"/>
    <n v="92327183.770000085"/>
    <n v="92327183.770000085"/>
    <s v="Dubai"/>
  </r>
  <r>
    <s v="ORD107298"/>
    <s v="Xiaomi Redmi Note 12"/>
    <x v="0"/>
    <x v="7"/>
    <x v="2"/>
    <x v="5"/>
    <n v="11530.14"/>
    <n v="5"/>
    <x v="7295"/>
    <x v="283"/>
    <n v="4648"/>
    <x v="73"/>
    <m/>
    <m/>
    <s v="Amazon"/>
    <s v="Amazon"/>
    <n v="27872.98"/>
    <n v="92327183.770000085"/>
    <n v="92327183.770000085"/>
    <s v="Giza"/>
  </r>
  <r>
    <s v="ORD107299"/>
    <s v="Smartwatch FitPro"/>
    <x v="4"/>
    <x v="6"/>
    <x v="2"/>
    <x v="2"/>
    <n v="10641.56"/>
    <n v="5"/>
    <x v="7296"/>
    <x v="16"/>
    <n v="3528"/>
    <x v="99"/>
    <m/>
    <m/>
    <s v="Amazon"/>
    <s v="Amazon"/>
    <n v="26648.76"/>
    <n v="31420413.200000018"/>
    <n v="31420413.200000018"/>
    <s v="Casablanca"/>
  </r>
  <r>
    <s v="ORD107300"/>
    <s v="Dell Inspiron 3501"/>
    <x v="3"/>
    <x v="8"/>
    <x v="0"/>
    <x v="3"/>
    <n v="16556.400000000001"/>
    <n v="5"/>
    <x v="7297"/>
    <x v="279"/>
    <n v="2981"/>
    <x v="1"/>
    <m/>
    <m/>
    <s v="sq"/>
    <s v="sq"/>
    <n v="3665.44"/>
    <n v="57542997.559999913"/>
    <n v="57542997.559999913"/>
    <s v="Dubai"/>
  </r>
  <r>
    <s v="ORD107301"/>
    <s v="HP Pavilion Laptop"/>
    <x v="3"/>
    <x v="3"/>
    <x v="2"/>
    <x v="4"/>
    <n v="10514.44"/>
    <n v="1"/>
    <x v="7298"/>
    <x v="229"/>
    <n v="2227"/>
    <x v="304"/>
    <m/>
    <m/>
    <s v="Amazon"/>
    <s v="Amazon"/>
    <n v="99349.3"/>
    <n v="57542997.559999913"/>
    <n v="57542997.559999913"/>
    <s v="Riyadh"/>
  </r>
  <r>
    <s v="ORD107302"/>
    <s v="Smartwatch FitPro"/>
    <x v="4"/>
    <x v="6"/>
    <x v="2"/>
    <x v="3"/>
    <n v="4019.2"/>
    <n v="2"/>
    <x v="7299"/>
    <x v="87"/>
    <n v="857"/>
    <x v="209"/>
    <m/>
    <m/>
    <s v="Amazon"/>
    <s v="Amazon"/>
    <n v="3665.44"/>
    <n v="31420413.200000018"/>
    <n v="31420413.200000018"/>
    <s v="Dubai"/>
  </r>
  <r>
    <s v="ORD107303"/>
    <s v="Smartwatch FitPro"/>
    <x v="4"/>
    <x v="6"/>
    <x v="0"/>
    <x v="4"/>
    <n v="13441.58"/>
    <n v="1"/>
    <x v="7300"/>
    <x v="82"/>
    <n v="3179"/>
    <x v="112"/>
    <m/>
    <m/>
    <s v="sq"/>
    <s v="sq"/>
    <n v="99349.3"/>
    <n v="31420413.200000018"/>
    <n v="31420413.200000018"/>
    <s v="Riyadh"/>
  </r>
  <r>
    <s v="ORD107304"/>
    <s v="Bluetooth Headset"/>
    <x v="2"/>
    <x v="2"/>
    <x v="1"/>
    <x v="5"/>
    <n v="9259.3799999999992"/>
    <n v="4"/>
    <x v="7301"/>
    <x v="368"/>
    <n v="2222"/>
    <x v="114"/>
    <m/>
    <m/>
    <s v="Jumia"/>
    <s v="Jum"/>
    <n v="27872.98"/>
    <n v="29200970.130000021"/>
    <n v="29200970.130000021"/>
    <s v="Giza"/>
  </r>
  <r>
    <s v="ORD107305"/>
    <s v="Smartwatch FitPro"/>
    <x v="4"/>
    <x v="6"/>
    <x v="2"/>
    <x v="2"/>
    <n v="19152.919999999998"/>
    <n v="1"/>
    <x v="7302"/>
    <x v="24"/>
    <n v="505"/>
    <x v="97"/>
    <m/>
    <m/>
    <s v="Amazon"/>
    <s v="Amazon"/>
    <n v="26648.76"/>
    <n v="31420413.200000018"/>
    <n v="31420413.200000018"/>
    <s v="Casablanca"/>
  </r>
  <r>
    <s v="ORD107306"/>
    <s v="Bluetooth Headset"/>
    <x v="2"/>
    <x v="2"/>
    <x v="0"/>
    <x v="1"/>
    <n v="7347.73"/>
    <n v="2"/>
    <x v="7303"/>
    <x v="8"/>
    <n v="3041"/>
    <x v="165"/>
    <m/>
    <m/>
    <s v="sq"/>
    <s v="sq"/>
    <n v="13290.4"/>
    <n v="29200970.130000021"/>
    <n v="29200970.130000021"/>
    <s v="Alexandria"/>
  </r>
  <r>
    <s v="ORD107307"/>
    <s v="Samsung Galaxy A14"/>
    <x v="0"/>
    <x v="0"/>
    <x v="2"/>
    <x v="0"/>
    <n v="2290.9499999999998"/>
    <n v="5"/>
    <x v="7304"/>
    <x v="8"/>
    <n v="66"/>
    <x v="133"/>
    <m/>
    <m/>
    <s v="Amazon"/>
    <s v="Amazon"/>
    <n v="16284.02"/>
    <n v="92327183.770000085"/>
    <n v="92327183.770000085"/>
    <s v="Cairo"/>
  </r>
  <r>
    <s v="ORD107308"/>
    <s v="Nike Air Max"/>
    <x v="1"/>
    <x v="1"/>
    <x v="2"/>
    <x v="4"/>
    <n v="17554.060000000001"/>
    <n v="2"/>
    <x v="7305"/>
    <x v="140"/>
    <n v="416"/>
    <x v="113"/>
    <m/>
    <m/>
    <s v="Amazon"/>
    <s v="Amazon"/>
    <n v="99349.3"/>
    <n v="91504159.730000004"/>
    <n v="91504159.730000004"/>
    <s v="Riyadh"/>
  </r>
  <r>
    <s v="ORD107309"/>
    <s v="Adidas Running Shoes"/>
    <x v="1"/>
    <x v="9"/>
    <x v="2"/>
    <x v="1"/>
    <n v="17392.28"/>
    <n v="1"/>
    <x v="7306"/>
    <x v="8"/>
    <n v="293"/>
    <x v="204"/>
    <m/>
    <m/>
    <s v="Amazon"/>
    <s v="Amazon"/>
    <n v="13290.4"/>
    <n v="91504159.730000004"/>
    <n v="91504159.730000004"/>
    <s v="Alexandria"/>
  </r>
  <r>
    <s v="ORD107310"/>
    <s v="iPhone 13"/>
    <x v="0"/>
    <x v="4"/>
    <x v="2"/>
    <x v="3"/>
    <n v="766.16"/>
    <n v="2"/>
    <x v="7307"/>
    <x v="372"/>
    <n v="284"/>
    <x v="293"/>
    <m/>
    <m/>
    <s v="Amazon"/>
    <s v="Amazon"/>
    <n v="3665.44"/>
    <n v="92327183.770000085"/>
    <n v="92327183.770000085"/>
    <s v="Dubai"/>
  </r>
  <r>
    <s v="ORD107311"/>
    <s v="Nike Air Max"/>
    <x v="1"/>
    <x v="1"/>
    <x v="1"/>
    <x v="5"/>
    <n v="9276.44"/>
    <n v="4"/>
    <x v="7308"/>
    <x v="49"/>
    <n v="463"/>
    <x v="234"/>
    <m/>
    <m/>
    <s v="Jumia"/>
    <s v="Jum"/>
    <n v="27872.98"/>
    <n v="91504159.730000004"/>
    <n v="91504159.730000004"/>
    <s v="Giza"/>
  </r>
  <r>
    <s v="ORD107312"/>
    <s v="Bluetooth Headset"/>
    <x v="2"/>
    <x v="2"/>
    <x v="1"/>
    <x v="5"/>
    <n v="16838.29"/>
    <n v="2"/>
    <x v="7309"/>
    <x v="32"/>
    <n v="4052"/>
    <x v="322"/>
    <m/>
    <m/>
    <s v="Jumia"/>
    <s v="Jum"/>
    <n v="27872.98"/>
    <n v="29200970.130000021"/>
    <n v="29200970.130000021"/>
    <s v="Giza"/>
  </r>
  <r>
    <s v="ORD107313"/>
    <s v="Bluetooth Headset"/>
    <x v="2"/>
    <x v="2"/>
    <x v="2"/>
    <x v="4"/>
    <n v="3272.35"/>
    <n v="4"/>
    <x v="7310"/>
    <x v="267"/>
    <n v="1665"/>
    <x v="307"/>
    <m/>
    <m/>
    <s v="Amazon"/>
    <s v="Amazon"/>
    <n v="99349.3"/>
    <n v="29200970.130000021"/>
    <n v="29200970.130000021"/>
    <s v="Riyadh"/>
  </r>
  <r>
    <s v="ORD107314"/>
    <s v="HP Pavilion Laptop"/>
    <x v="3"/>
    <x v="3"/>
    <x v="1"/>
    <x v="5"/>
    <n v="2048.94"/>
    <n v="1"/>
    <x v="7311"/>
    <x v="188"/>
    <n v="4134"/>
    <x v="296"/>
    <m/>
    <m/>
    <s v="Jumia"/>
    <s v="Jum"/>
    <n v="27872.98"/>
    <n v="57542997.559999913"/>
    <n v="57542997.559999913"/>
    <s v="Giza"/>
  </r>
  <r>
    <s v="ORD107315"/>
    <s v="Samsung Galaxy A14"/>
    <x v="0"/>
    <x v="0"/>
    <x v="2"/>
    <x v="5"/>
    <n v="10849.78"/>
    <n v="2"/>
    <x v="7312"/>
    <x v="289"/>
    <n v="4311"/>
    <x v="318"/>
    <m/>
    <m/>
    <s v="Amazon"/>
    <s v="Amazon"/>
    <n v="27872.98"/>
    <n v="92327183.770000085"/>
    <n v="92327183.770000085"/>
    <s v="Giza"/>
  </r>
  <r>
    <s v="ORD107316"/>
    <s v="T-shirt Cotton"/>
    <x v="1"/>
    <x v="5"/>
    <x v="1"/>
    <x v="0"/>
    <n v="5050.55"/>
    <n v="1"/>
    <x v="7313"/>
    <x v="125"/>
    <n v="255"/>
    <x v="191"/>
    <m/>
    <m/>
    <s v="Jumia"/>
    <s v="Jum"/>
    <n v="16284.02"/>
    <n v="91504159.730000004"/>
    <n v="91504159.730000004"/>
    <s v="Cairo"/>
  </r>
  <r>
    <s v="ORD107317"/>
    <s v="Samsung Galaxy A14"/>
    <x v="0"/>
    <x v="0"/>
    <x v="0"/>
    <x v="4"/>
    <n v="18723.77"/>
    <n v="3"/>
    <x v="7314"/>
    <x v="352"/>
    <n v="2284"/>
    <x v="5"/>
    <m/>
    <m/>
    <s v="sq"/>
    <s v="sq"/>
    <n v="99349.3"/>
    <n v="92327183.770000085"/>
    <n v="92327183.770000085"/>
    <s v="Riyadh"/>
  </r>
  <r>
    <s v="ORD107318"/>
    <s v="Bluetooth Headset"/>
    <x v="2"/>
    <x v="2"/>
    <x v="0"/>
    <x v="1"/>
    <n v="18553.12"/>
    <n v="4"/>
    <x v="7315"/>
    <x v="5"/>
    <n v="3443"/>
    <x v="344"/>
    <m/>
    <m/>
    <s v="sq"/>
    <s v="sq"/>
    <n v="13290.4"/>
    <n v="29200970.130000021"/>
    <n v="29200970.130000021"/>
    <s v="Alexandria"/>
  </r>
  <r>
    <s v="ORD107319"/>
    <s v="Xiaomi Redmi Note 12"/>
    <x v="0"/>
    <x v="7"/>
    <x v="2"/>
    <x v="0"/>
    <n v="2214.4499999999998"/>
    <n v="3"/>
    <x v="7316"/>
    <x v="382"/>
    <n v="2547"/>
    <x v="86"/>
    <m/>
    <m/>
    <s v="Amazon"/>
    <s v="Amazon"/>
    <n v="16284.02"/>
    <n v="92327183.770000085"/>
    <n v="92327183.770000085"/>
    <s v="Cairo"/>
  </r>
  <r>
    <s v="ORD107320"/>
    <s v="Adidas Running Shoes"/>
    <x v="1"/>
    <x v="9"/>
    <x v="1"/>
    <x v="5"/>
    <n v="6174.99"/>
    <n v="5"/>
    <x v="7317"/>
    <x v="279"/>
    <n v="3331"/>
    <x v="245"/>
    <m/>
    <m/>
    <s v="Jumia"/>
    <s v="Jum"/>
    <n v="27872.98"/>
    <n v="91504159.730000004"/>
    <n v="91504159.730000004"/>
    <s v="Giza"/>
  </r>
  <r>
    <s v="ORD107321"/>
    <s v="Bluetooth Headset"/>
    <x v="2"/>
    <x v="2"/>
    <x v="0"/>
    <x v="1"/>
    <n v="4388.8999999999996"/>
    <n v="3"/>
    <x v="7318"/>
    <x v="308"/>
    <n v="4001"/>
    <x v="150"/>
    <m/>
    <m/>
    <s v="sq"/>
    <s v="sq"/>
    <n v="13290.4"/>
    <n v="29200970.130000021"/>
    <n v="29200970.130000021"/>
    <s v="Alexandria"/>
  </r>
  <r>
    <s v="ORD107322"/>
    <s v="Dell Inspiron 3501"/>
    <x v="3"/>
    <x v="8"/>
    <x v="0"/>
    <x v="0"/>
    <n v="3831.35"/>
    <n v="4"/>
    <x v="7319"/>
    <x v="66"/>
    <n v="4985"/>
    <x v="142"/>
    <m/>
    <m/>
    <s v="sq"/>
    <s v="sq"/>
    <n v="16284.02"/>
    <n v="57542997.559999913"/>
    <n v="57542997.559999913"/>
    <s v="Cairo"/>
  </r>
  <r>
    <s v="ORD107323"/>
    <s v="HP Pavilion Laptop"/>
    <x v="3"/>
    <x v="3"/>
    <x v="2"/>
    <x v="2"/>
    <n v="13603.35"/>
    <n v="3"/>
    <x v="7320"/>
    <x v="358"/>
    <n v="2795"/>
    <x v="20"/>
    <m/>
    <m/>
    <s v="Amazon"/>
    <s v="Amazon"/>
    <n v="26648.76"/>
    <n v="57542997.559999913"/>
    <n v="57542997.559999913"/>
    <s v="Casablanca"/>
  </r>
  <r>
    <s v="ORD107324"/>
    <s v="Smartwatch FitPro"/>
    <x v="4"/>
    <x v="6"/>
    <x v="2"/>
    <x v="4"/>
    <n v="13355.03"/>
    <n v="5"/>
    <x v="7321"/>
    <x v="126"/>
    <n v="926"/>
    <x v="53"/>
    <m/>
    <m/>
    <s v="Amazon"/>
    <s v="Amazon"/>
    <n v="99349.3"/>
    <n v="31420413.200000018"/>
    <n v="31420413.200000018"/>
    <s v="Riyadh"/>
  </r>
  <r>
    <s v="ORD107325"/>
    <s v="T-shirt Cotton"/>
    <x v="1"/>
    <x v="5"/>
    <x v="1"/>
    <x v="2"/>
    <n v="10522.06"/>
    <n v="4"/>
    <x v="7322"/>
    <x v="209"/>
    <n v="3096"/>
    <x v="69"/>
    <m/>
    <m/>
    <s v="Jumia"/>
    <s v="Jum"/>
    <n v="26648.76"/>
    <n v="91504159.730000004"/>
    <n v="91504159.730000004"/>
    <s v="Casablanca"/>
  </r>
  <r>
    <s v="ORD107326"/>
    <s v="iPhone 13"/>
    <x v="0"/>
    <x v="4"/>
    <x v="2"/>
    <x v="5"/>
    <n v="15793.8"/>
    <n v="1"/>
    <x v="7323"/>
    <x v="302"/>
    <n v="573"/>
    <x v="16"/>
    <m/>
    <m/>
    <s v="Amazon"/>
    <s v="Amazon"/>
    <n v="27872.98"/>
    <n v="92327183.770000085"/>
    <n v="92327183.770000085"/>
    <s v="Giza"/>
  </r>
  <r>
    <s v="ORD107327"/>
    <s v="Bluetooth Headset"/>
    <x v="2"/>
    <x v="2"/>
    <x v="0"/>
    <x v="3"/>
    <n v="3601.59"/>
    <n v="3"/>
    <x v="7324"/>
    <x v="377"/>
    <n v="4036"/>
    <x v="53"/>
    <m/>
    <m/>
    <s v="sq"/>
    <s v="sq"/>
    <n v="3665.44"/>
    <n v="29200970.130000021"/>
    <n v="29200970.130000021"/>
    <s v="Dubai"/>
  </r>
  <r>
    <s v="ORD107328"/>
    <s v="T-shirt Cotton"/>
    <x v="1"/>
    <x v="5"/>
    <x v="0"/>
    <x v="1"/>
    <n v="3179.87"/>
    <n v="5"/>
    <x v="7325"/>
    <x v="48"/>
    <n v="3413"/>
    <x v="119"/>
    <m/>
    <m/>
    <s v="sq"/>
    <s v="sq"/>
    <n v="13290.4"/>
    <n v="91504159.730000004"/>
    <n v="91504159.730000004"/>
    <s v="Alexandria"/>
  </r>
  <r>
    <s v="ORD107329"/>
    <s v="T-shirt Cotton"/>
    <x v="1"/>
    <x v="5"/>
    <x v="2"/>
    <x v="3"/>
    <n v="1212.1099999999999"/>
    <n v="1"/>
    <x v="7326"/>
    <x v="371"/>
    <n v="610"/>
    <x v="7"/>
    <m/>
    <m/>
    <s v="Amazon"/>
    <s v="Amazon"/>
    <n v="3665.44"/>
    <n v="91504159.730000004"/>
    <n v="91504159.730000004"/>
    <s v="Dubai"/>
  </r>
  <r>
    <s v="ORD107330"/>
    <s v="Nike Air Max"/>
    <x v="1"/>
    <x v="1"/>
    <x v="2"/>
    <x v="4"/>
    <n v="8996.32"/>
    <n v="3"/>
    <x v="7327"/>
    <x v="158"/>
    <n v="620"/>
    <x v="256"/>
    <m/>
    <m/>
    <s v="Amazon"/>
    <s v="Amazon"/>
    <n v="99349.3"/>
    <n v="91504159.730000004"/>
    <n v="91504159.730000004"/>
    <s v="Riyadh"/>
  </r>
  <r>
    <s v="ORD107331"/>
    <s v="Smartwatch FitPro"/>
    <x v="4"/>
    <x v="6"/>
    <x v="1"/>
    <x v="0"/>
    <n v="17342.64"/>
    <n v="1"/>
    <x v="7328"/>
    <x v="323"/>
    <n v="3595"/>
    <x v="303"/>
    <m/>
    <m/>
    <s v="Jumia"/>
    <s v="Jum"/>
    <n v="16284.02"/>
    <n v="31420413.200000018"/>
    <n v="31420413.200000018"/>
    <s v="Cairo"/>
  </r>
  <r>
    <s v="ORD107332"/>
    <s v="Xiaomi Redmi Note 12"/>
    <x v="0"/>
    <x v="7"/>
    <x v="2"/>
    <x v="4"/>
    <n v="16464.330000000002"/>
    <n v="4"/>
    <x v="7329"/>
    <x v="18"/>
    <n v="1050"/>
    <x v="300"/>
    <m/>
    <m/>
    <s v="Amazon"/>
    <s v="Amazon"/>
    <n v="99349.3"/>
    <n v="92327183.770000085"/>
    <n v="92327183.770000085"/>
    <s v="Riyadh"/>
  </r>
  <r>
    <s v="ORD107333"/>
    <s v="Smartwatch FitPro"/>
    <x v="4"/>
    <x v="6"/>
    <x v="1"/>
    <x v="5"/>
    <n v="9000.2999999999993"/>
    <n v="1"/>
    <x v="7330"/>
    <x v="235"/>
    <n v="1086"/>
    <x v="355"/>
    <m/>
    <m/>
    <s v="Jumia"/>
    <s v="Jum"/>
    <n v="27872.98"/>
    <n v="31420413.200000018"/>
    <n v="31420413.200000018"/>
    <s v="Giza"/>
  </r>
  <r>
    <s v="ORD107334"/>
    <s v="Samsung Galaxy A14"/>
    <x v="0"/>
    <x v="0"/>
    <x v="0"/>
    <x v="1"/>
    <n v="12166.67"/>
    <n v="4"/>
    <x v="7331"/>
    <x v="200"/>
    <n v="1630"/>
    <x v="340"/>
    <m/>
    <m/>
    <s v="sq"/>
    <s v="sq"/>
    <n v="13290.4"/>
    <n v="92327183.770000085"/>
    <n v="92327183.770000085"/>
    <s v="Alexandria"/>
  </r>
  <r>
    <s v="ORD107335"/>
    <s v="Dell Inspiron 3501"/>
    <x v="3"/>
    <x v="8"/>
    <x v="2"/>
    <x v="4"/>
    <n v="17770.2"/>
    <n v="5"/>
    <x v="7332"/>
    <x v="158"/>
    <n v="311"/>
    <x v="120"/>
    <m/>
    <m/>
    <s v="Amazon"/>
    <s v="Amazon"/>
    <n v="99349.3"/>
    <n v="57542997.559999913"/>
    <n v="57542997.559999913"/>
    <s v="Riyadh"/>
  </r>
  <r>
    <s v="ORD107336"/>
    <s v="Adidas Running Shoes"/>
    <x v="1"/>
    <x v="9"/>
    <x v="2"/>
    <x v="2"/>
    <n v="18029.96"/>
    <n v="5"/>
    <x v="7333"/>
    <x v="170"/>
    <n v="4171"/>
    <x v="7"/>
    <m/>
    <m/>
    <s v="Amazon"/>
    <s v="Amazon"/>
    <n v="26648.76"/>
    <n v="91504159.730000004"/>
    <n v="91504159.730000004"/>
    <s v="Casablanca"/>
  </r>
  <r>
    <s v="ORD107337"/>
    <s v="Adidas Running Shoes"/>
    <x v="1"/>
    <x v="9"/>
    <x v="1"/>
    <x v="5"/>
    <n v="4850.29"/>
    <n v="4"/>
    <x v="7334"/>
    <x v="124"/>
    <n v="725"/>
    <x v="280"/>
    <m/>
    <m/>
    <s v="Jumia"/>
    <s v="Jum"/>
    <n v="27872.98"/>
    <n v="91504159.730000004"/>
    <n v="91504159.730000004"/>
    <s v="Giza"/>
  </r>
  <r>
    <s v="ORD107338"/>
    <s v="T-shirt Cotton"/>
    <x v="1"/>
    <x v="5"/>
    <x v="1"/>
    <x v="3"/>
    <n v="15614.62"/>
    <n v="4"/>
    <x v="7335"/>
    <x v="301"/>
    <n v="2091"/>
    <x v="103"/>
    <m/>
    <m/>
    <s v="Jumia"/>
    <s v="Jum"/>
    <n v="3665.44"/>
    <n v="91504159.730000004"/>
    <n v="91504159.730000004"/>
    <s v="Dubai"/>
  </r>
  <r>
    <s v="ORD107339"/>
    <s v="Adidas Running Shoes"/>
    <x v="1"/>
    <x v="9"/>
    <x v="1"/>
    <x v="1"/>
    <n v="18286.3"/>
    <n v="1"/>
    <x v="7336"/>
    <x v="109"/>
    <n v="1412"/>
    <x v="98"/>
    <m/>
    <m/>
    <s v="Jumia"/>
    <s v="Jum"/>
    <n v="13290.4"/>
    <n v="91504159.730000004"/>
    <n v="91504159.730000004"/>
    <s v="Alexandria"/>
  </r>
  <r>
    <s v="ORD107340"/>
    <s v="Dell Inspiron 3501"/>
    <x v="3"/>
    <x v="8"/>
    <x v="2"/>
    <x v="1"/>
    <n v="18173.560000000001"/>
    <n v="5"/>
    <x v="7337"/>
    <x v="49"/>
    <n v="3119"/>
    <x v="155"/>
    <m/>
    <m/>
    <s v="Amazon"/>
    <s v="Amazon"/>
    <n v="13290.4"/>
    <n v="57542997.559999913"/>
    <n v="57542997.559999913"/>
    <s v="Alexandria"/>
  </r>
  <r>
    <s v="ORD107341"/>
    <s v="Adidas Running Shoes"/>
    <x v="1"/>
    <x v="9"/>
    <x v="2"/>
    <x v="4"/>
    <n v="18170.03"/>
    <n v="1"/>
    <x v="7338"/>
    <x v="283"/>
    <n v="1400"/>
    <x v="324"/>
    <m/>
    <m/>
    <s v="Amazon"/>
    <s v="Amazon"/>
    <n v="99349.3"/>
    <n v="91504159.730000004"/>
    <n v="91504159.730000004"/>
    <s v="Riyadh"/>
  </r>
  <r>
    <s v="ORD107342"/>
    <s v="Bluetooth Headset"/>
    <x v="2"/>
    <x v="2"/>
    <x v="1"/>
    <x v="3"/>
    <n v="14719.62"/>
    <n v="3"/>
    <x v="7339"/>
    <x v="116"/>
    <n v="3686"/>
    <x v="19"/>
    <m/>
    <m/>
    <s v="Jumia"/>
    <s v="Jum"/>
    <n v="3665.44"/>
    <n v="29200970.130000021"/>
    <n v="29200970.130000021"/>
    <s v="Dubai"/>
  </r>
  <r>
    <s v="ORD107343"/>
    <s v="iPhone 13"/>
    <x v="0"/>
    <x v="4"/>
    <x v="1"/>
    <x v="0"/>
    <n v="5857.06"/>
    <n v="3"/>
    <x v="7340"/>
    <x v="90"/>
    <n v="1672"/>
    <x v="131"/>
    <m/>
    <m/>
    <s v="Jumia"/>
    <s v="Jum"/>
    <n v="16284.02"/>
    <n v="92327183.770000085"/>
    <n v="92327183.770000085"/>
    <s v="Cairo"/>
  </r>
  <r>
    <s v="ORD107344"/>
    <s v="Nike Air Max"/>
    <x v="1"/>
    <x v="1"/>
    <x v="1"/>
    <x v="5"/>
    <n v="7068.24"/>
    <n v="4"/>
    <x v="7341"/>
    <x v="131"/>
    <n v="1674"/>
    <x v="242"/>
    <m/>
    <m/>
    <s v="Jumia"/>
    <s v="Jum"/>
    <n v="27872.98"/>
    <n v="91504159.730000004"/>
    <n v="91504159.730000004"/>
    <s v="Giza"/>
  </r>
  <r>
    <s v="ORD107345"/>
    <s v="Dell Inspiron 3501"/>
    <x v="3"/>
    <x v="8"/>
    <x v="1"/>
    <x v="0"/>
    <n v="6450.04"/>
    <n v="2"/>
    <x v="7342"/>
    <x v="2"/>
    <n v="462"/>
    <x v="15"/>
    <m/>
    <m/>
    <s v="Jumia"/>
    <s v="Jum"/>
    <n v="16284.02"/>
    <n v="57542997.559999913"/>
    <n v="57542997.559999913"/>
    <s v="Cairo"/>
  </r>
  <r>
    <s v="ORD107346"/>
    <s v="T-shirt Cotton"/>
    <x v="1"/>
    <x v="5"/>
    <x v="2"/>
    <x v="4"/>
    <n v="15755.6"/>
    <n v="3"/>
    <x v="7343"/>
    <x v="115"/>
    <n v="3293"/>
    <x v="110"/>
    <m/>
    <m/>
    <s v="Amazon"/>
    <s v="Amazon"/>
    <n v="99349.3"/>
    <n v="91504159.730000004"/>
    <n v="91504159.730000004"/>
    <s v="Riyadh"/>
  </r>
  <r>
    <s v="ORD107347"/>
    <s v="Bluetooth Headset"/>
    <x v="2"/>
    <x v="2"/>
    <x v="2"/>
    <x v="0"/>
    <n v="1574.73"/>
    <n v="5"/>
    <x v="7344"/>
    <x v="174"/>
    <n v="1742"/>
    <x v="255"/>
    <m/>
    <m/>
    <s v="Amazon"/>
    <s v="Amazon"/>
    <n v="16284.02"/>
    <n v="29200970.130000021"/>
    <n v="29200970.130000021"/>
    <s v="Cairo"/>
  </r>
  <r>
    <s v="ORD107348"/>
    <s v="Adidas Running Shoes"/>
    <x v="1"/>
    <x v="9"/>
    <x v="2"/>
    <x v="2"/>
    <n v="15965.39"/>
    <n v="1"/>
    <x v="7345"/>
    <x v="72"/>
    <n v="3362"/>
    <x v="190"/>
    <m/>
    <m/>
    <s v="Amazon"/>
    <s v="Amazon"/>
    <n v="26648.76"/>
    <n v="91504159.730000004"/>
    <n v="91504159.730000004"/>
    <s v="Casablanca"/>
  </r>
  <r>
    <s v="ORD107349"/>
    <s v="iPhone 13"/>
    <x v="0"/>
    <x v="4"/>
    <x v="1"/>
    <x v="3"/>
    <n v="266.86"/>
    <n v="5"/>
    <x v="7346"/>
    <x v="60"/>
    <n v="2147"/>
    <x v="320"/>
    <m/>
    <m/>
    <s v="Jumia"/>
    <s v="Jum"/>
    <n v="3665.44"/>
    <n v="92327183.770000085"/>
    <n v="92327183.770000085"/>
    <s v="Dubai"/>
  </r>
  <r>
    <s v="ORD107350"/>
    <s v="HP Pavilion Laptop"/>
    <x v="3"/>
    <x v="3"/>
    <x v="1"/>
    <x v="4"/>
    <n v="4989.18"/>
    <n v="5"/>
    <x v="7347"/>
    <x v="6"/>
    <n v="1631"/>
    <x v="308"/>
    <m/>
    <m/>
    <s v="Jumia"/>
    <s v="Jum"/>
    <n v="99349.3"/>
    <n v="57542997.559999913"/>
    <n v="57542997.559999913"/>
    <s v="Riyadh"/>
  </r>
  <r>
    <s v="ORD107351"/>
    <s v="Dell Inspiron 3501"/>
    <x v="3"/>
    <x v="8"/>
    <x v="2"/>
    <x v="0"/>
    <n v="18537.330000000002"/>
    <n v="4"/>
    <x v="7348"/>
    <x v="206"/>
    <n v="1454"/>
    <x v="80"/>
    <m/>
    <m/>
    <s v="Amazon"/>
    <s v="Amazon"/>
    <n v="16284.02"/>
    <n v="57542997.559999913"/>
    <n v="57542997.559999913"/>
    <s v="Cairo"/>
  </r>
  <r>
    <s v="ORD107352"/>
    <s v="Dell Inspiron 3501"/>
    <x v="3"/>
    <x v="8"/>
    <x v="2"/>
    <x v="1"/>
    <n v="6749.96"/>
    <n v="2"/>
    <x v="7349"/>
    <x v="111"/>
    <n v="3227"/>
    <x v="178"/>
    <m/>
    <m/>
    <s v="Amazon"/>
    <s v="Amazon"/>
    <n v="13290.4"/>
    <n v="57542997.559999913"/>
    <n v="57542997.559999913"/>
    <s v="Alexandria"/>
  </r>
  <r>
    <s v="ORD107353"/>
    <s v="Dell Inspiron 3501"/>
    <x v="3"/>
    <x v="8"/>
    <x v="2"/>
    <x v="2"/>
    <n v="829.58"/>
    <n v="3"/>
    <x v="7350"/>
    <x v="6"/>
    <n v="3910"/>
    <x v="243"/>
    <m/>
    <m/>
    <s v="Amazon"/>
    <s v="Amazon"/>
    <n v="26648.76"/>
    <n v="57542997.559999913"/>
    <n v="57542997.559999913"/>
    <s v="Casablanca"/>
  </r>
  <r>
    <s v="ORD107354"/>
    <s v="Bluetooth Headset"/>
    <x v="2"/>
    <x v="2"/>
    <x v="2"/>
    <x v="2"/>
    <n v="8881.4699999999993"/>
    <n v="3"/>
    <x v="7351"/>
    <x v="275"/>
    <n v="570"/>
    <x v="103"/>
    <m/>
    <m/>
    <s v="Amazon"/>
    <s v="Amazon"/>
    <n v="26648.76"/>
    <n v="29200970.130000021"/>
    <n v="29200970.130000021"/>
    <s v="Casablanca"/>
  </r>
  <r>
    <s v="ORD107355"/>
    <s v="Samsung Galaxy A14"/>
    <x v="0"/>
    <x v="0"/>
    <x v="2"/>
    <x v="5"/>
    <n v="14670.11"/>
    <n v="3"/>
    <x v="7352"/>
    <x v="274"/>
    <n v="2348"/>
    <x v="208"/>
    <m/>
    <m/>
    <s v="Amazon"/>
    <s v="Amazon"/>
    <n v="27872.98"/>
    <n v="92327183.770000085"/>
    <n v="92327183.770000085"/>
    <s v="Giza"/>
  </r>
  <r>
    <s v="ORD107356"/>
    <s v="Xiaomi Redmi Note 12"/>
    <x v="0"/>
    <x v="7"/>
    <x v="0"/>
    <x v="1"/>
    <n v="17504.189999999999"/>
    <n v="4"/>
    <x v="7353"/>
    <x v="361"/>
    <n v="1840"/>
    <x v="314"/>
    <m/>
    <m/>
    <s v="sq"/>
    <s v="sq"/>
    <n v="13290.4"/>
    <n v="92327183.770000085"/>
    <n v="92327183.770000085"/>
    <s v="Alexandria"/>
  </r>
  <r>
    <s v="ORD107357"/>
    <s v="Xiaomi Redmi Note 12"/>
    <x v="0"/>
    <x v="7"/>
    <x v="1"/>
    <x v="5"/>
    <n v="11008.77"/>
    <n v="2"/>
    <x v="7354"/>
    <x v="315"/>
    <n v="3993"/>
    <x v="119"/>
    <m/>
    <m/>
    <s v="Jumia"/>
    <s v="Jum"/>
    <n v="27872.98"/>
    <n v="92327183.770000085"/>
    <n v="92327183.770000085"/>
    <s v="Giza"/>
  </r>
  <r>
    <s v="ORD107358"/>
    <s v="HP Pavilion Laptop"/>
    <x v="3"/>
    <x v="3"/>
    <x v="2"/>
    <x v="5"/>
    <n v="10064.11"/>
    <n v="5"/>
    <x v="7355"/>
    <x v="263"/>
    <n v="4399"/>
    <x v="175"/>
    <m/>
    <m/>
    <s v="Amazon"/>
    <s v="Amazon"/>
    <n v="27872.98"/>
    <n v="57542997.559999913"/>
    <n v="57542997.559999913"/>
    <s v="Giza"/>
  </r>
  <r>
    <s v="ORD107359"/>
    <s v="HP Pavilion Laptop"/>
    <x v="3"/>
    <x v="3"/>
    <x v="2"/>
    <x v="0"/>
    <n v="268.3"/>
    <n v="4"/>
    <x v="7356"/>
    <x v="200"/>
    <n v="2136"/>
    <x v="230"/>
    <m/>
    <m/>
    <s v="Amazon"/>
    <s v="Amazon"/>
    <n v="16284.02"/>
    <n v="57542997.559999913"/>
    <n v="57542997.559999913"/>
    <s v="Cairo"/>
  </r>
  <r>
    <s v="ORD107360"/>
    <s v="Adidas Running Shoes"/>
    <x v="1"/>
    <x v="9"/>
    <x v="2"/>
    <x v="3"/>
    <n v="10550.79"/>
    <n v="4"/>
    <x v="7357"/>
    <x v="156"/>
    <n v="4824"/>
    <x v="57"/>
    <m/>
    <m/>
    <s v="Amazon"/>
    <s v="Amazon"/>
    <n v="3665.44"/>
    <n v="91504159.730000004"/>
    <n v="91504159.730000004"/>
    <s v="Dubai"/>
  </r>
  <r>
    <s v="ORD107361"/>
    <s v="HP Pavilion Laptop"/>
    <x v="3"/>
    <x v="3"/>
    <x v="1"/>
    <x v="4"/>
    <n v="3674.68"/>
    <n v="1"/>
    <x v="7358"/>
    <x v="218"/>
    <n v="4293"/>
    <x v="168"/>
    <m/>
    <m/>
    <s v="Jumia"/>
    <s v="Jum"/>
    <n v="99349.3"/>
    <n v="57542997.559999913"/>
    <n v="57542997.559999913"/>
    <s v="Riyadh"/>
  </r>
  <r>
    <s v="ORD107362"/>
    <s v="iPhone 13"/>
    <x v="0"/>
    <x v="4"/>
    <x v="0"/>
    <x v="5"/>
    <n v="19367.47"/>
    <n v="2"/>
    <x v="7359"/>
    <x v="49"/>
    <n v="1556"/>
    <x v="352"/>
    <m/>
    <m/>
    <s v="sq"/>
    <s v="sq"/>
    <n v="27872.98"/>
    <n v="92327183.770000085"/>
    <n v="92327183.770000085"/>
    <s v="Giza"/>
  </r>
  <r>
    <s v="ORD107363"/>
    <s v="Xiaomi Redmi Note 12"/>
    <x v="0"/>
    <x v="7"/>
    <x v="1"/>
    <x v="1"/>
    <n v="158"/>
    <n v="1"/>
    <x v="7360"/>
    <x v="145"/>
    <n v="1434"/>
    <x v="74"/>
    <m/>
    <m/>
    <s v="Jumia"/>
    <s v="Jum"/>
    <n v="13290.4"/>
    <n v="92327183.770000085"/>
    <n v="92327183.770000085"/>
    <s v="Alexandria"/>
  </r>
  <r>
    <s v="ORD107364"/>
    <s v="Samsung Galaxy A14"/>
    <x v="0"/>
    <x v="0"/>
    <x v="1"/>
    <x v="1"/>
    <n v="15172.11"/>
    <n v="4"/>
    <x v="7361"/>
    <x v="30"/>
    <n v="2084"/>
    <x v="228"/>
    <m/>
    <m/>
    <s v="Jumia"/>
    <s v="Jum"/>
    <n v="13290.4"/>
    <n v="92327183.770000085"/>
    <n v="92327183.770000085"/>
    <s v="Alexandria"/>
  </r>
  <r>
    <s v="ORD107365"/>
    <s v="iPhone 13"/>
    <x v="0"/>
    <x v="4"/>
    <x v="2"/>
    <x v="3"/>
    <n v="6276.43"/>
    <n v="3"/>
    <x v="7362"/>
    <x v="166"/>
    <n v="4174"/>
    <x v="36"/>
    <m/>
    <m/>
    <s v="Amazon"/>
    <s v="Amazon"/>
    <n v="3665.44"/>
    <n v="92327183.770000085"/>
    <n v="92327183.770000085"/>
    <s v="Dubai"/>
  </r>
  <r>
    <s v="ORD107366"/>
    <s v="Xiaomi Redmi Note 12"/>
    <x v="0"/>
    <x v="7"/>
    <x v="1"/>
    <x v="4"/>
    <n v="10684.18"/>
    <n v="4"/>
    <x v="7363"/>
    <x v="211"/>
    <n v="2320"/>
    <x v="155"/>
    <m/>
    <m/>
    <s v="Jumia"/>
    <s v="Jum"/>
    <n v="99349.3"/>
    <n v="92327183.770000085"/>
    <n v="92327183.770000085"/>
    <s v="Riyadh"/>
  </r>
  <r>
    <s v="ORD107367"/>
    <s v="Adidas Running Shoes"/>
    <x v="1"/>
    <x v="9"/>
    <x v="0"/>
    <x v="4"/>
    <n v="10229.08"/>
    <n v="1"/>
    <x v="7364"/>
    <x v="179"/>
    <n v="329"/>
    <x v="336"/>
    <m/>
    <m/>
    <s v="sq"/>
    <s v="sq"/>
    <n v="99349.3"/>
    <n v="91504159.730000004"/>
    <n v="91504159.730000004"/>
    <s v="Riyadh"/>
  </r>
  <r>
    <s v="ORD107368"/>
    <s v="T-shirt Cotton"/>
    <x v="1"/>
    <x v="5"/>
    <x v="2"/>
    <x v="4"/>
    <n v="2887.47"/>
    <n v="2"/>
    <x v="7365"/>
    <x v="253"/>
    <n v="987"/>
    <x v="235"/>
    <m/>
    <m/>
    <s v="Amazon"/>
    <s v="Amazon"/>
    <n v="99349.3"/>
    <n v="91504159.730000004"/>
    <n v="91504159.730000004"/>
    <s v="Riyadh"/>
  </r>
  <r>
    <s v="ORD107369"/>
    <s v="Bluetooth Headset"/>
    <x v="2"/>
    <x v="2"/>
    <x v="2"/>
    <x v="1"/>
    <n v="12563.7"/>
    <n v="3"/>
    <x v="7366"/>
    <x v="95"/>
    <n v="3636"/>
    <x v="135"/>
    <m/>
    <m/>
    <s v="Amazon"/>
    <s v="Amazon"/>
    <n v="13290.4"/>
    <n v="29200970.130000021"/>
    <n v="29200970.130000021"/>
    <s v="Alexandria"/>
  </r>
  <r>
    <s v="ORD107370"/>
    <s v="iPhone 13"/>
    <x v="0"/>
    <x v="4"/>
    <x v="1"/>
    <x v="3"/>
    <n v="4821.2"/>
    <n v="4"/>
    <x v="7367"/>
    <x v="291"/>
    <n v="3676"/>
    <x v="234"/>
    <m/>
    <m/>
    <s v="Jumia"/>
    <s v="Jum"/>
    <n v="3665.44"/>
    <n v="92327183.770000085"/>
    <n v="92327183.770000085"/>
    <s v="Dubai"/>
  </r>
  <r>
    <s v="ORD107371"/>
    <s v="Bluetooth Headset"/>
    <x v="2"/>
    <x v="2"/>
    <x v="2"/>
    <x v="3"/>
    <n v="5386.52"/>
    <n v="5"/>
    <x v="7368"/>
    <x v="211"/>
    <n v="154"/>
    <x v="28"/>
    <m/>
    <m/>
    <s v="Amazon"/>
    <s v="Amazon"/>
    <n v="3665.44"/>
    <n v="29200970.130000021"/>
    <n v="29200970.130000021"/>
    <s v="Dubai"/>
  </r>
  <r>
    <s v="ORD107372"/>
    <s v="Smartwatch FitPro"/>
    <x v="4"/>
    <x v="6"/>
    <x v="0"/>
    <x v="4"/>
    <n v="2839.25"/>
    <n v="5"/>
    <x v="7369"/>
    <x v="358"/>
    <n v="257"/>
    <x v="355"/>
    <m/>
    <m/>
    <s v="sq"/>
    <s v="sq"/>
    <n v="99349.3"/>
    <n v="31420413.200000018"/>
    <n v="31420413.200000018"/>
    <s v="Riyadh"/>
  </r>
  <r>
    <s v="ORD107373"/>
    <s v="Bluetooth Headset"/>
    <x v="2"/>
    <x v="2"/>
    <x v="1"/>
    <x v="4"/>
    <n v="4046.21"/>
    <n v="2"/>
    <x v="7370"/>
    <x v="146"/>
    <n v="706"/>
    <x v="73"/>
    <m/>
    <m/>
    <s v="Jumia"/>
    <s v="Jum"/>
    <n v="99349.3"/>
    <n v="29200970.130000021"/>
    <n v="29200970.130000021"/>
    <s v="Riyadh"/>
  </r>
  <r>
    <s v="ORD107374"/>
    <s v="Dell Inspiron 3501"/>
    <x v="3"/>
    <x v="8"/>
    <x v="0"/>
    <x v="1"/>
    <n v="15503.02"/>
    <n v="4"/>
    <x v="7371"/>
    <x v="286"/>
    <n v="359"/>
    <x v="282"/>
    <m/>
    <m/>
    <s v="sq"/>
    <s v="sq"/>
    <n v="13290.4"/>
    <n v="57542997.559999913"/>
    <n v="57542997.559999913"/>
    <s v="Alexandria"/>
  </r>
  <r>
    <s v="ORD107375"/>
    <s v="iPhone 13"/>
    <x v="0"/>
    <x v="4"/>
    <x v="0"/>
    <x v="0"/>
    <n v="9747"/>
    <n v="3"/>
    <x v="7372"/>
    <x v="19"/>
    <n v="131"/>
    <x v="65"/>
    <m/>
    <m/>
    <s v="sq"/>
    <s v="sq"/>
    <n v="16284.02"/>
    <n v="92327183.770000085"/>
    <n v="92327183.770000085"/>
    <s v="Cairo"/>
  </r>
  <r>
    <s v="ORD107376"/>
    <s v="HP Pavilion Laptop"/>
    <x v="3"/>
    <x v="3"/>
    <x v="0"/>
    <x v="3"/>
    <n v="4293.8900000000003"/>
    <n v="1"/>
    <x v="7373"/>
    <x v="174"/>
    <n v="4713"/>
    <x v="343"/>
    <m/>
    <m/>
    <s v="sq"/>
    <s v="sq"/>
    <n v="3665.44"/>
    <n v="57542997.559999913"/>
    <n v="57542997.559999913"/>
    <s v="Dubai"/>
  </r>
  <r>
    <s v="ORD107377"/>
    <s v="Samsung Galaxy A14"/>
    <x v="0"/>
    <x v="0"/>
    <x v="1"/>
    <x v="3"/>
    <n v="13262.41"/>
    <n v="5"/>
    <x v="7374"/>
    <x v="339"/>
    <n v="652"/>
    <x v="339"/>
    <m/>
    <m/>
    <s v="Jumia"/>
    <s v="Jum"/>
    <n v="3665.44"/>
    <n v="92327183.770000085"/>
    <n v="92327183.770000085"/>
    <s v="Dubai"/>
  </r>
  <r>
    <s v="ORD107378"/>
    <s v="Adidas Running Shoes"/>
    <x v="1"/>
    <x v="9"/>
    <x v="2"/>
    <x v="1"/>
    <n v="9926.34"/>
    <n v="2"/>
    <x v="7375"/>
    <x v="89"/>
    <n v="308"/>
    <x v="155"/>
    <m/>
    <m/>
    <s v="Amazon"/>
    <s v="Amazon"/>
    <n v="13290.4"/>
    <n v="91504159.730000004"/>
    <n v="91504159.730000004"/>
    <s v="Alexandria"/>
  </r>
  <r>
    <s v="ORD107379"/>
    <s v="T-shirt Cotton"/>
    <x v="1"/>
    <x v="5"/>
    <x v="2"/>
    <x v="4"/>
    <n v="18689.150000000001"/>
    <n v="2"/>
    <x v="7376"/>
    <x v="300"/>
    <n v="2213"/>
    <x v="219"/>
    <m/>
    <m/>
    <s v="Amazon"/>
    <s v="Amazon"/>
    <n v="99349.3"/>
    <n v="91504159.730000004"/>
    <n v="91504159.730000004"/>
    <s v="Riyadh"/>
  </r>
  <r>
    <s v="ORD107380"/>
    <s v="Nike Air Max"/>
    <x v="1"/>
    <x v="1"/>
    <x v="1"/>
    <x v="4"/>
    <n v="1636.66"/>
    <n v="4"/>
    <x v="7377"/>
    <x v="80"/>
    <n v="2139"/>
    <x v="353"/>
    <m/>
    <m/>
    <s v="Jumia"/>
    <s v="Jum"/>
    <n v="99349.3"/>
    <n v="91504159.730000004"/>
    <n v="91504159.730000004"/>
    <s v="Riyadh"/>
  </r>
  <r>
    <s v="ORD107381"/>
    <s v="Nike Air Max"/>
    <x v="1"/>
    <x v="1"/>
    <x v="1"/>
    <x v="2"/>
    <n v="1479.9"/>
    <n v="5"/>
    <x v="7378"/>
    <x v="15"/>
    <n v="4416"/>
    <x v="4"/>
    <m/>
    <m/>
    <s v="Jumia"/>
    <s v="Jum"/>
    <n v="26648.76"/>
    <n v="91504159.730000004"/>
    <n v="91504159.730000004"/>
    <s v="Casablanca"/>
  </r>
  <r>
    <s v="ORD107382"/>
    <s v="Dell Inspiron 3501"/>
    <x v="3"/>
    <x v="8"/>
    <x v="2"/>
    <x v="5"/>
    <n v="14277.74"/>
    <n v="5"/>
    <x v="7379"/>
    <x v="368"/>
    <n v="4197"/>
    <x v="134"/>
    <m/>
    <m/>
    <s v="Amazon"/>
    <s v="Amazon"/>
    <n v="27872.98"/>
    <n v="57542997.559999913"/>
    <n v="57542997.559999913"/>
    <s v="Giza"/>
  </r>
  <r>
    <s v="ORD107383"/>
    <s v="T-shirt Cotton"/>
    <x v="1"/>
    <x v="5"/>
    <x v="2"/>
    <x v="4"/>
    <n v="14222.2"/>
    <n v="2"/>
    <x v="7380"/>
    <x v="48"/>
    <n v="3330"/>
    <x v="210"/>
    <m/>
    <m/>
    <s v="Amazon"/>
    <s v="Amazon"/>
    <n v="99349.3"/>
    <n v="91504159.730000004"/>
    <n v="91504159.730000004"/>
    <s v="Riyadh"/>
  </r>
  <r>
    <s v="ORD107384"/>
    <s v="iPhone 13"/>
    <x v="0"/>
    <x v="4"/>
    <x v="0"/>
    <x v="4"/>
    <n v="15847.62"/>
    <n v="2"/>
    <x v="7381"/>
    <x v="159"/>
    <n v="423"/>
    <x v="348"/>
    <m/>
    <m/>
    <s v="sq"/>
    <s v="sq"/>
    <n v="99349.3"/>
    <n v="92327183.770000085"/>
    <n v="92327183.770000085"/>
    <s v="Riyadh"/>
  </r>
  <r>
    <s v="ORD107385"/>
    <s v="iPhone 13"/>
    <x v="0"/>
    <x v="4"/>
    <x v="0"/>
    <x v="3"/>
    <n v="9641.56"/>
    <n v="3"/>
    <x v="7382"/>
    <x v="212"/>
    <n v="142"/>
    <x v="198"/>
    <m/>
    <m/>
    <s v="sq"/>
    <s v="sq"/>
    <n v="3665.44"/>
    <n v="92327183.770000085"/>
    <n v="92327183.770000085"/>
    <s v="Dubai"/>
  </r>
  <r>
    <s v="ORD107386"/>
    <s v="Dell Inspiron 3501"/>
    <x v="3"/>
    <x v="8"/>
    <x v="2"/>
    <x v="1"/>
    <n v="3781.18"/>
    <n v="5"/>
    <x v="7383"/>
    <x v="5"/>
    <n v="2382"/>
    <x v="107"/>
    <m/>
    <m/>
    <s v="Amazon"/>
    <s v="Amazon"/>
    <n v="13290.4"/>
    <n v="57542997.559999913"/>
    <n v="57542997.559999913"/>
    <s v="Alexandria"/>
  </r>
  <r>
    <s v="ORD107387"/>
    <s v="Nike Air Max"/>
    <x v="1"/>
    <x v="1"/>
    <x v="0"/>
    <x v="5"/>
    <n v="14317"/>
    <n v="4"/>
    <x v="7384"/>
    <x v="283"/>
    <n v="4438"/>
    <x v="229"/>
    <m/>
    <m/>
    <s v="sq"/>
    <s v="sq"/>
    <n v="27872.98"/>
    <n v="91504159.730000004"/>
    <n v="91504159.730000004"/>
    <s v="Giza"/>
  </r>
  <r>
    <s v="ORD107388"/>
    <s v="HP Pavilion Laptop"/>
    <x v="3"/>
    <x v="3"/>
    <x v="1"/>
    <x v="2"/>
    <n v="14492.67"/>
    <n v="3"/>
    <x v="7385"/>
    <x v="369"/>
    <n v="4496"/>
    <x v="318"/>
    <m/>
    <m/>
    <s v="Jumia"/>
    <s v="Jum"/>
    <n v="26648.76"/>
    <n v="57542997.559999913"/>
    <n v="57542997.559999913"/>
    <s v="Casablanca"/>
  </r>
  <r>
    <s v="ORD107389"/>
    <s v="Nike Air Max"/>
    <x v="1"/>
    <x v="1"/>
    <x v="0"/>
    <x v="4"/>
    <n v="11570.27"/>
    <n v="2"/>
    <x v="7386"/>
    <x v="374"/>
    <n v="3064"/>
    <x v="42"/>
    <m/>
    <m/>
    <s v="sq"/>
    <s v="sq"/>
    <n v="99349.3"/>
    <n v="91504159.730000004"/>
    <n v="91504159.730000004"/>
    <s v="Riyadh"/>
  </r>
  <r>
    <s v="ORD107390"/>
    <s v="Samsung Galaxy A14"/>
    <x v="0"/>
    <x v="0"/>
    <x v="0"/>
    <x v="4"/>
    <n v="11022.15"/>
    <n v="4"/>
    <x v="7387"/>
    <x v="388"/>
    <n v="2098"/>
    <x v="334"/>
    <m/>
    <m/>
    <s v="sq"/>
    <s v="sq"/>
    <n v="99349.3"/>
    <n v="92327183.770000085"/>
    <n v="92327183.770000085"/>
    <s v="Riyadh"/>
  </r>
  <r>
    <s v="ORD107391"/>
    <s v="Dell Inspiron 3501"/>
    <x v="3"/>
    <x v="8"/>
    <x v="1"/>
    <x v="4"/>
    <n v="15893.74"/>
    <n v="3"/>
    <x v="7388"/>
    <x v="257"/>
    <n v="4167"/>
    <x v="327"/>
    <m/>
    <m/>
    <s v="Jumia"/>
    <s v="Jum"/>
    <n v="99349.3"/>
    <n v="57542997.559999913"/>
    <n v="57542997.559999913"/>
    <s v="Riyadh"/>
  </r>
  <r>
    <s v="ORD107392"/>
    <s v="Samsung Galaxy A14"/>
    <x v="0"/>
    <x v="0"/>
    <x v="1"/>
    <x v="3"/>
    <n v="12211.81"/>
    <n v="4"/>
    <x v="7389"/>
    <x v="349"/>
    <n v="1920"/>
    <x v="121"/>
    <m/>
    <m/>
    <s v="Jumia"/>
    <s v="Jum"/>
    <n v="3665.44"/>
    <n v="92327183.770000085"/>
    <n v="92327183.770000085"/>
    <s v="Dubai"/>
  </r>
  <r>
    <s v="ORD107393"/>
    <s v="iPhone 13"/>
    <x v="0"/>
    <x v="4"/>
    <x v="0"/>
    <x v="4"/>
    <n v="18513.77"/>
    <n v="5"/>
    <x v="7390"/>
    <x v="74"/>
    <n v="3500"/>
    <x v="55"/>
    <m/>
    <m/>
    <s v="sq"/>
    <s v="sq"/>
    <n v="99349.3"/>
    <n v="92327183.770000085"/>
    <n v="92327183.770000085"/>
    <s v="Riyadh"/>
  </r>
  <r>
    <s v="ORD107394"/>
    <s v="Smartwatch FitPro"/>
    <x v="4"/>
    <x v="6"/>
    <x v="0"/>
    <x v="2"/>
    <n v="8219.98"/>
    <n v="4"/>
    <x v="7391"/>
    <x v="177"/>
    <n v="2428"/>
    <x v="249"/>
    <m/>
    <m/>
    <s v="sq"/>
    <s v="sq"/>
    <n v="26648.76"/>
    <n v="31420413.200000018"/>
    <n v="31420413.200000018"/>
    <s v="Casablanca"/>
  </r>
  <r>
    <s v="ORD107395"/>
    <s v="Xiaomi Redmi Note 12"/>
    <x v="0"/>
    <x v="7"/>
    <x v="1"/>
    <x v="3"/>
    <n v="9940.67"/>
    <n v="3"/>
    <x v="7392"/>
    <x v="265"/>
    <n v="2513"/>
    <x v="282"/>
    <m/>
    <m/>
    <s v="Jumia"/>
    <s v="Jum"/>
    <n v="3665.44"/>
    <n v="92327183.770000085"/>
    <n v="92327183.770000085"/>
    <s v="Dubai"/>
  </r>
  <r>
    <s v="ORD107396"/>
    <s v="Xiaomi Redmi Note 12"/>
    <x v="0"/>
    <x v="7"/>
    <x v="1"/>
    <x v="2"/>
    <n v="10633.93"/>
    <n v="5"/>
    <x v="7393"/>
    <x v="198"/>
    <n v="682"/>
    <x v="76"/>
    <m/>
    <m/>
    <s v="Jumia"/>
    <s v="Jum"/>
    <n v="26648.76"/>
    <n v="92327183.770000085"/>
    <n v="92327183.770000085"/>
    <s v="Casablanca"/>
  </r>
  <r>
    <s v="ORD107397"/>
    <s v="iPhone 13"/>
    <x v="0"/>
    <x v="4"/>
    <x v="0"/>
    <x v="2"/>
    <n v="8884.34"/>
    <n v="2"/>
    <x v="7394"/>
    <x v="150"/>
    <n v="929"/>
    <x v="33"/>
    <m/>
    <m/>
    <s v="sq"/>
    <s v="sq"/>
    <n v="26648.76"/>
    <n v="92327183.770000085"/>
    <n v="92327183.770000085"/>
    <s v="Casablanca"/>
  </r>
  <r>
    <s v="ORD107398"/>
    <s v="Smartwatch FitPro"/>
    <x v="4"/>
    <x v="6"/>
    <x v="0"/>
    <x v="2"/>
    <n v="14044.69"/>
    <n v="4"/>
    <x v="7395"/>
    <x v="112"/>
    <n v="2971"/>
    <x v="125"/>
    <m/>
    <m/>
    <s v="sq"/>
    <s v="sq"/>
    <n v="26648.76"/>
    <n v="31420413.200000018"/>
    <n v="31420413.200000018"/>
    <s v="Casablanca"/>
  </r>
  <r>
    <s v="ORD107399"/>
    <s v="Nike Air Max"/>
    <x v="1"/>
    <x v="1"/>
    <x v="1"/>
    <x v="5"/>
    <n v="11166.89"/>
    <n v="3"/>
    <x v="7396"/>
    <x v="213"/>
    <n v="1181"/>
    <x v="235"/>
    <m/>
    <m/>
    <s v="Jumia"/>
    <s v="Jum"/>
    <n v="27872.98"/>
    <n v="91504159.730000004"/>
    <n v="91504159.730000004"/>
    <s v="Giza"/>
  </r>
  <r>
    <s v="ORD107400"/>
    <s v="Dell Inspiron 3501"/>
    <x v="3"/>
    <x v="8"/>
    <x v="1"/>
    <x v="0"/>
    <n v="3734.39"/>
    <n v="5"/>
    <x v="7397"/>
    <x v="15"/>
    <n v="4328"/>
    <x v="316"/>
    <m/>
    <m/>
    <s v="Jumia"/>
    <s v="Jum"/>
    <n v="16284.02"/>
    <n v="57542997.559999913"/>
    <n v="57542997.559999913"/>
    <s v="Cairo"/>
  </r>
  <r>
    <s v="ORD107401"/>
    <s v="Adidas Running Shoes"/>
    <x v="1"/>
    <x v="9"/>
    <x v="1"/>
    <x v="4"/>
    <n v="2596.87"/>
    <n v="2"/>
    <x v="7398"/>
    <x v="187"/>
    <n v="3421"/>
    <x v="189"/>
    <m/>
    <m/>
    <s v="Jumia"/>
    <s v="Jum"/>
    <n v="99349.3"/>
    <n v="91504159.730000004"/>
    <n v="91504159.730000004"/>
    <s v="Riyadh"/>
  </r>
  <r>
    <s v="ORD107402"/>
    <s v="Adidas Running Shoes"/>
    <x v="1"/>
    <x v="9"/>
    <x v="1"/>
    <x v="1"/>
    <n v="5358.17"/>
    <n v="1"/>
    <x v="7399"/>
    <x v="281"/>
    <n v="3613"/>
    <x v="39"/>
    <m/>
    <m/>
    <s v="Jumia"/>
    <s v="Jum"/>
    <n v="13290.4"/>
    <n v="91504159.730000004"/>
    <n v="91504159.730000004"/>
    <s v="Alexandria"/>
  </r>
  <r>
    <s v="ORD107403"/>
    <s v="Samsung Galaxy A14"/>
    <x v="0"/>
    <x v="0"/>
    <x v="1"/>
    <x v="4"/>
    <n v="6414.71"/>
    <n v="3"/>
    <x v="7400"/>
    <x v="322"/>
    <n v="96"/>
    <x v="10"/>
    <m/>
    <m/>
    <s v="Jumia"/>
    <s v="Jum"/>
    <n v="99349.3"/>
    <n v="92327183.770000085"/>
    <n v="92327183.770000085"/>
    <s v="Riyadh"/>
  </r>
  <r>
    <s v="ORD107404"/>
    <s v="Nike Air Max"/>
    <x v="1"/>
    <x v="1"/>
    <x v="1"/>
    <x v="3"/>
    <n v="3754.71"/>
    <n v="1"/>
    <x v="7401"/>
    <x v="78"/>
    <n v="3679"/>
    <x v="190"/>
    <m/>
    <m/>
    <s v="Jumia"/>
    <s v="Jum"/>
    <n v="3665.44"/>
    <n v="91504159.730000004"/>
    <n v="91504159.730000004"/>
    <s v="Dubai"/>
  </r>
  <r>
    <s v="ORD107405"/>
    <s v="iPhone 13"/>
    <x v="0"/>
    <x v="4"/>
    <x v="1"/>
    <x v="2"/>
    <n v="4923.47"/>
    <n v="3"/>
    <x v="7402"/>
    <x v="336"/>
    <n v="2678"/>
    <x v="70"/>
    <m/>
    <m/>
    <s v="Jumia"/>
    <s v="Jum"/>
    <n v="26648.76"/>
    <n v="92327183.770000085"/>
    <n v="92327183.770000085"/>
    <s v="Casablanca"/>
  </r>
  <r>
    <s v="ORD107406"/>
    <s v="Adidas Running Shoes"/>
    <x v="1"/>
    <x v="9"/>
    <x v="0"/>
    <x v="3"/>
    <n v="19180.650000000001"/>
    <n v="3"/>
    <x v="7403"/>
    <x v="21"/>
    <n v="1712"/>
    <x v="213"/>
    <m/>
    <m/>
    <s v="sq"/>
    <s v="sq"/>
    <n v="3665.44"/>
    <n v="91504159.730000004"/>
    <n v="91504159.730000004"/>
    <s v="Dubai"/>
  </r>
  <r>
    <s v="ORD107407"/>
    <s v="Nike Air Max"/>
    <x v="1"/>
    <x v="1"/>
    <x v="0"/>
    <x v="0"/>
    <n v="3898.58"/>
    <n v="3"/>
    <x v="7404"/>
    <x v="235"/>
    <n v="3730"/>
    <x v="210"/>
    <m/>
    <m/>
    <s v="sq"/>
    <s v="sq"/>
    <n v="16284.02"/>
    <n v="91504159.730000004"/>
    <n v="91504159.730000004"/>
    <s v="Cairo"/>
  </r>
  <r>
    <s v="ORD107408"/>
    <s v="Bluetooth Headset"/>
    <x v="2"/>
    <x v="2"/>
    <x v="1"/>
    <x v="0"/>
    <n v="3898.2"/>
    <n v="5"/>
    <x v="7405"/>
    <x v="88"/>
    <n v="1125"/>
    <x v="113"/>
    <m/>
    <m/>
    <s v="Jumia"/>
    <s v="Jum"/>
    <n v="16284.02"/>
    <n v="29200970.130000021"/>
    <n v="29200970.130000021"/>
    <s v="Cairo"/>
  </r>
  <r>
    <s v="ORD107409"/>
    <s v="Dell Inspiron 3501"/>
    <x v="3"/>
    <x v="8"/>
    <x v="2"/>
    <x v="5"/>
    <n v="10776.85"/>
    <n v="5"/>
    <x v="7406"/>
    <x v="251"/>
    <n v="2238"/>
    <x v="315"/>
    <m/>
    <m/>
    <s v="Amazon"/>
    <s v="Amazon"/>
    <n v="27872.98"/>
    <n v="57542997.559999913"/>
    <n v="57542997.559999913"/>
    <s v="Giza"/>
  </r>
  <r>
    <s v="ORD107410"/>
    <s v="Xiaomi Redmi Note 12"/>
    <x v="0"/>
    <x v="7"/>
    <x v="0"/>
    <x v="0"/>
    <n v="19649.09"/>
    <n v="5"/>
    <x v="7407"/>
    <x v="29"/>
    <n v="2158"/>
    <x v="71"/>
    <m/>
    <m/>
    <s v="sq"/>
    <s v="sq"/>
    <n v="16284.02"/>
    <n v="92327183.770000085"/>
    <n v="92327183.770000085"/>
    <s v="Cairo"/>
  </r>
  <r>
    <s v="ORD107411"/>
    <s v="Bluetooth Headset"/>
    <x v="2"/>
    <x v="2"/>
    <x v="2"/>
    <x v="0"/>
    <n v="17987.939999999999"/>
    <n v="4"/>
    <x v="7408"/>
    <x v="175"/>
    <n v="1465"/>
    <x v="75"/>
    <m/>
    <m/>
    <s v="Amazon"/>
    <s v="Amazon"/>
    <n v="16284.02"/>
    <n v="29200970.130000021"/>
    <n v="29200970.130000021"/>
    <s v="Cairo"/>
  </r>
  <r>
    <s v="ORD107412"/>
    <s v="Nike Air Max"/>
    <x v="1"/>
    <x v="1"/>
    <x v="1"/>
    <x v="0"/>
    <n v="12405.54"/>
    <n v="3"/>
    <x v="7409"/>
    <x v="195"/>
    <n v="2030"/>
    <x v="4"/>
    <m/>
    <m/>
    <s v="Jumia"/>
    <s v="Jum"/>
    <n v="16284.02"/>
    <n v="91504159.730000004"/>
    <n v="91504159.730000004"/>
    <s v="Cairo"/>
  </r>
  <r>
    <s v="ORD107413"/>
    <s v="HP Pavilion Laptop"/>
    <x v="3"/>
    <x v="3"/>
    <x v="0"/>
    <x v="3"/>
    <n v="18643.330000000002"/>
    <n v="3"/>
    <x v="7410"/>
    <x v="274"/>
    <n v="2907"/>
    <x v="246"/>
    <m/>
    <m/>
    <s v="sq"/>
    <s v="sq"/>
    <n v="3665.44"/>
    <n v="57542997.559999913"/>
    <n v="57542997.559999913"/>
    <s v="Dubai"/>
  </r>
  <r>
    <s v="ORD107414"/>
    <s v="Bluetooth Headset"/>
    <x v="2"/>
    <x v="2"/>
    <x v="0"/>
    <x v="4"/>
    <n v="5784.68"/>
    <n v="5"/>
    <x v="7411"/>
    <x v="81"/>
    <n v="183"/>
    <x v="339"/>
    <m/>
    <m/>
    <s v="sq"/>
    <s v="sq"/>
    <n v="99349.3"/>
    <n v="29200970.130000021"/>
    <n v="29200970.130000021"/>
    <s v="Riyadh"/>
  </r>
  <r>
    <s v="ORD107415"/>
    <s v="Smartwatch FitPro"/>
    <x v="4"/>
    <x v="6"/>
    <x v="0"/>
    <x v="3"/>
    <n v="2162.3200000000002"/>
    <n v="5"/>
    <x v="7412"/>
    <x v="30"/>
    <n v="1792"/>
    <x v="78"/>
    <m/>
    <m/>
    <s v="sq"/>
    <s v="sq"/>
    <n v="3665.44"/>
    <n v="31420413.200000018"/>
    <n v="31420413.200000018"/>
    <s v="Dubai"/>
  </r>
  <r>
    <s v="ORD107416"/>
    <s v="Samsung Galaxy A14"/>
    <x v="0"/>
    <x v="0"/>
    <x v="2"/>
    <x v="3"/>
    <n v="18236.169999999998"/>
    <n v="3"/>
    <x v="7413"/>
    <x v="217"/>
    <n v="3257"/>
    <x v="156"/>
    <m/>
    <m/>
    <s v="Amazon"/>
    <s v="Amazon"/>
    <n v="3665.44"/>
    <n v="92327183.770000085"/>
    <n v="92327183.770000085"/>
    <s v="Dubai"/>
  </r>
  <r>
    <s v="ORD107417"/>
    <s v="Xiaomi Redmi Note 12"/>
    <x v="0"/>
    <x v="7"/>
    <x v="0"/>
    <x v="1"/>
    <n v="9521.86"/>
    <n v="2"/>
    <x v="7414"/>
    <x v="254"/>
    <n v="4576"/>
    <x v="34"/>
    <m/>
    <m/>
    <s v="sq"/>
    <s v="sq"/>
    <n v="13290.4"/>
    <n v="92327183.770000085"/>
    <n v="92327183.770000085"/>
    <s v="Alexandria"/>
  </r>
  <r>
    <s v="ORD107418"/>
    <s v="Nike Air Max"/>
    <x v="1"/>
    <x v="1"/>
    <x v="2"/>
    <x v="1"/>
    <n v="7932.56"/>
    <n v="4"/>
    <x v="7415"/>
    <x v="181"/>
    <n v="4243"/>
    <x v="145"/>
    <m/>
    <m/>
    <s v="Amazon"/>
    <s v="Amazon"/>
    <n v="13290.4"/>
    <n v="91504159.730000004"/>
    <n v="91504159.730000004"/>
    <s v="Alexandria"/>
  </r>
  <r>
    <s v="ORD107419"/>
    <s v="Nike Air Max"/>
    <x v="1"/>
    <x v="1"/>
    <x v="1"/>
    <x v="0"/>
    <n v="8626.61"/>
    <n v="4"/>
    <x v="7416"/>
    <x v="67"/>
    <n v="1662"/>
    <x v="231"/>
    <m/>
    <m/>
    <s v="Jumia"/>
    <s v="Jum"/>
    <n v="16284.02"/>
    <n v="91504159.730000004"/>
    <n v="91504159.730000004"/>
    <s v="Cairo"/>
  </r>
  <r>
    <s v="ORD107420"/>
    <s v="Bluetooth Headset"/>
    <x v="2"/>
    <x v="2"/>
    <x v="2"/>
    <x v="2"/>
    <n v="2699.71"/>
    <n v="1"/>
    <x v="7417"/>
    <x v="319"/>
    <n v="4097"/>
    <x v="102"/>
    <m/>
    <m/>
    <s v="Amazon"/>
    <s v="Amazon"/>
    <n v="26648.76"/>
    <n v="29200970.130000021"/>
    <n v="29200970.130000021"/>
    <s v="Casablanca"/>
  </r>
  <r>
    <s v="ORD107421"/>
    <s v="Dell Inspiron 3501"/>
    <x v="3"/>
    <x v="8"/>
    <x v="1"/>
    <x v="4"/>
    <n v="3432.94"/>
    <n v="4"/>
    <x v="7418"/>
    <x v="239"/>
    <n v="3606"/>
    <x v="287"/>
    <m/>
    <m/>
    <s v="Jumia"/>
    <s v="Jum"/>
    <n v="99349.3"/>
    <n v="57542997.559999913"/>
    <n v="57542997.559999913"/>
    <s v="Riyadh"/>
  </r>
  <r>
    <s v="ORD107422"/>
    <s v="Smartwatch FitPro"/>
    <x v="4"/>
    <x v="6"/>
    <x v="2"/>
    <x v="5"/>
    <n v="3579.53"/>
    <n v="5"/>
    <x v="7419"/>
    <x v="144"/>
    <n v="4836"/>
    <x v="86"/>
    <m/>
    <m/>
    <s v="Amazon"/>
    <s v="Amazon"/>
    <n v="27872.98"/>
    <n v="31420413.200000018"/>
    <n v="31420413.200000018"/>
    <s v="Giza"/>
  </r>
  <r>
    <s v="ORD107423"/>
    <s v="Nike Air Max"/>
    <x v="1"/>
    <x v="1"/>
    <x v="1"/>
    <x v="1"/>
    <n v="3865.69"/>
    <n v="1"/>
    <x v="7420"/>
    <x v="13"/>
    <n v="1730"/>
    <x v="151"/>
    <m/>
    <m/>
    <s v="Jumia"/>
    <s v="Jum"/>
    <n v="13290.4"/>
    <n v="91504159.730000004"/>
    <n v="91504159.730000004"/>
    <s v="Alexandria"/>
  </r>
  <r>
    <s v="ORD107424"/>
    <s v="Dell Inspiron 3501"/>
    <x v="3"/>
    <x v="8"/>
    <x v="0"/>
    <x v="3"/>
    <n v="5568.38"/>
    <n v="2"/>
    <x v="7421"/>
    <x v="299"/>
    <n v="629"/>
    <x v="224"/>
    <m/>
    <m/>
    <s v="sq"/>
    <s v="sq"/>
    <n v="3665.44"/>
    <n v="57542997.559999913"/>
    <n v="57542997.559999913"/>
    <s v="Dubai"/>
  </r>
  <r>
    <s v="ORD107425"/>
    <s v="iPhone 13"/>
    <x v="0"/>
    <x v="4"/>
    <x v="2"/>
    <x v="4"/>
    <n v="14925.09"/>
    <n v="5"/>
    <x v="7422"/>
    <x v="372"/>
    <n v="2090"/>
    <x v="255"/>
    <m/>
    <m/>
    <s v="Amazon"/>
    <s v="Amazon"/>
    <n v="99349.3"/>
    <n v="92327183.770000085"/>
    <n v="92327183.770000085"/>
    <s v="Riyadh"/>
  </r>
  <r>
    <s v="ORD107426"/>
    <s v="Samsung Galaxy A14"/>
    <x v="0"/>
    <x v="0"/>
    <x v="1"/>
    <x v="4"/>
    <n v="6614.12"/>
    <n v="3"/>
    <x v="7423"/>
    <x v="244"/>
    <n v="4088"/>
    <x v="174"/>
    <m/>
    <m/>
    <s v="Jumia"/>
    <s v="Jum"/>
    <n v="99349.3"/>
    <n v="92327183.770000085"/>
    <n v="92327183.770000085"/>
    <s v="Riyadh"/>
  </r>
  <r>
    <s v="ORD107427"/>
    <s v="T-shirt Cotton"/>
    <x v="1"/>
    <x v="5"/>
    <x v="1"/>
    <x v="2"/>
    <n v="12988.28"/>
    <n v="1"/>
    <x v="7424"/>
    <x v="296"/>
    <n v="3878"/>
    <x v="22"/>
    <m/>
    <m/>
    <s v="Jumia"/>
    <s v="Jum"/>
    <n v="26648.76"/>
    <n v="91504159.730000004"/>
    <n v="91504159.730000004"/>
    <s v="Casablanca"/>
  </r>
  <r>
    <s v="ORD107428"/>
    <s v="Bluetooth Headset"/>
    <x v="2"/>
    <x v="2"/>
    <x v="2"/>
    <x v="2"/>
    <n v="1531.36"/>
    <n v="5"/>
    <x v="7425"/>
    <x v="187"/>
    <n v="2350"/>
    <x v="133"/>
    <m/>
    <m/>
    <s v="Amazon"/>
    <s v="Amazon"/>
    <n v="26648.76"/>
    <n v="29200970.130000021"/>
    <n v="29200970.130000021"/>
    <s v="Casablanca"/>
  </r>
  <r>
    <s v="ORD107429"/>
    <s v="Samsung Galaxy A14"/>
    <x v="0"/>
    <x v="0"/>
    <x v="0"/>
    <x v="0"/>
    <n v="3766.03"/>
    <n v="4"/>
    <x v="7426"/>
    <x v="34"/>
    <n v="2726"/>
    <x v="297"/>
    <m/>
    <m/>
    <s v="sq"/>
    <s v="sq"/>
    <n v="16284.02"/>
    <n v="92327183.770000085"/>
    <n v="92327183.770000085"/>
    <s v="Cairo"/>
  </r>
  <r>
    <s v="ORD107430"/>
    <s v="Nike Air Max"/>
    <x v="1"/>
    <x v="1"/>
    <x v="2"/>
    <x v="4"/>
    <n v="3125.4"/>
    <n v="5"/>
    <x v="7427"/>
    <x v="329"/>
    <n v="3532"/>
    <x v="130"/>
    <m/>
    <m/>
    <s v="Amazon"/>
    <s v="Amazon"/>
    <n v="99349.3"/>
    <n v="91504159.730000004"/>
    <n v="91504159.730000004"/>
    <s v="Riyadh"/>
  </r>
  <r>
    <s v="ORD107431"/>
    <s v="iPhone 13"/>
    <x v="0"/>
    <x v="4"/>
    <x v="1"/>
    <x v="4"/>
    <n v="16353.8"/>
    <n v="1"/>
    <x v="7428"/>
    <x v="313"/>
    <n v="3145"/>
    <x v="109"/>
    <m/>
    <m/>
    <s v="Jumia"/>
    <s v="Jum"/>
    <n v="99349.3"/>
    <n v="92327183.770000085"/>
    <n v="92327183.770000085"/>
    <s v="Riyadh"/>
  </r>
  <r>
    <s v="ORD107432"/>
    <s v="Samsung Galaxy A14"/>
    <x v="0"/>
    <x v="0"/>
    <x v="1"/>
    <x v="1"/>
    <n v="8883.1"/>
    <n v="2"/>
    <x v="7429"/>
    <x v="362"/>
    <n v="3061"/>
    <x v="102"/>
    <m/>
    <m/>
    <s v="Jumia"/>
    <s v="Jum"/>
    <n v="13290.4"/>
    <n v="92327183.770000085"/>
    <n v="92327183.770000085"/>
    <s v="Alexandria"/>
  </r>
  <r>
    <s v="ORD107433"/>
    <s v="Xiaomi Redmi Note 12"/>
    <x v="0"/>
    <x v="7"/>
    <x v="1"/>
    <x v="3"/>
    <n v="10143.81"/>
    <n v="1"/>
    <x v="7430"/>
    <x v="66"/>
    <n v="3476"/>
    <x v="234"/>
    <m/>
    <m/>
    <s v="Jumia"/>
    <s v="Jum"/>
    <n v="3665.44"/>
    <n v="92327183.770000085"/>
    <n v="92327183.770000085"/>
    <s v="Dubai"/>
  </r>
  <r>
    <s v="ORD107434"/>
    <s v="Samsung Galaxy A14"/>
    <x v="0"/>
    <x v="0"/>
    <x v="1"/>
    <x v="3"/>
    <n v="1446.09"/>
    <n v="3"/>
    <x v="7431"/>
    <x v="194"/>
    <n v="4420"/>
    <x v="27"/>
    <m/>
    <m/>
    <s v="Jumia"/>
    <s v="Jum"/>
    <n v="3665.44"/>
    <n v="92327183.770000085"/>
    <n v="92327183.770000085"/>
    <s v="Dubai"/>
  </r>
  <r>
    <s v="ORD107435"/>
    <s v="Smartwatch FitPro"/>
    <x v="4"/>
    <x v="6"/>
    <x v="0"/>
    <x v="2"/>
    <n v="14936.87"/>
    <n v="2"/>
    <x v="7432"/>
    <x v="37"/>
    <n v="2617"/>
    <x v="123"/>
    <m/>
    <m/>
    <s v="sq"/>
    <s v="sq"/>
    <n v="26648.76"/>
    <n v="31420413.200000018"/>
    <n v="31420413.200000018"/>
    <s v="Casablanca"/>
  </r>
  <r>
    <s v="ORD107436"/>
    <s v="Bluetooth Headset"/>
    <x v="2"/>
    <x v="2"/>
    <x v="0"/>
    <x v="2"/>
    <n v="15930.06"/>
    <n v="4"/>
    <x v="7433"/>
    <x v="61"/>
    <n v="3569"/>
    <x v="177"/>
    <m/>
    <m/>
    <s v="sq"/>
    <s v="sq"/>
    <n v="26648.76"/>
    <n v="29200970.130000021"/>
    <n v="29200970.130000021"/>
    <s v="Casablanca"/>
  </r>
  <r>
    <s v="ORD107437"/>
    <s v="Smartwatch FitPro"/>
    <x v="4"/>
    <x v="6"/>
    <x v="0"/>
    <x v="3"/>
    <n v="6618.72"/>
    <n v="5"/>
    <x v="7434"/>
    <x v="304"/>
    <n v="914"/>
    <x v="278"/>
    <m/>
    <m/>
    <s v="sq"/>
    <s v="sq"/>
    <n v="3665.44"/>
    <n v="31420413.200000018"/>
    <n v="31420413.200000018"/>
    <s v="Dubai"/>
  </r>
  <r>
    <s v="ORD107438"/>
    <s v="Bluetooth Headset"/>
    <x v="2"/>
    <x v="2"/>
    <x v="0"/>
    <x v="4"/>
    <n v="3375.68"/>
    <n v="5"/>
    <x v="7435"/>
    <x v="115"/>
    <n v="4984"/>
    <x v="330"/>
    <m/>
    <m/>
    <s v="sq"/>
    <s v="sq"/>
    <n v="99349.3"/>
    <n v="29200970.130000021"/>
    <n v="29200970.130000021"/>
    <s v="Riyadh"/>
  </r>
  <r>
    <s v="ORD107439"/>
    <s v="HP Pavilion Laptop"/>
    <x v="3"/>
    <x v="3"/>
    <x v="0"/>
    <x v="1"/>
    <n v="14058.11"/>
    <n v="4"/>
    <x v="7436"/>
    <x v="228"/>
    <n v="3638"/>
    <x v="226"/>
    <m/>
    <m/>
    <s v="sq"/>
    <s v="sq"/>
    <n v="13290.4"/>
    <n v="57542997.559999913"/>
    <n v="57542997.559999913"/>
    <s v="Alexandria"/>
  </r>
  <r>
    <s v="ORD107440"/>
    <s v="Bluetooth Headset"/>
    <x v="2"/>
    <x v="2"/>
    <x v="2"/>
    <x v="0"/>
    <n v="10352.549999999999"/>
    <n v="1"/>
    <x v="7437"/>
    <x v="153"/>
    <n v="3043"/>
    <x v="181"/>
    <m/>
    <m/>
    <s v="Amazon"/>
    <s v="Amazon"/>
    <n v="16284.02"/>
    <n v="29200970.130000021"/>
    <n v="29200970.130000021"/>
    <s v="Cairo"/>
  </r>
  <r>
    <s v="ORD107441"/>
    <s v="iPhone 13"/>
    <x v="0"/>
    <x v="4"/>
    <x v="1"/>
    <x v="2"/>
    <n v="16927.810000000001"/>
    <n v="4"/>
    <x v="7438"/>
    <x v="197"/>
    <n v="1983"/>
    <x v="23"/>
    <m/>
    <m/>
    <s v="Jumia"/>
    <s v="Jum"/>
    <n v="26648.76"/>
    <n v="92327183.770000085"/>
    <n v="92327183.770000085"/>
    <s v="Casablanca"/>
  </r>
  <r>
    <s v="ORD107442"/>
    <s v="Nike Air Max"/>
    <x v="1"/>
    <x v="1"/>
    <x v="0"/>
    <x v="3"/>
    <n v="7825.26"/>
    <n v="1"/>
    <x v="7439"/>
    <x v="100"/>
    <n v="2085"/>
    <x v="357"/>
    <m/>
    <m/>
    <s v="sq"/>
    <s v="sq"/>
    <n v="3665.44"/>
    <n v="91504159.730000004"/>
    <n v="91504159.730000004"/>
    <s v="Dubai"/>
  </r>
  <r>
    <s v="ORD107443"/>
    <s v="HP Pavilion Laptop"/>
    <x v="3"/>
    <x v="3"/>
    <x v="0"/>
    <x v="3"/>
    <n v="17360.75"/>
    <n v="1"/>
    <x v="7440"/>
    <x v="28"/>
    <n v="3810"/>
    <x v="103"/>
    <m/>
    <m/>
    <s v="sq"/>
    <s v="sq"/>
    <n v="3665.44"/>
    <n v="57542997.559999913"/>
    <n v="57542997.559999913"/>
    <s v="Dubai"/>
  </r>
  <r>
    <s v="ORD107444"/>
    <s v="Xiaomi Redmi Note 12"/>
    <x v="0"/>
    <x v="7"/>
    <x v="2"/>
    <x v="5"/>
    <n v="1042.26"/>
    <n v="3"/>
    <x v="7441"/>
    <x v="197"/>
    <n v="1300"/>
    <x v="336"/>
    <m/>
    <m/>
    <s v="Amazon"/>
    <s v="Amazon"/>
    <n v="27872.98"/>
    <n v="92327183.770000085"/>
    <n v="92327183.770000085"/>
    <s v="Giza"/>
  </r>
  <r>
    <s v="ORD107445"/>
    <s v="Xiaomi Redmi Note 12"/>
    <x v="0"/>
    <x v="7"/>
    <x v="1"/>
    <x v="5"/>
    <n v="1737.91"/>
    <n v="3"/>
    <x v="7442"/>
    <x v="289"/>
    <n v="65"/>
    <x v="249"/>
    <m/>
    <m/>
    <s v="Jumia"/>
    <s v="Jum"/>
    <n v="27872.98"/>
    <n v="92327183.770000085"/>
    <n v="92327183.770000085"/>
    <s v="Giza"/>
  </r>
  <r>
    <s v="ORD107446"/>
    <s v="HP Pavilion Laptop"/>
    <x v="3"/>
    <x v="3"/>
    <x v="2"/>
    <x v="2"/>
    <n v="16686.47"/>
    <n v="3"/>
    <x v="7443"/>
    <x v="73"/>
    <n v="3255"/>
    <x v="42"/>
    <m/>
    <m/>
    <s v="Amazon"/>
    <s v="Amazon"/>
    <n v="26648.76"/>
    <n v="57542997.559999913"/>
    <n v="57542997.559999913"/>
    <s v="Casablanca"/>
  </r>
  <r>
    <s v="ORD107447"/>
    <s v="Smartwatch FitPro"/>
    <x v="4"/>
    <x v="6"/>
    <x v="0"/>
    <x v="2"/>
    <n v="2111.3000000000002"/>
    <n v="1"/>
    <x v="7444"/>
    <x v="338"/>
    <n v="2229"/>
    <x v="4"/>
    <m/>
    <m/>
    <s v="sq"/>
    <s v="sq"/>
    <n v="26648.76"/>
    <n v="31420413.200000018"/>
    <n v="31420413.200000018"/>
    <s v="Casablanca"/>
  </r>
  <r>
    <s v="ORD107448"/>
    <s v="HP Pavilion Laptop"/>
    <x v="3"/>
    <x v="3"/>
    <x v="2"/>
    <x v="1"/>
    <n v="14639.6"/>
    <n v="4"/>
    <x v="7445"/>
    <x v="174"/>
    <n v="174"/>
    <x v="120"/>
    <m/>
    <m/>
    <s v="Amazon"/>
    <s v="Amazon"/>
    <n v="13290.4"/>
    <n v="57542997.559999913"/>
    <n v="57542997.559999913"/>
    <s v="Alexandria"/>
  </r>
  <r>
    <s v="ORD107449"/>
    <s v="HP Pavilion Laptop"/>
    <x v="3"/>
    <x v="3"/>
    <x v="0"/>
    <x v="0"/>
    <n v="18967.259999999998"/>
    <n v="4"/>
    <x v="7446"/>
    <x v="71"/>
    <n v="3198"/>
    <x v="144"/>
    <m/>
    <m/>
    <s v="sq"/>
    <s v="sq"/>
    <n v="16284.02"/>
    <n v="57542997.559999913"/>
    <n v="57542997.559999913"/>
    <s v="Cairo"/>
  </r>
  <r>
    <s v="ORD107450"/>
    <s v="T-shirt Cotton"/>
    <x v="1"/>
    <x v="5"/>
    <x v="2"/>
    <x v="5"/>
    <n v="876.57"/>
    <n v="4"/>
    <x v="7447"/>
    <x v="144"/>
    <n v="3097"/>
    <x v="130"/>
    <m/>
    <m/>
    <s v="Amazon"/>
    <s v="Amazon"/>
    <n v="27872.98"/>
    <n v="91504159.730000004"/>
    <n v="91504159.730000004"/>
    <s v="Giza"/>
  </r>
  <r>
    <s v="ORD107451"/>
    <s v="T-shirt Cotton"/>
    <x v="1"/>
    <x v="5"/>
    <x v="0"/>
    <x v="1"/>
    <n v="921.24"/>
    <n v="4"/>
    <x v="7448"/>
    <x v="80"/>
    <n v="3088"/>
    <x v="38"/>
    <m/>
    <m/>
    <s v="sq"/>
    <s v="sq"/>
    <n v="13290.4"/>
    <n v="91504159.730000004"/>
    <n v="91504159.730000004"/>
    <s v="Alexandria"/>
  </r>
  <r>
    <s v="ORD107452"/>
    <s v="HP Pavilion Laptop"/>
    <x v="3"/>
    <x v="3"/>
    <x v="0"/>
    <x v="4"/>
    <n v="7287.22"/>
    <n v="4"/>
    <x v="7449"/>
    <x v="18"/>
    <n v="2834"/>
    <x v="139"/>
    <m/>
    <m/>
    <s v="sq"/>
    <s v="sq"/>
    <n v="99349.3"/>
    <n v="57542997.559999913"/>
    <n v="57542997.559999913"/>
    <s v="Riyadh"/>
  </r>
  <r>
    <s v="ORD107453"/>
    <s v="Nike Air Max"/>
    <x v="1"/>
    <x v="1"/>
    <x v="0"/>
    <x v="4"/>
    <n v="19294.93"/>
    <n v="1"/>
    <x v="7450"/>
    <x v="239"/>
    <n v="2414"/>
    <x v="57"/>
    <m/>
    <m/>
    <s v="sq"/>
    <s v="sq"/>
    <n v="99349.3"/>
    <n v="91504159.730000004"/>
    <n v="91504159.730000004"/>
    <s v="Riyadh"/>
  </r>
  <r>
    <s v="ORD107454"/>
    <s v="T-shirt Cotton"/>
    <x v="1"/>
    <x v="5"/>
    <x v="2"/>
    <x v="1"/>
    <n v="1998.88"/>
    <n v="1"/>
    <x v="7451"/>
    <x v="24"/>
    <n v="4884"/>
    <x v="320"/>
    <m/>
    <m/>
    <s v="Amazon"/>
    <s v="Amazon"/>
    <n v="13290.4"/>
    <n v="91504159.730000004"/>
    <n v="91504159.730000004"/>
    <s v="Alexandria"/>
  </r>
  <r>
    <s v="ORD107455"/>
    <s v="Xiaomi Redmi Note 12"/>
    <x v="0"/>
    <x v="7"/>
    <x v="2"/>
    <x v="1"/>
    <n v="18549.79"/>
    <n v="3"/>
    <x v="7452"/>
    <x v="166"/>
    <n v="1897"/>
    <x v="310"/>
    <m/>
    <m/>
    <s v="Amazon"/>
    <s v="Amazon"/>
    <n v="13290.4"/>
    <n v="92327183.770000085"/>
    <n v="92327183.770000085"/>
    <s v="Alexandria"/>
  </r>
  <r>
    <s v="ORD107456"/>
    <s v="iPhone 13"/>
    <x v="0"/>
    <x v="4"/>
    <x v="2"/>
    <x v="1"/>
    <n v="12464.17"/>
    <n v="5"/>
    <x v="7453"/>
    <x v="109"/>
    <n v="890"/>
    <x v="238"/>
    <m/>
    <m/>
    <s v="Amazon"/>
    <s v="Amazon"/>
    <n v="13290.4"/>
    <n v="92327183.770000085"/>
    <n v="92327183.770000085"/>
    <s v="Alexandria"/>
  </r>
  <r>
    <s v="ORD107457"/>
    <s v="iPhone 13"/>
    <x v="0"/>
    <x v="4"/>
    <x v="0"/>
    <x v="5"/>
    <n v="10670.56"/>
    <n v="4"/>
    <x v="7454"/>
    <x v="329"/>
    <n v="2274"/>
    <x v="0"/>
    <m/>
    <m/>
    <s v="sq"/>
    <s v="sq"/>
    <n v="27872.98"/>
    <n v="92327183.770000085"/>
    <n v="92327183.770000085"/>
    <s v="Giza"/>
  </r>
  <r>
    <s v="ORD107458"/>
    <s v="iPhone 13"/>
    <x v="0"/>
    <x v="4"/>
    <x v="1"/>
    <x v="3"/>
    <n v="6473.86"/>
    <n v="4"/>
    <x v="7455"/>
    <x v="149"/>
    <n v="653"/>
    <x v="125"/>
    <m/>
    <m/>
    <s v="Jumia"/>
    <s v="Jum"/>
    <n v="3665.44"/>
    <n v="92327183.770000085"/>
    <n v="92327183.770000085"/>
    <s v="Dubai"/>
  </r>
  <r>
    <s v="ORD107459"/>
    <s v="Xiaomi Redmi Note 12"/>
    <x v="0"/>
    <x v="7"/>
    <x v="2"/>
    <x v="3"/>
    <n v="6222.99"/>
    <n v="2"/>
    <x v="7456"/>
    <x v="31"/>
    <n v="1706"/>
    <x v="150"/>
    <m/>
    <m/>
    <s v="Amazon"/>
    <s v="Amazon"/>
    <n v="3665.44"/>
    <n v="92327183.770000085"/>
    <n v="92327183.770000085"/>
    <s v="Dubai"/>
  </r>
  <r>
    <s v="ORD107460"/>
    <s v="Samsung Galaxy A14"/>
    <x v="0"/>
    <x v="0"/>
    <x v="2"/>
    <x v="2"/>
    <n v="9070.69"/>
    <n v="2"/>
    <x v="7457"/>
    <x v="54"/>
    <n v="3040"/>
    <x v="55"/>
    <m/>
    <m/>
    <s v="Amazon"/>
    <s v="Amazon"/>
    <n v="26648.76"/>
    <n v="92327183.770000085"/>
    <n v="92327183.770000085"/>
    <s v="Casablanca"/>
  </r>
  <r>
    <s v="ORD107461"/>
    <s v="Smartwatch FitPro"/>
    <x v="4"/>
    <x v="6"/>
    <x v="1"/>
    <x v="2"/>
    <n v="14910.35"/>
    <n v="5"/>
    <x v="7458"/>
    <x v="211"/>
    <n v="3691"/>
    <x v="117"/>
    <m/>
    <m/>
    <s v="Jumia"/>
    <s v="Jum"/>
    <n v="26648.76"/>
    <n v="31420413.200000018"/>
    <n v="31420413.200000018"/>
    <s v="Casablanca"/>
  </r>
  <r>
    <s v="ORD107462"/>
    <s v="Nike Air Max"/>
    <x v="1"/>
    <x v="1"/>
    <x v="0"/>
    <x v="0"/>
    <n v="8841.4500000000007"/>
    <n v="2"/>
    <x v="7459"/>
    <x v="138"/>
    <n v="2599"/>
    <x v="245"/>
    <m/>
    <m/>
    <s v="sq"/>
    <s v="sq"/>
    <n v="16284.02"/>
    <n v="91504159.730000004"/>
    <n v="91504159.730000004"/>
    <s v="Cairo"/>
  </r>
  <r>
    <s v="ORD107463"/>
    <s v="Adidas Running Shoes"/>
    <x v="1"/>
    <x v="9"/>
    <x v="1"/>
    <x v="2"/>
    <n v="16209.14"/>
    <n v="5"/>
    <x v="7460"/>
    <x v="198"/>
    <n v="3520"/>
    <x v="46"/>
    <m/>
    <m/>
    <s v="Jumia"/>
    <s v="Jum"/>
    <n v="26648.76"/>
    <n v="91504159.730000004"/>
    <n v="91504159.730000004"/>
    <s v="Casablanca"/>
  </r>
  <r>
    <s v="ORD107464"/>
    <s v="Smartwatch FitPro"/>
    <x v="4"/>
    <x v="6"/>
    <x v="1"/>
    <x v="3"/>
    <n v="16003"/>
    <n v="5"/>
    <x v="7461"/>
    <x v="273"/>
    <n v="2033"/>
    <x v="303"/>
    <m/>
    <m/>
    <s v="Jumia"/>
    <s v="Jum"/>
    <n v="3665.44"/>
    <n v="31420413.200000018"/>
    <n v="31420413.200000018"/>
    <s v="Dubai"/>
  </r>
  <r>
    <s v="ORD107465"/>
    <s v="Samsung Galaxy A14"/>
    <x v="0"/>
    <x v="0"/>
    <x v="0"/>
    <x v="4"/>
    <n v="10971.33"/>
    <n v="1"/>
    <x v="7462"/>
    <x v="372"/>
    <n v="2228"/>
    <x v="103"/>
    <m/>
    <m/>
    <s v="sq"/>
    <s v="sq"/>
    <n v="99349.3"/>
    <n v="92327183.770000085"/>
    <n v="92327183.770000085"/>
    <s v="Riyadh"/>
  </r>
  <r>
    <s v="ORD107466"/>
    <s v="Smartwatch FitPro"/>
    <x v="4"/>
    <x v="6"/>
    <x v="1"/>
    <x v="3"/>
    <n v="17253.13"/>
    <n v="3"/>
    <x v="7463"/>
    <x v="127"/>
    <n v="3558"/>
    <x v="332"/>
    <m/>
    <m/>
    <s v="Jumia"/>
    <s v="Jum"/>
    <n v="3665.44"/>
    <n v="31420413.200000018"/>
    <n v="31420413.200000018"/>
    <s v="Dubai"/>
  </r>
  <r>
    <s v="ORD107467"/>
    <s v="Smartwatch FitPro"/>
    <x v="4"/>
    <x v="6"/>
    <x v="2"/>
    <x v="0"/>
    <n v="16713.939999999999"/>
    <n v="2"/>
    <x v="7464"/>
    <x v="39"/>
    <n v="1614"/>
    <x v="135"/>
    <m/>
    <m/>
    <s v="Amazon"/>
    <s v="Amazon"/>
    <n v="16284.02"/>
    <n v="31420413.200000018"/>
    <n v="31420413.200000018"/>
    <s v="Cairo"/>
  </r>
  <r>
    <s v="ORD107468"/>
    <s v="Samsung Galaxy A14"/>
    <x v="0"/>
    <x v="0"/>
    <x v="2"/>
    <x v="0"/>
    <n v="11129.22"/>
    <n v="3"/>
    <x v="7465"/>
    <x v="140"/>
    <n v="1508"/>
    <x v="92"/>
    <m/>
    <m/>
    <s v="Amazon"/>
    <s v="Amazon"/>
    <n v="16284.02"/>
    <n v="92327183.770000085"/>
    <n v="92327183.770000085"/>
    <s v="Cairo"/>
  </r>
  <r>
    <s v="ORD107469"/>
    <s v="Nike Air Max"/>
    <x v="1"/>
    <x v="1"/>
    <x v="0"/>
    <x v="1"/>
    <n v="8631.85"/>
    <n v="5"/>
    <x v="7466"/>
    <x v="115"/>
    <n v="279"/>
    <x v="296"/>
    <m/>
    <m/>
    <s v="sq"/>
    <s v="sq"/>
    <n v="13290.4"/>
    <n v="91504159.730000004"/>
    <n v="91504159.730000004"/>
    <s v="Alexandria"/>
  </r>
  <r>
    <s v="ORD107470"/>
    <s v="iPhone 13"/>
    <x v="0"/>
    <x v="4"/>
    <x v="2"/>
    <x v="2"/>
    <n v="12633.01"/>
    <n v="1"/>
    <x v="7467"/>
    <x v="360"/>
    <n v="4650"/>
    <x v="119"/>
    <m/>
    <m/>
    <s v="Amazon"/>
    <s v="Amazon"/>
    <n v="26648.76"/>
    <n v="92327183.770000085"/>
    <n v="92327183.770000085"/>
    <s v="Casablanca"/>
  </r>
  <r>
    <s v="ORD107471"/>
    <s v="Smartwatch FitPro"/>
    <x v="4"/>
    <x v="6"/>
    <x v="2"/>
    <x v="1"/>
    <n v="10803.18"/>
    <n v="2"/>
    <x v="7468"/>
    <x v="218"/>
    <n v="1153"/>
    <x v="355"/>
    <m/>
    <m/>
    <s v="Amazon"/>
    <s v="Amazon"/>
    <n v="13290.4"/>
    <n v="31420413.200000018"/>
    <n v="31420413.200000018"/>
    <s v="Alexandria"/>
  </r>
  <r>
    <s v="ORD107472"/>
    <s v="T-shirt Cotton"/>
    <x v="1"/>
    <x v="5"/>
    <x v="1"/>
    <x v="4"/>
    <n v="3897.57"/>
    <n v="1"/>
    <x v="7469"/>
    <x v="276"/>
    <n v="4671"/>
    <x v="264"/>
    <m/>
    <m/>
    <s v="Jumia"/>
    <s v="Jum"/>
    <n v="99349.3"/>
    <n v="91504159.730000004"/>
    <n v="91504159.730000004"/>
    <s v="Riyadh"/>
  </r>
  <r>
    <s v="ORD107473"/>
    <s v="Xiaomi Redmi Note 12"/>
    <x v="0"/>
    <x v="7"/>
    <x v="1"/>
    <x v="5"/>
    <n v="1966.26"/>
    <n v="1"/>
    <x v="7470"/>
    <x v="304"/>
    <n v="418"/>
    <x v="355"/>
    <m/>
    <m/>
    <s v="Jumia"/>
    <s v="Jum"/>
    <n v="27872.98"/>
    <n v="92327183.770000085"/>
    <n v="92327183.770000085"/>
    <s v="Giza"/>
  </r>
  <r>
    <s v="ORD107474"/>
    <s v="HP Pavilion Laptop"/>
    <x v="3"/>
    <x v="3"/>
    <x v="2"/>
    <x v="3"/>
    <n v="12765.23"/>
    <n v="2"/>
    <x v="7471"/>
    <x v="381"/>
    <n v="4949"/>
    <x v="48"/>
    <m/>
    <m/>
    <s v="Amazon"/>
    <s v="Amazon"/>
    <n v="3665.44"/>
    <n v="57542997.559999913"/>
    <n v="57542997.559999913"/>
    <s v="Dubai"/>
  </r>
  <r>
    <s v="ORD107475"/>
    <s v="T-shirt Cotton"/>
    <x v="1"/>
    <x v="5"/>
    <x v="1"/>
    <x v="2"/>
    <n v="12967.11"/>
    <n v="1"/>
    <x v="7472"/>
    <x v="390"/>
    <n v="585"/>
    <x v="51"/>
    <m/>
    <m/>
    <s v="Jumia"/>
    <s v="Jum"/>
    <n v="26648.76"/>
    <n v="91504159.730000004"/>
    <n v="91504159.730000004"/>
    <s v="Casablanca"/>
  </r>
  <r>
    <s v="ORD107476"/>
    <s v="Adidas Running Shoes"/>
    <x v="1"/>
    <x v="9"/>
    <x v="2"/>
    <x v="1"/>
    <n v="7424.96"/>
    <n v="1"/>
    <x v="7473"/>
    <x v="142"/>
    <n v="297"/>
    <x v="286"/>
    <m/>
    <m/>
    <s v="Amazon"/>
    <s v="Amazon"/>
    <n v="13290.4"/>
    <n v="91504159.730000004"/>
    <n v="91504159.730000004"/>
    <s v="Alexandria"/>
  </r>
  <r>
    <s v="ORD107477"/>
    <s v="Bluetooth Headset"/>
    <x v="2"/>
    <x v="2"/>
    <x v="0"/>
    <x v="0"/>
    <n v="4607.97"/>
    <n v="2"/>
    <x v="7474"/>
    <x v="335"/>
    <n v="4638"/>
    <x v="169"/>
    <m/>
    <m/>
    <s v="sq"/>
    <s v="sq"/>
    <n v="16284.02"/>
    <n v="29200970.130000021"/>
    <n v="29200970.130000021"/>
    <s v="Cairo"/>
  </r>
  <r>
    <s v="ORD107478"/>
    <s v="Bluetooth Headset"/>
    <x v="2"/>
    <x v="2"/>
    <x v="2"/>
    <x v="4"/>
    <n v="1878.79"/>
    <n v="2"/>
    <x v="7475"/>
    <x v="198"/>
    <n v="1939"/>
    <x v="134"/>
    <m/>
    <m/>
    <s v="Amazon"/>
    <s v="Amazon"/>
    <n v="99349.3"/>
    <n v="29200970.130000021"/>
    <n v="29200970.130000021"/>
    <s v="Riyadh"/>
  </r>
  <r>
    <s v="ORD107479"/>
    <s v="Dell Inspiron 3501"/>
    <x v="3"/>
    <x v="8"/>
    <x v="1"/>
    <x v="1"/>
    <n v="3796.8"/>
    <n v="4"/>
    <x v="7476"/>
    <x v="57"/>
    <n v="1390"/>
    <x v="65"/>
    <m/>
    <m/>
    <s v="Jumia"/>
    <s v="Jum"/>
    <n v="13290.4"/>
    <n v="57542997.559999913"/>
    <n v="57542997.559999913"/>
    <s v="Alexandria"/>
  </r>
  <r>
    <s v="ORD107480"/>
    <s v="Nike Air Max"/>
    <x v="1"/>
    <x v="1"/>
    <x v="2"/>
    <x v="4"/>
    <n v="10734.81"/>
    <n v="3"/>
    <x v="7477"/>
    <x v="88"/>
    <n v="612"/>
    <x v="298"/>
    <m/>
    <m/>
    <s v="Amazon"/>
    <s v="Amazon"/>
    <n v="99349.3"/>
    <n v="91504159.730000004"/>
    <n v="91504159.730000004"/>
    <s v="Riyadh"/>
  </r>
  <r>
    <s v="ORD107481"/>
    <s v="T-shirt Cotton"/>
    <x v="1"/>
    <x v="5"/>
    <x v="1"/>
    <x v="1"/>
    <n v="5599.58"/>
    <n v="3"/>
    <x v="7478"/>
    <x v="24"/>
    <n v="3540"/>
    <x v="271"/>
    <m/>
    <m/>
    <s v="Jumia"/>
    <s v="Jum"/>
    <n v="13290.4"/>
    <n v="91504159.730000004"/>
    <n v="91504159.730000004"/>
    <s v="Alexandria"/>
  </r>
  <r>
    <s v="ORD107482"/>
    <s v="Samsung Galaxy A14"/>
    <x v="0"/>
    <x v="0"/>
    <x v="2"/>
    <x v="4"/>
    <n v="8443.34"/>
    <n v="3"/>
    <x v="7479"/>
    <x v="371"/>
    <n v="4906"/>
    <x v="26"/>
    <m/>
    <m/>
    <s v="Amazon"/>
    <s v="Amazon"/>
    <n v="99349.3"/>
    <n v="92327183.770000085"/>
    <n v="92327183.770000085"/>
    <s v="Riyadh"/>
  </r>
  <r>
    <s v="ORD107483"/>
    <s v="iPhone 13"/>
    <x v="0"/>
    <x v="4"/>
    <x v="1"/>
    <x v="2"/>
    <n v="17926.68"/>
    <n v="1"/>
    <x v="7480"/>
    <x v="141"/>
    <n v="632"/>
    <x v="211"/>
    <m/>
    <m/>
    <s v="Jumia"/>
    <s v="Jum"/>
    <n v="26648.76"/>
    <n v="92327183.770000085"/>
    <n v="92327183.770000085"/>
    <s v="Casablanca"/>
  </r>
  <r>
    <s v="ORD107484"/>
    <s v="Nike Air Max"/>
    <x v="1"/>
    <x v="1"/>
    <x v="1"/>
    <x v="2"/>
    <n v="13471.57"/>
    <n v="4"/>
    <x v="7481"/>
    <x v="54"/>
    <n v="1182"/>
    <x v="52"/>
    <m/>
    <m/>
    <s v="Jumia"/>
    <s v="Jum"/>
    <n v="26648.76"/>
    <n v="91504159.730000004"/>
    <n v="91504159.730000004"/>
    <s v="Casablanca"/>
  </r>
  <r>
    <s v="ORD107485"/>
    <s v="Adidas Running Shoes"/>
    <x v="1"/>
    <x v="9"/>
    <x v="0"/>
    <x v="3"/>
    <n v="6152.54"/>
    <n v="3"/>
    <x v="7482"/>
    <x v="138"/>
    <n v="3034"/>
    <x v="294"/>
    <m/>
    <m/>
    <s v="sq"/>
    <s v="sq"/>
    <n v="3665.44"/>
    <n v="91504159.730000004"/>
    <n v="91504159.730000004"/>
    <s v="Dubai"/>
  </r>
  <r>
    <s v="ORD107486"/>
    <s v="Adidas Running Shoes"/>
    <x v="1"/>
    <x v="9"/>
    <x v="2"/>
    <x v="5"/>
    <n v="8954.9"/>
    <n v="3"/>
    <x v="7483"/>
    <x v="25"/>
    <n v="7"/>
    <x v="269"/>
    <m/>
    <m/>
    <s v="Amazon"/>
    <s v="Amazon"/>
    <n v="27872.98"/>
    <n v="91504159.730000004"/>
    <n v="91504159.730000004"/>
    <s v="Giza"/>
  </r>
  <r>
    <s v="ORD107487"/>
    <s v="T-shirt Cotton"/>
    <x v="1"/>
    <x v="5"/>
    <x v="2"/>
    <x v="4"/>
    <n v="783.33"/>
    <n v="1"/>
    <x v="7484"/>
    <x v="241"/>
    <n v="3862"/>
    <x v="355"/>
    <m/>
    <m/>
    <s v="Amazon"/>
    <s v="Amazon"/>
    <n v="99349.3"/>
    <n v="91504159.730000004"/>
    <n v="91504159.730000004"/>
    <s v="Riyadh"/>
  </r>
  <r>
    <s v="ORD107488"/>
    <s v="Samsung Galaxy A14"/>
    <x v="0"/>
    <x v="0"/>
    <x v="0"/>
    <x v="0"/>
    <n v="10192.24"/>
    <n v="2"/>
    <x v="7485"/>
    <x v="234"/>
    <n v="3205"/>
    <x v="175"/>
    <m/>
    <m/>
    <s v="sq"/>
    <s v="sq"/>
    <n v="16284.02"/>
    <n v="92327183.770000085"/>
    <n v="92327183.770000085"/>
    <s v="Cairo"/>
  </r>
  <r>
    <s v="ORD107489"/>
    <s v="Dell Inspiron 3501"/>
    <x v="3"/>
    <x v="8"/>
    <x v="1"/>
    <x v="0"/>
    <n v="11272.18"/>
    <n v="5"/>
    <x v="7486"/>
    <x v="369"/>
    <n v="4526"/>
    <x v="25"/>
    <m/>
    <m/>
    <s v="Jumia"/>
    <s v="Jum"/>
    <n v="16284.02"/>
    <n v="57542997.559999913"/>
    <n v="57542997.559999913"/>
    <s v="Cairo"/>
  </r>
  <r>
    <s v="ORD107490"/>
    <s v="Smartwatch FitPro"/>
    <x v="4"/>
    <x v="6"/>
    <x v="0"/>
    <x v="1"/>
    <n v="4525.84"/>
    <n v="2"/>
    <x v="7487"/>
    <x v="223"/>
    <n v="550"/>
    <x v="168"/>
    <m/>
    <m/>
    <s v="sq"/>
    <s v="sq"/>
    <n v="13290.4"/>
    <n v="31420413.200000018"/>
    <n v="31420413.200000018"/>
    <s v="Alexandria"/>
  </r>
  <r>
    <s v="ORD107491"/>
    <s v="Nike Air Max"/>
    <x v="1"/>
    <x v="1"/>
    <x v="2"/>
    <x v="4"/>
    <n v="12538.53"/>
    <n v="2"/>
    <x v="7488"/>
    <x v="216"/>
    <n v="34"/>
    <x v="357"/>
    <m/>
    <m/>
    <s v="Amazon"/>
    <s v="Amazon"/>
    <n v="99349.3"/>
    <n v="91504159.730000004"/>
    <n v="91504159.730000004"/>
    <s v="Riyadh"/>
  </r>
  <r>
    <s v="ORD107492"/>
    <s v="T-shirt Cotton"/>
    <x v="1"/>
    <x v="5"/>
    <x v="1"/>
    <x v="2"/>
    <n v="585.91999999999996"/>
    <n v="1"/>
    <x v="7489"/>
    <x v="67"/>
    <n v="515"/>
    <x v="227"/>
    <m/>
    <m/>
    <s v="Jumia"/>
    <s v="Jum"/>
    <n v="26648.76"/>
    <n v="91504159.730000004"/>
    <n v="91504159.730000004"/>
    <s v="Casablanca"/>
  </r>
  <r>
    <s v="ORD107493"/>
    <s v="Samsung Galaxy A14"/>
    <x v="0"/>
    <x v="0"/>
    <x v="1"/>
    <x v="4"/>
    <n v="2056.89"/>
    <n v="2"/>
    <x v="7490"/>
    <x v="206"/>
    <n v="1622"/>
    <x v="307"/>
    <m/>
    <m/>
    <s v="Jumia"/>
    <s v="Jum"/>
    <n v="99349.3"/>
    <n v="92327183.770000085"/>
    <n v="92327183.770000085"/>
    <s v="Riyadh"/>
  </r>
  <r>
    <s v="ORD107494"/>
    <s v="Smartwatch FitPro"/>
    <x v="4"/>
    <x v="6"/>
    <x v="1"/>
    <x v="4"/>
    <n v="15722.37"/>
    <n v="3"/>
    <x v="7491"/>
    <x v="198"/>
    <n v="612"/>
    <x v="285"/>
    <m/>
    <m/>
    <s v="Jumia"/>
    <s v="Jum"/>
    <n v="99349.3"/>
    <n v="31420413.200000018"/>
    <n v="31420413.200000018"/>
    <s v="Riyadh"/>
  </r>
  <r>
    <s v="ORD107495"/>
    <s v="Dell Inspiron 3501"/>
    <x v="3"/>
    <x v="8"/>
    <x v="0"/>
    <x v="4"/>
    <n v="11976.7"/>
    <n v="4"/>
    <x v="7492"/>
    <x v="325"/>
    <n v="3809"/>
    <x v="311"/>
    <m/>
    <m/>
    <s v="sq"/>
    <s v="sq"/>
    <n v="99349.3"/>
    <n v="57542997.559999913"/>
    <n v="57542997.559999913"/>
    <s v="Riyadh"/>
  </r>
  <r>
    <s v="ORD107496"/>
    <s v="Smartwatch FitPro"/>
    <x v="4"/>
    <x v="6"/>
    <x v="1"/>
    <x v="3"/>
    <n v="12494.92"/>
    <n v="1"/>
    <x v="7493"/>
    <x v="38"/>
    <n v="857"/>
    <x v="265"/>
    <m/>
    <m/>
    <s v="Jumia"/>
    <s v="Jum"/>
    <n v="3665.44"/>
    <n v="31420413.200000018"/>
    <n v="31420413.200000018"/>
    <s v="Dubai"/>
  </r>
  <r>
    <s v="ORD107497"/>
    <s v="Smartwatch FitPro"/>
    <x v="4"/>
    <x v="6"/>
    <x v="2"/>
    <x v="3"/>
    <n v="5178.8500000000004"/>
    <n v="2"/>
    <x v="7494"/>
    <x v="247"/>
    <n v="3713"/>
    <x v="268"/>
    <m/>
    <m/>
    <s v="Amazon"/>
    <s v="Amazon"/>
    <n v="3665.44"/>
    <n v="31420413.200000018"/>
    <n v="31420413.200000018"/>
    <s v="Dubai"/>
  </r>
  <r>
    <s v="ORD107498"/>
    <s v="Bluetooth Headset"/>
    <x v="2"/>
    <x v="2"/>
    <x v="2"/>
    <x v="1"/>
    <n v="5444.65"/>
    <n v="2"/>
    <x v="7495"/>
    <x v="300"/>
    <n v="907"/>
    <x v="230"/>
    <m/>
    <m/>
    <s v="Amazon"/>
    <s v="Amazon"/>
    <n v="13290.4"/>
    <n v="29200970.130000021"/>
    <n v="29200970.130000021"/>
    <s v="Alexandria"/>
  </r>
  <r>
    <s v="ORD107499"/>
    <s v="Dell Inspiron 3501"/>
    <x v="3"/>
    <x v="8"/>
    <x v="2"/>
    <x v="3"/>
    <n v="17770.63"/>
    <n v="4"/>
    <x v="7496"/>
    <x v="322"/>
    <n v="4265"/>
    <x v="184"/>
    <m/>
    <m/>
    <s v="Amazon"/>
    <s v="Amazon"/>
    <n v="3665.44"/>
    <n v="57542997.559999913"/>
    <n v="57542997.559999913"/>
    <s v="Dubai"/>
  </r>
  <r>
    <s v="ORD107500"/>
    <s v="Dell Inspiron 3501"/>
    <x v="3"/>
    <x v="8"/>
    <x v="0"/>
    <x v="3"/>
    <n v="10217.950000000001"/>
    <n v="3"/>
    <x v="7497"/>
    <x v="282"/>
    <n v="3048"/>
    <x v="360"/>
    <m/>
    <m/>
    <s v="sq"/>
    <s v="sq"/>
    <n v="3665.44"/>
    <n v="57542997.559999913"/>
    <n v="57542997.559999913"/>
    <s v="Dubai"/>
  </r>
  <r>
    <s v="ORD107501"/>
    <s v="Samsung Galaxy A14"/>
    <x v="0"/>
    <x v="0"/>
    <x v="1"/>
    <x v="2"/>
    <n v="19363.439999999999"/>
    <n v="1"/>
    <x v="7498"/>
    <x v="2"/>
    <n v="3744"/>
    <x v="232"/>
    <m/>
    <m/>
    <s v="Jumia"/>
    <s v="Jum"/>
    <n v="26648.76"/>
    <n v="92327183.770000085"/>
    <n v="92327183.770000085"/>
    <s v="Casablanca"/>
  </r>
  <r>
    <s v="ORD107502"/>
    <s v="iPhone 13"/>
    <x v="0"/>
    <x v="4"/>
    <x v="2"/>
    <x v="4"/>
    <n v="14659.52"/>
    <n v="1"/>
    <x v="7499"/>
    <x v="41"/>
    <n v="2958"/>
    <x v="24"/>
    <m/>
    <m/>
    <s v="Amazon"/>
    <s v="Amazon"/>
    <n v="99349.3"/>
    <n v="92327183.770000085"/>
    <n v="92327183.770000085"/>
    <s v="Riyadh"/>
  </r>
  <r>
    <s v="ORD107503"/>
    <s v="Smartwatch FitPro"/>
    <x v="4"/>
    <x v="6"/>
    <x v="2"/>
    <x v="0"/>
    <n v="8665.81"/>
    <n v="2"/>
    <x v="7500"/>
    <x v="21"/>
    <n v="653"/>
    <x v="234"/>
    <m/>
    <m/>
    <s v="Amazon"/>
    <s v="Amazon"/>
    <n v="16284.02"/>
    <n v="31420413.200000018"/>
    <n v="31420413.200000018"/>
    <s v="Cairo"/>
  </r>
  <r>
    <s v="ORD107504"/>
    <s v="T-shirt Cotton"/>
    <x v="1"/>
    <x v="5"/>
    <x v="0"/>
    <x v="4"/>
    <n v="5958.24"/>
    <n v="3"/>
    <x v="7501"/>
    <x v="344"/>
    <n v="3251"/>
    <x v="33"/>
    <m/>
    <m/>
    <s v="sq"/>
    <s v="sq"/>
    <n v="99349.3"/>
    <n v="91504159.730000004"/>
    <n v="91504159.730000004"/>
    <s v="Riyadh"/>
  </r>
  <r>
    <s v="ORD107505"/>
    <s v="Smartwatch FitPro"/>
    <x v="4"/>
    <x v="6"/>
    <x v="2"/>
    <x v="2"/>
    <n v="9338.4"/>
    <n v="2"/>
    <x v="7502"/>
    <x v="85"/>
    <n v="3136"/>
    <x v="284"/>
    <m/>
    <m/>
    <s v="Amazon"/>
    <s v="Amazon"/>
    <n v="26648.76"/>
    <n v="31420413.200000018"/>
    <n v="31420413.200000018"/>
    <s v="Casablanca"/>
  </r>
  <r>
    <s v="ORD107506"/>
    <s v="Dell Inspiron 3501"/>
    <x v="3"/>
    <x v="8"/>
    <x v="2"/>
    <x v="1"/>
    <n v="7546.46"/>
    <n v="2"/>
    <x v="7503"/>
    <x v="352"/>
    <n v="435"/>
    <x v="112"/>
    <m/>
    <m/>
    <s v="Amazon"/>
    <s v="Amazon"/>
    <n v="13290.4"/>
    <n v="57542997.559999913"/>
    <n v="57542997.559999913"/>
    <s v="Alexandria"/>
  </r>
  <r>
    <s v="ORD107507"/>
    <s v="Bluetooth Headset"/>
    <x v="2"/>
    <x v="2"/>
    <x v="0"/>
    <x v="2"/>
    <n v="219.43"/>
    <n v="5"/>
    <x v="7504"/>
    <x v="178"/>
    <n v="4586"/>
    <x v="251"/>
    <m/>
    <m/>
    <s v="sq"/>
    <s v="sq"/>
    <n v="26648.76"/>
    <n v="29200970.130000021"/>
    <n v="29200970.130000021"/>
    <s v="Casablanca"/>
  </r>
  <r>
    <s v="ORD107508"/>
    <s v="Nike Air Max"/>
    <x v="1"/>
    <x v="1"/>
    <x v="0"/>
    <x v="2"/>
    <n v="6447.5"/>
    <n v="3"/>
    <x v="7505"/>
    <x v="322"/>
    <n v="3648"/>
    <x v="229"/>
    <m/>
    <m/>
    <s v="sq"/>
    <s v="sq"/>
    <n v="26648.76"/>
    <n v="91504159.730000004"/>
    <n v="91504159.730000004"/>
    <s v="Casablanca"/>
  </r>
  <r>
    <s v="ORD107509"/>
    <s v="Nike Air Max"/>
    <x v="1"/>
    <x v="1"/>
    <x v="0"/>
    <x v="0"/>
    <n v="9143.33"/>
    <n v="1"/>
    <x v="7506"/>
    <x v="24"/>
    <n v="4282"/>
    <x v="323"/>
    <m/>
    <m/>
    <s v="sq"/>
    <s v="sq"/>
    <n v="16284.02"/>
    <n v="91504159.730000004"/>
    <n v="91504159.730000004"/>
    <s v="Cairo"/>
  </r>
  <r>
    <s v="ORD107510"/>
    <s v="HP Pavilion Laptop"/>
    <x v="3"/>
    <x v="3"/>
    <x v="0"/>
    <x v="0"/>
    <n v="12723.37"/>
    <n v="1"/>
    <x v="7507"/>
    <x v="154"/>
    <n v="1686"/>
    <x v="184"/>
    <m/>
    <m/>
    <s v="sq"/>
    <s v="sq"/>
    <n v="16284.02"/>
    <n v="57542997.559999913"/>
    <n v="57542997.559999913"/>
    <s v="Cairo"/>
  </r>
  <r>
    <s v="ORD107511"/>
    <s v="Smartwatch FitPro"/>
    <x v="4"/>
    <x v="6"/>
    <x v="0"/>
    <x v="3"/>
    <n v="7219.8"/>
    <n v="1"/>
    <x v="7508"/>
    <x v="65"/>
    <n v="1147"/>
    <x v="360"/>
    <m/>
    <m/>
    <s v="sq"/>
    <s v="sq"/>
    <n v="3665.44"/>
    <n v="31420413.200000018"/>
    <n v="31420413.200000018"/>
    <s v="Dubai"/>
  </r>
  <r>
    <s v="ORD107512"/>
    <s v="Bluetooth Headset"/>
    <x v="2"/>
    <x v="2"/>
    <x v="0"/>
    <x v="5"/>
    <n v="2078.61"/>
    <n v="4"/>
    <x v="7509"/>
    <x v="81"/>
    <n v="3346"/>
    <x v="173"/>
    <m/>
    <m/>
    <s v="sq"/>
    <s v="sq"/>
    <n v="27872.98"/>
    <n v="29200970.130000021"/>
    <n v="29200970.130000021"/>
    <s v="Giza"/>
  </r>
  <r>
    <s v="ORD107513"/>
    <s v="T-shirt Cotton"/>
    <x v="1"/>
    <x v="5"/>
    <x v="0"/>
    <x v="3"/>
    <n v="5118.71"/>
    <n v="2"/>
    <x v="7510"/>
    <x v="130"/>
    <n v="3386"/>
    <x v="135"/>
    <m/>
    <m/>
    <s v="sq"/>
    <s v="sq"/>
    <n v="3665.44"/>
    <n v="91504159.730000004"/>
    <n v="91504159.730000004"/>
    <s v="Dubai"/>
  </r>
  <r>
    <s v="ORD107514"/>
    <s v="Samsung Galaxy A14"/>
    <x v="0"/>
    <x v="0"/>
    <x v="1"/>
    <x v="4"/>
    <n v="14625.73"/>
    <n v="3"/>
    <x v="7511"/>
    <x v="301"/>
    <n v="4526"/>
    <x v="307"/>
    <m/>
    <m/>
    <s v="Jumia"/>
    <s v="Jum"/>
    <n v="99349.3"/>
    <n v="92327183.770000085"/>
    <n v="92327183.770000085"/>
    <s v="Riyadh"/>
  </r>
  <r>
    <s v="ORD107515"/>
    <s v="Samsung Galaxy A14"/>
    <x v="0"/>
    <x v="0"/>
    <x v="1"/>
    <x v="4"/>
    <n v="15422.35"/>
    <n v="4"/>
    <x v="7512"/>
    <x v="43"/>
    <n v="35"/>
    <x v="343"/>
    <m/>
    <m/>
    <s v="Jumia"/>
    <s v="Jum"/>
    <n v="99349.3"/>
    <n v="92327183.770000085"/>
    <n v="92327183.770000085"/>
    <s v="Riyadh"/>
  </r>
  <r>
    <s v="ORD107516"/>
    <s v="Xiaomi Redmi Note 12"/>
    <x v="0"/>
    <x v="7"/>
    <x v="2"/>
    <x v="0"/>
    <n v="12561.6"/>
    <n v="2"/>
    <x v="7513"/>
    <x v="188"/>
    <n v="798"/>
    <x v="299"/>
    <m/>
    <m/>
    <s v="Amazon"/>
    <s v="Amazon"/>
    <n v="16284.02"/>
    <n v="92327183.770000085"/>
    <n v="92327183.770000085"/>
    <s v="Cairo"/>
  </r>
  <r>
    <s v="ORD107517"/>
    <s v="Bluetooth Headset"/>
    <x v="2"/>
    <x v="2"/>
    <x v="1"/>
    <x v="2"/>
    <n v="11582.42"/>
    <n v="1"/>
    <x v="7514"/>
    <x v="17"/>
    <n v="510"/>
    <x v="214"/>
    <m/>
    <m/>
    <s v="Jumia"/>
    <s v="Jum"/>
    <n v="26648.76"/>
    <n v="29200970.130000021"/>
    <n v="29200970.130000021"/>
    <s v="Casablanca"/>
  </r>
  <r>
    <s v="ORD107518"/>
    <s v="Adidas Running Shoes"/>
    <x v="1"/>
    <x v="9"/>
    <x v="0"/>
    <x v="5"/>
    <n v="14504.48"/>
    <n v="5"/>
    <x v="7515"/>
    <x v="252"/>
    <n v="405"/>
    <x v="23"/>
    <m/>
    <m/>
    <s v="sq"/>
    <s v="sq"/>
    <n v="27872.98"/>
    <n v="91504159.730000004"/>
    <n v="91504159.730000004"/>
    <s v="Giza"/>
  </r>
  <r>
    <s v="ORD107519"/>
    <s v="T-shirt Cotton"/>
    <x v="1"/>
    <x v="5"/>
    <x v="0"/>
    <x v="4"/>
    <n v="13982.06"/>
    <n v="2"/>
    <x v="7516"/>
    <x v="322"/>
    <n v="1008"/>
    <x v="119"/>
    <m/>
    <m/>
    <s v="sq"/>
    <s v="sq"/>
    <n v="99349.3"/>
    <n v="91504159.730000004"/>
    <n v="91504159.730000004"/>
    <s v="Riyadh"/>
  </r>
  <r>
    <s v="ORD107520"/>
    <s v="T-shirt Cotton"/>
    <x v="1"/>
    <x v="5"/>
    <x v="2"/>
    <x v="2"/>
    <n v="9884.26"/>
    <n v="4"/>
    <x v="7517"/>
    <x v="49"/>
    <n v="706"/>
    <x v="323"/>
    <m/>
    <m/>
    <s v="Amazon"/>
    <s v="Amazon"/>
    <n v="26648.76"/>
    <n v="91504159.730000004"/>
    <n v="91504159.730000004"/>
    <s v="Casablanca"/>
  </r>
  <r>
    <s v="ORD107521"/>
    <s v="Xiaomi Redmi Note 12"/>
    <x v="0"/>
    <x v="7"/>
    <x v="0"/>
    <x v="2"/>
    <n v="7322.56"/>
    <n v="1"/>
    <x v="7518"/>
    <x v="236"/>
    <n v="1344"/>
    <x v="193"/>
    <m/>
    <m/>
    <s v="sq"/>
    <s v="sq"/>
    <n v="26648.76"/>
    <n v="92327183.770000085"/>
    <n v="92327183.770000085"/>
    <s v="Casablanca"/>
  </r>
  <r>
    <s v="ORD107522"/>
    <s v="Nike Air Max"/>
    <x v="1"/>
    <x v="1"/>
    <x v="2"/>
    <x v="2"/>
    <n v="1939.29"/>
    <n v="3"/>
    <x v="7519"/>
    <x v="225"/>
    <n v="4894"/>
    <x v="177"/>
    <m/>
    <m/>
    <s v="Amazon"/>
    <s v="Amazon"/>
    <n v="26648.76"/>
    <n v="91504159.730000004"/>
    <n v="91504159.730000004"/>
    <s v="Casablanca"/>
  </r>
  <r>
    <s v="ORD107523"/>
    <s v="Nike Air Max"/>
    <x v="1"/>
    <x v="1"/>
    <x v="2"/>
    <x v="4"/>
    <n v="17114.47"/>
    <n v="2"/>
    <x v="7520"/>
    <x v="261"/>
    <n v="4960"/>
    <x v="327"/>
    <m/>
    <m/>
    <s v="Amazon"/>
    <s v="Amazon"/>
    <n v="99349.3"/>
    <n v="91504159.730000004"/>
    <n v="91504159.730000004"/>
    <s v="Riyadh"/>
  </r>
  <r>
    <s v="ORD107524"/>
    <s v="Dell Inspiron 3501"/>
    <x v="3"/>
    <x v="8"/>
    <x v="1"/>
    <x v="2"/>
    <n v="19530.71"/>
    <n v="5"/>
    <x v="7521"/>
    <x v="144"/>
    <n v="4015"/>
    <x v="52"/>
    <m/>
    <m/>
    <s v="Jumia"/>
    <s v="Jum"/>
    <n v="26648.76"/>
    <n v="57542997.559999913"/>
    <n v="57542997.559999913"/>
    <s v="Casablanca"/>
  </r>
  <r>
    <s v="ORD107525"/>
    <s v="Smartwatch FitPro"/>
    <x v="4"/>
    <x v="6"/>
    <x v="0"/>
    <x v="3"/>
    <n v="16288.08"/>
    <n v="4"/>
    <x v="7522"/>
    <x v="216"/>
    <n v="2065"/>
    <x v="25"/>
    <m/>
    <m/>
    <s v="sq"/>
    <s v="sq"/>
    <n v="3665.44"/>
    <n v="31420413.200000018"/>
    <n v="31420413.200000018"/>
    <s v="Dubai"/>
  </r>
  <r>
    <s v="ORD107526"/>
    <s v="Bluetooth Headset"/>
    <x v="2"/>
    <x v="2"/>
    <x v="2"/>
    <x v="5"/>
    <n v="2346"/>
    <n v="4"/>
    <x v="7523"/>
    <x v="387"/>
    <n v="1643"/>
    <x v="243"/>
    <m/>
    <m/>
    <s v="Amazon"/>
    <s v="Amazon"/>
    <n v="27872.98"/>
    <n v="29200970.130000021"/>
    <n v="29200970.130000021"/>
    <s v="Giza"/>
  </r>
  <r>
    <s v="ORD107527"/>
    <s v="iPhone 13"/>
    <x v="0"/>
    <x v="4"/>
    <x v="0"/>
    <x v="0"/>
    <n v="4047.58"/>
    <n v="1"/>
    <x v="7524"/>
    <x v="289"/>
    <n v="3356"/>
    <x v="212"/>
    <m/>
    <m/>
    <s v="sq"/>
    <s v="sq"/>
    <n v="16284.02"/>
    <n v="92327183.770000085"/>
    <n v="92327183.770000085"/>
    <s v="Cairo"/>
  </r>
  <r>
    <s v="ORD107528"/>
    <s v="Adidas Running Shoes"/>
    <x v="1"/>
    <x v="9"/>
    <x v="0"/>
    <x v="0"/>
    <n v="19939.93"/>
    <n v="1"/>
    <x v="7525"/>
    <x v="190"/>
    <n v="4640"/>
    <x v="27"/>
    <m/>
    <m/>
    <s v="sq"/>
    <s v="sq"/>
    <n v="16284.02"/>
    <n v="91504159.730000004"/>
    <n v="91504159.730000004"/>
    <s v="Cairo"/>
  </r>
  <r>
    <s v="ORD107529"/>
    <s v="iPhone 13"/>
    <x v="0"/>
    <x v="4"/>
    <x v="1"/>
    <x v="5"/>
    <n v="19971.560000000001"/>
    <n v="4"/>
    <x v="7526"/>
    <x v="90"/>
    <n v="3544"/>
    <x v="286"/>
    <m/>
    <m/>
    <s v="Jumia"/>
    <s v="Jum"/>
    <n v="27872.98"/>
    <n v="92327183.770000085"/>
    <n v="92327183.770000085"/>
    <s v="Giza"/>
  </r>
  <r>
    <s v="ORD107530"/>
    <s v="Samsung Galaxy A14"/>
    <x v="0"/>
    <x v="0"/>
    <x v="2"/>
    <x v="1"/>
    <n v="9339"/>
    <n v="3"/>
    <x v="7527"/>
    <x v="69"/>
    <n v="4535"/>
    <x v="102"/>
    <m/>
    <m/>
    <s v="Amazon"/>
    <s v="Amazon"/>
    <n v="13290.4"/>
    <n v="92327183.770000085"/>
    <n v="92327183.770000085"/>
    <s v="Alexandria"/>
  </r>
  <r>
    <s v="ORD107531"/>
    <s v="Nike Air Max"/>
    <x v="1"/>
    <x v="1"/>
    <x v="0"/>
    <x v="4"/>
    <n v="15784.11"/>
    <n v="3"/>
    <x v="7528"/>
    <x v="128"/>
    <n v="3232"/>
    <x v="48"/>
    <m/>
    <m/>
    <s v="sq"/>
    <s v="sq"/>
    <n v="99349.3"/>
    <n v="91504159.730000004"/>
    <n v="91504159.730000004"/>
    <s v="Riyadh"/>
  </r>
  <r>
    <s v="ORD107532"/>
    <s v="Dell Inspiron 3501"/>
    <x v="3"/>
    <x v="8"/>
    <x v="0"/>
    <x v="0"/>
    <n v="1746.86"/>
    <n v="3"/>
    <x v="7529"/>
    <x v="296"/>
    <n v="2528"/>
    <x v="97"/>
    <m/>
    <m/>
    <s v="sq"/>
    <s v="sq"/>
    <n v="16284.02"/>
    <n v="57542997.559999913"/>
    <n v="57542997.559999913"/>
    <s v="Cairo"/>
  </r>
  <r>
    <s v="ORD107533"/>
    <s v="Samsung Galaxy A14"/>
    <x v="0"/>
    <x v="0"/>
    <x v="0"/>
    <x v="5"/>
    <n v="2068.2600000000002"/>
    <n v="1"/>
    <x v="7530"/>
    <x v="191"/>
    <n v="1536"/>
    <x v="289"/>
    <m/>
    <m/>
    <s v="sq"/>
    <s v="sq"/>
    <n v="27872.98"/>
    <n v="92327183.770000085"/>
    <n v="92327183.770000085"/>
    <s v="Giza"/>
  </r>
  <r>
    <s v="ORD107534"/>
    <s v="Xiaomi Redmi Note 12"/>
    <x v="0"/>
    <x v="7"/>
    <x v="1"/>
    <x v="3"/>
    <n v="8806.65"/>
    <n v="3"/>
    <x v="7531"/>
    <x v="96"/>
    <n v="1576"/>
    <x v="262"/>
    <m/>
    <m/>
    <s v="Jumia"/>
    <s v="Jum"/>
    <n v="3665.44"/>
    <n v="92327183.770000085"/>
    <n v="92327183.770000085"/>
    <s v="Dubai"/>
  </r>
  <r>
    <s v="ORD107535"/>
    <s v="HP Pavilion Laptop"/>
    <x v="3"/>
    <x v="3"/>
    <x v="2"/>
    <x v="1"/>
    <n v="3975.76"/>
    <n v="3"/>
    <x v="7532"/>
    <x v="351"/>
    <n v="2662"/>
    <x v="329"/>
    <m/>
    <m/>
    <s v="Amazon"/>
    <s v="Amazon"/>
    <n v="13290.4"/>
    <n v="57542997.559999913"/>
    <n v="57542997.559999913"/>
    <s v="Alexandria"/>
  </r>
  <r>
    <s v="ORD107536"/>
    <s v="iPhone 13"/>
    <x v="0"/>
    <x v="4"/>
    <x v="2"/>
    <x v="1"/>
    <n v="11350"/>
    <n v="4"/>
    <x v="7533"/>
    <x v="60"/>
    <n v="2856"/>
    <x v="103"/>
    <m/>
    <m/>
    <s v="Amazon"/>
    <s v="Amazon"/>
    <n v="13290.4"/>
    <n v="92327183.770000085"/>
    <n v="92327183.770000085"/>
    <s v="Alexandria"/>
  </r>
  <r>
    <s v="ORD107537"/>
    <s v="Dell Inspiron 3501"/>
    <x v="3"/>
    <x v="8"/>
    <x v="0"/>
    <x v="4"/>
    <n v="16107.93"/>
    <n v="2"/>
    <x v="7534"/>
    <x v="235"/>
    <n v="2619"/>
    <x v="216"/>
    <m/>
    <m/>
    <s v="sq"/>
    <s v="sq"/>
    <n v="99349.3"/>
    <n v="57542997.559999913"/>
    <n v="57542997.559999913"/>
    <s v="Riyadh"/>
  </r>
  <r>
    <s v="ORD107538"/>
    <s v="Dell Inspiron 3501"/>
    <x v="3"/>
    <x v="8"/>
    <x v="1"/>
    <x v="5"/>
    <n v="17249.78"/>
    <n v="5"/>
    <x v="7535"/>
    <x v="142"/>
    <n v="2217"/>
    <x v="29"/>
    <m/>
    <m/>
    <s v="Jumia"/>
    <s v="Jum"/>
    <n v="27872.98"/>
    <n v="57542997.559999913"/>
    <n v="57542997.559999913"/>
    <s v="Giza"/>
  </r>
  <r>
    <s v="ORD107539"/>
    <s v="Bluetooth Headset"/>
    <x v="2"/>
    <x v="2"/>
    <x v="0"/>
    <x v="1"/>
    <n v="7099.2"/>
    <n v="5"/>
    <x v="7536"/>
    <x v="223"/>
    <n v="4614"/>
    <x v="212"/>
    <m/>
    <m/>
    <s v="sq"/>
    <s v="sq"/>
    <n v="13290.4"/>
    <n v="29200970.130000021"/>
    <n v="29200970.130000021"/>
    <s v="Alexandria"/>
  </r>
  <r>
    <s v="ORD107540"/>
    <s v="Samsung Galaxy A14"/>
    <x v="0"/>
    <x v="0"/>
    <x v="1"/>
    <x v="3"/>
    <n v="10687.83"/>
    <n v="5"/>
    <x v="7537"/>
    <x v="376"/>
    <n v="52"/>
    <x v="121"/>
    <m/>
    <m/>
    <s v="Jumia"/>
    <s v="Jum"/>
    <n v="3665.44"/>
    <n v="92327183.770000085"/>
    <n v="92327183.770000085"/>
    <s v="Dubai"/>
  </r>
  <r>
    <s v="ORD107541"/>
    <s v="Adidas Running Shoes"/>
    <x v="1"/>
    <x v="9"/>
    <x v="0"/>
    <x v="2"/>
    <n v="3486.71"/>
    <n v="3"/>
    <x v="7538"/>
    <x v="201"/>
    <n v="2342"/>
    <x v="91"/>
    <m/>
    <m/>
    <s v="sq"/>
    <s v="sq"/>
    <n v="26648.76"/>
    <n v="91504159.730000004"/>
    <n v="91504159.730000004"/>
    <s v="Casablanca"/>
  </r>
  <r>
    <s v="ORD107542"/>
    <s v="HP Pavilion Laptop"/>
    <x v="3"/>
    <x v="3"/>
    <x v="1"/>
    <x v="5"/>
    <n v="19928.759999999998"/>
    <n v="1"/>
    <x v="7539"/>
    <x v="177"/>
    <n v="2590"/>
    <x v="216"/>
    <m/>
    <m/>
    <s v="Jumia"/>
    <s v="Jum"/>
    <n v="27872.98"/>
    <n v="57542997.559999913"/>
    <n v="57542997.559999913"/>
    <s v="Giza"/>
  </r>
  <r>
    <s v="ORD107543"/>
    <s v="Nike Air Max"/>
    <x v="1"/>
    <x v="1"/>
    <x v="0"/>
    <x v="5"/>
    <n v="10310.75"/>
    <n v="4"/>
    <x v="7540"/>
    <x v="96"/>
    <n v="4171"/>
    <x v="279"/>
    <m/>
    <m/>
    <s v="sq"/>
    <s v="sq"/>
    <n v="27872.98"/>
    <n v="91504159.730000004"/>
    <n v="91504159.730000004"/>
    <s v="Giza"/>
  </r>
  <r>
    <s v="ORD107544"/>
    <s v="iPhone 13"/>
    <x v="0"/>
    <x v="4"/>
    <x v="1"/>
    <x v="2"/>
    <n v="13321.08"/>
    <n v="1"/>
    <x v="7541"/>
    <x v="312"/>
    <n v="2497"/>
    <x v="226"/>
    <m/>
    <m/>
    <s v="Jumia"/>
    <s v="Jum"/>
    <n v="26648.76"/>
    <n v="92327183.770000085"/>
    <n v="92327183.770000085"/>
    <s v="Casablanca"/>
  </r>
  <r>
    <s v="ORD107545"/>
    <s v="Smartwatch FitPro"/>
    <x v="4"/>
    <x v="6"/>
    <x v="0"/>
    <x v="2"/>
    <n v="5878.84"/>
    <n v="1"/>
    <x v="7542"/>
    <x v="353"/>
    <n v="62"/>
    <x v="11"/>
    <m/>
    <m/>
    <s v="sq"/>
    <s v="sq"/>
    <n v="26648.76"/>
    <n v="31420413.200000018"/>
    <n v="31420413.200000018"/>
    <s v="Casablanca"/>
  </r>
  <r>
    <s v="ORD107546"/>
    <s v="Adidas Running Shoes"/>
    <x v="1"/>
    <x v="9"/>
    <x v="2"/>
    <x v="5"/>
    <n v="17827.57"/>
    <n v="4"/>
    <x v="7543"/>
    <x v="91"/>
    <n v="981"/>
    <x v="151"/>
    <m/>
    <m/>
    <s v="Amazon"/>
    <s v="Amazon"/>
    <n v="27872.98"/>
    <n v="91504159.730000004"/>
    <n v="91504159.730000004"/>
    <s v="Giza"/>
  </r>
  <r>
    <s v="ORD107547"/>
    <s v="Xiaomi Redmi Note 12"/>
    <x v="0"/>
    <x v="7"/>
    <x v="0"/>
    <x v="4"/>
    <n v="19238.13"/>
    <n v="4"/>
    <x v="7544"/>
    <x v="145"/>
    <n v="2436"/>
    <x v="72"/>
    <m/>
    <m/>
    <s v="sq"/>
    <s v="sq"/>
    <n v="99349.3"/>
    <n v="92327183.770000085"/>
    <n v="92327183.770000085"/>
    <s v="Riyadh"/>
  </r>
  <r>
    <s v="ORD107548"/>
    <s v="Nike Air Max"/>
    <x v="1"/>
    <x v="1"/>
    <x v="2"/>
    <x v="4"/>
    <n v="7206.58"/>
    <n v="5"/>
    <x v="7545"/>
    <x v="158"/>
    <n v="4949"/>
    <x v="23"/>
    <m/>
    <m/>
    <s v="Amazon"/>
    <s v="Amazon"/>
    <n v="99349.3"/>
    <n v="91504159.730000004"/>
    <n v="91504159.730000004"/>
    <s v="Riyadh"/>
  </r>
  <r>
    <s v="ORD107549"/>
    <s v="Xiaomi Redmi Note 12"/>
    <x v="0"/>
    <x v="7"/>
    <x v="0"/>
    <x v="4"/>
    <n v="7941.83"/>
    <n v="2"/>
    <x v="7546"/>
    <x v="136"/>
    <n v="1281"/>
    <x v="330"/>
    <m/>
    <m/>
    <s v="sq"/>
    <s v="sq"/>
    <n v="99349.3"/>
    <n v="92327183.770000085"/>
    <n v="92327183.770000085"/>
    <s v="Riyadh"/>
  </r>
  <r>
    <s v="ORD107550"/>
    <s v="iPhone 13"/>
    <x v="0"/>
    <x v="4"/>
    <x v="0"/>
    <x v="0"/>
    <n v="14048.31"/>
    <n v="5"/>
    <x v="7547"/>
    <x v="400"/>
    <n v="4781"/>
    <x v="172"/>
    <m/>
    <m/>
    <s v="sq"/>
    <s v="sq"/>
    <n v="16284.02"/>
    <n v="92327183.770000085"/>
    <n v="92327183.770000085"/>
    <s v="Cairo"/>
  </r>
  <r>
    <s v="ORD107551"/>
    <s v="Bluetooth Headset"/>
    <x v="2"/>
    <x v="2"/>
    <x v="0"/>
    <x v="1"/>
    <n v="13495.41"/>
    <n v="3"/>
    <x v="7548"/>
    <x v="208"/>
    <n v="4359"/>
    <x v="88"/>
    <m/>
    <m/>
    <s v="sq"/>
    <s v="sq"/>
    <n v="13290.4"/>
    <n v="29200970.130000021"/>
    <n v="29200970.130000021"/>
    <s v="Alexandria"/>
  </r>
  <r>
    <s v="ORD107552"/>
    <s v="iPhone 13"/>
    <x v="0"/>
    <x v="4"/>
    <x v="1"/>
    <x v="3"/>
    <n v="9096.5"/>
    <n v="4"/>
    <x v="7549"/>
    <x v="200"/>
    <n v="2315"/>
    <x v="310"/>
    <m/>
    <m/>
    <s v="Jumia"/>
    <s v="Jum"/>
    <n v="3665.44"/>
    <n v="92327183.770000085"/>
    <n v="92327183.770000085"/>
    <s v="Dubai"/>
  </r>
  <r>
    <s v="ORD107553"/>
    <s v="T-shirt Cotton"/>
    <x v="1"/>
    <x v="5"/>
    <x v="2"/>
    <x v="3"/>
    <n v="2248.14"/>
    <n v="1"/>
    <x v="7550"/>
    <x v="400"/>
    <n v="763"/>
    <x v="311"/>
    <m/>
    <m/>
    <s v="Amazon"/>
    <s v="Amazon"/>
    <n v="3665.44"/>
    <n v="91504159.730000004"/>
    <n v="91504159.730000004"/>
    <s v="Dubai"/>
  </r>
  <r>
    <s v="ORD107554"/>
    <s v="HP Pavilion Laptop"/>
    <x v="3"/>
    <x v="3"/>
    <x v="0"/>
    <x v="0"/>
    <n v="4280.38"/>
    <n v="3"/>
    <x v="7551"/>
    <x v="62"/>
    <n v="1046"/>
    <x v="232"/>
    <m/>
    <m/>
    <s v="sq"/>
    <s v="sq"/>
    <n v="16284.02"/>
    <n v="57542997.559999913"/>
    <n v="57542997.559999913"/>
    <s v="Cairo"/>
  </r>
  <r>
    <s v="ORD107555"/>
    <s v="iPhone 13"/>
    <x v="0"/>
    <x v="4"/>
    <x v="2"/>
    <x v="4"/>
    <n v="10069.299999999999"/>
    <n v="3"/>
    <x v="7552"/>
    <x v="345"/>
    <n v="145"/>
    <x v="281"/>
    <m/>
    <m/>
    <s v="Amazon"/>
    <s v="Amazon"/>
    <n v="99349.3"/>
    <n v="92327183.770000085"/>
    <n v="92327183.770000085"/>
    <s v="Riyadh"/>
  </r>
  <r>
    <s v="ORD107556"/>
    <s v="Bluetooth Headset"/>
    <x v="2"/>
    <x v="2"/>
    <x v="2"/>
    <x v="3"/>
    <n v="11837.72"/>
    <n v="5"/>
    <x v="7553"/>
    <x v="296"/>
    <n v="4694"/>
    <x v="72"/>
    <m/>
    <m/>
    <s v="Amazon"/>
    <s v="Amazon"/>
    <n v="3665.44"/>
    <n v="29200970.130000021"/>
    <n v="29200970.130000021"/>
    <s v="Dubai"/>
  </r>
  <r>
    <s v="ORD107557"/>
    <s v="Nike Air Max"/>
    <x v="1"/>
    <x v="1"/>
    <x v="1"/>
    <x v="0"/>
    <n v="11636.2"/>
    <n v="2"/>
    <x v="7554"/>
    <x v="171"/>
    <n v="1725"/>
    <x v="193"/>
    <m/>
    <m/>
    <s v="Jumia"/>
    <s v="Jum"/>
    <n v="16284.02"/>
    <n v="91504159.730000004"/>
    <n v="91504159.730000004"/>
    <s v="Cairo"/>
  </r>
  <r>
    <s v="ORD107558"/>
    <s v="Smartwatch FitPro"/>
    <x v="4"/>
    <x v="6"/>
    <x v="1"/>
    <x v="5"/>
    <n v="16495.68"/>
    <n v="4"/>
    <x v="7555"/>
    <x v="316"/>
    <n v="2439"/>
    <x v="227"/>
    <m/>
    <m/>
    <s v="Jumia"/>
    <s v="Jum"/>
    <n v="27872.98"/>
    <n v="31420413.200000018"/>
    <n v="31420413.200000018"/>
    <s v="Giza"/>
  </r>
  <r>
    <s v="ORD107559"/>
    <s v="Bluetooth Headset"/>
    <x v="2"/>
    <x v="2"/>
    <x v="2"/>
    <x v="5"/>
    <n v="13284.75"/>
    <n v="5"/>
    <x v="7556"/>
    <x v="124"/>
    <n v="4525"/>
    <x v="72"/>
    <m/>
    <m/>
    <s v="Amazon"/>
    <s v="Amazon"/>
    <n v="27872.98"/>
    <n v="29200970.130000021"/>
    <n v="29200970.130000021"/>
    <s v="Giza"/>
  </r>
  <r>
    <s v="ORD107560"/>
    <s v="HP Pavilion Laptop"/>
    <x v="3"/>
    <x v="3"/>
    <x v="0"/>
    <x v="5"/>
    <n v="1872.9"/>
    <n v="5"/>
    <x v="7557"/>
    <x v="333"/>
    <n v="3019"/>
    <x v="236"/>
    <m/>
    <m/>
    <s v="sq"/>
    <s v="sq"/>
    <n v="27872.98"/>
    <n v="57542997.559999913"/>
    <n v="57542997.559999913"/>
    <s v="Giza"/>
  </r>
  <r>
    <s v="ORD107561"/>
    <s v="Adidas Running Shoes"/>
    <x v="1"/>
    <x v="9"/>
    <x v="2"/>
    <x v="2"/>
    <n v="13897.55"/>
    <n v="5"/>
    <x v="7558"/>
    <x v="86"/>
    <n v="441"/>
    <x v="64"/>
    <m/>
    <m/>
    <s v="Amazon"/>
    <s v="Amazon"/>
    <n v="26648.76"/>
    <n v="91504159.730000004"/>
    <n v="91504159.730000004"/>
    <s v="Casablanca"/>
  </r>
  <r>
    <s v="ORD107562"/>
    <s v="Smartwatch FitPro"/>
    <x v="4"/>
    <x v="6"/>
    <x v="1"/>
    <x v="0"/>
    <n v="7180.79"/>
    <n v="4"/>
    <x v="7559"/>
    <x v="196"/>
    <n v="2640"/>
    <x v="133"/>
    <m/>
    <m/>
    <s v="Jumia"/>
    <s v="Jum"/>
    <n v="16284.02"/>
    <n v="31420413.200000018"/>
    <n v="31420413.200000018"/>
    <s v="Cairo"/>
  </r>
  <r>
    <s v="ORD107563"/>
    <s v="Smartwatch FitPro"/>
    <x v="4"/>
    <x v="6"/>
    <x v="2"/>
    <x v="2"/>
    <n v="19362.13"/>
    <n v="3"/>
    <x v="7560"/>
    <x v="95"/>
    <n v="4998"/>
    <x v="297"/>
    <m/>
    <m/>
    <s v="Amazon"/>
    <s v="Amazon"/>
    <n v="26648.76"/>
    <n v="31420413.200000018"/>
    <n v="31420413.200000018"/>
    <s v="Casablanca"/>
  </r>
  <r>
    <s v="ORD107564"/>
    <s v="Xiaomi Redmi Note 12"/>
    <x v="0"/>
    <x v="7"/>
    <x v="2"/>
    <x v="4"/>
    <n v="15811.88"/>
    <n v="3"/>
    <x v="7561"/>
    <x v="54"/>
    <n v="4230"/>
    <x v="69"/>
    <m/>
    <m/>
    <s v="Amazon"/>
    <s v="Amazon"/>
    <n v="99349.3"/>
    <n v="92327183.770000085"/>
    <n v="92327183.770000085"/>
    <s v="Riyadh"/>
  </r>
  <r>
    <s v="ORD107565"/>
    <s v="Smartwatch FitPro"/>
    <x v="4"/>
    <x v="6"/>
    <x v="1"/>
    <x v="4"/>
    <n v="3045.9"/>
    <n v="2"/>
    <x v="7562"/>
    <x v="106"/>
    <n v="2932"/>
    <x v="27"/>
    <m/>
    <m/>
    <s v="Jumia"/>
    <s v="Jum"/>
    <n v="99349.3"/>
    <n v="31420413.200000018"/>
    <n v="31420413.200000018"/>
    <s v="Riyadh"/>
  </r>
  <r>
    <s v="ORD107566"/>
    <s v="HP Pavilion Laptop"/>
    <x v="3"/>
    <x v="3"/>
    <x v="1"/>
    <x v="4"/>
    <n v="5612.32"/>
    <n v="3"/>
    <x v="7563"/>
    <x v="181"/>
    <n v="2144"/>
    <x v="244"/>
    <m/>
    <m/>
    <s v="Jumia"/>
    <s v="Jum"/>
    <n v="99349.3"/>
    <n v="57542997.559999913"/>
    <n v="57542997.559999913"/>
    <s v="Riyadh"/>
  </r>
  <r>
    <s v="ORD107567"/>
    <s v="Nike Air Max"/>
    <x v="1"/>
    <x v="1"/>
    <x v="0"/>
    <x v="3"/>
    <n v="579.66999999999996"/>
    <n v="3"/>
    <x v="7564"/>
    <x v="302"/>
    <n v="502"/>
    <x v="131"/>
    <m/>
    <m/>
    <s v="sq"/>
    <s v="sq"/>
    <n v="3665.44"/>
    <n v="91504159.730000004"/>
    <n v="91504159.730000004"/>
    <s v="Dubai"/>
  </r>
  <r>
    <s v="ORD107568"/>
    <s v="HP Pavilion Laptop"/>
    <x v="3"/>
    <x v="3"/>
    <x v="2"/>
    <x v="2"/>
    <n v="5993.3"/>
    <n v="2"/>
    <x v="7565"/>
    <x v="303"/>
    <n v="4170"/>
    <x v="96"/>
    <m/>
    <m/>
    <s v="Amazon"/>
    <s v="Amazon"/>
    <n v="26648.76"/>
    <n v="57542997.559999913"/>
    <n v="57542997.559999913"/>
    <s v="Casablanca"/>
  </r>
  <r>
    <s v="ORD107569"/>
    <s v="T-shirt Cotton"/>
    <x v="1"/>
    <x v="5"/>
    <x v="0"/>
    <x v="4"/>
    <n v="111.4"/>
    <n v="2"/>
    <x v="7566"/>
    <x v="125"/>
    <n v="637"/>
    <x v="137"/>
    <m/>
    <m/>
    <s v="sq"/>
    <s v="sq"/>
    <n v="99349.3"/>
    <n v="91504159.730000004"/>
    <n v="91504159.730000004"/>
    <s v="Riyadh"/>
  </r>
  <r>
    <s v="ORD107570"/>
    <s v="Smartwatch FitPro"/>
    <x v="4"/>
    <x v="6"/>
    <x v="1"/>
    <x v="2"/>
    <n v="12050.84"/>
    <n v="2"/>
    <x v="7567"/>
    <x v="376"/>
    <n v="1813"/>
    <x v="292"/>
    <m/>
    <m/>
    <s v="Jumia"/>
    <s v="Jum"/>
    <n v="26648.76"/>
    <n v="31420413.200000018"/>
    <n v="31420413.200000018"/>
    <s v="Casablanca"/>
  </r>
  <r>
    <s v="ORD107571"/>
    <s v="Bluetooth Headset"/>
    <x v="2"/>
    <x v="2"/>
    <x v="2"/>
    <x v="1"/>
    <n v="6789.66"/>
    <n v="3"/>
    <x v="7568"/>
    <x v="324"/>
    <n v="3275"/>
    <x v="247"/>
    <m/>
    <m/>
    <s v="Amazon"/>
    <s v="Amazon"/>
    <n v="13290.4"/>
    <n v="29200970.130000021"/>
    <n v="29200970.130000021"/>
    <s v="Alexandria"/>
  </r>
  <r>
    <s v="ORD107572"/>
    <s v="Xiaomi Redmi Note 12"/>
    <x v="0"/>
    <x v="7"/>
    <x v="1"/>
    <x v="2"/>
    <n v="5193.26"/>
    <n v="3"/>
    <x v="7569"/>
    <x v="175"/>
    <n v="4827"/>
    <x v="336"/>
    <m/>
    <m/>
    <s v="Jumia"/>
    <s v="Jum"/>
    <n v="26648.76"/>
    <n v="92327183.770000085"/>
    <n v="92327183.770000085"/>
    <s v="Casablanca"/>
  </r>
  <r>
    <s v="ORD107573"/>
    <s v="Bluetooth Headset"/>
    <x v="2"/>
    <x v="2"/>
    <x v="0"/>
    <x v="1"/>
    <n v="11936.08"/>
    <n v="1"/>
    <x v="7570"/>
    <x v="46"/>
    <n v="3591"/>
    <x v="110"/>
    <m/>
    <m/>
    <s v="sq"/>
    <s v="sq"/>
    <n v="13290.4"/>
    <n v="29200970.130000021"/>
    <n v="29200970.130000021"/>
    <s v="Alexandria"/>
  </r>
  <r>
    <s v="ORD107574"/>
    <s v="iPhone 13"/>
    <x v="0"/>
    <x v="4"/>
    <x v="0"/>
    <x v="5"/>
    <n v="6107.54"/>
    <n v="4"/>
    <x v="7571"/>
    <x v="332"/>
    <n v="2090"/>
    <x v="291"/>
    <m/>
    <m/>
    <s v="sq"/>
    <s v="sq"/>
    <n v="27872.98"/>
    <n v="92327183.770000085"/>
    <n v="92327183.770000085"/>
    <s v="Giza"/>
  </r>
  <r>
    <s v="ORD107575"/>
    <s v="Xiaomi Redmi Note 12"/>
    <x v="0"/>
    <x v="7"/>
    <x v="0"/>
    <x v="3"/>
    <n v="19321.82"/>
    <n v="3"/>
    <x v="7572"/>
    <x v="224"/>
    <n v="1227"/>
    <x v="176"/>
    <m/>
    <m/>
    <s v="sq"/>
    <s v="sq"/>
    <n v="3665.44"/>
    <n v="92327183.770000085"/>
    <n v="92327183.770000085"/>
    <s v="Dubai"/>
  </r>
  <r>
    <s v="ORD107576"/>
    <s v="iPhone 13"/>
    <x v="0"/>
    <x v="4"/>
    <x v="2"/>
    <x v="3"/>
    <n v="14235.99"/>
    <n v="5"/>
    <x v="7573"/>
    <x v="143"/>
    <n v="2870"/>
    <x v="205"/>
    <m/>
    <m/>
    <s v="Amazon"/>
    <s v="Amazon"/>
    <n v="3665.44"/>
    <n v="92327183.770000085"/>
    <n v="92327183.770000085"/>
    <s v="Dubai"/>
  </r>
  <r>
    <s v="ORD107577"/>
    <s v="Bluetooth Headset"/>
    <x v="2"/>
    <x v="2"/>
    <x v="2"/>
    <x v="3"/>
    <n v="19609.39"/>
    <n v="1"/>
    <x v="7574"/>
    <x v="119"/>
    <n v="4682"/>
    <x v="313"/>
    <m/>
    <m/>
    <s v="Amazon"/>
    <s v="Amazon"/>
    <n v="3665.44"/>
    <n v="29200970.130000021"/>
    <n v="29200970.130000021"/>
    <s v="Dubai"/>
  </r>
  <r>
    <s v="ORD107578"/>
    <s v="Adidas Running Shoes"/>
    <x v="1"/>
    <x v="9"/>
    <x v="0"/>
    <x v="1"/>
    <n v="18211.62"/>
    <n v="3"/>
    <x v="7575"/>
    <x v="138"/>
    <n v="1856"/>
    <x v="5"/>
    <m/>
    <m/>
    <s v="sq"/>
    <s v="sq"/>
    <n v="13290.4"/>
    <n v="91504159.730000004"/>
    <n v="91504159.730000004"/>
    <s v="Alexandria"/>
  </r>
  <r>
    <s v="ORD107579"/>
    <s v="HP Pavilion Laptop"/>
    <x v="3"/>
    <x v="3"/>
    <x v="1"/>
    <x v="3"/>
    <n v="13718.43"/>
    <n v="1"/>
    <x v="7576"/>
    <x v="64"/>
    <n v="1117"/>
    <x v="80"/>
    <m/>
    <m/>
    <s v="Jumia"/>
    <s v="Jum"/>
    <n v="3665.44"/>
    <n v="57542997.559999913"/>
    <n v="57542997.559999913"/>
    <s v="Dubai"/>
  </r>
  <r>
    <s v="ORD107580"/>
    <s v="Nike Air Max"/>
    <x v="1"/>
    <x v="1"/>
    <x v="1"/>
    <x v="3"/>
    <n v="6432.16"/>
    <n v="3"/>
    <x v="7577"/>
    <x v="320"/>
    <n v="3066"/>
    <x v="66"/>
    <m/>
    <m/>
    <s v="Jumia"/>
    <s v="Jum"/>
    <n v="3665.44"/>
    <n v="91504159.730000004"/>
    <n v="91504159.730000004"/>
    <s v="Dubai"/>
  </r>
  <r>
    <s v="ORD107581"/>
    <s v="Xiaomi Redmi Note 12"/>
    <x v="0"/>
    <x v="7"/>
    <x v="2"/>
    <x v="5"/>
    <n v="582.35"/>
    <n v="1"/>
    <x v="7578"/>
    <x v="66"/>
    <n v="1995"/>
    <x v="190"/>
    <m/>
    <m/>
    <s v="Amazon"/>
    <s v="Amazon"/>
    <n v="27872.98"/>
    <n v="92327183.770000085"/>
    <n v="92327183.770000085"/>
    <s v="Giza"/>
  </r>
  <r>
    <s v="ORD107582"/>
    <s v="Xiaomi Redmi Note 12"/>
    <x v="0"/>
    <x v="7"/>
    <x v="1"/>
    <x v="4"/>
    <n v="8342.42"/>
    <n v="4"/>
    <x v="7579"/>
    <x v="38"/>
    <n v="2560"/>
    <x v="190"/>
    <m/>
    <m/>
    <s v="Jumia"/>
    <s v="Jum"/>
    <n v="99349.3"/>
    <n v="92327183.770000085"/>
    <n v="92327183.770000085"/>
    <s v="Riyadh"/>
  </r>
  <r>
    <s v="ORD107583"/>
    <s v="Smartwatch FitPro"/>
    <x v="4"/>
    <x v="6"/>
    <x v="2"/>
    <x v="5"/>
    <n v="6286.91"/>
    <n v="1"/>
    <x v="7580"/>
    <x v="15"/>
    <n v="4320"/>
    <x v="214"/>
    <m/>
    <m/>
    <s v="Amazon"/>
    <s v="Amazon"/>
    <n v="27872.98"/>
    <n v="31420413.200000018"/>
    <n v="31420413.200000018"/>
    <s v="Giza"/>
  </r>
  <r>
    <s v="ORD107584"/>
    <s v="Adidas Running Shoes"/>
    <x v="1"/>
    <x v="9"/>
    <x v="0"/>
    <x v="3"/>
    <n v="18473.13"/>
    <n v="3"/>
    <x v="7581"/>
    <x v="122"/>
    <n v="2148"/>
    <x v="180"/>
    <m/>
    <m/>
    <s v="sq"/>
    <s v="sq"/>
    <n v="3665.44"/>
    <n v="91504159.730000004"/>
    <n v="91504159.730000004"/>
    <s v="Dubai"/>
  </r>
  <r>
    <s v="ORD107585"/>
    <s v="HP Pavilion Laptop"/>
    <x v="3"/>
    <x v="3"/>
    <x v="1"/>
    <x v="5"/>
    <n v="16483.330000000002"/>
    <n v="5"/>
    <x v="7582"/>
    <x v="105"/>
    <n v="4227"/>
    <x v="144"/>
    <m/>
    <m/>
    <s v="Jumia"/>
    <s v="Jum"/>
    <n v="27872.98"/>
    <n v="57542997.559999913"/>
    <n v="57542997.559999913"/>
    <s v="Giza"/>
  </r>
  <r>
    <s v="ORD107586"/>
    <s v="HP Pavilion Laptop"/>
    <x v="3"/>
    <x v="3"/>
    <x v="1"/>
    <x v="5"/>
    <n v="19992.330000000002"/>
    <n v="5"/>
    <x v="7583"/>
    <x v="357"/>
    <n v="1996"/>
    <x v="312"/>
    <m/>
    <m/>
    <s v="Jumia"/>
    <s v="Jum"/>
    <n v="27872.98"/>
    <n v="57542997.559999913"/>
    <n v="57542997.559999913"/>
    <s v="Giza"/>
  </r>
  <r>
    <s v="ORD107587"/>
    <s v="T-shirt Cotton"/>
    <x v="1"/>
    <x v="5"/>
    <x v="1"/>
    <x v="5"/>
    <n v="18837.66"/>
    <n v="2"/>
    <x v="7584"/>
    <x v="36"/>
    <n v="1026"/>
    <x v="120"/>
    <m/>
    <m/>
    <s v="Jumia"/>
    <s v="Jum"/>
    <n v="27872.98"/>
    <n v="91504159.730000004"/>
    <n v="91504159.730000004"/>
    <s v="Giza"/>
  </r>
  <r>
    <s v="ORD107588"/>
    <s v="Dell Inspiron 3501"/>
    <x v="3"/>
    <x v="8"/>
    <x v="1"/>
    <x v="0"/>
    <n v="1132.18"/>
    <n v="1"/>
    <x v="7585"/>
    <x v="228"/>
    <n v="3292"/>
    <x v="277"/>
    <m/>
    <m/>
    <s v="Jumia"/>
    <s v="Jum"/>
    <n v="16284.02"/>
    <n v="57542997.559999913"/>
    <n v="57542997.559999913"/>
    <s v="Cairo"/>
  </r>
  <r>
    <s v="ORD107589"/>
    <s v="Adidas Running Shoes"/>
    <x v="1"/>
    <x v="9"/>
    <x v="2"/>
    <x v="2"/>
    <n v="19473.14"/>
    <n v="5"/>
    <x v="7586"/>
    <x v="277"/>
    <n v="3054"/>
    <x v="325"/>
    <m/>
    <m/>
    <s v="Amazon"/>
    <s v="Amazon"/>
    <n v="26648.76"/>
    <n v="91504159.730000004"/>
    <n v="91504159.730000004"/>
    <s v="Casablanca"/>
  </r>
  <r>
    <s v="ORD107590"/>
    <s v="Dell Inspiron 3501"/>
    <x v="3"/>
    <x v="8"/>
    <x v="0"/>
    <x v="4"/>
    <n v="7003.74"/>
    <n v="4"/>
    <x v="7587"/>
    <x v="186"/>
    <n v="4588"/>
    <x v="98"/>
    <m/>
    <m/>
    <s v="sq"/>
    <s v="sq"/>
    <n v="99349.3"/>
    <n v="57542997.559999913"/>
    <n v="57542997.559999913"/>
    <s v="Riyadh"/>
  </r>
  <r>
    <s v="ORD107591"/>
    <s v="Dell Inspiron 3501"/>
    <x v="3"/>
    <x v="8"/>
    <x v="0"/>
    <x v="1"/>
    <n v="1011.93"/>
    <n v="5"/>
    <x v="7588"/>
    <x v="23"/>
    <n v="845"/>
    <x v="230"/>
    <m/>
    <m/>
    <s v="sq"/>
    <s v="sq"/>
    <n v="13290.4"/>
    <n v="57542997.559999913"/>
    <n v="57542997.559999913"/>
    <s v="Alexandria"/>
  </r>
  <r>
    <s v="ORD107592"/>
    <s v="Smartwatch FitPro"/>
    <x v="4"/>
    <x v="6"/>
    <x v="0"/>
    <x v="2"/>
    <n v="1111.55"/>
    <n v="1"/>
    <x v="7589"/>
    <x v="254"/>
    <n v="24"/>
    <x v="307"/>
    <m/>
    <m/>
    <s v="sq"/>
    <s v="sq"/>
    <n v="26648.76"/>
    <n v="31420413.200000018"/>
    <n v="31420413.200000018"/>
    <s v="Casablanca"/>
  </r>
  <r>
    <s v="ORD107593"/>
    <s v="iPhone 13"/>
    <x v="0"/>
    <x v="4"/>
    <x v="1"/>
    <x v="2"/>
    <n v="18405.509999999998"/>
    <n v="2"/>
    <x v="7590"/>
    <x v="292"/>
    <n v="2555"/>
    <x v="87"/>
    <m/>
    <m/>
    <s v="Jumia"/>
    <s v="Jum"/>
    <n v="26648.76"/>
    <n v="92327183.770000085"/>
    <n v="92327183.770000085"/>
    <s v="Casablanca"/>
  </r>
  <r>
    <s v="ORD107594"/>
    <s v="HP Pavilion Laptop"/>
    <x v="3"/>
    <x v="3"/>
    <x v="0"/>
    <x v="5"/>
    <n v="6334.69"/>
    <n v="5"/>
    <x v="7591"/>
    <x v="169"/>
    <n v="3747"/>
    <x v="240"/>
    <m/>
    <m/>
    <s v="sq"/>
    <s v="sq"/>
    <n v="27872.98"/>
    <n v="57542997.559999913"/>
    <n v="57542997.559999913"/>
    <s v="Giza"/>
  </r>
  <r>
    <s v="ORD107595"/>
    <s v="Xiaomi Redmi Note 12"/>
    <x v="0"/>
    <x v="7"/>
    <x v="1"/>
    <x v="4"/>
    <n v="14058.88"/>
    <n v="4"/>
    <x v="7592"/>
    <x v="202"/>
    <n v="2096"/>
    <x v="274"/>
    <m/>
    <m/>
    <s v="Jumia"/>
    <s v="Jum"/>
    <n v="99349.3"/>
    <n v="92327183.770000085"/>
    <n v="92327183.770000085"/>
    <s v="Riyadh"/>
  </r>
  <r>
    <s v="ORD107596"/>
    <s v="HP Pavilion Laptop"/>
    <x v="3"/>
    <x v="3"/>
    <x v="2"/>
    <x v="4"/>
    <n v="3593.84"/>
    <n v="3"/>
    <x v="7593"/>
    <x v="296"/>
    <n v="3331"/>
    <x v="330"/>
    <m/>
    <m/>
    <s v="Amazon"/>
    <s v="Amazon"/>
    <n v="99349.3"/>
    <n v="57542997.559999913"/>
    <n v="57542997.559999913"/>
    <s v="Riyadh"/>
  </r>
  <r>
    <s v="ORD107597"/>
    <s v="Bluetooth Headset"/>
    <x v="2"/>
    <x v="2"/>
    <x v="0"/>
    <x v="1"/>
    <n v="3946.58"/>
    <n v="3"/>
    <x v="7594"/>
    <x v="27"/>
    <n v="1522"/>
    <x v="332"/>
    <m/>
    <m/>
    <s v="sq"/>
    <s v="sq"/>
    <n v="13290.4"/>
    <n v="29200970.130000021"/>
    <n v="29200970.130000021"/>
    <s v="Alexandria"/>
  </r>
  <r>
    <s v="ORD107598"/>
    <s v="iPhone 13"/>
    <x v="0"/>
    <x v="4"/>
    <x v="0"/>
    <x v="2"/>
    <n v="11913.85"/>
    <n v="1"/>
    <x v="7595"/>
    <x v="323"/>
    <n v="572"/>
    <x v="270"/>
    <m/>
    <m/>
    <s v="sq"/>
    <s v="sq"/>
    <n v="26648.76"/>
    <n v="92327183.770000085"/>
    <n v="92327183.770000085"/>
    <s v="Casablanca"/>
  </r>
  <r>
    <s v="ORD107599"/>
    <s v="T-shirt Cotton"/>
    <x v="1"/>
    <x v="5"/>
    <x v="0"/>
    <x v="2"/>
    <n v="3483.84"/>
    <n v="4"/>
    <x v="7596"/>
    <x v="9"/>
    <n v="415"/>
    <x v="187"/>
    <m/>
    <m/>
    <s v="sq"/>
    <s v="sq"/>
    <n v="26648.76"/>
    <n v="91504159.730000004"/>
    <n v="91504159.730000004"/>
    <s v="Casablanca"/>
  </r>
  <r>
    <s v="ORD107600"/>
    <s v="Adidas Running Shoes"/>
    <x v="1"/>
    <x v="9"/>
    <x v="0"/>
    <x v="2"/>
    <n v="4064.85"/>
    <n v="3"/>
    <x v="7597"/>
    <x v="288"/>
    <n v="3274"/>
    <x v="13"/>
    <m/>
    <m/>
    <s v="sq"/>
    <s v="sq"/>
    <n v="26648.76"/>
    <n v="91504159.730000004"/>
    <n v="91504159.730000004"/>
    <s v="Casablanca"/>
  </r>
  <r>
    <s v="ORD107601"/>
    <s v="Xiaomi Redmi Note 12"/>
    <x v="0"/>
    <x v="7"/>
    <x v="2"/>
    <x v="3"/>
    <n v="12026.64"/>
    <n v="3"/>
    <x v="7598"/>
    <x v="68"/>
    <n v="1057"/>
    <x v="6"/>
    <m/>
    <m/>
    <s v="Amazon"/>
    <s v="Amazon"/>
    <n v="3665.44"/>
    <n v="92327183.770000085"/>
    <n v="92327183.770000085"/>
    <s v="Dubai"/>
  </r>
  <r>
    <s v="ORD107602"/>
    <s v="Smartwatch FitPro"/>
    <x v="4"/>
    <x v="6"/>
    <x v="2"/>
    <x v="1"/>
    <n v="6540.44"/>
    <n v="5"/>
    <x v="7599"/>
    <x v="366"/>
    <n v="2094"/>
    <x v="45"/>
    <m/>
    <m/>
    <s v="Amazon"/>
    <s v="Amazon"/>
    <n v="13290.4"/>
    <n v="31420413.200000018"/>
    <n v="31420413.200000018"/>
    <s v="Alexandria"/>
  </r>
  <r>
    <s v="ORD107603"/>
    <s v="Bluetooth Headset"/>
    <x v="2"/>
    <x v="2"/>
    <x v="0"/>
    <x v="3"/>
    <n v="4507.16"/>
    <n v="5"/>
    <x v="7600"/>
    <x v="219"/>
    <n v="4953"/>
    <x v="139"/>
    <m/>
    <m/>
    <s v="sq"/>
    <s v="sq"/>
    <n v="3665.44"/>
    <n v="29200970.130000021"/>
    <n v="29200970.130000021"/>
    <s v="Dubai"/>
  </r>
  <r>
    <s v="ORD107604"/>
    <s v="Adidas Running Shoes"/>
    <x v="1"/>
    <x v="9"/>
    <x v="2"/>
    <x v="2"/>
    <n v="10105.68"/>
    <n v="4"/>
    <x v="7601"/>
    <x v="28"/>
    <n v="1999"/>
    <x v="262"/>
    <m/>
    <m/>
    <s v="Amazon"/>
    <s v="Amazon"/>
    <n v="26648.76"/>
    <n v="91504159.730000004"/>
    <n v="91504159.730000004"/>
    <s v="Casablanca"/>
  </r>
  <r>
    <s v="ORD107605"/>
    <s v="T-shirt Cotton"/>
    <x v="1"/>
    <x v="5"/>
    <x v="2"/>
    <x v="5"/>
    <n v="10831.16"/>
    <n v="4"/>
    <x v="7602"/>
    <x v="151"/>
    <n v="1293"/>
    <x v="227"/>
    <m/>
    <m/>
    <s v="Amazon"/>
    <s v="Amazon"/>
    <n v="27872.98"/>
    <n v="91504159.730000004"/>
    <n v="91504159.730000004"/>
    <s v="Giza"/>
  </r>
  <r>
    <s v="ORD107606"/>
    <s v="Dell Inspiron 3501"/>
    <x v="3"/>
    <x v="8"/>
    <x v="0"/>
    <x v="5"/>
    <n v="17234.55"/>
    <n v="3"/>
    <x v="7603"/>
    <x v="200"/>
    <n v="4817"/>
    <x v="33"/>
    <m/>
    <m/>
    <s v="sq"/>
    <s v="sq"/>
    <n v="27872.98"/>
    <n v="57542997.559999913"/>
    <n v="57542997.559999913"/>
    <s v="Giza"/>
  </r>
  <r>
    <s v="ORD107607"/>
    <s v="Adidas Running Shoes"/>
    <x v="1"/>
    <x v="9"/>
    <x v="1"/>
    <x v="4"/>
    <n v="11278.05"/>
    <n v="2"/>
    <x v="7604"/>
    <x v="205"/>
    <n v="2696"/>
    <x v="282"/>
    <m/>
    <m/>
    <s v="Jumia"/>
    <s v="Jum"/>
    <n v="99349.3"/>
    <n v="91504159.730000004"/>
    <n v="91504159.730000004"/>
    <s v="Riyadh"/>
  </r>
  <r>
    <s v="ORD107608"/>
    <s v="iPhone 13"/>
    <x v="0"/>
    <x v="4"/>
    <x v="1"/>
    <x v="4"/>
    <n v="8789.9500000000007"/>
    <n v="2"/>
    <x v="7605"/>
    <x v="343"/>
    <n v="3167"/>
    <x v="117"/>
    <m/>
    <m/>
    <s v="Jumia"/>
    <s v="Jum"/>
    <n v="99349.3"/>
    <n v="92327183.770000085"/>
    <n v="92327183.770000085"/>
    <s v="Riyadh"/>
  </r>
  <r>
    <s v="ORD107609"/>
    <s v="HP Pavilion Laptop"/>
    <x v="3"/>
    <x v="3"/>
    <x v="0"/>
    <x v="4"/>
    <n v="9519.2900000000009"/>
    <n v="2"/>
    <x v="7606"/>
    <x v="2"/>
    <n v="2555"/>
    <x v="55"/>
    <m/>
    <m/>
    <s v="sq"/>
    <s v="sq"/>
    <n v="99349.3"/>
    <n v="57542997.559999913"/>
    <n v="57542997.559999913"/>
    <s v="Riyadh"/>
  </r>
  <r>
    <s v="ORD107610"/>
    <s v="iPhone 13"/>
    <x v="0"/>
    <x v="4"/>
    <x v="0"/>
    <x v="4"/>
    <n v="14798.88"/>
    <n v="2"/>
    <x v="7607"/>
    <x v="348"/>
    <n v="4782"/>
    <x v="230"/>
    <m/>
    <m/>
    <s v="sq"/>
    <s v="sq"/>
    <n v="99349.3"/>
    <n v="92327183.770000085"/>
    <n v="92327183.770000085"/>
    <s v="Riyadh"/>
  </r>
  <r>
    <s v="ORD107611"/>
    <s v="Dell Inspiron 3501"/>
    <x v="3"/>
    <x v="8"/>
    <x v="2"/>
    <x v="2"/>
    <n v="14872.64"/>
    <n v="2"/>
    <x v="7608"/>
    <x v="397"/>
    <n v="1685"/>
    <x v="311"/>
    <m/>
    <m/>
    <s v="Amazon"/>
    <s v="Amazon"/>
    <n v="26648.76"/>
    <n v="57542997.559999913"/>
    <n v="57542997.559999913"/>
    <s v="Casablanca"/>
  </r>
  <r>
    <s v="ORD107612"/>
    <s v="Samsung Galaxy A14"/>
    <x v="0"/>
    <x v="0"/>
    <x v="0"/>
    <x v="5"/>
    <n v="17249.810000000001"/>
    <n v="4"/>
    <x v="7609"/>
    <x v="97"/>
    <n v="4336"/>
    <x v="294"/>
    <m/>
    <m/>
    <s v="sq"/>
    <s v="sq"/>
    <n v="27872.98"/>
    <n v="92327183.770000085"/>
    <n v="92327183.770000085"/>
    <s v="Giza"/>
  </r>
  <r>
    <s v="ORD107613"/>
    <s v="Adidas Running Shoes"/>
    <x v="1"/>
    <x v="9"/>
    <x v="2"/>
    <x v="1"/>
    <n v="10558.56"/>
    <n v="2"/>
    <x v="7610"/>
    <x v="377"/>
    <n v="4862"/>
    <x v="279"/>
    <m/>
    <m/>
    <s v="Amazon"/>
    <s v="Amazon"/>
    <n v="13290.4"/>
    <n v="91504159.730000004"/>
    <n v="91504159.730000004"/>
    <s v="Alexandria"/>
  </r>
  <r>
    <s v="ORD107614"/>
    <s v="Smartwatch FitPro"/>
    <x v="4"/>
    <x v="6"/>
    <x v="1"/>
    <x v="3"/>
    <n v="9016.34"/>
    <n v="4"/>
    <x v="7611"/>
    <x v="263"/>
    <n v="1919"/>
    <x v="58"/>
    <m/>
    <m/>
    <s v="Jumia"/>
    <s v="Jum"/>
    <n v="3665.44"/>
    <n v="31420413.200000018"/>
    <n v="31420413.200000018"/>
    <s v="Dubai"/>
  </r>
  <r>
    <s v="ORD107615"/>
    <s v="Dell Inspiron 3501"/>
    <x v="3"/>
    <x v="8"/>
    <x v="2"/>
    <x v="4"/>
    <n v="6081.19"/>
    <n v="3"/>
    <x v="7612"/>
    <x v="114"/>
    <n v="3894"/>
    <x v="98"/>
    <m/>
    <m/>
    <s v="Amazon"/>
    <s v="Amazon"/>
    <n v="99349.3"/>
    <n v="57542997.559999913"/>
    <n v="57542997.559999913"/>
    <s v="Riyadh"/>
  </r>
  <r>
    <s v="ORD107616"/>
    <s v="Smartwatch FitPro"/>
    <x v="4"/>
    <x v="6"/>
    <x v="1"/>
    <x v="5"/>
    <n v="1418.76"/>
    <n v="5"/>
    <x v="7613"/>
    <x v="246"/>
    <n v="1619"/>
    <x v="308"/>
    <m/>
    <m/>
    <s v="Jumia"/>
    <s v="Jum"/>
    <n v="27872.98"/>
    <n v="31420413.200000018"/>
    <n v="31420413.200000018"/>
    <s v="Giza"/>
  </r>
  <r>
    <s v="ORD107617"/>
    <s v="Dell Inspiron 3501"/>
    <x v="3"/>
    <x v="8"/>
    <x v="2"/>
    <x v="1"/>
    <n v="19765.73"/>
    <n v="5"/>
    <x v="7614"/>
    <x v="163"/>
    <n v="3170"/>
    <x v="273"/>
    <m/>
    <m/>
    <s v="Amazon"/>
    <s v="Amazon"/>
    <n v="13290.4"/>
    <n v="57542997.559999913"/>
    <n v="57542997.559999913"/>
    <s v="Alexandria"/>
  </r>
  <r>
    <s v="ORD107618"/>
    <s v="iPhone 13"/>
    <x v="0"/>
    <x v="4"/>
    <x v="2"/>
    <x v="3"/>
    <n v="2852.1"/>
    <n v="2"/>
    <x v="7615"/>
    <x v="316"/>
    <n v="2786"/>
    <x v="119"/>
    <m/>
    <m/>
    <s v="Amazon"/>
    <s v="Amazon"/>
    <n v="3665.44"/>
    <n v="92327183.770000085"/>
    <n v="92327183.770000085"/>
    <s v="Dubai"/>
  </r>
  <r>
    <s v="ORD107619"/>
    <s v="Xiaomi Redmi Note 12"/>
    <x v="0"/>
    <x v="7"/>
    <x v="1"/>
    <x v="0"/>
    <n v="16370.17"/>
    <n v="4"/>
    <x v="7616"/>
    <x v="45"/>
    <n v="1653"/>
    <x v="341"/>
    <m/>
    <m/>
    <s v="Jumia"/>
    <s v="Jum"/>
    <n v="16284.02"/>
    <n v="92327183.770000085"/>
    <n v="92327183.770000085"/>
    <s v="Cairo"/>
  </r>
  <r>
    <s v="ORD107620"/>
    <s v="Nike Air Max"/>
    <x v="1"/>
    <x v="1"/>
    <x v="1"/>
    <x v="4"/>
    <n v="3000.6"/>
    <n v="1"/>
    <x v="7617"/>
    <x v="41"/>
    <n v="1550"/>
    <x v="220"/>
    <m/>
    <m/>
    <s v="Jumia"/>
    <s v="Jum"/>
    <n v="99349.3"/>
    <n v="91504159.730000004"/>
    <n v="91504159.730000004"/>
    <s v="Riyadh"/>
  </r>
  <r>
    <s v="ORD107621"/>
    <s v="Xiaomi Redmi Note 12"/>
    <x v="0"/>
    <x v="7"/>
    <x v="2"/>
    <x v="3"/>
    <n v="18156.419999999998"/>
    <n v="4"/>
    <x v="7618"/>
    <x v="257"/>
    <n v="2025"/>
    <x v="314"/>
    <m/>
    <m/>
    <s v="Amazon"/>
    <s v="Amazon"/>
    <n v="3665.44"/>
    <n v="92327183.770000085"/>
    <n v="92327183.770000085"/>
    <s v="Dubai"/>
  </r>
  <r>
    <s v="ORD107622"/>
    <s v="Adidas Running Shoes"/>
    <x v="1"/>
    <x v="9"/>
    <x v="1"/>
    <x v="2"/>
    <n v="3272.73"/>
    <n v="3"/>
    <x v="7619"/>
    <x v="332"/>
    <n v="25"/>
    <x v="352"/>
    <m/>
    <m/>
    <s v="Jumia"/>
    <s v="Jum"/>
    <n v="26648.76"/>
    <n v="91504159.730000004"/>
    <n v="91504159.730000004"/>
    <s v="Casablanca"/>
  </r>
  <r>
    <s v="ORD107623"/>
    <s v="Nike Air Max"/>
    <x v="1"/>
    <x v="1"/>
    <x v="0"/>
    <x v="1"/>
    <n v="16581.54"/>
    <n v="3"/>
    <x v="7620"/>
    <x v="129"/>
    <n v="502"/>
    <x v="155"/>
    <m/>
    <m/>
    <s v="sq"/>
    <s v="sq"/>
    <n v="13290.4"/>
    <n v="91504159.730000004"/>
    <n v="91504159.730000004"/>
    <s v="Alexandria"/>
  </r>
  <r>
    <s v="ORD107624"/>
    <s v="Dell Inspiron 3501"/>
    <x v="3"/>
    <x v="8"/>
    <x v="0"/>
    <x v="2"/>
    <n v="16271.25"/>
    <n v="1"/>
    <x v="7621"/>
    <x v="43"/>
    <n v="3012"/>
    <x v="30"/>
    <m/>
    <m/>
    <s v="sq"/>
    <s v="sq"/>
    <n v="26648.76"/>
    <n v="57542997.559999913"/>
    <n v="57542997.559999913"/>
    <s v="Casablanca"/>
  </r>
  <r>
    <s v="ORD107625"/>
    <s v="T-shirt Cotton"/>
    <x v="1"/>
    <x v="5"/>
    <x v="1"/>
    <x v="4"/>
    <n v="1748.96"/>
    <n v="2"/>
    <x v="7622"/>
    <x v="314"/>
    <n v="4513"/>
    <x v="91"/>
    <m/>
    <m/>
    <s v="Jumia"/>
    <s v="Jum"/>
    <n v="99349.3"/>
    <n v="91504159.730000004"/>
    <n v="91504159.730000004"/>
    <s v="Riyadh"/>
  </r>
  <r>
    <s v="ORD107626"/>
    <s v="Nike Air Max"/>
    <x v="1"/>
    <x v="1"/>
    <x v="1"/>
    <x v="2"/>
    <n v="11283.52"/>
    <n v="3"/>
    <x v="7623"/>
    <x v="42"/>
    <n v="4569"/>
    <x v="77"/>
    <m/>
    <m/>
    <s v="Jumia"/>
    <s v="Jum"/>
    <n v="26648.76"/>
    <n v="91504159.730000004"/>
    <n v="91504159.730000004"/>
    <s v="Casablanca"/>
  </r>
  <r>
    <s v="ORD107627"/>
    <s v="Bluetooth Headset"/>
    <x v="2"/>
    <x v="2"/>
    <x v="2"/>
    <x v="4"/>
    <n v="16790.53"/>
    <n v="3"/>
    <x v="7624"/>
    <x v="293"/>
    <n v="801"/>
    <x v="285"/>
    <m/>
    <m/>
    <s v="Amazon"/>
    <s v="Amazon"/>
    <n v="99349.3"/>
    <n v="29200970.130000021"/>
    <n v="29200970.130000021"/>
    <s v="Riyadh"/>
  </r>
  <r>
    <s v="ORD107628"/>
    <s v="HP Pavilion Laptop"/>
    <x v="3"/>
    <x v="3"/>
    <x v="1"/>
    <x v="4"/>
    <n v="2367.48"/>
    <n v="5"/>
    <x v="7625"/>
    <x v="331"/>
    <n v="2048"/>
    <x v="60"/>
    <m/>
    <m/>
    <s v="Jumia"/>
    <s v="Jum"/>
    <n v="99349.3"/>
    <n v="57542997.559999913"/>
    <n v="57542997.559999913"/>
    <s v="Riyadh"/>
  </r>
  <r>
    <s v="ORD107629"/>
    <s v="iPhone 13"/>
    <x v="0"/>
    <x v="4"/>
    <x v="1"/>
    <x v="0"/>
    <n v="3172.71"/>
    <n v="4"/>
    <x v="7626"/>
    <x v="212"/>
    <n v="3794"/>
    <x v="91"/>
    <m/>
    <m/>
    <s v="Jumia"/>
    <s v="Jum"/>
    <n v="16284.02"/>
    <n v="92327183.770000085"/>
    <n v="92327183.770000085"/>
    <s v="Cairo"/>
  </r>
  <r>
    <s v="ORD107630"/>
    <s v="Bluetooth Headset"/>
    <x v="2"/>
    <x v="2"/>
    <x v="2"/>
    <x v="2"/>
    <n v="17021.759999999998"/>
    <n v="4"/>
    <x v="7627"/>
    <x v="276"/>
    <n v="1918"/>
    <x v="322"/>
    <m/>
    <m/>
    <s v="Amazon"/>
    <s v="Amazon"/>
    <n v="26648.76"/>
    <n v="29200970.130000021"/>
    <n v="29200970.130000021"/>
    <s v="Casablanca"/>
  </r>
  <r>
    <s v="ORD107631"/>
    <s v="Dell Inspiron 3501"/>
    <x v="3"/>
    <x v="8"/>
    <x v="1"/>
    <x v="1"/>
    <n v="13486.59"/>
    <n v="2"/>
    <x v="7628"/>
    <x v="150"/>
    <n v="3201"/>
    <x v="143"/>
    <m/>
    <m/>
    <s v="Jumia"/>
    <s v="Jum"/>
    <n v="13290.4"/>
    <n v="57542997.559999913"/>
    <n v="57542997.559999913"/>
    <s v="Alexandria"/>
  </r>
  <r>
    <s v="ORD107632"/>
    <s v="Samsung Galaxy A14"/>
    <x v="0"/>
    <x v="0"/>
    <x v="0"/>
    <x v="5"/>
    <n v="1383.88"/>
    <n v="2"/>
    <x v="7629"/>
    <x v="325"/>
    <n v="2381"/>
    <x v="170"/>
    <m/>
    <m/>
    <s v="sq"/>
    <s v="sq"/>
    <n v="27872.98"/>
    <n v="92327183.770000085"/>
    <n v="92327183.770000085"/>
    <s v="Giza"/>
  </r>
  <r>
    <s v="ORD107633"/>
    <s v="T-shirt Cotton"/>
    <x v="1"/>
    <x v="5"/>
    <x v="2"/>
    <x v="3"/>
    <n v="1438.82"/>
    <n v="3"/>
    <x v="7630"/>
    <x v="135"/>
    <n v="1011"/>
    <x v="83"/>
    <m/>
    <m/>
    <s v="Amazon"/>
    <s v="Amazon"/>
    <n v="3665.44"/>
    <n v="91504159.730000004"/>
    <n v="91504159.730000004"/>
    <s v="Dubai"/>
  </r>
  <r>
    <s v="ORD107634"/>
    <s v="Smartwatch FitPro"/>
    <x v="4"/>
    <x v="6"/>
    <x v="1"/>
    <x v="4"/>
    <n v="4070.65"/>
    <n v="1"/>
    <x v="7631"/>
    <x v="234"/>
    <n v="3514"/>
    <x v="260"/>
    <m/>
    <m/>
    <s v="Jumia"/>
    <s v="Jum"/>
    <n v="99349.3"/>
    <n v="31420413.200000018"/>
    <n v="31420413.200000018"/>
    <s v="Riyadh"/>
  </r>
  <r>
    <s v="ORD107635"/>
    <s v="iPhone 13"/>
    <x v="0"/>
    <x v="4"/>
    <x v="0"/>
    <x v="2"/>
    <n v="16170.07"/>
    <n v="3"/>
    <x v="7632"/>
    <x v="58"/>
    <n v="1916"/>
    <x v="276"/>
    <m/>
    <m/>
    <s v="sq"/>
    <s v="sq"/>
    <n v="26648.76"/>
    <n v="92327183.770000085"/>
    <n v="92327183.770000085"/>
    <s v="Casablanca"/>
  </r>
  <r>
    <s v="ORD107636"/>
    <s v="Bluetooth Headset"/>
    <x v="2"/>
    <x v="2"/>
    <x v="0"/>
    <x v="4"/>
    <n v="13870.44"/>
    <n v="3"/>
    <x v="7633"/>
    <x v="149"/>
    <n v="2032"/>
    <x v="352"/>
    <m/>
    <m/>
    <s v="sq"/>
    <s v="sq"/>
    <n v="99349.3"/>
    <n v="29200970.130000021"/>
    <n v="29200970.130000021"/>
    <s v="Riyadh"/>
  </r>
  <r>
    <s v="ORD107637"/>
    <s v="Adidas Running Shoes"/>
    <x v="1"/>
    <x v="9"/>
    <x v="0"/>
    <x v="3"/>
    <n v="14188.77"/>
    <n v="4"/>
    <x v="7634"/>
    <x v="100"/>
    <n v="663"/>
    <x v="145"/>
    <m/>
    <m/>
    <s v="sq"/>
    <s v="sq"/>
    <n v="3665.44"/>
    <n v="91504159.730000004"/>
    <n v="91504159.730000004"/>
    <s v="Dubai"/>
  </r>
  <r>
    <s v="ORD107638"/>
    <s v="Adidas Running Shoes"/>
    <x v="1"/>
    <x v="9"/>
    <x v="0"/>
    <x v="3"/>
    <n v="14174.35"/>
    <n v="1"/>
    <x v="7635"/>
    <x v="160"/>
    <n v="2736"/>
    <x v="226"/>
    <m/>
    <m/>
    <s v="sq"/>
    <s v="sq"/>
    <n v="3665.44"/>
    <n v="91504159.730000004"/>
    <n v="91504159.730000004"/>
    <s v="Dubai"/>
  </r>
  <r>
    <s v="ORD107639"/>
    <s v="Xiaomi Redmi Note 12"/>
    <x v="0"/>
    <x v="7"/>
    <x v="1"/>
    <x v="0"/>
    <n v="11934.36"/>
    <n v="3"/>
    <x v="7636"/>
    <x v="148"/>
    <n v="4375"/>
    <x v="122"/>
    <m/>
    <m/>
    <s v="Jumia"/>
    <s v="Jum"/>
    <n v="16284.02"/>
    <n v="92327183.770000085"/>
    <n v="92327183.770000085"/>
    <s v="Cairo"/>
  </r>
  <r>
    <s v="ORD107640"/>
    <s v="Bluetooth Headset"/>
    <x v="2"/>
    <x v="2"/>
    <x v="1"/>
    <x v="4"/>
    <n v="4890.3999999999996"/>
    <n v="1"/>
    <x v="7637"/>
    <x v="334"/>
    <n v="1595"/>
    <x v="297"/>
    <m/>
    <m/>
    <s v="Jumia"/>
    <s v="Jum"/>
    <n v="99349.3"/>
    <n v="29200970.130000021"/>
    <n v="29200970.130000021"/>
    <s v="Riyadh"/>
  </r>
  <r>
    <s v="ORD107641"/>
    <s v="iPhone 13"/>
    <x v="0"/>
    <x v="4"/>
    <x v="0"/>
    <x v="0"/>
    <n v="2091.4699999999998"/>
    <n v="3"/>
    <x v="7638"/>
    <x v="237"/>
    <n v="1867"/>
    <x v="280"/>
    <m/>
    <m/>
    <s v="sq"/>
    <s v="sq"/>
    <n v="16284.02"/>
    <n v="92327183.770000085"/>
    <n v="92327183.770000085"/>
    <s v="Cairo"/>
  </r>
  <r>
    <s v="ORD107642"/>
    <s v="iPhone 13"/>
    <x v="0"/>
    <x v="4"/>
    <x v="2"/>
    <x v="0"/>
    <n v="6276.46"/>
    <n v="5"/>
    <x v="7639"/>
    <x v="234"/>
    <n v="1335"/>
    <x v="145"/>
    <m/>
    <m/>
    <s v="Amazon"/>
    <s v="Amazon"/>
    <n v="16284.02"/>
    <n v="92327183.770000085"/>
    <n v="92327183.770000085"/>
    <s v="Cairo"/>
  </r>
  <r>
    <s v="ORD107643"/>
    <s v="Xiaomi Redmi Note 12"/>
    <x v="0"/>
    <x v="7"/>
    <x v="1"/>
    <x v="0"/>
    <n v="19895.98"/>
    <n v="4"/>
    <x v="7640"/>
    <x v="371"/>
    <n v="3525"/>
    <x v="177"/>
    <m/>
    <m/>
    <s v="Jumia"/>
    <s v="Jum"/>
    <n v="16284.02"/>
    <n v="92327183.770000085"/>
    <n v="92327183.770000085"/>
    <s v="Cairo"/>
  </r>
  <r>
    <s v="ORD107644"/>
    <s v="T-shirt Cotton"/>
    <x v="1"/>
    <x v="5"/>
    <x v="1"/>
    <x v="2"/>
    <n v="5308.99"/>
    <n v="5"/>
    <x v="7641"/>
    <x v="170"/>
    <n v="819"/>
    <x v="234"/>
    <m/>
    <m/>
    <s v="Jumia"/>
    <s v="Jum"/>
    <n v="26648.76"/>
    <n v="91504159.730000004"/>
    <n v="91504159.730000004"/>
    <s v="Casablanca"/>
  </r>
  <r>
    <s v="ORD107645"/>
    <s v="Bluetooth Headset"/>
    <x v="2"/>
    <x v="2"/>
    <x v="0"/>
    <x v="3"/>
    <n v="2813.89"/>
    <n v="3"/>
    <x v="7642"/>
    <x v="166"/>
    <n v="764"/>
    <x v="199"/>
    <m/>
    <m/>
    <s v="sq"/>
    <s v="sq"/>
    <n v="3665.44"/>
    <n v="29200970.130000021"/>
    <n v="29200970.130000021"/>
    <s v="Dubai"/>
  </r>
  <r>
    <s v="ORD107646"/>
    <s v="Xiaomi Redmi Note 12"/>
    <x v="0"/>
    <x v="7"/>
    <x v="0"/>
    <x v="0"/>
    <n v="12466.35"/>
    <n v="4"/>
    <x v="7643"/>
    <x v="65"/>
    <n v="1552"/>
    <x v="207"/>
    <m/>
    <m/>
    <s v="sq"/>
    <s v="sq"/>
    <n v="16284.02"/>
    <n v="92327183.770000085"/>
    <n v="92327183.770000085"/>
    <s v="Cairo"/>
  </r>
  <r>
    <s v="ORD107647"/>
    <s v="Adidas Running Shoes"/>
    <x v="1"/>
    <x v="9"/>
    <x v="1"/>
    <x v="1"/>
    <n v="13539.91"/>
    <n v="1"/>
    <x v="7644"/>
    <x v="166"/>
    <n v="1598"/>
    <x v="23"/>
    <m/>
    <m/>
    <s v="Jumia"/>
    <s v="Jum"/>
    <n v="13290.4"/>
    <n v="91504159.730000004"/>
    <n v="91504159.730000004"/>
    <s v="Alexandria"/>
  </r>
  <r>
    <s v="ORD107648"/>
    <s v="Bluetooth Headset"/>
    <x v="2"/>
    <x v="2"/>
    <x v="1"/>
    <x v="5"/>
    <n v="11970.04"/>
    <n v="5"/>
    <x v="7645"/>
    <x v="154"/>
    <n v="2194"/>
    <x v="221"/>
    <m/>
    <m/>
    <s v="Jumia"/>
    <s v="Jum"/>
    <n v="27872.98"/>
    <n v="29200970.130000021"/>
    <n v="29200970.130000021"/>
    <s v="Giza"/>
  </r>
  <r>
    <s v="ORD107649"/>
    <s v="HP Pavilion Laptop"/>
    <x v="3"/>
    <x v="3"/>
    <x v="1"/>
    <x v="4"/>
    <n v="7097"/>
    <n v="4"/>
    <x v="7646"/>
    <x v="289"/>
    <n v="1266"/>
    <x v="329"/>
    <m/>
    <m/>
    <s v="Jumia"/>
    <s v="Jum"/>
    <n v="99349.3"/>
    <n v="57542997.559999913"/>
    <n v="57542997.559999913"/>
    <s v="Riyadh"/>
  </r>
  <r>
    <s v="ORD107650"/>
    <s v="T-shirt Cotton"/>
    <x v="1"/>
    <x v="5"/>
    <x v="2"/>
    <x v="5"/>
    <n v="8769.56"/>
    <n v="4"/>
    <x v="7647"/>
    <x v="302"/>
    <n v="2304"/>
    <x v="328"/>
    <m/>
    <m/>
    <s v="Amazon"/>
    <s v="Amazon"/>
    <n v="27872.98"/>
    <n v="91504159.730000004"/>
    <n v="91504159.730000004"/>
    <s v="Giza"/>
  </r>
  <r>
    <s v="ORD107651"/>
    <s v="Smartwatch FitPro"/>
    <x v="4"/>
    <x v="6"/>
    <x v="2"/>
    <x v="5"/>
    <n v="1124.69"/>
    <n v="1"/>
    <x v="7648"/>
    <x v="14"/>
    <n v="2924"/>
    <x v="144"/>
    <m/>
    <m/>
    <s v="Amazon"/>
    <s v="Amazon"/>
    <n v="27872.98"/>
    <n v="31420413.200000018"/>
    <n v="31420413.200000018"/>
    <s v="Giza"/>
  </r>
  <r>
    <s v="ORD107652"/>
    <s v="Nike Air Max"/>
    <x v="1"/>
    <x v="1"/>
    <x v="0"/>
    <x v="3"/>
    <n v="9818.35"/>
    <n v="3"/>
    <x v="7649"/>
    <x v="97"/>
    <n v="4518"/>
    <x v="167"/>
    <m/>
    <m/>
    <s v="sq"/>
    <s v="sq"/>
    <n v="3665.44"/>
    <n v="91504159.730000004"/>
    <n v="91504159.730000004"/>
    <s v="Dubai"/>
  </r>
  <r>
    <s v="ORD107653"/>
    <s v="Nike Air Max"/>
    <x v="1"/>
    <x v="1"/>
    <x v="1"/>
    <x v="1"/>
    <n v="9826.94"/>
    <n v="3"/>
    <x v="7650"/>
    <x v="279"/>
    <n v="1039"/>
    <x v="315"/>
    <m/>
    <m/>
    <s v="Jumia"/>
    <s v="Jum"/>
    <n v="13290.4"/>
    <n v="91504159.730000004"/>
    <n v="91504159.730000004"/>
    <s v="Alexandria"/>
  </r>
  <r>
    <s v="ORD107654"/>
    <s v="HP Pavilion Laptop"/>
    <x v="3"/>
    <x v="3"/>
    <x v="2"/>
    <x v="4"/>
    <n v="13070.87"/>
    <n v="2"/>
    <x v="7651"/>
    <x v="276"/>
    <n v="173"/>
    <x v="304"/>
    <m/>
    <m/>
    <s v="Amazon"/>
    <s v="Amazon"/>
    <n v="99349.3"/>
    <n v="57542997.559999913"/>
    <n v="57542997.559999913"/>
    <s v="Riyadh"/>
  </r>
  <r>
    <s v="ORD107655"/>
    <s v="iPhone 13"/>
    <x v="0"/>
    <x v="4"/>
    <x v="1"/>
    <x v="1"/>
    <n v="18297.61"/>
    <n v="4"/>
    <x v="7652"/>
    <x v="167"/>
    <n v="4665"/>
    <x v="159"/>
    <m/>
    <m/>
    <s v="Jumia"/>
    <s v="Jum"/>
    <n v="13290.4"/>
    <n v="92327183.770000085"/>
    <n v="92327183.770000085"/>
    <s v="Alexandria"/>
  </r>
  <r>
    <s v="ORD107656"/>
    <s v="T-shirt Cotton"/>
    <x v="1"/>
    <x v="5"/>
    <x v="2"/>
    <x v="3"/>
    <n v="3751.91"/>
    <n v="3"/>
    <x v="7653"/>
    <x v="308"/>
    <n v="1739"/>
    <x v="57"/>
    <m/>
    <m/>
    <s v="Amazon"/>
    <s v="Amazon"/>
    <n v="3665.44"/>
    <n v="91504159.730000004"/>
    <n v="91504159.730000004"/>
    <s v="Dubai"/>
  </r>
  <r>
    <s v="ORD107657"/>
    <s v="iPhone 13"/>
    <x v="0"/>
    <x v="4"/>
    <x v="2"/>
    <x v="4"/>
    <n v="13038.82"/>
    <n v="3"/>
    <x v="7654"/>
    <x v="24"/>
    <n v="3297"/>
    <x v="204"/>
    <m/>
    <m/>
    <s v="Amazon"/>
    <s v="Amazon"/>
    <n v="99349.3"/>
    <n v="92327183.770000085"/>
    <n v="92327183.770000085"/>
    <s v="Riyadh"/>
  </r>
  <r>
    <s v="ORD107658"/>
    <s v="T-shirt Cotton"/>
    <x v="1"/>
    <x v="5"/>
    <x v="0"/>
    <x v="3"/>
    <n v="4772.4799999999996"/>
    <n v="5"/>
    <x v="7655"/>
    <x v="179"/>
    <n v="4769"/>
    <x v="0"/>
    <m/>
    <m/>
    <s v="sq"/>
    <s v="sq"/>
    <n v="3665.44"/>
    <n v="91504159.730000004"/>
    <n v="91504159.730000004"/>
    <s v="Dubai"/>
  </r>
  <r>
    <s v="ORD107659"/>
    <s v="iPhone 13"/>
    <x v="0"/>
    <x v="4"/>
    <x v="2"/>
    <x v="2"/>
    <n v="10123.049999999999"/>
    <n v="2"/>
    <x v="7656"/>
    <x v="61"/>
    <n v="4235"/>
    <x v="146"/>
    <m/>
    <m/>
    <s v="Amazon"/>
    <s v="Amazon"/>
    <n v="26648.76"/>
    <n v="92327183.770000085"/>
    <n v="92327183.770000085"/>
    <s v="Casablanca"/>
  </r>
  <r>
    <s v="ORD107660"/>
    <s v="Dell Inspiron 3501"/>
    <x v="3"/>
    <x v="8"/>
    <x v="2"/>
    <x v="4"/>
    <n v="18332.419999999998"/>
    <n v="1"/>
    <x v="7657"/>
    <x v="124"/>
    <n v="1135"/>
    <x v="280"/>
    <m/>
    <m/>
    <s v="Amazon"/>
    <s v="Amazon"/>
    <n v="99349.3"/>
    <n v="57542997.559999913"/>
    <n v="57542997.559999913"/>
    <s v="Riyadh"/>
  </r>
  <r>
    <s v="ORD107661"/>
    <s v="Adidas Running Shoes"/>
    <x v="1"/>
    <x v="9"/>
    <x v="0"/>
    <x v="2"/>
    <n v="6895.69"/>
    <n v="3"/>
    <x v="7658"/>
    <x v="380"/>
    <n v="3180"/>
    <x v="302"/>
    <m/>
    <m/>
    <s v="sq"/>
    <s v="sq"/>
    <n v="26648.76"/>
    <n v="91504159.730000004"/>
    <n v="91504159.730000004"/>
    <s v="Casablanca"/>
  </r>
  <r>
    <s v="ORD107662"/>
    <s v="Samsung Galaxy A14"/>
    <x v="0"/>
    <x v="0"/>
    <x v="0"/>
    <x v="0"/>
    <n v="8464.67"/>
    <n v="3"/>
    <x v="7659"/>
    <x v="122"/>
    <n v="1968"/>
    <x v="209"/>
    <m/>
    <m/>
    <s v="sq"/>
    <s v="sq"/>
    <n v="16284.02"/>
    <n v="92327183.770000085"/>
    <n v="92327183.770000085"/>
    <s v="Cairo"/>
  </r>
  <r>
    <s v="ORD107663"/>
    <s v="Adidas Running Shoes"/>
    <x v="1"/>
    <x v="9"/>
    <x v="1"/>
    <x v="1"/>
    <n v="12393.85"/>
    <n v="3"/>
    <x v="7660"/>
    <x v="233"/>
    <n v="1609"/>
    <x v="185"/>
    <m/>
    <m/>
    <s v="Jumia"/>
    <s v="Jum"/>
    <n v="13290.4"/>
    <n v="91504159.730000004"/>
    <n v="91504159.730000004"/>
    <s v="Alexandria"/>
  </r>
  <r>
    <s v="ORD107664"/>
    <s v="iPhone 13"/>
    <x v="0"/>
    <x v="4"/>
    <x v="1"/>
    <x v="5"/>
    <n v="9742.99"/>
    <n v="1"/>
    <x v="7661"/>
    <x v="203"/>
    <n v="3693"/>
    <x v="52"/>
    <m/>
    <m/>
    <s v="Jumia"/>
    <s v="Jum"/>
    <n v="27872.98"/>
    <n v="92327183.770000085"/>
    <n v="92327183.770000085"/>
    <s v="Giza"/>
  </r>
  <r>
    <s v="ORD107665"/>
    <s v="iPhone 13"/>
    <x v="0"/>
    <x v="4"/>
    <x v="1"/>
    <x v="4"/>
    <n v="17666.080000000002"/>
    <n v="2"/>
    <x v="7662"/>
    <x v="188"/>
    <n v="2496"/>
    <x v="293"/>
    <m/>
    <m/>
    <s v="Jumia"/>
    <s v="Jum"/>
    <n v="99349.3"/>
    <n v="92327183.770000085"/>
    <n v="92327183.770000085"/>
    <s v="Riyadh"/>
  </r>
  <r>
    <s v="ORD107666"/>
    <s v="Samsung Galaxy A14"/>
    <x v="0"/>
    <x v="0"/>
    <x v="0"/>
    <x v="5"/>
    <n v="4382.3999999999996"/>
    <n v="3"/>
    <x v="7663"/>
    <x v="61"/>
    <n v="2675"/>
    <x v="106"/>
    <m/>
    <m/>
    <s v="sq"/>
    <s v="sq"/>
    <n v="27872.98"/>
    <n v="92327183.770000085"/>
    <n v="92327183.770000085"/>
    <s v="Giza"/>
  </r>
  <r>
    <s v="ORD107667"/>
    <s v="Adidas Running Shoes"/>
    <x v="1"/>
    <x v="9"/>
    <x v="0"/>
    <x v="2"/>
    <n v="9619.9699999999993"/>
    <n v="2"/>
    <x v="7664"/>
    <x v="309"/>
    <n v="1428"/>
    <x v="3"/>
    <m/>
    <m/>
    <s v="sq"/>
    <s v="sq"/>
    <n v="26648.76"/>
    <n v="91504159.730000004"/>
    <n v="91504159.730000004"/>
    <s v="Casablanca"/>
  </r>
  <r>
    <s v="ORD107668"/>
    <s v="Xiaomi Redmi Note 12"/>
    <x v="0"/>
    <x v="7"/>
    <x v="1"/>
    <x v="1"/>
    <n v="10959.2"/>
    <n v="1"/>
    <x v="7665"/>
    <x v="0"/>
    <n v="3602"/>
    <x v="161"/>
    <m/>
    <m/>
    <s v="Jumia"/>
    <s v="Jum"/>
    <n v="13290.4"/>
    <n v="92327183.770000085"/>
    <n v="92327183.770000085"/>
    <s v="Alexandria"/>
  </r>
  <r>
    <s v="ORD107669"/>
    <s v="iPhone 13"/>
    <x v="0"/>
    <x v="4"/>
    <x v="0"/>
    <x v="1"/>
    <n v="3312.91"/>
    <n v="1"/>
    <x v="7666"/>
    <x v="44"/>
    <n v="2770"/>
    <x v="145"/>
    <m/>
    <m/>
    <s v="sq"/>
    <s v="sq"/>
    <n v="13290.4"/>
    <n v="92327183.770000085"/>
    <n v="92327183.770000085"/>
    <s v="Alexandria"/>
  </r>
  <r>
    <s v="ORD107670"/>
    <s v="Adidas Running Shoes"/>
    <x v="1"/>
    <x v="9"/>
    <x v="2"/>
    <x v="0"/>
    <n v="8943.67"/>
    <n v="3"/>
    <x v="7667"/>
    <x v="31"/>
    <n v="3857"/>
    <x v="274"/>
    <m/>
    <m/>
    <s v="Amazon"/>
    <s v="Amazon"/>
    <n v="16284.02"/>
    <n v="91504159.730000004"/>
    <n v="91504159.730000004"/>
    <s v="Cairo"/>
  </r>
  <r>
    <s v="ORD107671"/>
    <s v="HP Pavilion Laptop"/>
    <x v="3"/>
    <x v="3"/>
    <x v="1"/>
    <x v="5"/>
    <n v="1683.17"/>
    <n v="1"/>
    <x v="7668"/>
    <x v="118"/>
    <n v="335"/>
    <x v="117"/>
    <m/>
    <m/>
    <s v="Jumia"/>
    <s v="Jum"/>
    <n v="27872.98"/>
    <n v="57542997.559999913"/>
    <n v="57542997.559999913"/>
    <s v="Giza"/>
  </r>
  <r>
    <s v="ORD107672"/>
    <s v="Dell Inspiron 3501"/>
    <x v="3"/>
    <x v="8"/>
    <x v="0"/>
    <x v="0"/>
    <n v="19981.7"/>
    <n v="1"/>
    <x v="7669"/>
    <x v="42"/>
    <n v="1053"/>
    <x v="187"/>
    <m/>
    <m/>
    <s v="sq"/>
    <s v="sq"/>
    <n v="16284.02"/>
    <n v="57542997.559999913"/>
    <n v="57542997.559999913"/>
    <s v="Cairo"/>
  </r>
  <r>
    <s v="ORD107673"/>
    <s v="Adidas Running Shoes"/>
    <x v="1"/>
    <x v="9"/>
    <x v="0"/>
    <x v="3"/>
    <n v="17304.87"/>
    <n v="2"/>
    <x v="7670"/>
    <x v="28"/>
    <n v="3851"/>
    <x v="259"/>
    <m/>
    <m/>
    <s v="sq"/>
    <s v="sq"/>
    <n v="3665.44"/>
    <n v="91504159.730000004"/>
    <n v="91504159.730000004"/>
    <s v="Dubai"/>
  </r>
  <r>
    <s v="ORD107674"/>
    <s v="Adidas Running Shoes"/>
    <x v="1"/>
    <x v="9"/>
    <x v="0"/>
    <x v="2"/>
    <n v="17180.439999999999"/>
    <n v="4"/>
    <x v="7671"/>
    <x v="0"/>
    <n v="2284"/>
    <x v="315"/>
    <m/>
    <m/>
    <s v="sq"/>
    <s v="sq"/>
    <n v="26648.76"/>
    <n v="91504159.730000004"/>
    <n v="91504159.730000004"/>
    <s v="Casablanca"/>
  </r>
  <r>
    <s v="ORD107675"/>
    <s v="T-shirt Cotton"/>
    <x v="1"/>
    <x v="5"/>
    <x v="1"/>
    <x v="4"/>
    <n v="13035.56"/>
    <n v="3"/>
    <x v="7672"/>
    <x v="328"/>
    <n v="3242"/>
    <x v="264"/>
    <m/>
    <m/>
    <s v="Jumia"/>
    <s v="Jum"/>
    <n v="99349.3"/>
    <n v="91504159.730000004"/>
    <n v="91504159.730000004"/>
    <s v="Riyadh"/>
  </r>
  <r>
    <s v="ORD107676"/>
    <s v="Bluetooth Headset"/>
    <x v="2"/>
    <x v="2"/>
    <x v="2"/>
    <x v="4"/>
    <n v="8255.0300000000007"/>
    <n v="4"/>
    <x v="7673"/>
    <x v="282"/>
    <n v="409"/>
    <x v="0"/>
    <m/>
    <m/>
    <s v="Amazon"/>
    <s v="Amazon"/>
    <n v="99349.3"/>
    <n v="29200970.130000021"/>
    <n v="29200970.130000021"/>
    <s v="Riyadh"/>
  </r>
  <r>
    <s v="ORD107677"/>
    <s v="Samsung Galaxy A14"/>
    <x v="0"/>
    <x v="0"/>
    <x v="1"/>
    <x v="5"/>
    <n v="686.94"/>
    <n v="2"/>
    <x v="7674"/>
    <x v="309"/>
    <n v="4433"/>
    <x v="67"/>
    <m/>
    <m/>
    <s v="Jumia"/>
    <s v="Jum"/>
    <n v="27872.98"/>
    <n v="92327183.770000085"/>
    <n v="92327183.770000085"/>
    <s v="Giza"/>
  </r>
  <r>
    <s v="ORD107678"/>
    <s v="iPhone 13"/>
    <x v="0"/>
    <x v="4"/>
    <x v="1"/>
    <x v="5"/>
    <n v="17944.45"/>
    <n v="4"/>
    <x v="7675"/>
    <x v="357"/>
    <n v="4094"/>
    <x v="98"/>
    <m/>
    <m/>
    <s v="Jumia"/>
    <s v="Jum"/>
    <n v="27872.98"/>
    <n v="92327183.770000085"/>
    <n v="92327183.770000085"/>
    <s v="Giza"/>
  </r>
  <r>
    <s v="ORD107679"/>
    <s v="Nike Air Max"/>
    <x v="1"/>
    <x v="1"/>
    <x v="2"/>
    <x v="2"/>
    <n v="3060.29"/>
    <n v="4"/>
    <x v="7676"/>
    <x v="268"/>
    <n v="448"/>
    <x v="172"/>
    <m/>
    <m/>
    <s v="Amazon"/>
    <s v="Amazon"/>
    <n v="26648.76"/>
    <n v="91504159.730000004"/>
    <n v="91504159.730000004"/>
    <s v="Casablanca"/>
  </r>
  <r>
    <s v="ORD107680"/>
    <s v="Nike Air Max"/>
    <x v="1"/>
    <x v="1"/>
    <x v="1"/>
    <x v="4"/>
    <n v="5204.6099999999997"/>
    <n v="3"/>
    <x v="7677"/>
    <x v="193"/>
    <n v="1594"/>
    <x v="196"/>
    <m/>
    <m/>
    <s v="Jumia"/>
    <s v="Jum"/>
    <n v="99349.3"/>
    <n v="91504159.730000004"/>
    <n v="91504159.730000004"/>
    <s v="Riyadh"/>
  </r>
  <r>
    <s v="ORD107681"/>
    <s v="Samsung Galaxy A14"/>
    <x v="0"/>
    <x v="0"/>
    <x v="1"/>
    <x v="4"/>
    <n v="1570.7"/>
    <n v="2"/>
    <x v="7678"/>
    <x v="387"/>
    <n v="902"/>
    <x v="176"/>
    <m/>
    <m/>
    <s v="Jumia"/>
    <s v="Jum"/>
    <n v="99349.3"/>
    <n v="92327183.770000085"/>
    <n v="92327183.770000085"/>
    <s v="Riyadh"/>
  </r>
  <r>
    <s v="ORD107682"/>
    <s v="iPhone 13"/>
    <x v="0"/>
    <x v="4"/>
    <x v="0"/>
    <x v="3"/>
    <n v="14415.65"/>
    <n v="2"/>
    <x v="7679"/>
    <x v="281"/>
    <n v="2729"/>
    <x v="112"/>
    <m/>
    <m/>
    <s v="sq"/>
    <s v="sq"/>
    <n v="3665.44"/>
    <n v="92327183.770000085"/>
    <n v="92327183.770000085"/>
    <s v="Dubai"/>
  </r>
  <r>
    <s v="ORD107683"/>
    <s v="Smartwatch FitPro"/>
    <x v="4"/>
    <x v="6"/>
    <x v="0"/>
    <x v="0"/>
    <n v="1315.12"/>
    <n v="1"/>
    <x v="7680"/>
    <x v="28"/>
    <n v="4496"/>
    <x v="14"/>
    <m/>
    <m/>
    <s v="sq"/>
    <s v="sq"/>
    <n v="16284.02"/>
    <n v="31420413.200000018"/>
    <n v="31420413.200000018"/>
    <s v="Cairo"/>
  </r>
  <r>
    <s v="ORD107684"/>
    <s v="Dell Inspiron 3501"/>
    <x v="3"/>
    <x v="8"/>
    <x v="0"/>
    <x v="4"/>
    <n v="1778.1"/>
    <n v="2"/>
    <x v="7681"/>
    <x v="146"/>
    <n v="2446"/>
    <x v="42"/>
    <m/>
    <m/>
    <s v="sq"/>
    <s v="sq"/>
    <n v="99349.3"/>
    <n v="57542997.559999913"/>
    <n v="57542997.559999913"/>
    <s v="Riyadh"/>
  </r>
  <r>
    <s v="ORD107685"/>
    <s v="Bluetooth Headset"/>
    <x v="2"/>
    <x v="2"/>
    <x v="2"/>
    <x v="5"/>
    <n v="18891.89"/>
    <n v="1"/>
    <x v="7682"/>
    <x v="313"/>
    <n v="3534"/>
    <x v="97"/>
    <m/>
    <m/>
    <s v="Amazon"/>
    <s v="Amazon"/>
    <n v="27872.98"/>
    <n v="29200970.130000021"/>
    <n v="29200970.130000021"/>
    <s v="Giza"/>
  </r>
  <r>
    <s v="ORD107686"/>
    <s v="T-shirt Cotton"/>
    <x v="1"/>
    <x v="5"/>
    <x v="2"/>
    <x v="3"/>
    <n v="17319.89"/>
    <n v="4"/>
    <x v="7683"/>
    <x v="111"/>
    <n v="2515"/>
    <x v="210"/>
    <m/>
    <m/>
    <s v="Amazon"/>
    <s v="Amazon"/>
    <n v="3665.44"/>
    <n v="91504159.730000004"/>
    <n v="91504159.730000004"/>
    <s v="Dubai"/>
  </r>
  <r>
    <s v="ORD107687"/>
    <s v="HP Pavilion Laptop"/>
    <x v="3"/>
    <x v="3"/>
    <x v="2"/>
    <x v="0"/>
    <n v="17299.34"/>
    <n v="5"/>
    <x v="7684"/>
    <x v="181"/>
    <n v="2984"/>
    <x v="47"/>
    <m/>
    <m/>
    <s v="Amazon"/>
    <s v="Amazon"/>
    <n v="16284.02"/>
    <n v="57542997.559999913"/>
    <n v="57542997.559999913"/>
    <s v="Cairo"/>
  </r>
  <r>
    <s v="ORD107688"/>
    <s v="Nike Air Max"/>
    <x v="1"/>
    <x v="1"/>
    <x v="1"/>
    <x v="5"/>
    <n v="2288.4899999999998"/>
    <n v="1"/>
    <x v="7685"/>
    <x v="38"/>
    <n v="2899"/>
    <x v="165"/>
    <m/>
    <m/>
    <s v="Jumia"/>
    <s v="Jum"/>
    <n v="27872.98"/>
    <n v="91504159.730000004"/>
    <n v="91504159.730000004"/>
    <s v="Giza"/>
  </r>
  <r>
    <s v="ORD107689"/>
    <s v="Adidas Running Shoes"/>
    <x v="1"/>
    <x v="9"/>
    <x v="1"/>
    <x v="3"/>
    <n v="9004.66"/>
    <n v="3"/>
    <x v="7686"/>
    <x v="176"/>
    <n v="3815"/>
    <x v="352"/>
    <m/>
    <m/>
    <s v="Jumia"/>
    <s v="Jum"/>
    <n v="3665.44"/>
    <n v="91504159.730000004"/>
    <n v="91504159.730000004"/>
    <s v="Dubai"/>
  </r>
  <r>
    <s v="ORD107690"/>
    <s v="Smartwatch FitPro"/>
    <x v="4"/>
    <x v="6"/>
    <x v="1"/>
    <x v="0"/>
    <n v="18138.03"/>
    <n v="1"/>
    <x v="7687"/>
    <x v="168"/>
    <n v="2157"/>
    <x v="102"/>
    <m/>
    <m/>
    <s v="Jumia"/>
    <s v="Jum"/>
    <n v="16284.02"/>
    <n v="31420413.200000018"/>
    <n v="31420413.200000018"/>
    <s v="Cairo"/>
  </r>
  <r>
    <s v="ORD107691"/>
    <s v="HP Pavilion Laptop"/>
    <x v="3"/>
    <x v="3"/>
    <x v="1"/>
    <x v="5"/>
    <n v="13200.92"/>
    <n v="1"/>
    <x v="7688"/>
    <x v="379"/>
    <n v="3261"/>
    <x v="22"/>
    <m/>
    <m/>
    <s v="Jumia"/>
    <s v="Jum"/>
    <n v="27872.98"/>
    <n v="57542997.559999913"/>
    <n v="57542997.559999913"/>
    <s v="Giza"/>
  </r>
  <r>
    <s v="ORD107692"/>
    <s v="iPhone 13"/>
    <x v="0"/>
    <x v="4"/>
    <x v="0"/>
    <x v="5"/>
    <n v="19838.689999999999"/>
    <n v="3"/>
    <x v="7689"/>
    <x v="254"/>
    <n v="1079"/>
    <x v="237"/>
    <m/>
    <m/>
    <s v="sq"/>
    <s v="sq"/>
    <n v="27872.98"/>
    <n v="92327183.770000085"/>
    <n v="92327183.770000085"/>
    <s v="Giza"/>
  </r>
  <r>
    <s v="ORD107693"/>
    <s v="HP Pavilion Laptop"/>
    <x v="3"/>
    <x v="3"/>
    <x v="2"/>
    <x v="1"/>
    <n v="12124.94"/>
    <n v="5"/>
    <x v="7690"/>
    <x v="175"/>
    <n v="2109"/>
    <x v="346"/>
    <m/>
    <m/>
    <s v="Amazon"/>
    <s v="Amazon"/>
    <n v="13290.4"/>
    <n v="57542997.559999913"/>
    <n v="57542997.559999913"/>
    <s v="Alexandria"/>
  </r>
  <r>
    <s v="ORD107694"/>
    <s v="Adidas Running Shoes"/>
    <x v="1"/>
    <x v="9"/>
    <x v="2"/>
    <x v="3"/>
    <n v="10011.56"/>
    <n v="2"/>
    <x v="7691"/>
    <x v="35"/>
    <n v="1574"/>
    <x v="266"/>
    <m/>
    <m/>
    <s v="Amazon"/>
    <s v="Amazon"/>
    <n v="3665.44"/>
    <n v="91504159.730000004"/>
    <n v="91504159.730000004"/>
    <s v="Dubai"/>
  </r>
  <r>
    <s v="ORD107695"/>
    <s v="Bluetooth Headset"/>
    <x v="2"/>
    <x v="2"/>
    <x v="2"/>
    <x v="2"/>
    <n v="14359.22"/>
    <n v="1"/>
    <x v="7692"/>
    <x v="301"/>
    <n v="3861"/>
    <x v="110"/>
    <m/>
    <m/>
    <s v="Amazon"/>
    <s v="Amazon"/>
    <n v="26648.76"/>
    <n v="29200970.130000021"/>
    <n v="29200970.130000021"/>
    <s v="Casablanca"/>
  </r>
  <r>
    <s v="ORD107696"/>
    <s v="HP Pavilion Laptop"/>
    <x v="3"/>
    <x v="3"/>
    <x v="1"/>
    <x v="2"/>
    <n v="1037.56"/>
    <n v="5"/>
    <x v="7693"/>
    <x v="44"/>
    <n v="1722"/>
    <x v="283"/>
    <m/>
    <m/>
    <s v="Jumia"/>
    <s v="Jum"/>
    <n v="26648.76"/>
    <n v="57542997.559999913"/>
    <n v="57542997.559999913"/>
    <s v="Casablanca"/>
  </r>
  <r>
    <s v="ORD107697"/>
    <s v="Smartwatch FitPro"/>
    <x v="4"/>
    <x v="6"/>
    <x v="1"/>
    <x v="2"/>
    <n v="7695.32"/>
    <n v="5"/>
    <x v="7694"/>
    <x v="163"/>
    <n v="1222"/>
    <x v="49"/>
    <m/>
    <m/>
    <s v="Jumia"/>
    <s v="Jum"/>
    <n v="26648.76"/>
    <n v="31420413.200000018"/>
    <n v="31420413.200000018"/>
    <s v="Casablanca"/>
  </r>
  <r>
    <s v="ORD107698"/>
    <s v="Adidas Running Shoes"/>
    <x v="1"/>
    <x v="9"/>
    <x v="1"/>
    <x v="5"/>
    <n v="14812.67"/>
    <n v="4"/>
    <x v="7695"/>
    <x v="219"/>
    <n v="4410"/>
    <x v="351"/>
    <m/>
    <m/>
    <s v="Jumia"/>
    <s v="Jum"/>
    <n v="27872.98"/>
    <n v="91504159.730000004"/>
    <n v="91504159.730000004"/>
    <s v="Giza"/>
  </r>
  <r>
    <s v="ORD107699"/>
    <s v="Samsung Galaxy A14"/>
    <x v="0"/>
    <x v="0"/>
    <x v="1"/>
    <x v="4"/>
    <n v="2399.23"/>
    <n v="1"/>
    <x v="7696"/>
    <x v="94"/>
    <n v="3859"/>
    <x v="78"/>
    <m/>
    <m/>
    <s v="Jumia"/>
    <s v="Jum"/>
    <n v="99349.3"/>
    <n v="92327183.770000085"/>
    <n v="92327183.770000085"/>
    <s v="Riyadh"/>
  </r>
  <r>
    <s v="ORD107700"/>
    <s v="Bluetooth Headset"/>
    <x v="2"/>
    <x v="2"/>
    <x v="0"/>
    <x v="3"/>
    <n v="2275.89"/>
    <n v="4"/>
    <x v="7697"/>
    <x v="271"/>
    <n v="3834"/>
    <x v="25"/>
    <m/>
    <m/>
    <s v="sq"/>
    <s v="sq"/>
    <n v="3665.44"/>
    <n v="29200970.130000021"/>
    <n v="29200970.130000021"/>
    <s v="Dubai"/>
  </r>
  <r>
    <s v="ORD107701"/>
    <s v="Adidas Running Shoes"/>
    <x v="1"/>
    <x v="9"/>
    <x v="1"/>
    <x v="3"/>
    <n v="777.46"/>
    <n v="1"/>
    <x v="7698"/>
    <x v="10"/>
    <n v="510"/>
    <x v="332"/>
    <m/>
    <m/>
    <s v="Jumia"/>
    <s v="Jum"/>
    <n v="3665.44"/>
    <n v="91504159.730000004"/>
    <n v="91504159.730000004"/>
    <s v="Dubai"/>
  </r>
  <r>
    <s v="ORD107702"/>
    <s v="iPhone 13"/>
    <x v="0"/>
    <x v="4"/>
    <x v="1"/>
    <x v="0"/>
    <n v="6528.44"/>
    <n v="3"/>
    <x v="7699"/>
    <x v="99"/>
    <n v="318"/>
    <x v="67"/>
    <m/>
    <m/>
    <s v="Jumia"/>
    <s v="Jum"/>
    <n v="16284.02"/>
    <n v="92327183.770000085"/>
    <n v="92327183.770000085"/>
    <s v="Cairo"/>
  </r>
  <r>
    <s v="ORD107703"/>
    <s v="Dell Inspiron 3501"/>
    <x v="3"/>
    <x v="8"/>
    <x v="2"/>
    <x v="1"/>
    <n v="10658.36"/>
    <n v="1"/>
    <x v="7700"/>
    <x v="161"/>
    <n v="4372"/>
    <x v="199"/>
    <m/>
    <m/>
    <s v="Amazon"/>
    <s v="Amazon"/>
    <n v="13290.4"/>
    <n v="57542997.559999913"/>
    <n v="57542997.559999913"/>
    <s v="Alexandria"/>
  </r>
  <r>
    <s v="ORD107704"/>
    <s v="iPhone 13"/>
    <x v="0"/>
    <x v="4"/>
    <x v="1"/>
    <x v="4"/>
    <n v="10351.290000000001"/>
    <n v="4"/>
    <x v="7701"/>
    <x v="319"/>
    <n v="341"/>
    <x v="297"/>
    <m/>
    <m/>
    <s v="Jumia"/>
    <s v="Jum"/>
    <n v="99349.3"/>
    <n v="92327183.770000085"/>
    <n v="92327183.770000085"/>
    <s v="Riyadh"/>
  </r>
  <r>
    <s v="ORD107705"/>
    <s v="Xiaomi Redmi Note 12"/>
    <x v="0"/>
    <x v="7"/>
    <x v="2"/>
    <x v="0"/>
    <n v="7318.81"/>
    <n v="2"/>
    <x v="7702"/>
    <x v="272"/>
    <n v="2727"/>
    <x v="36"/>
    <m/>
    <m/>
    <s v="Amazon"/>
    <s v="Amazon"/>
    <n v="16284.02"/>
    <n v="92327183.770000085"/>
    <n v="92327183.770000085"/>
    <s v="Cairo"/>
  </r>
  <r>
    <s v="ORD107706"/>
    <s v="Samsung Galaxy A14"/>
    <x v="0"/>
    <x v="0"/>
    <x v="2"/>
    <x v="2"/>
    <n v="13759.8"/>
    <n v="3"/>
    <x v="7703"/>
    <x v="1"/>
    <n v="4675"/>
    <x v="72"/>
    <m/>
    <m/>
    <s v="Amazon"/>
    <s v="Amazon"/>
    <n v="26648.76"/>
    <n v="92327183.770000085"/>
    <n v="92327183.770000085"/>
    <s v="Casablanca"/>
  </r>
  <r>
    <s v="ORD107707"/>
    <s v="Bluetooth Headset"/>
    <x v="2"/>
    <x v="2"/>
    <x v="2"/>
    <x v="1"/>
    <n v="635.11"/>
    <n v="5"/>
    <x v="7704"/>
    <x v="280"/>
    <n v="4240"/>
    <x v="77"/>
    <m/>
    <m/>
    <s v="Amazon"/>
    <s v="Amazon"/>
    <n v="13290.4"/>
    <n v="29200970.130000021"/>
    <n v="29200970.130000021"/>
    <s v="Alexandria"/>
  </r>
  <r>
    <s v="ORD107708"/>
    <s v="iPhone 13"/>
    <x v="0"/>
    <x v="4"/>
    <x v="1"/>
    <x v="1"/>
    <n v="11504.13"/>
    <n v="5"/>
    <x v="7705"/>
    <x v="167"/>
    <n v="471"/>
    <x v="163"/>
    <m/>
    <m/>
    <s v="Jumia"/>
    <s v="Jum"/>
    <n v="13290.4"/>
    <n v="92327183.770000085"/>
    <n v="92327183.770000085"/>
    <s v="Alexandria"/>
  </r>
  <r>
    <s v="ORD107709"/>
    <s v="Adidas Running Shoes"/>
    <x v="1"/>
    <x v="9"/>
    <x v="1"/>
    <x v="3"/>
    <n v="16900.91"/>
    <n v="3"/>
    <x v="7706"/>
    <x v="120"/>
    <n v="944"/>
    <x v="154"/>
    <m/>
    <m/>
    <s v="Jumia"/>
    <s v="Jum"/>
    <n v="3665.44"/>
    <n v="91504159.730000004"/>
    <n v="91504159.730000004"/>
    <s v="Dubai"/>
  </r>
  <r>
    <s v="ORD107710"/>
    <s v="iPhone 13"/>
    <x v="0"/>
    <x v="4"/>
    <x v="2"/>
    <x v="0"/>
    <n v="9029.24"/>
    <n v="1"/>
    <x v="7707"/>
    <x v="96"/>
    <n v="1589"/>
    <x v="127"/>
    <m/>
    <m/>
    <s v="Amazon"/>
    <s v="Amazon"/>
    <n v="16284.02"/>
    <n v="92327183.770000085"/>
    <n v="92327183.770000085"/>
    <s v="Cairo"/>
  </r>
  <r>
    <s v="ORD107711"/>
    <s v="Samsung Galaxy A14"/>
    <x v="0"/>
    <x v="0"/>
    <x v="1"/>
    <x v="4"/>
    <n v="17509.88"/>
    <n v="4"/>
    <x v="7708"/>
    <x v="229"/>
    <n v="4935"/>
    <x v="114"/>
    <m/>
    <m/>
    <s v="Jumia"/>
    <s v="Jum"/>
    <n v="99349.3"/>
    <n v="92327183.770000085"/>
    <n v="92327183.770000085"/>
    <s v="Riyadh"/>
  </r>
  <r>
    <s v="ORD107712"/>
    <s v="Samsung Galaxy A14"/>
    <x v="0"/>
    <x v="0"/>
    <x v="0"/>
    <x v="5"/>
    <n v="15128.53"/>
    <n v="1"/>
    <x v="7709"/>
    <x v="397"/>
    <n v="721"/>
    <x v="274"/>
    <m/>
    <m/>
    <s v="sq"/>
    <s v="sq"/>
    <n v="27872.98"/>
    <n v="92327183.770000085"/>
    <n v="92327183.770000085"/>
    <s v="Giza"/>
  </r>
  <r>
    <s v="ORD107713"/>
    <s v="Nike Air Max"/>
    <x v="1"/>
    <x v="1"/>
    <x v="1"/>
    <x v="5"/>
    <n v="2150.6799999999998"/>
    <n v="2"/>
    <x v="7710"/>
    <x v="171"/>
    <n v="3985"/>
    <x v="66"/>
    <m/>
    <m/>
    <s v="Jumia"/>
    <s v="Jum"/>
    <n v="27872.98"/>
    <n v="91504159.730000004"/>
    <n v="91504159.730000004"/>
    <s v="Giza"/>
  </r>
  <r>
    <s v="ORD107714"/>
    <s v="Adidas Running Shoes"/>
    <x v="1"/>
    <x v="9"/>
    <x v="0"/>
    <x v="0"/>
    <n v="9757.7099999999991"/>
    <n v="5"/>
    <x v="7711"/>
    <x v="131"/>
    <n v="1232"/>
    <x v="290"/>
    <m/>
    <m/>
    <s v="sq"/>
    <s v="sq"/>
    <n v="16284.02"/>
    <n v="91504159.730000004"/>
    <n v="91504159.730000004"/>
    <s v="Cairo"/>
  </r>
  <r>
    <s v="ORD107715"/>
    <s v="Bluetooth Headset"/>
    <x v="2"/>
    <x v="2"/>
    <x v="1"/>
    <x v="4"/>
    <n v="6631.28"/>
    <n v="1"/>
    <x v="7712"/>
    <x v="3"/>
    <n v="1830"/>
    <x v="298"/>
    <m/>
    <m/>
    <s v="Jumia"/>
    <s v="Jum"/>
    <n v="99349.3"/>
    <n v="29200970.130000021"/>
    <n v="29200970.130000021"/>
    <s v="Riyadh"/>
  </r>
  <r>
    <s v="ORD107716"/>
    <s v="Bluetooth Headset"/>
    <x v="2"/>
    <x v="2"/>
    <x v="2"/>
    <x v="3"/>
    <n v="17282.330000000002"/>
    <n v="2"/>
    <x v="7713"/>
    <x v="279"/>
    <n v="943"/>
    <x v="231"/>
    <m/>
    <m/>
    <s v="Amazon"/>
    <s v="Amazon"/>
    <n v="3665.44"/>
    <n v="29200970.130000021"/>
    <n v="29200970.130000021"/>
    <s v="Dubai"/>
  </r>
  <r>
    <s v="ORD107717"/>
    <s v="Nike Air Max"/>
    <x v="1"/>
    <x v="1"/>
    <x v="2"/>
    <x v="4"/>
    <n v="5978"/>
    <n v="1"/>
    <x v="7714"/>
    <x v="328"/>
    <n v="2348"/>
    <x v="18"/>
    <m/>
    <m/>
    <s v="Amazon"/>
    <s v="Amazon"/>
    <n v="99349.3"/>
    <n v="91504159.730000004"/>
    <n v="91504159.730000004"/>
    <s v="Riyadh"/>
  </r>
  <r>
    <s v="ORD107718"/>
    <s v="HP Pavilion Laptop"/>
    <x v="3"/>
    <x v="3"/>
    <x v="1"/>
    <x v="0"/>
    <n v="149.85"/>
    <n v="5"/>
    <x v="7715"/>
    <x v="327"/>
    <n v="4992"/>
    <x v="87"/>
    <m/>
    <m/>
    <s v="Jumia"/>
    <s v="Jum"/>
    <n v="16284.02"/>
    <n v="57542997.559999913"/>
    <n v="57542997.559999913"/>
    <s v="Cairo"/>
  </r>
  <r>
    <s v="ORD107719"/>
    <s v="Dell Inspiron 3501"/>
    <x v="3"/>
    <x v="8"/>
    <x v="0"/>
    <x v="4"/>
    <n v="8372.7800000000007"/>
    <n v="4"/>
    <x v="7716"/>
    <x v="87"/>
    <n v="1147"/>
    <x v="161"/>
    <m/>
    <m/>
    <s v="sq"/>
    <s v="sq"/>
    <n v="99349.3"/>
    <n v="57542997.559999913"/>
    <n v="57542997.559999913"/>
    <s v="Riyadh"/>
  </r>
  <r>
    <s v="ORD107720"/>
    <s v="Nike Air Max"/>
    <x v="1"/>
    <x v="1"/>
    <x v="0"/>
    <x v="1"/>
    <n v="8086.8"/>
    <n v="3"/>
    <x v="7717"/>
    <x v="287"/>
    <n v="192"/>
    <x v="94"/>
    <m/>
    <m/>
    <s v="sq"/>
    <s v="sq"/>
    <n v="13290.4"/>
    <n v="91504159.730000004"/>
    <n v="91504159.730000004"/>
    <s v="Alexandria"/>
  </r>
  <r>
    <s v="ORD107721"/>
    <s v="Nike Air Max"/>
    <x v="1"/>
    <x v="1"/>
    <x v="0"/>
    <x v="4"/>
    <n v="13945.75"/>
    <n v="5"/>
    <x v="7718"/>
    <x v="194"/>
    <n v="2006"/>
    <x v="110"/>
    <m/>
    <m/>
    <s v="sq"/>
    <s v="sq"/>
    <n v="99349.3"/>
    <n v="91504159.730000004"/>
    <n v="91504159.730000004"/>
    <s v="Riyadh"/>
  </r>
  <r>
    <s v="ORD107722"/>
    <s v="Samsung Galaxy A14"/>
    <x v="0"/>
    <x v="0"/>
    <x v="2"/>
    <x v="2"/>
    <n v="9816.56"/>
    <n v="4"/>
    <x v="7719"/>
    <x v="392"/>
    <n v="1060"/>
    <x v="7"/>
    <m/>
    <m/>
    <s v="Amazon"/>
    <s v="Amazon"/>
    <n v="26648.76"/>
    <n v="92327183.770000085"/>
    <n v="92327183.770000085"/>
    <s v="Casablanca"/>
  </r>
  <r>
    <s v="ORD107723"/>
    <s v="iPhone 13"/>
    <x v="0"/>
    <x v="4"/>
    <x v="2"/>
    <x v="1"/>
    <n v="1600.83"/>
    <n v="3"/>
    <x v="7720"/>
    <x v="94"/>
    <n v="306"/>
    <x v="175"/>
    <m/>
    <m/>
    <s v="Amazon"/>
    <s v="Amazon"/>
    <n v="13290.4"/>
    <n v="92327183.770000085"/>
    <n v="92327183.770000085"/>
    <s v="Alexandria"/>
  </r>
  <r>
    <s v="ORD107724"/>
    <s v="Dell Inspiron 3501"/>
    <x v="3"/>
    <x v="8"/>
    <x v="1"/>
    <x v="3"/>
    <n v="5344.03"/>
    <n v="1"/>
    <x v="7721"/>
    <x v="361"/>
    <n v="2264"/>
    <x v="356"/>
    <m/>
    <m/>
    <s v="Jumia"/>
    <s v="Jum"/>
    <n v="3665.44"/>
    <n v="57542997.559999913"/>
    <n v="57542997.559999913"/>
    <s v="Dubai"/>
  </r>
  <r>
    <s v="ORD107725"/>
    <s v="Bluetooth Headset"/>
    <x v="2"/>
    <x v="2"/>
    <x v="2"/>
    <x v="4"/>
    <n v="13991.58"/>
    <n v="1"/>
    <x v="7722"/>
    <x v="33"/>
    <n v="2111"/>
    <x v="326"/>
    <m/>
    <m/>
    <s v="Amazon"/>
    <s v="Amazon"/>
    <n v="99349.3"/>
    <n v="29200970.130000021"/>
    <n v="29200970.130000021"/>
    <s v="Riyadh"/>
  </r>
  <r>
    <s v="ORD107726"/>
    <s v="Xiaomi Redmi Note 12"/>
    <x v="0"/>
    <x v="7"/>
    <x v="1"/>
    <x v="3"/>
    <n v="3910.15"/>
    <n v="2"/>
    <x v="7723"/>
    <x v="388"/>
    <n v="4770"/>
    <x v="153"/>
    <m/>
    <m/>
    <s v="Jumia"/>
    <s v="Jum"/>
    <n v="3665.44"/>
    <n v="92327183.770000085"/>
    <n v="92327183.770000085"/>
    <s v="Dubai"/>
  </r>
  <r>
    <s v="ORD107727"/>
    <s v="Smartwatch FitPro"/>
    <x v="4"/>
    <x v="6"/>
    <x v="1"/>
    <x v="5"/>
    <n v="4094.04"/>
    <n v="4"/>
    <x v="7724"/>
    <x v="370"/>
    <n v="1664"/>
    <x v="337"/>
    <m/>
    <m/>
    <s v="Jumia"/>
    <s v="Jum"/>
    <n v="27872.98"/>
    <n v="31420413.200000018"/>
    <n v="31420413.200000018"/>
    <s v="Giza"/>
  </r>
  <r>
    <s v="ORD107728"/>
    <s v="HP Pavilion Laptop"/>
    <x v="3"/>
    <x v="3"/>
    <x v="1"/>
    <x v="5"/>
    <n v="6547.26"/>
    <n v="4"/>
    <x v="7725"/>
    <x v="316"/>
    <n v="3884"/>
    <x v="213"/>
    <m/>
    <m/>
    <s v="Jumia"/>
    <s v="Jum"/>
    <n v="27872.98"/>
    <n v="57542997.559999913"/>
    <n v="57542997.559999913"/>
    <s v="Giza"/>
  </r>
  <r>
    <s v="ORD107729"/>
    <s v="Xiaomi Redmi Note 12"/>
    <x v="0"/>
    <x v="7"/>
    <x v="2"/>
    <x v="5"/>
    <n v="19788.169999999998"/>
    <n v="2"/>
    <x v="7726"/>
    <x v="363"/>
    <n v="4377"/>
    <x v="86"/>
    <m/>
    <m/>
    <s v="Amazon"/>
    <s v="Amazon"/>
    <n v="27872.98"/>
    <n v="92327183.770000085"/>
    <n v="92327183.770000085"/>
    <s v="Giza"/>
  </r>
  <r>
    <s v="ORD107730"/>
    <s v="Nike Air Max"/>
    <x v="1"/>
    <x v="1"/>
    <x v="0"/>
    <x v="3"/>
    <n v="19563.97"/>
    <n v="3"/>
    <x v="7727"/>
    <x v="183"/>
    <n v="1888"/>
    <x v="235"/>
    <m/>
    <m/>
    <s v="sq"/>
    <s v="sq"/>
    <n v="3665.44"/>
    <n v="91504159.730000004"/>
    <n v="91504159.730000004"/>
    <s v="Dubai"/>
  </r>
  <r>
    <s v="ORD107731"/>
    <s v="Bluetooth Headset"/>
    <x v="2"/>
    <x v="2"/>
    <x v="1"/>
    <x v="1"/>
    <n v="15225.75"/>
    <n v="5"/>
    <x v="7728"/>
    <x v="294"/>
    <n v="3084"/>
    <x v="313"/>
    <m/>
    <m/>
    <s v="Jumia"/>
    <s v="Jum"/>
    <n v="13290.4"/>
    <n v="29200970.130000021"/>
    <n v="29200970.130000021"/>
    <s v="Alexandria"/>
  </r>
  <r>
    <s v="ORD107732"/>
    <s v="Bluetooth Headset"/>
    <x v="2"/>
    <x v="2"/>
    <x v="1"/>
    <x v="4"/>
    <n v="2848.12"/>
    <n v="4"/>
    <x v="7729"/>
    <x v="85"/>
    <n v="2441"/>
    <x v="74"/>
    <m/>
    <m/>
    <s v="Jumia"/>
    <s v="Jum"/>
    <n v="99349.3"/>
    <n v="29200970.130000021"/>
    <n v="29200970.130000021"/>
    <s v="Riyadh"/>
  </r>
  <r>
    <s v="ORD107733"/>
    <s v="Samsung Galaxy A14"/>
    <x v="0"/>
    <x v="0"/>
    <x v="1"/>
    <x v="3"/>
    <n v="17728.34"/>
    <n v="5"/>
    <x v="7730"/>
    <x v="322"/>
    <n v="2062"/>
    <x v="101"/>
    <m/>
    <m/>
    <s v="Jumia"/>
    <s v="Jum"/>
    <n v="3665.44"/>
    <n v="92327183.770000085"/>
    <n v="92327183.770000085"/>
    <s v="Dubai"/>
  </r>
  <r>
    <s v="ORD107734"/>
    <s v="T-shirt Cotton"/>
    <x v="1"/>
    <x v="5"/>
    <x v="2"/>
    <x v="4"/>
    <n v="717.41"/>
    <n v="3"/>
    <x v="7731"/>
    <x v="377"/>
    <n v="1269"/>
    <x v="78"/>
    <m/>
    <m/>
    <s v="Amazon"/>
    <s v="Amazon"/>
    <n v="99349.3"/>
    <n v="91504159.730000004"/>
    <n v="91504159.730000004"/>
    <s v="Riyadh"/>
  </r>
  <r>
    <s v="ORD107735"/>
    <s v="Dell Inspiron 3501"/>
    <x v="3"/>
    <x v="8"/>
    <x v="2"/>
    <x v="4"/>
    <n v="12341.59"/>
    <n v="2"/>
    <x v="7732"/>
    <x v="118"/>
    <n v="3035"/>
    <x v="18"/>
    <m/>
    <m/>
    <s v="Amazon"/>
    <s v="Amazon"/>
    <n v="99349.3"/>
    <n v="57542997.559999913"/>
    <n v="57542997.559999913"/>
    <s v="Riyadh"/>
  </r>
  <r>
    <s v="ORD107736"/>
    <s v="Samsung Galaxy A14"/>
    <x v="0"/>
    <x v="0"/>
    <x v="0"/>
    <x v="1"/>
    <n v="12083.65"/>
    <n v="5"/>
    <x v="7733"/>
    <x v="308"/>
    <n v="4909"/>
    <x v="313"/>
    <m/>
    <m/>
    <s v="sq"/>
    <s v="sq"/>
    <n v="13290.4"/>
    <n v="92327183.770000085"/>
    <n v="92327183.770000085"/>
    <s v="Alexandria"/>
  </r>
  <r>
    <s v="ORD107737"/>
    <s v="Dell Inspiron 3501"/>
    <x v="3"/>
    <x v="8"/>
    <x v="1"/>
    <x v="3"/>
    <n v="19819.939999999999"/>
    <n v="4"/>
    <x v="7734"/>
    <x v="393"/>
    <n v="3981"/>
    <x v="155"/>
    <m/>
    <m/>
    <s v="Jumia"/>
    <s v="Jum"/>
    <n v="3665.44"/>
    <n v="57542997.559999913"/>
    <n v="57542997.559999913"/>
    <s v="Dubai"/>
  </r>
  <r>
    <s v="ORD107738"/>
    <s v="T-shirt Cotton"/>
    <x v="1"/>
    <x v="5"/>
    <x v="0"/>
    <x v="5"/>
    <n v="19582.23"/>
    <n v="1"/>
    <x v="7735"/>
    <x v="318"/>
    <n v="1595"/>
    <x v="135"/>
    <m/>
    <m/>
    <s v="sq"/>
    <s v="sq"/>
    <n v="27872.98"/>
    <n v="91504159.730000004"/>
    <n v="91504159.730000004"/>
    <s v="Giza"/>
  </r>
  <r>
    <s v="ORD107739"/>
    <s v="Dell Inspiron 3501"/>
    <x v="3"/>
    <x v="8"/>
    <x v="1"/>
    <x v="5"/>
    <n v="4702.42"/>
    <n v="5"/>
    <x v="7736"/>
    <x v="362"/>
    <n v="2173"/>
    <x v="51"/>
    <m/>
    <m/>
    <s v="Jumia"/>
    <s v="Jum"/>
    <n v="27872.98"/>
    <n v="57542997.559999913"/>
    <n v="57542997.559999913"/>
    <s v="Giza"/>
  </r>
  <r>
    <s v="ORD107740"/>
    <s v="Bluetooth Headset"/>
    <x v="2"/>
    <x v="2"/>
    <x v="1"/>
    <x v="5"/>
    <n v="19400.490000000002"/>
    <n v="4"/>
    <x v="7737"/>
    <x v="337"/>
    <n v="4426"/>
    <x v="127"/>
    <m/>
    <m/>
    <s v="Jumia"/>
    <s v="Jum"/>
    <n v="27872.98"/>
    <n v="29200970.130000021"/>
    <n v="29200970.130000021"/>
    <s v="Giza"/>
  </r>
  <r>
    <s v="ORD107741"/>
    <s v="Xiaomi Redmi Note 12"/>
    <x v="0"/>
    <x v="7"/>
    <x v="1"/>
    <x v="0"/>
    <n v="7834.05"/>
    <n v="4"/>
    <x v="7738"/>
    <x v="218"/>
    <n v="2050"/>
    <x v="270"/>
    <m/>
    <m/>
    <s v="Jumia"/>
    <s v="Jum"/>
    <n v="16284.02"/>
    <n v="92327183.770000085"/>
    <n v="92327183.770000085"/>
    <s v="Cairo"/>
  </r>
  <r>
    <s v="ORD107742"/>
    <s v="Bluetooth Headset"/>
    <x v="2"/>
    <x v="2"/>
    <x v="0"/>
    <x v="3"/>
    <n v="4412.97"/>
    <n v="2"/>
    <x v="7739"/>
    <x v="240"/>
    <n v="2042"/>
    <x v="85"/>
    <m/>
    <m/>
    <s v="sq"/>
    <s v="sq"/>
    <n v="3665.44"/>
    <n v="29200970.130000021"/>
    <n v="29200970.130000021"/>
    <s v="Dubai"/>
  </r>
  <r>
    <s v="ORD107743"/>
    <s v="iPhone 13"/>
    <x v="0"/>
    <x v="4"/>
    <x v="1"/>
    <x v="3"/>
    <n v="3706.57"/>
    <n v="4"/>
    <x v="7740"/>
    <x v="315"/>
    <n v="241"/>
    <x v="125"/>
    <m/>
    <m/>
    <s v="Jumia"/>
    <s v="Jum"/>
    <n v="3665.44"/>
    <n v="92327183.770000085"/>
    <n v="92327183.770000085"/>
    <s v="Dubai"/>
  </r>
  <r>
    <s v="ORD107744"/>
    <s v="Adidas Running Shoes"/>
    <x v="1"/>
    <x v="9"/>
    <x v="2"/>
    <x v="1"/>
    <n v="5297.26"/>
    <n v="3"/>
    <x v="7741"/>
    <x v="223"/>
    <n v="4156"/>
    <x v="181"/>
    <m/>
    <m/>
    <s v="Amazon"/>
    <s v="Amazon"/>
    <n v="13290.4"/>
    <n v="91504159.730000004"/>
    <n v="91504159.730000004"/>
    <s v="Alexandria"/>
  </r>
  <r>
    <s v="ORD107745"/>
    <s v="HP Pavilion Laptop"/>
    <x v="3"/>
    <x v="3"/>
    <x v="1"/>
    <x v="2"/>
    <n v="19678.21"/>
    <n v="4"/>
    <x v="7742"/>
    <x v="158"/>
    <n v="3805"/>
    <x v="175"/>
    <m/>
    <m/>
    <s v="Jumia"/>
    <s v="Jum"/>
    <n v="26648.76"/>
    <n v="57542997.559999913"/>
    <n v="57542997.559999913"/>
    <s v="Casablanca"/>
  </r>
  <r>
    <s v="ORD107746"/>
    <s v="iPhone 13"/>
    <x v="0"/>
    <x v="4"/>
    <x v="2"/>
    <x v="2"/>
    <n v="11830.96"/>
    <n v="2"/>
    <x v="7743"/>
    <x v="108"/>
    <n v="1482"/>
    <x v="285"/>
    <m/>
    <m/>
    <s v="Amazon"/>
    <s v="Amazon"/>
    <n v="26648.76"/>
    <n v="92327183.770000085"/>
    <n v="92327183.770000085"/>
    <s v="Casablanca"/>
  </r>
  <r>
    <s v="ORD107747"/>
    <s v="Xiaomi Redmi Note 12"/>
    <x v="0"/>
    <x v="7"/>
    <x v="2"/>
    <x v="1"/>
    <n v="15159.41"/>
    <n v="5"/>
    <x v="7744"/>
    <x v="237"/>
    <n v="3897"/>
    <x v="164"/>
    <m/>
    <m/>
    <s v="Amazon"/>
    <s v="Amazon"/>
    <n v="13290.4"/>
    <n v="92327183.770000085"/>
    <n v="92327183.770000085"/>
    <s v="Alexandria"/>
  </r>
  <r>
    <s v="ORD107748"/>
    <s v="HP Pavilion Laptop"/>
    <x v="3"/>
    <x v="3"/>
    <x v="0"/>
    <x v="0"/>
    <n v="12659.98"/>
    <n v="2"/>
    <x v="7745"/>
    <x v="381"/>
    <n v="4590"/>
    <x v="256"/>
    <m/>
    <m/>
    <s v="sq"/>
    <s v="sq"/>
    <n v="16284.02"/>
    <n v="57542997.559999913"/>
    <n v="57542997.559999913"/>
    <s v="Cairo"/>
  </r>
  <r>
    <s v="ORD107749"/>
    <s v="Bluetooth Headset"/>
    <x v="2"/>
    <x v="2"/>
    <x v="0"/>
    <x v="1"/>
    <n v="6087.79"/>
    <n v="1"/>
    <x v="7746"/>
    <x v="377"/>
    <n v="779"/>
    <x v="127"/>
    <m/>
    <m/>
    <s v="sq"/>
    <s v="sq"/>
    <n v="13290.4"/>
    <n v="29200970.130000021"/>
    <n v="29200970.130000021"/>
    <s v="Alexandria"/>
  </r>
  <r>
    <s v="ORD107750"/>
    <s v="Bluetooth Headset"/>
    <x v="2"/>
    <x v="2"/>
    <x v="0"/>
    <x v="2"/>
    <n v="11523.59"/>
    <n v="2"/>
    <x v="7747"/>
    <x v="82"/>
    <n v="4921"/>
    <x v="358"/>
    <m/>
    <m/>
    <s v="sq"/>
    <s v="sq"/>
    <n v="26648.76"/>
    <n v="29200970.130000021"/>
    <n v="29200970.130000021"/>
    <s v="Casablanca"/>
  </r>
  <r>
    <s v="ORD107751"/>
    <s v="Nike Air Max"/>
    <x v="1"/>
    <x v="1"/>
    <x v="0"/>
    <x v="3"/>
    <n v="17420.3"/>
    <n v="5"/>
    <x v="7748"/>
    <x v="271"/>
    <n v="1850"/>
    <x v="350"/>
    <m/>
    <m/>
    <s v="sq"/>
    <s v="sq"/>
    <n v="3665.44"/>
    <n v="91504159.730000004"/>
    <n v="91504159.730000004"/>
    <s v="Dubai"/>
  </r>
  <r>
    <s v="ORD107752"/>
    <s v="Xiaomi Redmi Note 12"/>
    <x v="0"/>
    <x v="7"/>
    <x v="0"/>
    <x v="2"/>
    <n v="17607.16"/>
    <n v="4"/>
    <x v="7749"/>
    <x v="312"/>
    <n v="4542"/>
    <x v="78"/>
    <m/>
    <m/>
    <s v="sq"/>
    <s v="sq"/>
    <n v="26648.76"/>
    <n v="92327183.770000085"/>
    <n v="92327183.770000085"/>
    <s v="Casablanca"/>
  </r>
  <r>
    <s v="ORD107753"/>
    <s v="Samsung Galaxy A14"/>
    <x v="0"/>
    <x v="0"/>
    <x v="2"/>
    <x v="0"/>
    <n v="3234.28"/>
    <n v="2"/>
    <x v="7750"/>
    <x v="71"/>
    <n v="4663"/>
    <x v="184"/>
    <m/>
    <m/>
    <s v="Amazon"/>
    <s v="Amazon"/>
    <n v="16284.02"/>
    <n v="92327183.770000085"/>
    <n v="92327183.770000085"/>
    <s v="Cairo"/>
  </r>
  <r>
    <s v="ORD107754"/>
    <s v="Bluetooth Headset"/>
    <x v="2"/>
    <x v="2"/>
    <x v="2"/>
    <x v="4"/>
    <n v="1564.35"/>
    <n v="3"/>
    <x v="7751"/>
    <x v="173"/>
    <n v="4013"/>
    <x v="284"/>
    <m/>
    <m/>
    <s v="Amazon"/>
    <s v="Amazon"/>
    <n v="99349.3"/>
    <n v="29200970.130000021"/>
    <n v="29200970.130000021"/>
    <s v="Riyadh"/>
  </r>
  <r>
    <s v="ORD107755"/>
    <s v="T-shirt Cotton"/>
    <x v="1"/>
    <x v="5"/>
    <x v="2"/>
    <x v="2"/>
    <n v="10750.17"/>
    <n v="4"/>
    <x v="7752"/>
    <x v="71"/>
    <n v="219"/>
    <x v="351"/>
    <m/>
    <m/>
    <s v="Amazon"/>
    <s v="Amazon"/>
    <n v="26648.76"/>
    <n v="91504159.730000004"/>
    <n v="91504159.730000004"/>
    <s v="Casablanca"/>
  </r>
  <r>
    <s v="ORD107756"/>
    <s v="Xiaomi Redmi Note 12"/>
    <x v="0"/>
    <x v="7"/>
    <x v="1"/>
    <x v="0"/>
    <n v="6308.68"/>
    <n v="4"/>
    <x v="7753"/>
    <x v="266"/>
    <n v="344"/>
    <x v="250"/>
    <m/>
    <m/>
    <s v="Jumia"/>
    <s v="Jum"/>
    <n v="16284.02"/>
    <n v="92327183.770000085"/>
    <n v="92327183.770000085"/>
    <s v="Cairo"/>
  </r>
  <r>
    <s v="ORD107757"/>
    <s v="Nike Air Max"/>
    <x v="1"/>
    <x v="1"/>
    <x v="0"/>
    <x v="1"/>
    <n v="18250.96"/>
    <n v="5"/>
    <x v="7754"/>
    <x v="289"/>
    <n v="3940"/>
    <x v="205"/>
    <m/>
    <m/>
    <s v="sq"/>
    <s v="sq"/>
    <n v="13290.4"/>
    <n v="91504159.730000004"/>
    <n v="91504159.730000004"/>
    <s v="Alexandria"/>
  </r>
  <r>
    <s v="ORD107758"/>
    <s v="Nike Air Max"/>
    <x v="1"/>
    <x v="1"/>
    <x v="2"/>
    <x v="5"/>
    <n v="3008"/>
    <n v="3"/>
    <x v="7755"/>
    <x v="323"/>
    <n v="1668"/>
    <x v="274"/>
    <m/>
    <m/>
    <s v="Amazon"/>
    <s v="Amazon"/>
    <n v="27872.98"/>
    <n v="91504159.730000004"/>
    <n v="91504159.730000004"/>
    <s v="Giza"/>
  </r>
  <r>
    <s v="ORD107759"/>
    <s v="Bluetooth Headset"/>
    <x v="2"/>
    <x v="2"/>
    <x v="1"/>
    <x v="0"/>
    <n v="2919.79"/>
    <n v="2"/>
    <x v="7756"/>
    <x v="96"/>
    <n v="3173"/>
    <x v="332"/>
    <m/>
    <m/>
    <s v="Jumia"/>
    <s v="Jum"/>
    <n v="16284.02"/>
    <n v="29200970.130000021"/>
    <n v="29200970.130000021"/>
    <s v="Cairo"/>
  </r>
  <r>
    <s v="ORD107760"/>
    <s v="Xiaomi Redmi Note 12"/>
    <x v="0"/>
    <x v="7"/>
    <x v="0"/>
    <x v="2"/>
    <n v="19905.060000000001"/>
    <n v="5"/>
    <x v="7757"/>
    <x v="84"/>
    <n v="3677"/>
    <x v="243"/>
    <m/>
    <m/>
    <s v="sq"/>
    <s v="sq"/>
    <n v="26648.76"/>
    <n v="92327183.770000085"/>
    <n v="92327183.770000085"/>
    <s v="Casablanca"/>
  </r>
  <r>
    <s v="ORD107761"/>
    <s v="Adidas Running Shoes"/>
    <x v="1"/>
    <x v="9"/>
    <x v="2"/>
    <x v="0"/>
    <n v="15385.74"/>
    <n v="5"/>
    <x v="7758"/>
    <x v="303"/>
    <n v="4754"/>
    <x v="177"/>
    <m/>
    <m/>
    <s v="Amazon"/>
    <s v="Amazon"/>
    <n v="16284.02"/>
    <n v="91504159.730000004"/>
    <n v="91504159.730000004"/>
    <s v="Cairo"/>
  </r>
  <r>
    <s v="ORD107762"/>
    <s v="Dell Inspiron 3501"/>
    <x v="3"/>
    <x v="8"/>
    <x v="1"/>
    <x v="4"/>
    <n v="1517.89"/>
    <n v="5"/>
    <x v="7759"/>
    <x v="229"/>
    <n v="1435"/>
    <x v="349"/>
    <m/>
    <m/>
    <s v="Jumia"/>
    <s v="Jum"/>
    <n v="99349.3"/>
    <n v="57542997.559999913"/>
    <n v="57542997.559999913"/>
    <s v="Riyadh"/>
  </r>
  <r>
    <s v="ORD107763"/>
    <s v="HP Pavilion Laptop"/>
    <x v="3"/>
    <x v="3"/>
    <x v="1"/>
    <x v="1"/>
    <n v="9040.36"/>
    <n v="4"/>
    <x v="7760"/>
    <x v="95"/>
    <n v="3547"/>
    <x v="86"/>
    <m/>
    <m/>
    <s v="Jumia"/>
    <s v="Jum"/>
    <n v="13290.4"/>
    <n v="57542997.559999913"/>
    <n v="57542997.559999913"/>
    <s v="Alexandria"/>
  </r>
  <r>
    <s v="ORD107764"/>
    <s v="Bluetooth Headset"/>
    <x v="2"/>
    <x v="2"/>
    <x v="2"/>
    <x v="2"/>
    <n v="3960.35"/>
    <n v="3"/>
    <x v="7761"/>
    <x v="161"/>
    <n v="3034"/>
    <x v="208"/>
    <m/>
    <m/>
    <s v="Amazon"/>
    <s v="Amazon"/>
    <n v="26648.76"/>
    <n v="29200970.130000021"/>
    <n v="29200970.130000021"/>
    <s v="Casablanca"/>
  </r>
  <r>
    <s v="ORD107765"/>
    <s v="HP Pavilion Laptop"/>
    <x v="3"/>
    <x v="3"/>
    <x v="1"/>
    <x v="2"/>
    <n v="6869.77"/>
    <n v="5"/>
    <x v="7762"/>
    <x v="287"/>
    <n v="3195"/>
    <x v="21"/>
    <m/>
    <m/>
    <s v="Jumia"/>
    <s v="Jum"/>
    <n v="26648.76"/>
    <n v="57542997.559999913"/>
    <n v="57542997.559999913"/>
    <s v="Casablanca"/>
  </r>
  <r>
    <s v="ORD107766"/>
    <s v="Samsung Galaxy A14"/>
    <x v="0"/>
    <x v="0"/>
    <x v="1"/>
    <x v="1"/>
    <n v="16848.45"/>
    <n v="4"/>
    <x v="7763"/>
    <x v="208"/>
    <n v="1307"/>
    <x v="11"/>
    <m/>
    <m/>
    <s v="Jumia"/>
    <s v="Jum"/>
    <n v="13290.4"/>
    <n v="92327183.770000085"/>
    <n v="92327183.770000085"/>
    <s v="Alexandria"/>
  </r>
  <r>
    <s v="ORD107767"/>
    <s v="HP Pavilion Laptop"/>
    <x v="3"/>
    <x v="3"/>
    <x v="2"/>
    <x v="3"/>
    <n v="6696.91"/>
    <n v="1"/>
    <x v="7764"/>
    <x v="357"/>
    <n v="1225"/>
    <x v="281"/>
    <m/>
    <m/>
    <s v="Amazon"/>
    <s v="Amazon"/>
    <n v="3665.44"/>
    <n v="57542997.559999913"/>
    <n v="57542997.559999913"/>
    <s v="Dubai"/>
  </r>
  <r>
    <s v="ORD107768"/>
    <s v="Nike Air Max"/>
    <x v="1"/>
    <x v="1"/>
    <x v="1"/>
    <x v="2"/>
    <n v="16072.15"/>
    <n v="3"/>
    <x v="7765"/>
    <x v="215"/>
    <n v="3724"/>
    <x v="32"/>
    <m/>
    <m/>
    <s v="Jumia"/>
    <s v="Jum"/>
    <n v="26648.76"/>
    <n v="91504159.730000004"/>
    <n v="91504159.730000004"/>
    <s v="Casablanca"/>
  </r>
  <r>
    <s v="ORD107769"/>
    <s v="T-shirt Cotton"/>
    <x v="1"/>
    <x v="5"/>
    <x v="2"/>
    <x v="2"/>
    <n v="12737.95"/>
    <n v="4"/>
    <x v="7766"/>
    <x v="355"/>
    <n v="38"/>
    <x v="270"/>
    <m/>
    <m/>
    <s v="Amazon"/>
    <s v="Amazon"/>
    <n v="26648.76"/>
    <n v="91504159.730000004"/>
    <n v="91504159.730000004"/>
    <s v="Casablanca"/>
  </r>
  <r>
    <s v="ORD107770"/>
    <s v="Dell Inspiron 3501"/>
    <x v="3"/>
    <x v="8"/>
    <x v="1"/>
    <x v="0"/>
    <n v="14308.85"/>
    <n v="1"/>
    <x v="7767"/>
    <x v="181"/>
    <n v="2180"/>
    <x v="113"/>
    <m/>
    <m/>
    <s v="Jumia"/>
    <s v="Jum"/>
    <n v="16284.02"/>
    <n v="57542997.559999913"/>
    <n v="57542997.559999913"/>
    <s v="Cairo"/>
  </r>
  <r>
    <s v="ORD107771"/>
    <s v="Dell Inspiron 3501"/>
    <x v="3"/>
    <x v="8"/>
    <x v="1"/>
    <x v="3"/>
    <n v="10378.75"/>
    <n v="4"/>
    <x v="7768"/>
    <x v="339"/>
    <n v="2893"/>
    <x v="334"/>
    <m/>
    <m/>
    <s v="Jumia"/>
    <s v="Jum"/>
    <n v="3665.44"/>
    <n v="57542997.559999913"/>
    <n v="57542997.559999913"/>
    <s v="Dubai"/>
  </r>
  <r>
    <s v="ORD107772"/>
    <s v="Adidas Running Shoes"/>
    <x v="1"/>
    <x v="9"/>
    <x v="2"/>
    <x v="3"/>
    <n v="18801.11"/>
    <n v="3"/>
    <x v="7769"/>
    <x v="221"/>
    <n v="1501"/>
    <x v="58"/>
    <m/>
    <m/>
    <s v="Amazon"/>
    <s v="Amazon"/>
    <n v="3665.44"/>
    <n v="91504159.730000004"/>
    <n v="91504159.730000004"/>
    <s v="Dubai"/>
  </r>
  <r>
    <s v="ORD107773"/>
    <s v="Bluetooth Headset"/>
    <x v="2"/>
    <x v="2"/>
    <x v="0"/>
    <x v="1"/>
    <n v="16509.439999999999"/>
    <n v="3"/>
    <x v="7770"/>
    <x v="361"/>
    <n v="4192"/>
    <x v="258"/>
    <m/>
    <m/>
    <s v="sq"/>
    <s v="sq"/>
    <n v="13290.4"/>
    <n v="29200970.130000021"/>
    <n v="29200970.130000021"/>
    <s v="Alexandria"/>
  </r>
  <r>
    <s v="ORD107774"/>
    <s v="Smartwatch FitPro"/>
    <x v="4"/>
    <x v="6"/>
    <x v="0"/>
    <x v="2"/>
    <n v="13621.91"/>
    <n v="3"/>
    <x v="7771"/>
    <x v="275"/>
    <n v="342"/>
    <x v="17"/>
    <m/>
    <m/>
    <s v="sq"/>
    <s v="sq"/>
    <n v="26648.76"/>
    <n v="31420413.200000018"/>
    <n v="31420413.200000018"/>
    <s v="Casablanca"/>
  </r>
  <r>
    <s v="ORD107775"/>
    <s v="T-shirt Cotton"/>
    <x v="1"/>
    <x v="5"/>
    <x v="2"/>
    <x v="0"/>
    <n v="18019.150000000001"/>
    <n v="2"/>
    <x v="7772"/>
    <x v="119"/>
    <n v="3156"/>
    <x v="130"/>
    <m/>
    <m/>
    <s v="Amazon"/>
    <s v="Amazon"/>
    <n v="16284.02"/>
    <n v="91504159.730000004"/>
    <n v="91504159.730000004"/>
    <s v="Cairo"/>
  </r>
  <r>
    <s v="ORD107776"/>
    <s v="Xiaomi Redmi Note 12"/>
    <x v="0"/>
    <x v="7"/>
    <x v="0"/>
    <x v="3"/>
    <n v="9365.92"/>
    <n v="4"/>
    <x v="7773"/>
    <x v="97"/>
    <n v="1911"/>
    <x v="241"/>
    <m/>
    <m/>
    <s v="sq"/>
    <s v="sq"/>
    <n v="3665.44"/>
    <n v="92327183.770000085"/>
    <n v="92327183.770000085"/>
    <s v="Dubai"/>
  </r>
  <r>
    <s v="ORD107777"/>
    <s v="Dell Inspiron 3501"/>
    <x v="3"/>
    <x v="8"/>
    <x v="2"/>
    <x v="5"/>
    <n v="1769.29"/>
    <n v="1"/>
    <x v="7774"/>
    <x v="175"/>
    <n v="3229"/>
    <x v="231"/>
    <m/>
    <m/>
    <s v="Amazon"/>
    <s v="Amazon"/>
    <n v="27872.98"/>
    <n v="57542997.559999913"/>
    <n v="57542997.559999913"/>
    <s v="Giza"/>
  </r>
  <r>
    <s v="ORD107778"/>
    <s v="Adidas Running Shoes"/>
    <x v="1"/>
    <x v="9"/>
    <x v="2"/>
    <x v="5"/>
    <n v="2715.53"/>
    <n v="2"/>
    <x v="7775"/>
    <x v="349"/>
    <n v="571"/>
    <x v="276"/>
    <m/>
    <m/>
    <s v="Amazon"/>
    <s v="Amazon"/>
    <n v="27872.98"/>
    <n v="91504159.730000004"/>
    <n v="91504159.730000004"/>
    <s v="Giza"/>
  </r>
  <r>
    <s v="ORD107779"/>
    <s v="Xiaomi Redmi Note 12"/>
    <x v="0"/>
    <x v="7"/>
    <x v="1"/>
    <x v="4"/>
    <n v="17890.64"/>
    <n v="5"/>
    <x v="7776"/>
    <x v="305"/>
    <n v="3583"/>
    <x v="249"/>
    <m/>
    <m/>
    <s v="Jumia"/>
    <s v="Jum"/>
    <n v="99349.3"/>
    <n v="92327183.770000085"/>
    <n v="92327183.770000085"/>
    <s v="Riyadh"/>
  </r>
  <r>
    <s v="ORD107780"/>
    <s v="Bluetooth Headset"/>
    <x v="2"/>
    <x v="2"/>
    <x v="1"/>
    <x v="1"/>
    <n v="12220.31"/>
    <n v="5"/>
    <x v="7777"/>
    <x v="389"/>
    <n v="897"/>
    <x v="233"/>
    <m/>
    <m/>
    <s v="Jumia"/>
    <s v="Jum"/>
    <n v="13290.4"/>
    <n v="29200970.130000021"/>
    <n v="29200970.130000021"/>
    <s v="Alexandria"/>
  </r>
  <r>
    <s v="ORD107781"/>
    <s v="Dell Inspiron 3501"/>
    <x v="3"/>
    <x v="8"/>
    <x v="2"/>
    <x v="2"/>
    <n v="6812.39"/>
    <n v="3"/>
    <x v="7778"/>
    <x v="266"/>
    <n v="3194"/>
    <x v="63"/>
    <m/>
    <m/>
    <s v="Amazon"/>
    <s v="Amazon"/>
    <n v="26648.76"/>
    <n v="57542997.559999913"/>
    <n v="57542997.559999913"/>
    <s v="Casablanca"/>
  </r>
  <r>
    <s v="ORD107782"/>
    <s v="Nike Air Max"/>
    <x v="1"/>
    <x v="1"/>
    <x v="0"/>
    <x v="2"/>
    <n v="4941.6400000000003"/>
    <n v="4"/>
    <x v="7779"/>
    <x v="397"/>
    <n v="168"/>
    <x v="351"/>
    <m/>
    <m/>
    <s v="sq"/>
    <s v="sq"/>
    <n v="26648.76"/>
    <n v="91504159.730000004"/>
    <n v="91504159.730000004"/>
    <s v="Casablanca"/>
  </r>
  <r>
    <s v="ORD107783"/>
    <s v="Nike Air Max"/>
    <x v="1"/>
    <x v="1"/>
    <x v="1"/>
    <x v="1"/>
    <n v="4603.17"/>
    <n v="5"/>
    <x v="7780"/>
    <x v="343"/>
    <n v="4452"/>
    <x v="2"/>
    <m/>
    <m/>
    <s v="Jumia"/>
    <s v="Jum"/>
    <n v="13290.4"/>
    <n v="91504159.730000004"/>
    <n v="91504159.730000004"/>
    <s v="Alexandria"/>
  </r>
  <r>
    <s v="ORD107784"/>
    <s v="T-shirt Cotton"/>
    <x v="1"/>
    <x v="5"/>
    <x v="2"/>
    <x v="5"/>
    <n v="8458.9699999999993"/>
    <n v="3"/>
    <x v="7781"/>
    <x v="308"/>
    <n v="2985"/>
    <x v="8"/>
    <m/>
    <m/>
    <s v="Amazon"/>
    <s v="Amazon"/>
    <n v="27872.98"/>
    <n v="91504159.730000004"/>
    <n v="91504159.730000004"/>
    <s v="Giza"/>
  </r>
  <r>
    <s v="ORD107785"/>
    <s v="Smartwatch FitPro"/>
    <x v="4"/>
    <x v="6"/>
    <x v="2"/>
    <x v="0"/>
    <n v="17276.11"/>
    <n v="3"/>
    <x v="7782"/>
    <x v="275"/>
    <n v="3573"/>
    <x v="185"/>
    <m/>
    <m/>
    <s v="Amazon"/>
    <s v="Amazon"/>
    <n v="16284.02"/>
    <n v="31420413.200000018"/>
    <n v="31420413.200000018"/>
    <s v="Cairo"/>
  </r>
  <r>
    <s v="ORD107786"/>
    <s v="Xiaomi Redmi Note 12"/>
    <x v="0"/>
    <x v="7"/>
    <x v="2"/>
    <x v="5"/>
    <n v="12127.36"/>
    <n v="5"/>
    <x v="7783"/>
    <x v="197"/>
    <n v="572"/>
    <x v="315"/>
    <m/>
    <m/>
    <s v="Amazon"/>
    <s v="Amazon"/>
    <n v="27872.98"/>
    <n v="92327183.770000085"/>
    <n v="92327183.770000085"/>
    <s v="Giza"/>
  </r>
  <r>
    <s v="ORD107787"/>
    <s v="Smartwatch FitPro"/>
    <x v="4"/>
    <x v="6"/>
    <x v="0"/>
    <x v="2"/>
    <n v="5702.54"/>
    <n v="4"/>
    <x v="7784"/>
    <x v="209"/>
    <n v="2294"/>
    <x v="193"/>
    <m/>
    <m/>
    <s v="sq"/>
    <s v="sq"/>
    <n v="26648.76"/>
    <n v="31420413.200000018"/>
    <n v="31420413.200000018"/>
    <s v="Casablanca"/>
  </r>
  <r>
    <s v="ORD107788"/>
    <s v="iPhone 13"/>
    <x v="0"/>
    <x v="4"/>
    <x v="2"/>
    <x v="1"/>
    <n v="522.67999999999995"/>
    <n v="3"/>
    <x v="7785"/>
    <x v="290"/>
    <n v="238"/>
    <x v="66"/>
    <m/>
    <m/>
    <s v="Amazon"/>
    <s v="Amazon"/>
    <n v="13290.4"/>
    <n v="92327183.770000085"/>
    <n v="92327183.770000085"/>
    <s v="Alexandria"/>
  </r>
  <r>
    <s v="ORD107789"/>
    <s v="Xiaomi Redmi Note 12"/>
    <x v="0"/>
    <x v="7"/>
    <x v="0"/>
    <x v="1"/>
    <n v="17053.189999999999"/>
    <n v="3"/>
    <x v="7786"/>
    <x v="366"/>
    <n v="3483"/>
    <x v="205"/>
    <m/>
    <m/>
    <s v="sq"/>
    <s v="sq"/>
    <n v="13290.4"/>
    <n v="92327183.770000085"/>
    <n v="92327183.770000085"/>
    <s v="Alexandria"/>
  </r>
  <r>
    <s v="ORD107790"/>
    <s v="T-shirt Cotton"/>
    <x v="1"/>
    <x v="5"/>
    <x v="2"/>
    <x v="1"/>
    <n v="8067.57"/>
    <n v="1"/>
    <x v="7787"/>
    <x v="7"/>
    <n v="1596"/>
    <x v="221"/>
    <m/>
    <m/>
    <s v="Amazon"/>
    <s v="Amazon"/>
    <n v="13290.4"/>
    <n v="91504159.730000004"/>
    <n v="91504159.730000004"/>
    <s v="Alexandria"/>
  </r>
  <r>
    <s v="ORD107791"/>
    <s v="Dell Inspiron 3501"/>
    <x v="3"/>
    <x v="8"/>
    <x v="1"/>
    <x v="4"/>
    <n v="18286.990000000002"/>
    <n v="2"/>
    <x v="7788"/>
    <x v="219"/>
    <n v="4877"/>
    <x v="175"/>
    <m/>
    <m/>
    <s v="Jumia"/>
    <s v="Jum"/>
    <n v="99349.3"/>
    <n v="57542997.559999913"/>
    <n v="57542997.559999913"/>
    <s v="Riyadh"/>
  </r>
  <r>
    <s v="ORD107792"/>
    <s v="Bluetooth Headset"/>
    <x v="2"/>
    <x v="2"/>
    <x v="1"/>
    <x v="4"/>
    <n v="17617.43"/>
    <n v="4"/>
    <x v="7789"/>
    <x v="187"/>
    <n v="1181"/>
    <x v="288"/>
    <m/>
    <m/>
    <s v="Jumia"/>
    <s v="Jum"/>
    <n v="99349.3"/>
    <n v="29200970.130000021"/>
    <n v="29200970.130000021"/>
    <s v="Riyadh"/>
  </r>
  <r>
    <s v="ORD107793"/>
    <s v="Xiaomi Redmi Note 12"/>
    <x v="0"/>
    <x v="7"/>
    <x v="2"/>
    <x v="1"/>
    <n v="13592.74"/>
    <n v="2"/>
    <x v="7790"/>
    <x v="329"/>
    <n v="4457"/>
    <x v="294"/>
    <m/>
    <m/>
    <s v="Amazon"/>
    <s v="Amazon"/>
    <n v="13290.4"/>
    <n v="92327183.770000085"/>
    <n v="92327183.770000085"/>
    <s v="Alexandria"/>
  </r>
  <r>
    <s v="ORD107794"/>
    <s v="Nike Air Max"/>
    <x v="1"/>
    <x v="1"/>
    <x v="2"/>
    <x v="2"/>
    <n v="11115.16"/>
    <n v="4"/>
    <x v="7791"/>
    <x v="381"/>
    <n v="4943"/>
    <x v="153"/>
    <m/>
    <m/>
    <s v="Amazon"/>
    <s v="Amazon"/>
    <n v="26648.76"/>
    <n v="91504159.730000004"/>
    <n v="91504159.730000004"/>
    <s v="Casablanca"/>
  </r>
  <r>
    <s v="ORD107795"/>
    <s v="iPhone 13"/>
    <x v="0"/>
    <x v="4"/>
    <x v="2"/>
    <x v="4"/>
    <n v="17110.21"/>
    <n v="2"/>
    <x v="7792"/>
    <x v="141"/>
    <n v="1123"/>
    <x v="158"/>
    <m/>
    <m/>
    <s v="Amazon"/>
    <s v="Amazon"/>
    <n v="99349.3"/>
    <n v="92327183.770000085"/>
    <n v="92327183.770000085"/>
    <s v="Riyadh"/>
  </r>
  <r>
    <s v="ORD107796"/>
    <s v="HP Pavilion Laptop"/>
    <x v="3"/>
    <x v="3"/>
    <x v="1"/>
    <x v="1"/>
    <n v="8733.98"/>
    <n v="2"/>
    <x v="7793"/>
    <x v="139"/>
    <n v="1567"/>
    <x v="224"/>
    <m/>
    <m/>
    <s v="Jumia"/>
    <s v="Jum"/>
    <n v="13290.4"/>
    <n v="57542997.559999913"/>
    <n v="57542997.559999913"/>
    <s v="Alexandria"/>
  </r>
  <r>
    <s v="ORD107797"/>
    <s v="HP Pavilion Laptop"/>
    <x v="3"/>
    <x v="3"/>
    <x v="0"/>
    <x v="4"/>
    <n v="4395.9799999999996"/>
    <n v="1"/>
    <x v="7794"/>
    <x v="277"/>
    <n v="3781"/>
    <x v="205"/>
    <m/>
    <m/>
    <s v="sq"/>
    <s v="sq"/>
    <n v="99349.3"/>
    <n v="57542997.559999913"/>
    <n v="57542997.559999913"/>
    <s v="Riyadh"/>
  </r>
  <r>
    <s v="ORD107798"/>
    <s v="Dell Inspiron 3501"/>
    <x v="3"/>
    <x v="8"/>
    <x v="2"/>
    <x v="4"/>
    <n v="10512.33"/>
    <n v="3"/>
    <x v="7795"/>
    <x v="365"/>
    <n v="4568"/>
    <x v="310"/>
    <m/>
    <m/>
    <s v="Amazon"/>
    <s v="Amazon"/>
    <n v="99349.3"/>
    <n v="57542997.559999913"/>
    <n v="57542997.559999913"/>
    <s v="Riyadh"/>
  </r>
  <r>
    <s v="ORD107799"/>
    <s v="T-shirt Cotton"/>
    <x v="1"/>
    <x v="5"/>
    <x v="1"/>
    <x v="5"/>
    <n v="2860.09"/>
    <n v="4"/>
    <x v="7796"/>
    <x v="275"/>
    <n v="4037"/>
    <x v="164"/>
    <m/>
    <m/>
    <s v="Jumia"/>
    <s v="Jum"/>
    <n v="27872.98"/>
    <n v="91504159.730000004"/>
    <n v="91504159.730000004"/>
    <s v="Giza"/>
  </r>
  <r>
    <s v="ORD107800"/>
    <s v="Smartwatch FitPro"/>
    <x v="4"/>
    <x v="6"/>
    <x v="2"/>
    <x v="5"/>
    <n v="17446.91"/>
    <n v="1"/>
    <x v="7797"/>
    <x v="262"/>
    <n v="2333"/>
    <x v="168"/>
    <m/>
    <m/>
    <s v="Amazon"/>
    <s v="Amazon"/>
    <n v="27872.98"/>
    <n v="31420413.200000018"/>
    <n v="31420413.200000018"/>
    <s v="Giza"/>
  </r>
  <r>
    <s v="ORD107801"/>
    <s v="Xiaomi Redmi Note 12"/>
    <x v="0"/>
    <x v="7"/>
    <x v="1"/>
    <x v="2"/>
    <n v="11310.09"/>
    <n v="1"/>
    <x v="7798"/>
    <x v="201"/>
    <n v="570"/>
    <x v="275"/>
    <m/>
    <m/>
    <s v="Jumia"/>
    <s v="Jum"/>
    <n v="26648.76"/>
    <n v="92327183.770000085"/>
    <n v="92327183.770000085"/>
    <s v="Casablanca"/>
  </r>
  <r>
    <s v="ORD107802"/>
    <s v="Xiaomi Redmi Note 12"/>
    <x v="0"/>
    <x v="7"/>
    <x v="1"/>
    <x v="4"/>
    <n v="935.71"/>
    <n v="5"/>
    <x v="7799"/>
    <x v="84"/>
    <n v="4893"/>
    <x v="349"/>
    <m/>
    <m/>
    <s v="Jumia"/>
    <s v="Jum"/>
    <n v="99349.3"/>
    <n v="92327183.770000085"/>
    <n v="92327183.770000085"/>
    <s v="Riyadh"/>
  </r>
  <r>
    <s v="ORD107803"/>
    <s v="Dell Inspiron 3501"/>
    <x v="3"/>
    <x v="8"/>
    <x v="1"/>
    <x v="3"/>
    <n v="15006.59"/>
    <n v="3"/>
    <x v="7800"/>
    <x v="326"/>
    <n v="4293"/>
    <x v="239"/>
    <m/>
    <m/>
    <s v="Jumia"/>
    <s v="Jum"/>
    <n v="3665.44"/>
    <n v="57542997.559999913"/>
    <n v="57542997.559999913"/>
    <s v="Dubai"/>
  </r>
  <r>
    <s v="ORD107804"/>
    <s v="Dell Inspiron 3501"/>
    <x v="3"/>
    <x v="8"/>
    <x v="0"/>
    <x v="5"/>
    <n v="5574.8"/>
    <n v="4"/>
    <x v="7801"/>
    <x v="15"/>
    <n v="280"/>
    <x v="255"/>
    <m/>
    <m/>
    <s v="sq"/>
    <s v="sq"/>
    <n v="27872.98"/>
    <n v="57542997.559999913"/>
    <n v="57542997.559999913"/>
    <s v="Giza"/>
  </r>
  <r>
    <s v="ORD107805"/>
    <s v="Bluetooth Headset"/>
    <x v="2"/>
    <x v="2"/>
    <x v="1"/>
    <x v="0"/>
    <n v="19671.77"/>
    <n v="2"/>
    <x v="7802"/>
    <x v="283"/>
    <n v="269"/>
    <x v="79"/>
    <m/>
    <m/>
    <s v="Jumia"/>
    <s v="Jum"/>
    <n v="16284.02"/>
    <n v="29200970.130000021"/>
    <n v="29200970.130000021"/>
    <s v="Cairo"/>
  </r>
  <r>
    <s v="ORD107806"/>
    <s v="Dell Inspiron 3501"/>
    <x v="3"/>
    <x v="8"/>
    <x v="2"/>
    <x v="0"/>
    <n v="2423.9699999999998"/>
    <n v="1"/>
    <x v="7803"/>
    <x v="138"/>
    <n v="4029"/>
    <x v="106"/>
    <m/>
    <m/>
    <s v="Amazon"/>
    <s v="Amazon"/>
    <n v="16284.02"/>
    <n v="57542997.559999913"/>
    <n v="57542997.559999913"/>
    <s v="Cairo"/>
  </r>
  <r>
    <s v="ORD107807"/>
    <s v="HP Pavilion Laptop"/>
    <x v="3"/>
    <x v="3"/>
    <x v="0"/>
    <x v="1"/>
    <n v="4232.8999999999996"/>
    <n v="4"/>
    <x v="7804"/>
    <x v="56"/>
    <n v="1089"/>
    <x v="202"/>
    <m/>
    <m/>
    <s v="sq"/>
    <s v="sq"/>
    <n v="13290.4"/>
    <n v="57542997.559999913"/>
    <n v="57542997.559999913"/>
    <s v="Alexandria"/>
  </r>
  <r>
    <s v="ORD107808"/>
    <s v="Dell Inspiron 3501"/>
    <x v="3"/>
    <x v="8"/>
    <x v="2"/>
    <x v="1"/>
    <n v="7601.23"/>
    <n v="5"/>
    <x v="7805"/>
    <x v="135"/>
    <n v="755"/>
    <x v="51"/>
    <m/>
    <m/>
    <s v="Amazon"/>
    <s v="Amazon"/>
    <n v="13290.4"/>
    <n v="57542997.559999913"/>
    <n v="57542997.559999913"/>
    <s v="Alexandria"/>
  </r>
  <r>
    <s v="ORD107809"/>
    <s v="HP Pavilion Laptop"/>
    <x v="3"/>
    <x v="3"/>
    <x v="1"/>
    <x v="2"/>
    <n v="287.05"/>
    <n v="1"/>
    <x v="7806"/>
    <x v="284"/>
    <n v="40"/>
    <x v="38"/>
    <m/>
    <m/>
    <s v="Jumia"/>
    <s v="Jum"/>
    <n v="26648.76"/>
    <n v="57542997.559999913"/>
    <n v="57542997.559999913"/>
    <s v="Casablanca"/>
  </r>
  <r>
    <s v="ORD107810"/>
    <s v="Samsung Galaxy A14"/>
    <x v="0"/>
    <x v="0"/>
    <x v="0"/>
    <x v="1"/>
    <n v="6847.41"/>
    <n v="5"/>
    <x v="7807"/>
    <x v="37"/>
    <n v="4130"/>
    <x v="85"/>
    <m/>
    <m/>
    <s v="sq"/>
    <s v="sq"/>
    <n v="13290.4"/>
    <n v="92327183.770000085"/>
    <n v="92327183.770000085"/>
    <s v="Alexandria"/>
  </r>
  <r>
    <s v="ORD107811"/>
    <s v="iPhone 13"/>
    <x v="0"/>
    <x v="4"/>
    <x v="0"/>
    <x v="3"/>
    <n v="13008.07"/>
    <n v="3"/>
    <x v="7808"/>
    <x v="98"/>
    <n v="2096"/>
    <x v="175"/>
    <m/>
    <m/>
    <s v="sq"/>
    <s v="sq"/>
    <n v="3665.44"/>
    <n v="92327183.770000085"/>
    <n v="92327183.770000085"/>
    <s v="Dubai"/>
  </r>
  <r>
    <s v="ORD107812"/>
    <s v="Adidas Running Shoes"/>
    <x v="1"/>
    <x v="9"/>
    <x v="2"/>
    <x v="2"/>
    <n v="8990.16"/>
    <n v="4"/>
    <x v="7809"/>
    <x v="205"/>
    <n v="2376"/>
    <x v="85"/>
    <m/>
    <m/>
    <s v="Amazon"/>
    <s v="Amazon"/>
    <n v="26648.76"/>
    <n v="91504159.730000004"/>
    <n v="91504159.730000004"/>
    <s v="Casablanca"/>
  </r>
  <r>
    <s v="ORD107813"/>
    <s v="Smartwatch FitPro"/>
    <x v="4"/>
    <x v="6"/>
    <x v="0"/>
    <x v="4"/>
    <n v="18780.8"/>
    <n v="5"/>
    <x v="7810"/>
    <x v="74"/>
    <n v="2829"/>
    <x v="86"/>
    <m/>
    <m/>
    <s v="sq"/>
    <s v="sq"/>
    <n v="99349.3"/>
    <n v="31420413.200000018"/>
    <n v="31420413.200000018"/>
    <s v="Riyadh"/>
  </r>
  <r>
    <s v="ORD107814"/>
    <s v="Nike Air Max"/>
    <x v="1"/>
    <x v="1"/>
    <x v="2"/>
    <x v="0"/>
    <n v="4738.7700000000004"/>
    <n v="3"/>
    <x v="7811"/>
    <x v="166"/>
    <n v="1192"/>
    <x v="223"/>
    <m/>
    <m/>
    <s v="Amazon"/>
    <s v="Amazon"/>
    <n v="16284.02"/>
    <n v="91504159.730000004"/>
    <n v="91504159.730000004"/>
    <s v="Cairo"/>
  </r>
  <r>
    <s v="ORD107815"/>
    <s v="Xiaomi Redmi Note 12"/>
    <x v="0"/>
    <x v="7"/>
    <x v="1"/>
    <x v="2"/>
    <n v="12118.25"/>
    <n v="5"/>
    <x v="7812"/>
    <x v="67"/>
    <n v="1314"/>
    <x v="243"/>
    <m/>
    <m/>
    <s v="Jumia"/>
    <s v="Jum"/>
    <n v="26648.76"/>
    <n v="92327183.770000085"/>
    <n v="92327183.770000085"/>
    <s v="Casablanca"/>
  </r>
  <r>
    <s v="ORD107816"/>
    <s v="Samsung Galaxy A14"/>
    <x v="0"/>
    <x v="0"/>
    <x v="2"/>
    <x v="3"/>
    <n v="8301.56"/>
    <n v="1"/>
    <x v="7813"/>
    <x v="316"/>
    <n v="3847"/>
    <x v="177"/>
    <m/>
    <m/>
    <s v="Amazon"/>
    <s v="Amazon"/>
    <n v="3665.44"/>
    <n v="92327183.770000085"/>
    <n v="92327183.770000085"/>
    <s v="Dubai"/>
  </r>
  <r>
    <s v="ORD107817"/>
    <s v="HP Pavilion Laptop"/>
    <x v="3"/>
    <x v="3"/>
    <x v="1"/>
    <x v="1"/>
    <n v="4687.79"/>
    <n v="2"/>
    <x v="7814"/>
    <x v="78"/>
    <n v="3840"/>
    <x v="167"/>
    <m/>
    <m/>
    <s v="Jumia"/>
    <s v="Jum"/>
    <n v="13290.4"/>
    <n v="57542997.559999913"/>
    <n v="57542997.559999913"/>
    <s v="Alexandria"/>
  </r>
  <r>
    <s v="ORD107818"/>
    <s v="Xiaomi Redmi Note 12"/>
    <x v="0"/>
    <x v="7"/>
    <x v="0"/>
    <x v="1"/>
    <n v="17484.490000000002"/>
    <n v="1"/>
    <x v="7815"/>
    <x v="166"/>
    <n v="3109"/>
    <x v="274"/>
    <m/>
    <m/>
    <s v="sq"/>
    <s v="sq"/>
    <n v="13290.4"/>
    <n v="92327183.770000085"/>
    <n v="92327183.770000085"/>
    <s v="Alexandria"/>
  </r>
  <r>
    <s v="ORD107819"/>
    <s v="HP Pavilion Laptop"/>
    <x v="3"/>
    <x v="3"/>
    <x v="2"/>
    <x v="0"/>
    <n v="18477.82"/>
    <n v="2"/>
    <x v="7816"/>
    <x v="174"/>
    <n v="3970"/>
    <x v="222"/>
    <m/>
    <m/>
    <s v="Amazon"/>
    <s v="Amazon"/>
    <n v="16284.02"/>
    <n v="57542997.559999913"/>
    <n v="57542997.559999913"/>
    <s v="Cairo"/>
  </r>
  <r>
    <s v="ORD107820"/>
    <s v="HP Pavilion Laptop"/>
    <x v="3"/>
    <x v="3"/>
    <x v="0"/>
    <x v="0"/>
    <n v="8005.34"/>
    <n v="3"/>
    <x v="7817"/>
    <x v="73"/>
    <n v="3148"/>
    <x v="277"/>
    <m/>
    <m/>
    <s v="sq"/>
    <s v="sq"/>
    <n v="16284.02"/>
    <n v="57542997.559999913"/>
    <n v="57542997.559999913"/>
    <s v="Cairo"/>
  </r>
  <r>
    <s v="ORD107821"/>
    <s v="HP Pavilion Laptop"/>
    <x v="3"/>
    <x v="3"/>
    <x v="2"/>
    <x v="4"/>
    <n v="11212.61"/>
    <n v="3"/>
    <x v="7818"/>
    <x v="206"/>
    <n v="3094"/>
    <x v="328"/>
    <m/>
    <m/>
    <s v="Amazon"/>
    <s v="Amazon"/>
    <n v="99349.3"/>
    <n v="57542997.559999913"/>
    <n v="57542997.559999913"/>
    <s v="Riyadh"/>
  </r>
  <r>
    <s v="ORD107822"/>
    <s v="Xiaomi Redmi Note 12"/>
    <x v="0"/>
    <x v="7"/>
    <x v="2"/>
    <x v="5"/>
    <n v="14085.75"/>
    <n v="3"/>
    <x v="7819"/>
    <x v="360"/>
    <n v="2772"/>
    <x v="242"/>
    <m/>
    <m/>
    <s v="Amazon"/>
    <s v="Amazon"/>
    <n v="27872.98"/>
    <n v="92327183.770000085"/>
    <n v="92327183.770000085"/>
    <s v="Giza"/>
  </r>
  <r>
    <s v="ORD107823"/>
    <s v="Dell Inspiron 3501"/>
    <x v="3"/>
    <x v="8"/>
    <x v="0"/>
    <x v="0"/>
    <n v="4682.2"/>
    <n v="3"/>
    <x v="7820"/>
    <x v="93"/>
    <n v="3757"/>
    <x v="318"/>
    <m/>
    <m/>
    <s v="sq"/>
    <s v="sq"/>
    <n v="16284.02"/>
    <n v="57542997.559999913"/>
    <n v="57542997.559999913"/>
    <s v="Cairo"/>
  </r>
  <r>
    <s v="ORD107824"/>
    <s v="Xiaomi Redmi Note 12"/>
    <x v="0"/>
    <x v="7"/>
    <x v="2"/>
    <x v="1"/>
    <n v="1624.2"/>
    <n v="2"/>
    <x v="7821"/>
    <x v="380"/>
    <n v="3590"/>
    <x v="285"/>
    <m/>
    <m/>
    <s v="Amazon"/>
    <s v="Amazon"/>
    <n v="13290.4"/>
    <n v="92327183.770000085"/>
    <n v="92327183.770000085"/>
    <s v="Alexandria"/>
  </r>
  <r>
    <s v="ORD107825"/>
    <s v="Adidas Running Shoes"/>
    <x v="1"/>
    <x v="9"/>
    <x v="0"/>
    <x v="4"/>
    <n v="8143.73"/>
    <n v="4"/>
    <x v="7822"/>
    <x v="231"/>
    <n v="1312"/>
    <x v="66"/>
    <m/>
    <m/>
    <s v="sq"/>
    <s v="sq"/>
    <n v="99349.3"/>
    <n v="91504159.730000004"/>
    <n v="91504159.730000004"/>
    <s v="Riyadh"/>
  </r>
  <r>
    <s v="ORD107826"/>
    <s v="Dell Inspiron 3501"/>
    <x v="3"/>
    <x v="8"/>
    <x v="0"/>
    <x v="3"/>
    <n v="12511.77"/>
    <n v="4"/>
    <x v="7823"/>
    <x v="89"/>
    <n v="2404"/>
    <x v="76"/>
    <m/>
    <m/>
    <s v="sq"/>
    <s v="sq"/>
    <n v="3665.44"/>
    <n v="57542997.559999913"/>
    <n v="57542997.559999913"/>
    <s v="Dubai"/>
  </r>
  <r>
    <s v="ORD107827"/>
    <s v="iPhone 13"/>
    <x v="0"/>
    <x v="4"/>
    <x v="1"/>
    <x v="5"/>
    <n v="13937.35"/>
    <n v="5"/>
    <x v="7824"/>
    <x v="92"/>
    <n v="1833"/>
    <x v="359"/>
    <m/>
    <m/>
    <s v="Jumia"/>
    <s v="Jum"/>
    <n v="27872.98"/>
    <n v="92327183.770000085"/>
    <n v="92327183.770000085"/>
    <s v="Giza"/>
  </r>
  <r>
    <s v="ORD107828"/>
    <s v="Nike Air Max"/>
    <x v="1"/>
    <x v="1"/>
    <x v="0"/>
    <x v="5"/>
    <n v="16767.96"/>
    <n v="2"/>
    <x v="7825"/>
    <x v="142"/>
    <n v="1570"/>
    <x v="180"/>
    <m/>
    <m/>
    <s v="sq"/>
    <s v="sq"/>
    <n v="27872.98"/>
    <n v="91504159.730000004"/>
    <n v="91504159.730000004"/>
    <s v="Giza"/>
  </r>
  <r>
    <s v="ORD107829"/>
    <s v="Adidas Running Shoes"/>
    <x v="1"/>
    <x v="9"/>
    <x v="2"/>
    <x v="0"/>
    <n v="15510"/>
    <n v="3"/>
    <x v="7826"/>
    <x v="6"/>
    <n v="1434"/>
    <x v="266"/>
    <m/>
    <m/>
    <s v="Amazon"/>
    <s v="Amazon"/>
    <n v="16284.02"/>
    <n v="91504159.730000004"/>
    <n v="91504159.730000004"/>
    <s v="Cairo"/>
  </r>
  <r>
    <s v="ORD107830"/>
    <s v="Samsung Galaxy A14"/>
    <x v="0"/>
    <x v="0"/>
    <x v="1"/>
    <x v="2"/>
    <n v="19748.189999999999"/>
    <n v="4"/>
    <x v="7827"/>
    <x v="183"/>
    <n v="536"/>
    <x v="12"/>
    <m/>
    <m/>
    <s v="Jumia"/>
    <s v="Jum"/>
    <n v="26648.76"/>
    <n v="92327183.770000085"/>
    <n v="92327183.770000085"/>
    <s v="Casablanca"/>
  </r>
  <r>
    <s v="ORD107831"/>
    <s v="Bluetooth Headset"/>
    <x v="2"/>
    <x v="2"/>
    <x v="2"/>
    <x v="3"/>
    <n v="16412.689999999999"/>
    <n v="2"/>
    <x v="7828"/>
    <x v="362"/>
    <n v="2533"/>
    <x v="184"/>
    <m/>
    <m/>
    <s v="Amazon"/>
    <s v="Amazon"/>
    <n v="3665.44"/>
    <n v="29200970.130000021"/>
    <n v="29200970.130000021"/>
    <s v="Dubai"/>
  </r>
  <r>
    <s v="ORD107832"/>
    <s v="HP Pavilion Laptop"/>
    <x v="3"/>
    <x v="3"/>
    <x v="0"/>
    <x v="4"/>
    <n v="11849.51"/>
    <n v="1"/>
    <x v="7829"/>
    <x v="13"/>
    <n v="280"/>
    <x v="356"/>
    <m/>
    <m/>
    <s v="sq"/>
    <s v="sq"/>
    <n v="99349.3"/>
    <n v="57542997.559999913"/>
    <n v="57542997.559999913"/>
    <s v="Riyadh"/>
  </r>
  <r>
    <s v="ORD107833"/>
    <s v="Samsung Galaxy A14"/>
    <x v="0"/>
    <x v="0"/>
    <x v="2"/>
    <x v="0"/>
    <n v="8616.34"/>
    <n v="1"/>
    <x v="7830"/>
    <x v="35"/>
    <n v="1884"/>
    <x v="269"/>
    <m/>
    <m/>
    <s v="Amazon"/>
    <s v="Amazon"/>
    <n v="16284.02"/>
    <n v="92327183.770000085"/>
    <n v="92327183.770000085"/>
    <s v="Cairo"/>
  </r>
  <r>
    <s v="ORD107834"/>
    <s v="Bluetooth Headset"/>
    <x v="2"/>
    <x v="2"/>
    <x v="1"/>
    <x v="3"/>
    <n v="2836.93"/>
    <n v="3"/>
    <x v="7831"/>
    <x v="238"/>
    <n v="552"/>
    <x v="324"/>
    <m/>
    <m/>
    <s v="Jumia"/>
    <s v="Jum"/>
    <n v="3665.44"/>
    <n v="29200970.130000021"/>
    <n v="29200970.130000021"/>
    <s v="Dubai"/>
  </r>
  <r>
    <s v="ORD107835"/>
    <s v="T-shirt Cotton"/>
    <x v="1"/>
    <x v="5"/>
    <x v="2"/>
    <x v="0"/>
    <n v="8032.26"/>
    <n v="2"/>
    <x v="7832"/>
    <x v="328"/>
    <n v="4664"/>
    <x v="335"/>
    <m/>
    <m/>
    <s v="Amazon"/>
    <s v="Amazon"/>
    <n v="16284.02"/>
    <n v="91504159.730000004"/>
    <n v="91504159.730000004"/>
    <s v="Cairo"/>
  </r>
  <r>
    <s v="ORD107836"/>
    <s v="T-shirt Cotton"/>
    <x v="1"/>
    <x v="5"/>
    <x v="0"/>
    <x v="1"/>
    <n v="9982.2199999999993"/>
    <n v="5"/>
    <x v="7833"/>
    <x v="252"/>
    <n v="2289"/>
    <x v="34"/>
    <m/>
    <m/>
    <s v="sq"/>
    <s v="sq"/>
    <n v="13290.4"/>
    <n v="91504159.730000004"/>
    <n v="91504159.730000004"/>
    <s v="Alexandria"/>
  </r>
  <r>
    <s v="ORD107837"/>
    <s v="Smartwatch FitPro"/>
    <x v="4"/>
    <x v="6"/>
    <x v="0"/>
    <x v="3"/>
    <n v="8683.91"/>
    <n v="4"/>
    <x v="7834"/>
    <x v="210"/>
    <n v="3108"/>
    <x v="142"/>
    <m/>
    <m/>
    <s v="sq"/>
    <s v="sq"/>
    <n v="3665.44"/>
    <n v="31420413.200000018"/>
    <n v="31420413.200000018"/>
    <s v="Dubai"/>
  </r>
  <r>
    <s v="ORD107838"/>
    <s v="Bluetooth Headset"/>
    <x v="2"/>
    <x v="2"/>
    <x v="1"/>
    <x v="0"/>
    <n v="7467.71"/>
    <n v="5"/>
    <x v="7835"/>
    <x v="235"/>
    <n v="3767"/>
    <x v="138"/>
    <m/>
    <m/>
    <s v="Jumia"/>
    <s v="Jum"/>
    <n v="16284.02"/>
    <n v="29200970.130000021"/>
    <n v="29200970.130000021"/>
    <s v="Cairo"/>
  </r>
  <r>
    <s v="ORD107839"/>
    <s v="Samsung Galaxy A14"/>
    <x v="0"/>
    <x v="0"/>
    <x v="1"/>
    <x v="5"/>
    <n v="8855.48"/>
    <n v="3"/>
    <x v="7836"/>
    <x v="362"/>
    <n v="825"/>
    <x v="8"/>
    <m/>
    <m/>
    <s v="Jumia"/>
    <s v="Jum"/>
    <n v="27872.98"/>
    <n v="92327183.770000085"/>
    <n v="92327183.770000085"/>
    <s v="Giza"/>
  </r>
  <r>
    <s v="ORD107840"/>
    <s v="Dell Inspiron 3501"/>
    <x v="3"/>
    <x v="8"/>
    <x v="1"/>
    <x v="5"/>
    <n v="6100.85"/>
    <n v="2"/>
    <x v="7837"/>
    <x v="319"/>
    <n v="3906"/>
    <x v="55"/>
    <m/>
    <m/>
    <s v="Jumia"/>
    <s v="Jum"/>
    <n v="27872.98"/>
    <n v="57542997.559999913"/>
    <n v="57542997.559999913"/>
    <s v="Giza"/>
  </r>
  <r>
    <s v="ORD107841"/>
    <s v="Nike Air Max"/>
    <x v="1"/>
    <x v="1"/>
    <x v="0"/>
    <x v="2"/>
    <n v="14245.02"/>
    <n v="3"/>
    <x v="7838"/>
    <x v="352"/>
    <n v="2"/>
    <x v="103"/>
    <m/>
    <m/>
    <s v="sq"/>
    <s v="sq"/>
    <n v="26648.76"/>
    <n v="91504159.730000004"/>
    <n v="91504159.730000004"/>
    <s v="Casablanca"/>
  </r>
  <r>
    <s v="ORD107842"/>
    <s v="T-shirt Cotton"/>
    <x v="1"/>
    <x v="5"/>
    <x v="0"/>
    <x v="1"/>
    <n v="14504.61"/>
    <n v="5"/>
    <x v="7839"/>
    <x v="1"/>
    <n v="46"/>
    <x v="305"/>
    <m/>
    <m/>
    <s v="sq"/>
    <s v="sq"/>
    <n v="13290.4"/>
    <n v="91504159.730000004"/>
    <n v="91504159.730000004"/>
    <s v="Alexandria"/>
  </r>
  <r>
    <s v="ORD107843"/>
    <s v="Dell Inspiron 3501"/>
    <x v="3"/>
    <x v="8"/>
    <x v="0"/>
    <x v="4"/>
    <n v="11955.89"/>
    <n v="3"/>
    <x v="7840"/>
    <x v="272"/>
    <n v="1888"/>
    <x v="273"/>
    <m/>
    <m/>
    <s v="sq"/>
    <s v="sq"/>
    <n v="99349.3"/>
    <n v="57542997.559999913"/>
    <n v="57542997.559999913"/>
    <s v="Riyadh"/>
  </r>
  <r>
    <s v="ORD107844"/>
    <s v="HP Pavilion Laptop"/>
    <x v="3"/>
    <x v="3"/>
    <x v="2"/>
    <x v="4"/>
    <n v="4005.08"/>
    <n v="1"/>
    <x v="7841"/>
    <x v="204"/>
    <n v="3269"/>
    <x v="187"/>
    <m/>
    <m/>
    <s v="Amazon"/>
    <s v="Amazon"/>
    <n v="99349.3"/>
    <n v="57542997.559999913"/>
    <n v="57542997.559999913"/>
    <s v="Riyadh"/>
  </r>
  <r>
    <s v="ORD107845"/>
    <s v="T-shirt Cotton"/>
    <x v="1"/>
    <x v="5"/>
    <x v="2"/>
    <x v="2"/>
    <n v="5289.18"/>
    <n v="4"/>
    <x v="7842"/>
    <x v="30"/>
    <n v="2449"/>
    <x v="291"/>
    <m/>
    <m/>
    <s v="Amazon"/>
    <s v="Amazon"/>
    <n v="26648.76"/>
    <n v="91504159.730000004"/>
    <n v="91504159.730000004"/>
    <s v="Casablanca"/>
  </r>
  <r>
    <s v="ORD107846"/>
    <s v="iPhone 13"/>
    <x v="0"/>
    <x v="4"/>
    <x v="1"/>
    <x v="3"/>
    <n v="15000.56"/>
    <n v="5"/>
    <x v="7843"/>
    <x v="72"/>
    <n v="4939"/>
    <x v="61"/>
    <m/>
    <m/>
    <s v="Jumia"/>
    <s v="Jum"/>
    <n v="3665.44"/>
    <n v="92327183.770000085"/>
    <n v="92327183.770000085"/>
    <s v="Dubai"/>
  </r>
  <r>
    <s v="ORD107847"/>
    <s v="iPhone 13"/>
    <x v="0"/>
    <x v="4"/>
    <x v="2"/>
    <x v="4"/>
    <n v="5927.07"/>
    <n v="5"/>
    <x v="7844"/>
    <x v="295"/>
    <n v="3904"/>
    <x v="193"/>
    <m/>
    <m/>
    <s v="Amazon"/>
    <s v="Amazon"/>
    <n v="99349.3"/>
    <n v="92327183.770000085"/>
    <n v="92327183.770000085"/>
    <s v="Riyadh"/>
  </r>
  <r>
    <s v="ORD107848"/>
    <s v="iPhone 13"/>
    <x v="0"/>
    <x v="4"/>
    <x v="1"/>
    <x v="3"/>
    <n v="14852.69"/>
    <n v="1"/>
    <x v="7845"/>
    <x v="182"/>
    <n v="512"/>
    <x v="345"/>
    <m/>
    <m/>
    <s v="Jumia"/>
    <s v="Jum"/>
    <n v="3665.44"/>
    <n v="92327183.770000085"/>
    <n v="92327183.770000085"/>
    <s v="Dubai"/>
  </r>
  <r>
    <s v="ORD107849"/>
    <s v="iPhone 13"/>
    <x v="0"/>
    <x v="4"/>
    <x v="0"/>
    <x v="0"/>
    <n v="17172.95"/>
    <n v="5"/>
    <x v="7846"/>
    <x v="98"/>
    <n v="1684"/>
    <x v="29"/>
    <m/>
    <m/>
    <s v="sq"/>
    <s v="sq"/>
    <n v="16284.02"/>
    <n v="92327183.770000085"/>
    <n v="92327183.770000085"/>
    <s v="Cairo"/>
  </r>
  <r>
    <s v="ORD107850"/>
    <s v="Xiaomi Redmi Note 12"/>
    <x v="0"/>
    <x v="7"/>
    <x v="2"/>
    <x v="4"/>
    <n v="279.10000000000002"/>
    <n v="1"/>
    <x v="7847"/>
    <x v="118"/>
    <n v="1583"/>
    <x v="206"/>
    <m/>
    <m/>
    <s v="Amazon"/>
    <s v="Amazon"/>
    <n v="99349.3"/>
    <n v="92327183.770000085"/>
    <n v="92327183.770000085"/>
    <s v="Riyadh"/>
  </r>
  <r>
    <s v="ORD107851"/>
    <s v="Samsung Galaxy A14"/>
    <x v="0"/>
    <x v="0"/>
    <x v="0"/>
    <x v="3"/>
    <n v="11049.17"/>
    <n v="2"/>
    <x v="7848"/>
    <x v="109"/>
    <n v="3575"/>
    <x v="35"/>
    <m/>
    <m/>
    <s v="sq"/>
    <s v="sq"/>
    <n v="3665.44"/>
    <n v="92327183.770000085"/>
    <n v="92327183.770000085"/>
    <s v="Dubai"/>
  </r>
  <r>
    <s v="ORD107852"/>
    <s v="T-shirt Cotton"/>
    <x v="1"/>
    <x v="5"/>
    <x v="2"/>
    <x v="3"/>
    <n v="8594.26"/>
    <n v="5"/>
    <x v="7849"/>
    <x v="85"/>
    <n v="3818"/>
    <x v="332"/>
    <m/>
    <m/>
    <s v="Amazon"/>
    <s v="Amazon"/>
    <n v="3665.44"/>
    <n v="91504159.730000004"/>
    <n v="91504159.730000004"/>
    <s v="Dubai"/>
  </r>
  <r>
    <s v="ORD107853"/>
    <s v="Adidas Running Shoes"/>
    <x v="1"/>
    <x v="9"/>
    <x v="2"/>
    <x v="5"/>
    <n v="8847.51"/>
    <n v="5"/>
    <x v="7850"/>
    <x v="251"/>
    <n v="1817"/>
    <x v="282"/>
    <m/>
    <m/>
    <s v="Amazon"/>
    <s v="Amazon"/>
    <n v="27872.98"/>
    <n v="91504159.730000004"/>
    <n v="91504159.730000004"/>
    <s v="Giza"/>
  </r>
  <r>
    <s v="ORD107854"/>
    <s v="Bluetooth Headset"/>
    <x v="2"/>
    <x v="2"/>
    <x v="1"/>
    <x v="2"/>
    <n v="19005.79"/>
    <n v="5"/>
    <x v="7851"/>
    <x v="252"/>
    <n v="4765"/>
    <x v="225"/>
    <m/>
    <m/>
    <s v="Jumia"/>
    <s v="Jum"/>
    <n v="26648.76"/>
    <n v="29200970.130000021"/>
    <n v="29200970.130000021"/>
    <s v="Casablanca"/>
  </r>
  <r>
    <s v="ORD107855"/>
    <s v="Bluetooth Headset"/>
    <x v="2"/>
    <x v="2"/>
    <x v="1"/>
    <x v="1"/>
    <n v="1031.6300000000001"/>
    <n v="4"/>
    <x v="7852"/>
    <x v="58"/>
    <n v="3332"/>
    <x v="358"/>
    <m/>
    <m/>
    <s v="Jumia"/>
    <s v="Jum"/>
    <n v="13290.4"/>
    <n v="29200970.130000021"/>
    <n v="29200970.130000021"/>
    <s v="Alexandria"/>
  </r>
  <r>
    <s v="ORD107856"/>
    <s v="Nike Air Max"/>
    <x v="1"/>
    <x v="1"/>
    <x v="1"/>
    <x v="4"/>
    <n v="4905.91"/>
    <n v="3"/>
    <x v="7853"/>
    <x v="114"/>
    <n v="775"/>
    <x v="310"/>
    <m/>
    <m/>
    <s v="Jumia"/>
    <s v="Jum"/>
    <n v="99349.3"/>
    <n v="91504159.730000004"/>
    <n v="91504159.730000004"/>
    <s v="Riyadh"/>
  </r>
  <r>
    <s v="ORD107857"/>
    <s v="Samsung Galaxy A14"/>
    <x v="0"/>
    <x v="0"/>
    <x v="1"/>
    <x v="1"/>
    <n v="16957.45"/>
    <n v="5"/>
    <x v="7854"/>
    <x v="41"/>
    <n v="4513"/>
    <x v="81"/>
    <m/>
    <m/>
    <s v="Jumia"/>
    <s v="Jum"/>
    <n v="13290.4"/>
    <n v="92327183.770000085"/>
    <n v="92327183.770000085"/>
    <s v="Alexandria"/>
  </r>
  <r>
    <s v="ORD107858"/>
    <s v="T-shirt Cotton"/>
    <x v="1"/>
    <x v="5"/>
    <x v="0"/>
    <x v="2"/>
    <n v="17647.14"/>
    <n v="1"/>
    <x v="7855"/>
    <x v="121"/>
    <n v="4514"/>
    <x v="14"/>
    <m/>
    <m/>
    <s v="sq"/>
    <s v="sq"/>
    <n v="26648.76"/>
    <n v="91504159.730000004"/>
    <n v="91504159.730000004"/>
    <s v="Casablanca"/>
  </r>
  <r>
    <s v="ORD107859"/>
    <s v="Bluetooth Headset"/>
    <x v="2"/>
    <x v="2"/>
    <x v="2"/>
    <x v="0"/>
    <n v="6443.41"/>
    <n v="2"/>
    <x v="7856"/>
    <x v="302"/>
    <n v="3501"/>
    <x v="251"/>
    <m/>
    <m/>
    <s v="Amazon"/>
    <s v="Amazon"/>
    <n v="16284.02"/>
    <n v="29200970.130000021"/>
    <n v="29200970.130000021"/>
    <s v="Cairo"/>
  </r>
  <r>
    <s v="ORD107860"/>
    <s v="Adidas Running Shoes"/>
    <x v="1"/>
    <x v="9"/>
    <x v="1"/>
    <x v="1"/>
    <n v="16685.14"/>
    <n v="4"/>
    <x v="7857"/>
    <x v="29"/>
    <n v="3945"/>
    <x v="175"/>
    <m/>
    <m/>
    <s v="Jumia"/>
    <s v="Jum"/>
    <n v="13290.4"/>
    <n v="91504159.730000004"/>
    <n v="91504159.730000004"/>
    <s v="Alexandria"/>
  </r>
  <r>
    <s v="ORD107861"/>
    <s v="Xiaomi Redmi Note 12"/>
    <x v="0"/>
    <x v="7"/>
    <x v="0"/>
    <x v="1"/>
    <n v="7176.75"/>
    <n v="2"/>
    <x v="7858"/>
    <x v="267"/>
    <n v="2446"/>
    <x v="160"/>
    <m/>
    <m/>
    <s v="sq"/>
    <s v="sq"/>
    <n v="13290.4"/>
    <n v="92327183.770000085"/>
    <n v="92327183.770000085"/>
    <s v="Alexandria"/>
  </r>
  <r>
    <s v="ORD107862"/>
    <s v="HP Pavilion Laptop"/>
    <x v="3"/>
    <x v="3"/>
    <x v="2"/>
    <x v="1"/>
    <n v="15826.92"/>
    <n v="5"/>
    <x v="7859"/>
    <x v="149"/>
    <n v="4384"/>
    <x v="222"/>
    <m/>
    <m/>
    <s v="Amazon"/>
    <s v="Amazon"/>
    <n v="13290.4"/>
    <n v="57542997.559999913"/>
    <n v="57542997.559999913"/>
    <s v="Alexandria"/>
  </r>
  <r>
    <s v="ORD107863"/>
    <s v="Adidas Running Shoes"/>
    <x v="1"/>
    <x v="9"/>
    <x v="1"/>
    <x v="1"/>
    <n v="1240.4000000000001"/>
    <n v="2"/>
    <x v="7860"/>
    <x v="347"/>
    <n v="1495"/>
    <x v="356"/>
    <m/>
    <m/>
    <s v="Jumia"/>
    <s v="Jum"/>
    <n v="13290.4"/>
    <n v="91504159.730000004"/>
    <n v="91504159.730000004"/>
    <s v="Alexandria"/>
  </r>
  <r>
    <s v="ORD107864"/>
    <s v="Xiaomi Redmi Note 12"/>
    <x v="0"/>
    <x v="7"/>
    <x v="2"/>
    <x v="0"/>
    <n v="4481.34"/>
    <n v="5"/>
    <x v="7861"/>
    <x v="356"/>
    <n v="1504"/>
    <x v="339"/>
    <m/>
    <m/>
    <s v="Amazon"/>
    <s v="Amazon"/>
    <n v="16284.02"/>
    <n v="92327183.770000085"/>
    <n v="92327183.770000085"/>
    <s v="Cairo"/>
  </r>
  <r>
    <s v="ORD107865"/>
    <s v="Smartwatch FitPro"/>
    <x v="4"/>
    <x v="6"/>
    <x v="1"/>
    <x v="3"/>
    <n v="2593.84"/>
    <n v="2"/>
    <x v="7862"/>
    <x v="73"/>
    <n v="2310"/>
    <x v="163"/>
    <m/>
    <m/>
    <s v="Jumia"/>
    <s v="Jum"/>
    <n v="3665.44"/>
    <n v="31420413.200000018"/>
    <n v="31420413.200000018"/>
    <s v="Dubai"/>
  </r>
  <r>
    <s v="ORD107866"/>
    <s v="Nike Air Max"/>
    <x v="1"/>
    <x v="1"/>
    <x v="0"/>
    <x v="1"/>
    <n v="13528.29"/>
    <n v="1"/>
    <x v="7863"/>
    <x v="10"/>
    <n v="898"/>
    <x v="16"/>
    <m/>
    <m/>
    <s v="sq"/>
    <s v="sq"/>
    <n v="13290.4"/>
    <n v="91504159.730000004"/>
    <n v="91504159.730000004"/>
    <s v="Alexandria"/>
  </r>
  <r>
    <s v="ORD107867"/>
    <s v="Xiaomi Redmi Note 12"/>
    <x v="0"/>
    <x v="7"/>
    <x v="1"/>
    <x v="0"/>
    <n v="7945.63"/>
    <n v="5"/>
    <x v="7864"/>
    <x v="86"/>
    <n v="3875"/>
    <x v="5"/>
    <m/>
    <m/>
    <s v="Jumia"/>
    <s v="Jum"/>
    <n v="16284.02"/>
    <n v="92327183.770000085"/>
    <n v="92327183.770000085"/>
    <s v="Cairo"/>
  </r>
  <r>
    <s v="ORD107868"/>
    <s v="Nike Air Max"/>
    <x v="1"/>
    <x v="1"/>
    <x v="2"/>
    <x v="0"/>
    <n v="4210.7299999999996"/>
    <n v="3"/>
    <x v="7865"/>
    <x v="170"/>
    <n v="1244"/>
    <x v="257"/>
    <m/>
    <m/>
    <s v="Amazon"/>
    <s v="Amazon"/>
    <n v="16284.02"/>
    <n v="91504159.730000004"/>
    <n v="91504159.730000004"/>
    <s v="Cairo"/>
  </r>
  <r>
    <s v="ORD107869"/>
    <s v="Smartwatch FitPro"/>
    <x v="4"/>
    <x v="6"/>
    <x v="0"/>
    <x v="4"/>
    <n v="19897.21"/>
    <n v="2"/>
    <x v="7866"/>
    <x v="213"/>
    <n v="4903"/>
    <x v="24"/>
    <m/>
    <m/>
    <s v="sq"/>
    <s v="sq"/>
    <n v="99349.3"/>
    <n v="31420413.200000018"/>
    <n v="31420413.200000018"/>
    <s v="Riyadh"/>
  </r>
  <r>
    <s v="ORD107870"/>
    <s v="Nike Air Max"/>
    <x v="1"/>
    <x v="1"/>
    <x v="1"/>
    <x v="4"/>
    <n v="4483.17"/>
    <n v="1"/>
    <x v="7867"/>
    <x v="181"/>
    <n v="1620"/>
    <x v="325"/>
    <m/>
    <m/>
    <s v="Jumia"/>
    <s v="Jum"/>
    <n v="99349.3"/>
    <n v="91504159.730000004"/>
    <n v="91504159.730000004"/>
    <s v="Riyadh"/>
  </r>
  <r>
    <s v="ORD107871"/>
    <s v="Adidas Running Shoes"/>
    <x v="1"/>
    <x v="9"/>
    <x v="0"/>
    <x v="0"/>
    <n v="13716.12"/>
    <n v="5"/>
    <x v="7868"/>
    <x v="298"/>
    <n v="4176"/>
    <x v="228"/>
    <m/>
    <m/>
    <s v="sq"/>
    <s v="sq"/>
    <n v="16284.02"/>
    <n v="91504159.730000004"/>
    <n v="91504159.730000004"/>
    <s v="Cairo"/>
  </r>
  <r>
    <s v="ORD107872"/>
    <s v="HP Pavilion Laptop"/>
    <x v="3"/>
    <x v="3"/>
    <x v="2"/>
    <x v="2"/>
    <n v="5139.1899999999996"/>
    <n v="3"/>
    <x v="7869"/>
    <x v="340"/>
    <n v="1584"/>
    <x v="281"/>
    <m/>
    <m/>
    <s v="Amazon"/>
    <s v="Amazon"/>
    <n v="26648.76"/>
    <n v="57542997.559999913"/>
    <n v="57542997.559999913"/>
    <s v="Casablanca"/>
  </r>
  <r>
    <s v="ORD107873"/>
    <s v="Bluetooth Headset"/>
    <x v="2"/>
    <x v="2"/>
    <x v="1"/>
    <x v="0"/>
    <n v="1510.33"/>
    <n v="3"/>
    <x v="7870"/>
    <x v="93"/>
    <n v="2972"/>
    <x v="285"/>
    <m/>
    <m/>
    <s v="Jumia"/>
    <s v="Jum"/>
    <n v="16284.02"/>
    <n v="29200970.130000021"/>
    <n v="29200970.130000021"/>
    <s v="Cairo"/>
  </r>
  <r>
    <s v="ORD107874"/>
    <s v="Samsung Galaxy A14"/>
    <x v="0"/>
    <x v="0"/>
    <x v="2"/>
    <x v="4"/>
    <n v="3033.38"/>
    <n v="3"/>
    <x v="7871"/>
    <x v="262"/>
    <n v="1965"/>
    <x v="202"/>
    <m/>
    <m/>
    <s v="Amazon"/>
    <s v="Amazon"/>
    <n v="99349.3"/>
    <n v="92327183.770000085"/>
    <n v="92327183.770000085"/>
    <s v="Riyadh"/>
  </r>
  <r>
    <s v="ORD107875"/>
    <s v="Bluetooth Headset"/>
    <x v="2"/>
    <x v="2"/>
    <x v="1"/>
    <x v="2"/>
    <n v="428.33"/>
    <n v="5"/>
    <x v="7872"/>
    <x v="339"/>
    <n v="4735"/>
    <x v="268"/>
    <m/>
    <m/>
    <s v="Jumia"/>
    <s v="Jum"/>
    <n v="26648.76"/>
    <n v="29200970.130000021"/>
    <n v="29200970.130000021"/>
    <s v="Casablanca"/>
  </r>
  <r>
    <s v="ORD107876"/>
    <s v="Adidas Running Shoes"/>
    <x v="1"/>
    <x v="9"/>
    <x v="1"/>
    <x v="2"/>
    <n v="2017.46"/>
    <n v="4"/>
    <x v="7873"/>
    <x v="10"/>
    <n v="4191"/>
    <x v="333"/>
    <m/>
    <m/>
    <s v="Jumia"/>
    <s v="Jum"/>
    <n v="26648.76"/>
    <n v="91504159.730000004"/>
    <n v="91504159.730000004"/>
    <s v="Casablanca"/>
  </r>
  <r>
    <s v="ORD107877"/>
    <s v="Nike Air Max"/>
    <x v="1"/>
    <x v="1"/>
    <x v="1"/>
    <x v="3"/>
    <n v="17153.22"/>
    <n v="5"/>
    <x v="7874"/>
    <x v="276"/>
    <n v="3784"/>
    <x v="33"/>
    <m/>
    <m/>
    <s v="Jumia"/>
    <s v="Jum"/>
    <n v="3665.44"/>
    <n v="91504159.730000004"/>
    <n v="91504159.730000004"/>
    <s v="Dubai"/>
  </r>
  <r>
    <s v="ORD107878"/>
    <s v="T-shirt Cotton"/>
    <x v="1"/>
    <x v="5"/>
    <x v="2"/>
    <x v="1"/>
    <n v="10286.39"/>
    <n v="4"/>
    <x v="7875"/>
    <x v="20"/>
    <n v="524"/>
    <x v="41"/>
    <m/>
    <m/>
    <s v="Amazon"/>
    <s v="Amazon"/>
    <n v="13290.4"/>
    <n v="91504159.730000004"/>
    <n v="91504159.730000004"/>
    <s v="Alexandria"/>
  </r>
  <r>
    <s v="ORD107879"/>
    <s v="Dell Inspiron 3501"/>
    <x v="3"/>
    <x v="8"/>
    <x v="2"/>
    <x v="3"/>
    <n v="18073.53"/>
    <n v="1"/>
    <x v="7876"/>
    <x v="393"/>
    <n v="3469"/>
    <x v="130"/>
    <m/>
    <m/>
    <s v="Amazon"/>
    <s v="Amazon"/>
    <n v="3665.44"/>
    <n v="57542997.559999913"/>
    <n v="57542997.559999913"/>
    <s v="Dubai"/>
  </r>
  <r>
    <s v="ORD107880"/>
    <s v="T-shirt Cotton"/>
    <x v="1"/>
    <x v="5"/>
    <x v="1"/>
    <x v="0"/>
    <n v="11636.96"/>
    <n v="1"/>
    <x v="7877"/>
    <x v="315"/>
    <n v="4887"/>
    <x v="274"/>
    <m/>
    <m/>
    <s v="Jumia"/>
    <s v="Jum"/>
    <n v="16284.02"/>
    <n v="91504159.730000004"/>
    <n v="91504159.730000004"/>
    <s v="Cairo"/>
  </r>
  <r>
    <s v="ORD107881"/>
    <s v="Bluetooth Headset"/>
    <x v="2"/>
    <x v="2"/>
    <x v="2"/>
    <x v="0"/>
    <n v="1565.14"/>
    <n v="5"/>
    <x v="7878"/>
    <x v="246"/>
    <n v="4969"/>
    <x v="45"/>
    <m/>
    <m/>
    <s v="Amazon"/>
    <s v="Amazon"/>
    <n v="16284.02"/>
    <n v="29200970.130000021"/>
    <n v="29200970.130000021"/>
    <s v="Cairo"/>
  </r>
  <r>
    <s v="ORD107882"/>
    <s v="iPhone 13"/>
    <x v="0"/>
    <x v="4"/>
    <x v="2"/>
    <x v="0"/>
    <n v="3122.14"/>
    <n v="3"/>
    <x v="7879"/>
    <x v="362"/>
    <n v="1233"/>
    <x v="349"/>
    <m/>
    <m/>
    <s v="Amazon"/>
    <s v="Amazon"/>
    <n v="16284.02"/>
    <n v="92327183.770000085"/>
    <n v="92327183.770000085"/>
    <s v="Cairo"/>
  </r>
  <r>
    <s v="ORD107883"/>
    <s v="Nike Air Max"/>
    <x v="1"/>
    <x v="1"/>
    <x v="1"/>
    <x v="4"/>
    <n v="623.07000000000005"/>
    <n v="3"/>
    <x v="7880"/>
    <x v="253"/>
    <n v="2434"/>
    <x v="188"/>
    <m/>
    <m/>
    <s v="Jumia"/>
    <s v="Jum"/>
    <n v="99349.3"/>
    <n v="91504159.730000004"/>
    <n v="91504159.730000004"/>
    <s v="Riyadh"/>
  </r>
  <r>
    <s v="ORD107884"/>
    <s v="T-shirt Cotton"/>
    <x v="1"/>
    <x v="5"/>
    <x v="2"/>
    <x v="1"/>
    <n v="5045.72"/>
    <n v="5"/>
    <x v="7881"/>
    <x v="173"/>
    <n v="4205"/>
    <x v="175"/>
    <m/>
    <m/>
    <s v="Amazon"/>
    <s v="Amazon"/>
    <n v="13290.4"/>
    <n v="91504159.730000004"/>
    <n v="91504159.730000004"/>
    <s v="Alexandria"/>
  </r>
  <r>
    <s v="ORD107885"/>
    <s v="Bluetooth Headset"/>
    <x v="2"/>
    <x v="2"/>
    <x v="1"/>
    <x v="4"/>
    <n v="1935.1"/>
    <n v="5"/>
    <x v="7882"/>
    <x v="234"/>
    <n v="3034"/>
    <x v="34"/>
    <m/>
    <m/>
    <s v="Jumia"/>
    <s v="Jum"/>
    <n v="99349.3"/>
    <n v="29200970.130000021"/>
    <n v="29200970.130000021"/>
    <s v="Riyadh"/>
  </r>
  <r>
    <s v="ORD107886"/>
    <s v="Adidas Running Shoes"/>
    <x v="1"/>
    <x v="9"/>
    <x v="0"/>
    <x v="1"/>
    <n v="15039.46"/>
    <n v="1"/>
    <x v="7883"/>
    <x v="41"/>
    <n v="2543"/>
    <x v="332"/>
    <m/>
    <m/>
    <s v="sq"/>
    <s v="sq"/>
    <n v="13290.4"/>
    <n v="91504159.730000004"/>
    <n v="91504159.730000004"/>
    <s v="Alexandria"/>
  </r>
  <r>
    <s v="ORD107887"/>
    <s v="HP Pavilion Laptop"/>
    <x v="3"/>
    <x v="3"/>
    <x v="1"/>
    <x v="5"/>
    <n v="1982.18"/>
    <n v="4"/>
    <x v="7884"/>
    <x v="166"/>
    <n v="3927"/>
    <x v="262"/>
    <m/>
    <m/>
    <s v="Jumia"/>
    <s v="Jum"/>
    <n v="27872.98"/>
    <n v="57542997.559999913"/>
    <n v="57542997.559999913"/>
    <s v="Giza"/>
  </r>
  <r>
    <s v="ORD107888"/>
    <s v="iPhone 13"/>
    <x v="0"/>
    <x v="4"/>
    <x v="2"/>
    <x v="1"/>
    <n v="8441.06"/>
    <n v="4"/>
    <x v="7885"/>
    <x v="9"/>
    <n v="2386"/>
    <x v="24"/>
    <m/>
    <m/>
    <s v="Amazon"/>
    <s v="Amazon"/>
    <n v="13290.4"/>
    <n v="92327183.770000085"/>
    <n v="92327183.770000085"/>
    <s v="Alexandria"/>
  </r>
  <r>
    <s v="ORD107889"/>
    <s v="Dell Inspiron 3501"/>
    <x v="3"/>
    <x v="8"/>
    <x v="0"/>
    <x v="1"/>
    <n v="9515.66"/>
    <n v="4"/>
    <x v="7886"/>
    <x v="29"/>
    <n v="4809"/>
    <x v="252"/>
    <m/>
    <m/>
    <s v="sq"/>
    <s v="sq"/>
    <n v="13290.4"/>
    <n v="57542997.559999913"/>
    <n v="57542997.559999913"/>
    <s v="Alexandria"/>
  </r>
  <r>
    <s v="ORD107890"/>
    <s v="HP Pavilion Laptop"/>
    <x v="3"/>
    <x v="3"/>
    <x v="2"/>
    <x v="5"/>
    <n v="17026.099999999999"/>
    <n v="3"/>
    <x v="7887"/>
    <x v="160"/>
    <n v="3813"/>
    <x v="307"/>
    <m/>
    <m/>
    <s v="Amazon"/>
    <s v="Amazon"/>
    <n v="27872.98"/>
    <n v="57542997.559999913"/>
    <n v="57542997.559999913"/>
    <s v="Giza"/>
  </r>
  <r>
    <s v="ORD107891"/>
    <s v="Nike Air Max"/>
    <x v="1"/>
    <x v="1"/>
    <x v="0"/>
    <x v="0"/>
    <n v="2096.02"/>
    <n v="2"/>
    <x v="7888"/>
    <x v="309"/>
    <n v="696"/>
    <x v="193"/>
    <m/>
    <m/>
    <s v="sq"/>
    <s v="sq"/>
    <n v="16284.02"/>
    <n v="91504159.730000004"/>
    <n v="91504159.730000004"/>
    <s v="Cairo"/>
  </r>
  <r>
    <s v="ORD107892"/>
    <s v="HP Pavilion Laptop"/>
    <x v="3"/>
    <x v="3"/>
    <x v="1"/>
    <x v="2"/>
    <n v="604.9"/>
    <n v="4"/>
    <x v="7889"/>
    <x v="315"/>
    <n v="2432"/>
    <x v="53"/>
    <m/>
    <m/>
    <s v="Jumia"/>
    <s v="Jum"/>
    <n v="26648.76"/>
    <n v="57542997.559999913"/>
    <n v="57542997.559999913"/>
    <s v="Casablanca"/>
  </r>
  <r>
    <s v="ORD107893"/>
    <s v="T-shirt Cotton"/>
    <x v="1"/>
    <x v="5"/>
    <x v="0"/>
    <x v="4"/>
    <n v="8483.67"/>
    <n v="1"/>
    <x v="7890"/>
    <x v="16"/>
    <n v="4899"/>
    <x v="182"/>
    <m/>
    <m/>
    <s v="sq"/>
    <s v="sq"/>
    <n v="99349.3"/>
    <n v="91504159.730000004"/>
    <n v="91504159.730000004"/>
    <s v="Riyadh"/>
  </r>
  <r>
    <s v="ORD107894"/>
    <s v="Nike Air Max"/>
    <x v="1"/>
    <x v="1"/>
    <x v="1"/>
    <x v="2"/>
    <n v="1480.87"/>
    <n v="3"/>
    <x v="7891"/>
    <x v="292"/>
    <n v="4722"/>
    <x v="159"/>
    <m/>
    <m/>
    <s v="Jumia"/>
    <s v="Jum"/>
    <n v="26648.76"/>
    <n v="91504159.730000004"/>
    <n v="91504159.730000004"/>
    <s v="Casablanca"/>
  </r>
  <r>
    <s v="ORD107895"/>
    <s v="Dell Inspiron 3501"/>
    <x v="3"/>
    <x v="8"/>
    <x v="2"/>
    <x v="5"/>
    <n v="5640.71"/>
    <n v="2"/>
    <x v="7892"/>
    <x v="357"/>
    <n v="2540"/>
    <x v="340"/>
    <m/>
    <m/>
    <s v="Amazon"/>
    <s v="Amazon"/>
    <n v="27872.98"/>
    <n v="57542997.559999913"/>
    <n v="57542997.559999913"/>
    <s v="Giza"/>
  </r>
  <r>
    <s v="ORD107896"/>
    <s v="Samsung Galaxy A14"/>
    <x v="0"/>
    <x v="0"/>
    <x v="1"/>
    <x v="5"/>
    <n v="19001.5"/>
    <n v="2"/>
    <x v="7893"/>
    <x v="188"/>
    <n v="4535"/>
    <x v="337"/>
    <m/>
    <m/>
    <s v="Jumia"/>
    <s v="Jum"/>
    <n v="27872.98"/>
    <n v="92327183.770000085"/>
    <n v="92327183.770000085"/>
    <s v="Giza"/>
  </r>
  <r>
    <s v="ORD107897"/>
    <s v="Xiaomi Redmi Note 12"/>
    <x v="0"/>
    <x v="7"/>
    <x v="1"/>
    <x v="1"/>
    <n v="276.83999999999997"/>
    <n v="1"/>
    <x v="7894"/>
    <x v="235"/>
    <n v="4446"/>
    <x v="208"/>
    <m/>
    <m/>
    <s v="Jumia"/>
    <s v="Jum"/>
    <n v="13290.4"/>
    <n v="92327183.770000085"/>
    <n v="92327183.770000085"/>
    <s v="Alexandria"/>
  </r>
  <r>
    <s v="ORD107898"/>
    <s v="Bluetooth Headset"/>
    <x v="2"/>
    <x v="2"/>
    <x v="1"/>
    <x v="3"/>
    <n v="3006.54"/>
    <n v="3"/>
    <x v="7895"/>
    <x v="181"/>
    <n v="240"/>
    <x v="267"/>
    <m/>
    <m/>
    <s v="Jumia"/>
    <s v="Jum"/>
    <n v="3665.44"/>
    <n v="29200970.130000021"/>
    <n v="29200970.130000021"/>
    <s v="Dubai"/>
  </r>
  <r>
    <s v="ORD107899"/>
    <s v="Samsung Galaxy A14"/>
    <x v="0"/>
    <x v="0"/>
    <x v="2"/>
    <x v="3"/>
    <n v="737.46"/>
    <n v="5"/>
    <x v="7896"/>
    <x v="91"/>
    <n v="955"/>
    <x v="45"/>
    <m/>
    <m/>
    <s v="Amazon"/>
    <s v="Amazon"/>
    <n v="3665.44"/>
    <n v="92327183.770000085"/>
    <n v="92327183.770000085"/>
    <s v="Dubai"/>
  </r>
  <r>
    <s v="ORD107900"/>
    <s v="Smartwatch FitPro"/>
    <x v="4"/>
    <x v="6"/>
    <x v="2"/>
    <x v="4"/>
    <n v="11910.01"/>
    <n v="2"/>
    <x v="7897"/>
    <x v="112"/>
    <n v="1157"/>
    <x v="200"/>
    <m/>
    <m/>
    <s v="Amazon"/>
    <s v="Amazon"/>
    <n v="99349.3"/>
    <n v="31420413.200000018"/>
    <n v="31420413.200000018"/>
    <s v="Riyadh"/>
  </r>
  <r>
    <s v="ORD107901"/>
    <s v="Smartwatch FitPro"/>
    <x v="4"/>
    <x v="6"/>
    <x v="0"/>
    <x v="0"/>
    <n v="11755.45"/>
    <n v="3"/>
    <x v="7898"/>
    <x v="212"/>
    <n v="1718"/>
    <x v="308"/>
    <m/>
    <m/>
    <s v="sq"/>
    <s v="sq"/>
    <n v="16284.02"/>
    <n v="31420413.200000018"/>
    <n v="31420413.200000018"/>
    <s v="Cairo"/>
  </r>
  <r>
    <s v="ORD107902"/>
    <s v="iPhone 13"/>
    <x v="0"/>
    <x v="4"/>
    <x v="0"/>
    <x v="3"/>
    <n v="7975.77"/>
    <n v="2"/>
    <x v="7899"/>
    <x v="231"/>
    <n v="117"/>
    <x v="0"/>
    <m/>
    <m/>
    <s v="sq"/>
    <s v="sq"/>
    <n v="3665.44"/>
    <n v="92327183.770000085"/>
    <n v="92327183.770000085"/>
    <s v="Dubai"/>
  </r>
  <r>
    <s v="ORD107903"/>
    <s v="Bluetooth Headset"/>
    <x v="2"/>
    <x v="2"/>
    <x v="2"/>
    <x v="1"/>
    <n v="9835.25"/>
    <n v="5"/>
    <x v="7900"/>
    <x v="196"/>
    <n v="2607"/>
    <x v="126"/>
    <m/>
    <m/>
    <s v="Amazon"/>
    <s v="Amazon"/>
    <n v="13290.4"/>
    <n v="29200970.130000021"/>
    <n v="29200970.130000021"/>
    <s v="Alexandria"/>
  </r>
  <r>
    <s v="ORD107904"/>
    <s v="Dell Inspiron 3501"/>
    <x v="3"/>
    <x v="8"/>
    <x v="1"/>
    <x v="0"/>
    <n v="9227.56"/>
    <n v="4"/>
    <x v="7901"/>
    <x v="318"/>
    <n v="2418"/>
    <x v="295"/>
    <m/>
    <m/>
    <s v="Jumia"/>
    <s v="Jum"/>
    <n v="16284.02"/>
    <n v="57542997.559999913"/>
    <n v="57542997.559999913"/>
    <s v="Cairo"/>
  </r>
  <r>
    <s v="ORD107905"/>
    <s v="Adidas Running Shoes"/>
    <x v="1"/>
    <x v="9"/>
    <x v="0"/>
    <x v="0"/>
    <n v="19448.77"/>
    <n v="3"/>
    <x v="7902"/>
    <x v="35"/>
    <n v="3717"/>
    <x v="24"/>
    <m/>
    <m/>
    <s v="sq"/>
    <s v="sq"/>
    <n v="16284.02"/>
    <n v="91504159.730000004"/>
    <n v="91504159.730000004"/>
    <s v="Cairo"/>
  </r>
  <r>
    <s v="ORD107906"/>
    <s v="Bluetooth Headset"/>
    <x v="2"/>
    <x v="2"/>
    <x v="0"/>
    <x v="4"/>
    <n v="3426.38"/>
    <n v="1"/>
    <x v="7903"/>
    <x v="165"/>
    <n v="3843"/>
    <x v="253"/>
    <m/>
    <m/>
    <s v="sq"/>
    <s v="sq"/>
    <n v="99349.3"/>
    <n v="29200970.130000021"/>
    <n v="29200970.130000021"/>
    <s v="Riyadh"/>
  </r>
  <r>
    <s v="ORD107907"/>
    <s v="Bluetooth Headset"/>
    <x v="2"/>
    <x v="2"/>
    <x v="1"/>
    <x v="4"/>
    <n v="10845.99"/>
    <n v="2"/>
    <x v="7904"/>
    <x v="253"/>
    <n v="1629"/>
    <x v="14"/>
    <m/>
    <m/>
    <s v="Jumia"/>
    <s v="Jum"/>
    <n v="99349.3"/>
    <n v="29200970.130000021"/>
    <n v="29200970.130000021"/>
    <s v="Riyadh"/>
  </r>
  <r>
    <s v="ORD107908"/>
    <s v="iPhone 13"/>
    <x v="0"/>
    <x v="4"/>
    <x v="0"/>
    <x v="1"/>
    <n v="480.3"/>
    <n v="1"/>
    <x v="7905"/>
    <x v="228"/>
    <n v="4317"/>
    <x v="292"/>
    <m/>
    <m/>
    <s v="sq"/>
    <s v="sq"/>
    <n v="13290.4"/>
    <n v="92327183.770000085"/>
    <n v="92327183.770000085"/>
    <s v="Alexandria"/>
  </r>
  <r>
    <s v="ORD107909"/>
    <s v="HP Pavilion Laptop"/>
    <x v="3"/>
    <x v="3"/>
    <x v="2"/>
    <x v="5"/>
    <n v="14207.72"/>
    <n v="3"/>
    <x v="7906"/>
    <x v="390"/>
    <n v="1971"/>
    <x v="143"/>
    <m/>
    <m/>
    <s v="Amazon"/>
    <s v="Amazon"/>
    <n v="27872.98"/>
    <n v="57542997.559999913"/>
    <n v="57542997.559999913"/>
    <s v="Giza"/>
  </r>
  <r>
    <s v="ORD107910"/>
    <s v="Samsung Galaxy A14"/>
    <x v="0"/>
    <x v="0"/>
    <x v="1"/>
    <x v="3"/>
    <n v="9743.1200000000008"/>
    <n v="4"/>
    <x v="7907"/>
    <x v="313"/>
    <n v="4114"/>
    <x v="240"/>
    <m/>
    <m/>
    <s v="Jumia"/>
    <s v="Jum"/>
    <n v="3665.44"/>
    <n v="92327183.770000085"/>
    <n v="92327183.770000085"/>
    <s v="Dubai"/>
  </r>
  <r>
    <s v="ORD107911"/>
    <s v="T-shirt Cotton"/>
    <x v="1"/>
    <x v="5"/>
    <x v="1"/>
    <x v="3"/>
    <n v="6107.68"/>
    <n v="4"/>
    <x v="7908"/>
    <x v="95"/>
    <n v="2660"/>
    <x v="193"/>
    <m/>
    <m/>
    <s v="Jumia"/>
    <s v="Jum"/>
    <n v="3665.44"/>
    <n v="91504159.730000004"/>
    <n v="91504159.730000004"/>
    <s v="Dubai"/>
  </r>
  <r>
    <s v="ORD107912"/>
    <s v="Bluetooth Headset"/>
    <x v="2"/>
    <x v="2"/>
    <x v="2"/>
    <x v="0"/>
    <n v="18479.71"/>
    <n v="3"/>
    <x v="7909"/>
    <x v="277"/>
    <n v="3543"/>
    <x v="131"/>
    <m/>
    <m/>
    <s v="Amazon"/>
    <s v="Amazon"/>
    <n v="16284.02"/>
    <n v="29200970.130000021"/>
    <n v="29200970.130000021"/>
    <s v="Cairo"/>
  </r>
  <r>
    <s v="ORD107913"/>
    <s v="T-shirt Cotton"/>
    <x v="1"/>
    <x v="5"/>
    <x v="0"/>
    <x v="5"/>
    <n v="262.57"/>
    <n v="5"/>
    <x v="7910"/>
    <x v="324"/>
    <n v="3427"/>
    <x v="351"/>
    <m/>
    <m/>
    <s v="sq"/>
    <s v="sq"/>
    <n v="27872.98"/>
    <n v="91504159.730000004"/>
    <n v="91504159.730000004"/>
    <s v="Giza"/>
  </r>
  <r>
    <s v="ORD107914"/>
    <s v="Adidas Running Shoes"/>
    <x v="1"/>
    <x v="9"/>
    <x v="2"/>
    <x v="3"/>
    <n v="16875.73"/>
    <n v="2"/>
    <x v="7911"/>
    <x v="400"/>
    <n v="1158"/>
    <x v="236"/>
    <m/>
    <m/>
    <s v="Amazon"/>
    <s v="Amazon"/>
    <n v="3665.44"/>
    <n v="91504159.730000004"/>
    <n v="91504159.730000004"/>
    <s v="Dubai"/>
  </r>
  <r>
    <s v="ORD107915"/>
    <s v="Smartwatch FitPro"/>
    <x v="4"/>
    <x v="6"/>
    <x v="2"/>
    <x v="3"/>
    <n v="16065.11"/>
    <n v="3"/>
    <x v="7912"/>
    <x v="162"/>
    <n v="2860"/>
    <x v="244"/>
    <m/>
    <m/>
    <s v="Amazon"/>
    <s v="Amazon"/>
    <n v="3665.44"/>
    <n v="31420413.200000018"/>
    <n v="31420413.200000018"/>
    <s v="Dubai"/>
  </r>
  <r>
    <s v="ORD107916"/>
    <s v="iPhone 13"/>
    <x v="0"/>
    <x v="4"/>
    <x v="0"/>
    <x v="0"/>
    <n v="18600.78"/>
    <n v="5"/>
    <x v="7913"/>
    <x v="117"/>
    <n v="2308"/>
    <x v="53"/>
    <m/>
    <m/>
    <s v="sq"/>
    <s v="sq"/>
    <n v="16284.02"/>
    <n v="92327183.770000085"/>
    <n v="92327183.770000085"/>
    <s v="Cairo"/>
  </r>
  <r>
    <s v="ORD107917"/>
    <s v="T-shirt Cotton"/>
    <x v="1"/>
    <x v="5"/>
    <x v="0"/>
    <x v="0"/>
    <n v="6362.28"/>
    <n v="2"/>
    <x v="7914"/>
    <x v="31"/>
    <n v="3603"/>
    <x v="141"/>
    <m/>
    <m/>
    <s v="sq"/>
    <s v="sq"/>
    <n v="16284.02"/>
    <n v="91504159.730000004"/>
    <n v="91504159.730000004"/>
    <s v="Cairo"/>
  </r>
  <r>
    <s v="ORD107918"/>
    <s v="Xiaomi Redmi Note 12"/>
    <x v="0"/>
    <x v="7"/>
    <x v="0"/>
    <x v="1"/>
    <n v="18011.45"/>
    <n v="3"/>
    <x v="7915"/>
    <x v="238"/>
    <n v="3073"/>
    <x v="347"/>
    <m/>
    <m/>
    <s v="sq"/>
    <s v="sq"/>
    <n v="13290.4"/>
    <n v="92327183.770000085"/>
    <n v="92327183.770000085"/>
    <s v="Alexandria"/>
  </r>
  <r>
    <s v="ORD107919"/>
    <s v="Smartwatch FitPro"/>
    <x v="4"/>
    <x v="6"/>
    <x v="2"/>
    <x v="3"/>
    <n v="2422.23"/>
    <n v="1"/>
    <x v="7916"/>
    <x v="4"/>
    <n v="2503"/>
    <x v="210"/>
    <m/>
    <m/>
    <s v="Amazon"/>
    <s v="Amazon"/>
    <n v="3665.44"/>
    <n v="31420413.200000018"/>
    <n v="31420413.200000018"/>
    <s v="Dubai"/>
  </r>
  <r>
    <s v="ORD107920"/>
    <s v="Dell Inspiron 3501"/>
    <x v="3"/>
    <x v="8"/>
    <x v="0"/>
    <x v="1"/>
    <n v="6944.69"/>
    <n v="4"/>
    <x v="7917"/>
    <x v="332"/>
    <n v="2861"/>
    <x v="27"/>
    <m/>
    <m/>
    <s v="sq"/>
    <s v="sq"/>
    <n v="13290.4"/>
    <n v="57542997.559999913"/>
    <n v="57542997.559999913"/>
    <s v="Alexandria"/>
  </r>
  <r>
    <s v="ORD107921"/>
    <s v="Dell Inspiron 3501"/>
    <x v="3"/>
    <x v="8"/>
    <x v="0"/>
    <x v="2"/>
    <n v="9108.92"/>
    <n v="4"/>
    <x v="7918"/>
    <x v="164"/>
    <n v="1055"/>
    <x v="230"/>
    <m/>
    <m/>
    <s v="sq"/>
    <s v="sq"/>
    <n v="26648.76"/>
    <n v="57542997.559999913"/>
    <n v="57542997.559999913"/>
    <s v="Casablanca"/>
  </r>
  <r>
    <s v="ORD107922"/>
    <s v="Smartwatch FitPro"/>
    <x v="4"/>
    <x v="6"/>
    <x v="0"/>
    <x v="3"/>
    <n v="18950.82"/>
    <n v="3"/>
    <x v="7919"/>
    <x v="24"/>
    <n v="1760"/>
    <x v="355"/>
    <m/>
    <m/>
    <s v="sq"/>
    <s v="sq"/>
    <n v="3665.44"/>
    <n v="31420413.200000018"/>
    <n v="31420413.200000018"/>
    <s v="Dubai"/>
  </r>
  <r>
    <s v="ORD107923"/>
    <s v="HP Pavilion Laptop"/>
    <x v="3"/>
    <x v="3"/>
    <x v="2"/>
    <x v="5"/>
    <n v="15642.99"/>
    <n v="4"/>
    <x v="7920"/>
    <x v="147"/>
    <n v="4294"/>
    <x v="285"/>
    <m/>
    <m/>
    <s v="Amazon"/>
    <s v="Amazon"/>
    <n v="27872.98"/>
    <n v="57542997.559999913"/>
    <n v="57542997.559999913"/>
    <s v="Giza"/>
  </r>
  <r>
    <s v="ORD107924"/>
    <s v="Smartwatch FitPro"/>
    <x v="4"/>
    <x v="6"/>
    <x v="2"/>
    <x v="1"/>
    <n v="19922.68"/>
    <n v="2"/>
    <x v="7921"/>
    <x v="359"/>
    <n v="4294"/>
    <x v="101"/>
    <m/>
    <m/>
    <s v="Amazon"/>
    <s v="Amazon"/>
    <n v="13290.4"/>
    <n v="31420413.200000018"/>
    <n v="31420413.200000018"/>
    <s v="Alexandria"/>
  </r>
  <r>
    <s v="ORD107925"/>
    <s v="Samsung Galaxy A14"/>
    <x v="0"/>
    <x v="0"/>
    <x v="0"/>
    <x v="3"/>
    <n v="18979.23"/>
    <n v="2"/>
    <x v="7922"/>
    <x v="71"/>
    <n v="4165"/>
    <x v="29"/>
    <m/>
    <m/>
    <s v="sq"/>
    <s v="sq"/>
    <n v="3665.44"/>
    <n v="92327183.770000085"/>
    <n v="92327183.770000085"/>
    <s v="Dubai"/>
  </r>
  <r>
    <s v="ORD107926"/>
    <s v="HP Pavilion Laptop"/>
    <x v="3"/>
    <x v="3"/>
    <x v="1"/>
    <x v="4"/>
    <n v="4268.88"/>
    <n v="2"/>
    <x v="7923"/>
    <x v="291"/>
    <n v="4115"/>
    <x v="204"/>
    <m/>
    <m/>
    <s v="Jumia"/>
    <s v="Jum"/>
    <n v="99349.3"/>
    <n v="57542997.559999913"/>
    <n v="57542997.559999913"/>
    <s v="Riyadh"/>
  </r>
  <r>
    <s v="ORD107927"/>
    <s v="Samsung Galaxy A14"/>
    <x v="0"/>
    <x v="0"/>
    <x v="0"/>
    <x v="1"/>
    <n v="7905.16"/>
    <n v="2"/>
    <x v="7924"/>
    <x v="10"/>
    <n v="4861"/>
    <x v="340"/>
    <m/>
    <m/>
    <s v="sq"/>
    <s v="sq"/>
    <n v="13290.4"/>
    <n v="92327183.770000085"/>
    <n v="92327183.770000085"/>
    <s v="Alexandria"/>
  </r>
  <r>
    <s v="ORD107928"/>
    <s v="Smartwatch FitPro"/>
    <x v="4"/>
    <x v="6"/>
    <x v="2"/>
    <x v="1"/>
    <n v="7998.34"/>
    <n v="1"/>
    <x v="7925"/>
    <x v="168"/>
    <n v="1011"/>
    <x v="231"/>
    <m/>
    <m/>
    <s v="Amazon"/>
    <s v="Amazon"/>
    <n v="13290.4"/>
    <n v="31420413.200000018"/>
    <n v="31420413.200000018"/>
    <s v="Alexandria"/>
  </r>
  <r>
    <s v="ORD107929"/>
    <s v="T-shirt Cotton"/>
    <x v="1"/>
    <x v="5"/>
    <x v="1"/>
    <x v="2"/>
    <n v="6367.87"/>
    <n v="4"/>
    <x v="7926"/>
    <x v="37"/>
    <n v="4049"/>
    <x v="41"/>
    <m/>
    <m/>
    <s v="Jumia"/>
    <s v="Jum"/>
    <n v="26648.76"/>
    <n v="91504159.730000004"/>
    <n v="91504159.730000004"/>
    <s v="Casablanca"/>
  </r>
  <r>
    <s v="ORD107930"/>
    <s v="T-shirt Cotton"/>
    <x v="1"/>
    <x v="5"/>
    <x v="1"/>
    <x v="4"/>
    <n v="9463.9500000000007"/>
    <n v="5"/>
    <x v="7927"/>
    <x v="167"/>
    <n v="3526"/>
    <x v="51"/>
    <m/>
    <m/>
    <s v="Jumia"/>
    <s v="Jum"/>
    <n v="99349.3"/>
    <n v="91504159.730000004"/>
    <n v="91504159.730000004"/>
    <s v="Riyadh"/>
  </r>
  <r>
    <s v="ORD107931"/>
    <s v="Xiaomi Redmi Note 12"/>
    <x v="0"/>
    <x v="7"/>
    <x v="2"/>
    <x v="0"/>
    <n v="10396.200000000001"/>
    <n v="4"/>
    <x v="7928"/>
    <x v="326"/>
    <n v="764"/>
    <x v="195"/>
    <m/>
    <m/>
    <s v="Amazon"/>
    <s v="Amazon"/>
    <n v="16284.02"/>
    <n v="92327183.770000085"/>
    <n v="92327183.770000085"/>
    <s v="Cairo"/>
  </r>
  <r>
    <s v="ORD107932"/>
    <s v="HP Pavilion Laptop"/>
    <x v="3"/>
    <x v="3"/>
    <x v="2"/>
    <x v="1"/>
    <n v="1973.74"/>
    <n v="2"/>
    <x v="7929"/>
    <x v="168"/>
    <n v="364"/>
    <x v="57"/>
    <m/>
    <m/>
    <s v="Amazon"/>
    <s v="Amazon"/>
    <n v="13290.4"/>
    <n v="57542997.559999913"/>
    <n v="57542997.559999913"/>
    <s v="Alexandria"/>
  </r>
  <r>
    <s v="ORD107933"/>
    <s v="iPhone 13"/>
    <x v="0"/>
    <x v="4"/>
    <x v="1"/>
    <x v="5"/>
    <n v="16849.93"/>
    <n v="5"/>
    <x v="7930"/>
    <x v="41"/>
    <n v="4970"/>
    <x v="349"/>
    <m/>
    <m/>
    <s v="Jumia"/>
    <s v="Jum"/>
    <n v="27872.98"/>
    <n v="92327183.770000085"/>
    <n v="92327183.770000085"/>
    <s v="Giza"/>
  </r>
  <r>
    <s v="ORD107934"/>
    <s v="T-shirt Cotton"/>
    <x v="1"/>
    <x v="5"/>
    <x v="0"/>
    <x v="0"/>
    <n v="2435.59"/>
    <n v="3"/>
    <x v="7931"/>
    <x v="45"/>
    <n v="3508"/>
    <x v="336"/>
    <m/>
    <m/>
    <s v="sq"/>
    <s v="sq"/>
    <n v="16284.02"/>
    <n v="91504159.730000004"/>
    <n v="91504159.730000004"/>
    <s v="Cairo"/>
  </r>
  <r>
    <s v="ORD107935"/>
    <s v="HP Pavilion Laptop"/>
    <x v="3"/>
    <x v="3"/>
    <x v="1"/>
    <x v="3"/>
    <n v="13102.22"/>
    <n v="5"/>
    <x v="7932"/>
    <x v="362"/>
    <n v="1732"/>
    <x v="215"/>
    <m/>
    <m/>
    <s v="Jumia"/>
    <s v="Jum"/>
    <n v="3665.44"/>
    <n v="57542997.559999913"/>
    <n v="57542997.559999913"/>
    <s v="Dubai"/>
  </r>
  <r>
    <s v="ORD107936"/>
    <s v="Bluetooth Headset"/>
    <x v="2"/>
    <x v="2"/>
    <x v="1"/>
    <x v="0"/>
    <n v="9078.43"/>
    <n v="4"/>
    <x v="7933"/>
    <x v="179"/>
    <n v="288"/>
    <x v="205"/>
    <m/>
    <m/>
    <s v="Jumia"/>
    <s v="Jum"/>
    <n v="16284.02"/>
    <n v="29200970.130000021"/>
    <n v="29200970.130000021"/>
    <s v="Cairo"/>
  </r>
  <r>
    <s v="ORD107937"/>
    <s v="Adidas Running Shoes"/>
    <x v="1"/>
    <x v="9"/>
    <x v="2"/>
    <x v="0"/>
    <n v="4730.9399999999996"/>
    <n v="1"/>
    <x v="7934"/>
    <x v="315"/>
    <n v="1723"/>
    <x v="109"/>
    <m/>
    <m/>
    <s v="Amazon"/>
    <s v="Amazon"/>
    <n v="16284.02"/>
    <n v="91504159.730000004"/>
    <n v="91504159.730000004"/>
    <s v="Cairo"/>
  </r>
  <r>
    <s v="ORD107938"/>
    <s v="Smartwatch FitPro"/>
    <x v="4"/>
    <x v="6"/>
    <x v="0"/>
    <x v="4"/>
    <n v="14662.77"/>
    <n v="3"/>
    <x v="7935"/>
    <x v="21"/>
    <n v="3246"/>
    <x v="177"/>
    <m/>
    <m/>
    <s v="sq"/>
    <s v="sq"/>
    <n v="99349.3"/>
    <n v="31420413.200000018"/>
    <n v="31420413.200000018"/>
    <s v="Riyadh"/>
  </r>
  <r>
    <s v="ORD107939"/>
    <s v="Adidas Running Shoes"/>
    <x v="1"/>
    <x v="9"/>
    <x v="2"/>
    <x v="1"/>
    <n v="17658.28"/>
    <n v="3"/>
    <x v="7936"/>
    <x v="242"/>
    <n v="4073"/>
    <x v="9"/>
    <m/>
    <m/>
    <s v="Amazon"/>
    <s v="Amazon"/>
    <n v="13290.4"/>
    <n v="91504159.730000004"/>
    <n v="91504159.730000004"/>
    <s v="Alexandria"/>
  </r>
  <r>
    <s v="ORD107940"/>
    <s v="Xiaomi Redmi Note 12"/>
    <x v="0"/>
    <x v="7"/>
    <x v="0"/>
    <x v="4"/>
    <n v="673.81"/>
    <n v="1"/>
    <x v="7937"/>
    <x v="309"/>
    <n v="1240"/>
    <x v="85"/>
    <m/>
    <m/>
    <s v="sq"/>
    <s v="sq"/>
    <n v="99349.3"/>
    <n v="92327183.770000085"/>
    <n v="92327183.770000085"/>
    <s v="Riyadh"/>
  </r>
  <r>
    <s v="ORD107941"/>
    <s v="Bluetooth Headset"/>
    <x v="2"/>
    <x v="2"/>
    <x v="1"/>
    <x v="4"/>
    <n v="5721.69"/>
    <n v="3"/>
    <x v="7938"/>
    <x v="44"/>
    <n v="2118"/>
    <x v="45"/>
    <m/>
    <m/>
    <s v="Jumia"/>
    <s v="Jum"/>
    <n v="99349.3"/>
    <n v="29200970.130000021"/>
    <n v="29200970.130000021"/>
    <s v="Riyadh"/>
  </r>
  <r>
    <s v="ORD107942"/>
    <s v="Xiaomi Redmi Note 12"/>
    <x v="0"/>
    <x v="7"/>
    <x v="0"/>
    <x v="5"/>
    <n v="9765.7000000000007"/>
    <n v="1"/>
    <x v="7939"/>
    <x v="63"/>
    <n v="3708"/>
    <x v="248"/>
    <m/>
    <m/>
    <s v="sq"/>
    <s v="sq"/>
    <n v="27872.98"/>
    <n v="92327183.770000085"/>
    <n v="92327183.770000085"/>
    <s v="Giza"/>
  </r>
  <r>
    <s v="ORD107943"/>
    <s v="Dell Inspiron 3501"/>
    <x v="3"/>
    <x v="8"/>
    <x v="2"/>
    <x v="2"/>
    <n v="12222.97"/>
    <n v="3"/>
    <x v="7940"/>
    <x v="383"/>
    <n v="4383"/>
    <x v="230"/>
    <m/>
    <m/>
    <s v="Amazon"/>
    <s v="Amazon"/>
    <n v="26648.76"/>
    <n v="57542997.559999913"/>
    <n v="57542997.559999913"/>
    <s v="Casablanca"/>
  </r>
  <r>
    <s v="ORD107944"/>
    <s v="Samsung Galaxy A14"/>
    <x v="0"/>
    <x v="0"/>
    <x v="0"/>
    <x v="1"/>
    <n v="8961.4699999999993"/>
    <n v="1"/>
    <x v="7941"/>
    <x v="171"/>
    <n v="128"/>
    <x v="33"/>
    <m/>
    <m/>
    <s v="sq"/>
    <s v="sq"/>
    <n v="13290.4"/>
    <n v="92327183.770000085"/>
    <n v="92327183.770000085"/>
    <s v="Alexandria"/>
  </r>
  <r>
    <s v="ORD107945"/>
    <s v="Xiaomi Redmi Note 12"/>
    <x v="0"/>
    <x v="7"/>
    <x v="0"/>
    <x v="1"/>
    <n v="17103.330000000002"/>
    <n v="2"/>
    <x v="7942"/>
    <x v="252"/>
    <n v="1567"/>
    <x v="181"/>
    <m/>
    <m/>
    <s v="sq"/>
    <s v="sq"/>
    <n v="13290.4"/>
    <n v="92327183.770000085"/>
    <n v="92327183.770000085"/>
    <s v="Alexandria"/>
  </r>
  <r>
    <s v="ORD107946"/>
    <s v="HP Pavilion Laptop"/>
    <x v="3"/>
    <x v="3"/>
    <x v="2"/>
    <x v="3"/>
    <n v="19758.37"/>
    <n v="1"/>
    <x v="7943"/>
    <x v="348"/>
    <n v="48"/>
    <x v="358"/>
    <m/>
    <m/>
    <s v="Amazon"/>
    <s v="Amazon"/>
    <n v="3665.44"/>
    <n v="57542997.559999913"/>
    <n v="57542997.559999913"/>
    <s v="Dubai"/>
  </r>
  <r>
    <s v="ORD107947"/>
    <s v="Xiaomi Redmi Note 12"/>
    <x v="0"/>
    <x v="7"/>
    <x v="0"/>
    <x v="1"/>
    <n v="9962.91"/>
    <n v="4"/>
    <x v="7944"/>
    <x v="39"/>
    <n v="4554"/>
    <x v="175"/>
    <m/>
    <m/>
    <s v="sq"/>
    <s v="sq"/>
    <n v="13290.4"/>
    <n v="92327183.770000085"/>
    <n v="92327183.770000085"/>
    <s v="Alexandria"/>
  </r>
  <r>
    <s v="ORD107948"/>
    <s v="Adidas Running Shoes"/>
    <x v="1"/>
    <x v="9"/>
    <x v="0"/>
    <x v="3"/>
    <n v="17006.13"/>
    <n v="3"/>
    <x v="7945"/>
    <x v="324"/>
    <n v="902"/>
    <x v="78"/>
    <m/>
    <m/>
    <s v="sq"/>
    <s v="sq"/>
    <n v="3665.44"/>
    <n v="91504159.730000004"/>
    <n v="91504159.730000004"/>
    <s v="Dubai"/>
  </r>
  <r>
    <s v="ORD107949"/>
    <s v="Samsung Galaxy A14"/>
    <x v="0"/>
    <x v="0"/>
    <x v="0"/>
    <x v="3"/>
    <n v="14601.97"/>
    <n v="3"/>
    <x v="7946"/>
    <x v="7"/>
    <n v="4602"/>
    <x v="233"/>
    <m/>
    <m/>
    <s v="sq"/>
    <s v="sq"/>
    <n v="3665.44"/>
    <n v="92327183.770000085"/>
    <n v="92327183.770000085"/>
    <s v="Dubai"/>
  </r>
  <r>
    <s v="ORD107950"/>
    <s v="Xiaomi Redmi Note 12"/>
    <x v="0"/>
    <x v="7"/>
    <x v="2"/>
    <x v="3"/>
    <n v="3813.65"/>
    <n v="3"/>
    <x v="7947"/>
    <x v="6"/>
    <n v="4446"/>
    <x v="23"/>
    <m/>
    <m/>
    <s v="Amazon"/>
    <s v="Amazon"/>
    <n v="3665.44"/>
    <n v="92327183.770000085"/>
    <n v="92327183.770000085"/>
    <s v="Dubai"/>
  </r>
  <r>
    <s v="ORD107951"/>
    <s v="Bluetooth Headset"/>
    <x v="2"/>
    <x v="2"/>
    <x v="1"/>
    <x v="3"/>
    <n v="8355.5300000000007"/>
    <n v="3"/>
    <x v="7948"/>
    <x v="138"/>
    <n v="1222"/>
    <x v="114"/>
    <m/>
    <m/>
    <s v="Jumia"/>
    <s v="Jum"/>
    <n v="3665.44"/>
    <n v="29200970.130000021"/>
    <n v="29200970.130000021"/>
    <s v="Dubai"/>
  </r>
  <r>
    <s v="ORD107952"/>
    <s v="Bluetooth Headset"/>
    <x v="2"/>
    <x v="2"/>
    <x v="0"/>
    <x v="2"/>
    <n v="5162.6000000000004"/>
    <n v="3"/>
    <x v="7949"/>
    <x v="342"/>
    <n v="408"/>
    <x v="291"/>
    <m/>
    <m/>
    <s v="sq"/>
    <s v="sq"/>
    <n v="26648.76"/>
    <n v="29200970.130000021"/>
    <n v="29200970.130000021"/>
    <s v="Casablanca"/>
  </r>
  <r>
    <s v="ORD107953"/>
    <s v="HP Pavilion Laptop"/>
    <x v="3"/>
    <x v="3"/>
    <x v="2"/>
    <x v="5"/>
    <n v="5483.44"/>
    <n v="3"/>
    <x v="7950"/>
    <x v="73"/>
    <n v="2949"/>
    <x v="315"/>
    <m/>
    <m/>
    <s v="Amazon"/>
    <s v="Amazon"/>
    <n v="27872.98"/>
    <n v="57542997.559999913"/>
    <n v="57542997.559999913"/>
    <s v="Giza"/>
  </r>
  <r>
    <s v="ORD107954"/>
    <s v="Xiaomi Redmi Note 12"/>
    <x v="0"/>
    <x v="7"/>
    <x v="1"/>
    <x v="2"/>
    <n v="14386.11"/>
    <n v="5"/>
    <x v="7951"/>
    <x v="37"/>
    <n v="1508"/>
    <x v="134"/>
    <m/>
    <m/>
    <s v="Jumia"/>
    <s v="Jum"/>
    <n v="26648.76"/>
    <n v="92327183.770000085"/>
    <n v="92327183.770000085"/>
    <s v="Casablanca"/>
  </r>
  <r>
    <s v="ORD107955"/>
    <s v="Smartwatch FitPro"/>
    <x v="4"/>
    <x v="6"/>
    <x v="1"/>
    <x v="2"/>
    <n v="10772.54"/>
    <n v="1"/>
    <x v="7952"/>
    <x v="288"/>
    <n v="4292"/>
    <x v="12"/>
    <m/>
    <m/>
    <s v="Jumia"/>
    <s v="Jum"/>
    <n v="26648.76"/>
    <n v="31420413.200000018"/>
    <n v="31420413.200000018"/>
    <s v="Casablanca"/>
  </r>
  <r>
    <s v="ORD107956"/>
    <s v="Adidas Running Shoes"/>
    <x v="1"/>
    <x v="9"/>
    <x v="0"/>
    <x v="0"/>
    <n v="14043.77"/>
    <n v="4"/>
    <x v="7953"/>
    <x v="368"/>
    <n v="3082"/>
    <x v="330"/>
    <m/>
    <m/>
    <s v="sq"/>
    <s v="sq"/>
    <n v="16284.02"/>
    <n v="91504159.730000004"/>
    <n v="91504159.730000004"/>
    <s v="Cairo"/>
  </r>
  <r>
    <s v="ORD107957"/>
    <s v="T-shirt Cotton"/>
    <x v="1"/>
    <x v="5"/>
    <x v="0"/>
    <x v="4"/>
    <n v="19190.150000000001"/>
    <n v="3"/>
    <x v="7954"/>
    <x v="238"/>
    <n v="1452"/>
    <x v="66"/>
    <m/>
    <m/>
    <s v="sq"/>
    <s v="sq"/>
    <n v="99349.3"/>
    <n v="91504159.730000004"/>
    <n v="91504159.730000004"/>
    <s v="Riyadh"/>
  </r>
  <r>
    <s v="ORD107958"/>
    <s v="Samsung Galaxy A14"/>
    <x v="0"/>
    <x v="0"/>
    <x v="2"/>
    <x v="4"/>
    <n v="4556.76"/>
    <n v="1"/>
    <x v="7955"/>
    <x v="385"/>
    <n v="4340"/>
    <x v="223"/>
    <m/>
    <m/>
    <s v="Amazon"/>
    <s v="Amazon"/>
    <n v="99349.3"/>
    <n v="92327183.770000085"/>
    <n v="92327183.770000085"/>
    <s v="Riyadh"/>
  </r>
  <r>
    <s v="ORD107959"/>
    <s v="T-shirt Cotton"/>
    <x v="1"/>
    <x v="5"/>
    <x v="1"/>
    <x v="0"/>
    <n v="5504.52"/>
    <n v="2"/>
    <x v="7956"/>
    <x v="29"/>
    <n v="3519"/>
    <x v="159"/>
    <m/>
    <m/>
    <s v="Jumia"/>
    <s v="Jum"/>
    <n v="16284.02"/>
    <n v="91504159.730000004"/>
    <n v="91504159.730000004"/>
    <s v="Cairo"/>
  </r>
  <r>
    <s v="ORD107960"/>
    <s v="HP Pavilion Laptop"/>
    <x v="3"/>
    <x v="3"/>
    <x v="0"/>
    <x v="5"/>
    <n v="12403.87"/>
    <n v="3"/>
    <x v="7957"/>
    <x v="206"/>
    <n v="951"/>
    <x v="217"/>
    <m/>
    <m/>
    <s v="sq"/>
    <s v="sq"/>
    <n v="27872.98"/>
    <n v="57542997.559999913"/>
    <n v="57542997.559999913"/>
    <s v="Giza"/>
  </r>
  <r>
    <s v="ORD107961"/>
    <s v="iPhone 13"/>
    <x v="0"/>
    <x v="4"/>
    <x v="2"/>
    <x v="0"/>
    <n v="15278.61"/>
    <n v="4"/>
    <x v="7958"/>
    <x v="9"/>
    <n v="2127"/>
    <x v="166"/>
    <m/>
    <m/>
    <s v="Amazon"/>
    <s v="Amazon"/>
    <n v="16284.02"/>
    <n v="92327183.770000085"/>
    <n v="92327183.770000085"/>
    <s v="Cairo"/>
  </r>
  <r>
    <s v="ORD107962"/>
    <s v="Bluetooth Headset"/>
    <x v="2"/>
    <x v="2"/>
    <x v="1"/>
    <x v="1"/>
    <n v="123.14"/>
    <n v="4"/>
    <x v="7959"/>
    <x v="218"/>
    <n v="794"/>
    <x v="343"/>
    <m/>
    <m/>
    <s v="Jumia"/>
    <s v="Jum"/>
    <n v="13290.4"/>
    <n v="29200970.130000021"/>
    <n v="29200970.130000021"/>
    <s v="Alexandria"/>
  </r>
  <r>
    <s v="ORD107963"/>
    <s v="HP Pavilion Laptop"/>
    <x v="3"/>
    <x v="3"/>
    <x v="2"/>
    <x v="0"/>
    <n v="11216.25"/>
    <n v="2"/>
    <x v="7960"/>
    <x v="290"/>
    <n v="3680"/>
    <x v="119"/>
    <m/>
    <m/>
    <s v="Amazon"/>
    <s v="Amazon"/>
    <n v="16284.02"/>
    <n v="57542997.559999913"/>
    <n v="57542997.559999913"/>
    <s v="Cairo"/>
  </r>
  <r>
    <s v="ORD107964"/>
    <s v="Xiaomi Redmi Note 12"/>
    <x v="0"/>
    <x v="7"/>
    <x v="2"/>
    <x v="5"/>
    <n v="16723.41"/>
    <n v="5"/>
    <x v="7961"/>
    <x v="221"/>
    <n v="764"/>
    <x v="253"/>
    <m/>
    <m/>
    <s v="Amazon"/>
    <s v="Amazon"/>
    <n v="27872.98"/>
    <n v="92327183.770000085"/>
    <n v="92327183.770000085"/>
    <s v="Giza"/>
  </r>
  <r>
    <s v="ORD107965"/>
    <s v="Nike Air Max"/>
    <x v="1"/>
    <x v="1"/>
    <x v="1"/>
    <x v="3"/>
    <n v="10076.469999999999"/>
    <n v="1"/>
    <x v="7962"/>
    <x v="62"/>
    <n v="558"/>
    <x v="303"/>
    <m/>
    <m/>
    <s v="Jumia"/>
    <s v="Jum"/>
    <n v="3665.44"/>
    <n v="91504159.730000004"/>
    <n v="91504159.730000004"/>
    <s v="Dubai"/>
  </r>
  <r>
    <s v="ORD107966"/>
    <s v="Nike Air Max"/>
    <x v="1"/>
    <x v="1"/>
    <x v="2"/>
    <x v="1"/>
    <n v="1725.69"/>
    <n v="2"/>
    <x v="7963"/>
    <x v="368"/>
    <n v="1338"/>
    <x v="11"/>
    <m/>
    <m/>
    <s v="Amazon"/>
    <s v="Amazon"/>
    <n v="13290.4"/>
    <n v="91504159.730000004"/>
    <n v="91504159.730000004"/>
    <s v="Alexandria"/>
  </r>
  <r>
    <s v="ORD107967"/>
    <s v="iPhone 13"/>
    <x v="0"/>
    <x v="4"/>
    <x v="2"/>
    <x v="0"/>
    <n v="3040.77"/>
    <n v="5"/>
    <x v="7964"/>
    <x v="140"/>
    <n v="1636"/>
    <x v="292"/>
    <m/>
    <m/>
    <s v="Amazon"/>
    <s v="Amazon"/>
    <n v="16284.02"/>
    <n v="92327183.770000085"/>
    <n v="92327183.770000085"/>
    <s v="Cairo"/>
  </r>
  <r>
    <s v="ORD107968"/>
    <s v="Bluetooth Headset"/>
    <x v="2"/>
    <x v="2"/>
    <x v="1"/>
    <x v="4"/>
    <n v="4895.07"/>
    <n v="1"/>
    <x v="7965"/>
    <x v="70"/>
    <n v="1922"/>
    <x v="296"/>
    <m/>
    <m/>
    <s v="Jumia"/>
    <s v="Jum"/>
    <n v="99349.3"/>
    <n v="29200970.130000021"/>
    <n v="29200970.130000021"/>
    <s v="Riyadh"/>
  </r>
  <r>
    <s v="ORD107969"/>
    <s v="Xiaomi Redmi Note 12"/>
    <x v="0"/>
    <x v="7"/>
    <x v="1"/>
    <x v="2"/>
    <n v="13309.84"/>
    <n v="3"/>
    <x v="7966"/>
    <x v="367"/>
    <n v="1433"/>
    <x v="187"/>
    <m/>
    <m/>
    <s v="Jumia"/>
    <s v="Jum"/>
    <n v="26648.76"/>
    <n v="92327183.770000085"/>
    <n v="92327183.770000085"/>
    <s v="Casablanca"/>
  </r>
  <r>
    <s v="ORD107970"/>
    <s v="Samsung Galaxy A14"/>
    <x v="0"/>
    <x v="0"/>
    <x v="1"/>
    <x v="4"/>
    <n v="10595.78"/>
    <n v="3"/>
    <x v="7967"/>
    <x v="84"/>
    <n v="3248"/>
    <x v="279"/>
    <m/>
    <m/>
    <s v="Jumia"/>
    <s v="Jum"/>
    <n v="99349.3"/>
    <n v="92327183.770000085"/>
    <n v="92327183.770000085"/>
    <s v="Riyadh"/>
  </r>
  <r>
    <s v="ORD107971"/>
    <s v="Dell Inspiron 3501"/>
    <x v="3"/>
    <x v="8"/>
    <x v="1"/>
    <x v="4"/>
    <n v="4309.3599999999997"/>
    <n v="3"/>
    <x v="7968"/>
    <x v="392"/>
    <n v="3589"/>
    <x v="306"/>
    <m/>
    <m/>
    <s v="Jumia"/>
    <s v="Jum"/>
    <n v="99349.3"/>
    <n v="57542997.559999913"/>
    <n v="57542997.559999913"/>
    <s v="Riyadh"/>
  </r>
  <r>
    <s v="ORD107972"/>
    <s v="Samsung Galaxy A14"/>
    <x v="0"/>
    <x v="0"/>
    <x v="1"/>
    <x v="1"/>
    <n v="17665.919999999998"/>
    <n v="3"/>
    <x v="7969"/>
    <x v="302"/>
    <n v="4362"/>
    <x v="13"/>
    <m/>
    <m/>
    <s v="Jumia"/>
    <s v="Jum"/>
    <n v="13290.4"/>
    <n v="92327183.770000085"/>
    <n v="92327183.770000085"/>
    <s v="Alexandria"/>
  </r>
  <r>
    <s v="ORD107973"/>
    <s v="Smartwatch FitPro"/>
    <x v="4"/>
    <x v="6"/>
    <x v="1"/>
    <x v="2"/>
    <n v="4474.66"/>
    <n v="2"/>
    <x v="7970"/>
    <x v="143"/>
    <n v="429"/>
    <x v="44"/>
    <m/>
    <m/>
    <s v="Jumia"/>
    <s v="Jum"/>
    <n v="26648.76"/>
    <n v="31420413.200000018"/>
    <n v="31420413.200000018"/>
    <s v="Casablanca"/>
  </r>
  <r>
    <s v="ORD107974"/>
    <s v="Samsung Galaxy A14"/>
    <x v="0"/>
    <x v="0"/>
    <x v="2"/>
    <x v="5"/>
    <n v="1881.21"/>
    <n v="2"/>
    <x v="7971"/>
    <x v="243"/>
    <n v="4148"/>
    <x v="132"/>
    <m/>
    <m/>
    <s v="Amazon"/>
    <s v="Amazon"/>
    <n v="27872.98"/>
    <n v="92327183.770000085"/>
    <n v="92327183.770000085"/>
    <s v="Giza"/>
  </r>
  <r>
    <s v="ORD107975"/>
    <s v="Dell Inspiron 3501"/>
    <x v="3"/>
    <x v="8"/>
    <x v="1"/>
    <x v="1"/>
    <n v="12829.69"/>
    <n v="4"/>
    <x v="7972"/>
    <x v="115"/>
    <n v="2181"/>
    <x v="231"/>
    <m/>
    <m/>
    <s v="Jumia"/>
    <s v="Jum"/>
    <n v="13290.4"/>
    <n v="57542997.559999913"/>
    <n v="57542997.559999913"/>
    <s v="Alexandria"/>
  </r>
  <r>
    <s v="ORD107976"/>
    <s v="Nike Air Max"/>
    <x v="1"/>
    <x v="1"/>
    <x v="1"/>
    <x v="2"/>
    <n v="13322.83"/>
    <n v="3"/>
    <x v="7973"/>
    <x v="275"/>
    <n v="1674"/>
    <x v="262"/>
    <m/>
    <m/>
    <s v="Jumia"/>
    <s v="Jum"/>
    <n v="26648.76"/>
    <n v="91504159.730000004"/>
    <n v="91504159.730000004"/>
    <s v="Casablanca"/>
  </r>
  <r>
    <s v="ORD107977"/>
    <s v="iPhone 13"/>
    <x v="0"/>
    <x v="4"/>
    <x v="1"/>
    <x v="1"/>
    <n v="17276.060000000001"/>
    <n v="1"/>
    <x v="7974"/>
    <x v="234"/>
    <n v="4324"/>
    <x v="14"/>
    <m/>
    <m/>
    <s v="Jumia"/>
    <s v="Jum"/>
    <n v="13290.4"/>
    <n v="92327183.770000085"/>
    <n v="92327183.770000085"/>
    <s v="Alexandria"/>
  </r>
  <r>
    <s v="ORD107978"/>
    <s v="HP Pavilion Laptop"/>
    <x v="3"/>
    <x v="3"/>
    <x v="0"/>
    <x v="0"/>
    <n v="17550.11"/>
    <n v="2"/>
    <x v="7975"/>
    <x v="97"/>
    <n v="1419"/>
    <x v="355"/>
    <m/>
    <m/>
    <s v="sq"/>
    <s v="sq"/>
    <n v="16284.02"/>
    <n v="57542997.559999913"/>
    <n v="57542997.559999913"/>
    <s v="Cairo"/>
  </r>
  <r>
    <s v="ORD107979"/>
    <s v="Dell Inspiron 3501"/>
    <x v="3"/>
    <x v="8"/>
    <x v="2"/>
    <x v="2"/>
    <n v="1731.03"/>
    <n v="2"/>
    <x v="7976"/>
    <x v="1"/>
    <n v="3226"/>
    <x v="75"/>
    <m/>
    <m/>
    <s v="Amazon"/>
    <s v="Amazon"/>
    <n v="26648.76"/>
    <n v="57542997.559999913"/>
    <n v="57542997.559999913"/>
    <s v="Casablanca"/>
  </r>
  <r>
    <s v="ORD107980"/>
    <s v="Adidas Running Shoes"/>
    <x v="1"/>
    <x v="9"/>
    <x v="1"/>
    <x v="1"/>
    <n v="16236.33"/>
    <n v="2"/>
    <x v="7977"/>
    <x v="13"/>
    <n v="1432"/>
    <x v="201"/>
    <m/>
    <m/>
    <s v="Jumia"/>
    <s v="Jum"/>
    <n v="13290.4"/>
    <n v="91504159.730000004"/>
    <n v="91504159.730000004"/>
    <s v="Alexandria"/>
  </r>
  <r>
    <s v="ORD107981"/>
    <s v="Adidas Running Shoes"/>
    <x v="1"/>
    <x v="9"/>
    <x v="2"/>
    <x v="1"/>
    <n v="14096.4"/>
    <n v="5"/>
    <x v="7978"/>
    <x v="235"/>
    <n v="3376"/>
    <x v="161"/>
    <m/>
    <m/>
    <s v="Amazon"/>
    <s v="Amazon"/>
    <n v="13290.4"/>
    <n v="91504159.730000004"/>
    <n v="91504159.730000004"/>
    <s v="Alexandria"/>
  </r>
  <r>
    <s v="ORD107982"/>
    <s v="Dell Inspiron 3501"/>
    <x v="3"/>
    <x v="8"/>
    <x v="2"/>
    <x v="0"/>
    <n v="19369.63"/>
    <n v="5"/>
    <x v="7979"/>
    <x v="109"/>
    <n v="4128"/>
    <x v="271"/>
    <m/>
    <m/>
    <s v="Amazon"/>
    <s v="Amazon"/>
    <n v="16284.02"/>
    <n v="57542997.559999913"/>
    <n v="57542997.559999913"/>
    <s v="Cairo"/>
  </r>
  <r>
    <s v="ORD107983"/>
    <s v="Nike Air Max"/>
    <x v="1"/>
    <x v="1"/>
    <x v="1"/>
    <x v="3"/>
    <n v="14872.69"/>
    <n v="2"/>
    <x v="7980"/>
    <x v="113"/>
    <n v="1186"/>
    <x v="48"/>
    <m/>
    <m/>
    <s v="Jumia"/>
    <s v="Jum"/>
    <n v="3665.44"/>
    <n v="91504159.730000004"/>
    <n v="91504159.730000004"/>
    <s v="Dubai"/>
  </r>
  <r>
    <s v="ORD107984"/>
    <s v="Samsung Galaxy A14"/>
    <x v="0"/>
    <x v="0"/>
    <x v="0"/>
    <x v="2"/>
    <n v="8983.36"/>
    <n v="4"/>
    <x v="7981"/>
    <x v="196"/>
    <n v="4965"/>
    <x v="159"/>
    <m/>
    <m/>
    <s v="sq"/>
    <s v="sq"/>
    <n v="26648.76"/>
    <n v="92327183.770000085"/>
    <n v="92327183.770000085"/>
    <s v="Casablanca"/>
  </r>
  <r>
    <s v="ORD107985"/>
    <s v="Adidas Running Shoes"/>
    <x v="1"/>
    <x v="9"/>
    <x v="1"/>
    <x v="4"/>
    <n v="19477.919999999998"/>
    <n v="3"/>
    <x v="7982"/>
    <x v="93"/>
    <n v="3582"/>
    <x v="229"/>
    <m/>
    <m/>
    <s v="Jumia"/>
    <s v="Jum"/>
    <n v="99349.3"/>
    <n v="91504159.730000004"/>
    <n v="91504159.730000004"/>
    <s v="Riyadh"/>
  </r>
  <r>
    <s v="ORD107986"/>
    <s v="Nike Air Max"/>
    <x v="1"/>
    <x v="1"/>
    <x v="2"/>
    <x v="0"/>
    <n v="12568.88"/>
    <n v="2"/>
    <x v="7983"/>
    <x v="266"/>
    <n v="4965"/>
    <x v="4"/>
    <m/>
    <m/>
    <s v="Amazon"/>
    <s v="Amazon"/>
    <n v="16284.02"/>
    <n v="91504159.730000004"/>
    <n v="91504159.730000004"/>
    <s v="Cairo"/>
  </r>
  <r>
    <s v="ORD107987"/>
    <s v="Xiaomi Redmi Note 12"/>
    <x v="0"/>
    <x v="7"/>
    <x v="2"/>
    <x v="3"/>
    <n v="13885.93"/>
    <n v="2"/>
    <x v="7984"/>
    <x v="344"/>
    <n v="3917"/>
    <x v="91"/>
    <m/>
    <m/>
    <s v="Amazon"/>
    <s v="Amazon"/>
    <n v="3665.44"/>
    <n v="92327183.770000085"/>
    <n v="92327183.770000085"/>
    <s v="Dubai"/>
  </r>
  <r>
    <s v="ORD107988"/>
    <s v="Nike Air Max"/>
    <x v="1"/>
    <x v="1"/>
    <x v="1"/>
    <x v="3"/>
    <n v="11705.99"/>
    <n v="1"/>
    <x v="7985"/>
    <x v="201"/>
    <n v="1185"/>
    <x v="3"/>
    <m/>
    <m/>
    <s v="Jumia"/>
    <s v="Jum"/>
    <n v="3665.44"/>
    <n v="91504159.730000004"/>
    <n v="91504159.730000004"/>
    <s v="Dubai"/>
  </r>
  <r>
    <s v="ORD107989"/>
    <s v="Samsung Galaxy A14"/>
    <x v="0"/>
    <x v="0"/>
    <x v="0"/>
    <x v="5"/>
    <n v="6700.26"/>
    <n v="4"/>
    <x v="1955"/>
    <x v="127"/>
    <n v="2285"/>
    <x v="258"/>
    <m/>
    <m/>
    <s v="sq"/>
    <s v="sq"/>
    <n v="27872.98"/>
    <n v="92327183.770000085"/>
    <n v="92327183.770000085"/>
    <s v="Giza"/>
  </r>
  <r>
    <s v="ORD107990"/>
    <s v="Xiaomi Redmi Note 12"/>
    <x v="0"/>
    <x v="7"/>
    <x v="1"/>
    <x v="2"/>
    <n v="16930.11"/>
    <n v="3"/>
    <x v="7986"/>
    <x v="211"/>
    <n v="4353"/>
    <x v="185"/>
    <m/>
    <m/>
    <s v="Jumia"/>
    <s v="Jum"/>
    <n v="26648.76"/>
    <n v="92327183.770000085"/>
    <n v="92327183.770000085"/>
    <s v="Casablanca"/>
  </r>
  <r>
    <s v="ORD107991"/>
    <s v="T-shirt Cotton"/>
    <x v="1"/>
    <x v="5"/>
    <x v="2"/>
    <x v="4"/>
    <n v="3958.79"/>
    <n v="4"/>
    <x v="7987"/>
    <x v="101"/>
    <n v="568"/>
    <x v="133"/>
    <m/>
    <m/>
    <s v="Amazon"/>
    <s v="Amazon"/>
    <n v="99349.3"/>
    <n v="91504159.730000004"/>
    <n v="91504159.730000004"/>
    <s v="Riyadh"/>
  </r>
  <r>
    <s v="ORD107992"/>
    <s v="Bluetooth Headset"/>
    <x v="2"/>
    <x v="2"/>
    <x v="2"/>
    <x v="4"/>
    <n v="7499.62"/>
    <n v="2"/>
    <x v="7988"/>
    <x v="384"/>
    <n v="2589"/>
    <x v="152"/>
    <m/>
    <m/>
    <s v="Amazon"/>
    <s v="Amazon"/>
    <n v="99349.3"/>
    <n v="29200970.130000021"/>
    <n v="29200970.130000021"/>
    <s v="Riyadh"/>
  </r>
  <r>
    <s v="ORD107993"/>
    <s v="Smartwatch FitPro"/>
    <x v="4"/>
    <x v="6"/>
    <x v="0"/>
    <x v="4"/>
    <n v="4827.91"/>
    <n v="2"/>
    <x v="7989"/>
    <x v="326"/>
    <n v="1012"/>
    <x v="124"/>
    <m/>
    <m/>
    <s v="sq"/>
    <s v="sq"/>
    <n v="99349.3"/>
    <n v="31420413.200000018"/>
    <n v="31420413.200000018"/>
    <s v="Riyadh"/>
  </r>
  <r>
    <s v="ORD107994"/>
    <s v="Dell Inspiron 3501"/>
    <x v="3"/>
    <x v="8"/>
    <x v="0"/>
    <x v="5"/>
    <n v="5874.44"/>
    <n v="2"/>
    <x v="7990"/>
    <x v="278"/>
    <n v="3222"/>
    <x v="28"/>
    <m/>
    <m/>
    <s v="sq"/>
    <s v="sq"/>
    <n v="27872.98"/>
    <n v="57542997.559999913"/>
    <n v="57542997.559999913"/>
    <s v="Giza"/>
  </r>
  <r>
    <s v="ORD107995"/>
    <s v="Bluetooth Headset"/>
    <x v="2"/>
    <x v="2"/>
    <x v="2"/>
    <x v="5"/>
    <n v="13096.38"/>
    <n v="2"/>
    <x v="7991"/>
    <x v="76"/>
    <n v="1332"/>
    <x v="312"/>
    <m/>
    <m/>
    <s v="Amazon"/>
    <s v="Amazon"/>
    <n v="27872.98"/>
    <n v="29200970.130000021"/>
    <n v="29200970.130000021"/>
    <s v="Giza"/>
  </r>
  <r>
    <s v="ORD107996"/>
    <s v="Samsung Galaxy A14"/>
    <x v="0"/>
    <x v="0"/>
    <x v="0"/>
    <x v="0"/>
    <n v="12498.94"/>
    <n v="3"/>
    <x v="7992"/>
    <x v="128"/>
    <n v="2549"/>
    <x v="77"/>
    <m/>
    <m/>
    <s v="sq"/>
    <s v="sq"/>
    <n v="16284.02"/>
    <n v="92327183.770000085"/>
    <n v="92327183.770000085"/>
    <s v="Cairo"/>
  </r>
  <r>
    <s v="ORD107997"/>
    <s v="T-shirt Cotton"/>
    <x v="1"/>
    <x v="5"/>
    <x v="0"/>
    <x v="3"/>
    <n v="7281.07"/>
    <n v="1"/>
    <x v="7993"/>
    <x v="276"/>
    <n v="20"/>
    <x v="2"/>
    <m/>
    <m/>
    <s v="sq"/>
    <s v="sq"/>
    <n v="3665.44"/>
    <n v="91504159.730000004"/>
    <n v="91504159.730000004"/>
    <s v="Dubai"/>
  </r>
  <r>
    <s v="ORD107998"/>
    <s v="HP Pavilion Laptop"/>
    <x v="3"/>
    <x v="3"/>
    <x v="0"/>
    <x v="4"/>
    <n v="10547.14"/>
    <n v="4"/>
    <x v="7994"/>
    <x v="80"/>
    <n v="2751"/>
    <x v="7"/>
    <m/>
    <m/>
    <s v="sq"/>
    <s v="sq"/>
    <n v="99349.3"/>
    <n v="57542997.559999913"/>
    <n v="57542997.559999913"/>
    <s v="Riyadh"/>
  </r>
  <r>
    <s v="ORD107999"/>
    <s v="HP Pavilion Laptop"/>
    <x v="3"/>
    <x v="3"/>
    <x v="0"/>
    <x v="0"/>
    <n v="13116.77"/>
    <n v="4"/>
    <x v="7995"/>
    <x v="50"/>
    <n v="3319"/>
    <x v="260"/>
    <m/>
    <m/>
    <s v="sq"/>
    <s v="sq"/>
    <n v="16284.02"/>
    <n v="57542997.559999913"/>
    <n v="57542997.559999913"/>
    <s v="Cairo"/>
  </r>
  <r>
    <s v="ORD108000"/>
    <s v="Smartwatch FitPro"/>
    <x v="4"/>
    <x v="6"/>
    <x v="0"/>
    <x v="3"/>
    <n v="5363.49"/>
    <n v="3"/>
    <x v="7996"/>
    <x v="356"/>
    <n v="236"/>
    <x v="224"/>
    <m/>
    <m/>
    <s v="sq"/>
    <s v="sq"/>
    <n v="3665.44"/>
    <n v="31420413.200000018"/>
    <n v="31420413.200000018"/>
    <s v="Dubai"/>
  </r>
  <r>
    <s v="ORD108001"/>
    <s v="Dell Inspiron 3501"/>
    <x v="3"/>
    <x v="8"/>
    <x v="1"/>
    <x v="5"/>
    <n v="14312.01"/>
    <n v="1"/>
    <x v="7997"/>
    <x v="187"/>
    <n v="4208"/>
    <x v="324"/>
    <m/>
    <m/>
    <s v="Jumia"/>
    <s v="Jum"/>
    <n v="27872.98"/>
    <n v="57542997.559999913"/>
    <n v="57542997.559999913"/>
    <s v="Giza"/>
  </r>
  <r>
    <s v="ORD108002"/>
    <s v="T-shirt Cotton"/>
    <x v="1"/>
    <x v="5"/>
    <x v="1"/>
    <x v="5"/>
    <n v="18102.759999999998"/>
    <n v="1"/>
    <x v="7998"/>
    <x v="77"/>
    <n v="3873"/>
    <x v="106"/>
    <m/>
    <m/>
    <s v="Jumia"/>
    <s v="Jum"/>
    <n v="27872.98"/>
    <n v="91504159.730000004"/>
    <n v="91504159.730000004"/>
    <s v="Giza"/>
  </r>
  <r>
    <s v="ORD108003"/>
    <s v="Adidas Running Shoes"/>
    <x v="1"/>
    <x v="9"/>
    <x v="2"/>
    <x v="4"/>
    <n v="7233.54"/>
    <n v="1"/>
    <x v="7999"/>
    <x v="337"/>
    <n v="1530"/>
    <x v="229"/>
    <m/>
    <m/>
    <s v="Amazon"/>
    <s v="Amazon"/>
    <n v="99349.3"/>
    <n v="91504159.730000004"/>
    <n v="91504159.730000004"/>
    <s v="Riyadh"/>
  </r>
  <r>
    <s v="ORD108004"/>
    <s v="Samsung Galaxy A14"/>
    <x v="0"/>
    <x v="0"/>
    <x v="1"/>
    <x v="5"/>
    <n v="1878.76"/>
    <n v="3"/>
    <x v="8000"/>
    <x v="192"/>
    <n v="3705"/>
    <x v="261"/>
    <m/>
    <m/>
    <s v="Jumia"/>
    <s v="Jum"/>
    <n v="27872.98"/>
    <n v="92327183.770000085"/>
    <n v="92327183.770000085"/>
    <s v="Giza"/>
  </r>
  <r>
    <s v="ORD108005"/>
    <s v="Bluetooth Headset"/>
    <x v="2"/>
    <x v="2"/>
    <x v="1"/>
    <x v="0"/>
    <n v="18661.330000000002"/>
    <n v="5"/>
    <x v="8001"/>
    <x v="115"/>
    <n v="1500"/>
    <x v="67"/>
    <m/>
    <m/>
    <s v="Jumia"/>
    <s v="Jum"/>
    <n v="16284.02"/>
    <n v="29200970.130000021"/>
    <n v="29200970.130000021"/>
    <s v="Cairo"/>
  </r>
  <r>
    <s v="ORD108006"/>
    <s v="Dell Inspiron 3501"/>
    <x v="3"/>
    <x v="8"/>
    <x v="0"/>
    <x v="0"/>
    <n v="15614.28"/>
    <n v="3"/>
    <x v="8002"/>
    <x v="133"/>
    <n v="231"/>
    <x v="14"/>
    <m/>
    <m/>
    <s v="sq"/>
    <s v="sq"/>
    <n v="16284.02"/>
    <n v="57542997.559999913"/>
    <n v="57542997.559999913"/>
    <s v="Cairo"/>
  </r>
  <r>
    <s v="ORD108007"/>
    <s v="iPhone 13"/>
    <x v="0"/>
    <x v="4"/>
    <x v="0"/>
    <x v="1"/>
    <n v="11073.55"/>
    <n v="4"/>
    <x v="8003"/>
    <x v="135"/>
    <n v="175"/>
    <x v="247"/>
    <m/>
    <m/>
    <s v="sq"/>
    <s v="sq"/>
    <n v="13290.4"/>
    <n v="92327183.770000085"/>
    <n v="92327183.770000085"/>
    <s v="Alexandria"/>
  </r>
  <r>
    <s v="ORD108008"/>
    <s v="iPhone 13"/>
    <x v="0"/>
    <x v="4"/>
    <x v="2"/>
    <x v="1"/>
    <n v="5691.22"/>
    <n v="1"/>
    <x v="8004"/>
    <x v="388"/>
    <n v="3515"/>
    <x v="239"/>
    <m/>
    <m/>
    <s v="Amazon"/>
    <s v="Amazon"/>
    <n v="13290.4"/>
    <n v="92327183.770000085"/>
    <n v="92327183.770000085"/>
    <s v="Alexandria"/>
  </r>
  <r>
    <s v="ORD108009"/>
    <s v="Xiaomi Redmi Note 12"/>
    <x v="0"/>
    <x v="7"/>
    <x v="1"/>
    <x v="4"/>
    <n v="13353.17"/>
    <n v="1"/>
    <x v="8005"/>
    <x v="102"/>
    <n v="4949"/>
    <x v="304"/>
    <m/>
    <m/>
    <s v="Jumia"/>
    <s v="Jum"/>
    <n v="99349.3"/>
    <n v="92327183.770000085"/>
    <n v="92327183.770000085"/>
    <s v="Riyadh"/>
  </r>
  <r>
    <s v="ORD108010"/>
    <s v="Smartwatch FitPro"/>
    <x v="4"/>
    <x v="6"/>
    <x v="0"/>
    <x v="5"/>
    <n v="961.42"/>
    <n v="4"/>
    <x v="8006"/>
    <x v="351"/>
    <n v="2306"/>
    <x v="330"/>
    <m/>
    <m/>
    <s v="sq"/>
    <s v="sq"/>
    <n v="27872.98"/>
    <n v="31420413.200000018"/>
    <n v="31420413.200000018"/>
    <s v="Giza"/>
  </r>
  <r>
    <s v="ORD108011"/>
    <s v="Xiaomi Redmi Note 12"/>
    <x v="0"/>
    <x v="7"/>
    <x v="0"/>
    <x v="5"/>
    <n v="10571.49"/>
    <n v="1"/>
    <x v="8007"/>
    <x v="102"/>
    <n v="1582"/>
    <x v="59"/>
    <m/>
    <m/>
    <s v="sq"/>
    <s v="sq"/>
    <n v="27872.98"/>
    <n v="92327183.770000085"/>
    <n v="92327183.770000085"/>
    <s v="Giza"/>
  </r>
  <r>
    <s v="ORD108012"/>
    <s v="Samsung Galaxy A14"/>
    <x v="0"/>
    <x v="0"/>
    <x v="1"/>
    <x v="3"/>
    <n v="10147.08"/>
    <n v="4"/>
    <x v="8008"/>
    <x v="13"/>
    <n v="106"/>
    <x v="271"/>
    <m/>
    <m/>
    <s v="Jumia"/>
    <s v="Jum"/>
    <n v="3665.44"/>
    <n v="92327183.770000085"/>
    <n v="92327183.770000085"/>
    <s v="Dubai"/>
  </r>
  <r>
    <s v="ORD108013"/>
    <s v="iPhone 13"/>
    <x v="0"/>
    <x v="4"/>
    <x v="0"/>
    <x v="1"/>
    <n v="19131.939999999999"/>
    <n v="1"/>
    <x v="8009"/>
    <x v="292"/>
    <n v="3638"/>
    <x v="329"/>
    <m/>
    <m/>
    <s v="sq"/>
    <s v="sq"/>
    <n v="13290.4"/>
    <n v="92327183.770000085"/>
    <n v="92327183.770000085"/>
    <s v="Alexandria"/>
  </r>
  <r>
    <s v="ORD108014"/>
    <s v="Bluetooth Headset"/>
    <x v="2"/>
    <x v="2"/>
    <x v="1"/>
    <x v="0"/>
    <n v="1613.36"/>
    <n v="2"/>
    <x v="8010"/>
    <x v="393"/>
    <n v="931"/>
    <x v="191"/>
    <m/>
    <m/>
    <s v="Jumia"/>
    <s v="Jum"/>
    <n v="16284.02"/>
    <n v="29200970.130000021"/>
    <n v="29200970.130000021"/>
    <s v="Cairo"/>
  </r>
  <r>
    <s v="ORD108015"/>
    <s v="Xiaomi Redmi Note 12"/>
    <x v="0"/>
    <x v="7"/>
    <x v="0"/>
    <x v="1"/>
    <n v="15833.18"/>
    <n v="5"/>
    <x v="8011"/>
    <x v="242"/>
    <n v="2717"/>
    <x v="100"/>
    <m/>
    <m/>
    <s v="sq"/>
    <s v="sq"/>
    <n v="13290.4"/>
    <n v="92327183.770000085"/>
    <n v="92327183.770000085"/>
    <s v="Alexandria"/>
  </r>
  <r>
    <s v="ORD108016"/>
    <s v="Smartwatch FitPro"/>
    <x v="4"/>
    <x v="6"/>
    <x v="2"/>
    <x v="2"/>
    <n v="177.03"/>
    <n v="5"/>
    <x v="8012"/>
    <x v="231"/>
    <n v="2471"/>
    <x v="328"/>
    <m/>
    <m/>
    <s v="Amazon"/>
    <s v="Amazon"/>
    <n v="26648.76"/>
    <n v="31420413.200000018"/>
    <n v="31420413.200000018"/>
    <s v="Casablanca"/>
  </r>
  <r>
    <s v="ORD108017"/>
    <s v="Bluetooth Headset"/>
    <x v="2"/>
    <x v="2"/>
    <x v="0"/>
    <x v="2"/>
    <n v="6940.12"/>
    <n v="1"/>
    <x v="8013"/>
    <x v="131"/>
    <n v="1848"/>
    <x v="188"/>
    <m/>
    <m/>
    <s v="sq"/>
    <s v="sq"/>
    <n v="26648.76"/>
    <n v="29200970.130000021"/>
    <n v="29200970.130000021"/>
    <s v="Casablanca"/>
  </r>
  <r>
    <s v="ORD108018"/>
    <s v="T-shirt Cotton"/>
    <x v="1"/>
    <x v="5"/>
    <x v="0"/>
    <x v="3"/>
    <n v="7829.6"/>
    <n v="5"/>
    <x v="8014"/>
    <x v="95"/>
    <n v="70"/>
    <x v="62"/>
    <m/>
    <m/>
    <s v="sq"/>
    <s v="sq"/>
    <n v="3665.44"/>
    <n v="91504159.730000004"/>
    <n v="91504159.730000004"/>
    <s v="Dubai"/>
  </r>
  <r>
    <s v="ORD108019"/>
    <s v="iPhone 13"/>
    <x v="0"/>
    <x v="4"/>
    <x v="1"/>
    <x v="0"/>
    <n v="18314.36"/>
    <n v="2"/>
    <x v="8015"/>
    <x v="277"/>
    <n v="42"/>
    <x v="284"/>
    <m/>
    <m/>
    <s v="Jumia"/>
    <s v="Jum"/>
    <n v="16284.02"/>
    <n v="92327183.770000085"/>
    <n v="92327183.770000085"/>
    <s v="Cairo"/>
  </r>
  <r>
    <s v="ORD108020"/>
    <s v="HP Pavilion Laptop"/>
    <x v="3"/>
    <x v="3"/>
    <x v="0"/>
    <x v="5"/>
    <n v="4660.72"/>
    <n v="5"/>
    <x v="8016"/>
    <x v="167"/>
    <n v="2952"/>
    <x v="67"/>
    <m/>
    <m/>
    <s v="sq"/>
    <s v="sq"/>
    <n v="27872.98"/>
    <n v="57542997.559999913"/>
    <n v="57542997.559999913"/>
    <s v="Giza"/>
  </r>
  <r>
    <s v="ORD108021"/>
    <s v="iPhone 13"/>
    <x v="0"/>
    <x v="4"/>
    <x v="2"/>
    <x v="2"/>
    <n v="18361.21"/>
    <n v="4"/>
    <x v="8017"/>
    <x v="204"/>
    <n v="1355"/>
    <x v="169"/>
    <m/>
    <m/>
    <s v="Amazon"/>
    <s v="Amazon"/>
    <n v="26648.76"/>
    <n v="92327183.770000085"/>
    <n v="92327183.770000085"/>
    <s v="Casablanca"/>
  </r>
  <r>
    <s v="ORD108022"/>
    <s v="iPhone 13"/>
    <x v="0"/>
    <x v="4"/>
    <x v="0"/>
    <x v="4"/>
    <n v="1182.9100000000001"/>
    <n v="4"/>
    <x v="8018"/>
    <x v="48"/>
    <n v="2685"/>
    <x v="66"/>
    <m/>
    <m/>
    <s v="sq"/>
    <s v="sq"/>
    <n v="99349.3"/>
    <n v="92327183.770000085"/>
    <n v="92327183.770000085"/>
    <s v="Riyadh"/>
  </r>
  <r>
    <s v="ORD108023"/>
    <s v="Nike Air Max"/>
    <x v="1"/>
    <x v="1"/>
    <x v="0"/>
    <x v="3"/>
    <n v="16553.39"/>
    <n v="4"/>
    <x v="8019"/>
    <x v="62"/>
    <n v="4270"/>
    <x v="190"/>
    <m/>
    <m/>
    <s v="sq"/>
    <s v="sq"/>
    <n v="3665.44"/>
    <n v="91504159.730000004"/>
    <n v="91504159.730000004"/>
    <s v="Dubai"/>
  </r>
  <r>
    <s v="ORD108024"/>
    <s v="Samsung Galaxy A14"/>
    <x v="0"/>
    <x v="0"/>
    <x v="2"/>
    <x v="2"/>
    <n v="13718.08"/>
    <n v="3"/>
    <x v="8020"/>
    <x v="263"/>
    <n v="359"/>
    <x v="230"/>
    <m/>
    <m/>
    <s v="Amazon"/>
    <s v="Amazon"/>
    <n v="26648.76"/>
    <n v="92327183.770000085"/>
    <n v="92327183.770000085"/>
    <s v="Casablanca"/>
  </r>
  <r>
    <s v="ORD108025"/>
    <s v="T-shirt Cotton"/>
    <x v="1"/>
    <x v="5"/>
    <x v="1"/>
    <x v="0"/>
    <n v="19002.650000000001"/>
    <n v="5"/>
    <x v="8021"/>
    <x v="110"/>
    <n v="1036"/>
    <x v="340"/>
    <m/>
    <m/>
    <s v="Jumia"/>
    <s v="Jum"/>
    <n v="16284.02"/>
    <n v="91504159.730000004"/>
    <n v="91504159.730000004"/>
    <s v="Cairo"/>
  </r>
  <r>
    <s v="ORD108026"/>
    <s v="T-shirt Cotton"/>
    <x v="1"/>
    <x v="5"/>
    <x v="1"/>
    <x v="5"/>
    <n v="8705.39"/>
    <n v="4"/>
    <x v="8022"/>
    <x v="210"/>
    <n v="2108"/>
    <x v="60"/>
    <m/>
    <m/>
    <s v="Jumia"/>
    <s v="Jum"/>
    <n v="27872.98"/>
    <n v="91504159.730000004"/>
    <n v="91504159.730000004"/>
    <s v="Giza"/>
  </r>
  <r>
    <s v="ORD108027"/>
    <s v="Dell Inspiron 3501"/>
    <x v="3"/>
    <x v="8"/>
    <x v="1"/>
    <x v="4"/>
    <n v="4700.45"/>
    <n v="3"/>
    <x v="8023"/>
    <x v="54"/>
    <n v="4276"/>
    <x v="8"/>
    <m/>
    <m/>
    <s v="Jumia"/>
    <s v="Jum"/>
    <n v="99349.3"/>
    <n v="57542997.559999913"/>
    <n v="57542997.559999913"/>
    <s v="Riyadh"/>
  </r>
  <r>
    <s v="ORD108028"/>
    <s v="Xiaomi Redmi Note 12"/>
    <x v="0"/>
    <x v="7"/>
    <x v="2"/>
    <x v="4"/>
    <n v="19685.29"/>
    <n v="2"/>
    <x v="8024"/>
    <x v="50"/>
    <n v="129"/>
    <x v="39"/>
    <m/>
    <m/>
    <s v="Amazon"/>
    <s v="Amazon"/>
    <n v="99349.3"/>
    <n v="92327183.770000085"/>
    <n v="92327183.770000085"/>
    <s v="Riyadh"/>
  </r>
  <r>
    <s v="ORD108029"/>
    <s v="iPhone 13"/>
    <x v="0"/>
    <x v="4"/>
    <x v="0"/>
    <x v="3"/>
    <n v="14043.17"/>
    <n v="5"/>
    <x v="8025"/>
    <x v="297"/>
    <n v="3986"/>
    <x v="67"/>
    <m/>
    <m/>
    <s v="sq"/>
    <s v="sq"/>
    <n v="3665.44"/>
    <n v="92327183.770000085"/>
    <n v="92327183.770000085"/>
    <s v="Dubai"/>
  </r>
  <r>
    <s v="ORD108030"/>
    <s v="Xiaomi Redmi Note 12"/>
    <x v="0"/>
    <x v="7"/>
    <x v="1"/>
    <x v="5"/>
    <n v="13538.62"/>
    <n v="2"/>
    <x v="8026"/>
    <x v="136"/>
    <n v="635"/>
    <x v="301"/>
    <m/>
    <m/>
    <s v="Jumia"/>
    <s v="Jum"/>
    <n v="27872.98"/>
    <n v="92327183.770000085"/>
    <n v="92327183.770000085"/>
    <s v="Giza"/>
  </r>
  <r>
    <s v="ORD108031"/>
    <s v="Adidas Running Shoes"/>
    <x v="1"/>
    <x v="9"/>
    <x v="2"/>
    <x v="0"/>
    <n v="10780.74"/>
    <n v="2"/>
    <x v="8027"/>
    <x v="375"/>
    <n v="4449"/>
    <x v="31"/>
    <m/>
    <m/>
    <s v="Amazon"/>
    <s v="Amazon"/>
    <n v="16284.02"/>
    <n v="91504159.730000004"/>
    <n v="91504159.730000004"/>
    <s v="Cairo"/>
  </r>
  <r>
    <s v="ORD108032"/>
    <s v="Smartwatch FitPro"/>
    <x v="4"/>
    <x v="6"/>
    <x v="2"/>
    <x v="5"/>
    <n v="3951.53"/>
    <n v="3"/>
    <x v="8028"/>
    <x v="366"/>
    <n v="3327"/>
    <x v="276"/>
    <m/>
    <m/>
    <s v="Amazon"/>
    <s v="Amazon"/>
    <n v="27872.98"/>
    <n v="31420413.200000018"/>
    <n v="31420413.200000018"/>
    <s v="Giza"/>
  </r>
  <r>
    <s v="ORD108033"/>
    <s v="Xiaomi Redmi Note 12"/>
    <x v="0"/>
    <x v="7"/>
    <x v="0"/>
    <x v="4"/>
    <n v="1492.99"/>
    <n v="5"/>
    <x v="8029"/>
    <x v="369"/>
    <n v="2744"/>
    <x v="281"/>
    <m/>
    <m/>
    <s v="sq"/>
    <s v="sq"/>
    <n v="99349.3"/>
    <n v="92327183.770000085"/>
    <n v="92327183.770000085"/>
    <s v="Riyadh"/>
  </r>
  <r>
    <s v="ORD108034"/>
    <s v="Adidas Running Shoes"/>
    <x v="1"/>
    <x v="9"/>
    <x v="2"/>
    <x v="4"/>
    <n v="7633.3"/>
    <n v="2"/>
    <x v="8030"/>
    <x v="256"/>
    <n v="1889"/>
    <x v="134"/>
    <m/>
    <m/>
    <s v="Amazon"/>
    <s v="Amazon"/>
    <n v="99349.3"/>
    <n v="91504159.730000004"/>
    <n v="91504159.730000004"/>
    <s v="Riyadh"/>
  </r>
  <r>
    <s v="ORD108035"/>
    <s v="HP Pavilion Laptop"/>
    <x v="3"/>
    <x v="3"/>
    <x v="1"/>
    <x v="4"/>
    <n v="1479.83"/>
    <n v="4"/>
    <x v="8031"/>
    <x v="97"/>
    <n v="670"/>
    <x v="103"/>
    <m/>
    <m/>
    <s v="Jumia"/>
    <s v="Jum"/>
    <n v="99349.3"/>
    <n v="57542997.559999913"/>
    <n v="57542997.559999913"/>
    <s v="Riyadh"/>
  </r>
  <r>
    <s v="ORD108036"/>
    <s v="T-shirt Cotton"/>
    <x v="1"/>
    <x v="5"/>
    <x v="0"/>
    <x v="5"/>
    <n v="1157.2"/>
    <n v="2"/>
    <x v="8032"/>
    <x v="130"/>
    <n v="1873"/>
    <x v="61"/>
    <m/>
    <m/>
    <s v="sq"/>
    <s v="sq"/>
    <n v="27872.98"/>
    <n v="91504159.730000004"/>
    <n v="91504159.730000004"/>
    <s v="Giza"/>
  </r>
  <r>
    <s v="ORD108037"/>
    <s v="Bluetooth Headset"/>
    <x v="2"/>
    <x v="2"/>
    <x v="0"/>
    <x v="2"/>
    <n v="4976.93"/>
    <n v="4"/>
    <x v="8033"/>
    <x v="30"/>
    <n v="2275"/>
    <x v="175"/>
    <m/>
    <m/>
    <s v="sq"/>
    <s v="sq"/>
    <n v="26648.76"/>
    <n v="29200970.130000021"/>
    <n v="29200970.130000021"/>
    <s v="Casablanca"/>
  </r>
  <r>
    <s v="ORD108038"/>
    <s v="Xiaomi Redmi Note 12"/>
    <x v="0"/>
    <x v="7"/>
    <x v="0"/>
    <x v="5"/>
    <n v="5753.04"/>
    <n v="3"/>
    <x v="8034"/>
    <x v="87"/>
    <n v="3873"/>
    <x v="329"/>
    <m/>
    <m/>
    <s v="sq"/>
    <s v="sq"/>
    <n v="27872.98"/>
    <n v="92327183.770000085"/>
    <n v="92327183.770000085"/>
    <s v="Giza"/>
  </r>
  <r>
    <s v="ORD108039"/>
    <s v="Samsung Galaxy A14"/>
    <x v="0"/>
    <x v="0"/>
    <x v="1"/>
    <x v="5"/>
    <n v="18521.810000000001"/>
    <n v="2"/>
    <x v="8035"/>
    <x v="232"/>
    <n v="4689"/>
    <x v="296"/>
    <m/>
    <m/>
    <s v="Jumia"/>
    <s v="Jum"/>
    <n v="27872.98"/>
    <n v="92327183.770000085"/>
    <n v="92327183.770000085"/>
    <s v="Giza"/>
  </r>
  <r>
    <s v="ORD108040"/>
    <s v="Xiaomi Redmi Note 12"/>
    <x v="0"/>
    <x v="7"/>
    <x v="0"/>
    <x v="3"/>
    <n v="17551.57"/>
    <n v="3"/>
    <x v="8036"/>
    <x v="389"/>
    <n v="2346"/>
    <x v="332"/>
    <m/>
    <m/>
    <s v="sq"/>
    <s v="sq"/>
    <n v="3665.44"/>
    <n v="92327183.770000085"/>
    <n v="92327183.770000085"/>
    <s v="Dubai"/>
  </r>
  <r>
    <s v="ORD108041"/>
    <s v="Xiaomi Redmi Note 12"/>
    <x v="0"/>
    <x v="7"/>
    <x v="1"/>
    <x v="1"/>
    <n v="6646.28"/>
    <n v="5"/>
    <x v="8037"/>
    <x v="203"/>
    <n v="4888"/>
    <x v="220"/>
    <m/>
    <m/>
    <s v="Jumia"/>
    <s v="Jum"/>
    <n v="13290.4"/>
    <n v="92327183.770000085"/>
    <n v="92327183.770000085"/>
    <s v="Alexandria"/>
  </r>
  <r>
    <s v="ORD108042"/>
    <s v="Smartwatch FitPro"/>
    <x v="4"/>
    <x v="6"/>
    <x v="2"/>
    <x v="2"/>
    <n v="1415.35"/>
    <n v="3"/>
    <x v="8038"/>
    <x v="91"/>
    <n v="3709"/>
    <x v="332"/>
    <m/>
    <m/>
    <s v="Amazon"/>
    <s v="Amazon"/>
    <n v="26648.76"/>
    <n v="31420413.200000018"/>
    <n v="31420413.200000018"/>
    <s v="Casablanca"/>
  </r>
  <r>
    <s v="ORD108043"/>
    <s v="Nike Air Max"/>
    <x v="1"/>
    <x v="1"/>
    <x v="1"/>
    <x v="4"/>
    <n v="4522.46"/>
    <n v="2"/>
    <x v="8039"/>
    <x v="89"/>
    <n v="640"/>
    <x v="330"/>
    <m/>
    <m/>
    <s v="Jumia"/>
    <s v="Jum"/>
    <n v="99349.3"/>
    <n v="91504159.730000004"/>
    <n v="91504159.730000004"/>
    <s v="Riyadh"/>
  </r>
  <r>
    <s v="ORD108044"/>
    <s v="Adidas Running Shoes"/>
    <x v="1"/>
    <x v="9"/>
    <x v="0"/>
    <x v="4"/>
    <n v="14429.28"/>
    <n v="1"/>
    <x v="8040"/>
    <x v="129"/>
    <n v="1564"/>
    <x v="122"/>
    <m/>
    <m/>
    <s v="sq"/>
    <s v="sq"/>
    <n v="99349.3"/>
    <n v="91504159.730000004"/>
    <n v="91504159.730000004"/>
    <s v="Riyadh"/>
  </r>
  <r>
    <s v="ORD108045"/>
    <s v="Nike Air Max"/>
    <x v="1"/>
    <x v="1"/>
    <x v="0"/>
    <x v="5"/>
    <n v="11278.25"/>
    <n v="2"/>
    <x v="8041"/>
    <x v="97"/>
    <n v="2090"/>
    <x v="85"/>
    <m/>
    <m/>
    <s v="sq"/>
    <s v="sq"/>
    <n v="27872.98"/>
    <n v="91504159.730000004"/>
    <n v="91504159.730000004"/>
    <s v="Giza"/>
  </r>
  <r>
    <s v="ORD108046"/>
    <s v="iPhone 13"/>
    <x v="0"/>
    <x v="4"/>
    <x v="2"/>
    <x v="2"/>
    <n v="15892.5"/>
    <n v="3"/>
    <x v="8042"/>
    <x v="366"/>
    <n v="2736"/>
    <x v="250"/>
    <m/>
    <m/>
    <s v="Amazon"/>
    <s v="Amazon"/>
    <n v="26648.76"/>
    <n v="92327183.770000085"/>
    <n v="92327183.770000085"/>
    <s v="Casablanca"/>
  </r>
  <r>
    <s v="ORD108047"/>
    <s v="HP Pavilion Laptop"/>
    <x v="3"/>
    <x v="3"/>
    <x v="2"/>
    <x v="2"/>
    <n v="4528.32"/>
    <n v="2"/>
    <x v="8043"/>
    <x v="380"/>
    <n v="3111"/>
    <x v="63"/>
    <m/>
    <m/>
    <s v="Amazon"/>
    <s v="Amazon"/>
    <n v="26648.76"/>
    <n v="57542997.559999913"/>
    <n v="57542997.559999913"/>
    <s v="Casablanca"/>
  </r>
  <r>
    <s v="ORD108048"/>
    <s v="T-shirt Cotton"/>
    <x v="1"/>
    <x v="5"/>
    <x v="0"/>
    <x v="1"/>
    <n v="13886.54"/>
    <n v="1"/>
    <x v="8044"/>
    <x v="33"/>
    <n v="3489"/>
    <x v="99"/>
    <m/>
    <m/>
    <s v="sq"/>
    <s v="sq"/>
    <n v="13290.4"/>
    <n v="91504159.730000004"/>
    <n v="91504159.730000004"/>
    <s v="Alexandria"/>
  </r>
  <r>
    <s v="ORD108049"/>
    <s v="Smartwatch FitPro"/>
    <x v="4"/>
    <x v="6"/>
    <x v="0"/>
    <x v="5"/>
    <n v="3757.13"/>
    <n v="3"/>
    <x v="8045"/>
    <x v="176"/>
    <n v="2487"/>
    <x v="338"/>
    <m/>
    <m/>
    <s v="sq"/>
    <s v="sq"/>
    <n v="27872.98"/>
    <n v="31420413.200000018"/>
    <n v="31420413.200000018"/>
    <s v="Giza"/>
  </r>
  <r>
    <s v="ORD108050"/>
    <s v="Bluetooth Headset"/>
    <x v="2"/>
    <x v="2"/>
    <x v="0"/>
    <x v="4"/>
    <n v="15332.75"/>
    <n v="5"/>
    <x v="8046"/>
    <x v="36"/>
    <n v="4423"/>
    <x v="7"/>
    <m/>
    <m/>
    <s v="sq"/>
    <s v="sq"/>
    <n v="99349.3"/>
    <n v="29200970.130000021"/>
    <n v="29200970.130000021"/>
    <s v="Riyadh"/>
  </r>
  <r>
    <s v="ORD108051"/>
    <s v="Samsung Galaxy A14"/>
    <x v="0"/>
    <x v="0"/>
    <x v="2"/>
    <x v="0"/>
    <n v="9405.48"/>
    <n v="2"/>
    <x v="8047"/>
    <x v="317"/>
    <n v="2110"/>
    <x v="31"/>
    <m/>
    <m/>
    <s v="Amazon"/>
    <s v="Amazon"/>
    <n v="16284.02"/>
    <n v="92327183.770000085"/>
    <n v="92327183.770000085"/>
    <s v="Cairo"/>
  </r>
  <r>
    <s v="ORD108052"/>
    <s v="Adidas Running Shoes"/>
    <x v="1"/>
    <x v="9"/>
    <x v="2"/>
    <x v="5"/>
    <n v="14020.81"/>
    <n v="5"/>
    <x v="8048"/>
    <x v="88"/>
    <n v="2715"/>
    <x v="253"/>
    <m/>
    <m/>
    <s v="Amazon"/>
    <s v="Amazon"/>
    <n v="27872.98"/>
    <n v="91504159.730000004"/>
    <n v="91504159.730000004"/>
    <s v="Giza"/>
  </r>
  <r>
    <s v="ORD108053"/>
    <s v="Bluetooth Headset"/>
    <x v="2"/>
    <x v="2"/>
    <x v="2"/>
    <x v="0"/>
    <n v="18832.5"/>
    <n v="2"/>
    <x v="517"/>
    <x v="393"/>
    <n v="1134"/>
    <x v="176"/>
    <m/>
    <m/>
    <s v="Amazon"/>
    <s v="Amazon"/>
    <n v="16284.02"/>
    <n v="29200970.130000021"/>
    <n v="29200970.130000021"/>
    <s v="Casablanca"/>
  </r>
  <r>
    <s v="ORD108054"/>
    <s v="Adidas Running Shoes"/>
    <x v="1"/>
    <x v="9"/>
    <x v="1"/>
    <x v="3"/>
    <n v="8641.2000000000007"/>
    <n v="2"/>
    <x v="8049"/>
    <x v="356"/>
    <n v="456"/>
    <x v="5"/>
    <m/>
    <m/>
    <s v="Jumia"/>
    <s v="Jum"/>
    <n v="3665.44"/>
    <n v="91504159.730000004"/>
    <n v="91504159.730000004"/>
    <s v="Dubai"/>
  </r>
  <r>
    <s v="ORD108055"/>
    <s v="HP Pavilion Laptop"/>
    <x v="3"/>
    <x v="3"/>
    <x v="1"/>
    <x v="3"/>
    <n v="9694.7000000000007"/>
    <n v="4"/>
    <x v="8050"/>
    <x v="381"/>
    <n v="4916"/>
    <x v="102"/>
    <m/>
    <m/>
    <s v="Jumia"/>
    <s v="Jum"/>
    <n v="3665.44"/>
    <n v="57542997.559999913"/>
    <n v="57542997.559999913"/>
    <s v="Dubai"/>
  </r>
  <r>
    <s v="ORD108056"/>
    <s v="Adidas Running Shoes"/>
    <x v="1"/>
    <x v="9"/>
    <x v="2"/>
    <x v="5"/>
    <n v="6346.08"/>
    <n v="4"/>
    <x v="8051"/>
    <x v="385"/>
    <n v="2175"/>
    <x v="235"/>
    <m/>
    <m/>
    <s v="Amazon"/>
    <s v="Amazon"/>
    <n v="27872.98"/>
    <n v="91504159.730000004"/>
    <n v="91504159.730000004"/>
    <s v="Giza"/>
  </r>
  <r>
    <s v="ORD108057"/>
    <s v="HP Pavilion Laptop"/>
    <x v="3"/>
    <x v="3"/>
    <x v="1"/>
    <x v="4"/>
    <n v="8230.11"/>
    <n v="4"/>
    <x v="8052"/>
    <x v="233"/>
    <n v="75"/>
    <x v="33"/>
    <m/>
    <m/>
    <s v="Jumia"/>
    <s v="Jum"/>
    <n v="99349.3"/>
    <n v="57542997.559999913"/>
    <n v="57542997.559999913"/>
    <s v="Riyadh"/>
  </r>
  <r>
    <s v="ORD108058"/>
    <s v="T-shirt Cotton"/>
    <x v="1"/>
    <x v="5"/>
    <x v="2"/>
    <x v="0"/>
    <n v="13914.52"/>
    <n v="1"/>
    <x v="8053"/>
    <x v="330"/>
    <n v="848"/>
    <x v="339"/>
    <m/>
    <m/>
    <s v="Amazon"/>
    <s v="Amazon"/>
    <n v="16284.02"/>
    <n v="91504159.730000004"/>
    <n v="91504159.730000004"/>
    <s v="Cairo"/>
  </r>
  <r>
    <s v="ORD108059"/>
    <s v="Smartwatch FitPro"/>
    <x v="4"/>
    <x v="6"/>
    <x v="0"/>
    <x v="1"/>
    <n v="12774.68"/>
    <n v="2"/>
    <x v="8054"/>
    <x v="254"/>
    <n v="3981"/>
    <x v="335"/>
    <m/>
    <m/>
    <s v="sq"/>
    <s v="sq"/>
    <n v="13290.4"/>
    <n v="31420413.200000018"/>
    <n v="31420413.200000018"/>
    <s v="Alexandria"/>
  </r>
  <r>
    <s v="ORD108060"/>
    <s v="Xiaomi Redmi Note 12"/>
    <x v="0"/>
    <x v="7"/>
    <x v="0"/>
    <x v="5"/>
    <n v="8463.75"/>
    <n v="5"/>
    <x v="8055"/>
    <x v="211"/>
    <n v="1669"/>
    <x v="287"/>
    <m/>
    <m/>
    <s v="sq"/>
    <s v="sq"/>
    <n v="27872.98"/>
    <n v="92327183.770000085"/>
    <n v="92327183.770000085"/>
    <s v="Giza"/>
  </r>
  <r>
    <s v="ORD108061"/>
    <s v="T-shirt Cotton"/>
    <x v="1"/>
    <x v="5"/>
    <x v="1"/>
    <x v="3"/>
    <n v="3579.79"/>
    <n v="1"/>
    <x v="8056"/>
    <x v="216"/>
    <n v="657"/>
    <x v="50"/>
    <m/>
    <m/>
    <s v="Jumia"/>
    <s v="Jum"/>
    <n v="3665.44"/>
    <n v="91504159.730000004"/>
    <n v="91504159.730000004"/>
    <s v="Dubai"/>
  </r>
  <r>
    <s v="ORD108062"/>
    <s v="Bluetooth Headset"/>
    <x v="2"/>
    <x v="2"/>
    <x v="1"/>
    <x v="0"/>
    <n v="8605.4500000000007"/>
    <n v="3"/>
    <x v="8057"/>
    <x v="279"/>
    <n v="3045"/>
    <x v="246"/>
    <m/>
    <m/>
    <s v="Jumia"/>
    <s v="Jum"/>
    <n v="16284.02"/>
    <n v="29200970.130000021"/>
    <n v="29200970.130000021"/>
    <s v="Cairo"/>
  </r>
  <r>
    <s v="ORD108063"/>
    <s v="Smartwatch FitPro"/>
    <x v="4"/>
    <x v="6"/>
    <x v="2"/>
    <x v="3"/>
    <n v="3216.83"/>
    <n v="4"/>
    <x v="8058"/>
    <x v="278"/>
    <n v="1775"/>
    <x v="200"/>
    <m/>
    <m/>
    <s v="Amazon"/>
    <s v="Amazon"/>
    <n v="3665.44"/>
    <n v="31420413.200000018"/>
    <n v="31420413.200000018"/>
    <s v="Dubai"/>
  </r>
  <r>
    <s v="ORD108064"/>
    <s v="Xiaomi Redmi Note 12"/>
    <x v="0"/>
    <x v="7"/>
    <x v="2"/>
    <x v="5"/>
    <n v="16351.84"/>
    <n v="5"/>
    <x v="8059"/>
    <x v="353"/>
    <n v="1025"/>
    <x v="45"/>
    <m/>
    <m/>
    <s v="Amazon"/>
    <s v="Amazon"/>
    <n v="27872.98"/>
    <n v="92327183.770000085"/>
    <n v="92327183.770000085"/>
    <s v="Giza"/>
  </r>
  <r>
    <s v="ORD108065"/>
    <s v="Adidas Running Shoes"/>
    <x v="1"/>
    <x v="9"/>
    <x v="0"/>
    <x v="3"/>
    <n v="19648.93"/>
    <n v="3"/>
    <x v="8060"/>
    <x v="257"/>
    <n v="4424"/>
    <x v="233"/>
    <m/>
    <m/>
    <s v="sq"/>
    <s v="sq"/>
    <n v="3665.44"/>
    <n v="91504159.730000004"/>
    <n v="91504159.730000004"/>
    <s v="Dubai"/>
  </r>
  <r>
    <s v="ORD108066"/>
    <s v="Nike Air Max"/>
    <x v="1"/>
    <x v="1"/>
    <x v="2"/>
    <x v="3"/>
    <n v="6709.03"/>
    <n v="3"/>
    <x v="8061"/>
    <x v="22"/>
    <n v="2499"/>
    <x v="209"/>
    <m/>
    <m/>
    <s v="Amazon"/>
    <s v="Amazon"/>
    <n v="3665.44"/>
    <n v="91504159.730000004"/>
    <n v="91504159.730000004"/>
    <s v="Dubai"/>
  </r>
  <r>
    <s v="ORD108067"/>
    <s v="T-shirt Cotton"/>
    <x v="1"/>
    <x v="5"/>
    <x v="1"/>
    <x v="4"/>
    <n v="7489.17"/>
    <n v="5"/>
    <x v="8062"/>
    <x v="253"/>
    <n v="556"/>
    <x v="328"/>
    <m/>
    <m/>
    <s v="Jumia"/>
    <s v="Jum"/>
    <n v="99349.3"/>
    <n v="91504159.730000004"/>
    <n v="91504159.730000004"/>
    <s v="Riyadh"/>
  </r>
  <r>
    <s v="ORD108068"/>
    <s v="Nike Air Max"/>
    <x v="1"/>
    <x v="1"/>
    <x v="0"/>
    <x v="5"/>
    <n v="16725.490000000002"/>
    <n v="1"/>
    <x v="8063"/>
    <x v="113"/>
    <n v="3829"/>
    <x v="36"/>
    <m/>
    <m/>
    <s v="sq"/>
    <s v="sq"/>
    <n v="27872.98"/>
    <n v="91504159.730000004"/>
    <n v="91504159.730000004"/>
    <s v="Giza"/>
  </r>
  <r>
    <s v="ORD108069"/>
    <s v="Samsung Galaxy A14"/>
    <x v="0"/>
    <x v="0"/>
    <x v="0"/>
    <x v="3"/>
    <n v="7180.34"/>
    <n v="4"/>
    <x v="8064"/>
    <x v="258"/>
    <n v="4158"/>
    <x v="87"/>
    <m/>
    <m/>
    <s v="sq"/>
    <s v="sq"/>
    <n v="3665.44"/>
    <n v="92327183.770000085"/>
    <n v="92327183.770000085"/>
    <s v="Dubai"/>
  </r>
  <r>
    <s v="ORD108070"/>
    <s v="Smartwatch FitPro"/>
    <x v="4"/>
    <x v="6"/>
    <x v="2"/>
    <x v="5"/>
    <n v="6275.48"/>
    <n v="5"/>
    <x v="8065"/>
    <x v="385"/>
    <n v="2376"/>
    <x v="223"/>
    <m/>
    <m/>
    <s v="Amazon"/>
    <s v="Amazon"/>
    <n v="27872.98"/>
    <n v="31420413.200000018"/>
    <n v="31420413.200000018"/>
    <s v="Giza"/>
  </r>
  <r>
    <s v="ORD108071"/>
    <s v="Smartwatch FitPro"/>
    <x v="4"/>
    <x v="6"/>
    <x v="2"/>
    <x v="2"/>
    <n v="15947.55"/>
    <n v="4"/>
    <x v="8066"/>
    <x v="247"/>
    <n v="2660"/>
    <x v="347"/>
    <m/>
    <m/>
    <s v="Amazon"/>
    <s v="Amazon"/>
    <n v="26648.76"/>
    <n v="31420413.200000018"/>
    <n v="31420413.200000018"/>
    <s v="Casablanca"/>
  </r>
  <r>
    <s v="ORD108072"/>
    <s v="Smartwatch FitPro"/>
    <x v="4"/>
    <x v="6"/>
    <x v="1"/>
    <x v="5"/>
    <n v="10416.98"/>
    <n v="5"/>
    <x v="8067"/>
    <x v="41"/>
    <n v="2448"/>
    <x v="184"/>
    <m/>
    <m/>
    <s v="Jumia"/>
    <s v="Jum"/>
    <n v="27872.98"/>
    <n v="31420413.200000018"/>
    <n v="31420413.200000018"/>
    <s v="Giza"/>
  </r>
  <r>
    <s v="ORD108073"/>
    <s v="Nike Air Max"/>
    <x v="1"/>
    <x v="1"/>
    <x v="2"/>
    <x v="5"/>
    <n v="6147.47"/>
    <n v="2"/>
    <x v="8068"/>
    <x v="247"/>
    <n v="1963"/>
    <x v="259"/>
    <m/>
    <m/>
    <s v="Amazon"/>
    <s v="Amazon"/>
    <n v="27872.98"/>
    <n v="91504159.730000004"/>
    <n v="91504159.730000004"/>
    <s v="Giza"/>
  </r>
  <r>
    <s v="ORD108074"/>
    <s v="Dell Inspiron 3501"/>
    <x v="3"/>
    <x v="8"/>
    <x v="2"/>
    <x v="0"/>
    <n v="724.64"/>
    <n v="2"/>
    <x v="8069"/>
    <x v="173"/>
    <n v="738"/>
    <x v="70"/>
    <m/>
    <m/>
    <s v="Amazon"/>
    <s v="Amazon"/>
    <n v="16284.02"/>
    <n v="57542997.559999913"/>
    <n v="57542997.559999913"/>
    <s v="Cairo"/>
  </r>
  <r>
    <s v="ORD108075"/>
    <s v="HP Pavilion Laptop"/>
    <x v="3"/>
    <x v="3"/>
    <x v="0"/>
    <x v="3"/>
    <n v="3292.17"/>
    <n v="1"/>
    <x v="8070"/>
    <x v="181"/>
    <n v="3924"/>
    <x v="271"/>
    <m/>
    <m/>
    <s v="sq"/>
    <s v="sq"/>
    <n v="3665.44"/>
    <n v="57542997.559999913"/>
    <n v="57542997.559999913"/>
    <s v="Dubai"/>
  </r>
  <r>
    <s v="ORD108076"/>
    <s v="Adidas Running Shoes"/>
    <x v="1"/>
    <x v="9"/>
    <x v="1"/>
    <x v="3"/>
    <n v="14582.77"/>
    <n v="2"/>
    <x v="8071"/>
    <x v="126"/>
    <n v="3650"/>
    <x v="347"/>
    <m/>
    <m/>
    <s v="Jumia"/>
    <s v="Jum"/>
    <n v="3665.44"/>
    <n v="91504159.730000004"/>
    <n v="91504159.730000004"/>
    <s v="Dubai"/>
  </r>
  <r>
    <s v="ORD108077"/>
    <s v="Bluetooth Headset"/>
    <x v="2"/>
    <x v="2"/>
    <x v="1"/>
    <x v="4"/>
    <n v="17522.64"/>
    <n v="4"/>
    <x v="8072"/>
    <x v="136"/>
    <n v="3752"/>
    <x v="274"/>
    <m/>
    <m/>
    <s v="Jumia"/>
    <s v="Jum"/>
    <n v="99349.3"/>
    <n v="29200970.130000021"/>
    <n v="29200970.130000021"/>
    <s v="Riyadh"/>
  </r>
  <r>
    <s v="ORD108078"/>
    <s v="Nike Air Max"/>
    <x v="1"/>
    <x v="1"/>
    <x v="2"/>
    <x v="3"/>
    <n v="9113.07"/>
    <n v="1"/>
    <x v="8073"/>
    <x v="360"/>
    <n v="1161"/>
    <x v="35"/>
    <m/>
    <m/>
    <s v="Amazon"/>
    <s v="Amazon"/>
    <n v="3665.44"/>
    <n v="91504159.730000004"/>
    <n v="91504159.730000004"/>
    <s v="Dubai"/>
  </r>
  <r>
    <s v="ORD108079"/>
    <s v="Dell Inspiron 3501"/>
    <x v="3"/>
    <x v="8"/>
    <x v="2"/>
    <x v="1"/>
    <n v="13018.99"/>
    <n v="3"/>
    <x v="8074"/>
    <x v="42"/>
    <n v="1827"/>
    <x v="247"/>
    <m/>
    <m/>
    <s v="Amazon"/>
    <s v="Amazon"/>
    <n v="13290.4"/>
    <n v="57542997.559999913"/>
    <n v="57542997.559999913"/>
    <s v="Alexandria"/>
  </r>
  <r>
    <s v="ORD108080"/>
    <s v="Smartwatch FitPro"/>
    <x v="4"/>
    <x v="6"/>
    <x v="1"/>
    <x v="0"/>
    <n v="8903.6200000000008"/>
    <n v="2"/>
    <x v="8075"/>
    <x v="339"/>
    <n v="4043"/>
    <x v="82"/>
    <m/>
    <m/>
    <s v="Jumia"/>
    <s v="Jum"/>
    <n v="16284.02"/>
    <n v="31420413.200000018"/>
    <n v="31420413.200000018"/>
    <s v="Cairo"/>
  </r>
  <r>
    <s v="ORD108081"/>
    <s v="Dell Inspiron 3501"/>
    <x v="3"/>
    <x v="8"/>
    <x v="1"/>
    <x v="0"/>
    <n v="17880.73"/>
    <n v="1"/>
    <x v="8076"/>
    <x v="396"/>
    <n v="3442"/>
    <x v="117"/>
    <m/>
    <m/>
    <s v="Jumia"/>
    <s v="Jum"/>
    <n v="16284.02"/>
    <n v="57542997.559999913"/>
    <n v="57542997.559999913"/>
    <s v="Cairo"/>
  </r>
  <r>
    <s v="ORD108082"/>
    <s v="Bluetooth Headset"/>
    <x v="2"/>
    <x v="2"/>
    <x v="0"/>
    <x v="3"/>
    <n v="9460.67"/>
    <n v="3"/>
    <x v="8077"/>
    <x v="276"/>
    <n v="3547"/>
    <x v="357"/>
    <m/>
    <m/>
    <s v="sq"/>
    <s v="sq"/>
    <n v="3665.44"/>
    <n v="29200970.130000021"/>
    <n v="29200970.130000021"/>
    <s v="Dubai"/>
  </r>
  <r>
    <s v="ORD108083"/>
    <s v="Bluetooth Headset"/>
    <x v="2"/>
    <x v="2"/>
    <x v="1"/>
    <x v="1"/>
    <n v="19370.91"/>
    <n v="4"/>
    <x v="8078"/>
    <x v="309"/>
    <n v="1608"/>
    <x v="348"/>
    <m/>
    <m/>
    <s v="Jumia"/>
    <s v="Jum"/>
    <n v="13290.4"/>
    <n v="29200970.130000021"/>
    <n v="29200970.130000021"/>
    <s v="Alexandria"/>
  </r>
  <r>
    <s v="ORD108084"/>
    <s v="HP Pavilion Laptop"/>
    <x v="3"/>
    <x v="3"/>
    <x v="0"/>
    <x v="5"/>
    <n v="3304.72"/>
    <n v="2"/>
    <x v="8079"/>
    <x v="51"/>
    <n v="588"/>
    <x v="40"/>
    <m/>
    <m/>
    <s v="sq"/>
    <s v="sq"/>
    <n v="27872.98"/>
    <n v="57542997.559999913"/>
    <n v="57542997.559999913"/>
    <s v="Giza"/>
  </r>
  <r>
    <s v="ORD108085"/>
    <s v="Adidas Running Shoes"/>
    <x v="1"/>
    <x v="9"/>
    <x v="1"/>
    <x v="5"/>
    <n v="19321.04"/>
    <n v="3"/>
    <x v="8080"/>
    <x v="92"/>
    <n v="1554"/>
    <x v="61"/>
    <m/>
    <m/>
    <s v="Jumia"/>
    <s v="Jum"/>
    <n v="27872.98"/>
    <n v="91504159.730000004"/>
    <n v="91504159.730000004"/>
    <s v="Giza"/>
  </r>
  <r>
    <s v="ORD108086"/>
    <s v="Xiaomi Redmi Note 12"/>
    <x v="0"/>
    <x v="7"/>
    <x v="2"/>
    <x v="4"/>
    <n v="1876.4"/>
    <n v="2"/>
    <x v="8081"/>
    <x v="16"/>
    <n v="3516"/>
    <x v="85"/>
    <m/>
    <m/>
    <s v="Amazon"/>
    <s v="Amazon"/>
    <n v="99349.3"/>
    <n v="92327183.770000085"/>
    <n v="92327183.770000085"/>
    <s v="Riyadh"/>
  </r>
  <r>
    <s v="ORD108087"/>
    <s v="Nike Air Max"/>
    <x v="1"/>
    <x v="1"/>
    <x v="0"/>
    <x v="0"/>
    <n v="13010.3"/>
    <n v="4"/>
    <x v="8082"/>
    <x v="142"/>
    <n v="4118"/>
    <x v="121"/>
    <m/>
    <m/>
    <s v="sq"/>
    <s v="sq"/>
    <n v="16284.02"/>
    <n v="91504159.730000004"/>
    <n v="91504159.730000004"/>
    <s v="Cairo"/>
  </r>
  <r>
    <s v="ORD108088"/>
    <s v="iPhone 13"/>
    <x v="0"/>
    <x v="4"/>
    <x v="1"/>
    <x v="2"/>
    <n v="3017.4"/>
    <n v="4"/>
    <x v="8083"/>
    <x v="131"/>
    <n v="2223"/>
    <x v="297"/>
    <m/>
    <m/>
    <s v="Jumia"/>
    <s v="Jum"/>
    <n v="26648.76"/>
    <n v="92327183.770000085"/>
    <n v="92327183.770000085"/>
    <s v="Casablanca"/>
  </r>
  <r>
    <s v="ORD108089"/>
    <s v="Bluetooth Headset"/>
    <x v="2"/>
    <x v="2"/>
    <x v="0"/>
    <x v="0"/>
    <n v="5168.3100000000004"/>
    <n v="1"/>
    <x v="8084"/>
    <x v="112"/>
    <n v="1243"/>
    <x v="82"/>
    <m/>
    <m/>
    <s v="sq"/>
    <s v="sq"/>
    <n v="16284.02"/>
    <n v="29200970.130000021"/>
    <n v="29200970.130000021"/>
    <s v="Cairo"/>
  </r>
  <r>
    <s v="ORD108090"/>
    <s v="T-shirt Cotton"/>
    <x v="1"/>
    <x v="5"/>
    <x v="2"/>
    <x v="5"/>
    <n v="12460.67"/>
    <n v="5"/>
    <x v="8085"/>
    <x v="221"/>
    <n v="4308"/>
    <x v="128"/>
    <m/>
    <m/>
    <s v="Amazon"/>
    <s v="Amazon"/>
    <n v="27872.98"/>
    <n v="91504159.730000004"/>
    <n v="91504159.730000004"/>
    <s v="Giza"/>
  </r>
  <r>
    <s v="ORD108091"/>
    <s v="Bluetooth Headset"/>
    <x v="2"/>
    <x v="2"/>
    <x v="2"/>
    <x v="2"/>
    <n v="12666.16"/>
    <n v="4"/>
    <x v="8086"/>
    <x v="171"/>
    <n v="3858"/>
    <x v="254"/>
    <m/>
    <m/>
    <s v="Amazon"/>
    <s v="Amazon"/>
    <n v="26648.76"/>
    <n v="29200970.130000021"/>
    <n v="29200970.130000021"/>
    <s v="Casablanca"/>
  </r>
  <r>
    <s v="ORD108092"/>
    <s v="Nike Air Max"/>
    <x v="1"/>
    <x v="1"/>
    <x v="2"/>
    <x v="2"/>
    <n v="11312.21"/>
    <n v="4"/>
    <x v="8087"/>
    <x v="249"/>
    <n v="614"/>
    <x v="178"/>
    <m/>
    <m/>
    <s v="Amazon"/>
    <s v="Amazon"/>
    <n v="26648.76"/>
    <n v="91504159.730000004"/>
    <n v="91504159.730000004"/>
    <s v="Casablanca"/>
  </r>
  <r>
    <s v="ORD108093"/>
    <s v="Dell Inspiron 3501"/>
    <x v="3"/>
    <x v="8"/>
    <x v="1"/>
    <x v="1"/>
    <n v="9958.67"/>
    <n v="1"/>
    <x v="8088"/>
    <x v="153"/>
    <n v="1341"/>
    <x v="294"/>
    <m/>
    <m/>
    <s v="Jumia"/>
    <s v="Jum"/>
    <n v="13290.4"/>
    <n v="57542997.559999913"/>
    <n v="57542997.559999913"/>
    <s v="Alexandria"/>
  </r>
  <r>
    <s v="ORD108094"/>
    <s v="Bluetooth Headset"/>
    <x v="2"/>
    <x v="2"/>
    <x v="1"/>
    <x v="2"/>
    <n v="1591.92"/>
    <n v="1"/>
    <x v="8089"/>
    <x v="12"/>
    <n v="3832"/>
    <x v="158"/>
    <m/>
    <m/>
    <s v="Jumia"/>
    <s v="Jum"/>
    <n v="26648.76"/>
    <n v="29200970.130000021"/>
    <n v="29200970.130000021"/>
    <s v="Casablanca"/>
  </r>
  <r>
    <s v="ORD108095"/>
    <s v="Bluetooth Headset"/>
    <x v="2"/>
    <x v="2"/>
    <x v="0"/>
    <x v="5"/>
    <n v="3532.59"/>
    <n v="3"/>
    <x v="8090"/>
    <x v="160"/>
    <n v="1553"/>
    <x v="248"/>
    <m/>
    <m/>
    <s v="sq"/>
    <s v="sq"/>
    <n v="27872.98"/>
    <n v="29200970.130000021"/>
    <n v="29200970.130000021"/>
    <s v="Giza"/>
  </r>
  <r>
    <s v="ORD108096"/>
    <s v="Dell Inspiron 3501"/>
    <x v="3"/>
    <x v="8"/>
    <x v="1"/>
    <x v="3"/>
    <n v="2157.9"/>
    <n v="3"/>
    <x v="8091"/>
    <x v="357"/>
    <n v="584"/>
    <x v="151"/>
    <m/>
    <m/>
    <s v="Jumia"/>
    <s v="Jum"/>
    <n v="3665.44"/>
    <n v="57542997.559999913"/>
    <n v="57542997.559999913"/>
    <s v="Dubai"/>
  </r>
  <r>
    <s v="ORD108097"/>
    <s v="Adidas Running Shoes"/>
    <x v="1"/>
    <x v="9"/>
    <x v="2"/>
    <x v="5"/>
    <n v="13918.28"/>
    <n v="2"/>
    <x v="8092"/>
    <x v="214"/>
    <n v="1900"/>
    <x v="231"/>
    <m/>
    <m/>
    <s v="Amazon"/>
    <s v="Amazon"/>
    <n v="27872.98"/>
    <n v="91504159.730000004"/>
    <n v="91504159.730000004"/>
    <s v="Giza"/>
  </r>
  <r>
    <s v="ORD108098"/>
    <s v="iPhone 13"/>
    <x v="0"/>
    <x v="4"/>
    <x v="0"/>
    <x v="0"/>
    <n v="14454.76"/>
    <n v="2"/>
    <x v="8093"/>
    <x v="249"/>
    <n v="569"/>
    <x v="208"/>
    <m/>
    <m/>
    <s v="sq"/>
    <s v="sq"/>
    <n v="16284.02"/>
    <n v="92327183.770000085"/>
    <n v="92327183.770000085"/>
    <s v="Cairo"/>
  </r>
  <r>
    <s v="ORD108099"/>
    <s v="Bluetooth Headset"/>
    <x v="2"/>
    <x v="2"/>
    <x v="1"/>
    <x v="4"/>
    <n v="15256.2"/>
    <n v="4"/>
    <x v="8094"/>
    <x v="375"/>
    <n v="1154"/>
    <x v="21"/>
    <m/>
    <m/>
    <s v="Jumia"/>
    <s v="Jum"/>
    <n v="99349.3"/>
    <n v="29200970.130000021"/>
    <n v="29200970.130000021"/>
    <s v="Riyadh"/>
  </r>
  <r>
    <s v="ORD108100"/>
    <s v="Samsung Galaxy A14"/>
    <x v="0"/>
    <x v="0"/>
    <x v="0"/>
    <x v="5"/>
    <n v="3710.31"/>
    <n v="2"/>
    <x v="8095"/>
    <x v="109"/>
    <n v="1261"/>
    <x v="209"/>
    <m/>
    <m/>
    <s v="sq"/>
    <s v="sq"/>
    <n v="27872.98"/>
    <n v="92327183.770000085"/>
    <n v="92327183.770000085"/>
    <s v="Giza"/>
  </r>
  <r>
    <s v="ORD108101"/>
    <s v="HP Pavilion Laptop"/>
    <x v="3"/>
    <x v="3"/>
    <x v="1"/>
    <x v="3"/>
    <n v="12938.24"/>
    <n v="2"/>
    <x v="8096"/>
    <x v="136"/>
    <n v="3238"/>
    <x v="0"/>
    <m/>
    <m/>
    <s v="Jumia"/>
    <s v="Jum"/>
    <n v="3665.44"/>
    <n v="57542997.559999913"/>
    <n v="57542997.559999913"/>
    <s v="Dubai"/>
  </r>
  <r>
    <s v="ORD108102"/>
    <s v="Smartwatch FitPro"/>
    <x v="4"/>
    <x v="6"/>
    <x v="0"/>
    <x v="0"/>
    <n v="14512.12"/>
    <n v="3"/>
    <x v="8097"/>
    <x v="215"/>
    <n v="2410"/>
    <x v="184"/>
    <m/>
    <m/>
    <s v="sq"/>
    <s v="sq"/>
    <n v="16284.02"/>
    <n v="31420413.200000018"/>
    <n v="31420413.200000018"/>
    <s v="Cairo"/>
  </r>
  <r>
    <s v="ORD108103"/>
    <s v="HP Pavilion Laptop"/>
    <x v="3"/>
    <x v="3"/>
    <x v="0"/>
    <x v="0"/>
    <n v="18319.03"/>
    <n v="4"/>
    <x v="8098"/>
    <x v="177"/>
    <n v="2165"/>
    <x v="56"/>
    <m/>
    <m/>
    <s v="sq"/>
    <s v="sq"/>
    <n v="16284.02"/>
    <n v="57542997.559999913"/>
    <n v="57542997.559999913"/>
    <s v="Cairo"/>
  </r>
  <r>
    <s v="ORD108104"/>
    <s v="Bluetooth Headset"/>
    <x v="2"/>
    <x v="2"/>
    <x v="2"/>
    <x v="5"/>
    <n v="13117.65"/>
    <n v="3"/>
    <x v="8099"/>
    <x v="259"/>
    <n v="4256"/>
    <x v="208"/>
    <m/>
    <m/>
    <s v="Amazon"/>
    <s v="Amazon"/>
    <n v="27872.98"/>
    <n v="29200970.130000021"/>
    <n v="29200970.130000021"/>
    <s v="Giza"/>
  </r>
  <r>
    <s v="ORD108105"/>
    <s v="HP Pavilion Laptop"/>
    <x v="3"/>
    <x v="3"/>
    <x v="1"/>
    <x v="1"/>
    <n v="16788.05"/>
    <n v="5"/>
    <x v="8100"/>
    <x v="156"/>
    <n v="3733"/>
    <x v="263"/>
    <m/>
    <m/>
    <s v="Jumia"/>
    <s v="Jum"/>
    <n v="13290.4"/>
    <n v="57542997.559999913"/>
    <n v="57542997.559999913"/>
    <s v="Alexandria"/>
  </r>
  <r>
    <s v="ORD108106"/>
    <s v="Smartwatch FitPro"/>
    <x v="4"/>
    <x v="6"/>
    <x v="1"/>
    <x v="0"/>
    <n v="16783.14"/>
    <n v="2"/>
    <x v="8101"/>
    <x v="163"/>
    <n v="1847"/>
    <x v="276"/>
    <m/>
    <m/>
    <s v="Jumia"/>
    <s v="Jum"/>
    <n v="16284.02"/>
    <n v="31420413.200000018"/>
    <n v="31420413.200000018"/>
    <s v="Cairo"/>
  </r>
  <r>
    <s v="ORD108107"/>
    <s v="Samsung Galaxy A14"/>
    <x v="0"/>
    <x v="0"/>
    <x v="1"/>
    <x v="3"/>
    <n v="16668.599999999999"/>
    <n v="2"/>
    <x v="8102"/>
    <x v="301"/>
    <n v="3240"/>
    <x v="276"/>
    <m/>
    <m/>
    <s v="Jumia"/>
    <s v="Jum"/>
    <n v="3665.44"/>
    <n v="92327183.770000085"/>
    <n v="92327183.770000085"/>
    <s v="Dubai"/>
  </r>
  <r>
    <s v="ORD108108"/>
    <s v="T-shirt Cotton"/>
    <x v="1"/>
    <x v="5"/>
    <x v="1"/>
    <x v="5"/>
    <n v="443.58"/>
    <n v="1"/>
    <x v="8103"/>
    <x v="198"/>
    <n v="2514"/>
    <x v="287"/>
    <m/>
    <m/>
    <s v="Jumia"/>
    <s v="Jum"/>
    <n v="27872.98"/>
    <n v="91504159.730000004"/>
    <n v="91504159.730000004"/>
    <s v="Giza"/>
  </r>
  <r>
    <s v="ORD108109"/>
    <s v="HP Pavilion Laptop"/>
    <x v="3"/>
    <x v="3"/>
    <x v="1"/>
    <x v="3"/>
    <n v="5594.67"/>
    <n v="4"/>
    <x v="8104"/>
    <x v="242"/>
    <n v="350"/>
    <x v="103"/>
    <m/>
    <m/>
    <s v="Jumia"/>
    <s v="Jum"/>
    <n v="3665.44"/>
    <n v="57542997.559999913"/>
    <n v="57542997.559999913"/>
    <s v="Dubai"/>
  </r>
  <r>
    <s v="ORD108110"/>
    <s v="Samsung Galaxy A14"/>
    <x v="0"/>
    <x v="0"/>
    <x v="0"/>
    <x v="5"/>
    <n v="17923.32"/>
    <n v="5"/>
    <x v="8105"/>
    <x v="94"/>
    <n v="694"/>
    <x v="282"/>
    <m/>
    <m/>
    <s v="sq"/>
    <s v="sq"/>
    <n v="27872.98"/>
    <n v="92327183.770000085"/>
    <n v="92327183.770000085"/>
    <s v="Giza"/>
  </r>
  <r>
    <s v="ORD108111"/>
    <s v="Dell Inspiron 3501"/>
    <x v="3"/>
    <x v="8"/>
    <x v="2"/>
    <x v="0"/>
    <n v="7937.5"/>
    <n v="3"/>
    <x v="8106"/>
    <x v="161"/>
    <n v="610"/>
    <x v="125"/>
    <m/>
    <m/>
    <s v="Amazon"/>
    <s v="Amazon"/>
    <n v="16284.02"/>
    <n v="57542997.559999913"/>
    <n v="57542997.559999913"/>
    <s v="Cairo"/>
  </r>
  <r>
    <s v="ORD108112"/>
    <s v="Adidas Running Shoes"/>
    <x v="1"/>
    <x v="9"/>
    <x v="2"/>
    <x v="5"/>
    <n v="14539.61"/>
    <n v="2"/>
    <x v="8107"/>
    <x v="116"/>
    <n v="299"/>
    <x v="187"/>
    <m/>
    <m/>
    <s v="Amazon"/>
    <s v="Amazon"/>
    <n v="27872.98"/>
    <n v="91504159.730000004"/>
    <n v="91504159.730000004"/>
    <s v="Giza"/>
  </r>
  <r>
    <s v="ORD108113"/>
    <s v="T-shirt Cotton"/>
    <x v="1"/>
    <x v="5"/>
    <x v="1"/>
    <x v="4"/>
    <n v="6885.46"/>
    <n v="4"/>
    <x v="8108"/>
    <x v="37"/>
    <n v="1285"/>
    <x v="307"/>
    <m/>
    <m/>
    <s v="Jumia"/>
    <s v="Jum"/>
    <n v="99349.3"/>
    <n v="91504159.730000004"/>
    <n v="91504159.730000004"/>
    <s v="Riyadh"/>
  </r>
  <r>
    <s v="ORD108114"/>
    <s v="Bluetooth Headset"/>
    <x v="2"/>
    <x v="2"/>
    <x v="2"/>
    <x v="0"/>
    <n v="15909.08"/>
    <n v="2"/>
    <x v="8109"/>
    <x v="133"/>
    <n v="4199"/>
    <x v="210"/>
    <m/>
    <m/>
    <s v="Amazon"/>
    <s v="Amazon"/>
    <n v="16284.02"/>
    <n v="29200970.130000021"/>
    <n v="29200970.130000021"/>
    <s v="Cairo"/>
  </r>
  <r>
    <s v="ORD108115"/>
    <s v="Bluetooth Headset"/>
    <x v="2"/>
    <x v="2"/>
    <x v="0"/>
    <x v="0"/>
    <n v="3625.35"/>
    <n v="3"/>
    <x v="8110"/>
    <x v="242"/>
    <n v="2541"/>
    <x v="65"/>
    <m/>
    <m/>
    <s v="sq"/>
    <s v="sq"/>
    <n v="16284.02"/>
    <n v="29200970.130000021"/>
    <n v="29200970.130000021"/>
    <s v="Cairo"/>
  </r>
  <r>
    <s v="ORD108116"/>
    <s v="Samsung Galaxy A14"/>
    <x v="0"/>
    <x v="0"/>
    <x v="2"/>
    <x v="5"/>
    <n v="12634.15"/>
    <n v="2"/>
    <x v="8111"/>
    <x v="227"/>
    <n v="1037"/>
    <x v="272"/>
    <m/>
    <m/>
    <s v="Amazon"/>
    <s v="Amazon"/>
    <n v="27872.98"/>
    <n v="92327183.770000085"/>
    <n v="92327183.770000085"/>
    <s v="Giza"/>
  </r>
  <r>
    <s v="ORD108117"/>
    <s v="Bluetooth Headset"/>
    <x v="2"/>
    <x v="2"/>
    <x v="0"/>
    <x v="5"/>
    <n v="19936.22"/>
    <n v="4"/>
    <x v="8112"/>
    <x v="199"/>
    <n v="425"/>
    <x v="304"/>
    <m/>
    <m/>
    <s v="sq"/>
    <s v="sq"/>
    <n v="27872.98"/>
    <n v="29200970.130000021"/>
    <n v="29200970.130000021"/>
    <s v="Giza"/>
  </r>
  <r>
    <s v="ORD108118"/>
    <s v="iPhone 13"/>
    <x v="0"/>
    <x v="4"/>
    <x v="0"/>
    <x v="5"/>
    <n v="7806.55"/>
    <n v="1"/>
    <x v="8113"/>
    <x v="23"/>
    <n v="4751"/>
    <x v="213"/>
    <m/>
    <m/>
    <s v="sq"/>
    <s v="sq"/>
    <n v="27872.98"/>
    <n v="92327183.770000085"/>
    <n v="92327183.770000085"/>
    <s v="Giza"/>
  </r>
  <r>
    <s v="ORD108119"/>
    <s v="iPhone 13"/>
    <x v="0"/>
    <x v="4"/>
    <x v="0"/>
    <x v="2"/>
    <n v="5258.33"/>
    <n v="4"/>
    <x v="8114"/>
    <x v="144"/>
    <n v="1535"/>
    <x v="334"/>
    <m/>
    <m/>
    <s v="sq"/>
    <s v="sq"/>
    <n v="26648.76"/>
    <n v="92327183.770000085"/>
    <n v="92327183.770000085"/>
    <s v="Casablanca"/>
  </r>
  <r>
    <s v="ORD108120"/>
    <s v="Xiaomi Redmi Note 12"/>
    <x v="0"/>
    <x v="7"/>
    <x v="0"/>
    <x v="5"/>
    <n v="16095.86"/>
    <n v="5"/>
    <x v="8115"/>
    <x v="265"/>
    <n v="109"/>
    <x v="330"/>
    <m/>
    <m/>
    <s v="sq"/>
    <s v="sq"/>
    <n v="27872.98"/>
    <n v="92327183.770000085"/>
    <n v="92327183.770000085"/>
    <s v="Giza"/>
  </r>
  <r>
    <s v="ORD108121"/>
    <s v="Nike Air Max"/>
    <x v="1"/>
    <x v="1"/>
    <x v="0"/>
    <x v="2"/>
    <n v="11623.33"/>
    <n v="1"/>
    <x v="8116"/>
    <x v="176"/>
    <n v="2638"/>
    <x v="10"/>
    <m/>
    <m/>
    <s v="sq"/>
    <s v="sq"/>
    <n v="26648.76"/>
    <n v="91504159.730000004"/>
    <n v="91504159.730000004"/>
    <s v="Casablanca"/>
  </r>
  <r>
    <s v="ORD108122"/>
    <s v="Bluetooth Headset"/>
    <x v="2"/>
    <x v="2"/>
    <x v="0"/>
    <x v="4"/>
    <n v="10166.26"/>
    <n v="5"/>
    <x v="8117"/>
    <x v="190"/>
    <n v="809"/>
    <x v="165"/>
    <m/>
    <m/>
    <s v="sq"/>
    <s v="sq"/>
    <n v="99349.3"/>
    <n v="29200970.130000021"/>
    <n v="29200970.130000021"/>
    <s v="Riyadh"/>
  </r>
  <r>
    <s v="ORD108123"/>
    <s v="iPhone 13"/>
    <x v="0"/>
    <x v="4"/>
    <x v="1"/>
    <x v="3"/>
    <n v="3287.76"/>
    <n v="4"/>
    <x v="8118"/>
    <x v="263"/>
    <n v="1333"/>
    <x v="331"/>
    <m/>
    <m/>
    <s v="Jumia"/>
    <s v="Jum"/>
    <n v="3665.44"/>
    <n v="92327183.770000085"/>
    <n v="92327183.770000085"/>
    <s v="Dubai"/>
  </r>
  <r>
    <s v="ORD108124"/>
    <s v="HP Pavilion Laptop"/>
    <x v="3"/>
    <x v="3"/>
    <x v="2"/>
    <x v="3"/>
    <n v="297.73"/>
    <n v="5"/>
    <x v="8119"/>
    <x v="146"/>
    <n v="2385"/>
    <x v="81"/>
    <m/>
    <m/>
    <s v="Amazon"/>
    <s v="Amazon"/>
    <n v="3665.44"/>
    <n v="57542997.559999913"/>
    <n v="57542997.559999913"/>
    <s v="Dubai"/>
  </r>
  <r>
    <s v="ORD108125"/>
    <s v="Smartwatch FitPro"/>
    <x v="4"/>
    <x v="6"/>
    <x v="0"/>
    <x v="3"/>
    <n v="2038.45"/>
    <n v="1"/>
    <x v="8120"/>
    <x v="147"/>
    <n v="3696"/>
    <x v="156"/>
    <m/>
    <m/>
    <s v="sq"/>
    <s v="sq"/>
    <n v="3665.44"/>
    <n v="31420413.200000018"/>
    <n v="31420413.200000018"/>
    <s v="Dubai"/>
  </r>
  <r>
    <s v="ORD108126"/>
    <s v="Samsung Galaxy A14"/>
    <x v="0"/>
    <x v="0"/>
    <x v="0"/>
    <x v="3"/>
    <n v="6314.37"/>
    <n v="4"/>
    <x v="8121"/>
    <x v="61"/>
    <n v="134"/>
    <x v="85"/>
    <m/>
    <m/>
    <s v="sq"/>
    <s v="sq"/>
    <n v="3665.44"/>
    <n v="92327183.770000085"/>
    <n v="92327183.770000085"/>
    <s v="Dubai"/>
  </r>
  <r>
    <s v="ORD108127"/>
    <s v="Xiaomi Redmi Note 12"/>
    <x v="0"/>
    <x v="7"/>
    <x v="2"/>
    <x v="3"/>
    <n v="15958.11"/>
    <n v="2"/>
    <x v="8122"/>
    <x v="10"/>
    <n v="3738"/>
    <x v="82"/>
    <m/>
    <m/>
    <s v="Amazon"/>
    <s v="Amazon"/>
    <n v="3665.44"/>
    <n v="92327183.770000085"/>
    <n v="92327183.770000085"/>
    <s v="Dubai"/>
  </r>
  <r>
    <s v="ORD108128"/>
    <s v="Adidas Running Shoes"/>
    <x v="1"/>
    <x v="9"/>
    <x v="0"/>
    <x v="2"/>
    <n v="13680.75"/>
    <n v="3"/>
    <x v="8123"/>
    <x v="174"/>
    <n v="661"/>
    <x v="37"/>
    <m/>
    <m/>
    <s v="sq"/>
    <s v="sq"/>
    <n v="26648.76"/>
    <n v="91504159.730000004"/>
    <n v="91504159.730000004"/>
    <s v="Casablanca"/>
  </r>
  <r>
    <s v="ORD108129"/>
    <s v="Samsung Galaxy A14"/>
    <x v="0"/>
    <x v="0"/>
    <x v="2"/>
    <x v="0"/>
    <n v="1919.92"/>
    <n v="1"/>
    <x v="8124"/>
    <x v="383"/>
    <n v="3504"/>
    <x v="135"/>
    <m/>
    <m/>
    <s v="Amazon"/>
    <s v="Amazon"/>
    <n v="16284.02"/>
    <n v="92327183.770000085"/>
    <n v="92327183.770000085"/>
    <s v="Cairo"/>
  </r>
  <r>
    <s v="ORD108130"/>
    <s v="Adidas Running Shoes"/>
    <x v="1"/>
    <x v="9"/>
    <x v="0"/>
    <x v="3"/>
    <n v="11103.93"/>
    <n v="3"/>
    <x v="8125"/>
    <x v="39"/>
    <n v="2892"/>
    <x v="275"/>
    <m/>
    <m/>
    <s v="sq"/>
    <s v="sq"/>
    <n v="3665.44"/>
    <n v="91504159.730000004"/>
    <n v="91504159.730000004"/>
    <s v="Dubai"/>
  </r>
  <r>
    <s v="ORD108131"/>
    <s v="Bluetooth Headset"/>
    <x v="2"/>
    <x v="2"/>
    <x v="1"/>
    <x v="1"/>
    <n v="18502.55"/>
    <n v="4"/>
    <x v="8126"/>
    <x v="116"/>
    <n v="601"/>
    <x v="152"/>
    <m/>
    <m/>
    <s v="Jumia"/>
    <s v="Jum"/>
    <n v="13290.4"/>
    <n v="29200970.130000021"/>
    <n v="29200970.130000021"/>
    <s v="Alexandria"/>
  </r>
  <r>
    <s v="ORD108132"/>
    <s v="Samsung Galaxy A14"/>
    <x v="0"/>
    <x v="0"/>
    <x v="1"/>
    <x v="4"/>
    <n v="18406.66"/>
    <n v="5"/>
    <x v="8127"/>
    <x v="151"/>
    <n v="2152"/>
    <x v="176"/>
    <m/>
    <m/>
    <s v="Jumia"/>
    <s v="Jum"/>
    <n v="99349.3"/>
    <n v="92327183.770000085"/>
    <n v="92327183.770000085"/>
    <s v="Riyadh"/>
  </r>
  <r>
    <s v="ORD108133"/>
    <s v="Xiaomi Redmi Note 12"/>
    <x v="0"/>
    <x v="7"/>
    <x v="2"/>
    <x v="2"/>
    <n v="15008.96"/>
    <n v="4"/>
    <x v="8128"/>
    <x v="148"/>
    <n v="2792"/>
    <x v="301"/>
    <m/>
    <m/>
    <s v="Amazon"/>
    <s v="Amazon"/>
    <n v="26648.76"/>
    <n v="92327183.770000085"/>
    <n v="92327183.770000085"/>
    <s v="Casablanca"/>
  </r>
  <r>
    <s v="ORD108134"/>
    <s v="Smartwatch FitPro"/>
    <x v="4"/>
    <x v="6"/>
    <x v="2"/>
    <x v="2"/>
    <n v="9132.0400000000009"/>
    <n v="1"/>
    <x v="8129"/>
    <x v="190"/>
    <n v="3800"/>
    <x v="246"/>
    <m/>
    <m/>
    <s v="Amazon"/>
    <s v="Amazon"/>
    <n v="26648.76"/>
    <n v="31420413.200000018"/>
    <n v="31420413.200000018"/>
    <s v="Casablanca"/>
  </r>
  <r>
    <s v="ORD108135"/>
    <s v="Bluetooth Headset"/>
    <x v="2"/>
    <x v="2"/>
    <x v="2"/>
    <x v="3"/>
    <n v="5358.57"/>
    <n v="2"/>
    <x v="8130"/>
    <x v="106"/>
    <n v="3268"/>
    <x v="293"/>
    <m/>
    <m/>
    <s v="Amazon"/>
    <s v="Amazon"/>
    <n v="3665.44"/>
    <n v="29200970.130000021"/>
    <n v="29200970.130000021"/>
    <s v="Dubai"/>
  </r>
  <r>
    <s v="ORD108136"/>
    <s v="iPhone 13"/>
    <x v="0"/>
    <x v="4"/>
    <x v="2"/>
    <x v="3"/>
    <n v="10152.77"/>
    <n v="3"/>
    <x v="8131"/>
    <x v="7"/>
    <n v="1178"/>
    <x v="232"/>
    <m/>
    <m/>
    <s v="Amazon"/>
    <s v="Amazon"/>
    <n v="3665.44"/>
    <n v="92327183.770000085"/>
    <n v="92327183.770000085"/>
    <s v="Dubai"/>
  </r>
  <r>
    <s v="ORD108137"/>
    <s v="Nike Air Max"/>
    <x v="1"/>
    <x v="1"/>
    <x v="1"/>
    <x v="3"/>
    <n v="2066.7199999999998"/>
    <n v="1"/>
    <x v="8132"/>
    <x v="254"/>
    <n v="1092"/>
    <x v="328"/>
    <m/>
    <m/>
    <s v="Jumia"/>
    <s v="Jum"/>
    <n v="3665.44"/>
    <n v="91504159.730000004"/>
    <n v="91504159.730000004"/>
    <s v="Dubai"/>
  </r>
  <r>
    <s v="ORD108138"/>
    <s v="Adidas Running Shoes"/>
    <x v="1"/>
    <x v="9"/>
    <x v="0"/>
    <x v="2"/>
    <n v="15768.86"/>
    <n v="1"/>
    <x v="8133"/>
    <x v="262"/>
    <n v="880"/>
    <x v="360"/>
    <m/>
    <m/>
    <s v="sq"/>
    <s v="sq"/>
    <n v="26648.76"/>
    <n v="91504159.730000004"/>
    <n v="91504159.730000004"/>
    <s v="Casablanca"/>
  </r>
  <r>
    <s v="ORD108139"/>
    <s v="Samsung Galaxy A14"/>
    <x v="0"/>
    <x v="0"/>
    <x v="0"/>
    <x v="0"/>
    <n v="15174.75"/>
    <n v="1"/>
    <x v="8134"/>
    <x v="383"/>
    <n v="2809"/>
    <x v="316"/>
    <m/>
    <m/>
    <s v="sq"/>
    <s v="sq"/>
    <n v="16284.02"/>
    <n v="92327183.770000085"/>
    <n v="92327183.770000085"/>
    <s v="Cairo"/>
  </r>
  <r>
    <s v="ORD108140"/>
    <s v="Adidas Running Shoes"/>
    <x v="1"/>
    <x v="9"/>
    <x v="0"/>
    <x v="5"/>
    <n v="17455.23"/>
    <n v="1"/>
    <x v="8135"/>
    <x v="232"/>
    <n v="2125"/>
    <x v="227"/>
    <m/>
    <m/>
    <s v="sq"/>
    <s v="sq"/>
    <n v="27872.98"/>
    <n v="91504159.730000004"/>
    <n v="91504159.730000004"/>
    <s v="Giza"/>
  </r>
  <r>
    <s v="ORD108141"/>
    <s v="Samsung Galaxy A14"/>
    <x v="0"/>
    <x v="0"/>
    <x v="2"/>
    <x v="0"/>
    <n v="16693"/>
    <n v="2"/>
    <x v="8136"/>
    <x v="167"/>
    <n v="3124"/>
    <x v="113"/>
    <m/>
    <m/>
    <s v="Amazon"/>
    <s v="Amazon"/>
    <n v="16284.02"/>
    <n v="92327183.770000085"/>
    <n v="92327183.770000085"/>
    <s v="Cairo"/>
  </r>
  <r>
    <s v="ORD108142"/>
    <s v="Dell Inspiron 3501"/>
    <x v="3"/>
    <x v="8"/>
    <x v="2"/>
    <x v="3"/>
    <n v="19839.09"/>
    <n v="1"/>
    <x v="8137"/>
    <x v="225"/>
    <n v="409"/>
    <x v="220"/>
    <m/>
    <m/>
    <s v="Amazon"/>
    <s v="Amazon"/>
    <n v="3665.44"/>
    <n v="57542997.559999913"/>
    <n v="57542997.559999913"/>
    <s v="Dubai"/>
  </r>
  <r>
    <s v="ORD108143"/>
    <s v="Nike Air Max"/>
    <x v="1"/>
    <x v="1"/>
    <x v="1"/>
    <x v="0"/>
    <n v="1057.74"/>
    <n v="1"/>
    <x v="8138"/>
    <x v="374"/>
    <n v="2472"/>
    <x v="10"/>
    <m/>
    <m/>
    <s v="Jumia"/>
    <s v="Jum"/>
    <n v="16284.02"/>
    <n v="91504159.730000004"/>
    <n v="91504159.730000004"/>
    <s v="Cairo"/>
  </r>
  <r>
    <s v="ORD108144"/>
    <s v="iPhone 13"/>
    <x v="0"/>
    <x v="4"/>
    <x v="2"/>
    <x v="1"/>
    <n v="11261.23"/>
    <n v="1"/>
    <x v="8139"/>
    <x v="318"/>
    <n v="833"/>
    <x v="17"/>
    <m/>
    <m/>
    <s v="Amazon"/>
    <s v="Amazon"/>
    <n v="13290.4"/>
    <n v="92327183.770000085"/>
    <n v="92327183.770000085"/>
    <s v="Alexandria"/>
  </r>
  <r>
    <s v="ORD108145"/>
    <s v="Adidas Running Shoes"/>
    <x v="1"/>
    <x v="9"/>
    <x v="1"/>
    <x v="0"/>
    <n v="9247.84"/>
    <n v="3"/>
    <x v="8140"/>
    <x v="144"/>
    <n v="1916"/>
    <x v="241"/>
    <m/>
    <m/>
    <s v="Jumia"/>
    <s v="Jum"/>
    <n v="16284.02"/>
    <n v="91504159.730000004"/>
    <n v="91504159.730000004"/>
    <s v="Cairo"/>
  </r>
  <r>
    <s v="ORD108146"/>
    <s v="Adidas Running Shoes"/>
    <x v="1"/>
    <x v="9"/>
    <x v="1"/>
    <x v="0"/>
    <n v="11853.59"/>
    <n v="1"/>
    <x v="8141"/>
    <x v="256"/>
    <n v="1556"/>
    <x v="145"/>
    <m/>
    <m/>
    <s v="Jumia"/>
    <s v="Jum"/>
    <n v="16284.02"/>
    <n v="91504159.730000004"/>
    <n v="91504159.730000004"/>
    <s v="Cairo"/>
  </r>
  <r>
    <s v="ORD108147"/>
    <s v="Adidas Running Shoes"/>
    <x v="1"/>
    <x v="9"/>
    <x v="1"/>
    <x v="0"/>
    <n v="3439.29"/>
    <n v="1"/>
    <x v="8142"/>
    <x v="229"/>
    <n v="975"/>
    <x v="24"/>
    <m/>
    <m/>
    <s v="Jumia"/>
    <s v="Jum"/>
    <n v="16284.02"/>
    <n v="91504159.730000004"/>
    <n v="91504159.730000004"/>
    <s v="Cairo"/>
  </r>
  <r>
    <s v="ORD108148"/>
    <s v="Dell Inspiron 3501"/>
    <x v="3"/>
    <x v="8"/>
    <x v="0"/>
    <x v="1"/>
    <n v="2622.47"/>
    <n v="2"/>
    <x v="8143"/>
    <x v="120"/>
    <n v="2746"/>
    <x v="109"/>
    <m/>
    <m/>
    <s v="sq"/>
    <s v="sq"/>
    <n v="13290.4"/>
    <n v="57542997.559999913"/>
    <n v="57542997.559999913"/>
    <s v="Alexandria"/>
  </r>
  <r>
    <s v="ORD108149"/>
    <s v="Adidas Running Shoes"/>
    <x v="1"/>
    <x v="9"/>
    <x v="1"/>
    <x v="2"/>
    <n v="17770.7"/>
    <n v="3"/>
    <x v="8144"/>
    <x v="86"/>
    <n v="3538"/>
    <x v="206"/>
    <m/>
    <m/>
    <s v="Jumia"/>
    <s v="Jum"/>
    <n v="26648.76"/>
    <n v="91504159.730000004"/>
    <n v="91504159.730000004"/>
    <s v="Casablanca"/>
  </r>
  <r>
    <s v="ORD108150"/>
    <s v="Adidas Running Shoes"/>
    <x v="1"/>
    <x v="9"/>
    <x v="2"/>
    <x v="5"/>
    <n v="18312.419999999998"/>
    <n v="1"/>
    <x v="8145"/>
    <x v="120"/>
    <n v="271"/>
    <x v="159"/>
    <m/>
    <m/>
    <s v="Amazon"/>
    <s v="Amazon"/>
    <n v="27872.98"/>
    <n v="91504159.730000004"/>
    <n v="91504159.730000004"/>
    <s v="Giza"/>
  </r>
  <r>
    <s v="ORD108151"/>
    <s v="Bluetooth Headset"/>
    <x v="2"/>
    <x v="2"/>
    <x v="2"/>
    <x v="3"/>
    <n v="14449.66"/>
    <n v="2"/>
    <x v="8146"/>
    <x v="178"/>
    <n v="3637"/>
    <x v="160"/>
    <m/>
    <m/>
    <s v="Amazon"/>
    <s v="Amazon"/>
    <n v="3665.44"/>
    <n v="29200970.130000021"/>
    <n v="29200970.130000021"/>
    <s v="Dubai"/>
  </r>
  <r>
    <s v="ORD108152"/>
    <s v="Xiaomi Redmi Note 12"/>
    <x v="0"/>
    <x v="7"/>
    <x v="0"/>
    <x v="1"/>
    <n v="19301.650000000001"/>
    <n v="1"/>
    <x v="8147"/>
    <x v="60"/>
    <n v="4545"/>
    <x v="160"/>
    <m/>
    <m/>
    <s v="sq"/>
    <s v="sq"/>
    <n v="13290.4"/>
    <n v="92327183.770000085"/>
    <n v="92327183.770000085"/>
    <s v="Alexandria"/>
  </r>
  <r>
    <s v="ORD108153"/>
    <s v="Nike Air Max"/>
    <x v="1"/>
    <x v="1"/>
    <x v="2"/>
    <x v="1"/>
    <n v="15666.29"/>
    <n v="4"/>
    <x v="8148"/>
    <x v="101"/>
    <n v="2168"/>
    <x v="310"/>
    <m/>
    <m/>
    <s v="Amazon"/>
    <s v="Amazon"/>
    <n v="13290.4"/>
    <n v="91504159.730000004"/>
    <n v="91504159.730000004"/>
    <s v="Alexandria"/>
  </r>
  <r>
    <s v="ORD108154"/>
    <s v="Bluetooth Headset"/>
    <x v="2"/>
    <x v="2"/>
    <x v="0"/>
    <x v="3"/>
    <n v="1423.23"/>
    <n v="2"/>
    <x v="8149"/>
    <x v="191"/>
    <n v="4918"/>
    <x v="245"/>
    <m/>
    <m/>
    <s v="sq"/>
    <s v="sq"/>
    <n v="3665.44"/>
    <n v="29200970.130000021"/>
    <n v="29200970.130000021"/>
    <s v="Dubai"/>
  </r>
  <r>
    <s v="ORD108155"/>
    <s v="iPhone 13"/>
    <x v="0"/>
    <x v="4"/>
    <x v="0"/>
    <x v="3"/>
    <n v="16471.060000000001"/>
    <n v="2"/>
    <x v="8150"/>
    <x v="183"/>
    <n v="1746"/>
    <x v="175"/>
    <m/>
    <m/>
    <s v="sq"/>
    <s v="sq"/>
    <n v="3665.44"/>
    <n v="92327183.770000085"/>
    <n v="92327183.770000085"/>
    <s v="Dubai"/>
  </r>
  <r>
    <s v="ORD108156"/>
    <s v="Samsung Galaxy A14"/>
    <x v="0"/>
    <x v="0"/>
    <x v="1"/>
    <x v="4"/>
    <n v="13256"/>
    <n v="2"/>
    <x v="8151"/>
    <x v="264"/>
    <n v="4317"/>
    <x v="108"/>
    <m/>
    <m/>
    <s v="Jumia"/>
    <s v="Jum"/>
    <n v="99349.3"/>
    <n v="92327183.770000085"/>
    <n v="92327183.770000085"/>
    <s v="Riyadh"/>
  </r>
  <r>
    <s v="ORD108157"/>
    <s v="Bluetooth Headset"/>
    <x v="2"/>
    <x v="2"/>
    <x v="1"/>
    <x v="4"/>
    <n v="12302.81"/>
    <n v="5"/>
    <x v="8152"/>
    <x v="344"/>
    <n v="454"/>
    <x v="236"/>
    <m/>
    <m/>
    <s v="Jumia"/>
    <s v="Jum"/>
    <n v="99349.3"/>
    <n v="29200970.130000021"/>
    <n v="29200970.130000021"/>
    <s v="Riyadh"/>
  </r>
  <r>
    <s v="ORD108158"/>
    <s v="Xiaomi Redmi Note 12"/>
    <x v="0"/>
    <x v="7"/>
    <x v="1"/>
    <x v="5"/>
    <n v="11360.12"/>
    <n v="1"/>
    <x v="8153"/>
    <x v="140"/>
    <n v="2409"/>
    <x v="316"/>
    <m/>
    <m/>
    <s v="Jumia"/>
    <s v="Jum"/>
    <n v="27872.98"/>
    <n v="92327183.770000085"/>
    <n v="92327183.770000085"/>
    <s v="Giza"/>
  </r>
  <r>
    <s v="ORD108159"/>
    <s v="Xiaomi Redmi Note 12"/>
    <x v="0"/>
    <x v="7"/>
    <x v="0"/>
    <x v="3"/>
    <n v="8999.23"/>
    <n v="1"/>
    <x v="8154"/>
    <x v="108"/>
    <n v="958"/>
    <x v="11"/>
    <m/>
    <m/>
    <s v="sq"/>
    <s v="sq"/>
    <n v="3665.44"/>
    <n v="92327183.770000085"/>
    <n v="92327183.770000085"/>
    <s v="Dubai"/>
  </r>
  <r>
    <s v="ORD108160"/>
    <s v="HP Pavilion Laptop"/>
    <x v="3"/>
    <x v="3"/>
    <x v="0"/>
    <x v="5"/>
    <n v="13187.43"/>
    <n v="3"/>
    <x v="8155"/>
    <x v="358"/>
    <n v="176"/>
    <x v="143"/>
    <m/>
    <m/>
    <s v="sq"/>
    <s v="sq"/>
    <n v="27872.98"/>
    <n v="57542997.559999913"/>
    <n v="57542997.559999913"/>
    <s v="Giza"/>
  </r>
  <r>
    <s v="ORD108161"/>
    <s v="T-shirt Cotton"/>
    <x v="1"/>
    <x v="5"/>
    <x v="1"/>
    <x v="0"/>
    <n v="14719.93"/>
    <n v="3"/>
    <x v="8156"/>
    <x v="77"/>
    <n v="646"/>
    <x v="78"/>
    <m/>
    <m/>
    <s v="Jumia"/>
    <s v="Jum"/>
    <n v="16284.02"/>
    <n v="91504159.730000004"/>
    <n v="91504159.730000004"/>
    <s v="Cairo"/>
  </r>
  <r>
    <s v="ORD108162"/>
    <s v="T-shirt Cotton"/>
    <x v="1"/>
    <x v="5"/>
    <x v="2"/>
    <x v="3"/>
    <n v="18968.21"/>
    <n v="3"/>
    <x v="8157"/>
    <x v="380"/>
    <n v="420"/>
    <x v="284"/>
    <m/>
    <m/>
    <s v="Amazon"/>
    <s v="Amazon"/>
    <n v="3665.44"/>
    <n v="91504159.730000004"/>
    <n v="91504159.730000004"/>
    <s v="Dubai"/>
  </r>
  <r>
    <s v="ORD108163"/>
    <s v="Adidas Running Shoes"/>
    <x v="1"/>
    <x v="9"/>
    <x v="2"/>
    <x v="5"/>
    <n v="6262.98"/>
    <n v="3"/>
    <x v="8158"/>
    <x v="216"/>
    <n v="4616"/>
    <x v="138"/>
    <m/>
    <m/>
    <s v="Amazon"/>
    <s v="Amazon"/>
    <n v="27872.98"/>
    <n v="91504159.730000004"/>
    <n v="91504159.730000004"/>
    <s v="Giza"/>
  </r>
  <r>
    <s v="ORD108164"/>
    <s v="Samsung Galaxy A14"/>
    <x v="0"/>
    <x v="0"/>
    <x v="1"/>
    <x v="1"/>
    <n v="1931.71"/>
    <n v="4"/>
    <x v="8159"/>
    <x v="28"/>
    <n v="2122"/>
    <x v="266"/>
    <m/>
    <m/>
    <s v="Jumia"/>
    <s v="Jum"/>
    <n v="13290.4"/>
    <n v="92327183.770000085"/>
    <n v="92327183.770000085"/>
    <s v="Alexandria"/>
  </r>
  <r>
    <s v="ORD108165"/>
    <s v="HP Pavilion Laptop"/>
    <x v="3"/>
    <x v="3"/>
    <x v="2"/>
    <x v="5"/>
    <n v="10707.93"/>
    <n v="1"/>
    <x v="8160"/>
    <x v="167"/>
    <n v="251"/>
    <x v="313"/>
    <m/>
    <m/>
    <s v="Amazon"/>
    <s v="Amazon"/>
    <n v="27872.98"/>
    <n v="57542997.559999913"/>
    <n v="57542997.559999913"/>
    <s v="Giza"/>
  </r>
  <r>
    <s v="ORD108166"/>
    <s v="Smartwatch FitPro"/>
    <x v="4"/>
    <x v="6"/>
    <x v="2"/>
    <x v="4"/>
    <n v="16715.88"/>
    <n v="5"/>
    <x v="8161"/>
    <x v="43"/>
    <n v="4958"/>
    <x v="336"/>
    <m/>
    <m/>
    <s v="Amazon"/>
    <s v="Amazon"/>
    <n v="99349.3"/>
    <n v="31420413.200000018"/>
    <n v="31420413.200000018"/>
    <s v="Riyadh"/>
  </r>
  <r>
    <s v="ORD108167"/>
    <s v="T-shirt Cotton"/>
    <x v="1"/>
    <x v="5"/>
    <x v="1"/>
    <x v="0"/>
    <n v="1097.69"/>
    <n v="1"/>
    <x v="8162"/>
    <x v="350"/>
    <n v="483"/>
    <x v="1"/>
    <m/>
    <m/>
    <s v="Jumia"/>
    <s v="Jum"/>
    <n v="16284.02"/>
    <n v="91504159.730000004"/>
    <n v="91504159.730000004"/>
    <s v="Cairo"/>
  </r>
  <r>
    <s v="ORD108168"/>
    <s v="Adidas Running Shoes"/>
    <x v="1"/>
    <x v="9"/>
    <x v="2"/>
    <x v="2"/>
    <n v="3634.3"/>
    <n v="4"/>
    <x v="8163"/>
    <x v="98"/>
    <n v="2938"/>
    <x v="263"/>
    <m/>
    <m/>
    <s v="Amazon"/>
    <s v="Amazon"/>
    <n v="26648.76"/>
    <n v="91504159.730000004"/>
    <n v="91504159.730000004"/>
    <s v="Casablanca"/>
  </r>
  <r>
    <s v="ORD108169"/>
    <s v="Nike Air Max"/>
    <x v="1"/>
    <x v="1"/>
    <x v="1"/>
    <x v="2"/>
    <n v="14260.88"/>
    <n v="4"/>
    <x v="8164"/>
    <x v="298"/>
    <n v="1279"/>
    <x v="309"/>
    <m/>
    <m/>
    <s v="Jumia"/>
    <s v="Jum"/>
    <n v="26648.76"/>
    <n v="91504159.730000004"/>
    <n v="91504159.730000004"/>
    <s v="Casablanca"/>
  </r>
  <r>
    <s v="ORD108170"/>
    <s v="T-shirt Cotton"/>
    <x v="1"/>
    <x v="5"/>
    <x v="1"/>
    <x v="2"/>
    <n v="16061.66"/>
    <n v="1"/>
    <x v="8165"/>
    <x v="19"/>
    <n v="4083"/>
    <x v="359"/>
    <m/>
    <m/>
    <s v="Jumia"/>
    <s v="Jum"/>
    <n v="26648.76"/>
    <n v="91504159.730000004"/>
    <n v="91504159.730000004"/>
    <s v="Casablanca"/>
  </r>
  <r>
    <s v="ORD108171"/>
    <s v="Dell Inspiron 3501"/>
    <x v="3"/>
    <x v="8"/>
    <x v="0"/>
    <x v="2"/>
    <n v="2771.86"/>
    <n v="5"/>
    <x v="8166"/>
    <x v="329"/>
    <n v="1672"/>
    <x v="55"/>
    <m/>
    <m/>
    <s v="sq"/>
    <s v="sq"/>
    <n v="26648.76"/>
    <n v="57542997.559999913"/>
    <n v="57542997.559999913"/>
    <s v="Casablanca"/>
  </r>
  <r>
    <s v="ORD108172"/>
    <s v="iPhone 13"/>
    <x v="0"/>
    <x v="4"/>
    <x v="1"/>
    <x v="5"/>
    <n v="14759.91"/>
    <n v="4"/>
    <x v="8167"/>
    <x v="77"/>
    <n v="796"/>
    <x v="253"/>
    <m/>
    <m/>
    <s v="Jumia"/>
    <s v="Jum"/>
    <n v="27872.98"/>
    <n v="92327183.770000085"/>
    <n v="92327183.770000085"/>
    <s v="Giza"/>
  </r>
  <r>
    <s v="ORD108173"/>
    <s v="Nike Air Max"/>
    <x v="1"/>
    <x v="1"/>
    <x v="0"/>
    <x v="1"/>
    <n v="16890.77"/>
    <n v="4"/>
    <x v="8168"/>
    <x v="26"/>
    <n v="2740"/>
    <x v="301"/>
    <m/>
    <m/>
    <s v="sq"/>
    <s v="sq"/>
    <n v="13290.4"/>
    <n v="91504159.730000004"/>
    <n v="91504159.730000004"/>
    <s v="Alexandria"/>
  </r>
  <r>
    <s v="ORD108174"/>
    <s v="HP Pavilion Laptop"/>
    <x v="3"/>
    <x v="3"/>
    <x v="1"/>
    <x v="5"/>
    <n v="2065.38"/>
    <n v="4"/>
    <x v="8169"/>
    <x v="325"/>
    <n v="1769"/>
    <x v="296"/>
    <m/>
    <m/>
    <s v="Jumia"/>
    <s v="Jum"/>
    <n v="27872.98"/>
    <n v="57542997.559999913"/>
    <n v="57542997.559999913"/>
    <s v="Giza"/>
  </r>
  <r>
    <s v="ORD108175"/>
    <s v="Xiaomi Redmi Note 12"/>
    <x v="0"/>
    <x v="7"/>
    <x v="1"/>
    <x v="0"/>
    <n v="611.11"/>
    <n v="3"/>
    <x v="8170"/>
    <x v="321"/>
    <n v="3501"/>
    <x v="187"/>
    <m/>
    <m/>
    <s v="Jumia"/>
    <s v="Jum"/>
    <n v="16284.02"/>
    <n v="92327183.770000085"/>
    <n v="92327183.770000085"/>
    <s v="Cairo"/>
  </r>
  <r>
    <s v="ORD108176"/>
    <s v="Samsung Galaxy A14"/>
    <x v="0"/>
    <x v="0"/>
    <x v="1"/>
    <x v="3"/>
    <n v="18485.82"/>
    <n v="2"/>
    <x v="8171"/>
    <x v="358"/>
    <n v="2608"/>
    <x v="159"/>
    <m/>
    <m/>
    <s v="Jumia"/>
    <s v="Jum"/>
    <n v="3665.44"/>
    <n v="92327183.770000085"/>
    <n v="92327183.770000085"/>
    <s v="Dubai"/>
  </r>
  <r>
    <s v="ORD108177"/>
    <s v="T-shirt Cotton"/>
    <x v="1"/>
    <x v="5"/>
    <x v="1"/>
    <x v="4"/>
    <n v="15897.35"/>
    <n v="2"/>
    <x v="8172"/>
    <x v="134"/>
    <n v="3003"/>
    <x v="34"/>
    <m/>
    <m/>
    <s v="Jumia"/>
    <s v="Jum"/>
    <n v="99349.3"/>
    <n v="91504159.730000004"/>
    <n v="91504159.730000004"/>
    <s v="Riyadh"/>
  </r>
  <r>
    <s v="ORD108178"/>
    <s v="Samsung Galaxy A14"/>
    <x v="0"/>
    <x v="0"/>
    <x v="1"/>
    <x v="2"/>
    <n v="9503.6299999999992"/>
    <n v="5"/>
    <x v="8173"/>
    <x v="264"/>
    <n v="4314"/>
    <x v="41"/>
    <m/>
    <m/>
    <s v="Jumia"/>
    <s v="Jum"/>
    <n v="26648.76"/>
    <n v="92327183.770000085"/>
    <n v="92327183.770000085"/>
    <s v="Casablanca"/>
  </r>
  <r>
    <s v="ORD108179"/>
    <s v="Xiaomi Redmi Note 12"/>
    <x v="0"/>
    <x v="7"/>
    <x v="2"/>
    <x v="5"/>
    <n v="1418.44"/>
    <n v="5"/>
    <x v="8174"/>
    <x v="261"/>
    <n v="1581"/>
    <x v="269"/>
    <m/>
    <m/>
    <s v="Amazon"/>
    <s v="Amazon"/>
    <n v="27872.98"/>
    <n v="92327183.770000085"/>
    <n v="92327183.770000085"/>
    <s v="Giza"/>
  </r>
  <r>
    <s v="ORD108180"/>
    <s v="Xiaomi Redmi Note 12"/>
    <x v="0"/>
    <x v="7"/>
    <x v="2"/>
    <x v="5"/>
    <n v="17561.71"/>
    <n v="2"/>
    <x v="8175"/>
    <x v="352"/>
    <n v="2718"/>
    <x v="33"/>
    <m/>
    <m/>
    <s v="Amazon"/>
    <s v="Amazon"/>
    <n v="27872.98"/>
    <n v="92327183.770000085"/>
    <n v="92327183.770000085"/>
    <s v="Giza"/>
  </r>
  <r>
    <s v="ORD108181"/>
    <s v="Dell Inspiron 3501"/>
    <x v="3"/>
    <x v="8"/>
    <x v="1"/>
    <x v="0"/>
    <n v="3585.82"/>
    <n v="5"/>
    <x v="8176"/>
    <x v="361"/>
    <n v="444"/>
    <x v="154"/>
    <m/>
    <m/>
    <s v="Jumia"/>
    <s v="Jum"/>
    <n v="16284.02"/>
    <n v="57542997.559999913"/>
    <n v="57542997.559999913"/>
    <s v="Cairo"/>
  </r>
  <r>
    <s v="ORD108182"/>
    <s v="Bluetooth Headset"/>
    <x v="2"/>
    <x v="2"/>
    <x v="1"/>
    <x v="4"/>
    <n v="3024.05"/>
    <n v="3"/>
    <x v="8177"/>
    <x v="270"/>
    <n v="3513"/>
    <x v="305"/>
    <m/>
    <m/>
    <s v="Jumia"/>
    <s v="Jum"/>
    <n v="99349.3"/>
    <n v="29200970.130000021"/>
    <n v="29200970.130000021"/>
    <s v="Riyadh"/>
  </r>
  <r>
    <s v="ORD108183"/>
    <s v="Bluetooth Headset"/>
    <x v="2"/>
    <x v="2"/>
    <x v="2"/>
    <x v="1"/>
    <n v="13466.91"/>
    <n v="2"/>
    <x v="8178"/>
    <x v="259"/>
    <n v="4850"/>
    <x v="313"/>
    <m/>
    <m/>
    <s v="Amazon"/>
    <s v="Amazon"/>
    <n v="13290.4"/>
    <n v="29200970.130000021"/>
    <n v="29200970.130000021"/>
    <s v="Alexandria"/>
  </r>
  <r>
    <s v="ORD108184"/>
    <s v="Xiaomi Redmi Note 12"/>
    <x v="0"/>
    <x v="7"/>
    <x v="2"/>
    <x v="3"/>
    <n v="5485.42"/>
    <n v="2"/>
    <x v="8179"/>
    <x v="286"/>
    <n v="956"/>
    <x v="179"/>
    <m/>
    <m/>
    <s v="Amazon"/>
    <s v="Amazon"/>
    <n v="3665.44"/>
    <n v="92327183.770000085"/>
    <n v="92327183.770000085"/>
    <s v="Dubai"/>
  </r>
  <r>
    <s v="ORD108185"/>
    <s v="Samsung Galaxy A14"/>
    <x v="0"/>
    <x v="0"/>
    <x v="2"/>
    <x v="0"/>
    <n v="1099.99"/>
    <n v="4"/>
    <x v="8180"/>
    <x v="48"/>
    <n v="1946"/>
    <x v="224"/>
    <m/>
    <m/>
    <s v="Amazon"/>
    <s v="Amazon"/>
    <n v="16284.02"/>
    <n v="92327183.770000085"/>
    <n v="92327183.770000085"/>
    <s v="Cairo"/>
  </r>
  <r>
    <s v="ORD108186"/>
    <s v="Bluetooth Headset"/>
    <x v="2"/>
    <x v="2"/>
    <x v="2"/>
    <x v="1"/>
    <n v="2817.68"/>
    <n v="1"/>
    <x v="8181"/>
    <x v="279"/>
    <n v="4453"/>
    <x v="174"/>
    <m/>
    <m/>
    <s v="Amazon"/>
    <s v="Amazon"/>
    <n v="13290.4"/>
    <n v="29200970.130000021"/>
    <n v="29200970.130000021"/>
    <s v="Alexandria"/>
  </r>
  <r>
    <s v="ORD108187"/>
    <s v="Smartwatch FitPro"/>
    <x v="4"/>
    <x v="6"/>
    <x v="0"/>
    <x v="3"/>
    <n v="15852.66"/>
    <n v="2"/>
    <x v="8182"/>
    <x v="105"/>
    <n v="1715"/>
    <x v="331"/>
    <m/>
    <m/>
    <s v="sq"/>
    <s v="sq"/>
    <n v="3665.44"/>
    <n v="31420413.200000018"/>
    <n v="31420413.200000018"/>
    <s v="Dubai"/>
  </r>
  <r>
    <s v="ORD108188"/>
    <s v="Smartwatch FitPro"/>
    <x v="4"/>
    <x v="6"/>
    <x v="0"/>
    <x v="5"/>
    <n v="7650.21"/>
    <n v="1"/>
    <x v="8183"/>
    <x v="76"/>
    <n v="625"/>
    <x v="53"/>
    <m/>
    <m/>
    <s v="sq"/>
    <s v="sq"/>
    <n v="27872.98"/>
    <n v="31420413.200000018"/>
    <n v="31420413.200000018"/>
    <s v="Giza"/>
  </r>
  <r>
    <s v="ORD108189"/>
    <s v="Bluetooth Headset"/>
    <x v="2"/>
    <x v="2"/>
    <x v="1"/>
    <x v="3"/>
    <n v="11113.36"/>
    <n v="1"/>
    <x v="8184"/>
    <x v="248"/>
    <n v="1020"/>
    <x v="149"/>
    <m/>
    <m/>
    <s v="Jumia"/>
    <s v="Jum"/>
    <n v="3665.44"/>
    <n v="29200970.130000021"/>
    <n v="29200970.130000021"/>
    <s v="Dubai"/>
  </r>
  <r>
    <s v="ORD108190"/>
    <s v="Xiaomi Redmi Note 12"/>
    <x v="0"/>
    <x v="7"/>
    <x v="2"/>
    <x v="4"/>
    <n v="18610.009999999998"/>
    <n v="4"/>
    <x v="8185"/>
    <x v="302"/>
    <n v="536"/>
    <x v="336"/>
    <m/>
    <m/>
    <s v="Amazon"/>
    <s v="Amazon"/>
    <n v="99349.3"/>
    <n v="92327183.770000085"/>
    <n v="92327183.770000085"/>
    <s v="Riyadh"/>
  </r>
  <r>
    <s v="ORD108191"/>
    <s v="Smartwatch FitPro"/>
    <x v="4"/>
    <x v="6"/>
    <x v="1"/>
    <x v="0"/>
    <n v="12681.68"/>
    <n v="1"/>
    <x v="8186"/>
    <x v="66"/>
    <n v="1789"/>
    <x v="22"/>
    <m/>
    <m/>
    <s v="Jumia"/>
    <s v="Jum"/>
    <n v="16284.02"/>
    <n v="31420413.200000018"/>
    <n v="31420413.200000018"/>
    <s v="Cairo"/>
  </r>
  <r>
    <s v="ORD108192"/>
    <s v="Dell Inspiron 3501"/>
    <x v="3"/>
    <x v="8"/>
    <x v="1"/>
    <x v="0"/>
    <n v="951.29"/>
    <n v="5"/>
    <x v="8187"/>
    <x v="241"/>
    <n v="2272"/>
    <x v="69"/>
    <m/>
    <m/>
    <s v="Jumia"/>
    <s v="Jum"/>
    <n v="16284.02"/>
    <n v="57542997.559999913"/>
    <n v="57542997.559999913"/>
    <s v="Cairo"/>
  </r>
  <r>
    <s v="ORD108193"/>
    <s v="Smartwatch FitPro"/>
    <x v="4"/>
    <x v="6"/>
    <x v="0"/>
    <x v="4"/>
    <n v="10127.77"/>
    <n v="4"/>
    <x v="8188"/>
    <x v="34"/>
    <n v="3747"/>
    <x v="256"/>
    <m/>
    <m/>
    <s v="sq"/>
    <s v="sq"/>
    <n v="99349.3"/>
    <n v="31420413.200000018"/>
    <n v="31420413.200000018"/>
    <s v="Riyadh"/>
  </r>
  <r>
    <s v="ORD108194"/>
    <s v="iPhone 13"/>
    <x v="0"/>
    <x v="4"/>
    <x v="0"/>
    <x v="5"/>
    <n v="18456.3"/>
    <n v="1"/>
    <x v="8189"/>
    <x v="390"/>
    <n v="3180"/>
    <x v="345"/>
    <m/>
    <m/>
    <s v="sq"/>
    <s v="sq"/>
    <n v="27872.98"/>
    <n v="92327183.770000085"/>
    <n v="92327183.770000085"/>
    <s v="Giza"/>
  </r>
  <r>
    <s v="ORD108195"/>
    <s v="Dell Inspiron 3501"/>
    <x v="3"/>
    <x v="8"/>
    <x v="1"/>
    <x v="1"/>
    <n v="9495.2999999999993"/>
    <n v="5"/>
    <x v="8190"/>
    <x v="210"/>
    <n v="3156"/>
    <x v="46"/>
    <m/>
    <m/>
    <s v="Jumia"/>
    <s v="Jum"/>
    <n v="13290.4"/>
    <n v="57542997.559999913"/>
    <n v="57542997.559999913"/>
    <s v="Alexandria"/>
  </r>
  <r>
    <s v="ORD108196"/>
    <s v="T-shirt Cotton"/>
    <x v="1"/>
    <x v="5"/>
    <x v="0"/>
    <x v="5"/>
    <n v="3554.21"/>
    <n v="3"/>
    <x v="8191"/>
    <x v="140"/>
    <n v="546"/>
    <x v="134"/>
    <m/>
    <m/>
    <s v="sq"/>
    <s v="sq"/>
    <n v="27872.98"/>
    <n v="91504159.730000004"/>
    <n v="91504159.730000004"/>
    <s v="Giza"/>
  </r>
  <r>
    <s v="ORD108197"/>
    <s v="T-shirt Cotton"/>
    <x v="1"/>
    <x v="5"/>
    <x v="0"/>
    <x v="0"/>
    <n v="3078.15"/>
    <n v="2"/>
    <x v="8192"/>
    <x v="392"/>
    <n v="4240"/>
    <x v="223"/>
    <m/>
    <m/>
    <s v="sq"/>
    <s v="sq"/>
    <n v="16284.02"/>
    <n v="91504159.730000004"/>
    <n v="91504159.730000004"/>
    <s v="Cairo"/>
  </r>
  <r>
    <s v="ORD108198"/>
    <s v="Samsung Galaxy A14"/>
    <x v="0"/>
    <x v="0"/>
    <x v="0"/>
    <x v="4"/>
    <n v="16141.29"/>
    <n v="2"/>
    <x v="8193"/>
    <x v="66"/>
    <n v="4093"/>
    <x v="314"/>
    <m/>
    <m/>
    <s v="sq"/>
    <s v="sq"/>
    <n v="99349.3"/>
    <n v="92327183.770000085"/>
    <n v="92327183.770000085"/>
    <s v="Riyadh"/>
  </r>
  <r>
    <s v="ORD108199"/>
    <s v="Nike Air Max"/>
    <x v="1"/>
    <x v="1"/>
    <x v="0"/>
    <x v="3"/>
    <n v="17700.96"/>
    <n v="4"/>
    <x v="8194"/>
    <x v="328"/>
    <n v="617"/>
    <x v="199"/>
    <m/>
    <m/>
    <s v="sq"/>
    <s v="sq"/>
    <n v="3665.44"/>
    <n v="91504159.730000004"/>
    <n v="91504159.730000004"/>
    <s v="Dubai"/>
  </r>
  <r>
    <s v="ORD108200"/>
    <s v="Samsung Galaxy A14"/>
    <x v="0"/>
    <x v="0"/>
    <x v="1"/>
    <x v="1"/>
    <n v="9736.9699999999993"/>
    <n v="2"/>
    <x v="8195"/>
    <x v="15"/>
    <n v="2886"/>
    <x v="347"/>
    <m/>
    <m/>
    <s v="Jumia"/>
    <s v="Jum"/>
    <n v="13290.4"/>
    <n v="92327183.770000085"/>
    <n v="92327183.770000085"/>
    <s v="Alexandria"/>
  </r>
  <r>
    <s v="ORD108201"/>
    <s v="iPhone 13"/>
    <x v="0"/>
    <x v="4"/>
    <x v="0"/>
    <x v="2"/>
    <n v="8503.39"/>
    <n v="2"/>
    <x v="8196"/>
    <x v="385"/>
    <n v="4830"/>
    <x v="331"/>
    <m/>
    <m/>
    <s v="sq"/>
    <s v="sq"/>
    <n v="26648.76"/>
    <n v="92327183.770000085"/>
    <n v="92327183.770000085"/>
    <s v="Casablanca"/>
  </r>
  <r>
    <s v="ORD108202"/>
    <s v="Smartwatch FitPro"/>
    <x v="4"/>
    <x v="6"/>
    <x v="2"/>
    <x v="3"/>
    <n v="2303.0100000000002"/>
    <n v="5"/>
    <x v="8197"/>
    <x v="133"/>
    <n v="4271"/>
    <x v="123"/>
    <m/>
    <m/>
    <s v="Amazon"/>
    <s v="Amazon"/>
    <n v="3665.44"/>
    <n v="31420413.200000018"/>
    <n v="31420413.200000018"/>
    <s v="Dubai"/>
  </r>
  <r>
    <s v="ORD108203"/>
    <s v="Nike Air Max"/>
    <x v="1"/>
    <x v="1"/>
    <x v="0"/>
    <x v="1"/>
    <n v="9279.7900000000009"/>
    <n v="1"/>
    <x v="8198"/>
    <x v="114"/>
    <n v="3061"/>
    <x v="226"/>
    <m/>
    <m/>
    <s v="sq"/>
    <s v="sq"/>
    <n v="13290.4"/>
    <n v="91504159.730000004"/>
    <n v="91504159.730000004"/>
    <s v="Alexandria"/>
  </r>
  <r>
    <s v="ORD108204"/>
    <s v="Dell Inspiron 3501"/>
    <x v="3"/>
    <x v="8"/>
    <x v="0"/>
    <x v="4"/>
    <n v="16589.2"/>
    <n v="5"/>
    <x v="8199"/>
    <x v="370"/>
    <n v="380"/>
    <x v="26"/>
    <m/>
    <m/>
    <s v="sq"/>
    <s v="sq"/>
    <n v="99349.3"/>
    <n v="57542997.559999913"/>
    <n v="57542997.559999913"/>
    <s v="Riyadh"/>
  </r>
  <r>
    <s v="ORD108205"/>
    <s v="iPhone 13"/>
    <x v="0"/>
    <x v="4"/>
    <x v="1"/>
    <x v="3"/>
    <n v="5971.66"/>
    <n v="2"/>
    <x v="8200"/>
    <x v="73"/>
    <n v="1340"/>
    <x v="149"/>
    <m/>
    <m/>
    <s v="Jumia"/>
    <s v="Jum"/>
    <n v="3665.44"/>
    <n v="92327183.770000085"/>
    <n v="92327183.770000085"/>
    <s v="Dubai"/>
  </r>
  <r>
    <s v="ORD108206"/>
    <s v="iPhone 13"/>
    <x v="0"/>
    <x v="4"/>
    <x v="2"/>
    <x v="1"/>
    <n v="18032.86"/>
    <n v="4"/>
    <x v="8201"/>
    <x v="155"/>
    <n v="68"/>
    <x v="130"/>
    <m/>
    <m/>
    <s v="Amazon"/>
    <s v="Amazon"/>
    <n v="13290.4"/>
    <n v="92327183.770000085"/>
    <n v="92327183.770000085"/>
    <s v="Alexandria"/>
  </r>
  <r>
    <s v="ORD108207"/>
    <s v="Dell Inspiron 3501"/>
    <x v="3"/>
    <x v="8"/>
    <x v="0"/>
    <x v="1"/>
    <n v="698.44"/>
    <n v="4"/>
    <x v="8202"/>
    <x v="358"/>
    <n v="4161"/>
    <x v="112"/>
    <m/>
    <m/>
    <s v="sq"/>
    <s v="sq"/>
    <n v="13290.4"/>
    <n v="57542997.559999913"/>
    <n v="57542997.559999913"/>
    <s v="Alexandria"/>
  </r>
  <r>
    <s v="ORD108208"/>
    <s v="Adidas Running Shoes"/>
    <x v="1"/>
    <x v="9"/>
    <x v="2"/>
    <x v="0"/>
    <n v="17567.18"/>
    <n v="3"/>
    <x v="8203"/>
    <x v="220"/>
    <n v="634"/>
    <x v="120"/>
    <m/>
    <m/>
    <s v="Amazon"/>
    <s v="Amazon"/>
    <n v="16284.02"/>
    <n v="91504159.730000004"/>
    <n v="91504159.730000004"/>
    <s v="Cairo"/>
  </r>
  <r>
    <s v="ORD108209"/>
    <s v="Dell Inspiron 3501"/>
    <x v="3"/>
    <x v="8"/>
    <x v="1"/>
    <x v="2"/>
    <n v="11546.97"/>
    <n v="5"/>
    <x v="8204"/>
    <x v="380"/>
    <n v="2360"/>
    <x v="56"/>
    <m/>
    <m/>
    <s v="Jumia"/>
    <s v="Jum"/>
    <n v="26648.76"/>
    <n v="57542997.559999913"/>
    <n v="57542997.559999913"/>
    <s v="Casablanca"/>
  </r>
  <r>
    <s v="ORD108210"/>
    <s v="Adidas Running Shoes"/>
    <x v="1"/>
    <x v="9"/>
    <x v="1"/>
    <x v="3"/>
    <n v="212.43"/>
    <n v="5"/>
    <x v="8205"/>
    <x v="247"/>
    <n v="1656"/>
    <x v="68"/>
    <m/>
    <m/>
    <s v="Jumia"/>
    <s v="Jum"/>
    <n v="3665.44"/>
    <n v="91504159.730000004"/>
    <n v="91504159.730000004"/>
    <s v="Dubai"/>
  </r>
  <r>
    <s v="ORD108211"/>
    <s v="iPhone 13"/>
    <x v="0"/>
    <x v="4"/>
    <x v="1"/>
    <x v="1"/>
    <n v="1497.43"/>
    <n v="4"/>
    <x v="8206"/>
    <x v="176"/>
    <n v="3783"/>
    <x v="9"/>
    <m/>
    <m/>
    <s v="Jumia"/>
    <s v="Jum"/>
    <n v="13290.4"/>
    <n v="92327183.770000085"/>
    <n v="92327183.770000085"/>
    <s v="Alexandria"/>
  </r>
  <r>
    <s v="ORD108212"/>
    <s v="iPhone 13"/>
    <x v="0"/>
    <x v="4"/>
    <x v="2"/>
    <x v="3"/>
    <n v="7242.86"/>
    <n v="2"/>
    <x v="8207"/>
    <x v="60"/>
    <n v="327"/>
    <x v="150"/>
    <m/>
    <m/>
    <s v="Amazon"/>
    <s v="Amazon"/>
    <n v="3665.44"/>
    <n v="92327183.770000085"/>
    <n v="92327183.770000085"/>
    <s v="Dubai"/>
  </r>
  <r>
    <s v="ORD108213"/>
    <s v="Bluetooth Headset"/>
    <x v="2"/>
    <x v="2"/>
    <x v="2"/>
    <x v="4"/>
    <n v="16086.57"/>
    <n v="2"/>
    <x v="8208"/>
    <x v="60"/>
    <n v="2985"/>
    <x v="214"/>
    <m/>
    <m/>
    <s v="Amazon"/>
    <s v="Amazon"/>
    <n v="99349.3"/>
    <n v="29200970.130000021"/>
    <n v="29200970.130000021"/>
    <s v="Riyadh"/>
  </r>
  <r>
    <s v="ORD108214"/>
    <s v="Samsung Galaxy A14"/>
    <x v="0"/>
    <x v="0"/>
    <x v="1"/>
    <x v="2"/>
    <n v="706.76"/>
    <n v="4"/>
    <x v="8209"/>
    <x v="57"/>
    <n v="2715"/>
    <x v="313"/>
    <m/>
    <m/>
    <s v="Jumia"/>
    <s v="Jum"/>
    <n v="26648.76"/>
    <n v="92327183.770000085"/>
    <n v="92327183.770000085"/>
    <s v="Casablanca"/>
  </r>
  <r>
    <s v="ORD108215"/>
    <s v="T-shirt Cotton"/>
    <x v="1"/>
    <x v="5"/>
    <x v="0"/>
    <x v="3"/>
    <n v="1816.15"/>
    <n v="5"/>
    <x v="8210"/>
    <x v="145"/>
    <n v="3828"/>
    <x v="63"/>
    <m/>
    <m/>
    <s v="sq"/>
    <s v="sq"/>
    <n v="3665.44"/>
    <n v="91504159.730000004"/>
    <n v="91504159.730000004"/>
    <s v="Dubai"/>
  </r>
  <r>
    <s v="ORD108216"/>
    <s v="Nike Air Max"/>
    <x v="1"/>
    <x v="1"/>
    <x v="1"/>
    <x v="0"/>
    <n v="16781.16"/>
    <n v="3"/>
    <x v="8211"/>
    <x v="200"/>
    <n v="2936"/>
    <x v="110"/>
    <m/>
    <m/>
    <s v="Jumia"/>
    <s v="Jum"/>
    <n v="16284.02"/>
    <n v="91504159.730000004"/>
    <n v="91504159.730000004"/>
    <s v="Cairo"/>
  </r>
  <r>
    <s v="ORD108217"/>
    <s v="Samsung Galaxy A14"/>
    <x v="0"/>
    <x v="0"/>
    <x v="0"/>
    <x v="4"/>
    <n v="13053.37"/>
    <n v="1"/>
    <x v="8212"/>
    <x v="44"/>
    <n v="3405"/>
    <x v="177"/>
    <m/>
    <m/>
    <s v="sq"/>
    <s v="sq"/>
    <n v="99349.3"/>
    <n v="92327183.770000085"/>
    <n v="92327183.770000085"/>
    <s v="Riyadh"/>
  </r>
  <r>
    <s v="ORD108218"/>
    <s v="Xiaomi Redmi Note 12"/>
    <x v="0"/>
    <x v="7"/>
    <x v="2"/>
    <x v="5"/>
    <n v="18005.54"/>
    <n v="3"/>
    <x v="8213"/>
    <x v="310"/>
    <n v="1872"/>
    <x v="198"/>
    <m/>
    <m/>
    <s v="Amazon"/>
    <s v="Amazon"/>
    <n v="27872.98"/>
    <n v="92327183.770000085"/>
    <n v="92327183.770000085"/>
    <s v="Giza"/>
  </r>
  <r>
    <s v="ORD108219"/>
    <s v="Xiaomi Redmi Note 12"/>
    <x v="0"/>
    <x v="7"/>
    <x v="2"/>
    <x v="1"/>
    <n v="2094.17"/>
    <n v="1"/>
    <x v="8214"/>
    <x v="54"/>
    <n v="4156"/>
    <x v="74"/>
    <m/>
    <m/>
    <s v="Amazon"/>
    <s v="Amazon"/>
    <n v="13290.4"/>
    <n v="92327183.770000085"/>
    <n v="92327183.770000085"/>
    <s v="Alexandria"/>
  </r>
  <r>
    <s v="ORD108220"/>
    <s v="HP Pavilion Laptop"/>
    <x v="3"/>
    <x v="3"/>
    <x v="1"/>
    <x v="0"/>
    <n v="12710.2"/>
    <n v="3"/>
    <x v="8215"/>
    <x v="2"/>
    <n v="4684"/>
    <x v="127"/>
    <m/>
    <m/>
    <s v="Jumia"/>
    <s v="Jum"/>
    <n v="16284.02"/>
    <n v="57542997.559999913"/>
    <n v="57542997.559999913"/>
    <s v="Cairo"/>
  </r>
  <r>
    <s v="ORD108221"/>
    <s v="Xiaomi Redmi Note 12"/>
    <x v="0"/>
    <x v="7"/>
    <x v="0"/>
    <x v="5"/>
    <n v="10661.64"/>
    <n v="3"/>
    <x v="8216"/>
    <x v="312"/>
    <n v="1814"/>
    <x v="175"/>
    <m/>
    <m/>
    <s v="sq"/>
    <s v="sq"/>
    <n v="27872.98"/>
    <n v="92327183.770000085"/>
    <n v="92327183.770000085"/>
    <s v="Giza"/>
  </r>
  <r>
    <s v="ORD108222"/>
    <s v="Adidas Running Shoes"/>
    <x v="1"/>
    <x v="9"/>
    <x v="2"/>
    <x v="3"/>
    <n v="18248.91"/>
    <n v="4"/>
    <x v="8217"/>
    <x v="171"/>
    <n v="4068"/>
    <x v="94"/>
    <m/>
    <m/>
    <s v="Amazon"/>
    <s v="Amazon"/>
    <n v="3665.44"/>
    <n v="91504159.730000004"/>
    <n v="91504159.730000004"/>
    <s v="Dubai"/>
  </r>
  <r>
    <s v="ORD108223"/>
    <s v="Dell Inspiron 3501"/>
    <x v="3"/>
    <x v="8"/>
    <x v="2"/>
    <x v="2"/>
    <n v="4126.32"/>
    <n v="4"/>
    <x v="8218"/>
    <x v="90"/>
    <n v="2419"/>
    <x v="8"/>
    <m/>
    <m/>
    <s v="Amazon"/>
    <s v="Amazon"/>
    <n v="26648.76"/>
    <n v="57542997.559999913"/>
    <n v="57542997.559999913"/>
    <s v="Casablanca"/>
  </r>
  <r>
    <s v="ORD108224"/>
    <s v="Samsung Galaxy A14"/>
    <x v="0"/>
    <x v="0"/>
    <x v="0"/>
    <x v="2"/>
    <n v="8751.6200000000008"/>
    <n v="1"/>
    <x v="8219"/>
    <x v="76"/>
    <n v="371"/>
    <x v="80"/>
    <m/>
    <m/>
    <s v="sq"/>
    <s v="sq"/>
    <n v="26648.76"/>
    <n v="92327183.770000085"/>
    <n v="92327183.770000085"/>
    <s v="Casablanca"/>
  </r>
  <r>
    <s v="ORD108225"/>
    <s v="T-shirt Cotton"/>
    <x v="1"/>
    <x v="5"/>
    <x v="2"/>
    <x v="3"/>
    <n v="15970.98"/>
    <n v="5"/>
    <x v="8220"/>
    <x v="125"/>
    <n v="4691"/>
    <x v="109"/>
    <m/>
    <m/>
    <s v="Amazon"/>
    <s v="Amazon"/>
    <n v="3665.44"/>
    <n v="91504159.730000004"/>
    <n v="91504159.730000004"/>
    <s v="Dubai"/>
  </r>
  <r>
    <s v="ORD108226"/>
    <s v="Bluetooth Headset"/>
    <x v="2"/>
    <x v="2"/>
    <x v="0"/>
    <x v="0"/>
    <n v="533.30999999999995"/>
    <n v="4"/>
    <x v="8221"/>
    <x v="133"/>
    <n v="1619"/>
    <x v="184"/>
    <m/>
    <m/>
    <s v="sq"/>
    <s v="sq"/>
    <n v="16284.02"/>
    <n v="29200970.130000021"/>
    <n v="29200970.130000021"/>
    <s v="Cairo"/>
  </r>
  <r>
    <s v="ORD108227"/>
    <s v="Nike Air Max"/>
    <x v="1"/>
    <x v="1"/>
    <x v="0"/>
    <x v="0"/>
    <n v="10353.219999999999"/>
    <n v="4"/>
    <x v="8222"/>
    <x v="5"/>
    <n v="4463"/>
    <x v="144"/>
    <m/>
    <m/>
    <s v="sq"/>
    <s v="sq"/>
    <n v="16284.02"/>
    <n v="91504159.730000004"/>
    <n v="91504159.730000004"/>
    <s v="Cairo"/>
  </r>
  <r>
    <s v="ORD108228"/>
    <s v="Smartwatch FitPro"/>
    <x v="4"/>
    <x v="6"/>
    <x v="1"/>
    <x v="1"/>
    <n v="6888.33"/>
    <n v="2"/>
    <x v="8223"/>
    <x v="49"/>
    <n v="3623"/>
    <x v="271"/>
    <m/>
    <m/>
    <s v="Jumia"/>
    <s v="Jum"/>
    <n v="13290.4"/>
    <n v="31420413.200000018"/>
    <n v="31420413.200000018"/>
    <s v="Alexandria"/>
  </r>
  <r>
    <s v="ORD108229"/>
    <s v="HP Pavilion Laptop"/>
    <x v="3"/>
    <x v="3"/>
    <x v="1"/>
    <x v="3"/>
    <n v="16064.12"/>
    <n v="5"/>
    <x v="8224"/>
    <x v="23"/>
    <n v="2627"/>
    <x v="126"/>
    <m/>
    <m/>
    <s v="Jumia"/>
    <s v="Jum"/>
    <n v="3665.44"/>
    <n v="57542997.559999913"/>
    <n v="57542997.559999913"/>
    <s v="Dubai"/>
  </r>
  <r>
    <s v="ORD108230"/>
    <s v="T-shirt Cotton"/>
    <x v="1"/>
    <x v="5"/>
    <x v="1"/>
    <x v="2"/>
    <n v="8744.5400000000009"/>
    <n v="1"/>
    <x v="8225"/>
    <x v="254"/>
    <n v="4426"/>
    <x v="185"/>
    <m/>
    <m/>
    <s v="Jumia"/>
    <s v="Jum"/>
    <n v="26648.76"/>
    <n v="91504159.730000004"/>
    <n v="91504159.730000004"/>
    <s v="Casablanca"/>
  </r>
  <r>
    <s v="ORD108231"/>
    <s v="Smartwatch FitPro"/>
    <x v="4"/>
    <x v="6"/>
    <x v="1"/>
    <x v="0"/>
    <n v="10238.25"/>
    <n v="3"/>
    <x v="8226"/>
    <x v="60"/>
    <n v="2862"/>
    <x v="8"/>
    <m/>
    <m/>
    <s v="Jumia"/>
    <s v="Jum"/>
    <n v="16284.02"/>
    <n v="31420413.200000018"/>
    <n v="31420413.200000018"/>
    <s v="Cairo"/>
  </r>
  <r>
    <s v="ORD108232"/>
    <s v="HP Pavilion Laptop"/>
    <x v="3"/>
    <x v="3"/>
    <x v="1"/>
    <x v="0"/>
    <n v="4933.74"/>
    <n v="1"/>
    <x v="8227"/>
    <x v="192"/>
    <n v="2330"/>
    <x v="282"/>
    <m/>
    <m/>
    <s v="Jumia"/>
    <s v="Jum"/>
    <n v="16284.02"/>
    <n v="57542997.559999913"/>
    <n v="57542997.559999913"/>
    <s v="Cairo"/>
  </r>
  <r>
    <s v="ORD108233"/>
    <s v="Smartwatch FitPro"/>
    <x v="4"/>
    <x v="6"/>
    <x v="2"/>
    <x v="5"/>
    <n v="12836.24"/>
    <n v="4"/>
    <x v="8228"/>
    <x v="252"/>
    <n v="1400"/>
    <x v="253"/>
    <m/>
    <m/>
    <s v="Amazon"/>
    <s v="Amazon"/>
    <n v="27872.98"/>
    <n v="31420413.200000018"/>
    <n v="31420413.200000018"/>
    <s v="Giza"/>
  </r>
  <r>
    <s v="ORD108234"/>
    <s v="Adidas Running Shoes"/>
    <x v="1"/>
    <x v="9"/>
    <x v="1"/>
    <x v="4"/>
    <n v="17521.95"/>
    <n v="4"/>
    <x v="8229"/>
    <x v="273"/>
    <n v="3846"/>
    <x v="214"/>
    <m/>
    <m/>
    <s v="Jumia"/>
    <s v="Jum"/>
    <n v="99349.3"/>
    <n v="91504159.730000004"/>
    <n v="91504159.730000004"/>
    <s v="Riyadh"/>
  </r>
  <r>
    <s v="ORD108235"/>
    <s v="Bluetooth Headset"/>
    <x v="2"/>
    <x v="2"/>
    <x v="2"/>
    <x v="2"/>
    <n v="10039.530000000001"/>
    <n v="2"/>
    <x v="8230"/>
    <x v="130"/>
    <n v="3325"/>
    <x v="140"/>
    <m/>
    <m/>
    <s v="Amazon"/>
    <s v="Amazon"/>
    <n v="26648.76"/>
    <n v="29200970.130000021"/>
    <n v="29200970.130000021"/>
    <s v="Casablanca"/>
  </r>
  <r>
    <s v="ORD108236"/>
    <s v="T-shirt Cotton"/>
    <x v="1"/>
    <x v="5"/>
    <x v="2"/>
    <x v="0"/>
    <n v="3935.24"/>
    <n v="3"/>
    <x v="8231"/>
    <x v="348"/>
    <n v="4066"/>
    <x v="345"/>
    <m/>
    <m/>
    <s v="Amazon"/>
    <s v="Amazon"/>
    <n v="16284.02"/>
    <n v="91504159.730000004"/>
    <n v="91504159.730000004"/>
    <s v="Cairo"/>
  </r>
  <r>
    <s v="ORD108237"/>
    <s v="Bluetooth Headset"/>
    <x v="2"/>
    <x v="2"/>
    <x v="1"/>
    <x v="3"/>
    <n v="5262.81"/>
    <n v="3"/>
    <x v="8232"/>
    <x v="43"/>
    <n v="4369"/>
    <x v="124"/>
    <m/>
    <m/>
    <s v="Jumia"/>
    <s v="Jum"/>
    <n v="3665.44"/>
    <n v="29200970.130000021"/>
    <n v="29200970.130000021"/>
    <s v="Dubai"/>
  </r>
  <r>
    <s v="ORD108238"/>
    <s v="iPhone 13"/>
    <x v="0"/>
    <x v="4"/>
    <x v="1"/>
    <x v="3"/>
    <n v="18350.68"/>
    <n v="2"/>
    <x v="8233"/>
    <x v="141"/>
    <n v="1881"/>
    <x v="69"/>
    <m/>
    <m/>
    <s v="Jumia"/>
    <s v="Jum"/>
    <n v="3665.44"/>
    <n v="92327183.770000085"/>
    <n v="92327183.770000085"/>
    <s v="Dubai"/>
  </r>
  <r>
    <s v="ORD108239"/>
    <s v="iPhone 13"/>
    <x v="0"/>
    <x v="4"/>
    <x v="1"/>
    <x v="0"/>
    <n v="5346.87"/>
    <n v="4"/>
    <x v="8234"/>
    <x v="400"/>
    <n v="1778"/>
    <x v="283"/>
    <m/>
    <m/>
    <s v="Jumia"/>
    <s v="Jum"/>
    <n v="16284.02"/>
    <n v="92327183.770000085"/>
    <n v="92327183.770000085"/>
    <s v="Cairo"/>
  </r>
  <r>
    <s v="ORD108240"/>
    <s v="Dell Inspiron 3501"/>
    <x v="3"/>
    <x v="8"/>
    <x v="2"/>
    <x v="3"/>
    <n v="14082.73"/>
    <n v="2"/>
    <x v="8235"/>
    <x v="207"/>
    <n v="4109"/>
    <x v="182"/>
    <m/>
    <m/>
    <s v="Amazon"/>
    <s v="Amazon"/>
    <n v="3665.44"/>
    <n v="57542997.559999913"/>
    <n v="57542997.559999913"/>
    <s v="Dubai"/>
  </r>
  <r>
    <s v="ORD108241"/>
    <s v="Samsung Galaxy A14"/>
    <x v="0"/>
    <x v="0"/>
    <x v="2"/>
    <x v="5"/>
    <n v="15036.89"/>
    <n v="5"/>
    <x v="8236"/>
    <x v="134"/>
    <n v="3571"/>
    <x v="111"/>
    <m/>
    <m/>
    <s v="Amazon"/>
    <s v="Amazon"/>
    <n v="27872.98"/>
    <n v="92327183.770000085"/>
    <n v="92327183.770000085"/>
    <s v="Giza"/>
  </r>
  <r>
    <s v="ORD108242"/>
    <s v="T-shirt Cotton"/>
    <x v="1"/>
    <x v="5"/>
    <x v="1"/>
    <x v="4"/>
    <n v="19197.490000000002"/>
    <n v="2"/>
    <x v="8237"/>
    <x v="245"/>
    <n v="3714"/>
    <x v="226"/>
    <m/>
    <m/>
    <s v="Jumia"/>
    <s v="Jum"/>
    <n v="99349.3"/>
    <n v="91504159.730000004"/>
    <n v="91504159.730000004"/>
    <s v="Riyadh"/>
  </r>
  <r>
    <s v="ORD108243"/>
    <s v="Xiaomi Redmi Note 12"/>
    <x v="0"/>
    <x v="7"/>
    <x v="2"/>
    <x v="4"/>
    <n v="7117.06"/>
    <n v="4"/>
    <x v="8238"/>
    <x v="217"/>
    <n v="363"/>
    <x v="249"/>
    <m/>
    <m/>
    <s v="Amazon"/>
    <s v="Amazon"/>
    <n v="99349.3"/>
    <n v="92327183.770000085"/>
    <n v="92327183.770000085"/>
    <s v="Riyadh"/>
  </r>
  <r>
    <s v="ORD108244"/>
    <s v="T-shirt Cotton"/>
    <x v="1"/>
    <x v="5"/>
    <x v="1"/>
    <x v="3"/>
    <n v="5781.01"/>
    <n v="1"/>
    <x v="8239"/>
    <x v="287"/>
    <n v="3418"/>
    <x v="205"/>
    <m/>
    <m/>
    <s v="Jumia"/>
    <s v="Jum"/>
    <n v="3665.44"/>
    <n v="91504159.730000004"/>
    <n v="91504159.730000004"/>
    <s v="Dubai"/>
  </r>
  <r>
    <s v="ORD108245"/>
    <s v="Dell Inspiron 3501"/>
    <x v="3"/>
    <x v="8"/>
    <x v="2"/>
    <x v="3"/>
    <n v="8904.44"/>
    <n v="2"/>
    <x v="8240"/>
    <x v="81"/>
    <n v="94"/>
    <x v="17"/>
    <m/>
    <m/>
    <s v="Amazon"/>
    <s v="Amazon"/>
    <n v="3665.44"/>
    <n v="57542997.559999913"/>
    <n v="57542997.559999913"/>
    <s v="Dubai"/>
  </r>
  <r>
    <s v="ORD108246"/>
    <s v="Nike Air Max"/>
    <x v="1"/>
    <x v="1"/>
    <x v="0"/>
    <x v="3"/>
    <n v="7980.94"/>
    <n v="5"/>
    <x v="8241"/>
    <x v="335"/>
    <n v="4077"/>
    <x v="92"/>
    <m/>
    <m/>
    <s v="sq"/>
    <s v="sq"/>
    <n v="3665.44"/>
    <n v="91504159.730000004"/>
    <n v="91504159.730000004"/>
    <s v="Dubai"/>
  </r>
  <r>
    <s v="ORD108247"/>
    <s v="T-shirt Cotton"/>
    <x v="1"/>
    <x v="5"/>
    <x v="2"/>
    <x v="5"/>
    <n v="13862.14"/>
    <n v="3"/>
    <x v="8242"/>
    <x v="275"/>
    <n v="4947"/>
    <x v="244"/>
    <m/>
    <m/>
    <s v="Amazon"/>
    <s v="Amazon"/>
    <n v="27872.98"/>
    <n v="91504159.730000004"/>
    <n v="91504159.730000004"/>
    <s v="Giza"/>
  </r>
  <r>
    <s v="ORD108248"/>
    <s v="Samsung Galaxy A14"/>
    <x v="0"/>
    <x v="0"/>
    <x v="0"/>
    <x v="4"/>
    <n v="6060.97"/>
    <n v="2"/>
    <x v="8243"/>
    <x v="329"/>
    <n v="4561"/>
    <x v="264"/>
    <m/>
    <m/>
    <s v="sq"/>
    <s v="sq"/>
    <n v="99349.3"/>
    <n v="92327183.770000085"/>
    <n v="92327183.770000085"/>
    <s v="Riyadh"/>
  </r>
  <r>
    <s v="ORD108249"/>
    <s v="Nike Air Max"/>
    <x v="1"/>
    <x v="1"/>
    <x v="2"/>
    <x v="1"/>
    <n v="8682.2800000000007"/>
    <n v="5"/>
    <x v="8244"/>
    <x v="49"/>
    <n v="2297"/>
    <x v="142"/>
    <m/>
    <m/>
    <s v="Amazon"/>
    <s v="Amazon"/>
    <n v="13290.4"/>
    <n v="91504159.730000004"/>
    <n v="91504159.730000004"/>
    <s v="Alexandria"/>
  </r>
  <r>
    <s v="ORD108250"/>
    <s v="T-shirt Cotton"/>
    <x v="1"/>
    <x v="5"/>
    <x v="0"/>
    <x v="2"/>
    <n v="9974.2999999999993"/>
    <n v="3"/>
    <x v="8245"/>
    <x v="63"/>
    <n v="4032"/>
    <x v="136"/>
    <m/>
    <m/>
    <s v="sq"/>
    <s v="sq"/>
    <n v="26648.76"/>
    <n v="91504159.730000004"/>
    <n v="91504159.730000004"/>
    <s v="Casablanca"/>
  </r>
  <r>
    <s v="ORD108251"/>
    <s v="Bluetooth Headset"/>
    <x v="2"/>
    <x v="2"/>
    <x v="0"/>
    <x v="3"/>
    <n v="5446.73"/>
    <n v="2"/>
    <x v="8246"/>
    <x v="125"/>
    <n v="2479"/>
    <x v="142"/>
    <m/>
    <m/>
    <s v="sq"/>
    <s v="sq"/>
    <n v="3665.44"/>
    <n v="29200970.130000021"/>
    <n v="29200970.130000021"/>
    <s v="Dubai"/>
  </r>
  <r>
    <s v="ORD108252"/>
    <s v="T-shirt Cotton"/>
    <x v="1"/>
    <x v="5"/>
    <x v="1"/>
    <x v="4"/>
    <n v="15178.14"/>
    <n v="1"/>
    <x v="8247"/>
    <x v="305"/>
    <n v="1832"/>
    <x v="117"/>
    <m/>
    <m/>
    <s v="Jumia"/>
    <s v="Jum"/>
    <n v="99349.3"/>
    <n v="91504159.730000004"/>
    <n v="91504159.730000004"/>
    <s v="Riyadh"/>
  </r>
  <r>
    <s v="ORD108253"/>
    <s v="Dell Inspiron 3501"/>
    <x v="3"/>
    <x v="8"/>
    <x v="2"/>
    <x v="0"/>
    <n v="19228.25"/>
    <n v="1"/>
    <x v="8248"/>
    <x v="76"/>
    <n v="688"/>
    <x v="176"/>
    <m/>
    <m/>
    <s v="Amazon"/>
    <s v="Amazon"/>
    <n v="16284.02"/>
    <n v="57542997.559999913"/>
    <n v="57542997.559999913"/>
    <s v="Cairo"/>
  </r>
  <r>
    <s v="ORD108254"/>
    <s v="Bluetooth Headset"/>
    <x v="2"/>
    <x v="2"/>
    <x v="1"/>
    <x v="1"/>
    <n v="7875.41"/>
    <n v="5"/>
    <x v="8249"/>
    <x v="86"/>
    <n v="915"/>
    <x v="7"/>
    <m/>
    <m/>
    <s v="Jumia"/>
    <s v="Jum"/>
    <n v="13290.4"/>
    <n v="29200970.130000021"/>
    <n v="29200970.130000021"/>
    <s v="Alexandria"/>
  </r>
  <r>
    <s v="ORD108255"/>
    <s v="Samsung Galaxy A14"/>
    <x v="0"/>
    <x v="0"/>
    <x v="1"/>
    <x v="4"/>
    <n v="13950.78"/>
    <n v="2"/>
    <x v="8250"/>
    <x v="199"/>
    <n v="4833"/>
    <x v="176"/>
    <m/>
    <m/>
    <s v="Jumia"/>
    <s v="Jum"/>
    <n v="99349.3"/>
    <n v="92327183.770000085"/>
    <n v="92327183.770000085"/>
    <s v="Riyadh"/>
  </r>
  <r>
    <s v="ORD108256"/>
    <s v="iPhone 13"/>
    <x v="0"/>
    <x v="4"/>
    <x v="1"/>
    <x v="2"/>
    <n v="769.71"/>
    <n v="4"/>
    <x v="8251"/>
    <x v="255"/>
    <n v="2010"/>
    <x v="260"/>
    <m/>
    <m/>
    <s v="Jumia"/>
    <s v="Jum"/>
    <n v="26648.76"/>
    <n v="92327183.770000085"/>
    <n v="92327183.770000085"/>
    <s v="Casablanca"/>
  </r>
  <r>
    <s v="ORD108257"/>
    <s v="Samsung Galaxy A14"/>
    <x v="0"/>
    <x v="0"/>
    <x v="1"/>
    <x v="5"/>
    <n v="8349.2000000000007"/>
    <n v="4"/>
    <x v="8252"/>
    <x v="91"/>
    <n v="375"/>
    <x v="39"/>
    <m/>
    <m/>
    <s v="Jumia"/>
    <s v="Jum"/>
    <n v="27872.98"/>
    <n v="92327183.770000085"/>
    <n v="92327183.770000085"/>
    <s v="Giza"/>
  </r>
  <r>
    <s v="ORD108258"/>
    <s v="T-shirt Cotton"/>
    <x v="1"/>
    <x v="5"/>
    <x v="1"/>
    <x v="3"/>
    <n v="5791.09"/>
    <n v="4"/>
    <x v="8253"/>
    <x v="172"/>
    <n v="1516"/>
    <x v="172"/>
    <m/>
    <m/>
    <s v="Jumia"/>
    <s v="Jum"/>
    <n v="3665.44"/>
    <n v="91504159.730000004"/>
    <n v="91504159.730000004"/>
    <s v="Dubai"/>
  </r>
  <r>
    <s v="ORD108259"/>
    <s v="Dell Inspiron 3501"/>
    <x v="3"/>
    <x v="8"/>
    <x v="2"/>
    <x v="3"/>
    <n v="17934.57"/>
    <n v="3"/>
    <x v="8254"/>
    <x v="283"/>
    <n v="2422"/>
    <x v="229"/>
    <m/>
    <m/>
    <s v="Amazon"/>
    <s v="Amazon"/>
    <n v="3665.44"/>
    <n v="57542997.559999913"/>
    <n v="57542997.559999913"/>
    <s v="Dubai"/>
  </r>
  <r>
    <s v="ORD108260"/>
    <s v="T-shirt Cotton"/>
    <x v="1"/>
    <x v="5"/>
    <x v="0"/>
    <x v="0"/>
    <n v="15247.85"/>
    <n v="2"/>
    <x v="8255"/>
    <x v="363"/>
    <n v="3734"/>
    <x v="228"/>
    <m/>
    <m/>
    <s v="sq"/>
    <s v="sq"/>
    <n v="16284.02"/>
    <n v="91504159.730000004"/>
    <n v="91504159.730000004"/>
    <s v="Cairo"/>
  </r>
  <r>
    <s v="ORD108261"/>
    <s v="Xiaomi Redmi Note 12"/>
    <x v="0"/>
    <x v="7"/>
    <x v="2"/>
    <x v="4"/>
    <n v="14297.18"/>
    <n v="3"/>
    <x v="8256"/>
    <x v="120"/>
    <n v="1767"/>
    <x v="91"/>
    <m/>
    <m/>
    <s v="Amazon"/>
    <s v="Amazon"/>
    <n v="99349.3"/>
    <n v="92327183.770000085"/>
    <n v="92327183.770000085"/>
    <s v="Riyadh"/>
  </r>
  <r>
    <s v="ORD108262"/>
    <s v="Samsung Galaxy A14"/>
    <x v="0"/>
    <x v="0"/>
    <x v="1"/>
    <x v="3"/>
    <n v="7794.13"/>
    <n v="2"/>
    <x v="8257"/>
    <x v="229"/>
    <n v="1950"/>
    <x v="60"/>
    <m/>
    <m/>
    <s v="Jumia"/>
    <s v="Jum"/>
    <n v="3665.44"/>
    <n v="92327183.770000085"/>
    <n v="92327183.770000085"/>
    <s v="Dubai"/>
  </r>
  <r>
    <s v="ORD108263"/>
    <s v="Smartwatch FitPro"/>
    <x v="4"/>
    <x v="6"/>
    <x v="1"/>
    <x v="0"/>
    <n v="17152.78"/>
    <n v="4"/>
    <x v="8258"/>
    <x v="356"/>
    <n v="2007"/>
    <x v="358"/>
    <m/>
    <m/>
    <s v="Jumia"/>
    <s v="Jum"/>
    <n v="16284.02"/>
    <n v="31420413.200000018"/>
    <n v="31420413.200000018"/>
    <s v="Cairo"/>
  </r>
  <r>
    <s v="ORD108264"/>
    <s v="iPhone 13"/>
    <x v="0"/>
    <x v="4"/>
    <x v="1"/>
    <x v="5"/>
    <n v="19064.169999999998"/>
    <n v="1"/>
    <x v="8259"/>
    <x v="317"/>
    <n v="2219"/>
    <x v="254"/>
    <m/>
    <m/>
    <s v="Jumia"/>
    <s v="Jum"/>
    <n v="27872.98"/>
    <n v="92327183.770000085"/>
    <n v="92327183.770000085"/>
    <s v="Giza"/>
  </r>
  <r>
    <s v="ORD108265"/>
    <s v="Nike Air Max"/>
    <x v="1"/>
    <x v="1"/>
    <x v="0"/>
    <x v="2"/>
    <n v="1930.24"/>
    <n v="2"/>
    <x v="8260"/>
    <x v="274"/>
    <n v="1600"/>
    <x v="358"/>
    <m/>
    <m/>
    <s v="sq"/>
    <s v="sq"/>
    <n v="26648.76"/>
    <n v="91504159.730000004"/>
    <n v="91504159.730000004"/>
    <s v="Casablanca"/>
  </r>
  <r>
    <s v="ORD108266"/>
    <s v="Samsung Galaxy A14"/>
    <x v="0"/>
    <x v="0"/>
    <x v="1"/>
    <x v="0"/>
    <n v="9691.2900000000009"/>
    <n v="2"/>
    <x v="8261"/>
    <x v="308"/>
    <n v="4797"/>
    <x v="198"/>
    <m/>
    <m/>
    <s v="Jumia"/>
    <s v="Jum"/>
    <n v="16284.02"/>
    <n v="92327183.770000085"/>
    <n v="92327183.770000085"/>
    <s v="Cairo"/>
  </r>
  <r>
    <s v="ORD108267"/>
    <s v="Dell Inspiron 3501"/>
    <x v="3"/>
    <x v="8"/>
    <x v="2"/>
    <x v="1"/>
    <n v="9280.6"/>
    <n v="4"/>
    <x v="8262"/>
    <x v="65"/>
    <n v="968"/>
    <x v="116"/>
    <m/>
    <m/>
    <s v="Amazon"/>
    <s v="Amazon"/>
    <n v="13290.4"/>
    <n v="57542997.559999913"/>
    <n v="57542997.559999913"/>
    <s v="Alexandria"/>
  </r>
  <r>
    <s v="ORD108268"/>
    <s v="T-shirt Cotton"/>
    <x v="1"/>
    <x v="5"/>
    <x v="1"/>
    <x v="2"/>
    <n v="19589.04"/>
    <n v="1"/>
    <x v="8263"/>
    <x v="95"/>
    <n v="562"/>
    <x v="79"/>
    <m/>
    <m/>
    <s v="Jumia"/>
    <s v="Jum"/>
    <n v="26648.76"/>
    <n v="91504159.730000004"/>
    <n v="91504159.730000004"/>
    <s v="Casablanca"/>
  </r>
  <r>
    <s v="ORD108269"/>
    <s v="HP Pavilion Laptop"/>
    <x v="3"/>
    <x v="3"/>
    <x v="1"/>
    <x v="5"/>
    <n v="297.64999999999998"/>
    <n v="2"/>
    <x v="8264"/>
    <x v="342"/>
    <n v="1123"/>
    <x v="328"/>
    <m/>
    <m/>
    <s v="Jumia"/>
    <s v="Jum"/>
    <n v="27872.98"/>
    <n v="57542997.559999913"/>
    <n v="57542997.559999913"/>
    <s v="Giza"/>
  </r>
  <r>
    <s v="ORD108270"/>
    <s v="Nike Air Max"/>
    <x v="1"/>
    <x v="1"/>
    <x v="0"/>
    <x v="5"/>
    <n v="11471.12"/>
    <n v="1"/>
    <x v="8265"/>
    <x v="125"/>
    <n v="3854"/>
    <x v="203"/>
    <m/>
    <m/>
    <s v="sq"/>
    <s v="sq"/>
    <n v="27872.98"/>
    <n v="91504159.730000004"/>
    <n v="91504159.730000004"/>
    <s v="Giza"/>
  </r>
  <r>
    <s v="ORD108271"/>
    <s v="iPhone 13"/>
    <x v="0"/>
    <x v="4"/>
    <x v="2"/>
    <x v="1"/>
    <n v="16927.41"/>
    <n v="4"/>
    <x v="8266"/>
    <x v="2"/>
    <n v="2592"/>
    <x v="309"/>
    <m/>
    <m/>
    <s v="Amazon"/>
    <s v="Amazon"/>
    <n v="13290.4"/>
    <n v="92327183.770000085"/>
    <n v="92327183.770000085"/>
    <s v="Alexandria"/>
  </r>
  <r>
    <s v="ORD108272"/>
    <s v="Adidas Running Shoes"/>
    <x v="1"/>
    <x v="9"/>
    <x v="1"/>
    <x v="0"/>
    <n v="4099.17"/>
    <n v="2"/>
    <x v="8267"/>
    <x v="113"/>
    <n v="3141"/>
    <x v="192"/>
    <m/>
    <m/>
    <s v="Jumia"/>
    <s v="Jum"/>
    <n v="16284.02"/>
    <n v="91504159.730000004"/>
    <n v="91504159.730000004"/>
    <s v="Cairo"/>
  </r>
  <r>
    <s v="ORD108273"/>
    <s v="T-shirt Cotton"/>
    <x v="1"/>
    <x v="5"/>
    <x v="2"/>
    <x v="1"/>
    <n v="497.28"/>
    <n v="2"/>
    <x v="8268"/>
    <x v="326"/>
    <n v="2076"/>
    <x v="351"/>
    <m/>
    <m/>
    <s v="Amazon"/>
    <s v="Amazon"/>
    <n v="13290.4"/>
    <n v="91504159.730000004"/>
    <n v="91504159.730000004"/>
    <s v="Alexandria"/>
  </r>
  <r>
    <s v="ORD108274"/>
    <s v="Samsung Galaxy A14"/>
    <x v="0"/>
    <x v="0"/>
    <x v="2"/>
    <x v="0"/>
    <n v="7583.29"/>
    <n v="5"/>
    <x v="8269"/>
    <x v="295"/>
    <n v="1164"/>
    <x v="309"/>
    <m/>
    <m/>
    <s v="Amazon"/>
    <s v="Amazon"/>
    <n v="16284.02"/>
    <n v="92327183.770000085"/>
    <n v="92327183.770000085"/>
    <s v="Cairo"/>
  </r>
  <r>
    <s v="ORD108275"/>
    <s v="HP Pavilion Laptop"/>
    <x v="3"/>
    <x v="3"/>
    <x v="2"/>
    <x v="1"/>
    <n v="5210.26"/>
    <n v="4"/>
    <x v="8270"/>
    <x v="277"/>
    <n v="854"/>
    <x v="24"/>
    <m/>
    <m/>
    <s v="Amazon"/>
    <s v="Amazon"/>
    <n v="13290.4"/>
    <n v="57542997.559999913"/>
    <n v="57542997.559999913"/>
    <s v="Alexandria"/>
  </r>
  <r>
    <s v="ORD108276"/>
    <s v="T-shirt Cotton"/>
    <x v="1"/>
    <x v="5"/>
    <x v="1"/>
    <x v="0"/>
    <n v="11192.51"/>
    <n v="2"/>
    <x v="8271"/>
    <x v="2"/>
    <n v="3664"/>
    <x v="33"/>
    <m/>
    <m/>
    <s v="Jumia"/>
    <s v="Jum"/>
    <n v="16284.02"/>
    <n v="91504159.730000004"/>
    <n v="91504159.730000004"/>
    <s v="Cairo"/>
  </r>
  <r>
    <s v="ORD108277"/>
    <s v="iPhone 13"/>
    <x v="0"/>
    <x v="4"/>
    <x v="0"/>
    <x v="0"/>
    <n v="3113.73"/>
    <n v="3"/>
    <x v="8272"/>
    <x v="227"/>
    <n v="2809"/>
    <x v="193"/>
    <m/>
    <m/>
    <s v="sq"/>
    <s v="sq"/>
    <n v="16284.02"/>
    <n v="92327183.770000085"/>
    <n v="92327183.770000085"/>
    <s v="Cairo"/>
  </r>
  <r>
    <s v="ORD108278"/>
    <s v="Adidas Running Shoes"/>
    <x v="1"/>
    <x v="9"/>
    <x v="1"/>
    <x v="3"/>
    <n v="676.79"/>
    <n v="4"/>
    <x v="8273"/>
    <x v="128"/>
    <n v="706"/>
    <x v="360"/>
    <m/>
    <m/>
    <s v="Jumia"/>
    <s v="Jum"/>
    <n v="3665.44"/>
    <n v="91504159.730000004"/>
    <n v="91504159.730000004"/>
    <s v="Dubai"/>
  </r>
  <r>
    <s v="ORD108279"/>
    <s v="HP Pavilion Laptop"/>
    <x v="3"/>
    <x v="3"/>
    <x v="1"/>
    <x v="5"/>
    <n v="19732.36"/>
    <n v="3"/>
    <x v="8274"/>
    <x v="165"/>
    <n v="265"/>
    <x v="215"/>
    <m/>
    <m/>
    <s v="Jumia"/>
    <s v="Jum"/>
    <n v="27872.98"/>
    <n v="57542997.559999913"/>
    <n v="57542997.559999913"/>
    <s v="Giza"/>
  </r>
  <r>
    <s v="ORD108280"/>
    <s v="Xiaomi Redmi Note 12"/>
    <x v="0"/>
    <x v="7"/>
    <x v="1"/>
    <x v="1"/>
    <n v="15504.34"/>
    <n v="1"/>
    <x v="8275"/>
    <x v="350"/>
    <n v="4914"/>
    <x v="91"/>
    <m/>
    <m/>
    <s v="Jumia"/>
    <s v="Jum"/>
    <n v="13290.4"/>
    <n v="92327183.770000085"/>
    <n v="92327183.770000085"/>
    <s v="Alexandria"/>
  </r>
  <r>
    <s v="ORD108281"/>
    <s v="Bluetooth Headset"/>
    <x v="2"/>
    <x v="2"/>
    <x v="2"/>
    <x v="1"/>
    <n v="13946.59"/>
    <n v="3"/>
    <x v="8276"/>
    <x v="54"/>
    <n v="4854"/>
    <x v="85"/>
    <m/>
    <m/>
    <s v="Amazon"/>
    <s v="Amazon"/>
    <n v="13290.4"/>
    <n v="29200970.130000021"/>
    <n v="29200970.130000021"/>
    <s v="Alexandria"/>
  </r>
  <r>
    <s v="ORD108282"/>
    <s v="Samsung Galaxy A14"/>
    <x v="0"/>
    <x v="0"/>
    <x v="1"/>
    <x v="3"/>
    <n v="16475.509999999998"/>
    <n v="2"/>
    <x v="8277"/>
    <x v="387"/>
    <n v="2954"/>
    <x v="359"/>
    <m/>
    <m/>
    <s v="Jumia"/>
    <s v="Jum"/>
    <n v="3665.44"/>
    <n v="92327183.770000085"/>
    <n v="92327183.770000085"/>
    <s v="Dubai"/>
  </r>
  <r>
    <s v="ORD108283"/>
    <s v="Nike Air Max"/>
    <x v="1"/>
    <x v="1"/>
    <x v="2"/>
    <x v="5"/>
    <n v="15998.15"/>
    <n v="5"/>
    <x v="8278"/>
    <x v="361"/>
    <n v="1158"/>
    <x v="274"/>
    <m/>
    <m/>
    <s v="Amazon"/>
    <s v="Amazon"/>
    <n v="27872.98"/>
    <n v="91504159.730000004"/>
    <n v="91504159.730000004"/>
    <s v="Giza"/>
  </r>
  <r>
    <s v="ORD108284"/>
    <s v="iPhone 13"/>
    <x v="0"/>
    <x v="4"/>
    <x v="2"/>
    <x v="3"/>
    <n v="17702.75"/>
    <n v="1"/>
    <x v="8279"/>
    <x v="172"/>
    <n v="4820"/>
    <x v="80"/>
    <m/>
    <m/>
    <s v="Amazon"/>
    <s v="Amazon"/>
    <n v="3665.44"/>
    <n v="92327183.770000085"/>
    <n v="92327183.770000085"/>
    <s v="Dubai"/>
  </r>
  <r>
    <s v="ORD108285"/>
    <s v="Xiaomi Redmi Note 12"/>
    <x v="0"/>
    <x v="7"/>
    <x v="2"/>
    <x v="4"/>
    <n v="19334.349999999999"/>
    <n v="1"/>
    <x v="8280"/>
    <x v="354"/>
    <n v="1024"/>
    <x v="288"/>
    <m/>
    <m/>
    <s v="Amazon"/>
    <s v="Amazon"/>
    <n v="99349.3"/>
    <n v="92327183.770000085"/>
    <n v="92327183.770000085"/>
    <s v="Riyadh"/>
  </r>
  <r>
    <s v="ORD108286"/>
    <s v="iPhone 13"/>
    <x v="0"/>
    <x v="4"/>
    <x v="0"/>
    <x v="4"/>
    <n v="8544.93"/>
    <n v="2"/>
    <x v="8281"/>
    <x v="193"/>
    <n v="1586"/>
    <x v="359"/>
    <m/>
    <m/>
    <s v="sq"/>
    <s v="sq"/>
    <n v="99349.3"/>
    <n v="92327183.770000085"/>
    <n v="92327183.770000085"/>
    <s v="Riyadh"/>
  </r>
  <r>
    <s v="ORD108287"/>
    <s v="Samsung Galaxy A14"/>
    <x v="0"/>
    <x v="0"/>
    <x v="2"/>
    <x v="0"/>
    <n v="15696.79"/>
    <n v="2"/>
    <x v="8282"/>
    <x v="135"/>
    <n v="3430"/>
    <x v="349"/>
    <m/>
    <m/>
    <s v="Amazon"/>
    <s v="Amazon"/>
    <n v="16284.02"/>
    <n v="92327183.770000085"/>
    <n v="92327183.770000085"/>
    <s v="Cairo"/>
  </r>
  <r>
    <s v="ORD108288"/>
    <s v="Bluetooth Headset"/>
    <x v="2"/>
    <x v="2"/>
    <x v="0"/>
    <x v="3"/>
    <n v="3538.52"/>
    <n v="5"/>
    <x v="8283"/>
    <x v="394"/>
    <n v="2187"/>
    <x v="141"/>
    <m/>
    <m/>
    <s v="sq"/>
    <s v="sq"/>
    <n v="3665.44"/>
    <n v="29200970.130000021"/>
    <n v="29200970.130000021"/>
    <s v="Dubai"/>
  </r>
  <r>
    <s v="ORD108289"/>
    <s v="Dell Inspiron 3501"/>
    <x v="3"/>
    <x v="8"/>
    <x v="1"/>
    <x v="2"/>
    <n v="10616.69"/>
    <n v="2"/>
    <x v="8284"/>
    <x v="169"/>
    <n v="3945"/>
    <x v="40"/>
    <m/>
    <m/>
    <s v="Jumia"/>
    <s v="Jum"/>
    <n v="26648.76"/>
    <n v="57542997.559999913"/>
    <n v="57542997.559999913"/>
    <s v="Casablanca"/>
  </r>
  <r>
    <s v="ORD108290"/>
    <s v="Xiaomi Redmi Note 12"/>
    <x v="0"/>
    <x v="7"/>
    <x v="0"/>
    <x v="1"/>
    <n v="8714.11"/>
    <n v="2"/>
    <x v="8285"/>
    <x v="130"/>
    <n v="3552"/>
    <x v="99"/>
    <m/>
    <m/>
    <s v="sq"/>
    <s v="sq"/>
    <n v="13290.4"/>
    <n v="92327183.770000085"/>
    <n v="92327183.770000085"/>
    <s v="Alexandria"/>
  </r>
  <r>
    <s v="ORD108291"/>
    <s v="Samsung Galaxy A14"/>
    <x v="0"/>
    <x v="0"/>
    <x v="1"/>
    <x v="2"/>
    <n v="18837.259999999998"/>
    <n v="1"/>
    <x v="8286"/>
    <x v="126"/>
    <n v="2195"/>
    <x v="191"/>
    <m/>
    <m/>
    <s v="Jumia"/>
    <s v="Jum"/>
    <n v="26648.76"/>
    <n v="92327183.770000085"/>
    <n v="92327183.770000085"/>
    <s v="Casablanca"/>
  </r>
  <r>
    <s v="ORD108292"/>
    <s v="Samsung Galaxy A14"/>
    <x v="0"/>
    <x v="0"/>
    <x v="2"/>
    <x v="0"/>
    <n v="2666.01"/>
    <n v="3"/>
    <x v="8287"/>
    <x v="292"/>
    <n v="1723"/>
    <x v="186"/>
    <m/>
    <m/>
    <s v="Amazon"/>
    <s v="Amazon"/>
    <n v="16284.02"/>
    <n v="92327183.770000085"/>
    <n v="92327183.770000085"/>
    <s v="Cairo"/>
  </r>
  <r>
    <s v="ORD108293"/>
    <s v="Nike Air Max"/>
    <x v="1"/>
    <x v="1"/>
    <x v="2"/>
    <x v="1"/>
    <n v="5984.78"/>
    <n v="1"/>
    <x v="8288"/>
    <x v="20"/>
    <n v="740"/>
    <x v="270"/>
    <m/>
    <m/>
    <s v="Amazon"/>
    <s v="Amazon"/>
    <n v="13290.4"/>
    <n v="91504159.730000004"/>
    <n v="91504159.730000004"/>
    <s v="Alexandria"/>
  </r>
  <r>
    <s v="ORD108294"/>
    <s v="Xiaomi Redmi Note 12"/>
    <x v="0"/>
    <x v="7"/>
    <x v="1"/>
    <x v="3"/>
    <n v="6118.03"/>
    <n v="4"/>
    <x v="8289"/>
    <x v="358"/>
    <n v="4270"/>
    <x v="321"/>
    <m/>
    <m/>
    <s v="Jumia"/>
    <s v="Jum"/>
    <n v="3665.44"/>
    <n v="92327183.770000085"/>
    <n v="92327183.770000085"/>
    <s v="Dubai"/>
  </r>
  <r>
    <s v="ORD108295"/>
    <s v="Xiaomi Redmi Note 12"/>
    <x v="0"/>
    <x v="7"/>
    <x v="0"/>
    <x v="1"/>
    <n v="18280.259999999998"/>
    <n v="2"/>
    <x v="8290"/>
    <x v="59"/>
    <n v="2871"/>
    <x v="109"/>
    <m/>
    <m/>
    <s v="sq"/>
    <s v="sq"/>
    <n v="13290.4"/>
    <n v="92327183.770000085"/>
    <n v="92327183.770000085"/>
    <s v="Alexandria"/>
  </r>
  <r>
    <s v="ORD108296"/>
    <s v="T-shirt Cotton"/>
    <x v="1"/>
    <x v="5"/>
    <x v="1"/>
    <x v="3"/>
    <n v="14779.85"/>
    <n v="3"/>
    <x v="8291"/>
    <x v="73"/>
    <n v="1443"/>
    <x v="220"/>
    <m/>
    <m/>
    <s v="Jumia"/>
    <s v="Jum"/>
    <n v="3665.44"/>
    <n v="91504159.730000004"/>
    <n v="91504159.730000004"/>
    <s v="Dubai"/>
  </r>
  <r>
    <s v="ORD108297"/>
    <s v="Samsung Galaxy A14"/>
    <x v="0"/>
    <x v="0"/>
    <x v="1"/>
    <x v="3"/>
    <n v="6148.16"/>
    <n v="1"/>
    <x v="8292"/>
    <x v="132"/>
    <n v="1417"/>
    <x v="115"/>
    <m/>
    <m/>
    <s v="Jumia"/>
    <s v="Jum"/>
    <n v="3665.44"/>
    <n v="92327183.770000085"/>
    <n v="92327183.770000085"/>
    <s v="Dubai"/>
  </r>
  <r>
    <s v="ORD108298"/>
    <s v="Adidas Running Shoes"/>
    <x v="1"/>
    <x v="9"/>
    <x v="1"/>
    <x v="5"/>
    <n v="10637.67"/>
    <n v="1"/>
    <x v="8293"/>
    <x v="223"/>
    <n v="4793"/>
    <x v="254"/>
    <m/>
    <m/>
    <s v="Jumia"/>
    <s v="Jum"/>
    <n v="27872.98"/>
    <n v="91504159.730000004"/>
    <n v="91504159.730000004"/>
    <s v="Giza"/>
  </r>
  <r>
    <s v="ORD108299"/>
    <s v="Xiaomi Redmi Note 12"/>
    <x v="0"/>
    <x v="7"/>
    <x v="2"/>
    <x v="3"/>
    <n v="5898.89"/>
    <n v="2"/>
    <x v="8294"/>
    <x v="183"/>
    <n v="1302"/>
    <x v="171"/>
    <m/>
    <m/>
    <s v="Amazon"/>
    <s v="Amazon"/>
    <n v="3665.44"/>
    <n v="92327183.770000085"/>
    <n v="92327183.770000085"/>
    <s v="Dubai"/>
  </r>
  <r>
    <s v="ORD108300"/>
    <s v="T-shirt Cotton"/>
    <x v="1"/>
    <x v="5"/>
    <x v="2"/>
    <x v="2"/>
    <n v="17613.34"/>
    <n v="1"/>
    <x v="8295"/>
    <x v="67"/>
    <n v="1416"/>
    <x v="320"/>
    <m/>
    <m/>
    <s v="Amazon"/>
    <s v="Amazon"/>
    <n v="26648.76"/>
    <n v="91504159.730000004"/>
    <n v="91504159.730000004"/>
    <s v="Casablanca"/>
  </r>
  <r>
    <s v="ORD108301"/>
    <s v="T-shirt Cotton"/>
    <x v="1"/>
    <x v="5"/>
    <x v="1"/>
    <x v="5"/>
    <n v="12485.01"/>
    <n v="2"/>
    <x v="8296"/>
    <x v="305"/>
    <n v="4152"/>
    <x v="355"/>
    <m/>
    <m/>
    <s v="Jumia"/>
    <s v="Jum"/>
    <n v="27872.98"/>
    <n v="91504159.730000004"/>
    <n v="91504159.730000004"/>
    <s v="Giza"/>
  </r>
  <r>
    <s v="ORD108302"/>
    <s v="Adidas Running Shoes"/>
    <x v="1"/>
    <x v="9"/>
    <x v="1"/>
    <x v="1"/>
    <n v="7818.06"/>
    <n v="3"/>
    <x v="8297"/>
    <x v="359"/>
    <n v="3656"/>
    <x v="85"/>
    <m/>
    <m/>
    <s v="Jumia"/>
    <s v="Jum"/>
    <n v="13290.4"/>
    <n v="91504159.730000004"/>
    <n v="91504159.730000004"/>
    <s v="Alexandria"/>
  </r>
  <r>
    <s v="ORD108303"/>
    <s v="Smartwatch FitPro"/>
    <x v="4"/>
    <x v="6"/>
    <x v="1"/>
    <x v="3"/>
    <n v="6518.02"/>
    <n v="1"/>
    <x v="8298"/>
    <x v="145"/>
    <n v="2526"/>
    <x v="20"/>
    <m/>
    <m/>
    <s v="Jumia"/>
    <s v="Jum"/>
    <n v="3665.44"/>
    <n v="31420413.200000018"/>
    <n v="31420413.200000018"/>
    <s v="Dubai"/>
  </r>
  <r>
    <s v="ORD108304"/>
    <s v="Nike Air Max"/>
    <x v="1"/>
    <x v="1"/>
    <x v="0"/>
    <x v="0"/>
    <n v="1301.79"/>
    <n v="3"/>
    <x v="8299"/>
    <x v="83"/>
    <n v="2552"/>
    <x v="271"/>
    <m/>
    <m/>
    <s v="sq"/>
    <s v="sq"/>
    <n v="16284.02"/>
    <n v="91504159.730000004"/>
    <n v="91504159.730000004"/>
    <s v="Cairo"/>
  </r>
  <r>
    <s v="ORD108305"/>
    <s v="HP Pavilion Laptop"/>
    <x v="3"/>
    <x v="3"/>
    <x v="1"/>
    <x v="4"/>
    <n v="831.84"/>
    <n v="3"/>
    <x v="8300"/>
    <x v="151"/>
    <n v="3167"/>
    <x v="212"/>
    <m/>
    <m/>
    <s v="Jumia"/>
    <s v="Jum"/>
    <n v="99349.3"/>
    <n v="57542997.559999913"/>
    <n v="57542997.559999913"/>
    <s v="Riyadh"/>
  </r>
  <r>
    <s v="ORD108306"/>
    <s v="iPhone 13"/>
    <x v="0"/>
    <x v="4"/>
    <x v="0"/>
    <x v="0"/>
    <n v="16423.84"/>
    <n v="3"/>
    <x v="8301"/>
    <x v="287"/>
    <n v="2280"/>
    <x v="144"/>
    <m/>
    <m/>
    <s v="sq"/>
    <s v="sq"/>
    <n v="16284.02"/>
    <n v="92327183.770000085"/>
    <n v="92327183.770000085"/>
    <s v="Cairo"/>
  </r>
  <r>
    <s v="ORD108307"/>
    <s v="Adidas Running Shoes"/>
    <x v="1"/>
    <x v="9"/>
    <x v="0"/>
    <x v="0"/>
    <n v="5938.36"/>
    <n v="5"/>
    <x v="8302"/>
    <x v="335"/>
    <n v="2308"/>
    <x v="123"/>
    <m/>
    <m/>
    <s v="sq"/>
    <s v="sq"/>
    <n v="16284.02"/>
    <n v="91504159.730000004"/>
    <n v="91504159.730000004"/>
    <s v="Cairo"/>
  </r>
  <r>
    <s v="ORD108308"/>
    <s v="Samsung Galaxy A14"/>
    <x v="0"/>
    <x v="0"/>
    <x v="2"/>
    <x v="1"/>
    <n v="4943.29"/>
    <n v="5"/>
    <x v="8303"/>
    <x v="153"/>
    <n v="3382"/>
    <x v="273"/>
    <m/>
    <m/>
    <s v="Amazon"/>
    <s v="Amazon"/>
    <n v="13290.4"/>
    <n v="92327183.770000085"/>
    <n v="92327183.770000085"/>
    <s v="Alexandria"/>
  </r>
  <r>
    <s v="ORD108309"/>
    <s v="iPhone 13"/>
    <x v="0"/>
    <x v="4"/>
    <x v="0"/>
    <x v="0"/>
    <n v="19994.52"/>
    <n v="2"/>
    <x v="8304"/>
    <x v="159"/>
    <n v="3568"/>
    <x v="255"/>
    <m/>
    <m/>
    <s v="sq"/>
    <s v="sq"/>
    <n v="16284.02"/>
    <n v="92327183.770000085"/>
    <n v="92327183.770000085"/>
    <s v="Cairo"/>
  </r>
  <r>
    <s v="ORD108310"/>
    <s v="T-shirt Cotton"/>
    <x v="1"/>
    <x v="5"/>
    <x v="2"/>
    <x v="5"/>
    <n v="16968.830000000002"/>
    <n v="2"/>
    <x v="8305"/>
    <x v="271"/>
    <n v="3784"/>
    <x v="52"/>
    <m/>
    <m/>
    <s v="Amazon"/>
    <s v="Amazon"/>
    <n v="27872.98"/>
    <n v="91504159.730000004"/>
    <n v="91504159.730000004"/>
    <s v="Giza"/>
  </r>
  <r>
    <s v="ORD108311"/>
    <s v="Nike Air Max"/>
    <x v="1"/>
    <x v="1"/>
    <x v="1"/>
    <x v="0"/>
    <n v="7040.37"/>
    <n v="3"/>
    <x v="8306"/>
    <x v="77"/>
    <n v="3465"/>
    <x v="74"/>
    <m/>
    <m/>
    <s v="Jumia"/>
    <s v="Jum"/>
    <n v="16284.02"/>
    <n v="91504159.730000004"/>
    <n v="91504159.730000004"/>
    <s v="Cairo"/>
  </r>
  <r>
    <s v="ORD108312"/>
    <s v="Xiaomi Redmi Note 12"/>
    <x v="0"/>
    <x v="7"/>
    <x v="0"/>
    <x v="3"/>
    <n v="990.8"/>
    <n v="4"/>
    <x v="8307"/>
    <x v="381"/>
    <n v="4117"/>
    <x v="284"/>
    <m/>
    <m/>
    <s v="sq"/>
    <s v="sq"/>
    <n v="3665.44"/>
    <n v="92327183.770000085"/>
    <n v="92327183.770000085"/>
    <s v="Dubai"/>
  </r>
  <r>
    <s v="ORD108313"/>
    <s v="HP Pavilion Laptop"/>
    <x v="3"/>
    <x v="3"/>
    <x v="2"/>
    <x v="5"/>
    <n v="4877.1899999999996"/>
    <n v="3"/>
    <x v="8308"/>
    <x v="28"/>
    <n v="63"/>
    <x v="62"/>
    <m/>
    <m/>
    <s v="Amazon"/>
    <s v="Amazon"/>
    <n v="27872.98"/>
    <n v="57542997.559999913"/>
    <n v="57542997.559999913"/>
    <s v="Giza"/>
  </r>
  <r>
    <s v="ORD108314"/>
    <s v="Xiaomi Redmi Note 12"/>
    <x v="0"/>
    <x v="7"/>
    <x v="0"/>
    <x v="1"/>
    <n v="3907.41"/>
    <n v="2"/>
    <x v="8309"/>
    <x v="212"/>
    <n v="1633"/>
    <x v="177"/>
    <m/>
    <m/>
    <s v="sq"/>
    <s v="sq"/>
    <n v="13290.4"/>
    <n v="92327183.770000085"/>
    <n v="92327183.770000085"/>
    <s v="Alexandria"/>
  </r>
  <r>
    <s v="ORD108315"/>
    <s v="Nike Air Max"/>
    <x v="1"/>
    <x v="1"/>
    <x v="1"/>
    <x v="1"/>
    <n v="7247.23"/>
    <n v="3"/>
    <x v="8310"/>
    <x v="117"/>
    <n v="765"/>
    <x v="184"/>
    <m/>
    <m/>
    <s v="Jumia"/>
    <s v="Jum"/>
    <n v="13290.4"/>
    <n v="91504159.730000004"/>
    <n v="91504159.730000004"/>
    <s v="Alexandria"/>
  </r>
  <r>
    <s v="ORD108316"/>
    <s v="Nike Air Max"/>
    <x v="1"/>
    <x v="1"/>
    <x v="2"/>
    <x v="5"/>
    <n v="13236.34"/>
    <n v="1"/>
    <x v="8311"/>
    <x v="144"/>
    <n v="279"/>
    <x v="351"/>
    <m/>
    <m/>
    <s v="Amazon"/>
    <s v="Amazon"/>
    <n v="27872.98"/>
    <n v="91504159.730000004"/>
    <n v="91504159.730000004"/>
    <s v="Giza"/>
  </r>
  <r>
    <s v="ORD108317"/>
    <s v="Dell Inspiron 3501"/>
    <x v="3"/>
    <x v="8"/>
    <x v="0"/>
    <x v="5"/>
    <n v="13802.38"/>
    <n v="2"/>
    <x v="8312"/>
    <x v="39"/>
    <n v="4568"/>
    <x v="28"/>
    <m/>
    <m/>
    <s v="sq"/>
    <s v="sq"/>
    <n v="27872.98"/>
    <n v="57542997.559999913"/>
    <n v="57542997.559999913"/>
    <s v="Giza"/>
  </r>
  <r>
    <s v="ORD108318"/>
    <s v="T-shirt Cotton"/>
    <x v="1"/>
    <x v="5"/>
    <x v="1"/>
    <x v="3"/>
    <n v="7242.17"/>
    <n v="3"/>
    <x v="8313"/>
    <x v="375"/>
    <n v="3680"/>
    <x v="128"/>
    <m/>
    <m/>
    <s v="Jumia"/>
    <s v="Jum"/>
    <n v="3665.44"/>
    <n v="91504159.730000004"/>
    <n v="91504159.730000004"/>
    <s v="Dubai"/>
  </r>
  <r>
    <s v="ORD108319"/>
    <s v="Xiaomi Redmi Note 12"/>
    <x v="0"/>
    <x v="7"/>
    <x v="2"/>
    <x v="5"/>
    <n v="13996.54"/>
    <n v="2"/>
    <x v="8314"/>
    <x v="317"/>
    <n v="952"/>
    <x v="154"/>
    <m/>
    <m/>
    <s v="Amazon"/>
    <s v="Amazon"/>
    <n v="27872.98"/>
    <n v="92327183.770000085"/>
    <n v="92327183.770000085"/>
    <s v="Giza"/>
  </r>
  <r>
    <s v="ORD108320"/>
    <s v="Xiaomi Redmi Note 12"/>
    <x v="0"/>
    <x v="7"/>
    <x v="1"/>
    <x v="2"/>
    <n v="18638.38"/>
    <n v="5"/>
    <x v="8315"/>
    <x v="273"/>
    <n v="2243"/>
    <x v="70"/>
    <m/>
    <m/>
    <s v="Jumia"/>
    <s v="Jum"/>
    <n v="26648.76"/>
    <n v="92327183.770000085"/>
    <n v="92327183.770000085"/>
    <s v="Casablanca"/>
  </r>
  <r>
    <s v="ORD108321"/>
    <s v="Xiaomi Redmi Note 12"/>
    <x v="0"/>
    <x v="7"/>
    <x v="1"/>
    <x v="4"/>
    <n v="13845.71"/>
    <n v="2"/>
    <x v="8316"/>
    <x v="174"/>
    <n v="2959"/>
    <x v="58"/>
    <m/>
    <m/>
    <s v="Jumia"/>
    <s v="Jum"/>
    <n v="99349.3"/>
    <n v="92327183.770000085"/>
    <n v="92327183.770000085"/>
    <s v="Riyadh"/>
  </r>
  <r>
    <s v="ORD108322"/>
    <s v="Samsung Galaxy A14"/>
    <x v="0"/>
    <x v="0"/>
    <x v="0"/>
    <x v="2"/>
    <n v="3972.63"/>
    <n v="3"/>
    <x v="8317"/>
    <x v="263"/>
    <n v="3322"/>
    <x v="179"/>
    <m/>
    <m/>
    <s v="sq"/>
    <s v="sq"/>
    <n v="26648.76"/>
    <n v="92327183.770000085"/>
    <n v="92327183.770000085"/>
    <s v="Casablanca"/>
  </r>
  <r>
    <s v="ORD108323"/>
    <s v="HP Pavilion Laptop"/>
    <x v="3"/>
    <x v="3"/>
    <x v="1"/>
    <x v="5"/>
    <n v="16050.45"/>
    <n v="5"/>
    <x v="8318"/>
    <x v="161"/>
    <n v="3392"/>
    <x v="70"/>
    <m/>
    <m/>
    <s v="Jumia"/>
    <s v="Jum"/>
    <n v="27872.98"/>
    <n v="57542997.559999913"/>
    <n v="57542997.559999913"/>
    <s v="Giza"/>
  </r>
  <r>
    <s v="ORD108324"/>
    <s v="T-shirt Cotton"/>
    <x v="1"/>
    <x v="5"/>
    <x v="0"/>
    <x v="2"/>
    <n v="12277.68"/>
    <n v="3"/>
    <x v="8319"/>
    <x v="206"/>
    <n v="4989"/>
    <x v="167"/>
    <m/>
    <m/>
    <s v="sq"/>
    <s v="sq"/>
    <n v="26648.76"/>
    <n v="91504159.730000004"/>
    <n v="91504159.730000004"/>
    <s v="Casablanca"/>
  </r>
  <r>
    <s v="ORD108325"/>
    <s v="HP Pavilion Laptop"/>
    <x v="3"/>
    <x v="3"/>
    <x v="0"/>
    <x v="1"/>
    <n v="6668.18"/>
    <n v="1"/>
    <x v="8320"/>
    <x v="393"/>
    <n v="1491"/>
    <x v="157"/>
    <m/>
    <m/>
    <s v="sq"/>
    <s v="sq"/>
    <n v="13290.4"/>
    <n v="57542997.559999913"/>
    <n v="57542997.559999913"/>
    <s v="Alexandria"/>
  </r>
  <r>
    <s v="ORD108326"/>
    <s v="Dell Inspiron 3501"/>
    <x v="3"/>
    <x v="8"/>
    <x v="1"/>
    <x v="0"/>
    <n v="15564.53"/>
    <n v="1"/>
    <x v="8321"/>
    <x v="129"/>
    <n v="4602"/>
    <x v="118"/>
    <m/>
    <m/>
    <s v="Jumia"/>
    <s v="Jum"/>
    <n v="16284.02"/>
    <n v="57542997.559999913"/>
    <n v="57542997.559999913"/>
    <s v="Cairo"/>
  </r>
  <r>
    <s v="ORD108327"/>
    <s v="Dell Inspiron 3501"/>
    <x v="3"/>
    <x v="8"/>
    <x v="2"/>
    <x v="5"/>
    <n v="5279.87"/>
    <n v="4"/>
    <x v="8322"/>
    <x v="261"/>
    <n v="4622"/>
    <x v="293"/>
    <m/>
    <m/>
    <s v="Amazon"/>
    <s v="Amazon"/>
    <n v="27872.98"/>
    <n v="57542997.559999913"/>
    <n v="57542997.559999913"/>
    <s v="Giza"/>
  </r>
  <r>
    <s v="ORD108328"/>
    <s v="Samsung Galaxy A14"/>
    <x v="0"/>
    <x v="0"/>
    <x v="0"/>
    <x v="3"/>
    <n v="13130.96"/>
    <n v="3"/>
    <x v="8323"/>
    <x v="334"/>
    <n v="3253"/>
    <x v="223"/>
    <m/>
    <m/>
    <s v="sq"/>
    <s v="sq"/>
    <n v="3665.44"/>
    <n v="92327183.770000085"/>
    <n v="92327183.770000085"/>
    <s v="Dubai"/>
  </r>
  <r>
    <s v="ORD108329"/>
    <s v="Xiaomi Redmi Note 12"/>
    <x v="0"/>
    <x v="7"/>
    <x v="2"/>
    <x v="5"/>
    <n v="10453.870000000001"/>
    <n v="1"/>
    <x v="8324"/>
    <x v="304"/>
    <n v="3682"/>
    <x v="328"/>
    <m/>
    <m/>
    <s v="Amazon"/>
    <s v="Amazon"/>
    <n v="27872.98"/>
    <n v="92327183.770000085"/>
    <n v="92327183.770000085"/>
    <s v="Giza"/>
  </r>
  <r>
    <s v="ORD108330"/>
    <s v="Smartwatch FitPro"/>
    <x v="4"/>
    <x v="6"/>
    <x v="2"/>
    <x v="2"/>
    <n v="9137"/>
    <n v="3"/>
    <x v="8325"/>
    <x v="79"/>
    <n v="2280"/>
    <x v="103"/>
    <m/>
    <m/>
    <s v="Amazon"/>
    <s v="Amazon"/>
    <n v="26648.76"/>
    <n v="31420413.200000018"/>
    <n v="31420413.200000018"/>
    <s v="Casablanca"/>
  </r>
  <r>
    <s v="ORD108331"/>
    <s v="Adidas Running Shoes"/>
    <x v="1"/>
    <x v="9"/>
    <x v="1"/>
    <x v="2"/>
    <n v="11348.47"/>
    <n v="3"/>
    <x v="8326"/>
    <x v="144"/>
    <n v="339"/>
    <x v="253"/>
    <m/>
    <m/>
    <s v="Jumia"/>
    <s v="Jum"/>
    <n v="26648.76"/>
    <n v="91504159.730000004"/>
    <n v="91504159.730000004"/>
    <s v="Casablanca"/>
  </r>
  <r>
    <s v="ORD108332"/>
    <s v="Samsung Galaxy A14"/>
    <x v="0"/>
    <x v="0"/>
    <x v="2"/>
    <x v="2"/>
    <n v="4807.16"/>
    <n v="1"/>
    <x v="8327"/>
    <x v="244"/>
    <n v="4960"/>
    <x v="18"/>
    <m/>
    <m/>
    <s v="Amazon"/>
    <s v="Amazon"/>
    <n v="26648.76"/>
    <n v="92327183.770000085"/>
    <n v="92327183.770000085"/>
    <s v="Casablanca"/>
  </r>
  <r>
    <s v="ORD108333"/>
    <s v="HP Pavilion Laptop"/>
    <x v="3"/>
    <x v="3"/>
    <x v="0"/>
    <x v="0"/>
    <n v="5498.81"/>
    <n v="1"/>
    <x v="8328"/>
    <x v="102"/>
    <n v="3622"/>
    <x v="331"/>
    <m/>
    <m/>
    <s v="sq"/>
    <s v="sq"/>
    <n v="16284.02"/>
    <n v="57542997.559999913"/>
    <n v="57542997.559999913"/>
    <s v="Cairo"/>
  </r>
  <r>
    <s v="ORD108334"/>
    <s v="Xiaomi Redmi Note 12"/>
    <x v="0"/>
    <x v="7"/>
    <x v="1"/>
    <x v="2"/>
    <n v="8586.7199999999993"/>
    <n v="5"/>
    <x v="8329"/>
    <x v="69"/>
    <n v="1346"/>
    <x v="192"/>
    <m/>
    <m/>
    <s v="Jumia"/>
    <s v="Jum"/>
    <n v="26648.76"/>
    <n v="92327183.770000085"/>
    <n v="92327183.770000085"/>
    <s v="Casablanca"/>
  </r>
  <r>
    <s v="ORD108335"/>
    <s v="T-shirt Cotton"/>
    <x v="1"/>
    <x v="5"/>
    <x v="2"/>
    <x v="4"/>
    <n v="16213.92"/>
    <n v="3"/>
    <x v="8330"/>
    <x v="263"/>
    <n v="2302"/>
    <x v="342"/>
    <m/>
    <m/>
    <s v="Amazon"/>
    <s v="Amazon"/>
    <n v="99349.3"/>
    <n v="91504159.730000004"/>
    <n v="91504159.730000004"/>
    <s v="Riyadh"/>
  </r>
  <r>
    <s v="ORD108336"/>
    <s v="Dell Inspiron 3501"/>
    <x v="3"/>
    <x v="8"/>
    <x v="0"/>
    <x v="4"/>
    <n v="14860.6"/>
    <n v="2"/>
    <x v="8331"/>
    <x v="204"/>
    <n v="3547"/>
    <x v="204"/>
    <m/>
    <m/>
    <s v="sq"/>
    <s v="sq"/>
    <n v="99349.3"/>
    <n v="57542997.559999913"/>
    <n v="57542997.559999913"/>
    <s v="Riyadh"/>
  </r>
  <r>
    <s v="ORD108337"/>
    <s v="Adidas Running Shoes"/>
    <x v="1"/>
    <x v="9"/>
    <x v="0"/>
    <x v="4"/>
    <n v="16402.11"/>
    <n v="4"/>
    <x v="8332"/>
    <x v="200"/>
    <n v="4077"/>
    <x v="138"/>
    <m/>
    <m/>
    <s v="sq"/>
    <s v="sq"/>
    <n v="99349.3"/>
    <n v="91504159.730000004"/>
    <n v="91504159.730000004"/>
    <s v="Riyadh"/>
  </r>
  <r>
    <s v="ORD108338"/>
    <s v="Samsung Galaxy A14"/>
    <x v="0"/>
    <x v="0"/>
    <x v="2"/>
    <x v="5"/>
    <n v="12765.09"/>
    <n v="5"/>
    <x v="8333"/>
    <x v="239"/>
    <n v="3059"/>
    <x v="100"/>
    <m/>
    <m/>
    <s v="Amazon"/>
    <s v="Amazon"/>
    <n v="27872.98"/>
    <n v="92327183.770000085"/>
    <n v="92327183.770000085"/>
    <s v="Giza"/>
  </r>
  <r>
    <s v="ORD108339"/>
    <s v="HP Pavilion Laptop"/>
    <x v="3"/>
    <x v="3"/>
    <x v="0"/>
    <x v="0"/>
    <n v="10245.66"/>
    <n v="5"/>
    <x v="8334"/>
    <x v="127"/>
    <n v="737"/>
    <x v="216"/>
    <m/>
    <m/>
    <s v="sq"/>
    <s v="sq"/>
    <n v="16284.02"/>
    <n v="57542997.559999913"/>
    <n v="57542997.559999913"/>
    <s v="Cairo"/>
  </r>
  <r>
    <s v="ORD108340"/>
    <s v="Nike Air Max"/>
    <x v="1"/>
    <x v="1"/>
    <x v="1"/>
    <x v="2"/>
    <n v="18757.28"/>
    <n v="2"/>
    <x v="8335"/>
    <x v="155"/>
    <n v="3507"/>
    <x v="14"/>
    <m/>
    <m/>
    <s v="Jumia"/>
    <s v="Jum"/>
    <n v="26648.76"/>
    <n v="91504159.730000004"/>
    <n v="91504159.730000004"/>
    <s v="Casablanca"/>
  </r>
  <r>
    <s v="ORD108341"/>
    <s v="Samsung Galaxy A14"/>
    <x v="0"/>
    <x v="0"/>
    <x v="0"/>
    <x v="5"/>
    <n v="11155.66"/>
    <n v="4"/>
    <x v="8336"/>
    <x v="124"/>
    <n v="655"/>
    <x v="26"/>
    <m/>
    <m/>
    <s v="sq"/>
    <s v="sq"/>
    <n v="27872.98"/>
    <n v="92327183.770000085"/>
    <n v="92327183.770000085"/>
    <s v="Giza"/>
  </r>
  <r>
    <s v="ORD108342"/>
    <s v="Dell Inspiron 3501"/>
    <x v="3"/>
    <x v="8"/>
    <x v="0"/>
    <x v="5"/>
    <n v="14664.94"/>
    <n v="3"/>
    <x v="8337"/>
    <x v="117"/>
    <n v="2039"/>
    <x v="226"/>
    <m/>
    <m/>
    <s v="sq"/>
    <s v="sq"/>
    <n v="27872.98"/>
    <n v="57542997.559999913"/>
    <n v="57542997.559999913"/>
    <s v="Giza"/>
  </r>
  <r>
    <s v="ORD108343"/>
    <s v="Adidas Running Shoes"/>
    <x v="1"/>
    <x v="9"/>
    <x v="1"/>
    <x v="0"/>
    <n v="9380.2800000000007"/>
    <n v="5"/>
    <x v="8338"/>
    <x v="48"/>
    <n v="2514"/>
    <x v="81"/>
    <m/>
    <m/>
    <s v="Jumia"/>
    <s v="Jum"/>
    <n v="16284.02"/>
    <n v="91504159.730000004"/>
    <n v="91504159.730000004"/>
    <s v="Cairo"/>
  </r>
  <r>
    <s v="ORD108344"/>
    <s v="HP Pavilion Laptop"/>
    <x v="3"/>
    <x v="3"/>
    <x v="1"/>
    <x v="4"/>
    <n v="16850.89"/>
    <n v="3"/>
    <x v="8339"/>
    <x v="389"/>
    <n v="1954"/>
    <x v="175"/>
    <m/>
    <m/>
    <s v="Jumia"/>
    <s v="Jum"/>
    <n v="99349.3"/>
    <n v="57542997.559999913"/>
    <n v="57542997.559999913"/>
    <s v="Riyadh"/>
  </r>
  <r>
    <s v="ORD108345"/>
    <s v="Smartwatch FitPro"/>
    <x v="4"/>
    <x v="6"/>
    <x v="2"/>
    <x v="0"/>
    <n v="787.92"/>
    <n v="5"/>
    <x v="8340"/>
    <x v="378"/>
    <n v="1313"/>
    <x v="261"/>
    <m/>
    <m/>
    <s v="Amazon"/>
    <s v="Amazon"/>
    <n v="16284.02"/>
    <n v="31420413.200000018"/>
    <n v="31420413.200000018"/>
    <s v="Cairo"/>
  </r>
  <r>
    <s v="ORD108346"/>
    <s v="Xiaomi Redmi Note 12"/>
    <x v="0"/>
    <x v="7"/>
    <x v="0"/>
    <x v="5"/>
    <n v="5744.92"/>
    <n v="1"/>
    <x v="8341"/>
    <x v="209"/>
    <n v="1367"/>
    <x v="45"/>
    <m/>
    <m/>
    <s v="sq"/>
    <s v="sq"/>
    <n v="27872.98"/>
    <n v="92327183.770000085"/>
    <n v="92327183.770000085"/>
    <s v="Giza"/>
  </r>
  <r>
    <s v="ORD108347"/>
    <s v="Xiaomi Redmi Note 12"/>
    <x v="0"/>
    <x v="7"/>
    <x v="1"/>
    <x v="5"/>
    <n v="19998.759999999998"/>
    <n v="5"/>
    <x v="8342"/>
    <x v="289"/>
    <n v="4347"/>
    <x v="225"/>
    <m/>
    <m/>
    <s v="Jumia"/>
    <s v="Jum"/>
    <n v="27872.98"/>
    <n v="92327183.770000085"/>
    <n v="92327183.770000085"/>
    <s v="Giza"/>
  </r>
  <r>
    <s v="ORD108348"/>
    <s v="HP Pavilion Laptop"/>
    <x v="3"/>
    <x v="3"/>
    <x v="0"/>
    <x v="5"/>
    <n v="12092.88"/>
    <n v="3"/>
    <x v="8343"/>
    <x v="173"/>
    <n v="2201"/>
    <x v="243"/>
    <m/>
    <m/>
    <s v="sq"/>
    <s v="sq"/>
    <n v="27872.98"/>
    <n v="57542997.559999913"/>
    <n v="57542997.559999913"/>
    <s v="Giza"/>
  </r>
  <r>
    <s v="ORD108349"/>
    <s v="Smartwatch FitPro"/>
    <x v="4"/>
    <x v="6"/>
    <x v="2"/>
    <x v="3"/>
    <n v="14376.02"/>
    <n v="1"/>
    <x v="8344"/>
    <x v="345"/>
    <n v="1568"/>
    <x v="0"/>
    <m/>
    <m/>
    <s v="Amazon"/>
    <s v="Amazon"/>
    <n v="3665.44"/>
    <n v="31420413.200000018"/>
    <n v="31420413.200000018"/>
    <s v="Dubai"/>
  </r>
  <r>
    <s v="ORD108350"/>
    <s v="Xiaomi Redmi Note 12"/>
    <x v="0"/>
    <x v="7"/>
    <x v="2"/>
    <x v="3"/>
    <n v="15842.03"/>
    <n v="1"/>
    <x v="8345"/>
    <x v="390"/>
    <n v="492"/>
    <x v="139"/>
    <m/>
    <m/>
    <s v="Amazon"/>
    <s v="Amazon"/>
    <n v="3665.44"/>
    <n v="92327183.770000085"/>
    <n v="92327183.770000085"/>
    <s v="Dubai"/>
  </r>
  <r>
    <s v="ORD108351"/>
    <s v="Dell Inspiron 3501"/>
    <x v="3"/>
    <x v="8"/>
    <x v="2"/>
    <x v="5"/>
    <n v="11216.08"/>
    <n v="2"/>
    <x v="8346"/>
    <x v="75"/>
    <n v="3529"/>
    <x v="84"/>
    <m/>
    <m/>
    <s v="Amazon"/>
    <s v="Amazon"/>
    <n v="27872.98"/>
    <n v="57542997.559999913"/>
    <n v="57542997.559999913"/>
    <s v="Giza"/>
  </r>
  <r>
    <s v="ORD108352"/>
    <s v="Adidas Running Shoes"/>
    <x v="1"/>
    <x v="9"/>
    <x v="1"/>
    <x v="2"/>
    <n v="11417.71"/>
    <n v="4"/>
    <x v="8347"/>
    <x v="116"/>
    <n v="908"/>
    <x v="205"/>
    <m/>
    <m/>
    <s v="Jumia"/>
    <s v="Jum"/>
    <n v="26648.76"/>
    <n v="91504159.730000004"/>
    <n v="91504159.730000004"/>
    <s v="Casablanca"/>
  </r>
  <r>
    <s v="ORD108353"/>
    <s v="Bluetooth Headset"/>
    <x v="2"/>
    <x v="2"/>
    <x v="0"/>
    <x v="0"/>
    <n v="19787.150000000001"/>
    <n v="3"/>
    <x v="8348"/>
    <x v="89"/>
    <n v="3636"/>
    <x v="159"/>
    <m/>
    <m/>
    <s v="sq"/>
    <s v="sq"/>
    <n v="16284.02"/>
    <n v="29200970.130000021"/>
    <n v="29200970.130000021"/>
    <s v="Cairo"/>
  </r>
  <r>
    <s v="ORD108354"/>
    <s v="Bluetooth Headset"/>
    <x v="2"/>
    <x v="2"/>
    <x v="2"/>
    <x v="0"/>
    <n v="15021.88"/>
    <n v="1"/>
    <x v="8349"/>
    <x v="273"/>
    <n v="729"/>
    <x v="192"/>
    <m/>
    <m/>
    <s v="Amazon"/>
    <s v="Amazon"/>
    <n v="16284.02"/>
    <n v="29200970.130000021"/>
    <n v="29200970.130000021"/>
    <s v="Cairo"/>
  </r>
  <r>
    <s v="ORD108355"/>
    <s v="Samsung Galaxy A14"/>
    <x v="0"/>
    <x v="0"/>
    <x v="0"/>
    <x v="5"/>
    <n v="2457.27"/>
    <n v="3"/>
    <x v="8350"/>
    <x v="228"/>
    <n v="2308"/>
    <x v="152"/>
    <m/>
    <m/>
    <s v="sq"/>
    <s v="sq"/>
    <n v="27872.98"/>
    <n v="92327183.770000085"/>
    <n v="92327183.770000085"/>
    <s v="Giza"/>
  </r>
  <r>
    <s v="ORD108356"/>
    <s v="Adidas Running Shoes"/>
    <x v="1"/>
    <x v="9"/>
    <x v="0"/>
    <x v="4"/>
    <n v="5577.98"/>
    <n v="1"/>
    <x v="8351"/>
    <x v="63"/>
    <n v="358"/>
    <x v="194"/>
    <m/>
    <m/>
    <s v="sq"/>
    <s v="sq"/>
    <n v="99349.3"/>
    <n v="91504159.730000004"/>
    <n v="91504159.730000004"/>
    <s v="Riyadh"/>
  </r>
  <r>
    <s v="ORD108357"/>
    <s v="Smartwatch FitPro"/>
    <x v="4"/>
    <x v="6"/>
    <x v="2"/>
    <x v="2"/>
    <n v="3084.05"/>
    <n v="5"/>
    <x v="8352"/>
    <x v="96"/>
    <n v="3525"/>
    <x v="16"/>
    <m/>
    <m/>
    <s v="Amazon"/>
    <s v="Amazon"/>
    <n v="26648.76"/>
    <n v="31420413.200000018"/>
    <n v="31420413.200000018"/>
    <s v="Casablanca"/>
  </r>
  <r>
    <s v="ORD108358"/>
    <s v="Dell Inspiron 3501"/>
    <x v="3"/>
    <x v="8"/>
    <x v="1"/>
    <x v="4"/>
    <n v="13534.52"/>
    <n v="4"/>
    <x v="8353"/>
    <x v="368"/>
    <n v="3651"/>
    <x v="246"/>
    <m/>
    <m/>
    <s v="Jumia"/>
    <s v="Jum"/>
    <n v="99349.3"/>
    <n v="57542997.559999913"/>
    <n v="57542997.559999913"/>
    <s v="Riyadh"/>
  </r>
  <r>
    <s v="ORD108359"/>
    <s v="Adidas Running Shoes"/>
    <x v="1"/>
    <x v="9"/>
    <x v="0"/>
    <x v="3"/>
    <n v="4435.78"/>
    <n v="5"/>
    <x v="8354"/>
    <x v="57"/>
    <n v="3093"/>
    <x v="224"/>
    <m/>
    <m/>
    <s v="sq"/>
    <s v="sq"/>
    <n v="3665.44"/>
    <n v="91504159.730000004"/>
    <n v="91504159.730000004"/>
    <s v="Dubai"/>
  </r>
  <r>
    <s v="ORD108360"/>
    <s v="Nike Air Max"/>
    <x v="1"/>
    <x v="1"/>
    <x v="1"/>
    <x v="4"/>
    <n v="9843.41"/>
    <n v="5"/>
    <x v="8355"/>
    <x v="370"/>
    <n v="1281"/>
    <x v="174"/>
    <m/>
    <m/>
    <s v="Jumia"/>
    <s v="Jum"/>
    <n v="99349.3"/>
    <n v="91504159.730000004"/>
    <n v="91504159.730000004"/>
    <s v="Riyadh"/>
  </r>
  <r>
    <s v="ORD108361"/>
    <s v="iPhone 13"/>
    <x v="0"/>
    <x v="4"/>
    <x v="0"/>
    <x v="5"/>
    <n v="18644.939999999999"/>
    <n v="2"/>
    <x v="8356"/>
    <x v="108"/>
    <n v="4264"/>
    <x v="280"/>
    <m/>
    <m/>
    <s v="sq"/>
    <s v="sq"/>
    <n v="27872.98"/>
    <n v="92327183.770000085"/>
    <n v="92327183.770000085"/>
    <s v="Giza"/>
  </r>
  <r>
    <s v="ORD108362"/>
    <s v="Dell Inspiron 3501"/>
    <x v="3"/>
    <x v="8"/>
    <x v="0"/>
    <x v="0"/>
    <n v="7139.54"/>
    <n v="1"/>
    <x v="8357"/>
    <x v="111"/>
    <n v="2516"/>
    <x v="90"/>
    <m/>
    <m/>
    <s v="sq"/>
    <s v="sq"/>
    <n v="16284.02"/>
    <n v="57542997.559999913"/>
    <n v="57542997.559999913"/>
    <s v="Cairo"/>
  </r>
  <r>
    <s v="ORD108363"/>
    <s v="Bluetooth Headset"/>
    <x v="2"/>
    <x v="2"/>
    <x v="0"/>
    <x v="1"/>
    <n v="17345.47"/>
    <n v="3"/>
    <x v="8358"/>
    <x v="281"/>
    <n v="339"/>
    <x v="114"/>
    <m/>
    <m/>
    <s v="sq"/>
    <s v="sq"/>
    <n v="13290.4"/>
    <n v="29200970.130000021"/>
    <n v="29200970.130000021"/>
    <s v="Alexandria"/>
  </r>
  <r>
    <s v="ORD108364"/>
    <s v="Nike Air Max"/>
    <x v="1"/>
    <x v="1"/>
    <x v="1"/>
    <x v="1"/>
    <n v="1176.1400000000001"/>
    <n v="4"/>
    <x v="8359"/>
    <x v="196"/>
    <n v="1505"/>
    <x v="294"/>
    <m/>
    <m/>
    <s v="Jumia"/>
    <s v="Jum"/>
    <n v="13290.4"/>
    <n v="91504159.730000004"/>
    <n v="91504159.730000004"/>
    <s v="Alexandria"/>
  </r>
  <r>
    <s v="ORD108365"/>
    <s v="iPhone 13"/>
    <x v="0"/>
    <x v="4"/>
    <x v="1"/>
    <x v="5"/>
    <n v="10498"/>
    <n v="2"/>
    <x v="8360"/>
    <x v="22"/>
    <n v="1456"/>
    <x v="253"/>
    <m/>
    <m/>
    <s v="Jumia"/>
    <s v="Jum"/>
    <n v="27872.98"/>
    <n v="92327183.770000085"/>
    <n v="92327183.770000085"/>
    <s v="Giza"/>
  </r>
  <r>
    <s v="ORD108366"/>
    <s v="Adidas Running Shoes"/>
    <x v="1"/>
    <x v="9"/>
    <x v="2"/>
    <x v="0"/>
    <n v="1584.96"/>
    <n v="4"/>
    <x v="8361"/>
    <x v="183"/>
    <n v="4555"/>
    <x v="170"/>
    <m/>
    <m/>
    <s v="Amazon"/>
    <s v="Amazon"/>
    <n v="16284.02"/>
    <n v="91504159.730000004"/>
    <n v="91504159.730000004"/>
    <s v="Cairo"/>
  </r>
  <r>
    <s v="ORD108367"/>
    <s v="Bluetooth Headset"/>
    <x v="2"/>
    <x v="2"/>
    <x v="0"/>
    <x v="5"/>
    <n v="5277.61"/>
    <n v="5"/>
    <x v="8362"/>
    <x v="331"/>
    <n v="3099"/>
    <x v="15"/>
    <m/>
    <m/>
    <s v="sq"/>
    <s v="sq"/>
    <n v="27872.98"/>
    <n v="29200970.130000021"/>
    <n v="29200970.130000021"/>
    <s v="Giza"/>
  </r>
  <r>
    <s v="ORD108368"/>
    <s v="Adidas Running Shoes"/>
    <x v="1"/>
    <x v="9"/>
    <x v="2"/>
    <x v="1"/>
    <n v="5161.29"/>
    <n v="4"/>
    <x v="8363"/>
    <x v="29"/>
    <n v="1859"/>
    <x v="233"/>
    <m/>
    <m/>
    <s v="Amazon"/>
    <s v="Amazon"/>
    <n v="13290.4"/>
    <n v="91504159.730000004"/>
    <n v="91504159.730000004"/>
    <s v="Alexandria"/>
  </r>
  <r>
    <s v="ORD108369"/>
    <s v="Smartwatch FitPro"/>
    <x v="4"/>
    <x v="6"/>
    <x v="0"/>
    <x v="2"/>
    <n v="11598.62"/>
    <n v="5"/>
    <x v="8364"/>
    <x v="120"/>
    <n v="4167"/>
    <x v="7"/>
    <m/>
    <m/>
    <s v="sq"/>
    <s v="sq"/>
    <n v="26648.76"/>
    <n v="31420413.200000018"/>
    <n v="31420413.200000018"/>
    <s v="Casablanca"/>
  </r>
  <r>
    <s v="ORD108370"/>
    <s v="Dell Inspiron 3501"/>
    <x v="3"/>
    <x v="8"/>
    <x v="2"/>
    <x v="3"/>
    <n v="3843.4"/>
    <n v="1"/>
    <x v="8365"/>
    <x v="274"/>
    <n v="356"/>
    <x v="56"/>
    <m/>
    <m/>
    <s v="Amazon"/>
    <s v="Amazon"/>
    <n v="3665.44"/>
    <n v="57542997.559999913"/>
    <n v="57542997.559999913"/>
    <s v="Dubai"/>
  </r>
  <r>
    <s v="ORD108371"/>
    <s v="iPhone 13"/>
    <x v="0"/>
    <x v="4"/>
    <x v="1"/>
    <x v="5"/>
    <n v="18729.12"/>
    <n v="2"/>
    <x v="8366"/>
    <x v="204"/>
    <n v="4762"/>
    <x v="235"/>
    <m/>
    <m/>
    <s v="Jumia"/>
    <s v="Jum"/>
    <n v="27872.98"/>
    <n v="92327183.770000085"/>
    <n v="92327183.770000085"/>
    <s v="Giza"/>
  </r>
  <r>
    <s v="ORD108372"/>
    <s v="HP Pavilion Laptop"/>
    <x v="3"/>
    <x v="3"/>
    <x v="0"/>
    <x v="3"/>
    <n v="16598.150000000001"/>
    <n v="3"/>
    <x v="8367"/>
    <x v="269"/>
    <n v="3091"/>
    <x v="119"/>
    <m/>
    <m/>
    <s v="sq"/>
    <s v="sq"/>
    <n v="3665.44"/>
    <n v="57542997.559999913"/>
    <n v="57542997.559999913"/>
    <s v="Dubai"/>
  </r>
  <r>
    <s v="ORD108373"/>
    <s v="Samsung Galaxy A14"/>
    <x v="0"/>
    <x v="0"/>
    <x v="2"/>
    <x v="0"/>
    <n v="11932.04"/>
    <n v="3"/>
    <x v="8368"/>
    <x v="192"/>
    <n v="4203"/>
    <x v="147"/>
    <m/>
    <m/>
    <s v="Amazon"/>
    <s v="Amazon"/>
    <n v="16284.02"/>
    <n v="92327183.770000085"/>
    <n v="92327183.770000085"/>
    <s v="Cairo"/>
  </r>
  <r>
    <s v="ORD108374"/>
    <s v="Samsung Galaxy A14"/>
    <x v="0"/>
    <x v="0"/>
    <x v="2"/>
    <x v="3"/>
    <n v="11594.45"/>
    <n v="2"/>
    <x v="8369"/>
    <x v="69"/>
    <n v="687"/>
    <x v="28"/>
    <m/>
    <m/>
    <s v="Amazon"/>
    <s v="Amazon"/>
    <n v="3665.44"/>
    <n v="92327183.770000085"/>
    <n v="92327183.770000085"/>
    <s v="Dubai"/>
  </r>
  <r>
    <s v="ORD108375"/>
    <s v="Adidas Running Shoes"/>
    <x v="1"/>
    <x v="9"/>
    <x v="2"/>
    <x v="0"/>
    <n v="1356.11"/>
    <n v="2"/>
    <x v="8370"/>
    <x v="33"/>
    <n v="4075"/>
    <x v="253"/>
    <m/>
    <m/>
    <s v="Amazon"/>
    <s v="Amazon"/>
    <n v="16284.02"/>
    <n v="91504159.730000004"/>
    <n v="91504159.730000004"/>
    <s v="Cairo"/>
  </r>
  <r>
    <s v="ORD108376"/>
    <s v="Smartwatch FitPro"/>
    <x v="4"/>
    <x v="6"/>
    <x v="0"/>
    <x v="1"/>
    <n v="490.87"/>
    <n v="5"/>
    <x v="8371"/>
    <x v="48"/>
    <n v="3597"/>
    <x v="152"/>
    <m/>
    <m/>
    <s v="sq"/>
    <s v="sq"/>
    <n v="13290.4"/>
    <n v="31420413.200000018"/>
    <n v="31420413.200000018"/>
    <s v="Alexandria"/>
  </r>
  <r>
    <s v="ORD108377"/>
    <s v="HP Pavilion Laptop"/>
    <x v="3"/>
    <x v="3"/>
    <x v="2"/>
    <x v="3"/>
    <n v="1727.34"/>
    <n v="5"/>
    <x v="8372"/>
    <x v="243"/>
    <n v="1375"/>
    <x v="110"/>
    <m/>
    <m/>
    <s v="Amazon"/>
    <s v="Amazon"/>
    <n v="3665.44"/>
    <n v="57542997.559999913"/>
    <n v="57542997.559999913"/>
    <s v="Dubai"/>
  </r>
  <r>
    <s v="ORD108378"/>
    <s v="Adidas Running Shoes"/>
    <x v="1"/>
    <x v="9"/>
    <x v="0"/>
    <x v="0"/>
    <n v="19685.07"/>
    <n v="4"/>
    <x v="8373"/>
    <x v="255"/>
    <n v="725"/>
    <x v="165"/>
    <m/>
    <m/>
    <s v="sq"/>
    <s v="sq"/>
    <n v="16284.02"/>
    <n v="91504159.730000004"/>
    <n v="91504159.730000004"/>
    <s v="Cairo"/>
  </r>
  <r>
    <s v="ORD108379"/>
    <s v="Bluetooth Headset"/>
    <x v="2"/>
    <x v="2"/>
    <x v="2"/>
    <x v="1"/>
    <n v="12562.92"/>
    <n v="4"/>
    <x v="8374"/>
    <x v="165"/>
    <n v="3723"/>
    <x v="316"/>
    <m/>
    <m/>
    <s v="Amazon"/>
    <s v="Amazon"/>
    <n v="13290.4"/>
    <n v="29200970.130000021"/>
    <n v="29200970.130000021"/>
    <s v="Alexandria"/>
  </r>
  <r>
    <s v="ORD108380"/>
    <s v="Smartwatch FitPro"/>
    <x v="4"/>
    <x v="6"/>
    <x v="1"/>
    <x v="3"/>
    <n v="10702.64"/>
    <n v="4"/>
    <x v="8375"/>
    <x v="302"/>
    <n v="4547"/>
    <x v="56"/>
    <m/>
    <m/>
    <s v="Jumia"/>
    <s v="Jum"/>
    <n v="3665.44"/>
    <n v="31420413.200000018"/>
    <n v="31420413.200000018"/>
    <s v="Dubai"/>
  </r>
  <r>
    <s v="ORD108381"/>
    <s v="Smartwatch FitPro"/>
    <x v="4"/>
    <x v="6"/>
    <x v="1"/>
    <x v="5"/>
    <n v="12032.97"/>
    <n v="2"/>
    <x v="8376"/>
    <x v="368"/>
    <n v="3041"/>
    <x v="68"/>
    <m/>
    <m/>
    <s v="Jumia"/>
    <s v="Jum"/>
    <n v="27872.98"/>
    <n v="31420413.200000018"/>
    <n v="31420413.200000018"/>
    <s v="Giza"/>
  </r>
  <r>
    <s v="ORD108382"/>
    <s v="Smartwatch FitPro"/>
    <x v="4"/>
    <x v="6"/>
    <x v="0"/>
    <x v="5"/>
    <n v="15904.31"/>
    <n v="4"/>
    <x v="8377"/>
    <x v="142"/>
    <n v="4071"/>
    <x v="50"/>
    <m/>
    <m/>
    <s v="sq"/>
    <s v="sq"/>
    <n v="27872.98"/>
    <n v="31420413.200000018"/>
    <n v="31420413.200000018"/>
    <s v="Giza"/>
  </r>
  <r>
    <s v="ORD108383"/>
    <s v="Samsung Galaxy A14"/>
    <x v="0"/>
    <x v="0"/>
    <x v="0"/>
    <x v="5"/>
    <n v="14234.54"/>
    <n v="3"/>
    <x v="8378"/>
    <x v="182"/>
    <n v="4164"/>
    <x v="132"/>
    <m/>
    <m/>
    <s v="sq"/>
    <s v="sq"/>
    <n v="27872.98"/>
    <n v="92327183.770000085"/>
    <n v="92327183.770000085"/>
    <s v="Giza"/>
  </r>
  <r>
    <s v="ORD108384"/>
    <s v="Dell Inspiron 3501"/>
    <x v="3"/>
    <x v="8"/>
    <x v="1"/>
    <x v="2"/>
    <n v="3929.01"/>
    <n v="5"/>
    <x v="8379"/>
    <x v="164"/>
    <n v="457"/>
    <x v="166"/>
    <m/>
    <m/>
    <s v="Jumia"/>
    <s v="Jum"/>
    <n v="26648.76"/>
    <n v="57542997.559999913"/>
    <n v="57542997.559999913"/>
    <s v="Casablanca"/>
  </r>
  <r>
    <s v="ORD108385"/>
    <s v="Nike Air Max"/>
    <x v="1"/>
    <x v="1"/>
    <x v="2"/>
    <x v="1"/>
    <n v="14281.88"/>
    <n v="2"/>
    <x v="8380"/>
    <x v="64"/>
    <n v="2176"/>
    <x v="335"/>
    <m/>
    <m/>
    <s v="Amazon"/>
    <s v="Amazon"/>
    <n v="13290.4"/>
    <n v="91504159.730000004"/>
    <n v="91504159.730000004"/>
    <s v="Alexandria"/>
  </r>
  <r>
    <s v="ORD108386"/>
    <s v="Samsung Galaxy A14"/>
    <x v="0"/>
    <x v="0"/>
    <x v="2"/>
    <x v="2"/>
    <n v="17789.62"/>
    <n v="4"/>
    <x v="8381"/>
    <x v="261"/>
    <n v="2400"/>
    <x v="31"/>
    <m/>
    <m/>
    <s v="Amazon"/>
    <s v="Amazon"/>
    <n v="26648.76"/>
    <n v="92327183.770000085"/>
    <n v="92327183.770000085"/>
    <s v="Casablanca"/>
  </r>
  <r>
    <s v="ORD108387"/>
    <s v="Xiaomi Redmi Note 12"/>
    <x v="0"/>
    <x v="7"/>
    <x v="2"/>
    <x v="0"/>
    <n v="2440.87"/>
    <n v="3"/>
    <x v="8382"/>
    <x v="235"/>
    <n v="2469"/>
    <x v="118"/>
    <m/>
    <m/>
    <s v="Amazon"/>
    <s v="Amazon"/>
    <n v="16284.02"/>
    <n v="92327183.770000085"/>
    <n v="92327183.770000085"/>
    <s v="Cairo"/>
  </r>
  <r>
    <s v="ORD108388"/>
    <s v="Samsung Galaxy A14"/>
    <x v="0"/>
    <x v="0"/>
    <x v="1"/>
    <x v="5"/>
    <n v="14606.96"/>
    <n v="3"/>
    <x v="8383"/>
    <x v="40"/>
    <n v="3515"/>
    <x v="237"/>
    <m/>
    <m/>
    <s v="Jumia"/>
    <s v="Jum"/>
    <n v="27872.98"/>
    <n v="92327183.770000085"/>
    <n v="92327183.770000085"/>
    <s v="Giza"/>
  </r>
  <r>
    <s v="ORD108389"/>
    <s v="Xiaomi Redmi Note 12"/>
    <x v="0"/>
    <x v="7"/>
    <x v="0"/>
    <x v="0"/>
    <n v="14099.92"/>
    <n v="5"/>
    <x v="8384"/>
    <x v="280"/>
    <n v="3003"/>
    <x v="236"/>
    <m/>
    <m/>
    <s v="sq"/>
    <s v="sq"/>
    <n v="16284.02"/>
    <n v="92327183.770000085"/>
    <n v="92327183.770000085"/>
    <s v="Cairo"/>
  </r>
  <r>
    <s v="ORD108390"/>
    <s v="HP Pavilion Laptop"/>
    <x v="3"/>
    <x v="3"/>
    <x v="0"/>
    <x v="0"/>
    <n v="7024.58"/>
    <n v="5"/>
    <x v="8385"/>
    <x v="369"/>
    <n v="206"/>
    <x v="99"/>
    <m/>
    <m/>
    <s v="sq"/>
    <s v="sq"/>
    <n v="16284.02"/>
    <n v="57542997.559999913"/>
    <n v="57542997.559999913"/>
    <s v="Cairo"/>
  </r>
  <r>
    <s v="ORD108391"/>
    <s v="Nike Air Max"/>
    <x v="1"/>
    <x v="1"/>
    <x v="1"/>
    <x v="5"/>
    <n v="9609.73"/>
    <n v="4"/>
    <x v="8386"/>
    <x v="42"/>
    <n v="2910"/>
    <x v="347"/>
    <m/>
    <m/>
    <s v="Jumia"/>
    <s v="Jum"/>
    <n v="27872.98"/>
    <n v="91504159.730000004"/>
    <n v="91504159.730000004"/>
    <s v="Giza"/>
  </r>
  <r>
    <s v="ORD108392"/>
    <s v="Smartwatch FitPro"/>
    <x v="4"/>
    <x v="6"/>
    <x v="0"/>
    <x v="0"/>
    <n v="3506.26"/>
    <n v="5"/>
    <x v="8387"/>
    <x v="128"/>
    <n v="379"/>
    <x v="208"/>
    <m/>
    <m/>
    <s v="sq"/>
    <s v="sq"/>
    <n v="16284.02"/>
    <n v="31420413.200000018"/>
    <n v="31420413.200000018"/>
    <s v="Cairo"/>
  </r>
  <r>
    <s v="ORD108393"/>
    <s v="iPhone 13"/>
    <x v="0"/>
    <x v="4"/>
    <x v="1"/>
    <x v="1"/>
    <n v="12879.38"/>
    <n v="1"/>
    <x v="8388"/>
    <x v="103"/>
    <n v="3182"/>
    <x v="206"/>
    <m/>
    <m/>
    <s v="Jumia"/>
    <s v="Jum"/>
    <n v="13290.4"/>
    <n v="92327183.770000085"/>
    <n v="92327183.770000085"/>
    <s v="Alexandria"/>
  </r>
  <r>
    <s v="ORD108394"/>
    <s v="Adidas Running Shoes"/>
    <x v="1"/>
    <x v="9"/>
    <x v="0"/>
    <x v="3"/>
    <n v="18562.93"/>
    <n v="4"/>
    <x v="8389"/>
    <x v="320"/>
    <n v="588"/>
    <x v="242"/>
    <m/>
    <m/>
    <s v="sq"/>
    <s v="sq"/>
    <n v="3665.44"/>
    <n v="91504159.730000004"/>
    <n v="91504159.730000004"/>
    <s v="Dubai"/>
  </r>
  <r>
    <s v="ORD108395"/>
    <s v="Smartwatch FitPro"/>
    <x v="4"/>
    <x v="6"/>
    <x v="1"/>
    <x v="3"/>
    <n v="1167.76"/>
    <n v="5"/>
    <x v="8390"/>
    <x v="32"/>
    <n v="673"/>
    <x v="294"/>
    <m/>
    <m/>
    <s v="Jumia"/>
    <s v="Jum"/>
    <n v="3665.44"/>
    <n v="31420413.200000018"/>
    <n v="31420413.200000018"/>
    <s v="Dubai"/>
  </r>
  <r>
    <s v="ORD108396"/>
    <s v="Xiaomi Redmi Note 12"/>
    <x v="0"/>
    <x v="7"/>
    <x v="0"/>
    <x v="1"/>
    <n v="4824.82"/>
    <n v="3"/>
    <x v="8391"/>
    <x v="223"/>
    <n v="3683"/>
    <x v="73"/>
    <m/>
    <m/>
    <s v="sq"/>
    <s v="sq"/>
    <n v="13290.4"/>
    <n v="92327183.770000085"/>
    <n v="92327183.770000085"/>
    <s v="Alexandria"/>
  </r>
  <r>
    <s v="ORD108397"/>
    <s v="Adidas Running Shoes"/>
    <x v="1"/>
    <x v="9"/>
    <x v="2"/>
    <x v="4"/>
    <n v="15988.59"/>
    <n v="1"/>
    <x v="8392"/>
    <x v="224"/>
    <n v="3988"/>
    <x v="68"/>
    <m/>
    <m/>
    <s v="Amazon"/>
    <s v="Amazon"/>
    <n v="99349.3"/>
    <n v="91504159.730000004"/>
    <n v="91504159.730000004"/>
    <s v="Riyadh"/>
  </r>
  <r>
    <s v="ORD108398"/>
    <s v="Dell Inspiron 3501"/>
    <x v="3"/>
    <x v="8"/>
    <x v="0"/>
    <x v="3"/>
    <n v="18223.5"/>
    <n v="1"/>
    <x v="8393"/>
    <x v="324"/>
    <n v="4807"/>
    <x v="145"/>
    <m/>
    <m/>
    <s v="sq"/>
    <s v="sq"/>
    <n v="3665.44"/>
    <n v="57542997.559999913"/>
    <n v="57542997.559999913"/>
    <s v="Dubai"/>
  </r>
  <r>
    <s v="ORD108399"/>
    <s v="T-shirt Cotton"/>
    <x v="1"/>
    <x v="5"/>
    <x v="0"/>
    <x v="5"/>
    <n v="3408.19"/>
    <n v="4"/>
    <x v="8394"/>
    <x v="284"/>
    <n v="4499"/>
    <x v="18"/>
    <m/>
    <m/>
    <s v="sq"/>
    <s v="sq"/>
    <n v="27872.98"/>
    <n v="91504159.730000004"/>
    <n v="91504159.730000004"/>
    <s v="Giza"/>
  </r>
  <r>
    <s v="ORD108400"/>
    <s v="Dell Inspiron 3501"/>
    <x v="3"/>
    <x v="8"/>
    <x v="1"/>
    <x v="1"/>
    <n v="12183.8"/>
    <n v="3"/>
    <x v="8395"/>
    <x v="30"/>
    <n v="4870"/>
    <x v="36"/>
    <m/>
    <m/>
    <s v="Jumia"/>
    <s v="Jum"/>
    <n v="13290.4"/>
    <n v="57542997.559999913"/>
    <n v="57542997.559999913"/>
    <s v="Alexandria"/>
  </r>
  <r>
    <s v="ORD108401"/>
    <s v="Xiaomi Redmi Note 12"/>
    <x v="0"/>
    <x v="7"/>
    <x v="1"/>
    <x v="1"/>
    <n v="4495.26"/>
    <n v="5"/>
    <x v="8396"/>
    <x v="24"/>
    <n v="3918"/>
    <x v="17"/>
    <m/>
    <m/>
    <s v="Jumia"/>
    <s v="Jum"/>
    <n v="13290.4"/>
    <n v="92327183.770000085"/>
    <n v="92327183.770000085"/>
    <s v="Alexandria"/>
  </r>
  <r>
    <s v="ORD108402"/>
    <s v="Smartwatch FitPro"/>
    <x v="4"/>
    <x v="6"/>
    <x v="0"/>
    <x v="2"/>
    <n v="681.78"/>
    <n v="1"/>
    <x v="8397"/>
    <x v="388"/>
    <n v="4789"/>
    <x v="219"/>
    <m/>
    <m/>
    <s v="sq"/>
    <s v="sq"/>
    <n v="26648.76"/>
    <n v="31420413.200000018"/>
    <n v="31420413.200000018"/>
    <s v="Casablanca"/>
  </r>
  <r>
    <s v="ORD108403"/>
    <s v="Bluetooth Headset"/>
    <x v="2"/>
    <x v="2"/>
    <x v="0"/>
    <x v="3"/>
    <n v="8040.93"/>
    <n v="4"/>
    <x v="8398"/>
    <x v="46"/>
    <n v="4870"/>
    <x v="330"/>
    <m/>
    <m/>
    <s v="sq"/>
    <s v="sq"/>
    <n v="3665.44"/>
    <n v="29200970.130000021"/>
    <n v="29200970.130000021"/>
    <s v="Dubai"/>
  </r>
  <r>
    <s v="ORD108404"/>
    <s v="Nike Air Max"/>
    <x v="1"/>
    <x v="1"/>
    <x v="1"/>
    <x v="1"/>
    <n v="16545.46"/>
    <n v="5"/>
    <x v="8399"/>
    <x v="42"/>
    <n v="1821"/>
    <x v="1"/>
    <m/>
    <m/>
    <s v="Jumia"/>
    <s v="Jum"/>
    <n v="13290.4"/>
    <n v="91504159.730000004"/>
    <n v="91504159.730000004"/>
    <s v="Alexandria"/>
  </r>
  <r>
    <s v="ORD108405"/>
    <s v="Bluetooth Headset"/>
    <x v="2"/>
    <x v="2"/>
    <x v="1"/>
    <x v="0"/>
    <n v="4613.49"/>
    <n v="3"/>
    <x v="8400"/>
    <x v="153"/>
    <n v="3498"/>
    <x v="55"/>
    <m/>
    <m/>
    <s v="Jumia"/>
    <s v="Jum"/>
    <n v="16284.02"/>
    <n v="29200970.130000021"/>
    <n v="29200970.130000021"/>
    <s v="Cairo"/>
  </r>
  <r>
    <s v="ORD108406"/>
    <s v="Smartwatch FitPro"/>
    <x v="4"/>
    <x v="6"/>
    <x v="1"/>
    <x v="0"/>
    <n v="1712.49"/>
    <n v="2"/>
    <x v="8401"/>
    <x v="392"/>
    <n v="3716"/>
    <x v="245"/>
    <m/>
    <m/>
    <s v="Jumia"/>
    <s v="Jum"/>
    <n v="16284.02"/>
    <n v="31420413.200000018"/>
    <n v="31420413.200000018"/>
    <s v="Cairo"/>
  </r>
  <r>
    <s v="ORD108407"/>
    <s v="Nike Air Max"/>
    <x v="1"/>
    <x v="1"/>
    <x v="1"/>
    <x v="0"/>
    <n v="642.49"/>
    <n v="4"/>
    <x v="8402"/>
    <x v="296"/>
    <n v="3854"/>
    <x v="136"/>
    <m/>
    <m/>
    <s v="Jumia"/>
    <s v="Jum"/>
    <n v="16284.02"/>
    <n v="91504159.730000004"/>
    <n v="91504159.730000004"/>
    <s v="Cairo"/>
  </r>
  <r>
    <s v="ORD108408"/>
    <s v="Samsung Galaxy A14"/>
    <x v="0"/>
    <x v="0"/>
    <x v="2"/>
    <x v="0"/>
    <n v="15030.58"/>
    <n v="1"/>
    <x v="8403"/>
    <x v="33"/>
    <n v="4679"/>
    <x v="107"/>
    <m/>
    <m/>
    <s v="Amazon"/>
    <s v="Amazon"/>
    <n v="16284.02"/>
    <n v="92327183.770000085"/>
    <n v="92327183.770000085"/>
    <s v="Cairo"/>
  </r>
  <r>
    <s v="ORD108409"/>
    <s v="Xiaomi Redmi Note 12"/>
    <x v="0"/>
    <x v="7"/>
    <x v="1"/>
    <x v="5"/>
    <n v="18575.939999999999"/>
    <n v="1"/>
    <x v="8404"/>
    <x v="308"/>
    <n v="2647"/>
    <x v="24"/>
    <m/>
    <m/>
    <s v="Jumia"/>
    <s v="Jum"/>
    <n v="27872.98"/>
    <n v="92327183.770000085"/>
    <n v="92327183.770000085"/>
    <s v="Giza"/>
  </r>
  <r>
    <s v="ORD108410"/>
    <s v="T-shirt Cotton"/>
    <x v="1"/>
    <x v="5"/>
    <x v="0"/>
    <x v="4"/>
    <n v="13324.59"/>
    <n v="3"/>
    <x v="8405"/>
    <x v="326"/>
    <n v="3973"/>
    <x v="262"/>
    <m/>
    <m/>
    <s v="sq"/>
    <s v="sq"/>
    <n v="99349.3"/>
    <n v="91504159.730000004"/>
    <n v="91504159.730000004"/>
    <s v="Riyadh"/>
  </r>
  <r>
    <s v="ORD108411"/>
    <s v="Bluetooth Headset"/>
    <x v="2"/>
    <x v="2"/>
    <x v="0"/>
    <x v="2"/>
    <n v="9310.08"/>
    <n v="2"/>
    <x v="8406"/>
    <x v="107"/>
    <n v="4511"/>
    <x v="332"/>
    <m/>
    <m/>
    <s v="sq"/>
    <s v="sq"/>
    <n v="26648.76"/>
    <n v="29200970.130000021"/>
    <n v="29200970.130000021"/>
    <s v="Casablanca"/>
  </r>
  <r>
    <s v="ORD108412"/>
    <s v="Dell Inspiron 3501"/>
    <x v="3"/>
    <x v="8"/>
    <x v="1"/>
    <x v="1"/>
    <n v="9970.76"/>
    <n v="4"/>
    <x v="8407"/>
    <x v="21"/>
    <n v="3266"/>
    <x v="10"/>
    <m/>
    <m/>
    <s v="Jumia"/>
    <s v="Jum"/>
    <n v="13290.4"/>
    <n v="57542997.559999913"/>
    <n v="57542997.559999913"/>
    <s v="Alexandria"/>
  </r>
  <r>
    <s v="ORD108413"/>
    <s v="Samsung Galaxy A14"/>
    <x v="0"/>
    <x v="0"/>
    <x v="1"/>
    <x v="4"/>
    <n v="16370.89"/>
    <n v="1"/>
    <x v="8408"/>
    <x v="37"/>
    <n v="3154"/>
    <x v="241"/>
    <m/>
    <m/>
    <s v="Jumia"/>
    <s v="Jum"/>
    <n v="99349.3"/>
    <n v="92327183.770000085"/>
    <n v="92327183.770000085"/>
    <s v="Riyadh"/>
  </r>
  <r>
    <s v="ORD108414"/>
    <s v="Bluetooth Headset"/>
    <x v="2"/>
    <x v="2"/>
    <x v="0"/>
    <x v="2"/>
    <n v="1992.01"/>
    <n v="2"/>
    <x v="8409"/>
    <x v="171"/>
    <n v="2884"/>
    <x v="128"/>
    <m/>
    <m/>
    <s v="sq"/>
    <s v="sq"/>
    <n v="26648.76"/>
    <n v="29200970.130000021"/>
    <n v="29200970.130000021"/>
    <s v="Casablanca"/>
  </r>
  <r>
    <s v="ORD108415"/>
    <s v="Samsung Galaxy A14"/>
    <x v="0"/>
    <x v="0"/>
    <x v="2"/>
    <x v="5"/>
    <n v="9081.4"/>
    <n v="5"/>
    <x v="8410"/>
    <x v="151"/>
    <n v="4751"/>
    <x v="294"/>
    <m/>
    <m/>
    <s v="Amazon"/>
    <s v="Amazon"/>
    <n v="27872.98"/>
    <n v="92327183.770000085"/>
    <n v="92327183.770000085"/>
    <s v="Giza"/>
  </r>
  <r>
    <s v="ORD108416"/>
    <s v="Nike Air Max"/>
    <x v="1"/>
    <x v="1"/>
    <x v="2"/>
    <x v="3"/>
    <n v="16806.310000000001"/>
    <n v="5"/>
    <x v="8411"/>
    <x v="304"/>
    <n v="4021"/>
    <x v="205"/>
    <m/>
    <m/>
    <s v="Amazon"/>
    <s v="Amazon"/>
    <n v="3665.44"/>
    <n v="91504159.730000004"/>
    <n v="91504159.730000004"/>
    <s v="Dubai"/>
  </r>
  <r>
    <s v="ORD108417"/>
    <s v="Dell Inspiron 3501"/>
    <x v="3"/>
    <x v="8"/>
    <x v="1"/>
    <x v="4"/>
    <n v="11061.35"/>
    <n v="1"/>
    <x v="8412"/>
    <x v="157"/>
    <n v="1020"/>
    <x v="159"/>
    <m/>
    <m/>
    <s v="Jumia"/>
    <s v="Jum"/>
    <n v="99349.3"/>
    <n v="57542997.559999913"/>
    <n v="57542997.559999913"/>
    <s v="Riyadh"/>
  </r>
  <r>
    <s v="ORD108418"/>
    <s v="Smartwatch FitPro"/>
    <x v="4"/>
    <x v="6"/>
    <x v="2"/>
    <x v="0"/>
    <n v="18974.509999999998"/>
    <n v="1"/>
    <x v="8413"/>
    <x v="142"/>
    <n v="4460"/>
    <x v="73"/>
    <m/>
    <m/>
    <s v="Amazon"/>
    <s v="Amazon"/>
    <n v="16284.02"/>
    <n v="31420413.200000018"/>
    <n v="31420413.200000018"/>
    <s v="Cairo"/>
  </r>
  <r>
    <s v="ORD108419"/>
    <s v="T-shirt Cotton"/>
    <x v="1"/>
    <x v="5"/>
    <x v="0"/>
    <x v="1"/>
    <n v="8491.44"/>
    <n v="5"/>
    <x v="8414"/>
    <x v="338"/>
    <n v="655"/>
    <x v="113"/>
    <m/>
    <m/>
    <s v="sq"/>
    <s v="sq"/>
    <n v="13290.4"/>
    <n v="91504159.730000004"/>
    <n v="91504159.730000004"/>
    <s v="Alexandria"/>
  </r>
  <r>
    <s v="ORD108420"/>
    <s v="Samsung Galaxy A14"/>
    <x v="0"/>
    <x v="0"/>
    <x v="1"/>
    <x v="4"/>
    <n v="6441.37"/>
    <n v="1"/>
    <x v="8415"/>
    <x v="164"/>
    <n v="1578"/>
    <x v="48"/>
    <m/>
    <m/>
    <s v="Jumia"/>
    <s v="Jum"/>
    <n v="99349.3"/>
    <n v="92327183.770000085"/>
    <n v="92327183.770000085"/>
    <s v="Riyadh"/>
  </r>
  <r>
    <s v="ORD108421"/>
    <s v="Xiaomi Redmi Note 12"/>
    <x v="0"/>
    <x v="7"/>
    <x v="2"/>
    <x v="3"/>
    <n v="1955.96"/>
    <n v="4"/>
    <x v="8416"/>
    <x v="291"/>
    <n v="1626"/>
    <x v="325"/>
    <m/>
    <m/>
    <s v="Amazon"/>
    <s v="Amazon"/>
    <n v="3665.44"/>
    <n v="92327183.770000085"/>
    <n v="92327183.770000085"/>
    <s v="Dubai"/>
  </r>
  <r>
    <s v="ORD108422"/>
    <s v="Xiaomi Redmi Note 12"/>
    <x v="0"/>
    <x v="7"/>
    <x v="2"/>
    <x v="3"/>
    <n v="9227"/>
    <n v="5"/>
    <x v="8417"/>
    <x v="341"/>
    <n v="3765"/>
    <x v="341"/>
    <m/>
    <m/>
    <s v="Amazon"/>
    <s v="Amazon"/>
    <n v="3665.44"/>
    <n v="92327183.770000085"/>
    <n v="92327183.770000085"/>
    <s v="Dubai"/>
  </r>
  <r>
    <s v="ORD108423"/>
    <s v="iPhone 13"/>
    <x v="0"/>
    <x v="4"/>
    <x v="2"/>
    <x v="0"/>
    <n v="3971.72"/>
    <n v="4"/>
    <x v="8418"/>
    <x v="58"/>
    <n v="1799"/>
    <x v="245"/>
    <m/>
    <m/>
    <s v="Amazon"/>
    <s v="Amazon"/>
    <n v="16284.02"/>
    <n v="92327183.770000085"/>
    <n v="92327183.770000085"/>
    <s v="Cairo"/>
  </r>
  <r>
    <s v="ORD108424"/>
    <s v="HP Pavilion Laptop"/>
    <x v="3"/>
    <x v="3"/>
    <x v="2"/>
    <x v="0"/>
    <n v="11660.24"/>
    <n v="3"/>
    <x v="8419"/>
    <x v="374"/>
    <n v="905"/>
    <x v="104"/>
    <m/>
    <m/>
    <s v="Amazon"/>
    <s v="Amazon"/>
    <n v="16284.02"/>
    <n v="57542997.559999913"/>
    <n v="57542997.559999913"/>
    <s v="Cairo"/>
  </r>
  <r>
    <s v="ORD108425"/>
    <s v="iPhone 13"/>
    <x v="0"/>
    <x v="4"/>
    <x v="0"/>
    <x v="2"/>
    <n v="14573.03"/>
    <n v="5"/>
    <x v="8420"/>
    <x v="156"/>
    <n v="1086"/>
    <x v="138"/>
    <m/>
    <m/>
    <s v="sq"/>
    <s v="sq"/>
    <n v="26648.76"/>
    <n v="92327183.770000085"/>
    <n v="92327183.770000085"/>
    <s v="Casablanca"/>
  </r>
  <r>
    <s v="ORD108426"/>
    <s v="Adidas Running Shoes"/>
    <x v="1"/>
    <x v="9"/>
    <x v="1"/>
    <x v="1"/>
    <n v="3011.54"/>
    <n v="2"/>
    <x v="8421"/>
    <x v="136"/>
    <n v="703"/>
    <x v="55"/>
    <m/>
    <m/>
    <s v="Jumia"/>
    <s v="Jum"/>
    <n v="13290.4"/>
    <n v="91504159.730000004"/>
    <n v="91504159.730000004"/>
    <s v="Alexandria"/>
  </r>
  <r>
    <s v="ORD108427"/>
    <s v="T-shirt Cotton"/>
    <x v="1"/>
    <x v="5"/>
    <x v="0"/>
    <x v="2"/>
    <n v="14794.45"/>
    <n v="4"/>
    <x v="8422"/>
    <x v="385"/>
    <n v="148"/>
    <x v="71"/>
    <m/>
    <m/>
    <s v="sq"/>
    <s v="sq"/>
    <n v="26648.76"/>
    <n v="91504159.730000004"/>
    <n v="91504159.730000004"/>
    <s v="Casablanca"/>
  </r>
  <r>
    <s v="ORD108428"/>
    <s v="Xiaomi Redmi Note 12"/>
    <x v="0"/>
    <x v="7"/>
    <x v="1"/>
    <x v="5"/>
    <n v="17278.740000000002"/>
    <n v="5"/>
    <x v="8423"/>
    <x v="41"/>
    <n v="2048"/>
    <x v="357"/>
    <m/>
    <m/>
    <s v="Jumia"/>
    <s v="Jum"/>
    <n v="27872.98"/>
    <n v="92327183.770000085"/>
    <n v="92327183.770000085"/>
    <s v="Giza"/>
  </r>
  <r>
    <s v="ORD108429"/>
    <s v="T-shirt Cotton"/>
    <x v="1"/>
    <x v="5"/>
    <x v="1"/>
    <x v="3"/>
    <n v="19624.71"/>
    <n v="1"/>
    <x v="8424"/>
    <x v="97"/>
    <n v="4627"/>
    <x v="129"/>
    <m/>
    <m/>
    <s v="Jumia"/>
    <s v="Jum"/>
    <n v="3665.44"/>
    <n v="91504159.730000004"/>
    <n v="91504159.730000004"/>
    <s v="Dubai"/>
  </r>
  <r>
    <s v="ORD108430"/>
    <s v="Xiaomi Redmi Note 12"/>
    <x v="0"/>
    <x v="7"/>
    <x v="2"/>
    <x v="2"/>
    <n v="10870.6"/>
    <n v="4"/>
    <x v="8425"/>
    <x v="224"/>
    <n v="4445"/>
    <x v="95"/>
    <m/>
    <m/>
    <s v="Amazon"/>
    <s v="Amazon"/>
    <n v="26648.76"/>
    <n v="92327183.770000085"/>
    <n v="92327183.770000085"/>
    <s v="Casablanca"/>
  </r>
  <r>
    <s v="ORD108431"/>
    <s v="Samsung Galaxy A14"/>
    <x v="0"/>
    <x v="0"/>
    <x v="0"/>
    <x v="2"/>
    <n v="12706.58"/>
    <n v="1"/>
    <x v="8426"/>
    <x v="10"/>
    <n v="835"/>
    <x v="292"/>
    <m/>
    <m/>
    <s v="sq"/>
    <s v="sq"/>
    <n v="26648.76"/>
    <n v="92327183.770000085"/>
    <n v="92327183.770000085"/>
    <s v="Casablanca"/>
  </r>
  <r>
    <s v="ORD108432"/>
    <s v="iPhone 13"/>
    <x v="0"/>
    <x v="4"/>
    <x v="2"/>
    <x v="3"/>
    <n v="8076.12"/>
    <n v="4"/>
    <x v="8427"/>
    <x v="15"/>
    <n v="506"/>
    <x v="158"/>
    <m/>
    <m/>
    <s v="Amazon"/>
    <s v="Amazon"/>
    <n v="3665.44"/>
    <n v="92327183.770000085"/>
    <n v="92327183.770000085"/>
    <s v="Dubai"/>
  </r>
  <r>
    <s v="ORD108433"/>
    <s v="Dell Inspiron 3501"/>
    <x v="3"/>
    <x v="8"/>
    <x v="2"/>
    <x v="0"/>
    <n v="11515.99"/>
    <n v="4"/>
    <x v="8428"/>
    <x v="65"/>
    <n v="1743"/>
    <x v="160"/>
    <m/>
    <m/>
    <s v="Amazon"/>
    <s v="Amazon"/>
    <n v="16284.02"/>
    <n v="57542997.559999913"/>
    <n v="57542997.559999913"/>
    <s v="Cairo"/>
  </r>
  <r>
    <s v="ORD108434"/>
    <s v="Xiaomi Redmi Note 12"/>
    <x v="0"/>
    <x v="7"/>
    <x v="1"/>
    <x v="3"/>
    <n v="15321.9"/>
    <n v="5"/>
    <x v="8429"/>
    <x v="44"/>
    <n v="4236"/>
    <x v="314"/>
    <m/>
    <m/>
    <s v="Jumia"/>
    <s v="Jum"/>
    <n v="3665.44"/>
    <n v="92327183.770000085"/>
    <n v="92327183.770000085"/>
    <s v="Dubai"/>
  </r>
  <r>
    <s v="ORD108435"/>
    <s v="Adidas Running Shoes"/>
    <x v="1"/>
    <x v="9"/>
    <x v="1"/>
    <x v="1"/>
    <n v="4227.01"/>
    <n v="5"/>
    <x v="8430"/>
    <x v="162"/>
    <n v="2875"/>
    <x v="237"/>
    <m/>
    <m/>
    <s v="Jumia"/>
    <s v="Jum"/>
    <n v="13290.4"/>
    <n v="91504159.730000004"/>
    <n v="91504159.730000004"/>
    <s v="Alexandria"/>
  </r>
  <r>
    <s v="ORD108436"/>
    <s v="Samsung Galaxy A14"/>
    <x v="0"/>
    <x v="0"/>
    <x v="2"/>
    <x v="4"/>
    <n v="19374.43"/>
    <n v="1"/>
    <x v="8431"/>
    <x v="245"/>
    <n v="3149"/>
    <x v="254"/>
    <m/>
    <m/>
    <s v="Amazon"/>
    <s v="Amazon"/>
    <n v="99349.3"/>
    <n v="92327183.770000085"/>
    <n v="92327183.770000085"/>
    <s v="Riyadh"/>
  </r>
  <r>
    <s v="ORD108437"/>
    <s v="Samsung Galaxy A14"/>
    <x v="0"/>
    <x v="0"/>
    <x v="1"/>
    <x v="5"/>
    <n v="7480.95"/>
    <n v="2"/>
    <x v="8432"/>
    <x v="366"/>
    <n v="4929"/>
    <x v="310"/>
    <m/>
    <m/>
    <s v="Jumia"/>
    <s v="Jum"/>
    <n v="27872.98"/>
    <n v="92327183.770000085"/>
    <n v="92327183.770000085"/>
    <s v="Giza"/>
  </r>
  <r>
    <s v="ORD108438"/>
    <s v="iPhone 13"/>
    <x v="0"/>
    <x v="4"/>
    <x v="1"/>
    <x v="1"/>
    <n v="11818.78"/>
    <n v="5"/>
    <x v="8433"/>
    <x v="291"/>
    <n v="2012"/>
    <x v="314"/>
    <m/>
    <m/>
    <s v="Jumia"/>
    <s v="Jum"/>
    <n v="13290.4"/>
    <n v="92327183.770000085"/>
    <n v="92327183.770000085"/>
    <s v="Alexandria"/>
  </r>
  <r>
    <s v="ORD108439"/>
    <s v="Smartwatch FitPro"/>
    <x v="4"/>
    <x v="6"/>
    <x v="0"/>
    <x v="4"/>
    <n v="6664.73"/>
    <n v="1"/>
    <x v="8434"/>
    <x v="13"/>
    <n v="761"/>
    <x v="48"/>
    <m/>
    <m/>
    <s v="sq"/>
    <s v="sq"/>
    <n v="99349.3"/>
    <n v="31420413.200000018"/>
    <n v="31420413.200000018"/>
    <s v="Riyadh"/>
  </r>
  <r>
    <s v="ORD108440"/>
    <s v="iPhone 13"/>
    <x v="0"/>
    <x v="4"/>
    <x v="1"/>
    <x v="1"/>
    <n v="6735.57"/>
    <n v="5"/>
    <x v="8435"/>
    <x v="342"/>
    <n v="2394"/>
    <x v="345"/>
    <m/>
    <m/>
    <s v="Jumia"/>
    <s v="Jum"/>
    <n v="13290.4"/>
    <n v="92327183.770000085"/>
    <n v="92327183.770000085"/>
    <s v="Alexandria"/>
  </r>
  <r>
    <s v="ORD108441"/>
    <s v="HP Pavilion Laptop"/>
    <x v="3"/>
    <x v="3"/>
    <x v="0"/>
    <x v="5"/>
    <n v="9719.08"/>
    <n v="5"/>
    <x v="8436"/>
    <x v="16"/>
    <n v="3763"/>
    <x v="176"/>
    <m/>
    <m/>
    <s v="sq"/>
    <s v="sq"/>
    <n v="27872.98"/>
    <n v="57542997.559999913"/>
    <n v="57542997.559999913"/>
    <s v="Giza"/>
  </r>
  <r>
    <s v="ORD108442"/>
    <s v="Nike Air Max"/>
    <x v="1"/>
    <x v="1"/>
    <x v="2"/>
    <x v="0"/>
    <n v="14509.69"/>
    <n v="2"/>
    <x v="8437"/>
    <x v="122"/>
    <n v="2173"/>
    <x v="258"/>
    <m/>
    <m/>
    <s v="Amazon"/>
    <s v="Amazon"/>
    <n v="16284.02"/>
    <n v="91504159.730000004"/>
    <n v="91504159.730000004"/>
    <s v="Cairo"/>
  </r>
  <r>
    <s v="ORD108443"/>
    <s v="iPhone 13"/>
    <x v="0"/>
    <x v="4"/>
    <x v="2"/>
    <x v="1"/>
    <n v="568.55999999999995"/>
    <n v="2"/>
    <x v="8438"/>
    <x v="81"/>
    <n v="2602"/>
    <x v="268"/>
    <m/>
    <m/>
    <s v="Amazon"/>
    <s v="Amazon"/>
    <n v="13290.4"/>
    <n v="92327183.770000085"/>
    <n v="92327183.770000085"/>
    <s v="Alexandria"/>
  </r>
  <r>
    <s v="ORD108444"/>
    <s v="HP Pavilion Laptop"/>
    <x v="3"/>
    <x v="3"/>
    <x v="0"/>
    <x v="4"/>
    <n v="5540.06"/>
    <n v="2"/>
    <x v="8439"/>
    <x v="374"/>
    <n v="2412"/>
    <x v="266"/>
    <m/>
    <m/>
    <s v="sq"/>
    <s v="sq"/>
    <n v="99349.3"/>
    <n v="57542997.559999913"/>
    <n v="57542997.559999913"/>
    <s v="Riyadh"/>
  </r>
  <r>
    <s v="ORD108445"/>
    <s v="Samsung Galaxy A14"/>
    <x v="0"/>
    <x v="0"/>
    <x v="2"/>
    <x v="5"/>
    <n v="14939.92"/>
    <n v="5"/>
    <x v="8440"/>
    <x v="126"/>
    <n v="99"/>
    <x v="169"/>
    <m/>
    <m/>
    <s v="Amazon"/>
    <s v="Amazon"/>
    <n v="27872.98"/>
    <n v="92327183.770000085"/>
    <n v="92327183.770000085"/>
    <s v="Giza"/>
  </r>
  <r>
    <s v="ORD108446"/>
    <s v="T-shirt Cotton"/>
    <x v="1"/>
    <x v="5"/>
    <x v="1"/>
    <x v="2"/>
    <n v="2174.46"/>
    <n v="2"/>
    <x v="8441"/>
    <x v="197"/>
    <n v="3870"/>
    <x v="1"/>
    <m/>
    <m/>
    <s v="Jumia"/>
    <s v="Jum"/>
    <n v="26648.76"/>
    <n v="91504159.730000004"/>
    <n v="91504159.730000004"/>
    <s v="Casablanca"/>
  </r>
  <r>
    <s v="ORD108447"/>
    <s v="iPhone 13"/>
    <x v="0"/>
    <x v="4"/>
    <x v="1"/>
    <x v="4"/>
    <n v="13838.39"/>
    <n v="1"/>
    <x v="8442"/>
    <x v="245"/>
    <n v="1777"/>
    <x v="282"/>
    <m/>
    <m/>
    <s v="Jumia"/>
    <s v="Jum"/>
    <n v="99349.3"/>
    <n v="92327183.770000085"/>
    <n v="92327183.770000085"/>
    <s v="Riyadh"/>
  </r>
  <r>
    <s v="ORD108448"/>
    <s v="T-shirt Cotton"/>
    <x v="1"/>
    <x v="5"/>
    <x v="1"/>
    <x v="3"/>
    <n v="5276.49"/>
    <n v="2"/>
    <x v="8443"/>
    <x v="124"/>
    <n v="2464"/>
    <x v="74"/>
    <m/>
    <m/>
    <s v="Jumia"/>
    <s v="Jum"/>
    <n v="3665.44"/>
    <n v="91504159.730000004"/>
    <n v="91504159.730000004"/>
    <s v="Dubai"/>
  </r>
  <r>
    <s v="ORD108449"/>
    <s v="Dell Inspiron 3501"/>
    <x v="3"/>
    <x v="8"/>
    <x v="0"/>
    <x v="0"/>
    <n v="14021.77"/>
    <n v="1"/>
    <x v="8444"/>
    <x v="400"/>
    <n v="4161"/>
    <x v="242"/>
    <m/>
    <m/>
    <s v="sq"/>
    <s v="sq"/>
    <n v="16284.02"/>
    <n v="57542997.559999913"/>
    <n v="57542997.559999913"/>
    <s v="Cairo"/>
  </r>
  <r>
    <s v="ORD108450"/>
    <s v="iPhone 13"/>
    <x v="0"/>
    <x v="4"/>
    <x v="2"/>
    <x v="5"/>
    <n v="1314.19"/>
    <n v="1"/>
    <x v="8445"/>
    <x v="306"/>
    <n v="714"/>
    <x v="49"/>
    <m/>
    <m/>
    <s v="Amazon"/>
    <s v="Amazon"/>
    <n v="27872.98"/>
    <n v="92327183.770000085"/>
    <n v="92327183.770000085"/>
    <s v="Giza"/>
  </r>
  <r>
    <s v="ORD108451"/>
    <s v="Smartwatch FitPro"/>
    <x v="4"/>
    <x v="6"/>
    <x v="2"/>
    <x v="1"/>
    <n v="12750.78"/>
    <n v="1"/>
    <x v="8446"/>
    <x v="204"/>
    <n v="4238"/>
    <x v="3"/>
    <m/>
    <m/>
    <s v="Amazon"/>
    <s v="Amazon"/>
    <n v="13290.4"/>
    <n v="31420413.200000018"/>
    <n v="31420413.200000018"/>
    <s v="Alexandria"/>
  </r>
  <r>
    <s v="ORD108452"/>
    <s v="HP Pavilion Laptop"/>
    <x v="3"/>
    <x v="3"/>
    <x v="2"/>
    <x v="3"/>
    <n v="3859.95"/>
    <n v="4"/>
    <x v="8447"/>
    <x v="215"/>
    <n v="1203"/>
    <x v="231"/>
    <m/>
    <m/>
    <s v="Amazon"/>
    <s v="Amazon"/>
    <n v="3665.44"/>
    <n v="57542997.559999913"/>
    <n v="57542997.559999913"/>
    <s v="Dubai"/>
  </r>
  <r>
    <s v="ORD108453"/>
    <s v="T-shirt Cotton"/>
    <x v="1"/>
    <x v="5"/>
    <x v="1"/>
    <x v="2"/>
    <n v="18425.080000000002"/>
    <n v="5"/>
    <x v="8448"/>
    <x v="152"/>
    <n v="3771"/>
    <x v="82"/>
    <m/>
    <m/>
    <s v="Jumia"/>
    <s v="Jum"/>
    <n v="26648.76"/>
    <n v="91504159.730000004"/>
    <n v="91504159.730000004"/>
    <s v="Casablanca"/>
  </r>
  <r>
    <s v="ORD108454"/>
    <s v="Smartwatch FitPro"/>
    <x v="4"/>
    <x v="6"/>
    <x v="0"/>
    <x v="0"/>
    <n v="18453.5"/>
    <n v="3"/>
    <x v="8449"/>
    <x v="51"/>
    <n v="2007"/>
    <x v="87"/>
    <m/>
    <m/>
    <s v="sq"/>
    <s v="sq"/>
    <n v="16284.02"/>
    <n v="31420413.200000018"/>
    <n v="31420413.200000018"/>
    <s v="Cairo"/>
  </r>
  <r>
    <s v="ORD108455"/>
    <s v="T-shirt Cotton"/>
    <x v="1"/>
    <x v="5"/>
    <x v="1"/>
    <x v="4"/>
    <n v="3154.61"/>
    <n v="4"/>
    <x v="8450"/>
    <x v="188"/>
    <n v="2452"/>
    <x v="341"/>
    <m/>
    <m/>
    <s v="Jumia"/>
    <s v="Jum"/>
    <n v="99349.3"/>
    <n v="91504159.730000004"/>
    <n v="91504159.730000004"/>
    <s v="Riyadh"/>
  </r>
  <r>
    <s v="ORD108456"/>
    <s v="T-shirt Cotton"/>
    <x v="1"/>
    <x v="5"/>
    <x v="0"/>
    <x v="1"/>
    <n v="988.38"/>
    <n v="1"/>
    <x v="8451"/>
    <x v="221"/>
    <n v="1638"/>
    <x v="112"/>
    <m/>
    <m/>
    <s v="sq"/>
    <s v="sq"/>
    <n v="13290.4"/>
    <n v="91504159.730000004"/>
    <n v="91504159.730000004"/>
    <s v="Alexandria"/>
  </r>
  <r>
    <s v="ORD108457"/>
    <s v="HP Pavilion Laptop"/>
    <x v="3"/>
    <x v="3"/>
    <x v="1"/>
    <x v="2"/>
    <n v="10171.9"/>
    <n v="4"/>
    <x v="8452"/>
    <x v="384"/>
    <n v="3555"/>
    <x v="26"/>
    <m/>
    <m/>
    <s v="Jumia"/>
    <s v="Jum"/>
    <n v="26648.76"/>
    <n v="57542997.559999913"/>
    <n v="57542997.559999913"/>
    <s v="Casablanca"/>
  </r>
  <r>
    <s v="ORD108458"/>
    <s v="Samsung Galaxy A14"/>
    <x v="0"/>
    <x v="0"/>
    <x v="1"/>
    <x v="4"/>
    <n v="12223.43"/>
    <n v="2"/>
    <x v="8453"/>
    <x v="364"/>
    <n v="3663"/>
    <x v="278"/>
    <m/>
    <m/>
    <s v="Jumia"/>
    <s v="Jum"/>
    <n v="99349.3"/>
    <n v="92327183.770000085"/>
    <n v="92327183.770000085"/>
    <s v="Riyadh"/>
  </r>
  <r>
    <s v="ORD108459"/>
    <s v="Adidas Running Shoes"/>
    <x v="1"/>
    <x v="9"/>
    <x v="1"/>
    <x v="3"/>
    <n v="3641.91"/>
    <n v="2"/>
    <x v="8454"/>
    <x v="130"/>
    <n v="823"/>
    <x v="82"/>
    <m/>
    <m/>
    <s v="Jumia"/>
    <s v="Jum"/>
    <n v="3665.44"/>
    <n v="91504159.730000004"/>
    <n v="91504159.730000004"/>
    <s v="Dubai"/>
  </r>
  <r>
    <s v="ORD108460"/>
    <s v="HP Pavilion Laptop"/>
    <x v="3"/>
    <x v="3"/>
    <x v="1"/>
    <x v="2"/>
    <n v="10222.790000000001"/>
    <n v="1"/>
    <x v="8455"/>
    <x v="37"/>
    <n v="1347"/>
    <x v="71"/>
    <m/>
    <m/>
    <s v="Jumia"/>
    <s v="Jum"/>
    <n v="26648.76"/>
    <n v="57542997.559999913"/>
    <n v="57542997.559999913"/>
    <s v="Casablanca"/>
  </r>
  <r>
    <s v="ORD108461"/>
    <s v="Dell Inspiron 3501"/>
    <x v="3"/>
    <x v="8"/>
    <x v="1"/>
    <x v="2"/>
    <n v="14454.16"/>
    <n v="1"/>
    <x v="8456"/>
    <x v="352"/>
    <n v="2924"/>
    <x v="322"/>
    <m/>
    <m/>
    <s v="Jumia"/>
    <s v="Jum"/>
    <n v="26648.76"/>
    <n v="57542997.559999913"/>
    <n v="57542997.559999913"/>
    <s v="Casablanca"/>
  </r>
  <r>
    <s v="ORD108462"/>
    <s v="Samsung Galaxy A14"/>
    <x v="0"/>
    <x v="0"/>
    <x v="1"/>
    <x v="1"/>
    <n v="1931.2"/>
    <n v="4"/>
    <x v="8457"/>
    <x v="382"/>
    <n v="382"/>
    <x v="316"/>
    <m/>
    <m/>
    <s v="Jumia"/>
    <s v="Jum"/>
    <n v="13290.4"/>
    <n v="92327183.770000085"/>
    <n v="92327183.770000085"/>
    <s v="Alexandria"/>
  </r>
  <r>
    <s v="ORD108463"/>
    <s v="Samsung Galaxy A14"/>
    <x v="0"/>
    <x v="0"/>
    <x v="1"/>
    <x v="4"/>
    <n v="4615.6000000000004"/>
    <n v="5"/>
    <x v="8458"/>
    <x v="119"/>
    <n v="1316"/>
    <x v="63"/>
    <m/>
    <m/>
    <s v="Jumia"/>
    <s v="Jum"/>
    <n v="99349.3"/>
    <n v="92327183.770000085"/>
    <n v="92327183.770000085"/>
    <s v="Riyadh"/>
  </r>
  <r>
    <s v="ORD108464"/>
    <s v="Xiaomi Redmi Note 12"/>
    <x v="0"/>
    <x v="7"/>
    <x v="2"/>
    <x v="4"/>
    <n v="14569.98"/>
    <n v="1"/>
    <x v="8459"/>
    <x v="312"/>
    <n v="3697"/>
    <x v="211"/>
    <m/>
    <m/>
    <s v="Amazon"/>
    <s v="Amazon"/>
    <n v="99349.3"/>
    <n v="92327183.770000085"/>
    <n v="92327183.770000085"/>
    <s v="Riyadh"/>
  </r>
  <r>
    <s v="ORD108465"/>
    <s v="Smartwatch FitPro"/>
    <x v="4"/>
    <x v="6"/>
    <x v="1"/>
    <x v="5"/>
    <n v="16527.650000000001"/>
    <n v="4"/>
    <x v="8460"/>
    <x v="44"/>
    <n v="1855"/>
    <x v="54"/>
    <m/>
    <m/>
    <s v="Jumia"/>
    <s v="Jum"/>
    <n v="27872.98"/>
    <n v="31420413.200000018"/>
    <n v="31420413.200000018"/>
    <s v="Giza"/>
  </r>
  <r>
    <s v="ORD108466"/>
    <s v="Dell Inspiron 3501"/>
    <x v="3"/>
    <x v="8"/>
    <x v="2"/>
    <x v="3"/>
    <n v="3626.86"/>
    <n v="1"/>
    <x v="8461"/>
    <x v="340"/>
    <n v="285"/>
    <x v="331"/>
    <m/>
    <m/>
    <s v="Amazon"/>
    <s v="Amazon"/>
    <n v="3665.44"/>
    <n v="57542997.559999913"/>
    <n v="57542997.559999913"/>
    <s v="Dubai"/>
  </r>
  <r>
    <s v="ORD108467"/>
    <s v="Samsung Galaxy A14"/>
    <x v="0"/>
    <x v="0"/>
    <x v="0"/>
    <x v="3"/>
    <n v="14784.64"/>
    <n v="2"/>
    <x v="8462"/>
    <x v="258"/>
    <n v="4288"/>
    <x v="219"/>
    <m/>
    <m/>
    <s v="sq"/>
    <s v="sq"/>
    <n v="3665.44"/>
    <n v="92327183.770000085"/>
    <n v="92327183.770000085"/>
    <s v="Dubai"/>
  </r>
  <r>
    <s v="ORD108468"/>
    <s v="iPhone 13"/>
    <x v="0"/>
    <x v="4"/>
    <x v="1"/>
    <x v="5"/>
    <n v="2597.5"/>
    <n v="2"/>
    <x v="8463"/>
    <x v="324"/>
    <n v="4699"/>
    <x v="70"/>
    <m/>
    <m/>
    <s v="Jumia"/>
    <s v="Jum"/>
    <n v="27872.98"/>
    <n v="92327183.770000085"/>
    <n v="92327183.770000085"/>
    <s v="Giza"/>
  </r>
  <r>
    <s v="ORD108469"/>
    <s v="Dell Inspiron 3501"/>
    <x v="3"/>
    <x v="8"/>
    <x v="0"/>
    <x v="2"/>
    <n v="13821.73"/>
    <n v="2"/>
    <x v="8464"/>
    <x v="323"/>
    <n v="403"/>
    <x v="168"/>
    <m/>
    <m/>
    <s v="sq"/>
    <s v="sq"/>
    <n v="26648.76"/>
    <n v="57542997.559999913"/>
    <n v="57542997.559999913"/>
    <s v="Casablanca"/>
  </r>
  <r>
    <s v="ORD108470"/>
    <s v="Nike Air Max"/>
    <x v="1"/>
    <x v="1"/>
    <x v="1"/>
    <x v="3"/>
    <n v="9269.7999999999993"/>
    <n v="4"/>
    <x v="8465"/>
    <x v="300"/>
    <n v="3959"/>
    <x v="141"/>
    <m/>
    <m/>
    <s v="Jumia"/>
    <s v="Jum"/>
    <n v="3665.44"/>
    <n v="91504159.730000004"/>
    <n v="91504159.730000004"/>
    <s v="Dubai"/>
  </r>
  <r>
    <s v="ORD108471"/>
    <s v="Dell Inspiron 3501"/>
    <x v="3"/>
    <x v="8"/>
    <x v="2"/>
    <x v="4"/>
    <n v="1045.03"/>
    <n v="5"/>
    <x v="8466"/>
    <x v="98"/>
    <n v="2428"/>
    <x v="246"/>
    <m/>
    <m/>
    <s v="Amazon"/>
    <s v="Amazon"/>
    <n v="99349.3"/>
    <n v="57542997.559999913"/>
    <n v="57542997.559999913"/>
    <s v="Riyadh"/>
  </r>
  <r>
    <s v="ORD108472"/>
    <s v="Xiaomi Redmi Note 12"/>
    <x v="0"/>
    <x v="7"/>
    <x v="0"/>
    <x v="1"/>
    <n v="399.48"/>
    <n v="3"/>
    <x v="8467"/>
    <x v="60"/>
    <n v="1011"/>
    <x v="35"/>
    <m/>
    <m/>
    <s v="sq"/>
    <s v="sq"/>
    <n v="13290.4"/>
    <n v="92327183.770000085"/>
    <n v="92327183.770000085"/>
    <s v="Alexandria"/>
  </r>
  <r>
    <s v="ORD108473"/>
    <s v="T-shirt Cotton"/>
    <x v="1"/>
    <x v="5"/>
    <x v="2"/>
    <x v="5"/>
    <n v="1659.34"/>
    <n v="2"/>
    <x v="8468"/>
    <x v="378"/>
    <n v="2018"/>
    <x v="63"/>
    <m/>
    <m/>
    <s v="Amazon"/>
    <s v="Amazon"/>
    <n v="27872.98"/>
    <n v="91504159.730000004"/>
    <n v="91504159.730000004"/>
    <s v="Giza"/>
  </r>
  <r>
    <s v="ORD108474"/>
    <s v="T-shirt Cotton"/>
    <x v="1"/>
    <x v="5"/>
    <x v="1"/>
    <x v="0"/>
    <n v="5696.49"/>
    <n v="3"/>
    <x v="8469"/>
    <x v="145"/>
    <n v="2811"/>
    <x v="138"/>
    <m/>
    <m/>
    <s v="Jumia"/>
    <s v="Jum"/>
    <n v="16284.02"/>
    <n v="91504159.730000004"/>
    <n v="91504159.730000004"/>
    <s v="Cairo"/>
  </r>
  <r>
    <s v="ORD108475"/>
    <s v="Xiaomi Redmi Note 12"/>
    <x v="0"/>
    <x v="7"/>
    <x v="1"/>
    <x v="2"/>
    <n v="1634.86"/>
    <n v="3"/>
    <x v="8470"/>
    <x v="400"/>
    <n v="3499"/>
    <x v="136"/>
    <m/>
    <m/>
    <s v="Jumia"/>
    <s v="Jum"/>
    <n v="26648.76"/>
    <n v="92327183.770000085"/>
    <n v="92327183.770000085"/>
    <s v="Casablanca"/>
  </r>
  <r>
    <s v="ORD108476"/>
    <s v="Samsung Galaxy A14"/>
    <x v="0"/>
    <x v="0"/>
    <x v="1"/>
    <x v="1"/>
    <n v="1472.2"/>
    <n v="4"/>
    <x v="8471"/>
    <x v="67"/>
    <n v="1795"/>
    <x v="347"/>
    <m/>
    <m/>
    <s v="Jumia"/>
    <s v="Jum"/>
    <n v="13290.4"/>
    <n v="92327183.770000085"/>
    <n v="92327183.770000085"/>
    <s v="Alexandria"/>
  </r>
  <r>
    <s v="ORD108477"/>
    <s v="T-shirt Cotton"/>
    <x v="1"/>
    <x v="5"/>
    <x v="0"/>
    <x v="4"/>
    <n v="15737.22"/>
    <n v="4"/>
    <x v="8472"/>
    <x v="284"/>
    <n v="4213"/>
    <x v="307"/>
    <m/>
    <m/>
    <s v="sq"/>
    <s v="sq"/>
    <n v="99349.3"/>
    <n v="91504159.730000004"/>
    <n v="91504159.730000004"/>
    <s v="Riyadh"/>
  </r>
  <r>
    <s v="ORD108478"/>
    <s v="Nike Air Max"/>
    <x v="1"/>
    <x v="1"/>
    <x v="2"/>
    <x v="1"/>
    <n v="16866.05"/>
    <n v="1"/>
    <x v="8473"/>
    <x v="51"/>
    <n v="4708"/>
    <x v="342"/>
    <m/>
    <m/>
    <s v="Amazon"/>
    <s v="Amazon"/>
    <n v="13290.4"/>
    <n v="91504159.730000004"/>
    <n v="91504159.730000004"/>
    <s v="Alexandria"/>
  </r>
  <r>
    <s v="ORD108479"/>
    <s v="Dell Inspiron 3501"/>
    <x v="3"/>
    <x v="8"/>
    <x v="0"/>
    <x v="0"/>
    <n v="19473.09"/>
    <n v="4"/>
    <x v="8474"/>
    <x v="355"/>
    <n v="2163"/>
    <x v="11"/>
    <m/>
    <m/>
    <s v="sq"/>
    <s v="sq"/>
    <n v="16284.02"/>
    <n v="57542997.559999913"/>
    <n v="57542997.559999913"/>
    <s v="Cairo"/>
  </r>
  <r>
    <s v="ORD108480"/>
    <s v="Adidas Running Shoes"/>
    <x v="1"/>
    <x v="9"/>
    <x v="0"/>
    <x v="1"/>
    <n v="10021.17"/>
    <n v="1"/>
    <x v="8475"/>
    <x v="52"/>
    <n v="3717"/>
    <x v="15"/>
    <m/>
    <m/>
    <s v="sq"/>
    <s v="sq"/>
    <n v="13290.4"/>
    <n v="91504159.730000004"/>
    <n v="91504159.730000004"/>
    <s v="Alexandria"/>
  </r>
  <r>
    <s v="ORD108481"/>
    <s v="iPhone 13"/>
    <x v="0"/>
    <x v="4"/>
    <x v="2"/>
    <x v="0"/>
    <n v="8955"/>
    <n v="5"/>
    <x v="8476"/>
    <x v="158"/>
    <n v="4660"/>
    <x v="218"/>
    <m/>
    <m/>
    <s v="Amazon"/>
    <s v="Amazon"/>
    <n v="16284.02"/>
    <n v="92327183.770000085"/>
    <n v="92327183.770000085"/>
    <s v="Cairo"/>
  </r>
  <r>
    <s v="ORD108482"/>
    <s v="Samsung Galaxy A14"/>
    <x v="0"/>
    <x v="0"/>
    <x v="0"/>
    <x v="0"/>
    <n v="2725.29"/>
    <n v="5"/>
    <x v="8477"/>
    <x v="310"/>
    <n v="102"/>
    <x v="263"/>
    <m/>
    <m/>
    <s v="sq"/>
    <s v="sq"/>
    <n v="16284.02"/>
    <n v="92327183.770000085"/>
    <n v="92327183.770000085"/>
    <s v="Cairo"/>
  </r>
  <r>
    <s v="ORD108483"/>
    <s v="Bluetooth Headset"/>
    <x v="2"/>
    <x v="2"/>
    <x v="0"/>
    <x v="1"/>
    <n v="16784.59"/>
    <n v="5"/>
    <x v="8478"/>
    <x v="377"/>
    <n v="1615"/>
    <x v="64"/>
    <m/>
    <m/>
    <s v="sq"/>
    <s v="sq"/>
    <n v="13290.4"/>
    <n v="29200970.130000021"/>
    <n v="29200970.130000021"/>
    <s v="Alexandria"/>
  </r>
  <r>
    <s v="ORD108484"/>
    <s v="Samsung Galaxy A14"/>
    <x v="0"/>
    <x v="0"/>
    <x v="1"/>
    <x v="4"/>
    <n v="11930.25"/>
    <n v="2"/>
    <x v="8479"/>
    <x v="293"/>
    <n v="816"/>
    <x v="299"/>
    <m/>
    <m/>
    <s v="Jumia"/>
    <s v="Jum"/>
    <n v="99349.3"/>
    <n v="92327183.770000085"/>
    <n v="92327183.770000085"/>
    <s v="Riyadh"/>
  </r>
  <r>
    <s v="ORD108485"/>
    <s v="HP Pavilion Laptop"/>
    <x v="3"/>
    <x v="3"/>
    <x v="0"/>
    <x v="3"/>
    <n v="3414.85"/>
    <n v="2"/>
    <x v="8480"/>
    <x v="208"/>
    <n v="3428"/>
    <x v="43"/>
    <m/>
    <m/>
    <s v="sq"/>
    <s v="sq"/>
    <n v="3665.44"/>
    <n v="57542997.559999913"/>
    <n v="57542997.559999913"/>
    <s v="Dubai"/>
  </r>
  <r>
    <s v="ORD108486"/>
    <s v="Bluetooth Headset"/>
    <x v="2"/>
    <x v="2"/>
    <x v="0"/>
    <x v="1"/>
    <n v="14819.55"/>
    <n v="3"/>
    <x v="8481"/>
    <x v="188"/>
    <n v="1844"/>
    <x v="255"/>
    <m/>
    <m/>
    <s v="sq"/>
    <s v="sq"/>
    <n v="13290.4"/>
    <n v="29200970.130000021"/>
    <n v="29200970.130000021"/>
    <s v="Alexandria"/>
  </r>
  <r>
    <s v="ORD108487"/>
    <s v="T-shirt Cotton"/>
    <x v="1"/>
    <x v="5"/>
    <x v="1"/>
    <x v="0"/>
    <n v="4766.42"/>
    <n v="5"/>
    <x v="8482"/>
    <x v="164"/>
    <n v="3305"/>
    <x v="94"/>
    <m/>
    <m/>
    <s v="Jumia"/>
    <s v="Jum"/>
    <n v="16284.02"/>
    <n v="91504159.730000004"/>
    <n v="91504159.730000004"/>
    <s v="Cairo"/>
  </r>
  <r>
    <s v="ORD108488"/>
    <s v="iPhone 13"/>
    <x v="0"/>
    <x v="4"/>
    <x v="2"/>
    <x v="0"/>
    <n v="19184.09"/>
    <n v="3"/>
    <x v="8483"/>
    <x v="342"/>
    <n v="3538"/>
    <x v="132"/>
    <m/>
    <m/>
    <s v="Amazon"/>
    <s v="Amazon"/>
    <n v="16284.02"/>
    <n v="92327183.770000085"/>
    <n v="92327183.770000085"/>
    <s v="Cairo"/>
  </r>
  <r>
    <s v="ORD108489"/>
    <s v="Nike Air Max"/>
    <x v="1"/>
    <x v="1"/>
    <x v="1"/>
    <x v="0"/>
    <n v="14337.01"/>
    <n v="1"/>
    <x v="8484"/>
    <x v="48"/>
    <n v="1241"/>
    <x v="228"/>
    <m/>
    <m/>
    <s v="Jumia"/>
    <s v="Jum"/>
    <n v="16284.02"/>
    <n v="91504159.730000004"/>
    <n v="91504159.730000004"/>
    <s v="Cairo"/>
  </r>
  <r>
    <s v="ORD108490"/>
    <s v="Smartwatch FitPro"/>
    <x v="4"/>
    <x v="6"/>
    <x v="0"/>
    <x v="0"/>
    <n v="19467.72"/>
    <n v="2"/>
    <x v="8485"/>
    <x v="332"/>
    <n v="4592"/>
    <x v="7"/>
    <m/>
    <m/>
    <s v="sq"/>
    <s v="sq"/>
    <n v="16284.02"/>
    <n v="31420413.200000018"/>
    <n v="31420413.200000018"/>
    <s v="Cairo"/>
  </r>
  <r>
    <s v="ORD108491"/>
    <s v="HP Pavilion Laptop"/>
    <x v="3"/>
    <x v="3"/>
    <x v="1"/>
    <x v="3"/>
    <n v="15136.52"/>
    <n v="1"/>
    <x v="8486"/>
    <x v="103"/>
    <n v="4168"/>
    <x v="351"/>
    <m/>
    <m/>
    <s v="Jumia"/>
    <s v="Jum"/>
    <n v="3665.44"/>
    <n v="57542997.559999913"/>
    <n v="57542997.559999913"/>
    <s v="Dubai"/>
  </r>
  <r>
    <s v="ORD108492"/>
    <s v="Dell Inspiron 3501"/>
    <x v="3"/>
    <x v="8"/>
    <x v="1"/>
    <x v="4"/>
    <n v="7021.94"/>
    <n v="4"/>
    <x v="8487"/>
    <x v="150"/>
    <n v="866"/>
    <x v="155"/>
    <m/>
    <m/>
    <s v="Jumia"/>
    <s v="Jum"/>
    <n v="99349.3"/>
    <n v="57542997.559999913"/>
    <n v="57542997.559999913"/>
    <s v="Riyadh"/>
  </r>
  <r>
    <s v="ORD108493"/>
    <s v="Xiaomi Redmi Note 12"/>
    <x v="0"/>
    <x v="7"/>
    <x v="2"/>
    <x v="3"/>
    <n v="12328"/>
    <n v="5"/>
    <x v="8488"/>
    <x v="130"/>
    <n v="4634"/>
    <x v="67"/>
    <m/>
    <m/>
    <s v="Amazon"/>
    <s v="Amazon"/>
    <n v="3665.44"/>
    <n v="92327183.770000085"/>
    <n v="92327183.770000085"/>
    <s v="Dubai"/>
  </r>
  <r>
    <s v="ORD108494"/>
    <s v="Smartwatch FitPro"/>
    <x v="4"/>
    <x v="6"/>
    <x v="1"/>
    <x v="1"/>
    <n v="14835.51"/>
    <n v="2"/>
    <x v="8489"/>
    <x v="393"/>
    <n v="4971"/>
    <x v="276"/>
    <m/>
    <m/>
    <s v="Jumia"/>
    <s v="Jum"/>
    <n v="13290.4"/>
    <n v="31420413.200000018"/>
    <n v="31420413.200000018"/>
    <s v="Alexandria"/>
  </r>
  <r>
    <s v="ORD108495"/>
    <s v="HP Pavilion Laptop"/>
    <x v="3"/>
    <x v="3"/>
    <x v="2"/>
    <x v="3"/>
    <n v="6705.02"/>
    <n v="4"/>
    <x v="8490"/>
    <x v="133"/>
    <n v="818"/>
    <x v="349"/>
    <m/>
    <m/>
    <s v="Amazon"/>
    <s v="Amazon"/>
    <n v="3665.44"/>
    <n v="57542997.559999913"/>
    <n v="57542997.559999913"/>
    <s v="Dubai"/>
  </r>
  <r>
    <s v="ORD108496"/>
    <s v="T-shirt Cotton"/>
    <x v="1"/>
    <x v="5"/>
    <x v="2"/>
    <x v="0"/>
    <n v="16650.63"/>
    <n v="3"/>
    <x v="8491"/>
    <x v="246"/>
    <n v="2597"/>
    <x v="107"/>
    <m/>
    <m/>
    <s v="Amazon"/>
    <s v="Amazon"/>
    <n v="16284.02"/>
    <n v="91504159.730000004"/>
    <n v="91504159.730000004"/>
    <s v="Cairo"/>
  </r>
  <r>
    <s v="ORD108497"/>
    <s v="Dell Inspiron 3501"/>
    <x v="3"/>
    <x v="8"/>
    <x v="0"/>
    <x v="3"/>
    <n v="2443.23"/>
    <n v="4"/>
    <x v="8492"/>
    <x v="337"/>
    <n v="2371"/>
    <x v="70"/>
    <m/>
    <m/>
    <s v="sq"/>
    <s v="sq"/>
    <n v="3665.44"/>
    <n v="57542997.559999913"/>
    <n v="57542997.559999913"/>
    <s v="Dubai"/>
  </r>
  <r>
    <s v="ORD108498"/>
    <s v="Adidas Running Shoes"/>
    <x v="1"/>
    <x v="9"/>
    <x v="1"/>
    <x v="4"/>
    <n v="2628.9"/>
    <n v="4"/>
    <x v="8493"/>
    <x v="194"/>
    <n v="2655"/>
    <x v="254"/>
    <m/>
    <m/>
    <s v="Jumia"/>
    <s v="Jum"/>
    <n v="99349.3"/>
    <n v="91504159.730000004"/>
    <n v="91504159.730000004"/>
    <s v="Riyadh"/>
  </r>
  <r>
    <s v="ORD108499"/>
    <s v="T-shirt Cotton"/>
    <x v="1"/>
    <x v="5"/>
    <x v="0"/>
    <x v="3"/>
    <n v="18315.990000000002"/>
    <n v="4"/>
    <x v="8494"/>
    <x v="275"/>
    <n v="3042"/>
    <x v="180"/>
    <m/>
    <m/>
    <s v="sq"/>
    <s v="sq"/>
    <n v="3665.44"/>
    <n v="91504159.730000004"/>
    <n v="91504159.730000004"/>
    <s v="Dubai"/>
  </r>
  <r>
    <s v="ORD108500"/>
    <s v="Xiaomi Redmi Note 12"/>
    <x v="0"/>
    <x v="7"/>
    <x v="2"/>
    <x v="2"/>
    <n v="19039.57"/>
    <n v="4"/>
    <x v="8495"/>
    <x v="139"/>
    <n v="3090"/>
    <x v="297"/>
    <m/>
    <m/>
    <s v="Amazon"/>
    <s v="Amazon"/>
    <n v="26648.76"/>
    <n v="92327183.770000085"/>
    <n v="92327183.770000085"/>
    <s v="Casablanca"/>
  </r>
  <r>
    <s v="ORD108501"/>
    <s v="Dell Inspiron 3501"/>
    <x v="3"/>
    <x v="8"/>
    <x v="1"/>
    <x v="2"/>
    <n v="18152.939999999999"/>
    <n v="3"/>
    <x v="8496"/>
    <x v="357"/>
    <n v="1564"/>
    <x v="51"/>
    <m/>
    <m/>
    <s v="Jumia"/>
    <s v="Jum"/>
    <n v="26648.76"/>
    <n v="57542997.559999913"/>
    <n v="57542997.559999913"/>
    <s v="Casablanca"/>
  </r>
  <r>
    <s v="ORD108502"/>
    <s v="Dell Inspiron 3501"/>
    <x v="3"/>
    <x v="8"/>
    <x v="1"/>
    <x v="3"/>
    <n v="12602.56"/>
    <n v="5"/>
    <x v="8497"/>
    <x v="355"/>
    <n v="1892"/>
    <x v="136"/>
    <m/>
    <m/>
    <s v="Jumia"/>
    <s v="Jum"/>
    <n v="3665.44"/>
    <n v="57542997.559999913"/>
    <n v="57542997.559999913"/>
    <s v="Dubai"/>
  </r>
  <r>
    <s v="ORD108503"/>
    <s v="Xiaomi Redmi Note 12"/>
    <x v="0"/>
    <x v="7"/>
    <x v="0"/>
    <x v="3"/>
    <n v="9912.69"/>
    <n v="4"/>
    <x v="8498"/>
    <x v="125"/>
    <n v="409"/>
    <x v="130"/>
    <m/>
    <m/>
    <s v="sq"/>
    <s v="sq"/>
    <n v="3665.44"/>
    <n v="92327183.770000085"/>
    <n v="92327183.770000085"/>
    <s v="Dubai"/>
  </r>
  <r>
    <s v="ORD108504"/>
    <s v="iPhone 13"/>
    <x v="0"/>
    <x v="4"/>
    <x v="2"/>
    <x v="2"/>
    <n v="2833.69"/>
    <n v="4"/>
    <x v="8499"/>
    <x v="251"/>
    <n v="3002"/>
    <x v="36"/>
    <m/>
    <m/>
    <s v="Amazon"/>
    <s v="Amazon"/>
    <n v="26648.76"/>
    <n v="92327183.770000085"/>
    <n v="92327183.770000085"/>
    <s v="Casablanca"/>
  </r>
  <r>
    <s v="ORD108505"/>
    <s v="iPhone 13"/>
    <x v="0"/>
    <x v="4"/>
    <x v="0"/>
    <x v="2"/>
    <n v="12440.23"/>
    <n v="3"/>
    <x v="8500"/>
    <x v="354"/>
    <n v="3884"/>
    <x v="216"/>
    <m/>
    <m/>
    <s v="sq"/>
    <s v="sq"/>
    <n v="26648.76"/>
    <n v="92327183.770000085"/>
    <n v="92327183.770000085"/>
    <s v="Casablanca"/>
  </r>
  <r>
    <s v="ORD108506"/>
    <s v="Xiaomi Redmi Note 12"/>
    <x v="0"/>
    <x v="7"/>
    <x v="2"/>
    <x v="1"/>
    <n v="10624.76"/>
    <n v="5"/>
    <x v="8501"/>
    <x v="36"/>
    <n v="3740"/>
    <x v="280"/>
    <m/>
    <m/>
    <s v="Amazon"/>
    <s v="Amazon"/>
    <n v="13290.4"/>
    <n v="92327183.770000085"/>
    <n v="92327183.770000085"/>
    <s v="Alexandria"/>
  </r>
  <r>
    <s v="ORD108507"/>
    <s v="Samsung Galaxy A14"/>
    <x v="0"/>
    <x v="0"/>
    <x v="2"/>
    <x v="3"/>
    <n v="5453.6"/>
    <n v="3"/>
    <x v="8502"/>
    <x v="374"/>
    <n v="2036"/>
    <x v="260"/>
    <m/>
    <m/>
    <s v="Amazon"/>
    <s v="Amazon"/>
    <n v="3665.44"/>
    <n v="92327183.770000085"/>
    <n v="92327183.770000085"/>
    <s v="Dubai"/>
  </r>
  <r>
    <s v="ORD108508"/>
    <s v="T-shirt Cotton"/>
    <x v="1"/>
    <x v="5"/>
    <x v="0"/>
    <x v="5"/>
    <n v="11019.52"/>
    <n v="2"/>
    <x v="8503"/>
    <x v="363"/>
    <n v="4654"/>
    <x v="19"/>
    <m/>
    <m/>
    <s v="sq"/>
    <s v="sq"/>
    <n v="27872.98"/>
    <n v="91504159.730000004"/>
    <n v="91504159.730000004"/>
    <s v="Giza"/>
  </r>
  <r>
    <s v="ORD108509"/>
    <s v="HP Pavilion Laptop"/>
    <x v="3"/>
    <x v="3"/>
    <x v="0"/>
    <x v="5"/>
    <n v="16983.669999999998"/>
    <n v="1"/>
    <x v="8504"/>
    <x v="230"/>
    <n v="2422"/>
    <x v="214"/>
    <m/>
    <m/>
    <s v="sq"/>
    <s v="sq"/>
    <n v="27872.98"/>
    <n v="57542997.559999913"/>
    <n v="57542997.559999913"/>
    <s v="Giza"/>
  </r>
  <r>
    <s v="ORD108510"/>
    <s v="HP Pavilion Laptop"/>
    <x v="3"/>
    <x v="3"/>
    <x v="2"/>
    <x v="0"/>
    <n v="1395.62"/>
    <n v="1"/>
    <x v="8505"/>
    <x v="316"/>
    <n v="3961"/>
    <x v="136"/>
    <m/>
    <m/>
    <s v="Amazon"/>
    <s v="Amazon"/>
    <n v="16284.02"/>
    <n v="57542997.559999913"/>
    <n v="57542997.559999913"/>
    <s v="Cairo"/>
  </r>
  <r>
    <s v="ORD108511"/>
    <s v="HP Pavilion Laptop"/>
    <x v="3"/>
    <x v="3"/>
    <x v="2"/>
    <x v="5"/>
    <n v="8939.02"/>
    <n v="4"/>
    <x v="8506"/>
    <x v="345"/>
    <n v="1732"/>
    <x v="142"/>
    <m/>
    <m/>
    <s v="Amazon"/>
    <s v="Amazon"/>
    <n v="27872.98"/>
    <n v="57542997.559999913"/>
    <n v="57542997.559999913"/>
    <s v="Giza"/>
  </r>
  <r>
    <s v="ORD108512"/>
    <s v="Adidas Running Shoes"/>
    <x v="1"/>
    <x v="9"/>
    <x v="2"/>
    <x v="3"/>
    <n v="6475.39"/>
    <n v="1"/>
    <x v="8507"/>
    <x v="127"/>
    <n v="3926"/>
    <x v="132"/>
    <m/>
    <m/>
    <s v="Amazon"/>
    <s v="Amazon"/>
    <n v="3665.44"/>
    <n v="91504159.730000004"/>
    <n v="91504159.730000004"/>
    <s v="Dubai"/>
  </r>
  <r>
    <s v="ORD108513"/>
    <s v="T-shirt Cotton"/>
    <x v="1"/>
    <x v="5"/>
    <x v="2"/>
    <x v="2"/>
    <n v="19670.150000000001"/>
    <n v="4"/>
    <x v="8508"/>
    <x v="296"/>
    <n v="1071"/>
    <x v="155"/>
    <m/>
    <m/>
    <s v="Amazon"/>
    <s v="Amazon"/>
    <n v="26648.76"/>
    <n v="91504159.730000004"/>
    <n v="91504159.730000004"/>
    <s v="Casablanca"/>
  </r>
  <r>
    <s v="ORD108514"/>
    <s v="Smartwatch FitPro"/>
    <x v="4"/>
    <x v="6"/>
    <x v="1"/>
    <x v="0"/>
    <n v="17100.349999999999"/>
    <n v="3"/>
    <x v="8509"/>
    <x v="116"/>
    <n v="196"/>
    <x v="165"/>
    <m/>
    <m/>
    <s v="Jumia"/>
    <s v="Jum"/>
    <n v="16284.02"/>
    <n v="31420413.200000018"/>
    <n v="31420413.200000018"/>
    <s v="Cairo"/>
  </r>
  <r>
    <s v="ORD108515"/>
    <s v="Samsung Galaxy A14"/>
    <x v="0"/>
    <x v="0"/>
    <x v="1"/>
    <x v="1"/>
    <n v="19993.740000000002"/>
    <n v="2"/>
    <x v="8510"/>
    <x v="225"/>
    <n v="2193"/>
    <x v="13"/>
    <m/>
    <m/>
    <s v="Jumia"/>
    <s v="Jum"/>
    <n v="13290.4"/>
    <n v="92327183.770000085"/>
    <n v="92327183.770000085"/>
    <s v="Alexandria"/>
  </r>
  <r>
    <s v="ORD108516"/>
    <s v="Smartwatch FitPro"/>
    <x v="4"/>
    <x v="6"/>
    <x v="2"/>
    <x v="3"/>
    <n v="11599.84"/>
    <n v="1"/>
    <x v="8511"/>
    <x v="266"/>
    <n v="2718"/>
    <x v="144"/>
    <m/>
    <m/>
    <s v="Amazon"/>
    <s v="Amazon"/>
    <n v="3665.44"/>
    <n v="31420413.200000018"/>
    <n v="31420413.200000018"/>
    <s v="Dubai"/>
  </r>
  <r>
    <s v="ORD108517"/>
    <s v="Adidas Running Shoes"/>
    <x v="1"/>
    <x v="9"/>
    <x v="2"/>
    <x v="2"/>
    <n v="643.21"/>
    <n v="5"/>
    <x v="8512"/>
    <x v="35"/>
    <n v="2673"/>
    <x v="246"/>
    <m/>
    <m/>
    <s v="Amazon"/>
    <s v="Amazon"/>
    <n v="26648.76"/>
    <n v="91504159.730000004"/>
    <n v="91504159.730000004"/>
    <s v="Casablanca"/>
  </r>
  <r>
    <s v="ORD108518"/>
    <s v="Dell Inspiron 3501"/>
    <x v="3"/>
    <x v="8"/>
    <x v="1"/>
    <x v="2"/>
    <n v="16933.150000000001"/>
    <n v="1"/>
    <x v="8513"/>
    <x v="67"/>
    <n v="4951"/>
    <x v="153"/>
    <m/>
    <m/>
    <s v="Jumia"/>
    <s v="Jum"/>
    <n v="26648.76"/>
    <n v="57542997.559999913"/>
    <n v="57542997.559999913"/>
    <s v="Casablanca"/>
  </r>
  <r>
    <s v="ORD108519"/>
    <s v="T-shirt Cotton"/>
    <x v="1"/>
    <x v="5"/>
    <x v="0"/>
    <x v="4"/>
    <n v="3256.65"/>
    <n v="3"/>
    <x v="8514"/>
    <x v="110"/>
    <n v="693"/>
    <x v="355"/>
    <m/>
    <m/>
    <s v="sq"/>
    <s v="sq"/>
    <n v="99349.3"/>
    <n v="91504159.730000004"/>
    <n v="91504159.730000004"/>
    <s v="Riyadh"/>
  </r>
  <r>
    <s v="ORD108520"/>
    <s v="Samsung Galaxy A14"/>
    <x v="0"/>
    <x v="0"/>
    <x v="2"/>
    <x v="5"/>
    <n v="12089.58"/>
    <n v="1"/>
    <x v="8515"/>
    <x v="365"/>
    <n v="512"/>
    <x v="107"/>
    <m/>
    <m/>
    <s v="Amazon"/>
    <s v="Amazon"/>
    <n v="27872.98"/>
    <n v="92327183.770000085"/>
    <n v="92327183.770000085"/>
    <s v="Giza"/>
  </r>
  <r>
    <s v="ORD108521"/>
    <s v="Adidas Running Shoes"/>
    <x v="1"/>
    <x v="9"/>
    <x v="0"/>
    <x v="0"/>
    <n v="14897.01"/>
    <n v="4"/>
    <x v="8516"/>
    <x v="76"/>
    <n v="2382"/>
    <x v="312"/>
    <m/>
    <m/>
    <s v="sq"/>
    <s v="sq"/>
    <n v="16284.02"/>
    <n v="91504159.730000004"/>
    <n v="91504159.730000004"/>
    <s v="Cairo"/>
  </r>
  <r>
    <s v="ORD108522"/>
    <s v="HP Pavilion Laptop"/>
    <x v="3"/>
    <x v="3"/>
    <x v="2"/>
    <x v="2"/>
    <n v="3900.21"/>
    <n v="5"/>
    <x v="8517"/>
    <x v="18"/>
    <n v="4628"/>
    <x v="328"/>
    <m/>
    <m/>
    <s v="Amazon"/>
    <s v="Amazon"/>
    <n v="26648.76"/>
    <n v="57542997.559999913"/>
    <n v="57542997.559999913"/>
    <s v="Casablanca"/>
  </r>
  <r>
    <s v="ORD108523"/>
    <s v="iPhone 13"/>
    <x v="0"/>
    <x v="4"/>
    <x v="2"/>
    <x v="3"/>
    <n v="15046.19"/>
    <n v="3"/>
    <x v="8518"/>
    <x v="73"/>
    <n v="4044"/>
    <x v="269"/>
    <m/>
    <m/>
    <s v="Amazon"/>
    <s v="Amazon"/>
    <n v="3665.44"/>
    <n v="92327183.770000085"/>
    <n v="92327183.770000085"/>
    <s v="Dubai"/>
  </r>
  <r>
    <s v="ORD108524"/>
    <s v="Smartwatch FitPro"/>
    <x v="4"/>
    <x v="6"/>
    <x v="1"/>
    <x v="5"/>
    <n v="9561.7099999999991"/>
    <n v="1"/>
    <x v="8519"/>
    <x v="317"/>
    <n v="2402"/>
    <x v="86"/>
    <m/>
    <m/>
    <s v="Jumia"/>
    <s v="Jum"/>
    <n v="27872.98"/>
    <n v="31420413.200000018"/>
    <n v="31420413.200000018"/>
    <s v="Giza"/>
  </r>
  <r>
    <s v="ORD108525"/>
    <s v="HP Pavilion Laptop"/>
    <x v="3"/>
    <x v="3"/>
    <x v="0"/>
    <x v="3"/>
    <n v="15307.25"/>
    <n v="1"/>
    <x v="8520"/>
    <x v="71"/>
    <n v="1577"/>
    <x v="327"/>
    <m/>
    <m/>
    <s v="sq"/>
    <s v="sq"/>
    <n v="3665.44"/>
    <n v="57542997.559999913"/>
    <n v="57542997.559999913"/>
    <s v="Dubai"/>
  </r>
  <r>
    <s v="ORD108526"/>
    <s v="Adidas Running Shoes"/>
    <x v="1"/>
    <x v="9"/>
    <x v="2"/>
    <x v="2"/>
    <n v="11716.08"/>
    <n v="1"/>
    <x v="8521"/>
    <x v="11"/>
    <n v="1529"/>
    <x v="188"/>
    <m/>
    <m/>
    <s v="Amazon"/>
    <s v="Amazon"/>
    <n v="26648.76"/>
    <n v="91504159.730000004"/>
    <n v="91504159.730000004"/>
    <s v="Casablanca"/>
  </r>
  <r>
    <s v="ORD108527"/>
    <s v="HP Pavilion Laptop"/>
    <x v="3"/>
    <x v="3"/>
    <x v="2"/>
    <x v="3"/>
    <n v="8311.61"/>
    <n v="2"/>
    <x v="8522"/>
    <x v="167"/>
    <n v="2087"/>
    <x v="135"/>
    <m/>
    <m/>
    <s v="Amazon"/>
    <s v="Amazon"/>
    <n v="3665.44"/>
    <n v="57542997.559999913"/>
    <n v="57542997.559999913"/>
    <s v="Dubai"/>
  </r>
  <r>
    <s v="ORD108528"/>
    <s v="iPhone 13"/>
    <x v="0"/>
    <x v="4"/>
    <x v="1"/>
    <x v="1"/>
    <n v="19257.939999999999"/>
    <n v="3"/>
    <x v="8523"/>
    <x v="354"/>
    <n v="1350"/>
    <x v="9"/>
    <m/>
    <m/>
    <s v="Jumia"/>
    <s v="Jum"/>
    <n v="13290.4"/>
    <n v="92327183.770000085"/>
    <n v="92327183.770000085"/>
    <s v="Alexandria"/>
  </r>
  <r>
    <s v="ORD108529"/>
    <s v="Nike Air Max"/>
    <x v="1"/>
    <x v="1"/>
    <x v="2"/>
    <x v="0"/>
    <n v="14168.09"/>
    <n v="1"/>
    <x v="8524"/>
    <x v="273"/>
    <n v="1713"/>
    <x v="60"/>
    <m/>
    <m/>
    <s v="Amazon"/>
    <s v="Amazon"/>
    <n v="16284.02"/>
    <n v="91504159.730000004"/>
    <n v="91504159.730000004"/>
    <s v="Cairo"/>
  </r>
  <r>
    <s v="ORD108530"/>
    <s v="Dell Inspiron 3501"/>
    <x v="3"/>
    <x v="8"/>
    <x v="1"/>
    <x v="1"/>
    <n v="13987.16"/>
    <n v="3"/>
    <x v="8525"/>
    <x v="111"/>
    <n v="206"/>
    <x v="287"/>
    <m/>
    <m/>
    <s v="Jumia"/>
    <s v="Jum"/>
    <n v="13290.4"/>
    <n v="57542997.559999913"/>
    <n v="57542997.559999913"/>
    <s v="Alexandria"/>
  </r>
  <r>
    <s v="ORD108531"/>
    <s v="Smartwatch FitPro"/>
    <x v="4"/>
    <x v="6"/>
    <x v="0"/>
    <x v="3"/>
    <n v="13630.65"/>
    <n v="3"/>
    <x v="8526"/>
    <x v="158"/>
    <n v="3153"/>
    <x v="120"/>
    <m/>
    <m/>
    <s v="sq"/>
    <s v="sq"/>
    <n v="3665.44"/>
    <n v="31420413.200000018"/>
    <n v="31420413.200000018"/>
    <s v="Dubai"/>
  </r>
  <r>
    <s v="ORD108532"/>
    <s v="Xiaomi Redmi Note 12"/>
    <x v="0"/>
    <x v="7"/>
    <x v="0"/>
    <x v="4"/>
    <n v="10547.13"/>
    <n v="3"/>
    <x v="8527"/>
    <x v="310"/>
    <n v="2025"/>
    <x v="128"/>
    <m/>
    <m/>
    <s v="sq"/>
    <s v="sq"/>
    <n v="99349.3"/>
    <n v="92327183.770000085"/>
    <n v="92327183.770000085"/>
    <s v="Riyadh"/>
  </r>
  <r>
    <s v="ORD108533"/>
    <s v="HP Pavilion Laptop"/>
    <x v="3"/>
    <x v="3"/>
    <x v="0"/>
    <x v="2"/>
    <n v="8193.7999999999993"/>
    <n v="5"/>
    <x v="8528"/>
    <x v="395"/>
    <n v="597"/>
    <x v="165"/>
    <m/>
    <m/>
    <s v="sq"/>
    <s v="sq"/>
    <n v="26648.76"/>
    <n v="57542997.559999913"/>
    <n v="57542997.559999913"/>
    <s v="Casablanca"/>
  </r>
  <r>
    <s v="ORD108534"/>
    <s v="Adidas Running Shoes"/>
    <x v="1"/>
    <x v="9"/>
    <x v="2"/>
    <x v="2"/>
    <n v="1568.48"/>
    <n v="3"/>
    <x v="8529"/>
    <x v="322"/>
    <n v="1022"/>
    <x v="51"/>
    <m/>
    <m/>
    <s v="Amazon"/>
    <s v="Amazon"/>
    <n v="26648.76"/>
    <n v="91504159.730000004"/>
    <n v="91504159.730000004"/>
    <s v="Casablanca"/>
  </r>
  <r>
    <s v="ORD108535"/>
    <s v="Samsung Galaxy A14"/>
    <x v="0"/>
    <x v="0"/>
    <x v="2"/>
    <x v="0"/>
    <n v="7411.03"/>
    <n v="4"/>
    <x v="8530"/>
    <x v="155"/>
    <n v="4929"/>
    <x v="19"/>
    <m/>
    <m/>
    <s v="Amazon"/>
    <s v="Amazon"/>
    <n v="16284.02"/>
    <n v="92327183.770000085"/>
    <n v="92327183.770000085"/>
    <s v="Cairo"/>
  </r>
  <r>
    <s v="ORD108536"/>
    <s v="Dell Inspiron 3501"/>
    <x v="3"/>
    <x v="8"/>
    <x v="2"/>
    <x v="3"/>
    <n v="2521.3000000000002"/>
    <n v="3"/>
    <x v="8531"/>
    <x v="247"/>
    <n v="1918"/>
    <x v="207"/>
    <m/>
    <m/>
    <s v="Amazon"/>
    <s v="Amazon"/>
    <n v="3665.44"/>
    <n v="57542997.559999913"/>
    <n v="57542997.559999913"/>
    <s v="Dubai"/>
  </r>
  <r>
    <s v="ORD108537"/>
    <s v="Nike Air Max"/>
    <x v="1"/>
    <x v="1"/>
    <x v="2"/>
    <x v="0"/>
    <n v="9959.39"/>
    <n v="5"/>
    <x v="8532"/>
    <x v="97"/>
    <n v="2055"/>
    <x v="247"/>
    <m/>
    <m/>
    <s v="Amazon"/>
    <s v="Amazon"/>
    <n v="16284.02"/>
    <n v="91504159.730000004"/>
    <n v="91504159.730000004"/>
    <s v="Cairo"/>
  </r>
  <r>
    <s v="ORD108538"/>
    <s v="Bluetooth Headset"/>
    <x v="2"/>
    <x v="2"/>
    <x v="0"/>
    <x v="2"/>
    <n v="14580.35"/>
    <n v="2"/>
    <x v="8533"/>
    <x v="353"/>
    <n v="4609"/>
    <x v="36"/>
    <m/>
    <m/>
    <s v="sq"/>
    <s v="sq"/>
    <n v="26648.76"/>
    <n v="29200970.130000021"/>
    <n v="29200970.130000021"/>
    <s v="Casablanca"/>
  </r>
  <r>
    <s v="ORD108539"/>
    <s v="Smartwatch FitPro"/>
    <x v="4"/>
    <x v="6"/>
    <x v="0"/>
    <x v="1"/>
    <n v="312.52999999999997"/>
    <n v="1"/>
    <x v="8534"/>
    <x v="158"/>
    <n v="2738"/>
    <x v="355"/>
    <m/>
    <m/>
    <s v="sq"/>
    <s v="sq"/>
    <n v="13290.4"/>
    <n v="31420413.200000018"/>
    <n v="31420413.200000018"/>
    <s v="Alexandria"/>
  </r>
  <r>
    <s v="ORD108540"/>
    <s v="Bluetooth Headset"/>
    <x v="2"/>
    <x v="2"/>
    <x v="0"/>
    <x v="0"/>
    <n v="119.62"/>
    <n v="1"/>
    <x v="8535"/>
    <x v="232"/>
    <n v="3204"/>
    <x v="20"/>
    <m/>
    <m/>
    <s v="sq"/>
    <s v="sq"/>
    <n v="16284.02"/>
    <n v="29200970.130000021"/>
    <n v="29200970.130000021"/>
    <s v="Cairo"/>
  </r>
  <r>
    <s v="ORD108541"/>
    <s v="Dell Inspiron 3501"/>
    <x v="3"/>
    <x v="8"/>
    <x v="0"/>
    <x v="1"/>
    <n v="9791.2199999999993"/>
    <n v="3"/>
    <x v="8536"/>
    <x v="375"/>
    <n v="1684"/>
    <x v="267"/>
    <m/>
    <m/>
    <s v="sq"/>
    <s v="sq"/>
    <n v="13290.4"/>
    <n v="57542997.559999913"/>
    <n v="57542997.559999913"/>
    <s v="Alexandria"/>
  </r>
  <r>
    <s v="ORD108542"/>
    <s v="T-shirt Cotton"/>
    <x v="1"/>
    <x v="5"/>
    <x v="2"/>
    <x v="4"/>
    <n v="9507.74"/>
    <n v="1"/>
    <x v="8537"/>
    <x v="288"/>
    <n v="3175"/>
    <x v="274"/>
    <m/>
    <m/>
    <s v="Amazon"/>
    <s v="Amazon"/>
    <n v="99349.3"/>
    <n v="91504159.730000004"/>
    <n v="91504159.730000004"/>
    <s v="Riyadh"/>
  </r>
  <r>
    <s v="ORD108543"/>
    <s v="Samsung Galaxy A14"/>
    <x v="0"/>
    <x v="0"/>
    <x v="2"/>
    <x v="2"/>
    <n v="18003.41"/>
    <n v="1"/>
    <x v="8538"/>
    <x v="204"/>
    <n v="4566"/>
    <x v="117"/>
    <m/>
    <m/>
    <s v="Amazon"/>
    <s v="Amazon"/>
    <n v="26648.76"/>
    <n v="92327183.770000085"/>
    <n v="92327183.770000085"/>
    <s v="Casablanca"/>
  </r>
  <r>
    <s v="ORD108544"/>
    <s v="Adidas Running Shoes"/>
    <x v="1"/>
    <x v="9"/>
    <x v="1"/>
    <x v="2"/>
    <n v="19327.599999999999"/>
    <n v="4"/>
    <x v="8539"/>
    <x v="379"/>
    <n v="2797"/>
    <x v="196"/>
    <m/>
    <m/>
    <s v="Jumia"/>
    <s v="Jum"/>
    <n v="26648.76"/>
    <n v="91504159.730000004"/>
    <n v="91504159.730000004"/>
    <s v="Casablanca"/>
  </r>
  <r>
    <s v="ORD108545"/>
    <s v="Bluetooth Headset"/>
    <x v="2"/>
    <x v="2"/>
    <x v="0"/>
    <x v="4"/>
    <n v="6303.23"/>
    <n v="1"/>
    <x v="8540"/>
    <x v="248"/>
    <n v="2953"/>
    <x v="3"/>
    <m/>
    <m/>
    <s v="sq"/>
    <s v="sq"/>
    <n v="99349.3"/>
    <n v="29200970.130000021"/>
    <n v="29200970.130000021"/>
    <s v="Riyadh"/>
  </r>
  <r>
    <s v="ORD108546"/>
    <s v="Dell Inspiron 3501"/>
    <x v="3"/>
    <x v="8"/>
    <x v="2"/>
    <x v="4"/>
    <n v="8713.34"/>
    <n v="5"/>
    <x v="8541"/>
    <x v="325"/>
    <n v="1911"/>
    <x v="164"/>
    <m/>
    <m/>
    <s v="Amazon"/>
    <s v="Amazon"/>
    <n v="99349.3"/>
    <n v="57542997.559999913"/>
    <n v="57542997.559999913"/>
    <s v="Riyadh"/>
  </r>
  <r>
    <s v="ORD108547"/>
    <s v="Samsung Galaxy A14"/>
    <x v="0"/>
    <x v="0"/>
    <x v="1"/>
    <x v="5"/>
    <n v="8701.33"/>
    <n v="3"/>
    <x v="8542"/>
    <x v="338"/>
    <n v="2497"/>
    <x v="121"/>
    <m/>
    <m/>
    <s v="Jumia"/>
    <s v="Jum"/>
    <n v="27872.98"/>
    <n v="92327183.770000085"/>
    <n v="92327183.770000085"/>
    <s v="Giza"/>
  </r>
  <r>
    <s v="ORD108548"/>
    <s v="Samsung Galaxy A14"/>
    <x v="0"/>
    <x v="0"/>
    <x v="1"/>
    <x v="3"/>
    <n v="3669.79"/>
    <n v="4"/>
    <x v="8543"/>
    <x v="221"/>
    <n v="2061"/>
    <x v="5"/>
    <m/>
    <m/>
    <s v="Jumia"/>
    <s v="Jum"/>
    <n v="3665.44"/>
    <n v="92327183.770000085"/>
    <n v="92327183.770000085"/>
    <s v="Dubai"/>
  </r>
  <r>
    <s v="ORD108549"/>
    <s v="Dell Inspiron 3501"/>
    <x v="3"/>
    <x v="8"/>
    <x v="1"/>
    <x v="0"/>
    <n v="11328.67"/>
    <n v="2"/>
    <x v="8544"/>
    <x v="21"/>
    <n v="3495"/>
    <x v="64"/>
    <m/>
    <m/>
    <s v="Jumia"/>
    <s v="Jum"/>
    <n v="16284.02"/>
    <n v="57542997.559999913"/>
    <n v="57542997.559999913"/>
    <s v="Cairo"/>
  </r>
  <r>
    <s v="ORD108550"/>
    <s v="HP Pavilion Laptop"/>
    <x v="3"/>
    <x v="3"/>
    <x v="2"/>
    <x v="4"/>
    <n v="12800.34"/>
    <n v="1"/>
    <x v="8545"/>
    <x v="18"/>
    <n v="804"/>
    <x v="54"/>
    <m/>
    <m/>
    <s v="Amazon"/>
    <s v="Amazon"/>
    <n v="99349.3"/>
    <n v="57542997.559999913"/>
    <n v="57542997.559999913"/>
    <s v="Riyadh"/>
  </r>
  <r>
    <s v="ORD108551"/>
    <s v="Bluetooth Headset"/>
    <x v="2"/>
    <x v="2"/>
    <x v="2"/>
    <x v="4"/>
    <n v="13493.16"/>
    <n v="3"/>
    <x v="8546"/>
    <x v="316"/>
    <n v="4942"/>
    <x v="65"/>
    <m/>
    <m/>
    <s v="Amazon"/>
    <s v="Amazon"/>
    <n v="99349.3"/>
    <n v="29200970.130000021"/>
    <n v="29200970.130000021"/>
    <s v="Riyadh"/>
  </r>
  <r>
    <s v="ORD108552"/>
    <s v="Adidas Running Shoes"/>
    <x v="1"/>
    <x v="9"/>
    <x v="2"/>
    <x v="1"/>
    <n v="7261.92"/>
    <n v="1"/>
    <x v="8547"/>
    <x v="219"/>
    <n v="620"/>
    <x v="33"/>
    <m/>
    <m/>
    <s v="Amazon"/>
    <s v="Amazon"/>
    <n v="13290.4"/>
    <n v="91504159.730000004"/>
    <n v="91504159.730000004"/>
    <s v="Alexandria"/>
  </r>
  <r>
    <s v="ORD108553"/>
    <s v="iPhone 13"/>
    <x v="0"/>
    <x v="4"/>
    <x v="0"/>
    <x v="4"/>
    <n v="1755.6"/>
    <n v="2"/>
    <x v="8548"/>
    <x v="104"/>
    <n v="1551"/>
    <x v="338"/>
    <m/>
    <m/>
    <s v="sq"/>
    <s v="sq"/>
    <n v="99349.3"/>
    <n v="92327183.770000085"/>
    <n v="92327183.770000085"/>
    <s v="Riyadh"/>
  </r>
  <r>
    <s v="ORD108554"/>
    <s v="Samsung Galaxy A14"/>
    <x v="0"/>
    <x v="0"/>
    <x v="0"/>
    <x v="2"/>
    <n v="9851.4"/>
    <n v="3"/>
    <x v="8549"/>
    <x v="389"/>
    <n v="3619"/>
    <x v="245"/>
    <m/>
    <m/>
    <s v="sq"/>
    <s v="sq"/>
    <n v="26648.76"/>
    <n v="92327183.770000085"/>
    <n v="92327183.770000085"/>
    <s v="Casablanca"/>
  </r>
  <r>
    <s v="ORD108555"/>
    <s v="iPhone 13"/>
    <x v="0"/>
    <x v="4"/>
    <x v="1"/>
    <x v="0"/>
    <n v="2214.67"/>
    <n v="2"/>
    <x v="8550"/>
    <x v="192"/>
    <n v="4888"/>
    <x v="240"/>
    <m/>
    <m/>
    <s v="Jumia"/>
    <s v="Jum"/>
    <n v="16284.02"/>
    <n v="92327183.770000085"/>
    <n v="92327183.770000085"/>
    <s v="Cairo"/>
  </r>
  <r>
    <s v="ORD108556"/>
    <s v="HP Pavilion Laptop"/>
    <x v="3"/>
    <x v="3"/>
    <x v="2"/>
    <x v="1"/>
    <n v="5369.69"/>
    <n v="5"/>
    <x v="8551"/>
    <x v="345"/>
    <n v="3138"/>
    <x v="70"/>
    <m/>
    <m/>
    <s v="Amazon"/>
    <s v="Amazon"/>
    <n v="13290.4"/>
    <n v="57542997.559999913"/>
    <n v="57542997.559999913"/>
    <s v="Alexandria"/>
  </r>
  <r>
    <s v="ORD108557"/>
    <s v="iPhone 13"/>
    <x v="0"/>
    <x v="4"/>
    <x v="0"/>
    <x v="1"/>
    <n v="5912.15"/>
    <n v="5"/>
    <x v="8552"/>
    <x v="277"/>
    <n v="3025"/>
    <x v="127"/>
    <m/>
    <m/>
    <s v="sq"/>
    <s v="sq"/>
    <n v="13290.4"/>
    <n v="92327183.770000085"/>
    <n v="92327183.770000085"/>
    <s v="Alexandria"/>
  </r>
  <r>
    <s v="ORD108558"/>
    <s v="Smartwatch FitPro"/>
    <x v="4"/>
    <x v="6"/>
    <x v="2"/>
    <x v="4"/>
    <n v="1585.49"/>
    <n v="5"/>
    <x v="8553"/>
    <x v="183"/>
    <n v="3711"/>
    <x v="45"/>
    <m/>
    <m/>
    <s v="Amazon"/>
    <s v="Amazon"/>
    <n v="99349.3"/>
    <n v="31420413.200000018"/>
    <n v="31420413.200000018"/>
    <s v="Riyadh"/>
  </r>
  <r>
    <s v="ORD108559"/>
    <s v="iPhone 13"/>
    <x v="0"/>
    <x v="4"/>
    <x v="2"/>
    <x v="3"/>
    <n v="12713.74"/>
    <n v="4"/>
    <x v="8554"/>
    <x v="42"/>
    <n v="3949"/>
    <x v="38"/>
    <m/>
    <m/>
    <s v="Amazon"/>
    <s v="Amazon"/>
    <n v="3665.44"/>
    <n v="92327183.770000085"/>
    <n v="92327183.770000085"/>
    <s v="Dubai"/>
  </r>
  <r>
    <s v="ORD108560"/>
    <s v="Nike Air Max"/>
    <x v="1"/>
    <x v="1"/>
    <x v="1"/>
    <x v="0"/>
    <n v="666.13"/>
    <n v="3"/>
    <x v="8555"/>
    <x v="62"/>
    <n v="1092"/>
    <x v="58"/>
    <m/>
    <m/>
    <s v="Jumia"/>
    <s v="Jum"/>
    <n v="16284.02"/>
    <n v="91504159.730000004"/>
    <n v="91504159.730000004"/>
    <s v="Cairo"/>
  </r>
  <r>
    <s v="ORD108561"/>
    <s v="Samsung Galaxy A14"/>
    <x v="0"/>
    <x v="0"/>
    <x v="2"/>
    <x v="3"/>
    <n v="5042.49"/>
    <n v="4"/>
    <x v="8556"/>
    <x v="201"/>
    <n v="4405"/>
    <x v="159"/>
    <m/>
    <m/>
    <s v="Amazon"/>
    <s v="Amazon"/>
    <n v="3665.44"/>
    <n v="92327183.770000085"/>
    <n v="92327183.770000085"/>
    <s v="Dubai"/>
  </r>
  <r>
    <s v="ORD108562"/>
    <s v="Smartwatch FitPro"/>
    <x v="4"/>
    <x v="6"/>
    <x v="0"/>
    <x v="5"/>
    <n v="2538.25"/>
    <n v="4"/>
    <x v="8557"/>
    <x v="297"/>
    <n v="2319"/>
    <x v="316"/>
    <m/>
    <m/>
    <s v="sq"/>
    <s v="sq"/>
    <n v="27872.98"/>
    <n v="31420413.200000018"/>
    <n v="31420413.200000018"/>
    <s v="Giza"/>
  </r>
  <r>
    <s v="ORD108563"/>
    <s v="HP Pavilion Laptop"/>
    <x v="3"/>
    <x v="3"/>
    <x v="2"/>
    <x v="2"/>
    <n v="3925.26"/>
    <n v="4"/>
    <x v="8558"/>
    <x v="275"/>
    <n v="2276"/>
    <x v="215"/>
    <m/>
    <m/>
    <s v="Amazon"/>
    <s v="Amazon"/>
    <n v="26648.76"/>
    <n v="57542997.559999913"/>
    <n v="57542997.559999913"/>
    <s v="Casablanca"/>
  </r>
  <r>
    <s v="ORD108564"/>
    <s v="Smartwatch FitPro"/>
    <x v="4"/>
    <x v="6"/>
    <x v="0"/>
    <x v="0"/>
    <n v="19399.28"/>
    <n v="1"/>
    <x v="8559"/>
    <x v="370"/>
    <n v="717"/>
    <x v="266"/>
    <m/>
    <m/>
    <s v="sq"/>
    <s v="sq"/>
    <n v="16284.02"/>
    <n v="31420413.200000018"/>
    <n v="31420413.200000018"/>
    <s v="Cairo"/>
  </r>
  <r>
    <s v="ORD108565"/>
    <s v="Bluetooth Headset"/>
    <x v="2"/>
    <x v="2"/>
    <x v="2"/>
    <x v="0"/>
    <n v="5336.98"/>
    <n v="4"/>
    <x v="8560"/>
    <x v="101"/>
    <n v="267"/>
    <x v="321"/>
    <m/>
    <m/>
    <s v="Amazon"/>
    <s v="Amazon"/>
    <n v="16284.02"/>
    <n v="29200970.130000021"/>
    <n v="29200970.130000021"/>
    <s v="Cairo"/>
  </r>
  <r>
    <s v="ORD108566"/>
    <s v="T-shirt Cotton"/>
    <x v="1"/>
    <x v="5"/>
    <x v="0"/>
    <x v="4"/>
    <n v="12943.68"/>
    <n v="4"/>
    <x v="8561"/>
    <x v="295"/>
    <n v="131"/>
    <x v="70"/>
    <m/>
    <m/>
    <s v="sq"/>
    <s v="sq"/>
    <n v="99349.3"/>
    <n v="91504159.730000004"/>
    <n v="91504159.730000004"/>
    <s v="Riyadh"/>
  </r>
  <r>
    <s v="ORD108567"/>
    <s v="Bluetooth Headset"/>
    <x v="2"/>
    <x v="2"/>
    <x v="0"/>
    <x v="0"/>
    <n v="11550.39"/>
    <n v="5"/>
    <x v="8562"/>
    <x v="119"/>
    <n v="3539"/>
    <x v="293"/>
    <m/>
    <m/>
    <s v="sq"/>
    <s v="sq"/>
    <n v="16284.02"/>
    <n v="29200970.130000021"/>
    <n v="29200970.130000021"/>
    <s v="Cairo"/>
  </r>
  <r>
    <s v="ORD108568"/>
    <s v="Bluetooth Headset"/>
    <x v="2"/>
    <x v="2"/>
    <x v="1"/>
    <x v="4"/>
    <n v="17896.54"/>
    <n v="5"/>
    <x v="8563"/>
    <x v="247"/>
    <n v="2124"/>
    <x v="215"/>
    <m/>
    <m/>
    <s v="Jumia"/>
    <s v="Jum"/>
    <n v="99349.3"/>
    <n v="29200970.130000021"/>
    <n v="29200970.130000021"/>
    <s v="Riyadh"/>
  </r>
  <r>
    <s v="ORD108569"/>
    <s v="HP Pavilion Laptop"/>
    <x v="3"/>
    <x v="3"/>
    <x v="0"/>
    <x v="5"/>
    <n v="19048.73"/>
    <n v="2"/>
    <x v="8564"/>
    <x v="4"/>
    <n v="1738"/>
    <x v="6"/>
    <m/>
    <m/>
    <s v="sq"/>
    <s v="sq"/>
    <n v="27872.98"/>
    <n v="57542997.559999913"/>
    <n v="57542997.559999913"/>
    <s v="Giza"/>
  </r>
  <r>
    <s v="ORD108570"/>
    <s v="Samsung Galaxy A14"/>
    <x v="0"/>
    <x v="0"/>
    <x v="0"/>
    <x v="5"/>
    <n v="8716.2099999999991"/>
    <n v="3"/>
    <x v="8565"/>
    <x v="346"/>
    <n v="1778"/>
    <x v="57"/>
    <m/>
    <m/>
    <s v="sq"/>
    <s v="sq"/>
    <n v="27872.98"/>
    <n v="92327183.770000085"/>
    <n v="92327183.770000085"/>
    <s v="Giza"/>
  </r>
  <r>
    <s v="ORD108571"/>
    <s v="Bluetooth Headset"/>
    <x v="2"/>
    <x v="2"/>
    <x v="1"/>
    <x v="4"/>
    <n v="8315.61"/>
    <n v="3"/>
    <x v="8566"/>
    <x v="259"/>
    <n v="3255"/>
    <x v="142"/>
    <m/>
    <m/>
    <s v="Jumia"/>
    <s v="Jum"/>
    <n v="99349.3"/>
    <n v="29200970.130000021"/>
    <n v="29200970.130000021"/>
    <s v="Riyadh"/>
  </r>
  <r>
    <s v="ORD108572"/>
    <s v="Dell Inspiron 3501"/>
    <x v="3"/>
    <x v="8"/>
    <x v="2"/>
    <x v="3"/>
    <n v="1789.05"/>
    <n v="5"/>
    <x v="8567"/>
    <x v="121"/>
    <n v="3608"/>
    <x v="326"/>
    <m/>
    <m/>
    <s v="Amazon"/>
    <s v="Amazon"/>
    <n v="3665.44"/>
    <n v="57542997.559999913"/>
    <n v="57542997.559999913"/>
    <s v="Dubai"/>
  </r>
  <r>
    <s v="ORD108573"/>
    <s v="Smartwatch FitPro"/>
    <x v="4"/>
    <x v="6"/>
    <x v="2"/>
    <x v="5"/>
    <n v="4194.88"/>
    <n v="5"/>
    <x v="8568"/>
    <x v="326"/>
    <n v="4381"/>
    <x v="345"/>
    <m/>
    <m/>
    <s v="Amazon"/>
    <s v="Amazon"/>
    <n v="27872.98"/>
    <n v="31420413.200000018"/>
    <n v="31420413.200000018"/>
    <s v="Giza"/>
  </r>
  <r>
    <s v="ORD108574"/>
    <s v="Xiaomi Redmi Note 12"/>
    <x v="0"/>
    <x v="7"/>
    <x v="1"/>
    <x v="3"/>
    <n v="16076.34"/>
    <n v="4"/>
    <x v="8569"/>
    <x v="386"/>
    <n v="1546"/>
    <x v="321"/>
    <m/>
    <m/>
    <s v="Jumia"/>
    <s v="Jum"/>
    <n v="3665.44"/>
    <n v="92327183.770000085"/>
    <n v="92327183.770000085"/>
    <s v="Dubai"/>
  </r>
  <r>
    <s v="ORD108575"/>
    <s v="Samsung Galaxy A14"/>
    <x v="0"/>
    <x v="0"/>
    <x v="2"/>
    <x v="0"/>
    <n v="6563.34"/>
    <n v="3"/>
    <x v="8570"/>
    <x v="367"/>
    <n v="3835"/>
    <x v="297"/>
    <m/>
    <m/>
    <s v="Amazon"/>
    <s v="Amazon"/>
    <n v="16284.02"/>
    <n v="92327183.770000085"/>
    <n v="92327183.770000085"/>
    <s v="Cairo"/>
  </r>
  <r>
    <s v="ORD108576"/>
    <s v="T-shirt Cotton"/>
    <x v="1"/>
    <x v="5"/>
    <x v="2"/>
    <x v="5"/>
    <n v="11345.63"/>
    <n v="2"/>
    <x v="8571"/>
    <x v="148"/>
    <n v="2145"/>
    <x v="313"/>
    <m/>
    <m/>
    <s v="Amazon"/>
    <s v="Amazon"/>
    <n v="27872.98"/>
    <n v="91504159.730000004"/>
    <n v="91504159.730000004"/>
    <s v="Giza"/>
  </r>
  <r>
    <s v="ORD108577"/>
    <s v="HP Pavilion Laptop"/>
    <x v="3"/>
    <x v="3"/>
    <x v="0"/>
    <x v="4"/>
    <n v="16013.68"/>
    <n v="5"/>
    <x v="8572"/>
    <x v="297"/>
    <n v="4241"/>
    <x v="277"/>
    <m/>
    <m/>
    <s v="sq"/>
    <s v="sq"/>
    <n v="99349.3"/>
    <n v="57542997.559999913"/>
    <n v="57542997.559999913"/>
    <s v="Riyadh"/>
  </r>
  <r>
    <s v="ORD108578"/>
    <s v="HP Pavilion Laptop"/>
    <x v="3"/>
    <x v="3"/>
    <x v="1"/>
    <x v="4"/>
    <n v="4313.21"/>
    <n v="4"/>
    <x v="8573"/>
    <x v="345"/>
    <n v="4729"/>
    <x v="192"/>
    <m/>
    <m/>
    <s v="Jumia"/>
    <s v="Jum"/>
    <n v="99349.3"/>
    <n v="57542997.559999913"/>
    <n v="57542997.559999913"/>
    <s v="Riyadh"/>
  </r>
  <r>
    <s v="ORD108579"/>
    <s v="iPhone 13"/>
    <x v="0"/>
    <x v="4"/>
    <x v="1"/>
    <x v="4"/>
    <n v="9315.41"/>
    <n v="3"/>
    <x v="8574"/>
    <x v="218"/>
    <n v="4295"/>
    <x v="121"/>
    <m/>
    <m/>
    <s v="Jumia"/>
    <s v="Jum"/>
    <n v="99349.3"/>
    <n v="92327183.770000085"/>
    <n v="92327183.770000085"/>
    <s v="Riyadh"/>
  </r>
  <r>
    <s v="ORD108580"/>
    <s v="iPhone 13"/>
    <x v="0"/>
    <x v="4"/>
    <x v="2"/>
    <x v="3"/>
    <n v="10673.37"/>
    <n v="3"/>
    <x v="8575"/>
    <x v="156"/>
    <n v="4007"/>
    <x v="117"/>
    <m/>
    <m/>
    <s v="Amazon"/>
    <s v="Amazon"/>
    <n v="3665.44"/>
    <n v="92327183.770000085"/>
    <n v="92327183.770000085"/>
    <s v="Dubai"/>
  </r>
  <r>
    <s v="ORD108581"/>
    <s v="Adidas Running Shoes"/>
    <x v="1"/>
    <x v="9"/>
    <x v="0"/>
    <x v="5"/>
    <n v="5863.62"/>
    <n v="1"/>
    <x v="8576"/>
    <x v="307"/>
    <n v="4886"/>
    <x v="214"/>
    <m/>
    <m/>
    <s v="sq"/>
    <s v="sq"/>
    <n v="27872.98"/>
    <n v="91504159.730000004"/>
    <n v="91504159.730000004"/>
    <s v="Giza"/>
  </r>
  <r>
    <s v="ORD108582"/>
    <s v="Bluetooth Headset"/>
    <x v="2"/>
    <x v="2"/>
    <x v="0"/>
    <x v="3"/>
    <n v="4542.2700000000004"/>
    <n v="5"/>
    <x v="8577"/>
    <x v="189"/>
    <n v="483"/>
    <x v="155"/>
    <m/>
    <m/>
    <s v="sq"/>
    <s v="sq"/>
    <n v="3665.44"/>
    <n v="29200970.130000021"/>
    <n v="29200970.130000021"/>
    <s v="Dubai"/>
  </r>
  <r>
    <s v="ORD108583"/>
    <s v="Bluetooth Headset"/>
    <x v="2"/>
    <x v="2"/>
    <x v="1"/>
    <x v="2"/>
    <n v="18488.150000000001"/>
    <n v="4"/>
    <x v="8578"/>
    <x v="279"/>
    <n v="1808"/>
    <x v="77"/>
    <m/>
    <m/>
    <s v="Jumia"/>
    <s v="Jum"/>
    <n v="26648.76"/>
    <n v="29200970.130000021"/>
    <n v="29200970.130000021"/>
    <s v="Casablanca"/>
  </r>
  <r>
    <s v="ORD108584"/>
    <s v="Bluetooth Headset"/>
    <x v="2"/>
    <x v="2"/>
    <x v="0"/>
    <x v="2"/>
    <n v="14957.4"/>
    <n v="1"/>
    <x v="8579"/>
    <x v="184"/>
    <n v="3479"/>
    <x v="239"/>
    <m/>
    <m/>
    <s v="sq"/>
    <s v="sq"/>
    <n v="26648.76"/>
    <n v="29200970.130000021"/>
    <n v="29200970.130000021"/>
    <s v="Casablanca"/>
  </r>
  <r>
    <s v="ORD108585"/>
    <s v="iPhone 13"/>
    <x v="0"/>
    <x v="4"/>
    <x v="1"/>
    <x v="3"/>
    <n v="7408.91"/>
    <n v="3"/>
    <x v="8580"/>
    <x v="176"/>
    <n v="3756"/>
    <x v="280"/>
    <m/>
    <m/>
    <s v="Jumia"/>
    <s v="Jum"/>
    <n v="3665.44"/>
    <n v="92327183.770000085"/>
    <n v="92327183.770000085"/>
    <s v="Dubai"/>
  </r>
  <r>
    <s v="ORD108586"/>
    <s v="iPhone 13"/>
    <x v="0"/>
    <x v="4"/>
    <x v="0"/>
    <x v="5"/>
    <n v="3624.87"/>
    <n v="1"/>
    <x v="8581"/>
    <x v="56"/>
    <n v="3878"/>
    <x v="256"/>
    <m/>
    <m/>
    <s v="sq"/>
    <s v="sq"/>
    <n v="27872.98"/>
    <n v="92327183.770000085"/>
    <n v="92327183.770000085"/>
    <s v="Giza"/>
  </r>
  <r>
    <s v="ORD108587"/>
    <s v="HP Pavilion Laptop"/>
    <x v="3"/>
    <x v="3"/>
    <x v="2"/>
    <x v="2"/>
    <n v="16915.849999999999"/>
    <n v="3"/>
    <x v="8582"/>
    <x v="334"/>
    <n v="623"/>
    <x v="15"/>
    <m/>
    <m/>
    <s v="Amazon"/>
    <s v="Amazon"/>
    <n v="26648.76"/>
    <n v="57542997.559999913"/>
    <n v="57542997.559999913"/>
    <s v="Casablanca"/>
  </r>
  <r>
    <s v="ORD108588"/>
    <s v="Smartwatch FitPro"/>
    <x v="4"/>
    <x v="6"/>
    <x v="2"/>
    <x v="2"/>
    <n v="19652.27"/>
    <n v="2"/>
    <x v="8583"/>
    <x v="116"/>
    <n v="1957"/>
    <x v="32"/>
    <m/>
    <m/>
    <s v="Amazon"/>
    <s v="Amazon"/>
    <n v="26648.76"/>
    <n v="31420413.200000018"/>
    <n v="31420413.200000018"/>
    <s v="Casablanca"/>
  </r>
  <r>
    <s v="ORD108589"/>
    <s v="Dell Inspiron 3501"/>
    <x v="3"/>
    <x v="8"/>
    <x v="0"/>
    <x v="4"/>
    <n v="14117.78"/>
    <n v="1"/>
    <x v="8584"/>
    <x v="269"/>
    <n v="2789"/>
    <x v="311"/>
    <m/>
    <m/>
    <s v="sq"/>
    <s v="sq"/>
    <n v="99349.3"/>
    <n v="57542997.559999913"/>
    <n v="57542997.559999913"/>
    <s v="Riyadh"/>
  </r>
  <r>
    <s v="ORD108590"/>
    <s v="Dell Inspiron 3501"/>
    <x v="3"/>
    <x v="8"/>
    <x v="0"/>
    <x v="5"/>
    <n v="10167.959999999999"/>
    <n v="5"/>
    <x v="8585"/>
    <x v="247"/>
    <n v="3703"/>
    <x v="173"/>
    <m/>
    <m/>
    <s v="sq"/>
    <s v="sq"/>
    <n v="27872.98"/>
    <n v="57542997.559999913"/>
    <n v="57542997.559999913"/>
    <s v="Giza"/>
  </r>
  <r>
    <s v="ORD108591"/>
    <s v="Samsung Galaxy A14"/>
    <x v="0"/>
    <x v="0"/>
    <x v="0"/>
    <x v="2"/>
    <n v="14731.63"/>
    <n v="5"/>
    <x v="8586"/>
    <x v="163"/>
    <n v="4437"/>
    <x v="271"/>
    <m/>
    <m/>
    <s v="sq"/>
    <s v="sq"/>
    <n v="26648.76"/>
    <n v="92327183.770000085"/>
    <n v="92327183.770000085"/>
    <s v="Casablanca"/>
  </r>
  <r>
    <s v="ORD108592"/>
    <s v="T-shirt Cotton"/>
    <x v="1"/>
    <x v="5"/>
    <x v="1"/>
    <x v="2"/>
    <n v="2444.25"/>
    <n v="5"/>
    <x v="8587"/>
    <x v="186"/>
    <n v="156"/>
    <x v="126"/>
    <m/>
    <m/>
    <s v="Jumia"/>
    <s v="Jum"/>
    <n v="26648.76"/>
    <n v="91504159.730000004"/>
    <n v="91504159.730000004"/>
    <s v="Casablanca"/>
  </r>
  <r>
    <s v="ORD108593"/>
    <s v="Bluetooth Headset"/>
    <x v="2"/>
    <x v="2"/>
    <x v="0"/>
    <x v="2"/>
    <n v="19590.47"/>
    <n v="1"/>
    <x v="8588"/>
    <x v="315"/>
    <n v="4240"/>
    <x v="72"/>
    <m/>
    <m/>
    <s v="sq"/>
    <s v="sq"/>
    <n v="26648.76"/>
    <n v="29200970.130000021"/>
    <n v="29200970.130000021"/>
    <s v="Casablanca"/>
  </r>
  <r>
    <s v="ORD108594"/>
    <s v="T-shirt Cotton"/>
    <x v="1"/>
    <x v="5"/>
    <x v="2"/>
    <x v="4"/>
    <n v="13570.87"/>
    <n v="5"/>
    <x v="8589"/>
    <x v="275"/>
    <n v="4477"/>
    <x v="249"/>
    <m/>
    <m/>
    <s v="Amazon"/>
    <s v="Amazon"/>
    <n v="99349.3"/>
    <n v="91504159.730000004"/>
    <n v="91504159.730000004"/>
    <s v="Riyadh"/>
  </r>
  <r>
    <s v="ORD108595"/>
    <s v="Xiaomi Redmi Note 12"/>
    <x v="0"/>
    <x v="7"/>
    <x v="0"/>
    <x v="4"/>
    <n v="18901.71"/>
    <n v="1"/>
    <x v="8590"/>
    <x v="176"/>
    <n v="520"/>
    <x v="264"/>
    <m/>
    <m/>
    <s v="sq"/>
    <s v="sq"/>
    <n v="99349.3"/>
    <n v="92327183.770000085"/>
    <n v="92327183.770000085"/>
    <s v="Riyadh"/>
  </r>
  <r>
    <s v="ORD108596"/>
    <s v="Samsung Galaxy A14"/>
    <x v="0"/>
    <x v="0"/>
    <x v="1"/>
    <x v="1"/>
    <n v="4595.53"/>
    <n v="3"/>
    <x v="8591"/>
    <x v="38"/>
    <n v="4482"/>
    <x v="302"/>
    <m/>
    <m/>
    <s v="Jumia"/>
    <s v="Jum"/>
    <n v="13290.4"/>
    <n v="92327183.770000085"/>
    <n v="92327183.770000085"/>
    <s v="Alexandria"/>
  </r>
  <r>
    <s v="ORD108597"/>
    <s v="Dell Inspiron 3501"/>
    <x v="3"/>
    <x v="8"/>
    <x v="0"/>
    <x v="5"/>
    <n v="14727.99"/>
    <n v="2"/>
    <x v="8592"/>
    <x v="243"/>
    <n v="4758"/>
    <x v="285"/>
    <m/>
    <m/>
    <s v="sq"/>
    <s v="sq"/>
    <n v="27872.98"/>
    <n v="57542997.559999913"/>
    <n v="57542997.559999913"/>
    <s v="Giza"/>
  </r>
  <r>
    <s v="ORD108598"/>
    <s v="Samsung Galaxy A14"/>
    <x v="0"/>
    <x v="0"/>
    <x v="2"/>
    <x v="1"/>
    <n v="5530.23"/>
    <n v="5"/>
    <x v="8593"/>
    <x v="342"/>
    <n v="1788"/>
    <x v="44"/>
    <m/>
    <m/>
    <s v="Amazon"/>
    <s v="Amazon"/>
    <n v="13290.4"/>
    <n v="92327183.770000085"/>
    <n v="92327183.770000085"/>
    <s v="Alexandria"/>
  </r>
  <r>
    <s v="ORD108599"/>
    <s v="Smartwatch FitPro"/>
    <x v="4"/>
    <x v="6"/>
    <x v="2"/>
    <x v="2"/>
    <n v="9526.69"/>
    <n v="5"/>
    <x v="8594"/>
    <x v="167"/>
    <n v="2743"/>
    <x v="28"/>
    <m/>
    <m/>
    <s v="Amazon"/>
    <s v="Amazon"/>
    <n v="26648.76"/>
    <n v="31420413.200000018"/>
    <n v="31420413.200000018"/>
    <s v="Casablanca"/>
  </r>
  <r>
    <s v="ORD108600"/>
    <s v="Smartwatch FitPro"/>
    <x v="4"/>
    <x v="6"/>
    <x v="0"/>
    <x v="1"/>
    <n v="16867.48"/>
    <n v="5"/>
    <x v="8595"/>
    <x v="363"/>
    <n v="680"/>
    <x v="283"/>
    <m/>
    <m/>
    <s v="sq"/>
    <s v="sq"/>
    <n v="13290.4"/>
    <n v="31420413.200000018"/>
    <n v="31420413.200000018"/>
    <s v="Alexandria"/>
  </r>
  <r>
    <s v="ORD108601"/>
    <s v="Nike Air Max"/>
    <x v="1"/>
    <x v="1"/>
    <x v="2"/>
    <x v="0"/>
    <n v="7183.78"/>
    <n v="3"/>
    <x v="8596"/>
    <x v="185"/>
    <n v="2085"/>
    <x v="111"/>
    <m/>
    <m/>
    <s v="Amazon"/>
    <s v="Amazon"/>
    <n v="16284.02"/>
    <n v="91504159.730000004"/>
    <n v="91504159.730000004"/>
    <s v="Cairo"/>
  </r>
  <r>
    <s v="ORD108602"/>
    <s v="iPhone 13"/>
    <x v="0"/>
    <x v="4"/>
    <x v="2"/>
    <x v="2"/>
    <n v="19655.68"/>
    <n v="3"/>
    <x v="8597"/>
    <x v="227"/>
    <n v="676"/>
    <x v="298"/>
    <m/>
    <m/>
    <s v="Amazon"/>
    <s v="Amazon"/>
    <n v="26648.76"/>
    <n v="92327183.770000085"/>
    <n v="92327183.770000085"/>
    <s v="Casablanca"/>
  </r>
  <r>
    <s v="ORD108603"/>
    <s v="Dell Inspiron 3501"/>
    <x v="3"/>
    <x v="8"/>
    <x v="1"/>
    <x v="0"/>
    <n v="3386.63"/>
    <n v="1"/>
    <x v="8598"/>
    <x v="218"/>
    <n v="133"/>
    <x v="246"/>
    <m/>
    <m/>
    <s v="Jumia"/>
    <s v="Jum"/>
    <n v="16284.02"/>
    <n v="57542997.559999913"/>
    <n v="57542997.559999913"/>
    <s v="Cairo"/>
  </r>
  <r>
    <s v="ORD108604"/>
    <s v="T-shirt Cotton"/>
    <x v="1"/>
    <x v="5"/>
    <x v="1"/>
    <x v="3"/>
    <n v="16742.849999999999"/>
    <n v="5"/>
    <x v="8599"/>
    <x v="295"/>
    <n v="2710"/>
    <x v="1"/>
    <m/>
    <m/>
    <s v="Jumia"/>
    <s v="Jum"/>
    <n v="3665.44"/>
    <n v="91504159.730000004"/>
    <n v="91504159.730000004"/>
    <s v="Dubai"/>
  </r>
  <r>
    <s v="ORD108605"/>
    <s v="Smartwatch FitPro"/>
    <x v="4"/>
    <x v="6"/>
    <x v="1"/>
    <x v="0"/>
    <n v="11730.12"/>
    <n v="3"/>
    <x v="8600"/>
    <x v="6"/>
    <n v="4180"/>
    <x v="290"/>
    <m/>
    <m/>
    <s v="Jumia"/>
    <s v="Jum"/>
    <n v="16284.02"/>
    <n v="31420413.200000018"/>
    <n v="31420413.200000018"/>
    <s v="Cairo"/>
  </r>
  <r>
    <s v="ORD108606"/>
    <s v="Dell Inspiron 3501"/>
    <x v="3"/>
    <x v="8"/>
    <x v="2"/>
    <x v="0"/>
    <n v="7942.03"/>
    <n v="4"/>
    <x v="8601"/>
    <x v="75"/>
    <n v="3660"/>
    <x v="98"/>
    <m/>
    <m/>
    <s v="Amazon"/>
    <s v="Amazon"/>
    <n v="16284.02"/>
    <n v="57542997.559999913"/>
    <n v="57542997.559999913"/>
    <s v="Cairo"/>
  </r>
  <r>
    <s v="ORD108607"/>
    <s v="Nike Air Max"/>
    <x v="1"/>
    <x v="1"/>
    <x v="0"/>
    <x v="3"/>
    <n v="18511.3"/>
    <n v="5"/>
    <x v="8602"/>
    <x v="134"/>
    <n v="719"/>
    <x v="283"/>
    <m/>
    <m/>
    <s v="sq"/>
    <s v="sq"/>
    <n v="3665.44"/>
    <n v="91504159.730000004"/>
    <n v="91504159.730000004"/>
    <s v="Dubai"/>
  </r>
  <r>
    <s v="ORD108608"/>
    <s v="Bluetooth Headset"/>
    <x v="2"/>
    <x v="2"/>
    <x v="2"/>
    <x v="2"/>
    <n v="9619.84"/>
    <n v="2"/>
    <x v="8603"/>
    <x v="125"/>
    <n v="265"/>
    <x v="272"/>
    <m/>
    <m/>
    <s v="Amazon"/>
    <s v="Amazon"/>
    <n v="26648.76"/>
    <n v="29200970.130000021"/>
    <n v="29200970.130000021"/>
    <s v="Casablanca"/>
  </r>
  <r>
    <s v="ORD108609"/>
    <s v="iPhone 13"/>
    <x v="0"/>
    <x v="4"/>
    <x v="2"/>
    <x v="2"/>
    <n v="16091"/>
    <n v="2"/>
    <x v="8604"/>
    <x v="73"/>
    <n v="3181"/>
    <x v="14"/>
    <m/>
    <m/>
    <s v="Amazon"/>
    <s v="Amazon"/>
    <n v="26648.76"/>
    <n v="92327183.770000085"/>
    <n v="92327183.770000085"/>
    <s v="Casablanca"/>
  </r>
  <r>
    <s v="ORD108610"/>
    <s v="Xiaomi Redmi Note 12"/>
    <x v="0"/>
    <x v="7"/>
    <x v="1"/>
    <x v="0"/>
    <n v="8883.8700000000008"/>
    <n v="4"/>
    <x v="8605"/>
    <x v="372"/>
    <n v="668"/>
    <x v="250"/>
    <m/>
    <m/>
    <s v="Jumia"/>
    <s v="Jum"/>
    <n v="16284.02"/>
    <n v="92327183.770000085"/>
    <n v="92327183.770000085"/>
    <s v="Cairo"/>
  </r>
  <r>
    <s v="ORD108611"/>
    <s v="iPhone 13"/>
    <x v="0"/>
    <x v="4"/>
    <x v="1"/>
    <x v="4"/>
    <n v="9367.1299999999992"/>
    <n v="3"/>
    <x v="8606"/>
    <x v="152"/>
    <n v="872"/>
    <x v="260"/>
    <m/>
    <m/>
    <s v="Jumia"/>
    <s v="Jum"/>
    <n v="99349.3"/>
    <n v="92327183.770000085"/>
    <n v="92327183.770000085"/>
    <s v="Riyadh"/>
  </r>
  <r>
    <s v="ORD108612"/>
    <s v="HP Pavilion Laptop"/>
    <x v="3"/>
    <x v="3"/>
    <x v="0"/>
    <x v="0"/>
    <n v="16847.740000000002"/>
    <n v="2"/>
    <x v="8607"/>
    <x v="264"/>
    <n v="572"/>
    <x v="232"/>
    <m/>
    <m/>
    <s v="sq"/>
    <s v="sq"/>
    <n v="16284.02"/>
    <n v="57542997.559999913"/>
    <n v="57542997.559999913"/>
    <s v="Cairo"/>
  </r>
  <r>
    <s v="ORD108613"/>
    <s v="Samsung Galaxy A14"/>
    <x v="0"/>
    <x v="0"/>
    <x v="2"/>
    <x v="3"/>
    <n v="8062.94"/>
    <n v="4"/>
    <x v="8608"/>
    <x v="182"/>
    <n v="4788"/>
    <x v="177"/>
    <m/>
    <m/>
    <s v="Amazon"/>
    <s v="Amazon"/>
    <n v="3665.44"/>
    <n v="92327183.770000085"/>
    <n v="92327183.770000085"/>
    <s v="Dubai"/>
  </r>
  <r>
    <s v="ORD108614"/>
    <s v="HP Pavilion Laptop"/>
    <x v="3"/>
    <x v="3"/>
    <x v="2"/>
    <x v="2"/>
    <n v="15456.38"/>
    <n v="2"/>
    <x v="8609"/>
    <x v="22"/>
    <n v="2317"/>
    <x v="8"/>
    <m/>
    <m/>
    <s v="Amazon"/>
    <s v="Amazon"/>
    <n v="26648.76"/>
    <n v="57542997.559999913"/>
    <n v="57542997.559999913"/>
    <s v="Casablanca"/>
  </r>
  <r>
    <s v="ORD108615"/>
    <s v="Nike Air Max"/>
    <x v="1"/>
    <x v="1"/>
    <x v="2"/>
    <x v="4"/>
    <n v="9646.5300000000007"/>
    <n v="3"/>
    <x v="8610"/>
    <x v="180"/>
    <n v="3415"/>
    <x v="2"/>
    <m/>
    <m/>
    <s v="Amazon"/>
    <s v="Amazon"/>
    <n v="99349.3"/>
    <n v="91504159.730000004"/>
    <n v="91504159.730000004"/>
    <s v="Riyadh"/>
  </r>
  <r>
    <s v="ORD108616"/>
    <s v="Bluetooth Headset"/>
    <x v="2"/>
    <x v="2"/>
    <x v="0"/>
    <x v="4"/>
    <n v="161.41999999999999"/>
    <n v="1"/>
    <x v="8611"/>
    <x v="362"/>
    <n v="1800"/>
    <x v="37"/>
    <m/>
    <m/>
    <s v="sq"/>
    <s v="sq"/>
    <n v="99349.3"/>
    <n v="29200970.130000021"/>
    <n v="29200970.130000021"/>
    <s v="Riyadh"/>
  </r>
  <r>
    <s v="ORD108617"/>
    <s v="Smartwatch FitPro"/>
    <x v="4"/>
    <x v="6"/>
    <x v="0"/>
    <x v="5"/>
    <n v="4096.17"/>
    <n v="3"/>
    <x v="8612"/>
    <x v="59"/>
    <n v="297"/>
    <x v="360"/>
    <m/>
    <m/>
    <s v="sq"/>
    <s v="sq"/>
    <n v="27872.98"/>
    <n v="31420413.200000018"/>
    <n v="31420413.200000018"/>
    <s v="Giza"/>
  </r>
  <r>
    <s v="ORD108618"/>
    <s v="T-shirt Cotton"/>
    <x v="1"/>
    <x v="5"/>
    <x v="1"/>
    <x v="2"/>
    <n v="11913"/>
    <n v="5"/>
    <x v="8613"/>
    <x v="285"/>
    <n v="1883"/>
    <x v="59"/>
    <m/>
    <m/>
    <s v="Jumia"/>
    <s v="Jum"/>
    <n v="26648.76"/>
    <n v="91504159.730000004"/>
    <n v="91504159.730000004"/>
    <s v="Casablanca"/>
  </r>
  <r>
    <s v="ORD108619"/>
    <s v="Samsung Galaxy A14"/>
    <x v="0"/>
    <x v="0"/>
    <x v="0"/>
    <x v="4"/>
    <n v="991.91"/>
    <n v="2"/>
    <x v="8614"/>
    <x v="358"/>
    <n v="2934"/>
    <x v="145"/>
    <m/>
    <m/>
    <s v="sq"/>
    <s v="sq"/>
    <n v="99349.3"/>
    <n v="92327183.770000085"/>
    <n v="92327183.770000085"/>
    <s v="Riyadh"/>
  </r>
  <r>
    <s v="ORD108620"/>
    <s v="Samsung Galaxy A14"/>
    <x v="0"/>
    <x v="0"/>
    <x v="2"/>
    <x v="1"/>
    <n v="9475.02"/>
    <n v="1"/>
    <x v="8615"/>
    <x v="369"/>
    <n v="3692"/>
    <x v="276"/>
    <m/>
    <m/>
    <s v="Amazon"/>
    <s v="Amazon"/>
    <n v="13290.4"/>
    <n v="92327183.770000085"/>
    <n v="92327183.770000085"/>
    <s v="Alexandria"/>
  </r>
  <r>
    <s v="ORD108621"/>
    <s v="Dell Inspiron 3501"/>
    <x v="3"/>
    <x v="8"/>
    <x v="0"/>
    <x v="4"/>
    <n v="12654.68"/>
    <n v="4"/>
    <x v="8616"/>
    <x v="345"/>
    <n v="773"/>
    <x v="202"/>
    <m/>
    <m/>
    <s v="sq"/>
    <s v="sq"/>
    <n v="99349.3"/>
    <n v="57542997.559999913"/>
    <n v="57542997.559999913"/>
    <s v="Riyadh"/>
  </r>
  <r>
    <s v="ORD108622"/>
    <s v="iPhone 13"/>
    <x v="0"/>
    <x v="4"/>
    <x v="0"/>
    <x v="2"/>
    <n v="14802.98"/>
    <n v="2"/>
    <x v="8617"/>
    <x v="333"/>
    <n v="3075"/>
    <x v="334"/>
    <m/>
    <m/>
    <s v="sq"/>
    <s v="sq"/>
    <n v="26648.76"/>
    <n v="92327183.770000085"/>
    <n v="92327183.770000085"/>
    <s v="Casablanca"/>
  </r>
  <r>
    <s v="ORD108623"/>
    <s v="Bluetooth Headset"/>
    <x v="2"/>
    <x v="2"/>
    <x v="1"/>
    <x v="2"/>
    <n v="3314.64"/>
    <n v="1"/>
    <x v="8618"/>
    <x v="386"/>
    <n v="3734"/>
    <x v="186"/>
    <m/>
    <m/>
    <s v="Jumia"/>
    <s v="Jum"/>
    <n v="26648.76"/>
    <n v="29200970.130000021"/>
    <n v="29200970.130000021"/>
    <s v="Casablanca"/>
  </r>
  <r>
    <s v="ORD108624"/>
    <s v="Xiaomi Redmi Note 12"/>
    <x v="0"/>
    <x v="7"/>
    <x v="1"/>
    <x v="5"/>
    <n v="13775.15"/>
    <n v="3"/>
    <x v="8619"/>
    <x v="136"/>
    <n v="4048"/>
    <x v="35"/>
    <m/>
    <m/>
    <s v="Jumia"/>
    <s v="Jum"/>
    <n v="27872.98"/>
    <n v="92327183.770000085"/>
    <n v="92327183.770000085"/>
    <s v="Giza"/>
  </r>
  <r>
    <s v="ORD108625"/>
    <s v="HP Pavilion Laptop"/>
    <x v="3"/>
    <x v="3"/>
    <x v="2"/>
    <x v="2"/>
    <n v="3936.22"/>
    <n v="1"/>
    <x v="8620"/>
    <x v="261"/>
    <n v="1485"/>
    <x v="105"/>
    <m/>
    <m/>
    <s v="Amazon"/>
    <s v="Amazon"/>
    <n v="26648.76"/>
    <n v="57542997.559999913"/>
    <n v="57542997.559999913"/>
    <s v="Casablanca"/>
  </r>
  <r>
    <s v="ORD108626"/>
    <s v="iPhone 13"/>
    <x v="0"/>
    <x v="4"/>
    <x v="0"/>
    <x v="0"/>
    <n v="11546.59"/>
    <n v="2"/>
    <x v="8621"/>
    <x v="281"/>
    <n v="4958"/>
    <x v="252"/>
    <m/>
    <m/>
    <s v="sq"/>
    <s v="sq"/>
    <n v="16284.02"/>
    <n v="92327183.770000085"/>
    <n v="92327183.770000085"/>
    <s v="Cairo"/>
  </r>
  <r>
    <s v="ORD108627"/>
    <s v="Dell Inspiron 3501"/>
    <x v="3"/>
    <x v="8"/>
    <x v="2"/>
    <x v="3"/>
    <n v="5629.6"/>
    <n v="1"/>
    <x v="8622"/>
    <x v="249"/>
    <n v="890"/>
    <x v="12"/>
    <m/>
    <m/>
    <s v="Amazon"/>
    <s v="Amazon"/>
    <n v="3665.44"/>
    <n v="57542997.559999913"/>
    <n v="57542997.559999913"/>
    <s v="Dubai"/>
  </r>
  <r>
    <s v="ORD108628"/>
    <s v="Bluetooth Headset"/>
    <x v="2"/>
    <x v="2"/>
    <x v="2"/>
    <x v="1"/>
    <n v="14660.72"/>
    <n v="3"/>
    <x v="8623"/>
    <x v="337"/>
    <n v="1861"/>
    <x v="25"/>
    <m/>
    <m/>
    <s v="Amazon"/>
    <s v="Amazon"/>
    <n v="13290.4"/>
    <n v="29200970.130000021"/>
    <n v="29200970.130000021"/>
    <s v="Alexandria"/>
  </r>
  <r>
    <s v="ORD108629"/>
    <s v="Adidas Running Shoes"/>
    <x v="1"/>
    <x v="9"/>
    <x v="1"/>
    <x v="5"/>
    <n v="2187.9899999999998"/>
    <n v="4"/>
    <x v="8624"/>
    <x v="126"/>
    <n v="3459"/>
    <x v="353"/>
    <m/>
    <m/>
    <s v="Jumia"/>
    <s v="Jum"/>
    <n v="27872.98"/>
    <n v="91504159.730000004"/>
    <n v="91504159.730000004"/>
    <s v="Giza"/>
  </r>
  <r>
    <s v="ORD108630"/>
    <s v="T-shirt Cotton"/>
    <x v="1"/>
    <x v="5"/>
    <x v="0"/>
    <x v="4"/>
    <n v="4658.8999999999996"/>
    <n v="2"/>
    <x v="8625"/>
    <x v="235"/>
    <n v="1181"/>
    <x v="88"/>
    <m/>
    <m/>
    <s v="sq"/>
    <s v="sq"/>
    <n v="99349.3"/>
    <n v="91504159.730000004"/>
    <n v="91504159.730000004"/>
    <s v="Riyadh"/>
  </r>
  <r>
    <s v="ORD108631"/>
    <s v="Xiaomi Redmi Note 12"/>
    <x v="0"/>
    <x v="7"/>
    <x v="2"/>
    <x v="3"/>
    <n v="12254.12"/>
    <n v="4"/>
    <x v="8626"/>
    <x v="303"/>
    <n v="4170"/>
    <x v="73"/>
    <m/>
    <m/>
    <s v="Amazon"/>
    <s v="Amazon"/>
    <n v="3665.44"/>
    <n v="92327183.770000085"/>
    <n v="92327183.770000085"/>
    <s v="Dubai"/>
  </r>
  <r>
    <s v="ORD108632"/>
    <s v="Bluetooth Headset"/>
    <x v="2"/>
    <x v="2"/>
    <x v="0"/>
    <x v="1"/>
    <n v="6393.09"/>
    <n v="3"/>
    <x v="8627"/>
    <x v="292"/>
    <n v="3623"/>
    <x v="168"/>
    <m/>
    <m/>
    <s v="sq"/>
    <s v="sq"/>
    <n v="13290.4"/>
    <n v="29200970.130000021"/>
    <n v="29200970.130000021"/>
    <s v="Alexandria"/>
  </r>
  <r>
    <s v="ORD108633"/>
    <s v="Adidas Running Shoes"/>
    <x v="1"/>
    <x v="9"/>
    <x v="0"/>
    <x v="4"/>
    <n v="19897.38"/>
    <n v="4"/>
    <x v="8628"/>
    <x v="249"/>
    <n v="416"/>
    <x v="353"/>
    <m/>
    <m/>
    <s v="sq"/>
    <s v="sq"/>
    <n v="99349.3"/>
    <n v="91504159.730000004"/>
    <n v="91504159.730000004"/>
    <s v="Riyadh"/>
  </r>
  <r>
    <s v="ORD108634"/>
    <s v="Adidas Running Shoes"/>
    <x v="1"/>
    <x v="9"/>
    <x v="0"/>
    <x v="1"/>
    <n v="5315"/>
    <n v="3"/>
    <x v="8629"/>
    <x v="296"/>
    <n v="1760"/>
    <x v="245"/>
    <m/>
    <m/>
    <s v="sq"/>
    <s v="sq"/>
    <n v="13290.4"/>
    <n v="91504159.730000004"/>
    <n v="91504159.730000004"/>
    <s v="Alexandria"/>
  </r>
  <r>
    <s v="ORD108635"/>
    <s v="iPhone 13"/>
    <x v="0"/>
    <x v="4"/>
    <x v="0"/>
    <x v="2"/>
    <n v="7510.64"/>
    <n v="3"/>
    <x v="8630"/>
    <x v="82"/>
    <n v="3296"/>
    <x v="152"/>
    <m/>
    <m/>
    <s v="sq"/>
    <s v="sq"/>
    <n v="26648.76"/>
    <n v="92327183.770000085"/>
    <n v="92327183.770000085"/>
    <s v="Casablanca"/>
  </r>
  <r>
    <s v="ORD108636"/>
    <s v="Samsung Galaxy A14"/>
    <x v="0"/>
    <x v="0"/>
    <x v="0"/>
    <x v="5"/>
    <n v="14841.11"/>
    <n v="2"/>
    <x v="8631"/>
    <x v="291"/>
    <n v="2693"/>
    <x v="237"/>
    <m/>
    <m/>
    <s v="sq"/>
    <s v="sq"/>
    <n v="27872.98"/>
    <n v="92327183.770000085"/>
    <n v="92327183.770000085"/>
    <s v="Giza"/>
  </r>
  <r>
    <s v="ORD108637"/>
    <s v="iPhone 13"/>
    <x v="0"/>
    <x v="4"/>
    <x v="1"/>
    <x v="4"/>
    <n v="5836.7"/>
    <n v="2"/>
    <x v="8632"/>
    <x v="293"/>
    <n v="2183"/>
    <x v="12"/>
    <m/>
    <m/>
    <s v="Jumia"/>
    <s v="Jum"/>
    <n v="99349.3"/>
    <n v="92327183.770000085"/>
    <n v="92327183.770000085"/>
    <s v="Riyadh"/>
  </r>
  <r>
    <s v="ORD108638"/>
    <s v="T-shirt Cotton"/>
    <x v="1"/>
    <x v="5"/>
    <x v="2"/>
    <x v="0"/>
    <n v="16794.560000000001"/>
    <n v="4"/>
    <x v="8633"/>
    <x v="208"/>
    <n v="2121"/>
    <x v="336"/>
    <m/>
    <m/>
    <s v="Amazon"/>
    <s v="Amazon"/>
    <n v="16284.02"/>
    <n v="91504159.730000004"/>
    <n v="91504159.730000004"/>
    <s v="Cairo"/>
  </r>
  <r>
    <s v="ORD108639"/>
    <s v="Adidas Running Shoes"/>
    <x v="1"/>
    <x v="9"/>
    <x v="1"/>
    <x v="3"/>
    <n v="11015.83"/>
    <n v="1"/>
    <x v="8634"/>
    <x v="354"/>
    <n v="4585"/>
    <x v="170"/>
    <m/>
    <m/>
    <s v="Jumia"/>
    <s v="Jum"/>
    <n v="3665.44"/>
    <n v="91504159.730000004"/>
    <n v="91504159.730000004"/>
    <s v="Dubai"/>
  </r>
  <r>
    <s v="ORD108640"/>
    <s v="Xiaomi Redmi Note 12"/>
    <x v="0"/>
    <x v="7"/>
    <x v="1"/>
    <x v="1"/>
    <n v="9199.3799999999992"/>
    <n v="2"/>
    <x v="8635"/>
    <x v="261"/>
    <n v="901"/>
    <x v="180"/>
    <m/>
    <m/>
    <s v="Jumia"/>
    <s v="Jum"/>
    <n v="13290.4"/>
    <n v="92327183.770000085"/>
    <n v="92327183.770000085"/>
    <s v="Alexandria"/>
  </r>
  <r>
    <s v="ORD108641"/>
    <s v="Xiaomi Redmi Note 12"/>
    <x v="0"/>
    <x v="7"/>
    <x v="0"/>
    <x v="3"/>
    <n v="614.19000000000005"/>
    <n v="1"/>
    <x v="8636"/>
    <x v="333"/>
    <n v="2400"/>
    <x v="26"/>
    <m/>
    <m/>
    <s v="sq"/>
    <s v="sq"/>
    <n v="3665.44"/>
    <n v="92327183.770000085"/>
    <n v="92327183.770000085"/>
    <s v="Dubai"/>
  </r>
  <r>
    <s v="ORD108642"/>
    <s v="Smartwatch FitPro"/>
    <x v="4"/>
    <x v="6"/>
    <x v="1"/>
    <x v="1"/>
    <n v="12549.4"/>
    <n v="1"/>
    <x v="8637"/>
    <x v="41"/>
    <n v="4050"/>
    <x v="270"/>
    <m/>
    <m/>
    <s v="Jumia"/>
    <s v="Jum"/>
    <n v="13290.4"/>
    <n v="31420413.200000018"/>
    <n v="31420413.200000018"/>
    <s v="Alexandria"/>
  </r>
  <r>
    <s v="ORD108643"/>
    <s v="Xiaomi Redmi Note 12"/>
    <x v="0"/>
    <x v="7"/>
    <x v="1"/>
    <x v="0"/>
    <n v="16487.439999999999"/>
    <n v="5"/>
    <x v="8638"/>
    <x v="223"/>
    <n v="3499"/>
    <x v="205"/>
    <m/>
    <m/>
    <s v="Jumia"/>
    <s v="Jum"/>
    <n v="16284.02"/>
    <n v="92327183.770000085"/>
    <n v="92327183.770000085"/>
    <s v="Cairo"/>
  </r>
  <r>
    <s v="ORD108644"/>
    <s v="Samsung Galaxy A14"/>
    <x v="0"/>
    <x v="0"/>
    <x v="0"/>
    <x v="3"/>
    <n v="8497.7800000000007"/>
    <n v="3"/>
    <x v="8639"/>
    <x v="274"/>
    <n v="3815"/>
    <x v="14"/>
    <m/>
    <m/>
    <s v="sq"/>
    <s v="sq"/>
    <n v="3665.44"/>
    <n v="92327183.770000085"/>
    <n v="92327183.770000085"/>
    <s v="Dubai"/>
  </r>
  <r>
    <s v="ORD108645"/>
    <s v="iPhone 13"/>
    <x v="0"/>
    <x v="4"/>
    <x v="0"/>
    <x v="2"/>
    <n v="614.24"/>
    <n v="4"/>
    <x v="8640"/>
    <x v="82"/>
    <n v="1769"/>
    <x v="304"/>
    <m/>
    <m/>
    <s v="sq"/>
    <s v="sq"/>
    <n v="26648.76"/>
    <n v="92327183.770000085"/>
    <n v="92327183.770000085"/>
    <s v="Casablanca"/>
  </r>
  <r>
    <s v="ORD108646"/>
    <s v="Xiaomi Redmi Note 12"/>
    <x v="0"/>
    <x v="7"/>
    <x v="0"/>
    <x v="4"/>
    <n v="3983.06"/>
    <n v="3"/>
    <x v="8641"/>
    <x v="222"/>
    <n v="4482"/>
    <x v="319"/>
    <m/>
    <m/>
    <s v="sq"/>
    <s v="sq"/>
    <n v="99349.3"/>
    <n v="92327183.770000085"/>
    <n v="92327183.770000085"/>
    <s v="Riyadh"/>
  </r>
  <r>
    <s v="ORD108647"/>
    <s v="Samsung Galaxy A14"/>
    <x v="0"/>
    <x v="0"/>
    <x v="2"/>
    <x v="2"/>
    <n v="15809.46"/>
    <n v="2"/>
    <x v="8642"/>
    <x v="227"/>
    <n v="4439"/>
    <x v="288"/>
    <m/>
    <m/>
    <s v="Amazon"/>
    <s v="Amazon"/>
    <n v="26648.76"/>
    <n v="92327183.770000085"/>
    <n v="92327183.770000085"/>
    <s v="Casablanca"/>
  </r>
  <r>
    <s v="ORD108648"/>
    <s v="HP Pavilion Laptop"/>
    <x v="3"/>
    <x v="3"/>
    <x v="2"/>
    <x v="4"/>
    <n v="15966.4"/>
    <n v="3"/>
    <x v="8643"/>
    <x v="49"/>
    <n v="2971"/>
    <x v="223"/>
    <m/>
    <m/>
    <s v="Amazon"/>
    <s v="Amazon"/>
    <n v="99349.3"/>
    <n v="57542997.559999913"/>
    <n v="57542997.559999913"/>
    <s v="Riyadh"/>
  </r>
  <r>
    <s v="ORD108649"/>
    <s v="Samsung Galaxy A14"/>
    <x v="0"/>
    <x v="0"/>
    <x v="1"/>
    <x v="3"/>
    <n v="11151.94"/>
    <n v="5"/>
    <x v="8644"/>
    <x v="258"/>
    <n v="448"/>
    <x v="242"/>
    <m/>
    <m/>
    <s v="Jumia"/>
    <s v="Jum"/>
    <n v="3665.44"/>
    <n v="92327183.770000085"/>
    <n v="92327183.770000085"/>
    <s v="Dubai"/>
  </r>
  <r>
    <s v="ORD108650"/>
    <s v="Dell Inspiron 3501"/>
    <x v="3"/>
    <x v="8"/>
    <x v="2"/>
    <x v="5"/>
    <n v="4539.96"/>
    <n v="1"/>
    <x v="8645"/>
    <x v="252"/>
    <n v="3272"/>
    <x v="69"/>
    <m/>
    <m/>
    <s v="Amazon"/>
    <s v="Amazon"/>
    <n v="27872.98"/>
    <n v="57542997.559999913"/>
    <n v="57542997.559999913"/>
    <s v="Giza"/>
  </r>
  <r>
    <s v="ORD108651"/>
    <s v="Dell Inspiron 3501"/>
    <x v="3"/>
    <x v="8"/>
    <x v="0"/>
    <x v="3"/>
    <n v="1086.5"/>
    <n v="4"/>
    <x v="8646"/>
    <x v="76"/>
    <n v="1136"/>
    <x v="216"/>
    <m/>
    <m/>
    <s v="sq"/>
    <s v="sq"/>
    <n v="3665.44"/>
    <n v="57542997.559999913"/>
    <n v="57542997.559999913"/>
    <s v="Dubai"/>
  </r>
  <r>
    <s v="ORD108652"/>
    <s v="Dell Inspiron 3501"/>
    <x v="3"/>
    <x v="8"/>
    <x v="2"/>
    <x v="4"/>
    <n v="2223.2600000000002"/>
    <n v="5"/>
    <x v="8647"/>
    <x v="212"/>
    <n v="1578"/>
    <x v="37"/>
    <m/>
    <m/>
    <s v="Amazon"/>
    <s v="Amazon"/>
    <n v="99349.3"/>
    <n v="57542997.559999913"/>
    <n v="57542997.559999913"/>
    <s v="Riyadh"/>
  </r>
  <r>
    <s v="ORD108653"/>
    <s v="HP Pavilion Laptop"/>
    <x v="3"/>
    <x v="3"/>
    <x v="0"/>
    <x v="2"/>
    <n v="11639.43"/>
    <n v="2"/>
    <x v="8648"/>
    <x v="194"/>
    <n v="4648"/>
    <x v="111"/>
    <m/>
    <m/>
    <s v="sq"/>
    <s v="sq"/>
    <n v="26648.76"/>
    <n v="57542997.559999913"/>
    <n v="57542997.559999913"/>
    <s v="Casablanca"/>
  </r>
  <r>
    <s v="ORD108654"/>
    <s v="HP Pavilion Laptop"/>
    <x v="3"/>
    <x v="3"/>
    <x v="1"/>
    <x v="3"/>
    <n v="2605.58"/>
    <n v="4"/>
    <x v="8649"/>
    <x v="393"/>
    <n v="1527"/>
    <x v="259"/>
    <m/>
    <m/>
    <s v="Jumia"/>
    <s v="Jum"/>
    <n v="3665.44"/>
    <n v="57542997.559999913"/>
    <n v="57542997.559999913"/>
    <s v="Dubai"/>
  </r>
  <r>
    <s v="ORD108655"/>
    <s v="Dell Inspiron 3501"/>
    <x v="3"/>
    <x v="8"/>
    <x v="1"/>
    <x v="5"/>
    <n v="6197.65"/>
    <n v="1"/>
    <x v="8650"/>
    <x v="89"/>
    <n v="4865"/>
    <x v="332"/>
    <m/>
    <m/>
    <s v="Jumia"/>
    <s v="Jum"/>
    <n v="27872.98"/>
    <n v="57542997.559999913"/>
    <n v="57542997.559999913"/>
    <s v="Giza"/>
  </r>
  <r>
    <s v="ORD108656"/>
    <s v="Smartwatch FitPro"/>
    <x v="4"/>
    <x v="6"/>
    <x v="1"/>
    <x v="4"/>
    <n v="15962.06"/>
    <n v="5"/>
    <x v="8651"/>
    <x v="24"/>
    <n v="4550"/>
    <x v="212"/>
    <m/>
    <m/>
    <s v="Jumia"/>
    <s v="Jum"/>
    <n v="99349.3"/>
    <n v="31420413.200000018"/>
    <n v="31420413.200000018"/>
    <s v="Riyadh"/>
  </r>
  <r>
    <s v="ORD108657"/>
    <s v="Nike Air Max"/>
    <x v="1"/>
    <x v="1"/>
    <x v="0"/>
    <x v="2"/>
    <n v="15953.03"/>
    <n v="3"/>
    <x v="8652"/>
    <x v="227"/>
    <n v="225"/>
    <x v="68"/>
    <m/>
    <m/>
    <s v="sq"/>
    <s v="sq"/>
    <n v="26648.76"/>
    <n v="91504159.730000004"/>
    <n v="91504159.730000004"/>
    <s v="Casablanca"/>
  </r>
  <r>
    <s v="ORD108658"/>
    <s v="T-shirt Cotton"/>
    <x v="1"/>
    <x v="5"/>
    <x v="1"/>
    <x v="0"/>
    <n v="6166.77"/>
    <n v="2"/>
    <x v="8653"/>
    <x v="188"/>
    <n v="715"/>
    <x v="297"/>
    <m/>
    <m/>
    <s v="Jumia"/>
    <s v="Jum"/>
    <n v="16284.02"/>
    <n v="91504159.730000004"/>
    <n v="91504159.730000004"/>
    <s v="Cairo"/>
  </r>
  <r>
    <s v="ORD108659"/>
    <s v="T-shirt Cotton"/>
    <x v="1"/>
    <x v="5"/>
    <x v="1"/>
    <x v="3"/>
    <n v="6716.88"/>
    <n v="5"/>
    <x v="8654"/>
    <x v="317"/>
    <n v="3886"/>
    <x v="148"/>
    <m/>
    <m/>
    <s v="Jumia"/>
    <s v="Jum"/>
    <n v="3665.44"/>
    <n v="91504159.730000004"/>
    <n v="91504159.730000004"/>
    <s v="Dubai"/>
  </r>
  <r>
    <s v="ORD108660"/>
    <s v="Adidas Running Shoes"/>
    <x v="1"/>
    <x v="9"/>
    <x v="1"/>
    <x v="1"/>
    <n v="15177.54"/>
    <n v="3"/>
    <x v="8655"/>
    <x v="311"/>
    <n v="316"/>
    <x v="149"/>
    <m/>
    <m/>
    <s v="Jumia"/>
    <s v="Jum"/>
    <n v="13290.4"/>
    <n v="91504159.730000004"/>
    <n v="91504159.730000004"/>
    <s v="Alexandria"/>
  </r>
  <r>
    <s v="ORD108661"/>
    <s v="Dell Inspiron 3501"/>
    <x v="3"/>
    <x v="8"/>
    <x v="2"/>
    <x v="1"/>
    <n v="19558.82"/>
    <n v="3"/>
    <x v="8656"/>
    <x v="51"/>
    <n v="3847"/>
    <x v="228"/>
    <m/>
    <m/>
    <s v="Amazon"/>
    <s v="Amazon"/>
    <n v="13290.4"/>
    <n v="57542997.559999913"/>
    <n v="57542997.559999913"/>
    <s v="Alexandria"/>
  </r>
  <r>
    <s v="ORD108662"/>
    <s v="Adidas Running Shoes"/>
    <x v="1"/>
    <x v="9"/>
    <x v="1"/>
    <x v="2"/>
    <n v="4825.63"/>
    <n v="5"/>
    <x v="8657"/>
    <x v="374"/>
    <n v="2768"/>
    <x v="162"/>
    <m/>
    <m/>
    <s v="Jumia"/>
    <s v="Jum"/>
    <n v="26648.76"/>
    <n v="91504159.730000004"/>
    <n v="91504159.730000004"/>
    <s v="Casablanca"/>
  </r>
  <r>
    <s v="ORD108663"/>
    <s v="iPhone 13"/>
    <x v="0"/>
    <x v="4"/>
    <x v="0"/>
    <x v="2"/>
    <n v="510.32"/>
    <n v="4"/>
    <x v="8658"/>
    <x v="116"/>
    <n v="4810"/>
    <x v="74"/>
    <m/>
    <m/>
    <s v="sq"/>
    <s v="sq"/>
    <n v="26648.76"/>
    <n v="92327183.770000085"/>
    <n v="92327183.770000085"/>
    <s v="Casablanca"/>
  </r>
  <r>
    <s v="ORD108664"/>
    <s v="iPhone 13"/>
    <x v="0"/>
    <x v="4"/>
    <x v="0"/>
    <x v="2"/>
    <n v="2354.7199999999998"/>
    <n v="5"/>
    <x v="8659"/>
    <x v="159"/>
    <n v="4497"/>
    <x v="126"/>
    <m/>
    <m/>
    <s v="sq"/>
    <s v="sq"/>
    <n v="26648.76"/>
    <n v="92327183.770000085"/>
    <n v="92327183.770000085"/>
    <s v="Casablanca"/>
  </r>
  <r>
    <s v="ORD108665"/>
    <s v="Bluetooth Headset"/>
    <x v="2"/>
    <x v="2"/>
    <x v="0"/>
    <x v="1"/>
    <n v="12824.67"/>
    <n v="3"/>
    <x v="8660"/>
    <x v="326"/>
    <n v="4482"/>
    <x v="252"/>
    <m/>
    <m/>
    <s v="sq"/>
    <s v="sq"/>
    <n v="13290.4"/>
    <n v="29200970.130000021"/>
    <n v="29200970.130000021"/>
    <s v="Alexandria"/>
  </r>
  <r>
    <s v="ORD108666"/>
    <s v="Samsung Galaxy A14"/>
    <x v="0"/>
    <x v="0"/>
    <x v="0"/>
    <x v="0"/>
    <n v="14061.93"/>
    <n v="4"/>
    <x v="8661"/>
    <x v="238"/>
    <n v="2113"/>
    <x v="229"/>
    <m/>
    <m/>
    <s v="sq"/>
    <s v="sq"/>
    <n v="16284.02"/>
    <n v="92327183.770000085"/>
    <n v="92327183.770000085"/>
    <s v="Cairo"/>
  </r>
  <r>
    <s v="ORD108667"/>
    <s v="Samsung Galaxy A14"/>
    <x v="0"/>
    <x v="0"/>
    <x v="0"/>
    <x v="3"/>
    <n v="6798.96"/>
    <n v="4"/>
    <x v="8662"/>
    <x v="184"/>
    <n v="413"/>
    <x v="132"/>
    <m/>
    <m/>
    <s v="sq"/>
    <s v="sq"/>
    <n v="3665.44"/>
    <n v="92327183.770000085"/>
    <n v="92327183.770000085"/>
    <s v="Dubai"/>
  </r>
  <r>
    <s v="ORD108668"/>
    <s v="Smartwatch FitPro"/>
    <x v="4"/>
    <x v="6"/>
    <x v="0"/>
    <x v="1"/>
    <n v="13487.31"/>
    <n v="2"/>
    <x v="8663"/>
    <x v="247"/>
    <n v="2400"/>
    <x v="238"/>
    <m/>
    <m/>
    <s v="sq"/>
    <s v="sq"/>
    <n v="13290.4"/>
    <n v="31420413.200000018"/>
    <n v="31420413.200000018"/>
    <s v="Alexandria"/>
  </r>
  <r>
    <s v="ORD108669"/>
    <s v="Samsung Galaxy A14"/>
    <x v="0"/>
    <x v="0"/>
    <x v="2"/>
    <x v="2"/>
    <n v="5340.44"/>
    <n v="4"/>
    <x v="8664"/>
    <x v="98"/>
    <n v="432"/>
    <x v="205"/>
    <m/>
    <m/>
    <s v="Amazon"/>
    <s v="Amazon"/>
    <n v="26648.76"/>
    <n v="92327183.770000085"/>
    <n v="92327183.770000085"/>
    <s v="Casablanca"/>
  </r>
  <r>
    <s v="ORD108670"/>
    <s v="iPhone 13"/>
    <x v="0"/>
    <x v="4"/>
    <x v="2"/>
    <x v="4"/>
    <n v="17977.78"/>
    <n v="2"/>
    <x v="8665"/>
    <x v="43"/>
    <n v="521"/>
    <x v="81"/>
    <m/>
    <m/>
    <s v="Amazon"/>
    <s v="Amazon"/>
    <n v="99349.3"/>
    <n v="92327183.770000085"/>
    <n v="92327183.770000085"/>
    <s v="Riyadh"/>
  </r>
  <r>
    <s v="ORD108671"/>
    <s v="iPhone 13"/>
    <x v="0"/>
    <x v="4"/>
    <x v="0"/>
    <x v="0"/>
    <n v="955.33"/>
    <n v="4"/>
    <x v="8666"/>
    <x v="314"/>
    <n v="1807"/>
    <x v="327"/>
    <m/>
    <m/>
    <s v="sq"/>
    <s v="sq"/>
    <n v="16284.02"/>
    <n v="92327183.770000085"/>
    <n v="92327183.770000085"/>
    <s v="Cairo"/>
  </r>
  <r>
    <s v="ORD108672"/>
    <s v="Smartwatch FitPro"/>
    <x v="4"/>
    <x v="6"/>
    <x v="0"/>
    <x v="0"/>
    <n v="15199.22"/>
    <n v="1"/>
    <x v="8667"/>
    <x v="217"/>
    <n v="619"/>
    <x v="233"/>
    <m/>
    <m/>
    <s v="sq"/>
    <s v="sq"/>
    <n v="16284.02"/>
    <n v="31420413.200000018"/>
    <n v="31420413.200000018"/>
    <s v="Cairo"/>
  </r>
  <r>
    <s v="ORD108673"/>
    <s v="Bluetooth Headset"/>
    <x v="2"/>
    <x v="2"/>
    <x v="2"/>
    <x v="3"/>
    <n v="19854.75"/>
    <n v="3"/>
    <x v="8668"/>
    <x v="304"/>
    <n v="1219"/>
    <x v="84"/>
    <m/>
    <m/>
    <s v="Amazon"/>
    <s v="Amazon"/>
    <n v="3665.44"/>
    <n v="29200970.130000021"/>
    <n v="29200970.130000021"/>
    <s v="Dubai"/>
  </r>
  <r>
    <s v="ORD108674"/>
    <s v="Samsung Galaxy A14"/>
    <x v="0"/>
    <x v="0"/>
    <x v="2"/>
    <x v="5"/>
    <n v="11101.32"/>
    <n v="2"/>
    <x v="8669"/>
    <x v="103"/>
    <n v="3611"/>
    <x v="5"/>
    <m/>
    <m/>
    <s v="Amazon"/>
    <s v="Amazon"/>
    <n v="27872.98"/>
    <n v="92327183.770000085"/>
    <n v="92327183.770000085"/>
    <s v="Giza"/>
  </r>
  <r>
    <s v="ORD108675"/>
    <s v="Xiaomi Redmi Note 12"/>
    <x v="0"/>
    <x v="7"/>
    <x v="0"/>
    <x v="0"/>
    <n v="8454"/>
    <n v="5"/>
    <x v="8670"/>
    <x v="256"/>
    <n v="3429"/>
    <x v="310"/>
    <m/>
    <m/>
    <s v="sq"/>
    <s v="sq"/>
    <n v="16284.02"/>
    <n v="92327183.770000085"/>
    <n v="92327183.770000085"/>
    <s v="Cairo"/>
  </r>
  <r>
    <s v="ORD108676"/>
    <s v="iPhone 13"/>
    <x v="0"/>
    <x v="4"/>
    <x v="0"/>
    <x v="4"/>
    <n v="16763.82"/>
    <n v="4"/>
    <x v="8671"/>
    <x v="251"/>
    <n v="2218"/>
    <x v="280"/>
    <m/>
    <m/>
    <s v="sq"/>
    <s v="sq"/>
    <n v="99349.3"/>
    <n v="92327183.770000085"/>
    <n v="92327183.770000085"/>
    <s v="Riyadh"/>
  </r>
  <r>
    <s v="ORD108677"/>
    <s v="Nike Air Max"/>
    <x v="1"/>
    <x v="1"/>
    <x v="0"/>
    <x v="3"/>
    <n v="6169.1"/>
    <n v="1"/>
    <x v="8672"/>
    <x v="20"/>
    <n v="2025"/>
    <x v="198"/>
    <m/>
    <m/>
    <s v="sq"/>
    <s v="sq"/>
    <n v="3665.44"/>
    <n v="91504159.730000004"/>
    <n v="91504159.730000004"/>
    <s v="Dubai"/>
  </r>
  <r>
    <s v="ORD108678"/>
    <s v="Nike Air Max"/>
    <x v="1"/>
    <x v="1"/>
    <x v="2"/>
    <x v="1"/>
    <n v="2823.7"/>
    <n v="5"/>
    <x v="8673"/>
    <x v="12"/>
    <n v="49"/>
    <x v="65"/>
    <m/>
    <m/>
    <s v="Amazon"/>
    <s v="Amazon"/>
    <n v="13290.4"/>
    <n v="91504159.730000004"/>
    <n v="91504159.730000004"/>
    <s v="Alexandria"/>
  </r>
  <r>
    <s v="ORD108679"/>
    <s v="Bluetooth Headset"/>
    <x v="2"/>
    <x v="2"/>
    <x v="2"/>
    <x v="0"/>
    <n v="8864.31"/>
    <n v="3"/>
    <x v="8674"/>
    <x v="229"/>
    <n v="2189"/>
    <x v="194"/>
    <m/>
    <m/>
    <s v="Amazon"/>
    <s v="Amazon"/>
    <n v="16284.02"/>
    <n v="29200970.130000021"/>
    <n v="29200970.130000021"/>
    <s v="Cairo"/>
  </r>
  <r>
    <s v="ORD108680"/>
    <s v="Xiaomi Redmi Note 12"/>
    <x v="0"/>
    <x v="7"/>
    <x v="1"/>
    <x v="2"/>
    <n v="8023.91"/>
    <n v="5"/>
    <x v="8675"/>
    <x v="159"/>
    <n v="1984"/>
    <x v="331"/>
    <m/>
    <m/>
    <s v="Jumia"/>
    <s v="Jum"/>
    <n v="26648.76"/>
    <n v="92327183.770000085"/>
    <n v="92327183.770000085"/>
    <s v="Casablanca"/>
  </r>
  <r>
    <s v="ORD108681"/>
    <s v="Adidas Running Shoes"/>
    <x v="1"/>
    <x v="9"/>
    <x v="0"/>
    <x v="4"/>
    <n v="3439.09"/>
    <n v="1"/>
    <x v="8676"/>
    <x v="172"/>
    <n v="1346"/>
    <x v="221"/>
    <m/>
    <m/>
    <s v="sq"/>
    <s v="sq"/>
    <n v="99349.3"/>
    <n v="91504159.730000004"/>
    <n v="91504159.730000004"/>
    <s v="Riyadh"/>
  </r>
  <r>
    <s v="ORD108682"/>
    <s v="Xiaomi Redmi Note 12"/>
    <x v="0"/>
    <x v="7"/>
    <x v="1"/>
    <x v="3"/>
    <n v="16001.51"/>
    <n v="5"/>
    <x v="8677"/>
    <x v="227"/>
    <n v="3825"/>
    <x v="82"/>
    <m/>
    <m/>
    <s v="Jumia"/>
    <s v="Jum"/>
    <n v="3665.44"/>
    <n v="92327183.770000085"/>
    <n v="92327183.770000085"/>
    <s v="Dubai"/>
  </r>
  <r>
    <s v="ORD108683"/>
    <s v="Samsung Galaxy A14"/>
    <x v="0"/>
    <x v="0"/>
    <x v="1"/>
    <x v="3"/>
    <n v="10894.39"/>
    <n v="4"/>
    <x v="8678"/>
    <x v="360"/>
    <n v="1712"/>
    <x v="278"/>
    <m/>
    <m/>
    <s v="Jumia"/>
    <s v="Jum"/>
    <n v="3665.44"/>
    <n v="92327183.770000085"/>
    <n v="92327183.770000085"/>
    <s v="Dubai"/>
  </r>
  <r>
    <s v="ORD108684"/>
    <s v="Samsung Galaxy A14"/>
    <x v="0"/>
    <x v="0"/>
    <x v="1"/>
    <x v="0"/>
    <n v="4023.33"/>
    <n v="5"/>
    <x v="8679"/>
    <x v="130"/>
    <n v="3423"/>
    <x v="255"/>
    <m/>
    <m/>
    <s v="Jumia"/>
    <s v="Jum"/>
    <n v="16284.02"/>
    <n v="92327183.770000085"/>
    <n v="92327183.770000085"/>
    <s v="Cairo"/>
  </r>
  <r>
    <s v="ORD108685"/>
    <s v="iPhone 13"/>
    <x v="0"/>
    <x v="4"/>
    <x v="1"/>
    <x v="0"/>
    <n v="18878.14"/>
    <n v="1"/>
    <x v="8680"/>
    <x v="294"/>
    <n v="2202"/>
    <x v="146"/>
    <m/>
    <m/>
    <s v="Jumia"/>
    <s v="Jum"/>
    <n v="16284.02"/>
    <n v="92327183.770000085"/>
    <n v="92327183.770000085"/>
    <s v="Cairo"/>
  </r>
  <r>
    <s v="ORD108686"/>
    <s v="T-shirt Cotton"/>
    <x v="1"/>
    <x v="5"/>
    <x v="1"/>
    <x v="3"/>
    <n v="126.28"/>
    <n v="5"/>
    <x v="8681"/>
    <x v="289"/>
    <n v="2562"/>
    <x v="312"/>
    <m/>
    <m/>
    <s v="Jumia"/>
    <s v="Jum"/>
    <n v="3665.44"/>
    <n v="91504159.730000004"/>
    <n v="91504159.730000004"/>
    <s v="Dubai"/>
  </r>
  <r>
    <s v="ORD108687"/>
    <s v="Samsung Galaxy A14"/>
    <x v="0"/>
    <x v="0"/>
    <x v="1"/>
    <x v="0"/>
    <n v="14782.76"/>
    <n v="1"/>
    <x v="8682"/>
    <x v="144"/>
    <n v="2423"/>
    <x v="96"/>
    <m/>
    <m/>
    <s v="Jumia"/>
    <s v="Jum"/>
    <n v="16284.02"/>
    <n v="92327183.770000085"/>
    <n v="92327183.770000085"/>
    <s v="Cairo"/>
  </r>
  <r>
    <s v="ORD108688"/>
    <s v="T-shirt Cotton"/>
    <x v="1"/>
    <x v="5"/>
    <x v="0"/>
    <x v="0"/>
    <n v="4537.6099999999997"/>
    <n v="5"/>
    <x v="8683"/>
    <x v="232"/>
    <n v="416"/>
    <x v="151"/>
    <m/>
    <m/>
    <s v="sq"/>
    <s v="sq"/>
    <n v="16284.02"/>
    <n v="91504159.730000004"/>
    <n v="91504159.730000004"/>
    <s v="Cairo"/>
  </r>
  <r>
    <s v="ORD108689"/>
    <s v="Samsung Galaxy A14"/>
    <x v="0"/>
    <x v="0"/>
    <x v="1"/>
    <x v="4"/>
    <n v="19095.75"/>
    <n v="1"/>
    <x v="8684"/>
    <x v="90"/>
    <n v="3737"/>
    <x v="199"/>
    <m/>
    <m/>
    <s v="Jumia"/>
    <s v="Jum"/>
    <n v="99349.3"/>
    <n v="92327183.770000085"/>
    <n v="92327183.770000085"/>
    <s v="Riyadh"/>
  </r>
  <r>
    <s v="ORD108690"/>
    <s v="Nike Air Max"/>
    <x v="1"/>
    <x v="1"/>
    <x v="0"/>
    <x v="1"/>
    <n v="16843.150000000001"/>
    <n v="2"/>
    <x v="8685"/>
    <x v="301"/>
    <n v="4959"/>
    <x v="53"/>
    <m/>
    <m/>
    <s v="sq"/>
    <s v="sq"/>
    <n v="13290.4"/>
    <n v="91504159.730000004"/>
    <n v="91504159.730000004"/>
    <s v="Alexandria"/>
  </r>
  <r>
    <s v="ORD108691"/>
    <s v="Smartwatch FitPro"/>
    <x v="4"/>
    <x v="6"/>
    <x v="0"/>
    <x v="2"/>
    <n v="5741.9"/>
    <n v="5"/>
    <x v="8686"/>
    <x v="253"/>
    <n v="1630"/>
    <x v="72"/>
    <m/>
    <m/>
    <s v="sq"/>
    <s v="sq"/>
    <n v="26648.76"/>
    <n v="31420413.200000018"/>
    <n v="31420413.200000018"/>
    <s v="Casablanca"/>
  </r>
  <r>
    <s v="ORD108692"/>
    <s v="iPhone 13"/>
    <x v="0"/>
    <x v="4"/>
    <x v="0"/>
    <x v="0"/>
    <n v="13496.53"/>
    <n v="5"/>
    <x v="8687"/>
    <x v="40"/>
    <n v="4795"/>
    <x v="230"/>
    <m/>
    <m/>
    <s v="sq"/>
    <s v="sq"/>
    <n v="16284.02"/>
    <n v="92327183.770000085"/>
    <n v="92327183.770000085"/>
    <s v="Cairo"/>
  </r>
  <r>
    <s v="ORD108693"/>
    <s v="Dell Inspiron 3501"/>
    <x v="3"/>
    <x v="8"/>
    <x v="1"/>
    <x v="2"/>
    <n v="6748.09"/>
    <n v="1"/>
    <x v="8688"/>
    <x v="93"/>
    <n v="1403"/>
    <x v="174"/>
    <m/>
    <m/>
    <s v="Jumia"/>
    <s v="Jum"/>
    <n v="26648.76"/>
    <n v="57542997.559999913"/>
    <n v="57542997.559999913"/>
    <s v="Casablanca"/>
  </r>
  <r>
    <s v="ORD108694"/>
    <s v="Nike Air Max"/>
    <x v="1"/>
    <x v="1"/>
    <x v="1"/>
    <x v="1"/>
    <n v="12970.06"/>
    <n v="3"/>
    <x v="8689"/>
    <x v="383"/>
    <n v="2131"/>
    <x v="219"/>
    <m/>
    <m/>
    <s v="Jumia"/>
    <s v="Jum"/>
    <n v="13290.4"/>
    <n v="91504159.730000004"/>
    <n v="91504159.730000004"/>
    <s v="Alexandria"/>
  </r>
  <r>
    <s v="ORD108695"/>
    <s v="HP Pavilion Laptop"/>
    <x v="3"/>
    <x v="3"/>
    <x v="1"/>
    <x v="1"/>
    <n v="716.39"/>
    <n v="5"/>
    <x v="8690"/>
    <x v="248"/>
    <n v="3124"/>
    <x v="285"/>
    <m/>
    <m/>
    <s v="Jumia"/>
    <s v="Jum"/>
    <n v="13290.4"/>
    <n v="57542997.559999913"/>
    <n v="57542997.559999913"/>
    <s v="Alexandria"/>
  </r>
  <r>
    <s v="ORD108696"/>
    <s v="Smartwatch FitPro"/>
    <x v="4"/>
    <x v="6"/>
    <x v="2"/>
    <x v="3"/>
    <n v="18984.89"/>
    <n v="1"/>
    <x v="8691"/>
    <x v="76"/>
    <n v="2245"/>
    <x v="283"/>
    <m/>
    <m/>
    <s v="Amazon"/>
    <s v="Amazon"/>
    <n v="3665.44"/>
    <n v="31420413.200000018"/>
    <n v="31420413.200000018"/>
    <s v="Dubai"/>
  </r>
  <r>
    <s v="ORD108697"/>
    <s v="Smartwatch FitPro"/>
    <x v="4"/>
    <x v="6"/>
    <x v="0"/>
    <x v="4"/>
    <n v="10701.4"/>
    <n v="4"/>
    <x v="8692"/>
    <x v="241"/>
    <n v="2595"/>
    <x v="210"/>
    <m/>
    <m/>
    <s v="sq"/>
    <s v="sq"/>
    <n v="99349.3"/>
    <n v="31420413.200000018"/>
    <n v="31420413.200000018"/>
    <s v="Riyadh"/>
  </r>
  <r>
    <s v="ORD108698"/>
    <s v="Samsung Galaxy A14"/>
    <x v="0"/>
    <x v="0"/>
    <x v="2"/>
    <x v="1"/>
    <n v="12963.06"/>
    <n v="3"/>
    <x v="8693"/>
    <x v="359"/>
    <n v="1001"/>
    <x v="225"/>
    <m/>
    <m/>
    <s v="Amazon"/>
    <s v="Amazon"/>
    <n v="13290.4"/>
    <n v="92327183.770000085"/>
    <n v="92327183.770000085"/>
    <s v="Alexandria"/>
  </r>
  <r>
    <s v="ORD108699"/>
    <s v="Adidas Running Shoes"/>
    <x v="1"/>
    <x v="9"/>
    <x v="2"/>
    <x v="1"/>
    <n v="16285.55"/>
    <n v="1"/>
    <x v="8694"/>
    <x v="294"/>
    <n v="1512"/>
    <x v="108"/>
    <m/>
    <m/>
    <s v="Amazon"/>
    <s v="Amazon"/>
    <n v="13290.4"/>
    <n v="91504159.730000004"/>
    <n v="91504159.730000004"/>
    <s v="Alexandria"/>
  </r>
  <r>
    <s v="ORD108700"/>
    <s v="Adidas Running Shoes"/>
    <x v="1"/>
    <x v="9"/>
    <x v="2"/>
    <x v="2"/>
    <n v="13091.16"/>
    <n v="1"/>
    <x v="8695"/>
    <x v="18"/>
    <n v="2633"/>
    <x v="44"/>
    <m/>
    <m/>
    <s v="Amazon"/>
    <s v="Amazon"/>
    <n v="26648.76"/>
    <n v="91504159.730000004"/>
    <n v="91504159.730000004"/>
    <s v="Casablanca"/>
  </r>
  <r>
    <s v="ORD108701"/>
    <s v="Dell Inspiron 3501"/>
    <x v="3"/>
    <x v="8"/>
    <x v="2"/>
    <x v="3"/>
    <n v="11814.49"/>
    <n v="2"/>
    <x v="8696"/>
    <x v="230"/>
    <n v="4075"/>
    <x v="72"/>
    <m/>
    <m/>
    <s v="Amazon"/>
    <s v="Amazon"/>
    <n v="3665.44"/>
    <n v="57542997.559999913"/>
    <n v="57542997.559999913"/>
    <s v="Dubai"/>
  </r>
  <r>
    <s v="ORD108702"/>
    <s v="Bluetooth Headset"/>
    <x v="2"/>
    <x v="2"/>
    <x v="0"/>
    <x v="1"/>
    <n v="8733.43"/>
    <n v="4"/>
    <x v="8697"/>
    <x v="348"/>
    <n v="4019"/>
    <x v="280"/>
    <m/>
    <m/>
    <s v="sq"/>
    <s v="sq"/>
    <n v="13290.4"/>
    <n v="29200970.130000021"/>
    <n v="29200970.130000021"/>
    <s v="Alexandria"/>
  </r>
  <r>
    <s v="ORD108703"/>
    <s v="Xiaomi Redmi Note 12"/>
    <x v="0"/>
    <x v="7"/>
    <x v="2"/>
    <x v="5"/>
    <n v="12486.55"/>
    <n v="3"/>
    <x v="8698"/>
    <x v="360"/>
    <n v="2409"/>
    <x v="299"/>
    <m/>
    <m/>
    <s v="Amazon"/>
    <s v="Amazon"/>
    <n v="27872.98"/>
    <n v="92327183.770000085"/>
    <n v="92327183.770000085"/>
    <s v="Giza"/>
  </r>
  <r>
    <s v="ORD108704"/>
    <s v="Adidas Running Shoes"/>
    <x v="1"/>
    <x v="9"/>
    <x v="2"/>
    <x v="0"/>
    <n v="6489.26"/>
    <n v="1"/>
    <x v="8699"/>
    <x v="114"/>
    <n v="2780"/>
    <x v="42"/>
    <m/>
    <m/>
    <s v="Amazon"/>
    <s v="Amazon"/>
    <n v="16284.02"/>
    <n v="91504159.730000004"/>
    <n v="91504159.730000004"/>
    <s v="Cairo"/>
  </r>
  <r>
    <s v="ORD108705"/>
    <s v="T-shirt Cotton"/>
    <x v="1"/>
    <x v="5"/>
    <x v="2"/>
    <x v="4"/>
    <n v="3851.88"/>
    <n v="1"/>
    <x v="8700"/>
    <x v="190"/>
    <n v="3868"/>
    <x v="164"/>
    <m/>
    <m/>
    <s v="Amazon"/>
    <s v="Amazon"/>
    <n v="99349.3"/>
    <n v="91504159.730000004"/>
    <n v="91504159.730000004"/>
    <s v="Riyadh"/>
  </r>
  <r>
    <s v="ORD108706"/>
    <s v="Samsung Galaxy A14"/>
    <x v="0"/>
    <x v="0"/>
    <x v="0"/>
    <x v="3"/>
    <n v="11675.03"/>
    <n v="1"/>
    <x v="8701"/>
    <x v="60"/>
    <n v="1806"/>
    <x v="48"/>
    <m/>
    <m/>
    <s v="sq"/>
    <s v="sq"/>
    <n v="3665.44"/>
    <n v="92327183.770000085"/>
    <n v="92327183.770000085"/>
    <s v="Dubai"/>
  </r>
  <r>
    <s v="ORD108707"/>
    <s v="T-shirt Cotton"/>
    <x v="1"/>
    <x v="5"/>
    <x v="0"/>
    <x v="3"/>
    <n v="13778.51"/>
    <n v="2"/>
    <x v="8702"/>
    <x v="87"/>
    <n v="1320"/>
    <x v="319"/>
    <m/>
    <m/>
    <s v="sq"/>
    <s v="sq"/>
    <n v="3665.44"/>
    <n v="91504159.730000004"/>
    <n v="91504159.730000004"/>
    <s v="Dubai"/>
  </r>
  <r>
    <s v="ORD108708"/>
    <s v="Adidas Running Shoes"/>
    <x v="1"/>
    <x v="9"/>
    <x v="2"/>
    <x v="1"/>
    <n v="5526.71"/>
    <n v="3"/>
    <x v="8703"/>
    <x v="1"/>
    <n v="3970"/>
    <x v="109"/>
    <m/>
    <m/>
    <s v="Amazon"/>
    <s v="Amazon"/>
    <n v="13290.4"/>
    <n v="91504159.730000004"/>
    <n v="91504159.730000004"/>
    <s v="Alexandria"/>
  </r>
  <r>
    <s v="ORD108709"/>
    <s v="Samsung Galaxy A14"/>
    <x v="0"/>
    <x v="0"/>
    <x v="0"/>
    <x v="2"/>
    <n v="14199.89"/>
    <n v="3"/>
    <x v="8704"/>
    <x v="307"/>
    <n v="1594"/>
    <x v="266"/>
    <m/>
    <m/>
    <s v="sq"/>
    <s v="sq"/>
    <n v="26648.76"/>
    <n v="92327183.770000085"/>
    <n v="92327183.770000085"/>
    <s v="Casablanca"/>
  </r>
  <r>
    <s v="ORD108710"/>
    <s v="T-shirt Cotton"/>
    <x v="1"/>
    <x v="5"/>
    <x v="0"/>
    <x v="2"/>
    <n v="14041.71"/>
    <n v="4"/>
    <x v="8705"/>
    <x v="223"/>
    <n v="3136"/>
    <x v="122"/>
    <m/>
    <m/>
    <s v="sq"/>
    <s v="sq"/>
    <n v="26648.76"/>
    <n v="91504159.730000004"/>
    <n v="91504159.730000004"/>
    <s v="Casablanca"/>
  </r>
  <r>
    <s v="ORD108711"/>
    <s v="iPhone 13"/>
    <x v="0"/>
    <x v="4"/>
    <x v="0"/>
    <x v="1"/>
    <n v="6001.97"/>
    <n v="5"/>
    <x v="8706"/>
    <x v="235"/>
    <n v="2697"/>
    <x v="276"/>
    <m/>
    <m/>
    <s v="sq"/>
    <s v="sq"/>
    <n v="13290.4"/>
    <n v="92327183.770000085"/>
    <n v="92327183.770000085"/>
    <s v="Alexandria"/>
  </r>
  <r>
    <s v="ORD108712"/>
    <s v="Bluetooth Headset"/>
    <x v="2"/>
    <x v="2"/>
    <x v="2"/>
    <x v="0"/>
    <n v="8494.39"/>
    <n v="3"/>
    <x v="8707"/>
    <x v="396"/>
    <n v="305"/>
    <x v="33"/>
    <m/>
    <m/>
    <s v="Amazon"/>
    <s v="Amazon"/>
    <n v="16284.02"/>
    <n v="29200970.130000021"/>
    <n v="29200970.130000021"/>
    <s v="Cairo"/>
  </r>
  <r>
    <s v="ORD108713"/>
    <s v="HP Pavilion Laptop"/>
    <x v="3"/>
    <x v="3"/>
    <x v="1"/>
    <x v="5"/>
    <n v="461.52"/>
    <n v="1"/>
    <x v="8708"/>
    <x v="61"/>
    <n v="1408"/>
    <x v="88"/>
    <m/>
    <m/>
    <s v="Jumia"/>
    <s v="Jum"/>
    <n v="27872.98"/>
    <n v="57542997.559999913"/>
    <n v="57542997.559999913"/>
    <s v="Giza"/>
  </r>
  <r>
    <s v="ORD108714"/>
    <s v="HP Pavilion Laptop"/>
    <x v="3"/>
    <x v="3"/>
    <x v="1"/>
    <x v="2"/>
    <n v="2451.83"/>
    <n v="5"/>
    <x v="8709"/>
    <x v="17"/>
    <n v="4153"/>
    <x v="262"/>
    <m/>
    <m/>
    <s v="Jumia"/>
    <s v="Jum"/>
    <n v="26648.76"/>
    <n v="57542997.559999913"/>
    <n v="57542997.559999913"/>
    <s v="Casablanca"/>
  </r>
  <r>
    <s v="ORD108715"/>
    <s v="HP Pavilion Laptop"/>
    <x v="3"/>
    <x v="3"/>
    <x v="1"/>
    <x v="4"/>
    <n v="3244.55"/>
    <n v="4"/>
    <x v="8710"/>
    <x v="50"/>
    <n v="4912"/>
    <x v="288"/>
    <m/>
    <m/>
    <s v="Jumia"/>
    <s v="Jum"/>
    <n v="99349.3"/>
    <n v="57542997.559999913"/>
    <n v="57542997.559999913"/>
    <s v="Riyadh"/>
  </r>
  <r>
    <s v="ORD108716"/>
    <s v="Dell Inspiron 3501"/>
    <x v="3"/>
    <x v="8"/>
    <x v="2"/>
    <x v="0"/>
    <n v="18939.27"/>
    <n v="1"/>
    <x v="8711"/>
    <x v="50"/>
    <n v="2482"/>
    <x v="58"/>
    <m/>
    <m/>
    <s v="Amazon"/>
    <s v="Amazon"/>
    <n v="16284.02"/>
    <n v="57542997.559999913"/>
    <n v="57542997.559999913"/>
    <s v="Cairo"/>
  </r>
  <r>
    <s v="ORD108717"/>
    <s v="iPhone 13"/>
    <x v="0"/>
    <x v="4"/>
    <x v="0"/>
    <x v="0"/>
    <n v="7554.47"/>
    <n v="1"/>
    <x v="8712"/>
    <x v="116"/>
    <n v="4939"/>
    <x v="227"/>
    <m/>
    <m/>
    <s v="sq"/>
    <s v="sq"/>
    <n v="16284.02"/>
    <n v="92327183.770000085"/>
    <n v="92327183.770000085"/>
    <s v="Cairo"/>
  </r>
  <r>
    <s v="ORD108718"/>
    <s v="Adidas Running Shoes"/>
    <x v="1"/>
    <x v="9"/>
    <x v="0"/>
    <x v="3"/>
    <n v="14913.32"/>
    <n v="4"/>
    <x v="8713"/>
    <x v="318"/>
    <n v="3369"/>
    <x v="110"/>
    <m/>
    <m/>
    <s v="sq"/>
    <s v="sq"/>
    <n v="3665.44"/>
    <n v="91504159.730000004"/>
    <n v="91504159.730000004"/>
    <s v="Dubai"/>
  </r>
  <r>
    <s v="ORD108719"/>
    <s v="T-shirt Cotton"/>
    <x v="1"/>
    <x v="5"/>
    <x v="2"/>
    <x v="1"/>
    <n v="10482.9"/>
    <n v="1"/>
    <x v="8714"/>
    <x v="285"/>
    <n v="2357"/>
    <x v="28"/>
    <m/>
    <m/>
    <s v="Amazon"/>
    <s v="Amazon"/>
    <n v="13290.4"/>
    <n v="91504159.730000004"/>
    <n v="91504159.730000004"/>
    <s v="Alexandria"/>
  </r>
  <r>
    <s v="ORD108720"/>
    <s v="HP Pavilion Laptop"/>
    <x v="3"/>
    <x v="3"/>
    <x v="0"/>
    <x v="2"/>
    <n v="17122.7"/>
    <n v="2"/>
    <x v="8715"/>
    <x v="364"/>
    <n v="1029"/>
    <x v="357"/>
    <m/>
    <m/>
    <s v="sq"/>
    <s v="sq"/>
    <n v="26648.76"/>
    <n v="57542997.559999913"/>
    <n v="57542997.559999913"/>
    <s v="Casablanca"/>
  </r>
  <r>
    <s v="ORD108721"/>
    <s v="iPhone 13"/>
    <x v="0"/>
    <x v="4"/>
    <x v="2"/>
    <x v="3"/>
    <n v="7310.2"/>
    <n v="5"/>
    <x v="8716"/>
    <x v="270"/>
    <n v="4156"/>
    <x v="218"/>
    <m/>
    <m/>
    <s v="Amazon"/>
    <s v="Amazon"/>
    <n v="3665.44"/>
    <n v="92327183.770000085"/>
    <n v="92327183.770000085"/>
    <s v="Dubai"/>
  </r>
  <r>
    <s v="ORD108722"/>
    <s v="Xiaomi Redmi Note 12"/>
    <x v="0"/>
    <x v="7"/>
    <x v="0"/>
    <x v="4"/>
    <n v="16306.9"/>
    <n v="3"/>
    <x v="8717"/>
    <x v="9"/>
    <n v="2716"/>
    <x v="251"/>
    <m/>
    <m/>
    <s v="sq"/>
    <s v="sq"/>
    <n v="99349.3"/>
    <n v="92327183.770000085"/>
    <n v="92327183.770000085"/>
    <s v="Riyadh"/>
  </r>
  <r>
    <s v="ORD108723"/>
    <s v="iPhone 13"/>
    <x v="0"/>
    <x v="4"/>
    <x v="2"/>
    <x v="4"/>
    <n v="17301.810000000001"/>
    <n v="2"/>
    <x v="8718"/>
    <x v="285"/>
    <n v="1530"/>
    <x v="110"/>
    <m/>
    <m/>
    <s v="Amazon"/>
    <s v="Amazon"/>
    <n v="99349.3"/>
    <n v="92327183.770000085"/>
    <n v="92327183.770000085"/>
    <s v="Riyadh"/>
  </r>
  <r>
    <s v="ORD108724"/>
    <s v="Adidas Running Shoes"/>
    <x v="1"/>
    <x v="9"/>
    <x v="0"/>
    <x v="5"/>
    <n v="10844.73"/>
    <n v="3"/>
    <x v="8719"/>
    <x v="217"/>
    <n v="4434"/>
    <x v="196"/>
    <m/>
    <m/>
    <s v="sq"/>
    <s v="sq"/>
    <n v="27872.98"/>
    <n v="91504159.730000004"/>
    <n v="91504159.730000004"/>
    <s v="Giza"/>
  </r>
  <r>
    <s v="ORD108725"/>
    <s v="Nike Air Max"/>
    <x v="1"/>
    <x v="1"/>
    <x v="0"/>
    <x v="0"/>
    <n v="10040.290000000001"/>
    <n v="5"/>
    <x v="8720"/>
    <x v="122"/>
    <n v="3488"/>
    <x v="52"/>
    <m/>
    <m/>
    <s v="sq"/>
    <s v="sq"/>
    <n v="16284.02"/>
    <n v="91504159.730000004"/>
    <n v="91504159.730000004"/>
    <s v="Cairo"/>
  </r>
  <r>
    <s v="ORD108726"/>
    <s v="Xiaomi Redmi Note 12"/>
    <x v="0"/>
    <x v="7"/>
    <x v="0"/>
    <x v="4"/>
    <n v="16687.21"/>
    <n v="5"/>
    <x v="8721"/>
    <x v="264"/>
    <n v="948"/>
    <x v="171"/>
    <m/>
    <m/>
    <s v="sq"/>
    <s v="sq"/>
    <n v="99349.3"/>
    <n v="92327183.770000085"/>
    <n v="92327183.770000085"/>
    <s v="Riyadh"/>
  </r>
  <r>
    <s v="ORD108727"/>
    <s v="Bluetooth Headset"/>
    <x v="2"/>
    <x v="2"/>
    <x v="2"/>
    <x v="4"/>
    <n v="1061.32"/>
    <n v="5"/>
    <x v="8722"/>
    <x v="103"/>
    <n v="3912"/>
    <x v="98"/>
    <m/>
    <m/>
    <s v="Amazon"/>
    <s v="Amazon"/>
    <n v="99349.3"/>
    <n v="29200970.130000021"/>
    <n v="29200970.130000021"/>
    <s v="Riyadh"/>
  </r>
  <r>
    <s v="ORD108728"/>
    <s v="Adidas Running Shoes"/>
    <x v="1"/>
    <x v="9"/>
    <x v="1"/>
    <x v="2"/>
    <n v="19390.79"/>
    <n v="5"/>
    <x v="8723"/>
    <x v="260"/>
    <n v="3824"/>
    <x v="314"/>
    <m/>
    <m/>
    <s v="Jumia"/>
    <s v="Jum"/>
    <n v="26648.76"/>
    <n v="91504159.730000004"/>
    <n v="91504159.730000004"/>
    <s v="Casablanca"/>
  </r>
  <r>
    <s v="ORD108729"/>
    <s v="Samsung Galaxy A14"/>
    <x v="0"/>
    <x v="0"/>
    <x v="2"/>
    <x v="3"/>
    <n v="6934.41"/>
    <n v="4"/>
    <x v="8724"/>
    <x v="316"/>
    <n v="1927"/>
    <x v="146"/>
    <m/>
    <m/>
    <s v="Amazon"/>
    <s v="Amazon"/>
    <n v="3665.44"/>
    <n v="92327183.770000085"/>
    <n v="92327183.770000085"/>
    <s v="Dubai"/>
  </r>
  <r>
    <s v="ORD108730"/>
    <s v="Dell Inspiron 3501"/>
    <x v="3"/>
    <x v="8"/>
    <x v="2"/>
    <x v="0"/>
    <n v="11793.95"/>
    <n v="2"/>
    <x v="8725"/>
    <x v="208"/>
    <n v="4814"/>
    <x v="286"/>
    <m/>
    <m/>
    <s v="Amazon"/>
    <s v="Amazon"/>
    <n v="16284.02"/>
    <n v="57542997.559999913"/>
    <n v="57542997.559999913"/>
    <s v="Cairo"/>
  </r>
  <r>
    <s v="ORD108731"/>
    <s v="HP Pavilion Laptop"/>
    <x v="3"/>
    <x v="3"/>
    <x v="1"/>
    <x v="1"/>
    <n v="12163.44"/>
    <n v="3"/>
    <x v="8726"/>
    <x v="67"/>
    <n v="1952"/>
    <x v="39"/>
    <m/>
    <m/>
    <s v="Jumia"/>
    <s v="Jum"/>
    <n v="13290.4"/>
    <n v="57542997.559999913"/>
    <n v="57542997.559999913"/>
    <s v="Alexandria"/>
  </r>
  <r>
    <s v="ORD108732"/>
    <s v="Smartwatch FitPro"/>
    <x v="4"/>
    <x v="6"/>
    <x v="2"/>
    <x v="5"/>
    <n v="6343.47"/>
    <n v="5"/>
    <x v="8727"/>
    <x v="167"/>
    <n v="569"/>
    <x v="14"/>
    <m/>
    <m/>
    <s v="Amazon"/>
    <s v="Amazon"/>
    <n v="27872.98"/>
    <n v="31420413.200000018"/>
    <n v="31420413.200000018"/>
    <s v="Giza"/>
  </r>
  <r>
    <s v="ORD108733"/>
    <s v="Samsung Galaxy A14"/>
    <x v="0"/>
    <x v="0"/>
    <x v="1"/>
    <x v="2"/>
    <n v="16685.62"/>
    <n v="1"/>
    <x v="8728"/>
    <x v="117"/>
    <n v="2317"/>
    <x v="342"/>
    <m/>
    <m/>
    <s v="Jumia"/>
    <s v="Jum"/>
    <n v="26648.76"/>
    <n v="92327183.770000085"/>
    <n v="92327183.770000085"/>
    <s v="Casablanca"/>
  </r>
  <r>
    <s v="ORD108734"/>
    <s v="Xiaomi Redmi Note 12"/>
    <x v="0"/>
    <x v="7"/>
    <x v="0"/>
    <x v="1"/>
    <n v="3586.27"/>
    <n v="1"/>
    <x v="8729"/>
    <x v="184"/>
    <n v="4085"/>
    <x v="130"/>
    <m/>
    <m/>
    <s v="sq"/>
    <s v="sq"/>
    <n v="13290.4"/>
    <n v="92327183.770000085"/>
    <n v="92327183.770000085"/>
    <s v="Alexandria"/>
  </r>
  <r>
    <s v="ORD108735"/>
    <s v="Adidas Running Shoes"/>
    <x v="1"/>
    <x v="9"/>
    <x v="0"/>
    <x v="5"/>
    <n v="18837.009999999998"/>
    <n v="1"/>
    <x v="8730"/>
    <x v="92"/>
    <n v="1010"/>
    <x v="185"/>
    <m/>
    <m/>
    <s v="sq"/>
    <s v="sq"/>
    <n v="27872.98"/>
    <n v="91504159.730000004"/>
    <n v="91504159.730000004"/>
    <s v="Giza"/>
  </r>
  <r>
    <s v="ORD108736"/>
    <s v="iPhone 13"/>
    <x v="0"/>
    <x v="4"/>
    <x v="1"/>
    <x v="2"/>
    <n v="2442.59"/>
    <n v="1"/>
    <x v="8731"/>
    <x v="70"/>
    <n v="1429"/>
    <x v="213"/>
    <m/>
    <m/>
    <s v="Jumia"/>
    <s v="Jum"/>
    <n v="26648.76"/>
    <n v="92327183.770000085"/>
    <n v="92327183.770000085"/>
    <s v="Casablanca"/>
  </r>
  <r>
    <s v="ORD108737"/>
    <s v="Samsung Galaxy A14"/>
    <x v="0"/>
    <x v="0"/>
    <x v="0"/>
    <x v="4"/>
    <n v="4839.8999999999996"/>
    <n v="5"/>
    <x v="8732"/>
    <x v="357"/>
    <n v="3081"/>
    <x v="126"/>
    <m/>
    <m/>
    <s v="sq"/>
    <s v="sq"/>
    <n v="99349.3"/>
    <n v="92327183.770000085"/>
    <n v="92327183.770000085"/>
    <s v="Riyadh"/>
  </r>
  <r>
    <s v="ORD108738"/>
    <s v="Bluetooth Headset"/>
    <x v="2"/>
    <x v="2"/>
    <x v="0"/>
    <x v="3"/>
    <n v="5024.8100000000004"/>
    <n v="3"/>
    <x v="8733"/>
    <x v="124"/>
    <n v="1713"/>
    <x v="259"/>
    <m/>
    <m/>
    <s v="sq"/>
    <s v="sq"/>
    <n v="3665.44"/>
    <n v="29200970.130000021"/>
    <n v="29200970.130000021"/>
    <s v="Dubai"/>
  </r>
  <r>
    <s v="ORD108739"/>
    <s v="Samsung Galaxy A14"/>
    <x v="0"/>
    <x v="0"/>
    <x v="0"/>
    <x v="5"/>
    <n v="14063.2"/>
    <n v="5"/>
    <x v="8734"/>
    <x v="236"/>
    <n v="2349"/>
    <x v="245"/>
    <m/>
    <m/>
    <s v="sq"/>
    <s v="sq"/>
    <n v="27872.98"/>
    <n v="92327183.770000085"/>
    <n v="92327183.770000085"/>
    <s v="Giza"/>
  </r>
  <r>
    <s v="ORD108740"/>
    <s v="Bluetooth Headset"/>
    <x v="2"/>
    <x v="2"/>
    <x v="0"/>
    <x v="4"/>
    <n v="1178.82"/>
    <n v="3"/>
    <x v="8735"/>
    <x v="176"/>
    <n v="2708"/>
    <x v="228"/>
    <m/>
    <m/>
    <s v="sq"/>
    <s v="sq"/>
    <n v="99349.3"/>
    <n v="29200970.130000021"/>
    <n v="29200970.130000021"/>
    <s v="Riyadh"/>
  </r>
  <r>
    <s v="ORD108741"/>
    <s v="Samsung Galaxy A14"/>
    <x v="0"/>
    <x v="0"/>
    <x v="1"/>
    <x v="1"/>
    <n v="17927.13"/>
    <n v="2"/>
    <x v="8736"/>
    <x v="142"/>
    <n v="3286"/>
    <x v="217"/>
    <m/>
    <m/>
    <s v="Jumia"/>
    <s v="Jum"/>
    <n v="13290.4"/>
    <n v="92327183.770000085"/>
    <n v="92327183.770000085"/>
    <s v="Alexandria"/>
  </r>
  <r>
    <s v="ORD108742"/>
    <s v="Nike Air Max"/>
    <x v="1"/>
    <x v="1"/>
    <x v="2"/>
    <x v="3"/>
    <n v="14135.26"/>
    <n v="4"/>
    <x v="8737"/>
    <x v="376"/>
    <n v="341"/>
    <x v="63"/>
    <m/>
    <m/>
    <s v="Amazon"/>
    <s v="Amazon"/>
    <n v="3665.44"/>
    <n v="91504159.730000004"/>
    <n v="91504159.730000004"/>
    <s v="Dubai"/>
  </r>
  <r>
    <s v="ORD108743"/>
    <s v="T-shirt Cotton"/>
    <x v="1"/>
    <x v="5"/>
    <x v="0"/>
    <x v="4"/>
    <n v="10820.62"/>
    <n v="3"/>
    <x v="8738"/>
    <x v="177"/>
    <n v="3061"/>
    <x v="339"/>
    <m/>
    <m/>
    <s v="sq"/>
    <s v="sq"/>
    <n v="99349.3"/>
    <n v="91504159.730000004"/>
    <n v="91504159.730000004"/>
    <s v="Riyadh"/>
  </r>
  <r>
    <s v="ORD108744"/>
    <s v="Bluetooth Headset"/>
    <x v="2"/>
    <x v="2"/>
    <x v="1"/>
    <x v="4"/>
    <n v="12640.26"/>
    <n v="3"/>
    <x v="8739"/>
    <x v="214"/>
    <n v="1441"/>
    <x v="48"/>
    <m/>
    <m/>
    <s v="Jumia"/>
    <s v="Jum"/>
    <n v="99349.3"/>
    <n v="29200970.130000021"/>
    <n v="29200970.130000021"/>
    <s v="Riyadh"/>
  </r>
  <r>
    <s v="ORD108745"/>
    <s v="Xiaomi Redmi Note 12"/>
    <x v="0"/>
    <x v="7"/>
    <x v="1"/>
    <x v="3"/>
    <n v="5016.79"/>
    <n v="5"/>
    <x v="8740"/>
    <x v="54"/>
    <n v="2548"/>
    <x v="228"/>
    <m/>
    <m/>
    <s v="Jumia"/>
    <s v="Jum"/>
    <n v="3665.44"/>
    <n v="92327183.770000085"/>
    <n v="92327183.770000085"/>
    <s v="Dubai"/>
  </r>
  <r>
    <s v="ORD108746"/>
    <s v="Xiaomi Redmi Note 12"/>
    <x v="0"/>
    <x v="7"/>
    <x v="0"/>
    <x v="3"/>
    <n v="12711.7"/>
    <n v="3"/>
    <x v="8741"/>
    <x v="40"/>
    <n v="1471"/>
    <x v="339"/>
    <m/>
    <m/>
    <s v="sq"/>
    <s v="sq"/>
    <n v="3665.44"/>
    <n v="92327183.770000085"/>
    <n v="92327183.770000085"/>
    <s v="Dubai"/>
  </r>
  <r>
    <s v="ORD108747"/>
    <s v="Adidas Running Shoes"/>
    <x v="1"/>
    <x v="9"/>
    <x v="1"/>
    <x v="5"/>
    <n v="18961.38"/>
    <n v="2"/>
    <x v="8742"/>
    <x v="119"/>
    <n v="166"/>
    <x v="262"/>
    <m/>
    <m/>
    <s v="Jumia"/>
    <s v="Jum"/>
    <n v="27872.98"/>
    <n v="91504159.730000004"/>
    <n v="91504159.730000004"/>
    <s v="Giza"/>
  </r>
  <r>
    <s v="ORD108748"/>
    <s v="Nike Air Max"/>
    <x v="1"/>
    <x v="1"/>
    <x v="2"/>
    <x v="1"/>
    <n v="848.03"/>
    <n v="5"/>
    <x v="8743"/>
    <x v="337"/>
    <n v="924"/>
    <x v="352"/>
    <m/>
    <m/>
    <s v="Amazon"/>
    <s v="Amazon"/>
    <n v="13290.4"/>
    <n v="91504159.730000004"/>
    <n v="91504159.730000004"/>
    <s v="Alexandria"/>
  </r>
  <r>
    <s v="ORD108749"/>
    <s v="Xiaomi Redmi Note 12"/>
    <x v="0"/>
    <x v="7"/>
    <x v="0"/>
    <x v="1"/>
    <n v="15485.34"/>
    <n v="3"/>
    <x v="8744"/>
    <x v="250"/>
    <n v="2177"/>
    <x v="141"/>
    <m/>
    <m/>
    <s v="sq"/>
    <s v="sq"/>
    <n v="13290.4"/>
    <n v="92327183.770000085"/>
    <n v="92327183.770000085"/>
    <s v="Alexandria"/>
  </r>
  <r>
    <s v="ORD108750"/>
    <s v="Smartwatch FitPro"/>
    <x v="4"/>
    <x v="6"/>
    <x v="1"/>
    <x v="2"/>
    <n v="9377.66"/>
    <n v="4"/>
    <x v="8745"/>
    <x v="386"/>
    <n v="656"/>
    <x v="152"/>
    <m/>
    <m/>
    <s v="Jumia"/>
    <s v="Jum"/>
    <n v="26648.76"/>
    <n v="31420413.200000018"/>
    <n v="31420413.200000018"/>
    <s v="Casablanca"/>
  </r>
  <r>
    <s v="ORD108751"/>
    <s v="Bluetooth Headset"/>
    <x v="2"/>
    <x v="2"/>
    <x v="0"/>
    <x v="0"/>
    <n v="12066.83"/>
    <n v="1"/>
    <x v="8746"/>
    <x v="30"/>
    <n v="4254"/>
    <x v="58"/>
    <m/>
    <m/>
    <s v="sq"/>
    <s v="sq"/>
    <n v="16284.02"/>
    <n v="29200970.130000021"/>
    <n v="29200970.130000021"/>
    <s v="Cairo"/>
  </r>
  <r>
    <s v="ORD108752"/>
    <s v="Bluetooth Headset"/>
    <x v="2"/>
    <x v="2"/>
    <x v="2"/>
    <x v="0"/>
    <n v="12811.76"/>
    <n v="1"/>
    <x v="8747"/>
    <x v="176"/>
    <n v="898"/>
    <x v="276"/>
    <m/>
    <m/>
    <s v="Amazon"/>
    <s v="Amazon"/>
    <n v="16284.02"/>
    <n v="29200970.130000021"/>
    <n v="29200970.130000021"/>
    <s v="Cairo"/>
  </r>
  <r>
    <s v="ORD108753"/>
    <s v="Samsung Galaxy A14"/>
    <x v="0"/>
    <x v="0"/>
    <x v="0"/>
    <x v="0"/>
    <n v="13153.97"/>
    <n v="5"/>
    <x v="8748"/>
    <x v="164"/>
    <n v="4928"/>
    <x v="106"/>
    <m/>
    <m/>
    <s v="sq"/>
    <s v="sq"/>
    <n v="16284.02"/>
    <n v="92327183.770000085"/>
    <n v="92327183.770000085"/>
    <s v="Cairo"/>
  </r>
  <r>
    <s v="ORD108754"/>
    <s v="Samsung Galaxy A14"/>
    <x v="0"/>
    <x v="0"/>
    <x v="0"/>
    <x v="2"/>
    <n v="2269.69"/>
    <n v="5"/>
    <x v="8749"/>
    <x v="15"/>
    <n v="2654"/>
    <x v="147"/>
    <m/>
    <m/>
    <s v="sq"/>
    <s v="sq"/>
    <n v="26648.76"/>
    <n v="92327183.770000085"/>
    <n v="92327183.770000085"/>
    <s v="Casablanca"/>
  </r>
  <r>
    <s v="ORD108755"/>
    <s v="Xiaomi Redmi Note 12"/>
    <x v="0"/>
    <x v="7"/>
    <x v="2"/>
    <x v="5"/>
    <n v="6398.15"/>
    <n v="2"/>
    <x v="8750"/>
    <x v="203"/>
    <n v="147"/>
    <x v="2"/>
    <m/>
    <m/>
    <s v="Amazon"/>
    <s v="Amazon"/>
    <n v="27872.98"/>
    <n v="92327183.770000085"/>
    <n v="92327183.770000085"/>
    <s v="Giza"/>
  </r>
  <r>
    <s v="ORD108756"/>
    <s v="Xiaomi Redmi Note 12"/>
    <x v="0"/>
    <x v="7"/>
    <x v="1"/>
    <x v="2"/>
    <n v="18463.830000000002"/>
    <n v="3"/>
    <x v="8751"/>
    <x v="38"/>
    <n v="2457"/>
    <x v="16"/>
    <m/>
    <m/>
    <s v="Jumia"/>
    <s v="Jum"/>
    <n v="26648.76"/>
    <n v="92327183.770000085"/>
    <n v="92327183.770000085"/>
    <s v="Casablanca"/>
  </r>
  <r>
    <s v="ORD108757"/>
    <s v="iPhone 13"/>
    <x v="0"/>
    <x v="4"/>
    <x v="1"/>
    <x v="0"/>
    <n v="14147.88"/>
    <n v="1"/>
    <x v="8752"/>
    <x v="182"/>
    <n v="1448"/>
    <x v="344"/>
    <m/>
    <m/>
    <s v="Jumia"/>
    <s v="Jum"/>
    <n v="16284.02"/>
    <n v="92327183.770000085"/>
    <n v="92327183.770000085"/>
    <s v="Cairo"/>
  </r>
  <r>
    <s v="ORD108758"/>
    <s v="T-shirt Cotton"/>
    <x v="1"/>
    <x v="5"/>
    <x v="0"/>
    <x v="3"/>
    <n v="6130.46"/>
    <n v="5"/>
    <x v="8753"/>
    <x v="217"/>
    <n v="4119"/>
    <x v="97"/>
    <m/>
    <m/>
    <s v="sq"/>
    <s v="sq"/>
    <n v="3665.44"/>
    <n v="91504159.730000004"/>
    <n v="91504159.730000004"/>
    <s v="Dubai"/>
  </r>
  <r>
    <s v="ORD108759"/>
    <s v="HP Pavilion Laptop"/>
    <x v="3"/>
    <x v="3"/>
    <x v="1"/>
    <x v="3"/>
    <n v="1272.43"/>
    <n v="2"/>
    <x v="8754"/>
    <x v="228"/>
    <n v="14"/>
    <x v="42"/>
    <m/>
    <m/>
    <s v="Jumia"/>
    <s v="Jum"/>
    <n v="3665.44"/>
    <n v="57542997.559999913"/>
    <n v="57542997.559999913"/>
    <s v="Dubai"/>
  </r>
  <r>
    <s v="ORD108760"/>
    <s v="Dell Inspiron 3501"/>
    <x v="3"/>
    <x v="8"/>
    <x v="2"/>
    <x v="2"/>
    <n v="1120.6300000000001"/>
    <n v="2"/>
    <x v="8755"/>
    <x v="294"/>
    <n v="3256"/>
    <x v="4"/>
    <m/>
    <m/>
    <s v="Amazon"/>
    <s v="Amazon"/>
    <n v="26648.76"/>
    <n v="57542997.559999913"/>
    <n v="57542997.559999913"/>
    <s v="Casablanca"/>
  </r>
  <r>
    <s v="ORD108761"/>
    <s v="iPhone 13"/>
    <x v="0"/>
    <x v="4"/>
    <x v="0"/>
    <x v="5"/>
    <n v="7391.86"/>
    <n v="2"/>
    <x v="8756"/>
    <x v="42"/>
    <n v="1341"/>
    <x v="287"/>
    <m/>
    <m/>
    <s v="sq"/>
    <s v="sq"/>
    <n v="27872.98"/>
    <n v="92327183.770000085"/>
    <n v="92327183.770000085"/>
    <s v="Giza"/>
  </r>
  <r>
    <s v="ORD108762"/>
    <s v="Dell Inspiron 3501"/>
    <x v="3"/>
    <x v="8"/>
    <x v="0"/>
    <x v="0"/>
    <n v="17908.88"/>
    <n v="2"/>
    <x v="8757"/>
    <x v="286"/>
    <n v="4145"/>
    <x v="225"/>
    <m/>
    <m/>
    <s v="sq"/>
    <s v="sq"/>
    <n v="16284.02"/>
    <n v="57542997.559999913"/>
    <n v="57542997.559999913"/>
    <s v="Cairo"/>
  </r>
  <r>
    <s v="ORD108763"/>
    <s v="Bluetooth Headset"/>
    <x v="2"/>
    <x v="2"/>
    <x v="1"/>
    <x v="1"/>
    <n v="11675.49"/>
    <n v="3"/>
    <x v="8758"/>
    <x v="299"/>
    <n v="3257"/>
    <x v="45"/>
    <m/>
    <m/>
    <s v="Jumia"/>
    <s v="Jum"/>
    <n v="13290.4"/>
    <n v="29200970.130000021"/>
    <n v="29200970.130000021"/>
    <s v="Alexandria"/>
  </r>
  <r>
    <s v="ORD108764"/>
    <s v="Samsung Galaxy A14"/>
    <x v="0"/>
    <x v="0"/>
    <x v="1"/>
    <x v="3"/>
    <n v="15848.86"/>
    <n v="2"/>
    <x v="8759"/>
    <x v="282"/>
    <n v="3186"/>
    <x v="205"/>
    <m/>
    <m/>
    <s v="Jumia"/>
    <s v="Jum"/>
    <n v="3665.44"/>
    <n v="92327183.770000085"/>
    <n v="92327183.770000085"/>
    <s v="Dubai"/>
  </r>
  <r>
    <s v="ORD108765"/>
    <s v="Nike Air Max"/>
    <x v="1"/>
    <x v="1"/>
    <x v="0"/>
    <x v="2"/>
    <n v="13191.46"/>
    <n v="5"/>
    <x v="8760"/>
    <x v="141"/>
    <n v="4499"/>
    <x v="43"/>
    <m/>
    <m/>
    <s v="sq"/>
    <s v="sq"/>
    <n v="26648.76"/>
    <n v="91504159.730000004"/>
    <n v="91504159.730000004"/>
    <s v="Casablanca"/>
  </r>
  <r>
    <s v="ORD108766"/>
    <s v="Bluetooth Headset"/>
    <x v="2"/>
    <x v="2"/>
    <x v="1"/>
    <x v="5"/>
    <n v="7017.09"/>
    <n v="2"/>
    <x v="8761"/>
    <x v="47"/>
    <n v="1487"/>
    <x v="134"/>
    <m/>
    <m/>
    <s v="Jumia"/>
    <s v="Jum"/>
    <n v="27872.98"/>
    <n v="29200970.130000021"/>
    <n v="29200970.130000021"/>
    <s v="Giza"/>
  </r>
  <r>
    <s v="ORD108767"/>
    <s v="Smartwatch FitPro"/>
    <x v="4"/>
    <x v="6"/>
    <x v="2"/>
    <x v="0"/>
    <n v="1768.11"/>
    <n v="2"/>
    <x v="8762"/>
    <x v="312"/>
    <n v="2854"/>
    <x v="148"/>
    <m/>
    <m/>
    <s v="Amazon"/>
    <s v="Amazon"/>
    <n v="16284.02"/>
    <n v="31420413.200000018"/>
    <n v="31420413.200000018"/>
    <s v="Cairo"/>
  </r>
  <r>
    <s v="ORD108768"/>
    <s v="Smartwatch FitPro"/>
    <x v="4"/>
    <x v="6"/>
    <x v="0"/>
    <x v="3"/>
    <n v="5611.96"/>
    <n v="1"/>
    <x v="8763"/>
    <x v="304"/>
    <n v="3474"/>
    <x v="65"/>
    <m/>
    <m/>
    <s v="sq"/>
    <s v="sq"/>
    <n v="3665.44"/>
    <n v="31420413.200000018"/>
    <n v="31420413.200000018"/>
    <s v="Dubai"/>
  </r>
  <r>
    <s v="ORD108769"/>
    <s v="Smartwatch FitPro"/>
    <x v="4"/>
    <x v="6"/>
    <x v="0"/>
    <x v="3"/>
    <n v="583.33000000000004"/>
    <n v="3"/>
    <x v="8764"/>
    <x v="337"/>
    <n v="1972"/>
    <x v="229"/>
    <m/>
    <m/>
    <s v="sq"/>
    <s v="sq"/>
    <n v="3665.44"/>
    <n v="31420413.200000018"/>
    <n v="31420413.200000018"/>
    <s v="Dubai"/>
  </r>
  <r>
    <s v="ORD108770"/>
    <s v="Dell Inspiron 3501"/>
    <x v="3"/>
    <x v="8"/>
    <x v="0"/>
    <x v="2"/>
    <n v="201.01"/>
    <n v="3"/>
    <x v="8765"/>
    <x v="210"/>
    <n v="3021"/>
    <x v="99"/>
    <m/>
    <m/>
    <s v="sq"/>
    <s v="sq"/>
    <n v="26648.76"/>
    <n v="57542997.559999913"/>
    <n v="57542997.559999913"/>
    <s v="Casablanca"/>
  </r>
  <r>
    <s v="ORD108771"/>
    <s v="Dell Inspiron 3501"/>
    <x v="3"/>
    <x v="8"/>
    <x v="0"/>
    <x v="3"/>
    <n v="3102.42"/>
    <n v="1"/>
    <x v="8766"/>
    <x v="365"/>
    <n v="4778"/>
    <x v="60"/>
    <m/>
    <m/>
    <s v="sq"/>
    <s v="sq"/>
    <n v="3665.44"/>
    <n v="57542997.559999913"/>
    <n v="57542997.559999913"/>
    <s v="Dubai"/>
  </r>
  <r>
    <s v="ORD108772"/>
    <s v="iPhone 13"/>
    <x v="0"/>
    <x v="4"/>
    <x v="0"/>
    <x v="5"/>
    <n v="9121.9599999999991"/>
    <n v="2"/>
    <x v="8767"/>
    <x v="225"/>
    <n v="1522"/>
    <x v="332"/>
    <m/>
    <m/>
    <s v="sq"/>
    <s v="sq"/>
    <n v="27872.98"/>
    <n v="92327183.770000085"/>
    <n v="92327183.770000085"/>
    <s v="Giza"/>
  </r>
  <r>
    <s v="ORD108773"/>
    <s v="T-shirt Cotton"/>
    <x v="1"/>
    <x v="5"/>
    <x v="2"/>
    <x v="5"/>
    <n v="10983.63"/>
    <n v="3"/>
    <x v="8768"/>
    <x v="359"/>
    <n v="1678"/>
    <x v="32"/>
    <m/>
    <m/>
    <s v="Amazon"/>
    <s v="Amazon"/>
    <n v="27872.98"/>
    <n v="91504159.730000004"/>
    <n v="91504159.730000004"/>
    <s v="Giza"/>
  </r>
  <r>
    <s v="ORD108774"/>
    <s v="Smartwatch FitPro"/>
    <x v="4"/>
    <x v="6"/>
    <x v="2"/>
    <x v="2"/>
    <n v="2818.66"/>
    <n v="4"/>
    <x v="8769"/>
    <x v="380"/>
    <n v="3465"/>
    <x v="79"/>
    <m/>
    <m/>
    <s v="Amazon"/>
    <s v="Amazon"/>
    <n v="26648.76"/>
    <n v="31420413.200000018"/>
    <n v="31420413.200000018"/>
    <s v="Casablanca"/>
  </r>
  <r>
    <s v="ORD108775"/>
    <s v="HP Pavilion Laptop"/>
    <x v="3"/>
    <x v="3"/>
    <x v="0"/>
    <x v="4"/>
    <n v="2514.4299999999998"/>
    <n v="4"/>
    <x v="8770"/>
    <x v="223"/>
    <n v="1090"/>
    <x v="189"/>
    <m/>
    <m/>
    <s v="sq"/>
    <s v="sq"/>
    <n v="99349.3"/>
    <n v="57542997.559999913"/>
    <n v="57542997.559999913"/>
    <s v="Riyadh"/>
  </r>
  <r>
    <s v="ORD108776"/>
    <s v="Xiaomi Redmi Note 12"/>
    <x v="0"/>
    <x v="7"/>
    <x v="2"/>
    <x v="1"/>
    <n v="3076.79"/>
    <n v="2"/>
    <x v="8771"/>
    <x v="386"/>
    <n v="1428"/>
    <x v="201"/>
    <m/>
    <m/>
    <s v="Amazon"/>
    <s v="Amazon"/>
    <n v="13290.4"/>
    <n v="92327183.770000085"/>
    <n v="92327183.770000085"/>
    <s v="Alexandria"/>
  </r>
  <r>
    <s v="ORD108777"/>
    <s v="iPhone 13"/>
    <x v="0"/>
    <x v="4"/>
    <x v="1"/>
    <x v="3"/>
    <n v="12588.94"/>
    <n v="2"/>
    <x v="8772"/>
    <x v="357"/>
    <n v="1939"/>
    <x v="187"/>
    <m/>
    <m/>
    <s v="Jumia"/>
    <s v="Jum"/>
    <n v="3665.44"/>
    <n v="92327183.770000085"/>
    <n v="92327183.770000085"/>
    <s v="Dubai"/>
  </r>
  <r>
    <s v="ORD108778"/>
    <s v="Nike Air Max"/>
    <x v="1"/>
    <x v="1"/>
    <x v="0"/>
    <x v="4"/>
    <n v="12471.57"/>
    <n v="1"/>
    <x v="8773"/>
    <x v="7"/>
    <n v="3429"/>
    <x v="297"/>
    <m/>
    <m/>
    <s v="sq"/>
    <s v="sq"/>
    <n v="99349.3"/>
    <n v="91504159.730000004"/>
    <n v="91504159.730000004"/>
    <s v="Riyadh"/>
  </r>
  <r>
    <s v="ORD108779"/>
    <s v="Adidas Running Shoes"/>
    <x v="1"/>
    <x v="9"/>
    <x v="0"/>
    <x v="1"/>
    <n v="2281.87"/>
    <n v="5"/>
    <x v="8774"/>
    <x v="191"/>
    <n v="1484"/>
    <x v="33"/>
    <m/>
    <m/>
    <s v="sq"/>
    <s v="sq"/>
    <n v="13290.4"/>
    <n v="91504159.730000004"/>
    <n v="91504159.730000004"/>
    <s v="Alexandria"/>
  </r>
  <r>
    <s v="ORD108780"/>
    <s v="Adidas Running Shoes"/>
    <x v="1"/>
    <x v="9"/>
    <x v="1"/>
    <x v="5"/>
    <n v="11734.82"/>
    <n v="5"/>
    <x v="8775"/>
    <x v="26"/>
    <n v="4621"/>
    <x v="246"/>
    <m/>
    <m/>
    <s v="Jumia"/>
    <s v="Jum"/>
    <n v="27872.98"/>
    <n v="91504159.730000004"/>
    <n v="91504159.730000004"/>
    <s v="Giza"/>
  </r>
  <r>
    <s v="ORD108781"/>
    <s v="iPhone 13"/>
    <x v="0"/>
    <x v="4"/>
    <x v="0"/>
    <x v="3"/>
    <n v="7401.78"/>
    <n v="2"/>
    <x v="8776"/>
    <x v="116"/>
    <n v="3044"/>
    <x v="97"/>
    <m/>
    <m/>
    <s v="sq"/>
    <s v="sq"/>
    <n v="3665.44"/>
    <n v="92327183.770000085"/>
    <n v="92327183.770000085"/>
    <s v="Dubai"/>
  </r>
  <r>
    <s v="ORD108782"/>
    <s v="HP Pavilion Laptop"/>
    <x v="3"/>
    <x v="3"/>
    <x v="2"/>
    <x v="1"/>
    <n v="18318.98"/>
    <n v="1"/>
    <x v="8777"/>
    <x v="398"/>
    <n v="464"/>
    <x v="111"/>
    <m/>
    <m/>
    <s v="Amazon"/>
    <s v="Amazon"/>
    <n v="13290.4"/>
    <n v="57542997.559999913"/>
    <n v="57542997.559999913"/>
    <s v="Alexandria"/>
  </r>
  <r>
    <s v="ORD108783"/>
    <s v="HP Pavilion Laptop"/>
    <x v="3"/>
    <x v="3"/>
    <x v="1"/>
    <x v="3"/>
    <n v="19081.25"/>
    <n v="1"/>
    <x v="8778"/>
    <x v="190"/>
    <n v="740"/>
    <x v="258"/>
    <m/>
    <m/>
    <s v="Jumia"/>
    <s v="Jum"/>
    <n v="3665.44"/>
    <n v="57542997.559999913"/>
    <n v="57542997.559999913"/>
    <s v="Dubai"/>
  </r>
  <r>
    <s v="ORD108784"/>
    <s v="Nike Air Max"/>
    <x v="1"/>
    <x v="1"/>
    <x v="0"/>
    <x v="1"/>
    <n v="16351.28"/>
    <n v="4"/>
    <x v="8779"/>
    <x v="293"/>
    <n v="443"/>
    <x v="256"/>
    <m/>
    <m/>
    <s v="sq"/>
    <s v="sq"/>
    <n v="13290.4"/>
    <n v="91504159.730000004"/>
    <n v="91504159.730000004"/>
    <s v="Alexandria"/>
  </r>
  <r>
    <s v="ORD108785"/>
    <s v="Smartwatch FitPro"/>
    <x v="4"/>
    <x v="6"/>
    <x v="0"/>
    <x v="1"/>
    <n v="2109.91"/>
    <n v="5"/>
    <x v="8780"/>
    <x v="313"/>
    <n v="3208"/>
    <x v="248"/>
    <m/>
    <m/>
    <s v="sq"/>
    <s v="sq"/>
    <n v="13290.4"/>
    <n v="31420413.200000018"/>
    <n v="31420413.200000018"/>
    <s v="Alexandria"/>
  </r>
  <r>
    <s v="ORD108786"/>
    <s v="Dell Inspiron 3501"/>
    <x v="3"/>
    <x v="8"/>
    <x v="1"/>
    <x v="0"/>
    <n v="17879.7"/>
    <n v="1"/>
    <x v="8781"/>
    <x v="95"/>
    <n v="4717"/>
    <x v="122"/>
    <m/>
    <m/>
    <s v="Jumia"/>
    <s v="Jum"/>
    <n v="16284.02"/>
    <n v="57542997.559999913"/>
    <n v="57542997.559999913"/>
    <s v="Cairo"/>
  </r>
  <r>
    <s v="ORD108787"/>
    <s v="Xiaomi Redmi Note 12"/>
    <x v="0"/>
    <x v="7"/>
    <x v="0"/>
    <x v="3"/>
    <n v="7361.88"/>
    <n v="3"/>
    <x v="8782"/>
    <x v="4"/>
    <n v="952"/>
    <x v="330"/>
    <m/>
    <m/>
    <s v="sq"/>
    <s v="sq"/>
    <n v="3665.44"/>
    <n v="92327183.770000085"/>
    <n v="92327183.770000085"/>
    <s v="Dubai"/>
  </r>
  <r>
    <s v="ORD108788"/>
    <s v="Xiaomi Redmi Note 12"/>
    <x v="0"/>
    <x v="7"/>
    <x v="0"/>
    <x v="4"/>
    <n v="4827.21"/>
    <n v="5"/>
    <x v="8783"/>
    <x v="176"/>
    <n v="3568"/>
    <x v="255"/>
    <m/>
    <m/>
    <s v="sq"/>
    <s v="sq"/>
    <n v="99349.3"/>
    <n v="92327183.770000085"/>
    <n v="92327183.770000085"/>
    <s v="Riyadh"/>
  </r>
  <r>
    <s v="ORD108789"/>
    <s v="Dell Inspiron 3501"/>
    <x v="3"/>
    <x v="8"/>
    <x v="1"/>
    <x v="5"/>
    <n v="10509.74"/>
    <n v="2"/>
    <x v="8784"/>
    <x v="27"/>
    <n v="2812"/>
    <x v="185"/>
    <m/>
    <m/>
    <s v="Jumia"/>
    <s v="Jum"/>
    <n v="27872.98"/>
    <n v="57542997.559999913"/>
    <n v="57542997.559999913"/>
    <s v="Giza"/>
  </r>
  <r>
    <s v="ORD108790"/>
    <s v="Nike Air Max"/>
    <x v="1"/>
    <x v="1"/>
    <x v="2"/>
    <x v="2"/>
    <n v="17339.53"/>
    <n v="2"/>
    <x v="8785"/>
    <x v="114"/>
    <n v="4205"/>
    <x v="20"/>
    <m/>
    <m/>
    <s v="Amazon"/>
    <s v="Amazon"/>
    <n v="26648.76"/>
    <n v="91504159.730000004"/>
    <n v="91504159.730000004"/>
    <s v="Casablanca"/>
  </r>
  <r>
    <s v="ORD108791"/>
    <s v="T-shirt Cotton"/>
    <x v="1"/>
    <x v="5"/>
    <x v="2"/>
    <x v="0"/>
    <n v="13739.8"/>
    <n v="4"/>
    <x v="8786"/>
    <x v="370"/>
    <n v="444"/>
    <x v="360"/>
    <m/>
    <m/>
    <s v="Amazon"/>
    <s v="Amazon"/>
    <n v="16284.02"/>
    <n v="91504159.730000004"/>
    <n v="91504159.730000004"/>
    <s v="Cairo"/>
  </r>
  <r>
    <s v="ORD108792"/>
    <s v="HP Pavilion Laptop"/>
    <x v="3"/>
    <x v="3"/>
    <x v="0"/>
    <x v="1"/>
    <n v="18424.59"/>
    <n v="1"/>
    <x v="8787"/>
    <x v="194"/>
    <n v="1937"/>
    <x v="179"/>
    <m/>
    <m/>
    <s v="sq"/>
    <s v="sq"/>
    <n v="13290.4"/>
    <n v="57542997.559999913"/>
    <n v="57542997.559999913"/>
    <s v="Alexandria"/>
  </r>
  <r>
    <s v="ORD108793"/>
    <s v="Smartwatch FitPro"/>
    <x v="4"/>
    <x v="6"/>
    <x v="0"/>
    <x v="3"/>
    <n v="4958"/>
    <n v="3"/>
    <x v="8788"/>
    <x v="231"/>
    <n v="4737"/>
    <x v="24"/>
    <m/>
    <m/>
    <s v="sq"/>
    <s v="sq"/>
    <n v="3665.44"/>
    <n v="31420413.200000018"/>
    <n v="31420413.200000018"/>
    <s v="Dubai"/>
  </r>
  <r>
    <s v="ORD108794"/>
    <s v="Samsung Galaxy A14"/>
    <x v="0"/>
    <x v="0"/>
    <x v="1"/>
    <x v="2"/>
    <n v="5984.36"/>
    <n v="5"/>
    <x v="8789"/>
    <x v="125"/>
    <n v="4151"/>
    <x v="184"/>
    <m/>
    <m/>
    <s v="Jumia"/>
    <s v="Jum"/>
    <n v="26648.76"/>
    <n v="92327183.770000085"/>
    <n v="92327183.770000085"/>
    <s v="Casablanca"/>
  </r>
  <r>
    <s v="ORD108795"/>
    <s v="HP Pavilion Laptop"/>
    <x v="3"/>
    <x v="3"/>
    <x v="0"/>
    <x v="0"/>
    <n v="19431.919999999998"/>
    <n v="5"/>
    <x v="8790"/>
    <x v="332"/>
    <n v="2868"/>
    <x v="323"/>
    <m/>
    <m/>
    <s v="sq"/>
    <s v="sq"/>
    <n v="16284.02"/>
    <n v="57542997.559999913"/>
    <n v="57542997.559999913"/>
    <s v="Cairo"/>
  </r>
  <r>
    <s v="ORD108796"/>
    <s v="Samsung Galaxy A14"/>
    <x v="0"/>
    <x v="0"/>
    <x v="2"/>
    <x v="4"/>
    <n v="13794.33"/>
    <n v="5"/>
    <x v="8791"/>
    <x v="169"/>
    <n v="628"/>
    <x v="168"/>
    <m/>
    <m/>
    <s v="Amazon"/>
    <s v="Amazon"/>
    <n v="99349.3"/>
    <n v="92327183.770000085"/>
    <n v="92327183.770000085"/>
    <s v="Riyadh"/>
  </r>
  <r>
    <s v="ORD108797"/>
    <s v="Smartwatch FitPro"/>
    <x v="4"/>
    <x v="6"/>
    <x v="0"/>
    <x v="4"/>
    <n v="10114.700000000001"/>
    <n v="4"/>
    <x v="8792"/>
    <x v="54"/>
    <n v="1025"/>
    <x v="225"/>
    <m/>
    <m/>
    <s v="sq"/>
    <s v="sq"/>
    <n v="99349.3"/>
    <n v="31420413.200000018"/>
    <n v="31420413.200000018"/>
    <s v="Riyadh"/>
  </r>
  <r>
    <s v="ORD108798"/>
    <s v="Bluetooth Headset"/>
    <x v="2"/>
    <x v="2"/>
    <x v="2"/>
    <x v="4"/>
    <n v="158.68"/>
    <n v="3"/>
    <x v="8793"/>
    <x v="193"/>
    <n v="4051"/>
    <x v="185"/>
    <m/>
    <m/>
    <s v="Amazon"/>
    <s v="Amazon"/>
    <n v="99349.3"/>
    <n v="29200970.130000021"/>
    <n v="29200970.130000021"/>
    <s v="Riyadh"/>
  </r>
  <r>
    <s v="ORD108799"/>
    <s v="HP Pavilion Laptop"/>
    <x v="3"/>
    <x v="3"/>
    <x v="1"/>
    <x v="3"/>
    <n v="13066.72"/>
    <n v="5"/>
    <x v="8794"/>
    <x v="189"/>
    <n v="3071"/>
    <x v="45"/>
    <m/>
    <m/>
    <s v="Jumia"/>
    <s v="Jum"/>
    <n v="3665.44"/>
    <n v="57542997.559999913"/>
    <n v="57542997.559999913"/>
    <s v="Dubai"/>
  </r>
  <r>
    <s v="ORD108800"/>
    <s v="Samsung Galaxy A14"/>
    <x v="0"/>
    <x v="0"/>
    <x v="0"/>
    <x v="3"/>
    <n v="8219.83"/>
    <n v="2"/>
    <x v="8795"/>
    <x v="396"/>
    <n v="4501"/>
    <x v="246"/>
    <m/>
    <m/>
    <s v="sq"/>
    <s v="sq"/>
    <n v="3665.44"/>
    <n v="92327183.770000085"/>
    <n v="92327183.770000085"/>
    <s v="Dubai"/>
  </r>
  <r>
    <s v="ORD108801"/>
    <s v="Dell Inspiron 3501"/>
    <x v="3"/>
    <x v="8"/>
    <x v="0"/>
    <x v="0"/>
    <n v="16151.07"/>
    <n v="1"/>
    <x v="8796"/>
    <x v="357"/>
    <n v="4883"/>
    <x v="308"/>
    <m/>
    <m/>
    <s v="sq"/>
    <s v="sq"/>
    <n v="16284.02"/>
    <n v="57542997.559999913"/>
    <n v="57542997.559999913"/>
    <s v="Cairo"/>
  </r>
  <r>
    <s v="ORD108802"/>
    <s v="Nike Air Max"/>
    <x v="1"/>
    <x v="1"/>
    <x v="2"/>
    <x v="5"/>
    <n v="9804.2000000000007"/>
    <n v="3"/>
    <x v="8797"/>
    <x v="283"/>
    <n v="17"/>
    <x v="219"/>
    <m/>
    <m/>
    <s v="Amazon"/>
    <s v="Amazon"/>
    <n v="27872.98"/>
    <n v="91504159.730000004"/>
    <n v="91504159.730000004"/>
    <s v="Giza"/>
  </r>
  <r>
    <s v="ORD108803"/>
    <s v="Nike Air Max"/>
    <x v="1"/>
    <x v="1"/>
    <x v="0"/>
    <x v="5"/>
    <n v="518.83000000000004"/>
    <n v="1"/>
    <x v="8798"/>
    <x v="128"/>
    <n v="4143"/>
    <x v="10"/>
    <m/>
    <m/>
    <s v="sq"/>
    <s v="sq"/>
    <n v="27872.98"/>
    <n v="91504159.730000004"/>
    <n v="91504159.730000004"/>
    <s v="Giza"/>
  </r>
  <r>
    <s v="ORD108804"/>
    <s v="Dell Inspiron 3501"/>
    <x v="3"/>
    <x v="8"/>
    <x v="2"/>
    <x v="2"/>
    <n v="14421.97"/>
    <n v="1"/>
    <x v="8799"/>
    <x v="340"/>
    <n v="882"/>
    <x v="47"/>
    <m/>
    <m/>
    <s v="Amazon"/>
    <s v="Amazon"/>
    <n v="26648.76"/>
    <n v="57542997.559999913"/>
    <n v="57542997.559999913"/>
    <s v="Casablanca"/>
  </r>
  <r>
    <s v="ORD108805"/>
    <s v="iPhone 13"/>
    <x v="0"/>
    <x v="4"/>
    <x v="2"/>
    <x v="2"/>
    <n v="6696.19"/>
    <n v="4"/>
    <x v="8800"/>
    <x v="364"/>
    <n v="2158"/>
    <x v="77"/>
    <m/>
    <m/>
    <s v="Amazon"/>
    <s v="Amazon"/>
    <n v="26648.76"/>
    <n v="92327183.770000085"/>
    <n v="92327183.770000085"/>
    <s v="Casablanca"/>
  </r>
  <r>
    <s v="ORD108806"/>
    <s v="Nike Air Max"/>
    <x v="1"/>
    <x v="1"/>
    <x v="0"/>
    <x v="5"/>
    <n v="9717.42"/>
    <n v="3"/>
    <x v="8801"/>
    <x v="81"/>
    <n v="4591"/>
    <x v="336"/>
    <m/>
    <m/>
    <s v="sq"/>
    <s v="sq"/>
    <n v="27872.98"/>
    <n v="91504159.730000004"/>
    <n v="91504159.730000004"/>
    <s v="Giza"/>
  </r>
  <r>
    <s v="ORD108807"/>
    <s v="Bluetooth Headset"/>
    <x v="2"/>
    <x v="2"/>
    <x v="1"/>
    <x v="5"/>
    <n v="8321.6200000000008"/>
    <n v="4"/>
    <x v="8802"/>
    <x v="78"/>
    <n v="607"/>
    <x v="201"/>
    <m/>
    <m/>
    <s v="Jumia"/>
    <s v="Jum"/>
    <n v="27872.98"/>
    <n v="29200970.130000021"/>
    <n v="29200970.130000021"/>
    <s v="Giza"/>
  </r>
  <r>
    <s v="ORD108808"/>
    <s v="Bluetooth Headset"/>
    <x v="2"/>
    <x v="2"/>
    <x v="1"/>
    <x v="1"/>
    <n v="17174.52"/>
    <n v="3"/>
    <x v="8803"/>
    <x v="7"/>
    <n v="847"/>
    <x v="2"/>
    <m/>
    <m/>
    <s v="Jumia"/>
    <s v="Jum"/>
    <n v="13290.4"/>
    <n v="29200970.130000021"/>
    <n v="29200970.130000021"/>
    <s v="Alexandria"/>
  </r>
  <r>
    <s v="ORD108809"/>
    <s v="Samsung Galaxy A14"/>
    <x v="0"/>
    <x v="0"/>
    <x v="1"/>
    <x v="1"/>
    <n v="6793.62"/>
    <n v="5"/>
    <x v="8804"/>
    <x v="382"/>
    <n v="3508"/>
    <x v="341"/>
    <m/>
    <m/>
    <s v="Jumia"/>
    <s v="Jum"/>
    <n v="13290.4"/>
    <n v="92327183.770000085"/>
    <n v="92327183.770000085"/>
    <s v="Alexandria"/>
  </r>
  <r>
    <s v="ORD108810"/>
    <s v="Dell Inspiron 3501"/>
    <x v="3"/>
    <x v="8"/>
    <x v="0"/>
    <x v="4"/>
    <n v="3934.58"/>
    <n v="5"/>
    <x v="8805"/>
    <x v="269"/>
    <n v="2527"/>
    <x v="39"/>
    <m/>
    <m/>
    <s v="sq"/>
    <s v="sq"/>
    <n v="99349.3"/>
    <n v="57542997.559999913"/>
    <n v="57542997.559999913"/>
    <s v="Riyadh"/>
  </r>
  <r>
    <s v="ORD108811"/>
    <s v="HP Pavilion Laptop"/>
    <x v="3"/>
    <x v="3"/>
    <x v="0"/>
    <x v="3"/>
    <n v="6757.36"/>
    <n v="1"/>
    <x v="8806"/>
    <x v="2"/>
    <n v="2903"/>
    <x v="63"/>
    <m/>
    <m/>
    <s v="sq"/>
    <s v="sq"/>
    <n v="3665.44"/>
    <n v="57542997.559999913"/>
    <n v="57542997.559999913"/>
    <s v="Dubai"/>
  </r>
  <r>
    <s v="ORD108812"/>
    <s v="Adidas Running Shoes"/>
    <x v="1"/>
    <x v="9"/>
    <x v="2"/>
    <x v="4"/>
    <n v="14066.26"/>
    <n v="1"/>
    <x v="8807"/>
    <x v="278"/>
    <n v="4289"/>
    <x v="179"/>
    <m/>
    <m/>
    <s v="Amazon"/>
    <s v="Amazon"/>
    <n v="99349.3"/>
    <n v="91504159.730000004"/>
    <n v="91504159.730000004"/>
    <s v="Riyadh"/>
  </r>
  <r>
    <s v="ORD108813"/>
    <s v="T-shirt Cotton"/>
    <x v="1"/>
    <x v="5"/>
    <x v="2"/>
    <x v="0"/>
    <n v="12275.02"/>
    <n v="5"/>
    <x v="8808"/>
    <x v="330"/>
    <n v="3032"/>
    <x v="247"/>
    <m/>
    <m/>
    <s v="Amazon"/>
    <s v="Amazon"/>
    <n v="16284.02"/>
    <n v="91504159.730000004"/>
    <n v="91504159.730000004"/>
    <s v="Cairo"/>
  </r>
  <r>
    <s v="ORD108814"/>
    <s v="Dell Inspiron 3501"/>
    <x v="3"/>
    <x v="8"/>
    <x v="1"/>
    <x v="1"/>
    <n v="16230.14"/>
    <n v="5"/>
    <x v="8809"/>
    <x v="10"/>
    <n v="2130"/>
    <x v="284"/>
    <m/>
    <m/>
    <s v="Jumia"/>
    <s v="Jum"/>
    <n v="13290.4"/>
    <n v="57542997.559999913"/>
    <n v="57542997.559999913"/>
    <s v="Alexandria"/>
  </r>
  <r>
    <s v="ORD108815"/>
    <s v="HP Pavilion Laptop"/>
    <x v="3"/>
    <x v="3"/>
    <x v="2"/>
    <x v="1"/>
    <n v="14294.41"/>
    <n v="2"/>
    <x v="8810"/>
    <x v="339"/>
    <n v="1885"/>
    <x v="173"/>
    <m/>
    <m/>
    <s v="Amazon"/>
    <s v="Amazon"/>
    <n v="13290.4"/>
    <n v="57542997.559999913"/>
    <n v="57542997.559999913"/>
    <s v="Alexandria"/>
  </r>
  <r>
    <s v="ORD108816"/>
    <s v="Bluetooth Headset"/>
    <x v="2"/>
    <x v="2"/>
    <x v="1"/>
    <x v="2"/>
    <n v="15154.87"/>
    <n v="4"/>
    <x v="8811"/>
    <x v="379"/>
    <n v="4022"/>
    <x v="268"/>
    <m/>
    <m/>
    <s v="Jumia"/>
    <s v="Jum"/>
    <n v="26648.76"/>
    <n v="29200970.130000021"/>
    <n v="29200970.130000021"/>
    <s v="Casablanca"/>
  </r>
  <r>
    <s v="ORD108817"/>
    <s v="Nike Air Max"/>
    <x v="1"/>
    <x v="1"/>
    <x v="2"/>
    <x v="1"/>
    <n v="7864.85"/>
    <n v="1"/>
    <x v="8812"/>
    <x v="57"/>
    <n v="3550"/>
    <x v="315"/>
    <m/>
    <m/>
    <s v="Amazon"/>
    <s v="Amazon"/>
    <n v="13290.4"/>
    <n v="91504159.730000004"/>
    <n v="91504159.730000004"/>
    <s v="Alexandria"/>
  </r>
  <r>
    <s v="ORD108818"/>
    <s v="HP Pavilion Laptop"/>
    <x v="3"/>
    <x v="3"/>
    <x v="0"/>
    <x v="0"/>
    <n v="18992.759999999998"/>
    <n v="2"/>
    <x v="8813"/>
    <x v="363"/>
    <n v="757"/>
    <x v="265"/>
    <m/>
    <m/>
    <s v="sq"/>
    <s v="sq"/>
    <n v="16284.02"/>
    <n v="57542997.559999913"/>
    <n v="57542997.559999913"/>
    <s v="Cairo"/>
  </r>
  <r>
    <s v="ORD108819"/>
    <s v="Xiaomi Redmi Note 12"/>
    <x v="0"/>
    <x v="7"/>
    <x v="1"/>
    <x v="0"/>
    <n v="4252.13"/>
    <n v="3"/>
    <x v="8814"/>
    <x v="43"/>
    <n v="1262"/>
    <x v="246"/>
    <m/>
    <m/>
    <s v="Jumia"/>
    <s v="Jum"/>
    <n v="16284.02"/>
    <n v="92327183.770000085"/>
    <n v="92327183.770000085"/>
    <s v="Cairo"/>
  </r>
  <r>
    <s v="ORD108820"/>
    <s v="T-shirt Cotton"/>
    <x v="1"/>
    <x v="5"/>
    <x v="0"/>
    <x v="2"/>
    <n v="5842.72"/>
    <n v="2"/>
    <x v="8815"/>
    <x v="136"/>
    <n v="4826"/>
    <x v="171"/>
    <m/>
    <m/>
    <s v="sq"/>
    <s v="sq"/>
    <n v="26648.76"/>
    <n v="91504159.730000004"/>
    <n v="91504159.730000004"/>
    <s v="Casablanca"/>
  </r>
  <r>
    <s v="ORD108821"/>
    <s v="T-shirt Cotton"/>
    <x v="1"/>
    <x v="5"/>
    <x v="0"/>
    <x v="2"/>
    <n v="12773.91"/>
    <n v="5"/>
    <x v="8816"/>
    <x v="326"/>
    <n v="3991"/>
    <x v="13"/>
    <m/>
    <m/>
    <s v="sq"/>
    <s v="sq"/>
    <n v="26648.76"/>
    <n v="91504159.730000004"/>
    <n v="91504159.730000004"/>
    <s v="Casablanca"/>
  </r>
  <r>
    <s v="ORD108822"/>
    <s v="Smartwatch FitPro"/>
    <x v="4"/>
    <x v="6"/>
    <x v="1"/>
    <x v="5"/>
    <n v="19968.939999999999"/>
    <n v="5"/>
    <x v="8817"/>
    <x v="150"/>
    <n v="3107"/>
    <x v="333"/>
    <m/>
    <m/>
    <s v="Jumia"/>
    <s v="Jum"/>
    <n v="27872.98"/>
    <n v="31420413.200000018"/>
    <n v="31420413.200000018"/>
    <s v="Giza"/>
  </r>
  <r>
    <s v="ORD108823"/>
    <s v="Nike Air Max"/>
    <x v="1"/>
    <x v="1"/>
    <x v="0"/>
    <x v="5"/>
    <n v="4614.63"/>
    <n v="2"/>
    <x v="8818"/>
    <x v="333"/>
    <n v="3416"/>
    <x v="213"/>
    <m/>
    <m/>
    <s v="sq"/>
    <s v="sq"/>
    <n v="27872.98"/>
    <n v="91504159.730000004"/>
    <n v="91504159.730000004"/>
    <s v="Giza"/>
  </r>
  <r>
    <s v="ORD108824"/>
    <s v="iPhone 13"/>
    <x v="0"/>
    <x v="4"/>
    <x v="2"/>
    <x v="0"/>
    <n v="16635.46"/>
    <n v="3"/>
    <x v="8819"/>
    <x v="123"/>
    <n v="2180"/>
    <x v="89"/>
    <m/>
    <m/>
    <s v="Amazon"/>
    <s v="Amazon"/>
    <n v="16284.02"/>
    <n v="92327183.770000085"/>
    <n v="92327183.770000085"/>
    <s v="Cairo"/>
  </r>
  <r>
    <s v="ORD108825"/>
    <s v="Samsung Galaxy A14"/>
    <x v="0"/>
    <x v="0"/>
    <x v="1"/>
    <x v="3"/>
    <n v="3959.57"/>
    <n v="2"/>
    <x v="8820"/>
    <x v="120"/>
    <n v="1349"/>
    <x v="124"/>
    <m/>
    <m/>
    <s v="Jumia"/>
    <s v="Jum"/>
    <n v="3665.44"/>
    <n v="92327183.770000085"/>
    <n v="92327183.770000085"/>
    <s v="Dubai"/>
  </r>
  <r>
    <s v="ORD108826"/>
    <s v="Bluetooth Headset"/>
    <x v="2"/>
    <x v="2"/>
    <x v="0"/>
    <x v="3"/>
    <n v="13957.82"/>
    <n v="4"/>
    <x v="8821"/>
    <x v="286"/>
    <n v="1682"/>
    <x v="133"/>
    <m/>
    <m/>
    <s v="sq"/>
    <s v="sq"/>
    <n v="3665.44"/>
    <n v="29200970.130000021"/>
    <n v="29200970.130000021"/>
    <s v="Dubai"/>
  </r>
  <r>
    <s v="ORD108827"/>
    <s v="Bluetooth Headset"/>
    <x v="2"/>
    <x v="2"/>
    <x v="2"/>
    <x v="5"/>
    <n v="18540.009999999998"/>
    <n v="5"/>
    <x v="8822"/>
    <x v="46"/>
    <n v="1021"/>
    <x v="67"/>
    <m/>
    <m/>
    <s v="Amazon"/>
    <s v="Amazon"/>
    <n v="27872.98"/>
    <n v="29200970.130000021"/>
    <n v="29200970.130000021"/>
    <s v="Giza"/>
  </r>
  <r>
    <s v="ORD108828"/>
    <s v="Samsung Galaxy A14"/>
    <x v="0"/>
    <x v="0"/>
    <x v="2"/>
    <x v="0"/>
    <n v="13659.52"/>
    <n v="1"/>
    <x v="8823"/>
    <x v="279"/>
    <n v="1602"/>
    <x v="183"/>
    <m/>
    <m/>
    <s v="Amazon"/>
    <s v="Amazon"/>
    <n v="16284.02"/>
    <n v="92327183.770000085"/>
    <n v="92327183.770000085"/>
    <s v="Cairo"/>
  </r>
  <r>
    <s v="ORD108829"/>
    <s v="Smartwatch FitPro"/>
    <x v="4"/>
    <x v="6"/>
    <x v="0"/>
    <x v="5"/>
    <n v="1136.3599999999999"/>
    <n v="4"/>
    <x v="8824"/>
    <x v="312"/>
    <n v="4797"/>
    <x v="183"/>
    <m/>
    <m/>
    <s v="sq"/>
    <s v="sq"/>
    <n v="27872.98"/>
    <n v="31420413.200000018"/>
    <n v="31420413.200000018"/>
    <s v="Giza"/>
  </r>
  <r>
    <s v="ORD108830"/>
    <s v="Samsung Galaxy A14"/>
    <x v="0"/>
    <x v="0"/>
    <x v="2"/>
    <x v="1"/>
    <n v="16583.55"/>
    <n v="1"/>
    <x v="8825"/>
    <x v="177"/>
    <n v="1397"/>
    <x v="154"/>
    <m/>
    <m/>
    <s v="Amazon"/>
    <s v="Amazon"/>
    <n v="13290.4"/>
    <n v="92327183.770000085"/>
    <n v="92327183.770000085"/>
    <s v="Alexandria"/>
  </r>
  <r>
    <s v="ORD108831"/>
    <s v="Samsung Galaxy A14"/>
    <x v="0"/>
    <x v="0"/>
    <x v="2"/>
    <x v="1"/>
    <n v="18844.21"/>
    <n v="5"/>
    <x v="8826"/>
    <x v="48"/>
    <n v="794"/>
    <x v="356"/>
    <m/>
    <m/>
    <s v="Amazon"/>
    <s v="Amazon"/>
    <n v="13290.4"/>
    <n v="92327183.770000085"/>
    <n v="92327183.770000085"/>
    <s v="Alexandria"/>
  </r>
  <r>
    <s v="ORD108832"/>
    <s v="Xiaomi Redmi Note 12"/>
    <x v="0"/>
    <x v="7"/>
    <x v="1"/>
    <x v="5"/>
    <n v="17855.57"/>
    <n v="5"/>
    <x v="8827"/>
    <x v="149"/>
    <n v="4936"/>
    <x v="13"/>
    <m/>
    <m/>
    <s v="Jumia"/>
    <s v="Jum"/>
    <n v="27872.98"/>
    <n v="92327183.770000085"/>
    <n v="92327183.770000085"/>
    <s v="Giza"/>
  </r>
  <r>
    <s v="ORD108833"/>
    <s v="Adidas Running Shoes"/>
    <x v="1"/>
    <x v="9"/>
    <x v="1"/>
    <x v="0"/>
    <n v="2845.31"/>
    <n v="4"/>
    <x v="8828"/>
    <x v="203"/>
    <n v="1682"/>
    <x v="238"/>
    <m/>
    <m/>
    <s v="Jumia"/>
    <s v="Jum"/>
    <n v="16284.02"/>
    <n v="91504159.730000004"/>
    <n v="91504159.730000004"/>
    <s v="Cairo"/>
  </r>
  <r>
    <s v="ORD108834"/>
    <s v="Bluetooth Headset"/>
    <x v="2"/>
    <x v="2"/>
    <x v="0"/>
    <x v="1"/>
    <n v="3021.39"/>
    <n v="3"/>
    <x v="8829"/>
    <x v="237"/>
    <n v="1682"/>
    <x v="331"/>
    <m/>
    <m/>
    <s v="sq"/>
    <s v="sq"/>
    <n v="13290.4"/>
    <n v="29200970.130000021"/>
    <n v="29200970.130000021"/>
    <s v="Alexandria"/>
  </r>
  <r>
    <s v="ORD108835"/>
    <s v="HP Pavilion Laptop"/>
    <x v="3"/>
    <x v="3"/>
    <x v="0"/>
    <x v="2"/>
    <n v="14952.36"/>
    <n v="4"/>
    <x v="8830"/>
    <x v="142"/>
    <n v="4211"/>
    <x v="167"/>
    <m/>
    <m/>
    <s v="sq"/>
    <s v="sq"/>
    <n v="26648.76"/>
    <n v="57542997.559999913"/>
    <n v="57542997.559999913"/>
    <s v="Casablanca"/>
  </r>
  <r>
    <s v="ORD108836"/>
    <s v="iPhone 13"/>
    <x v="0"/>
    <x v="4"/>
    <x v="1"/>
    <x v="5"/>
    <n v="6367.46"/>
    <n v="3"/>
    <x v="8831"/>
    <x v="45"/>
    <n v="383"/>
    <x v="149"/>
    <m/>
    <m/>
    <s v="Jumia"/>
    <s v="Jum"/>
    <n v="27872.98"/>
    <n v="92327183.770000085"/>
    <n v="92327183.770000085"/>
    <s v="Giza"/>
  </r>
  <r>
    <s v="ORD108837"/>
    <s v="T-shirt Cotton"/>
    <x v="1"/>
    <x v="5"/>
    <x v="1"/>
    <x v="5"/>
    <n v="12995.69"/>
    <n v="2"/>
    <x v="8832"/>
    <x v="376"/>
    <n v="3359"/>
    <x v="110"/>
    <m/>
    <m/>
    <s v="Jumia"/>
    <s v="Jum"/>
    <n v="27872.98"/>
    <n v="91504159.730000004"/>
    <n v="91504159.730000004"/>
    <s v="Giza"/>
  </r>
  <r>
    <s v="ORD108838"/>
    <s v="Adidas Running Shoes"/>
    <x v="1"/>
    <x v="9"/>
    <x v="2"/>
    <x v="4"/>
    <n v="3997.03"/>
    <n v="3"/>
    <x v="8833"/>
    <x v="373"/>
    <n v="265"/>
    <x v="177"/>
    <m/>
    <m/>
    <s v="Amazon"/>
    <s v="Amazon"/>
    <n v="99349.3"/>
    <n v="91504159.730000004"/>
    <n v="91504159.730000004"/>
    <s v="Riyadh"/>
  </r>
  <r>
    <s v="ORD108839"/>
    <s v="iPhone 13"/>
    <x v="0"/>
    <x v="4"/>
    <x v="2"/>
    <x v="5"/>
    <n v="6126.88"/>
    <n v="1"/>
    <x v="8834"/>
    <x v="310"/>
    <n v="793"/>
    <x v="78"/>
    <m/>
    <m/>
    <s v="Amazon"/>
    <s v="Amazon"/>
    <n v="27872.98"/>
    <n v="92327183.770000085"/>
    <n v="92327183.770000085"/>
    <s v="Giza"/>
  </r>
  <r>
    <s v="ORD108840"/>
    <s v="Bluetooth Headset"/>
    <x v="2"/>
    <x v="2"/>
    <x v="2"/>
    <x v="1"/>
    <n v="399.47"/>
    <n v="3"/>
    <x v="8835"/>
    <x v="136"/>
    <n v="1920"/>
    <x v="154"/>
    <m/>
    <m/>
    <s v="Amazon"/>
    <s v="Amazon"/>
    <n v="13290.4"/>
    <n v="29200970.130000021"/>
    <n v="29200970.130000021"/>
    <s v="Alexandria"/>
  </r>
  <r>
    <s v="ORD108841"/>
    <s v="T-shirt Cotton"/>
    <x v="1"/>
    <x v="5"/>
    <x v="0"/>
    <x v="1"/>
    <n v="18490.009999999998"/>
    <n v="3"/>
    <x v="8836"/>
    <x v="328"/>
    <n v="2638"/>
    <x v="284"/>
    <m/>
    <m/>
    <s v="sq"/>
    <s v="sq"/>
    <n v="13290.4"/>
    <n v="91504159.730000004"/>
    <n v="91504159.730000004"/>
    <s v="Alexandria"/>
  </r>
  <r>
    <s v="ORD108842"/>
    <s v="Samsung Galaxy A14"/>
    <x v="0"/>
    <x v="0"/>
    <x v="2"/>
    <x v="5"/>
    <n v="8793.2900000000009"/>
    <n v="2"/>
    <x v="8837"/>
    <x v="168"/>
    <n v="2486"/>
    <x v="339"/>
    <m/>
    <m/>
    <s v="Amazon"/>
    <s v="Amazon"/>
    <n v="27872.98"/>
    <n v="92327183.770000085"/>
    <n v="92327183.770000085"/>
    <s v="Giza"/>
  </r>
  <r>
    <s v="ORD108843"/>
    <s v="Dell Inspiron 3501"/>
    <x v="3"/>
    <x v="8"/>
    <x v="0"/>
    <x v="1"/>
    <n v="5502.39"/>
    <n v="5"/>
    <x v="8838"/>
    <x v="299"/>
    <n v="1100"/>
    <x v="249"/>
    <m/>
    <m/>
    <s v="sq"/>
    <s v="sq"/>
    <n v="13290.4"/>
    <n v="57542997.559999913"/>
    <n v="57542997.559999913"/>
    <s v="Alexandria"/>
  </r>
  <r>
    <s v="ORD108844"/>
    <s v="iPhone 13"/>
    <x v="0"/>
    <x v="4"/>
    <x v="2"/>
    <x v="3"/>
    <n v="2454.54"/>
    <n v="3"/>
    <x v="8839"/>
    <x v="243"/>
    <n v="634"/>
    <x v="252"/>
    <m/>
    <m/>
    <s v="Amazon"/>
    <s v="Amazon"/>
    <n v="3665.44"/>
    <n v="92327183.770000085"/>
    <n v="92327183.770000085"/>
    <s v="Dubai"/>
  </r>
  <r>
    <s v="ORD108845"/>
    <s v="Nike Air Max"/>
    <x v="1"/>
    <x v="1"/>
    <x v="1"/>
    <x v="4"/>
    <n v="9783.09"/>
    <n v="2"/>
    <x v="8840"/>
    <x v="339"/>
    <n v="2110"/>
    <x v="31"/>
    <m/>
    <m/>
    <s v="Jumia"/>
    <s v="Jum"/>
    <n v="99349.3"/>
    <n v="91504159.730000004"/>
    <n v="91504159.730000004"/>
    <s v="Riyadh"/>
  </r>
  <r>
    <s v="ORD108846"/>
    <s v="Xiaomi Redmi Note 12"/>
    <x v="0"/>
    <x v="7"/>
    <x v="0"/>
    <x v="4"/>
    <n v="5195.1499999999996"/>
    <n v="2"/>
    <x v="8841"/>
    <x v="150"/>
    <n v="337"/>
    <x v="281"/>
    <m/>
    <m/>
    <s v="sq"/>
    <s v="sq"/>
    <n v="99349.3"/>
    <n v="92327183.770000085"/>
    <n v="92327183.770000085"/>
    <s v="Riyadh"/>
  </r>
  <r>
    <s v="ORD108847"/>
    <s v="Nike Air Max"/>
    <x v="1"/>
    <x v="1"/>
    <x v="1"/>
    <x v="3"/>
    <n v="10473.379999999999"/>
    <n v="1"/>
    <x v="8842"/>
    <x v="237"/>
    <n v="4562"/>
    <x v="116"/>
    <m/>
    <m/>
    <s v="Jumia"/>
    <s v="Jum"/>
    <n v="3665.44"/>
    <n v="91504159.730000004"/>
    <n v="91504159.730000004"/>
    <s v="Dubai"/>
  </r>
  <r>
    <s v="ORD108848"/>
    <s v="iPhone 13"/>
    <x v="0"/>
    <x v="4"/>
    <x v="2"/>
    <x v="1"/>
    <n v="5186.2299999999996"/>
    <n v="5"/>
    <x v="8843"/>
    <x v="394"/>
    <n v="524"/>
    <x v="69"/>
    <m/>
    <m/>
    <s v="Amazon"/>
    <s v="Amazon"/>
    <n v="13290.4"/>
    <n v="92327183.770000085"/>
    <n v="92327183.770000085"/>
    <s v="Alexandria"/>
  </r>
  <r>
    <s v="ORD108849"/>
    <s v="HP Pavilion Laptop"/>
    <x v="3"/>
    <x v="3"/>
    <x v="0"/>
    <x v="5"/>
    <n v="11838.69"/>
    <n v="4"/>
    <x v="8844"/>
    <x v="8"/>
    <n v="3891"/>
    <x v="11"/>
    <m/>
    <m/>
    <s v="sq"/>
    <s v="sq"/>
    <n v="27872.98"/>
    <n v="57542997.559999913"/>
    <n v="57542997.559999913"/>
    <s v="Giza"/>
  </r>
  <r>
    <s v="ORD108850"/>
    <s v="Bluetooth Headset"/>
    <x v="2"/>
    <x v="2"/>
    <x v="1"/>
    <x v="4"/>
    <n v="7914.58"/>
    <n v="1"/>
    <x v="8845"/>
    <x v="97"/>
    <n v="1758"/>
    <x v="156"/>
    <m/>
    <m/>
    <s v="Jumia"/>
    <s v="Jum"/>
    <n v="99349.3"/>
    <n v="29200970.130000021"/>
    <n v="29200970.130000021"/>
    <s v="Riyadh"/>
  </r>
  <r>
    <s v="ORD108851"/>
    <s v="Samsung Galaxy A14"/>
    <x v="0"/>
    <x v="0"/>
    <x v="2"/>
    <x v="3"/>
    <n v="18157.78"/>
    <n v="4"/>
    <x v="8846"/>
    <x v="296"/>
    <n v="2954"/>
    <x v="16"/>
    <m/>
    <m/>
    <s v="Amazon"/>
    <s v="Amazon"/>
    <n v="3665.44"/>
    <n v="92327183.770000085"/>
    <n v="92327183.770000085"/>
    <s v="Dubai"/>
  </r>
  <r>
    <s v="ORD108852"/>
    <s v="Smartwatch FitPro"/>
    <x v="4"/>
    <x v="6"/>
    <x v="1"/>
    <x v="3"/>
    <n v="16873.86"/>
    <n v="1"/>
    <x v="8847"/>
    <x v="161"/>
    <n v="321"/>
    <x v="153"/>
    <m/>
    <m/>
    <s v="Jumia"/>
    <s v="Jum"/>
    <n v="3665.44"/>
    <n v="31420413.200000018"/>
    <n v="31420413.200000018"/>
    <s v="Dubai"/>
  </r>
  <r>
    <s v="ORD108853"/>
    <s v="HP Pavilion Laptop"/>
    <x v="3"/>
    <x v="3"/>
    <x v="2"/>
    <x v="2"/>
    <n v="7026.3"/>
    <n v="5"/>
    <x v="8848"/>
    <x v="347"/>
    <n v="396"/>
    <x v="281"/>
    <m/>
    <m/>
    <s v="Amazon"/>
    <s v="Amazon"/>
    <n v="26648.76"/>
    <n v="57542997.559999913"/>
    <n v="57542997.559999913"/>
    <s v="Casablanca"/>
  </r>
  <r>
    <s v="ORD108854"/>
    <s v="T-shirt Cotton"/>
    <x v="1"/>
    <x v="5"/>
    <x v="2"/>
    <x v="3"/>
    <n v="15877.34"/>
    <n v="4"/>
    <x v="8849"/>
    <x v="207"/>
    <n v="2678"/>
    <x v="152"/>
    <m/>
    <m/>
    <s v="Amazon"/>
    <s v="Amazon"/>
    <n v="3665.44"/>
    <n v="91504159.730000004"/>
    <n v="91504159.730000004"/>
    <s v="Dubai"/>
  </r>
  <r>
    <s v="ORD108855"/>
    <s v="Adidas Running Shoes"/>
    <x v="1"/>
    <x v="9"/>
    <x v="1"/>
    <x v="1"/>
    <n v="12765.42"/>
    <n v="1"/>
    <x v="8850"/>
    <x v="373"/>
    <n v="3760"/>
    <x v="227"/>
    <m/>
    <m/>
    <s v="Jumia"/>
    <s v="Jum"/>
    <n v="13290.4"/>
    <n v="91504159.730000004"/>
    <n v="91504159.730000004"/>
    <s v="Alexandria"/>
  </r>
  <r>
    <s v="ORD108856"/>
    <s v="Dell Inspiron 3501"/>
    <x v="3"/>
    <x v="8"/>
    <x v="1"/>
    <x v="1"/>
    <n v="8872.11"/>
    <n v="5"/>
    <x v="8851"/>
    <x v="22"/>
    <n v="3248"/>
    <x v="63"/>
    <m/>
    <m/>
    <s v="Jumia"/>
    <s v="Jum"/>
    <n v="13290.4"/>
    <n v="57542997.559999913"/>
    <n v="57542997.559999913"/>
    <s v="Alexandria"/>
  </r>
  <r>
    <s v="ORD108857"/>
    <s v="Bluetooth Headset"/>
    <x v="2"/>
    <x v="2"/>
    <x v="0"/>
    <x v="1"/>
    <n v="9152.1"/>
    <n v="1"/>
    <x v="8852"/>
    <x v="307"/>
    <n v="3793"/>
    <x v="63"/>
    <m/>
    <m/>
    <s v="sq"/>
    <s v="sq"/>
    <n v="13290.4"/>
    <n v="29200970.130000021"/>
    <n v="29200970.130000021"/>
    <s v="Alexandria"/>
  </r>
  <r>
    <s v="ORD108858"/>
    <s v="iPhone 13"/>
    <x v="0"/>
    <x v="4"/>
    <x v="0"/>
    <x v="5"/>
    <n v="13413.7"/>
    <n v="1"/>
    <x v="8853"/>
    <x v="83"/>
    <n v="521"/>
    <x v="175"/>
    <m/>
    <m/>
    <s v="sq"/>
    <s v="sq"/>
    <n v="27872.98"/>
    <n v="92327183.770000085"/>
    <n v="92327183.770000085"/>
    <s v="Giza"/>
  </r>
  <r>
    <s v="ORD108859"/>
    <s v="iPhone 13"/>
    <x v="0"/>
    <x v="4"/>
    <x v="2"/>
    <x v="5"/>
    <n v="19623.400000000001"/>
    <n v="1"/>
    <x v="8854"/>
    <x v="103"/>
    <n v="1618"/>
    <x v="207"/>
    <m/>
    <m/>
    <s v="Amazon"/>
    <s v="Amazon"/>
    <n v="27872.98"/>
    <n v="92327183.770000085"/>
    <n v="92327183.770000085"/>
    <s v="Giza"/>
  </r>
  <r>
    <s v="ORD108860"/>
    <s v="Xiaomi Redmi Note 12"/>
    <x v="0"/>
    <x v="7"/>
    <x v="1"/>
    <x v="0"/>
    <n v="8702.77"/>
    <n v="1"/>
    <x v="8855"/>
    <x v="275"/>
    <n v="2285"/>
    <x v="250"/>
    <m/>
    <m/>
    <s v="Jumia"/>
    <s v="Jum"/>
    <n v="16284.02"/>
    <n v="92327183.770000085"/>
    <n v="92327183.770000085"/>
    <s v="Cairo"/>
  </r>
  <r>
    <s v="ORD108861"/>
    <s v="Samsung Galaxy A14"/>
    <x v="0"/>
    <x v="0"/>
    <x v="0"/>
    <x v="1"/>
    <n v="17820.52"/>
    <n v="2"/>
    <x v="8856"/>
    <x v="300"/>
    <n v="4509"/>
    <x v="286"/>
    <m/>
    <m/>
    <s v="sq"/>
    <s v="sq"/>
    <n v="13290.4"/>
    <n v="92327183.770000085"/>
    <n v="92327183.770000085"/>
    <s v="Alexandria"/>
  </r>
  <r>
    <s v="ORD108862"/>
    <s v="Xiaomi Redmi Note 12"/>
    <x v="0"/>
    <x v="7"/>
    <x v="2"/>
    <x v="1"/>
    <n v="1392.59"/>
    <n v="4"/>
    <x v="8857"/>
    <x v="52"/>
    <n v="3688"/>
    <x v="279"/>
    <m/>
    <m/>
    <s v="Amazon"/>
    <s v="Amazon"/>
    <n v="13290.4"/>
    <n v="92327183.770000085"/>
    <n v="92327183.770000085"/>
    <s v="Alexandria"/>
  </r>
  <r>
    <s v="ORD108863"/>
    <s v="Nike Air Max"/>
    <x v="1"/>
    <x v="1"/>
    <x v="0"/>
    <x v="2"/>
    <n v="5104.03"/>
    <n v="2"/>
    <x v="8858"/>
    <x v="67"/>
    <n v="4103"/>
    <x v="58"/>
    <m/>
    <m/>
    <s v="sq"/>
    <s v="sq"/>
    <n v="26648.76"/>
    <n v="91504159.730000004"/>
    <n v="91504159.730000004"/>
    <s v="Casablanca"/>
  </r>
  <r>
    <s v="ORD108864"/>
    <s v="Dell Inspiron 3501"/>
    <x v="3"/>
    <x v="8"/>
    <x v="2"/>
    <x v="0"/>
    <n v="11973.71"/>
    <n v="1"/>
    <x v="8859"/>
    <x v="90"/>
    <n v="961"/>
    <x v="41"/>
    <m/>
    <m/>
    <s v="Amazon"/>
    <s v="Amazon"/>
    <n v="16284.02"/>
    <n v="57542997.559999913"/>
    <n v="57542997.559999913"/>
    <s v="Cairo"/>
  </r>
  <r>
    <s v="ORD108865"/>
    <s v="Dell Inspiron 3501"/>
    <x v="3"/>
    <x v="8"/>
    <x v="2"/>
    <x v="1"/>
    <n v="13172.74"/>
    <n v="1"/>
    <x v="8860"/>
    <x v="201"/>
    <n v="1227"/>
    <x v="7"/>
    <m/>
    <m/>
    <s v="Amazon"/>
    <s v="Amazon"/>
    <n v="13290.4"/>
    <n v="57542997.559999913"/>
    <n v="57542997.559999913"/>
    <s v="Alexandria"/>
  </r>
  <r>
    <s v="ORD108866"/>
    <s v="Nike Air Max"/>
    <x v="1"/>
    <x v="1"/>
    <x v="1"/>
    <x v="5"/>
    <n v="1778.51"/>
    <n v="5"/>
    <x v="8861"/>
    <x v="95"/>
    <n v="1614"/>
    <x v="262"/>
    <m/>
    <m/>
    <s v="Jumia"/>
    <s v="Jum"/>
    <n v="27872.98"/>
    <n v="91504159.730000004"/>
    <n v="91504159.730000004"/>
    <s v="Giza"/>
  </r>
  <r>
    <s v="ORD108867"/>
    <s v="Bluetooth Headset"/>
    <x v="2"/>
    <x v="2"/>
    <x v="1"/>
    <x v="2"/>
    <n v="13934.19"/>
    <n v="2"/>
    <x v="8862"/>
    <x v="290"/>
    <n v="4240"/>
    <x v="210"/>
    <m/>
    <m/>
    <s v="Jumia"/>
    <s v="Jum"/>
    <n v="26648.76"/>
    <n v="29200970.130000021"/>
    <n v="29200970.130000021"/>
    <s v="Casablanca"/>
  </r>
  <r>
    <s v="ORD108868"/>
    <s v="iPhone 13"/>
    <x v="0"/>
    <x v="4"/>
    <x v="0"/>
    <x v="4"/>
    <n v="17507.560000000001"/>
    <n v="1"/>
    <x v="8863"/>
    <x v="9"/>
    <n v="3062"/>
    <x v="118"/>
    <m/>
    <m/>
    <s v="sq"/>
    <s v="sq"/>
    <n v="99349.3"/>
    <n v="92327183.770000085"/>
    <n v="92327183.770000085"/>
    <s v="Riyadh"/>
  </r>
  <r>
    <s v="ORD108869"/>
    <s v="T-shirt Cotton"/>
    <x v="1"/>
    <x v="5"/>
    <x v="2"/>
    <x v="3"/>
    <n v="16209.3"/>
    <n v="4"/>
    <x v="8864"/>
    <x v="396"/>
    <n v="4498"/>
    <x v="231"/>
    <m/>
    <m/>
    <s v="Amazon"/>
    <s v="Amazon"/>
    <n v="3665.44"/>
    <n v="91504159.730000004"/>
    <n v="91504159.730000004"/>
    <s v="Dubai"/>
  </r>
  <r>
    <s v="ORD108870"/>
    <s v="Dell Inspiron 3501"/>
    <x v="3"/>
    <x v="8"/>
    <x v="1"/>
    <x v="4"/>
    <n v="15383.14"/>
    <n v="3"/>
    <x v="8865"/>
    <x v="147"/>
    <n v="1048"/>
    <x v="255"/>
    <m/>
    <m/>
    <s v="Jumia"/>
    <s v="Jum"/>
    <n v="99349.3"/>
    <n v="57542997.559999913"/>
    <n v="57542997.559999913"/>
    <s v="Riyadh"/>
  </r>
  <r>
    <s v="ORD108871"/>
    <s v="iPhone 13"/>
    <x v="0"/>
    <x v="4"/>
    <x v="1"/>
    <x v="5"/>
    <n v="12010.7"/>
    <n v="1"/>
    <x v="8866"/>
    <x v="297"/>
    <n v="4023"/>
    <x v="278"/>
    <m/>
    <m/>
    <s v="Jumia"/>
    <s v="Jum"/>
    <n v="27872.98"/>
    <n v="92327183.770000085"/>
    <n v="92327183.770000085"/>
    <s v="Giza"/>
  </r>
  <r>
    <s v="ORD108872"/>
    <s v="Bluetooth Headset"/>
    <x v="2"/>
    <x v="2"/>
    <x v="2"/>
    <x v="0"/>
    <n v="15105.76"/>
    <n v="2"/>
    <x v="8867"/>
    <x v="34"/>
    <n v="2203"/>
    <x v="309"/>
    <m/>
    <m/>
    <s v="Amazon"/>
    <s v="Amazon"/>
    <n v="16284.02"/>
    <n v="29200970.130000021"/>
    <n v="29200970.130000021"/>
    <s v="Cairo"/>
  </r>
  <r>
    <s v="ORD108873"/>
    <s v="Bluetooth Headset"/>
    <x v="2"/>
    <x v="2"/>
    <x v="2"/>
    <x v="4"/>
    <n v="4654.62"/>
    <n v="4"/>
    <x v="8868"/>
    <x v="38"/>
    <n v="4958"/>
    <x v="4"/>
    <m/>
    <m/>
    <s v="Amazon"/>
    <s v="Amazon"/>
    <n v="99349.3"/>
    <n v="29200970.130000021"/>
    <n v="29200970.130000021"/>
    <s v="Riyadh"/>
  </r>
  <r>
    <s v="ORD108874"/>
    <s v="T-shirt Cotton"/>
    <x v="1"/>
    <x v="5"/>
    <x v="0"/>
    <x v="5"/>
    <n v="14098.3"/>
    <n v="2"/>
    <x v="8869"/>
    <x v="360"/>
    <n v="710"/>
    <x v="124"/>
    <m/>
    <m/>
    <s v="sq"/>
    <s v="sq"/>
    <n v="27872.98"/>
    <n v="91504159.730000004"/>
    <n v="91504159.730000004"/>
    <s v="Giza"/>
  </r>
  <r>
    <s v="ORD108875"/>
    <s v="T-shirt Cotton"/>
    <x v="1"/>
    <x v="5"/>
    <x v="2"/>
    <x v="5"/>
    <n v="16170.48"/>
    <n v="4"/>
    <x v="8870"/>
    <x v="138"/>
    <n v="1469"/>
    <x v="220"/>
    <m/>
    <m/>
    <s v="Amazon"/>
    <s v="Amazon"/>
    <n v="27872.98"/>
    <n v="91504159.730000004"/>
    <n v="91504159.730000004"/>
    <s v="Giza"/>
  </r>
  <r>
    <s v="ORD108876"/>
    <s v="Samsung Galaxy A14"/>
    <x v="0"/>
    <x v="0"/>
    <x v="1"/>
    <x v="1"/>
    <n v="7105.54"/>
    <n v="5"/>
    <x v="8871"/>
    <x v="220"/>
    <n v="2865"/>
    <x v="282"/>
    <m/>
    <m/>
    <s v="Jumia"/>
    <s v="Jum"/>
    <n v="13290.4"/>
    <n v="92327183.770000085"/>
    <n v="92327183.770000085"/>
    <s v="Alexandria"/>
  </r>
  <r>
    <s v="ORD108877"/>
    <s v="Dell Inspiron 3501"/>
    <x v="3"/>
    <x v="8"/>
    <x v="0"/>
    <x v="3"/>
    <n v="13818.83"/>
    <n v="2"/>
    <x v="8872"/>
    <x v="48"/>
    <n v="2239"/>
    <x v="57"/>
    <m/>
    <m/>
    <s v="sq"/>
    <s v="sq"/>
    <n v="3665.44"/>
    <n v="57542997.559999913"/>
    <n v="57542997.559999913"/>
    <s v="Dubai"/>
  </r>
  <r>
    <s v="ORD108878"/>
    <s v="T-shirt Cotton"/>
    <x v="1"/>
    <x v="5"/>
    <x v="0"/>
    <x v="1"/>
    <n v="12986.84"/>
    <n v="2"/>
    <x v="8873"/>
    <x v="113"/>
    <n v="2012"/>
    <x v="282"/>
    <m/>
    <m/>
    <s v="sq"/>
    <s v="sq"/>
    <n v="13290.4"/>
    <n v="91504159.730000004"/>
    <n v="91504159.730000004"/>
    <s v="Alexandria"/>
  </r>
  <r>
    <s v="ORD108879"/>
    <s v="Smartwatch FitPro"/>
    <x v="4"/>
    <x v="6"/>
    <x v="0"/>
    <x v="3"/>
    <n v="4485.03"/>
    <n v="2"/>
    <x v="8874"/>
    <x v="395"/>
    <n v="2058"/>
    <x v="161"/>
    <m/>
    <m/>
    <s v="sq"/>
    <s v="sq"/>
    <n v="3665.44"/>
    <n v="31420413.200000018"/>
    <n v="31420413.200000018"/>
    <s v="Dubai"/>
  </r>
  <r>
    <s v="ORD108880"/>
    <s v="Dell Inspiron 3501"/>
    <x v="3"/>
    <x v="8"/>
    <x v="0"/>
    <x v="4"/>
    <n v="12562.55"/>
    <n v="2"/>
    <x v="8875"/>
    <x v="84"/>
    <n v="2442"/>
    <x v="208"/>
    <m/>
    <m/>
    <s v="sq"/>
    <s v="sq"/>
    <n v="99349.3"/>
    <n v="57542997.559999913"/>
    <n v="57542997.559999913"/>
    <s v="Riyadh"/>
  </r>
  <r>
    <s v="ORD108881"/>
    <s v="Nike Air Max"/>
    <x v="1"/>
    <x v="1"/>
    <x v="2"/>
    <x v="0"/>
    <n v="8208.24"/>
    <n v="5"/>
    <x v="8876"/>
    <x v="60"/>
    <n v="4523"/>
    <x v="37"/>
    <m/>
    <m/>
    <s v="Amazon"/>
    <s v="Amazon"/>
    <n v="16284.02"/>
    <n v="91504159.730000004"/>
    <n v="91504159.730000004"/>
    <s v="Cairo"/>
  </r>
  <r>
    <s v="ORD108882"/>
    <s v="T-shirt Cotton"/>
    <x v="1"/>
    <x v="5"/>
    <x v="1"/>
    <x v="0"/>
    <n v="12118.53"/>
    <n v="5"/>
    <x v="8877"/>
    <x v="343"/>
    <n v="2794"/>
    <x v="41"/>
    <m/>
    <m/>
    <s v="Jumia"/>
    <s v="Jum"/>
    <n v="16284.02"/>
    <n v="91504159.730000004"/>
    <n v="91504159.730000004"/>
    <s v="Cairo"/>
  </r>
  <r>
    <s v="ORD108883"/>
    <s v="T-shirt Cotton"/>
    <x v="1"/>
    <x v="5"/>
    <x v="2"/>
    <x v="0"/>
    <n v="17683.8"/>
    <n v="3"/>
    <x v="8878"/>
    <x v="138"/>
    <n v="4625"/>
    <x v="264"/>
    <m/>
    <m/>
    <s v="Amazon"/>
    <s v="Amazon"/>
    <n v="16284.02"/>
    <n v="91504159.730000004"/>
    <n v="91504159.730000004"/>
    <s v="Cairo"/>
  </r>
  <r>
    <s v="ORD108884"/>
    <s v="T-shirt Cotton"/>
    <x v="1"/>
    <x v="5"/>
    <x v="0"/>
    <x v="1"/>
    <n v="16070.18"/>
    <n v="1"/>
    <x v="8879"/>
    <x v="110"/>
    <n v="4227"/>
    <x v="58"/>
    <m/>
    <m/>
    <s v="sq"/>
    <s v="sq"/>
    <n v="13290.4"/>
    <n v="91504159.730000004"/>
    <n v="91504159.730000004"/>
    <s v="Alexandria"/>
  </r>
  <r>
    <s v="ORD108885"/>
    <s v="Nike Air Max"/>
    <x v="1"/>
    <x v="1"/>
    <x v="0"/>
    <x v="3"/>
    <n v="19397.93"/>
    <n v="5"/>
    <x v="8880"/>
    <x v="325"/>
    <n v="3901"/>
    <x v="54"/>
    <m/>
    <m/>
    <s v="sq"/>
    <s v="sq"/>
    <n v="3665.44"/>
    <n v="91504159.730000004"/>
    <n v="91504159.730000004"/>
    <s v="Dubai"/>
  </r>
  <r>
    <s v="ORD108886"/>
    <s v="Adidas Running Shoes"/>
    <x v="1"/>
    <x v="9"/>
    <x v="0"/>
    <x v="1"/>
    <n v="5372.15"/>
    <n v="3"/>
    <x v="8881"/>
    <x v="144"/>
    <n v="1881"/>
    <x v="275"/>
    <m/>
    <m/>
    <s v="sq"/>
    <s v="sq"/>
    <n v="13290.4"/>
    <n v="91504159.730000004"/>
    <n v="91504159.730000004"/>
    <s v="Alexandria"/>
  </r>
  <r>
    <s v="ORD108887"/>
    <s v="Xiaomi Redmi Note 12"/>
    <x v="0"/>
    <x v="7"/>
    <x v="1"/>
    <x v="0"/>
    <n v="5263.14"/>
    <n v="4"/>
    <x v="8882"/>
    <x v="238"/>
    <n v="3467"/>
    <x v="94"/>
    <m/>
    <m/>
    <s v="Jumia"/>
    <s v="Jum"/>
    <n v="16284.02"/>
    <n v="92327183.770000085"/>
    <n v="92327183.770000085"/>
    <s v="Cairo"/>
  </r>
  <r>
    <s v="ORD108888"/>
    <s v="Samsung Galaxy A14"/>
    <x v="0"/>
    <x v="0"/>
    <x v="1"/>
    <x v="4"/>
    <n v="17333.759999999998"/>
    <n v="1"/>
    <x v="8883"/>
    <x v="50"/>
    <n v="4222"/>
    <x v="273"/>
    <m/>
    <m/>
    <s v="Jumia"/>
    <s v="Jum"/>
    <n v="99349.3"/>
    <n v="92327183.770000085"/>
    <n v="92327183.770000085"/>
    <s v="Riyadh"/>
  </r>
  <r>
    <s v="ORD108889"/>
    <s v="T-shirt Cotton"/>
    <x v="1"/>
    <x v="5"/>
    <x v="1"/>
    <x v="1"/>
    <n v="15196.76"/>
    <n v="1"/>
    <x v="8884"/>
    <x v="333"/>
    <n v="3879"/>
    <x v="313"/>
    <m/>
    <m/>
    <s v="Jumia"/>
    <s v="Jum"/>
    <n v="13290.4"/>
    <n v="91504159.730000004"/>
    <n v="91504159.730000004"/>
    <s v="Alexandria"/>
  </r>
  <r>
    <s v="ORD108890"/>
    <s v="Nike Air Max"/>
    <x v="1"/>
    <x v="1"/>
    <x v="1"/>
    <x v="1"/>
    <n v="1210.6199999999999"/>
    <n v="2"/>
    <x v="8885"/>
    <x v="264"/>
    <n v="2790"/>
    <x v="245"/>
    <m/>
    <m/>
    <s v="Jumia"/>
    <s v="Jum"/>
    <n v="13290.4"/>
    <n v="91504159.730000004"/>
    <n v="91504159.730000004"/>
    <s v="Alexandria"/>
  </r>
  <r>
    <s v="ORD108891"/>
    <s v="Xiaomi Redmi Note 12"/>
    <x v="0"/>
    <x v="7"/>
    <x v="0"/>
    <x v="4"/>
    <n v="15785.95"/>
    <n v="3"/>
    <x v="8886"/>
    <x v="11"/>
    <n v="728"/>
    <x v="285"/>
    <m/>
    <m/>
    <s v="sq"/>
    <s v="sq"/>
    <n v="99349.3"/>
    <n v="92327183.770000085"/>
    <n v="92327183.770000085"/>
    <s v="Riyadh"/>
  </r>
  <r>
    <s v="ORD108892"/>
    <s v="Dell Inspiron 3501"/>
    <x v="3"/>
    <x v="8"/>
    <x v="1"/>
    <x v="2"/>
    <n v="2091.83"/>
    <n v="4"/>
    <x v="8887"/>
    <x v="218"/>
    <n v="546"/>
    <x v="258"/>
    <m/>
    <m/>
    <s v="Jumia"/>
    <s v="Jum"/>
    <n v="26648.76"/>
    <n v="57542997.559999913"/>
    <n v="57542997.559999913"/>
    <s v="Casablanca"/>
  </r>
  <r>
    <s v="ORD108893"/>
    <s v="iPhone 13"/>
    <x v="0"/>
    <x v="4"/>
    <x v="1"/>
    <x v="1"/>
    <n v="4216.55"/>
    <n v="5"/>
    <x v="8888"/>
    <x v="193"/>
    <n v="431"/>
    <x v="96"/>
    <m/>
    <m/>
    <s v="Jumia"/>
    <s v="Jum"/>
    <n v="13290.4"/>
    <n v="92327183.770000085"/>
    <n v="92327183.770000085"/>
    <s v="Alexandria"/>
  </r>
  <r>
    <s v="ORD108894"/>
    <s v="Adidas Running Shoes"/>
    <x v="1"/>
    <x v="9"/>
    <x v="2"/>
    <x v="4"/>
    <n v="7660.72"/>
    <n v="5"/>
    <x v="8889"/>
    <x v="72"/>
    <n v="466"/>
    <x v="61"/>
    <m/>
    <m/>
    <s v="Amazon"/>
    <s v="Amazon"/>
    <n v="99349.3"/>
    <n v="91504159.730000004"/>
    <n v="91504159.730000004"/>
    <s v="Riyadh"/>
  </r>
  <r>
    <s v="ORD108895"/>
    <s v="Dell Inspiron 3501"/>
    <x v="3"/>
    <x v="8"/>
    <x v="1"/>
    <x v="3"/>
    <n v="10741.22"/>
    <n v="3"/>
    <x v="8890"/>
    <x v="103"/>
    <n v="475"/>
    <x v="263"/>
    <m/>
    <m/>
    <s v="Jumia"/>
    <s v="Jum"/>
    <n v="3665.44"/>
    <n v="57542997.559999913"/>
    <n v="57542997.559999913"/>
    <s v="Dubai"/>
  </r>
  <r>
    <s v="ORD108896"/>
    <s v="HP Pavilion Laptop"/>
    <x v="3"/>
    <x v="3"/>
    <x v="1"/>
    <x v="3"/>
    <n v="580.33000000000004"/>
    <n v="5"/>
    <x v="8891"/>
    <x v="257"/>
    <n v="2012"/>
    <x v="151"/>
    <m/>
    <m/>
    <s v="Jumia"/>
    <s v="Jum"/>
    <n v="3665.44"/>
    <n v="57542997.559999913"/>
    <n v="57542997.559999913"/>
    <s v="Dubai"/>
  </r>
  <r>
    <s v="ORD108897"/>
    <s v="Xiaomi Redmi Note 12"/>
    <x v="0"/>
    <x v="7"/>
    <x v="1"/>
    <x v="0"/>
    <n v="13941.3"/>
    <n v="5"/>
    <x v="8892"/>
    <x v="21"/>
    <n v="187"/>
    <x v="36"/>
    <m/>
    <m/>
    <s v="Jumia"/>
    <s v="Jum"/>
    <n v="16284.02"/>
    <n v="92327183.770000085"/>
    <n v="92327183.770000085"/>
    <s v="Cairo"/>
  </r>
  <r>
    <s v="ORD108898"/>
    <s v="Xiaomi Redmi Note 12"/>
    <x v="0"/>
    <x v="7"/>
    <x v="0"/>
    <x v="1"/>
    <n v="5122.68"/>
    <n v="2"/>
    <x v="8893"/>
    <x v="287"/>
    <n v="4763"/>
    <x v="13"/>
    <m/>
    <m/>
    <s v="sq"/>
    <s v="sq"/>
    <n v="13290.4"/>
    <n v="92327183.770000085"/>
    <n v="92327183.770000085"/>
    <s v="Alexandria"/>
  </r>
  <r>
    <s v="ORD108899"/>
    <s v="Adidas Running Shoes"/>
    <x v="1"/>
    <x v="9"/>
    <x v="0"/>
    <x v="2"/>
    <n v="6473.3"/>
    <n v="4"/>
    <x v="8894"/>
    <x v="67"/>
    <n v="1990"/>
    <x v="44"/>
    <m/>
    <m/>
    <s v="sq"/>
    <s v="sq"/>
    <n v="26648.76"/>
    <n v="91504159.730000004"/>
    <n v="91504159.730000004"/>
    <s v="Casablanca"/>
  </r>
  <r>
    <s v="ORD108900"/>
    <s v="Bluetooth Headset"/>
    <x v="2"/>
    <x v="2"/>
    <x v="0"/>
    <x v="5"/>
    <n v="17260.810000000001"/>
    <n v="4"/>
    <x v="8895"/>
    <x v="130"/>
    <n v="900"/>
    <x v="47"/>
    <m/>
    <m/>
    <s v="sq"/>
    <s v="sq"/>
    <n v="27872.98"/>
    <n v="29200970.130000021"/>
    <n v="29200970.130000021"/>
    <s v="Giza"/>
  </r>
  <r>
    <s v="ORD108901"/>
    <s v="iPhone 13"/>
    <x v="0"/>
    <x v="4"/>
    <x v="1"/>
    <x v="0"/>
    <n v="12521.82"/>
    <n v="2"/>
    <x v="8896"/>
    <x v="229"/>
    <n v="1989"/>
    <x v="65"/>
    <m/>
    <m/>
    <s v="Jumia"/>
    <s v="Jum"/>
    <n v="16284.02"/>
    <n v="92327183.770000085"/>
    <n v="92327183.770000085"/>
    <s v="Cairo"/>
  </r>
  <r>
    <s v="ORD108902"/>
    <s v="Adidas Running Shoes"/>
    <x v="1"/>
    <x v="9"/>
    <x v="0"/>
    <x v="3"/>
    <n v="10347.36"/>
    <n v="1"/>
    <x v="8897"/>
    <x v="64"/>
    <n v="3392"/>
    <x v="324"/>
    <m/>
    <m/>
    <s v="sq"/>
    <s v="sq"/>
    <n v="3665.44"/>
    <n v="91504159.730000004"/>
    <n v="91504159.730000004"/>
    <s v="Dubai"/>
  </r>
  <r>
    <s v="ORD108903"/>
    <s v="Dell Inspiron 3501"/>
    <x v="3"/>
    <x v="8"/>
    <x v="0"/>
    <x v="5"/>
    <n v="3062.59"/>
    <n v="2"/>
    <x v="8898"/>
    <x v="105"/>
    <n v="1343"/>
    <x v="247"/>
    <m/>
    <m/>
    <s v="sq"/>
    <s v="sq"/>
    <n v="27872.98"/>
    <n v="57542997.559999913"/>
    <n v="57542997.559999913"/>
    <s v="Giza"/>
  </r>
  <r>
    <s v="ORD108904"/>
    <s v="iPhone 13"/>
    <x v="0"/>
    <x v="4"/>
    <x v="2"/>
    <x v="4"/>
    <n v="3586.05"/>
    <n v="5"/>
    <x v="8899"/>
    <x v="195"/>
    <n v="663"/>
    <x v="342"/>
    <m/>
    <m/>
    <s v="Amazon"/>
    <s v="Amazon"/>
    <n v="99349.3"/>
    <n v="92327183.770000085"/>
    <n v="92327183.770000085"/>
    <s v="Riyadh"/>
  </r>
  <r>
    <s v="ORD108905"/>
    <s v="Xiaomi Redmi Note 12"/>
    <x v="0"/>
    <x v="7"/>
    <x v="1"/>
    <x v="2"/>
    <n v="3835.46"/>
    <n v="1"/>
    <x v="8900"/>
    <x v="80"/>
    <n v="4305"/>
    <x v="284"/>
    <m/>
    <m/>
    <s v="Jumia"/>
    <s v="Jum"/>
    <n v="26648.76"/>
    <n v="92327183.770000085"/>
    <n v="92327183.770000085"/>
    <s v="Casablanca"/>
  </r>
  <r>
    <s v="ORD108906"/>
    <s v="Bluetooth Headset"/>
    <x v="2"/>
    <x v="2"/>
    <x v="0"/>
    <x v="2"/>
    <n v="8181.16"/>
    <n v="2"/>
    <x v="8901"/>
    <x v="370"/>
    <n v="4738"/>
    <x v="125"/>
    <m/>
    <m/>
    <s v="sq"/>
    <s v="sq"/>
    <n v="26648.76"/>
    <n v="29200970.130000021"/>
    <n v="29200970.130000021"/>
    <s v="Casablanca"/>
  </r>
  <r>
    <s v="ORD108907"/>
    <s v="HP Pavilion Laptop"/>
    <x v="3"/>
    <x v="3"/>
    <x v="1"/>
    <x v="1"/>
    <n v="17212.080000000002"/>
    <n v="1"/>
    <x v="8902"/>
    <x v="388"/>
    <n v="6"/>
    <x v="19"/>
    <m/>
    <m/>
    <s v="Jumia"/>
    <s v="Jum"/>
    <n v="13290.4"/>
    <n v="57542997.559999913"/>
    <n v="57542997.559999913"/>
    <s v="Alexandria"/>
  </r>
  <r>
    <s v="ORD108908"/>
    <s v="Nike Air Max"/>
    <x v="1"/>
    <x v="1"/>
    <x v="0"/>
    <x v="1"/>
    <n v="5672.99"/>
    <n v="1"/>
    <x v="8903"/>
    <x v="105"/>
    <n v="3738"/>
    <x v="234"/>
    <m/>
    <m/>
    <s v="sq"/>
    <s v="sq"/>
    <n v="13290.4"/>
    <n v="91504159.730000004"/>
    <n v="91504159.730000004"/>
    <s v="Alexandria"/>
  </r>
  <r>
    <s v="ORD108909"/>
    <s v="Smartwatch FitPro"/>
    <x v="4"/>
    <x v="6"/>
    <x v="2"/>
    <x v="3"/>
    <n v="15975.01"/>
    <n v="5"/>
    <x v="8904"/>
    <x v="217"/>
    <n v="3110"/>
    <x v="177"/>
    <m/>
    <m/>
    <s v="Amazon"/>
    <s v="Amazon"/>
    <n v="3665.44"/>
    <n v="31420413.200000018"/>
    <n v="31420413.200000018"/>
    <s v="Dubai"/>
  </r>
  <r>
    <s v="ORD108910"/>
    <s v="iPhone 13"/>
    <x v="0"/>
    <x v="4"/>
    <x v="0"/>
    <x v="1"/>
    <n v="8214.0499999999993"/>
    <n v="2"/>
    <x v="8905"/>
    <x v="195"/>
    <n v="265"/>
    <x v="152"/>
    <m/>
    <m/>
    <s v="sq"/>
    <s v="sq"/>
    <n v="13290.4"/>
    <n v="92327183.770000085"/>
    <n v="92327183.770000085"/>
    <s v="Alexandria"/>
  </r>
  <r>
    <s v="ORD108911"/>
    <s v="Dell Inspiron 3501"/>
    <x v="3"/>
    <x v="8"/>
    <x v="1"/>
    <x v="4"/>
    <n v="5940.65"/>
    <n v="5"/>
    <x v="8906"/>
    <x v="36"/>
    <n v="2070"/>
    <x v="226"/>
    <m/>
    <m/>
    <s v="Jumia"/>
    <s v="Jum"/>
    <n v="99349.3"/>
    <n v="57542997.559999913"/>
    <n v="57542997.559999913"/>
    <s v="Riyadh"/>
  </r>
  <r>
    <s v="ORD108912"/>
    <s v="T-shirt Cotton"/>
    <x v="1"/>
    <x v="5"/>
    <x v="1"/>
    <x v="4"/>
    <n v="833.84"/>
    <n v="4"/>
    <x v="8907"/>
    <x v="83"/>
    <n v="1510"/>
    <x v="4"/>
    <m/>
    <m/>
    <s v="Jumia"/>
    <s v="Jum"/>
    <n v="99349.3"/>
    <n v="91504159.730000004"/>
    <n v="91504159.730000004"/>
    <s v="Riyadh"/>
  </r>
  <r>
    <s v="ORD108913"/>
    <s v="HP Pavilion Laptop"/>
    <x v="3"/>
    <x v="3"/>
    <x v="2"/>
    <x v="3"/>
    <n v="17056.45"/>
    <n v="5"/>
    <x v="8908"/>
    <x v="340"/>
    <n v="2404"/>
    <x v="248"/>
    <m/>
    <m/>
    <s v="Amazon"/>
    <s v="Amazon"/>
    <n v="3665.44"/>
    <n v="57542997.559999913"/>
    <n v="57542997.559999913"/>
    <s v="Dubai"/>
  </r>
  <r>
    <s v="ORD108914"/>
    <s v="T-shirt Cotton"/>
    <x v="1"/>
    <x v="5"/>
    <x v="0"/>
    <x v="0"/>
    <n v="11655.04"/>
    <n v="5"/>
    <x v="8909"/>
    <x v="64"/>
    <n v="467"/>
    <x v="55"/>
    <m/>
    <m/>
    <s v="sq"/>
    <s v="sq"/>
    <n v="16284.02"/>
    <n v="91504159.730000004"/>
    <n v="91504159.730000004"/>
    <s v="Cairo"/>
  </r>
  <r>
    <s v="ORD108915"/>
    <s v="Adidas Running Shoes"/>
    <x v="1"/>
    <x v="9"/>
    <x v="1"/>
    <x v="1"/>
    <n v="17050.990000000002"/>
    <n v="4"/>
    <x v="8910"/>
    <x v="168"/>
    <n v="4253"/>
    <x v="36"/>
    <m/>
    <m/>
    <s v="Jumia"/>
    <s v="Jum"/>
    <n v="13290.4"/>
    <n v="91504159.730000004"/>
    <n v="91504159.730000004"/>
    <s v="Alexandria"/>
  </r>
  <r>
    <s v="ORD108916"/>
    <s v="Dell Inspiron 3501"/>
    <x v="3"/>
    <x v="8"/>
    <x v="2"/>
    <x v="2"/>
    <n v="13907.1"/>
    <n v="1"/>
    <x v="8911"/>
    <x v="395"/>
    <n v="4622"/>
    <x v="60"/>
    <m/>
    <m/>
    <s v="Amazon"/>
    <s v="Amazon"/>
    <n v="26648.76"/>
    <n v="57542997.559999913"/>
    <n v="57542997.559999913"/>
    <s v="Casablanca"/>
  </r>
  <r>
    <s v="ORD108917"/>
    <s v="Dell Inspiron 3501"/>
    <x v="3"/>
    <x v="8"/>
    <x v="1"/>
    <x v="1"/>
    <n v="15798.64"/>
    <n v="2"/>
    <x v="8912"/>
    <x v="372"/>
    <n v="192"/>
    <x v="294"/>
    <m/>
    <m/>
    <s v="Jumia"/>
    <s v="Jum"/>
    <n v="13290.4"/>
    <n v="57542997.559999913"/>
    <n v="57542997.559999913"/>
    <s v="Alexandria"/>
  </r>
  <r>
    <s v="ORD108918"/>
    <s v="Dell Inspiron 3501"/>
    <x v="3"/>
    <x v="8"/>
    <x v="0"/>
    <x v="1"/>
    <n v="6367.31"/>
    <n v="4"/>
    <x v="8913"/>
    <x v="359"/>
    <n v="3189"/>
    <x v="233"/>
    <m/>
    <m/>
    <s v="sq"/>
    <s v="sq"/>
    <n v="13290.4"/>
    <n v="57542997.559999913"/>
    <n v="57542997.559999913"/>
    <s v="Alexandria"/>
  </r>
  <r>
    <s v="ORD108919"/>
    <s v="T-shirt Cotton"/>
    <x v="1"/>
    <x v="5"/>
    <x v="1"/>
    <x v="5"/>
    <n v="4176.8599999999997"/>
    <n v="3"/>
    <x v="8914"/>
    <x v="89"/>
    <n v="4199"/>
    <x v="221"/>
    <m/>
    <m/>
    <s v="Jumia"/>
    <s v="Jum"/>
    <n v="27872.98"/>
    <n v="91504159.730000004"/>
    <n v="91504159.730000004"/>
    <s v="Giza"/>
  </r>
  <r>
    <s v="ORD108920"/>
    <s v="iPhone 13"/>
    <x v="0"/>
    <x v="4"/>
    <x v="0"/>
    <x v="0"/>
    <n v="267.01"/>
    <n v="2"/>
    <x v="8915"/>
    <x v="98"/>
    <n v="3989"/>
    <x v="109"/>
    <m/>
    <m/>
    <s v="sq"/>
    <s v="sq"/>
    <n v="16284.02"/>
    <n v="92327183.770000085"/>
    <n v="92327183.770000085"/>
    <s v="Cairo"/>
  </r>
  <r>
    <s v="ORD108921"/>
    <s v="HP Pavilion Laptop"/>
    <x v="3"/>
    <x v="3"/>
    <x v="1"/>
    <x v="3"/>
    <n v="8719.4"/>
    <n v="4"/>
    <x v="8916"/>
    <x v="73"/>
    <n v="2471"/>
    <x v="182"/>
    <m/>
    <m/>
    <s v="Jumia"/>
    <s v="Jum"/>
    <n v="3665.44"/>
    <n v="57542997.559999913"/>
    <n v="57542997.559999913"/>
    <s v="Dubai"/>
  </r>
  <r>
    <s v="ORD108922"/>
    <s v="T-shirt Cotton"/>
    <x v="1"/>
    <x v="5"/>
    <x v="2"/>
    <x v="4"/>
    <n v="8418.65"/>
    <n v="3"/>
    <x v="8917"/>
    <x v="123"/>
    <n v="754"/>
    <x v="276"/>
    <m/>
    <m/>
    <s v="Amazon"/>
    <s v="Amazon"/>
    <n v="99349.3"/>
    <n v="91504159.730000004"/>
    <n v="91504159.730000004"/>
    <s v="Riyadh"/>
  </r>
  <r>
    <s v="ORD108923"/>
    <s v="Nike Air Max"/>
    <x v="1"/>
    <x v="1"/>
    <x v="1"/>
    <x v="3"/>
    <n v="9713.65"/>
    <n v="1"/>
    <x v="8918"/>
    <x v="102"/>
    <n v="100"/>
    <x v="67"/>
    <m/>
    <m/>
    <s v="Jumia"/>
    <s v="Jum"/>
    <n v="3665.44"/>
    <n v="91504159.730000004"/>
    <n v="91504159.730000004"/>
    <s v="Dubai"/>
  </r>
  <r>
    <s v="ORD108924"/>
    <s v="iPhone 13"/>
    <x v="0"/>
    <x v="4"/>
    <x v="2"/>
    <x v="4"/>
    <n v="18937.88"/>
    <n v="4"/>
    <x v="8919"/>
    <x v="242"/>
    <n v="2237"/>
    <x v="111"/>
    <m/>
    <m/>
    <s v="Amazon"/>
    <s v="Amazon"/>
    <n v="99349.3"/>
    <n v="92327183.770000085"/>
    <n v="92327183.770000085"/>
    <s v="Riyadh"/>
  </r>
  <r>
    <s v="ORD108925"/>
    <s v="Samsung Galaxy A14"/>
    <x v="0"/>
    <x v="0"/>
    <x v="0"/>
    <x v="3"/>
    <n v="8170.54"/>
    <n v="1"/>
    <x v="8920"/>
    <x v="338"/>
    <n v="4545"/>
    <x v="273"/>
    <m/>
    <m/>
    <s v="sq"/>
    <s v="sq"/>
    <n v="3665.44"/>
    <n v="92327183.770000085"/>
    <n v="92327183.770000085"/>
    <s v="Dubai"/>
  </r>
  <r>
    <s v="ORD108926"/>
    <s v="HP Pavilion Laptop"/>
    <x v="3"/>
    <x v="3"/>
    <x v="1"/>
    <x v="3"/>
    <n v="12683.09"/>
    <n v="2"/>
    <x v="8921"/>
    <x v="227"/>
    <n v="2583"/>
    <x v="320"/>
    <m/>
    <m/>
    <s v="Jumia"/>
    <s v="Jum"/>
    <n v="3665.44"/>
    <n v="57542997.559999913"/>
    <n v="57542997.559999913"/>
    <s v="Dubai"/>
  </r>
  <r>
    <s v="ORD108927"/>
    <s v="HP Pavilion Laptop"/>
    <x v="3"/>
    <x v="3"/>
    <x v="2"/>
    <x v="2"/>
    <n v="12813.88"/>
    <n v="3"/>
    <x v="8922"/>
    <x v="321"/>
    <n v="4727"/>
    <x v="264"/>
    <m/>
    <m/>
    <s v="Amazon"/>
    <s v="Amazon"/>
    <n v="26648.76"/>
    <n v="57542997.559999913"/>
    <n v="57542997.559999913"/>
    <s v="Casablanca"/>
  </r>
  <r>
    <s v="ORD108928"/>
    <s v="HP Pavilion Laptop"/>
    <x v="3"/>
    <x v="3"/>
    <x v="0"/>
    <x v="3"/>
    <n v="15131.79"/>
    <n v="5"/>
    <x v="8923"/>
    <x v="244"/>
    <n v="2897"/>
    <x v="47"/>
    <m/>
    <m/>
    <s v="sq"/>
    <s v="sq"/>
    <n v="3665.44"/>
    <n v="57542997.559999913"/>
    <n v="57542997.559999913"/>
    <s v="Dubai"/>
  </r>
  <r>
    <s v="ORD108929"/>
    <s v="Samsung Galaxy A14"/>
    <x v="0"/>
    <x v="0"/>
    <x v="2"/>
    <x v="0"/>
    <n v="8188.97"/>
    <n v="5"/>
    <x v="8924"/>
    <x v="27"/>
    <n v="3736"/>
    <x v="120"/>
    <m/>
    <m/>
    <s v="Amazon"/>
    <s v="Amazon"/>
    <n v="16284.02"/>
    <n v="92327183.770000085"/>
    <n v="92327183.770000085"/>
    <s v="Cairo"/>
  </r>
  <r>
    <s v="ORD108930"/>
    <s v="T-shirt Cotton"/>
    <x v="1"/>
    <x v="5"/>
    <x v="0"/>
    <x v="0"/>
    <n v="7795.64"/>
    <n v="4"/>
    <x v="8925"/>
    <x v="343"/>
    <n v="2293"/>
    <x v="254"/>
    <m/>
    <m/>
    <s v="sq"/>
    <s v="sq"/>
    <n v="16284.02"/>
    <n v="91504159.730000004"/>
    <n v="91504159.730000004"/>
    <s v="Cairo"/>
  </r>
  <r>
    <s v="ORD108931"/>
    <s v="Adidas Running Shoes"/>
    <x v="1"/>
    <x v="9"/>
    <x v="1"/>
    <x v="5"/>
    <n v="186.43"/>
    <n v="2"/>
    <x v="8926"/>
    <x v="241"/>
    <n v="1195"/>
    <x v="341"/>
    <m/>
    <m/>
    <s v="Jumia"/>
    <s v="Jum"/>
    <n v="27872.98"/>
    <n v="91504159.730000004"/>
    <n v="91504159.730000004"/>
    <s v="Giza"/>
  </r>
  <r>
    <s v="ORD108932"/>
    <s v="HP Pavilion Laptop"/>
    <x v="3"/>
    <x v="3"/>
    <x v="0"/>
    <x v="0"/>
    <n v="208.84"/>
    <n v="1"/>
    <x v="8927"/>
    <x v="284"/>
    <n v="3407"/>
    <x v="89"/>
    <m/>
    <m/>
    <s v="sq"/>
    <s v="sq"/>
    <n v="16284.02"/>
    <n v="57542997.559999913"/>
    <n v="57542997.559999913"/>
    <s v="Cairo"/>
  </r>
  <r>
    <s v="ORD108933"/>
    <s v="Samsung Galaxy A14"/>
    <x v="0"/>
    <x v="0"/>
    <x v="2"/>
    <x v="1"/>
    <n v="15472.86"/>
    <n v="5"/>
    <x v="8928"/>
    <x v="272"/>
    <n v="4786"/>
    <x v="143"/>
    <m/>
    <m/>
    <s v="Amazon"/>
    <s v="Amazon"/>
    <n v="13290.4"/>
    <n v="92327183.770000085"/>
    <n v="92327183.770000085"/>
    <s v="Alexandria"/>
  </r>
  <r>
    <s v="ORD108934"/>
    <s v="Nike Air Max"/>
    <x v="1"/>
    <x v="1"/>
    <x v="1"/>
    <x v="3"/>
    <n v="2141.4899999999998"/>
    <n v="1"/>
    <x v="8929"/>
    <x v="218"/>
    <n v="3694"/>
    <x v="310"/>
    <m/>
    <m/>
    <s v="Jumia"/>
    <s v="Jum"/>
    <n v="3665.44"/>
    <n v="91504159.730000004"/>
    <n v="91504159.730000004"/>
    <s v="Dubai"/>
  </r>
  <r>
    <s v="ORD108935"/>
    <s v="Bluetooth Headset"/>
    <x v="2"/>
    <x v="2"/>
    <x v="1"/>
    <x v="4"/>
    <n v="3683.64"/>
    <n v="3"/>
    <x v="8930"/>
    <x v="83"/>
    <n v="4429"/>
    <x v="164"/>
    <m/>
    <m/>
    <s v="Jumia"/>
    <s v="Jum"/>
    <n v="99349.3"/>
    <n v="29200970.130000021"/>
    <n v="29200970.130000021"/>
    <s v="Riyadh"/>
  </r>
  <r>
    <s v="ORD108936"/>
    <s v="Nike Air Max"/>
    <x v="1"/>
    <x v="1"/>
    <x v="1"/>
    <x v="5"/>
    <n v="15275.84"/>
    <n v="1"/>
    <x v="8931"/>
    <x v="251"/>
    <n v="3791"/>
    <x v="294"/>
    <m/>
    <m/>
    <s v="Jumia"/>
    <s v="Jum"/>
    <n v="27872.98"/>
    <n v="91504159.730000004"/>
    <n v="91504159.730000004"/>
    <s v="Giza"/>
  </r>
  <r>
    <s v="ORD108937"/>
    <s v="Xiaomi Redmi Note 12"/>
    <x v="0"/>
    <x v="7"/>
    <x v="1"/>
    <x v="3"/>
    <n v="2876.17"/>
    <n v="2"/>
    <x v="8932"/>
    <x v="318"/>
    <n v="917"/>
    <x v="151"/>
    <m/>
    <m/>
    <s v="Jumia"/>
    <s v="Jum"/>
    <n v="3665.44"/>
    <n v="92327183.770000085"/>
    <n v="92327183.770000085"/>
    <s v="Dubai"/>
  </r>
  <r>
    <s v="ORD108938"/>
    <s v="Adidas Running Shoes"/>
    <x v="1"/>
    <x v="9"/>
    <x v="2"/>
    <x v="3"/>
    <n v="3059.94"/>
    <n v="4"/>
    <x v="8933"/>
    <x v="55"/>
    <n v="4665"/>
    <x v="258"/>
    <m/>
    <m/>
    <s v="Amazon"/>
    <s v="Amazon"/>
    <n v="3665.44"/>
    <n v="91504159.730000004"/>
    <n v="91504159.730000004"/>
    <s v="Dubai"/>
  </r>
  <r>
    <s v="ORD108939"/>
    <s v="Samsung Galaxy A14"/>
    <x v="0"/>
    <x v="0"/>
    <x v="0"/>
    <x v="4"/>
    <n v="11113.07"/>
    <n v="4"/>
    <x v="8934"/>
    <x v="289"/>
    <n v="2284"/>
    <x v="27"/>
    <m/>
    <m/>
    <s v="sq"/>
    <s v="sq"/>
    <n v="99349.3"/>
    <n v="92327183.770000085"/>
    <n v="92327183.770000085"/>
    <s v="Riyadh"/>
  </r>
  <r>
    <s v="ORD108940"/>
    <s v="Xiaomi Redmi Note 12"/>
    <x v="0"/>
    <x v="7"/>
    <x v="2"/>
    <x v="3"/>
    <n v="11427.5"/>
    <n v="4"/>
    <x v="8935"/>
    <x v="230"/>
    <n v="507"/>
    <x v="3"/>
    <m/>
    <m/>
    <s v="Amazon"/>
    <s v="Amazon"/>
    <n v="3665.44"/>
    <n v="92327183.770000085"/>
    <n v="92327183.770000085"/>
    <s v="Dubai"/>
  </r>
  <r>
    <s v="ORD108941"/>
    <s v="HP Pavilion Laptop"/>
    <x v="3"/>
    <x v="3"/>
    <x v="0"/>
    <x v="4"/>
    <n v="285.97000000000003"/>
    <n v="4"/>
    <x v="8936"/>
    <x v="243"/>
    <n v="1111"/>
    <x v="105"/>
    <m/>
    <m/>
    <s v="sq"/>
    <s v="sq"/>
    <n v="99349.3"/>
    <n v="57542997.559999913"/>
    <n v="57542997.559999913"/>
    <s v="Riyadh"/>
  </r>
  <r>
    <s v="ORD108942"/>
    <s v="Smartwatch FitPro"/>
    <x v="4"/>
    <x v="6"/>
    <x v="1"/>
    <x v="0"/>
    <n v="19099.650000000001"/>
    <n v="4"/>
    <x v="8937"/>
    <x v="155"/>
    <n v="486"/>
    <x v="48"/>
    <m/>
    <m/>
    <s v="Jumia"/>
    <s v="Jum"/>
    <n v="16284.02"/>
    <n v="31420413.200000018"/>
    <n v="31420413.200000018"/>
    <s v="Cairo"/>
  </r>
  <r>
    <s v="ORD108943"/>
    <s v="Smartwatch FitPro"/>
    <x v="4"/>
    <x v="6"/>
    <x v="0"/>
    <x v="5"/>
    <n v="11661.7"/>
    <n v="4"/>
    <x v="8938"/>
    <x v="1"/>
    <n v="51"/>
    <x v="9"/>
    <m/>
    <m/>
    <s v="sq"/>
    <s v="sq"/>
    <n v="27872.98"/>
    <n v="31420413.200000018"/>
    <n v="31420413.200000018"/>
    <s v="Giza"/>
  </r>
  <r>
    <s v="ORD108944"/>
    <s v="Dell Inspiron 3501"/>
    <x v="3"/>
    <x v="8"/>
    <x v="2"/>
    <x v="0"/>
    <n v="5336.53"/>
    <n v="3"/>
    <x v="8939"/>
    <x v="84"/>
    <n v="3002"/>
    <x v="133"/>
    <m/>
    <m/>
    <s v="Amazon"/>
    <s v="Amazon"/>
    <n v="16284.02"/>
    <n v="57542997.559999913"/>
    <n v="57542997.559999913"/>
    <s v="Cairo"/>
  </r>
  <r>
    <s v="ORD108945"/>
    <s v="T-shirt Cotton"/>
    <x v="1"/>
    <x v="5"/>
    <x v="0"/>
    <x v="3"/>
    <n v="2417.39"/>
    <n v="4"/>
    <x v="8940"/>
    <x v="143"/>
    <n v="3175"/>
    <x v="111"/>
    <m/>
    <m/>
    <s v="sq"/>
    <s v="sq"/>
    <n v="3665.44"/>
    <n v="91504159.730000004"/>
    <n v="91504159.730000004"/>
    <s v="Dubai"/>
  </r>
  <r>
    <s v="ORD108946"/>
    <s v="Xiaomi Redmi Note 12"/>
    <x v="0"/>
    <x v="7"/>
    <x v="1"/>
    <x v="5"/>
    <n v="12649.53"/>
    <n v="4"/>
    <x v="8941"/>
    <x v="303"/>
    <n v="17"/>
    <x v="270"/>
    <m/>
    <m/>
    <s v="Jumia"/>
    <s v="Jum"/>
    <n v="27872.98"/>
    <n v="92327183.770000085"/>
    <n v="92327183.770000085"/>
    <s v="Giza"/>
  </r>
  <r>
    <s v="ORD108947"/>
    <s v="Nike Air Max"/>
    <x v="1"/>
    <x v="1"/>
    <x v="0"/>
    <x v="4"/>
    <n v="4756.8"/>
    <n v="4"/>
    <x v="8942"/>
    <x v="39"/>
    <n v="1314"/>
    <x v="254"/>
    <m/>
    <m/>
    <s v="sq"/>
    <s v="sq"/>
    <n v="99349.3"/>
    <n v="91504159.730000004"/>
    <n v="91504159.730000004"/>
    <s v="Riyadh"/>
  </r>
  <r>
    <s v="ORD108948"/>
    <s v="Nike Air Max"/>
    <x v="1"/>
    <x v="1"/>
    <x v="1"/>
    <x v="2"/>
    <n v="17491.57"/>
    <n v="5"/>
    <x v="8943"/>
    <x v="378"/>
    <n v="2757"/>
    <x v="131"/>
    <m/>
    <m/>
    <s v="Jumia"/>
    <s v="Jum"/>
    <n v="26648.76"/>
    <n v="91504159.730000004"/>
    <n v="91504159.730000004"/>
    <s v="Casablanca"/>
  </r>
  <r>
    <s v="ORD108949"/>
    <s v="Samsung Galaxy A14"/>
    <x v="0"/>
    <x v="0"/>
    <x v="1"/>
    <x v="5"/>
    <n v="9515.66"/>
    <n v="1"/>
    <x v="8944"/>
    <x v="265"/>
    <n v="1129"/>
    <x v="204"/>
    <m/>
    <m/>
    <s v="Jumia"/>
    <s v="Jum"/>
    <n v="27872.98"/>
    <n v="92327183.770000085"/>
    <n v="92327183.770000085"/>
    <s v="Giza"/>
  </r>
  <r>
    <s v="ORD108950"/>
    <s v="Xiaomi Redmi Note 12"/>
    <x v="0"/>
    <x v="7"/>
    <x v="2"/>
    <x v="1"/>
    <n v="6548.91"/>
    <n v="5"/>
    <x v="8945"/>
    <x v="383"/>
    <n v="3928"/>
    <x v="263"/>
    <m/>
    <m/>
    <s v="Amazon"/>
    <s v="Amazon"/>
    <n v="13290.4"/>
    <n v="92327183.770000085"/>
    <n v="92327183.770000085"/>
    <s v="Alexandria"/>
  </r>
  <r>
    <s v="ORD108951"/>
    <s v="Xiaomi Redmi Note 12"/>
    <x v="0"/>
    <x v="7"/>
    <x v="1"/>
    <x v="4"/>
    <n v="13663.76"/>
    <n v="3"/>
    <x v="8946"/>
    <x v="379"/>
    <n v="1425"/>
    <x v="114"/>
    <m/>
    <m/>
    <s v="Jumia"/>
    <s v="Jum"/>
    <n v="99349.3"/>
    <n v="92327183.770000085"/>
    <n v="92327183.770000085"/>
    <s v="Riyadh"/>
  </r>
  <r>
    <s v="ORD108952"/>
    <s v="Adidas Running Shoes"/>
    <x v="1"/>
    <x v="9"/>
    <x v="0"/>
    <x v="4"/>
    <n v="11881.62"/>
    <n v="5"/>
    <x v="8947"/>
    <x v="202"/>
    <n v="3506"/>
    <x v="283"/>
    <m/>
    <m/>
    <s v="sq"/>
    <s v="sq"/>
    <n v="99349.3"/>
    <n v="91504159.730000004"/>
    <n v="91504159.730000004"/>
    <s v="Riyadh"/>
  </r>
  <r>
    <s v="ORD108953"/>
    <s v="Smartwatch FitPro"/>
    <x v="4"/>
    <x v="6"/>
    <x v="2"/>
    <x v="5"/>
    <n v="3687.95"/>
    <n v="3"/>
    <x v="8948"/>
    <x v="80"/>
    <n v="2514"/>
    <x v="26"/>
    <m/>
    <m/>
    <s v="Amazon"/>
    <s v="Amazon"/>
    <n v="27872.98"/>
    <n v="31420413.200000018"/>
    <n v="31420413.200000018"/>
    <s v="Giza"/>
  </r>
  <r>
    <s v="ORD108954"/>
    <s v="Bluetooth Headset"/>
    <x v="2"/>
    <x v="2"/>
    <x v="1"/>
    <x v="2"/>
    <n v="2278.06"/>
    <n v="3"/>
    <x v="8949"/>
    <x v="384"/>
    <n v="1720"/>
    <x v="241"/>
    <m/>
    <m/>
    <s v="Jumia"/>
    <s v="Jum"/>
    <n v="26648.76"/>
    <n v="29200970.130000021"/>
    <n v="29200970.130000021"/>
    <s v="Casablanca"/>
  </r>
  <r>
    <s v="ORD108955"/>
    <s v="T-shirt Cotton"/>
    <x v="1"/>
    <x v="5"/>
    <x v="0"/>
    <x v="2"/>
    <n v="5065.17"/>
    <n v="2"/>
    <x v="8950"/>
    <x v="266"/>
    <n v="1933"/>
    <x v="164"/>
    <m/>
    <m/>
    <s v="sq"/>
    <s v="sq"/>
    <n v="26648.76"/>
    <n v="91504159.730000004"/>
    <n v="91504159.730000004"/>
    <s v="Casablanca"/>
  </r>
  <r>
    <s v="ORD108956"/>
    <s v="Xiaomi Redmi Note 12"/>
    <x v="0"/>
    <x v="7"/>
    <x v="1"/>
    <x v="3"/>
    <n v="15681.96"/>
    <n v="3"/>
    <x v="8951"/>
    <x v="160"/>
    <n v="3297"/>
    <x v="297"/>
    <m/>
    <m/>
    <s v="Jumia"/>
    <s v="Jum"/>
    <n v="3665.44"/>
    <n v="92327183.770000085"/>
    <n v="92327183.770000085"/>
    <s v="Dubai"/>
  </r>
  <r>
    <s v="ORD108957"/>
    <s v="Adidas Running Shoes"/>
    <x v="1"/>
    <x v="9"/>
    <x v="0"/>
    <x v="4"/>
    <n v="19612.27"/>
    <n v="2"/>
    <x v="8952"/>
    <x v="7"/>
    <n v="1867"/>
    <x v="179"/>
    <m/>
    <m/>
    <s v="sq"/>
    <s v="sq"/>
    <n v="99349.3"/>
    <n v="91504159.730000004"/>
    <n v="91504159.730000004"/>
    <s v="Riyadh"/>
  </r>
  <r>
    <s v="ORD108958"/>
    <s v="HP Pavilion Laptop"/>
    <x v="3"/>
    <x v="3"/>
    <x v="2"/>
    <x v="0"/>
    <n v="19775.96"/>
    <n v="4"/>
    <x v="8953"/>
    <x v="309"/>
    <n v="3401"/>
    <x v="176"/>
    <m/>
    <m/>
    <s v="Amazon"/>
    <s v="Amazon"/>
    <n v="16284.02"/>
    <n v="57542997.559999913"/>
    <n v="57542997.559999913"/>
    <s v="Cairo"/>
  </r>
  <r>
    <s v="ORD108959"/>
    <s v="Samsung Galaxy A14"/>
    <x v="0"/>
    <x v="0"/>
    <x v="0"/>
    <x v="1"/>
    <n v="13737.66"/>
    <n v="2"/>
    <x v="8954"/>
    <x v="307"/>
    <n v="1428"/>
    <x v="256"/>
    <m/>
    <m/>
    <s v="sq"/>
    <s v="sq"/>
    <n v="13290.4"/>
    <n v="92327183.770000085"/>
    <n v="92327183.770000085"/>
    <s v="Alexandria"/>
  </r>
  <r>
    <s v="ORD108960"/>
    <s v="T-shirt Cotton"/>
    <x v="1"/>
    <x v="5"/>
    <x v="0"/>
    <x v="4"/>
    <n v="9212.2900000000009"/>
    <n v="2"/>
    <x v="8955"/>
    <x v="322"/>
    <n v="2567"/>
    <x v="300"/>
    <m/>
    <m/>
    <s v="sq"/>
    <s v="sq"/>
    <n v="99349.3"/>
    <n v="91504159.730000004"/>
    <n v="91504159.730000004"/>
    <s v="Riyadh"/>
  </r>
  <r>
    <s v="ORD108961"/>
    <s v="iPhone 13"/>
    <x v="0"/>
    <x v="4"/>
    <x v="1"/>
    <x v="1"/>
    <n v="14762.01"/>
    <n v="3"/>
    <x v="8956"/>
    <x v="188"/>
    <n v="1484"/>
    <x v="205"/>
    <m/>
    <m/>
    <s v="Jumia"/>
    <s v="Jum"/>
    <n v="13290.4"/>
    <n v="92327183.770000085"/>
    <n v="92327183.770000085"/>
    <s v="Alexandria"/>
  </r>
  <r>
    <s v="ORD108962"/>
    <s v="Dell Inspiron 3501"/>
    <x v="3"/>
    <x v="8"/>
    <x v="0"/>
    <x v="0"/>
    <n v="2286.13"/>
    <n v="3"/>
    <x v="8957"/>
    <x v="368"/>
    <n v="3223"/>
    <x v="131"/>
    <m/>
    <m/>
    <s v="sq"/>
    <s v="sq"/>
    <n v="16284.02"/>
    <n v="57542997.559999913"/>
    <n v="57542997.559999913"/>
    <s v="Cairo"/>
  </r>
  <r>
    <s v="ORD108963"/>
    <s v="Adidas Running Shoes"/>
    <x v="1"/>
    <x v="9"/>
    <x v="0"/>
    <x v="1"/>
    <n v="8519.61"/>
    <n v="2"/>
    <x v="8958"/>
    <x v="43"/>
    <n v="4016"/>
    <x v="126"/>
    <m/>
    <m/>
    <s v="sq"/>
    <s v="sq"/>
    <n v="13290.4"/>
    <n v="91504159.730000004"/>
    <n v="91504159.730000004"/>
    <s v="Alexandria"/>
  </r>
  <r>
    <s v="ORD108964"/>
    <s v="Xiaomi Redmi Note 12"/>
    <x v="0"/>
    <x v="7"/>
    <x v="2"/>
    <x v="1"/>
    <n v="10062.32"/>
    <n v="3"/>
    <x v="8959"/>
    <x v="319"/>
    <n v="3256"/>
    <x v="145"/>
    <m/>
    <m/>
    <s v="Amazon"/>
    <s v="Amazon"/>
    <n v="13290.4"/>
    <n v="92327183.770000085"/>
    <n v="92327183.770000085"/>
    <s v="Alexandria"/>
  </r>
  <r>
    <s v="ORD108965"/>
    <s v="Adidas Running Shoes"/>
    <x v="1"/>
    <x v="9"/>
    <x v="2"/>
    <x v="3"/>
    <n v="397.13"/>
    <n v="3"/>
    <x v="8960"/>
    <x v="84"/>
    <n v="2567"/>
    <x v="121"/>
    <m/>
    <m/>
    <s v="Amazon"/>
    <s v="Amazon"/>
    <n v="3665.44"/>
    <n v="91504159.730000004"/>
    <n v="91504159.730000004"/>
    <s v="Dubai"/>
  </r>
  <r>
    <s v="ORD108966"/>
    <s v="Bluetooth Headset"/>
    <x v="2"/>
    <x v="2"/>
    <x v="0"/>
    <x v="5"/>
    <n v="2022.72"/>
    <n v="2"/>
    <x v="8961"/>
    <x v="335"/>
    <n v="3529"/>
    <x v="35"/>
    <m/>
    <m/>
    <s v="sq"/>
    <s v="sq"/>
    <n v="27872.98"/>
    <n v="29200970.130000021"/>
    <n v="29200970.130000021"/>
    <s v="Giza"/>
  </r>
  <r>
    <s v="ORD108967"/>
    <s v="iPhone 13"/>
    <x v="0"/>
    <x v="4"/>
    <x v="2"/>
    <x v="1"/>
    <n v="10571.38"/>
    <n v="5"/>
    <x v="8962"/>
    <x v="385"/>
    <n v="1245"/>
    <x v="30"/>
    <m/>
    <m/>
    <s v="Amazon"/>
    <s v="Amazon"/>
    <n v="13290.4"/>
    <n v="92327183.770000085"/>
    <n v="92327183.770000085"/>
    <s v="Alexandria"/>
  </r>
  <r>
    <s v="ORD108968"/>
    <s v="Bluetooth Headset"/>
    <x v="2"/>
    <x v="2"/>
    <x v="0"/>
    <x v="3"/>
    <n v="17295.75"/>
    <n v="1"/>
    <x v="8963"/>
    <x v="83"/>
    <n v="1246"/>
    <x v="188"/>
    <m/>
    <m/>
    <s v="sq"/>
    <s v="sq"/>
    <n v="3665.44"/>
    <n v="29200970.130000021"/>
    <n v="29200970.130000021"/>
    <s v="Dubai"/>
  </r>
  <r>
    <s v="ORD108969"/>
    <s v="Xiaomi Redmi Note 12"/>
    <x v="0"/>
    <x v="7"/>
    <x v="2"/>
    <x v="0"/>
    <n v="6200.62"/>
    <n v="5"/>
    <x v="8964"/>
    <x v="153"/>
    <n v="3963"/>
    <x v="356"/>
    <m/>
    <m/>
    <s v="Amazon"/>
    <s v="Amazon"/>
    <n v="16284.02"/>
    <n v="92327183.770000085"/>
    <n v="92327183.770000085"/>
    <s v="Cairo"/>
  </r>
  <r>
    <s v="ORD108970"/>
    <s v="Smartwatch FitPro"/>
    <x v="4"/>
    <x v="6"/>
    <x v="2"/>
    <x v="4"/>
    <n v="6899.32"/>
    <n v="2"/>
    <x v="8965"/>
    <x v="357"/>
    <n v="3352"/>
    <x v="274"/>
    <m/>
    <m/>
    <s v="Amazon"/>
    <s v="Amazon"/>
    <n v="99349.3"/>
    <n v="31420413.200000018"/>
    <n v="31420413.200000018"/>
    <s v="Riyadh"/>
  </r>
  <r>
    <s v="ORD108971"/>
    <s v="Nike Air Max"/>
    <x v="1"/>
    <x v="1"/>
    <x v="0"/>
    <x v="2"/>
    <n v="6297.51"/>
    <n v="3"/>
    <x v="8966"/>
    <x v="335"/>
    <n v="2101"/>
    <x v="197"/>
    <m/>
    <m/>
    <s v="sq"/>
    <s v="sq"/>
    <n v="26648.76"/>
    <n v="91504159.730000004"/>
    <n v="91504159.730000004"/>
    <s v="Casablanca"/>
  </r>
  <r>
    <s v="ORD108972"/>
    <s v="Adidas Running Shoes"/>
    <x v="1"/>
    <x v="9"/>
    <x v="2"/>
    <x v="4"/>
    <n v="13140.16"/>
    <n v="1"/>
    <x v="8967"/>
    <x v="133"/>
    <n v="2587"/>
    <x v="296"/>
    <m/>
    <m/>
    <s v="Amazon"/>
    <s v="Amazon"/>
    <n v="99349.3"/>
    <n v="91504159.730000004"/>
    <n v="91504159.730000004"/>
    <s v="Riyadh"/>
  </r>
  <r>
    <s v="ORD108973"/>
    <s v="Samsung Galaxy A14"/>
    <x v="0"/>
    <x v="0"/>
    <x v="1"/>
    <x v="3"/>
    <n v="16571.349999999999"/>
    <n v="3"/>
    <x v="8968"/>
    <x v="124"/>
    <n v="3219"/>
    <x v="268"/>
    <m/>
    <m/>
    <s v="Jumia"/>
    <s v="Jum"/>
    <n v="3665.44"/>
    <n v="92327183.770000085"/>
    <n v="92327183.770000085"/>
    <s v="Dubai"/>
  </r>
  <r>
    <s v="ORD108974"/>
    <s v="T-shirt Cotton"/>
    <x v="1"/>
    <x v="5"/>
    <x v="1"/>
    <x v="3"/>
    <n v="11293.78"/>
    <n v="1"/>
    <x v="8969"/>
    <x v="316"/>
    <n v="1121"/>
    <x v="217"/>
    <m/>
    <m/>
    <s v="Jumia"/>
    <s v="Jum"/>
    <n v="3665.44"/>
    <n v="91504159.730000004"/>
    <n v="91504159.730000004"/>
    <s v="Dubai"/>
  </r>
  <r>
    <s v="ORD108975"/>
    <s v="Dell Inspiron 3501"/>
    <x v="3"/>
    <x v="8"/>
    <x v="2"/>
    <x v="3"/>
    <n v="16289.18"/>
    <n v="5"/>
    <x v="8970"/>
    <x v="360"/>
    <n v="1800"/>
    <x v="287"/>
    <m/>
    <m/>
    <s v="Amazon"/>
    <s v="Amazon"/>
    <n v="3665.44"/>
    <n v="57542997.559999913"/>
    <n v="57542997.559999913"/>
    <s v="Dubai"/>
  </r>
  <r>
    <s v="ORD108976"/>
    <s v="Smartwatch FitPro"/>
    <x v="4"/>
    <x v="6"/>
    <x v="0"/>
    <x v="3"/>
    <n v="10421.85"/>
    <n v="4"/>
    <x v="8971"/>
    <x v="209"/>
    <n v="3237"/>
    <x v="47"/>
    <m/>
    <m/>
    <s v="sq"/>
    <s v="sq"/>
    <n v="3665.44"/>
    <n v="31420413.200000018"/>
    <n v="31420413.200000018"/>
    <s v="Dubai"/>
  </r>
  <r>
    <s v="ORD108977"/>
    <s v="Xiaomi Redmi Note 12"/>
    <x v="0"/>
    <x v="7"/>
    <x v="0"/>
    <x v="1"/>
    <n v="10660.82"/>
    <n v="3"/>
    <x v="8972"/>
    <x v="104"/>
    <n v="1396"/>
    <x v="280"/>
    <m/>
    <m/>
    <s v="sq"/>
    <s v="sq"/>
    <n v="13290.4"/>
    <n v="92327183.770000085"/>
    <n v="92327183.770000085"/>
    <s v="Alexandria"/>
  </r>
  <r>
    <s v="ORD108978"/>
    <s v="Nike Air Max"/>
    <x v="1"/>
    <x v="1"/>
    <x v="2"/>
    <x v="5"/>
    <n v="18360.900000000001"/>
    <n v="3"/>
    <x v="8973"/>
    <x v="130"/>
    <n v="15"/>
    <x v="30"/>
    <m/>
    <m/>
    <s v="Amazon"/>
    <s v="Amazon"/>
    <n v="27872.98"/>
    <n v="91504159.730000004"/>
    <n v="91504159.730000004"/>
    <s v="Giza"/>
  </r>
  <r>
    <s v="ORD108979"/>
    <s v="Xiaomi Redmi Note 12"/>
    <x v="0"/>
    <x v="7"/>
    <x v="2"/>
    <x v="2"/>
    <n v="14991.55"/>
    <n v="5"/>
    <x v="8974"/>
    <x v="214"/>
    <n v="784"/>
    <x v="129"/>
    <m/>
    <m/>
    <s v="Amazon"/>
    <s v="Amazon"/>
    <n v="26648.76"/>
    <n v="92327183.770000085"/>
    <n v="92327183.770000085"/>
    <s v="Casablanca"/>
  </r>
  <r>
    <s v="ORD108980"/>
    <s v="Bluetooth Headset"/>
    <x v="2"/>
    <x v="2"/>
    <x v="2"/>
    <x v="0"/>
    <n v="13060.72"/>
    <n v="3"/>
    <x v="8975"/>
    <x v="278"/>
    <n v="664"/>
    <x v="107"/>
    <m/>
    <m/>
    <s v="Amazon"/>
    <s v="Amazon"/>
    <n v="16284.02"/>
    <n v="29200970.130000021"/>
    <n v="29200970.130000021"/>
    <s v="Cairo"/>
  </r>
  <r>
    <s v="ORD108981"/>
    <s v="Dell Inspiron 3501"/>
    <x v="3"/>
    <x v="8"/>
    <x v="1"/>
    <x v="3"/>
    <n v="11970.62"/>
    <n v="4"/>
    <x v="8976"/>
    <x v="34"/>
    <n v="1610"/>
    <x v="175"/>
    <m/>
    <m/>
    <s v="Jumia"/>
    <s v="Jum"/>
    <n v="3665.44"/>
    <n v="57542997.559999913"/>
    <n v="57542997.559999913"/>
    <s v="Dubai"/>
  </r>
  <r>
    <s v="ORD108982"/>
    <s v="Bluetooth Headset"/>
    <x v="2"/>
    <x v="2"/>
    <x v="2"/>
    <x v="5"/>
    <n v="17824.25"/>
    <n v="3"/>
    <x v="8977"/>
    <x v="256"/>
    <n v="2527"/>
    <x v="146"/>
    <m/>
    <m/>
    <s v="Amazon"/>
    <s v="Amazon"/>
    <n v="27872.98"/>
    <n v="29200970.130000021"/>
    <n v="29200970.130000021"/>
    <s v="Giza"/>
  </r>
  <r>
    <s v="ORD108983"/>
    <s v="Smartwatch FitPro"/>
    <x v="4"/>
    <x v="6"/>
    <x v="2"/>
    <x v="1"/>
    <n v="15990.67"/>
    <n v="3"/>
    <x v="8978"/>
    <x v="9"/>
    <n v="663"/>
    <x v="190"/>
    <m/>
    <m/>
    <s v="Amazon"/>
    <s v="Amazon"/>
    <n v="13290.4"/>
    <n v="31420413.200000018"/>
    <n v="31420413.200000018"/>
    <s v="Alexandria"/>
  </r>
  <r>
    <s v="ORD108984"/>
    <s v="HP Pavilion Laptop"/>
    <x v="3"/>
    <x v="3"/>
    <x v="1"/>
    <x v="1"/>
    <n v="1765.77"/>
    <n v="4"/>
    <x v="8979"/>
    <x v="3"/>
    <n v="1601"/>
    <x v="163"/>
    <m/>
    <m/>
    <s v="Jumia"/>
    <s v="Jum"/>
    <n v="13290.4"/>
    <n v="57542997.559999913"/>
    <n v="57542997.559999913"/>
    <s v="Alexandria"/>
  </r>
  <r>
    <s v="ORD108985"/>
    <s v="Samsung Galaxy A14"/>
    <x v="0"/>
    <x v="0"/>
    <x v="0"/>
    <x v="2"/>
    <n v="11361.97"/>
    <n v="2"/>
    <x v="8980"/>
    <x v="121"/>
    <n v="4011"/>
    <x v="109"/>
    <m/>
    <m/>
    <s v="sq"/>
    <s v="sq"/>
    <n v="26648.76"/>
    <n v="92327183.770000085"/>
    <n v="92327183.770000085"/>
    <s v="Casablanca"/>
  </r>
  <r>
    <s v="ORD108986"/>
    <s v="Nike Air Max"/>
    <x v="1"/>
    <x v="1"/>
    <x v="1"/>
    <x v="2"/>
    <n v="18356.02"/>
    <n v="5"/>
    <x v="8981"/>
    <x v="350"/>
    <n v="782"/>
    <x v="312"/>
    <m/>
    <m/>
    <s v="Jumia"/>
    <s v="Jum"/>
    <n v="26648.76"/>
    <n v="91504159.730000004"/>
    <n v="91504159.730000004"/>
    <s v="Casablanca"/>
  </r>
  <r>
    <s v="ORD108987"/>
    <s v="Samsung Galaxy A14"/>
    <x v="0"/>
    <x v="0"/>
    <x v="0"/>
    <x v="5"/>
    <n v="13600.89"/>
    <n v="3"/>
    <x v="8982"/>
    <x v="298"/>
    <n v="1841"/>
    <x v="178"/>
    <m/>
    <m/>
    <s v="sq"/>
    <s v="sq"/>
    <n v="27872.98"/>
    <n v="92327183.770000085"/>
    <n v="92327183.770000085"/>
    <s v="Giza"/>
  </r>
  <r>
    <s v="ORD108988"/>
    <s v="Samsung Galaxy A14"/>
    <x v="0"/>
    <x v="0"/>
    <x v="2"/>
    <x v="1"/>
    <n v="13552.1"/>
    <n v="3"/>
    <x v="8983"/>
    <x v="398"/>
    <n v="949"/>
    <x v="114"/>
    <m/>
    <m/>
    <s v="Amazon"/>
    <s v="Amazon"/>
    <n v="13290.4"/>
    <n v="92327183.770000085"/>
    <n v="92327183.770000085"/>
    <s v="Alexandria"/>
  </r>
  <r>
    <s v="ORD108989"/>
    <s v="Smartwatch FitPro"/>
    <x v="4"/>
    <x v="6"/>
    <x v="1"/>
    <x v="1"/>
    <n v="16294.31"/>
    <n v="3"/>
    <x v="8984"/>
    <x v="60"/>
    <n v="1124"/>
    <x v="237"/>
    <m/>
    <m/>
    <s v="Jumia"/>
    <s v="Jum"/>
    <n v="13290.4"/>
    <n v="31420413.200000018"/>
    <n v="31420413.200000018"/>
    <s v="Alexandria"/>
  </r>
  <r>
    <s v="ORD108990"/>
    <s v="Dell Inspiron 3501"/>
    <x v="3"/>
    <x v="8"/>
    <x v="2"/>
    <x v="5"/>
    <n v="9215.58"/>
    <n v="3"/>
    <x v="8985"/>
    <x v="21"/>
    <n v="1593"/>
    <x v="89"/>
    <m/>
    <m/>
    <s v="Amazon"/>
    <s v="Amazon"/>
    <n v="27872.98"/>
    <n v="57542997.559999913"/>
    <n v="57542997.559999913"/>
    <s v="Giza"/>
  </r>
  <r>
    <s v="ORD108991"/>
    <s v="Samsung Galaxy A14"/>
    <x v="0"/>
    <x v="0"/>
    <x v="0"/>
    <x v="3"/>
    <n v="9892.1"/>
    <n v="2"/>
    <x v="8986"/>
    <x v="345"/>
    <n v="2783"/>
    <x v="356"/>
    <m/>
    <m/>
    <s v="sq"/>
    <s v="sq"/>
    <n v="3665.44"/>
    <n v="92327183.770000085"/>
    <n v="92327183.770000085"/>
    <s v="Dubai"/>
  </r>
  <r>
    <s v="ORD108992"/>
    <s v="Smartwatch FitPro"/>
    <x v="4"/>
    <x v="6"/>
    <x v="0"/>
    <x v="0"/>
    <n v="15529.27"/>
    <n v="3"/>
    <x v="8987"/>
    <x v="74"/>
    <n v="2040"/>
    <x v="74"/>
    <m/>
    <m/>
    <s v="sq"/>
    <s v="sq"/>
    <n v="16284.02"/>
    <n v="31420413.200000018"/>
    <n v="31420413.200000018"/>
    <s v="Cairo"/>
  </r>
  <r>
    <s v="ORD108993"/>
    <s v="Adidas Running Shoes"/>
    <x v="1"/>
    <x v="9"/>
    <x v="1"/>
    <x v="0"/>
    <n v="3051.02"/>
    <n v="1"/>
    <x v="8988"/>
    <x v="355"/>
    <n v="740"/>
    <x v="263"/>
    <m/>
    <m/>
    <s v="Jumia"/>
    <s v="Jum"/>
    <n v="16284.02"/>
    <n v="91504159.730000004"/>
    <n v="91504159.730000004"/>
    <s v="Cairo"/>
  </r>
  <r>
    <s v="ORD108994"/>
    <s v="iPhone 13"/>
    <x v="0"/>
    <x v="4"/>
    <x v="0"/>
    <x v="4"/>
    <n v="14521.03"/>
    <n v="1"/>
    <x v="8989"/>
    <x v="343"/>
    <n v="2291"/>
    <x v="258"/>
    <m/>
    <m/>
    <s v="sq"/>
    <s v="sq"/>
    <n v="99349.3"/>
    <n v="92327183.770000085"/>
    <n v="92327183.770000085"/>
    <s v="Riyadh"/>
  </r>
  <r>
    <s v="ORD108995"/>
    <s v="Adidas Running Shoes"/>
    <x v="1"/>
    <x v="9"/>
    <x v="1"/>
    <x v="3"/>
    <n v="4760.67"/>
    <n v="5"/>
    <x v="8990"/>
    <x v="334"/>
    <n v="187"/>
    <x v="304"/>
    <m/>
    <m/>
    <s v="Jumia"/>
    <s v="Jum"/>
    <n v="3665.44"/>
    <n v="91504159.730000004"/>
    <n v="91504159.730000004"/>
    <s v="Dubai"/>
  </r>
  <r>
    <s v="ORD108996"/>
    <s v="T-shirt Cotton"/>
    <x v="1"/>
    <x v="5"/>
    <x v="1"/>
    <x v="4"/>
    <n v="7680.51"/>
    <n v="3"/>
    <x v="8991"/>
    <x v="25"/>
    <n v="211"/>
    <x v="336"/>
    <m/>
    <m/>
    <s v="Jumia"/>
    <s v="Jum"/>
    <n v="99349.3"/>
    <n v="91504159.730000004"/>
    <n v="91504159.730000004"/>
    <s v="Riyadh"/>
  </r>
  <r>
    <s v="ORD108997"/>
    <s v="T-shirt Cotton"/>
    <x v="1"/>
    <x v="5"/>
    <x v="1"/>
    <x v="4"/>
    <n v="6356.44"/>
    <n v="5"/>
    <x v="8992"/>
    <x v="175"/>
    <n v="795"/>
    <x v="32"/>
    <m/>
    <m/>
    <s v="Jumia"/>
    <s v="Jum"/>
    <n v="99349.3"/>
    <n v="91504159.730000004"/>
    <n v="91504159.730000004"/>
    <s v="Riyadh"/>
  </r>
  <r>
    <s v="ORD108998"/>
    <s v="HP Pavilion Laptop"/>
    <x v="3"/>
    <x v="3"/>
    <x v="2"/>
    <x v="5"/>
    <n v="3036.29"/>
    <n v="3"/>
    <x v="8993"/>
    <x v="201"/>
    <n v="2639"/>
    <x v="241"/>
    <m/>
    <m/>
    <s v="Amazon"/>
    <s v="Amazon"/>
    <n v="27872.98"/>
    <n v="57542997.559999913"/>
    <n v="57542997.559999913"/>
    <s v="Giza"/>
  </r>
  <r>
    <s v="ORD108999"/>
    <s v="Dell Inspiron 3501"/>
    <x v="3"/>
    <x v="8"/>
    <x v="2"/>
    <x v="1"/>
    <n v="8503.58"/>
    <n v="3"/>
    <x v="8994"/>
    <x v="174"/>
    <n v="4299"/>
    <x v="286"/>
    <m/>
    <m/>
    <s v="Amazon"/>
    <s v="Amazon"/>
    <n v="13290.4"/>
    <n v="57542997.559999913"/>
    <n v="57542997.559999913"/>
    <s v="Alexandria"/>
  </r>
  <r>
    <s v="ORD109000"/>
    <s v="iPhone 13"/>
    <x v="0"/>
    <x v="4"/>
    <x v="0"/>
    <x v="1"/>
    <n v="16954.8"/>
    <n v="5"/>
    <x v="8995"/>
    <x v="354"/>
    <n v="1059"/>
    <x v="52"/>
    <m/>
    <m/>
    <s v="sq"/>
    <s v="sq"/>
    <n v="13290.4"/>
    <n v="92327183.770000085"/>
    <n v="92327183.770000085"/>
    <s v="Alexandria"/>
  </r>
  <r>
    <s v="ORD109001"/>
    <s v="Dell Inspiron 3501"/>
    <x v="3"/>
    <x v="8"/>
    <x v="2"/>
    <x v="3"/>
    <n v="14825.51"/>
    <n v="5"/>
    <x v="8996"/>
    <x v="206"/>
    <n v="1962"/>
    <x v="247"/>
    <m/>
    <m/>
    <s v="Amazon"/>
    <s v="Amazon"/>
    <n v="3665.44"/>
    <n v="57542997.559999913"/>
    <n v="57542997.559999913"/>
    <s v="Dubai"/>
  </r>
  <r>
    <s v="ORD109002"/>
    <s v="iPhone 13"/>
    <x v="0"/>
    <x v="4"/>
    <x v="2"/>
    <x v="5"/>
    <n v="13886.22"/>
    <n v="4"/>
    <x v="8997"/>
    <x v="318"/>
    <n v="4318"/>
    <x v="305"/>
    <m/>
    <m/>
    <s v="Amazon"/>
    <s v="Amazon"/>
    <n v="27872.98"/>
    <n v="92327183.770000085"/>
    <n v="92327183.770000085"/>
    <s v="Giza"/>
  </r>
  <r>
    <s v="ORD109003"/>
    <s v="iPhone 13"/>
    <x v="0"/>
    <x v="4"/>
    <x v="1"/>
    <x v="4"/>
    <n v="5007.76"/>
    <n v="2"/>
    <x v="8998"/>
    <x v="14"/>
    <n v="2457"/>
    <x v="20"/>
    <m/>
    <m/>
    <s v="Jumia"/>
    <s v="Jum"/>
    <n v="99349.3"/>
    <n v="92327183.770000085"/>
    <n v="92327183.770000085"/>
    <s v="Riyadh"/>
  </r>
  <r>
    <s v="ORD109004"/>
    <s v="Smartwatch FitPro"/>
    <x v="4"/>
    <x v="6"/>
    <x v="0"/>
    <x v="4"/>
    <n v="10188.91"/>
    <n v="1"/>
    <x v="8999"/>
    <x v="350"/>
    <n v="3009"/>
    <x v="119"/>
    <m/>
    <m/>
    <s v="sq"/>
    <s v="sq"/>
    <n v="99349.3"/>
    <n v="31420413.200000018"/>
    <n v="31420413.200000018"/>
    <s v="Riyadh"/>
  </r>
  <r>
    <s v="ORD109005"/>
    <s v="Nike Air Max"/>
    <x v="1"/>
    <x v="1"/>
    <x v="1"/>
    <x v="5"/>
    <n v="717.76"/>
    <n v="5"/>
    <x v="9000"/>
    <x v="365"/>
    <n v="4839"/>
    <x v="240"/>
    <m/>
    <m/>
    <s v="Jumia"/>
    <s v="Jum"/>
    <n v="27872.98"/>
    <n v="91504159.730000004"/>
    <n v="91504159.730000004"/>
    <s v="Giza"/>
  </r>
  <r>
    <s v="ORD109006"/>
    <s v="Samsung Galaxy A14"/>
    <x v="0"/>
    <x v="0"/>
    <x v="2"/>
    <x v="3"/>
    <n v="16457.62"/>
    <n v="2"/>
    <x v="9001"/>
    <x v="11"/>
    <n v="695"/>
    <x v="18"/>
    <m/>
    <m/>
    <s v="Amazon"/>
    <s v="Amazon"/>
    <n v="3665.44"/>
    <n v="92327183.770000085"/>
    <n v="92327183.770000085"/>
    <s v="Dubai"/>
  </r>
  <r>
    <s v="ORD109007"/>
    <s v="iPhone 13"/>
    <x v="0"/>
    <x v="4"/>
    <x v="1"/>
    <x v="0"/>
    <n v="13302.38"/>
    <n v="5"/>
    <x v="9002"/>
    <x v="103"/>
    <n v="363"/>
    <x v="273"/>
    <m/>
    <m/>
    <s v="Jumia"/>
    <s v="Jum"/>
    <n v="16284.02"/>
    <n v="92327183.770000085"/>
    <n v="92327183.770000085"/>
    <s v="Cairo"/>
  </r>
  <r>
    <s v="ORD109008"/>
    <s v="iPhone 13"/>
    <x v="0"/>
    <x v="4"/>
    <x v="1"/>
    <x v="2"/>
    <n v="2977.24"/>
    <n v="2"/>
    <x v="9003"/>
    <x v="245"/>
    <n v="43"/>
    <x v="252"/>
    <m/>
    <m/>
    <s v="Jumia"/>
    <s v="Jum"/>
    <n v="26648.76"/>
    <n v="92327183.770000085"/>
    <n v="92327183.770000085"/>
    <s v="Casablanca"/>
  </r>
  <r>
    <s v="ORD109009"/>
    <s v="HP Pavilion Laptop"/>
    <x v="3"/>
    <x v="3"/>
    <x v="0"/>
    <x v="2"/>
    <n v="16389.07"/>
    <n v="1"/>
    <x v="9004"/>
    <x v="103"/>
    <n v="3788"/>
    <x v="57"/>
    <m/>
    <m/>
    <s v="sq"/>
    <s v="sq"/>
    <n v="26648.76"/>
    <n v="57542997.559999913"/>
    <n v="57542997.559999913"/>
    <s v="Casablanca"/>
  </r>
  <r>
    <s v="ORD109010"/>
    <s v="T-shirt Cotton"/>
    <x v="1"/>
    <x v="5"/>
    <x v="1"/>
    <x v="5"/>
    <n v="6541.61"/>
    <n v="1"/>
    <x v="9005"/>
    <x v="359"/>
    <n v="4816"/>
    <x v="292"/>
    <m/>
    <m/>
    <s v="Jumia"/>
    <s v="Jum"/>
    <n v="27872.98"/>
    <n v="91504159.730000004"/>
    <n v="91504159.730000004"/>
    <s v="Giza"/>
  </r>
  <r>
    <s v="ORD109011"/>
    <s v="Dell Inspiron 3501"/>
    <x v="3"/>
    <x v="8"/>
    <x v="0"/>
    <x v="3"/>
    <n v="1576.9"/>
    <n v="1"/>
    <x v="9006"/>
    <x v="269"/>
    <n v="3711"/>
    <x v="51"/>
    <m/>
    <m/>
    <s v="sq"/>
    <s v="sq"/>
    <n v="3665.44"/>
    <n v="57542997.559999913"/>
    <n v="57542997.559999913"/>
    <s v="Dubai"/>
  </r>
  <r>
    <s v="ORD109012"/>
    <s v="Xiaomi Redmi Note 12"/>
    <x v="0"/>
    <x v="7"/>
    <x v="2"/>
    <x v="4"/>
    <n v="4024.51"/>
    <n v="5"/>
    <x v="9007"/>
    <x v="307"/>
    <n v="3577"/>
    <x v="122"/>
    <m/>
    <m/>
    <s v="Amazon"/>
    <s v="Amazon"/>
    <n v="99349.3"/>
    <n v="92327183.770000085"/>
    <n v="92327183.770000085"/>
    <s v="Riyadh"/>
  </r>
  <r>
    <s v="ORD109013"/>
    <s v="Nike Air Max"/>
    <x v="1"/>
    <x v="1"/>
    <x v="0"/>
    <x v="2"/>
    <n v="10905.4"/>
    <n v="2"/>
    <x v="9008"/>
    <x v="257"/>
    <n v="3294"/>
    <x v="269"/>
    <m/>
    <m/>
    <s v="sq"/>
    <s v="sq"/>
    <n v="26648.76"/>
    <n v="91504159.730000004"/>
    <n v="91504159.730000004"/>
    <s v="Casablanca"/>
  </r>
  <r>
    <s v="ORD109014"/>
    <s v="T-shirt Cotton"/>
    <x v="1"/>
    <x v="5"/>
    <x v="1"/>
    <x v="1"/>
    <n v="10350.99"/>
    <n v="4"/>
    <x v="9009"/>
    <x v="179"/>
    <n v="590"/>
    <x v="147"/>
    <m/>
    <m/>
    <s v="Jumia"/>
    <s v="Jum"/>
    <n v="13290.4"/>
    <n v="91504159.730000004"/>
    <n v="91504159.730000004"/>
    <s v="Alexandria"/>
  </r>
  <r>
    <s v="ORD109015"/>
    <s v="Xiaomi Redmi Note 12"/>
    <x v="0"/>
    <x v="7"/>
    <x v="0"/>
    <x v="4"/>
    <n v="13576.36"/>
    <n v="1"/>
    <x v="9010"/>
    <x v="382"/>
    <n v="4183"/>
    <x v="106"/>
    <m/>
    <m/>
    <s v="sq"/>
    <s v="sq"/>
    <n v="99349.3"/>
    <n v="92327183.770000085"/>
    <n v="92327183.770000085"/>
    <s v="Riyadh"/>
  </r>
  <r>
    <s v="ORD109016"/>
    <s v="Xiaomi Redmi Note 12"/>
    <x v="0"/>
    <x v="7"/>
    <x v="1"/>
    <x v="0"/>
    <n v="16347.34"/>
    <n v="1"/>
    <x v="9011"/>
    <x v="366"/>
    <n v="2727"/>
    <x v="297"/>
    <m/>
    <m/>
    <s v="Jumia"/>
    <s v="Jum"/>
    <n v="16284.02"/>
    <n v="92327183.770000085"/>
    <n v="92327183.770000085"/>
    <s v="Cairo"/>
  </r>
  <r>
    <s v="ORD109017"/>
    <s v="Nike Air Max"/>
    <x v="1"/>
    <x v="1"/>
    <x v="2"/>
    <x v="1"/>
    <n v="17334.07"/>
    <n v="1"/>
    <x v="9012"/>
    <x v="163"/>
    <n v="211"/>
    <x v="90"/>
    <m/>
    <m/>
    <s v="Amazon"/>
    <s v="Amazon"/>
    <n v="13290.4"/>
    <n v="91504159.730000004"/>
    <n v="91504159.730000004"/>
    <s v="Alexandria"/>
  </r>
  <r>
    <s v="ORD109018"/>
    <s v="Xiaomi Redmi Note 12"/>
    <x v="0"/>
    <x v="7"/>
    <x v="2"/>
    <x v="3"/>
    <n v="18917.310000000001"/>
    <n v="2"/>
    <x v="9013"/>
    <x v="39"/>
    <n v="1033"/>
    <x v="203"/>
    <m/>
    <m/>
    <s v="Amazon"/>
    <s v="Amazon"/>
    <n v="3665.44"/>
    <n v="92327183.770000085"/>
    <n v="92327183.770000085"/>
    <s v="Dubai"/>
  </r>
  <r>
    <s v="ORD109019"/>
    <s v="Bluetooth Headset"/>
    <x v="2"/>
    <x v="2"/>
    <x v="2"/>
    <x v="4"/>
    <n v="15798.44"/>
    <n v="5"/>
    <x v="9014"/>
    <x v="309"/>
    <n v="2150"/>
    <x v="68"/>
    <m/>
    <m/>
    <s v="Amazon"/>
    <s v="Amazon"/>
    <n v="99349.3"/>
    <n v="29200970.130000021"/>
    <n v="29200970.130000021"/>
    <s v="Riyadh"/>
  </r>
  <r>
    <s v="ORD109020"/>
    <s v="Smartwatch FitPro"/>
    <x v="4"/>
    <x v="6"/>
    <x v="1"/>
    <x v="1"/>
    <n v="8489.4699999999993"/>
    <n v="4"/>
    <x v="9015"/>
    <x v="77"/>
    <n v="3211"/>
    <x v="215"/>
    <m/>
    <m/>
    <s v="Jumia"/>
    <s v="Jum"/>
    <n v="13290.4"/>
    <n v="31420413.200000018"/>
    <n v="31420413.200000018"/>
    <s v="Alexandria"/>
  </r>
  <r>
    <s v="ORD109021"/>
    <s v="iPhone 13"/>
    <x v="0"/>
    <x v="4"/>
    <x v="2"/>
    <x v="0"/>
    <n v="3053.14"/>
    <n v="4"/>
    <x v="9016"/>
    <x v="256"/>
    <n v="4665"/>
    <x v="311"/>
    <m/>
    <m/>
    <s v="Amazon"/>
    <s v="Amazon"/>
    <n v="16284.02"/>
    <n v="92327183.770000085"/>
    <n v="92327183.770000085"/>
    <s v="Cairo"/>
  </r>
  <r>
    <s v="ORD109022"/>
    <s v="Adidas Running Shoes"/>
    <x v="1"/>
    <x v="9"/>
    <x v="0"/>
    <x v="2"/>
    <n v="2972.01"/>
    <n v="1"/>
    <x v="9017"/>
    <x v="152"/>
    <n v="1810"/>
    <x v="222"/>
    <m/>
    <m/>
    <s v="sq"/>
    <s v="sq"/>
    <n v="26648.76"/>
    <n v="91504159.730000004"/>
    <n v="91504159.730000004"/>
    <s v="Casablanca"/>
  </r>
  <r>
    <s v="ORD109023"/>
    <s v="T-shirt Cotton"/>
    <x v="1"/>
    <x v="5"/>
    <x v="0"/>
    <x v="5"/>
    <n v="762.93"/>
    <n v="3"/>
    <x v="9018"/>
    <x v="69"/>
    <n v="2780"/>
    <x v="181"/>
    <m/>
    <m/>
    <s v="sq"/>
    <s v="sq"/>
    <n v="27872.98"/>
    <n v="91504159.730000004"/>
    <n v="91504159.730000004"/>
    <s v="Giza"/>
  </r>
  <r>
    <s v="ORD109024"/>
    <s v="HP Pavilion Laptop"/>
    <x v="3"/>
    <x v="3"/>
    <x v="2"/>
    <x v="1"/>
    <n v="5108.3500000000004"/>
    <n v="1"/>
    <x v="9019"/>
    <x v="334"/>
    <n v="3624"/>
    <x v="68"/>
    <m/>
    <m/>
    <s v="Amazon"/>
    <s v="Amazon"/>
    <n v="13290.4"/>
    <n v="57542997.559999913"/>
    <n v="57542997.559999913"/>
    <s v="Alexandria"/>
  </r>
  <r>
    <s v="ORD109025"/>
    <s v="Xiaomi Redmi Note 12"/>
    <x v="0"/>
    <x v="7"/>
    <x v="1"/>
    <x v="3"/>
    <n v="14831.93"/>
    <n v="5"/>
    <x v="9020"/>
    <x v="179"/>
    <n v="930"/>
    <x v="260"/>
    <m/>
    <m/>
    <s v="Jumia"/>
    <s v="Jum"/>
    <n v="3665.44"/>
    <n v="92327183.770000085"/>
    <n v="92327183.770000085"/>
    <s v="Dubai"/>
  </r>
  <r>
    <s v="ORD109026"/>
    <s v="HP Pavilion Laptop"/>
    <x v="3"/>
    <x v="3"/>
    <x v="1"/>
    <x v="0"/>
    <n v="14262.27"/>
    <n v="2"/>
    <x v="9021"/>
    <x v="245"/>
    <n v="3193"/>
    <x v="222"/>
    <m/>
    <m/>
    <s v="Jumia"/>
    <s v="Jum"/>
    <n v="16284.02"/>
    <n v="57542997.559999913"/>
    <n v="57542997.559999913"/>
    <s v="Cairo"/>
  </r>
  <r>
    <s v="ORD109027"/>
    <s v="Smartwatch FitPro"/>
    <x v="4"/>
    <x v="6"/>
    <x v="2"/>
    <x v="2"/>
    <n v="6088.11"/>
    <n v="3"/>
    <x v="9022"/>
    <x v="221"/>
    <n v="397"/>
    <x v="285"/>
    <m/>
    <m/>
    <s v="Amazon"/>
    <s v="Amazon"/>
    <n v="26648.76"/>
    <n v="31420413.200000018"/>
    <n v="31420413.200000018"/>
    <s v="Casablanca"/>
  </r>
  <r>
    <s v="ORD109028"/>
    <s v="Adidas Running Shoes"/>
    <x v="1"/>
    <x v="9"/>
    <x v="2"/>
    <x v="5"/>
    <n v="17973"/>
    <n v="2"/>
    <x v="9023"/>
    <x v="63"/>
    <n v="3207"/>
    <x v="212"/>
    <m/>
    <m/>
    <s v="Amazon"/>
    <s v="Amazon"/>
    <n v="27872.98"/>
    <n v="91504159.730000004"/>
    <n v="91504159.730000004"/>
    <s v="Giza"/>
  </r>
  <r>
    <s v="ORD109029"/>
    <s v="Dell Inspiron 3501"/>
    <x v="3"/>
    <x v="8"/>
    <x v="2"/>
    <x v="1"/>
    <n v="16982.41"/>
    <n v="5"/>
    <x v="9024"/>
    <x v="368"/>
    <n v="87"/>
    <x v="336"/>
    <m/>
    <m/>
    <s v="Amazon"/>
    <s v="Amazon"/>
    <n v="13290.4"/>
    <n v="57542997.559999913"/>
    <n v="57542997.559999913"/>
    <s v="Alexandria"/>
  </r>
  <r>
    <s v="ORD109030"/>
    <s v="Samsung Galaxy A14"/>
    <x v="0"/>
    <x v="0"/>
    <x v="2"/>
    <x v="1"/>
    <n v="13089.86"/>
    <n v="2"/>
    <x v="9025"/>
    <x v="327"/>
    <n v="233"/>
    <x v="31"/>
    <m/>
    <m/>
    <s v="Amazon"/>
    <s v="Amazon"/>
    <n v="13290.4"/>
    <n v="92327183.770000085"/>
    <n v="92327183.770000085"/>
    <s v="Alexandria"/>
  </r>
  <r>
    <s v="ORD109031"/>
    <s v="Dell Inspiron 3501"/>
    <x v="3"/>
    <x v="8"/>
    <x v="2"/>
    <x v="4"/>
    <n v="7258.12"/>
    <n v="2"/>
    <x v="9026"/>
    <x v="40"/>
    <n v="2257"/>
    <x v="336"/>
    <m/>
    <m/>
    <s v="Amazon"/>
    <s v="Amazon"/>
    <n v="99349.3"/>
    <n v="57542997.559999913"/>
    <n v="57542997.559999913"/>
    <s v="Riyadh"/>
  </r>
  <r>
    <s v="ORD109032"/>
    <s v="Dell Inspiron 3501"/>
    <x v="3"/>
    <x v="8"/>
    <x v="0"/>
    <x v="1"/>
    <n v="4953.5200000000004"/>
    <n v="2"/>
    <x v="9027"/>
    <x v="344"/>
    <n v="3789"/>
    <x v="231"/>
    <m/>
    <m/>
    <s v="sq"/>
    <s v="sq"/>
    <n v="13290.4"/>
    <n v="57542997.559999913"/>
    <n v="57542997.559999913"/>
    <s v="Alexandria"/>
  </r>
  <r>
    <s v="ORD109033"/>
    <s v="T-shirt Cotton"/>
    <x v="1"/>
    <x v="5"/>
    <x v="0"/>
    <x v="3"/>
    <n v="8531.34"/>
    <n v="4"/>
    <x v="9028"/>
    <x v="301"/>
    <n v="1603"/>
    <x v="219"/>
    <m/>
    <m/>
    <s v="sq"/>
    <s v="sq"/>
    <n v="3665.44"/>
    <n v="91504159.730000004"/>
    <n v="91504159.730000004"/>
    <s v="Dubai"/>
  </r>
  <r>
    <s v="ORD109034"/>
    <s v="Samsung Galaxy A14"/>
    <x v="0"/>
    <x v="0"/>
    <x v="2"/>
    <x v="0"/>
    <n v="6329.56"/>
    <n v="1"/>
    <x v="9029"/>
    <x v="210"/>
    <n v="1002"/>
    <x v="106"/>
    <m/>
    <m/>
    <s v="Amazon"/>
    <s v="Amazon"/>
    <n v="16284.02"/>
    <n v="92327183.770000085"/>
    <n v="92327183.770000085"/>
    <s v="Cairo"/>
  </r>
  <r>
    <s v="ORD109035"/>
    <s v="Xiaomi Redmi Note 12"/>
    <x v="0"/>
    <x v="7"/>
    <x v="0"/>
    <x v="3"/>
    <n v="12763.42"/>
    <n v="2"/>
    <x v="9030"/>
    <x v="246"/>
    <n v="2187"/>
    <x v="355"/>
    <m/>
    <m/>
    <s v="sq"/>
    <s v="sq"/>
    <n v="3665.44"/>
    <n v="92327183.770000085"/>
    <n v="92327183.770000085"/>
    <s v="Dubai"/>
  </r>
  <r>
    <s v="ORD109036"/>
    <s v="Bluetooth Headset"/>
    <x v="2"/>
    <x v="2"/>
    <x v="0"/>
    <x v="0"/>
    <n v="16304.72"/>
    <n v="3"/>
    <x v="9031"/>
    <x v="187"/>
    <n v="4888"/>
    <x v="171"/>
    <m/>
    <m/>
    <s v="sq"/>
    <s v="sq"/>
    <n v="16284.02"/>
    <n v="29200970.130000021"/>
    <n v="29200970.130000021"/>
    <s v="Cairo"/>
  </r>
  <r>
    <s v="ORD109037"/>
    <s v="iPhone 13"/>
    <x v="0"/>
    <x v="4"/>
    <x v="0"/>
    <x v="2"/>
    <n v="19231.46"/>
    <n v="2"/>
    <x v="9032"/>
    <x v="144"/>
    <n v="2748"/>
    <x v="241"/>
    <m/>
    <m/>
    <s v="sq"/>
    <s v="sq"/>
    <n v="26648.76"/>
    <n v="92327183.770000085"/>
    <n v="92327183.770000085"/>
    <s v="Casablanca"/>
  </r>
  <r>
    <s v="ORD109038"/>
    <s v="iPhone 13"/>
    <x v="0"/>
    <x v="4"/>
    <x v="0"/>
    <x v="0"/>
    <n v="7256.26"/>
    <n v="2"/>
    <x v="9033"/>
    <x v="130"/>
    <n v="4220"/>
    <x v="199"/>
    <m/>
    <m/>
    <s v="sq"/>
    <s v="sq"/>
    <n v="16284.02"/>
    <n v="92327183.770000085"/>
    <n v="92327183.770000085"/>
    <s v="Cairo"/>
  </r>
  <r>
    <s v="ORD109039"/>
    <s v="Smartwatch FitPro"/>
    <x v="4"/>
    <x v="6"/>
    <x v="2"/>
    <x v="1"/>
    <n v="13793.31"/>
    <n v="2"/>
    <x v="9034"/>
    <x v="145"/>
    <n v="4137"/>
    <x v="229"/>
    <m/>
    <m/>
    <s v="Amazon"/>
    <s v="Amazon"/>
    <n v="13290.4"/>
    <n v="31420413.200000018"/>
    <n v="31420413.200000018"/>
    <s v="Alexandria"/>
  </r>
  <r>
    <s v="ORD109040"/>
    <s v="Samsung Galaxy A14"/>
    <x v="0"/>
    <x v="0"/>
    <x v="0"/>
    <x v="0"/>
    <n v="16442.439999999999"/>
    <n v="3"/>
    <x v="9035"/>
    <x v="399"/>
    <n v="3413"/>
    <x v="291"/>
    <m/>
    <m/>
    <s v="sq"/>
    <s v="sq"/>
    <n v="16284.02"/>
    <n v="92327183.770000085"/>
    <n v="92327183.770000085"/>
    <s v="Cairo"/>
  </r>
  <r>
    <s v="ORD109041"/>
    <s v="Smartwatch FitPro"/>
    <x v="4"/>
    <x v="6"/>
    <x v="0"/>
    <x v="2"/>
    <n v="14086.35"/>
    <n v="2"/>
    <x v="9036"/>
    <x v="220"/>
    <n v="1255"/>
    <x v="148"/>
    <m/>
    <m/>
    <s v="sq"/>
    <s v="sq"/>
    <n v="26648.76"/>
    <n v="31420413.200000018"/>
    <n v="31420413.200000018"/>
    <s v="Casablanca"/>
  </r>
  <r>
    <s v="ORD109042"/>
    <s v="iPhone 13"/>
    <x v="0"/>
    <x v="4"/>
    <x v="0"/>
    <x v="2"/>
    <n v="18551.310000000001"/>
    <n v="2"/>
    <x v="9037"/>
    <x v="377"/>
    <n v="1089"/>
    <x v="40"/>
    <m/>
    <m/>
    <s v="sq"/>
    <s v="sq"/>
    <n v="26648.76"/>
    <n v="92327183.770000085"/>
    <n v="92327183.770000085"/>
    <s v="Casablanca"/>
  </r>
  <r>
    <s v="ORD109043"/>
    <s v="Bluetooth Headset"/>
    <x v="2"/>
    <x v="2"/>
    <x v="2"/>
    <x v="3"/>
    <n v="721.87"/>
    <n v="3"/>
    <x v="9038"/>
    <x v="296"/>
    <n v="3359"/>
    <x v="64"/>
    <m/>
    <m/>
    <s v="Amazon"/>
    <s v="Amazon"/>
    <n v="3665.44"/>
    <n v="29200970.130000021"/>
    <n v="29200970.130000021"/>
    <s v="Dubai"/>
  </r>
  <r>
    <s v="ORD109044"/>
    <s v="T-shirt Cotton"/>
    <x v="1"/>
    <x v="5"/>
    <x v="0"/>
    <x v="4"/>
    <n v="11843.77"/>
    <n v="2"/>
    <x v="9039"/>
    <x v="109"/>
    <n v="754"/>
    <x v="146"/>
    <m/>
    <m/>
    <s v="sq"/>
    <s v="sq"/>
    <n v="99349.3"/>
    <n v="91504159.730000004"/>
    <n v="91504159.730000004"/>
    <s v="Riyadh"/>
  </r>
  <r>
    <s v="ORD109045"/>
    <s v="HP Pavilion Laptop"/>
    <x v="3"/>
    <x v="3"/>
    <x v="2"/>
    <x v="4"/>
    <n v="17576.689999999999"/>
    <n v="5"/>
    <x v="9040"/>
    <x v="234"/>
    <n v="50"/>
    <x v="278"/>
    <m/>
    <m/>
    <s v="Amazon"/>
    <s v="Amazon"/>
    <n v="99349.3"/>
    <n v="57542997.559999913"/>
    <n v="57542997.559999913"/>
    <s v="Riyadh"/>
  </r>
  <r>
    <s v="ORD109046"/>
    <s v="Dell Inspiron 3501"/>
    <x v="3"/>
    <x v="8"/>
    <x v="0"/>
    <x v="1"/>
    <n v="4594.46"/>
    <n v="5"/>
    <x v="9041"/>
    <x v="291"/>
    <n v="365"/>
    <x v="149"/>
    <m/>
    <m/>
    <s v="sq"/>
    <s v="sq"/>
    <n v="13290.4"/>
    <n v="57542997.559999913"/>
    <n v="57542997.559999913"/>
    <s v="Alexandria"/>
  </r>
  <r>
    <s v="ORD109047"/>
    <s v="iPhone 13"/>
    <x v="0"/>
    <x v="4"/>
    <x v="0"/>
    <x v="2"/>
    <n v="11092.91"/>
    <n v="4"/>
    <x v="9042"/>
    <x v="29"/>
    <n v="1827"/>
    <x v="107"/>
    <m/>
    <m/>
    <s v="sq"/>
    <s v="sq"/>
    <n v="26648.76"/>
    <n v="92327183.770000085"/>
    <n v="92327183.770000085"/>
    <s v="Casablanca"/>
  </r>
  <r>
    <s v="ORD109048"/>
    <s v="Smartwatch FitPro"/>
    <x v="4"/>
    <x v="6"/>
    <x v="2"/>
    <x v="0"/>
    <n v="16305.91"/>
    <n v="4"/>
    <x v="9043"/>
    <x v="361"/>
    <n v="4187"/>
    <x v="116"/>
    <m/>
    <m/>
    <s v="Amazon"/>
    <s v="Amazon"/>
    <n v="16284.02"/>
    <n v="31420413.200000018"/>
    <n v="31420413.200000018"/>
    <s v="Cairo"/>
  </r>
  <r>
    <s v="ORD109049"/>
    <s v="Xiaomi Redmi Note 12"/>
    <x v="0"/>
    <x v="7"/>
    <x v="0"/>
    <x v="2"/>
    <n v="6156.84"/>
    <n v="4"/>
    <x v="9044"/>
    <x v="65"/>
    <n v="3336"/>
    <x v="212"/>
    <m/>
    <m/>
    <s v="sq"/>
    <s v="sq"/>
    <n v="26648.76"/>
    <n v="92327183.770000085"/>
    <n v="92327183.770000085"/>
    <s v="Casablanca"/>
  </r>
  <r>
    <s v="ORD109050"/>
    <s v="Adidas Running Shoes"/>
    <x v="1"/>
    <x v="9"/>
    <x v="2"/>
    <x v="1"/>
    <n v="9702.25"/>
    <n v="1"/>
    <x v="9045"/>
    <x v="58"/>
    <n v="269"/>
    <x v="349"/>
    <m/>
    <m/>
    <s v="Amazon"/>
    <s v="Amazon"/>
    <n v="13290.4"/>
    <n v="91504159.730000004"/>
    <n v="91504159.730000004"/>
    <s v="Alexandria"/>
  </r>
  <r>
    <s v="ORD109051"/>
    <s v="Nike Air Max"/>
    <x v="1"/>
    <x v="1"/>
    <x v="0"/>
    <x v="4"/>
    <n v="15065.32"/>
    <n v="2"/>
    <x v="9046"/>
    <x v="293"/>
    <n v="3478"/>
    <x v="259"/>
    <m/>
    <m/>
    <s v="sq"/>
    <s v="sq"/>
    <n v="99349.3"/>
    <n v="91504159.730000004"/>
    <n v="91504159.730000004"/>
    <s v="Riyadh"/>
  </r>
  <r>
    <s v="ORD109052"/>
    <s v="T-shirt Cotton"/>
    <x v="1"/>
    <x v="5"/>
    <x v="1"/>
    <x v="1"/>
    <n v="16651.830000000002"/>
    <n v="3"/>
    <x v="9047"/>
    <x v="217"/>
    <n v="99"/>
    <x v="8"/>
    <m/>
    <m/>
    <s v="Jumia"/>
    <s v="Jum"/>
    <n v="13290.4"/>
    <n v="91504159.730000004"/>
    <n v="91504159.730000004"/>
    <s v="Alexandria"/>
  </r>
  <r>
    <s v="ORD109053"/>
    <s v="Xiaomi Redmi Note 12"/>
    <x v="0"/>
    <x v="7"/>
    <x v="0"/>
    <x v="1"/>
    <n v="6230.81"/>
    <n v="3"/>
    <x v="9048"/>
    <x v="268"/>
    <n v="722"/>
    <x v="176"/>
    <m/>
    <m/>
    <s v="sq"/>
    <s v="sq"/>
    <n v="13290.4"/>
    <n v="92327183.770000085"/>
    <n v="92327183.770000085"/>
    <s v="Alexandria"/>
  </r>
  <r>
    <s v="ORD109054"/>
    <s v="Smartwatch FitPro"/>
    <x v="4"/>
    <x v="6"/>
    <x v="2"/>
    <x v="2"/>
    <n v="1500.78"/>
    <n v="4"/>
    <x v="9049"/>
    <x v="333"/>
    <n v="3135"/>
    <x v="281"/>
    <m/>
    <m/>
    <s v="Amazon"/>
    <s v="Amazon"/>
    <n v="26648.76"/>
    <n v="31420413.200000018"/>
    <n v="31420413.200000018"/>
    <s v="Casablanca"/>
  </r>
  <r>
    <s v="ORD109055"/>
    <s v="Samsung Galaxy A14"/>
    <x v="0"/>
    <x v="0"/>
    <x v="2"/>
    <x v="1"/>
    <n v="15767.3"/>
    <n v="2"/>
    <x v="9050"/>
    <x v="339"/>
    <n v="1803"/>
    <x v="24"/>
    <m/>
    <m/>
    <s v="Amazon"/>
    <s v="Amazon"/>
    <n v="13290.4"/>
    <n v="92327183.770000085"/>
    <n v="92327183.770000085"/>
    <s v="Alexandria"/>
  </r>
  <r>
    <s v="ORD109056"/>
    <s v="Samsung Galaxy A14"/>
    <x v="0"/>
    <x v="0"/>
    <x v="2"/>
    <x v="3"/>
    <n v="19149.939999999999"/>
    <n v="2"/>
    <x v="9051"/>
    <x v="348"/>
    <n v="2481"/>
    <x v="327"/>
    <m/>
    <m/>
    <s v="Amazon"/>
    <s v="Amazon"/>
    <n v="3665.44"/>
    <n v="92327183.770000085"/>
    <n v="92327183.770000085"/>
    <s v="Dubai"/>
  </r>
  <r>
    <s v="ORD109057"/>
    <s v="Bluetooth Headset"/>
    <x v="2"/>
    <x v="2"/>
    <x v="2"/>
    <x v="1"/>
    <n v="7240.36"/>
    <n v="4"/>
    <x v="9052"/>
    <x v="223"/>
    <n v="3476"/>
    <x v="344"/>
    <m/>
    <m/>
    <s v="Amazon"/>
    <s v="Amazon"/>
    <n v="13290.4"/>
    <n v="29200970.130000021"/>
    <n v="29200970.130000021"/>
    <s v="Alexandria"/>
  </r>
  <r>
    <s v="ORD109058"/>
    <s v="Smartwatch FitPro"/>
    <x v="4"/>
    <x v="6"/>
    <x v="0"/>
    <x v="0"/>
    <n v="13150.11"/>
    <n v="5"/>
    <x v="9053"/>
    <x v="357"/>
    <n v="3380"/>
    <x v="111"/>
    <m/>
    <m/>
    <s v="sq"/>
    <s v="sq"/>
    <n v="16284.02"/>
    <n v="31420413.200000018"/>
    <n v="31420413.200000018"/>
    <s v="Cairo"/>
  </r>
  <r>
    <s v="ORD109059"/>
    <s v="Nike Air Max"/>
    <x v="1"/>
    <x v="1"/>
    <x v="1"/>
    <x v="4"/>
    <n v="19225.599999999999"/>
    <n v="5"/>
    <x v="9054"/>
    <x v="69"/>
    <n v="4851"/>
    <x v="25"/>
    <m/>
    <m/>
    <s v="Jumia"/>
    <s v="Jum"/>
    <n v="99349.3"/>
    <n v="91504159.730000004"/>
    <n v="91504159.730000004"/>
    <s v="Riyadh"/>
  </r>
  <r>
    <s v="ORD109060"/>
    <s v="Xiaomi Redmi Note 12"/>
    <x v="0"/>
    <x v="7"/>
    <x v="0"/>
    <x v="4"/>
    <n v="380.64"/>
    <n v="5"/>
    <x v="9055"/>
    <x v="49"/>
    <n v="1229"/>
    <x v="350"/>
    <m/>
    <m/>
    <s v="sq"/>
    <s v="sq"/>
    <n v="99349.3"/>
    <n v="92327183.770000085"/>
    <n v="92327183.770000085"/>
    <s v="Riyadh"/>
  </r>
  <r>
    <s v="ORD109061"/>
    <s v="Smartwatch FitPro"/>
    <x v="4"/>
    <x v="6"/>
    <x v="1"/>
    <x v="5"/>
    <n v="19613.259999999998"/>
    <n v="5"/>
    <x v="9056"/>
    <x v="77"/>
    <n v="3416"/>
    <x v="164"/>
    <m/>
    <m/>
    <s v="Jumia"/>
    <s v="Jum"/>
    <n v="27872.98"/>
    <n v="31420413.200000018"/>
    <n v="31420413.200000018"/>
    <s v="Giza"/>
  </r>
  <r>
    <s v="ORD109062"/>
    <s v="iPhone 13"/>
    <x v="0"/>
    <x v="4"/>
    <x v="1"/>
    <x v="5"/>
    <n v="14336.13"/>
    <n v="5"/>
    <x v="9057"/>
    <x v="5"/>
    <n v="3295"/>
    <x v="30"/>
    <m/>
    <m/>
    <s v="Jumia"/>
    <s v="Jum"/>
    <n v="27872.98"/>
    <n v="92327183.770000085"/>
    <n v="92327183.770000085"/>
    <s v="Giza"/>
  </r>
  <r>
    <s v="ORD109063"/>
    <s v="Smartwatch FitPro"/>
    <x v="4"/>
    <x v="6"/>
    <x v="1"/>
    <x v="5"/>
    <n v="18174.080000000002"/>
    <n v="5"/>
    <x v="9058"/>
    <x v="354"/>
    <n v="3781"/>
    <x v="318"/>
    <m/>
    <m/>
    <s v="Jumia"/>
    <s v="Jum"/>
    <n v="27872.98"/>
    <n v="31420413.200000018"/>
    <n v="31420413.200000018"/>
    <s v="Giza"/>
  </r>
  <r>
    <s v="ORD109064"/>
    <s v="Bluetooth Headset"/>
    <x v="2"/>
    <x v="2"/>
    <x v="2"/>
    <x v="1"/>
    <n v="18226.560000000001"/>
    <n v="2"/>
    <x v="9059"/>
    <x v="396"/>
    <n v="214"/>
    <x v="119"/>
    <m/>
    <m/>
    <s v="Amazon"/>
    <s v="Amazon"/>
    <n v="13290.4"/>
    <n v="29200970.130000021"/>
    <n v="29200970.130000021"/>
    <s v="Alexandria"/>
  </r>
  <r>
    <s v="ORD109065"/>
    <s v="T-shirt Cotton"/>
    <x v="1"/>
    <x v="5"/>
    <x v="0"/>
    <x v="2"/>
    <n v="7810.52"/>
    <n v="3"/>
    <x v="9060"/>
    <x v="163"/>
    <n v="2015"/>
    <x v="310"/>
    <m/>
    <m/>
    <s v="sq"/>
    <s v="sq"/>
    <n v="26648.76"/>
    <n v="91504159.730000004"/>
    <n v="91504159.730000004"/>
    <s v="Casablanca"/>
  </r>
  <r>
    <s v="ORD109066"/>
    <s v="Xiaomi Redmi Note 12"/>
    <x v="0"/>
    <x v="7"/>
    <x v="0"/>
    <x v="4"/>
    <n v="11430.52"/>
    <n v="5"/>
    <x v="9061"/>
    <x v="359"/>
    <n v="264"/>
    <x v="62"/>
    <m/>
    <m/>
    <s v="sq"/>
    <s v="sq"/>
    <n v="99349.3"/>
    <n v="92327183.770000085"/>
    <n v="92327183.770000085"/>
    <s v="Riyadh"/>
  </r>
  <r>
    <s v="ORD109067"/>
    <s v="Adidas Running Shoes"/>
    <x v="1"/>
    <x v="9"/>
    <x v="2"/>
    <x v="5"/>
    <n v="16955.48"/>
    <n v="4"/>
    <x v="9062"/>
    <x v="76"/>
    <n v="1025"/>
    <x v="286"/>
    <m/>
    <m/>
    <s v="Amazon"/>
    <s v="Amazon"/>
    <n v="27872.98"/>
    <n v="91504159.730000004"/>
    <n v="91504159.730000004"/>
    <s v="Giza"/>
  </r>
  <r>
    <s v="ORD109068"/>
    <s v="HP Pavilion Laptop"/>
    <x v="3"/>
    <x v="3"/>
    <x v="2"/>
    <x v="1"/>
    <n v="11379.62"/>
    <n v="3"/>
    <x v="9063"/>
    <x v="93"/>
    <n v="3162"/>
    <x v="175"/>
    <m/>
    <m/>
    <s v="Amazon"/>
    <s v="Amazon"/>
    <n v="13290.4"/>
    <n v="57542997.559999913"/>
    <n v="57542997.559999913"/>
    <s v="Alexandria"/>
  </r>
  <r>
    <s v="ORD109069"/>
    <s v="Dell Inspiron 3501"/>
    <x v="3"/>
    <x v="8"/>
    <x v="0"/>
    <x v="5"/>
    <n v="8362.6"/>
    <n v="4"/>
    <x v="9064"/>
    <x v="215"/>
    <n v="4479"/>
    <x v="109"/>
    <m/>
    <m/>
    <s v="sq"/>
    <s v="sq"/>
    <n v="27872.98"/>
    <n v="57542997.559999913"/>
    <n v="57542997.559999913"/>
    <s v="Giza"/>
  </r>
  <r>
    <s v="ORD109070"/>
    <s v="Dell Inspiron 3501"/>
    <x v="3"/>
    <x v="8"/>
    <x v="2"/>
    <x v="2"/>
    <n v="14266.97"/>
    <n v="3"/>
    <x v="9065"/>
    <x v="193"/>
    <n v="3254"/>
    <x v="84"/>
    <m/>
    <m/>
    <s v="Amazon"/>
    <s v="Amazon"/>
    <n v="26648.76"/>
    <n v="57542997.559999913"/>
    <n v="57542997.559999913"/>
    <s v="Casablanca"/>
  </r>
  <r>
    <s v="ORD109071"/>
    <s v="T-shirt Cotton"/>
    <x v="1"/>
    <x v="5"/>
    <x v="1"/>
    <x v="5"/>
    <n v="6834.77"/>
    <n v="3"/>
    <x v="9066"/>
    <x v="170"/>
    <n v="2571"/>
    <x v="197"/>
    <m/>
    <m/>
    <s v="Jumia"/>
    <s v="Jum"/>
    <n v="27872.98"/>
    <n v="91504159.730000004"/>
    <n v="91504159.730000004"/>
    <s v="Giza"/>
  </r>
  <r>
    <s v="ORD109072"/>
    <s v="HP Pavilion Laptop"/>
    <x v="3"/>
    <x v="3"/>
    <x v="0"/>
    <x v="2"/>
    <n v="13060.05"/>
    <n v="1"/>
    <x v="9067"/>
    <x v="245"/>
    <n v="1145"/>
    <x v="222"/>
    <m/>
    <m/>
    <s v="sq"/>
    <s v="sq"/>
    <n v="26648.76"/>
    <n v="57542997.559999913"/>
    <n v="57542997.559999913"/>
    <s v="Casablanca"/>
  </r>
  <r>
    <s v="ORD109073"/>
    <s v="Adidas Running Shoes"/>
    <x v="1"/>
    <x v="9"/>
    <x v="0"/>
    <x v="2"/>
    <n v="3355.07"/>
    <n v="3"/>
    <x v="9068"/>
    <x v="224"/>
    <n v="3071"/>
    <x v="178"/>
    <m/>
    <m/>
    <s v="sq"/>
    <s v="sq"/>
    <n v="26648.76"/>
    <n v="91504159.730000004"/>
    <n v="91504159.730000004"/>
    <s v="Casablanca"/>
  </r>
  <r>
    <s v="ORD109074"/>
    <s v="Adidas Running Shoes"/>
    <x v="1"/>
    <x v="9"/>
    <x v="2"/>
    <x v="5"/>
    <n v="712.12"/>
    <n v="1"/>
    <x v="9069"/>
    <x v="355"/>
    <n v="4722"/>
    <x v="6"/>
    <m/>
    <m/>
    <s v="Amazon"/>
    <s v="Amazon"/>
    <n v="27872.98"/>
    <n v="91504159.730000004"/>
    <n v="91504159.730000004"/>
    <s v="Giza"/>
  </r>
  <r>
    <s v="ORD109075"/>
    <s v="Adidas Running Shoes"/>
    <x v="1"/>
    <x v="9"/>
    <x v="0"/>
    <x v="5"/>
    <n v="2334.06"/>
    <n v="5"/>
    <x v="9070"/>
    <x v="194"/>
    <n v="4812"/>
    <x v="143"/>
    <m/>
    <m/>
    <s v="sq"/>
    <s v="sq"/>
    <n v="27872.98"/>
    <n v="91504159.730000004"/>
    <n v="91504159.730000004"/>
    <s v="Giza"/>
  </r>
  <r>
    <s v="ORD109076"/>
    <s v="Nike Air Max"/>
    <x v="1"/>
    <x v="1"/>
    <x v="1"/>
    <x v="5"/>
    <n v="7670.1"/>
    <n v="3"/>
    <x v="9071"/>
    <x v="169"/>
    <n v="2156"/>
    <x v="208"/>
    <m/>
    <m/>
    <s v="Jumia"/>
    <s v="Jum"/>
    <n v="27872.98"/>
    <n v="91504159.730000004"/>
    <n v="91504159.730000004"/>
    <s v="Giza"/>
  </r>
  <r>
    <s v="ORD109077"/>
    <s v="Smartwatch FitPro"/>
    <x v="4"/>
    <x v="6"/>
    <x v="2"/>
    <x v="4"/>
    <n v="6373.4"/>
    <n v="4"/>
    <x v="9072"/>
    <x v="33"/>
    <n v="1845"/>
    <x v="215"/>
    <m/>
    <m/>
    <s v="Amazon"/>
    <s v="Amazon"/>
    <n v="99349.3"/>
    <n v="31420413.200000018"/>
    <n v="31420413.200000018"/>
    <s v="Riyadh"/>
  </r>
  <r>
    <s v="ORD109078"/>
    <s v="HP Pavilion Laptop"/>
    <x v="3"/>
    <x v="3"/>
    <x v="0"/>
    <x v="1"/>
    <n v="16326.84"/>
    <n v="2"/>
    <x v="9073"/>
    <x v="190"/>
    <n v="2376"/>
    <x v="106"/>
    <m/>
    <m/>
    <s v="sq"/>
    <s v="sq"/>
    <n v="13290.4"/>
    <n v="57542997.559999913"/>
    <n v="57542997.559999913"/>
    <s v="Alexandria"/>
  </r>
  <r>
    <s v="ORD109079"/>
    <s v="iPhone 13"/>
    <x v="0"/>
    <x v="4"/>
    <x v="2"/>
    <x v="4"/>
    <n v="13518.9"/>
    <n v="2"/>
    <x v="9074"/>
    <x v="188"/>
    <n v="97"/>
    <x v="69"/>
    <m/>
    <m/>
    <s v="Amazon"/>
    <s v="Amazon"/>
    <n v="99349.3"/>
    <n v="92327183.770000085"/>
    <n v="92327183.770000085"/>
    <s v="Riyadh"/>
  </r>
  <r>
    <s v="ORD109080"/>
    <s v="Samsung Galaxy A14"/>
    <x v="0"/>
    <x v="0"/>
    <x v="2"/>
    <x v="5"/>
    <n v="3160.36"/>
    <n v="1"/>
    <x v="9075"/>
    <x v="133"/>
    <n v="3721"/>
    <x v="357"/>
    <m/>
    <m/>
    <s v="Amazon"/>
    <s v="Amazon"/>
    <n v="27872.98"/>
    <n v="92327183.770000085"/>
    <n v="92327183.770000085"/>
    <s v="Giza"/>
  </r>
  <r>
    <s v="ORD109081"/>
    <s v="Samsung Galaxy A14"/>
    <x v="0"/>
    <x v="0"/>
    <x v="0"/>
    <x v="1"/>
    <n v="2855.67"/>
    <n v="3"/>
    <x v="9076"/>
    <x v="330"/>
    <n v="1799"/>
    <x v="291"/>
    <m/>
    <m/>
    <s v="sq"/>
    <s v="sq"/>
    <n v="13290.4"/>
    <n v="92327183.770000085"/>
    <n v="92327183.770000085"/>
    <s v="Alexandria"/>
  </r>
  <r>
    <s v="ORD109082"/>
    <s v="Samsung Galaxy A14"/>
    <x v="0"/>
    <x v="0"/>
    <x v="0"/>
    <x v="1"/>
    <n v="13627.82"/>
    <n v="3"/>
    <x v="9077"/>
    <x v="21"/>
    <n v="649"/>
    <x v="135"/>
    <m/>
    <m/>
    <s v="sq"/>
    <s v="sq"/>
    <n v="13290.4"/>
    <n v="92327183.770000085"/>
    <n v="92327183.770000085"/>
    <s v="Alexandria"/>
  </r>
  <r>
    <s v="ORD109083"/>
    <s v="Samsung Galaxy A14"/>
    <x v="0"/>
    <x v="0"/>
    <x v="0"/>
    <x v="5"/>
    <n v="7734.14"/>
    <n v="5"/>
    <x v="9078"/>
    <x v="143"/>
    <n v="876"/>
    <x v="119"/>
    <m/>
    <m/>
    <s v="sq"/>
    <s v="sq"/>
    <n v="27872.98"/>
    <n v="92327183.770000085"/>
    <n v="92327183.770000085"/>
    <s v="Giza"/>
  </r>
  <r>
    <s v="ORD109084"/>
    <s v="HP Pavilion Laptop"/>
    <x v="3"/>
    <x v="3"/>
    <x v="2"/>
    <x v="4"/>
    <n v="19679.46"/>
    <n v="1"/>
    <x v="9079"/>
    <x v="328"/>
    <n v="2136"/>
    <x v="301"/>
    <m/>
    <m/>
    <s v="Amazon"/>
    <s v="Amazon"/>
    <n v="99349.3"/>
    <n v="57542997.559999913"/>
    <n v="57542997.559999913"/>
    <s v="Riyadh"/>
  </r>
  <r>
    <s v="ORD109085"/>
    <s v="Nike Air Max"/>
    <x v="1"/>
    <x v="1"/>
    <x v="2"/>
    <x v="0"/>
    <n v="405.32"/>
    <n v="5"/>
    <x v="9080"/>
    <x v="225"/>
    <n v="1337"/>
    <x v="339"/>
    <m/>
    <m/>
    <s v="Amazon"/>
    <s v="Amazon"/>
    <n v="16284.02"/>
    <n v="91504159.730000004"/>
    <n v="91504159.730000004"/>
    <s v="Cairo"/>
  </r>
  <r>
    <s v="ORD109086"/>
    <s v="T-shirt Cotton"/>
    <x v="1"/>
    <x v="5"/>
    <x v="1"/>
    <x v="4"/>
    <n v="4549.76"/>
    <n v="4"/>
    <x v="9081"/>
    <x v="123"/>
    <n v="3609"/>
    <x v="65"/>
    <m/>
    <m/>
    <s v="Jumia"/>
    <s v="Jum"/>
    <n v="99349.3"/>
    <n v="91504159.730000004"/>
    <n v="91504159.730000004"/>
    <s v="Riyadh"/>
  </r>
  <r>
    <s v="ORD109087"/>
    <s v="iPhone 13"/>
    <x v="0"/>
    <x v="4"/>
    <x v="1"/>
    <x v="3"/>
    <n v="8387.99"/>
    <n v="1"/>
    <x v="9082"/>
    <x v="292"/>
    <n v="1478"/>
    <x v="115"/>
    <m/>
    <m/>
    <s v="Jumia"/>
    <s v="Jum"/>
    <n v="3665.44"/>
    <n v="92327183.770000085"/>
    <n v="92327183.770000085"/>
    <s v="Dubai"/>
  </r>
  <r>
    <s v="ORD109088"/>
    <s v="T-shirt Cotton"/>
    <x v="1"/>
    <x v="5"/>
    <x v="0"/>
    <x v="3"/>
    <n v="484.25"/>
    <n v="4"/>
    <x v="9083"/>
    <x v="384"/>
    <n v="4338"/>
    <x v="246"/>
    <m/>
    <m/>
    <s v="sq"/>
    <s v="sq"/>
    <n v="3665.44"/>
    <n v="91504159.730000004"/>
    <n v="91504159.730000004"/>
    <s v="Dubai"/>
  </r>
  <r>
    <s v="ORD109089"/>
    <s v="T-shirt Cotton"/>
    <x v="1"/>
    <x v="5"/>
    <x v="1"/>
    <x v="0"/>
    <n v="17468.86"/>
    <n v="2"/>
    <x v="9084"/>
    <x v="224"/>
    <n v="4469"/>
    <x v="26"/>
    <m/>
    <m/>
    <s v="Jumia"/>
    <s v="Jum"/>
    <n v="16284.02"/>
    <n v="91504159.730000004"/>
    <n v="91504159.730000004"/>
    <s v="Cairo"/>
  </r>
  <r>
    <s v="ORD109090"/>
    <s v="Xiaomi Redmi Note 12"/>
    <x v="0"/>
    <x v="7"/>
    <x v="2"/>
    <x v="5"/>
    <n v="12567.63"/>
    <n v="3"/>
    <x v="9085"/>
    <x v="292"/>
    <n v="4634"/>
    <x v="2"/>
    <m/>
    <m/>
    <s v="Amazon"/>
    <s v="Amazon"/>
    <n v="27872.98"/>
    <n v="92327183.770000085"/>
    <n v="92327183.770000085"/>
    <s v="Giza"/>
  </r>
  <r>
    <s v="ORD109091"/>
    <s v="HP Pavilion Laptop"/>
    <x v="3"/>
    <x v="3"/>
    <x v="1"/>
    <x v="0"/>
    <n v="13836.58"/>
    <n v="2"/>
    <x v="9086"/>
    <x v="48"/>
    <n v="1290"/>
    <x v="9"/>
    <m/>
    <m/>
    <s v="Jumia"/>
    <s v="Jum"/>
    <n v="16284.02"/>
    <n v="57542997.559999913"/>
    <n v="57542997.559999913"/>
    <s v="Cairo"/>
  </r>
  <r>
    <s v="ORD109092"/>
    <s v="Adidas Running Shoes"/>
    <x v="1"/>
    <x v="9"/>
    <x v="2"/>
    <x v="0"/>
    <n v="8527.2999999999993"/>
    <n v="3"/>
    <x v="9087"/>
    <x v="107"/>
    <n v="3403"/>
    <x v="110"/>
    <m/>
    <m/>
    <s v="Amazon"/>
    <s v="Amazon"/>
    <n v="16284.02"/>
    <n v="91504159.730000004"/>
    <n v="91504159.730000004"/>
    <s v="Cairo"/>
  </r>
  <r>
    <s v="ORD109093"/>
    <s v="Nike Air Max"/>
    <x v="1"/>
    <x v="1"/>
    <x v="2"/>
    <x v="1"/>
    <n v="8465.81"/>
    <n v="4"/>
    <x v="9088"/>
    <x v="37"/>
    <n v="575"/>
    <x v="227"/>
    <m/>
    <m/>
    <s v="Amazon"/>
    <s v="Amazon"/>
    <n v="13290.4"/>
    <n v="91504159.730000004"/>
    <n v="91504159.730000004"/>
    <s v="Alexandria"/>
  </r>
  <r>
    <s v="ORD109094"/>
    <s v="Dell Inspiron 3501"/>
    <x v="3"/>
    <x v="8"/>
    <x v="2"/>
    <x v="5"/>
    <n v="1526.66"/>
    <n v="5"/>
    <x v="9089"/>
    <x v="312"/>
    <n v="4777"/>
    <x v="208"/>
    <m/>
    <m/>
    <s v="Amazon"/>
    <s v="Amazon"/>
    <n v="27872.98"/>
    <n v="57542997.559999913"/>
    <n v="57542997.559999913"/>
    <s v="Giza"/>
  </r>
  <r>
    <s v="ORD109095"/>
    <s v="Xiaomi Redmi Note 12"/>
    <x v="0"/>
    <x v="7"/>
    <x v="1"/>
    <x v="0"/>
    <n v="1714"/>
    <n v="1"/>
    <x v="9090"/>
    <x v="107"/>
    <n v="4624"/>
    <x v="13"/>
    <m/>
    <m/>
    <s v="Jumia"/>
    <s v="Jum"/>
    <n v="16284.02"/>
    <n v="92327183.770000085"/>
    <n v="92327183.770000085"/>
    <s v="Cairo"/>
  </r>
  <r>
    <s v="ORD109096"/>
    <s v="Bluetooth Headset"/>
    <x v="2"/>
    <x v="2"/>
    <x v="0"/>
    <x v="1"/>
    <n v="17393.62"/>
    <n v="1"/>
    <x v="9091"/>
    <x v="35"/>
    <n v="4678"/>
    <x v="78"/>
    <m/>
    <m/>
    <s v="sq"/>
    <s v="sq"/>
    <n v="13290.4"/>
    <n v="29200970.130000021"/>
    <n v="29200970.130000021"/>
    <s v="Alexandria"/>
  </r>
  <r>
    <s v="ORD109097"/>
    <s v="iPhone 13"/>
    <x v="0"/>
    <x v="4"/>
    <x v="0"/>
    <x v="4"/>
    <n v="12061.76"/>
    <n v="1"/>
    <x v="9092"/>
    <x v="136"/>
    <n v="4677"/>
    <x v="342"/>
    <m/>
    <m/>
    <s v="sq"/>
    <s v="sq"/>
    <n v="99349.3"/>
    <n v="92327183.770000085"/>
    <n v="92327183.770000085"/>
    <s v="Riyadh"/>
  </r>
  <r>
    <s v="ORD109098"/>
    <s v="Smartwatch FitPro"/>
    <x v="4"/>
    <x v="6"/>
    <x v="1"/>
    <x v="1"/>
    <n v="5714.47"/>
    <n v="1"/>
    <x v="9093"/>
    <x v="23"/>
    <n v="715"/>
    <x v="154"/>
    <m/>
    <m/>
    <s v="Jumia"/>
    <s v="Jum"/>
    <n v="13290.4"/>
    <n v="31420413.200000018"/>
    <n v="31420413.200000018"/>
    <s v="Alexandria"/>
  </r>
  <r>
    <s v="ORD109099"/>
    <s v="Xiaomi Redmi Note 12"/>
    <x v="0"/>
    <x v="7"/>
    <x v="1"/>
    <x v="1"/>
    <n v="19238.25"/>
    <n v="3"/>
    <x v="9094"/>
    <x v="137"/>
    <n v="3460"/>
    <x v="139"/>
    <m/>
    <m/>
    <s v="Jumia"/>
    <s v="Jum"/>
    <n v="13290.4"/>
    <n v="92327183.770000085"/>
    <n v="92327183.770000085"/>
    <s v="Alexandria"/>
  </r>
  <r>
    <s v="ORD109100"/>
    <s v="T-shirt Cotton"/>
    <x v="1"/>
    <x v="5"/>
    <x v="2"/>
    <x v="5"/>
    <n v="1886.61"/>
    <n v="5"/>
    <x v="9095"/>
    <x v="254"/>
    <n v="1175"/>
    <x v="140"/>
    <m/>
    <m/>
    <s v="Amazon"/>
    <s v="Amazon"/>
    <n v="27872.98"/>
    <n v="91504159.730000004"/>
    <n v="91504159.730000004"/>
    <s v="Giza"/>
  </r>
  <r>
    <s v="ORD109101"/>
    <s v="Smartwatch FitPro"/>
    <x v="4"/>
    <x v="6"/>
    <x v="2"/>
    <x v="4"/>
    <n v="2445.75"/>
    <n v="1"/>
    <x v="9096"/>
    <x v="175"/>
    <n v="4711"/>
    <x v="31"/>
    <m/>
    <m/>
    <s v="Amazon"/>
    <s v="Amazon"/>
    <n v="99349.3"/>
    <n v="31420413.200000018"/>
    <n v="31420413.200000018"/>
    <s v="Riyadh"/>
  </r>
  <r>
    <s v="ORD109102"/>
    <s v="Xiaomi Redmi Note 12"/>
    <x v="0"/>
    <x v="7"/>
    <x v="1"/>
    <x v="2"/>
    <n v="2032.08"/>
    <n v="2"/>
    <x v="9097"/>
    <x v="263"/>
    <n v="2790"/>
    <x v="295"/>
    <m/>
    <m/>
    <s v="Jumia"/>
    <s v="Jum"/>
    <n v="26648.76"/>
    <n v="92327183.770000085"/>
    <n v="92327183.770000085"/>
    <s v="Casablanca"/>
  </r>
  <r>
    <s v="ORD109103"/>
    <s v="Bluetooth Headset"/>
    <x v="2"/>
    <x v="2"/>
    <x v="2"/>
    <x v="5"/>
    <n v="12752.17"/>
    <n v="5"/>
    <x v="9098"/>
    <x v="12"/>
    <n v="4622"/>
    <x v="338"/>
    <m/>
    <m/>
    <s v="Amazon"/>
    <s v="Amazon"/>
    <n v="27872.98"/>
    <n v="29200970.130000021"/>
    <n v="29200970.130000021"/>
    <s v="Giza"/>
  </r>
  <r>
    <s v="ORD109104"/>
    <s v="Xiaomi Redmi Note 12"/>
    <x v="0"/>
    <x v="7"/>
    <x v="1"/>
    <x v="5"/>
    <n v="13148.01"/>
    <n v="3"/>
    <x v="9099"/>
    <x v="282"/>
    <n v="714"/>
    <x v="195"/>
    <m/>
    <m/>
    <s v="Jumia"/>
    <s v="Jum"/>
    <n v="27872.98"/>
    <n v="92327183.770000085"/>
    <n v="92327183.770000085"/>
    <s v="Giza"/>
  </r>
  <r>
    <s v="ORD109105"/>
    <s v="iPhone 13"/>
    <x v="0"/>
    <x v="4"/>
    <x v="0"/>
    <x v="4"/>
    <n v="15907.04"/>
    <n v="3"/>
    <x v="9100"/>
    <x v="291"/>
    <n v="2189"/>
    <x v="11"/>
    <m/>
    <m/>
    <s v="sq"/>
    <s v="sq"/>
    <n v="99349.3"/>
    <n v="92327183.770000085"/>
    <n v="92327183.770000085"/>
    <s v="Riyadh"/>
  </r>
  <r>
    <s v="ORD109106"/>
    <s v="Bluetooth Headset"/>
    <x v="2"/>
    <x v="2"/>
    <x v="0"/>
    <x v="4"/>
    <n v="12190.17"/>
    <n v="5"/>
    <x v="9101"/>
    <x v="267"/>
    <n v="2728"/>
    <x v="202"/>
    <m/>
    <m/>
    <s v="sq"/>
    <s v="sq"/>
    <n v="99349.3"/>
    <n v="29200970.130000021"/>
    <n v="29200970.130000021"/>
    <s v="Riyadh"/>
  </r>
  <r>
    <s v="ORD109107"/>
    <s v="Nike Air Max"/>
    <x v="1"/>
    <x v="1"/>
    <x v="0"/>
    <x v="4"/>
    <n v="1178.53"/>
    <n v="1"/>
    <x v="9102"/>
    <x v="128"/>
    <n v="4934"/>
    <x v="212"/>
    <m/>
    <m/>
    <s v="sq"/>
    <s v="sq"/>
    <n v="99349.3"/>
    <n v="91504159.730000004"/>
    <n v="91504159.730000004"/>
    <s v="Riyadh"/>
  </r>
  <r>
    <s v="ORD109108"/>
    <s v="Smartwatch FitPro"/>
    <x v="4"/>
    <x v="6"/>
    <x v="0"/>
    <x v="5"/>
    <n v="15526.35"/>
    <n v="1"/>
    <x v="9103"/>
    <x v="316"/>
    <n v="2656"/>
    <x v="291"/>
    <m/>
    <m/>
    <s v="sq"/>
    <s v="sq"/>
    <n v="27872.98"/>
    <n v="31420413.200000018"/>
    <n v="31420413.200000018"/>
    <s v="Giza"/>
  </r>
  <r>
    <s v="ORD109109"/>
    <s v="Xiaomi Redmi Note 12"/>
    <x v="0"/>
    <x v="7"/>
    <x v="0"/>
    <x v="5"/>
    <n v="6606.31"/>
    <n v="3"/>
    <x v="9104"/>
    <x v="327"/>
    <n v="2256"/>
    <x v="7"/>
    <m/>
    <m/>
    <s v="sq"/>
    <s v="sq"/>
    <n v="27872.98"/>
    <n v="92327183.770000085"/>
    <n v="92327183.770000085"/>
    <s v="Giza"/>
  </r>
  <r>
    <s v="ORD109110"/>
    <s v="Bluetooth Headset"/>
    <x v="2"/>
    <x v="2"/>
    <x v="2"/>
    <x v="4"/>
    <n v="3239.74"/>
    <n v="1"/>
    <x v="9105"/>
    <x v="300"/>
    <n v="283"/>
    <x v="253"/>
    <m/>
    <m/>
    <s v="Amazon"/>
    <s v="Amazon"/>
    <n v="99349.3"/>
    <n v="29200970.130000021"/>
    <n v="29200970.130000021"/>
    <s v="Riyadh"/>
  </r>
  <r>
    <s v="ORD109111"/>
    <s v="Smartwatch FitPro"/>
    <x v="4"/>
    <x v="6"/>
    <x v="2"/>
    <x v="4"/>
    <n v="18323.88"/>
    <n v="3"/>
    <x v="9106"/>
    <x v="76"/>
    <n v="94"/>
    <x v="295"/>
    <m/>
    <m/>
    <s v="Amazon"/>
    <s v="Amazon"/>
    <n v="99349.3"/>
    <n v="31420413.200000018"/>
    <n v="31420413.200000018"/>
    <s v="Riyadh"/>
  </r>
  <r>
    <s v="ORD109112"/>
    <s v="Smartwatch FitPro"/>
    <x v="4"/>
    <x v="6"/>
    <x v="1"/>
    <x v="5"/>
    <n v="1490.49"/>
    <n v="4"/>
    <x v="9107"/>
    <x v="137"/>
    <n v="657"/>
    <x v="150"/>
    <m/>
    <m/>
    <s v="Jumia"/>
    <s v="Jum"/>
    <n v="27872.98"/>
    <n v="31420413.200000018"/>
    <n v="31420413.200000018"/>
    <s v="Giza"/>
  </r>
  <r>
    <s v="ORD109113"/>
    <s v="iPhone 13"/>
    <x v="0"/>
    <x v="4"/>
    <x v="0"/>
    <x v="2"/>
    <n v="898.34"/>
    <n v="4"/>
    <x v="9108"/>
    <x v="348"/>
    <n v="768"/>
    <x v="196"/>
    <m/>
    <m/>
    <s v="sq"/>
    <s v="sq"/>
    <n v="26648.76"/>
    <n v="92327183.770000085"/>
    <n v="92327183.770000085"/>
    <s v="Casablanca"/>
  </r>
  <r>
    <s v="ORD109114"/>
    <s v="T-shirt Cotton"/>
    <x v="1"/>
    <x v="5"/>
    <x v="1"/>
    <x v="4"/>
    <n v="9824.9599999999991"/>
    <n v="5"/>
    <x v="9109"/>
    <x v="354"/>
    <n v="4655"/>
    <x v="256"/>
    <m/>
    <m/>
    <s v="Jumia"/>
    <s v="Jum"/>
    <n v="99349.3"/>
    <n v="91504159.730000004"/>
    <n v="91504159.730000004"/>
    <s v="Riyadh"/>
  </r>
  <r>
    <s v="ORD109115"/>
    <s v="Smartwatch FitPro"/>
    <x v="4"/>
    <x v="6"/>
    <x v="1"/>
    <x v="2"/>
    <n v="2600.98"/>
    <n v="5"/>
    <x v="9110"/>
    <x v="255"/>
    <n v="4761"/>
    <x v="328"/>
    <m/>
    <m/>
    <s v="Jumia"/>
    <s v="Jum"/>
    <n v="26648.76"/>
    <n v="31420413.200000018"/>
    <n v="31420413.200000018"/>
    <s v="Casablanca"/>
  </r>
  <r>
    <s v="ORD109116"/>
    <s v="Nike Air Max"/>
    <x v="1"/>
    <x v="1"/>
    <x v="1"/>
    <x v="3"/>
    <n v="13920.68"/>
    <n v="2"/>
    <x v="9111"/>
    <x v="152"/>
    <n v="2365"/>
    <x v="35"/>
    <m/>
    <m/>
    <s v="Jumia"/>
    <s v="Jum"/>
    <n v="3665.44"/>
    <n v="91504159.730000004"/>
    <n v="91504159.730000004"/>
    <s v="Dubai"/>
  </r>
  <r>
    <s v="ORD109117"/>
    <s v="Smartwatch FitPro"/>
    <x v="4"/>
    <x v="6"/>
    <x v="1"/>
    <x v="3"/>
    <n v="7317.76"/>
    <n v="5"/>
    <x v="9112"/>
    <x v="399"/>
    <n v="949"/>
    <x v="205"/>
    <m/>
    <m/>
    <s v="Jumia"/>
    <s v="Jum"/>
    <n v="3665.44"/>
    <n v="31420413.200000018"/>
    <n v="31420413.200000018"/>
    <s v="Dubai"/>
  </r>
  <r>
    <s v="ORD109118"/>
    <s v="Samsung Galaxy A14"/>
    <x v="0"/>
    <x v="0"/>
    <x v="2"/>
    <x v="4"/>
    <n v="2350.38"/>
    <n v="3"/>
    <x v="9113"/>
    <x v="360"/>
    <n v="2337"/>
    <x v="225"/>
    <m/>
    <m/>
    <s v="Amazon"/>
    <s v="Amazon"/>
    <n v="99349.3"/>
    <n v="92327183.770000085"/>
    <n v="92327183.770000085"/>
    <s v="Riyadh"/>
  </r>
  <r>
    <s v="ORD109119"/>
    <s v="Adidas Running Shoes"/>
    <x v="1"/>
    <x v="9"/>
    <x v="2"/>
    <x v="4"/>
    <n v="17446.5"/>
    <n v="1"/>
    <x v="9114"/>
    <x v="361"/>
    <n v="2734"/>
    <x v="46"/>
    <m/>
    <m/>
    <s v="Amazon"/>
    <s v="Amazon"/>
    <n v="99349.3"/>
    <n v="91504159.730000004"/>
    <n v="91504159.730000004"/>
    <s v="Riyadh"/>
  </r>
  <r>
    <s v="ORD109120"/>
    <s v="Smartwatch FitPro"/>
    <x v="4"/>
    <x v="6"/>
    <x v="2"/>
    <x v="5"/>
    <n v="11487.64"/>
    <n v="2"/>
    <x v="9115"/>
    <x v="208"/>
    <n v="1304"/>
    <x v="14"/>
    <m/>
    <m/>
    <s v="Amazon"/>
    <s v="Amazon"/>
    <n v="27872.98"/>
    <n v="31420413.200000018"/>
    <n v="31420413.200000018"/>
    <s v="Giza"/>
  </r>
  <r>
    <s v="ORD109121"/>
    <s v="Bluetooth Headset"/>
    <x v="2"/>
    <x v="2"/>
    <x v="2"/>
    <x v="5"/>
    <n v="8730.84"/>
    <n v="1"/>
    <x v="9116"/>
    <x v="113"/>
    <n v="4992"/>
    <x v="333"/>
    <m/>
    <m/>
    <s v="Amazon"/>
    <s v="Amazon"/>
    <n v="27872.98"/>
    <n v="29200970.130000021"/>
    <n v="29200970.130000021"/>
    <s v="Giza"/>
  </r>
  <r>
    <s v="ORD109122"/>
    <s v="Dell Inspiron 3501"/>
    <x v="3"/>
    <x v="8"/>
    <x v="1"/>
    <x v="3"/>
    <n v="9619.2099999999991"/>
    <n v="4"/>
    <x v="9117"/>
    <x v="193"/>
    <n v="3701"/>
    <x v="307"/>
    <m/>
    <m/>
    <s v="Jumia"/>
    <s v="Jum"/>
    <n v="3665.44"/>
    <n v="57542997.559999913"/>
    <n v="57542997.559999913"/>
    <s v="Dubai"/>
  </r>
  <r>
    <s v="ORD109123"/>
    <s v="HP Pavilion Laptop"/>
    <x v="3"/>
    <x v="3"/>
    <x v="0"/>
    <x v="5"/>
    <n v="15426.38"/>
    <n v="1"/>
    <x v="9118"/>
    <x v="242"/>
    <n v="1943"/>
    <x v="78"/>
    <m/>
    <m/>
    <s v="sq"/>
    <s v="sq"/>
    <n v="27872.98"/>
    <n v="57542997.559999913"/>
    <n v="57542997.559999913"/>
    <s v="Giza"/>
  </r>
  <r>
    <s v="ORD109124"/>
    <s v="iPhone 13"/>
    <x v="0"/>
    <x v="4"/>
    <x v="2"/>
    <x v="1"/>
    <n v="4424.68"/>
    <n v="2"/>
    <x v="9119"/>
    <x v="265"/>
    <n v="3681"/>
    <x v="208"/>
    <m/>
    <m/>
    <s v="Amazon"/>
    <s v="Amazon"/>
    <n v="13290.4"/>
    <n v="92327183.770000085"/>
    <n v="92327183.770000085"/>
    <s v="Alexandria"/>
  </r>
  <r>
    <s v="ORD109125"/>
    <s v="iPhone 13"/>
    <x v="0"/>
    <x v="4"/>
    <x v="0"/>
    <x v="3"/>
    <n v="16729.37"/>
    <n v="1"/>
    <x v="9120"/>
    <x v="186"/>
    <n v="502"/>
    <x v="303"/>
    <m/>
    <m/>
    <s v="sq"/>
    <s v="sq"/>
    <n v="3665.44"/>
    <n v="92327183.770000085"/>
    <n v="92327183.770000085"/>
    <s v="Dubai"/>
  </r>
  <r>
    <s v="ORD109126"/>
    <s v="Xiaomi Redmi Note 12"/>
    <x v="0"/>
    <x v="7"/>
    <x v="0"/>
    <x v="2"/>
    <n v="11621.38"/>
    <n v="5"/>
    <x v="9121"/>
    <x v="322"/>
    <n v="3144"/>
    <x v="191"/>
    <m/>
    <m/>
    <s v="sq"/>
    <s v="sq"/>
    <n v="26648.76"/>
    <n v="92327183.770000085"/>
    <n v="92327183.770000085"/>
    <s v="Casablanca"/>
  </r>
  <r>
    <s v="ORD109127"/>
    <s v="Dell Inspiron 3501"/>
    <x v="3"/>
    <x v="8"/>
    <x v="2"/>
    <x v="0"/>
    <n v="11672.74"/>
    <n v="3"/>
    <x v="9122"/>
    <x v="276"/>
    <n v="2218"/>
    <x v="246"/>
    <m/>
    <m/>
    <s v="Amazon"/>
    <s v="Amazon"/>
    <n v="16284.02"/>
    <n v="57542997.559999913"/>
    <n v="57542997.559999913"/>
    <s v="Cairo"/>
  </r>
  <r>
    <s v="ORD109128"/>
    <s v="Bluetooth Headset"/>
    <x v="2"/>
    <x v="2"/>
    <x v="2"/>
    <x v="0"/>
    <n v="1333.27"/>
    <n v="1"/>
    <x v="9123"/>
    <x v="234"/>
    <n v="3108"/>
    <x v="175"/>
    <m/>
    <m/>
    <s v="Amazon"/>
    <s v="Amazon"/>
    <n v="16284.02"/>
    <n v="29200970.130000021"/>
    <n v="29200970.130000021"/>
    <s v="Cairo"/>
  </r>
  <r>
    <s v="ORD109129"/>
    <s v="iPhone 13"/>
    <x v="0"/>
    <x v="4"/>
    <x v="1"/>
    <x v="0"/>
    <n v="8325.11"/>
    <n v="3"/>
    <x v="9124"/>
    <x v="18"/>
    <n v="4447"/>
    <x v="341"/>
    <m/>
    <m/>
    <s v="Jumia"/>
    <s v="Jum"/>
    <n v="16284.02"/>
    <n v="92327183.770000085"/>
    <n v="92327183.770000085"/>
    <s v="Cairo"/>
  </r>
  <r>
    <s v="ORD109130"/>
    <s v="HP Pavilion Laptop"/>
    <x v="3"/>
    <x v="3"/>
    <x v="0"/>
    <x v="1"/>
    <n v="6376.66"/>
    <n v="2"/>
    <x v="9125"/>
    <x v="122"/>
    <n v="1795"/>
    <x v="100"/>
    <m/>
    <m/>
    <s v="sq"/>
    <s v="sq"/>
    <n v="13290.4"/>
    <n v="57542997.559999913"/>
    <n v="57542997.559999913"/>
    <s v="Alexandria"/>
  </r>
  <r>
    <s v="ORD109131"/>
    <s v="Dell Inspiron 3501"/>
    <x v="3"/>
    <x v="8"/>
    <x v="0"/>
    <x v="1"/>
    <n v="8140.55"/>
    <n v="1"/>
    <x v="9126"/>
    <x v="229"/>
    <n v="3098"/>
    <x v="61"/>
    <m/>
    <m/>
    <s v="sq"/>
    <s v="sq"/>
    <n v="13290.4"/>
    <n v="57542997.559999913"/>
    <n v="57542997.559999913"/>
    <s v="Alexandria"/>
  </r>
  <r>
    <s v="ORD109132"/>
    <s v="iPhone 13"/>
    <x v="0"/>
    <x v="4"/>
    <x v="0"/>
    <x v="3"/>
    <n v="11260.21"/>
    <n v="1"/>
    <x v="9127"/>
    <x v="82"/>
    <n v="3523"/>
    <x v="131"/>
    <m/>
    <m/>
    <s v="sq"/>
    <s v="sq"/>
    <n v="3665.44"/>
    <n v="92327183.770000085"/>
    <n v="92327183.770000085"/>
    <s v="Dubai"/>
  </r>
  <r>
    <s v="ORD109133"/>
    <s v="T-shirt Cotton"/>
    <x v="1"/>
    <x v="5"/>
    <x v="1"/>
    <x v="2"/>
    <n v="19844.11"/>
    <n v="5"/>
    <x v="9128"/>
    <x v="214"/>
    <n v="2926"/>
    <x v="272"/>
    <m/>
    <m/>
    <s v="Jumia"/>
    <s v="Jum"/>
    <n v="26648.76"/>
    <n v="91504159.730000004"/>
    <n v="91504159.730000004"/>
    <s v="Casablanca"/>
  </r>
  <r>
    <s v="ORD109134"/>
    <s v="HP Pavilion Laptop"/>
    <x v="3"/>
    <x v="3"/>
    <x v="0"/>
    <x v="3"/>
    <n v="13291.06"/>
    <n v="3"/>
    <x v="9129"/>
    <x v="176"/>
    <n v="1209"/>
    <x v="341"/>
    <m/>
    <m/>
    <s v="sq"/>
    <s v="sq"/>
    <n v="3665.44"/>
    <n v="57542997.559999913"/>
    <n v="57542997.559999913"/>
    <s v="Dubai"/>
  </r>
  <r>
    <s v="ORD109135"/>
    <s v="iPhone 13"/>
    <x v="0"/>
    <x v="4"/>
    <x v="1"/>
    <x v="1"/>
    <n v="18470.16"/>
    <n v="3"/>
    <x v="9130"/>
    <x v="236"/>
    <n v="4582"/>
    <x v="12"/>
    <m/>
    <m/>
    <s v="Jumia"/>
    <s v="Jum"/>
    <n v="13290.4"/>
    <n v="92327183.770000085"/>
    <n v="92327183.770000085"/>
    <s v="Alexandria"/>
  </r>
  <r>
    <s v="ORD109136"/>
    <s v="iPhone 13"/>
    <x v="0"/>
    <x v="4"/>
    <x v="2"/>
    <x v="1"/>
    <n v="17680.990000000002"/>
    <n v="1"/>
    <x v="9131"/>
    <x v="157"/>
    <n v="878"/>
    <x v="27"/>
    <m/>
    <m/>
    <s v="Amazon"/>
    <s v="Amazon"/>
    <n v="13290.4"/>
    <n v="92327183.770000085"/>
    <n v="92327183.770000085"/>
    <s v="Alexandria"/>
  </r>
  <r>
    <s v="ORD109137"/>
    <s v="Adidas Running Shoes"/>
    <x v="1"/>
    <x v="9"/>
    <x v="2"/>
    <x v="0"/>
    <n v="12355.43"/>
    <n v="4"/>
    <x v="9132"/>
    <x v="227"/>
    <n v="1826"/>
    <x v="326"/>
    <m/>
    <m/>
    <s v="Amazon"/>
    <s v="Amazon"/>
    <n v="16284.02"/>
    <n v="91504159.730000004"/>
    <n v="91504159.730000004"/>
    <s v="Cairo"/>
  </r>
  <r>
    <s v="ORD109138"/>
    <s v="Xiaomi Redmi Note 12"/>
    <x v="0"/>
    <x v="7"/>
    <x v="0"/>
    <x v="5"/>
    <n v="12285.8"/>
    <n v="5"/>
    <x v="9133"/>
    <x v="99"/>
    <n v="4196"/>
    <x v="23"/>
    <m/>
    <m/>
    <s v="sq"/>
    <s v="sq"/>
    <n v="27872.98"/>
    <n v="92327183.770000085"/>
    <n v="92327183.770000085"/>
    <s v="Giza"/>
  </r>
  <r>
    <s v="ORD109139"/>
    <s v="Xiaomi Redmi Note 12"/>
    <x v="0"/>
    <x v="7"/>
    <x v="2"/>
    <x v="1"/>
    <n v="13214.92"/>
    <n v="3"/>
    <x v="9134"/>
    <x v="318"/>
    <n v="3943"/>
    <x v="131"/>
    <m/>
    <m/>
    <s v="Amazon"/>
    <s v="Amazon"/>
    <n v="13290.4"/>
    <n v="92327183.770000085"/>
    <n v="92327183.770000085"/>
    <s v="Alexandria"/>
  </r>
  <r>
    <s v="ORD109140"/>
    <s v="Bluetooth Headset"/>
    <x v="2"/>
    <x v="2"/>
    <x v="0"/>
    <x v="2"/>
    <n v="8186.31"/>
    <n v="3"/>
    <x v="9135"/>
    <x v="63"/>
    <n v="4728"/>
    <x v="111"/>
    <m/>
    <m/>
    <s v="sq"/>
    <s v="sq"/>
    <n v="26648.76"/>
    <n v="29200970.130000021"/>
    <n v="29200970.130000021"/>
    <s v="Casablanca"/>
  </r>
  <r>
    <s v="ORD109141"/>
    <s v="Bluetooth Headset"/>
    <x v="2"/>
    <x v="2"/>
    <x v="0"/>
    <x v="3"/>
    <n v="6697.2"/>
    <n v="1"/>
    <x v="9136"/>
    <x v="328"/>
    <n v="1228"/>
    <x v="80"/>
    <m/>
    <m/>
    <s v="sq"/>
    <s v="sq"/>
    <n v="3665.44"/>
    <n v="29200970.130000021"/>
    <n v="29200970.130000021"/>
    <s v="Dubai"/>
  </r>
  <r>
    <s v="ORD109142"/>
    <s v="Nike Air Max"/>
    <x v="1"/>
    <x v="1"/>
    <x v="0"/>
    <x v="2"/>
    <n v="15308.02"/>
    <n v="1"/>
    <x v="9137"/>
    <x v="117"/>
    <n v="2560"/>
    <x v="76"/>
    <m/>
    <m/>
    <s v="sq"/>
    <s v="sq"/>
    <n v="26648.76"/>
    <n v="91504159.730000004"/>
    <n v="91504159.730000004"/>
    <s v="Casablanca"/>
  </r>
  <r>
    <s v="ORD109143"/>
    <s v="Adidas Running Shoes"/>
    <x v="1"/>
    <x v="9"/>
    <x v="1"/>
    <x v="3"/>
    <n v="12883.55"/>
    <n v="5"/>
    <x v="9138"/>
    <x v="194"/>
    <n v="3523"/>
    <x v="14"/>
    <m/>
    <m/>
    <s v="Jumia"/>
    <s v="Jum"/>
    <n v="3665.44"/>
    <n v="91504159.730000004"/>
    <n v="91504159.730000004"/>
    <s v="Dubai"/>
  </r>
  <r>
    <s v="ORD109144"/>
    <s v="Smartwatch FitPro"/>
    <x v="4"/>
    <x v="6"/>
    <x v="2"/>
    <x v="0"/>
    <n v="7894.38"/>
    <n v="3"/>
    <x v="9139"/>
    <x v="217"/>
    <n v="1258"/>
    <x v="167"/>
    <m/>
    <m/>
    <s v="Amazon"/>
    <s v="Amazon"/>
    <n v="16284.02"/>
    <n v="31420413.200000018"/>
    <n v="31420413.200000018"/>
    <s v="Cairo"/>
  </r>
  <r>
    <s v="ORD109145"/>
    <s v="HP Pavilion Laptop"/>
    <x v="3"/>
    <x v="3"/>
    <x v="2"/>
    <x v="1"/>
    <n v="5833.18"/>
    <n v="5"/>
    <x v="9140"/>
    <x v="271"/>
    <n v="2636"/>
    <x v="8"/>
    <m/>
    <m/>
    <s v="Amazon"/>
    <s v="Amazon"/>
    <n v="13290.4"/>
    <n v="57542997.559999913"/>
    <n v="57542997.559999913"/>
    <s v="Alexandria"/>
  </r>
  <r>
    <s v="ORD109146"/>
    <s v="T-shirt Cotton"/>
    <x v="1"/>
    <x v="5"/>
    <x v="0"/>
    <x v="2"/>
    <n v="4674.08"/>
    <n v="4"/>
    <x v="9141"/>
    <x v="119"/>
    <n v="356"/>
    <x v="129"/>
    <m/>
    <m/>
    <s v="sq"/>
    <s v="sq"/>
    <n v="26648.76"/>
    <n v="91504159.730000004"/>
    <n v="91504159.730000004"/>
    <s v="Casablanca"/>
  </r>
  <r>
    <s v="ORD109147"/>
    <s v="Adidas Running Shoes"/>
    <x v="1"/>
    <x v="9"/>
    <x v="0"/>
    <x v="0"/>
    <n v="10726.52"/>
    <n v="3"/>
    <x v="9142"/>
    <x v="40"/>
    <n v="465"/>
    <x v="293"/>
    <m/>
    <m/>
    <s v="sq"/>
    <s v="sq"/>
    <n v="16284.02"/>
    <n v="91504159.730000004"/>
    <n v="91504159.730000004"/>
    <s v="Cairo"/>
  </r>
  <r>
    <s v="ORD109148"/>
    <s v="Smartwatch FitPro"/>
    <x v="4"/>
    <x v="6"/>
    <x v="2"/>
    <x v="1"/>
    <n v="12656.45"/>
    <n v="1"/>
    <x v="9143"/>
    <x v="338"/>
    <n v="1475"/>
    <x v="224"/>
    <m/>
    <m/>
    <s v="Amazon"/>
    <s v="Amazon"/>
    <n v="13290.4"/>
    <n v="31420413.200000018"/>
    <n v="31420413.200000018"/>
    <s v="Alexandria"/>
  </r>
  <r>
    <s v="ORD109149"/>
    <s v="Adidas Running Shoes"/>
    <x v="1"/>
    <x v="9"/>
    <x v="0"/>
    <x v="4"/>
    <n v="6282.3"/>
    <n v="1"/>
    <x v="9144"/>
    <x v="138"/>
    <n v="150"/>
    <x v="2"/>
    <m/>
    <m/>
    <s v="sq"/>
    <s v="sq"/>
    <n v="99349.3"/>
    <n v="91504159.730000004"/>
    <n v="91504159.730000004"/>
    <s v="Riyadh"/>
  </r>
  <r>
    <s v="ORD109150"/>
    <s v="HP Pavilion Laptop"/>
    <x v="3"/>
    <x v="3"/>
    <x v="1"/>
    <x v="5"/>
    <n v="19824.23"/>
    <n v="1"/>
    <x v="9145"/>
    <x v="80"/>
    <n v="2003"/>
    <x v="155"/>
    <m/>
    <m/>
    <s v="Jumia"/>
    <s v="Jum"/>
    <n v="27872.98"/>
    <n v="57542997.559999913"/>
    <n v="57542997.559999913"/>
    <s v="Giza"/>
  </r>
  <r>
    <s v="ORD109151"/>
    <s v="iPhone 13"/>
    <x v="0"/>
    <x v="4"/>
    <x v="0"/>
    <x v="5"/>
    <n v="9799.44"/>
    <n v="2"/>
    <x v="9146"/>
    <x v="272"/>
    <n v="1286"/>
    <x v="326"/>
    <m/>
    <m/>
    <s v="sq"/>
    <s v="sq"/>
    <n v="27872.98"/>
    <n v="92327183.770000085"/>
    <n v="92327183.770000085"/>
    <s v="Giza"/>
  </r>
  <r>
    <s v="ORD109152"/>
    <s v="iPhone 13"/>
    <x v="0"/>
    <x v="4"/>
    <x v="2"/>
    <x v="0"/>
    <n v="6984.83"/>
    <n v="2"/>
    <x v="9147"/>
    <x v="101"/>
    <n v="746"/>
    <x v="275"/>
    <m/>
    <m/>
    <s v="Amazon"/>
    <s v="Amazon"/>
    <n v="16284.02"/>
    <n v="92327183.770000085"/>
    <n v="92327183.770000085"/>
    <s v="Cairo"/>
  </r>
  <r>
    <s v="ORD109153"/>
    <s v="T-shirt Cotton"/>
    <x v="1"/>
    <x v="5"/>
    <x v="0"/>
    <x v="3"/>
    <n v="11975.06"/>
    <n v="1"/>
    <x v="9148"/>
    <x v="86"/>
    <n v="3039"/>
    <x v="120"/>
    <m/>
    <m/>
    <s v="sq"/>
    <s v="sq"/>
    <n v="3665.44"/>
    <n v="91504159.730000004"/>
    <n v="91504159.730000004"/>
    <s v="Dubai"/>
  </r>
  <r>
    <s v="ORD109154"/>
    <s v="T-shirt Cotton"/>
    <x v="1"/>
    <x v="5"/>
    <x v="0"/>
    <x v="2"/>
    <n v="14735.95"/>
    <n v="5"/>
    <x v="9149"/>
    <x v="69"/>
    <n v="2955"/>
    <x v="238"/>
    <m/>
    <m/>
    <s v="sq"/>
    <s v="sq"/>
    <n v="26648.76"/>
    <n v="91504159.730000004"/>
    <n v="91504159.730000004"/>
    <s v="Casablanca"/>
  </r>
  <r>
    <s v="ORD109155"/>
    <s v="Smartwatch FitPro"/>
    <x v="4"/>
    <x v="6"/>
    <x v="0"/>
    <x v="3"/>
    <n v="1583.2"/>
    <n v="2"/>
    <x v="9150"/>
    <x v="99"/>
    <n v="1436"/>
    <x v="252"/>
    <m/>
    <m/>
    <s v="sq"/>
    <s v="sq"/>
    <n v="3665.44"/>
    <n v="31420413.200000018"/>
    <n v="31420413.200000018"/>
    <s v="Dubai"/>
  </r>
  <r>
    <s v="ORD109156"/>
    <s v="Samsung Galaxy A14"/>
    <x v="0"/>
    <x v="0"/>
    <x v="1"/>
    <x v="2"/>
    <n v="3559.25"/>
    <n v="1"/>
    <x v="9151"/>
    <x v="249"/>
    <n v="3275"/>
    <x v="209"/>
    <m/>
    <m/>
    <s v="Jumia"/>
    <s v="Jum"/>
    <n v="26648.76"/>
    <n v="92327183.770000085"/>
    <n v="92327183.770000085"/>
    <s v="Casablanca"/>
  </r>
  <r>
    <s v="ORD109157"/>
    <s v="Bluetooth Headset"/>
    <x v="2"/>
    <x v="2"/>
    <x v="0"/>
    <x v="2"/>
    <n v="14348.06"/>
    <n v="1"/>
    <x v="9152"/>
    <x v="20"/>
    <n v="3229"/>
    <x v="203"/>
    <m/>
    <m/>
    <s v="sq"/>
    <s v="sq"/>
    <n v="26648.76"/>
    <n v="29200970.130000021"/>
    <n v="29200970.130000021"/>
    <s v="Casablanca"/>
  </r>
  <r>
    <s v="ORD109158"/>
    <s v="T-shirt Cotton"/>
    <x v="1"/>
    <x v="5"/>
    <x v="2"/>
    <x v="0"/>
    <n v="6406.77"/>
    <n v="2"/>
    <x v="9153"/>
    <x v="70"/>
    <n v="4032"/>
    <x v="163"/>
    <m/>
    <m/>
    <s v="Amazon"/>
    <s v="Amazon"/>
    <n v="16284.02"/>
    <n v="91504159.730000004"/>
    <n v="91504159.730000004"/>
    <s v="Cairo"/>
  </r>
  <r>
    <s v="ORD109159"/>
    <s v="Smartwatch FitPro"/>
    <x v="4"/>
    <x v="6"/>
    <x v="1"/>
    <x v="0"/>
    <n v="10727.09"/>
    <n v="1"/>
    <x v="9154"/>
    <x v="23"/>
    <n v="435"/>
    <x v="260"/>
    <m/>
    <m/>
    <s v="Jumia"/>
    <s v="Jum"/>
    <n v="16284.02"/>
    <n v="31420413.200000018"/>
    <n v="31420413.200000018"/>
    <s v="Cairo"/>
  </r>
  <r>
    <s v="ORD109160"/>
    <s v="Samsung Galaxy A14"/>
    <x v="0"/>
    <x v="0"/>
    <x v="1"/>
    <x v="5"/>
    <n v="6399.19"/>
    <n v="3"/>
    <x v="9155"/>
    <x v="230"/>
    <n v="4478"/>
    <x v="254"/>
    <m/>
    <m/>
    <s v="Jumia"/>
    <s v="Jum"/>
    <n v="27872.98"/>
    <n v="92327183.770000085"/>
    <n v="92327183.770000085"/>
    <s v="Giza"/>
  </r>
  <r>
    <s v="ORD109161"/>
    <s v="Bluetooth Headset"/>
    <x v="2"/>
    <x v="2"/>
    <x v="1"/>
    <x v="2"/>
    <n v="7505.33"/>
    <n v="5"/>
    <x v="9156"/>
    <x v="372"/>
    <n v="3849"/>
    <x v="152"/>
    <m/>
    <m/>
    <s v="Jumia"/>
    <s v="Jum"/>
    <n v="26648.76"/>
    <n v="29200970.130000021"/>
    <n v="29200970.130000021"/>
    <s v="Casablanca"/>
  </r>
  <r>
    <s v="ORD109162"/>
    <s v="Xiaomi Redmi Note 12"/>
    <x v="0"/>
    <x v="7"/>
    <x v="2"/>
    <x v="5"/>
    <n v="5475.57"/>
    <n v="1"/>
    <x v="9157"/>
    <x v="16"/>
    <n v="2474"/>
    <x v="54"/>
    <m/>
    <m/>
    <s v="Amazon"/>
    <s v="Amazon"/>
    <n v="27872.98"/>
    <n v="92327183.770000085"/>
    <n v="92327183.770000085"/>
    <s v="Giza"/>
  </r>
  <r>
    <s v="ORD109163"/>
    <s v="Dell Inspiron 3501"/>
    <x v="3"/>
    <x v="8"/>
    <x v="2"/>
    <x v="3"/>
    <n v="11354.27"/>
    <n v="1"/>
    <x v="9158"/>
    <x v="265"/>
    <n v="4252"/>
    <x v="201"/>
    <m/>
    <m/>
    <s v="Amazon"/>
    <s v="Amazon"/>
    <n v="3665.44"/>
    <n v="57542997.559999913"/>
    <n v="57542997.559999913"/>
    <s v="Dubai"/>
  </r>
  <r>
    <s v="ORD109164"/>
    <s v="Bluetooth Headset"/>
    <x v="2"/>
    <x v="2"/>
    <x v="1"/>
    <x v="2"/>
    <n v="2532.83"/>
    <n v="4"/>
    <x v="9159"/>
    <x v="334"/>
    <n v="1170"/>
    <x v="159"/>
    <m/>
    <m/>
    <s v="Jumia"/>
    <s v="Jum"/>
    <n v="26648.76"/>
    <n v="29200970.130000021"/>
    <n v="29200970.130000021"/>
    <s v="Casablanca"/>
  </r>
  <r>
    <s v="ORD109165"/>
    <s v="Xiaomi Redmi Note 12"/>
    <x v="0"/>
    <x v="7"/>
    <x v="0"/>
    <x v="2"/>
    <n v="11937.13"/>
    <n v="5"/>
    <x v="9160"/>
    <x v="122"/>
    <n v="4214"/>
    <x v="71"/>
    <m/>
    <m/>
    <s v="sq"/>
    <s v="sq"/>
    <n v="26648.76"/>
    <n v="92327183.770000085"/>
    <n v="92327183.770000085"/>
    <s v="Casablanca"/>
  </r>
  <r>
    <s v="ORD109166"/>
    <s v="Dell Inspiron 3501"/>
    <x v="3"/>
    <x v="8"/>
    <x v="2"/>
    <x v="0"/>
    <n v="7892.7"/>
    <n v="5"/>
    <x v="9161"/>
    <x v="153"/>
    <n v="4998"/>
    <x v="30"/>
    <m/>
    <m/>
    <s v="Amazon"/>
    <s v="Amazon"/>
    <n v="16284.02"/>
    <n v="57542997.559999913"/>
    <n v="57542997.559999913"/>
    <s v="Cairo"/>
  </r>
  <r>
    <s v="ORD109167"/>
    <s v="Smartwatch FitPro"/>
    <x v="4"/>
    <x v="6"/>
    <x v="1"/>
    <x v="5"/>
    <n v="1257.81"/>
    <n v="1"/>
    <x v="9162"/>
    <x v="209"/>
    <n v="4071"/>
    <x v="159"/>
    <m/>
    <m/>
    <s v="Jumia"/>
    <s v="Jum"/>
    <n v="27872.98"/>
    <n v="31420413.200000018"/>
    <n v="31420413.200000018"/>
    <s v="Giza"/>
  </r>
  <r>
    <s v="ORD109168"/>
    <s v="iPhone 13"/>
    <x v="0"/>
    <x v="4"/>
    <x v="2"/>
    <x v="0"/>
    <n v="19582.439999999999"/>
    <n v="4"/>
    <x v="9163"/>
    <x v="143"/>
    <n v="4357"/>
    <x v="331"/>
    <m/>
    <m/>
    <s v="Amazon"/>
    <s v="Amazon"/>
    <n v="16284.02"/>
    <n v="92327183.770000085"/>
    <n v="92327183.770000085"/>
    <s v="Cairo"/>
  </r>
  <r>
    <s v="ORD109169"/>
    <s v="Nike Air Max"/>
    <x v="1"/>
    <x v="1"/>
    <x v="0"/>
    <x v="2"/>
    <n v="2843.87"/>
    <n v="2"/>
    <x v="9164"/>
    <x v="312"/>
    <n v="4941"/>
    <x v="330"/>
    <m/>
    <m/>
    <s v="sq"/>
    <s v="sq"/>
    <n v="26648.76"/>
    <n v="91504159.730000004"/>
    <n v="91504159.730000004"/>
    <s v="Casablanca"/>
  </r>
  <r>
    <s v="ORD109170"/>
    <s v="Samsung Galaxy A14"/>
    <x v="0"/>
    <x v="0"/>
    <x v="2"/>
    <x v="4"/>
    <n v="16099.58"/>
    <n v="1"/>
    <x v="9165"/>
    <x v="34"/>
    <n v="2769"/>
    <x v="216"/>
    <m/>
    <m/>
    <s v="Amazon"/>
    <s v="Amazon"/>
    <n v="99349.3"/>
    <n v="92327183.770000085"/>
    <n v="92327183.770000085"/>
    <s v="Riyadh"/>
  </r>
  <r>
    <s v="ORD109171"/>
    <s v="iPhone 13"/>
    <x v="0"/>
    <x v="4"/>
    <x v="2"/>
    <x v="4"/>
    <n v="7474.1"/>
    <n v="4"/>
    <x v="9166"/>
    <x v="55"/>
    <n v="653"/>
    <x v="135"/>
    <m/>
    <m/>
    <s v="Amazon"/>
    <s v="Amazon"/>
    <n v="99349.3"/>
    <n v="92327183.770000085"/>
    <n v="92327183.770000085"/>
    <s v="Riyadh"/>
  </r>
  <r>
    <s v="ORD109172"/>
    <s v="Samsung Galaxy A14"/>
    <x v="0"/>
    <x v="0"/>
    <x v="1"/>
    <x v="2"/>
    <n v="3394.46"/>
    <n v="2"/>
    <x v="9167"/>
    <x v="315"/>
    <n v="2826"/>
    <x v="323"/>
    <m/>
    <m/>
    <s v="Jumia"/>
    <s v="Jum"/>
    <n v="26648.76"/>
    <n v="92327183.770000085"/>
    <n v="92327183.770000085"/>
    <s v="Casablanca"/>
  </r>
  <r>
    <s v="ORD109173"/>
    <s v="Adidas Running Shoes"/>
    <x v="1"/>
    <x v="9"/>
    <x v="1"/>
    <x v="0"/>
    <n v="8344.1"/>
    <n v="3"/>
    <x v="9168"/>
    <x v="203"/>
    <n v="702"/>
    <x v="287"/>
    <m/>
    <m/>
    <s v="Jumia"/>
    <s v="Jum"/>
    <n v="16284.02"/>
    <n v="91504159.730000004"/>
    <n v="91504159.730000004"/>
    <s v="Cairo"/>
  </r>
  <r>
    <s v="ORD109174"/>
    <s v="Bluetooth Headset"/>
    <x v="2"/>
    <x v="2"/>
    <x v="2"/>
    <x v="1"/>
    <n v="10312.89"/>
    <n v="1"/>
    <x v="9169"/>
    <x v="73"/>
    <n v="1403"/>
    <x v="80"/>
    <m/>
    <m/>
    <s v="Amazon"/>
    <s v="Amazon"/>
    <n v="13290.4"/>
    <n v="29200970.130000021"/>
    <n v="29200970.130000021"/>
    <s v="Alexandria"/>
  </r>
  <r>
    <s v="ORD109175"/>
    <s v="T-shirt Cotton"/>
    <x v="1"/>
    <x v="5"/>
    <x v="1"/>
    <x v="1"/>
    <n v="17295.439999999999"/>
    <n v="2"/>
    <x v="9170"/>
    <x v="313"/>
    <n v="4813"/>
    <x v="76"/>
    <m/>
    <m/>
    <s v="Jumia"/>
    <s v="Jum"/>
    <n v="13290.4"/>
    <n v="91504159.730000004"/>
    <n v="91504159.730000004"/>
    <s v="Alexandria"/>
  </r>
  <r>
    <s v="ORD109176"/>
    <s v="Dell Inspiron 3501"/>
    <x v="3"/>
    <x v="8"/>
    <x v="0"/>
    <x v="2"/>
    <n v="4641.34"/>
    <n v="5"/>
    <x v="9171"/>
    <x v="130"/>
    <n v="4682"/>
    <x v="27"/>
    <m/>
    <m/>
    <s v="sq"/>
    <s v="sq"/>
    <n v="26648.76"/>
    <n v="57542997.559999913"/>
    <n v="57542997.559999913"/>
    <s v="Casablanca"/>
  </r>
  <r>
    <s v="ORD109177"/>
    <s v="Adidas Running Shoes"/>
    <x v="1"/>
    <x v="9"/>
    <x v="2"/>
    <x v="3"/>
    <n v="12163.99"/>
    <n v="5"/>
    <x v="9172"/>
    <x v="248"/>
    <n v="1920"/>
    <x v="217"/>
    <m/>
    <m/>
    <s v="Amazon"/>
    <s v="Amazon"/>
    <n v="3665.44"/>
    <n v="91504159.730000004"/>
    <n v="91504159.730000004"/>
    <s v="Dubai"/>
  </r>
  <r>
    <s v="ORD109178"/>
    <s v="Xiaomi Redmi Note 12"/>
    <x v="0"/>
    <x v="7"/>
    <x v="0"/>
    <x v="1"/>
    <n v="13340.7"/>
    <n v="4"/>
    <x v="9173"/>
    <x v="214"/>
    <n v="2277"/>
    <x v="252"/>
    <m/>
    <m/>
    <s v="sq"/>
    <s v="sq"/>
    <n v="13290.4"/>
    <n v="92327183.770000085"/>
    <n v="92327183.770000085"/>
    <s v="Alexandria"/>
  </r>
  <r>
    <s v="ORD109179"/>
    <s v="Smartwatch FitPro"/>
    <x v="4"/>
    <x v="6"/>
    <x v="0"/>
    <x v="4"/>
    <n v="14179.08"/>
    <n v="4"/>
    <x v="9174"/>
    <x v="31"/>
    <n v="2962"/>
    <x v="85"/>
    <m/>
    <m/>
    <s v="sq"/>
    <s v="sq"/>
    <n v="99349.3"/>
    <n v="31420413.200000018"/>
    <n v="31420413.200000018"/>
    <s v="Riyadh"/>
  </r>
  <r>
    <s v="ORD109180"/>
    <s v="Smartwatch FitPro"/>
    <x v="4"/>
    <x v="6"/>
    <x v="1"/>
    <x v="4"/>
    <n v="6004.75"/>
    <n v="1"/>
    <x v="9175"/>
    <x v="185"/>
    <n v="4761"/>
    <x v="119"/>
    <m/>
    <m/>
    <s v="Jumia"/>
    <s v="Jum"/>
    <n v="99349.3"/>
    <n v="31420413.200000018"/>
    <n v="31420413.200000018"/>
    <s v="Riyadh"/>
  </r>
  <r>
    <s v="ORD109181"/>
    <s v="iPhone 13"/>
    <x v="0"/>
    <x v="4"/>
    <x v="2"/>
    <x v="2"/>
    <n v="15150.69"/>
    <n v="1"/>
    <x v="9176"/>
    <x v="302"/>
    <n v="3333"/>
    <x v="250"/>
    <m/>
    <m/>
    <s v="Amazon"/>
    <s v="Amazon"/>
    <n v="26648.76"/>
    <n v="92327183.770000085"/>
    <n v="92327183.770000085"/>
    <s v="Casablanca"/>
  </r>
  <r>
    <s v="ORD109182"/>
    <s v="HP Pavilion Laptop"/>
    <x v="3"/>
    <x v="3"/>
    <x v="1"/>
    <x v="5"/>
    <n v="19163.13"/>
    <n v="3"/>
    <x v="9177"/>
    <x v="324"/>
    <n v="4632"/>
    <x v="1"/>
    <m/>
    <m/>
    <s v="Jumia"/>
    <s v="Jum"/>
    <n v="27872.98"/>
    <n v="57542997.559999913"/>
    <n v="57542997.559999913"/>
    <s v="Giza"/>
  </r>
  <r>
    <s v="ORD109183"/>
    <s v="Dell Inspiron 3501"/>
    <x v="3"/>
    <x v="8"/>
    <x v="1"/>
    <x v="5"/>
    <n v="852.7"/>
    <n v="1"/>
    <x v="9178"/>
    <x v="256"/>
    <n v="2297"/>
    <x v="334"/>
    <m/>
    <m/>
    <s v="Jumia"/>
    <s v="Jum"/>
    <n v="27872.98"/>
    <n v="57542997.559999913"/>
    <n v="57542997.559999913"/>
    <s v="Giza"/>
  </r>
  <r>
    <s v="ORD109184"/>
    <s v="Dell Inspiron 3501"/>
    <x v="3"/>
    <x v="8"/>
    <x v="0"/>
    <x v="5"/>
    <n v="2680.51"/>
    <n v="5"/>
    <x v="9179"/>
    <x v="79"/>
    <n v="3335"/>
    <x v="234"/>
    <m/>
    <m/>
    <s v="sq"/>
    <s v="sq"/>
    <n v="27872.98"/>
    <n v="57542997.559999913"/>
    <n v="57542997.559999913"/>
    <s v="Giza"/>
  </r>
  <r>
    <s v="ORD109185"/>
    <s v="HP Pavilion Laptop"/>
    <x v="3"/>
    <x v="3"/>
    <x v="0"/>
    <x v="5"/>
    <n v="13164.87"/>
    <n v="2"/>
    <x v="9180"/>
    <x v="263"/>
    <n v="1489"/>
    <x v="163"/>
    <m/>
    <m/>
    <s v="sq"/>
    <s v="sq"/>
    <n v="27872.98"/>
    <n v="57542997.559999913"/>
    <n v="57542997.559999913"/>
    <s v="Giza"/>
  </r>
  <r>
    <s v="ORD109186"/>
    <s v="T-shirt Cotton"/>
    <x v="1"/>
    <x v="5"/>
    <x v="0"/>
    <x v="0"/>
    <n v="19109.34"/>
    <n v="5"/>
    <x v="9181"/>
    <x v="228"/>
    <n v="2939"/>
    <x v="313"/>
    <m/>
    <m/>
    <s v="sq"/>
    <s v="sq"/>
    <n v="16284.02"/>
    <n v="91504159.730000004"/>
    <n v="91504159.730000004"/>
    <s v="Cairo"/>
  </r>
  <r>
    <s v="ORD109187"/>
    <s v="T-shirt Cotton"/>
    <x v="1"/>
    <x v="5"/>
    <x v="2"/>
    <x v="1"/>
    <n v="10887.09"/>
    <n v="5"/>
    <x v="9182"/>
    <x v="17"/>
    <n v="1062"/>
    <x v="143"/>
    <m/>
    <m/>
    <s v="Amazon"/>
    <s v="Amazon"/>
    <n v="13290.4"/>
    <n v="91504159.730000004"/>
    <n v="91504159.730000004"/>
    <s v="Alexandria"/>
  </r>
  <r>
    <s v="ORD109188"/>
    <s v="Bluetooth Headset"/>
    <x v="2"/>
    <x v="2"/>
    <x v="2"/>
    <x v="2"/>
    <n v="13214.28"/>
    <n v="2"/>
    <x v="9183"/>
    <x v="32"/>
    <n v="1171"/>
    <x v="292"/>
    <m/>
    <m/>
    <s v="Amazon"/>
    <s v="Amazon"/>
    <n v="26648.76"/>
    <n v="29200970.130000021"/>
    <n v="29200970.130000021"/>
    <s v="Casablanca"/>
  </r>
  <r>
    <s v="ORD109189"/>
    <s v="Smartwatch FitPro"/>
    <x v="4"/>
    <x v="6"/>
    <x v="0"/>
    <x v="0"/>
    <n v="11624.21"/>
    <n v="1"/>
    <x v="9184"/>
    <x v="32"/>
    <n v="1186"/>
    <x v="151"/>
    <m/>
    <m/>
    <s v="sq"/>
    <s v="sq"/>
    <n v="16284.02"/>
    <n v="31420413.200000018"/>
    <n v="31420413.200000018"/>
    <s v="Cairo"/>
  </r>
  <r>
    <s v="ORD109190"/>
    <s v="Adidas Running Shoes"/>
    <x v="1"/>
    <x v="9"/>
    <x v="0"/>
    <x v="0"/>
    <n v="13148.56"/>
    <n v="3"/>
    <x v="9185"/>
    <x v="339"/>
    <n v="1304"/>
    <x v="3"/>
    <m/>
    <m/>
    <s v="sq"/>
    <s v="sq"/>
    <n v="16284.02"/>
    <n v="91504159.730000004"/>
    <n v="91504159.730000004"/>
    <s v="Cairo"/>
  </r>
  <r>
    <s v="ORD109191"/>
    <s v="Adidas Running Shoes"/>
    <x v="1"/>
    <x v="9"/>
    <x v="1"/>
    <x v="0"/>
    <n v="14576.98"/>
    <n v="3"/>
    <x v="9186"/>
    <x v="201"/>
    <n v="222"/>
    <x v="180"/>
    <m/>
    <m/>
    <s v="Jumia"/>
    <s v="Jum"/>
    <n v="16284.02"/>
    <n v="91504159.730000004"/>
    <n v="91504159.730000004"/>
    <s v="Cairo"/>
  </r>
  <r>
    <s v="ORD109192"/>
    <s v="Smartwatch FitPro"/>
    <x v="4"/>
    <x v="6"/>
    <x v="2"/>
    <x v="4"/>
    <n v="10283.44"/>
    <n v="5"/>
    <x v="9187"/>
    <x v="284"/>
    <n v="3259"/>
    <x v="93"/>
    <m/>
    <m/>
    <s v="Amazon"/>
    <s v="Amazon"/>
    <n v="99349.3"/>
    <n v="31420413.200000018"/>
    <n v="31420413.200000018"/>
    <s v="Riyadh"/>
  </r>
  <r>
    <s v="ORD109193"/>
    <s v="HP Pavilion Laptop"/>
    <x v="3"/>
    <x v="3"/>
    <x v="2"/>
    <x v="3"/>
    <n v="4992.7700000000004"/>
    <n v="2"/>
    <x v="9188"/>
    <x v="275"/>
    <n v="3159"/>
    <x v="28"/>
    <m/>
    <m/>
    <s v="Amazon"/>
    <s v="Amazon"/>
    <n v="3665.44"/>
    <n v="57542997.559999913"/>
    <n v="57542997.559999913"/>
    <s v="Dubai"/>
  </r>
  <r>
    <s v="ORD109194"/>
    <s v="Samsung Galaxy A14"/>
    <x v="0"/>
    <x v="0"/>
    <x v="2"/>
    <x v="3"/>
    <n v="12145.42"/>
    <n v="1"/>
    <x v="9189"/>
    <x v="29"/>
    <n v="1226"/>
    <x v="299"/>
    <m/>
    <m/>
    <s v="Amazon"/>
    <s v="Amazon"/>
    <n v="3665.44"/>
    <n v="92327183.770000085"/>
    <n v="92327183.770000085"/>
    <s v="Dubai"/>
  </r>
  <r>
    <s v="ORD109195"/>
    <s v="Adidas Running Shoes"/>
    <x v="1"/>
    <x v="9"/>
    <x v="2"/>
    <x v="3"/>
    <n v="4486"/>
    <n v="5"/>
    <x v="9190"/>
    <x v="194"/>
    <n v="1162"/>
    <x v="33"/>
    <m/>
    <m/>
    <s v="Amazon"/>
    <s v="Amazon"/>
    <n v="3665.44"/>
    <n v="91504159.730000004"/>
    <n v="91504159.730000004"/>
    <s v="Dubai"/>
  </r>
  <r>
    <s v="ORD109196"/>
    <s v="Dell Inspiron 3501"/>
    <x v="3"/>
    <x v="8"/>
    <x v="0"/>
    <x v="4"/>
    <n v="3255.24"/>
    <n v="1"/>
    <x v="9191"/>
    <x v="92"/>
    <n v="2512"/>
    <x v="19"/>
    <m/>
    <m/>
    <s v="sq"/>
    <s v="sq"/>
    <n v="99349.3"/>
    <n v="57542997.559999913"/>
    <n v="57542997.559999913"/>
    <s v="Riyadh"/>
  </r>
  <r>
    <s v="ORD109197"/>
    <s v="HP Pavilion Laptop"/>
    <x v="3"/>
    <x v="3"/>
    <x v="2"/>
    <x v="5"/>
    <n v="8128.33"/>
    <n v="5"/>
    <x v="9192"/>
    <x v="16"/>
    <n v="2174"/>
    <x v="355"/>
    <m/>
    <m/>
    <s v="Amazon"/>
    <s v="Amazon"/>
    <n v="27872.98"/>
    <n v="57542997.559999913"/>
    <n v="57542997.559999913"/>
    <s v="Giza"/>
  </r>
  <r>
    <s v="ORD109198"/>
    <s v="Nike Air Max"/>
    <x v="1"/>
    <x v="1"/>
    <x v="2"/>
    <x v="3"/>
    <n v="12612.47"/>
    <n v="4"/>
    <x v="9193"/>
    <x v="338"/>
    <n v="799"/>
    <x v="260"/>
    <m/>
    <m/>
    <s v="Amazon"/>
    <s v="Amazon"/>
    <n v="3665.44"/>
    <n v="91504159.730000004"/>
    <n v="91504159.730000004"/>
    <s v="Dubai"/>
  </r>
  <r>
    <s v="ORD109199"/>
    <s v="Samsung Galaxy A14"/>
    <x v="0"/>
    <x v="0"/>
    <x v="0"/>
    <x v="5"/>
    <n v="3225.82"/>
    <n v="3"/>
    <x v="9194"/>
    <x v="81"/>
    <n v="3669"/>
    <x v="95"/>
    <m/>
    <m/>
    <s v="sq"/>
    <s v="sq"/>
    <n v="27872.98"/>
    <n v="92327183.770000085"/>
    <n v="92327183.770000085"/>
    <s v="Giza"/>
  </r>
  <r>
    <s v="ORD109200"/>
    <s v="Samsung Galaxy A14"/>
    <x v="0"/>
    <x v="0"/>
    <x v="2"/>
    <x v="2"/>
    <n v="2675.55"/>
    <n v="2"/>
    <x v="9195"/>
    <x v="124"/>
    <n v="2301"/>
    <x v="167"/>
    <m/>
    <m/>
    <s v="Amazon"/>
    <s v="Amazon"/>
    <n v="26648.76"/>
    <n v="92327183.770000085"/>
    <n v="92327183.770000085"/>
    <s v="Casablanca"/>
  </r>
  <r>
    <s v="ORD109201"/>
    <s v="Smartwatch FitPro"/>
    <x v="4"/>
    <x v="6"/>
    <x v="0"/>
    <x v="5"/>
    <n v="4989.33"/>
    <n v="1"/>
    <x v="9196"/>
    <x v="20"/>
    <n v="4540"/>
    <x v="326"/>
    <m/>
    <m/>
    <s v="sq"/>
    <s v="sq"/>
    <n v="27872.98"/>
    <n v="31420413.200000018"/>
    <n v="31420413.200000018"/>
    <s v="Giza"/>
  </r>
  <r>
    <s v="ORD109202"/>
    <s v="Dell Inspiron 3501"/>
    <x v="3"/>
    <x v="8"/>
    <x v="1"/>
    <x v="1"/>
    <n v="6369.15"/>
    <n v="5"/>
    <x v="9197"/>
    <x v="231"/>
    <n v="752"/>
    <x v="209"/>
    <m/>
    <m/>
    <s v="Jumia"/>
    <s v="Jum"/>
    <n v="13290.4"/>
    <n v="57542997.559999913"/>
    <n v="57542997.559999913"/>
    <s v="Alexandria"/>
  </r>
  <r>
    <s v="ORD109203"/>
    <s v="Samsung Galaxy A14"/>
    <x v="0"/>
    <x v="0"/>
    <x v="1"/>
    <x v="5"/>
    <n v="13774.71"/>
    <n v="1"/>
    <x v="9198"/>
    <x v="338"/>
    <n v="1258"/>
    <x v="93"/>
    <m/>
    <m/>
    <s v="Jumia"/>
    <s v="Jum"/>
    <n v="27872.98"/>
    <n v="92327183.770000085"/>
    <n v="92327183.770000085"/>
    <s v="Giza"/>
  </r>
  <r>
    <s v="ORD109204"/>
    <s v="Adidas Running Shoes"/>
    <x v="1"/>
    <x v="9"/>
    <x v="0"/>
    <x v="0"/>
    <n v="15614.79"/>
    <n v="5"/>
    <x v="9199"/>
    <x v="187"/>
    <n v="1459"/>
    <x v="119"/>
    <m/>
    <m/>
    <s v="sq"/>
    <s v="sq"/>
    <n v="16284.02"/>
    <n v="91504159.730000004"/>
    <n v="91504159.730000004"/>
    <s v="Cairo"/>
  </r>
  <r>
    <s v="ORD109205"/>
    <s v="T-shirt Cotton"/>
    <x v="1"/>
    <x v="5"/>
    <x v="0"/>
    <x v="1"/>
    <n v="14963.42"/>
    <n v="5"/>
    <x v="9200"/>
    <x v="341"/>
    <n v="3103"/>
    <x v="155"/>
    <m/>
    <m/>
    <s v="sq"/>
    <s v="sq"/>
    <n v="13290.4"/>
    <n v="91504159.730000004"/>
    <n v="91504159.730000004"/>
    <s v="Alexandria"/>
  </r>
  <r>
    <s v="ORD109206"/>
    <s v="T-shirt Cotton"/>
    <x v="1"/>
    <x v="5"/>
    <x v="2"/>
    <x v="3"/>
    <n v="6063.43"/>
    <n v="4"/>
    <x v="9201"/>
    <x v="162"/>
    <n v="2321"/>
    <x v="82"/>
    <m/>
    <m/>
    <s v="Amazon"/>
    <s v="Amazon"/>
    <n v="3665.44"/>
    <n v="91504159.730000004"/>
    <n v="91504159.730000004"/>
    <s v="Dubai"/>
  </r>
  <r>
    <s v="ORD109207"/>
    <s v="HP Pavilion Laptop"/>
    <x v="3"/>
    <x v="3"/>
    <x v="2"/>
    <x v="5"/>
    <n v="12781.06"/>
    <n v="5"/>
    <x v="9202"/>
    <x v="93"/>
    <n v="3471"/>
    <x v="256"/>
    <m/>
    <m/>
    <s v="Amazon"/>
    <s v="Amazon"/>
    <n v="27872.98"/>
    <n v="57542997.559999913"/>
    <n v="57542997.559999913"/>
    <s v="Giza"/>
  </r>
  <r>
    <s v="ORD109208"/>
    <s v="HP Pavilion Laptop"/>
    <x v="3"/>
    <x v="3"/>
    <x v="2"/>
    <x v="5"/>
    <n v="9028.2999999999993"/>
    <n v="5"/>
    <x v="9203"/>
    <x v="67"/>
    <n v="3244"/>
    <x v="134"/>
    <m/>
    <m/>
    <s v="Amazon"/>
    <s v="Amazon"/>
    <n v="27872.98"/>
    <n v="57542997.559999913"/>
    <n v="57542997.559999913"/>
    <s v="Giza"/>
  </r>
  <r>
    <s v="ORD109209"/>
    <s v="Bluetooth Headset"/>
    <x v="2"/>
    <x v="2"/>
    <x v="1"/>
    <x v="0"/>
    <n v="15830.29"/>
    <n v="1"/>
    <x v="9204"/>
    <x v="93"/>
    <n v="3057"/>
    <x v="5"/>
    <m/>
    <m/>
    <s v="Jumia"/>
    <s v="Jum"/>
    <n v="16284.02"/>
    <n v="29200970.130000021"/>
    <n v="29200970.130000021"/>
    <s v="Cairo"/>
  </r>
  <r>
    <s v="ORD109210"/>
    <s v="iPhone 13"/>
    <x v="0"/>
    <x v="4"/>
    <x v="0"/>
    <x v="3"/>
    <n v="611.77"/>
    <n v="1"/>
    <x v="9205"/>
    <x v="3"/>
    <n v="4763"/>
    <x v="320"/>
    <m/>
    <m/>
    <s v="sq"/>
    <s v="sq"/>
    <n v="3665.44"/>
    <n v="92327183.770000085"/>
    <n v="92327183.770000085"/>
    <s v="Dubai"/>
  </r>
  <r>
    <s v="ORD109211"/>
    <s v="Bluetooth Headset"/>
    <x v="2"/>
    <x v="2"/>
    <x v="1"/>
    <x v="5"/>
    <n v="5032.83"/>
    <n v="5"/>
    <x v="9206"/>
    <x v="120"/>
    <n v="4148"/>
    <x v="167"/>
    <m/>
    <m/>
    <s v="Jumia"/>
    <s v="Jum"/>
    <n v="27872.98"/>
    <n v="29200970.130000021"/>
    <n v="29200970.130000021"/>
    <s v="Giza"/>
  </r>
  <r>
    <s v="ORD109212"/>
    <s v="Adidas Running Shoes"/>
    <x v="1"/>
    <x v="9"/>
    <x v="0"/>
    <x v="3"/>
    <n v="6534.87"/>
    <n v="2"/>
    <x v="9207"/>
    <x v="364"/>
    <n v="471"/>
    <x v="7"/>
    <m/>
    <m/>
    <s v="sq"/>
    <s v="sq"/>
    <n v="3665.44"/>
    <n v="91504159.730000004"/>
    <n v="91504159.730000004"/>
    <s v="Dubai"/>
  </r>
  <r>
    <s v="ORD109213"/>
    <s v="Xiaomi Redmi Note 12"/>
    <x v="0"/>
    <x v="7"/>
    <x v="2"/>
    <x v="5"/>
    <n v="19537.86"/>
    <n v="4"/>
    <x v="9208"/>
    <x v="365"/>
    <n v="4837"/>
    <x v="124"/>
    <m/>
    <m/>
    <s v="Amazon"/>
    <s v="Amazon"/>
    <n v="27872.98"/>
    <n v="92327183.770000085"/>
    <n v="92327183.770000085"/>
    <s v="Giza"/>
  </r>
  <r>
    <s v="ORD109214"/>
    <s v="Bluetooth Headset"/>
    <x v="2"/>
    <x v="2"/>
    <x v="0"/>
    <x v="1"/>
    <n v="5237.43"/>
    <n v="3"/>
    <x v="9209"/>
    <x v="112"/>
    <n v="2028"/>
    <x v="105"/>
    <m/>
    <m/>
    <s v="sq"/>
    <s v="sq"/>
    <n v="13290.4"/>
    <n v="29200970.130000021"/>
    <n v="29200970.130000021"/>
    <s v="Alexandria"/>
  </r>
  <r>
    <s v="ORD109215"/>
    <s v="Nike Air Max"/>
    <x v="1"/>
    <x v="1"/>
    <x v="2"/>
    <x v="0"/>
    <n v="2598.56"/>
    <n v="1"/>
    <x v="9210"/>
    <x v="303"/>
    <n v="1804"/>
    <x v="120"/>
    <m/>
    <m/>
    <s v="Amazon"/>
    <s v="Amazon"/>
    <n v="16284.02"/>
    <n v="91504159.730000004"/>
    <n v="91504159.730000004"/>
    <s v="Cairo"/>
  </r>
  <r>
    <s v="ORD109216"/>
    <s v="Xiaomi Redmi Note 12"/>
    <x v="0"/>
    <x v="7"/>
    <x v="1"/>
    <x v="1"/>
    <n v="13621.89"/>
    <n v="1"/>
    <x v="9211"/>
    <x v="329"/>
    <n v="411"/>
    <x v="36"/>
    <m/>
    <m/>
    <s v="Jumia"/>
    <s v="Jum"/>
    <n v="13290.4"/>
    <n v="92327183.770000085"/>
    <n v="92327183.770000085"/>
    <s v="Alexandria"/>
  </r>
  <r>
    <s v="ORD109217"/>
    <s v="Xiaomi Redmi Note 12"/>
    <x v="0"/>
    <x v="7"/>
    <x v="2"/>
    <x v="5"/>
    <n v="8492.7800000000007"/>
    <n v="3"/>
    <x v="9212"/>
    <x v="399"/>
    <n v="2397"/>
    <x v="141"/>
    <m/>
    <m/>
    <s v="Amazon"/>
    <s v="Amazon"/>
    <n v="27872.98"/>
    <n v="92327183.770000085"/>
    <n v="92327183.770000085"/>
    <s v="Giza"/>
  </r>
  <r>
    <s v="ORD109218"/>
    <s v="Bluetooth Headset"/>
    <x v="2"/>
    <x v="2"/>
    <x v="2"/>
    <x v="1"/>
    <n v="1700.58"/>
    <n v="2"/>
    <x v="9213"/>
    <x v="15"/>
    <n v="854"/>
    <x v="311"/>
    <m/>
    <m/>
    <s v="Amazon"/>
    <s v="Amazon"/>
    <n v="13290.4"/>
    <n v="29200970.130000021"/>
    <n v="29200970.130000021"/>
    <s v="Alexandria"/>
  </r>
  <r>
    <s v="ORD109219"/>
    <s v="HP Pavilion Laptop"/>
    <x v="3"/>
    <x v="3"/>
    <x v="0"/>
    <x v="2"/>
    <n v="14631.14"/>
    <n v="3"/>
    <x v="9214"/>
    <x v="274"/>
    <n v="1455"/>
    <x v="106"/>
    <m/>
    <m/>
    <s v="sq"/>
    <s v="sq"/>
    <n v="26648.76"/>
    <n v="57542997.559999913"/>
    <n v="57542997.559999913"/>
    <s v="Casablanca"/>
  </r>
  <r>
    <s v="ORD109220"/>
    <s v="T-shirt Cotton"/>
    <x v="1"/>
    <x v="5"/>
    <x v="2"/>
    <x v="1"/>
    <n v="1818.23"/>
    <n v="4"/>
    <x v="9215"/>
    <x v="131"/>
    <n v="4192"/>
    <x v="148"/>
    <m/>
    <m/>
    <s v="Amazon"/>
    <s v="Amazon"/>
    <n v="13290.4"/>
    <n v="91504159.730000004"/>
    <n v="91504159.730000004"/>
    <s v="Alexandria"/>
  </r>
  <r>
    <s v="ORD109221"/>
    <s v="Dell Inspiron 3501"/>
    <x v="3"/>
    <x v="8"/>
    <x v="2"/>
    <x v="3"/>
    <n v="14797.67"/>
    <n v="5"/>
    <x v="9216"/>
    <x v="28"/>
    <n v="1057"/>
    <x v="230"/>
    <m/>
    <m/>
    <s v="Amazon"/>
    <s v="Amazon"/>
    <n v="3665.44"/>
    <n v="57542997.559999913"/>
    <n v="57542997.559999913"/>
    <s v="Dubai"/>
  </r>
  <r>
    <s v="ORD109222"/>
    <s v="Xiaomi Redmi Note 12"/>
    <x v="0"/>
    <x v="7"/>
    <x v="0"/>
    <x v="0"/>
    <n v="12384.14"/>
    <n v="4"/>
    <x v="9217"/>
    <x v="241"/>
    <n v="1870"/>
    <x v="339"/>
    <m/>
    <m/>
    <s v="sq"/>
    <s v="sq"/>
    <n v="16284.02"/>
    <n v="92327183.770000085"/>
    <n v="92327183.770000085"/>
    <s v="Cairo"/>
  </r>
  <r>
    <s v="ORD109223"/>
    <s v="Samsung Galaxy A14"/>
    <x v="0"/>
    <x v="0"/>
    <x v="2"/>
    <x v="4"/>
    <n v="14821.9"/>
    <n v="3"/>
    <x v="9218"/>
    <x v="293"/>
    <n v="4727"/>
    <x v="3"/>
    <m/>
    <m/>
    <s v="Amazon"/>
    <s v="Amazon"/>
    <n v="99349.3"/>
    <n v="92327183.770000085"/>
    <n v="92327183.770000085"/>
    <s v="Riyadh"/>
  </r>
  <r>
    <s v="ORD109224"/>
    <s v="Bluetooth Headset"/>
    <x v="2"/>
    <x v="2"/>
    <x v="1"/>
    <x v="4"/>
    <n v="9234.43"/>
    <n v="2"/>
    <x v="9219"/>
    <x v="180"/>
    <n v="3395"/>
    <x v="37"/>
    <m/>
    <m/>
    <s v="Jumia"/>
    <s v="Jum"/>
    <n v="99349.3"/>
    <n v="29200970.130000021"/>
    <n v="29200970.130000021"/>
    <s v="Riyadh"/>
  </r>
  <r>
    <s v="ORD109225"/>
    <s v="Samsung Galaxy A14"/>
    <x v="0"/>
    <x v="0"/>
    <x v="0"/>
    <x v="1"/>
    <n v="13872.91"/>
    <n v="2"/>
    <x v="9220"/>
    <x v="30"/>
    <n v="1630"/>
    <x v="126"/>
    <m/>
    <m/>
    <s v="sq"/>
    <s v="sq"/>
    <n v="13290.4"/>
    <n v="92327183.770000085"/>
    <n v="92327183.770000085"/>
    <s v="Alexandria"/>
  </r>
  <r>
    <s v="ORD109226"/>
    <s v="HP Pavilion Laptop"/>
    <x v="3"/>
    <x v="3"/>
    <x v="1"/>
    <x v="2"/>
    <n v="2537.23"/>
    <n v="3"/>
    <x v="9221"/>
    <x v="158"/>
    <n v="2237"/>
    <x v="329"/>
    <m/>
    <m/>
    <s v="Jumia"/>
    <s v="Jum"/>
    <n v="26648.76"/>
    <n v="57542997.559999913"/>
    <n v="57542997.559999913"/>
    <s v="Casablanca"/>
  </r>
  <r>
    <s v="ORD109227"/>
    <s v="T-shirt Cotton"/>
    <x v="1"/>
    <x v="5"/>
    <x v="2"/>
    <x v="4"/>
    <n v="18543.669999999998"/>
    <n v="4"/>
    <x v="9222"/>
    <x v="261"/>
    <n v="393"/>
    <x v="67"/>
    <m/>
    <m/>
    <s v="Amazon"/>
    <s v="Amazon"/>
    <n v="99349.3"/>
    <n v="91504159.730000004"/>
    <n v="91504159.730000004"/>
    <s v="Riyadh"/>
  </r>
  <r>
    <s v="ORD109228"/>
    <s v="Smartwatch FitPro"/>
    <x v="4"/>
    <x v="6"/>
    <x v="1"/>
    <x v="1"/>
    <n v="15642.53"/>
    <n v="1"/>
    <x v="9223"/>
    <x v="282"/>
    <n v="2501"/>
    <x v="328"/>
    <m/>
    <m/>
    <s v="Jumia"/>
    <s v="Jum"/>
    <n v="13290.4"/>
    <n v="31420413.200000018"/>
    <n v="31420413.200000018"/>
    <s v="Alexandria"/>
  </r>
  <r>
    <s v="ORD109229"/>
    <s v="Smartwatch FitPro"/>
    <x v="4"/>
    <x v="6"/>
    <x v="2"/>
    <x v="5"/>
    <n v="10289.450000000001"/>
    <n v="2"/>
    <x v="9224"/>
    <x v="369"/>
    <n v="3441"/>
    <x v="352"/>
    <m/>
    <m/>
    <s v="Amazon"/>
    <s v="Amazon"/>
    <n v="27872.98"/>
    <n v="31420413.200000018"/>
    <n v="31420413.200000018"/>
    <s v="Giza"/>
  </r>
  <r>
    <s v="ORD109230"/>
    <s v="T-shirt Cotton"/>
    <x v="1"/>
    <x v="5"/>
    <x v="2"/>
    <x v="4"/>
    <n v="18564"/>
    <n v="1"/>
    <x v="9225"/>
    <x v="360"/>
    <n v="4622"/>
    <x v="102"/>
    <m/>
    <m/>
    <s v="Amazon"/>
    <s v="Amazon"/>
    <n v="99349.3"/>
    <n v="91504159.730000004"/>
    <n v="91504159.730000004"/>
    <s v="Riyadh"/>
  </r>
  <r>
    <s v="ORD109231"/>
    <s v="iPhone 13"/>
    <x v="0"/>
    <x v="4"/>
    <x v="0"/>
    <x v="3"/>
    <n v="8316.84"/>
    <n v="2"/>
    <x v="9226"/>
    <x v="351"/>
    <n v="400"/>
    <x v="261"/>
    <m/>
    <m/>
    <s v="sq"/>
    <s v="sq"/>
    <n v="3665.44"/>
    <n v="92327183.770000085"/>
    <n v="92327183.770000085"/>
    <s v="Dubai"/>
  </r>
  <r>
    <s v="ORD109232"/>
    <s v="Smartwatch FitPro"/>
    <x v="4"/>
    <x v="6"/>
    <x v="1"/>
    <x v="3"/>
    <n v="12026.19"/>
    <n v="2"/>
    <x v="9227"/>
    <x v="384"/>
    <n v="4691"/>
    <x v="225"/>
    <m/>
    <m/>
    <s v="Jumia"/>
    <s v="Jum"/>
    <n v="3665.44"/>
    <n v="31420413.200000018"/>
    <n v="31420413.200000018"/>
    <s v="Dubai"/>
  </r>
  <r>
    <s v="ORD109233"/>
    <s v="Smartwatch FitPro"/>
    <x v="4"/>
    <x v="6"/>
    <x v="1"/>
    <x v="4"/>
    <n v="19301.259999999998"/>
    <n v="4"/>
    <x v="9228"/>
    <x v="367"/>
    <n v="4155"/>
    <x v="357"/>
    <m/>
    <m/>
    <s v="Jumia"/>
    <s v="Jum"/>
    <n v="99349.3"/>
    <n v="31420413.200000018"/>
    <n v="31420413.200000018"/>
    <s v="Riyadh"/>
  </r>
  <r>
    <s v="ORD109234"/>
    <s v="Adidas Running Shoes"/>
    <x v="1"/>
    <x v="9"/>
    <x v="0"/>
    <x v="3"/>
    <n v="15263.06"/>
    <n v="4"/>
    <x v="9229"/>
    <x v="138"/>
    <n v="2123"/>
    <x v="102"/>
    <m/>
    <m/>
    <s v="sq"/>
    <s v="sq"/>
    <n v="3665.44"/>
    <n v="91504159.730000004"/>
    <n v="91504159.730000004"/>
    <s v="Dubai"/>
  </r>
  <r>
    <s v="ORD109235"/>
    <s v="HP Pavilion Laptop"/>
    <x v="3"/>
    <x v="3"/>
    <x v="2"/>
    <x v="0"/>
    <n v="3686.6"/>
    <n v="5"/>
    <x v="9230"/>
    <x v="282"/>
    <n v="786"/>
    <x v="267"/>
    <m/>
    <m/>
    <s v="Amazon"/>
    <s v="Amazon"/>
    <n v="16284.02"/>
    <n v="57542997.559999913"/>
    <n v="57542997.559999913"/>
    <s v="Cairo"/>
  </r>
  <r>
    <s v="ORD109236"/>
    <s v="Nike Air Max"/>
    <x v="1"/>
    <x v="1"/>
    <x v="1"/>
    <x v="5"/>
    <n v="13187.2"/>
    <n v="1"/>
    <x v="9231"/>
    <x v="59"/>
    <n v="362"/>
    <x v="235"/>
    <m/>
    <m/>
    <s v="Jumia"/>
    <s v="Jum"/>
    <n v="27872.98"/>
    <n v="91504159.730000004"/>
    <n v="91504159.730000004"/>
    <s v="Giza"/>
  </r>
  <r>
    <s v="ORD109237"/>
    <s v="Adidas Running Shoes"/>
    <x v="1"/>
    <x v="9"/>
    <x v="2"/>
    <x v="5"/>
    <n v="18084.939999999999"/>
    <n v="3"/>
    <x v="9232"/>
    <x v="177"/>
    <n v="2925"/>
    <x v="184"/>
    <m/>
    <m/>
    <s v="Amazon"/>
    <s v="Amazon"/>
    <n v="27872.98"/>
    <n v="91504159.730000004"/>
    <n v="91504159.730000004"/>
    <s v="Giza"/>
  </r>
  <r>
    <s v="ORD109238"/>
    <s v="Adidas Running Shoes"/>
    <x v="1"/>
    <x v="9"/>
    <x v="1"/>
    <x v="0"/>
    <n v="6015.86"/>
    <n v="4"/>
    <x v="9233"/>
    <x v="194"/>
    <n v="631"/>
    <x v="56"/>
    <m/>
    <m/>
    <s v="Jumia"/>
    <s v="Jum"/>
    <n v="16284.02"/>
    <n v="91504159.730000004"/>
    <n v="91504159.730000004"/>
    <s v="Cairo"/>
  </r>
  <r>
    <s v="ORD109239"/>
    <s v="Dell Inspiron 3501"/>
    <x v="3"/>
    <x v="8"/>
    <x v="0"/>
    <x v="5"/>
    <n v="13050.69"/>
    <n v="1"/>
    <x v="9234"/>
    <x v="370"/>
    <n v="1547"/>
    <x v="206"/>
    <m/>
    <m/>
    <s v="sq"/>
    <s v="sq"/>
    <n v="27872.98"/>
    <n v="57542997.559999913"/>
    <n v="57542997.559999913"/>
    <s v="Giza"/>
  </r>
  <r>
    <s v="ORD109240"/>
    <s v="Nike Air Max"/>
    <x v="1"/>
    <x v="1"/>
    <x v="1"/>
    <x v="4"/>
    <n v="5940.73"/>
    <n v="4"/>
    <x v="9235"/>
    <x v="51"/>
    <n v="3643"/>
    <x v="101"/>
    <m/>
    <m/>
    <s v="Jumia"/>
    <s v="Jum"/>
    <n v="99349.3"/>
    <n v="91504159.730000004"/>
    <n v="91504159.730000004"/>
    <s v="Riyadh"/>
  </r>
  <r>
    <s v="ORD109241"/>
    <s v="Bluetooth Headset"/>
    <x v="2"/>
    <x v="2"/>
    <x v="2"/>
    <x v="3"/>
    <n v="10368.08"/>
    <n v="2"/>
    <x v="9236"/>
    <x v="304"/>
    <n v="472"/>
    <x v="295"/>
    <m/>
    <m/>
    <s v="Amazon"/>
    <s v="Amazon"/>
    <n v="3665.44"/>
    <n v="29200970.130000021"/>
    <n v="29200970.130000021"/>
    <s v="Dubai"/>
  </r>
  <r>
    <s v="ORD109242"/>
    <s v="Nike Air Max"/>
    <x v="1"/>
    <x v="1"/>
    <x v="1"/>
    <x v="0"/>
    <n v="14299.7"/>
    <n v="4"/>
    <x v="9237"/>
    <x v="108"/>
    <n v="2609"/>
    <x v="137"/>
    <m/>
    <m/>
    <s v="Jumia"/>
    <s v="Jum"/>
    <n v="16284.02"/>
    <n v="91504159.730000004"/>
    <n v="91504159.730000004"/>
    <s v="Cairo"/>
  </r>
  <r>
    <s v="ORD109243"/>
    <s v="Xiaomi Redmi Note 12"/>
    <x v="0"/>
    <x v="7"/>
    <x v="1"/>
    <x v="0"/>
    <n v="5530.68"/>
    <n v="4"/>
    <x v="9238"/>
    <x v="164"/>
    <n v="4881"/>
    <x v="38"/>
    <m/>
    <m/>
    <s v="Jumia"/>
    <s v="Jum"/>
    <n v="16284.02"/>
    <n v="92327183.770000085"/>
    <n v="92327183.770000085"/>
    <s v="Cairo"/>
  </r>
  <r>
    <s v="ORD109244"/>
    <s v="iPhone 13"/>
    <x v="0"/>
    <x v="4"/>
    <x v="1"/>
    <x v="2"/>
    <n v="3933.64"/>
    <n v="3"/>
    <x v="9239"/>
    <x v="375"/>
    <n v="2437"/>
    <x v="254"/>
    <m/>
    <m/>
    <s v="Jumia"/>
    <s v="Jum"/>
    <n v="26648.76"/>
    <n v="92327183.770000085"/>
    <n v="92327183.770000085"/>
    <s v="Casablanca"/>
  </r>
  <r>
    <s v="ORD109245"/>
    <s v="Bluetooth Headset"/>
    <x v="2"/>
    <x v="2"/>
    <x v="1"/>
    <x v="3"/>
    <n v="3794.53"/>
    <n v="3"/>
    <x v="9240"/>
    <x v="259"/>
    <n v="1042"/>
    <x v="35"/>
    <m/>
    <m/>
    <s v="Jumia"/>
    <s v="Jum"/>
    <n v="3665.44"/>
    <n v="29200970.130000021"/>
    <n v="29200970.130000021"/>
    <s v="Dubai"/>
  </r>
  <r>
    <s v="ORD109246"/>
    <s v="Nike Air Max"/>
    <x v="1"/>
    <x v="1"/>
    <x v="1"/>
    <x v="0"/>
    <n v="12817.22"/>
    <n v="2"/>
    <x v="9241"/>
    <x v="151"/>
    <n v="384"/>
    <x v="242"/>
    <m/>
    <m/>
    <s v="Jumia"/>
    <s v="Jum"/>
    <n v="16284.02"/>
    <n v="91504159.730000004"/>
    <n v="91504159.730000004"/>
    <s v="Cairo"/>
  </r>
  <r>
    <s v="ORD109247"/>
    <s v="Smartwatch FitPro"/>
    <x v="4"/>
    <x v="6"/>
    <x v="1"/>
    <x v="2"/>
    <n v="1770.63"/>
    <n v="4"/>
    <x v="9242"/>
    <x v="298"/>
    <n v="3742"/>
    <x v="166"/>
    <m/>
    <m/>
    <s v="Jumia"/>
    <s v="Jum"/>
    <n v="26648.76"/>
    <n v="31420413.200000018"/>
    <n v="31420413.200000018"/>
    <s v="Casablanca"/>
  </r>
  <r>
    <s v="ORD109248"/>
    <s v="HP Pavilion Laptop"/>
    <x v="3"/>
    <x v="3"/>
    <x v="0"/>
    <x v="3"/>
    <n v="14121.93"/>
    <n v="4"/>
    <x v="9243"/>
    <x v="340"/>
    <n v="2728"/>
    <x v="279"/>
    <m/>
    <m/>
    <s v="sq"/>
    <s v="sq"/>
    <n v="3665.44"/>
    <n v="57542997.559999913"/>
    <n v="57542997.559999913"/>
    <s v="Dubai"/>
  </r>
  <r>
    <s v="ORD109249"/>
    <s v="Smartwatch FitPro"/>
    <x v="4"/>
    <x v="6"/>
    <x v="0"/>
    <x v="0"/>
    <n v="14949.55"/>
    <n v="1"/>
    <x v="9244"/>
    <x v="267"/>
    <n v="1682"/>
    <x v="46"/>
    <m/>
    <m/>
    <s v="sq"/>
    <s v="sq"/>
    <n v="16284.02"/>
    <n v="31420413.200000018"/>
    <n v="31420413.200000018"/>
    <s v="Cairo"/>
  </r>
  <r>
    <s v="ORD109250"/>
    <s v="HP Pavilion Laptop"/>
    <x v="3"/>
    <x v="3"/>
    <x v="0"/>
    <x v="4"/>
    <n v="6559.05"/>
    <n v="4"/>
    <x v="9245"/>
    <x v="1"/>
    <n v="2763"/>
    <x v="284"/>
    <m/>
    <m/>
    <s v="sq"/>
    <s v="sq"/>
    <n v="99349.3"/>
    <n v="57542997.559999913"/>
    <n v="57542997.559999913"/>
    <s v="Riyadh"/>
  </r>
  <r>
    <s v="ORD109251"/>
    <s v="Nike Air Max"/>
    <x v="1"/>
    <x v="1"/>
    <x v="0"/>
    <x v="0"/>
    <n v="1643.32"/>
    <n v="2"/>
    <x v="9246"/>
    <x v="378"/>
    <n v="4859"/>
    <x v="3"/>
    <m/>
    <m/>
    <s v="sq"/>
    <s v="sq"/>
    <n v="16284.02"/>
    <n v="91504159.730000004"/>
    <n v="91504159.730000004"/>
    <s v="Cairo"/>
  </r>
  <r>
    <s v="ORD109252"/>
    <s v="Bluetooth Headset"/>
    <x v="2"/>
    <x v="2"/>
    <x v="2"/>
    <x v="0"/>
    <n v="8783.4599999999991"/>
    <n v="4"/>
    <x v="9247"/>
    <x v="131"/>
    <n v="1284"/>
    <x v="75"/>
    <m/>
    <m/>
    <s v="Amazon"/>
    <s v="Amazon"/>
    <n v="16284.02"/>
    <n v="29200970.130000021"/>
    <n v="29200970.130000021"/>
    <s v="Cairo"/>
  </r>
  <r>
    <s v="ORD109253"/>
    <s v="HP Pavilion Laptop"/>
    <x v="3"/>
    <x v="3"/>
    <x v="0"/>
    <x v="2"/>
    <n v="7298.15"/>
    <n v="2"/>
    <x v="9248"/>
    <x v="313"/>
    <n v="1602"/>
    <x v="189"/>
    <m/>
    <m/>
    <s v="sq"/>
    <s v="sq"/>
    <n v="26648.76"/>
    <n v="57542997.559999913"/>
    <n v="57542997.559999913"/>
    <s v="Casablanca"/>
  </r>
  <r>
    <s v="ORD109254"/>
    <s v="Samsung Galaxy A14"/>
    <x v="0"/>
    <x v="0"/>
    <x v="0"/>
    <x v="0"/>
    <n v="6121.53"/>
    <n v="1"/>
    <x v="9249"/>
    <x v="396"/>
    <n v="3491"/>
    <x v="25"/>
    <m/>
    <m/>
    <s v="sq"/>
    <s v="sq"/>
    <n v="16284.02"/>
    <n v="92327183.770000085"/>
    <n v="92327183.770000085"/>
    <s v="Cairo"/>
  </r>
  <r>
    <s v="ORD109255"/>
    <s v="iPhone 13"/>
    <x v="0"/>
    <x v="4"/>
    <x v="2"/>
    <x v="3"/>
    <n v="11327.89"/>
    <n v="3"/>
    <x v="9250"/>
    <x v="285"/>
    <n v="4414"/>
    <x v="177"/>
    <m/>
    <m/>
    <s v="Amazon"/>
    <s v="Amazon"/>
    <n v="3665.44"/>
    <n v="92327183.770000085"/>
    <n v="92327183.770000085"/>
    <s v="Dubai"/>
  </r>
  <r>
    <s v="ORD109256"/>
    <s v="T-shirt Cotton"/>
    <x v="1"/>
    <x v="5"/>
    <x v="1"/>
    <x v="5"/>
    <n v="8248.74"/>
    <n v="3"/>
    <x v="9251"/>
    <x v="154"/>
    <n v="835"/>
    <x v="75"/>
    <m/>
    <m/>
    <s v="Jumia"/>
    <s v="Jum"/>
    <n v="27872.98"/>
    <n v="91504159.730000004"/>
    <n v="91504159.730000004"/>
    <s v="Giza"/>
  </r>
  <r>
    <s v="ORD109257"/>
    <s v="iPhone 13"/>
    <x v="0"/>
    <x v="4"/>
    <x v="2"/>
    <x v="4"/>
    <n v="4635.22"/>
    <n v="1"/>
    <x v="9252"/>
    <x v="2"/>
    <n v="247"/>
    <x v="254"/>
    <m/>
    <m/>
    <s v="Amazon"/>
    <s v="Amazon"/>
    <n v="99349.3"/>
    <n v="92327183.770000085"/>
    <n v="92327183.770000085"/>
    <s v="Riyadh"/>
  </r>
  <r>
    <s v="ORD109258"/>
    <s v="Samsung Galaxy A14"/>
    <x v="0"/>
    <x v="0"/>
    <x v="1"/>
    <x v="3"/>
    <n v="17880.77"/>
    <n v="5"/>
    <x v="9253"/>
    <x v="393"/>
    <n v="3511"/>
    <x v="133"/>
    <m/>
    <m/>
    <s v="Jumia"/>
    <s v="Jum"/>
    <n v="3665.44"/>
    <n v="92327183.770000085"/>
    <n v="92327183.770000085"/>
    <s v="Dubai"/>
  </r>
  <r>
    <s v="ORD109259"/>
    <s v="iPhone 13"/>
    <x v="0"/>
    <x v="4"/>
    <x v="1"/>
    <x v="1"/>
    <n v="4533.2"/>
    <n v="2"/>
    <x v="9254"/>
    <x v="134"/>
    <n v="2423"/>
    <x v="338"/>
    <m/>
    <m/>
    <s v="Jumia"/>
    <s v="Jum"/>
    <n v="13290.4"/>
    <n v="92327183.770000085"/>
    <n v="92327183.770000085"/>
    <s v="Alexandria"/>
  </r>
  <r>
    <s v="ORD109260"/>
    <s v="Nike Air Max"/>
    <x v="1"/>
    <x v="1"/>
    <x v="0"/>
    <x v="5"/>
    <n v="10221.66"/>
    <n v="3"/>
    <x v="9255"/>
    <x v="127"/>
    <n v="1651"/>
    <x v="169"/>
    <m/>
    <m/>
    <s v="sq"/>
    <s v="sq"/>
    <n v="27872.98"/>
    <n v="91504159.730000004"/>
    <n v="91504159.730000004"/>
    <s v="Giza"/>
  </r>
  <r>
    <s v="ORD109261"/>
    <s v="T-shirt Cotton"/>
    <x v="1"/>
    <x v="5"/>
    <x v="2"/>
    <x v="2"/>
    <n v="17216.38"/>
    <n v="2"/>
    <x v="9256"/>
    <x v="199"/>
    <n v="4546"/>
    <x v="131"/>
    <m/>
    <m/>
    <s v="Amazon"/>
    <s v="Amazon"/>
    <n v="26648.76"/>
    <n v="91504159.730000004"/>
    <n v="91504159.730000004"/>
    <s v="Casablanca"/>
  </r>
  <r>
    <s v="ORD109262"/>
    <s v="Smartwatch FitPro"/>
    <x v="4"/>
    <x v="6"/>
    <x v="1"/>
    <x v="2"/>
    <n v="14693.54"/>
    <n v="4"/>
    <x v="9257"/>
    <x v="131"/>
    <n v="3420"/>
    <x v="119"/>
    <m/>
    <m/>
    <s v="Jumia"/>
    <s v="Jum"/>
    <n v="26648.76"/>
    <n v="31420413.200000018"/>
    <n v="31420413.200000018"/>
    <s v="Casablanca"/>
  </r>
  <r>
    <s v="ORD109263"/>
    <s v="Adidas Running Shoes"/>
    <x v="1"/>
    <x v="9"/>
    <x v="1"/>
    <x v="2"/>
    <n v="8678.7900000000009"/>
    <n v="5"/>
    <x v="9258"/>
    <x v="281"/>
    <n v="3963"/>
    <x v="194"/>
    <m/>
    <m/>
    <s v="Jumia"/>
    <s v="Jum"/>
    <n v="26648.76"/>
    <n v="91504159.730000004"/>
    <n v="91504159.730000004"/>
    <s v="Casablanca"/>
  </r>
  <r>
    <s v="ORD109264"/>
    <s v="Nike Air Max"/>
    <x v="1"/>
    <x v="1"/>
    <x v="2"/>
    <x v="3"/>
    <n v="14795.54"/>
    <n v="2"/>
    <x v="9259"/>
    <x v="365"/>
    <n v="3955"/>
    <x v="235"/>
    <m/>
    <m/>
    <s v="Amazon"/>
    <s v="Amazon"/>
    <n v="3665.44"/>
    <n v="91504159.730000004"/>
    <n v="91504159.730000004"/>
    <s v="Dubai"/>
  </r>
  <r>
    <s v="ORD109265"/>
    <s v="Smartwatch FitPro"/>
    <x v="4"/>
    <x v="6"/>
    <x v="1"/>
    <x v="3"/>
    <n v="11468.03"/>
    <n v="3"/>
    <x v="9260"/>
    <x v="358"/>
    <n v="2719"/>
    <x v="324"/>
    <m/>
    <m/>
    <s v="Jumia"/>
    <s v="Jum"/>
    <n v="3665.44"/>
    <n v="31420413.200000018"/>
    <n v="31420413.200000018"/>
    <s v="Dubai"/>
  </r>
  <r>
    <s v="ORD109266"/>
    <s v="Adidas Running Shoes"/>
    <x v="1"/>
    <x v="9"/>
    <x v="0"/>
    <x v="2"/>
    <n v="3535.17"/>
    <n v="3"/>
    <x v="9261"/>
    <x v="154"/>
    <n v="706"/>
    <x v="200"/>
    <m/>
    <m/>
    <s v="sq"/>
    <s v="sq"/>
    <n v="26648.76"/>
    <n v="91504159.730000004"/>
    <n v="91504159.730000004"/>
    <s v="Casablanca"/>
  </r>
  <r>
    <s v="ORD109267"/>
    <s v="Adidas Running Shoes"/>
    <x v="1"/>
    <x v="9"/>
    <x v="2"/>
    <x v="0"/>
    <n v="7683.53"/>
    <n v="3"/>
    <x v="9262"/>
    <x v="132"/>
    <n v="3065"/>
    <x v="23"/>
    <m/>
    <m/>
    <s v="Amazon"/>
    <s v="Amazon"/>
    <n v="16284.02"/>
    <n v="91504159.730000004"/>
    <n v="91504159.730000004"/>
    <s v="Cairo"/>
  </r>
  <r>
    <s v="ORD109268"/>
    <s v="Nike Air Max"/>
    <x v="1"/>
    <x v="1"/>
    <x v="1"/>
    <x v="0"/>
    <n v="4591.08"/>
    <n v="3"/>
    <x v="9263"/>
    <x v="205"/>
    <n v="322"/>
    <x v="303"/>
    <m/>
    <m/>
    <s v="Jumia"/>
    <s v="Jum"/>
    <n v="16284.02"/>
    <n v="91504159.730000004"/>
    <n v="91504159.730000004"/>
    <s v="Cairo"/>
  </r>
  <r>
    <s v="ORD109269"/>
    <s v="Samsung Galaxy A14"/>
    <x v="0"/>
    <x v="0"/>
    <x v="0"/>
    <x v="5"/>
    <n v="3859.11"/>
    <n v="5"/>
    <x v="9264"/>
    <x v="178"/>
    <n v="2574"/>
    <x v="65"/>
    <m/>
    <m/>
    <s v="sq"/>
    <s v="sq"/>
    <n v="27872.98"/>
    <n v="92327183.770000085"/>
    <n v="92327183.770000085"/>
    <s v="Giza"/>
  </r>
  <r>
    <s v="ORD109270"/>
    <s v="iPhone 13"/>
    <x v="0"/>
    <x v="4"/>
    <x v="1"/>
    <x v="0"/>
    <n v="7510.67"/>
    <n v="2"/>
    <x v="9265"/>
    <x v="273"/>
    <n v="533"/>
    <x v="235"/>
    <m/>
    <m/>
    <s v="Jumia"/>
    <s v="Jum"/>
    <n v="16284.02"/>
    <n v="92327183.770000085"/>
    <n v="92327183.770000085"/>
    <s v="Cairo"/>
  </r>
  <r>
    <s v="ORD109271"/>
    <s v="Dell Inspiron 3501"/>
    <x v="3"/>
    <x v="8"/>
    <x v="1"/>
    <x v="2"/>
    <n v="9409.8799999999992"/>
    <n v="1"/>
    <x v="9266"/>
    <x v="344"/>
    <n v="3753"/>
    <x v="167"/>
    <m/>
    <m/>
    <s v="Jumia"/>
    <s v="Jum"/>
    <n v="26648.76"/>
    <n v="57542997.559999913"/>
    <n v="57542997.559999913"/>
    <s v="Casablanca"/>
  </r>
  <r>
    <s v="ORD109272"/>
    <s v="Nike Air Max"/>
    <x v="1"/>
    <x v="1"/>
    <x v="2"/>
    <x v="1"/>
    <n v="14761.62"/>
    <n v="2"/>
    <x v="9267"/>
    <x v="165"/>
    <n v="1476"/>
    <x v="54"/>
    <m/>
    <m/>
    <s v="Amazon"/>
    <s v="Amazon"/>
    <n v="13290.4"/>
    <n v="91504159.730000004"/>
    <n v="91504159.730000004"/>
    <s v="Alexandria"/>
  </r>
  <r>
    <s v="ORD109273"/>
    <s v="T-shirt Cotton"/>
    <x v="1"/>
    <x v="5"/>
    <x v="0"/>
    <x v="0"/>
    <n v="17216.169999999998"/>
    <n v="5"/>
    <x v="9268"/>
    <x v="55"/>
    <n v="3246"/>
    <x v="203"/>
    <m/>
    <m/>
    <s v="sq"/>
    <s v="sq"/>
    <n v="16284.02"/>
    <n v="91504159.730000004"/>
    <n v="91504159.730000004"/>
    <s v="Cairo"/>
  </r>
  <r>
    <s v="ORD109274"/>
    <s v="Bluetooth Headset"/>
    <x v="2"/>
    <x v="2"/>
    <x v="2"/>
    <x v="0"/>
    <n v="6166.18"/>
    <n v="2"/>
    <x v="9269"/>
    <x v="347"/>
    <n v="4312"/>
    <x v="69"/>
    <m/>
    <m/>
    <s v="Amazon"/>
    <s v="Amazon"/>
    <n v="16284.02"/>
    <n v="29200970.130000021"/>
    <n v="29200970.130000021"/>
    <s v="Cairo"/>
  </r>
  <r>
    <s v="ORD109275"/>
    <s v="Bluetooth Headset"/>
    <x v="2"/>
    <x v="2"/>
    <x v="2"/>
    <x v="5"/>
    <n v="9314.83"/>
    <n v="1"/>
    <x v="9270"/>
    <x v="138"/>
    <n v="285"/>
    <x v="142"/>
    <m/>
    <m/>
    <s v="Amazon"/>
    <s v="Amazon"/>
    <n v="27872.98"/>
    <n v="29200970.130000021"/>
    <n v="29200970.130000021"/>
    <s v="Giza"/>
  </r>
  <r>
    <s v="ORD109276"/>
    <s v="Smartwatch FitPro"/>
    <x v="4"/>
    <x v="6"/>
    <x v="2"/>
    <x v="2"/>
    <n v="3638.21"/>
    <n v="5"/>
    <x v="9271"/>
    <x v="50"/>
    <n v="719"/>
    <x v="88"/>
    <m/>
    <m/>
    <s v="Amazon"/>
    <s v="Amazon"/>
    <n v="26648.76"/>
    <n v="31420413.200000018"/>
    <n v="31420413.200000018"/>
    <s v="Casablanca"/>
  </r>
  <r>
    <s v="ORD109277"/>
    <s v="Nike Air Max"/>
    <x v="1"/>
    <x v="1"/>
    <x v="0"/>
    <x v="5"/>
    <n v="10782.77"/>
    <n v="3"/>
    <x v="9272"/>
    <x v="161"/>
    <n v="4662"/>
    <x v="314"/>
    <m/>
    <m/>
    <s v="sq"/>
    <s v="sq"/>
    <n v="27872.98"/>
    <n v="91504159.730000004"/>
    <n v="91504159.730000004"/>
    <s v="Giza"/>
  </r>
  <r>
    <s v="ORD109278"/>
    <s v="Xiaomi Redmi Note 12"/>
    <x v="0"/>
    <x v="7"/>
    <x v="2"/>
    <x v="0"/>
    <n v="11558.17"/>
    <n v="3"/>
    <x v="9273"/>
    <x v="38"/>
    <n v="2688"/>
    <x v="69"/>
    <m/>
    <m/>
    <s v="Amazon"/>
    <s v="Amazon"/>
    <n v="16284.02"/>
    <n v="92327183.770000085"/>
    <n v="92327183.770000085"/>
    <s v="Cairo"/>
  </r>
  <r>
    <s v="ORD109279"/>
    <s v="Smartwatch FitPro"/>
    <x v="4"/>
    <x v="6"/>
    <x v="0"/>
    <x v="4"/>
    <n v="3251.16"/>
    <n v="3"/>
    <x v="9274"/>
    <x v="254"/>
    <n v="3171"/>
    <x v="211"/>
    <m/>
    <m/>
    <s v="sq"/>
    <s v="sq"/>
    <n v="99349.3"/>
    <n v="31420413.200000018"/>
    <n v="31420413.200000018"/>
    <s v="Riyadh"/>
  </r>
  <r>
    <s v="ORD109280"/>
    <s v="HP Pavilion Laptop"/>
    <x v="3"/>
    <x v="3"/>
    <x v="2"/>
    <x v="2"/>
    <n v="18994.97"/>
    <n v="4"/>
    <x v="9275"/>
    <x v="36"/>
    <n v="1095"/>
    <x v="162"/>
    <m/>
    <m/>
    <s v="Amazon"/>
    <s v="Amazon"/>
    <n v="26648.76"/>
    <n v="57542997.559999913"/>
    <n v="57542997.559999913"/>
    <s v="Casablanca"/>
  </r>
  <r>
    <s v="ORD109281"/>
    <s v="T-shirt Cotton"/>
    <x v="1"/>
    <x v="5"/>
    <x v="2"/>
    <x v="0"/>
    <n v="13524.1"/>
    <n v="4"/>
    <x v="9276"/>
    <x v="112"/>
    <n v="371"/>
    <x v="216"/>
    <m/>
    <m/>
    <s v="Amazon"/>
    <s v="Amazon"/>
    <n v="16284.02"/>
    <n v="91504159.730000004"/>
    <n v="91504159.730000004"/>
    <s v="Cairo"/>
  </r>
  <r>
    <s v="ORD109282"/>
    <s v="Nike Air Max"/>
    <x v="1"/>
    <x v="1"/>
    <x v="2"/>
    <x v="1"/>
    <n v="12262.28"/>
    <n v="1"/>
    <x v="9277"/>
    <x v="59"/>
    <n v="254"/>
    <x v="263"/>
    <m/>
    <m/>
    <s v="Amazon"/>
    <s v="Amazon"/>
    <n v="13290.4"/>
    <n v="91504159.730000004"/>
    <n v="91504159.730000004"/>
    <s v="Alexandria"/>
  </r>
  <r>
    <s v="ORD109283"/>
    <s v="T-shirt Cotton"/>
    <x v="1"/>
    <x v="5"/>
    <x v="1"/>
    <x v="0"/>
    <n v="6721.76"/>
    <n v="5"/>
    <x v="9278"/>
    <x v="164"/>
    <n v="1827"/>
    <x v="72"/>
    <m/>
    <m/>
    <s v="Jumia"/>
    <s v="Jum"/>
    <n v="16284.02"/>
    <n v="91504159.730000004"/>
    <n v="91504159.730000004"/>
    <s v="Cairo"/>
  </r>
  <r>
    <s v="ORD109284"/>
    <s v="iPhone 13"/>
    <x v="0"/>
    <x v="4"/>
    <x v="1"/>
    <x v="2"/>
    <n v="18873.05"/>
    <n v="4"/>
    <x v="9279"/>
    <x v="237"/>
    <n v="2342"/>
    <x v="350"/>
    <m/>
    <m/>
    <s v="Jumia"/>
    <s v="Jum"/>
    <n v="26648.76"/>
    <n v="92327183.770000085"/>
    <n v="92327183.770000085"/>
    <s v="Casablanca"/>
  </r>
  <r>
    <s v="ORD109285"/>
    <s v="Dell Inspiron 3501"/>
    <x v="3"/>
    <x v="8"/>
    <x v="0"/>
    <x v="5"/>
    <n v="2968.98"/>
    <n v="5"/>
    <x v="9280"/>
    <x v="338"/>
    <n v="4317"/>
    <x v="9"/>
    <m/>
    <m/>
    <s v="sq"/>
    <s v="sq"/>
    <n v="27872.98"/>
    <n v="57542997.559999913"/>
    <n v="57542997.559999913"/>
    <s v="Giza"/>
  </r>
  <r>
    <s v="ORD109286"/>
    <s v="Smartwatch FitPro"/>
    <x v="4"/>
    <x v="6"/>
    <x v="0"/>
    <x v="1"/>
    <n v="278.99"/>
    <n v="4"/>
    <x v="9281"/>
    <x v="243"/>
    <n v="1877"/>
    <x v="22"/>
    <m/>
    <m/>
    <s v="sq"/>
    <s v="sq"/>
    <n v="13290.4"/>
    <n v="31420413.200000018"/>
    <n v="31420413.200000018"/>
    <s v="Alexandria"/>
  </r>
  <r>
    <s v="ORD109287"/>
    <s v="iPhone 13"/>
    <x v="0"/>
    <x v="4"/>
    <x v="0"/>
    <x v="3"/>
    <n v="11636.48"/>
    <n v="2"/>
    <x v="9282"/>
    <x v="50"/>
    <n v="1172"/>
    <x v="165"/>
    <m/>
    <m/>
    <s v="sq"/>
    <s v="sq"/>
    <n v="3665.44"/>
    <n v="92327183.770000085"/>
    <n v="92327183.770000085"/>
    <s v="Dubai"/>
  </r>
  <r>
    <s v="ORD109288"/>
    <s v="Bluetooth Headset"/>
    <x v="2"/>
    <x v="2"/>
    <x v="2"/>
    <x v="5"/>
    <n v="6534.57"/>
    <n v="3"/>
    <x v="9283"/>
    <x v="267"/>
    <n v="3956"/>
    <x v="220"/>
    <m/>
    <m/>
    <s v="Amazon"/>
    <s v="Amazon"/>
    <n v="27872.98"/>
    <n v="29200970.130000021"/>
    <n v="29200970.130000021"/>
    <s v="Giza"/>
  </r>
  <r>
    <s v="ORD109289"/>
    <s v="Xiaomi Redmi Note 12"/>
    <x v="0"/>
    <x v="7"/>
    <x v="0"/>
    <x v="1"/>
    <n v="9436.8799999999992"/>
    <n v="5"/>
    <x v="9284"/>
    <x v="187"/>
    <n v="4656"/>
    <x v="218"/>
    <m/>
    <m/>
    <s v="sq"/>
    <s v="sq"/>
    <n v="13290.4"/>
    <n v="92327183.770000085"/>
    <n v="92327183.770000085"/>
    <s v="Alexandria"/>
  </r>
  <r>
    <s v="ORD109290"/>
    <s v="Dell Inspiron 3501"/>
    <x v="3"/>
    <x v="8"/>
    <x v="0"/>
    <x v="1"/>
    <n v="10977.06"/>
    <n v="1"/>
    <x v="9285"/>
    <x v="232"/>
    <n v="2074"/>
    <x v="309"/>
    <m/>
    <m/>
    <s v="sq"/>
    <s v="sq"/>
    <n v="13290.4"/>
    <n v="57542997.559999913"/>
    <n v="57542997.559999913"/>
    <s v="Alexandria"/>
  </r>
  <r>
    <s v="ORD109291"/>
    <s v="HP Pavilion Laptop"/>
    <x v="3"/>
    <x v="3"/>
    <x v="1"/>
    <x v="3"/>
    <n v="15325.03"/>
    <n v="4"/>
    <x v="9286"/>
    <x v="334"/>
    <n v="3977"/>
    <x v="285"/>
    <m/>
    <m/>
    <s v="Jumia"/>
    <s v="Jum"/>
    <n v="3665.44"/>
    <n v="57542997.559999913"/>
    <n v="57542997.559999913"/>
    <s v="Dubai"/>
  </r>
  <r>
    <s v="ORD109292"/>
    <s v="iPhone 13"/>
    <x v="0"/>
    <x v="4"/>
    <x v="1"/>
    <x v="2"/>
    <n v="1496.91"/>
    <n v="1"/>
    <x v="9287"/>
    <x v="106"/>
    <n v="4381"/>
    <x v="119"/>
    <m/>
    <m/>
    <s v="Jumia"/>
    <s v="Jum"/>
    <n v="26648.76"/>
    <n v="92327183.770000085"/>
    <n v="92327183.770000085"/>
    <s v="Casablanca"/>
  </r>
  <r>
    <s v="ORD109293"/>
    <s v="Xiaomi Redmi Note 12"/>
    <x v="0"/>
    <x v="7"/>
    <x v="2"/>
    <x v="5"/>
    <n v="17208.64"/>
    <n v="1"/>
    <x v="9288"/>
    <x v="300"/>
    <n v="289"/>
    <x v="224"/>
    <m/>
    <m/>
    <s v="Amazon"/>
    <s v="Amazon"/>
    <n v="27872.98"/>
    <n v="92327183.770000085"/>
    <n v="92327183.770000085"/>
    <s v="Giza"/>
  </r>
  <r>
    <s v="ORD109294"/>
    <s v="Nike Air Max"/>
    <x v="1"/>
    <x v="1"/>
    <x v="1"/>
    <x v="4"/>
    <n v="10138.040000000001"/>
    <n v="1"/>
    <x v="9289"/>
    <x v="369"/>
    <n v="453"/>
    <x v="4"/>
    <m/>
    <m/>
    <s v="Jumia"/>
    <s v="Jum"/>
    <n v="99349.3"/>
    <n v="91504159.730000004"/>
    <n v="91504159.730000004"/>
    <s v="Riyadh"/>
  </r>
  <r>
    <s v="ORD109295"/>
    <s v="Bluetooth Headset"/>
    <x v="2"/>
    <x v="2"/>
    <x v="2"/>
    <x v="0"/>
    <n v="16585.41"/>
    <n v="1"/>
    <x v="9290"/>
    <x v="42"/>
    <n v="1488"/>
    <x v="45"/>
    <m/>
    <m/>
    <s v="Amazon"/>
    <s v="Amazon"/>
    <n v="16284.02"/>
    <n v="29200970.130000021"/>
    <n v="29200970.130000021"/>
    <s v="Cairo"/>
  </r>
  <r>
    <s v="ORD109296"/>
    <s v="iPhone 13"/>
    <x v="0"/>
    <x v="4"/>
    <x v="0"/>
    <x v="2"/>
    <n v="6961.12"/>
    <n v="5"/>
    <x v="9291"/>
    <x v="394"/>
    <n v="4183"/>
    <x v="170"/>
    <m/>
    <m/>
    <s v="sq"/>
    <s v="sq"/>
    <n v="26648.76"/>
    <n v="92327183.770000085"/>
    <n v="92327183.770000085"/>
    <s v="Casablanca"/>
  </r>
  <r>
    <s v="ORD109297"/>
    <s v="iPhone 13"/>
    <x v="0"/>
    <x v="4"/>
    <x v="0"/>
    <x v="4"/>
    <n v="17145.87"/>
    <n v="4"/>
    <x v="9292"/>
    <x v="113"/>
    <n v="3978"/>
    <x v="274"/>
    <m/>
    <m/>
    <s v="sq"/>
    <s v="sq"/>
    <n v="99349.3"/>
    <n v="92327183.770000085"/>
    <n v="92327183.770000085"/>
    <s v="Riyadh"/>
  </r>
  <r>
    <s v="ORD109298"/>
    <s v="HP Pavilion Laptop"/>
    <x v="3"/>
    <x v="3"/>
    <x v="2"/>
    <x v="2"/>
    <n v="358.51"/>
    <n v="5"/>
    <x v="9293"/>
    <x v="177"/>
    <n v="1550"/>
    <x v="265"/>
    <m/>
    <m/>
    <s v="Amazon"/>
    <s v="Amazon"/>
    <n v="26648.76"/>
    <n v="57542997.559999913"/>
    <n v="57542997.559999913"/>
    <s v="Casablanca"/>
  </r>
  <r>
    <s v="ORD109299"/>
    <s v="Dell Inspiron 3501"/>
    <x v="3"/>
    <x v="8"/>
    <x v="0"/>
    <x v="3"/>
    <n v="637.32000000000005"/>
    <n v="1"/>
    <x v="9294"/>
    <x v="285"/>
    <n v="4999"/>
    <x v="147"/>
    <m/>
    <m/>
    <s v="sq"/>
    <s v="sq"/>
    <n v="3665.44"/>
    <n v="57542997.559999913"/>
    <n v="57542997.559999913"/>
    <s v="Dubai"/>
  </r>
  <r>
    <s v="ORD109300"/>
    <s v="Nike Air Max"/>
    <x v="1"/>
    <x v="1"/>
    <x v="0"/>
    <x v="0"/>
    <n v="2389.8200000000002"/>
    <n v="1"/>
    <x v="9295"/>
    <x v="375"/>
    <n v="3492"/>
    <x v="55"/>
    <m/>
    <m/>
    <s v="sq"/>
    <s v="sq"/>
    <n v="16284.02"/>
    <n v="91504159.730000004"/>
    <n v="91504159.730000004"/>
    <s v="Cairo"/>
  </r>
  <r>
    <s v="ORD109301"/>
    <s v="Dell Inspiron 3501"/>
    <x v="3"/>
    <x v="8"/>
    <x v="2"/>
    <x v="1"/>
    <n v="248.66"/>
    <n v="1"/>
    <x v="9296"/>
    <x v="159"/>
    <n v="755"/>
    <x v="139"/>
    <m/>
    <m/>
    <s v="Amazon"/>
    <s v="Amazon"/>
    <n v="13290.4"/>
    <n v="57542997.559999913"/>
    <n v="57542997.559999913"/>
    <s v="Alexandria"/>
  </r>
  <r>
    <s v="ORD109302"/>
    <s v="Nike Air Max"/>
    <x v="1"/>
    <x v="1"/>
    <x v="0"/>
    <x v="2"/>
    <n v="19022.830000000002"/>
    <n v="1"/>
    <x v="9297"/>
    <x v="94"/>
    <n v="4438"/>
    <x v="87"/>
    <m/>
    <m/>
    <s v="sq"/>
    <s v="sq"/>
    <n v="26648.76"/>
    <n v="91504159.730000004"/>
    <n v="91504159.730000004"/>
    <s v="Casablanca"/>
  </r>
  <r>
    <s v="ORD109303"/>
    <s v="Samsung Galaxy A14"/>
    <x v="0"/>
    <x v="0"/>
    <x v="1"/>
    <x v="5"/>
    <n v="11648.3"/>
    <n v="2"/>
    <x v="9298"/>
    <x v="345"/>
    <n v="3257"/>
    <x v="159"/>
    <m/>
    <m/>
    <s v="Jumia"/>
    <s v="Jum"/>
    <n v="27872.98"/>
    <n v="92327183.770000085"/>
    <n v="92327183.770000085"/>
    <s v="Giza"/>
  </r>
  <r>
    <s v="ORD109304"/>
    <s v="Samsung Galaxy A14"/>
    <x v="0"/>
    <x v="0"/>
    <x v="2"/>
    <x v="2"/>
    <n v="10603.16"/>
    <n v="2"/>
    <x v="9299"/>
    <x v="335"/>
    <n v="4257"/>
    <x v="35"/>
    <m/>
    <m/>
    <s v="Amazon"/>
    <s v="Amazon"/>
    <n v="26648.76"/>
    <n v="92327183.770000085"/>
    <n v="92327183.770000085"/>
    <s v="Casablanca"/>
  </r>
  <r>
    <s v="ORD109305"/>
    <s v="T-shirt Cotton"/>
    <x v="1"/>
    <x v="5"/>
    <x v="0"/>
    <x v="2"/>
    <n v="9465.1200000000008"/>
    <n v="5"/>
    <x v="9300"/>
    <x v="104"/>
    <n v="3022"/>
    <x v="59"/>
    <m/>
    <m/>
    <s v="sq"/>
    <s v="sq"/>
    <n v="26648.76"/>
    <n v="91504159.730000004"/>
    <n v="91504159.730000004"/>
    <s v="Casablanca"/>
  </r>
  <r>
    <s v="ORD109306"/>
    <s v="Adidas Running Shoes"/>
    <x v="1"/>
    <x v="9"/>
    <x v="0"/>
    <x v="2"/>
    <n v="11850.98"/>
    <n v="2"/>
    <x v="9301"/>
    <x v="250"/>
    <n v="3163"/>
    <x v="217"/>
    <m/>
    <m/>
    <s v="sq"/>
    <s v="sq"/>
    <n v="26648.76"/>
    <n v="91504159.730000004"/>
    <n v="91504159.730000004"/>
    <s v="Casablanca"/>
  </r>
  <r>
    <s v="ORD109307"/>
    <s v="Adidas Running Shoes"/>
    <x v="1"/>
    <x v="9"/>
    <x v="1"/>
    <x v="2"/>
    <n v="2290.9"/>
    <n v="4"/>
    <x v="9302"/>
    <x v="276"/>
    <n v="2739"/>
    <x v="223"/>
    <m/>
    <m/>
    <s v="Jumia"/>
    <s v="Jum"/>
    <n v="26648.76"/>
    <n v="91504159.730000004"/>
    <n v="91504159.730000004"/>
    <s v="Casablanca"/>
  </r>
  <r>
    <s v="ORD109308"/>
    <s v="HP Pavilion Laptop"/>
    <x v="3"/>
    <x v="3"/>
    <x v="0"/>
    <x v="0"/>
    <n v="12694.59"/>
    <n v="3"/>
    <x v="9303"/>
    <x v="374"/>
    <n v="60"/>
    <x v="285"/>
    <m/>
    <m/>
    <s v="sq"/>
    <s v="sq"/>
    <n v="16284.02"/>
    <n v="57542997.559999913"/>
    <n v="57542997.559999913"/>
    <s v="Cairo"/>
  </r>
  <r>
    <s v="ORD109309"/>
    <s v="Bluetooth Headset"/>
    <x v="2"/>
    <x v="2"/>
    <x v="1"/>
    <x v="4"/>
    <n v="14739.06"/>
    <n v="2"/>
    <x v="9304"/>
    <x v="34"/>
    <n v="209"/>
    <x v="135"/>
    <m/>
    <m/>
    <s v="Jumia"/>
    <s v="Jum"/>
    <n v="99349.3"/>
    <n v="29200970.130000021"/>
    <n v="29200970.130000021"/>
    <s v="Riyadh"/>
  </r>
  <r>
    <s v="ORD109310"/>
    <s v="Dell Inspiron 3501"/>
    <x v="3"/>
    <x v="8"/>
    <x v="2"/>
    <x v="5"/>
    <n v="10078.51"/>
    <n v="5"/>
    <x v="9305"/>
    <x v="25"/>
    <n v="463"/>
    <x v="285"/>
    <m/>
    <m/>
    <s v="Amazon"/>
    <s v="Amazon"/>
    <n v="27872.98"/>
    <n v="57542997.559999913"/>
    <n v="57542997.559999913"/>
    <s v="Giza"/>
  </r>
  <r>
    <s v="ORD109311"/>
    <s v="Smartwatch FitPro"/>
    <x v="4"/>
    <x v="6"/>
    <x v="0"/>
    <x v="1"/>
    <n v="8109.28"/>
    <n v="3"/>
    <x v="9306"/>
    <x v="226"/>
    <n v="2029"/>
    <x v="357"/>
    <m/>
    <m/>
    <s v="sq"/>
    <s v="sq"/>
    <n v="13290.4"/>
    <n v="31420413.200000018"/>
    <n v="31420413.200000018"/>
    <s v="Alexandria"/>
  </r>
  <r>
    <s v="ORD109312"/>
    <s v="Adidas Running Shoes"/>
    <x v="1"/>
    <x v="9"/>
    <x v="1"/>
    <x v="4"/>
    <n v="17947.400000000001"/>
    <n v="2"/>
    <x v="9307"/>
    <x v="82"/>
    <n v="3624"/>
    <x v="334"/>
    <m/>
    <m/>
    <s v="Jumia"/>
    <s v="Jum"/>
    <n v="99349.3"/>
    <n v="91504159.730000004"/>
    <n v="91504159.730000004"/>
    <s v="Riyadh"/>
  </r>
  <r>
    <s v="ORD109313"/>
    <s v="Xiaomi Redmi Note 12"/>
    <x v="0"/>
    <x v="7"/>
    <x v="1"/>
    <x v="0"/>
    <n v="19228.25"/>
    <n v="4"/>
    <x v="9308"/>
    <x v="90"/>
    <n v="3477"/>
    <x v="152"/>
    <m/>
    <m/>
    <s v="Jumia"/>
    <s v="Jum"/>
    <n v="16284.02"/>
    <n v="92327183.770000085"/>
    <n v="92327183.770000085"/>
    <s v="Cairo"/>
  </r>
  <r>
    <s v="ORD109314"/>
    <s v="T-shirt Cotton"/>
    <x v="1"/>
    <x v="5"/>
    <x v="0"/>
    <x v="5"/>
    <n v="9030.92"/>
    <n v="3"/>
    <x v="9309"/>
    <x v="281"/>
    <n v="3677"/>
    <x v="216"/>
    <m/>
    <m/>
    <s v="sq"/>
    <s v="sq"/>
    <n v="27872.98"/>
    <n v="91504159.730000004"/>
    <n v="91504159.730000004"/>
    <s v="Giza"/>
  </r>
  <r>
    <s v="ORD109315"/>
    <s v="Nike Air Max"/>
    <x v="1"/>
    <x v="1"/>
    <x v="0"/>
    <x v="0"/>
    <n v="6166.65"/>
    <n v="3"/>
    <x v="9310"/>
    <x v="93"/>
    <n v="4909"/>
    <x v="260"/>
    <m/>
    <m/>
    <s v="sq"/>
    <s v="sq"/>
    <n v="16284.02"/>
    <n v="91504159.730000004"/>
    <n v="91504159.730000004"/>
    <s v="Cairo"/>
  </r>
  <r>
    <s v="ORD109316"/>
    <s v="Smartwatch FitPro"/>
    <x v="4"/>
    <x v="6"/>
    <x v="1"/>
    <x v="0"/>
    <n v="10583.45"/>
    <n v="4"/>
    <x v="9311"/>
    <x v="171"/>
    <n v="2154"/>
    <x v="235"/>
    <m/>
    <m/>
    <s v="Jumia"/>
    <s v="Jum"/>
    <n v="16284.02"/>
    <n v="31420413.200000018"/>
    <n v="31420413.200000018"/>
    <s v="Cairo"/>
  </r>
  <r>
    <s v="ORD109317"/>
    <s v="Bluetooth Headset"/>
    <x v="2"/>
    <x v="2"/>
    <x v="0"/>
    <x v="5"/>
    <n v="13155.72"/>
    <n v="5"/>
    <x v="9312"/>
    <x v="151"/>
    <n v="3329"/>
    <x v="266"/>
    <m/>
    <m/>
    <s v="sq"/>
    <s v="sq"/>
    <n v="27872.98"/>
    <n v="29200970.130000021"/>
    <n v="29200970.130000021"/>
    <s v="Giza"/>
  </r>
  <r>
    <s v="ORD109318"/>
    <s v="Samsung Galaxy A14"/>
    <x v="0"/>
    <x v="0"/>
    <x v="0"/>
    <x v="4"/>
    <n v="12974.19"/>
    <n v="2"/>
    <x v="9313"/>
    <x v="326"/>
    <n v="1174"/>
    <x v="261"/>
    <m/>
    <m/>
    <s v="sq"/>
    <s v="sq"/>
    <n v="99349.3"/>
    <n v="92327183.770000085"/>
    <n v="92327183.770000085"/>
    <s v="Riyadh"/>
  </r>
  <r>
    <s v="ORD109319"/>
    <s v="T-shirt Cotton"/>
    <x v="1"/>
    <x v="5"/>
    <x v="1"/>
    <x v="2"/>
    <n v="1445.66"/>
    <n v="1"/>
    <x v="9314"/>
    <x v="99"/>
    <n v="3894"/>
    <x v="21"/>
    <m/>
    <m/>
    <s v="Jumia"/>
    <s v="Jum"/>
    <n v="26648.76"/>
    <n v="91504159.730000004"/>
    <n v="91504159.730000004"/>
    <s v="Casablanca"/>
  </r>
  <r>
    <s v="ORD109320"/>
    <s v="Dell Inspiron 3501"/>
    <x v="3"/>
    <x v="8"/>
    <x v="0"/>
    <x v="0"/>
    <n v="14571.07"/>
    <n v="1"/>
    <x v="9315"/>
    <x v="144"/>
    <n v="3517"/>
    <x v="313"/>
    <m/>
    <m/>
    <s v="sq"/>
    <s v="sq"/>
    <n v="16284.02"/>
    <n v="57542997.559999913"/>
    <n v="57542997.559999913"/>
    <s v="Cairo"/>
  </r>
  <r>
    <s v="ORD109321"/>
    <s v="Nike Air Max"/>
    <x v="1"/>
    <x v="1"/>
    <x v="2"/>
    <x v="2"/>
    <n v="12144.52"/>
    <n v="1"/>
    <x v="9316"/>
    <x v="45"/>
    <n v="2654"/>
    <x v="333"/>
    <m/>
    <m/>
    <s v="Amazon"/>
    <s v="Amazon"/>
    <n v="26648.76"/>
    <n v="91504159.730000004"/>
    <n v="91504159.730000004"/>
    <s v="Casablanca"/>
  </r>
  <r>
    <s v="ORD109322"/>
    <s v="Bluetooth Headset"/>
    <x v="2"/>
    <x v="2"/>
    <x v="0"/>
    <x v="0"/>
    <n v="8206.64"/>
    <n v="1"/>
    <x v="9317"/>
    <x v="257"/>
    <n v="3705"/>
    <x v="270"/>
    <m/>
    <m/>
    <s v="sq"/>
    <s v="sq"/>
    <n v="16284.02"/>
    <n v="29200970.130000021"/>
    <n v="29200970.130000021"/>
    <s v="Cairo"/>
  </r>
  <r>
    <s v="ORD109323"/>
    <s v="HP Pavilion Laptop"/>
    <x v="3"/>
    <x v="3"/>
    <x v="1"/>
    <x v="4"/>
    <n v="17428.73"/>
    <n v="4"/>
    <x v="9318"/>
    <x v="200"/>
    <n v="2135"/>
    <x v="228"/>
    <m/>
    <m/>
    <s v="Jumia"/>
    <s v="Jum"/>
    <n v="99349.3"/>
    <n v="57542997.559999913"/>
    <n v="57542997.559999913"/>
    <s v="Riyadh"/>
  </r>
  <r>
    <s v="ORD109324"/>
    <s v="Smartwatch FitPro"/>
    <x v="4"/>
    <x v="6"/>
    <x v="1"/>
    <x v="4"/>
    <n v="2606.77"/>
    <n v="3"/>
    <x v="9319"/>
    <x v="6"/>
    <n v="4927"/>
    <x v="282"/>
    <m/>
    <m/>
    <s v="Jumia"/>
    <s v="Jum"/>
    <n v="99349.3"/>
    <n v="31420413.200000018"/>
    <n v="31420413.200000018"/>
    <s v="Riyadh"/>
  </r>
  <r>
    <s v="ORD109325"/>
    <s v="iPhone 13"/>
    <x v="0"/>
    <x v="4"/>
    <x v="0"/>
    <x v="4"/>
    <n v="4472.29"/>
    <n v="4"/>
    <x v="9320"/>
    <x v="348"/>
    <n v="3969"/>
    <x v="327"/>
    <m/>
    <m/>
    <s v="sq"/>
    <s v="sq"/>
    <n v="99349.3"/>
    <n v="92327183.770000085"/>
    <n v="92327183.770000085"/>
    <s v="Riyadh"/>
  </r>
  <r>
    <s v="ORD109326"/>
    <s v="Bluetooth Headset"/>
    <x v="2"/>
    <x v="2"/>
    <x v="1"/>
    <x v="3"/>
    <n v="6699.86"/>
    <n v="5"/>
    <x v="9321"/>
    <x v="115"/>
    <n v="707"/>
    <x v="303"/>
    <m/>
    <m/>
    <s v="Jumia"/>
    <s v="Jum"/>
    <n v="3665.44"/>
    <n v="29200970.130000021"/>
    <n v="29200970.130000021"/>
    <s v="Dubai"/>
  </r>
  <r>
    <s v="ORD109327"/>
    <s v="Bluetooth Headset"/>
    <x v="2"/>
    <x v="2"/>
    <x v="2"/>
    <x v="1"/>
    <n v="13363.09"/>
    <n v="3"/>
    <x v="9322"/>
    <x v="243"/>
    <n v="4222"/>
    <x v="158"/>
    <m/>
    <m/>
    <s v="Amazon"/>
    <s v="Amazon"/>
    <n v="13290.4"/>
    <n v="29200970.130000021"/>
    <n v="29200970.130000021"/>
    <s v="Alexandria"/>
  </r>
  <r>
    <s v="ORD109328"/>
    <s v="Xiaomi Redmi Note 12"/>
    <x v="0"/>
    <x v="7"/>
    <x v="0"/>
    <x v="0"/>
    <n v="4534.2299999999996"/>
    <n v="4"/>
    <x v="9323"/>
    <x v="298"/>
    <n v="1009"/>
    <x v="4"/>
    <m/>
    <m/>
    <s v="sq"/>
    <s v="sq"/>
    <n v="16284.02"/>
    <n v="92327183.770000085"/>
    <n v="92327183.770000085"/>
    <s v="Cairo"/>
  </r>
  <r>
    <s v="ORD109329"/>
    <s v="Xiaomi Redmi Note 12"/>
    <x v="0"/>
    <x v="7"/>
    <x v="1"/>
    <x v="4"/>
    <n v="15356.23"/>
    <n v="3"/>
    <x v="9324"/>
    <x v="336"/>
    <n v="3961"/>
    <x v="59"/>
    <m/>
    <m/>
    <s v="Jumia"/>
    <s v="Jum"/>
    <n v="99349.3"/>
    <n v="92327183.770000085"/>
    <n v="92327183.770000085"/>
    <s v="Riyadh"/>
  </r>
  <r>
    <s v="ORD109330"/>
    <s v="Bluetooth Headset"/>
    <x v="2"/>
    <x v="2"/>
    <x v="1"/>
    <x v="4"/>
    <n v="15443.23"/>
    <n v="4"/>
    <x v="9325"/>
    <x v="216"/>
    <n v="784"/>
    <x v="351"/>
    <m/>
    <m/>
    <s v="Jumia"/>
    <s v="Jum"/>
    <n v="99349.3"/>
    <n v="29200970.130000021"/>
    <n v="29200970.130000021"/>
    <s v="Riyadh"/>
  </r>
  <r>
    <s v="ORD109331"/>
    <s v="iPhone 13"/>
    <x v="0"/>
    <x v="4"/>
    <x v="2"/>
    <x v="4"/>
    <n v="11367.1"/>
    <n v="3"/>
    <x v="9326"/>
    <x v="352"/>
    <n v="422"/>
    <x v="214"/>
    <m/>
    <m/>
    <s v="Amazon"/>
    <s v="Amazon"/>
    <n v="99349.3"/>
    <n v="92327183.770000085"/>
    <n v="92327183.770000085"/>
    <s v="Riyadh"/>
  </r>
  <r>
    <s v="ORD109332"/>
    <s v="Smartwatch FitPro"/>
    <x v="4"/>
    <x v="6"/>
    <x v="0"/>
    <x v="3"/>
    <n v="18276.490000000002"/>
    <n v="2"/>
    <x v="9327"/>
    <x v="22"/>
    <n v="3279"/>
    <x v="265"/>
    <m/>
    <m/>
    <s v="sq"/>
    <s v="sq"/>
    <n v="3665.44"/>
    <n v="31420413.200000018"/>
    <n v="31420413.200000018"/>
    <s v="Dubai"/>
  </r>
  <r>
    <s v="ORD109333"/>
    <s v="Dell Inspiron 3501"/>
    <x v="3"/>
    <x v="8"/>
    <x v="0"/>
    <x v="1"/>
    <n v="6870.56"/>
    <n v="3"/>
    <x v="9328"/>
    <x v="284"/>
    <n v="1715"/>
    <x v="204"/>
    <m/>
    <m/>
    <s v="sq"/>
    <s v="sq"/>
    <n v="13290.4"/>
    <n v="57542997.559999913"/>
    <n v="57542997.559999913"/>
    <s v="Alexandria"/>
  </r>
  <r>
    <s v="ORD109334"/>
    <s v="Dell Inspiron 3501"/>
    <x v="3"/>
    <x v="8"/>
    <x v="0"/>
    <x v="3"/>
    <n v="7554.08"/>
    <n v="2"/>
    <x v="9329"/>
    <x v="102"/>
    <n v="3028"/>
    <x v="205"/>
    <m/>
    <m/>
    <s v="sq"/>
    <s v="sq"/>
    <n v="3665.44"/>
    <n v="57542997.559999913"/>
    <n v="57542997.559999913"/>
    <s v="Dubai"/>
  </r>
  <r>
    <s v="ORD109335"/>
    <s v="Dell Inspiron 3501"/>
    <x v="3"/>
    <x v="8"/>
    <x v="2"/>
    <x v="3"/>
    <n v="5911.2"/>
    <n v="4"/>
    <x v="9330"/>
    <x v="70"/>
    <n v="868"/>
    <x v="294"/>
    <m/>
    <m/>
    <s v="Amazon"/>
    <s v="Amazon"/>
    <n v="3665.44"/>
    <n v="57542997.559999913"/>
    <n v="57542997.559999913"/>
    <s v="Dubai"/>
  </r>
  <r>
    <s v="ORD109336"/>
    <s v="Smartwatch FitPro"/>
    <x v="4"/>
    <x v="6"/>
    <x v="2"/>
    <x v="4"/>
    <n v="4815.7700000000004"/>
    <n v="5"/>
    <x v="9331"/>
    <x v="46"/>
    <n v="226"/>
    <x v="141"/>
    <m/>
    <m/>
    <s v="Amazon"/>
    <s v="Amazon"/>
    <n v="99349.3"/>
    <n v="31420413.200000018"/>
    <n v="31420413.200000018"/>
    <s v="Riyadh"/>
  </r>
  <r>
    <s v="ORD109337"/>
    <s v="HP Pavilion Laptop"/>
    <x v="3"/>
    <x v="3"/>
    <x v="1"/>
    <x v="0"/>
    <n v="4809.45"/>
    <n v="4"/>
    <x v="9332"/>
    <x v="64"/>
    <n v="3817"/>
    <x v="128"/>
    <m/>
    <m/>
    <s v="Jumia"/>
    <s v="Jum"/>
    <n v="16284.02"/>
    <n v="57542997.559999913"/>
    <n v="57542997.559999913"/>
    <s v="Cairo"/>
  </r>
  <r>
    <s v="ORD109338"/>
    <s v="T-shirt Cotton"/>
    <x v="1"/>
    <x v="5"/>
    <x v="1"/>
    <x v="4"/>
    <n v="17611.11"/>
    <n v="3"/>
    <x v="9333"/>
    <x v="241"/>
    <n v="2431"/>
    <x v="17"/>
    <m/>
    <m/>
    <s v="Jumia"/>
    <s v="Jum"/>
    <n v="99349.3"/>
    <n v="91504159.730000004"/>
    <n v="91504159.730000004"/>
    <s v="Riyadh"/>
  </r>
  <r>
    <s v="ORD109339"/>
    <s v="Nike Air Max"/>
    <x v="1"/>
    <x v="1"/>
    <x v="2"/>
    <x v="1"/>
    <n v="1953.52"/>
    <n v="1"/>
    <x v="9334"/>
    <x v="90"/>
    <n v="4216"/>
    <x v="337"/>
    <m/>
    <m/>
    <s v="Amazon"/>
    <s v="Amazon"/>
    <n v="13290.4"/>
    <n v="91504159.730000004"/>
    <n v="91504159.730000004"/>
    <s v="Alexandria"/>
  </r>
  <r>
    <s v="ORD109340"/>
    <s v="Xiaomi Redmi Note 12"/>
    <x v="0"/>
    <x v="7"/>
    <x v="0"/>
    <x v="3"/>
    <n v="1839.64"/>
    <n v="5"/>
    <x v="9335"/>
    <x v="165"/>
    <n v="2900"/>
    <x v="329"/>
    <m/>
    <m/>
    <s v="sq"/>
    <s v="sq"/>
    <n v="3665.44"/>
    <n v="92327183.770000085"/>
    <n v="92327183.770000085"/>
    <s v="Dubai"/>
  </r>
  <r>
    <s v="ORD109341"/>
    <s v="Bluetooth Headset"/>
    <x v="2"/>
    <x v="2"/>
    <x v="0"/>
    <x v="1"/>
    <n v="3076.31"/>
    <n v="3"/>
    <x v="9336"/>
    <x v="24"/>
    <n v="1930"/>
    <x v="200"/>
    <m/>
    <m/>
    <s v="sq"/>
    <s v="sq"/>
    <n v="13290.4"/>
    <n v="29200970.130000021"/>
    <n v="29200970.130000021"/>
    <s v="Alexandria"/>
  </r>
  <r>
    <s v="ORD109342"/>
    <s v="Samsung Galaxy A14"/>
    <x v="0"/>
    <x v="0"/>
    <x v="0"/>
    <x v="3"/>
    <n v="5219.05"/>
    <n v="1"/>
    <x v="9337"/>
    <x v="3"/>
    <n v="1017"/>
    <x v="255"/>
    <m/>
    <m/>
    <s v="sq"/>
    <s v="sq"/>
    <n v="3665.44"/>
    <n v="92327183.770000085"/>
    <n v="92327183.770000085"/>
    <s v="Dubai"/>
  </r>
  <r>
    <s v="ORD109343"/>
    <s v="Bluetooth Headset"/>
    <x v="2"/>
    <x v="2"/>
    <x v="2"/>
    <x v="3"/>
    <n v="11709.73"/>
    <n v="2"/>
    <x v="9338"/>
    <x v="316"/>
    <n v="64"/>
    <x v="236"/>
    <m/>
    <m/>
    <s v="Amazon"/>
    <s v="Amazon"/>
    <n v="3665.44"/>
    <n v="29200970.130000021"/>
    <n v="29200970.130000021"/>
    <s v="Dubai"/>
  </r>
  <r>
    <s v="ORD109344"/>
    <s v="HP Pavilion Laptop"/>
    <x v="3"/>
    <x v="3"/>
    <x v="0"/>
    <x v="4"/>
    <n v="16593.16"/>
    <n v="1"/>
    <x v="9339"/>
    <x v="336"/>
    <n v="1453"/>
    <x v="351"/>
    <m/>
    <m/>
    <s v="sq"/>
    <s v="sq"/>
    <n v="99349.3"/>
    <n v="57542997.559999913"/>
    <n v="57542997.559999913"/>
    <s v="Riyadh"/>
  </r>
  <r>
    <s v="ORD109345"/>
    <s v="Nike Air Max"/>
    <x v="1"/>
    <x v="1"/>
    <x v="2"/>
    <x v="5"/>
    <n v="684.37"/>
    <n v="2"/>
    <x v="9340"/>
    <x v="202"/>
    <n v="505"/>
    <x v="110"/>
    <m/>
    <m/>
    <s v="Amazon"/>
    <s v="Amazon"/>
    <n v="27872.98"/>
    <n v="91504159.730000004"/>
    <n v="91504159.730000004"/>
    <s v="Giza"/>
  </r>
  <r>
    <s v="ORD109346"/>
    <s v="T-shirt Cotton"/>
    <x v="1"/>
    <x v="5"/>
    <x v="2"/>
    <x v="4"/>
    <n v="15467.45"/>
    <n v="4"/>
    <x v="9341"/>
    <x v="21"/>
    <n v="206"/>
    <x v="325"/>
    <m/>
    <m/>
    <s v="Amazon"/>
    <s v="Amazon"/>
    <n v="99349.3"/>
    <n v="91504159.730000004"/>
    <n v="91504159.730000004"/>
    <s v="Riyadh"/>
  </r>
  <r>
    <s v="ORD109347"/>
    <s v="iPhone 13"/>
    <x v="0"/>
    <x v="4"/>
    <x v="1"/>
    <x v="4"/>
    <n v="2207.9899999999998"/>
    <n v="5"/>
    <x v="9342"/>
    <x v="282"/>
    <n v="230"/>
    <x v="235"/>
    <m/>
    <m/>
    <s v="Jumia"/>
    <s v="Jum"/>
    <n v="99349.3"/>
    <n v="92327183.770000085"/>
    <n v="92327183.770000085"/>
    <s v="Riyadh"/>
  </r>
  <r>
    <s v="ORD109348"/>
    <s v="Adidas Running Shoes"/>
    <x v="1"/>
    <x v="9"/>
    <x v="0"/>
    <x v="2"/>
    <n v="13482.89"/>
    <n v="4"/>
    <x v="9343"/>
    <x v="168"/>
    <n v="4912"/>
    <x v="25"/>
    <m/>
    <m/>
    <s v="sq"/>
    <s v="sq"/>
    <n v="26648.76"/>
    <n v="91504159.730000004"/>
    <n v="91504159.730000004"/>
    <s v="Casablanca"/>
  </r>
  <r>
    <s v="ORD109349"/>
    <s v="T-shirt Cotton"/>
    <x v="1"/>
    <x v="5"/>
    <x v="0"/>
    <x v="2"/>
    <n v="8683.34"/>
    <n v="4"/>
    <x v="9344"/>
    <x v="102"/>
    <n v="4431"/>
    <x v="78"/>
    <m/>
    <m/>
    <s v="sq"/>
    <s v="sq"/>
    <n v="26648.76"/>
    <n v="91504159.730000004"/>
    <n v="91504159.730000004"/>
    <s v="Casablanca"/>
  </r>
  <r>
    <s v="ORD109350"/>
    <s v="Samsung Galaxy A14"/>
    <x v="0"/>
    <x v="0"/>
    <x v="0"/>
    <x v="1"/>
    <n v="11100.54"/>
    <n v="1"/>
    <x v="9345"/>
    <x v="366"/>
    <n v="3793"/>
    <x v="44"/>
    <m/>
    <m/>
    <s v="sq"/>
    <s v="sq"/>
    <n v="13290.4"/>
    <n v="92327183.770000085"/>
    <n v="92327183.770000085"/>
    <s v="Alexandria"/>
  </r>
  <r>
    <s v="ORD109351"/>
    <s v="Dell Inspiron 3501"/>
    <x v="3"/>
    <x v="8"/>
    <x v="1"/>
    <x v="3"/>
    <n v="12961.95"/>
    <n v="3"/>
    <x v="9346"/>
    <x v="304"/>
    <n v="3740"/>
    <x v="154"/>
    <m/>
    <m/>
    <s v="Jumia"/>
    <s v="Jum"/>
    <n v="3665.44"/>
    <n v="57542997.559999913"/>
    <n v="57542997.559999913"/>
    <s v="Dubai"/>
  </r>
  <r>
    <s v="ORD109352"/>
    <s v="Bluetooth Headset"/>
    <x v="2"/>
    <x v="2"/>
    <x v="1"/>
    <x v="3"/>
    <n v="1263.31"/>
    <n v="3"/>
    <x v="9347"/>
    <x v="148"/>
    <n v="3660"/>
    <x v="16"/>
    <m/>
    <m/>
    <s v="Jumia"/>
    <s v="Jum"/>
    <n v="3665.44"/>
    <n v="29200970.130000021"/>
    <n v="29200970.130000021"/>
    <s v="Dubai"/>
  </r>
  <r>
    <s v="ORD109353"/>
    <s v="Xiaomi Redmi Note 12"/>
    <x v="0"/>
    <x v="7"/>
    <x v="2"/>
    <x v="5"/>
    <n v="18490.95"/>
    <n v="2"/>
    <x v="9348"/>
    <x v="90"/>
    <n v="4820"/>
    <x v="126"/>
    <m/>
    <m/>
    <s v="Amazon"/>
    <s v="Amazon"/>
    <n v="27872.98"/>
    <n v="92327183.770000085"/>
    <n v="92327183.770000085"/>
    <s v="Giza"/>
  </r>
  <r>
    <s v="ORD109354"/>
    <s v="Nike Air Max"/>
    <x v="1"/>
    <x v="1"/>
    <x v="2"/>
    <x v="5"/>
    <n v="16130"/>
    <n v="2"/>
    <x v="9349"/>
    <x v="165"/>
    <n v="366"/>
    <x v="204"/>
    <m/>
    <m/>
    <s v="Amazon"/>
    <s v="Amazon"/>
    <n v="27872.98"/>
    <n v="91504159.730000004"/>
    <n v="91504159.730000004"/>
    <s v="Giza"/>
  </r>
  <r>
    <s v="ORD109355"/>
    <s v="iPhone 13"/>
    <x v="0"/>
    <x v="4"/>
    <x v="1"/>
    <x v="2"/>
    <n v="13104.85"/>
    <n v="2"/>
    <x v="9350"/>
    <x v="122"/>
    <n v="3993"/>
    <x v="105"/>
    <m/>
    <m/>
    <s v="Jumia"/>
    <s v="Jum"/>
    <n v="26648.76"/>
    <n v="92327183.770000085"/>
    <n v="92327183.770000085"/>
    <s v="Casablanca"/>
  </r>
  <r>
    <s v="ORD109356"/>
    <s v="Xiaomi Redmi Note 12"/>
    <x v="0"/>
    <x v="7"/>
    <x v="2"/>
    <x v="5"/>
    <n v="8924.83"/>
    <n v="4"/>
    <x v="9351"/>
    <x v="20"/>
    <n v="291"/>
    <x v="266"/>
    <m/>
    <m/>
    <s v="Amazon"/>
    <s v="Amazon"/>
    <n v="27872.98"/>
    <n v="92327183.770000085"/>
    <n v="92327183.770000085"/>
    <s v="Giza"/>
  </r>
  <r>
    <s v="ORD109357"/>
    <s v="Adidas Running Shoes"/>
    <x v="1"/>
    <x v="9"/>
    <x v="0"/>
    <x v="5"/>
    <n v="4042.74"/>
    <n v="5"/>
    <x v="9352"/>
    <x v="326"/>
    <n v="3376"/>
    <x v="195"/>
    <m/>
    <m/>
    <s v="sq"/>
    <s v="sq"/>
    <n v="27872.98"/>
    <n v="91504159.730000004"/>
    <n v="91504159.730000004"/>
    <s v="Giza"/>
  </r>
  <r>
    <s v="ORD109358"/>
    <s v="Samsung Galaxy A14"/>
    <x v="0"/>
    <x v="0"/>
    <x v="2"/>
    <x v="1"/>
    <n v="9726.07"/>
    <n v="1"/>
    <x v="9353"/>
    <x v="244"/>
    <n v="2716"/>
    <x v="236"/>
    <m/>
    <m/>
    <s v="Amazon"/>
    <s v="Amazon"/>
    <n v="13290.4"/>
    <n v="92327183.770000085"/>
    <n v="92327183.770000085"/>
    <s v="Alexandria"/>
  </r>
  <r>
    <s v="ORD109359"/>
    <s v="Nike Air Max"/>
    <x v="1"/>
    <x v="1"/>
    <x v="1"/>
    <x v="0"/>
    <n v="13714.29"/>
    <n v="3"/>
    <x v="9354"/>
    <x v="226"/>
    <n v="1364"/>
    <x v="262"/>
    <m/>
    <m/>
    <s v="Jumia"/>
    <s v="Jum"/>
    <n v="16284.02"/>
    <n v="91504159.730000004"/>
    <n v="91504159.730000004"/>
    <s v="Cairo"/>
  </r>
  <r>
    <s v="ORD109360"/>
    <s v="Adidas Running Shoes"/>
    <x v="1"/>
    <x v="9"/>
    <x v="1"/>
    <x v="5"/>
    <n v="12238.14"/>
    <n v="4"/>
    <x v="9355"/>
    <x v="296"/>
    <n v="3764"/>
    <x v="146"/>
    <m/>
    <m/>
    <s v="Jumia"/>
    <s v="Jum"/>
    <n v="27872.98"/>
    <n v="91504159.730000004"/>
    <n v="91504159.730000004"/>
    <s v="Giza"/>
  </r>
  <r>
    <s v="ORD109361"/>
    <s v="Bluetooth Headset"/>
    <x v="2"/>
    <x v="2"/>
    <x v="2"/>
    <x v="3"/>
    <n v="6812.63"/>
    <n v="3"/>
    <x v="9356"/>
    <x v="269"/>
    <n v="1128"/>
    <x v="24"/>
    <m/>
    <m/>
    <s v="Amazon"/>
    <s v="Amazon"/>
    <n v="3665.44"/>
    <n v="29200970.130000021"/>
    <n v="29200970.130000021"/>
    <s v="Dubai"/>
  </r>
  <r>
    <s v="ORD109362"/>
    <s v="Xiaomi Redmi Note 12"/>
    <x v="0"/>
    <x v="7"/>
    <x v="1"/>
    <x v="4"/>
    <n v="9848.7900000000009"/>
    <n v="2"/>
    <x v="9357"/>
    <x v="89"/>
    <n v="2164"/>
    <x v="88"/>
    <m/>
    <m/>
    <s v="Jumia"/>
    <s v="Jum"/>
    <n v="99349.3"/>
    <n v="92327183.770000085"/>
    <n v="92327183.770000085"/>
    <s v="Riyadh"/>
  </r>
  <r>
    <s v="ORD109363"/>
    <s v="Adidas Running Shoes"/>
    <x v="1"/>
    <x v="9"/>
    <x v="0"/>
    <x v="3"/>
    <n v="15626.07"/>
    <n v="5"/>
    <x v="9358"/>
    <x v="3"/>
    <n v="4863"/>
    <x v="262"/>
    <m/>
    <m/>
    <s v="sq"/>
    <s v="sq"/>
    <n v="3665.44"/>
    <n v="91504159.730000004"/>
    <n v="91504159.730000004"/>
    <s v="Dubai"/>
  </r>
  <r>
    <s v="ORD109364"/>
    <s v="Samsung Galaxy A14"/>
    <x v="0"/>
    <x v="0"/>
    <x v="2"/>
    <x v="1"/>
    <n v="16993.95"/>
    <n v="2"/>
    <x v="9359"/>
    <x v="323"/>
    <n v="4385"/>
    <x v="4"/>
    <m/>
    <m/>
    <s v="Amazon"/>
    <s v="Amazon"/>
    <n v="13290.4"/>
    <n v="92327183.770000085"/>
    <n v="92327183.770000085"/>
    <s v="Alexandria"/>
  </r>
  <r>
    <s v="ORD109365"/>
    <s v="Samsung Galaxy A14"/>
    <x v="0"/>
    <x v="0"/>
    <x v="1"/>
    <x v="5"/>
    <n v="1647.17"/>
    <n v="5"/>
    <x v="9360"/>
    <x v="240"/>
    <n v="378"/>
    <x v="152"/>
    <m/>
    <m/>
    <s v="Jumia"/>
    <s v="Jum"/>
    <n v="27872.98"/>
    <n v="92327183.770000085"/>
    <n v="92327183.770000085"/>
    <s v="Giza"/>
  </r>
  <r>
    <s v="ORD109366"/>
    <s v="Smartwatch FitPro"/>
    <x v="4"/>
    <x v="6"/>
    <x v="0"/>
    <x v="5"/>
    <n v="13407.23"/>
    <n v="2"/>
    <x v="9361"/>
    <x v="254"/>
    <n v="563"/>
    <x v="199"/>
    <m/>
    <m/>
    <s v="sq"/>
    <s v="sq"/>
    <n v="27872.98"/>
    <n v="31420413.200000018"/>
    <n v="31420413.200000018"/>
    <s v="Giza"/>
  </r>
  <r>
    <s v="ORD109367"/>
    <s v="Adidas Running Shoes"/>
    <x v="1"/>
    <x v="9"/>
    <x v="2"/>
    <x v="2"/>
    <n v="13706.02"/>
    <n v="1"/>
    <x v="9362"/>
    <x v="182"/>
    <n v="2480"/>
    <x v="231"/>
    <m/>
    <m/>
    <s v="Amazon"/>
    <s v="Amazon"/>
    <n v="26648.76"/>
    <n v="91504159.730000004"/>
    <n v="91504159.730000004"/>
    <s v="Casablanca"/>
  </r>
  <r>
    <s v="ORD109368"/>
    <s v="Bluetooth Headset"/>
    <x v="2"/>
    <x v="2"/>
    <x v="1"/>
    <x v="2"/>
    <n v="3393.12"/>
    <n v="5"/>
    <x v="9363"/>
    <x v="321"/>
    <n v="1280"/>
    <x v="79"/>
    <m/>
    <m/>
    <s v="Jumia"/>
    <s v="Jum"/>
    <n v="26648.76"/>
    <n v="29200970.130000021"/>
    <n v="29200970.130000021"/>
    <s v="Casablanca"/>
  </r>
  <r>
    <s v="ORD109369"/>
    <s v="Xiaomi Redmi Note 12"/>
    <x v="0"/>
    <x v="7"/>
    <x v="1"/>
    <x v="1"/>
    <n v="16508.009999999998"/>
    <n v="5"/>
    <x v="9364"/>
    <x v="359"/>
    <n v="951"/>
    <x v="319"/>
    <m/>
    <m/>
    <s v="Jumia"/>
    <s v="Jum"/>
    <n v="13290.4"/>
    <n v="92327183.770000085"/>
    <n v="92327183.770000085"/>
    <s v="Alexandria"/>
  </r>
  <r>
    <s v="ORD109370"/>
    <s v="Smartwatch FitPro"/>
    <x v="4"/>
    <x v="6"/>
    <x v="0"/>
    <x v="3"/>
    <n v="15278.81"/>
    <n v="5"/>
    <x v="9365"/>
    <x v="310"/>
    <n v="1889"/>
    <x v="168"/>
    <m/>
    <m/>
    <s v="sq"/>
    <s v="sq"/>
    <n v="3665.44"/>
    <n v="31420413.200000018"/>
    <n v="31420413.200000018"/>
    <s v="Dubai"/>
  </r>
  <r>
    <s v="ORD109371"/>
    <s v="iPhone 13"/>
    <x v="0"/>
    <x v="4"/>
    <x v="0"/>
    <x v="3"/>
    <n v="8736.0300000000007"/>
    <n v="2"/>
    <x v="9366"/>
    <x v="389"/>
    <n v="472"/>
    <x v="66"/>
    <m/>
    <m/>
    <s v="sq"/>
    <s v="sq"/>
    <n v="3665.44"/>
    <n v="92327183.770000085"/>
    <n v="92327183.770000085"/>
    <s v="Dubai"/>
  </r>
  <r>
    <s v="ORD109372"/>
    <s v="Xiaomi Redmi Note 12"/>
    <x v="0"/>
    <x v="7"/>
    <x v="0"/>
    <x v="5"/>
    <n v="17986.97"/>
    <n v="4"/>
    <x v="9367"/>
    <x v="293"/>
    <n v="2314"/>
    <x v="148"/>
    <m/>
    <m/>
    <s v="sq"/>
    <s v="sq"/>
    <n v="27872.98"/>
    <n v="92327183.770000085"/>
    <n v="92327183.770000085"/>
    <s v="Giza"/>
  </r>
  <r>
    <s v="ORD109373"/>
    <s v="Dell Inspiron 3501"/>
    <x v="3"/>
    <x v="8"/>
    <x v="0"/>
    <x v="4"/>
    <n v="1951.71"/>
    <n v="2"/>
    <x v="9368"/>
    <x v="28"/>
    <n v="1067"/>
    <x v="21"/>
    <m/>
    <m/>
    <s v="sq"/>
    <s v="sq"/>
    <n v="99349.3"/>
    <n v="57542997.559999913"/>
    <n v="57542997.559999913"/>
    <s v="Riyadh"/>
  </r>
  <r>
    <s v="ORD109374"/>
    <s v="Xiaomi Redmi Note 12"/>
    <x v="0"/>
    <x v="7"/>
    <x v="0"/>
    <x v="0"/>
    <n v="5143.25"/>
    <n v="3"/>
    <x v="9369"/>
    <x v="89"/>
    <n v="3243"/>
    <x v="165"/>
    <m/>
    <m/>
    <s v="sq"/>
    <s v="sq"/>
    <n v="16284.02"/>
    <n v="92327183.770000085"/>
    <n v="92327183.770000085"/>
    <s v="Cairo"/>
  </r>
  <r>
    <s v="ORD109375"/>
    <s v="Adidas Running Shoes"/>
    <x v="1"/>
    <x v="9"/>
    <x v="0"/>
    <x v="5"/>
    <n v="7985.88"/>
    <n v="1"/>
    <x v="9370"/>
    <x v="63"/>
    <n v="2372"/>
    <x v="312"/>
    <m/>
    <m/>
    <s v="sq"/>
    <s v="sq"/>
    <n v="27872.98"/>
    <n v="91504159.730000004"/>
    <n v="91504159.730000004"/>
    <s v="Giza"/>
  </r>
  <r>
    <s v="ORD109376"/>
    <s v="Smartwatch FitPro"/>
    <x v="4"/>
    <x v="6"/>
    <x v="0"/>
    <x v="4"/>
    <n v="2880.18"/>
    <n v="1"/>
    <x v="9371"/>
    <x v="36"/>
    <n v="4770"/>
    <x v="47"/>
    <m/>
    <m/>
    <s v="sq"/>
    <s v="sq"/>
    <n v="99349.3"/>
    <n v="31420413.200000018"/>
    <n v="31420413.200000018"/>
    <s v="Riyadh"/>
  </r>
  <r>
    <s v="ORD109377"/>
    <s v="T-shirt Cotton"/>
    <x v="1"/>
    <x v="5"/>
    <x v="2"/>
    <x v="2"/>
    <n v="5970.85"/>
    <n v="3"/>
    <x v="9372"/>
    <x v="262"/>
    <n v="4449"/>
    <x v="315"/>
    <m/>
    <m/>
    <s v="Amazon"/>
    <s v="Amazon"/>
    <n v="26648.76"/>
    <n v="91504159.730000004"/>
    <n v="91504159.730000004"/>
    <s v="Casablanca"/>
  </r>
  <r>
    <s v="ORD109378"/>
    <s v="Bluetooth Headset"/>
    <x v="2"/>
    <x v="2"/>
    <x v="0"/>
    <x v="2"/>
    <n v="3468.03"/>
    <n v="3"/>
    <x v="9373"/>
    <x v="12"/>
    <n v="4083"/>
    <x v="142"/>
    <m/>
    <m/>
    <s v="sq"/>
    <s v="sq"/>
    <n v="26648.76"/>
    <n v="29200970.130000021"/>
    <n v="29200970.130000021"/>
    <s v="Casablanca"/>
  </r>
  <r>
    <s v="ORD109379"/>
    <s v="T-shirt Cotton"/>
    <x v="1"/>
    <x v="5"/>
    <x v="0"/>
    <x v="0"/>
    <n v="9806.65"/>
    <n v="1"/>
    <x v="9374"/>
    <x v="354"/>
    <n v="4943"/>
    <x v="234"/>
    <m/>
    <m/>
    <s v="sq"/>
    <s v="sq"/>
    <n v="16284.02"/>
    <n v="91504159.730000004"/>
    <n v="91504159.730000004"/>
    <s v="Cairo"/>
  </r>
  <r>
    <s v="ORD109380"/>
    <s v="Adidas Running Shoes"/>
    <x v="1"/>
    <x v="9"/>
    <x v="0"/>
    <x v="3"/>
    <n v="9699.44"/>
    <n v="4"/>
    <x v="9375"/>
    <x v="108"/>
    <n v="4514"/>
    <x v="154"/>
    <m/>
    <m/>
    <s v="sq"/>
    <s v="sq"/>
    <n v="3665.44"/>
    <n v="91504159.730000004"/>
    <n v="91504159.730000004"/>
    <s v="Dubai"/>
  </r>
  <r>
    <s v="ORD109381"/>
    <s v="Xiaomi Redmi Note 12"/>
    <x v="0"/>
    <x v="7"/>
    <x v="0"/>
    <x v="5"/>
    <n v="17624.97"/>
    <n v="5"/>
    <x v="9376"/>
    <x v="24"/>
    <n v="1022"/>
    <x v="296"/>
    <m/>
    <m/>
    <s v="sq"/>
    <s v="sq"/>
    <n v="27872.98"/>
    <n v="92327183.770000085"/>
    <n v="92327183.770000085"/>
    <s v="Giza"/>
  </r>
  <r>
    <s v="ORD109382"/>
    <s v="T-shirt Cotton"/>
    <x v="1"/>
    <x v="5"/>
    <x v="2"/>
    <x v="0"/>
    <n v="7817.77"/>
    <n v="5"/>
    <x v="9377"/>
    <x v="189"/>
    <n v="1869"/>
    <x v="172"/>
    <m/>
    <m/>
    <s v="Amazon"/>
    <s v="Amazon"/>
    <n v="16284.02"/>
    <n v="91504159.730000004"/>
    <n v="91504159.730000004"/>
    <s v="Cairo"/>
  </r>
  <r>
    <s v="ORD109383"/>
    <s v="HP Pavilion Laptop"/>
    <x v="3"/>
    <x v="3"/>
    <x v="0"/>
    <x v="0"/>
    <n v="14111.72"/>
    <n v="1"/>
    <x v="9378"/>
    <x v="51"/>
    <n v="2155"/>
    <x v="186"/>
    <m/>
    <m/>
    <s v="sq"/>
    <s v="sq"/>
    <n v="16284.02"/>
    <n v="57542997.559999913"/>
    <n v="57542997.559999913"/>
    <s v="Cairo"/>
  </r>
  <r>
    <s v="ORD109384"/>
    <s v="T-shirt Cotton"/>
    <x v="1"/>
    <x v="5"/>
    <x v="0"/>
    <x v="1"/>
    <n v="18126.310000000001"/>
    <n v="5"/>
    <x v="9379"/>
    <x v="254"/>
    <n v="3360"/>
    <x v="204"/>
    <m/>
    <m/>
    <s v="sq"/>
    <s v="sq"/>
    <n v="13290.4"/>
    <n v="91504159.730000004"/>
    <n v="91504159.730000004"/>
    <s v="Alexandria"/>
  </r>
  <r>
    <s v="ORD109385"/>
    <s v="HP Pavilion Laptop"/>
    <x v="3"/>
    <x v="3"/>
    <x v="1"/>
    <x v="0"/>
    <n v="9893.19"/>
    <n v="3"/>
    <x v="9380"/>
    <x v="167"/>
    <n v="333"/>
    <x v="126"/>
    <m/>
    <m/>
    <s v="Jumia"/>
    <s v="Jum"/>
    <n v="16284.02"/>
    <n v="57542997.559999913"/>
    <n v="57542997.559999913"/>
    <s v="Cairo"/>
  </r>
  <r>
    <s v="ORD109386"/>
    <s v="Xiaomi Redmi Note 12"/>
    <x v="0"/>
    <x v="7"/>
    <x v="1"/>
    <x v="4"/>
    <n v="6397.96"/>
    <n v="1"/>
    <x v="9381"/>
    <x v="83"/>
    <n v="3341"/>
    <x v="119"/>
    <m/>
    <m/>
    <s v="Jumia"/>
    <s v="Jum"/>
    <n v="99349.3"/>
    <n v="92327183.770000085"/>
    <n v="92327183.770000085"/>
    <s v="Riyadh"/>
  </r>
  <r>
    <s v="ORD109387"/>
    <s v="Adidas Running Shoes"/>
    <x v="1"/>
    <x v="9"/>
    <x v="2"/>
    <x v="3"/>
    <n v="14845.94"/>
    <n v="2"/>
    <x v="9382"/>
    <x v="107"/>
    <n v="615"/>
    <x v="155"/>
    <m/>
    <m/>
    <s v="Amazon"/>
    <s v="Amazon"/>
    <n v="3665.44"/>
    <n v="91504159.730000004"/>
    <n v="91504159.730000004"/>
    <s v="Dubai"/>
  </r>
  <r>
    <s v="ORD109388"/>
    <s v="Bluetooth Headset"/>
    <x v="2"/>
    <x v="2"/>
    <x v="0"/>
    <x v="0"/>
    <n v="6029.42"/>
    <n v="3"/>
    <x v="9383"/>
    <x v="19"/>
    <n v="439"/>
    <x v="346"/>
    <m/>
    <m/>
    <s v="sq"/>
    <s v="sq"/>
    <n v="16284.02"/>
    <n v="29200970.130000021"/>
    <n v="29200970.130000021"/>
    <s v="Cairo"/>
  </r>
  <r>
    <s v="ORD109389"/>
    <s v="Bluetooth Headset"/>
    <x v="2"/>
    <x v="2"/>
    <x v="1"/>
    <x v="5"/>
    <n v="6507.42"/>
    <n v="2"/>
    <x v="9384"/>
    <x v="394"/>
    <n v="484"/>
    <x v="260"/>
    <m/>
    <m/>
    <s v="Jumia"/>
    <s v="Jum"/>
    <n v="27872.98"/>
    <n v="29200970.130000021"/>
    <n v="29200970.130000021"/>
    <s v="Giza"/>
  </r>
  <r>
    <s v="ORD109390"/>
    <s v="T-shirt Cotton"/>
    <x v="1"/>
    <x v="5"/>
    <x v="1"/>
    <x v="3"/>
    <n v="11983.55"/>
    <n v="2"/>
    <x v="9385"/>
    <x v="172"/>
    <n v="4508"/>
    <x v="294"/>
    <m/>
    <m/>
    <s v="Jumia"/>
    <s v="Jum"/>
    <n v="3665.44"/>
    <n v="91504159.730000004"/>
    <n v="91504159.730000004"/>
    <s v="Dubai"/>
  </r>
  <r>
    <s v="ORD109391"/>
    <s v="Dell Inspiron 3501"/>
    <x v="3"/>
    <x v="8"/>
    <x v="0"/>
    <x v="3"/>
    <n v="8336.36"/>
    <n v="4"/>
    <x v="9386"/>
    <x v="189"/>
    <n v="4927"/>
    <x v="271"/>
    <m/>
    <m/>
    <s v="sq"/>
    <s v="sq"/>
    <n v="3665.44"/>
    <n v="57542997.559999913"/>
    <n v="57542997.559999913"/>
    <s v="Dubai"/>
  </r>
  <r>
    <s v="ORD109392"/>
    <s v="Dell Inspiron 3501"/>
    <x v="3"/>
    <x v="8"/>
    <x v="2"/>
    <x v="5"/>
    <n v="8327.01"/>
    <n v="5"/>
    <x v="9387"/>
    <x v="205"/>
    <n v="4004"/>
    <x v="251"/>
    <m/>
    <m/>
    <s v="Amazon"/>
    <s v="Amazon"/>
    <n v="27872.98"/>
    <n v="57542997.559999913"/>
    <n v="57542997.559999913"/>
    <s v="Giza"/>
  </r>
  <r>
    <s v="ORD109393"/>
    <s v="Samsung Galaxy A14"/>
    <x v="0"/>
    <x v="0"/>
    <x v="0"/>
    <x v="1"/>
    <n v="3192.83"/>
    <n v="1"/>
    <x v="9388"/>
    <x v="26"/>
    <n v="2225"/>
    <x v="174"/>
    <m/>
    <m/>
    <s v="sq"/>
    <s v="sq"/>
    <n v="13290.4"/>
    <n v="92327183.770000085"/>
    <n v="92327183.770000085"/>
    <s v="Alexandria"/>
  </r>
  <r>
    <s v="ORD109394"/>
    <s v="HP Pavilion Laptop"/>
    <x v="3"/>
    <x v="3"/>
    <x v="1"/>
    <x v="3"/>
    <n v="8349.5400000000009"/>
    <n v="2"/>
    <x v="9389"/>
    <x v="105"/>
    <n v="1092"/>
    <x v="237"/>
    <m/>
    <m/>
    <s v="Jumia"/>
    <s v="Jum"/>
    <n v="3665.44"/>
    <n v="57542997.559999913"/>
    <n v="57542997.559999913"/>
    <s v="Dubai"/>
  </r>
  <r>
    <s v="ORD109395"/>
    <s v="T-shirt Cotton"/>
    <x v="1"/>
    <x v="5"/>
    <x v="0"/>
    <x v="5"/>
    <n v="4093.47"/>
    <n v="1"/>
    <x v="9390"/>
    <x v="348"/>
    <n v="3116"/>
    <x v="127"/>
    <m/>
    <m/>
    <s v="sq"/>
    <s v="sq"/>
    <n v="27872.98"/>
    <n v="91504159.730000004"/>
    <n v="91504159.730000004"/>
    <s v="Giza"/>
  </r>
  <r>
    <s v="ORD109396"/>
    <s v="Smartwatch FitPro"/>
    <x v="4"/>
    <x v="6"/>
    <x v="2"/>
    <x v="0"/>
    <n v="9690.92"/>
    <n v="5"/>
    <x v="9391"/>
    <x v="217"/>
    <n v="5000"/>
    <x v="116"/>
    <m/>
    <m/>
    <s v="Amazon"/>
    <s v="Amazon"/>
    <n v="16284.02"/>
    <n v="31420413.200000018"/>
    <n v="31420413.200000018"/>
    <s v="Cairo"/>
  </r>
  <r>
    <s v="ORD109397"/>
    <s v="Xiaomi Redmi Note 12"/>
    <x v="0"/>
    <x v="7"/>
    <x v="0"/>
    <x v="0"/>
    <n v="16899.21"/>
    <n v="1"/>
    <x v="9392"/>
    <x v="38"/>
    <n v="4615"/>
    <x v="212"/>
    <m/>
    <m/>
    <s v="sq"/>
    <s v="sq"/>
    <n v="16284.02"/>
    <n v="92327183.770000085"/>
    <n v="92327183.770000085"/>
    <s v="Cairo"/>
  </r>
  <r>
    <s v="ORD109398"/>
    <s v="iPhone 13"/>
    <x v="0"/>
    <x v="4"/>
    <x v="2"/>
    <x v="3"/>
    <n v="5446.68"/>
    <n v="5"/>
    <x v="9393"/>
    <x v="191"/>
    <n v="860"/>
    <x v="233"/>
    <m/>
    <m/>
    <s v="Amazon"/>
    <s v="Amazon"/>
    <n v="3665.44"/>
    <n v="92327183.770000085"/>
    <n v="92327183.770000085"/>
    <s v="Dubai"/>
  </r>
  <r>
    <s v="ORD109399"/>
    <s v="Dell Inspiron 3501"/>
    <x v="3"/>
    <x v="8"/>
    <x v="0"/>
    <x v="0"/>
    <n v="1839.69"/>
    <n v="4"/>
    <x v="9394"/>
    <x v="58"/>
    <n v="757"/>
    <x v="329"/>
    <m/>
    <m/>
    <s v="sq"/>
    <s v="sq"/>
    <n v="16284.02"/>
    <n v="57542997.559999913"/>
    <n v="57542997.559999913"/>
    <s v="Cairo"/>
  </r>
  <r>
    <s v="ORD109400"/>
    <s v="Smartwatch FitPro"/>
    <x v="4"/>
    <x v="6"/>
    <x v="0"/>
    <x v="0"/>
    <n v="8509.19"/>
    <n v="4"/>
    <x v="9395"/>
    <x v="364"/>
    <n v="863"/>
    <x v="166"/>
    <m/>
    <m/>
    <s v="sq"/>
    <s v="sq"/>
    <n v="16284.02"/>
    <n v="31420413.200000018"/>
    <n v="31420413.200000018"/>
    <s v="Cairo"/>
  </r>
  <r>
    <s v="ORD109401"/>
    <s v="HP Pavilion Laptop"/>
    <x v="3"/>
    <x v="3"/>
    <x v="1"/>
    <x v="2"/>
    <n v="12000.27"/>
    <n v="1"/>
    <x v="9396"/>
    <x v="10"/>
    <n v="1813"/>
    <x v="96"/>
    <m/>
    <m/>
    <s v="Jumia"/>
    <s v="Jum"/>
    <n v="26648.76"/>
    <n v="57542997.559999913"/>
    <n v="57542997.559999913"/>
    <s v="Casablanca"/>
  </r>
  <r>
    <s v="ORD109402"/>
    <s v="Dell Inspiron 3501"/>
    <x v="3"/>
    <x v="8"/>
    <x v="2"/>
    <x v="5"/>
    <n v="18544.14"/>
    <n v="2"/>
    <x v="9397"/>
    <x v="281"/>
    <n v="1721"/>
    <x v="124"/>
    <m/>
    <m/>
    <s v="Amazon"/>
    <s v="Amazon"/>
    <n v="27872.98"/>
    <n v="57542997.559999913"/>
    <n v="57542997.559999913"/>
    <s v="Giza"/>
  </r>
  <r>
    <s v="ORD109403"/>
    <s v="Smartwatch FitPro"/>
    <x v="4"/>
    <x v="6"/>
    <x v="0"/>
    <x v="3"/>
    <n v="8843.16"/>
    <n v="1"/>
    <x v="9398"/>
    <x v="105"/>
    <n v="2692"/>
    <x v="9"/>
    <m/>
    <m/>
    <s v="sq"/>
    <s v="sq"/>
    <n v="3665.44"/>
    <n v="31420413.200000018"/>
    <n v="31420413.200000018"/>
    <s v="Dubai"/>
  </r>
  <r>
    <s v="ORD109404"/>
    <s v="Adidas Running Shoes"/>
    <x v="1"/>
    <x v="9"/>
    <x v="2"/>
    <x v="0"/>
    <n v="4554.03"/>
    <n v="3"/>
    <x v="9399"/>
    <x v="36"/>
    <n v="2488"/>
    <x v="129"/>
    <m/>
    <m/>
    <s v="Amazon"/>
    <s v="Amazon"/>
    <n v="16284.02"/>
    <n v="91504159.730000004"/>
    <n v="91504159.730000004"/>
    <s v="Cairo"/>
  </r>
  <r>
    <s v="ORD109405"/>
    <s v="HP Pavilion Laptop"/>
    <x v="3"/>
    <x v="3"/>
    <x v="1"/>
    <x v="1"/>
    <n v="4847.26"/>
    <n v="1"/>
    <x v="9400"/>
    <x v="186"/>
    <n v="4720"/>
    <x v="152"/>
    <m/>
    <m/>
    <s v="Jumia"/>
    <s v="Jum"/>
    <n v="13290.4"/>
    <n v="57542997.559999913"/>
    <n v="57542997.559999913"/>
    <s v="Alexandria"/>
  </r>
  <r>
    <s v="ORD109406"/>
    <s v="HP Pavilion Laptop"/>
    <x v="3"/>
    <x v="3"/>
    <x v="0"/>
    <x v="1"/>
    <n v="16984.47"/>
    <n v="5"/>
    <x v="9401"/>
    <x v="335"/>
    <n v="4845"/>
    <x v="51"/>
    <m/>
    <m/>
    <s v="sq"/>
    <s v="sq"/>
    <n v="13290.4"/>
    <n v="57542997.559999913"/>
    <n v="57542997.559999913"/>
    <s v="Alexandria"/>
  </r>
  <r>
    <s v="ORD109407"/>
    <s v="Xiaomi Redmi Note 12"/>
    <x v="0"/>
    <x v="7"/>
    <x v="1"/>
    <x v="2"/>
    <n v="15721.63"/>
    <n v="5"/>
    <x v="9402"/>
    <x v="237"/>
    <n v="844"/>
    <x v="276"/>
    <m/>
    <m/>
    <s v="Jumia"/>
    <s v="Jum"/>
    <n v="26648.76"/>
    <n v="92327183.770000085"/>
    <n v="92327183.770000085"/>
    <s v="Casablanca"/>
  </r>
  <r>
    <s v="ORD109408"/>
    <s v="Bluetooth Headset"/>
    <x v="2"/>
    <x v="2"/>
    <x v="1"/>
    <x v="0"/>
    <n v="11656.79"/>
    <n v="5"/>
    <x v="9403"/>
    <x v="317"/>
    <n v="1117"/>
    <x v="109"/>
    <m/>
    <m/>
    <s v="Jumia"/>
    <s v="Jum"/>
    <n v="16284.02"/>
    <n v="29200970.130000021"/>
    <n v="29200970.130000021"/>
    <s v="Cairo"/>
  </r>
  <r>
    <s v="ORD109409"/>
    <s v="T-shirt Cotton"/>
    <x v="1"/>
    <x v="5"/>
    <x v="1"/>
    <x v="1"/>
    <n v="5367.42"/>
    <n v="2"/>
    <x v="9404"/>
    <x v="84"/>
    <n v="3902"/>
    <x v="282"/>
    <m/>
    <m/>
    <s v="Jumia"/>
    <s v="Jum"/>
    <n v="13290.4"/>
    <n v="91504159.730000004"/>
    <n v="91504159.730000004"/>
    <s v="Alexandria"/>
  </r>
  <r>
    <s v="ORD109410"/>
    <s v="Bluetooth Headset"/>
    <x v="2"/>
    <x v="2"/>
    <x v="0"/>
    <x v="3"/>
    <n v="9373.33"/>
    <n v="3"/>
    <x v="9405"/>
    <x v="31"/>
    <n v="4612"/>
    <x v="245"/>
    <m/>
    <m/>
    <s v="sq"/>
    <s v="sq"/>
    <n v="3665.44"/>
    <n v="29200970.130000021"/>
    <n v="29200970.130000021"/>
    <s v="Dubai"/>
  </r>
  <r>
    <s v="ORD109411"/>
    <s v="Adidas Running Shoes"/>
    <x v="1"/>
    <x v="9"/>
    <x v="2"/>
    <x v="0"/>
    <n v="8066.19"/>
    <n v="4"/>
    <x v="9406"/>
    <x v="82"/>
    <n v="3407"/>
    <x v="6"/>
    <m/>
    <m/>
    <s v="Amazon"/>
    <s v="Amazon"/>
    <n v="16284.02"/>
    <n v="91504159.730000004"/>
    <n v="91504159.730000004"/>
    <s v="Cairo"/>
  </r>
  <r>
    <s v="ORD109412"/>
    <s v="T-shirt Cotton"/>
    <x v="1"/>
    <x v="5"/>
    <x v="2"/>
    <x v="0"/>
    <n v="5350.46"/>
    <n v="5"/>
    <x v="9407"/>
    <x v="157"/>
    <n v="232"/>
    <x v="179"/>
    <m/>
    <m/>
    <s v="Amazon"/>
    <s v="Amazon"/>
    <n v="16284.02"/>
    <n v="91504159.730000004"/>
    <n v="91504159.730000004"/>
    <s v="Cairo"/>
  </r>
  <r>
    <s v="ORD109413"/>
    <s v="Nike Air Max"/>
    <x v="1"/>
    <x v="1"/>
    <x v="2"/>
    <x v="4"/>
    <n v="6111.76"/>
    <n v="5"/>
    <x v="9408"/>
    <x v="33"/>
    <n v="209"/>
    <x v="142"/>
    <m/>
    <m/>
    <s v="Amazon"/>
    <s v="Amazon"/>
    <n v="99349.3"/>
    <n v="91504159.730000004"/>
    <n v="91504159.730000004"/>
    <s v="Riyadh"/>
  </r>
  <r>
    <s v="ORD109414"/>
    <s v="iPhone 13"/>
    <x v="0"/>
    <x v="4"/>
    <x v="2"/>
    <x v="2"/>
    <n v="8710.67"/>
    <n v="5"/>
    <x v="9409"/>
    <x v="309"/>
    <n v="4939"/>
    <x v="33"/>
    <m/>
    <m/>
    <s v="Amazon"/>
    <s v="Amazon"/>
    <n v="26648.76"/>
    <n v="92327183.770000085"/>
    <n v="92327183.770000085"/>
    <s v="Casablanca"/>
  </r>
  <r>
    <s v="ORD109415"/>
    <s v="Samsung Galaxy A14"/>
    <x v="0"/>
    <x v="0"/>
    <x v="0"/>
    <x v="4"/>
    <n v="19953.62"/>
    <n v="1"/>
    <x v="9410"/>
    <x v="310"/>
    <n v="3391"/>
    <x v="277"/>
    <m/>
    <m/>
    <s v="sq"/>
    <s v="sq"/>
    <n v="99349.3"/>
    <n v="92327183.770000085"/>
    <n v="92327183.770000085"/>
    <s v="Riyadh"/>
  </r>
  <r>
    <s v="ORD109416"/>
    <s v="Dell Inspiron 3501"/>
    <x v="3"/>
    <x v="8"/>
    <x v="2"/>
    <x v="3"/>
    <n v="14731.35"/>
    <n v="1"/>
    <x v="9411"/>
    <x v="240"/>
    <n v="2576"/>
    <x v="129"/>
    <m/>
    <m/>
    <s v="Amazon"/>
    <s v="Amazon"/>
    <n v="3665.44"/>
    <n v="57542997.559999913"/>
    <n v="57542997.559999913"/>
    <s v="Dubai"/>
  </r>
  <r>
    <s v="ORD109417"/>
    <s v="Bluetooth Headset"/>
    <x v="2"/>
    <x v="2"/>
    <x v="0"/>
    <x v="5"/>
    <n v="4112.4399999999996"/>
    <n v="5"/>
    <x v="9412"/>
    <x v="287"/>
    <n v="2190"/>
    <x v="186"/>
    <m/>
    <m/>
    <s v="sq"/>
    <s v="sq"/>
    <n v="27872.98"/>
    <n v="29200970.130000021"/>
    <n v="29200970.130000021"/>
    <s v="Giza"/>
  </r>
  <r>
    <s v="ORD109418"/>
    <s v="HP Pavilion Laptop"/>
    <x v="3"/>
    <x v="3"/>
    <x v="2"/>
    <x v="3"/>
    <n v="9743.85"/>
    <n v="3"/>
    <x v="9413"/>
    <x v="256"/>
    <n v="2021"/>
    <x v="103"/>
    <m/>
    <m/>
    <s v="Amazon"/>
    <s v="Amazon"/>
    <n v="3665.44"/>
    <n v="57542997.559999913"/>
    <n v="57542997.559999913"/>
    <s v="Dubai"/>
  </r>
  <r>
    <s v="ORD109419"/>
    <s v="Bluetooth Headset"/>
    <x v="2"/>
    <x v="2"/>
    <x v="2"/>
    <x v="0"/>
    <n v="18434.75"/>
    <n v="4"/>
    <x v="9414"/>
    <x v="300"/>
    <n v="4536"/>
    <x v="23"/>
    <m/>
    <m/>
    <s v="Amazon"/>
    <s v="Amazon"/>
    <n v="16284.02"/>
    <n v="29200970.130000021"/>
    <n v="29200970.130000021"/>
    <s v="Cairo"/>
  </r>
  <r>
    <s v="ORD109420"/>
    <s v="Smartwatch FitPro"/>
    <x v="4"/>
    <x v="6"/>
    <x v="0"/>
    <x v="1"/>
    <n v="3368.52"/>
    <n v="2"/>
    <x v="9415"/>
    <x v="153"/>
    <n v="153"/>
    <x v="28"/>
    <m/>
    <m/>
    <s v="sq"/>
    <s v="sq"/>
    <n v="13290.4"/>
    <n v="31420413.200000018"/>
    <n v="31420413.200000018"/>
    <s v="Alexandria"/>
  </r>
  <r>
    <s v="ORD109421"/>
    <s v="Smartwatch FitPro"/>
    <x v="4"/>
    <x v="6"/>
    <x v="2"/>
    <x v="3"/>
    <n v="14945.22"/>
    <n v="5"/>
    <x v="9416"/>
    <x v="21"/>
    <n v="1341"/>
    <x v="325"/>
    <m/>
    <m/>
    <s v="Amazon"/>
    <s v="Amazon"/>
    <n v="3665.44"/>
    <n v="31420413.200000018"/>
    <n v="31420413.200000018"/>
    <s v="Dubai"/>
  </r>
  <r>
    <s v="ORD109422"/>
    <s v="Adidas Running Shoes"/>
    <x v="1"/>
    <x v="9"/>
    <x v="0"/>
    <x v="4"/>
    <n v="12803.13"/>
    <n v="2"/>
    <x v="9417"/>
    <x v="215"/>
    <n v="1806"/>
    <x v="178"/>
    <m/>
    <m/>
    <s v="sq"/>
    <s v="sq"/>
    <n v="99349.3"/>
    <n v="91504159.730000004"/>
    <n v="91504159.730000004"/>
    <s v="Riyadh"/>
  </r>
  <r>
    <s v="ORD109423"/>
    <s v="Xiaomi Redmi Note 12"/>
    <x v="0"/>
    <x v="7"/>
    <x v="1"/>
    <x v="5"/>
    <n v="4885.92"/>
    <n v="3"/>
    <x v="9418"/>
    <x v="268"/>
    <n v="1269"/>
    <x v="195"/>
    <m/>
    <m/>
    <s v="Jumia"/>
    <s v="Jum"/>
    <n v="27872.98"/>
    <n v="92327183.770000085"/>
    <n v="92327183.770000085"/>
    <s v="Giza"/>
  </r>
  <r>
    <s v="ORD109424"/>
    <s v="Adidas Running Shoes"/>
    <x v="1"/>
    <x v="9"/>
    <x v="1"/>
    <x v="2"/>
    <n v="13766.23"/>
    <n v="1"/>
    <x v="9419"/>
    <x v="166"/>
    <n v="2657"/>
    <x v="7"/>
    <m/>
    <m/>
    <s v="Jumia"/>
    <s v="Jum"/>
    <n v="26648.76"/>
    <n v="91504159.730000004"/>
    <n v="91504159.730000004"/>
    <s v="Casablanca"/>
  </r>
  <r>
    <s v="ORD109425"/>
    <s v="Xiaomi Redmi Note 12"/>
    <x v="0"/>
    <x v="7"/>
    <x v="0"/>
    <x v="3"/>
    <n v="16827.7"/>
    <n v="1"/>
    <x v="9420"/>
    <x v="302"/>
    <n v="4670"/>
    <x v="10"/>
    <m/>
    <m/>
    <s v="sq"/>
    <s v="sq"/>
    <n v="3665.44"/>
    <n v="92327183.770000085"/>
    <n v="92327183.770000085"/>
    <s v="Dubai"/>
  </r>
  <r>
    <s v="ORD109426"/>
    <s v="Nike Air Max"/>
    <x v="1"/>
    <x v="1"/>
    <x v="2"/>
    <x v="2"/>
    <n v="15501.4"/>
    <n v="4"/>
    <x v="9421"/>
    <x v="110"/>
    <n v="3265"/>
    <x v="280"/>
    <m/>
    <m/>
    <s v="Amazon"/>
    <s v="Amazon"/>
    <n v="26648.76"/>
    <n v="91504159.730000004"/>
    <n v="91504159.730000004"/>
    <s v="Casablanca"/>
  </r>
  <r>
    <s v="ORD109427"/>
    <s v="Xiaomi Redmi Note 12"/>
    <x v="0"/>
    <x v="7"/>
    <x v="0"/>
    <x v="4"/>
    <n v="19380.95"/>
    <n v="2"/>
    <x v="9422"/>
    <x v="245"/>
    <n v="1216"/>
    <x v="317"/>
    <m/>
    <m/>
    <s v="sq"/>
    <s v="sq"/>
    <n v="99349.3"/>
    <n v="92327183.770000085"/>
    <n v="92327183.770000085"/>
    <s v="Riyadh"/>
  </r>
  <r>
    <s v="ORD109428"/>
    <s v="iPhone 13"/>
    <x v="0"/>
    <x v="4"/>
    <x v="0"/>
    <x v="4"/>
    <n v="18103.2"/>
    <n v="4"/>
    <x v="9423"/>
    <x v="91"/>
    <n v="2152"/>
    <x v="229"/>
    <m/>
    <m/>
    <s v="sq"/>
    <s v="sq"/>
    <n v="99349.3"/>
    <n v="92327183.770000085"/>
    <n v="92327183.770000085"/>
    <s v="Riyadh"/>
  </r>
  <r>
    <s v="ORD109429"/>
    <s v="Xiaomi Redmi Note 12"/>
    <x v="0"/>
    <x v="7"/>
    <x v="2"/>
    <x v="1"/>
    <n v="5900.28"/>
    <n v="2"/>
    <x v="9424"/>
    <x v="181"/>
    <n v="4449"/>
    <x v="154"/>
    <m/>
    <m/>
    <s v="Amazon"/>
    <s v="Amazon"/>
    <n v="13290.4"/>
    <n v="92327183.770000085"/>
    <n v="92327183.770000085"/>
    <s v="Alexandria"/>
  </r>
  <r>
    <s v="ORD109430"/>
    <s v="Smartwatch FitPro"/>
    <x v="4"/>
    <x v="6"/>
    <x v="1"/>
    <x v="4"/>
    <n v="6501.82"/>
    <n v="5"/>
    <x v="9425"/>
    <x v="151"/>
    <n v="19"/>
    <x v="257"/>
    <m/>
    <m/>
    <s v="Jumia"/>
    <s v="Jum"/>
    <n v="99349.3"/>
    <n v="31420413.200000018"/>
    <n v="31420413.200000018"/>
    <s v="Riyadh"/>
  </r>
  <r>
    <s v="ORD109431"/>
    <s v="Smartwatch FitPro"/>
    <x v="4"/>
    <x v="6"/>
    <x v="1"/>
    <x v="3"/>
    <n v="1204.1500000000001"/>
    <n v="2"/>
    <x v="9426"/>
    <x v="194"/>
    <n v="3990"/>
    <x v="5"/>
    <m/>
    <m/>
    <s v="Jumia"/>
    <s v="Jum"/>
    <n v="3665.44"/>
    <n v="31420413.200000018"/>
    <n v="31420413.200000018"/>
    <s v="Dubai"/>
  </r>
  <r>
    <s v="ORD109432"/>
    <s v="Xiaomi Redmi Note 12"/>
    <x v="0"/>
    <x v="7"/>
    <x v="2"/>
    <x v="0"/>
    <n v="1685.23"/>
    <n v="2"/>
    <x v="9427"/>
    <x v="36"/>
    <n v="2662"/>
    <x v="289"/>
    <m/>
    <m/>
    <s v="Amazon"/>
    <s v="Amazon"/>
    <n v="16284.02"/>
    <n v="92327183.770000085"/>
    <n v="92327183.770000085"/>
    <s v="Cairo"/>
  </r>
  <r>
    <s v="ORD109433"/>
    <s v="iPhone 13"/>
    <x v="0"/>
    <x v="4"/>
    <x v="0"/>
    <x v="1"/>
    <n v="10937.01"/>
    <n v="3"/>
    <x v="9428"/>
    <x v="70"/>
    <n v="2107"/>
    <x v="114"/>
    <m/>
    <m/>
    <s v="sq"/>
    <s v="sq"/>
    <n v="13290.4"/>
    <n v="92327183.770000085"/>
    <n v="92327183.770000085"/>
    <s v="Alexandria"/>
  </r>
  <r>
    <s v="ORD109434"/>
    <s v="T-shirt Cotton"/>
    <x v="1"/>
    <x v="5"/>
    <x v="0"/>
    <x v="1"/>
    <n v="12252.02"/>
    <n v="3"/>
    <x v="9429"/>
    <x v="368"/>
    <n v="471"/>
    <x v="67"/>
    <m/>
    <m/>
    <s v="sq"/>
    <s v="sq"/>
    <n v="13290.4"/>
    <n v="91504159.730000004"/>
    <n v="91504159.730000004"/>
    <s v="Alexandria"/>
  </r>
  <r>
    <s v="ORD109435"/>
    <s v="HP Pavilion Laptop"/>
    <x v="3"/>
    <x v="3"/>
    <x v="2"/>
    <x v="1"/>
    <n v="7867.33"/>
    <n v="2"/>
    <x v="9430"/>
    <x v="50"/>
    <n v="4990"/>
    <x v="11"/>
    <m/>
    <m/>
    <s v="Amazon"/>
    <s v="Amazon"/>
    <n v="13290.4"/>
    <n v="57542997.559999913"/>
    <n v="57542997.559999913"/>
    <s v="Alexandria"/>
  </r>
  <r>
    <s v="ORD109436"/>
    <s v="Dell Inspiron 3501"/>
    <x v="3"/>
    <x v="8"/>
    <x v="1"/>
    <x v="5"/>
    <n v="7429.6"/>
    <n v="3"/>
    <x v="9431"/>
    <x v="225"/>
    <n v="2260"/>
    <x v="13"/>
    <m/>
    <m/>
    <s v="Jumia"/>
    <s v="Jum"/>
    <n v="27872.98"/>
    <n v="57542997.559999913"/>
    <n v="57542997.559999913"/>
    <s v="Giza"/>
  </r>
  <r>
    <s v="ORD109437"/>
    <s v="T-shirt Cotton"/>
    <x v="1"/>
    <x v="5"/>
    <x v="0"/>
    <x v="5"/>
    <n v="16741.099999999999"/>
    <n v="2"/>
    <x v="9432"/>
    <x v="99"/>
    <n v="3864"/>
    <x v="281"/>
    <m/>
    <m/>
    <s v="sq"/>
    <s v="sq"/>
    <n v="27872.98"/>
    <n v="91504159.730000004"/>
    <n v="91504159.730000004"/>
    <s v="Giza"/>
  </r>
  <r>
    <s v="ORD109438"/>
    <s v="Smartwatch FitPro"/>
    <x v="4"/>
    <x v="6"/>
    <x v="2"/>
    <x v="1"/>
    <n v="2992.13"/>
    <n v="5"/>
    <x v="9433"/>
    <x v="52"/>
    <n v="4620"/>
    <x v="66"/>
    <m/>
    <m/>
    <s v="Amazon"/>
    <s v="Amazon"/>
    <n v="13290.4"/>
    <n v="31420413.200000018"/>
    <n v="31420413.200000018"/>
    <s v="Alexandria"/>
  </r>
  <r>
    <s v="ORD109439"/>
    <s v="Bluetooth Headset"/>
    <x v="2"/>
    <x v="2"/>
    <x v="2"/>
    <x v="4"/>
    <n v="8058.2"/>
    <n v="1"/>
    <x v="9434"/>
    <x v="4"/>
    <n v="2392"/>
    <x v="225"/>
    <m/>
    <m/>
    <s v="Amazon"/>
    <s v="Amazon"/>
    <n v="99349.3"/>
    <n v="29200970.130000021"/>
    <n v="29200970.130000021"/>
    <s v="Riyadh"/>
  </r>
  <r>
    <s v="ORD109440"/>
    <s v="Xiaomi Redmi Note 12"/>
    <x v="0"/>
    <x v="7"/>
    <x v="2"/>
    <x v="3"/>
    <n v="6228.81"/>
    <n v="3"/>
    <x v="9435"/>
    <x v="163"/>
    <n v="161"/>
    <x v="209"/>
    <m/>
    <m/>
    <s v="Amazon"/>
    <s v="Amazon"/>
    <n v="3665.44"/>
    <n v="92327183.770000085"/>
    <n v="92327183.770000085"/>
    <s v="Dubai"/>
  </r>
  <r>
    <s v="ORD109441"/>
    <s v="Samsung Galaxy A14"/>
    <x v="0"/>
    <x v="0"/>
    <x v="0"/>
    <x v="1"/>
    <n v="3251.36"/>
    <n v="3"/>
    <x v="9436"/>
    <x v="297"/>
    <n v="300"/>
    <x v="208"/>
    <m/>
    <m/>
    <s v="sq"/>
    <s v="sq"/>
    <n v="13290.4"/>
    <n v="92327183.770000085"/>
    <n v="92327183.770000085"/>
    <s v="Alexandria"/>
  </r>
  <r>
    <s v="ORD109442"/>
    <s v="Dell Inspiron 3501"/>
    <x v="3"/>
    <x v="8"/>
    <x v="0"/>
    <x v="0"/>
    <n v="1207.68"/>
    <n v="1"/>
    <x v="9437"/>
    <x v="39"/>
    <n v="261"/>
    <x v="35"/>
    <m/>
    <m/>
    <s v="sq"/>
    <s v="sq"/>
    <n v="16284.02"/>
    <n v="57542997.559999913"/>
    <n v="57542997.559999913"/>
    <s v="Cairo"/>
  </r>
  <r>
    <s v="ORD109443"/>
    <s v="Nike Air Max"/>
    <x v="1"/>
    <x v="1"/>
    <x v="0"/>
    <x v="4"/>
    <n v="604.55999999999995"/>
    <n v="3"/>
    <x v="9438"/>
    <x v="45"/>
    <n v="1447"/>
    <x v="210"/>
    <m/>
    <m/>
    <s v="sq"/>
    <s v="sq"/>
    <n v="99349.3"/>
    <n v="91504159.730000004"/>
    <n v="91504159.730000004"/>
    <s v="Riyadh"/>
  </r>
  <r>
    <s v="ORD109444"/>
    <s v="iPhone 13"/>
    <x v="0"/>
    <x v="4"/>
    <x v="1"/>
    <x v="1"/>
    <n v="15153.94"/>
    <n v="4"/>
    <x v="9439"/>
    <x v="367"/>
    <n v="2782"/>
    <x v="317"/>
    <m/>
    <m/>
    <s v="Jumia"/>
    <s v="Jum"/>
    <n v="13290.4"/>
    <n v="92327183.770000085"/>
    <n v="92327183.770000085"/>
    <s v="Alexandria"/>
  </r>
  <r>
    <s v="ORD109445"/>
    <s v="Bluetooth Headset"/>
    <x v="2"/>
    <x v="2"/>
    <x v="2"/>
    <x v="0"/>
    <n v="18342.29"/>
    <n v="2"/>
    <x v="9440"/>
    <x v="74"/>
    <n v="4390"/>
    <x v="60"/>
    <m/>
    <m/>
    <s v="Amazon"/>
    <s v="Amazon"/>
    <n v="16284.02"/>
    <n v="29200970.130000021"/>
    <n v="29200970.130000021"/>
    <s v="Cairo"/>
  </r>
  <r>
    <s v="ORD109446"/>
    <s v="Smartwatch FitPro"/>
    <x v="4"/>
    <x v="6"/>
    <x v="1"/>
    <x v="0"/>
    <n v="16388.669999999998"/>
    <n v="2"/>
    <x v="9441"/>
    <x v="371"/>
    <n v="2816"/>
    <x v="129"/>
    <m/>
    <m/>
    <s v="Jumia"/>
    <s v="Jum"/>
    <n v="16284.02"/>
    <n v="31420413.200000018"/>
    <n v="31420413.200000018"/>
    <s v="Cairo"/>
  </r>
  <r>
    <s v="ORD109447"/>
    <s v="Smartwatch FitPro"/>
    <x v="4"/>
    <x v="6"/>
    <x v="0"/>
    <x v="5"/>
    <n v="9828.48"/>
    <n v="2"/>
    <x v="9442"/>
    <x v="354"/>
    <n v="2500"/>
    <x v="299"/>
    <m/>
    <m/>
    <s v="sq"/>
    <s v="sq"/>
    <n v="27872.98"/>
    <n v="31420413.200000018"/>
    <n v="31420413.200000018"/>
    <s v="Giza"/>
  </r>
  <r>
    <s v="ORD109448"/>
    <s v="HP Pavilion Laptop"/>
    <x v="3"/>
    <x v="3"/>
    <x v="2"/>
    <x v="4"/>
    <n v="9656.09"/>
    <n v="4"/>
    <x v="9443"/>
    <x v="158"/>
    <n v="2266"/>
    <x v="287"/>
    <m/>
    <m/>
    <s v="Amazon"/>
    <s v="Amazon"/>
    <n v="99349.3"/>
    <n v="57542997.559999913"/>
    <n v="57542997.559999913"/>
    <s v="Riyadh"/>
  </r>
  <r>
    <s v="ORD109449"/>
    <s v="Bluetooth Headset"/>
    <x v="2"/>
    <x v="2"/>
    <x v="2"/>
    <x v="5"/>
    <n v="2058.33"/>
    <n v="5"/>
    <x v="9444"/>
    <x v="30"/>
    <n v="4756"/>
    <x v="176"/>
    <m/>
    <m/>
    <s v="Amazon"/>
    <s v="Amazon"/>
    <n v="27872.98"/>
    <n v="29200970.130000021"/>
    <n v="29200970.130000021"/>
    <s v="Giza"/>
  </r>
  <r>
    <s v="ORD109450"/>
    <s v="T-shirt Cotton"/>
    <x v="1"/>
    <x v="5"/>
    <x v="1"/>
    <x v="3"/>
    <n v="19104.87"/>
    <n v="5"/>
    <x v="9445"/>
    <x v="143"/>
    <n v="164"/>
    <x v="308"/>
    <m/>
    <m/>
    <s v="Jumia"/>
    <s v="Jum"/>
    <n v="3665.44"/>
    <n v="91504159.730000004"/>
    <n v="91504159.730000004"/>
    <s v="Dubai"/>
  </r>
  <r>
    <s v="ORD109451"/>
    <s v="Nike Air Max"/>
    <x v="1"/>
    <x v="1"/>
    <x v="1"/>
    <x v="2"/>
    <n v="4581.67"/>
    <n v="2"/>
    <x v="9446"/>
    <x v="33"/>
    <n v="1399"/>
    <x v="205"/>
    <m/>
    <m/>
    <s v="Jumia"/>
    <s v="Jum"/>
    <n v="26648.76"/>
    <n v="91504159.730000004"/>
    <n v="91504159.730000004"/>
    <s v="Casablanca"/>
  </r>
  <r>
    <s v="ORD109452"/>
    <s v="Xiaomi Redmi Note 12"/>
    <x v="0"/>
    <x v="7"/>
    <x v="2"/>
    <x v="4"/>
    <n v="655.09"/>
    <n v="1"/>
    <x v="9447"/>
    <x v="168"/>
    <n v="984"/>
    <x v="183"/>
    <m/>
    <m/>
    <s v="Amazon"/>
    <s v="Amazon"/>
    <n v="99349.3"/>
    <n v="92327183.770000085"/>
    <n v="92327183.770000085"/>
    <s v="Riyadh"/>
  </r>
  <r>
    <s v="ORD109453"/>
    <s v="Xiaomi Redmi Note 12"/>
    <x v="0"/>
    <x v="7"/>
    <x v="2"/>
    <x v="2"/>
    <n v="5156.29"/>
    <n v="5"/>
    <x v="9448"/>
    <x v="110"/>
    <n v="634"/>
    <x v="166"/>
    <m/>
    <m/>
    <s v="Amazon"/>
    <s v="Amazon"/>
    <n v="26648.76"/>
    <n v="92327183.770000085"/>
    <n v="92327183.770000085"/>
    <s v="Casablanca"/>
  </r>
  <r>
    <s v="ORD109454"/>
    <s v="Samsung Galaxy A14"/>
    <x v="0"/>
    <x v="0"/>
    <x v="0"/>
    <x v="4"/>
    <n v="10990.04"/>
    <n v="3"/>
    <x v="9449"/>
    <x v="110"/>
    <n v="1924"/>
    <x v="102"/>
    <m/>
    <m/>
    <s v="sq"/>
    <s v="sq"/>
    <n v="99349.3"/>
    <n v="92327183.770000085"/>
    <n v="92327183.770000085"/>
    <s v="Riyadh"/>
  </r>
  <r>
    <s v="ORD109455"/>
    <s v="Bluetooth Headset"/>
    <x v="2"/>
    <x v="2"/>
    <x v="0"/>
    <x v="0"/>
    <n v="560.45000000000005"/>
    <n v="3"/>
    <x v="9450"/>
    <x v="98"/>
    <n v="2436"/>
    <x v="45"/>
    <m/>
    <m/>
    <s v="sq"/>
    <s v="sq"/>
    <n v="16284.02"/>
    <n v="29200970.130000021"/>
    <n v="29200970.130000021"/>
    <s v="Cairo"/>
  </r>
  <r>
    <s v="ORD109456"/>
    <s v="Xiaomi Redmi Note 12"/>
    <x v="0"/>
    <x v="7"/>
    <x v="2"/>
    <x v="0"/>
    <n v="17630.28"/>
    <n v="3"/>
    <x v="9451"/>
    <x v="346"/>
    <n v="1418"/>
    <x v="249"/>
    <m/>
    <m/>
    <s v="Amazon"/>
    <s v="Amazon"/>
    <n v="16284.02"/>
    <n v="92327183.770000085"/>
    <n v="92327183.770000085"/>
    <s v="Cairo"/>
  </r>
  <r>
    <s v="ORD109457"/>
    <s v="Samsung Galaxy A14"/>
    <x v="0"/>
    <x v="0"/>
    <x v="0"/>
    <x v="1"/>
    <n v="5349.09"/>
    <n v="4"/>
    <x v="9452"/>
    <x v="24"/>
    <n v="1516"/>
    <x v="82"/>
    <m/>
    <m/>
    <s v="sq"/>
    <s v="sq"/>
    <n v="13290.4"/>
    <n v="92327183.770000085"/>
    <n v="92327183.770000085"/>
    <s v="Alexandria"/>
  </r>
  <r>
    <s v="ORD109458"/>
    <s v="Adidas Running Shoes"/>
    <x v="1"/>
    <x v="9"/>
    <x v="0"/>
    <x v="5"/>
    <n v="9740.3799999999992"/>
    <n v="5"/>
    <x v="9453"/>
    <x v="360"/>
    <n v="1089"/>
    <x v="9"/>
    <m/>
    <m/>
    <s v="sq"/>
    <s v="sq"/>
    <n v="27872.98"/>
    <n v="91504159.730000004"/>
    <n v="91504159.730000004"/>
    <s v="Giza"/>
  </r>
  <r>
    <s v="ORD109459"/>
    <s v="Dell Inspiron 3501"/>
    <x v="3"/>
    <x v="8"/>
    <x v="1"/>
    <x v="0"/>
    <n v="16952.54"/>
    <n v="2"/>
    <x v="9454"/>
    <x v="195"/>
    <n v="3718"/>
    <x v="298"/>
    <m/>
    <m/>
    <s v="Jumia"/>
    <s v="Jum"/>
    <n v="16284.02"/>
    <n v="57542997.559999913"/>
    <n v="57542997.559999913"/>
    <s v="Cairo"/>
  </r>
  <r>
    <s v="ORD109460"/>
    <s v="Adidas Running Shoes"/>
    <x v="1"/>
    <x v="9"/>
    <x v="2"/>
    <x v="0"/>
    <n v="3467.31"/>
    <n v="5"/>
    <x v="9455"/>
    <x v="254"/>
    <n v="2390"/>
    <x v="171"/>
    <m/>
    <m/>
    <s v="Amazon"/>
    <s v="Amazon"/>
    <n v="16284.02"/>
    <n v="91504159.730000004"/>
    <n v="91504159.730000004"/>
    <s v="Cairo"/>
  </r>
  <r>
    <s v="ORD109461"/>
    <s v="HP Pavilion Laptop"/>
    <x v="3"/>
    <x v="3"/>
    <x v="1"/>
    <x v="4"/>
    <n v="1165.72"/>
    <n v="3"/>
    <x v="9456"/>
    <x v="367"/>
    <n v="2331"/>
    <x v="140"/>
    <m/>
    <m/>
    <s v="Jumia"/>
    <s v="Jum"/>
    <n v="99349.3"/>
    <n v="57542997.559999913"/>
    <n v="57542997.559999913"/>
    <s v="Riyadh"/>
  </r>
  <r>
    <s v="ORD109462"/>
    <s v="Smartwatch FitPro"/>
    <x v="4"/>
    <x v="6"/>
    <x v="0"/>
    <x v="2"/>
    <n v="9610.56"/>
    <n v="1"/>
    <x v="9457"/>
    <x v="149"/>
    <n v="2821"/>
    <x v="241"/>
    <m/>
    <m/>
    <s v="sq"/>
    <s v="sq"/>
    <n v="26648.76"/>
    <n v="31420413.200000018"/>
    <n v="31420413.200000018"/>
    <s v="Casablanca"/>
  </r>
  <r>
    <s v="ORD109463"/>
    <s v="Dell Inspiron 3501"/>
    <x v="3"/>
    <x v="8"/>
    <x v="2"/>
    <x v="1"/>
    <n v="10499.56"/>
    <n v="5"/>
    <x v="9458"/>
    <x v="169"/>
    <n v="248"/>
    <x v="278"/>
    <m/>
    <m/>
    <s v="Amazon"/>
    <s v="Amazon"/>
    <n v="13290.4"/>
    <n v="57542997.559999913"/>
    <n v="57542997.559999913"/>
    <s v="Alexandria"/>
  </r>
  <r>
    <s v="ORD109464"/>
    <s v="Xiaomi Redmi Note 12"/>
    <x v="0"/>
    <x v="7"/>
    <x v="0"/>
    <x v="4"/>
    <n v="16956.900000000001"/>
    <n v="2"/>
    <x v="9459"/>
    <x v="110"/>
    <n v="1634"/>
    <x v="348"/>
    <m/>
    <m/>
    <s v="sq"/>
    <s v="sq"/>
    <n v="99349.3"/>
    <n v="92327183.770000085"/>
    <n v="92327183.770000085"/>
    <s v="Riyadh"/>
  </r>
  <r>
    <s v="ORD109465"/>
    <s v="HP Pavilion Laptop"/>
    <x v="3"/>
    <x v="3"/>
    <x v="2"/>
    <x v="2"/>
    <n v="15381.87"/>
    <n v="2"/>
    <x v="9460"/>
    <x v="400"/>
    <n v="1394"/>
    <x v="251"/>
    <m/>
    <m/>
    <s v="Amazon"/>
    <s v="Amazon"/>
    <n v="26648.76"/>
    <n v="57542997.559999913"/>
    <n v="57542997.559999913"/>
    <s v="Casablanca"/>
  </r>
  <r>
    <s v="ORD109466"/>
    <s v="T-shirt Cotton"/>
    <x v="1"/>
    <x v="5"/>
    <x v="2"/>
    <x v="3"/>
    <n v="7840.03"/>
    <n v="2"/>
    <x v="9461"/>
    <x v="398"/>
    <n v="2047"/>
    <x v="248"/>
    <m/>
    <m/>
    <s v="Amazon"/>
    <s v="Amazon"/>
    <n v="3665.44"/>
    <n v="91504159.730000004"/>
    <n v="91504159.730000004"/>
    <s v="Dubai"/>
  </r>
  <r>
    <s v="ORD109467"/>
    <s v="HP Pavilion Laptop"/>
    <x v="3"/>
    <x v="3"/>
    <x v="1"/>
    <x v="0"/>
    <n v="18870.57"/>
    <n v="1"/>
    <x v="9462"/>
    <x v="9"/>
    <n v="4651"/>
    <x v="322"/>
    <m/>
    <m/>
    <s v="Jumia"/>
    <s v="Jum"/>
    <n v="16284.02"/>
    <n v="57542997.559999913"/>
    <n v="57542997.559999913"/>
    <s v="Cairo"/>
  </r>
  <r>
    <s v="ORD109468"/>
    <s v="T-shirt Cotton"/>
    <x v="1"/>
    <x v="5"/>
    <x v="1"/>
    <x v="5"/>
    <n v="18078.5"/>
    <n v="4"/>
    <x v="9463"/>
    <x v="305"/>
    <n v="545"/>
    <x v="148"/>
    <m/>
    <m/>
    <s v="Jumia"/>
    <s v="Jum"/>
    <n v="27872.98"/>
    <n v="91504159.730000004"/>
    <n v="91504159.730000004"/>
    <s v="Giza"/>
  </r>
  <r>
    <s v="ORD109469"/>
    <s v="iPhone 13"/>
    <x v="0"/>
    <x v="4"/>
    <x v="1"/>
    <x v="1"/>
    <n v="16835.39"/>
    <n v="4"/>
    <x v="9464"/>
    <x v="287"/>
    <n v="3571"/>
    <x v="296"/>
    <m/>
    <m/>
    <s v="Jumia"/>
    <s v="Jum"/>
    <n v="13290.4"/>
    <n v="92327183.770000085"/>
    <n v="92327183.770000085"/>
    <s v="Alexandria"/>
  </r>
  <r>
    <s v="ORD109470"/>
    <s v="Bluetooth Headset"/>
    <x v="2"/>
    <x v="2"/>
    <x v="2"/>
    <x v="3"/>
    <n v="6749.07"/>
    <n v="2"/>
    <x v="9465"/>
    <x v="320"/>
    <n v="1373"/>
    <x v="106"/>
    <m/>
    <m/>
    <s v="Amazon"/>
    <s v="Amazon"/>
    <n v="3665.44"/>
    <n v="29200970.130000021"/>
    <n v="29200970.130000021"/>
    <s v="Dubai"/>
  </r>
  <r>
    <s v="ORD109471"/>
    <s v="Samsung Galaxy A14"/>
    <x v="0"/>
    <x v="0"/>
    <x v="0"/>
    <x v="3"/>
    <n v="18659.89"/>
    <n v="1"/>
    <x v="9466"/>
    <x v="345"/>
    <n v="1867"/>
    <x v="73"/>
    <m/>
    <m/>
    <s v="sq"/>
    <s v="sq"/>
    <n v="3665.44"/>
    <n v="92327183.770000085"/>
    <n v="92327183.770000085"/>
    <s v="Dubai"/>
  </r>
  <r>
    <s v="ORD109472"/>
    <s v="Smartwatch FitPro"/>
    <x v="4"/>
    <x v="6"/>
    <x v="2"/>
    <x v="1"/>
    <n v="13028.97"/>
    <n v="1"/>
    <x v="9467"/>
    <x v="379"/>
    <n v="2793"/>
    <x v="163"/>
    <m/>
    <m/>
    <s v="Amazon"/>
    <s v="Amazon"/>
    <n v="13290.4"/>
    <n v="31420413.200000018"/>
    <n v="31420413.200000018"/>
    <s v="Alexandria"/>
  </r>
  <r>
    <s v="ORD109473"/>
    <s v="Adidas Running Shoes"/>
    <x v="1"/>
    <x v="9"/>
    <x v="1"/>
    <x v="1"/>
    <n v="14968.14"/>
    <n v="2"/>
    <x v="9468"/>
    <x v="269"/>
    <n v="3828"/>
    <x v="48"/>
    <m/>
    <m/>
    <s v="Jumia"/>
    <s v="Jum"/>
    <n v="13290.4"/>
    <n v="91504159.730000004"/>
    <n v="91504159.730000004"/>
    <s v="Alexandria"/>
  </r>
  <r>
    <s v="ORD109474"/>
    <s v="Bluetooth Headset"/>
    <x v="2"/>
    <x v="2"/>
    <x v="0"/>
    <x v="3"/>
    <n v="4937.7299999999996"/>
    <n v="1"/>
    <x v="9469"/>
    <x v="369"/>
    <n v="4495"/>
    <x v="234"/>
    <m/>
    <m/>
    <s v="sq"/>
    <s v="sq"/>
    <n v="3665.44"/>
    <n v="29200970.130000021"/>
    <n v="29200970.130000021"/>
    <s v="Dubai"/>
  </r>
  <r>
    <s v="ORD109475"/>
    <s v="Adidas Running Shoes"/>
    <x v="1"/>
    <x v="9"/>
    <x v="1"/>
    <x v="5"/>
    <n v="14831.79"/>
    <n v="1"/>
    <x v="3777"/>
    <x v="304"/>
    <n v="2410"/>
    <x v="213"/>
    <m/>
    <m/>
    <s v="Jumia"/>
    <s v="Jum"/>
    <n v="27872.98"/>
    <n v="91504159.730000004"/>
    <n v="91504159.730000004"/>
    <s v="Riyadh"/>
  </r>
  <r>
    <s v="ORD109476"/>
    <s v="Bluetooth Headset"/>
    <x v="2"/>
    <x v="2"/>
    <x v="0"/>
    <x v="5"/>
    <n v="19071.11"/>
    <n v="2"/>
    <x v="9470"/>
    <x v="0"/>
    <n v="729"/>
    <x v="305"/>
    <m/>
    <m/>
    <s v="sq"/>
    <s v="sq"/>
    <n v="27872.98"/>
    <n v="29200970.130000021"/>
    <n v="29200970.130000021"/>
    <s v="Giza"/>
  </r>
  <r>
    <s v="ORD109477"/>
    <s v="HP Pavilion Laptop"/>
    <x v="3"/>
    <x v="3"/>
    <x v="0"/>
    <x v="0"/>
    <n v="19550.3"/>
    <n v="1"/>
    <x v="9471"/>
    <x v="155"/>
    <n v="2976"/>
    <x v="168"/>
    <m/>
    <m/>
    <s v="sq"/>
    <s v="sq"/>
    <n v="16284.02"/>
    <n v="57542997.559999913"/>
    <n v="57542997.559999913"/>
    <s v="Cairo"/>
  </r>
  <r>
    <s v="ORD109478"/>
    <s v="HP Pavilion Laptop"/>
    <x v="3"/>
    <x v="3"/>
    <x v="0"/>
    <x v="0"/>
    <n v="2435.34"/>
    <n v="3"/>
    <x v="9472"/>
    <x v="113"/>
    <n v="3814"/>
    <x v="71"/>
    <m/>
    <m/>
    <s v="sq"/>
    <s v="sq"/>
    <n v="16284.02"/>
    <n v="57542997.559999913"/>
    <n v="57542997.559999913"/>
    <s v="Cairo"/>
  </r>
  <r>
    <s v="ORD109479"/>
    <s v="T-shirt Cotton"/>
    <x v="1"/>
    <x v="5"/>
    <x v="2"/>
    <x v="4"/>
    <n v="5284.23"/>
    <n v="1"/>
    <x v="9473"/>
    <x v="132"/>
    <n v="2077"/>
    <x v="18"/>
    <m/>
    <m/>
    <s v="Amazon"/>
    <s v="Amazon"/>
    <n v="99349.3"/>
    <n v="91504159.730000004"/>
    <n v="91504159.730000004"/>
    <s v="Riyadh"/>
  </r>
  <r>
    <s v="ORD109480"/>
    <s v="Adidas Running Shoes"/>
    <x v="1"/>
    <x v="9"/>
    <x v="2"/>
    <x v="3"/>
    <n v="14349.58"/>
    <n v="5"/>
    <x v="9474"/>
    <x v="171"/>
    <n v="152"/>
    <x v="241"/>
    <m/>
    <m/>
    <s v="Amazon"/>
    <s v="Amazon"/>
    <n v="3665.44"/>
    <n v="91504159.730000004"/>
    <n v="91504159.730000004"/>
    <s v="Dubai"/>
  </r>
  <r>
    <s v="ORD109481"/>
    <s v="T-shirt Cotton"/>
    <x v="1"/>
    <x v="5"/>
    <x v="0"/>
    <x v="0"/>
    <n v="11046.42"/>
    <n v="2"/>
    <x v="9475"/>
    <x v="333"/>
    <n v="4367"/>
    <x v="0"/>
    <m/>
    <m/>
    <s v="sq"/>
    <s v="sq"/>
    <n v="16284.02"/>
    <n v="91504159.730000004"/>
    <n v="91504159.730000004"/>
    <s v="Cairo"/>
  </r>
  <r>
    <s v="ORD109482"/>
    <s v="Smartwatch FitPro"/>
    <x v="4"/>
    <x v="6"/>
    <x v="0"/>
    <x v="3"/>
    <n v="14551.33"/>
    <n v="5"/>
    <x v="9476"/>
    <x v="362"/>
    <n v="4736"/>
    <x v="247"/>
    <m/>
    <m/>
    <s v="sq"/>
    <s v="sq"/>
    <n v="3665.44"/>
    <n v="31420413.200000018"/>
    <n v="31420413.200000018"/>
    <s v="Dubai"/>
  </r>
  <r>
    <s v="ORD109483"/>
    <s v="Samsung Galaxy A14"/>
    <x v="0"/>
    <x v="0"/>
    <x v="0"/>
    <x v="1"/>
    <n v="12552.98"/>
    <n v="5"/>
    <x v="9477"/>
    <x v="116"/>
    <n v="1141"/>
    <x v="67"/>
    <m/>
    <m/>
    <s v="sq"/>
    <s v="sq"/>
    <n v="13290.4"/>
    <n v="92327183.770000085"/>
    <n v="92327183.770000085"/>
    <s v="Alexandria"/>
  </r>
  <r>
    <s v="ORD109484"/>
    <s v="Xiaomi Redmi Note 12"/>
    <x v="0"/>
    <x v="7"/>
    <x v="1"/>
    <x v="0"/>
    <n v="5100.1099999999997"/>
    <n v="5"/>
    <x v="9478"/>
    <x v="158"/>
    <n v="4186"/>
    <x v="20"/>
    <m/>
    <m/>
    <s v="Jumia"/>
    <s v="Jum"/>
    <n v="16284.02"/>
    <n v="92327183.770000085"/>
    <n v="92327183.770000085"/>
    <s v="Cairo"/>
  </r>
  <r>
    <s v="ORD109485"/>
    <s v="T-shirt Cotton"/>
    <x v="1"/>
    <x v="5"/>
    <x v="2"/>
    <x v="0"/>
    <n v="9445.32"/>
    <n v="5"/>
    <x v="9479"/>
    <x v="273"/>
    <n v="132"/>
    <x v="337"/>
    <m/>
    <m/>
    <s v="Amazon"/>
    <s v="Amazon"/>
    <n v="16284.02"/>
    <n v="91504159.730000004"/>
    <n v="91504159.730000004"/>
    <s v="Cairo"/>
  </r>
  <r>
    <s v="ORD109486"/>
    <s v="iPhone 13"/>
    <x v="0"/>
    <x v="4"/>
    <x v="2"/>
    <x v="5"/>
    <n v="2477.08"/>
    <n v="2"/>
    <x v="9480"/>
    <x v="251"/>
    <n v="3913"/>
    <x v="56"/>
    <m/>
    <m/>
    <s v="Amazon"/>
    <s v="Amazon"/>
    <n v="27872.98"/>
    <n v="92327183.770000085"/>
    <n v="92327183.770000085"/>
    <s v="Giza"/>
  </r>
  <r>
    <s v="ORD109487"/>
    <s v="Smartwatch FitPro"/>
    <x v="4"/>
    <x v="6"/>
    <x v="1"/>
    <x v="5"/>
    <n v="14381.06"/>
    <n v="2"/>
    <x v="9481"/>
    <x v="172"/>
    <n v="3356"/>
    <x v="115"/>
    <m/>
    <m/>
    <s v="Jumia"/>
    <s v="Jum"/>
    <n v="27872.98"/>
    <n v="31420413.200000018"/>
    <n v="31420413.200000018"/>
    <s v="Giza"/>
  </r>
  <r>
    <s v="ORD109488"/>
    <s v="Nike Air Max"/>
    <x v="1"/>
    <x v="1"/>
    <x v="1"/>
    <x v="0"/>
    <n v="11327.19"/>
    <n v="1"/>
    <x v="9482"/>
    <x v="165"/>
    <n v="4606"/>
    <x v="63"/>
    <m/>
    <m/>
    <s v="Jumia"/>
    <s v="Jum"/>
    <n v="16284.02"/>
    <n v="91504159.730000004"/>
    <n v="91504159.730000004"/>
    <s v="Cairo"/>
  </r>
  <r>
    <s v="ORD109489"/>
    <s v="Bluetooth Headset"/>
    <x v="2"/>
    <x v="2"/>
    <x v="1"/>
    <x v="0"/>
    <n v="1564.85"/>
    <n v="3"/>
    <x v="9483"/>
    <x v="344"/>
    <n v="2455"/>
    <x v="30"/>
    <m/>
    <m/>
    <s v="Jumia"/>
    <s v="Jum"/>
    <n v="16284.02"/>
    <n v="29200970.130000021"/>
    <n v="29200970.130000021"/>
    <s v="Cairo"/>
  </r>
  <r>
    <s v="ORD109490"/>
    <s v="Bluetooth Headset"/>
    <x v="2"/>
    <x v="2"/>
    <x v="1"/>
    <x v="1"/>
    <n v="7837.05"/>
    <n v="5"/>
    <x v="9484"/>
    <x v="30"/>
    <n v="3915"/>
    <x v="136"/>
    <m/>
    <m/>
    <s v="Jumia"/>
    <s v="Jum"/>
    <n v="13290.4"/>
    <n v="29200970.130000021"/>
    <n v="29200970.130000021"/>
    <s v="Alexandria"/>
  </r>
  <r>
    <s v="ORD109491"/>
    <s v="Bluetooth Headset"/>
    <x v="2"/>
    <x v="2"/>
    <x v="0"/>
    <x v="0"/>
    <n v="7497.77"/>
    <n v="5"/>
    <x v="9485"/>
    <x v="367"/>
    <n v="3966"/>
    <x v="21"/>
    <m/>
    <m/>
    <s v="sq"/>
    <s v="sq"/>
    <n v="16284.02"/>
    <n v="29200970.130000021"/>
    <n v="29200970.130000021"/>
    <s v="Cairo"/>
  </r>
  <r>
    <s v="ORD109492"/>
    <s v="Adidas Running Shoes"/>
    <x v="1"/>
    <x v="9"/>
    <x v="0"/>
    <x v="0"/>
    <n v="17409.759999999998"/>
    <n v="4"/>
    <x v="9486"/>
    <x v="256"/>
    <n v="2421"/>
    <x v="232"/>
    <m/>
    <m/>
    <s v="sq"/>
    <s v="sq"/>
    <n v="16284.02"/>
    <n v="91504159.730000004"/>
    <n v="91504159.730000004"/>
    <s v="Cairo"/>
  </r>
  <r>
    <s v="ORD109493"/>
    <s v="Bluetooth Headset"/>
    <x v="2"/>
    <x v="2"/>
    <x v="1"/>
    <x v="4"/>
    <n v="11883.65"/>
    <n v="2"/>
    <x v="9487"/>
    <x v="398"/>
    <n v="4370"/>
    <x v="322"/>
    <m/>
    <m/>
    <s v="Jumia"/>
    <s v="Jum"/>
    <n v="99349.3"/>
    <n v="29200970.130000021"/>
    <n v="29200970.130000021"/>
    <s v="Riyadh"/>
  </r>
  <r>
    <s v="ORD109494"/>
    <s v="Smartwatch FitPro"/>
    <x v="4"/>
    <x v="6"/>
    <x v="2"/>
    <x v="0"/>
    <n v="10362.209999999999"/>
    <n v="4"/>
    <x v="9488"/>
    <x v="373"/>
    <n v="856"/>
    <x v="114"/>
    <m/>
    <m/>
    <s v="Amazon"/>
    <s v="Amazon"/>
    <n v="16284.02"/>
    <n v="31420413.200000018"/>
    <n v="31420413.200000018"/>
    <s v="Cairo"/>
  </r>
  <r>
    <s v="ORD109495"/>
    <s v="HP Pavilion Laptop"/>
    <x v="3"/>
    <x v="3"/>
    <x v="2"/>
    <x v="0"/>
    <n v="4810.3599999999997"/>
    <n v="1"/>
    <x v="9489"/>
    <x v="62"/>
    <n v="1059"/>
    <x v="320"/>
    <m/>
    <m/>
    <s v="Amazon"/>
    <s v="Amazon"/>
    <n v="16284.02"/>
    <n v="57542997.559999913"/>
    <n v="57542997.559999913"/>
    <s v="Cairo"/>
  </r>
  <r>
    <s v="ORD109496"/>
    <s v="Nike Air Max"/>
    <x v="1"/>
    <x v="1"/>
    <x v="0"/>
    <x v="0"/>
    <n v="14866.84"/>
    <n v="2"/>
    <x v="9490"/>
    <x v="54"/>
    <n v="4244"/>
    <x v="142"/>
    <m/>
    <m/>
    <s v="sq"/>
    <s v="sq"/>
    <n v="16284.02"/>
    <n v="91504159.730000004"/>
    <n v="91504159.730000004"/>
    <s v="Cairo"/>
  </r>
  <r>
    <s v="ORD109497"/>
    <s v="Samsung Galaxy A14"/>
    <x v="0"/>
    <x v="0"/>
    <x v="2"/>
    <x v="3"/>
    <n v="9398.85"/>
    <n v="2"/>
    <x v="9491"/>
    <x v="392"/>
    <n v="2987"/>
    <x v="330"/>
    <m/>
    <m/>
    <s v="Amazon"/>
    <s v="Amazon"/>
    <n v="3665.44"/>
    <n v="92327183.770000085"/>
    <n v="92327183.770000085"/>
    <s v="Dubai"/>
  </r>
  <r>
    <s v="ORD109498"/>
    <s v="T-shirt Cotton"/>
    <x v="1"/>
    <x v="5"/>
    <x v="1"/>
    <x v="1"/>
    <n v="14831.47"/>
    <n v="5"/>
    <x v="9492"/>
    <x v="129"/>
    <n v="272"/>
    <x v="311"/>
    <m/>
    <m/>
    <s v="Jumia"/>
    <s v="Jum"/>
    <n v="13290.4"/>
    <n v="91504159.730000004"/>
    <n v="91504159.730000004"/>
    <s v="Alexandria"/>
  </r>
  <r>
    <s v="ORD109499"/>
    <s v="HP Pavilion Laptop"/>
    <x v="3"/>
    <x v="3"/>
    <x v="1"/>
    <x v="4"/>
    <n v="6607.18"/>
    <n v="2"/>
    <x v="9493"/>
    <x v="263"/>
    <n v="2036"/>
    <x v="20"/>
    <m/>
    <m/>
    <s v="Jumia"/>
    <s v="Jum"/>
    <n v="99349.3"/>
    <n v="57542997.559999913"/>
    <n v="57542997.559999913"/>
    <s v="Riyadh"/>
  </r>
  <r>
    <s v="ORD109500"/>
    <s v="Bluetooth Headset"/>
    <x v="2"/>
    <x v="2"/>
    <x v="1"/>
    <x v="1"/>
    <n v="12153.04"/>
    <n v="3"/>
    <x v="9494"/>
    <x v="93"/>
    <n v="2723"/>
    <x v="246"/>
    <m/>
    <m/>
    <s v="Jumia"/>
    <s v="Jum"/>
    <n v="13290.4"/>
    <n v="29200970.130000021"/>
    <n v="29200970.130000021"/>
    <s v="Alexandria"/>
  </r>
  <r>
    <s v="ORD109501"/>
    <s v="HP Pavilion Laptop"/>
    <x v="3"/>
    <x v="3"/>
    <x v="1"/>
    <x v="5"/>
    <n v="12115.71"/>
    <n v="4"/>
    <x v="9495"/>
    <x v="54"/>
    <n v="1677"/>
    <x v="30"/>
    <m/>
    <m/>
    <s v="Jumia"/>
    <s v="Jum"/>
    <n v="27872.98"/>
    <n v="57542997.559999913"/>
    <n v="57542997.559999913"/>
    <s v="Giza"/>
  </r>
  <r>
    <s v="ORD109502"/>
    <s v="Adidas Running Shoes"/>
    <x v="1"/>
    <x v="9"/>
    <x v="0"/>
    <x v="1"/>
    <n v="2178.19"/>
    <n v="1"/>
    <x v="9496"/>
    <x v="223"/>
    <n v="3016"/>
    <x v="204"/>
    <m/>
    <m/>
    <s v="sq"/>
    <s v="sq"/>
    <n v="13290.4"/>
    <n v="91504159.730000004"/>
    <n v="91504159.730000004"/>
    <s v="Alexandria"/>
  </r>
  <r>
    <s v="ORD109503"/>
    <s v="Samsung Galaxy A14"/>
    <x v="0"/>
    <x v="0"/>
    <x v="0"/>
    <x v="2"/>
    <n v="17070.71"/>
    <n v="1"/>
    <x v="9497"/>
    <x v="32"/>
    <n v="1283"/>
    <x v="7"/>
    <m/>
    <m/>
    <s v="sq"/>
    <s v="sq"/>
    <n v="26648.76"/>
    <n v="92327183.770000085"/>
    <n v="92327183.770000085"/>
    <s v="Casablanca"/>
  </r>
  <r>
    <s v="ORD109504"/>
    <s v="Nike Air Max"/>
    <x v="1"/>
    <x v="1"/>
    <x v="2"/>
    <x v="1"/>
    <n v="19520.48"/>
    <n v="2"/>
    <x v="9498"/>
    <x v="123"/>
    <n v="1513"/>
    <x v="208"/>
    <m/>
    <m/>
    <s v="Amazon"/>
    <s v="Amazon"/>
    <n v="13290.4"/>
    <n v="91504159.730000004"/>
    <n v="91504159.730000004"/>
    <s v="Alexandria"/>
  </r>
  <r>
    <s v="ORD109505"/>
    <s v="Smartwatch FitPro"/>
    <x v="4"/>
    <x v="6"/>
    <x v="2"/>
    <x v="4"/>
    <n v="12498.86"/>
    <n v="3"/>
    <x v="9499"/>
    <x v="70"/>
    <n v="2024"/>
    <x v="157"/>
    <m/>
    <m/>
    <s v="Amazon"/>
    <s v="Amazon"/>
    <n v="99349.3"/>
    <n v="31420413.200000018"/>
    <n v="31420413.200000018"/>
    <s v="Riyadh"/>
  </r>
  <r>
    <s v="ORD109506"/>
    <s v="HP Pavilion Laptop"/>
    <x v="3"/>
    <x v="3"/>
    <x v="0"/>
    <x v="0"/>
    <n v="2794.38"/>
    <n v="2"/>
    <x v="9500"/>
    <x v="77"/>
    <n v="1307"/>
    <x v="38"/>
    <m/>
    <m/>
    <s v="sq"/>
    <s v="sq"/>
    <n v="16284.02"/>
    <n v="57542997.559999913"/>
    <n v="57542997.559999913"/>
    <s v="Cairo"/>
  </r>
  <r>
    <s v="ORD109507"/>
    <s v="Samsung Galaxy A14"/>
    <x v="0"/>
    <x v="0"/>
    <x v="2"/>
    <x v="2"/>
    <n v="4994.38"/>
    <n v="4"/>
    <x v="9501"/>
    <x v="221"/>
    <n v="1409"/>
    <x v="241"/>
    <m/>
    <m/>
    <s v="Amazon"/>
    <s v="Amazon"/>
    <n v="26648.76"/>
    <n v="92327183.770000085"/>
    <n v="92327183.770000085"/>
    <s v="Casablanca"/>
  </r>
  <r>
    <s v="ORD109508"/>
    <s v="Bluetooth Headset"/>
    <x v="2"/>
    <x v="2"/>
    <x v="0"/>
    <x v="1"/>
    <n v="10019.17"/>
    <n v="4"/>
    <x v="9502"/>
    <x v="187"/>
    <n v="356"/>
    <x v="17"/>
    <m/>
    <m/>
    <s v="sq"/>
    <s v="sq"/>
    <n v="13290.4"/>
    <n v="29200970.130000021"/>
    <n v="29200970.130000021"/>
    <s v="Alexandria"/>
  </r>
  <r>
    <s v="ORD109509"/>
    <s v="Nike Air Max"/>
    <x v="1"/>
    <x v="1"/>
    <x v="2"/>
    <x v="4"/>
    <n v="5684.69"/>
    <n v="4"/>
    <x v="9503"/>
    <x v="370"/>
    <n v="930"/>
    <x v="75"/>
    <m/>
    <m/>
    <s v="Amazon"/>
    <s v="Amazon"/>
    <n v="99349.3"/>
    <n v="91504159.730000004"/>
    <n v="91504159.730000004"/>
    <s v="Riyadh"/>
  </r>
  <r>
    <s v="ORD109510"/>
    <s v="Adidas Running Shoes"/>
    <x v="1"/>
    <x v="9"/>
    <x v="0"/>
    <x v="5"/>
    <n v="218.74"/>
    <n v="2"/>
    <x v="9504"/>
    <x v="95"/>
    <n v="1622"/>
    <x v="48"/>
    <m/>
    <m/>
    <s v="sq"/>
    <s v="sq"/>
    <n v="27872.98"/>
    <n v="91504159.730000004"/>
    <n v="91504159.730000004"/>
    <s v="Giza"/>
  </r>
  <r>
    <s v="ORD109511"/>
    <s v="Smartwatch FitPro"/>
    <x v="4"/>
    <x v="6"/>
    <x v="1"/>
    <x v="4"/>
    <n v="5321.3"/>
    <n v="1"/>
    <x v="9505"/>
    <x v="53"/>
    <n v="4830"/>
    <x v="57"/>
    <m/>
    <m/>
    <s v="Jumia"/>
    <s v="Jum"/>
    <n v="99349.3"/>
    <n v="31420413.200000018"/>
    <n v="31420413.200000018"/>
    <s v="Riyadh"/>
  </r>
  <r>
    <s v="ORD109512"/>
    <s v="HP Pavilion Laptop"/>
    <x v="3"/>
    <x v="3"/>
    <x v="0"/>
    <x v="0"/>
    <n v="19215.93"/>
    <n v="4"/>
    <x v="9506"/>
    <x v="178"/>
    <n v="2744"/>
    <x v="173"/>
    <m/>
    <m/>
    <s v="sq"/>
    <s v="sq"/>
    <n v="16284.02"/>
    <n v="57542997.559999913"/>
    <n v="57542997.559999913"/>
    <s v="Cairo"/>
  </r>
  <r>
    <s v="ORD109513"/>
    <s v="Bluetooth Headset"/>
    <x v="2"/>
    <x v="2"/>
    <x v="2"/>
    <x v="4"/>
    <n v="10797.8"/>
    <n v="2"/>
    <x v="9507"/>
    <x v="28"/>
    <n v="567"/>
    <x v="198"/>
    <m/>
    <m/>
    <s v="Amazon"/>
    <s v="Amazon"/>
    <n v="99349.3"/>
    <n v="29200970.130000021"/>
    <n v="29200970.130000021"/>
    <s v="Riyadh"/>
  </r>
  <r>
    <s v="ORD109514"/>
    <s v="Adidas Running Shoes"/>
    <x v="1"/>
    <x v="9"/>
    <x v="1"/>
    <x v="4"/>
    <n v="5406.58"/>
    <n v="1"/>
    <x v="9508"/>
    <x v="82"/>
    <n v="2174"/>
    <x v="184"/>
    <m/>
    <m/>
    <s v="Jumia"/>
    <s v="Jum"/>
    <n v="99349.3"/>
    <n v="91504159.730000004"/>
    <n v="91504159.730000004"/>
    <s v="Riyadh"/>
  </r>
  <r>
    <s v="ORD109515"/>
    <s v="Samsung Galaxy A14"/>
    <x v="0"/>
    <x v="0"/>
    <x v="0"/>
    <x v="5"/>
    <n v="1725.89"/>
    <n v="5"/>
    <x v="9509"/>
    <x v="99"/>
    <n v="4522"/>
    <x v="153"/>
    <m/>
    <m/>
    <s v="sq"/>
    <s v="sq"/>
    <n v="27872.98"/>
    <n v="92327183.770000085"/>
    <n v="92327183.770000085"/>
    <s v="Giza"/>
  </r>
  <r>
    <s v="ORD109516"/>
    <s v="Smartwatch FitPro"/>
    <x v="4"/>
    <x v="6"/>
    <x v="2"/>
    <x v="1"/>
    <n v="13599.76"/>
    <n v="5"/>
    <x v="9510"/>
    <x v="70"/>
    <n v="2713"/>
    <x v="206"/>
    <m/>
    <m/>
    <s v="Amazon"/>
    <s v="Amazon"/>
    <n v="13290.4"/>
    <n v="31420413.200000018"/>
    <n v="31420413.200000018"/>
    <s v="Alexandria"/>
  </r>
  <r>
    <s v="ORD109517"/>
    <s v="Smartwatch FitPro"/>
    <x v="4"/>
    <x v="6"/>
    <x v="1"/>
    <x v="1"/>
    <n v="5688.29"/>
    <n v="2"/>
    <x v="9511"/>
    <x v="141"/>
    <n v="685"/>
    <x v="156"/>
    <m/>
    <m/>
    <s v="Jumia"/>
    <s v="Jum"/>
    <n v="13290.4"/>
    <n v="31420413.200000018"/>
    <n v="31420413.200000018"/>
    <s v="Alexandria"/>
  </r>
  <r>
    <s v="ORD109518"/>
    <s v="Bluetooth Headset"/>
    <x v="2"/>
    <x v="2"/>
    <x v="0"/>
    <x v="2"/>
    <n v="243.68"/>
    <n v="2"/>
    <x v="9512"/>
    <x v="216"/>
    <n v="3042"/>
    <x v="296"/>
    <m/>
    <m/>
    <s v="sq"/>
    <s v="sq"/>
    <n v="26648.76"/>
    <n v="29200970.130000021"/>
    <n v="29200970.130000021"/>
    <s v="Casablanca"/>
  </r>
  <r>
    <s v="ORD109519"/>
    <s v="Smartwatch FitPro"/>
    <x v="4"/>
    <x v="6"/>
    <x v="1"/>
    <x v="0"/>
    <n v="17692.8"/>
    <n v="5"/>
    <x v="9513"/>
    <x v="68"/>
    <n v="4688"/>
    <x v="49"/>
    <m/>
    <m/>
    <s v="Jumia"/>
    <s v="Jum"/>
    <n v="16284.02"/>
    <n v="31420413.200000018"/>
    <n v="31420413.200000018"/>
    <s v="Cairo"/>
  </r>
  <r>
    <s v="ORD109520"/>
    <s v="T-shirt Cotton"/>
    <x v="1"/>
    <x v="5"/>
    <x v="2"/>
    <x v="3"/>
    <n v="11894.85"/>
    <n v="2"/>
    <x v="9514"/>
    <x v="224"/>
    <n v="2190"/>
    <x v="211"/>
    <m/>
    <m/>
    <s v="Amazon"/>
    <s v="Amazon"/>
    <n v="3665.44"/>
    <n v="91504159.730000004"/>
    <n v="91504159.730000004"/>
    <s v="Dubai"/>
  </r>
  <r>
    <s v="ORD109521"/>
    <s v="Bluetooth Headset"/>
    <x v="2"/>
    <x v="2"/>
    <x v="2"/>
    <x v="5"/>
    <n v="9327.14"/>
    <n v="2"/>
    <x v="9515"/>
    <x v="14"/>
    <n v="910"/>
    <x v="156"/>
    <m/>
    <m/>
    <s v="Amazon"/>
    <s v="Amazon"/>
    <n v="27872.98"/>
    <n v="29200970.130000021"/>
    <n v="29200970.130000021"/>
    <s v="Giza"/>
  </r>
  <r>
    <s v="ORD109522"/>
    <s v="Samsung Galaxy A14"/>
    <x v="0"/>
    <x v="0"/>
    <x v="0"/>
    <x v="4"/>
    <n v="15666.73"/>
    <n v="5"/>
    <x v="9516"/>
    <x v="181"/>
    <n v="371"/>
    <x v="133"/>
    <m/>
    <m/>
    <s v="sq"/>
    <s v="sq"/>
    <n v="99349.3"/>
    <n v="92327183.770000085"/>
    <n v="92327183.770000085"/>
    <s v="Riyadh"/>
  </r>
  <r>
    <s v="ORD109523"/>
    <s v="Xiaomi Redmi Note 12"/>
    <x v="0"/>
    <x v="7"/>
    <x v="1"/>
    <x v="4"/>
    <n v="18130.099999999999"/>
    <n v="4"/>
    <x v="9517"/>
    <x v="131"/>
    <n v="3708"/>
    <x v="223"/>
    <m/>
    <m/>
    <s v="Jumia"/>
    <s v="Jum"/>
    <n v="99349.3"/>
    <n v="92327183.770000085"/>
    <n v="92327183.770000085"/>
    <s v="Riyadh"/>
  </r>
  <r>
    <s v="ORD109524"/>
    <s v="Smartwatch FitPro"/>
    <x v="4"/>
    <x v="6"/>
    <x v="2"/>
    <x v="2"/>
    <n v="12634.11"/>
    <n v="1"/>
    <x v="9518"/>
    <x v="12"/>
    <n v="2613"/>
    <x v="53"/>
    <m/>
    <m/>
    <s v="Amazon"/>
    <s v="Amazon"/>
    <n v="26648.76"/>
    <n v="31420413.200000018"/>
    <n v="31420413.200000018"/>
    <s v="Casablanca"/>
  </r>
  <r>
    <s v="ORD109525"/>
    <s v="iPhone 13"/>
    <x v="0"/>
    <x v="4"/>
    <x v="1"/>
    <x v="1"/>
    <n v="11076.46"/>
    <n v="2"/>
    <x v="9519"/>
    <x v="369"/>
    <n v="367"/>
    <x v="71"/>
    <m/>
    <m/>
    <s v="Jumia"/>
    <s v="Jum"/>
    <n v="13290.4"/>
    <n v="92327183.770000085"/>
    <n v="92327183.770000085"/>
    <s v="Alexandria"/>
  </r>
  <r>
    <s v="ORD109526"/>
    <s v="Dell Inspiron 3501"/>
    <x v="3"/>
    <x v="8"/>
    <x v="2"/>
    <x v="5"/>
    <n v="14721.07"/>
    <n v="3"/>
    <x v="9520"/>
    <x v="211"/>
    <n v="3329"/>
    <x v="132"/>
    <m/>
    <m/>
    <s v="Amazon"/>
    <s v="Amazon"/>
    <n v="27872.98"/>
    <n v="57542997.559999913"/>
    <n v="57542997.559999913"/>
    <s v="Giza"/>
  </r>
  <r>
    <s v="ORD109527"/>
    <s v="Xiaomi Redmi Note 12"/>
    <x v="0"/>
    <x v="7"/>
    <x v="2"/>
    <x v="5"/>
    <n v="3739.64"/>
    <n v="3"/>
    <x v="9521"/>
    <x v="246"/>
    <n v="1638"/>
    <x v="309"/>
    <m/>
    <m/>
    <s v="Amazon"/>
    <s v="Amazon"/>
    <n v="27872.98"/>
    <n v="92327183.770000085"/>
    <n v="92327183.770000085"/>
    <s v="Giza"/>
  </r>
  <r>
    <s v="ORD109528"/>
    <s v="Xiaomi Redmi Note 12"/>
    <x v="0"/>
    <x v="7"/>
    <x v="0"/>
    <x v="3"/>
    <n v="14297.57"/>
    <n v="3"/>
    <x v="9522"/>
    <x v="350"/>
    <n v="1600"/>
    <x v="93"/>
    <m/>
    <m/>
    <s v="sq"/>
    <s v="sq"/>
    <n v="3665.44"/>
    <n v="92327183.770000085"/>
    <n v="92327183.770000085"/>
    <s v="Dubai"/>
  </r>
  <r>
    <s v="ORD109529"/>
    <s v="Adidas Running Shoes"/>
    <x v="1"/>
    <x v="9"/>
    <x v="2"/>
    <x v="5"/>
    <n v="12114.14"/>
    <n v="1"/>
    <x v="9523"/>
    <x v="253"/>
    <n v="4662"/>
    <x v="5"/>
    <m/>
    <m/>
    <s v="Amazon"/>
    <s v="Amazon"/>
    <n v="27872.98"/>
    <n v="91504159.730000004"/>
    <n v="91504159.730000004"/>
    <s v="Giza"/>
  </r>
  <r>
    <s v="ORD109530"/>
    <s v="Smartwatch FitPro"/>
    <x v="4"/>
    <x v="6"/>
    <x v="1"/>
    <x v="5"/>
    <n v="10482.27"/>
    <n v="3"/>
    <x v="9524"/>
    <x v="287"/>
    <n v="2022"/>
    <x v="76"/>
    <m/>
    <m/>
    <s v="Jumia"/>
    <s v="Jum"/>
    <n v="27872.98"/>
    <n v="31420413.200000018"/>
    <n v="31420413.200000018"/>
    <s v="Giza"/>
  </r>
  <r>
    <s v="ORD109531"/>
    <s v="HP Pavilion Laptop"/>
    <x v="3"/>
    <x v="3"/>
    <x v="2"/>
    <x v="5"/>
    <n v="2505.06"/>
    <n v="3"/>
    <x v="9525"/>
    <x v="165"/>
    <n v="1586"/>
    <x v="215"/>
    <m/>
    <m/>
    <s v="Amazon"/>
    <s v="Amazon"/>
    <n v="27872.98"/>
    <n v="57542997.559999913"/>
    <n v="57542997.559999913"/>
    <s v="Giza"/>
  </r>
  <r>
    <s v="ORD109532"/>
    <s v="Bluetooth Headset"/>
    <x v="2"/>
    <x v="2"/>
    <x v="2"/>
    <x v="1"/>
    <n v="977.62"/>
    <n v="4"/>
    <x v="9526"/>
    <x v="49"/>
    <n v="4952"/>
    <x v="354"/>
    <m/>
    <m/>
    <s v="Amazon"/>
    <s v="Amazon"/>
    <n v="13290.4"/>
    <n v="29200970.130000021"/>
    <n v="29200970.130000021"/>
    <s v="Alexandria"/>
  </r>
  <r>
    <s v="ORD109533"/>
    <s v="T-shirt Cotton"/>
    <x v="1"/>
    <x v="5"/>
    <x v="2"/>
    <x v="1"/>
    <n v="14780.57"/>
    <n v="2"/>
    <x v="9527"/>
    <x v="189"/>
    <n v="3072"/>
    <x v="264"/>
    <m/>
    <m/>
    <s v="Amazon"/>
    <s v="Amazon"/>
    <n v="13290.4"/>
    <n v="91504159.730000004"/>
    <n v="91504159.730000004"/>
    <s v="Alexandria"/>
  </r>
  <r>
    <s v="ORD109534"/>
    <s v="Nike Air Max"/>
    <x v="1"/>
    <x v="1"/>
    <x v="0"/>
    <x v="2"/>
    <n v="2441.36"/>
    <n v="4"/>
    <x v="9528"/>
    <x v="364"/>
    <n v="1010"/>
    <x v="114"/>
    <m/>
    <m/>
    <s v="sq"/>
    <s v="sq"/>
    <n v="26648.76"/>
    <n v="91504159.730000004"/>
    <n v="91504159.730000004"/>
    <s v="Casablanca"/>
  </r>
  <r>
    <s v="ORD109535"/>
    <s v="Adidas Running Shoes"/>
    <x v="1"/>
    <x v="9"/>
    <x v="1"/>
    <x v="1"/>
    <n v="9271.3700000000008"/>
    <n v="3"/>
    <x v="9529"/>
    <x v="8"/>
    <n v="3852"/>
    <x v="167"/>
    <m/>
    <m/>
    <s v="Jumia"/>
    <s v="Jum"/>
    <n v="13290.4"/>
    <n v="91504159.730000004"/>
    <n v="91504159.730000004"/>
    <s v="Alexandria"/>
  </r>
  <r>
    <s v="ORD109536"/>
    <s v="iPhone 13"/>
    <x v="0"/>
    <x v="4"/>
    <x v="2"/>
    <x v="1"/>
    <n v="14899.34"/>
    <n v="1"/>
    <x v="9530"/>
    <x v="243"/>
    <n v="700"/>
    <x v="153"/>
    <m/>
    <m/>
    <s v="Amazon"/>
    <s v="Amazon"/>
    <n v="13290.4"/>
    <n v="92327183.770000085"/>
    <n v="92327183.770000085"/>
    <s v="Alexandria"/>
  </r>
  <r>
    <s v="ORD109537"/>
    <s v="Samsung Galaxy A14"/>
    <x v="0"/>
    <x v="0"/>
    <x v="0"/>
    <x v="4"/>
    <n v="13269.41"/>
    <n v="5"/>
    <x v="9531"/>
    <x v="88"/>
    <n v="2033"/>
    <x v="26"/>
    <m/>
    <m/>
    <s v="sq"/>
    <s v="sq"/>
    <n v="99349.3"/>
    <n v="92327183.770000085"/>
    <n v="92327183.770000085"/>
    <s v="Riyadh"/>
  </r>
  <r>
    <s v="ORD109538"/>
    <s v="Adidas Running Shoes"/>
    <x v="1"/>
    <x v="9"/>
    <x v="1"/>
    <x v="1"/>
    <n v="6171.91"/>
    <n v="2"/>
    <x v="9532"/>
    <x v="115"/>
    <n v="4037"/>
    <x v="289"/>
    <m/>
    <m/>
    <s v="Jumia"/>
    <s v="Jum"/>
    <n v="13290.4"/>
    <n v="91504159.730000004"/>
    <n v="91504159.730000004"/>
    <s v="Alexandria"/>
  </r>
  <r>
    <s v="ORD109539"/>
    <s v="HP Pavilion Laptop"/>
    <x v="3"/>
    <x v="3"/>
    <x v="0"/>
    <x v="4"/>
    <n v="9596.61"/>
    <n v="3"/>
    <x v="9533"/>
    <x v="287"/>
    <n v="681"/>
    <x v="98"/>
    <m/>
    <m/>
    <s v="sq"/>
    <s v="sq"/>
    <n v="99349.3"/>
    <n v="57542997.559999913"/>
    <n v="57542997.559999913"/>
    <s v="Riyadh"/>
  </r>
  <r>
    <s v="ORD109540"/>
    <s v="Nike Air Max"/>
    <x v="1"/>
    <x v="1"/>
    <x v="1"/>
    <x v="2"/>
    <n v="8387.7000000000007"/>
    <n v="3"/>
    <x v="9534"/>
    <x v="340"/>
    <n v="2937"/>
    <x v="290"/>
    <m/>
    <m/>
    <s v="Jumia"/>
    <s v="Jum"/>
    <n v="26648.76"/>
    <n v="91504159.730000004"/>
    <n v="91504159.730000004"/>
    <s v="Casablanca"/>
  </r>
  <r>
    <s v="ORD109541"/>
    <s v="HP Pavilion Laptop"/>
    <x v="3"/>
    <x v="3"/>
    <x v="2"/>
    <x v="5"/>
    <n v="16429.89"/>
    <n v="5"/>
    <x v="9535"/>
    <x v="360"/>
    <n v="4204"/>
    <x v="44"/>
    <m/>
    <m/>
    <s v="Amazon"/>
    <s v="Amazon"/>
    <n v="27872.98"/>
    <n v="57542997.559999913"/>
    <n v="57542997.559999913"/>
    <s v="Giza"/>
  </r>
  <r>
    <s v="ORD109542"/>
    <s v="Nike Air Max"/>
    <x v="1"/>
    <x v="1"/>
    <x v="2"/>
    <x v="4"/>
    <n v="6275.42"/>
    <n v="1"/>
    <x v="9536"/>
    <x v="34"/>
    <n v="4320"/>
    <x v="307"/>
    <m/>
    <m/>
    <s v="Amazon"/>
    <s v="Amazon"/>
    <n v="99349.3"/>
    <n v="91504159.730000004"/>
    <n v="91504159.730000004"/>
    <s v="Riyadh"/>
  </r>
  <r>
    <s v="ORD109543"/>
    <s v="Samsung Galaxy A14"/>
    <x v="0"/>
    <x v="0"/>
    <x v="2"/>
    <x v="2"/>
    <n v="8667.9"/>
    <n v="1"/>
    <x v="9537"/>
    <x v="76"/>
    <n v="2714"/>
    <x v="179"/>
    <m/>
    <m/>
    <s v="Amazon"/>
    <s v="Amazon"/>
    <n v="26648.76"/>
    <n v="92327183.770000085"/>
    <n v="92327183.770000085"/>
    <s v="Casablanca"/>
  </r>
  <r>
    <s v="ORD109544"/>
    <s v="iPhone 13"/>
    <x v="0"/>
    <x v="4"/>
    <x v="0"/>
    <x v="3"/>
    <n v="6712.17"/>
    <n v="2"/>
    <x v="9538"/>
    <x v="43"/>
    <n v="329"/>
    <x v="338"/>
    <m/>
    <m/>
    <s v="sq"/>
    <s v="sq"/>
    <n v="3665.44"/>
    <n v="92327183.770000085"/>
    <n v="92327183.770000085"/>
    <s v="Dubai"/>
  </r>
  <r>
    <s v="ORD109545"/>
    <s v="T-shirt Cotton"/>
    <x v="1"/>
    <x v="5"/>
    <x v="1"/>
    <x v="3"/>
    <n v="6799.69"/>
    <n v="4"/>
    <x v="9539"/>
    <x v="22"/>
    <n v="2808"/>
    <x v="22"/>
    <m/>
    <m/>
    <s v="Jumia"/>
    <s v="Jum"/>
    <n v="3665.44"/>
    <n v="91504159.730000004"/>
    <n v="91504159.730000004"/>
    <s v="Dubai"/>
  </r>
  <r>
    <s v="ORD109546"/>
    <s v="Samsung Galaxy A14"/>
    <x v="0"/>
    <x v="0"/>
    <x v="0"/>
    <x v="5"/>
    <n v="16632.02"/>
    <n v="2"/>
    <x v="9540"/>
    <x v="42"/>
    <n v="4692"/>
    <x v="208"/>
    <m/>
    <m/>
    <s v="sq"/>
    <s v="sq"/>
    <n v="27872.98"/>
    <n v="92327183.770000085"/>
    <n v="92327183.770000085"/>
    <s v="Giza"/>
  </r>
  <r>
    <s v="ORD109547"/>
    <s v="Nike Air Max"/>
    <x v="1"/>
    <x v="1"/>
    <x v="0"/>
    <x v="0"/>
    <n v="11932.67"/>
    <n v="2"/>
    <x v="9541"/>
    <x v="226"/>
    <n v="4790"/>
    <x v="290"/>
    <m/>
    <m/>
    <s v="sq"/>
    <s v="sq"/>
    <n v="16284.02"/>
    <n v="91504159.730000004"/>
    <n v="91504159.730000004"/>
    <s v="Cairo"/>
  </r>
  <r>
    <s v="ORD109548"/>
    <s v="Smartwatch FitPro"/>
    <x v="4"/>
    <x v="6"/>
    <x v="1"/>
    <x v="5"/>
    <n v="2656.18"/>
    <n v="4"/>
    <x v="9542"/>
    <x v="4"/>
    <n v="2518"/>
    <x v="297"/>
    <m/>
    <m/>
    <s v="Jumia"/>
    <s v="Jum"/>
    <n v="27872.98"/>
    <n v="31420413.200000018"/>
    <n v="31420413.200000018"/>
    <s v="Giza"/>
  </r>
  <r>
    <s v="ORD109549"/>
    <s v="Samsung Galaxy A14"/>
    <x v="0"/>
    <x v="0"/>
    <x v="2"/>
    <x v="4"/>
    <n v="2910.59"/>
    <n v="1"/>
    <x v="9543"/>
    <x v="19"/>
    <n v="3951"/>
    <x v="32"/>
    <m/>
    <m/>
    <s v="Amazon"/>
    <s v="Amazon"/>
    <n v="99349.3"/>
    <n v="92327183.770000085"/>
    <n v="92327183.770000085"/>
    <s v="Riyadh"/>
  </r>
  <r>
    <s v="ORD109550"/>
    <s v="Adidas Running Shoes"/>
    <x v="1"/>
    <x v="9"/>
    <x v="0"/>
    <x v="0"/>
    <n v="2519.89"/>
    <n v="1"/>
    <x v="9544"/>
    <x v="173"/>
    <n v="207"/>
    <x v="118"/>
    <m/>
    <m/>
    <s v="sq"/>
    <s v="sq"/>
    <n v="16284.02"/>
    <n v="91504159.730000004"/>
    <n v="91504159.730000004"/>
    <s v="Cairo"/>
  </r>
  <r>
    <s v="ORD109551"/>
    <s v="Xiaomi Redmi Note 12"/>
    <x v="0"/>
    <x v="7"/>
    <x v="0"/>
    <x v="5"/>
    <n v="10267.41"/>
    <n v="1"/>
    <x v="9545"/>
    <x v="79"/>
    <n v="3508"/>
    <x v="278"/>
    <m/>
    <m/>
    <s v="sq"/>
    <s v="sq"/>
    <n v="27872.98"/>
    <n v="92327183.770000085"/>
    <n v="92327183.770000085"/>
    <s v="Giza"/>
  </r>
  <r>
    <s v="ORD109552"/>
    <s v="Smartwatch FitPro"/>
    <x v="4"/>
    <x v="6"/>
    <x v="0"/>
    <x v="5"/>
    <n v="15439.86"/>
    <n v="5"/>
    <x v="9546"/>
    <x v="57"/>
    <n v="1279"/>
    <x v="162"/>
    <m/>
    <m/>
    <s v="sq"/>
    <s v="sq"/>
    <n v="27872.98"/>
    <n v="31420413.200000018"/>
    <n v="31420413.200000018"/>
    <s v="Giza"/>
  </r>
  <r>
    <s v="ORD109553"/>
    <s v="Adidas Running Shoes"/>
    <x v="1"/>
    <x v="9"/>
    <x v="1"/>
    <x v="4"/>
    <n v="13740"/>
    <n v="5"/>
    <x v="9547"/>
    <x v="276"/>
    <n v="109"/>
    <x v="17"/>
    <m/>
    <m/>
    <s v="Jumia"/>
    <s v="Jum"/>
    <n v="99349.3"/>
    <n v="91504159.730000004"/>
    <n v="91504159.730000004"/>
    <s v="Riyadh"/>
  </r>
  <r>
    <s v="ORD109554"/>
    <s v="Xiaomi Redmi Note 12"/>
    <x v="0"/>
    <x v="7"/>
    <x v="1"/>
    <x v="1"/>
    <n v="6030.72"/>
    <n v="1"/>
    <x v="9548"/>
    <x v="315"/>
    <n v="4976"/>
    <x v="326"/>
    <m/>
    <m/>
    <s v="Jumia"/>
    <s v="Jum"/>
    <n v="13290.4"/>
    <n v="92327183.770000085"/>
    <n v="92327183.770000085"/>
    <s v="Alexandria"/>
  </r>
  <r>
    <s v="ORD109555"/>
    <s v="HP Pavilion Laptop"/>
    <x v="3"/>
    <x v="3"/>
    <x v="1"/>
    <x v="4"/>
    <n v="11428.39"/>
    <n v="3"/>
    <x v="9549"/>
    <x v="351"/>
    <n v="2778"/>
    <x v="83"/>
    <m/>
    <m/>
    <s v="Jumia"/>
    <s v="Jum"/>
    <n v="99349.3"/>
    <n v="57542997.559999913"/>
    <n v="57542997.559999913"/>
    <s v="Riyadh"/>
  </r>
  <r>
    <s v="ORD109556"/>
    <s v="Smartwatch FitPro"/>
    <x v="4"/>
    <x v="6"/>
    <x v="1"/>
    <x v="1"/>
    <n v="16228.57"/>
    <n v="4"/>
    <x v="9550"/>
    <x v="241"/>
    <n v="2726"/>
    <x v="300"/>
    <m/>
    <m/>
    <s v="Jumia"/>
    <s v="Jum"/>
    <n v="13290.4"/>
    <n v="31420413.200000018"/>
    <n v="31420413.200000018"/>
    <s v="Alexandria"/>
  </r>
  <r>
    <s v="ORD109557"/>
    <s v="Xiaomi Redmi Note 12"/>
    <x v="0"/>
    <x v="7"/>
    <x v="1"/>
    <x v="3"/>
    <n v="3165.12"/>
    <n v="1"/>
    <x v="9551"/>
    <x v="107"/>
    <n v="727"/>
    <x v="272"/>
    <m/>
    <m/>
    <s v="Jumia"/>
    <s v="Jum"/>
    <n v="3665.44"/>
    <n v="92327183.770000085"/>
    <n v="92327183.770000085"/>
    <s v="Dubai"/>
  </r>
  <r>
    <s v="ORD109558"/>
    <s v="iPhone 13"/>
    <x v="0"/>
    <x v="4"/>
    <x v="1"/>
    <x v="4"/>
    <n v="13305.52"/>
    <n v="1"/>
    <x v="9552"/>
    <x v="3"/>
    <n v="3977"/>
    <x v="146"/>
    <m/>
    <m/>
    <s v="Jumia"/>
    <s v="Jum"/>
    <n v="99349.3"/>
    <n v="92327183.770000085"/>
    <n v="92327183.770000085"/>
    <s v="Riyadh"/>
  </r>
  <r>
    <s v="ORD109559"/>
    <s v="Xiaomi Redmi Note 12"/>
    <x v="0"/>
    <x v="7"/>
    <x v="1"/>
    <x v="1"/>
    <n v="15170.14"/>
    <n v="3"/>
    <x v="9553"/>
    <x v="370"/>
    <n v="320"/>
    <x v="347"/>
    <m/>
    <m/>
    <s v="Jumia"/>
    <s v="Jum"/>
    <n v="13290.4"/>
    <n v="92327183.770000085"/>
    <n v="92327183.770000085"/>
    <s v="Alexandria"/>
  </r>
  <r>
    <s v="ORD109560"/>
    <s v="Samsung Galaxy A14"/>
    <x v="0"/>
    <x v="0"/>
    <x v="0"/>
    <x v="5"/>
    <n v="10533.6"/>
    <n v="5"/>
    <x v="9554"/>
    <x v="392"/>
    <n v="4325"/>
    <x v="244"/>
    <m/>
    <m/>
    <s v="sq"/>
    <s v="sq"/>
    <n v="27872.98"/>
    <n v="92327183.770000085"/>
    <n v="92327183.770000085"/>
    <s v="Giza"/>
  </r>
  <r>
    <s v="ORD109561"/>
    <s v="Nike Air Max"/>
    <x v="1"/>
    <x v="1"/>
    <x v="1"/>
    <x v="2"/>
    <n v="13188.32"/>
    <n v="2"/>
    <x v="9555"/>
    <x v="341"/>
    <n v="2684"/>
    <x v="264"/>
    <m/>
    <m/>
    <s v="Jumia"/>
    <s v="Jum"/>
    <n v="26648.76"/>
    <n v="91504159.730000004"/>
    <n v="91504159.730000004"/>
    <s v="Casablanca"/>
  </r>
  <r>
    <s v="ORD109562"/>
    <s v="Dell Inspiron 3501"/>
    <x v="3"/>
    <x v="8"/>
    <x v="1"/>
    <x v="2"/>
    <n v="1101.83"/>
    <n v="1"/>
    <x v="9556"/>
    <x v="347"/>
    <n v="4261"/>
    <x v="51"/>
    <m/>
    <m/>
    <s v="Jumia"/>
    <s v="Jum"/>
    <n v="26648.76"/>
    <n v="57542997.559999913"/>
    <n v="57542997.559999913"/>
    <s v="Casablanca"/>
  </r>
  <r>
    <s v="ORD109563"/>
    <s v="Dell Inspiron 3501"/>
    <x v="3"/>
    <x v="8"/>
    <x v="1"/>
    <x v="4"/>
    <n v="3590.33"/>
    <n v="5"/>
    <x v="9557"/>
    <x v="381"/>
    <n v="4177"/>
    <x v="124"/>
    <m/>
    <m/>
    <s v="Jumia"/>
    <s v="Jum"/>
    <n v="99349.3"/>
    <n v="57542997.559999913"/>
    <n v="57542997.559999913"/>
    <s v="Riyadh"/>
  </r>
  <r>
    <s v="ORD109564"/>
    <s v="iPhone 13"/>
    <x v="0"/>
    <x v="4"/>
    <x v="0"/>
    <x v="1"/>
    <n v="18141.82"/>
    <n v="5"/>
    <x v="9558"/>
    <x v="269"/>
    <n v="4483"/>
    <x v="49"/>
    <m/>
    <m/>
    <s v="sq"/>
    <s v="sq"/>
    <n v="13290.4"/>
    <n v="92327183.770000085"/>
    <n v="92327183.770000085"/>
    <s v="Alexandria"/>
  </r>
  <r>
    <s v="ORD109565"/>
    <s v="Smartwatch FitPro"/>
    <x v="4"/>
    <x v="6"/>
    <x v="2"/>
    <x v="4"/>
    <n v="19072.490000000002"/>
    <n v="5"/>
    <x v="9559"/>
    <x v="115"/>
    <n v="4643"/>
    <x v="88"/>
    <m/>
    <m/>
    <s v="Amazon"/>
    <s v="Amazon"/>
    <n v="99349.3"/>
    <n v="31420413.200000018"/>
    <n v="31420413.200000018"/>
    <s v="Riyadh"/>
  </r>
  <r>
    <s v="ORD109566"/>
    <s v="Nike Air Max"/>
    <x v="1"/>
    <x v="1"/>
    <x v="1"/>
    <x v="4"/>
    <n v="13080.53"/>
    <n v="4"/>
    <x v="9560"/>
    <x v="239"/>
    <n v="170"/>
    <x v="121"/>
    <m/>
    <m/>
    <s v="Jumia"/>
    <s v="Jum"/>
    <n v="99349.3"/>
    <n v="91504159.730000004"/>
    <n v="91504159.730000004"/>
    <s v="Riyadh"/>
  </r>
  <r>
    <s v="ORD109567"/>
    <s v="HP Pavilion Laptop"/>
    <x v="3"/>
    <x v="3"/>
    <x v="0"/>
    <x v="5"/>
    <n v="10687.26"/>
    <n v="2"/>
    <x v="9561"/>
    <x v="272"/>
    <n v="4316"/>
    <x v="65"/>
    <m/>
    <m/>
    <s v="sq"/>
    <s v="sq"/>
    <n v="27872.98"/>
    <n v="57542997.559999913"/>
    <n v="57542997.559999913"/>
    <s v="Giza"/>
  </r>
  <r>
    <s v="ORD109568"/>
    <s v="Adidas Running Shoes"/>
    <x v="1"/>
    <x v="9"/>
    <x v="1"/>
    <x v="3"/>
    <n v="13315.15"/>
    <n v="1"/>
    <x v="9562"/>
    <x v="113"/>
    <n v="4215"/>
    <x v="285"/>
    <m/>
    <m/>
    <s v="Jumia"/>
    <s v="Jum"/>
    <n v="3665.44"/>
    <n v="91504159.730000004"/>
    <n v="91504159.730000004"/>
    <s v="Dubai"/>
  </r>
  <r>
    <s v="ORD109569"/>
    <s v="Xiaomi Redmi Note 12"/>
    <x v="0"/>
    <x v="7"/>
    <x v="2"/>
    <x v="0"/>
    <n v="10014.700000000001"/>
    <n v="5"/>
    <x v="9563"/>
    <x v="74"/>
    <n v="4568"/>
    <x v="21"/>
    <m/>
    <m/>
    <s v="Amazon"/>
    <s v="Amazon"/>
    <n v="16284.02"/>
    <n v="92327183.770000085"/>
    <n v="92327183.770000085"/>
    <s v="Cairo"/>
  </r>
  <r>
    <s v="ORD109570"/>
    <s v="Samsung Galaxy A14"/>
    <x v="0"/>
    <x v="0"/>
    <x v="2"/>
    <x v="2"/>
    <n v="1389.99"/>
    <n v="1"/>
    <x v="9564"/>
    <x v="378"/>
    <n v="4871"/>
    <x v="135"/>
    <m/>
    <m/>
    <s v="Amazon"/>
    <s v="Amazon"/>
    <n v="26648.76"/>
    <n v="92327183.770000085"/>
    <n v="92327183.770000085"/>
    <s v="Casablanca"/>
  </r>
  <r>
    <s v="ORD109571"/>
    <s v="HP Pavilion Laptop"/>
    <x v="3"/>
    <x v="3"/>
    <x v="2"/>
    <x v="5"/>
    <n v="11270.31"/>
    <n v="3"/>
    <x v="9565"/>
    <x v="397"/>
    <n v="4897"/>
    <x v="234"/>
    <m/>
    <m/>
    <s v="Amazon"/>
    <s v="Amazon"/>
    <n v="27872.98"/>
    <n v="57542997.559999913"/>
    <n v="57542997.559999913"/>
    <s v="Giza"/>
  </r>
  <r>
    <s v="ORD109572"/>
    <s v="Nike Air Max"/>
    <x v="1"/>
    <x v="1"/>
    <x v="1"/>
    <x v="5"/>
    <n v="841.22"/>
    <n v="2"/>
    <x v="9566"/>
    <x v="273"/>
    <n v="1443"/>
    <x v="48"/>
    <m/>
    <m/>
    <s v="Jumia"/>
    <s v="Jum"/>
    <n v="27872.98"/>
    <n v="91504159.730000004"/>
    <n v="91504159.730000004"/>
    <s v="Giza"/>
  </r>
  <r>
    <s v="ORD109573"/>
    <s v="Xiaomi Redmi Note 12"/>
    <x v="0"/>
    <x v="7"/>
    <x v="0"/>
    <x v="3"/>
    <n v="2665.59"/>
    <n v="3"/>
    <x v="9567"/>
    <x v="392"/>
    <n v="2446"/>
    <x v="69"/>
    <m/>
    <m/>
    <s v="sq"/>
    <s v="sq"/>
    <n v="3665.44"/>
    <n v="92327183.770000085"/>
    <n v="92327183.770000085"/>
    <s v="Dubai"/>
  </r>
  <r>
    <s v="ORD109574"/>
    <s v="Bluetooth Headset"/>
    <x v="2"/>
    <x v="2"/>
    <x v="0"/>
    <x v="5"/>
    <n v="19009.3"/>
    <n v="3"/>
    <x v="9568"/>
    <x v="101"/>
    <n v="953"/>
    <x v="318"/>
    <m/>
    <m/>
    <s v="sq"/>
    <s v="sq"/>
    <n v="27872.98"/>
    <n v="29200970.130000021"/>
    <n v="29200970.130000021"/>
    <s v="Giza"/>
  </r>
  <r>
    <s v="ORD109575"/>
    <s v="Adidas Running Shoes"/>
    <x v="1"/>
    <x v="9"/>
    <x v="1"/>
    <x v="4"/>
    <n v="18296.150000000001"/>
    <n v="1"/>
    <x v="9569"/>
    <x v="137"/>
    <n v="1222"/>
    <x v="248"/>
    <m/>
    <m/>
    <s v="Jumia"/>
    <s v="Jum"/>
    <n v="99349.3"/>
    <n v="91504159.730000004"/>
    <n v="91504159.730000004"/>
    <s v="Riyadh"/>
  </r>
  <r>
    <s v="ORD109576"/>
    <s v="iPhone 13"/>
    <x v="0"/>
    <x v="4"/>
    <x v="1"/>
    <x v="4"/>
    <n v="13531.32"/>
    <n v="2"/>
    <x v="9570"/>
    <x v="251"/>
    <n v="3337"/>
    <x v="193"/>
    <m/>
    <m/>
    <s v="Jumia"/>
    <s v="Jum"/>
    <n v="99349.3"/>
    <n v="92327183.770000085"/>
    <n v="92327183.770000085"/>
    <s v="Riyadh"/>
  </r>
  <r>
    <s v="ORD109577"/>
    <s v="Nike Air Max"/>
    <x v="1"/>
    <x v="1"/>
    <x v="2"/>
    <x v="1"/>
    <n v="18895.03"/>
    <n v="2"/>
    <x v="9571"/>
    <x v="122"/>
    <n v="558"/>
    <x v="41"/>
    <m/>
    <m/>
    <s v="Amazon"/>
    <s v="Amazon"/>
    <n v="13290.4"/>
    <n v="91504159.730000004"/>
    <n v="91504159.730000004"/>
    <s v="Alexandria"/>
  </r>
  <r>
    <s v="ORD109578"/>
    <s v="iPhone 13"/>
    <x v="0"/>
    <x v="4"/>
    <x v="2"/>
    <x v="2"/>
    <n v="15039"/>
    <n v="4"/>
    <x v="9572"/>
    <x v="315"/>
    <n v="2845"/>
    <x v="62"/>
    <m/>
    <m/>
    <s v="Amazon"/>
    <s v="Amazon"/>
    <n v="26648.76"/>
    <n v="92327183.770000085"/>
    <n v="92327183.770000085"/>
    <s v="Casablanca"/>
  </r>
  <r>
    <s v="ORD109579"/>
    <s v="HP Pavilion Laptop"/>
    <x v="3"/>
    <x v="3"/>
    <x v="2"/>
    <x v="3"/>
    <n v="11891.61"/>
    <n v="5"/>
    <x v="9573"/>
    <x v="219"/>
    <n v="1669"/>
    <x v="73"/>
    <m/>
    <m/>
    <s v="Amazon"/>
    <s v="Amazon"/>
    <n v="3665.44"/>
    <n v="57542997.559999913"/>
    <n v="57542997.559999913"/>
    <s v="Dubai"/>
  </r>
  <r>
    <s v="ORD109580"/>
    <s v="Dell Inspiron 3501"/>
    <x v="3"/>
    <x v="8"/>
    <x v="1"/>
    <x v="3"/>
    <n v="4928.7700000000004"/>
    <n v="1"/>
    <x v="9574"/>
    <x v="327"/>
    <n v="639"/>
    <x v="265"/>
    <m/>
    <m/>
    <s v="Jumia"/>
    <s v="Jum"/>
    <n v="3665.44"/>
    <n v="57542997.559999913"/>
    <n v="57542997.559999913"/>
    <s v="Dubai"/>
  </r>
  <r>
    <s v="ORD109581"/>
    <s v="Adidas Running Shoes"/>
    <x v="1"/>
    <x v="9"/>
    <x v="0"/>
    <x v="2"/>
    <n v="16549.05"/>
    <n v="2"/>
    <x v="9575"/>
    <x v="194"/>
    <n v="2838"/>
    <x v="311"/>
    <m/>
    <m/>
    <s v="sq"/>
    <s v="sq"/>
    <n v="26648.76"/>
    <n v="91504159.730000004"/>
    <n v="91504159.730000004"/>
    <s v="Casablanca"/>
  </r>
  <r>
    <s v="ORD109582"/>
    <s v="Dell Inspiron 3501"/>
    <x v="3"/>
    <x v="8"/>
    <x v="2"/>
    <x v="3"/>
    <n v="6061.44"/>
    <n v="5"/>
    <x v="9576"/>
    <x v="164"/>
    <n v="264"/>
    <x v="133"/>
    <m/>
    <m/>
    <s v="Amazon"/>
    <s v="Amazon"/>
    <n v="3665.44"/>
    <n v="57542997.559999913"/>
    <n v="57542997.559999913"/>
    <s v="Dubai"/>
  </r>
  <r>
    <s v="ORD109583"/>
    <s v="iPhone 13"/>
    <x v="0"/>
    <x v="4"/>
    <x v="0"/>
    <x v="1"/>
    <n v="228.76"/>
    <n v="1"/>
    <x v="9577"/>
    <x v="382"/>
    <n v="4803"/>
    <x v="328"/>
    <m/>
    <m/>
    <s v="sq"/>
    <s v="sq"/>
    <n v="13290.4"/>
    <n v="92327183.770000085"/>
    <n v="92327183.770000085"/>
    <s v="Alexandria"/>
  </r>
  <r>
    <s v="ORD109584"/>
    <s v="Adidas Running Shoes"/>
    <x v="1"/>
    <x v="9"/>
    <x v="2"/>
    <x v="1"/>
    <n v="17693.87"/>
    <n v="5"/>
    <x v="9578"/>
    <x v="91"/>
    <n v="2093"/>
    <x v="166"/>
    <m/>
    <m/>
    <s v="Amazon"/>
    <s v="Amazon"/>
    <n v="13290.4"/>
    <n v="91504159.730000004"/>
    <n v="91504159.730000004"/>
    <s v="Alexandria"/>
  </r>
  <r>
    <s v="ORD109585"/>
    <s v="iPhone 13"/>
    <x v="0"/>
    <x v="4"/>
    <x v="2"/>
    <x v="4"/>
    <n v="17968.099999999999"/>
    <n v="1"/>
    <x v="9579"/>
    <x v="48"/>
    <n v="3735"/>
    <x v="281"/>
    <m/>
    <m/>
    <s v="Amazon"/>
    <s v="Amazon"/>
    <n v="99349.3"/>
    <n v="92327183.770000085"/>
    <n v="92327183.770000085"/>
    <s v="Riyadh"/>
  </r>
  <r>
    <s v="ORD109586"/>
    <s v="Samsung Galaxy A14"/>
    <x v="0"/>
    <x v="0"/>
    <x v="1"/>
    <x v="1"/>
    <n v="11853.92"/>
    <n v="5"/>
    <x v="9580"/>
    <x v="214"/>
    <n v="4726"/>
    <x v="203"/>
    <m/>
    <m/>
    <s v="Jumia"/>
    <s v="Jum"/>
    <n v="13290.4"/>
    <n v="92327183.770000085"/>
    <n v="92327183.770000085"/>
    <s v="Alexandria"/>
  </r>
  <r>
    <s v="ORD109587"/>
    <s v="Samsung Galaxy A14"/>
    <x v="0"/>
    <x v="0"/>
    <x v="1"/>
    <x v="0"/>
    <n v="17697.75"/>
    <n v="4"/>
    <x v="9581"/>
    <x v="124"/>
    <n v="4942"/>
    <x v="34"/>
    <m/>
    <m/>
    <s v="Jumia"/>
    <s v="Jum"/>
    <n v="16284.02"/>
    <n v="92327183.770000085"/>
    <n v="92327183.770000085"/>
    <s v="Cairo"/>
  </r>
  <r>
    <s v="ORD109588"/>
    <s v="Xiaomi Redmi Note 12"/>
    <x v="0"/>
    <x v="7"/>
    <x v="2"/>
    <x v="3"/>
    <n v="1850.98"/>
    <n v="5"/>
    <x v="9582"/>
    <x v="119"/>
    <n v="2241"/>
    <x v="175"/>
    <m/>
    <m/>
    <s v="Amazon"/>
    <s v="Amazon"/>
    <n v="3665.44"/>
    <n v="92327183.770000085"/>
    <n v="92327183.770000085"/>
    <s v="Dubai"/>
  </r>
  <r>
    <s v="ORD109589"/>
    <s v="Adidas Running Shoes"/>
    <x v="1"/>
    <x v="9"/>
    <x v="1"/>
    <x v="0"/>
    <n v="14765.18"/>
    <n v="5"/>
    <x v="9583"/>
    <x v="309"/>
    <n v="4135"/>
    <x v="326"/>
    <m/>
    <m/>
    <s v="Jumia"/>
    <s v="Jum"/>
    <n v="16284.02"/>
    <n v="91504159.730000004"/>
    <n v="91504159.730000004"/>
    <s v="Cairo"/>
  </r>
  <r>
    <s v="ORD109590"/>
    <s v="Xiaomi Redmi Note 12"/>
    <x v="0"/>
    <x v="7"/>
    <x v="1"/>
    <x v="5"/>
    <n v="7047.71"/>
    <n v="3"/>
    <x v="9584"/>
    <x v="121"/>
    <n v="941"/>
    <x v="208"/>
    <m/>
    <m/>
    <s v="Jumia"/>
    <s v="Jum"/>
    <n v="27872.98"/>
    <n v="92327183.770000085"/>
    <n v="92327183.770000085"/>
    <s v="Giza"/>
  </r>
  <r>
    <s v="ORD109591"/>
    <s v="Nike Air Max"/>
    <x v="1"/>
    <x v="1"/>
    <x v="1"/>
    <x v="0"/>
    <n v="9223.4699999999993"/>
    <n v="3"/>
    <x v="9585"/>
    <x v="332"/>
    <n v="2298"/>
    <x v="62"/>
    <m/>
    <m/>
    <s v="Jumia"/>
    <s v="Jum"/>
    <n v="16284.02"/>
    <n v="91504159.730000004"/>
    <n v="91504159.730000004"/>
    <s v="Cairo"/>
  </r>
  <r>
    <s v="ORD109592"/>
    <s v="Adidas Running Shoes"/>
    <x v="1"/>
    <x v="9"/>
    <x v="2"/>
    <x v="1"/>
    <n v="5369.38"/>
    <n v="5"/>
    <x v="9586"/>
    <x v="158"/>
    <n v="942"/>
    <x v="88"/>
    <m/>
    <m/>
    <s v="Amazon"/>
    <s v="Amazon"/>
    <n v="13290.4"/>
    <n v="91504159.730000004"/>
    <n v="91504159.730000004"/>
    <s v="Alexandria"/>
  </r>
  <r>
    <s v="ORD109593"/>
    <s v="Smartwatch FitPro"/>
    <x v="4"/>
    <x v="6"/>
    <x v="2"/>
    <x v="5"/>
    <n v="10703.37"/>
    <n v="1"/>
    <x v="9587"/>
    <x v="108"/>
    <n v="2275"/>
    <x v="76"/>
    <m/>
    <m/>
    <s v="Amazon"/>
    <s v="Amazon"/>
    <n v="27872.98"/>
    <n v="31420413.200000018"/>
    <n v="31420413.200000018"/>
    <s v="Giza"/>
  </r>
  <r>
    <s v="ORD109594"/>
    <s v="iPhone 13"/>
    <x v="0"/>
    <x v="4"/>
    <x v="1"/>
    <x v="4"/>
    <n v="4913.18"/>
    <n v="5"/>
    <x v="9588"/>
    <x v="103"/>
    <n v="3279"/>
    <x v="4"/>
    <m/>
    <m/>
    <s v="Jumia"/>
    <s v="Jum"/>
    <n v="99349.3"/>
    <n v="92327183.770000085"/>
    <n v="92327183.770000085"/>
    <s v="Riyadh"/>
  </r>
  <r>
    <s v="ORD109595"/>
    <s v="Adidas Running Shoes"/>
    <x v="1"/>
    <x v="9"/>
    <x v="2"/>
    <x v="0"/>
    <n v="15437.78"/>
    <n v="4"/>
    <x v="9589"/>
    <x v="385"/>
    <n v="4737"/>
    <x v="110"/>
    <m/>
    <m/>
    <s v="Amazon"/>
    <s v="Amazon"/>
    <n v="16284.02"/>
    <n v="91504159.730000004"/>
    <n v="91504159.730000004"/>
    <s v="Cairo"/>
  </r>
  <r>
    <s v="ORD109596"/>
    <s v="Nike Air Max"/>
    <x v="1"/>
    <x v="1"/>
    <x v="0"/>
    <x v="2"/>
    <n v="3152.74"/>
    <n v="3"/>
    <x v="9590"/>
    <x v="360"/>
    <n v="2466"/>
    <x v="136"/>
    <m/>
    <m/>
    <s v="sq"/>
    <s v="sq"/>
    <n v="26648.76"/>
    <n v="91504159.730000004"/>
    <n v="91504159.730000004"/>
    <s v="Casablanca"/>
  </r>
  <r>
    <s v="ORD109597"/>
    <s v="Smartwatch FitPro"/>
    <x v="4"/>
    <x v="6"/>
    <x v="1"/>
    <x v="1"/>
    <n v="8155.19"/>
    <n v="3"/>
    <x v="9591"/>
    <x v="131"/>
    <n v="3981"/>
    <x v="330"/>
    <m/>
    <m/>
    <s v="Jumia"/>
    <s v="Jum"/>
    <n v="13290.4"/>
    <n v="31420413.200000018"/>
    <n v="31420413.200000018"/>
    <s v="Alexandria"/>
  </r>
  <r>
    <s v="ORD109598"/>
    <s v="Nike Air Max"/>
    <x v="1"/>
    <x v="1"/>
    <x v="2"/>
    <x v="5"/>
    <n v="12778.75"/>
    <n v="5"/>
    <x v="9592"/>
    <x v="314"/>
    <n v="1007"/>
    <x v="230"/>
    <m/>
    <m/>
    <s v="Amazon"/>
    <s v="Amazon"/>
    <n v="27872.98"/>
    <n v="91504159.730000004"/>
    <n v="91504159.730000004"/>
    <s v="Giza"/>
  </r>
  <r>
    <s v="ORD109599"/>
    <s v="Nike Air Max"/>
    <x v="1"/>
    <x v="1"/>
    <x v="1"/>
    <x v="2"/>
    <n v="13664.96"/>
    <n v="5"/>
    <x v="9593"/>
    <x v="54"/>
    <n v="2261"/>
    <x v="349"/>
    <m/>
    <m/>
    <s v="Jumia"/>
    <s v="Jum"/>
    <n v="26648.76"/>
    <n v="91504159.730000004"/>
    <n v="91504159.730000004"/>
    <s v="Casablanca"/>
  </r>
  <r>
    <s v="ORD109600"/>
    <s v="Nike Air Max"/>
    <x v="1"/>
    <x v="1"/>
    <x v="0"/>
    <x v="3"/>
    <n v="3926.6"/>
    <n v="3"/>
    <x v="9594"/>
    <x v="396"/>
    <n v="1916"/>
    <x v="178"/>
    <m/>
    <m/>
    <s v="sq"/>
    <s v="sq"/>
    <n v="3665.44"/>
    <n v="91504159.730000004"/>
    <n v="91504159.730000004"/>
    <s v="Dubai"/>
  </r>
  <r>
    <s v="ORD109601"/>
    <s v="Adidas Running Shoes"/>
    <x v="1"/>
    <x v="9"/>
    <x v="2"/>
    <x v="0"/>
    <n v="6733.59"/>
    <n v="1"/>
    <x v="9595"/>
    <x v="370"/>
    <n v="1667"/>
    <x v="205"/>
    <m/>
    <m/>
    <s v="Amazon"/>
    <s v="Amazon"/>
    <n v="16284.02"/>
    <n v="91504159.730000004"/>
    <n v="91504159.730000004"/>
    <s v="Cairo"/>
  </r>
  <r>
    <s v="ORD109602"/>
    <s v="Dell Inspiron 3501"/>
    <x v="3"/>
    <x v="8"/>
    <x v="1"/>
    <x v="4"/>
    <n v="3471.48"/>
    <n v="1"/>
    <x v="9596"/>
    <x v="355"/>
    <n v="2527"/>
    <x v="339"/>
    <m/>
    <m/>
    <s v="Jumia"/>
    <s v="Jum"/>
    <n v="99349.3"/>
    <n v="57542997.559999913"/>
    <n v="57542997.559999913"/>
    <s v="Riyadh"/>
  </r>
  <r>
    <s v="ORD109603"/>
    <s v="Adidas Running Shoes"/>
    <x v="1"/>
    <x v="9"/>
    <x v="1"/>
    <x v="0"/>
    <n v="14898.05"/>
    <n v="3"/>
    <x v="9597"/>
    <x v="169"/>
    <n v="316"/>
    <x v="222"/>
    <m/>
    <m/>
    <s v="Jumia"/>
    <s v="Jum"/>
    <n v="16284.02"/>
    <n v="91504159.730000004"/>
    <n v="91504159.730000004"/>
    <s v="Cairo"/>
  </r>
  <r>
    <s v="ORD109604"/>
    <s v="Samsung Galaxy A14"/>
    <x v="0"/>
    <x v="0"/>
    <x v="0"/>
    <x v="4"/>
    <n v="13620.13"/>
    <n v="2"/>
    <x v="9598"/>
    <x v="171"/>
    <n v="1144"/>
    <x v="24"/>
    <m/>
    <m/>
    <s v="sq"/>
    <s v="sq"/>
    <n v="99349.3"/>
    <n v="92327183.770000085"/>
    <n v="92327183.770000085"/>
    <s v="Riyadh"/>
  </r>
  <r>
    <s v="ORD109605"/>
    <s v="Adidas Running Shoes"/>
    <x v="1"/>
    <x v="9"/>
    <x v="2"/>
    <x v="2"/>
    <n v="7454.88"/>
    <n v="2"/>
    <x v="9599"/>
    <x v="306"/>
    <n v="2393"/>
    <x v="311"/>
    <m/>
    <m/>
    <s v="Amazon"/>
    <s v="Amazon"/>
    <n v="26648.76"/>
    <n v="91504159.730000004"/>
    <n v="91504159.730000004"/>
    <s v="Casablanca"/>
  </r>
  <r>
    <s v="ORD109606"/>
    <s v="Smartwatch FitPro"/>
    <x v="4"/>
    <x v="6"/>
    <x v="0"/>
    <x v="0"/>
    <n v="13157.32"/>
    <n v="5"/>
    <x v="9600"/>
    <x v="396"/>
    <n v="3472"/>
    <x v="13"/>
    <m/>
    <m/>
    <s v="sq"/>
    <s v="sq"/>
    <n v="16284.02"/>
    <n v="31420413.200000018"/>
    <n v="31420413.200000018"/>
    <s v="Cairo"/>
  </r>
  <r>
    <s v="ORD109607"/>
    <s v="Nike Air Max"/>
    <x v="1"/>
    <x v="1"/>
    <x v="1"/>
    <x v="4"/>
    <n v="10604.89"/>
    <n v="1"/>
    <x v="9601"/>
    <x v="120"/>
    <n v="4425"/>
    <x v="18"/>
    <m/>
    <m/>
    <s v="Jumia"/>
    <s v="Jum"/>
    <n v="99349.3"/>
    <n v="91504159.730000004"/>
    <n v="91504159.730000004"/>
    <s v="Riyadh"/>
  </r>
  <r>
    <s v="ORD109608"/>
    <s v="HP Pavilion Laptop"/>
    <x v="3"/>
    <x v="3"/>
    <x v="1"/>
    <x v="2"/>
    <n v="3962.23"/>
    <n v="1"/>
    <x v="9602"/>
    <x v="19"/>
    <n v="1560"/>
    <x v="305"/>
    <m/>
    <m/>
    <s v="Jumia"/>
    <s v="Jum"/>
    <n v="26648.76"/>
    <n v="57542997.559999913"/>
    <n v="57542997.559999913"/>
    <s v="Casablanca"/>
  </r>
  <r>
    <s v="ORD109609"/>
    <s v="iPhone 13"/>
    <x v="0"/>
    <x v="4"/>
    <x v="2"/>
    <x v="0"/>
    <n v="15899.06"/>
    <n v="2"/>
    <x v="9603"/>
    <x v="224"/>
    <n v="641"/>
    <x v="218"/>
    <m/>
    <m/>
    <s v="Amazon"/>
    <s v="Amazon"/>
    <n v="16284.02"/>
    <n v="92327183.770000085"/>
    <n v="92327183.770000085"/>
    <s v="Cairo"/>
  </r>
  <r>
    <s v="ORD109610"/>
    <s v="iPhone 13"/>
    <x v="0"/>
    <x v="4"/>
    <x v="1"/>
    <x v="3"/>
    <n v="12304.82"/>
    <n v="2"/>
    <x v="9604"/>
    <x v="262"/>
    <n v="2027"/>
    <x v="199"/>
    <m/>
    <m/>
    <s v="Jumia"/>
    <s v="Jum"/>
    <n v="3665.44"/>
    <n v="92327183.770000085"/>
    <n v="92327183.770000085"/>
    <s v="Dubai"/>
  </r>
  <r>
    <s v="ORD109611"/>
    <s v="Samsung Galaxy A14"/>
    <x v="0"/>
    <x v="0"/>
    <x v="1"/>
    <x v="1"/>
    <n v="3800.13"/>
    <n v="5"/>
    <x v="9605"/>
    <x v="173"/>
    <n v="3485"/>
    <x v="69"/>
    <m/>
    <m/>
    <s v="Jumia"/>
    <s v="Jum"/>
    <n v="13290.4"/>
    <n v="92327183.770000085"/>
    <n v="92327183.770000085"/>
    <s v="Alexandria"/>
  </r>
  <r>
    <s v="ORD109612"/>
    <s v="Dell Inspiron 3501"/>
    <x v="3"/>
    <x v="8"/>
    <x v="1"/>
    <x v="4"/>
    <n v="6921.11"/>
    <n v="4"/>
    <x v="9606"/>
    <x v="226"/>
    <n v="1713"/>
    <x v="52"/>
    <m/>
    <m/>
    <s v="Jumia"/>
    <s v="Jum"/>
    <n v="99349.3"/>
    <n v="57542997.559999913"/>
    <n v="57542997.559999913"/>
    <s v="Riyadh"/>
  </r>
  <r>
    <s v="ORD109613"/>
    <s v="T-shirt Cotton"/>
    <x v="1"/>
    <x v="5"/>
    <x v="2"/>
    <x v="1"/>
    <n v="15924.76"/>
    <n v="1"/>
    <x v="9607"/>
    <x v="204"/>
    <n v="3045"/>
    <x v="68"/>
    <m/>
    <m/>
    <s v="Amazon"/>
    <s v="Amazon"/>
    <n v="13290.4"/>
    <n v="91504159.730000004"/>
    <n v="91504159.730000004"/>
    <s v="Alexandria"/>
  </r>
  <r>
    <s v="ORD109614"/>
    <s v="Samsung Galaxy A14"/>
    <x v="0"/>
    <x v="0"/>
    <x v="2"/>
    <x v="4"/>
    <n v="15088.81"/>
    <n v="3"/>
    <x v="9608"/>
    <x v="234"/>
    <n v="1856"/>
    <x v="5"/>
    <m/>
    <m/>
    <s v="Amazon"/>
    <s v="Amazon"/>
    <n v="99349.3"/>
    <n v="92327183.770000085"/>
    <n v="92327183.770000085"/>
    <s v="Riyadh"/>
  </r>
  <r>
    <s v="ORD109615"/>
    <s v="Xiaomi Redmi Note 12"/>
    <x v="0"/>
    <x v="7"/>
    <x v="2"/>
    <x v="1"/>
    <n v="15648.35"/>
    <n v="3"/>
    <x v="9609"/>
    <x v="327"/>
    <n v="4064"/>
    <x v="180"/>
    <m/>
    <m/>
    <s v="Amazon"/>
    <s v="Amazon"/>
    <n v="13290.4"/>
    <n v="92327183.770000085"/>
    <n v="92327183.770000085"/>
    <s v="Alexandria"/>
  </r>
  <r>
    <s v="ORD109616"/>
    <s v="Dell Inspiron 3501"/>
    <x v="3"/>
    <x v="8"/>
    <x v="0"/>
    <x v="3"/>
    <n v="10402.790000000001"/>
    <n v="2"/>
    <x v="9610"/>
    <x v="80"/>
    <n v="2114"/>
    <x v="325"/>
    <m/>
    <m/>
    <s v="sq"/>
    <s v="sq"/>
    <n v="3665.44"/>
    <n v="57542997.559999913"/>
    <n v="57542997.559999913"/>
    <s v="Dubai"/>
  </r>
  <r>
    <s v="ORD109617"/>
    <s v="Samsung Galaxy A14"/>
    <x v="0"/>
    <x v="0"/>
    <x v="1"/>
    <x v="5"/>
    <n v="7368.61"/>
    <n v="2"/>
    <x v="9611"/>
    <x v="325"/>
    <n v="4809"/>
    <x v="348"/>
    <m/>
    <m/>
    <s v="Jumia"/>
    <s v="Jum"/>
    <n v="27872.98"/>
    <n v="92327183.770000085"/>
    <n v="92327183.770000085"/>
    <s v="Giza"/>
  </r>
  <r>
    <s v="ORD109618"/>
    <s v="Smartwatch FitPro"/>
    <x v="4"/>
    <x v="6"/>
    <x v="0"/>
    <x v="5"/>
    <n v="14332.57"/>
    <n v="2"/>
    <x v="9612"/>
    <x v="354"/>
    <n v="4198"/>
    <x v="28"/>
    <m/>
    <m/>
    <s v="sq"/>
    <s v="sq"/>
    <n v="27872.98"/>
    <n v="31420413.200000018"/>
    <n v="31420413.200000018"/>
    <s v="Giza"/>
  </r>
  <r>
    <s v="ORD109619"/>
    <s v="Samsung Galaxy A14"/>
    <x v="0"/>
    <x v="0"/>
    <x v="2"/>
    <x v="0"/>
    <n v="14948.99"/>
    <n v="3"/>
    <x v="9613"/>
    <x v="45"/>
    <n v="3170"/>
    <x v="323"/>
    <m/>
    <m/>
    <s v="Amazon"/>
    <s v="Amazon"/>
    <n v="16284.02"/>
    <n v="92327183.770000085"/>
    <n v="92327183.770000085"/>
    <s v="Cairo"/>
  </r>
  <r>
    <s v="ORD109620"/>
    <s v="Samsung Galaxy A14"/>
    <x v="0"/>
    <x v="0"/>
    <x v="2"/>
    <x v="1"/>
    <n v="15437.04"/>
    <n v="3"/>
    <x v="9614"/>
    <x v="40"/>
    <n v="2799"/>
    <x v="267"/>
    <m/>
    <m/>
    <s v="Amazon"/>
    <s v="Amazon"/>
    <n v="13290.4"/>
    <n v="92327183.770000085"/>
    <n v="92327183.770000085"/>
    <s v="Alexandria"/>
  </r>
  <r>
    <s v="ORD109621"/>
    <s v="Samsung Galaxy A14"/>
    <x v="0"/>
    <x v="0"/>
    <x v="0"/>
    <x v="0"/>
    <n v="1771.25"/>
    <n v="2"/>
    <x v="9615"/>
    <x v="263"/>
    <n v="1756"/>
    <x v="119"/>
    <m/>
    <m/>
    <s v="sq"/>
    <s v="sq"/>
    <n v="16284.02"/>
    <n v="92327183.770000085"/>
    <n v="92327183.770000085"/>
    <s v="Cairo"/>
  </r>
  <r>
    <s v="ORD109622"/>
    <s v="Xiaomi Redmi Note 12"/>
    <x v="0"/>
    <x v="7"/>
    <x v="0"/>
    <x v="2"/>
    <n v="2945.29"/>
    <n v="3"/>
    <x v="9616"/>
    <x v="177"/>
    <n v="4932"/>
    <x v="60"/>
    <m/>
    <m/>
    <s v="sq"/>
    <s v="sq"/>
    <n v="26648.76"/>
    <n v="92327183.770000085"/>
    <n v="92327183.770000085"/>
    <s v="Casablanca"/>
  </r>
  <r>
    <s v="ORD109623"/>
    <s v="Adidas Running Shoes"/>
    <x v="1"/>
    <x v="9"/>
    <x v="1"/>
    <x v="0"/>
    <n v="14235.98"/>
    <n v="1"/>
    <x v="9617"/>
    <x v="232"/>
    <n v="810"/>
    <x v="243"/>
    <m/>
    <m/>
    <s v="Jumia"/>
    <s v="Jum"/>
    <n v="16284.02"/>
    <n v="91504159.730000004"/>
    <n v="91504159.730000004"/>
    <s v="Cairo"/>
  </r>
  <r>
    <s v="ORD109624"/>
    <s v="Nike Air Max"/>
    <x v="1"/>
    <x v="1"/>
    <x v="0"/>
    <x v="1"/>
    <n v="14337.03"/>
    <n v="1"/>
    <x v="9618"/>
    <x v="378"/>
    <n v="1396"/>
    <x v="55"/>
    <m/>
    <m/>
    <s v="sq"/>
    <s v="sq"/>
    <n v="13290.4"/>
    <n v="91504159.730000004"/>
    <n v="91504159.730000004"/>
    <s v="Alexandria"/>
  </r>
  <r>
    <s v="ORD109625"/>
    <s v="Bluetooth Headset"/>
    <x v="2"/>
    <x v="2"/>
    <x v="1"/>
    <x v="4"/>
    <n v="2235.8200000000002"/>
    <n v="1"/>
    <x v="9619"/>
    <x v="132"/>
    <n v="4800"/>
    <x v="115"/>
    <m/>
    <m/>
    <s v="Jumia"/>
    <s v="Jum"/>
    <n v="99349.3"/>
    <n v="29200970.130000021"/>
    <n v="29200970.130000021"/>
    <s v="Riyadh"/>
  </r>
  <r>
    <s v="ORD109626"/>
    <s v="Bluetooth Headset"/>
    <x v="2"/>
    <x v="2"/>
    <x v="1"/>
    <x v="4"/>
    <n v="17952.900000000001"/>
    <n v="3"/>
    <x v="9620"/>
    <x v="59"/>
    <n v="858"/>
    <x v="298"/>
    <m/>
    <m/>
    <s v="Jumia"/>
    <s v="Jum"/>
    <n v="99349.3"/>
    <n v="29200970.130000021"/>
    <n v="29200970.130000021"/>
    <s v="Riyadh"/>
  </r>
  <r>
    <s v="ORD109627"/>
    <s v="Bluetooth Headset"/>
    <x v="2"/>
    <x v="2"/>
    <x v="2"/>
    <x v="5"/>
    <n v="425.48"/>
    <n v="5"/>
    <x v="9621"/>
    <x v="219"/>
    <n v="348"/>
    <x v="12"/>
    <m/>
    <m/>
    <s v="Amazon"/>
    <s v="Amazon"/>
    <n v="27872.98"/>
    <n v="29200970.130000021"/>
    <n v="29200970.130000021"/>
    <s v="Giza"/>
  </r>
  <r>
    <s v="ORD109628"/>
    <s v="Nike Air Max"/>
    <x v="1"/>
    <x v="1"/>
    <x v="0"/>
    <x v="1"/>
    <n v="14764.39"/>
    <n v="2"/>
    <x v="9622"/>
    <x v="284"/>
    <n v="2210"/>
    <x v="17"/>
    <m/>
    <m/>
    <s v="sq"/>
    <s v="sq"/>
    <n v="13290.4"/>
    <n v="91504159.730000004"/>
    <n v="91504159.730000004"/>
    <s v="Alexandria"/>
  </r>
  <r>
    <s v="ORD109629"/>
    <s v="Smartwatch FitPro"/>
    <x v="4"/>
    <x v="6"/>
    <x v="0"/>
    <x v="5"/>
    <n v="16903.55"/>
    <n v="3"/>
    <x v="9623"/>
    <x v="92"/>
    <n v="4482"/>
    <x v="63"/>
    <m/>
    <m/>
    <s v="sq"/>
    <s v="sq"/>
    <n v="27872.98"/>
    <n v="31420413.200000018"/>
    <n v="31420413.200000018"/>
    <s v="Giza"/>
  </r>
  <r>
    <s v="ORD109630"/>
    <s v="Adidas Running Shoes"/>
    <x v="1"/>
    <x v="9"/>
    <x v="2"/>
    <x v="2"/>
    <n v="10181.67"/>
    <n v="5"/>
    <x v="9624"/>
    <x v="170"/>
    <n v="4597"/>
    <x v="344"/>
    <m/>
    <m/>
    <s v="Amazon"/>
    <s v="Amazon"/>
    <n v="26648.76"/>
    <n v="91504159.730000004"/>
    <n v="91504159.730000004"/>
    <s v="Casablanca"/>
  </r>
  <r>
    <s v="ORD109631"/>
    <s v="Xiaomi Redmi Note 12"/>
    <x v="0"/>
    <x v="7"/>
    <x v="1"/>
    <x v="2"/>
    <n v="14445.46"/>
    <n v="2"/>
    <x v="9625"/>
    <x v="341"/>
    <n v="2488"/>
    <x v="336"/>
    <m/>
    <m/>
    <s v="Jumia"/>
    <s v="Jum"/>
    <n v="26648.76"/>
    <n v="92327183.770000085"/>
    <n v="92327183.770000085"/>
    <s v="Casablanca"/>
  </r>
  <r>
    <s v="ORD109632"/>
    <s v="Adidas Running Shoes"/>
    <x v="1"/>
    <x v="9"/>
    <x v="2"/>
    <x v="0"/>
    <n v="8087.12"/>
    <n v="1"/>
    <x v="9626"/>
    <x v="171"/>
    <n v="3452"/>
    <x v="349"/>
    <m/>
    <m/>
    <s v="Amazon"/>
    <s v="Amazon"/>
    <n v="16284.02"/>
    <n v="91504159.730000004"/>
    <n v="91504159.730000004"/>
    <s v="Cairo"/>
  </r>
  <r>
    <s v="ORD109633"/>
    <s v="T-shirt Cotton"/>
    <x v="1"/>
    <x v="5"/>
    <x v="1"/>
    <x v="2"/>
    <n v="11547.41"/>
    <n v="1"/>
    <x v="9627"/>
    <x v="314"/>
    <n v="648"/>
    <x v="104"/>
    <m/>
    <m/>
    <s v="Jumia"/>
    <s v="Jum"/>
    <n v="26648.76"/>
    <n v="91504159.730000004"/>
    <n v="91504159.730000004"/>
    <s v="Casablanca"/>
  </r>
  <r>
    <s v="ORD109634"/>
    <s v="Bluetooth Headset"/>
    <x v="2"/>
    <x v="2"/>
    <x v="0"/>
    <x v="5"/>
    <n v="3101.49"/>
    <n v="2"/>
    <x v="9628"/>
    <x v="194"/>
    <n v="4598"/>
    <x v="68"/>
    <m/>
    <m/>
    <s v="sq"/>
    <s v="sq"/>
    <n v="27872.98"/>
    <n v="29200970.130000021"/>
    <n v="29200970.130000021"/>
    <s v="Giza"/>
  </r>
  <r>
    <s v="ORD109635"/>
    <s v="Bluetooth Headset"/>
    <x v="2"/>
    <x v="2"/>
    <x v="2"/>
    <x v="4"/>
    <n v="13997.46"/>
    <n v="5"/>
    <x v="9629"/>
    <x v="124"/>
    <n v="2920"/>
    <x v="337"/>
    <m/>
    <m/>
    <s v="Amazon"/>
    <s v="Amazon"/>
    <n v="99349.3"/>
    <n v="29200970.130000021"/>
    <n v="29200970.130000021"/>
    <s v="Riyadh"/>
  </r>
  <r>
    <s v="ORD109636"/>
    <s v="HP Pavilion Laptop"/>
    <x v="3"/>
    <x v="3"/>
    <x v="2"/>
    <x v="0"/>
    <n v="8559.74"/>
    <n v="3"/>
    <x v="9630"/>
    <x v="347"/>
    <n v="2251"/>
    <x v="7"/>
    <m/>
    <m/>
    <s v="Amazon"/>
    <s v="Amazon"/>
    <n v="16284.02"/>
    <n v="57542997.559999913"/>
    <n v="57542997.559999913"/>
    <s v="Cairo"/>
  </r>
  <r>
    <s v="ORD109637"/>
    <s v="Smartwatch FitPro"/>
    <x v="4"/>
    <x v="6"/>
    <x v="0"/>
    <x v="5"/>
    <n v="19829.34"/>
    <n v="2"/>
    <x v="9631"/>
    <x v="275"/>
    <n v="3052"/>
    <x v="354"/>
    <m/>
    <m/>
    <s v="sq"/>
    <s v="sq"/>
    <n v="27872.98"/>
    <n v="31420413.200000018"/>
    <n v="31420413.200000018"/>
    <s v="Giza"/>
  </r>
  <r>
    <s v="ORD109638"/>
    <s v="iPhone 13"/>
    <x v="0"/>
    <x v="4"/>
    <x v="0"/>
    <x v="3"/>
    <n v="9807.75"/>
    <n v="3"/>
    <x v="9632"/>
    <x v="259"/>
    <n v="956"/>
    <x v="44"/>
    <m/>
    <m/>
    <s v="sq"/>
    <s v="sq"/>
    <n v="3665.44"/>
    <n v="92327183.770000085"/>
    <n v="92327183.770000085"/>
    <s v="Dubai"/>
  </r>
  <r>
    <s v="ORD109639"/>
    <s v="Samsung Galaxy A14"/>
    <x v="0"/>
    <x v="0"/>
    <x v="1"/>
    <x v="1"/>
    <n v="15646.63"/>
    <n v="1"/>
    <x v="9633"/>
    <x v="168"/>
    <n v="1560"/>
    <x v="258"/>
    <m/>
    <m/>
    <s v="Jumia"/>
    <s v="Jum"/>
    <n v="13290.4"/>
    <n v="92327183.770000085"/>
    <n v="92327183.770000085"/>
    <s v="Alexandria"/>
  </r>
  <r>
    <s v="ORD109640"/>
    <s v="Samsung Galaxy A14"/>
    <x v="0"/>
    <x v="0"/>
    <x v="0"/>
    <x v="3"/>
    <n v="13722.74"/>
    <n v="1"/>
    <x v="9634"/>
    <x v="333"/>
    <n v="3155"/>
    <x v="337"/>
    <m/>
    <m/>
    <s v="sq"/>
    <s v="sq"/>
    <n v="3665.44"/>
    <n v="92327183.770000085"/>
    <n v="92327183.770000085"/>
    <s v="Dubai"/>
  </r>
  <r>
    <s v="ORD109641"/>
    <s v="Bluetooth Headset"/>
    <x v="2"/>
    <x v="2"/>
    <x v="2"/>
    <x v="2"/>
    <n v="6818.06"/>
    <n v="1"/>
    <x v="9635"/>
    <x v="242"/>
    <n v="2401"/>
    <x v="250"/>
    <m/>
    <m/>
    <s v="Amazon"/>
    <s v="Amazon"/>
    <n v="26648.76"/>
    <n v="29200970.130000021"/>
    <n v="29200970.130000021"/>
    <s v="Casablanca"/>
  </r>
  <r>
    <s v="ORD109642"/>
    <s v="Samsung Galaxy A14"/>
    <x v="0"/>
    <x v="0"/>
    <x v="2"/>
    <x v="2"/>
    <n v="18786.28"/>
    <n v="2"/>
    <x v="9636"/>
    <x v="262"/>
    <n v="554"/>
    <x v="284"/>
    <m/>
    <m/>
    <s v="Amazon"/>
    <s v="Amazon"/>
    <n v="26648.76"/>
    <n v="92327183.770000085"/>
    <n v="92327183.770000085"/>
    <s v="Casablanca"/>
  </r>
  <r>
    <s v="ORD109643"/>
    <s v="Bluetooth Headset"/>
    <x v="2"/>
    <x v="2"/>
    <x v="1"/>
    <x v="0"/>
    <n v="6468.39"/>
    <n v="2"/>
    <x v="9637"/>
    <x v="133"/>
    <n v="2283"/>
    <x v="134"/>
    <m/>
    <m/>
    <s v="Jumia"/>
    <s v="Jum"/>
    <n v="16284.02"/>
    <n v="29200970.130000021"/>
    <n v="29200970.130000021"/>
    <s v="Cairo"/>
  </r>
  <r>
    <s v="ORD109644"/>
    <s v="iPhone 13"/>
    <x v="0"/>
    <x v="4"/>
    <x v="0"/>
    <x v="5"/>
    <n v="16483.93"/>
    <n v="5"/>
    <x v="9638"/>
    <x v="124"/>
    <n v="4760"/>
    <x v="108"/>
    <m/>
    <m/>
    <s v="sq"/>
    <s v="sq"/>
    <n v="27872.98"/>
    <n v="92327183.770000085"/>
    <n v="92327183.770000085"/>
    <s v="Giza"/>
  </r>
  <r>
    <s v="ORD109645"/>
    <s v="HP Pavilion Laptop"/>
    <x v="3"/>
    <x v="3"/>
    <x v="2"/>
    <x v="1"/>
    <n v="15081.4"/>
    <n v="3"/>
    <x v="9639"/>
    <x v="118"/>
    <n v="267"/>
    <x v="266"/>
    <m/>
    <m/>
    <s v="Amazon"/>
    <s v="Amazon"/>
    <n v="13290.4"/>
    <n v="57542997.559999913"/>
    <n v="57542997.559999913"/>
    <s v="Alexandria"/>
  </r>
  <r>
    <s v="ORD109646"/>
    <s v="iPhone 13"/>
    <x v="0"/>
    <x v="4"/>
    <x v="1"/>
    <x v="0"/>
    <n v="3767.63"/>
    <n v="2"/>
    <x v="9640"/>
    <x v="7"/>
    <n v="260"/>
    <x v="152"/>
    <m/>
    <m/>
    <s v="Jumia"/>
    <s v="Jum"/>
    <n v="16284.02"/>
    <n v="92327183.770000085"/>
    <n v="92327183.770000085"/>
    <s v="Cairo"/>
  </r>
  <r>
    <s v="ORD109647"/>
    <s v="T-shirt Cotton"/>
    <x v="1"/>
    <x v="5"/>
    <x v="2"/>
    <x v="1"/>
    <n v="15359.32"/>
    <n v="4"/>
    <x v="9641"/>
    <x v="129"/>
    <n v="497"/>
    <x v="281"/>
    <m/>
    <m/>
    <s v="Amazon"/>
    <s v="Amazon"/>
    <n v="13290.4"/>
    <n v="91504159.730000004"/>
    <n v="91504159.730000004"/>
    <s v="Alexandria"/>
  </r>
  <r>
    <s v="ORD109648"/>
    <s v="Nike Air Max"/>
    <x v="1"/>
    <x v="1"/>
    <x v="0"/>
    <x v="4"/>
    <n v="4884.2"/>
    <n v="1"/>
    <x v="9642"/>
    <x v="68"/>
    <n v="340"/>
    <x v="71"/>
    <m/>
    <m/>
    <s v="sq"/>
    <s v="sq"/>
    <n v="99349.3"/>
    <n v="91504159.730000004"/>
    <n v="91504159.730000004"/>
    <s v="Riyadh"/>
  </r>
  <r>
    <s v="ORD109649"/>
    <s v="Adidas Running Shoes"/>
    <x v="1"/>
    <x v="9"/>
    <x v="2"/>
    <x v="1"/>
    <n v="5117.2"/>
    <n v="2"/>
    <x v="9643"/>
    <x v="224"/>
    <n v="731"/>
    <x v="15"/>
    <m/>
    <m/>
    <s v="Amazon"/>
    <s v="Amazon"/>
    <n v="13290.4"/>
    <n v="91504159.730000004"/>
    <n v="91504159.730000004"/>
    <s v="Alexandria"/>
  </r>
  <r>
    <s v="ORD109650"/>
    <s v="T-shirt Cotton"/>
    <x v="1"/>
    <x v="5"/>
    <x v="2"/>
    <x v="0"/>
    <n v="3658.32"/>
    <n v="4"/>
    <x v="9644"/>
    <x v="376"/>
    <n v="973"/>
    <x v="294"/>
    <m/>
    <m/>
    <s v="Amazon"/>
    <s v="Amazon"/>
    <n v="16284.02"/>
    <n v="91504159.730000004"/>
    <n v="91504159.730000004"/>
    <s v="Cairo"/>
  </r>
  <r>
    <s v="ORD109651"/>
    <s v="Dell Inspiron 3501"/>
    <x v="3"/>
    <x v="8"/>
    <x v="1"/>
    <x v="5"/>
    <n v="652.73"/>
    <n v="1"/>
    <x v="9645"/>
    <x v="47"/>
    <n v="2733"/>
    <x v="157"/>
    <m/>
    <m/>
    <s v="Jumia"/>
    <s v="Jum"/>
    <n v="27872.98"/>
    <n v="57542997.559999913"/>
    <n v="57542997.559999913"/>
    <s v="Giza"/>
  </r>
  <r>
    <s v="ORD109652"/>
    <s v="Xiaomi Redmi Note 12"/>
    <x v="0"/>
    <x v="7"/>
    <x v="0"/>
    <x v="3"/>
    <n v="7095.87"/>
    <n v="4"/>
    <x v="9646"/>
    <x v="315"/>
    <n v="1080"/>
    <x v="86"/>
    <m/>
    <m/>
    <s v="sq"/>
    <s v="sq"/>
    <n v="3665.44"/>
    <n v="92327183.770000085"/>
    <n v="92327183.770000085"/>
    <s v="Dubai"/>
  </r>
  <r>
    <s v="ORD109653"/>
    <s v="iPhone 13"/>
    <x v="0"/>
    <x v="4"/>
    <x v="1"/>
    <x v="4"/>
    <n v="12296.84"/>
    <n v="4"/>
    <x v="9647"/>
    <x v="321"/>
    <n v="1978"/>
    <x v="53"/>
    <m/>
    <m/>
    <s v="Jumia"/>
    <s v="Jum"/>
    <n v="99349.3"/>
    <n v="92327183.770000085"/>
    <n v="92327183.770000085"/>
    <s v="Riyadh"/>
  </r>
  <r>
    <s v="ORD109654"/>
    <s v="Dell Inspiron 3501"/>
    <x v="3"/>
    <x v="8"/>
    <x v="2"/>
    <x v="5"/>
    <n v="7073.47"/>
    <n v="1"/>
    <x v="9648"/>
    <x v="198"/>
    <n v="3135"/>
    <x v="219"/>
    <m/>
    <m/>
    <s v="Amazon"/>
    <s v="Amazon"/>
    <n v="27872.98"/>
    <n v="57542997.559999913"/>
    <n v="57542997.559999913"/>
    <s v="Giza"/>
  </r>
  <r>
    <s v="ORD109655"/>
    <s v="iPhone 13"/>
    <x v="0"/>
    <x v="4"/>
    <x v="1"/>
    <x v="3"/>
    <n v="11130.41"/>
    <n v="3"/>
    <x v="9649"/>
    <x v="36"/>
    <n v="4336"/>
    <x v="241"/>
    <m/>
    <m/>
    <s v="Jumia"/>
    <s v="Jum"/>
    <n v="3665.44"/>
    <n v="92327183.770000085"/>
    <n v="92327183.770000085"/>
    <s v="Dubai"/>
  </r>
  <r>
    <s v="ORD109656"/>
    <s v="Nike Air Max"/>
    <x v="1"/>
    <x v="1"/>
    <x v="0"/>
    <x v="4"/>
    <n v="18526.919999999998"/>
    <n v="2"/>
    <x v="9650"/>
    <x v="122"/>
    <n v="3632"/>
    <x v="157"/>
    <m/>
    <m/>
    <s v="sq"/>
    <s v="sq"/>
    <n v="99349.3"/>
    <n v="91504159.730000004"/>
    <n v="91504159.730000004"/>
    <s v="Riyadh"/>
  </r>
  <r>
    <s v="ORD109657"/>
    <s v="Nike Air Max"/>
    <x v="1"/>
    <x v="1"/>
    <x v="2"/>
    <x v="5"/>
    <n v="17907.849999999999"/>
    <n v="2"/>
    <x v="9651"/>
    <x v="1"/>
    <n v="1501"/>
    <x v="209"/>
    <m/>
    <m/>
    <s v="Amazon"/>
    <s v="Amazon"/>
    <n v="27872.98"/>
    <n v="91504159.730000004"/>
    <n v="91504159.730000004"/>
    <s v="Giza"/>
  </r>
  <r>
    <s v="ORD109658"/>
    <s v="Smartwatch FitPro"/>
    <x v="4"/>
    <x v="6"/>
    <x v="2"/>
    <x v="2"/>
    <n v="13283.08"/>
    <n v="2"/>
    <x v="9652"/>
    <x v="218"/>
    <n v="3092"/>
    <x v="171"/>
    <m/>
    <m/>
    <s v="Amazon"/>
    <s v="Amazon"/>
    <n v="26648.76"/>
    <n v="31420413.200000018"/>
    <n v="31420413.200000018"/>
    <s v="Casablanca"/>
  </r>
  <r>
    <s v="ORD109659"/>
    <s v="Samsung Galaxy A14"/>
    <x v="0"/>
    <x v="0"/>
    <x v="0"/>
    <x v="0"/>
    <n v="8565.59"/>
    <n v="2"/>
    <x v="9653"/>
    <x v="328"/>
    <n v="1992"/>
    <x v="54"/>
    <m/>
    <m/>
    <s v="sq"/>
    <s v="sq"/>
    <n v="16284.02"/>
    <n v="92327183.770000085"/>
    <n v="92327183.770000085"/>
    <s v="Cairo"/>
  </r>
  <r>
    <s v="ORD109660"/>
    <s v="Smartwatch FitPro"/>
    <x v="4"/>
    <x v="6"/>
    <x v="2"/>
    <x v="2"/>
    <n v="9382.2000000000007"/>
    <n v="5"/>
    <x v="9654"/>
    <x v="300"/>
    <n v="4228"/>
    <x v="277"/>
    <m/>
    <m/>
    <s v="Amazon"/>
    <s v="Amazon"/>
    <n v="26648.76"/>
    <n v="31420413.200000018"/>
    <n v="31420413.200000018"/>
    <s v="Casablanca"/>
  </r>
  <r>
    <s v="ORD109661"/>
    <s v="Smartwatch FitPro"/>
    <x v="4"/>
    <x v="6"/>
    <x v="1"/>
    <x v="0"/>
    <n v="10017.91"/>
    <n v="5"/>
    <x v="9655"/>
    <x v="167"/>
    <n v="4773"/>
    <x v="111"/>
    <m/>
    <m/>
    <s v="Jumia"/>
    <s v="Jum"/>
    <n v="16284.02"/>
    <n v="31420413.200000018"/>
    <n v="31420413.200000018"/>
    <s v="Cairo"/>
  </r>
  <r>
    <s v="ORD109662"/>
    <s v="Samsung Galaxy A14"/>
    <x v="0"/>
    <x v="0"/>
    <x v="1"/>
    <x v="5"/>
    <n v="7619.65"/>
    <n v="3"/>
    <x v="9656"/>
    <x v="109"/>
    <n v="1619"/>
    <x v="55"/>
    <m/>
    <m/>
    <s v="Jumia"/>
    <s v="Jum"/>
    <n v="27872.98"/>
    <n v="92327183.770000085"/>
    <n v="92327183.770000085"/>
    <s v="Giza"/>
  </r>
  <r>
    <s v="ORD109663"/>
    <s v="Dell Inspiron 3501"/>
    <x v="3"/>
    <x v="8"/>
    <x v="1"/>
    <x v="0"/>
    <n v="19180.54"/>
    <n v="4"/>
    <x v="9657"/>
    <x v="390"/>
    <n v="1438"/>
    <x v="73"/>
    <m/>
    <m/>
    <s v="Jumia"/>
    <s v="Jum"/>
    <n v="16284.02"/>
    <n v="57542997.559999913"/>
    <n v="57542997.559999913"/>
    <s v="Cairo"/>
  </r>
  <r>
    <s v="ORD109664"/>
    <s v="Nike Air Max"/>
    <x v="1"/>
    <x v="1"/>
    <x v="0"/>
    <x v="4"/>
    <n v="18883.14"/>
    <n v="3"/>
    <x v="9658"/>
    <x v="27"/>
    <n v="4300"/>
    <x v="207"/>
    <m/>
    <m/>
    <s v="sq"/>
    <s v="sq"/>
    <n v="99349.3"/>
    <n v="91504159.730000004"/>
    <n v="91504159.730000004"/>
    <s v="Riyadh"/>
  </r>
  <r>
    <s v="ORD109665"/>
    <s v="Samsung Galaxy A14"/>
    <x v="0"/>
    <x v="0"/>
    <x v="1"/>
    <x v="4"/>
    <n v="13001.86"/>
    <n v="3"/>
    <x v="9659"/>
    <x v="132"/>
    <n v="297"/>
    <x v="101"/>
    <m/>
    <m/>
    <s v="Jumia"/>
    <s v="Jum"/>
    <n v="99349.3"/>
    <n v="92327183.770000085"/>
    <n v="92327183.770000085"/>
    <s v="Riyadh"/>
  </r>
  <r>
    <s v="ORD109666"/>
    <s v="Bluetooth Headset"/>
    <x v="2"/>
    <x v="2"/>
    <x v="1"/>
    <x v="2"/>
    <n v="1834.72"/>
    <n v="2"/>
    <x v="9660"/>
    <x v="219"/>
    <n v="4772"/>
    <x v="25"/>
    <m/>
    <m/>
    <s v="Jumia"/>
    <s v="Jum"/>
    <n v="26648.76"/>
    <n v="29200970.130000021"/>
    <n v="29200970.130000021"/>
    <s v="Casablanca"/>
  </r>
  <r>
    <s v="ORD109667"/>
    <s v="iPhone 13"/>
    <x v="0"/>
    <x v="4"/>
    <x v="1"/>
    <x v="1"/>
    <n v="13361.1"/>
    <n v="5"/>
    <x v="9661"/>
    <x v="103"/>
    <n v="516"/>
    <x v="286"/>
    <m/>
    <m/>
    <s v="Jumia"/>
    <s v="Jum"/>
    <n v="13290.4"/>
    <n v="92327183.770000085"/>
    <n v="92327183.770000085"/>
    <s v="Alexandria"/>
  </r>
  <r>
    <s v="ORD109668"/>
    <s v="Adidas Running Shoes"/>
    <x v="1"/>
    <x v="9"/>
    <x v="0"/>
    <x v="4"/>
    <n v="6513.35"/>
    <n v="5"/>
    <x v="9662"/>
    <x v="333"/>
    <n v="3885"/>
    <x v="254"/>
    <m/>
    <m/>
    <s v="sq"/>
    <s v="sq"/>
    <n v="99349.3"/>
    <n v="91504159.730000004"/>
    <n v="91504159.730000004"/>
    <s v="Riyadh"/>
  </r>
  <r>
    <s v="ORD109669"/>
    <s v="Dell Inspiron 3501"/>
    <x v="3"/>
    <x v="8"/>
    <x v="2"/>
    <x v="2"/>
    <n v="6787.07"/>
    <n v="5"/>
    <x v="9663"/>
    <x v="79"/>
    <n v="1827"/>
    <x v="360"/>
    <m/>
    <m/>
    <s v="Amazon"/>
    <s v="Amazon"/>
    <n v="26648.76"/>
    <n v="57542997.559999913"/>
    <n v="57542997.559999913"/>
    <s v="Casablanca"/>
  </r>
  <r>
    <s v="ORD109670"/>
    <s v="iPhone 13"/>
    <x v="0"/>
    <x v="4"/>
    <x v="1"/>
    <x v="0"/>
    <n v="14548.24"/>
    <n v="4"/>
    <x v="9664"/>
    <x v="273"/>
    <n v="4591"/>
    <x v="82"/>
    <m/>
    <m/>
    <s v="Jumia"/>
    <s v="Jum"/>
    <n v="16284.02"/>
    <n v="92327183.770000085"/>
    <n v="92327183.770000085"/>
    <s v="Cairo"/>
  </r>
  <r>
    <s v="ORD109671"/>
    <s v="HP Pavilion Laptop"/>
    <x v="3"/>
    <x v="3"/>
    <x v="0"/>
    <x v="1"/>
    <n v="5493.31"/>
    <n v="5"/>
    <x v="9665"/>
    <x v="268"/>
    <n v="2197"/>
    <x v="105"/>
    <m/>
    <m/>
    <s v="sq"/>
    <s v="sq"/>
    <n v="13290.4"/>
    <n v="57542997.559999913"/>
    <n v="57542997.559999913"/>
    <s v="Alexandria"/>
  </r>
  <r>
    <s v="ORD109672"/>
    <s v="T-shirt Cotton"/>
    <x v="1"/>
    <x v="5"/>
    <x v="0"/>
    <x v="3"/>
    <n v="8194.3700000000008"/>
    <n v="1"/>
    <x v="9666"/>
    <x v="104"/>
    <n v="2287"/>
    <x v="260"/>
    <m/>
    <m/>
    <s v="sq"/>
    <s v="sq"/>
    <n v="3665.44"/>
    <n v="91504159.730000004"/>
    <n v="91504159.730000004"/>
    <s v="Dubai"/>
  </r>
  <r>
    <s v="ORD109673"/>
    <s v="Smartwatch FitPro"/>
    <x v="4"/>
    <x v="6"/>
    <x v="0"/>
    <x v="4"/>
    <n v="14397.08"/>
    <n v="5"/>
    <x v="9667"/>
    <x v="181"/>
    <n v="4950"/>
    <x v="266"/>
    <m/>
    <m/>
    <s v="sq"/>
    <s v="sq"/>
    <n v="99349.3"/>
    <n v="31420413.200000018"/>
    <n v="31420413.200000018"/>
    <s v="Riyadh"/>
  </r>
  <r>
    <s v="ORD109674"/>
    <s v="Samsung Galaxy A14"/>
    <x v="0"/>
    <x v="0"/>
    <x v="2"/>
    <x v="5"/>
    <n v="9855.2999999999993"/>
    <n v="5"/>
    <x v="9668"/>
    <x v="355"/>
    <n v="2899"/>
    <x v="299"/>
    <m/>
    <m/>
    <s v="Amazon"/>
    <s v="Amazon"/>
    <n v="27872.98"/>
    <n v="92327183.770000085"/>
    <n v="92327183.770000085"/>
    <s v="Giza"/>
  </r>
  <r>
    <s v="ORD109675"/>
    <s v="Xiaomi Redmi Note 12"/>
    <x v="0"/>
    <x v="7"/>
    <x v="0"/>
    <x v="5"/>
    <n v="14718.78"/>
    <n v="2"/>
    <x v="9669"/>
    <x v="104"/>
    <n v="220"/>
    <x v="257"/>
    <m/>
    <m/>
    <s v="sq"/>
    <s v="sq"/>
    <n v="27872.98"/>
    <n v="92327183.770000085"/>
    <n v="92327183.770000085"/>
    <s v="Giza"/>
  </r>
  <r>
    <s v="ORD109676"/>
    <s v="Adidas Running Shoes"/>
    <x v="1"/>
    <x v="9"/>
    <x v="1"/>
    <x v="4"/>
    <n v="9155.77"/>
    <n v="2"/>
    <x v="9670"/>
    <x v="384"/>
    <n v="3903"/>
    <x v="212"/>
    <m/>
    <m/>
    <s v="Jumia"/>
    <s v="Jum"/>
    <n v="99349.3"/>
    <n v="91504159.730000004"/>
    <n v="91504159.730000004"/>
    <s v="Riyadh"/>
  </r>
  <r>
    <s v="ORD109677"/>
    <s v="Bluetooth Headset"/>
    <x v="2"/>
    <x v="2"/>
    <x v="2"/>
    <x v="1"/>
    <n v="6450.81"/>
    <n v="5"/>
    <x v="9671"/>
    <x v="226"/>
    <n v="1699"/>
    <x v="152"/>
    <m/>
    <m/>
    <s v="Amazon"/>
    <s v="Amazon"/>
    <n v="13290.4"/>
    <n v="29200970.130000021"/>
    <n v="29200970.130000021"/>
    <s v="Alexandria"/>
  </r>
  <r>
    <s v="ORD109678"/>
    <s v="Samsung Galaxy A14"/>
    <x v="0"/>
    <x v="0"/>
    <x v="2"/>
    <x v="4"/>
    <n v="17716.560000000001"/>
    <n v="1"/>
    <x v="9672"/>
    <x v="96"/>
    <n v="4176"/>
    <x v="223"/>
    <m/>
    <m/>
    <s v="Amazon"/>
    <s v="Amazon"/>
    <n v="99349.3"/>
    <n v="92327183.770000085"/>
    <n v="92327183.770000085"/>
    <s v="Riyadh"/>
  </r>
  <r>
    <s v="ORD109679"/>
    <s v="HP Pavilion Laptop"/>
    <x v="3"/>
    <x v="3"/>
    <x v="2"/>
    <x v="2"/>
    <n v="12153.08"/>
    <n v="2"/>
    <x v="9673"/>
    <x v="390"/>
    <n v="4274"/>
    <x v="256"/>
    <m/>
    <m/>
    <s v="Amazon"/>
    <s v="Amazon"/>
    <n v="26648.76"/>
    <n v="57542997.559999913"/>
    <n v="57542997.559999913"/>
    <s v="Casablanca"/>
  </r>
  <r>
    <s v="ORD109680"/>
    <s v="T-shirt Cotton"/>
    <x v="1"/>
    <x v="5"/>
    <x v="1"/>
    <x v="0"/>
    <n v="1496.77"/>
    <n v="2"/>
    <x v="9674"/>
    <x v="89"/>
    <n v="3241"/>
    <x v="253"/>
    <m/>
    <m/>
    <s v="Jumia"/>
    <s v="Jum"/>
    <n v="16284.02"/>
    <n v="91504159.730000004"/>
    <n v="91504159.730000004"/>
    <s v="Cairo"/>
  </r>
  <r>
    <s v="ORD109681"/>
    <s v="T-shirt Cotton"/>
    <x v="1"/>
    <x v="5"/>
    <x v="0"/>
    <x v="0"/>
    <n v="9024.67"/>
    <n v="1"/>
    <x v="9675"/>
    <x v="338"/>
    <n v="4999"/>
    <x v="4"/>
    <m/>
    <m/>
    <s v="sq"/>
    <s v="sq"/>
    <n v="16284.02"/>
    <n v="91504159.730000004"/>
    <n v="91504159.730000004"/>
    <s v="Cairo"/>
  </r>
  <r>
    <s v="ORD109682"/>
    <s v="HP Pavilion Laptop"/>
    <x v="3"/>
    <x v="3"/>
    <x v="0"/>
    <x v="5"/>
    <n v="12748.33"/>
    <n v="4"/>
    <x v="9676"/>
    <x v="77"/>
    <n v="1804"/>
    <x v="12"/>
    <m/>
    <m/>
    <s v="sq"/>
    <s v="sq"/>
    <n v="27872.98"/>
    <n v="57542997.559999913"/>
    <n v="57542997.559999913"/>
    <s v="Giza"/>
  </r>
  <r>
    <s v="ORD109683"/>
    <s v="Adidas Running Shoes"/>
    <x v="1"/>
    <x v="9"/>
    <x v="0"/>
    <x v="4"/>
    <n v="2113.88"/>
    <n v="3"/>
    <x v="9677"/>
    <x v="3"/>
    <n v="39"/>
    <x v="179"/>
    <m/>
    <m/>
    <s v="sq"/>
    <s v="sq"/>
    <n v="99349.3"/>
    <n v="91504159.730000004"/>
    <n v="91504159.730000004"/>
    <s v="Riyadh"/>
  </r>
  <r>
    <s v="ORD109684"/>
    <s v="Samsung Galaxy A14"/>
    <x v="0"/>
    <x v="0"/>
    <x v="2"/>
    <x v="0"/>
    <n v="3327.87"/>
    <n v="1"/>
    <x v="9678"/>
    <x v="248"/>
    <n v="4151"/>
    <x v="316"/>
    <m/>
    <m/>
    <s v="Amazon"/>
    <s v="Amazon"/>
    <n v="16284.02"/>
    <n v="92327183.770000085"/>
    <n v="92327183.770000085"/>
    <s v="Cairo"/>
  </r>
  <r>
    <s v="ORD109685"/>
    <s v="Smartwatch FitPro"/>
    <x v="4"/>
    <x v="6"/>
    <x v="1"/>
    <x v="4"/>
    <n v="19026.28"/>
    <n v="2"/>
    <x v="9679"/>
    <x v="101"/>
    <n v="228"/>
    <x v="161"/>
    <m/>
    <m/>
    <s v="Jumia"/>
    <s v="Jum"/>
    <n v="99349.3"/>
    <n v="31420413.200000018"/>
    <n v="31420413.200000018"/>
    <s v="Riyadh"/>
  </r>
  <r>
    <s v="ORD109686"/>
    <s v="Samsung Galaxy A14"/>
    <x v="0"/>
    <x v="0"/>
    <x v="2"/>
    <x v="3"/>
    <n v="13824.45"/>
    <n v="2"/>
    <x v="9680"/>
    <x v="168"/>
    <n v="1094"/>
    <x v="4"/>
    <m/>
    <m/>
    <s v="Amazon"/>
    <s v="Amazon"/>
    <n v="3665.44"/>
    <n v="92327183.770000085"/>
    <n v="92327183.770000085"/>
    <s v="Dubai"/>
  </r>
  <r>
    <s v="ORD109687"/>
    <s v="Dell Inspiron 3501"/>
    <x v="3"/>
    <x v="8"/>
    <x v="0"/>
    <x v="1"/>
    <n v="715.8"/>
    <n v="3"/>
    <x v="9681"/>
    <x v="352"/>
    <n v="2233"/>
    <x v="90"/>
    <m/>
    <m/>
    <s v="sq"/>
    <s v="sq"/>
    <n v="13290.4"/>
    <n v="57542997.559999913"/>
    <n v="57542997.559999913"/>
    <s v="Alexandria"/>
  </r>
  <r>
    <s v="ORD109688"/>
    <s v="Bluetooth Headset"/>
    <x v="2"/>
    <x v="2"/>
    <x v="1"/>
    <x v="4"/>
    <n v="19331.23"/>
    <n v="5"/>
    <x v="9682"/>
    <x v="171"/>
    <n v="2616"/>
    <x v="307"/>
    <m/>
    <m/>
    <s v="Jumia"/>
    <s v="Jum"/>
    <n v="99349.3"/>
    <n v="29200970.130000021"/>
    <n v="29200970.130000021"/>
    <s v="Riyadh"/>
  </r>
  <r>
    <s v="ORD109689"/>
    <s v="Adidas Running Shoes"/>
    <x v="1"/>
    <x v="9"/>
    <x v="1"/>
    <x v="0"/>
    <n v="14935.65"/>
    <n v="1"/>
    <x v="9683"/>
    <x v="53"/>
    <n v="4804"/>
    <x v="42"/>
    <m/>
    <m/>
    <s v="Jumia"/>
    <s v="Jum"/>
    <n v="16284.02"/>
    <n v="91504159.730000004"/>
    <n v="91504159.730000004"/>
    <s v="Cairo"/>
  </r>
  <r>
    <s v="ORD109690"/>
    <s v="Adidas Running Shoes"/>
    <x v="1"/>
    <x v="9"/>
    <x v="2"/>
    <x v="3"/>
    <n v="4912.21"/>
    <n v="4"/>
    <x v="9684"/>
    <x v="17"/>
    <n v="2770"/>
    <x v="344"/>
    <m/>
    <m/>
    <s v="Amazon"/>
    <s v="Amazon"/>
    <n v="3665.44"/>
    <n v="91504159.730000004"/>
    <n v="91504159.730000004"/>
    <s v="Dubai"/>
  </r>
  <r>
    <s v="ORD109691"/>
    <s v="Bluetooth Headset"/>
    <x v="2"/>
    <x v="2"/>
    <x v="0"/>
    <x v="3"/>
    <n v="10278.35"/>
    <n v="3"/>
    <x v="9685"/>
    <x v="152"/>
    <n v="4712"/>
    <x v="217"/>
    <m/>
    <m/>
    <s v="sq"/>
    <s v="sq"/>
    <n v="3665.44"/>
    <n v="29200970.130000021"/>
    <n v="29200970.130000021"/>
    <s v="Dubai"/>
  </r>
  <r>
    <s v="ORD109692"/>
    <s v="Adidas Running Shoes"/>
    <x v="1"/>
    <x v="9"/>
    <x v="0"/>
    <x v="2"/>
    <n v="14445.13"/>
    <n v="3"/>
    <x v="9686"/>
    <x v="365"/>
    <n v="3067"/>
    <x v="352"/>
    <m/>
    <m/>
    <s v="sq"/>
    <s v="sq"/>
    <n v="26648.76"/>
    <n v="91504159.730000004"/>
    <n v="91504159.730000004"/>
    <s v="Casablanca"/>
  </r>
  <r>
    <s v="ORD109693"/>
    <s v="Dell Inspiron 3501"/>
    <x v="3"/>
    <x v="8"/>
    <x v="2"/>
    <x v="4"/>
    <n v="8143.24"/>
    <n v="4"/>
    <x v="9687"/>
    <x v="276"/>
    <n v="1947"/>
    <x v="349"/>
    <m/>
    <m/>
    <s v="Amazon"/>
    <s v="Amazon"/>
    <n v="99349.3"/>
    <n v="57542997.559999913"/>
    <n v="57542997.559999913"/>
    <s v="Riyadh"/>
  </r>
  <r>
    <s v="ORD109694"/>
    <s v="Samsung Galaxy A14"/>
    <x v="0"/>
    <x v="0"/>
    <x v="1"/>
    <x v="5"/>
    <n v="9019.59"/>
    <n v="2"/>
    <x v="9688"/>
    <x v="343"/>
    <n v="584"/>
    <x v="20"/>
    <m/>
    <m/>
    <s v="Jumia"/>
    <s v="Jum"/>
    <n v="27872.98"/>
    <n v="92327183.770000085"/>
    <n v="92327183.770000085"/>
    <s v="Giza"/>
  </r>
  <r>
    <s v="ORD109695"/>
    <s v="T-shirt Cotton"/>
    <x v="1"/>
    <x v="5"/>
    <x v="2"/>
    <x v="5"/>
    <n v="6933.57"/>
    <n v="1"/>
    <x v="9689"/>
    <x v="224"/>
    <n v="4635"/>
    <x v="242"/>
    <m/>
    <m/>
    <s v="Amazon"/>
    <s v="Amazon"/>
    <n v="27872.98"/>
    <n v="91504159.730000004"/>
    <n v="91504159.730000004"/>
    <s v="Giza"/>
  </r>
  <r>
    <s v="ORD109696"/>
    <s v="T-shirt Cotton"/>
    <x v="1"/>
    <x v="5"/>
    <x v="1"/>
    <x v="3"/>
    <n v="5308.36"/>
    <n v="5"/>
    <x v="9690"/>
    <x v="207"/>
    <n v="3764"/>
    <x v="158"/>
    <m/>
    <m/>
    <s v="Jumia"/>
    <s v="Jum"/>
    <n v="3665.44"/>
    <n v="91504159.730000004"/>
    <n v="91504159.730000004"/>
    <s v="Dubai"/>
  </r>
  <r>
    <s v="ORD109697"/>
    <s v="Smartwatch FitPro"/>
    <x v="4"/>
    <x v="6"/>
    <x v="0"/>
    <x v="3"/>
    <n v="5882.86"/>
    <n v="2"/>
    <x v="9691"/>
    <x v="67"/>
    <n v="1673"/>
    <x v="280"/>
    <m/>
    <m/>
    <s v="sq"/>
    <s v="sq"/>
    <n v="3665.44"/>
    <n v="31420413.200000018"/>
    <n v="31420413.200000018"/>
    <s v="Dubai"/>
  </r>
  <r>
    <s v="ORD109698"/>
    <s v="HP Pavilion Laptop"/>
    <x v="3"/>
    <x v="3"/>
    <x v="2"/>
    <x v="1"/>
    <n v="13011.96"/>
    <n v="1"/>
    <x v="9692"/>
    <x v="91"/>
    <n v="2208"/>
    <x v="222"/>
    <m/>
    <m/>
    <s v="Amazon"/>
    <s v="Amazon"/>
    <n v="13290.4"/>
    <n v="57542997.559999913"/>
    <n v="57542997.559999913"/>
    <s v="Alexandria"/>
  </r>
  <r>
    <s v="ORD109699"/>
    <s v="HP Pavilion Laptop"/>
    <x v="3"/>
    <x v="3"/>
    <x v="1"/>
    <x v="3"/>
    <n v="10181.69"/>
    <n v="4"/>
    <x v="9693"/>
    <x v="376"/>
    <n v="614"/>
    <x v="273"/>
    <m/>
    <m/>
    <s v="Jumia"/>
    <s v="Jum"/>
    <n v="3665.44"/>
    <n v="57542997.559999913"/>
    <n v="57542997.559999913"/>
    <s v="Dubai"/>
  </r>
  <r>
    <s v="ORD109700"/>
    <s v="Nike Air Max"/>
    <x v="1"/>
    <x v="1"/>
    <x v="2"/>
    <x v="4"/>
    <n v="2135.75"/>
    <n v="5"/>
    <x v="9694"/>
    <x v="317"/>
    <n v="145"/>
    <x v="282"/>
    <m/>
    <m/>
    <s v="Amazon"/>
    <s v="Amazon"/>
    <n v="99349.3"/>
    <n v="91504159.730000004"/>
    <n v="91504159.730000004"/>
    <s v="Riyadh"/>
  </r>
  <r>
    <s v="ORD109701"/>
    <s v="Smartwatch FitPro"/>
    <x v="4"/>
    <x v="6"/>
    <x v="2"/>
    <x v="5"/>
    <n v="9877.0400000000009"/>
    <n v="1"/>
    <x v="9695"/>
    <x v="207"/>
    <n v="3023"/>
    <x v="321"/>
    <m/>
    <m/>
    <s v="Amazon"/>
    <s v="Amazon"/>
    <n v="27872.98"/>
    <n v="31420413.200000018"/>
    <n v="31420413.200000018"/>
    <s v="Giza"/>
  </r>
  <r>
    <s v="ORD109702"/>
    <s v="T-shirt Cotton"/>
    <x v="1"/>
    <x v="5"/>
    <x v="2"/>
    <x v="5"/>
    <n v="15961.92"/>
    <n v="2"/>
    <x v="9696"/>
    <x v="278"/>
    <n v="1546"/>
    <x v="182"/>
    <m/>
    <m/>
    <s v="Amazon"/>
    <s v="Amazon"/>
    <n v="27872.98"/>
    <n v="91504159.730000004"/>
    <n v="91504159.730000004"/>
    <s v="Giza"/>
  </r>
  <r>
    <s v="ORD109703"/>
    <s v="Smartwatch FitPro"/>
    <x v="4"/>
    <x v="6"/>
    <x v="2"/>
    <x v="5"/>
    <n v="7894.27"/>
    <n v="4"/>
    <x v="9697"/>
    <x v="217"/>
    <n v="823"/>
    <x v="327"/>
    <m/>
    <m/>
    <s v="Amazon"/>
    <s v="Amazon"/>
    <n v="27872.98"/>
    <n v="31420413.200000018"/>
    <n v="31420413.200000018"/>
    <s v="Giza"/>
  </r>
  <r>
    <s v="ORD109704"/>
    <s v="Nike Air Max"/>
    <x v="1"/>
    <x v="1"/>
    <x v="1"/>
    <x v="2"/>
    <n v="7946.87"/>
    <n v="3"/>
    <x v="9698"/>
    <x v="205"/>
    <n v="1656"/>
    <x v="44"/>
    <m/>
    <m/>
    <s v="Jumia"/>
    <s v="Jum"/>
    <n v="26648.76"/>
    <n v="91504159.730000004"/>
    <n v="91504159.730000004"/>
    <s v="Casablanca"/>
  </r>
  <r>
    <s v="ORD109705"/>
    <s v="T-shirt Cotton"/>
    <x v="1"/>
    <x v="5"/>
    <x v="0"/>
    <x v="5"/>
    <n v="14443.34"/>
    <n v="4"/>
    <x v="9699"/>
    <x v="15"/>
    <n v="4459"/>
    <x v="155"/>
    <m/>
    <m/>
    <s v="sq"/>
    <s v="sq"/>
    <n v="27872.98"/>
    <n v="91504159.730000004"/>
    <n v="91504159.730000004"/>
    <s v="Giza"/>
  </r>
  <r>
    <s v="ORD109706"/>
    <s v="HP Pavilion Laptop"/>
    <x v="3"/>
    <x v="3"/>
    <x v="2"/>
    <x v="1"/>
    <n v="9703.6299999999992"/>
    <n v="2"/>
    <x v="9700"/>
    <x v="259"/>
    <n v="4912"/>
    <x v="309"/>
    <m/>
    <m/>
    <s v="Amazon"/>
    <s v="Amazon"/>
    <n v="13290.4"/>
    <n v="57542997.559999913"/>
    <n v="57542997.559999913"/>
    <s v="Alexandria"/>
  </r>
  <r>
    <s v="ORD109707"/>
    <s v="Bluetooth Headset"/>
    <x v="2"/>
    <x v="2"/>
    <x v="1"/>
    <x v="2"/>
    <n v="12532.71"/>
    <n v="5"/>
    <x v="9701"/>
    <x v="370"/>
    <n v="3204"/>
    <x v="76"/>
    <m/>
    <m/>
    <s v="Jumia"/>
    <s v="Jum"/>
    <n v="26648.76"/>
    <n v="29200970.130000021"/>
    <n v="29200970.130000021"/>
    <s v="Casablanca"/>
  </r>
  <r>
    <s v="ORD109708"/>
    <s v="Nike Air Max"/>
    <x v="1"/>
    <x v="1"/>
    <x v="1"/>
    <x v="1"/>
    <n v="13665.75"/>
    <n v="3"/>
    <x v="9702"/>
    <x v="364"/>
    <n v="3380"/>
    <x v="268"/>
    <m/>
    <m/>
    <s v="Jumia"/>
    <s v="Jum"/>
    <n v="13290.4"/>
    <n v="91504159.730000004"/>
    <n v="91504159.730000004"/>
    <s v="Alexandria"/>
  </r>
  <r>
    <s v="ORD109709"/>
    <s v="Smartwatch FitPro"/>
    <x v="4"/>
    <x v="6"/>
    <x v="1"/>
    <x v="1"/>
    <n v="3525.83"/>
    <n v="1"/>
    <x v="9703"/>
    <x v="259"/>
    <n v="3329"/>
    <x v="85"/>
    <m/>
    <m/>
    <s v="Jumia"/>
    <s v="Jum"/>
    <n v="13290.4"/>
    <n v="31420413.200000018"/>
    <n v="31420413.200000018"/>
    <s v="Alexandria"/>
  </r>
  <r>
    <s v="ORD109710"/>
    <s v="Adidas Running Shoes"/>
    <x v="1"/>
    <x v="9"/>
    <x v="1"/>
    <x v="3"/>
    <n v="5656.57"/>
    <n v="3"/>
    <x v="9704"/>
    <x v="171"/>
    <n v="3098"/>
    <x v="180"/>
    <m/>
    <m/>
    <s v="Jumia"/>
    <s v="Jum"/>
    <n v="3665.44"/>
    <n v="91504159.730000004"/>
    <n v="91504159.730000004"/>
    <s v="Dubai"/>
  </r>
  <r>
    <s v="ORD109711"/>
    <s v="Bluetooth Headset"/>
    <x v="2"/>
    <x v="2"/>
    <x v="0"/>
    <x v="1"/>
    <n v="3751.04"/>
    <n v="4"/>
    <x v="9705"/>
    <x v="342"/>
    <n v="3807"/>
    <x v="238"/>
    <m/>
    <m/>
    <s v="sq"/>
    <s v="sq"/>
    <n v="13290.4"/>
    <n v="29200970.130000021"/>
    <n v="29200970.130000021"/>
    <s v="Alexandria"/>
  </r>
  <r>
    <s v="ORD109712"/>
    <s v="Xiaomi Redmi Note 12"/>
    <x v="0"/>
    <x v="7"/>
    <x v="0"/>
    <x v="0"/>
    <n v="5141.3500000000004"/>
    <n v="1"/>
    <x v="9706"/>
    <x v="319"/>
    <n v="1767"/>
    <x v="234"/>
    <m/>
    <m/>
    <s v="sq"/>
    <s v="sq"/>
    <n v="16284.02"/>
    <n v="92327183.770000085"/>
    <n v="92327183.770000085"/>
    <s v="Cairo"/>
  </r>
  <r>
    <s v="ORD109713"/>
    <s v="Samsung Galaxy A14"/>
    <x v="0"/>
    <x v="0"/>
    <x v="0"/>
    <x v="0"/>
    <n v="5026.6499999999996"/>
    <n v="2"/>
    <x v="9707"/>
    <x v="395"/>
    <n v="195"/>
    <x v="91"/>
    <m/>
    <m/>
    <s v="sq"/>
    <s v="sq"/>
    <n v="16284.02"/>
    <n v="92327183.770000085"/>
    <n v="92327183.770000085"/>
    <s v="Cairo"/>
  </r>
  <r>
    <s v="ORD109714"/>
    <s v="iPhone 13"/>
    <x v="0"/>
    <x v="4"/>
    <x v="0"/>
    <x v="1"/>
    <n v="5409.99"/>
    <n v="5"/>
    <x v="9708"/>
    <x v="74"/>
    <n v="1545"/>
    <x v="176"/>
    <m/>
    <m/>
    <s v="sq"/>
    <s v="sq"/>
    <n v="13290.4"/>
    <n v="92327183.770000085"/>
    <n v="92327183.770000085"/>
    <s v="Alexandria"/>
  </r>
  <r>
    <s v="ORD109715"/>
    <s v="Nike Air Max"/>
    <x v="1"/>
    <x v="1"/>
    <x v="0"/>
    <x v="3"/>
    <n v="10756.5"/>
    <n v="5"/>
    <x v="9709"/>
    <x v="353"/>
    <n v="529"/>
    <x v="135"/>
    <m/>
    <m/>
    <s v="sq"/>
    <s v="sq"/>
    <n v="3665.44"/>
    <n v="91504159.730000004"/>
    <n v="91504159.730000004"/>
    <s v="Dubai"/>
  </r>
  <r>
    <s v="ORD109716"/>
    <s v="HP Pavilion Laptop"/>
    <x v="3"/>
    <x v="3"/>
    <x v="1"/>
    <x v="0"/>
    <n v="13276.23"/>
    <n v="5"/>
    <x v="9710"/>
    <x v="95"/>
    <n v="3344"/>
    <x v="162"/>
    <m/>
    <m/>
    <s v="Jumia"/>
    <s v="Jum"/>
    <n v="16284.02"/>
    <n v="57542997.559999913"/>
    <n v="57542997.559999913"/>
    <s v="Cairo"/>
  </r>
  <r>
    <s v="ORD109717"/>
    <s v="Smartwatch FitPro"/>
    <x v="4"/>
    <x v="6"/>
    <x v="2"/>
    <x v="1"/>
    <n v="14953.09"/>
    <n v="4"/>
    <x v="9711"/>
    <x v="290"/>
    <n v="3198"/>
    <x v="55"/>
    <m/>
    <m/>
    <s v="Amazon"/>
    <s v="Amazon"/>
    <n v="13290.4"/>
    <n v="31420413.200000018"/>
    <n v="31420413.200000018"/>
    <s v="Alexandria"/>
  </r>
  <r>
    <s v="ORD109718"/>
    <s v="Xiaomi Redmi Note 12"/>
    <x v="0"/>
    <x v="7"/>
    <x v="1"/>
    <x v="4"/>
    <n v="17100.830000000002"/>
    <n v="3"/>
    <x v="9712"/>
    <x v="261"/>
    <n v="2566"/>
    <x v="292"/>
    <m/>
    <m/>
    <s v="Jumia"/>
    <s v="Jum"/>
    <n v="99349.3"/>
    <n v="92327183.770000085"/>
    <n v="92327183.770000085"/>
    <s v="Riyadh"/>
  </r>
  <r>
    <s v="ORD109719"/>
    <s v="Dell Inspiron 3501"/>
    <x v="3"/>
    <x v="8"/>
    <x v="1"/>
    <x v="1"/>
    <n v="14070.55"/>
    <n v="3"/>
    <x v="9713"/>
    <x v="246"/>
    <n v="1651"/>
    <x v="166"/>
    <m/>
    <m/>
    <s v="Jumia"/>
    <s v="Jum"/>
    <n v="13290.4"/>
    <n v="57542997.559999913"/>
    <n v="57542997.559999913"/>
    <s v="Alexandria"/>
  </r>
  <r>
    <s v="ORD109720"/>
    <s v="Nike Air Max"/>
    <x v="1"/>
    <x v="1"/>
    <x v="2"/>
    <x v="1"/>
    <n v="8207.0499999999993"/>
    <n v="3"/>
    <x v="9714"/>
    <x v="199"/>
    <n v="613"/>
    <x v="263"/>
    <m/>
    <m/>
    <s v="Amazon"/>
    <s v="Amazon"/>
    <n v="13290.4"/>
    <n v="91504159.730000004"/>
    <n v="91504159.730000004"/>
    <s v="Alexandria"/>
  </r>
  <r>
    <s v="ORD109721"/>
    <s v="Smartwatch FitPro"/>
    <x v="4"/>
    <x v="6"/>
    <x v="0"/>
    <x v="1"/>
    <n v="3666.02"/>
    <n v="5"/>
    <x v="9715"/>
    <x v="261"/>
    <n v="4411"/>
    <x v="142"/>
    <m/>
    <m/>
    <s v="sq"/>
    <s v="sq"/>
    <n v="13290.4"/>
    <n v="31420413.200000018"/>
    <n v="31420413.200000018"/>
    <s v="Alexandria"/>
  </r>
  <r>
    <s v="ORD109722"/>
    <s v="iPhone 13"/>
    <x v="0"/>
    <x v="4"/>
    <x v="1"/>
    <x v="0"/>
    <n v="19487.8"/>
    <n v="5"/>
    <x v="9716"/>
    <x v="356"/>
    <n v="4015"/>
    <x v="184"/>
    <m/>
    <m/>
    <s v="Jumia"/>
    <s v="Jum"/>
    <n v="16284.02"/>
    <n v="92327183.770000085"/>
    <n v="92327183.770000085"/>
    <s v="Cairo"/>
  </r>
  <r>
    <s v="ORD109723"/>
    <s v="iPhone 13"/>
    <x v="0"/>
    <x v="4"/>
    <x v="0"/>
    <x v="2"/>
    <n v="11011.93"/>
    <n v="4"/>
    <x v="9717"/>
    <x v="56"/>
    <n v="3082"/>
    <x v="296"/>
    <m/>
    <m/>
    <s v="sq"/>
    <s v="sq"/>
    <n v="26648.76"/>
    <n v="92327183.770000085"/>
    <n v="92327183.770000085"/>
    <s v="Casablanca"/>
  </r>
  <r>
    <s v="ORD109724"/>
    <s v="Adidas Running Shoes"/>
    <x v="1"/>
    <x v="9"/>
    <x v="1"/>
    <x v="3"/>
    <n v="10762.5"/>
    <n v="4"/>
    <x v="9718"/>
    <x v="256"/>
    <n v="1012"/>
    <x v="13"/>
    <m/>
    <m/>
    <s v="Jumia"/>
    <s v="Jum"/>
    <n v="3665.44"/>
    <n v="91504159.730000004"/>
    <n v="91504159.730000004"/>
    <s v="Dubai"/>
  </r>
  <r>
    <s v="ORD109725"/>
    <s v="T-shirt Cotton"/>
    <x v="1"/>
    <x v="5"/>
    <x v="0"/>
    <x v="5"/>
    <n v="15843.5"/>
    <n v="2"/>
    <x v="9719"/>
    <x v="144"/>
    <n v="4434"/>
    <x v="267"/>
    <m/>
    <m/>
    <s v="sq"/>
    <s v="sq"/>
    <n v="27872.98"/>
    <n v="91504159.730000004"/>
    <n v="91504159.730000004"/>
    <s v="Giza"/>
  </r>
  <r>
    <s v="ORD109726"/>
    <s v="Nike Air Max"/>
    <x v="1"/>
    <x v="1"/>
    <x v="1"/>
    <x v="3"/>
    <n v="7685.89"/>
    <n v="2"/>
    <x v="9720"/>
    <x v="300"/>
    <n v="3466"/>
    <x v="291"/>
    <m/>
    <m/>
    <s v="Jumia"/>
    <s v="Jum"/>
    <n v="3665.44"/>
    <n v="91504159.730000004"/>
    <n v="91504159.730000004"/>
    <s v="Dubai"/>
  </r>
  <r>
    <s v="ORD109727"/>
    <s v="iPhone 13"/>
    <x v="0"/>
    <x v="4"/>
    <x v="2"/>
    <x v="2"/>
    <n v="17574.150000000001"/>
    <n v="5"/>
    <x v="9721"/>
    <x v="134"/>
    <n v="2547"/>
    <x v="205"/>
    <m/>
    <m/>
    <s v="Amazon"/>
    <s v="Amazon"/>
    <n v="26648.76"/>
    <n v="92327183.770000085"/>
    <n v="92327183.770000085"/>
    <s v="Casablanca"/>
  </r>
  <r>
    <s v="ORD109728"/>
    <s v="T-shirt Cotton"/>
    <x v="1"/>
    <x v="5"/>
    <x v="2"/>
    <x v="1"/>
    <n v="3008.7"/>
    <n v="4"/>
    <x v="9722"/>
    <x v="334"/>
    <n v="4036"/>
    <x v="135"/>
    <m/>
    <m/>
    <s v="Amazon"/>
    <s v="Amazon"/>
    <n v="13290.4"/>
    <n v="91504159.730000004"/>
    <n v="91504159.730000004"/>
    <s v="Alexandria"/>
  </r>
  <r>
    <s v="ORD109729"/>
    <s v="Dell Inspiron 3501"/>
    <x v="3"/>
    <x v="8"/>
    <x v="2"/>
    <x v="0"/>
    <n v="15548.62"/>
    <n v="4"/>
    <x v="9723"/>
    <x v="294"/>
    <n v="635"/>
    <x v="145"/>
    <m/>
    <m/>
    <s v="Amazon"/>
    <s v="Amazon"/>
    <n v="16284.02"/>
    <n v="57542997.559999913"/>
    <n v="57542997.559999913"/>
    <s v="Cairo"/>
  </r>
  <r>
    <s v="ORD109730"/>
    <s v="HP Pavilion Laptop"/>
    <x v="3"/>
    <x v="3"/>
    <x v="0"/>
    <x v="5"/>
    <n v="15211.02"/>
    <n v="1"/>
    <x v="9724"/>
    <x v="312"/>
    <n v="3641"/>
    <x v="135"/>
    <m/>
    <m/>
    <s v="sq"/>
    <s v="sq"/>
    <n v="27872.98"/>
    <n v="57542997.559999913"/>
    <n v="57542997.559999913"/>
    <s v="Giza"/>
  </r>
  <r>
    <s v="ORD109731"/>
    <s v="HP Pavilion Laptop"/>
    <x v="3"/>
    <x v="3"/>
    <x v="0"/>
    <x v="1"/>
    <n v="6371.91"/>
    <n v="5"/>
    <x v="9725"/>
    <x v="16"/>
    <n v="4556"/>
    <x v="295"/>
    <m/>
    <m/>
    <s v="sq"/>
    <s v="sq"/>
    <n v="13290.4"/>
    <n v="57542997.559999913"/>
    <n v="57542997.559999913"/>
    <s v="Alexandria"/>
  </r>
  <r>
    <s v="ORD109732"/>
    <s v="Bluetooth Headset"/>
    <x v="2"/>
    <x v="2"/>
    <x v="2"/>
    <x v="3"/>
    <n v="13458.23"/>
    <n v="2"/>
    <x v="9726"/>
    <x v="200"/>
    <n v="903"/>
    <x v="0"/>
    <m/>
    <m/>
    <s v="Amazon"/>
    <s v="Amazon"/>
    <n v="3665.44"/>
    <n v="29200970.130000021"/>
    <n v="29200970.130000021"/>
    <s v="Dubai"/>
  </r>
  <r>
    <s v="ORD109733"/>
    <s v="Dell Inspiron 3501"/>
    <x v="3"/>
    <x v="8"/>
    <x v="0"/>
    <x v="2"/>
    <n v="2089.9499999999998"/>
    <n v="5"/>
    <x v="9727"/>
    <x v="30"/>
    <n v="988"/>
    <x v="190"/>
    <m/>
    <m/>
    <s v="sq"/>
    <s v="sq"/>
    <n v="26648.76"/>
    <n v="57542997.559999913"/>
    <n v="57542997.559999913"/>
    <s v="Casablanca"/>
  </r>
  <r>
    <s v="ORD109734"/>
    <s v="iPhone 13"/>
    <x v="0"/>
    <x v="4"/>
    <x v="1"/>
    <x v="0"/>
    <n v="5932.31"/>
    <n v="3"/>
    <x v="9728"/>
    <x v="35"/>
    <n v="4615"/>
    <x v="283"/>
    <m/>
    <m/>
    <s v="Jumia"/>
    <s v="Jum"/>
    <n v="16284.02"/>
    <n v="92327183.770000085"/>
    <n v="92327183.770000085"/>
    <s v="Cairo"/>
  </r>
  <r>
    <s v="ORD109735"/>
    <s v="Nike Air Max"/>
    <x v="1"/>
    <x v="1"/>
    <x v="0"/>
    <x v="1"/>
    <n v="4126.7"/>
    <n v="4"/>
    <x v="9729"/>
    <x v="176"/>
    <n v="783"/>
    <x v="87"/>
    <m/>
    <m/>
    <s v="sq"/>
    <s v="sq"/>
    <n v="13290.4"/>
    <n v="91504159.730000004"/>
    <n v="91504159.730000004"/>
    <s v="Alexandria"/>
  </r>
  <r>
    <s v="ORD109736"/>
    <s v="Nike Air Max"/>
    <x v="1"/>
    <x v="1"/>
    <x v="0"/>
    <x v="5"/>
    <n v="8516.6299999999992"/>
    <n v="3"/>
    <x v="9730"/>
    <x v="217"/>
    <n v="4054"/>
    <x v="280"/>
    <m/>
    <m/>
    <s v="sq"/>
    <s v="sq"/>
    <n v="27872.98"/>
    <n v="91504159.730000004"/>
    <n v="91504159.730000004"/>
    <s v="Giza"/>
  </r>
  <r>
    <s v="ORD109737"/>
    <s v="iPhone 13"/>
    <x v="0"/>
    <x v="4"/>
    <x v="1"/>
    <x v="2"/>
    <n v="18589.89"/>
    <n v="5"/>
    <x v="9731"/>
    <x v="16"/>
    <n v="1110"/>
    <x v="163"/>
    <m/>
    <m/>
    <s v="Jumia"/>
    <s v="Jum"/>
    <n v="26648.76"/>
    <n v="92327183.770000085"/>
    <n v="92327183.770000085"/>
    <s v="Casablanca"/>
  </r>
  <r>
    <s v="ORD109738"/>
    <s v="Nike Air Max"/>
    <x v="1"/>
    <x v="1"/>
    <x v="2"/>
    <x v="3"/>
    <n v="14546.63"/>
    <n v="2"/>
    <x v="9732"/>
    <x v="89"/>
    <n v="1699"/>
    <x v="236"/>
    <m/>
    <m/>
    <s v="Amazon"/>
    <s v="Amazon"/>
    <n v="3665.44"/>
    <n v="91504159.730000004"/>
    <n v="91504159.730000004"/>
    <s v="Dubai"/>
  </r>
  <r>
    <s v="ORD109739"/>
    <s v="Nike Air Max"/>
    <x v="1"/>
    <x v="1"/>
    <x v="2"/>
    <x v="2"/>
    <n v="11393.72"/>
    <n v="1"/>
    <x v="9733"/>
    <x v="397"/>
    <n v="3080"/>
    <x v="306"/>
    <m/>
    <m/>
    <s v="Amazon"/>
    <s v="Amazon"/>
    <n v="26648.76"/>
    <n v="91504159.730000004"/>
    <n v="91504159.730000004"/>
    <s v="Casablanca"/>
  </r>
  <r>
    <s v="ORD109740"/>
    <s v="iPhone 13"/>
    <x v="0"/>
    <x v="4"/>
    <x v="0"/>
    <x v="4"/>
    <n v="13644.82"/>
    <n v="2"/>
    <x v="9734"/>
    <x v="300"/>
    <n v="2545"/>
    <x v="325"/>
    <m/>
    <m/>
    <s v="sq"/>
    <s v="sq"/>
    <n v="99349.3"/>
    <n v="92327183.770000085"/>
    <n v="92327183.770000085"/>
    <s v="Riyadh"/>
  </r>
  <r>
    <s v="ORD109741"/>
    <s v="Nike Air Max"/>
    <x v="1"/>
    <x v="1"/>
    <x v="1"/>
    <x v="1"/>
    <n v="973.38"/>
    <n v="3"/>
    <x v="9735"/>
    <x v="137"/>
    <n v="3193"/>
    <x v="206"/>
    <m/>
    <m/>
    <s v="Jumia"/>
    <s v="Jum"/>
    <n v="13290.4"/>
    <n v="91504159.730000004"/>
    <n v="91504159.730000004"/>
    <s v="Alexandria"/>
  </r>
  <r>
    <s v="ORD109742"/>
    <s v="Adidas Running Shoes"/>
    <x v="1"/>
    <x v="9"/>
    <x v="2"/>
    <x v="3"/>
    <n v="5006.29"/>
    <n v="5"/>
    <x v="9736"/>
    <x v="371"/>
    <n v="4192"/>
    <x v="124"/>
    <m/>
    <m/>
    <s v="Amazon"/>
    <s v="Amazon"/>
    <n v="3665.44"/>
    <n v="91504159.730000004"/>
    <n v="91504159.730000004"/>
    <s v="Dubai"/>
  </r>
  <r>
    <s v="ORD109743"/>
    <s v="iPhone 13"/>
    <x v="0"/>
    <x v="4"/>
    <x v="1"/>
    <x v="4"/>
    <n v="9548.0400000000009"/>
    <n v="2"/>
    <x v="9737"/>
    <x v="293"/>
    <n v="4382"/>
    <x v="75"/>
    <m/>
    <m/>
    <s v="Jumia"/>
    <s v="Jum"/>
    <n v="99349.3"/>
    <n v="92327183.770000085"/>
    <n v="92327183.770000085"/>
    <s v="Riyadh"/>
  </r>
  <r>
    <s v="ORD109744"/>
    <s v="Xiaomi Redmi Note 12"/>
    <x v="0"/>
    <x v="7"/>
    <x v="1"/>
    <x v="3"/>
    <n v="14969.99"/>
    <n v="5"/>
    <x v="9738"/>
    <x v="79"/>
    <n v="615"/>
    <x v="9"/>
    <m/>
    <m/>
    <s v="Jumia"/>
    <s v="Jum"/>
    <n v="3665.44"/>
    <n v="92327183.770000085"/>
    <n v="92327183.770000085"/>
    <s v="Dubai"/>
  </r>
  <r>
    <s v="ORD109745"/>
    <s v="Bluetooth Headset"/>
    <x v="2"/>
    <x v="2"/>
    <x v="2"/>
    <x v="5"/>
    <n v="16998.95"/>
    <n v="3"/>
    <x v="9739"/>
    <x v="185"/>
    <n v="907"/>
    <x v="215"/>
    <m/>
    <m/>
    <s v="Amazon"/>
    <s v="Amazon"/>
    <n v="27872.98"/>
    <n v="29200970.130000021"/>
    <n v="29200970.130000021"/>
    <s v="Giza"/>
  </r>
  <r>
    <s v="ORD109746"/>
    <s v="Adidas Running Shoes"/>
    <x v="1"/>
    <x v="9"/>
    <x v="2"/>
    <x v="4"/>
    <n v="18173.759999999998"/>
    <n v="2"/>
    <x v="9740"/>
    <x v="390"/>
    <n v="2569"/>
    <x v="349"/>
    <m/>
    <m/>
    <s v="Amazon"/>
    <s v="Amazon"/>
    <n v="99349.3"/>
    <n v="91504159.730000004"/>
    <n v="91504159.730000004"/>
    <s v="Riyadh"/>
  </r>
  <r>
    <s v="ORD109747"/>
    <s v="Smartwatch FitPro"/>
    <x v="4"/>
    <x v="6"/>
    <x v="1"/>
    <x v="5"/>
    <n v="14254.27"/>
    <n v="2"/>
    <x v="9741"/>
    <x v="325"/>
    <n v="3810"/>
    <x v="88"/>
    <m/>
    <m/>
    <s v="Jumia"/>
    <s v="Jum"/>
    <n v="27872.98"/>
    <n v="31420413.200000018"/>
    <n v="31420413.200000018"/>
    <s v="Giza"/>
  </r>
  <r>
    <s v="ORD109748"/>
    <s v="Adidas Running Shoes"/>
    <x v="1"/>
    <x v="9"/>
    <x v="1"/>
    <x v="2"/>
    <n v="17609.189999999999"/>
    <n v="1"/>
    <x v="9742"/>
    <x v="380"/>
    <n v="586"/>
    <x v="22"/>
    <m/>
    <m/>
    <s v="Jumia"/>
    <s v="Jum"/>
    <n v="26648.76"/>
    <n v="91504159.730000004"/>
    <n v="91504159.730000004"/>
    <s v="Casablanca"/>
  </r>
  <r>
    <s v="ORD109749"/>
    <s v="iPhone 13"/>
    <x v="0"/>
    <x v="4"/>
    <x v="0"/>
    <x v="0"/>
    <n v="10607.98"/>
    <n v="2"/>
    <x v="9743"/>
    <x v="88"/>
    <n v="2369"/>
    <x v="248"/>
    <m/>
    <m/>
    <s v="sq"/>
    <s v="sq"/>
    <n v="16284.02"/>
    <n v="92327183.770000085"/>
    <n v="92327183.770000085"/>
    <s v="Cairo"/>
  </r>
  <r>
    <s v="ORD109750"/>
    <s v="Nike Air Max"/>
    <x v="1"/>
    <x v="1"/>
    <x v="0"/>
    <x v="2"/>
    <n v="16636.25"/>
    <n v="3"/>
    <x v="9744"/>
    <x v="335"/>
    <n v="1238"/>
    <x v="272"/>
    <m/>
    <m/>
    <s v="sq"/>
    <s v="sq"/>
    <n v="26648.76"/>
    <n v="91504159.730000004"/>
    <n v="91504159.730000004"/>
    <s v="Casablanca"/>
  </r>
  <r>
    <s v="ORD109751"/>
    <s v="Xiaomi Redmi Note 12"/>
    <x v="0"/>
    <x v="7"/>
    <x v="0"/>
    <x v="5"/>
    <n v="15407.4"/>
    <n v="3"/>
    <x v="9745"/>
    <x v="380"/>
    <n v="3673"/>
    <x v="132"/>
    <m/>
    <m/>
    <s v="sq"/>
    <s v="sq"/>
    <n v="27872.98"/>
    <n v="92327183.770000085"/>
    <n v="92327183.770000085"/>
    <s v="Giza"/>
  </r>
  <r>
    <s v="ORD109752"/>
    <s v="Bluetooth Headset"/>
    <x v="2"/>
    <x v="2"/>
    <x v="2"/>
    <x v="2"/>
    <n v="5034.53"/>
    <n v="3"/>
    <x v="9746"/>
    <x v="282"/>
    <n v="1696"/>
    <x v="182"/>
    <m/>
    <m/>
    <s v="Amazon"/>
    <s v="Amazon"/>
    <n v="26648.76"/>
    <n v="29200970.130000021"/>
    <n v="29200970.130000021"/>
    <s v="Casablanca"/>
  </r>
  <r>
    <s v="ORD109753"/>
    <s v="Bluetooth Headset"/>
    <x v="2"/>
    <x v="2"/>
    <x v="1"/>
    <x v="0"/>
    <n v="13803"/>
    <n v="5"/>
    <x v="9747"/>
    <x v="398"/>
    <n v="375"/>
    <x v="312"/>
    <m/>
    <m/>
    <s v="Jumia"/>
    <s v="Jum"/>
    <n v="16284.02"/>
    <n v="29200970.130000021"/>
    <n v="29200970.130000021"/>
    <s v="Cairo"/>
  </r>
  <r>
    <s v="ORD109754"/>
    <s v="Bluetooth Headset"/>
    <x v="2"/>
    <x v="2"/>
    <x v="1"/>
    <x v="3"/>
    <n v="2840"/>
    <n v="4"/>
    <x v="9748"/>
    <x v="332"/>
    <n v="194"/>
    <x v="218"/>
    <m/>
    <m/>
    <s v="Jumia"/>
    <s v="Jum"/>
    <n v="3665.44"/>
    <n v="29200970.130000021"/>
    <n v="29200970.130000021"/>
    <s v="Dubai"/>
  </r>
  <r>
    <s v="ORD109755"/>
    <s v="Nike Air Max"/>
    <x v="1"/>
    <x v="1"/>
    <x v="1"/>
    <x v="4"/>
    <n v="7070.53"/>
    <n v="4"/>
    <x v="9749"/>
    <x v="105"/>
    <n v="2589"/>
    <x v="266"/>
    <m/>
    <m/>
    <s v="Jumia"/>
    <s v="Jum"/>
    <n v="99349.3"/>
    <n v="91504159.730000004"/>
    <n v="91504159.730000004"/>
    <s v="Riyadh"/>
  </r>
  <r>
    <s v="ORD109756"/>
    <s v="Smartwatch FitPro"/>
    <x v="4"/>
    <x v="6"/>
    <x v="2"/>
    <x v="3"/>
    <n v="16401.5"/>
    <n v="1"/>
    <x v="9750"/>
    <x v="58"/>
    <n v="2859"/>
    <x v="251"/>
    <m/>
    <m/>
    <s v="Amazon"/>
    <s v="Amazon"/>
    <n v="3665.44"/>
    <n v="31420413.200000018"/>
    <n v="31420413.200000018"/>
    <s v="Dubai"/>
  </r>
  <r>
    <s v="ORD109757"/>
    <s v="Dell Inspiron 3501"/>
    <x v="3"/>
    <x v="8"/>
    <x v="0"/>
    <x v="3"/>
    <n v="17364.13"/>
    <n v="2"/>
    <x v="9751"/>
    <x v="24"/>
    <n v="4619"/>
    <x v="0"/>
    <m/>
    <m/>
    <s v="sq"/>
    <s v="sq"/>
    <n v="3665.44"/>
    <n v="57542997.559999913"/>
    <n v="57542997.559999913"/>
    <s v="Dubai"/>
  </r>
  <r>
    <s v="ORD109758"/>
    <s v="T-shirt Cotton"/>
    <x v="1"/>
    <x v="5"/>
    <x v="1"/>
    <x v="4"/>
    <n v="2173.4499999999998"/>
    <n v="5"/>
    <x v="9752"/>
    <x v="319"/>
    <n v="4819"/>
    <x v="168"/>
    <m/>
    <m/>
    <s v="Jumia"/>
    <s v="Jum"/>
    <n v="99349.3"/>
    <n v="91504159.730000004"/>
    <n v="91504159.730000004"/>
    <s v="Riyadh"/>
  </r>
  <r>
    <s v="ORD109759"/>
    <s v="Bluetooth Headset"/>
    <x v="2"/>
    <x v="2"/>
    <x v="0"/>
    <x v="4"/>
    <n v="4721.74"/>
    <n v="2"/>
    <x v="9753"/>
    <x v="360"/>
    <n v="3506"/>
    <x v="101"/>
    <m/>
    <m/>
    <s v="sq"/>
    <s v="sq"/>
    <n v="99349.3"/>
    <n v="29200970.130000021"/>
    <n v="29200970.130000021"/>
    <s v="Riyadh"/>
  </r>
  <r>
    <s v="ORD109760"/>
    <s v="Samsung Galaxy A14"/>
    <x v="0"/>
    <x v="0"/>
    <x v="2"/>
    <x v="1"/>
    <n v="10578.73"/>
    <n v="2"/>
    <x v="9754"/>
    <x v="68"/>
    <n v="1690"/>
    <x v="255"/>
    <m/>
    <m/>
    <s v="Amazon"/>
    <s v="Amazon"/>
    <n v="13290.4"/>
    <n v="92327183.770000085"/>
    <n v="92327183.770000085"/>
    <s v="Alexandria"/>
  </r>
  <r>
    <s v="ORD109761"/>
    <s v="Smartwatch FitPro"/>
    <x v="4"/>
    <x v="6"/>
    <x v="1"/>
    <x v="1"/>
    <n v="18515.3"/>
    <n v="5"/>
    <x v="9755"/>
    <x v="111"/>
    <n v="1586"/>
    <x v="337"/>
    <m/>
    <m/>
    <s v="Jumia"/>
    <s v="Jum"/>
    <n v="13290.4"/>
    <n v="31420413.200000018"/>
    <n v="31420413.200000018"/>
    <s v="Alexandria"/>
  </r>
  <r>
    <s v="ORD109762"/>
    <s v="Smartwatch FitPro"/>
    <x v="4"/>
    <x v="6"/>
    <x v="0"/>
    <x v="2"/>
    <n v="7585.38"/>
    <n v="4"/>
    <x v="9756"/>
    <x v="95"/>
    <n v="3577"/>
    <x v="348"/>
    <m/>
    <m/>
    <s v="sq"/>
    <s v="sq"/>
    <n v="26648.76"/>
    <n v="31420413.200000018"/>
    <n v="31420413.200000018"/>
    <s v="Casablanca"/>
  </r>
  <r>
    <s v="ORD109763"/>
    <s v="Adidas Running Shoes"/>
    <x v="1"/>
    <x v="9"/>
    <x v="2"/>
    <x v="1"/>
    <n v="4791.49"/>
    <n v="1"/>
    <x v="9757"/>
    <x v="229"/>
    <n v="1477"/>
    <x v="292"/>
    <m/>
    <m/>
    <s v="Amazon"/>
    <s v="Amazon"/>
    <n v="13290.4"/>
    <n v="91504159.730000004"/>
    <n v="91504159.730000004"/>
    <s v="Alexandria"/>
  </r>
  <r>
    <s v="ORD109764"/>
    <s v="iPhone 13"/>
    <x v="0"/>
    <x v="4"/>
    <x v="2"/>
    <x v="0"/>
    <n v="10486.64"/>
    <n v="4"/>
    <x v="9758"/>
    <x v="205"/>
    <n v="2797"/>
    <x v="318"/>
    <m/>
    <m/>
    <s v="Amazon"/>
    <s v="Amazon"/>
    <n v="16284.02"/>
    <n v="92327183.770000085"/>
    <n v="92327183.770000085"/>
    <s v="Cairo"/>
  </r>
  <r>
    <s v="ORD109765"/>
    <s v="Adidas Running Shoes"/>
    <x v="1"/>
    <x v="9"/>
    <x v="0"/>
    <x v="3"/>
    <n v="12204.59"/>
    <n v="1"/>
    <x v="9759"/>
    <x v="31"/>
    <n v="690"/>
    <x v="6"/>
    <m/>
    <m/>
    <s v="sq"/>
    <s v="sq"/>
    <n v="3665.44"/>
    <n v="91504159.730000004"/>
    <n v="91504159.730000004"/>
    <s v="Dubai"/>
  </r>
  <r>
    <s v="ORD109766"/>
    <s v="Bluetooth Headset"/>
    <x v="2"/>
    <x v="2"/>
    <x v="1"/>
    <x v="5"/>
    <n v="12219.14"/>
    <n v="4"/>
    <x v="9760"/>
    <x v="230"/>
    <n v="1329"/>
    <x v="184"/>
    <m/>
    <m/>
    <s v="Jumia"/>
    <s v="Jum"/>
    <n v="27872.98"/>
    <n v="29200970.130000021"/>
    <n v="29200970.130000021"/>
    <s v="Giza"/>
  </r>
  <r>
    <s v="ORD109767"/>
    <s v="T-shirt Cotton"/>
    <x v="1"/>
    <x v="5"/>
    <x v="1"/>
    <x v="1"/>
    <n v="2575.61"/>
    <n v="4"/>
    <x v="9761"/>
    <x v="274"/>
    <n v="775"/>
    <x v="152"/>
    <m/>
    <m/>
    <s v="Jumia"/>
    <s v="Jum"/>
    <n v="13290.4"/>
    <n v="91504159.730000004"/>
    <n v="91504159.730000004"/>
    <s v="Alexandria"/>
  </r>
  <r>
    <s v="ORD109768"/>
    <s v="Samsung Galaxy A14"/>
    <x v="0"/>
    <x v="0"/>
    <x v="0"/>
    <x v="4"/>
    <n v="2942.35"/>
    <n v="2"/>
    <x v="9762"/>
    <x v="314"/>
    <n v="4314"/>
    <x v="167"/>
    <m/>
    <m/>
    <s v="sq"/>
    <s v="sq"/>
    <n v="99349.3"/>
    <n v="92327183.770000085"/>
    <n v="92327183.770000085"/>
    <s v="Riyadh"/>
  </r>
  <r>
    <s v="ORD109769"/>
    <s v="Nike Air Max"/>
    <x v="1"/>
    <x v="1"/>
    <x v="0"/>
    <x v="3"/>
    <n v="12917.79"/>
    <n v="5"/>
    <x v="9763"/>
    <x v="226"/>
    <n v="495"/>
    <x v="191"/>
    <m/>
    <m/>
    <s v="sq"/>
    <s v="sq"/>
    <n v="3665.44"/>
    <n v="91504159.730000004"/>
    <n v="91504159.730000004"/>
    <s v="Dubai"/>
  </r>
  <r>
    <s v="ORD109770"/>
    <s v="Dell Inspiron 3501"/>
    <x v="3"/>
    <x v="8"/>
    <x v="2"/>
    <x v="3"/>
    <n v="7422.8"/>
    <n v="4"/>
    <x v="9764"/>
    <x v="317"/>
    <n v="101"/>
    <x v="350"/>
    <m/>
    <m/>
    <s v="Amazon"/>
    <s v="Amazon"/>
    <n v="3665.44"/>
    <n v="57542997.559999913"/>
    <n v="57542997.559999913"/>
    <s v="Dubai"/>
  </r>
  <r>
    <s v="ORD109771"/>
    <s v="Xiaomi Redmi Note 12"/>
    <x v="0"/>
    <x v="7"/>
    <x v="1"/>
    <x v="1"/>
    <n v="1788.47"/>
    <n v="2"/>
    <x v="9765"/>
    <x v="344"/>
    <n v="799"/>
    <x v="282"/>
    <m/>
    <m/>
    <s v="Jumia"/>
    <s v="Jum"/>
    <n v="13290.4"/>
    <n v="92327183.770000085"/>
    <n v="92327183.770000085"/>
    <s v="Alexandria"/>
  </r>
  <r>
    <s v="ORD109772"/>
    <s v="Nike Air Max"/>
    <x v="1"/>
    <x v="1"/>
    <x v="0"/>
    <x v="0"/>
    <n v="9894.7900000000009"/>
    <n v="4"/>
    <x v="9766"/>
    <x v="302"/>
    <n v="636"/>
    <x v="218"/>
    <m/>
    <m/>
    <s v="sq"/>
    <s v="sq"/>
    <n v="16284.02"/>
    <n v="91504159.730000004"/>
    <n v="91504159.730000004"/>
    <s v="Cairo"/>
  </r>
  <r>
    <s v="ORD109773"/>
    <s v="Nike Air Max"/>
    <x v="1"/>
    <x v="1"/>
    <x v="2"/>
    <x v="0"/>
    <n v="13207.49"/>
    <n v="5"/>
    <x v="9767"/>
    <x v="157"/>
    <n v="803"/>
    <x v="118"/>
    <m/>
    <m/>
    <s v="Amazon"/>
    <s v="Amazon"/>
    <n v="16284.02"/>
    <n v="91504159.730000004"/>
    <n v="91504159.730000004"/>
    <s v="Cairo"/>
  </r>
  <r>
    <s v="ORD109774"/>
    <s v="Samsung Galaxy A14"/>
    <x v="0"/>
    <x v="0"/>
    <x v="0"/>
    <x v="1"/>
    <n v="14153.43"/>
    <n v="3"/>
    <x v="9768"/>
    <x v="283"/>
    <n v="3093"/>
    <x v="248"/>
    <m/>
    <m/>
    <s v="sq"/>
    <s v="sq"/>
    <n v="13290.4"/>
    <n v="92327183.770000085"/>
    <n v="92327183.770000085"/>
    <s v="Alexandria"/>
  </r>
  <r>
    <s v="ORD109775"/>
    <s v="iPhone 13"/>
    <x v="0"/>
    <x v="4"/>
    <x v="0"/>
    <x v="1"/>
    <n v="6689.41"/>
    <n v="1"/>
    <x v="9769"/>
    <x v="55"/>
    <n v="552"/>
    <x v="178"/>
    <m/>
    <m/>
    <s v="sq"/>
    <s v="sq"/>
    <n v="13290.4"/>
    <n v="92327183.770000085"/>
    <n v="92327183.770000085"/>
    <s v="Alexandria"/>
  </r>
  <r>
    <s v="ORD109776"/>
    <s v="Nike Air Max"/>
    <x v="1"/>
    <x v="1"/>
    <x v="2"/>
    <x v="0"/>
    <n v="10826.15"/>
    <n v="2"/>
    <x v="9770"/>
    <x v="184"/>
    <n v="3235"/>
    <x v="84"/>
    <m/>
    <m/>
    <s v="Amazon"/>
    <s v="Amazon"/>
    <n v="16284.02"/>
    <n v="91504159.730000004"/>
    <n v="91504159.730000004"/>
    <s v="Cairo"/>
  </r>
  <r>
    <s v="ORD109777"/>
    <s v="Smartwatch FitPro"/>
    <x v="4"/>
    <x v="6"/>
    <x v="2"/>
    <x v="4"/>
    <n v="4803.1099999999997"/>
    <n v="5"/>
    <x v="9771"/>
    <x v="196"/>
    <n v="2635"/>
    <x v="346"/>
    <m/>
    <m/>
    <s v="Amazon"/>
    <s v="Amazon"/>
    <n v="99349.3"/>
    <n v="31420413.200000018"/>
    <n v="31420413.200000018"/>
    <s v="Riyadh"/>
  </r>
  <r>
    <s v="ORD109778"/>
    <s v="Bluetooth Headset"/>
    <x v="2"/>
    <x v="2"/>
    <x v="0"/>
    <x v="0"/>
    <n v="10911.57"/>
    <n v="2"/>
    <x v="9772"/>
    <x v="203"/>
    <n v="2826"/>
    <x v="258"/>
    <m/>
    <m/>
    <s v="sq"/>
    <s v="sq"/>
    <n v="16284.02"/>
    <n v="29200970.130000021"/>
    <n v="29200970.130000021"/>
    <s v="Cairo"/>
  </r>
  <r>
    <s v="ORD109779"/>
    <s v="Smartwatch FitPro"/>
    <x v="4"/>
    <x v="6"/>
    <x v="0"/>
    <x v="5"/>
    <n v="15546.44"/>
    <n v="1"/>
    <x v="9773"/>
    <x v="283"/>
    <n v="1835"/>
    <x v="10"/>
    <m/>
    <m/>
    <s v="sq"/>
    <s v="sq"/>
    <n v="27872.98"/>
    <n v="31420413.200000018"/>
    <n v="31420413.200000018"/>
    <s v="Giza"/>
  </r>
  <r>
    <s v="ORD109780"/>
    <s v="Dell Inspiron 3501"/>
    <x v="3"/>
    <x v="8"/>
    <x v="1"/>
    <x v="4"/>
    <n v="1390.92"/>
    <n v="5"/>
    <x v="9774"/>
    <x v="389"/>
    <n v="4193"/>
    <x v="264"/>
    <m/>
    <m/>
    <s v="Jumia"/>
    <s v="Jum"/>
    <n v="99349.3"/>
    <n v="57542997.559999913"/>
    <n v="57542997.559999913"/>
    <s v="Riyadh"/>
  </r>
  <r>
    <s v="ORD109781"/>
    <s v="T-shirt Cotton"/>
    <x v="1"/>
    <x v="5"/>
    <x v="1"/>
    <x v="1"/>
    <n v="2812.26"/>
    <n v="5"/>
    <x v="9775"/>
    <x v="380"/>
    <n v="1666"/>
    <x v="241"/>
    <m/>
    <m/>
    <s v="Jumia"/>
    <s v="Jum"/>
    <n v="13290.4"/>
    <n v="91504159.730000004"/>
    <n v="91504159.730000004"/>
    <s v="Alexandria"/>
  </r>
  <r>
    <s v="ORD109782"/>
    <s v="T-shirt Cotton"/>
    <x v="1"/>
    <x v="5"/>
    <x v="1"/>
    <x v="5"/>
    <n v="9595.68"/>
    <n v="3"/>
    <x v="9776"/>
    <x v="175"/>
    <n v="3904"/>
    <x v="63"/>
    <m/>
    <m/>
    <s v="Jumia"/>
    <s v="Jum"/>
    <n v="27872.98"/>
    <n v="91504159.730000004"/>
    <n v="91504159.730000004"/>
    <s v="Giza"/>
  </r>
  <r>
    <s v="ORD109783"/>
    <s v="Dell Inspiron 3501"/>
    <x v="3"/>
    <x v="8"/>
    <x v="0"/>
    <x v="2"/>
    <n v="18469.38"/>
    <n v="4"/>
    <x v="9777"/>
    <x v="40"/>
    <n v="4003"/>
    <x v="328"/>
    <m/>
    <m/>
    <s v="sq"/>
    <s v="sq"/>
    <n v="26648.76"/>
    <n v="57542997.559999913"/>
    <n v="57542997.559999913"/>
    <s v="Casablanca"/>
  </r>
  <r>
    <s v="ORD109784"/>
    <s v="Bluetooth Headset"/>
    <x v="2"/>
    <x v="2"/>
    <x v="0"/>
    <x v="3"/>
    <n v="14599.31"/>
    <n v="5"/>
    <x v="9778"/>
    <x v="162"/>
    <n v="3431"/>
    <x v="235"/>
    <m/>
    <m/>
    <s v="sq"/>
    <s v="sq"/>
    <n v="3665.44"/>
    <n v="29200970.130000021"/>
    <n v="29200970.130000021"/>
    <s v="Dubai"/>
  </r>
  <r>
    <s v="ORD109785"/>
    <s v="Dell Inspiron 3501"/>
    <x v="3"/>
    <x v="8"/>
    <x v="1"/>
    <x v="3"/>
    <n v="11651.41"/>
    <n v="5"/>
    <x v="9779"/>
    <x v="170"/>
    <n v="3998"/>
    <x v="96"/>
    <m/>
    <m/>
    <s v="Jumia"/>
    <s v="Jum"/>
    <n v="3665.44"/>
    <n v="57542997.559999913"/>
    <n v="57542997.559999913"/>
    <s v="Dubai"/>
  </r>
  <r>
    <s v="ORD109786"/>
    <s v="Samsung Galaxy A14"/>
    <x v="0"/>
    <x v="0"/>
    <x v="0"/>
    <x v="0"/>
    <n v="5570.15"/>
    <n v="5"/>
    <x v="9780"/>
    <x v="68"/>
    <n v="4497"/>
    <x v="108"/>
    <m/>
    <m/>
    <s v="sq"/>
    <s v="sq"/>
    <n v="16284.02"/>
    <n v="92327183.770000085"/>
    <n v="92327183.770000085"/>
    <s v="Cairo"/>
  </r>
  <r>
    <s v="ORD109787"/>
    <s v="Adidas Running Shoes"/>
    <x v="1"/>
    <x v="9"/>
    <x v="2"/>
    <x v="1"/>
    <n v="13709.01"/>
    <n v="4"/>
    <x v="9781"/>
    <x v="155"/>
    <n v="338"/>
    <x v="46"/>
    <m/>
    <m/>
    <s v="Amazon"/>
    <s v="Amazon"/>
    <n v="13290.4"/>
    <n v="91504159.730000004"/>
    <n v="91504159.730000004"/>
    <s v="Alexandria"/>
  </r>
  <r>
    <s v="ORD109788"/>
    <s v="Adidas Running Shoes"/>
    <x v="1"/>
    <x v="9"/>
    <x v="0"/>
    <x v="2"/>
    <n v="6208.96"/>
    <n v="1"/>
    <x v="9782"/>
    <x v="24"/>
    <n v="2122"/>
    <x v="98"/>
    <m/>
    <m/>
    <s v="sq"/>
    <s v="sq"/>
    <n v="26648.76"/>
    <n v="91504159.730000004"/>
    <n v="91504159.730000004"/>
    <s v="Casablanca"/>
  </r>
  <r>
    <s v="ORD109789"/>
    <s v="Bluetooth Headset"/>
    <x v="2"/>
    <x v="2"/>
    <x v="2"/>
    <x v="2"/>
    <n v="3806.3"/>
    <n v="1"/>
    <x v="9783"/>
    <x v="282"/>
    <n v="3639"/>
    <x v="166"/>
    <m/>
    <m/>
    <s v="Amazon"/>
    <s v="Amazon"/>
    <n v="26648.76"/>
    <n v="29200970.130000021"/>
    <n v="29200970.130000021"/>
    <s v="Casablanca"/>
  </r>
  <r>
    <s v="ORD109790"/>
    <s v="Samsung Galaxy A14"/>
    <x v="0"/>
    <x v="0"/>
    <x v="0"/>
    <x v="3"/>
    <n v="1263.05"/>
    <n v="2"/>
    <x v="9784"/>
    <x v="66"/>
    <n v="4260"/>
    <x v="48"/>
    <m/>
    <m/>
    <s v="sq"/>
    <s v="sq"/>
    <n v="3665.44"/>
    <n v="92327183.770000085"/>
    <n v="92327183.770000085"/>
    <s v="Dubai"/>
  </r>
  <r>
    <s v="ORD109791"/>
    <s v="Adidas Running Shoes"/>
    <x v="1"/>
    <x v="9"/>
    <x v="2"/>
    <x v="1"/>
    <n v="1108.01"/>
    <n v="1"/>
    <x v="9785"/>
    <x v="397"/>
    <n v="186"/>
    <x v="157"/>
    <m/>
    <m/>
    <s v="Amazon"/>
    <s v="Amazon"/>
    <n v="13290.4"/>
    <n v="91504159.730000004"/>
    <n v="91504159.730000004"/>
    <s v="Alexandria"/>
  </r>
  <r>
    <s v="ORD109792"/>
    <s v="iPhone 13"/>
    <x v="0"/>
    <x v="4"/>
    <x v="0"/>
    <x v="0"/>
    <n v="2092.34"/>
    <n v="3"/>
    <x v="9786"/>
    <x v="34"/>
    <n v="1127"/>
    <x v="207"/>
    <m/>
    <m/>
    <s v="sq"/>
    <s v="sq"/>
    <n v="16284.02"/>
    <n v="92327183.770000085"/>
    <n v="92327183.770000085"/>
    <s v="Cairo"/>
  </r>
  <r>
    <s v="ORD109793"/>
    <s v="Adidas Running Shoes"/>
    <x v="1"/>
    <x v="9"/>
    <x v="0"/>
    <x v="2"/>
    <n v="19708.71"/>
    <n v="3"/>
    <x v="9787"/>
    <x v="353"/>
    <n v="1020"/>
    <x v="97"/>
    <m/>
    <m/>
    <s v="sq"/>
    <s v="sq"/>
    <n v="26648.76"/>
    <n v="91504159.730000004"/>
    <n v="91504159.730000004"/>
    <s v="Casablanca"/>
  </r>
  <r>
    <s v="ORD109794"/>
    <s v="Nike Air Max"/>
    <x v="1"/>
    <x v="1"/>
    <x v="1"/>
    <x v="1"/>
    <n v="865.94"/>
    <n v="3"/>
    <x v="9788"/>
    <x v="274"/>
    <n v="1077"/>
    <x v="265"/>
    <m/>
    <m/>
    <s v="Jumia"/>
    <s v="Jum"/>
    <n v="13290.4"/>
    <n v="91504159.730000004"/>
    <n v="91504159.730000004"/>
    <s v="Alexandria"/>
  </r>
  <r>
    <s v="ORD109795"/>
    <s v="iPhone 13"/>
    <x v="0"/>
    <x v="4"/>
    <x v="1"/>
    <x v="1"/>
    <n v="15845.84"/>
    <n v="2"/>
    <x v="9789"/>
    <x v="42"/>
    <n v="4262"/>
    <x v="1"/>
    <m/>
    <m/>
    <s v="Jumia"/>
    <s v="Jum"/>
    <n v="13290.4"/>
    <n v="92327183.770000085"/>
    <n v="92327183.770000085"/>
    <s v="Alexandria"/>
  </r>
  <r>
    <s v="ORD109796"/>
    <s v="HP Pavilion Laptop"/>
    <x v="3"/>
    <x v="3"/>
    <x v="0"/>
    <x v="2"/>
    <n v="15997.99"/>
    <n v="4"/>
    <x v="9790"/>
    <x v="263"/>
    <n v="3159"/>
    <x v="340"/>
    <m/>
    <m/>
    <s v="sq"/>
    <s v="sq"/>
    <n v="26648.76"/>
    <n v="57542997.559999913"/>
    <n v="57542997.559999913"/>
    <s v="Casablanca"/>
  </r>
  <r>
    <s v="ORD109797"/>
    <s v="T-shirt Cotton"/>
    <x v="1"/>
    <x v="5"/>
    <x v="2"/>
    <x v="2"/>
    <n v="15847.06"/>
    <n v="4"/>
    <x v="9791"/>
    <x v="113"/>
    <n v="4839"/>
    <x v="100"/>
    <m/>
    <m/>
    <s v="Amazon"/>
    <s v="Amazon"/>
    <n v="26648.76"/>
    <n v="91504159.730000004"/>
    <n v="91504159.730000004"/>
    <s v="Casablanca"/>
  </r>
  <r>
    <s v="ORD109798"/>
    <s v="Adidas Running Shoes"/>
    <x v="1"/>
    <x v="9"/>
    <x v="1"/>
    <x v="4"/>
    <n v="9518.9"/>
    <n v="4"/>
    <x v="9792"/>
    <x v="62"/>
    <n v="2661"/>
    <x v="14"/>
    <m/>
    <m/>
    <s v="Jumia"/>
    <s v="Jum"/>
    <n v="99349.3"/>
    <n v="91504159.730000004"/>
    <n v="91504159.730000004"/>
    <s v="Riyadh"/>
  </r>
  <r>
    <s v="ORD109799"/>
    <s v="Dell Inspiron 3501"/>
    <x v="3"/>
    <x v="8"/>
    <x v="0"/>
    <x v="3"/>
    <n v="12530.64"/>
    <n v="5"/>
    <x v="9793"/>
    <x v="210"/>
    <n v="656"/>
    <x v="143"/>
    <m/>
    <m/>
    <s v="sq"/>
    <s v="sq"/>
    <n v="3665.44"/>
    <n v="57542997.559999913"/>
    <n v="57542997.559999913"/>
    <s v="Dubai"/>
  </r>
  <r>
    <s v="ORD109800"/>
    <s v="T-shirt Cotton"/>
    <x v="1"/>
    <x v="5"/>
    <x v="1"/>
    <x v="0"/>
    <n v="2094.81"/>
    <n v="2"/>
    <x v="9794"/>
    <x v="150"/>
    <n v="859"/>
    <x v="157"/>
    <m/>
    <m/>
    <s v="Jumia"/>
    <s v="Jum"/>
    <n v="16284.02"/>
    <n v="91504159.730000004"/>
    <n v="91504159.730000004"/>
    <s v="Cairo"/>
  </r>
  <r>
    <s v="ORD109801"/>
    <s v="iPhone 13"/>
    <x v="0"/>
    <x v="4"/>
    <x v="2"/>
    <x v="4"/>
    <n v="7083.82"/>
    <n v="1"/>
    <x v="9795"/>
    <x v="375"/>
    <n v="1685"/>
    <x v="194"/>
    <m/>
    <m/>
    <s v="Amazon"/>
    <s v="Amazon"/>
    <n v="99349.3"/>
    <n v="92327183.770000085"/>
    <n v="92327183.770000085"/>
    <s v="Riyadh"/>
  </r>
  <r>
    <s v="ORD109802"/>
    <s v="HP Pavilion Laptop"/>
    <x v="3"/>
    <x v="3"/>
    <x v="0"/>
    <x v="5"/>
    <n v="2844.99"/>
    <n v="2"/>
    <x v="9796"/>
    <x v="234"/>
    <n v="1665"/>
    <x v="150"/>
    <m/>
    <m/>
    <s v="sq"/>
    <s v="sq"/>
    <n v="27872.98"/>
    <n v="57542997.559999913"/>
    <n v="57542997.559999913"/>
    <s v="Giza"/>
  </r>
  <r>
    <s v="ORD109803"/>
    <s v="HP Pavilion Laptop"/>
    <x v="3"/>
    <x v="3"/>
    <x v="1"/>
    <x v="3"/>
    <n v="8197.2800000000007"/>
    <n v="3"/>
    <x v="9797"/>
    <x v="214"/>
    <n v="4846"/>
    <x v="123"/>
    <m/>
    <m/>
    <s v="Jumia"/>
    <s v="Jum"/>
    <n v="3665.44"/>
    <n v="57542997.559999913"/>
    <n v="57542997.559999913"/>
    <s v="Dubai"/>
  </r>
  <r>
    <s v="ORD109804"/>
    <s v="T-shirt Cotton"/>
    <x v="1"/>
    <x v="5"/>
    <x v="1"/>
    <x v="0"/>
    <n v="18957.740000000002"/>
    <n v="2"/>
    <x v="9798"/>
    <x v="248"/>
    <n v="4262"/>
    <x v="85"/>
    <m/>
    <m/>
    <s v="Jumia"/>
    <s v="Jum"/>
    <n v="16284.02"/>
    <n v="91504159.730000004"/>
    <n v="91504159.730000004"/>
    <s v="Cairo"/>
  </r>
  <r>
    <s v="ORD109805"/>
    <s v="T-shirt Cotton"/>
    <x v="1"/>
    <x v="5"/>
    <x v="1"/>
    <x v="0"/>
    <n v="7935.18"/>
    <n v="4"/>
    <x v="9799"/>
    <x v="388"/>
    <n v="4885"/>
    <x v="337"/>
    <m/>
    <m/>
    <s v="Jumia"/>
    <s v="Jum"/>
    <n v="16284.02"/>
    <n v="91504159.730000004"/>
    <n v="91504159.730000004"/>
    <s v="Cairo"/>
  </r>
  <r>
    <s v="ORD109806"/>
    <s v="Nike Air Max"/>
    <x v="1"/>
    <x v="1"/>
    <x v="2"/>
    <x v="4"/>
    <n v="9453.93"/>
    <n v="4"/>
    <x v="9800"/>
    <x v="99"/>
    <n v="3063"/>
    <x v="38"/>
    <m/>
    <m/>
    <s v="Amazon"/>
    <s v="Amazon"/>
    <n v="99349.3"/>
    <n v="91504159.730000004"/>
    <n v="91504159.730000004"/>
    <s v="Riyadh"/>
  </r>
  <r>
    <s v="ORD109807"/>
    <s v="Samsung Galaxy A14"/>
    <x v="0"/>
    <x v="0"/>
    <x v="0"/>
    <x v="4"/>
    <n v="8180.12"/>
    <n v="2"/>
    <x v="9801"/>
    <x v="314"/>
    <n v="1773"/>
    <x v="49"/>
    <m/>
    <m/>
    <s v="sq"/>
    <s v="sq"/>
    <n v="99349.3"/>
    <n v="92327183.770000085"/>
    <n v="92327183.770000085"/>
    <s v="Riyadh"/>
  </r>
  <r>
    <s v="ORD109808"/>
    <s v="Xiaomi Redmi Note 12"/>
    <x v="0"/>
    <x v="7"/>
    <x v="0"/>
    <x v="4"/>
    <n v="4060.96"/>
    <n v="4"/>
    <x v="9802"/>
    <x v="350"/>
    <n v="3652"/>
    <x v="297"/>
    <m/>
    <m/>
    <s v="sq"/>
    <s v="sq"/>
    <n v="99349.3"/>
    <n v="92327183.770000085"/>
    <n v="92327183.770000085"/>
    <s v="Riyadh"/>
  </r>
  <r>
    <s v="ORD109809"/>
    <s v="T-shirt Cotton"/>
    <x v="1"/>
    <x v="5"/>
    <x v="1"/>
    <x v="3"/>
    <n v="6228.39"/>
    <n v="1"/>
    <x v="9803"/>
    <x v="258"/>
    <n v="400"/>
    <x v="246"/>
    <m/>
    <m/>
    <s v="Jumia"/>
    <s v="Jum"/>
    <n v="3665.44"/>
    <n v="91504159.730000004"/>
    <n v="91504159.730000004"/>
    <s v="Dubai"/>
  </r>
  <r>
    <s v="ORD109810"/>
    <s v="iPhone 13"/>
    <x v="0"/>
    <x v="4"/>
    <x v="1"/>
    <x v="4"/>
    <n v="529.42999999999995"/>
    <n v="1"/>
    <x v="9804"/>
    <x v="363"/>
    <n v="2842"/>
    <x v="253"/>
    <m/>
    <m/>
    <s v="Jumia"/>
    <s v="Jum"/>
    <n v="99349.3"/>
    <n v="92327183.770000085"/>
    <n v="92327183.770000085"/>
    <s v="Riyadh"/>
  </r>
  <r>
    <s v="ORD109811"/>
    <s v="HP Pavilion Laptop"/>
    <x v="3"/>
    <x v="3"/>
    <x v="0"/>
    <x v="5"/>
    <n v="13692.61"/>
    <n v="2"/>
    <x v="9805"/>
    <x v="161"/>
    <n v="2081"/>
    <x v="215"/>
    <m/>
    <m/>
    <s v="sq"/>
    <s v="sq"/>
    <n v="27872.98"/>
    <n v="57542997.559999913"/>
    <n v="57542997.559999913"/>
    <s v="Giza"/>
  </r>
  <r>
    <s v="ORD109812"/>
    <s v="Samsung Galaxy A14"/>
    <x v="0"/>
    <x v="0"/>
    <x v="2"/>
    <x v="1"/>
    <n v="13493.33"/>
    <n v="5"/>
    <x v="9806"/>
    <x v="124"/>
    <n v="1629"/>
    <x v="249"/>
    <m/>
    <m/>
    <s v="Amazon"/>
    <s v="Amazon"/>
    <n v="13290.4"/>
    <n v="92327183.770000085"/>
    <n v="92327183.770000085"/>
    <s v="Alexandria"/>
  </r>
  <r>
    <s v="ORD109813"/>
    <s v="Samsung Galaxy A14"/>
    <x v="0"/>
    <x v="0"/>
    <x v="1"/>
    <x v="1"/>
    <n v="1950.36"/>
    <n v="2"/>
    <x v="9807"/>
    <x v="272"/>
    <n v="311"/>
    <x v="135"/>
    <m/>
    <m/>
    <s v="Jumia"/>
    <s v="Jum"/>
    <n v="13290.4"/>
    <n v="92327183.770000085"/>
    <n v="92327183.770000085"/>
    <s v="Alexandria"/>
  </r>
  <r>
    <s v="ORD109814"/>
    <s v="Dell Inspiron 3501"/>
    <x v="3"/>
    <x v="8"/>
    <x v="2"/>
    <x v="3"/>
    <n v="11166.77"/>
    <n v="2"/>
    <x v="9808"/>
    <x v="277"/>
    <n v="3286"/>
    <x v="192"/>
    <m/>
    <m/>
    <s v="Amazon"/>
    <s v="Amazon"/>
    <n v="3665.44"/>
    <n v="57542997.559999913"/>
    <n v="57542997.559999913"/>
    <s v="Dubai"/>
  </r>
  <r>
    <s v="ORD109815"/>
    <s v="Nike Air Max"/>
    <x v="1"/>
    <x v="1"/>
    <x v="2"/>
    <x v="1"/>
    <n v="9799.51"/>
    <n v="4"/>
    <x v="9809"/>
    <x v="228"/>
    <n v="2052"/>
    <x v="301"/>
    <m/>
    <m/>
    <s v="Amazon"/>
    <s v="Amazon"/>
    <n v="13290.4"/>
    <n v="91504159.730000004"/>
    <n v="91504159.730000004"/>
    <s v="Alexandria"/>
  </r>
  <r>
    <s v="ORD109816"/>
    <s v="Xiaomi Redmi Note 12"/>
    <x v="0"/>
    <x v="7"/>
    <x v="1"/>
    <x v="5"/>
    <n v="703.42"/>
    <n v="4"/>
    <x v="9810"/>
    <x v="234"/>
    <n v="3917"/>
    <x v="213"/>
    <m/>
    <m/>
    <s v="Jumia"/>
    <s v="Jum"/>
    <n v="27872.98"/>
    <n v="92327183.770000085"/>
    <n v="92327183.770000085"/>
    <s v="Giza"/>
  </r>
  <r>
    <s v="ORD109817"/>
    <s v="Xiaomi Redmi Note 12"/>
    <x v="0"/>
    <x v="7"/>
    <x v="2"/>
    <x v="2"/>
    <n v="19749.990000000002"/>
    <n v="2"/>
    <x v="9811"/>
    <x v="247"/>
    <n v="2129"/>
    <x v="271"/>
    <m/>
    <m/>
    <s v="Amazon"/>
    <s v="Amazon"/>
    <n v="26648.76"/>
    <n v="92327183.770000085"/>
    <n v="92327183.770000085"/>
    <s v="Casablanca"/>
  </r>
  <r>
    <s v="ORD109818"/>
    <s v="HP Pavilion Laptop"/>
    <x v="3"/>
    <x v="3"/>
    <x v="2"/>
    <x v="1"/>
    <n v="17822.34"/>
    <n v="3"/>
    <x v="9812"/>
    <x v="190"/>
    <n v="18"/>
    <x v="172"/>
    <m/>
    <m/>
    <s v="Amazon"/>
    <s v="Amazon"/>
    <n v="13290.4"/>
    <n v="57542997.559999913"/>
    <n v="57542997.559999913"/>
    <s v="Alexandria"/>
  </r>
  <r>
    <s v="ORD109819"/>
    <s v="Nike Air Max"/>
    <x v="1"/>
    <x v="1"/>
    <x v="1"/>
    <x v="5"/>
    <n v="6528.66"/>
    <n v="4"/>
    <x v="9813"/>
    <x v="95"/>
    <n v="4806"/>
    <x v="62"/>
    <m/>
    <m/>
    <s v="Jumia"/>
    <s v="Jum"/>
    <n v="27872.98"/>
    <n v="91504159.730000004"/>
    <n v="91504159.730000004"/>
    <s v="Giza"/>
  </r>
  <r>
    <s v="ORD109820"/>
    <s v="Adidas Running Shoes"/>
    <x v="1"/>
    <x v="9"/>
    <x v="1"/>
    <x v="5"/>
    <n v="13467.71"/>
    <n v="2"/>
    <x v="9814"/>
    <x v="398"/>
    <n v="3967"/>
    <x v="165"/>
    <m/>
    <m/>
    <s v="Jumia"/>
    <s v="Jum"/>
    <n v="27872.98"/>
    <n v="91504159.730000004"/>
    <n v="91504159.730000004"/>
    <s v="Giza"/>
  </r>
  <r>
    <s v="ORD109821"/>
    <s v="T-shirt Cotton"/>
    <x v="1"/>
    <x v="5"/>
    <x v="2"/>
    <x v="4"/>
    <n v="5174.57"/>
    <n v="5"/>
    <x v="9815"/>
    <x v="31"/>
    <n v="2640"/>
    <x v="194"/>
    <m/>
    <m/>
    <s v="Amazon"/>
    <s v="Amazon"/>
    <n v="99349.3"/>
    <n v="91504159.730000004"/>
    <n v="91504159.730000004"/>
    <s v="Riyadh"/>
  </r>
  <r>
    <s v="ORD109822"/>
    <s v="Samsung Galaxy A14"/>
    <x v="0"/>
    <x v="0"/>
    <x v="1"/>
    <x v="4"/>
    <n v="2486.2399999999998"/>
    <n v="4"/>
    <x v="9816"/>
    <x v="105"/>
    <n v="3627"/>
    <x v="59"/>
    <m/>
    <m/>
    <s v="Jumia"/>
    <s v="Jum"/>
    <n v="99349.3"/>
    <n v="92327183.770000085"/>
    <n v="92327183.770000085"/>
    <s v="Riyadh"/>
  </r>
  <r>
    <s v="ORD109823"/>
    <s v="Smartwatch FitPro"/>
    <x v="4"/>
    <x v="6"/>
    <x v="0"/>
    <x v="4"/>
    <n v="10809.75"/>
    <n v="4"/>
    <x v="9817"/>
    <x v="254"/>
    <n v="3580"/>
    <x v="359"/>
    <m/>
    <m/>
    <s v="sq"/>
    <s v="sq"/>
    <n v="99349.3"/>
    <n v="31420413.200000018"/>
    <n v="31420413.200000018"/>
    <s v="Riyadh"/>
  </r>
  <r>
    <s v="ORD109824"/>
    <s v="Xiaomi Redmi Note 12"/>
    <x v="0"/>
    <x v="7"/>
    <x v="1"/>
    <x v="2"/>
    <n v="10383.219999999999"/>
    <n v="4"/>
    <x v="9818"/>
    <x v="116"/>
    <n v="4319"/>
    <x v="16"/>
    <m/>
    <m/>
    <s v="Jumia"/>
    <s v="Jum"/>
    <n v="26648.76"/>
    <n v="92327183.770000085"/>
    <n v="92327183.770000085"/>
    <s v="Casablanca"/>
  </r>
  <r>
    <s v="ORD109825"/>
    <s v="Xiaomi Redmi Note 12"/>
    <x v="0"/>
    <x v="7"/>
    <x v="1"/>
    <x v="1"/>
    <n v="16268.93"/>
    <n v="5"/>
    <x v="9819"/>
    <x v="27"/>
    <n v="2825"/>
    <x v="20"/>
    <m/>
    <m/>
    <s v="Jumia"/>
    <s v="Jum"/>
    <n v="13290.4"/>
    <n v="92327183.770000085"/>
    <n v="92327183.770000085"/>
    <s v="Alexandria"/>
  </r>
  <r>
    <s v="ORD109826"/>
    <s v="HP Pavilion Laptop"/>
    <x v="3"/>
    <x v="3"/>
    <x v="2"/>
    <x v="5"/>
    <n v="16841.29"/>
    <n v="2"/>
    <x v="9820"/>
    <x v="40"/>
    <n v="1967"/>
    <x v="83"/>
    <m/>
    <m/>
    <s v="Amazon"/>
    <s v="Amazon"/>
    <n v="27872.98"/>
    <n v="57542997.559999913"/>
    <n v="57542997.559999913"/>
    <s v="Giza"/>
  </r>
  <r>
    <s v="ORD109827"/>
    <s v="Xiaomi Redmi Note 12"/>
    <x v="0"/>
    <x v="7"/>
    <x v="0"/>
    <x v="0"/>
    <n v="1564.52"/>
    <n v="4"/>
    <x v="9821"/>
    <x v="156"/>
    <n v="2248"/>
    <x v="299"/>
    <m/>
    <m/>
    <s v="sq"/>
    <s v="sq"/>
    <n v="16284.02"/>
    <n v="92327183.770000085"/>
    <n v="92327183.770000085"/>
    <s v="Cairo"/>
  </r>
  <r>
    <s v="ORD109828"/>
    <s v="Adidas Running Shoes"/>
    <x v="1"/>
    <x v="9"/>
    <x v="0"/>
    <x v="2"/>
    <n v="1451.18"/>
    <n v="5"/>
    <x v="9822"/>
    <x v="78"/>
    <n v="1217"/>
    <x v="321"/>
    <m/>
    <m/>
    <s v="sq"/>
    <s v="sq"/>
    <n v="26648.76"/>
    <n v="91504159.730000004"/>
    <n v="91504159.730000004"/>
    <s v="Casablanca"/>
  </r>
  <r>
    <s v="ORD109829"/>
    <s v="Adidas Running Shoes"/>
    <x v="1"/>
    <x v="9"/>
    <x v="1"/>
    <x v="1"/>
    <n v="9702.49"/>
    <n v="3"/>
    <x v="9823"/>
    <x v="376"/>
    <n v="3374"/>
    <x v="84"/>
    <m/>
    <m/>
    <s v="Jumia"/>
    <s v="Jum"/>
    <n v="13290.4"/>
    <n v="91504159.730000004"/>
    <n v="91504159.730000004"/>
    <s v="Alexandria"/>
  </r>
  <r>
    <s v="ORD109830"/>
    <s v="Bluetooth Headset"/>
    <x v="2"/>
    <x v="2"/>
    <x v="0"/>
    <x v="1"/>
    <n v="12999.89"/>
    <n v="1"/>
    <x v="9824"/>
    <x v="372"/>
    <n v="1142"/>
    <x v="92"/>
    <m/>
    <m/>
    <s v="sq"/>
    <s v="sq"/>
    <n v="13290.4"/>
    <n v="29200970.130000021"/>
    <n v="29200970.130000021"/>
    <s v="Alexandria"/>
  </r>
  <r>
    <s v="ORD109831"/>
    <s v="HP Pavilion Laptop"/>
    <x v="3"/>
    <x v="3"/>
    <x v="1"/>
    <x v="0"/>
    <n v="13521.29"/>
    <n v="5"/>
    <x v="9825"/>
    <x v="388"/>
    <n v="3954"/>
    <x v="42"/>
    <m/>
    <m/>
    <s v="Jumia"/>
    <s v="Jum"/>
    <n v="16284.02"/>
    <n v="57542997.559999913"/>
    <n v="57542997.559999913"/>
    <s v="Cairo"/>
  </r>
  <r>
    <s v="ORD109832"/>
    <s v="HP Pavilion Laptop"/>
    <x v="3"/>
    <x v="3"/>
    <x v="2"/>
    <x v="0"/>
    <n v="5980.26"/>
    <n v="1"/>
    <x v="9826"/>
    <x v="68"/>
    <n v="823"/>
    <x v="209"/>
    <m/>
    <m/>
    <s v="Amazon"/>
    <s v="Amazon"/>
    <n v="16284.02"/>
    <n v="57542997.559999913"/>
    <n v="57542997.559999913"/>
    <s v="Cairo"/>
  </r>
  <r>
    <s v="ORD109833"/>
    <s v="T-shirt Cotton"/>
    <x v="1"/>
    <x v="5"/>
    <x v="2"/>
    <x v="2"/>
    <n v="1592.96"/>
    <n v="4"/>
    <x v="9827"/>
    <x v="9"/>
    <n v="4545"/>
    <x v="16"/>
    <m/>
    <m/>
    <s v="Amazon"/>
    <s v="Amazon"/>
    <n v="26648.76"/>
    <n v="91504159.730000004"/>
    <n v="91504159.730000004"/>
    <s v="Casablanca"/>
  </r>
  <r>
    <s v="ORD109834"/>
    <s v="Dell Inspiron 3501"/>
    <x v="3"/>
    <x v="8"/>
    <x v="1"/>
    <x v="3"/>
    <n v="5383.93"/>
    <n v="4"/>
    <x v="9828"/>
    <x v="358"/>
    <n v="1664"/>
    <x v="155"/>
    <m/>
    <m/>
    <s v="Jumia"/>
    <s v="Jum"/>
    <n v="3665.44"/>
    <n v="57542997.559999913"/>
    <n v="57542997.559999913"/>
    <s v="Dubai"/>
  </r>
  <r>
    <s v="ORD109835"/>
    <s v="iPhone 13"/>
    <x v="0"/>
    <x v="4"/>
    <x v="2"/>
    <x v="2"/>
    <n v="17759.75"/>
    <n v="5"/>
    <x v="9829"/>
    <x v="110"/>
    <n v="1807"/>
    <x v="339"/>
    <m/>
    <m/>
    <s v="Amazon"/>
    <s v="Amazon"/>
    <n v="26648.76"/>
    <n v="92327183.770000085"/>
    <n v="92327183.770000085"/>
    <s v="Casablanca"/>
  </r>
  <r>
    <s v="ORD109836"/>
    <s v="Bluetooth Headset"/>
    <x v="2"/>
    <x v="2"/>
    <x v="1"/>
    <x v="3"/>
    <n v="17966.060000000001"/>
    <n v="3"/>
    <x v="9830"/>
    <x v="398"/>
    <n v="1627"/>
    <x v="314"/>
    <m/>
    <m/>
    <s v="Jumia"/>
    <s v="Jum"/>
    <n v="3665.44"/>
    <n v="29200970.130000021"/>
    <n v="29200970.130000021"/>
    <s v="Dubai"/>
  </r>
  <r>
    <s v="ORD109837"/>
    <s v="Xiaomi Redmi Note 12"/>
    <x v="0"/>
    <x v="7"/>
    <x v="0"/>
    <x v="1"/>
    <n v="2903.79"/>
    <n v="4"/>
    <x v="9831"/>
    <x v="318"/>
    <n v="386"/>
    <x v="79"/>
    <m/>
    <m/>
    <s v="sq"/>
    <s v="sq"/>
    <n v="13290.4"/>
    <n v="92327183.770000085"/>
    <n v="92327183.770000085"/>
    <s v="Alexandria"/>
  </r>
  <r>
    <s v="ORD109838"/>
    <s v="T-shirt Cotton"/>
    <x v="1"/>
    <x v="5"/>
    <x v="1"/>
    <x v="0"/>
    <n v="9938.73"/>
    <n v="4"/>
    <x v="9832"/>
    <x v="144"/>
    <n v="3928"/>
    <x v="68"/>
    <m/>
    <m/>
    <s v="Jumia"/>
    <s v="Jum"/>
    <n v="16284.02"/>
    <n v="91504159.730000004"/>
    <n v="91504159.730000004"/>
    <s v="Cairo"/>
  </r>
  <r>
    <s v="ORD109839"/>
    <s v="Bluetooth Headset"/>
    <x v="2"/>
    <x v="2"/>
    <x v="2"/>
    <x v="3"/>
    <n v="15445.33"/>
    <n v="5"/>
    <x v="9833"/>
    <x v="175"/>
    <n v="1472"/>
    <x v="101"/>
    <m/>
    <m/>
    <s v="Amazon"/>
    <s v="Amazon"/>
    <n v="3665.44"/>
    <n v="29200970.130000021"/>
    <n v="29200970.130000021"/>
    <s v="Dubai"/>
  </r>
  <r>
    <s v="ORD109840"/>
    <s v="Bluetooth Headset"/>
    <x v="2"/>
    <x v="2"/>
    <x v="1"/>
    <x v="4"/>
    <n v="7059.48"/>
    <n v="4"/>
    <x v="9834"/>
    <x v="336"/>
    <n v="1984"/>
    <x v="296"/>
    <m/>
    <m/>
    <s v="Jumia"/>
    <s v="Jum"/>
    <n v="99349.3"/>
    <n v="29200970.130000021"/>
    <n v="29200970.130000021"/>
    <s v="Riyadh"/>
  </r>
  <r>
    <s v="ORD109841"/>
    <s v="Smartwatch FitPro"/>
    <x v="4"/>
    <x v="6"/>
    <x v="2"/>
    <x v="4"/>
    <n v="8368.5"/>
    <n v="3"/>
    <x v="9835"/>
    <x v="199"/>
    <n v="4611"/>
    <x v="270"/>
    <m/>
    <m/>
    <s v="Amazon"/>
    <s v="Amazon"/>
    <n v="99349.3"/>
    <n v="31420413.200000018"/>
    <n v="31420413.200000018"/>
    <s v="Riyadh"/>
  </r>
  <r>
    <s v="ORD109842"/>
    <s v="T-shirt Cotton"/>
    <x v="1"/>
    <x v="5"/>
    <x v="2"/>
    <x v="1"/>
    <n v="773.85"/>
    <n v="4"/>
    <x v="9836"/>
    <x v="400"/>
    <n v="2525"/>
    <x v="277"/>
    <m/>
    <m/>
    <s v="Amazon"/>
    <s v="Amazon"/>
    <n v="13290.4"/>
    <n v="91504159.730000004"/>
    <n v="91504159.730000004"/>
    <s v="Alexandria"/>
  </r>
  <r>
    <s v="ORD109843"/>
    <s v="Samsung Galaxy A14"/>
    <x v="0"/>
    <x v="0"/>
    <x v="0"/>
    <x v="2"/>
    <n v="11025.6"/>
    <n v="1"/>
    <x v="9837"/>
    <x v="190"/>
    <n v="1498"/>
    <x v="111"/>
    <m/>
    <m/>
    <s v="sq"/>
    <s v="sq"/>
    <n v="26648.76"/>
    <n v="92327183.770000085"/>
    <n v="92327183.770000085"/>
    <s v="Casablanca"/>
  </r>
  <r>
    <s v="ORD109844"/>
    <s v="iPhone 13"/>
    <x v="0"/>
    <x v="4"/>
    <x v="1"/>
    <x v="5"/>
    <n v="5139.0200000000004"/>
    <n v="2"/>
    <x v="9838"/>
    <x v="392"/>
    <n v="440"/>
    <x v="314"/>
    <m/>
    <m/>
    <s v="Jumia"/>
    <s v="Jum"/>
    <n v="27872.98"/>
    <n v="92327183.770000085"/>
    <n v="92327183.770000085"/>
    <s v="Giza"/>
  </r>
  <r>
    <s v="ORD109845"/>
    <s v="Adidas Running Shoes"/>
    <x v="1"/>
    <x v="9"/>
    <x v="2"/>
    <x v="5"/>
    <n v="9288.44"/>
    <n v="5"/>
    <x v="9839"/>
    <x v="160"/>
    <n v="2870"/>
    <x v="182"/>
    <m/>
    <m/>
    <s v="Amazon"/>
    <s v="Amazon"/>
    <n v="27872.98"/>
    <n v="91504159.730000004"/>
    <n v="91504159.730000004"/>
    <s v="Giza"/>
  </r>
  <r>
    <s v="ORD109846"/>
    <s v="Dell Inspiron 3501"/>
    <x v="3"/>
    <x v="8"/>
    <x v="0"/>
    <x v="4"/>
    <n v="16616.63"/>
    <n v="3"/>
    <x v="9840"/>
    <x v="305"/>
    <n v="3837"/>
    <x v="58"/>
    <m/>
    <m/>
    <s v="sq"/>
    <s v="sq"/>
    <n v="99349.3"/>
    <n v="57542997.559999913"/>
    <n v="57542997.559999913"/>
    <s v="Riyadh"/>
  </r>
  <r>
    <s v="ORD109847"/>
    <s v="Samsung Galaxy A14"/>
    <x v="0"/>
    <x v="0"/>
    <x v="1"/>
    <x v="0"/>
    <n v="12965.49"/>
    <n v="1"/>
    <x v="9841"/>
    <x v="114"/>
    <n v="2181"/>
    <x v="300"/>
    <m/>
    <m/>
    <s v="Jumia"/>
    <s v="Jum"/>
    <n v="16284.02"/>
    <n v="92327183.770000085"/>
    <n v="92327183.770000085"/>
    <s v="Cairo"/>
  </r>
  <r>
    <s v="ORD109848"/>
    <s v="Smartwatch FitPro"/>
    <x v="4"/>
    <x v="6"/>
    <x v="0"/>
    <x v="2"/>
    <n v="13688.35"/>
    <n v="4"/>
    <x v="9842"/>
    <x v="38"/>
    <n v="427"/>
    <x v="259"/>
    <m/>
    <m/>
    <s v="sq"/>
    <s v="sq"/>
    <n v="26648.76"/>
    <n v="31420413.200000018"/>
    <n v="31420413.200000018"/>
    <s v="Casablanca"/>
  </r>
  <r>
    <s v="ORD109849"/>
    <s v="Smartwatch FitPro"/>
    <x v="4"/>
    <x v="6"/>
    <x v="2"/>
    <x v="0"/>
    <n v="8374.25"/>
    <n v="4"/>
    <x v="9843"/>
    <x v="151"/>
    <n v="3515"/>
    <x v="247"/>
    <m/>
    <m/>
    <s v="Amazon"/>
    <s v="Amazon"/>
    <n v="16284.02"/>
    <n v="31420413.200000018"/>
    <n v="31420413.200000018"/>
    <s v="Cairo"/>
  </r>
  <r>
    <s v="ORD109850"/>
    <s v="Adidas Running Shoes"/>
    <x v="1"/>
    <x v="9"/>
    <x v="2"/>
    <x v="0"/>
    <n v="18561.11"/>
    <n v="5"/>
    <x v="9844"/>
    <x v="149"/>
    <n v="1531"/>
    <x v="254"/>
    <m/>
    <m/>
    <s v="Amazon"/>
    <s v="Amazon"/>
    <n v="16284.02"/>
    <n v="91504159.730000004"/>
    <n v="91504159.730000004"/>
    <s v="Cairo"/>
  </r>
  <r>
    <s v="ORD109851"/>
    <s v="Samsung Galaxy A14"/>
    <x v="0"/>
    <x v="0"/>
    <x v="0"/>
    <x v="3"/>
    <n v="13763.24"/>
    <n v="3"/>
    <x v="9845"/>
    <x v="363"/>
    <n v="4249"/>
    <x v="57"/>
    <m/>
    <m/>
    <s v="sq"/>
    <s v="sq"/>
    <n v="3665.44"/>
    <n v="92327183.770000085"/>
    <n v="92327183.770000085"/>
    <s v="Dubai"/>
  </r>
  <r>
    <s v="ORD109852"/>
    <s v="HP Pavilion Laptop"/>
    <x v="3"/>
    <x v="3"/>
    <x v="0"/>
    <x v="5"/>
    <n v="16316.57"/>
    <n v="4"/>
    <x v="9846"/>
    <x v="32"/>
    <n v="1746"/>
    <x v="251"/>
    <m/>
    <m/>
    <s v="sq"/>
    <s v="sq"/>
    <n v="27872.98"/>
    <n v="57542997.559999913"/>
    <n v="57542997.559999913"/>
    <s v="Giza"/>
  </r>
  <r>
    <s v="ORD109853"/>
    <s v="Samsung Galaxy A14"/>
    <x v="0"/>
    <x v="0"/>
    <x v="0"/>
    <x v="5"/>
    <n v="2490.66"/>
    <n v="5"/>
    <x v="9847"/>
    <x v="322"/>
    <n v="64"/>
    <x v="4"/>
    <m/>
    <m/>
    <s v="sq"/>
    <s v="sq"/>
    <n v="27872.98"/>
    <n v="92327183.770000085"/>
    <n v="92327183.770000085"/>
    <s v="Giza"/>
  </r>
  <r>
    <s v="ORD109854"/>
    <s v="T-shirt Cotton"/>
    <x v="1"/>
    <x v="5"/>
    <x v="0"/>
    <x v="1"/>
    <n v="9303.52"/>
    <n v="1"/>
    <x v="9848"/>
    <x v="199"/>
    <n v="1887"/>
    <x v="204"/>
    <m/>
    <m/>
    <s v="sq"/>
    <s v="sq"/>
    <n v="13290.4"/>
    <n v="91504159.730000004"/>
    <n v="91504159.730000004"/>
    <s v="Alexandria"/>
  </r>
  <r>
    <s v="ORD109855"/>
    <s v="Nike Air Max"/>
    <x v="1"/>
    <x v="1"/>
    <x v="1"/>
    <x v="0"/>
    <n v="5774.96"/>
    <n v="2"/>
    <x v="9849"/>
    <x v="118"/>
    <n v="1877"/>
    <x v="207"/>
    <m/>
    <m/>
    <s v="Jumia"/>
    <s v="Jum"/>
    <n v="16284.02"/>
    <n v="91504159.730000004"/>
    <n v="91504159.730000004"/>
    <s v="Cairo"/>
  </r>
  <r>
    <s v="ORD109856"/>
    <s v="Bluetooth Headset"/>
    <x v="2"/>
    <x v="2"/>
    <x v="2"/>
    <x v="3"/>
    <n v="4576.67"/>
    <n v="5"/>
    <x v="9850"/>
    <x v="89"/>
    <n v="4315"/>
    <x v="150"/>
    <m/>
    <m/>
    <s v="Amazon"/>
    <s v="Amazon"/>
    <n v="3665.44"/>
    <n v="29200970.130000021"/>
    <n v="29200970.130000021"/>
    <s v="Dubai"/>
  </r>
  <r>
    <s v="ORD109857"/>
    <s v="Dell Inspiron 3501"/>
    <x v="3"/>
    <x v="8"/>
    <x v="2"/>
    <x v="5"/>
    <n v="6518"/>
    <n v="2"/>
    <x v="9851"/>
    <x v="106"/>
    <n v="4603"/>
    <x v="317"/>
    <m/>
    <m/>
    <s v="Amazon"/>
    <s v="Amazon"/>
    <n v="27872.98"/>
    <n v="57542997.559999913"/>
    <n v="57542997.559999913"/>
    <s v="Giza"/>
  </r>
  <r>
    <s v="ORD109858"/>
    <s v="Bluetooth Headset"/>
    <x v="2"/>
    <x v="2"/>
    <x v="0"/>
    <x v="3"/>
    <n v="10202.219999999999"/>
    <n v="2"/>
    <x v="9852"/>
    <x v="365"/>
    <n v="4896"/>
    <x v="178"/>
    <m/>
    <m/>
    <s v="sq"/>
    <s v="sq"/>
    <n v="3665.44"/>
    <n v="29200970.130000021"/>
    <n v="29200970.130000021"/>
    <s v="Dubai"/>
  </r>
  <r>
    <s v="ORD109859"/>
    <s v="iPhone 13"/>
    <x v="0"/>
    <x v="4"/>
    <x v="2"/>
    <x v="0"/>
    <n v="15532.32"/>
    <n v="4"/>
    <x v="9853"/>
    <x v="394"/>
    <n v="2167"/>
    <x v="49"/>
    <m/>
    <m/>
    <s v="Amazon"/>
    <s v="Amazon"/>
    <n v="16284.02"/>
    <n v="92327183.770000085"/>
    <n v="92327183.770000085"/>
    <s v="Cairo"/>
  </r>
  <r>
    <s v="ORD109860"/>
    <s v="Nike Air Max"/>
    <x v="1"/>
    <x v="1"/>
    <x v="2"/>
    <x v="3"/>
    <n v="2779.82"/>
    <n v="1"/>
    <x v="9854"/>
    <x v="68"/>
    <n v="8"/>
    <x v="78"/>
    <m/>
    <m/>
    <s v="Amazon"/>
    <s v="Amazon"/>
    <n v="3665.44"/>
    <n v="91504159.730000004"/>
    <n v="91504159.730000004"/>
    <s v="Dubai"/>
  </r>
  <r>
    <s v="ORD109861"/>
    <s v="Xiaomi Redmi Note 12"/>
    <x v="0"/>
    <x v="7"/>
    <x v="1"/>
    <x v="2"/>
    <n v="16143.5"/>
    <n v="2"/>
    <x v="9855"/>
    <x v="358"/>
    <n v="3551"/>
    <x v="68"/>
    <m/>
    <m/>
    <s v="Jumia"/>
    <s v="Jum"/>
    <n v="26648.76"/>
    <n v="92327183.770000085"/>
    <n v="92327183.770000085"/>
    <s v="Casablanca"/>
  </r>
  <r>
    <s v="ORD109862"/>
    <s v="Xiaomi Redmi Note 12"/>
    <x v="0"/>
    <x v="7"/>
    <x v="1"/>
    <x v="0"/>
    <n v="13250.75"/>
    <n v="2"/>
    <x v="9856"/>
    <x v="25"/>
    <n v="872"/>
    <x v="7"/>
    <m/>
    <m/>
    <s v="Jumia"/>
    <s v="Jum"/>
    <n v="16284.02"/>
    <n v="92327183.770000085"/>
    <n v="92327183.770000085"/>
    <s v="Cairo"/>
  </r>
  <r>
    <s v="ORD109863"/>
    <s v="Adidas Running Shoes"/>
    <x v="1"/>
    <x v="9"/>
    <x v="2"/>
    <x v="2"/>
    <n v="19334.95"/>
    <n v="4"/>
    <x v="9857"/>
    <x v="117"/>
    <n v="4554"/>
    <x v="34"/>
    <m/>
    <m/>
    <s v="Amazon"/>
    <s v="Amazon"/>
    <n v="26648.76"/>
    <n v="91504159.730000004"/>
    <n v="91504159.730000004"/>
    <s v="Casablanca"/>
  </r>
  <r>
    <s v="ORD109864"/>
    <s v="T-shirt Cotton"/>
    <x v="1"/>
    <x v="5"/>
    <x v="2"/>
    <x v="3"/>
    <n v="6728.72"/>
    <n v="5"/>
    <x v="9858"/>
    <x v="348"/>
    <n v="4740"/>
    <x v="195"/>
    <m/>
    <m/>
    <s v="Amazon"/>
    <s v="Amazon"/>
    <n v="3665.44"/>
    <n v="91504159.730000004"/>
    <n v="91504159.730000004"/>
    <s v="Dubai"/>
  </r>
  <r>
    <s v="ORD109865"/>
    <s v="Samsung Galaxy A14"/>
    <x v="0"/>
    <x v="0"/>
    <x v="1"/>
    <x v="1"/>
    <n v="15233.78"/>
    <n v="1"/>
    <x v="9859"/>
    <x v="367"/>
    <n v="4962"/>
    <x v="235"/>
    <m/>
    <m/>
    <s v="Jumia"/>
    <s v="Jum"/>
    <n v="13290.4"/>
    <n v="92327183.770000085"/>
    <n v="92327183.770000085"/>
    <s v="Alexandria"/>
  </r>
  <r>
    <s v="ORD109866"/>
    <s v="Adidas Running Shoes"/>
    <x v="1"/>
    <x v="9"/>
    <x v="1"/>
    <x v="5"/>
    <n v="9838.57"/>
    <n v="5"/>
    <x v="9860"/>
    <x v="169"/>
    <n v="4732"/>
    <x v="88"/>
    <m/>
    <m/>
    <s v="Jumia"/>
    <s v="Jum"/>
    <n v="27872.98"/>
    <n v="91504159.730000004"/>
    <n v="91504159.730000004"/>
    <s v="Giza"/>
  </r>
  <r>
    <s v="ORD109867"/>
    <s v="Smartwatch FitPro"/>
    <x v="4"/>
    <x v="6"/>
    <x v="1"/>
    <x v="3"/>
    <n v="16693.05"/>
    <n v="5"/>
    <x v="9861"/>
    <x v="237"/>
    <n v="785"/>
    <x v="292"/>
    <m/>
    <m/>
    <s v="Jumia"/>
    <s v="Jum"/>
    <n v="3665.44"/>
    <n v="31420413.200000018"/>
    <n v="31420413.200000018"/>
    <s v="Dubai"/>
  </r>
  <r>
    <s v="ORD109868"/>
    <s v="iPhone 13"/>
    <x v="0"/>
    <x v="4"/>
    <x v="1"/>
    <x v="3"/>
    <n v="18629.05"/>
    <n v="1"/>
    <x v="9862"/>
    <x v="290"/>
    <n v="3814"/>
    <x v="358"/>
    <m/>
    <m/>
    <s v="Jumia"/>
    <s v="Jum"/>
    <n v="3665.44"/>
    <n v="92327183.770000085"/>
    <n v="92327183.770000085"/>
    <s v="Dubai"/>
  </r>
  <r>
    <s v="ORD109869"/>
    <s v="Xiaomi Redmi Note 12"/>
    <x v="0"/>
    <x v="7"/>
    <x v="1"/>
    <x v="5"/>
    <n v="15833.39"/>
    <n v="5"/>
    <x v="9863"/>
    <x v="18"/>
    <n v="3153"/>
    <x v="319"/>
    <m/>
    <m/>
    <s v="Jumia"/>
    <s v="Jum"/>
    <n v="27872.98"/>
    <n v="92327183.770000085"/>
    <n v="92327183.770000085"/>
    <s v="Giza"/>
  </r>
  <r>
    <s v="ORD109870"/>
    <s v="Nike Air Max"/>
    <x v="1"/>
    <x v="1"/>
    <x v="0"/>
    <x v="2"/>
    <n v="16867.97"/>
    <n v="2"/>
    <x v="9864"/>
    <x v="378"/>
    <n v="2016"/>
    <x v="136"/>
    <m/>
    <m/>
    <s v="sq"/>
    <s v="sq"/>
    <n v="26648.76"/>
    <n v="91504159.730000004"/>
    <n v="91504159.730000004"/>
    <s v="Casablanca"/>
  </r>
  <r>
    <s v="ORD109871"/>
    <s v="HP Pavilion Laptop"/>
    <x v="3"/>
    <x v="3"/>
    <x v="2"/>
    <x v="2"/>
    <n v="19456.560000000001"/>
    <n v="3"/>
    <x v="9865"/>
    <x v="185"/>
    <n v="3453"/>
    <x v="257"/>
    <m/>
    <m/>
    <s v="Amazon"/>
    <s v="Amazon"/>
    <n v="26648.76"/>
    <n v="57542997.559999913"/>
    <n v="57542997.559999913"/>
    <s v="Casablanca"/>
  </r>
  <r>
    <s v="ORD109872"/>
    <s v="Nike Air Max"/>
    <x v="1"/>
    <x v="1"/>
    <x v="2"/>
    <x v="3"/>
    <n v="18086.09"/>
    <n v="4"/>
    <x v="9866"/>
    <x v="208"/>
    <n v="4291"/>
    <x v="121"/>
    <m/>
    <m/>
    <s v="Amazon"/>
    <s v="Amazon"/>
    <n v="3665.44"/>
    <n v="91504159.730000004"/>
    <n v="91504159.730000004"/>
    <s v="Dubai"/>
  </r>
  <r>
    <s v="ORD109873"/>
    <s v="HP Pavilion Laptop"/>
    <x v="3"/>
    <x v="3"/>
    <x v="1"/>
    <x v="0"/>
    <n v="2297.1"/>
    <n v="4"/>
    <x v="9867"/>
    <x v="264"/>
    <n v="4944"/>
    <x v="188"/>
    <m/>
    <m/>
    <s v="Jumia"/>
    <s v="Jum"/>
    <n v="16284.02"/>
    <n v="57542997.559999913"/>
    <n v="57542997.559999913"/>
    <s v="Cairo"/>
  </r>
  <r>
    <s v="ORD109874"/>
    <s v="Bluetooth Headset"/>
    <x v="2"/>
    <x v="2"/>
    <x v="0"/>
    <x v="5"/>
    <n v="8500.77"/>
    <n v="4"/>
    <x v="9868"/>
    <x v="19"/>
    <n v="777"/>
    <x v="97"/>
    <m/>
    <m/>
    <s v="sq"/>
    <s v="sq"/>
    <n v="27872.98"/>
    <n v="29200970.130000021"/>
    <n v="29200970.130000021"/>
    <s v="Giza"/>
  </r>
  <r>
    <s v="ORD109875"/>
    <s v="HP Pavilion Laptop"/>
    <x v="3"/>
    <x v="3"/>
    <x v="1"/>
    <x v="5"/>
    <n v="3315.93"/>
    <n v="1"/>
    <x v="9869"/>
    <x v="185"/>
    <n v="4198"/>
    <x v="25"/>
    <m/>
    <m/>
    <s v="Jumia"/>
    <s v="Jum"/>
    <n v="27872.98"/>
    <n v="57542997.559999913"/>
    <n v="57542997.559999913"/>
    <s v="Giza"/>
  </r>
  <r>
    <s v="ORD109876"/>
    <s v="Dell Inspiron 3501"/>
    <x v="3"/>
    <x v="8"/>
    <x v="1"/>
    <x v="1"/>
    <n v="19486.349999999999"/>
    <n v="2"/>
    <x v="9870"/>
    <x v="247"/>
    <n v="4771"/>
    <x v="149"/>
    <m/>
    <m/>
    <s v="Jumia"/>
    <s v="Jum"/>
    <n v="13290.4"/>
    <n v="57542997.559999913"/>
    <n v="57542997.559999913"/>
    <s v="Alexandria"/>
  </r>
  <r>
    <s v="ORD109877"/>
    <s v="Dell Inspiron 3501"/>
    <x v="3"/>
    <x v="8"/>
    <x v="2"/>
    <x v="3"/>
    <n v="16712.61"/>
    <n v="3"/>
    <x v="9871"/>
    <x v="134"/>
    <n v="673"/>
    <x v="344"/>
    <m/>
    <m/>
    <s v="Amazon"/>
    <s v="Amazon"/>
    <n v="3665.44"/>
    <n v="57542997.559999913"/>
    <n v="57542997.559999913"/>
    <s v="Dubai"/>
  </r>
  <r>
    <s v="ORD109878"/>
    <s v="Dell Inspiron 3501"/>
    <x v="3"/>
    <x v="8"/>
    <x v="2"/>
    <x v="5"/>
    <n v="11164.14"/>
    <n v="3"/>
    <x v="9872"/>
    <x v="363"/>
    <n v="1395"/>
    <x v="347"/>
    <m/>
    <m/>
    <s v="Amazon"/>
    <s v="Amazon"/>
    <n v="27872.98"/>
    <n v="57542997.559999913"/>
    <n v="57542997.559999913"/>
    <s v="Giza"/>
  </r>
  <r>
    <s v="ORD109879"/>
    <s v="Nike Air Max"/>
    <x v="1"/>
    <x v="1"/>
    <x v="2"/>
    <x v="4"/>
    <n v="16090.58"/>
    <n v="2"/>
    <x v="9873"/>
    <x v="380"/>
    <n v="731"/>
    <x v="267"/>
    <m/>
    <m/>
    <s v="Amazon"/>
    <s v="Amazon"/>
    <n v="99349.3"/>
    <n v="91504159.730000004"/>
    <n v="91504159.730000004"/>
    <s v="Riyadh"/>
  </r>
  <r>
    <s v="ORD109880"/>
    <s v="HP Pavilion Laptop"/>
    <x v="3"/>
    <x v="3"/>
    <x v="2"/>
    <x v="2"/>
    <n v="16498.34"/>
    <n v="4"/>
    <x v="9874"/>
    <x v="50"/>
    <n v="1325"/>
    <x v="50"/>
    <m/>
    <m/>
    <s v="Amazon"/>
    <s v="Amazon"/>
    <n v="26648.76"/>
    <n v="57542997.559999913"/>
    <n v="57542997.559999913"/>
    <s v="Casablanca"/>
  </r>
  <r>
    <s v="ORD109881"/>
    <s v="Smartwatch FitPro"/>
    <x v="4"/>
    <x v="6"/>
    <x v="2"/>
    <x v="4"/>
    <n v="6496.7"/>
    <n v="5"/>
    <x v="9875"/>
    <x v="91"/>
    <n v="2969"/>
    <x v="140"/>
    <m/>
    <m/>
    <s v="Amazon"/>
    <s v="Amazon"/>
    <n v="99349.3"/>
    <n v="31420413.200000018"/>
    <n v="31420413.200000018"/>
    <s v="Riyadh"/>
  </r>
  <r>
    <s v="ORD109882"/>
    <s v="Samsung Galaxy A14"/>
    <x v="0"/>
    <x v="0"/>
    <x v="2"/>
    <x v="2"/>
    <n v="17823.93"/>
    <n v="4"/>
    <x v="9876"/>
    <x v="13"/>
    <n v="728"/>
    <x v="58"/>
    <m/>
    <m/>
    <s v="Amazon"/>
    <s v="Amazon"/>
    <n v="26648.76"/>
    <n v="92327183.770000085"/>
    <n v="92327183.770000085"/>
    <s v="Casablanca"/>
  </r>
  <r>
    <s v="ORD109883"/>
    <s v="T-shirt Cotton"/>
    <x v="1"/>
    <x v="5"/>
    <x v="0"/>
    <x v="4"/>
    <n v="18999.66"/>
    <n v="2"/>
    <x v="9877"/>
    <x v="90"/>
    <n v="227"/>
    <x v="126"/>
    <m/>
    <m/>
    <s v="sq"/>
    <s v="sq"/>
    <n v="99349.3"/>
    <n v="91504159.730000004"/>
    <n v="91504159.730000004"/>
    <s v="Riyadh"/>
  </r>
  <r>
    <s v="ORD109884"/>
    <s v="Adidas Running Shoes"/>
    <x v="1"/>
    <x v="9"/>
    <x v="2"/>
    <x v="2"/>
    <n v="16206.25"/>
    <n v="2"/>
    <x v="9878"/>
    <x v="260"/>
    <n v="1024"/>
    <x v="239"/>
    <m/>
    <m/>
    <s v="Amazon"/>
    <s v="Amazon"/>
    <n v="26648.76"/>
    <n v="91504159.730000004"/>
    <n v="91504159.730000004"/>
    <s v="Casablanca"/>
  </r>
  <r>
    <s v="ORD109885"/>
    <s v="Adidas Running Shoes"/>
    <x v="1"/>
    <x v="9"/>
    <x v="2"/>
    <x v="1"/>
    <n v="13210.46"/>
    <n v="1"/>
    <x v="9879"/>
    <x v="373"/>
    <n v="1155"/>
    <x v="253"/>
    <m/>
    <m/>
    <s v="Amazon"/>
    <s v="Amazon"/>
    <n v="13290.4"/>
    <n v="91504159.730000004"/>
    <n v="91504159.730000004"/>
    <s v="Alexandria"/>
  </r>
  <r>
    <s v="ORD109886"/>
    <s v="Nike Air Max"/>
    <x v="1"/>
    <x v="1"/>
    <x v="1"/>
    <x v="1"/>
    <n v="14234.4"/>
    <n v="5"/>
    <x v="9880"/>
    <x v="334"/>
    <n v="4133"/>
    <x v="166"/>
    <m/>
    <m/>
    <s v="Jumia"/>
    <s v="Jum"/>
    <n v="13290.4"/>
    <n v="91504159.730000004"/>
    <n v="91504159.730000004"/>
    <s v="Alexandria"/>
  </r>
  <r>
    <s v="ORD109887"/>
    <s v="Bluetooth Headset"/>
    <x v="2"/>
    <x v="2"/>
    <x v="0"/>
    <x v="4"/>
    <n v="13853.77"/>
    <n v="5"/>
    <x v="9881"/>
    <x v="139"/>
    <n v="374"/>
    <x v="3"/>
    <m/>
    <m/>
    <s v="sq"/>
    <s v="sq"/>
    <n v="99349.3"/>
    <n v="29200970.130000021"/>
    <n v="29200970.130000021"/>
    <s v="Riyadh"/>
  </r>
  <r>
    <s v="ORD109888"/>
    <s v="HP Pavilion Laptop"/>
    <x v="3"/>
    <x v="3"/>
    <x v="1"/>
    <x v="4"/>
    <n v="10314.540000000001"/>
    <n v="4"/>
    <x v="9882"/>
    <x v="52"/>
    <n v="4045"/>
    <x v="68"/>
    <m/>
    <m/>
    <s v="Jumia"/>
    <s v="Jum"/>
    <n v="99349.3"/>
    <n v="57542997.559999913"/>
    <n v="57542997.559999913"/>
    <s v="Riyadh"/>
  </r>
  <r>
    <s v="ORD109889"/>
    <s v="T-shirt Cotton"/>
    <x v="1"/>
    <x v="5"/>
    <x v="0"/>
    <x v="5"/>
    <n v="9153"/>
    <n v="2"/>
    <x v="9883"/>
    <x v="344"/>
    <n v="2912"/>
    <x v="51"/>
    <m/>
    <m/>
    <s v="sq"/>
    <s v="sq"/>
    <n v="27872.98"/>
    <n v="91504159.730000004"/>
    <n v="91504159.730000004"/>
    <s v="Giza"/>
  </r>
  <r>
    <s v="ORD109890"/>
    <s v="iPhone 13"/>
    <x v="0"/>
    <x v="4"/>
    <x v="1"/>
    <x v="3"/>
    <n v="8764.33"/>
    <n v="2"/>
    <x v="9884"/>
    <x v="141"/>
    <n v="3240"/>
    <x v="90"/>
    <m/>
    <m/>
    <s v="Jumia"/>
    <s v="Jum"/>
    <n v="3665.44"/>
    <n v="92327183.770000085"/>
    <n v="92327183.770000085"/>
    <s v="Dubai"/>
  </r>
  <r>
    <s v="ORD109891"/>
    <s v="T-shirt Cotton"/>
    <x v="1"/>
    <x v="5"/>
    <x v="0"/>
    <x v="3"/>
    <n v="2502.3000000000002"/>
    <n v="4"/>
    <x v="9885"/>
    <x v="116"/>
    <n v="808"/>
    <x v="149"/>
    <m/>
    <m/>
    <s v="sq"/>
    <s v="sq"/>
    <n v="3665.44"/>
    <n v="91504159.730000004"/>
    <n v="91504159.730000004"/>
    <s v="Dubai"/>
  </r>
  <r>
    <s v="ORD109892"/>
    <s v="Samsung Galaxy A14"/>
    <x v="0"/>
    <x v="0"/>
    <x v="1"/>
    <x v="1"/>
    <n v="1469.08"/>
    <n v="2"/>
    <x v="9886"/>
    <x v="14"/>
    <n v="1353"/>
    <x v="72"/>
    <m/>
    <m/>
    <s v="Jumia"/>
    <s v="Jum"/>
    <n v="13290.4"/>
    <n v="92327183.770000085"/>
    <n v="92327183.770000085"/>
    <s v="Alexandria"/>
  </r>
  <r>
    <s v="ORD109893"/>
    <s v="T-shirt Cotton"/>
    <x v="1"/>
    <x v="5"/>
    <x v="1"/>
    <x v="4"/>
    <n v="12143.47"/>
    <n v="1"/>
    <x v="9887"/>
    <x v="11"/>
    <n v="1806"/>
    <x v="181"/>
    <m/>
    <m/>
    <s v="Jumia"/>
    <s v="Jum"/>
    <n v="99349.3"/>
    <n v="91504159.730000004"/>
    <n v="91504159.730000004"/>
    <s v="Riyadh"/>
  </r>
  <r>
    <s v="ORD109894"/>
    <s v="Smartwatch FitPro"/>
    <x v="4"/>
    <x v="6"/>
    <x v="2"/>
    <x v="3"/>
    <n v="1916.72"/>
    <n v="1"/>
    <x v="9888"/>
    <x v="190"/>
    <n v="2920"/>
    <x v="277"/>
    <m/>
    <m/>
    <s v="Amazon"/>
    <s v="Amazon"/>
    <n v="3665.44"/>
    <n v="31420413.200000018"/>
    <n v="31420413.200000018"/>
    <s v="Dubai"/>
  </r>
  <r>
    <s v="ORD109895"/>
    <s v="T-shirt Cotton"/>
    <x v="1"/>
    <x v="5"/>
    <x v="1"/>
    <x v="1"/>
    <n v="12446.39"/>
    <n v="4"/>
    <x v="9889"/>
    <x v="286"/>
    <n v="583"/>
    <x v="230"/>
    <m/>
    <m/>
    <s v="Jumia"/>
    <s v="Jum"/>
    <n v="13290.4"/>
    <n v="91504159.730000004"/>
    <n v="91504159.730000004"/>
    <s v="Alexandria"/>
  </r>
  <r>
    <s v="ORD109896"/>
    <s v="Bluetooth Headset"/>
    <x v="2"/>
    <x v="2"/>
    <x v="0"/>
    <x v="5"/>
    <n v="3010.61"/>
    <n v="3"/>
    <x v="9890"/>
    <x v="3"/>
    <n v="475"/>
    <x v="17"/>
    <m/>
    <m/>
    <s v="sq"/>
    <s v="sq"/>
    <n v="27872.98"/>
    <n v="29200970.130000021"/>
    <n v="29200970.130000021"/>
    <s v="Giza"/>
  </r>
  <r>
    <s v="ORD109897"/>
    <s v="iPhone 13"/>
    <x v="0"/>
    <x v="4"/>
    <x v="2"/>
    <x v="2"/>
    <n v="11842.32"/>
    <n v="5"/>
    <x v="9891"/>
    <x v="276"/>
    <n v="1055"/>
    <x v="105"/>
    <m/>
    <m/>
    <s v="Amazon"/>
    <s v="Amazon"/>
    <n v="26648.76"/>
    <n v="92327183.770000085"/>
    <n v="92327183.770000085"/>
    <s v="Casablanca"/>
  </r>
  <r>
    <s v="ORD109898"/>
    <s v="Samsung Galaxy A14"/>
    <x v="0"/>
    <x v="0"/>
    <x v="1"/>
    <x v="3"/>
    <n v="2873.19"/>
    <n v="3"/>
    <x v="9892"/>
    <x v="215"/>
    <n v="2182"/>
    <x v="55"/>
    <m/>
    <m/>
    <s v="Jumia"/>
    <s v="Jum"/>
    <n v="3665.44"/>
    <n v="92327183.770000085"/>
    <n v="92327183.770000085"/>
    <s v="Dubai"/>
  </r>
  <r>
    <s v="ORD109899"/>
    <s v="Smartwatch FitPro"/>
    <x v="4"/>
    <x v="6"/>
    <x v="2"/>
    <x v="4"/>
    <n v="19265.82"/>
    <n v="1"/>
    <x v="9893"/>
    <x v="205"/>
    <n v="1318"/>
    <x v="47"/>
    <m/>
    <m/>
    <s v="Amazon"/>
    <s v="Amazon"/>
    <n v="99349.3"/>
    <n v="31420413.200000018"/>
    <n v="31420413.200000018"/>
    <s v="Riyadh"/>
  </r>
  <r>
    <s v="ORD109900"/>
    <s v="HP Pavilion Laptop"/>
    <x v="3"/>
    <x v="3"/>
    <x v="0"/>
    <x v="5"/>
    <n v="2207.0700000000002"/>
    <n v="3"/>
    <x v="9894"/>
    <x v="150"/>
    <n v="1313"/>
    <x v="278"/>
    <m/>
    <m/>
    <s v="sq"/>
    <s v="sq"/>
    <n v="27872.98"/>
    <n v="57542997.559999913"/>
    <n v="57542997.559999913"/>
    <s v="Giza"/>
  </r>
  <r>
    <s v="ORD109901"/>
    <s v="Smartwatch FitPro"/>
    <x v="4"/>
    <x v="6"/>
    <x v="2"/>
    <x v="0"/>
    <n v="8937.8700000000008"/>
    <n v="3"/>
    <x v="9895"/>
    <x v="114"/>
    <n v="1443"/>
    <x v="324"/>
    <m/>
    <m/>
    <s v="Amazon"/>
    <s v="Amazon"/>
    <n v="16284.02"/>
    <n v="31420413.200000018"/>
    <n v="31420413.200000018"/>
    <s v="Cairo"/>
  </r>
  <r>
    <s v="ORD109902"/>
    <s v="Nike Air Max"/>
    <x v="1"/>
    <x v="1"/>
    <x v="1"/>
    <x v="0"/>
    <n v="18458.62"/>
    <n v="5"/>
    <x v="9896"/>
    <x v="89"/>
    <n v="3763"/>
    <x v="23"/>
    <m/>
    <m/>
    <s v="Jumia"/>
    <s v="Jum"/>
    <n v="16284.02"/>
    <n v="91504159.730000004"/>
    <n v="91504159.730000004"/>
    <s v="Cairo"/>
  </r>
  <r>
    <s v="ORD109903"/>
    <s v="Nike Air Max"/>
    <x v="1"/>
    <x v="1"/>
    <x v="2"/>
    <x v="1"/>
    <n v="12764.65"/>
    <n v="4"/>
    <x v="9897"/>
    <x v="348"/>
    <n v="591"/>
    <x v="259"/>
    <m/>
    <m/>
    <s v="Amazon"/>
    <s v="Amazon"/>
    <n v="13290.4"/>
    <n v="91504159.730000004"/>
    <n v="91504159.730000004"/>
    <s v="Alexandria"/>
  </r>
  <r>
    <s v="ORD109904"/>
    <s v="Bluetooth Headset"/>
    <x v="2"/>
    <x v="2"/>
    <x v="2"/>
    <x v="5"/>
    <n v="19615.84"/>
    <n v="1"/>
    <x v="9898"/>
    <x v="132"/>
    <n v="3735"/>
    <x v="164"/>
    <m/>
    <m/>
    <s v="Amazon"/>
    <s v="Amazon"/>
    <n v="27872.98"/>
    <n v="29200970.130000021"/>
    <n v="29200970.130000021"/>
    <s v="Giza"/>
  </r>
  <r>
    <s v="ORD109905"/>
    <s v="HP Pavilion Laptop"/>
    <x v="3"/>
    <x v="3"/>
    <x v="1"/>
    <x v="0"/>
    <n v="8917.09"/>
    <n v="1"/>
    <x v="9899"/>
    <x v="239"/>
    <n v="1411"/>
    <x v="334"/>
    <m/>
    <m/>
    <s v="Jumia"/>
    <s v="Jum"/>
    <n v="16284.02"/>
    <n v="57542997.559999913"/>
    <n v="57542997.559999913"/>
    <s v="Cairo"/>
  </r>
  <r>
    <s v="ORD109906"/>
    <s v="T-shirt Cotton"/>
    <x v="1"/>
    <x v="5"/>
    <x v="1"/>
    <x v="3"/>
    <n v="13676.95"/>
    <n v="1"/>
    <x v="9900"/>
    <x v="184"/>
    <n v="83"/>
    <x v="102"/>
    <m/>
    <m/>
    <s v="Jumia"/>
    <s v="Jum"/>
    <n v="3665.44"/>
    <n v="91504159.730000004"/>
    <n v="91504159.730000004"/>
    <s v="Dubai"/>
  </r>
  <r>
    <s v="ORD109907"/>
    <s v="Smartwatch FitPro"/>
    <x v="4"/>
    <x v="6"/>
    <x v="2"/>
    <x v="2"/>
    <n v="11839.7"/>
    <n v="4"/>
    <x v="9901"/>
    <x v="376"/>
    <n v="2145"/>
    <x v="201"/>
    <m/>
    <m/>
    <s v="Amazon"/>
    <s v="Amazon"/>
    <n v="26648.76"/>
    <n v="31420413.200000018"/>
    <n v="31420413.200000018"/>
    <s v="Casablanca"/>
  </r>
  <r>
    <s v="ORD109908"/>
    <s v="Adidas Running Shoes"/>
    <x v="1"/>
    <x v="9"/>
    <x v="0"/>
    <x v="5"/>
    <n v="6270.02"/>
    <n v="2"/>
    <x v="9902"/>
    <x v="375"/>
    <n v="3426"/>
    <x v="69"/>
    <m/>
    <m/>
    <s v="sq"/>
    <s v="sq"/>
    <n v="27872.98"/>
    <n v="91504159.730000004"/>
    <n v="91504159.730000004"/>
    <s v="Giza"/>
  </r>
  <r>
    <s v="ORD109909"/>
    <s v="iPhone 13"/>
    <x v="0"/>
    <x v="4"/>
    <x v="2"/>
    <x v="4"/>
    <n v="14600.75"/>
    <n v="1"/>
    <x v="9903"/>
    <x v="322"/>
    <n v="3156"/>
    <x v="164"/>
    <m/>
    <m/>
    <s v="Amazon"/>
    <s v="Amazon"/>
    <n v="99349.3"/>
    <n v="92327183.770000085"/>
    <n v="92327183.770000085"/>
    <s v="Riyadh"/>
  </r>
  <r>
    <s v="ORD109910"/>
    <s v="Nike Air Max"/>
    <x v="1"/>
    <x v="1"/>
    <x v="1"/>
    <x v="0"/>
    <n v="19243.07"/>
    <n v="1"/>
    <x v="9904"/>
    <x v="310"/>
    <n v="2367"/>
    <x v="323"/>
    <m/>
    <m/>
    <s v="Jumia"/>
    <s v="Jum"/>
    <n v="16284.02"/>
    <n v="91504159.730000004"/>
    <n v="91504159.730000004"/>
    <s v="Cairo"/>
  </r>
  <r>
    <s v="ORD109911"/>
    <s v="Dell Inspiron 3501"/>
    <x v="3"/>
    <x v="8"/>
    <x v="1"/>
    <x v="0"/>
    <n v="189.94"/>
    <n v="2"/>
    <x v="9905"/>
    <x v="154"/>
    <n v="1259"/>
    <x v="113"/>
    <m/>
    <m/>
    <s v="Jumia"/>
    <s v="Jum"/>
    <n v="16284.02"/>
    <n v="57542997.559999913"/>
    <n v="57542997.559999913"/>
    <s v="Cairo"/>
  </r>
  <r>
    <s v="ORD109912"/>
    <s v="Samsung Galaxy A14"/>
    <x v="0"/>
    <x v="0"/>
    <x v="2"/>
    <x v="5"/>
    <n v="8290.82"/>
    <n v="1"/>
    <x v="9906"/>
    <x v="115"/>
    <n v="1614"/>
    <x v="188"/>
    <m/>
    <m/>
    <s v="Amazon"/>
    <s v="Amazon"/>
    <n v="27872.98"/>
    <n v="92327183.770000085"/>
    <n v="92327183.770000085"/>
    <s v="Giza"/>
  </r>
  <r>
    <s v="ORD109913"/>
    <s v="Adidas Running Shoes"/>
    <x v="1"/>
    <x v="9"/>
    <x v="0"/>
    <x v="1"/>
    <n v="8172.75"/>
    <n v="2"/>
    <x v="9907"/>
    <x v="153"/>
    <n v="553"/>
    <x v="127"/>
    <m/>
    <m/>
    <s v="sq"/>
    <s v="sq"/>
    <n v="13290.4"/>
    <n v="91504159.730000004"/>
    <n v="91504159.730000004"/>
    <s v="Alexandria"/>
  </r>
  <r>
    <s v="ORD109914"/>
    <s v="T-shirt Cotton"/>
    <x v="1"/>
    <x v="5"/>
    <x v="0"/>
    <x v="0"/>
    <n v="6732.88"/>
    <n v="3"/>
    <x v="9908"/>
    <x v="47"/>
    <n v="2973"/>
    <x v="192"/>
    <m/>
    <m/>
    <s v="sq"/>
    <s v="sq"/>
    <n v="16284.02"/>
    <n v="91504159.730000004"/>
    <n v="91504159.730000004"/>
    <s v="Cairo"/>
  </r>
  <r>
    <s v="ORD109915"/>
    <s v="T-shirt Cotton"/>
    <x v="1"/>
    <x v="5"/>
    <x v="0"/>
    <x v="2"/>
    <n v="9625.17"/>
    <n v="1"/>
    <x v="9909"/>
    <x v="6"/>
    <n v="3334"/>
    <x v="88"/>
    <m/>
    <m/>
    <s v="sq"/>
    <s v="sq"/>
    <n v="26648.76"/>
    <n v="91504159.730000004"/>
    <n v="91504159.730000004"/>
    <s v="Casablanca"/>
  </r>
  <r>
    <s v="ORD109916"/>
    <s v="Smartwatch FitPro"/>
    <x v="4"/>
    <x v="6"/>
    <x v="1"/>
    <x v="5"/>
    <n v="1688.09"/>
    <n v="5"/>
    <x v="9910"/>
    <x v="63"/>
    <n v="2032"/>
    <x v="96"/>
    <m/>
    <m/>
    <s v="Jumia"/>
    <s v="Jum"/>
    <n v="27872.98"/>
    <n v="31420413.200000018"/>
    <n v="31420413.200000018"/>
    <s v="Giza"/>
  </r>
  <r>
    <s v="ORD109917"/>
    <s v="Dell Inspiron 3501"/>
    <x v="3"/>
    <x v="8"/>
    <x v="2"/>
    <x v="1"/>
    <n v="15140.13"/>
    <n v="5"/>
    <x v="9911"/>
    <x v="222"/>
    <n v="4305"/>
    <x v="266"/>
    <m/>
    <m/>
    <s v="Amazon"/>
    <s v="Amazon"/>
    <n v="13290.4"/>
    <n v="57542997.559999913"/>
    <n v="57542997.559999913"/>
    <s v="Alexandria"/>
  </r>
  <r>
    <s v="ORD109918"/>
    <s v="Bluetooth Headset"/>
    <x v="2"/>
    <x v="2"/>
    <x v="0"/>
    <x v="5"/>
    <n v="15596.57"/>
    <n v="1"/>
    <x v="9912"/>
    <x v="389"/>
    <n v="4065"/>
    <x v="249"/>
    <m/>
    <m/>
    <s v="sq"/>
    <s v="sq"/>
    <n v="27872.98"/>
    <n v="29200970.130000021"/>
    <n v="29200970.130000021"/>
    <s v="Giza"/>
  </r>
  <r>
    <s v="ORD109919"/>
    <s v="Dell Inspiron 3501"/>
    <x v="3"/>
    <x v="8"/>
    <x v="1"/>
    <x v="5"/>
    <n v="15759.45"/>
    <n v="5"/>
    <x v="9913"/>
    <x v="184"/>
    <n v="3049"/>
    <x v="46"/>
    <m/>
    <m/>
    <s v="Jumia"/>
    <s v="Jum"/>
    <n v="27872.98"/>
    <n v="57542997.559999913"/>
    <n v="57542997.559999913"/>
    <s v="Giza"/>
  </r>
  <r>
    <s v="ORD109920"/>
    <s v="Bluetooth Headset"/>
    <x v="2"/>
    <x v="2"/>
    <x v="2"/>
    <x v="0"/>
    <n v="1520.65"/>
    <n v="5"/>
    <x v="9914"/>
    <x v="136"/>
    <n v="1646"/>
    <x v="138"/>
    <m/>
    <m/>
    <s v="Amazon"/>
    <s v="Amazon"/>
    <n v="16284.02"/>
    <n v="29200970.130000021"/>
    <n v="29200970.130000021"/>
    <s v="Cairo"/>
  </r>
  <r>
    <s v="ORD109921"/>
    <s v="Bluetooth Headset"/>
    <x v="2"/>
    <x v="2"/>
    <x v="1"/>
    <x v="2"/>
    <n v="16466.75"/>
    <n v="2"/>
    <x v="9915"/>
    <x v="322"/>
    <n v="3021"/>
    <x v="264"/>
    <m/>
    <m/>
    <s v="Jumia"/>
    <s v="Jum"/>
    <n v="26648.76"/>
    <n v="29200970.130000021"/>
    <n v="29200970.130000021"/>
    <s v="Casablanca"/>
  </r>
  <r>
    <s v="ORD109922"/>
    <s v="Samsung Galaxy A14"/>
    <x v="0"/>
    <x v="0"/>
    <x v="1"/>
    <x v="1"/>
    <n v="7067.25"/>
    <n v="3"/>
    <x v="9916"/>
    <x v="87"/>
    <n v="2142"/>
    <x v="68"/>
    <m/>
    <m/>
    <s v="Jumia"/>
    <s v="Jum"/>
    <n v="13290.4"/>
    <n v="92327183.770000085"/>
    <n v="92327183.770000085"/>
    <s v="Alexandria"/>
  </r>
  <r>
    <s v="ORD109923"/>
    <s v="Bluetooth Headset"/>
    <x v="2"/>
    <x v="2"/>
    <x v="2"/>
    <x v="4"/>
    <n v="2522.7399999999998"/>
    <n v="5"/>
    <x v="9917"/>
    <x v="343"/>
    <n v="4441"/>
    <x v="321"/>
    <m/>
    <m/>
    <s v="Amazon"/>
    <s v="Amazon"/>
    <n v="99349.3"/>
    <n v="29200970.130000021"/>
    <n v="29200970.130000021"/>
    <s v="Riyadh"/>
  </r>
  <r>
    <s v="ORD109924"/>
    <s v="HP Pavilion Laptop"/>
    <x v="3"/>
    <x v="3"/>
    <x v="2"/>
    <x v="0"/>
    <n v="3999.39"/>
    <n v="1"/>
    <x v="9918"/>
    <x v="314"/>
    <n v="4367"/>
    <x v="132"/>
    <m/>
    <m/>
    <s v="Amazon"/>
    <s v="Amazon"/>
    <n v="16284.02"/>
    <n v="57542997.559999913"/>
    <n v="57542997.559999913"/>
    <s v="Cairo"/>
  </r>
  <r>
    <s v="ORD109925"/>
    <s v="T-shirt Cotton"/>
    <x v="1"/>
    <x v="5"/>
    <x v="2"/>
    <x v="2"/>
    <n v="12686.18"/>
    <n v="1"/>
    <x v="9919"/>
    <x v="25"/>
    <n v="412"/>
    <x v="281"/>
    <m/>
    <m/>
    <s v="Amazon"/>
    <s v="Amazon"/>
    <n v="26648.76"/>
    <n v="91504159.730000004"/>
    <n v="91504159.730000004"/>
    <s v="Casablanca"/>
  </r>
  <r>
    <s v="ORD109926"/>
    <s v="Xiaomi Redmi Note 12"/>
    <x v="0"/>
    <x v="7"/>
    <x v="2"/>
    <x v="0"/>
    <n v="14618"/>
    <n v="1"/>
    <x v="9920"/>
    <x v="23"/>
    <n v="942"/>
    <x v="132"/>
    <m/>
    <m/>
    <s v="Amazon"/>
    <s v="Amazon"/>
    <n v="16284.02"/>
    <n v="92327183.770000085"/>
    <n v="92327183.770000085"/>
    <s v="Cairo"/>
  </r>
  <r>
    <s v="ORD109927"/>
    <s v="Smartwatch FitPro"/>
    <x v="4"/>
    <x v="6"/>
    <x v="1"/>
    <x v="1"/>
    <n v="6338.95"/>
    <n v="1"/>
    <x v="9921"/>
    <x v="317"/>
    <n v="642"/>
    <x v="164"/>
    <m/>
    <m/>
    <s v="Jumia"/>
    <s v="Jum"/>
    <n v="13290.4"/>
    <n v="31420413.200000018"/>
    <n v="31420413.200000018"/>
    <s v="Alexandria"/>
  </r>
  <r>
    <s v="ORD109928"/>
    <s v="Samsung Galaxy A14"/>
    <x v="0"/>
    <x v="0"/>
    <x v="1"/>
    <x v="0"/>
    <n v="10830.94"/>
    <n v="5"/>
    <x v="9922"/>
    <x v="45"/>
    <n v="1228"/>
    <x v="138"/>
    <m/>
    <m/>
    <s v="Jumia"/>
    <s v="Jum"/>
    <n v="16284.02"/>
    <n v="92327183.770000085"/>
    <n v="92327183.770000085"/>
    <s v="Cairo"/>
  </r>
  <r>
    <s v="ORD109929"/>
    <s v="Smartwatch FitPro"/>
    <x v="4"/>
    <x v="6"/>
    <x v="1"/>
    <x v="5"/>
    <n v="11127.34"/>
    <n v="4"/>
    <x v="9923"/>
    <x v="48"/>
    <n v="4530"/>
    <x v="24"/>
    <m/>
    <m/>
    <s v="Jumia"/>
    <s v="Jum"/>
    <n v="27872.98"/>
    <n v="31420413.200000018"/>
    <n v="31420413.200000018"/>
    <s v="Giza"/>
  </r>
  <r>
    <s v="ORD109930"/>
    <s v="Nike Air Max"/>
    <x v="1"/>
    <x v="1"/>
    <x v="2"/>
    <x v="5"/>
    <n v="4799.51"/>
    <n v="4"/>
    <x v="9924"/>
    <x v="87"/>
    <n v="4838"/>
    <x v="245"/>
    <m/>
    <m/>
    <s v="Amazon"/>
    <s v="Amazon"/>
    <n v="27872.98"/>
    <n v="91504159.730000004"/>
    <n v="91504159.730000004"/>
    <s v="Giza"/>
  </r>
  <r>
    <s v="ORD109931"/>
    <s v="HP Pavilion Laptop"/>
    <x v="3"/>
    <x v="3"/>
    <x v="0"/>
    <x v="1"/>
    <n v="5425.98"/>
    <n v="1"/>
    <x v="9925"/>
    <x v="384"/>
    <n v="3098"/>
    <x v="255"/>
    <m/>
    <m/>
    <s v="sq"/>
    <s v="sq"/>
    <n v="13290.4"/>
    <n v="57542997.559999913"/>
    <n v="57542997.559999913"/>
    <s v="Alexandria"/>
  </r>
  <r>
    <s v="ORD109932"/>
    <s v="Dell Inspiron 3501"/>
    <x v="3"/>
    <x v="8"/>
    <x v="1"/>
    <x v="0"/>
    <n v="4141.3500000000004"/>
    <n v="3"/>
    <x v="9926"/>
    <x v="117"/>
    <n v="4346"/>
    <x v="127"/>
    <m/>
    <m/>
    <s v="Jumia"/>
    <s v="Jum"/>
    <n v="16284.02"/>
    <n v="57542997.559999913"/>
    <n v="57542997.559999913"/>
    <s v="Cairo"/>
  </r>
  <r>
    <s v="ORD109933"/>
    <s v="T-shirt Cotton"/>
    <x v="1"/>
    <x v="5"/>
    <x v="2"/>
    <x v="0"/>
    <n v="798.03"/>
    <n v="1"/>
    <x v="9927"/>
    <x v="201"/>
    <n v="4429"/>
    <x v="240"/>
    <m/>
    <m/>
    <s v="Amazon"/>
    <s v="Amazon"/>
    <n v="16284.02"/>
    <n v="91504159.730000004"/>
    <n v="91504159.730000004"/>
    <s v="Cairo"/>
  </r>
  <r>
    <s v="ORD109934"/>
    <s v="Samsung Galaxy A14"/>
    <x v="0"/>
    <x v="0"/>
    <x v="2"/>
    <x v="1"/>
    <n v="1763.31"/>
    <n v="2"/>
    <x v="9928"/>
    <x v="56"/>
    <n v="3492"/>
    <x v="297"/>
    <m/>
    <m/>
    <s v="Amazon"/>
    <s v="Amazon"/>
    <n v="13290.4"/>
    <n v="92327183.770000085"/>
    <n v="92327183.770000085"/>
    <s v="Alexandria"/>
  </r>
  <r>
    <s v="ORD109935"/>
    <s v="iPhone 13"/>
    <x v="0"/>
    <x v="4"/>
    <x v="0"/>
    <x v="2"/>
    <n v="2704.57"/>
    <n v="2"/>
    <x v="9929"/>
    <x v="291"/>
    <n v="3966"/>
    <x v="337"/>
    <m/>
    <m/>
    <s v="sq"/>
    <s v="sq"/>
    <n v="26648.76"/>
    <n v="92327183.770000085"/>
    <n v="92327183.770000085"/>
    <s v="Casablanca"/>
  </r>
  <r>
    <s v="ORD109936"/>
    <s v="iPhone 13"/>
    <x v="0"/>
    <x v="4"/>
    <x v="0"/>
    <x v="3"/>
    <n v="14798.24"/>
    <n v="2"/>
    <x v="9930"/>
    <x v="102"/>
    <n v="465"/>
    <x v="284"/>
    <m/>
    <m/>
    <s v="sq"/>
    <s v="sq"/>
    <n v="3665.44"/>
    <n v="92327183.770000085"/>
    <n v="92327183.770000085"/>
    <s v="Dubai"/>
  </r>
  <r>
    <s v="ORD109937"/>
    <s v="Smartwatch FitPro"/>
    <x v="4"/>
    <x v="6"/>
    <x v="1"/>
    <x v="1"/>
    <n v="8704.75"/>
    <n v="2"/>
    <x v="9931"/>
    <x v="270"/>
    <n v="4258"/>
    <x v="1"/>
    <m/>
    <m/>
    <s v="Jumia"/>
    <s v="Jum"/>
    <n v="13290.4"/>
    <n v="31420413.200000018"/>
    <n v="31420413.200000018"/>
    <s v="Alexandria"/>
  </r>
  <r>
    <s v="ORD109938"/>
    <s v="Xiaomi Redmi Note 12"/>
    <x v="0"/>
    <x v="7"/>
    <x v="1"/>
    <x v="2"/>
    <n v="2194.6"/>
    <n v="2"/>
    <x v="9932"/>
    <x v="350"/>
    <n v="3000"/>
    <x v="136"/>
    <m/>
    <m/>
    <s v="Jumia"/>
    <s v="Jum"/>
    <n v="26648.76"/>
    <n v="92327183.770000085"/>
    <n v="92327183.770000085"/>
    <s v="Casablanca"/>
  </r>
  <r>
    <s v="ORD109939"/>
    <s v="Adidas Running Shoes"/>
    <x v="1"/>
    <x v="9"/>
    <x v="2"/>
    <x v="4"/>
    <n v="5801.74"/>
    <n v="4"/>
    <x v="9933"/>
    <x v="57"/>
    <n v="2530"/>
    <x v="237"/>
    <m/>
    <m/>
    <s v="Amazon"/>
    <s v="Amazon"/>
    <n v="99349.3"/>
    <n v="91504159.730000004"/>
    <n v="91504159.730000004"/>
    <s v="Riyadh"/>
  </r>
  <r>
    <s v="ORD109940"/>
    <s v="Nike Air Max"/>
    <x v="1"/>
    <x v="1"/>
    <x v="2"/>
    <x v="4"/>
    <n v="14666.76"/>
    <n v="5"/>
    <x v="9934"/>
    <x v="134"/>
    <n v="568"/>
    <x v="200"/>
    <m/>
    <m/>
    <s v="Amazon"/>
    <s v="Amazon"/>
    <n v="99349.3"/>
    <n v="91504159.730000004"/>
    <n v="91504159.730000004"/>
    <s v="Riyadh"/>
  </r>
  <r>
    <s v="ORD109941"/>
    <s v="T-shirt Cotton"/>
    <x v="1"/>
    <x v="5"/>
    <x v="2"/>
    <x v="2"/>
    <n v="16669.830000000002"/>
    <n v="1"/>
    <x v="9935"/>
    <x v="187"/>
    <n v="877"/>
    <x v="100"/>
    <m/>
    <m/>
    <s v="Amazon"/>
    <s v="Amazon"/>
    <n v="26648.76"/>
    <n v="91504159.730000004"/>
    <n v="91504159.730000004"/>
    <s v="Casablanca"/>
  </r>
  <r>
    <s v="ORD109942"/>
    <s v="Samsung Galaxy A14"/>
    <x v="0"/>
    <x v="0"/>
    <x v="0"/>
    <x v="5"/>
    <n v="1138.45"/>
    <n v="5"/>
    <x v="9936"/>
    <x v="344"/>
    <n v="3180"/>
    <x v="264"/>
    <m/>
    <m/>
    <s v="sq"/>
    <s v="sq"/>
    <n v="27872.98"/>
    <n v="92327183.770000085"/>
    <n v="92327183.770000085"/>
    <s v="Giza"/>
  </r>
  <r>
    <s v="ORD109943"/>
    <s v="T-shirt Cotton"/>
    <x v="1"/>
    <x v="5"/>
    <x v="2"/>
    <x v="1"/>
    <n v="13030.3"/>
    <n v="1"/>
    <x v="9937"/>
    <x v="185"/>
    <n v="3066"/>
    <x v="18"/>
    <m/>
    <m/>
    <s v="Amazon"/>
    <s v="Amazon"/>
    <n v="13290.4"/>
    <n v="91504159.730000004"/>
    <n v="91504159.730000004"/>
    <s v="Alexandria"/>
  </r>
  <r>
    <s v="ORD109944"/>
    <s v="Dell Inspiron 3501"/>
    <x v="3"/>
    <x v="8"/>
    <x v="2"/>
    <x v="5"/>
    <n v="14527.25"/>
    <n v="5"/>
    <x v="9938"/>
    <x v="92"/>
    <n v="1831"/>
    <x v="103"/>
    <m/>
    <m/>
    <s v="Amazon"/>
    <s v="Amazon"/>
    <n v="27872.98"/>
    <n v="57542997.559999913"/>
    <n v="57542997.559999913"/>
    <s v="Giza"/>
  </r>
  <r>
    <s v="ORD109945"/>
    <s v="Smartwatch FitPro"/>
    <x v="4"/>
    <x v="6"/>
    <x v="2"/>
    <x v="2"/>
    <n v="566.67999999999995"/>
    <n v="2"/>
    <x v="9939"/>
    <x v="265"/>
    <n v="1293"/>
    <x v="157"/>
    <m/>
    <m/>
    <s v="Amazon"/>
    <s v="Amazon"/>
    <n v="26648.76"/>
    <n v="31420413.200000018"/>
    <n v="31420413.200000018"/>
    <s v="Casablanca"/>
  </r>
  <r>
    <s v="ORD109946"/>
    <s v="iPhone 13"/>
    <x v="0"/>
    <x v="4"/>
    <x v="1"/>
    <x v="5"/>
    <n v="12398.1"/>
    <n v="2"/>
    <x v="9940"/>
    <x v="280"/>
    <n v="1999"/>
    <x v="0"/>
    <m/>
    <m/>
    <s v="Jumia"/>
    <s v="Jum"/>
    <n v="27872.98"/>
    <n v="92327183.770000085"/>
    <n v="92327183.770000085"/>
    <s v="Giza"/>
  </r>
  <r>
    <s v="ORD109947"/>
    <s v="Bluetooth Headset"/>
    <x v="2"/>
    <x v="2"/>
    <x v="2"/>
    <x v="5"/>
    <n v="12297.88"/>
    <n v="2"/>
    <x v="9941"/>
    <x v="122"/>
    <n v="1008"/>
    <x v="244"/>
    <m/>
    <m/>
    <s v="Amazon"/>
    <s v="Amazon"/>
    <n v="27872.98"/>
    <n v="29200970.130000021"/>
    <n v="29200970.130000021"/>
    <s v="Giza"/>
  </r>
  <r>
    <s v="ORD109948"/>
    <s v="Xiaomi Redmi Note 12"/>
    <x v="0"/>
    <x v="7"/>
    <x v="2"/>
    <x v="2"/>
    <n v="1762.73"/>
    <n v="2"/>
    <x v="9942"/>
    <x v="307"/>
    <n v="3076"/>
    <x v="304"/>
    <m/>
    <m/>
    <s v="Amazon"/>
    <s v="Amazon"/>
    <n v="26648.76"/>
    <n v="92327183.770000085"/>
    <n v="92327183.770000085"/>
    <s v="Casablanca"/>
  </r>
  <r>
    <s v="ORD109949"/>
    <s v="T-shirt Cotton"/>
    <x v="1"/>
    <x v="5"/>
    <x v="1"/>
    <x v="3"/>
    <n v="3559.77"/>
    <n v="1"/>
    <x v="9943"/>
    <x v="395"/>
    <n v="299"/>
    <x v="137"/>
    <m/>
    <m/>
    <s v="Jumia"/>
    <s v="Jum"/>
    <n v="3665.44"/>
    <n v="91504159.730000004"/>
    <n v="91504159.730000004"/>
    <s v="Dubai"/>
  </r>
  <r>
    <s v="ORD109950"/>
    <s v="Dell Inspiron 3501"/>
    <x v="3"/>
    <x v="8"/>
    <x v="0"/>
    <x v="0"/>
    <n v="12511.19"/>
    <n v="5"/>
    <x v="9944"/>
    <x v="135"/>
    <n v="4214"/>
    <x v="231"/>
    <m/>
    <m/>
    <s v="sq"/>
    <s v="sq"/>
    <n v="16284.02"/>
    <n v="57542997.559999913"/>
    <n v="57542997.559999913"/>
    <s v="Cairo"/>
  </r>
  <r>
    <s v="ORD109951"/>
    <s v="Dell Inspiron 3501"/>
    <x v="3"/>
    <x v="8"/>
    <x v="0"/>
    <x v="4"/>
    <n v="10031.07"/>
    <n v="1"/>
    <x v="9945"/>
    <x v="170"/>
    <n v="228"/>
    <x v="258"/>
    <m/>
    <m/>
    <s v="sq"/>
    <s v="sq"/>
    <n v="99349.3"/>
    <n v="57542997.559999913"/>
    <n v="57542997.559999913"/>
    <s v="Riyadh"/>
  </r>
  <r>
    <s v="ORD109952"/>
    <s v="HP Pavilion Laptop"/>
    <x v="3"/>
    <x v="3"/>
    <x v="1"/>
    <x v="3"/>
    <n v="16274.49"/>
    <n v="5"/>
    <x v="9946"/>
    <x v="125"/>
    <n v="4934"/>
    <x v="109"/>
    <m/>
    <m/>
    <s v="Jumia"/>
    <s v="Jum"/>
    <n v="3665.44"/>
    <n v="57542997.559999913"/>
    <n v="57542997.559999913"/>
    <s v="Dubai"/>
  </r>
  <r>
    <s v="ORD109953"/>
    <s v="iPhone 13"/>
    <x v="0"/>
    <x v="4"/>
    <x v="1"/>
    <x v="0"/>
    <n v="5275.5"/>
    <n v="5"/>
    <x v="9947"/>
    <x v="323"/>
    <n v="4329"/>
    <x v="349"/>
    <m/>
    <m/>
    <s v="Jumia"/>
    <s v="Jum"/>
    <n v="16284.02"/>
    <n v="92327183.770000085"/>
    <n v="92327183.770000085"/>
    <s v="Cairo"/>
  </r>
  <r>
    <s v="ORD109954"/>
    <s v="Xiaomi Redmi Note 12"/>
    <x v="0"/>
    <x v="7"/>
    <x v="2"/>
    <x v="3"/>
    <n v="9192.68"/>
    <n v="4"/>
    <x v="9948"/>
    <x v="291"/>
    <n v="4002"/>
    <x v="134"/>
    <m/>
    <m/>
    <s v="Amazon"/>
    <s v="Amazon"/>
    <n v="3665.44"/>
    <n v="92327183.770000085"/>
    <n v="92327183.770000085"/>
    <s v="Dubai"/>
  </r>
  <r>
    <s v="ORD109955"/>
    <s v="Dell Inspiron 3501"/>
    <x v="3"/>
    <x v="8"/>
    <x v="0"/>
    <x v="1"/>
    <n v="17221.77"/>
    <n v="4"/>
    <x v="9949"/>
    <x v="268"/>
    <n v="2022"/>
    <x v="5"/>
    <m/>
    <m/>
    <s v="sq"/>
    <s v="sq"/>
    <n v="13290.4"/>
    <n v="57542997.559999913"/>
    <n v="57542997.559999913"/>
    <s v="Alexandria"/>
  </r>
  <r>
    <s v="ORD109956"/>
    <s v="Xiaomi Redmi Note 12"/>
    <x v="0"/>
    <x v="7"/>
    <x v="0"/>
    <x v="3"/>
    <n v="9182.09"/>
    <n v="4"/>
    <x v="9950"/>
    <x v="209"/>
    <n v="3144"/>
    <x v="360"/>
    <m/>
    <m/>
    <s v="sq"/>
    <s v="sq"/>
    <n v="3665.44"/>
    <n v="92327183.770000085"/>
    <n v="92327183.770000085"/>
    <s v="Dubai"/>
  </r>
  <r>
    <s v="ORD109957"/>
    <s v="Samsung Galaxy A14"/>
    <x v="0"/>
    <x v="0"/>
    <x v="1"/>
    <x v="3"/>
    <n v="14539.16"/>
    <n v="1"/>
    <x v="9951"/>
    <x v="201"/>
    <n v="428"/>
    <x v="37"/>
    <m/>
    <m/>
    <s v="Jumia"/>
    <s v="Jum"/>
    <n v="3665.44"/>
    <n v="92327183.770000085"/>
    <n v="92327183.770000085"/>
    <s v="Dubai"/>
  </r>
  <r>
    <s v="ORD109958"/>
    <s v="iPhone 13"/>
    <x v="0"/>
    <x v="4"/>
    <x v="2"/>
    <x v="0"/>
    <n v="12926.83"/>
    <n v="2"/>
    <x v="9952"/>
    <x v="233"/>
    <n v="1780"/>
    <x v="112"/>
    <m/>
    <m/>
    <s v="Amazon"/>
    <s v="Amazon"/>
    <n v="16284.02"/>
    <n v="92327183.770000085"/>
    <n v="92327183.770000085"/>
    <s v="Cairo"/>
  </r>
  <r>
    <s v="ORD109959"/>
    <s v="HP Pavilion Laptop"/>
    <x v="3"/>
    <x v="3"/>
    <x v="0"/>
    <x v="2"/>
    <n v="10516.66"/>
    <n v="4"/>
    <x v="9953"/>
    <x v="219"/>
    <n v="2724"/>
    <x v="69"/>
    <m/>
    <m/>
    <s v="sq"/>
    <s v="sq"/>
    <n v="26648.76"/>
    <n v="57542997.559999913"/>
    <n v="57542997.559999913"/>
    <s v="Casablanca"/>
  </r>
  <r>
    <s v="ORD109960"/>
    <s v="Smartwatch FitPro"/>
    <x v="4"/>
    <x v="6"/>
    <x v="2"/>
    <x v="1"/>
    <n v="176.52"/>
    <n v="2"/>
    <x v="9954"/>
    <x v="123"/>
    <n v="1723"/>
    <x v="108"/>
    <m/>
    <m/>
    <s v="Amazon"/>
    <s v="Amazon"/>
    <n v="13290.4"/>
    <n v="31420413.200000018"/>
    <n v="31420413.200000018"/>
    <s v="Alexandria"/>
  </r>
  <r>
    <s v="ORD109961"/>
    <s v="Dell Inspiron 3501"/>
    <x v="3"/>
    <x v="8"/>
    <x v="2"/>
    <x v="0"/>
    <n v="8098.57"/>
    <n v="5"/>
    <x v="9955"/>
    <x v="0"/>
    <n v="3412"/>
    <x v="216"/>
    <m/>
    <m/>
    <s v="Amazon"/>
    <s v="Amazon"/>
    <n v="16284.02"/>
    <n v="57542997.559999913"/>
    <n v="57542997.559999913"/>
    <s v="Cairo"/>
  </r>
  <r>
    <s v="ORD109962"/>
    <s v="iPhone 13"/>
    <x v="0"/>
    <x v="4"/>
    <x v="1"/>
    <x v="1"/>
    <n v="8979.41"/>
    <n v="5"/>
    <x v="9956"/>
    <x v="204"/>
    <n v="494"/>
    <x v="353"/>
    <m/>
    <m/>
    <s v="Jumia"/>
    <s v="Jum"/>
    <n v="13290.4"/>
    <n v="92327183.770000085"/>
    <n v="92327183.770000085"/>
    <s v="Alexandria"/>
  </r>
  <r>
    <s v="ORD109963"/>
    <s v="Dell Inspiron 3501"/>
    <x v="3"/>
    <x v="8"/>
    <x v="0"/>
    <x v="5"/>
    <n v="12125.25"/>
    <n v="4"/>
    <x v="9957"/>
    <x v="86"/>
    <n v="250"/>
    <x v="332"/>
    <m/>
    <m/>
    <s v="sq"/>
    <s v="sq"/>
    <n v="27872.98"/>
    <n v="57542997.559999913"/>
    <n v="57542997.559999913"/>
    <s v="Giza"/>
  </r>
  <r>
    <s v="ORD109964"/>
    <s v="Bluetooth Headset"/>
    <x v="2"/>
    <x v="2"/>
    <x v="1"/>
    <x v="4"/>
    <n v="18513.150000000001"/>
    <n v="1"/>
    <x v="9958"/>
    <x v="181"/>
    <n v="4718"/>
    <x v="122"/>
    <m/>
    <m/>
    <s v="Jumia"/>
    <s v="Jum"/>
    <n v="99349.3"/>
    <n v="29200970.130000021"/>
    <n v="29200970.130000021"/>
    <s v="Riyadh"/>
  </r>
  <r>
    <s v="ORD109965"/>
    <s v="Xiaomi Redmi Note 12"/>
    <x v="0"/>
    <x v="7"/>
    <x v="0"/>
    <x v="0"/>
    <n v="6134.45"/>
    <n v="2"/>
    <x v="9959"/>
    <x v="58"/>
    <n v="4834"/>
    <x v="146"/>
    <m/>
    <m/>
    <s v="sq"/>
    <s v="sq"/>
    <n v="16284.02"/>
    <n v="92327183.770000085"/>
    <n v="92327183.770000085"/>
    <s v="Cairo"/>
  </r>
  <r>
    <s v="ORD109966"/>
    <s v="HP Pavilion Laptop"/>
    <x v="3"/>
    <x v="3"/>
    <x v="2"/>
    <x v="2"/>
    <n v="3420.82"/>
    <n v="3"/>
    <x v="9960"/>
    <x v="80"/>
    <n v="1563"/>
    <x v="275"/>
    <m/>
    <m/>
    <s v="Amazon"/>
    <s v="Amazon"/>
    <n v="26648.76"/>
    <n v="57542997.559999913"/>
    <n v="57542997.559999913"/>
    <s v="Casablanca"/>
  </r>
  <r>
    <s v="ORD109967"/>
    <s v="Xiaomi Redmi Note 12"/>
    <x v="0"/>
    <x v="7"/>
    <x v="1"/>
    <x v="0"/>
    <n v="13164.66"/>
    <n v="2"/>
    <x v="9961"/>
    <x v="39"/>
    <n v="3378"/>
    <x v="288"/>
    <m/>
    <m/>
    <s v="Jumia"/>
    <s v="Jum"/>
    <n v="16284.02"/>
    <n v="92327183.770000085"/>
    <n v="92327183.770000085"/>
    <s v="Cairo"/>
  </r>
  <r>
    <s v="ORD109968"/>
    <s v="Dell Inspiron 3501"/>
    <x v="3"/>
    <x v="8"/>
    <x v="1"/>
    <x v="0"/>
    <n v="17620.82"/>
    <n v="4"/>
    <x v="9962"/>
    <x v="371"/>
    <n v="3124"/>
    <x v="132"/>
    <m/>
    <m/>
    <s v="Jumia"/>
    <s v="Jum"/>
    <n v="16284.02"/>
    <n v="57542997.559999913"/>
    <n v="57542997.559999913"/>
    <s v="Cairo"/>
  </r>
  <r>
    <s v="ORD109969"/>
    <s v="Samsung Galaxy A14"/>
    <x v="0"/>
    <x v="0"/>
    <x v="2"/>
    <x v="0"/>
    <n v="5693.84"/>
    <n v="2"/>
    <x v="9963"/>
    <x v="186"/>
    <n v="1106"/>
    <x v="290"/>
    <m/>
    <m/>
    <s v="Amazon"/>
    <s v="Amazon"/>
    <n v="16284.02"/>
    <n v="92327183.770000085"/>
    <n v="92327183.770000085"/>
    <s v="Cairo"/>
  </r>
  <r>
    <s v="ORD109970"/>
    <s v="iPhone 13"/>
    <x v="0"/>
    <x v="4"/>
    <x v="0"/>
    <x v="1"/>
    <n v="18829.330000000002"/>
    <n v="2"/>
    <x v="9964"/>
    <x v="311"/>
    <n v="4472"/>
    <x v="76"/>
    <m/>
    <m/>
    <s v="sq"/>
    <s v="sq"/>
    <n v="13290.4"/>
    <n v="92327183.770000085"/>
    <n v="92327183.770000085"/>
    <s v="Alexandria"/>
  </r>
  <r>
    <s v="ORD109971"/>
    <s v="HP Pavilion Laptop"/>
    <x v="3"/>
    <x v="3"/>
    <x v="1"/>
    <x v="5"/>
    <n v="18338.2"/>
    <n v="3"/>
    <x v="9965"/>
    <x v="166"/>
    <n v="1445"/>
    <x v="74"/>
    <m/>
    <m/>
    <s v="Jumia"/>
    <s v="Jum"/>
    <n v="27872.98"/>
    <n v="57542997.559999913"/>
    <n v="57542997.559999913"/>
    <s v="Giza"/>
  </r>
  <r>
    <s v="ORD109972"/>
    <s v="Smartwatch FitPro"/>
    <x v="4"/>
    <x v="6"/>
    <x v="0"/>
    <x v="3"/>
    <n v="982.26"/>
    <n v="1"/>
    <x v="9966"/>
    <x v="15"/>
    <n v="4638"/>
    <x v="76"/>
    <m/>
    <m/>
    <s v="sq"/>
    <s v="sq"/>
    <n v="3665.44"/>
    <n v="31420413.200000018"/>
    <n v="31420413.200000018"/>
    <s v="Dubai"/>
  </r>
  <r>
    <s v="ORD109973"/>
    <s v="Samsung Galaxy A14"/>
    <x v="0"/>
    <x v="0"/>
    <x v="0"/>
    <x v="4"/>
    <n v="12778.33"/>
    <n v="3"/>
    <x v="9967"/>
    <x v="15"/>
    <n v="1252"/>
    <x v="187"/>
    <m/>
    <m/>
    <s v="sq"/>
    <s v="sq"/>
    <n v="99349.3"/>
    <n v="92327183.770000085"/>
    <n v="92327183.770000085"/>
    <s v="Riyadh"/>
  </r>
  <r>
    <s v="ORD109974"/>
    <s v="Bluetooth Headset"/>
    <x v="2"/>
    <x v="2"/>
    <x v="2"/>
    <x v="1"/>
    <n v="6865.56"/>
    <n v="1"/>
    <x v="9968"/>
    <x v="335"/>
    <n v="2092"/>
    <x v="276"/>
    <m/>
    <m/>
    <s v="Amazon"/>
    <s v="Amazon"/>
    <n v="13290.4"/>
    <n v="29200970.130000021"/>
    <n v="29200970.130000021"/>
    <s v="Alexandria"/>
  </r>
  <r>
    <s v="ORD109975"/>
    <s v="Bluetooth Headset"/>
    <x v="2"/>
    <x v="2"/>
    <x v="0"/>
    <x v="3"/>
    <n v="4203.17"/>
    <n v="3"/>
    <x v="9969"/>
    <x v="13"/>
    <n v="3765"/>
    <x v="181"/>
    <m/>
    <m/>
    <s v="sq"/>
    <s v="sq"/>
    <n v="3665.44"/>
    <n v="29200970.130000021"/>
    <n v="29200970.130000021"/>
    <s v="Dubai"/>
  </r>
  <r>
    <s v="ORD109976"/>
    <s v="Samsung Galaxy A14"/>
    <x v="0"/>
    <x v="0"/>
    <x v="0"/>
    <x v="1"/>
    <n v="1136.8599999999999"/>
    <n v="3"/>
    <x v="9970"/>
    <x v="382"/>
    <n v="839"/>
    <x v="220"/>
    <m/>
    <m/>
    <s v="sq"/>
    <s v="sq"/>
    <n v="13290.4"/>
    <n v="92327183.770000085"/>
    <n v="92327183.770000085"/>
    <s v="Alexandria"/>
  </r>
  <r>
    <s v="ORD109977"/>
    <s v="iPhone 13"/>
    <x v="0"/>
    <x v="4"/>
    <x v="2"/>
    <x v="0"/>
    <n v="2675.05"/>
    <n v="1"/>
    <x v="9971"/>
    <x v="11"/>
    <n v="3215"/>
    <x v="74"/>
    <m/>
    <m/>
    <s v="Amazon"/>
    <s v="Amazon"/>
    <n v="16284.02"/>
    <n v="92327183.770000085"/>
    <n v="92327183.770000085"/>
    <s v="Cairo"/>
  </r>
  <r>
    <s v="ORD109978"/>
    <s v="Xiaomi Redmi Note 12"/>
    <x v="0"/>
    <x v="7"/>
    <x v="2"/>
    <x v="0"/>
    <n v="3850.47"/>
    <n v="1"/>
    <x v="9972"/>
    <x v="354"/>
    <n v="3581"/>
    <x v="260"/>
    <m/>
    <m/>
    <s v="Amazon"/>
    <s v="Amazon"/>
    <n v="16284.02"/>
    <n v="92327183.770000085"/>
    <n v="92327183.770000085"/>
    <s v="Cairo"/>
  </r>
  <r>
    <s v="ORD109979"/>
    <s v="Smartwatch FitPro"/>
    <x v="4"/>
    <x v="6"/>
    <x v="0"/>
    <x v="5"/>
    <n v="10315.049999999999"/>
    <n v="1"/>
    <x v="9973"/>
    <x v="194"/>
    <n v="479"/>
    <x v="34"/>
    <m/>
    <m/>
    <s v="sq"/>
    <s v="sq"/>
    <n v="27872.98"/>
    <n v="31420413.200000018"/>
    <n v="31420413.200000018"/>
    <s v="Giza"/>
  </r>
  <r>
    <s v="ORD109980"/>
    <s v="Nike Air Max"/>
    <x v="1"/>
    <x v="1"/>
    <x v="2"/>
    <x v="3"/>
    <n v="15257.93"/>
    <n v="5"/>
    <x v="9974"/>
    <x v="211"/>
    <n v="2131"/>
    <x v="4"/>
    <m/>
    <m/>
    <s v="Amazon"/>
    <s v="Amazon"/>
    <n v="3665.44"/>
    <n v="91504159.730000004"/>
    <n v="91504159.730000004"/>
    <s v="Dubai"/>
  </r>
  <r>
    <s v="ORD109981"/>
    <s v="iPhone 13"/>
    <x v="0"/>
    <x v="4"/>
    <x v="1"/>
    <x v="3"/>
    <n v="12830.85"/>
    <n v="2"/>
    <x v="9975"/>
    <x v="294"/>
    <n v="698"/>
    <x v="271"/>
    <m/>
    <m/>
    <s v="Jumia"/>
    <s v="Jum"/>
    <n v="3665.44"/>
    <n v="92327183.770000085"/>
    <n v="92327183.770000085"/>
    <s v="Dubai"/>
  </r>
  <r>
    <s v="ORD109982"/>
    <s v="T-shirt Cotton"/>
    <x v="1"/>
    <x v="5"/>
    <x v="2"/>
    <x v="3"/>
    <n v="6093.55"/>
    <n v="4"/>
    <x v="9976"/>
    <x v="89"/>
    <n v="3604"/>
    <x v="276"/>
    <m/>
    <m/>
    <s v="Amazon"/>
    <s v="Amazon"/>
    <n v="3665.44"/>
    <n v="91504159.730000004"/>
    <n v="91504159.730000004"/>
    <s v="Dubai"/>
  </r>
  <r>
    <s v="ORD109983"/>
    <s v="Dell Inspiron 3501"/>
    <x v="3"/>
    <x v="8"/>
    <x v="2"/>
    <x v="1"/>
    <n v="7339.72"/>
    <n v="5"/>
    <x v="9977"/>
    <x v="239"/>
    <n v="3518"/>
    <x v="73"/>
    <m/>
    <m/>
    <s v="Amazon"/>
    <s v="Amazon"/>
    <n v="13290.4"/>
    <n v="57542997.559999913"/>
    <n v="57542997.559999913"/>
    <s v="Alexandria"/>
  </r>
  <r>
    <s v="ORD109984"/>
    <s v="Adidas Running Shoes"/>
    <x v="1"/>
    <x v="9"/>
    <x v="0"/>
    <x v="3"/>
    <n v="15847.46"/>
    <n v="5"/>
    <x v="9978"/>
    <x v="90"/>
    <n v="4700"/>
    <x v="22"/>
    <m/>
    <m/>
    <s v="sq"/>
    <s v="sq"/>
    <n v="3665.44"/>
    <n v="91504159.730000004"/>
    <n v="91504159.730000004"/>
    <s v="Dubai"/>
  </r>
  <r>
    <s v="ORD109985"/>
    <s v="iPhone 13"/>
    <x v="0"/>
    <x v="4"/>
    <x v="0"/>
    <x v="0"/>
    <n v="15329.04"/>
    <n v="5"/>
    <x v="9979"/>
    <x v="344"/>
    <n v="15"/>
    <x v="280"/>
    <m/>
    <m/>
    <s v="sq"/>
    <s v="sq"/>
    <n v="16284.02"/>
    <n v="92327183.770000085"/>
    <n v="92327183.770000085"/>
    <s v="Cairo"/>
  </r>
  <r>
    <s v="ORD109986"/>
    <s v="Samsung Galaxy A14"/>
    <x v="0"/>
    <x v="0"/>
    <x v="0"/>
    <x v="3"/>
    <n v="18415.53"/>
    <n v="1"/>
    <x v="9980"/>
    <x v="79"/>
    <n v="2446"/>
    <x v="287"/>
    <m/>
    <m/>
    <s v="sq"/>
    <s v="sq"/>
    <n v="3665.44"/>
    <n v="92327183.770000085"/>
    <n v="92327183.770000085"/>
    <s v="Dubai"/>
  </r>
  <r>
    <s v="ORD109987"/>
    <s v="Nike Air Max"/>
    <x v="1"/>
    <x v="1"/>
    <x v="2"/>
    <x v="2"/>
    <n v="17139.830000000002"/>
    <n v="2"/>
    <x v="9981"/>
    <x v="366"/>
    <n v="920"/>
    <x v="205"/>
    <m/>
    <m/>
    <s v="Amazon"/>
    <s v="Amazon"/>
    <n v="26648.76"/>
    <n v="91504159.730000004"/>
    <n v="91504159.730000004"/>
    <s v="Casablanca"/>
  </r>
  <r>
    <s v="ORD109988"/>
    <s v="Dell Inspiron 3501"/>
    <x v="3"/>
    <x v="8"/>
    <x v="2"/>
    <x v="5"/>
    <n v="9093.51"/>
    <n v="5"/>
    <x v="9982"/>
    <x v="198"/>
    <n v="4273"/>
    <x v="208"/>
    <m/>
    <m/>
    <s v="Amazon"/>
    <s v="Amazon"/>
    <n v="27872.98"/>
    <n v="57542997.559999913"/>
    <n v="57542997.559999913"/>
    <s v="Giza"/>
  </r>
  <r>
    <s v="ORD109989"/>
    <s v="Bluetooth Headset"/>
    <x v="2"/>
    <x v="2"/>
    <x v="2"/>
    <x v="2"/>
    <n v="6882.22"/>
    <n v="5"/>
    <x v="9983"/>
    <x v="328"/>
    <n v="2771"/>
    <x v="328"/>
    <m/>
    <m/>
    <s v="Amazon"/>
    <s v="Amazon"/>
    <n v="26648.76"/>
    <n v="29200970.130000021"/>
    <n v="29200970.130000021"/>
    <s v="Casablanca"/>
  </r>
  <r>
    <s v="ORD109990"/>
    <s v="Samsung Galaxy A14"/>
    <x v="0"/>
    <x v="0"/>
    <x v="0"/>
    <x v="2"/>
    <n v="3397.33"/>
    <n v="4"/>
    <x v="9984"/>
    <x v="274"/>
    <n v="370"/>
    <x v="313"/>
    <m/>
    <m/>
    <s v="sq"/>
    <s v="sq"/>
    <n v="26648.76"/>
    <n v="92327183.770000085"/>
    <n v="92327183.770000085"/>
    <s v="Casablanca"/>
  </r>
  <r>
    <s v="ORD109991"/>
    <s v="iPhone 13"/>
    <x v="0"/>
    <x v="4"/>
    <x v="1"/>
    <x v="1"/>
    <n v="5108.58"/>
    <n v="5"/>
    <x v="9985"/>
    <x v="47"/>
    <n v="1586"/>
    <x v="126"/>
    <m/>
    <m/>
    <s v="Jumia"/>
    <s v="Jum"/>
    <n v="13290.4"/>
    <n v="92327183.770000085"/>
    <n v="92327183.770000085"/>
    <s v="Alexandria"/>
  </r>
  <r>
    <s v="ORD109992"/>
    <s v="Nike Air Max"/>
    <x v="1"/>
    <x v="1"/>
    <x v="1"/>
    <x v="0"/>
    <n v="12745.76"/>
    <n v="3"/>
    <x v="9986"/>
    <x v="75"/>
    <n v="785"/>
    <x v="191"/>
    <m/>
    <m/>
    <s v="Jumia"/>
    <s v="Jum"/>
    <n v="16284.02"/>
    <n v="91504159.730000004"/>
    <n v="91504159.730000004"/>
    <s v="Cairo"/>
  </r>
  <r>
    <s v="ORD109993"/>
    <s v="iPhone 13"/>
    <x v="0"/>
    <x v="4"/>
    <x v="0"/>
    <x v="2"/>
    <n v="19530.95"/>
    <n v="4"/>
    <x v="9987"/>
    <x v="24"/>
    <n v="4356"/>
    <x v="333"/>
    <m/>
    <m/>
    <s v="sq"/>
    <s v="sq"/>
    <n v="26648.76"/>
    <n v="92327183.770000085"/>
    <n v="92327183.770000085"/>
    <s v="Casablanca"/>
  </r>
  <r>
    <s v="ORD109994"/>
    <s v="Adidas Running Shoes"/>
    <x v="1"/>
    <x v="9"/>
    <x v="1"/>
    <x v="0"/>
    <n v="6384.43"/>
    <n v="3"/>
    <x v="9988"/>
    <x v="258"/>
    <n v="2551"/>
    <x v="229"/>
    <m/>
    <m/>
    <s v="Jumia"/>
    <s v="Jum"/>
    <n v="16284.02"/>
    <n v="91504159.730000004"/>
    <n v="91504159.730000004"/>
    <s v="Cairo"/>
  </r>
  <r>
    <s v="ORD109995"/>
    <s v="HP Pavilion Laptop"/>
    <x v="3"/>
    <x v="3"/>
    <x v="1"/>
    <x v="4"/>
    <n v="3571.93"/>
    <n v="1"/>
    <x v="9989"/>
    <x v="262"/>
    <n v="2154"/>
    <x v="201"/>
    <m/>
    <m/>
    <s v="Jumia"/>
    <s v="Jum"/>
    <n v="99349.3"/>
    <n v="57542997.559999913"/>
    <n v="57542997.559999913"/>
    <s v="Riyadh"/>
  </r>
  <r>
    <s v="ORD109996"/>
    <s v="Adidas Running Shoes"/>
    <x v="1"/>
    <x v="9"/>
    <x v="0"/>
    <x v="0"/>
    <n v="2974.55"/>
    <n v="4"/>
    <x v="9990"/>
    <x v="12"/>
    <n v="1796"/>
    <x v="104"/>
    <m/>
    <m/>
    <s v="sq"/>
    <s v="sq"/>
    <n v="16284.02"/>
    <n v="91504159.730000004"/>
    <n v="91504159.730000004"/>
    <s v="Cairo"/>
  </r>
  <r>
    <s v="ORD109997"/>
    <s v="Adidas Running Shoes"/>
    <x v="1"/>
    <x v="9"/>
    <x v="2"/>
    <x v="4"/>
    <n v="8646.2000000000007"/>
    <n v="1"/>
    <x v="9991"/>
    <x v="380"/>
    <n v="4001"/>
    <x v="42"/>
    <m/>
    <m/>
    <s v="Amazon"/>
    <s v="Amazon"/>
    <n v="99349.3"/>
    <n v="91504159.730000004"/>
    <n v="91504159.730000004"/>
    <s v="Riyadh"/>
  </r>
  <r>
    <s v="ORD109998"/>
    <s v="T-shirt Cotton"/>
    <x v="1"/>
    <x v="5"/>
    <x v="2"/>
    <x v="4"/>
    <n v="4960.53"/>
    <n v="4"/>
    <x v="9992"/>
    <x v="306"/>
    <n v="685"/>
    <x v="34"/>
    <m/>
    <m/>
    <s v="Amazon"/>
    <s v="Amazon"/>
    <n v="99349.3"/>
    <n v="91504159.730000004"/>
    <n v="91504159.730000004"/>
    <s v="Riyadh"/>
  </r>
  <r>
    <s v="ORD109999"/>
    <s v="Bluetooth Headset"/>
    <x v="2"/>
    <x v="2"/>
    <x v="1"/>
    <x v="2"/>
    <n v="13811.49"/>
    <n v="5"/>
    <x v="9993"/>
    <x v="257"/>
    <n v="488"/>
    <x v="77"/>
    <m/>
    <m/>
    <s v="Jumia"/>
    <s v="Jum"/>
    <n v="26648.76"/>
    <n v="29200970.130000021"/>
    <n v="29200970.130000021"/>
    <s v="Casablanca"/>
  </r>
  <r>
    <m/>
    <m/>
    <x v="5"/>
    <x v="10"/>
    <x v="3"/>
    <x v="6"/>
    <m/>
    <m/>
    <x v="9994"/>
    <x v="401"/>
    <m/>
    <x v="361"/>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0CF772-35DC-4633-8275-DD6548C14767}"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ity ">
  <location ref="J54:K61" firstHeaderRow="1" firstDataRow="1" firstDataCol="1"/>
  <pivotFields count="20">
    <pivotField showAll="0"/>
    <pivotField showAll="0"/>
    <pivotField showAll="0"/>
    <pivotField showAll="0"/>
    <pivotField showAll="0"/>
    <pivotField axis="axisRow" showAll="0">
      <items count="7">
        <item x="1"/>
        <item x="0"/>
        <item x="2"/>
        <item x="3"/>
        <item x="5"/>
        <item x="4"/>
        <item t="default"/>
      </items>
    </pivotField>
    <pivotField showAll="0"/>
    <pivotField showAll="0"/>
    <pivotField dataField="1" showAll="0">
      <items count="9995">
        <item x="276"/>
        <item x="4495"/>
        <item x="8535"/>
        <item x="3641"/>
        <item x="1274"/>
        <item x="4145"/>
        <item x="7360"/>
        <item x="8611"/>
        <item h="1" x="2834"/>
        <item h="1" x="472"/>
        <item h="1" x="4824"/>
        <item h="1" x="8927"/>
        <item h="1" x="483"/>
        <item h="1" x="2978"/>
        <item h="1" x="7566"/>
        <item h="1" x="9577"/>
        <item h="1" x="9296"/>
        <item h="1" x="2577"/>
        <item h="1" x="6110"/>
        <item h="1" x="6048"/>
        <item h="1" x="7894"/>
        <item h="1" x="7847"/>
        <item h="1" x="7806"/>
        <item h="1" x="4811"/>
        <item h="1" x="920"/>
        <item h="1" x="3196"/>
        <item h="1" x="4845"/>
        <item h="1" x="8534"/>
        <item h="1" x="2693"/>
        <item h="1" x="2998"/>
        <item h="1" x="4333"/>
        <item h="1" x="1356"/>
        <item h="1" x="9954"/>
        <item h="1" x="7126"/>
        <item h="1" x="2605"/>
        <item h="1" x="1678"/>
        <item h="1" x="8926"/>
        <item h="1" x="4968"/>
        <item h="1" x="9905"/>
        <item h="1" x="6000"/>
        <item h="1" x="4024"/>
        <item h="1" x="3026"/>
        <item h="1" x="9504"/>
        <item h="1" x="1931"/>
        <item h="1" x="6882"/>
        <item h="1" x="8103"/>
        <item h="1" x="4523"/>
        <item h="1" x="3493"/>
        <item h="1" x="8708"/>
        <item h="1" x="6551"/>
        <item h="1" x="4657"/>
        <item h="1" x="6977"/>
        <item h="1" x="8793"/>
        <item h="1" x="7905"/>
        <item h="1" x="6423"/>
        <item h="1" x="9512"/>
        <item h="1" x="7959"/>
        <item h="1" x="1615"/>
        <item h="1" x="3312"/>
        <item h="1" x="2864"/>
        <item h="1" x="8798"/>
        <item h="1" x="5731"/>
        <item h="1" x="9804"/>
        <item h="1" x="8915"/>
        <item h="1" x="329"/>
        <item h="1" x="3810"/>
        <item h="1" x="5394"/>
        <item h="1" x="112"/>
        <item h="1" x="3585"/>
        <item h="1" x="2223"/>
        <item h="1" x="2029"/>
        <item h="1" x="2520"/>
        <item h="1" x="6317"/>
        <item h="1" x="4492"/>
        <item h="1" x="6986"/>
        <item h="1" x="7578"/>
        <item h="1" x="1013"/>
        <item h="1" x="7489"/>
        <item h="1" x="8264"/>
        <item h="1" x="8765"/>
        <item h="1" x="2731"/>
        <item h="1" x="9205"/>
        <item h="1" x="8636"/>
        <item h="1" x="5160"/>
        <item h="1" x="1855"/>
        <item h="1" x="8681"/>
        <item h="1" x="4079"/>
        <item h="1" x="6288"/>
        <item h="1" x="9294"/>
        <item h="1" x="6645"/>
        <item h="1" x="506"/>
        <item h="1" x="2883"/>
        <item h="1" x="5251"/>
        <item h="1" x="726"/>
        <item h="1" x="4553"/>
        <item h="1" x="9645"/>
        <item h="1" x="9447"/>
        <item h="1" x="3081"/>
        <item h="1" x="5421"/>
        <item h="1" x="7937"/>
        <item h="1" x="7042"/>
        <item h="1" x="8397"/>
        <item h="1" x="3217"/>
        <item h="1" x="5117"/>
        <item h="1" x="6545"/>
        <item h="1" x="9069"/>
        <item h="1" x="4496"/>
        <item h="1" x="6753"/>
        <item h="1" x="5083"/>
        <item h="1" x="3086"/>
        <item h="1" x="7012"/>
        <item h="1" x="4256"/>
        <item h="1" x="7715"/>
        <item h="1" x="5246"/>
        <item h="1" x="3888"/>
        <item h="1" x="7698"/>
        <item h="1" x="5679"/>
        <item h="1" x="7484"/>
        <item h="1" x="9927"/>
        <item h="1" x="5112"/>
        <item h="1" x="5407"/>
        <item h="1" x="3143"/>
        <item h="1" x="6237"/>
        <item h="1" x="7086"/>
        <item h="1" x="2010"/>
        <item h="1" x="2907"/>
        <item h="1" x="2488"/>
        <item h="1" x="5894"/>
        <item h="1" x="1902"/>
        <item h="1" x="5778"/>
        <item h="1" x="9178"/>
        <item h="1" x="67"/>
        <item h="1" x="8012"/>
        <item h="1" x="3841"/>
        <item h="1" x="6112"/>
        <item h="1" x="1614"/>
        <item h="1" x="11"/>
        <item h="1" x="1392"/>
        <item h="1" x="1579"/>
        <item h="1" x="5234"/>
        <item h="1" x="4787"/>
        <item h="1" x="5911"/>
        <item h="1" x="1218"/>
        <item h="1" x="7168"/>
        <item h="1" x="5476"/>
        <item h="1" x="5890"/>
        <item h="1" x="6830"/>
        <item h="1" x="811"/>
        <item h="1" x="2237"/>
        <item h="1" x="6957"/>
        <item h="1" x="5862"/>
        <item h="1" x="3914"/>
        <item h="1" x="1825"/>
        <item h="1" x="5656"/>
        <item h="1" x="9966"/>
        <item h="1" x="8451"/>
        <item h="1" x="8268"/>
        <item h="1" x="3067"/>
        <item h="1" x="7026"/>
        <item h="1" x="753"/>
        <item h="1" x="4296"/>
        <item h="1" x="5541"/>
        <item h="1" x="2239"/>
        <item h="1" x="6702"/>
        <item h="1" x="3928"/>
        <item h="1" x="2013"/>
        <item h="1" x="2573"/>
        <item h="1" x="2193"/>
        <item h="1" x="5502"/>
        <item h="1" x="8138"/>
        <item h="1" x="1431"/>
        <item h="1" x="8205"/>
        <item h="1" x="551"/>
        <item h="1" x="2444"/>
        <item h="1" x="7356"/>
        <item h="1" x="96"/>
        <item h="1" x="5073"/>
        <item h="1" x="7504"/>
        <item h="1" x="8162"/>
        <item h="1" x="9556"/>
        <item h="1" x="4354"/>
        <item h="1" x="9785"/>
        <item h="1" x="7589"/>
        <item h="1" x="9281"/>
        <item h="1" x="3360"/>
        <item h="1" x="1209"/>
        <item h="1" x="7648"/>
        <item h="1" x="369"/>
        <item h="1" x="149"/>
        <item h="1" x="2782"/>
        <item h="1" x="7585"/>
        <item h="1" x="2774"/>
        <item h="1" x="9939"/>
        <item h="1" x="8438"/>
        <item h="1" x="5799"/>
        <item h="1" x="3490"/>
        <item h="1" x="2005"/>
        <item h="1" x="8936"/>
        <item h="1" x="3574"/>
        <item h="1" x="5538"/>
        <item h="1" x="4883"/>
        <item h="1" x="1490"/>
        <item h="1" x="1449"/>
        <item h="1" x="9102"/>
        <item h="1" x="3008"/>
        <item h="1" x="3843"/>
        <item h="1" x="8960"/>
        <item h="1" x="3804"/>
        <item h="1" x="8835"/>
        <item h="1" x="8467"/>
        <item h="1" x="1866"/>
        <item h="1" x="9437"/>
        <item h="1" x="7326"/>
        <item h="1" x="2481"/>
        <item h="1" x="5412"/>
        <item h="1" x="4799"/>
        <item h="1" x="7007"/>
        <item h="1" x="1829"/>
        <item h="1" x="9162"/>
        <item h="1" x="4143"/>
        <item h="1" x="1023"/>
        <item h="1" x="6225"/>
        <item h="1" x="5242"/>
        <item h="1" x="6480"/>
        <item h="1" x="3441"/>
        <item h="1" x="5543"/>
        <item h="1" x="2740"/>
        <item h="1" x="4839"/>
        <item h="1" x="7124"/>
        <item h="1" x="7910"/>
        <item h="1" x="8445"/>
        <item h="1" x="7680"/>
        <item h="1" x="6303"/>
        <item h="1" x="4538"/>
        <item h="1" x="1104"/>
        <item h="1" x="6130"/>
        <item h="1" x="6693"/>
        <item h="1" x="2726"/>
        <item h="1" x="9123"/>
        <item h="1" x="7346"/>
        <item h="1" x="5302"/>
        <item h="1" x="6263"/>
        <item h="1" x="1881"/>
        <item h="1" x="2974"/>
        <item h="1" x="9340"/>
        <item h="1" x="6631"/>
        <item h="1" x="7674"/>
        <item h="1" x="111"/>
        <item h="1" x="4457"/>
        <item h="1" x="9564"/>
        <item h="1" x="8505"/>
        <item h="1" x="3265"/>
        <item h="1" x="3372"/>
        <item h="1" x="1967"/>
        <item h="1" x="2151"/>
        <item h="1" x="2489"/>
        <item h="1" x="3233"/>
        <item h="1" x="5174"/>
        <item h="1" x="3542"/>
        <item h="1" x="1839"/>
        <item h="1" x="2697"/>
        <item h="1" x="349"/>
        <item h="1" x="9314"/>
        <item h="1" x="4797"/>
        <item h="1" x="8069"/>
        <item h="1" x="5231"/>
        <item h="1" x="507"/>
        <item h="1" x="2665"/>
        <item h="1" x="2690"/>
        <item h="1" x="5222"/>
        <item h="1" x="8119"/>
        <item h="1" x="9287"/>
        <item h="1" x="6071"/>
        <item h="1" x="51"/>
        <item h="1" x="2509"/>
        <item h="1" x="1095"/>
        <item h="1" x="3202"/>
        <item h="1" x="405"/>
        <item h="1" x="7307"/>
        <item h="1" x="1470"/>
        <item h="1" x="2832"/>
        <item h="1" x="3642"/>
        <item h="1" x="7785"/>
        <item h="1" x="9006"/>
        <item h="1" x="8089"/>
        <item h="1" x="4847"/>
        <item h="1" x="3489"/>
        <item h="1" x="1008"/>
        <item h="1" x="7005"/>
        <item h="1" x="4411"/>
        <item h="1" x="5880"/>
        <item h="1" x="4728"/>
        <item h="1" x="1297"/>
        <item h="1" x="157"/>
        <item h="1" x="6097"/>
        <item h="1" x="1649"/>
        <item h="1" x="810"/>
        <item h="1" x="1056"/>
        <item h="1" x="2659"/>
        <item h="1" x="3361"/>
        <item h="1" x="6907"/>
        <item h="1" x="2747"/>
        <item h="1" x="5629"/>
        <item h="1" x="729"/>
        <item h="1" x="9450"/>
        <item h="1" x="1267"/>
        <item h="1" x="9566"/>
        <item h="1" x="7668"/>
        <item h="1" x="1141"/>
        <item h="1" x="2852"/>
        <item h="1" x="9090"/>
        <item h="1" x="4454"/>
        <item h="1" x="1060"/>
        <item h="1" x="3029"/>
        <item h="1" x="2586"/>
        <item h="1" x="1648"/>
        <item h="1" x="6228"/>
        <item h="1" x="7564"/>
        <item h="1" x="3603"/>
        <item h="1" x="2996"/>
        <item h="1" x="8764"/>
        <item h="1" x="4588"/>
        <item h="1" x="5793"/>
        <item h="1" x="2113"/>
        <item h="1" x="1176"/>
        <item h="1" x="5356"/>
        <item h="1" x="7774"/>
        <item h="1" x="4488"/>
        <item h="1" x="2808"/>
        <item h="1" x="6897"/>
        <item h="1" x="6203"/>
        <item h="1" x="3936"/>
        <item h="1" x="9293"/>
        <item h="1" x="9438"/>
        <item h="1" x="2867"/>
        <item h="1" x="467"/>
        <item h="1" x="3072"/>
        <item h="1" x="5718"/>
        <item h="1" x="8170"/>
        <item h="1" x="3616"/>
        <item h="1" x="649"/>
        <item h="1" x="6562"/>
        <item h="1" x="2957"/>
        <item h="1" x="1869"/>
        <item h="1" x="1771"/>
        <item h="1" x="5951"/>
        <item h="1" x="3694"/>
        <item h="1" x="7232"/>
        <item h="1" x="1980"/>
        <item h="1" x="4468"/>
        <item h="1" x="7880"/>
        <item h="1" x="1790"/>
        <item h="1" x="2533"/>
        <item h="1" x="4455"/>
        <item h="1" x="5667"/>
        <item h="1" x="6650"/>
        <item h="1" x="528"/>
        <item h="1" x="2513"/>
        <item h="1" x="9055"/>
        <item h="1" x="2548"/>
        <item h="1" x="9888"/>
        <item h="1" x="8124"/>
        <item h="1" x="4962"/>
        <item h="1" x="1803"/>
        <item h="1" x="9083"/>
        <item h="1" x="9334"/>
        <item h="1" x="6563"/>
        <item h="1" x="4646"/>
        <item h="1" x="7470"/>
        <item h="1" x="7275"/>
        <item h="1" x="8614"/>
        <item h="1" x="7178"/>
        <item h="1" x="7253"/>
        <item h="1" x="637"/>
        <item h="1" x="8555"/>
        <item h="1" x="7451"/>
        <item h="1" x="3167"/>
        <item h="1" x="7077"/>
        <item h="1" x="6329"/>
        <item h="1" x="9080"/>
        <item h="1" x="190"/>
        <item h="1" x="6076"/>
        <item h="1" x="8120"/>
        <item h="1" x="8658"/>
        <item h="1" x="1136"/>
        <item h="1" x="7311"/>
        <item h="1" x="3970"/>
        <item h="1" x="7102"/>
        <item h="1" x="3991"/>
        <item h="1" x="66"/>
        <item h="1" x="6549"/>
        <item h="1" x="1746"/>
        <item h="1" x="8132"/>
        <item h="1" x="7530"/>
        <item h="1" x="5054"/>
        <item h="1" x="7247"/>
        <item h="1" x="1566"/>
        <item h="1" x="2145"/>
        <item h="1" x="3446"/>
        <item h="1" x="8214"/>
        <item h="1" x="1153"/>
        <item h="1" x="2569"/>
        <item h="1" x="2707"/>
        <item h="1" x="87"/>
        <item h="1" x="7444"/>
        <item h="1" x="5786"/>
        <item h="1" x="4348"/>
        <item h="1" x="5496"/>
        <item h="1" x="141"/>
        <item h="1" x="9621"/>
        <item h="1" x="7068"/>
        <item h="1" x="8221"/>
        <item h="1" x="5178"/>
        <item h="1" x="1541"/>
        <item h="1" x="6851"/>
        <item h="1" x="2157"/>
        <item h="1" x="8929"/>
        <item h="1" x="7872"/>
        <item h="1" x="858"/>
        <item h="1" x="6969"/>
        <item h="1" x="9681"/>
        <item h="1" x="5084"/>
        <item h="1" x="4687"/>
        <item h="1" x="7731"/>
        <item h="1" x="334"/>
        <item h="1" x="9038"/>
        <item h="1" x="9496"/>
        <item h="1" x="4667"/>
        <item h="1" x="3443"/>
        <item h="1" x="5634"/>
        <item h="1" x="2554"/>
        <item h="1" x="1682"/>
        <item h="1" x="3465"/>
        <item h="1" x="3557"/>
        <item h="1" x="5312"/>
        <item h="1" x="3065"/>
        <item h="1" x="3821"/>
        <item h="1" x="9619"/>
        <item h="1" x="8755"/>
        <item h="1" x="7550"/>
        <item h="1" x="5927"/>
        <item h="1" x="5058"/>
        <item h="1" x="936"/>
        <item h="1" x="4973"/>
        <item h="1" x="1068"/>
        <item h="1" x="5672"/>
        <item h="1" x="7685"/>
        <item h="1" x="9018"/>
        <item h="1" x="5785"/>
        <item h="1" x="2987"/>
        <item h="1" x="7145"/>
        <item h="1" x="8032"/>
        <item h="1" x="1925"/>
        <item h="1" x="1661"/>
        <item h="1" x="567"/>
        <item h="1" x="4753"/>
        <item h="1" x="1664"/>
        <item h="1" x="6108"/>
        <item h="1" x="4912"/>
        <item h="1" x="1286"/>
        <item h="1" x="1680"/>
        <item h="1" x="126"/>
        <item h="1" x="6113"/>
        <item h="1" x="7036"/>
        <item h="1" x="5761"/>
        <item h="1" x="1920"/>
        <item h="1" x="9295"/>
        <item h="1" x="6465"/>
        <item h="1" x="7696"/>
        <item h="1" x="2628"/>
        <item h="1" x="9426"/>
        <item h="1" x="5913"/>
        <item h="1" x="5078"/>
        <item h="1" x="3464"/>
        <item h="1" x="5345"/>
        <item h="1" x="7889"/>
        <item h="1" x="277"/>
        <item h="1" x="8885"/>
        <item h="1" x="4282"/>
        <item h="1" x="7916"/>
        <item h="1" x="3788"/>
        <item h="1" x="7803"/>
        <item h="1" x="7085"/>
        <item h="1" x="2002"/>
        <item h="1" x="470"/>
        <item h="1" x="5093"/>
        <item h="1" x="1813"/>
        <item h="1" x="8731"/>
        <item h="1" x="5503"/>
        <item h="1" x="9096"/>
        <item h="1" x="8371"/>
        <item h="1" x="1549"/>
        <item h="1" x="8640"/>
        <item h="1" x="5116"/>
        <item h="1" x="3430"/>
        <item h="1" x="1975"/>
        <item h="1" x="4113"/>
        <item h="1" x="4167"/>
        <item h="1" x="972"/>
        <item h="1" x="398"/>
        <item h="1" x="4896"/>
        <item h="1" x="7860"/>
        <item h="1" x="2190"/>
        <item h="1" x="2916"/>
        <item h="1" x="7350"/>
        <item h="1" x="8300"/>
        <item h="1" x="6253"/>
        <item h="1" x="916"/>
        <item h="1" x="5402"/>
        <item h="1" x="966"/>
        <item h="1" x="3503"/>
        <item h="1" x="855"/>
        <item h="1" x="6519"/>
        <item h="1" x="9544"/>
        <item h="1" x="1671"/>
        <item h="1" x="9784"/>
        <item h="1" x="3803"/>
        <item h="1" x="585"/>
        <item h="1" x="3398"/>
        <item h="1" x="3630"/>
        <item h="1" x="5770"/>
        <item h="1" x="8754"/>
        <item h="1" x="8"/>
        <item h="1" x="1467"/>
        <item h="1" x="5994"/>
        <item h="1" x="5102"/>
        <item h="1" x="2453"/>
        <item h="1" x="362"/>
        <item h="1" x="3645"/>
        <item h="1" x="4669"/>
        <item h="1" x="8402"/>
        <item h="1" x="5047"/>
        <item h="1" x="3903"/>
        <item h="1" x="7175"/>
        <item h="1" x="2089"/>
        <item h="1" x="9788"/>
        <item h="1" x="9210"/>
        <item h="1" x="2955"/>
        <item h="1" x="92"/>
        <item h="1" x="3283"/>
        <item h="1" x="5151"/>
        <item h="1" x="851"/>
        <item h="1" x="1675"/>
        <item h="1" x="3135"/>
        <item h="1" x="1842"/>
        <item h="1" x="2469"/>
        <item h="1" x="3959"/>
        <item h="1" x="3607"/>
        <item h="1" x="9971"/>
        <item h="1" x="3999"/>
        <item h="1" x="2638"/>
        <item h="1" x="1317"/>
        <item h="1" x="7417"/>
        <item h="1" x="5546"/>
        <item h="1" x="8273"/>
        <item h="1" x="8370"/>
        <item h="1" x="3822"/>
        <item h="1" x="2141"/>
        <item h="1" x="5148"/>
        <item h="1" x="3797"/>
        <item h="1" x="2504"/>
        <item h="1" x="983"/>
        <item h="1" x="4533"/>
        <item h="1" x="3128"/>
        <item h="1" x="4085"/>
        <item h="1" x="1652"/>
        <item h="1" x="2526"/>
        <item h="1" x="6488"/>
        <item h="1" x="1922"/>
        <item h="1" x="1450"/>
        <item h="1" x="7629"/>
        <item h="1" x="4022"/>
        <item h="1" x="6958"/>
        <item h="1" x="9854"/>
        <item h="1" x="5818"/>
        <item h="1" x="925"/>
        <item h="1" x="1784"/>
        <item h="1" x="6701"/>
        <item h="1" x="8202"/>
        <item h="1" x="5978"/>
        <item h="1" x="1303"/>
        <item h="1" x="6975"/>
        <item h="1" x="490"/>
        <item h="1" x="9810"/>
        <item h="1" x="8181"/>
        <item h="1" x="229"/>
        <item h="1" x="6294"/>
        <item h="1" x="8209"/>
        <item h="1" x="1819"/>
        <item h="1" x="8149"/>
        <item h="1" x="2802"/>
        <item h="1" x="361"/>
        <item h="1" x="3625"/>
        <item h="1" x="2253"/>
        <item h="1" x="9371"/>
        <item h="1" x="5888"/>
        <item h="1" x="1721"/>
        <item h="1" x="2339"/>
        <item h="1" x="2106"/>
        <item h="1" x="3998"/>
        <item h="1" x="1260"/>
        <item h="1" x="8891"/>
        <item h="1" x="593"/>
        <item h="1" x="3002"/>
        <item h="1" x="9543"/>
        <item h="1" x="9735"/>
        <item h="1" x="4329"/>
        <item h="1" x="3935"/>
        <item h="1" x="2433"/>
        <item h="1" x="3832"/>
        <item h="1" x="9886"/>
        <item h="1" x="2014"/>
        <item h="1" x="5821"/>
        <item h="1" x="547"/>
        <item h="1" x="6981"/>
        <item h="1" x="4048"/>
        <item h="1" x="783"/>
        <item h="1" x="2878"/>
        <item h="1" x="9017"/>
        <item h="1" x="4932"/>
        <item h="1" x="3066"/>
        <item h="1" x="9674"/>
        <item h="1" x="7216"/>
        <item h="1" x="5678"/>
        <item h="1" x="2348"/>
        <item h="1" x="7617"/>
        <item h="1" x="3023"/>
        <item h="1" x="5329"/>
        <item h="1" x="773"/>
        <item h="1" x="7152"/>
        <item h="1" x="6616"/>
        <item h="1" x="5371"/>
        <item h="1" x="5243"/>
        <item h="1" x="2729"/>
        <item h="1" x="4719"/>
        <item h="1" x="4107"/>
        <item h="1" x="5485"/>
        <item h="1" x="5497"/>
        <item h="1" x="1716"/>
        <item h="1" x="6028"/>
        <item h="1" x="3467"/>
        <item h="1" x="8988"/>
        <item h="1" x="3115"/>
        <item h="1" x="8251"/>
        <item h="1" x="6722"/>
        <item h="1" x="1758"/>
        <item h="1" x="243"/>
        <item h="1" x="9836"/>
        <item h="1" x="1670"/>
        <item h="1" x="693"/>
        <item h="1" x="8766"/>
        <item h="1" x="5317"/>
        <item h="1" x="3476"/>
        <item h="1" x="4229"/>
        <item h="1" x="4101"/>
        <item h="1" x="2582"/>
        <item h="1" x="5567"/>
        <item h="1" x="6804"/>
        <item h="1" x="5855"/>
        <item h="1" x="706"/>
        <item h="1" x="6163"/>
        <item h="1" x="3640"/>
        <item h="1" x="7441"/>
        <item h="1" x="2663"/>
        <item h="1" x="7678"/>
        <item h="1" x="7238"/>
        <item h="1" x="6250"/>
        <item h="1" x="2541"/>
        <item h="1" x="9075"/>
        <item h="1" x="9551"/>
        <item h="1" x="9150"/>
        <item h="1" x="4303"/>
        <item h="1" x="7704"/>
        <item h="1" x="6557"/>
        <item h="1" x="9388"/>
        <item h="1" x="740"/>
        <item h="1" x="284"/>
        <item h="1" x="8512"/>
        <item h="1" x="6460"/>
        <item h="1" x="8010"/>
        <item h="1" x="2936"/>
        <item h="1" x="4802"/>
        <item h="1" x="6456"/>
        <item h="1" x="9105"/>
        <item h="1" x="338"/>
        <item h="1" x="2674"/>
        <item h="1" x="6378"/>
        <item h="1" x="1040"/>
        <item h="1" x="7821"/>
        <item h="1" x="9191"/>
        <item h="1" x="426"/>
        <item h="1" x="7079"/>
        <item h="1" x="9246"/>
        <item h="1" x="383"/>
        <item h="1" x="8070"/>
        <item h="1" x="7666"/>
        <item h="1" x="8618"/>
        <item h="1" x="9869"/>
        <item h="1" x="8468"/>
        <item h="1" x="5214"/>
        <item h="1" x="5377"/>
        <item h="1" x="1142"/>
        <item h="1" x="6788"/>
        <item h="1" x="9678"/>
        <item h="1" x="3444"/>
        <item h="1" x="8907"/>
        <item h="1" x="3185"/>
        <item h="1" x="1265"/>
        <item h="1" x="6128"/>
        <item h="1" x="3516"/>
        <item h="1" x="3529"/>
        <item h="1" x="6862"/>
        <item h="1" x="29"/>
        <item h="1" x="9427"/>
        <item h="1" x="7064"/>
        <item h="1" x="4638"/>
        <item h="1" x="5334"/>
        <item h="1" x="4823"/>
        <item h="1" x="8598"/>
        <item h="1" x="4651"/>
        <item h="1" x="9213"/>
        <item h="1" x="9970"/>
        <item h="1" x="8401"/>
        <item h="1" x="5218"/>
        <item h="1" x="7903"/>
        <item h="1" x="3501"/>
        <item h="1" x="3134"/>
        <item h="1" x="5587"/>
        <item h="1" x="8676"/>
        <item h="1" x="8142"/>
        <item h="1" x="3799"/>
        <item h="1" x="5457"/>
        <item h="1" x="6833"/>
        <item h="1" x="7963"/>
        <item h="1" x="1107"/>
        <item h="1" x="7976"/>
        <item h="1" x="6938"/>
        <item h="1" x="3271"/>
        <item h="1" x="9596"/>
        <item h="1" x="5037"/>
        <item h="1" x="792"/>
        <item h="1" x="4335"/>
        <item h="1" x="1062"/>
        <item h="1" x="9456"/>
        <item h="1" x="4587"/>
        <item h="1" x="7622"/>
        <item h="1" x="2429"/>
        <item h="1" x="5768"/>
        <item h="1" x="2988"/>
        <item h="1" x="7447"/>
        <item h="1" x="4011"/>
        <item h="1" x="1486"/>
        <item h="1" x="8548"/>
        <item h="1" x="9942"/>
        <item h="1" x="9703"/>
        <item h="1" x="9928"/>
        <item h="1" x="6587"/>
        <item h="1" x="312"/>
        <item h="1" x="8762"/>
        <item h="1" x="8735"/>
        <item h="1" x="9615"/>
        <item h="1" x="6630"/>
        <item h="1" x="3329"/>
        <item h="1" x="7681"/>
        <item h="1" x="9151"/>
        <item h="1" x="9943"/>
        <item h="1" x="4860"/>
        <item h="1" x="3884"/>
        <item h="1" x="9989"/>
        <item h="1" x="6125"/>
        <item h="1" x="9765"/>
        <item h="1" x="6463"/>
        <item h="1" x="6047"/>
        <item h="1" x="353"/>
        <item h="1" x="8056"/>
        <item h="1" x="8690"/>
        <item h="1" x="8729"/>
        <item h="1" x="9000"/>
        <item h="1" x="6614"/>
        <item h="1" x="5136"/>
        <item h="1" x="9108"/>
        <item h="1" x="2986"/>
        <item h="1" x="1962"/>
        <item h="1" x="22"/>
        <item h="1" x="800"/>
        <item h="1" x="3018"/>
        <item h="1" x="6822"/>
        <item h="1" x="8581"/>
        <item h="1" x="8461"/>
        <item h="1" x="3017"/>
        <item h="1" x="6807"/>
        <item h="1" x="2898"/>
        <item h="1" x="6586"/>
        <item h="1" x="1334"/>
        <item h="1" x="1613"/>
        <item h="1" x="3"/>
        <item h="1" x="183"/>
        <item h="1" x="9660"/>
        <item h="1" x="7358"/>
        <item h="1" x="473"/>
        <item h="1" x="2547"/>
        <item h="1" x="7448"/>
        <item h="1" x="4382"/>
        <item h="1" x="7896"/>
        <item h="1" x="990"/>
        <item h="1" x="447"/>
        <item h="1" x="5805"/>
        <item h="1" x="6841"/>
        <item h="1" x="4461"/>
        <item h="1" x="5819"/>
        <item h="1" x="6802"/>
        <item h="1" x="6381"/>
        <item h="1" x="3828"/>
        <item h="1" x="8081"/>
        <item h="1" x="7401"/>
        <item h="1" x="1741"/>
        <item h="1" x="7475"/>
        <item h="1" x="1873"/>
        <item h="1" x="4285"/>
        <item h="1" x="7971"/>
        <item h="1" x="2295"/>
        <item h="1" x="2097"/>
        <item h="1" x="6737"/>
        <item h="1" x="5144"/>
        <item h="1" x="9347"/>
        <item h="1" x="4271"/>
        <item h="1" x="9783"/>
        <item h="1" x="2919"/>
        <item h="1" x="8666"/>
        <item h="1" x="1658"/>
        <item h="1" x="5225"/>
        <item h="1" x="381"/>
        <item h="1" x="8900"/>
        <item h="1" x="6950"/>
        <item h="1" x="8365"/>
        <item h="1" x="8006"/>
        <item h="1" x="9972"/>
        <item h="1" x="8700"/>
        <item h="1" x="3932"/>
        <item h="1" x="834"/>
        <item h="1" x="8260"/>
        <item h="1" x="4570"/>
        <item h="1" x="7420"/>
        <item h="1" x="2705"/>
        <item h="1" x="2650"/>
        <item h="1" x="2480"/>
        <item h="1" x="7469"/>
        <item h="1" x="9807"/>
        <item h="1" x="9368"/>
        <item h="1" x="8299"/>
        <item h="1" x="9526"/>
        <item h="1" x="1021"/>
        <item h="1" x="1402"/>
        <item h="1" x="1299"/>
        <item h="1" x="7021"/>
        <item h="1" x="513"/>
        <item h="1" x="6438"/>
        <item h="1" x="5001"/>
        <item h="1" x="8620"/>
        <item h="1" x="8340"/>
        <item h="1" x="5133"/>
        <item h="1" x="7929"/>
        <item h="1" x="643"/>
        <item h="1" x="5166"/>
        <item h="1" x="739"/>
        <item h="1" x="4502"/>
        <item h="1" x="3549"/>
        <item h="1" x="974"/>
        <item h="1" x="2212"/>
        <item h="1" x="9602"/>
        <item h="1" x="8307"/>
        <item h="1" x="5036"/>
        <item h="1" x="3163"/>
        <item h="1" x="550"/>
        <item h="1" x="8409"/>
        <item h="1" x="2717"/>
        <item h="1" x="5637"/>
        <item h="1" x="4001"/>
        <item h="1" x="9918"/>
        <item h="1" x="7841"/>
        <item h="1" x="6704"/>
        <item h="1" x="2493"/>
        <item h="1" x="1960"/>
        <item h="1" x="6561"/>
        <item h="1" x="449"/>
        <item h="1" x="8961"/>
        <item h="1" x="7524"/>
        <item h="1" x="1619"/>
        <item h="1" x="4936"/>
        <item h="1" x="6446"/>
        <item h="1" x="760"/>
        <item h="1" x="3052"/>
        <item h="1" x="6799"/>
        <item h="1" x="7066"/>
        <item h="1" x="9097"/>
        <item h="1" x="7631"/>
        <item h="1" x="152"/>
        <item h="1" x="2196"/>
        <item h="1" x="9390"/>
        <item h="1" x="5235"/>
        <item h="1" x="4979"/>
        <item h="1" x="7128"/>
        <item h="1" x="5308"/>
        <item h="1" x="2515"/>
        <item h="1" x="7490"/>
        <item h="1" x="918"/>
        <item h="1" x="4607"/>
        <item h="1" x="7852"/>
        <item h="1" x="1802"/>
        <item h="1" x="1512"/>
        <item h="1" x="3174"/>
        <item h="1" x="7069"/>
        <item h="1" x="7156"/>
        <item h="1" x="4680"/>
        <item h="1" x="163"/>
        <item h="1" x="606"/>
        <item h="1" x="5795"/>
        <item h="1" x="801"/>
        <item h="1" x="5990"/>
        <item h="1" x="4989"/>
        <item h="1" x="9794"/>
        <item h="1" x="7888"/>
        <item h="1" x="6038"/>
        <item h="1" x="2447"/>
        <item h="1" x="6291"/>
        <item h="1" x="6725"/>
        <item h="1" x="5820"/>
        <item h="1" x="3323"/>
        <item h="1" x="3536"/>
        <item h="1" x="5446"/>
        <item h="1" x="3617"/>
        <item h="1" x="4350"/>
        <item h="1" x="8743"/>
        <item h="1" x="8038"/>
        <item h="1" x="4142"/>
        <item h="1" x="5176"/>
        <item h="1" x="1968"/>
        <item h="1" x="4421"/>
        <item h="1" x="4083"/>
        <item h="1" x="884"/>
        <item h="1" x="816"/>
        <item h="1" x="5642"/>
        <item h="1" x="909"/>
        <item h="1" x="7373"/>
        <item h="1" x="7710"/>
        <item h="1" x="1894"/>
        <item h="1" x="6059"/>
        <item h="1" x="7630"/>
        <item h="1" x="3474"/>
        <item h="1" x="5254"/>
        <item h="1" x="1514"/>
        <item h="1" x="7431"/>
        <item h="1" x="4016"/>
        <item h="1" x="8646"/>
        <item h="1" x="8441"/>
        <item h="1" x="7277"/>
        <item h="1" x="1878"/>
        <item h="1" x="437"/>
        <item h="1" x="659"/>
        <item h="1" x="2342"/>
        <item h="1" x="4786"/>
        <item h="1" x="1089"/>
        <item h="1" x="6849"/>
        <item h="1" x="4956"/>
        <item h="1" x="2367"/>
        <item h="1" x="4884"/>
        <item h="1" x="9932"/>
        <item h="1" x="7024"/>
        <item h="1" x="7794"/>
        <item h="1" x="2363"/>
        <item h="1" x="8180"/>
        <item h="1" x="7220"/>
        <item h="1" x="1408"/>
        <item h="1" x="2647"/>
        <item h="1" x="294"/>
        <item h="1" x="5525"/>
        <item h="1" x="8550"/>
        <item h="1" x="4693"/>
        <item h="1" x="6943"/>
        <item h="1" x="6211"/>
        <item h="1" x="7891"/>
        <item h="1" x="240"/>
        <item h="1" x="3140"/>
        <item h="1" x="6105"/>
        <item h="1" x="3321"/>
        <item h="1" x="2636"/>
        <item h="1" x="930"/>
        <item h="1" x="3521"/>
        <item h="1" x="6431"/>
        <item h="1" x="7867"/>
        <item h="1" x="2762"/>
        <item h="1" x="864"/>
        <item h="1" x="1672"/>
        <item h="1" x="5985"/>
        <item h="1" x="2293"/>
        <item h="1" x="518"/>
        <item h="1" x="2817"/>
        <item h="1" x="242"/>
        <item h="1" x="184"/>
        <item h="1" x="2881"/>
        <item h="1" x="4453"/>
        <item h="1" x="1796"/>
        <item h="1" x="7870"/>
        <item h="1" x="6340"/>
        <item h="1" x="6384"/>
        <item h="1" x="1381"/>
        <item h="1" x="8645"/>
        <item h="1" x="5658"/>
        <item h="1" x="1726"/>
        <item h="1" x="8824"/>
        <item h="1" x="3429"/>
        <item h="1" x="540"/>
        <item h="1" x="770"/>
        <item h="1" x="6401"/>
        <item h="1" x="7955"/>
        <item h="1" x="120"/>
        <item h="1" x="4850"/>
        <item h="1" x="4530"/>
        <item h="1" x="6667"/>
        <item h="1" x="6736"/>
        <item h="1" x="6035"/>
        <item h="1" x="485"/>
        <item h="1" x="5651"/>
        <item h="1" x="4696"/>
        <item h="1" x="5505"/>
        <item h="1" x="4597"/>
        <item h="1" x="6569"/>
        <item h="1" x="3838"/>
        <item h="1" x="9252"/>
        <item h="1" x="2695"/>
        <item h="1" x="6651"/>
        <item h="1" x="2770"/>
        <item h="1" x="2934"/>
        <item h="1" x="931"/>
        <item h="1" x="4748"/>
        <item h="1" x="4524"/>
        <item h="1" x="7799"/>
        <item h="1" x="314"/>
        <item h="1" x="7751"/>
        <item h="1" x="6046"/>
        <item h="1" x="778"/>
        <item h="1" x="9483"/>
        <item h="1" x="6853"/>
        <item h="1" x="8359"/>
        <item h="1" x="8529"/>
        <item h="1" x="4729"/>
        <item h="1" x="1322"/>
        <item h="1" x="2067"/>
        <item h="1" x="3766"/>
        <item h="1" x="7934"/>
        <item h="1" x="8018"/>
        <item h="1" x="486"/>
        <item h="1" x="6337"/>
        <item h="1" x="2742"/>
        <item h="1" x="5734"/>
        <item h="1" x="5652"/>
        <item h="1" x="5248"/>
        <item h="1" x="1495"/>
        <item h="1" x="1940"/>
        <item h="1" x="3993"/>
        <item h="1" x="5627"/>
        <item h="1" x="8187"/>
        <item h="1" x="2935"/>
        <item h="1" x="6440"/>
        <item h="1" x="208"/>
        <item h="1" x="591"/>
        <item h="1" x="5352"/>
        <item h="1" x="3512"/>
        <item h="1" x="4559"/>
        <item h="1" x="3130"/>
        <item h="1" x="9757"/>
        <item h="1" x="2527"/>
        <item h="1" x="7720"/>
        <item h="1" x="8327"/>
        <item h="1" x="9489"/>
        <item h="1" x="7062"/>
        <item h="1" x="5916"/>
        <item h="1" x="3171"/>
        <item h="1" x="6968"/>
        <item h="1" x="2080"/>
        <item h="1" x="9400"/>
        <item h="1" x="4934"/>
        <item h="1" x="6546"/>
        <item h="1" x="844"/>
        <item h="1" x="4911"/>
        <item h="1" x="658"/>
        <item h="1" x="9642"/>
        <item h="1" x="3158"/>
        <item h="1" x="3272"/>
        <item h="1" x="3815"/>
        <item h="1" x="1911"/>
        <item h="1" x="7637"/>
        <item h="1" x="7965"/>
        <item h="1" x="981"/>
        <item h="1" x="2615"/>
        <item h="1" x="3637"/>
        <item h="1" x="6207"/>
        <item h="1" x="2294"/>
        <item h="1" x="6284"/>
        <item h="1" x="8470"/>
        <item h="1" x="746"/>
        <item h="1" x="1271"/>
        <item h="1" x="2506"/>
        <item h="1" x="3793"/>
        <item h="1" x="9574"/>
        <item h="1" x="8227"/>
        <item h="1" x="9469"/>
        <item h="1" x="193"/>
        <item h="1" x="536"/>
        <item h="1" x="5812"/>
        <item h="1" x="9480"/>
        <item h="1" x="3850"/>
        <item h="1" x="3792"/>
        <item h="1" x="5506"/>
        <item h="1" x="3618"/>
        <item h="1" x="5279"/>
        <item h="1" x="2360"/>
        <item h="1" x="5164"/>
        <item h="1" x="9196"/>
        <item h="1" x="3615"/>
        <item h="1" x="6940"/>
        <item h="1" x="4345"/>
        <item h="1" x="6352"/>
        <item h="1" x="4175"/>
        <item h="1" x="89"/>
        <item h="1" x="5085"/>
        <item h="1" x="6749"/>
        <item h="1" x="2836"/>
        <item h="1" x="7313"/>
        <item h="1" x="5957"/>
        <item h="1" x="7588"/>
        <item h="1" x="5204"/>
        <item h="1" x="2939"/>
        <item h="1" x="2281"/>
        <item h="1" x="2904"/>
        <item h="1" x="6908"/>
        <item h="1" x="2675"/>
        <item h="1" x="2473"/>
        <item h="1" x="1558"/>
        <item h="1" x="839"/>
        <item h="1" x="1568"/>
        <item h="1" x="9019"/>
        <item h="1" x="4127"/>
        <item h="1" x="5736"/>
        <item h="1" x="4110"/>
        <item h="1" x="3761"/>
        <item h="1" x="1091"/>
        <item h="1" x="478"/>
        <item h="1" x="3083"/>
        <item h="1" x="4395"/>
        <item h="1" x="9706"/>
        <item h="1" x="6706"/>
        <item h="1" x="3439"/>
        <item h="1" x="6206"/>
        <item h="1" x="8084"/>
        <item h="1" x="3734"/>
        <item h="1" x="3714"/>
        <item h="1" x="5012"/>
        <item h="1" x="7862"/>
        <item h="1" x="7693"/>
        <item h="1" x="7398"/>
        <item h="1" x="2474"/>
        <item h="1" x="8463"/>
        <item h="1" x="3709"/>
        <item h="1" x="7442"/>
        <item h="1" x="3595"/>
        <item h="1" x="9337"/>
        <item h="1" x="3386"/>
        <item h="1" x="5090"/>
        <item h="1" x="4155"/>
        <item h="1" x="8466"/>
        <item h="1" x="2131"/>
        <item h="1" x="2993"/>
        <item h="1" x="7529"/>
        <item h="1" x="4537"/>
        <item h="1" x="8143"/>
        <item h="1" x="5618"/>
        <item h="1" x="3132"/>
        <item h="1" x="5382"/>
        <item h="1" x="5572"/>
        <item h="1" x="2656"/>
        <item h="1" x="594"/>
        <item h="1" x="9473"/>
        <item h="1" x="6955"/>
        <item h="1" x="3110"/>
        <item h="1" x="3508"/>
        <item h="1" x="8722"/>
        <item h="1" x="5184"/>
        <item h="1" x="2119"/>
        <item h="1" x="6045"/>
        <item h="1" x="6906"/>
        <item h="1" x="9505"/>
        <item h="1" x="5750"/>
        <item h="1" x="3808"/>
        <item h="1" x="2220"/>
        <item h="1" x="3225"/>
        <item h="1" x="7721"/>
        <item h="1" x="9195"/>
        <item h="1" x="4647"/>
        <item h="1" x="7399"/>
        <item h="1" x="771"/>
        <item h="1" x="2676"/>
        <item h="1" x="1105"/>
        <item h="1" x="5941"/>
        <item h="1" x="6608"/>
        <item h="1" x="9508"/>
        <item h="1" x="1036"/>
        <item h="1" x="9929"/>
        <item h="1" x="3359"/>
        <item h="1" x="9925"/>
        <item h="1" x="4098"/>
        <item h="1" x="7775"/>
        <item h="1" x="2313"/>
        <item h="1" x="4456"/>
        <item h="1" x="5925"/>
        <item h="1" x="3880"/>
        <item h="1" x="1858"/>
        <item h="1" x="3149"/>
        <item h="1" x="4308"/>
        <item h="1" x="9157"/>
        <item h="1" x="3090"/>
        <item h="1" x="973"/>
        <item h="1" x="3798"/>
        <item h="1" x="8328"/>
        <item h="1" x="2714"/>
        <item h="1" x="3097"/>
        <item h="1" x="7098"/>
        <item h="1" x="2858"/>
        <item h="1" x="6473"/>
        <item h="1" x="4931"/>
        <item h="1" x="1337"/>
        <item h="1" x="3010"/>
        <item h="1" x="3148"/>
        <item h="1" x="5046"/>
        <item h="1" x="4251"/>
        <item h="1" x="3675"/>
        <item h="1" x="814"/>
        <item h="1" x="750"/>
        <item h="1" x="102"/>
        <item h="1" x="8857"/>
        <item h="1" x="6998"/>
        <item h="1" x="6087"/>
        <item h="1" x="8351"/>
        <item h="1" x="2391"/>
        <item h="1" x="3027"/>
        <item h="1" x="4566"/>
        <item h="1" x="9500"/>
        <item h="1" x="156"/>
        <item h="1" x="3755"/>
        <item h="1" x="3858"/>
        <item h="1" x="5575"/>
        <item h="1" x="8763"/>
        <item h="1" x="2979"/>
        <item h="1" x="5784"/>
        <item h="1" x="8622"/>
        <item h="1" x="2254"/>
        <item h="1" x="3468"/>
        <item h="1" x="6333"/>
        <item h="1" x="8000"/>
        <item h="1" x="69"/>
        <item h="1" x="7058"/>
        <item h="1" x="2494"/>
        <item h="1" x="4806"/>
        <item h="1" x="8903"/>
        <item h="1" x="4529"/>
        <item h="1" x="6508"/>
        <item h="1" x="3091"/>
        <item h="1" x="9164"/>
        <item h="1" x="9796"/>
        <item h="1" x="8004"/>
        <item h="1" x="9936"/>
        <item h="1" x="2835"/>
        <item h="1" x="7615"/>
        <item h="1" x="5296"/>
        <item h="1" x="9093"/>
        <item h="1" x="2678"/>
        <item h="1" x="6287"/>
        <item h="1" x="6164"/>
        <item h="1" x="4000"/>
        <item h="1" x="5379"/>
        <item h="1" x="8341"/>
        <item h="1" x="3806"/>
        <item h="1" x="8932"/>
        <item h="1" x="4343"/>
        <item h="1" x="4351"/>
        <item h="1" x="1200"/>
        <item h="1" x="7365"/>
        <item h="1" x="870"/>
        <item h="1" x="1556"/>
        <item h="1" x="1343"/>
        <item h="1" x="8239"/>
        <item h="1" x="3967"/>
        <item h="1" x="2206"/>
        <item h="1" x="230"/>
        <item h="1" x="3506"/>
        <item h="1" x="3902"/>
        <item h="1" x="4097"/>
        <item h="1" x="5910"/>
        <item h="1" x="4040"/>
        <item h="1" x="3987"/>
        <item h="1" x="5986"/>
        <item h="1" x="3373"/>
        <item h="1" x="7519"/>
        <item h="1" x="3475"/>
        <item h="1" x="1415"/>
        <item h="1" x="5123"/>
        <item h="1" x="8390"/>
        <item h="1" x="7756"/>
        <item h="1" x="6671"/>
        <item h="1" x="2491"/>
        <item h="1" x="7032"/>
        <item h="1" x="6868"/>
        <item h="1" x="3905"/>
        <item h="1" x="8576"/>
        <item h="1" x="4132"/>
        <item h="1" x="2823"/>
        <item h="1" x="6304"/>
        <item h="1" x="913"/>
        <item h="1" x="7542"/>
        <item h="1" x="4494"/>
        <item h="1" x="4903"/>
        <item h="1" x="9762"/>
        <item h="1" x="8471"/>
        <item h="1" x="2044"/>
        <item h="1" x="4994"/>
        <item h="1" x="8031"/>
        <item h="1" x="58"/>
        <item h="1" x="6355"/>
        <item h="1" x="6407"/>
        <item h="1" x="9003"/>
        <item h="1" x="211"/>
        <item h="1" x="3647"/>
        <item h="1" x="9107"/>
        <item h="1" x="6622"/>
        <item h="1" x="4732"/>
        <item h="1" x="7714"/>
        <item h="1" x="9826"/>
        <item h="1" x="3753"/>
        <item h="1" x="4187"/>
        <item h="1" x="8288"/>
        <item h="1" x="8206"/>
        <item h="1" x="2685"/>
        <item h="1" x="3030"/>
        <item h="1" x="7160"/>
        <item h="1" x="9049"/>
        <item h="1" x="9175"/>
        <item h="1" x="4310"/>
        <item h="1" x="5685"/>
        <item h="1" x="881"/>
        <item h="1" x="2320"/>
        <item h="1" x="6720"/>
        <item h="1" x="1344"/>
        <item h="1" x="8421"/>
        <item h="1" x="3485"/>
        <item h="1" x="2608"/>
        <item h="1" x="9548"/>
        <item h="1" x="3874"/>
        <item h="1" x="6264"/>
        <item h="1" x="889"/>
        <item h="1" x="4792"/>
        <item h="1" x="2203"/>
        <item h="1" x="5128"/>
        <item h="1" x="5859"/>
        <item h="1" x="6023"/>
        <item h="1" x="6806"/>
        <item h="1" x="7746"/>
        <item h="1" x="3356"/>
        <item h="1" x="7562"/>
        <item h="1" x="6901"/>
        <item h="1" x="7282"/>
        <item h="1" x="6506"/>
        <item h="1" x="6474"/>
        <item h="1" x="2448"/>
        <item h="1" x="3994"/>
        <item h="1" x="9249"/>
        <item h="1" x="8898"/>
        <item h="1" x="1258"/>
        <item h="1" x="8834"/>
        <item h="1" x="5915"/>
        <item h="1" x="1733"/>
        <item h="1" x="3365"/>
        <item h="1" x="4624"/>
        <item h="1" x="1814"/>
        <item h="1" x="2604"/>
        <item h="1" x="6573"/>
        <item h="1" x="2633"/>
        <item h="1" x="8292"/>
        <item h="1" x="8771"/>
        <item h="1" x="8192"/>
        <item h="1" x="8672"/>
        <item h="1" x="5055"/>
        <item h="1" x="4467"/>
        <item h="1" x="1114"/>
        <item h="1" x="1438"/>
        <item h="1" x="1483"/>
        <item h="1" x="8650"/>
        <item h="1" x="4225"/>
        <item h="1" x="9628"/>
        <item h="1" x="1835"/>
        <item h="1" x="9782"/>
        <item h="1" x="94"/>
        <item h="1" x="3956"/>
        <item h="1" x="653"/>
        <item h="1" x="9803"/>
        <item h="1" x="5181"/>
        <item h="1" x="5337"/>
        <item h="1" x="1882"/>
        <item h="1" x="9821"/>
        <item h="1" x="6576"/>
        <item h="1" x="7638"/>
        <item h="1" x="9536"/>
        <item h="1" x="85"/>
        <item h="1" x="9786"/>
        <item h="1" x="9144"/>
        <item h="1" x="7580"/>
        <item h="1" x="2456"/>
        <item h="1" x="8540"/>
        <item h="1" x="4868"/>
        <item h="1" x="9029"/>
        <item h="1" x="226"/>
        <item h="1" x="9921"/>
        <item h="1" x="8361"/>
        <item h="1" x="9677"/>
        <item h="1" x="6361"/>
        <item h="1" x="3436"/>
        <item h="1" x="1891"/>
        <item h="1" x="4045"/>
        <item h="1" x="9827"/>
        <item h="1" x="4798"/>
        <item h="1" x="3098"/>
        <item h="1" x="2244"/>
        <item h="1" x="9381"/>
        <item h="1" x="195"/>
        <item h="1" x="4735"/>
        <item h="1" x="6434"/>
        <item h="1" x="1452"/>
        <item h="1" x="907"/>
        <item h="1" x="371"/>
        <item h="1" x="1963"/>
        <item h="1" x="4592"/>
        <item h="1" x="8415"/>
        <item h="1" x="4560"/>
        <item h="1" x="3573"/>
        <item h="1" x="2943"/>
        <item h="1" x="2977"/>
        <item h="1" x="6565"/>
        <item h="1" x="5492"/>
        <item h="1" x="7750"/>
        <item h="1" x="2267"/>
        <item h="1" x="6728"/>
        <item h="1" x="2341"/>
        <item h="1" x="8091"/>
        <item h="1" x="3631"/>
        <item h="1" x="8507"/>
        <item h="1" x="8699"/>
        <item h="1" x="3322"/>
        <item h="1" x="3951"/>
        <item h="1" x="5104"/>
        <item h="1" x="2825"/>
        <item h="1" x="8298"/>
        <item h="1" x="1938"/>
        <item h="1" x="4916"/>
        <item h="1" x="9005"/>
        <item h="1" x="7377"/>
        <item h="1" x="735"/>
        <item h="1" x="6265"/>
        <item h="1" x="4433"/>
        <item h="1" x="3519"/>
        <item h="1" x="3670"/>
        <item h="1" x="1644"/>
        <item h="1" x="4800"/>
        <item h="1" x="616"/>
        <item h="1" x="7200"/>
        <item h="1" x="2451"/>
        <item h="1" x="5189"/>
        <item h="1" x="2222"/>
        <item h="1" x="4257"/>
        <item h="1" x="8079"/>
        <item h="1" x="5263"/>
        <item h="1" x="9894"/>
        <item h="1" x="1697"/>
        <item h="1" x="475"/>
        <item h="1" x="3510"/>
        <item h="1" x="7712"/>
        <item h="1" x="5586"/>
        <item h="1" x="7316"/>
        <item h="1" x="5532"/>
        <item h="1" x="6075"/>
        <item h="1" x="8434"/>
        <item h="1" x="8320"/>
        <item h="1" x="4958"/>
        <item h="1" x="9769"/>
        <item h="1" x="2137"/>
        <item h="1" x="7764"/>
        <item h="1" x="9136"/>
        <item h="1" x="232"/>
        <item h="1" x="464"/>
        <item h="1" x="4927"/>
        <item h="1" x="3095"/>
        <item h="1" x="5406"/>
        <item h="1" x="1516"/>
        <item h="1" x="4150"/>
        <item h="1" x="1506"/>
        <item h="1" x="9595"/>
        <item h="1" x="538"/>
        <item h="1" x="9415"/>
        <item h="1" x="8688"/>
        <item h="1" x="4713"/>
        <item h="1" x="8806"/>
        <item h="1" x="2112"/>
        <item h="1" x="5936"/>
        <item h="1" x="1692"/>
        <item h="1" x="57"/>
        <item h="1" x="189"/>
        <item h="1" x="6268"/>
        <item h="1" x="3623"/>
        <item h="1" x="9167"/>
        <item h="1" x="4228"/>
        <item h="1" x="4237"/>
        <item h="1" x="932"/>
        <item h="1" x="9635"/>
        <item h="1" x="5143"/>
        <item h="1" x="3537"/>
        <item h="1" x="8480"/>
        <item h="1" x="1199"/>
        <item h="1" x="8949"/>
        <item h="1" x="537"/>
        <item h="1" x="3298"/>
        <item h="1" x="2940"/>
        <item h="1" x="5711"/>
        <item h="1" x="4975"/>
        <item h="1" x="5004"/>
        <item h="1" x="8957"/>
        <item h="1" x="5386"/>
        <item h="1" x="4117"/>
        <item h="1" x="9968"/>
        <item h="1" x="2184"/>
        <item h="1" x="2743"/>
        <item h="1" x="4384"/>
        <item h="1" x="786"/>
        <item h="1" x="3278"/>
        <item h="1" x="669"/>
        <item h="1" x="1702"/>
        <item h="1" x="4714"/>
        <item h="1" x="5816"/>
        <item h="1" x="9689"/>
        <item h="1" x="8013"/>
        <item h="1" x="5120"/>
        <item h="1" x="4878"/>
        <item h="1" x="2092"/>
        <item h="1" x="9774"/>
        <item h="1" x="6409"/>
        <item h="1" x="6846"/>
        <item h="1" x="5490"/>
        <item h="1" x="5579"/>
        <item h="1" x="4380"/>
        <item h="1" x="4422"/>
        <item h="1" x="799"/>
        <item h="1" x="281"/>
        <item h="1" x="3325"/>
        <item h="1" x="4148"/>
        <item h="1" x="2308"/>
        <item h="1" x="611"/>
        <item h="1" x="2208"/>
        <item h="1" x="3288"/>
        <item h="1" x="9113"/>
        <item h="1" x="392"/>
        <item h="1" x="5631"/>
        <item h="1" x="8979"/>
        <item h="1" x="5419"/>
        <item h="1" x="9648"/>
        <item h="1" x="1254"/>
        <item h="1" x="4925"/>
        <item h="1" x="339"/>
        <item h="1" x="9242"/>
        <item h="1" x="9795"/>
        <item h="1" x="6455"/>
        <item h="1" x="1760"/>
        <item h="1" x="8174"/>
        <item h="1" x="3005"/>
        <item h="1" x="7613"/>
        <item h="1" x="3502"/>
        <item h="1" x="4186"/>
        <item h="1" x="133"/>
        <item h="1" x="8357"/>
        <item h="1" x="1880"/>
        <item h="1" x="5507"/>
        <item h="1" x="2228"/>
        <item h="1" x="4414"/>
        <item h="1" x="186"/>
        <item h="1" x="3864"/>
        <item h="1" x="4448"/>
        <item h="1" x="6022"/>
        <item h="1" x="2818"/>
        <item h="1" x="3310"/>
        <item h="1" x="1872"/>
        <item h="1" x="6740"/>
        <item h="1" x="2326"/>
        <item h="1" x="641"/>
        <item h="1" x="6131"/>
        <item h="1" x="247"/>
        <item h="1" x="6062"/>
        <item h="1" x="1488"/>
        <item h="1" x="5380"/>
        <item h="1" x="7508"/>
        <item h="1" x="5995"/>
        <item h="1" x="7031"/>
        <item h="1" x="2063"/>
        <item h="1" x="7999"/>
        <item h="1" x="6462"/>
        <item h="1" x="2240"/>
        <item h="1" x="6648"/>
        <item h="1" x="5847"/>
        <item h="1" x="509"/>
        <item h="1" x="5580"/>
        <item h="1" x="4534"/>
        <item h="1" x="9822"/>
        <item h="1" x="5856"/>
        <item h="1" x="3099"/>
        <item h="1" x="8547"/>
        <item h="1" x="9215"/>
        <item h="1" x="7993"/>
        <item h="1" x="8454"/>
        <item h="1" x="4819"/>
        <item h="1" x="9472"/>
        <item h="1" x="7931"/>
        <item h="1" x="7518"/>
        <item h="1" x="8382"/>
        <item h="1" x="1426"/>
        <item h="1" x="9394"/>
        <item h="1" x="8839"/>
        <item h="1" x="5439"/>
        <item h="1" x="8350"/>
        <item h="1" x="6024"/>
        <item h="1" x="4288"/>
        <item h="1" x="1329"/>
        <item h="1" x="988"/>
        <item h="1" x="6074"/>
        <item h="1" x="7378"/>
        <item h="1" x="935"/>
        <item h="1" x="4904"/>
        <item h="1" x="1186"/>
        <item h="1" x="8095"/>
        <item h="1" x="561"/>
        <item h="1" x="7473"/>
        <item h="1" x="3622"/>
        <item h="1" x="5216"/>
        <item h="1" x="6323"/>
        <item h="1" x="4073"/>
        <item h="1" x="3320"/>
        <item h="1" x="2016"/>
        <item h="1" x="7093"/>
        <item h="1" x="1117"/>
        <item h="1" x="8029"/>
        <item h="1" x="3258"/>
        <item h="1" x="7087"/>
        <item h="1" x="4572"/>
        <item h="1" x="4301"/>
        <item h="1" x="1725"/>
        <item h="1" x="9525"/>
        <item h="1" x="1135"/>
        <item h="1" x="4394"/>
        <item h="1" x="31"/>
        <item h="1" x="6224"/>
        <item h="1" x="1594"/>
        <item h="1" x="1051"/>
        <item h="1" x="9640"/>
        <item h="1" x="2333"/>
        <item h="1" x="4463"/>
        <item h="1" x="6584"/>
        <item h="1" x="4081"/>
        <item h="1" x="3044"/>
        <item h="1" x="4336"/>
        <item h="1" x="3492"/>
        <item h="1" x="8712"/>
        <item h="1" x="2468"/>
        <item h="1" x="8531"/>
        <item h="1" x="1617"/>
        <item h="1" x="4438"/>
        <item h="1" x="1198"/>
        <item h="1" x="7759"/>
        <item h="1" x="976"/>
        <item h="1" x="3918"/>
        <item h="1" x="4759"/>
        <item h="1" x="9914"/>
        <item h="1" x="9221"/>
        <item h="1" x="5064"/>
        <item h="1" x="1834"/>
        <item h="1" x="5106"/>
        <item h="1" x="4482"/>
        <item h="1" x="946"/>
        <item h="1" x="7203"/>
        <item h="1" x="9089"/>
        <item h="1" x="525"/>
        <item h="1" x="2788"/>
        <item h="1" x="2518"/>
        <item h="1" x="8183"/>
        <item h="1" x="5299"/>
        <item h="1" x="7425"/>
        <item h="1" x="1191"/>
        <item h="1" x="6914"/>
        <item h="1" x="4855"/>
        <item h="1" x="2579"/>
        <item h="1" x="1428"/>
        <item h="1" x="2045"/>
        <item h="1" x="1441"/>
        <item h="1" x="788"/>
        <item h="1" x="8457"/>
        <item h="1" x="5866"/>
        <item h="1" x="5663"/>
        <item h="1" x="8159"/>
        <item h="1" x="2207"/>
        <item h="1" x="3820"/>
        <item h="1" x="3447"/>
        <item h="1" x="4214"/>
        <item h="1" x="4995"/>
        <item h="1" x="5813"/>
        <item h="1" x="2142"/>
        <item h="1" x="3137"/>
        <item h="1" x="3765"/>
        <item h="1" x="6245"/>
        <item h="1" x="4886"/>
        <item h="1" x="4236"/>
        <item h="1" x="4392"/>
        <item h="1" x="822"/>
        <item h="1" x="1183"/>
        <item h="1" x="5350"/>
        <item h="1" x="8113"/>
        <item h="1" x="8309"/>
        <item h="1" x="2318"/>
        <item h="1" x="3729"/>
        <item h="1" x="7723"/>
        <item h="1" x="9319"/>
        <item h="1" x="8416"/>
        <item h="1" x="7439"/>
        <item h="1" x="7878"/>
        <item h="1" x="2739"/>
        <item h="1" x="2975"/>
        <item h="1" x="1907"/>
        <item h="1" x="5038"/>
        <item h="1" x="6282"/>
        <item h="1" x="4449"/>
        <item h="1" x="8812"/>
        <item h="1" x="4064"/>
        <item h="1" x="6145"/>
        <item h="1" x="7344"/>
        <item h="1" x="59"/>
        <item h="1" x="1500"/>
        <item h="1" x="2976"/>
        <item h="1" x="1686"/>
        <item h="1" x="5440"/>
        <item h="1" x="2401"/>
        <item h="1" x="8845"/>
        <item h="1" x="4368"/>
        <item h="1" x="8820"/>
        <item h="1" x="8553"/>
        <item h="1" x="7884"/>
        <item h="1" x="6792"/>
        <item h="1" x="5954"/>
        <item h="1" x="3693"/>
        <item h="1" x="4939"/>
        <item h="1" x="1786"/>
        <item h="1" x="5027"/>
        <item h="1" x="2759"/>
        <item h="1" x="9370"/>
        <item h="1" x="6327"/>
        <item h="1" x="9567"/>
        <item h="1" x="8287"/>
        <item h="1" x="7925"/>
        <item h="1" x="1696"/>
        <item h="1" x="5612"/>
        <item h="1" x="154"/>
        <item h="1" x="1152"/>
        <item h="1" x="6300"/>
        <item h="1" x="91"/>
        <item h="1" x="3326"/>
        <item h="1" x="5194"/>
        <item h="1" x="5997"/>
        <item h="1" x="7299"/>
        <item h="1" x="5984"/>
        <item h="1" x="5370"/>
        <item h="1" x="3424"/>
        <item h="1" x="3576"/>
        <item h="1" x="2564"/>
        <item h="1" x="9434"/>
        <item h="1" x="3601"/>
        <item h="1" x="893"/>
        <item h="1" x="7787"/>
        <item h="1" x="7873"/>
        <item h="1" x="2256"/>
        <item h="1" x="2910"/>
        <item h="1" x="9626"/>
        <item h="1" x="1977"/>
        <item h="1" x="1763"/>
        <item h="1" x="7370"/>
        <item h="1" x="622"/>
        <item h="1" x="1782"/>
        <item h="1" x="4564"/>
        <item h="1" x="108"/>
        <item h="1" x="326"/>
        <item h="1" x="2945"/>
        <item h="1" x="5343"/>
        <item h="1" x="7243"/>
        <item h="1" x="9126"/>
        <item h="1" x="6995"/>
        <item h="1" x="1809"/>
        <item h="1" x="8920"/>
        <item h="1" x="687"/>
        <item h="1" x="4947"/>
        <item h="1" x="9666"/>
        <item h="1" x="8267"/>
        <item h="1" x="9317"/>
        <item h="1" x="2517"/>
        <item h="1" x="6617"/>
        <item h="1" x="9360"/>
        <item h="1" x="107"/>
        <item h="1" x="5129"/>
        <item h="1" x="8169"/>
        <item h="1" x="6979"/>
        <item h="1" x="2966"/>
        <item h="1" x="3087"/>
        <item h="1" x="1864"/>
        <item h="1" x="4769"/>
        <item h="1" x="113"/>
        <item h="1" x="5648"/>
        <item h="1" x="688"/>
        <item h="1" x="710"/>
        <item h="1" x="9906"/>
        <item h="1" x="5989"/>
        <item h="1" x="4609"/>
        <item h="1" x="6135"/>
        <item h="1" x="2198"/>
        <item h="1" x="3988"/>
        <item h="1" x="7813"/>
        <item h="1" x="1102"/>
        <item h="1" x="2135"/>
        <item h="1" x="320"/>
        <item h="1" x="3598"/>
        <item h="1" x="1551"/>
        <item h="1" x="7509"/>
        <item h="1" x="1548"/>
        <item h="1" x="6010"/>
        <item h="1" x="894"/>
        <item h="1" x="5033"/>
        <item h="1" x="1409"/>
        <item h="1" x="4002"/>
        <item h="1" x="1326"/>
        <item h="1" x="4771"/>
        <item h="1" x="8887"/>
        <item h="1" x="6923"/>
        <item h="1" x="455"/>
        <item h="1" x="9082"/>
        <item h="1" x="6912"/>
        <item h="1" x="1037"/>
        <item h="1" x="1072"/>
        <item h="1" x="6489"/>
        <item h="1" x="389"/>
        <item h="1" x="6659"/>
        <item h="1" x="1477"/>
        <item h="1" x="4600"/>
        <item h="1" x="6174"/>
        <item h="1" x="6598"/>
        <item h="1" x="9910"/>
        <item h="1" x="7642"/>
        <item h="1" x="3250"/>
        <item h="1" x="3301"/>
        <item h="1" x="2800"/>
        <item h="1" x="246"/>
        <item h="1" x="5529"/>
        <item h="1" x="675"/>
        <item h="1" x="352"/>
        <item h="1" x="7890"/>
        <item h="1" x="6609"/>
        <item h="1" x="4037"/>
        <item h="1" x="5802"/>
        <item h="1" x="7831"/>
        <item h="1" x="2795"/>
        <item h="1" x="3331"/>
        <item h="1" x="7923"/>
        <item h="1" x="1120"/>
        <item h="1" x="74"/>
        <item h="1" x="7132"/>
        <item h="1" x="2700"/>
        <item h="1" x="2567"/>
        <item h="1" x="7040"/>
        <item h="1" x="9076"/>
        <item h="1" x="1417"/>
        <item h="1" x="3894"/>
        <item h="1" x="5436"/>
        <item h="1" x="5684"/>
        <item h="1" x="2914"/>
        <item h="1" x="5330"/>
        <item h="1" x="3535"/>
        <item h="1" x="2572"/>
        <item h="1" x="7060"/>
        <item h="1" x="1734"/>
        <item h="1" x="3871"/>
        <item h="1" x="1576"/>
        <item h="1" x="6192"/>
        <item h="1" x="7830"/>
        <item h="1" x="2937"/>
        <item h="1" x="9892"/>
        <item h="1" x="169"/>
        <item h="1" x="5659"/>
        <item h="1" x="6527"/>
        <item h="1" x="9509"/>
        <item h="1" x="2970"/>
        <item h="1" x="8372"/>
        <item h="1" x="4297"/>
        <item h="1" x="4720"/>
        <item h="1" x="9991"/>
        <item h="1" x="3507"/>
        <item h="1" x="1366"/>
        <item h="1" x="3405"/>
        <item h="1" x="2846"/>
        <item h="1" x="275"/>
        <item h="1" x="2233"/>
        <item h="1" x="9537"/>
        <item h="1" x="2971"/>
        <item h="1" x="5688"/>
        <item h="1" x="772"/>
        <item h="1" x="4889"/>
        <item h="1" x="1637"/>
        <item h="1" x="8855"/>
        <item h="1" x="5239"/>
        <item h="1" x="216"/>
        <item h="1" x="3259"/>
        <item h="1" x="4907"/>
        <item h="1" x="655"/>
        <item h="1" x="173"/>
        <item h="1" x="6779"/>
        <item h="1" x="5010"/>
        <item h="1" x="2311"/>
        <item h="1" x="9116"/>
        <item h="1" x="6255"/>
        <item h="1" x="8225"/>
        <item h="1" x="6272"/>
        <item h="1" x="741"/>
        <item h="1" x="6366"/>
        <item h="1" x="8219"/>
        <item h="1" x="8624"/>
        <item h="1" x="1373"/>
        <item h="1" x="5354"/>
        <item h="1" x="487"/>
        <item h="1" x="6603"/>
        <item h="1" x="5578"/>
        <item h="1" x="7185"/>
        <item h="1" x="343"/>
        <item h="1" x="6578"/>
        <item h="1" x="4039"/>
        <item h="1" x="1623"/>
        <item h="1" x="7177"/>
        <item h="1" x="7739"/>
        <item h="1" x="9616"/>
        <item h="1" x="6458"/>
        <item h="1" x="4332"/>
        <item h="1" x="9398"/>
        <item h="1" x="49"/>
        <item h="1" x="9119"/>
        <item h="1" x="4373"/>
        <item h="1" x="7006"/>
        <item h="1" x="2507"/>
        <item h="1" x="3157"/>
        <item h="1" x="6764"/>
        <item h="1" x="4595"/>
        <item h="1" x="3318"/>
        <item h="1" x="3211"/>
        <item h="1" x="5256"/>
        <item h="1" x="2123"/>
        <item h="1" x="543"/>
        <item h="1" x="8861"/>
        <item h="1" x="1535"/>
        <item h="1" x="3996"/>
        <item h="1" x="7165"/>
        <item h="1" x="5433"/>
        <item h="1" x="9899"/>
        <item h="1" x="4917"/>
        <item h="1" x="5041"/>
        <item h="1" x="1679"/>
        <item h="1" x="4372"/>
        <item h="1" x="6283"/>
        <item h="1" x="2177"/>
        <item h="1" x="8567"/>
        <item h="1" x="6375"/>
        <item h="1" x="7970"/>
        <item h="1" x="6419"/>
        <item h="1" x="7941"/>
        <item h="1" x="8874"/>
        <item h="1" x="3963"/>
        <item h="1" x="4423"/>
        <item h="1" x="1210"/>
        <item h="1" x="639"/>
        <item h="1" x="5463"/>
        <item h="1" x="8154"/>
        <item h="1" x="7330"/>
        <item h="1" x="4509"/>
        <item h="1" x="956"/>
        <item h="1" x="4177"/>
        <item h="1" x="1197"/>
        <item h="1" x="1743"/>
        <item h="1" x="7895"/>
        <item h="1" x="5764"/>
        <item h="1" x="6162"/>
        <item h="1" x="4976"/>
        <item h="1" x="7755"/>
        <item h="1" x="9675"/>
        <item h="1" x="7707"/>
        <item h="1" x="4435"/>
        <item h="1" x="9890"/>
        <item h="1" x="4606"/>
        <item h="1" x="6626"/>
        <item h="1" x="1824"/>
        <item h="1" x="3369"/>
        <item h="1" x="8039"/>
        <item h="1" x="7180"/>
        <item h="1" x="7487"/>
        <item h="1" x="3494"/>
        <item h="1" x="3570"/>
        <item h="1" x="8043"/>
        <item h="1" x="3941"/>
        <item h="1" x="8829"/>
        <item h="1" x="3176"/>
        <item h="1" x="9254"/>
        <item h="1" x="6391"/>
        <item h="1" x="8177"/>
        <item h="1" x="3546"/>
        <item h="1" x="8210"/>
        <item h="1" x="6597"/>
        <item h="1" x="532"/>
        <item h="1" x="4244"/>
        <item h="1" x="7871"/>
        <item h="1" x="7697"/>
        <item h="1" x="3006"/>
        <item h="1" x="8993"/>
        <item h="1" x="4662"/>
        <item h="1" x="8073"/>
        <item h="1" x="4991"/>
        <item h="1" x="4284"/>
        <item h="1" x="4921"/>
        <item h="1" x="3883"/>
        <item h="1" x="8129"/>
        <item h="1" x="6707"/>
        <item h="1" x="5870"/>
        <item h="1" x="1090"/>
        <item h="1" x="583"/>
        <item h="1" x="7506"/>
        <item h="1" x="8852"/>
        <item h="1" x="2502"/>
        <item h="1" x="5827"/>
        <item h="1" x="2056"/>
        <item h="1" x="3791"/>
        <item h="1" x="6368"/>
        <item h="1" x="9446"/>
        <item h="1" x="9302"/>
        <item h="1" x="3531"/>
        <item h="1" x="9867"/>
        <item h="1" x="7015"/>
        <item h="1" x="9335"/>
        <item h="1" x="4169"/>
        <item h="1" x="2037"/>
        <item h="1" x="7474"/>
        <item h="1" x="1311"/>
        <item h="1" x="4241"/>
        <item h="1" x="2072"/>
        <item h="1" x="9336"/>
        <item h="1" x="8818"/>
        <item h="1" x="435"/>
        <item h="1" x="2380"/>
        <item h="1" x="2373"/>
        <item h="1" x="4815"/>
        <item h="1" x="488"/>
        <item h="1" x="244"/>
        <item h="1" x="9582"/>
        <item h="1" x="3896"/>
        <item h="1" x="5836"/>
        <item h="1" x="6057"/>
        <item h="1" x="4915"/>
        <item h="1" x="2334"/>
        <item h="1" x="8198"/>
        <item h="1" x="3092"/>
        <item h="1" x="2205"/>
        <item h="1" x="579"/>
        <item h="1" x="9848"/>
        <item h="1" x="9270"/>
        <item h="1" x="8625"/>
        <item h="1" x="3660"/>
        <item h="1" x="2887"/>
        <item h="1" x="873"/>
        <item h="1" x="3525"/>
        <item h="1" x="701"/>
        <item h="1" x="8272"/>
        <item h="1" x="6592"/>
        <item h="1" x="5245"/>
        <item h="1" x="2538"/>
        <item h="1" x="4698"/>
        <item h="1" x="5976"/>
        <item h="1" x="7557"/>
        <item h="1" x="7879"/>
        <item h="1" x="7814"/>
        <item h="1" x="3515"/>
        <item h="1" x="7523"/>
        <item h="1" x="566"/>
        <item h="1" x="725"/>
        <item h="1" x="5871"/>
        <item h="1" x="3901"/>
        <item h="1" x="6492"/>
        <item h="1" x="9266"/>
        <item h="1" x="5220"/>
        <item h="1" x="1116"/>
        <item h="1" x="5545"/>
        <item h="1" x="2856"/>
        <item h="1" x="1406"/>
        <item h="1" x="4552"/>
        <item h="1" x="9095"/>
        <item h="1" x="627"/>
        <item h="1" x="4051"/>
        <item h="1" x="9753"/>
        <item h="1" x="6766"/>
        <item h="1" x="3407"/>
        <item h="1" x="950"/>
        <item h="1" x="1642"/>
        <item h="1" x="5408"/>
        <item h="1" x="9590"/>
        <item h="1" x="4648"/>
        <item h="1" x="8615"/>
        <item h="1" x="4906"/>
        <item h="1" x="2525"/>
        <item h="1" x="1350"/>
        <item h="1" x="440"/>
        <item h="1" x="2406"/>
        <item h="1" x="8537"/>
        <item h="1" x="8944"/>
        <item h="1" x="2160"/>
        <item h="1" x="458"/>
        <item h="1" x="5647"/>
        <item h="1" x="1622"/>
        <item h="1" x="3159"/>
        <item h="1" x="5527"/>
        <item h="1" x="100"/>
        <item h="1" x="6311"/>
        <item h="1" x="8519"/>
        <item h="1" x="1295"/>
        <item h="1" x="6335"/>
        <item h="1" x="2756"/>
        <item h="1" x="5844"/>
        <item h="1" x="1510"/>
        <item h="1" x="3057"/>
        <item h="1" x="9457"/>
        <item h="1" x="7148"/>
        <item h="1" x="652"/>
        <item h="1" x="6945"/>
        <item h="1" x="2132"/>
        <item h="1" x="5993"/>
        <item h="1" x="9909"/>
        <item h="1" x="1229"/>
        <item h="1" x="6518"/>
        <item h="1" x="7989"/>
        <item h="1" x="6533"/>
        <item h="1" x="340"/>
        <item h="1" x="2483"/>
        <item h="1" x="3126"/>
        <item h="1" x="3053"/>
        <item h="1" x="8940"/>
        <item h="1" x="3152"/>
        <item h="1" x="7882"/>
        <item h="1" x="9194"/>
        <item h="1" x="3943"/>
        <item h="1" x="3121"/>
        <item h="1" x="5926"/>
        <item h="1" x="9045"/>
        <item h="1" x="1610"/>
        <item h="1" x="1298"/>
        <item h="1" x="8918"/>
        <item h="1" x="927"/>
        <item h="1" x="206"/>
        <item h="1" x="9353"/>
        <item h="1" x="6098"/>
        <item h="1" x="1230"/>
        <item h="1" x="6924"/>
        <item h="1" x="7661"/>
        <item h="1" x="3186"/>
        <item h="1" x="9274"/>
        <item h="1" x="9436"/>
        <item h="1" x="2687"/>
        <item h="1" x="9528"/>
        <item h="1" x="7939"/>
        <item h="1" x="8514"/>
        <item h="1" x="5845"/>
        <item h="1" x="8492"/>
        <item h="1" x="3579"/>
        <item h="1" x="1589"/>
        <item h="1" x="5591"/>
        <item h="1" x="2645"/>
        <item h="1" x="1144"/>
        <item h="1" x="941"/>
        <item h="1" x="6589"/>
        <item h="1" x="9374"/>
        <item h="1" x="5092"/>
        <item h="1" x="7619"/>
        <item h="1" x="2463"/>
        <item h="1" x="912"/>
        <item h="1" x="6530"/>
        <item h="1" x="5213"/>
        <item h="1" x="3705"/>
        <item h="1" x="3153"/>
        <item h="1" x="6555"/>
        <item h="1" x="5779"/>
        <item h="1" x="4997"/>
        <item h="1" x="9695"/>
        <item h="1" x="755"/>
        <item h="1" x="4418"/>
        <item h="1" x="5006"/>
        <item h="1" x="4974"/>
        <item h="1" x="9027"/>
        <item h="1" x="4021"/>
        <item h="1" x="5147"/>
        <item h="1" x="4475"/>
        <item h="1" x="1164"/>
        <item h="1" x="6286"/>
        <item h="1" x="5048"/>
        <item h="1" x="1846"/>
        <item h="1" x="1122"/>
        <item h="1" x="9816"/>
        <item h="1" x="697"/>
        <item h="1" x="382"/>
        <item h="1" x="8088"/>
        <item h="1" x="3419"/>
        <item h="1" x="4344"/>
        <item h="1" x="5695"/>
        <item h="1" x="4869"/>
        <item h="1" x="9188"/>
        <item h="1" x="3739"/>
        <item h="1" x="9885"/>
        <item h="1" x="8998"/>
        <item h="1" x="2312"/>
        <item h="1" x="8475"/>
        <item h="1" x="3313"/>
        <item h="1" x="2576"/>
        <item h="1" x="9945"/>
        <item h="1" x="2498"/>
        <item h="1" x="872"/>
        <item h="1" x="9707"/>
        <item h="1" x="8770"/>
        <item h="1" x="121"/>
        <item h="1" x="817"/>
        <item h="1" x="2905"/>
        <item h="1" x="9068"/>
        <item h="1" x="3839"/>
        <item h="1" x="7962"/>
        <item h="1" x="678"/>
        <item h="1" x="984"/>
        <item h="1" x="3238"/>
        <item h="1" x="4574"/>
        <item h="1" x="529"/>
        <item h="1" x="219"/>
        <item h="1" x="8950"/>
        <item h="1" x="9159"/>
        <item h="1" x="2376"/>
        <item h="1" x="303"/>
        <item h="1" x="2007"/>
        <item h="1" x="4158"/>
        <item h="1" x="324"/>
        <item h="1" x="9289"/>
        <item h="1" x="3913"/>
        <item h="1" x="7430"/>
        <item h="1" x="8557"/>
        <item h="1" x="6415"/>
        <item h="1" x="1655"/>
        <item h="1" x="7257"/>
        <item h="1" x="6143"/>
        <item h="1" x="8999"/>
        <item h="1" x="4034"/>
        <item h="1" x="6762"/>
        <item h="1" x="1817"/>
        <item h="1" x="2626"/>
        <item h="1" x="8858"/>
        <item h="1" x="1038"/>
        <item h="1" x="2255"/>
        <item h="1" x="8455"/>
        <item h="1" x="3960"/>
        <item h="1" x="7364"/>
        <item h="1" x="4088"/>
        <item h="1" x="9643"/>
        <item h="1" x="7510"/>
        <item h="1" x="1924"/>
        <item h="1" x="8893"/>
        <item h="1" x="7246"/>
        <item h="1" x="500"/>
        <item h="1" x="9960"/>
        <item h="1" x="5675"/>
        <item h="1" x="6080"/>
        <item h="1" x="9545"/>
        <item h="1" x="2247"/>
        <item h="1" x="6690"/>
        <item h="1" x="9838"/>
        <item h="1" x="46"/>
        <item h="1" x="6747"/>
        <item h="1" x="10"/>
        <item h="1" x="2345"/>
        <item h="1" x="4580"/>
        <item h="1" x="3646"/>
        <item h="1" x="9444"/>
        <item h="1" x="9761"/>
        <item h="1" x="5562"/>
        <item h="1" x="4558"/>
        <item h="1" x="9169"/>
        <item h="1" x="9973"/>
        <item h="1" x="6891"/>
        <item h="1" x="6664"/>
        <item h="1" x="2366"/>
        <item h="1" x="124"/>
        <item h="1" x="7051"/>
        <item h="1" x="4086"/>
        <item h="1" x="8897"/>
        <item h="1" x="3177"/>
        <item h="1" x="6453"/>
        <item h="1" x="7437"/>
        <item h="1" x="4705"/>
        <item h="1" x="7494"/>
        <item h="1" x="4762"/>
        <item h="1" x="6824"/>
        <item h="1" x="6837"/>
        <item h="1" x="6172"/>
        <item h="1" x="712"/>
        <item h="1" x="8841"/>
        <item h="1" x="3610"/>
        <item h="1" x="7019"/>
        <item h="1" x="9373"/>
        <item h="1" x="423"/>
        <item h="1" x="3205"/>
        <item h="1" x="5570"/>
        <item h="1" x="7039"/>
        <item h="1" x="1012"/>
        <item h="1" x="4"/>
        <item h="1" x="8649"/>
        <item h="1" x="2385"/>
        <item h="1" x="4274"/>
        <item h="1" x="1821"/>
        <item h="1" x="2952"/>
        <item h="1" x="5057"/>
        <item h="1" x="9727"/>
        <item h="1" x="1208"/>
        <item h="1" x="1906"/>
        <item h="1" x="8324"/>
        <item h="1" x="7538"/>
        <item h="1" x="5336"/>
        <item h="1" x="1347"/>
        <item h="1" x="8842"/>
        <item h="1" x="282"/>
        <item h="1" x="5589"/>
        <item h="1" x="6915"/>
        <item h="1" x="8714"/>
        <item h="1" x="4594"/>
        <item h="1" x="599"/>
        <item h="1" x="4908"/>
        <item h="1" x="4315"/>
        <item h="1" x="951"/>
        <item h="1" x="7298"/>
        <item h="1" x="8493"/>
        <item h="1" x="2884"/>
        <item h="1" x="3934"/>
        <item h="1" x="7133"/>
        <item h="1" x="1173"/>
        <item h="1" x="6751"/>
        <item h="1" x="8780"/>
        <item h="1" x="8443"/>
        <item h="1" x="305"/>
        <item h="1" x="4371"/>
        <item h="1" x="5882"/>
        <item h="1" x="6966"/>
        <item h="1" x="2411"/>
        <item h="1" x="8007"/>
        <item h="1" x="5014"/>
        <item h="1" x="1870"/>
        <item h="1" x="3466"/>
        <item h="1" x="5564"/>
        <item h="1" x="4804"/>
        <item h="1" x="8090"/>
        <item h="1" x="9601"/>
        <item h="1" x="9261"/>
        <item h="1" x="2188"/>
        <item h="1" x="6731"/>
        <item h="1" x="6750"/>
        <item h="1" x="4129"/>
        <item h="1" x="2588"/>
        <item h="1" x="1765"/>
        <item h="1" x="9542"/>
        <item h="1" x="4149"/>
        <item h="1" x="114"/>
        <item h="1" x="8293"/>
        <item h="1" x="749"/>
        <item h="1" x="1485"/>
        <item h="1" x="4367"/>
        <item h="1" x="7700"/>
        <item h="1" x="8191"/>
        <item h="1" x="2309"/>
        <item h="1" x="9694"/>
        <item h="1" x="3031"/>
        <item h="1" x="3912"/>
        <item h="1" x="5414"/>
        <item h="1" x="6385"/>
        <item h="1" x="9587"/>
        <item h="1" x="2165"/>
        <item h="1" x="8160"/>
        <item h="1" x="3562"/>
        <item h="1" x="5223"/>
        <item h="1" x="1681"/>
        <item h="1" x="8130"/>
        <item h="1" x="428"/>
        <item h="1" x="2426"/>
        <item h="1" x="9154"/>
        <item h="1" x="1843"/>
        <item h="1" x="9404"/>
        <item h="1" x="4741"/>
        <item h="1" x="6085"/>
        <item h="1" x="5713"/>
        <item h="1" x="1845"/>
        <item h="1" x="7952"/>
        <item h="1" x="7196"/>
        <item h="1" x="6713"/>
        <item h="1" x="1342"/>
        <item h="1" x="6168"/>
        <item h="1" x="7593"/>
        <item h="1" x="5886"/>
        <item h="1" x="3732"/>
        <item h="1" x="1113"/>
        <item h="1" x="4413"/>
        <item h="1" x="7324"/>
        <item h="1" x="7412"/>
        <item h="1" x="2262"/>
        <item h="1" x="4094"/>
        <item h="1" x="724"/>
        <item h="1" x="4827"/>
        <item h="1" x="3169"/>
        <item h="1" x="7106"/>
        <item h="1" x="4671"/>
        <item h="1" x="7136"/>
        <item h="1" x="4622"/>
        <item h="1" x="5655"/>
        <item h="1" x="7045"/>
        <item h="1" x="2900"/>
        <item h="1" x="6656"/>
        <item h="1" x="9752"/>
        <item h="1" x="985"/>
        <item h="1" x="333"/>
        <item h="1" x="5418"/>
        <item h="1" x="8110"/>
        <item h="1" x="4898"/>
        <item h="1" x="910"/>
        <item h="1" x="4703"/>
        <item h="1" x="595"/>
        <item h="1" x="7495"/>
        <item h="1" x="684"/>
        <item h="1" x="947"/>
        <item h="1" x="8246"/>
        <item h="1" x="2715"/>
        <item h="1" x="6073"/>
        <item h="1" x="1863"/>
        <item h="1" x="1223"/>
        <item h="1" x="6685"/>
        <item h="1" x="3955"/>
        <item h="1" x="5028"/>
        <item h="1" x="3277"/>
        <item h="1" x="2781"/>
        <item h="1" x="1593"/>
        <item h="1" x="899"/>
        <item h="1" x="7665"/>
        <item h="1" x="8179"/>
        <item h="1" x="7462"/>
        <item h="1" x="888"/>
        <item h="1" x="4536"/>
        <item h="1" x="3651"/>
        <item h="1" x="4650"/>
        <item h="1" x="9285"/>
        <item h="1" x="7033"/>
        <item h="1" x="6055"/>
        <item h="1" x="2018"/>
        <item h="1" x="387"/>
        <item h="1" x="1291"/>
        <item h="1" x="7956"/>
        <item h="1" x="2061"/>
        <item h="1" x="1616"/>
        <item h="1" x="8634"/>
        <item h="1" x="4562"/>
        <item h="1" x="5396"/>
        <item h="1" x="9837"/>
        <item h="1" x="5409"/>
        <item h="1" x="6676"/>
        <item h="1" x="3863"/>
        <item h="1" x="4685"/>
        <item h="1" x="6934"/>
        <item h="1" x="9342"/>
        <item h="1" x="6504"/>
        <item h="1" x="5192"/>
        <item h="1" x="8930"/>
        <item h="1" x="6583"/>
        <item h="1" x="8412"/>
        <item h="1" x="8948"/>
        <item h="1" x="6247"/>
        <item h="1" x="3897"/>
        <item h="1" x="7171"/>
        <item h="1" x="5375"/>
        <item h="1" x="4951"/>
        <item h="1" x="8439"/>
        <item h="1" x="2128"/>
        <item h="1" x="2464"/>
        <item h="1" x="450"/>
        <item h="1" x="1628"/>
        <item h="1" x="9345"/>
        <item h="1" x="5498"/>
        <item h="1" x="1429"/>
        <item h="1" x="8184"/>
        <item h="1" x="495"/>
        <item h="1" x="8647"/>
        <item h="1" x="6669"/>
        <item h="1" x="3351"/>
        <item h="1" x="7421"/>
        <item h="1" x="5096"/>
        <item h="1" x="3930"/>
        <item h="1" x="1833"/>
        <item h="1" x="3069"/>
        <item h="1" x="215"/>
        <item h="1" x="6173"/>
        <item h="1" x="3774"/>
        <item h="1" x="164"/>
        <item h="1" x="4707"/>
        <item h="1" x="2869"/>
        <item h="1" x="4721"/>
        <item h="1" x="6138"/>
        <item h="1" x="6776"/>
        <item h="1" x="3129"/>
        <item h="1" x="9521"/>
        <item h="1" x="7118"/>
        <item h="1" x="1109"/>
        <item h="1" x="7284"/>
        <item h="1" x="5431"/>
        <item h="1" x="469"/>
        <item h="1" x="4393"/>
        <item h="1" x="7653"/>
        <item h="1" x="9127"/>
        <item h="1" x="8139"/>
        <item h="1" x="3782"/>
        <item h="1" x="5423"/>
        <item h="1" x="451"/>
        <item h="1" x="8045"/>
        <item h="1" x="8769"/>
        <item h="1" x="1263"/>
        <item h="1" x="1666"/>
        <item h="1" x="7892"/>
        <item h="1" x="8969"/>
        <item h="1" x="6861"/>
        <item h="1" x="3730"/>
        <item h="1" x="7254"/>
        <item h="1" x="207"/>
        <item h="1" x="7798"/>
        <item h="1" x="5645"/>
        <item h="1" x="1482"/>
        <item h="1" x="2921"/>
        <item h="1" x="9482"/>
        <item h="1" x="8499"/>
        <item h="1" x="3400"/>
        <item h="1" x="8749"/>
        <item h="1" x="6191"/>
        <item h="1" x="181"/>
        <item h="1" x="9158"/>
        <item h="1" x="1047"/>
        <item h="1" x="9748"/>
        <item h="1" x="8153"/>
        <item h="1" x="4009"/>
        <item h="1" x="9511"/>
        <item h="1" x="1014"/>
        <item h="1" x="8828"/>
        <item h="1" x="803"/>
        <item h="1" x="9240"/>
        <item h="1" x="6342"/>
        <item h="1" x="9963"/>
        <item h="1" x="7729"/>
        <item h="1" x="1204"/>
        <item h="1" x="9733"/>
        <item h="1" x="7159"/>
        <item h="1" x="4106"/>
        <item h="1" x="430"/>
        <item h="1" x="5378"/>
        <item h="1" x="8774"/>
        <item h="1" x="1854"/>
        <item h="1" x="978"/>
        <item h="1" x="5517"/>
        <item h="1" x="573"/>
        <item h="1" x="4503"/>
        <item h="1" x="3289"/>
        <item h="1" x="6730"/>
        <item h="1" x="5262"/>
        <item h="1" x="7796"/>
        <item h="1" x="7947"/>
        <item h="1" x="5258"/>
        <item h="1" x="162"/>
        <item h="1" x="3944"/>
        <item h="1" x="4569"/>
        <item h="1" x="7304"/>
        <item h="1" x="794"/>
        <item h="1" x="3908"/>
        <item h="1" x="8265"/>
        <item h="1" x="1336"/>
        <item h="1" x="5454"/>
        <item h="1" x="2980"/>
        <item h="1" x="2435"/>
        <item h="1" x="481"/>
        <item h="1" x="4673"/>
        <item h="1" x="709"/>
        <item h="1" x="2972"/>
        <item h="1" x="1400"/>
        <item h="1" x="1016"/>
        <item h="1" x="8197"/>
        <item h="1" x="3050"/>
        <item h="1" x="476"/>
        <item h="1" x="3449"/>
        <item h="1" x="5887"/>
        <item h="1" x="7193"/>
        <item h="1" x="3213"/>
        <item h="1" x="6526"/>
        <item h="1" x="6705"/>
        <item h="1" x="9627"/>
        <item h="1" x="9849"/>
        <item h="1" x="5683"/>
        <item h="1" x="6178"/>
        <item h="1" x="7514"/>
        <item h="1" x="4966"/>
        <item h="1" x="4230"/>
        <item h="1" x="8511"/>
        <item h="1" x="6393"/>
        <item h="1" x="9831"/>
        <item h="1" x="5411"/>
        <item h="1" x="7078"/>
        <item h="1" x="7063"/>
        <item h="1" x="698"/>
        <item h="1" x="8116"/>
        <item h="1" x="3859"/>
        <item h="1" x="9184"/>
        <item h="1" x="2355"/>
        <item h="1" x="3654"/>
        <item h="1" x="7877"/>
        <item h="1" x="3668"/>
        <item h="1" x="3183"/>
        <item h="1" x="6471"/>
        <item h="1" x="1185"/>
        <item h="1" x="2133"/>
        <item h="1" x="4006"/>
        <item h="1" x="4152"/>
        <item h="1" x="9070"/>
        <item h="1" x="8632"/>
        <item h="1" x="6182"/>
        <item h="1" x="6390"/>
        <item h="1" x="8701"/>
        <item h="1" x="8815"/>
        <item h="1" x="7404"/>
        <item h="1" x="2287"/>
        <item h="1" x="2066"/>
        <item h="1" x="6484"/>
        <item h="1" x="7985"/>
        <item h="1" x="6357"/>
        <item h="1" x="3823"/>
        <item h="1" x="8521"/>
        <item h="1" x="4074"/>
        <item h="1" x="5756"/>
        <item h="1" x="1912"/>
        <item h="1" x="6760"/>
        <item h="1" x="4522"/>
        <item h="1" x="4825"/>
        <item h="1" x="4948"/>
        <item h="1" x="3423"/>
        <item h="1" x="7990"/>
        <item h="1" x="1706"/>
        <item h="1" x="7290"/>
        <item h="1" x="9691"/>
        <item h="1" x="2210"/>
        <item h="1" x="3865"/>
        <item h="1" x="7072"/>
        <item h="1" x="8659"/>
        <item h="1" x="9594"/>
        <item h="1" x="253"/>
        <item h="1" x="4338"/>
        <item h="1" x="8294"/>
        <item h="1" x="9424"/>
        <item h="1" x="9239"/>
        <item h="1" x="8231"/>
        <item h="1" x="4220"/>
        <item h="1" x="4656"/>
        <item h="1" x="5025"/>
        <item h="1" x="1919"/>
        <item h="1" x="5854"/>
        <item h="1" x="7625"/>
        <item h="1" x="7594"/>
        <item h="1" x="6496"/>
        <item h="1" x="250"/>
        <item h="1" x="6312"/>
        <item h="1" x="1720"/>
        <item h="1" x="7829"/>
        <item h="1" x="8141"/>
        <item h="1" x="8028"/>
        <item h="1" x="1712"/>
        <item h="1" x="3333"/>
        <item h="1" x="7761"/>
        <item h="1" x="2248"/>
        <item h="1" x="2769"/>
        <item h="1" x="6346"/>
        <item h="1" x="9990"/>
        <item h="1" x="586"/>
        <item h="1" x="7595"/>
        <item h="1" x="4420"/>
        <item h="1" x="5315"/>
        <item h="1" x="8317"/>
        <item h="1" x="1944"/>
        <item h="1" x="7287"/>
        <item h="1" x="876"/>
        <item h="1" x="7532"/>
        <item h="1" x="3656"/>
        <item h="1" x="4688"/>
        <item h="1" x="7570"/>
        <item h="1" x="672"/>
        <item h="1" x="3172"/>
        <item h="1" x="8200"/>
        <item h="1" x="8641"/>
        <item h="1" x="4734"/>
        <item h="1" x="8859"/>
        <item h="1" x="9148"/>
        <item h="1" x="6784"/>
        <item h="1" x="5509"/>
        <item h="1" x="170"/>
        <item h="1" x="278"/>
        <item h="1" x="7565"/>
        <item h="1" x="7023"/>
        <item h="1" x="8833"/>
        <item h="1" x="6126"/>
        <item h="1" x="9396"/>
        <item h="1" x="1654"/>
        <item h="1" x="5417"/>
        <item h="1" x="8866"/>
        <item h="1" x="2815"/>
        <item h="1" x="7164"/>
        <item h="1" x="4291"/>
        <item h="1" x="9722"/>
        <item h="1" x="2630"/>
        <item h="1" x="2307"/>
        <item h="1" x="462"/>
        <item h="1" x="1749"/>
        <item h="1" x="4157"/>
        <item h="1" x="2658"/>
        <item h="1" x="9092"/>
        <item h="1" x="2053"/>
        <item h="1" x="3390"/>
        <item h="1" x="3919"/>
        <item h="1" x="1189"/>
        <item h="1" x="911"/>
        <item h="1" x="8746"/>
        <item h="1" x="906"/>
        <item h="1" x="8083"/>
        <item h="1" x="3824"/>
        <item h="1" x="6430"/>
        <item h="1" x="8515"/>
        <item h="1" x="6392"/>
        <item h="1" x="2553"/>
        <item h="1" x="1148"/>
        <item h="1" x="1015"/>
        <item h="1" x="9523"/>
        <item h="1" x="711"/>
        <item h="1" x="8243"/>
        <item h="1" x="6687"/>
        <item h="1" x="835"/>
        <item h="1" x="9887"/>
        <item h="1" x="9316"/>
        <item h="1" x="9189"/>
        <item h="1" x="2265"/>
        <item h="1" x="445"/>
        <item h="1" x="1126"/>
        <item h="1" x="1501"/>
        <item h="1" x="2052"/>
        <item h="1" x="1504"/>
        <item h="1" x="6739"/>
        <item h="1" x="3524"/>
        <item h="1" x="6067"/>
        <item h="1" x="7597"/>
        <item h="1" x="6987"/>
        <item h="1" x="2583"/>
        <item h="1" x="7837"/>
        <item h="1" x="1713"/>
        <item h="1" x="9759"/>
        <item h="1" x="5669"/>
        <item h="1" x="5895"/>
        <item h="1" x="9016"/>
        <item h="1" x="8587"/>
        <item h="1" x="3181"/>
        <item h="1" x="3973"/>
        <item h="1" x="8933"/>
        <item h="1" x="7676"/>
        <item h="1" x="3626"/>
        <item h="1" x="596"/>
        <item h="1" x="8709"/>
        <item h="1" x="5843"/>
        <item h="1" x="9277"/>
        <item h="1" x="3613"/>
        <item h="1" x="9959"/>
        <item h="1" x="829"/>
        <item h="1" x="6049"/>
        <item h="1" x="8612"/>
        <item h="1" x="5676"/>
        <item h="1" x="8068"/>
        <item h="1" x="4754"/>
        <item h="1" x="6520"/>
        <item h="1" x="885"/>
        <item h="1" x="1361"/>
        <item h="1" x="2269"/>
        <item h="1" x="2680"/>
        <item h="1" x="9269"/>
        <item h="1" x="8653"/>
        <item h="1" x="2030"/>
        <item h="1" x="9532"/>
        <item h="1" x="3305"/>
        <item h="1" x="5661"/>
        <item h="1" x="143"/>
        <item h="1" x="3740"/>
        <item h="1" x="6646"/>
        <item h="1" x="7130"/>
        <item h="1" x="3224"/>
        <item h="1" x="5206"/>
        <item h="1" x="1287"/>
        <item h="1" x="570"/>
        <item h="1" x="3722"/>
        <item h="1" x="5393"/>
        <item h="1" x="5771"/>
        <item h="1" x="4474"/>
        <item h="1" x="1908"/>
        <item h="1" x="9926"/>
        <item h="1" x="1456"/>
        <item h="1" x="1128"/>
        <item h="1" x="4765"/>
        <item h="1" x="6297"/>
        <item h="1" x="7456"/>
        <item h="1" x="9847"/>
        <item h="1" x="648"/>
        <item h="1" x="3182"/>
        <item h="1" x="5740"/>
        <item h="1" x="8773"/>
        <item h="1" x="1464"/>
        <item h="1" x="6611"/>
        <item h="1" x="3612"/>
        <item h="1" x="6167"/>
        <item h="1" x="1468"/>
        <item h="1" x="499"/>
        <item h="1" x="3582"/>
        <item h="1" x="7493"/>
        <item h="1" x="995"/>
        <item h="1" x="4304"/>
        <item h="1" x="95"/>
        <item h="1" x="5720"/>
        <item h="1" x="8914"/>
        <item h="1" x="3389"/>
        <item h="1" x="9902"/>
        <item h="1" x="5868"/>
        <item h="1" x="8637"/>
        <item h="1" x="5364"/>
        <item h="1" x="5893"/>
        <item h="1" x="3123"/>
        <item h="1" x="393"/>
        <item h="1" x="4190"/>
        <item h="1" x="2083"/>
        <item h="1" x="4954"/>
        <item h="1" x="2225"/>
        <item h="1" x="6420"/>
        <item h="1" x="1465"/>
        <item h="1" x="9969"/>
        <item h="1" x="6552"/>
        <item h="1" x="9917"/>
        <item h="1" x="8450"/>
        <item h="1" x="3769"/>
        <item h="1" x="6878"/>
        <item h="1" x="7213"/>
        <item h="1" x="2192"/>
        <item h="1" x="6718"/>
        <item h="1" x="7865"/>
        <item h="1" x="7467"/>
        <item h="1" x="9518"/>
        <item h="1" x="6005"/>
        <item h="1" x="5000"/>
        <item h="1" x="9143"/>
        <item h="1" x="4639"/>
        <item h="1" x="5369"/>
        <item h="1" x="8186"/>
        <item h="1" x="6990"/>
        <item h="1" x="589"/>
        <item h="1" x="9919"/>
        <item h="1" x="4784"/>
        <item h="1" x="7626"/>
        <item h="1" x="4173"/>
        <item h="1" x="2446"/>
        <item h="1" x="3593"/>
        <item h="1" x="8426"/>
        <item h="1" x="2231"/>
        <item h="1" x="1097"/>
        <item h="1" x="6161"/>
        <item h="1" x="6936"/>
        <item h="1" x="7507"/>
        <item h="1" x="7914"/>
        <item h="1" x="1578"/>
        <item h="1" x="6729"/>
        <item h="1" x="212"/>
        <item h="1" x="8446"/>
        <item h="1" x="9125"/>
        <item h="1" x="8814"/>
        <item h="1" x="4654"/>
        <item h="1" x="8850"/>
        <item h="1" x="1752"/>
        <item h="1" x="1053"/>
        <item h="1" x="279"/>
        <item h="1" x="1290"/>
        <item h="1" x="8750"/>
        <item h="1" x="8545"/>
        <item h="1" x="8747"/>
        <item h="1" x="1508"/>
        <item h="1" x="9153"/>
        <item h="1" x="4809"/>
        <item h="1" x="3862"/>
        <item h="1" x="4072"/>
        <item h="1" x="987"/>
        <item h="1" x="745"/>
        <item h="1" x="6866"/>
        <item h="1" x="7551"/>
        <item h="1" x="6783"/>
        <item h="1" x="272"/>
        <item h="1" x="6411"/>
        <item h="1" x="2042"/>
        <item h="1" x="3262"/>
        <item h="1" x="4218"/>
        <item h="1" x="8058"/>
        <item h="1" x="2191"/>
        <item h="1" x="1427"/>
        <item h="1" x="5244"/>
        <item h="1" x="3270"/>
        <item h="1" x="5355"/>
        <item h="1" x="3480"/>
        <item h="1" x="8388"/>
        <item h="1" x="6782"/>
        <item h="1" x="7856"/>
        <item h="1" x="5811"/>
        <item h="1" x="2423"/>
        <item h="1" x="2329"/>
        <item h="1" x="7342"/>
        <item h="1" x="6146"/>
        <item h="1" x="1405"/>
        <item h="1" x="3689"/>
        <item h="1" x="1876"/>
        <item h="1" x="4033"/>
        <item h="1" x="7968"/>
        <item h="1" x="9637"/>
        <item h="1" x="6715"/>
        <item h="1" x="1918"/>
        <item h="1" x="117"/>
        <item h="1" x="3254"/>
        <item h="1" x="9841"/>
        <item h="1" x="7472"/>
        <item h="1" x="8710"/>
        <item h="1" x="4497"/>
        <item h="1" x="7424"/>
        <item h="1" x="6025"/>
        <item h="1" x="3454"/>
        <item h="1" x="9824"/>
        <item h="1" x="9110"/>
        <item h="1" x="9692"/>
        <item h="1" x="9384"/>
        <item h="1" x="9467"/>
        <item h="1" x="9937"/>
        <item h="1" x="9851"/>
        <item h="1" x="6982"/>
        <item h="1" x="5173"/>
        <item h="1" x="9234"/>
        <item h="1" x="4162"/>
        <item h="1" x="8212"/>
        <item h="1" x="3374"/>
        <item h="1" x="9067"/>
        <item h="1" x="5838"/>
        <item h="1" x="9207"/>
        <item h="1" x="4353"/>
        <item h="1" x="1951"/>
        <item h="1" x="3715"/>
        <item h="1" x="7231"/>
        <item h="1" x="7310"/>
        <item h="1" x="8695"/>
        <item h="1" x="6309"/>
        <item h="1" x="6808"/>
        <item h="1" x="3051"/>
        <item h="1" x="3284"/>
        <item h="1" x="98"/>
        <item h="1" x="1997"/>
        <item h="1" x="5257"/>
        <item h="1" x="8967"/>
        <item h="1" x="3453"/>
        <item h="1" x="7663"/>
        <item h="1" x="6775"/>
        <item h="1" x="8118"/>
        <item h="1" x="3666"/>
        <item h="1" x="1588"/>
        <item h="1" x="654"/>
        <item h="1" x="968"/>
        <item h="1" x="7318"/>
        <item h="1" x="2337"/>
        <item h="1" x="8860"/>
        <item h="1" x="841"/>
        <item h="1" x="6365"/>
        <item h="1" x="6524"/>
        <item h="1" x="9231"/>
        <item h="1" x="7125"/>
        <item h="1" x="6316"/>
        <item h="1" x="2589"/>
        <item h="1" x="4119"/>
        <item h="1" x="4980"/>
        <item h="1" x="7688"/>
        <item h="1" x="982"/>
        <item h="1" x="1082"/>
        <item h="1" x="5671"/>
        <item h="1" x="9879"/>
        <item h="1" x="6437"/>
        <item h="1" x="9493"/>
        <item h="1" x="2829"/>
        <item h="1" x="7227"/>
        <item h="1" x="4397"/>
        <item h="1" x="921"/>
        <item h="1" x="1352"/>
        <item h="1" x="8311"/>
        <item h="1" x="5095"/>
        <item h="1" x="7292"/>
        <item h="1" x="4568"/>
        <item h="1" x="4370"/>
        <item h="1" x="674"/>
        <item h="1" x="7229"/>
        <item h="1" x="1639"/>
        <item h="1" x="5974"/>
        <item h="1" x="4909"/>
        <item h="1" x="6399"/>
        <item h="1" x="5777"/>
        <item h="1" x="2004"/>
        <item h="1" x="1"/>
        <item h="1" x="9552"/>
        <item h="1" x="9562"/>
        <item h="1" x="2500"/>
        <item h="1" x="7541"/>
        <item h="1" x="5780"/>
        <item h="1" x="1213"/>
        <item h="1" x="2084"/>
        <item h="1" x="8005"/>
        <item h="1" x="3746"/>
        <item h="1" x="386"/>
        <item h="1" x="7115"/>
        <item h="1" x="3946"/>
        <item h="1" x="9179"/>
        <item h="1" x="3968"/>
        <item h="1" x="8853"/>
        <item h="1" x="1543"/>
        <item h="1" x="1990"/>
        <item h="1" x="9538"/>
        <item h="1" x="3568"/>
        <item h="1" x="5638"/>
        <item h="1" x="7300"/>
        <item h="1" x="4219"/>
        <item h="1" x="714"/>
        <item h="1" x="5682"/>
        <item h="1" x="5674"/>
        <item h="1" x="837"/>
        <item h="1" x="1936"/>
        <item h="1" x="9465"/>
        <item h="1" x="7349"/>
        <item h="1" x="5467"/>
        <item h="1" x="6204"/>
        <item h="1" x="2622"/>
        <item h="1" x="2644"/>
        <item h="1" x="5101"/>
        <item h="1" x="5470"/>
        <item h="1" x="7863"/>
        <item h="1" x="234"/>
        <item h="1" x="3041"/>
        <item h="1" x="7644"/>
        <item h="1" x="5499"/>
        <item h="1" x="136"/>
        <item h="1" x="75"/>
        <item h="1" x="2623"/>
        <item h="1" x="5832"/>
        <item h="1" x="5420"/>
        <item h="1" x="796"/>
        <item h="1" x="9010"/>
        <item h="1" x="3397"/>
        <item h="1" x="4053"/>
        <item h="1" x="9984"/>
        <item h="1" x="6540"/>
        <item h="1" x="1930"/>
        <item h="1" x="1555"/>
        <item h="1" x="5597"/>
        <item h="1" x="6605"/>
        <item h="1" x="2760"/>
        <item h="1" x="4255"/>
        <item h="1" x="9211"/>
        <item h="1" x="8477"/>
        <item h="1" x="8394"/>
        <item h="1" x="3376"/>
        <item h="1" x="1933"/>
        <item h="1" x="3198"/>
        <item h="1" x="3024"/>
        <item h="1" x="8823"/>
        <item h="1" x="9399"/>
        <item h="1" x="4711"/>
        <item h="1" x="5921"/>
        <item h="1" x="9900"/>
        <item h="1" x="5236"/>
        <item h="1" x="241"/>
        <item h="1" x="5403"/>
        <item h="1" x="2419"/>
        <item h="1" x="3334"/>
        <item h="1" x="7202"/>
        <item h="1" x="1700"/>
        <item h="1" x="9362"/>
        <item h="1" x="1653"/>
        <item h="1" x="7576"/>
        <item h="1" x="5307"/>
        <item h="1" x="6153"/>
        <item h="1" x="9634"/>
        <item h="1" x="2592"/>
        <item h="1" x="7418"/>
        <item h="1" x="5937"/>
        <item h="1" x="6093"/>
        <item h="1" x="3596"/>
        <item h="1" x="9419"/>
        <item h="1" x="5053"/>
        <item h="1" x="2178"/>
        <item h="1" x="9263"/>
        <item h="1" x="9198"/>
        <item h="1" x="8223"/>
        <item h="1" x="5468"/>
        <item h="1" x="8591"/>
        <item h="1" x="4198"/>
        <item h="1" x="1736"/>
        <item h="1" x="3200"/>
        <item h="1" x="8965"/>
        <item h="1" x="797"/>
        <item h="1" x="3983"/>
        <item h="1" x="6962"/>
        <item h="1" x="498"/>
        <item h="1" x="5465"/>
        <item h="1" x="3311"/>
        <item h="1" x="5908"/>
        <item h="1" x="6469"/>
        <item h="1" x="6246"/>
        <item h="1" x="6712"/>
        <item h="1" x="8442"/>
        <item h="1" x="8400"/>
        <item h="1" x="4441"/>
        <item h="1" x="8166"/>
        <item h="1" x="5744"/>
        <item h="1" x="2712"/>
        <item h="1" x="3977"/>
        <item h="1" x="6499"/>
        <item h="1" x="2028"/>
        <item h="1" x="2930"/>
        <item h="1" x="1365"/>
        <item h="1" x="5287"/>
        <item h="1" x="8044"/>
        <item h="1" x="3826"/>
        <item h="1" x="396"/>
        <item h="1" x="8911"/>
        <item h="1" x="8053"/>
        <item h="1" x="1205"/>
        <item h="1" x="3178"/>
        <item h="1" x="7137"/>
        <item h="1" x="7596"/>
        <item h="1" x="6541"/>
        <item h="1" x="2282"/>
        <item h="1" x="3488"/>
        <item h="1" x="5521"/>
        <item h="1" x="7219"/>
        <item h="1" x="3813"/>
        <item h="1" x="9147"/>
        <item h="1" x="597"/>
        <item h="1" x="4684"/>
        <item h="1" x="3292"/>
        <item h="1" x="704"/>
        <item h="1" x="5290"/>
        <item h="1" x="7722"/>
        <item h="1" x="3754"/>
        <item h="1" x="6119"/>
        <item h="1" x="2081"/>
        <item h="1" x="6582"/>
        <item h="1" x="6939"/>
        <item h="1" x="4178"/>
        <item h="1" x="5755"/>
        <item h="1" x="8444"/>
        <item h="1" x="2969"/>
        <item h="1" x="8761"/>
        <item h="1" x="4565"/>
        <item h="1" x="4159"/>
        <item h="1" x="1080"/>
        <item h="1" x="1202"/>
        <item h="1" x="7820"/>
        <item h="1" x="1583"/>
        <item h="1" x="4381"/>
        <item h="1" x="9775"/>
        <item h="1" x="6854"/>
        <item h="1" x="8807"/>
        <item h="1" x="4950"/>
        <item h="1" x="3221"/>
        <item h="1" x="6539"/>
        <item h="1" x="4983"/>
        <item h="1" x="638"/>
        <item h="1" x="3602"/>
        <item h="1" x="5897"/>
        <item h="1" x="4018"/>
        <item h="1" x="4763"/>
        <item h="1" x="3364"/>
        <item h="1" x="8023"/>
        <item h="1" x="4030"/>
        <item h="1" x="7088"/>
        <item h="1" x="4477"/>
        <item h="1" x="9378"/>
        <item h="1" x="3819"/>
        <item h="1" x="8584"/>
        <item h="1" x="8673"/>
        <item h="1" x="1511"/>
        <item h="1" x="8752"/>
        <item h="1" x="1041"/>
        <item h="1" x="6697"/>
        <item h="1" x="1266"/>
        <item h="1" x="4780"/>
        <item h="1" x="3058"/>
        <item h="1" x="8524"/>
        <item h="1" x="3308"/>
        <item h="1" x="7635"/>
        <item h="1" x="6258"/>
        <item h="1" x="3677"/>
        <item h="1" x="7369"/>
        <item h="1" x="3253"/>
        <item h="1" x="642"/>
        <item h="1" x="4193"/>
        <item h="1" x="2853"/>
        <item h="1" x="2703"/>
        <item h="1" x="7811"/>
        <item h="1" x="4120"/>
        <item h="1" x="1487"/>
        <item h="1" x="3710"/>
        <item h="1" x="9617"/>
        <item h="1" x="5023"/>
        <item h="1" x="6495"/>
        <item h="1" x="4610"/>
        <item h="1" x="3307"/>
        <item h="1" x="2531"/>
        <item h="1" x="1957"/>
        <item h="1" x="2580"/>
        <item h="1" x="5075"/>
        <item h="1" x="7027"/>
        <item h="1" x="4738"/>
        <item h="1" x="1232"/>
        <item h="1" x="7189"/>
        <item h="1" x="7767"/>
        <item h="1" x="2706"/>
        <item h="1" x="3434"/>
        <item h="1" x="7997"/>
        <item h="1" x="5950"/>
        <item h="1" x="1544"/>
        <item h="1" x="3860"/>
        <item h="1" x="3119"/>
        <item h="1" x="4407"/>
        <item h="1" x="2639"/>
        <item h="1" x="8484"/>
        <item h="1" x="9618"/>
        <item h="1" x="2801"/>
        <item h="1" x="4873"/>
        <item h="1" x="2859"/>
        <item h="1" x="9152"/>
        <item h="1" x="5400"/>
        <item h="1" x="7858"/>
        <item h="1" x="7692"/>
        <item h="1" x="1783"/>
        <item h="1" x="8344"/>
        <item h="1" x="845"/>
        <item h="1" x="5703"/>
        <item h="1" x="6516"/>
        <item h="1" x="3539"/>
        <item h="1" x="8799"/>
        <item h="1" x="8040"/>
        <item h="1" x="6532"/>
        <item h="1" x="7135"/>
        <item h="1" x="1225"/>
        <item h="1" x="5867"/>
        <item h="1" x="6678"/>
        <item h="1" x="8456"/>
        <item h="1" x="4483"/>
        <item h="1" x="4122"/>
        <item h="1" x="8391"/>
        <item h="1" x="8207"/>
        <item h="1" x="5699"/>
        <item h="1" x="385"/>
        <item h="1" x="6624"/>
        <item h="1" x="1993"/>
        <item h="1" x="1351"/>
        <item h="1" x="9033"/>
        <item h="1" x="9026"/>
        <item h="1" x="8989"/>
        <item h="1" x="3280"/>
        <item h="1" x="8163"/>
        <item h="1" x="6593"/>
        <item h="1" x="9951"/>
        <item h="1" x="2374"/>
        <item h="1" x="493"/>
        <item h="1" x="4544"/>
        <item h="1" x="4758"/>
        <item h="1" x="8459"/>
        <item h="1" x="9315"/>
        <item h="1" x="691"/>
        <item h="1" x="1112"/>
        <item h="1" x="4822"/>
        <item h="1" x="9248"/>
        <item h="1" x="2434"/>
        <item h="1" x="289"/>
        <item h="1" x="9903"/>
        <item h="1" x="3784"/>
        <item h="1" x="1146"/>
        <item h="1" x="9920"/>
        <item h="1" x="8308"/>
        <item h="1" x="9644"/>
        <item h="1" x="6542"/>
        <item h="1" x="7702"/>
        <item h="1" x="1759"/>
        <item h="1" x="3552"/>
        <item h="1" x="1252"/>
        <item h="1" x="9418"/>
        <item h="1" x="7499"/>
        <item h="1" x="436"/>
        <item h="1" x="2478"/>
        <item h="1" x="3945"/>
        <item h="1" x="6727"/>
        <item h="1" x="6789"/>
        <item h="1" x="8543"/>
        <item h="1" x="6345"/>
        <item h="1" x="4644"/>
        <item h="1" x="1867"/>
        <item h="1" x="7303"/>
        <item h="1" x="3887"/>
        <item h="1" x="681"/>
        <item h="1" x="5124"/>
        <item h="1" x="6781"/>
        <item h="1" x="3937"/>
        <item h="1" x="5438"/>
        <item h="1" x="4408"/>
        <item h="1" x="7853"/>
        <item h="1" x="1324"/>
        <item h="1" x="9411"/>
        <item h="1" x="1559"/>
        <item h="1" x="7071"/>
        <item h="1" x="6856"/>
        <item h="1" x="9611"/>
        <item h="1" x="1999"/>
        <item h="1" x="1871"/>
        <item h="1" x="3911"/>
        <item h="1" x="5633"/>
        <item h="1" x="7402"/>
        <item h="1" x="6141"/>
        <item h="1" x="8682"/>
        <item h="1" x="3064"/>
        <item h="1" x="8756"/>
        <item h="1" x="35"/>
        <item h="1" x="24"/>
        <item h="1" x="2546"/>
        <item h="1" x="3772"/>
        <item h="1" x="8776"/>
        <item h="1" x="1750"/>
        <item h="1" x="201"/>
        <item h="1" x="1806"/>
        <item h="1" x="5725"/>
        <item h="1" x="7740"/>
        <item h="1" x="3777"/>
        <item h="1" x="1364"/>
        <item h="1" x="6635"/>
        <item h="1" x="9280"/>
        <item h="1" x="7110"/>
        <item h="1" x="1562"/>
        <item h="1" x="3933"/>
        <item h="1" x="2163"/>
        <item h="1" x="7845"/>
        <item h="1" x="3621"/>
        <item h="1" x="6198"/>
        <item h="1" x="8788"/>
        <item h="1" x="3965"/>
        <item h="1" x="5270"/>
        <item h="1" x="2771"/>
        <item h="1" x="6691"/>
        <item h="1" x="5829"/>
        <item h="1" x="52"/>
        <item h="1" x="5115"/>
        <item h="1" x="2021"/>
        <item h="1" x="9530"/>
        <item h="1" x="3545"/>
        <item h="1" x="9599"/>
        <item h="1" x="3691"/>
        <item h="1" x="7122"/>
        <item h="1" x="4258"/>
        <item h="1" x="9683"/>
        <item h="1" x="4425"/>
        <item h="1" x="9244"/>
        <item h="1" x="2960"/>
        <item h="1" x="8579"/>
        <item h="1" x="9433"/>
        <item h="1" x="8432"/>
        <item h="1" x="3873"/>
        <item h="1" x="2303"/>
        <item h="1" x="4731"/>
        <item h="1" x="2321"/>
        <item h="1" x="2780"/>
        <item h="1" x="7988"/>
        <item h="1" x="4469"/>
        <item h="1" x="9705"/>
        <item h="1" x="235"/>
        <item h="1" x="923"/>
        <item h="1" x="2654"/>
        <item h="1" x="5931"/>
        <item h="1" x="4216"/>
        <item h="1" x="1995"/>
        <item h="1" x="4330"/>
        <item h="1" x="6787"/>
        <item h="1" x="148"/>
        <item h="1" x="2565"/>
        <item h="1" x="9265"/>
        <item h="1" x="8349"/>
        <item h="1" x="4194"/>
        <item h="1" x="8403"/>
        <item h="1" x="7883"/>
        <item h="1" x="3957"/>
        <item h="1" x="131"/>
        <item h="1" x="3021"/>
        <item h="1" x="7426"/>
        <item h="1" x="5644"/>
        <item h="1" x="8733"/>
        <item h="1" x="6537"/>
        <item h="1" x="3728"/>
        <item h="1" x="1448"/>
        <item h="1" x="7503"/>
        <item h="1" x="5209"/>
        <item h="1" x="1372"/>
        <item h="1" x="6925"/>
        <item h="1" x="9746"/>
        <item h="1" x="6800"/>
        <item h="1" x="9329"/>
        <item h="1" x="3371"/>
        <item h="1" x="6132"/>
        <item h="1" x="316"/>
        <item h="1" x="5935"/>
        <item h="1" x="6217"/>
        <item h="1" x="4937"/>
        <item h="1" x="7709"/>
        <item h="1" x="2640"/>
        <item h="1" x="8486"/>
        <item h="1" x="5342"/>
        <item h="1" x="9176"/>
        <item h="1" x="1385"/>
        <item h="1" x="6269"/>
        <item h="1" x="4204"/>
        <item h="1" x="4863"/>
        <item h="1" x="6771"/>
        <item h="1" x="3012"/>
        <item h="1" x="8134"/>
        <item h="1" x="7181"/>
        <item h="1" x="8247"/>
        <item h="1" x="3151"/>
        <item h="1" x="1687"/>
        <item h="1" x="2154"/>
        <item h="1" x="2472"/>
        <item h="1" x="7476"/>
        <item h="1" x="182"/>
        <item h="1" x="5341"/>
        <item h="1" x="8884"/>
        <item h="1" x="8667"/>
        <item h="1" x="256"/>
        <item h="1" x="7964"/>
        <item h="1" x="178"/>
        <item h="1" x="9724"/>
        <item h="1" x="6266"/>
        <item h="1" x="364"/>
        <item h="1" x="5963"/>
        <item h="1" x="348"/>
        <item h="1" x="1694"/>
        <item h="1" x="9859"/>
        <item h="1" x="5560"/>
        <item h="1" x="4681"/>
        <item h="1" x="2885"/>
        <item h="1" x="3445"/>
        <item h="1" x="5748"/>
        <item h="1" x="1791"/>
        <item h="1" x="401"/>
        <item h="1" x="6218"/>
        <item h="1" x="245"/>
        <item h="1" x="862"/>
        <item h="1" x="213"/>
        <item h="1" x="8030"/>
        <item h="1" x="1823"/>
        <item h="1" x="8931"/>
        <item h="1" x="287"/>
        <item h="1" x="4069"/>
        <item h="1" x="5323"/>
        <item h="1" x="6927"/>
        <item h="1" x="1991"/>
        <item h="1" x="3457"/>
        <item h="1" x="5049"/>
        <item h="1" x="2461"/>
        <item h="1" x="5157"/>
        <item h="1" x="6122"/>
        <item h="1" x="2075"/>
        <item h="1" x="8520"/>
        <item h="1" x="9137"/>
        <item h="1" x="5924"/>
        <item h="1" x="6642"/>
        <item h="1" x="4265"/>
        <item h="1" x="7319"/>
        <item h="1" x="6104"/>
        <item h="1" x="5450"/>
        <item h="1" x="3228"/>
        <item h="1" x="2168"/>
        <item h="1" x="105"/>
        <item h="1" x="2457"/>
        <item h="1" x="2997"/>
        <item h="1" x="9720"/>
        <item h="1" x="3104"/>
        <item h="1" x="4444"/>
        <item h="1" x="2302"/>
        <item h="1" x="2827"/>
        <item h="1" x="2632"/>
        <item h="1" x="6944"/>
        <item h="1" x="7869"/>
        <item h="1" x="3566"/>
        <item h="1" x="4231"/>
        <item h="1" x="8352"/>
        <item h="1" x="6699"/>
        <item h="1" x="9118"/>
        <item h="1" x="9369"/>
        <item h="1" x="2095"/>
        <item h="1" x="4347"/>
        <item h="1" x="2660"/>
        <item h="1" x="8447"/>
        <item h="1" x="6567"/>
        <item h="1" x="4697"/>
        <item h="1" x="7949"/>
        <item h="1" x="1319"/>
        <item h="1" x="5240"/>
        <item h="1" x="5259"/>
        <item h="1" x="3450"/>
        <item h="1" x="8275"/>
        <item h="1" x="3306"/>
        <item h="1" x="6980"/>
        <item h="1" x="9103"/>
        <item h="1" x="1055"/>
        <item h="1" x="7283"/>
        <item h="1" x="5828"/>
        <item h="1" x="9773"/>
        <item h="1" x="4324"/>
        <item h="1" x="2728"/>
        <item h="1" x="1770"/>
        <item h="1" x="8321"/>
        <item h="1" x="4727"/>
        <item h="1" x="4328"/>
        <item h="1" x="2865"/>
        <item h="1" x="4876"/>
        <item h="1" x="5743"/>
        <item h="1" x="7569"/>
        <item h="1" x="6056"/>
        <item h="1" x="1853"/>
        <item h="1" x="8257"/>
        <item h="1" x="9912"/>
        <item h="1" x="7677"/>
        <item h="1" x="3068"/>
        <item h="1" x="50"/>
        <item h="1" x="7427"/>
        <item h="1" x="1180"/>
        <item h="1" x="6027"/>
        <item h="1" x="4341"/>
        <item h="1" x="5344"/>
        <item h="1" x="1929"/>
        <item h="1" x="9223"/>
        <item h="1" x="9633"/>
        <item h="1" x="5526"/>
        <item h="1" x="2598"/>
        <item h="1" x="2181"/>
        <item h="1" x="1206"/>
        <item h="1" x="1231"/>
        <item h="1" x="9461"/>
        <item h="1" x="4305"/>
        <item h="1" x="766"/>
        <item h="1" x="3748"/>
        <item h="1" x="4641"/>
        <item h="1" x="8558"/>
        <item h="1" x="7186"/>
        <item h="1" x="2826"/>
        <item h="1" x="3609"/>
        <item h="1" x="9209"/>
        <item h="1" x="4517"/>
        <item h="1" x="9430"/>
        <item h="1" x="1026"/>
        <item h="1" x="1676"/>
        <item h="1" x="3406"/>
        <item h="1" x="1519"/>
        <item h="1" x="8133"/>
        <item h="1" x="5909"/>
        <item h="1" x="945"/>
        <item h="1" x="4062"/>
        <item h="1" x="8232"/>
        <item h="1" x="4289"/>
        <item h="1" x="4515"/>
        <item h="1" x="7038"/>
        <item h="1" x="7323"/>
        <item h="1" x="2232"/>
        <item h="1" x="4760"/>
        <item h="1" x="623"/>
        <item h="1" x="3555"/>
        <item h="1" x="4767"/>
        <item h="1" x="297"/>
        <item h="1" x="7924"/>
        <item h="1" x="6101"/>
        <item h="1" x="4375"/>
        <item h="1" x="2011"/>
        <item h="1" x="742"/>
        <item h="1" x="5792"/>
        <item h="1" x="1201"/>
        <item h="1" x="9204"/>
        <item h="1" x="7987"/>
        <item h="1" x="80"/>
        <item h="1" x="7055"/>
        <item h="1" x="7288"/>
        <item h="1" x="8345"/>
        <item h="1" x="994"/>
        <item h="1" x="72"/>
        <item h="1" x="4830"/>
        <item h="1" x="2655"/>
        <item h="1" x="1154"/>
        <item h="1" x="2754"/>
        <item h="1" x="3836"/>
        <item h="1" x="5732"/>
        <item h="1" x="6188"/>
        <item h="1" x="7546"/>
        <item h="1" x="8418"/>
        <item h="1" x="4480"/>
        <item h="1" x="7741"/>
        <item h="1" x="6992"/>
        <item h="1" x="5486"/>
        <item h="1" x="7325"/>
        <item h="1" x="3591"/>
        <item h="1" x="1982"/>
        <item h="1" x="1503"/>
        <item h="1" x="5348"/>
        <item h="1" x="5132"/>
        <item h="1" x="9607"/>
        <item h="1" x="8629"/>
        <item h="1" x="2764"/>
        <item h="1" x="7899"/>
        <item h="1" x="5310"/>
        <item h="1" x="1027"/>
        <item h="1" x="3921"/>
        <item h="1" x="7345"/>
        <item h="1" x="4043"/>
        <item h="1" x="1705"/>
        <item h="1" x="1895"/>
        <item h="1" x="3216"/>
        <item h="1" x="8392"/>
        <item h="1" x="2027"/>
        <item h="1" x="3872"/>
        <item h="1" x="7100"/>
        <item h="1" x="6109"/>
        <item h="1" x="8939"/>
        <item h="1" x="730"/>
        <item h="1" x="1565"/>
        <item h="1" x="4892"/>
        <item h="1" x="2263"/>
        <item h="1" x="6885"/>
        <item h="1" x="1877"/>
        <item h="1" x="5322"/>
        <item h="1" x="4118"/>
        <item h="1" x="1773"/>
        <item h="1" x="8165"/>
        <item h="1" x="5729"/>
        <item h="1" x="7832"/>
        <item h="1" x="3916"/>
        <item h="1" x="354"/>
        <item h="1" x="4374"/>
        <item h="1" x="8879"/>
        <item h="1" x="4005"/>
        <item h="1" x="7996"/>
        <item h="1" x="9165"/>
        <item h="1" x="1529"/>
        <item h="1" x="4848"/>
        <item h="1" x="4593"/>
        <item h="1" x="8881"/>
        <item h="1" x="6785"/>
        <item h="1" x="6325"/>
        <item h="1" x="3451"/>
        <item h="1" x="1269"/>
        <item h="1" x="1321"/>
        <item h="1" x="6486"/>
        <item h="1" x="4583"/>
        <item h="1" x="8796"/>
        <item h="1" x="604"/>
        <item h="1" x="7120"/>
        <item h="1" x="2499"/>
        <item h="1" x="7146"/>
        <item h="1" x="1111"/>
        <item h="1" x="7195"/>
        <item h="1" x="5008"/>
        <item h="1" x="6426"/>
        <item h="1" x="747"/>
        <item h="1" x="4339"/>
        <item h="1" x="6821"/>
        <item h="1" x="6452"/>
        <item h="1" x="5368"/>
        <item h="1" x="1221"/>
        <item h="1" x="9802"/>
        <item h="1" x="3226"/>
        <item h="1" x="2166"/>
        <item h="1" x="5320"/>
        <item h="1" x="7621"/>
        <item h="1" x="661"/>
        <item h="1" x="2370"/>
        <item h="1" x="168"/>
        <item h="1" x="0"/>
        <item h="1" x="8694"/>
        <item h="1" x="2590"/>
        <item h="1" x="690"/>
        <item h="1" x="4581"/>
        <item h="1" x="830"/>
        <item h="1" x="4087"/>
        <item h="1" x="6696"/>
        <item h="1" x="969"/>
        <item h="1" x="971"/>
        <item h="1" x="307"/>
        <item h="1" x="5376"/>
        <item h="1" x="4930"/>
        <item h="1" x="9907"/>
        <item h="1" x="9011"/>
        <item h="1" x="3144"/>
        <item h="1" x="7428"/>
        <item h="1" x="5534"/>
        <item h="1" x="9801"/>
        <item h="1" x="1017"/>
        <item h="1" x="8502"/>
        <item h="1" x="8901"/>
        <item h="1" x="4080"/>
        <item h="1" x="8408"/>
        <item h="1" x="6893"/>
        <item h="1" x="7724"/>
        <item h="1" x="2487"/>
        <item h="1" x="6497"/>
        <item h="1" x="9004"/>
        <item h="1" x="6447"/>
        <item h="1" x="6657"/>
        <item h="1" x="9750"/>
        <item h="1" x="4223"/>
        <item h="1" x="460"/>
        <item h="1" x="8905"/>
        <item h="1" x="8795"/>
        <item h="1" x="1401"/>
        <item h="1" x="775"/>
        <item h="1" x="7950"/>
        <item h="1" x="647"/>
        <item h="1" x="1852"/>
        <item h="1" x="5149"/>
        <item h="1" x="2127"/>
        <item h="1" x="3517"/>
        <item h="1" x="6763"/>
        <item h="1" x="6668"/>
        <item h="1" x="4176"/>
        <item h="1" x="1447"/>
        <item h="1" x="55"/>
        <item h="1" x="8218"/>
        <item h="1" x="9729"/>
        <item h="1" x="3569"/>
        <item h="1" x="1564"/>
        <item h="1" x="5810"/>
        <item h="1" x="2025"/>
        <item h="1" x="3737"/>
        <item h="1" x="6490"/>
        <item h="1" x="6376"/>
        <item h="1" x="3900"/>
        <item h="1" x="3854"/>
        <item h="1" x="6810"/>
        <item h="1" x="8703"/>
        <item h="1" x="8825"/>
        <item h="1" x="9290"/>
        <item h="1" x="2813"/>
        <item h="1" x="9339"/>
        <item h="1" x="4287"/>
        <item h="1" x="4944"/>
        <item h="1" x="413"/>
        <item h="1" x="8522"/>
        <item h="1" x="9226"/>
        <item h="1" x="2746"/>
        <item h="1" x="1278"/>
        <item h="1" x="5539"/>
        <item h="1" x="3420"/>
        <item h="1" x="2689"/>
        <item h="1" x="9935"/>
        <item h="1" x="1650"/>
        <item h="1" x="1332"/>
        <item h="1" x="8728"/>
        <item h="1" x="2209"/>
        <item h="1" x="902"/>
        <item h="1" x="9389"/>
        <item h="1" x="359"/>
        <item h="1" x="6271"/>
        <item h="1" x="357"/>
        <item h="1" x="1458"/>
        <item h="1" x="3120"/>
        <item h="1" x="6070"/>
        <item h="1" x="8063"/>
        <item h="1" x="9120"/>
        <item h="1" x="7294"/>
        <item h="1" x="3352"/>
        <item h="1" x="843"/>
        <item h="1" x="2310"/>
        <item h="1" x="613"/>
        <item h="1" x="1330"/>
        <item h="1" x="4891"/>
        <item h="1" x="1215"/>
        <item h="1" x="2897"/>
        <item h="1" x="720"/>
        <item h="1" x="7478"/>
        <item h="1" x="3696"/>
        <item h="1" x="2610"/>
        <item h="1" x="6899"/>
        <item h="1" x="4969"/>
        <item h="1" x="874"/>
        <item h="1" x="6498"/>
        <item h="1" x="5039"/>
        <item h="1" x="5702"/>
        <item h="1" x="7075"/>
        <item h="1" x="1820"/>
        <item h="1" x="9420"/>
        <item h="1" x="7563"/>
        <item h="1" x="4715"/>
        <item h="1" x="5556"/>
        <item h="1" x="3107"/>
        <item h="1" x="358"/>
        <item h="1" x="626"/>
        <item h="1" x="4246"/>
        <item h="1" x="1522"/>
        <item h="1" x="165"/>
        <item h="1" x="8473"/>
        <item h="1" x="8847"/>
        <item h="1" x="7435"/>
        <item h="1" x="6370"/>
        <item h="1" x="2286"/>
        <item h="1" x="5798"/>
        <item h="1" x="2393"/>
        <item h="1" x="9392"/>
        <item h="1" x="6932"/>
        <item h="1" x="598"/>
        <item h="1" x="2550"/>
        <item h="1" x="3528"/>
        <item h="1" x="1331"/>
        <item h="1" x="6150"/>
        <item h="1" x="7804"/>
        <item h="1" x="8513"/>
        <item h="1" x="1859"/>
        <item h="1" x="6296"/>
        <item h="1" x="5255"/>
        <item h="1" x="6811"/>
        <item h="1" x="9363"/>
        <item h="1" x="9704"/>
        <item h="1" x="576"/>
        <item h="1" x="2146"/>
        <item h="1" x="8504"/>
        <item h="1" x="1020"/>
        <item h="1" x="6013"/>
        <item h="1" x="8196"/>
        <item h="1" x="6566"/>
        <item h="1" x="5602"/>
        <item h="1" x="2035"/>
        <item h="1" x="1874"/>
        <item h="1" x="8958"/>
        <item h="1" x="937"/>
        <item h="1" x="530"/>
        <item h="1" x="6121"/>
        <item h="1" x="2347"/>
        <item h="1" x="5011"/>
        <item h="1" x="9497"/>
        <item h="1" x="4273"/>
        <item h="1" x="8469"/>
        <item h="1" x="8281"/>
        <item h="1" x="44"/>
        <item h="1" x="564"/>
        <item h="1" x="4751"/>
        <item h="1" x="3056"/>
        <item h="1" x="3558"/>
        <item h="1" x="1010"/>
        <item h="1" x="261"/>
        <item h="1" x="3111"/>
        <item h="1" x="2047"/>
        <item h="1" x="7183"/>
        <item h="1" x="1792"/>
        <item h="1" x="5603"/>
        <item h="1" x="9653"/>
        <item h="1" x="3796"/>
        <item h="1" x="1166"/>
        <item h="1" x="4551"/>
        <item h="1" x="4501"/>
        <item h="1" x="1368"/>
        <item h="1" x="609"/>
        <item h="1" x="7938"/>
        <item h="1" x="3984"/>
        <item h="1" x="2578"/>
        <item h="1" x="3076"/>
        <item h="1" x="9288"/>
        <item h="1" x="5512"/>
        <item h="1" x="8902"/>
        <item h="1" x="3554"/>
        <item h="1" x="1070"/>
        <item h="1" x="8573"/>
        <item h="1" x="5953"/>
        <item h="1" x="4901"/>
        <item h="1" x="8034"/>
        <item h="1" x="2417"/>
        <item h="1" x="7273"/>
        <item h="1" x="2270"/>
        <item h="1" x="2403"/>
        <item h="1" x="4849"/>
        <item h="1" x="7228"/>
        <item h="1" x="7974"/>
        <item h="1" x="7210"/>
        <item h="1" x="8049"/>
        <item h="1" x="7161"/>
        <item h="1" x="3245"/>
        <item h="1" x="5363"/>
        <item h="1" x="8963"/>
        <item h="1" x="6815"/>
        <item h="1" x="2613"/>
        <item h="1" x="3266"/>
        <item h="1" x="5960"/>
        <item h="1" x="7500"/>
        <item h="1" x="942"/>
        <item h="1" x="8883"/>
        <item h="1" x="9012"/>
        <item h="1" x="9455"/>
        <item h="1" x="5410"/>
        <item h="1" x="3411"/>
        <item h="1" x="4535"/>
        <item h="1" x="7328"/>
        <item h="1" x="6900"/>
        <item h="1" x="1085"/>
        <item h="1" x="7440"/>
        <item h="1" x="5212"/>
        <item h="1" x="1437"/>
        <item h="1" x="3246"/>
        <item h="1" x="7306"/>
        <item h="1" x="9091"/>
        <item h="1" x="996"/>
        <item h="1" x="3309"/>
        <item h="1" x="9931"/>
        <item h="1" x="5480"/>
        <item h="1" x="7261"/>
        <item h="1" x="2173"/>
        <item h="1" x="142"/>
        <item h="1" x="4874"/>
        <item h="1" x="8285"/>
        <item h="1" x="3638"/>
        <item h="1" x="2841"/>
        <item h="1" x="9114"/>
        <item h="1" x="7797"/>
        <item h="1" x="1307"/>
        <item h="1" x="8135"/>
        <item h="1" x="4378"/>
        <item h="1" x="7793"/>
        <item h="1" x="2216"/>
        <item h="1" x="9366"/>
        <item h="1" x="7815"/>
        <item h="1" x="147"/>
        <item h="1" x="8863"/>
        <item h="1" x="875"/>
        <item h="1" x="5863"/>
        <item h="1" x="9884"/>
        <item h="1" x="8387"/>
        <item h="1" x="5449"/>
        <item h="1" x="4694"/>
        <item h="1" x="1444"/>
        <item h="1" x="3282"/>
        <item h="1" x="2575"/>
        <item h="1" x="2642"/>
        <item h="1" x="2888"/>
        <item h="1" x="5405"/>
        <item h="1" x="6670"/>
        <item h="1" x="7340"/>
        <item h="1" x="7605"/>
        <item h="1" x="2791"/>
        <item h="1" x="8837"/>
        <item h="1" x="5309"/>
        <item h="1" x="9742"/>
        <item h="1" x="8295"/>
        <item h="1" x="6761"/>
        <item h="1" x="5427"/>
        <item h="1" x="5326"/>
        <item h="1" x="7209"/>
        <item h="1" x="5458"/>
        <item h="1" x="2497"/>
        <item h="1" x="7855"/>
        <item h="1" x="16"/>
        <item h="1" x="1177"/>
        <item h="1" x="2828"/>
        <item h="1" x="4659"/>
        <item h="1" x="1534"/>
        <item h="1" x="3367"/>
        <item h="1" x="6959"/>
        <item h="1" x="9131"/>
        <item h="1" x="7459"/>
        <item h="1" x="4442"/>
        <item h="1" x="520"/>
        <item h="1" x="4922"/>
        <item h="1" x="1505"/>
        <item h="1" x="8283"/>
        <item h="1" x="4267"/>
        <item h="1" x="5335"/>
        <item h="1" x="8279"/>
        <item h="1" x="4952"/>
        <item h="1" x="1525"/>
        <item h="1" x="12"/>
        <item h="1" x="2719"/>
        <item h="1" x="9672"/>
        <item h="1" x="1747"/>
        <item h="1" x="3014"/>
        <item h="1" x="205"/>
        <item h="1" x="2736"/>
        <item h="1" x="7429"/>
        <item h="1" x="5211"/>
        <item h="1" x="7394"/>
        <item h="1" x="6798"/>
        <item h="1" x="849"/>
        <item h="1" x="5878"/>
        <item h="1" x="4676"/>
        <item h="1" x="2051"/>
        <item h="1" x="2026"/>
        <item h="1" x="4854"/>
        <item h="1" x="3671"/>
        <item h="1" x="9728"/>
        <item h="1" x="6694"/>
        <item h="1" x="4464"/>
        <item h="1" x="5752"/>
        <item h="1" x="8075"/>
        <item h="1" x="8240"/>
        <item h="1" x="210"/>
        <item h="1" x="4695"/>
        <item h="1" x="3795"/>
        <item h="1" x="5943"/>
        <item h="1" x="1921"/>
        <item h="1" x="6052"/>
        <item h="1" x="6528"/>
        <item h="1" x="1061"/>
        <item h="1" x="3404"/>
        <item h="1" x="1275"/>
        <item h="1" x="6082"/>
        <item h="1" x="4247"/>
        <item h="1" x="19"/>
        <item h="1" x="342"/>
        <item h="1" x="3458"/>
        <item h="1" x="7501"/>
        <item h="1" x="5662"/>
        <item h="1" x="8781"/>
        <item h="1" x="8076"/>
        <item h="1" x="9320"/>
        <item h="1" x="7419"/>
        <item h="1" x="3046"/>
        <item h="1" x="4766"/>
        <item h="1" x="2704"/>
        <item h="1" x="9372"/>
        <item h="1" x="7480"/>
        <item h="1" x="5031"/>
        <item h="1" x="8176"/>
        <item h="1" x="8899"/>
        <item h="1" x="944"/>
        <item h="1" x="2236"/>
        <item h="1" x="4430"/>
        <item h="1" x="9557"/>
        <item h="1" x="9579"/>
        <item h="1" x="2733"/>
        <item h="1" x="7013"/>
        <item h="1" x="1939"/>
        <item h="1" x="818"/>
        <item h="1" x="4476"/>
        <item h="1" x="8538"/>
        <item h="1" x="5170"/>
        <item h="1" x="1462"/>
        <item h="1" x="5835"/>
        <item h="1" x="300"/>
        <item h="1" x="375"/>
        <item h="1" x="5842"/>
        <item h="1" x="9688"/>
        <item h="1" x="5205"/>
        <item h="1" x="5892"/>
        <item h="1" x="2299"/>
        <item h="1" x="1084"/>
        <item h="1" x="2755"/>
        <item h="1" x="4612"/>
        <item h="1" x="4493"/>
        <item h="1" x="1049"/>
        <item h="1" x="7876"/>
        <item h="1" x="1626"/>
        <item h="1" x="9383"/>
        <item h="1" x="2283"/>
        <item h="1" x="7998"/>
        <item h="1" x="5489"/>
        <item h="1" x="4777"/>
        <item h="1" x="5949"/>
        <item h="1" x="3145"/>
        <item h="1" x="6602"/>
        <item h="1" x="9323"/>
        <item h="1" x="6803"/>
        <item h="1" x="7687"/>
        <item h="1" x="479"/>
        <item h="1" x="7457"/>
        <item h="1" x="5266"/>
        <item h="1" x="6674"/>
        <item h="1" x="5434"/>
        <item h="1" x="5973"/>
        <item h="1" x="4881"/>
        <item h="1" x="5281"/>
        <item h="1" x="2107"/>
        <item h="1" x="7338"/>
        <item h="1" x="2290"/>
        <item h="1" x="3433"/>
        <item h="1" x="574"/>
        <item h="1" x="6754"/>
        <item h="1" x="3805"/>
        <item h="1" x="9271"/>
        <item h="1" x="4403"/>
        <item h="1" x="5314"/>
        <item h="1" x="2108"/>
        <item h="1" x="9081"/>
        <item h="1" x="6791"/>
        <item h="1" x="4093"/>
        <item h="1" x="3747"/>
        <item h="1" x="1011"/>
        <item h="1" x="3116"/>
        <item h="1" x="8393"/>
        <item h="1" x="702"/>
        <item h="1" x="2667"/>
        <item h="1" x="5542"/>
        <item h="1" x="2032"/>
        <item h="1" x="7612"/>
        <item h="1" x="8767"/>
        <item h="1" x="970"/>
        <item h="1" x="3653"/>
        <item h="1" x="1730"/>
        <item h="1" x="5076"/>
        <item h="1" x="9022"/>
        <item h="1" x="4897"/>
        <item h="1" x="4504"/>
        <item h="1" x="53"/>
        <item h="1" x="4012"/>
        <item h="1" x="7336"/>
        <item h="1" x="264"/>
        <item h="1" x="9569"/>
        <item h="1" x="2412"/>
        <item h="1" x="9883"/>
        <item h="1" x="9670"/>
        <item h="1" x="8145"/>
        <item h="1" x="8777"/>
        <item h="1" x="3399"/>
        <item h="1" x="5387"/>
        <item h="1" x="4546"/>
        <item h="1" x="2840"/>
        <item h="1" x="2085"/>
        <item h="1" x="9715"/>
        <item h="1" x="7657"/>
        <item h="1" x="3209"/>
        <item h="1" x="2144"/>
        <item h="1" x="557"/>
        <item h="1" x="2364"/>
        <item h="1" x="4179"/>
        <item h="1" x="631"/>
        <item h="1" x="5080"/>
        <item h="1" x="4842"/>
        <item h="1" x="6377"/>
        <item h="1" x="5021"/>
        <item h="1" x="5694"/>
        <item h="1" x="556"/>
        <item h="1" x="6903"/>
        <item h="1" x="6711"/>
        <item h="1" x="3139"/>
        <item h="1" x="8635"/>
        <item h="1" x="2046"/>
        <item h="1" x="6008"/>
        <item h="1" x="33"/>
        <item h="1" x="1119"/>
        <item h="1" x="3620"/>
        <item h="1" x="9980"/>
        <item h="1" x="8955"/>
        <item h="1" x="8787"/>
        <item h="1" x="3431"/>
        <item h="1" x="9230"/>
        <item h="1" x="6572"/>
        <item h="1" x="6449"/>
        <item h="1" x="3042"/>
        <item h="1" x="3972"/>
        <item h="1" x="8189"/>
        <item h="1" x="7482"/>
        <item h="1" x="2388"/>
        <item h="1" x="9219"/>
        <item h="1" x="6124"/>
        <item h="1" x="6965"/>
        <item h="1" x="1785"/>
        <item h="1" x="9310"/>
        <item h="1" x="2775"/>
        <item h="1" x="1064"/>
        <item h="1" x="9958"/>
        <item h="1" x="6305"/>
        <item h="1" x="4584"/>
        <item h="1" x="283"/>
        <item h="1" x="7206"/>
        <item h="1" x="6929"/>
        <item h="1" x="6877"/>
        <item h="1" x="6279"/>
        <item h="1" x="5831"/>
        <item h="1" x="7187"/>
        <item h="1" x="9225"/>
        <item h="1" x="4953"/>
        <item h="1" x="2982"/>
        <item h="1" x="8404"/>
        <item h="1" x="5801"/>
        <item h="1" x="2894"/>
        <item h="1" x="6843"/>
        <item h="1" x="5762"/>
        <item h="1" x="2161"/>
        <item h="1" x="8868"/>
        <item h="1" x="8406"/>
        <item h="1" x="1118"/>
        <item h="1" x="9862"/>
        <item h="1" x="2033"/>
        <item h="1" x="878"/>
        <item h="1" x="5153"/>
        <item h="1" x="1728"/>
        <item h="1" x="4201"/>
        <item h="1" x="3567"/>
        <item h="1" x="3909"/>
        <item h="1" x="9515"/>
        <item h="1" x="847"/>
        <item h="1" x="3025"/>
        <item h="1" x="2664"/>
        <item h="1" x="9466"/>
        <item h="1" x="3664"/>
        <item h="1" x="2224"/>
        <item h="1" x="4794"/>
        <item h="1" x="7397"/>
        <item h="1" x="7502"/>
        <item h="1" x="9435"/>
        <item h="1" x="7204"/>
        <item h="1" x="9048"/>
        <item h="1" x="318"/>
        <item h="1" x="9141"/>
        <item h="1" x="620"/>
        <item h="1" x="6505"/>
        <item h="1" x="1994"/>
        <item h="1" x="172"/>
        <item h="1" x="5200"/>
        <item h="1" x="3634"/>
        <item h="1" x="3239"/>
        <item h="1" x="751"/>
        <item h="1" x="5531"/>
        <item h="1" x="5619"/>
        <item h="1" x="5224"/>
        <item h="1" x="5186"/>
        <item h="1" x="5381"/>
        <item h="1" x="3045"/>
        <item h="1" x="1305"/>
        <item h="1" x="3244"/>
        <item h="1" x="3844"/>
        <item h="1" x="4571"/>
        <item h="1" x="5790"/>
        <item h="1" x="8158"/>
        <item h="1" x="9491"/>
        <item h="1" x="3920"/>
        <item h="1" x="6179"/>
        <item h="1" x="5333"/>
        <item h="1" x="8047"/>
        <item h="1" x="306"/>
        <item h="1" x="2090"/>
        <item h="1" x="7362"/>
        <item h="1" x="8730"/>
        <item h="1" x="8286"/>
        <item h="1" x="2716"/>
        <item h="1" x="4007"/>
        <item h="1" x="97"/>
        <item h="1" x="6251"/>
        <item h="1" x="6343"/>
        <item h="1" x="431"/>
        <item h="1" x="2595"/>
        <item h="1" x="7285"/>
        <item h="1" x="9462"/>
        <item h="1" x="6817"/>
        <item h="1" x="4263"/>
        <item h="1" x="1665"/>
        <item h="1" x="8680"/>
        <item h="1" x="3384"/>
        <item h="1" x="5472"/>
        <item h="1" x="7682"/>
        <item h="1" x="8966"/>
        <item h="1" x="2773"/>
        <item h="1" x="8590"/>
        <item h="1" x="7383"/>
        <item h="1" x="4427"/>
        <item h="1" x="2169"/>
        <item h="1" x="8711"/>
        <item h="1" x="3047"/>
        <item h="1" x="3807"/>
        <item h="1" x="4543"/>
        <item h="1" x="7188"/>
        <item h="1" x="6137"/>
        <item h="1" x="4277"/>
        <item h="1" x="8413"/>
        <item h="1" x="1226"/>
        <item h="1" x="9"/>
        <item h="1" x="8691"/>
        <item h="1" x="6210"/>
        <item h="1" x="5636"/>
        <item h="1" x="9605"/>
        <item h="1" x="3370"/>
        <item h="1" x="5311"/>
        <item h="1" x="4185"/>
        <item h="1" x="559"/>
        <item h="1" x="4046"/>
        <item h="1" x="9297"/>
        <item h="1" x="8942"/>
        <item h="1" x="280"/>
        <item h="1" x="6058"/>
        <item h="1" x="128"/>
        <item h="1" x="5691"/>
        <item h="1" x="7606"/>
        <item h="1" x="7414"/>
        <item h="1" x="7208"/>
        <item h="1" x="4709"/>
        <item h="1" x="8259"/>
        <item h="1" x="6205"/>
        <item h="1" x="4181"/>
        <item h="1" x="8778"/>
        <item h="1" x="5759"/>
        <item h="1" x="5565"/>
        <item h="1" x="5841"/>
        <item h="1" x="8684"/>
        <item h="1" x="9737"/>
        <item h="1" x="615"/>
        <item h="1" x="8831"/>
        <item h="1" x="4470"/>
        <item h="1" x="5294"/>
        <item h="1" x="367"/>
        <item h="1" x="2946"/>
        <item h="1" x="4601"/>
        <item h="1" x="1669"/>
        <item h="1" x="5289"/>
        <item h="1" x="1346"/>
        <item h="1" x="842"/>
        <item h="1" x="8009"/>
        <item h="1" x="249"/>
        <item h="1" x="5665"/>
        <item h="1" x="6044"/>
        <item h="1" x="83"/>
        <item h="1" x="774"/>
        <item h="1" x="295"/>
        <item h="1" x="7302"/>
        <item h="1" x="429"/>
        <item h="1" x="9988"/>
        <item h="1" x="3655"/>
        <item h="1" x="317"/>
        <item h="1" x="2357"/>
        <item h="1" x="1489"/>
        <item h="1" x="332"/>
        <item h="1" x="8627"/>
        <item h="1" x="3581"/>
        <item h="1" x="9155"/>
        <item h="1" x="9924"/>
        <item h="1" x="777"/>
        <item h="1" x="336"/>
        <item h="1" x="6086"/>
        <item h="1" x="8248"/>
        <item h="1" x="852"/>
        <item h="1" x="2158"/>
        <item h="1" x="9332"/>
        <item h="1" x="4405"/>
        <item h="1" x="3197"/>
        <item h="1" x="8603"/>
        <item h="1" x="7664"/>
        <item h="1" x="1699"/>
        <item h="1" x="9904"/>
        <item h="1" x="7400"/>
        <item h="1" x="4967"/>
        <item h="1" x="3915"/>
        <item h="1" x="4506"/>
        <item h="1" x="3088"/>
        <item h="1" x="9893"/>
        <item h="1" x="6367"/>
        <item h="1" x="4540"/>
        <item h="1" x="1081"/>
        <item h="1" x="7367"/>
        <item h="1" x="7235"/>
        <item h="1" x="1318"/>
        <item h="1" x="7450"/>
        <item h="1" x="9264"/>
        <item h="1" x="7577"/>
        <item h="1" x="6615"/>
        <item h="1" x="8147"/>
        <item h="1" x="6034"/>
        <item h="1" x="7052"/>
        <item h="1" x="8280"/>
        <item h="1" x="3028"/>
        <item h="1" x="7505"/>
        <item h="1" x="2484"/>
        <item h="1" x="7498"/>
        <item h="1" x="1624"/>
        <item h="1" x="8431"/>
        <item h="1" x="6189"/>
        <item h="1" x="8261"/>
        <item h="1" x="7090"/>
        <item h="1" x="1609"/>
        <item h="1" x="8559"/>
        <item h="1" x="7334"/>
        <item h="1" x="9700"/>
        <item h="1" x="3811"/>
        <item h="1" x="5404"/>
        <item h="1" x="1132"/>
        <item h="1" x="6515"/>
        <item h="1" x="1454"/>
        <item h="1" x="252"/>
        <item h="1" x="2844"/>
        <item h="1" x="7276"/>
        <item h="1" x="3195"/>
        <item h="1" x="2542"/>
        <item h="1" x="8195"/>
        <item h="1" x="5094"/>
        <item h="1" x="1954"/>
        <item h="1" x="7405"/>
        <item h="1" x="7083"/>
        <item h="1" x="5108"/>
        <item h="1" x="4479"/>
        <item h="1" x="8517"/>
        <item h="1" x="3523"/>
        <item h="1" x="754"/>
        <item h="1" x="1888"/>
        <item h="1" x="4717"/>
        <item h="1" x="6553"/>
        <item h="1" x="1523"/>
        <item h="1" x="1131"/>
        <item h="1" x="6639"/>
        <item h="1" x="7107"/>
        <item h="1" x="9471"/>
        <item h="1" x="1156"/>
        <item h="1" x="7222"/>
        <item h="1" x="4555"/>
        <item h="1" x="8840"/>
        <item h="1" x="6681"/>
        <item h="1" x="2594"/>
        <item h="1" x="82"/>
        <item h="1" x="7735"/>
        <item h="1" x="299"/>
        <item h="1" x="7699"/>
        <item h="1" x="3189"/>
        <item h="1" x="8263"/>
        <item h="1" x="8588"/>
        <item h="1" x="9146"/>
        <item h="1" x="9283"/>
        <item h="1" x="5062"/>
        <item h="1" x="7574"/>
        <item h="1" x="3982"/>
        <item h="1" x="900"/>
        <item h="1" x="9898"/>
        <item h="1" x="6369"/>
        <item h="1" x="8854"/>
        <item h="1" x="27"/>
        <item h="1" x="8424"/>
        <item h="1" x="1547"/>
        <item h="1" x="4140"/>
        <item h="1" x="5794"/>
        <item h="1" x="1479"/>
        <item h="1" x="5769"/>
        <item h="1" x="6869"/>
        <item h="1" x="8379"/>
        <item h="1" x="9684"/>
        <item h="1" x="6816"/>
        <item h="1" x="9442"/>
        <item h="1" x="8805"/>
        <item h="1" x="9079"/>
        <item h="1" x="580"/>
        <item h="1" x="7218"/>
        <item h="1" x="6442"/>
        <item h="1" x="8570"/>
        <item h="1" x="4510"/>
        <item h="1" x="1494"/>
        <item h="1" x="2378"/>
        <item h="1" x="9357"/>
        <item h="1" x="6459"/>
        <item h="1" x="6814"/>
        <item h="1" x="866"/>
        <item h="1" x="1883"/>
        <item h="1" x="3658"/>
        <item h="1" x="1002"/>
        <item h="1" x="6531"/>
        <item h="1" x="3063"/>
        <item h="1" x="5063"/>
        <item h="1" x="3776"/>
        <item h="1" x="497"/>
        <item h="1" x="2327"/>
        <item h="1" x="30"/>
        <item h="1" x="7943"/>
        <item h="1" x="3929"/>
        <item h="1" x="5934"/>
        <item h="1" x="7779"/>
        <item h="1" x="3304"/>
        <item h="1" x="192"/>
        <item h="1" x="4531"/>
        <item h="1" x="2911"/>
        <item h="1" x="8986"/>
        <item h="1" x="1459"/>
        <item h="1" x="4831"/>
        <item h="1" x="2381"/>
        <item h="1" x="9104"/>
        <item h="1" x="6358"/>
        <item h="1" x="146"/>
        <item h="1" x="9145"/>
        <item h="1" x="4561"/>
        <item h="1" x="6686"/>
        <item h="1" x="8137"/>
        <item h="1" x="1222"/>
        <item h="1" x="9992"/>
        <item h="1" x="7423"/>
        <item h="1" x="723"/>
        <item h="1" x="5238"/>
        <item h="1" x="7375"/>
        <item h="1" x="6208"/>
        <item h="1" x="3543"/>
        <item h="1" x="248"/>
        <item h="1" x="2390"/>
        <item h="1" x="6536"/>
        <item h="1" x="6708"/>
        <item h="1" x="6887"/>
        <item h="1" x="5079"/>
        <item h="1" x="5513"/>
        <item h="1" x="1905"/>
        <item h="1" x="5620"/>
        <item h="1" x="8033"/>
        <item h="1" x="4249"/>
        <item h="1" x="2798"/>
        <item h="1" x="4691"/>
        <item h="1" x="7539"/>
        <item h="1" x="7525"/>
        <item h="1" x="5864"/>
        <item h="1" x="9410"/>
        <item h="1" x="6774"/>
        <item h="1" x="562"/>
        <item h="1" x="1075"/>
        <item h="1" x="6902"/>
        <item h="1" x="4971"/>
        <item h="1" x="9501"/>
        <item h="1" x="452"/>
        <item h="1" x="7669"/>
        <item h="1" x="5145"/>
        <item h="1" x="1087"/>
        <item h="1" x="2670"/>
        <item h="1" x="2413"/>
        <item h="1" x="2560"/>
        <item h="1" x="1333"/>
        <item h="1" x="5714"/>
        <item h="1" x="7691"/>
        <item h="1" x="636"/>
        <item h="1" x="3375"/>
        <item h="1" x="1683"/>
        <item h="1" x="915"/>
        <item h="1" x="4026"/>
        <item h="1" x="2291"/>
        <item h="1" x="4782"/>
        <item h="1" x="5179"/>
        <item h="1" x="8230"/>
        <item h="1" x="1255"/>
        <item h="1" x="1590"/>
        <item h="1" x="463"/>
        <item h="1" x="8679"/>
        <item h="1" x="1897"/>
        <item h="1" x="9007"/>
        <item h="1" x="5118"/>
        <item h="1" x="8061"/>
        <item h="1" x="7269"/>
        <item h="1" x="503"/>
        <item h="1" x="8556"/>
        <item h="1" x="9908"/>
        <item h="1" x="2440"/>
        <item h="1" x="9352"/>
        <item h="1" x="5632"/>
        <item h="1" x="5098"/>
        <item h="1" x="5998"/>
        <item h="1" x="2475"/>
        <item h="1" x="7656"/>
        <item h="1" x="1632"/>
        <item h="1" x="840"/>
        <item h="1" x="1656"/>
        <item h="1" x="3825"/>
        <item h="1" x="3563"/>
        <item h="1" x="2292"/>
        <item h="1" x="958"/>
        <item h="1" x="315"/>
        <item h="1" x="2510"/>
        <item h="1" x="1651"/>
        <item h="1" x="1735"/>
        <item h="1" x="1780"/>
        <item h="1" x="4960"/>
        <item h="1" x="7568"/>
        <item h="1" x="5390"/>
        <item h="1" x="7485"/>
        <item h="1" x="1054"/>
        <item h="1" x="9852"/>
        <item h="1" x="3427"/>
        <item h="1" x="3402"/>
        <item h="1" x="7778"/>
        <item h="1" x="9356"/>
        <item h="1" x="1533"/>
        <item h="1" x="1472"/>
        <item h="1" x="6372"/>
        <item h="1" x="1695"/>
        <item h="1" x="9066"/>
        <item h="1" x="7041"/>
        <item h="1" x="5783"/>
        <item h="1" x="2415"/>
        <item h="1" x="3718"/>
        <item h="1" x="5617"/>
        <item h="1" x="3274"/>
        <item h="1" x="9412"/>
        <item h="1" x="4440"/>
        <item h="1" x="1772"/>
        <item h="1" x="9224"/>
        <item h="1" x="1170"/>
        <item h="1" x="9328"/>
        <item h="1" x="696"/>
        <item h="1" x="6031"/>
        <item h="1" x="2136"/>
        <item h="1" x="8363"/>
        <item h="1" x="5577"/>
        <item h="1" x="7044"/>
        <item h="1" x="6152"/>
        <item h="1" x="3723"/>
        <item h="1" x="7658"/>
        <item h="1" x="4266"/>
        <item h="1" x="6374"/>
        <item h="1" x="2816"/>
        <item h="1" x="5424"/>
        <item h="1" x="9236"/>
        <item h="1" x="7245"/>
        <item h="1" x="5415"/>
        <item h="1" x="4316"/>
        <item h="1" x="5508"/>
        <item h="1" x="6570"/>
        <item h="1" x="2777"/>
        <item h="1" x="9610"/>
        <item h="1" x="2870"/>
        <item h="1" x="7149"/>
        <item h="1" x="446"/>
        <item h="1" x="8270"/>
        <item h="1" x="5593"/>
        <item h="1" x="1690"/>
        <item h="1" x="5649"/>
        <item h="1" x="3910"/>
        <item h="1" x="3514"/>
        <item h="1" x="4156"/>
        <item h="1" x="2392"/>
        <item h="1" x="922"/>
        <item h="1" x="145"/>
        <item h="1" x="5275"/>
        <item h="1" x="1909"/>
        <item h="1" x="6213"/>
        <item h="1" x="8568"/>
        <item h="1" x="6212"/>
        <item h="1" x="8360"/>
        <item h="1" x="6441"/>
        <item h="1" x="6183"/>
        <item h="1" x="8784"/>
        <item h="1" x="8114"/>
        <item h="1" x="1390"/>
        <item h="1" x="5325"/>
        <item h="1" x="2761"/>
        <item h="1" x="8882"/>
        <item h="1" x="3249"/>
        <item h="1" x="1359"/>
        <item h="1" x="65"/>
        <item h="1" x="8888"/>
        <item h="1" x="7610"/>
        <item h="1" x="8322"/>
        <item h="1" x="8306"/>
        <item h="1" x="7199"/>
        <item h="1" x="6470"/>
        <item h="1" x="6550"/>
        <item h="1" x="8430"/>
        <item h="1" x="3062"/>
        <item h="1" x="9584"/>
        <item h="1" x="1972"/>
        <item h="1" x="7842"/>
        <item h="1" x="9754"/>
        <item h="1" x="6684"/>
        <item h="1" x="6867"/>
        <item h="1" x="5029"/>
        <item h="1" x="9916"/>
        <item h="1" x="9299"/>
        <item h="1" x="9743"/>
        <item h="1" x="2847"/>
        <item h="1" x="3039"/>
        <item h="1" x="8284"/>
        <item h="1" x="6757"/>
        <item h="1" x="4611"/>
        <item h="1" x="1382"/>
        <item h="1" x="3426"/>
        <item h="1" x="4856"/>
        <item h="1" x="5700"/>
        <item h="1" x="1901"/>
        <item h="1" x="2000"/>
        <item h="1" x="602"/>
        <item h="1" x="2043"/>
        <item h="1" x="4041"/>
        <item h="1" x="2226"/>
        <item h="1" x="3345"/>
        <item h="1" x="6633"/>
        <item h="1" x="2958"/>
        <item h="1" x="465"/>
        <item h="1" x="8560"/>
        <item h="1" x="8664"/>
        <item h="1" x="5429"/>
        <item h="1" x="7170"/>
        <item h="1" x="2924"/>
        <item h="1" x="3473"/>
        <item h="1" x="897"/>
        <item h="1" x="9561"/>
        <item h="1" x="6643"/>
        <item h="1" x="8234"/>
        <item h="1" x="9452"/>
        <item h="1" x="1147"/>
        <item h="1" x="6922"/>
        <item h="1" x="4789"/>
        <item h="1" x="6051"/>
        <item h="1" x="267"/>
        <item h="1" x="2130"/>
        <item h="1" x="9828"/>
        <item h="1" x="5193"/>
        <item h="1" x="8596"/>
        <item h="1" x="5264"/>
        <item h="1" x="619"/>
        <item h="1" x="8027"/>
        <item h="1" x="5134"/>
        <item h="1" x="6623"/>
        <item h="1" x="3745"/>
        <item h="1" x="3368"/>
        <item h="1" x="5857"/>
        <item h="1" x="4428"/>
        <item h="1" x="6517"/>
        <item h="1" x="4542"/>
        <item h="1" x="9507"/>
        <item h="1" x="7468"/>
        <item h="1" x="1742"/>
        <item h="1" x="373"/>
        <item h="1" x="3778"/>
        <item h="1" x="1140"/>
        <item h="1" x="4099"/>
        <item h="1" x="9770"/>
        <item h="1" x="4716"/>
        <item h="1" x="5530"/>
        <item h="1" x="7904"/>
        <item h="1" x="5520"/>
        <item h="1" x="2621"/>
        <item h="1" x="5286"/>
        <item h="1" x="7312"/>
        <item h="1" x="4686"/>
        <item h="1" x="5582"/>
        <item h="1" x="3750"/>
        <item h="1" x="805"/>
        <item h="1" x="4616"/>
        <item h="1" x="8313"/>
        <item h="1" x="4352"/>
        <item h="1" x="5622"/>
        <item h="1" x="8310"/>
        <item h="1" x="2017"/>
        <item h="1" x="7266"/>
        <item h="1" x="139"/>
        <item h="1" x="5065"/>
        <item h="1" x="1239"/>
        <item h="1" x="9008"/>
        <item h="1" x="1124"/>
        <item h="1" x="713"/>
        <item h="1" x="9772"/>
        <item h="1" x="6928"/>
        <item h="1" x="3904"/>
        <item h="1" x="3173"/>
        <item h="1" x="296"/>
        <item h="1" x="2442"/>
        <item h="1" x="6015"/>
        <item h="1" x="1546"/>
        <item h="1" x="185"/>
        <item h="1" x="3054"/>
        <item h="1" x="2122"/>
        <item h="1" x="6726"/>
        <item h="1" x="4416"/>
        <item h="1" x="2809"/>
        <item h="1" x="3401"/>
        <item h="1" x="6036"/>
        <item h="1" x="1374"/>
        <item h="1" x="4512"/>
        <item h="1" x="2068"/>
        <item h="1" x="4154"/>
        <item h="1" x="4212"/>
        <item h="1" x="7354"/>
        <item h="1" x="4004"/>
        <item h="1" x="2661"/>
        <item h="1" x="6673"/>
        <item h="1" x="2967"/>
        <item h="1" x="8503"/>
        <item h="1" x="577"/>
        <item h="1" x="5707"/>
        <item h="1" x="6953"/>
        <item h="1" x="301"/>
        <item h="1" x="3733"/>
        <item h="1" x="5362"/>
        <item h="1" x="8782"/>
        <item h="1" x="9475"/>
        <item h="1" x="3781"/>
        <item h="1" x="7848"/>
        <item h="1" x="6581"/>
        <item h="1" x="3070"/>
        <item h="1" x="4323"/>
        <item h="1" x="2280"/>
        <item h="1" x="967"/>
        <item h="1" x="9238"/>
        <item h="1" x="3109"/>
        <item h="1" x="3924"/>
        <item h="1" x="6680"/>
        <item h="1" x="9519"/>
        <item h="1" x="8354"/>
        <item h="1" x="6088"/>
        <item h="1" x="8669"/>
        <item h="1" x="8580"/>
        <item h="1" x="5210"/>
        <item h="1" x="4783"/>
        <item h="1" x="6522"/>
        <item h="1" x="1497"/>
        <item h="1" x="4941"/>
        <item h="1" x="1389"/>
        <item h="1" x="2845"/>
        <item h="1" x="5962"/>
        <item h="1" x="6331"/>
        <item h="1" x="9431"/>
        <item h="1" x="7801"/>
        <item h="1" x="4432"/>
        <item h="1" x="3206"/>
        <item h="1" x="9808"/>
        <item h="1" x="5455"/>
        <item h="1" x="7025"/>
        <item h="1" x="5113"/>
        <item h="1" x="3082"/>
        <item h="1" x="8104"/>
        <item h="1" x="5944"/>
        <item h="1" x="8271"/>
        <item h="1" x="7861"/>
        <item h="1" x="4870"/>
        <item h="1" x="5295"/>
        <item h="1" x="9190"/>
        <item h="1" x="8346"/>
        <item h="1" x="7960"/>
        <item h="1" x="6014"/>
        <item h="1" x="3471"/>
        <item h="1" x="4608"/>
        <item h="1" x="4672"/>
        <item h="1" x="8396"/>
        <item h="1" x="6952"/>
        <item h="1" x="6115"/>
        <item h="1" x="5135"/>
        <item h="1" x="7049"/>
        <item h="1" x="8630"/>
        <item h="1" x="7600"/>
        <item h="1" x="7604"/>
        <item h="1" x="8041"/>
        <item h="1" x="5806"/>
        <item h="1" x="4618"/>
        <item h="1" x="2785"/>
        <item h="1" x="5020"/>
        <item h="1" x="3665"/>
        <item h="1" x="7104"/>
        <item h="1" x="8544"/>
        <item h="1" x="5052"/>
        <item h="1" x="3036"/>
        <item h="1" x="3879"/>
        <item h="1" x="558"/>
        <item h="1" x="8683"/>
        <item h="1" x="5471"/>
        <item h="1" x="8571"/>
        <item h="1" x="8577"/>
        <item h="1" x="1240"/>
        <item h="1" x="109"/>
        <item h="1" x="6002"/>
        <item h="1" x="8980"/>
        <item h="1" x="397"/>
        <item h="1" x="5677"/>
        <item h="1" x="2346"/>
        <item h="1" x="9503"/>
        <item h="1" x="4429"/>
        <item h="1" x="2091"/>
        <item h="1" x="5313"/>
        <item h="1" x="1301"/>
        <item h="1" x="4817"/>
        <item h="1" x="1729"/>
        <item h="1" x="6042"/>
        <item h="1" x="7784"/>
        <item h="1" x="4619"/>
        <item h="1" x="1425"/>
        <item h="1" x="4578"/>
        <item h="1" x="9656"/>
        <item h="1" x="1348"/>
        <item h="1" x="1212"/>
        <item h="1" x="2599"/>
        <item h="1" x="9850"/>
        <item h="1" x="6410"/>
        <item h="1" x="3113"/>
        <item h="1" x="5680"/>
        <item h="1" x="625"/>
        <item h="1" x="3410"/>
        <item h="1" x="6383"/>
        <item h="1" x="3553"/>
        <item h="1" x="5185"/>
        <item h="1" x="6140"/>
        <item h="1" x="5875"/>
        <item h="1" x="9041"/>
        <item h="1" x="9115"/>
        <item h="1" x="2024"/>
        <item h="1" x="9071"/>
        <item h="1" x="7780"/>
        <item h="1" x="3394"/>
        <item h="1" x="812"/>
        <item h="1" x="8991"/>
        <item h="1" x="6129"/>
        <item h="1" x="7747"/>
        <item h="1" x="9262"/>
        <item h="1" x="8458"/>
        <item h="1" x="6580"/>
        <item h="1" x="8621"/>
        <item h="1" x="7386"/>
        <item h="1" x="8253"/>
        <item h="1" x="5293"/>
        <item h="1" x="3979"/>
        <item h="1" x="8369"/>
        <item h="1" x="2088"/>
        <item h="1" x="2530"/>
        <item h="1" x="2534"/>
        <item h="1" x="9171"/>
        <item h="1" x="9933"/>
        <item h="1" x="2855"/>
        <item h="1" x="5060"/>
        <item h="1" x="3583"/>
        <item h="1" x="6443"/>
        <item h="1" x="2039"/>
        <item h="1" x="6619"/>
        <item h="1" x="6030"/>
        <item h="1" x="1599"/>
        <item h="1" x="7554"/>
        <item h="1" x="9282"/>
        <item h="1" x="8648"/>
        <item h="1" x="516"/>
        <item h="1" x="4272"/>
        <item h="1" x="9298"/>
        <item h="1" x="8016"/>
        <item h="1" x="4055"/>
        <item h="1" x="6094"/>
        <item h="1" x="3619"/>
        <item h="1" x="4163"/>
        <item h="1" x="6091"/>
        <item h="1" x="5781"/>
        <item h="1" x="3033"/>
        <item h="1" x="2040"/>
        <item h="1" x="9338"/>
        <item h="1" x="3751"/>
        <item h="1" x="1480"/>
        <item h="1" x="9060"/>
        <item h="1" x="5879"/>
        <item h="1" x="1635"/>
        <item h="1" x="8297"/>
        <item h="1" x="2790"/>
        <item h="1" x="3801"/>
        <item h="1" x="7736"/>
        <item h="1" x="1974"/>
        <item h="1" x="5374"/>
        <item h="1" x="6111"/>
        <item h="1" x="2668"/>
        <item h="1" x="2868"/>
        <item h="1" x="8725"/>
        <item h="1" x="1604"/>
        <item h="1" x="2227"/>
        <item h="1" x="7123"/>
        <item h="1" x="721"/>
        <item h="1" x="5917"/>
        <item h="1" x="8696"/>
        <item h="1" x="2984"/>
        <item h="1" x="6742"/>
        <item h="1" x="9330"/>
        <item h="1" x="7255"/>
        <item h="1" x="6235"/>
        <item h="1" x="288"/>
        <item h="1" x="7743"/>
        <item h="1" x="6847"/>
        <item h="1" x="9139"/>
        <item h="1" x="9039"/>
        <item h="1" x="9301"/>
        <item h="1" x="6090"/>
        <item h="1" x="356"/>
        <item h="1" x="1006"/>
        <item h="1" x="2336"/>
        <item h="1" x="6445"/>
        <item h="1" x="2118"/>
        <item h="1" x="2182"/>
        <item h="1" x="9235"/>
        <item h="1" x="6339"/>
        <item h="1" x="9487"/>
        <item h="1" x="2354"/>
        <item h="1" x="1766"/>
        <item h="1" x="3540"/>
        <item h="1" x="9514"/>
        <item h="1" x="345"/>
        <item h="1" x="2698"/>
        <item h="1" x="5515"/>
        <item h="1" x="8990"/>
        <item h="1" x="1281"/>
        <item h="1" x="8106"/>
        <item h="1" x="394"/>
        <item h="1" x="7897"/>
        <item h="1" x="1976"/>
        <item h="1" x="7154"/>
        <item h="1" x="8482"/>
        <item h="1" x="3001"/>
        <item h="1" x="9698"/>
        <item h="1" x="8479"/>
        <item h="1" x="4722"/>
        <item h="1" x="7655"/>
        <item h="1" x="9541"/>
        <item h="1" x="2379"/>
        <item h="1" x="6818"/>
        <item h="1" x="1981"/>
        <item h="1" x="2657"/>
        <item h="1" x="6805"/>
        <item h="1" x="7194"/>
        <item h="1" x="9385"/>
        <item h="1" x="3269"/>
        <item h="1" x="2266"/>
        <item h="1" x="4507"/>
        <item h="1" x="6663"/>
        <item h="1" x="5814"/>
        <item h="1" x="5968"/>
        <item h="1" x="5817"/>
        <item h="1" x="9771"/>
        <item h="1" x="7817"/>
        <item h="1" x="9227"/>
        <item h="1" x="4737"/>
        <item h="1" x="9233"/>
        <item h="1" x="1363"/>
        <item h="1" x="8376"/>
        <item h="1" x="7121"/>
        <item h="1" x="365"/>
        <item h="1" x="9331"/>
        <item h="1" x="2079"/>
        <item h="1" x="239"/>
        <item h="1" x="7567"/>
        <item h="1" x="5298"/>
        <item h="1" x="4153"/>
        <item h="1" x="8657"/>
        <item h="1" x="8783"/>
        <item h="1" x="5190"/>
        <item h="1" x="6941"/>
        <item h="1" x="6009"/>
        <item h="1" x="4196"/>
        <item h="1" x="28"/>
        <item h="1" x="8732"/>
        <item h="1" x="4458"/>
        <item h="1" x="4398"/>
        <item h="1" x="347"/>
        <item h="1" x="3575"/>
        <item h="1" x="9201"/>
        <item h="1" x="7717"/>
        <item h="1" x="3875"/>
        <item h="1" x="1092"/>
        <item h="1" x="3074"/>
        <item h="1" x="9673"/>
        <item h="1" x="1157"/>
        <item h="1" x="2889"/>
        <item h="1" x="5724"/>
        <item h="1" x="9306"/>
        <item h="1" x="3303"/>
        <item h="1" x="5087"/>
        <item h="1" x="7155"/>
        <item h="1" x="9976"/>
        <item h="1" x="4366"/>
        <item h="1" x="2744"/>
        <item h="1" x="1360"/>
        <item h="1" x="4988"/>
        <item h="1" x="1276"/>
        <item h="1" x="524"/>
        <item h="1" x="5425"/>
        <item h="1" x="1451"/>
        <item h="1" x="1625"/>
        <item h="1" x="7571"/>
        <item h="1" x="7908"/>
        <item h="1" x="3837"/>
        <item h="1" x="8453"/>
        <item h="1" x="1035"/>
        <item h="1" x="9591"/>
        <item h="1" x="8289"/>
        <item h="1" x="6230"/>
        <item h="1" x="779"/>
        <item h="1" x="5735"/>
        <item h="1" x="1900"/>
        <item h="1" x="5848"/>
        <item h="1" x="2843"/>
        <item h="1" x="1517"/>
        <item h="1" x="1856"/>
        <item h="1" x="415"/>
        <item h="1" x="9135"/>
        <item h="1" x="4013"/>
        <item h="1" x="1328"/>
        <item h="1" x="9588"/>
        <item h="1" x="9797"/>
        <item h="1" x="6989"/>
        <item h="1" x="9941"/>
        <item h="1" x="2666"/>
        <item h="1" x="3156"/>
        <item h="1" x="9604"/>
        <item h="1" x="9714"/>
        <item h="1" x="9044"/>
        <item h="1" x="4436"/>
        <item h="1" x="7732"/>
        <item h="1" x="4772"/>
        <item h="1" x="5574"/>
        <item h="1" x="903"/>
        <item h="1" x="680"/>
        <item h="1" x="2359"/>
        <item h="1" x="8303"/>
        <item h="1" x="9251"/>
        <item h="1" x="1024"/>
        <item h="1" x="6879"/>
        <item h="1" x="2057"/>
        <item h="1" x="1264"/>
        <item h="1" x="2268"/>
        <item h="1" x="3878"/>
        <item h="1" x="6883"/>
        <item h="1" x="9940"/>
        <item h="1" x="5815"/>
        <item h="1" x="1942"/>
        <item h="1" x="1125"/>
        <item h="1" x="6139"/>
        <item h="1" x="1261"/>
        <item h="1" x="2669"/>
        <item h="1" x="366"/>
        <item h="1" x="2679"/>
        <item h="1" x="5912"/>
        <item h="1" x="6064"/>
        <item h="1" x="7347"/>
        <item h="1" x="8566"/>
        <item h="1" x="3297"/>
        <item h="1" x="5628"/>
        <item h="1" x="8296"/>
        <item h="1" x="9124"/>
        <item h="1" x="5760"/>
        <item h="1" x="2522"/>
        <item h="1" x="4880"/>
        <item h="1" x="5758"/>
        <item h="1" x="9736"/>
        <item h="1" x="9168"/>
        <item h="1" x="2009"/>
        <item h="1" x="8896"/>
        <item h="1" x="7948"/>
        <item h="1" x="7488"/>
        <item h="1" x="1203"/>
        <item h="1" x="1432"/>
        <item h="1" x="8740"/>
        <item h="1" x="9835"/>
        <item h="1" x="802"/>
        <item h="1" x="7048"/>
        <item h="1" x="7513"/>
        <item h="1" x="8875"/>
        <item h="1" x="1499"/>
        <item h="1" x="7983"/>
        <item h="1" x="2421"/>
        <item h="1" x="6039"/>
        <item h="1" x="3377"/>
        <item h="1" x="9534"/>
        <item h="1" x="9206"/>
        <item h="1" x="8772"/>
        <item h="1" x="199"/>
        <item h="1" x="118"/>
        <item h="1" x="1777"/>
        <item h="1" x="7881"/>
        <item h="1" x="7753"/>
        <item h="1" x="8917"/>
        <item h="1" x="8121"/>
        <item h="1" x="2619"/>
        <item h="1" x="8111"/>
        <item h="1" x="5074"/>
        <item h="1" x="4061"/>
        <item h="1" x="1520"/>
        <item h="1" x="6767"/>
        <item h="1" x="5435"/>
        <item h="1" x="999"/>
        <item h="1" x="3073"/>
        <item h="1" x="1050"/>
        <item h="1" x="7745"/>
        <item h="1" x="2720"/>
        <item h="1" x="4586"/>
        <item h="1" x="7479"/>
        <item h="1" x="61"/>
        <item h="1" x="2031"/>
        <item h="1" x="5464"/>
        <item h="1" x="8921"/>
        <item h="1" x="496"/>
        <item h="1" x="7781"/>
        <item h="1" x="8051"/>
        <item h="1" x="4095"/>
        <item h="1" x="7659"/>
        <item h="1" x="1445"/>
        <item h="1" x="6870"/>
        <item h="1" x="2495"/>
        <item h="1" x="6302"/>
        <item h="1" x="3899"/>
        <item h="1" x="6876"/>
        <item h="1" x="8913"/>
        <item h="1" x="1723"/>
        <item h="1" x="7926"/>
        <item h="1" x="7176"/>
        <item h="1" x="1739"/>
        <item h="1" x="9212"/>
        <item h="1" x="2985"/>
        <item h="1" x="8707"/>
        <item h="1" x="8639"/>
        <item h="1" x="9072"/>
        <item h="1" x="3125"/>
        <item h="1" x="9478"/>
        <item h="1" x="1965"/>
        <item h="1" x="8994"/>
        <item h="1" x="6661"/>
        <item h="1" x="9030"/>
        <item h="1" x="7471"/>
        <item h="1" x="6795"/>
        <item h="1" x="9985"/>
        <item h="1" x="8054"/>
        <item h="1" x="9730"/>
        <item h="1" x="765"/>
        <item h="1" x="2724"/>
        <item h="1" x="3234"/>
        <item h="1" x="9087"/>
        <item h="1" x="3077"/>
        <item h="1" x="5040"/>
        <item h="1" x="2353"/>
        <item h="1" x="9417"/>
        <item h="1" x="4630"/>
        <item h="1" x="9241"/>
        <item h="1" x="895"/>
        <item h="1" x="2908"/>
        <item h="1" x="6835"/>
        <item h="1" x="9975"/>
        <item h="1" x="676"/>
        <item h="1" x="9630"/>
        <item h="1" x="2603"/>
        <item h="1" x="761"/>
        <item h="1" x="867"/>
        <item h="1" x="3847"/>
        <item h="1" x="7103"/>
        <item h="1" x="4964"/>
        <item h="1" x="4342"/>
        <item h="1" x="9448"/>
        <item h="1" x="4020"/>
        <item h="1" x="5689"/>
        <item h="1" x="3061"/>
        <item h="1" x="5100"/>
        <item h="1" x="8057"/>
        <item h="1" x="5385"/>
        <item h="1" x="6812"/>
        <item h="1" x="3659"/>
        <item h="1" x="3079"/>
        <item h="1" x="9952"/>
        <item h="1" x="1001"/>
        <item h="1" x="6232"/>
        <item h="1" x="9815"/>
        <item h="1" x="2100"/>
        <item h="1" x="8096"/>
        <item h="1" x="2175"/>
        <item h="1" x="6534"/>
        <item h="1" x="8894"/>
        <item h="1" x="7455"/>
        <item h="1" x="1714"/>
        <item h="1" x="715"/>
        <item h="1" x="2876"/>
        <item h="1" x="4857"/>
        <item h="1" x="8843"/>
        <item h="1" x="4136"/>
        <item h="1" x="9313"/>
        <item h="1" x="6769"/>
        <item h="1" x="5555"/>
        <item h="1" x="8873"/>
        <item h="1" x="4596"/>
        <item h="1" x="5722"/>
        <item h="1" x="8832"/>
        <item h="1" x="6809"/>
        <item h="1" x="6373"/>
        <item h="1" x="3685"/>
        <item h="1" x="6201"/>
        <item h="1" x="2627"/>
        <item h="1" x="3571"/>
        <item h="1" x="5961"/>
        <item h="1" x="8542"/>
        <item h="1" x="7184"/>
        <item h="1" x="5373"/>
        <item h="1" x="3460"/>
        <item h="1" x="9813"/>
        <item h="1" x="5550"/>
        <item h="1" x="6594"/>
        <item h="1" x="6461"/>
        <item h="1" x="7651"/>
        <item h="1" x="7270"/>
        <item h="1" x="752"/>
        <item h="1" x="8565"/>
        <item h="1" x="2219"/>
        <item h="1" x="504"/>
        <item h="1" x="6688"/>
        <item h="1" x="1540"/>
        <item h="1" x="4525"/>
        <item h="1" x="4666"/>
        <item h="1" x="9025"/>
        <item h="1" x="7725"/>
        <item h="1" x="7991"/>
        <item h="1" x="1094"/>
        <item h="1" x="5066"/>
        <item h="1" x="9350"/>
        <item h="1" x="3469"/>
        <item h="1" x="1413"/>
        <item h="1" x="2874"/>
        <item h="1" x="4203"/>
        <item h="1" x="9245"/>
        <item h="1" x="5904"/>
        <item h="1" x="2886"/>
        <item h="1" x="2956"/>
        <item h="1" x="9961"/>
        <item h="1" x="9180"/>
        <item h="1" x="7142"/>
        <item h="1" x="5384"/>
        <item h="1" x="9555"/>
        <item h="1" x="9947"/>
        <item h="1" x="1691"/>
        <item h="1" x="8362"/>
        <item h="1" x="7264"/>
        <item h="1" x="2071"/>
        <item h="1" x="6194"/>
        <item h="1" x="7531"/>
        <item h="1" x="9183"/>
        <item h="1" x="6919"/>
        <item h="1" x="2306"/>
        <item h="1" x="4877"/>
        <item h="1" x="4386"/>
        <item h="1" x="155"/>
        <item h="1" x="4554"/>
        <item h="1" x="9856"/>
        <item h="1" x="4313"/>
        <item h="1" x="8151"/>
        <item h="1" x="2387"/>
        <item h="1" x="4485"/>
        <item h="1" x="9690"/>
        <item h="1" x="7641"/>
        <item h="1" x="6177"/>
        <item h="1" x="4935"/>
        <item h="1" x="9652"/>
        <item h="1" x="7836"/>
        <item h="1" x="2918"/>
        <item h="1" x="2787"/>
        <item h="1" x="3588"/>
        <item h="1" x="2909"/>
        <item h="1" x="8674"/>
        <item h="1" x="151"/>
        <item h="1" x="2989"/>
        <item h="1" x="7351"/>
        <item h="1" x="2"/>
        <item h="1" x="5413"/>
        <item h="1" x="6293"/>
        <item h="1" x="960"/>
        <item h="1" x="4168"/>
        <item h="1" x="5399"/>
        <item h="1" x="70"/>
        <item h="1" x="6855"/>
        <item h="1" x="3688"/>
        <item h="1" x="4389"/>
        <item h="1" x="9407"/>
        <item h="1" x="412"/>
        <item h="1" x="1310"/>
        <item h="1" x="93"/>
        <item h="1" x="4365"/>
        <item h="1" x="217"/>
        <item h="1" x="3684"/>
        <item h="1" x="8800"/>
        <item h="1" x="7236"/>
        <item h="1" x="1955"/>
        <item h="1" x="2289"/>
        <item h="1" x="2352"/>
        <item h="1" x="1789"/>
        <item h="1" x="2585"/>
        <item h="1" x="9895"/>
        <item h="1" x="9361"/>
        <item h="1" x="8490"/>
        <item h="1" x="7667"/>
        <item h="1" x="5252"/>
        <item h="1" x="9586"/>
        <item h="1" x="8551"/>
        <item h="1" x="3020"/>
        <item h="1" x="1509"/>
        <item h="1" x="313"/>
        <item h="1" x="7483"/>
        <item h="1" x="38"/>
        <item h="1" x="2466"/>
        <item h="1" x="1550"/>
        <item h="1" x="6429"/>
        <item h="1" x="2991"/>
        <item h="1" x="9726"/>
        <item h="1" x="434"/>
        <item h="1" x="4602"/>
        <item h="1" x="1220"/>
        <item h="1" x="2305"/>
        <item h="1" x="7368"/>
        <item h="1" x="8178"/>
        <item h="1" x="9814"/>
        <item h="1" x="2187"/>
        <item h="1" x="7628"/>
        <item h="1" x="8663"/>
        <item h="1" x="7327"/>
        <item h="1" x="438"/>
        <item h="1" x="2584"/>
        <item h="1" x="904"/>
        <item h="1" x="4775"/>
        <item h="1" x="7686"/>
        <item h="1" x="1560"/>
        <item h="1" x="5668"/>
        <item h="1" x="5303"/>
        <item h="1" x="9074"/>
        <item h="1" x="2607"/>
        <item h="1" x="6363"/>
        <item h="1" x="9708"/>
        <item h="1" x="9570"/>
        <item h="1" x="6482"/>
        <item h="1" x="8026"/>
        <item h="1" x="4761"/>
        <item h="1" x="9309"/>
        <item h="1" x="6724"/>
        <item h="1" x="2058"/>
        <item h="1" x="2065"/>
        <item h="1" x="6231"/>
        <item h="1" x="6765"/>
        <item h="1" x="2821"/>
        <item h="1" x="4450"/>
        <item h="1" x="2338"/>
        <item h="1" x="7790"/>
        <item h="1" x="1292"/>
        <item h="1" x="6285"/>
        <item h="1" x="8662"/>
        <item h="1" x="9539"/>
        <item h="1" x="3830"/>
        <item h="1" x="5121"/>
        <item h="1" x="1244"/>
        <item h="1" x="3499"/>
        <item h="1" x="5228"/>
        <item h="1" x="9393"/>
        <item h="1" x="9598"/>
        <item h="1" x="7119"/>
        <item h="1" x="9734"/>
        <item h="1" x="2750"/>
        <item h="1" x="167"/>
        <item h="1" x="3150"/>
        <item h="1" x="6439"/>
        <item h="1" x="5278"/>
        <item h="1" x="3038"/>
        <item h="1" x="1270"/>
        <item h="1" x="3926"/>
        <item h="1" x="1992"/>
        <item h="1" x="6735"/>
        <item h="1" x="2877"/>
        <item h="1" x="9805"/>
        <item h="1" x="3852"/>
        <item h="1" x="8325"/>
        <item h="1" x="7234"/>
        <item h="1" x="86"/>
        <item h="1" x="1724"/>
        <item h="1" x="6120"/>
        <item h="1" x="9665"/>
        <item h="1" x="8954"/>
        <item h="1" x="3438"/>
        <item h="1" x="519"/>
        <item h="1" x="4750"/>
        <item h="1" x="4781"/>
        <item h="1" x="8838"/>
        <item h="1" x="5522"/>
        <item h="1" x="892"/>
        <item h="1" x="8108"/>
        <item h="1" x="6348"/>
        <item h="1" x="8702"/>
        <item h="1" x="959"/>
        <item h="1" x="502"/>
        <item h="1" x="6514"/>
        <item h="1" x="3007"/>
        <item h="1" x="4283"/>
        <item h="1" x="9034"/>
        <item h="1" x="1627"/>
        <item h="1" x="4744"/>
        <item h="1" x="8312"/>
        <item h="1" x="2041"/>
        <item h="1" x="8872"/>
        <item h="1" x="5261"/>
        <item h="1" x="8464"/>
        <item h="1" x="8985"/>
        <item h="1" x="9680"/>
        <item h="1" x="8593"/>
        <item h="1" x="3019"/>
        <item h="1" x="9585"/>
        <item h="1" x="9086"/>
        <item h="1" x="7259"/>
        <item h="1" x="1545"/>
        <item h="1" x="9606"/>
        <item h="1" x="2796"/>
        <item h="1" x="8316"/>
        <item h="1" x="836"/>
        <item h="1" x="2875"/>
        <item h="1" x="4298"/>
        <item h="1" x="8724"/>
        <item h="1" x="8140"/>
        <item h="1" x="6408"/>
        <item h="1" x="9220"/>
        <item h="1" x="5615"/>
        <item h="1" x="41"/>
        <item h="1" x="1138"/>
        <item h="1" x="3687"/>
        <item h="1" x="7984"/>
        <item h="1" x="7917"/>
        <item h="1" x="6117"/>
        <item h="1" x="2944"/>
        <item h="1" x="6289"/>
        <item h="1" x="2427"/>
        <item h="1" x="269"/>
        <item h="1" x="3332"/>
        <item h="1" x="9529"/>
        <item h="1" x="5970"/>
        <item h="1" x="4396"/>
        <item h="1" x="5852"/>
        <item h="1" x="582"/>
        <item h="1" x="8092"/>
        <item h="1" x="9111"/>
        <item h="1" x="9780"/>
        <item h="1" x="8862"/>
        <item h="1" x="18"/>
        <item h="1" x="826"/>
        <item h="1" x="6359"/>
        <item h="1" x="8250"/>
        <item h="1" x="391"/>
        <item h="1" x="2734"/>
        <item h="1" x="1685"/>
        <item h="1" x="8574"/>
        <item h="1" x="7516"/>
        <item h="1" x="1641"/>
        <item h="1" x="928"/>
        <item h="1" x="8314"/>
        <item h="1" x="4899"/>
        <item h="1" x="4532"/>
        <item h="1" x="4940"/>
        <item h="1" x="7587"/>
        <item h="1" x="7527"/>
        <item h="1" x="571"/>
        <item h="1" x="2751"/>
        <item h="1" x="5271"/>
        <item h="1" x="6050"/>
        <item h="1" x="4905"/>
        <item h="1" x="6425"/>
        <item h="1" x="8487"/>
        <item h="1" x="5474"/>
        <item h="1" x="2552"/>
        <item h="1" x="8606"/>
        <item h="1" x="5051"/>
        <item h="1" x="5775"/>
        <item h="1" x="4222"/>
        <item h="1" x="9405"/>
        <item h="1" x="3649"/>
        <item h="1" x="791"/>
        <item h="1" x="3366"/>
        <item h="1" x="8235"/>
        <item h="1" x="9036"/>
        <item h="1" x="6096"/>
        <item h="1" x="7097"/>
        <item h="1" x="8869"/>
        <item h="1" x="568"/>
        <item h="1" x="5462"/>
        <item h="1" x="311"/>
        <item h="1" x="7258"/>
        <item h="1" x="1076"/>
        <item h="1" x="4466"/>
        <item h="1" x="5285"/>
        <item h="1" x="2738"/>
        <item h="1" x="9834"/>
        <item h="1" x="4410"/>
        <item h="1" x="7341"/>
        <item h="1" x="9749"/>
        <item h="1" x="4835"/>
        <item h="1" x="4311"/>
        <item h="1" x="4778"/>
        <item h="1" x="4661"/>
        <item h="1" x="5664"/>
        <item h="1" x="4419"/>
        <item h="1" x="793"/>
        <item h="1" x="3597"/>
        <item h="1" x="5158"/>
        <item h="1" x="8077"/>
        <item h="1" x="9646"/>
        <item h="1" x="7646"/>
        <item h="1" x="459"/>
        <item h="1" x="2259"/>
        <item h="1" x="7174"/>
        <item h="1" x="7091"/>
        <item h="1" x="7380"/>
        <item h="1" x="2300"/>
        <item h="1" x="2086"/>
        <item h="1" x="6330"/>
        <item h="1" x="8238"/>
        <item h="1" x="4660"/>
        <item h="1" x="420"/>
        <item h="1" x="4065"/>
        <item h="1" x="9741"/>
        <item h="1" x="6026"/>
        <item h="1" x="9021"/>
        <item h="1" x="2861"/>
        <item h="1" x="8380"/>
        <item h="1" x="187"/>
        <item h="1" x="4489"/>
        <item h="1" x="2356"/>
        <item h="1" x="8810"/>
        <item h="1" x="2620"/>
        <item h="1" x="4465"/>
        <item h="1" x="1435"/>
        <item h="1" x="6509"/>
        <item h="1" x="5621"/>
        <item h="1" x="3853"/>
        <item h="1" x="1914"/>
        <item h="1" x="3840"/>
        <item h="1" x="9612"/>
        <item h="1" x="2350"/>
        <item h="1" x="2602"/>
        <item h="1" x="6273"/>
        <item h="1" x="4379"/>
        <item h="1" x="8686"/>
        <item h="1" x="664"/>
        <item h="1" x="4788"/>
        <item h="1" x="8064"/>
        <item h="1" x="7559"/>
        <item h="1" x="780"/>
        <item h="1" x="1245"/>
        <item h="1" x="505"/>
        <item h="1" x="3256"/>
        <item h="1" x="6276"/>
        <item h="1" x="9481"/>
        <item h="1" x="1841"/>
        <item h="1" x="7112"/>
        <item h="1" x="1088"/>
        <item h="1" x="4401"/>
        <item h="1" x="9776"/>
        <item h="1" x="9533"/>
        <item h="1" x="806"/>
        <item h="1" x="411"/>
        <item h="1" x="6947"/>
        <item h="1" x="6744"/>
        <item h="1" x="1552"/>
        <item h="1" x="274"/>
        <item h="1" x="7679"/>
        <item h="1" x="4387"/>
        <item h="1" x="7117"/>
        <item h="1" x="5955"/>
        <item h="1" x="9625"/>
        <item h="1" x="8146"/>
        <item h="1" x="8093"/>
        <item h="1" x="7411"/>
        <item h="1" x="7382"/>
        <item h="1" x="5198"/>
        <item h="1" x="2455"/>
        <item h="1" x="4682"/>
        <item h="1" x="5089"/>
        <item h="1" x="2873"/>
        <item h="1" x="8610"/>
        <item h="1" x="2349"/>
        <item h="1" x="268"/>
        <item h="1" x="9052"/>
        <item h="1" x="1674"/>
        <item h="1" x="3939"/>
        <item h="1" x="4292"/>
        <item h="1" x="512"/>
        <item h="1" x="4879"/>
        <item h="1" x="8437"/>
        <item h="1" x="2215"/>
        <item h="1" x="4736"/>
        <item h="1" x="3676"/>
        <item h="1" x="6772"/>
        <item h="1" x="5706"/>
        <item h="1" x="5361"/>
        <item h="1" x="8107"/>
        <item h="1" x="1521"/>
        <item h="1" x="5727"/>
        <item h="1" x="9732"/>
        <item h="1" x="9823"/>
        <item h="1" x="1187"/>
        <item h="1" x="461"/>
        <item h="1" x="5772"/>
        <item h="1" x="6466"/>
        <item h="1" x="4170"/>
        <item h="1" x="6710"/>
        <item h="1" x="2995"/>
        <item h="1" x="7449"/>
        <item h="1" x="8801"/>
        <item h="1" x="5099"/>
        <item h="1" x="8533"/>
        <item h="1" x="8071"/>
        <item h="1" x="9140"/>
        <item h="1" x="1440"/>
        <item h="1" x="4862"/>
        <item h="1" x="5701"/>
        <item h="1" x="9413"/>
        <item h="1" x="6187"/>
        <item h="1" x="6886"/>
        <item h="1" x="7372"/>
        <item h="1" x="7016"/>
        <item h="1" x="5422"/>
        <item h="1" x="355"/>
        <item h="1" x="2471"/>
        <item h="1" x="5899"/>
        <item h="1" x="2408"/>
        <item h="1" x="6507"/>
        <item h="1" x="919"/>
        <item h="1" x="7214"/>
        <item h="1" x="3633"/>
        <item h="1" x="8536"/>
        <item h="1" x="4837"/>
        <item h="1" x="5162"/>
        <item h="1" x="3059"/>
        <item h="1" x="2514"/>
        <item h="1" x="5168"/>
        <item h="1" x="856"/>
        <item h="1" x="4404"/>
        <item h="1" x="8797"/>
        <item h="1" x="6144"/>
        <item h="1" x="9632"/>
        <item h="1" x="9669"/>
        <item h="1" x="319"/>
        <item h="1" x="3818"/>
        <item h="1" x="7649"/>
        <item h="1" x="8592"/>
        <item h="1" x="6889"/>
        <item h="1" x="2804"/>
        <item h="1" x="9304"/>
        <item h="1" x="7650"/>
        <item h="1" x="3692"/>
        <item h="1" x="4629"/>
        <item h="1" x="9267"/>
        <item h="1" x="9622"/>
        <item h="1" x="3491"/>
        <item h="1" x="8549"/>
        <item h="1" x="8552"/>
        <item h="1" x="9527"/>
        <item h="1" x="8462"/>
        <item h="1" x="798"/>
        <item h="1" x="2317"/>
        <item h="1" x="9259"/>
        <item h="1" x="9930"/>
        <item h="1" x="7607"/>
        <item h="1" x="8617"/>
        <item h="1" x="3703"/>
        <item h="1" x="2953"/>
        <item h="1" x="5967"/>
        <item h="1" x="7844"/>
        <item h="1" x="4084"/>
        <item h="1" x="2596"/>
        <item h="1" x="8530"/>
        <item h="1" x="4755"/>
        <item h="1" x="7131"/>
        <item h="1" x="8489"/>
        <item h="1" x="3541"/>
        <item h="1" x="4998"/>
        <item h="1" x="9380"/>
        <item h="1" x="7192"/>
        <item h="1" x="8631"/>
        <item h="1" x="4327"/>
        <item h="1" x="9764"/>
        <item h="1" x="8302"/>
        <item h="1" x="9382"/>
        <item h="1" x="8906"/>
        <item h="1" x="8331"/>
        <item h="1" x="1043"/>
        <item h="1" x="5918"/>
        <item h="1" x="9490"/>
        <item h="1" x="7608"/>
        <item h="1" x="7980"/>
        <item h="1" x="4579"/>
        <item h="1" x="422"/>
        <item h="1" x="4103"/>
        <item h="1" x="4388"/>
        <item h="1" x="2648"/>
        <item h="1" x="5269"/>
        <item h="1" x="1638"/>
        <item h="1" x="7392"/>
        <item h="1" x="6909"/>
        <item h="1" x="4068"/>
        <item h="1" x="6637"/>
        <item h="1" x="5372"/>
        <item h="1" x="3459"/>
        <item h="1" x="6216"/>
        <item h="1" x="4105"/>
        <item h="1" x="2831"/>
        <item h="1" x="218"/>
        <item h="1" x="7432"/>
        <item h="1" x="991"/>
        <item h="1" x="9166"/>
        <item h="1" x="1801"/>
        <item h="1" x="2111"/>
        <item h="1" x="833"/>
        <item h="1" x="8789"/>
        <item h="1" x="8245"/>
        <item h="1" x="4017"/>
        <item h="1" x="5776"/>
        <item h="1" x="9468"/>
        <item h="1" x="6948"/>
        <item h="1" x="1058"/>
        <item h="1" x="350"/>
        <item h="1" x="8706"/>
        <item h="1" x="6196"/>
        <item h="1" x="6894"/>
        <item h="1" x="2249"/>
        <item h="1" x="1422"/>
        <item h="1" x="5277"/>
        <item h="1" x="4575"/>
        <item h="1" x="3417"/>
        <item h="1" x="3530"/>
        <item h="1" x="2059"/>
        <item h="1" x="9046"/>
        <item h="1" x="5510"/>
        <item h="1" x="3752"/>
        <item h="1" x="4286"/>
        <item h="1" x="5624"/>
        <item h="1" x="3663"/>
        <item h="1" x="539"/>
        <item h="1" x="8959"/>
        <item h="1" x="4015"/>
        <item h="1" x="2093"/>
        <item h="1" x="2629"/>
        <item h="1" x="7552"/>
        <item h="1" x="8867"/>
        <item h="1" x="1277"/>
        <item h="1" x="3771"/>
        <item h="1" x="7201"/>
        <item h="1" x="4828"/>
        <item h="1" x="79"/>
        <item h="1" x="7105"/>
        <item h="1" x="388"/>
        <item h="1" x="3500"/>
        <item h="1" x="5601"/>
        <item h="1" x="1698"/>
        <item h="1" x="9576"/>
        <item h="1" x="5670"/>
        <item h="1" x="9756"/>
        <item h="1" x="2125"/>
        <item h="1" x="1214"/>
        <item h="1" x="3102"/>
        <item h="1" x="850"/>
        <item h="1" x="7018"/>
        <item h="1" x="6649"/>
        <item h="1" x="4626"/>
        <item h="1" x="1831"/>
        <item h="1" x="2933"/>
        <item h="1" x="4807"/>
        <item h="1" x="8131"/>
        <item h="1" x="6181"/>
        <item h="1" x="4049"/>
        <item h="1" x="6060"/>
        <item h="1" x="5981"/>
        <item h="1" x="368"/>
        <item h="1" x="370"/>
        <item h="1" x="8255"/>
        <item h="1" x="1181"/>
        <item h="1" x="2048"/>
        <item h="1" x="3948"/>
        <item h="1" x="1937"/>
        <item h="1" x="3898"/>
        <item h="1" x="5268"/>
        <item h="1" x="6588"/>
        <item h="1" x="1621"/>
        <item h="1" x="3461"/>
        <item h="1" x="2069"/>
        <item h="1" x="9408"/>
        <item h="1" x="3834"/>
        <item h="1" x="77"/>
        <item h="1" x="1983"/>
        <item h="1" x="2276"/>
        <item h="1" x="5922"/>
        <item h="1" x="7250"/>
        <item h="1" x="8753"/>
        <item h="1" x="3251"/>
        <item h="1" x="7497"/>
        <item h="1" x="4803"/>
        <item h="1" x="9255"/>
        <item h="1" x="5109"/>
        <item h="1" x="1407"/>
        <item h="1" x="5540"/>
        <item h="1" x="1502"/>
        <item h="1" x="4447"/>
        <item h="1" x="8226"/>
        <item h="1" x="1339"/>
        <item h="1" x="608"/>
        <item h="1" x="1323"/>
        <item h="1" x="2261"/>
        <item h="1" x="1794"/>
        <item h="1" x="3789"/>
        <item h="1" x="3106"/>
        <item h="1" x="748"/>
        <item h="1" x="9460"/>
        <item h="1" x="5494"/>
        <item h="1" x="1580"/>
        <item h="1" x="2641"/>
        <item h="1" x="2428"/>
        <item h="1" x="9685"/>
        <item h="1" x="5604"/>
        <item h="1" x="7317"/>
        <item h="1" x="6478"/>
        <item h="1" x="3011"/>
        <item h="1" x="3154"/>
        <item h="1" x="656"/>
        <item h="1" x="4364"/>
        <item h="1" x="756"/>
        <item h="1" x="3335"/>
        <item h="1" x="8609"/>
        <item h="1" x="4254"/>
        <item h="1" x="4757"/>
        <item h="1" x="1386"/>
        <item h="1" x="372"/>
        <item h="1" x="3440"/>
        <item h="1" x="6864"/>
        <item h="1" x="5282"/>
        <item h="1" x="4197"/>
        <item h="1" x="3644"/>
        <item h="1" x="8964"/>
        <item h="1" x="6053"/>
        <item h="1" x="5232"/>
        <item h="1" x="4668"/>
        <item h="1" x="2566"/>
        <item h="1" x="5482"/>
        <item h="1" x="5319"/>
        <item h="1" x="1296"/>
        <item h="1" x="1098"/>
        <item h="1" x="1377"/>
        <item h="1" x="1463"/>
        <item h="1" x="2149"/>
        <item h="1" x="6209"/>
        <item h="1" x="716"/>
        <item h="1" x="7190"/>
        <item h="1" x="7001"/>
        <item h="1" x="1196"/>
        <item h="1" x="4677"/>
        <item h="1" x="2189"/>
        <item h="1" x="3695"/>
        <item h="1" x="6451"/>
        <item h="1" x="3742"/>
        <item h="1" x="1570"/>
        <item h="1" x="2983"/>
        <item h="1" x="6858"/>
        <item h="1" x="6935"/>
        <item h="1" x="2038"/>
        <item h="1" x="4556"/>
        <item h="1" x="1162"/>
        <item h="1" x="8925"/>
        <item h="1" x="6349"/>
        <item h="1" x="3927"/>
        <item h="1" x="71"/>
        <item h="1" x="4790"/>
        <item h="1" x="1709"/>
        <item h="1" x="3704"/>
        <item h="1" x="5929"/>
        <item h="1" x="1284"/>
        <item h="1" x="2482"/>
        <item h="1" x="2503"/>
        <item h="1" x="2508"/>
        <item h="1" x="4275"/>
        <item h="1" x="980"/>
        <item h="1" x="1643"/>
        <item h="1" x="2450"/>
        <item h="1" x="7738"/>
        <item h="1" x="5359"/>
        <item h="1" x="737"/>
        <item h="1" x="4400"/>
        <item h="1" x="8065"/>
        <item h="1" x="7639"/>
        <item h="1" x="3315"/>
        <item h="1" x="1137"/>
        <item h="1" x="8282"/>
        <item h="1" x="6911"/>
        <item h="1" x="1009"/>
        <item h="1" x="3179"/>
        <item h="1" x="9524"/>
        <item h="1" x="3346"/>
        <item h="1" x="6500"/>
        <item h="1" x="2012"/>
        <item h="1" x="3513"/>
        <item h="1" x="4248"/>
        <item h="1" x="384"/>
        <item h="1" x="266"/>
        <item h="1" x="6881"/>
        <item h="1" x="3699"/>
        <item h="1" x="73"/>
        <item h="1" x="9050"/>
        <item h="1" x="7795"/>
        <item h="1" x="137"/>
        <item h="1" x="1539"/>
        <item h="1" x="5091"/>
        <item h="1" x="3627"/>
        <item h="1" x="4264"/>
        <item h="1" x="9697"/>
        <item h="1" x="8912"/>
        <item h="1" x="8642"/>
        <item h="1" x="5566"/>
        <item h="1" x="5478"/>
        <item h="1" x="8527"/>
        <item h="1" x="2691"/>
        <item h="1" x="1928"/>
        <item h="1" x="3587"/>
        <item h="1" x="1596"/>
        <item h="1" x="3833"/>
        <item h="1" x="2682"/>
        <item h="1" x="7591"/>
        <item h="1" x="1498"/>
        <item h="1" x="6006"/>
        <item h="1" x="9719"/>
        <item h="1" x="5872"/>
        <item h="1" x="4965"/>
        <item h="1" x="9789"/>
        <item h="1" x="7381"/>
        <item h="1" x="1106"/>
        <item h="1" x="8759"/>
        <item h="1" x="8182"/>
        <item h="1" x="3416"/>
        <item h="1" x="8727"/>
        <item h="1" x="2797"/>
        <item h="1" x="1591"/>
        <item h="1" x="7415"/>
        <item h="1" x="9799"/>
        <item h="1" x="5197"/>
        <item h="1" x="5061"/>
        <item h="1" x="8601"/>
        <item h="1" x="8992"/>
        <item h="1" x="7967"/>
        <item h="1" x="8172"/>
        <item h="1" x="5971"/>
        <item h="1" x="5125"/>
        <item h="1" x="9603"/>
        <item h="1" x="1249"/>
        <item h="1" x="6535"/>
        <item h="1" x="3379"/>
        <item h="1" x="8109"/>
        <item h="1" x="6332"/>
        <item h="1" x="2519"/>
        <item h="1" x="9197"/>
        <item h="1" x="743"/>
        <item h="1" x="9725"/>
        <item h="1" x="501"/>
        <item h="1" x="1538"/>
        <item h="1" x="5928"/>
        <item h="1" x="3220"/>
        <item h="1" x="6193"/>
        <item h="1" x="2938"/>
        <item h="1" x="8122"/>
        <item h="1" x="9696"/>
        <item h="1" x="6485"/>
        <item h="1" x="6494"/>
        <item h="1" x="2931"/>
        <item h="1" x="1424"/>
        <item h="1" x="8972"/>
        <item h="1" x="6215"/>
        <item h="1" x="8216"/>
        <item h="1" x="5803"/>
        <item h="1" x="1439"/>
        <item h="1" x="5237"/>
        <item h="1" x="3227"/>
        <item h="1" x="2906"/>
        <item h="1" x="6100"/>
        <item h="1" x="8575"/>
        <item h="1" x="106"/>
        <item h="1" x="1042"/>
        <item h="1" x="3764"/>
        <item h="1" x="4439"/>
        <item h="1" x="4701"/>
        <item h="1" x="4484"/>
        <item h="1" x="6790"/>
        <item h="1" x="2872"/>
        <item h="1" x="7147"/>
        <item h="1" x="1631"/>
        <item h="1" x="4637"/>
        <item h="1" x="4924"/>
        <item h="1" x="8398"/>
        <item h="1" x="2054"/>
        <item h="1" x="8208"/>
        <item h="1" x="9142"/>
        <item h="1" x="9873"/>
        <item h="1" x="8604"/>
        <item h="1" x="2524"/>
        <item h="1" x="1527"/>
        <item h="1" x="3548"/>
        <item h="1" x="3690"/>
        <item h="1" x="7477"/>
        <item h="1" x="7534"/>
        <item h="1" x="2460"/>
        <item h="1" x="1629"/>
        <item h="1" x="8890"/>
        <item h="1" x="6839"/>
        <item h="1" x="4636"/>
        <item h="1" x="8608"/>
        <item h="1" x="9671"/>
        <item h="1" x="7242"/>
        <item h="1" x="997"/>
        <item h="1" x="9349"/>
        <item h="1" x="3526"/>
        <item h="1" x="9406"/>
        <item h="1" x="8193"/>
        <item h="1" x="5163"/>
        <item h="1" x="9855"/>
        <item h="1" x="4322"/>
        <item h="1" x="953"/>
        <item h="1" x="5022"/>
        <item h="1" x="7141"/>
        <item h="1" x="3338"/>
        <item h="1" x="8427"/>
        <item h="1" x="3452"/>
        <item h="1" x="2963"/>
        <item h="1" x="3678"/>
        <item h="1" x="9272"/>
        <item h="1" x="3949"/>
        <item h="1" x="2643"/>
        <item h="1" x="5528"/>
        <item h="1" x="975"/>
        <item h="1" x="1677"/>
        <item h="1" x="4513"/>
        <item h="1" x="1436"/>
        <item h="1" x="9878"/>
        <item h="1" x="2078"/>
        <item h="1" x="828"/>
        <item h="1" x="4746"/>
        <item h="1" x="8738"/>
        <item h="1" x="2574"/>
        <item h="1" x="6700"/>
        <item h="1" x="7977"/>
        <item h="1" x="1885"/>
        <item h="1" x="9875"/>
        <item h="1" x="3279"/>
        <item h="1" x="9425"/>
        <item h="1" x="6136"/>
        <item h="1" x="5754"/>
        <item h="1" x="8719"/>
        <item h="1" x="3893"/>
        <item h="1" x="6666"/>
        <item h="1" x="5177"/>
        <item h="1" x="9662"/>
        <item h="1" x="9687"/>
        <item h="1" x="7822"/>
        <item h="1" x="6077"/>
        <item h="1" x="4318"/>
        <item h="1" x="5996"/>
        <item h="1" x="5105"/>
        <item h="1" x="1618"/>
        <item h="1" x="5119"/>
        <item h="1" x="4708"/>
        <item h="1" x="7237"/>
        <item h="1" x="5156"/>
        <item h="1" x="2134"/>
        <item h="1" x="1367"/>
        <item h="1" x="3448"/>
        <item h="1" x="9073"/>
        <item h="1" x="4955"/>
        <item h="1" x="351"/>
        <item h="1" x="4987"/>
        <item h="1" x="1611"/>
        <item h="1" x="4773"/>
        <item h="1" x="508"/>
        <item h="1" x="4232"/>
        <item h="1" x="5015"/>
        <item h="1" x="7599"/>
        <item h="1" x="6654"/>
        <item h="1" x="6714"/>
        <item h="1" x="1727"/>
        <item h="1" x="4563"/>
        <item h="1" x="8945"/>
        <item h="1" x="2871"/>
        <item h="1" x="6857"/>
        <item h="1" x="6321"/>
        <item h="1" x="5571"/>
        <item h="1" x="1175"/>
        <item h="1" x="9441"/>
        <item h="1" x="3324"/>
        <item h="1" x="1711"/>
        <item h="1" x="6226"/>
        <item h="1" x="3395"/>
        <item h="1" x="9428"/>
        <item h="1" x="7828"/>
        <item h="1" x="7262"/>
        <item h="1" x="6229"/>
        <item h="1" x="5942"/>
        <item h="1" x="7391"/>
        <item h="1" x="5389"/>
        <item h="1" x="6418"/>
        <item h="1" x="9001"/>
        <item h="1" x="8052"/>
        <item h="1" x="6020"/>
        <item h="1" x="1793"/>
        <item h="1" x="9915"/>
        <item h="1" x="8150"/>
        <item h="1" x="8768"/>
        <item h="1" x="8277"/>
        <item h="1" x="3403"/>
        <item h="1" x="1603"/>
        <item h="1" x="5837"/>
        <item h="1" x="6344"/>
        <item h="1" x="9449"/>
        <item h="1" x="1379"/>
        <item h="1" x="1630"/>
        <item h="1" x="4183"/>
        <item h="1" x="717"/>
        <item h="1" x="5609"/>
        <item h="1" x="7673"/>
        <item h="1" x="5306"/>
        <item h="1" x="5321"/>
        <item h="1" x="3212"/>
        <item h="1" x="6859"/>
        <item h="1" x="3604"/>
        <item h="1" x="1358"/>
        <item h="1" x="7434"/>
        <item h="1" x="3985"/>
        <item h="1" x="9575"/>
        <item h="1" x="2218"/>
        <item h="1" x="3295"/>
        <item h="1" x="2121"/>
        <item h="1" x="3721"/>
        <item h="1" x="200"/>
        <item h="1" x="4402"/>
        <item h="1" x="4812"/>
        <item h="1" x="5141"/>
        <item h="1" x="1383"/>
        <item h="1" x="3456"/>
        <item h="1" x="3561"/>
        <item h="1" x="7003"/>
        <item h="1" x="1600"/>
        <item h="1" x="2260"/>
        <item h="1" x="8037"/>
        <item h="1" x="4003"/>
        <item h="1" x="9540"/>
        <item h="1" x="1066"/>
        <item h="1" x="8802"/>
        <item h="1" x="5274"/>
        <item h="1" x="769"/>
        <item h="1" x="8125"/>
        <item h="1" x="5175"/>
        <item h="1" x="468"/>
        <item h="1" x="6503"/>
        <item h="1" x="8102"/>
        <item h="1" x="6662"/>
        <item h="1" x="9386"/>
        <item h="1" x="400"/>
        <item h="1" x="7579"/>
        <item h="1" x="6404"/>
        <item h="1" x="8136"/>
        <item h="1" x="7465"/>
        <item h="1" x="9649"/>
        <item h="1" x="6219"/>
        <item h="1" x="8252"/>
        <item h="1" x="7464"/>
        <item h="1" x="3661"/>
        <item h="1" x="9064"/>
        <item h="1" x="2242"/>
        <item h="1" x="1561"/>
        <item h="1" x="2523"/>
        <item h="1" x="1039"/>
        <item h="1" x="9432"/>
        <item h="1" x="7716"/>
        <item h="1" x="9872"/>
        <item h="1" x="9843"/>
        <item h="1" x="9321"/>
        <item h="1" x="7396"/>
        <item h="1" x="5789"/>
        <item h="1" x="6099"/>
        <item h="1" x="7825"/>
        <item h="1" x="125"/>
        <item h="1" x="4678"/>
        <item h="1" x="8101"/>
        <item h="1" x="8654"/>
        <item h="1" x="9278"/>
        <item h="1" x="5088"/>
        <item h="1" x="708"/>
        <item h="1" x="6262"/>
        <item h="1" x="4985"/>
        <item h="1" x="718"/>
        <item h="1" x="3851"/>
        <item h="1" x="1569"/>
        <item h="1" x="7818"/>
        <item h="1" x="9858"/>
        <item h="1" x="7163"/>
        <item h="1" x="1886"/>
        <item h="1" x="4478"/>
        <item h="1" x="7309"/>
        <item h="1" x="8435"/>
        <item h="1" x="9820"/>
        <item h="1" x="8685"/>
        <item h="1" x="1778"/>
        <item h="1" x="6956"/>
        <item h="1" x="8607"/>
        <item h="1" x="3165"/>
        <item h="1" x="9864"/>
        <item h="1" x="660"/>
        <item h="1" x="7911"/>
        <item h="1" x="5253"/>
        <item h="1" x="7885"/>
        <item h="1" x="3922"/>
        <item h="1" x="3188"/>
        <item h="1" x="1848"/>
        <item h="1" x="5696"/>
        <item h="1" x="9565"/>
        <item h="1" x="5201"/>
        <item h="1" x="3040"/>
        <item h="1" x="310"/>
        <item h="1" x="1892"/>
        <item h="1" x="5807"/>
        <item h="1" x="7623"/>
        <item h="1" x="9088"/>
        <item h="1" x="6978"/>
        <item h="1" x="6512"/>
        <item h="1" x="4814"/>
        <item h="1" x="1416"/>
        <item h="1" x="9454"/>
        <item h="1" x="9459"/>
        <item h="1" x="4490"/>
        <item h="1" x="4623"/>
        <item h="1" x="9663"/>
        <item h="1" x="5606"/>
        <item h="1" x="8305"/>
        <item h="1" x="6865"/>
        <item h="1" x="5920"/>
        <item h="1" x="9015"/>
        <item h="1" x="8804"/>
        <item h="1" x="9250"/>
        <item h="1" x="2752"/>
        <item h="1" x="9359"/>
        <item h="1" x="4818"/>
        <item h="1" x="9868"/>
        <item h="1" x="1764"/>
        <item h="1" x="3551"/>
        <item h="1" x="1074"/>
        <item h="1" x="9395"/>
        <item h="1" x="1476"/>
        <item h="1" x="8326"/>
        <item h="1" x="123"/>
        <item h="1" x="871"/>
        <item h="1" x="2120"/>
        <item h="1" x="6341"/>
        <item h="1" x="9326"/>
        <item h="1" x="9028"/>
        <item h="1" x="9063"/>
        <item h="1" x="1378"/>
        <item h="1" x="477"/>
        <item h="1" x="880"/>
        <item h="1" x="6457"/>
        <item h="1" x="4262"/>
        <item h="1" x="4861"/>
        <item h="1" x="4665"/>
        <item h="1" x="592"/>
        <item h="1" x="7942"/>
        <item h="1" x="7792"/>
        <item h="1" x="7520"/>
        <item h="1" x="5923"/>
        <item h="1" x="7807"/>
        <item h="1" x="3495"/>
        <item h="1" x="8715"/>
        <item h="1" x="179"/>
        <item h="1" x="9981"/>
        <item h="1" x="9549"/>
        <item h="1" x="2882"/>
        <item h="1" x="6723"/>
        <item h="1" x="787"/>
        <item h="1" x="3242"/>
        <item h="1" x="7267"/>
        <item h="1" x="7762"/>
        <item h="1" x="6625"/>
        <item h="1" x="4567"/>
        <item h="1" x="9260"/>
        <item h="1" x="9983"/>
        <item h="1" x="4067"/>
        <item h="1" x="202"/>
        <item h="1" x="231"/>
        <item h="1" x="6644"/>
        <item h="1" x="1915"/>
        <item h="1" x="9256"/>
        <item h="1" x="4356"/>
        <item h="1" x="1419"/>
        <item h="1" x="6971"/>
        <item h="1" x="2994"/>
        <item h="1" x="7416"/>
        <item h="1" x="4756"/>
        <item h="1" x="1585"/>
        <item h="1" x="738"/>
        <item h="1" x="1461"/>
        <item h="1" x="7713"/>
        <item h="1" x="6435"/>
        <item h="1" x="2301"/>
        <item h="1" x="9170"/>
        <item h="1" x="8718"/>
        <item h="1" x="7670"/>
        <item h="1" x="2325"/>
        <item h="1" x="293"/>
        <item h="1" x="2540"/>
        <item h="1" x="1748"/>
        <item h="1" x="679"/>
        <item h="1" x="5834"/>
        <item h="1" x="9273"/>
        <item h="1" x="4752"/>
        <item h="1" x="8785"/>
        <item h="1" x="1832"/>
        <item h="1" x="132"/>
        <item h="1" x="5563"/>
        <item h="1" x="1103"/>
        <item h="1" x="2558"/>
        <item h="1" x="908"/>
        <item h="1" x="6834"/>
        <item h="1" x="9751"/>
        <item h="1" x="2383"/>
        <item h="1" x="9344"/>
        <item h="1" x="7834"/>
        <item h="1" x="4745"/>
        <item h="1" x="6190"/>
        <item h="1" x="6472"/>
        <item h="1" x="1798"/>
        <item h="1" x="9291"/>
        <item h="1" x="4383"/>
        <item h="1" x="8022"/>
        <item h="1" x="4141"/>
        <item h="1" x="3138"/>
        <item h="1" x="6758"/>
        <item h="1" x="8916"/>
        <item h="1" x="510"/>
        <item h="1" x="3349"/>
        <item h="1" x="6199"/>
        <item h="1" x="7211"/>
        <item h="1" x="2462"/>
        <item h="1" x="5903"/>
        <item h="1" x="6984"/>
        <item h="1" x="8697"/>
        <item h="1" x="9084"/>
        <item h="1" x="1707"/>
        <item h="1" x="5221"/>
        <item h="1" x="3339"/>
        <item h="1" x="2008"/>
        <item h="1" x="3347"/>
        <item h="1" x="2973"/>
        <item h="1" x="5276"/>
        <item h="1" x="8419"/>
        <item h="1" x="4245"/>
        <item h="1" x="3958"/>
        <item h="1" x="9122"/>
        <item h="1" x="8758"/>
        <item h="1" x="1327"/>
        <item h="1" x="6011"/>
        <item h="1" x="5823"/>
        <item h="1" x="4134"/>
        <item h="1" x="3348"/>
        <item h="1" x="6601"/>
        <item h="1" x="7647"/>
        <item h="1" x="5584"/>
        <item h="1" x="3078"/>
        <item h="1" x="7975"/>
        <item h="1" x="4184"/>
        <item h="1" x="7305"/>
        <item h="1" x="6921"/>
        <item h="1" x="8385"/>
        <item h="1" x="8175"/>
        <item h="1" x="8848"/>
        <item h="1" x="9247"/>
        <item h="1" x="2562"/>
        <item h="1" x="1067"/>
        <item h="1" x="2805"/>
        <item h="1" x="5959"/>
        <item h="1" x="8600"/>
        <item h="1" x="6476"/>
        <item h="1" x="665"/>
        <item h="1" x="4764"/>
        <item h="1" x="940"/>
        <item h="1" x="5569"/>
        <item h="1" x="3947"/>
        <item h="1" x="6942"/>
        <item h="1" x="7898"/>
        <item h="1" x="2528"/>
        <item h="1" x="5730"/>
        <item h="1" x="7291"/>
        <item h="1" x="2410"/>
        <item h="1" x="5003"/>
        <item h="1" x="6033"/>
        <item h="1" x="7221"/>
        <item h="1" x="3201"/>
        <item h="1" x="5726"/>
        <item h="1" x="7662"/>
        <item h="1" x="6334"/>
        <item h="1" x="546"/>
        <item h="1" x="188"/>
        <item h="1" x="4165"/>
        <item h="1" x="6634"/>
        <item h="1" x="628"/>
        <item h="1" x="2230"/>
        <item h="1" x="5002"/>
        <item h="1" x="2741"/>
        <item h="1" x="3241"/>
        <item h="1" x="2730"/>
        <item h="1" x="4993"/>
        <item h="1" x="6860"/>
        <item h="1" x="3907"/>
        <item h="1" x="3131"/>
        <item h="1" x="194"/>
        <item h="1" x="3870"/>
        <item h="1" x="1108"/>
        <item h="1" x="6394"/>
        <item h="1" x="7226"/>
        <item h="1" x="2959"/>
        <item h="1" x="7536"/>
        <item h="1" x="6267"/>
        <item h="1" x="3667"/>
        <item h="1" x="2696"/>
        <item h="1" x="8871"/>
        <item h="1" x="8605"/>
        <item h="1" x="784"/>
        <item h="1" x="2820"/>
        <item h="1" x="4124"/>
        <item h="1" x="3538"/>
        <item h="1" x="736"/>
        <item h="1" x="115"/>
        <item h="1" x="4306"/>
        <item h="1" x="6"/>
        <item h="1" x="7157"/>
        <item h="1" x="3652"/>
        <item h="1" x="4070"/>
        <item h="1" x="1149"/>
        <item h="1" x="7140"/>
        <item h="1" x="2195"/>
        <item h="1" x="302"/>
        <item h="1" x="3981"/>
        <item h="1" x="8856"/>
        <item h="1" x="5428"/>
        <item h="1" x="5288"/>
        <item h="1" x="5473"/>
        <item h="1" x="1369"/>
        <item h="1" x="9351"/>
        <item h="1" x="5183"/>
        <item h="1" x="692"/>
        <item h="1" x="2278"/>
        <item h="1" x="8506"/>
        <item h="1" x="2722"/>
        <item h="1" x="8368"/>
        <item h="1" x="7636"/>
        <item h="1" x="9651"/>
        <item h="1" x="8757"/>
        <item h="1" x="3636"/>
        <item h="1" x="5005"/>
        <item h="1" x="572"/>
        <item h="1" x="630"/>
        <item h="1" x="8736"/>
        <item h="1" x="5349"/>
        <item h="1" x="5889"/>
        <item h="1" x="4649"/>
        <item h="1" x="7840"/>
        <item h="1" x="9307"/>
        <item h="1" x="6738"/>
        <item h="1" x="670"/>
        <item h="1" x="4793"/>
        <item h="1" x="4528"/>
        <item h="1" x="1797"/>
        <item h="1" x="3296"/>
        <item h="1" x="7981"/>
        <item h="1" x="237"/>
        <item h="1" x="9023"/>
        <item h="1" x="2920"/>
        <item h="1" x="8665"/>
        <item h="1" x="7809"/>
        <item h="1" x="1000"/>
        <item h="1" x="5825"/>
        <item h="1" x="3890"/>
        <item h="1" x="238"/>
        <item h="1" x="707"/>
        <item h="1" x="4115"/>
        <item h="1" x="5283"/>
        <item h="1" x="2544"/>
        <item h="1" x="6621"/>
        <item h="1" x="1751"/>
        <item h="1" x="7143"/>
        <item h="1" x="5988"/>
        <item h="1" x="7545"/>
        <item h="1" x="601"/>
        <item h="1" x="7772"/>
        <item h="1" x="2512"/>
        <item h="1" x="1475"/>
        <item h="1" x="1862"/>
        <item h="1" x="4640"/>
        <item h="1" x="2459"/>
        <item h="1" x="7611"/>
        <item h="1" x="1633"/>
        <item h="1" x="7598"/>
        <item h="1" x="6037"/>
        <item h="1" x="7139"/>
        <item h="1" x="3380"/>
        <item h="1" x="2811"/>
        <item h="1" x="6041"/>
        <item h="1" x="7089"/>
        <item h="1" x="2152"/>
        <item h="1" x="4188"/>
        <item h="1" x="887"/>
        <item h="1" x="5751"/>
        <item h="1" x="5172"/>
        <item h="1" x="7760"/>
        <item h="1" x="5625"/>
        <item h="1" x="1554"/>
        <item h="1" x="5697"/>
        <item h="1" x="5059"/>
        <item h="1" x="3412"/>
        <item h="1" x="2587"/>
        <item h="1" x="6221"/>
        <item h="1" x="2778"/>
        <item h="1" x="6590"/>
        <item h="1" x="3816"/>
        <item h="1" x="3290"/>
        <item h="1" x="8343"/>
        <item h="1" x="4498"/>
        <item h="1" x="2516"/>
        <item h="1" x="7933"/>
        <item h="1" x="4851"/>
        <item h="1" x="6949"/>
        <item h="1" x="48"/>
        <item h="1" x="1143"/>
        <item h="1" x="9740"/>
        <item h="1" x="5523"/>
        <item h="1" x="1227"/>
        <item h="1" x="5873"/>
        <item h="1" x="7549"/>
        <item h="1" x="6261"/>
        <item h="1" x="3592"/>
        <item h="1" x="5739"/>
        <item h="1" x="1133"/>
        <item h="1" x="421"/>
        <item h="1" x="1018"/>
        <item h="1" x="7918"/>
        <item h="1" x="7111"/>
        <item h="1" x="4417"/>
        <item h="1" x="9059"/>
        <item h="1" x="9494"/>
        <item h="1" x="1178"/>
        <item h="1" x="2272"/>
        <item h="1" x="255"/>
        <item h="1" x="6652"/>
        <item h="1" x="1353"/>
        <item h="1" x="5712"/>
        <item h="1" x="8726"/>
        <item h="1" x="1605"/>
        <item h="1" x="5332"/>
        <item h="1" x="1898"/>
        <item h="1" x="6873"/>
        <item h="1" x="3180"/>
        <item h="1" x="1057"/>
        <item h="1" x="6613"/>
        <item h="1" x="8716"/>
        <item h="1" x="8395"/>
        <item h="1" x="9327"/>
        <item h="1" x="8290"/>
        <item h="1" x="1211"/>
        <item h="1" x="1607"/>
        <item h="1" x="3285"/>
        <item h="1" x="7788"/>
        <item h="1" x="1953"/>
        <item h="1" x="544"/>
        <item h="1" x="9112"/>
        <item h="1" x="5226"/>
        <item h="1" x="5401"/>
        <item h="1" x="5982"/>
        <item h="1" x="6554"/>
        <item h="1" x="1172"/>
        <item h="1" x="6828"/>
        <item h="1" x="228"/>
        <item h="1" x="5328"/>
        <item h="1" x="8015"/>
        <item h="1" x="3357"/>
        <item h="1" x="3160"/>
        <item h="1" x="5557"/>
        <item h="1" x="1828"/>
        <item h="1" x="7940"/>
        <item h="1" x="6066"/>
        <item h="1" x="417"/>
        <item h="1" x="5885"/>
        <item h="1" x="9440"/>
        <item h="1" x="6156"/>
        <item h="1" x="1250"/>
        <item h="1" x="9977"/>
        <item h="1" x="8233"/>
        <item h="1" x="6574"/>
        <item h="1" x="4144"/>
        <item h="1" x="9950"/>
        <item h="1" x="861"/>
        <item h="1" x="1818"/>
        <item h="1" x="6786"/>
        <item h="1" x="6432"/>
        <item h="1" x="9429"/>
        <item h="1" x="6756"/>
        <item h="1" x="9948"/>
        <item h="1" x="285"/>
        <item h="1" x="3382"/>
        <item h="1" x="7590"/>
        <item h="1" x="456"/>
        <item h="1" x="8319"/>
        <item h="1" x="7251"/>
        <item h="1" x="1182"/>
        <item h="1" x="4518"/>
        <item h="1" x="5705"/>
        <item h="1" x="3757"/>
        <item h="1" x="3166"/>
        <item h="1" x="3215"/>
        <item h="1" x="7901"/>
        <item h="1" x="4172"/>
        <item h="1" x="5504"/>
        <item h="1" x="2631"/>
        <item h="1" x="64"/>
        <item h="1" x="406"/>
        <item h="1" x="7816"/>
        <item h="1" x="3657"/>
        <item h="1" x="8171"/>
        <item h="1" x="9348"/>
        <item h="1" x="4111"/>
        <item h="1" x="5901"/>
        <item h="1" x="4885"/>
        <item h="1" x="4643"/>
        <item h="1" x="7301"/>
        <item h="1" x="8035"/>
        <item h="1" x="9650"/>
        <item h="1" x="6040"/>
        <item h="1" x="214"/>
        <item h="1" x="8465"/>
        <item h="1" x="9397"/>
        <item h="1" x="4653"/>
        <item h="1" x="4689"/>
        <item h="1" x="5945"/>
        <item h="1" x="9037"/>
        <item h="1" x="2505"/>
        <item h="1" x="7308"/>
        <item h="1" x="8262"/>
        <item h="1" x="2618"/>
        <item h="1" x="933"/>
        <item h="1" x="686"/>
        <item h="1" x="7029"/>
        <item h="1" x="3316"/>
        <item h="1" x="1375"/>
        <item h="1" x="7660"/>
        <item h="1" x="3378"/>
        <item h="1" x="3190"/>
        <item h="1" x="3783"/>
        <item h="1" x="7957"/>
        <item h="1" x="7409"/>
        <item h="1" x="63"/>
        <item h="1" x="4749"/>
        <item h="1" x="309"/>
        <item h="1" x="2686"/>
        <item h="1" x="8356"/>
        <item h="1" x="37"/>
        <item h="1" x="2992"/>
        <item h="1" x="8500"/>
        <item h="1" x="7835"/>
        <item h="1" x="1708"/>
        <item h="1" x="4126"/>
        <item h="1" x="7376"/>
        <item h="1" x="759"/>
        <item h="1" x="2099"/>
        <item h="1" x="6403"/>
        <item h="1" x="5391"/>
        <item h="1" x="8062"/>
        <item h="1" x="1689"/>
        <item h="1" x="3291"/>
        <item h="1" x="8366"/>
        <item h="1" x="8698"/>
        <item h="1" x="7773"/>
        <item h="1" x="5111"/>
        <item h="1" x="9485"/>
        <item h="1" x="9499"/>
        <item h="1" x="7992"/>
        <item h="1" x="2964"/>
        <item h="1" x="8745"/>
        <item h="1" x="8335"/>
        <item h="1" x="9156"/>
        <item h="1" x="2284"/>
        <item h="1" x="2555"/>
        <item h="1" x="1768"/>
        <item h="1" x="9636"/>
        <item h="1" x="6682"/>
        <item h="1" x="5666"/>
        <item h="1" x="863"/>
        <item h="1" x="3749"/>
        <item h="1" x="4151"/>
        <item h="1" x="1956"/>
        <item h="1" x="1948"/>
        <item h="1" x="1657"/>
        <item h="1" x="3462"/>
        <item h="1" x="6610"/>
        <item h="1" x="5964"/>
        <item h="1" x="3487"/>
        <item h="1" x="4527"/>
        <item h="1" x="4938"/>
        <item h="1" x="7172"/>
        <item h="1" x="9964"/>
        <item h="1" x="5746"/>
        <item h="1" x="517"/>
        <item h="1" x="820"/>
        <item h="1" x="7584"/>
        <item h="1" x="5139"/>
        <item h="1" x="6479"/>
        <item h="1" x="5987"/>
        <item h="1" x="7366"/>
        <item h="1" x="4808"/>
        <item h="1" x="4664"/>
        <item h="1" x="9085"/>
        <item h="1" x="363"/>
        <item h="1" x="5217"/>
        <item h="1" x="2416"/>
        <item h="1" x="3856"/>
        <item h="1" x="4984"/>
        <item h="1" x="804"/>
        <item h="1" x="5773"/>
        <item h="1" x="2273"/>
        <item h="1" x="1857"/>
        <item h="1" x="9571"/>
        <item h="1" x="9800"/>
        <item h="1" x="1779"/>
        <item h="1" x="1996"/>
        <item h="1" x="6061"/>
        <item h="1" x="9013"/>
        <item h="1" x="5940"/>
        <item h="1" x="1979"/>
        <item h="1" x="2539"/>
        <item h="1" x="4358"/>
        <item h="1" x="9798"/>
        <item h="1" x="8269"/>
        <item h="1" x="8739"/>
        <item h="1" x="8742"/>
        <item h="1" x="4519"/>
        <item h="1" x="5585"/>
        <item h="1" x="7922"/>
        <item h="1" x="3252"/>
        <item h="1" x="2926"/>
        <item h="1" x="8813"/>
        <item h="1" x="7217"/>
        <item h="1" x="9877"/>
        <item h="1" x="7893"/>
        <item h="1" x="7805"/>
        <item h="1" x="1150"/>
        <item h="1" x="3738"/>
        <item h="1" x="3247"/>
        <item h="1" x="1667"/>
        <item h="1" x="782"/>
        <item h="1" x="6607"/>
        <item h="1" x="36"/>
        <item h="1" x="3961"/>
        <item h="1" x="9679"/>
        <item h="1" x="7886"/>
        <item h="1" x="9792"/>
        <item h="1" x="9303"/>
        <item h="1" x="8564"/>
        <item h="1" x="2789"/>
        <item h="1" x="1973"/>
        <item h="1" x="6963"/>
        <item h="1" x="4362"/>
        <item h="1" x="8215"/>
        <item h="1" x="8741"/>
        <item h="1" x="1964"/>
        <item h="1" x="2126"/>
        <item h="1" x="9470"/>
        <item h="1" x="7205"/>
        <item h="1" x="6748"/>
        <item h="1" x="4699"/>
        <item h="1" x="1731"/>
        <item h="1" x="6107"/>
        <item h="1" x="6256"/>
        <item h="1" x="1910"/>
        <item h="1" x="4634"/>
        <item h="1" x="3527"/>
        <item h="1" x="9986"/>
        <item h="1" x="5853"/>
        <item h="1" x="1005"/>
        <item h="1" x="4044"/>
        <item h="1" x="1293"/>
        <item h="1" x="6397"/>
        <item h="1" x="122"/>
        <item h="1" x="9051"/>
        <item h="1" x="2399"/>
        <item h="1" x="8889"/>
        <item h="1" x="5719"/>
        <item h="1" x="6653"/>
        <item h="1" x="9967"/>
        <item h="1" x="6004"/>
        <item h="1" x="6568"/>
        <item h="1" x="3990"/>
        <item h="1" x="1335"/>
        <item h="1" x="6043"/>
        <item h="1" x="3463"/>
        <item h="1" x="6248"/>
        <item h="1" x="8237"/>
        <item h="1" x="3193"/>
        <item h="1" x="4326"/>
        <item h="1" x="8386"/>
        <item h="1" x="8922"/>
        <item h="1" x="2398"/>
        <item h="1" x="9032"/>
        <item h="1" x="395"/>
        <item h="1" x="2839"/>
        <item h="1" x="8660"/>
        <item h="1" x="7694"/>
        <item h="1" x="9117"/>
        <item h="1" x="1769"/>
        <item h="1" x="5709"/>
        <item h="1" x="1887"/>
        <item h="1" x="5180"/>
        <item h="1" x="1530"/>
        <item h="1" x="325"/>
        <item h="1" x="5614"/>
        <item h="1" x="2470"/>
        <item h="1" x="4434"/>
        <item h="1" x="2794"/>
        <item h="1" x="6406"/>
        <item h="1" x="4128"/>
        <item h="1" x="1357"/>
        <item h="1" x="7169"/>
        <item h="1" x="4918"/>
        <item h="1" x="5738"/>
        <item h="1" x="9443"/>
        <item h="1" x="331"/>
        <item h="1" x="6794"/>
        <item h="1" x="6159"/>
        <item h="1" x="4206"/>
        <item h="1" x="6926"/>
        <item h="1" x="2073"/>
        <item h="1" x="9078"/>
        <item h="1" x="7050"/>
        <item h="1" x="2162"/>
        <item h="1" x="2581"/>
        <item h="1" x="1693"/>
        <item h="1" x="1219"/>
        <item h="1" x="6695"/>
        <item h="1" x="7359"/>
        <item h="1" x="1916"/>
        <item h="1" x="667"/>
        <item h="1" x="9422"/>
        <item h="1" x="2570"/>
        <item h="1" x="8050"/>
        <item h="1" x="3681"/>
        <item h="1" x="482"/>
        <item h="1" x="9375"/>
        <item h="1" x="7191"/>
        <item h="1" x="5932"/>
        <item h="1" x="5195"/>
        <item h="1" x="2529"/>
        <item h="1" x="4233"/>
        <item h="1" x="1572"/>
        <item h="1" x="20"/>
        <item h="1" x="9346"/>
        <item h="1" x="8693"/>
        <item h="1" x="6543"/>
        <item h="1" x="2757"/>
        <item h="1" x="8689"/>
        <item h="1" x="60"/>
        <item h="1" x="5024"/>
        <item h="1" x="3004"/>
        <item h="1" x="8485"/>
        <item h="1" x="4278"/>
        <item h="1" x="5900"/>
        <item h="1" x="7907"/>
        <item h="1" x="9870"/>
        <item h="1" x="4029"/>
        <item h="1" x="9659"/>
        <item h="1" x="645"/>
        <item h="1" x="7808"/>
        <item h="1" x="2684"/>
        <item h="1" x="68"/>
        <item h="1" x="9498"/>
        <item h="1" x="1810"/>
        <item h="1" x="3845"/>
        <item h="1" x="8074"/>
        <item h="1" x="3849"/>
        <item h="1" x="2116"/>
        <item h="1" x="9377"/>
        <item h="1" x="7672"/>
        <item h="1" x="7654"/>
        <item h="1" x="1194"/>
        <item h="1" x="6985"/>
        <item h="1" x="8014"/>
        <item h="1" x="8975"/>
        <item h="1" x="9484"/>
        <item h="1" x="6641"/>
        <item h="1" x="4871"/>
        <item h="1" x="3089"/>
        <item h="1" x="2441"/>
        <item h="1" x="9809"/>
        <item h="1" x="2344"/>
        <item h="1" x="831"/>
        <item h="1" x="8952"/>
        <item h="1" x="5933"/>
        <item h="1" x="4796"/>
        <item h="1" x="7"/>
        <item h="1" x="993"/>
        <item h="1" x="2890"/>
        <item h="1" x="7719"/>
        <item h="1" x="6595"/>
        <item h="1" x="4821"/>
        <item h="1" x="7061"/>
        <item h="1" x="6481"/>
        <item h="1" x="2708"/>
        <item h="1" x="4412"/>
        <item h="1" x="8583"/>
        <item h="1" x="4576"/>
        <item h="1" x="1376"/>
        <item h="1" x="7802"/>
        <item h="1" x="8099"/>
        <item h="1" x="581"/>
        <item h="1" x="1941"/>
        <item h="1" x="8024"/>
        <item h="1" x="8249"/>
        <item h="1" x="8323"/>
        <item h="1" x="2418"/>
        <item h="1" x="6387"/>
        <item h="1" x="5535"/>
        <item h="1" x="9099"/>
        <item h="1" x="9185"/>
        <item h="1" x="9161"/>
        <item h="1" x="2235"/>
        <item h="1" x="9811"/>
        <item h="1" x="4508"/>
        <item h="1" x="2942"/>
        <item h="1" x="7517"/>
        <item h="1" x="1273"/>
        <item h="1" x="2768"/>
        <item h="1" x="8155"/>
        <item h="1" x="7726"/>
        <item h="1" x="9766"/>
        <item h="1" x="1195"/>
        <item h="1" x="6920"/>
        <item h="1" x="5552"/>
        <item h="1" x="4363"/>
        <item h="1" x="5043"/>
        <item h="1" x="5219"/>
        <item h="1" x="3136"/>
        <item h="1" x="3876"/>
        <item h="1" x="9134"/>
        <item h="1" x="1420"/>
        <item h="1" x="939"/>
        <item h="1" x="8498"/>
        <item h="1" x="9631"/>
        <item h="1" x="2171"/>
        <item h="1" x="3141"/>
        <item h="1" x="2568"/>
        <item h="1" x="7864"/>
        <item h="1" x="17"/>
        <item h="1" x="957"/>
        <item h="1" x="9832"/>
        <item h="1" x="5977"/>
        <item h="1" x="6946"/>
        <item h="1" x="2138"/>
        <item h="1" x="6523"/>
        <item h="1" x="6579"/>
        <item h="1" x="1744"/>
        <item h="1" x="7866"/>
        <item h="1" x="5611"/>
        <item h="1" x="5146"/>
        <item h="1" x="1069"/>
        <item h="1" x="1188"/>
        <item h="1" x="7921"/>
        <item h="1" x="4075"/>
        <item h="1" x="7944"/>
        <item h="1" x="2612"/>
        <item h="1" x="9129"/>
        <item h="1" x="8407"/>
        <item h="1" x="6007"/>
        <item h="1" x="4516"/>
        <item h="1" x="8241"/>
        <item h="1" x="1474"/>
        <item h="1" x="5018"/>
        <item h="1" x="1531"/>
        <item h="1" x="5919"/>
        <item h="1" x="7966"/>
        <item h="1" x="979"/>
        <item h="1" x="3835"/>
        <item h="1" x="523"/>
        <item h="1" x="6778"/>
        <item h="1" x="7973"/>
        <item h="1" x="8405"/>
        <item h="1" x="3210"/>
        <item h="1" x="8510"/>
        <item h="1" x="8304"/>
        <item h="1" x="5500"/>
        <item h="1" x="6845"/>
        <item h="1" x="4733"/>
        <item h="1" x="3363"/>
        <item h="1" x="9502"/>
        <item h="1" x="9322"/>
        <item h="1" x="5339"/>
        <item h="1" x="8675"/>
        <item h="1" x="5747"/>
        <item h="1" x="3483"/>
        <item h="1" x="5142"/>
        <item h="1" x="3231"/>
        <item h="1" x="2405"/>
        <item h="1" x="3906"/>
        <item h="1" x="6556"/>
        <item h="1" x="3711"/>
        <item h="1" x="257"/>
        <item h="1" x="3343"/>
        <item h="1" x="534"/>
        <item h="1" x="4740"/>
        <item h="1" x="7074"/>
        <item h="1" x="129"/>
        <item h="1" x="1300"/>
        <item h="1" x="2879"/>
        <item h="1" x="5229"/>
        <item h="1" x="6259"/>
        <item h="1" x="4317"/>
        <item h="1" x="3580"/>
        <item h="1" x="5559"/>
        <item h="1" x="7601"/>
        <item h="1" x="5767"/>
        <item h="1" x="5958"/>
        <item h="1" x="1934"/>
        <item h="1" x="8792"/>
        <item h="1" x="8546"/>
        <item h="1" x="7548"/>
        <item h="1" x="9955"/>
        <item h="1" x="4615"/>
        <item h="1" x="8188"/>
        <item h="1" x="8008"/>
        <item h="1" x="3255"/>
        <item h="1" x="6318"/>
        <item h="1" x="6398"/>
        <item h="1" x="9192"/>
        <item h="1" x="43"/>
        <item h="1" x="4221"/>
        <item h="1" x="8983"/>
        <item h="1" x="646"/>
        <item h="1" x="5167"/>
        <item h="1" x="2277"/>
        <item h="1" x="8452"/>
        <item h="1" x="6577"/>
        <item h="1" x="6732"/>
        <item h="1" x="3717"/>
        <item h="1" x="9693"/>
        <item h="1" x="2721"/>
        <item h="1" x="3342"/>
        <item h="1" x="6755"/>
        <item h="1" x="6596"/>
        <item h="1" x="6239"/>
        <item h="1" x="8982"/>
        <item h="1" x="7320"/>
        <item h="1" x="1145"/>
        <item h="1" x="4852"/>
        <item h="1" x="7771"/>
        <item h="1" x="1612"/>
        <item h="1" x="4261"/>
        <item h="1" x="9077"/>
        <item h="1" x="1988"/>
        <item h="1" x="8526"/>
        <item h="1" x="3974"/>
        <item h="1" x="378"/>
        <item h="1" x="110"/>
        <item h="1" x="8924"/>
        <item h="1" x="8528"/>
        <item h="1" x="2186"/>
        <item h="1" x="8946"/>
        <item h="1" x="9702"/>
        <item h="1" x="6252"/>
        <item h="1" x="584"/>
        <item h="1" x="5249"/>
        <item h="1" x="8876"/>
        <item h="1" x="8123"/>
        <item h="1" x="2285"/>
        <item h="1" x="5072"/>
        <item h="1" x="2322"/>
        <item h="1" x="5191"/>
        <item h="1" x="6019"/>
        <item h="1" x="9354"/>
        <item h="1" x="7875"/>
        <item h="1" x="8020"/>
        <item h="1" x="1571"/>
        <item h="1" x="3093"/>
        <item h="1" x="6021"/>
        <item h="1" x="6913"/>
        <item h="1" x="2713"/>
        <item h="1" x="7540"/>
        <item h="1" x="9882"/>
        <item h="1" x="1228"/>
        <item h="1" x="7703"/>
        <item h="1" x="7000"/>
        <item h="1" x="9845"/>
        <item h="1" x="3214"/>
        <item h="1" x="3302"/>
        <item h="1" x="8619"/>
        <item h="1" x="7080"/>
        <item h="1" x="2496"/>
        <item h="1" x="4023"/>
        <item h="1" x="298"/>
        <item h="1" x="4042"/>
        <item h="1" x="9009"/>
        <item h="1" x="7701"/>
        <item h="1" x="3013"/>
        <item h="1" x="807"/>
        <item h="1" x="8222"/>
        <item h="1" x="2561"/>
        <item h="1" x="6433"/>
        <item h="1" x="9488"/>
        <item h="1" x="3868"/>
        <item h="1" x="439"/>
        <item h="1" x="140"/>
        <item h="1" x="2901"/>
        <item h="1" x="7768"/>
        <item h="1" x="9818"/>
        <item h="1" x="1262"/>
        <item h="1" x="3971"/>
        <item h="1" x="6405"/>
        <item h="1" x="4125"/>
        <item h="1" x="1998"/>
        <item h="1" x="5891"/>
        <item h="1" x="2701"/>
        <item h="1" x="7928"/>
        <item h="1" x="8242"/>
        <item h="1" x="1473"/>
        <item h="1" x="5581"/>
        <item h="1" x="7633"/>
        <item h="1" x="1945"/>
        <item h="1" x="3802"/>
        <item h="1" x="1970"/>
        <item h="1" x="4702"/>
        <item h="1" x="9387"/>
        <item h="1" x="549"/>
        <item h="1" x="1457"/>
        <item h="1" x="2830"/>
        <item h="1" x="8971"/>
        <item h="1" x="3940"/>
        <item h="1" x="6675"/>
        <item h="1" x="5992"/>
        <item h="1" x="4747"/>
        <item h="1" x="1268"/>
        <item h="1" x="1341"/>
        <item h="1" x="527"/>
        <item h="1" x="5938"/>
        <item h="1" x="4217"/>
        <item h="1" x="1969"/>
        <item h="1" x="2593"/>
        <item h="1" x="8276"/>
        <item h="1" x="3191"/>
        <item h="1" x="809"/>
        <item h="1" x="4063"/>
        <item h="1" x="3680"/>
        <item h="1" x="6054"/>
        <item h="1" x="5653"/>
        <item h="1" x="6571"/>
        <item h="1" x="9758"/>
        <item h="1" x="8525"/>
        <item h="1" x="3989"/>
        <item h="1" x="5511"/>
        <item h="1" x="323"/>
        <item h="1" x="7293"/>
        <item h="1" x="4135"/>
        <item h="1" x="341"/>
        <item h="1" x="4631"/>
        <item h="1" x="9953"/>
        <item h="1" x="7322"/>
        <item h="1" x="1217"/>
        <item h="1" x="6796"/>
        <item h="1" x="4813"/>
        <item h="1" x="5453"/>
        <item h="1" x="4259"/>
        <item h="1" x="521"/>
        <item h="1" x="2928"/>
        <item h="1" x="515"/>
        <item h="1" x="7994"/>
        <item h="1" x="588"/>
        <item h="1" x="7357"/>
        <item h="1" x="9713"/>
        <item h="1" x="2022"/>
        <item h="1" x="3484"/>
        <item h="1" x="1861"/>
        <item h="1" x="5896"/>
        <item h="1" x="4066"/>
        <item h="1" x="7819"/>
        <item h="1" x="6468"/>
        <item h="1" x="8670"/>
        <item h="1" x="6148"/>
        <item h="1" x="5804"/>
        <item h="1" x="4054"/>
        <item h="1" x="8055"/>
        <item h="1" x="4826"/>
        <item h="1" x="9311"/>
        <item h="1" x="6967"/>
        <item h="1" x="6308"/>
        <item h="1" x="6964"/>
        <item h="1" x="2368"/>
        <item h="1" x="1159"/>
        <item h="1" x="5640"/>
        <item h="1" x="6777"/>
        <item h="1" x="6171"/>
        <item h="1" x="2443"/>
        <item h="1" x="6185"/>
        <item h="1" x="2185"/>
        <item h="1" x="6636"/>
        <item h="1" x="4109"/>
        <item h="1" x="3409"/>
        <item h="1" x="8414"/>
        <item h="1" x="9768"/>
        <item h="1" x="5639"/>
        <item h="1" x="2490"/>
        <item h="1" x="2651"/>
        <item h="1" x="6628"/>
        <item h="1" x="3809"/>
        <item h="1" x="4692"/>
        <item h="1" x="5280"/>
        <item h="1" x="5881"/>
        <item h="1" x="1586"/>
        <item h="1" x="8704"/>
        <item h="1" x="7906"/>
        <item h="1" x="869"/>
        <item h="1" x="3578"/>
        <item h="1" x="1620"/>
        <item h="1" x="879"/>
        <item h="1" x="1913"/>
        <item h="1" x="3208"/>
        <item h="1" x="7454"/>
        <item h="1" x="6604"/>
        <item h="1" x="5127"/>
        <item h="1" x="2932"/>
        <item h="1" x="8378"/>
        <item h="1" x="7838"/>
        <item h="1" x="7363"/>
        <item h="1" x="624"/>
        <item h="1" x="1904"/>
        <item h="1" x="3428"/>
        <item h="1" x="4599"/>
        <item h="1" x="9065"/>
        <item h="1" x="8692"/>
        <item h="1" x="1767"/>
        <item h="1" x="4990"/>
        <item h="1" x="8375"/>
        <item h="1" x="2241"/>
        <item h="1" x="3103"/>
        <item h="1" x="8256"/>
        <item h="1" x="9522"/>
        <item h="1" x="5484"/>
        <item h="1" x="2229"/>
        <item h="1" x="2164"/>
        <item h="1" x="4557"/>
        <item h="1" x="3105"/>
        <item h="1" x="8329"/>
        <item h="1" x="4294"/>
        <item h="1" x="633"/>
        <item h="1" x="7849"/>
        <item h="1" x="5114"/>
        <item h="1" x="7752"/>
        <item h="1" x="2006"/>
        <item h="1" x="7011"/>
        <item h="1" x="2369"/>
        <item h="1" x="9718"/>
        <item h="1" x="223"/>
        <item h="1" x="1755"/>
        <item h="1" x="6180"/>
        <item h="1" x="4452"/>
        <item h="1" x="1235"/>
        <item h="1" x="448"/>
        <item h="1" x="4888"/>
        <item h="1" x="7466"/>
        <item h="1" x="5077"/>
        <item h="1" x="2296"/>
        <item h="1" x="4742"/>
        <item h="1" x="4307"/>
        <item h="1" x="2211"/>
        <item h="1" x="9817"/>
        <item h="1" x="180"/>
        <item h="1" x="1387"/>
        <item h="1" x="2437"/>
        <item h="1" x="603"/>
        <item h="1" x="3673"/>
        <item h="1" x="7602"/>
        <item h="1" x="9686"/>
        <item h="1" x="2614"/>
        <item h="1" x="6464"/>
        <item h="1" x="2252"/>
        <item h="1" x="7233"/>
        <item h="1" x="4768"/>
        <item h="1" x="1167"/>
        <item h="1" x="453"/>
        <item h="1" x="732"/>
        <item h="1" x="4057"/>
        <item h="1" x="9258"/>
        <item h="1" x="8244"/>
        <item h="1" x="2234"/>
        <item h="1" x="4409"/>
        <item h="1" x="2140"/>
        <item h="1" x="6386"/>
        <item h="1" x="2824"/>
        <item h="1" x="4238"/>
        <item h="1" x="5250"/>
        <item h="1" x="2625"/>
        <item h="1" x="7385"/>
        <item h="1" x="8425"/>
        <item h="1" x="5687"/>
        <item h="1" x="8097"/>
        <item h="1" x="9409"/>
        <item h="1" x="8541"/>
        <item h="1" x="8678"/>
        <item h="1" x="1776"/>
        <item h="1" x="5592"/>
        <item h="1" x="3161"/>
        <item h="1" x="4471"/>
        <item h="1" x="6558"/>
        <item h="1" x="3300"/>
        <item h="1" x="3199"/>
        <item h="1" x="9186"/>
        <item h="1" x="7212"/>
        <item h="1" x="2735"/>
        <item h="1" x="7946"/>
        <item h="1" x="1966"/>
        <item h="1" x="8383"/>
        <item h="1" x="2148"/>
        <item h="1" x="7256"/>
        <item h="1" x="7511"/>
        <item h="1" x="9214"/>
        <item h="1" x="5692"/>
        <item h="1" x="1865"/>
        <item h="1" x="2101"/>
        <item h="1" x="3895"/>
        <item h="1" x="4390"/>
        <item h="1" x="8623"/>
        <item h="1" x="7935"/>
        <item h="1" x="7109"/>
        <item h="1" x="8337"/>
        <item h="1" x="6106"/>
        <item h="1" x="7352"/>
        <item h="1" x="6157"/>
        <item h="1" x="4060"/>
        <item h="1" x="9717"/>
        <item h="1" x="569"/>
        <item h="1" x="3997"/>
        <item h="1" x="7387"/>
        <item h="1" x="1781"/>
        <item h="1" x="6254"/>
        <item h="1" x="2854"/>
        <item h="1" x="34"/>
        <item h="1" x="7280"/>
        <item h="1" x="7339"/>
        <item h="1" x="8156"/>
        <item h="1" x="9520"/>
        <item h="1" x="7108"/>
        <item h="1" x="2711"/>
        <item h="1" x="6257"/>
        <item h="1" x="3966"/>
        <item h="1" x="7850"/>
        <item h="1" x="6149"/>
        <item h="1" x="1795"/>
        <item h="1" x="4500"/>
        <item h="1" x="6819"/>
        <item h="1" x="2662"/>
        <item h="1" x="8956"/>
        <item h="1" x="5203"/>
        <item h="1" x="8003"/>
        <item h="1" x="5681"/>
        <item h="1" x="8291"/>
        <item h="1" x="2109"/>
        <item h="1" x="414"/>
        <item h="1" x="8851"/>
        <item h="1" x="5227"/>
        <item h="1" x="6970"/>
        <item h="1" x="9042"/>
        <item h="1" x="5042"/>
        <item h="1" x="1601"/>
        <item h="1" x="1660"/>
        <item h="1" x="3786"/>
        <item h="1" x="3425"/>
        <item h="1" x="6328"/>
        <item h="1" x="1668"/>
        <item h="1" x="263"/>
        <item h="1" x="8934"/>
        <item h="1" x="8481"/>
        <item h="1" x="7791"/>
        <item h="1" x="9218"/>
        <item h="1" x="5690"/>
        <item h="1" x="9923"/>
        <item h="1" x="7002"/>
        <item h="1" x="1542"/>
        <item h="1" x="2264"/>
        <item h="1" x="3700"/>
        <item h="1" x="8336"/>
        <item h="1" x="4207"/>
        <item h="1" x="1129"/>
        <item h="1" x="4252"/>
        <item h="1" x="9597"/>
        <item h="1" x="4844"/>
        <item h="1" x="3218"/>
        <item h="1" x="3814"/>
        <item h="1" x="4582"/>
        <item h="1" x="3608"/>
        <item h="1" x="8476"/>
        <item h="1" x="2194"/>
        <item h="1" x="480"/>
        <item h="1" x="683"/>
        <item h="1" x="6487"/>
        <item h="1" x="578"/>
        <item h="1" x="2180"/>
        <item h="1" x="4133"/>
        <item h="1" x="6127"/>
        <item h="1" x="3207"/>
        <item h="1" x="9613"/>
        <item h="1" x="6118"/>
        <item h="1" x="9956"/>
        <item h="1" x="934"/>
        <item h="1" x="84"/>
        <item h="1" x="3293"/>
        <item h="1" x="6996"/>
        <item h="1" x="5710"/>
        <item h="1" x="7084"/>
        <item h="1" x="3532"/>
        <item h="1" x="7800"/>
        <item h="1" x="209"/>
        <item h="1" x="1019"/>
        <item h="1" x="1640"/>
        <item h="1" x="258"/>
        <item h="1" x="3520"/>
        <item h="1" x="4215"/>
        <item h="1" x="7054"/>
        <item h="1" x="6371"/>
        <item h="1" x="7198"/>
        <item h="1" x="6502"/>
        <item h="1" x="2949"/>
        <item h="1" x="673"/>
        <item h="1" x="8518"/>
        <item h="1" x="9203"/>
        <item h="1" x="4459"/>
        <item h="1" x="5304"/>
        <item h="1" x="4487"/>
        <item h="1" x="9639"/>
        <item h="1" x="8087"/>
        <item h="1" x="4724"/>
        <item h="1" x="9608"/>
        <item h="1" x="2340"/>
        <item h="1" x="2727"/>
        <item h="1" x="4785"/>
        <item h="1" x="171"/>
        <item h="1" x="3867"/>
        <item h="1" x="1052"/>
        <item h="1" x="3192"/>
        <item h="1" x="7533"/>
        <item h="1" x="8410"/>
        <item h="1" x="5898"/>
        <item h="1" x="3281"/>
        <item h="1" x="4545"/>
        <item h="1" x="9982"/>
        <item h="1" x="9553"/>
        <item h="1" x="4359"/>
        <item h="1" x="4900"/>
        <item h="1" x="5456"/>
        <item h="1" x="8655"/>
        <item h="1" x="848"/>
        <item h="1" x="4340"/>
        <item h="1" x="7281"/>
        <item h="1" x="224"/>
        <item h="1" x="2810"/>
        <item h="1" x="2020"/>
        <item h="1" x="8347"/>
        <item h="1" x="6260"/>
        <item h="1" x="2833"/>
        <item h="1" x="4281"/>
        <item h="1" x="4645"/>
        <item h="1" x="8935"/>
        <item h="1" x="1573"/>
        <item h="1" x="7004"/>
        <item h="1" x="6564"/>
        <item h="1" x="321"/>
        <item h="1" x="2414"/>
        <item h="1" x="6350"/>
        <item h="1" x="2314"/>
        <item h="1" x="2104"/>
        <item h="1" x="6689"/>
        <item h="1" x="4090"/>
        <item h="1" x="5161"/>
        <item h="1" x="2445"/>
        <item h="1" x="4076"/>
        <item h="1" x="7162"/>
        <item h="1" x="2866"/>
        <item h="1" x="8428"/>
        <item h="1" x="9324"/>
        <item h="1" x="3731"/>
        <item h="1" x="4195"/>
        <item h="1" x="4320"/>
        <item h="1" x="1338"/>
        <item h="1" x="8417"/>
        <item h="1" x="8865"/>
        <item h="1" x="1740"/>
        <item h="1" x="3923"/>
        <item h="1" x="1312"/>
        <item h="1" x="5616"/>
        <item h="1" x="4314"/>
        <item h="1" x="197"/>
        <item h="1" x="896"/>
        <item h="1" x="4078"/>
        <item h="1" x="4161"/>
        <item h="1" x="9745"/>
        <item h="1" x="4377"/>
        <item h="1" x="4290"/>
        <item h="1" x="3478"/>
        <item h="1" x="1754"/>
        <item h="1" x="7047"/>
        <item h="1" x="4725"/>
        <item h="1" x="6875"/>
        <item h="1" x="360"/>
        <item h="1" x="9614"/>
        <item h="1" x="3848"/>
        <item h="1" x="5797"/>
        <item h="1" x="7248"/>
        <item h="1" x="6227"/>
        <item h="1" x="1121"/>
        <item h="1" x="5301"/>
        <item h="1" x="4431"/>
        <item h="1" x="4121"/>
        <item h="1" x="7053"/>
        <item h="1" x="2776"/>
        <item h="1" x="9839"/>
        <item h="1" x="8744"/>
        <item h="1" x="6319"/>
        <item h="1" x="5430"/>
        <item h="1" x="4082"/>
        <item h="1" x="1022"/>
        <item h="1" x="4801"/>
        <item h="1" x="2396"/>
        <item h="1" x="7826"/>
        <item h="1" x="3358"/>
        <item h="1" x="390"/>
        <item h="1" x="236"/>
        <item h="1" x="1161"/>
        <item h="1" x="4867"/>
        <item h="1" x="8987"/>
        <item h="1" x="5466"/>
        <item h="1" x="1715"/>
        <item h="1" x="416"/>
        <item h="1" x="1515"/>
        <item h="1" x="8938"/>
        <item h="1" x="644"/>
        <item h="1" x="2049"/>
        <item h="1" x="6933"/>
        <item h="1" x="1989"/>
        <item h="1" x="6326"/>
        <item h="1" x="3719"/>
        <item h="1" x="3767"/>
        <item h="1" x="3022"/>
        <item h="1" x="853"/>
        <item h="1" x="5199"/>
        <item h="1" x="265"/>
        <item h="1" x="6275"/>
        <item h="1" x="4451"/>
        <item h="1" x="5969"/>
        <item h="1" x="8002"/>
        <item h="1" x="4577"/>
        <item h="1" x="6647"/>
        <item h="1" x="2748"/>
        <item h="1" x="8338"/>
        <item h="1" x="5930"/>
        <item h="1" x="9654"/>
        <item h="1" x="3800"/>
        <item h="1" x="731"/>
        <item h="1" x="9609"/>
        <item h="1" x="5159"/>
        <item h="1" x="5533"/>
        <item h="1" x="7010"/>
        <item h="1" x="2683"/>
        <item h="1" x="6236"/>
        <item h="1" x="5763"/>
        <item h="1" x="8951"/>
        <item h="1" x="327"/>
        <item h="1" x="6510"/>
        <item h="1" x="6175"/>
        <item h="1" x="1370"/>
        <item h="1" x="6600"/>
        <item h="1" x="5126"/>
        <item h="1" x="4096"/>
        <item h="1" x="7491"/>
        <item h="1" x="9284"/>
        <item h="1" x="5103"/>
        <item h="1" x="1958"/>
        <item h="1" x="3780"/>
        <item h="1" x="9479"/>
        <item h="1" x="7114"/>
        <item h="1" x="5009"/>
        <item h="1" x="7343"/>
        <item h="1" x="6852"/>
        <item h="1" x="6068"/>
        <item h="1" x="2912"/>
        <item h="1" x="5753"/>
        <item h="1" x="7927"/>
        <item h="1" x="2556"/>
        <item h="1" x="9300"/>
        <item h="1" x="2671"/>
        <item h="1" x="4160"/>
        <item h="1" x="7528"/>
        <item h="1" x="8844"/>
        <item h="1" x="8886"/>
        <item h="1" x="9901"/>
        <item h="1" x="1380"/>
        <item h="1" x="1315"/>
        <item h="1" x="5595"/>
        <item h="1" x="7561"/>
        <item h="1" x="3243"/>
        <item h="1" x="6428"/>
        <item h="1" x="380"/>
        <item h="1" x="8190"/>
        <item h="1" x="204"/>
        <item h="1" x="963"/>
        <item h="1" x="8173"/>
        <item h="1" x="2477"/>
        <item h="1" x="3648"/>
        <item h="1" x="3779"/>
        <item h="1" x="1893"/>
        <item h="1" x="4791"/>
        <item h="1" x="857"/>
        <item h="1" x="2425"/>
        <item h="1" x="3624"/>
        <item h="1" x="2990"/>
        <item h="1" x="986"/>
        <item h="1" x="5554"/>
        <item h="1" x="8594"/>
        <item h="1" x="5050"/>
        <item h="1" x="8042"/>
        <item h="1" x="7388"/>
        <item h="1" x="6993"/>
        <item h="1" x="2371"/>
        <item h="1" x="9100"/>
        <item h="1" x="2692"/>
        <item h="1" x="4302"/>
        <item h="1" x="3969"/>
        <item h="1" x="1762"/>
        <item h="1" x="5442"/>
        <item h="1" x="1663"/>
        <item h="1" x="4319"/>
        <item h="1" x="7215"/>
        <item h="1" x="2407"/>
        <item h="1" x="7166"/>
        <item h="1" x="6493"/>
        <item h="1" x="6709"/>
        <item h="1" x="8652"/>
        <item h="1" x="8976"/>
        <item h="1" x="5765"/>
        <item h="1" x="8643"/>
        <item h="1" x="7492"/>
        <item h="1" x="2074"/>
        <item h="1" x="2767"/>
        <item h="1" x="8978"/>
        <item h="1" x="1849"/>
        <item h="1" x="4859"/>
        <item h="1" x="6079"/>
        <item h="1" x="399"/>
        <item h="1" x="1034"/>
        <item h="1" x="4632"/>
        <item h="1" x="5357"/>
        <item h="1" x="4957"/>
        <item h="1" x="1396"/>
        <item h="1" x="4253"/>
        <item h="1" x="6356"/>
        <item h="1" x="2571"/>
        <item h="1" x="7912"/>
        <item h="1" x="7765"/>
        <item h="1" x="2848"/>
        <item h="1" x="2600"/>
        <item h="1" x="3267"/>
        <item h="1" x="1294"/>
        <item h="1" x="1031"/>
        <item h="1" x="1718"/>
        <item h="1" x="2925"/>
        <item h="1" x="2361"/>
        <item h="1" x="2792"/>
        <item h="1" x="5850"/>
        <item h="1" x="2297"/>
        <item h="1" x="1065"/>
        <item h="1" x="1079"/>
        <item h="1" x="1946"/>
        <item h="1" x="9391"/>
        <item h="1" x="9495"/>
        <item h="1" x="7113"/>
        <item h="1" x="3686"/>
        <item h="1" x="9957"/>
        <item h="1" x="7632"/>
        <item h="1" x="5641"/>
        <item h="1" x="21"/>
        <item h="1" x="3560"/>
        <item h="1" x="466"/>
        <item h="1" x="3414"/>
        <item h="1" x="6916"/>
        <item h="1" x="8436"/>
        <item h="1" x="5715"/>
        <item h="1" x="4192"/>
        <item h="1" x="2799"/>
        <item h="1" x="2147"/>
        <item h="1" x="4399"/>
        <item h="1" x="4360"/>
        <item h="1" x="8330"/>
        <item h="1" x="6301"/>
        <item h="1" x="7331"/>
        <item h="1" x="1507"/>
        <item h="1" x="5383"/>
        <item h="1" x="4872"/>
        <item h="1" x="5208"/>
        <item h="1" x="9453"/>
        <item h="1" x="1251"/>
        <item h="1" x="2766"/>
        <item h="1" x="3550"/>
        <item h="1" x="4893"/>
        <item h="1" x="6413"/>
        <item h="1" x="3344"/>
        <item h="1" x="7711"/>
        <item h="1" x="5272"/>
        <item h="1" x="159"/>
        <item h="1" x="4978"/>
        <item h="1" x="6599"/>
        <item h="1" x="7197"/>
        <item h="1" x="484"/>
        <item h="1" x="1987"/>
        <item h="1" x="7389"/>
        <item h="1" x="9760"/>
        <item h="1" x="3264"/>
        <item h="1" x="4270"/>
        <item h="1" x="8984"/>
        <item h="1" x="9031"/>
        <item h="1" x="4139"/>
        <item h="1" x="5358"/>
        <item h="1" x="8717"/>
        <item h="1" x="4059"/>
        <item h="1" x="6831"/>
        <item h="1" x="9355"/>
        <item h="1" x="3048"/>
        <item h="1" x="7094"/>
        <item h="1" x="560"/>
        <item h="1" x="5630"/>
        <item h="1" x="6307"/>
        <item h="1" x="8626"/>
        <item h="1" x="1608"/>
        <item h="1" x="1414"/>
        <item h="1" x="6134"/>
        <item h="1" x="3594"/>
        <item h="1" x="292"/>
        <item h="1" x="1241"/>
        <item h="1" x="9109"/>
        <item h="1" x="1761"/>
        <item h="1" x="1807"/>
        <item h="1" x="7900"/>
        <item h="1" x="1340"/>
        <item h="1" x="6249"/>
        <item h="1" x="9647"/>
        <item h="1" x="5840"/>
        <item h="1" x="9860"/>
        <item h="1" x="3268"/>
        <item h="1" x="2557"/>
        <item h="1" x="8355"/>
        <item h="1" x="2279"/>
        <item h="1" x="8301"/>
        <item h="1" x="9668"/>
        <item h="1" x="4710"/>
        <item h="1" x="3355"/>
        <item h="1" x="9035"/>
        <item h="1" x="671"/>
        <item h="1" x="2176"/>
        <item h="1" x="166"/>
        <item h="1" x="4445"/>
        <item h="1" x="6972"/>
        <item h="1" x="5305"/>
        <item h="1" x="4100"/>
        <item h="1" x="9132"/>
        <item h="1" x="3877"/>
        <item h="1" x="3147"/>
        <item h="1" x="4858"/>
        <item h="1" x="5491"/>
        <item h="1" x="6003"/>
        <item h="1" x="943"/>
        <item h="1" x="7182"/>
        <item h="1" x="7770"/>
        <item h="1" x="9217"/>
        <item h="1" x="1753"/>
        <item h="1" x="45"/>
        <item h="1" x="4166"/>
        <item h="1" x="2064"/>
        <item h="1" x="6362"/>
        <item h="1" x="5766"/>
        <item h="1" x="6347"/>
        <item h="1" x="3882"/>
        <item h="1" x="8968"/>
        <item h="1" x="1004"/>
        <item h="1" x="7620"/>
        <item h="1" x="1423"/>
        <item h="1" x="795"/>
        <item h="1" x="9889"/>
        <item h="1" x="8367"/>
        <item h="1" x="790"/>
        <item h="1" x="8532"/>
        <item h="1" x="5241"/>
        <item h="1" x="2117"/>
        <item h="1" x="9840"/>
        <item h="1" x="2543"/>
        <item h="1" x="6202"/>
        <item h="1" x="6414"/>
        <item h="1" x="7643"/>
        <item h="1" x="553"/>
        <item h="1" x="5292"/>
        <item h="1" x="8819"/>
        <item h="1" x="9744"/>
        <item h="1" x="7833"/>
        <item h="1" x="444"/>
        <item h="1" x="6165"/>
        <item h="1" x="511"/>
        <item h="1" x="8491"/>
        <item h="1" x="9047"/>
        <item h="1" x="3544"/>
        <item h="1" x="700"/>
        <item h="1" x="813"/>
        <item h="1" x="54"/>
        <item h="1" x="7823"/>
        <item h="1" x="695"/>
        <item h="1" x="7443"/>
        <item h="1" x="6895"/>
        <item h="1" x="9563"/>
        <item h="1" x="9655"/>
        <item h="1" x="9871"/>
        <item h="1" x="5477"/>
        <item h="1" x="6450"/>
        <item h="1" x="554"/>
        <item h="1" x="8720"/>
        <item h="1" x="6306"/>
        <item h="1" x="3829"/>
        <item h="1" x="5536"/>
        <item h="1" x="8374"/>
        <item h="1" x="4355"/>
        <item h="1" x="1606"/>
        <item h="1" x="6585"/>
        <item h="1" x="3768"/>
        <item h="1" x="4114"/>
        <item h="1" x="7355"/>
        <item h="1" x="3114"/>
        <item h="1" x="6904"/>
        <item h="1" x="8211"/>
        <item h="1" x="2155"/>
        <item h="1" x="6820"/>
        <item h="1" x="7624"/>
        <item h="1" x="9305"/>
        <item h="1" x="4019"/>
        <item h="1" x="9193"/>
        <item h="1" x="3763"/>
        <item h="1" x="7101"/>
        <item h="1" x="4104"/>
        <item h="1" x="4548"/>
        <item h="1" x="4235"/>
        <item h="1" x="4704"/>
        <item h="1" x="3432"/>
        <item h="1" x="8339"/>
        <item h="1" x="6548"/>
        <item h="1" x="3917"/>
        <item h="1" x="8941"/>
        <item h="1" x="3701"/>
        <item h="1" x="8616"/>
        <item h="1" x="3287"/>
        <item h="1" x="728"/>
        <item h="1" x="8086"/>
        <item h="1" x="1028"/>
        <item h="1" x="1959"/>
        <item h="1" x="7706"/>
        <item h="1" x="9623"/>
        <item h="1" x="3635"/>
        <item h="1" x="3706"/>
        <item h="1" x="6871"/>
        <item h="1" x="8582"/>
        <item h="1" x="1248"/>
        <item h="1" x="7986"/>
        <item h="1" x="4130"/>
        <item h="1" x="8117"/>
        <item h="1" x="5537"/>
        <item h="1" x="5635"/>
        <item h="1" x="8585"/>
        <item h="1" x="4415"/>
        <item h="1" x="8554"/>
        <item h="1" x="5884"/>
        <item h="1" x="1316"/>
        <item h="1" x="3743"/>
        <item h="1" x="1030"/>
        <item h="1" x="1808"/>
        <item h="1" x="2070"/>
        <item h="1" x="9624"/>
        <item h="1" x="600"/>
        <item h="1" x="5548"/>
        <item h="1" x="989"/>
        <item h="1" x="6951"/>
        <item h="1" x="6888"/>
        <item h="1" x="7766"/>
        <item h="1" x="5822"/>
        <item h="1" x="3986"/>
        <item h="1" x="1099"/>
        <item h="1" x="9676"/>
        <item h="1" x="9739"/>
        <item h="1" x="7945"/>
        <item h="1" x="1513"/>
        <item h="1" x="2649"/>
        <item h="1" x="9897"/>
        <item h="1" x="6475"/>
        <item h="1" x="2902"/>
        <item h="1" x="7887"/>
        <item h="1" x="1478"/>
        <item h="1" x="5069"/>
        <item h="1" x="4829"/>
        <item h="1" x="5360"/>
        <item h="1" x="3009"/>
        <item h="1" x="322"/>
        <item h="1" x="7786"/>
        <item h="1" x="1096"/>
        <item h="1" x="1584"/>
        <item h="1" x="176"/>
        <item h="1" x="3043"/>
        <item h="1" x="7095"/>
        <item h="1" x="8334"/>
        <item h="1" x="3049"/>
        <item h="1" x="6402"/>
        <item h="1" x="3812"/>
        <item h="1" x="2950"/>
        <item h="1" x="23"/>
        <item h="1" x="8509"/>
        <item h="1" x="9712"/>
        <item h="1" x="1434"/>
        <item h="1" x="76"/>
        <item h="1" x="7972"/>
        <item h="1" x="3950"/>
        <item h="1" x="3387"/>
        <item h="1" x="8228"/>
        <item h="1" x="7134"/>
        <item h="1" x="7271"/>
        <item h="1" x="1646"/>
        <item h="1" x="5516"/>
        <item h="1" x="4325"/>
        <item h="1" x="5495"/>
        <item h="1" x="42"/>
        <item h="1" x="9187"/>
        <item h="1" x="4604"/>
        <item h="1" x="4585"/>
        <item h="1" x="7158"/>
        <item h="1" x="5154"/>
        <item h="1" x="5573"/>
        <item h="1" x="2150"/>
        <item h="1" x="6716"/>
        <item h="1" x="2431"/>
        <item h="1" x="8803"/>
        <item h="1" x="2174"/>
        <item h="1" x="4633"/>
        <item h="1" x="2851"/>
        <item h="1" x="3590"/>
        <item h="1" x="6559"/>
        <item h="1" x="3600"/>
        <item h="1" x="7056"/>
        <item h="1" x="7603"/>
        <item h="1" x="838"/>
        <item h="1" x="1574"/>
        <item h="1" x="7463"/>
        <item h="1" x="8561"/>
        <item h="1" x="3236"/>
        <item h="1" x="5086"/>
        <item h="1" x="7782"/>
        <item h="1" x="7082"/>
        <item h="1" x="5452"/>
        <item h="1" x="3831"/>
        <item h="1" x="6243"/>
        <item h="1" x="1847"/>
        <item h="1" x="6001"/>
        <item h="1" x="929"/>
        <item h="1" x="5966"/>
        <item h="1" x="5626"/>
        <item h="1" x="575"/>
        <item h="1" x="7207"/>
        <item h="1" x="6012"/>
        <item h="1" x="629"/>
        <item h="1" x="5839"/>
        <item h="1" x="6768"/>
        <item h="1" x="8358"/>
        <item h="1" x="8082"/>
        <item h="1" x="6632"/>
        <item h="1" x="8067"/>
        <item h="1" x="3341"/>
        <item h="1" x="6703"/>
        <item h="1" x="1253"/>
        <item h="1" x="6396"/>
        <item h="1" x="3299"/>
        <item h="1" x="2102"/>
        <item h="1" x="3037"/>
        <item h="1" x="7173"/>
        <item h="1" x="3396"/>
        <item h="1" x="9560"/>
        <item h="1" x="5443"/>
        <item h="1" x="3586"/>
        <item h="1" x="3421"/>
        <item h="1" x="7224"/>
        <item h="1" x="1165"/>
        <item h="1" x="1947"/>
        <item h="1" x="5660"/>
        <item h="1" x="7127"/>
        <item h="1" x="5914"/>
        <item h="1" x="7995"/>
        <item h="1" x="4836"/>
        <item h="1" x="9458"/>
        <item h="1" x="6683"/>
        <item h="1" x="4473"/>
        <item h="1" x="3127"/>
        <item h="1" x="5646"/>
        <item h="1" x="5979"/>
        <item h="1" x="8036"/>
        <item h="1" x="4146"/>
        <item h="1" x="254"/>
        <item h="1" x="640"/>
        <item h="1" x="9554"/>
        <item h="1" x="8203"/>
        <item h="1" x="404"/>
        <item h="1" x="3482"/>
        <item h="1" x="6154"/>
        <item h="1" x="5518"/>
        <item h="1" x="1388"/>
        <item h="1" x="764"/>
        <item h="1" x="7279"/>
        <item h="1" x="7067"/>
        <item h="1" x="2954"/>
        <item h="1" x="9333"/>
        <item h="1" x="5605"/>
        <item h="1" x="6089"/>
        <item h="1" x="8962"/>
        <item h="1" x="7272"/>
        <item h="1" x="4853"/>
        <item h="1" x="1710"/>
        <item h="1" x="1815"/>
        <item h="1" x="9451"/>
        <item h="1" x="424"/>
        <item h="1" x="3547"/>
        <item h="1" x="1032"/>
        <item h="1" x="227"/>
        <item h="1" x="5067"/>
        <item h="1" x="7936"/>
        <item h="1" x="7969"/>
        <item h="1" x="6917"/>
        <item h="1" x="8878"/>
        <item h="1" x="3229"/>
        <item h="1" x="432"/>
        <item h="1" x="5445"/>
        <item h="1" x="8501"/>
        <item h="1" x="1978"/>
        <item h="1" x="7393"/>
        <item h="1" x="6618"/>
        <item h="1" x="1345"/>
        <item h="1" x="5826"/>
        <item h="1" x="7296"/>
        <item h="1" x="6638"/>
        <item h="1" x="4443"/>
        <item h="1" x="8144"/>
        <item h="1" x="2110"/>
        <item h="1" x="5447"/>
        <item h="1" x="6999"/>
        <item h="1" x="2420"/>
        <item h="1" x="3096"/>
        <item h="1" x="3101"/>
        <item h="1" x="9173"/>
        <item h="1" x="81"/>
        <item h="1" x="663"/>
        <item h="1" x="4706"/>
        <item h="1" x="5327"/>
        <item h="1" x="7537"/>
        <item h="1" x="3112"/>
        <item h="1" x="9812"/>
        <item h="1" x="8977"/>
        <item h="1" x="3263"/>
        <item h="1" x="5547"/>
        <item h="1" x="2765"/>
        <item h="1" x="6467"/>
        <item h="1" x="2358"/>
        <item h="1" x="6388"/>
        <item h="1" x="5140"/>
        <item h="1" x="4486"/>
        <item h="1" x="1889"/>
        <item h="1" x="337"/>
        <item h="1" x="4077"/>
        <item h="1" x="4726"/>
        <item h="1" x="5035"/>
        <item h="1" x="1917"/>
        <item h="1" x="3383"/>
        <item h="1" x="9709"/>
        <item h="1" x="8254"/>
        <item h="1" x="2397"/>
        <item h="1" x="6270"/>
        <item h="1" x="418"/>
        <item h="1" x="9620"/>
        <item h="1" x="1722"/>
        <item h="1" x="7406"/>
        <item h="1" x="7481"/>
        <item h="1" x="9830"/>
        <item h="1" x="4058"/>
        <item h="1" x="9343"/>
        <item h="1" x="6241"/>
        <item h="1" x="533"/>
        <item h="1" x="4293"/>
        <item h="1" x="5791"/>
        <item h="1" x="6421"/>
        <item h="1" x="6797"/>
        <item h="1" x="8213"/>
        <item h="1" x="7915"/>
        <item h="1" x="3124"/>
        <item h="1" x="9276"/>
        <item h="1" x="7230"/>
        <item h="1" x="819"/>
        <item h="1" x="8353"/>
        <item h="1" x="5590"/>
        <item h="1" x="9922"/>
        <item h="1" x="2023"/>
        <item h="1" x="1304"/>
        <item h="1" x="62"/>
        <item h="1" x="2699"/>
        <item h="1" x="251"/>
        <item h="1" x="6983"/>
        <item h="1" x="7249"/>
        <item h="1" x="9232"/>
        <item h="1" x="4526"/>
        <item h="1" x="1354"/>
        <item h="1" x="6065"/>
        <item h="1" x="2895"/>
        <item h="1" x="6234"/>
        <item h="1" x="5877"/>
        <item h="1" x="4945"/>
        <item h="1" x="2591"/>
        <item h="1" x="4112"/>
        <item h="1" x="9182"/>
        <item h="1" x="1325"/>
        <item h="1" x="6095"/>
        <item h="1" x="2961"/>
        <item h="1" x="6274"/>
        <item h="1" x="8496"/>
        <item h="1" x="2922"/>
        <item h="1" x="886"/>
        <item h="1" x="6698"/>
        <item h="1" x="7575"/>
        <item h="1" x="2857"/>
        <item h="1" x="4209"/>
        <item h="1" x="2947"/>
        <item h="1" x="7413"/>
        <item h="1" x="5704"/>
        <item h="1" x="5869"/>
        <item h="1" x="3953"/>
        <item h="1" x="9842"/>
        <item h="1" x="6295"/>
        <item h="1" x="127"/>
        <item h="1" x="2772"/>
        <item h="1" x="785"/>
        <item h="1" x="6176"/>
        <item h="1" x="6961"/>
        <item h="1" x="9781"/>
        <item h="1" x="6525"/>
        <item h="1" x="1403"/>
        <item h="1" x="135"/>
        <item h="1" x="7144"/>
        <item h="1" x="6719"/>
        <item h="1" x="3413"/>
        <item h="1" x="4690"/>
        <item h="1" x="8786"/>
        <item h="1" x="9106"/>
        <item h="1" x="222"/>
        <item h="1" x="1279"/>
        <item h="1" x="2221"/>
        <item h="1" x="9965"/>
        <item h="1" x="1289"/>
        <item h="1" x="5846"/>
        <item h="1" x="8973"/>
        <item h="1" x="2316"/>
        <item h="1" x="5558"/>
        <item h="1" x="3381"/>
        <item h="1" x="2634"/>
        <item h="1" x="1837"/>
        <item h="1" x="5395"/>
        <item h="1" x="1163"/>
        <item h="1" x="1491"/>
        <item h="1" x="4674"/>
        <item h="1" x="6197"/>
        <item h="1" x="6544"/>
        <item h="1" x="6351"/>
        <item h="1" x="3481"/>
        <item h="1" x="4035"/>
        <item h="1" x="1582"/>
        <item h="1" x="2915"/>
        <item h="1" x="1868"/>
        <item h="1" x="758"/>
        <item h="1" x="4089"/>
        <item h="1" x="4031"/>
        <item h="1" x="3713"/>
        <item h="1" x="6151"/>
        <item h="1" x="1216"/>
        <item h="1" x="8449"/>
        <item h="1" x="514"/>
        <item h="1" x="2745"/>
        <item h="1" x="6380"/>
        <item h="1" x="4234"/>
        <item h="1" x="8751"/>
        <item h="1" x="4730"/>
        <item h="1" x="9130"/>
        <item h="1" x="7581"/>
        <item h="1" x="6658"/>
        <item h="1" x="4805"/>
        <item h="1" x="7909"/>
        <item h="1" x="8836"/>
        <item h="1" x="4369"/>
        <item h="1" x="5607"/>
        <item h="1" x="694"/>
        <item h="1" x="8997"/>
        <item h="1" x="4843"/>
        <item h="1" x="4036"/>
        <item h="1" x="4300"/>
        <item h="1" x="119"/>
        <item h="1" x="5432"/>
        <item h="1" x="2197"/>
        <item h="1" x="677"/>
        <item h="1" x="7452"/>
        <item h="1" x="1943"/>
        <item h="1" x="5187"/>
        <item h="1" x="4895"/>
        <item h="1" x="1184"/>
        <item h="1" x="3204"/>
        <item h="1" x="3720"/>
        <item h="1" x="727"/>
        <item h="1" x="8644"/>
        <item h="1" x="4171"/>
        <item h="1" x="3995"/>
        <item h="1" x="5588"/>
        <item h="1" x="1774"/>
        <item h="1" x="6848"/>
        <item h="1" x="5737"/>
        <item h="1" x="8821"/>
        <item h="1" x="160"/>
        <item h="1" x="4625"/>
        <item h="1" x="6078"/>
        <item h="1" x="2758"/>
        <item h="1" x="5980"/>
        <item h="1" x="3509"/>
        <item h="1" x="4832"/>
        <item h="1" x="104"/>
        <item h="1" x="7410"/>
        <item h="1" x="612"/>
        <item h="1" x="1471"/>
        <item h="1" x="1899"/>
        <item h="1" x="409"/>
        <item h="1" x="4929"/>
        <item h="1" x="1949"/>
        <item h="1" x="6102"/>
        <item h="1" x="776"/>
        <item h="1" x="5947"/>
        <item h="1" x="2124"/>
        <item h="1" x="5501"/>
        <item h="1" x="1234"/>
        <item h="1" x="657"/>
        <item h="1" x="8705"/>
        <item h="1" x="7314"/>
        <item h="1" x="7953"/>
        <item h="1" x="7395"/>
        <item h="1" x="5045"/>
        <item h="1" x="3170"/>
        <item h="1" x="7436"/>
        <item h="1" x="7592"/>
        <item h="1" x="8661"/>
        <item h="1" x="3055"/>
        <item h="1" x="6832"/>
        <item h="1" x="3650"/>
        <item h="1" x="1236"/>
        <item h="1" x="4276"/>
        <item h="1" x="2737"/>
        <item h="1" x="4280"/>
        <item h="1" x="4025"/>
        <item h="1" x="7486"/>
        <item h="1" x="6629"/>
        <item h="1" x="2257"/>
        <item h="1" x="3222"/>
        <item h="1" x="474"/>
        <item h="1" x="7769"/>
        <item h="1" x="4549"/>
        <item h="1" x="3639"/>
        <item h="1" x="9243"/>
        <item h="1" x="5324"/>
        <item h="1" x="2076"/>
        <item h="1" x="4260"/>
        <item h="1" x="2143"/>
        <item h="1" x="8737"/>
        <item h="1" x="4349"/>
        <item h="1" x="3353"/>
        <item h="1" x="419"/>
        <item h="1" x="304"/>
        <item h="1" x="5939"/>
        <item h="1" x="2271"/>
        <item h="1" x="9658"/>
        <item h="1" x="2803"/>
        <item h="1" x="90"/>
        <item h="1" x="3855"/>
        <item h="1" x="2511"/>
        <item h="1" x="4914"/>
        <item h="1" x="9174"/>
        <item h="1" x="6244"/>
        <item h="1" x="6813"/>
        <item h="1" x="3408"/>
        <item h="1" x="7634"/>
        <item h="1" x="3980"/>
        <item h="1" x="1563"/>
        <item h="1" x="3892"/>
        <item h="1" x="4462"/>
        <item h="1" x="7919"/>
        <item h="1" x="3992"/>
        <item h="1" x="1320"/>
        <item h="1" x="1745"/>
        <item h="1" x="8157"/>
        <item h="1" x="6142"/>
        <item h="1" x="961"/>
        <item h="1" x="1935"/>
        <item h="1" x="1394"/>
        <item h="1" x="9568"/>
        <item h="1" x="8164"/>
        <item h="1" x="827"/>
        <item h="1" x="1704"/>
        <item h="1" x="1397"/>
        <item h="1" x="4208"/>
        <item h="1" x="9061"/>
        <item h="1" x="3866"/>
        <item h="1" x="6278"/>
        <item h="1" x="9237"/>
        <item h="1" x="2330"/>
        <item h="1" x="1029"/>
        <item h="1" x="2402"/>
        <item h="1" x="4346"/>
        <item h="1" x="6240"/>
        <item h="1" x="7384"/>
        <item h="1" x="4239"/>
        <item h="1" x="2050"/>
        <item h="1" x="2436"/>
        <item h="1" x="7076"/>
        <item h="1" x="2343"/>
        <item h="1" x="1645"/>
        <item h="1" x="563"/>
        <item h="1" x="5905"/>
        <item h="1" x="3736"/>
        <item h="1" x="3762"/>
        <item h="1" x="2238"/>
        <item h="1" x="4056"/>
        <item h="1" x="7240"/>
        <item h="1" x="5247"/>
        <item h="1" x="1110"/>
        <item h="1" x="3194"/>
        <item h="1" x="9177"/>
        <item h="1" x="3697"/>
        <item h="1" x="7705"/>
        <item h="1" x="2153"/>
        <item h="1" x="7403"/>
        <item h="1" x="4102"/>
        <item h="1" x="8483"/>
        <item h="1" x="7954"/>
        <item h="1" x="1130"/>
        <item h="1" x="6823"/>
        <item h="1" x="6560"/>
        <item h="1" x="7295"/>
        <item h="1" x="2159"/>
        <item h="1" x="965"/>
        <item h="1" x="2672"/>
        <item h="1" x="9094"/>
        <item h="1" x="491"/>
        <item h="1" x="8204"/>
        <item h="1" x="8562"/>
        <item h="1" x="4472"/>
        <item h="1" x="4279"/>
        <item h="1" x="4770"/>
        <item h="1" x="9699"/>
        <item h="1" x="8523"/>
        <item h="1" x="2351"/>
        <item h="1" x="3741"/>
        <item h="1" x="4309"/>
        <item h="1" x="6292"/>
        <item h="1" x="47"/>
        <item h="1" x="5340"/>
        <item h="1" x="5519"/>
        <item h="1" x="5788"/>
        <item h="1" x="5999"/>
        <item h="1" x="2962"/>
        <item h="1" x="6454"/>
        <item h="1" x="2653"/>
        <item h="1" x="8080"/>
        <item h="1" x="7572"/>
        <item h="1" x="1496"/>
        <item h="1" x="5809"/>
        <item h="1" x="8364"/>
        <item h="1" x="4511"/>
        <item h="1" x="4269"/>
        <item h="1" x="6974"/>
        <item h="1" x="7244"/>
        <item h="1" x="7560"/>
        <item h="1" x="2968"/>
        <item h="1" x="9121"/>
        <item h="1" x="552"/>
        <item h="1" x="9664"/>
        <item h="1" x="610"/>
        <item h="1" x="1302"/>
        <item h="1" x="5138"/>
        <item h="1" x="9779"/>
        <item h="1" x="1371"/>
        <item h="1" x="494"/>
        <item h="1" x="8909"/>
        <item h="1" x="9403"/>
        <item h="1" x="3759"/>
        <item h="1" x="7902"/>
        <item h="1" x="6721"/>
        <item h="1" x="5514"/>
        <item h="1" x="9865"/>
        <item h="1" x="1581"/>
        <item h="1" x="198"/>
        <item h="1" x="2999"/>
        <item h="1" x="4972"/>
        <item h="1" x="2725"/>
        <item h="1" x="7982"/>
        <item h="1" x="4621"/>
        <item h="1" x="6379"/>
        <item h="1" x="891"/>
        <item h="1" x="1757"/>
        <item h="1" x="26"/>
        <item h="1" x="7445"/>
        <item h="1" x="2432"/>
        <item h="1" x="7059"/>
        <item h="1" x="5865"/>
        <item h="1" x="3726"/>
        <item h="1" x="6890"/>
        <item h="1" x="4963"/>
        <item h="1" x="5487"/>
        <item h="1" x="7008"/>
        <item h="1" x="2880"/>
        <item h="1" x="8775"/>
        <item h="1" x="8656"/>
        <item h="1" x="4679"/>
        <item h="1" x="5081"/>
        <item h="1" x="2452"/>
        <item h="1" x="7727"/>
        <item h="1" x="1673"/>
        <item h="1" x="5260"/>
        <item h="1" x="6200"/>
        <item h="1" x="4865"/>
        <item h="1" x="1045"/>
        <item h="1" x="9257"/>
        <item h="1" x="4816"/>
        <item h="1" x="1025"/>
        <item h="1" x="7009"/>
        <item h="1" x="781"/>
        <item h="1" x="4573"/>
        <item h="1" x="2893"/>
        <item h="1" x="3589"/>
        <item h="1" x="88"/>
        <item h="1" x="2115"/>
        <item h="1" x="441"/>
        <item h="1" x="3770"/>
        <item h="1" x="8060"/>
        <item h="1" x="8597"/>
        <item h="1" x="1285"/>
        <item h="1" x="443"/>
        <item h="1" x="8167"/>
        <item h="1" x="2753"/>
        <item h="1" x="3275"/>
        <item h="1" x="1433"/>
        <item h="1" x="3232"/>
        <item h="1" x="1139"/>
        <item h="1" x="5983"/>
        <item h="1" x="8433"/>
        <item h="1" x="1288"/>
        <item h="1" x="1280"/>
        <item h="1" x="3330"/>
        <item h="1" x="9787"/>
        <item h="1" x="3327"/>
        <item h="1" x="733"/>
        <item h="1" x="6538"/>
        <item h="1" x="4091"/>
        <item h="1" x="8422"/>
        <item h="1" x="3035"/>
        <item h="1" x="7553"/>
        <item h="1" x="8274"/>
        <item h="1" x="9891"/>
        <item h="1" x="3846"/>
        <item h="1" x="7695"/>
        <item h="1" x="9580"/>
        <item h="1" x="3976"/>
        <item h="1" x="2105"/>
        <item h="1" x="2850"/>
        <item h="1" x="3175"/>
        <item h="1" x="4505"/>
        <item h="1" x="3629"/>
        <item h="1" x="4376"/>
        <item h="1" x="6160"/>
        <item h="1" x="1875"/>
        <item h="1" x="1756"/>
        <item h="1" x="2324"/>
        <item h="1" x="8348"/>
        <item h="1" x="4321"/>
        <item h="1" x="5030"/>
        <item h="1" x="8947"/>
        <item h="1" x="954"/>
        <item h="1" x="962"/>
        <item h="1" x="9573"/>
        <item h="1" x="6477"/>
        <item h="1" x="3565"/>
        <item h="1" x="3978"/>
        <item h="1" x="4590"/>
        <item h="1" x="2537"/>
        <item h="1" x="7689"/>
        <item h="1" x="5716"/>
        <item h="1" x="374"/>
        <item h="1" x="8668"/>
        <item h="1" x="8613"/>
        <item h="1" x="5267"/>
        <item h="1" x="8516"/>
        <item h="1" x="2597"/>
        <item h="1" x="719"/>
        <item h="1" x="8713"/>
        <item h="1" x="3628"/>
        <item h="1" x="9160"/>
        <item h="1" x="7092"/>
        <item h="1" x="1207"/>
        <item h="1" x="5493"/>
        <item h="1" x="7239"/>
        <item h="1" x="260"/>
        <item h="1" x="4658"/>
        <item h="1" x="5437"/>
        <item h="1" x="2394"/>
        <item h="1" x="8830"/>
        <item h="1" x="9711"/>
        <item h="1" x="410"/>
        <item h="1" x="1282"/>
        <item h="1" x="7645"/>
        <item h="1" x="2454"/>
        <item h="1" x="335"/>
        <item h="1" x="808"/>
        <item h="1" x="489"/>
        <item h="1" x="2430"/>
        <item h="1" x="3605"/>
        <item h="1" x="6353"/>
        <item h="1" x="3472"/>
        <item h="1" x="952"/>
        <item h="1" x="1923"/>
        <item h="1" x="3415"/>
        <item h="1" x="4894"/>
        <item h="1" x="2467"/>
        <item h="1" x="3606"/>
        <item h="1" x="8128"/>
        <item h="1" x="3498"/>
        <item h="1" x="2170"/>
        <item h="1" x="1238"/>
        <item h="1" x="5331"/>
        <item h="1" x="9572"/>
        <item h="1" x="5717"/>
        <item h="1" x="5965"/>
        <item h="1" x="6930"/>
        <item h="1" x="5488"/>
        <item h="1" x="1418"/>
        <item h="1" x="4875"/>
        <item h="1" x="2386"/>
        <item h="1" x="2245"/>
        <item h="1" x="7733"/>
        <item h="1" x="6850"/>
        <item h="1" x="6741"/>
        <item h="1" x="3000"/>
        <item h="1" x="4589"/>
        <item h="1" x="7812"/>
        <item h="1" x="8877"/>
        <item h="1" x="9439"/>
        <item h="1" x="8811"/>
        <item h="1" x="7690"/>
        <item h="1" x="7783"/>
        <item h="1" x="2156"/>
        <item h="1" x="4598"/>
        <item h="1" x="7361"/>
        <item h="1" x="768"/>
        <item h="1" x="4986"/>
        <item h="1" x="1411"/>
        <item h="1" x="4226"/>
        <item h="1" x="1410"/>
        <item h="1" x="4652"/>
        <item h="1" x="4243"/>
        <item h="1" x="9172"/>
        <item h="1" x="6620"/>
        <item h="1" x="618"/>
        <item h="1" x="3886"/>
        <item h="1" x="5441"/>
        <item h="1" x="1524"/>
        <item h="1" x="9101"/>
        <item h="1" x="5346"/>
        <item h="1" x="3235"/>
        <item h="1" x="5787"/>
        <item h="1" x="8094"/>
        <item h="1" x="545"/>
        <item h="1" x="9229"/>
        <item h="1" x="3885"/>
        <item h="1" x="3727"/>
        <item h="1" x="6382"/>
        <item h="1" x="7777"/>
        <item h="1" x="7958"/>
        <item h="1" x="6448"/>
        <item h="1" x="3708"/>
        <item h="1" x="2094"/>
        <item h="1" x="2521"/>
        <item h="1" x="1844"/>
        <item h="1" x="3787"/>
        <item h="1" x="344"/>
        <item h="1" x="1595"/>
        <item h="1" x="3003"/>
        <item h="1" x="5568"/>
        <item h="1" x="9286"/>
        <item h="1" x="220"/>
        <item h="1" x="1247"/>
        <item h="1" x="8808"/>
        <item h="1" x="4491"/>
        <item h="1" x="3817"/>
        <item h="1" x="9133"/>
        <item h="1" x="9641"/>
        <item h="1" x="2927"/>
        <item h="1" x="1391"/>
        <item h="1" x="5338"/>
        <item h="1" x="8152"/>
        <item h="1" x="2404"/>
        <item h="1" x="130"/>
        <item h="1" x="5833"/>
        <item h="1" x="4613"/>
        <item h="1" x="8488"/>
        <item h="1" x="7512"/>
        <item h="1" x="144"/>
        <item h="1" x="9589"/>
        <item h="1" x="632"/>
        <item h="1" x="9325"/>
        <item h="1" x="2806"/>
        <item h="1" x="565"/>
        <item h="1" x="815"/>
        <item h="1" x="9341"/>
        <item h="1" x="3785"/>
        <item h="1" x="5796"/>
        <item h="1" x="9421"/>
        <item h="1" x="7371"/>
        <item h="1" x="6874"/>
        <item h="1" x="6338"/>
        <item h="1" x="5598"/>
        <item h="1" x="5623"/>
        <item h="1" x="2616"/>
        <item h="1" x="3497"/>
        <item h="1" x="9853"/>
        <item h="1" x="4981"/>
        <item h="1" x="6954"/>
        <item h="1" x="9723"/>
        <item h="1" x="4240"/>
        <item h="1" x="5230"/>
        <item h="1" x="6827"/>
        <item h="1" x="6084"/>
        <item h="1" x="377"/>
        <item h="1" x="8085"/>
        <item h="1" x="7453"/>
        <item h="1" x="3511"/>
        <item h="1" x="2377"/>
        <item h="1" x="6793"/>
        <item h="1" x="6238"/>
        <item h="1" x="3611"/>
        <item h="1" x="1830"/>
        <item h="1" x="1048"/>
        <item h="1" x="6395"/>
        <item h="1" x="668"/>
        <item h="1" x="7335"/>
        <item h="1" x="924"/>
        <item h="1" x="6016"/>
        <item h="1" x="5956"/>
        <item h="1" x="3314"/>
        <item h="1" x="9944"/>
        <item h="1" x="4499"/>
        <item h="1" x="7920"/>
        <item h="1" x="6547"/>
        <item h="1" x="4833"/>
        <item h="1" x="9793"/>
        <item h="1" x="9701"/>
        <item h="1" x="8148"/>
        <item h="1" x="4617"/>
        <item h="1" x="3564"/>
        <item h="1" x="6220"/>
        <item h="1" x="9477"/>
        <item h="1" x="101"/>
        <item h="1" x="5851"/>
        <item h="1" x="4385"/>
        <item h="1" x="1827"/>
        <item h="1" x="3142"/>
        <item h="1" x="5551"/>
        <item h="1" x="8472"/>
        <item h="1" x="5874"/>
        <item h="1" x="6315"/>
        <item h="1" x="8497"/>
        <item h="1" x="1602"/>
        <item h="1" x="4295"/>
        <item h="1" x="2458"/>
        <item h="1" x="3118"/>
        <item h="1" x="7274"/>
        <item h="1" x="32"/>
        <item h="1" x="5946"/>
        <item h="1" x="1840"/>
        <item h="1" x="4718"/>
        <item h="1" x="5693"/>
        <item h="1" x="4182"/>
        <item h="1" x="689"/>
        <item h="1" x="824"/>
        <item h="1" x="9791"/>
        <item h="1" x="2077"/>
        <item h="1" x="2913"/>
        <item h="1" x="3442"/>
        <item h="1" x="8849"/>
        <item h="1" x="1093"/>
        <item h="1" x="6336"/>
        <item h="1" x="4999"/>
        <item h="1" x="6299"/>
        <item h="1" x="3724"/>
        <item h="1" x="8377"/>
        <item h="1" x="6863"/>
        <item h="1" x="5610"/>
        <item h="1" x="2465"/>
        <item h="1" x="7433"/>
        <item h="1" x="5068"/>
        <item h="1" x="9098"/>
        <item h="1" x="8066"/>
        <item h="1" x="5202"/>
        <item h="1" x="5643"/>
        <item h="1" x="8333"/>
        <item h="1" x="8816"/>
        <item h="1" x="6018"/>
        <item h="1" x="5858"/>
        <item h="1" x="4331"/>
        <item h="1" x="9592"/>
        <item h="1" x="2929"/>
        <item h="1" x="9202"/>
        <item h="1" x="1717"/>
        <item h="1" x="5016"/>
        <item h="1" x="1430"/>
        <item h="1" x="9790"/>
        <item h="1" x="346"/>
        <item h="1" x="2948"/>
        <item h="1" x="1903"/>
        <item h="1" x="1732"/>
        <item h="1" x="308"/>
        <item h="1" x="2213"/>
        <item h="1" x="548"/>
        <item h="1" x="4092"/>
        <item h="1" x="4108"/>
        <item h="1" x="376"/>
        <item h="1" x="6166"/>
        <item h="1" x="4920"/>
        <item h="1" x="8569"/>
        <item h="1" x="5757"/>
        <item h="1" x="4846"/>
        <item h="1" x="6416"/>
        <item h="1" x="5723"/>
        <item h="1" x="5782"/>
        <item h="1" x="5044"/>
        <item h="1" x="9138"/>
        <item h="1" x="4426"/>
        <item h="1" x="6092"/>
        <item h="1" x="9763"/>
        <item h="1" x="5366"/>
        <item h="1" x="39"/>
        <item h="1" x="1224"/>
        <item h="1" x="4834"/>
        <item h="1" x="8870"/>
        <item h="1" x="955"/>
        <item h="1" x="6155"/>
        <item h="1" x="4028"/>
        <item h="1" x="6422"/>
        <item h="1" x="5013"/>
        <item h="1" x="1701"/>
        <item h="1" x="2055"/>
        <item h="1" x="8864"/>
        <item h="1" x="9550"/>
        <item h="1" x="1134"/>
        <item h="1" x="949"/>
        <item h="1" x="6017"/>
        <item h="1" x="6444"/>
        <item h="1" x="1961"/>
        <item h="1" x="4603"/>
        <item h="1" x="2677"/>
        <item h="1" x="5608"/>
        <item h="1" x="7014"/>
        <item h="1" x="1493"/>
        <item h="1" x="7522"/>
        <item h="1" x="2274"/>
        <item h="1" x="1986"/>
        <item h="1" x="5392"/>
        <item h="1" x="3455"/>
        <item h="1" x="1446"/>
        <item h="1" x="6029"/>
        <item h="1" x="9043"/>
        <item h="1" x="9846"/>
        <item h="1" x="2251"/>
        <item h="1" x="8794"/>
        <item h="1" x="5017"/>
        <item h="1" x="860"/>
        <item h="1" x="3669"/>
        <item h="1" x="2087"/>
        <item h="1" x="1971"/>
        <item h="1" x="233"/>
        <item h="1" x="3319"/>
        <item h="1" x="8779"/>
        <item h="1" x="3518"/>
        <item h="1" x="4391"/>
        <item h="1" x="5745"/>
        <item h="1" x="4027"/>
        <item h="1" x="1412"/>
        <item h="1" x="7616"/>
        <item h="1" x="7932"/>
        <item h="1" x="2060"/>
        <item h="1" x="7057"/>
        <item h="1" x="4642"/>
        <item h="1" x="8332"/>
        <item h="1" x="3168"/>
        <item h="1" x="3891"/>
        <item h="1" x="6918"/>
        <item h="1" x="3794"/>
        <item h="1" x="9053"/>
        <item h="1" x="8748"/>
        <item h="1" x="9312"/>
        <item h="1" x="9600"/>
        <item h="1" x="7329"/>
        <item h="1" x="7289"/>
        <item h="1" x="4437"/>
        <item h="1" x="3504"/>
        <item h="1" x="8760"/>
        <item h="1" x="7555"/>
        <item h="1" x="9874"/>
        <item h="1" x="9767"/>
        <item h="1" x="4838"/>
        <item h="1" x="8460"/>
        <item h="1" x="2422"/>
        <item h="1" x="153"/>
        <item h="1" x="2082"/>
        <item h="1" x="2786"/>
        <item h="1" x="4776"/>
        <item h="1" x="2328"/>
        <item h="1" x="8019"/>
        <item h="1" x="4795"/>
        <item h="1" x="5388"/>
        <item h="1" x="138"/>
        <item h="1" x="7374"/>
        <item h="1" x="6324"/>
        <item h="1" x="9531"/>
        <item h="1" x="3486"/>
        <item h="1" x="9710"/>
        <item h="1" x="7556"/>
        <item h="1" x="4008"/>
        <item h="1" x="1083"/>
        <item h="1" x="9002"/>
        <item h="1" x="3388"/>
        <item h="1" x="7286"/>
        <item h="1" x="1851"/>
        <item h="1" x="379"/>
        <item h="1" x="2372"/>
        <item h="1" x="3034"/>
        <item h="1" x="2814"/>
        <item h="1" x="992"/>
        <item h="1" x="6692"/>
        <item h="1" x="7857"/>
        <item h="1" x="7321"/>
        <item h="1" x="9661"/>
        <item h="1" x="531"/>
        <item h="1" x="1306"/>
        <item h="1" x="3773"/>
        <item h="1" x="1071"/>
        <item h="1" x="789"/>
        <item h="1" x="3760"/>
        <item h="1" x="7043"/>
        <item h="1" x="877"/>
        <item h="1" x="4242"/>
        <item h="1" x="5207"/>
        <item h="1" x="4959"/>
        <item h="1" x="1059"/>
        <item h="1" x="6991"/>
        <item h="1" x="1044"/>
        <item h="1" x="977"/>
        <item h="1" x="8671"/>
        <item h="1" x="7151"/>
        <item h="1" x="6529"/>
        <item h="1" x="4739"/>
        <item h="1" x="1308"/>
        <item h="1" x="402"/>
        <item h="1" x="8633"/>
        <item h="1" x="3248"/>
        <item h="1" x="2763"/>
        <item h="1" x="7017"/>
        <item h="1" x="2849"/>
        <item h="1" x="3479"/>
        <item h="1" x="2362"/>
        <item h="1" x="4910"/>
        <item h="1" x="9464"/>
        <item h="1" x="7763"/>
        <item h="1" x="1812"/>
        <item h="1" x="9806"/>
        <item h="1" x="1421"/>
        <item h="1" x="1362"/>
        <item h="1" x="8687"/>
        <item h="1" x="8168"/>
        <item h="1" x="1788"/>
        <item h="1" x="5365"/>
        <item h="1" x="9825"/>
        <item h="1" x="7096"/>
        <item h="1" x="3219"/>
        <item h="1" x="2382"/>
        <item h="1" x="2096"/>
        <item h="1" x="8266"/>
        <item h="1" x="7438"/>
        <item h="1" x="6436"/>
        <item h="1" x="7070"/>
        <item h="1" x="9062"/>
        <item h="1" x="8589"/>
        <item h="1" x="2601"/>
        <item h="1" x="6872"/>
        <item h="1" x="7034"/>
        <item h="1" x="9510"/>
        <item h="1" x="6116"/>
        <item h="1" x="4123"/>
        <item h="1" x="2965"/>
        <item h="1" x="7627"/>
        <item h="1" x="271"/>
        <item h="1" x="6988"/>
        <item h="1" x="6310"/>
        <item h="1" x="4996"/>
        <item h="1" x="8910"/>
        <item h="1" x="2179"/>
        <item h="1" x="2214"/>
        <item h="1" x="5273"/>
        <item h="1" x="6733"/>
        <item h="1" x="9593"/>
        <item h="1" x="926"/>
        <item h="1" x="6081"/>
        <item h="1" x="1283"/>
        <item h="1" x="2710"/>
        <item h="1" x="5800"/>
        <item h="1" x="4774"/>
        <item h="1" x="5948"/>
        <item h="1" x="3775"/>
        <item h="1" x="6910"/>
        <item h="1" x="5265"/>
        <item h="1" x="4052"/>
        <item h="1" x="4147"/>
        <item h="1" x="3276"/>
        <item h="1" x="5952"/>
        <item h="1" x="3237"/>
        <item h="1" x="1775"/>
        <item h="1" x="3155"/>
        <item h="1" x="4840"/>
        <item h="1" x="7868"/>
        <item h="1" x="9292"/>
        <item h="1" x="3758"/>
        <item h="1" x="6575"/>
        <item h="1" x="8258"/>
        <item h="1" x="4605"/>
        <item h="1" x="6960"/>
        <item h="1" x="9547"/>
        <item h="1" x="286"/>
        <item h="1" x="1233"/>
        <item h="1" x="7671"/>
        <item h="1" x="2319"/>
        <item h="1" x="2892"/>
        <item h="1" x="2288"/>
        <item h="1" x="5196"/>
        <item h="1" x="9949"/>
        <item h="1" x="3857"/>
        <item h="1" x="8791"/>
        <item h="1" x="5233"/>
        <item h="1" x="7609"/>
        <item h="1" x="9747"/>
        <item h="1" x="7081"/>
        <item h="1" x="1826"/>
        <item h="1" x="8895"/>
        <item h="1" x="9993"/>
        <item h="1" x="2624"/>
        <item h="1" x="1811"/>
        <item h="1" x="5721"/>
        <item h="1" x="6147"/>
        <item h="1" x="1800"/>
        <item h="1" x="3683"/>
        <item h="1" x="4337"/>
        <item h="1" x="6752"/>
        <item h="1" x="734"/>
        <item h="1" x="5972"/>
        <item h="1" x="832"/>
        <item h="1" x="9881"/>
        <item h="1" x="2611"/>
        <item h="1" x="7683"/>
        <item h="1" x="1985"/>
        <item h="1" x="5561"/>
        <item h="1" x="1484"/>
        <item h="1" x="3223"/>
        <item h="1" x="4541"/>
        <item h="1" x="1926"/>
        <item h="1" x="3496"/>
        <item h="1" x="763"/>
        <item h="1" x="5849"/>
        <item h="1" x="7558"/>
        <item h="1" x="5594"/>
        <item h="1" x="5152"/>
        <item h="1" x="6424"/>
        <item h="1" x="9486"/>
        <item h="1" x="7824"/>
        <item h="1" x="8892"/>
        <item h="1" x="1395"/>
        <item h="1" x="9318"/>
        <item h="1" x="7718"/>
        <item h="1" x="290"/>
        <item h="1" x="2001"/>
        <item h="1" x="3100"/>
        <item h="1" x="605"/>
        <item h="1" x="905"/>
        <item h="1" x="4014"/>
        <item h="1" x="3842"/>
        <item h="1" x="2015"/>
        <item h="1" x="9629"/>
        <item h="1" x="3827"/>
        <item h="1" x="4902"/>
        <item h="1" x="7353"/>
        <item h="1" x="4268"/>
        <item h="1" x="3108"/>
        <item h="1" x="1528"/>
        <item h="1" x="7708"/>
        <item h="1" x="8229"/>
        <item h="1" x="8072"/>
        <item h="1" x="8048"/>
        <item h="1" x="621"/>
        <item h="1" x="6591"/>
        <item h="1" x="8025"/>
        <item h="1" x="7547"/>
        <item h="1" x="762"/>
        <item h="1" x="40"/>
        <item h="1" x="2779"/>
        <item h="1" x="8734"/>
        <item h="1" x="6072"/>
        <item h="1" x="6242"/>
        <item h="1" x="4712"/>
        <item h="1" x="7749"/>
        <item h="1" x="7789"/>
        <item h="1" x="7978"/>
        <item h="1" x="9962"/>
        <item h="1" x="8384"/>
        <item h="1" x="1086"/>
        <item h="1" x="6222"/>
        <item h="1" x="7099"/>
        <item h="1" x="865"/>
        <item h="1" x="3534"/>
        <item h="1" x="3162"/>
        <item h="1" x="4299"/>
        <item h="1" x="9581"/>
        <item h="1" x="3392"/>
        <item h="1" x="8194"/>
        <item h="1" x="5708"/>
        <item h="1" x="2891"/>
        <item h="1" x="6400"/>
        <item h="1" x="3393"/>
        <item h="1" x="6677"/>
        <item h="1" x="225"/>
        <item h="1" x="1309"/>
        <item h="1" x="1719"/>
        <item h="1" x="1659"/>
        <item h="1" x="4131"/>
        <item h="1" x="3391"/>
        <item h="1" x="4137"/>
        <item h="1" x="7496"/>
        <item h="1" x="6501"/>
        <item h="1" x="6780"/>
        <item h="1" x="5650"/>
        <item h="1" x="8381"/>
        <item h="1" x="9880"/>
        <item h="1" x="7573"/>
        <item h="1" x="2688"/>
        <item h="1" x="2784"/>
        <item h="1" x="9876"/>
        <item h="1" x="7543"/>
        <item h="1" x="2536"/>
        <item h="1" x="7379"/>
        <item h="1" x="6184"/>
        <item h="1" x="7265"/>
        <item h="1" x="5728"/>
        <item h="1" x="4205"/>
        <item h="1" x="2694"/>
        <item h="1" x="262"/>
        <item h="1" x="5774"/>
        <item h="1" x="6277"/>
        <item h="1" x="883"/>
        <item h="1" x="9057"/>
        <item h="1" x="14"/>
        <item h="1" x="3790"/>
        <item h="1" x="685"/>
        <item h="1" x="4946"/>
        <item h="1" x="9474"/>
        <item h="1" x="6133"/>
        <item h="1" x="7675"/>
        <item h="1" x="3187"/>
        <item h="1" x="1174"/>
        <item h="1" x="1587"/>
        <item h="1" x="1190"/>
        <item h="1" x="7951"/>
        <item h="1" x="2034"/>
        <item h="1" x="1575"/>
        <item h="1" x="9367"/>
        <item h="1" x="7408"/>
        <item h="1" x="407"/>
        <item h="1" x="9667"/>
        <item h="1" x="5097"/>
        <item h="1" x="1879"/>
        <item h="1" x="699"/>
        <item h="1" x="3556"/>
        <item h="1" x="8201"/>
        <item h="1" x="5007"/>
        <item h="1" x="7225"/>
        <item h="1" x="4926"/>
        <item h="1" x="1399"/>
        <item h="1" x="9463"/>
        <item h="1" x="9866"/>
        <item h="1" x="526"/>
        <item h="1" x="9423"/>
        <item h="1" x="7223"/>
        <item h="1" x="9517"/>
        <item h="1" x="7515"/>
        <item h="1" x="7839"/>
        <item h="1" x="2609"/>
        <item h="1" x="650"/>
        <item h="1" x="662"/>
        <item h="1" x="5549"/>
        <item h="1" x="7618"/>
        <item h="1" x="8846"/>
        <item h="1" x="9938"/>
        <item h="1" x="5673"/>
        <item h="1" x="4627"/>
        <item h="1" x="457"/>
        <item h="1" x="9476"/>
        <item h="1" x="403"/>
        <item h="1" x="1259"/>
        <item h="1" x="6322"/>
        <item h="1" x="175"/>
        <item h="1" x="8420"/>
        <item h="1" x="2606"/>
        <item h="1" x="5397"/>
        <item h="1" x="6298"/>
        <item h="1" x="3230"/>
        <item h="1" x="6427"/>
        <item h="1" x="8217"/>
        <item h="1" x="9778"/>
        <item h="1" x="6063"/>
        <item h="1" x="1481"/>
        <item h="1" x="6032"/>
        <item h="1" x="6759"/>
        <item h="1" x="5741"/>
        <item h="1" x="3889"/>
        <item h="1" x="6801"/>
        <item h="1" x="221"/>
        <item h="1" x="3744"/>
        <item h="1" x="3975"/>
        <item h="1" x="6627"/>
        <item h="1" x="7652"/>
        <item h="1" x="2783"/>
        <item h="1" x="8494"/>
        <item h="1" x="8098"/>
        <item h="1" x="868"/>
        <item h="1" x="9934"/>
        <item h="1" x="3522"/>
        <item h="1" x="767"/>
        <item h="1" x="4683"/>
        <item h="1" x="8017"/>
        <item h="1" x="1532"/>
        <item h="1" x="3869"/>
        <item h="1" x="1984"/>
        <item h="1" x="2842"/>
        <item h="1" x="5698"/>
        <item h="1" x="8586"/>
        <item h="1" x="1636"/>
        <item h="1" x="9149"/>
        <item h="1" x="1246"/>
        <item h="1" x="5082"/>
        <item h="1" x="3735"/>
        <item h="1" x="9414"/>
        <item h="1" x="2375"/>
        <item h="1" x="1518"/>
        <item h="1" x="542"/>
        <item h="1" x="3533"/>
        <item h="1" x="9583"/>
        <item h="1" x="4675"/>
        <item h="1" x="1127"/>
        <item h="1" x="9777"/>
        <item h="1" x="3071"/>
        <item h="1" x="4164"/>
        <item h="1" x="5215"/>
        <item h="1" x="1469"/>
        <item h="1" x="8578"/>
        <item h="1" x="4961"/>
        <item h="1" x="2003"/>
        <item h="1" x="9216"/>
        <item h="1" x="7037"/>
        <item h="1" x="8126"/>
        <item h="1" x="4174"/>
        <item h="1" x="2732"/>
        <item h="1" x="8996"/>
        <item h="1" x="7348"/>
        <item h="1" x="9492"/>
        <item h="1" x="9020"/>
        <item h="1" x="9222"/>
        <item h="1" x="7315"/>
        <item h="1" x="1553"/>
        <item h="1" x="5861"/>
        <item h="1" x="8389"/>
        <item h="1" x="6280"/>
        <item h="1" x="3133"/>
        <item h="1" x="5600"/>
        <item h="1" x="3340"/>
        <item h="1" x="6521"/>
        <item h="1" x="5883"/>
        <item h="1" x="5461"/>
        <item h="1" x="6898"/>
        <item h="1" x="1688"/>
        <item h="1" x="8185"/>
        <item h="1" x="6880"/>
        <item h="1" x="5426"/>
        <item h="1" x="3336"/>
        <item h="1" x="7458"/>
        <item h="1" x="6186"/>
        <item h="1" x="2439"/>
        <item h="1" x="7422"/>
        <item h="1" x="1349"/>
        <item h="1" x="3672"/>
        <item h="1" x="7260"/>
        <item h="1" x="6842"/>
        <item h="1" x="8440"/>
        <item h="1" x="2258"/>
        <item h="1" x="1453"/>
        <item h="1" x="9416"/>
        <item h="1" x="3337"/>
        <item h="1" x="4211"/>
        <item h="1" x="3682"/>
        <item h="1" x="1168"/>
        <item h="1" x="9200"/>
        <item h="1" x="9738"/>
        <item h="1" x="1192"/>
        <item h="1" x="2409"/>
        <item h="1" x="8974"/>
        <item h="1" x="2365"/>
        <item h="1" x="6214"/>
        <item h="1" x="7843"/>
        <item h="1" x="4620"/>
        <item h="1" x="4138"/>
        <item h="1" x="161"/>
        <item h="1" x="3954"/>
        <item h="1" x="3643"/>
        <item h="1" x="3016"/>
        <item h="1" x="8236"/>
        <item h="1" x="2718"/>
        <item h="1" x="1634"/>
        <item h="1" x="5182"/>
        <item h="1" x="3712"/>
        <item h="1" x="4361"/>
        <item h="1" x="3707"/>
        <item h="1" x="492"/>
        <item h="1" x="587"/>
        <item h="1" x="9279"/>
        <item h="1" x="5347"/>
        <item h="1" x="427"/>
        <item h="1" x="4866"/>
        <item h="1" x="5459"/>
        <item h="1" x="1567"/>
        <item h="1" x="4700"/>
        <item h="1" x="8923"/>
        <item h="1" x="9911"/>
        <item h="1" x="4520"/>
        <item h="1" x="617"/>
        <item h="1" x="8919"/>
        <item h="1" x="6844"/>
        <item h="1" x="4357"/>
        <item h="1" x="7744"/>
        <item h="1" x="4992"/>
        <item h="1" x="3164"/>
        <item h="1" x="7446"/>
        <item h="1" x="666"/>
        <item h="1" x="1952"/>
        <item h="1" x="2837"/>
        <item h="1" x="433"/>
        <item h="1" x="5107"/>
        <item h="1" x="1404"/>
        <item h="1" x="454"/>
        <item h="1" x="9275"/>
        <item h="1" x="5907"/>
        <item h="1" x="5596"/>
        <item h="1" x="1007"/>
        <item h="1" x="4943"/>
        <item h="1" x="7728"/>
        <item h="1" x="2129"/>
        <item h="1" x="4514"/>
        <item h="1" x="8495"/>
        <item h="1" x="1884"/>
        <item h="1" x="2167"/>
        <item h="1" x="7065"/>
        <item h="1" x="3952"/>
        <item h="1" x="1822"/>
        <item h="1" x="9974"/>
        <item h="1" x="2635"/>
        <item h="1" x="5544"/>
        <item h="1" x="1537"/>
        <item h="1" x="9365"/>
        <item h="1" x="8937"/>
        <item h="1" x="7116"/>
        <item h="1" x="4200"/>
        <item h="1" x="6103"/>
        <item h="1" x="2400"/>
        <item h="1" x="6491"/>
        <item h="1" x="2941"/>
        <item h="1" x="898"/>
        <item h="1" x="2315"/>
        <item h="1" x="8429"/>
        <item h="1" x="9979"/>
        <item h="1" x="2395"/>
        <item h="1" x="8046"/>
        <item h="1" x="7028"/>
        <item h="1" x="938"/>
        <item h="1" x="9657"/>
        <item h="1" x="5991"/>
        <item h="1" x="5284"/>
        <item h="1" x="174"/>
        <item h="1" x="9506"/>
        <item h="1" x="9308"/>
        <item h="1" x="3702"/>
        <item h="1" x="7758"/>
        <item h="1" x="7544"/>
        <item h="1" x="1033"/>
        <item h="1" x="1155"/>
        <item h="1" x="3060"/>
        <item h="1" x="6743"/>
        <item h="1" x="2217"/>
        <item h="1" x="5830"/>
        <item h="1" x="9546"/>
        <item h="1" x="9228"/>
        <item h="1" x="757"/>
        <item h="1" x="9833"/>
        <item h="1" x="651"/>
        <item h="1" x="6838"/>
        <item h="1" x="1838"/>
        <item h="1" x="4547"/>
        <item h="1" x="4779"/>
        <item h="1" x="8539"/>
        <item h="1" x="2807"/>
        <item h="1" x="9857"/>
        <item h="1" x="7073"/>
        <item h="1" x="8928"/>
        <item h="1" x="1151"/>
        <item h="1" x="6655"/>
        <item h="1" x="4224"/>
        <item h="1" x="177"/>
        <item h="1" x="3861"/>
        <item h="1" x="8078"/>
        <item h="1" x="330"/>
        <item h="1" x="1684"/>
        <item h="1" x="821"/>
        <item h="1" x="3925"/>
        <item h="1" x="5297"/>
        <item h="1" x="4743"/>
        <item h="1" x="7737"/>
        <item h="1" x="5070"/>
        <item h="1" x="1738"/>
        <item h="1" x="3094"/>
        <item h="1" x="3632"/>
        <item h="1" x="6679"/>
        <item h="1" x="5122"/>
        <item h="1" x="4933"/>
        <item h="1" x="2062"/>
        <item h="1" x="5291"/>
        <item h="1" x="1850"/>
        <item h="1" x="3584"/>
        <item h="1" x="5318"/>
        <item h="1" x="5071"/>
        <item h="1" x="2098"/>
        <item h="1" x="6896"/>
        <item h="1" x="5451"/>
        <item h="1" x="8474"/>
        <item h="1" x="4191"/>
        <item h="1" x="5316"/>
        <item h="1" x="541"/>
        <item h="1" x="3477"/>
        <item h="1" x="5469"/>
        <item h="1" x="5444"/>
        <item h="1" x="6158"/>
        <item h="1" x="1526"/>
        <item h="1" x="9199"/>
        <item h="1" x="5824"/>
        <item h="1" x="9987"/>
        <item h="1" x="9358"/>
        <item h="1" x="9208"/>
        <item h="1" x="1662"/>
        <item h="1" x="6389"/>
        <item h="1" x="4942"/>
        <item h="1" x="6320"/>
        <item h="1" x="5475"/>
        <item h="1" x="4882"/>
        <item h="1" x="9163"/>
        <item h="1" x="9516"/>
        <item h="1" x="3240"/>
        <item h="1" x="7153"/>
        <item h="1" x="1703"/>
        <item h="1" x="2812"/>
        <item h="1" x="5300"/>
        <item h="1" x="1256"/>
        <item h="1" x="2199"/>
        <item h="1" x="9402"/>
        <item h="1" x="2981"/>
        <item h="1" x="1577"/>
        <item h="1" x="1816"/>
        <item h="1" x="8508"/>
        <item h="1" x="2862"/>
        <item h="1" x="7742"/>
        <item h="1" x="3080"/>
        <item h="1" x="8373"/>
        <item h="1" x="5130"/>
        <item h="1" x="1314"/>
        <item h="1" x="9913"/>
        <item h="1" x="6884"/>
        <item h="1" x="150"/>
        <item h="1" x="823"/>
        <item h="1" x="2646"/>
        <item h="1" x="705"/>
        <item h="1" x="6734"/>
        <item h="1" x="6223"/>
        <item h="1" x="4670"/>
        <item h="1" x="607"/>
        <item h="1" x="4334"/>
        <item h="1" x="9014"/>
        <item h="1" x="7827"/>
        <item h="1" x="5654"/>
        <item h="1" x="15"/>
        <item h="1" x="6412"/>
        <item h="1" x="6836"/>
        <item h="1" x="8953"/>
        <item h="1" x="7167"/>
        <item h="1" x="7859"/>
        <item h="1" x="8011"/>
        <item h="1" x="9863"/>
        <item h="1" x="2486"/>
        <item h="1" x="846"/>
        <item h="1" x="1003"/>
        <item h="1" x="9978"/>
        <item h="1" x="7734"/>
        <item h="1" x="1179"/>
        <item h="1" x="7150"/>
        <item h="1" x="2551"/>
        <item h="1" x="7022"/>
        <item h="1" x="13"/>
        <item h="1" x="3599"/>
        <item h="1" x="4189"/>
        <item h="1" x="1193"/>
        <item h="1" x="5155"/>
        <item h="1" x="5460"/>
        <item h="1" x="3725"/>
        <item h="1" x="2793"/>
        <item h="1" x="25"/>
        <item h="1" x="1077"/>
        <item h="1" x="4614"/>
        <item h="1" x="7640"/>
        <item h="1" x="8628"/>
        <item h="1" x="6281"/>
        <item h="1" x="1804"/>
        <item h="1" x="5479"/>
        <item h="1" x="2335"/>
        <item h="1" x="1158"/>
        <item h="1" x="6169"/>
        <item h="1" x="1737"/>
        <item h="1" x="7020"/>
        <item h="1" x="7263"/>
        <item h="1" x="8112"/>
        <item h="1" x="3756"/>
        <item h="1" x="722"/>
        <item h="1" x="8651"/>
        <item h="1" x="6829"/>
        <item h="1" x="7129"/>
        <item h="1" x="6825"/>
        <item h="1" x="8220"/>
        <item h="1" x="6937"/>
        <item h="1" x="8904"/>
        <item h="1" x="7526"/>
        <item h="1" x="6994"/>
        <item h="1" x="8278"/>
        <item h="1" x="2917"/>
        <item h="1" x="8677"/>
        <item h="1" x="7461"/>
        <item h="1" x="5749"/>
        <item h="1" x="8572"/>
        <item h="1" x="3385"/>
        <item h="1" x="8318"/>
        <item h="1" x="8224"/>
        <item h="1" x="8115"/>
        <item h="1" x="917"/>
        <item h="1" x="7241"/>
        <item h="1" x="3698"/>
        <item h="1" x="6826"/>
        <item h="1" x="6931"/>
        <item h="1" x="4723"/>
        <item h="1" x="2204"/>
        <item h="1" x="6354"/>
        <item h="1" x="1257"/>
        <item h="1" x="6640"/>
        <item h="1" x="7460"/>
        <item h="1" x="4047"/>
        <item h="1" x="8809"/>
        <item h="1" x="3674"/>
        <item h="1" x="5034"/>
        <item h="1" x="9819"/>
        <item h="1" x="9946"/>
        <item h="1" x="8970"/>
        <item h="1" x="2298"/>
        <item h="1" x="1046"/>
        <item h="1" x="6606"/>
        <item h="1" x="8059"/>
        <item h="1" x="7179"/>
        <item h="1" x="1243"/>
        <item h="1" x="3614"/>
        <item h="1" x="4663"/>
        <item h="1" x="9535"/>
        <item h="1" x="882"/>
        <item h="1" x="3294"/>
        <item h="1" x="3662"/>
        <item h="1" x="3505"/>
        <item h="1" x="7582"/>
        <item h="1" x="9638"/>
        <item h="1" x="8638"/>
        <item h="1" x="6660"/>
        <item h="1" x="2250"/>
        <item h="1" x="9364"/>
        <item h="1" x="4071"/>
        <item h="1" x="1460"/>
        <item h="1" x="5353"/>
        <item h="1" x="8399"/>
        <item h="1" x="1063"/>
        <item h="1" x="5351"/>
        <item h="1" x="7297"/>
        <item h="1" x="5481"/>
        <item h="1" x="191"/>
        <item h="1" x="1836"/>
        <item h="1" x="8199"/>
        <item h="1" x="7268"/>
        <item h="1" x="5524"/>
        <item h="1" x="1592"/>
        <item h="1" x="1927"/>
        <item h="1" x="3470"/>
        <item h="1" x="408"/>
        <item h="1" x="8721"/>
        <item h="1" x="9861"/>
        <item h="1" x="3962"/>
        <item h="1" x="5131"/>
        <item h="1" x="5165"/>
        <item h="1" x="8161"/>
        <item h="1" x="7961"/>
        <item h="1" x="6314"/>
        <item h="1" x="8599"/>
        <item h="1" x="8478"/>
        <item h="1" x="8100"/>
        <item h="1" x="5583"/>
        <item h="1" x="8411"/>
        <item h="1" x="5056"/>
        <item h="1" x="1078"/>
        <item h="1" x="4635"/>
        <item h="1" x="3422"/>
        <item h="1" x="6364"/>
        <item h="1" x="7930"/>
        <item h="1" x="1896"/>
        <item h="1" x="2384"/>
        <item h="1" x="6976"/>
        <item h="1" x="8595"/>
        <item h="1" x="2709"/>
        <item h="1" x="4250"/>
        <item h="1" x="2535"/>
        <item h="1" x="4655"/>
        <item h="1" x="6997"/>
        <item h="1" x="1455"/>
        <item h="1" x="291"/>
        <item h="1" x="8995"/>
        <item h="1" x="7854"/>
        <item h="1" x="4202"/>
        <item h="1" x="9024"/>
        <item h="1" x="9401"/>
        <item h="1" x="6770"/>
        <item h="1" x="634"/>
        <item h="1" x="4032"/>
        <item h="1" x="6290"/>
        <item h="1" x="6973"/>
        <item h="1" x="5599"/>
        <item h="1" x="2822"/>
        <item h="1" x="8908"/>
        <item h="1" x="5416"/>
        <item h="1" x="6417"/>
        <item h="1" x="825"/>
        <item h="1" x="425"/>
        <item h="1" x="2183"/>
        <item h="1" x="6773"/>
        <item h="1" x="7874"/>
        <item h="1" x="3286"/>
        <item h="1" x="5742"/>
        <item h="1" x="7846"/>
        <item h="1" x="4213"/>
        <item h="1" x="1100"/>
        <item h="1" x="3075"/>
        <item h="1" x="998"/>
        <item h="1" x="4913"/>
        <item h="1" x="901"/>
        <item h="1" x="9268"/>
        <item h="1" x="7535"/>
        <item h="1" x="1536"/>
        <item h="1" x="1647"/>
        <item h="1" x="3881"/>
        <item h="1" x="8423"/>
        <item h="1" x="2424"/>
        <item h="1" x="2200"/>
        <item h="1" x="3931"/>
        <item h="1" x="7684"/>
        <item h="1" x="7138"/>
        <item h="1" x="5367"/>
        <item h="1" x="914"/>
        <item h="1" x="4977"/>
        <item h="1" x="1242"/>
        <item h="1" x="3261"/>
        <item h="1" x="4539"/>
        <item h="1" x="471"/>
        <item h="1" x="535"/>
        <item h="1" x="4210"/>
        <item h="1" x="2479"/>
        <item h="1" x="1860"/>
        <item h="1" x="7252"/>
        <item h="1" x="3572"/>
        <item h="1" x="7748"/>
        <item h="1" x="4406"/>
        <item h="1" x="4050"/>
        <item h="1" x="2201"/>
        <item h="1" x="4116"/>
        <item h="1" x="6123"/>
        <item h="1" x="3964"/>
        <item h="1" x="8943"/>
        <item h="1" x="3117"/>
        <item h="1" x="5975"/>
        <item h="1" x="270"/>
        <item h="1" x="2243"/>
        <item h="1" x="2923"/>
        <item h="1" x="9721"/>
        <item h="1" x="7030"/>
        <item h="1" x="9040"/>
        <item h="1" x="1123"/>
        <item h="1" x="4199"/>
        <item h="1" x="203"/>
        <item h="1" x="3084"/>
        <item h="1" x="7046"/>
        <item h="1" x="9376"/>
        <item h="1" x="6746"/>
        <item h="1" x="3435"/>
        <item h="1" x="99"/>
        <item h="1" x="273"/>
        <item h="1" x="3354"/>
        <item h="1" x="1598"/>
        <item h="1" x="9513"/>
        <item h="1" x="9578"/>
        <item h="1" x="590"/>
        <item h="1" x="2838"/>
        <item h="1" x="2863"/>
        <item h="1" x="7730"/>
        <item h="1" x="1171"/>
        <item h="1" x="4460"/>
        <item h="1" x="1115"/>
        <item h="1" x="9829"/>
        <item h="1" x="7332"/>
        <item h="1" x="2545"/>
        <item h="1" x="2323"/>
        <item h="1" x="2673"/>
        <item h="1" x="703"/>
        <item h="1" x="4591"/>
        <item h="1" x="2202"/>
        <item h="1" x="6672"/>
        <item h="1" x="6905"/>
        <item h="1" x="4970"/>
        <item h="1" x="134"/>
        <item h="1" x="4446"/>
        <item h="1" x="8827"/>
        <item h="1" x="9253"/>
        <item h="1" x="7776"/>
        <item h="1" x="8563"/>
        <item h="1" x="5860"/>
        <item h="1" x="2819"/>
        <item h="1" x="8105"/>
        <item h="1" x="5686"/>
        <item h="1" x="2681"/>
        <item h="1" x="328"/>
        <item h="1" x="3679"/>
        <item h="1" x="5019"/>
        <item h="1" x="2492"/>
        <item h="1" x="6195"/>
        <item h="1" x="6892"/>
        <item h="1" x="3085"/>
        <item h="1" x="7333"/>
        <item h="1" x="1313"/>
        <item h="1" x="4038"/>
        <item h="1" x="2702"/>
        <item h="1" x="1492"/>
        <item h="1" x="2896"/>
        <item h="1" x="1393"/>
        <item h="1" x="2036"/>
        <item h="1" x="635"/>
        <item h="1" x="5553"/>
        <item h="1" x="259"/>
        <item h="1" x="5906"/>
        <item h="1" x="5150"/>
        <item h="1" x="9379"/>
        <item h="1" x="2389"/>
        <item h="1" x="9558"/>
        <item h="1" x="3437"/>
        <item h="1" x="744"/>
        <item h="1" x="4919"/>
        <item h="1" x="614"/>
        <item h="1" x="5576"/>
        <item h="1" x="5188"/>
        <item h="1" x="7337"/>
        <item h="1" x="9058"/>
        <item h="1" x="1890"/>
        <item h="1" x="2485"/>
        <item h="1" x="116"/>
        <item h="1" x="2275"/>
        <item h="1" x="6360"/>
        <item h="1" x="1557"/>
        <item h="1" x="7754"/>
        <item h="1" x="2723"/>
        <item h="1" x="948"/>
        <item h="1" x="6233"/>
        <item h="1" x="2563"/>
        <item h="1" x="5657"/>
        <item h="1" x="964"/>
        <item h="1" x="3273"/>
        <item h="1" x="2114"/>
        <item h="1" x="5876"/>
        <item h="1" x="2103"/>
        <item h="1" x="522"/>
        <item h="1" x="8981"/>
        <item h="1" x="3328"/>
        <item h="1" x="2476"/>
        <item h="1" x="1805"/>
        <item h="1" x="3418"/>
        <item h="1" x="8127"/>
        <item h="1" x="8448"/>
        <item h="1" x="5902"/>
        <item h="1" x="4923"/>
        <item h="1" x="3716"/>
        <item h="1" x="1950"/>
        <item h="1" x="5171"/>
        <item h="1" x="2449"/>
        <item h="1" x="1932"/>
        <item h="1" x="9896"/>
        <item h="1" x="5733"/>
        <item h="1" x="5448"/>
        <item h="1" x="5169"/>
        <item h="1" x="6069"/>
        <item h="1" x="8602"/>
        <item h="1" x="7390"/>
        <item h="1" x="9755"/>
        <item h="1" x="2438"/>
        <item h="1" x="8822"/>
        <item h="1" x="4887"/>
        <item h="1" x="9844"/>
        <item h="1" x="4982"/>
        <item h="1" x="2501"/>
        <item h="1" x="2246"/>
        <item h="1" x="2652"/>
        <item h="1" x="9731"/>
        <item h="1" x="7913"/>
        <item h="1" x="2860"/>
        <item h="1" x="2304"/>
        <item h="1" x="8315"/>
        <item h="1" x="1466"/>
        <item h="1" x="8001"/>
        <item h="1" x="5398"/>
        <item h="1" x="4227"/>
        <item h="1" x="682"/>
        <item h="1" x="2549"/>
        <item h="1" x="1160"/>
        <item h="1" x="2903"/>
        <item h="1" x="4928"/>
        <item h="1" x="7810"/>
        <item h="1" x="158"/>
        <item h="1" x="3122"/>
        <item h="1" x="5026"/>
        <item h="1" x="6170"/>
        <item h="1" x="2559"/>
        <item h="1" x="8826"/>
        <item h="1" x="859"/>
        <item h="1" x="1272"/>
        <item h="1" x="1237"/>
        <item h="1" x="2139"/>
        <item h="1" x="3015"/>
        <item h="1" x="6114"/>
        <item h="1" x="2951"/>
        <item h="1" x="5613"/>
        <item h="1" x="4820"/>
        <item h="1" x="1787"/>
        <item h="1" x="1597"/>
        <item h="1" x="555"/>
        <item h="1" x="1799"/>
        <item h="1" x="8021"/>
        <item h="1" x="7851"/>
        <item h="1" x="3184"/>
        <item h="1" x="7035"/>
        <item h="1" x="103"/>
        <item h="1" x="2331"/>
        <item h="1" x="2749"/>
        <item h="1" x="9559"/>
        <item h="1" x="6511"/>
        <item h="1" x="78"/>
        <item h="1" x="6313"/>
        <item h="1" x="9445"/>
        <item h="1" x="9181"/>
        <item h="1" x="3559"/>
        <item h="1" x="6513"/>
        <item h="1" x="3146"/>
        <item h="1" x="3938"/>
        <item h="1" x="6083"/>
        <item h="1" x="3032"/>
        <item h="1" x="2019"/>
        <item h="1" x="1442"/>
        <item h="1" x="4521"/>
        <item h="1" x="9054"/>
        <item h="1" x="7278"/>
        <item h="1" x="4628"/>
        <item h="1" x="3942"/>
        <item h="1" x="2172"/>
        <item h="1" x="1398"/>
        <item h="1" x="9682"/>
        <item h="1" x="3350"/>
        <item h="1" x="4010"/>
        <item h="1" x="7979"/>
        <item h="1" x="3260"/>
        <item h="1" x="8723"/>
        <item h="1" x="1101"/>
        <item h="1" x="8880"/>
        <item h="1" x="1355"/>
        <item h="1" x="8790"/>
        <item h="1" x="1443"/>
        <item h="1" x="5032"/>
        <item h="1" x="3577"/>
        <item h="1" x="2617"/>
        <item h="1" x="7586"/>
        <item h="1" x="5483"/>
        <item h="1" x="9716"/>
        <item h="1" x="6483"/>
        <item h="1" x="7521"/>
        <item h="1" x="6717"/>
        <item h="1" x="1169"/>
        <item h="1" x="4890"/>
        <item h="1" x="6840"/>
        <item h="1" x="2332"/>
        <item h="1" x="4312"/>
        <item h="1" x="2899"/>
        <item h="1" x="4949"/>
        <item h="1" x="9056"/>
        <item h="1" x="1073"/>
        <item h="1" x="6612"/>
        <item h="1" x="7407"/>
        <item h="1" x="4424"/>
        <item h="1" x="4180"/>
        <item h="1" x="890"/>
        <item h="1" x="2637"/>
        <item h="1" x="854"/>
        <item h="1" x="5110"/>
        <item h="1" x="6665"/>
        <item h="1" x="3257"/>
        <item h="1" x="7614"/>
        <item h="1" x="4550"/>
        <item h="1" x="4481"/>
        <item h="1" x="3317"/>
        <item h="1" x="5808"/>
        <item h="1" x="56"/>
        <item h="1" x="4841"/>
        <item h="1" x="4864"/>
        <item h="1" x="4810"/>
        <item h="1" x="9128"/>
        <item h="1" x="5137"/>
        <item h="1" x="196"/>
        <item h="1" x="5"/>
        <item h="1" x="6745"/>
        <item h="1" x="7757"/>
        <item h="1" x="2532"/>
        <item h="1" x="3203"/>
        <item h="1" x="3362"/>
        <item h="1" x="8817"/>
        <item h="1" x="442"/>
        <item h="1" x="1384"/>
        <item h="1" x="7583"/>
        <item h="1" x="8342"/>
        <item t="default"/>
      </items>
    </pivotField>
    <pivotField showAll="0"/>
    <pivotField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Amount" fld="8" baseField="0" baseItem="0"/>
  </dataFields>
  <chartFormats count="7">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5" count="1" selected="0">
            <x v="0"/>
          </reference>
        </references>
      </pivotArea>
    </chartFormat>
    <chartFormat chart="5" format="10">
      <pivotArea type="data" outline="0" fieldPosition="0">
        <references count="2">
          <reference field="4294967294" count="1" selected="0">
            <x v="0"/>
          </reference>
          <reference field="5" count="1" selected="0">
            <x v="1"/>
          </reference>
        </references>
      </pivotArea>
    </chartFormat>
    <chartFormat chart="5" format="11">
      <pivotArea type="data" outline="0" fieldPosition="0">
        <references count="2">
          <reference field="4294967294" count="1" selected="0">
            <x v="0"/>
          </reference>
          <reference field="5" count="1" selected="0">
            <x v="2"/>
          </reference>
        </references>
      </pivotArea>
    </chartFormat>
    <chartFormat chart="5" format="12">
      <pivotArea type="data" outline="0" fieldPosition="0">
        <references count="2">
          <reference field="4294967294" count="1" selected="0">
            <x v="0"/>
          </reference>
          <reference field="5" count="1" selected="0">
            <x v="3"/>
          </reference>
        </references>
      </pivotArea>
    </chartFormat>
    <chartFormat chart="5" format="13">
      <pivotArea type="data" outline="0" fieldPosition="0">
        <references count="2">
          <reference field="4294967294" count="1" selected="0">
            <x v="0"/>
          </reference>
          <reference field="5" count="1" selected="0">
            <x v="4"/>
          </reference>
        </references>
      </pivotArea>
    </chartFormat>
    <chartFormat chart="5"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E62266-3631-406C-8D1F-0ABEC828CB47}"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y wise brand and plarform">
  <location ref="F48:G89" firstHeaderRow="1" firstDataRow="1" firstDataCol="1" rowPageCount="1" colPageCount="1"/>
  <pivotFields count="20">
    <pivotField showAll="0"/>
    <pivotField showAll="0"/>
    <pivotField showAll="0"/>
    <pivotField axis="axisRow" showAll="0">
      <items count="11">
        <item x="9"/>
        <item x="4"/>
        <item x="8"/>
        <item x="6"/>
        <item x="5"/>
        <item x="3"/>
        <item x="2"/>
        <item x="1"/>
        <item x="0"/>
        <item x="7"/>
        <item t="default"/>
      </items>
    </pivotField>
    <pivotField axis="axisRow" showAll="0">
      <items count="4">
        <item x="2"/>
        <item x="1"/>
        <item x="0"/>
        <item t="default"/>
      </items>
    </pivotField>
    <pivotField axis="axisPage" multipleItemSelectionAllowed="1" showAll="0">
      <items count="7">
        <item x="1"/>
        <item x="0"/>
        <item x="2"/>
        <item x="3"/>
        <item x="5"/>
        <item x="4"/>
        <item t="default"/>
      </items>
    </pivotField>
    <pivotField showAll="0"/>
    <pivotField showAll="0"/>
    <pivotField showAll="0">
      <items count="9995">
        <item x="276"/>
        <item x="4495"/>
        <item x="8535"/>
        <item x="3641"/>
        <item x="1274"/>
        <item x="4145"/>
        <item x="7360"/>
        <item x="8611"/>
        <item x="2834"/>
        <item x="472"/>
        <item x="4824"/>
        <item x="8927"/>
        <item x="483"/>
        <item x="2978"/>
        <item x="7566"/>
        <item x="9577"/>
        <item x="9296"/>
        <item x="2577"/>
        <item x="6110"/>
        <item x="6048"/>
        <item x="7894"/>
        <item x="7847"/>
        <item x="7806"/>
        <item x="4811"/>
        <item x="920"/>
        <item x="3196"/>
        <item x="4845"/>
        <item x="8534"/>
        <item x="2693"/>
        <item x="2998"/>
        <item x="4333"/>
        <item x="1356"/>
        <item x="9954"/>
        <item x="7126"/>
        <item x="2605"/>
        <item x="1678"/>
        <item x="8926"/>
        <item x="4968"/>
        <item x="9905"/>
        <item x="6000"/>
        <item x="4024"/>
        <item x="3026"/>
        <item x="9504"/>
        <item x="1931"/>
        <item x="6882"/>
        <item x="8103"/>
        <item x="4523"/>
        <item x="3493"/>
        <item x="8708"/>
        <item x="6551"/>
        <item x="4657"/>
        <item x="6977"/>
        <item x="8793"/>
        <item x="7905"/>
        <item x="6423"/>
        <item x="9512"/>
        <item x="7959"/>
        <item x="1615"/>
        <item x="3312"/>
        <item x="2864"/>
        <item x="8798"/>
        <item x="5731"/>
        <item x="9804"/>
        <item x="8915"/>
        <item x="329"/>
        <item x="3810"/>
        <item x="5394"/>
        <item x="112"/>
        <item x="3585"/>
        <item x="2223"/>
        <item x="2029"/>
        <item x="2520"/>
        <item x="6317"/>
        <item x="4492"/>
        <item x="6986"/>
        <item x="7578"/>
        <item x="1013"/>
        <item x="7489"/>
        <item x="8264"/>
        <item x="8765"/>
        <item x="2731"/>
        <item x="9205"/>
        <item x="8636"/>
        <item x="5160"/>
        <item x="1855"/>
        <item x="8681"/>
        <item x="4079"/>
        <item x="6288"/>
        <item x="9294"/>
        <item x="6645"/>
        <item x="506"/>
        <item x="2883"/>
        <item x="5251"/>
        <item x="726"/>
        <item x="4553"/>
        <item x="9645"/>
        <item x="9447"/>
        <item x="3081"/>
        <item x="5421"/>
        <item x="7937"/>
        <item x="7042"/>
        <item x="8397"/>
        <item x="3217"/>
        <item x="5117"/>
        <item x="6545"/>
        <item x="9069"/>
        <item x="4496"/>
        <item x="6753"/>
        <item x="5083"/>
        <item x="3086"/>
        <item x="7012"/>
        <item x="4256"/>
        <item x="7715"/>
        <item x="5246"/>
        <item x="3888"/>
        <item x="7698"/>
        <item x="5679"/>
        <item x="7484"/>
        <item x="9927"/>
        <item x="5112"/>
        <item x="5407"/>
        <item x="3143"/>
        <item x="6237"/>
        <item x="7086"/>
        <item x="2010"/>
        <item x="2907"/>
        <item x="2488"/>
        <item x="5894"/>
        <item x="1902"/>
        <item x="5778"/>
        <item x="9178"/>
        <item x="67"/>
        <item x="8012"/>
        <item x="3841"/>
        <item x="6112"/>
        <item x="1614"/>
        <item x="11"/>
        <item x="1392"/>
        <item x="1579"/>
        <item x="5234"/>
        <item x="4787"/>
        <item x="5911"/>
        <item x="1218"/>
        <item x="7168"/>
        <item x="5476"/>
        <item x="5890"/>
        <item x="6830"/>
        <item x="811"/>
        <item x="2237"/>
        <item x="6957"/>
        <item x="5862"/>
        <item x="3914"/>
        <item x="1825"/>
        <item x="5656"/>
        <item x="9966"/>
        <item x="8451"/>
        <item x="8268"/>
        <item x="3067"/>
        <item x="7026"/>
        <item x="753"/>
        <item x="4296"/>
        <item x="5541"/>
        <item x="2239"/>
        <item x="6702"/>
        <item x="3928"/>
        <item x="2013"/>
        <item x="2573"/>
        <item x="2193"/>
        <item x="5502"/>
        <item x="8138"/>
        <item x="1431"/>
        <item x="8205"/>
        <item x="551"/>
        <item x="2444"/>
        <item x="7356"/>
        <item x="96"/>
        <item x="5073"/>
        <item x="7504"/>
        <item x="8162"/>
        <item x="9556"/>
        <item x="4354"/>
        <item x="9785"/>
        <item x="7589"/>
        <item x="9281"/>
        <item x="3360"/>
        <item x="1209"/>
        <item x="7648"/>
        <item x="369"/>
        <item x="149"/>
        <item x="2782"/>
        <item x="7585"/>
        <item x="2774"/>
        <item x="9939"/>
        <item x="8438"/>
        <item x="5799"/>
        <item x="3490"/>
        <item x="2005"/>
        <item x="8936"/>
        <item x="3574"/>
        <item x="5538"/>
        <item x="4883"/>
        <item x="1490"/>
        <item x="1449"/>
        <item x="9102"/>
        <item x="3008"/>
        <item x="3843"/>
        <item x="8960"/>
        <item x="3804"/>
        <item x="8835"/>
        <item x="8467"/>
        <item x="1866"/>
        <item x="9437"/>
        <item x="7326"/>
        <item x="2481"/>
        <item x="5412"/>
        <item x="4799"/>
        <item x="7007"/>
        <item x="1829"/>
        <item x="9162"/>
        <item x="4143"/>
        <item x="1023"/>
        <item x="6225"/>
        <item x="5242"/>
        <item x="6480"/>
        <item x="3441"/>
        <item x="5543"/>
        <item x="2740"/>
        <item x="4839"/>
        <item x="7124"/>
        <item x="7910"/>
        <item x="8445"/>
        <item x="7680"/>
        <item x="6303"/>
        <item x="4538"/>
        <item x="1104"/>
        <item x="6130"/>
        <item x="6693"/>
        <item x="2726"/>
        <item x="9123"/>
        <item x="7346"/>
        <item x="5302"/>
        <item x="6263"/>
        <item x="1881"/>
        <item x="2974"/>
        <item x="9340"/>
        <item x="6631"/>
        <item x="7674"/>
        <item x="111"/>
        <item x="4457"/>
        <item x="9564"/>
        <item x="8505"/>
        <item x="3265"/>
        <item x="3372"/>
        <item x="1967"/>
        <item x="2151"/>
        <item x="2489"/>
        <item x="3233"/>
        <item x="5174"/>
        <item x="3542"/>
        <item x="1839"/>
        <item x="2697"/>
        <item x="349"/>
        <item x="9314"/>
        <item x="4797"/>
        <item x="8069"/>
        <item x="5231"/>
        <item x="507"/>
        <item x="2665"/>
        <item x="2690"/>
        <item x="5222"/>
        <item x="8119"/>
        <item x="9287"/>
        <item x="6071"/>
        <item x="51"/>
        <item x="2509"/>
        <item x="1095"/>
        <item x="3202"/>
        <item x="405"/>
        <item x="7307"/>
        <item x="1470"/>
        <item x="2832"/>
        <item x="3642"/>
        <item x="7785"/>
        <item x="9006"/>
        <item x="8089"/>
        <item x="4847"/>
        <item x="3489"/>
        <item x="1008"/>
        <item x="7005"/>
        <item x="4411"/>
        <item x="5880"/>
        <item x="4728"/>
        <item x="1297"/>
        <item x="157"/>
        <item x="6097"/>
        <item x="1649"/>
        <item x="810"/>
        <item x="1056"/>
        <item x="2659"/>
        <item x="3361"/>
        <item x="6907"/>
        <item x="2747"/>
        <item x="5629"/>
        <item x="729"/>
        <item x="9450"/>
        <item x="1267"/>
        <item x="9566"/>
        <item x="7668"/>
        <item x="1141"/>
        <item x="2852"/>
        <item x="9090"/>
        <item x="4454"/>
        <item x="1060"/>
        <item x="3029"/>
        <item x="2586"/>
        <item x="1648"/>
        <item x="6228"/>
        <item x="7564"/>
        <item x="3603"/>
        <item x="2996"/>
        <item x="8764"/>
        <item x="4588"/>
        <item x="5793"/>
        <item x="2113"/>
        <item x="1176"/>
        <item x="5356"/>
        <item x="7774"/>
        <item x="4488"/>
        <item x="2808"/>
        <item x="6897"/>
        <item x="6203"/>
        <item x="3936"/>
        <item x="9293"/>
        <item x="9438"/>
        <item x="2867"/>
        <item x="467"/>
        <item x="3072"/>
        <item x="5718"/>
        <item x="8170"/>
        <item x="3616"/>
        <item x="649"/>
        <item x="6562"/>
        <item x="2957"/>
        <item x="1869"/>
        <item x="1771"/>
        <item x="5951"/>
        <item x="3694"/>
        <item x="7232"/>
        <item x="1980"/>
        <item x="4468"/>
        <item x="7880"/>
        <item x="1790"/>
        <item x="2533"/>
        <item x="4455"/>
        <item x="5667"/>
        <item x="6650"/>
        <item x="528"/>
        <item x="2513"/>
        <item x="9055"/>
        <item x="2548"/>
        <item x="9888"/>
        <item x="8124"/>
        <item x="4962"/>
        <item x="1803"/>
        <item x="9083"/>
        <item x="9334"/>
        <item x="6563"/>
        <item x="4646"/>
        <item x="7470"/>
        <item x="7275"/>
        <item x="8614"/>
        <item x="7178"/>
        <item x="7253"/>
        <item x="637"/>
        <item x="8555"/>
        <item x="7451"/>
        <item x="3167"/>
        <item x="7077"/>
        <item x="6329"/>
        <item x="9080"/>
        <item x="190"/>
        <item x="6076"/>
        <item x="8120"/>
        <item x="8658"/>
        <item x="1136"/>
        <item x="7311"/>
        <item x="3970"/>
        <item x="7102"/>
        <item x="3991"/>
        <item x="66"/>
        <item x="6549"/>
        <item x="1746"/>
        <item x="8132"/>
        <item x="7530"/>
        <item x="5054"/>
        <item x="7247"/>
        <item x="1566"/>
        <item x="2145"/>
        <item x="3446"/>
        <item x="8214"/>
        <item x="1153"/>
        <item x="2569"/>
        <item x="2707"/>
        <item x="87"/>
        <item x="7444"/>
        <item x="5786"/>
        <item x="4348"/>
        <item x="5496"/>
        <item x="141"/>
        <item x="9621"/>
        <item x="7068"/>
        <item x="8221"/>
        <item x="5178"/>
        <item x="1541"/>
        <item x="6851"/>
        <item x="2157"/>
        <item x="8929"/>
        <item x="7872"/>
        <item x="858"/>
        <item x="6969"/>
        <item x="9681"/>
        <item x="5084"/>
        <item x="4687"/>
        <item x="7731"/>
        <item x="334"/>
        <item x="9038"/>
        <item x="9496"/>
        <item x="4667"/>
        <item x="3443"/>
        <item x="5634"/>
        <item x="2554"/>
        <item x="1682"/>
        <item x="3465"/>
        <item x="3557"/>
        <item x="5312"/>
        <item x="3065"/>
        <item x="3821"/>
        <item x="9619"/>
        <item x="8755"/>
        <item x="7550"/>
        <item x="5927"/>
        <item x="5058"/>
        <item x="936"/>
        <item x="4973"/>
        <item x="1068"/>
        <item x="5672"/>
        <item x="7685"/>
        <item x="9018"/>
        <item x="5785"/>
        <item x="2987"/>
        <item x="7145"/>
        <item x="8032"/>
        <item x="1925"/>
        <item x="1661"/>
        <item x="567"/>
        <item x="4753"/>
        <item x="1664"/>
        <item x="6108"/>
        <item x="4912"/>
        <item x="1286"/>
        <item x="1680"/>
        <item x="126"/>
        <item x="6113"/>
        <item x="7036"/>
        <item x="5761"/>
        <item x="1920"/>
        <item x="9295"/>
        <item x="6465"/>
        <item x="7696"/>
        <item x="2628"/>
        <item x="9426"/>
        <item x="5913"/>
        <item x="5078"/>
        <item x="3464"/>
        <item x="5345"/>
        <item x="7889"/>
        <item x="277"/>
        <item x="8885"/>
        <item x="4282"/>
        <item x="7916"/>
        <item x="3788"/>
        <item x="7803"/>
        <item x="7085"/>
        <item x="2002"/>
        <item x="470"/>
        <item x="5093"/>
        <item x="1813"/>
        <item x="8731"/>
        <item x="5503"/>
        <item x="9096"/>
        <item x="8371"/>
        <item x="1549"/>
        <item x="8640"/>
        <item x="5116"/>
        <item x="3430"/>
        <item x="1975"/>
        <item x="4113"/>
        <item x="4167"/>
        <item x="972"/>
        <item x="398"/>
        <item x="4896"/>
        <item x="7860"/>
        <item x="2190"/>
        <item x="2916"/>
        <item x="7350"/>
        <item x="8300"/>
        <item x="6253"/>
        <item x="916"/>
        <item x="5402"/>
        <item x="966"/>
        <item x="3503"/>
        <item x="855"/>
        <item x="6519"/>
        <item x="9544"/>
        <item x="1671"/>
        <item x="9784"/>
        <item x="3803"/>
        <item x="585"/>
        <item x="3398"/>
        <item x="3630"/>
        <item x="5770"/>
        <item x="8754"/>
        <item x="8"/>
        <item x="1467"/>
        <item x="5994"/>
        <item x="5102"/>
        <item x="2453"/>
        <item x="362"/>
        <item x="3645"/>
        <item x="4669"/>
        <item x="8402"/>
        <item x="5047"/>
        <item x="3903"/>
        <item x="7175"/>
        <item x="2089"/>
        <item x="9788"/>
        <item x="9210"/>
        <item x="2955"/>
        <item x="92"/>
        <item x="3283"/>
        <item x="5151"/>
        <item x="851"/>
        <item x="1675"/>
        <item x="3135"/>
        <item x="1842"/>
        <item x="2469"/>
        <item x="3959"/>
        <item x="3607"/>
        <item x="9971"/>
        <item x="3999"/>
        <item x="2638"/>
        <item x="1317"/>
        <item x="7417"/>
        <item x="5546"/>
        <item x="8273"/>
        <item x="8370"/>
        <item x="3822"/>
        <item x="2141"/>
        <item x="5148"/>
        <item x="3797"/>
        <item x="2504"/>
        <item x="983"/>
        <item x="4533"/>
        <item x="3128"/>
        <item x="4085"/>
        <item x="1652"/>
        <item x="2526"/>
        <item x="6488"/>
        <item x="1922"/>
        <item x="1450"/>
        <item x="7629"/>
        <item x="4022"/>
        <item x="6958"/>
        <item x="9854"/>
        <item x="5818"/>
        <item x="925"/>
        <item x="1784"/>
        <item x="6701"/>
        <item x="8202"/>
        <item x="5978"/>
        <item x="1303"/>
        <item x="6975"/>
        <item x="490"/>
        <item x="9810"/>
        <item x="8181"/>
        <item x="229"/>
        <item x="6294"/>
        <item x="8209"/>
        <item x="1819"/>
        <item x="8149"/>
        <item x="2802"/>
        <item x="361"/>
        <item x="3625"/>
        <item x="2253"/>
        <item x="9371"/>
        <item x="5888"/>
        <item x="1721"/>
        <item x="2339"/>
        <item x="2106"/>
        <item x="3998"/>
        <item x="1260"/>
        <item x="8891"/>
        <item x="593"/>
        <item x="3002"/>
        <item x="9543"/>
        <item x="9735"/>
        <item x="4329"/>
        <item x="3935"/>
        <item x="2433"/>
        <item x="3832"/>
        <item x="9886"/>
        <item x="2014"/>
        <item x="5821"/>
        <item x="547"/>
        <item x="6981"/>
        <item x="4048"/>
        <item x="783"/>
        <item x="2878"/>
        <item x="9017"/>
        <item x="4932"/>
        <item x="3066"/>
        <item x="9674"/>
        <item x="7216"/>
        <item x="5678"/>
        <item x="2348"/>
        <item x="7617"/>
        <item x="3023"/>
        <item x="5329"/>
        <item x="773"/>
        <item x="7152"/>
        <item x="6616"/>
        <item x="5371"/>
        <item x="5243"/>
        <item x="2729"/>
        <item x="4719"/>
        <item x="4107"/>
        <item x="5485"/>
        <item x="5497"/>
        <item x="1716"/>
        <item x="6028"/>
        <item x="3467"/>
        <item x="8988"/>
        <item x="3115"/>
        <item x="8251"/>
        <item x="6722"/>
        <item x="1758"/>
        <item x="243"/>
        <item x="9836"/>
        <item x="1670"/>
        <item x="693"/>
        <item x="8766"/>
        <item x="5317"/>
        <item x="3476"/>
        <item x="4229"/>
        <item x="4101"/>
        <item x="2582"/>
        <item x="5567"/>
        <item x="6804"/>
        <item x="5855"/>
        <item x="706"/>
        <item x="6163"/>
        <item x="3640"/>
        <item x="7441"/>
        <item x="2663"/>
        <item x="7678"/>
        <item x="7238"/>
        <item x="6250"/>
        <item x="2541"/>
        <item x="9075"/>
        <item x="9551"/>
        <item x="9150"/>
        <item x="4303"/>
        <item x="7704"/>
        <item x="6557"/>
        <item x="9388"/>
        <item x="740"/>
        <item x="284"/>
        <item x="8512"/>
        <item x="6460"/>
        <item x="8010"/>
        <item x="2936"/>
        <item x="4802"/>
        <item x="6456"/>
        <item x="9105"/>
        <item x="338"/>
        <item x="2674"/>
        <item x="6378"/>
        <item x="1040"/>
        <item x="7821"/>
        <item x="9191"/>
        <item x="426"/>
        <item x="7079"/>
        <item x="9246"/>
        <item x="383"/>
        <item x="8070"/>
        <item x="7666"/>
        <item x="8618"/>
        <item x="9869"/>
        <item x="8468"/>
        <item x="5214"/>
        <item x="5377"/>
        <item x="1142"/>
        <item x="6788"/>
        <item x="9678"/>
        <item x="3444"/>
        <item x="8907"/>
        <item x="3185"/>
        <item x="1265"/>
        <item x="6128"/>
        <item x="3516"/>
        <item x="3529"/>
        <item x="6862"/>
        <item x="29"/>
        <item x="9427"/>
        <item x="7064"/>
        <item x="4638"/>
        <item x="5334"/>
        <item x="4823"/>
        <item x="8598"/>
        <item x="4651"/>
        <item x="9213"/>
        <item x="9970"/>
        <item x="8401"/>
        <item x="5218"/>
        <item x="7903"/>
        <item x="3501"/>
        <item x="3134"/>
        <item x="5587"/>
        <item x="8676"/>
        <item x="8142"/>
        <item x="3799"/>
        <item x="5457"/>
        <item x="6833"/>
        <item x="7963"/>
        <item x="1107"/>
        <item x="7976"/>
        <item x="6938"/>
        <item x="3271"/>
        <item x="9596"/>
        <item x="5037"/>
        <item x="792"/>
        <item x="4335"/>
        <item x="1062"/>
        <item x="9456"/>
        <item x="4587"/>
        <item x="7622"/>
        <item x="2429"/>
        <item x="5768"/>
        <item x="2988"/>
        <item x="7447"/>
        <item x="4011"/>
        <item x="1486"/>
        <item x="8548"/>
        <item x="9942"/>
        <item x="9703"/>
        <item x="9928"/>
        <item x="6587"/>
        <item x="312"/>
        <item x="8762"/>
        <item x="8735"/>
        <item x="9615"/>
        <item x="6630"/>
        <item x="3329"/>
        <item x="7681"/>
        <item x="9151"/>
        <item x="9943"/>
        <item x="4860"/>
        <item x="3884"/>
        <item x="9989"/>
        <item x="6125"/>
        <item x="9765"/>
        <item x="6463"/>
        <item x="6047"/>
        <item x="353"/>
        <item x="8056"/>
        <item x="8690"/>
        <item x="8729"/>
        <item x="9000"/>
        <item x="6614"/>
        <item x="5136"/>
        <item x="9108"/>
        <item x="2986"/>
        <item x="1962"/>
        <item x="22"/>
        <item x="800"/>
        <item x="3018"/>
        <item x="6822"/>
        <item x="8581"/>
        <item x="8461"/>
        <item x="3017"/>
        <item x="6807"/>
        <item x="2898"/>
        <item x="6586"/>
        <item x="1334"/>
        <item x="1613"/>
        <item x="3"/>
        <item x="183"/>
        <item x="9660"/>
        <item x="7358"/>
        <item x="473"/>
        <item x="2547"/>
        <item x="7448"/>
        <item x="4382"/>
        <item x="7896"/>
        <item x="990"/>
        <item x="447"/>
        <item x="5805"/>
        <item x="6841"/>
        <item x="4461"/>
        <item x="5819"/>
        <item x="6802"/>
        <item x="6381"/>
        <item x="3828"/>
        <item x="8081"/>
        <item x="7401"/>
        <item x="1741"/>
        <item x="7475"/>
        <item x="1873"/>
        <item x="4285"/>
        <item x="7971"/>
        <item x="2295"/>
        <item x="2097"/>
        <item x="6737"/>
        <item x="5144"/>
        <item x="9347"/>
        <item x="4271"/>
        <item x="9783"/>
        <item x="2919"/>
        <item x="8666"/>
        <item x="1658"/>
        <item x="5225"/>
        <item x="381"/>
        <item x="8900"/>
        <item x="6950"/>
        <item x="8365"/>
        <item x="8006"/>
        <item x="9972"/>
        <item x="8700"/>
        <item x="3932"/>
        <item x="834"/>
        <item x="8260"/>
        <item x="4570"/>
        <item x="7420"/>
        <item x="2705"/>
        <item x="2650"/>
        <item x="2480"/>
        <item x="7469"/>
        <item x="9807"/>
        <item x="9368"/>
        <item x="8299"/>
        <item x="9526"/>
        <item x="1021"/>
        <item x="1402"/>
        <item x="1299"/>
        <item x="7021"/>
        <item x="513"/>
        <item x="6438"/>
        <item x="5001"/>
        <item x="8620"/>
        <item x="8340"/>
        <item x="5133"/>
        <item x="7929"/>
        <item x="643"/>
        <item x="5166"/>
        <item x="739"/>
        <item x="4502"/>
        <item x="3549"/>
        <item x="974"/>
        <item x="2212"/>
        <item x="9602"/>
        <item x="8307"/>
        <item x="5036"/>
        <item x="3163"/>
        <item x="550"/>
        <item x="8409"/>
        <item x="2717"/>
        <item x="5637"/>
        <item x="4001"/>
        <item x="9918"/>
        <item x="7841"/>
        <item x="6704"/>
        <item x="2493"/>
        <item x="1960"/>
        <item x="6561"/>
        <item x="449"/>
        <item x="8961"/>
        <item x="7524"/>
        <item x="1619"/>
        <item x="4936"/>
        <item x="6446"/>
        <item x="760"/>
        <item x="3052"/>
        <item x="6799"/>
        <item x="7066"/>
        <item x="9097"/>
        <item x="7631"/>
        <item x="152"/>
        <item x="2196"/>
        <item x="9390"/>
        <item x="5235"/>
        <item x="4979"/>
        <item x="7128"/>
        <item x="5308"/>
        <item x="2515"/>
        <item x="7490"/>
        <item x="918"/>
        <item x="4607"/>
        <item x="7852"/>
        <item x="1802"/>
        <item x="1512"/>
        <item x="3174"/>
        <item x="7069"/>
        <item x="7156"/>
        <item x="4680"/>
        <item x="163"/>
        <item x="606"/>
        <item x="5795"/>
        <item x="801"/>
        <item x="5990"/>
        <item x="4989"/>
        <item x="9794"/>
        <item x="7888"/>
        <item x="6038"/>
        <item x="2447"/>
        <item x="6291"/>
        <item x="6725"/>
        <item x="5820"/>
        <item x="3323"/>
        <item x="3536"/>
        <item x="5446"/>
        <item x="3617"/>
        <item x="4350"/>
        <item x="8743"/>
        <item x="8038"/>
        <item x="4142"/>
        <item x="5176"/>
        <item x="1968"/>
        <item x="4421"/>
        <item x="4083"/>
        <item x="884"/>
        <item x="816"/>
        <item x="5642"/>
        <item x="909"/>
        <item x="7373"/>
        <item x="7710"/>
        <item x="1894"/>
        <item x="6059"/>
        <item x="7630"/>
        <item x="3474"/>
        <item x="5254"/>
        <item x="1514"/>
        <item x="7431"/>
        <item x="4016"/>
        <item x="8646"/>
        <item x="8441"/>
        <item x="7277"/>
        <item x="1878"/>
        <item x="437"/>
        <item x="659"/>
        <item x="2342"/>
        <item x="4786"/>
        <item x="1089"/>
        <item x="6849"/>
        <item x="4956"/>
        <item x="2367"/>
        <item x="4884"/>
        <item x="9932"/>
        <item x="7024"/>
        <item x="7794"/>
        <item x="2363"/>
        <item x="8180"/>
        <item x="7220"/>
        <item x="1408"/>
        <item x="2647"/>
        <item x="294"/>
        <item x="5525"/>
        <item x="8550"/>
        <item x="4693"/>
        <item x="6943"/>
        <item x="6211"/>
        <item x="7891"/>
        <item x="240"/>
        <item x="3140"/>
        <item x="6105"/>
        <item x="3321"/>
        <item x="2636"/>
        <item x="930"/>
        <item x="3521"/>
        <item x="6431"/>
        <item x="7867"/>
        <item x="2762"/>
        <item x="864"/>
        <item x="1672"/>
        <item x="5985"/>
        <item x="2293"/>
        <item x="518"/>
        <item x="2817"/>
        <item x="242"/>
        <item x="184"/>
        <item x="2881"/>
        <item x="4453"/>
        <item x="1796"/>
        <item x="7870"/>
        <item x="6340"/>
        <item x="6384"/>
        <item x="1381"/>
        <item x="8645"/>
        <item x="5658"/>
        <item x="1726"/>
        <item x="8824"/>
        <item x="3429"/>
        <item x="540"/>
        <item x="770"/>
        <item x="6401"/>
        <item x="7955"/>
        <item x="120"/>
        <item x="4850"/>
        <item x="4530"/>
        <item x="6667"/>
        <item x="6736"/>
        <item x="6035"/>
        <item x="485"/>
        <item x="5651"/>
        <item x="4696"/>
        <item x="5505"/>
        <item x="4597"/>
        <item x="6569"/>
        <item x="3838"/>
        <item x="9252"/>
        <item x="2695"/>
        <item x="6651"/>
        <item x="2770"/>
        <item x="2934"/>
        <item x="931"/>
        <item x="4748"/>
        <item x="4524"/>
        <item x="7799"/>
        <item x="314"/>
        <item x="7751"/>
        <item x="6046"/>
        <item x="778"/>
        <item x="9483"/>
        <item x="6853"/>
        <item x="8359"/>
        <item x="8529"/>
        <item x="4729"/>
        <item x="1322"/>
        <item x="2067"/>
        <item x="3766"/>
        <item x="7934"/>
        <item x="8018"/>
        <item x="486"/>
        <item x="6337"/>
        <item x="2742"/>
        <item x="5734"/>
        <item x="5652"/>
        <item x="5248"/>
        <item x="1495"/>
        <item x="1940"/>
        <item x="3993"/>
        <item x="5627"/>
        <item x="8187"/>
        <item x="2935"/>
        <item x="6440"/>
        <item x="208"/>
        <item x="591"/>
        <item x="5352"/>
        <item x="3512"/>
        <item x="4559"/>
        <item x="3130"/>
        <item x="9757"/>
        <item x="2527"/>
        <item x="7720"/>
        <item x="8327"/>
        <item x="9489"/>
        <item x="7062"/>
        <item x="5916"/>
        <item x="3171"/>
        <item x="6968"/>
        <item x="2080"/>
        <item x="9400"/>
        <item x="4934"/>
        <item x="6546"/>
        <item x="844"/>
        <item x="4911"/>
        <item x="658"/>
        <item x="9642"/>
        <item x="3158"/>
        <item x="3272"/>
        <item x="3815"/>
        <item x="1911"/>
        <item x="7637"/>
        <item x="7965"/>
        <item x="981"/>
        <item x="2615"/>
        <item x="3637"/>
        <item x="6207"/>
        <item x="2294"/>
        <item x="6284"/>
        <item x="8470"/>
        <item x="746"/>
        <item x="1271"/>
        <item x="2506"/>
        <item x="3793"/>
        <item x="9574"/>
        <item x="8227"/>
        <item x="9469"/>
        <item x="193"/>
        <item x="536"/>
        <item x="5812"/>
        <item x="9480"/>
        <item x="3850"/>
        <item x="3792"/>
        <item x="5506"/>
        <item x="3618"/>
        <item x="5279"/>
        <item x="2360"/>
        <item x="5164"/>
        <item x="9196"/>
        <item x="3615"/>
        <item x="6940"/>
        <item x="4345"/>
        <item x="6352"/>
        <item x="4175"/>
        <item x="89"/>
        <item x="5085"/>
        <item x="6749"/>
        <item x="2836"/>
        <item x="7313"/>
        <item x="5957"/>
        <item x="7588"/>
        <item x="5204"/>
        <item x="2939"/>
        <item x="2281"/>
        <item x="2904"/>
        <item x="6908"/>
        <item x="2675"/>
        <item x="2473"/>
        <item x="1558"/>
        <item x="839"/>
        <item x="1568"/>
        <item x="9019"/>
        <item x="4127"/>
        <item x="5736"/>
        <item x="4110"/>
        <item x="3761"/>
        <item x="1091"/>
        <item x="478"/>
        <item x="3083"/>
        <item x="4395"/>
        <item x="9706"/>
        <item x="6706"/>
        <item x="3439"/>
        <item x="6206"/>
        <item x="8084"/>
        <item x="3734"/>
        <item x="3714"/>
        <item x="5012"/>
        <item x="7862"/>
        <item x="7693"/>
        <item x="7398"/>
        <item x="2474"/>
        <item x="8463"/>
        <item x="3709"/>
        <item x="7442"/>
        <item x="3595"/>
        <item x="9337"/>
        <item x="3386"/>
        <item x="5090"/>
        <item x="4155"/>
        <item x="8466"/>
        <item x="2131"/>
        <item x="2993"/>
        <item x="7529"/>
        <item x="4537"/>
        <item x="8143"/>
        <item x="5618"/>
        <item x="3132"/>
        <item x="5382"/>
        <item x="5572"/>
        <item x="2656"/>
        <item x="594"/>
        <item x="9473"/>
        <item x="6955"/>
        <item x="3110"/>
        <item x="3508"/>
        <item x="8722"/>
        <item x="5184"/>
        <item x="2119"/>
        <item x="6045"/>
        <item x="6906"/>
        <item x="9505"/>
        <item x="5750"/>
        <item x="3808"/>
        <item x="2220"/>
        <item x="3225"/>
        <item x="7721"/>
        <item x="9195"/>
        <item x="4647"/>
        <item x="7399"/>
        <item x="771"/>
        <item x="2676"/>
        <item x="1105"/>
        <item x="5941"/>
        <item x="6608"/>
        <item x="9508"/>
        <item x="1036"/>
        <item x="9929"/>
        <item x="3359"/>
        <item x="9925"/>
        <item x="4098"/>
        <item x="7775"/>
        <item x="2313"/>
        <item x="4456"/>
        <item x="5925"/>
        <item x="3880"/>
        <item x="1858"/>
        <item x="3149"/>
        <item x="4308"/>
        <item x="9157"/>
        <item x="3090"/>
        <item x="973"/>
        <item x="3798"/>
        <item x="8328"/>
        <item x="2714"/>
        <item x="3097"/>
        <item x="7098"/>
        <item x="2858"/>
        <item x="6473"/>
        <item x="4931"/>
        <item x="1337"/>
        <item x="3010"/>
        <item x="3148"/>
        <item x="5046"/>
        <item x="4251"/>
        <item x="3675"/>
        <item x="814"/>
        <item x="750"/>
        <item x="102"/>
        <item x="8857"/>
        <item x="6998"/>
        <item x="6087"/>
        <item x="8351"/>
        <item x="2391"/>
        <item x="3027"/>
        <item x="4566"/>
        <item x="9500"/>
        <item x="156"/>
        <item x="3755"/>
        <item x="3858"/>
        <item x="5575"/>
        <item x="8763"/>
        <item x="2979"/>
        <item x="5784"/>
        <item x="8622"/>
        <item x="2254"/>
        <item x="3468"/>
        <item x="6333"/>
        <item x="8000"/>
        <item x="69"/>
        <item x="7058"/>
        <item x="2494"/>
        <item x="4806"/>
        <item x="8903"/>
        <item x="4529"/>
        <item x="6508"/>
        <item x="3091"/>
        <item x="9164"/>
        <item x="9796"/>
        <item x="8004"/>
        <item x="9936"/>
        <item x="2835"/>
        <item x="7615"/>
        <item x="5296"/>
        <item x="9093"/>
        <item x="2678"/>
        <item x="6287"/>
        <item x="6164"/>
        <item x="4000"/>
        <item x="5379"/>
        <item x="8341"/>
        <item x="3806"/>
        <item x="8932"/>
        <item x="4343"/>
        <item x="4351"/>
        <item x="1200"/>
        <item x="7365"/>
        <item x="870"/>
        <item x="1556"/>
        <item x="1343"/>
        <item x="8239"/>
        <item x="3967"/>
        <item x="2206"/>
        <item x="230"/>
        <item x="3506"/>
        <item x="3902"/>
        <item x="4097"/>
        <item x="5910"/>
        <item x="4040"/>
        <item x="3987"/>
        <item x="5986"/>
        <item x="3373"/>
        <item x="7519"/>
        <item x="3475"/>
        <item x="1415"/>
        <item x="5123"/>
        <item x="8390"/>
        <item x="7756"/>
        <item x="6671"/>
        <item x="2491"/>
        <item x="7032"/>
        <item x="6868"/>
        <item x="3905"/>
        <item x="8576"/>
        <item x="4132"/>
        <item x="2823"/>
        <item x="6304"/>
        <item x="913"/>
        <item x="7542"/>
        <item x="4494"/>
        <item x="4903"/>
        <item x="9762"/>
        <item x="8471"/>
        <item x="2044"/>
        <item x="4994"/>
        <item x="8031"/>
        <item x="58"/>
        <item x="6355"/>
        <item x="6407"/>
        <item x="9003"/>
        <item x="211"/>
        <item x="3647"/>
        <item x="9107"/>
        <item x="6622"/>
        <item x="4732"/>
        <item x="7714"/>
        <item x="9826"/>
        <item x="3753"/>
        <item x="4187"/>
        <item x="8288"/>
        <item x="8206"/>
        <item x="2685"/>
        <item x="3030"/>
        <item x="7160"/>
        <item x="9049"/>
        <item x="9175"/>
        <item x="4310"/>
        <item x="5685"/>
        <item x="881"/>
        <item x="2320"/>
        <item x="6720"/>
        <item x="1344"/>
        <item x="8421"/>
        <item x="3485"/>
        <item x="2608"/>
        <item x="9548"/>
        <item x="3874"/>
        <item x="6264"/>
        <item x="889"/>
        <item x="4792"/>
        <item x="2203"/>
        <item x="5128"/>
        <item x="5859"/>
        <item x="6023"/>
        <item x="6806"/>
        <item x="7746"/>
        <item x="3356"/>
        <item x="7562"/>
        <item x="6901"/>
        <item x="7282"/>
        <item x="6506"/>
        <item x="6474"/>
        <item x="2448"/>
        <item x="3994"/>
        <item x="9249"/>
        <item x="8898"/>
        <item x="1258"/>
        <item x="8834"/>
        <item x="5915"/>
        <item x="1733"/>
        <item x="3365"/>
        <item x="4624"/>
        <item x="1814"/>
        <item x="2604"/>
        <item x="6573"/>
        <item x="2633"/>
        <item x="8292"/>
        <item x="8771"/>
        <item x="8192"/>
        <item x="8672"/>
        <item x="5055"/>
        <item x="4467"/>
        <item x="1114"/>
        <item x="1438"/>
        <item x="1483"/>
        <item x="8650"/>
        <item x="4225"/>
        <item x="9628"/>
        <item x="1835"/>
        <item x="9782"/>
        <item x="94"/>
        <item x="3956"/>
        <item x="653"/>
        <item x="9803"/>
        <item x="5181"/>
        <item x="5337"/>
        <item x="1882"/>
        <item x="9821"/>
        <item x="6576"/>
        <item x="7638"/>
        <item x="9536"/>
        <item x="85"/>
        <item x="9786"/>
        <item x="9144"/>
        <item x="7580"/>
        <item x="2456"/>
        <item x="8540"/>
        <item x="4868"/>
        <item x="9029"/>
        <item x="226"/>
        <item x="9921"/>
        <item x="8361"/>
        <item x="9677"/>
        <item x="6361"/>
        <item x="3436"/>
        <item x="1891"/>
        <item x="4045"/>
        <item x="9827"/>
        <item x="4798"/>
        <item x="3098"/>
        <item x="2244"/>
        <item x="9381"/>
        <item x="195"/>
        <item x="4735"/>
        <item x="6434"/>
        <item x="1452"/>
        <item x="907"/>
        <item x="371"/>
        <item x="1963"/>
        <item x="4592"/>
        <item x="8415"/>
        <item x="4560"/>
        <item x="3573"/>
        <item x="2943"/>
        <item x="2977"/>
        <item x="6565"/>
        <item x="5492"/>
        <item x="7750"/>
        <item x="2267"/>
        <item x="6728"/>
        <item x="2341"/>
        <item x="8091"/>
        <item x="3631"/>
        <item x="8507"/>
        <item x="8699"/>
        <item x="3322"/>
        <item x="3951"/>
        <item x="5104"/>
        <item x="2825"/>
        <item x="8298"/>
        <item x="1938"/>
        <item x="4916"/>
        <item x="9005"/>
        <item x="7377"/>
        <item x="735"/>
        <item x="6265"/>
        <item x="4433"/>
        <item x="3519"/>
        <item x="3670"/>
        <item x="1644"/>
        <item x="4800"/>
        <item x="616"/>
        <item x="7200"/>
        <item x="2451"/>
        <item x="5189"/>
        <item x="2222"/>
        <item x="4257"/>
        <item x="8079"/>
        <item x="5263"/>
        <item x="9894"/>
        <item x="1697"/>
        <item x="475"/>
        <item x="3510"/>
        <item x="7712"/>
        <item x="5586"/>
        <item x="7316"/>
        <item x="5532"/>
        <item x="6075"/>
        <item x="8434"/>
        <item x="8320"/>
        <item x="4958"/>
        <item x="9769"/>
        <item x="2137"/>
        <item x="7764"/>
        <item x="9136"/>
        <item x="232"/>
        <item x="464"/>
        <item x="4927"/>
        <item x="3095"/>
        <item x="5406"/>
        <item x="1516"/>
        <item x="4150"/>
        <item x="1506"/>
        <item x="9595"/>
        <item x="538"/>
        <item x="9415"/>
        <item x="8688"/>
        <item x="4713"/>
        <item x="8806"/>
        <item x="2112"/>
        <item x="5936"/>
        <item x="1692"/>
        <item x="57"/>
        <item x="189"/>
        <item x="6268"/>
        <item x="3623"/>
        <item x="9167"/>
        <item x="4228"/>
        <item x="4237"/>
        <item x="932"/>
        <item x="9635"/>
        <item x="5143"/>
        <item x="3537"/>
        <item x="8480"/>
        <item x="1199"/>
        <item x="8949"/>
        <item x="537"/>
        <item x="3298"/>
        <item x="2940"/>
        <item x="5711"/>
        <item x="4975"/>
        <item x="5004"/>
        <item x="8957"/>
        <item x="5386"/>
        <item x="4117"/>
        <item x="9968"/>
        <item x="2184"/>
        <item x="2743"/>
        <item x="4384"/>
        <item x="786"/>
        <item x="3278"/>
        <item x="669"/>
        <item x="1702"/>
        <item x="4714"/>
        <item x="5816"/>
        <item x="9689"/>
        <item x="8013"/>
        <item x="5120"/>
        <item x="4878"/>
        <item x="2092"/>
        <item x="9774"/>
        <item x="6409"/>
        <item x="6846"/>
        <item x="5490"/>
        <item x="5579"/>
        <item x="4380"/>
        <item x="4422"/>
        <item x="799"/>
        <item x="281"/>
        <item x="3325"/>
        <item x="4148"/>
        <item x="2308"/>
        <item x="611"/>
        <item x="2208"/>
        <item x="3288"/>
        <item x="9113"/>
        <item x="392"/>
        <item x="5631"/>
        <item x="8979"/>
        <item x="5419"/>
        <item x="9648"/>
        <item x="1254"/>
        <item x="4925"/>
        <item x="339"/>
        <item x="9242"/>
        <item x="9795"/>
        <item x="6455"/>
        <item x="1760"/>
        <item x="8174"/>
        <item x="3005"/>
        <item x="7613"/>
        <item x="3502"/>
        <item x="4186"/>
        <item x="133"/>
        <item x="8357"/>
        <item x="1880"/>
        <item x="5507"/>
        <item x="2228"/>
        <item x="4414"/>
        <item x="186"/>
        <item x="3864"/>
        <item x="4448"/>
        <item x="6022"/>
        <item x="2818"/>
        <item x="3310"/>
        <item x="1872"/>
        <item x="6740"/>
        <item x="2326"/>
        <item x="641"/>
        <item x="6131"/>
        <item x="247"/>
        <item x="6062"/>
        <item x="1488"/>
        <item x="5380"/>
        <item x="7508"/>
        <item x="5995"/>
        <item x="7031"/>
        <item x="2063"/>
        <item x="7999"/>
        <item x="6462"/>
        <item x="2240"/>
        <item x="6648"/>
        <item x="5847"/>
        <item x="509"/>
        <item x="5580"/>
        <item x="4534"/>
        <item x="9822"/>
        <item x="5856"/>
        <item x="3099"/>
        <item x="8547"/>
        <item x="9215"/>
        <item x="7993"/>
        <item x="8454"/>
        <item x="4819"/>
        <item x="9472"/>
        <item x="7931"/>
        <item x="7518"/>
        <item x="8382"/>
        <item x="1426"/>
        <item x="9394"/>
        <item x="8839"/>
        <item x="5439"/>
        <item x="8350"/>
        <item x="6024"/>
        <item x="4288"/>
        <item x="1329"/>
        <item x="988"/>
        <item x="6074"/>
        <item x="7378"/>
        <item x="935"/>
        <item x="4904"/>
        <item x="1186"/>
        <item x="8095"/>
        <item x="561"/>
        <item x="7473"/>
        <item x="3622"/>
        <item x="5216"/>
        <item x="6323"/>
        <item x="4073"/>
        <item x="3320"/>
        <item x="2016"/>
        <item x="7093"/>
        <item x="1117"/>
        <item x="8029"/>
        <item x="3258"/>
        <item x="7087"/>
        <item x="4572"/>
        <item x="4301"/>
        <item x="1725"/>
        <item x="9525"/>
        <item x="1135"/>
        <item x="4394"/>
        <item x="31"/>
        <item x="6224"/>
        <item x="1594"/>
        <item x="1051"/>
        <item x="9640"/>
        <item x="2333"/>
        <item x="4463"/>
        <item x="6584"/>
        <item x="4081"/>
        <item x="3044"/>
        <item x="4336"/>
        <item x="3492"/>
        <item x="8712"/>
        <item x="2468"/>
        <item x="8531"/>
        <item x="1617"/>
        <item x="4438"/>
        <item x="1198"/>
        <item x="7759"/>
        <item x="976"/>
        <item x="3918"/>
        <item x="4759"/>
        <item x="9914"/>
        <item x="9221"/>
        <item x="5064"/>
        <item x="1834"/>
        <item x="5106"/>
        <item x="4482"/>
        <item x="946"/>
        <item x="7203"/>
        <item x="9089"/>
        <item x="525"/>
        <item x="2788"/>
        <item x="2518"/>
        <item x="8183"/>
        <item x="5299"/>
        <item x="7425"/>
        <item x="1191"/>
        <item x="6914"/>
        <item x="4855"/>
        <item x="2579"/>
        <item x="1428"/>
        <item x="2045"/>
        <item x="1441"/>
        <item x="788"/>
        <item x="8457"/>
        <item x="5866"/>
        <item x="5663"/>
        <item x="8159"/>
        <item x="2207"/>
        <item x="3820"/>
        <item x="3447"/>
        <item x="4214"/>
        <item x="4995"/>
        <item x="5813"/>
        <item x="2142"/>
        <item x="3137"/>
        <item x="3765"/>
        <item x="6245"/>
        <item x="4886"/>
        <item x="4236"/>
        <item x="4392"/>
        <item x="822"/>
        <item x="1183"/>
        <item x="5350"/>
        <item x="8113"/>
        <item x="8309"/>
        <item x="2318"/>
        <item x="3729"/>
        <item x="7723"/>
        <item x="9319"/>
        <item x="8416"/>
        <item x="7439"/>
        <item x="7878"/>
        <item x="2739"/>
        <item x="2975"/>
        <item x="1907"/>
        <item x="5038"/>
        <item x="6282"/>
        <item x="4449"/>
        <item x="8812"/>
        <item x="4064"/>
        <item x="6145"/>
        <item x="7344"/>
        <item x="59"/>
        <item x="1500"/>
        <item x="2976"/>
        <item x="1686"/>
        <item x="5440"/>
        <item x="2401"/>
        <item x="8845"/>
        <item x="4368"/>
        <item x="8820"/>
        <item x="8553"/>
        <item x="7884"/>
        <item x="6792"/>
        <item x="5954"/>
        <item x="3693"/>
        <item x="4939"/>
        <item x="1786"/>
        <item x="5027"/>
        <item x="2759"/>
        <item x="9370"/>
        <item x="6327"/>
        <item x="9567"/>
        <item x="8287"/>
        <item x="7925"/>
        <item x="1696"/>
        <item x="5612"/>
        <item x="154"/>
        <item x="1152"/>
        <item x="6300"/>
        <item x="91"/>
        <item x="3326"/>
        <item x="5194"/>
        <item x="5997"/>
        <item x="7299"/>
        <item x="5984"/>
        <item x="5370"/>
        <item x="3424"/>
        <item x="3576"/>
        <item x="2564"/>
        <item x="9434"/>
        <item x="3601"/>
        <item x="893"/>
        <item x="7787"/>
        <item x="7873"/>
        <item x="2256"/>
        <item x="2910"/>
        <item x="9626"/>
        <item x="1977"/>
        <item x="1763"/>
        <item x="7370"/>
        <item x="622"/>
        <item x="1782"/>
        <item x="4564"/>
        <item x="108"/>
        <item x="326"/>
        <item x="2945"/>
        <item x="5343"/>
        <item x="7243"/>
        <item x="9126"/>
        <item x="6995"/>
        <item x="1809"/>
        <item x="8920"/>
        <item x="687"/>
        <item x="4947"/>
        <item x="9666"/>
        <item x="8267"/>
        <item x="9317"/>
        <item x="2517"/>
        <item x="6617"/>
        <item x="9360"/>
        <item x="107"/>
        <item x="5129"/>
        <item x="8169"/>
        <item x="6979"/>
        <item x="2966"/>
        <item x="3087"/>
        <item x="1864"/>
        <item x="4769"/>
        <item x="113"/>
        <item x="5648"/>
        <item x="688"/>
        <item x="710"/>
        <item x="9906"/>
        <item x="5989"/>
        <item x="4609"/>
        <item x="6135"/>
        <item x="2198"/>
        <item x="3988"/>
        <item x="7813"/>
        <item x="1102"/>
        <item x="2135"/>
        <item x="320"/>
        <item x="3598"/>
        <item x="1551"/>
        <item x="7509"/>
        <item x="1548"/>
        <item x="6010"/>
        <item x="894"/>
        <item x="5033"/>
        <item x="1409"/>
        <item x="4002"/>
        <item x="1326"/>
        <item x="4771"/>
        <item x="8887"/>
        <item x="6923"/>
        <item x="455"/>
        <item x="9082"/>
        <item x="6912"/>
        <item x="1037"/>
        <item x="1072"/>
        <item x="6489"/>
        <item x="389"/>
        <item x="6659"/>
        <item x="1477"/>
        <item x="4600"/>
        <item x="6174"/>
        <item x="6598"/>
        <item x="9910"/>
        <item x="7642"/>
        <item x="3250"/>
        <item x="3301"/>
        <item x="2800"/>
        <item x="246"/>
        <item x="5529"/>
        <item x="675"/>
        <item x="352"/>
        <item x="7890"/>
        <item x="6609"/>
        <item x="4037"/>
        <item x="5802"/>
        <item x="7831"/>
        <item x="2795"/>
        <item x="3331"/>
        <item x="7923"/>
        <item x="1120"/>
        <item x="74"/>
        <item x="7132"/>
        <item x="2700"/>
        <item x="2567"/>
        <item x="7040"/>
        <item x="9076"/>
        <item x="1417"/>
        <item x="3894"/>
        <item x="5436"/>
        <item x="5684"/>
        <item x="2914"/>
        <item x="5330"/>
        <item x="3535"/>
        <item x="2572"/>
        <item x="7060"/>
        <item x="1734"/>
        <item x="3871"/>
        <item x="1576"/>
        <item x="6192"/>
        <item x="7830"/>
        <item x="2937"/>
        <item x="9892"/>
        <item x="169"/>
        <item x="5659"/>
        <item x="6527"/>
        <item x="9509"/>
        <item x="2970"/>
        <item x="8372"/>
        <item x="4297"/>
        <item x="4720"/>
        <item x="9991"/>
        <item x="3507"/>
        <item x="1366"/>
        <item x="3405"/>
        <item x="2846"/>
        <item x="275"/>
        <item x="2233"/>
        <item x="9537"/>
        <item x="2971"/>
        <item x="5688"/>
        <item x="772"/>
        <item x="4889"/>
        <item x="1637"/>
        <item x="8855"/>
        <item x="5239"/>
        <item x="216"/>
        <item x="3259"/>
        <item x="4907"/>
        <item x="655"/>
        <item x="173"/>
        <item x="6779"/>
        <item x="5010"/>
        <item x="2311"/>
        <item x="9116"/>
        <item x="6255"/>
        <item x="8225"/>
        <item x="6272"/>
        <item x="741"/>
        <item x="6366"/>
        <item x="8219"/>
        <item x="8624"/>
        <item x="1373"/>
        <item x="5354"/>
        <item x="487"/>
        <item x="6603"/>
        <item x="5578"/>
        <item x="7185"/>
        <item x="343"/>
        <item x="6578"/>
        <item x="4039"/>
        <item x="1623"/>
        <item x="7177"/>
        <item x="7739"/>
        <item x="9616"/>
        <item x="6458"/>
        <item x="4332"/>
        <item x="9398"/>
        <item x="49"/>
        <item x="9119"/>
        <item x="4373"/>
        <item x="7006"/>
        <item x="2507"/>
        <item x="3157"/>
        <item x="6764"/>
        <item x="4595"/>
        <item x="3318"/>
        <item x="3211"/>
        <item x="5256"/>
        <item x="2123"/>
        <item x="543"/>
        <item x="8861"/>
        <item x="1535"/>
        <item x="3996"/>
        <item x="7165"/>
        <item x="5433"/>
        <item x="9899"/>
        <item x="4917"/>
        <item x="5041"/>
        <item x="1679"/>
        <item x="4372"/>
        <item x="6283"/>
        <item x="2177"/>
        <item x="8567"/>
        <item x="6375"/>
        <item x="7970"/>
        <item x="6419"/>
        <item x="7941"/>
        <item x="8874"/>
        <item x="3963"/>
        <item x="4423"/>
        <item x="1210"/>
        <item x="639"/>
        <item x="5463"/>
        <item x="8154"/>
        <item x="7330"/>
        <item x="4509"/>
        <item x="956"/>
        <item x="4177"/>
        <item x="1197"/>
        <item x="1743"/>
        <item x="7895"/>
        <item x="5764"/>
        <item x="6162"/>
        <item x="4976"/>
        <item x="7755"/>
        <item x="9675"/>
        <item x="7707"/>
        <item x="4435"/>
        <item x="9890"/>
        <item x="4606"/>
        <item x="6626"/>
        <item x="1824"/>
        <item x="3369"/>
        <item x="8039"/>
        <item x="7180"/>
        <item x="7487"/>
        <item x="3494"/>
        <item x="3570"/>
        <item x="8043"/>
        <item x="3941"/>
        <item x="8829"/>
        <item x="3176"/>
        <item x="9254"/>
        <item x="6391"/>
        <item x="8177"/>
        <item x="3546"/>
        <item x="8210"/>
        <item x="6597"/>
        <item x="532"/>
        <item x="4244"/>
        <item x="7871"/>
        <item x="7697"/>
        <item x="3006"/>
        <item x="8993"/>
        <item x="4662"/>
        <item x="8073"/>
        <item x="4991"/>
        <item x="4284"/>
        <item x="4921"/>
        <item x="3883"/>
        <item x="8129"/>
        <item x="6707"/>
        <item x="5870"/>
        <item x="1090"/>
        <item x="583"/>
        <item x="7506"/>
        <item x="8852"/>
        <item x="2502"/>
        <item x="5827"/>
        <item x="2056"/>
        <item x="3791"/>
        <item x="6368"/>
        <item x="9446"/>
        <item x="9302"/>
        <item x="3531"/>
        <item x="9867"/>
        <item x="7015"/>
        <item x="9335"/>
        <item x="4169"/>
        <item x="2037"/>
        <item x="7474"/>
        <item x="1311"/>
        <item x="4241"/>
        <item x="2072"/>
        <item x="9336"/>
        <item x="8818"/>
        <item x="435"/>
        <item x="2380"/>
        <item x="2373"/>
        <item x="4815"/>
        <item x="488"/>
        <item x="244"/>
        <item x="9582"/>
        <item x="3896"/>
        <item x="5836"/>
        <item x="6057"/>
        <item x="4915"/>
        <item x="2334"/>
        <item x="8198"/>
        <item x="3092"/>
        <item x="2205"/>
        <item x="579"/>
        <item x="9848"/>
        <item x="9270"/>
        <item x="8625"/>
        <item x="3660"/>
        <item x="2887"/>
        <item x="873"/>
        <item x="3525"/>
        <item x="701"/>
        <item x="8272"/>
        <item x="6592"/>
        <item x="5245"/>
        <item x="2538"/>
        <item x="4698"/>
        <item x="5976"/>
        <item x="7557"/>
        <item x="7879"/>
        <item x="7814"/>
        <item x="3515"/>
        <item x="7523"/>
        <item x="566"/>
        <item x="725"/>
        <item x="5871"/>
        <item x="3901"/>
        <item x="6492"/>
        <item x="9266"/>
        <item x="5220"/>
        <item x="1116"/>
        <item x="5545"/>
        <item x="2856"/>
        <item x="1406"/>
        <item x="4552"/>
        <item x="9095"/>
        <item x="627"/>
        <item x="4051"/>
        <item x="9753"/>
        <item x="6766"/>
        <item x="3407"/>
        <item x="950"/>
        <item x="1642"/>
        <item x="5408"/>
        <item x="9590"/>
        <item x="4648"/>
        <item x="8615"/>
        <item x="4906"/>
        <item x="2525"/>
        <item x="1350"/>
        <item x="440"/>
        <item x="2406"/>
        <item x="8537"/>
        <item x="8944"/>
        <item x="2160"/>
        <item x="458"/>
        <item x="5647"/>
        <item x="1622"/>
        <item x="3159"/>
        <item x="5527"/>
        <item x="100"/>
        <item x="6311"/>
        <item x="8519"/>
        <item x="1295"/>
        <item x="6335"/>
        <item x="2756"/>
        <item x="5844"/>
        <item x="1510"/>
        <item x="3057"/>
        <item x="9457"/>
        <item x="7148"/>
        <item x="652"/>
        <item x="6945"/>
        <item x="2132"/>
        <item x="5993"/>
        <item x="9909"/>
        <item x="1229"/>
        <item x="6518"/>
        <item x="7989"/>
        <item x="6533"/>
        <item x="340"/>
        <item x="2483"/>
        <item x="3126"/>
        <item x="3053"/>
        <item x="8940"/>
        <item x="3152"/>
        <item x="7882"/>
        <item x="9194"/>
        <item x="3943"/>
        <item x="3121"/>
        <item x="5926"/>
        <item x="9045"/>
        <item x="1610"/>
        <item x="1298"/>
        <item x="8918"/>
        <item x="927"/>
        <item x="206"/>
        <item x="9353"/>
        <item x="6098"/>
        <item x="1230"/>
        <item x="6924"/>
        <item x="7661"/>
        <item x="3186"/>
        <item x="9274"/>
        <item x="9436"/>
        <item x="2687"/>
        <item x="9528"/>
        <item x="7939"/>
        <item x="8514"/>
        <item x="5845"/>
        <item x="8492"/>
        <item x="3579"/>
        <item x="1589"/>
        <item x="5591"/>
        <item x="2645"/>
        <item x="1144"/>
        <item x="941"/>
        <item x="6589"/>
        <item x="9374"/>
        <item x="5092"/>
        <item x="7619"/>
        <item x="2463"/>
        <item x="912"/>
        <item x="6530"/>
        <item x="5213"/>
        <item x="3705"/>
        <item x="3153"/>
        <item x="6555"/>
        <item x="5779"/>
        <item x="4997"/>
        <item x="9695"/>
        <item x="755"/>
        <item x="4418"/>
        <item x="5006"/>
        <item x="4974"/>
        <item x="9027"/>
        <item x="4021"/>
        <item x="5147"/>
        <item x="4475"/>
        <item x="1164"/>
        <item x="6286"/>
        <item x="5048"/>
        <item x="1846"/>
        <item x="1122"/>
        <item x="9816"/>
        <item x="697"/>
        <item x="382"/>
        <item x="8088"/>
        <item x="3419"/>
        <item x="4344"/>
        <item x="5695"/>
        <item x="4869"/>
        <item x="9188"/>
        <item x="3739"/>
        <item x="9885"/>
        <item x="8998"/>
        <item x="2312"/>
        <item x="8475"/>
        <item x="3313"/>
        <item x="2576"/>
        <item x="9945"/>
        <item x="2498"/>
        <item x="872"/>
        <item x="9707"/>
        <item x="8770"/>
        <item x="121"/>
        <item x="817"/>
        <item x="2905"/>
        <item x="9068"/>
        <item x="3839"/>
        <item x="7962"/>
        <item x="678"/>
        <item x="984"/>
        <item x="3238"/>
        <item x="4574"/>
        <item x="529"/>
        <item x="219"/>
        <item x="8950"/>
        <item x="9159"/>
        <item x="2376"/>
        <item x="303"/>
        <item x="2007"/>
        <item x="4158"/>
        <item x="324"/>
        <item x="9289"/>
        <item x="3913"/>
        <item x="7430"/>
        <item x="8557"/>
        <item x="6415"/>
        <item x="1655"/>
        <item x="7257"/>
        <item x="6143"/>
        <item x="8999"/>
        <item x="4034"/>
        <item x="6762"/>
        <item x="1817"/>
        <item x="2626"/>
        <item x="8858"/>
        <item x="1038"/>
        <item x="2255"/>
        <item x="8455"/>
        <item x="3960"/>
        <item x="7364"/>
        <item x="4088"/>
        <item x="9643"/>
        <item x="7510"/>
        <item x="1924"/>
        <item x="8893"/>
        <item x="7246"/>
        <item x="500"/>
        <item x="9960"/>
        <item x="5675"/>
        <item x="6080"/>
        <item x="9545"/>
        <item x="2247"/>
        <item x="6690"/>
        <item x="9838"/>
        <item x="46"/>
        <item x="6747"/>
        <item x="10"/>
        <item x="2345"/>
        <item x="4580"/>
        <item x="3646"/>
        <item x="9444"/>
        <item x="9761"/>
        <item x="5562"/>
        <item x="4558"/>
        <item x="9169"/>
        <item x="9973"/>
        <item x="6891"/>
        <item x="6664"/>
        <item x="2366"/>
        <item x="124"/>
        <item x="7051"/>
        <item x="4086"/>
        <item x="8897"/>
        <item x="3177"/>
        <item x="6453"/>
        <item x="7437"/>
        <item x="4705"/>
        <item x="7494"/>
        <item x="4762"/>
        <item x="6824"/>
        <item x="6837"/>
        <item x="6172"/>
        <item x="712"/>
        <item x="8841"/>
        <item x="3610"/>
        <item x="7019"/>
        <item x="9373"/>
        <item x="423"/>
        <item x="3205"/>
        <item x="5570"/>
        <item x="7039"/>
        <item x="1012"/>
        <item x="4"/>
        <item x="8649"/>
        <item x="2385"/>
        <item x="4274"/>
        <item x="1821"/>
        <item x="2952"/>
        <item x="5057"/>
        <item x="9727"/>
        <item x="1208"/>
        <item x="1906"/>
        <item x="8324"/>
        <item x="7538"/>
        <item x="5336"/>
        <item x="1347"/>
        <item x="8842"/>
        <item x="282"/>
        <item x="5589"/>
        <item x="6915"/>
        <item x="8714"/>
        <item x="4594"/>
        <item x="599"/>
        <item x="4908"/>
        <item x="4315"/>
        <item x="951"/>
        <item x="7298"/>
        <item x="8493"/>
        <item x="2884"/>
        <item x="3934"/>
        <item x="7133"/>
        <item x="1173"/>
        <item x="6751"/>
        <item x="8780"/>
        <item x="8443"/>
        <item x="305"/>
        <item x="4371"/>
        <item x="5882"/>
        <item x="6966"/>
        <item x="2411"/>
        <item x="8007"/>
        <item x="5014"/>
        <item x="1870"/>
        <item x="3466"/>
        <item x="5564"/>
        <item x="4804"/>
        <item x="8090"/>
        <item x="9601"/>
        <item x="9261"/>
        <item x="2188"/>
        <item x="6731"/>
        <item x="6750"/>
        <item x="4129"/>
        <item x="2588"/>
        <item x="1765"/>
        <item x="9542"/>
        <item x="4149"/>
        <item x="114"/>
        <item x="8293"/>
        <item x="749"/>
        <item x="1485"/>
        <item x="4367"/>
        <item x="7700"/>
        <item x="8191"/>
        <item x="2309"/>
        <item x="9694"/>
        <item x="3031"/>
        <item x="3912"/>
        <item x="5414"/>
        <item x="6385"/>
        <item x="9587"/>
        <item x="2165"/>
        <item x="8160"/>
        <item x="3562"/>
        <item x="5223"/>
        <item x="1681"/>
        <item x="8130"/>
        <item x="428"/>
        <item x="2426"/>
        <item x="9154"/>
        <item x="1843"/>
        <item x="9404"/>
        <item x="4741"/>
        <item x="6085"/>
        <item x="5713"/>
        <item x="1845"/>
        <item x="7952"/>
        <item x="7196"/>
        <item x="6713"/>
        <item x="1342"/>
        <item x="6168"/>
        <item x="7593"/>
        <item x="5886"/>
        <item x="3732"/>
        <item x="1113"/>
        <item x="4413"/>
        <item x="7324"/>
        <item x="7412"/>
        <item x="2262"/>
        <item x="4094"/>
        <item x="724"/>
        <item x="4827"/>
        <item x="3169"/>
        <item x="7106"/>
        <item x="4671"/>
        <item x="7136"/>
        <item x="4622"/>
        <item x="5655"/>
        <item x="7045"/>
        <item x="2900"/>
        <item x="6656"/>
        <item x="9752"/>
        <item x="985"/>
        <item x="333"/>
        <item x="5418"/>
        <item x="8110"/>
        <item x="4898"/>
        <item x="910"/>
        <item x="4703"/>
        <item x="595"/>
        <item x="7495"/>
        <item x="684"/>
        <item x="947"/>
        <item x="8246"/>
        <item x="2715"/>
        <item x="6073"/>
        <item x="1863"/>
        <item x="1223"/>
        <item x="6685"/>
        <item x="3955"/>
        <item x="5028"/>
        <item x="3277"/>
        <item x="2781"/>
        <item x="1593"/>
        <item x="899"/>
        <item x="7665"/>
        <item x="8179"/>
        <item x="7462"/>
        <item x="888"/>
        <item x="4536"/>
        <item x="3651"/>
        <item x="4650"/>
        <item x="9285"/>
        <item x="7033"/>
        <item x="6055"/>
        <item x="2018"/>
        <item x="387"/>
        <item x="1291"/>
        <item x="7956"/>
        <item x="2061"/>
        <item x="1616"/>
        <item x="8634"/>
        <item x="4562"/>
        <item x="5396"/>
        <item x="9837"/>
        <item x="5409"/>
        <item x="6676"/>
        <item x="3863"/>
        <item x="4685"/>
        <item x="6934"/>
        <item x="9342"/>
        <item x="6504"/>
        <item x="5192"/>
        <item x="8930"/>
        <item x="6583"/>
        <item x="8412"/>
        <item x="8948"/>
        <item x="6247"/>
        <item x="3897"/>
        <item x="7171"/>
        <item x="5375"/>
        <item x="4951"/>
        <item x="8439"/>
        <item x="2128"/>
        <item x="2464"/>
        <item x="450"/>
        <item x="1628"/>
        <item x="9345"/>
        <item x="5498"/>
        <item x="1429"/>
        <item x="8184"/>
        <item x="495"/>
        <item x="8647"/>
        <item x="6669"/>
        <item x="3351"/>
        <item x="7421"/>
        <item x="5096"/>
        <item x="3930"/>
        <item x="1833"/>
        <item x="3069"/>
        <item x="215"/>
        <item x="6173"/>
        <item x="3774"/>
        <item x="164"/>
        <item x="4707"/>
        <item x="2869"/>
        <item x="4721"/>
        <item x="6138"/>
        <item x="6776"/>
        <item x="3129"/>
        <item x="9521"/>
        <item x="7118"/>
        <item x="1109"/>
        <item x="7284"/>
        <item x="5431"/>
        <item x="469"/>
        <item x="4393"/>
        <item x="7653"/>
        <item x="9127"/>
        <item x="8139"/>
        <item x="3782"/>
        <item x="5423"/>
        <item x="451"/>
        <item x="8045"/>
        <item x="8769"/>
        <item x="1263"/>
        <item x="1666"/>
        <item x="7892"/>
        <item x="8969"/>
        <item x="6861"/>
        <item x="3730"/>
        <item x="7254"/>
        <item x="207"/>
        <item x="7798"/>
        <item x="5645"/>
        <item x="1482"/>
        <item x="2921"/>
        <item x="9482"/>
        <item x="8499"/>
        <item x="3400"/>
        <item x="8749"/>
        <item x="6191"/>
        <item x="181"/>
        <item x="9158"/>
        <item x="1047"/>
        <item x="9748"/>
        <item x="8153"/>
        <item x="4009"/>
        <item x="9511"/>
        <item x="1014"/>
        <item x="8828"/>
        <item x="803"/>
        <item x="9240"/>
        <item x="6342"/>
        <item x="9963"/>
        <item x="7729"/>
        <item x="1204"/>
        <item x="9733"/>
        <item x="7159"/>
        <item x="4106"/>
        <item x="430"/>
        <item x="5378"/>
        <item x="8774"/>
        <item x="1854"/>
        <item x="978"/>
        <item x="5517"/>
        <item x="573"/>
        <item x="4503"/>
        <item x="3289"/>
        <item x="6730"/>
        <item x="5262"/>
        <item x="7796"/>
        <item x="7947"/>
        <item x="5258"/>
        <item x="162"/>
        <item x="3944"/>
        <item x="4569"/>
        <item x="7304"/>
        <item x="794"/>
        <item x="3908"/>
        <item x="8265"/>
        <item x="1336"/>
        <item x="5454"/>
        <item x="2980"/>
        <item x="2435"/>
        <item x="481"/>
        <item x="4673"/>
        <item x="709"/>
        <item x="2972"/>
        <item x="1400"/>
        <item x="1016"/>
        <item x="8197"/>
        <item x="3050"/>
        <item x="476"/>
        <item x="3449"/>
        <item x="5887"/>
        <item x="7193"/>
        <item x="3213"/>
        <item x="6526"/>
        <item x="6705"/>
        <item x="9627"/>
        <item x="9849"/>
        <item x="5683"/>
        <item x="6178"/>
        <item x="7514"/>
        <item x="4966"/>
        <item x="4230"/>
        <item x="8511"/>
        <item x="6393"/>
        <item x="9831"/>
        <item x="5411"/>
        <item x="7078"/>
        <item x="7063"/>
        <item x="698"/>
        <item x="8116"/>
        <item x="3859"/>
        <item x="9184"/>
        <item x="2355"/>
        <item x="3654"/>
        <item x="7877"/>
        <item x="3668"/>
        <item x="3183"/>
        <item x="6471"/>
        <item x="1185"/>
        <item x="2133"/>
        <item x="4006"/>
        <item x="4152"/>
        <item x="9070"/>
        <item x="8632"/>
        <item x="6182"/>
        <item x="6390"/>
        <item x="8701"/>
        <item x="8815"/>
        <item x="7404"/>
        <item x="2287"/>
        <item x="2066"/>
        <item x="6484"/>
        <item x="7985"/>
        <item x="6357"/>
        <item x="3823"/>
        <item x="8521"/>
        <item x="4074"/>
        <item x="5756"/>
        <item x="1912"/>
        <item x="6760"/>
        <item x="4522"/>
        <item x="4825"/>
        <item x="4948"/>
        <item x="3423"/>
        <item x="7990"/>
        <item x="1706"/>
        <item x="7290"/>
        <item x="9691"/>
        <item x="2210"/>
        <item x="3865"/>
        <item x="7072"/>
        <item x="8659"/>
        <item x="9594"/>
        <item x="253"/>
        <item x="4338"/>
        <item x="8294"/>
        <item x="9424"/>
        <item x="9239"/>
        <item x="8231"/>
        <item x="4220"/>
        <item x="4656"/>
        <item x="5025"/>
        <item x="1919"/>
        <item x="5854"/>
        <item x="7625"/>
        <item x="7594"/>
        <item x="6496"/>
        <item x="250"/>
        <item x="6312"/>
        <item x="1720"/>
        <item x="7829"/>
        <item x="8141"/>
        <item x="8028"/>
        <item x="1712"/>
        <item x="3333"/>
        <item x="7761"/>
        <item x="2248"/>
        <item x="2769"/>
        <item x="6346"/>
        <item x="9990"/>
        <item x="586"/>
        <item x="7595"/>
        <item x="4420"/>
        <item x="5315"/>
        <item x="8317"/>
        <item x="1944"/>
        <item x="7287"/>
        <item x="876"/>
        <item x="7532"/>
        <item x="3656"/>
        <item x="4688"/>
        <item x="7570"/>
        <item x="672"/>
        <item x="3172"/>
        <item x="8200"/>
        <item x="8641"/>
        <item x="4734"/>
        <item x="8859"/>
        <item x="9148"/>
        <item x="6784"/>
        <item x="5509"/>
        <item x="170"/>
        <item x="278"/>
        <item x="7565"/>
        <item x="7023"/>
        <item x="8833"/>
        <item x="6126"/>
        <item x="9396"/>
        <item x="1654"/>
        <item x="5417"/>
        <item x="8866"/>
        <item x="2815"/>
        <item x="7164"/>
        <item x="4291"/>
        <item x="9722"/>
        <item x="2630"/>
        <item x="2307"/>
        <item x="462"/>
        <item x="1749"/>
        <item x="4157"/>
        <item x="2658"/>
        <item x="9092"/>
        <item x="2053"/>
        <item x="3390"/>
        <item x="3919"/>
        <item x="1189"/>
        <item x="911"/>
        <item x="8746"/>
        <item x="906"/>
        <item x="8083"/>
        <item x="3824"/>
        <item x="6430"/>
        <item x="8515"/>
        <item x="6392"/>
        <item x="2553"/>
        <item x="1148"/>
        <item x="1015"/>
        <item x="9523"/>
        <item x="711"/>
        <item x="8243"/>
        <item x="6687"/>
        <item x="835"/>
        <item x="9887"/>
        <item x="9316"/>
        <item x="9189"/>
        <item x="2265"/>
        <item x="445"/>
        <item x="1126"/>
        <item x="1501"/>
        <item x="2052"/>
        <item x="1504"/>
        <item x="6739"/>
        <item x="3524"/>
        <item x="6067"/>
        <item x="7597"/>
        <item x="6987"/>
        <item x="2583"/>
        <item x="7837"/>
        <item x="1713"/>
        <item x="9759"/>
        <item x="5669"/>
        <item x="5895"/>
        <item x="9016"/>
        <item x="8587"/>
        <item x="3181"/>
        <item x="3973"/>
        <item x="8933"/>
        <item x="7676"/>
        <item x="3626"/>
        <item x="596"/>
        <item x="8709"/>
        <item x="5843"/>
        <item x="9277"/>
        <item x="3613"/>
        <item x="9959"/>
        <item x="829"/>
        <item x="6049"/>
        <item x="8612"/>
        <item x="5676"/>
        <item x="8068"/>
        <item x="4754"/>
        <item x="6520"/>
        <item x="885"/>
        <item x="1361"/>
        <item x="2269"/>
        <item x="2680"/>
        <item x="9269"/>
        <item x="8653"/>
        <item x="2030"/>
        <item x="9532"/>
        <item x="3305"/>
        <item x="5661"/>
        <item x="143"/>
        <item x="3740"/>
        <item x="6646"/>
        <item x="7130"/>
        <item x="3224"/>
        <item x="5206"/>
        <item x="1287"/>
        <item x="570"/>
        <item x="3722"/>
        <item x="5393"/>
        <item x="5771"/>
        <item x="4474"/>
        <item x="1908"/>
        <item x="9926"/>
        <item x="1456"/>
        <item x="1128"/>
        <item x="4765"/>
        <item x="6297"/>
        <item x="7456"/>
        <item x="9847"/>
        <item x="648"/>
        <item x="3182"/>
        <item x="5740"/>
        <item x="8773"/>
        <item x="1464"/>
        <item x="6611"/>
        <item x="3612"/>
        <item x="6167"/>
        <item x="1468"/>
        <item x="499"/>
        <item x="3582"/>
        <item x="7493"/>
        <item x="995"/>
        <item x="4304"/>
        <item x="95"/>
        <item x="5720"/>
        <item x="8914"/>
        <item x="3389"/>
        <item x="9902"/>
        <item x="5868"/>
        <item x="8637"/>
        <item x="5364"/>
        <item x="5893"/>
        <item x="3123"/>
        <item x="393"/>
        <item x="4190"/>
        <item x="2083"/>
        <item x="4954"/>
        <item x="2225"/>
        <item x="6420"/>
        <item x="1465"/>
        <item x="9969"/>
        <item x="6552"/>
        <item x="9917"/>
        <item x="8450"/>
        <item x="3769"/>
        <item x="6878"/>
        <item x="7213"/>
        <item x="2192"/>
        <item x="6718"/>
        <item x="7865"/>
        <item x="7467"/>
        <item x="9518"/>
        <item x="6005"/>
        <item x="5000"/>
        <item x="9143"/>
        <item x="4639"/>
        <item x="5369"/>
        <item x="8186"/>
        <item x="6990"/>
        <item x="589"/>
        <item x="9919"/>
        <item x="4784"/>
        <item x="7626"/>
        <item x="4173"/>
        <item x="2446"/>
        <item x="3593"/>
        <item x="8426"/>
        <item x="2231"/>
        <item x="1097"/>
        <item x="6161"/>
        <item x="6936"/>
        <item x="7507"/>
        <item x="7914"/>
        <item x="1578"/>
        <item x="6729"/>
        <item x="212"/>
        <item x="8446"/>
        <item x="9125"/>
        <item x="8814"/>
        <item x="4654"/>
        <item x="8850"/>
        <item x="1752"/>
        <item x="1053"/>
        <item x="279"/>
        <item x="1290"/>
        <item x="8750"/>
        <item x="8545"/>
        <item x="8747"/>
        <item x="1508"/>
        <item x="9153"/>
        <item x="4809"/>
        <item x="3862"/>
        <item x="4072"/>
        <item x="987"/>
        <item x="745"/>
        <item x="6866"/>
        <item x="7551"/>
        <item x="6783"/>
        <item x="272"/>
        <item x="6411"/>
        <item x="2042"/>
        <item x="3262"/>
        <item x="4218"/>
        <item x="8058"/>
        <item x="2191"/>
        <item x="1427"/>
        <item x="5244"/>
        <item x="3270"/>
        <item x="5355"/>
        <item x="3480"/>
        <item x="8388"/>
        <item x="6782"/>
        <item x="7856"/>
        <item x="5811"/>
        <item x="2423"/>
        <item x="2329"/>
        <item x="7342"/>
        <item x="6146"/>
        <item x="1405"/>
        <item x="3689"/>
        <item x="1876"/>
        <item x="4033"/>
        <item x="7968"/>
        <item x="9637"/>
        <item x="6715"/>
        <item x="1918"/>
        <item x="117"/>
        <item x="3254"/>
        <item x="9841"/>
        <item x="7472"/>
        <item x="8710"/>
        <item x="4497"/>
        <item x="7424"/>
        <item x="6025"/>
        <item x="3454"/>
        <item x="9824"/>
        <item x="9110"/>
        <item x="9692"/>
        <item x="9384"/>
        <item x="9467"/>
        <item x="9937"/>
        <item x="9851"/>
        <item x="6982"/>
        <item x="5173"/>
        <item x="9234"/>
        <item x="4162"/>
        <item x="8212"/>
        <item x="3374"/>
        <item x="9067"/>
        <item x="5838"/>
        <item x="9207"/>
        <item x="4353"/>
        <item x="1951"/>
        <item x="3715"/>
        <item x="7231"/>
        <item x="7310"/>
        <item x="8695"/>
        <item x="6309"/>
        <item x="6808"/>
        <item x="3051"/>
        <item x="3284"/>
        <item x="98"/>
        <item x="1997"/>
        <item x="5257"/>
        <item x="8967"/>
        <item x="3453"/>
        <item x="7663"/>
        <item x="6775"/>
        <item x="8118"/>
        <item x="3666"/>
        <item x="1588"/>
        <item x="654"/>
        <item x="968"/>
        <item x="7318"/>
        <item x="2337"/>
        <item x="8860"/>
        <item x="841"/>
        <item x="6365"/>
        <item x="6524"/>
        <item x="9231"/>
        <item x="7125"/>
        <item x="6316"/>
        <item x="2589"/>
        <item x="4119"/>
        <item x="4980"/>
        <item x="7688"/>
        <item x="982"/>
        <item x="1082"/>
        <item x="5671"/>
        <item x="9879"/>
        <item x="6437"/>
        <item x="9493"/>
        <item x="2829"/>
        <item x="7227"/>
        <item x="4397"/>
        <item x="921"/>
        <item x="1352"/>
        <item x="8311"/>
        <item x="5095"/>
        <item x="7292"/>
        <item x="4568"/>
        <item x="4370"/>
        <item x="674"/>
        <item x="7229"/>
        <item x="1639"/>
        <item x="5974"/>
        <item x="4909"/>
        <item x="6399"/>
        <item x="5777"/>
        <item x="2004"/>
        <item x="1"/>
        <item x="9552"/>
        <item x="9562"/>
        <item x="2500"/>
        <item x="7541"/>
        <item x="5780"/>
        <item x="1213"/>
        <item x="2084"/>
        <item x="8005"/>
        <item x="3746"/>
        <item x="386"/>
        <item x="7115"/>
        <item x="3946"/>
        <item x="9179"/>
        <item x="3968"/>
        <item x="8853"/>
        <item x="1543"/>
        <item x="1990"/>
        <item x="9538"/>
        <item x="3568"/>
        <item x="5638"/>
        <item x="7300"/>
        <item x="4219"/>
        <item x="714"/>
        <item x="5682"/>
        <item x="5674"/>
        <item x="837"/>
        <item x="1936"/>
        <item x="9465"/>
        <item x="7349"/>
        <item x="5467"/>
        <item x="6204"/>
        <item x="2622"/>
        <item x="2644"/>
        <item x="5101"/>
        <item x="5470"/>
        <item x="7863"/>
        <item x="234"/>
        <item x="3041"/>
        <item x="7644"/>
        <item x="5499"/>
        <item x="136"/>
        <item x="75"/>
        <item x="2623"/>
        <item x="5832"/>
        <item x="5420"/>
        <item x="796"/>
        <item x="9010"/>
        <item x="3397"/>
        <item x="4053"/>
        <item x="9984"/>
        <item x="6540"/>
        <item x="1930"/>
        <item x="1555"/>
        <item x="5597"/>
        <item x="6605"/>
        <item x="2760"/>
        <item x="4255"/>
        <item x="9211"/>
        <item x="8477"/>
        <item x="8394"/>
        <item x="3376"/>
        <item x="1933"/>
        <item x="3198"/>
        <item x="3024"/>
        <item x="8823"/>
        <item x="9399"/>
        <item x="4711"/>
        <item x="5921"/>
        <item x="9900"/>
        <item x="5236"/>
        <item x="241"/>
        <item x="5403"/>
        <item x="2419"/>
        <item x="3334"/>
        <item x="7202"/>
        <item x="1700"/>
        <item x="9362"/>
        <item x="1653"/>
        <item x="7576"/>
        <item x="5307"/>
        <item x="6153"/>
        <item x="9634"/>
        <item x="2592"/>
        <item x="7418"/>
        <item x="5937"/>
        <item x="6093"/>
        <item x="3596"/>
        <item x="9419"/>
        <item x="5053"/>
        <item x="2178"/>
        <item x="9263"/>
        <item x="9198"/>
        <item x="8223"/>
        <item x="5468"/>
        <item x="8591"/>
        <item x="4198"/>
        <item x="1736"/>
        <item x="3200"/>
        <item x="8965"/>
        <item x="797"/>
        <item x="3983"/>
        <item x="6962"/>
        <item x="498"/>
        <item x="5465"/>
        <item x="3311"/>
        <item x="5908"/>
        <item x="6469"/>
        <item x="6246"/>
        <item x="6712"/>
        <item x="8442"/>
        <item x="8400"/>
        <item x="4441"/>
        <item x="8166"/>
        <item x="5744"/>
        <item x="2712"/>
        <item x="3977"/>
        <item x="6499"/>
        <item x="2028"/>
        <item x="2930"/>
        <item x="1365"/>
        <item x="5287"/>
        <item x="8044"/>
        <item x="3826"/>
        <item x="396"/>
        <item x="8911"/>
        <item x="8053"/>
        <item x="1205"/>
        <item x="3178"/>
        <item x="7137"/>
        <item x="7596"/>
        <item x="6541"/>
        <item x="2282"/>
        <item x="3488"/>
        <item x="5521"/>
        <item x="7219"/>
        <item x="3813"/>
        <item x="9147"/>
        <item x="597"/>
        <item x="4684"/>
        <item x="3292"/>
        <item x="704"/>
        <item x="5290"/>
        <item x="7722"/>
        <item x="3754"/>
        <item x="6119"/>
        <item x="2081"/>
        <item x="6582"/>
        <item x="6939"/>
        <item x="4178"/>
        <item x="5755"/>
        <item x="8444"/>
        <item x="2969"/>
        <item x="8761"/>
        <item x="4565"/>
        <item x="4159"/>
        <item x="1080"/>
        <item x="1202"/>
        <item x="7820"/>
        <item x="1583"/>
        <item x="4381"/>
        <item x="9775"/>
        <item x="6854"/>
        <item x="8807"/>
        <item x="4950"/>
        <item x="3221"/>
        <item x="6539"/>
        <item x="4983"/>
        <item x="638"/>
        <item x="3602"/>
        <item x="5897"/>
        <item x="4018"/>
        <item x="4763"/>
        <item x="3364"/>
        <item x="8023"/>
        <item x="4030"/>
        <item x="7088"/>
        <item x="4477"/>
        <item x="9378"/>
        <item x="3819"/>
        <item x="8584"/>
        <item x="8673"/>
        <item x="1511"/>
        <item x="8752"/>
        <item x="1041"/>
        <item x="6697"/>
        <item x="1266"/>
        <item x="4780"/>
        <item x="3058"/>
        <item x="8524"/>
        <item x="3308"/>
        <item x="7635"/>
        <item x="6258"/>
        <item x="3677"/>
        <item x="7369"/>
        <item x="3253"/>
        <item x="642"/>
        <item x="4193"/>
        <item x="2853"/>
        <item x="2703"/>
        <item x="7811"/>
        <item x="4120"/>
        <item x="1487"/>
        <item x="3710"/>
        <item x="9617"/>
        <item x="5023"/>
        <item x="6495"/>
        <item x="4610"/>
        <item x="3307"/>
        <item x="2531"/>
        <item x="1957"/>
        <item x="2580"/>
        <item x="5075"/>
        <item x="7027"/>
        <item x="4738"/>
        <item x="1232"/>
        <item x="7189"/>
        <item x="7767"/>
        <item x="2706"/>
        <item x="3434"/>
        <item x="7997"/>
        <item x="5950"/>
        <item x="1544"/>
        <item x="3860"/>
        <item x="3119"/>
        <item x="4407"/>
        <item x="2639"/>
        <item x="8484"/>
        <item x="9618"/>
        <item x="2801"/>
        <item x="4873"/>
        <item x="2859"/>
        <item x="9152"/>
        <item x="5400"/>
        <item x="7858"/>
        <item x="7692"/>
        <item x="1783"/>
        <item x="8344"/>
        <item x="845"/>
        <item x="5703"/>
        <item x="6516"/>
        <item x="3539"/>
        <item x="8799"/>
        <item x="8040"/>
        <item x="6532"/>
        <item x="7135"/>
        <item x="1225"/>
        <item x="5867"/>
        <item x="6678"/>
        <item x="8456"/>
        <item x="4483"/>
        <item x="4122"/>
        <item x="8391"/>
        <item x="8207"/>
        <item x="5699"/>
        <item x="385"/>
        <item x="6624"/>
        <item x="1993"/>
        <item x="1351"/>
        <item x="9033"/>
        <item x="9026"/>
        <item x="8989"/>
        <item x="3280"/>
        <item x="8163"/>
        <item x="6593"/>
        <item x="9951"/>
        <item x="2374"/>
        <item x="493"/>
        <item x="4544"/>
        <item x="4758"/>
        <item x="8459"/>
        <item x="9315"/>
        <item x="691"/>
        <item x="1112"/>
        <item x="4822"/>
        <item x="9248"/>
        <item x="2434"/>
        <item x="289"/>
        <item x="9903"/>
        <item x="3784"/>
        <item x="1146"/>
        <item x="9920"/>
        <item x="8308"/>
        <item x="9644"/>
        <item x="6542"/>
        <item x="7702"/>
        <item x="1759"/>
        <item x="3552"/>
        <item x="1252"/>
        <item x="9418"/>
        <item x="7499"/>
        <item x="436"/>
        <item x="2478"/>
        <item x="3945"/>
        <item x="6727"/>
        <item x="6789"/>
        <item x="8543"/>
        <item x="6345"/>
        <item x="4644"/>
        <item x="1867"/>
        <item x="7303"/>
        <item x="3887"/>
        <item x="681"/>
        <item x="5124"/>
        <item x="6781"/>
        <item x="3937"/>
        <item x="5438"/>
        <item x="4408"/>
        <item x="7853"/>
        <item x="1324"/>
        <item x="9411"/>
        <item x="1559"/>
        <item x="7071"/>
        <item x="6856"/>
        <item x="9611"/>
        <item x="1999"/>
        <item x="1871"/>
        <item x="3911"/>
        <item x="5633"/>
        <item x="7402"/>
        <item x="6141"/>
        <item x="8682"/>
        <item x="3064"/>
        <item x="8756"/>
        <item x="35"/>
        <item x="24"/>
        <item x="2546"/>
        <item x="3772"/>
        <item x="8776"/>
        <item x="1750"/>
        <item x="201"/>
        <item x="1806"/>
        <item x="5725"/>
        <item x="7740"/>
        <item x="3777"/>
        <item x="1364"/>
        <item x="6635"/>
        <item x="9280"/>
        <item x="7110"/>
        <item x="1562"/>
        <item x="3933"/>
        <item x="2163"/>
        <item x="7845"/>
        <item x="3621"/>
        <item x="6198"/>
        <item x="8788"/>
        <item x="3965"/>
        <item x="5270"/>
        <item x="2771"/>
        <item x="6691"/>
        <item x="5829"/>
        <item x="52"/>
        <item x="5115"/>
        <item x="2021"/>
        <item x="9530"/>
        <item x="3545"/>
        <item x="9599"/>
        <item x="3691"/>
        <item x="7122"/>
        <item x="4258"/>
        <item x="9683"/>
        <item x="4425"/>
        <item x="9244"/>
        <item x="2960"/>
        <item x="8579"/>
        <item x="9433"/>
        <item x="8432"/>
        <item x="3873"/>
        <item x="2303"/>
        <item x="4731"/>
        <item x="2321"/>
        <item x="2780"/>
        <item x="7988"/>
        <item x="4469"/>
        <item x="9705"/>
        <item x="235"/>
        <item x="923"/>
        <item x="2654"/>
        <item x="5931"/>
        <item x="4216"/>
        <item x="1995"/>
        <item x="4330"/>
        <item x="6787"/>
        <item x="148"/>
        <item x="2565"/>
        <item x="9265"/>
        <item x="8349"/>
        <item x="4194"/>
        <item x="8403"/>
        <item x="7883"/>
        <item x="3957"/>
        <item x="131"/>
        <item x="3021"/>
        <item x="7426"/>
        <item x="5644"/>
        <item x="8733"/>
        <item x="6537"/>
        <item x="3728"/>
        <item x="1448"/>
        <item x="7503"/>
        <item x="5209"/>
        <item x="1372"/>
        <item x="6925"/>
        <item x="9746"/>
        <item x="6800"/>
        <item x="9329"/>
        <item x="3371"/>
        <item x="6132"/>
        <item x="316"/>
        <item x="5935"/>
        <item x="6217"/>
        <item x="4937"/>
        <item x="7709"/>
        <item x="2640"/>
        <item x="8486"/>
        <item x="5342"/>
        <item x="9176"/>
        <item x="1385"/>
        <item x="6269"/>
        <item x="4204"/>
        <item x="4863"/>
        <item x="6771"/>
        <item x="3012"/>
        <item x="8134"/>
        <item x="7181"/>
        <item x="8247"/>
        <item x="3151"/>
        <item x="1687"/>
        <item x="2154"/>
        <item x="2472"/>
        <item x="7476"/>
        <item x="182"/>
        <item x="5341"/>
        <item x="8884"/>
        <item x="8667"/>
        <item x="256"/>
        <item x="7964"/>
        <item x="178"/>
        <item x="9724"/>
        <item x="6266"/>
        <item x="364"/>
        <item x="5963"/>
        <item x="348"/>
        <item x="1694"/>
        <item x="9859"/>
        <item x="5560"/>
        <item x="4681"/>
        <item x="2885"/>
        <item x="3445"/>
        <item x="5748"/>
        <item x="1791"/>
        <item x="401"/>
        <item x="6218"/>
        <item x="245"/>
        <item x="862"/>
        <item x="213"/>
        <item x="8030"/>
        <item x="1823"/>
        <item x="8931"/>
        <item x="287"/>
        <item x="4069"/>
        <item x="5323"/>
        <item x="6927"/>
        <item x="1991"/>
        <item x="3457"/>
        <item x="5049"/>
        <item x="2461"/>
        <item x="5157"/>
        <item x="6122"/>
        <item x="2075"/>
        <item x="8520"/>
        <item x="9137"/>
        <item x="5924"/>
        <item x="6642"/>
        <item x="4265"/>
        <item x="7319"/>
        <item x="6104"/>
        <item x="5450"/>
        <item x="3228"/>
        <item x="2168"/>
        <item x="105"/>
        <item x="2457"/>
        <item x="2997"/>
        <item x="9720"/>
        <item x="3104"/>
        <item x="4444"/>
        <item x="2302"/>
        <item x="2827"/>
        <item x="2632"/>
        <item x="6944"/>
        <item x="7869"/>
        <item x="3566"/>
        <item x="4231"/>
        <item x="8352"/>
        <item x="6699"/>
        <item x="9118"/>
        <item x="9369"/>
        <item x="2095"/>
        <item x="4347"/>
        <item x="2660"/>
        <item x="8447"/>
        <item x="6567"/>
        <item x="4697"/>
        <item x="7949"/>
        <item x="1319"/>
        <item x="5240"/>
        <item x="5259"/>
        <item x="3450"/>
        <item x="8275"/>
        <item x="3306"/>
        <item x="6980"/>
        <item x="9103"/>
        <item x="1055"/>
        <item x="7283"/>
        <item x="5828"/>
        <item x="9773"/>
        <item x="4324"/>
        <item x="2728"/>
        <item x="1770"/>
        <item x="8321"/>
        <item x="4727"/>
        <item x="4328"/>
        <item x="2865"/>
        <item x="4876"/>
        <item x="5743"/>
        <item x="7569"/>
        <item x="6056"/>
        <item x="1853"/>
        <item x="8257"/>
        <item x="9912"/>
        <item x="7677"/>
        <item x="3068"/>
        <item x="50"/>
        <item x="7427"/>
        <item x="1180"/>
        <item x="6027"/>
        <item x="4341"/>
        <item x="5344"/>
        <item x="1929"/>
        <item x="9223"/>
        <item x="9633"/>
        <item x="5526"/>
        <item x="2598"/>
        <item x="2181"/>
        <item x="1206"/>
        <item x="1231"/>
        <item x="9461"/>
        <item x="4305"/>
        <item x="766"/>
        <item x="3748"/>
        <item x="4641"/>
        <item x="8558"/>
        <item x="7186"/>
        <item x="2826"/>
        <item x="3609"/>
        <item x="9209"/>
        <item x="4517"/>
        <item x="9430"/>
        <item x="1026"/>
        <item x="1676"/>
        <item x="3406"/>
        <item x="1519"/>
        <item x="8133"/>
        <item x="5909"/>
        <item x="945"/>
        <item x="4062"/>
        <item x="8232"/>
        <item x="4289"/>
        <item x="4515"/>
        <item x="7038"/>
        <item x="7323"/>
        <item x="2232"/>
        <item x="4760"/>
        <item x="623"/>
        <item x="3555"/>
        <item x="4767"/>
        <item x="297"/>
        <item x="7924"/>
        <item x="6101"/>
        <item x="4375"/>
        <item x="2011"/>
        <item x="742"/>
        <item x="5792"/>
        <item x="1201"/>
        <item x="9204"/>
        <item x="7987"/>
        <item x="80"/>
        <item x="7055"/>
        <item x="7288"/>
        <item x="8345"/>
        <item x="994"/>
        <item x="72"/>
        <item x="4830"/>
        <item x="2655"/>
        <item x="1154"/>
        <item x="2754"/>
        <item x="3836"/>
        <item x="5732"/>
        <item x="6188"/>
        <item x="7546"/>
        <item x="8418"/>
        <item x="4480"/>
        <item x="7741"/>
        <item x="6992"/>
        <item x="5486"/>
        <item x="7325"/>
        <item x="3591"/>
        <item x="1982"/>
        <item x="1503"/>
        <item x="5348"/>
        <item x="5132"/>
        <item x="9607"/>
        <item x="8629"/>
        <item x="2764"/>
        <item x="7899"/>
        <item x="5310"/>
        <item x="1027"/>
        <item x="3921"/>
        <item x="7345"/>
        <item x="4043"/>
        <item x="1705"/>
        <item x="1895"/>
        <item x="3216"/>
        <item x="8392"/>
        <item x="2027"/>
        <item x="3872"/>
        <item x="7100"/>
        <item x="6109"/>
        <item x="8939"/>
        <item x="730"/>
        <item x="1565"/>
        <item x="4892"/>
        <item x="2263"/>
        <item x="6885"/>
        <item x="1877"/>
        <item x="5322"/>
        <item x="4118"/>
        <item x="1773"/>
        <item x="8165"/>
        <item x="5729"/>
        <item x="7832"/>
        <item x="3916"/>
        <item x="354"/>
        <item x="4374"/>
        <item x="8879"/>
        <item x="4005"/>
        <item x="7996"/>
        <item x="9165"/>
        <item x="1529"/>
        <item x="4848"/>
        <item x="4593"/>
        <item x="8881"/>
        <item x="6785"/>
        <item x="6325"/>
        <item x="3451"/>
        <item x="1269"/>
        <item x="1321"/>
        <item x="6486"/>
        <item x="4583"/>
        <item x="8796"/>
        <item x="604"/>
        <item x="7120"/>
        <item x="2499"/>
        <item x="7146"/>
        <item x="1111"/>
        <item x="7195"/>
        <item x="5008"/>
        <item x="6426"/>
        <item x="747"/>
        <item x="4339"/>
        <item x="6821"/>
        <item x="6452"/>
        <item x="5368"/>
        <item x="1221"/>
        <item x="9802"/>
        <item x="3226"/>
        <item x="2166"/>
        <item x="5320"/>
        <item x="7621"/>
        <item x="661"/>
        <item x="2370"/>
        <item x="168"/>
        <item x="0"/>
        <item x="8694"/>
        <item x="2590"/>
        <item x="690"/>
        <item x="4581"/>
        <item x="830"/>
        <item x="4087"/>
        <item x="6696"/>
        <item x="969"/>
        <item x="971"/>
        <item x="307"/>
        <item x="5376"/>
        <item x="4930"/>
        <item x="9907"/>
        <item x="9011"/>
        <item x="3144"/>
        <item x="7428"/>
        <item x="5534"/>
        <item x="9801"/>
        <item x="1017"/>
        <item x="8502"/>
        <item x="8901"/>
        <item x="4080"/>
        <item x="8408"/>
        <item x="6893"/>
        <item x="7724"/>
        <item x="2487"/>
        <item x="6497"/>
        <item x="9004"/>
        <item x="6447"/>
        <item x="6657"/>
        <item x="9750"/>
        <item x="4223"/>
        <item x="460"/>
        <item x="8905"/>
        <item x="8795"/>
        <item x="1401"/>
        <item x="775"/>
        <item x="7950"/>
        <item x="647"/>
        <item x="1852"/>
        <item x="5149"/>
        <item x="2127"/>
        <item x="3517"/>
        <item x="6763"/>
        <item x="6668"/>
        <item x="4176"/>
        <item x="1447"/>
        <item x="55"/>
        <item x="8218"/>
        <item x="9729"/>
        <item x="3569"/>
        <item x="1564"/>
        <item x="5810"/>
        <item x="2025"/>
        <item x="3737"/>
        <item x="6490"/>
        <item x="6376"/>
        <item x="3900"/>
        <item x="3854"/>
        <item x="6810"/>
        <item x="8703"/>
        <item x="8825"/>
        <item x="9290"/>
        <item x="2813"/>
        <item x="9339"/>
        <item x="4287"/>
        <item x="4944"/>
        <item x="413"/>
        <item x="8522"/>
        <item x="9226"/>
        <item x="2746"/>
        <item x="1278"/>
        <item x="5539"/>
        <item x="3420"/>
        <item x="2689"/>
        <item x="9935"/>
        <item x="1650"/>
        <item x="1332"/>
        <item x="8728"/>
        <item x="2209"/>
        <item x="902"/>
        <item x="9389"/>
        <item x="359"/>
        <item x="6271"/>
        <item x="357"/>
        <item x="1458"/>
        <item x="3120"/>
        <item x="6070"/>
        <item x="8063"/>
        <item x="9120"/>
        <item x="7294"/>
        <item x="3352"/>
        <item x="843"/>
        <item x="2310"/>
        <item x="613"/>
        <item x="1330"/>
        <item x="4891"/>
        <item x="1215"/>
        <item x="2897"/>
        <item x="720"/>
        <item x="7478"/>
        <item x="3696"/>
        <item x="2610"/>
        <item x="6899"/>
        <item x="4969"/>
        <item x="874"/>
        <item x="6498"/>
        <item x="5039"/>
        <item x="5702"/>
        <item x="7075"/>
        <item x="1820"/>
        <item x="9420"/>
        <item x="7563"/>
        <item x="4715"/>
        <item x="5556"/>
        <item x="3107"/>
        <item x="358"/>
        <item x="626"/>
        <item x="4246"/>
        <item x="1522"/>
        <item x="165"/>
        <item x="8473"/>
        <item x="8847"/>
        <item x="7435"/>
        <item x="6370"/>
        <item x="2286"/>
        <item x="5798"/>
        <item x="2393"/>
        <item x="9392"/>
        <item x="6932"/>
        <item x="598"/>
        <item x="2550"/>
        <item x="3528"/>
        <item x="1331"/>
        <item x="6150"/>
        <item x="7804"/>
        <item x="8513"/>
        <item x="1859"/>
        <item x="6296"/>
        <item x="5255"/>
        <item x="6811"/>
        <item x="9363"/>
        <item x="9704"/>
        <item x="576"/>
        <item x="2146"/>
        <item x="8504"/>
        <item x="1020"/>
        <item x="6013"/>
        <item x="8196"/>
        <item x="6566"/>
        <item x="5602"/>
        <item x="2035"/>
        <item x="1874"/>
        <item x="8958"/>
        <item x="937"/>
        <item x="530"/>
        <item x="6121"/>
        <item x="2347"/>
        <item x="5011"/>
        <item x="9497"/>
        <item x="4273"/>
        <item x="8469"/>
        <item x="8281"/>
        <item x="44"/>
        <item x="564"/>
        <item x="4751"/>
        <item x="3056"/>
        <item x="3558"/>
        <item x="1010"/>
        <item x="261"/>
        <item x="3111"/>
        <item x="2047"/>
        <item x="7183"/>
        <item x="1792"/>
        <item x="5603"/>
        <item x="9653"/>
        <item x="3796"/>
        <item x="1166"/>
        <item x="4551"/>
        <item x="4501"/>
        <item x="1368"/>
        <item x="609"/>
        <item x="7938"/>
        <item x="3984"/>
        <item x="2578"/>
        <item x="3076"/>
        <item x="9288"/>
        <item x="5512"/>
        <item x="8902"/>
        <item x="3554"/>
        <item x="1070"/>
        <item x="8573"/>
        <item x="5953"/>
        <item x="4901"/>
        <item x="8034"/>
        <item x="2417"/>
        <item x="7273"/>
        <item x="2270"/>
        <item x="2403"/>
        <item x="4849"/>
        <item x="7228"/>
        <item x="7974"/>
        <item x="7210"/>
        <item x="8049"/>
        <item x="7161"/>
        <item x="3245"/>
        <item x="5363"/>
        <item x="8963"/>
        <item x="6815"/>
        <item x="2613"/>
        <item x="3266"/>
        <item x="5960"/>
        <item x="7500"/>
        <item x="942"/>
        <item x="8883"/>
        <item x="9012"/>
        <item x="9455"/>
        <item x="5410"/>
        <item x="3411"/>
        <item x="4535"/>
        <item x="7328"/>
        <item x="6900"/>
        <item x="1085"/>
        <item x="7440"/>
        <item x="5212"/>
        <item x="1437"/>
        <item x="3246"/>
        <item x="7306"/>
        <item x="9091"/>
        <item x="996"/>
        <item x="3309"/>
        <item x="9931"/>
        <item x="5480"/>
        <item x="7261"/>
        <item x="2173"/>
        <item x="142"/>
        <item x="4874"/>
        <item x="8285"/>
        <item x="3638"/>
        <item x="2841"/>
        <item x="9114"/>
        <item x="7797"/>
        <item x="1307"/>
        <item x="8135"/>
        <item x="4378"/>
        <item x="7793"/>
        <item x="2216"/>
        <item x="9366"/>
        <item x="7815"/>
        <item x="147"/>
        <item x="8863"/>
        <item x="875"/>
        <item x="5863"/>
        <item x="9884"/>
        <item x="8387"/>
        <item x="5449"/>
        <item x="4694"/>
        <item x="1444"/>
        <item x="3282"/>
        <item x="2575"/>
        <item x="2642"/>
        <item x="2888"/>
        <item x="5405"/>
        <item x="6670"/>
        <item x="7340"/>
        <item x="7605"/>
        <item x="2791"/>
        <item x="8837"/>
        <item x="5309"/>
        <item x="9742"/>
        <item x="8295"/>
        <item x="6761"/>
        <item x="5427"/>
        <item x="5326"/>
        <item x="7209"/>
        <item x="5458"/>
        <item x="2497"/>
        <item x="7855"/>
        <item x="16"/>
        <item x="1177"/>
        <item x="2828"/>
        <item x="4659"/>
        <item x="1534"/>
        <item x="3367"/>
        <item x="6959"/>
        <item x="9131"/>
        <item x="7459"/>
        <item x="4442"/>
        <item x="520"/>
        <item x="4922"/>
        <item x="1505"/>
        <item x="8283"/>
        <item x="4267"/>
        <item x="5335"/>
        <item x="8279"/>
        <item x="4952"/>
        <item x="1525"/>
        <item x="12"/>
        <item x="2719"/>
        <item x="9672"/>
        <item x="1747"/>
        <item x="3014"/>
        <item x="205"/>
        <item x="2736"/>
        <item x="7429"/>
        <item x="5211"/>
        <item x="7394"/>
        <item x="6798"/>
        <item x="849"/>
        <item x="5878"/>
        <item x="4676"/>
        <item x="2051"/>
        <item x="2026"/>
        <item x="4854"/>
        <item x="3671"/>
        <item x="9728"/>
        <item x="6694"/>
        <item x="4464"/>
        <item x="5752"/>
        <item x="8075"/>
        <item x="8240"/>
        <item x="210"/>
        <item x="4695"/>
        <item x="3795"/>
        <item x="5943"/>
        <item x="1921"/>
        <item x="6052"/>
        <item x="6528"/>
        <item x="1061"/>
        <item x="3404"/>
        <item x="1275"/>
        <item x="6082"/>
        <item x="4247"/>
        <item x="19"/>
        <item x="342"/>
        <item x="3458"/>
        <item x="7501"/>
        <item x="5662"/>
        <item x="8781"/>
        <item x="8076"/>
        <item x="9320"/>
        <item x="7419"/>
        <item x="3046"/>
        <item x="4766"/>
        <item x="2704"/>
        <item x="9372"/>
        <item x="7480"/>
        <item x="5031"/>
        <item x="8176"/>
        <item x="8899"/>
        <item x="944"/>
        <item x="2236"/>
        <item x="4430"/>
        <item x="9557"/>
        <item x="9579"/>
        <item x="2733"/>
        <item x="7013"/>
        <item x="1939"/>
        <item x="818"/>
        <item x="4476"/>
        <item x="8538"/>
        <item x="5170"/>
        <item x="1462"/>
        <item x="5835"/>
        <item x="300"/>
        <item x="375"/>
        <item x="5842"/>
        <item x="9688"/>
        <item x="5205"/>
        <item x="5892"/>
        <item x="2299"/>
        <item x="1084"/>
        <item x="2755"/>
        <item x="4612"/>
        <item x="4493"/>
        <item x="1049"/>
        <item x="7876"/>
        <item x="1626"/>
        <item x="9383"/>
        <item x="2283"/>
        <item x="7998"/>
        <item x="5489"/>
        <item x="4777"/>
        <item x="5949"/>
        <item x="3145"/>
        <item x="6602"/>
        <item x="9323"/>
        <item x="6803"/>
        <item x="7687"/>
        <item x="479"/>
        <item x="7457"/>
        <item x="5266"/>
        <item x="6674"/>
        <item x="5434"/>
        <item x="5973"/>
        <item x="4881"/>
        <item x="5281"/>
        <item x="2107"/>
        <item x="7338"/>
        <item x="2290"/>
        <item x="3433"/>
        <item x="574"/>
        <item x="6754"/>
        <item x="3805"/>
        <item x="9271"/>
        <item x="4403"/>
        <item x="5314"/>
        <item x="2108"/>
        <item x="9081"/>
        <item x="6791"/>
        <item x="4093"/>
        <item x="3747"/>
        <item x="1011"/>
        <item x="3116"/>
        <item x="8393"/>
        <item x="702"/>
        <item x="2667"/>
        <item x="5542"/>
        <item x="2032"/>
        <item x="7612"/>
        <item x="8767"/>
        <item x="970"/>
        <item x="3653"/>
        <item x="1730"/>
        <item x="5076"/>
        <item x="9022"/>
        <item x="4897"/>
        <item x="4504"/>
        <item x="53"/>
        <item x="4012"/>
        <item x="7336"/>
        <item x="264"/>
        <item x="9569"/>
        <item x="2412"/>
        <item x="9883"/>
        <item x="9670"/>
        <item x="8145"/>
        <item x="8777"/>
        <item x="3399"/>
        <item x="5387"/>
        <item x="4546"/>
        <item x="2840"/>
        <item x="2085"/>
        <item x="9715"/>
        <item x="7657"/>
        <item x="3209"/>
        <item x="2144"/>
        <item x="557"/>
        <item x="2364"/>
        <item x="4179"/>
        <item x="631"/>
        <item x="5080"/>
        <item x="4842"/>
        <item x="6377"/>
        <item x="5021"/>
        <item x="5694"/>
        <item x="556"/>
        <item x="6903"/>
        <item x="6711"/>
        <item x="3139"/>
        <item x="8635"/>
        <item x="2046"/>
        <item x="6008"/>
        <item x="33"/>
        <item x="1119"/>
        <item x="3620"/>
        <item x="9980"/>
        <item x="8955"/>
        <item x="8787"/>
        <item x="3431"/>
        <item x="9230"/>
        <item x="6572"/>
        <item x="6449"/>
        <item x="3042"/>
        <item x="3972"/>
        <item x="8189"/>
        <item x="7482"/>
        <item x="2388"/>
        <item x="9219"/>
        <item x="6124"/>
        <item x="6965"/>
        <item x="1785"/>
        <item x="9310"/>
        <item x="2775"/>
        <item x="1064"/>
        <item x="9958"/>
        <item x="6305"/>
        <item x="4584"/>
        <item x="283"/>
        <item x="7206"/>
        <item x="6929"/>
        <item x="6877"/>
        <item x="6279"/>
        <item x="5831"/>
        <item x="7187"/>
        <item x="9225"/>
        <item x="4953"/>
        <item x="2982"/>
        <item x="8404"/>
        <item x="5801"/>
        <item x="2894"/>
        <item x="6843"/>
        <item x="5762"/>
        <item x="2161"/>
        <item x="8868"/>
        <item x="8406"/>
        <item x="1118"/>
        <item x="9862"/>
        <item x="2033"/>
        <item x="878"/>
        <item x="5153"/>
        <item x="1728"/>
        <item x="4201"/>
        <item x="3567"/>
        <item x="3909"/>
        <item x="9515"/>
        <item x="847"/>
        <item x="3025"/>
        <item x="2664"/>
        <item x="9466"/>
        <item x="3664"/>
        <item x="2224"/>
        <item x="4794"/>
        <item x="7397"/>
        <item x="7502"/>
        <item x="9435"/>
        <item x="7204"/>
        <item x="9048"/>
        <item x="318"/>
        <item x="9141"/>
        <item x="620"/>
        <item x="6505"/>
        <item x="1994"/>
        <item x="172"/>
        <item x="5200"/>
        <item x="3634"/>
        <item x="3239"/>
        <item x="751"/>
        <item x="5531"/>
        <item x="5619"/>
        <item x="5224"/>
        <item x="5186"/>
        <item x="5381"/>
        <item x="3045"/>
        <item x="1305"/>
        <item x="3244"/>
        <item x="3844"/>
        <item x="4571"/>
        <item x="5790"/>
        <item x="8158"/>
        <item x="9491"/>
        <item x="3920"/>
        <item x="6179"/>
        <item x="5333"/>
        <item x="8047"/>
        <item x="306"/>
        <item x="2090"/>
        <item x="7362"/>
        <item x="8730"/>
        <item x="8286"/>
        <item x="2716"/>
        <item x="4007"/>
        <item x="97"/>
        <item x="6251"/>
        <item x="6343"/>
        <item x="431"/>
        <item x="2595"/>
        <item x="7285"/>
        <item x="9462"/>
        <item x="6817"/>
        <item x="4263"/>
        <item x="1665"/>
        <item x="8680"/>
        <item x="3384"/>
        <item x="5472"/>
        <item x="7682"/>
        <item x="8966"/>
        <item x="2773"/>
        <item x="8590"/>
        <item x="7383"/>
        <item x="4427"/>
        <item x="2169"/>
        <item x="8711"/>
        <item x="3047"/>
        <item x="3807"/>
        <item x="4543"/>
        <item x="7188"/>
        <item x="6137"/>
        <item x="4277"/>
        <item x="8413"/>
        <item x="1226"/>
        <item x="9"/>
        <item x="8691"/>
        <item x="6210"/>
        <item x="5636"/>
        <item x="9605"/>
        <item x="3370"/>
        <item x="5311"/>
        <item x="4185"/>
        <item x="559"/>
        <item x="4046"/>
        <item x="9297"/>
        <item x="8942"/>
        <item x="280"/>
        <item x="6058"/>
        <item x="128"/>
        <item x="5691"/>
        <item x="7606"/>
        <item x="7414"/>
        <item x="7208"/>
        <item x="4709"/>
        <item x="8259"/>
        <item x="6205"/>
        <item x="4181"/>
        <item x="8778"/>
        <item x="5759"/>
        <item x="5565"/>
        <item x="5841"/>
        <item x="8684"/>
        <item x="9737"/>
        <item x="615"/>
        <item x="8831"/>
        <item x="4470"/>
        <item x="5294"/>
        <item x="367"/>
        <item x="2946"/>
        <item x="4601"/>
        <item x="1669"/>
        <item x="5289"/>
        <item x="1346"/>
        <item x="842"/>
        <item x="8009"/>
        <item x="249"/>
        <item x="5665"/>
        <item x="6044"/>
        <item x="83"/>
        <item x="774"/>
        <item x="295"/>
        <item x="7302"/>
        <item x="429"/>
        <item x="9988"/>
        <item x="3655"/>
        <item x="317"/>
        <item x="2357"/>
        <item x="1489"/>
        <item x="332"/>
        <item x="8627"/>
        <item x="3581"/>
        <item x="9155"/>
        <item x="9924"/>
        <item x="777"/>
        <item x="336"/>
        <item x="6086"/>
        <item x="8248"/>
        <item x="852"/>
        <item x="2158"/>
        <item x="9332"/>
        <item x="4405"/>
        <item x="3197"/>
        <item x="8603"/>
        <item x="7664"/>
        <item x="1699"/>
        <item x="9904"/>
        <item x="7400"/>
        <item x="4967"/>
        <item x="3915"/>
        <item x="4506"/>
        <item x="3088"/>
        <item x="9893"/>
        <item x="6367"/>
        <item x="4540"/>
        <item x="1081"/>
        <item x="7367"/>
        <item x="7235"/>
        <item x="1318"/>
        <item x="7450"/>
        <item x="9264"/>
        <item x="7577"/>
        <item x="6615"/>
        <item x="8147"/>
        <item x="6034"/>
        <item x="7052"/>
        <item x="8280"/>
        <item x="3028"/>
        <item x="7505"/>
        <item x="2484"/>
        <item x="7498"/>
        <item x="1624"/>
        <item x="8431"/>
        <item x="6189"/>
        <item x="8261"/>
        <item x="7090"/>
        <item x="1609"/>
        <item x="8559"/>
        <item x="7334"/>
        <item x="9700"/>
        <item x="3811"/>
        <item x="5404"/>
        <item x="1132"/>
        <item x="6515"/>
        <item x="1454"/>
        <item x="252"/>
        <item x="2844"/>
        <item x="7276"/>
        <item x="3195"/>
        <item x="2542"/>
        <item x="8195"/>
        <item x="5094"/>
        <item x="1954"/>
        <item x="7405"/>
        <item x="7083"/>
        <item x="5108"/>
        <item x="4479"/>
        <item x="8517"/>
        <item x="3523"/>
        <item x="754"/>
        <item x="1888"/>
        <item x="4717"/>
        <item x="6553"/>
        <item x="1523"/>
        <item x="1131"/>
        <item x="6639"/>
        <item x="7107"/>
        <item x="9471"/>
        <item x="1156"/>
        <item x="7222"/>
        <item x="4555"/>
        <item x="8840"/>
        <item x="6681"/>
        <item x="2594"/>
        <item x="82"/>
        <item x="7735"/>
        <item x="299"/>
        <item x="7699"/>
        <item x="3189"/>
        <item x="8263"/>
        <item x="8588"/>
        <item x="9146"/>
        <item x="9283"/>
        <item x="5062"/>
        <item x="7574"/>
        <item x="3982"/>
        <item x="900"/>
        <item x="9898"/>
        <item x="6369"/>
        <item x="8854"/>
        <item x="27"/>
        <item x="8424"/>
        <item x="1547"/>
        <item x="4140"/>
        <item x="5794"/>
        <item x="1479"/>
        <item x="5769"/>
        <item x="6869"/>
        <item x="8379"/>
        <item x="9684"/>
        <item x="6816"/>
        <item x="9442"/>
        <item x="8805"/>
        <item x="9079"/>
        <item x="580"/>
        <item x="7218"/>
        <item x="6442"/>
        <item x="8570"/>
        <item x="4510"/>
        <item x="1494"/>
        <item x="2378"/>
        <item x="9357"/>
        <item x="6459"/>
        <item x="6814"/>
        <item x="866"/>
        <item x="1883"/>
        <item x="3658"/>
        <item x="1002"/>
        <item x="6531"/>
        <item x="3063"/>
        <item x="5063"/>
        <item x="3776"/>
        <item x="497"/>
        <item x="2327"/>
        <item x="30"/>
        <item x="7943"/>
        <item x="3929"/>
        <item x="5934"/>
        <item x="7779"/>
        <item x="3304"/>
        <item x="192"/>
        <item x="4531"/>
        <item x="2911"/>
        <item x="8986"/>
        <item x="1459"/>
        <item x="4831"/>
        <item x="2381"/>
        <item x="9104"/>
        <item x="6358"/>
        <item x="146"/>
        <item x="9145"/>
        <item x="4561"/>
        <item x="6686"/>
        <item x="8137"/>
        <item x="1222"/>
        <item x="9992"/>
        <item x="7423"/>
        <item x="723"/>
        <item x="5238"/>
        <item x="7375"/>
        <item x="6208"/>
        <item x="3543"/>
        <item x="248"/>
        <item x="2390"/>
        <item x="6536"/>
        <item x="6708"/>
        <item x="6887"/>
        <item x="5079"/>
        <item x="5513"/>
        <item x="1905"/>
        <item x="5620"/>
        <item x="8033"/>
        <item x="4249"/>
        <item x="2798"/>
        <item x="4691"/>
        <item x="7539"/>
        <item x="7525"/>
        <item x="5864"/>
        <item x="9410"/>
        <item x="6774"/>
        <item x="562"/>
        <item x="1075"/>
        <item x="6902"/>
        <item x="4971"/>
        <item x="9501"/>
        <item x="452"/>
        <item x="7669"/>
        <item x="5145"/>
        <item x="1087"/>
        <item x="2670"/>
        <item x="2413"/>
        <item x="2560"/>
        <item x="1333"/>
        <item x="5714"/>
        <item x="7691"/>
        <item x="636"/>
        <item x="3375"/>
        <item x="1683"/>
        <item x="915"/>
        <item x="4026"/>
        <item x="2291"/>
        <item x="4782"/>
        <item x="5179"/>
        <item x="8230"/>
        <item x="1255"/>
        <item x="1590"/>
        <item x="463"/>
        <item x="8679"/>
        <item x="1897"/>
        <item x="9007"/>
        <item x="5118"/>
        <item x="8061"/>
        <item x="7269"/>
        <item x="503"/>
        <item x="8556"/>
        <item x="9908"/>
        <item x="2440"/>
        <item x="9352"/>
        <item x="5632"/>
        <item x="5098"/>
        <item x="5998"/>
        <item x="2475"/>
        <item x="7656"/>
        <item x="1632"/>
        <item x="840"/>
        <item x="1656"/>
        <item x="3825"/>
        <item x="3563"/>
        <item x="2292"/>
        <item x="958"/>
        <item x="315"/>
        <item x="2510"/>
        <item x="1651"/>
        <item x="1735"/>
        <item x="1780"/>
        <item x="4960"/>
        <item x="7568"/>
        <item x="5390"/>
        <item x="7485"/>
        <item x="1054"/>
        <item x="9852"/>
        <item x="3427"/>
        <item x="3402"/>
        <item x="7778"/>
        <item x="9356"/>
        <item x="1533"/>
        <item x="1472"/>
        <item x="6372"/>
        <item x="1695"/>
        <item x="9066"/>
        <item x="7041"/>
        <item x="5783"/>
        <item x="2415"/>
        <item x="3718"/>
        <item x="5617"/>
        <item x="3274"/>
        <item x="9412"/>
        <item x="4440"/>
        <item x="1772"/>
        <item x="9224"/>
        <item x="1170"/>
        <item x="9328"/>
        <item x="696"/>
        <item x="6031"/>
        <item x="2136"/>
        <item x="8363"/>
        <item x="5577"/>
        <item x="7044"/>
        <item x="6152"/>
        <item x="3723"/>
        <item x="7658"/>
        <item x="4266"/>
        <item x="6374"/>
        <item x="2816"/>
        <item x="5424"/>
        <item x="9236"/>
        <item x="7245"/>
        <item x="5415"/>
        <item x="4316"/>
        <item x="5508"/>
        <item x="6570"/>
        <item x="2777"/>
        <item x="9610"/>
        <item x="2870"/>
        <item x="7149"/>
        <item x="446"/>
        <item x="8270"/>
        <item x="5593"/>
        <item x="1690"/>
        <item x="5649"/>
        <item x="3910"/>
        <item x="3514"/>
        <item x="4156"/>
        <item x="2392"/>
        <item x="922"/>
        <item x="145"/>
        <item x="5275"/>
        <item x="1909"/>
        <item x="6213"/>
        <item x="8568"/>
        <item x="6212"/>
        <item x="8360"/>
        <item x="6441"/>
        <item x="6183"/>
        <item x="8784"/>
        <item x="8114"/>
        <item x="1390"/>
        <item x="5325"/>
        <item x="2761"/>
        <item x="8882"/>
        <item x="3249"/>
        <item x="1359"/>
        <item x="65"/>
        <item x="8888"/>
        <item x="7610"/>
        <item x="8322"/>
        <item x="8306"/>
        <item x="7199"/>
        <item x="6470"/>
        <item x="6550"/>
        <item x="8430"/>
        <item x="3062"/>
        <item x="9584"/>
        <item x="1972"/>
        <item x="7842"/>
        <item x="9754"/>
        <item x="6684"/>
        <item x="6867"/>
        <item x="5029"/>
        <item x="9916"/>
        <item x="9299"/>
        <item x="9743"/>
        <item x="2847"/>
        <item x="3039"/>
        <item x="8284"/>
        <item x="6757"/>
        <item x="4611"/>
        <item x="1382"/>
        <item x="3426"/>
        <item x="4856"/>
        <item x="5700"/>
        <item x="1901"/>
        <item x="2000"/>
        <item x="602"/>
        <item x="2043"/>
        <item x="4041"/>
        <item x="2226"/>
        <item x="3345"/>
        <item x="6633"/>
        <item x="2958"/>
        <item x="465"/>
        <item x="8560"/>
        <item x="8664"/>
        <item x="5429"/>
        <item x="7170"/>
        <item x="2924"/>
        <item x="3473"/>
        <item x="897"/>
        <item x="9561"/>
        <item x="6643"/>
        <item x="8234"/>
        <item x="9452"/>
        <item x="1147"/>
        <item x="6922"/>
        <item x="4789"/>
        <item x="6051"/>
        <item x="267"/>
        <item x="2130"/>
        <item x="9828"/>
        <item x="5193"/>
        <item x="8596"/>
        <item x="5264"/>
        <item x="619"/>
        <item x="8027"/>
        <item x="5134"/>
        <item x="6623"/>
        <item x="3745"/>
        <item x="3368"/>
        <item x="5857"/>
        <item x="4428"/>
        <item x="6517"/>
        <item x="4542"/>
        <item x="9507"/>
        <item x="7468"/>
        <item x="1742"/>
        <item x="373"/>
        <item x="3778"/>
        <item x="1140"/>
        <item x="4099"/>
        <item x="9770"/>
        <item x="4716"/>
        <item x="5530"/>
        <item x="7904"/>
        <item x="5520"/>
        <item x="2621"/>
        <item x="5286"/>
        <item x="7312"/>
        <item x="4686"/>
        <item x="5582"/>
        <item x="3750"/>
        <item x="805"/>
        <item x="4616"/>
        <item x="8313"/>
        <item x="4352"/>
        <item x="5622"/>
        <item x="8310"/>
        <item x="2017"/>
        <item x="7266"/>
        <item x="139"/>
        <item x="5065"/>
        <item x="1239"/>
        <item x="9008"/>
        <item x="1124"/>
        <item x="713"/>
        <item x="9772"/>
        <item x="6928"/>
        <item x="3904"/>
        <item x="3173"/>
        <item x="296"/>
        <item x="2442"/>
        <item x="6015"/>
        <item x="1546"/>
        <item x="185"/>
        <item x="3054"/>
        <item x="2122"/>
        <item x="6726"/>
        <item x="4416"/>
        <item x="2809"/>
        <item x="3401"/>
        <item x="6036"/>
        <item x="1374"/>
        <item x="4512"/>
        <item x="2068"/>
        <item x="4154"/>
        <item x="4212"/>
        <item x="7354"/>
        <item x="4004"/>
        <item x="2661"/>
        <item x="6673"/>
        <item x="2967"/>
        <item x="8503"/>
        <item x="577"/>
        <item x="5707"/>
        <item x="6953"/>
        <item x="301"/>
        <item x="3733"/>
        <item x="5362"/>
        <item x="8782"/>
        <item x="9475"/>
        <item x="3781"/>
        <item x="7848"/>
        <item x="6581"/>
        <item x="3070"/>
        <item x="4323"/>
        <item x="2280"/>
        <item x="967"/>
        <item x="9238"/>
        <item x="3109"/>
        <item x="3924"/>
        <item x="6680"/>
        <item x="9519"/>
        <item x="8354"/>
        <item x="6088"/>
        <item x="8669"/>
        <item x="8580"/>
        <item x="5210"/>
        <item x="4783"/>
        <item x="6522"/>
        <item x="1497"/>
        <item x="4941"/>
        <item x="1389"/>
        <item x="2845"/>
        <item x="5962"/>
        <item x="6331"/>
        <item x="9431"/>
        <item x="7801"/>
        <item x="4432"/>
        <item x="3206"/>
        <item x="9808"/>
        <item x="5455"/>
        <item x="7025"/>
        <item x="5113"/>
        <item x="3082"/>
        <item x="8104"/>
        <item x="5944"/>
        <item x="8271"/>
        <item x="7861"/>
        <item x="4870"/>
        <item x="5295"/>
        <item x="9190"/>
        <item x="8346"/>
        <item x="7960"/>
        <item x="6014"/>
        <item x="3471"/>
        <item x="4608"/>
        <item x="4672"/>
        <item x="8396"/>
        <item x="6952"/>
        <item x="6115"/>
        <item x="5135"/>
        <item x="7049"/>
        <item x="8630"/>
        <item x="7600"/>
        <item x="7604"/>
        <item x="8041"/>
        <item x="5806"/>
        <item x="4618"/>
        <item x="2785"/>
        <item x="5020"/>
        <item x="3665"/>
        <item x="7104"/>
        <item x="8544"/>
        <item x="5052"/>
        <item x="3036"/>
        <item x="3879"/>
        <item x="558"/>
        <item x="8683"/>
        <item x="5471"/>
        <item x="8571"/>
        <item x="8577"/>
        <item x="1240"/>
        <item x="109"/>
        <item x="6002"/>
        <item x="8980"/>
        <item x="397"/>
        <item x="5677"/>
        <item x="2346"/>
        <item x="9503"/>
        <item x="4429"/>
        <item x="2091"/>
        <item x="5313"/>
        <item x="1301"/>
        <item x="4817"/>
        <item x="1729"/>
        <item x="6042"/>
        <item x="7784"/>
        <item x="4619"/>
        <item x="1425"/>
        <item x="4578"/>
        <item x="9656"/>
        <item x="1348"/>
        <item x="1212"/>
        <item x="2599"/>
        <item x="9850"/>
        <item x="6410"/>
        <item x="3113"/>
        <item x="5680"/>
        <item x="625"/>
        <item x="3410"/>
        <item x="6383"/>
        <item x="3553"/>
        <item x="5185"/>
        <item x="6140"/>
        <item x="5875"/>
        <item x="9041"/>
        <item x="9115"/>
        <item x="2024"/>
        <item x="9071"/>
        <item x="7780"/>
        <item x="3394"/>
        <item x="812"/>
        <item x="8991"/>
        <item x="6129"/>
        <item x="7747"/>
        <item x="9262"/>
        <item x="8458"/>
        <item x="6580"/>
        <item x="8621"/>
        <item x="7386"/>
        <item x="8253"/>
        <item x="5293"/>
        <item x="3979"/>
        <item x="8369"/>
        <item x="2088"/>
        <item x="2530"/>
        <item x="2534"/>
        <item x="9171"/>
        <item x="9933"/>
        <item x="2855"/>
        <item x="5060"/>
        <item x="3583"/>
        <item x="6443"/>
        <item x="2039"/>
        <item x="6619"/>
        <item x="6030"/>
        <item x="1599"/>
        <item x="7554"/>
        <item x="9282"/>
        <item x="8648"/>
        <item x="516"/>
        <item x="4272"/>
        <item x="9298"/>
        <item x="8016"/>
        <item x="4055"/>
        <item x="6094"/>
        <item x="3619"/>
        <item x="4163"/>
        <item x="6091"/>
        <item x="5781"/>
        <item x="3033"/>
        <item x="2040"/>
        <item x="9338"/>
        <item x="3751"/>
        <item x="1480"/>
        <item x="9060"/>
        <item x="5879"/>
        <item x="1635"/>
        <item x="8297"/>
        <item x="2790"/>
        <item x="3801"/>
        <item x="7736"/>
        <item x="1974"/>
        <item x="5374"/>
        <item x="6111"/>
        <item x="2668"/>
        <item x="2868"/>
        <item x="8725"/>
        <item x="1604"/>
        <item x="2227"/>
        <item x="7123"/>
        <item x="721"/>
        <item x="5917"/>
        <item x="8696"/>
        <item x="2984"/>
        <item x="6742"/>
        <item x="9330"/>
        <item x="7255"/>
        <item x="6235"/>
        <item x="288"/>
        <item x="7743"/>
        <item x="6847"/>
        <item x="9139"/>
        <item x="9039"/>
        <item x="9301"/>
        <item x="6090"/>
        <item x="356"/>
        <item x="1006"/>
        <item x="2336"/>
        <item x="6445"/>
        <item x="2118"/>
        <item x="2182"/>
        <item x="9235"/>
        <item x="6339"/>
        <item x="9487"/>
        <item x="2354"/>
        <item x="1766"/>
        <item x="3540"/>
        <item x="9514"/>
        <item x="345"/>
        <item x="2698"/>
        <item x="5515"/>
        <item x="8990"/>
        <item x="1281"/>
        <item x="8106"/>
        <item x="394"/>
        <item x="7897"/>
        <item x="1976"/>
        <item x="7154"/>
        <item x="8482"/>
        <item x="3001"/>
        <item x="9698"/>
        <item x="8479"/>
        <item x="4722"/>
        <item x="7655"/>
        <item x="9541"/>
        <item x="2379"/>
        <item x="6818"/>
        <item x="1981"/>
        <item x="2657"/>
        <item x="6805"/>
        <item x="7194"/>
        <item x="9385"/>
        <item x="3269"/>
        <item x="2266"/>
        <item x="4507"/>
        <item x="6663"/>
        <item x="5814"/>
        <item x="5968"/>
        <item x="5817"/>
        <item x="9771"/>
        <item x="7817"/>
        <item x="9227"/>
        <item x="4737"/>
        <item x="9233"/>
        <item x="1363"/>
        <item x="8376"/>
        <item x="7121"/>
        <item x="365"/>
        <item x="9331"/>
        <item x="2079"/>
        <item x="239"/>
        <item x="7567"/>
        <item x="5298"/>
        <item x="4153"/>
        <item x="8657"/>
        <item x="8783"/>
        <item x="5190"/>
        <item x="6941"/>
        <item x="6009"/>
        <item x="4196"/>
        <item x="28"/>
        <item x="8732"/>
        <item x="4458"/>
        <item x="4398"/>
        <item x="347"/>
        <item x="3575"/>
        <item x="9201"/>
        <item x="7717"/>
        <item x="3875"/>
        <item x="1092"/>
        <item x="3074"/>
        <item x="9673"/>
        <item x="1157"/>
        <item x="2889"/>
        <item x="5724"/>
        <item x="9306"/>
        <item x="3303"/>
        <item x="5087"/>
        <item x="7155"/>
        <item x="9976"/>
        <item x="4366"/>
        <item x="2744"/>
        <item x="1360"/>
        <item x="4988"/>
        <item x="1276"/>
        <item x="524"/>
        <item x="5425"/>
        <item x="1451"/>
        <item x="1625"/>
        <item x="7571"/>
        <item x="7908"/>
        <item x="3837"/>
        <item x="8453"/>
        <item x="1035"/>
        <item x="9591"/>
        <item x="8289"/>
        <item x="6230"/>
        <item x="779"/>
        <item x="5735"/>
        <item x="1900"/>
        <item x="5848"/>
        <item x="2843"/>
        <item x="1517"/>
        <item x="1856"/>
        <item x="415"/>
        <item x="9135"/>
        <item x="4013"/>
        <item x="1328"/>
        <item x="9588"/>
        <item x="9797"/>
        <item x="6989"/>
        <item x="9941"/>
        <item x="2666"/>
        <item x="3156"/>
        <item x="9604"/>
        <item x="9714"/>
        <item x="9044"/>
        <item x="4436"/>
        <item x="7732"/>
        <item x="4772"/>
        <item x="5574"/>
        <item x="903"/>
        <item x="680"/>
        <item x="2359"/>
        <item x="8303"/>
        <item x="9251"/>
        <item x="1024"/>
        <item x="6879"/>
        <item x="2057"/>
        <item x="1264"/>
        <item x="2268"/>
        <item x="3878"/>
        <item x="6883"/>
        <item x="9940"/>
        <item x="5815"/>
        <item x="1942"/>
        <item x="1125"/>
        <item x="6139"/>
        <item x="1261"/>
        <item x="2669"/>
        <item x="366"/>
        <item x="2679"/>
        <item x="5912"/>
        <item x="6064"/>
        <item x="7347"/>
        <item x="8566"/>
        <item x="3297"/>
        <item x="5628"/>
        <item x="8296"/>
        <item x="9124"/>
        <item x="5760"/>
        <item x="2522"/>
        <item x="4880"/>
        <item x="5758"/>
        <item x="9736"/>
        <item x="9168"/>
        <item x="2009"/>
        <item x="8896"/>
        <item x="7948"/>
        <item x="7488"/>
        <item x="1203"/>
        <item x="1432"/>
        <item x="8740"/>
        <item x="9835"/>
        <item x="802"/>
        <item x="7048"/>
        <item x="7513"/>
        <item x="8875"/>
        <item x="1499"/>
        <item x="7983"/>
        <item x="2421"/>
        <item x="6039"/>
        <item x="3377"/>
        <item x="9534"/>
        <item x="9206"/>
        <item x="8772"/>
        <item x="199"/>
        <item x="118"/>
        <item x="1777"/>
        <item x="7881"/>
        <item x="7753"/>
        <item x="8917"/>
        <item x="8121"/>
        <item x="2619"/>
        <item x="8111"/>
        <item x="5074"/>
        <item x="4061"/>
        <item x="1520"/>
        <item x="6767"/>
        <item x="5435"/>
        <item x="999"/>
        <item x="3073"/>
        <item x="1050"/>
        <item x="7745"/>
        <item x="2720"/>
        <item x="4586"/>
        <item x="7479"/>
        <item x="61"/>
        <item x="2031"/>
        <item x="5464"/>
        <item x="8921"/>
        <item x="496"/>
        <item x="7781"/>
        <item x="8051"/>
        <item x="4095"/>
        <item x="7659"/>
        <item x="1445"/>
        <item x="6870"/>
        <item x="2495"/>
        <item x="6302"/>
        <item x="3899"/>
        <item x="6876"/>
        <item x="8913"/>
        <item x="1723"/>
        <item x="7926"/>
        <item x="7176"/>
        <item x="1739"/>
        <item x="9212"/>
        <item x="2985"/>
        <item x="8707"/>
        <item x="8639"/>
        <item x="9072"/>
        <item x="3125"/>
        <item x="9478"/>
        <item x="1965"/>
        <item x="8994"/>
        <item x="6661"/>
        <item x="9030"/>
        <item x="7471"/>
        <item x="6795"/>
        <item x="9985"/>
        <item x="8054"/>
        <item x="9730"/>
        <item x="765"/>
        <item x="2724"/>
        <item x="3234"/>
        <item x="9087"/>
        <item x="3077"/>
        <item x="5040"/>
        <item x="2353"/>
        <item x="9417"/>
        <item x="4630"/>
        <item x="9241"/>
        <item x="895"/>
        <item x="2908"/>
        <item x="6835"/>
        <item x="9975"/>
        <item x="676"/>
        <item x="9630"/>
        <item x="2603"/>
        <item x="761"/>
        <item x="867"/>
        <item x="3847"/>
        <item x="7103"/>
        <item x="4964"/>
        <item x="4342"/>
        <item x="9448"/>
        <item x="4020"/>
        <item x="5689"/>
        <item x="3061"/>
        <item x="5100"/>
        <item x="8057"/>
        <item x="5385"/>
        <item x="6812"/>
        <item x="3659"/>
        <item x="3079"/>
        <item x="9952"/>
        <item x="1001"/>
        <item x="6232"/>
        <item x="9815"/>
        <item x="2100"/>
        <item x="8096"/>
        <item x="2175"/>
        <item x="6534"/>
        <item x="8894"/>
        <item x="7455"/>
        <item x="1714"/>
        <item x="715"/>
        <item x="2876"/>
        <item x="4857"/>
        <item x="8843"/>
        <item x="4136"/>
        <item x="9313"/>
        <item x="6769"/>
        <item x="5555"/>
        <item x="8873"/>
        <item x="4596"/>
        <item x="5722"/>
        <item x="8832"/>
        <item x="6809"/>
        <item x="6373"/>
        <item x="3685"/>
        <item x="6201"/>
        <item x="2627"/>
        <item x="3571"/>
        <item x="5961"/>
        <item x="8542"/>
        <item x="7184"/>
        <item x="5373"/>
        <item x="3460"/>
        <item x="9813"/>
        <item x="5550"/>
        <item x="6594"/>
        <item x="6461"/>
        <item x="7651"/>
        <item x="7270"/>
        <item x="752"/>
        <item x="8565"/>
        <item x="2219"/>
        <item x="504"/>
        <item x="6688"/>
        <item x="1540"/>
        <item x="4525"/>
        <item x="4666"/>
        <item x="9025"/>
        <item x="7725"/>
        <item x="7991"/>
        <item x="1094"/>
        <item x="5066"/>
        <item x="9350"/>
        <item x="3469"/>
        <item x="1413"/>
        <item x="2874"/>
        <item x="4203"/>
        <item x="9245"/>
        <item x="5904"/>
        <item x="2886"/>
        <item x="2956"/>
        <item x="9961"/>
        <item x="9180"/>
        <item x="7142"/>
        <item x="5384"/>
        <item x="9555"/>
        <item x="9947"/>
        <item x="1691"/>
        <item x="8362"/>
        <item x="7264"/>
        <item x="2071"/>
        <item x="6194"/>
        <item x="7531"/>
        <item x="9183"/>
        <item x="6919"/>
        <item x="2306"/>
        <item x="4877"/>
        <item x="4386"/>
        <item x="155"/>
        <item x="4554"/>
        <item x="9856"/>
        <item x="4313"/>
        <item x="8151"/>
        <item x="2387"/>
        <item x="4485"/>
        <item x="9690"/>
        <item x="7641"/>
        <item x="6177"/>
        <item x="4935"/>
        <item x="9652"/>
        <item x="7836"/>
        <item x="2918"/>
        <item x="2787"/>
        <item x="3588"/>
        <item x="2909"/>
        <item x="8674"/>
        <item x="151"/>
        <item x="2989"/>
        <item x="7351"/>
        <item x="2"/>
        <item x="5413"/>
        <item x="6293"/>
        <item x="960"/>
        <item x="4168"/>
        <item x="5399"/>
        <item x="70"/>
        <item x="6855"/>
        <item x="3688"/>
        <item x="4389"/>
        <item x="9407"/>
        <item x="412"/>
        <item x="1310"/>
        <item x="93"/>
        <item x="4365"/>
        <item x="217"/>
        <item x="3684"/>
        <item x="8800"/>
        <item x="7236"/>
        <item x="1955"/>
        <item x="2289"/>
        <item x="2352"/>
        <item x="1789"/>
        <item x="2585"/>
        <item x="9895"/>
        <item x="9361"/>
        <item x="8490"/>
        <item x="7667"/>
        <item x="5252"/>
        <item x="9586"/>
        <item x="8551"/>
        <item x="3020"/>
        <item x="1509"/>
        <item x="313"/>
        <item x="7483"/>
        <item x="38"/>
        <item x="2466"/>
        <item x="1550"/>
        <item x="6429"/>
        <item x="2991"/>
        <item x="9726"/>
        <item x="434"/>
        <item x="4602"/>
        <item x="1220"/>
        <item x="2305"/>
        <item x="7368"/>
        <item x="8178"/>
        <item x="9814"/>
        <item x="2187"/>
        <item x="7628"/>
        <item x="8663"/>
        <item x="7327"/>
        <item x="438"/>
        <item x="2584"/>
        <item x="904"/>
        <item x="4775"/>
        <item x="7686"/>
        <item x="1560"/>
        <item x="5668"/>
        <item x="5303"/>
        <item x="9074"/>
        <item x="2607"/>
        <item x="6363"/>
        <item x="9708"/>
        <item x="9570"/>
        <item x="6482"/>
        <item x="8026"/>
        <item x="4761"/>
        <item x="9309"/>
        <item x="6724"/>
        <item x="2058"/>
        <item x="2065"/>
        <item x="6231"/>
        <item x="6765"/>
        <item x="2821"/>
        <item x="4450"/>
        <item x="2338"/>
        <item x="7790"/>
        <item x="1292"/>
        <item x="6285"/>
        <item x="8662"/>
        <item x="9539"/>
        <item x="3830"/>
        <item x="5121"/>
        <item x="1244"/>
        <item x="3499"/>
        <item x="5228"/>
        <item x="9393"/>
        <item x="9598"/>
        <item x="7119"/>
        <item x="9734"/>
        <item x="2750"/>
        <item x="167"/>
        <item x="3150"/>
        <item x="6439"/>
        <item x="5278"/>
        <item x="3038"/>
        <item x="1270"/>
        <item x="3926"/>
        <item x="1992"/>
        <item x="6735"/>
        <item x="2877"/>
        <item x="9805"/>
        <item x="3852"/>
        <item x="8325"/>
        <item x="7234"/>
        <item x="86"/>
        <item x="1724"/>
        <item x="6120"/>
        <item x="9665"/>
        <item x="8954"/>
        <item x="3438"/>
        <item x="519"/>
        <item x="4750"/>
        <item x="4781"/>
        <item x="8838"/>
        <item x="5522"/>
        <item x="892"/>
        <item x="8108"/>
        <item x="6348"/>
        <item x="8702"/>
        <item x="959"/>
        <item x="502"/>
        <item x="6514"/>
        <item x="3007"/>
        <item x="4283"/>
        <item x="9034"/>
        <item x="1627"/>
        <item x="4744"/>
        <item x="8312"/>
        <item x="2041"/>
        <item x="8872"/>
        <item x="5261"/>
        <item x="8464"/>
        <item x="8985"/>
        <item x="9680"/>
        <item x="8593"/>
        <item x="3019"/>
        <item x="9585"/>
        <item x="9086"/>
        <item x="7259"/>
        <item x="1545"/>
        <item x="9606"/>
        <item x="2796"/>
        <item x="8316"/>
        <item x="836"/>
        <item x="2875"/>
        <item x="4298"/>
        <item x="8724"/>
        <item x="8140"/>
        <item x="6408"/>
        <item x="9220"/>
        <item x="5615"/>
        <item x="41"/>
        <item x="1138"/>
        <item x="3687"/>
        <item x="7984"/>
        <item x="7917"/>
        <item x="6117"/>
        <item x="2944"/>
        <item x="6289"/>
        <item x="2427"/>
        <item x="269"/>
        <item x="3332"/>
        <item x="9529"/>
        <item x="5970"/>
        <item x="4396"/>
        <item x="5852"/>
        <item x="582"/>
        <item x="8092"/>
        <item x="9111"/>
        <item x="9780"/>
        <item x="8862"/>
        <item x="18"/>
        <item x="826"/>
        <item x="6359"/>
        <item x="8250"/>
        <item x="391"/>
        <item x="2734"/>
        <item x="1685"/>
        <item x="8574"/>
        <item x="7516"/>
        <item x="1641"/>
        <item x="928"/>
        <item x="8314"/>
        <item x="4899"/>
        <item x="4532"/>
        <item x="4940"/>
        <item x="7587"/>
        <item x="7527"/>
        <item x="571"/>
        <item x="2751"/>
        <item x="5271"/>
        <item x="6050"/>
        <item x="4905"/>
        <item x="6425"/>
        <item x="8487"/>
        <item x="5474"/>
        <item x="2552"/>
        <item x="8606"/>
        <item x="5051"/>
        <item x="5775"/>
        <item x="4222"/>
        <item x="9405"/>
        <item x="3649"/>
        <item x="791"/>
        <item x="3366"/>
        <item x="8235"/>
        <item x="9036"/>
        <item x="6096"/>
        <item x="7097"/>
        <item x="8869"/>
        <item x="568"/>
        <item x="5462"/>
        <item x="311"/>
        <item x="7258"/>
        <item x="1076"/>
        <item x="4466"/>
        <item x="5285"/>
        <item x="2738"/>
        <item x="9834"/>
        <item x="4410"/>
        <item x="7341"/>
        <item x="9749"/>
        <item x="4835"/>
        <item x="4311"/>
        <item x="4778"/>
        <item x="4661"/>
        <item x="5664"/>
        <item x="4419"/>
        <item x="793"/>
        <item x="3597"/>
        <item x="5158"/>
        <item x="8077"/>
        <item x="9646"/>
        <item x="7646"/>
        <item x="459"/>
        <item x="2259"/>
        <item x="7174"/>
        <item x="7091"/>
        <item x="7380"/>
        <item x="2300"/>
        <item x="2086"/>
        <item x="6330"/>
        <item x="8238"/>
        <item x="4660"/>
        <item x="420"/>
        <item x="4065"/>
        <item x="9741"/>
        <item x="6026"/>
        <item x="9021"/>
        <item x="2861"/>
        <item x="8380"/>
        <item x="187"/>
        <item x="4489"/>
        <item x="2356"/>
        <item x="8810"/>
        <item x="2620"/>
        <item x="4465"/>
        <item x="1435"/>
        <item x="6509"/>
        <item x="5621"/>
        <item x="3853"/>
        <item x="1914"/>
        <item x="3840"/>
        <item x="9612"/>
        <item x="2350"/>
        <item x="2602"/>
        <item x="6273"/>
        <item x="4379"/>
        <item x="8686"/>
        <item x="664"/>
        <item x="4788"/>
        <item x="8064"/>
        <item x="7559"/>
        <item x="780"/>
        <item x="1245"/>
        <item x="505"/>
        <item x="3256"/>
        <item x="6276"/>
        <item x="9481"/>
        <item x="1841"/>
        <item x="7112"/>
        <item x="1088"/>
        <item x="4401"/>
        <item x="9776"/>
        <item x="9533"/>
        <item x="806"/>
        <item x="411"/>
        <item x="6947"/>
        <item x="6744"/>
        <item x="1552"/>
        <item x="274"/>
        <item x="7679"/>
        <item x="4387"/>
        <item x="7117"/>
        <item x="5955"/>
        <item x="9625"/>
        <item x="8146"/>
        <item x="8093"/>
        <item x="7411"/>
        <item x="7382"/>
        <item x="5198"/>
        <item x="2455"/>
        <item x="4682"/>
        <item x="5089"/>
        <item x="2873"/>
        <item x="8610"/>
        <item x="2349"/>
        <item x="268"/>
        <item x="9052"/>
        <item x="1674"/>
        <item x="3939"/>
        <item x="4292"/>
        <item x="512"/>
        <item x="4879"/>
        <item x="8437"/>
        <item x="2215"/>
        <item x="4736"/>
        <item x="3676"/>
        <item x="6772"/>
        <item x="5706"/>
        <item x="5361"/>
        <item x="8107"/>
        <item x="1521"/>
        <item x="5727"/>
        <item x="9732"/>
        <item x="9823"/>
        <item x="1187"/>
        <item x="461"/>
        <item x="5772"/>
        <item x="6466"/>
        <item x="4170"/>
        <item x="6710"/>
        <item x="2995"/>
        <item x="7449"/>
        <item x="8801"/>
        <item x="5099"/>
        <item x="8533"/>
        <item x="8071"/>
        <item x="9140"/>
        <item x="1440"/>
        <item x="4862"/>
        <item x="5701"/>
        <item x="9413"/>
        <item x="6187"/>
        <item x="6886"/>
        <item x="7372"/>
        <item x="7016"/>
        <item x="5422"/>
        <item x="355"/>
        <item x="2471"/>
        <item x="5899"/>
        <item x="2408"/>
        <item x="6507"/>
        <item x="919"/>
        <item x="7214"/>
        <item x="3633"/>
        <item x="8536"/>
        <item x="4837"/>
        <item x="5162"/>
        <item x="3059"/>
        <item x="2514"/>
        <item x="5168"/>
        <item x="856"/>
        <item x="4404"/>
        <item x="8797"/>
        <item x="6144"/>
        <item x="9632"/>
        <item x="9669"/>
        <item x="319"/>
        <item x="3818"/>
        <item x="7649"/>
        <item x="8592"/>
        <item x="6889"/>
        <item x="2804"/>
        <item x="9304"/>
        <item x="7650"/>
        <item x="3692"/>
        <item x="4629"/>
        <item x="9267"/>
        <item x="9622"/>
        <item x="3491"/>
        <item x="8549"/>
        <item x="8552"/>
        <item x="9527"/>
        <item x="8462"/>
        <item x="798"/>
        <item x="2317"/>
        <item x="9259"/>
        <item x="9930"/>
        <item x="7607"/>
        <item x="8617"/>
        <item x="3703"/>
        <item x="2953"/>
        <item x="5967"/>
        <item x="7844"/>
        <item x="4084"/>
        <item x="2596"/>
        <item x="8530"/>
        <item x="4755"/>
        <item x="7131"/>
        <item x="8489"/>
        <item x="3541"/>
        <item x="4998"/>
        <item x="9380"/>
        <item x="7192"/>
        <item x="8631"/>
        <item x="4327"/>
        <item x="9764"/>
        <item x="8302"/>
        <item x="9382"/>
        <item x="8906"/>
        <item x="8331"/>
        <item x="1043"/>
        <item x="5918"/>
        <item x="9490"/>
        <item x="7608"/>
        <item x="7980"/>
        <item x="4579"/>
        <item x="422"/>
        <item x="4103"/>
        <item x="4388"/>
        <item x="2648"/>
        <item x="5269"/>
        <item x="1638"/>
        <item x="7392"/>
        <item x="6909"/>
        <item x="4068"/>
        <item x="6637"/>
        <item x="5372"/>
        <item x="3459"/>
        <item x="6216"/>
        <item x="4105"/>
        <item x="2831"/>
        <item x="218"/>
        <item x="7432"/>
        <item x="991"/>
        <item x="9166"/>
        <item x="1801"/>
        <item x="2111"/>
        <item x="833"/>
        <item x="8789"/>
        <item x="8245"/>
        <item x="4017"/>
        <item x="5776"/>
        <item x="9468"/>
        <item x="6948"/>
        <item x="1058"/>
        <item x="350"/>
        <item x="8706"/>
        <item x="6196"/>
        <item x="6894"/>
        <item x="2249"/>
        <item x="1422"/>
        <item x="5277"/>
        <item x="4575"/>
        <item x="3417"/>
        <item x="3530"/>
        <item x="2059"/>
        <item x="9046"/>
        <item x="5510"/>
        <item x="3752"/>
        <item x="4286"/>
        <item x="5624"/>
        <item x="3663"/>
        <item x="539"/>
        <item x="8959"/>
        <item x="4015"/>
        <item x="2093"/>
        <item x="2629"/>
        <item x="7552"/>
        <item x="8867"/>
        <item x="1277"/>
        <item x="3771"/>
        <item x="7201"/>
        <item x="4828"/>
        <item x="79"/>
        <item x="7105"/>
        <item x="388"/>
        <item x="3500"/>
        <item x="5601"/>
        <item x="1698"/>
        <item x="9576"/>
        <item x="5670"/>
        <item x="9756"/>
        <item x="2125"/>
        <item x="1214"/>
        <item x="3102"/>
        <item x="850"/>
        <item x="7018"/>
        <item x="6649"/>
        <item x="4626"/>
        <item x="1831"/>
        <item x="2933"/>
        <item x="4807"/>
        <item x="8131"/>
        <item x="6181"/>
        <item x="4049"/>
        <item x="6060"/>
        <item x="5981"/>
        <item x="368"/>
        <item x="370"/>
        <item x="8255"/>
        <item x="1181"/>
        <item x="2048"/>
        <item x="3948"/>
        <item x="1937"/>
        <item x="3898"/>
        <item x="5268"/>
        <item x="6588"/>
        <item x="1621"/>
        <item x="3461"/>
        <item x="2069"/>
        <item x="9408"/>
        <item x="3834"/>
        <item x="77"/>
        <item x="1983"/>
        <item x="2276"/>
        <item x="5922"/>
        <item x="7250"/>
        <item x="8753"/>
        <item x="3251"/>
        <item x="7497"/>
        <item x="4803"/>
        <item x="9255"/>
        <item x="5109"/>
        <item x="1407"/>
        <item x="5540"/>
        <item x="1502"/>
        <item x="4447"/>
        <item x="8226"/>
        <item x="1339"/>
        <item x="608"/>
        <item x="1323"/>
        <item x="2261"/>
        <item x="1794"/>
        <item x="3789"/>
        <item x="3106"/>
        <item x="748"/>
        <item x="9460"/>
        <item x="5494"/>
        <item x="1580"/>
        <item x="2641"/>
        <item x="2428"/>
        <item x="9685"/>
        <item x="5604"/>
        <item x="7317"/>
        <item x="6478"/>
        <item x="3011"/>
        <item x="3154"/>
        <item x="656"/>
        <item x="4364"/>
        <item x="756"/>
        <item x="3335"/>
        <item x="8609"/>
        <item x="4254"/>
        <item x="4757"/>
        <item x="1386"/>
        <item x="372"/>
        <item x="3440"/>
        <item x="6864"/>
        <item x="5282"/>
        <item x="4197"/>
        <item x="3644"/>
        <item x="8964"/>
        <item x="6053"/>
        <item x="5232"/>
        <item x="4668"/>
        <item x="2566"/>
        <item x="5482"/>
        <item x="5319"/>
        <item x="1296"/>
        <item x="1098"/>
        <item x="1377"/>
        <item x="1463"/>
        <item x="2149"/>
        <item x="6209"/>
        <item x="716"/>
        <item x="7190"/>
        <item x="7001"/>
        <item x="1196"/>
        <item x="4677"/>
        <item x="2189"/>
        <item x="3695"/>
        <item x="6451"/>
        <item x="3742"/>
        <item x="1570"/>
        <item x="2983"/>
        <item x="6858"/>
        <item x="6935"/>
        <item x="2038"/>
        <item x="4556"/>
        <item x="1162"/>
        <item x="8925"/>
        <item x="6349"/>
        <item x="3927"/>
        <item x="71"/>
        <item x="4790"/>
        <item x="1709"/>
        <item x="3704"/>
        <item x="5929"/>
        <item x="1284"/>
        <item x="2482"/>
        <item x="2503"/>
        <item x="2508"/>
        <item x="4275"/>
        <item x="980"/>
        <item x="1643"/>
        <item x="2450"/>
        <item x="7738"/>
        <item x="5359"/>
        <item x="737"/>
        <item x="4400"/>
        <item x="8065"/>
        <item x="7639"/>
        <item x="3315"/>
        <item x="1137"/>
        <item x="8282"/>
        <item x="6911"/>
        <item x="1009"/>
        <item x="3179"/>
        <item x="9524"/>
        <item x="3346"/>
        <item x="6500"/>
        <item x="2012"/>
        <item x="3513"/>
        <item x="4248"/>
        <item x="384"/>
        <item x="266"/>
        <item x="6881"/>
        <item x="3699"/>
        <item x="73"/>
        <item x="9050"/>
        <item x="7795"/>
        <item x="137"/>
        <item x="1539"/>
        <item x="5091"/>
        <item x="3627"/>
        <item x="4264"/>
        <item x="9697"/>
        <item x="8912"/>
        <item x="8642"/>
        <item x="5566"/>
        <item x="5478"/>
        <item x="8527"/>
        <item x="2691"/>
        <item x="1928"/>
        <item x="3587"/>
        <item x="1596"/>
        <item x="3833"/>
        <item x="2682"/>
        <item x="7591"/>
        <item x="1498"/>
        <item x="6006"/>
        <item x="9719"/>
        <item x="5872"/>
        <item x="4965"/>
        <item x="9789"/>
        <item x="7381"/>
        <item x="1106"/>
        <item x="8759"/>
        <item x="8182"/>
        <item x="3416"/>
        <item x="8727"/>
        <item x="2797"/>
        <item x="1591"/>
        <item x="7415"/>
        <item x="9799"/>
        <item x="5197"/>
        <item x="5061"/>
        <item x="8601"/>
        <item x="8992"/>
        <item x="7967"/>
        <item x="8172"/>
        <item x="5971"/>
        <item x="5125"/>
        <item x="9603"/>
        <item x="1249"/>
        <item x="6535"/>
        <item x="3379"/>
        <item x="8109"/>
        <item x="6332"/>
        <item x="2519"/>
        <item x="9197"/>
        <item x="743"/>
        <item x="9725"/>
        <item x="501"/>
        <item x="1538"/>
        <item x="5928"/>
        <item x="3220"/>
        <item x="6193"/>
        <item x="2938"/>
        <item x="8122"/>
        <item x="9696"/>
        <item x="6485"/>
        <item x="6494"/>
        <item x="2931"/>
        <item x="1424"/>
        <item x="8972"/>
        <item x="6215"/>
        <item x="8216"/>
        <item x="5803"/>
        <item x="1439"/>
        <item x="5237"/>
        <item x="3227"/>
        <item x="2906"/>
        <item x="6100"/>
        <item x="8575"/>
        <item x="106"/>
        <item x="1042"/>
        <item x="3764"/>
        <item x="4439"/>
        <item x="4701"/>
        <item x="4484"/>
        <item x="6790"/>
        <item x="2872"/>
        <item x="7147"/>
        <item x="1631"/>
        <item x="4637"/>
        <item x="4924"/>
        <item x="8398"/>
        <item x="2054"/>
        <item x="8208"/>
        <item x="9142"/>
        <item x="9873"/>
        <item x="8604"/>
        <item x="2524"/>
        <item x="1527"/>
        <item x="3548"/>
        <item x="3690"/>
        <item x="7477"/>
        <item x="7534"/>
        <item x="2460"/>
        <item x="1629"/>
        <item x="8890"/>
        <item x="6839"/>
        <item x="4636"/>
        <item x="8608"/>
        <item x="9671"/>
        <item x="7242"/>
        <item x="997"/>
        <item x="9349"/>
        <item x="3526"/>
        <item x="9406"/>
        <item x="8193"/>
        <item x="5163"/>
        <item x="9855"/>
        <item x="4322"/>
        <item x="953"/>
        <item x="5022"/>
        <item x="7141"/>
        <item x="3338"/>
        <item x="8427"/>
        <item x="3452"/>
        <item x="2963"/>
        <item x="3678"/>
        <item x="9272"/>
        <item x="3949"/>
        <item x="2643"/>
        <item x="5528"/>
        <item x="975"/>
        <item x="1677"/>
        <item x="4513"/>
        <item x="1436"/>
        <item x="9878"/>
        <item x="2078"/>
        <item x="828"/>
        <item x="4746"/>
        <item x="8738"/>
        <item x="2574"/>
        <item x="6700"/>
        <item x="7977"/>
        <item x="1885"/>
        <item x="9875"/>
        <item x="3279"/>
        <item x="9425"/>
        <item x="6136"/>
        <item x="5754"/>
        <item x="8719"/>
        <item x="3893"/>
        <item x="6666"/>
        <item x="5177"/>
        <item x="9662"/>
        <item x="9687"/>
        <item x="7822"/>
        <item x="6077"/>
        <item x="4318"/>
        <item x="5996"/>
        <item x="5105"/>
        <item x="1618"/>
        <item x="5119"/>
        <item x="4708"/>
        <item x="7237"/>
        <item x="5156"/>
        <item x="2134"/>
        <item x="1367"/>
        <item x="3448"/>
        <item x="9073"/>
        <item x="4955"/>
        <item x="351"/>
        <item x="4987"/>
        <item x="1611"/>
        <item x="4773"/>
        <item x="508"/>
        <item x="4232"/>
        <item x="5015"/>
        <item x="7599"/>
        <item x="6654"/>
        <item x="6714"/>
        <item x="1727"/>
        <item x="4563"/>
        <item x="8945"/>
        <item x="2871"/>
        <item x="6857"/>
        <item x="6321"/>
        <item x="5571"/>
        <item x="1175"/>
        <item x="9441"/>
        <item x="3324"/>
        <item x="1711"/>
        <item x="6226"/>
        <item x="3395"/>
        <item x="9428"/>
        <item x="7828"/>
        <item x="7262"/>
        <item x="6229"/>
        <item x="5942"/>
        <item x="7391"/>
        <item x="5389"/>
        <item x="6418"/>
        <item x="9001"/>
        <item x="8052"/>
        <item x="6020"/>
        <item x="1793"/>
        <item x="9915"/>
        <item x="8150"/>
        <item x="8768"/>
        <item x="8277"/>
        <item x="3403"/>
        <item x="1603"/>
        <item x="5837"/>
        <item x="6344"/>
        <item x="9449"/>
        <item x="1379"/>
        <item x="1630"/>
        <item x="4183"/>
        <item x="717"/>
        <item x="5609"/>
        <item x="7673"/>
        <item x="5306"/>
        <item x="5321"/>
        <item x="3212"/>
        <item x="6859"/>
        <item x="3604"/>
        <item x="1358"/>
        <item x="7434"/>
        <item x="3985"/>
        <item x="9575"/>
        <item x="2218"/>
        <item x="3295"/>
        <item x="2121"/>
        <item x="3721"/>
        <item x="200"/>
        <item x="4402"/>
        <item x="4812"/>
        <item x="5141"/>
        <item x="1383"/>
        <item x="3456"/>
        <item x="3561"/>
        <item x="7003"/>
        <item x="1600"/>
        <item x="2260"/>
        <item x="8037"/>
        <item x="4003"/>
        <item x="9540"/>
        <item x="1066"/>
        <item x="8802"/>
        <item x="5274"/>
        <item x="769"/>
        <item x="8125"/>
        <item x="5175"/>
        <item x="468"/>
        <item x="6503"/>
        <item x="8102"/>
        <item x="6662"/>
        <item x="9386"/>
        <item x="400"/>
        <item x="7579"/>
        <item x="6404"/>
        <item x="8136"/>
        <item x="7465"/>
        <item x="9649"/>
        <item x="6219"/>
        <item x="8252"/>
        <item x="7464"/>
        <item x="3661"/>
        <item x="9064"/>
        <item x="2242"/>
        <item x="1561"/>
        <item x="2523"/>
        <item x="1039"/>
        <item x="9432"/>
        <item x="7716"/>
        <item x="9872"/>
        <item x="9843"/>
        <item x="9321"/>
        <item x="7396"/>
        <item x="5789"/>
        <item x="6099"/>
        <item x="7825"/>
        <item x="125"/>
        <item x="4678"/>
        <item x="8101"/>
        <item x="8654"/>
        <item x="9278"/>
        <item x="5088"/>
        <item x="708"/>
        <item x="6262"/>
        <item x="4985"/>
        <item x="718"/>
        <item x="3851"/>
        <item x="1569"/>
        <item x="7818"/>
        <item x="9858"/>
        <item x="7163"/>
        <item x="1886"/>
        <item x="4478"/>
        <item x="7309"/>
        <item x="8435"/>
        <item x="9820"/>
        <item x="8685"/>
        <item x="1778"/>
        <item x="6956"/>
        <item x="8607"/>
        <item x="3165"/>
        <item x="9864"/>
        <item x="660"/>
        <item x="7911"/>
        <item x="5253"/>
        <item x="7885"/>
        <item x="3922"/>
        <item x="3188"/>
        <item x="1848"/>
        <item x="5696"/>
        <item x="9565"/>
        <item x="5201"/>
        <item x="3040"/>
        <item x="310"/>
        <item x="1892"/>
        <item x="5807"/>
        <item x="7623"/>
        <item x="9088"/>
        <item x="6978"/>
        <item x="6512"/>
        <item x="4814"/>
        <item x="1416"/>
        <item x="9454"/>
        <item x="9459"/>
        <item x="4490"/>
        <item x="4623"/>
        <item x="9663"/>
        <item x="5606"/>
        <item x="8305"/>
        <item x="6865"/>
        <item x="5920"/>
        <item x="9015"/>
        <item x="8804"/>
        <item x="9250"/>
        <item x="2752"/>
        <item x="9359"/>
        <item x="4818"/>
        <item x="9868"/>
        <item x="1764"/>
        <item x="3551"/>
        <item x="1074"/>
        <item x="9395"/>
        <item x="1476"/>
        <item x="8326"/>
        <item x="123"/>
        <item x="871"/>
        <item x="2120"/>
        <item x="6341"/>
        <item x="9326"/>
        <item x="9028"/>
        <item x="9063"/>
        <item x="1378"/>
        <item x="477"/>
        <item x="880"/>
        <item x="6457"/>
        <item x="4262"/>
        <item x="4861"/>
        <item x="4665"/>
        <item x="592"/>
        <item x="7942"/>
        <item x="7792"/>
        <item x="7520"/>
        <item x="5923"/>
        <item x="7807"/>
        <item x="3495"/>
        <item x="8715"/>
        <item x="179"/>
        <item x="9981"/>
        <item x="9549"/>
        <item x="2882"/>
        <item x="6723"/>
        <item x="787"/>
        <item x="3242"/>
        <item x="7267"/>
        <item x="7762"/>
        <item x="6625"/>
        <item x="4567"/>
        <item x="9260"/>
        <item x="9983"/>
        <item x="4067"/>
        <item x="202"/>
        <item x="231"/>
        <item x="6644"/>
        <item x="1915"/>
        <item x="9256"/>
        <item x="4356"/>
        <item x="1419"/>
        <item x="6971"/>
        <item x="2994"/>
        <item x="7416"/>
        <item x="4756"/>
        <item x="1585"/>
        <item x="738"/>
        <item x="1461"/>
        <item x="7713"/>
        <item x="6435"/>
        <item x="2301"/>
        <item x="9170"/>
        <item x="8718"/>
        <item x="7670"/>
        <item x="2325"/>
        <item x="293"/>
        <item x="2540"/>
        <item x="1748"/>
        <item x="679"/>
        <item x="5834"/>
        <item x="9273"/>
        <item x="4752"/>
        <item x="8785"/>
        <item x="1832"/>
        <item x="132"/>
        <item x="5563"/>
        <item x="1103"/>
        <item x="2558"/>
        <item x="908"/>
        <item x="6834"/>
        <item x="9751"/>
        <item x="2383"/>
        <item x="9344"/>
        <item x="7834"/>
        <item x="4745"/>
        <item x="6190"/>
        <item x="6472"/>
        <item x="1798"/>
        <item x="9291"/>
        <item x="4383"/>
        <item x="8022"/>
        <item x="4141"/>
        <item x="3138"/>
        <item x="6758"/>
        <item x="8916"/>
        <item x="510"/>
        <item x="3349"/>
        <item x="6199"/>
        <item x="7211"/>
        <item x="2462"/>
        <item x="5903"/>
        <item x="6984"/>
        <item x="8697"/>
        <item x="9084"/>
        <item x="1707"/>
        <item x="5221"/>
        <item x="3339"/>
        <item x="2008"/>
        <item x="3347"/>
        <item x="2973"/>
        <item x="5276"/>
        <item x="8419"/>
        <item x="4245"/>
        <item x="3958"/>
        <item x="9122"/>
        <item x="8758"/>
        <item x="1327"/>
        <item x="6011"/>
        <item x="5823"/>
        <item x="4134"/>
        <item x="3348"/>
        <item x="6601"/>
        <item x="7647"/>
        <item x="5584"/>
        <item x="3078"/>
        <item x="7975"/>
        <item x="4184"/>
        <item x="7305"/>
        <item x="6921"/>
        <item x="8385"/>
        <item x="8175"/>
        <item x="8848"/>
        <item x="9247"/>
        <item x="2562"/>
        <item x="1067"/>
        <item x="2805"/>
        <item x="5959"/>
        <item x="8600"/>
        <item x="6476"/>
        <item x="665"/>
        <item x="4764"/>
        <item x="940"/>
        <item x="5569"/>
        <item x="3947"/>
        <item x="6942"/>
        <item x="7898"/>
        <item x="2528"/>
        <item x="5730"/>
        <item x="7291"/>
        <item x="2410"/>
        <item x="5003"/>
        <item x="6033"/>
        <item x="7221"/>
        <item x="3201"/>
        <item x="5726"/>
        <item x="7662"/>
        <item x="6334"/>
        <item x="546"/>
        <item x="188"/>
        <item x="4165"/>
        <item x="6634"/>
        <item x="628"/>
        <item x="2230"/>
        <item x="5002"/>
        <item x="2741"/>
        <item x="3241"/>
        <item x="2730"/>
        <item x="4993"/>
        <item x="6860"/>
        <item x="3907"/>
        <item x="3131"/>
        <item x="194"/>
        <item x="3870"/>
        <item x="1108"/>
        <item x="6394"/>
        <item x="7226"/>
        <item x="2959"/>
        <item x="7536"/>
        <item x="6267"/>
        <item x="3667"/>
        <item x="2696"/>
        <item x="8871"/>
        <item x="8605"/>
        <item x="784"/>
        <item x="2820"/>
        <item x="4124"/>
        <item x="3538"/>
        <item x="736"/>
        <item x="115"/>
        <item x="4306"/>
        <item x="6"/>
        <item x="7157"/>
        <item x="3652"/>
        <item x="4070"/>
        <item x="1149"/>
        <item x="7140"/>
        <item x="2195"/>
        <item x="302"/>
        <item x="3981"/>
        <item x="8856"/>
        <item x="5428"/>
        <item x="5288"/>
        <item x="5473"/>
        <item x="1369"/>
        <item x="9351"/>
        <item x="5183"/>
        <item x="692"/>
        <item x="2278"/>
        <item x="8506"/>
        <item x="2722"/>
        <item x="8368"/>
        <item x="7636"/>
        <item x="9651"/>
        <item x="8757"/>
        <item x="3636"/>
        <item x="5005"/>
        <item x="572"/>
        <item x="630"/>
        <item x="8736"/>
        <item x="5349"/>
        <item x="5889"/>
        <item x="4649"/>
        <item x="7840"/>
        <item x="9307"/>
        <item x="6738"/>
        <item x="670"/>
        <item x="4793"/>
        <item x="4528"/>
        <item x="1797"/>
        <item x="3296"/>
        <item x="7981"/>
        <item x="237"/>
        <item x="9023"/>
        <item x="2920"/>
        <item x="8665"/>
        <item x="7809"/>
        <item x="1000"/>
        <item x="5825"/>
        <item x="3890"/>
        <item x="238"/>
        <item x="707"/>
        <item x="4115"/>
        <item x="5283"/>
        <item x="2544"/>
        <item x="6621"/>
        <item x="1751"/>
        <item x="7143"/>
        <item x="5988"/>
        <item x="7545"/>
        <item x="601"/>
        <item x="7772"/>
        <item x="2512"/>
        <item x="1475"/>
        <item x="1862"/>
        <item x="4640"/>
        <item x="2459"/>
        <item x="7611"/>
        <item x="1633"/>
        <item x="7598"/>
        <item x="6037"/>
        <item x="7139"/>
        <item x="3380"/>
        <item x="2811"/>
        <item x="6041"/>
        <item x="7089"/>
        <item x="2152"/>
        <item x="4188"/>
        <item x="887"/>
        <item x="5751"/>
        <item x="5172"/>
        <item x="7760"/>
        <item x="5625"/>
        <item x="1554"/>
        <item x="5697"/>
        <item x="5059"/>
        <item x="3412"/>
        <item x="2587"/>
        <item x="6221"/>
        <item x="2778"/>
        <item x="6590"/>
        <item x="3816"/>
        <item x="3290"/>
        <item x="8343"/>
        <item x="4498"/>
        <item x="2516"/>
        <item x="7933"/>
        <item x="4851"/>
        <item x="6949"/>
        <item x="48"/>
        <item x="1143"/>
        <item x="9740"/>
        <item x="5523"/>
        <item x="1227"/>
        <item x="5873"/>
        <item x="7549"/>
        <item x="6261"/>
        <item x="3592"/>
        <item x="5739"/>
        <item x="1133"/>
        <item x="421"/>
        <item x="1018"/>
        <item x="7918"/>
        <item x="7111"/>
        <item x="4417"/>
        <item x="9059"/>
        <item x="9494"/>
        <item x="1178"/>
        <item x="2272"/>
        <item x="255"/>
        <item x="6652"/>
        <item x="1353"/>
        <item x="5712"/>
        <item x="8726"/>
        <item x="1605"/>
        <item x="5332"/>
        <item x="1898"/>
        <item x="6873"/>
        <item x="3180"/>
        <item x="1057"/>
        <item x="6613"/>
        <item x="8716"/>
        <item x="8395"/>
        <item x="9327"/>
        <item x="8290"/>
        <item x="1211"/>
        <item x="1607"/>
        <item x="3285"/>
        <item x="7788"/>
        <item x="1953"/>
        <item x="544"/>
        <item x="9112"/>
        <item x="5226"/>
        <item x="5401"/>
        <item x="5982"/>
        <item x="6554"/>
        <item x="1172"/>
        <item x="6828"/>
        <item x="228"/>
        <item x="5328"/>
        <item x="8015"/>
        <item x="3357"/>
        <item x="3160"/>
        <item x="5557"/>
        <item x="1828"/>
        <item x="7940"/>
        <item x="6066"/>
        <item x="417"/>
        <item x="5885"/>
        <item x="9440"/>
        <item x="6156"/>
        <item x="1250"/>
        <item x="9977"/>
        <item x="8233"/>
        <item x="6574"/>
        <item x="4144"/>
        <item x="9950"/>
        <item x="861"/>
        <item x="1818"/>
        <item x="6786"/>
        <item x="6432"/>
        <item x="9429"/>
        <item x="6756"/>
        <item x="9948"/>
        <item x="285"/>
        <item x="3382"/>
        <item x="7590"/>
        <item x="456"/>
        <item x="8319"/>
        <item x="7251"/>
        <item x="1182"/>
        <item x="4518"/>
        <item x="5705"/>
        <item x="3757"/>
        <item x="3166"/>
        <item x="3215"/>
        <item x="7901"/>
        <item x="4172"/>
        <item x="5504"/>
        <item x="2631"/>
        <item x="64"/>
        <item x="406"/>
        <item x="7816"/>
        <item x="3657"/>
        <item x="8171"/>
        <item x="9348"/>
        <item x="4111"/>
        <item x="5901"/>
        <item x="4885"/>
        <item x="4643"/>
        <item x="7301"/>
        <item x="8035"/>
        <item x="9650"/>
        <item x="6040"/>
        <item x="214"/>
        <item x="8465"/>
        <item x="9397"/>
        <item x="4653"/>
        <item x="4689"/>
        <item x="5945"/>
        <item x="9037"/>
        <item x="2505"/>
        <item x="7308"/>
        <item x="8262"/>
        <item x="2618"/>
        <item x="933"/>
        <item x="686"/>
        <item x="7029"/>
        <item x="3316"/>
        <item x="1375"/>
        <item x="7660"/>
        <item x="3378"/>
        <item x="3190"/>
        <item x="3783"/>
        <item x="7957"/>
        <item x="7409"/>
        <item x="63"/>
        <item x="4749"/>
        <item x="309"/>
        <item x="2686"/>
        <item x="8356"/>
        <item x="37"/>
        <item x="2992"/>
        <item x="8500"/>
        <item x="7835"/>
        <item x="1708"/>
        <item x="4126"/>
        <item x="7376"/>
        <item x="759"/>
        <item x="2099"/>
        <item x="6403"/>
        <item x="5391"/>
        <item x="8062"/>
        <item x="1689"/>
        <item x="3291"/>
        <item x="8366"/>
        <item x="8698"/>
        <item x="7773"/>
        <item x="5111"/>
        <item x="9485"/>
        <item x="9499"/>
        <item x="7992"/>
        <item x="2964"/>
        <item x="8745"/>
        <item x="8335"/>
        <item x="9156"/>
        <item x="2284"/>
        <item x="2555"/>
        <item x="1768"/>
        <item x="9636"/>
        <item x="6682"/>
        <item x="5666"/>
        <item x="863"/>
        <item x="3749"/>
        <item x="4151"/>
        <item x="1956"/>
        <item x="1948"/>
        <item x="1657"/>
        <item x="3462"/>
        <item x="6610"/>
        <item x="5964"/>
        <item x="3487"/>
        <item x="4527"/>
        <item x="4938"/>
        <item x="7172"/>
        <item x="9964"/>
        <item x="5746"/>
        <item x="517"/>
        <item x="820"/>
        <item x="7584"/>
        <item x="5139"/>
        <item x="6479"/>
        <item x="5987"/>
        <item x="7366"/>
        <item x="4808"/>
        <item x="4664"/>
        <item x="9085"/>
        <item x="363"/>
        <item x="5217"/>
        <item x="2416"/>
        <item x="3856"/>
        <item x="4984"/>
        <item x="804"/>
        <item x="5773"/>
        <item x="2273"/>
        <item x="1857"/>
        <item x="9571"/>
        <item x="9800"/>
        <item x="1779"/>
        <item x="1996"/>
        <item x="6061"/>
        <item x="9013"/>
        <item x="5940"/>
        <item x="1979"/>
        <item x="2539"/>
        <item x="4358"/>
        <item x="9798"/>
        <item x="8269"/>
        <item x="8739"/>
        <item x="8742"/>
        <item x="4519"/>
        <item x="5585"/>
        <item x="7922"/>
        <item x="3252"/>
        <item x="2926"/>
        <item x="8813"/>
        <item x="7217"/>
        <item x="9877"/>
        <item x="7893"/>
        <item x="7805"/>
        <item x="1150"/>
        <item x="3738"/>
        <item x="3247"/>
        <item x="1667"/>
        <item x="782"/>
        <item x="6607"/>
        <item x="36"/>
        <item x="3961"/>
        <item x="9679"/>
        <item x="7886"/>
        <item x="9792"/>
        <item x="9303"/>
        <item x="8564"/>
        <item x="2789"/>
        <item x="1973"/>
        <item x="6963"/>
        <item x="4362"/>
        <item x="8215"/>
        <item x="8741"/>
        <item x="1964"/>
        <item x="2126"/>
        <item x="9470"/>
        <item x="7205"/>
        <item x="6748"/>
        <item x="4699"/>
        <item x="1731"/>
        <item x="6107"/>
        <item x="6256"/>
        <item x="1910"/>
        <item x="4634"/>
        <item x="3527"/>
        <item x="9986"/>
        <item x="5853"/>
        <item x="1005"/>
        <item x="4044"/>
        <item x="1293"/>
        <item x="6397"/>
        <item x="122"/>
        <item x="9051"/>
        <item x="2399"/>
        <item x="8889"/>
        <item x="5719"/>
        <item x="6653"/>
        <item x="9967"/>
        <item x="6004"/>
        <item x="6568"/>
        <item x="3990"/>
        <item x="1335"/>
        <item x="6043"/>
        <item x="3463"/>
        <item x="6248"/>
        <item x="8237"/>
        <item x="3193"/>
        <item x="4326"/>
        <item x="8386"/>
        <item x="8922"/>
        <item x="2398"/>
        <item x="9032"/>
        <item x="395"/>
        <item x="2839"/>
        <item x="8660"/>
        <item x="7694"/>
        <item x="9117"/>
        <item x="1769"/>
        <item x="5709"/>
        <item x="1887"/>
        <item x="5180"/>
        <item x="1530"/>
        <item x="325"/>
        <item x="5614"/>
        <item x="2470"/>
        <item x="4434"/>
        <item x="2794"/>
        <item x="6406"/>
        <item x="4128"/>
        <item x="1357"/>
        <item x="7169"/>
        <item x="4918"/>
        <item x="5738"/>
        <item x="9443"/>
        <item x="331"/>
        <item x="6794"/>
        <item x="6159"/>
        <item x="4206"/>
        <item x="6926"/>
        <item x="2073"/>
        <item x="9078"/>
        <item x="7050"/>
        <item x="2162"/>
        <item x="2581"/>
        <item x="1693"/>
        <item x="1219"/>
        <item x="6695"/>
        <item x="7359"/>
        <item x="1916"/>
        <item x="667"/>
        <item x="9422"/>
        <item x="2570"/>
        <item x="8050"/>
        <item x="3681"/>
        <item x="482"/>
        <item x="9375"/>
        <item x="7191"/>
        <item x="5932"/>
        <item x="5195"/>
        <item x="2529"/>
        <item x="4233"/>
        <item x="1572"/>
        <item x="20"/>
        <item x="9346"/>
        <item x="8693"/>
        <item x="6543"/>
        <item x="2757"/>
        <item x="8689"/>
        <item x="60"/>
        <item x="5024"/>
        <item x="3004"/>
        <item x="8485"/>
        <item x="4278"/>
        <item x="5900"/>
        <item x="7907"/>
        <item x="9870"/>
        <item x="4029"/>
        <item x="9659"/>
        <item x="645"/>
        <item x="7808"/>
        <item x="2684"/>
        <item x="68"/>
        <item x="9498"/>
        <item x="1810"/>
        <item x="3845"/>
        <item x="8074"/>
        <item x="3849"/>
        <item x="2116"/>
        <item x="9377"/>
        <item x="7672"/>
        <item x="7654"/>
        <item x="1194"/>
        <item x="6985"/>
        <item x="8014"/>
        <item x="8975"/>
        <item x="9484"/>
        <item x="6641"/>
        <item x="4871"/>
        <item x="3089"/>
        <item x="2441"/>
        <item x="9809"/>
        <item x="2344"/>
        <item x="831"/>
        <item x="8952"/>
        <item x="5933"/>
        <item x="4796"/>
        <item x="7"/>
        <item x="993"/>
        <item x="2890"/>
        <item x="7719"/>
        <item x="6595"/>
        <item x="4821"/>
        <item x="7061"/>
        <item x="6481"/>
        <item x="2708"/>
        <item x="4412"/>
        <item x="8583"/>
        <item x="4576"/>
        <item x="1376"/>
        <item x="7802"/>
        <item x="8099"/>
        <item x="581"/>
        <item x="1941"/>
        <item x="8024"/>
        <item x="8249"/>
        <item x="8323"/>
        <item x="2418"/>
        <item x="6387"/>
        <item x="5535"/>
        <item x="9099"/>
        <item x="9185"/>
        <item x="9161"/>
        <item x="2235"/>
        <item x="9811"/>
        <item x="4508"/>
        <item x="2942"/>
        <item x="7517"/>
        <item x="1273"/>
        <item x="2768"/>
        <item x="8155"/>
        <item x="7726"/>
        <item x="9766"/>
        <item x="1195"/>
        <item x="6920"/>
        <item x="5552"/>
        <item x="4363"/>
        <item x="5043"/>
        <item x="5219"/>
        <item x="3136"/>
        <item x="3876"/>
        <item x="9134"/>
        <item x="1420"/>
        <item x="939"/>
        <item x="8498"/>
        <item x="9631"/>
        <item x="2171"/>
        <item x="3141"/>
        <item x="2568"/>
        <item x="7864"/>
        <item x="17"/>
        <item x="957"/>
        <item x="9832"/>
        <item x="5977"/>
        <item x="6946"/>
        <item x="2138"/>
        <item x="6523"/>
        <item x="6579"/>
        <item x="1744"/>
        <item x="7866"/>
        <item x="5611"/>
        <item x="5146"/>
        <item x="1069"/>
        <item x="1188"/>
        <item x="7921"/>
        <item x="4075"/>
        <item x="7944"/>
        <item x="2612"/>
        <item x="9129"/>
        <item x="8407"/>
        <item x="6007"/>
        <item x="4516"/>
        <item x="8241"/>
        <item x="1474"/>
        <item x="5018"/>
        <item x="1531"/>
        <item x="5919"/>
        <item x="7966"/>
        <item x="979"/>
        <item x="3835"/>
        <item x="523"/>
        <item x="6778"/>
        <item x="7973"/>
        <item x="8405"/>
        <item x="3210"/>
        <item x="8510"/>
        <item x="8304"/>
        <item x="5500"/>
        <item x="6845"/>
        <item x="4733"/>
        <item x="3363"/>
        <item x="9502"/>
        <item x="9322"/>
        <item x="5339"/>
        <item x="8675"/>
        <item x="5747"/>
        <item x="3483"/>
        <item x="5142"/>
        <item x="3231"/>
        <item x="2405"/>
        <item x="3906"/>
        <item x="6556"/>
        <item x="3711"/>
        <item x="257"/>
        <item x="3343"/>
        <item x="534"/>
        <item x="4740"/>
        <item x="7074"/>
        <item x="129"/>
        <item x="1300"/>
        <item x="2879"/>
        <item x="5229"/>
        <item x="6259"/>
        <item x="4317"/>
        <item x="3580"/>
        <item x="5559"/>
        <item x="7601"/>
        <item x="5767"/>
        <item x="5958"/>
        <item x="1934"/>
        <item x="8792"/>
        <item x="8546"/>
        <item x="7548"/>
        <item x="9955"/>
        <item x="4615"/>
        <item x="8188"/>
        <item x="8008"/>
        <item x="3255"/>
        <item x="6318"/>
        <item x="6398"/>
        <item x="9192"/>
        <item x="43"/>
        <item x="4221"/>
        <item x="8983"/>
        <item x="646"/>
        <item x="5167"/>
        <item x="2277"/>
        <item x="8452"/>
        <item x="6577"/>
        <item x="6732"/>
        <item x="3717"/>
        <item x="9693"/>
        <item x="2721"/>
        <item x="3342"/>
        <item x="6755"/>
        <item x="6596"/>
        <item x="6239"/>
        <item x="8982"/>
        <item x="7320"/>
        <item x="1145"/>
        <item x="4852"/>
        <item x="7771"/>
        <item x="1612"/>
        <item x="4261"/>
        <item x="9077"/>
        <item x="1988"/>
        <item x="8526"/>
        <item x="3974"/>
        <item x="378"/>
        <item x="110"/>
        <item x="8924"/>
        <item x="8528"/>
        <item x="2186"/>
        <item x="8946"/>
        <item x="9702"/>
        <item x="6252"/>
        <item x="584"/>
        <item x="5249"/>
        <item x="8876"/>
        <item x="8123"/>
        <item x="2285"/>
        <item x="5072"/>
        <item x="2322"/>
        <item x="5191"/>
        <item x="6019"/>
        <item x="9354"/>
        <item x="7875"/>
        <item x="8020"/>
        <item x="1571"/>
        <item x="3093"/>
        <item x="6021"/>
        <item x="6913"/>
        <item x="2713"/>
        <item x="7540"/>
        <item x="9882"/>
        <item x="1228"/>
        <item x="7703"/>
        <item x="7000"/>
        <item x="9845"/>
        <item x="3214"/>
        <item x="3302"/>
        <item x="8619"/>
        <item x="7080"/>
        <item x="2496"/>
        <item x="4023"/>
        <item x="298"/>
        <item x="4042"/>
        <item x="9009"/>
        <item x="7701"/>
        <item x="3013"/>
        <item x="807"/>
        <item x="8222"/>
        <item x="2561"/>
        <item x="6433"/>
        <item x="9488"/>
        <item x="3868"/>
        <item x="439"/>
        <item x="140"/>
        <item x="2901"/>
        <item x="7768"/>
        <item x="9818"/>
        <item x="1262"/>
        <item x="3971"/>
        <item x="6405"/>
        <item x="4125"/>
        <item x="1998"/>
        <item x="5891"/>
        <item x="2701"/>
        <item x="7928"/>
        <item x="8242"/>
        <item x="1473"/>
        <item x="5581"/>
        <item x="7633"/>
        <item x="1945"/>
        <item x="3802"/>
        <item x="1970"/>
        <item x="4702"/>
        <item x="9387"/>
        <item x="549"/>
        <item x="1457"/>
        <item x="2830"/>
        <item x="8971"/>
        <item x="3940"/>
        <item x="6675"/>
        <item x="5992"/>
        <item x="4747"/>
        <item x="1268"/>
        <item x="1341"/>
        <item x="527"/>
        <item x="5938"/>
        <item x="4217"/>
        <item x="1969"/>
        <item x="2593"/>
        <item x="8276"/>
        <item x="3191"/>
        <item x="809"/>
        <item x="4063"/>
        <item x="3680"/>
        <item x="6054"/>
        <item x="5653"/>
        <item x="6571"/>
        <item x="9758"/>
        <item x="8525"/>
        <item x="3989"/>
        <item x="5511"/>
        <item x="323"/>
        <item x="7293"/>
        <item x="4135"/>
        <item x="341"/>
        <item x="4631"/>
        <item x="9953"/>
        <item x="7322"/>
        <item x="1217"/>
        <item x="6796"/>
        <item x="4813"/>
        <item x="5453"/>
        <item x="4259"/>
        <item x="521"/>
        <item x="2928"/>
        <item x="515"/>
        <item x="7994"/>
        <item x="588"/>
        <item x="7357"/>
        <item x="9713"/>
        <item x="2022"/>
        <item x="3484"/>
        <item x="1861"/>
        <item x="5896"/>
        <item x="4066"/>
        <item x="7819"/>
        <item x="6468"/>
        <item x="8670"/>
        <item x="6148"/>
        <item x="5804"/>
        <item x="4054"/>
        <item x="8055"/>
        <item x="4826"/>
        <item x="9311"/>
        <item x="6967"/>
        <item x="6308"/>
        <item x="6964"/>
        <item x="2368"/>
        <item x="1159"/>
        <item x="5640"/>
        <item x="6777"/>
        <item x="6171"/>
        <item x="2443"/>
        <item x="6185"/>
        <item x="2185"/>
        <item x="6636"/>
        <item x="4109"/>
        <item x="3409"/>
        <item x="8414"/>
        <item x="9768"/>
        <item x="5639"/>
        <item x="2490"/>
        <item x="2651"/>
        <item x="6628"/>
        <item x="3809"/>
        <item x="4692"/>
        <item x="5280"/>
        <item x="5881"/>
        <item x="1586"/>
        <item x="8704"/>
        <item x="7906"/>
        <item x="869"/>
        <item x="3578"/>
        <item x="1620"/>
        <item x="879"/>
        <item x="1913"/>
        <item x="3208"/>
        <item x="7454"/>
        <item x="6604"/>
        <item x="5127"/>
        <item x="2932"/>
        <item x="8378"/>
        <item x="7838"/>
        <item x="7363"/>
        <item x="624"/>
        <item x="1904"/>
        <item x="3428"/>
        <item x="4599"/>
        <item x="9065"/>
        <item x="8692"/>
        <item x="1767"/>
        <item x="4990"/>
        <item x="8375"/>
        <item x="2241"/>
        <item x="3103"/>
        <item x="8256"/>
        <item x="9522"/>
        <item x="5484"/>
        <item x="2229"/>
        <item x="2164"/>
        <item x="4557"/>
        <item x="3105"/>
        <item x="8329"/>
        <item x="4294"/>
        <item x="633"/>
        <item x="7849"/>
        <item x="5114"/>
        <item x="7752"/>
        <item x="2006"/>
        <item x="7011"/>
        <item x="2369"/>
        <item x="9718"/>
        <item x="223"/>
        <item x="1755"/>
        <item x="6180"/>
        <item x="4452"/>
        <item x="1235"/>
        <item x="448"/>
        <item x="4888"/>
        <item x="7466"/>
        <item x="5077"/>
        <item x="2296"/>
        <item x="4742"/>
        <item x="4307"/>
        <item x="2211"/>
        <item x="9817"/>
        <item x="180"/>
        <item x="1387"/>
        <item x="2437"/>
        <item x="603"/>
        <item x="3673"/>
        <item x="7602"/>
        <item x="9686"/>
        <item x="2614"/>
        <item x="6464"/>
        <item x="2252"/>
        <item x="7233"/>
        <item x="4768"/>
        <item x="1167"/>
        <item x="453"/>
        <item x="732"/>
        <item x="4057"/>
        <item x="9258"/>
        <item x="8244"/>
        <item x="2234"/>
        <item x="4409"/>
        <item x="2140"/>
        <item x="6386"/>
        <item x="2824"/>
        <item x="4238"/>
        <item x="5250"/>
        <item x="2625"/>
        <item x="7385"/>
        <item x="8425"/>
        <item x="5687"/>
        <item x="8097"/>
        <item x="9409"/>
        <item x="8541"/>
        <item x="8678"/>
        <item x="1776"/>
        <item x="5592"/>
        <item x="3161"/>
        <item x="4471"/>
        <item x="6558"/>
        <item x="3300"/>
        <item x="3199"/>
        <item x="9186"/>
        <item x="7212"/>
        <item x="2735"/>
        <item x="7946"/>
        <item x="1966"/>
        <item x="8383"/>
        <item x="2148"/>
        <item x="7256"/>
        <item x="7511"/>
        <item x="9214"/>
        <item x="5692"/>
        <item x="1865"/>
        <item x="2101"/>
        <item x="3895"/>
        <item x="4390"/>
        <item x="8623"/>
        <item x="7935"/>
        <item x="7109"/>
        <item x="8337"/>
        <item x="6106"/>
        <item x="7352"/>
        <item x="6157"/>
        <item x="4060"/>
        <item x="9717"/>
        <item x="569"/>
        <item x="3997"/>
        <item x="7387"/>
        <item x="1781"/>
        <item x="6254"/>
        <item x="2854"/>
        <item x="34"/>
        <item x="7280"/>
        <item x="7339"/>
        <item x="8156"/>
        <item x="9520"/>
        <item x="7108"/>
        <item x="2711"/>
        <item x="6257"/>
        <item x="3966"/>
        <item x="7850"/>
        <item x="6149"/>
        <item x="1795"/>
        <item x="4500"/>
        <item x="6819"/>
        <item x="2662"/>
        <item x="8956"/>
        <item x="5203"/>
        <item x="8003"/>
        <item x="5681"/>
        <item x="8291"/>
        <item x="2109"/>
        <item x="414"/>
        <item x="8851"/>
        <item x="5227"/>
        <item x="6970"/>
        <item x="9042"/>
        <item x="5042"/>
        <item x="1601"/>
        <item x="1660"/>
        <item x="3786"/>
        <item x="3425"/>
        <item x="6328"/>
        <item x="1668"/>
        <item x="263"/>
        <item x="8934"/>
        <item x="8481"/>
        <item x="7791"/>
        <item x="9218"/>
        <item x="5690"/>
        <item x="9923"/>
        <item x="7002"/>
        <item x="1542"/>
        <item x="2264"/>
        <item x="3700"/>
        <item x="8336"/>
        <item x="4207"/>
        <item x="1129"/>
        <item x="4252"/>
        <item x="9597"/>
        <item x="4844"/>
        <item x="3218"/>
        <item x="3814"/>
        <item x="4582"/>
        <item x="3608"/>
        <item x="8476"/>
        <item x="2194"/>
        <item x="480"/>
        <item x="683"/>
        <item x="6487"/>
        <item x="578"/>
        <item x="2180"/>
        <item x="4133"/>
        <item x="6127"/>
        <item x="3207"/>
        <item x="9613"/>
        <item x="6118"/>
        <item x="9956"/>
        <item x="934"/>
        <item x="84"/>
        <item x="3293"/>
        <item x="6996"/>
        <item x="5710"/>
        <item x="7084"/>
        <item x="3532"/>
        <item x="7800"/>
        <item x="209"/>
        <item x="1019"/>
        <item x="1640"/>
        <item x="258"/>
        <item x="3520"/>
        <item x="4215"/>
        <item x="7054"/>
        <item x="6371"/>
        <item x="7198"/>
        <item x="6502"/>
        <item x="2949"/>
        <item x="673"/>
        <item x="8518"/>
        <item x="9203"/>
        <item x="4459"/>
        <item x="5304"/>
        <item x="4487"/>
        <item x="9639"/>
        <item x="8087"/>
        <item x="4724"/>
        <item x="9608"/>
        <item x="2340"/>
        <item x="2727"/>
        <item x="4785"/>
        <item x="171"/>
        <item x="3867"/>
        <item x="1052"/>
        <item x="3192"/>
        <item x="7533"/>
        <item x="8410"/>
        <item x="5898"/>
        <item x="3281"/>
        <item x="4545"/>
        <item x="9982"/>
        <item x="9553"/>
        <item x="4359"/>
        <item x="4900"/>
        <item x="5456"/>
        <item x="8655"/>
        <item x="848"/>
        <item x="4340"/>
        <item x="7281"/>
        <item x="224"/>
        <item x="2810"/>
        <item x="2020"/>
        <item x="8347"/>
        <item x="6260"/>
        <item x="2833"/>
        <item x="4281"/>
        <item x="4645"/>
        <item x="8935"/>
        <item x="1573"/>
        <item x="7004"/>
        <item x="6564"/>
        <item x="321"/>
        <item x="2414"/>
        <item x="6350"/>
        <item x="2314"/>
        <item x="2104"/>
        <item x="6689"/>
        <item x="4090"/>
        <item x="5161"/>
        <item x="2445"/>
        <item x="4076"/>
        <item x="7162"/>
        <item x="2866"/>
        <item x="8428"/>
        <item x="9324"/>
        <item x="3731"/>
        <item x="4195"/>
        <item x="4320"/>
        <item x="1338"/>
        <item x="8417"/>
        <item x="8865"/>
        <item x="1740"/>
        <item x="3923"/>
        <item x="1312"/>
        <item x="5616"/>
        <item x="4314"/>
        <item x="197"/>
        <item x="896"/>
        <item x="4078"/>
        <item x="4161"/>
        <item x="9745"/>
        <item x="4377"/>
        <item x="4290"/>
        <item x="3478"/>
        <item x="1754"/>
        <item x="7047"/>
        <item x="4725"/>
        <item x="6875"/>
        <item x="360"/>
        <item x="9614"/>
        <item x="3848"/>
        <item x="5797"/>
        <item x="7248"/>
        <item x="6227"/>
        <item x="1121"/>
        <item x="5301"/>
        <item x="4431"/>
        <item x="4121"/>
        <item x="7053"/>
        <item x="2776"/>
        <item x="9839"/>
        <item x="8744"/>
        <item x="6319"/>
        <item x="5430"/>
        <item x="4082"/>
        <item x="1022"/>
        <item x="4801"/>
        <item x="2396"/>
        <item x="7826"/>
        <item x="3358"/>
        <item x="390"/>
        <item x="236"/>
        <item x="1161"/>
        <item x="4867"/>
        <item x="8987"/>
        <item x="5466"/>
        <item x="1715"/>
        <item x="416"/>
        <item x="1515"/>
        <item x="8938"/>
        <item x="644"/>
        <item x="2049"/>
        <item x="6933"/>
        <item x="1989"/>
        <item x="6326"/>
        <item x="3719"/>
        <item x="3767"/>
        <item x="3022"/>
        <item x="853"/>
        <item x="5199"/>
        <item x="265"/>
        <item x="6275"/>
        <item x="4451"/>
        <item x="5969"/>
        <item x="8002"/>
        <item x="4577"/>
        <item x="6647"/>
        <item x="2748"/>
        <item x="8338"/>
        <item x="5930"/>
        <item x="9654"/>
        <item x="3800"/>
        <item x="731"/>
        <item x="9609"/>
        <item x="5159"/>
        <item x="5533"/>
        <item x="7010"/>
        <item x="2683"/>
        <item x="6236"/>
        <item x="5763"/>
        <item x="8951"/>
        <item x="327"/>
        <item x="6510"/>
        <item x="6175"/>
        <item x="1370"/>
        <item x="6600"/>
        <item x="5126"/>
        <item x="4096"/>
        <item x="7491"/>
        <item x="9284"/>
        <item x="5103"/>
        <item x="1958"/>
        <item x="3780"/>
        <item x="9479"/>
        <item x="7114"/>
        <item x="5009"/>
        <item x="7343"/>
        <item x="6852"/>
        <item x="6068"/>
        <item x="2912"/>
        <item x="5753"/>
        <item x="7927"/>
        <item x="2556"/>
        <item x="9300"/>
        <item x="2671"/>
        <item x="4160"/>
        <item x="7528"/>
        <item x="8844"/>
        <item x="8886"/>
        <item x="9901"/>
        <item x="1380"/>
        <item x="1315"/>
        <item x="5595"/>
        <item x="7561"/>
        <item x="3243"/>
        <item x="6428"/>
        <item x="380"/>
        <item x="8190"/>
        <item x="204"/>
        <item x="963"/>
        <item x="8173"/>
        <item x="2477"/>
        <item x="3648"/>
        <item x="3779"/>
        <item x="1893"/>
        <item x="4791"/>
        <item x="857"/>
        <item x="2425"/>
        <item x="3624"/>
        <item x="2990"/>
        <item x="986"/>
        <item x="5554"/>
        <item x="8594"/>
        <item x="5050"/>
        <item x="8042"/>
        <item x="7388"/>
        <item x="6993"/>
        <item x="2371"/>
        <item x="9100"/>
        <item x="2692"/>
        <item x="4302"/>
        <item x="3969"/>
        <item x="1762"/>
        <item x="5442"/>
        <item x="1663"/>
        <item x="4319"/>
        <item x="7215"/>
        <item x="2407"/>
        <item x="7166"/>
        <item x="6493"/>
        <item x="6709"/>
        <item x="8652"/>
        <item x="8976"/>
        <item x="5765"/>
        <item x="8643"/>
        <item x="7492"/>
        <item x="2074"/>
        <item x="2767"/>
        <item x="8978"/>
        <item x="1849"/>
        <item x="4859"/>
        <item x="6079"/>
        <item x="399"/>
        <item x="1034"/>
        <item x="4632"/>
        <item x="5357"/>
        <item x="4957"/>
        <item x="1396"/>
        <item x="4253"/>
        <item x="6356"/>
        <item x="2571"/>
        <item x="7912"/>
        <item x="7765"/>
        <item x="2848"/>
        <item x="2600"/>
        <item x="3267"/>
        <item x="1294"/>
        <item x="1031"/>
        <item x="1718"/>
        <item x="2925"/>
        <item x="2361"/>
        <item x="2792"/>
        <item x="5850"/>
        <item x="2297"/>
        <item x="1065"/>
        <item x="1079"/>
        <item x="1946"/>
        <item x="9391"/>
        <item x="9495"/>
        <item x="7113"/>
        <item x="3686"/>
        <item x="9957"/>
        <item x="7632"/>
        <item x="5641"/>
        <item x="21"/>
        <item x="3560"/>
        <item x="466"/>
        <item x="3414"/>
        <item x="6916"/>
        <item x="8436"/>
        <item x="5715"/>
        <item x="4192"/>
        <item x="2799"/>
        <item x="2147"/>
        <item x="4399"/>
        <item x="4360"/>
        <item x="8330"/>
        <item x="6301"/>
        <item x="7331"/>
        <item x="1507"/>
        <item x="5383"/>
        <item x="4872"/>
        <item x="5208"/>
        <item x="9453"/>
        <item x="1251"/>
        <item x="2766"/>
        <item x="3550"/>
        <item x="4893"/>
        <item x="6413"/>
        <item x="3344"/>
        <item x="7711"/>
        <item x="5272"/>
        <item x="159"/>
        <item x="4978"/>
        <item x="6599"/>
        <item x="7197"/>
        <item x="484"/>
        <item x="1987"/>
        <item x="7389"/>
        <item x="9760"/>
        <item x="3264"/>
        <item x="4270"/>
        <item x="8984"/>
        <item x="9031"/>
        <item x="4139"/>
        <item x="5358"/>
        <item x="8717"/>
        <item x="4059"/>
        <item x="6831"/>
        <item x="9355"/>
        <item x="3048"/>
        <item x="7094"/>
        <item x="560"/>
        <item x="5630"/>
        <item x="6307"/>
        <item x="8626"/>
        <item x="1608"/>
        <item x="1414"/>
        <item x="6134"/>
        <item x="3594"/>
        <item x="292"/>
        <item x="1241"/>
        <item x="9109"/>
        <item x="1761"/>
        <item x="1807"/>
        <item x="7900"/>
        <item x="1340"/>
        <item x="6249"/>
        <item x="9647"/>
        <item x="5840"/>
        <item x="9860"/>
        <item x="3268"/>
        <item x="2557"/>
        <item x="8355"/>
        <item x="2279"/>
        <item x="8301"/>
        <item x="9668"/>
        <item x="4710"/>
        <item x="3355"/>
        <item x="9035"/>
        <item x="671"/>
        <item x="2176"/>
        <item x="166"/>
        <item x="4445"/>
        <item x="6972"/>
        <item x="5305"/>
        <item x="4100"/>
        <item x="9132"/>
        <item x="3877"/>
        <item x="3147"/>
        <item x="4858"/>
        <item x="5491"/>
        <item x="6003"/>
        <item x="943"/>
        <item x="7182"/>
        <item x="7770"/>
        <item x="9217"/>
        <item x="1753"/>
        <item x="45"/>
        <item x="4166"/>
        <item x="2064"/>
        <item x="6362"/>
        <item x="5766"/>
        <item x="6347"/>
        <item x="3882"/>
        <item x="8968"/>
        <item x="1004"/>
        <item x="7620"/>
        <item x="1423"/>
        <item x="795"/>
        <item x="9889"/>
        <item x="8367"/>
        <item x="790"/>
        <item x="8532"/>
        <item x="5241"/>
        <item x="2117"/>
        <item x="9840"/>
        <item x="2543"/>
        <item x="6202"/>
        <item x="6414"/>
        <item x="7643"/>
        <item x="553"/>
        <item x="5292"/>
        <item x="8819"/>
        <item x="9744"/>
        <item x="7833"/>
        <item x="444"/>
        <item x="6165"/>
        <item x="511"/>
        <item x="8491"/>
        <item x="9047"/>
        <item x="3544"/>
        <item x="700"/>
        <item x="813"/>
        <item x="54"/>
        <item x="7823"/>
        <item x="695"/>
        <item x="7443"/>
        <item x="6895"/>
        <item x="9563"/>
        <item x="9655"/>
        <item x="9871"/>
        <item x="5477"/>
        <item x="6450"/>
        <item x="554"/>
        <item x="8720"/>
        <item x="6306"/>
        <item x="3829"/>
        <item x="5536"/>
        <item x="8374"/>
        <item x="4355"/>
        <item x="1606"/>
        <item x="6585"/>
        <item x="3768"/>
        <item x="4114"/>
        <item x="7355"/>
        <item x="3114"/>
        <item x="6904"/>
        <item x="8211"/>
        <item x="2155"/>
        <item x="6820"/>
        <item x="7624"/>
        <item x="9305"/>
        <item x="4019"/>
        <item x="9193"/>
        <item x="3763"/>
        <item x="7101"/>
        <item x="4104"/>
        <item x="4548"/>
        <item x="4235"/>
        <item x="4704"/>
        <item x="3432"/>
        <item x="8339"/>
        <item x="6548"/>
        <item x="3917"/>
        <item x="8941"/>
        <item x="3701"/>
        <item x="8616"/>
        <item x="3287"/>
        <item x="728"/>
        <item x="8086"/>
        <item x="1028"/>
        <item x="1959"/>
        <item x="7706"/>
        <item x="9623"/>
        <item x="3635"/>
        <item x="3706"/>
        <item x="6871"/>
        <item x="8582"/>
        <item x="1248"/>
        <item x="7986"/>
        <item x="4130"/>
        <item x="8117"/>
        <item x="5537"/>
        <item x="5635"/>
        <item x="8585"/>
        <item x="4415"/>
        <item x="8554"/>
        <item x="5884"/>
        <item x="1316"/>
        <item x="3743"/>
        <item x="1030"/>
        <item x="1808"/>
        <item x="2070"/>
        <item x="9624"/>
        <item x="600"/>
        <item x="5548"/>
        <item x="989"/>
        <item x="6951"/>
        <item x="6888"/>
        <item x="7766"/>
        <item x="5822"/>
        <item x="3986"/>
        <item x="1099"/>
        <item x="9676"/>
        <item x="9739"/>
        <item x="7945"/>
        <item x="1513"/>
        <item x="2649"/>
        <item x="9897"/>
        <item x="6475"/>
        <item x="2902"/>
        <item x="7887"/>
        <item x="1478"/>
        <item x="5069"/>
        <item x="4829"/>
        <item x="5360"/>
        <item x="3009"/>
        <item x="322"/>
        <item x="7786"/>
        <item x="1096"/>
        <item x="1584"/>
        <item x="176"/>
        <item x="3043"/>
        <item x="7095"/>
        <item x="8334"/>
        <item x="3049"/>
        <item x="6402"/>
        <item x="3812"/>
        <item x="2950"/>
        <item x="23"/>
        <item x="8509"/>
        <item x="9712"/>
        <item x="1434"/>
        <item x="76"/>
        <item x="7972"/>
        <item x="3950"/>
        <item x="3387"/>
        <item x="8228"/>
        <item x="7134"/>
        <item x="7271"/>
        <item x="1646"/>
        <item x="5516"/>
        <item x="4325"/>
        <item x="5495"/>
        <item x="42"/>
        <item x="9187"/>
        <item x="4604"/>
        <item x="4585"/>
        <item x="7158"/>
        <item x="5154"/>
        <item x="5573"/>
        <item x="2150"/>
        <item x="6716"/>
        <item x="2431"/>
        <item x="8803"/>
        <item x="2174"/>
        <item x="4633"/>
        <item x="2851"/>
        <item x="3590"/>
        <item x="6559"/>
        <item x="3600"/>
        <item x="7056"/>
        <item x="7603"/>
        <item x="838"/>
        <item x="1574"/>
        <item x="7463"/>
        <item x="8561"/>
        <item x="3236"/>
        <item x="5086"/>
        <item x="7782"/>
        <item x="7082"/>
        <item x="5452"/>
        <item x="3831"/>
        <item x="6243"/>
        <item x="1847"/>
        <item x="6001"/>
        <item x="929"/>
        <item x="5966"/>
        <item x="5626"/>
        <item x="575"/>
        <item x="7207"/>
        <item x="6012"/>
        <item x="629"/>
        <item x="5839"/>
        <item x="6768"/>
        <item x="8358"/>
        <item x="8082"/>
        <item x="6632"/>
        <item x="8067"/>
        <item x="3341"/>
        <item x="6703"/>
        <item x="1253"/>
        <item x="6396"/>
        <item x="3299"/>
        <item x="2102"/>
        <item x="3037"/>
        <item x="7173"/>
        <item x="3396"/>
        <item x="9560"/>
        <item x="5443"/>
        <item x="3586"/>
        <item x="3421"/>
        <item x="7224"/>
        <item x="1165"/>
        <item x="1947"/>
        <item x="5660"/>
        <item x="7127"/>
        <item x="5914"/>
        <item x="7995"/>
        <item x="4836"/>
        <item x="9458"/>
        <item x="6683"/>
        <item x="4473"/>
        <item x="3127"/>
        <item x="5646"/>
        <item x="5979"/>
        <item x="8036"/>
        <item x="4146"/>
        <item x="254"/>
        <item x="640"/>
        <item x="9554"/>
        <item x="8203"/>
        <item x="404"/>
        <item x="3482"/>
        <item x="6154"/>
        <item x="5518"/>
        <item x="1388"/>
        <item x="764"/>
        <item x="7279"/>
        <item x="7067"/>
        <item x="2954"/>
        <item x="9333"/>
        <item x="5605"/>
        <item x="6089"/>
        <item x="8962"/>
        <item x="7272"/>
        <item x="4853"/>
        <item x="1710"/>
        <item x="1815"/>
        <item x="9451"/>
        <item x="424"/>
        <item x="3547"/>
        <item x="1032"/>
        <item x="227"/>
        <item x="5067"/>
        <item x="7936"/>
        <item x="7969"/>
        <item x="6917"/>
        <item x="8878"/>
        <item x="3229"/>
        <item x="432"/>
        <item x="5445"/>
        <item x="8501"/>
        <item x="1978"/>
        <item x="7393"/>
        <item x="6618"/>
        <item x="1345"/>
        <item x="5826"/>
        <item x="7296"/>
        <item x="6638"/>
        <item x="4443"/>
        <item x="8144"/>
        <item x="2110"/>
        <item x="5447"/>
        <item x="6999"/>
        <item x="2420"/>
        <item x="3096"/>
        <item x="3101"/>
        <item x="9173"/>
        <item x="81"/>
        <item x="663"/>
        <item x="4706"/>
        <item x="5327"/>
        <item x="7537"/>
        <item x="3112"/>
        <item x="9812"/>
        <item x="8977"/>
        <item x="3263"/>
        <item x="5547"/>
        <item x="2765"/>
        <item x="6467"/>
        <item x="2358"/>
        <item x="6388"/>
        <item x="5140"/>
        <item x="4486"/>
        <item x="1889"/>
        <item x="337"/>
        <item x="4077"/>
        <item x="4726"/>
        <item x="5035"/>
        <item x="1917"/>
        <item x="3383"/>
        <item x="9709"/>
        <item x="8254"/>
        <item x="2397"/>
        <item x="6270"/>
        <item x="418"/>
        <item x="9620"/>
        <item x="1722"/>
        <item x="7406"/>
        <item x="7481"/>
        <item x="9830"/>
        <item x="4058"/>
        <item x="9343"/>
        <item x="6241"/>
        <item x="533"/>
        <item x="4293"/>
        <item x="5791"/>
        <item x="6421"/>
        <item x="6797"/>
        <item x="8213"/>
        <item x="7915"/>
        <item x="3124"/>
        <item x="9276"/>
        <item x="7230"/>
        <item x="819"/>
        <item x="8353"/>
        <item x="5590"/>
        <item x="9922"/>
        <item x="2023"/>
        <item x="1304"/>
        <item x="62"/>
        <item x="2699"/>
        <item x="251"/>
        <item x="6983"/>
        <item x="7249"/>
        <item x="9232"/>
        <item x="4526"/>
        <item x="1354"/>
        <item x="6065"/>
        <item x="2895"/>
        <item x="6234"/>
        <item x="5877"/>
        <item x="4945"/>
        <item x="2591"/>
        <item x="4112"/>
        <item x="9182"/>
        <item x="1325"/>
        <item x="6095"/>
        <item x="2961"/>
        <item x="6274"/>
        <item x="8496"/>
        <item x="2922"/>
        <item x="886"/>
        <item x="6698"/>
        <item x="7575"/>
        <item x="2857"/>
        <item x="4209"/>
        <item x="2947"/>
        <item x="7413"/>
        <item x="5704"/>
        <item x="5869"/>
        <item x="3953"/>
        <item x="9842"/>
        <item x="6295"/>
        <item x="127"/>
        <item x="2772"/>
        <item x="785"/>
        <item x="6176"/>
        <item x="6961"/>
        <item x="9781"/>
        <item x="6525"/>
        <item x="1403"/>
        <item x="135"/>
        <item x="7144"/>
        <item x="6719"/>
        <item x="3413"/>
        <item x="4690"/>
        <item x="8786"/>
        <item x="9106"/>
        <item x="222"/>
        <item x="1279"/>
        <item x="2221"/>
        <item x="9965"/>
        <item x="1289"/>
        <item x="5846"/>
        <item x="8973"/>
        <item x="2316"/>
        <item x="5558"/>
        <item x="3381"/>
        <item x="2634"/>
        <item x="1837"/>
        <item x="5395"/>
        <item x="1163"/>
        <item x="1491"/>
        <item x="4674"/>
        <item x="6197"/>
        <item x="6544"/>
        <item x="6351"/>
        <item x="3481"/>
        <item x="4035"/>
        <item x="1582"/>
        <item x="2915"/>
        <item x="1868"/>
        <item x="758"/>
        <item x="4089"/>
        <item x="4031"/>
        <item x="3713"/>
        <item x="6151"/>
        <item x="1216"/>
        <item x="8449"/>
        <item x="514"/>
        <item x="2745"/>
        <item x="6380"/>
        <item x="4234"/>
        <item x="8751"/>
        <item x="4730"/>
        <item x="9130"/>
        <item x="7581"/>
        <item x="6658"/>
        <item x="4805"/>
        <item x="7909"/>
        <item x="8836"/>
        <item x="4369"/>
        <item x="5607"/>
        <item x="694"/>
        <item x="8997"/>
        <item x="4843"/>
        <item x="4036"/>
        <item x="4300"/>
        <item x="119"/>
        <item x="5432"/>
        <item x="2197"/>
        <item x="677"/>
        <item x="7452"/>
        <item x="1943"/>
        <item x="5187"/>
        <item x="4895"/>
        <item x="1184"/>
        <item x="3204"/>
        <item x="3720"/>
        <item x="727"/>
        <item x="8644"/>
        <item x="4171"/>
        <item x="3995"/>
        <item x="5588"/>
        <item x="1774"/>
        <item x="6848"/>
        <item x="5737"/>
        <item x="8821"/>
        <item x="160"/>
        <item x="4625"/>
        <item x="6078"/>
        <item x="2758"/>
        <item x="5980"/>
        <item x="3509"/>
        <item x="4832"/>
        <item x="104"/>
        <item x="7410"/>
        <item x="612"/>
        <item x="1471"/>
        <item x="1899"/>
        <item x="409"/>
        <item x="4929"/>
        <item x="1949"/>
        <item x="6102"/>
        <item x="776"/>
        <item x="5947"/>
        <item x="2124"/>
        <item x="5501"/>
        <item x="1234"/>
        <item x="657"/>
        <item x="8705"/>
        <item x="7314"/>
        <item x="7953"/>
        <item x="7395"/>
        <item x="5045"/>
        <item x="3170"/>
        <item x="7436"/>
        <item x="7592"/>
        <item x="8661"/>
        <item x="3055"/>
        <item x="6832"/>
        <item x="3650"/>
        <item x="1236"/>
        <item x="4276"/>
        <item x="2737"/>
        <item x="4280"/>
        <item x="4025"/>
        <item x="7486"/>
        <item x="6629"/>
        <item x="2257"/>
        <item x="3222"/>
        <item x="474"/>
        <item x="7769"/>
        <item x="4549"/>
        <item x="3639"/>
        <item x="9243"/>
        <item x="5324"/>
        <item x="2076"/>
        <item x="4260"/>
        <item x="2143"/>
        <item x="8737"/>
        <item x="4349"/>
        <item x="3353"/>
        <item x="419"/>
        <item x="304"/>
        <item x="5939"/>
        <item x="2271"/>
        <item x="9658"/>
        <item x="2803"/>
        <item x="90"/>
        <item x="3855"/>
        <item x="2511"/>
        <item x="4914"/>
        <item x="9174"/>
        <item x="6244"/>
        <item x="6813"/>
        <item x="3408"/>
        <item x="7634"/>
        <item x="3980"/>
        <item x="1563"/>
        <item x="3892"/>
        <item x="4462"/>
        <item x="7919"/>
        <item x="3992"/>
        <item x="1320"/>
        <item x="1745"/>
        <item x="8157"/>
        <item x="6142"/>
        <item x="961"/>
        <item x="1935"/>
        <item x="1394"/>
        <item x="9568"/>
        <item x="8164"/>
        <item x="827"/>
        <item x="1704"/>
        <item x="1397"/>
        <item x="4208"/>
        <item x="9061"/>
        <item x="3866"/>
        <item x="6278"/>
        <item x="9237"/>
        <item x="2330"/>
        <item x="1029"/>
        <item x="2402"/>
        <item x="4346"/>
        <item x="6240"/>
        <item x="7384"/>
        <item x="4239"/>
        <item x="2050"/>
        <item x="2436"/>
        <item x="7076"/>
        <item x="2343"/>
        <item x="1645"/>
        <item x="563"/>
        <item x="5905"/>
        <item x="3736"/>
        <item x="3762"/>
        <item x="2238"/>
        <item x="4056"/>
        <item x="7240"/>
        <item x="5247"/>
        <item x="1110"/>
        <item x="3194"/>
        <item x="9177"/>
        <item x="3697"/>
        <item x="7705"/>
        <item x="2153"/>
        <item x="7403"/>
        <item x="4102"/>
        <item x="8483"/>
        <item x="7954"/>
        <item x="1130"/>
        <item x="6823"/>
        <item x="6560"/>
        <item x="7295"/>
        <item x="2159"/>
        <item x="965"/>
        <item x="2672"/>
        <item x="9094"/>
        <item x="491"/>
        <item x="8204"/>
        <item x="8562"/>
        <item x="4472"/>
        <item x="4279"/>
        <item x="4770"/>
        <item x="9699"/>
        <item x="8523"/>
        <item x="2351"/>
        <item x="3741"/>
        <item x="4309"/>
        <item x="6292"/>
        <item x="47"/>
        <item x="5340"/>
        <item x="5519"/>
        <item x="5788"/>
        <item x="5999"/>
        <item x="2962"/>
        <item x="6454"/>
        <item x="2653"/>
        <item x="8080"/>
        <item x="7572"/>
        <item x="1496"/>
        <item x="5809"/>
        <item x="8364"/>
        <item x="4511"/>
        <item x="4269"/>
        <item x="6974"/>
        <item x="7244"/>
        <item x="7560"/>
        <item x="2968"/>
        <item x="9121"/>
        <item x="552"/>
        <item x="9664"/>
        <item x="610"/>
        <item x="1302"/>
        <item x="5138"/>
        <item x="9779"/>
        <item x="1371"/>
        <item x="494"/>
        <item x="8909"/>
        <item x="9403"/>
        <item x="3759"/>
        <item x="7902"/>
        <item x="6721"/>
        <item x="5514"/>
        <item x="9865"/>
        <item x="1581"/>
        <item x="198"/>
        <item x="2999"/>
        <item x="4972"/>
        <item x="2725"/>
        <item x="7982"/>
        <item x="4621"/>
        <item x="6379"/>
        <item x="891"/>
        <item x="1757"/>
        <item x="26"/>
        <item x="7445"/>
        <item x="2432"/>
        <item x="7059"/>
        <item x="5865"/>
        <item x="3726"/>
        <item x="6890"/>
        <item x="4963"/>
        <item x="5487"/>
        <item x="7008"/>
        <item x="2880"/>
        <item x="8775"/>
        <item x="8656"/>
        <item x="4679"/>
        <item x="5081"/>
        <item x="2452"/>
        <item x="7727"/>
        <item x="1673"/>
        <item x="5260"/>
        <item x="6200"/>
        <item x="4865"/>
        <item x="1045"/>
        <item x="9257"/>
        <item x="4816"/>
        <item x="1025"/>
        <item x="7009"/>
        <item x="781"/>
        <item x="4573"/>
        <item x="2893"/>
        <item x="3589"/>
        <item x="88"/>
        <item x="2115"/>
        <item x="441"/>
        <item x="3770"/>
        <item x="8060"/>
        <item x="8597"/>
        <item x="1285"/>
        <item x="443"/>
        <item x="8167"/>
        <item x="2753"/>
        <item x="3275"/>
        <item x="1433"/>
        <item x="3232"/>
        <item x="1139"/>
        <item x="5983"/>
        <item x="8433"/>
        <item x="1288"/>
        <item x="1280"/>
        <item x="3330"/>
        <item x="9787"/>
        <item x="3327"/>
        <item x="733"/>
        <item x="6538"/>
        <item x="4091"/>
        <item x="8422"/>
        <item x="3035"/>
        <item x="7553"/>
        <item x="8274"/>
        <item x="9891"/>
        <item x="3846"/>
        <item x="7695"/>
        <item x="9580"/>
        <item x="3976"/>
        <item x="2105"/>
        <item x="2850"/>
        <item x="3175"/>
        <item x="4505"/>
        <item x="3629"/>
        <item x="4376"/>
        <item x="6160"/>
        <item x="1875"/>
        <item x="1756"/>
        <item x="2324"/>
        <item x="8348"/>
        <item x="4321"/>
        <item x="5030"/>
        <item x="8947"/>
        <item x="954"/>
        <item x="962"/>
        <item x="9573"/>
        <item x="6477"/>
        <item x="3565"/>
        <item x="3978"/>
        <item x="4590"/>
        <item x="2537"/>
        <item x="7689"/>
        <item x="5716"/>
        <item x="374"/>
        <item x="8668"/>
        <item x="8613"/>
        <item x="5267"/>
        <item x="8516"/>
        <item x="2597"/>
        <item x="719"/>
        <item x="8713"/>
        <item x="3628"/>
        <item x="9160"/>
        <item x="7092"/>
        <item x="1207"/>
        <item x="5493"/>
        <item x="7239"/>
        <item x="260"/>
        <item x="4658"/>
        <item x="5437"/>
        <item x="2394"/>
        <item x="8830"/>
        <item x="9711"/>
        <item x="410"/>
        <item x="1282"/>
        <item x="7645"/>
        <item x="2454"/>
        <item x="335"/>
        <item x="808"/>
        <item x="489"/>
        <item x="2430"/>
        <item x="3605"/>
        <item x="6353"/>
        <item x="3472"/>
        <item x="952"/>
        <item x="1923"/>
        <item x="3415"/>
        <item x="4894"/>
        <item x="2467"/>
        <item x="3606"/>
        <item x="8128"/>
        <item x="3498"/>
        <item x="2170"/>
        <item x="1238"/>
        <item x="5331"/>
        <item x="9572"/>
        <item x="5717"/>
        <item x="5965"/>
        <item x="6930"/>
        <item x="5488"/>
        <item x="1418"/>
        <item x="4875"/>
        <item x="2386"/>
        <item x="2245"/>
        <item x="7733"/>
        <item x="6850"/>
        <item x="6741"/>
        <item x="3000"/>
        <item x="4589"/>
        <item x="7812"/>
        <item x="8877"/>
        <item x="9439"/>
        <item x="8811"/>
        <item x="7690"/>
        <item x="7783"/>
        <item x="2156"/>
        <item x="4598"/>
        <item x="7361"/>
        <item x="768"/>
        <item x="4986"/>
        <item x="1411"/>
        <item x="4226"/>
        <item x="1410"/>
        <item x="4652"/>
        <item x="4243"/>
        <item x="9172"/>
        <item x="6620"/>
        <item x="618"/>
        <item x="3886"/>
        <item x="5441"/>
        <item x="1524"/>
        <item x="9101"/>
        <item x="5346"/>
        <item x="3235"/>
        <item x="5787"/>
        <item x="8094"/>
        <item x="545"/>
        <item x="9229"/>
        <item x="3885"/>
        <item x="3727"/>
        <item x="6382"/>
        <item x="7777"/>
        <item x="7958"/>
        <item x="6448"/>
        <item x="3708"/>
        <item x="2094"/>
        <item x="2521"/>
        <item x="1844"/>
        <item x="3787"/>
        <item x="344"/>
        <item x="1595"/>
        <item x="3003"/>
        <item x="5568"/>
        <item x="9286"/>
        <item x="220"/>
        <item x="1247"/>
        <item x="8808"/>
        <item x="4491"/>
        <item x="3817"/>
        <item x="9133"/>
        <item x="9641"/>
        <item x="2927"/>
        <item x="1391"/>
        <item x="5338"/>
        <item x="8152"/>
        <item x="2404"/>
        <item x="130"/>
        <item x="5833"/>
        <item x="4613"/>
        <item x="8488"/>
        <item x="7512"/>
        <item x="144"/>
        <item x="9589"/>
        <item x="632"/>
        <item x="9325"/>
        <item x="2806"/>
        <item x="565"/>
        <item x="815"/>
        <item x="9341"/>
        <item x="3785"/>
        <item x="5796"/>
        <item x="9421"/>
        <item x="7371"/>
        <item x="6874"/>
        <item x="6338"/>
        <item x="5598"/>
        <item x="5623"/>
        <item x="2616"/>
        <item x="3497"/>
        <item x="9853"/>
        <item x="4981"/>
        <item x="6954"/>
        <item x="9723"/>
        <item x="4240"/>
        <item x="5230"/>
        <item x="6827"/>
        <item x="6084"/>
        <item x="377"/>
        <item x="8085"/>
        <item x="7453"/>
        <item x="3511"/>
        <item x="2377"/>
        <item x="6793"/>
        <item x="6238"/>
        <item x="3611"/>
        <item x="1830"/>
        <item x="1048"/>
        <item x="6395"/>
        <item x="668"/>
        <item x="7335"/>
        <item x="924"/>
        <item x="6016"/>
        <item x="5956"/>
        <item x="3314"/>
        <item x="9944"/>
        <item x="4499"/>
        <item x="7920"/>
        <item x="6547"/>
        <item x="4833"/>
        <item x="9793"/>
        <item x="9701"/>
        <item x="8148"/>
        <item x="4617"/>
        <item x="3564"/>
        <item x="6220"/>
        <item x="9477"/>
        <item x="101"/>
        <item x="5851"/>
        <item x="4385"/>
        <item x="1827"/>
        <item x="3142"/>
        <item x="5551"/>
        <item x="8472"/>
        <item x="5874"/>
        <item x="6315"/>
        <item x="8497"/>
        <item x="1602"/>
        <item x="4295"/>
        <item x="2458"/>
        <item x="3118"/>
        <item x="7274"/>
        <item x="32"/>
        <item x="5946"/>
        <item x="1840"/>
        <item x="4718"/>
        <item x="5693"/>
        <item x="4182"/>
        <item x="689"/>
        <item x="824"/>
        <item x="9791"/>
        <item x="2077"/>
        <item x="2913"/>
        <item x="3442"/>
        <item x="8849"/>
        <item x="1093"/>
        <item x="6336"/>
        <item x="4999"/>
        <item x="6299"/>
        <item x="3724"/>
        <item x="8377"/>
        <item x="6863"/>
        <item x="5610"/>
        <item x="2465"/>
        <item x="7433"/>
        <item x="5068"/>
        <item x="9098"/>
        <item x="8066"/>
        <item x="5202"/>
        <item x="5643"/>
        <item x="8333"/>
        <item x="8816"/>
        <item x="6018"/>
        <item x="5858"/>
        <item x="4331"/>
        <item x="9592"/>
        <item x="2929"/>
        <item x="9202"/>
        <item x="1717"/>
        <item x="5016"/>
        <item x="1430"/>
        <item x="9790"/>
        <item x="346"/>
        <item x="2948"/>
        <item x="1903"/>
        <item x="1732"/>
        <item x="308"/>
        <item x="2213"/>
        <item x="548"/>
        <item x="4092"/>
        <item x="4108"/>
        <item x="376"/>
        <item x="6166"/>
        <item x="4920"/>
        <item x="8569"/>
        <item x="5757"/>
        <item x="4846"/>
        <item x="6416"/>
        <item x="5723"/>
        <item x="5782"/>
        <item x="5044"/>
        <item x="9138"/>
        <item x="4426"/>
        <item x="6092"/>
        <item x="9763"/>
        <item x="5366"/>
        <item x="39"/>
        <item x="1224"/>
        <item x="4834"/>
        <item x="8870"/>
        <item x="955"/>
        <item x="6155"/>
        <item x="4028"/>
        <item x="6422"/>
        <item x="5013"/>
        <item x="1701"/>
        <item x="2055"/>
        <item x="8864"/>
        <item x="9550"/>
        <item x="1134"/>
        <item x="949"/>
        <item x="6017"/>
        <item x="6444"/>
        <item x="1961"/>
        <item x="4603"/>
        <item x="2677"/>
        <item x="5608"/>
        <item x="7014"/>
        <item x="1493"/>
        <item x="7522"/>
        <item x="2274"/>
        <item x="1986"/>
        <item x="5392"/>
        <item x="3455"/>
        <item x="1446"/>
        <item x="6029"/>
        <item x="9043"/>
        <item x="9846"/>
        <item x="2251"/>
        <item x="8794"/>
        <item x="5017"/>
        <item x="860"/>
        <item x="3669"/>
        <item x="2087"/>
        <item x="1971"/>
        <item x="233"/>
        <item x="3319"/>
        <item x="8779"/>
        <item x="3518"/>
        <item x="4391"/>
        <item x="5745"/>
        <item x="4027"/>
        <item x="1412"/>
        <item x="7616"/>
        <item x="7932"/>
        <item x="2060"/>
        <item x="7057"/>
        <item x="4642"/>
        <item x="8332"/>
        <item x="3168"/>
        <item x="3891"/>
        <item x="6918"/>
        <item x="3794"/>
        <item x="9053"/>
        <item x="8748"/>
        <item x="9312"/>
        <item x="9600"/>
        <item x="7329"/>
        <item x="7289"/>
        <item x="4437"/>
        <item x="3504"/>
        <item x="8760"/>
        <item x="7555"/>
        <item x="9874"/>
        <item x="9767"/>
        <item x="4838"/>
        <item x="8460"/>
        <item x="2422"/>
        <item x="153"/>
        <item x="2082"/>
        <item x="2786"/>
        <item x="4776"/>
        <item x="2328"/>
        <item x="8019"/>
        <item x="4795"/>
        <item x="5388"/>
        <item x="138"/>
        <item x="7374"/>
        <item x="6324"/>
        <item x="9531"/>
        <item x="3486"/>
        <item x="9710"/>
        <item x="7556"/>
        <item x="4008"/>
        <item x="1083"/>
        <item x="9002"/>
        <item x="3388"/>
        <item x="7286"/>
        <item x="1851"/>
        <item x="379"/>
        <item x="2372"/>
        <item x="3034"/>
        <item x="2814"/>
        <item x="992"/>
        <item x="6692"/>
        <item x="7857"/>
        <item x="7321"/>
        <item x="9661"/>
        <item x="531"/>
        <item x="1306"/>
        <item x="3773"/>
        <item x="1071"/>
        <item x="789"/>
        <item x="3760"/>
        <item x="7043"/>
        <item x="877"/>
        <item x="4242"/>
        <item x="5207"/>
        <item x="4959"/>
        <item x="1059"/>
        <item x="6991"/>
        <item x="1044"/>
        <item x="977"/>
        <item x="8671"/>
        <item x="7151"/>
        <item x="6529"/>
        <item x="4739"/>
        <item x="1308"/>
        <item x="402"/>
        <item x="8633"/>
        <item x="3248"/>
        <item x="2763"/>
        <item x="7017"/>
        <item x="2849"/>
        <item x="3479"/>
        <item x="2362"/>
        <item x="4910"/>
        <item x="9464"/>
        <item x="7763"/>
        <item x="1812"/>
        <item x="9806"/>
        <item x="1421"/>
        <item x="1362"/>
        <item x="8687"/>
        <item x="8168"/>
        <item x="1788"/>
        <item x="5365"/>
        <item x="9825"/>
        <item x="7096"/>
        <item x="3219"/>
        <item x="2382"/>
        <item x="2096"/>
        <item x="8266"/>
        <item x="7438"/>
        <item x="6436"/>
        <item x="7070"/>
        <item x="9062"/>
        <item x="8589"/>
        <item x="2601"/>
        <item x="6872"/>
        <item x="7034"/>
        <item x="9510"/>
        <item x="6116"/>
        <item x="4123"/>
        <item x="2965"/>
        <item x="7627"/>
        <item x="271"/>
        <item x="6988"/>
        <item x="6310"/>
        <item x="4996"/>
        <item x="8910"/>
        <item x="2179"/>
        <item x="2214"/>
        <item x="5273"/>
        <item x="6733"/>
        <item x="9593"/>
        <item x="926"/>
        <item x="6081"/>
        <item x="1283"/>
        <item x="2710"/>
        <item x="5800"/>
        <item x="4774"/>
        <item x="5948"/>
        <item x="3775"/>
        <item x="6910"/>
        <item x="5265"/>
        <item x="4052"/>
        <item x="4147"/>
        <item x="3276"/>
        <item x="5952"/>
        <item x="3237"/>
        <item x="1775"/>
        <item x="3155"/>
        <item x="4840"/>
        <item x="7868"/>
        <item x="9292"/>
        <item x="3758"/>
        <item x="6575"/>
        <item x="8258"/>
        <item x="4605"/>
        <item x="6960"/>
        <item x="9547"/>
        <item x="286"/>
        <item x="1233"/>
        <item x="7671"/>
        <item x="2319"/>
        <item x="2892"/>
        <item x="2288"/>
        <item x="5196"/>
        <item x="9949"/>
        <item x="3857"/>
        <item x="8791"/>
        <item x="5233"/>
        <item x="7609"/>
        <item x="9747"/>
        <item x="7081"/>
        <item x="1826"/>
        <item x="8895"/>
        <item x="9993"/>
        <item x="2624"/>
        <item x="1811"/>
        <item x="5721"/>
        <item x="6147"/>
        <item x="1800"/>
        <item x="3683"/>
        <item x="4337"/>
        <item x="6752"/>
        <item x="734"/>
        <item x="5972"/>
        <item x="832"/>
        <item x="9881"/>
        <item x="2611"/>
        <item x="7683"/>
        <item x="1985"/>
        <item x="5561"/>
        <item x="1484"/>
        <item x="3223"/>
        <item x="4541"/>
        <item x="1926"/>
        <item x="3496"/>
        <item x="763"/>
        <item x="5849"/>
        <item x="7558"/>
        <item x="5594"/>
        <item x="5152"/>
        <item x="6424"/>
        <item x="9486"/>
        <item x="7824"/>
        <item x="8892"/>
        <item x="1395"/>
        <item x="9318"/>
        <item x="7718"/>
        <item x="290"/>
        <item x="2001"/>
        <item x="3100"/>
        <item x="605"/>
        <item x="905"/>
        <item x="4014"/>
        <item x="3842"/>
        <item x="2015"/>
        <item x="9629"/>
        <item x="3827"/>
        <item x="4902"/>
        <item x="7353"/>
        <item x="4268"/>
        <item x="3108"/>
        <item x="1528"/>
        <item x="7708"/>
        <item x="8229"/>
        <item x="8072"/>
        <item x="8048"/>
        <item x="621"/>
        <item x="6591"/>
        <item x="8025"/>
        <item x="7547"/>
        <item x="762"/>
        <item x="40"/>
        <item x="2779"/>
        <item x="8734"/>
        <item x="6072"/>
        <item x="6242"/>
        <item x="4712"/>
        <item x="7749"/>
        <item x="7789"/>
        <item x="7978"/>
        <item x="9962"/>
        <item x="8384"/>
        <item x="1086"/>
        <item x="6222"/>
        <item x="7099"/>
        <item x="865"/>
        <item x="3534"/>
        <item x="3162"/>
        <item x="4299"/>
        <item x="9581"/>
        <item x="3392"/>
        <item x="8194"/>
        <item x="5708"/>
        <item x="2891"/>
        <item x="6400"/>
        <item x="3393"/>
        <item x="6677"/>
        <item x="225"/>
        <item x="1309"/>
        <item x="1719"/>
        <item x="1659"/>
        <item x="4131"/>
        <item x="3391"/>
        <item x="4137"/>
        <item x="7496"/>
        <item x="6501"/>
        <item x="6780"/>
        <item x="5650"/>
        <item x="8381"/>
        <item x="9880"/>
        <item x="7573"/>
        <item x="2688"/>
        <item x="2784"/>
        <item x="9876"/>
        <item x="7543"/>
        <item x="2536"/>
        <item x="7379"/>
        <item x="6184"/>
        <item x="7265"/>
        <item x="5728"/>
        <item x="4205"/>
        <item x="2694"/>
        <item x="262"/>
        <item x="5774"/>
        <item x="6277"/>
        <item x="883"/>
        <item x="9057"/>
        <item x="14"/>
        <item x="3790"/>
        <item x="685"/>
        <item x="4946"/>
        <item x="9474"/>
        <item x="6133"/>
        <item x="7675"/>
        <item x="3187"/>
        <item x="1174"/>
        <item x="1587"/>
        <item x="1190"/>
        <item x="7951"/>
        <item x="2034"/>
        <item x="1575"/>
        <item x="9367"/>
        <item x="7408"/>
        <item x="407"/>
        <item x="9667"/>
        <item x="5097"/>
        <item x="1879"/>
        <item x="699"/>
        <item x="3556"/>
        <item x="8201"/>
        <item x="5007"/>
        <item x="7225"/>
        <item x="4926"/>
        <item x="1399"/>
        <item x="9463"/>
        <item x="9866"/>
        <item x="526"/>
        <item x="9423"/>
        <item x="7223"/>
        <item x="9517"/>
        <item x="7515"/>
        <item x="7839"/>
        <item x="2609"/>
        <item x="650"/>
        <item x="662"/>
        <item x="5549"/>
        <item x="7618"/>
        <item x="8846"/>
        <item x="9938"/>
        <item x="5673"/>
        <item x="4627"/>
        <item x="457"/>
        <item x="9476"/>
        <item x="403"/>
        <item x="1259"/>
        <item x="6322"/>
        <item x="175"/>
        <item x="8420"/>
        <item x="2606"/>
        <item x="5397"/>
        <item x="6298"/>
        <item x="3230"/>
        <item x="6427"/>
        <item x="8217"/>
        <item x="9778"/>
        <item x="6063"/>
        <item x="1481"/>
        <item x="6032"/>
        <item x="6759"/>
        <item x="5741"/>
        <item x="3889"/>
        <item x="6801"/>
        <item x="221"/>
        <item x="3744"/>
        <item x="3975"/>
        <item x="6627"/>
        <item x="7652"/>
        <item x="2783"/>
        <item x="8494"/>
        <item x="8098"/>
        <item x="868"/>
        <item x="9934"/>
        <item x="3522"/>
        <item x="767"/>
        <item x="4683"/>
        <item x="8017"/>
        <item x="1532"/>
        <item x="3869"/>
        <item x="1984"/>
        <item x="2842"/>
        <item x="5698"/>
        <item x="8586"/>
        <item x="1636"/>
        <item x="9149"/>
        <item x="1246"/>
        <item x="5082"/>
        <item x="3735"/>
        <item x="9414"/>
        <item x="2375"/>
        <item x="1518"/>
        <item x="542"/>
        <item x="3533"/>
        <item x="9583"/>
        <item x="4675"/>
        <item x="1127"/>
        <item x="9777"/>
        <item x="3071"/>
        <item x="4164"/>
        <item x="5215"/>
        <item x="1469"/>
        <item x="8578"/>
        <item x="4961"/>
        <item x="2003"/>
        <item x="9216"/>
        <item x="7037"/>
        <item x="8126"/>
        <item x="4174"/>
        <item x="2732"/>
        <item x="8996"/>
        <item x="7348"/>
        <item x="9492"/>
        <item x="9020"/>
        <item x="9222"/>
        <item x="7315"/>
        <item x="1553"/>
        <item x="5861"/>
        <item x="8389"/>
        <item x="6280"/>
        <item x="3133"/>
        <item x="5600"/>
        <item x="3340"/>
        <item x="6521"/>
        <item x="5883"/>
        <item x="5461"/>
        <item x="6898"/>
        <item x="1688"/>
        <item x="8185"/>
        <item x="6880"/>
        <item x="5426"/>
        <item x="3336"/>
        <item x="7458"/>
        <item x="6186"/>
        <item x="2439"/>
        <item x="7422"/>
        <item x="1349"/>
        <item x="3672"/>
        <item x="7260"/>
        <item x="6842"/>
        <item x="8440"/>
        <item x="2258"/>
        <item x="1453"/>
        <item x="9416"/>
        <item x="3337"/>
        <item x="4211"/>
        <item x="3682"/>
        <item x="1168"/>
        <item x="9200"/>
        <item x="9738"/>
        <item x="1192"/>
        <item x="2409"/>
        <item x="8974"/>
        <item x="2365"/>
        <item x="6214"/>
        <item x="7843"/>
        <item x="4620"/>
        <item x="4138"/>
        <item x="161"/>
        <item x="3954"/>
        <item x="3643"/>
        <item x="3016"/>
        <item x="8236"/>
        <item x="2718"/>
        <item x="1634"/>
        <item x="5182"/>
        <item x="3712"/>
        <item x="4361"/>
        <item x="3707"/>
        <item x="492"/>
        <item x="587"/>
        <item x="9279"/>
        <item x="5347"/>
        <item x="427"/>
        <item x="4866"/>
        <item x="5459"/>
        <item x="1567"/>
        <item x="4700"/>
        <item x="8923"/>
        <item x="9911"/>
        <item x="4520"/>
        <item x="617"/>
        <item x="8919"/>
        <item x="6844"/>
        <item x="4357"/>
        <item x="7744"/>
        <item x="4992"/>
        <item x="3164"/>
        <item x="7446"/>
        <item x="666"/>
        <item x="1952"/>
        <item x="2837"/>
        <item x="433"/>
        <item x="5107"/>
        <item x="1404"/>
        <item x="454"/>
        <item x="9275"/>
        <item x="5907"/>
        <item x="5596"/>
        <item x="1007"/>
        <item x="4943"/>
        <item x="7728"/>
        <item x="2129"/>
        <item x="4514"/>
        <item x="8495"/>
        <item x="1884"/>
        <item x="2167"/>
        <item x="7065"/>
        <item x="3952"/>
        <item x="1822"/>
        <item x="9974"/>
        <item x="2635"/>
        <item x="5544"/>
        <item x="1537"/>
        <item x="9365"/>
        <item x="8937"/>
        <item x="7116"/>
        <item x="4200"/>
        <item x="6103"/>
        <item x="2400"/>
        <item x="6491"/>
        <item x="2941"/>
        <item x="898"/>
        <item x="2315"/>
        <item x="8429"/>
        <item x="9979"/>
        <item x="2395"/>
        <item x="8046"/>
        <item x="7028"/>
        <item x="938"/>
        <item x="9657"/>
        <item x="5991"/>
        <item x="5284"/>
        <item x="174"/>
        <item x="9506"/>
        <item x="9308"/>
        <item x="3702"/>
        <item x="7758"/>
        <item x="7544"/>
        <item x="1033"/>
        <item x="1155"/>
        <item x="3060"/>
        <item x="6743"/>
        <item x="2217"/>
        <item x="5830"/>
        <item x="9546"/>
        <item x="9228"/>
        <item x="757"/>
        <item x="9833"/>
        <item x="651"/>
        <item x="6838"/>
        <item x="1838"/>
        <item x="4547"/>
        <item x="4779"/>
        <item x="8539"/>
        <item x="2807"/>
        <item x="9857"/>
        <item x="7073"/>
        <item x="8928"/>
        <item x="1151"/>
        <item x="6655"/>
        <item x="4224"/>
        <item x="177"/>
        <item x="3861"/>
        <item x="8078"/>
        <item x="330"/>
        <item x="1684"/>
        <item x="821"/>
        <item x="3925"/>
        <item x="5297"/>
        <item x="4743"/>
        <item x="7737"/>
        <item x="5070"/>
        <item x="1738"/>
        <item x="3094"/>
        <item x="3632"/>
        <item x="6679"/>
        <item x="5122"/>
        <item x="4933"/>
        <item x="2062"/>
        <item x="5291"/>
        <item x="1850"/>
        <item x="3584"/>
        <item x="5318"/>
        <item x="5071"/>
        <item x="2098"/>
        <item x="6896"/>
        <item x="5451"/>
        <item x="8474"/>
        <item x="4191"/>
        <item x="5316"/>
        <item x="541"/>
        <item x="3477"/>
        <item x="5469"/>
        <item x="5444"/>
        <item x="6158"/>
        <item x="1526"/>
        <item x="9199"/>
        <item x="5824"/>
        <item x="9987"/>
        <item x="9358"/>
        <item x="9208"/>
        <item x="1662"/>
        <item x="6389"/>
        <item x="4942"/>
        <item x="6320"/>
        <item x="5475"/>
        <item x="4882"/>
        <item x="9163"/>
        <item x="9516"/>
        <item x="3240"/>
        <item x="7153"/>
        <item x="1703"/>
        <item x="2812"/>
        <item x="5300"/>
        <item x="1256"/>
        <item x="2199"/>
        <item x="9402"/>
        <item x="2981"/>
        <item x="1577"/>
        <item x="1816"/>
        <item x="8508"/>
        <item x="2862"/>
        <item x="7742"/>
        <item x="3080"/>
        <item x="8373"/>
        <item x="5130"/>
        <item x="1314"/>
        <item x="9913"/>
        <item x="6884"/>
        <item x="150"/>
        <item x="823"/>
        <item x="2646"/>
        <item x="705"/>
        <item x="6734"/>
        <item x="6223"/>
        <item x="4670"/>
        <item x="607"/>
        <item x="4334"/>
        <item x="9014"/>
        <item x="7827"/>
        <item x="5654"/>
        <item x="15"/>
        <item x="6412"/>
        <item x="6836"/>
        <item x="8953"/>
        <item x="7167"/>
        <item x="7859"/>
        <item x="8011"/>
        <item x="9863"/>
        <item x="2486"/>
        <item x="846"/>
        <item x="1003"/>
        <item x="9978"/>
        <item x="7734"/>
        <item x="1179"/>
        <item x="7150"/>
        <item x="2551"/>
        <item x="7022"/>
        <item x="13"/>
        <item x="3599"/>
        <item x="4189"/>
        <item x="1193"/>
        <item x="5155"/>
        <item x="5460"/>
        <item x="3725"/>
        <item x="2793"/>
        <item x="25"/>
        <item x="1077"/>
        <item x="4614"/>
        <item x="7640"/>
        <item x="8628"/>
        <item x="6281"/>
        <item x="1804"/>
        <item x="5479"/>
        <item x="2335"/>
        <item x="1158"/>
        <item x="6169"/>
        <item x="1737"/>
        <item x="7020"/>
        <item x="7263"/>
        <item x="8112"/>
        <item x="3756"/>
        <item x="722"/>
        <item x="8651"/>
        <item x="6829"/>
        <item x="7129"/>
        <item x="6825"/>
        <item x="8220"/>
        <item x="6937"/>
        <item x="8904"/>
        <item x="7526"/>
        <item x="6994"/>
        <item x="8278"/>
        <item x="2917"/>
        <item x="8677"/>
        <item x="7461"/>
        <item x="5749"/>
        <item x="8572"/>
        <item x="3385"/>
        <item x="8318"/>
        <item x="8224"/>
        <item x="8115"/>
        <item x="917"/>
        <item x="7241"/>
        <item x="3698"/>
        <item x="6826"/>
        <item x="6931"/>
        <item x="4723"/>
        <item x="2204"/>
        <item x="6354"/>
        <item x="1257"/>
        <item x="6640"/>
        <item x="7460"/>
        <item x="4047"/>
        <item x="8809"/>
        <item x="3674"/>
        <item x="5034"/>
        <item x="9819"/>
        <item x="9946"/>
        <item x="8970"/>
        <item x="2298"/>
        <item x="1046"/>
        <item x="6606"/>
        <item x="8059"/>
        <item x="7179"/>
        <item x="1243"/>
        <item x="3614"/>
        <item x="4663"/>
        <item x="9535"/>
        <item x="882"/>
        <item x="3294"/>
        <item x="3662"/>
        <item x="3505"/>
        <item x="7582"/>
        <item x="9638"/>
        <item x="8638"/>
        <item x="6660"/>
        <item x="2250"/>
        <item x="9364"/>
        <item x="4071"/>
        <item x="1460"/>
        <item x="5353"/>
        <item x="8399"/>
        <item x="1063"/>
        <item x="5351"/>
        <item x="7297"/>
        <item x="5481"/>
        <item x="191"/>
        <item x="1836"/>
        <item x="8199"/>
        <item x="7268"/>
        <item x="5524"/>
        <item x="1592"/>
        <item x="1927"/>
        <item x="3470"/>
        <item x="408"/>
        <item x="8721"/>
        <item x="9861"/>
        <item x="3962"/>
        <item x="5131"/>
        <item x="5165"/>
        <item x="8161"/>
        <item x="7961"/>
        <item x="6314"/>
        <item x="8599"/>
        <item x="8478"/>
        <item x="8100"/>
        <item x="5583"/>
        <item x="8411"/>
        <item x="5056"/>
        <item x="1078"/>
        <item x="4635"/>
        <item x="3422"/>
        <item x="6364"/>
        <item x="7930"/>
        <item x="1896"/>
        <item x="2384"/>
        <item x="6976"/>
        <item x="8595"/>
        <item x="2709"/>
        <item x="4250"/>
        <item x="2535"/>
        <item x="4655"/>
        <item x="6997"/>
        <item x="1455"/>
        <item x="291"/>
        <item x="8995"/>
        <item x="7854"/>
        <item x="4202"/>
        <item x="9024"/>
        <item x="9401"/>
        <item x="6770"/>
        <item x="634"/>
        <item x="4032"/>
        <item x="6290"/>
        <item x="6973"/>
        <item x="5599"/>
        <item x="2822"/>
        <item x="8908"/>
        <item x="5416"/>
        <item x="6417"/>
        <item x="825"/>
        <item x="425"/>
        <item x="2183"/>
        <item x="6773"/>
        <item x="7874"/>
        <item x="3286"/>
        <item x="5742"/>
        <item x="7846"/>
        <item x="4213"/>
        <item x="1100"/>
        <item x="3075"/>
        <item x="998"/>
        <item x="4913"/>
        <item x="901"/>
        <item x="9268"/>
        <item x="7535"/>
        <item x="1536"/>
        <item x="1647"/>
        <item x="3881"/>
        <item x="8423"/>
        <item x="2424"/>
        <item x="2200"/>
        <item x="3931"/>
        <item x="7684"/>
        <item x="7138"/>
        <item x="5367"/>
        <item x="914"/>
        <item x="4977"/>
        <item x="1242"/>
        <item x="3261"/>
        <item x="4539"/>
        <item x="471"/>
        <item x="535"/>
        <item x="4210"/>
        <item x="2479"/>
        <item x="1860"/>
        <item x="7252"/>
        <item x="3572"/>
        <item x="7748"/>
        <item x="4406"/>
        <item x="4050"/>
        <item x="2201"/>
        <item x="4116"/>
        <item x="6123"/>
        <item x="3964"/>
        <item x="8943"/>
        <item x="3117"/>
        <item x="5975"/>
        <item x="270"/>
        <item x="2243"/>
        <item x="2923"/>
        <item x="9721"/>
        <item x="7030"/>
        <item x="9040"/>
        <item x="1123"/>
        <item x="4199"/>
        <item x="203"/>
        <item x="3084"/>
        <item x="7046"/>
        <item x="9376"/>
        <item x="6746"/>
        <item x="3435"/>
        <item x="99"/>
        <item x="273"/>
        <item x="3354"/>
        <item x="1598"/>
        <item x="9513"/>
        <item x="9578"/>
        <item x="590"/>
        <item x="2838"/>
        <item x="2863"/>
        <item x="7730"/>
        <item x="1171"/>
        <item x="4460"/>
        <item x="1115"/>
        <item x="9829"/>
        <item x="7332"/>
        <item x="2545"/>
        <item x="2323"/>
        <item x="2673"/>
        <item x="703"/>
        <item x="4591"/>
        <item x="2202"/>
        <item x="6672"/>
        <item x="6905"/>
        <item x="4970"/>
        <item x="134"/>
        <item x="4446"/>
        <item x="8827"/>
        <item x="9253"/>
        <item x="7776"/>
        <item x="8563"/>
        <item x="5860"/>
        <item x="2819"/>
        <item x="8105"/>
        <item x="5686"/>
        <item x="2681"/>
        <item x="328"/>
        <item x="3679"/>
        <item x="5019"/>
        <item x="2492"/>
        <item x="6195"/>
        <item x="6892"/>
        <item x="3085"/>
        <item x="7333"/>
        <item x="1313"/>
        <item x="4038"/>
        <item x="2702"/>
        <item x="1492"/>
        <item x="2896"/>
        <item x="1393"/>
        <item x="2036"/>
        <item x="635"/>
        <item x="5553"/>
        <item x="259"/>
        <item x="5906"/>
        <item x="5150"/>
        <item x="9379"/>
        <item x="2389"/>
        <item x="9558"/>
        <item x="3437"/>
        <item x="744"/>
        <item x="4919"/>
        <item x="614"/>
        <item x="5576"/>
        <item x="5188"/>
        <item x="7337"/>
        <item x="9058"/>
        <item x="1890"/>
        <item x="2485"/>
        <item x="116"/>
        <item x="2275"/>
        <item x="6360"/>
        <item x="1557"/>
        <item x="7754"/>
        <item x="2723"/>
        <item x="948"/>
        <item x="6233"/>
        <item x="2563"/>
        <item x="5657"/>
        <item x="964"/>
        <item x="3273"/>
        <item x="2114"/>
        <item x="5876"/>
        <item x="2103"/>
        <item x="522"/>
        <item x="8981"/>
        <item x="3328"/>
        <item x="2476"/>
        <item x="1805"/>
        <item x="3418"/>
        <item x="8127"/>
        <item x="8448"/>
        <item x="5902"/>
        <item x="4923"/>
        <item x="3716"/>
        <item x="1950"/>
        <item x="5171"/>
        <item x="2449"/>
        <item x="1932"/>
        <item x="9896"/>
        <item x="5733"/>
        <item x="5448"/>
        <item x="5169"/>
        <item x="6069"/>
        <item x="8602"/>
        <item x="7390"/>
        <item x="9755"/>
        <item x="2438"/>
        <item x="8822"/>
        <item x="4887"/>
        <item x="9844"/>
        <item x="4982"/>
        <item x="2501"/>
        <item x="2246"/>
        <item x="2652"/>
        <item x="9731"/>
        <item x="7913"/>
        <item x="2860"/>
        <item x="2304"/>
        <item x="8315"/>
        <item x="1466"/>
        <item x="8001"/>
        <item x="5398"/>
        <item x="4227"/>
        <item x="682"/>
        <item x="2549"/>
        <item x="1160"/>
        <item x="2903"/>
        <item x="4928"/>
        <item x="7810"/>
        <item x="158"/>
        <item x="3122"/>
        <item x="5026"/>
        <item x="6170"/>
        <item x="2559"/>
        <item x="8826"/>
        <item x="859"/>
        <item x="1272"/>
        <item x="1237"/>
        <item x="2139"/>
        <item x="3015"/>
        <item x="6114"/>
        <item x="2951"/>
        <item x="5613"/>
        <item x="4820"/>
        <item x="1787"/>
        <item x="1597"/>
        <item x="555"/>
        <item x="1799"/>
        <item x="8021"/>
        <item x="7851"/>
        <item x="3184"/>
        <item x="7035"/>
        <item x="103"/>
        <item x="2331"/>
        <item x="2749"/>
        <item x="9559"/>
        <item x="6511"/>
        <item x="78"/>
        <item x="6313"/>
        <item x="9445"/>
        <item x="9181"/>
        <item x="3559"/>
        <item x="6513"/>
        <item x="3146"/>
        <item x="3938"/>
        <item x="6083"/>
        <item x="3032"/>
        <item x="2019"/>
        <item x="1442"/>
        <item x="4521"/>
        <item x="9054"/>
        <item x="7278"/>
        <item x="4628"/>
        <item x="3942"/>
        <item x="2172"/>
        <item x="1398"/>
        <item x="9682"/>
        <item x="3350"/>
        <item x="4010"/>
        <item x="7979"/>
        <item x="3260"/>
        <item x="8723"/>
        <item x="1101"/>
        <item x="8880"/>
        <item x="1355"/>
        <item x="8790"/>
        <item x="1443"/>
        <item x="5032"/>
        <item x="3577"/>
        <item x="2617"/>
        <item x="7586"/>
        <item x="5483"/>
        <item x="9716"/>
        <item x="6483"/>
        <item x="7521"/>
        <item x="6717"/>
        <item x="1169"/>
        <item x="4890"/>
        <item x="6840"/>
        <item x="2332"/>
        <item x="4312"/>
        <item x="2899"/>
        <item x="4949"/>
        <item x="9056"/>
        <item x="1073"/>
        <item x="6612"/>
        <item x="7407"/>
        <item x="4424"/>
        <item x="4180"/>
        <item x="890"/>
        <item x="2637"/>
        <item x="854"/>
        <item x="5110"/>
        <item x="6665"/>
        <item x="3257"/>
        <item x="7614"/>
        <item x="4550"/>
        <item x="4481"/>
        <item x="3317"/>
        <item x="5808"/>
        <item x="56"/>
        <item x="4841"/>
        <item x="4864"/>
        <item x="4810"/>
        <item x="9128"/>
        <item x="5137"/>
        <item x="196"/>
        <item x="5"/>
        <item x="6745"/>
        <item x="7757"/>
        <item x="2532"/>
        <item x="3203"/>
        <item x="3362"/>
        <item x="8817"/>
        <item x="442"/>
        <item x="1384"/>
        <item x="7583"/>
        <item x="8342"/>
        <item t="default"/>
      </items>
    </pivotField>
    <pivotField dataField="1" showAll="0"/>
    <pivotField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pivotField showAll="0"/>
    <pivotField showAll="0"/>
    <pivotField showAll="0"/>
    <pivotField showAll="0"/>
    <pivotField showAll="0"/>
    <pivotField showAll="0"/>
    <pivotField showAll="0"/>
  </pivotFields>
  <rowFields count="2">
    <field x="3"/>
    <field x="4"/>
  </rowFields>
  <rowItems count="41">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t="grand">
      <x/>
    </i>
  </rowItems>
  <colItems count="1">
    <i/>
  </colItems>
  <pageFields count="1">
    <pageField fld="5" hier="-1"/>
  </pageFields>
  <dataFields count="1">
    <dataField name="Max of Rating" fld="9" subtotal="max" baseField="3"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AFDB29-7AB4-464F-B86D-5640FABC8C21}" name="PivotTable3"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order date ">
  <location ref="A23:B25" firstHeaderRow="1" firstDataRow="1" firstDataCol="1"/>
  <pivotFields count="22">
    <pivotField showAll="0"/>
    <pivotField showAll="0"/>
    <pivotField showAll="0">
      <items count="7">
        <item h="1" x="2"/>
        <item h="1" x="3"/>
        <item h="1" x="0"/>
        <item h="1" x="1"/>
        <item x="4"/>
        <item h="1" x="5"/>
        <item t="default"/>
      </items>
    </pivotField>
    <pivotField showAll="0">
      <items count="12">
        <item x="9"/>
        <item x="4"/>
        <item x="8"/>
        <item x="6"/>
        <item x="5"/>
        <item x="3"/>
        <item x="2"/>
        <item x="1"/>
        <item x="0"/>
        <item x="7"/>
        <item x="10"/>
        <item t="default"/>
      </items>
    </pivotField>
    <pivotField showAll="0">
      <items count="5">
        <item x="2"/>
        <item x="1"/>
        <item x="0"/>
        <item x="3"/>
        <item t="default"/>
      </items>
    </pivotField>
    <pivotField showAll="0">
      <items count="8">
        <item x="1"/>
        <item x="0"/>
        <item x="2"/>
        <item x="3"/>
        <item x="5"/>
        <item x="4"/>
        <item x="6"/>
        <item t="default"/>
      </items>
    </pivotField>
    <pivotField showAll="0"/>
    <pivotField showAll="0"/>
    <pivotField dataField="1" showAll="0">
      <items count="9996">
        <item x="276"/>
        <item x="4495"/>
        <item x="8535"/>
        <item x="3641"/>
        <item x="1274"/>
        <item x="4145"/>
        <item x="7360"/>
        <item x="8611"/>
        <item x="2834"/>
        <item x="472"/>
        <item x="4824"/>
        <item x="8927"/>
        <item x="483"/>
        <item x="2978"/>
        <item x="7566"/>
        <item x="9577"/>
        <item x="9296"/>
        <item x="2577"/>
        <item x="6110"/>
        <item x="6048"/>
        <item x="7894"/>
        <item x="7847"/>
        <item x="7806"/>
        <item x="4811"/>
        <item x="920"/>
        <item x="3196"/>
        <item x="4845"/>
        <item x="8534"/>
        <item x="2693"/>
        <item x="2998"/>
        <item x="4333"/>
        <item x="1356"/>
        <item x="9954"/>
        <item x="7126"/>
        <item x="2605"/>
        <item x="1678"/>
        <item x="8926"/>
        <item x="4968"/>
        <item x="9905"/>
        <item x="6000"/>
        <item x="4024"/>
        <item x="3026"/>
        <item x="9504"/>
        <item x="1931"/>
        <item x="6882"/>
        <item x="8103"/>
        <item x="4523"/>
        <item x="3493"/>
        <item x="8708"/>
        <item x="6551"/>
        <item x="4657"/>
        <item x="6977"/>
        <item x="8793"/>
        <item x="7905"/>
        <item x="6423"/>
        <item x="9512"/>
        <item x="7959"/>
        <item x="1615"/>
        <item x="3312"/>
        <item x="2864"/>
        <item x="8798"/>
        <item x="5731"/>
        <item x="9804"/>
        <item x="8915"/>
        <item x="329"/>
        <item x="3810"/>
        <item x="5394"/>
        <item x="112"/>
        <item x="3585"/>
        <item x="2223"/>
        <item x="2029"/>
        <item x="2520"/>
        <item x="6317"/>
        <item x="4492"/>
        <item x="6986"/>
        <item x="7578"/>
        <item x="1013"/>
        <item x="7489"/>
        <item x="8264"/>
        <item x="8765"/>
        <item x="2731"/>
        <item x="9205"/>
        <item x="8636"/>
        <item x="5160"/>
        <item x="1855"/>
        <item x="8681"/>
        <item x="4079"/>
        <item x="6288"/>
        <item x="9294"/>
        <item x="6645"/>
        <item x="506"/>
        <item x="2883"/>
        <item x="5251"/>
        <item x="726"/>
        <item x="4553"/>
        <item x="9645"/>
        <item x="9447"/>
        <item x="3081"/>
        <item x="5421"/>
        <item x="7937"/>
        <item x="7042"/>
        <item x="8397"/>
        <item x="3217"/>
        <item x="5117"/>
        <item x="6545"/>
        <item x="9069"/>
        <item x="4496"/>
        <item x="6753"/>
        <item x="5083"/>
        <item x="3086"/>
        <item x="7012"/>
        <item x="4256"/>
        <item x="7715"/>
        <item x="5246"/>
        <item x="3888"/>
        <item x="7698"/>
        <item x="5679"/>
        <item x="7484"/>
        <item x="9927"/>
        <item x="5112"/>
        <item x="5407"/>
        <item x="3143"/>
        <item x="6237"/>
        <item x="7086"/>
        <item x="2010"/>
        <item x="2907"/>
        <item x="2488"/>
        <item x="5894"/>
        <item x="1902"/>
        <item x="5778"/>
        <item x="9178"/>
        <item x="67"/>
        <item x="8012"/>
        <item x="3841"/>
        <item x="6112"/>
        <item x="1614"/>
        <item x="11"/>
        <item x="1392"/>
        <item x="1579"/>
        <item x="5234"/>
        <item x="4787"/>
        <item x="5911"/>
        <item x="1218"/>
        <item x="7168"/>
        <item x="5476"/>
        <item x="5890"/>
        <item x="6830"/>
        <item x="811"/>
        <item x="2237"/>
        <item x="6957"/>
        <item x="5862"/>
        <item x="3914"/>
        <item x="1825"/>
        <item x="5656"/>
        <item x="9966"/>
        <item x="8451"/>
        <item x="8268"/>
        <item x="3067"/>
        <item x="7026"/>
        <item x="753"/>
        <item x="4296"/>
        <item x="5541"/>
        <item x="2239"/>
        <item x="6702"/>
        <item x="3928"/>
        <item x="2013"/>
        <item x="2573"/>
        <item x="2193"/>
        <item x="5502"/>
        <item x="8138"/>
        <item x="1431"/>
        <item x="8205"/>
        <item x="551"/>
        <item x="2444"/>
        <item x="7356"/>
        <item x="96"/>
        <item x="5073"/>
        <item x="7504"/>
        <item x="8162"/>
        <item x="9556"/>
        <item x="4354"/>
        <item x="9785"/>
        <item x="7589"/>
        <item x="9281"/>
        <item x="3360"/>
        <item x="1209"/>
        <item x="7648"/>
        <item x="369"/>
        <item x="149"/>
        <item x="2782"/>
        <item x="7585"/>
        <item x="2774"/>
        <item x="9939"/>
        <item x="8438"/>
        <item x="5799"/>
        <item x="3490"/>
        <item x="2005"/>
        <item x="8936"/>
        <item x="3574"/>
        <item x="5538"/>
        <item x="4883"/>
        <item x="1490"/>
        <item x="1449"/>
        <item x="9102"/>
        <item x="3008"/>
        <item x="3843"/>
        <item x="8960"/>
        <item x="3804"/>
        <item x="8835"/>
        <item x="8467"/>
        <item x="1866"/>
        <item x="9437"/>
        <item x="7326"/>
        <item x="2481"/>
        <item x="5412"/>
        <item x="4799"/>
        <item x="7007"/>
        <item x="1829"/>
        <item x="9162"/>
        <item x="4143"/>
        <item x="1023"/>
        <item x="6225"/>
        <item x="5242"/>
        <item x="6480"/>
        <item x="3441"/>
        <item x="5543"/>
        <item x="2740"/>
        <item x="4839"/>
        <item x="7124"/>
        <item x="7910"/>
        <item x="8445"/>
        <item x="7680"/>
        <item x="6303"/>
        <item x="4538"/>
        <item x="1104"/>
        <item x="6130"/>
        <item x="6693"/>
        <item x="2726"/>
        <item x="9123"/>
        <item x="7346"/>
        <item x="5302"/>
        <item x="6263"/>
        <item x="1881"/>
        <item x="2974"/>
        <item x="9340"/>
        <item x="6631"/>
        <item x="7674"/>
        <item x="111"/>
        <item x="4457"/>
        <item x="9564"/>
        <item x="8505"/>
        <item x="3265"/>
        <item x="3372"/>
        <item x="1967"/>
        <item x="2151"/>
        <item x="2489"/>
        <item x="3233"/>
        <item x="5174"/>
        <item x="3542"/>
        <item x="1839"/>
        <item x="2697"/>
        <item x="349"/>
        <item x="9314"/>
        <item x="4797"/>
        <item x="8069"/>
        <item x="5231"/>
        <item x="507"/>
        <item x="2665"/>
        <item x="2690"/>
        <item x="5222"/>
        <item x="8119"/>
        <item x="9287"/>
        <item x="6071"/>
        <item x="51"/>
        <item x="2509"/>
        <item x="1095"/>
        <item x="3202"/>
        <item x="405"/>
        <item x="7307"/>
        <item x="1470"/>
        <item x="2832"/>
        <item x="3642"/>
        <item x="7785"/>
        <item x="9006"/>
        <item x="8089"/>
        <item x="4847"/>
        <item x="3489"/>
        <item x="1008"/>
        <item x="7005"/>
        <item x="4411"/>
        <item x="5880"/>
        <item x="4728"/>
        <item x="1297"/>
        <item x="157"/>
        <item x="6097"/>
        <item x="1649"/>
        <item x="810"/>
        <item x="1056"/>
        <item x="2659"/>
        <item x="3361"/>
        <item x="6907"/>
        <item x="2747"/>
        <item x="5629"/>
        <item x="729"/>
        <item x="9450"/>
        <item x="1267"/>
        <item x="9566"/>
        <item x="7668"/>
        <item x="1141"/>
        <item x="2852"/>
        <item x="9090"/>
        <item x="4454"/>
        <item x="1060"/>
        <item x="3029"/>
        <item x="2586"/>
        <item x="1648"/>
        <item x="6228"/>
        <item x="7564"/>
        <item x="3603"/>
        <item x="2996"/>
        <item x="8764"/>
        <item x="4588"/>
        <item x="5793"/>
        <item x="2113"/>
        <item x="1176"/>
        <item x="5356"/>
        <item x="7774"/>
        <item x="4488"/>
        <item x="2808"/>
        <item x="6897"/>
        <item x="6203"/>
        <item x="3936"/>
        <item x="9293"/>
        <item x="9438"/>
        <item x="2867"/>
        <item x="467"/>
        <item x="3072"/>
        <item x="5718"/>
        <item x="8170"/>
        <item x="3616"/>
        <item x="649"/>
        <item x="6562"/>
        <item x="2957"/>
        <item x="1869"/>
        <item x="1771"/>
        <item x="5951"/>
        <item x="3694"/>
        <item x="7232"/>
        <item x="1980"/>
        <item x="4468"/>
        <item x="7880"/>
        <item x="1790"/>
        <item x="2533"/>
        <item x="4455"/>
        <item x="5667"/>
        <item x="6650"/>
        <item x="528"/>
        <item x="2513"/>
        <item x="9055"/>
        <item x="2548"/>
        <item x="9888"/>
        <item x="8124"/>
        <item x="4962"/>
        <item x="1803"/>
        <item x="9083"/>
        <item x="9334"/>
        <item x="6563"/>
        <item x="4646"/>
        <item x="7470"/>
        <item x="7275"/>
        <item x="8614"/>
        <item x="7178"/>
        <item x="7253"/>
        <item x="637"/>
        <item x="8555"/>
        <item x="7451"/>
        <item x="3167"/>
        <item x="7077"/>
        <item x="6329"/>
        <item x="9080"/>
        <item x="190"/>
        <item x="6076"/>
        <item x="8120"/>
        <item x="8658"/>
        <item x="1136"/>
        <item x="7311"/>
        <item x="3970"/>
        <item x="7102"/>
        <item x="3991"/>
        <item x="66"/>
        <item x="6549"/>
        <item x="1746"/>
        <item x="8132"/>
        <item x="7530"/>
        <item x="5054"/>
        <item x="7247"/>
        <item x="1566"/>
        <item x="2145"/>
        <item x="3446"/>
        <item x="8214"/>
        <item x="1153"/>
        <item x="2569"/>
        <item x="2707"/>
        <item x="87"/>
        <item x="7444"/>
        <item x="5786"/>
        <item x="4348"/>
        <item x="5496"/>
        <item x="141"/>
        <item x="9621"/>
        <item x="7068"/>
        <item x="8221"/>
        <item x="5178"/>
        <item x="1541"/>
        <item x="6851"/>
        <item x="2157"/>
        <item x="8929"/>
        <item x="7872"/>
        <item x="858"/>
        <item x="6969"/>
        <item x="9681"/>
        <item x="5084"/>
        <item x="4687"/>
        <item x="7731"/>
        <item x="334"/>
        <item x="9038"/>
        <item x="9496"/>
        <item x="4667"/>
        <item x="3443"/>
        <item x="5634"/>
        <item x="2554"/>
        <item x="1682"/>
        <item x="3465"/>
        <item x="3557"/>
        <item x="5312"/>
        <item x="3065"/>
        <item x="3821"/>
        <item x="9619"/>
        <item x="8755"/>
        <item x="7550"/>
        <item x="5927"/>
        <item x="5058"/>
        <item x="936"/>
        <item x="4973"/>
        <item x="1068"/>
        <item x="5672"/>
        <item x="7685"/>
        <item x="9018"/>
        <item x="5785"/>
        <item x="2987"/>
        <item x="7145"/>
        <item x="8032"/>
        <item x="1925"/>
        <item x="1661"/>
        <item x="567"/>
        <item x="4753"/>
        <item x="1664"/>
        <item x="6108"/>
        <item x="4912"/>
        <item x="1286"/>
        <item x="1680"/>
        <item x="126"/>
        <item x="6113"/>
        <item x="7036"/>
        <item x="5761"/>
        <item x="1920"/>
        <item x="9295"/>
        <item x="6465"/>
        <item x="7696"/>
        <item x="2628"/>
        <item x="9426"/>
        <item x="5913"/>
        <item x="5078"/>
        <item x="3464"/>
        <item x="5345"/>
        <item x="7889"/>
        <item x="277"/>
        <item x="8885"/>
        <item x="4282"/>
        <item x="7916"/>
        <item x="3788"/>
        <item x="7803"/>
        <item x="7085"/>
        <item x="2002"/>
        <item x="470"/>
        <item x="5093"/>
        <item x="1813"/>
        <item x="8731"/>
        <item x="5503"/>
        <item x="9096"/>
        <item x="8371"/>
        <item x="1549"/>
        <item x="8640"/>
        <item x="5116"/>
        <item x="3430"/>
        <item x="1975"/>
        <item x="4113"/>
        <item x="4167"/>
        <item x="972"/>
        <item x="398"/>
        <item x="4896"/>
        <item x="7860"/>
        <item x="2190"/>
        <item x="2916"/>
        <item x="7350"/>
        <item x="8300"/>
        <item x="6253"/>
        <item x="916"/>
        <item x="5402"/>
        <item x="966"/>
        <item x="3503"/>
        <item x="855"/>
        <item x="6519"/>
        <item x="9544"/>
        <item x="1671"/>
        <item x="9784"/>
        <item x="3803"/>
        <item x="585"/>
        <item x="3398"/>
        <item x="3630"/>
        <item x="5770"/>
        <item x="8754"/>
        <item x="8"/>
        <item x="1467"/>
        <item x="5994"/>
        <item x="5102"/>
        <item x="2453"/>
        <item x="362"/>
        <item x="3645"/>
        <item x="4669"/>
        <item x="8402"/>
        <item x="5047"/>
        <item x="3903"/>
        <item x="7175"/>
        <item x="2089"/>
        <item x="9788"/>
        <item x="9210"/>
        <item x="2955"/>
        <item x="92"/>
        <item x="3283"/>
        <item x="5151"/>
        <item x="851"/>
        <item x="1675"/>
        <item x="3135"/>
        <item x="1842"/>
        <item x="2469"/>
        <item x="3959"/>
        <item x="3607"/>
        <item x="9971"/>
        <item x="3999"/>
        <item x="2638"/>
        <item x="1317"/>
        <item x="7417"/>
        <item x="5546"/>
        <item x="8273"/>
        <item x="8370"/>
        <item x="3822"/>
        <item x="2141"/>
        <item x="5148"/>
        <item x="3797"/>
        <item x="2504"/>
        <item x="983"/>
        <item x="4533"/>
        <item x="3128"/>
        <item x="4085"/>
        <item x="1652"/>
        <item x="2526"/>
        <item x="6488"/>
        <item x="1922"/>
        <item x="1450"/>
        <item x="7629"/>
        <item x="4022"/>
        <item x="6958"/>
        <item x="9854"/>
        <item x="5818"/>
        <item x="925"/>
        <item x="1784"/>
        <item x="6701"/>
        <item x="8202"/>
        <item x="5978"/>
        <item x="1303"/>
        <item x="6975"/>
        <item x="490"/>
        <item x="9810"/>
        <item x="8181"/>
        <item x="229"/>
        <item x="6294"/>
        <item x="8209"/>
        <item x="1819"/>
        <item x="8149"/>
        <item x="2802"/>
        <item x="361"/>
        <item x="3625"/>
        <item x="2253"/>
        <item x="9371"/>
        <item x="5888"/>
        <item x="1721"/>
        <item x="2339"/>
        <item x="2106"/>
        <item x="3998"/>
        <item x="1260"/>
        <item x="8891"/>
        <item x="593"/>
        <item x="3002"/>
        <item x="9543"/>
        <item x="9735"/>
        <item x="4329"/>
        <item x="3935"/>
        <item x="2433"/>
        <item x="3832"/>
        <item x="9886"/>
        <item x="2014"/>
        <item x="5821"/>
        <item x="547"/>
        <item x="6981"/>
        <item x="4048"/>
        <item x="783"/>
        <item x="2878"/>
        <item x="9017"/>
        <item x="4932"/>
        <item x="3066"/>
        <item x="9674"/>
        <item x="7216"/>
        <item x="5678"/>
        <item x="2348"/>
        <item x="7617"/>
        <item x="3023"/>
        <item x="5329"/>
        <item x="773"/>
        <item x="7152"/>
        <item x="6616"/>
        <item x="5371"/>
        <item x="5243"/>
        <item x="2729"/>
        <item x="4719"/>
        <item x="4107"/>
        <item x="5485"/>
        <item x="5497"/>
        <item x="1716"/>
        <item x="6028"/>
        <item x="3467"/>
        <item x="8988"/>
        <item x="3115"/>
        <item x="8251"/>
        <item x="6722"/>
        <item x="1758"/>
        <item x="243"/>
        <item x="9836"/>
        <item x="1670"/>
        <item x="693"/>
        <item x="8766"/>
        <item x="5317"/>
        <item x="3476"/>
        <item x="4229"/>
        <item x="4101"/>
        <item x="2582"/>
        <item x="5567"/>
        <item x="6804"/>
        <item x="5855"/>
        <item x="706"/>
        <item x="6163"/>
        <item x="3640"/>
        <item x="7441"/>
        <item x="2663"/>
        <item x="7678"/>
        <item x="7238"/>
        <item x="6250"/>
        <item x="2541"/>
        <item x="9075"/>
        <item x="9551"/>
        <item x="9150"/>
        <item x="4303"/>
        <item x="7704"/>
        <item x="6557"/>
        <item x="9388"/>
        <item x="740"/>
        <item x="284"/>
        <item x="8512"/>
        <item x="6460"/>
        <item x="8010"/>
        <item x="2936"/>
        <item x="4802"/>
        <item x="6456"/>
        <item x="9105"/>
        <item x="338"/>
        <item x="2674"/>
        <item x="6378"/>
        <item x="1040"/>
        <item x="7821"/>
        <item x="9191"/>
        <item x="426"/>
        <item x="7079"/>
        <item x="9246"/>
        <item x="383"/>
        <item x="8070"/>
        <item x="7666"/>
        <item x="8618"/>
        <item x="9869"/>
        <item x="8468"/>
        <item x="5214"/>
        <item x="5377"/>
        <item x="1142"/>
        <item x="6788"/>
        <item x="9678"/>
        <item x="3444"/>
        <item x="8907"/>
        <item x="3185"/>
        <item x="1265"/>
        <item x="6128"/>
        <item x="3516"/>
        <item x="3529"/>
        <item x="6862"/>
        <item x="29"/>
        <item x="9427"/>
        <item x="7064"/>
        <item x="4638"/>
        <item x="5334"/>
        <item x="4823"/>
        <item x="8598"/>
        <item x="4651"/>
        <item x="9213"/>
        <item x="9970"/>
        <item x="8401"/>
        <item x="5218"/>
        <item x="7903"/>
        <item x="3501"/>
        <item x="3134"/>
        <item x="5587"/>
        <item x="8676"/>
        <item x="8142"/>
        <item x="3799"/>
        <item x="5457"/>
        <item x="6833"/>
        <item x="7963"/>
        <item x="1107"/>
        <item x="7976"/>
        <item x="6938"/>
        <item x="3271"/>
        <item x="9596"/>
        <item x="5037"/>
        <item x="792"/>
        <item x="4335"/>
        <item x="1062"/>
        <item x="9456"/>
        <item x="4587"/>
        <item x="7622"/>
        <item x="2429"/>
        <item x="5768"/>
        <item x="2988"/>
        <item x="7447"/>
        <item x="4011"/>
        <item x="1486"/>
        <item x="8548"/>
        <item x="9942"/>
        <item x="9703"/>
        <item x="9928"/>
        <item x="6587"/>
        <item x="312"/>
        <item x="8762"/>
        <item x="8735"/>
        <item x="9615"/>
        <item x="6630"/>
        <item x="3329"/>
        <item x="7681"/>
        <item x="9151"/>
        <item x="9943"/>
        <item x="4860"/>
        <item x="3884"/>
        <item x="9989"/>
        <item x="6125"/>
        <item x="9765"/>
        <item x="6463"/>
        <item x="6047"/>
        <item x="353"/>
        <item x="8056"/>
        <item x="8690"/>
        <item x="8729"/>
        <item x="9000"/>
        <item x="6614"/>
        <item x="5136"/>
        <item x="9108"/>
        <item x="2986"/>
        <item x="1962"/>
        <item x="22"/>
        <item x="800"/>
        <item x="3018"/>
        <item x="6822"/>
        <item x="8581"/>
        <item x="8461"/>
        <item x="3017"/>
        <item x="6807"/>
        <item x="2898"/>
        <item x="6586"/>
        <item x="1334"/>
        <item x="1613"/>
        <item x="3"/>
        <item x="183"/>
        <item x="9660"/>
        <item x="7358"/>
        <item x="473"/>
        <item x="2547"/>
        <item x="7448"/>
        <item x="4382"/>
        <item x="7896"/>
        <item x="990"/>
        <item x="447"/>
        <item x="5805"/>
        <item x="6841"/>
        <item x="4461"/>
        <item x="5819"/>
        <item x="6802"/>
        <item x="6381"/>
        <item x="3828"/>
        <item x="8081"/>
        <item x="7401"/>
        <item x="1741"/>
        <item x="7475"/>
        <item x="1873"/>
        <item x="4285"/>
        <item x="7971"/>
        <item x="2295"/>
        <item x="2097"/>
        <item x="6737"/>
        <item x="5144"/>
        <item x="9347"/>
        <item x="4271"/>
        <item x="9783"/>
        <item x="2919"/>
        <item x="8666"/>
        <item x="1658"/>
        <item x="5225"/>
        <item x="381"/>
        <item x="8900"/>
        <item x="6950"/>
        <item x="8365"/>
        <item x="8006"/>
        <item x="9972"/>
        <item x="8700"/>
        <item x="3932"/>
        <item x="834"/>
        <item x="8260"/>
        <item x="4570"/>
        <item x="7420"/>
        <item x="2705"/>
        <item x="2650"/>
        <item x="2480"/>
        <item x="7469"/>
        <item x="9807"/>
        <item x="9368"/>
        <item x="8299"/>
        <item x="9526"/>
        <item x="1021"/>
        <item x="1402"/>
        <item x="1299"/>
        <item x="7021"/>
        <item x="513"/>
        <item x="6438"/>
        <item x="5001"/>
        <item x="8620"/>
        <item x="8340"/>
        <item x="5133"/>
        <item x="7929"/>
        <item x="643"/>
        <item x="5166"/>
        <item x="739"/>
        <item x="4502"/>
        <item x="3549"/>
        <item x="974"/>
        <item x="2212"/>
        <item x="9602"/>
        <item x="8307"/>
        <item x="5036"/>
        <item x="3163"/>
        <item x="550"/>
        <item x="8409"/>
        <item x="2717"/>
        <item x="5637"/>
        <item x="4001"/>
        <item x="9918"/>
        <item x="7841"/>
        <item x="6704"/>
        <item x="2493"/>
        <item x="1960"/>
        <item x="6561"/>
        <item x="449"/>
        <item x="8961"/>
        <item x="7524"/>
        <item x="1619"/>
        <item x="4936"/>
        <item x="6446"/>
        <item x="760"/>
        <item x="3052"/>
        <item x="6799"/>
        <item x="7066"/>
        <item x="9097"/>
        <item x="7631"/>
        <item x="152"/>
        <item x="2196"/>
        <item x="9390"/>
        <item x="5235"/>
        <item x="4979"/>
        <item x="7128"/>
        <item x="5308"/>
        <item x="2515"/>
        <item x="7490"/>
        <item x="918"/>
        <item x="4607"/>
        <item x="7852"/>
        <item x="1802"/>
        <item x="1512"/>
        <item x="3174"/>
        <item x="7069"/>
        <item x="7156"/>
        <item x="4680"/>
        <item x="163"/>
        <item x="606"/>
        <item x="5795"/>
        <item x="801"/>
        <item x="5990"/>
        <item x="4989"/>
        <item x="9794"/>
        <item x="7888"/>
        <item x="6038"/>
        <item x="2447"/>
        <item x="6291"/>
        <item x="6725"/>
        <item x="5820"/>
        <item x="3323"/>
        <item x="3536"/>
        <item x="5446"/>
        <item x="3617"/>
        <item x="4350"/>
        <item x="8743"/>
        <item x="8038"/>
        <item x="4142"/>
        <item x="5176"/>
        <item x="1968"/>
        <item x="4421"/>
        <item x="4083"/>
        <item x="884"/>
        <item x="816"/>
        <item x="5642"/>
        <item x="909"/>
        <item x="7373"/>
        <item x="7710"/>
        <item x="1894"/>
        <item x="6059"/>
        <item x="7630"/>
        <item x="3474"/>
        <item x="5254"/>
        <item x="1514"/>
        <item x="7431"/>
        <item x="4016"/>
        <item x="8646"/>
        <item x="8441"/>
        <item x="7277"/>
        <item x="1878"/>
        <item x="437"/>
        <item x="659"/>
        <item x="2342"/>
        <item x="4786"/>
        <item x="1089"/>
        <item x="6849"/>
        <item x="4956"/>
        <item x="2367"/>
        <item x="4884"/>
        <item x="9932"/>
        <item x="7024"/>
        <item x="7794"/>
        <item x="2363"/>
        <item x="8180"/>
        <item x="7220"/>
        <item x="1408"/>
        <item x="2647"/>
        <item x="294"/>
        <item x="5525"/>
        <item x="8550"/>
        <item x="4693"/>
        <item x="6943"/>
        <item x="6211"/>
        <item x="7891"/>
        <item x="240"/>
        <item x="3140"/>
        <item x="6105"/>
        <item x="3321"/>
        <item x="2636"/>
        <item x="930"/>
        <item x="3521"/>
        <item x="6431"/>
        <item x="7867"/>
        <item x="2762"/>
        <item x="864"/>
        <item x="1672"/>
        <item x="5985"/>
        <item x="2293"/>
        <item x="518"/>
        <item x="2817"/>
        <item x="242"/>
        <item x="184"/>
        <item x="2881"/>
        <item x="4453"/>
        <item x="1796"/>
        <item x="7870"/>
        <item x="6340"/>
        <item x="6384"/>
        <item x="1381"/>
        <item x="8645"/>
        <item x="5658"/>
        <item x="1726"/>
        <item x="8824"/>
        <item x="3429"/>
        <item x="540"/>
        <item x="770"/>
        <item x="6401"/>
        <item x="7955"/>
        <item x="120"/>
        <item x="4850"/>
        <item x="4530"/>
        <item x="6667"/>
        <item x="6736"/>
        <item x="6035"/>
        <item x="485"/>
        <item x="5651"/>
        <item x="4696"/>
        <item x="5505"/>
        <item x="4597"/>
        <item x="6569"/>
        <item x="3838"/>
        <item x="9252"/>
        <item x="2695"/>
        <item x="6651"/>
        <item x="2770"/>
        <item x="2934"/>
        <item x="931"/>
        <item x="4748"/>
        <item x="4524"/>
        <item x="7799"/>
        <item x="314"/>
        <item x="7751"/>
        <item x="6046"/>
        <item x="778"/>
        <item x="9483"/>
        <item x="6853"/>
        <item x="8359"/>
        <item x="8529"/>
        <item x="4729"/>
        <item x="1322"/>
        <item x="2067"/>
        <item x="3766"/>
        <item x="7934"/>
        <item x="8018"/>
        <item x="486"/>
        <item x="6337"/>
        <item x="2742"/>
        <item x="5734"/>
        <item x="5652"/>
        <item x="5248"/>
        <item x="1495"/>
        <item x="1940"/>
        <item x="3993"/>
        <item x="5627"/>
        <item x="8187"/>
        <item x="2935"/>
        <item x="6440"/>
        <item x="208"/>
        <item x="591"/>
        <item x="5352"/>
        <item x="3512"/>
        <item x="4559"/>
        <item x="3130"/>
        <item x="9757"/>
        <item x="2527"/>
        <item x="7720"/>
        <item x="8327"/>
        <item x="9489"/>
        <item x="7062"/>
        <item x="5916"/>
        <item x="3171"/>
        <item x="6968"/>
        <item x="2080"/>
        <item x="9400"/>
        <item x="4934"/>
        <item x="6546"/>
        <item x="844"/>
        <item x="4911"/>
        <item x="658"/>
        <item x="9642"/>
        <item x="3158"/>
        <item x="3272"/>
        <item x="3815"/>
        <item x="1911"/>
        <item x="7637"/>
        <item x="7965"/>
        <item x="981"/>
        <item x="2615"/>
        <item x="3637"/>
        <item x="6207"/>
        <item x="2294"/>
        <item x="6284"/>
        <item x="8470"/>
        <item x="746"/>
        <item x="1271"/>
        <item x="2506"/>
        <item x="3793"/>
        <item x="9574"/>
        <item x="8227"/>
        <item x="9469"/>
        <item x="193"/>
        <item x="536"/>
        <item x="5812"/>
        <item x="9480"/>
        <item x="3850"/>
        <item x="3792"/>
        <item x="5506"/>
        <item x="3618"/>
        <item x="5279"/>
        <item x="2360"/>
        <item x="5164"/>
        <item x="9196"/>
        <item x="3615"/>
        <item x="6940"/>
        <item x="4345"/>
        <item x="6352"/>
        <item x="4175"/>
        <item x="89"/>
        <item x="5085"/>
        <item x="6749"/>
        <item x="2836"/>
        <item x="7313"/>
        <item x="5957"/>
        <item x="7588"/>
        <item x="5204"/>
        <item x="2939"/>
        <item x="2281"/>
        <item x="2904"/>
        <item x="6908"/>
        <item x="2675"/>
        <item x="2473"/>
        <item x="1558"/>
        <item x="839"/>
        <item x="1568"/>
        <item x="9019"/>
        <item x="4127"/>
        <item x="5736"/>
        <item x="4110"/>
        <item x="3761"/>
        <item x="1091"/>
        <item x="478"/>
        <item x="3083"/>
        <item x="4395"/>
        <item x="9706"/>
        <item x="6706"/>
        <item x="3439"/>
        <item x="6206"/>
        <item x="8084"/>
        <item x="3734"/>
        <item x="3714"/>
        <item x="5012"/>
        <item x="7862"/>
        <item x="7693"/>
        <item x="7398"/>
        <item x="2474"/>
        <item x="8463"/>
        <item x="3709"/>
        <item x="7442"/>
        <item x="3595"/>
        <item x="9337"/>
        <item x="3386"/>
        <item x="5090"/>
        <item x="4155"/>
        <item x="8466"/>
        <item x="2131"/>
        <item x="2993"/>
        <item x="7529"/>
        <item x="4537"/>
        <item x="8143"/>
        <item x="5618"/>
        <item x="3132"/>
        <item x="5382"/>
        <item x="5572"/>
        <item x="2656"/>
        <item x="594"/>
        <item x="9473"/>
        <item x="6955"/>
        <item x="3110"/>
        <item x="3508"/>
        <item x="8722"/>
        <item x="5184"/>
        <item x="2119"/>
        <item x="6045"/>
        <item x="6906"/>
        <item x="9505"/>
        <item x="5750"/>
        <item x="3808"/>
        <item x="2220"/>
        <item x="3225"/>
        <item x="7721"/>
        <item x="9195"/>
        <item x="4647"/>
        <item x="7399"/>
        <item x="771"/>
        <item x="2676"/>
        <item x="1105"/>
        <item x="5941"/>
        <item x="6608"/>
        <item x="9508"/>
        <item x="1036"/>
        <item x="9929"/>
        <item x="3359"/>
        <item x="9925"/>
        <item x="4098"/>
        <item x="7775"/>
        <item x="2313"/>
        <item x="4456"/>
        <item x="5925"/>
        <item x="3880"/>
        <item x="1858"/>
        <item x="3149"/>
        <item x="4308"/>
        <item x="9157"/>
        <item x="3090"/>
        <item x="973"/>
        <item x="3798"/>
        <item x="8328"/>
        <item x="2714"/>
        <item x="3097"/>
        <item x="7098"/>
        <item x="2858"/>
        <item x="6473"/>
        <item x="4931"/>
        <item x="1337"/>
        <item x="3010"/>
        <item x="3148"/>
        <item x="5046"/>
        <item x="4251"/>
        <item x="3675"/>
        <item x="814"/>
        <item x="750"/>
        <item x="102"/>
        <item x="8857"/>
        <item x="6998"/>
        <item x="6087"/>
        <item x="8351"/>
        <item x="2391"/>
        <item x="3027"/>
        <item x="4566"/>
        <item x="9500"/>
        <item x="156"/>
        <item x="3755"/>
        <item x="3858"/>
        <item x="5575"/>
        <item x="8763"/>
        <item x="2979"/>
        <item x="5784"/>
        <item x="8622"/>
        <item x="2254"/>
        <item x="3468"/>
        <item x="6333"/>
        <item x="8000"/>
        <item x="69"/>
        <item x="7058"/>
        <item x="2494"/>
        <item x="4806"/>
        <item x="8903"/>
        <item x="4529"/>
        <item x="6508"/>
        <item x="3091"/>
        <item x="9164"/>
        <item x="9796"/>
        <item x="8004"/>
        <item x="9936"/>
        <item x="2835"/>
        <item x="7615"/>
        <item x="5296"/>
        <item x="9093"/>
        <item x="2678"/>
        <item x="6287"/>
        <item x="6164"/>
        <item x="4000"/>
        <item x="5379"/>
        <item x="8341"/>
        <item x="3806"/>
        <item x="8932"/>
        <item x="4343"/>
        <item x="4351"/>
        <item x="1200"/>
        <item x="7365"/>
        <item x="870"/>
        <item x="1556"/>
        <item x="1343"/>
        <item x="8239"/>
        <item x="3967"/>
        <item x="2206"/>
        <item x="230"/>
        <item x="3506"/>
        <item x="3902"/>
        <item x="4097"/>
        <item x="5910"/>
        <item x="4040"/>
        <item x="3987"/>
        <item x="5986"/>
        <item x="3373"/>
        <item x="7519"/>
        <item x="3475"/>
        <item x="1415"/>
        <item x="5123"/>
        <item x="8390"/>
        <item x="7756"/>
        <item x="6671"/>
        <item x="2491"/>
        <item x="7032"/>
        <item x="6868"/>
        <item x="3905"/>
        <item x="8576"/>
        <item x="4132"/>
        <item x="2823"/>
        <item x="6304"/>
        <item x="913"/>
        <item x="7542"/>
        <item x="4494"/>
        <item x="4903"/>
        <item x="9762"/>
        <item x="8471"/>
        <item x="2044"/>
        <item x="4994"/>
        <item x="8031"/>
        <item x="58"/>
        <item x="6355"/>
        <item x="6407"/>
        <item x="9003"/>
        <item x="211"/>
        <item x="3647"/>
        <item x="9107"/>
        <item x="6622"/>
        <item x="4732"/>
        <item x="7714"/>
        <item x="9826"/>
        <item x="3753"/>
        <item x="4187"/>
        <item x="8288"/>
        <item x="8206"/>
        <item x="2685"/>
        <item x="3030"/>
        <item x="7160"/>
        <item x="9049"/>
        <item x="9175"/>
        <item x="4310"/>
        <item x="5685"/>
        <item x="881"/>
        <item x="2320"/>
        <item x="6720"/>
        <item x="1344"/>
        <item x="8421"/>
        <item x="3485"/>
        <item x="2608"/>
        <item x="9548"/>
        <item x="3874"/>
        <item x="6264"/>
        <item x="889"/>
        <item x="4792"/>
        <item x="2203"/>
        <item x="5128"/>
        <item x="5859"/>
        <item x="6023"/>
        <item x="6806"/>
        <item x="7746"/>
        <item x="3356"/>
        <item x="7562"/>
        <item x="6901"/>
        <item x="7282"/>
        <item x="6506"/>
        <item x="6474"/>
        <item x="2448"/>
        <item x="3994"/>
        <item x="9249"/>
        <item x="8898"/>
        <item x="1258"/>
        <item x="8834"/>
        <item x="5915"/>
        <item x="1733"/>
        <item x="3365"/>
        <item x="4624"/>
        <item x="1814"/>
        <item x="2604"/>
        <item x="6573"/>
        <item x="2633"/>
        <item x="8292"/>
        <item x="8771"/>
        <item x="8192"/>
        <item x="8672"/>
        <item x="5055"/>
        <item x="4467"/>
        <item x="1114"/>
        <item x="1438"/>
        <item x="1483"/>
        <item x="8650"/>
        <item x="4225"/>
        <item x="9628"/>
        <item x="1835"/>
        <item x="9782"/>
        <item x="94"/>
        <item x="3956"/>
        <item x="653"/>
        <item x="9803"/>
        <item x="5181"/>
        <item x="5337"/>
        <item x="1882"/>
        <item x="9821"/>
        <item x="6576"/>
        <item x="7638"/>
        <item x="9536"/>
        <item x="85"/>
        <item x="9786"/>
        <item x="9144"/>
        <item x="7580"/>
        <item x="2456"/>
        <item x="8540"/>
        <item x="4868"/>
        <item x="9029"/>
        <item x="226"/>
        <item x="9921"/>
        <item x="8361"/>
        <item x="9677"/>
        <item x="6361"/>
        <item x="3436"/>
        <item x="1891"/>
        <item x="4045"/>
        <item x="9827"/>
        <item x="4798"/>
        <item x="3098"/>
        <item x="2244"/>
        <item x="9381"/>
        <item x="195"/>
        <item x="4735"/>
        <item x="6434"/>
        <item x="1452"/>
        <item x="907"/>
        <item x="371"/>
        <item x="1963"/>
        <item x="4592"/>
        <item x="8415"/>
        <item x="4560"/>
        <item x="3573"/>
        <item x="2943"/>
        <item x="2977"/>
        <item x="6565"/>
        <item x="5492"/>
        <item x="7750"/>
        <item x="2267"/>
        <item x="6728"/>
        <item x="2341"/>
        <item x="8091"/>
        <item x="3631"/>
        <item x="8507"/>
        <item x="8699"/>
        <item x="3322"/>
        <item x="3951"/>
        <item x="5104"/>
        <item x="2825"/>
        <item x="8298"/>
        <item x="1938"/>
        <item x="4916"/>
        <item x="9005"/>
        <item x="7377"/>
        <item x="735"/>
        <item x="6265"/>
        <item x="4433"/>
        <item x="3519"/>
        <item x="3670"/>
        <item x="1644"/>
        <item x="4800"/>
        <item x="616"/>
        <item x="7200"/>
        <item x="2451"/>
        <item x="5189"/>
        <item x="2222"/>
        <item x="4257"/>
        <item x="8079"/>
        <item x="5263"/>
        <item x="9894"/>
        <item x="1697"/>
        <item x="475"/>
        <item x="3510"/>
        <item x="7712"/>
        <item x="5586"/>
        <item x="7316"/>
        <item x="5532"/>
        <item x="6075"/>
        <item x="8434"/>
        <item x="8320"/>
        <item x="4958"/>
        <item x="9769"/>
        <item x="2137"/>
        <item x="7764"/>
        <item x="9136"/>
        <item x="232"/>
        <item x="464"/>
        <item x="4927"/>
        <item x="3095"/>
        <item x="5406"/>
        <item x="1516"/>
        <item x="4150"/>
        <item x="1506"/>
        <item x="9595"/>
        <item x="538"/>
        <item x="9415"/>
        <item x="8688"/>
        <item x="4713"/>
        <item x="8806"/>
        <item x="2112"/>
        <item x="5936"/>
        <item x="1692"/>
        <item x="57"/>
        <item x="189"/>
        <item x="6268"/>
        <item x="3623"/>
        <item x="9167"/>
        <item x="4228"/>
        <item x="4237"/>
        <item x="932"/>
        <item x="9635"/>
        <item x="5143"/>
        <item x="3537"/>
        <item x="8480"/>
        <item x="1199"/>
        <item x="8949"/>
        <item x="537"/>
        <item x="3298"/>
        <item x="2940"/>
        <item x="5711"/>
        <item x="4975"/>
        <item x="5004"/>
        <item x="8957"/>
        <item x="5386"/>
        <item x="4117"/>
        <item x="9968"/>
        <item x="2184"/>
        <item x="2743"/>
        <item x="4384"/>
        <item x="786"/>
        <item x="3278"/>
        <item x="669"/>
        <item x="1702"/>
        <item x="4714"/>
        <item x="5816"/>
        <item x="9689"/>
        <item x="8013"/>
        <item x="5120"/>
        <item x="4878"/>
        <item x="2092"/>
        <item x="9774"/>
        <item x="6409"/>
        <item x="6846"/>
        <item x="5490"/>
        <item x="5579"/>
        <item x="4380"/>
        <item x="4422"/>
        <item x="799"/>
        <item x="281"/>
        <item x="3325"/>
        <item x="4148"/>
        <item x="2308"/>
        <item x="611"/>
        <item x="2208"/>
        <item x="3288"/>
        <item x="9113"/>
        <item x="392"/>
        <item x="5631"/>
        <item x="8979"/>
        <item x="5419"/>
        <item x="9648"/>
        <item x="1254"/>
        <item x="4925"/>
        <item x="339"/>
        <item x="9242"/>
        <item x="9795"/>
        <item x="6455"/>
        <item x="1760"/>
        <item x="8174"/>
        <item x="3005"/>
        <item x="7613"/>
        <item x="3502"/>
        <item x="4186"/>
        <item x="133"/>
        <item x="8357"/>
        <item x="1880"/>
        <item x="5507"/>
        <item x="2228"/>
        <item x="4414"/>
        <item x="186"/>
        <item x="3864"/>
        <item x="4448"/>
        <item x="6022"/>
        <item x="2818"/>
        <item x="3310"/>
        <item x="1872"/>
        <item x="6740"/>
        <item x="2326"/>
        <item x="641"/>
        <item x="6131"/>
        <item x="247"/>
        <item x="6062"/>
        <item x="1488"/>
        <item x="5380"/>
        <item x="7508"/>
        <item x="5995"/>
        <item x="7031"/>
        <item x="2063"/>
        <item x="7999"/>
        <item x="6462"/>
        <item x="2240"/>
        <item x="6648"/>
        <item x="5847"/>
        <item x="509"/>
        <item x="5580"/>
        <item x="4534"/>
        <item x="9822"/>
        <item x="5856"/>
        <item x="3099"/>
        <item x="8547"/>
        <item x="9215"/>
        <item x="7993"/>
        <item x="8454"/>
        <item x="4819"/>
        <item x="9472"/>
        <item x="7931"/>
        <item x="7518"/>
        <item x="8382"/>
        <item x="1426"/>
        <item x="9394"/>
        <item x="8839"/>
        <item x="5439"/>
        <item x="8350"/>
        <item x="6024"/>
        <item x="4288"/>
        <item x="1329"/>
        <item x="988"/>
        <item x="6074"/>
        <item x="7378"/>
        <item x="935"/>
        <item x="4904"/>
        <item x="1186"/>
        <item x="8095"/>
        <item x="561"/>
        <item x="7473"/>
        <item x="3622"/>
        <item x="5216"/>
        <item x="6323"/>
        <item x="4073"/>
        <item x="3320"/>
        <item x="2016"/>
        <item x="7093"/>
        <item x="1117"/>
        <item x="8029"/>
        <item x="3258"/>
        <item x="7087"/>
        <item x="4572"/>
        <item x="4301"/>
        <item x="1725"/>
        <item x="9525"/>
        <item x="1135"/>
        <item x="4394"/>
        <item x="31"/>
        <item x="6224"/>
        <item x="1594"/>
        <item x="1051"/>
        <item x="9640"/>
        <item x="2333"/>
        <item x="4463"/>
        <item x="6584"/>
        <item x="4081"/>
        <item x="3044"/>
        <item x="4336"/>
        <item x="3492"/>
        <item x="8712"/>
        <item x="2468"/>
        <item x="8531"/>
        <item x="1617"/>
        <item x="4438"/>
        <item x="1198"/>
        <item x="7759"/>
        <item x="976"/>
        <item x="3918"/>
        <item x="4759"/>
        <item x="9914"/>
        <item x="9221"/>
        <item x="5064"/>
        <item x="1834"/>
        <item x="5106"/>
        <item x="4482"/>
        <item x="946"/>
        <item x="7203"/>
        <item x="9089"/>
        <item x="525"/>
        <item x="2788"/>
        <item x="2518"/>
        <item x="8183"/>
        <item x="5299"/>
        <item x="7425"/>
        <item x="1191"/>
        <item x="6914"/>
        <item x="4855"/>
        <item x="2579"/>
        <item x="1428"/>
        <item x="2045"/>
        <item x="1441"/>
        <item x="788"/>
        <item x="8457"/>
        <item x="5866"/>
        <item x="5663"/>
        <item x="8159"/>
        <item x="2207"/>
        <item x="3820"/>
        <item x="3447"/>
        <item x="4214"/>
        <item x="4995"/>
        <item x="5813"/>
        <item x="2142"/>
        <item x="3137"/>
        <item x="3765"/>
        <item x="6245"/>
        <item x="4886"/>
        <item x="4236"/>
        <item x="4392"/>
        <item x="822"/>
        <item x="1183"/>
        <item x="5350"/>
        <item x="8113"/>
        <item x="8309"/>
        <item x="2318"/>
        <item x="3729"/>
        <item x="7723"/>
        <item x="9319"/>
        <item x="8416"/>
        <item x="7439"/>
        <item x="7878"/>
        <item x="2739"/>
        <item x="2975"/>
        <item x="1907"/>
        <item x="5038"/>
        <item x="6282"/>
        <item x="4449"/>
        <item x="8812"/>
        <item x="4064"/>
        <item x="6145"/>
        <item x="7344"/>
        <item x="59"/>
        <item x="1500"/>
        <item x="2976"/>
        <item x="1686"/>
        <item x="5440"/>
        <item x="2401"/>
        <item x="8845"/>
        <item x="4368"/>
        <item x="8820"/>
        <item x="8553"/>
        <item x="7884"/>
        <item x="6792"/>
        <item x="5954"/>
        <item x="3693"/>
        <item x="4939"/>
        <item x="1786"/>
        <item x="5027"/>
        <item x="2759"/>
        <item x="9370"/>
        <item x="6327"/>
        <item x="9567"/>
        <item x="8287"/>
        <item x="7925"/>
        <item x="1696"/>
        <item x="5612"/>
        <item x="154"/>
        <item x="1152"/>
        <item x="6300"/>
        <item x="91"/>
        <item x="3326"/>
        <item x="5194"/>
        <item x="5997"/>
        <item x="7299"/>
        <item x="5984"/>
        <item x="5370"/>
        <item x="3424"/>
        <item x="3576"/>
        <item x="2564"/>
        <item x="9434"/>
        <item x="3601"/>
        <item x="893"/>
        <item x="7787"/>
        <item x="7873"/>
        <item x="2256"/>
        <item x="2910"/>
        <item x="9626"/>
        <item x="1977"/>
        <item x="1763"/>
        <item x="7370"/>
        <item x="622"/>
        <item x="1782"/>
        <item x="4564"/>
        <item x="108"/>
        <item x="326"/>
        <item x="2945"/>
        <item x="5343"/>
        <item x="7243"/>
        <item x="9126"/>
        <item x="6995"/>
        <item x="1809"/>
        <item x="8920"/>
        <item x="687"/>
        <item x="4947"/>
        <item x="9666"/>
        <item x="8267"/>
        <item x="9317"/>
        <item x="2517"/>
        <item x="6617"/>
        <item x="9360"/>
        <item x="107"/>
        <item x="5129"/>
        <item x="8169"/>
        <item x="6979"/>
        <item x="2966"/>
        <item x="3087"/>
        <item x="1864"/>
        <item x="4769"/>
        <item x="113"/>
        <item x="5648"/>
        <item x="688"/>
        <item x="710"/>
        <item x="9906"/>
        <item x="5989"/>
        <item x="4609"/>
        <item x="6135"/>
        <item x="2198"/>
        <item x="3988"/>
        <item x="7813"/>
        <item x="1102"/>
        <item x="2135"/>
        <item x="320"/>
        <item x="3598"/>
        <item x="1551"/>
        <item x="7509"/>
        <item x="1548"/>
        <item x="6010"/>
        <item x="894"/>
        <item x="5033"/>
        <item x="1409"/>
        <item x="4002"/>
        <item x="1326"/>
        <item x="4771"/>
        <item x="8887"/>
        <item x="6923"/>
        <item x="455"/>
        <item x="9082"/>
        <item x="6912"/>
        <item x="1037"/>
        <item x="1072"/>
        <item x="6489"/>
        <item x="389"/>
        <item x="6659"/>
        <item x="1477"/>
        <item x="4600"/>
        <item x="6174"/>
        <item x="6598"/>
        <item x="9910"/>
        <item x="7642"/>
        <item x="3250"/>
        <item x="3301"/>
        <item x="2800"/>
        <item x="246"/>
        <item x="5529"/>
        <item x="675"/>
        <item x="352"/>
        <item x="7890"/>
        <item x="6609"/>
        <item x="4037"/>
        <item x="5802"/>
        <item x="7831"/>
        <item x="2795"/>
        <item x="3331"/>
        <item x="7923"/>
        <item x="1120"/>
        <item x="74"/>
        <item x="7132"/>
        <item x="2700"/>
        <item x="2567"/>
        <item x="7040"/>
        <item x="9076"/>
        <item x="1417"/>
        <item x="3894"/>
        <item x="5436"/>
        <item x="5684"/>
        <item x="2914"/>
        <item x="5330"/>
        <item x="3535"/>
        <item x="2572"/>
        <item x="7060"/>
        <item x="1734"/>
        <item x="3871"/>
        <item x="1576"/>
        <item x="6192"/>
        <item x="7830"/>
        <item x="2937"/>
        <item x="9892"/>
        <item x="169"/>
        <item x="5659"/>
        <item x="6527"/>
        <item x="9509"/>
        <item x="2970"/>
        <item x="8372"/>
        <item x="4297"/>
        <item x="4720"/>
        <item x="9991"/>
        <item x="3507"/>
        <item x="1366"/>
        <item x="3405"/>
        <item x="2846"/>
        <item x="275"/>
        <item x="2233"/>
        <item x="9537"/>
        <item x="2971"/>
        <item x="5688"/>
        <item x="772"/>
        <item x="4889"/>
        <item x="1637"/>
        <item x="8855"/>
        <item x="5239"/>
        <item x="216"/>
        <item x="3259"/>
        <item x="4907"/>
        <item x="655"/>
        <item x="173"/>
        <item x="6779"/>
        <item x="5010"/>
        <item x="2311"/>
        <item x="9116"/>
        <item x="6255"/>
        <item x="8225"/>
        <item x="6272"/>
        <item x="741"/>
        <item x="6366"/>
        <item x="8219"/>
        <item x="8624"/>
        <item x="1373"/>
        <item x="5354"/>
        <item x="487"/>
        <item x="6603"/>
        <item x="5578"/>
        <item x="7185"/>
        <item x="343"/>
        <item x="6578"/>
        <item x="4039"/>
        <item x="1623"/>
        <item x="7177"/>
        <item x="7739"/>
        <item x="9616"/>
        <item x="6458"/>
        <item x="4332"/>
        <item x="9398"/>
        <item x="49"/>
        <item x="9119"/>
        <item x="4373"/>
        <item x="7006"/>
        <item x="2507"/>
        <item x="3157"/>
        <item x="6764"/>
        <item x="4595"/>
        <item x="3318"/>
        <item x="3211"/>
        <item x="5256"/>
        <item x="2123"/>
        <item x="543"/>
        <item x="8861"/>
        <item x="1535"/>
        <item x="3996"/>
        <item x="7165"/>
        <item x="5433"/>
        <item x="9899"/>
        <item x="4917"/>
        <item x="5041"/>
        <item x="1679"/>
        <item x="4372"/>
        <item x="6283"/>
        <item x="2177"/>
        <item x="8567"/>
        <item x="6375"/>
        <item x="7970"/>
        <item x="6419"/>
        <item x="7941"/>
        <item x="8874"/>
        <item x="3963"/>
        <item x="4423"/>
        <item x="1210"/>
        <item x="639"/>
        <item x="5463"/>
        <item x="8154"/>
        <item x="7330"/>
        <item x="4509"/>
        <item x="956"/>
        <item x="4177"/>
        <item x="1197"/>
        <item x="1743"/>
        <item x="7895"/>
        <item x="5764"/>
        <item x="6162"/>
        <item x="4976"/>
        <item x="7755"/>
        <item x="9675"/>
        <item x="7707"/>
        <item x="4435"/>
        <item x="9890"/>
        <item x="4606"/>
        <item x="6626"/>
        <item x="1824"/>
        <item x="3369"/>
        <item x="8039"/>
        <item x="7180"/>
        <item x="7487"/>
        <item x="3494"/>
        <item x="3570"/>
        <item x="8043"/>
        <item x="3941"/>
        <item x="8829"/>
        <item x="3176"/>
        <item x="9254"/>
        <item x="6391"/>
        <item x="8177"/>
        <item x="3546"/>
        <item x="8210"/>
        <item x="6597"/>
        <item x="532"/>
        <item x="4244"/>
        <item x="7871"/>
        <item x="7697"/>
        <item x="3006"/>
        <item x="8993"/>
        <item x="4662"/>
        <item x="8073"/>
        <item x="4991"/>
        <item x="4284"/>
        <item x="4921"/>
        <item x="3883"/>
        <item x="8129"/>
        <item x="6707"/>
        <item x="5870"/>
        <item x="1090"/>
        <item x="583"/>
        <item x="7506"/>
        <item x="8852"/>
        <item x="2502"/>
        <item x="5827"/>
        <item x="2056"/>
        <item x="3791"/>
        <item x="6368"/>
        <item x="9446"/>
        <item x="9302"/>
        <item x="3531"/>
        <item x="9867"/>
        <item x="7015"/>
        <item x="9335"/>
        <item x="4169"/>
        <item x="2037"/>
        <item x="7474"/>
        <item x="1311"/>
        <item x="4241"/>
        <item x="2072"/>
        <item x="9336"/>
        <item x="8818"/>
        <item x="435"/>
        <item x="2380"/>
        <item x="2373"/>
        <item x="4815"/>
        <item x="488"/>
        <item x="244"/>
        <item x="9582"/>
        <item x="3896"/>
        <item x="5836"/>
        <item x="6057"/>
        <item x="4915"/>
        <item x="2334"/>
        <item x="8198"/>
        <item x="3092"/>
        <item x="2205"/>
        <item x="579"/>
        <item x="9848"/>
        <item x="9270"/>
        <item x="8625"/>
        <item x="3660"/>
        <item x="2887"/>
        <item x="873"/>
        <item x="3525"/>
        <item x="701"/>
        <item x="8272"/>
        <item x="6592"/>
        <item x="5245"/>
        <item x="2538"/>
        <item x="4698"/>
        <item x="5976"/>
        <item x="7557"/>
        <item x="7879"/>
        <item x="7814"/>
        <item x="3515"/>
        <item x="7523"/>
        <item x="566"/>
        <item x="725"/>
        <item x="5871"/>
        <item x="3901"/>
        <item x="6492"/>
        <item x="9266"/>
        <item x="5220"/>
        <item x="1116"/>
        <item x="5545"/>
        <item x="2856"/>
        <item x="1406"/>
        <item x="4552"/>
        <item x="9095"/>
        <item x="627"/>
        <item x="4051"/>
        <item x="9753"/>
        <item x="6766"/>
        <item x="3407"/>
        <item x="950"/>
        <item x="1642"/>
        <item x="5408"/>
        <item x="9590"/>
        <item x="4648"/>
        <item x="8615"/>
        <item x="4906"/>
        <item x="2525"/>
        <item x="1350"/>
        <item x="440"/>
        <item x="2406"/>
        <item x="8537"/>
        <item x="8944"/>
        <item x="2160"/>
        <item x="458"/>
        <item x="5647"/>
        <item x="1622"/>
        <item x="3159"/>
        <item x="5527"/>
        <item x="100"/>
        <item x="6311"/>
        <item x="8519"/>
        <item x="1295"/>
        <item x="6335"/>
        <item x="2756"/>
        <item x="5844"/>
        <item x="1510"/>
        <item x="3057"/>
        <item x="9457"/>
        <item x="7148"/>
        <item x="652"/>
        <item x="6945"/>
        <item x="2132"/>
        <item x="5993"/>
        <item x="9909"/>
        <item x="1229"/>
        <item x="6518"/>
        <item x="7989"/>
        <item x="6533"/>
        <item x="340"/>
        <item x="2483"/>
        <item x="3126"/>
        <item x="3053"/>
        <item x="8940"/>
        <item x="3152"/>
        <item x="7882"/>
        <item x="9194"/>
        <item x="3943"/>
        <item x="3121"/>
        <item x="5926"/>
        <item x="9045"/>
        <item x="1610"/>
        <item x="1298"/>
        <item x="8918"/>
        <item x="927"/>
        <item x="206"/>
        <item x="9353"/>
        <item x="6098"/>
        <item x="1230"/>
        <item x="6924"/>
        <item x="7661"/>
        <item x="3186"/>
        <item x="9274"/>
        <item x="9436"/>
        <item x="2687"/>
        <item x="9528"/>
        <item x="7939"/>
        <item x="8514"/>
        <item x="5845"/>
        <item x="8492"/>
        <item x="3579"/>
        <item x="1589"/>
        <item x="5591"/>
        <item x="2645"/>
        <item x="1144"/>
        <item x="941"/>
        <item x="6589"/>
        <item x="9374"/>
        <item x="5092"/>
        <item x="7619"/>
        <item x="2463"/>
        <item x="912"/>
        <item x="6530"/>
        <item x="5213"/>
        <item x="3705"/>
        <item x="3153"/>
        <item x="6555"/>
        <item x="5779"/>
        <item x="4997"/>
        <item x="9695"/>
        <item x="755"/>
        <item x="4418"/>
        <item x="5006"/>
        <item x="4974"/>
        <item x="9027"/>
        <item x="4021"/>
        <item x="5147"/>
        <item x="4475"/>
        <item x="1164"/>
        <item x="6286"/>
        <item x="5048"/>
        <item x="1846"/>
        <item x="1122"/>
        <item x="9816"/>
        <item x="697"/>
        <item x="382"/>
        <item x="8088"/>
        <item x="3419"/>
        <item x="4344"/>
        <item x="5695"/>
        <item x="4869"/>
        <item x="9188"/>
        <item x="3739"/>
        <item x="9885"/>
        <item x="8998"/>
        <item x="2312"/>
        <item x="8475"/>
        <item x="3313"/>
        <item x="2576"/>
        <item x="9945"/>
        <item x="2498"/>
        <item x="872"/>
        <item x="9707"/>
        <item x="8770"/>
        <item x="121"/>
        <item x="817"/>
        <item x="2905"/>
        <item x="9068"/>
        <item x="3839"/>
        <item x="7962"/>
        <item x="678"/>
        <item x="984"/>
        <item x="3238"/>
        <item x="4574"/>
        <item x="529"/>
        <item x="219"/>
        <item x="8950"/>
        <item x="9159"/>
        <item x="2376"/>
        <item x="303"/>
        <item x="2007"/>
        <item x="4158"/>
        <item x="324"/>
        <item x="9289"/>
        <item x="3913"/>
        <item x="7430"/>
        <item x="8557"/>
        <item x="6415"/>
        <item x="1655"/>
        <item x="7257"/>
        <item x="6143"/>
        <item x="8999"/>
        <item x="4034"/>
        <item x="6762"/>
        <item x="1817"/>
        <item x="2626"/>
        <item x="8858"/>
        <item x="1038"/>
        <item x="2255"/>
        <item x="8455"/>
        <item x="3960"/>
        <item x="7364"/>
        <item x="4088"/>
        <item x="9643"/>
        <item x="7510"/>
        <item x="1924"/>
        <item x="8893"/>
        <item x="7246"/>
        <item x="500"/>
        <item x="9960"/>
        <item x="5675"/>
        <item x="6080"/>
        <item x="9545"/>
        <item x="2247"/>
        <item x="6690"/>
        <item x="9838"/>
        <item x="46"/>
        <item x="6747"/>
        <item x="10"/>
        <item x="2345"/>
        <item x="4580"/>
        <item x="3646"/>
        <item x="9444"/>
        <item x="9761"/>
        <item x="5562"/>
        <item x="4558"/>
        <item x="9169"/>
        <item x="9973"/>
        <item x="6891"/>
        <item x="6664"/>
        <item x="2366"/>
        <item x="124"/>
        <item x="7051"/>
        <item x="4086"/>
        <item x="8897"/>
        <item x="3177"/>
        <item x="6453"/>
        <item x="7437"/>
        <item x="4705"/>
        <item x="7494"/>
        <item x="4762"/>
        <item x="6824"/>
        <item x="6837"/>
        <item x="6172"/>
        <item x="712"/>
        <item x="8841"/>
        <item x="3610"/>
        <item x="7019"/>
        <item x="9373"/>
        <item x="423"/>
        <item x="3205"/>
        <item x="5570"/>
        <item x="7039"/>
        <item x="1012"/>
        <item x="4"/>
        <item x="8649"/>
        <item x="2385"/>
        <item x="4274"/>
        <item x="1821"/>
        <item x="2952"/>
        <item x="5057"/>
        <item x="9727"/>
        <item x="1208"/>
        <item x="1906"/>
        <item x="8324"/>
        <item x="7538"/>
        <item x="5336"/>
        <item x="1347"/>
        <item x="8842"/>
        <item x="282"/>
        <item x="5589"/>
        <item x="6915"/>
        <item x="8714"/>
        <item x="4594"/>
        <item x="599"/>
        <item x="4908"/>
        <item x="4315"/>
        <item x="951"/>
        <item x="7298"/>
        <item x="8493"/>
        <item x="2884"/>
        <item x="3934"/>
        <item x="7133"/>
        <item x="1173"/>
        <item x="6751"/>
        <item x="8780"/>
        <item x="8443"/>
        <item x="305"/>
        <item x="4371"/>
        <item x="5882"/>
        <item x="6966"/>
        <item x="2411"/>
        <item x="8007"/>
        <item x="5014"/>
        <item x="1870"/>
        <item x="3466"/>
        <item x="5564"/>
        <item x="4804"/>
        <item x="8090"/>
        <item x="9601"/>
        <item x="9261"/>
        <item x="2188"/>
        <item x="6731"/>
        <item x="6750"/>
        <item x="4129"/>
        <item x="2588"/>
        <item x="1765"/>
        <item x="9542"/>
        <item x="4149"/>
        <item x="114"/>
        <item x="8293"/>
        <item x="749"/>
        <item x="1485"/>
        <item x="4367"/>
        <item x="7700"/>
        <item x="8191"/>
        <item x="2309"/>
        <item x="9694"/>
        <item x="3031"/>
        <item x="3912"/>
        <item x="5414"/>
        <item x="6385"/>
        <item x="9587"/>
        <item x="2165"/>
        <item x="8160"/>
        <item x="3562"/>
        <item x="5223"/>
        <item x="1681"/>
        <item x="8130"/>
        <item x="428"/>
        <item x="2426"/>
        <item x="9154"/>
        <item x="1843"/>
        <item x="9404"/>
        <item x="4741"/>
        <item x="6085"/>
        <item x="5713"/>
        <item x="1845"/>
        <item x="7952"/>
        <item x="7196"/>
        <item x="6713"/>
        <item x="1342"/>
        <item x="6168"/>
        <item x="7593"/>
        <item x="5886"/>
        <item x="3732"/>
        <item x="1113"/>
        <item x="4413"/>
        <item x="7324"/>
        <item x="7412"/>
        <item x="2262"/>
        <item x="4094"/>
        <item x="724"/>
        <item x="4827"/>
        <item x="3169"/>
        <item x="7106"/>
        <item x="4671"/>
        <item x="7136"/>
        <item x="4622"/>
        <item x="5655"/>
        <item x="7045"/>
        <item x="2900"/>
        <item x="6656"/>
        <item x="9752"/>
        <item x="985"/>
        <item x="333"/>
        <item x="5418"/>
        <item x="8110"/>
        <item x="4898"/>
        <item x="910"/>
        <item x="4703"/>
        <item x="595"/>
        <item x="7495"/>
        <item x="684"/>
        <item x="947"/>
        <item x="8246"/>
        <item x="2715"/>
        <item x="6073"/>
        <item x="1863"/>
        <item x="1223"/>
        <item x="6685"/>
        <item x="3955"/>
        <item x="5028"/>
        <item x="3277"/>
        <item x="2781"/>
        <item x="1593"/>
        <item x="899"/>
        <item x="7665"/>
        <item x="8179"/>
        <item x="7462"/>
        <item x="888"/>
        <item x="4536"/>
        <item x="3651"/>
        <item x="4650"/>
        <item x="9285"/>
        <item x="7033"/>
        <item x="6055"/>
        <item x="2018"/>
        <item x="387"/>
        <item x="1291"/>
        <item x="7956"/>
        <item x="2061"/>
        <item x="1616"/>
        <item x="8634"/>
        <item x="4562"/>
        <item x="5396"/>
        <item x="9837"/>
        <item x="5409"/>
        <item x="6676"/>
        <item x="3863"/>
        <item x="4685"/>
        <item x="6934"/>
        <item x="9342"/>
        <item x="6504"/>
        <item x="5192"/>
        <item x="8930"/>
        <item x="6583"/>
        <item x="8412"/>
        <item x="8948"/>
        <item x="6247"/>
        <item x="3897"/>
        <item x="7171"/>
        <item x="5375"/>
        <item x="4951"/>
        <item x="8439"/>
        <item x="2128"/>
        <item x="2464"/>
        <item x="450"/>
        <item x="1628"/>
        <item x="9345"/>
        <item x="5498"/>
        <item x="1429"/>
        <item x="8184"/>
        <item x="495"/>
        <item x="8647"/>
        <item x="6669"/>
        <item x="3351"/>
        <item x="7421"/>
        <item x="5096"/>
        <item x="3930"/>
        <item x="1833"/>
        <item x="3069"/>
        <item x="215"/>
        <item x="6173"/>
        <item x="3774"/>
        <item x="164"/>
        <item x="4707"/>
        <item x="2869"/>
        <item x="4721"/>
        <item x="6138"/>
        <item x="6776"/>
        <item x="3129"/>
        <item x="9521"/>
        <item x="7118"/>
        <item x="1109"/>
        <item x="7284"/>
        <item x="5431"/>
        <item x="469"/>
        <item x="4393"/>
        <item x="7653"/>
        <item x="9127"/>
        <item x="8139"/>
        <item x="3782"/>
        <item x="5423"/>
        <item x="451"/>
        <item x="8045"/>
        <item x="8769"/>
        <item x="1263"/>
        <item x="1666"/>
        <item x="7892"/>
        <item x="8969"/>
        <item x="6861"/>
        <item x="3730"/>
        <item x="7254"/>
        <item x="207"/>
        <item x="7798"/>
        <item x="5645"/>
        <item x="1482"/>
        <item x="2921"/>
        <item x="9482"/>
        <item x="8499"/>
        <item x="3400"/>
        <item x="8749"/>
        <item x="6191"/>
        <item x="181"/>
        <item x="9158"/>
        <item x="1047"/>
        <item x="9748"/>
        <item x="8153"/>
        <item x="4009"/>
        <item x="9511"/>
        <item x="1014"/>
        <item x="8828"/>
        <item x="803"/>
        <item x="9240"/>
        <item x="6342"/>
        <item x="9963"/>
        <item x="7729"/>
        <item x="1204"/>
        <item x="9733"/>
        <item x="7159"/>
        <item x="4106"/>
        <item x="430"/>
        <item x="5378"/>
        <item x="8774"/>
        <item x="1854"/>
        <item x="978"/>
        <item x="5517"/>
        <item x="573"/>
        <item x="4503"/>
        <item x="3289"/>
        <item x="6730"/>
        <item x="5262"/>
        <item x="7796"/>
        <item x="7947"/>
        <item x="5258"/>
        <item x="162"/>
        <item x="3944"/>
        <item x="4569"/>
        <item x="7304"/>
        <item x="794"/>
        <item x="3908"/>
        <item x="8265"/>
        <item x="1336"/>
        <item x="5454"/>
        <item x="2980"/>
        <item x="2435"/>
        <item x="481"/>
        <item x="4673"/>
        <item x="709"/>
        <item x="2972"/>
        <item x="1400"/>
        <item x="1016"/>
        <item x="8197"/>
        <item x="3050"/>
        <item x="476"/>
        <item x="3449"/>
        <item x="5887"/>
        <item x="7193"/>
        <item x="3213"/>
        <item x="6526"/>
        <item x="6705"/>
        <item x="9627"/>
        <item x="9849"/>
        <item x="5683"/>
        <item x="6178"/>
        <item x="7514"/>
        <item x="4966"/>
        <item x="4230"/>
        <item x="8511"/>
        <item x="6393"/>
        <item x="9831"/>
        <item x="5411"/>
        <item x="7078"/>
        <item x="7063"/>
        <item x="698"/>
        <item x="8116"/>
        <item x="3859"/>
        <item x="9184"/>
        <item x="2355"/>
        <item x="3654"/>
        <item x="7877"/>
        <item x="3668"/>
        <item x="3183"/>
        <item x="6471"/>
        <item x="1185"/>
        <item x="2133"/>
        <item x="4006"/>
        <item x="4152"/>
        <item x="9070"/>
        <item x="8632"/>
        <item x="6182"/>
        <item x="6390"/>
        <item x="8701"/>
        <item x="8815"/>
        <item x="7404"/>
        <item x="2287"/>
        <item x="2066"/>
        <item x="6484"/>
        <item x="7985"/>
        <item x="6357"/>
        <item x="3823"/>
        <item x="8521"/>
        <item x="4074"/>
        <item x="5756"/>
        <item x="1912"/>
        <item x="6760"/>
        <item x="4522"/>
        <item x="4825"/>
        <item x="4948"/>
        <item x="3423"/>
        <item x="7990"/>
        <item x="1706"/>
        <item x="7290"/>
        <item x="9691"/>
        <item x="2210"/>
        <item x="3865"/>
        <item x="7072"/>
        <item x="8659"/>
        <item x="9594"/>
        <item x="253"/>
        <item x="4338"/>
        <item x="8294"/>
        <item x="9424"/>
        <item x="9239"/>
        <item x="8231"/>
        <item x="4220"/>
        <item x="4656"/>
        <item x="5025"/>
        <item x="1919"/>
        <item x="5854"/>
        <item x="7625"/>
        <item x="7594"/>
        <item x="6496"/>
        <item x="250"/>
        <item x="6312"/>
        <item x="1720"/>
        <item x="7829"/>
        <item x="8141"/>
        <item x="8028"/>
        <item x="1712"/>
        <item x="3333"/>
        <item x="7761"/>
        <item x="2248"/>
        <item x="2769"/>
        <item x="6346"/>
        <item x="9990"/>
        <item x="586"/>
        <item x="7595"/>
        <item x="4420"/>
        <item x="5315"/>
        <item x="8317"/>
        <item x="1944"/>
        <item x="7287"/>
        <item x="876"/>
        <item x="7532"/>
        <item x="3656"/>
        <item x="4688"/>
        <item x="7570"/>
        <item x="672"/>
        <item x="3172"/>
        <item x="8200"/>
        <item x="8641"/>
        <item x="4734"/>
        <item x="8859"/>
        <item x="9148"/>
        <item x="6784"/>
        <item x="5509"/>
        <item x="170"/>
        <item x="278"/>
        <item x="7565"/>
        <item x="7023"/>
        <item x="8833"/>
        <item x="6126"/>
        <item x="9396"/>
        <item x="1654"/>
        <item x="5417"/>
        <item x="8866"/>
        <item x="2815"/>
        <item x="7164"/>
        <item x="4291"/>
        <item x="9722"/>
        <item x="2630"/>
        <item x="2307"/>
        <item x="462"/>
        <item x="1749"/>
        <item x="4157"/>
        <item x="2658"/>
        <item x="9092"/>
        <item x="2053"/>
        <item x="3390"/>
        <item x="3919"/>
        <item x="1189"/>
        <item x="911"/>
        <item x="8746"/>
        <item x="906"/>
        <item x="8083"/>
        <item x="3824"/>
        <item x="6430"/>
        <item x="8515"/>
        <item x="6392"/>
        <item x="2553"/>
        <item x="1148"/>
        <item x="1015"/>
        <item x="9523"/>
        <item x="711"/>
        <item x="8243"/>
        <item x="6687"/>
        <item x="835"/>
        <item x="9887"/>
        <item x="9316"/>
        <item x="9189"/>
        <item x="2265"/>
        <item x="445"/>
        <item x="1126"/>
        <item x="1501"/>
        <item x="2052"/>
        <item x="1504"/>
        <item x="6739"/>
        <item x="3524"/>
        <item x="6067"/>
        <item x="7597"/>
        <item x="6987"/>
        <item x="2583"/>
        <item x="7837"/>
        <item x="1713"/>
        <item x="9759"/>
        <item x="5669"/>
        <item x="5895"/>
        <item x="9016"/>
        <item x="8587"/>
        <item x="3181"/>
        <item x="3973"/>
        <item x="8933"/>
        <item x="7676"/>
        <item x="3626"/>
        <item x="596"/>
        <item x="8709"/>
        <item x="5843"/>
        <item x="9277"/>
        <item x="3613"/>
        <item x="9959"/>
        <item x="829"/>
        <item x="6049"/>
        <item x="8612"/>
        <item x="5676"/>
        <item x="8068"/>
        <item x="4754"/>
        <item x="6520"/>
        <item x="885"/>
        <item x="1361"/>
        <item x="2269"/>
        <item x="2680"/>
        <item x="9269"/>
        <item x="8653"/>
        <item x="2030"/>
        <item x="9532"/>
        <item x="3305"/>
        <item x="5661"/>
        <item x="143"/>
        <item x="3740"/>
        <item x="6646"/>
        <item x="7130"/>
        <item x="3224"/>
        <item x="5206"/>
        <item x="1287"/>
        <item x="570"/>
        <item x="3722"/>
        <item x="5393"/>
        <item x="5771"/>
        <item x="4474"/>
        <item x="1908"/>
        <item x="9926"/>
        <item x="1456"/>
        <item x="1128"/>
        <item x="4765"/>
        <item x="6297"/>
        <item x="7456"/>
        <item x="9847"/>
        <item x="648"/>
        <item x="3182"/>
        <item x="5740"/>
        <item x="8773"/>
        <item x="1464"/>
        <item x="6611"/>
        <item x="3612"/>
        <item x="6167"/>
        <item x="1468"/>
        <item x="499"/>
        <item x="3582"/>
        <item x="7493"/>
        <item x="995"/>
        <item x="4304"/>
        <item x="95"/>
        <item x="5720"/>
        <item x="8914"/>
        <item x="3389"/>
        <item x="9902"/>
        <item x="5868"/>
        <item x="8637"/>
        <item x="5364"/>
        <item x="5893"/>
        <item x="3123"/>
        <item x="393"/>
        <item x="4190"/>
        <item x="2083"/>
        <item x="4954"/>
        <item x="2225"/>
        <item x="6420"/>
        <item x="1465"/>
        <item x="9969"/>
        <item x="6552"/>
        <item x="9917"/>
        <item x="8450"/>
        <item x="3769"/>
        <item x="6878"/>
        <item x="7213"/>
        <item x="2192"/>
        <item x="6718"/>
        <item x="7865"/>
        <item x="7467"/>
        <item x="9518"/>
        <item x="6005"/>
        <item x="5000"/>
        <item x="9143"/>
        <item x="4639"/>
        <item x="5369"/>
        <item x="8186"/>
        <item x="6990"/>
        <item x="589"/>
        <item x="9919"/>
        <item x="4784"/>
        <item x="7626"/>
        <item x="4173"/>
        <item x="2446"/>
        <item x="3593"/>
        <item x="8426"/>
        <item x="2231"/>
        <item x="1097"/>
        <item x="6161"/>
        <item x="6936"/>
        <item x="7507"/>
        <item x="7914"/>
        <item x="1578"/>
        <item x="6729"/>
        <item x="212"/>
        <item x="8446"/>
        <item x="9125"/>
        <item x="8814"/>
        <item x="4654"/>
        <item x="8850"/>
        <item x="1752"/>
        <item x="1053"/>
        <item x="279"/>
        <item x="1290"/>
        <item x="8750"/>
        <item x="8545"/>
        <item x="8747"/>
        <item x="1508"/>
        <item x="9153"/>
        <item x="4809"/>
        <item x="3862"/>
        <item x="4072"/>
        <item x="987"/>
        <item x="745"/>
        <item x="6866"/>
        <item x="7551"/>
        <item x="6783"/>
        <item x="272"/>
        <item x="6411"/>
        <item x="2042"/>
        <item x="3262"/>
        <item x="4218"/>
        <item x="8058"/>
        <item x="2191"/>
        <item x="1427"/>
        <item x="5244"/>
        <item x="3270"/>
        <item x="5355"/>
        <item x="3480"/>
        <item x="8388"/>
        <item x="6782"/>
        <item x="7856"/>
        <item x="5811"/>
        <item x="2423"/>
        <item x="2329"/>
        <item x="7342"/>
        <item x="6146"/>
        <item x="1405"/>
        <item x="3689"/>
        <item x="1876"/>
        <item x="4033"/>
        <item x="7968"/>
        <item x="9637"/>
        <item x="6715"/>
        <item x="1918"/>
        <item x="117"/>
        <item x="3254"/>
        <item x="9841"/>
        <item x="7472"/>
        <item x="8710"/>
        <item x="4497"/>
        <item x="7424"/>
        <item x="6025"/>
        <item x="3454"/>
        <item x="9824"/>
        <item x="9110"/>
        <item x="9692"/>
        <item x="9384"/>
        <item x="9467"/>
        <item x="9937"/>
        <item x="9851"/>
        <item x="6982"/>
        <item x="5173"/>
        <item x="9234"/>
        <item x="4162"/>
        <item x="8212"/>
        <item x="3374"/>
        <item x="9067"/>
        <item x="5838"/>
        <item x="9207"/>
        <item x="4353"/>
        <item x="1951"/>
        <item x="3715"/>
        <item x="7231"/>
        <item x="7310"/>
        <item x="8695"/>
        <item x="6309"/>
        <item x="6808"/>
        <item x="3051"/>
        <item x="3284"/>
        <item x="98"/>
        <item x="1997"/>
        <item x="5257"/>
        <item x="8967"/>
        <item x="3453"/>
        <item x="7663"/>
        <item x="6775"/>
        <item x="8118"/>
        <item x="3666"/>
        <item x="1588"/>
        <item x="654"/>
        <item x="968"/>
        <item x="7318"/>
        <item x="2337"/>
        <item x="8860"/>
        <item x="841"/>
        <item x="6365"/>
        <item x="6524"/>
        <item x="9231"/>
        <item x="7125"/>
        <item x="6316"/>
        <item x="2589"/>
        <item x="4119"/>
        <item x="4980"/>
        <item x="7688"/>
        <item x="982"/>
        <item x="1082"/>
        <item x="5671"/>
        <item x="9879"/>
        <item x="6437"/>
        <item x="9493"/>
        <item x="2829"/>
        <item x="7227"/>
        <item x="4397"/>
        <item x="921"/>
        <item x="1352"/>
        <item x="8311"/>
        <item x="5095"/>
        <item x="7292"/>
        <item x="4568"/>
        <item x="4370"/>
        <item x="674"/>
        <item x="7229"/>
        <item x="1639"/>
        <item x="5974"/>
        <item x="4909"/>
        <item x="6399"/>
        <item x="5777"/>
        <item x="2004"/>
        <item x="1"/>
        <item x="9552"/>
        <item x="9562"/>
        <item x="2500"/>
        <item x="7541"/>
        <item x="5780"/>
        <item x="1213"/>
        <item x="2084"/>
        <item x="8005"/>
        <item x="3746"/>
        <item x="386"/>
        <item x="7115"/>
        <item x="3946"/>
        <item x="9179"/>
        <item x="3968"/>
        <item x="8853"/>
        <item x="1543"/>
        <item x="1990"/>
        <item x="9538"/>
        <item x="3568"/>
        <item x="5638"/>
        <item x="7300"/>
        <item x="4219"/>
        <item x="714"/>
        <item x="5682"/>
        <item x="5674"/>
        <item x="837"/>
        <item x="1936"/>
        <item x="9465"/>
        <item x="7349"/>
        <item x="5467"/>
        <item x="6204"/>
        <item x="2622"/>
        <item x="2644"/>
        <item x="5101"/>
        <item x="5470"/>
        <item x="7863"/>
        <item x="234"/>
        <item x="3041"/>
        <item x="7644"/>
        <item x="5499"/>
        <item x="136"/>
        <item x="75"/>
        <item x="2623"/>
        <item x="5832"/>
        <item x="5420"/>
        <item x="796"/>
        <item x="9010"/>
        <item x="3397"/>
        <item x="4053"/>
        <item x="9984"/>
        <item x="6540"/>
        <item x="1930"/>
        <item x="1555"/>
        <item x="5597"/>
        <item x="6605"/>
        <item x="2760"/>
        <item x="4255"/>
        <item x="9211"/>
        <item x="8477"/>
        <item x="8394"/>
        <item x="3376"/>
        <item x="1933"/>
        <item x="3198"/>
        <item x="3024"/>
        <item x="8823"/>
        <item x="9399"/>
        <item x="4711"/>
        <item x="5921"/>
        <item x="9900"/>
        <item x="5236"/>
        <item x="241"/>
        <item x="5403"/>
        <item x="2419"/>
        <item x="3334"/>
        <item x="7202"/>
        <item x="1700"/>
        <item x="9362"/>
        <item x="1653"/>
        <item x="7576"/>
        <item x="5307"/>
        <item x="6153"/>
        <item x="9634"/>
        <item x="2592"/>
        <item x="7418"/>
        <item x="5937"/>
        <item x="6093"/>
        <item x="3596"/>
        <item x="9419"/>
        <item x="5053"/>
        <item x="2178"/>
        <item x="9263"/>
        <item x="9198"/>
        <item x="8223"/>
        <item x="5468"/>
        <item x="8591"/>
        <item x="4198"/>
        <item x="1736"/>
        <item x="3200"/>
        <item x="8965"/>
        <item x="797"/>
        <item x="3983"/>
        <item x="6962"/>
        <item x="498"/>
        <item x="5465"/>
        <item x="3311"/>
        <item x="5908"/>
        <item x="6469"/>
        <item x="6246"/>
        <item x="6712"/>
        <item x="8442"/>
        <item x="8400"/>
        <item x="4441"/>
        <item x="8166"/>
        <item x="5744"/>
        <item x="2712"/>
        <item x="3977"/>
        <item x="6499"/>
        <item x="2028"/>
        <item x="2930"/>
        <item x="1365"/>
        <item x="5287"/>
        <item x="8044"/>
        <item x="3826"/>
        <item x="396"/>
        <item x="8911"/>
        <item x="8053"/>
        <item x="1205"/>
        <item x="3178"/>
        <item x="7137"/>
        <item x="7596"/>
        <item x="6541"/>
        <item x="2282"/>
        <item x="3488"/>
        <item x="5521"/>
        <item x="7219"/>
        <item x="3813"/>
        <item x="9147"/>
        <item x="597"/>
        <item x="4684"/>
        <item x="3292"/>
        <item x="704"/>
        <item x="5290"/>
        <item x="7722"/>
        <item x="3754"/>
        <item x="6119"/>
        <item x="2081"/>
        <item x="6582"/>
        <item x="6939"/>
        <item x="4178"/>
        <item x="5755"/>
        <item x="8444"/>
        <item x="2969"/>
        <item x="8761"/>
        <item x="4565"/>
        <item x="4159"/>
        <item x="1080"/>
        <item x="1202"/>
        <item x="7820"/>
        <item x="1583"/>
        <item x="4381"/>
        <item x="9775"/>
        <item x="6854"/>
        <item x="8807"/>
        <item x="4950"/>
        <item x="3221"/>
        <item x="6539"/>
        <item x="4983"/>
        <item x="638"/>
        <item x="3602"/>
        <item x="5897"/>
        <item x="4018"/>
        <item x="4763"/>
        <item x="3364"/>
        <item x="8023"/>
        <item x="4030"/>
        <item x="7088"/>
        <item x="4477"/>
        <item x="9378"/>
        <item x="3819"/>
        <item x="8584"/>
        <item x="8673"/>
        <item x="1511"/>
        <item x="8752"/>
        <item x="1041"/>
        <item x="6697"/>
        <item x="1266"/>
        <item x="4780"/>
        <item x="3058"/>
        <item x="8524"/>
        <item x="3308"/>
        <item x="7635"/>
        <item x="6258"/>
        <item x="3677"/>
        <item x="7369"/>
        <item x="3253"/>
        <item x="642"/>
        <item x="4193"/>
        <item x="2853"/>
        <item x="2703"/>
        <item x="7811"/>
        <item x="4120"/>
        <item x="1487"/>
        <item x="3710"/>
        <item x="9617"/>
        <item x="5023"/>
        <item x="6495"/>
        <item x="4610"/>
        <item x="3307"/>
        <item x="2531"/>
        <item x="1957"/>
        <item x="2580"/>
        <item x="5075"/>
        <item x="7027"/>
        <item x="4738"/>
        <item x="1232"/>
        <item x="7189"/>
        <item x="7767"/>
        <item x="2706"/>
        <item x="3434"/>
        <item x="7997"/>
        <item x="5950"/>
        <item x="1544"/>
        <item x="3860"/>
        <item x="3119"/>
        <item x="4407"/>
        <item x="2639"/>
        <item x="8484"/>
        <item x="9618"/>
        <item x="2801"/>
        <item x="4873"/>
        <item x="2859"/>
        <item x="9152"/>
        <item x="5400"/>
        <item x="7858"/>
        <item x="7692"/>
        <item x="1783"/>
        <item x="8344"/>
        <item x="845"/>
        <item x="5703"/>
        <item x="6516"/>
        <item x="3539"/>
        <item x="8799"/>
        <item x="8040"/>
        <item x="6532"/>
        <item x="7135"/>
        <item x="1225"/>
        <item x="5867"/>
        <item x="6678"/>
        <item x="8456"/>
        <item x="4483"/>
        <item x="4122"/>
        <item x="8391"/>
        <item x="8207"/>
        <item x="5699"/>
        <item x="385"/>
        <item x="6624"/>
        <item x="1993"/>
        <item x="1351"/>
        <item x="9033"/>
        <item x="9026"/>
        <item x="8989"/>
        <item x="3280"/>
        <item x="8163"/>
        <item x="6593"/>
        <item x="9951"/>
        <item x="2374"/>
        <item x="493"/>
        <item x="4544"/>
        <item x="4758"/>
        <item x="8459"/>
        <item x="9315"/>
        <item x="691"/>
        <item x="1112"/>
        <item x="4822"/>
        <item x="9248"/>
        <item x="2434"/>
        <item x="289"/>
        <item x="9903"/>
        <item x="3784"/>
        <item x="1146"/>
        <item x="9920"/>
        <item x="8308"/>
        <item x="9644"/>
        <item x="6542"/>
        <item x="7702"/>
        <item x="1759"/>
        <item x="3552"/>
        <item x="1252"/>
        <item x="9418"/>
        <item x="7499"/>
        <item x="436"/>
        <item x="2478"/>
        <item x="3945"/>
        <item x="6727"/>
        <item x="6789"/>
        <item x="8543"/>
        <item x="6345"/>
        <item x="4644"/>
        <item x="1867"/>
        <item x="7303"/>
        <item x="3887"/>
        <item x="681"/>
        <item x="5124"/>
        <item x="6781"/>
        <item x="3937"/>
        <item x="5438"/>
        <item x="4408"/>
        <item x="7853"/>
        <item x="1324"/>
        <item x="9411"/>
        <item x="1559"/>
        <item x="7071"/>
        <item x="6856"/>
        <item x="9611"/>
        <item x="1999"/>
        <item x="1871"/>
        <item x="3911"/>
        <item x="5633"/>
        <item x="7402"/>
        <item x="6141"/>
        <item x="8682"/>
        <item x="3064"/>
        <item x="8756"/>
        <item x="35"/>
        <item x="24"/>
        <item x="2546"/>
        <item x="3772"/>
        <item x="8776"/>
        <item x="1750"/>
        <item x="201"/>
        <item x="1806"/>
        <item x="5725"/>
        <item x="7740"/>
        <item x="3777"/>
        <item x="1364"/>
        <item x="6635"/>
        <item x="9280"/>
        <item x="7110"/>
        <item x="1562"/>
        <item x="3933"/>
        <item x="2163"/>
        <item x="7845"/>
        <item x="3621"/>
        <item x="6198"/>
        <item x="8788"/>
        <item x="3965"/>
        <item x="5270"/>
        <item x="2771"/>
        <item x="6691"/>
        <item x="5829"/>
        <item x="52"/>
        <item x="5115"/>
        <item x="2021"/>
        <item x="9530"/>
        <item x="3545"/>
        <item x="9599"/>
        <item x="3691"/>
        <item x="7122"/>
        <item x="4258"/>
        <item x="9683"/>
        <item x="4425"/>
        <item x="9244"/>
        <item x="2960"/>
        <item x="8579"/>
        <item x="9433"/>
        <item x="8432"/>
        <item x="3873"/>
        <item x="2303"/>
        <item x="4731"/>
        <item x="2321"/>
        <item x="2780"/>
        <item x="7988"/>
        <item x="4469"/>
        <item x="9705"/>
        <item x="235"/>
        <item x="923"/>
        <item x="2654"/>
        <item x="5931"/>
        <item x="4216"/>
        <item x="1995"/>
        <item x="4330"/>
        <item x="6787"/>
        <item x="148"/>
        <item x="2565"/>
        <item x="9265"/>
        <item x="8349"/>
        <item x="4194"/>
        <item x="8403"/>
        <item x="7883"/>
        <item x="3957"/>
        <item x="131"/>
        <item x="3021"/>
        <item x="7426"/>
        <item x="5644"/>
        <item x="8733"/>
        <item x="6537"/>
        <item x="3728"/>
        <item x="1448"/>
        <item x="7503"/>
        <item x="5209"/>
        <item x="1372"/>
        <item x="6925"/>
        <item x="9746"/>
        <item x="6800"/>
        <item x="9329"/>
        <item x="3371"/>
        <item x="6132"/>
        <item x="316"/>
        <item x="5935"/>
        <item x="6217"/>
        <item x="4937"/>
        <item x="7709"/>
        <item x="2640"/>
        <item x="8486"/>
        <item x="5342"/>
        <item x="9176"/>
        <item x="1385"/>
        <item x="6269"/>
        <item x="4204"/>
        <item x="4863"/>
        <item x="6771"/>
        <item x="3012"/>
        <item x="8134"/>
        <item x="7181"/>
        <item x="8247"/>
        <item x="3151"/>
        <item x="1687"/>
        <item x="2154"/>
        <item x="2472"/>
        <item x="7476"/>
        <item x="182"/>
        <item x="5341"/>
        <item x="8884"/>
        <item x="8667"/>
        <item x="256"/>
        <item x="7964"/>
        <item x="178"/>
        <item x="9724"/>
        <item x="6266"/>
        <item x="364"/>
        <item x="5963"/>
        <item x="348"/>
        <item x="1694"/>
        <item x="9859"/>
        <item x="5560"/>
        <item x="4681"/>
        <item x="2885"/>
        <item x="3445"/>
        <item x="5748"/>
        <item x="1791"/>
        <item x="401"/>
        <item x="6218"/>
        <item x="245"/>
        <item x="862"/>
        <item x="213"/>
        <item x="8030"/>
        <item x="1823"/>
        <item x="8931"/>
        <item x="287"/>
        <item x="4069"/>
        <item x="5323"/>
        <item x="6927"/>
        <item x="1991"/>
        <item x="3457"/>
        <item x="5049"/>
        <item x="2461"/>
        <item x="5157"/>
        <item x="6122"/>
        <item x="2075"/>
        <item x="8520"/>
        <item x="9137"/>
        <item x="5924"/>
        <item x="6642"/>
        <item x="4265"/>
        <item x="7319"/>
        <item x="6104"/>
        <item x="5450"/>
        <item x="3228"/>
        <item x="2168"/>
        <item x="105"/>
        <item x="2457"/>
        <item x="2997"/>
        <item x="9720"/>
        <item x="3104"/>
        <item x="4444"/>
        <item x="2302"/>
        <item x="2827"/>
        <item x="2632"/>
        <item x="6944"/>
        <item x="7869"/>
        <item x="3566"/>
        <item x="4231"/>
        <item x="8352"/>
        <item x="6699"/>
        <item x="9118"/>
        <item x="9369"/>
        <item x="2095"/>
        <item x="4347"/>
        <item x="2660"/>
        <item x="8447"/>
        <item x="6567"/>
        <item x="4697"/>
        <item x="7949"/>
        <item x="1319"/>
        <item x="5240"/>
        <item x="5259"/>
        <item x="3450"/>
        <item x="8275"/>
        <item x="3306"/>
        <item x="6980"/>
        <item x="9103"/>
        <item x="1055"/>
        <item x="7283"/>
        <item x="5828"/>
        <item x="9773"/>
        <item x="4324"/>
        <item x="2728"/>
        <item x="1770"/>
        <item x="8321"/>
        <item x="4727"/>
        <item x="4328"/>
        <item x="2865"/>
        <item x="4876"/>
        <item x="5743"/>
        <item x="7569"/>
        <item x="6056"/>
        <item x="1853"/>
        <item x="8257"/>
        <item x="9912"/>
        <item x="7677"/>
        <item x="3068"/>
        <item x="50"/>
        <item x="7427"/>
        <item x="1180"/>
        <item x="6027"/>
        <item x="4341"/>
        <item x="5344"/>
        <item x="1929"/>
        <item x="9223"/>
        <item x="9633"/>
        <item x="5526"/>
        <item x="2598"/>
        <item x="2181"/>
        <item x="1206"/>
        <item x="1231"/>
        <item x="9461"/>
        <item x="4305"/>
        <item x="766"/>
        <item x="3748"/>
        <item x="4641"/>
        <item x="8558"/>
        <item x="7186"/>
        <item x="2826"/>
        <item x="3609"/>
        <item x="9209"/>
        <item x="4517"/>
        <item x="9430"/>
        <item x="1026"/>
        <item x="1676"/>
        <item x="3406"/>
        <item x="1519"/>
        <item x="8133"/>
        <item x="5909"/>
        <item x="945"/>
        <item x="4062"/>
        <item x="8232"/>
        <item x="4289"/>
        <item x="4515"/>
        <item x="7038"/>
        <item x="7323"/>
        <item x="2232"/>
        <item x="4760"/>
        <item x="623"/>
        <item x="3555"/>
        <item x="4767"/>
        <item x="297"/>
        <item x="7924"/>
        <item x="6101"/>
        <item x="4375"/>
        <item x="2011"/>
        <item x="742"/>
        <item x="5792"/>
        <item x="1201"/>
        <item x="9204"/>
        <item x="7987"/>
        <item x="80"/>
        <item x="7055"/>
        <item x="7288"/>
        <item x="8345"/>
        <item x="994"/>
        <item x="72"/>
        <item x="4830"/>
        <item x="2655"/>
        <item x="1154"/>
        <item x="2754"/>
        <item x="3836"/>
        <item x="5732"/>
        <item x="6188"/>
        <item x="7546"/>
        <item x="8418"/>
        <item x="4480"/>
        <item x="7741"/>
        <item x="6992"/>
        <item x="5486"/>
        <item x="7325"/>
        <item x="3591"/>
        <item x="1982"/>
        <item x="1503"/>
        <item x="5348"/>
        <item x="5132"/>
        <item x="9607"/>
        <item x="8629"/>
        <item x="2764"/>
        <item x="7899"/>
        <item x="5310"/>
        <item x="1027"/>
        <item x="3921"/>
        <item x="7345"/>
        <item x="4043"/>
        <item x="1705"/>
        <item x="1895"/>
        <item x="3216"/>
        <item x="8392"/>
        <item x="2027"/>
        <item x="3872"/>
        <item x="7100"/>
        <item x="6109"/>
        <item x="8939"/>
        <item x="730"/>
        <item x="1565"/>
        <item x="4892"/>
        <item x="2263"/>
        <item x="6885"/>
        <item x="1877"/>
        <item x="5322"/>
        <item x="4118"/>
        <item x="1773"/>
        <item x="8165"/>
        <item x="5729"/>
        <item x="7832"/>
        <item x="3916"/>
        <item x="354"/>
        <item x="4374"/>
        <item x="8879"/>
        <item x="4005"/>
        <item x="7996"/>
        <item x="9165"/>
        <item x="1529"/>
        <item x="4848"/>
        <item x="4593"/>
        <item x="8881"/>
        <item x="6785"/>
        <item x="6325"/>
        <item x="3451"/>
        <item x="1269"/>
        <item x="1321"/>
        <item x="6486"/>
        <item x="4583"/>
        <item x="8796"/>
        <item x="604"/>
        <item x="7120"/>
        <item x="2499"/>
        <item x="7146"/>
        <item x="1111"/>
        <item x="7195"/>
        <item x="5008"/>
        <item x="6426"/>
        <item x="747"/>
        <item x="4339"/>
        <item x="6821"/>
        <item x="6452"/>
        <item x="5368"/>
        <item x="1221"/>
        <item x="9802"/>
        <item x="3226"/>
        <item x="2166"/>
        <item x="5320"/>
        <item x="7621"/>
        <item x="661"/>
        <item x="2370"/>
        <item x="168"/>
        <item x="0"/>
        <item x="8694"/>
        <item x="2590"/>
        <item x="690"/>
        <item x="4581"/>
        <item x="830"/>
        <item x="4087"/>
        <item x="6696"/>
        <item x="969"/>
        <item x="971"/>
        <item x="307"/>
        <item x="5376"/>
        <item x="4930"/>
        <item x="9907"/>
        <item x="9011"/>
        <item x="3144"/>
        <item x="7428"/>
        <item x="5534"/>
        <item x="9801"/>
        <item x="1017"/>
        <item x="8502"/>
        <item x="8901"/>
        <item x="4080"/>
        <item x="8408"/>
        <item x="6893"/>
        <item x="7724"/>
        <item x="2487"/>
        <item x="6497"/>
        <item x="9004"/>
        <item x="6447"/>
        <item x="6657"/>
        <item x="9750"/>
        <item x="4223"/>
        <item x="460"/>
        <item x="8905"/>
        <item x="8795"/>
        <item x="1401"/>
        <item x="775"/>
        <item x="7950"/>
        <item x="647"/>
        <item x="1852"/>
        <item x="5149"/>
        <item x="2127"/>
        <item x="3517"/>
        <item x="6763"/>
        <item x="6668"/>
        <item x="4176"/>
        <item x="1447"/>
        <item x="55"/>
        <item x="8218"/>
        <item x="9729"/>
        <item x="3569"/>
        <item x="1564"/>
        <item x="5810"/>
        <item x="2025"/>
        <item x="3737"/>
        <item x="6490"/>
        <item x="6376"/>
        <item x="3900"/>
        <item x="3854"/>
        <item x="6810"/>
        <item x="8703"/>
        <item x="8825"/>
        <item x="9290"/>
        <item x="2813"/>
        <item x="9339"/>
        <item x="4287"/>
        <item x="4944"/>
        <item x="413"/>
        <item x="8522"/>
        <item x="9226"/>
        <item x="2746"/>
        <item x="1278"/>
        <item x="5539"/>
        <item x="3420"/>
        <item x="2689"/>
        <item x="9935"/>
        <item x="1650"/>
        <item x="1332"/>
        <item x="8728"/>
        <item x="2209"/>
        <item x="902"/>
        <item x="9389"/>
        <item x="359"/>
        <item x="6271"/>
        <item x="357"/>
        <item x="1458"/>
        <item x="3120"/>
        <item x="6070"/>
        <item x="8063"/>
        <item x="9120"/>
        <item x="7294"/>
        <item x="3352"/>
        <item x="843"/>
        <item x="2310"/>
        <item x="613"/>
        <item x="1330"/>
        <item x="4891"/>
        <item x="1215"/>
        <item x="2897"/>
        <item x="720"/>
        <item x="7478"/>
        <item x="3696"/>
        <item x="2610"/>
        <item x="6899"/>
        <item x="4969"/>
        <item x="874"/>
        <item x="6498"/>
        <item x="5039"/>
        <item x="5702"/>
        <item x="7075"/>
        <item x="1820"/>
        <item x="9420"/>
        <item x="7563"/>
        <item x="4715"/>
        <item x="5556"/>
        <item x="3107"/>
        <item x="358"/>
        <item x="626"/>
        <item x="4246"/>
        <item x="1522"/>
        <item x="165"/>
        <item x="8473"/>
        <item x="8847"/>
        <item x="7435"/>
        <item x="6370"/>
        <item x="2286"/>
        <item x="5798"/>
        <item x="2393"/>
        <item x="9392"/>
        <item x="6932"/>
        <item x="598"/>
        <item x="2550"/>
        <item x="3528"/>
        <item x="1331"/>
        <item x="6150"/>
        <item x="7804"/>
        <item x="8513"/>
        <item x="1859"/>
        <item x="6296"/>
        <item x="5255"/>
        <item x="6811"/>
        <item x="9363"/>
        <item x="9704"/>
        <item x="576"/>
        <item x="2146"/>
        <item x="8504"/>
        <item x="1020"/>
        <item x="6013"/>
        <item x="8196"/>
        <item x="6566"/>
        <item x="5602"/>
        <item x="2035"/>
        <item x="1874"/>
        <item x="8958"/>
        <item x="937"/>
        <item x="530"/>
        <item x="6121"/>
        <item x="2347"/>
        <item x="5011"/>
        <item x="9497"/>
        <item x="4273"/>
        <item x="8469"/>
        <item x="8281"/>
        <item x="44"/>
        <item x="564"/>
        <item x="4751"/>
        <item x="3056"/>
        <item x="3558"/>
        <item x="1010"/>
        <item x="261"/>
        <item x="3111"/>
        <item x="2047"/>
        <item x="7183"/>
        <item x="1792"/>
        <item x="5603"/>
        <item x="9653"/>
        <item x="3796"/>
        <item x="1166"/>
        <item x="4551"/>
        <item x="4501"/>
        <item x="1368"/>
        <item x="609"/>
        <item x="7938"/>
        <item x="3984"/>
        <item x="2578"/>
        <item x="3076"/>
        <item x="9288"/>
        <item x="5512"/>
        <item x="8902"/>
        <item x="3554"/>
        <item x="1070"/>
        <item x="8573"/>
        <item x="5953"/>
        <item x="4901"/>
        <item x="8034"/>
        <item x="2417"/>
        <item x="7273"/>
        <item x="2270"/>
        <item x="2403"/>
        <item x="4849"/>
        <item x="7228"/>
        <item x="7974"/>
        <item x="7210"/>
        <item x="8049"/>
        <item x="7161"/>
        <item x="3245"/>
        <item x="5363"/>
        <item x="8963"/>
        <item x="6815"/>
        <item x="2613"/>
        <item x="3266"/>
        <item x="5960"/>
        <item x="7500"/>
        <item x="942"/>
        <item x="8883"/>
        <item x="9012"/>
        <item x="9455"/>
        <item x="5410"/>
        <item x="3411"/>
        <item x="4535"/>
        <item x="7328"/>
        <item x="6900"/>
        <item x="1085"/>
        <item x="7440"/>
        <item x="5212"/>
        <item x="1437"/>
        <item x="3246"/>
        <item x="7306"/>
        <item x="9091"/>
        <item x="996"/>
        <item x="3309"/>
        <item x="9931"/>
        <item x="5480"/>
        <item x="7261"/>
        <item x="2173"/>
        <item x="142"/>
        <item x="4874"/>
        <item x="8285"/>
        <item x="3638"/>
        <item x="2841"/>
        <item x="9114"/>
        <item x="7797"/>
        <item x="1307"/>
        <item x="8135"/>
        <item x="4378"/>
        <item x="7793"/>
        <item x="2216"/>
        <item x="9366"/>
        <item x="7815"/>
        <item x="147"/>
        <item x="8863"/>
        <item x="875"/>
        <item x="5863"/>
        <item x="9884"/>
        <item x="8387"/>
        <item x="5449"/>
        <item x="4694"/>
        <item x="1444"/>
        <item x="3282"/>
        <item x="2575"/>
        <item x="2642"/>
        <item x="2888"/>
        <item x="5405"/>
        <item x="6670"/>
        <item x="7340"/>
        <item x="7605"/>
        <item x="2791"/>
        <item x="8837"/>
        <item x="5309"/>
        <item x="9742"/>
        <item x="8295"/>
        <item x="6761"/>
        <item x="5427"/>
        <item x="5326"/>
        <item x="7209"/>
        <item x="5458"/>
        <item x="2497"/>
        <item x="7855"/>
        <item x="16"/>
        <item x="1177"/>
        <item x="2828"/>
        <item x="4659"/>
        <item x="1534"/>
        <item x="3367"/>
        <item x="6959"/>
        <item x="9131"/>
        <item x="7459"/>
        <item x="4442"/>
        <item x="520"/>
        <item x="4922"/>
        <item x="1505"/>
        <item x="8283"/>
        <item x="4267"/>
        <item x="5335"/>
        <item x="8279"/>
        <item x="4952"/>
        <item x="1525"/>
        <item x="12"/>
        <item x="2719"/>
        <item x="9672"/>
        <item x="1747"/>
        <item x="3014"/>
        <item x="205"/>
        <item x="2736"/>
        <item x="7429"/>
        <item x="5211"/>
        <item x="7394"/>
        <item x="6798"/>
        <item x="849"/>
        <item x="5878"/>
        <item x="4676"/>
        <item x="2051"/>
        <item x="2026"/>
        <item x="4854"/>
        <item x="3671"/>
        <item x="9728"/>
        <item x="6694"/>
        <item x="4464"/>
        <item x="5752"/>
        <item x="8075"/>
        <item x="8240"/>
        <item x="210"/>
        <item x="4695"/>
        <item x="3795"/>
        <item x="5943"/>
        <item x="1921"/>
        <item x="6052"/>
        <item x="6528"/>
        <item x="1061"/>
        <item x="3404"/>
        <item x="1275"/>
        <item x="6082"/>
        <item x="4247"/>
        <item x="19"/>
        <item x="342"/>
        <item x="3458"/>
        <item x="7501"/>
        <item x="5662"/>
        <item x="8781"/>
        <item x="8076"/>
        <item x="9320"/>
        <item x="7419"/>
        <item x="3046"/>
        <item x="4766"/>
        <item x="2704"/>
        <item x="9372"/>
        <item x="7480"/>
        <item x="5031"/>
        <item x="8176"/>
        <item x="8899"/>
        <item x="944"/>
        <item x="2236"/>
        <item x="4430"/>
        <item x="9557"/>
        <item x="9579"/>
        <item x="2733"/>
        <item x="7013"/>
        <item x="1939"/>
        <item x="818"/>
        <item x="4476"/>
        <item x="8538"/>
        <item x="5170"/>
        <item x="1462"/>
        <item x="5835"/>
        <item x="300"/>
        <item x="375"/>
        <item x="5842"/>
        <item x="9688"/>
        <item x="5205"/>
        <item x="5892"/>
        <item x="2299"/>
        <item x="1084"/>
        <item x="2755"/>
        <item x="4612"/>
        <item x="4493"/>
        <item x="1049"/>
        <item x="7876"/>
        <item x="1626"/>
        <item x="9383"/>
        <item x="2283"/>
        <item x="7998"/>
        <item x="5489"/>
        <item x="4777"/>
        <item x="5949"/>
        <item x="3145"/>
        <item x="6602"/>
        <item x="9323"/>
        <item x="6803"/>
        <item x="7687"/>
        <item x="479"/>
        <item x="7457"/>
        <item x="5266"/>
        <item x="6674"/>
        <item x="5434"/>
        <item x="5973"/>
        <item x="4881"/>
        <item x="5281"/>
        <item x="2107"/>
        <item x="7338"/>
        <item x="2290"/>
        <item x="3433"/>
        <item x="574"/>
        <item x="6754"/>
        <item x="3805"/>
        <item x="9271"/>
        <item x="4403"/>
        <item x="5314"/>
        <item x="2108"/>
        <item x="9081"/>
        <item x="6791"/>
        <item x="4093"/>
        <item x="3747"/>
        <item x="1011"/>
        <item x="3116"/>
        <item x="8393"/>
        <item x="702"/>
        <item x="2667"/>
        <item x="5542"/>
        <item x="2032"/>
        <item x="7612"/>
        <item x="8767"/>
        <item x="970"/>
        <item x="3653"/>
        <item x="1730"/>
        <item x="5076"/>
        <item x="9022"/>
        <item x="4897"/>
        <item x="4504"/>
        <item x="53"/>
        <item x="4012"/>
        <item x="7336"/>
        <item x="264"/>
        <item x="9569"/>
        <item x="2412"/>
        <item x="9883"/>
        <item x="9670"/>
        <item x="8145"/>
        <item x="8777"/>
        <item x="3399"/>
        <item x="5387"/>
        <item x="4546"/>
        <item x="2840"/>
        <item x="2085"/>
        <item x="9715"/>
        <item x="7657"/>
        <item x="3209"/>
        <item x="2144"/>
        <item x="557"/>
        <item x="2364"/>
        <item x="4179"/>
        <item x="631"/>
        <item x="5080"/>
        <item x="4842"/>
        <item x="6377"/>
        <item x="5021"/>
        <item x="5694"/>
        <item x="556"/>
        <item x="6903"/>
        <item x="6711"/>
        <item x="3139"/>
        <item x="8635"/>
        <item x="2046"/>
        <item x="6008"/>
        <item x="33"/>
        <item x="1119"/>
        <item x="3620"/>
        <item x="9980"/>
        <item x="8955"/>
        <item x="8787"/>
        <item x="3431"/>
        <item x="9230"/>
        <item x="6572"/>
        <item x="6449"/>
        <item x="3042"/>
        <item x="3972"/>
        <item x="8189"/>
        <item x="7482"/>
        <item x="2388"/>
        <item x="9219"/>
        <item x="6124"/>
        <item x="6965"/>
        <item x="1785"/>
        <item x="9310"/>
        <item x="2775"/>
        <item x="1064"/>
        <item x="9958"/>
        <item x="6305"/>
        <item x="4584"/>
        <item x="283"/>
        <item x="7206"/>
        <item x="6929"/>
        <item x="6877"/>
        <item x="6279"/>
        <item x="5831"/>
        <item x="7187"/>
        <item x="9225"/>
        <item x="4953"/>
        <item x="2982"/>
        <item x="8404"/>
        <item x="5801"/>
        <item x="2894"/>
        <item x="6843"/>
        <item x="5762"/>
        <item x="2161"/>
        <item x="8868"/>
        <item x="8406"/>
        <item x="1118"/>
        <item x="9862"/>
        <item x="2033"/>
        <item x="878"/>
        <item x="5153"/>
        <item x="1728"/>
        <item x="4201"/>
        <item x="3567"/>
        <item x="3909"/>
        <item x="9515"/>
        <item x="847"/>
        <item x="3025"/>
        <item x="2664"/>
        <item x="9466"/>
        <item x="3664"/>
        <item x="2224"/>
        <item x="4794"/>
        <item x="7397"/>
        <item x="7502"/>
        <item x="9435"/>
        <item x="7204"/>
        <item x="9048"/>
        <item x="318"/>
        <item x="9141"/>
        <item x="620"/>
        <item x="6505"/>
        <item x="1994"/>
        <item x="172"/>
        <item x="5200"/>
        <item x="3634"/>
        <item x="3239"/>
        <item x="751"/>
        <item x="5531"/>
        <item x="5619"/>
        <item x="5224"/>
        <item x="5186"/>
        <item x="5381"/>
        <item x="3045"/>
        <item x="1305"/>
        <item x="3244"/>
        <item x="3844"/>
        <item x="4571"/>
        <item x="5790"/>
        <item x="8158"/>
        <item x="9491"/>
        <item x="3920"/>
        <item x="6179"/>
        <item x="5333"/>
        <item x="8047"/>
        <item x="306"/>
        <item x="2090"/>
        <item x="7362"/>
        <item x="8730"/>
        <item x="8286"/>
        <item x="2716"/>
        <item x="4007"/>
        <item x="97"/>
        <item x="6251"/>
        <item x="6343"/>
        <item x="431"/>
        <item x="2595"/>
        <item x="7285"/>
        <item x="9462"/>
        <item x="6817"/>
        <item x="4263"/>
        <item x="1665"/>
        <item x="8680"/>
        <item x="3384"/>
        <item x="5472"/>
        <item x="7682"/>
        <item x="8966"/>
        <item x="2773"/>
        <item x="8590"/>
        <item x="7383"/>
        <item x="4427"/>
        <item x="2169"/>
        <item x="8711"/>
        <item x="3047"/>
        <item x="3807"/>
        <item x="4543"/>
        <item x="7188"/>
        <item x="6137"/>
        <item x="4277"/>
        <item x="8413"/>
        <item x="1226"/>
        <item x="9"/>
        <item x="8691"/>
        <item x="6210"/>
        <item x="5636"/>
        <item x="9605"/>
        <item x="3370"/>
        <item x="5311"/>
        <item x="4185"/>
        <item x="559"/>
        <item x="4046"/>
        <item x="9297"/>
        <item x="8942"/>
        <item x="280"/>
        <item x="6058"/>
        <item x="128"/>
        <item x="5691"/>
        <item x="7606"/>
        <item x="7414"/>
        <item x="7208"/>
        <item x="4709"/>
        <item x="8259"/>
        <item x="6205"/>
        <item x="4181"/>
        <item x="8778"/>
        <item x="5759"/>
        <item x="5565"/>
        <item x="5841"/>
        <item x="8684"/>
        <item x="9737"/>
        <item x="615"/>
        <item x="8831"/>
        <item x="4470"/>
        <item x="5294"/>
        <item x="367"/>
        <item x="2946"/>
        <item x="4601"/>
        <item x="1669"/>
        <item x="5289"/>
        <item x="1346"/>
        <item x="842"/>
        <item x="8009"/>
        <item x="249"/>
        <item x="5665"/>
        <item x="6044"/>
        <item x="83"/>
        <item x="774"/>
        <item x="295"/>
        <item x="7302"/>
        <item x="429"/>
        <item x="9988"/>
        <item x="3655"/>
        <item x="317"/>
        <item x="2357"/>
        <item x="1489"/>
        <item x="332"/>
        <item x="8627"/>
        <item x="3581"/>
        <item x="9155"/>
        <item x="9924"/>
        <item x="777"/>
        <item x="336"/>
        <item x="6086"/>
        <item x="8248"/>
        <item x="852"/>
        <item x="2158"/>
        <item x="9332"/>
        <item x="4405"/>
        <item x="3197"/>
        <item x="8603"/>
        <item x="7664"/>
        <item x="1699"/>
        <item x="9904"/>
        <item x="7400"/>
        <item x="4967"/>
        <item x="3915"/>
        <item x="4506"/>
        <item x="3088"/>
        <item x="9893"/>
        <item x="6367"/>
        <item x="4540"/>
        <item x="1081"/>
        <item x="7367"/>
        <item x="7235"/>
        <item x="1318"/>
        <item x="7450"/>
        <item x="9264"/>
        <item x="7577"/>
        <item x="6615"/>
        <item x="8147"/>
        <item x="6034"/>
        <item x="7052"/>
        <item x="8280"/>
        <item x="3028"/>
        <item x="7505"/>
        <item x="2484"/>
        <item x="7498"/>
        <item x="1624"/>
        <item x="8431"/>
        <item x="6189"/>
        <item x="8261"/>
        <item x="7090"/>
        <item x="1609"/>
        <item x="8559"/>
        <item x="7334"/>
        <item x="9700"/>
        <item x="3811"/>
        <item x="5404"/>
        <item x="1132"/>
        <item x="6515"/>
        <item x="1454"/>
        <item x="252"/>
        <item x="2844"/>
        <item x="7276"/>
        <item x="3195"/>
        <item x="2542"/>
        <item x="8195"/>
        <item x="5094"/>
        <item x="1954"/>
        <item x="7405"/>
        <item x="7083"/>
        <item x="5108"/>
        <item x="4479"/>
        <item x="8517"/>
        <item x="3523"/>
        <item x="754"/>
        <item x="1888"/>
        <item x="4717"/>
        <item x="6553"/>
        <item x="1523"/>
        <item x="1131"/>
        <item x="6639"/>
        <item x="7107"/>
        <item x="9471"/>
        <item x="1156"/>
        <item x="7222"/>
        <item x="4555"/>
        <item x="8840"/>
        <item x="6681"/>
        <item x="2594"/>
        <item x="82"/>
        <item x="7735"/>
        <item x="299"/>
        <item x="7699"/>
        <item x="3189"/>
        <item x="8263"/>
        <item x="8588"/>
        <item x="9146"/>
        <item x="9283"/>
        <item x="5062"/>
        <item x="7574"/>
        <item x="3982"/>
        <item x="900"/>
        <item x="9898"/>
        <item x="6369"/>
        <item x="8854"/>
        <item x="27"/>
        <item x="8424"/>
        <item x="1547"/>
        <item x="4140"/>
        <item x="5794"/>
        <item x="1479"/>
        <item x="5769"/>
        <item x="6869"/>
        <item x="8379"/>
        <item x="9684"/>
        <item x="6816"/>
        <item x="9442"/>
        <item x="8805"/>
        <item x="9079"/>
        <item x="580"/>
        <item x="7218"/>
        <item x="6442"/>
        <item x="8570"/>
        <item x="4510"/>
        <item x="1494"/>
        <item x="2378"/>
        <item x="9357"/>
        <item x="6459"/>
        <item x="6814"/>
        <item x="866"/>
        <item x="1883"/>
        <item x="3658"/>
        <item x="1002"/>
        <item x="6531"/>
        <item x="3063"/>
        <item x="5063"/>
        <item x="3776"/>
        <item x="497"/>
        <item x="2327"/>
        <item x="30"/>
        <item x="7943"/>
        <item x="3929"/>
        <item x="5934"/>
        <item x="7779"/>
        <item x="3304"/>
        <item x="192"/>
        <item x="4531"/>
        <item x="2911"/>
        <item x="8986"/>
        <item x="1459"/>
        <item x="4831"/>
        <item x="2381"/>
        <item x="9104"/>
        <item x="6358"/>
        <item x="146"/>
        <item x="9145"/>
        <item x="4561"/>
        <item x="6686"/>
        <item x="8137"/>
        <item x="1222"/>
        <item x="9992"/>
        <item x="7423"/>
        <item x="723"/>
        <item x="5238"/>
        <item x="7375"/>
        <item x="6208"/>
        <item x="3543"/>
        <item x="248"/>
        <item x="2390"/>
        <item x="6536"/>
        <item x="6708"/>
        <item x="6887"/>
        <item x="5079"/>
        <item x="5513"/>
        <item x="1905"/>
        <item x="5620"/>
        <item x="8033"/>
        <item x="4249"/>
        <item x="2798"/>
        <item x="4691"/>
        <item x="7539"/>
        <item x="7525"/>
        <item x="5864"/>
        <item x="9410"/>
        <item x="6774"/>
        <item x="562"/>
        <item x="1075"/>
        <item x="6902"/>
        <item x="4971"/>
        <item x="9501"/>
        <item x="452"/>
        <item x="7669"/>
        <item x="5145"/>
        <item x="1087"/>
        <item x="2670"/>
        <item x="2413"/>
        <item x="2560"/>
        <item x="1333"/>
        <item x="5714"/>
        <item x="7691"/>
        <item x="636"/>
        <item x="3375"/>
        <item x="1683"/>
        <item x="915"/>
        <item x="4026"/>
        <item x="2291"/>
        <item x="4782"/>
        <item x="5179"/>
        <item x="8230"/>
        <item x="1255"/>
        <item x="1590"/>
        <item x="463"/>
        <item x="8679"/>
        <item x="1897"/>
        <item x="9007"/>
        <item x="5118"/>
        <item x="8061"/>
        <item x="7269"/>
        <item x="503"/>
        <item x="8556"/>
        <item x="9908"/>
        <item x="2440"/>
        <item x="9352"/>
        <item x="5632"/>
        <item x="5098"/>
        <item x="5998"/>
        <item x="2475"/>
        <item x="7656"/>
        <item x="1632"/>
        <item x="840"/>
        <item x="1656"/>
        <item x="3825"/>
        <item x="3563"/>
        <item x="2292"/>
        <item x="958"/>
        <item x="315"/>
        <item x="2510"/>
        <item x="1651"/>
        <item x="1735"/>
        <item x="1780"/>
        <item x="4960"/>
        <item x="7568"/>
        <item x="5390"/>
        <item x="7485"/>
        <item x="1054"/>
        <item x="9852"/>
        <item x="3427"/>
        <item x="3402"/>
        <item x="7778"/>
        <item x="9356"/>
        <item x="1533"/>
        <item x="1472"/>
        <item x="6372"/>
        <item x="1695"/>
        <item x="9066"/>
        <item x="7041"/>
        <item x="5783"/>
        <item x="2415"/>
        <item x="3718"/>
        <item x="5617"/>
        <item x="3274"/>
        <item x="9412"/>
        <item x="4440"/>
        <item x="1772"/>
        <item x="9224"/>
        <item x="1170"/>
        <item x="9328"/>
        <item x="696"/>
        <item x="6031"/>
        <item x="2136"/>
        <item x="8363"/>
        <item x="5577"/>
        <item x="7044"/>
        <item x="6152"/>
        <item x="3723"/>
        <item x="7658"/>
        <item x="4266"/>
        <item x="6374"/>
        <item x="2816"/>
        <item x="5424"/>
        <item x="9236"/>
        <item x="7245"/>
        <item x="5415"/>
        <item x="4316"/>
        <item x="5508"/>
        <item x="6570"/>
        <item x="2777"/>
        <item x="9610"/>
        <item x="2870"/>
        <item x="7149"/>
        <item x="446"/>
        <item x="8270"/>
        <item x="5593"/>
        <item x="1690"/>
        <item x="5649"/>
        <item x="3910"/>
        <item x="3514"/>
        <item x="4156"/>
        <item x="2392"/>
        <item x="922"/>
        <item x="145"/>
        <item x="5275"/>
        <item x="1909"/>
        <item x="6213"/>
        <item x="8568"/>
        <item x="6212"/>
        <item x="8360"/>
        <item x="6441"/>
        <item x="6183"/>
        <item x="8784"/>
        <item x="8114"/>
        <item x="1390"/>
        <item x="5325"/>
        <item x="2761"/>
        <item x="8882"/>
        <item x="3249"/>
        <item x="1359"/>
        <item x="65"/>
        <item x="8888"/>
        <item x="7610"/>
        <item x="8322"/>
        <item x="8306"/>
        <item x="7199"/>
        <item x="6470"/>
        <item x="6550"/>
        <item x="8430"/>
        <item x="3062"/>
        <item x="9584"/>
        <item x="1972"/>
        <item x="7842"/>
        <item x="9754"/>
        <item x="6684"/>
        <item x="6867"/>
        <item x="5029"/>
        <item x="9916"/>
        <item x="9299"/>
        <item x="9743"/>
        <item x="2847"/>
        <item x="3039"/>
        <item x="8284"/>
        <item x="6757"/>
        <item x="4611"/>
        <item x="1382"/>
        <item x="3426"/>
        <item x="4856"/>
        <item x="5700"/>
        <item x="1901"/>
        <item x="2000"/>
        <item x="602"/>
        <item x="2043"/>
        <item x="4041"/>
        <item x="2226"/>
        <item x="3345"/>
        <item x="6633"/>
        <item x="2958"/>
        <item x="465"/>
        <item x="8560"/>
        <item x="8664"/>
        <item x="5429"/>
        <item x="7170"/>
        <item x="2924"/>
        <item x="3473"/>
        <item x="897"/>
        <item x="9561"/>
        <item x="6643"/>
        <item x="8234"/>
        <item x="9452"/>
        <item x="1147"/>
        <item x="6922"/>
        <item x="4789"/>
        <item x="6051"/>
        <item x="267"/>
        <item x="2130"/>
        <item x="9828"/>
        <item x="5193"/>
        <item x="8596"/>
        <item x="5264"/>
        <item x="619"/>
        <item x="8027"/>
        <item x="5134"/>
        <item x="6623"/>
        <item x="3745"/>
        <item x="3368"/>
        <item x="5857"/>
        <item x="4428"/>
        <item x="6517"/>
        <item x="4542"/>
        <item x="9507"/>
        <item x="7468"/>
        <item x="1742"/>
        <item x="373"/>
        <item x="3778"/>
        <item x="1140"/>
        <item x="4099"/>
        <item x="9770"/>
        <item x="4716"/>
        <item x="5530"/>
        <item x="7904"/>
        <item x="5520"/>
        <item x="2621"/>
        <item x="5286"/>
        <item x="7312"/>
        <item x="4686"/>
        <item x="5582"/>
        <item x="3750"/>
        <item x="805"/>
        <item x="4616"/>
        <item x="8313"/>
        <item x="4352"/>
        <item x="5622"/>
        <item x="8310"/>
        <item x="2017"/>
        <item x="7266"/>
        <item x="139"/>
        <item x="5065"/>
        <item x="1239"/>
        <item x="9008"/>
        <item x="1124"/>
        <item x="713"/>
        <item x="9772"/>
        <item x="6928"/>
        <item x="3904"/>
        <item x="3173"/>
        <item x="296"/>
        <item x="2442"/>
        <item x="6015"/>
        <item x="1546"/>
        <item x="185"/>
        <item x="3054"/>
        <item x="2122"/>
        <item x="6726"/>
        <item x="4416"/>
        <item x="2809"/>
        <item x="3401"/>
        <item x="6036"/>
        <item x="1374"/>
        <item x="4512"/>
        <item x="2068"/>
        <item x="4154"/>
        <item x="4212"/>
        <item x="7354"/>
        <item x="4004"/>
        <item x="2661"/>
        <item x="6673"/>
        <item x="2967"/>
        <item x="8503"/>
        <item x="577"/>
        <item x="5707"/>
        <item x="6953"/>
        <item x="301"/>
        <item x="3733"/>
        <item x="5362"/>
        <item x="8782"/>
        <item x="9475"/>
        <item x="3781"/>
        <item x="7848"/>
        <item x="6581"/>
        <item x="3070"/>
        <item x="4323"/>
        <item x="2280"/>
        <item x="967"/>
        <item x="9238"/>
        <item x="3109"/>
        <item x="3924"/>
        <item x="6680"/>
        <item x="9519"/>
        <item x="8354"/>
        <item x="6088"/>
        <item x="8669"/>
        <item x="8580"/>
        <item x="5210"/>
        <item x="4783"/>
        <item x="6522"/>
        <item x="1497"/>
        <item x="4941"/>
        <item x="1389"/>
        <item x="2845"/>
        <item x="5962"/>
        <item x="6331"/>
        <item x="9431"/>
        <item x="7801"/>
        <item x="4432"/>
        <item x="3206"/>
        <item x="9808"/>
        <item x="5455"/>
        <item x="7025"/>
        <item x="5113"/>
        <item x="3082"/>
        <item x="8104"/>
        <item x="5944"/>
        <item x="8271"/>
        <item x="7861"/>
        <item x="4870"/>
        <item x="5295"/>
        <item x="9190"/>
        <item x="8346"/>
        <item x="7960"/>
        <item x="6014"/>
        <item x="3471"/>
        <item x="4608"/>
        <item x="4672"/>
        <item x="8396"/>
        <item x="6952"/>
        <item x="6115"/>
        <item x="5135"/>
        <item x="7049"/>
        <item x="8630"/>
        <item x="7600"/>
        <item x="7604"/>
        <item x="8041"/>
        <item x="5806"/>
        <item x="4618"/>
        <item x="2785"/>
        <item x="5020"/>
        <item x="3665"/>
        <item x="7104"/>
        <item x="8544"/>
        <item x="5052"/>
        <item x="3036"/>
        <item x="3879"/>
        <item x="558"/>
        <item x="8683"/>
        <item x="5471"/>
        <item x="8571"/>
        <item x="8577"/>
        <item x="1240"/>
        <item x="109"/>
        <item x="6002"/>
        <item x="8980"/>
        <item x="397"/>
        <item x="5677"/>
        <item x="2346"/>
        <item x="9503"/>
        <item x="4429"/>
        <item x="2091"/>
        <item x="5313"/>
        <item x="1301"/>
        <item x="4817"/>
        <item x="1729"/>
        <item x="6042"/>
        <item x="7784"/>
        <item x="4619"/>
        <item x="1425"/>
        <item x="4578"/>
        <item x="9656"/>
        <item x="1348"/>
        <item x="1212"/>
        <item x="2599"/>
        <item x="9850"/>
        <item x="6410"/>
        <item x="3113"/>
        <item x="5680"/>
        <item x="625"/>
        <item x="3410"/>
        <item x="6383"/>
        <item x="3553"/>
        <item x="5185"/>
        <item x="6140"/>
        <item x="5875"/>
        <item x="9041"/>
        <item x="9115"/>
        <item x="2024"/>
        <item x="9071"/>
        <item x="7780"/>
        <item x="3394"/>
        <item x="812"/>
        <item x="8991"/>
        <item x="6129"/>
        <item x="7747"/>
        <item x="9262"/>
        <item x="8458"/>
        <item x="6580"/>
        <item x="8621"/>
        <item x="7386"/>
        <item x="8253"/>
        <item x="5293"/>
        <item x="3979"/>
        <item x="8369"/>
        <item x="2088"/>
        <item x="2530"/>
        <item x="2534"/>
        <item x="9171"/>
        <item x="9933"/>
        <item x="2855"/>
        <item x="5060"/>
        <item x="3583"/>
        <item x="6443"/>
        <item x="2039"/>
        <item x="6619"/>
        <item x="6030"/>
        <item x="1599"/>
        <item x="7554"/>
        <item x="9282"/>
        <item x="8648"/>
        <item x="516"/>
        <item x="4272"/>
        <item x="9298"/>
        <item x="8016"/>
        <item x="4055"/>
        <item x="6094"/>
        <item x="3619"/>
        <item x="4163"/>
        <item x="6091"/>
        <item x="5781"/>
        <item x="3033"/>
        <item x="2040"/>
        <item x="9338"/>
        <item x="3751"/>
        <item x="1480"/>
        <item x="9060"/>
        <item x="5879"/>
        <item x="1635"/>
        <item x="8297"/>
        <item x="2790"/>
        <item x="3801"/>
        <item x="7736"/>
        <item x="1974"/>
        <item x="5374"/>
        <item x="6111"/>
        <item x="2668"/>
        <item x="2868"/>
        <item x="8725"/>
        <item x="1604"/>
        <item x="2227"/>
        <item x="7123"/>
        <item x="721"/>
        <item x="5917"/>
        <item x="8696"/>
        <item x="2984"/>
        <item x="6742"/>
        <item x="9330"/>
        <item x="7255"/>
        <item x="6235"/>
        <item x="288"/>
        <item x="7743"/>
        <item x="6847"/>
        <item x="9139"/>
        <item x="9039"/>
        <item x="9301"/>
        <item x="6090"/>
        <item x="356"/>
        <item x="1006"/>
        <item x="2336"/>
        <item x="6445"/>
        <item x="2118"/>
        <item x="2182"/>
        <item x="9235"/>
        <item x="6339"/>
        <item x="9487"/>
        <item x="2354"/>
        <item x="1766"/>
        <item x="3540"/>
        <item x="9514"/>
        <item x="345"/>
        <item x="2698"/>
        <item x="5515"/>
        <item x="8990"/>
        <item x="1281"/>
        <item x="8106"/>
        <item x="394"/>
        <item x="7897"/>
        <item x="1976"/>
        <item x="7154"/>
        <item x="8482"/>
        <item x="3001"/>
        <item x="9698"/>
        <item x="8479"/>
        <item x="4722"/>
        <item x="7655"/>
        <item x="9541"/>
        <item x="2379"/>
        <item x="6818"/>
        <item x="1981"/>
        <item x="2657"/>
        <item x="6805"/>
        <item x="7194"/>
        <item x="9385"/>
        <item x="3269"/>
        <item x="2266"/>
        <item x="4507"/>
        <item x="6663"/>
        <item x="5814"/>
        <item x="5968"/>
        <item x="5817"/>
        <item x="9771"/>
        <item x="7817"/>
        <item x="9227"/>
        <item x="4737"/>
        <item x="9233"/>
        <item x="1363"/>
        <item x="8376"/>
        <item x="7121"/>
        <item x="365"/>
        <item x="9331"/>
        <item x="2079"/>
        <item x="239"/>
        <item x="7567"/>
        <item x="5298"/>
        <item x="4153"/>
        <item x="8657"/>
        <item x="8783"/>
        <item x="5190"/>
        <item x="6941"/>
        <item x="6009"/>
        <item x="4196"/>
        <item x="28"/>
        <item x="8732"/>
        <item x="4458"/>
        <item x="4398"/>
        <item x="347"/>
        <item x="3575"/>
        <item x="9201"/>
        <item x="7717"/>
        <item x="3875"/>
        <item x="1092"/>
        <item x="3074"/>
        <item x="9673"/>
        <item x="1157"/>
        <item x="2889"/>
        <item x="5724"/>
        <item x="9306"/>
        <item x="3303"/>
        <item x="5087"/>
        <item x="7155"/>
        <item x="9976"/>
        <item x="4366"/>
        <item x="2744"/>
        <item x="1360"/>
        <item x="4988"/>
        <item x="1276"/>
        <item x="524"/>
        <item x="5425"/>
        <item x="1451"/>
        <item x="1625"/>
        <item x="7571"/>
        <item x="7908"/>
        <item x="3837"/>
        <item x="8453"/>
        <item x="1035"/>
        <item x="9591"/>
        <item x="8289"/>
        <item x="6230"/>
        <item x="779"/>
        <item x="5735"/>
        <item x="1900"/>
        <item x="5848"/>
        <item x="2843"/>
        <item x="1517"/>
        <item x="1856"/>
        <item x="415"/>
        <item x="9135"/>
        <item x="4013"/>
        <item x="1328"/>
        <item x="9588"/>
        <item x="9797"/>
        <item x="6989"/>
        <item x="9941"/>
        <item x="2666"/>
        <item x="3156"/>
        <item x="9604"/>
        <item x="9714"/>
        <item x="9044"/>
        <item x="4436"/>
        <item x="7732"/>
        <item x="4772"/>
        <item x="5574"/>
        <item x="903"/>
        <item x="680"/>
        <item x="2359"/>
        <item x="8303"/>
        <item x="9251"/>
        <item x="1024"/>
        <item x="6879"/>
        <item x="2057"/>
        <item x="1264"/>
        <item x="2268"/>
        <item x="3878"/>
        <item x="6883"/>
        <item x="9940"/>
        <item x="5815"/>
        <item x="1942"/>
        <item x="1125"/>
        <item x="6139"/>
        <item x="1261"/>
        <item x="2669"/>
        <item x="366"/>
        <item x="2679"/>
        <item x="5912"/>
        <item x="6064"/>
        <item x="7347"/>
        <item x="8566"/>
        <item x="3297"/>
        <item x="5628"/>
        <item x="8296"/>
        <item x="9124"/>
        <item x="5760"/>
        <item x="2522"/>
        <item x="4880"/>
        <item x="5758"/>
        <item x="9736"/>
        <item x="9168"/>
        <item x="2009"/>
        <item x="8896"/>
        <item x="7948"/>
        <item x="7488"/>
        <item x="1203"/>
        <item x="1432"/>
        <item x="8740"/>
        <item x="9835"/>
        <item x="802"/>
        <item x="7048"/>
        <item x="7513"/>
        <item x="8875"/>
        <item x="1499"/>
        <item x="7983"/>
        <item x="2421"/>
        <item x="6039"/>
        <item x="3377"/>
        <item x="9534"/>
        <item x="9206"/>
        <item x="8772"/>
        <item x="199"/>
        <item x="118"/>
        <item x="1777"/>
        <item x="7881"/>
        <item x="7753"/>
        <item x="8917"/>
        <item x="8121"/>
        <item x="2619"/>
        <item x="8111"/>
        <item x="5074"/>
        <item x="4061"/>
        <item x="1520"/>
        <item x="6767"/>
        <item x="5435"/>
        <item x="999"/>
        <item x="3073"/>
        <item x="1050"/>
        <item x="7745"/>
        <item x="2720"/>
        <item x="4586"/>
        <item x="7479"/>
        <item x="61"/>
        <item x="2031"/>
        <item x="5464"/>
        <item x="8921"/>
        <item x="496"/>
        <item x="7781"/>
        <item x="8051"/>
        <item x="4095"/>
        <item x="7659"/>
        <item x="1445"/>
        <item x="6870"/>
        <item x="2495"/>
        <item x="6302"/>
        <item x="3899"/>
        <item x="6876"/>
        <item x="8913"/>
        <item x="1723"/>
        <item x="7926"/>
        <item x="7176"/>
        <item x="1739"/>
        <item x="9212"/>
        <item x="2985"/>
        <item x="8707"/>
        <item x="8639"/>
        <item x="9072"/>
        <item x="3125"/>
        <item x="9478"/>
        <item x="1965"/>
        <item x="8994"/>
        <item x="6661"/>
        <item x="9030"/>
        <item x="7471"/>
        <item x="6795"/>
        <item x="9985"/>
        <item x="8054"/>
        <item x="9730"/>
        <item x="765"/>
        <item x="2724"/>
        <item x="3234"/>
        <item x="9087"/>
        <item x="3077"/>
        <item x="5040"/>
        <item x="2353"/>
        <item x="9417"/>
        <item x="4630"/>
        <item x="9241"/>
        <item x="895"/>
        <item x="2908"/>
        <item x="6835"/>
        <item x="9975"/>
        <item x="676"/>
        <item x="9630"/>
        <item x="2603"/>
        <item x="761"/>
        <item x="867"/>
        <item x="3847"/>
        <item x="7103"/>
        <item x="4964"/>
        <item x="4342"/>
        <item x="9448"/>
        <item x="4020"/>
        <item x="5689"/>
        <item x="3061"/>
        <item x="5100"/>
        <item x="8057"/>
        <item x="5385"/>
        <item x="6812"/>
        <item x="3659"/>
        <item x="3079"/>
        <item x="9952"/>
        <item x="1001"/>
        <item x="6232"/>
        <item x="9815"/>
        <item x="2100"/>
        <item x="8096"/>
        <item x="2175"/>
        <item x="6534"/>
        <item x="8894"/>
        <item x="7455"/>
        <item x="1714"/>
        <item x="715"/>
        <item x="2876"/>
        <item x="4857"/>
        <item x="8843"/>
        <item x="4136"/>
        <item x="9313"/>
        <item x="6769"/>
        <item x="5555"/>
        <item x="8873"/>
        <item x="4596"/>
        <item x="5722"/>
        <item x="8832"/>
        <item x="6809"/>
        <item x="6373"/>
        <item x="3685"/>
        <item x="6201"/>
        <item x="2627"/>
        <item x="3571"/>
        <item x="5961"/>
        <item x="8542"/>
        <item x="7184"/>
        <item x="5373"/>
        <item x="3460"/>
        <item x="9813"/>
        <item x="5550"/>
        <item x="6594"/>
        <item x="6461"/>
        <item x="7651"/>
        <item x="7270"/>
        <item x="752"/>
        <item x="8565"/>
        <item x="2219"/>
        <item x="504"/>
        <item x="6688"/>
        <item x="1540"/>
        <item x="4525"/>
        <item x="4666"/>
        <item x="9025"/>
        <item x="7725"/>
        <item x="7991"/>
        <item x="1094"/>
        <item x="5066"/>
        <item x="9350"/>
        <item x="3469"/>
        <item x="1413"/>
        <item x="2874"/>
        <item x="4203"/>
        <item x="9245"/>
        <item x="5904"/>
        <item x="2886"/>
        <item x="2956"/>
        <item x="9961"/>
        <item x="9180"/>
        <item x="7142"/>
        <item x="5384"/>
        <item x="9555"/>
        <item x="9947"/>
        <item x="1691"/>
        <item x="8362"/>
        <item x="7264"/>
        <item x="2071"/>
        <item x="6194"/>
        <item x="7531"/>
        <item x="9183"/>
        <item x="6919"/>
        <item x="2306"/>
        <item x="4877"/>
        <item x="4386"/>
        <item x="155"/>
        <item x="4554"/>
        <item x="9856"/>
        <item x="4313"/>
        <item x="8151"/>
        <item x="2387"/>
        <item x="4485"/>
        <item x="9690"/>
        <item x="7641"/>
        <item x="6177"/>
        <item x="4935"/>
        <item x="9652"/>
        <item x="7836"/>
        <item x="2918"/>
        <item x="2787"/>
        <item x="3588"/>
        <item x="2909"/>
        <item x="8674"/>
        <item x="151"/>
        <item x="2989"/>
        <item x="7351"/>
        <item x="2"/>
        <item x="5413"/>
        <item x="6293"/>
        <item x="960"/>
        <item x="4168"/>
        <item x="5399"/>
        <item x="70"/>
        <item x="6855"/>
        <item x="3688"/>
        <item x="4389"/>
        <item x="9407"/>
        <item x="412"/>
        <item x="1310"/>
        <item x="93"/>
        <item x="4365"/>
        <item x="217"/>
        <item x="3684"/>
        <item x="8800"/>
        <item x="7236"/>
        <item x="1955"/>
        <item x="2289"/>
        <item x="2352"/>
        <item x="1789"/>
        <item x="2585"/>
        <item x="9895"/>
        <item x="9361"/>
        <item x="8490"/>
        <item x="7667"/>
        <item x="5252"/>
        <item x="9586"/>
        <item x="8551"/>
        <item x="3020"/>
        <item x="1509"/>
        <item x="313"/>
        <item x="7483"/>
        <item x="38"/>
        <item x="2466"/>
        <item x="1550"/>
        <item x="6429"/>
        <item x="2991"/>
        <item x="9726"/>
        <item x="434"/>
        <item x="4602"/>
        <item x="1220"/>
        <item x="2305"/>
        <item x="7368"/>
        <item x="8178"/>
        <item x="9814"/>
        <item x="2187"/>
        <item x="7628"/>
        <item x="8663"/>
        <item x="7327"/>
        <item x="438"/>
        <item x="2584"/>
        <item x="904"/>
        <item x="4775"/>
        <item x="7686"/>
        <item x="1560"/>
        <item x="5668"/>
        <item x="5303"/>
        <item x="9074"/>
        <item x="2607"/>
        <item x="6363"/>
        <item x="9708"/>
        <item x="9570"/>
        <item x="6482"/>
        <item x="8026"/>
        <item x="4761"/>
        <item x="9309"/>
        <item x="6724"/>
        <item x="2058"/>
        <item x="2065"/>
        <item x="6231"/>
        <item x="6765"/>
        <item x="2821"/>
        <item x="4450"/>
        <item x="2338"/>
        <item x="7790"/>
        <item x="1292"/>
        <item x="6285"/>
        <item x="8662"/>
        <item x="9539"/>
        <item x="3830"/>
        <item x="5121"/>
        <item x="1244"/>
        <item x="3499"/>
        <item x="5228"/>
        <item x="9393"/>
        <item x="9598"/>
        <item x="7119"/>
        <item x="9734"/>
        <item x="2750"/>
        <item x="167"/>
        <item x="3150"/>
        <item x="6439"/>
        <item x="5278"/>
        <item x="3038"/>
        <item x="1270"/>
        <item x="3926"/>
        <item x="1992"/>
        <item x="6735"/>
        <item x="2877"/>
        <item x="9805"/>
        <item x="3852"/>
        <item x="8325"/>
        <item x="7234"/>
        <item x="86"/>
        <item x="1724"/>
        <item x="6120"/>
        <item x="9665"/>
        <item x="8954"/>
        <item x="3438"/>
        <item x="519"/>
        <item x="4750"/>
        <item x="4781"/>
        <item x="8838"/>
        <item x="5522"/>
        <item x="892"/>
        <item x="8108"/>
        <item x="6348"/>
        <item x="8702"/>
        <item x="959"/>
        <item x="502"/>
        <item x="6514"/>
        <item x="3007"/>
        <item x="4283"/>
        <item x="9034"/>
        <item x="1627"/>
        <item x="4744"/>
        <item x="8312"/>
        <item x="2041"/>
        <item x="8872"/>
        <item x="5261"/>
        <item x="8464"/>
        <item x="8985"/>
        <item x="9680"/>
        <item x="8593"/>
        <item x="3019"/>
        <item x="9585"/>
        <item x="9086"/>
        <item x="7259"/>
        <item x="1545"/>
        <item x="9606"/>
        <item x="2796"/>
        <item x="8316"/>
        <item x="836"/>
        <item x="2875"/>
        <item x="4298"/>
        <item x="8724"/>
        <item x="8140"/>
        <item x="6408"/>
        <item x="9220"/>
        <item x="5615"/>
        <item x="41"/>
        <item x="1138"/>
        <item x="3687"/>
        <item x="7984"/>
        <item x="7917"/>
        <item x="6117"/>
        <item x="2944"/>
        <item x="6289"/>
        <item x="2427"/>
        <item x="269"/>
        <item x="3332"/>
        <item x="9529"/>
        <item x="5970"/>
        <item x="4396"/>
        <item x="5852"/>
        <item x="582"/>
        <item x="8092"/>
        <item x="9111"/>
        <item x="9780"/>
        <item x="8862"/>
        <item x="18"/>
        <item x="826"/>
        <item x="6359"/>
        <item x="8250"/>
        <item x="391"/>
        <item x="2734"/>
        <item x="1685"/>
        <item x="8574"/>
        <item x="7516"/>
        <item x="1641"/>
        <item x="928"/>
        <item x="8314"/>
        <item x="4899"/>
        <item x="4532"/>
        <item x="4940"/>
        <item x="7587"/>
        <item x="7527"/>
        <item x="571"/>
        <item x="2751"/>
        <item x="5271"/>
        <item x="6050"/>
        <item x="4905"/>
        <item x="6425"/>
        <item x="8487"/>
        <item x="5474"/>
        <item x="2552"/>
        <item x="8606"/>
        <item x="5051"/>
        <item x="5775"/>
        <item x="4222"/>
        <item x="9405"/>
        <item x="3649"/>
        <item x="791"/>
        <item x="3366"/>
        <item x="8235"/>
        <item x="9036"/>
        <item x="6096"/>
        <item x="7097"/>
        <item x="8869"/>
        <item x="568"/>
        <item x="5462"/>
        <item x="311"/>
        <item x="7258"/>
        <item x="1076"/>
        <item x="4466"/>
        <item x="5285"/>
        <item x="2738"/>
        <item x="9834"/>
        <item x="4410"/>
        <item x="7341"/>
        <item x="9749"/>
        <item x="4835"/>
        <item x="4311"/>
        <item x="4778"/>
        <item x="4661"/>
        <item x="5664"/>
        <item x="4419"/>
        <item x="793"/>
        <item x="3597"/>
        <item x="5158"/>
        <item x="8077"/>
        <item x="9646"/>
        <item x="7646"/>
        <item x="459"/>
        <item x="2259"/>
        <item x="7174"/>
        <item x="7091"/>
        <item x="7380"/>
        <item x="2300"/>
        <item x="2086"/>
        <item x="6330"/>
        <item x="8238"/>
        <item x="4660"/>
        <item x="420"/>
        <item x="4065"/>
        <item x="9741"/>
        <item x="6026"/>
        <item x="9021"/>
        <item x="2861"/>
        <item x="8380"/>
        <item x="187"/>
        <item x="4489"/>
        <item x="2356"/>
        <item x="8810"/>
        <item x="2620"/>
        <item x="4465"/>
        <item x="1435"/>
        <item x="6509"/>
        <item x="5621"/>
        <item x="3853"/>
        <item x="1914"/>
        <item x="3840"/>
        <item x="9612"/>
        <item x="2350"/>
        <item x="2602"/>
        <item x="6273"/>
        <item x="4379"/>
        <item x="8686"/>
        <item x="664"/>
        <item x="4788"/>
        <item x="8064"/>
        <item x="7559"/>
        <item x="780"/>
        <item x="1245"/>
        <item x="505"/>
        <item x="3256"/>
        <item x="6276"/>
        <item x="9481"/>
        <item x="1841"/>
        <item x="7112"/>
        <item x="1088"/>
        <item x="4401"/>
        <item x="9776"/>
        <item x="9533"/>
        <item x="806"/>
        <item x="411"/>
        <item x="6947"/>
        <item x="6744"/>
        <item x="1552"/>
        <item x="274"/>
        <item x="7679"/>
        <item x="4387"/>
        <item x="7117"/>
        <item x="5955"/>
        <item x="9625"/>
        <item x="8146"/>
        <item x="8093"/>
        <item x="7411"/>
        <item x="7382"/>
        <item x="5198"/>
        <item x="2455"/>
        <item x="4682"/>
        <item x="5089"/>
        <item x="2873"/>
        <item x="8610"/>
        <item x="2349"/>
        <item x="268"/>
        <item x="9052"/>
        <item x="1674"/>
        <item x="3939"/>
        <item x="4292"/>
        <item x="512"/>
        <item x="4879"/>
        <item x="8437"/>
        <item x="2215"/>
        <item x="4736"/>
        <item x="3676"/>
        <item x="6772"/>
        <item x="5706"/>
        <item x="5361"/>
        <item x="8107"/>
        <item x="1521"/>
        <item x="5727"/>
        <item x="9732"/>
        <item x="9823"/>
        <item x="1187"/>
        <item x="461"/>
        <item x="5772"/>
        <item x="6466"/>
        <item x="4170"/>
        <item x="6710"/>
        <item x="2995"/>
        <item x="7449"/>
        <item x="8801"/>
        <item x="5099"/>
        <item x="8533"/>
        <item x="8071"/>
        <item x="9140"/>
        <item x="1440"/>
        <item x="4862"/>
        <item x="5701"/>
        <item x="9413"/>
        <item x="6187"/>
        <item x="6886"/>
        <item x="7372"/>
        <item x="7016"/>
        <item x="5422"/>
        <item x="355"/>
        <item x="2471"/>
        <item x="5899"/>
        <item x="2408"/>
        <item x="6507"/>
        <item x="919"/>
        <item x="7214"/>
        <item x="3633"/>
        <item x="8536"/>
        <item x="4837"/>
        <item x="5162"/>
        <item x="3059"/>
        <item x="2514"/>
        <item x="5168"/>
        <item x="856"/>
        <item x="4404"/>
        <item x="8797"/>
        <item x="6144"/>
        <item x="9632"/>
        <item x="9669"/>
        <item x="319"/>
        <item x="3818"/>
        <item x="7649"/>
        <item x="8592"/>
        <item x="6889"/>
        <item x="2804"/>
        <item x="9304"/>
        <item x="7650"/>
        <item x="3692"/>
        <item x="4629"/>
        <item x="9267"/>
        <item x="9622"/>
        <item x="3491"/>
        <item x="8549"/>
        <item x="8552"/>
        <item x="9527"/>
        <item x="8462"/>
        <item x="798"/>
        <item x="2317"/>
        <item x="9259"/>
        <item x="9930"/>
        <item x="7607"/>
        <item x="8617"/>
        <item x="3703"/>
        <item x="2953"/>
        <item x="5967"/>
        <item x="7844"/>
        <item x="4084"/>
        <item x="2596"/>
        <item x="8530"/>
        <item x="4755"/>
        <item x="7131"/>
        <item x="8489"/>
        <item x="3541"/>
        <item x="4998"/>
        <item x="9380"/>
        <item x="7192"/>
        <item x="8631"/>
        <item x="4327"/>
        <item x="9764"/>
        <item x="8302"/>
        <item x="9382"/>
        <item x="8906"/>
        <item x="8331"/>
        <item x="1043"/>
        <item x="5918"/>
        <item x="9490"/>
        <item x="7608"/>
        <item x="7980"/>
        <item x="4579"/>
        <item x="422"/>
        <item x="4103"/>
        <item x="4388"/>
        <item x="2648"/>
        <item x="5269"/>
        <item x="1638"/>
        <item x="7392"/>
        <item x="6909"/>
        <item x="4068"/>
        <item x="6637"/>
        <item x="5372"/>
        <item x="3459"/>
        <item x="6216"/>
        <item x="4105"/>
        <item x="2831"/>
        <item x="218"/>
        <item x="7432"/>
        <item x="991"/>
        <item x="9166"/>
        <item x="1801"/>
        <item x="2111"/>
        <item x="833"/>
        <item x="8789"/>
        <item x="8245"/>
        <item x="4017"/>
        <item x="5776"/>
        <item x="9468"/>
        <item x="6948"/>
        <item x="1058"/>
        <item x="350"/>
        <item x="8706"/>
        <item x="6196"/>
        <item x="6894"/>
        <item x="2249"/>
        <item x="1422"/>
        <item x="5277"/>
        <item x="4575"/>
        <item x="3417"/>
        <item x="3530"/>
        <item x="2059"/>
        <item x="9046"/>
        <item x="5510"/>
        <item x="3752"/>
        <item x="4286"/>
        <item x="5624"/>
        <item x="3663"/>
        <item x="539"/>
        <item x="8959"/>
        <item x="4015"/>
        <item x="2093"/>
        <item x="2629"/>
        <item x="7552"/>
        <item x="8867"/>
        <item x="1277"/>
        <item x="3771"/>
        <item x="7201"/>
        <item x="4828"/>
        <item x="79"/>
        <item x="7105"/>
        <item x="388"/>
        <item x="3500"/>
        <item x="5601"/>
        <item x="1698"/>
        <item x="9576"/>
        <item x="5670"/>
        <item x="9756"/>
        <item x="2125"/>
        <item x="1214"/>
        <item x="3102"/>
        <item x="850"/>
        <item x="7018"/>
        <item x="6649"/>
        <item x="4626"/>
        <item x="1831"/>
        <item x="2933"/>
        <item x="4807"/>
        <item x="8131"/>
        <item x="6181"/>
        <item x="4049"/>
        <item x="6060"/>
        <item x="5981"/>
        <item x="368"/>
        <item x="370"/>
        <item x="8255"/>
        <item x="1181"/>
        <item x="2048"/>
        <item x="3948"/>
        <item x="1937"/>
        <item x="3898"/>
        <item x="5268"/>
        <item x="6588"/>
        <item x="1621"/>
        <item x="3461"/>
        <item x="2069"/>
        <item x="9408"/>
        <item x="3834"/>
        <item x="77"/>
        <item x="1983"/>
        <item x="2276"/>
        <item x="5922"/>
        <item x="7250"/>
        <item x="8753"/>
        <item x="3251"/>
        <item x="7497"/>
        <item x="4803"/>
        <item x="9255"/>
        <item x="5109"/>
        <item x="1407"/>
        <item x="5540"/>
        <item x="1502"/>
        <item x="4447"/>
        <item x="8226"/>
        <item x="1339"/>
        <item x="608"/>
        <item x="1323"/>
        <item x="2261"/>
        <item x="1794"/>
        <item x="3789"/>
        <item x="3106"/>
        <item x="748"/>
        <item x="9460"/>
        <item x="5494"/>
        <item x="1580"/>
        <item x="2641"/>
        <item x="2428"/>
        <item x="9685"/>
        <item x="5604"/>
        <item x="7317"/>
        <item x="6478"/>
        <item x="3011"/>
        <item x="3154"/>
        <item x="656"/>
        <item x="4364"/>
        <item x="756"/>
        <item x="3335"/>
        <item x="8609"/>
        <item x="4254"/>
        <item x="4757"/>
        <item x="1386"/>
        <item x="372"/>
        <item x="3440"/>
        <item x="6864"/>
        <item x="5282"/>
        <item x="4197"/>
        <item x="3644"/>
        <item x="8964"/>
        <item x="6053"/>
        <item x="5232"/>
        <item x="4668"/>
        <item x="2566"/>
        <item x="5482"/>
        <item x="5319"/>
        <item x="1296"/>
        <item x="1098"/>
        <item x="1377"/>
        <item x="1463"/>
        <item x="2149"/>
        <item x="6209"/>
        <item x="716"/>
        <item x="7190"/>
        <item x="7001"/>
        <item x="1196"/>
        <item x="4677"/>
        <item x="2189"/>
        <item x="3695"/>
        <item x="6451"/>
        <item x="3742"/>
        <item x="1570"/>
        <item x="2983"/>
        <item x="6858"/>
        <item x="6935"/>
        <item x="2038"/>
        <item x="4556"/>
        <item x="1162"/>
        <item x="8925"/>
        <item x="6349"/>
        <item x="3927"/>
        <item x="71"/>
        <item x="4790"/>
        <item x="1709"/>
        <item x="3704"/>
        <item x="5929"/>
        <item x="1284"/>
        <item x="2482"/>
        <item x="2503"/>
        <item x="2508"/>
        <item x="4275"/>
        <item x="980"/>
        <item x="1643"/>
        <item x="2450"/>
        <item x="7738"/>
        <item x="5359"/>
        <item x="737"/>
        <item x="4400"/>
        <item x="8065"/>
        <item x="7639"/>
        <item x="3315"/>
        <item x="1137"/>
        <item x="8282"/>
        <item x="6911"/>
        <item x="1009"/>
        <item x="3179"/>
        <item x="9524"/>
        <item x="3346"/>
        <item x="6500"/>
        <item x="2012"/>
        <item x="3513"/>
        <item x="4248"/>
        <item x="384"/>
        <item x="266"/>
        <item x="6881"/>
        <item x="3699"/>
        <item x="73"/>
        <item x="9050"/>
        <item x="7795"/>
        <item x="137"/>
        <item x="1539"/>
        <item x="5091"/>
        <item x="3627"/>
        <item x="4264"/>
        <item x="9697"/>
        <item x="8912"/>
        <item x="8642"/>
        <item x="5566"/>
        <item x="5478"/>
        <item x="8527"/>
        <item x="2691"/>
        <item x="1928"/>
        <item x="3587"/>
        <item x="1596"/>
        <item x="3833"/>
        <item x="2682"/>
        <item x="7591"/>
        <item x="1498"/>
        <item x="6006"/>
        <item x="9719"/>
        <item x="5872"/>
        <item x="4965"/>
        <item x="9789"/>
        <item x="7381"/>
        <item x="1106"/>
        <item x="8759"/>
        <item x="8182"/>
        <item x="3416"/>
        <item x="8727"/>
        <item x="2797"/>
        <item x="1591"/>
        <item x="7415"/>
        <item x="9799"/>
        <item x="5197"/>
        <item x="5061"/>
        <item x="8601"/>
        <item x="8992"/>
        <item x="7967"/>
        <item x="8172"/>
        <item x="5971"/>
        <item x="5125"/>
        <item x="9603"/>
        <item x="1249"/>
        <item x="6535"/>
        <item x="3379"/>
        <item x="8109"/>
        <item x="6332"/>
        <item x="2519"/>
        <item x="9197"/>
        <item x="743"/>
        <item x="9725"/>
        <item x="501"/>
        <item x="1538"/>
        <item x="5928"/>
        <item x="3220"/>
        <item x="6193"/>
        <item x="2938"/>
        <item x="8122"/>
        <item x="9696"/>
        <item x="6485"/>
        <item x="6494"/>
        <item x="2931"/>
        <item x="1424"/>
        <item x="8972"/>
        <item x="6215"/>
        <item x="8216"/>
        <item x="5803"/>
        <item x="1439"/>
        <item x="5237"/>
        <item x="3227"/>
        <item x="2906"/>
        <item x="6100"/>
        <item x="8575"/>
        <item x="106"/>
        <item x="1042"/>
        <item x="3764"/>
        <item x="4439"/>
        <item x="4701"/>
        <item x="4484"/>
        <item x="6790"/>
        <item x="2872"/>
        <item x="7147"/>
        <item x="1631"/>
        <item x="4637"/>
        <item x="4924"/>
        <item x="8398"/>
        <item x="2054"/>
        <item x="8208"/>
        <item x="9142"/>
        <item x="9873"/>
        <item x="8604"/>
        <item x="2524"/>
        <item x="1527"/>
        <item x="3548"/>
        <item x="3690"/>
        <item x="7477"/>
        <item x="7534"/>
        <item x="2460"/>
        <item x="1629"/>
        <item x="8890"/>
        <item x="6839"/>
        <item x="4636"/>
        <item x="8608"/>
        <item x="9671"/>
        <item x="7242"/>
        <item x="997"/>
        <item x="9349"/>
        <item x="3526"/>
        <item x="9406"/>
        <item x="8193"/>
        <item x="5163"/>
        <item x="9855"/>
        <item x="4322"/>
        <item x="953"/>
        <item x="5022"/>
        <item x="7141"/>
        <item x="3338"/>
        <item x="8427"/>
        <item x="3452"/>
        <item x="2963"/>
        <item x="3678"/>
        <item x="9272"/>
        <item x="3949"/>
        <item x="2643"/>
        <item x="5528"/>
        <item x="975"/>
        <item x="1677"/>
        <item x="4513"/>
        <item x="1436"/>
        <item x="9878"/>
        <item x="2078"/>
        <item x="828"/>
        <item x="4746"/>
        <item x="8738"/>
        <item x="2574"/>
        <item x="6700"/>
        <item x="7977"/>
        <item x="1885"/>
        <item x="9875"/>
        <item x="3279"/>
        <item x="9425"/>
        <item x="6136"/>
        <item x="5754"/>
        <item x="8719"/>
        <item x="3893"/>
        <item x="6666"/>
        <item x="5177"/>
        <item x="9662"/>
        <item x="9687"/>
        <item x="7822"/>
        <item x="6077"/>
        <item x="4318"/>
        <item x="5996"/>
        <item x="5105"/>
        <item x="1618"/>
        <item x="5119"/>
        <item x="4708"/>
        <item x="7237"/>
        <item x="5156"/>
        <item x="2134"/>
        <item x="1367"/>
        <item x="3448"/>
        <item x="9073"/>
        <item x="4955"/>
        <item x="351"/>
        <item x="4987"/>
        <item x="1611"/>
        <item x="4773"/>
        <item x="508"/>
        <item x="4232"/>
        <item x="5015"/>
        <item x="7599"/>
        <item x="6654"/>
        <item x="6714"/>
        <item x="1727"/>
        <item x="4563"/>
        <item x="8945"/>
        <item x="2871"/>
        <item x="6857"/>
        <item x="6321"/>
        <item x="5571"/>
        <item x="1175"/>
        <item x="9441"/>
        <item x="3324"/>
        <item x="1711"/>
        <item x="6226"/>
        <item x="3395"/>
        <item x="9428"/>
        <item x="7828"/>
        <item x="7262"/>
        <item x="6229"/>
        <item x="5942"/>
        <item x="7391"/>
        <item x="5389"/>
        <item x="6418"/>
        <item x="9001"/>
        <item x="8052"/>
        <item x="6020"/>
        <item x="1793"/>
        <item x="9915"/>
        <item x="8150"/>
        <item x="8768"/>
        <item x="8277"/>
        <item x="3403"/>
        <item x="1603"/>
        <item x="5837"/>
        <item x="6344"/>
        <item x="9449"/>
        <item x="1379"/>
        <item x="1630"/>
        <item x="4183"/>
        <item x="717"/>
        <item x="5609"/>
        <item x="7673"/>
        <item x="5306"/>
        <item x="5321"/>
        <item x="3212"/>
        <item x="6859"/>
        <item x="3604"/>
        <item x="1358"/>
        <item x="7434"/>
        <item x="3985"/>
        <item x="9575"/>
        <item x="2218"/>
        <item x="3295"/>
        <item x="2121"/>
        <item x="3721"/>
        <item x="200"/>
        <item x="4402"/>
        <item x="4812"/>
        <item x="5141"/>
        <item x="1383"/>
        <item x="3456"/>
        <item x="3561"/>
        <item x="7003"/>
        <item x="1600"/>
        <item x="2260"/>
        <item x="8037"/>
        <item x="4003"/>
        <item x="9540"/>
        <item x="1066"/>
        <item x="8802"/>
        <item x="5274"/>
        <item x="769"/>
        <item x="8125"/>
        <item x="5175"/>
        <item x="468"/>
        <item x="6503"/>
        <item x="8102"/>
        <item x="6662"/>
        <item x="9386"/>
        <item x="400"/>
        <item x="7579"/>
        <item x="6404"/>
        <item x="8136"/>
        <item x="7465"/>
        <item x="9649"/>
        <item x="6219"/>
        <item x="8252"/>
        <item x="7464"/>
        <item x="3661"/>
        <item x="9064"/>
        <item x="2242"/>
        <item x="1561"/>
        <item x="2523"/>
        <item x="1039"/>
        <item x="9432"/>
        <item x="7716"/>
        <item x="9872"/>
        <item x="9843"/>
        <item x="9321"/>
        <item x="7396"/>
        <item x="5789"/>
        <item x="6099"/>
        <item x="7825"/>
        <item x="125"/>
        <item x="4678"/>
        <item x="8101"/>
        <item x="8654"/>
        <item x="9278"/>
        <item x="5088"/>
        <item x="708"/>
        <item x="6262"/>
        <item x="4985"/>
        <item x="718"/>
        <item x="3851"/>
        <item x="1569"/>
        <item x="7818"/>
        <item x="9858"/>
        <item x="7163"/>
        <item x="1886"/>
        <item x="4478"/>
        <item x="7309"/>
        <item x="8435"/>
        <item x="9820"/>
        <item x="8685"/>
        <item x="1778"/>
        <item x="6956"/>
        <item x="8607"/>
        <item x="3165"/>
        <item x="9864"/>
        <item x="660"/>
        <item x="7911"/>
        <item x="5253"/>
        <item x="7885"/>
        <item x="3922"/>
        <item x="3188"/>
        <item x="1848"/>
        <item x="5696"/>
        <item x="9565"/>
        <item x="5201"/>
        <item x="3040"/>
        <item x="310"/>
        <item x="1892"/>
        <item x="5807"/>
        <item x="7623"/>
        <item x="9088"/>
        <item x="6978"/>
        <item x="6512"/>
        <item x="4814"/>
        <item x="1416"/>
        <item x="9454"/>
        <item x="9459"/>
        <item x="4490"/>
        <item x="4623"/>
        <item x="9663"/>
        <item x="5606"/>
        <item x="8305"/>
        <item x="6865"/>
        <item x="5920"/>
        <item x="9015"/>
        <item x="8804"/>
        <item x="9250"/>
        <item x="2752"/>
        <item x="9359"/>
        <item x="4818"/>
        <item x="9868"/>
        <item x="1764"/>
        <item x="3551"/>
        <item x="1074"/>
        <item x="9395"/>
        <item x="1476"/>
        <item x="8326"/>
        <item x="123"/>
        <item x="871"/>
        <item x="2120"/>
        <item x="6341"/>
        <item x="9326"/>
        <item x="9028"/>
        <item x="9063"/>
        <item x="1378"/>
        <item x="477"/>
        <item x="880"/>
        <item x="6457"/>
        <item x="4262"/>
        <item x="4861"/>
        <item x="4665"/>
        <item x="592"/>
        <item x="7942"/>
        <item x="7792"/>
        <item x="7520"/>
        <item x="5923"/>
        <item x="7807"/>
        <item x="3495"/>
        <item x="8715"/>
        <item x="179"/>
        <item x="9981"/>
        <item x="9549"/>
        <item x="2882"/>
        <item x="6723"/>
        <item x="787"/>
        <item x="3242"/>
        <item x="7267"/>
        <item x="7762"/>
        <item x="6625"/>
        <item x="4567"/>
        <item x="9260"/>
        <item x="9983"/>
        <item x="4067"/>
        <item x="202"/>
        <item x="231"/>
        <item x="6644"/>
        <item x="1915"/>
        <item x="9256"/>
        <item x="4356"/>
        <item x="1419"/>
        <item x="6971"/>
        <item x="2994"/>
        <item x="7416"/>
        <item x="4756"/>
        <item x="1585"/>
        <item x="738"/>
        <item x="1461"/>
        <item x="7713"/>
        <item x="6435"/>
        <item x="2301"/>
        <item x="9170"/>
        <item x="8718"/>
        <item x="7670"/>
        <item x="2325"/>
        <item x="293"/>
        <item x="2540"/>
        <item x="1748"/>
        <item x="679"/>
        <item x="5834"/>
        <item x="9273"/>
        <item x="4752"/>
        <item x="8785"/>
        <item x="1832"/>
        <item x="132"/>
        <item x="5563"/>
        <item x="1103"/>
        <item x="2558"/>
        <item x="908"/>
        <item x="6834"/>
        <item x="9751"/>
        <item x="2383"/>
        <item x="9344"/>
        <item x="7834"/>
        <item x="4745"/>
        <item x="6190"/>
        <item x="6472"/>
        <item x="1798"/>
        <item x="9291"/>
        <item x="4383"/>
        <item x="8022"/>
        <item x="4141"/>
        <item x="3138"/>
        <item x="6758"/>
        <item x="8916"/>
        <item x="510"/>
        <item x="3349"/>
        <item x="6199"/>
        <item x="7211"/>
        <item x="2462"/>
        <item x="5903"/>
        <item x="6984"/>
        <item x="8697"/>
        <item x="9084"/>
        <item x="1707"/>
        <item x="5221"/>
        <item x="3339"/>
        <item x="2008"/>
        <item x="3347"/>
        <item x="2973"/>
        <item x="5276"/>
        <item x="8419"/>
        <item x="4245"/>
        <item x="3958"/>
        <item x="9122"/>
        <item x="8758"/>
        <item x="1327"/>
        <item x="6011"/>
        <item x="5823"/>
        <item x="4134"/>
        <item x="3348"/>
        <item x="6601"/>
        <item x="7647"/>
        <item x="5584"/>
        <item x="3078"/>
        <item x="7975"/>
        <item x="4184"/>
        <item x="7305"/>
        <item x="6921"/>
        <item x="8385"/>
        <item x="8175"/>
        <item x="8848"/>
        <item x="9247"/>
        <item x="2562"/>
        <item x="1067"/>
        <item x="2805"/>
        <item x="5959"/>
        <item x="8600"/>
        <item x="6476"/>
        <item x="665"/>
        <item x="4764"/>
        <item x="940"/>
        <item x="5569"/>
        <item x="3947"/>
        <item x="6942"/>
        <item x="7898"/>
        <item x="2528"/>
        <item x="5730"/>
        <item x="7291"/>
        <item x="2410"/>
        <item x="5003"/>
        <item x="6033"/>
        <item x="7221"/>
        <item x="3201"/>
        <item x="5726"/>
        <item x="7662"/>
        <item x="6334"/>
        <item x="546"/>
        <item x="188"/>
        <item x="4165"/>
        <item x="6634"/>
        <item x="628"/>
        <item x="2230"/>
        <item x="5002"/>
        <item x="2741"/>
        <item x="3241"/>
        <item x="2730"/>
        <item x="4993"/>
        <item x="6860"/>
        <item x="3907"/>
        <item x="3131"/>
        <item x="194"/>
        <item x="3870"/>
        <item x="1108"/>
        <item x="6394"/>
        <item x="7226"/>
        <item x="2959"/>
        <item x="7536"/>
        <item x="6267"/>
        <item x="3667"/>
        <item x="2696"/>
        <item x="8871"/>
        <item x="8605"/>
        <item x="784"/>
        <item x="2820"/>
        <item x="4124"/>
        <item x="3538"/>
        <item x="736"/>
        <item x="115"/>
        <item x="4306"/>
        <item x="6"/>
        <item x="7157"/>
        <item x="3652"/>
        <item x="4070"/>
        <item x="1149"/>
        <item x="7140"/>
        <item x="2195"/>
        <item x="302"/>
        <item x="3981"/>
        <item x="8856"/>
        <item x="5428"/>
        <item x="5288"/>
        <item x="5473"/>
        <item x="1369"/>
        <item x="9351"/>
        <item x="5183"/>
        <item x="692"/>
        <item x="2278"/>
        <item x="8506"/>
        <item x="2722"/>
        <item x="8368"/>
        <item x="7636"/>
        <item x="9651"/>
        <item x="8757"/>
        <item x="3636"/>
        <item x="5005"/>
        <item x="572"/>
        <item x="630"/>
        <item x="8736"/>
        <item x="5349"/>
        <item x="5889"/>
        <item x="4649"/>
        <item x="7840"/>
        <item x="9307"/>
        <item x="6738"/>
        <item x="670"/>
        <item x="4793"/>
        <item x="4528"/>
        <item x="1797"/>
        <item x="3296"/>
        <item x="7981"/>
        <item x="237"/>
        <item x="9023"/>
        <item x="2920"/>
        <item x="8665"/>
        <item x="7809"/>
        <item x="1000"/>
        <item x="5825"/>
        <item x="3890"/>
        <item x="238"/>
        <item x="707"/>
        <item x="4115"/>
        <item x="5283"/>
        <item x="2544"/>
        <item x="6621"/>
        <item x="1751"/>
        <item x="7143"/>
        <item x="5988"/>
        <item x="7545"/>
        <item x="601"/>
        <item x="7772"/>
        <item x="2512"/>
        <item x="1475"/>
        <item x="1862"/>
        <item x="4640"/>
        <item x="2459"/>
        <item x="7611"/>
        <item x="1633"/>
        <item x="7598"/>
        <item x="6037"/>
        <item x="7139"/>
        <item x="3380"/>
        <item x="2811"/>
        <item x="6041"/>
        <item x="7089"/>
        <item x="2152"/>
        <item x="4188"/>
        <item x="887"/>
        <item x="5751"/>
        <item x="5172"/>
        <item x="7760"/>
        <item x="5625"/>
        <item x="1554"/>
        <item x="5697"/>
        <item x="5059"/>
        <item x="3412"/>
        <item x="2587"/>
        <item x="6221"/>
        <item x="2778"/>
        <item x="6590"/>
        <item x="3816"/>
        <item x="3290"/>
        <item x="8343"/>
        <item x="4498"/>
        <item x="2516"/>
        <item x="7933"/>
        <item x="4851"/>
        <item x="6949"/>
        <item x="48"/>
        <item x="1143"/>
        <item x="9740"/>
        <item x="5523"/>
        <item x="1227"/>
        <item x="5873"/>
        <item x="7549"/>
        <item x="6261"/>
        <item x="3592"/>
        <item x="5739"/>
        <item x="1133"/>
        <item x="421"/>
        <item x="1018"/>
        <item x="7918"/>
        <item x="7111"/>
        <item x="4417"/>
        <item x="9059"/>
        <item x="9494"/>
        <item x="1178"/>
        <item x="2272"/>
        <item x="255"/>
        <item x="6652"/>
        <item x="1353"/>
        <item x="5712"/>
        <item x="8726"/>
        <item x="1605"/>
        <item x="5332"/>
        <item x="1898"/>
        <item x="6873"/>
        <item x="3180"/>
        <item x="1057"/>
        <item x="6613"/>
        <item x="8716"/>
        <item x="8395"/>
        <item x="9327"/>
        <item x="8290"/>
        <item x="1211"/>
        <item x="1607"/>
        <item x="3285"/>
        <item x="7788"/>
        <item x="1953"/>
        <item x="544"/>
        <item x="9112"/>
        <item x="5226"/>
        <item x="5401"/>
        <item x="5982"/>
        <item x="6554"/>
        <item x="1172"/>
        <item x="6828"/>
        <item x="228"/>
        <item x="5328"/>
        <item x="8015"/>
        <item x="3357"/>
        <item x="3160"/>
        <item x="5557"/>
        <item x="1828"/>
        <item x="7940"/>
        <item x="6066"/>
        <item x="417"/>
        <item x="5885"/>
        <item x="9440"/>
        <item x="6156"/>
        <item x="1250"/>
        <item x="9977"/>
        <item x="8233"/>
        <item x="6574"/>
        <item x="4144"/>
        <item x="9950"/>
        <item x="861"/>
        <item x="1818"/>
        <item x="6786"/>
        <item x="6432"/>
        <item x="9429"/>
        <item x="6756"/>
        <item x="9948"/>
        <item x="285"/>
        <item x="3382"/>
        <item x="7590"/>
        <item x="456"/>
        <item x="8319"/>
        <item x="7251"/>
        <item x="1182"/>
        <item x="4518"/>
        <item x="5705"/>
        <item x="3757"/>
        <item x="3166"/>
        <item x="3215"/>
        <item x="7901"/>
        <item x="4172"/>
        <item x="5504"/>
        <item x="2631"/>
        <item x="64"/>
        <item x="406"/>
        <item x="7816"/>
        <item x="3657"/>
        <item x="8171"/>
        <item x="9348"/>
        <item x="4111"/>
        <item x="5901"/>
        <item x="4885"/>
        <item x="4643"/>
        <item x="7301"/>
        <item x="8035"/>
        <item x="9650"/>
        <item x="6040"/>
        <item x="214"/>
        <item x="8465"/>
        <item x="9397"/>
        <item x="4653"/>
        <item x="4689"/>
        <item x="5945"/>
        <item x="9037"/>
        <item x="2505"/>
        <item x="7308"/>
        <item x="8262"/>
        <item x="2618"/>
        <item x="933"/>
        <item x="686"/>
        <item x="7029"/>
        <item x="3316"/>
        <item x="1375"/>
        <item x="7660"/>
        <item x="3378"/>
        <item x="3190"/>
        <item x="3783"/>
        <item x="7957"/>
        <item x="7409"/>
        <item x="63"/>
        <item x="4749"/>
        <item x="309"/>
        <item x="2686"/>
        <item x="8356"/>
        <item x="37"/>
        <item x="2992"/>
        <item x="8500"/>
        <item x="7835"/>
        <item x="1708"/>
        <item x="4126"/>
        <item x="7376"/>
        <item x="759"/>
        <item x="2099"/>
        <item x="6403"/>
        <item x="5391"/>
        <item x="8062"/>
        <item x="1689"/>
        <item x="3291"/>
        <item x="8366"/>
        <item x="8698"/>
        <item x="7773"/>
        <item x="5111"/>
        <item x="9485"/>
        <item x="9499"/>
        <item x="7992"/>
        <item x="2964"/>
        <item x="8745"/>
        <item x="8335"/>
        <item x="9156"/>
        <item x="2284"/>
        <item x="2555"/>
        <item x="1768"/>
        <item x="9636"/>
        <item x="6682"/>
        <item x="5666"/>
        <item x="863"/>
        <item x="3749"/>
        <item x="4151"/>
        <item x="1956"/>
        <item x="1948"/>
        <item x="1657"/>
        <item x="3462"/>
        <item x="6610"/>
        <item x="5964"/>
        <item x="3487"/>
        <item x="4527"/>
        <item x="4938"/>
        <item x="7172"/>
        <item x="9964"/>
        <item x="5746"/>
        <item x="517"/>
        <item x="820"/>
        <item x="7584"/>
        <item x="5139"/>
        <item x="6479"/>
        <item x="5987"/>
        <item x="7366"/>
        <item x="4808"/>
        <item x="4664"/>
        <item x="9085"/>
        <item x="363"/>
        <item x="5217"/>
        <item x="2416"/>
        <item x="3856"/>
        <item x="4984"/>
        <item x="804"/>
        <item x="5773"/>
        <item x="2273"/>
        <item x="1857"/>
        <item x="9571"/>
        <item x="9800"/>
        <item x="1779"/>
        <item x="1996"/>
        <item x="6061"/>
        <item x="9013"/>
        <item x="5940"/>
        <item x="1979"/>
        <item x="2539"/>
        <item x="4358"/>
        <item x="9798"/>
        <item x="8269"/>
        <item x="8739"/>
        <item x="8742"/>
        <item x="4519"/>
        <item x="5585"/>
        <item x="7922"/>
        <item x="3252"/>
        <item x="2926"/>
        <item x="8813"/>
        <item x="7217"/>
        <item x="9877"/>
        <item x="7893"/>
        <item x="7805"/>
        <item x="1150"/>
        <item x="3738"/>
        <item x="3247"/>
        <item x="1667"/>
        <item x="782"/>
        <item x="6607"/>
        <item x="36"/>
        <item x="3961"/>
        <item x="9679"/>
        <item x="7886"/>
        <item x="9792"/>
        <item x="9303"/>
        <item x="8564"/>
        <item x="2789"/>
        <item x="1973"/>
        <item x="6963"/>
        <item x="4362"/>
        <item x="8215"/>
        <item x="8741"/>
        <item x="1964"/>
        <item x="2126"/>
        <item x="9470"/>
        <item x="7205"/>
        <item x="6748"/>
        <item x="4699"/>
        <item x="1731"/>
        <item x="6107"/>
        <item x="6256"/>
        <item x="1910"/>
        <item x="4634"/>
        <item x="3527"/>
        <item x="9986"/>
        <item x="5853"/>
        <item x="1005"/>
        <item x="4044"/>
        <item x="1293"/>
        <item x="6397"/>
        <item x="122"/>
        <item x="9051"/>
        <item x="2399"/>
        <item x="8889"/>
        <item x="5719"/>
        <item x="6653"/>
        <item x="9967"/>
        <item x="6004"/>
        <item x="6568"/>
        <item x="3990"/>
        <item x="1335"/>
        <item x="6043"/>
        <item x="3463"/>
        <item x="6248"/>
        <item x="8237"/>
        <item x="3193"/>
        <item x="4326"/>
        <item x="8386"/>
        <item x="8922"/>
        <item x="2398"/>
        <item x="9032"/>
        <item x="395"/>
        <item x="2839"/>
        <item x="8660"/>
        <item x="7694"/>
        <item x="9117"/>
        <item x="1769"/>
        <item x="5709"/>
        <item x="1887"/>
        <item x="5180"/>
        <item x="1530"/>
        <item x="325"/>
        <item x="5614"/>
        <item x="2470"/>
        <item x="4434"/>
        <item x="2794"/>
        <item x="6406"/>
        <item x="4128"/>
        <item x="1357"/>
        <item x="7169"/>
        <item x="4918"/>
        <item x="5738"/>
        <item x="9443"/>
        <item x="331"/>
        <item x="6794"/>
        <item x="6159"/>
        <item x="4206"/>
        <item x="6926"/>
        <item x="2073"/>
        <item x="9078"/>
        <item x="7050"/>
        <item x="2162"/>
        <item x="2581"/>
        <item x="1693"/>
        <item x="1219"/>
        <item x="6695"/>
        <item x="7359"/>
        <item x="1916"/>
        <item x="667"/>
        <item x="9422"/>
        <item x="2570"/>
        <item x="8050"/>
        <item x="3681"/>
        <item x="482"/>
        <item x="9375"/>
        <item x="7191"/>
        <item x="5932"/>
        <item x="5195"/>
        <item x="2529"/>
        <item x="4233"/>
        <item x="1572"/>
        <item x="20"/>
        <item x="9346"/>
        <item x="8693"/>
        <item x="6543"/>
        <item x="2757"/>
        <item x="8689"/>
        <item x="60"/>
        <item x="5024"/>
        <item x="3004"/>
        <item x="8485"/>
        <item x="4278"/>
        <item x="5900"/>
        <item x="7907"/>
        <item x="9870"/>
        <item x="4029"/>
        <item x="9659"/>
        <item x="645"/>
        <item x="7808"/>
        <item x="2684"/>
        <item x="68"/>
        <item x="9498"/>
        <item x="1810"/>
        <item x="3845"/>
        <item x="8074"/>
        <item x="3849"/>
        <item x="2116"/>
        <item x="9377"/>
        <item x="7672"/>
        <item x="7654"/>
        <item x="1194"/>
        <item x="6985"/>
        <item x="8014"/>
        <item x="8975"/>
        <item x="9484"/>
        <item x="6641"/>
        <item x="4871"/>
        <item x="3089"/>
        <item x="2441"/>
        <item x="9809"/>
        <item x="2344"/>
        <item x="831"/>
        <item x="8952"/>
        <item x="5933"/>
        <item x="4796"/>
        <item x="7"/>
        <item x="993"/>
        <item x="2890"/>
        <item x="7719"/>
        <item x="6595"/>
        <item x="4821"/>
        <item x="7061"/>
        <item x="6481"/>
        <item x="2708"/>
        <item x="4412"/>
        <item x="8583"/>
        <item x="4576"/>
        <item x="1376"/>
        <item x="7802"/>
        <item x="8099"/>
        <item x="581"/>
        <item x="1941"/>
        <item x="8024"/>
        <item x="8249"/>
        <item x="8323"/>
        <item x="2418"/>
        <item x="6387"/>
        <item x="5535"/>
        <item x="9099"/>
        <item x="9185"/>
        <item x="9161"/>
        <item x="2235"/>
        <item x="9811"/>
        <item x="4508"/>
        <item x="2942"/>
        <item x="7517"/>
        <item x="1273"/>
        <item x="2768"/>
        <item x="8155"/>
        <item x="7726"/>
        <item x="9766"/>
        <item x="1195"/>
        <item x="6920"/>
        <item x="5552"/>
        <item x="4363"/>
        <item x="5043"/>
        <item x="5219"/>
        <item x="3136"/>
        <item x="3876"/>
        <item x="9134"/>
        <item x="1420"/>
        <item x="939"/>
        <item x="8498"/>
        <item x="9631"/>
        <item x="2171"/>
        <item x="3141"/>
        <item x="2568"/>
        <item x="7864"/>
        <item x="17"/>
        <item x="957"/>
        <item x="9832"/>
        <item x="5977"/>
        <item x="6946"/>
        <item x="2138"/>
        <item x="6523"/>
        <item x="6579"/>
        <item x="1744"/>
        <item x="7866"/>
        <item x="5611"/>
        <item x="5146"/>
        <item x="1069"/>
        <item x="1188"/>
        <item x="7921"/>
        <item x="4075"/>
        <item x="7944"/>
        <item x="2612"/>
        <item x="9129"/>
        <item x="8407"/>
        <item x="6007"/>
        <item x="4516"/>
        <item x="8241"/>
        <item x="1474"/>
        <item x="5018"/>
        <item x="1531"/>
        <item x="5919"/>
        <item x="7966"/>
        <item x="979"/>
        <item x="3835"/>
        <item x="523"/>
        <item x="6778"/>
        <item x="7973"/>
        <item x="8405"/>
        <item x="3210"/>
        <item x="8510"/>
        <item x="8304"/>
        <item x="5500"/>
        <item x="6845"/>
        <item x="4733"/>
        <item x="3363"/>
        <item x="9502"/>
        <item x="9322"/>
        <item x="5339"/>
        <item x="8675"/>
        <item x="5747"/>
        <item x="3483"/>
        <item x="5142"/>
        <item x="3231"/>
        <item x="2405"/>
        <item x="3906"/>
        <item x="6556"/>
        <item x="3711"/>
        <item x="257"/>
        <item x="3343"/>
        <item x="534"/>
        <item x="4740"/>
        <item x="7074"/>
        <item x="129"/>
        <item x="1300"/>
        <item x="2879"/>
        <item x="5229"/>
        <item x="6259"/>
        <item x="4317"/>
        <item x="3580"/>
        <item x="5559"/>
        <item x="7601"/>
        <item x="5767"/>
        <item x="5958"/>
        <item x="1934"/>
        <item x="8792"/>
        <item x="8546"/>
        <item x="7548"/>
        <item x="9955"/>
        <item x="4615"/>
        <item x="8188"/>
        <item x="8008"/>
        <item x="3255"/>
        <item x="6318"/>
        <item x="6398"/>
        <item x="9192"/>
        <item x="43"/>
        <item x="4221"/>
        <item x="8983"/>
        <item x="646"/>
        <item x="5167"/>
        <item x="2277"/>
        <item x="8452"/>
        <item x="6577"/>
        <item x="6732"/>
        <item x="3717"/>
        <item x="9693"/>
        <item x="2721"/>
        <item x="3342"/>
        <item x="6755"/>
        <item x="6596"/>
        <item x="6239"/>
        <item x="8982"/>
        <item x="7320"/>
        <item x="1145"/>
        <item x="4852"/>
        <item x="7771"/>
        <item x="1612"/>
        <item x="4261"/>
        <item x="9077"/>
        <item x="1988"/>
        <item x="8526"/>
        <item x="3974"/>
        <item x="378"/>
        <item x="110"/>
        <item x="8924"/>
        <item x="8528"/>
        <item x="2186"/>
        <item x="8946"/>
        <item x="9702"/>
        <item x="6252"/>
        <item x="584"/>
        <item x="5249"/>
        <item x="8876"/>
        <item x="8123"/>
        <item x="2285"/>
        <item x="5072"/>
        <item x="2322"/>
        <item x="5191"/>
        <item x="6019"/>
        <item x="9354"/>
        <item x="7875"/>
        <item x="8020"/>
        <item x="1571"/>
        <item x="3093"/>
        <item x="6021"/>
        <item x="6913"/>
        <item x="2713"/>
        <item x="7540"/>
        <item x="9882"/>
        <item x="1228"/>
        <item x="7703"/>
        <item x="7000"/>
        <item x="9845"/>
        <item x="3214"/>
        <item x="3302"/>
        <item x="8619"/>
        <item x="7080"/>
        <item x="2496"/>
        <item x="4023"/>
        <item x="298"/>
        <item x="4042"/>
        <item x="9009"/>
        <item x="7701"/>
        <item x="3013"/>
        <item x="807"/>
        <item x="8222"/>
        <item x="2561"/>
        <item x="6433"/>
        <item x="9488"/>
        <item x="3868"/>
        <item x="439"/>
        <item x="140"/>
        <item x="2901"/>
        <item x="7768"/>
        <item x="9818"/>
        <item x="1262"/>
        <item x="3971"/>
        <item x="6405"/>
        <item x="4125"/>
        <item x="1998"/>
        <item x="5891"/>
        <item x="2701"/>
        <item x="7928"/>
        <item x="8242"/>
        <item x="1473"/>
        <item x="5581"/>
        <item x="7633"/>
        <item x="1945"/>
        <item x="3802"/>
        <item x="1970"/>
        <item x="4702"/>
        <item x="9387"/>
        <item x="549"/>
        <item x="1457"/>
        <item x="2830"/>
        <item x="8971"/>
        <item x="3940"/>
        <item x="6675"/>
        <item x="5992"/>
        <item x="4747"/>
        <item x="1268"/>
        <item x="1341"/>
        <item x="527"/>
        <item x="5938"/>
        <item x="4217"/>
        <item x="1969"/>
        <item x="2593"/>
        <item x="8276"/>
        <item x="3191"/>
        <item x="809"/>
        <item x="4063"/>
        <item x="3680"/>
        <item x="6054"/>
        <item x="5653"/>
        <item x="6571"/>
        <item x="9758"/>
        <item x="8525"/>
        <item x="3989"/>
        <item x="5511"/>
        <item x="323"/>
        <item x="7293"/>
        <item x="4135"/>
        <item x="341"/>
        <item x="4631"/>
        <item x="9953"/>
        <item x="7322"/>
        <item x="1217"/>
        <item x="6796"/>
        <item x="4813"/>
        <item x="5453"/>
        <item x="4259"/>
        <item x="521"/>
        <item x="2928"/>
        <item x="515"/>
        <item x="7994"/>
        <item x="588"/>
        <item x="7357"/>
        <item x="9713"/>
        <item x="2022"/>
        <item x="3484"/>
        <item x="1861"/>
        <item x="5896"/>
        <item x="4066"/>
        <item x="7819"/>
        <item x="6468"/>
        <item x="8670"/>
        <item x="6148"/>
        <item x="5804"/>
        <item x="4054"/>
        <item x="8055"/>
        <item x="4826"/>
        <item x="9311"/>
        <item x="6967"/>
        <item x="6308"/>
        <item x="6964"/>
        <item x="2368"/>
        <item x="1159"/>
        <item x="5640"/>
        <item x="6777"/>
        <item x="6171"/>
        <item x="2443"/>
        <item x="6185"/>
        <item x="2185"/>
        <item x="6636"/>
        <item x="4109"/>
        <item x="3409"/>
        <item x="8414"/>
        <item x="9768"/>
        <item x="5639"/>
        <item x="2490"/>
        <item x="2651"/>
        <item x="6628"/>
        <item x="3809"/>
        <item x="4692"/>
        <item x="5280"/>
        <item x="5881"/>
        <item x="1586"/>
        <item x="8704"/>
        <item x="7906"/>
        <item x="869"/>
        <item x="3578"/>
        <item x="1620"/>
        <item x="879"/>
        <item x="1913"/>
        <item x="3208"/>
        <item x="7454"/>
        <item x="6604"/>
        <item x="5127"/>
        <item x="2932"/>
        <item x="8378"/>
        <item x="7838"/>
        <item x="7363"/>
        <item x="624"/>
        <item x="1904"/>
        <item x="3428"/>
        <item x="4599"/>
        <item x="9065"/>
        <item x="8692"/>
        <item x="1767"/>
        <item x="4990"/>
        <item x="8375"/>
        <item x="2241"/>
        <item x="3103"/>
        <item x="8256"/>
        <item x="9522"/>
        <item x="5484"/>
        <item x="2229"/>
        <item x="2164"/>
        <item x="4557"/>
        <item x="3105"/>
        <item x="8329"/>
        <item x="4294"/>
        <item x="633"/>
        <item x="7849"/>
        <item x="5114"/>
        <item x="7752"/>
        <item x="2006"/>
        <item x="7011"/>
        <item x="2369"/>
        <item x="9718"/>
        <item x="223"/>
        <item x="1755"/>
        <item x="6180"/>
        <item x="4452"/>
        <item x="1235"/>
        <item x="448"/>
        <item x="4888"/>
        <item x="7466"/>
        <item x="5077"/>
        <item x="2296"/>
        <item x="4742"/>
        <item x="4307"/>
        <item x="2211"/>
        <item x="9817"/>
        <item x="180"/>
        <item x="1387"/>
        <item x="2437"/>
        <item x="603"/>
        <item x="3673"/>
        <item x="7602"/>
        <item x="9686"/>
        <item x="2614"/>
        <item x="6464"/>
        <item x="2252"/>
        <item x="7233"/>
        <item x="4768"/>
        <item x="1167"/>
        <item x="453"/>
        <item x="732"/>
        <item x="4057"/>
        <item x="9258"/>
        <item x="8244"/>
        <item x="2234"/>
        <item x="4409"/>
        <item x="2140"/>
        <item x="6386"/>
        <item x="2824"/>
        <item x="4238"/>
        <item x="5250"/>
        <item x="2625"/>
        <item x="7385"/>
        <item x="8425"/>
        <item x="5687"/>
        <item x="8097"/>
        <item x="9409"/>
        <item x="8541"/>
        <item x="8678"/>
        <item x="1776"/>
        <item x="5592"/>
        <item x="3161"/>
        <item x="4471"/>
        <item x="6558"/>
        <item x="3300"/>
        <item x="3199"/>
        <item x="9186"/>
        <item x="7212"/>
        <item x="2735"/>
        <item x="7946"/>
        <item x="1966"/>
        <item x="8383"/>
        <item x="2148"/>
        <item x="7256"/>
        <item x="7511"/>
        <item x="9214"/>
        <item x="5692"/>
        <item x="1865"/>
        <item x="2101"/>
        <item x="3895"/>
        <item x="4390"/>
        <item x="8623"/>
        <item x="7935"/>
        <item x="7109"/>
        <item x="8337"/>
        <item x="6106"/>
        <item x="7352"/>
        <item x="6157"/>
        <item x="4060"/>
        <item x="9717"/>
        <item x="569"/>
        <item x="3997"/>
        <item x="7387"/>
        <item x="1781"/>
        <item x="6254"/>
        <item x="2854"/>
        <item x="34"/>
        <item x="7280"/>
        <item x="7339"/>
        <item x="8156"/>
        <item x="9520"/>
        <item x="7108"/>
        <item x="2711"/>
        <item x="6257"/>
        <item x="3966"/>
        <item x="7850"/>
        <item x="6149"/>
        <item x="1795"/>
        <item x="4500"/>
        <item x="6819"/>
        <item x="2662"/>
        <item x="8956"/>
        <item x="5203"/>
        <item x="8003"/>
        <item x="5681"/>
        <item x="8291"/>
        <item x="2109"/>
        <item x="414"/>
        <item x="8851"/>
        <item x="5227"/>
        <item x="6970"/>
        <item x="9042"/>
        <item x="5042"/>
        <item x="1601"/>
        <item x="1660"/>
        <item x="3786"/>
        <item x="3425"/>
        <item x="6328"/>
        <item x="1668"/>
        <item x="263"/>
        <item x="8934"/>
        <item x="8481"/>
        <item x="7791"/>
        <item x="9218"/>
        <item x="5690"/>
        <item x="9923"/>
        <item x="7002"/>
        <item x="1542"/>
        <item x="2264"/>
        <item x="3700"/>
        <item x="8336"/>
        <item x="4207"/>
        <item x="1129"/>
        <item x="4252"/>
        <item x="9597"/>
        <item x="4844"/>
        <item x="3218"/>
        <item x="3814"/>
        <item x="4582"/>
        <item x="3608"/>
        <item x="8476"/>
        <item x="2194"/>
        <item x="480"/>
        <item x="683"/>
        <item x="6487"/>
        <item x="578"/>
        <item x="2180"/>
        <item x="4133"/>
        <item x="6127"/>
        <item x="3207"/>
        <item x="9613"/>
        <item x="6118"/>
        <item x="9956"/>
        <item x="934"/>
        <item x="84"/>
        <item x="3293"/>
        <item x="6996"/>
        <item x="5710"/>
        <item x="7084"/>
        <item x="3532"/>
        <item x="7800"/>
        <item x="209"/>
        <item x="1019"/>
        <item x="1640"/>
        <item x="258"/>
        <item x="3520"/>
        <item x="4215"/>
        <item x="7054"/>
        <item x="6371"/>
        <item x="7198"/>
        <item x="6502"/>
        <item x="2949"/>
        <item x="673"/>
        <item x="8518"/>
        <item x="9203"/>
        <item x="4459"/>
        <item x="5304"/>
        <item x="4487"/>
        <item x="9639"/>
        <item x="8087"/>
        <item x="4724"/>
        <item x="9608"/>
        <item x="2340"/>
        <item x="2727"/>
        <item x="4785"/>
        <item x="171"/>
        <item x="3867"/>
        <item x="1052"/>
        <item x="3192"/>
        <item x="7533"/>
        <item x="8410"/>
        <item x="5898"/>
        <item x="3281"/>
        <item x="4545"/>
        <item x="9982"/>
        <item x="9553"/>
        <item x="4359"/>
        <item x="4900"/>
        <item x="5456"/>
        <item x="8655"/>
        <item x="848"/>
        <item x="4340"/>
        <item x="7281"/>
        <item x="224"/>
        <item x="2810"/>
        <item x="2020"/>
        <item x="8347"/>
        <item x="6260"/>
        <item x="2833"/>
        <item x="4281"/>
        <item x="4645"/>
        <item x="8935"/>
        <item x="1573"/>
        <item x="7004"/>
        <item x="6564"/>
        <item x="321"/>
        <item x="2414"/>
        <item x="6350"/>
        <item x="2314"/>
        <item x="2104"/>
        <item x="6689"/>
        <item x="4090"/>
        <item x="5161"/>
        <item x="2445"/>
        <item x="4076"/>
        <item x="7162"/>
        <item x="2866"/>
        <item x="8428"/>
        <item x="9324"/>
        <item x="3731"/>
        <item x="4195"/>
        <item x="4320"/>
        <item x="1338"/>
        <item x="8417"/>
        <item x="8865"/>
        <item x="1740"/>
        <item x="3923"/>
        <item x="1312"/>
        <item x="5616"/>
        <item x="4314"/>
        <item x="197"/>
        <item x="896"/>
        <item x="4078"/>
        <item x="4161"/>
        <item x="9745"/>
        <item x="4377"/>
        <item x="4290"/>
        <item x="3478"/>
        <item x="1754"/>
        <item x="7047"/>
        <item x="4725"/>
        <item x="6875"/>
        <item x="360"/>
        <item x="9614"/>
        <item x="3848"/>
        <item x="5797"/>
        <item x="7248"/>
        <item x="6227"/>
        <item x="1121"/>
        <item x="5301"/>
        <item x="4431"/>
        <item x="4121"/>
        <item x="7053"/>
        <item x="2776"/>
        <item x="9839"/>
        <item x="8744"/>
        <item x="6319"/>
        <item x="5430"/>
        <item x="4082"/>
        <item x="1022"/>
        <item x="4801"/>
        <item x="2396"/>
        <item x="7826"/>
        <item x="3358"/>
        <item x="390"/>
        <item x="236"/>
        <item x="1161"/>
        <item x="4867"/>
        <item x="8987"/>
        <item x="5466"/>
        <item x="1715"/>
        <item x="416"/>
        <item x="1515"/>
        <item x="8938"/>
        <item x="644"/>
        <item x="2049"/>
        <item x="6933"/>
        <item x="1989"/>
        <item x="6326"/>
        <item x="3719"/>
        <item x="3767"/>
        <item x="3022"/>
        <item x="853"/>
        <item x="5199"/>
        <item x="265"/>
        <item x="6275"/>
        <item x="4451"/>
        <item x="5969"/>
        <item x="8002"/>
        <item x="4577"/>
        <item x="6647"/>
        <item x="2748"/>
        <item x="8338"/>
        <item x="5930"/>
        <item x="9654"/>
        <item x="3800"/>
        <item x="731"/>
        <item x="9609"/>
        <item x="5159"/>
        <item x="5533"/>
        <item x="7010"/>
        <item x="2683"/>
        <item x="6236"/>
        <item x="5763"/>
        <item x="8951"/>
        <item x="327"/>
        <item x="6510"/>
        <item x="6175"/>
        <item x="1370"/>
        <item x="6600"/>
        <item x="5126"/>
        <item x="4096"/>
        <item x="7491"/>
        <item x="9284"/>
        <item x="5103"/>
        <item x="1958"/>
        <item x="3780"/>
        <item x="9479"/>
        <item x="7114"/>
        <item x="5009"/>
        <item x="7343"/>
        <item x="6852"/>
        <item x="6068"/>
        <item x="2912"/>
        <item x="5753"/>
        <item x="7927"/>
        <item x="2556"/>
        <item x="9300"/>
        <item x="2671"/>
        <item x="4160"/>
        <item x="7528"/>
        <item x="8844"/>
        <item x="8886"/>
        <item x="9901"/>
        <item x="1380"/>
        <item x="1315"/>
        <item x="5595"/>
        <item x="7561"/>
        <item x="3243"/>
        <item x="6428"/>
        <item x="380"/>
        <item x="8190"/>
        <item x="204"/>
        <item x="963"/>
        <item x="8173"/>
        <item x="2477"/>
        <item x="3648"/>
        <item x="3779"/>
        <item x="1893"/>
        <item x="4791"/>
        <item x="857"/>
        <item x="2425"/>
        <item x="3624"/>
        <item x="2990"/>
        <item x="986"/>
        <item x="5554"/>
        <item x="8594"/>
        <item x="5050"/>
        <item x="8042"/>
        <item x="7388"/>
        <item x="6993"/>
        <item x="2371"/>
        <item x="9100"/>
        <item x="2692"/>
        <item x="4302"/>
        <item x="3969"/>
        <item x="1762"/>
        <item x="5442"/>
        <item x="1663"/>
        <item x="4319"/>
        <item x="7215"/>
        <item x="2407"/>
        <item x="7166"/>
        <item x="6493"/>
        <item x="6709"/>
        <item x="8652"/>
        <item x="8976"/>
        <item x="5765"/>
        <item x="8643"/>
        <item x="7492"/>
        <item x="2074"/>
        <item x="2767"/>
        <item x="8978"/>
        <item x="1849"/>
        <item x="4859"/>
        <item x="6079"/>
        <item x="399"/>
        <item x="1034"/>
        <item x="4632"/>
        <item x="5357"/>
        <item x="4957"/>
        <item x="1396"/>
        <item x="4253"/>
        <item x="6356"/>
        <item x="2571"/>
        <item x="7912"/>
        <item x="7765"/>
        <item x="2848"/>
        <item x="2600"/>
        <item x="3267"/>
        <item x="1294"/>
        <item x="1031"/>
        <item x="1718"/>
        <item x="2925"/>
        <item x="2361"/>
        <item x="2792"/>
        <item x="5850"/>
        <item x="2297"/>
        <item x="1065"/>
        <item x="1079"/>
        <item x="1946"/>
        <item x="9391"/>
        <item x="9495"/>
        <item x="7113"/>
        <item x="3686"/>
        <item x="9957"/>
        <item x="7632"/>
        <item x="5641"/>
        <item x="21"/>
        <item x="3560"/>
        <item x="466"/>
        <item x="3414"/>
        <item x="6916"/>
        <item x="8436"/>
        <item x="5715"/>
        <item x="4192"/>
        <item x="2799"/>
        <item x="2147"/>
        <item x="4399"/>
        <item x="4360"/>
        <item x="8330"/>
        <item x="6301"/>
        <item x="7331"/>
        <item x="1507"/>
        <item x="5383"/>
        <item x="4872"/>
        <item x="5208"/>
        <item x="9453"/>
        <item x="1251"/>
        <item x="2766"/>
        <item x="3550"/>
        <item x="4893"/>
        <item x="6413"/>
        <item x="3344"/>
        <item x="7711"/>
        <item x="5272"/>
        <item x="159"/>
        <item x="4978"/>
        <item x="6599"/>
        <item x="7197"/>
        <item x="484"/>
        <item x="1987"/>
        <item x="7389"/>
        <item x="9760"/>
        <item x="3264"/>
        <item x="4270"/>
        <item x="8984"/>
        <item x="9031"/>
        <item x="4139"/>
        <item x="5358"/>
        <item x="8717"/>
        <item x="4059"/>
        <item x="6831"/>
        <item x="9355"/>
        <item x="3048"/>
        <item x="7094"/>
        <item x="560"/>
        <item x="5630"/>
        <item x="6307"/>
        <item x="8626"/>
        <item x="1608"/>
        <item x="1414"/>
        <item x="6134"/>
        <item x="3594"/>
        <item x="292"/>
        <item x="1241"/>
        <item x="9109"/>
        <item x="1761"/>
        <item x="1807"/>
        <item x="7900"/>
        <item x="1340"/>
        <item x="6249"/>
        <item x="9647"/>
        <item x="5840"/>
        <item x="9860"/>
        <item x="3268"/>
        <item x="2557"/>
        <item x="8355"/>
        <item x="2279"/>
        <item x="8301"/>
        <item x="9668"/>
        <item x="4710"/>
        <item x="3355"/>
        <item x="9035"/>
        <item x="671"/>
        <item x="2176"/>
        <item x="166"/>
        <item x="4445"/>
        <item x="6972"/>
        <item x="5305"/>
        <item x="4100"/>
        <item x="9132"/>
        <item x="3877"/>
        <item x="3147"/>
        <item x="4858"/>
        <item x="5491"/>
        <item x="6003"/>
        <item x="943"/>
        <item x="7182"/>
        <item x="7770"/>
        <item x="9217"/>
        <item x="1753"/>
        <item x="45"/>
        <item x="4166"/>
        <item x="2064"/>
        <item x="6362"/>
        <item x="5766"/>
        <item x="6347"/>
        <item x="3882"/>
        <item x="8968"/>
        <item x="1004"/>
        <item x="7620"/>
        <item x="1423"/>
        <item x="795"/>
        <item x="9889"/>
        <item x="8367"/>
        <item x="790"/>
        <item x="8532"/>
        <item x="5241"/>
        <item x="2117"/>
        <item x="9840"/>
        <item x="2543"/>
        <item x="6202"/>
        <item x="6414"/>
        <item x="7643"/>
        <item x="553"/>
        <item x="5292"/>
        <item x="8819"/>
        <item x="9744"/>
        <item x="7833"/>
        <item x="444"/>
        <item x="6165"/>
        <item x="511"/>
        <item x="8491"/>
        <item x="9047"/>
        <item x="3544"/>
        <item x="700"/>
        <item x="813"/>
        <item x="54"/>
        <item x="7823"/>
        <item x="695"/>
        <item x="7443"/>
        <item x="6895"/>
        <item x="9563"/>
        <item x="9655"/>
        <item x="9871"/>
        <item x="5477"/>
        <item x="6450"/>
        <item x="554"/>
        <item x="8720"/>
        <item x="6306"/>
        <item x="3829"/>
        <item x="5536"/>
        <item x="8374"/>
        <item x="4355"/>
        <item x="1606"/>
        <item x="6585"/>
        <item x="3768"/>
        <item x="4114"/>
        <item x="7355"/>
        <item x="3114"/>
        <item x="6904"/>
        <item x="8211"/>
        <item x="2155"/>
        <item x="6820"/>
        <item x="7624"/>
        <item x="9305"/>
        <item x="4019"/>
        <item x="9193"/>
        <item x="3763"/>
        <item x="7101"/>
        <item x="4104"/>
        <item x="4548"/>
        <item x="4235"/>
        <item x="4704"/>
        <item x="3432"/>
        <item x="8339"/>
        <item x="6548"/>
        <item x="3917"/>
        <item x="8941"/>
        <item x="3701"/>
        <item x="8616"/>
        <item x="3287"/>
        <item x="728"/>
        <item x="8086"/>
        <item x="1028"/>
        <item x="1959"/>
        <item x="7706"/>
        <item x="9623"/>
        <item x="3635"/>
        <item x="3706"/>
        <item x="6871"/>
        <item x="8582"/>
        <item x="1248"/>
        <item x="7986"/>
        <item x="4130"/>
        <item x="8117"/>
        <item x="5537"/>
        <item x="5635"/>
        <item x="8585"/>
        <item x="4415"/>
        <item x="8554"/>
        <item x="5884"/>
        <item x="1316"/>
        <item x="3743"/>
        <item x="1030"/>
        <item x="1808"/>
        <item x="2070"/>
        <item x="9624"/>
        <item x="600"/>
        <item x="5548"/>
        <item x="989"/>
        <item x="6951"/>
        <item x="6888"/>
        <item x="7766"/>
        <item x="5822"/>
        <item x="3986"/>
        <item x="1099"/>
        <item x="9676"/>
        <item x="9739"/>
        <item x="7945"/>
        <item x="1513"/>
        <item x="2649"/>
        <item x="9897"/>
        <item x="6475"/>
        <item x="2902"/>
        <item x="7887"/>
        <item x="1478"/>
        <item x="5069"/>
        <item x="4829"/>
        <item x="5360"/>
        <item x="3009"/>
        <item x="322"/>
        <item x="7786"/>
        <item x="1096"/>
        <item x="1584"/>
        <item x="176"/>
        <item x="3043"/>
        <item x="7095"/>
        <item x="8334"/>
        <item x="3049"/>
        <item x="6402"/>
        <item x="3812"/>
        <item x="2950"/>
        <item x="23"/>
        <item x="8509"/>
        <item x="9712"/>
        <item x="1434"/>
        <item x="76"/>
        <item x="7972"/>
        <item x="3950"/>
        <item x="3387"/>
        <item x="8228"/>
        <item x="7134"/>
        <item x="7271"/>
        <item x="1646"/>
        <item x="5516"/>
        <item x="4325"/>
        <item x="5495"/>
        <item x="42"/>
        <item x="9187"/>
        <item x="4604"/>
        <item x="4585"/>
        <item x="7158"/>
        <item x="5154"/>
        <item x="5573"/>
        <item x="2150"/>
        <item x="6716"/>
        <item x="2431"/>
        <item x="8803"/>
        <item x="2174"/>
        <item x="4633"/>
        <item x="2851"/>
        <item x="3590"/>
        <item x="6559"/>
        <item x="3600"/>
        <item x="7056"/>
        <item x="7603"/>
        <item x="838"/>
        <item x="1574"/>
        <item x="7463"/>
        <item x="8561"/>
        <item x="3236"/>
        <item x="5086"/>
        <item x="7782"/>
        <item x="7082"/>
        <item x="5452"/>
        <item x="3831"/>
        <item x="6243"/>
        <item x="1847"/>
        <item x="6001"/>
        <item x="929"/>
        <item x="5966"/>
        <item x="5626"/>
        <item x="575"/>
        <item x="7207"/>
        <item x="6012"/>
        <item x="629"/>
        <item x="5839"/>
        <item x="6768"/>
        <item x="8358"/>
        <item x="8082"/>
        <item x="6632"/>
        <item x="8067"/>
        <item x="3341"/>
        <item x="6703"/>
        <item x="1253"/>
        <item x="6396"/>
        <item x="3299"/>
        <item x="2102"/>
        <item x="3037"/>
        <item x="7173"/>
        <item x="3396"/>
        <item x="9560"/>
        <item x="5443"/>
        <item x="3586"/>
        <item x="3421"/>
        <item x="7224"/>
        <item x="1165"/>
        <item x="1947"/>
        <item x="5660"/>
        <item x="7127"/>
        <item x="5914"/>
        <item x="7995"/>
        <item x="4836"/>
        <item x="9458"/>
        <item x="6683"/>
        <item x="4473"/>
        <item x="3127"/>
        <item x="5646"/>
        <item x="5979"/>
        <item x="8036"/>
        <item x="4146"/>
        <item x="254"/>
        <item x="640"/>
        <item x="9554"/>
        <item x="8203"/>
        <item x="404"/>
        <item x="3482"/>
        <item x="6154"/>
        <item x="5518"/>
        <item x="1388"/>
        <item x="764"/>
        <item x="7279"/>
        <item x="7067"/>
        <item x="2954"/>
        <item x="9333"/>
        <item x="5605"/>
        <item x="6089"/>
        <item x="8962"/>
        <item x="7272"/>
        <item x="4853"/>
        <item x="1710"/>
        <item x="1815"/>
        <item x="9451"/>
        <item x="424"/>
        <item x="3547"/>
        <item x="1032"/>
        <item x="227"/>
        <item x="5067"/>
        <item x="7936"/>
        <item x="7969"/>
        <item x="6917"/>
        <item x="8878"/>
        <item x="3229"/>
        <item x="432"/>
        <item x="5445"/>
        <item x="8501"/>
        <item x="1978"/>
        <item x="7393"/>
        <item x="6618"/>
        <item x="1345"/>
        <item x="5826"/>
        <item x="7296"/>
        <item x="6638"/>
        <item x="4443"/>
        <item x="8144"/>
        <item x="2110"/>
        <item x="5447"/>
        <item x="6999"/>
        <item x="2420"/>
        <item x="3096"/>
        <item x="3101"/>
        <item x="9173"/>
        <item x="81"/>
        <item x="663"/>
        <item x="4706"/>
        <item x="5327"/>
        <item x="7537"/>
        <item x="3112"/>
        <item x="9812"/>
        <item x="8977"/>
        <item x="3263"/>
        <item x="5547"/>
        <item x="2765"/>
        <item x="6467"/>
        <item x="2358"/>
        <item x="6388"/>
        <item x="5140"/>
        <item x="4486"/>
        <item x="1889"/>
        <item x="337"/>
        <item x="4077"/>
        <item x="4726"/>
        <item x="5035"/>
        <item x="1917"/>
        <item x="3383"/>
        <item x="9709"/>
        <item x="8254"/>
        <item x="2397"/>
        <item x="6270"/>
        <item x="418"/>
        <item x="9620"/>
        <item x="1722"/>
        <item x="7406"/>
        <item x="7481"/>
        <item x="9830"/>
        <item x="4058"/>
        <item x="9343"/>
        <item x="6241"/>
        <item x="533"/>
        <item x="4293"/>
        <item x="5791"/>
        <item x="6421"/>
        <item x="6797"/>
        <item x="8213"/>
        <item x="7915"/>
        <item x="3124"/>
        <item x="9276"/>
        <item x="7230"/>
        <item x="819"/>
        <item x="8353"/>
        <item x="5590"/>
        <item x="9922"/>
        <item x="2023"/>
        <item x="1304"/>
        <item x="62"/>
        <item x="2699"/>
        <item x="251"/>
        <item x="6983"/>
        <item x="7249"/>
        <item x="9232"/>
        <item x="4526"/>
        <item x="1354"/>
        <item x="6065"/>
        <item x="2895"/>
        <item x="6234"/>
        <item x="5877"/>
        <item x="4945"/>
        <item x="2591"/>
        <item x="4112"/>
        <item x="9182"/>
        <item x="1325"/>
        <item x="6095"/>
        <item x="2961"/>
        <item x="6274"/>
        <item x="8496"/>
        <item x="2922"/>
        <item x="886"/>
        <item x="6698"/>
        <item x="7575"/>
        <item x="2857"/>
        <item x="4209"/>
        <item x="2947"/>
        <item x="7413"/>
        <item x="5704"/>
        <item x="5869"/>
        <item x="3953"/>
        <item x="9842"/>
        <item x="6295"/>
        <item x="127"/>
        <item x="2772"/>
        <item x="785"/>
        <item x="6176"/>
        <item x="6961"/>
        <item x="9781"/>
        <item x="6525"/>
        <item x="1403"/>
        <item x="135"/>
        <item x="7144"/>
        <item x="6719"/>
        <item x="3413"/>
        <item x="4690"/>
        <item x="8786"/>
        <item x="9106"/>
        <item x="222"/>
        <item x="1279"/>
        <item x="2221"/>
        <item x="9965"/>
        <item x="1289"/>
        <item x="5846"/>
        <item x="8973"/>
        <item x="2316"/>
        <item x="5558"/>
        <item x="3381"/>
        <item x="2634"/>
        <item x="1837"/>
        <item x="5395"/>
        <item x="1163"/>
        <item x="1491"/>
        <item x="4674"/>
        <item x="6197"/>
        <item x="6544"/>
        <item x="6351"/>
        <item x="3481"/>
        <item x="4035"/>
        <item x="1582"/>
        <item x="2915"/>
        <item x="1868"/>
        <item x="758"/>
        <item x="4089"/>
        <item x="4031"/>
        <item x="3713"/>
        <item x="6151"/>
        <item x="1216"/>
        <item x="8449"/>
        <item x="514"/>
        <item x="2745"/>
        <item x="6380"/>
        <item x="4234"/>
        <item x="8751"/>
        <item x="4730"/>
        <item x="9130"/>
        <item x="7581"/>
        <item x="6658"/>
        <item x="4805"/>
        <item x="7909"/>
        <item x="8836"/>
        <item x="4369"/>
        <item x="5607"/>
        <item x="694"/>
        <item x="8997"/>
        <item x="4843"/>
        <item x="4036"/>
        <item x="4300"/>
        <item x="119"/>
        <item x="5432"/>
        <item x="2197"/>
        <item x="677"/>
        <item x="7452"/>
        <item x="1943"/>
        <item x="5187"/>
        <item x="4895"/>
        <item x="1184"/>
        <item x="3204"/>
        <item x="3720"/>
        <item x="727"/>
        <item x="8644"/>
        <item x="4171"/>
        <item x="3995"/>
        <item x="5588"/>
        <item x="1774"/>
        <item x="6848"/>
        <item x="5737"/>
        <item x="8821"/>
        <item x="160"/>
        <item x="4625"/>
        <item x="6078"/>
        <item x="2758"/>
        <item x="5980"/>
        <item x="3509"/>
        <item x="4832"/>
        <item x="104"/>
        <item x="7410"/>
        <item x="612"/>
        <item x="1471"/>
        <item x="1899"/>
        <item x="409"/>
        <item x="4929"/>
        <item x="1949"/>
        <item x="6102"/>
        <item x="776"/>
        <item x="5947"/>
        <item x="2124"/>
        <item x="5501"/>
        <item x="1234"/>
        <item x="657"/>
        <item x="8705"/>
        <item x="7314"/>
        <item x="7953"/>
        <item x="7395"/>
        <item x="5045"/>
        <item x="3170"/>
        <item x="7436"/>
        <item x="7592"/>
        <item x="8661"/>
        <item x="3055"/>
        <item x="6832"/>
        <item x="3650"/>
        <item x="1236"/>
        <item x="4276"/>
        <item x="2737"/>
        <item x="4280"/>
        <item x="4025"/>
        <item x="7486"/>
        <item x="6629"/>
        <item x="2257"/>
        <item x="3222"/>
        <item x="474"/>
        <item x="7769"/>
        <item x="4549"/>
        <item x="3639"/>
        <item x="9243"/>
        <item x="5324"/>
        <item x="2076"/>
        <item x="4260"/>
        <item x="2143"/>
        <item x="8737"/>
        <item x="4349"/>
        <item x="3353"/>
        <item x="419"/>
        <item x="304"/>
        <item x="5939"/>
        <item x="2271"/>
        <item x="9658"/>
        <item x="2803"/>
        <item x="90"/>
        <item x="3855"/>
        <item x="2511"/>
        <item x="4914"/>
        <item x="9174"/>
        <item x="6244"/>
        <item x="6813"/>
        <item x="3408"/>
        <item x="7634"/>
        <item x="3980"/>
        <item x="1563"/>
        <item x="3892"/>
        <item x="4462"/>
        <item x="7919"/>
        <item x="3992"/>
        <item x="1320"/>
        <item x="1745"/>
        <item x="8157"/>
        <item x="6142"/>
        <item x="961"/>
        <item x="1935"/>
        <item x="1394"/>
        <item x="9568"/>
        <item x="8164"/>
        <item x="827"/>
        <item x="1704"/>
        <item x="1397"/>
        <item x="4208"/>
        <item x="9061"/>
        <item x="3866"/>
        <item x="6278"/>
        <item x="9237"/>
        <item x="2330"/>
        <item x="1029"/>
        <item x="2402"/>
        <item x="4346"/>
        <item x="6240"/>
        <item x="7384"/>
        <item x="4239"/>
        <item x="2050"/>
        <item x="2436"/>
        <item x="7076"/>
        <item x="2343"/>
        <item x="1645"/>
        <item x="563"/>
        <item x="5905"/>
        <item x="3736"/>
        <item x="3762"/>
        <item x="2238"/>
        <item x="4056"/>
        <item x="7240"/>
        <item x="5247"/>
        <item x="1110"/>
        <item x="3194"/>
        <item x="9177"/>
        <item x="3697"/>
        <item x="7705"/>
        <item x="2153"/>
        <item x="7403"/>
        <item x="4102"/>
        <item x="8483"/>
        <item x="7954"/>
        <item x="1130"/>
        <item x="6823"/>
        <item x="6560"/>
        <item x="7295"/>
        <item x="2159"/>
        <item x="965"/>
        <item x="2672"/>
        <item x="9094"/>
        <item x="491"/>
        <item x="8204"/>
        <item x="8562"/>
        <item x="4472"/>
        <item x="4279"/>
        <item x="4770"/>
        <item x="9699"/>
        <item x="8523"/>
        <item x="2351"/>
        <item x="3741"/>
        <item x="4309"/>
        <item x="6292"/>
        <item x="47"/>
        <item x="5340"/>
        <item x="5519"/>
        <item x="5788"/>
        <item x="5999"/>
        <item x="2962"/>
        <item x="6454"/>
        <item x="2653"/>
        <item x="8080"/>
        <item x="7572"/>
        <item x="1496"/>
        <item x="5809"/>
        <item x="8364"/>
        <item x="4511"/>
        <item x="4269"/>
        <item x="6974"/>
        <item x="7244"/>
        <item x="7560"/>
        <item x="2968"/>
        <item x="9121"/>
        <item x="552"/>
        <item x="9664"/>
        <item x="610"/>
        <item x="1302"/>
        <item x="5138"/>
        <item x="9779"/>
        <item x="1371"/>
        <item x="494"/>
        <item x="8909"/>
        <item x="9403"/>
        <item x="3759"/>
        <item x="7902"/>
        <item x="6721"/>
        <item x="5514"/>
        <item x="9865"/>
        <item x="1581"/>
        <item x="198"/>
        <item x="2999"/>
        <item x="4972"/>
        <item x="2725"/>
        <item x="7982"/>
        <item x="4621"/>
        <item x="6379"/>
        <item x="891"/>
        <item x="1757"/>
        <item x="26"/>
        <item x="7445"/>
        <item x="2432"/>
        <item x="7059"/>
        <item x="5865"/>
        <item x="3726"/>
        <item x="6890"/>
        <item x="4963"/>
        <item x="5487"/>
        <item x="7008"/>
        <item x="2880"/>
        <item x="8775"/>
        <item x="8656"/>
        <item x="4679"/>
        <item x="5081"/>
        <item x="2452"/>
        <item x="7727"/>
        <item x="1673"/>
        <item x="5260"/>
        <item x="6200"/>
        <item x="4865"/>
        <item x="1045"/>
        <item x="9257"/>
        <item x="4816"/>
        <item x="1025"/>
        <item x="7009"/>
        <item x="781"/>
        <item x="4573"/>
        <item x="2893"/>
        <item x="3589"/>
        <item x="88"/>
        <item x="2115"/>
        <item x="441"/>
        <item x="3770"/>
        <item x="8060"/>
        <item x="8597"/>
        <item x="1285"/>
        <item x="443"/>
        <item x="8167"/>
        <item x="2753"/>
        <item x="3275"/>
        <item x="1433"/>
        <item x="3232"/>
        <item x="1139"/>
        <item x="5983"/>
        <item x="8433"/>
        <item x="1288"/>
        <item x="1280"/>
        <item x="3330"/>
        <item x="9787"/>
        <item x="3327"/>
        <item x="733"/>
        <item x="6538"/>
        <item x="4091"/>
        <item x="8422"/>
        <item x="3035"/>
        <item x="7553"/>
        <item x="8274"/>
        <item x="9891"/>
        <item x="3846"/>
        <item x="7695"/>
        <item x="9580"/>
        <item x="3976"/>
        <item x="2105"/>
        <item x="2850"/>
        <item x="3175"/>
        <item x="4505"/>
        <item x="3629"/>
        <item x="4376"/>
        <item x="6160"/>
        <item x="1875"/>
        <item x="1756"/>
        <item x="2324"/>
        <item x="8348"/>
        <item x="4321"/>
        <item x="5030"/>
        <item x="8947"/>
        <item x="954"/>
        <item x="962"/>
        <item x="9573"/>
        <item x="6477"/>
        <item x="3565"/>
        <item x="3978"/>
        <item x="4590"/>
        <item x="2537"/>
        <item x="7689"/>
        <item x="5716"/>
        <item x="374"/>
        <item x="8668"/>
        <item x="8613"/>
        <item x="5267"/>
        <item x="8516"/>
        <item x="2597"/>
        <item x="719"/>
        <item x="8713"/>
        <item x="3628"/>
        <item x="9160"/>
        <item x="7092"/>
        <item x="1207"/>
        <item x="5493"/>
        <item x="7239"/>
        <item x="260"/>
        <item x="4658"/>
        <item x="5437"/>
        <item x="2394"/>
        <item x="8830"/>
        <item x="9711"/>
        <item x="410"/>
        <item x="1282"/>
        <item x="7645"/>
        <item x="2454"/>
        <item x="335"/>
        <item x="808"/>
        <item x="489"/>
        <item x="2430"/>
        <item x="3605"/>
        <item x="6353"/>
        <item x="3472"/>
        <item x="952"/>
        <item x="1923"/>
        <item x="3415"/>
        <item x="4894"/>
        <item x="2467"/>
        <item x="3606"/>
        <item x="8128"/>
        <item x="3498"/>
        <item x="2170"/>
        <item x="1238"/>
        <item x="5331"/>
        <item x="9572"/>
        <item x="5717"/>
        <item x="5965"/>
        <item x="6930"/>
        <item x="5488"/>
        <item x="1418"/>
        <item x="4875"/>
        <item x="2386"/>
        <item x="2245"/>
        <item x="7733"/>
        <item x="6850"/>
        <item x="6741"/>
        <item x="3000"/>
        <item x="4589"/>
        <item x="7812"/>
        <item x="8877"/>
        <item x="9439"/>
        <item x="8811"/>
        <item x="7690"/>
        <item x="7783"/>
        <item x="2156"/>
        <item x="4598"/>
        <item x="7361"/>
        <item x="768"/>
        <item x="4986"/>
        <item x="1411"/>
        <item x="4226"/>
        <item x="1410"/>
        <item x="4652"/>
        <item x="4243"/>
        <item x="9172"/>
        <item x="6620"/>
        <item x="618"/>
        <item x="3886"/>
        <item x="5441"/>
        <item x="1524"/>
        <item x="9101"/>
        <item x="5346"/>
        <item x="3235"/>
        <item x="5787"/>
        <item x="8094"/>
        <item x="545"/>
        <item x="9229"/>
        <item x="3885"/>
        <item x="3727"/>
        <item x="6382"/>
        <item x="7777"/>
        <item x="7958"/>
        <item x="6448"/>
        <item x="3708"/>
        <item x="2094"/>
        <item x="2521"/>
        <item x="1844"/>
        <item x="3787"/>
        <item x="344"/>
        <item x="1595"/>
        <item x="3003"/>
        <item x="5568"/>
        <item x="9286"/>
        <item x="220"/>
        <item x="1247"/>
        <item x="8808"/>
        <item x="4491"/>
        <item x="3817"/>
        <item x="9133"/>
        <item x="9641"/>
        <item x="2927"/>
        <item x="1391"/>
        <item x="5338"/>
        <item x="8152"/>
        <item x="2404"/>
        <item x="130"/>
        <item x="5833"/>
        <item x="4613"/>
        <item x="8488"/>
        <item x="7512"/>
        <item x="144"/>
        <item x="9589"/>
        <item x="632"/>
        <item x="9325"/>
        <item x="2806"/>
        <item x="565"/>
        <item x="815"/>
        <item x="9341"/>
        <item x="3785"/>
        <item x="5796"/>
        <item x="9421"/>
        <item x="7371"/>
        <item x="6874"/>
        <item x="6338"/>
        <item x="5598"/>
        <item x="5623"/>
        <item x="2616"/>
        <item x="3497"/>
        <item x="9853"/>
        <item x="4981"/>
        <item x="6954"/>
        <item x="9723"/>
        <item x="4240"/>
        <item x="5230"/>
        <item x="6827"/>
        <item x="6084"/>
        <item x="377"/>
        <item x="8085"/>
        <item x="7453"/>
        <item x="3511"/>
        <item x="2377"/>
        <item x="6793"/>
        <item x="6238"/>
        <item x="3611"/>
        <item x="1830"/>
        <item x="1048"/>
        <item x="6395"/>
        <item x="668"/>
        <item x="7335"/>
        <item x="924"/>
        <item x="6016"/>
        <item x="5956"/>
        <item x="3314"/>
        <item x="9944"/>
        <item x="4499"/>
        <item x="7920"/>
        <item x="6547"/>
        <item x="4833"/>
        <item x="9793"/>
        <item x="9701"/>
        <item x="8148"/>
        <item x="4617"/>
        <item x="3564"/>
        <item x="6220"/>
        <item x="9477"/>
        <item x="101"/>
        <item x="5851"/>
        <item x="4385"/>
        <item x="1827"/>
        <item x="3142"/>
        <item x="5551"/>
        <item x="8472"/>
        <item x="5874"/>
        <item x="6315"/>
        <item x="8497"/>
        <item x="1602"/>
        <item x="4295"/>
        <item x="2458"/>
        <item x="3118"/>
        <item x="7274"/>
        <item x="32"/>
        <item x="5946"/>
        <item x="1840"/>
        <item x="4718"/>
        <item x="5693"/>
        <item x="4182"/>
        <item x="689"/>
        <item x="824"/>
        <item x="9791"/>
        <item x="2077"/>
        <item x="2913"/>
        <item x="3442"/>
        <item x="8849"/>
        <item x="1093"/>
        <item x="6336"/>
        <item x="4999"/>
        <item x="6299"/>
        <item x="3724"/>
        <item x="8377"/>
        <item x="6863"/>
        <item x="5610"/>
        <item x="2465"/>
        <item x="7433"/>
        <item x="5068"/>
        <item x="9098"/>
        <item x="8066"/>
        <item x="5202"/>
        <item x="5643"/>
        <item x="8333"/>
        <item x="8816"/>
        <item x="6018"/>
        <item x="5858"/>
        <item x="4331"/>
        <item x="9592"/>
        <item x="2929"/>
        <item x="9202"/>
        <item x="1717"/>
        <item x="5016"/>
        <item x="1430"/>
        <item x="9790"/>
        <item x="346"/>
        <item x="2948"/>
        <item x="1903"/>
        <item x="1732"/>
        <item x="308"/>
        <item x="2213"/>
        <item x="548"/>
        <item x="4092"/>
        <item x="4108"/>
        <item x="376"/>
        <item x="6166"/>
        <item x="4920"/>
        <item x="8569"/>
        <item x="5757"/>
        <item x="4846"/>
        <item x="6416"/>
        <item x="5723"/>
        <item x="5782"/>
        <item x="5044"/>
        <item x="9138"/>
        <item x="4426"/>
        <item x="6092"/>
        <item x="9763"/>
        <item x="5366"/>
        <item x="39"/>
        <item x="1224"/>
        <item x="4834"/>
        <item x="8870"/>
        <item x="955"/>
        <item x="6155"/>
        <item x="4028"/>
        <item x="6422"/>
        <item x="5013"/>
        <item x="1701"/>
        <item x="2055"/>
        <item x="8864"/>
        <item x="9550"/>
        <item x="1134"/>
        <item x="949"/>
        <item x="6017"/>
        <item x="6444"/>
        <item x="1961"/>
        <item x="4603"/>
        <item x="2677"/>
        <item x="5608"/>
        <item x="7014"/>
        <item x="1493"/>
        <item x="7522"/>
        <item x="2274"/>
        <item x="1986"/>
        <item x="5392"/>
        <item x="3455"/>
        <item x="1446"/>
        <item x="6029"/>
        <item x="9043"/>
        <item x="9846"/>
        <item x="2251"/>
        <item x="8794"/>
        <item x="5017"/>
        <item x="860"/>
        <item x="3669"/>
        <item x="2087"/>
        <item x="1971"/>
        <item x="233"/>
        <item x="3319"/>
        <item x="8779"/>
        <item x="3518"/>
        <item x="4391"/>
        <item x="5745"/>
        <item x="4027"/>
        <item x="1412"/>
        <item x="7616"/>
        <item x="7932"/>
        <item x="2060"/>
        <item x="7057"/>
        <item x="4642"/>
        <item x="8332"/>
        <item x="3168"/>
        <item x="3891"/>
        <item x="6918"/>
        <item x="3794"/>
        <item x="9053"/>
        <item x="8748"/>
        <item x="9312"/>
        <item x="9600"/>
        <item x="7329"/>
        <item x="7289"/>
        <item x="4437"/>
        <item x="3504"/>
        <item x="8760"/>
        <item x="7555"/>
        <item x="9874"/>
        <item x="9767"/>
        <item x="4838"/>
        <item x="8460"/>
        <item x="2422"/>
        <item x="153"/>
        <item x="2082"/>
        <item x="2786"/>
        <item x="4776"/>
        <item x="2328"/>
        <item x="8019"/>
        <item x="4795"/>
        <item x="5388"/>
        <item x="138"/>
        <item x="7374"/>
        <item x="6324"/>
        <item x="9531"/>
        <item x="3486"/>
        <item x="9710"/>
        <item x="7556"/>
        <item x="4008"/>
        <item x="1083"/>
        <item x="9002"/>
        <item x="3388"/>
        <item x="7286"/>
        <item x="1851"/>
        <item x="379"/>
        <item x="2372"/>
        <item x="3034"/>
        <item x="2814"/>
        <item x="992"/>
        <item x="6692"/>
        <item x="7857"/>
        <item x="7321"/>
        <item x="9661"/>
        <item x="531"/>
        <item x="1306"/>
        <item x="3773"/>
        <item x="1071"/>
        <item x="789"/>
        <item x="3760"/>
        <item x="7043"/>
        <item x="877"/>
        <item x="4242"/>
        <item x="5207"/>
        <item x="4959"/>
        <item x="1059"/>
        <item x="6991"/>
        <item x="1044"/>
        <item x="977"/>
        <item x="8671"/>
        <item x="7151"/>
        <item x="6529"/>
        <item x="4739"/>
        <item x="1308"/>
        <item x="402"/>
        <item x="8633"/>
        <item x="3248"/>
        <item x="2763"/>
        <item x="7017"/>
        <item x="2849"/>
        <item x="3479"/>
        <item x="2362"/>
        <item x="4910"/>
        <item x="9464"/>
        <item x="7763"/>
        <item x="1812"/>
        <item x="9806"/>
        <item x="1421"/>
        <item x="1362"/>
        <item x="8687"/>
        <item x="8168"/>
        <item x="1788"/>
        <item x="5365"/>
        <item x="9825"/>
        <item x="7096"/>
        <item x="3219"/>
        <item x="2382"/>
        <item x="2096"/>
        <item x="8266"/>
        <item x="7438"/>
        <item x="6436"/>
        <item x="7070"/>
        <item x="9062"/>
        <item x="8589"/>
        <item x="2601"/>
        <item x="6872"/>
        <item x="7034"/>
        <item x="9510"/>
        <item x="6116"/>
        <item x="4123"/>
        <item x="2965"/>
        <item x="7627"/>
        <item x="271"/>
        <item x="6988"/>
        <item x="6310"/>
        <item x="4996"/>
        <item x="8910"/>
        <item x="2179"/>
        <item x="2214"/>
        <item x="5273"/>
        <item x="6733"/>
        <item x="9593"/>
        <item x="926"/>
        <item x="6081"/>
        <item x="1283"/>
        <item x="2710"/>
        <item x="5800"/>
        <item x="4774"/>
        <item x="5948"/>
        <item x="3775"/>
        <item x="6910"/>
        <item x="5265"/>
        <item x="4052"/>
        <item x="4147"/>
        <item x="3276"/>
        <item x="5952"/>
        <item x="3237"/>
        <item x="1775"/>
        <item x="3155"/>
        <item x="4840"/>
        <item x="7868"/>
        <item x="9292"/>
        <item x="3758"/>
        <item x="6575"/>
        <item x="8258"/>
        <item x="4605"/>
        <item x="6960"/>
        <item x="9547"/>
        <item x="286"/>
        <item x="1233"/>
        <item x="7671"/>
        <item x="2319"/>
        <item x="2892"/>
        <item x="2288"/>
        <item x="5196"/>
        <item x="9949"/>
        <item x="3857"/>
        <item x="8791"/>
        <item x="5233"/>
        <item x="7609"/>
        <item x="9747"/>
        <item x="7081"/>
        <item x="1826"/>
        <item x="8895"/>
        <item x="9993"/>
        <item x="2624"/>
        <item x="1811"/>
        <item x="5721"/>
        <item x="6147"/>
        <item x="1800"/>
        <item x="3683"/>
        <item x="4337"/>
        <item x="6752"/>
        <item x="734"/>
        <item x="5972"/>
        <item x="832"/>
        <item x="9881"/>
        <item x="2611"/>
        <item x="7683"/>
        <item x="1985"/>
        <item x="5561"/>
        <item x="1484"/>
        <item x="3223"/>
        <item x="4541"/>
        <item x="1926"/>
        <item x="3496"/>
        <item x="763"/>
        <item x="5849"/>
        <item x="7558"/>
        <item x="5594"/>
        <item x="5152"/>
        <item x="6424"/>
        <item x="9486"/>
        <item x="7824"/>
        <item x="8892"/>
        <item x="1395"/>
        <item x="9318"/>
        <item x="7718"/>
        <item x="290"/>
        <item x="2001"/>
        <item x="3100"/>
        <item x="605"/>
        <item x="905"/>
        <item x="4014"/>
        <item x="3842"/>
        <item x="2015"/>
        <item x="9629"/>
        <item x="3827"/>
        <item x="4902"/>
        <item x="7353"/>
        <item x="4268"/>
        <item x="3108"/>
        <item x="1528"/>
        <item x="7708"/>
        <item x="8229"/>
        <item x="8072"/>
        <item x="8048"/>
        <item x="621"/>
        <item x="6591"/>
        <item x="8025"/>
        <item x="7547"/>
        <item x="762"/>
        <item x="40"/>
        <item x="2779"/>
        <item x="8734"/>
        <item x="6072"/>
        <item x="6242"/>
        <item x="4712"/>
        <item x="7749"/>
        <item x="7789"/>
        <item x="7978"/>
        <item x="9962"/>
        <item x="8384"/>
        <item x="1086"/>
        <item x="6222"/>
        <item x="7099"/>
        <item x="865"/>
        <item x="3534"/>
        <item x="3162"/>
        <item x="4299"/>
        <item x="9581"/>
        <item x="3392"/>
        <item x="8194"/>
        <item x="5708"/>
        <item x="2891"/>
        <item x="6400"/>
        <item x="3393"/>
        <item x="6677"/>
        <item x="225"/>
        <item x="1309"/>
        <item x="1719"/>
        <item x="1659"/>
        <item x="4131"/>
        <item x="3391"/>
        <item x="4137"/>
        <item x="7496"/>
        <item x="6501"/>
        <item x="6780"/>
        <item x="5650"/>
        <item x="8381"/>
        <item x="9880"/>
        <item x="7573"/>
        <item x="2688"/>
        <item x="2784"/>
        <item x="9876"/>
        <item x="7543"/>
        <item x="2536"/>
        <item x="7379"/>
        <item x="6184"/>
        <item x="7265"/>
        <item x="5728"/>
        <item x="4205"/>
        <item x="2694"/>
        <item x="262"/>
        <item x="5774"/>
        <item x="6277"/>
        <item x="883"/>
        <item x="9057"/>
        <item x="14"/>
        <item x="3790"/>
        <item x="685"/>
        <item x="4946"/>
        <item x="9474"/>
        <item x="6133"/>
        <item x="7675"/>
        <item x="3187"/>
        <item x="1174"/>
        <item x="1587"/>
        <item x="1190"/>
        <item x="7951"/>
        <item x="2034"/>
        <item x="1575"/>
        <item x="9367"/>
        <item x="7408"/>
        <item x="407"/>
        <item x="9667"/>
        <item x="5097"/>
        <item x="1879"/>
        <item x="699"/>
        <item x="3556"/>
        <item x="8201"/>
        <item x="5007"/>
        <item x="7225"/>
        <item x="4926"/>
        <item x="1399"/>
        <item x="9463"/>
        <item x="9866"/>
        <item x="526"/>
        <item x="9423"/>
        <item x="7223"/>
        <item x="9517"/>
        <item x="7515"/>
        <item x="7839"/>
        <item x="2609"/>
        <item x="650"/>
        <item x="662"/>
        <item x="5549"/>
        <item x="7618"/>
        <item x="8846"/>
        <item x="9938"/>
        <item x="5673"/>
        <item x="4627"/>
        <item x="457"/>
        <item x="9476"/>
        <item x="403"/>
        <item x="1259"/>
        <item x="6322"/>
        <item x="175"/>
        <item x="8420"/>
        <item x="2606"/>
        <item x="5397"/>
        <item x="6298"/>
        <item x="3230"/>
        <item x="6427"/>
        <item x="8217"/>
        <item x="9778"/>
        <item x="6063"/>
        <item x="1481"/>
        <item x="6032"/>
        <item x="6759"/>
        <item x="5741"/>
        <item x="3889"/>
        <item x="6801"/>
        <item x="221"/>
        <item x="3744"/>
        <item x="3975"/>
        <item x="6627"/>
        <item x="7652"/>
        <item x="2783"/>
        <item x="8494"/>
        <item x="8098"/>
        <item x="868"/>
        <item x="9934"/>
        <item x="3522"/>
        <item x="767"/>
        <item x="4683"/>
        <item x="8017"/>
        <item x="1532"/>
        <item x="3869"/>
        <item x="1984"/>
        <item x="2842"/>
        <item x="5698"/>
        <item x="8586"/>
        <item x="1636"/>
        <item x="9149"/>
        <item x="1246"/>
        <item x="5082"/>
        <item x="3735"/>
        <item x="9414"/>
        <item x="2375"/>
        <item x="1518"/>
        <item x="542"/>
        <item x="3533"/>
        <item x="9583"/>
        <item x="4675"/>
        <item x="1127"/>
        <item x="9777"/>
        <item x="3071"/>
        <item x="4164"/>
        <item x="5215"/>
        <item x="1469"/>
        <item x="8578"/>
        <item x="4961"/>
        <item x="2003"/>
        <item x="9216"/>
        <item x="7037"/>
        <item x="8126"/>
        <item x="4174"/>
        <item x="2732"/>
        <item x="8996"/>
        <item x="7348"/>
        <item x="9492"/>
        <item x="9020"/>
        <item x="9222"/>
        <item x="7315"/>
        <item x="1553"/>
        <item x="5861"/>
        <item x="8389"/>
        <item x="6280"/>
        <item x="3133"/>
        <item x="5600"/>
        <item x="3340"/>
        <item x="6521"/>
        <item x="5883"/>
        <item x="5461"/>
        <item x="6898"/>
        <item x="1688"/>
        <item x="8185"/>
        <item x="6880"/>
        <item x="5426"/>
        <item x="3336"/>
        <item x="7458"/>
        <item x="6186"/>
        <item x="2439"/>
        <item x="7422"/>
        <item x="1349"/>
        <item x="3672"/>
        <item x="7260"/>
        <item x="6842"/>
        <item x="8440"/>
        <item x="2258"/>
        <item x="1453"/>
        <item x="9416"/>
        <item x="3337"/>
        <item x="4211"/>
        <item x="3682"/>
        <item x="1168"/>
        <item x="9200"/>
        <item x="9738"/>
        <item x="1192"/>
        <item x="2409"/>
        <item x="8974"/>
        <item x="2365"/>
        <item x="6214"/>
        <item x="7843"/>
        <item x="4620"/>
        <item x="4138"/>
        <item x="161"/>
        <item x="3954"/>
        <item x="3643"/>
        <item x="3016"/>
        <item x="8236"/>
        <item x="2718"/>
        <item x="1634"/>
        <item x="5182"/>
        <item x="3712"/>
        <item x="4361"/>
        <item x="3707"/>
        <item x="492"/>
        <item x="587"/>
        <item x="9279"/>
        <item x="5347"/>
        <item x="427"/>
        <item x="4866"/>
        <item x="5459"/>
        <item x="1567"/>
        <item x="4700"/>
        <item x="8923"/>
        <item x="9911"/>
        <item x="4520"/>
        <item x="617"/>
        <item x="8919"/>
        <item x="6844"/>
        <item x="4357"/>
        <item x="7744"/>
        <item x="4992"/>
        <item x="3164"/>
        <item x="7446"/>
        <item x="666"/>
        <item x="1952"/>
        <item x="2837"/>
        <item x="433"/>
        <item x="5107"/>
        <item x="1404"/>
        <item x="454"/>
        <item x="9275"/>
        <item x="5907"/>
        <item x="5596"/>
        <item x="1007"/>
        <item x="4943"/>
        <item x="7728"/>
        <item x="2129"/>
        <item x="4514"/>
        <item x="8495"/>
        <item x="1884"/>
        <item x="2167"/>
        <item x="7065"/>
        <item x="3952"/>
        <item x="1822"/>
        <item x="9974"/>
        <item x="2635"/>
        <item x="5544"/>
        <item x="1537"/>
        <item x="9365"/>
        <item x="8937"/>
        <item x="7116"/>
        <item x="4200"/>
        <item x="6103"/>
        <item x="2400"/>
        <item x="6491"/>
        <item x="2941"/>
        <item x="898"/>
        <item x="2315"/>
        <item x="8429"/>
        <item x="9979"/>
        <item x="2395"/>
        <item x="8046"/>
        <item x="7028"/>
        <item x="938"/>
        <item x="9657"/>
        <item x="5991"/>
        <item x="5284"/>
        <item x="174"/>
        <item x="9506"/>
        <item x="9308"/>
        <item x="3702"/>
        <item x="7758"/>
        <item x="7544"/>
        <item x="1033"/>
        <item x="1155"/>
        <item x="3060"/>
        <item x="6743"/>
        <item x="2217"/>
        <item x="5830"/>
        <item x="9546"/>
        <item x="9228"/>
        <item x="757"/>
        <item x="9833"/>
        <item x="651"/>
        <item x="6838"/>
        <item x="1838"/>
        <item x="4547"/>
        <item x="4779"/>
        <item x="8539"/>
        <item x="2807"/>
        <item x="9857"/>
        <item x="7073"/>
        <item x="8928"/>
        <item x="1151"/>
        <item x="6655"/>
        <item x="4224"/>
        <item x="177"/>
        <item x="3861"/>
        <item x="8078"/>
        <item x="330"/>
        <item x="1684"/>
        <item x="821"/>
        <item x="3925"/>
        <item x="5297"/>
        <item x="4743"/>
        <item x="7737"/>
        <item x="5070"/>
        <item x="1738"/>
        <item x="3094"/>
        <item x="3632"/>
        <item x="6679"/>
        <item x="5122"/>
        <item x="4933"/>
        <item x="2062"/>
        <item x="5291"/>
        <item x="1850"/>
        <item x="3584"/>
        <item x="5318"/>
        <item x="5071"/>
        <item x="2098"/>
        <item x="6896"/>
        <item x="5451"/>
        <item x="8474"/>
        <item x="4191"/>
        <item x="5316"/>
        <item x="541"/>
        <item x="3477"/>
        <item x="5469"/>
        <item x="5444"/>
        <item x="6158"/>
        <item x="1526"/>
        <item x="9199"/>
        <item x="5824"/>
        <item x="9987"/>
        <item x="9358"/>
        <item x="9208"/>
        <item x="1662"/>
        <item x="6389"/>
        <item x="4942"/>
        <item x="6320"/>
        <item x="5475"/>
        <item x="4882"/>
        <item x="9163"/>
        <item x="9516"/>
        <item x="3240"/>
        <item x="7153"/>
        <item x="1703"/>
        <item x="2812"/>
        <item x="5300"/>
        <item x="1256"/>
        <item x="2199"/>
        <item x="9402"/>
        <item x="2981"/>
        <item x="1577"/>
        <item x="1816"/>
        <item x="8508"/>
        <item x="2862"/>
        <item x="7742"/>
        <item x="3080"/>
        <item x="8373"/>
        <item x="5130"/>
        <item x="1314"/>
        <item x="9913"/>
        <item x="6884"/>
        <item x="150"/>
        <item x="823"/>
        <item x="2646"/>
        <item x="705"/>
        <item x="6734"/>
        <item x="6223"/>
        <item x="4670"/>
        <item x="607"/>
        <item x="4334"/>
        <item x="9014"/>
        <item x="7827"/>
        <item x="5654"/>
        <item x="15"/>
        <item x="6412"/>
        <item x="6836"/>
        <item x="8953"/>
        <item x="7167"/>
        <item x="7859"/>
        <item x="8011"/>
        <item x="9863"/>
        <item x="2486"/>
        <item x="846"/>
        <item x="1003"/>
        <item x="9978"/>
        <item x="7734"/>
        <item x="1179"/>
        <item x="7150"/>
        <item x="2551"/>
        <item x="7022"/>
        <item x="13"/>
        <item x="3599"/>
        <item x="4189"/>
        <item x="1193"/>
        <item x="5155"/>
        <item x="5460"/>
        <item x="3725"/>
        <item x="2793"/>
        <item x="25"/>
        <item x="1077"/>
        <item x="4614"/>
        <item x="7640"/>
        <item x="8628"/>
        <item x="6281"/>
        <item x="1804"/>
        <item x="5479"/>
        <item x="2335"/>
        <item x="1158"/>
        <item x="6169"/>
        <item x="1737"/>
        <item x="7020"/>
        <item x="7263"/>
        <item x="8112"/>
        <item x="3756"/>
        <item x="722"/>
        <item x="8651"/>
        <item x="6829"/>
        <item x="7129"/>
        <item x="6825"/>
        <item x="8220"/>
        <item x="6937"/>
        <item x="8904"/>
        <item x="7526"/>
        <item x="6994"/>
        <item x="8278"/>
        <item x="2917"/>
        <item x="8677"/>
        <item x="7461"/>
        <item x="5749"/>
        <item x="8572"/>
        <item x="3385"/>
        <item x="8318"/>
        <item x="8224"/>
        <item x="8115"/>
        <item x="917"/>
        <item x="7241"/>
        <item x="3698"/>
        <item x="6826"/>
        <item x="6931"/>
        <item x="4723"/>
        <item x="2204"/>
        <item x="6354"/>
        <item x="1257"/>
        <item x="6640"/>
        <item x="7460"/>
        <item x="4047"/>
        <item x="8809"/>
        <item x="3674"/>
        <item x="5034"/>
        <item x="9819"/>
        <item x="9946"/>
        <item x="8970"/>
        <item x="2298"/>
        <item x="1046"/>
        <item x="6606"/>
        <item x="8059"/>
        <item x="7179"/>
        <item x="1243"/>
        <item x="3614"/>
        <item x="4663"/>
        <item x="9535"/>
        <item x="882"/>
        <item x="3294"/>
        <item x="3662"/>
        <item x="3505"/>
        <item x="7582"/>
        <item x="9638"/>
        <item x="8638"/>
        <item x="6660"/>
        <item x="2250"/>
        <item x="9364"/>
        <item x="4071"/>
        <item x="1460"/>
        <item x="5353"/>
        <item x="8399"/>
        <item x="1063"/>
        <item x="5351"/>
        <item x="7297"/>
        <item x="5481"/>
        <item x="191"/>
        <item x="1836"/>
        <item x="8199"/>
        <item x="7268"/>
        <item x="5524"/>
        <item x="1592"/>
        <item x="1927"/>
        <item x="3470"/>
        <item x="408"/>
        <item x="8721"/>
        <item x="9861"/>
        <item x="3962"/>
        <item x="5131"/>
        <item x="5165"/>
        <item x="8161"/>
        <item x="7961"/>
        <item x="6314"/>
        <item x="8599"/>
        <item x="8478"/>
        <item x="8100"/>
        <item x="5583"/>
        <item x="8411"/>
        <item x="5056"/>
        <item x="1078"/>
        <item x="4635"/>
        <item x="3422"/>
        <item x="6364"/>
        <item x="7930"/>
        <item x="1896"/>
        <item x="2384"/>
        <item x="6976"/>
        <item x="8595"/>
        <item x="2709"/>
        <item x="4250"/>
        <item x="2535"/>
        <item x="4655"/>
        <item x="6997"/>
        <item x="1455"/>
        <item x="291"/>
        <item x="8995"/>
        <item x="7854"/>
        <item x="4202"/>
        <item x="9024"/>
        <item x="9401"/>
        <item x="6770"/>
        <item x="634"/>
        <item x="4032"/>
        <item x="6290"/>
        <item x="6973"/>
        <item x="5599"/>
        <item x="2822"/>
        <item x="8908"/>
        <item x="5416"/>
        <item x="6417"/>
        <item x="825"/>
        <item x="425"/>
        <item x="2183"/>
        <item x="6773"/>
        <item x="7874"/>
        <item x="3286"/>
        <item x="5742"/>
        <item x="7846"/>
        <item x="4213"/>
        <item x="1100"/>
        <item x="3075"/>
        <item x="998"/>
        <item x="4913"/>
        <item x="901"/>
        <item x="9268"/>
        <item x="7535"/>
        <item x="1536"/>
        <item x="1647"/>
        <item x="3881"/>
        <item x="8423"/>
        <item x="2424"/>
        <item x="2200"/>
        <item x="3931"/>
        <item x="7684"/>
        <item x="7138"/>
        <item x="5367"/>
        <item x="914"/>
        <item x="4977"/>
        <item x="1242"/>
        <item x="3261"/>
        <item x="4539"/>
        <item x="471"/>
        <item x="535"/>
        <item x="4210"/>
        <item x="2479"/>
        <item x="1860"/>
        <item x="7252"/>
        <item x="3572"/>
        <item x="7748"/>
        <item x="4406"/>
        <item x="4050"/>
        <item x="2201"/>
        <item x="4116"/>
        <item x="6123"/>
        <item x="3964"/>
        <item x="8943"/>
        <item x="3117"/>
        <item x="5975"/>
        <item x="270"/>
        <item x="2243"/>
        <item x="2923"/>
        <item x="9721"/>
        <item x="7030"/>
        <item x="9040"/>
        <item x="1123"/>
        <item x="4199"/>
        <item x="203"/>
        <item x="3084"/>
        <item x="7046"/>
        <item x="9376"/>
        <item x="6746"/>
        <item x="3435"/>
        <item x="99"/>
        <item x="273"/>
        <item x="3354"/>
        <item x="1598"/>
        <item x="9513"/>
        <item x="9578"/>
        <item x="590"/>
        <item x="2838"/>
        <item x="2863"/>
        <item x="7730"/>
        <item x="1171"/>
        <item x="4460"/>
        <item x="1115"/>
        <item x="9829"/>
        <item x="7332"/>
        <item x="2545"/>
        <item x="2323"/>
        <item x="2673"/>
        <item x="703"/>
        <item x="4591"/>
        <item x="2202"/>
        <item x="6672"/>
        <item x="6905"/>
        <item x="4970"/>
        <item x="134"/>
        <item x="4446"/>
        <item x="8827"/>
        <item x="9253"/>
        <item x="7776"/>
        <item x="8563"/>
        <item x="5860"/>
        <item x="2819"/>
        <item x="8105"/>
        <item x="5686"/>
        <item x="2681"/>
        <item x="328"/>
        <item x="3679"/>
        <item x="5019"/>
        <item x="2492"/>
        <item x="6195"/>
        <item x="6892"/>
        <item x="3085"/>
        <item x="7333"/>
        <item x="1313"/>
        <item x="4038"/>
        <item x="2702"/>
        <item x="1492"/>
        <item x="2896"/>
        <item x="1393"/>
        <item x="2036"/>
        <item x="635"/>
        <item x="5553"/>
        <item x="259"/>
        <item x="5906"/>
        <item x="5150"/>
        <item x="9379"/>
        <item x="2389"/>
        <item x="9558"/>
        <item x="3437"/>
        <item x="744"/>
        <item x="4919"/>
        <item x="614"/>
        <item x="5576"/>
        <item x="5188"/>
        <item x="7337"/>
        <item x="9058"/>
        <item x="1890"/>
        <item x="2485"/>
        <item x="116"/>
        <item x="2275"/>
        <item x="6360"/>
        <item x="1557"/>
        <item x="7754"/>
        <item x="2723"/>
        <item x="948"/>
        <item x="6233"/>
        <item x="2563"/>
        <item x="5657"/>
        <item x="964"/>
        <item x="3273"/>
        <item x="2114"/>
        <item x="5876"/>
        <item x="2103"/>
        <item x="522"/>
        <item x="8981"/>
        <item x="3328"/>
        <item x="2476"/>
        <item x="1805"/>
        <item x="3418"/>
        <item x="8127"/>
        <item x="8448"/>
        <item x="5902"/>
        <item x="4923"/>
        <item x="3716"/>
        <item x="1950"/>
        <item x="5171"/>
        <item x="2449"/>
        <item x="1932"/>
        <item x="9896"/>
        <item x="5733"/>
        <item x="5448"/>
        <item x="5169"/>
        <item x="6069"/>
        <item x="8602"/>
        <item x="7390"/>
        <item x="9755"/>
        <item x="2438"/>
        <item x="8822"/>
        <item x="4887"/>
        <item x="9844"/>
        <item x="4982"/>
        <item x="2501"/>
        <item x="2246"/>
        <item x="2652"/>
        <item x="9731"/>
        <item x="7913"/>
        <item x="2860"/>
        <item x="2304"/>
        <item x="8315"/>
        <item x="1466"/>
        <item x="8001"/>
        <item x="5398"/>
        <item x="4227"/>
        <item x="682"/>
        <item x="2549"/>
        <item x="1160"/>
        <item x="2903"/>
        <item x="4928"/>
        <item x="7810"/>
        <item x="158"/>
        <item x="3122"/>
        <item x="5026"/>
        <item x="6170"/>
        <item x="2559"/>
        <item x="8826"/>
        <item x="859"/>
        <item x="1272"/>
        <item x="1237"/>
        <item x="2139"/>
        <item x="3015"/>
        <item x="6114"/>
        <item x="2951"/>
        <item x="5613"/>
        <item x="4820"/>
        <item x="1787"/>
        <item x="1597"/>
        <item x="555"/>
        <item x="1799"/>
        <item x="8021"/>
        <item x="7851"/>
        <item x="3184"/>
        <item x="7035"/>
        <item x="103"/>
        <item x="2331"/>
        <item x="2749"/>
        <item x="9559"/>
        <item x="6511"/>
        <item x="78"/>
        <item x="6313"/>
        <item x="9445"/>
        <item x="9181"/>
        <item x="3559"/>
        <item x="6513"/>
        <item x="3146"/>
        <item x="3938"/>
        <item x="6083"/>
        <item x="3032"/>
        <item x="2019"/>
        <item x="1442"/>
        <item x="4521"/>
        <item x="9054"/>
        <item x="7278"/>
        <item x="4628"/>
        <item x="3942"/>
        <item x="2172"/>
        <item x="1398"/>
        <item x="9682"/>
        <item x="3350"/>
        <item x="4010"/>
        <item x="7979"/>
        <item x="3260"/>
        <item x="8723"/>
        <item x="1101"/>
        <item x="8880"/>
        <item x="1355"/>
        <item x="8790"/>
        <item x="1443"/>
        <item x="5032"/>
        <item x="3577"/>
        <item x="2617"/>
        <item x="7586"/>
        <item x="5483"/>
        <item x="9716"/>
        <item x="6483"/>
        <item x="7521"/>
        <item x="6717"/>
        <item x="1169"/>
        <item x="4890"/>
        <item x="6840"/>
        <item x="2332"/>
        <item x="4312"/>
        <item x="2899"/>
        <item x="4949"/>
        <item x="9056"/>
        <item x="1073"/>
        <item x="6612"/>
        <item x="7407"/>
        <item x="4424"/>
        <item x="4180"/>
        <item x="890"/>
        <item x="2637"/>
        <item x="854"/>
        <item x="5110"/>
        <item x="6665"/>
        <item x="3257"/>
        <item x="7614"/>
        <item x="4550"/>
        <item x="4481"/>
        <item x="3317"/>
        <item x="5808"/>
        <item x="56"/>
        <item x="4841"/>
        <item x="4864"/>
        <item x="4810"/>
        <item x="9128"/>
        <item x="5137"/>
        <item x="196"/>
        <item x="5"/>
        <item x="6745"/>
        <item x="7757"/>
        <item x="2532"/>
        <item x="3203"/>
        <item x="3362"/>
        <item x="8817"/>
        <item x="442"/>
        <item x="1384"/>
        <item x="7583"/>
        <item x="8342"/>
        <item x="9994"/>
        <item t="default"/>
      </items>
    </pivotField>
    <pivotField showAll="0">
      <items count="403">
        <item x="139"/>
        <item x="85"/>
        <item x="30"/>
        <item x="138"/>
        <item x="57"/>
        <item x="262"/>
        <item x="168"/>
        <item x="35"/>
        <item x="283"/>
        <item x="372"/>
        <item x="164"/>
        <item x="333"/>
        <item x="267"/>
        <item x="273"/>
        <item x="50"/>
        <item x="275"/>
        <item x="148"/>
        <item x="8"/>
        <item x="204"/>
        <item x="182"/>
        <item x="59"/>
        <item x="246"/>
        <item x="65"/>
        <item x="119"/>
        <item x="232"/>
        <item x="195"/>
        <item x="153"/>
        <item x="321"/>
        <item x="181"/>
        <item x="171"/>
        <item x="73"/>
        <item x="348"/>
        <item x="152"/>
        <item x="261"/>
        <item x="314"/>
        <item x="397"/>
        <item x="343"/>
        <item x="274"/>
        <item x="40"/>
        <item x="0"/>
        <item x="349"/>
        <item x="200"/>
        <item x="18"/>
        <item x="340"/>
        <item x="3"/>
        <item x="330"/>
        <item x="49"/>
        <item x="103"/>
        <item x="377"/>
        <item x="305"/>
        <item x="363"/>
        <item x="329"/>
        <item x="177"/>
        <item x="32"/>
        <item x="89"/>
        <item x="289"/>
        <item x="189"/>
        <item x="41"/>
        <item x="190"/>
        <item x="236"/>
        <item x="250"/>
        <item x="337"/>
        <item x="253"/>
        <item x="82"/>
        <item x="163"/>
        <item x="396"/>
        <item x="269"/>
        <item x="378"/>
        <item x="301"/>
        <item x="268"/>
        <item x="213"/>
        <item x="92"/>
        <item x="259"/>
        <item x="25"/>
        <item x="210"/>
        <item x="15"/>
        <item x="20"/>
        <item x="222"/>
        <item x="109"/>
        <item x="70"/>
        <item x="87"/>
        <item x="223"/>
        <item x="239"/>
        <item x="373"/>
        <item x="229"/>
        <item x="243"/>
        <item x="187"/>
        <item x="97"/>
        <item x="46"/>
        <item x="194"/>
        <item x="137"/>
        <item x="216"/>
        <item x="386"/>
        <item x="364"/>
        <item x="98"/>
        <item x="144"/>
        <item x="298"/>
        <item x="83"/>
        <item x="244"/>
        <item x="19"/>
        <item x="360"/>
        <item x="79"/>
        <item x="290"/>
        <item x="184"/>
        <item x="31"/>
        <item x="9"/>
        <item x="16"/>
        <item x="279"/>
        <item x="304"/>
        <item x="175"/>
        <item x="127"/>
        <item x="266"/>
        <item x="295"/>
        <item x="357"/>
        <item x="248"/>
        <item x="308"/>
        <item x="238"/>
        <item x="398"/>
        <item x="312"/>
        <item x="256"/>
        <item x="288"/>
        <item x="150"/>
        <item x="33"/>
        <item x="342"/>
        <item x="108"/>
        <item x="121"/>
        <item x="61"/>
        <item x="242"/>
        <item x="297"/>
        <item x="112"/>
        <item x="263"/>
        <item x="135"/>
        <item x="42"/>
        <item x="100"/>
        <item x="180"/>
        <item x="29"/>
        <item x="212"/>
        <item x="366"/>
        <item x="278"/>
        <item x="318"/>
        <item x="365"/>
        <item x="359"/>
        <item x="102"/>
        <item x="219"/>
        <item x="255"/>
        <item x="358"/>
        <item x="95"/>
        <item x="284"/>
        <item x="392"/>
        <item x="371"/>
        <item x="334"/>
        <item x="90"/>
        <item x="209"/>
        <item x="67"/>
        <item x="224"/>
        <item x="264"/>
        <item x="1"/>
        <item x="272"/>
        <item x="131"/>
        <item x="132"/>
        <item x="12"/>
        <item x="331"/>
        <item x="188"/>
        <item x="193"/>
        <item x="310"/>
        <item x="326"/>
        <item x="37"/>
        <item x="303"/>
        <item x="68"/>
        <item x="146"/>
        <item x="228"/>
        <item x="207"/>
        <item x="254"/>
        <item x="327"/>
        <item x="361"/>
        <item x="320"/>
        <item x="178"/>
        <item x="335"/>
        <item x="354"/>
        <item x="151"/>
        <item x="205"/>
        <item x="241"/>
        <item x="391"/>
        <item x="345"/>
        <item x="257"/>
        <item x="170"/>
        <item x="217"/>
        <item x="237"/>
        <item x="101"/>
        <item x="355"/>
        <item x="336"/>
        <item x="276"/>
        <item x="38"/>
        <item x="291"/>
        <item x="202"/>
        <item x="120"/>
        <item x="281"/>
        <item x="91"/>
        <item x="7"/>
        <item x="84"/>
        <item x="26"/>
        <item x="234"/>
        <item x="309"/>
        <item x="71"/>
        <item x="258"/>
        <item x="10"/>
        <item x="384"/>
        <item x="81"/>
        <item x="265"/>
        <item x="75"/>
        <item x="117"/>
        <item x="230"/>
        <item x="218"/>
        <item x="328"/>
        <item x="374"/>
        <item x="161"/>
        <item x="322"/>
        <item x="183"/>
        <item x="191"/>
        <item x="368"/>
        <item x="380"/>
        <item x="350"/>
        <item x="346"/>
        <item x="388"/>
        <item x="395"/>
        <item x="249"/>
        <item x="214"/>
        <item x="51"/>
        <item x="203"/>
        <item x="316"/>
        <item x="338"/>
        <item x="302"/>
        <item x="145"/>
        <item x="162"/>
        <item x="130"/>
        <item x="390"/>
        <item x="78"/>
        <item x="28"/>
        <item x="315"/>
        <item x="300"/>
        <item x="125"/>
        <item x="252"/>
        <item x="306"/>
        <item x="293"/>
        <item x="352"/>
        <item x="53"/>
        <item x="13"/>
        <item x="299"/>
        <item x="206"/>
        <item x="165"/>
        <item x="173"/>
        <item x="317"/>
        <item x="319"/>
        <item x="111"/>
        <item x="36"/>
        <item x="199"/>
        <item x="376"/>
        <item x="63"/>
        <item x="129"/>
        <item x="292"/>
        <item x="387"/>
        <item x="80"/>
        <item x="93"/>
        <item x="379"/>
        <item x="54"/>
        <item x="39"/>
        <item x="313"/>
        <item x="211"/>
        <item x="353"/>
        <item x="325"/>
        <item x="45"/>
        <item x="115"/>
        <item x="369"/>
        <item x="4"/>
        <item x="94"/>
        <item x="69"/>
        <item x="324"/>
        <item x="277"/>
        <item x="179"/>
        <item x="235"/>
        <item x="167"/>
        <item x="226"/>
        <item x="106"/>
        <item x="208"/>
        <item x="339"/>
        <item x="60"/>
        <item x="17"/>
        <item x="344"/>
        <item x="86"/>
        <item x="110"/>
        <item x="96"/>
        <item x="5"/>
        <item x="141"/>
        <item x="52"/>
        <item x="362"/>
        <item x="197"/>
        <item x="160"/>
        <item x="44"/>
        <item x="136"/>
        <item x="260"/>
        <item x="34"/>
        <item x="307"/>
        <item x="367"/>
        <item x="88"/>
        <item x="196"/>
        <item x="394"/>
        <item x="247"/>
        <item x="370"/>
        <item x="198"/>
        <item x="356"/>
        <item x="382"/>
        <item x="225"/>
        <item x="285"/>
        <item x="47"/>
        <item x="156"/>
        <item x="282"/>
        <item x="124"/>
        <item x="287"/>
        <item x="6"/>
        <item x="311"/>
        <item x="233"/>
        <item x="77"/>
        <item x="341"/>
        <item x="186"/>
        <item x="134"/>
        <item x="221"/>
        <item x="286"/>
        <item x="133"/>
        <item x="11"/>
        <item x="240"/>
        <item x="383"/>
        <item x="351"/>
        <item x="143"/>
        <item x="55"/>
        <item x="24"/>
        <item x="159"/>
        <item x="76"/>
        <item x="192"/>
        <item x="128"/>
        <item x="43"/>
        <item x="140"/>
        <item x="201"/>
        <item x="280"/>
        <item x="385"/>
        <item x="215"/>
        <item x="176"/>
        <item x="381"/>
        <item x="118"/>
        <item x="147"/>
        <item x="126"/>
        <item x="113"/>
        <item x="62"/>
        <item x="400"/>
        <item x="332"/>
        <item x="114"/>
        <item x="27"/>
        <item x="66"/>
        <item x="48"/>
        <item x="393"/>
        <item x="123"/>
        <item x="74"/>
        <item x="21"/>
        <item x="58"/>
        <item x="22"/>
        <item x="105"/>
        <item x="245"/>
        <item x="375"/>
        <item x="166"/>
        <item x="142"/>
        <item x="389"/>
        <item x="122"/>
        <item x="56"/>
        <item x="64"/>
        <item x="158"/>
        <item x="116"/>
        <item x="23"/>
        <item x="154"/>
        <item x="251"/>
        <item x="172"/>
        <item x="169"/>
        <item x="220"/>
        <item x="99"/>
        <item x="271"/>
        <item x="227"/>
        <item x="14"/>
        <item x="107"/>
        <item x="185"/>
        <item x="399"/>
        <item x="149"/>
        <item x="294"/>
        <item x="157"/>
        <item x="155"/>
        <item x="72"/>
        <item x="296"/>
        <item x="323"/>
        <item x="231"/>
        <item x="270"/>
        <item x="174"/>
        <item x="2"/>
        <item x="104"/>
        <item x="347"/>
        <item x="401"/>
        <item t="default"/>
      </items>
    </pivotField>
    <pivotField showAll="0"/>
    <pivotField axis="axisRow" showAll="0">
      <items count="363">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x="361"/>
        <item t="default"/>
      </items>
    </pivotField>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21"/>
    <field x="20"/>
    <field x="11"/>
  </rowFields>
  <rowItems count="2">
    <i>
      <x v="6"/>
    </i>
    <i t="grand">
      <x/>
    </i>
  </rowItems>
  <colItems count="1">
    <i/>
  </colItems>
  <dataFields count="1">
    <dataField name="Sum of TotalAmount"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34" name="OrderDate">
      <autoFilter ref="A1">
        <filterColumn colId="0">
          <customFilters and="1">
            <customFilter operator="greaterThanOrEqual" val="45444"/>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60F453-36B4-4E71-B621-F2FC75D9FD22}"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and brand ">
  <location ref="A3:B19" firstHeaderRow="1" firstDataRow="1" firstDataCol="1"/>
  <pivotFields count="20">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11">
        <item h="1" x="9"/>
        <item h="1" x="2"/>
        <item h="1" x="8"/>
        <item h="1" x="3"/>
        <item h="1" x="4"/>
        <item h="1" x="1"/>
        <item h="1" x="0"/>
        <item x="6"/>
        <item h="1" x="5"/>
        <item h="1" x="7"/>
        <item t="default"/>
      </items>
    </pivotField>
    <pivotField axis="axisRow" showAll="0">
      <items count="6">
        <item x="2"/>
        <item x="3"/>
        <item x="0"/>
        <item x="1"/>
        <item x="4"/>
        <item t="default"/>
      </items>
    </pivotField>
    <pivotField axis="axisRow" showAll="0">
      <items count="11">
        <item x="9"/>
        <item x="4"/>
        <item x="8"/>
        <item x="6"/>
        <item x="5"/>
        <item x="3"/>
        <item x="2"/>
        <item x="1"/>
        <item x="0"/>
        <item x="7"/>
        <item t="default"/>
      </items>
    </pivotField>
    <pivotField showAll="0">
      <items count="4">
        <item x="2"/>
        <item x="1"/>
        <item x="0"/>
        <item t="default"/>
      </items>
    </pivotField>
    <pivotField showAll="0">
      <items count="7">
        <item x="1"/>
        <item x="0"/>
        <item x="2"/>
        <item x="3"/>
        <item x="5"/>
        <item x="4"/>
        <item t="default"/>
      </items>
    </pivotField>
    <pivotField showAll="0">
      <items count="9976">
        <item x="483"/>
        <item x="2975"/>
        <item x="7553"/>
        <item x="4328"/>
        <item x="276"/>
        <item x="4489"/>
        <item x="8521"/>
        <item x="7115"/>
        <item x="7944"/>
        <item x="2861"/>
        <item x="8667"/>
        <item x="3638"/>
        <item x="506"/>
        <item x="2576"/>
        <item x="1274"/>
        <item x="329"/>
        <item x="6038"/>
        <item x="2222"/>
        <item x="3022"/>
        <item x="4141"/>
        <item x="4805"/>
        <item x="3082"/>
        <item x="7001"/>
        <item x="6871"/>
        <item x="7701"/>
        <item x="3192"/>
        <item x="5153"/>
        <item x="7349"/>
        <item x="8779"/>
        <item x="6634"/>
        <item x="6412"/>
        <item x="8597"/>
        <item x="5105"/>
        <item x="2995"/>
        <item x="2831"/>
        <item x="1614"/>
        <item x="472"/>
        <item x="1356"/>
        <item x="3213"/>
        <item x="5110"/>
        <item x="5722"/>
        <item x="9935"/>
        <item x="7998"/>
        <item x="4818"/>
        <item x="6742"/>
        <item x="3581"/>
        <item x="8911"/>
        <item x="4251"/>
        <item x="4961"/>
        <item x="9887"/>
        <item x="6946"/>
        <item x="1013"/>
        <item x="8751"/>
        <item x="4020"/>
        <item x="8912"/>
        <item x="2904"/>
        <item x="1431"/>
        <item x="8192"/>
        <item x="2880"/>
        <item x="9487"/>
        <item x="7491"/>
        <item x="4517"/>
        <item x="369"/>
        <item x="9560"/>
        <item x="4877"/>
        <item x="5902"/>
        <item x="1448"/>
        <item x="9495"/>
        <item x="9280"/>
        <item x="5235"/>
        <item x="6469"/>
        <item x="3884"/>
        <item x="6691"/>
        <item x="6100"/>
        <item x="7895"/>
        <item x="4532"/>
        <item x="6682"/>
        <item x="551"/>
        <item x="7335"/>
        <item x="8900"/>
        <item x="7345"/>
        <item x="112"/>
        <item x="4348"/>
        <item x="7879"/>
        <item x="9265"/>
        <item x="7832"/>
        <item x="3356"/>
        <item x="2487"/>
        <item x="8921"/>
        <item x="7792"/>
        <item x="349"/>
        <item x="920"/>
        <item x="8250"/>
        <item x="8106"/>
        <item x="1865"/>
        <item x="1392"/>
        <item x="4839"/>
        <item x="4781"/>
        <item x="6996"/>
        <item x="1854"/>
        <item x="8520"/>
        <item x="3639"/>
        <item x="7157"/>
        <item x="1023"/>
        <item x="6277"/>
        <item x="726"/>
        <item x="2691"/>
        <item x="5871"/>
        <item x="1824"/>
        <item x="6120"/>
        <item x="3077"/>
        <item x="5413"/>
        <item x="7031"/>
        <item x="1141"/>
        <item x="4291"/>
        <item x="2192"/>
        <item x="1966"/>
        <item x="5494"/>
        <item x="2150"/>
        <item x="2488"/>
        <item x="9277"/>
        <item x="96"/>
        <item x="4490"/>
        <item x="5224"/>
        <item x="2604"/>
        <item x="467"/>
        <item x="3068"/>
        <item x="1677"/>
        <item x="1209"/>
        <item x="2771"/>
        <item x="528"/>
        <item x="2512"/>
        <item x="3486"/>
        <item x="9039"/>
        <item x="8944"/>
        <item x="8820"/>
        <item x="8453"/>
        <item x="5991"/>
        <item x="9064"/>
        <item x="3139"/>
        <item x="1297"/>
        <item x="6087"/>
        <item x="2009"/>
        <item x="1901"/>
        <item x="141"/>
        <item x="9604"/>
        <item x="5769"/>
        <item x="7857"/>
        <item x="3025"/>
        <item x="1647"/>
        <item x="3553"/>
        <item x="1930"/>
        <item x="3838"/>
        <item x="8090"/>
        <item x="3932"/>
        <item x="11"/>
        <item x="4966"/>
        <item x="3489"/>
        <item x="1868"/>
        <item x="111"/>
        <item x="1578"/>
        <item x="8694"/>
        <item x="6540"/>
        <item x="4651"/>
        <item x="3261"/>
        <item x="3229"/>
        <item x="6966"/>
        <item x="6639"/>
        <item x="5752"/>
        <item x="5167"/>
        <item x="1838"/>
        <item x="6454"/>
        <item x="7890"/>
        <item x="5071"/>
        <item x="4955"/>
        <item x="2236"/>
        <item x="9067"/>
        <item x="2688"/>
        <item x="3910"/>
        <item x="8357"/>
        <item x="4890"/>
        <item x="8254"/>
        <item x="3308"/>
        <item x="6508"/>
        <item x="3063"/>
        <item x="405"/>
        <item x="8"/>
        <item x="8644"/>
        <item x="753"/>
        <item x="3966"/>
        <item x="3642"/>
        <item x="8784"/>
        <item x="1565"/>
        <item x="2829"/>
        <item x="3279"/>
        <item x="7771"/>
        <item x="3955"/>
        <item x="9787"/>
        <item x="8208"/>
        <item x="1540"/>
        <item x="2443"/>
        <item x="4841"/>
        <item x="3485"/>
        <item x="3807"/>
        <item x="5077"/>
        <item x="6994"/>
        <item x="3995"/>
        <item x="5066"/>
        <item x="4661"/>
        <item x="2028"/>
        <item x="5809"/>
        <item x="9432"/>
        <item x="2519"/>
        <item x="9920"/>
        <item x="8424"/>
        <item x="5790"/>
        <item x="6306"/>
        <item x="4486"/>
        <item x="4448"/>
        <item x="1060"/>
        <item x="6975"/>
        <item x="7551"/>
        <item x="8876"/>
        <item x="4747"/>
        <item x="6098"/>
        <item x="8750"/>
        <item x="7476"/>
        <item x="3004"/>
        <item x="3840"/>
        <item x="6193"/>
        <item x="2347"/>
        <item x="773"/>
        <item x="2729"/>
        <item x="9420"/>
        <item x="7874"/>
        <item x="2001"/>
        <item x="5495"/>
        <item x="8157"/>
        <item x="9189"/>
        <item x="8622"/>
        <item x="8626"/>
        <item x="3691"/>
        <item x="4162"/>
        <item x="243"/>
        <item x="1979"/>
        <item x="7865"/>
        <item x="1789"/>
        <item x="4449"/>
        <item x="966"/>
        <item x="6214"/>
        <item x="4075"/>
        <item x="7690"/>
        <item x="9278"/>
        <item x="5095"/>
        <item x="362"/>
        <item x="8388"/>
        <item x="8498"/>
        <item x="5040"/>
        <item x="5244"/>
        <item x="4547"/>
        <item x="9628"/>
        <item x="9429"/>
        <item x="3131"/>
        <item x="6292"/>
        <item x="8541"/>
        <item x="6318"/>
        <item x="5295"/>
        <item x="6252"/>
        <item x="7922"/>
        <item x="1317"/>
        <item x="8259"/>
        <item x="1136"/>
        <item x="3794"/>
        <item x="8383"/>
        <item x="2503"/>
        <item x="9323"/>
        <item x="6538"/>
        <item x="7660"/>
        <item x="4018"/>
        <item x="2144"/>
        <item x="8189"/>
        <item x="1153"/>
        <item x="6534"/>
        <item x="4007"/>
        <item x="9793"/>
        <item x="8196"/>
        <item x="4343"/>
        <item x="5171"/>
        <item x="9053"/>
        <item x="3622"/>
        <item x="6958"/>
        <item x="9664"/>
        <item x="8676"/>
        <item x="4681"/>
        <item x="7717"/>
        <item x="8984"/>
        <item x="334"/>
        <item x="2695"/>
        <item x="5879"/>
        <item x="5076"/>
        <item x="9022"/>
        <item x="1260"/>
        <item x="8056"/>
        <item x="5625"/>
        <item x="2663"/>
        <item x="3931"/>
        <item x="2432"/>
        <item x="7881"/>
        <item x="2875"/>
        <item x="5215"/>
        <item x="3062"/>
        <item x="7205"/>
        <item x="5669"/>
        <item x="5239"/>
        <item x="1068"/>
        <item x="51"/>
        <item x="4266"/>
        <item x="9002"/>
        <item x="7296"/>
        <item x="8237"/>
        <item x="9819"/>
        <item x="7684"/>
        <item x="5670"/>
        <item x="7471"/>
        <item x="8326"/>
        <item x="2540"/>
        <item x="1919"/>
        <item x="9908"/>
        <item x="6693"/>
        <item x="6449"/>
        <item x="277"/>
        <item x="4796"/>
        <item x="5399"/>
        <item x="157"/>
        <item x="6226"/>
        <item x="3426"/>
        <item x="1974"/>
        <item x="810"/>
        <item x="7075"/>
        <item x="1056"/>
        <item x="1511"/>
        <item x="4674"/>
        <item x="7339"/>
        <item x="5786"/>
        <item x="8286"/>
        <item x="8892"/>
        <item x="2744"/>
        <item x="4982"/>
        <item x="5620"/>
        <item x="5885"/>
        <item x="1267"/>
        <item x="9549"/>
        <item x="585"/>
        <item x="5438"/>
        <item x="3394"/>
        <item x="8729"/>
        <item x="9162"/>
        <item x="3899"/>
        <item x="9771"/>
        <item x="67"/>
        <item x="2993"/>
        <item x="4330"/>
        <item x="1062"/>
        <item x="7435"/>
        <item x="1485"/>
        <item x="5784"/>
        <item x="2112"/>
        <item x="6576"/>
        <item x="1176"/>
        <item x="5349"/>
        <item x="4482"/>
        <item x="3325"/>
        <item x="2805"/>
        <item x="6102"/>
        <item x="2759"/>
        <item x="6603"/>
        <item x="9092"/>
        <item x="1613"/>
        <item x="4447"/>
        <item x="540"/>
        <item x="120"/>
        <item x="4524"/>
        <item x="2525"/>
        <item x="5709"/>
        <item x="3613"/>
        <item x="6551"/>
        <item x="7436"/>
        <item x="5227"/>
        <item x="4462"/>
        <item x="931"/>
        <item x="6791"/>
        <item x="7785"/>
        <item x="1740"/>
        <item x="1218"/>
        <item x="1872"/>
        <item x="6283"/>
        <item x="6726"/>
        <item x="5658"/>
        <item x="2739"/>
        <item x="5468"/>
        <item x="8174"/>
        <item x="5881"/>
        <item x="6819"/>
        <item x="8652"/>
        <item x="2526"/>
        <item x="7992"/>
        <item x="811"/>
        <item x="3994"/>
        <item x="2648"/>
        <item x="9718"/>
        <item x="6552"/>
        <item x="5853"/>
        <item x="9509"/>
        <item x="3154"/>
        <item x="3812"/>
        <item x="4640"/>
        <item x="513"/>
        <item x="2614"/>
        <item x="5647"/>
        <item x="1271"/>
        <item x="9947"/>
        <item x="4044"/>
        <item x="8437"/>
        <item x="8293"/>
        <item x="8600"/>
        <item x="7167"/>
        <item x="7242"/>
        <item x="2359"/>
        <item x="3163"/>
        <item x="7066"/>
        <item x="2492"/>
        <item x="5078"/>
        <item x="2727"/>
        <item x="7574"/>
        <item x="3048"/>
        <item x="190"/>
        <item x="7015"/>
        <item x="3111"/>
        <item x="5533"/>
        <item x="2238"/>
        <item x="4601"/>
        <item x="7837"/>
        <item x="1745"/>
        <item x="5310"/>
        <item x="3711"/>
        <item x="5005"/>
        <item x="7679"/>
        <item x="3924"/>
        <item x="5047"/>
        <item x="7429"/>
        <item x="2012"/>
        <item x="8452"/>
        <item x="2572"/>
        <item x="2568"/>
        <item x="87"/>
        <item x="3128"/>
        <item x="3532"/>
        <item x="8125"/>
        <item x="8708"/>
        <item x="7057"/>
        <item x="2156"/>
        <item x="4415"/>
        <item x="858"/>
        <item x="3470"/>
        <item x="2672"/>
        <item x="6367"/>
        <item x="8632"/>
        <item x="2312"/>
        <item x="3439"/>
        <item x="4303"/>
        <item x="6838"/>
        <item x="8149"/>
        <item x="2362"/>
        <item x="8167"/>
        <item x="9539"/>
        <item x="3061"/>
        <item x="9768"/>
        <item x="5039"/>
        <item x="7575"/>
        <item x="3136"/>
        <item x="3525"/>
        <item x="6420"/>
        <item x="8741"/>
        <item x="1671"/>
        <item x="7634"/>
        <item x="5976"/>
        <item x="149"/>
        <item x="2779"/>
        <item x="936"/>
        <item x="7571"/>
        <item x="6373"/>
        <item x="8809"/>
        <item x="9951"/>
        <item x="9917"/>
        <item x="2832"/>
        <item x="2004"/>
        <item x="3130"/>
        <item x="5776"/>
        <item x="6822"/>
        <item x="2984"/>
        <item x="5497"/>
        <item x="7134"/>
        <item x="1343"/>
        <item x="3835"/>
        <item x="8018"/>
        <item x="3570"/>
        <item x="1924"/>
        <item x="792"/>
        <item x="5530"/>
        <item x="9438"/>
        <item x="2985"/>
        <item x="8376"/>
        <item x="4906"/>
        <item x="778"/>
        <item x="1489"/>
        <item x="8345"/>
        <item x="1679"/>
        <item x="126"/>
        <item x="9086"/>
        <item x="8721"/>
        <item x="8004"/>
        <item x="7025"/>
        <item x="3989"/>
        <item x="3801"/>
        <item x="9408"/>
        <item x="5907"/>
        <item x="9419"/>
        <item x="8870"/>
        <item x="7315"/>
        <item x="4928"/>
        <item x="844"/>
        <item x="5086"/>
        <item x="6890"/>
        <item x="658"/>
        <item x="1812"/>
        <item x="2480"/>
        <item x="473"/>
        <item x="5404"/>
        <item x="4376"/>
        <item x="3790"/>
        <item x="4461"/>
        <item x="5810"/>
        <item x="7845"/>
        <item x="4793"/>
        <item x="2913"/>
        <item x="5272"/>
        <item x="5330"/>
        <item x="3612"/>
        <item x="1828"/>
        <item x="5394"/>
        <item x="6341"/>
        <item x="3499"/>
        <item x="9146"/>
        <item x="4139"/>
        <item x="1670"/>
        <item x="9767"/>
        <item x="9330"/>
        <item x="8740"/>
        <item x="3437"/>
        <item x="1557"/>
        <item x="5727"/>
        <item x="4729"/>
        <item x="3079"/>
        <item x="4663"/>
        <item x="5535"/>
        <item x="1451"/>
        <item x="2703"/>
        <item x="6196"/>
        <item x="4833"/>
        <item x="2266"/>
        <item x="7113"/>
        <item x="8285"/>
        <item x="2952"/>
        <item x="3592"/>
        <item x="7010"/>
        <item x="5144"/>
        <item x="6427"/>
        <item x="1674"/>
        <item x="4427"/>
        <item x="1841"/>
        <item x="8431"/>
        <item x="7666"/>
        <item x="4496"/>
        <item x="974"/>
        <item x="7189"/>
        <item x="1104"/>
        <item x="475"/>
        <item x="3506"/>
        <item x="2724"/>
        <item x="3805"/>
        <item x="9107"/>
        <item x="3221"/>
        <item x="3604"/>
        <item x="1880"/>
        <item x="1618"/>
        <item x="4930"/>
        <item x="6435"/>
        <item x="8356"/>
        <item x="5228"/>
        <item x="2971"/>
        <item x="5301"/>
        <item x="4997"/>
        <item x="5379"/>
        <item x="1651"/>
        <item x="6620"/>
        <item x="4378"/>
        <item x="1921"/>
        <item x="2855"/>
        <item x="7615"/>
        <item x="6947"/>
        <item x="5807"/>
        <item x="4451"/>
        <item x="9547"/>
        <item x="9757"/>
        <item x="8842"/>
        <item x="6987"/>
        <item x="8491"/>
        <item x="3368"/>
        <item x="5969"/>
        <item x="1303"/>
        <item x="5811"/>
        <item x="229"/>
        <item x="7047"/>
        <item x="8024"/>
        <item x="4138"/>
        <item x="8161"/>
        <item x="7599"/>
        <item x="8136"/>
        <item x="2815"/>
        <item x="5372"/>
        <item x="3538"/>
        <item x="7616"/>
        <item x="2252"/>
        <item x="9297"/>
        <item x="7419"/>
        <item x="4791"/>
        <item x="7266"/>
        <item x="3983"/>
        <item x="9805"/>
        <item x="5977"/>
        <item x="1877"/>
        <item x="437"/>
        <item x="2998"/>
        <item x="507"/>
        <item x="6660"/>
        <item x="6857"/>
        <item x="3901"/>
        <item x="4128"/>
        <item x="9869"/>
        <item x="2013"/>
        <item x="5812"/>
        <item x="1408"/>
        <item x="8457"/>
        <item x="294"/>
        <item x="8017"/>
        <item x="7367"/>
        <item x="7876"/>
        <item x="58"/>
        <item x="9091"/>
        <item x="8015"/>
        <item x="9657"/>
        <item x="9271"/>
        <item x="8193"/>
        <item x="6061"/>
        <item x="3019"/>
        <item x="9033"/>
        <item x="518"/>
        <item x="6709"/>
        <item x="1344"/>
        <item x="7141"/>
        <item x="5364"/>
        <item x="7855"/>
        <item x="5236"/>
        <item x="5649"/>
        <item x="4713"/>
        <item x="2508"/>
        <item x="4103"/>
        <item x="770"/>
        <item x="5489"/>
        <item x="7745"/>
        <item x="1095"/>
        <item x="6018"/>
        <item x="6013"/>
        <item x="9895"/>
        <item x="3198"/>
        <item x="9073"/>
        <item x="7413"/>
        <item x="6562"/>
        <item x="485"/>
        <item x="4849"/>
        <item x="1428"/>
        <item x="1757"/>
        <item x="1438"/>
        <item x="3472"/>
        <item x="4097"/>
        <item x="2931"/>
        <item x="1469"/>
        <item x="706"/>
        <item x="6153"/>
        <item x="3637"/>
        <item x="7737"/>
        <item x="6036"/>
        <item x="9804"/>
        <item x="6565"/>
        <item x="9466"/>
        <item x="7863"/>
        <item x="1906"/>
        <item x="8515"/>
        <item x="85"/>
        <item x="7664"/>
        <item x="2066"/>
        <item x="7333"/>
        <item x="2455"/>
        <item x="8990"/>
        <item x="9134"/>
        <item x="8347"/>
        <item x="8539"/>
        <item x="6429"/>
        <item x="3690"/>
        <item x="8076"/>
        <item x="9810"/>
        <item x="2243"/>
        <item x="7706"/>
        <item x="91"/>
        <item x="1008"/>
        <item x="5363"/>
        <item x="4586"/>
        <item x="4405"/>
        <item x="7996"/>
        <item x="6445"/>
        <item x="4722"/>
        <item x="338"/>
        <item x="7807"/>
        <item x="2293"/>
        <item x="6273"/>
        <item x="8456"/>
        <item x="1648"/>
        <item x="7068"/>
        <item x="7366"/>
        <item x="9230"/>
        <item x="9343"/>
        <item x="2657"/>
        <item x="3357"/>
        <item x="6896"/>
        <item x="8454"/>
        <item x="6000"/>
        <item x="3440"/>
        <item x="6929"/>
        <item x="4170"/>
        <item x="464"/>
        <item x="3512"/>
        <item x="5398"/>
        <item x="729"/>
        <item x="1505"/>
        <item x="29"/>
        <item x="7654"/>
        <item x="4594"/>
        <item x="9409"/>
        <item x="5327"/>
        <item x="9892"/>
        <item x="2901"/>
        <item x="6897"/>
        <item x="2111"/>
        <item x="1691"/>
        <item x="675"/>
        <item x="4645"/>
        <item x="6257"/>
        <item x="2472"/>
        <item x="2849"/>
        <item x="9197"/>
        <item x="932"/>
        <item x="2792"/>
        <item x="5136"/>
        <item x="1120"/>
        <item x="7121"/>
        <item x="2566"/>
        <item x="7029"/>
        <item x="8387"/>
        <item x="4968"/>
        <item x="3497"/>
        <item x="9074"/>
        <item x="3890"/>
        <item x="3435"/>
        <item x="7049"/>
        <item x="3867"/>
        <item x="5449"/>
        <item x="5650"/>
        <item x="7948"/>
        <item x="9492"/>
        <item x="8358"/>
        <item x="7961"/>
        <item x="2232"/>
        <item x="2585"/>
        <item x="5113"/>
        <item x="5030"/>
        <item x="7430"/>
        <item x="6217"/>
        <item x="3600"/>
        <item x="216"/>
        <item x="2130"/>
        <item x="2990"/>
        <item x="5571"/>
        <item x="4374"/>
        <item x="4416"/>
        <item x="7516"/>
        <item x="7608"/>
        <item x="5759"/>
        <item x="1373"/>
        <item x="8534"/>
        <item x="4582"/>
        <item x="611"/>
        <item x="5375"/>
        <item x="9923"/>
        <item x="9909"/>
        <item x="3106"/>
        <item x="3504"/>
        <item x="8963"/>
        <item x="8748"/>
        <item x="7760"/>
        <item x="9226"/>
        <item x="9598"/>
        <item x="5741"/>
        <item x="7667"/>
        <item x="8846"/>
        <item x="6886"/>
        <item x="4854"/>
        <item x="6272"/>
        <item x="6115"/>
        <item x="9748"/>
        <item x="8553"/>
        <item x="5129"/>
        <item x="1210"/>
        <item x="1961"/>
        <item x="5373"/>
        <item x="5755"/>
        <item x="3355"/>
        <item x="6811"/>
        <item x="4528"/>
        <item x="5847"/>
        <item x="3013"/>
        <item x="3095"/>
        <item x="8197"/>
        <item x="532"/>
        <item x="9199"/>
        <item x="1857"/>
        <item x="2864"/>
        <item x="3795"/>
        <item x="6357"/>
        <item x="9643"/>
        <item x="649"/>
        <item x="2954"/>
        <item x="9318"/>
        <item x="9376"/>
        <item x="1311"/>
        <item x="1770"/>
        <item x="4925"/>
        <item x="5942"/>
        <item x="3006"/>
        <item x="990"/>
        <item x="9565"/>
        <item x="447"/>
        <item x="7221"/>
        <item x="1186"/>
        <item x="7082"/>
        <item x="6370"/>
        <item x="7544"/>
        <item x="2532"/>
        <item x="3825"/>
        <item x="8068"/>
        <item x="1724"/>
        <item x="7986"/>
        <item x="7462"/>
        <item x="7956"/>
        <item x="5537"/>
        <item x="9079"/>
        <item x="5137"/>
        <item x="4523"/>
        <item x="3914"/>
        <item x="1833"/>
        <item x="2547"/>
        <item x="1657"/>
        <item x="2517"/>
        <item x="1295"/>
        <item x="5218"/>
        <item x="9871"/>
        <item x="4338"/>
        <item x="4345"/>
        <item x="8111"/>
        <item x="5984"/>
        <item x="2205"/>
        <item x="3502"/>
        <item x="2044"/>
        <item x="8246"/>
        <item x="1441"/>
        <item x="4564"/>
        <item x="788"/>
        <item x="8443"/>
        <item x="6522"/>
        <item x="5654"/>
        <item x="8146"/>
        <item x="340"/>
        <item x="4093"/>
        <item x="5901"/>
        <item x="2206"/>
        <item x="7867"/>
        <item x="1802"/>
        <item x="7506"/>
        <item x="1415"/>
        <item x="4880"/>
        <item x="9790"/>
        <item x="2685"/>
        <item x="9351"/>
        <item x="9317"/>
        <item x="8402"/>
        <item x="4488"/>
        <item x="941"/>
        <item x="6271"/>
        <item x="4994"/>
        <item x="7457"/>
        <item x="912"/>
        <item x="4987"/>
        <item x="7914"/>
        <item x="7264"/>
        <item x="5159"/>
        <item x="2211"/>
        <item x="7869"/>
        <item x="3644"/>
        <item x="6275"/>
        <item x="550"/>
        <item x="8395"/>
        <item x="3750"/>
        <item x="637"/>
        <item x="2683"/>
        <item x="7439"/>
        <item x="2575"/>
        <item x="2497"/>
        <item x="3420"/>
        <item x="7858"/>
        <item x="2255"/>
        <item x="8945"/>
        <item x="3352"/>
        <item x="6788"/>
        <item x="9081"/>
        <item x="326"/>
        <item x="7271"/>
        <item x="6066"/>
        <item x="8107"/>
        <item x="2625"/>
        <item x="5906"/>
        <item x="4618"/>
        <item x="7300"/>
        <item x="4972"/>
        <item x="7091"/>
        <item x="7117"/>
        <item x="3987"/>
        <item x="7477"/>
        <item x="9426"/>
        <item x="66"/>
        <item x="5048"/>
        <item x="918"/>
        <item x="6880"/>
        <item x="6653"/>
        <item x="8156"/>
        <item x="8119"/>
        <item x="4220"/>
        <item x="3170"/>
        <item x="7517"/>
        <item x="113"/>
        <item x="7496"/>
        <item x="7008"/>
        <item x="7236"/>
        <item x="5981"/>
        <item x="2384"/>
        <item x="3442"/>
        <item x="9710"/>
        <item x="1208"/>
        <item x="7624"/>
        <item x="8872"/>
        <item x="9769"/>
        <item x="8201"/>
        <item x="9777"/>
        <item x="282"/>
        <item x="7873"/>
        <item x="2705"/>
        <item x="6587"/>
        <item x="8766"/>
        <item x="7432"/>
        <item x="5777"/>
        <item x="9660"/>
        <item x="3614"/>
        <item x="4041"/>
        <item x="1764"/>
        <item x="5488"/>
        <item x="9677"/>
        <item x="6840"/>
        <item x="8914"/>
        <item x="2425"/>
        <item x="5633"/>
        <item x="3531"/>
        <item x="4554"/>
        <item x="2571"/>
        <item x="7696"/>
        <item x="3569"/>
        <item x="5704"/>
        <item x="6049"/>
        <item x="2934"/>
        <item x="5484"/>
        <item x="6717"/>
        <item x="8078"/>
        <item x="3628"/>
        <item x="4714"/>
        <item x="7400"/>
        <item x="3318"/>
        <item x="724"/>
        <item x="5097"/>
        <item x="9735"/>
        <item x="8427"/>
        <item x="3255"/>
        <item x="9479"/>
        <item x="4910"/>
        <item x="2341"/>
        <item x="735"/>
        <item x="2553"/>
        <item x="1681"/>
        <item x="8610"/>
        <item x="2366"/>
        <item x="9913"/>
        <item x="7013"/>
        <item x="3461"/>
        <item x="2450"/>
        <item x="5182"/>
        <item x="1291"/>
        <item x="5305"/>
        <item x="2221"/>
        <item x="7166"/>
        <item x="4679"/>
        <item x="9876"/>
        <item x="9325"/>
        <item x="49"/>
        <item x="3818"/>
        <item x="6995"/>
        <item x="7305"/>
        <item x="8536"/>
        <item x="6932"/>
        <item x="450"/>
        <item x="1627"/>
        <item x="8633"/>
        <item x="240"/>
        <item x="9602"/>
        <item x="3517"/>
        <item x="4417"/>
        <item x="864"/>
        <item x="7537"/>
        <item x="451"/>
        <item x="57"/>
        <item x="189"/>
        <item x="242"/>
        <item x="3727"/>
        <item x="7243"/>
        <item x="5918"/>
        <item x="3620"/>
        <item x="5051"/>
        <item x="2878"/>
        <item x="3396"/>
        <item x="3542"/>
        <item x="8735"/>
        <item x="5663"/>
        <item x="3533"/>
        <item x="7683"/>
        <item x="3002"/>
        <item x="8933"/>
        <item x="537"/>
        <item x="8760"/>
        <item x="1853"/>
        <item x="8941"/>
        <item x="4113"/>
        <item x="7671"/>
        <item x="3788"/>
        <item x="9286"/>
        <item x="7293"/>
        <item x="6656"/>
        <item x="6725"/>
        <item x="9850"/>
        <item x="669"/>
        <item x="4164"/>
        <item x="1016"/>
        <item x="8184"/>
        <item x="5642"/>
        <item x="435"/>
        <item x="488"/>
        <item x="4591"/>
        <item x="1660"/>
        <item x="7052"/>
        <item x="567"/>
        <item x="6640"/>
        <item x="1663"/>
        <item x="2767"/>
        <item x="799"/>
        <item x="9054"/>
        <item x="6172"/>
        <item x="281"/>
        <item x="7510"/>
        <item x="566"/>
        <item x="9097"/>
        <item x="1286"/>
        <item x="6481"/>
        <item x="5622"/>
        <item x="5213"/>
        <item x="8645"/>
        <item x="1322"/>
        <item x="4047"/>
        <item x="3403"/>
        <item x="3763"/>
        <item x="6103"/>
        <item x="3001"/>
        <item x="486"/>
        <item x="1918"/>
        <item x="7611"/>
        <item x="5725"/>
        <item x="5643"/>
        <item x="1711"/>
        <item x="1939"/>
        <item x="1879"/>
        <item x="591"/>
        <item x="3155"/>
        <item x="7276"/>
        <item x="3508"/>
        <item x="6300"/>
        <item x="9279"/>
        <item x="641"/>
        <item x="7682"/>
        <item x="2627"/>
        <item x="7051"/>
        <item x="2131"/>
        <item x="5904"/>
        <item x="3167"/>
        <item x="6507"/>
        <item x="6637"/>
        <item x="3915"/>
        <item x="509"/>
        <item x="3460"/>
        <item x="5338"/>
        <item x="8925"/>
        <item x="6381"/>
        <item x="3148"/>
        <item x="4277"/>
        <item x="7901"/>
        <item x="3785"/>
        <item x="7789"/>
        <item x="7074"/>
        <item x="470"/>
        <item x="6088"/>
        <item x="9455"/>
        <item x="7916"/>
        <item x="6976"/>
        <item x="8368"/>
        <item x="9511"/>
        <item x="8717"/>
        <item x="8478"/>
        <item x="8573"/>
        <item x="9080"/>
        <item x="981"/>
        <item x="8695"/>
        <item x="746"/>
        <item x="5085"/>
        <item x="1548"/>
        <item x="8824"/>
        <item x="8336"/>
        <item x="5109"/>
        <item x="5667"/>
        <item x="4109"/>
        <item x="3149"/>
        <item x="988"/>
        <item x="6064"/>
        <item x="5770"/>
        <item x="972"/>
        <item x="3619"/>
        <item x="4967"/>
        <item x="5803"/>
        <item x="6312"/>
        <item x="9463"/>
        <item x="398"/>
        <item x="5199"/>
        <item x="3847"/>
        <item x="2189"/>
        <item x="5498"/>
        <item x="3615"/>
        <item x="1845"/>
        <item x="9799"/>
        <item x="3415"/>
        <item x="9830"/>
        <item x="5157"/>
        <item x="4863"/>
        <item x="6242"/>
        <item x="4566"/>
        <item x="1467"/>
        <item x="3736"/>
        <item x="9868"/>
        <item x="4299"/>
        <item x="916"/>
        <item x="9508"/>
        <item x="4388"/>
        <item x="1051"/>
        <item x="855"/>
        <item x="5884"/>
        <item x="2332"/>
        <item x="8756"/>
        <item x="817"/>
        <item x="6738"/>
        <item x="3836"/>
        <item x="9527"/>
        <item x="8517"/>
        <item x="9898"/>
        <item x="3234"/>
        <item x="3800"/>
        <item x="2936"/>
        <item x="9143"/>
        <item x="2375"/>
        <item x="9205"/>
        <item x="3627"/>
        <item x="8543"/>
        <item x="5761"/>
        <item x="2673"/>
        <item x="525"/>
        <item x="212"/>
        <item x="4030"/>
        <item x="839"/>
        <item x="5292"/>
        <item x="1038"/>
        <item x="1466"/>
        <item x="5985"/>
        <item x="1091"/>
        <item x="2452"/>
        <item x="3859"/>
        <item x="5666"/>
        <item x="2246"/>
        <item x="6679"/>
        <item x="2344"/>
        <item x="3266"/>
        <item x="9744"/>
        <item x="124"/>
        <item x="4209"/>
        <item x="1917"/>
        <item x="7164"/>
        <item x="3731"/>
        <item x="2141"/>
        <item x="7847"/>
        <item x="4386"/>
        <item x="7386"/>
        <item x="2088"/>
        <item x="2473"/>
        <item x="8449"/>
        <item x="9194"/>
        <item x="9094"/>
        <item x="92"/>
        <item x="1012"/>
        <item x="8635"/>
        <item x="3726"/>
        <item x="9302"/>
        <item x="1820"/>
        <item x="5083"/>
        <item x="851"/>
        <item x="5581"/>
        <item x="6797"/>
        <item x="4531"/>
        <item x="8130"/>
        <item x="2468"/>
        <item x="8479"/>
        <item x="3449"/>
        <item x="3663"/>
        <item x="2654"/>
        <item x="2187"/>
        <item x="9525"/>
        <item x="9550"/>
        <item x="8273"/>
        <item x="9952"/>
        <item x="3322"/>
        <item x="9179"/>
        <item x="2164"/>
        <item x="9163"/>
        <item x="3564"/>
        <item x="4214"/>
        <item x="1844"/>
        <item x="7185"/>
        <item x="5932"/>
        <item x="5665"/>
        <item x="7405"/>
        <item x="5538"/>
        <item x="1036"/>
        <item x="9910"/>
        <item x="4821"/>
        <item x="2942"/>
        <item x="4094"/>
        <item x="7761"/>
        <item x="3819"/>
        <item x="2140"/>
        <item x="4250"/>
        <item x="687"/>
        <item x="5141"/>
        <item x="8463"/>
        <item x="6063"/>
        <item x="4450"/>
        <item x="983"/>
        <item x="6674"/>
        <item x="3876"/>
        <item x="4527"/>
        <item x="3330"/>
        <item x="3124"/>
        <item x="4081"/>
        <item x="3086"/>
        <item x="6477"/>
        <item x="3593"/>
        <item x="5388"/>
        <item x="2963"/>
        <item x="6665"/>
        <item x="4763"/>
        <item x="5639"/>
        <item x="6572"/>
        <item x="3307"/>
        <item x="5980"/>
        <item x="6125"/>
        <item x="3984"/>
        <item x="1449"/>
        <item x="1550"/>
        <item x="1337"/>
        <item x="2127"/>
        <item x="8153"/>
        <item x="3144"/>
        <item x="1409"/>
        <item x="495"/>
        <item x="9837"/>
        <item x="3672"/>
        <item x="925"/>
        <item x="102"/>
        <item x="4765"/>
        <item x="1783"/>
        <item x="3484"/>
        <item x="3023"/>
        <item x="6690"/>
        <item x="4560"/>
        <item x="9483"/>
        <item x="4678"/>
        <item x="3752"/>
        <item x="5567"/>
        <item x="6478"/>
        <item x="1109"/>
        <item x="4559"/>
        <item x="5423"/>
        <item x="6964"/>
        <item x="2976"/>
        <item x="5775"/>
        <item x="490"/>
        <item x="9758"/>
        <item x="7628"/>
        <item x="8168"/>
        <item x="8755"/>
        <item x="1665"/>
        <item x="8659"/>
        <item x="8485"/>
        <item x="5793"/>
        <item x="1818"/>
        <item x="7817"/>
        <item x="7358"/>
        <item x="9731"/>
        <item x="9148"/>
        <item x="3327"/>
        <item x="9779"/>
        <item x="8813"/>
        <item x="1486"/>
        <item x="7715"/>
        <item x="5016"/>
        <item x="2799"/>
        <item x="4102"/>
        <item x="2698"/>
        <item x="7601"/>
        <item x="361"/>
        <item x="5289"/>
        <item x="5509"/>
        <item x="9060"/>
        <item x="2676"/>
        <item x="7782"/>
        <item x="5428"/>
        <item x="6276"/>
        <item x="2911"/>
        <item x="3940"/>
        <item x="6154"/>
        <item x="2637"/>
        <item x="2798"/>
        <item x="481"/>
        <item x="9875"/>
        <item x="8917"/>
        <item x="709"/>
        <item x="2967"/>
        <item x="9354"/>
        <item x="1720"/>
        <item x="2338"/>
        <item x="2105"/>
        <item x="2843"/>
        <item x="7354"/>
        <item x="870"/>
        <item x="3963"/>
        <item x="385"/>
        <item x="4883"/>
        <item x="173"/>
        <item x="9814"/>
        <item x="5403"/>
        <item x="593"/>
        <item x="3856"/>
        <item x="2310"/>
        <item x="9526"/>
        <item x="3179"/>
        <item x="741"/>
        <item x="4002"/>
        <item x="6355"/>
        <item x="6592"/>
        <item x="7742"/>
        <item x="2490"/>
        <item x="2065"/>
        <item x="6473"/>
        <item x="4324"/>
        <item x="6567"/>
        <item x="3941"/>
        <item x="2820"/>
        <item x="3419"/>
        <item x="3829"/>
        <item x="913"/>
        <item x="1705"/>
        <item x="7279"/>
        <item x="9745"/>
        <item x="2209"/>
        <item x="3933"/>
        <item x="547"/>
        <item x="9599"/>
        <item x="6970"/>
        <item x="3153"/>
        <item x="4589"/>
        <item x="3060"/>
        <item x="783"/>
        <item x="9264"/>
        <item x="7099"/>
        <item x="6396"/>
        <item x="9001"/>
        <item x="3618"/>
        <item x="4926"/>
        <item x="9971"/>
        <item x="3961"/>
        <item x="8987"/>
        <item x="5263"/>
        <item x="5308"/>
        <item x="6364"/>
        <item x="3653"/>
        <item x="6408"/>
        <item x="9415"/>
        <item x="7012"/>
        <item x="3026"/>
        <item x="7603"/>
        <item x="5322"/>
        <item x="923"/>
        <item x="4172"/>
        <item x="881"/>
        <item x="1197"/>
        <item x="7880"/>
        <item x="7741"/>
        <item x="9705"/>
        <item x="4429"/>
        <item x="9873"/>
        <item x="8407"/>
        <item x="3725"/>
        <item x="3490"/>
        <item x="8070"/>
        <item x="6253"/>
        <item x="6605"/>
        <item x="3937"/>
        <item x="8814"/>
        <item x="6380"/>
        <item x="8164"/>
        <item x="2202"/>
        <item x="6586"/>
        <item x="835"/>
        <item x="7856"/>
        <item x="5477"/>
        <item x="5850"/>
        <item x="8977"/>
        <item x="4656"/>
        <item x="1715"/>
        <item x="7949"/>
        <item x="3463"/>
        <item x="364"/>
        <item x="1503"/>
        <item x="7549"/>
        <item x="3520"/>
        <item x="401"/>
        <item x="6207"/>
        <item x="8972"/>
        <item x="245"/>
        <item x="862"/>
        <item x="5660"/>
        <item x="9000"/>
        <item x="6495"/>
        <item x="2460"/>
        <item x="2447"/>
        <item x="8918"/>
        <item x="7662"/>
        <item x="8883"/>
        <item x="596"/>
        <item x="4260"/>
        <item x="1732"/>
        <item x="3361"/>
        <item x="2603"/>
        <item x="2632"/>
        <item x="2824"/>
        <item x="9319"/>
        <item x="6509"/>
        <item x="8757"/>
        <item x="2379"/>
        <item x="8179"/>
        <item x="6711"/>
        <item x="2268"/>
        <item x="4809"/>
        <item x="8338"/>
        <item x="2029"/>
        <item x="143"/>
        <item x="1114"/>
        <item x="1482"/>
        <item x="1669"/>
        <item x="693"/>
        <item x="9611"/>
        <item x="8752"/>
        <item x="1834"/>
        <item x="4224"/>
        <item x="2581"/>
        <item x="3952"/>
        <item x="2726"/>
        <item x="1769"/>
        <item x="5559"/>
        <item x="8258"/>
        <item x="6793"/>
        <item x="648"/>
        <item x="5846"/>
        <item x="1881"/>
        <item x="7864"/>
        <item x="50"/>
        <item x="7415"/>
        <item x="5337"/>
        <item x="95"/>
        <item x="2597"/>
        <item x="5711"/>
        <item x="5859"/>
        <item x="2661"/>
        <item x="766"/>
        <item x="3119"/>
        <item x="7227"/>
        <item x="2224"/>
        <item x="6239"/>
        <item x="1641"/>
        <item x="9573"/>
        <item x="8436"/>
        <item x="9059"/>
        <item x="9534"/>
        <item x="1350"/>
        <item x="7277"/>
        <item x="6979"/>
        <item x="7612"/>
        <item x="6350"/>
        <item x="458"/>
        <item x="4298"/>
        <item x="6546"/>
        <item x="7314"/>
        <item x="2761"/>
        <item x="9370"/>
        <item x="4803"/>
        <item x="6874"/>
        <item x="7137"/>
        <item x="987"/>
        <item x="6423"/>
        <item x="907"/>
        <item x="740"/>
        <item x="284"/>
        <item x="6400"/>
        <item x="3258"/>
        <item x="8045"/>
        <item x="1962"/>
        <item x="3122"/>
        <item x="9178"/>
        <item x="2933"/>
        <item x="3686"/>
        <item x="4029"/>
        <item x="7736"/>
        <item x="9089"/>
        <item x="8696"/>
        <item x="4491"/>
        <item x="1040"/>
        <item x="9258"/>
        <item x="9418"/>
        <item x="3947"/>
        <item x="5313"/>
        <item x="9175"/>
        <item x="8500"/>
        <item x="4575"/>
        <item x="426"/>
        <item x="7299"/>
        <item x="7605"/>
        <item x="6254"/>
        <item x="6298"/>
        <item x="1996"/>
        <item x="3515"/>
        <item x="383"/>
        <item x="8105"/>
        <item x="8057"/>
        <item x="755"/>
        <item x="4412"/>
        <item x="841"/>
        <item x="6657"/>
        <item x="982"/>
        <item x="3565"/>
        <item x="7216"/>
        <item x="4252"/>
        <item x="8066"/>
        <item x="7652"/>
        <item x="8604"/>
        <item x="5965"/>
        <item x="4903"/>
        <item x="9852"/>
        <item x="5207"/>
        <item x="5370"/>
        <item x="1142"/>
        <item x="6777"/>
        <item x="9661"/>
        <item x="6065"/>
        <item x="2499"/>
        <item x="3416"/>
        <item x="1649"/>
        <item x="2311"/>
        <item x="3181"/>
        <item x="1265"/>
        <item x="386"/>
        <item x="4951"/>
        <item x="2136"/>
        <item x="232"/>
        <item x="6118"/>
        <item x="4921"/>
        <item x="121"/>
        <item x="1989"/>
        <item x="9052"/>
        <item x="6851"/>
        <item x="6888"/>
        <item x="1819"/>
        <item x="9397"/>
        <item x="5673"/>
        <item x="7053"/>
        <item x="4568"/>
        <item x="837"/>
        <item x="219"/>
        <item x="4632"/>
        <item x="7423"/>
        <item x="6194"/>
        <item x="2285"/>
        <item x="4153"/>
        <item x="3909"/>
        <item x="2549"/>
        <item x="234"/>
        <item x="4817"/>
        <item x="1654"/>
        <item x="7246"/>
        <item x="8584"/>
        <item x="6133"/>
        <item x="796"/>
        <item x="9346"/>
        <item x="9151"/>
        <item x="9965"/>
        <item x="6751"/>
        <item x="6529"/>
        <item x="8380"/>
        <item x="2346"/>
        <item x="3020"/>
        <item x="8466"/>
        <item x="4705"/>
        <item x="9941"/>
        <item x="2418"/>
        <item x="2937"/>
        <item x="5211"/>
        <item x="7888"/>
        <item x="7406"/>
        <item x="786"/>
        <item x="5579"/>
        <item x="8662"/>
        <item x="8129"/>
        <item x="3796"/>
        <item x="3274"/>
        <item x="5944"/>
        <item x="1107"/>
        <item x="4708"/>
        <item x="6927"/>
        <item x="9437"/>
        <item x="3267"/>
        <item x="9356"/>
        <item x="5402"/>
        <item x="9579"/>
        <item x="5562"/>
        <item x="5205"/>
        <item x="396"/>
        <item x="3174"/>
        <item x="7582"/>
        <item x="6530"/>
        <item x="2281"/>
        <item x="6398"/>
        <item x="7525"/>
        <item x="4581"/>
        <item x="2428"/>
        <item x="4310"/>
        <item x="875"/>
        <item x="5854"/>
        <item x="8373"/>
        <item x="2966"/>
        <item x="2881"/>
        <item x="3930"/>
        <item x="4144"/>
        <item x="2307"/>
        <item x="1173"/>
        <item x="4375"/>
        <item x="6740"/>
        <item x="2207"/>
        <item x="2788"/>
        <item x="4365"/>
        <item x="638"/>
        <item x="4757"/>
        <item x="3360"/>
        <item x="9686"/>
        <item x="312"/>
        <item x="16"/>
        <item x="1177"/>
        <item x="8077"/>
        <item x="9245"/>
        <item x="1041"/>
        <item x="8269"/>
        <item x="339"/>
        <item x="1759"/>
        <item x="1484"/>
        <item x="4361"/>
        <item x="6619"/>
        <item x="4188"/>
        <item x="8178"/>
        <item x="2308"/>
        <item x="9135"/>
        <item x="9924"/>
        <item x="3027"/>
        <item x="133"/>
        <item x="3880"/>
        <item x="9970"/>
        <item x="428"/>
        <item x="7178"/>
        <item x="6452"/>
        <item x="6037"/>
        <item x="353"/>
        <item x="7407"/>
        <item x="8043"/>
        <item x="4408"/>
        <item x="4760"/>
        <item x="2702"/>
        <item x="6012"/>
        <item x="8163"/>
        <item x="8884"/>
        <item x="8715"/>
        <item x="4867"/>
        <item x="5392"/>
        <item x="6729"/>
        <item x="9540"/>
        <item x="7579"/>
        <item x="2731"/>
        <item x="5694"/>
        <item x="2983"/>
        <item x="22"/>
        <item x="7313"/>
        <item x="2261"/>
        <item x="7020"/>
        <item x="800"/>
        <item x="7034"/>
        <item x="3014"/>
        <item x="6645"/>
        <item x="985"/>
        <item x="5410"/>
        <item x="8567"/>
        <item x="8097"/>
        <item x="8447"/>
        <item x="6663"/>
        <item x="5426"/>
        <item x="8150"/>
        <item x="493"/>
        <item x="3802"/>
        <item x="9255"/>
        <item x="5307"/>
        <item x="8440"/>
        <item x="3744"/>
        <item x="3112"/>
        <item x="6796"/>
        <item x="4813"/>
        <item x="5534"/>
        <item x="2895"/>
        <item x="1592"/>
        <item x="1729"/>
        <item x="5069"/>
        <item x="1146"/>
        <item x="6575"/>
        <item x="1334"/>
        <item x="9627"/>
        <item x="1612"/>
        <item x="6045"/>
        <item x="1252"/>
        <item x="436"/>
        <item x="4540"/>
        <item x="3"/>
        <item x="2084"/>
        <item x="9698"/>
        <item x="183"/>
        <item x="2363"/>
        <item x="8529"/>
        <item x="1615"/>
        <item x="4174"/>
        <item x="1866"/>
        <item x="7347"/>
        <item x="5401"/>
        <item x="5014"/>
        <item x="2546"/>
        <item x="6770"/>
        <item x="6923"/>
        <item x="8915"/>
        <item x="5431"/>
        <item x="9214"/>
        <item x="8932"/>
        <item x="6236"/>
        <item x="6438"/>
        <item x="5624"/>
        <item x="7160"/>
        <item x="4283"/>
        <item x="1784"/>
        <item x="1329"/>
        <item x="35"/>
        <item x="935"/>
        <item x="7195"/>
        <item x="6918"/>
        <item x="7726"/>
        <item x="5796"/>
        <item x="8082"/>
        <item x="6830"/>
        <item x="5209"/>
        <item x="4069"/>
        <item x="4455"/>
        <item x="215"/>
        <item x="3316"/>
        <item x="2015"/>
        <item x="1118"/>
        <item x="2020"/>
        <item x="1117"/>
        <item x="7111"/>
        <item x="6128"/>
        <item x="3254"/>
        <item x="7385"/>
        <item x="6765"/>
        <item x="3125"/>
        <item x="2957"/>
        <item x="9504"/>
        <item x="6494"/>
        <item x="3631"/>
        <item x="5374"/>
        <item x="4387"/>
        <item x="9688"/>
        <item x="7639"/>
        <item x="7389"/>
        <item x="5415"/>
        <item x="8031"/>
        <item x="31"/>
        <item x="4280"/>
        <item x="5326"/>
        <item x="2294"/>
        <item x="6850"/>
        <item x="7414"/>
        <item x="2096"/>
        <item x="9623"/>
        <item x="431"/>
        <item x="6573"/>
        <item x="1447"/>
        <item x="6806"/>
        <item x="3040"/>
        <item x="6914"/>
        <item x="3488"/>
        <item x="6122"/>
        <item x="316"/>
        <item x="7371"/>
        <item x="181"/>
        <item x="4432"/>
        <item x="1198"/>
        <item x="9224"/>
        <item x="7463"/>
        <item x="6200"/>
        <item x="9588"/>
        <item x="256"/>
        <item x="430"/>
        <item x="9766"/>
        <item x="573"/>
        <item x="5552"/>
        <item x="4675"/>
        <item x="4476"/>
        <item x="7932"/>
        <item x="946"/>
        <item x="2916"/>
        <item x="162"/>
        <item x="287"/>
        <item x="2785"/>
        <item x="295"/>
        <item x="429"/>
        <item x="7308"/>
        <item x="381"/>
        <item x="2356"/>
        <item x="1191"/>
        <item x="8885"/>
        <item x="6939"/>
        <item x="2969"/>
        <item x="3046"/>
        <item x="8351"/>
        <item x="7182"/>
        <item x="4438"/>
        <item x="1698"/>
        <item x="2578"/>
        <item x="9953"/>
        <item x="8686"/>
        <item x="4226"/>
        <item x="6688"/>
        <item x="4342"/>
        <item x="3928"/>
        <item x="9248"/>
        <item x="834"/>
        <item x="6604"/>
        <item x="8433"/>
        <item x="6168"/>
        <item x="7408"/>
        <item x="1319"/>
        <item x="3651"/>
        <item x="6504"/>
        <item x="4988"/>
        <item x="1185"/>
        <item x="2479"/>
        <item x="3762"/>
        <item x="6234"/>
        <item x="5734"/>
        <item x="4231"/>
        <item x="3191"/>
        <item x="1953"/>
        <item x="7456"/>
        <item x="7393"/>
        <item x="7392"/>
        <item x="5343"/>
        <item x="8503"/>
        <item x="3820"/>
        <item x="5747"/>
        <item x="8295"/>
        <item x="6628"/>
        <item x="7709"/>
        <item x="2180"/>
        <item x="1021"/>
        <item x="1402"/>
        <item x="1299"/>
        <item x="2972"/>
        <item x="5031"/>
        <item x="8544"/>
        <item x="9577"/>
        <item x="7175"/>
        <item x="1478"/>
        <item x="253"/>
        <item x="8365"/>
        <item x="4511"/>
        <item x="6805"/>
        <item x="9223"/>
        <item x="8791"/>
        <item x="8218"/>
        <item x="6135"/>
        <item x="8606"/>
        <item x="4504"/>
        <item x="1499"/>
        <item x="5126"/>
        <item x="3059"/>
        <item x="7580"/>
        <item x="7027"/>
        <item x="643"/>
        <item x="250"/>
        <item x="739"/>
        <item x="297"/>
        <item x="8014"/>
        <item x="3545"/>
        <item x="3329"/>
        <item x="4362"/>
        <item x="7973"/>
        <item x="8805"/>
        <item x="7044"/>
        <item x="7747"/>
        <item x="9585"/>
        <item x="72"/>
        <item x="146"/>
        <item x="8404"/>
        <item x="8303"/>
        <item x="5029"/>
        <item x="7519"/>
        <item x="4682"/>
        <item x="3159"/>
        <item x="672"/>
        <item x="5611"/>
        <item x="8627"/>
        <item x="2715"/>
        <item x="5628"/>
        <item x="5501"/>
        <item x="6316"/>
        <item x="278"/>
        <item x="3997"/>
        <item x="8818"/>
        <item x="3868"/>
        <item x="9899"/>
        <item x="1333"/>
        <item x="154"/>
        <item x="1564"/>
        <item x="7826"/>
        <item x="1152"/>
        <item x="1682"/>
        <item x="6289"/>
        <item x="4286"/>
        <item x="3912"/>
        <item x="5187"/>
        <item x="7288"/>
        <item x="3386"/>
        <item x="8665"/>
        <item x="8991"/>
        <item x="3572"/>
        <item x="6314"/>
        <item x="893"/>
        <item x="1959"/>
        <item x="6550"/>
        <item x="2439"/>
        <item x="9335"/>
        <item x="449"/>
        <item x="1976"/>
        <item x="7359"/>
        <item x="7511"/>
        <item x="445"/>
        <item x="840"/>
        <item x="760"/>
        <item x="9785"/>
        <item x="7055"/>
        <item x="7583"/>
        <item x="7617"/>
        <item x="6984"/>
        <item x="1808"/>
        <item x="152"/>
        <item x="3398"/>
        <item x="2195"/>
        <item x="6882"/>
        <item x="9372"/>
        <item x="7710"/>
        <item x="8598"/>
        <item x="8253"/>
        <item x="2516"/>
        <item x="2514"/>
        <item x="9394"/>
        <item x="647"/>
        <item x="2126"/>
        <item x="3513"/>
        <item x="107"/>
        <item x="1170"/>
        <item x="6021"/>
        <item x="55"/>
        <item x="8205"/>
        <item x="6635"/>
        <item x="9712"/>
        <item x="1801"/>
        <item x="5762"/>
        <item x="7058"/>
        <item x="6363"/>
        <item x="7145"/>
        <item x="9907"/>
        <item x="4759"/>
        <item x="6286"/>
        <item x="163"/>
        <item x="688"/>
        <item x="606"/>
        <item x="2197"/>
        <item x="413"/>
        <item x="801"/>
        <item x="6600"/>
        <item x="2743"/>
        <item x="7138"/>
        <item x="5585"/>
        <item x="8899"/>
        <item x="3510"/>
        <item x="922"/>
        <item x="6028"/>
        <item x="8554"/>
        <item x="2446"/>
        <item x="6280"/>
        <item x="9950"/>
        <item x="6541"/>
        <item x="7064"/>
        <item x="3103"/>
        <item x="7850"/>
        <item x="6714"/>
        <item x="1359"/>
        <item x="8873"/>
        <item x="3246"/>
        <item x="5789"/>
        <item x="3319"/>
        <item x="8416"/>
        <item x="3524"/>
        <item x="5521"/>
        <item x="4168"/>
        <item x="7790"/>
        <item x="6856"/>
        <item x="352"/>
        <item x="1858"/>
        <item x="6925"/>
        <item x="576"/>
        <item x="6718"/>
        <item x="5169"/>
        <item x="8799"/>
        <item x="4850"/>
        <item x="5691"/>
        <item x="602"/>
        <item x="1053"/>
        <item x="4037"/>
        <item x="7908"/>
        <item x="564"/>
        <item x="897"/>
        <item x="3554"/>
        <item x="1967"/>
        <item x="7538"/>
        <item x="4079"/>
        <item x="884"/>
        <item x="1147"/>
        <item x="816"/>
        <item x="909"/>
        <item x="7362"/>
        <item x="5504"/>
        <item x="6182"/>
        <item x="1893"/>
        <item x="7953"/>
        <item x="169"/>
        <item x="6612"/>
        <item x="8559"/>
        <item x="7262"/>
        <item x="6506"/>
        <item x="7199"/>
        <item x="3401"/>
        <item x="5247"/>
        <item x="1513"/>
        <item x="4710"/>
        <item x="1085"/>
        <item x="2968"/>
        <item x="4012"/>
        <item x="1636"/>
        <item x="2016"/>
        <item x="7255"/>
        <item x="4901"/>
        <item x="139"/>
        <item x="5058"/>
        <item x="6768"/>
        <item x="1950"/>
        <item x="659"/>
        <item x="5003"/>
        <item x="4780"/>
        <item x="3280"/>
        <item x="1089"/>
        <item x="487"/>
        <item x="2121"/>
        <item x="7649"/>
        <item x="4949"/>
        <item x="4878"/>
        <item x="7307"/>
        <item x="6026"/>
        <item x="6659"/>
        <item x="7780"/>
        <item x="1082"/>
        <item x="4035"/>
        <item x="5662"/>
        <item x="301"/>
        <item x="7209"/>
        <item x="7725"/>
        <item x="2645"/>
        <item x="3778"/>
        <item x="5517"/>
        <item x="9103"/>
        <item x="4367"/>
        <item x="5768"/>
        <item x="6669"/>
        <item x="2506"/>
        <item x="4687"/>
        <item x="6201"/>
        <item x="3314"/>
        <item x="3207"/>
        <item x="8340"/>
        <item x="3010"/>
        <item x="6787"/>
        <item x="849"/>
        <item x="543"/>
        <item x="3992"/>
        <item x="5743"/>
        <item x="3743"/>
        <item x="7154"/>
        <item x="6042"/>
        <item x="4911"/>
        <item x="3400"/>
        <item x="6095"/>
        <item x="1678"/>
        <item x="3317"/>
        <item x="4366"/>
        <item x="7014"/>
        <item x="9303"/>
        <item x="7955"/>
        <item x="2635"/>
        <item x="930"/>
        <item x="7846"/>
        <item x="7852"/>
        <item x="944"/>
        <item x="8859"/>
        <item x="9174"/>
        <item x="6004"/>
        <item x="8382"/>
        <item x="1935"/>
        <item x="4503"/>
        <item x="956"/>
        <item x="2292"/>
        <item x="5462"/>
        <item x="7586"/>
        <item x="2814"/>
        <item x="3037"/>
        <item x="5198"/>
        <item x="1049"/>
        <item x="4612"/>
        <item x="184"/>
        <item x="8025"/>
        <item x="7169"/>
        <item x="7474"/>
        <item x="8029"/>
        <item x="1795"/>
        <item x="3141"/>
        <item x="6329"/>
        <item x="3172"/>
        <item x="6591"/>
        <item x="9238"/>
        <item x="9306"/>
        <item x="5259"/>
        <item x="8669"/>
        <item x="1381"/>
        <item x="4875"/>
        <item x="2757"/>
        <item x="8631"/>
        <item x="8563"/>
        <item x="574"/>
        <item x="1725"/>
        <item x="3425"/>
        <item x="9065"/>
        <item x="4239"/>
        <item x="4423"/>
        <item x="9381"/>
        <item x="6390"/>
        <item x="7940"/>
        <item x="2031"/>
        <item x="4279"/>
        <item x="4613"/>
        <item x="6696"/>
        <item x="5861"/>
        <item x="4844"/>
        <item x="4008"/>
        <item x="583"/>
        <item x="4572"/>
        <item x="2591"/>
        <item x="9833"/>
        <item x="2055"/>
        <item x="2837"/>
        <item x="9428"/>
        <item x="625"/>
        <item x="9247"/>
        <item x="9025"/>
        <item x="8577"/>
        <item x="556"/>
        <item x="4193"/>
        <item x="3196"/>
        <item x="6025"/>
        <item x="5998"/>
        <item x="7766"/>
        <item x="498"/>
        <item x="2036"/>
        <item x="7461"/>
        <item x="4236"/>
        <item x="8386"/>
        <item x="8803"/>
        <item x="8444"/>
        <item x="4690"/>
        <item x="6954"/>
        <item x="6558"/>
        <item x="3975"/>
        <item x="9236"/>
        <item x="2087"/>
        <item x="2533"/>
        <item x="9155"/>
        <item x="2693"/>
        <item x="2204"/>
        <item x="5792"/>
        <item x="7208"/>
        <item x="8853"/>
        <item x="516"/>
        <item x="8611"/>
        <item x="8002"/>
        <item x="3751"/>
        <item x="6109"/>
        <item x="2223"/>
        <item x="4173"/>
        <item x="4742"/>
        <item x="4518"/>
        <item x="9125"/>
        <item x="2537"/>
        <item x="3235"/>
        <item x="751"/>
        <item x="7806"/>
        <item x="5967"/>
        <item x="5179"/>
        <item x="7800"/>
        <item x="5870"/>
        <item x="314"/>
        <item x="3511"/>
        <item x="5862"/>
        <item x="5781"/>
        <item x="3897"/>
        <item x="3599"/>
        <item x="8009"/>
        <item x="6842"/>
        <item x="7722"/>
        <item x="7077"/>
        <item x="4471"/>
        <item x="4723"/>
        <item x="5367"/>
        <item x="1510"/>
        <item x="6332"/>
        <item x="2594"/>
        <item x="627"/>
        <item x="6686"/>
        <item x="4258"/>
        <item x="9736"/>
        <item x="3304"/>
        <item x="950"/>
        <item x="2981"/>
        <item x="6224"/>
        <item x="3674"/>
        <item x="7919"/>
        <item x="4642"/>
        <item x="642"/>
        <item x="6326"/>
        <item x="7797"/>
        <item x="5241"/>
        <item x="4272"/>
        <item x="1494"/>
        <item x="6434"/>
        <item x="559"/>
        <item x="5618"/>
        <item x="4042"/>
        <item x="8927"/>
        <item x="6048"/>
        <item x="2932"/>
        <item x="345"/>
        <item x="2159"/>
        <item x="8974"/>
        <item x="208"/>
        <item x="1956"/>
        <item x="1281"/>
        <item x="5638"/>
        <item x="1621"/>
        <item x="5068"/>
        <item x="7143"/>
        <item x="8468"/>
        <item x="5345"/>
        <item x="5750"/>
        <item x="5519"/>
        <item x="7641"/>
        <item x="4464"/>
        <item x="4553"/>
        <item x="2378"/>
        <item x="6324"/>
        <item x="2753"/>
        <item x="5835"/>
        <item x="3126"/>
        <item x="2655"/>
        <item x="3652"/>
        <item x="9740"/>
        <item x="845"/>
        <item x="6505"/>
        <item x="9905"/>
        <item x="5959"/>
        <item x="9754"/>
        <item x="3053"/>
        <item x="8313"/>
        <item x="9315"/>
        <item x="9472"/>
        <item x="6934"/>
        <item x="4731"/>
        <item x="3911"/>
        <item x="4500"/>
        <item x="1225"/>
        <item x="5858"/>
        <item x="9314"/>
        <item x="6667"/>
        <item x="7356"/>
        <item x="8377"/>
        <item x="8643"/>
        <item x="6957"/>
        <item x="8769"/>
        <item x="5183"/>
        <item x="7975"/>
        <item x="3049"/>
        <item x="2079"/>
        <item x="8718"/>
        <item x="1623"/>
        <item x="6582"/>
        <item x="9382"/>
        <item x="7323"/>
        <item x="1609"/>
        <item x="4538"/>
        <item x="1092"/>
        <item x="4752"/>
        <item x="5396"/>
        <item x="6535"/>
        <item x="252"/>
        <item x="2886"/>
        <item x="4816"/>
        <item x="2433"/>
        <item x="4905"/>
        <item x="3182"/>
        <item x="8294"/>
        <item x="1360"/>
        <item x="4981"/>
        <item x="9625"/>
        <item x="9400"/>
        <item x="7096"/>
        <item x="3268"/>
        <item x="1910"/>
        <item x="7623"/>
        <item x="6778"/>
        <item x="6334"/>
        <item x="82"/>
        <item x="7950"/>
        <item x="3634"/>
        <item x="6197"/>
        <item x="6358"/>
        <item x="5430"/>
        <item x="4402"/>
        <item x="7838"/>
        <item x="1546"/>
        <item x="415"/>
        <item x="5760"/>
        <item x="6858"/>
        <item x="6845"/>
        <item x="9667"/>
        <item x="9571"/>
        <item x="2664"/>
        <item x="7207"/>
        <item x="7390"/>
        <item x="2505"/>
        <item x="3702"/>
        <item x="9557"/>
        <item x="6520"/>
        <item x="8214"/>
        <item x="9451"/>
        <item x="7765"/>
        <item x="193"/>
        <item x="8289"/>
        <item x="3774"/>
        <item x="4999"/>
        <item x="6624"/>
        <item x="536"/>
        <item x="1561"/>
        <item x="2162"/>
        <item x="9011"/>
        <item x="4017"/>
        <item x="8774"/>
        <item x="6675"/>
        <item x="1222"/>
        <item x="9973"/>
        <item x="2768"/>
        <item x="5806"/>
        <item x="3789"/>
        <item x="5108"/>
        <item x="4253"/>
        <item x="8019"/>
        <item x="4244"/>
        <item x="7336"/>
        <item x="9180"/>
        <item x="9172"/>
        <item x="6891"/>
        <item x="9484"/>
        <item x="2559"/>
        <item x="4874"/>
        <item x="2652"/>
        <item x="1994"/>
        <item x="5705"/>
        <item x="636"/>
        <item x="9719"/>
        <item x="2564"/>
        <item x="8982"/>
        <item x="4340"/>
        <item x="8726"/>
        <item x="872"/>
        <item x="8719"/>
        <item x="89"/>
        <item x="9690"/>
        <item x="463"/>
        <item x="2902"/>
        <item x="2420"/>
        <item x="6029"/>
        <item x="5202"/>
        <item x="3373"/>
        <item x="9190"/>
        <item x="1372"/>
        <item x="9729"/>
        <item x="5926"/>
        <item x="678"/>
        <item x="2833"/>
        <item x="6206"/>
        <item x="503"/>
        <item x="8542"/>
        <item x="2638"/>
        <item x="7866"/>
        <item x="7302"/>
        <item x="5948"/>
        <item x="1686"/>
        <item x="2153"/>
        <item x="5197"/>
        <item x="3069"/>
        <item x="182"/>
        <item x="8934"/>
        <item x="2280"/>
        <item x="1655"/>
        <item x="3559"/>
        <item x="5456"/>
        <item x="2291"/>
        <item x="348"/>
        <item x="2509"/>
        <item x="6404"/>
        <item x="3441"/>
        <item x="1790"/>
        <item x="1822"/>
        <item x="2494"/>
        <item x="6291"/>
        <item x="5316"/>
        <item x="3121"/>
        <item x="5150"/>
        <item x="9461"/>
        <item x="8843"/>
        <item x="5915"/>
        <item x="1567"/>
        <item x="2254"/>
        <item x="9003"/>
        <item x="9966"/>
        <item x="4123"/>
        <item x="4106"/>
        <item x="3956"/>
        <item x="3230"/>
        <item x="9626"/>
        <item x="7497"/>
        <item x="1923"/>
        <item x="3758"/>
        <item x="3073"/>
        <item x="8878"/>
        <item x="478"/>
        <item x="3100"/>
        <item x="895"/>
        <item x="2905"/>
        <item x="2631"/>
        <item x="2414"/>
        <item x="4389"/>
        <item x="6070"/>
        <item x="9821"/>
        <item x="7854"/>
        <item x="867"/>
        <item x="9689"/>
        <item x="6695"/>
        <item x="4434"/>
        <item x="9352"/>
        <item x="4574"/>
        <item x="2094"/>
        <item x="2135"/>
        <item x="9430"/>
        <item x="4691"/>
        <item x="3057"/>
        <item x="8349"/>
        <item x="7934"/>
        <item x="2365"/>
        <item x="3446"/>
        <item x="8071"/>
        <item x="1001"/>
        <item x="4261"/>
        <item x="6221"/>
        <item x="9798"/>
        <item x="6442"/>
        <item x="7481"/>
        <item x="4756"/>
        <item x="5416"/>
        <item x="8828"/>
        <item x="4323"/>
        <item x="6758"/>
        <item x="7556"/>
        <item x="6559"/>
        <item x="6046"/>
        <item x="8826"/>
        <item x="3607"/>
        <item x="3706"/>
        <item x="7663"/>
        <item x="446"/>
        <item x="8256"/>
        <item x="4"/>
        <item x="4269"/>
        <item x="5640"/>
        <item x="3906"/>
        <item x="9320"/>
        <item x="1206"/>
        <item x="3382"/>
        <item x="4150"/>
        <item x="1905"/>
        <item x="6450"/>
        <item x="1347"/>
        <item x="504"/>
        <item x="4519"/>
        <item x="9193"/>
        <item x="6203"/>
        <item x="599"/>
        <item x="1675"/>
        <item x="4902"/>
        <item x="8101"/>
        <item x="2883"/>
        <item x="8219"/>
        <item x="4284"/>
        <item x="8867"/>
        <item x="4509"/>
        <item x="623"/>
        <item x="7122"/>
        <item x="5609"/>
        <item x="4369"/>
        <item x="742"/>
        <item x="9928"/>
        <item x="8429"/>
        <item x="5564"/>
        <item x="8348"/>
        <item x="5873"/>
        <item x="8308"/>
        <item x="594"/>
        <item x="9456"/>
        <item x="6944"/>
        <item x="7827"/>
        <item x="3833"/>
        <item x="5556"/>
        <item x="5022"/>
        <item x="4474"/>
        <item x="7727"/>
        <item x="6981"/>
        <item x="1502"/>
        <item x="6720"/>
        <item x="6739"/>
        <item x="4125"/>
        <item x="5177"/>
        <item x="9673"/>
        <item x="7627"/>
        <item x="6746"/>
        <item x="6167"/>
        <item x="2118"/>
        <item x="2915"/>
        <item x="8615"/>
        <item x="6035"/>
        <item x="3422"/>
        <item x="2906"/>
        <item x="114"/>
        <item x="6895"/>
        <item x="9488"/>
        <item x="3917"/>
        <item x="2986"/>
        <item x="3341"/>
        <item x="960"/>
        <item x="2219"/>
        <item x="8924"/>
        <item x="8546"/>
        <item x="730"/>
        <item x="70"/>
        <item x="2262"/>
        <item x="8650"/>
        <item x="1876"/>
        <item x="5315"/>
        <item x="7707"/>
        <item x="8221"/>
        <item x="9434"/>
        <item x="5406"/>
        <item x="9389"/>
        <item x="4641"/>
        <item x="3681"/>
        <item x="7387"/>
        <item x="8117"/>
        <item x="7982"/>
        <item x="9386"/>
        <item x="9569"/>
        <item x="6911"/>
        <item x="8537"/>
        <item x="3016"/>
        <item x="8866"/>
        <item x="6774"/>
        <item x="6075"/>
        <item x="1321"/>
        <item x="771"/>
        <item x="4577"/>
        <item x="9811"/>
        <item x="2674"/>
        <item x="1105"/>
        <item x="7357"/>
        <item x="604"/>
        <item x="5127"/>
        <item x="5877"/>
        <item x="6597"/>
        <item x="4769"/>
        <item x="1741"/>
        <item x="9491"/>
        <item x="4090"/>
        <item x="1140"/>
        <item x="9691"/>
        <item x="4095"/>
        <item x="5279"/>
        <item x="9906"/>
        <item x="4680"/>
        <item x="6754"/>
        <item x="4610"/>
        <item x="4444"/>
        <item x="4346"/>
        <item x="830"/>
        <item x="910"/>
        <item x="1244"/>
        <item x="595"/>
        <item x="7482"/>
        <item x="9375"/>
        <item x="307"/>
        <item x="8488"/>
        <item x="3146"/>
        <item x="1270"/>
        <item x="5916"/>
        <item x="6005"/>
        <item x="3145"/>
        <item x="3050"/>
        <item x="9141"/>
        <item x="899"/>
        <item x="3849"/>
        <item x="4410"/>
        <item x="775"/>
        <item x="7935"/>
        <item x="8166"/>
        <item x="888"/>
        <item x="3397"/>
        <item x="7022"/>
        <item x="86"/>
        <item x="1723"/>
        <item x="9648"/>
        <item x="973"/>
        <item x="519"/>
        <item x="8314"/>
        <item x="8823"/>
        <item x="2712"/>
        <item x="892"/>
        <item x="7941"/>
        <item x="4000"/>
        <item x="3093"/>
        <item x="502"/>
        <item x="6942"/>
        <item x="3860"/>
        <item x="7087"/>
        <item x="2040"/>
        <item x="8689"/>
        <item x="3066"/>
        <item x="2810"/>
        <item x="8579"/>
        <item x="9222"/>
        <item x="3920"/>
        <item x="6462"/>
        <item x="5368"/>
        <item x="1544"/>
        <item x="8425"/>
        <item x="41"/>
        <item x="1278"/>
        <item x="5490"/>
        <item x="4246"/>
        <item x="814"/>
        <item x="750"/>
        <item x="5203"/>
        <item x="2842"/>
        <item x="3347"/>
        <item x="7409"/>
        <item x="9763"/>
        <item x="6320"/>
        <item x="5089"/>
        <item x="6077"/>
        <item x="1457"/>
        <item x="3926"/>
        <item x="7787"/>
        <item x="6060"/>
        <item x="4426"/>
        <item x="8337"/>
        <item x="1832"/>
        <item x="2390"/>
        <item x="2732"/>
        <item x="5106"/>
        <item x="3771"/>
        <item x="164"/>
        <item x="613"/>
        <item x="4701"/>
        <item x="4885"/>
        <item x="156"/>
        <item x="8091"/>
        <item x="2866"/>
        <item x="7465"/>
        <item x="3855"/>
        <item x="3693"/>
        <item x="874"/>
        <item x="4864"/>
        <item x="8749"/>
        <item x="7550"/>
        <item x="5548"/>
        <item x="626"/>
        <item x="6105"/>
        <item x="8608"/>
        <item x="2253"/>
        <item x="3779"/>
        <item x="3464"/>
        <item x="598"/>
        <item x="6322"/>
        <item x="1263"/>
        <item x="5797"/>
        <item x="69"/>
        <item x="7877"/>
        <item x="6140"/>
        <item x="5454"/>
        <item x="2493"/>
        <item x="4460"/>
        <item x="2736"/>
        <item x="9687"/>
        <item x="1481"/>
        <item x="2918"/>
        <item x="4772"/>
        <item x="4800"/>
        <item x="5045"/>
        <item x="5463"/>
        <item x="8888"/>
        <item x="6497"/>
        <item x="3087"/>
        <item x="1873"/>
        <item x="397"/>
        <item x="2345"/>
        <item x="9486"/>
        <item x="9494"/>
        <item x="2090"/>
        <item x="803"/>
        <item x="7990"/>
        <item x="2085"/>
        <item x="9944"/>
        <item x="8455"/>
        <item x="1204"/>
        <item x="1728"/>
        <item x="7770"/>
        <item x="1010"/>
        <item x="6016"/>
        <item x="5595"/>
        <item x="1166"/>
        <item x="9077"/>
        <item x="5255"/>
        <item x="609"/>
        <item x="7923"/>
        <item x="3996"/>
        <item x="5671"/>
        <item x="794"/>
        <item x="3904"/>
        <item x="5178"/>
        <item x="1336"/>
        <item x="5446"/>
        <item x="2434"/>
        <item x="8672"/>
        <item x="664"/>
        <item x="8327"/>
        <item x="4667"/>
        <item x="3252"/>
        <item x="3550"/>
        <item x="3803"/>
        <item x="8020"/>
        <item x="1088"/>
        <item x="3390"/>
        <item x="812"/>
        <item x="806"/>
        <item x="6804"/>
        <item x="1200"/>
        <item x="9832"/>
        <item x="7106"/>
        <item x="1555"/>
        <item x="5946"/>
        <item x="8226"/>
        <item x="230"/>
        <item x="7399"/>
        <item x="2454"/>
        <item x="8239"/>
        <item x="3242"/>
        <item x="3898"/>
        <item x="4287"/>
        <item x="4036"/>
        <item x="9914"/>
        <item x="3369"/>
        <item x="5053"/>
        <item x="4868"/>
        <item x="2354"/>
        <item x="5354"/>
        <item x="6020"/>
        <item x="1598"/>
        <item x="3471"/>
        <item x="4267"/>
        <item x="5763"/>
        <item x="6455"/>
        <item x="147"/>
        <item x="2132"/>
        <item x="9124"/>
        <item x="8618"/>
        <item x="5116"/>
        <item x="8800"/>
        <item x="3029"/>
        <item x="1444"/>
        <item x="7021"/>
        <item x="6346"/>
        <item x="1479"/>
        <item x="7329"/>
        <item x="4070"/>
        <item x="1634"/>
        <item x="1911"/>
        <item x="8562"/>
        <item x="4516"/>
        <item x="4819"/>
        <item x="6293"/>
        <item x="7203"/>
        <item x="7976"/>
        <item x="4831"/>
        <item x="5155"/>
        <item x="2513"/>
        <item x="5161"/>
        <item x="7529"/>
        <item x="4398"/>
        <item x="7198"/>
        <item x="4897"/>
        <item x="9674"/>
        <item x="7061"/>
        <item x="2043"/>
        <item x="2801"/>
        <item x="2865"/>
        <item x="4436"/>
        <item x="520"/>
        <item x="4262"/>
        <item x="4623"/>
        <item x="8280"/>
        <item x="9406"/>
        <item x="12"/>
        <item x="9313"/>
        <item x="8538"/>
        <item x="205"/>
        <item x="5958"/>
        <item x="7829"/>
        <item x="9711"/>
        <item x="4458"/>
        <item x="8288"/>
        <item x="8891"/>
        <item x="9219"/>
        <item x="1920"/>
        <item x="6344"/>
        <item x="4573"/>
        <item x="19"/>
        <item x="394"/>
        <item x="211"/>
        <item x="7488"/>
        <item x="1943"/>
        <item x="876"/>
        <item x="6611"/>
        <item x="3168"/>
        <item x="9355"/>
        <item x="8187"/>
        <item x="4726"/>
        <item x="4101"/>
        <item x="7700"/>
        <item x="6807"/>
        <item x="9809"/>
        <item x="4728"/>
        <item x="4182"/>
        <item x="1980"/>
        <item x="8775"/>
        <item x="8274"/>
        <item x="5767"/>
        <item x="6773"/>
        <item x="7183"/>
        <item x="7552"/>
        <item x="2265"/>
        <item x="4501"/>
        <item x="7149"/>
        <item x="5409"/>
        <item x="8692"/>
        <item x="1461"/>
        <item x="5826"/>
        <item x="9159"/>
        <item x="4305"/>
        <item x="5676"/>
        <item x="2319"/>
        <item x="9217"/>
        <item x="4569"/>
        <item x="462"/>
        <item x="1748"/>
        <item x="4152"/>
        <item x="3481"/>
        <item x="5291"/>
        <item x="2607"/>
        <item x="9366"/>
        <item x="9531"/>
        <item x="2052"/>
        <item x="3870"/>
        <item x="911"/>
        <item x="3660"/>
        <item x="4771"/>
        <item x="1277"/>
        <item x="889"/>
        <item x="6792"/>
        <item x="4786"/>
        <item x="2552"/>
        <item x="347"/>
        <item x="711"/>
        <item x="8230"/>
        <item x="9559"/>
        <item x="5661"/>
        <item x="9185"/>
        <item x="5121"/>
        <item x="1011"/>
        <item x="850"/>
        <item x="4620"/>
        <item x="1126"/>
        <item x="7598"/>
        <item x="1500"/>
        <item x="5080"/>
        <item x="6795"/>
        <item x="7732"/>
        <item x="9006"/>
        <item x="4891"/>
        <item x="4498"/>
        <item x="9957"/>
        <item x="6057"/>
        <item x="6050"/>
        <item x="2582"/>
        <item x="7822"/>
        <item x="5417"/>
        <item x="1624"/>
        <item x="7558"/>
        <item x="7893"/>
        <item x="5380"/>
        <item x="9390"/>
        <item x="6463"/>
        <item x="8275"/>
        <item x="2275"/>
        <item x="3990"/>
        <item x="7239"/>
        <item x="9233"/>
        <item x="5073"/>
        <item x="6366"/>
        <item x="1258"/>
        <item x="3623"/>
        <item x="8819"/>
        <item x="8739"/>
        <item x="3610"/>
        <item x="9940"/>
        <item x="1813"/>
        <item x="3427"/>
        <item x="608"/>
        <item x="8055"/>
        <item x="8278"/>
        <item x="3038"/>
        <item x="4748"/>
        <item x="7469"/>
        <item x="9028"/>
        <item x="1361"/>
        <item x="2678"/>
        <item x="9253"/>
        <item x="9293"/>
        <item x="8639"/>
        <item x="8658"/>
        <item x="6294"/>
        <item x="9515"/>
        <item x="7306"/>
        <item x="656"/>
        <item x="4358"/>
        <item x="6268"/>
        <item x="4249"/>
        <item x="6868"/>
        <item x="2267"/>
        <item x="8636"/>
        <item x="3641"/>
        <item x="3719"/>
        <item x="8948"/>
        <item x="5225"/>
        <item x="9765"/>
        <item x="1907"/>
        <item x="1377"/>
        <item x="1462"/>
        <item x="4196"/>
        <item x="716"/>
        <item x="94"/>
        <item x="1125"/>
        <item x="653"/>
        <item x="7443"/>
        <item x="366"/>
        <item x="2677"/>
        <item x="9786"/>
        <item x="9417"/>
        <item x="6847"/>
        <item x="9032"/>
        <item x="4550"/>
        <item x="5174"/>
        <item x="1463"/>
        <item x="5523"/>
        <item x="6157"/>
        <item x="1708"/>
        <item x="5920"/>
        <item x="5217"/>
        <item x="499"/>
        <item x="1305"/>
        <item x="2008"/>
        <item x="8145"/>
        <item x="9884"/>
        <item x="1203"/>
        <item x="306"/>
        <item x="9519"/>
        <item x="8052"/>
        <item x="7351"/>
        <item x="7625"/>
        <item x="2714"/>
        <item x="1498"/>
        <item x="9128"/>
        <item x="6240"/>
        <item x="3175"/>
        <item x="7566"/>
        <item x="8950"/>
        <item x="2770"/>
        <item x="8526"/>
        <item x="1776"/>
        <item x="7739"/>
        <item x="3766"/>
        <item x="6867"/>
        <item x="4862"/>
        <item x="3804"/>
        <item x="8108"/>
        <item x="6707"/>
        <item x="4537"/>
        <item x="1226"/>
        <item x="5427"/>
        <item x="9"/>
        <item x="9013"/>
        <item x="4633"/>
        <item x="2680"/>
        <item x="7577"/>
        <item x="4180"/>
        <item x="226"/>
        <item x="2030"/>
        <item x="9902"/>
        <item x="8713"/>
        <item x="1590"/>
        <item x="8038"/>
        <item x="1445"/>
        <item x="2445"/>
        <item x="3590"/>
        <item x="3432"/>
        <item x="8976"/>
        <item x="2230"/>
        <item x="1097"/>
        <item x="1890"/>
        <item x="6151"/>
        <item x="7899"/>
        <item x="8898"/>
        <item x="8816"/>
        <item x="7911"/>
        <item x="7165"/>
        <item x="1738"/>
        <item x="9181"/>
        <item x="743"/>
        <item x="367"/>
        <item x="9708"/>
        <item x="9056"/>
        <item x="5282"/>
        <item x="4792"/>
        <item x="9109"/>
        <item x="3094"/>
        <item x="5919"/>
        <item x="6183"/>
        <item x="5656"/>
        <item x="9969"/>
        <item x="2722"/>
        <item x="332"/>
        <item x="8613"/>
        <item x="5794"/>
        <item x="9364"/>
        <item x="8736"/>
        <item x="9139"/>
        <item x="195"/>
        <item x="6090"/>
        <item x="9137"/>
        <item x="1042"/>
        <item x="2157"/>
        <item x="745"/>
        <item x="7388"/>
        <item x="676"/>
        <item x="4695"/>
        <item x="2602"/>
        <item x="761"/>
        <item x="4534"/>
        <item x="7564"/>
        <item x="5237"/>
        <item x="5348"/>
        <item x="371"/>
        <item x="6024"/>
        <item x="3476"/>
        <item x="8401"/>
        <item x="7841"/>
        <item x="1628"/>
        <item x="3024"/>
        <item x="7492"/>
        <item x="7331"/>
        <item x="9654"/>
        <item x="5680"/>
        <item x="3522"/>
        <item x="2483"/>
        <item x="5156"/>
        <item x="953"/>
        <item x="2940"/>
        <item x="2974"/>
        <item x="3448"/>
        <item x="6554"/>
        <item x="9620"/>
        <item x="2340"/>
        <item x="6523"/>
        <item x="8879"/>
        <item x="7442"/>
        <item x="1713"/>
        <item x="715"/>
        <item x="1132"/>
        <item x="8493"/>
        <item x="3250"/>
        <item x="8685"/>
        <item x="4740"/>
        <item x="5547"/>
        <item x="2573"/>
        <item x="9858"/>
        <item x="6015"/>
        <item x="9407"/>
        <item x="9367"/>
        <item x="9645"/>
        <item x="2822"/>
        <item x="9834"/>
        <item x="8284"/>
        <item x="1617"/>
        <item x="6971"/>
        <item x="2133"/>
        <item x="1937"/>
        <item x="3444"/>
        <item x="7685"/>
        <item x="9796"/>
        <item x="5829"/>
        <item x="9267"/>
        <item x="9191"/>
        <item x="7585"/>
        <item x="8989"/>
        <item x="2218"/>
        <item x="3712"/>
        <item x="1539"/>
        <item x="7711"/>
        <item x="4557"/>
        <item x="8929"/>
        <item x="2868"/>
        <item x="3047"/>
        <item x="98"/>
        <item x="9229"/>
        <item x="6431"/>
        <item x="8556"/>
        <item x="3667"/>
        <item x="1643"/>
        <item x="6764"/>
        <item x="3773"/>
        <item x="497"/>
        <item x="968"/>
        <item x="30"/>
        <item x="3925"/>
        <item x="3300"/>
        <item x="6354"/>
        <item x="4794"/>
        <item x="6333"/>
        <item x="6513"/>
        <item x="616"/>
        <item x="6305"/>
        <item x="4115"/>
        <item x="2070"/>
        <item x="9088"/>
        <item x="6426"/>
        <item x="9476"/>
        <item x="2826"/>
        <item x="921"/>
        <item x="2305"/>
        <item x="7411"/>
        <item x="5088"/>
        <item x="7422"/>
        <item x="5256"/>
        <item x="1696"/>
        <item x="1638"/>
        <item x="7698"/>
        <item x="2795"/>
        <item x="5578"/>
        <item x="2003"/>
        <item x="2784"/>
        <item x="2259"/>
        <item x="1"/>
        <item x="8023"/>
        <item x="151"/>
        <item x="5524"/>
        <item x="5168"/>
        <item x="5405"/>
        <item x="1087"/>
        <item x="468"/>
        <item x="8420"/>
        <item x="4163"/>
        <item x="8306"/>
        <item x="6651"/>
        <item x="5771"/>
        <item x="3371"/>
        <item x="915"/>
        <item x="412"/>
        <item x="9752"/>
        <item x="3942"/>
        <item x="2241"/>
        <item x="2522"/>
        <item x="4359"/>
        <item x="1255"/>
        <item x="8786"/>
        <item x="7750"/>
        <item x="9120"/>
        <item x="9304"/>
        <item x="7971"/>
        <item x="5780"/>
        <item x="2351"/>
        <item x="8476"/>
        <item x="6089"/>
        <item x="1542"/>
        <item x="3091"/>
        <item x="8048"/>
        <item x="9521"/>
        <item x="7258"/>
        <item x="1508"/>
        <item x="8640"/>
        <item x="5629"/>
        <item x="1515"/>
        <item x="9262"/>
        <item x="5081"/>
        <item x="4146"/>
        <item x="4978"/>
        <item x="9841"/>
        <item x="9890"/>
        <item x="9578"/>
        <item x="538"/>
        <item x="8421"/>
        <item x="5623"/>
        <item x="2474"/>
        <item x="8674"/>
        <item x="9447"/>
        <item x="4707"/>
        <item x="7338"/>
        <item x="2583"/>
        <item x="1559"/>
        <item x="8792"/>
        <item x="3184"/>
        <item x="958"/>
        <item x="5927"/>
        <item x="1650"/>
        <item x="1416"/>
        <item x="9646"/>
        <item x="7555"/>
        <item x="5911"/>
        <item x="4223"/>
        <item x="4232"/>
        <item x="2337"/>
        <item x="8790"/>
        <item x="2749"/>
        <item x="8648"/>
        <item x="9522"/>
        <item x="3827"/>
        <item x="5114"/>
        <item x="1763"/>
        <item x="1074"/>
        <item x="3495"/>
        <item x="7764"/>
        <item x="9339"/>
        <item x="9618"/>
        <item x="7108"/>
        <item x="1471"/>
        <item x="6361"/>
        <item x="3194"/>
        <item x="1199"/>
        <item x="6446"/>
        <item x="9050"/>
        <item x="7030"/>
        <item x="4855"/>
        <item x="3715"/>
        <item x="7793"/>
        <item x="3294"/>
        <item x="5702"/>
        <item x="3270"/>
        <item x="1652"/>
        <item x="2879"/>
        <item x="6143"/>
        <item x="7223"/>
        <item x="9949"/>
        <item x="2183"/>
        <item x="2740"/>
        <item x="7748"/>
        <item x="9311"/>
        <item x="696"/>
        <item x="5928"/>
        <item x="6614"/>
        <item x="4561"/>
        <item x="9964"/>
        <item x="202"/>
        <item x="5569"/>
        <item x="7033"/>
        <item x="8095"/>
        <item x="2177"/>
        <item x="8210"/>
        <item x="6503"/>
        <item x="7644"/>
        <item x="8949"/>
        <item x="4750"/>
        <item x="1701"/>
        <item x="5899"/>
        <item x="7248"/>
        <item x="9589"/>
        <item x="2324"/>
        <item x="5500"/>
        <item x="3973"/>
        <item x="5825"/>
        <item x="9672"/>
        <item x="2027"/>
        <item x="8710"/>
        <item x="2867"/>
        <item x="7999"/>
        <item x="1138"/>
        <item x="3684"/>
        <item x="908"/>
        <item x="7902"/>
        <item x="6823"/>
        <item x="6107"/>
        <item x="4872"/>
        <item x="6278"/>
        <item x="2091"/>
        <item x="6180"/>
        <item x="3328"/>
        <item x="5961"/>
        <item x="4390"/>
        <item x="9275"/>
        <item x="4151"/>
        <item x="3134"/>
        <item x="2391"/>
        <item x="6348"/>
        <item x="6835"/>
        <item x="5513"/>
        <item x="5482"/>
        <item x="5894"/>
        <item x="145"/>
        <item x="9131"/>
        <item x="5268"/>
        <item x="597"/>
        <item x="2007"/>
        <item x="6202"/>
        <item x="4526"/>
        <item x="6430"/>
        <item x="7573"/>
        <item x="3321"/>
        <item x="571"/>
        <item x="5746"/>
        <item x="3344"/>
        <item x="6590"/>
        <item x="5318"/>
        <item x="8747"/>
        <item x="8473"/>
        <item x="8371"/>
        <item x="8833"/>
        <item x="1582"/>
        <item x="6843"/>
        <item x="4943"/>
        <item x="6465"/>
        <item x="8292"/>
        <item x="3284"/>
        <item x="7188"/>
        <item x="6459"/>
        <item x="6539"/>
        <item x="3058"/>
        <item x="5888"/>
        <item x="9567"/>
        <item x="392"/>
        <item x="9817"/>
        <item x="3197"/>
        <item x="9897"/>
        <item x="7330"/>
        <item x="188"/>
        <item x="9732"/>
        <item x="5411"/>
        <item x="9631"/>
        <item x="1254"/>
        <item x="4919"/>
        <item x="3054"/>
        <item x="4413"/>
        <item x="2728"/>
        <item x="9778"/>
        <item x="3594"/>
        <item x="3127"/>
        <item x="6444"/>
        <item x="5151"/>
        <item x="9629"/>
        <item x="7632"/>
        <item x="3249"/>
        <item x="7523"/>
        <item x="3498"/>
        <item x="8856"/>
        <item x="2225"/>
        <item x="6622"/>
        <item x="4181"/>
        <item x="2258"/>
        <item x="784"/>
        <item x="3707"/>
        <item x="8225"/>
        <item x="4301"/>
        <item x="5421"/>
        <item x="7159"/>
        <item x="4061"/>
        <item x="4066"/>
        <item x="1149"/>
        <item x="7129"/>
        <item x="4604"/>
        <item x="5281"/>
        <item x="8343"/>
        <item x="187"/>
        <item x="692"/>
        <item x="7016"/>
        <item x="4459"/>
        <item x="1232"/>
        <item x="2720"/>
        <item x="2704"/>
        <item x="5499"/>
        <item x="1543"/>
        <item x="2227"/>
        <item x="4783"/>
        <item x="1913"/>
        <item x="3633"/>
        <item x="6041"/>
        <item x="186"/>
        <item x="3115"/>
        <item x="4401"/>
        <item x="3861"/>
        <item x="4442"/>
        <item x="5342"/>
        <item x="2856"/>
        <item x="3306"/>
        <item x="7843"/>
        <item x="1871"/>
        <item x="1782"/>
        <item x="8051"/>
        <item x="7546"/>
        <item x="2325"/>
        <item x="780"/>
        <item x="8582"/>
        <item x="5257"/>
        <item x="6265"/>
        <item x="237"/>
        <item x="6121"/>
        <item x="7101"/>
        <item x="5848"/>
        <item x="247"/>
        <item x="1750"/>
        <item x="6052"/>
        <item x="7532"/>
        <item x="1487"/>
        <item x="2458"/>
        <item x="7124"/>
        <item x="7495"/>
        <item x="5986"/>
        <item x="2062"/>
        <item x="2808"/>
        <item x="2620"/>
        <item x="5616"/>
        <item x="7985"/>
        <item x="5574"/>
        <item x="2348"/>
        <item x="6451"/>
        <item x="2239"/>
        <item x="268"/>
        <item x="9036"/>
        <item x="5838"/>
        <item x="8299"/>
        <item x="8194"/>
        <item x="6613"/>
        <item x="5613"/>
        <item x="8296"/>
        <item x="6579"/>
        <item x="5572"/>
        <item x="9017"/>
        <item x="9010"/>
        <item x="8533"/>
        <item x="3276"/>
        <item x="1520"/>
        <item x="1124"/>
        <item x="6917"/>
        <item x="7979"/>
        <item x="5730"/>
        <item x="7437"/>
        <item x="4411"/>
        <item x="9232"/>
        <item x="1604"/>
        <item x="6715"/>
        <item x="6875"/>
        <item x="8702"/>
        <item x="2806"/>
        <item x="1211"/>
        <item x="5414"/>
        <item x="9096"/>
        <item x="7688"/>
        <item x="2470"/>
        <item x="3548"/>
        <item x="6543"/>
        <item x="7505"/>
        <item x="2477"/>
        <item x="1827"/>
        <item x="5876"/>
        <item x="9958"/>
        <item x="577"/>
        <item x="7292"/>
        <item x="3883"/>
        <item x="6775"/>
        <item x="5698"/>
        <item x="1426"/>
        <item x="6745"/>
        <item x="3730"/>
        <item x="319"/>
        <item x="8768"/>
        <item x="1324"/>
        <item x="9594"/>
        <item x="2279"/>
        <item x="3907"/>
        <item x="3105"/>
        <item x="6014"/>
        <item x="5496"/>
        <item x="8742"/>
        <item x="24"/>
        <item x="4107"/>
        <item x="3769"/>
        <item x="8762"/>
        <item x="1805"/>
        <item x="4898"/>
        <item x="8566"/>
        <item x="4080"/>
        <item x="8516"/>
        <item x="4749"/>
        <item x="1364"/>
        <item x="4935"/>
        <item x="4322"/>
        <item x="561"/>
        <item x="9747"/>
        <item x="7460"/>
        <item x="5953"/>
        <item x="9413"/>
        <item x="3186"/>
        <item x="6680"/>
        <item x="5820"/>
        <item x="5447"/>
        <item x="309"/>
        <item x="2684"/>
        <item x="4382"/>
        <item x="9582"/>
        <item x="6898"/>
        <item x="37"/>
        <item x="2989"/>
        <item x="6205"/>
        <item x="7820"/>
        <item x="9150"/>
        <item x="5288"/>
        <item x="7076"/>
        <item x="833"/>
        <item x="8418"/>
        <item x="3467"/>
        <item x="8049"/>
        <item x="4296"/>
        <item x="6941"/>
        <item x="9468"/>
        <item x="7974"/>
        <item x="1058"/>
        <item x="235"/>
        <item x="9140"/>
        <item x="4211"/>
        <item x="6186"/>
        <item x="1767"/>
        <item x="8616"/>
        <item x="9249"/>
        <item x="6671"/>
        <item x="1135"/>
        <item x="1422"/>
        <item x="6213"/>
        <item x="1593"/>
        <item x="5955"/>
        <item x="3526"/>
        <item x="7161"/>
        <item x="2058"/>
        <item x="517"/>
        <item x="2782"/>
        <item x="5013"/>
        <item x="5502"/>
        <item x="5978"/>
        <item x="7093"/>
        <item x="4457"/>
        <item x="7490"/>
        <item x="4077"/>
        <item x="804"/>
        <item x="4331"/>
        <item x="3032"/>
        <item x="9312"/>
        <item x="8698"/>
        <item x="2272"/>
        <item x="558"/>
        <item x="4931"/>
        <item x="2467"/>
        <item x="79"/>
        <item x="6051"/>
        <item x="1616"/>
        <item x="5931"/>
        <item x="5593"/>
        <item x="109"/>
        <item x="1385"/>
        <item x="6258"/>
        <item x="4199"/>
        <item x="8255"/>
        <item x="9739"/>
        <item x="6760"/>
        <item x="1214"/>
        <item x="5306"/>
        <item x="2471"/>
        <item x="3248"/>
        <item x="976"/>
        <item x="1301"/>
        <item x="1830"/>
        <item x="2923"/>
        <item x="7791"/>
        <item x="4753"/>
        <item x="6032"/>
        <item x="4801"/>
        <item x="5057"/>
        <item x="9639"/>
        <item x="1348"/>
        <item x="5972"/>
        <item x="5099"/>
        <item x="3944"/>
        <item x="7194"/>
        <item x="7192"/>
        <item x="1936"/>
        <item x="6399"/>
        <item x="4693"/>
        <item x="5261"/>
        <item x="3109"/>
        <item x="8016"/>
        <item x="6097"/>
        <item x="3523"/>
        <item x="1982"/>
        <item x="6112"/>
        <item x="8170"/>
        <item x="5866"/>
        <item x="4040"/>
        <item x="8874"/>
        <item x="2023"/>
        <item x="3247"/>
        <item x="5710"/>
        <item x="4797"/>
        <item x="5102"/>
        <item x="5442"/>
        <item x="9055"/>
        <item x="1335"/>
        <item x="6033"/>
        <item x="3224"/>
        <item x="2167"/>
        <item x="1339"/>
        <item x="8975"/>
        <item x="6903"/>
        <item x="9246"/>
        <item x="2456"/>
        <item x="2260"/>
        <item x="9703"/>
        <item x="1793"/>
        <item x="7680"/>
        <item x="6569"/>
        <item x="1886"/>
        <item x="1529"/>
        <item x="6933"/>
        <item x="6395"/>
        <item x="6467"/>
        <item x="6556"/>
        <item x="756"/>
        <item x="5857"/>
        <item x="3331"/>
        <item x="331"/>
        <item x="2529"/>
        <item x="9062"/>
        <item x="1219"/>
        <item x="5275"/>
        <item x="6432"/>
        <item x="3817"/>
        <item x="3443"/>
        <item x="2565"/>
        <item x="7180"/>
        <item x="2528"/>
        <item x="4051"/>
        <item x="5804"/>
        <item x="4319"/>
        <item x="3133"/>
        <item x="5017"/>
        <item x="2862"/>
        <item x="4870"/>
        <item x="4158"/>
        <item x="4273"/>
        <item x="5772"/>
        <item x="8243"/>
        <item x="8910"/>
        <item x="822"/>
        <item x="1183"/>
        <item x="8100"/>
        <item x="9044"/>
        <item x="4336"/>
        <item x="2507"/>
        <item x="2317"/>
        <item x="9360"/>
        <item x="8283"/>
        <item x="2787"/>
        <item x="1928"/>
        <item x="7427"/>
        <item x="8000"/>
        <item x="2737"/>
        <item x="7724"/>
        <item x="9467"/>
        <item x="5352"/>
        <item x="9443"/>
        <item x="1973"/>
        <item x="4443"/>
        <item x="2666"/>
        <item x="6900"/>
        <item x="1009"/>
        <item x="7050"/>
        <item x="2706"/>
        <item x="1603"/>
        <item x="4570"/>
        <item x="2011"/>
        <item x="4060"/>
        <item x="9412"/>
        <item x="2226"/>
        <item x="8235"/>
        <item x="3402"/>
        <item x="5908"/>
        <item x="59"/>
        <item x="6870"/>
        <item x="73"/>
        <item x="7244"/>
        <item x="6376"/>
        <item x="2973"/>
        <item x="9145"/>
        <item x="6836"/>
        <item x="2234"/>
        <item x="9680"/>
        <item x="9123"/>
        <item x="2231"/>
        <item x="1685"/>
        <item x="5432"/>
        <item x="7909"/>
        <item x="6091"/>
        <item x="2400"/>
        <item x="5783"/>
        <item x="2689"/>
        <item x="1201"/>
        <item x="8830"/>
        <item x="3830"/>
        <item x="80"/>
        <item x="6328"/>
        <item x="5996"/>
        <item x="3132"/>
        <item x="5863"/>
        <item x="994"/>
        <item x="1106"/>
        <item x="3536"/>
        <item x="4824"/>
        <item x="7403"/>
        <item x="6781"/>
        <item x="9782"/>
        <item x="5945"/>
        <item x="5190"/>
        <item x="8093"/>
        <item x="2751"/>
        <item x="7533"/>
        <item x="8587"/>
        <item x="7849"/>
        <item x="9681"/>
        <item x="1249"/>
        <item x="3588"/>
        <item x="3375"/>
        <item x="4933"/>
        <item x="2518"/>
        <item x="1785"/>
        <item x="5603"/>
        <item x="1069"/>
        <item x="5020"/>
        <item x="7884"/>
        <item x="2756"/>
        <item x="3216"/>
        <item x="2935"/>
        <item x="8228"/>
        <item x="1027"/>
        <item x="1473"/>
        <item x="5910"/>
        <item x="9353"/>
        <item x="979"/>
        <item x="3265"/>
        <item x="1704"/>
        <item x="3832"/>
        <item x="6767"/>
        <item x="6652"/>
        <item x="2026"/>
        <item x="1439"/>
        <item x="7910"/>
        <item x="1695"/>
        <item x="7089"/>
        <item x="2903"/>
        <item x="7803"/>
        <item x="106"/>
        <item x="4114"/>
        <item x="6779"/>
        <item x="7110"/>
        <item x="8661"/>
        <item x="365"/>
        <item x="2078"/>
        <item x="4631"/>
        <item x="7818"/>
        <item x="4368"/>
        <item x="5988"/>
        <item x="5975"/>
        <item x="8384"/>
        <item x="4148"/>
        <item x="1526"/>
        <item x="3687"/>
        <item x="1528"/>
        <item x="2563"/>
        <item x="9416"/>
        <item x="6828"/>
        <item x="4191"/>
        <item x="8594"/>
        <item x="3598"/>
        <item x="9388"/>
        <item x="7773"/>
        <item x="4317"/>
        <item x="6475"/>
        <item x="6248"/>
        <item x="8413"/>
        <item x="3571"/>
        <item x="2907"/>
        <item x="7109"/>
        <item x="2960"/>
        <item x="7703"/>
        <item x="9609"/>
        <item x="3945"/>
        <item x="5949"/>
        <item x="2641"/>
        <item x="1762"/>
        <item x="1676"/>
        <item x="3070"/>
        <item x="1111"/>
        <item x="9936"/>
        <item x="4609"/>
        <item x="1157"/>
        <item x="747"/>
        <item x="9290"/>
        <item x="622"/>
        <item x="3299"/>
        <item x="1781"/>
        <item x="5361"/>
        <item x="1221"/>
        <item x="4558"/>
        <item x="3275"/>
        <item x="108"/>
        <item x="9176"/>
        <item x="2741"/>
        <item x="43"/>
        <item x="5336"/>
        <item x="661"/>
        <item x="7232"/>
        <item x="6655"/>
        <item x="6566"/>
        <item x="168"/>
        <item x="9110"/>
        <item x="6721"/>
        <item x="9670"/>
        <item x="2589"/>
        <item x="7808"/>
        <item x="3834"/>
        <item x="4313"/>
        <item x="5987"/>
        <item x="5098"/>
        <item x="1035"/>
        <item x="5112"/>
        <item x="9574"/>
        <item x="1367"/>
        <item x="6685"/>
        <item x="5726"/>
        <item x="1899"/>
        <item x="5839"/>
        <item x="8905"/>
        <item x="9889"/>
        <item x="4227"/>
        <item x="5008"/>
        <item x="1516"/>
        <item x="3140"/>
        <item x="9784"/>
        <item x="8886"/>
        <item x="3970"/>
        <item x="9119"/>
        <item x="4009"/>
        <item x="1328"/>
        <item x="6846"/>
        <item x="110"/>
        <item x="8909"/>
        <item x="4941"/>
        <item x="2486"/>
        <item x="8514"/>
        <item x="9649"/>
        <item x="3320"/>
        <item x="9780"/>
        <item x="6978"/>
        <item x="1710"/>
        <item x="6215"/>
        <item x="3391"/>
        <item x="6241"/>
        <item x="9300"/>
        <item x="9697"/>
        <item x="5242"/>
        <item x="8861"/>
        <item x="4218"/>
        <item x="5065"/>
        <item x="7251"/>
        <item x="8890"/>
        <item x="6218"/>
        <item x="8781"/>
        <item x="7379"/>
        <item x="5566"/>
        <item x="8039"/>
        <item x="1851"/>
        <item x="6606"/>
        <item x="1792"/>
        <item x="2358"/>
        <item x="3089"/>
        <item x="3399"/>
        <item x="1602"/>
        <item x="5828"/>
        <item x="6902"/>
        <item x="6752"/>
        <item x="5122"/>
        <item x="1629"/>
        <item x="9235"/>
        <item x="1024"/>
        <item x="7659"/>
        <item x="1228"/>
        <item x="1563"/>
        <item x="3210"/>
        <item x="5801"/>
        <item x="6872"/>
        <item x="6968"/>
        <item x="2024"/>
        <item x="6848"/>
        <item x="3734"/>
        <item x="6479"/>
        <item x="3083"/>
        <item x="1863"/>
        <item x="3009"/>
        <item x="710"/>
        <item x="9888"/>
        <item x="5134"/>
        <item x="3865"/>
        <item x="4603"/>
        <item x="1383"/>
        <item x="4282"/>
        <item x="7799"/>
        <item x="3557"/>
        <item x="1102"/>
        <item x="2134"/>
        <item x="320"/>
        <item x="3595"/>
        <item x="5903"/>
        <item x="6054"/>
        <item x="1262"/>
        <item x="8508"/>
        <item x="1997"/>
        <item x="8552"/>
        <item x="3293"/>
        <item x="9210"/>
        <item x="8788"/>
        <item x="1547"/>
        <item x="3799"/>
        <item x="9108"/>
        <item x="4696"/>
        <item x="9369"/>
        <item x="1456"/>
        <item x="894"/>
        <item x="5026"/>
        <item x="5751"/>
        <item x="2521"/>
        <item x="3936"/>
        <item x="6664"/>
        <item x="7565"/>
        <item x="9152"/>
        <item x="2208"/>
        <item x="6208"/>
        <item x="8238"/>
        <item x="9371"/>
        <item x="7933"/>
        <item x="3998"/>
        <item x="1268"/>
        <item x="1326"/>
        <item x="4212"/>
        <item x="3116"/>
        <item x="9048"/>
        <item x="9818"/>
        <item x="809"/>
        <item x="7702"/>
        <item x="4059"/>
        <item x="9826"/>
        <item x="7283"/>
        <item x="6912"/>
        <item x="3348"/>
        <item x="455"/>
        <item x="6560"/>
        <item x="4672"/>
        <item x="9517"/>
        <item x="9066"/>
        <item x="6901"/>
        <item x="1037"/>
        <item x="3985"/>
        <item x="118"/>
        <item x="323"/>
        <item x="2609"/>
        <item x="1072"/>
        <item x="4962"/>
        <item x="3848"/>
        <item x="6487"/>
        <item x="389"/>
        <item x="6648"/>
        <item x="1476"/>
        <item x="4472"/>
        <item x="8902"/>
        <item x="2618"/>
        <item x="6164"/>
        <item x="4241"/>
        <item x="4254"/>
        <item x="2925"/>
        <item x="5246"/>
        <item x="588"/>
        <item x="1050"/>
        <item x="7870"/>
        <item x="7466"/>
        <item x="3918"/>
        <item x="2021"/>
        <item x="1860"/>
        <item x="3297"/>
        <item x="6921"/>
        <item x="5887"/>
        <item x="8656"/>
        <item x="6138"/>
        <item x="2797"/>
        <item x="246"/>
        <item x="7767"/>
        <item x="4091"/>
        <item x="8042"/>
        <item x="7645"/>
        <item x="4820"/>
        <item x="9072"/>
        <item x="6967"/>
        <item x="6501"/>
        <item x="4617"/>
        <item x="7875"/>
        <item x="4105"/>
        <item x="6598"/>
        <item x="8999"/>
        <item x="1722"/>
        <item x="8400"/>
        <item x="1020"/>
        <item x="9196"/>
        <item x="8693"/>
        <item x="8625"/>
        <item x="4812"/>
        <item x="4033"/>
        <item x="9851"/>
        <item x="8183"/>
        <item x="8978"/>
        <item x="5273"/>
        <item x="9377"/>
        <item x="1475"/>
        <item x="5594"/>
        <item x="2034"/>
        <item x="9713"/>
        <item x="8942"/>
        <item x="765"/>
        <item x="6330"/>
        <item x="869"/>
        <item x="3574"/>
        <item x="9071"/>
        <item x="9012"/>
        <item x="1912"/>
        <item x="4268"/>
        <item x="5120"/>
        <item x="8267"/>
        <item x="44"/>
        <item x="6824"/>
        <item x="4745"/>
        <item x="4659"/>
        <item x="3052"/>
        <item x="74"/>
        <item x="1903"/>
        <item x="3491"/>
        <item x="9613"/>
        <item x="2046"/>
        <item x="7172"/>
        <item x="1791"/>
        <item x="9636"/>
        <item x="1417"/>
        <item x="1368"/>
        <item x="6712"/>
        <item x="7092"/>
        <item x="5675"/>
        <item x="5323"/>
        <item x="3101"/>
        <item x="8315"/>
        <item x="7834"/>
        <item x="1733"/>
        <item x="4063"/>
        <item x="8044"/>
        <item x="1914"/>
        <item x="2368"/>
        <item x="1575"/>
        <item x="223"/>
        <item x="7816"/>
        <item x="4350"/>
        <item x="1419"/>
        <item x="1235"/>
        <item x="2099"/>
        <item x="7404"/>
        <item x="6516"/>
        <item x="4882"/>
        <item x="7453"/>
        <item x="2873"/>
        <item x="1460"/>
        <item x="8036"/>
        <item x="4292"/>
        <item x="7150"/>
        <item x="3241"/>
        <item x="9972"/>
        <item x="5356"/>
        <item x="3262"/>
        <item x="3503"/>
        <item x="1366"/>
        <item x="603"/>
        <item x="275"/>
        <item x="679"/>
        <item x="7487"/>
        <item x="9520"/>
        <item x="4746"/>
        <item x="4529"/>
        <item x="732"/>
        <item x="9242"/>
        <item x="3682"/>
        <item x="8231"/>
        <item x="9327"/>
        <item x="7819"/>
        <item x="2626"/>
        <item x="5679"/>
        <item x="772"/>
        <item x="1437"/>
        <item x="6375"/>
        <item x="5952"/>
        <item x="996"/>
        <item x="8528"/>
        <item x="7173"/>
        <item x="3456"/>
        <item x="8840"/>
        <item x="3305"/>
        <item x="9912"/>
        <item x="8008"/>
        <item x="5232"/>
        <item x="7250"/>
        <item x="655"/>
        <item x="9391"/>
        <item x="8527"/>
        <item x="142"/>
        <item x="8271"/>
        <item x="7259"/>
        <item x="8551"/>
        <item x="8901"/>
        <item x="7200"/>
        <item x="2838"/>
        <item x="6677"/>
        <item x="4660"/>
        <item x="1307"/>
        <item x="4372"/>
        <item x="6547"/>
        <item x="9100"/>
        <item x="8683"/>
        <item x="7779"/>
        <item x="9349"/>
        <item x="5059"/>
        <item x="6244"/>
        <item x="3343"/>
        <item x="1413"/>
        <item x="8212"/>
        <item x="6261"/>
        <item x="7201"/>
        <item x="4240"/>
        <item x="8206"/>
        <item x="5347"/>
        <item x="5570"/>
        <item x="5895"/>
        <item x="1965"/>
        <item x="9867"/>
        <item x="5441"/>
        <item x="4688"/>
        <item x="7633"/>
        <item x="7174"/>
        <item x="7245"/>
        <item x="2640"/>
        <item x="2885"/>
        <item x="6910"/>
        <item x="5397"/>
        <item x="9231"/>
        <item x="7131"/>
        <item x="343"/>
        <item x="7591"/>
        <item x="8822"/>
        <item x="4758"/>
        <item x="6147"/>
        <item x="940"/>
        <item x="6184"/>
        <item x="7518"/>
        <item x="5419"/>
        <item x="6908"/>
        <item x="1622"/>
        <item x="1780"/>
        <item x="7280"/>
        <item x="5450"/>
        <item x="2409"/>
        <item x="4996"/>
        <item x="6023"/>
        <item x="34"/>
        <item x="4653"/>
        <item x="4548"/>
        <item x="7097"/>
        <item x="6948"/>
        <item x="6447"/>
        <item x="4327"/>
        <item x="7446"/>
        <item x="9380"/>
        <item x="4916"/>
        <item x="3962"/>
        <item x="4479"/>
        <item x="7835"/>
        <item x="3237"/>
        <item x="6808"/>
        <item x="7821"/>
        <item x="2660"/>
        <item x="3585"/>
        <item x="5196"/>
        <item x="5672"/>
        <item x="8660"/>
        <item x="6753"/>
        <item x="2108"/>
        <item x="2956"/>
        <item x="8836"/>
        <item x="5035"/>
        <item x="2694"/>
        <item x="5249"/>
        <item x="7340"/>
        <item x="2734"/>
        <item x="2122"/>
        <item x="2"/>
        <item x="7417"/>
        <item x="8591"/>
        <item x="7382"/>
        <item x="6282"/>
        <item x="2817"/>
        <item x="4120"/>
        <item x="2050"/>
        <item x="3668"/>
        <item x="1534"/>
        <item x="5391"/>
        <item x="6844"/>
        <item x="8062"/>
        <item x="8227"/>
        <item x="5425"/>
        <item x="6991"/>
        <item x="9881"/>
        <item x="5034"/>
        <item x="93"/>
        <item x="1275"/>
        <item x="9334"/>
        <item x="5176"/>
        <item x="3454"/>
        <item x="2277"/>
        <item x="2176"/>
        <item x="2584"/>
        <item x="9877"/>
        <item x="8492"/>
        <item x="7653"/>
        <item x="5245"/>
        <item x="7470"/>
        <item x="8462"/>
        <item x="38"/>
        <item x="7926"/>
        <item x="5880"/>
        <item x="2465"/>
        <item x="4129"/>
        <item x="3959"/>
        <item x="2235"/>
        <item x="2304"/>
        <item x="9937"/>
        <item x="3292"/>
        <item x="7966"/>
        <item x="7002"/>
        <item x="7795"/>
        <item x="639"/>
        <item x="5816"/>
        <item x="7316"/>
        <item x="438"/>
        <item x="818"/>
        <item x="5455"/>
        <item x="8141"/>
        <item x="7319"/>
        <item x="4470"/>
        <item x="6610"/>
        <item x="7132"/>
        <item x="904"/>
        <item x="7672"/>
        <item x="1019"/>
        <item x="1474"/>
        <item x="258"/>
        <item x="5296"/>
        <item x="4634"/>
        <item x="3516"/>
        <item x="375"/>
        <item x="7597"/>
        <item x="5833"/>
        <item x="1742"/>
        <item x="9671"/>
        <item x="7043"/>
        <item x="6152"/>
        <item x="6027"/>
        <item x="6471"/>
        <item x="4969"/>
        <item x="9658"/>
        <item x="6491"/>
        <item x="2298"/>
        <item x="9187"/>
        <item x="7693"/>
        <item x="9292"/>
        <item x="4453"/>
        <item x="4487"/>
        <item x="5297"/>
        <item x="4600"/>
        <item x="6615"/>
        <item x="6713"/>
        <item x="1823"/>
        <item x="3365"/>
        <item x="7746"/>
        <item x="1625"/>
        <item x="2282"/>
        <item x="3566"/>
        <item x="5481"/>
        <item x="1292"/>
        <item x="6274"/>
        <item x="171"/>
        <item x="479"/>
        <item x="7444"/>
        <item x="5221"/>
        <item x="7918"/>
        <item x="6938"/>
        <item x="8396"/>
        <item x="3429"/>
        <item x="3277"/>
        <item x="1227"/>
        <item x="9963"/>
        <item x="7536"/>
        <item x="3589"/>
        <item x="4353"/>
        <item x="3034"/>
        <item x="7903"/>
        <item x="3922"/>
        <item x="1991"/>
        <item x="702"/>
        <item x="8060"/>
        <item x="2665"/>
        <item x="4335"/>
        <item x="2271"/>
        <item x="4984"/>
        <item x="224"/>
        <item x="1353"/>
        <item x="5703"/>
        <item x="8753"/>
        <item x="4915"/>
        <item x="3879"/>
        <item x="1897"/>
        <item x="2807"/>
        <item x="3176"/>
        <item x="2019"/>
        <item x="8116"/>
        <item x="6602"/>
        <item x="8311"/>
        <item x="1090"/>
        <item x="1572"/>
        <item x="7493"/>
        <item x="5219"/>
        <item x="8837"/>
        <item x="1172"/>
        <item x="9866"/>
        <item x="2501"/>
        <item x="228"/>
        <item x="5818"/>
        <item x="9653"/>
        <item x="2413"/>
        <item x="3395"/>
        <item x="3434"/>
        <item x="4744"/>
        <item x="3205"/>
        <item x="6056"/>
        <item x="4775"/>
        <item x="417"/>
        <item x="557"/>
        <item x="3527"/>
        <item x="6678"/>
        <item x="631"/>
        <item x="9931"/>
        <item x="6337"/>
        <item x="861"/>
        <item x="1817"/>
        <item x="4836"/>
        <item x="6421"/>
        <item x="2444"/>
        <item x="9929"/>
        <item x="4278"/>
        <item x="7004"/>
        <item x="8621"/>
        <item x="3378"/>
        <item x="33"/>
        <item x="7240"/>
        <item x="8939"/>
        <item x="1182"/>
        <item x="5254"/>
        <item x="8969"/>
        <item x="3754"/>
        <item x="4190"/>
        <item x="9568"/>
        <item x="3968"/>
        <item x="2071"/>
        <item x="8403"/>
        <item x="7886"/>
        <item x="2793"/>
        <item x="2387"/>
        <item x="9203"/>
        <item x="2372"/>
        <item x="2872"/>
        <item x="8127"/>
        <item x="1753"/>
        <item x="244"/>
        <item x="7036"/>
        <item x="7290"/>
        <item x="3892"/>
        <item x="2941"/>
        <item x="2426"/>
        <item x="5827"/>
        <item x="269"/>
        <item x="6866"/>
        <item x="8451"/>
        <item x="9512"/>
        <item x="6047"/>
        <item x="4647"/>
        <item x="4909"/>
        <item x="7297"/>
        <item x="2333"/>
        <item x="4117"/>
        <item x="8185"/>
        <item x="8248"/>
        <item x="2979"/>
        <item x="9822"/>
        <item x="3088"/>
        <item x="3312"/>
        <item x="826"/>
        <item x="6832"/>
        <item x="579"/>
        <item x="9831"/>
        <item x="5753"/>
        <item x="2395"/>
        <item x="2160"/>
        <item x="1684"/>
        <item x="236"/>
        <item x="8392"/>
        <item x="9254"/>
        <item x="8560"/>
        <item x="5146"/>
        <item x="3657"/>
        <item x="416"/>
        <item x="9498"/>
        <item x="1514"/>
        <item x="2662"/>
        <item x="928"/>
        <item x="2884"/>
        <item x="873"/>
        <item x="3521"/>
        <item x="644"/>
        <item x="1988"/>
        <item x="701"/>
        <item x="4934"/>
        <item x="7489"/>
        <item x="7514"/>
        <item x="6581"/>
        <item x="3018"/>
        <item x="853"/>
        <item x="7193"/>
        <item x="2098"/>
        <item x="5238"/>
        <item x="5264"/>
        <item x="6040"/>
        <item x="4692"/>
        <item x="5610"/>
        <item x="2551"/>
        <item x="4445"/>
        <item x="7759"/>
        <item x="8592"/>
        <item x="5044"/>
        <item x="6636"/>
        <item x="4217"/>
        <item x="9387"/>
        <item x="2745"/>
        <item x="8731"/>
        <item x="8324"/>
        <item x="9637"/>
        <item x="2283"/>
        <item x="725"/>
        <item x="5152"/>
        <item x="4565"/>
        <item x="6999"/>
        <item x="9474"/>
        <item x="3746"/>
        <item x="2681"/>
        <item x="1955"/>
        <item x="8033"/>
        <item x="311"/>
        <item x="9250"/>
        <item x="1076"/>
        <item x="3483"/>
        <item x="5278"/>
        <item x="327"/>
        <item x="1370"/>
        <item x="1116"/>
        <item x="5210"/>
        <item x="2853"/>
        <item x="1406"/>
        <item x="4546"/>
        <item x="4306"/>
        <item x="4977"/>
        <item x="9268"/>
        <item x="1664"/>
        <item x="5764"/>
        <item x="3380"/>
        <item x="5655"/>
        <item x="5464"/>
        <item x="9462"/>
        <item x="6755"/>
        <item x="793"/>
        <item x="5400"/>
        <item x="9783"/>
        <item x="8064"/>
        <item x="5744"/>
        <item x="2168"/>
        <item x="7912"/>
        <item x="9284"/>
        <item x="1978"/>
        <item x="2538"/>
        <item x="4352"/>
        <item x="8601"/>
        <item x="4900"/>
        <item x="7177"/>
        <item x="2524"/>
        <item x="7080"/>
        <item x="6127"/>
        <item x="5587"/>
        <item x="3239"/>
        <item x="8177"/>
        <item x="3366"/>
        <item x="440"/>
        <item x="8160"/>
        <item x="2405"/>
        <item x="3645"/>
        <item x="8523"/>
        <item x="3735"/>
        <item x="4785"/>
        <item x="6596"/>
        <item x="280"/>
        <item x="2987"/>
        <item x="7871"/>
        <item x="128"/>
        <item x="5546"/>
        <item x="2858"/>
        <item x="9775"/>
        <item x="7592"/>
        <item x="7402"/>
        <item x="8580"/>
        <item x="1435"/>
        <item x="100"/>
        <item x="5832"/>
        <item x="2690"/>
        <item x="9720"/>
        <item x="1909"/>
        <item x="2943"/>
        <item x="5434"/>
        <item x="1668"/>
        <item x="6262"/>
        <item x="8505"/>
        <item x="2406"/>
        <item x="6386"/>
        <item x="4782"/>
        <item x="122"/>
        <item x="83"/>
        <item x="6642"/>
        <item x="1509"/>
        <item x="1840"/>
        <item x="4395"/>
        <item x="3459"/>
        <item x="1848"/>
        <item x="9759"/>
        <item x="9516"/>
        <item x="6733"/>
        <item x="1551"/>
        <item x="274"/>
        <item x="8372"/>
        <item x="9439"/>
        <item x="2397"/>
        <item x="9101"/>
        <item x="3193"/>
        <item x="8589"/>
        <item x="7650"/>
        <item x="652"/>
        <item x="9891"/>
        <item x="4626"/>
        <item x="5173"/>
        <item x="3084"/>
        <item x="1396"/>
        <item x="325"/>
        <item x="4248"/>
        <item x="1229"/>
        <item x="5191"/>
        <item x="4676"/>
        <item x="8596"/>
        <item x="2845"/>
        <item x="4124"/>
        <item x="3263"/>
        <item x="4912"/>
        <item x="5729"/>
        <item x="9425"/>
        <item x="2482"/>
        <item x="4201"/>
        <item x="1031"/>
        <item x="7041"/>
        <item x="2072"/>
        <item x="1717"/>
        <item x="7039"/>
        <item x="2789"/>
        <item x="6684"/>
        <item x="3939"/>
        <item x="3117"/>
        <item x="2569"/>
        <item x="9373"/>
        <item x="8247"/>
        <item x="7079"/>
        <item x="8037"/>
        <item x="5917"/>
        <item x="5718"/>
        <item x="9358"/>
        <item x="5923"/>
        <item x="9029"/>
        <item x="9806"/>
        <item x="9683"/>
        <item x="1298"/>
        <item x="4228"/>
        <item x="8903"/>
        <item x="4165"/>
        <item x="2992"/>
        <item x="20"/>
        <item x="8787"/>
        <item x="8422"/>
        <item x="927"/>
        <item x="1440"/>
        <item x="206"/>
        <item x="9336"/>
        <item x="2146"/>
        <item x="4393"/>
        <item x="7265"/>
        <item x="3000"/>
        <item x="6290"/>
        <item x="1230"/>
        <item x="8182"/>
        <item x="5376"/>
        <item x="6913"/>
        <item x="5201"/>
        <item x="9435"/>
        <item x="4856"/>
        <item x="5692"/>
        <item x="7647"/>
        <item x="7892"/>
        <item x="9395"/>
        <item x="7361"/>
        <item x="7072"/>
        <item x="4887"/>
        <item x="5101"/>
        <item x="3519"/>
        <item x="7697"/>
        <item x="159"/>
        <item x="4711"/>
        <item x="6542"/>
        <item x="2407"/>
        <item x="1522"/>
        <item x="1131"/>
        <item x="7924"/>
        <item x="2115"/>
        <item x="5836"/>
        <item x="7211"/>
        <item x="919"/>
        <item x="3575"/>
        <item x="8825"/>
        <item x="4135"/>
        <item x="6820"/>
        <item x="1588"/>
        <item x="8522"/>
        <item x="299"/>
        <item x="5583"/>
        <item x="2643"/>
        <item x="1144"/>
        <item x="6630"/>
        <item x="9130"/>
        <item x="9792"/>
        <item x="2343"/>
        <item x="8783"/>
        <item x="6578"/>
        <item x="5924"/>
        <item x="9357"/>
        <item x="6134"/>
        <item x="900"/>
        <item x="9615"/>
        <item x="2887"/>
        <item x="7705"/>
        <item x="3815"/>
        <item x="7635"/>
        <item x="9093"/>
        <item x="1760"/>
        <item x="7636"/>
        <item x="9424"/>
        <item x="2462"/>
        <item x="7885"/>
        <item x="5831"/>
        <item x="9843"/>
        <item x="6519"/>
        <item x="581"/>
        <item x="2556"/>
        <item x="8341"/>
        <item x="9340"/>
        <item x="5206"/>
        <item x="6448"/>
        <item x="8535"/>
        <item x="9651"/>
        <item x="3351"/>
        <item x="5527"/>
        <item x="798"/>
        <item x="1002"/>
        <item x="6544"/>
        <item x="671"/>
        <item x="166"/>
        <item x="4990"/>
        <item x="5298"/>
        <item x="3700"/>
        <item x="9678"/>
        <item x="2595"/>
        <item x="7504"/>
        <item x="8970"/>
        <item x="9363"/>
        <item x="9749"/>
        <item x="1195"/>
        <item x="4852"/>
        <item x="5483"/>
        <item x="5212"/>
        <item x="1043"/>
        <item x="2380"/>
        <item x="6347"/>
        <item x="1420"/>
        <item x="4555"/>
        <item x="8484"/>
        <item x="5140"/>
        <item x="3137"/>
        <item x="4161"/>
        <item x="4469"/>
        <item x="1164"/>
        <item x="5231"/>
        <item x="7364"/>
        <item x="422"/>
        <item x="248"/>
        <item x="6525"/>
        <item x="2646"/>
        <item x="6697"/>
        <item x="1637"/>
        <item x="5041"/>
        <item x="9815"/>
        <item x="7380"/>
        <item x="6336"/>
        <item x="4064"/>
        <item x="1122"/>
        <item x="6626"/>
        <item x="5505"/>
        <item x="697"/>
        <item x="5139"/>
        <item x="2828"/>
        <item x="218"/>
        <item x="382"/>
        <item x="8075"/>
        <item x="8518"/>
        <item x="5234"/>
        <item x="4071"/>
        <item x="7929"/>
        <item x="991"/>
        <item x="4339"/>
        <item x="1800"/>
        <item x="6192"/>
        <item x="8393"/>
        <item x="8232"/>
        <item x="4510"/>
        <item x="562"/>
        <item x="5686"/>
        <item x="6937"/>
        <item x="4964"/>
        <item x="813"/>
        <item x="54"/>
        <item x="6834"/>
        <item x="7677"/>
        <item x="4727"/>
        <item x="9546"/>
        <item x="9638"/>
        <item x="9485"/>
        <item x="8461"/>
        <item x="3309"/>
        <item x="5332"/>
        <item x="4022"/>
        <item x="2290"/>
        <item x="5469"/>
        <item x="4776"/>
        <item x="9926"/>
        <item x="3479"/>
        <item x="5135"/>
        <item x="5172"/>
        <item x="8217"/>
        <item x="8706"/>
        <item x="2404"/>
        <item x="6295"/>
        <item x="3902"/>
        <item x="6545"/>
        <item x="5528"/>
        <item x="1589"/>
        <item x="4349"/>
        <item x="1896"/>
        <item x="5111"/>
        <item x="8943"/>
        <item x="4110"/>
        <item x="7344"/>
        <item x="3339"/>
        <item x="2628"/>
        <item x="7539"/>
        <item x="4734"/>
        <item x="3768"/>
        <item x="7947"/>
        <item x="9289"/>
        <item x="129"/>
        <item x="984"/>
        <item x="2876"/>
        <item x="4312"/>
        <item x="4698"/>
        <item x="7587"/>
        <item x="5758"/>
        <item x="5091"/>
        <item x="3428"/>
        <item x="5989"/>
        <item x="8778"/>
        <item x="529"/>
        <item x="7642"/>
        <item x="3283"/>
        <item x="7007"/>
        <item x="8175"/>
        <item x="1631"/>
        <item x="728"/>
        <item x="303"/>
        <item x="2006"/>
        <item x="324"/>
        <item x="9273"/>
        <item x="3822"/>
        <item x="3632"/>
        <item x="7418"/>
        <item x="7994"/>
        <item x="315"/>
        <item x="8118"/>
        <item x="6307"/>
        <item x="4216"/>
        <item x="368"/>
        <item x="370"/>
        <item x="8104"/>
        <item x="8571"/>
        <item x="8438"/>
        <item x="1734"/>
        <item x="1779"/>
        <item x="1807"/>
        <item x="4953"/>
        <item x="9607"/>
        <item x="9676"/>
        <item x="5383"/>
        <item x="6940"/>
        <item x="8983"/>
        <item x="6877"/>
        <item x="3338"/>
        <item x="7472"/>
        <item x="1054"/>
        <item x="5813"/>
        <item x="6744"/>
        <item x="9835"/>
        <item x="1816"/>
        <item x="3423"/>
        <item x="1145"/>
        <item x="7484"/>
        <item x="4256"/>
        <item x="1532"/>
        <item x="9239"/>
        <item x="8441"/>
        <item x="3005"/>
        <item x="1407"/>
        <item x="7353"/>
        <item x="322"/>
        <item x="4084"/>
        <item x="8213"/>
        <item x="8320"/>
        <item x="1323"/>
        <item x="2185"/>
        <item x="6391"/>
        <item x="7235"/>
        <item x="1694"/>
        <item x="2947"/>
        <item x="3102"/>
        <item x="5774"/>
        <item x="500"/>
        <item x="5486"/>
        <item x="1434"/>
        <item x="2639"/>
        <item x="9528"/>
        <item x="7123"/>
        <item x="7260"/>
        <item x="1645"/>
        <item x="5508"/>
        <item x="5608"/>
        <item x="2427"/>
        <item x="46"/>
        <item x="9668"/>
        <item x="6736"/>
        <item x="5487"/>
        <item x="9171"/>
        <item x="10"/>
        <item x="7860"/>
        <item x="1771"/>
        <item x="9208"/>
        <item x="7147"/>
        <item x="5596"/>
        <item x="3643"/>
        <item x="3007"/>
        <item x="3150"/>
        <item x="1570"/>
        <item x="6011"/>
        <item x="2430"/>
        <item x="5554"/>
        <item x="2173"/>
        <item x="4552"/>
        <item x="2711"/>
        <item x="1386"/>
        <item x="7527"/>
        <item x="9153"/>
        <item x="9865"/>
        <item x="9954"/>
        <item x="6989"/>
        <item x="3298"/>
        <item x="6853"/>
        <item x="4192"/>
        <item x="7040"/>
        <item x="6548"/>
        <item x="6142"/>
        <item x="7045"/>
        <item x="3720"/>
        <item x="4662"/>
        <item x="1573"/>
        <item x="4082"/>
        <item x="8882"/>
        <item x="4038"/>
        <item x="3173"/>
        <item x="2813"/>
        <item x="8993"/>
        <item x="7687"/>
        <item x="7425"/>
        <item x="5474"/>
        <item x="5312"/>
        <item x="807"/>
        <item x="8209"/>
        <item x="1098"/>
        <item x="4699"/>
        <item x="6422"/>
        <item x="6813"/>
        <item x="9471"/>
        <item x="6199"/>
        <item x="6826"/>
        <item x="7071"/>
        <item x="6162"/>
        <item x="9220"/>
        <item x="7234"/>
        <item x="1196"/>
        <item x="140"/>
        <item x="2188"/>
        <item x="712"/>
        <item x="5407"/>
        <item x="4311"/>
        <item x="7754"/>
        <item x="6232"/>
        <item x="5992"/>
        <item x="9801"/>
        <item x="3967"/>
        <item x="2774"/>
        <item x="5882"/>
        <item x="2699"/>
        <item x="6338"/>
        <item x="7913"/>
        <item x="4784"/>
        <item x="9593"/>
        <item x="1944"/>
        <item x="3701"/>
        <item x="1969"/>
        <item x="423"/>
        <item x="6621"/>
        <item x="3201"/>
        <item x="8054"/>
        <item x="7028"/>
        <item x="8955"/>
        <item x="1689"/>
        <item x="5983"/>
        <item x="6385"/>
        <item x="2949"/>
        <item x="3295"/>
        <item x="2449"/>
        <item x="5050"/>
        <item x="1341"/>
        <item x="5929"/>
        <item x="3033"/>
        <item x="8310"/>
        <item x="7162"/>
        <item x="2592"/>
        <item x="737"/>
        <item x="4394"/>
        <item x="5435"/>
        <item x="5329"/>
        <item x="3677"/>
        <item x="6044"/>
        <item x="3417"/>
        <item x="7213"/>
        <item x="8827"/>
        <item x="6904"/>
        <item x="9507"/>
        <item x="8700"/>
        <item x="1908"/>
        <item x="4588"/>
        <item x="9741"/>
        <item x="4830"/>
        <item x="5503"/>
        <item x="8346"/>
        <item x="9440"/>
        <item x="7282"/>
        <item x="4467"/>
        <item x="266"/>
        <item x="3696"/>
        <item x="6173"/>
        <item x="8770"/>
        <item x="7781"/>
        <item x="137"/>
        <item x="951"/>
        <item x="7287"/>
        <item x="3123"/>
        <item x="9934"/>
        <item x="5084"/>
        <item x="1390"/>
        <item x="7311"/>
        <item x="2758"/>
        <item x="4807"/>
        <item x="4142"/>
        <item x="254"/>
        <item x="9537"/>
        <item x="3245"/>
        <item x="65"/>
        <item x="8513"/>
        <item x="7980"/>
        <item x="7346"/>
        <item x="3584"/>
        <item x="305"/>
        <item x="7596"/>
        <item x="6955"/>
        <item x="2410"/>
        <item x="8946"/>
        <item x="7993"/>
        <item x="3412"/>
        <item x="1971"/>
        <item x="7261"/>
        <item x="5007"/>
        <item x="9737"/>
        <item x="6673"/>
        <item x="5054"/>
        <item x="9294"/>
        <item x="1869"/>
        <item x="3462"/>
        <item x="6953"/>
        <item x="4798"/>
        <item x="7952"/>
        <item x="5962"/>
        <item x="5118"/>
        <item x="9283"/>
        <item x="9584"/>
        <item x="2184"/>
        <item x="6321"/>
        <item x="9726"/>
        <item x="2844"/>
        <item x="3405"/>
        <item x="3035"/>
        <item x="2587"/>
        <item x="5630"/>
        <item x="8270"/>
        <item x="4605"/>
        <item x="2649"/>
        <item x="1382"/>
        <item x="8487"/>
        <item x="3806"/>
        <item x="4145"/>
        <item x="1977"/>
        <item x="4686"/>
        <item x="7381"/>
        <item x="1900"/>
        <item x="1999"/>
        <item x="8279"/>
        <item x="749"/>
        <item x="7285"/>
        <item x="6474"/>
        <item x="2042"/>
        <item x="7686"/>
        <item x="1424"/>
        <item x="8956"/>
        <item x="8203"/>
        <item x="2955"/>
        <item x="3223"/>
        <item x="2419"/>
        <item x="3204"/>
        <item x="7441"/>
        <item x="465"/>
        <item x="8561"/>
        <item x="2929"/>
        <item x="2921"/>
        <item x="4700"/>
        <item x="3469"/>
        <item x="7352"/>
        <item x="9544"/>
        <item x="7524"/>
        <item x="6632"/>
        <item x="3908"/>
        <item x="3424"/>
        <item x="6374"/>
        <item x="8678"/>
        <item x="2762"/>
        <item x="6456"/>
        <item x="8361"/>
        <item x="9570"/>
        <item x="8147"/>
        <item x="4918"/>
        <item x="3558"/>
        <item x="5216"/>
        <item x="1680"/>
        <item x="5133"/>
        <item x="3099"/>
        <item x="2053"/>
        <item x="5476"/>
        <item x="2228"/>
        <item x="9126"/>
        <item x="9138"/>
        <item x="2523"/>
        <item x="4073"/>
        <item x="1842"/>
        <item x="7464"/>
        <item x="4735"/>
        <item x="4289"/>
        <item x="2459"/>
        <item x="633"/>
        <item x="8875"/>
        <item x="7738"/>
        <item x="267"/>
        <item x="9692"/>
        <item x="6259"/>
        <item x="9701"/>
        <item x="1754"/>
        <item x="2129"/>
        <item x="5015"/>
        <item x="7130"/>
        <item x="3334"/>
        <item x="7937"/>
        <item x="5186"/>
        <item x="6702"/>
        <item x="7394"/>
        <item x="1342"/>
        <item x="619"/>
        <item x="6158"/>
        <item x="8013"/>
        <item x="448"/>
        <item x="9256"/>
        <item x="3742"/>
        <item x="5520"/>
        <item x="975"/>
        <item x="3364"/>
        <item x="4422"/>
        <item x="3729"/>
        <item x="4536"/>
        <item x="1113"/>
        <item x="9490"/>
        <item x="4407"/>
        <item x="7455"/>
        <item x="2210"/>
        <item x="9800"/>
        <item x="180"/>
        <item x="373"/>
        <item x="3775"/>
        <item x="828"/>
        <item x="7219"/>
        <item x="8724"/>
        <item x="9753"/>
        <item x="3165"/>
        <item x="3670"/>
        <item x="9903"/>
        <item x="7588"/>
        <item x="7095"/>
        <item x="6453"/>
        <item x="4665"/>
        <item x="2251"/>
        <item x="5745"/>
        <item x="4762"/>
        <item x="7125"/>
        <item x="2697"/>
        <item x="251"/>
        <item x="1167"/>
        <item x="5522"/>
        <item x="8705"/>
        <item x="453"/>
        <item x="7889"/>
        <item x="5512"/>
        <item x="4616"/>
        <item x="4053"/>
        <item x="7238"/>
        <item x="5646"/>
        <item x="7301"/>
        <item x="3747"/>
        <item x="805"/>
        <item x="2233"/>
        <item x="2897"/>
        <item x="1354"/>
        <item x="6055"/>
        <item x="2821"/>
        <item x="333"/>
        <item x="8411"/>
        <item x="5678"/>
        <item x="7226"/>
        <item x="5149"/>
        <item x="5868"/>
        <item x="4892"/>
        <item x="2590"/>
        <item x="4108"/>
        <item x="4948"/>
        <item x="4697"/>
        <item x="9166"/>
        <item x="351"/>
        <item x="1325"/>
        <item x="4980"/>
        <item x="684"/>
        <item x="947"/>
        <item x="4767"/>
        <item x="8664"/>
        <item x="2713"/>
        <item x="1239"/>
        <item x="5584"/>
        <item x="8992"/>
        <item x="1862"/>
        <item x="713"/>
        <item x="9755"/>
        <item x="1223"/>
        <item x="6310"/>
        <item x="1175"/>
        <item x="3900"/>
        <item x="3195"/>
        <item x="3951"/>
        <item x="5021"/>
        <item x="3169"/>
        <item x="296"/>
        <item x="9410"/>
        <item x="3273"/>
        <item x="2441"/>
        <item x="1545"/>
        <item x="185"/>
        <item x="2778"/>
        <item x="2733"/>
        <item x="127"/>
        <item x="6166"/>
        <item x="7651"/>
        <item x="5933"/>
        <item x="6514"/>
        <item x="7449"/>
        <item x="4530"/>
        <item x="3648"/>
        <item x="6010"/>
        <item x="1374"/>
        <item x="4644"/>
        <item x="9269"/>
        <item x="7133"/>
        <item x="1864"/>
        <item x="8754"/>
        <item x="3409"/>
        <item x="4506"/>
        <item x="9431"/>
        <item x="2017"/>
        <item x="2067"/>
        <item x="4149"/>
        <item x="387"/>
        <item x="1379"/>
        <item x="7098"/>
        <item x="4178"/>
        <item x="4207"/>
        <item x="717"/>
        <item x="5601"/>
        <item x="7343"/>
        <item x="2060"/>
        <item x="2659"/>
        <item x="9700"/>
        <item x="6662"/>
        <item x="2964"/>
        <item x="569"/>
        <item x="3993"/>
        <item x="8620"/>
        <item x="8489"/>
        <item x="4556"/>
        <item x="7375"/>
        <item x="3601"/>
        <item x="9820"/>
        <item x="1358"/>
        <item x="4668"/>
        <item x="6243"/>
        <item x="6533"/>
        <item x="7269"/>
        <item x="5355"/>
        <item x="6493"/>
        <item x="9458"/>
        <item x="2912"/>
        <item x="5185"/>
        <item x="7833"/>
        <item x="4396"/>
        <item x="6570"/>
        <item x="4085"/>
        <item x="4806"/>
        <item x="4318"/>
        <item x="4027"/>
        <item x="3710"/>
        <item x="967"/>
        <item x="8398"/>
        <item x="1794"/>
        <item x="3893"/>
        <item x="3452"/>
        <item x="1216"/>
        <item x="7989"/>
        <item x="6992"/>
        <item x="1599"/>
        <item x="2742"/>
        <item x="4944"/>
        <item x="9502"/>
        <item x="4724"/>
        <item x="2463"/>
        <item x="414"/>
        <item x="5220"/>
        <item x="9026"/>
        <item x="6078"/>
        <item x="1066"/>
        <item x="1600"/>
        <item x="9328"/>
        <item x="8655"/>
        <item x="8112"/>
        <item x="1667"/>
        <item x="4837"/>
        <item x="1429"/>
        <item x="8919"/>
        <item x="8171"/>
        <item x="7777"/>
        <item x="119"/>
        <item x="5681"/>
        <item x="677"/>
        <item x="6658"/>
        <item x="4777"/>
        <item x="6511"/>
        <item x="1496"/>
        <item x="9904"/>
        <item x="6393"/>
        <item x="7452"/>
        <item x="9632"/>
        <item x="1389"/>
        <item x="1184"/>
        <item x="3200"/>
        <item x="3717"/>
        <item x="8630"/>
        <item x="1560"/>
        <item x="3991"/>
        <item x="2263"/>
        <item x="8322"/>
        <item x="6837"/>
        <item x="3065"/>
        <item x="5728"/>
        <item x="4202"/>
        <item x="9855"/>
        <item x="3202"/>
        <item x="1129"/>
        <item x="9791"/>
        <item x="7384"/>
        <item x="6163"/>
        <item x="160"/>
        <item x="4838"/>
        <item x="3214"/>
        <item x="3078"/>
        <item x="5935"/>
        <item x="612"/>
        <item x="8257"/>
        <item x="4715"/>
        <item x="1470"/>
        <item x="1898"/>
        <item x="409"/>
        <item x="6476"/>
        <item x="1568"/>
        <item x="7804"/>
        <item x="8332"/>
        <item x="7945"/>
        <item x="7152"/>
        <item x="7107"/>
        <item x="6108"/>
        <item x="5938"/>
        <item x="84"/>
        <item x="3289"/>
        <item x="4602"/>
        <item x="1777"/>
        <item x="6945"/>
        <item x="1234"/>
        <item x="7273"/>
        <item x="4666"/>
        <item x="5701"/>
        <item x="660"/>
        <item x="469"/>
        <item x="6821"/>
        <item x="3647"/>
        <item x="5128"/>
        <item x="209"/>
        <item x="9111"/>
        <item x="8126"/>
        <item x="7038"/>
        <item x="1639"/>
        <item x="9548"/>
        <item x="7473"/>
        <item x="2256"/>
        <item x="7590"/>
        <item x="8027"/>
        <item x="474"/>
        <item x="4543"/>
        <item x="5798"/>
        <item x="7609"/>
        <item x="2946"/>
        <item x="673"/>
        <item x="8953"/>
        <item x="4481"/>
        <item x="207"/>
        <item x="4484"/>
        <item x="3662"/>
        <item x="7784"/>
        <item x="8074"/>
        <item x="6854"/>
        <item x="5636"/>
        <item x="304"/>
        <item x="2270"/>
        <item x="9465"/>
        <item x="9234"/>
        <item x="4779"/>
        <item x="8530"/>
        <item x="3875"/>
        <item x="3547"/>
        <item x="1052"/>
        <item x="3188"/>
        <item x="8557"/>
        <item x="6802"/>
        <item x="8312"/>
        <item x="6181"/>
        <item x="7520"/>
        <item x="9142"/>
        <item x="1240"/>
        <item x="1047"/>
        <item x="8140"/>
        <item x="871"/>
        <item x="4005"/>
        <item x="8964"/>
        <item x="5668"/>
        <item x="9309"/>
        <item x="1320"/>
        <item x="9047"/>
        <item x="1744"/>
        <item x="1014"/>
        <item x="4894"/>
        <item x="5448"/>
        <item x="477"/>
        <item x="6331"/>
        <item x="848"/>
        <item x="9716"/>
        <item x="7148"/>
        <item x="4811"/>
        <item x="7270"/>
        <item x="592"/>
        <item x="5371"/>
        <item x="978"/>
        <item x="8333"/>
        <item x="2830"/>
        <item x="1397"/>
        <item x="4276"/>
        <item x="179"/>
        <item x="4497"/>
        <item x="1425"/>
        <item x="8920"/>
        <item x="9532"/>
        <item x="9045"/>
        <item x="3285"/>
        <item x="6719"/>
        <item x="1212"/>
        <item x="787"/>
        <item x="3238"/>
        <item x="2598"/>
        <item x="2329"/>
        <item x="321"/>
        <item x="2401"/>
        <item x="5251"/>
        <item x="4563"/>
        <item x="6339"/>
        <item x="3406"/>
        <item x="2435"/>
        <item x="6372"/>
        <item x="3549"/>
        <item x="1644"/>
        <item x="563"/>
        <item x="2103"/>
        <item x="9244"/>
        <item x="8251"/>
        <item x="6130"/>
        <item x="4052"/>
        <item x="2977"/>
        <item x="1110"/>
        <item x="9099"/>
        <item x="7691"/>
        <item x="2152"/>
        <item x="1400"/>
        <item x="1584"/>
        <item x="738"/>
        <item x="8414"/>
        <item x="6119"/>
        <item x="6812"/>
        <item x="476"/>
        <item x="3445"/>
        <item x="7733"/>
        <item x="6424"/>
        <item x="5878"/>
        <item x="2300"/>
        <item x="4315"/>
        <item x="7284"/>
        <item x="3209"/>
        <item x="2670"/>
        <item x="293"/>
        <item x="2539"/>
        <item x="1312"/>
        <item x="6515"/>
        <item x="6694"/>
        <item x="8607"/>
        <item x="8191"/>
        <item x="9610"/>
        <item x="197"/>
        <item x="896"/>
        <item x="8548"/>
        <item x="4074"/>
        <item x="5674"/>
        <item x="4156"/>
        <item x="4371"/>
        <item x="9257"/>
        <item x="3474"/>
        <item x="5555"/>
        <item x="2557"/>
        <item x="7374"/>
        <item x="4719"/>
        <item x="47"/>
        <item x="2382"/>
        <item x="4739"/>
        <item x="7501"/>
        <item x="4959"/>
        <item x="5286"/>
        <item x="6216"/>
        <item x="6461"/>
        <item x="2959"/>
        <item x="1797"/>
        <item x="5294"/>
        <item x="8355"/>
        <item x="4225"/>
        <item x="8350"/>
        <item x="8497"/>
        <item x="4505"/>
        <item x="7042"/>
        <item x="4137"/>
        <item x="6382"/>
        <item x="2852"/>
        <item x="7067"/>
        <item x="2965"/>
        <item x="4078"/>
        <item x="698"/>
        <item x="9105"/>
        <item x="8103"/>
        <item x="9168"/>
        <item x="3579"/>
        <item x="2038"/>
        <item x="6608"/>
        <item x="2461"/>
        <item x="7541"/>
        <item x="9266"/>
        <item x="7862"/>
        <item x="8634"/>
        <item x="3665"/>
        <item x="4861"/>
        <item x="5458"/>
        <item x="9282"/>
        <item x="9762"/>
        <item x="3335"/>
        <item x="1371"/>
        <item x="8894"/>
        <item x="2970"/>
        <item x="9385"/>
        <item x="8405"/>
        <item x="6084"/>
        <item x="8923"/>
        <item x="6460"/>
        <item x="2048"/>
        <item x="3616"/>
        <item x="4147"/>
        <item x="6315"/>
        <item x="9106"/>
        <item x="6379"/>
        <item x="8687"/>
        <item x="8744"/>
        <item x="1580"/>
        <item x="6001"/>
        <item x="198"/>
        <item x="6081"/>
        <item x="5814"/>
        <item x="4965"/>
        <item x="2723"/>
        <item x="2286"/>
        <item x="4179"/>
        <item x="2039"/>
        <item x="7970"/>
        <item x="9321"/>
        <item x="3748"/>
        <item x="2561"/>
        <item x="4571"/>
        <item x="8507"/>
        <item x="3723"/>
        <item x="5921"/>
        <item x="8586"/>
        <item x="3797"/>
        <item x="6749"/>
        <item x="8761"/>
        <item x="4942"/>
        <item x="3798"/>
        <item x="3943"/>
        <item x="6225"/>
        <item x="4859"/>
        <item x="6931"/>
        <item x="7883"/>
        <item x="5721"/>
        <item x="6165"/>
        <item x="3862"/>
        <item x="6101"/>
        <item x="6589"/>
        <item x="4160"/>
        <item x="6623"/>
        <item x="5119"/>
        <item x="4092"/>
        <item x="8711"/>
        <item x="4995"/>
        <item x="4333"/>
        <item x="1957"/>
        <item x="443"/>
        <item x="4986"/>
        <item x="4215"/>
        <item x="6849"/>
        <item x="4650"/>
        <item x="7112"/>
        <item x="1433"/>
        <item x="721"/>
        <item x="194"/>
        <item x="8682"/>
        <item x="7103"/>
        <item x="5002"/>
        <item x="5018"/>
        <item x="8419"/>
        <item x="6731"/>
        <item x="3326"/>
        <item x="1108"/>
        <item x="6383"/>
        <item x="7215"/>
        <item x="733"/>
        <item x="288"/>
        <item x="7729"/>
        <item x="2555"/>
        <item x="4087"/>
        <item x="5845"/>
        <item x="7540"/>
        <item x="8829"/>
        <item x="9883"/>
        <item x="6485"/>
        <item x="9874"/>
        <item x="9023"/>
        <item x="6301"/>
        <item x="1719"/>
        <item x="7815"/>
        <item x="9285"/>
        <item x="6080"/>
        <item x="8128"/>
        <item x="9563"/>
        <item x="356"/>
        <item x="1874"/>
        <item x="7146"/>
        <item x="1755"/>
        <item x="1006"/>
        <item x="2335"/>
        <item x="380"/>
        <item x="963"/>
        <item x="2117"/>
        <item x="2194"/>
        <item x="302"/>
        <item x="5023"/>
        <item x="5420"/>
        <item x="2181"/>
        <item x="8931"/>
        <item x="2476"/>
        <item x="2247"/>
        <item x="9470"/>
        <item x="2353"/>
        <item x="2424"/>
        <item x="1765"/>
        <item x="9556"/>
        <item x="2766"/>
        <item x="3621"/>
        <item x="9497"/>
        <item x="3974"/>
        <item x="2696"/>
        <item x="5507"/>
        <item x="6335"/>
        <item x="2536"/>
        <item x="586"/>
        <item x="7882"/>
        <item x="1975"/>
        <item x="374"/>
        <item x="8599"/>
        <item x="7581"/>
        <item x="4414"/>
        <item x="2997"/>
        <item x="719"/>
        <item x="2370"/>
        <item x="8465"/>
        <item x="4716"/>
        <item x="8354"/>
        <item x="9524"/>
        <item x="7622"/>
        <item x="7557"/>
        <item x="9144"/>
        <item x="4297"/>
        <item x="4998"/>
        <item x="572"/>
        <item x="7228"/>
        <item x="4314"/>
        <item x="7204"/>
        <item x="630"/>
        <item x="4652"/>
        <item x="7825"/>
        <item x="7155"/>
        <item x="6482"/>
        <item x="6698"/>
        <item x="4787"/>
        <item x="7631"/>
        <item x="8960"/>
        <item x="335"/>
        <item x="8844"/>
        <item x="5756"/>
        <item x="1796"/>
        <item x="9132"/>
        <item x="6794"/>
        <item x="7479"/>
        <item x="2429"/>
        <item x="3602"/>
        <item x="170"/>
        <item x="9368"/>
        <item x="2917"/>
        <item x="3468"/>
        <item x="1922"/>
        <item x="6116"/>
        <item x="4888"/>
        <item x="238"/>
        <item x="5805"/>
        <item x="9378"/>
        <item x="1653"/>
        <item x="4853"/>
        <item x="5808"/>
        <item x="8851"/>
        <item x="2812"/>
        <item x="3494"/>
        <item x="2169"/>
        <item x="1861"/>
        <item x="7153"/>
        <item x="399"/>
        <item x="1632"/>
        <item x="1034"/>
        <item x="9211"/>
        <item x="7584"/>
        <item x="1363"/>
        <item x="5708"/>
        <item x="8362"/>
        <item x="7128"/>
        <item x="2629"/>
        <item x="5956"/>
        <item x="2306"/>
        <item x="239"/>
        <item x="6031"/>
        <item x="2151"/>
        <item x="2570"/>
        <item x="7554"/>
        <item x="1553"/>
        <item x="5688"/>
        <item x="2656"/>
        <item x="5480"/>
        <item x="5052"/>
        <item x="1418"/>
        <item x="9076"/>
        <item x="1189"/>
        <item x="8732"/>
        <item x="906"/>
        <item x="6930"/>
        <item x="3408"/>
        <item x="4869"/>
        <item x="3821"/>
        <item x="2385"/>
        <item x="5999"/>
        <item x="6419"/>
        <item x="2244"/>
        <item x="7719"/>
        <item x="6839"/>
        <item x="3813"/>
        <item x="3582"/>
        <item x="8501"/>
        <item x="8329"/>
        <item x="4492"/>
        <item x="28"/>
        <item x="2360"/>
        <item x="2515"/>
        <item x="4452"/>
        <item x="4392"/>
        <item x="5841"/>
        <item x="2296"/>
        <item x="1065"/>
        <item x="4845"/>
        <item x="1945"/>
        <item x="1148"/>
        <item x="48"/>
        <item x="1015"/>
        <item x="9506"/>
        <item x="9478"/>
        <item x="7798"/>
        <item x="8862"/>
        <item x="7102"/>
        <item x="7676"/>
        <item x="9938"/>
        <item x="6676"/>
        <item x="7769"/>
        <item x="3871"/>
        <item x="21"/>
        <item x="4592"/>
        <item x="1411"/>
        <item x="9870"/>
        <item x="421"/>
        <item x="9299"/>
        <item x="9173"/>
        <item x="4221"/>
        <item x="2264"/>
        <item x="1410"/>
        <item x="5706"/>
        <item x="9477"/>
        <item x="9656"/>
        <item x="4646"/>
        <item x="4187"/>
        <item x="4238"/>
        <item x="5715"/>
        <item x="8712"/>
        <item x="9156"/>
        <item x="7320"/>
        <item x="1506"/>
        <item x="5325"/>
        <item x="6862"/>
        <item x="6609"/>
        <item x="1057"/>
        <item x="2051"/>
        <item x="7144"/>
        <item x="5433"/>
        <item x="2763"/>
        <item x="8381"/>
        <item x="6728"/>
        <item x="3546"/>
        <item x="1606"/>
        <item x="9085"/>
        <item x="3340"/>
        <item x="4360"/>
        <item x="1276"/>
        <item x="5393"/>
        <item x="5265"/>
        <item x="4971"/>
        <item x="5973"/>
        <item x="524"/>
        <item x="1712"/>
        <item x="6588"/>
        <item x="9742"/>
        <item x="5321"/>
        <item x="1450"/>
        <item x="3881"/>
        <item x="484"/>
        <item x="1986"/>
        <item x="3156"/>
        <item x="7377"/>
        <item x="5886"/>
        <item x="9743"/>
        <item x="6371"/>
        <item x="3260"/>
        <item x="7763"/>
        <item x="7925"/>
        <item x="8439"/>
        <item x="3705"/>
        <item x="3177"/>
        <item x="6146"/>
        <item x="4055"/>
        <item x="1250"/>
        <item x="1843"/>
        <item x="6563"/>
        <item x="4140"/>
        <item x="6219"/>
        <item x="3784"/>
        <item x="9338"/>
        <item x="3969"/>
        <item x="344"/>
        <item x="3044"/>
        <item x="5560"/>
        <item x="779"/>
        <item x="5621"/>
        <item x="9411"/>
        <item x="8612"/>
        <item x="1414"/>
        <item x="2840"/>
        <item x="6124"/>
        <item x="5834"/>
        <item x="9261"/>
        <item x="285"/>
        <item x="292"/>
        <item x="1247"/>
        <item x="1855"/>
        <item x="456"/>
        <item x="829"/>
        <item x="8794"/>
        <item x="8305"/>
        <item x="6039"/>
        <item x="4485"/>
        <item x="9117"/>
        <item x="5696"/>
        <item x="9630"/>
        <item x="9922"/>
        <item x="8139"/>
        <item x="4167"/>
        <item x="3152"/>
        <item x="9587"/>
        <item x="2403"/>
        <item x="885"/>
        <item x="64"/>
        <item x="5824"/>
        <item x="4607"/>
        <item x="4430"/>
        <item x="8474"/>
        <item x="4879"/>
        <item x="4439"/>
        <item x="7718"/>
        <item x="4766"/>
        <item x="903"/>
        <item x="632"/>
        <item x="680"/>
        <item x="6030"/>
        <item x="9116"/>
        <item x="3301"/>
        <item x="214"/>
        <item x="3873"/>
        <item x="2803"/>
        <item x="4683"/>
        <item x="2504"/>
        <item x="5652"/>
        <item x="565"/>
        <item x="2617"/>
        <item x="5787"/>
        <item x="3737"/>
        <item x="2056"/>
        <item x="9201"/>
        <item x="1264"/>
        <item x="7119"/>
        <item x="45"/>
        <item x="3220"/>
        <item x="3874"/>
        <item x="1375"/>
        <item x="7646"/>
        <item x="1287"/>
        <item x="3374"/>
        <item x="570"/>
        <item x="9921"/>
        <item x="2063"/>
        <item x="6351"/>
        <item x="3780"/>
        <item x="7942"/>
        <item x="6863"/>
        <item x="7397"/>
        <item x="5590"/>
        <item x="5386"/>
        <item x="4743"/>
        <item x="2615"/>
        <item x="4468"/>
        <item x="1941"/>
        <item x="1455"/>
        <item x="1128"/>
        <item x="6943"/>
        <item x="8486"/>
        <item x="795"/>
        <item x="9872"/>
        <item x="6129"/>
        <item x="1261"/>
        <item x="790"/>
        <item x="2667"/>
        <item x="6074"/>
        <item x="8072"/>
        <item x="2542"/>
        <item x="6403"/>
        <item x="7440"/>
        <item x="7629"/>
        <item x="3178"/>
        <item x="6782"/>
        <item x="553"/>
        <item x="5731"/>
        <item x="8759"/>
        <item x="5285"/>
        <item x="5619"/>
        <item x="1829"/>
        <item x="1048"/>
        <item x="3609"/>
        <item x="3287"/>
        <item x="6384"/>
        <item x="8282"/>
        <item x="8684"/>
        <item x="5104"/>
        <item x="3578"/>
        <item x="7480"/>
        <item x="995"/>
        <item x="700"/>
        <item x="9482"/>
        <item x="7978"/>
        <item x="9925"/>
        <item x="7809"/>
        <item x="5749"/>
        <item x="8881"/>
        <item x="5657"/>
        <item x="9776"/>
        <item x="9684"/>
        <item x="3385"/>
        <item x="7475"/>
        <item x="1656"/>
        <item x="1432"/>
        <item x="6209"/>
        <item x="4521"/>
        <item x="8623"/>
        <item x="4932"/>
        <item x="802"/>
        <item x="9460"/>
        <item x="101"/>
        <item x="5357"/>
        <item x="7037"/>
        <item x="7500"/>
        <item x="8860"/>
        <item x="8360"/>
        <item x="7355"/>
        <item x="9069"/>
        <item x="7968"/>
        <item x="1605"/>
        <item x="393"/>
        <item x="6574"/>
        <item x="3138"/>
        <item x="4185"/>
        <item x="3110"/>
        <item x="2082"/>
        <item x="4947"/>
        <item x="5543"/>
        <item x="2154"/>
        <item x="8758"/>
        <item x="199"/>
        <item x="6409"/>
        <item x="1464"/>
        <item x="6304"/>
        <item x="8483"/>
        <item x="9177"/>
        <item x="3114"/>
        <item x="7202"/>
        <item x="4100"/>
        <item x="1839"/>
        <item x="2191"/>
        <item x="4542"/>
        <item x="7454"/>
        <item x="9501"/>
        <item x="8098"/>
        <item x="5995"/>
        <item x="5067"/>
        <item x="4057"/>
        <item x="1519"/>
        <item x="8725"/>
        <item x="4177"/>
        <item x="4513"/>
        <item x="8926"/>
        <item x="6756"/>
        <item x="824"/>
        <item x="4993"/>
        <item x="3698"/>
        <item x="999"/>
        <item x="8602"/>
        <item x="9127"/>
        <item x="7731"/>
        <item x="2718"/>
        <item x="4580"/>
        <item x="8073"/>
        <item x="5362"/>
        <item x="61"/>
        <item x="1150"/>
        <item x="1028"/>
        <item x="1958"/>
        <item x="3243"/>
        <item x="1666"/>
        <item x="3703"/>
        <item x="2076"/>
        <item x="8173"/>
        <item x="2910"/>
        <item x="8906"/>
        <item x="496"/>
        <item x="3957"/>
        <item x="589"/>
        <item x="9900"/>
        <item x="4778"/>
        <item x="1248"/>
        <item x="3438"/>
        <item x="9287"/>
        <item x="1093"/>
        <item x="8412"/>
        <item x="5529"/>
        <item x="5626"/>
        <item x="8202"/>
        <item x="4409"/>
        <item x="8727"/>
        <item x="6859"/>
        <item x="1963"/>
        <item x="2125"/>
        <item x="8540"/>
        <item x="5875"/>
        <item x="6737"/>
        <item x="6288"/>
        <item x="7494"/>
        <item x="1577"/>
        <item x="3895"/>
        <item x="6865"/>
        <item x="6245"/>
        <item x="7752"/>
        <item x="2464"/>
        <item x="2982"/>
        <item x="3982"/>
        <item x="9967"/>
        <item x="5061"/>
        <item x="9659"/>
        <item x="5844"/>
        <item x="8432"/>
        <item x="1964"/>
        <item x="9082"/>
        <item x="6650"/>
        <item x="9014"/>
        <item x="2647"/>
        <item x="5634"/>
        <item x="4648"/>
        <item x="9879"/>
        <item x="8319"/>
        <item x="7458"/>
        <item x="8835"/>
        <item x="6464"/>
        <item x="6784"/>
        <item x="8801"/>
        <item x="8041"/>
        <item x="9948"/>
        <item x="9575"/>
        <item x="5353"/>
        <item x="9186"/>
        <item x="1751"/>
        <item x="279"/>
        <item x="6557"/>
        <item x="3986"/>
        <item x="1290"/>
        <item x="1096"/>
        <item x="8531"/>
        <item x="346"/>
        <item x="3189"/>
        <item x="2945"/>
        <item x="5033"/>
        <item x="2352"/>
        <item x="9399"/>
        <item x="3039"/>
        <item x="4624"/>
        <item x="8733"/>
        <item x="1507"/>
        <item x="8907"/>
        <item x="9225"/>
        <item x="4068"/>
        <item x="2836"/>
        <item x="8646"/>
        <item x="6855"/>
        <item x="7957"/>
        <item x="3946"/>
        <item x="9956"/>
        <item x="3383"/>
        <item x="8215"/>
        <item x="4320"/>
        <item x="4104"/>
        <item x="6772"/>
        <item x="2469"/>
        <item x="42"/>
        <item x="272"/>
        <item x="6156"/>
        <item x="4428"/>
        <item x="4598"/>
        <item x="3844"/>
        <item x="4914"/>
        <item x="2041"/>
        <item x="4957"/>
        <item x="4213"/>
        <item x="2190"/>
        <item x="7158"/>
        <item x="1427"/>
        <item x="6705"/>
        <item x="6783"/>
        <item x="8374"/>
        <item x="4337"/>
        <item x="5037"/>
        <item x="6915"/>
        <item x="9122"/>
        <item x="6771"/>
        <item x="4420"/>
        <item x="5802"/>
        <item x="2422"/>
        <item x="6082"/>
        <item x="2328"/>
        <item x="4016"/>
        <item x="2848"/>
        <item x="1692"/>
        <item x="6136"/>
        <item x="5093"/>
        <item x="667"/>
        <item x="1405"/>
        <item x="5378"/>
        <item x="9746"/>
        <item x="6801"/>
        <item x="1875"/>
        <item x="3656"/>
        <item x="3075"/>
        <item x="838"/>
        <item x="9933"/>
        <item x="5188"/>
        <item x="8083"/>
        <item x="6704"/>
        <item x="117"/>
        <item x="2174"/>
        <item x="8547"/>
        <item x="955"/>
        <item x="4024"/>
        <item x="5006"/>
        <item x="4851"/>
        <item x="9329"/>
        <item x="8679"/>
        <item x="6532"/>
        <item x="9824"/>
        <item x="7459"/>
        <item x="8675"/>
        <item x="60"/>
        <item x="4132"/>
        <item x="9296"/>
        <item x="929"/>
        <item x="8858"/>
        <item x="7412"/>
        <item x="4590"/>
        <item x="7196"/>
        <item x="6002"/>
        <item x="6007"/>
        <item x="5713"/>
        <item x="6433"/>
        <item x="8817"/>
        <item x="629"/>
        <item x="1960"/>
        <item x="6798"/>
        <item x="3450"/>
        <item x="5830"/>
        <item x="9807"/>
        <item x="9642"/>
        <item x="5600"/>
        <item x="645"/>
        <item x="7794"/>
        <item x="8069"/>
        <item x="9675"/>
        <item x="1809"/>
        <item x="6362"/>
        <item x="8061"/>
        <item x="6191"/>
        <item x="9449"/>
        <item x="9918"/>
        <item x="3567"/>
        <item x="7658"/>
        <item x="7640"/>
        <item x="1446"/>
        <item x="6019"/>
        <item x="5166"/>
        <item x="9218"/>
        <item x="4157"/>
        <item x="5366"/>
        <item x="8199"/>
        <item x="3370"/>
        <item x="9051"/>
        <item x="8959"/>
        <item x="5542"/>
        <item x="2250"/>
        <item x="6583"/>
        <item x="8780"/>
        <item x="7637"/>
        <item x="752"/>
        <item x="3392"/>
        <item x="4347"/>
        <item x="3666"/>
        <item x="2086"/>
        <item x="1970"/>
        <item x="4790"/>
        <item x="9543"/>
        <item x="7"/>
        <item x="7220"/>
        <item x="3514"/>
        <item x="4385"/>
        <item x="3583"/>
        <item x="9009"/>
        <item x="8681"/>
        <item x="4023"/>
        <item x="1412"/>
        <item x="7977"/>
        <item x="7917"/>
        <item x="1094"/>
        <item x="9333"/>
        <item x="7116"/>
        <item x="3465"/>
        <item x="1376"/>
        <item x="2871"/>
        <item x="7981"/>
        <item x="8086"/>
        <item x="7046"/>
        <item x="4198"/>
        <item x="3164"/>
        <item x="8309"/>
        <item x="5250"/>
        <item x="2417"/>
        <item x="8951"/>
        <item x="3791"/>
        <item x="9083"/>
        <item x="9169"/>
        <item x="9037"/>
        <item x="8734"/>
        <item x="9295"/>
        <item x="2953"/>
        <item x="9583"/>
        <item x="1587"/>
        <item x="654"/>
        <item x="5970"/>
        <item x="9942"/>
        <item x="9164"/>
        <item x="2336"/>
        <item x="8845"/>
        <item x="7278"/>
        <item x="1273"/>
        <item x="404"/>
        <item x="6144"/>
        <item x="2765"/>
        <item x="9215"/>
        <item x="8142"/>
        <item x="5377"/>
        <item x="9538"/>
        <item x="1690"/>
        <item x="7114"/>
        <item x="3500"/>
        <item x="2588"/>
        <item x="8746"/>
        <item x="5510"/>
        <item x="6909"/>
        <item x="7253"/>
        <item x="4973"/>
        <item x="7268"/>
        <item x="7056"/>
        <item x="2951"/>
        <item x="4357"/>
        <item x="7674"/>
        <item x="9750"/>
        <item x="9862"/>
        <item x="5597"/>
        <item x="6079"/>
        <item x="3872"/>
        <item x="9167"/>
        <item x="9118"/>
        <item x="939"/>
        <item x="4391"/>
        <item x="4847"/>
        <item x="1709"/>
        <item x="1814"/>
        <item x="4871"/>
        <item x="153"/>
        <item x="2567"/>
        <item x="1352"/>
        <item x="2081"/>
        <item x="2783"/>
        <item x="424"/>
        <item x="4380"/>
        <item x="3543"/>
        <item x="8297"/>
        <item x="5060"/>
        <item x="7281"/>
        <item x="155"/>
        <item x="4562"/>
        <item x="17"/>
        <item x="4364"/>
        <item x="957"/>
        <item x="4789"/>
        <item x="9839"/>
        <item x="5968"/>
        <item x="4308"/>
        <item x="674"/>
        <item x="8138"/>
        <item x="2386"/>
        <item x="6906"/>
        <item x="7218"/>
        <item x="6512"/>
        <item x="1743"/>
        <item x="7363"/>
        <item x="9514"/>
        <item x="6388"/>
        <item x="3482"/>
        <item x="9693"/>
        <item x="4929"/>
        <item x="5437"/>
        <item x="1188"/>
        <item x="9635"/>
        <item x="7543"/>
        <item x="4004"/>
        <item x="9113"/>
        <item x="6607"/>
        <item x="5997"/>
        <item x="8986"/>
        <item x="3384"/>
        <item x="1530"/>
        <item x="9535"/>
        <item x="7951"/>
        <item x="1850"/>
        <item x="9545"/>
        <item x="523"/>
        <item x="7528"/>
        <item x="7958"/>
        <item x="2371"/>
        <item x="8391"/>
        <item x="4437"/>
        <item x="2109"/>
        <item x="5439"/>
        <item x="6988"/>
        <item x="2811"/>
        <item x="3092"/>
        <item x="5492"/>
        <item x="3097"/>
        <item x="9157"/>
        <item x="3685"/>
        <item x="3359"/>
        <item x="1213"/>
        <item x="2083"/>
        <item x="7991"/>
        <item x="5320"/>
        <item x="7310"/>
        <item x="9644"/>
        <item x="3108"/>
        <item x="9305"/>
        <item x="531"/>
        <item x="4383"/>
        <item x="1306"/>
        <item x="3770"/>
        <item x="5539"/>
        <item x="5738"/>
        <item x="7104"/>
        <item x="1310"/>
        <item x="2357"/>
        <item x="6377"/>
        <item x="789"/>
        <item x="3227"/>
        <item x="3757"/>
        <item x="217"/>
        <item x="4952"/>
        <item x="7225"/>
        <item x="1954"/>
        <item x="2288"/>
        <item x="1788"/>
        <item x="1044"/>
        <item x="3708"/>
        <item x="9344"/>
        <item x="257"/>
        <item x="3964"/>
        <item x="8838"/>
        <item x="6518"/>
        <item x="534"/>
        <item x="1916"/>
        <item x="313"/>
        <item x="3379"/>
        <item x="402"/>
        <item x="3244"/>
        <item x="2760"/>
        <item x="7289"/>
        <item x="7063"/>
        <item x="1300"/>
        <item x="1549"/>
        <item x="5222"/>
        <item x="7006"/>
        <item x="6418"/>
        <item x="714"/>
        <item x="2988"/>
        <item x="9709"/>
        <item x="434"/>
        <item x="3576"/>
        <item x="4596"/>
        <item x="1220"/>
        <item x="3475"/>
        <item x="418"/>
        <item x="5551"/>
        <item x="8165"/>
        <item x="4904"/>
        <item x="9797"/>
        <item x="1721"/>
        <item x="7468"/>
        <item x="2186"/>
        <item x="9326"/>
        <item x="533"/>
        <item x="4288"/>
        <item x="1933"/>
        <item x="7614"/>
        <item x="8649"/>
        <item x="5782"/>
        <item x="6410"/>
        <item x="8532"/>
        <item x="9789"/>
        <item x="1362"/>
        <item x="7535"/>
        <item x="8673"/>
        <item x="5459"/>
        <item x="2621"/>
        <item x="2642"/>
        <item x="5094"/>
        <item x="5659"/>
        <item x="9058"/>
        <item x="2606"/>
        <item x="9808"/>
        <item x="9260"/>
        <item x="6352"/>
        <item x="7848"/>
        <item x="7085"/>
        <item x="2381"/>
        <item x="9553"/>
        <item x="819"/>
        <item x="3251"/>
        <item x="8339"/>
        <item x="5582"/>
        <item x="8012"/>
        <item x="7630"/>
        <item x="4755"/>
        <item x="2022"/>
        <item x="6387"/>
        <item x="1304"/>
        <item x="5491"/>
        <item x="62"/>
        <item x="8967"/>
        <item x="646"/>
        <item x="136"/>
        <item x="7059"/>
        <item x="75"/>
        <item x="2057"/>
        <item x="5160"/>
        <item x="2276"/>
        <item x="2622"/>
        <item x="2064"/>
        <item x="5823"/>
        <item x="6220"/>
        <item x="4520"/>
        <item x="5412"/>
        <item x="8575"/>
        <item x="2600"/>
        <item x="2818"/>
        <item x="3714"/>
        <item x="2719"/>
        <item x="8994"/>
        <item x="3393"/>
        <item x="4049"/>
        <item x="7776"/>
        <item x="6223"/>
        <item x="6585"/>
        <item x="9493"/>
        <item x="4939"/>
        <item x="6228"/>
        <item x="8966"/>
        <item x="7309"/>
        <item x="1929"/>
        <item x="1554"/>
        <item x="5589"/>
        <item x="4119"/>
        <item x="2962"/>
        <item x="6263"/>
        <item x="6594"/>
        <item x="4846"/>
        <item x="6977"/>
        <item x="9581"/>
        <item x="9195"/>
        <item x="7757"/>
        <item x="6299"/>
        <item x="1611"/>
        <item x="9061"/>
        <item x="1987"/>
        <item x="8512"/>
        <item x="4989"/>
        <item x="2919"/>
        <item x="378"/>
        <item x="2213"/>
        <item x="9717"/>
        <item x="3372"/>
        <item x="2747"/>
        <item x="167"/>
        <item x="6428"/>
        <item x="886"/>
        <item x="6722"/>
        <item x="1932"/>
        <item x="5271"/>
        <item x="8808"/>
        <item x="2854"/>
        <item x="8930"/>
        <item x="9576"/>
        <item x="9685"/>
        <item x="1283"/>
        <item x="4204"/>
        <item x="5912"/>
        <item x="584"/>
        <item x="9882"/>
        <item x="6724"/>
        <item x="5791"/>
        <item x="5229"/>
        <item x="8110"/>
        <item x="2284"/>
        <item x="2874"/>
        <item x="9825"/>
        <item x="2769"/>
        <item x="241"/>
        <item x="9788"/>
        <item x="5395"/>
        <item x="3772"/>
        <item x="6899"/>
        <item x="4048"/>
        <item x="2321"/>
        <item x="4143"/>
        <item x="7191"/>
        <item x="1699"/>
        <item x="9345"/>
        <item x="9764"/>
        <item x="1774"/>
        <item x="5184"/>
        <item x="6009"/>
        <item x="9337"/>
        <item x="7853"/>
        <item x="3755"/>
        <item x="8006"/>
        <item x="7563"/>
        <item x="1403"/>
        <item x="5300"/>
        <item x="9617"/>
        <item x="4599"/>
        <item x="6708"/>
        <item x="6949"/>
        <item x="6110"/>
        <item x="8938"/>
        <item x="8772"/>
        <item x="9530"/>
        <item x="6083"/>
        <item x="5514"/>
        <item x="7689"/>
        <item x="9828"/>
        <item x="2889"/>
        <item x="9401"/>
        <item x="5837"/>
        <item x="5046"/>
        <item x="3377"/>
        <item x="9182"/>
        <item x="5189"/>
        <item x="8605"/>
        <item x="8688"/>
        <item x="5460"/>
        <item x="7069"/>
        <item x="959"/>
        <item x="5387"/>
        <item x="2495"/>
        <item x="1490"/>
        <item x="3854"/>
        <item x="3003"/>
        <item x="1735"/>
        <item x="9018"/>
        <item x="4019"/>
        <item x="8777"/>
        <item x="298"/>
        <item x="1626"/>
        <item x="4738"/>
        <item x="1581"/>
        <item x="797"/>
        <item x="8298"/>
        <item x="9730"/>
        <item x="2560"/>
        <item x="3979"/>
        <item x="1867"/>
        <item x="6951"/>
        <item x="9974"/>
        <item x="2623"/>
        <item x="8857"/>
        <item x="5457"/>
        <item x="1810"/>
        <item x="8450"/>
        <item x="9663"/>
        <item x="439"/>
        <item x="6458"/>
        <item x="5712"/>
        <item x="3015"/>
        <item x="2898"/>
        <item x="6137"/>
        <item x="6235"/>
        <item x="1799"/>
        <item x="9070"/>
        <item x="6701"/>
        <item x="8428"/>
        <item x="514"/>
        <item x="3680"/>
        <item x="4435"/>
        <item x="8302"/>
        <item x="6369"/>
        <item x="4229"/>
        <item x="5963"/>
        <item x="6394"/>
        <item x="9864"/>
        <item x="4121"/>
        <item x="2610"/>
        <item x="836"/>
        <item x="4799"/>
        <item x="5735"/>
        <item x="2710"/>
        <item x="8229"/>
        <item x="1472"/>
        <item x="6488"/>
        <item x="1483"/>
        <item x="5573"/>
        <item x="4293"/>
        <item x="3219"/>
        <item x="7619"/>
        <item x="6397"/>
        <item x="9204"/>
        <item x="4535"/>
        <item x="5606"/>
        <item x="549"/>
        <item x="694"/>
        <item x="2927"/>
        <item x="1365"/>
        <item x="5280"/>
        <item x="7969"/>
        <item x="8981"/>
        <item x="8030"/>
        <item x="3492"/>
        <item x="2827"/>
        <item x="4032"/>
        <item x="3823"/>
        <item x="7545"/>
        <item x="5424"/>
        <item x="8896"/>
        <item x="4741"/>
        <item x="5843"/>
        <item x="5586"/>
        <item x="5145"/>
        <item x="8040"/>
        <item x="582"/>
        <item x="1942"/>
        <item x="8079"/>
        <item x="9095"/>
        <item x="6413"/>
        <item x="1205"/>
        <item x="7126"/>
        <item x="527"/>
        <item x="8847"/>
        <item x="18"/>
        <item x="7810"/>
        <item x="1968"/>
        <item x="8877"/>
        <item x="4166"/>
        <item x="1395"/>
        <item x="5580"/>
        <item x="7704"/>
        <item x="8262"/>
        <item x="3187"/>
        <item x="290"/>
        <item x="8236"/>
        <item x="2000"/>
        <item x="8806"/>
        <item x="391"/>
        <item x="5644"/>
        <item x="6068"/>
        <item x="3810"/>
        <item x="2755"/>
        <item x="3288"/>
        <item x="7503"/>
        <item x="704"/>
        <item x="5283"/>
        <item x="4010"/>
        <item x="8511"/>
        <item x="1640"/>
        <item x="7708"/>
        <item x="8300"/>
        <item x="9612"/>
        <item x="4893"/>
        <item x="3824"/>
        <item x="2080"/>
        <item x="6571"/>
        <item x="6928"/>
        <item x="4131"/>
        <item x="1527"/>
        <item x="341"/>
        <item x="2748"/>
        <item x="4625"/>
        <item x="8034"/>
        <item x="6092"/>
        <item x="8430"/>
        <item x="776"/>
        <item x="621"/>
        <item x="1217"/>
        <item x="6785"/>
        <item x="6580"/>
        <item x="4899"/>
        <item x="6414"/>
        <item x="8691"/>
        <item x="8011"/>
        <item x="7938"/>
        <item x="4154"/>
        <item x="1080"/>
        <item x="7383"/>
        <item x="1202"/>
        <item x="5466"/>
        <item x="7534"/>
        <item x="5445"/>
        <item x="40"/>
        <item x="3166"/>
        <item x="7424"/>
        <item x="5766"/>
        <item x="7578"/>
        <item x="521"/>
        <item x="515"/>
        <item x="8647"/>
        <item x="8720"/>
        <item x="8793"/>
        <item x="1236"/>
        <item x="9696"/>
        <item x="3217"/>
        <item x="6528"/>
        <item x="3646"/>
        <item x="4271"/>
        <item x="791"/>
        <item x="4706"/>
        <item x="3480"/>
        <item x="3362"/>
        <item x="4976"/>
        <item x="8222"/>
        <item x="4062"/>
        <item x="7805"/>
        <item x="9020"/>
        <item x="6457"/>
        <item x="6618"/>
        <item x="4014"/>
        <item x="6086"/>
        <item x="7086"/>
        <item x="7963"/>
        <item x="5795"/>
        <item x="8854"/>
        <item x="8370"/>
        <item x="4050"/>
        <item x="6211"/>
        <item x="568"/>
        <item x="4026"/>
        <item x="9361"/>
        <item x="6956"/>
        <item x="6297"/>
        <item x="7247"/>
        <item x="2367"/>
        <item x="3816"/>
        <item x="8570"/>
        <item x="1159"/>
        <item x="5631"/>
        <item x="9227"/>
        <item x="6766"/>
        <item x="6161"/>
        <item x="4404"/>
        <item x="2442"/>
        <item x="8723"/>
        <item x="6175"/>
        <item x="865"/>
        <item x="3530"/>
        <item x="6625"/>
        <item x="4829"/>
        <item x="8738"/>
        <item x="5930"/>
        <item x="9751"/>
        <item x="1266"/>
        <item x="4655"/>
        <item x="3388"/>
        <item x="2489"/>
        <item x="4774"/>
        <item x="2800"/>
        <item x="90"/>
        <item x="6617"/>
        <item x="8510"/>
        <item x="3852"/>
        <item x="7621"/>
        <item x="2888"/>
        <item x="4908"/>
        <item x="9158"/>
        <item x="3389"/>
        <item x="6247"/>
        <item x="7620"/>
        <item x="1309"/>
        <item x="1718"/>
        <item x="5872"/>
        <item x="1585"/>
        <item x="8690"/>
        <item x="459"/>
        <item x="1562"/>
        <item x="2850"/>
        <item x="3888"/>
        <item x="2701"/>
        <item x="7891"/>
        <item x="3387"/>
        <item x="1619"/>
        <item x="3988"/>
        <item x="6490"/>
        <item x="7163"/>
        <item x="879"/>
        <item x="6769"/>
        <item x="7369"/>
        <item x="4116"/>
        <item x="2299"/>
        <item x="6593"/>
        <item x="6132"/>
        <item x="6319"/>
        <item x="9863"/>
        <item x="8364"/>
        <item x="9600"/>
        <item x="7560"/>
        <item x="4654"/>
        <item x="420"/>
        <item x="7823"/>
        <item x="624"/>
        <item x="6484"/>
        <item x="9724"/>
        <item x="1394"/>
        <item x="8151"/>
        <item x="9005"/>
        <item x="4593"/>
        <item x="9049"/>
        <item x="1766"/>
        <item x="4983"/>
        <item x="2240"/>
        <item x="3303"/>
        <item x="7368"/>
        <item x="6174"/>
        <item x="8366"/>
        <item x="2530"/>
        <item x="4483"/>
        <item x="2355"/>
        <item x="2579"/>
        <item x="7254"/>
        <item x="8796"/>
        <item x="2619"/>
        <item x="8242"/>
        <item x="9505"/>
        <item x="6267"/>
        <item x="9221"/>
        <item x="2163"/>
        <item x="4732"/>
        <item x="5719"/>
        <item x="4551"/>
        <item x="7753"/>
        <item x="6498"/>
        <item x="3430"/>
        <item x="2692"/>
        <item x="7983"/>
        <item x="262"/>
        <item x="5941"/>
        <item x="7372"/>
        <item x="3857"/>
        <item x="4234"/>
        <item x="5612"/>
        <item x="3850"/>
        <item x="3837"/>
        <item x="5107"/>
        <item x="2342"/>
        <item x="9595"/>
        <item x="9041"/>
        <item x="2349"/>
        <item x="2005"/>
        <item x="8470"/>
        <item x="9601"/>
        <item x="2601"/>
        <item x="7000"/>
        <item x="7229"/>
        <item x="5240"/>
        <item x="9136"/>
        <item x="9457"/>
        <item x="4373"/>
        <item x="7678"/>
        <item x="6170"/>
        <item x="1245"/>
        <item x="505"/>
        <item x="4446"/>
        <item x="1586"/>
        <item x="8330"/>
        <item x="9464"/>
        <item x="1190"/>
        <item x="7936"/>
        <item x="4098"/>
        <item x="5070"/>
        <item x="2033"/>
        <item x="2295"/>
        <item x="4736"/>
        <item x="3535"/>
        <item x="1130"/>
        <item x="411"/>
        <item x="9650"/>
        <item x="6936"/>
        <item x="4302"/>
        <item x="7665"/>
        <item x="4381"/>
        <item x="1878"/>
        <item x="1387"/>
        <item x="699"/>
        <item x="8785"/>
        <item x="2436"/>
        <item x="5000"/>
        <item x="8026"/>
        <item x="491"/>
        <item x="6521"/>
        <item x="4466"/>
        <item x="4764"/>
        <item x="9682"/>
        <item x="2350"/>
        <item x="9669"/>
        <item x="9608"/>
        <item x="2613"/>
        <item x="8133"/>
        <item x="7222"/>
        <item x="4304"/>
        <item x="8442"/>
        <item x="8080"/>
        <item x="4477"/>
        <item x="1399"/>
        <item x="5082"/>
        <item x="4118"/>
        <item x="2870"/>
        <item x="5333"/>
        <item x="5511"/>
        <item x="4403"/>
        <item x="2139"/>
        <item x="5990"/>
        <item x="4233"/>
        <item x="6443"/>
        <item x="5690"/>
        <item x="5243"/>
        <item x="2624"/>
        <item x="7373"/>
        <item x="1495"/>
        <item x="1673"/>
        <item x="3935"/>
        <item x="1992"/>
        <item x="5800"/>
        <item x="512"/>
        <item x="7212"/>
        <item x="1351"/>
        <item x="4873"/>
        <item x="7502"/>
        <item x="7824"/>
        <item x="2608"/>
        <item x="662"/>
        <item x="8423"/>
        <item x="8084"/>
        <item x="2214"/>
        <item x="4730"/>
        <item x="8973"/>
        <item x="3673"/>
        <item x="6761"/>
        <item x="9919"/>
        <item x="5664"/>
        <item x="1775"/>
        <item x="552"/>
        <item x="3157"/>
        <item x="5697"/>
        <item x="9932"/>
        <item x="8094"/>
        <item x="4465"/>
        <item x="9715"/>
        <item x="2373"/>
        <item x="9647"/>
        <item x="9459"/>
        <item x="403"/>
        <item x="1302"/>
        <item x="5131"/>
        <item x="3296"/>
        <item x="1187"/>
        <item x="461"/>
        <item x="494"/>
        <item x="8445"/>
        <item x="9298"/>
        <item x="6699"/>
        <item x="175"/>
        <item x="8406"/>
        <item x="9170"/>
        <item x="2605"/>
        <item x="3756"/>
        <item x="691"/>
        <item x="5092"/>
        <item x="8519"/>
        <item x="8058"/>
        <item x="6710"/>
        <item x="1112"/>
        <item x="289"/>
        <item x="9761"/>
        <item x="9885"/>
        <item x="7931"/>
        <item x="8369"/>
        <item x="3781"/>
        <item x="2147"/>
        <item x="9901"/>
        <item x="6177"/>
        <item x="7498"/>
        <item x="6790"/>
        <item x="891"/>
        <item x="9198"/>
        <item x="221"/>
        <item x="5683"/>
        <item x="26"/>
        <item x="3971"/>
        <item x="7005"/>
        <item x="6531"/>
        <item x="355"/>
        <item x="7433"/>
        <item x="1758"/>
        <item x="5890"/>
        <item x="2100"/>
        <item x="6496"/>
        <item x="3891"/>
        <item x="7486"/>
        <item x="4384"/>
        <item x="8609"/>
        <item x="5479"/>
        <item x="7920"/>
        <item x="8323"/>
        <item x="9915"/>
        <item x="4673"/>
        <item x="6096"/>
        <item x="7341"/>
        <item x="6716"/>
        <item x="4056"/>
        <item x="5253"/>
        <item x="4638"/>
        <item x="3630"/>
        <item x="4677"/>
        <item x="6190"/>
        <item x="3055"/>
        <item x="9241"/>
        <item x="4810"/>
        <item x="856"/>
        <item x="6998"/>
        <item x="4567"/>
        <item x="681"/>
        <item x="5117"/>
        <item x="2851"/>
        <item x="3586"/>
        <item x="88"/>
        <item x="2114"/>
        <item x="9652"/>
        <item x="7328"/>
        <item x="8143"/>
        <item x="9503"/>
        <item x="2709"/>
        <item x="8578"/>
        <item x="6246"/>
        <item x="5689"/>
        <item x="9393"/>
        <item x="1558"/>
        <item x="8572"/>
        <item x="6878"/>
        <item x="1635"/>
        <item x="7060"/>
        <item x="9133"/>
        <item x="1998"/>
        <item x="9288"/>
        <item x="1870"/>
        <item x="3689"/>
        <item x="5075"/>
        <item x="6139"/>
        <item x="4494"/>
        <item x="1285"/>
        <item x="542"/>
        <item x="8154"/>
        <item x="2750"/>
        <item x="9251"/>
        <item x="8940"/>
        <item x="3228"/>
        <item x="3529"/>
        <item x="9605"/>
        <item x="9566"/>
        <item x="1139"/>
        <item x="4669"/>
        <item x="3487"/>
        <item x="5974"/>
        <item x="1127"/>
        <item x="6131"/>
        <item x="1288"/>
        <item x="8277"/>
        <item x="1280"/>
        <item x="9510"/>
        <item x="4159"/>
        <item x="8668"/>
        <item x="8448"/>
        <item x="3323"/>
        <item x="6959"/>
        <item x="6527"/>
        <item x="2316"/>
        <item x="8408"/>
        <item x="4954"/>
        <item x="9243"/>
        <item x="3031"/>
        <item x="2002"/>
        <item x="2545"/>
        <item x="9200"/>
        <item x="9911"/>
        <item x="7593"/>
        <item x="1659"/>
        <item x="3783"/>
        <item x="7026"/>
        <item x="3421"/>
        <item x="8603"/>
        <item x="6317"/>
        <item x="1749"/>
        <item x="201"/>
        <item x="3843"/>
        <item x="263"/>
        <item x="2950"/>
        <item x="7681"/>
        <item x="2730"/>
        <item x="5716"/>
        <item x="8467"/>
        <item x="9202"/>
        <item x="8980"/>
        <item x="4370"/>
        <item x="7120"/>
        <item x="9475"/>
        <item x="9452"/>
        <item x="9004"/>
        <item x="8475"/>
        <item x="3537"/>
        <item x="4991"/>
        <item x="7181"/>
        <item x="8617"/>
        <item x="1552"/>
        <item x="9365"/>
        <item x="5852"/>
        <item x="3929"/>
        <item x="6269"/>
        <item x="7830"/>
        <item x="954"/>
        <item x="8317"/>
        <item x="5592"/>
        <item x="5909"/>
        <item x="1541"/>
        <item x="6188"/>
        <item x="9473"/>
        <item x="5874"/>
        <item x="7594"/>
        <item x="7965"/>
        <item x="3697"/>
        <item x="5453"/>
        <item x="6887"/>
        <item x="5707"/>
        <item x="4247"/>
        <item x="5260"/>
        <item x="52"/>
        <item x="8502"/>
        <item x="9580"/>
        <item x="2596"/>
        <item x="9513"/>
        <item x="4099"/>
        <item x="5262"/>
        <item x="3811"/>
        <item x="4576"/>
        <item x="3541"/>
        <item x="7445"/>
        <item x="3688"/>
        <item x="8699"/>
        <item x="3605"/>
        <item x="5365"/>
        <item x="7081"/>
        <item x="3455"/>
        <item x="7410"/>
        <item x="2193"/>
        <item x="3669"/>
        <item x="480"/>
        <item x="5485"/>
        <item x="7249"/>
        <item x="683"/>
        <item x="9666"/>
        <item x="6831"/>
        <item x="7420"/>
        <item x="4419"/>
        <item x="578"/>
        <item x="8426"/>
        <item x="2179"/>
        <item x="2257"/>
        <item x="6117"/>
        <item x="3203"/>
        <item x="9398"/>
        <item x="5429"/>
        <item x="9596"/>
        <item x="9228"/>
        <item x="3333"/>
        <item x="2393"/>
        <item x="8815"/>
        <item x="9694"/>
        <item x="4206"/>
        <item x="8565"/>
        <item x="2110"/>
        <item x="3679"/>
        <item x="1282"/>
        <item x="9184"/>
        <item x="4013"/>
        <item x="934"/>
        <item x="9450"/>
        <item x="9721"/>
        <item x="3869"/>
        <item x="2302"/>
        <item x="6985"/>
        <item x="2408"/>
        <item x="4725"/>
        <item x="8958"/>
        <item x="3411"/>
        <item x="2320"/>
        <item x="2466"/>
        <item x="2777"/>
        <item x="7073"/>
        <item x="3528"/>
        <item x="7828"/>
        <item x="4463"/>
        <item x="350"/>
        <item x="4134"/>
        <item x="7786"/>
        <item x="8115"/>
        <item x="5922"/>
        <item x="4325"/>
        <item x="6776"/>
        <item x="148"/>
        <item x="8335"/>
        <item x="4210"/>
        <item x="4189"/>
        <item x="6883"/>
        <item x="1238"/>
        <item x="2248"/>
        <item x="8389"/>
        <item x="3950"/>
        <item x="3640"/>
        <item x="8223"/>
        <item x="5324"/>
        <item x="9555"/>
        <item x="7868"/>
        <item x="6360"/>
        <item x="7187"/>
        <item x="5270"/>
        <item x="8504"/>
        <item x="3953"/>
        <item x="1633"/>
        <item x="131"/>
        <item x="3017"/>
        <item x="3413"/>
        <item x="9030"/>
        <item x="6919"/>
        <item x="5635"/>
        <item x="3749"/>
        <item x="3709"/>
        <item x="6526"/>
        <item x="4355"/>
        <item x="4281"/>
        <item x="9622"/>
        <item x="4718"/>
        <item x="9591"/>
        <item x="5615"/>
        <item x="2339"/>
        <item x="539"/>
        <item x="4011"/>
        <item x="587"/>
        <item x="2725"/>
        <item x="2092"/>
        <item x="8852"/>
        <item x="6789"/>
        <item x="3367"/>
        <item x="4860"/>
        <item x="7190"/>
        <item x="4822"/>
        <item x="3864"/>
        <item x="5451"/>
        <item x="6730"/>
        <item x="7695"/>
        <item x="1566"/>
        <item x="8908"/>
        <item x="7094"/>
        <item x="388"/>
        <item x="8472"/>
        <item x="3496"/>
        <item x="4583"/>
        <item x="5335"/>
        <item x="5889"/>
        <item x="1697"/>
        <item x="4539"/>
        <item x="9160"/>
        <item x="9421"/>
        <item x="8797"/>
        <item x="7730"/>
        <item x="2155"/>
        <item x="4857"/>
        <item x="3160"/>
        <item x="9536"/>
        <item x="2124"/>
        <item x="7350"/>
        <item x="768"/>
        <item x="3008"/>
        <item x="8121"/>
        <item x="4979"/>
        <item x="8641"/>
        <item x="7170"/>
        <item x="8233"/>
        <item x="3147"/>
        <item x="3098"/>
        <item x="2834"/>
        <item x="433"/>
        <item x="5100"/>
        <item x="6638"/>
        <item x="5334"/>
        <item x="8869"/>
        <item x="8653"/>
        <item x="2930"/>
        <item x="178"/>
        <item x="9707"/>
        <item x="6255"/>
        <item x="618"/>
        <item x="5954"/>
        <item x="4937"/>
        <item x="3882"/>
        <item x="6249"/>
        <item x="7714"/>
        <item x="1693"/>
        <item x="9842"/>
        <item x="1523"/>
        <item x="4639"/>
        <item x="2882"/>
        <item x="2166"/>
        <item x="5739"/>
        <item x="5339"/>
        <item x="6171"/>
        <item x="4045"/>
        <item x="6993"/>
        <item x="8241"/>
        <item x="3231"/>
        <item x="1181"/>
        <item x="2047"/>
        <item x="6553"/>
        <item x="5778"/>
        <item x="3948"/>
        <item x="8081"/>
        <item x="1821"/>
        <item x="9955"/>
        <item x="213"/>
        <item x="3894"/>
        <item x="545"/>
        <item x="9213"/>
        <item x="6577"/>
        <item x="3724"/>
        <item x="5536"/>
        <item x="1620"/>
        <item x="8916"/>
        <item x="4065"/>
        <item x="3457"/>
        <item x="7943"/>
        <item x="9348"/>
        <item x="2068"/>
        <item x="6437"/>
        <item x="3831"/>
        <item x="2313"/>
        <item x="6916"/>
        <item x="1990"/>
        <item x="77"/>
        <item x="2093"/>
        <item x="3453"/>
        <item x="5042"/>
        <item x="2520"/>
        <item x="5913"/>
        <item x="2938"/>
        <item x="1594"/>
        <item x="4086"/>
        <item x="2074"/>
        <item x="2999"/>
        <item x="8506"/>
        <item x="5154"/>
        <item x="9121"/>
        <item x="898"/>
        <item x="4072"/>
        <item x="2314"/>
        <item x="6631"/>
        <item x="8415"/>
        <item x="9270"/>
        <item x="220"/>
        <item x="7151"/>
        <item x="9960"/>
        <item x="2394"/>
        <item x="8032"/>
        <item x="6094"/>
        <item x="2863"/>
        <item x="938"/>
        <item x="5532"/>
        <item x="1501"/>
        <item x="4441"/>
        <item x="3814"/>
        <item x="9307"/>
        <item x="9624"/>
        <item x="105"/>
        <item x="3728"/>
        <item x="5277"/>
        <item x="2924"/>
        <item x="1391"/>
        <item x="2994"/>
        <item x="5331"/>
        <item x="1338"/>
        <item x="3786"/>
        <item x="2301"/>
        <item x="748"/>
        <item x="9442"/>
        <item x="8850"/>
        <item x="3699"/>
        <item x="7744"/>
        <item x="1739"/>
        <item x="3919"/>
        <item x="130"/>
        <item x="1579"/>
        <item x="5607"/>
        <item x="4309"/>
        <item x="9728"/>
        <item x="4285"/>
        <item x="3562"/>
        <item x="7499"/>
        <item x="9102"/>
        <item x="144"/>
        <item x="6864"/>
        <item x="360"/>
        <item x="9597"/>
        <item x="9572"/>
        <item x="2658"/>
        <item x="9529"/>
        <item x="3845"/>
        <item x="5788"/>
        <item x="7237"/>
        <item x="9308"/>
        <item x="9816"/>
        <item x="4541"/>
        <item x="8595"/>
        <item x="1121"/>
        <item x="4425"/>
        <item x="4751"/>
        <item x="815"/>
        <item x="9324"/>
        <item x="3782"/>
        <item x="8913"/>
        <item x="372"/>
        <item x="2773"/>
        <item x="8730"/>
        <item x="3436"/>
        <item x="6308"/>
        <item x="5422"/>
        <item x="4219"/>
        <item x="177"/>
        <item x="5233"/>
        <item x="1022"/>
        <item x="5252"/>
        <item x="9403"/>
        <item x="7360"/>
        <item x="4795"/>
        <item x="8261"/>
        <item x="3302"/>
        <item x="6327"/>
        <item x="1683"/>
        <item x="821"/>
        <item x="7812"/>
        <item x="3354"/>
        <item x="6043"/>
        <item x="390"/>
        <item x="3921"/>
        <item x="6969"/>
        <item x="5614"/>
        <item x="4737"/>
        <item x="3493"/>
        <item x="1161"/>
        <item x="5063"/>
        <item x="9087"/>
        <item x="1737"/>
        <item x="8971"/>
        <item x="1296"/>
        <item x="9836"/>
        <item x="1714"/>
        <item x="1055"/>
        <item x="4974"/>
        <item x="2148"/>
        <item x="6668"/>
        <item x="7272"/>
        <item x="5819"/>
        <item x="5115"/>
        <item x="9756"/>
        <item x="7179"/>
        <item x="9706"/>
        <item x="6990"/>
        <item x="4235"/>
        <item x="6922"/>
        <item x="4671"/>
        <item x="5223"/>
        <item x="6816"/>
        <item x="3692"/>
        <item x="6440"/>
        <item x="3739"/>
        <item x="1569"/>
        <item x="8307"/>
        <item x="4721"/>
        <item x="2980"/>
        <item x="3716"/>
        <item x="3580"/>
        <item x="3764"/>
        <item x="377"/>
        <item x="6924"/>
        <item x="4186"/>
        <item x="5309"/>
        <item x="2037"/>
        <item x="3507"/>
        <item x="1852"/>
        <item x="2376"/>
        <item x="6227"/>
        <item x="5192"/>
        <item x="265"/>
        <item x="1162"/>
        <item x="3923"/>
        <item x="3608"/>
        <item x="71"/>
        <item x="9893"/>
        <item x="5461"/>
        <item x="5436"/>
        <item x="6264"/>
        <item x="5960"/>
        <item x="668"/>
        <item x="1525"/>
        <item x="7988"/>
        <item x="7324"/>
        <item x="9183"/>
        <item x="1284"/>
        <item x="3064"/>
        <item x="924"/>
        <item x="6006"/>
        <item x="9341"/>
        <item x="2481"/>
        <item x="1180"/>
        <item x="6017"/>
        <item x="2502"/>
        <item x="5947"/>
        <item x="1661"/>
        <item x="4270"/>
        <item x="4936"/>
        <item x="3310"/>
        <item x="980"/>
        <item x="6309"/>
        <item x="4493"/>
        <item x="1642"/>
        <item x="9207"/>
        <item x="7905"/>
        <item x="6536"/>
        <item x="9616"/>
        <item x="731"/>
        <item x="5518"/>
        <item x="9592"/>
        <item x="5525"/>
        <item x="4827"/>
        <item x="8135"/>
        <item x="9499"/>
        <item x="4611"/>
        <item x="1231"/>
        <item x="7142"/>
        <item x="3560"/>
        <item x="5754"/>
        <item x="8935"/>
        <item x="4300"/>
        <item x="6499"/>
        <item x="3311"/>
        <item x="5842"/>
        <item x="1137"/>
        <item x="3745"/>
        <item x="4635"/>
        <item x="8268"/>
        <item x="5293"/>
        <item x="4379"/>
        <item x="1826"/>
        <item x="2198"/>
        <item x="2823"/>
        <item x="3606"/>
        <item x="9384"/>
        <item x="7478"/>
        <item x="1576"/>
        <item x="3342"/>
        <item x="6489"/>
        <item x="5096"/>
        <item x="8458"/>
        <item x="1026"/>
        <item x="3509"/>
        <item x="3777"/>
        <item x="4243"/>
        <item x="384"/>
        <item x="3076"/>
        <item x="5865"/>
        <item x="1314"/>
        <item x="7332"/>
        <item x="6841"/>
        <item x="1601"/>
        <item x="9894"/>
        <item x="1518"/>
        <item x="4290"/>
        <item x="6058"/>
        <item x="9034"/>
        <item x="2909"/>
        <item x="8120"/>
        <item x="5900"/>
        <item x="2457"/>
        <item x="1538"/>
        <item x="945"/>
        <item x="7263"/>
        <item x="3624"/>
        <item x="2669"/>
        <item x="32"/>
        <item x="4155"/>
        <item x="4058"/>
        <item x="5937"/>
        <item x="7515"/>
        <item x="8871"/>
        <item x="4712"/>
        <item x="4259"/>
        <item x="5684"/>
        <item x="607"/>
        <item x="4329"/>
        <item x="7312"/>
        <item x="1380"/>
        <item x="4754"/>
        <item x="8998"/>
        <item x="8897"/>
        <item x="1315"/>
        <item x="3551"/>
        <item x="15"/>
        <item x="4761"/>
        <item x="689"/>
        <item x="8628"/>
        <item x="7548"/>
        <item x="6401"/>
        <item x="5558"/>
        <item x="6825"/>
        <item x="2010"/>
        <item x="6417"/>
        <item x="5470"/>
        <item x="1927"/>
        <item x="7844"/>
        <item x="9188"/>
        <item x="1595"/>
        <item x="204"/>
        <item x="7997"/>
        <item x="9846"/>
        <item x="1497"/>
        <item x="846"/>
        <item x="8331"/>
        <item x="9702"/>
        <item x="4958"/>
        <item x="9772"/>
        <item x="3776"/>
        <item x="9774"/>
        <item x="9959"/>
        <item x="7370"/>
        <item x="1892"/>
        <item x="8745"/>
        <item x="857"/>
        <item x="8169"/>
        <item x="986"/>
        <item x="2653"/>
        <item x="2794"/>
        <item x="2550"/>
        <item x="1154"/>
        <item x="8834"/>
        <item x="6325"/>
        <item x="5723"/>
        <item x="6178"/>
        <item x="5043"/>
        <item x="3596"/>
        <item x="4184"/>
        <item x="8028"/>
        <item x="7376"/>
        <item x="4992"/>
        <item x="5148"/>
        <item x="6982"/>
        <item x="5478"/>
        <item x="8159"/>
        <item x="9586"/>
        <item x="5452"/>
        <item x="6524"/>
        <item x="3721"/>
        <item x="8363"/>
        <item x="1981"/>
        <item x="9084"/>
        <item x="3722"/>
        <item x="8096"/>
        <item x="2790"/>
        <item x="25"/>
        <item x="1077"/>
        <item x="6852"/>
        <item x="4608"/>
        <item x="5602"/>
        <item x="5341"/>
        <item x="5125"/>
        <item x="3965"/>
        <item x="9590"/>
        <item x="1761"/>
        <item x="7421"/>
        <item x="1662"/>
        <item x="501"/>
        <item x="1537"/>
        <item x="8053"/>
        <item x="5195"/>
        <item x="8638"/>
        <item x="722"/>
        <item x="8109"/>
        <item x="5303"/>
        <item x="9679"/>
        <item x="8637"/>
        <item x="7334"/>
        <item x="8629"/>
        <item x="6483"/>
        <item x="4039"/>
        <item x="6008"/>
        <item x="5849"/>
        <item x="4326"/>
        <item x="8207"/>
        <item x="2073"/>
        <item x="2926"/>
        <item x="8889"/>
        <item x="1716"/>
        <item x="1894"/>
        <item x="2764"/>
        <item x="5009"/>
        <item x="2928"/>
        <item x="3212"/>
        <item x="8378"/>
        <item x="8962"/>
        <item x="6204"/>
        <item x="5230"/>
        <item x="1430"/>
        <item x="9773"/>
        <item x="8264"/>
        <item x="8663"/>
        <item x="7448"/>
        <item x="1902"/>
        <item x="6069"/>
        <item x="6099"/>
        <item x="5740"/>
        <item x="1731"/>
        <item x="308"/>
        <item x="8558"/>
        <item x="2212"/>
        <item x="548"/>
        <item x="4886"/>
        <item x="3381"/>
        <item x="3761"/>
        <item x="4433"/>
        <item x="4478"/>
        <item x="4088"/>
        <item x="1772"/>
        <item x="5350"/>
        <item x="4950"/>
        <item x="8304"/>
        <item x="2869"/>
        <item x="7136"/>
        <item x="1630"/>
        <item x="6345"/>
        <item x="8152"/>
        <item x="5720"/>
        <item x="8211"/>
        <item x="7897"/>
        <item x="376"/>
        <item x="354"/>
        <item x="8864"/>
        <item x="7751"/>
        <item x="8555"/>
        <item x="5748"/>
        <item x="2599"/>
        <item x="8195"/>
        <item x="4840"/>
        <item x="4001"/>
        <item x="9856"/>
        <item x="8590"/>
        <item x="3544"/>
        <item x="6405"/>
        <item x="1294"/>
        <item x="8102"/>
        <item x="5714"/>
        <item x="9149"/>
        <item x="5773"/>
        <item x="917"/>
        <item x="7230"/>
        <item x="7521"/>
        <item x="4842"/>
        <item x="4587"/>
        <item x="2922"/>
        <item x="3695"/>
        <item x="4630"/>
        <item x="3447"/>
        <item x="7231"/>
        <item x="997"/>
        <item x="9332"/>
        <item x="6815"/>
        <item x="1269"/>
        <item x="1079"/>
        <item x="6920"/>
        <item x="8180"/>
        <item x="9838"/>
        <item x="4717"/>
        <item x="5359"/>
        <item x="2203"/>
        <item x="8782"/>
        <item x="6343"/>
        <item x="39"/>
        <item x="1224"/>
        <item x="3683"/>
        <item x="4828"/>
        <item x="7618"/>
        <item x="8855"/>
        <item x="3675"/>
        <item x="2498"/>
        <item x="5632"/>
        <item x="1257"/>
        <item x="7135"/>
        <item x="3556"/>
        <item x="6145"/>
        <item x="466"/>
        <item x="3410"/>
        <item x="7184"/>
        <item x="6411"/>
        <item x="5001"/>
        <item x="4507"/>
        <item x="6905"/>
        <item x="1700"/>
        <item x="6415"/>
        <item x="1436"/>
        <item x="9861"/>
        <item x="2054"/>
        <item x="6629"/>
        <item x="7447"/>
        <item x="8849"/>
        <item x="2796"/>
        <item x="4043"/>
        <item x="4354"/>
        <item x="8316"/>
        <item x="4334"/>
        <item x="6810"/>
        <item x="6441"/>
        <item x="2077"/>
        <item x="9533"/>
        <item x="8795"/>
        <item x="1134"/>
        <item x="3671"/>
        <item x="4866"/>
        <item x="949"/>
        <item x="6689"/>
        <item x="7962"/>
        <item x="5027"/>
        <item x="1884"/>
        <item x="1251"/>
        <item x="3222"/>
        <item x="6402"/>
        <item x="4597"/>
        <item x="2165"/>
        <item x="6126"/>
        <item x="2675"/>
        <item x="7003"/>
        <item x="3889"/>
        <item x="9802"/>
        <item x="7607"/>
        <item x="7186"/>
        <item x="9927"/>
        <item x="5170"/>
        <item x="2369"/>
        <item x="0"/>
        <item x="8680"/>
        <item x="1492"/>
        <item x="6067"/>
        <item x="7509"/>
        <item x="2273"/>
        <item x="690"/>
        <item x="8954"/>
        <item x="4265"/>
        <item x="8968"/>
        <item x="1985"/>
        <item x="5385"/>
        <item x="3451"/>
        <item x="9015"/>
        <item x="9027"/>
        <item x="5351"/>
        <item x="8703"/>
        <item x="4702"/>
        <item x="4083"/>
        <item x="2297"/>
        <item x="9829"/>
        <item x="1046"/>
        <item x="7083"/>
        <item x="9057"/>
        <item x="560"/>
        <item x="969"/>
        <item x="6296"/>
        <item x="1610"/>
        <item x="971"/>
        <item x="6595"/>
        <item x="5369"/>
        <item x="1607"/>
        <item x="5010"/>
        <item x="4924"/>
        <item x="508"/>
        <item x="860"/>
        <item x="8995"/>
        <item x="233"/>
        <item x="3591"/>
        <item x="3315"/>
        <item x="8765"/>
        <item x="8046"/>
        <item x="7168"/>
        <item x="7416"/>
        <item x="5526"/>
        <item x="1241"/>
        <item x="1017"/>
        <item x="6643"/>
        <item x="5736"/>
        <item x="1243"/>
        <item x="4076"/>
        <item x="6703"/>
        <item x="7602"/>
        <item x="8394"/>
        <item x="1726"/>
        <item x="5563"/>
        <item x="1806"/>
        <item x="6486"/>
        <item x="2059"/>
        <item x="9423"/>
        <item x="8988"/>
        <item x="1340"/>
        <item x="6238"/>
        <item x="6436"/>
        <item x="4636"/>
        <item x="6646"/>
        <item x="3264"/>
        <item x="9733"/>
        <item x="8318"/>
        <item x="3887"/>
        <item x="7814"/>
        <item x="3611"/>
        <item x="2278"/>
        <item x="4657"/>
        <item x="6907"/>
        <item x="460"/>
        <item x="8287"/>
        <item x="4704"/>
        <item x="9518"/>
        <item x="9019"/>
        <item x="5382"/>
        <item x="1401"/>
        <item x="2175"/>
        <item x="6961"/>
        <item x="6407"/>
        <item x="882"/>
        <item x="8985"/>
        <item x="7318"/>
        <item x="5142"/>
        <item x="9896"/>
        <item x="3290"/>
        <item x="8137"/>
        <item x="4096"/>
        <item x="3659"/>
        <item x="8263"/>
        <item x="3501"/>
        <item x="7568"/>
        <item x="9621"/>
        <item x="4171"/>
        <item x="4431"/>
        <item x="3143"/>
        <item x="8624"/>
        <item x="6649"/>
        <item x="2249"/>
        <item x="7542"/>
        <item x="9857"/>
        <item x="5993"/>
        <item x="943"/>
        <item x="7171"/>
        <item x="9347"/>
        <item x="7756"/>
        <item x="4832"/>
        <item x="5299"/>
        <item x="5314"/>
        <item x="1752"/>
        <item x="4067"/>
        <item x="1459"/>
        <item x="8446"/>
        <item x="5346"/>
        <item x="2421"/>
        <item x="3208"/>
        <item x="4770"/>
        <item x="2327"/>
        <item x="8385"/>
        <item x="1063"/>
        <item x="6365"/>
        <item x="3981"/>
        <item x="9558"/>
        <item x="3896"/>
        <item x="8005"/>
        <item x="5344"/>
        <item x="7286"/>
        <item x="5473"/>
        <item x="3851"/>
        <item x="5381"/>
        <item x="2217"/>
        <item x="5757"/>
        <item x="3878"/>
        <item x="138"/>
        <item x="3291"/>
        <item x="8952"/>
        <item x="2120"/>
        <item x="3718"/>
        <item x="200"/>
        <item x="191"/>
        <item x="6799"/>
        <item x="1004"/>
        <item x="7606"/>
        <item x="1835"/>
        <item x="8810"/>
        <item x="1423"/>
        <item x="9274"/>
        <item x="6313"/>
        <item x="8186"/>
        <item x="9322"/>
        <item x="8353"/>
        <item x="4938"/>
        <item x="2116"/>
        <item x="9823"/>
        <item x="1083"/>
        <item x="7275"/>
        <item x="7257"/>
        <item x="3999"/>
        <item x="9523"/>
        <item x="5516"/>
        <item x="8804"/>
        <item x="9727"/>
        <item x="444"/>
        <item x="6155"/>
        <item x="511"/>
        <item x="8477"/>
        <item x="9031"/>
        <item x="3540"/>
        <item x="5267"/>
        <item x="379"/>
        <item x="769"/>
        <item x="5531"/>
        <item x="2687"/>
        <item x="3030"/>
        <item x="1591"/>
        <item x="6492"/>
        <item x="1926"/>
        <item x="3466"/>
        <item x="8089"/>
        <item x="992"/>
        <item x="9916"/>
        <item x="400"/>
        <item x="6681"/>
        <item x="1332"/>
        <item x="408"/>
        <item x="695"/>
        <item x="7842"/>
        <item x="8714"/>
        <item x="7431"/>
        <item x="6884"/>
        <item x="8707"/>
        <item x="902"/>
        <item x="8123"/>
        <item x="9844"/>
        <item x="3958"/>
        <item x="359"/>
        <item x="5124"/>
        <item x="6260"/>
        <item x="357"/>
        <item x="9854"/>
        <item x="7451"/>
        <item x="5158"/>
        <item x="3658"/>
        <item x="8148"/>
        <item x="1071"/>
        <item x="7946"/>
        <item x="6303"/>
        <item x="8050"/>
        <item x="6439"/>
        <item x="9104"/>
        <item x="554"/>
        <item x="1039"/>
        <item x="7032"/>
        <item x="877"/>
        <item x="3826"/>
        <item x="4237"/>
        <item x="9414"/>
        <item x="8585"/>
        <item x="5200"/>
        <item x="1059"/>
        <item x="6980"/>
        <item x="977"/>
        <item x="8657"/>
        <item x="7140"/>
        <item x="7811"/>
        <item x="3765"/>
        <item x="843"/>
        <item x="2309"/>
        <item x="125"/>
        <item x="6893"/>
        <item x="1330"/>
        <item x="8198"/>
        <item x="1215"/>
        <item x="6809"/>
        <item x="8088"/>
        <item x="8464"/>
        <item x="4733"/>
        <item x="8087"/>
        <item x="7610"/>
        <item x="1308"/>
        <item x="2894"/>
        <item x="8619"/>
        <item x="720"/>
        <item x="5575"/>
        <item x="8397"/>
        <item x="708"/>
        <item x="5049"/>
        <item x="6251"/>
        <item x="4015"/>
        <item x="2846"/>
        <item x="718"/>
        <item x="3760"/>
        <item x="5032"/>
        <item x="5693"/>
        <item x="7090"/>
        <item x="1078"/>
        <item x="9402"/>
        <item x="4629"/>
        <item x="2361"/>
        <item x="9446"/>
        <item x="1885"/>
        <item x="7298"/>
        <item x="3418"/>
        <item x="4709"/>
        <item x="9803"/>
        <item x="4230"/>
        <item x="8671"/>
        <item x="6353"/>
        <item x="358"/>
        <item x="8593"/>
        <item x="7749"/>
        <item x="7915"/>
        <item x="8325"/>
        <item x="1521"/>
        <item x="165"/>
        <item x="6537"/>
        <item x="3913"/>
        <item x="1811"/>
        <item x="1895"/>
        <item x="2383"/>
        <item x="6965"/>
        <item x="3161"/>
        <item x="8459"/>
        <item x="1421"/>
        <item x="8581"/>
        <item x="9847"/>
        <item x="8832"/>
        <item x="7896"/>
        <item x="2707"/>
        <item x="4245"/>
        <item x="6359"/>
        <item x="8155"/>
        <item x="2392"/>
        <item x="1847"/>
        <item x="9374"/>
        <item x="1787"/>
        <item x="7692"/>
        <item x="5358"/>
        <item x="2534"/>
        <item x="9606"/>
        <item x="5687"/>
        <item x="5194"/>
        <item x="3036"/>
        <item x="310"/>
        <item x="6860"/>
        <item x="3215"/>
        <item x="1891"/>
        <item x="8568"/>
        <item x="2095"/>
        <item x="1331"/>
        <item x="8252"/>
        <item x="7426"/>
        <item x="4649"/>
        <item x="7972"/>
        <item x="4126"/>
        <item x="8499"/>
        <item x="4808"/>
        <item x="6986"/>
        <item x="6425"/>
        <item x="1454"/>
        <item x="6285"/>
        <item x="291"/>
        <item x="9436"/>
        <item x="5248"/>
        <item x="8979"/>
        <item x="9046"/>
        <item x="9441"/>
        <item x="6800"/>
        <item x="7839"/>
        <item x="1316"/>
        <item x="3740"/>
        <item x="1030"/>
        <item x="4197"/>
        <item x="2069"/>
        <item x="5598"/>
        <item x="8291"/>
        <item x="600"/>
        <item x="5540"/>
        <item x="989"/>
        <item x="6861"/>
        <item x="7023"/>
        <item x="2145"/>
        <item x="9008"/>
        <item x="8490"/>
        <item x="9383"/>
        <item x="9342"/>
        <item x="1099"/>
        <item x="9722"/>
        <item x="6003"/>
        <item x="6759"/>
        <item x="6106"/>
        <item x="7930"/>
        <item x="1512"/>
        <item x="634"/>
        <item x="4028"/>
        <item x="7613"/>
        <item x="271"/>
        <item x="6555"/>
        <item x="2899"/>
        <item x="7872"/>
        <item x="1477"/>
        <item x="6279"/>
        <item x="5062"/>
        <item x="123"/>
        <item x="4823"/>
        <item x="937"/>
        <item x="530"/>
        <item x="6111"/>
        <item x="6962"/>
        <item x="2119"/>
        <item x="5004"/>
        <item x="8895"/>
        <item x="5591"/>
        <item x="2819"/>
        <item x="7772"/>
        <item x="2178"/>
        <item x="8893"/>
        <item x="5266"/>
        <item x="1583"/>
        <item x="5408"/>
        <item x="176"/>
        <item x="1378"/>
        <item x="9480"/>
        <item x="7084"/>
        <item x="6406"/>
        <item x="3045"/>
        <item x="880"/>
        <item x="4257"/>
        <item x="926"/>
        <item x="6071"/>
        <item x="3809"/>
        <item x="23"/>
        <item x="2708"/>
        <item x="825"/>
        <item x="425"/>
        <item x="8495"/>
        <item x="9695"/>
        <item x="4768"/>
        <item x="7927"/>
        <item x="76"/>
        <item x="7778"/>
        <item x="261"/>
        <item x="3107"/>
        <item x="7507"/>
        <item x="5914"/>
        <item x="5939"/>
        <item x="5258"/>
        <item x="8701"/>
        <item x="2182"/>
        <item x="3793"/>
        <item x="3272"/>
        <item x="5943"/>
        <item x="3233"/>
        <item x="9962"/>
        <item x="4545"/>
        <item x="4495"/>
        <item x="3151"/>
        <item x="4834"/>
        <item x="6762"/>
        <item x="9276"/>
        <item x="4579"/>
        <item x="5147"/>
        <item x="5565"/>
        <item x="6564"/>
        <item x="8244"/>
        <item x="7859"/>
        <item x="2149"/>
        <item x="3282"/>
        <item x="3980"/>
        <item x="5733"/>
        <item x="7256"/>
        <item x="7831"/>
        <item x="8789"/>
        <item x="4208"/>
        <item x="286"/>
        <item x="1100"/>
        <item x="1233"/>
        <item x="7657"/>
        <item x="4627"/>
        <item x="3071"/>
        <item x="998"/>
        <item x="2577"/>
        <item x="2318"/>
        <item x="3072"/>
        <item x="4907"/>
        <item x="9272"/>
        <item x="231"/>
        <item x="6633"/>
        <item x="8887"/>
        <item x="901"/>
        <item x="9252"/>
        <item x="9240"/>
        <item x="2287"/>
        <item x="9930"/>
        <item x="3587"/>
        <item x="3597"/>
        <item x="7589"/>
        <item x="6960"/>
        <item x="5226"/>
        <item x="1070"/>
        <item x="7522"/>
        <item x="7595"/>
        <item x="2991"/>
        <item x="7450"/>
        <item x="7070"/>
        <item x="4895"/>
        <item x="1535"/>
        <item x="3232"/>
        <item x="1646"/>
        <item x="2416"/>
        <item x="1825"/>
        <item x="8880"/>
        <item x="5079"/>
        <item x="3877"/>
        <item x="2269"/>
        <item x="2402"/>
        <item x="4843"/>
        <item x="7217"/>
        <item x="7959"/>
        <item x="7768"/>
        <item x="8409"/>
        <item x="2423"/>
        <item x="5444"/>
        <item x="2199"/>
        <item x="7699"/>
        <item x="3828"/>
        <item x="3927"/>
        <item x="9154"/>
        <item x="8947"/>
        <item x="2612"/>
        <item x="5951"/>
        <item x="7670"/>
        <item x="1846"/>
        <item x="7127"/>
        <item x="5360"/>
        <item x="8704"/>
        <item x="914"/>
        <item x="5957"/>
        <item x="7656"/>
        <item x="4332"/>
        <item x="6741"/>
        <item x="5617"/>
        <item x="4970"/>
        <item x="734"/>
        <item x="575"/>
        <item x="1747"/>
        <item x="1242"/>
        <item x="832"/>
        <item x="7669"/>
        <item x="1984"/>
        <item x="3257"/>
        <item x="4533"/>
        <item x="5553"/>
        <item x="942"/>
        <item x="8868"/>
        <item x="8996"/>
        <item x="8771"/>
        <item x="3407"/>
        <item x="1831"/>
        <item x="7317"/>
        <item x="6757"/>
        <item x="132"/>
        <item x="8344"/>
        <item x="471"/>
        <item x="1103"/>
        <item x="1925"/>
        <item x="6889"/>
        <item x="535"/>
        <item x="763"/>
        <item x="7428"/>
        <item x="5840"/>
        <item x="9734"/>
        <item x="3337"/>
        <item x="4205"/>
        <item x="6692"/>
        <item x="2478"/>
        <item x="1253"/>
        <item x="7295"/>
        <item x="9075"/>
        <item x="1859"/>
        <item x="4377"/>
        <item x="7241"/>
        <item x="2101"/>
        <item x="9469"/>
        <item x="5472"/>
        <item x="3568"/>
        <item x="2172"/>
        <item x="7734"/>
        <item x="6747"/>
        <item x="9301"/>
        <item x="3635"/>
        <item x="4400"/>
        <item x="510"/>
        <item x="3345"/>
        <item x="6189"/>
        <item x="4046"/>
        <item x="3096"/>
        <item x="9098"/>
        <item x="7783"/>
        <item x="605"/>
        <item x="8122"/>
        <item x="1165"/>
        <item x="1946"/>
        <item x="6973"/>
        <item x="5651"/>
        <item x="2215"/>
        <item x="9068"/>
        <item x="2200"/>
        <item x="1706"/>
        <item x="4112"/>
        <item x="905"/>
        <item x="5214"/>
        <item x="6113"/>
        <item x="5905"/>
        <item x="3839"/>
        <item x="7801"/>
        <item x="5269"/>
        <item x="3960"/>
        <item x="2014"/>
        <item x="8928"/>
        <item x="3113"/>
        <item x="4896"/>
        <item x="6672"/>
        <item x="7342"/>
        <item x="4263"/>
        <item x="8848"/>
        <item x="3104"/>
        <item x="3954"/>
        <item x="7694"/>
        <item x="1327"/>
        <item x="5966"/>
        <item x="4130"/>
        <item x="270"/>
        <item x="8216"/>
        <item x="8059"/>
        <item x="5637"/>
        <item x="3278"/>
        <item x="5576"/>
        <item x="3074"/>
        <item x="2242"/>
        <item x="7960"/>
        <item x="2574"/>
        <item x="8022"/>
        <item x="2920"/>
        <item x="7294"/>
        <item x="640"/>
        <item x="8162"/>
        <item x="762"/>
        <item x="8190"/>
        <item x="2776"/>
        <item x="9704"/>
        <item x="7019"/>
        <item x="9024"/>
        <item x="1067"/>
        <item x="3478"/>
        <item x="2802"/>
        <item x="6062"/>
        <item x="1388"/>
        <item x="5950"/>
        <item x="6231"/>
        <item x="764"/>
        <item x="1123"/>
        <item x="5302"/>
        <item x="665"/>
        <item x="4194"/>
        <item x="7735"/>
        <item x="9725"/>
        <item x="203"/>
        <item x="9316"/>
        <item x="8281"/>
        <item x="6750"/>
        <item x="3080"/>
        <item x="7035"/>
        <item x="7775"/>
        <item x="5561"/>
        <item x="9943"/>
        <item x="9359"/>
        <item x="1086"/>
        <item x="6735"/>
        <item x="5319"/>
        <item x="9433"/>
        <item x="3431"/>
        <item x="2527"/>
        <item x="2496"/>
        <item x="7840"/>
        <item x="1032"/>
        <item x="99"/>
        <item x="7210"/>
        <item x="227"/>
        <item x="7088"/>
        <item x="2825"/>
        <item x="7921"/>
        <item x="273"/>
        <item x="5717"/>
        <item x="1533"/>
        <item x="3363"/>
        <item x="7954"/>
        <item x="7648"/>
        <item x="6323"/>
        <item x="546"/>
        <item x="628"/>
        <item x="3350"/>
        <item x="9115"/>
        <item x="8863"/>
        <item x="2229"/>
        <item x="3158"/>
        <item x="1504"/>
        <item x="4294"/>
        <item x="1597"/>
        <item x="9496"/>
        <item x="9561"/>
        <item x="3225"/>
        <item x="2738"/>
        <item x="9564"/>
        <item x="5328"/>
        <item x="432"/>
        <item x="8181"/>
        <item x="8265"/>
        <item x="4945"/>
        <item x="590"/>
        <item x="1524"/>
        <item x="2835"/>
        <item x="5699"/>
        <item x="2717"/>
        <item x="9655"/>
        <item x="3903"/>
        <item x="2860"/>
        <item x="1746"/>
        <item x="6389"/>
        <item x="1345"/>
        <item x="7716"/>
        <item x="5817"/>
        <item x="6666"/>
        <item x="1171"/>
        <item x="225"/>
        <item x="6256"/>
        <item x="1658"/>
        <item x="3664"/>
        <item x="4454"/>
        <item x="1115"/>
        <item x="9812"/>
        <item x="4127"/>
        <item x="6627"/>
        <item x="4133"/>
        <item x="5204"/>
        <item x="7321"/>
        <item x="7483"/>
        <item x="8131"/>
        <item x="2544"/>
        <item x="5869"/>
        <item x="5641"/>
        <item x="4670"/>
        <item x="2322"/>
        <item x="3534"/>
        <item x="736"/>
        <item x="2671"/>
        <item x="115"/>
        <item x="81"/>
        <item x="2025"/>
        <item x="4848"/>
        <item x="8367"/>
        <item x="703"/>
        <item x="6"/>
        <item x="6683"/>
        <item x="4585"/>
        <item x="663"/>
        <item x="2201"/>
        <item x="6661"/>
        <item x="3649"/>
        <item x="2686"/>
        <item x="210"/>
        <item x="4689"/>
        <item x="2781"/>
        <item x="3792"/>
        <item x="5934"/>
        <item x="3977"/>
        <item x="8841"/>
        <item x="9795"/>
        <item x="9859"/>
        <item x="8961"/>
        <item x="6894"/>
        <item x="3259"/>
        <item x="4963"/>
        <item x="7530"/>
        <item x="2535"/>
        <item x="134"/>
        <item x="6517"/>
        <item x="1061"/>
        <item x="5465"/>
        <item x="1369"/>
        <item x="4440"/>
        <item x="6072"/>
        <item x="4242"/>
        <item x="8812"/>
        <item x="342"/>
        <item x="4480"/>
        <item x="1888"/>
        <item x="5653"/>
        <item x="8767"/>
        <item x="337"/>
        <item x="8063"/>
        <item x="9237"/>
        <item x="4200"/>
        <item x="4720"/>
        <item x="7762"/>
        <item x="5765"/>
        <item x="8549"/>
        <item x="5851"/>
        <item x="5028"/>
        <item x="6266"/>
        <item x="3042"/>
        <item x="2816"/>
        <item x="9634"/>
        <item x="8743"/>
        <item x="883"/>
        <item x="14"/>
        <item x="8092"/>
        <item x="7467"/>
        <item x="8722"/>
        <item x="5024"/>
        <item x="4643"/>
        <item x="3787"/>
        <item x="685"/>
        <item x="4940"/>
        <item x="8240"/>
        <item x="2396"/>
        <item x="6123"/>
        <item x="7661"/>
        <item x="3183"/>
        <item x="1174"/>
        <item x="9291"/>
        <item x="6727"/>
        <item x="670"/>
        <item x="4424"/>
        <item x="9603"/>
        <item x="5677"/>
        <item x="2679"/>
        <item x="4522"/>
        <item x="9813"/>
        <item x="4054"/>
        <item x="9562"/>
        <item x="328"/>
        <item x="9007"/>
        <item x="8651"/>
        <item x="6230"/>
        <item x="1938"/>
        <item x="1000"/>
        <item x="1574"/>
        <item x="9350"/>
        <item x="7396"/>
        <item x="3886"/>
        <item x="3676"/>
        <item x="407"/>
        <item x="707"/>
        <item x="4111"/>
        <item x="6786"/>
        <item x="5276"/>
        <item x="2543"/>
        <item x="8524"/>
        <item x="8200"/>
        <item x="5012"/>
        <item x="5163"/>
        <item x="5090"/>
        <item x="2491"/>
        <item x="7900"/>
        <item x="6185"/>
        <item x="300"/>
        <item x="5979"/>
        <item x="601"/>
        <item x="7758"/>
        <item x="2511"/>
        <item x="6881"/>
        <item x="3081"/>
        <item x="3120"/>
        <item x="7322"/>
        <item x="3552"/>
        <item x="8188"/>
        <item x="7214"/>
        <item x="1313"/>
        <item x="4034"/>
        <item x="5883"/>
        <item x="1084"/>
        <item x="2752"/>
        <item x="4606"/>
        <item x="3376"/>
        <item x="7078"/>
        <item x="2700"/>
        <item x="4920"/>
        <item x="6972"/>
        <item x="4183"/>
        <item x="7861"/>
        <item x="887"/>
        <item x="5742"/>
        <item x="9445"/>
        <item x="5165"/>
        <item x="1491"/>
        <item x="9216"/>
        <item x="2893"/>
        <item x="1393"/>
        <item x="9849"/>
        <item x="2035"/>
        <item x="635"/>
        <item x="526"/>
        <item x="5545"/>
        <item x="259"/>
        <item x="5897"/>
        <item x="7984"/>
        <item x="9405"/>
        <item x="5143"/>
        <item x="2586"/>
        <item x="6210"/>
        <item x="2892"/>
        <item x="2775"/>
        <item x="9362"/>
        <item x="5940"/>
        <item x="9500"/>
        <item x="2388"/>
        <item x="650"/>
        <item x="3286"/>
        <item x="7673"/>
        <item x="9541"/>
        <item x="3433"/>
        <item x="744"/>
        <item x="4913"/>
        <item x="5541"/>
        <item x="6085"/>
        <item x="2958"/>
        <item x="8482"/>
        <item x="5964"/>
        <item x="7604"/>
        <item x="8831"/>
        <item x="614"/>
        <item x="5568"/>
        <item x="5274"/>
        <item x="2106"/>
        <item x="1143"/>
        <item x="7327"/>
        <item x="2289"/>
        <item x="5181"/>
        <item x="4621"/>
        <item x="7326"/>
        <item x="9723"/>
        <item x="9042"/>
        <item x="5515"/>
        <item x="1889"/>
        <item x="6743"/>
        <item x="457"/>
        <item x="2484"/>
        <item x="5864"/>
        <item x="4397"/>
        <item x="2107"/>
        <item x="6250"/>
        <item x="6780"/>
        <item x="6687"/>
        <item x="1259"/>
        <item x="4089"/>
        <item x="6311"/>
        <item x="7562"/>
        <item x="1133"/>
        <item x="1018"/>
        <item x="116"/>
        <item x="8379"/>
        <item x="7100"/>
        <item x="9043"/>
        <item x="1178"/>
        <item x="5389"/>
        <item x="6287"/>
        <item x="255"/>
        <item x="2944"/>
        <item x="6641"/>
        <item x="7401"/>
        <item x="2274"/>
        <item x="3226"/>
        <item x="6416"/>
        <item x="5695"/>
        <item x="6349"/>
        <item x="1556"/>
        <item x="970"/>
        <item x="3650"/>
        <item x="5860"/>
        <item x="8204"/>
        <item x="3949"/>
        <item x="7740"/>
        <item x="6284"/>
        <item x="2721"/>
        <item x="948"/>
        <item x="6053"/>
        <item x="6222"/>
        <item x="785"/>
        <item x="1480"/>
        <item x="6022"/>
        <item x="2562"/>
        <item x="5648"/>
        <item x="6748"/>
        <item x="53"/>
        <item x="5732"/>
        <item x="964"/>
        <item x="9310"/>
        <item x="6950"/>
        <item x="8276"/>
        <item x="3281"/>
        <item x="7325"/>
        <item x="7774"/>
        <item x="3885"/>
        <item x="1952"/>
        <item x="544"/>
        <item x="264"/>
        <item x="3741"/>
        <item x="6616"/>
        <item x="135"/>
        <item x="3269"/>
        <item x="9552"/>
        <item x="2113"/>
        <item x="7638"/>
        <item x="2411"/>
        <item x="6817"/>
        <item x="2780"/>
        <item x="5867"/>
        <item x="8132"/>
        <item x="8001"/>
        <item x="4684"/>
        <item x="3353"/>
        <item x="8480"/>
        <item x="8763"/>
        <item x="8085"/>
        <item x="9090"/>
        <item x="5549"/>
        <item x="868"/>
        <item x="222"/>
        <item x="7643"/>
        <item x="2102"/>
        <item x="1279"/>
        <item x="2220"/>
        <item x="9946"/>
        <item x="2143"/>
        <item x="3518"/>
        <item x="9422"/>
        <item x="522"/>
        <item x="8220"/>
        <item x="767"/>
        <item x="8965"/>
        <item x="1289"/>
        <item x="8957"/>
        <item x="8003"/>
        <item x="2315"/>
        <item x="3324"/>
        <item x="2475"/>
        <item x="5550"/>
        <item x="2633"/>
        <item x="1836"/>
        <item x="1163"/>
        <item x="5685"/>
        <item x="6187"/>
        <item x="1804"/>
        <item x="6892"/>
        <item x="6700"/>
        <item x="1531"/>
        <item x="3866"/>
        <item x="3135"/>
        <item x="1983"/>
        <item x="6340"/>
        <item x="3477"/>
        <item x="4031"/>
        <item x="2045"/>
        <item x="2839"/>
        <item x="3414"/>
        <item x="7576"/>
        <item x="8114"/>
        <item x="1119"/>
        <item x="3617"/>
        <item x="9961"/>
        <item x="758"/>
        <item x="8773"/>
        <item x="8434"/>
        <item x="1246"/>
        <item x="5893"/>
        <item x="4512"/>
        <item x="6141"/>
        <item x="3732"/>
        <item x="9396"/>
        <item x="2374"/>
        <item x="1517"/>
        <item x="6561"/>
        <item x="4917"/>
        <item x="3713"/>
        <item x="1949"/>
        <item x="5164"/>
        <item x="3162"/>
        <item x="8435"/>
        <item x="3211"/>
        <item x="8176"/>
        <item x="2448"/>
        <item x="1931"/>
        <item x="9878"/>
        <item x="8737"/>
        <item x="2630"/>
        <item x="5724"/>
        <item x="9760"/>
        <item x="9114"/>
        <item x="3067"/>
        <item x="6114"/>
        <item x="7567"/>
        <item x="5440"/>
        <item x="406"/>
        <item x="6647"/>
        <item x="7802"/>
        <item x="7894"/>
        <item x="5208"/>
        <item x="3654"/>
        <item x="1468"/>
        <item x="8158"/>
        <item x="8564"/>
        <item x="8821"/>
        <item x="9331"/>
        <item x="5162"/>
        <item x="5892"/>
        <item x="4363"/>
        <item x="5599"/>
        <item x="2772"/>
        <item x="8113"/>
        <item x="4637"/>
        <item x="6059"/>
        <item x="1064"/>
        <item x="8588"/>
        <item x="4169"/>
        <item x="9939"/>
        <item x="7378"/>
        <item x="9738"/>
        <item x="2437"/>
        <item x="4578"/>
        <item x="8021"/>
        <item x="283"/>
        <item x="9633"/>
        <item x="4295"/>
        <item x="7337"/>
        <item x="2196"/>
        <item x="8807"/>
        <item x="9206"/>
        <item x="9379"/>
        <item x="5936"/>
        <item x="4881"/>
        <item x="5822"/>
        <item x="9021"/>
        <item x="7304"/>
        <item x="7176"/>
        <item x="9827"/>
        <item x="4975"/>
        <item x="5180"/>
        <item x="8375"/>
        <item x="9209"/>
        <item x="2500"/>
        <item x="4889"/>
        <item x="3129"/>
        <item x="4946"/>
        <item x="8390"/>
        <item x="3336"/>
        <item x="933"/>
        <item x="686"/>
        <item x="6510"/>
        <item x="7018"/>
        <item x="2245"/>
        <item x="727"/>
        <item x="2650"/>
        <item x="9714"/>
        <item x="2891"/>
        <item x="1773"/>
        <item x="7898"/>
        <item x="2857"/>
        <item x="1687"/>
        <item x="2303"/>
        <item x="8172"/>
        <item x="63"/>
        <item x="6869"/>
        <item x="4619"/>
        <item x="5418"/>
        <item x="5971"/>
        <item x="9845"/>
        <item x="3505"/>
        <item x="2032"/>
        <item x="3332"/>
        <item x="878"/>
        <item x="4826"/>
        <item x="8301"/>
        <item x="1727"/>
        <item x="104"/>
        <item x="1465"/>
        <item x="7398"/>
        <item x="6176"/>
        <item x="2438"/>
        <item x="8342"/>
        <item x="3563"/>
        <item x="3905"/>
        <item x="847"/>
        <item x="1349"/>
        <item x="3021"/>
        <item x="9448"/>
        <item x="3661"/>
        <item x="7987"/>
        <item x="4788"/>
        <item x="1707"/>
        <item x="5390"/>
        <item x="4923"/>
        <item x="1452"/>
        <item x="4222"/>
        <item x="4122"/>
        <item x="7365"/>
        <item x="1948"/>
        <item x="759"/>
        <item x="682"/>
        <item x="318"/>
        <item x="6392"/>
        <item x="5384"/>
        <item x="620"/>
        <item x="1993"/>
        <item x="1168"/>
        <item x="172"/>
        <item x="5193"/>
        <item x="2548"/>
        <item x="2123"/>
        <item x="5493"/>
        <item x="1192"/>
        <item x="657"/>
        <item x="1160"/>
        <item x="7303"/>
        <item x="1688"/>
        <item x="8352"/>
        <item x="5038"/>
        <item x="3041"/>
        <item x="2364"/>
        <item x="2900"/>
        <item x="3051"/>
        <item x="2961"/>
        <item x="4614"/>
        <item x="8321"/>
        <item x="161"/>
        <item x="2554"/>
        <item x="4922"/>
        <item x="2735"/>
        <item x="4275"/>
        <item x="7796"/>
        <item x="3240"/>
        <item x="3841"/>
        <item x="4021"/>
        <item x="9619"/>
        <item x="3012"/>
        <item x="3218"/>
        <item x="863"/>
        <item x="7755"/>
        <item x="2716"/>
        <item x="158"/>
        <item x="3916"/>
        <item x="6169"/>
        <item x="1947"/>
        <item x="3458"/>
        <item x="3118"/>
        <item x="6599"/>
        <item x="3636"/>
        <item x="2089"/>
        <item x="5019"/>
        <item x="6160"/>
        <item x="9945"/>
        <item x="5737"/>
        <item x="8035"/>
        <item x="5317"/>
        <item x="2075"/>
        <item x="2558"/>
        <item x="8716"/>
        <item x="8272"/>
        <item x="4255"/>
        <item x="820"/>
        <item x="7570"/>
        <item x="5132"/>
        <item x="5175"/>
        <item x="4003"/>
        <item x="6468"/>
        <item x="8811"/>
        <item x="859"/>
        <item x="2142"/>
        <item x="4802"/>
        <item x="97"/>
        <item x="4658"/>
        <item x="4344"/>
        <item x="363"/>
        <item x="2415"/>
        <item x="3704"/>
        <item x="3349"/>
        <item x="419"/>
        <item x="1272"/>
        <item x="7274"/>
        <item x="492"/>
        <item x="3853"/>
        <item x="9444"/>
        <item x="9263"/>
        <item x="5340"/>
        <item x="8666"/>
        <item x="427"/>
        <item x="9641"/>
        <item x="7668"/>
        <item x="1237"/>
        <item x="1856"/>
        <item x="9554"/>
        <item x="8576"/>
        <item x="2510"/>
        <item x="6233"/>
        <item x="4694"/>
        <item x="4421"/>
        <item x="1778"/>
        <item x="1995"/>
        <item x="8997"/>
        <item x="3404"/>
        <item x="2138"/>
        <item x="3011"/>
        <item x="3976"/>
        <item x="6104"/>
        <item x="4514"/>
        <item x="617"/>
        <item x="8904"/>
        <item x="8697"/>
        <item x="3043"/>
        <item x="6833"/>
        <item x="4456"/>
        <item x="4351"/>
        <item x="7904"/>
        <item x="9781"/>
        <item x="4985"/>
        <item x="2948"/>
        <item x="8728"/>
        <item x="5604"/>
        <item x="4814"/>
        <item x="7434"/>
        <item x="8144"/>
        <item x="5577"/>
        <item x="1786"/>
        <item x="1596"/>
        <item x="555"/>
        <item x="666"/>
        <item x="8399"/>
        <item x="961"/>
        <item x="7907"/>
        <item x="1798"/>
        <item x="1951"/>
        <item x="8677"/>
        <item x="1404"/>
        <item x="454"/>
        <item x="8798"/>
        <item x="5627"/>
        <item x="9259"/>
        <item x="7206"/>
        <item x="9860"/>
        <item x="1934"/>
        <item x="7878"/>
        <item x="5898"/>
        <item x="8007"/>
        <item x="5304"/>
        <item x="7836"/>
        <item x="5588"/>
        <item x="9551"/>
        <item x="1007"/>
        <item x="3180"/>
        <item x="7024"/>
        <item x="827"/>
        <item x="1703"/>
        <item x="9281"/>
        <item x="782"/>
        <item x="36"/>
        <item x="103"/>
        <item x="9662"/>
        <item x="2128"/>
        <item x="4508"/>
        <item x="5682"/>
        <item x="2330"/>
        <item x="4203"/>
        <item x="8481"/>
        <item x="1883"/>
        <item x="7197"/>
        <item x="8550"/>
        <item x="4703"/>
        <item x="3863"/>
        <item x="2786"/>
        <item x="2746"/>
        <item x="1972"/>
        <item x="7054"/>
        <item x="6952"/>
        <item x="8245"/>
        <item x="4356"/>
        <item x="1029"/>
        <item x="6195"/>
        <item x="9453"/>
        <item x="2634"/>
        <item x="9542"/>
        <item x="6500"/>
        <item x="4341"/>
        <item x="4176"/>
        <item x="1730"/>
        <item x="8764"/>
        <item x="78"/>
        <item x="5557"/>
        <item x="6229"/>
        <item x="1536"/>
        <item x="2049"/>
        <item x="8670"/>
        <item x="615"/>
        <item x="8922"/>
        <item x="6302"/>
        <item x="7105"/>
        <item x="7065"/>
        <item x="9427"/>
        <item x="4195"/>
        <item x="6093"/>
        <item x="4628"/>
        <item x="9165"/>
        <item x="5287"/>
        <item x="5896"/>
        <item x="3555"/>
        <item x="6502"/>
        <item x="4595"/>
        <item x="3733"/>
        <item x="3759"/>
        <item x="2399"/>
        <item x="6480"/>
        <item x="2237"/>
        <item x="1005"/>
        <item x="1346"/>
        <item x="842"/>
        <item x="7995"/>
        <item x="3142"/>
        <item x="3934"/>
        <item x="6073"/>
        <item x="249"/>
        <item x="1293"/>
        <item x="3190"/>
        <item x="3028"/>
        <item x="6034"/>
        <item x="9035"/>
        <item x="774"/>
        <item x="2398"/>
        <item x="7291"/>
        <item x="317"/>
        <item x="9161"/>
        <item x="1488"/>
        <item x="7017"/>
        <item x="3694"/>
        <item x="5994"/>
        <item x="2018"/>
        <item x="3577"/>
        <item x="9640"/>
        <item x="7391"/>
        <item x="8469"/>
        <item x="5982"/>
        <item x="1442"/>
        <item x="7939"/>
        <item x="4515"/>
        <item x="6237"/>
        <item x="8224"/>
        <item x="777"/>
        <item x="336"/>
        <item x="174"/>
        <item x="4321"/>
        <item x="6549"/>
        <item x="9489"/>
        <item x="2158"/>
        <item x="965"/>
        <item x="6076"/>
        <item x="9038"/>
        <item x="8234"/>
        <item x="852"/>
        <item x="9016"/>
        <item x="395"/>
        <item x="7531"/>
        <item x="9078"/>
        <item x="4399"/>
        <item x="9886"/>
        <item x="1033"/>
        <item x="7267"/>
        <item x="1768"/>
        <item x="5700"/>
        <item x="4960"/>
        <item x="4274"/>
        <item x="1155"/>
        <item x="8509"/>
        <item x="3056"/>
        <item x="3738"/>
        <item x="4622"/>
        <item x="6732"/>
        <item x="2216"/>
        <item x="6356"/>
        <item x="3938"/>
        <item x="1081"/>
        <item x="6281"/>
        <item x="5605"/>
        <item x="2171"/>
        <item x="2791"/>
        <item x="7224"/>
        <item x="1318"/>
        <item x="5821"/>
        <item x="7438"/>
        <item x="1357"/>
        <item x="1398"/>
        <item x="9212"/>
        <item x="8134"/>
        <item x="757"/>
        <item x="5779"/>
        <item x="651"/>
        <item x="6827"/>
        <item x="2651"/>
        <item x="1837"/>
        <item x="6149"/>
        <item x="4773"/>
        <item x="8067"/>
        <item x="7559"/>
        <item x="8525"/>
        <item x="9665"/>
        <item x="2804"/>
        <item x="8266"/>
        <item x="9840"/>
        <item x="7062"/>
        <item x="4264"/>
        <item x="2161"/>
        <item x="6963"/>
        <item x="3346"/>
        <item x="2580"/>
        <item x="4006"/>
        <item x="1151"/>
        <item x="7233"/>
        <item x="6644"/>
        <item x="7547"/>
        <item x="7485"/>
        <item x="7348"/>
        <item x="3858"/>
        <item x="7964"/>
        <item x="8065"/>
        <item x="1915"/>
        <item x="8417"/>
        <item x="6179"/>
        <item x="330"/>
        <item x="9404"/>
        <item x="3256"/>
        <item x="8709"/>
        <item x="3678"/>
        <item x="1608"/>
        <item x="5290"/>
        <item x="1101"/>
        <item x="482"/>
        <item x="8865"/>
        <item x="1355"/>
        <item x="8545"/>
        <item x="610"/>
        <item x="7723"/>
        <item x="3090"/>
        <item x="3629"/>
        <item x="3808"/>
        <item x="4927"/>
        <item x="1571"/>
        <item x="8776"/>
        <item x="1453"/>
        <item x="1443"/>
        <item x="2061"/>
        <item x="5025"/>
        <item x="2841"/>
        <item x="5284"/>
        <item x="2754"/>
        <item x="7887"/>
        <item x="1849"/>
        <item x="5506"/>
        <item x="9848"/>
        <item x="5311"/>
        <item x="5064"/>
        <item x="2097"/>
        <item x="6885"/>
        <item x="3573"/>
        <item x="8471"/>
        <item x="5443"/>
        <item x="2996"/>
        <item x="2616"/>
        <item x="8460"/>
        <item x="7572"/>
        <item x="2541"/>
        <item x="5087"/>
        <item x="7967"/>
        <item x="5891"/>
        <item x="541"/>
        <item x="5475"/>
        <item x="9853"/>
        <item x="4615"/>
        <item x="9699"/>
        <item x="3473"/>
        <item x="4025"/>
        <item x="4473"/>
        <item x="754"/>
        <item x="6368"/>
        <item x="1756"/>
        <item x="6148"/>
        <item x="1887"/>
        <item x="2682"/>
        <item x="6472"/>
        <item x="68"/>
        <item x="9481"/>
        <item x="5815"/>
        <item x="3842"/>
        <item x="2431"/>
        <item x="7508"/>
        <item x="9968"/>
        <item x="7048"/>
        <item x="6706"/>
        <item x="1169"/>
        <item x="5856"/>
        <item x="3846"/>
        <item x="9192"/>
        <item x="6879"/>
        <item x="4956"/>
        <item x="6378"/>
        <item x="4884"/>
        <item x="6997"/>
        <item x="9454"/>
        <item x="6829"/>
        <item x="1156"/>
        <item x="4549"/>
        <item x="2877"/>
        <item x="8642"/>
        <item x="5467"/>
        <item x="5074"/>
        <item x="2451"/>
        <item x="2331"/>
        <item x="7713"/>
        <item x="6670"/>
        <item x="1672"/>
        <item x="1194"/>
        <item x="6974"/>
        <item x="2593"/>
        <item x="4307"/>
        <item x="4876"/>
        <item x="7721"/>
        <item x="9147"/>
        <item x="3236"/>
        <item x="1045"/>
        <item x="3185"/>
        <item x="8249"/>
        <item x="8574"/>
        <item x="1025"/>
        <item x="1702"/>
        <item x="4865"/>
        <item x="3085"/>
        <item x="2440"/>
        <item x="781"/>
        <item x="2809"/>
        <item x="2896"/>
        <item x="5055"/>
        <item x="7561"/>
        <item x="3978"/>
        <item x="831"/>
        <item x="8936"/>
        <item x="9040"/>
        <item x="2890"/>
        <item x="9880"/>
        <item x="8839"/>
        <item x="27"/>
        <item x="8410"/>
        <item x="1256"/>
        <item x="4136"/>
        <item x="993"/>
        <item x="1073"/>
        <item x="5785"/>
        <item x="6584"/>
        <item x="441"/>
        <item x="6601"/>
        <item x="4815"/>
        <item x="6470"/>
        <item x="3767"/>
        <item x="8047"/>
        <item x="7395"/>
        <item x="4406"/>
        <item x="8569"/>
        <item x="2978"/>
        <item x="4418"/>
        <item x="8583"/>
        <item x="1815"/>
        <item x="4175"/>
        <item x="8494"/>
        <item x="7788"/>
        <item x="2859"/>
        <item x="7728"/>
        <item x="9063"/>
        <item x="580"/>
        <item x="3271"/>
        <item x="1940"/>
        <item x="8359"/>
        <item x="8010"/>
        <item x="5123"/>
        <item x="1493"/>
        <item x="2377"/>
        <item x="6803"/>
        <item x="866"/>
        <item x="6873"/>
        <item x="150"/>
        <item x="1882"/>
        <item x="823"/>
        <item x="9770"/>
        <item x="890"/>
        <item x="3655"/>
        <item x="2644"/>
        <item x="705"/>
        <item x="6723"/>
        <item x="6212"/>
        <item x="4664"/>
        <item x="5056"/>
        <item x="8260"/>
        <item x="2636"/>
        <item x="7813"/>
        <item x="854"/>
        <item x="9794"/>
        <item x="5645"/>
        <item x="2326"/>
        <item x="5103"/>
        <item x="6654"/>
        <item x="3253"/>
        <item x="3972"/>
        <item x="7928"/>
        <item x="2104"/>
        <item x="2847"/>
        <item x="4502"/>
        <item x="3171"/>
        <item x="4499"/>
        <item x="5925"/>
        <item x="3626"/>
        <item x="7600"/>
        <item x="2939"/>
        <item x="6150"/>
        <item x="192"/>
        <item x="2323"/>
        <item x="4525"/>
        <item x="8937"/>
        <item x="2908"/>
        <item x="4544"/>
        <item x="7156"/>
        <item x="4475"/>
        <item x="8334"/>
        <item x="7712"/>
        <item x="4316"/>
        <item x="2485"/>
        <item x="1458"/>
        <item x="5544"/>
        <item x="5036"/>
        <item x="4825"/>
        <item x="3313"/>
        <item x="5799"/>
        <item x="1003"/>
        <item x="56"/>
        <item x="962"/>
        <item x="7720"/>
        <item x="1179"/>
        <item x="6466"/>
        <item x="4835"/>
        <item x="4858"/>
        <item x="3561"/>
        <item x="9129"/>
        <item x="9614"/>
        <item x="4584"/>
        <item x="7139"/>
        <item x="2170"/>
        <item x="7011"/>
        <item x="4804"/>
        <item x="7675"/>
        <item x="8124"/>
        <item x="9112"/>
        <item x="723"/>
        <item x="5130"/>
        <item x="196"/>
        <item x="13"/>
        <item x="8654"/>
        <item x="6198"/>
        <item x="3539"/>
        <item x="1193"/>
        <item x="2389"/>
        <item x="5"/>
        <item x="6734"/>
        <item x="6876"/>
        <item x="5072"/>
        <item x="6935"/>
        <item x="3625"/>
        <item x="2137"/>
        <item x="6568"/>
        <item x="7626"/>
        <item x="7851"/>
        <item x="8614"/>
        <item x="6270"/>
        <item x="1803"/>
        <item x="1904"/>
        <item x="5471"/>
        <item x="7743"/>
        <item x="2334"/>
        <item x="2531"/>
        <item x="1207"/>
        <item x="1158"/>
        <item x="6159"/>
        <item x="1736"/>
        <item x="7906"/>
        <item x="260"/>
        <item x="7009"/>
        <item x="4685"/>
        <item x="7526"/>
        <item x="2611"/>
        <item x="7252"/>
        <item x="8099"/>
        <item x="3753"/>
        <item x="7512"/>
        <item x="3199"/>
        <item x="5855"/>
        <item x="3358"/>
        <item x="410"/>
        <item x="2453"/>
        <item x="808"/>
        <item x="489"/>
        <item x="9392"/>
        <item x="6763"/>
        <item x="5011"/>
        <item x="6818"/>
        <item x="7118"/>
        <item x="6814"/>
        <item x="1075"/>
        <item x="6926"/>
        <item x="8802"/>
        <item x="7513"/>
        <item x="442"/>
        <item x="1384"/>
        <item x="6342"/>
        <item x="952"/>
        <item x="452"/>
        <item x="7655"/>
        <item x="6983"/>
        <item x="5138"/>
        <item x="7569"/>
        <item x="3206"/>
        <item x="8496"/>
        <item x="2668"/>
        <item x="8290"/>
        <item x="3603"/>
        <item x="2412"/>
        <item x="8328"/>
        <item x="2914"/>
        <item t="default"/>
      </items>
    </pivotField>
    <pivotField showAll="0">
      <items count="6">
        <item x="0"/>
        <item x="1"/>
        <item x="2"/>
        <item x="4"/>
        <item x="3"/>
        <item t="default"/>
      </items>
    </pivotField>
    <pivotField dataField="1" showAll="0">
      <items count="9995">
        <item x="276"/>
        <item x="4495"/>
        <item x="8535"/>
        <item x="3641"/>
        <item x="1274"/>
        <item x="4145"/>
        <item x="7360"/>
        <item x="8611"/>
        <item x="2834"/>
        <item x="472"/>
        <item x="4824"/>
        <item x="8927"/>
        <item x="483"/>
        <item x="2978"/>
        <item x="7566"/>
        <item x="9577"/>
        <item x="9296"/>
        <item x="2577"/>
        <item x="6110"/>
        <item x="6048"/>
        <item x="7894"/>
        <item x="7847"/>
        <item x="7806"/>
        <item x="4811"/>
        <item x="920"/>
        <item x="3196"/>
        <item x="4845"/>
        <item x="8534"/>
        <item x="2693"/>
        <item x="2998"/>
        <item x="4333"/>
        <item x="1356"/>
        <item x="9954"/>
        <item x="7126"/>
        <item x="2605"/>
        <item x="1678"/>
        <item x="8926"/>
        <item x="4968"/>
        <item x="9905"/>
        <item x="6000"/>
        <item x="4024"/>
        <item x="3026"/>
        <item x="9504"/>
        <item x="1931"/>
        <item x="6882"/>
        <item x="8103"/>
        <item x="4523"/>
        <item x="3493"/>
        <item x="8708"/>
        <item x="6551"/>
        <item x="4657"/>
        <item x="6977"/>
        <item x="8793"/>
        <item x="7905"/>
        <item x="6423"/>
        <item x="9512"/>
        <item x="7959"/>
        <item x="1615"/>
        <item x="3312"/>
        <item x="2864"/>
        <item x="8798"/>
        <item x="5731"/>
        <item x="9804"/>
        <item x="8915"/>
        <item x="329"/>
        <item x="3810"/>
        <item x="5394"/>
        <item x="112"/>
        <item x="3585"/>
        <item x="2223"/>
        <item x="2029"/>
        <item x="2520"/>
        <item x="6317"/>
        <item x="4492"/>
        <item x="6986"/>
        <item x="7578"/>
        <item x="1013"/>
        <item x="7489"/>
        <item x="8264"/>
        <item x="8765"/>
        <item x="2731"/>
        <item x="9205"/>
        <item x="8636"/>
        <item x="5160"/>
        <item x="1855"/>
        <item x="8681"/>
        <item x="4079"/>
        <item x="6288"/>
        <item x="9294"/>
        <item x="6645"/>
        <item x="506"/>
        <item x="2883"/>
        <item x="5251"/>
        <item x="726"/>
        <item x="4553"/>
        <item x="9645"/>
        <item x="9447"/>
        <item x="3081"/>
        <item x="5421"/>
        <item x="7937"/>
        <item x="7042"/>
        <item x="8397"/>
        <item x="3217"/>
        <item x="5117"/>
        <item x="6545"/>
        <item x="9069"/>
        <item x="4496"/>
        <item x="6753"/>
        <item x="5083"/>
        <item x="3086"/>
        <item x="7012"/>
        <item x="4256"/>
        <item x="7715"/>
        <item x="5246"/>
        <item x="3888"/>
        <item x="7698"/>
        <item x="5679"/>
        <item x="7484"/>
        <item x="9927"/>
        <item x="5112"/>
        <item x="5407"/>
        <item x="3143"/>
        <item x="6237"/>
        <item x="7086"/>
        <item x="2010"/>
        <item x="2907"/>
        <item x="2488"/>
        <item x="5894"/>
        <item x="1902"/>
        <item x="5778"/>
        <item x="9178"/>
        <item x="67"/>
        <item x="8012"/>
        <item x="3841"/>
        <item x="6112"/>
        <item x="1614"/>
        <item x="11"/>
        <item x="1392"/>
        <item x="1579"/>
        <item x="5234"/>
        <item x="4787"/>
        <item x="5911"/>
        <item x="1218"/>
        <item x="7168"/>
        <item x="5476"/>
        <item x="5890"/>
        <item x="6830"/>
        <item x="811"/>
        <item x="2237"/>
        <item x="6957"/>
        <item x="5862"/>
        <item x="3914"/>
        <item x="1825"/>
        <item x="5656"/>
        <item x="9966"/>
        <item x="8451"/>
        <item x="8268"/>
        <item x="3067"/>
        <item x="7026"/>
        <item x="753"/>
        <item x="4296"/>
        <item x="5541"/>
        <item x="2239"/>
        <item x="6702"/>
        <item x="3928"/>
        <item x="2013"/>
        <item x="2573"/>
        <item x="2193"/>
        <item x="5502"/>
        <item x="8138"/>
        <item x="1431"/>
        <item x="8205"/>
        <item x="551"/>
        <item x="2444"/>
        <item x="7356"/>
        <item x="96"/>
        <item x="5073"/>
        <item x="7504"/>
        <item x="8162"/>
        <item x="9556"/>
        <item x="4354"/>
        <item x="9785"/>
        <item x="7589"/>
        <item x="9281"/>
        <item x="3360"/>
        <item x="1209"/>
        <item x="7648"/>
        <item x="369"/>
        <item x="149"/>
        <item x="2782"/>
        <item x="7585"/>
        <item x="2774"/>
        <item x="9939"/>
        <item x="8438"/>
        <item x="5799"/>
        <item x="3490"/>
        <item x="2005"/>
        <item x="8936"/>
        <item x="3574"/>
        <item x="5538"/>
        <item x="4883"/>
        <item x="1490"/>
        <item x="1449"/>
        <item x="9102"/>
        <item x="3008"/>
        <item x="3843"/>
        <item x="8960"/>
        <item x="3804"/>
        <item x="8835"/>
        <item x="8467"/>
        <item x="1866"/>
        <item x="9437"/>
        <item x="7326"/>
        <item x="2481"/>
        <item x="5412"/>
        <item x="4799"/>
        <item x="7007"/>
        <item x="1829"/>
        <item x="9162"/>
        <item x="4143"/>
        <item x="1023"/>
        <item x="6225"/>
        <item x="5242"/>
        <item x="6480"/>
        <item x="3441"/>
        <item x="5543"/>
        <item x="2740"/>
        <item x="4839"/>
        <item x="7124"/>
        <item x="7910"/>
        <item x="8445"/>
        <item x="7680"/>
        <item x="6303"/>
        <item x="4538"/>
        <item x="1104"/>
        <item x="6130"/>
        <item x="6693"/>
        <item x="2726"/>
        <item x="9123"/>
        <item x="7346"/>
        <item x="5302"/>
        <item x="6263"/>
        <item x="1881"/>
        <item x="2974"/>
        <item x="9340"/>
        <item x="6631"/>
        <item x="7674"/>
        <item x="111"/>
        <item x="4457"/>
        <item x="9564"/>
        <item x="8505"/>
        <item x="3265"/>
        <item x="3372"/>
        <item x="1967"/>
        <item x="2151"/>
        <item x="2489"/>
        <item x="3233"/>
        <item x="5174"/>
        <item x="3542"/>
        <item x="1839"/>
        <item x="2697"/>
        <item x="349"/>
        <item x="9314"/>
        <item x="4797"/>
        <item x="8069"/>
        <item x="5231"/>
        <item x="507"/>
        <item x="2665"/>
        <item x="2690"/>
        <item x="5222"/>
        <item x="8119"/>
        <item x="9287"/>
        <item x="6071"/>
        <item x="51"/>
        <item x="2509"/>
        <item x="1095"/>
        <item x="3202"/>
        <item x="405"/>
        <item x="7307"/>
        <item x="1470"/>
        <item x="2832"/>
        <item x="3642"/>
        <item x="7785"/>
        <item x="9006"/>
        <item x="8089"/>
        <item x="4847"/>
        <item x="3489"/>
        <item x="1008"/>
        <item x="7005"/>
        <item x="4411"/>
        <item x="5880"/>
        <item x="4728"/>
        <item x="1297"/>
        <item x="157"/>
        <item x="6097"/>
        <item x="1649"/>
        <item x="810"/>
        <item x="1056"/>
        <item x="2659"/>
        <item x="3361"/>
        <item x="6907"/>
        <item x="2747"/>
        <item x="5629"/>
        <item x="729"/>
        <item x="9450"/>
        <item x="1267"/>
        <item x="9566"/>
        <item x="7668"/>
        <item x="1141"/>
        <item x="2852"/>
        <item x="9090"/>
        <item x="4454"/>
        <item x="1060"/>
        <item x="3029"/>
        <item x="2586"/>
        <item x="1648"/>
        <item x="6228"/>
        <item x="7564"/>
        <item x="3603"/>
        <item x="2996"/>
        <item x="8764"/>
        <item x="4588"/>
        <item x="5793"/>
        <item x="2113"/>
        <item x="1176"/>
        <item x="5356"/>
        <item x="7774"/>
        <item x="4488"/>
        <item x="2808"/>
        <item x="6897"/>
        <item x="6203"/>
        <item x="3936"/>
        <item x="9293"/>
        <item x="9438"/>
        <item x="2867"/>
        <item x="467"/>
        <item x="3072"/>
        <item x="5718"/>
        <item x="8170"/>
        <item x="3616"/>
        <item x="649"/>
        <item x="6562"/>
        <item x="2957"/>
        <item x="1869"/>
        <item x="1771"/>
        <item x="5951"/>
        <item x="3694"/>
        <item x="7232"/>
        <item x="1980"/>
        <item x="4468"/>
        <item x="7880"/>
        <item x="1790"/>
        <item x="2533"/>
        <item x="4455"/>
        <item x="5667"/>
        <item x="6650"/>
        <item x="528"/>
        <item x="2513"/>
        <item x="9055"/>
        <item x="2548"/>
        <item x="9888"/>
        <item x="8124"/>
        <item x="4962"/>
        <item x="1803"/>
        <item x="9083"/>
        <item x="9334"/>
        <item x="6563"/>
        <item x="4646"/>
        <item x="7470"/>
        <item x="7275"/>
        <item x="8614"/>
        <item x="7178"/>
        <item x="7253"/>
        <item x="637"/>
        <item x="8555"/>
        <item x="7451"/>
        <item x="3167"/>
        <item x="7077"/>
        <item x="6329"/>
        <item x="9080"/>
        <item x="190"/>
        <item x="6076"/>
        <item x="8120"/>
        <item x="8658"/>
        <item x="1136"/>
        <item x="7311"/>
        <item x="3970"/>
        <item x="7102"/>
        <item x="3991"/>
        <item x="66"/>
        <item x="6549"/>
        <item x="1746"/>
        <item x="8132"/>
        <item x="7530"/>
        <item x="5054"/>
        <item x="7247"/>
        <item x="1566"/>
        <item x="2145"/>
        <item x="3446"/>
        <item x="8214"/>
        <item x="1153"/>
        <item x="2569"/>
        <item x="2707"/>
        <item x="87"/>
        <item x="7444"/>
        <item x="5786"/>
        <item x="4348"/>
        <item x="5496"/>
        <item x="141"/>
        <item x="9621"/>
        <item x="7068"/>
        <item x="8221"/>
        <item x="5178"/>
        <item x="1541"/>
        <item x="6851"/>
        <item x="2157"/>
        <item x="8929"/>
        <item x="7872"/>
        <item x="858"/>
        <item x="6969"/>
        <item x="9681"/>
        <item x="5084"/>
        <item x="4687"/>
        <item x="7731"/>
        <item x="334"/>
        <item x="9038"/>
        <item x="9496"/>
        <item x="4667"/>
        <item x="3443"/>
        <item x="5634"/>
        <item x="2554"/>
        <item x="1682"/>
        <item x="3465"/>
        <item x="3557"/>
        <item x="5312"/>
        <item x="3065"/>
        <item x="3821"/>
        <item x="9619"/>
        <item x="8755"/>
        <item x="7550"/>
        <item x="5927"/>
        <item x="5058"/>
        <item x="936"/>
        <item x="4973"/>
        <item x="1068"/>
        <item x="5672"/>
        <item x="7685"/>
        <item x="9018"/>
        <item x="5785"/>
        <item x="2987"/>
        <item x="7145"/>
        <item x="8032"/>
        <item x="1925"/>
        <item x="1661"/>
        <item x="567"/>
        <item x="4753"/>
        <item x="1664"/>
        <item x="6108"/>
        <item x="4912"/>
        <item x="1286"/>
        <item x="1680"/>
        <item x="126"/>
        <item x="6113"/>
        <item x="7036"/>
        <item x="5761"/>
        <item x="1920"/>
        <item x="9295"/>
        <item x="6465"/>
        <item x="7696"/>
        <item x="2628"/>
        <item x="9426"/>
        <item x="5913"/>
        <item x="5078"/>
        <item x="3464"/>
        <item x="5345"/>
        <item x="7889"/>
        <item x="277"/>
        <item x="8885"/>
        <item x="4282"/>
        <item x="7916"/>
        <item x="3788"/>
        <item x="7803"/>
        <item x="7085"/>
        <item x="2002"/>
        <item x="470"/>
        <item x="5093"/>
        <item x="1813"/>
        <item x="8731"/>
        <item x="5503"/>
        <item x="9096"/>
        <item x="8371"/>
        <item x="1549"/>
        <item x="8640"/>
        <item x="5116"/>
        <item x="3430"/>
        <item x="1975"/>
        <item x="4113"/>
        <item x="4167"/>
        <item x="972"/>
        <item x="398"/>
        <item x="4896"/>
        <item x="7860"/>
        <item x="2190"/>
        <item x="2916"/>
        <item x="7350"/>
        <item x="8300"/>
        <item x="6253"/>
        <item x="916"/>
        <item x="5402"/>
        <item x="966"/>
        <item x="3503"/>
        <item x="855"/>
        <item x="6519"/>
        <item x="9544"/>
        <item x="1671"/>
        <item x="9784"/>
        <item x="3803"/>
        <item x="585"/>
        <item x="3398"/>
        <item x="3630"/>
        <item x="5770"/>
        <item x="8754"/>
        <item x="8"/>
        <item x="1467"/>
        <item x="5994"/>
        <item x="5102"/>
        <item x="2453"/>
        <item x="362"/>
        <item x="3645"/>
        <item x="4669"/>
        <item x="8402"/>
        <item x="5047"/>
        <item x="3903"/>
        <item x="7175"/>
        <item x="2089"/>
        <item x="9788"/>
        <item x="9210"/>
        <item x="2955"/>
        <item x="92"/>
        <item x="3283"/>
        <item x="5151"/>
        <item x="851"/>
        <item x="1675"/>
        <item x="3135"/>
        <item x="1842"/>
        <item x="2469"/>
        <item x="3959"/>
        <item x="3607"/>
        <item x="9971"/>
        <item x="3999"/>
        <item x="2638"/>
        <item x="1317"/>
        <item x="7417"/>
        <item x="5546"/>
        <item x="8273"/>
        <item x="8370"/>
        <item x="3822"/>
        <item x="2141"/>
        <item x="5148"/>
        <item x="3797"/>
        <item x="2504"/>
        <item x="983"/>
        <item x="4533"/>
        <item x="3128"/>
        <item x="4085"/>
        <item x="1652"/>
        <item x="2526"/>
        <item x="6488"/>
        <item x="1922"/>
        <item x="1450"/>
        <item x="7629"/>
        <item x="4022"/>
        <item x="6958"/>
        <item x="9854"/>
        <item x="5818"/>
        <item x="925"/>
        <item x="1784"/>
        <item x="6701"/>
        <item x="8202"/>
        <item x="5978"/>
        <item x="1303"/>
        <item x="6975"/>
        <item x="490"/>
        <item x="9810"/>
        <item x="8181"/>
        <item x="229"/>
        <item x="6294"/>
        <item x="8209"/>
        <item x="1819"/>
        <item x="8149"/>
        <item x="2802"/>
        <item x="361"/>
        <item x="3625"/>
        <item x="2253"/>
        <item x="9371"/>
        <item x="5888"/>
        <item x="1721"/>
        <item x="2339"/>
        <item x="2106"/>
        <item x="3998"/>
        <item x="1260"/>
        <item x="8891"/>
        <item x="593"/>
        <item x="3002"/>
        <item x="9543"/>
        <item x="9735"/>
        <item x="4329"/>
        <item x="3935"/>
        <item x="2433"/>
        <item x="3832"/>
        <item x="9886"/>
        <item x="2014"/>
        <item x="5821"/>
        <item x="547"/>
        <item x="6981"/>
        <item x="4048"/>
        <item x="783"/>
        <item x="2878"/>
        <item x="9017"/>
        <item x="4932"/>
        <item x="3066"/>
        <item x="9674"/>
        <item x="7216"/>
        <item x="5678"/>
        <item x="2348"/>
        <item x="7617"/>
        <item x="3023"/>
        <item x="5329"/>
        <item x="773"/>
        <item x="7152"/>
        <item x="6616"/>
        <item x="5371"/>
        <item x="5243"/>
        <item x="2729"/>
        <item x="4719"/>
        <item x="4107"/>
        <item x="5485"/>
        <item x="5497"/>
        <item x="1716"/>
        <item x="6028"/>
        <item x="3467"/>
        <item x="8988"/>
        <item x="3115"/>
        <item x="8251"/>
        <item x="6722"/>
        <item x="1758"/>
        <item x="243"/>
        <item x="9836"/>
        <item x="1670"/>
        <item x="693"/>
        <item x="8766"/>
        <item x="5317"/>
        <item x="3476"/>
        <item x="4229"/>
        <item x="4101"/>
        <item x="2582"/>
        <item x="5567"/>
        <item x="6804"/>
        <item x="5855"/>
        <item x="706"/>
        <item x="6163"/>
        <item x="3640"/>
        <item x="7441"/>
        <item x="2663"/>
        <item x="7678"/>
        <item x="7238"/>
        <item x="6250"/>
        <item x="2541"/>
        <item x="9075"/>
        <item x="9551"/>
        <item x="9150"/>
        <item x="4303"/>
        <item x="7704"/>
        <item x="6557"/>
        <item x="9388"/>
        <item x="740"/>
        <item x="284"/>
        <item x="8512"/>
        <item x="6460"/>
        <item x="8010"/>
        <item x="2936"/>
        <item x="4802"/>
        <item x="6456"/>
        <item x="9105"/>
        <item x="338"/>
        <item x="2674"/>
        <item x="6378"/>
        <item x="1040"/>
        <item x="7821"/>
        <item x="9191"/>
        <item x="426"/>
        <item x="7079"/>
        <item x="9246"/>
        <item x="383"/>
        <item x="8070"/>
        <item x="7666"/>
        <item x="8618"/>
        <item x="9869"/>
        <item x="8468"/>
        <item x="5214"/>
        <item x="5377"/>
        <item x="1142"/>
        <item x="6788"/>
        <item x="9678"/>
        <item x="3444"/>
        <item x="8907"/>
        <item x="3185"/>
        <item x="1265"/>
        <item x="6128"/>
        <item x="3516"/>
        <item x="3529"/>
        <item x="6862"/>
        <item x="29"/>
        <item x="9427"/>
        <item x="7064"/>
        <item x="4638"/>
        <item x="5334"/>
        <item x="4823"/>
        <item x="8598"/>
        <item x="4651"/>
        <item x="9213"/>
        <item x="9970"/>
        <item x="8401"/>
        <item x="5218"/>
        <item x="7903"/>
        <item x="3501"/>
        <item x="3134"/>
        <item x="5587"/>
        <item x="8676"/>
        <item x="8142"/>
        <item x="3799"/>
        <item x="5457"/>
        <item x="6833"/>
        <item x="7963"/>
        <item x="1107"/>
        <item x="7976"/>
        <item x="6938"/>
        <item x="3271"/>
        <item x="9596"/>
        <item x="5037"/>
        <item x="792"/>
        <item x="4335"/>
        <item x="1062"/>
        <item x="9456"/>
        <item x="4587"/>
        <item x="7622"/>
        <item x="2429"/>
        <item x="5768"/>
        <item x="2988"/>
        <item x="7447"/>
        <item x="4011"/>
        <item x="1486"/>
        <item x="8548"/>
        <item x="9942"/>
        <item x="9703"/>
        <item x="9928"/>
        <item x="6587"/>
        <item x="312"/>
        <item x="8762"/>
        <item x="8735"/>
        <item x="9615"/>
        <item x="6630"/>
        <item x="3329"/>
        <item x="7681"/>
        <item x="9151"/>
        <item x="9943"/>
        <item x="4860"/>
        <item x="3884"/>
        <item x="9989"/>
        <item x="6125"/>
        <item x="9765"/>
        <item x="6463"/>
        <item x="6047"/>
        <item x="353"/>
        <item x="8056"/>
        <item x="8690"/>
        <item x="8729"/>
        <item x="9000"/>
        <item x="6614"/>
        <item x="5136"/>
        <item x="9108"/>
        <item x="2986"/>
        <item x="1962"/>
        <item x="22"/>
        <item x="800"/>
        <item x="3018"/>
        <item x="6822"/>
        <item x="8581"/>
        <item x="8461"/>
        <item x="3017"/>
        <item x="6807"/>
        <item x="2898"/>
        <item x="6586"/>
        <item x="1334"/>
        <item x="1613"/>
        <item x="3"/>
        <item x="183"/>
        <item x="9660"/>
        <item x="7358"/>
        <item x="473"/>
        <item x="2547"/>
        <item x="7448"/>
        <item x="4382"/>
        <item x="7896"/>
        <item x="990"/>
        <item x="447"/>
        <item x="5805"/>
        <item x="6841"/>
        <item x="4461"/>
        <item x="5819"/>
        <item x="6802"/>
        <item x="6381"/>
        <item x="3828"/>
        <item x="8081"/>
        <item x="7401"/>
        <item x="1741"/>
        <item x="7475"/>
        <item x="1873"/>
        <item x="4285"/>
        <item x="7971"/>
        <item x="2295"/>
        <item x="2097"/>
        <item x="6737"/>
        <item x="5144"/>
        <item x="9347"/>
        <item x="4271"/>
        <item x="9783"/>
        <item x="2919"/>
        <item x="8666"/>
        <item x="1658"/>
        <item x="5225"/>
        <item x="381"/>
        <item x="8900"/>
        <item x="6950"/>
        <item x="8365"/>
        <item x="8006"/>
        <item x="9972"/>
        <item x="8700"/>
        <item x="3932"/>
        <item x="834"/>
        <item x="8260"/>
        <item x="4570"/>
        <item x="7420"/>
        <item x="2705"/>
        <item x="2650"/>
        <item x="2480"/>
        <item x="7469"/>
        <item x="9807"/>
        <item x="9368"/>
        <item x="8299"/>
        <item x="9526"/>
        <item x="1021"/>
        <item x="1402"/>
        <item x="1299"/>
        <item x="7021"/>
        <item x="513"/>
        <item x="6438"/>
        <item x="5001"/>
        <item x="8620"/>
        <item x="8340"/>
        <item x="5133"/>
        <item x="7929"/>
        <item x="643"/>
        <item x="5166"/>
        <item x="739"/>
        <item x="4502"/>
        <item x="3549"/>
        <item x="974"/>
        <item x="2212"/>
        <item x="9602"/>
        <item x="8307"/>
        <item x="5036"/>
        <item x="3163"/>
        <item x="550"/>
        <item x="8409"/>
        <item x="2717"/>
        <item x="5637"/>
        <item x="4001"/>
        <item x="9918"/>
        <item x="7841"/>
        <item x="6704"/>
        <item x="2493"/>
        <item x="1960"/>
        <item x="6561"/>
        <item x="449"/>
        <item x="8961"/>
        <item x="7524"/>
        <item x="1619"/>
        <item x="4936"/>
        <item x="6446"/>
        <item x="760"/>
        <item x="3052"/>
        <item x="6799"/>
        <item x="7066"/>
        <item x="9097"/>
        <item x="7631"/>
        <item x="152"/>
        <item x="2196"/>
        <item x="9390"/>
        <item x="5235"/>
        <item x="4979"/>
        <item x="7128"/>
        <item x="5308"/>
        <item x="2515"/>
        <item x="7490"/>
        <item x="918"/>
        <item x="4607"/>
        <item x="7852"/>
        <item x="1802"/>
        <item x="1512"/>
        <item x="3174"/>
        <item x="7069"/>
        <item x="7156"/>
        <item x="4680"/>
        <item x="163"/>
        <item x="606"/>
        <item x="5795"/>
        <item x="801"/>
        <item x="5990"/>
        <item x="4989"/>
        <item x="9794"/>
        <item x="7888"/>
        <item x="6038"/>
        <item x="2447"/>
        <item x="6291"/>
        <item x="6725"/>
        <item x="5820"/>
        <item x="3323"/>
        <item x="3536"/>
        <item x="5446"/>
        <item x="3617"/>
        <item x="4350"/>
        <item x="8743"/>
        <item x="8038"/>
        <item x="4142"/>
        <item x="5176"/>
        <item x="1968"/>
        <item x="4421"/>
        <item x="4083"/>
        <item x="884"/>
        <item x="816"/>
        <item x="5642"/>
        <item x="909"/>
        <item x="7373"/>
        <item x="7710"/>
        <item x="1894"/>
        <item x="6059"/>
        <item x="7630"/>
        <item x="3474"/>
        <item x="5254"/>
        <item x="1514"/>
        <item x="7431"/>
        <item x="4016"/>
        <item x="8646"/>
        <item x="8441"/>
        <item x="7277"/>
        <item x="1878"/>
        <item x="437"/>
        <item x="659"/>
        <item x="2342"/>
        <item x="4786"/>
        <item x="1089"/>
        <item x="6849"/>
        <item x="4956"/>
        <item x="2367"/>
        <item x="4884"/>
        <item x="9932"/>
        <item x="7024"/>
        <item x="7794"/>
        <item x="2363"/>
        <item x="8180"/>
        <item x="7220"/>
        <item x="1408"/>
        <item x="2647"/>
        <item x="294"/>
        <item x="5525"/>
        <item x="8550"/>
        <item x="4693"/>
        <item x="6943"/>
        <item x="6211"/>
        <item x="7891"/>
        <item x="240"/>
        <item x="3140"/>
        <item x="6105"/>
        <item x="3321"/>
        <item x="2636"/>
        <item x="930"/>
        <item x="3521"/>
        <item x="6431"/>
        <item x="7867"/>
        <item x="2762"/>
        <item x="864"/>
        <item x="1672"/>
        <item x="5985"/>
        <item x="2293"/>
        <item x="518"/>
        <item x="2817"/>
        <item x="242"/>
        <item x="184"/>
        <item x="2881"/>
        <item x="4453"/>
        <item x="1796"/>
        <item x="7870"/>
        <item x="6340"/>
        <item x="6384"/>
        <item x="1381"/>
        <item x="8645"/>
        <item x="5658"/>
        <item x="1726"/>
        <item x="8824"/>
        <item x="3429"/>
        <item x="540"/>
        <item x="770"/>
        <item x="6401"/>
        <item x="7955"/>
        <item x="120"/>
        <item x="4850"/>
        <item x="4530"/>
        <item x="6667"/>
        <item x="6736"/>
        <item x="6035"/>
        <item x="485"/>
        <item x="5651"/>
        <item x="4696"/>
        <item x="5505"/>
        <item x="4597"/>
        <item x="6569"/>
        <item x="3838"/>
        <item x="9252"/>
        <item x="2695"/>
        <item x="6651"/>
        <item x="2770"/>
        <item x="2934"/>
        <item x="931"/>
        <item x="4748"/>
        <item x="4524"/>
        <item x="7799"/>
        <item x="314"/>
        <item x="7751"/>
        <item x="6046"/>
        <item x="778"/>
        <item x="9483"/>
        <item x="6853"/>
        <item x="8359"/>
        <item x="8529"/>
        <item x="4729"/>
        <item x="1322"/>
        <item x="2067"/>
        <item x="3766"/>
        <item x="7934"/>
        <item x="8018"/>
        <item x="486"/>
        <item x="6337"/>
        <item x="2742"/>
        <item x="5734"/>
        <item x="5652"/>
        <item x="5248"/>
        <item x="1495"/>
        <item x="1940"/>
        <item x="3993"/>
        <item x="5627"/>
        <item x="8187"/>
        <item x="2935"/>
        <item x="6440"/>
        <item x="208"/>
        <item x="591"/>
        <item x="5352"/>
        <item x="3512"/>
        <item x="4559"/>
        <item x="3130"/>
        <item x="9757"/>
        <item x="2527"/>
        <item x="7720"/>
        <item x="8327"/>
        <item x="9489"/>
        <item x="7062"/>
        <item x="5916"/>
        <item x="3171"/>
        <item x="6968"/>
        <item x="2080"/>
        <item x="9400"/>
        <item x="4934"/>
        <item x="6546"/>
        <item x="844"/>
        <item x="4911"/>
        <item x="658"/>
        <item x="9642"/>
        <item x="3158"/>
        <item x="3272"/>
        <item x="3815"/>
        <item x="1911"/>
        <item x="7637"/>
        <item x="7965"/>
        <item x="981"/>
        <item x="2615"/>
        <item x="3637"/>
        <item x="6207"/>
        <item x="2294"/>
        <item x="6284"/>
        <item x="8470"/>
        <item x="746"/>
        <item x="1271"/>
        <item x="2506"/>
        <item x="3793"/>
        <item x="9574"/>
        <item x="8227"/>
        <item x="9469"/>
        <item x="193"/>
        <item x="536"/>
        <item x="5812"/>
        <item x="9480"/>
        <item x="3850"/>
        <item x="3792"/>
        <item x="5506"/>
        <item x="3618"/>
        <item x="5279"/>
        <item x="2360"/>
        <item x="5164"/>
        <item x="9196"/>
        <item x="3615"/>
        <item x="6940"/>
        <item x="4345"/>
        <item x="6352"/>
        <item x="4175"/>
        <item x="89"/>
        <item x="5085"/>
        <item x="6749"/>
        <item x="2836"/>
        <item x="7313"/>
        <item x="5957"/>
        <item x="7588"/>
        <item x="5204"/>
        <item x="2939"/>
        <item x="2281"/>
        <item x="2904"/>
        <item x="6908"/>
        <item x="2675"/>
        <item x="2473"/>
        <item x="1558"/>
        <item x="839"/>
        <item x="1568"/>
        <item x="9019"/>
        <item x="4127"/>
        <item x="5736"/>
        <item x="4110"/>
        <item x="3761"/>
        <item x="1091"/>
        <item x="478"/>
        <item x="3083"/>
        <item x="4395"/>
        <item x="9706"/>
        <item x="6706"/>
        <item x="3439"/>
        <item x="6206"/>
        <item x="8084"/>
        <item x="3734"/>
        <item x="3714"/>
        <item x="5012"/>
        <item x="7862"/>
        <item x="7693"/>
        <item x="7398"/>
        <item x="2474"/>
        <item x="8463"/>
        <item x="3709"/>
        <item x="7442"/>
        <item x="3595"/>
        <item x="9337"/>
        <item x="3386"/>
        <item x="5090"/>
        <item x="4155"/>
        <item x="8466"/>
        <item x="2131"/>
        <item x="2993"/>
        <item x="7529"/>
        <item x="4537"/>
        <item x="8143"/>
        <item x="5618"/>
        <item x="3132"/>
        <item x="5382"/>
        <item x="5572"/>
        <item x="2656"/>
        <item x="594"/>
        <item x="9473"/>
        <item x="6955"/>
        <item x="3110"/>
        <item x="3508"/>
        <item x="8722"/>
        <item x="5184"/>
        <item x="2119"/>
        <item x="6045"/>
        <item x="6906"/>
        <item x="9505"/>
        <item x="5750"/>
        <item x="3808"/>
        <item x="2220"/>
        <item x="3225"/>
        <item x="7721"/>
        <item x="9195"/>
        <item x="4647"/>
        <item x="7399"/>
        <item x="771"/>
        <item x="2676"/>
        <item x="1105"/>
        <item x="5941"/>
        <item x="6608"/>
        <item x="9508"/>
        <item x="1036"/>
        <item x="9929"/>
        <item x="3359"/>
        <item x="9925"/>
        <item x="4098"/>
        <item x="7775"/>
        <item x="2313"/>
        <item x="4456"/>
        <item x="5925"/>
        <item x="3880"/>
        <item x="1858"/>
        <item x="3149"/>
        <item x="4308"/>
        <item x="9157"/>
        <item x="3090"/>
        <item x="973"/>
        <item x="3798"/>
        <item x="8328"/>
        <item x="2714"/>
        <item x="3097"/>
        <item x="7098"/>
        <item x="2858"/>
        <item x="6473"/>
        <item x="4931"/>
        <item x="1337"/>
        <item x="3010"/>
        <item x="3148"/>
        <item x="5046"/>
        <item x="4251"/>
        <item x="3675"/>
        <item x="814"/>
        <item x="750"/>
        <item x="102"/>
        <item x="8857"/>
        <item x="6998"/>
        <item x="6087"/>
        <item x="8351"/>
        <item x="2391"/>
        <item x="3027"/>
        <item x="4566"/>
        <item x="9500"/>
        <item x="156"/>
        <item x="3755"/>
        <item x="3858"/>
        <item x="5575"/>
        <item x="8763"/>
        <item x="2979"/>
        <item x="5784"/>
        <item x="8622"/>
        <item x="2254"/>
        <item x="3468"/>
        <item x="6333"/>
        <item x="8000"/>
        <item x="69"/>
        <item x="7058"/>
        <item x="2494"/>
        <item x="4806"/>
        <item x="8903"/>
        <item x="4529"/>
        <item x="6508"/>
        <item x="3091"/>
        <item x="9164"/>
        <item x="9796"/>
        <item x="8004"/>
        <item x="9936"/>
        <item x="2835"/>
        <item x="7615"/>
        <item x="5296"/>
        <item x="9093"/>
        <item x="2678"/>
        <item x="6287"/>
        <item x="6164"/>
        <item x="4000"/>
        <item x="5379"/>
        <item x="8341"/>
        <item x="3806"/>
        <item x="8932"/>
        <item x="4343"/>
        <item x="4351"/>
        <item x="1200"/>
        <item x="7365"/>
        <item x="870"/>
        <item x="1556"/>
        <item x="1343"/>
        <item x="8239"/>
        <item x="3967"/>
        <item x="2206"/>
        <item x="230"/>
        <item x="3506"/>
        <item x="3902"/>
        <item x="4097"/>
        <item x="5910"/>
        <item x="4040"/>
        <item x="3987"/>
        <item x="5986"/>
        <item x="3373"/>
        <item x="7519"/>
        <item x="3475"/>
        <item x="1415"/>
        <item x="5123"/>
        <item x="8390"/>
        <item x="7756"/>
        <item x="6671"/>
        <item x="2491"/>
        <item x="7032"/>
        <item x="6868"/>
        <item x="3905"/>
        <item x="8576"/>
        <item x="4132"/>
        <item x="2823"/>
        <item x="6304"/>
        <item x="913"/>
        <item x="7542"/>
        <item x="4494"/>
        <item x="4903"/>
        <item x="9762"/>
        <item x="8471"/>
        <item x="2044"/>
        <item x="4994"/>
        <item x="8031"/>
        <item x="58"/>
        <item x="6355"/>
        <item x="6407"/>
        <item x="9003"/>
        <item x="211"/>
        <item x="3647"/>
        <item x="9107"/>
        <item x="6622"/>
        <item x="4732"/>
        <item x="7714"/>
        <item x="9826"/>
        <item x="3753"/>
        <item x="4187"/>
        <item x="8288"/>
        <item x="8206"/>
        <item x="2685"/>
        <item x="3030"/>
        <item x="7160"/>
        <item x="9049"/>
        <item x="9175"/>
        <item x="4310"/>
        <item x="5685"/>
        <item x="881"/>
        <item x="2320"/>
        <item x="6720"/>
        <item x="1344"/>
        <item x="8421"/>
        <item x="3485"/>
        <item x="2608"/>
        <item x="9548"/>
        <item x="3874"/>
        <item x="6264"/>
        <item x="889"/>
        <item x="4792"/>
        <item x="2203"/>
        <item x="5128"/>
        <item x="5859"/>
        <item x="6023"/>
        <item x="6806"/>
        <item x="7746"/>
        <item x="3356"/>
        <item x="7562"/>
        <item x="6901"/>
        <item x="7282"/>
        <item x="6506"/>
        <item x="6474"/>
        <item x="2448"/>
        <item x="3994"/>
        <item x="9249"/>
        <item x="8898"/>
        <item x="1258"/>
        <item x="8834"/>
        <item x="5915"/>
        <item x="1733"/>
        <item x="3365"/>
        <item x="4624"/>
        <item x="1814"/>
        <item x="2604"/>
        <item x="6573"/>
        <item x="2633"/>
        <item x="8292"/>
        <item x="8771"/>
        <item x="8192"/>
        <item x="8672"/>
        <item x="5055"/>
        <item x="4467"/>
        <item x="1114"/>
        <item x="1438"/>
        <item x="1483"/>
        <item x="8650"/>
        <item x="4225"/>
        <item x="9628"/>
        <item x="1835"/>
        <item x="9782"/>
        <item x="94"/>
        <item x="3956"/>
        <item x="653"/>
        <item x="9803"/>
        <item x="5181"/>
        <item x="5337"/>
        <item x="1882"/>
        <item x="9821"/>
        <item x="6576"/>
        <item x="7638"/>
        <item x="9536"/>
        <item x="85"/>
        <item x="9786"/>
        <item x="9144"/>
        <item x="7580"/>
        <item x="2456"/>
        <item x="8540"/>
        <item x="4868"/>
        <item x="9029"/>
        <item x="226"/>
        <item x="9921"/>
        <item x="8361"/>
        <item x="9677"/>
        <item x="6361"/>
        <item x="3436"/>
        <item x="1891"/>
        <item x="4045"/>
        <item x="9827"/>
        <item x="4798"/>
        <item x="3098"/>
        <item x="2244"/>
        <item x="9381"/>
        <item x="195"/>
        <item x="4735"/>
        <item x="6434"/>
        <item x="1452"/>
        <item x="907"/>
        <item x="371"/>
        <item x="1963"/>
        <item x="4592"/>
        <item x="8415"/>
        <item x="4560"/>
        <item x="3573"/>
        <item x="2943"/>
        <item x="2977"/>
        <item x="6565"/>
        <item x="5492"/>
        <item x="7750"/>
        <item x="2267"/>
        <item x="6728"/>
        <item x="2341"/>
        <item x="8091"/>
        <item x="3631"/>
        <item x="8507"/>
        <item x="8699"/>
        <item x="3322"/>
        <item x="3951"/>
        <item x="5104"/>
        <item x="2825"/>
        <item x="8298"/>
        <item x="1938"/>
        <item x="4916"/>
        <item x="9005"/>
        <item x="7377"/>
        <item x="735"/>
        <item x="6265"/>
        <item x="4433"/>
        <item x="3519"/>
        <item x="3670"/>
        <item x="1644"/>
        <item x="4800"/>
        <item x="616"/>
        <item x="7200"/>
        <item x="2451"/>
        <item x="5189"/>
        <item x="2222"/>
        <item x="4257"/>
        <item x="8079"/>
        <item x="5263"/>
        <item x="9894"/>
        <item x="1697"/>
        <item x="475"/>
        <item x="3510"/>
        <item x="7712"/>
        <item x="5586"/>
        <item x="7316"/>
        <item x="5532"/>
        <item x="6075"/>
        <item x="8434"/>
        <item x="8320"/>
        <item x="4958"/>
        <item x="9769"/>
        <item x="2137"/>
        <item x="7764"/>
        <item x="9136"/>
        <item x="232"/>
        <item x="464"/>
        <item x="4927"/>
        <item x="3095"/>
        <item x="5406"/>
        <item x="1516"/>
        <item x="4150"/>
        <item x="1506"/>
        <item x="9595"/>
        <item x="538"/>
        <item x="9415"/>
        <item x="8688"/>
        <item x="4713"/>
        <item x="8806"/>
        <item x="2112"/>
        <item x="5936"/>
        <item x="1692"/>
        <item x="57"/>
        <item x="189"/>
        <item x="6268"/>
        <item x="3623"/>
        <item x="9167"/>
        <item x="4228"/>
        <item x="4237"/>
        <item x="932"/>
        <item x="9635"/>
        <item x="5143"/>
        <item x="3537"/>
        <item x="8480"/>
        <item x="1199"/>
        <item x="8949"/>
        <item x="537"/>
        <item x="3298"/>
        <item x="2940"/>
        <item x="5711"/>
        <item x="4975"/>
        <item x="5004"/>
        <item x="8957"/>
        <item x="5386"/>
        <item x="4117"/>
        <item x="9968"/>
        <item x="2184"/>
        <item x="2743"/>
        <item x="4384"/>
        <item x="786"/>
        <item x="3278"/>
        <item x="669"/>
        <item x="1702"/>
        <item x="4714"/>
        <item x="5816"/>
        <item x="9689"/>
        <item x="8013"/>
        <item x="5120"/>
        <item x="4878"/>
        <item x="2092"/>
        <item x="9774"/>
        <item x="6409"/>
        <item x="6846"/>
        <item x="5490"/>
        <item x="5579"/>
        <item x="4380"/>
        <item x="4422"/>
        <item x="799"/>
        <item x="281"/>
        <item x="3325"/>
        <item x="4148"/>
        <item x="2308"/>
        <item x="611"/>
        <item x="2208"/>
        <item x="3288"/>
        <item x="9113"/>
        <item x="392"/>
        <item x="5631"/>
        <item x="8979"/>
        <item x="5419"/>
        <item x="9648"/>
        <item x="1254"/>
        <item x="4925"/>
        <item x="339"/>
        <item x="9242"/>
        <item x="9795"/>
        <item x="6455"/>
        <item x="1760"/>
        <item x="8174"/>
        <item x="3005"/>
        <item x="7613"/>
        <item x="3502"/>
        <item x="4186"/>
        <item x="133"/>
        <item x="8357"/>
        <item x="1880"/>
        <item x="5507"/>
        <item x="2228"/>
        <item x="4414"/>
        <item x="186"/>
        <item x="3864"/>
        <item x="4448"/>
        <item x="6022"/>
        <item x="2818"/>
        <item x="3310"/>
        <item x="1872"/>
        <item x="6740"/>
        <item x="2326"/>
        <item x="641"/>
        <item x="6131"/>
        <item x="247"/>
        <item x="6062"/>
        <item x="1488"/>
        <item x="5380"/>
        <item x="7508"/>
        <item x="5995"/>
        <item x="7031"/>
        <item x="2063"/>
        <item x="7999"/>
        <item x="6462"/>
        <item x="2240"/>
        <item x="6648"/>
        <item x="5847"/>
        <item x="509"/>
        <item x="5580"/>
        <item x="4534"/>
        <item x="9822"/>
        <item x="5856"/>
        <item x="3099"/>
        <item x="8547"/>
        <item x="9215"/>
        <item x="7993"/>
        <item x="8454"/>
        <item x="4819"/>
        <item x="9472"/>
        <item x="7931"/>
        <item x="7518"/>
        <item x="8382"/>
        <item x="1426"/>
        <item x="9394"/>
        <item x="8839"/>
        <item x="5439"/>
        <item x="8350"/>
        <item x="6024"/>
        <item x="4288"/>
        <item x="1329"/>
        <item x="988"/>
        <item x="6074"/>
        <item x="7378"/>
        <item x="935"/>
        <item x="4904"/>
        <item x="1186"/>
        <item x="8095"/>
        <item x="561"/>
        <item x="7473"/>
        <item x="3622"/>
        <item x="5216"/>
        <item x="6323"/>
        <item x="4073"/>
        <item x="3320"/>
        <item x="2016"/>
        <item x="7093"/>
        <item x="1117"/>
        <item x="8029"/>
        <item x="3258"/>
        <item x="7087"/>
        <item x="4572"/>
        <item x="4301"/>
        <item x="1725"/>
        <item x="9525"/>
        <item x="1135"/>
        <item x="4394"/>
        <item x="31"/>
        <item x="6224"/>
        <item x="1594"/>
        <item x="1051"/>
        <item x="9640"/>
        <item x="2333"/>
        <item x="4463"/>
        <item x="6584"/>
        <item x="4081"/>
        <item x="3044"/>
        <item x="4336"/>
        <item x="3492"/>
        <item x="8712"/>
        <item x="2468"/>
        <item x="8531"/>
        <item x="1617"/>
        <item x="4438"/>
        <item x="1198"/>
        <item x="7759"/>
        <item x="976"/>
        <item x="3918"/>
        <item x="4759"/>
        <item x="9914"/>
        <item x="9221"/>
        <item x="5064"/>
        <item x="1834"/>
        <item x="5106"/>
        <item x="4482"/>
        <item x="946"/>
        <item x="7203"/>
        <item x="9089"/>
        <item x="525"/>
        <item x="2788"/>
        <item x="2518"/>
        <item x="8183"/>
        <item x="5299"/>
        <item x="7425"/>
        <item x="1191"/>
        <item x="6914"/>
        <item x="4855"/>
        <item x="2579"/>
        <item x="1428"/>
        <item x="2045"/>
        <item x="1441"/>
        <item x="788"/>
        <item x="8457"/>
        <item x="5866"/>
        <item x="5663"/>
        <item x="8159"/>
        <item x="2207"/>
        <item x="3820"/>
        <item x="3447"/>
        <item x="4214"/>
        <item x="4995"/>
        <item x="5813"/>
        <item x="2142"/>
        <item x="3137"/>
        <item x="3765"/>
        <item x="6245"/>
        <item x="4886"/>
        <item x="4236"/>
        <item x="4392"/>
        <item x="822"/>
        <item x="1183"/>
        <item x="5350"/>
        <item x="8113"/>
        <item x="8309"/>
        <item x="2318"/>
        <item x="3729"/>
        <item x="7723"/>
        <item x="9319"/>
        <item x="8416"/>
        <item x="7439"/>
        <item x="7878"/>
        <item x="2739"/>
        <item x="2975"/>
        <item x="1907"/>
        <item x="5038"/>
        <item x="6282"/>
        <item x="4449"/>
        <item x="8812"/>
        <item x="4064"/>
        <item x="6145"/>
        <item x="7344"/>
        <item x="59"/>
        <item x="1500"/>
        <item x="2976"/>
        <item x="1686"/>
        <item x="5440"/>
        <item x="2401"/>
        <item x="8845"/>
        <item x="4368"/>
        <item x="8820"/>
        <item x="8553"/>
        <item x="7884"/>
        <item x="6792"/>
        <item x="5954"/>
        <item x="3693"/>
        <item x="4939"/>
        <item x="1786"/>
        <item x="5027"/>
        <item x="2759"/>
        <item x="9370"/>
        <item x="6327"/>
        <item x="9567"/>
        <item x="8287"/>
        <item x="7925"/>
        <item x="1696"/>
        <item x="5612"/>
        <item x="154"/>
        <item x="1152"/>
        <item x="6300"/>
        <item x="91"/>
        <item x="3326"/>
        <item x="5194"/>
        <item x="5997"/>
        <item x="7299"/>
        <item x="5984"/>
        <item x="5370"/>
        <item x="3424"/>
        <item x="3576"/>
        <item x="2564"/>
        <item x="9434"/>
        <item x="3601"/>
        <item x="893"/>
        <item x="7787"/>
        <item x="7873"/>
        <item x="2256"/>
        <item x="2910"/>
        <item x="9626"/>
        <item x="1977"/>
        <item x="1763"/>
        <item x="7370"/>
        <item x="622"/>
        <item x="1782"/>
        <item x="4564"/>
        <item x="108"/>
        <item x="326"/>
        <item x="2945"/>
        <item x="5343"/>
        <item x="7243"/>
        <item x="9126"/>
        <item x="6995"/>
        <item x="1809"/>
        <item x="8920"/>
        <item x="687"/>
        <item x="4947"/>
        <item x="9666"/>
        <item x="8267"/>
        <item x="9317"/>
        <item x="2517"/>
        <item x="6617"/>
        <item x="9360"/>
        <item x="107"/>
        <item x="5129"/>
        <item x="8169"/>
        <item x="6979"/>
        <item x="2966"/>
        <item x="3087"/>
        <item x="1864"/>
        <item x="4769"/>
        <item x="113"/>
        <item x="5648"/>
        <item x="688"/>
        <item x="710"/>
        <item x="9906"/>
        <item x="5989"/>
        <item x="4609"/>
        <item x="6135"/>
        <item x="2198"/>
        <item x="3988"/>
        <item x="7813"/>
        <item x="1102"/>
        <item x="2135"/>
        <item x="320"/>
        <item x="3598"/>
        <item x="1551"/>
        <item x="7509"/>
        <item x="1548"/>
        <item x="6010"/>
        <item x="894"/>
        <item x="5033"/>
        <item x="1409"/>
        <item x="4002"/>
        <item x="1326"/>
        <item x="4771"/>
        <item x="8887"/>
        <item x="6923"/>
        <item x="455"/>
        <item x="9082"/>
        <item x="6912"/>
        <item x="1037"/>
        <item x="1072"/>
        <item x="6489"/>
        <item x="389"/>
        <item x="6659"/>
        <item x="1477"/>
        <item x="4600"/>
        <item x="6174"/>
        <item x="6598"/>
        <item x="9910"/>
        <item x="7642"/>
        <item x="3250"/>
        <item x="3301"/>
        <item x="2800"/>
        <item x="246"/>
        <item x="5529"/>
        <item x="675"/>
        <item x="352"/>
        <item x="7890"/>
        <item x="6609"/>
        <item x="4037"/>
        <item x="5802"/>
        <item x="7831"/>
        <item x="2795"/>
        <item x="3331"/>
        <item x="7923"/>
        <item x="1120"/>
        <item x="74"/>
        <item x="7132"/>
        <item x="2700"/>
        <item x="2567"/>
        <item x="7040"/>
        <item x="9076"/>
        <item x="1417"/>
        <item x="3894"/>
        <item x="5436"/>
        <item x="5684"/>
        <item x="2914"/>
        <item x="5330"/>
        <item x="3535"/>
        <item x="2572"/>
        <item x="7060"/>
        <item x="1734"/>
        <item x="3871"/>
        <item x="1576"/>
        <item x="6192"/>
        <item x="7830"/>
        <item x="2937"/>
        <item x="9892"/>
        <item x="169"/>
        <item x="5659"/>
        <item x="6527"/>
        <item x="9509"/>
        <item x="2970"/>
        <item x="8372"/>
        <item x="4297"/>
        <item x="4720"/>
        <item x="9991"/>
        <item x="3507"/>
        <item x="1366"/>
        <item x="3405"/>
        <item x="2846"/>
        <item x="275"/>
        <item x="2233"/>
        <item x="9537"/>
        <item x="2971"/>
        <item x="5688"/>
        <item x="772"/>
        <item x="4889"/>
        <item x="1637"/>
        <item x="8855"/>
        <item x="5239"/>
        <item x="216"/>
        <item x="3259"/>
        <item x="4907"/>
        <item x="655"/>
        <item x="173"/>
        <item x="6779"/>
        <item x="5010"/>
        <item x="2311"/>
        <item x="9116"/>
        <item x="6255"/>
        <item x="8225"/>
        <item x="6272"/>
        <item x="741"/>
        <item x="6366"/>
        <item x="8219"/>
        <item x="8624"/>
        <item x="1373"/>
        <item x="5354"/>
        <item x="487"/>
        <item x="6603"/>
        <item x="5578"/>
        <item x="7185"/>
        <item x="343"/>
        <item x="6578"/>
        <item x="4039"/>
        <item x="1623"/>
        <item x="7177"/>
        <item x="7739"/>
        <item x="9616"/>
        <item x="6458"/>
        <item x="4332"/>
        <item x="9398"/>
        <item x="49"/>
        <item x="9119"/>
        <item x="4373"/>
        <item x="7006"/>
        <item x="2507"/>
        <item x="3157"/>
        <item x="6764"/>
        <item x="4595"/>
        <item x="3318"/>
        <item x="3211"/>
        <item x="5256"/>
        <item x="2123"/>
        <item x="543"/>
        <item x="8861"/>
        <item x="1535"/>
        <item x="3996"/>
        <item x="7165"/>
        <item x="5433"/>
        <item x="9899"/>
        <item x="4917"/>
        <item x="5041"/>
        <item x="1679"/>
        <item x="4372"/>
        <item x="6283"/>
        <item x="2177"/>
        <item x="8567"/>
        <item x="6375"/>
        <item x="7970"/>
        <item x="6419"/>
        <item x="7941"/>
        <item x="8874"/>
        <item x="3963"/>
        <item x="4423"/>
        <item x="1210"/>
        <item x="639"/>
        <item x="5463"/>
        <item x="8154"/>
        <item x="7330"/>
        <item x="4509"/>
        <item x="956"/>
        <item x="4177"/>
        <item x="1197"/>
        <item x="1743"/>
        <item x="7895"/>
        <item x="5764"/>
        <item x="6162"/>
        <item x="4976"/>
        <item x="7755"/>
        <item x="9675"/>
        <item x="7707"/>
        <item x="4435"/>
        <item x="9890"/>
        <item x="4606"/>
        <item x="6626"/>
        <item x="1824"/>
        <item x="3369"/>
        <item x="8039"/>
        <item x="7180"/>
        <item x="7487"/>
        <item x="3494"/>
        <item x="3570"/>
        <item x="8043"/>
        <item x="3941"/>
        <item x="8829"/>
        <item x="3176"/>
        <item x="9254"/>
        <item x="6391"/>
        <item x="8177"/>
        <item x="3546"/>
        <item x="8210"/>
        <item x="6597"/>
        <item x="532"/>
        <item x="4244"/>
        <item x="7871"/>
        <item x="7697"/>
        <item x="3006"/>
        <item x="8993"/>
        <item x="4662"/>
        <item x="8073"/>
        <item x="4991"/>
        <item x="4284"/>
        <item x="4921"/>
        <item x="3883"/>
        <item x="8129"/>
        <item x="6707"/>
        <item x="5870"/>
        <item x="1090"/>
        <item x="583"/>
        <item x="7506"/>
        <item x="8852"/>
        <item x="2502"/>
        <item x="5827"/>
        <item x="2056"/>
        <item x="3791"/>
        <item x="6368"/>
        <item x="9446"/>
        <item x="9302"/>
        <item x="3531"/>
        <item x="9867"/>
        <item x="7015"/>
        <item x="9335"/>
        <item x="4169"/>
        <item x="2037"/>
        <item x="7474"/>
        <item x="1311"/>
        <item x="4241"/>
        <item x="2072"/>
        <item x="9336"/>
        <item x="8818"/>
        <item x="435"/>
        <item x="2380"/>
        <item x="2373"/>
        <item x="4815"/>
        <item x="488"/>
        <item x="244"/>
        <item x="9582"/>
        <item x="3896"/>
        <item x="5836"/>
        <item x="6057"/>
        <item x="4915"/>
        <item x="2334"/>
        <item x="8198"/>
        <item x="3092"/>
        <item x="2205"/>
        <item x="579"/>
        <item x="9848"/>
        <item x="9270"/>
        <item x="8625"/>
        <item x="3660"/>
        <item x="2887"/>
        <item x="873"/>
        <item x="3525"/>
        <item x="701"/>
        <item x="8272"/>
        <item x="6592"/>
        <item x="5245"/>
        <item x="2538"/>
        <item x="4698"/>
        <item x="5976"/>
        <item x="7557"/>
        <item x="7879"/>
        <item x="7814"/>
        <item x="3515"/>
        <item x="7523"/>
        <item x="566"/>
        <item x="725"/>
        <item x="5871"/>
        <item x="3901"/>
        <item x="6492"/>
        <item x="9266"/>
        <item x="5220"/>
        <item x="1116"/>
        <item x="5545"/>
        <item x="2856"/>
        <item x="1406"/>
        <item x="4552"/>
        <item x="9095"/>
        <item x="627"/>
        <item x="4051"/>
        <item x="9753"/>
        <item x="6766"/>
        <item x="3407"/>
        <item x="950"/>
        <item x="1642"/>
        <item x="5408"/>
        <item x="9590"/>
        <item x="4648"/>
        <item x="8615"/>
        <item x="4906"/>
        <item x="2525"/>
        <item x="1350"/>
        <item x="440"/>
        <item x="2406"/>
        <item x="8537"/>
        <item x="8944"/>
        <item x="2160"/>
        <item x="458"/>
        <item x="5647"/>
        <item x="1622"/>
        <item x="3159"/>
        <item x="5527"/>
        <item x="100"/>
        <item x="6311"/>
        <item x="8519"/>
        <item x="1295"/>
        <item x="6335"/>
        <item x="2756"/>
        <item x="5844"/>
        <item x="1510"/>
        <item x="3057"/>
        <item x="9457"/>
        <item x="7148"/>
        <item x="652"/>
        <item x="6945"/>
        <item x="2132"/>
        <item x="5993"/>
        <item x="9909"/>
        <item x="1229"/>
        <item x="6518"/>
        <item x="7989"/>
        <item x="6533"/>
        <item x="340"/>
        <item x="2483"/>
        <item x="3126"/>
        <item x="3053"/>
        <item x="8940"/>
        <item x="3152"/>
        <item x="7882"/>
        <item x="9194"/>
        <item x="3943"/>
        <item x="3121"/>
        <item x="5926"/>
        <item x="9045"/>
        <item x="1610"/>
        <item x="1298"/>
        <item x="8918"/>
        <item x="927"/>
        <item x="206"/>
        <item x="9353"/>
        <item x="6098"/>
        <item x="1230"/>
        <item x="6924"/>
        <item x="7661"/>
        <item x="3186"/>
        <item x="9274"/>
        <item x="9436"/>
        <item x="2687"/>
        <item x="9528"/>
        <item x="7939"/>
        <item x="8514"/>
        <item x="5845"/>
        <item x="8492"/>
        <item x="3579"/>
        <item x="1589"/>
        <item x="5591"/>
        <item x="2645"/>
        <item x="1144"/>
        <item x="941"/>
        <item x="6589"/>
        <item x="9374"/>
        <item x="5092"/>
        <item x="7619"/>
        <item x="2463"/>
        <item x="912"/>
        <item x="6530"/>
        <item x="5213"/>
        <item x="3705"/>
        <item x="3153"/>
        <item x="6555"/>
        <item x="5779"/>
        <item x="4997"/>
        <item x="9695"/>
        <item x="755"/>
        <item x="4418"/>
        <item x="5006"/>
        <item x="4974"/>
        <item x="9027"/>
        <item x="4021"/>
        <item x="5147"/>
        <item x="4475"/>
        <item x="1164"/>
        <item x="6286"/>
        <item x="5048"/>
        <item x="1846"/>
        <item x="1122"/>
        <item x="9816"/>
        <item x="697"/>
        <item x="382"/>
        <item x="8088"/>
        <item x="3419"/>
        <item x="4344"/>
        <item x="5695"/>
        <item x="4869"/>
        <item x="9188"/>
        <item x="3739"/>
        <item x="9885"/>
        <item x="8998"/>
        <item x="2312"/>
        <item x="8475"/>
        <item x="3313"/>
        <item x="2576"/>
        <item x="9945"/>
        <item x="2498"/>
        <item x="872"/>
        <item x="9707"/>
        <item x="8770"/>
        <item x="121"/>
        <item x="817"/>
        <item x="2905"/>
        <item x="9068"/>
        <item x="3839"/>
        <item x="7962"/>
        <item x="678"/>
        <item x="984"/>
        <item x="3238"/>
        <item x="4574"/>
        <item x="529"/>
        <item x="219"/>
        <item x="8950"/>
        <item x="9159"/>
        <item x="2376"/>
        <item x="303"/>
        <item x="2007"/>
        <item x="4158"/>
        <item x="324"/>
        <item x="9289"/>
        <item x="3913"/>
        <item x="7430"/>
        <item x="8557"/>
        <item x="6415"/>
        <item x="1655"/>
        <item x="7257"/>
        <item x="6143"/>
        <item x="8999"/>
        <item x="4034"/>
        <item x="6762"/>
        <item x="1817"/>
        <item x="2626"/>
        <item x="8858"/>
        <item x="1038"/>
        <item x="2255"/>
        <item x="8455"/>
        <item x="3960"/>
        <item x="7364"/>
        <item x="4088"/>
        <item x="9643"/>
        <item x="7510"/>
        <item x="1924"/>
        <item x="8893"/>
        <item x="7246"/>
        <item x="500"/>
        <item x="9960"/>
        <item x="5675"/>
        <item x="6080"/>
        <item x="9545"/>
        <item x="2247"/>
        <item x="6690"/>
        <item x="9838"/>
        <item x="46"/>
        <item x="6747"/>
        <item x="10"/>
        <item x="2345"/>
        <item x="4580"/>
        <item x="3646"/>
        <item x="9444"/>
        <item x="9761"/>
        <item x="5562"/>
        <item x="4558"/>
        <item x="9169"/>
        <item x="9973"/>
        <item x="6891"/>
        <item x="6664"/>
        <item x="2366"/>
        <item x="124"/>
        <item x="7051"/>
        <item x="4086"/>
        <item x="8897"/>
        <item x="3177"/>
        <item x="6453"/>
        <item x="7437"/>
        <item x="4705"/>
        <item x="7494"/>
        <item x="4762"/>
        <item x="6824"/>
        <item x="6837"/>
        <item x="6172"/>
        <item x="712"/>
        <item x="8841"/>
        <item x="3610"/>
        <item x="7019"/>
        <item x="9373"/>
        <item x="423"/>
        <item x="3205"/>
        <item x="5570"/>
        <item x="7039"/>
        <item x="1012"/>
        <item x="4"/>
        <item x="8649"/>
        <item x="2385"/>
        <item x="4274"/>
        <item x="1821"/>
        <item x="2952"/>
        <item x="5057"/>
        <item x="9727"/>
        <item x="1208"/>
        <item x="1906"/>
        <item x="8324"/>
        <item x="7538"/>
        <item x="5336"/>
        <item x="1347"/>
        <item x="8842"/>
        <item x="282"/>
        <item x="5589"/>
        <item x="6915"/>
        <item x="8714"/>
        <item x="4594"/>
        <item x="599"/>
        <item x="4908"/>
        <item x="4315"/>
        <item x="951"/>
        <item x="7298"/>
        <item x="8493"/>
        <item x="2884"/>
        <item x="3934"/>
        <item x="7133"/>
        <item x="1173"/>
        <item x="6751"/>
        <item x="8780"/>
        <item x="8443"/>
        <item x="305"/>
        <item x="4371"/>
        <item x="5882"/>
        <item x="6966"/>
        <item x="2411"/>
        <item x="8007"/>
        <item x="5014"/>
        <item x="1870"/>
        <item x="3466"/>
        <item x="5564"/>
        <item x="4804"/>
        <item x="8090"/>
        <item x="9601"/>
        <item x="9261"/>
        <item x="2188"/>
        <item x="6731"/>
        <item x="6750"/>
        <item x="4129"/>
        <item x="2588"/>
        <item x="1765"/>
        <item x="9542"/>
        <item x="4149"/>
        <item x="114"/>
        <item x="8293"/>
        <item x="749"/>
        <item x="1485"/>
        <item x="4367"/>
        <item x="7700"/>
        <item x="8191"/>
        <item x="2309"/>
        <item x="9694"/>
        <item x="3031"/>
        <item x="3912"/>
        <item x="5414"/>
        <item x="6385"/>
        <item x="9587"/>
        <item x="2165"/>
        <item x="8160"/>
        <item x="3562"/>
        <item x="5223"/>
        <item x="1681"/>
        <item x="8130"/>
        <item x="428"/>
        <item x="2426"/>
        <item x="9154"/>
        <item x="1843"/>
        <item x="9404"/>
        <item x="4741"/>
        <item x="6085"/>
        <item x="5713"/>
        <item x="1845"/>
        <item x="7952"/>
        <item x="7196"/>
        <item x="6713"/>
        <item x="1342"/>
        <item x="6168"/>
        <item x="7593"/>
        <item x="5886"/>
        <item x="3732"/>
        <item x="1113"/>
        <item x="4413"/>
        <item x="7324"/>
        <item x="7412"/>
        <item x="2262"/>
        <item x="4094"/>
        <item x="724"/>
        <item x="4827"/>
        <item x="3169"/>
        <item x="7106"/>
        <item x="4671"/>
        <item x="7136"/>
        <item x="4622"/>
        <item x="5655"/>
        <item x="7045"/>
        <item x="2900"/>
        <item x="6656"/>
        <item x="9752"/>
        <item x="985"/>
        <item x="333"/>
        <item x="5418"/>
        <item x="8110"/>
        <item x="4898"/>
        <item x="910"/>
        <item x="4703"/>
        <item x="595"/>
        <item x="7495"/>
        <item x="684"/>
        <item x="947"/>
        <item x="8246"/>
        <item x="2715"/>
        <item x="6073"/>
        <item x="1863"/>
        <item x="1223"/>
        <item x="6685"/>
        <item x="3955"/>
        <item x="5028"/>
        <item x="3277"/>
        <item x="2781"/>
        <item x="1593"/>
        <item x="899"/>
        <item x="7665"/>
        <item x="8179"/>
        <item x="7462"/>
        <item x="888"/>
        <item x="4536"/>
        <item x="3651"/>
        <item x="4650"/>
        <item x="9285"/>
        <item x="7033"/>
        <item x="6055"/>
        <item x="2018"/>
        <item x="387"/>
        <item x="1291"/>
        <item x="7956"/>
        <item x="2061"/>
        <item x="1616"/>
        <item x="8634"/>
        <item x="4562"/>
        <item x="5396"/>
        <item x="9837"/>
        <item x="5409"/>
        <item x="6676"/>
        <item x="3863"/>
        <item x="4685"/>
        <item x="6934"/>
        <item x="9342"/>
        <item x="6504"/>
        <item x="5192"/>
        <item x="8930"/>
        <item x="6583"/>
        <item x="8412"/>
        <item x="8948"/>
        <item x="6247"/>
        <item x="3897"/>
        <item x="7171"/>
        <item x="5375"/>
        <item x="4951"/>
        <item x="8439"/>
        <item x="2128"/>
        <item x="2464"/>
        <item x="450"/>
        <item x="1628"/>
        <item x="9345"/>
        <item x="5498"/>
        <item x="1429"/>
        <item x="8184"/>
        <item x="495"/>
        <item x="8647"/>
        <item x="6669"/>
        <item x="3351"/>
        <item x="7421"/>
        <item x="5096"/>
        <item x="3930"/>
        <item x="1833"/>
        <item x="3069"/>
        <item x="215"/>
        <item x="6173"/>
        <item x="3774"/>
        <item x="164"/>
        <item x="4707"/>
        <item x="2869"/>
        <item x="4721"/>
        <item x="6138"/>
        <item x="6776"/>
        <item x="3129"/>
        <item x="9521"/>
        <item x="7118"/>
        <item x="1109"/>
        <item x="7284"/>
        <item x="5431"/>
        <item x="469"/>
        <item x="4393"/>
        <item x="7653"/>
        <item x="9127"/>
        <item x="8139"/>
        <item x="3782"/>
        <item x="5423"/>
        <item x="451"/>
        <item x="8045"/>
        <item x="8769"/>
        <item x="1263"/>
        <item x="1666"/>
        <item x="7892"/>
        <item x="8969"/>
        <item x="6861"/>
        <item x="3730"/>
        <item x="7254"/>
        <item x="207"/>
        <item x="7798"/>
        <item x="5645"/>
        <item x="1482"/>
        <item x="2921"/>
        <item x="9482"/>
        <item x="8499"/>
        <item x="3400"/>
        <item x="8749"/>
        <item x="6191"/>
        <item x="181"/>
        <item x="9158"/>
        <item x="1047"/>
        <item x="9748"/>
        <item x="8153"/>
        <item x="4009"/>
        <item x="9511"/>
        <item x="1014"/>
        <item x="8828"/>
        <item x="803"/>
        <item x="9240"/>
        <item x="6342"/>
        <item x="9963"/>
        <item x="7729"/>
        <item x="1204"/>
        <item x="9733"/>
        <item x="7159"/>
        <item x="4106"/>
        <item x="430"/>
        <item x="5378"/>
        <item x="8774"/>
        <item x="1854"/>
        <item x="978"/>
        <item x="5517"/>
        <item x="573"/>
        <item x="4503"/>
        <item x="3289"/>
        <item x="6730"/>
        <item x="5262"/>
        <item x="7796"/>
        <item x="7947"/>
        <item x="5258"/>
        <item x="162"/>
        <item x="3944"/>
        <item x="4569"/>
        <item x="7304"/>
        <item x="794"/>
        <item x="3908"/>
        <item x="8265"/>
        <item x="1336"/>
        <item x="5454"/>
        <item x="2980"/>
        <item x="2435"/>
        <item x="481"/>
        <item x="4673"/>
        <item x="709"/>
        <item x="2972"/>
        <item x="1400"/>
        <item x="1016"/>
        <item x="8197"/>
        <item x="3050"/>
        <item x="476"/>
        <item x="3449"/>
        <item x="5887"/>
        <item x="7193"/>
        <item x="3213"/>
        <item x="6526"/>
        <item x="6705"/>
        <item x="9627"/>
        <item x="9849"/>
        <item x="5683"/>
        <item x="6178"/>
        <item x="7514"/>
        <item x="4966"/>
        <item x="4230"/>
        <item x="8511"/>
        <item x="6393"/>
        <item x="9831"/>
        <item x="5411"/>
        <item x="7078"/>
        <item x="7063"/>
        <item x="698"/>
        <item x="8116"/>
        <item x="3859"/>
        <item x="9184"/>
        <item x="2355"/>
        <item x="3654"/>
        <item x="7877"/>
        <item x="3668"/>
        <item x="3183"/>
        <item x="6471"/>
        <item x="1185"/>
        <item x="2133"/>
        <item x="4006"/>
        <item x="4152"/>
        <item x="9070"/>
        <item x="8632"/>
        <item x="6182"/>
        <item x="6390"/>
        <item x="8701"/>
        <item x="8815"/>
        <item x="7404"/>
        <item x="2287"/>
        <item x="2066"/>
        <item x="6484"/>
        <item x="7985"/>
        <item x="6357"/>
        <item x="3823"/>
        <item x="8521"/>
        <item x="4074"/>
        <item x="5756"/>
        <item x="1912"/>
        <item x="6760"/>
        <item x="4522"/>
        <item x="4825"/>
        <item x="4948"/>
        <item x="3423"/>
        <item x="7990"/>
        <item x="1706"/>
        <item x="7290"/>
        <item x="9691"/>
        <item x="2210"/>
        <item x="3865"/>
        <item x="7072"/>
        <item x="8659"/>
        <item x="9594"/>
        <item x="253"/>
        <item x="4338"/>
        <item x="8294"/>
        <item x="9424"/>
        <item x="9239"/>
        <item x="8231"/>
        <item x="4220"/>
        <item x="4656"/>
        <item x="5025"/>
        <item x="1919"/>
        <item x="5854"/>
        <item x="7625"/>
        <item x="7594"/>
        <item x="6496"/>
        <item x="250"/>
        <item x="6312"/>
        <item x="1720"/>
        <item x="7829"/>
        <item x="8141"/>
        <item x="8028"/>
        <item x="1712"/>
        <item x="3333"/>
        <item x="7761"/>
        <item x="2248"/>
        <item x="2769"/>
        <item x="6346"/>
        <item x="9990"/>
        <item x="586"/>
        <item x="7595"/>
        <item x="4420"/>
        <item x="5315"/>
        <item x="8317"/>
        <item x="1944"/>
        <item x="7287"/>
        <item x="876"/>
        <item x="7532"/>
        <item x="3656"/>
        <item x="4688"/>
        <item x="7570"/>
        <item x="672"/>
        <item x="3172"/>
        <item x="8200"/>
        <item x="8641"/>
        <item x="4734"/>
        <item x="8859"/>
        <item x="9148"/>
        <item x="6784"/>
        <item x="5509"/>
        <item x="170"/>
        <item x="278"/>
        <item x="7565"/>
        <item x="7023"/>
        <item x="8833"/>
        <item x="6126"/>
        <item x="9396"/>
        <item x="1654"/>
        <item x="5417"/>
        <item x="8866"/>
        <item x="2815"/>
        <item x="7164"/>
        <item x="4291"/>
        <item x="9722"/>
        <item x="2630"/>
        <item x="2307"/>
        <item x="462"/>
        <item x="1749"/>
        <item x="4157"/>
        <item x="2658"/>
        <item x="9092"/>
        <item x="2053"/>
        <item x="3390"/>
        <item x="3919"/>
        <item x="1189"/>
        <item x="911"/>
        <item x="8746"/>
        <item x="906"/>
        <item x="8083"/>
        <item x="3824"/>
        <item x="6430"/>
        <item x="8515"/>
        <item x="6392"/>
        <item x="2553"/>
        <item x="1148"/>
        <item x="1015"/>
        <item x="9523"/>
        <item x="711"/>
        <item x="8243"/>
        <item x="6687"/>
        <item x="835"/>
        <item x="9887"/>
        <item x="9316"/>
        <item x="9189"/>
        <item x="2265"/>
        <item x="445"/>
        <item x="1126"/>
        <item x="1501"/>
        <item x="2052"/>
        <item x="1504"/>
        <item x="6739"/>
        <item x="3524"/>
        <item x="6067"/>
        <item x="7597"/>
        <item x="6987"/>
        <item x="2583"/>
        <item x="7837"/>
        <item x="1713"/>
        <item x="9759"/>
        <item x="5669"/>
        <item x="5895"/>
        <item x="9016"/>
        <item x="8587"/>
        <item x="3181"/>
        <item x="3973"/>
        <item x="8933"/>
        <item x="7676"/>
        <item x="3626"/>
        <item x="596"/>
        <item x="8709"/>
        <item x="5843"/>
        <item x="9277"/>
        <item x="3613"/>
        <item x="9959"/>
        <item x="829"/>
        <item x="6049"/>
        <item x="8612"/>
        <item x="5676"/>
        <item x="8068"/>
        <item x="4754"/>
        <item x="6520"/>
        <item x="885"/>
        <item x="1361"/>
        <item x="2269"/>
        <item x="2680"/>
        <item x="9269"/>
        <item x="8653"/>
        <item x="2030"/>
        <item x="9532"/>
        <item x="3305"/>
        <item x="5661"/>
        <item x="143"/>
        <item x="3740"/>
        <item x="6646"/>
        <item x="7130"/>
        <item x="3224"/>
        <item x="5206"/>
        <item x="1287"/>
        <item x="570"/>
        <item x="3722"/>
        <item x="5393"/>
        <item x="5771"/>
        <item x="4474"/>
        <item x="1908"/>
        <item x="9926"/>
        <item x="1456"/>
        <item x="1128"/>
        <item x="4765"/>
        <item x="6297"/>
        <item x="7456"/>
        <item x="9847"/>
        <item x="648"/>
        <item x="3182"/>
        <item x="5740"/>
        <item x="8773"/>
        <item x="1464"/>
        <item x="6611"/>
        <item x="3612"/>
        <item x="6167"/>
        <item x="1468"/>
        <item x="499"/>
        <item x="3582"/>
        <item x="7493"/>
        <item x="995"/>
        <item x="4304"/>
        <item x="95"/>
        <item x="5720"/>
        <item x="8914"/>
        <item x="3389"/>
        <item x="9902"/>
        <item x="5868"/>
        <item x="8637"/>
        <item x="5364"/>
        <item x="5893"/>
        <item x="3123"/>
        <item x="393"/>
        <item x="4190"/>
        <item x="2083"/>
        <item x="4954"/>
        <item x="2225"/>
        <item x="6420"/>
        <item x="1465"/>
        <item x="9969"/>
        <item x="6552"/>
        <item x="9917"/>
        <item x="8450"/>
        <item x="3769"/>
        <item x="6878"/>
        <item x="7213"/>
        <item x="2192"/>
        <item x="6718"/>
        <item x="7865"/>
        <item x="7467"/>
        <item x="9518"/>
        <item x="6005"/>
        <item x="5000"/>
        <item x="9143"/>
        <item x="4639"/>
        <item x="5369"/>
        <item x="8186"/>
        <item x="6990"/>
        <item x="589"/>
        <item x="9919"/>
        <item x="4784"/>
        <item x="7626"/>
        <item x="4173"/>
        <item x="2446"/>
        <item x="3593"/>
        <item x="8426"/>
        <item x="2231"/>
        <item x="1097"/>
        <item x="6161"/>
        <item x="6936"/>
        <item x="7507"/>
        <item x="7914"/>
        <item x="1578"/>
        <item x="6729"/>
        <item x="212"/>
        <item x="8446"/>
        <item x="9125"/>
        <item x="8814"/>
        <item x="4654"/>
        <item x="8850"/>
        <item x="1752"/>
        <item x="1053"/>
        <item x="279"/>
        <item x="1290"/>
        <item x="8750"/>
        <item x="8545"/>
        <item x="8747"/>
        <item x="1508"/>
        <item x="9153"/>
        <item x="4809"/>
        <item x="3862"/>
        <item x="4072"/>
        <item x="987"/>
        <item x="745"/>
        <item x="6866"/>
        <item x="7551"/>
        <item x="6783"/>
        <item x="272"/>
        <item x="6411"/>
        <item x="2042"/>
        <item x="3262"/>
        <item x="4218"/>
        <item x="8058"/>
        <item x="2191"/>
        <item x="1427"/>
        <item x="5244"/>
        <item x="3270"/>
        <item x="5355"/>
        <item x="3480"/>
        <item x="8388"/>
        <item x="6782"/>
        <item x="7856"/>
        <item x="5811"/>
        <item x="2423"/>
        <item x="2329"/>
        <item x="7342"/>
        <item x="6146"/>
        <item x="1405"/>
        <item x="3689"/>
        <item x="1876"/>
        <item x="4033"/>
        <item x="7968"/>
        <item x="9637"/>
        <item x="6715"/>
        <item x="1918"/>
        <item x="117"/>
        <item x="3254"/>
        <item x="9841"/>
        <item x="7472"/>
        <item x="8710"/>
        <item x="4497"/>
        <item x="7424"/>
        <item x="6025"/>
        <item x="3454"/>
        <item x="9824"/>
        <item x="9110"/>
        <item x="9692"/>
        <item x="9384"/>
        <item x="9467"/>
        <item x="9937"/>
        <item x="9851"/>
        <item x="6982"/>
        <item x="5173"/>
        <item x="9234"/>
        <item x="4162"/>
        <item x="8212"/>
        <item x="3374"/>
        <item x="9067"/>
        <item x="5838"/>
        <item x="9207"/>
        <item x="4353"/>
        <item x="1951"/>
        <item x="3715"/>
        <item x="7231"/>
        <item x="7310"/>
        <item x="8695"/>
        <item x="6309"/>
        <item x="6808"/>
        <item x="3051"/>
        <item x="3284"/>
        <item x="98"/>
        <item x="1997"/>
        <item x="5257"/>
        <item x="8967"/>
        <item x="3453"/>
        <item x="7663"/>
        <item x="6775"/>
        <item x="8118"/>
        <item x="3666"/>
        <item x="1588"/>
        <item x="654"/>
        <item x="968"/>
        <item x="7318"/>
        <item x="2337"/>
        <item x="8860"/>
        <item x="841"/>
        <item x="6365"/>
        <item x="6524"/>
        <item x="9231"/>
        <item x="7125"/>
        <item x="6316"/>
        <item x="2589"/>
        <item x="4119"/>
        <item x="4980"/>
        <item x="7688"/>
        <item x="982"/>
        <item x="1082"/>
        <item x="5671"/>
        <item x="9879"/>
        <item x="6437"/>
        <item x="9493"/>
        <item x="2829"/>
        <item x="7227"/>
        <item x="4397"/>
        <item x="921"/>
        <item x="1352"/>
        <item x="8311"/>
        <item x="5095"/>
        <item x="7292"/>
        <item x="4568"/>
        <item x="4370"/>
        <item x="674"/>
        <item x="7229"/>
        <item x="1639"/>
        <item x="5974"/>
        <item x="4909"/>
        <item x="6399"/>
        <item x="5777"/>
        <item x="2004"/>
        <item x="1"/>
        <item x="9552"/>
        <item x="9562"/>
        <item x="2500"/>
        <item x="7541"/>
        <item x="5780"/>
        <item x="1213"/>
        <item x="2084"/>
        <item x="8005"/>
        <item x="3746"/>
        <item x="386"/>
        <item x="7115"/>
        <item x="3946"/>
        <item x="9179"/>
        <item x="3968"/>
        <item x="8853"/>
        <item x="1543"/>
        <item x="1990"/>
        <item x="9538"/>
        <item x="3568"/>
        <item x="5638"/>
        <item x="7300"/>
        <item x="4219"/>
        <item x="714"/>
        <item x="5682"/>
        <item x="5674"/>
        <item x="837"/>
        <item x="1936"/>
        <item x="9465"/>
        <item x="7349"/>
        <item x="5467"/>
        <item x="6204"/>
        <item x="2622"/>
        <item x="2644"/>
        <item x="5101"/>
        <item x="5470"/>
        <item x="7863"/>
        <item x="234"/>
        <item x="3041"/>
        <item x="7644"/>
        <item x="5499"/>
        <item x="136"/>
        <item x="75"/>
        <item x="2623"/>
        <item x="5832"/>
        <item x="5420"/>
        <item x="796"/>
        <item x="9010"/>
        <item x="3397"/>
        <item x="4053"/>
        <item x="9984"/>
        <item x="6540"/>
        <item x="1930"/>
        <item x="1555"/>
        <item x="5597"/>
        <item x="6605"/>
        <item x="2760"/>
        <item x="4255"/>
        <item x="9211"/>
        <item x="8477"/>
        <item x="8394"/>
        <item x="3376"/>
        <item x="1933"/>
        <item x="3198"/>
        <item x="3024"/>
        <item x="8823"/>
        <item x="9399"/>
        <item x="4711"/>
        <item x="5921"/>
        <item x="9900"/>
        <item x="5236"/>
        <item x="241"/>
        <item x="5403"/>
        <item x="2419"/>
        <item x="3334"/>
        <item x="7202"/>
        <item x="1700"/>
        <item x="9362"/>
        <item x="1653"/>
        <item x="7576"/>
        <item x="5307"/>
        <item x="6153"/>
        <item x="9634"/>
        <item x="2592"/>
        <item x="7418"/>
        <item x="5937"/>
        <item x="6093"/>
        <item x="3596"/>
        <item x="9419"/>
        <item x="5053"/>
        <item x="2178"/>
        <item x="9263"/>
        <item x="9198"/>
        <item x="8223"/>
        <item x="5468"/>
        <item x="8591"/>
        <item x="4198"/>
        <item x="1736"/>
        <item x="3200"/>
        <item x="8965"/>
        <item x="797"/>
        <item x="3983"/>
        <item x="6962"/>
        <item x="498"/>
        <item x="5465"/>
        <item x="3311"/>
        <item x="5908"/>
        <item x="6469"/>
        <item x="6246"/>
        <item x="6712"/>
        <item x="8442"/>
        <item x="8400"/>
        <item x="4441"/>
        <item x="8166"/>
        <item x="5744"/>
        <item x="2712"/>
        <item x="3977"/>
        <item x="6499"/>
        <item x="2028"/>
        <item x="2930"/>
        <item x="1365"/>
        <item x="5287"/>
        <item x="8044"/>
        <item x="3826"/>
        <item x="396"/>
        <item x="8911"/>
        <item x="8053"/>
        <item x="1205"/>
        <item x="3178"/>
        <item x="7137"/>
        <item x="7596"/>
        <item x="6541"/>
        <item x="2282"/>
        <item x="3488"/>
        <item x="5521"/>
        <item x="7219"/>
        <item x="3813"/>
        <item x="9147"/>
        <item x="597"/>
        <item x="4684"/>
        <item x="3292"/>
        <item x="704"/>
        <item x="5290"/>
        <item x="7722"/>
        <item x="3754"/>
        <item x="6119"/>
        <item x="2081"/>
        <item x="6582"/>
        <item x="6939"/>
        <item x="4178"/>
        <item x="5755"/>
        <item x="8444"/>
        <item x="2969"/>
        <item x="8761"/>
        <item x="4565"/>
        <item x="4159"/>
        <item x="1080"/>
        <item x="1202"/>
        <item x="7820"/>
        <item x="1583"/>
        <item x="4381"/>
        <item x="9775"/>
        <item x="6854"/>
        <item x="8807"/>
        <item x="4950"/>
        <item x="3221"/>
        <item x="6539"/>
        <item x="4983"/>
        <item x="638"/>
        <item x="3602"/>
        <item x="5897"/>
        <item x="4018"/>
        <item x="4763"/>
        <item x="3364"/>
        <item x="8023"/>
        <item x="4030"/>
        <item x="7088"/>
        <item x="4477"/>
        <item x="9378"/>
        <item x="3819"/>
        <item x="8584"/>
        <item x="8673"/>
        <item x="1511"/>
        <item x="8752"/>
        <item x="1041"/>
        <item x="6697"/>
        <item x="1266"/>
        <item x="4780"/>
        <item x="3058"/>
        <item x="8524"/>
        <item x="3308"/>
        <item x="7635"/>
        <item x="6258"/>
        <item x="3677"/>
        <item x="7369"/>
        <item x="3253"/>
        <item x="642"/>
        <item x="4193"/>
        <item x="2853"/>
        <item x="2703"/>
        <item x="7811"/>
        <item x="4120"/>
        <item x="1487"/>
        <item x="3710"/>
        <item x="9617"/>
        <item x="5023"/>
        <item x="6495"/>
        <item x="4610"/>
        <item x="3307"/>
        <item x="2531"/>
        <item x="1957"/>
        <item x="2580"/>
        <item x="5075"/>
        <item x="7027"/>
        <item x="4738"/>
        <item x="1232"/>
        <item x="7189"/>
        <item x="7767"/>
        <item x="2706"/>
        <item x="3434"/>
        <item x="7997"/>
        <item x="5950"/>
        <item x="1544"/>
        <item x="3860"/>
        <item x="3119"/>
        <item x="4407"/>
        <item x="2639"/>
        <item x="8484"/>
        <item x="9618"/>
        <item x="2801"/>
        <item x="4873"/>
        <item x="2859"/>
        <item x="9152"/>
        <item x="5400"/>
        <item x="7858"/>
        <item x="7692"/>
        <item x="1783"/>
        <item x="8344"/>
        <item x="845"/>
        <item x="5703"/>
        <item x="6516"/>
        <item x="3539"/>
        <item x="8799"/>
        <item x="8040"/>
        <item x="6532"/>
        <item x="7135"/>
        <item x="1225"/>
        <item x="5867"/>
        <item x="6678"/>
        <item x="8456"/>
        <item x="4483"/>
        <item x="4122"/>
        <item x="8391"/>
        <item x="8207"/>
        <item x="5699"/>
        <item x="385"/>
        <item x="6624"/>
        <item x="1993"/>
        <item x="1351"/>
        <item x="9033"/>
        <item x="9026"/>
        <item x="8989"/>
        <item x="3280"/>
        <item x="8163"/>
        <item x="6593"/>
        <item x="9951"/>
        <item x="2374"/>
        <item x="493"/>
        <item x="4544"/>
        <item x="4758"/>
        <item x="8459"/>
        <item x="9315"/>
        <item x="691"/>
        <item x="1112"/>
        <item x="4822"/>
        <item x="9248"/>
        <item x="2434"/>
        <item x="289"/>
        <item x="9903"/>
        <item x="3784"/>
        <item x="1146"/>
        <item x="9920"/>
        <item x="8308"/>
        <item x="9644"/>
        <item x="6542"/>
        <item x="7702"/>
        <item x="1759"/>
        <item x="3552"/>
        <item x="1252"/>
        <item x="9418"/>
        <item x="7499"/>
        <item x="436"/>
        <item x="2478"/>
        <item x="3945"/>
        <item x="6727"/>
        <item x="6789"/>
        <item x="8543"/>
        <item x="6345"/>
        <item x="4644"/>
        <item x="1867"/>
        <item x="7303"/>
        <item x="3887"/>
        <item x="681"/>
        <item x="5124"/>
        <item x="6781"/>
        <item x="3937"/>
        <item x="5438"/>
        <item x="4408"/>
        <item x="7853"/>
        <item x="1324"/>
        <item x="9411"/>
        <item x="1559"/>
        <item x="7071"/>
        <item x="6856"/>
        <item x="9611"/>
        <item x="1999"/>
        <item x="1871"/>
        <item x="3911"/>
        <item x="5633"/>
        <item x="7402"/>
        <item x="6141"/>
        <item x="8682"/>
        <item x="3064"/>
        <item x="8756"/>
        <item x="35"/>
        <item x="24"/>
        <item x="2546"/>
        <item x="3772"/>
        <item x="8776"/>
        <item x="1750"/>
        <item x="201"/>
        <item x="1806"/>
        <item x="5725"/>
        <item x="7740"/>
        <item x="3777"/>
        <item x="1364"/>
        <item x="6635"/>
        <item x="9280"/>
        <item x="7110"/>
        <item x="1562"/>
        <item x="3933"/>
        <item x="2163"/>
        <item x="7845"/>
        <item x="3621"/>
        <item x="6198"/>
        <item x="8788"/>
        <item x="3965"/>
        <item x="5270"/>
        <item x="2771"/>
        <item x="6691"/>
        <item x="5829"/>
        <item x="52"/>
        <item x="5115"/>
        <item x="2021"/>
        <item x="9530"/>
        <item x="3545"/>
        <item x="9599"/>
        <item x="3691"/>
        <item x="7122"/>
        <item x="4258"/>
        <item x="9683"/>
        <item x="4425"/>
        <item x="9244"/>
        <item x="2960"/>
        <item x="8579"/>
        <item x="9433"/>
        <item x="8432"/>
        <item x="3873"/>
        <item x="2303"/>
        <item x="4731"/>
        <item x="2321"/>
        <item x="2780"/>
        <item x="7988"/>
        <item x="4469"/>
        <item x="9705"/>
        <item x="235"/>
        <item x="923"/>
        <item x="2654"/>
        <item x="5931"/>
        <item x="4216"/>
        <item x="1995"/>
        <item x="4330"/>
        <item x="6787"/>
        <item x="148"/>
        <item x="2565"/>
        <item x="9265"/>
        <item x="8349"/>
        <item x="4194"/>
        <item x="8403"/>
        <item x="7883"/>
        <item x="3957"/>
        <item x="131"/>
        <item x="3021"/>
        <item x="7426"/>
        <item x="5644"/>
        <item x="8733"/>
        <item x="6537"/>
        <item x="3728"/>
        <item x="1448"/>
        <item x="7503"/>
        <item x="5209"/>
        <item x="1372"/>
        <item x="6925"/>
        <item x="9746"/>
        <item x="6800"/>
        <item x="9329"/>
        <item x="3371"/>
        <item x="6132"/>
        <item x="316"/>
        <item x="5935"/>
        <item x="6217"/>
        <item x="4937"/>
        <item x="7709"/>
        <item x="2640"/>
        <item x="8486"/>
        <item x="5342"/>
        <item x="9176"/>
        <item x="1385"/>
        <item x="6269"/>
        <item x="4204"/>
        <item x="4863"/>
        <item x="6771"/>
        <item x="3012"/>
        <item x="8134"/>
        <item x="7181"/>
        <item x="8247"/>
        <item x="3151"/>
        <item x="1687"/>
        <item x="2154"/>
        <item x="2472"/>
        <item x="7476"/>
        <item x="182"/>
        <item x="5341"/>
        <item x="8884"/>
        <item x="8667"/>
        <item x="256"/>
        <item x="7964"/>
        <item x="178"/>
        <item x="9724"/>
        <item x="6266"/>
        <item x="364"/>
        <item x="5963"/>
        <item x="348"/>
        <item x="1694"/>
        <item x="9859"/>
        <item x="5560"/>
        <item x="4681"/>
        <item x="2885"/>
        <item x="3445"/>
        <item x="5748"/>
        <item x="1791"/>
        <item x="401"/>
        <item x="6218"/>
        <item x="245"/>
        <item x="862"/>
        <item x="213"/>
        <item x="8030"/>
        <item x="1823"/>
        <item x="8931"/>
        <item x="287"/>
        <item x="4069"/>
        <item x="5323"/>
        <item x="6927"/>
        <item x="1991"/>
        <item x="3457"/>
        <item x="5049"/>
        <item x="2461"/>
        <item x="5157"/>
        <item x="6122"/>
        <item x="2075"/>
        <item x="8520"/>
        <item x="9137"/>
        <item x="5924"/>
        <item x="6642"/>
        <item x="4265"/>
        <item x="7319"/>
        <item x="6104"/>
        <item x="5450"/>
        <item x="3228"/>
        <item x="2168"/>
        <item x="105"/>
        <item x="2457"/>
        <item x="2997"/>
        <item x="9720"/>
        <item x="3104"/>
        <item x="4444"/>
        <item x="2302"/>
        <item x="2827"/>
        <item x="2632"/>
        <item x="6944"/>
        <item x="7869"/>
        <item x="3566"/>
        <item x="4231"/>
        <item x="8352"/>
        <item x="6699"/>
        <item x="9118"/>
        <item x="9369"/>
        <item x="2095"/>
        <item x="4347"/>
        <item x="2660"/>
        <item x="8447"/>
        <item x="6567"/>
        <item x="4697"/>
        <item x="7949"/>
        <item x="1319"/>
        <item x="5240"/>
        <item x="5259"/>
        <item x="3450"/>
        <item x="8275"/>
        <item x="3306"/>
        <item x="6980"/>
        <item x="9103"/>
        <item x="1055"/>
        <item x="7283"/>
        <item x="5828"/>
        <item x="9773"/>
        <item x="4324"/>
        <item x="2728"/>
        <item x="1770"/>
        <item x="8321"/>
        <item x="4727"/>
        <item x="4328"/>
        <item x="2865"/>
        <item x="4876"/>
        <item x="5743"/>
        <item x="7569"/>
        <item x="6056"/>
        <item x="1853"/>
        <item x="8257"/>
        <item x="9912"/>
        <item x="7677"/>
        <item x="3068"/>
        <item x="50"/>
        <item x="7427"/>
        <item x="1180"/>
        <item x="6027"/>
        <item x="4341"/>
        <item x="5344"/>
        <item x="1929"/>
        <item x="9223"/>
        <item x="9633"/>
        <item x="5526"/>
        <item x="2598"/>
        <item x="2181"/>
        <item x="1206"/>
        <item x="1231"/>
        <item x="9461"/>
        <item x="4305"/>
        <item x="766"/>
        <item x="3748"/>
        <item x="4641"/>
        <item x="8558"/>
        <item x="7186"/>
        <item x="2826"/>
        <item x="3609"/>
        <item x="9209"/>
        <item x="4517"/>
        <item x="9430"/>
        <item x="1026"/>
        <item x="1676"/>
        <item x="3406"/>
        <item x="1519"/>
        <item x="8133"/>
        <item x="5909"/>
        <item x="945"/>
        <item x="4062"/>
        <item x="8232"/>
        <item x="4289"/>
        <item x="4515"/>
        <item x="7038"/>
        <item x="7323"/>
        <item x="2232"/>
        <item x="4760"/>
        <item x="623"/>
        <item x="3555"/>
        <item x="4767"/>
        <item x="297"/>
        <item x="7924"/>
        <item x="6101"/>
        <item x="4375"/>
        <item x="2011"/>
        <item x="742"/>
        <item x="5792"/>
        <item x="1201"/>
        <item x="9204"/>
        <item x="7987"/>
        <item x="80"/>
        <item x="7055"/>
        <item x="7288"/>
        <item x="8345"/>
        <item x="994"/>
        <item x="72"/>
        <item x="4830"/>
        <item x="2655"/>
        <item x="1154"/>
        <item x="2754"/>
        <item x="3836"/>
        <item x="5732"/>
        <item x="6188"/>
        <item x="7546"/>
        <item x="8418"/>
        <item x="4480"/>
        <item x="7741"/>
        <item x="6992"/>
        <item x="5486"/>
        <item x="7325"/>
        <item x="3591"/>
        <item x="1982"/>
        <item x="1503"/>
        <item x="5348"/>
        <item x="5132"/>
        <item x="9607"/>
        <item x="8629"/>
        <item x="2764"/>
        <item x="7899"/>
        <item x="5310"/>
        <item x="1027"/>
        <item x="3921"/>
        <item x="7345"/>
        <item x="4043"/>
        <item x="1705"/>
        <item x="1895"/>
        <item x="3216"/>
        <item x="8392"/>
        <item x="2027"/>
        <item x="3872"/>
        <item x="7100"/>
        <item x="6109"/>
        <item x="8939"/>
        <item x="730"/>
        <item x="1565"/>
        <item x="4892"/>
        <item x="2263"/>
        <item x="6885"/>
        <item x="1877"/>
        <item x="5322"/>
        <item x="4118"/>
        <item x="1773"/>
        <item x="8165"/>
        <item x="5729"/>
        <item x="7832"/>
        <item x="3916"/>
        <item x="354"/>
        <item x="4374"/>
        <item x="8879"/>
        <item x="4005"/>
        <item x="7996"/>
        <item x="9165"/>
        <item x="1529"/>
        <item x="4848"/>
        <item x="4593"/>
        <item x="8881"/>
        <item x="6785"/>
        <item x="6325"/>
        <item x="3451"/>
        <item x="1269"/>
        <item x="1321"/>
        <item x="6486"/>
        <item x="4583"/>
        <item x="8796"/>
        <item x="604"/>
        <item x="7120"/>
        <item x="2499"/>
        <item x="7146"/>
        <item x="1111"/>
        <item x="7195"/>
        <item x="5008"/>
        <item x="6426"/>
        <item x="747"/>
        <item x="4339"/>
        <item x="6821"/>
        <item x="6452"/>
        <item x="5368"/>
        <item x="1221"/>
        <item x="9802"/>
        <item x="3226"/>
        <item x="2166"/>
        <item x="5320"/>
        <item x="7621"/>
        <item x="661"/>
        <item x="2370"/>
        <item x="168"/>
        <item x="0"/>
        <item x="8694"/>
        <item x="2590"/>
        <item x="690"/>
        <item x="4581"/>
        <item x="830"/>
        <item x="4087"/>
        <item x="6696"/>
        <item x="969"/>
        <item x="971"/>
        <item x="307"/>
        <item x="5376"/>
        <item x="4930"/>
        <item x="9907"/>
        <item x="9011"/>
        <item x="3144"/>
        <item x="7428"/>
        <item x="5534"/>
        <item x="9801"/>
        <item x="1017"/>
        <item x="8502"/>
        <item x="8901"/>
        <item x="4080"/>
        <item x="8408"/>
        <item x="6893"/>
        <item x="7724"/>
        <item x="2487"/>
        <item x="6497"/>
        <item x="9004"/>
        <item x="6447"/>
        <item x="6657"/>
        <item x="9750"/>
        <item x="4223"/>
        <item x="460"/>
        <item x="8905"/>
        <item x="8795"/>
        <item x="1401"/>
        <item x="775"/>
        <item x="7950"/>
        <item x="647"/>
        <item x="1852"/>
        <item x="5149"/>
        <item x="2127"/>
        <item x="3517"/>
        <item x="6763"/>
        <item x="6668"/>
        <item x="4176"/>
        <item x="1447"/>
        <item x="55"/>
        <item x="8218"/>
        <item x="9729"/>
        <item x="3569"/>
        <item x="1564"/>
        <item x="5810"/>
        <item x="2025"/>
        <item x="3737"/>
        <item x="6490"/>
        <item x="6376"/>
        <item x="3900"/>
        <item x="3854"/>
        <item x="6810"/>
        <item x="8703"/>
        <item x="8825"/>
        <item x="9290"/>
        <item x="2813"/>
        <item x="9339"/>
        <item x="4287"/>
        <item x="4944"/>
        <item x="413"/>
        <item x="8522"/>
        <item x="9226"/>
        <item x="2746"/>
        <item x="1278"/>
        <item x="5539"/>
        <item x="3420"/>
        <item x="2689"/>
        <item x="9935"/>
        <item x="1650"/>
        <item x="1332"/>
        <item x="8728"/>
        <item x="2209"/>
        <item x="902"/>
        <item x="9389"/>
        <item x="359"/>
        <item x="6271"/>
        <item x="357"/>
        <item x="1458"/>
        <item x="3120"/>
        <item x="6070"/>
        <item x="8063"/>
        <item x="9120"/>
        <item x="7294"/>
        <item x="3352"/>
        <item x="843"/>
        <item x="2310"/>
        <item x="613"/>
        <item x="1330"/>
        <item x="4891"/>
        <item x="1215"/>
        <item x="2897"/>
        <item x="720"/>
        <item x="7478"/>
        <item x="3696"/>
        <item x="2610"/>
        <item x="6899"/>
        <item x="4969"/>
        <item x="874"/>
        <item x="6498"/>
        <item x="5039"/>
        <item x="5702"/>
        <item x="7075"/>
        <item x="1820"/>
        <item x="9420"/>
        <item x="7563"/>
        <item x="4715"/>
        <item x="5556"/>
        <item x="3107"/>
        <item x="358"/>
        <item x="626"/>
        <item x="4246"/>
        <item x="1522"/>
        <item x="165"/>
        <item x="8473"/>
        <item x="8847"/>
        <item x="7435"/>
        <item x="6370"/>
        <item x="2286"/>
        <item x="5798"/>
        <item x="2393"/>
        <item x="9392"/>
        <item x="6932"/>
        <item x="598"/>
        <item x="2550"/>
        <item x="3528"/>
        <item x="1331"/>
        <item x="6150"/>
        <item x="7804"/>
        <item x="8513"/>
        <item x="1859"/>
        <item x="6296"/>
        <item x="5255"/>
        <item x="6811"/>
        <item x="9363"/>
        <item x="9704"/>
        <item x="576"/>
        <item x="2146"/>
        <item x="8504"/>
        <item x="1020"/>
        <item x="6013"/>
        <item x="8196"/>
        <item x="6566"/>
        <item x="5602"/>
        <item x="2035"/>
        <item x="1874"/>
        <item x="8958"/>
        <item x="937"/>
        <item x="530"/>
        <item x="6121"/>
        <item x="2347"/>
        <item x="5011"/>
        <item x="9497"/>
        <item x="4273"/>
        <item x="8469"/>
        <item x="8281"/>
        <item x="44"/>
        <item x="564"/>
        <item x="4751"/>
        <item x="3056"/>
        <item x="3558"/>
        <item x="1010"/>
        <item x="261"/>
        <item x="3111"/>
        <item x="2047"/>
        <item x="7183"/>
        <item x="1792"/>
        <item x="5603"/>
        <item x="9653"/>
        <item x="3796"/>
        <item x="1166"/>
        <item x="4551"/>
        <item x="4501"/>
        <item x="1368"/>
        <item x="609"/>
        <item x="7938"/>
        <item x="3984"/>
        <item x="2578"/>
        <item x="3076"/>
        <item x="9288"/>
        <item x="5512"/>
        <item x="8902"/>
        <item x="3554"/>
        <item x="1070"/>
        <item x="8573"/>
        <item x="5953"/>
        <item x="4901"/>
        <item x="8034"/>
        <item x="2417"/>
        <item x="7273"/>
        <item x="2270"/>
        <item x="2403"/>
        <item x="4849"/>
        <item x="7228"/>
        <item x="7974"/>
        <item x="7210"/>
        <item x="8049"/>
        <item x="7161"/>
        <item x="3245"/>
        <item x="5363"/>
        <item x="8963"/>
        <item x="6815"/>
        <item x="2613"/>
        <item x="3266"/>
        <item x="5960"/>
        <item x="7500"/>
        <item x="942"/>
        <item x="8883"/>
        <item x="9012"/>
        <item x="9455"/>
        <item x="5410"/>
        <item x="3411"/>
        <item x="4535"/>
        <item x="7328"/>
        <item x="6900"/>
        <item x="1085"/>
        <item x="7440"/>
        <item x="5212"/>
        <item x="1437"/>
        <item x="3246"/>
        <item x="7306"/>
        <item x="9091"/>
        <item x="996"/>
        <item x="3309"/>
        <item x="9931"/>
        <item x="5480"/>
        <item x="7261"/>
        <item x="2173"/>
        <item x="142"/>
        <item x="4874"/>
        <item x="8285"/>
        <item x="3638"/>
        <item x="2841"/>
        <item x="9114"/>
        <item x="7797"/>
        <item x="1307"/>
        <item x="8135"/>
        <item x="4378"/>
        <item x="7793"/>
        <item x="2216"/>
        <item x="9366"/>
        <item x="7815"/>
        <item x="147"/>
        <item x="8863"/>
        <item x="875"/>
        <item x="5863"/>
        <item x="9884"/>
        <item x="8387"/>
        <item x="5449"/>
        <item x="4694"/>
        <item x="1444"/>
        <item x="3282"/>
        <item x="2575"/>
        <item x="2642"/>
        <item x="2888"/>
        <item x="5405"/>
        <item x="6670"/>
        <item x="7340"/>
        <item x="7605"/>
        <item x="2791"/>
        <item x="8837"/>
        <item x="5309"/>
        <item x="9742"/>
        <item x="8295"/>
        <item x="6761"/>
        <item x="5427"/>
        <item x="5326"/>
        <item x="7209"/>
        <item x="5458"/>
        <item x="2497"/>
        <item x="7855"/>
        <item x="16"/>
        <item x="1177"/>
        <item x="2828"/>
        <item x="4659"/>
        <item x="1534"/>
        <item x="3367"/>
        <item x="6959"/>
        <item x="9131"/>
        <item x="7459"/>
        <item x="4442"/>
        <item x="520"/>
        <item x="4922"/>
        <item x="1505"/>
        <item x="8283"/>
        <item x="4267"/>
        <item x="5335"/>
        <item x="8279"/>
        <item x="4952"/>
        <item x="1525"/>
        <item x="12"/>
        <item x="2719"/>
        <item x="9672"/>
        <item x="1747"/>
        <item x="3014"/>
        <item x="205"/>
        <item x="2736"/>
        <item x="7429"/>
        <item x="5211"/>
        <item x="7394"/>
        <item x="6798"/>
        <item x="849"/>
        <item x="5878"/>
        <item x="4676"/>
        <item x="2051"/>
        <item x="2026"/>
        <item x="4854"/>
        <item x="3671"/>
        <item x="9728"/>
        <item x="6694"/>
        <item x="4464"/>
        <item x="5752"/>
        <item x="8075"/>
        <item x="8240"/>
        <item x="210"/>
        <item x="4695"/>
        <item x="3795"/>
        <item x="5943"/>
        <item x="1921"/>
        <item x="6052"/>
        <item x="6528"/>
        <item x="1061"/>
        <item x="3404"/>
        <item x="1275"/>
        <item x="6082"/>
        <item x="4247"/>
        <item x="19"/>
        <item x="342"/>
        <item x="3458"/>
        <item x="7501"/>
        <item x="5662"/>
        <item x="8781"/>
        <item x="8076"/>
        <item x="9320"/>
        <item x="7419"/>
        <item x="3046"/>
        <item x="4766"/>
        <item x="2704"/>
        <item x="9372"/>
        <item x="7480"/>
        <item x="5031"/>
        <item x="8176"/>
        <item x="8899"/>
        <item x="944"/>
        <item x="2236"/>
        <item x="4430"/>
        <item x="9557"/>
        <item x="9579"/>
        <item x="2733"/>
        <item x="7013"/>
        <item x="1939"/>
        <item x="818"/>
        <item x="4476"/>
        <item x="8538"/>
        <item x="5170"/>
        <item x="1462"/>
        <item x="5835"/>
        <item x="300"/>
        <item x="375"/>
        <item x="5842"/>
        <item x="9688"/>
        <item x="5205"/>
        <item x="5892"/>
        <item x="2299"/>
        <item x="1084"/>
        <item x="2755"/>
        <item x="4612"/>
        <item x="4493"/>
        <item x="1049"/>
        <item x="7876"/>
        <item x="1626"/>
        <item x="9383"/>
        <item x="2283"/>
        <item x="7998"/>
        <item x="5489"/>
        <item x="4777"/>
        <item x="5949"/>
        <item x="3145"/>
        <item x="6602"/>
        <item x="9323"/>
        <item x="6803"/>
        <item x="7687"/>
        <item x="479"/>
        <item x="7457"/>
        <item x="5266"/>
        <item x="6674"/>
        <item x="5434"/>
        <item x="5973"/>
        <item x="4881"/>
        <item x="5281"/>
        <item x="2107"/>
        <item x="7338"/>
        <item x="2290"/>
        <item x="3433"/>
        <item x="574"/>
        <item x="6754"/>
        <item x="3805"/>
        <item x="9271"/>
        <item x="4403"/>
        <item x="5314"/>
        <item x="2108"/>
        <item x="9081"/>
        <item x="6791"/>
        <item x="4093"/>
        <item x="3747"/>
        <item x="1011"/>
        <item x="3116"/>
        <item x="8393"/>
        <item x="702"/>
        <item x="2667"/>
        <item x="5542"/>
        <item x="2032"/>
        <item x="7612"/>
        <item x="8767"/>
        <item x="970"/>
        <item x="3653"/>
        <item x="1730"/>
        <item x="5076"/>
        <item x="9022"/>
        <item x="4897"/>
        <item x="4504"/>
        <item x="53"/>
        <item x="4012"/>
        <item x="7336"/>
        <item x="264"/>
        <item x="9569"/>
        <item x="2412"/>
        <item x="9883"/>
        <item x="9670"/>
        <item x="8145"/>
        <item x="8777"/>
        <item x="3399"/>
        <item x="5387"/>
        <item x="4546"/>
        <item x="2840"/>
        <item x="2085"/>
        <item x="9715"/>
        <item x="7657"/>
        <item x="3209"/>
        <item x="2144"/>
        <item x="557"/>
        <item x="2364"/>
        <item x="4179"/>
        <item x="631"/>
        <item x="5080"/>
        <item x="4842"/>
        <item x="6377"/>
        <item x="5021"/>
        <item x="5694"/>
        <item x="556"/>
        <item x="6903"/>
        <item x="6711"/>
        <item x="3139"/>
        <item x="8635"/>
        <item x="2046"/>
        <item x="6008"/>
        <item x="33"/>
        <item x="1119"/>
        <item x="3620"/>
        <item x="9980"/>
        <item x="8955"/>
        <item x="8787"/>
        <item x="3431"/>
        <item x="9230"/>
        <item x="6572"/>
        <item x="6449"/>
        <item x="3042"/>
        <item x="3972"/>
        <item x="8189"/>
        <item x="7482"/>
        <item x="2388"/>
        <item x="9219"/>
        <item x="6124"/>
        <item x="6965"/>
        <item x="1785"/>
        <item x="9310"/>
        <item x="2775"/>
        <item x="1064"/>
        <item x="9958"/>
        <item x="6305"/>
        <item x="4584"/>
        <item x="283"/>
        <item x="7206"/>
        <item x="6929"/>
        <item x="6877"/>
        <item x="6279"/>
        <item x="5831"/>
        <item x="7187"/>
        <item x="9225"/>
        <item x="4953"/>
        <item x="2982"/>
        <item x="8404"/>
        <item x="5801"/>
        <item x="2894"/>
        <item x="6843"/>
        <item x="5762"/>
        <item x="2161"/>
        <item x="8868"/>
        <item x="8406"/>
        <item x="1118"/>
        <item x="9862"/>
        <item x="2033"/>
        <item x="878"/>
        <item x="5153"/>
        <item x="1728"/>
        <item x="4201"/>
        <item x="3567"/>
        <item x="3909"/>
        <item x="9515"/>
        <item x="847"/>
        <item x="3025"/>
        <item x="2664"/>
        <item x="9466"/>
        <item x="3664"/>
        <item x="2224"/>
        <item x="4794"/>
        <item x="7397"/>
        <item x="7502"/>
        <item x="9435"/>
        <item x="7204"/>
        <item x="9048"/>
        <item x="318"/>
        <item x="9141"/>
        <item x="620"/>
        <item x="6505"/>
        <item x="1994"/>
        <item x="172"/>
        <item x="5200"/>
        <item x="3634"/>
        <item x="3239"/>
        <item x="751"/>
        <item x="5531"/>
        <item x="5619"/>
        <item x="5224"/>
        <item x="5186"/>
        <item x="5381"/>
        <item x="3045"/>
        <item x="1305"/>
        <item x="3244"/>
        <item x="3844"/>
        <item x="4571"/>
        <item x="5790"/>
        <item x="8158"/>
        <item x="9491"/>
        <item x="3920"/>
        <item x="6179"/>
        <item x="5333"/>
        <item x="8047"/>
        <item x="306"/>
        <item x="2090"/>
        <item x="7362"/>
        <item x="8730"/>
        <item x="8286"/>
        <item x="2716"/>
        <item x="4007"/>
        <item x="97"/>
        <item x="6251"/>
        <item x="6343"/>
        <item x="431"/>
        <item x="2595"/>
        <item x="7285"/>
        <item x="9462"/>
        <item x="6817"/>
        <item x="4263"/>
        <item x="1665"/>
        <item x="8680"/>
        <item x="3384"/>
        <item x="5472"/>
        <item x="7682"/>
        <item x="8966"/>
        <item x="2773"/>
        <item x="8590"/>
        <item x="7383"/>
        <item x="4427"/>
        <item x="2169"/>
        <item x="8711"/>
        <item x="3047"/>
        <item x="3807"/>
        <item x="4543"/>
        <item x="7188"/>
        <item x="6137"/>
        <item x="4277"/>
        <item x="8413"/>
        <item x="1226"/>
        <item x="9"/>
        <item x="8691"/>
        <item x="6210"/>
        <item x="5636"/>
        <item x="9605"/>
        <item x="3370"/>
        <item x="5311"/>
        <item x="4185"/>
        <item x="559"/>
        <item x="4046"/>
        <item x="9297"/>
        <item x="8942"/>
        <item x="280"/>
        <item x="6058"/>
        <item x="128"/>
        <item x="5691"/>
        <item x="7606"/>
        <item x="7414"/>
        <item x="7208"/>
        <item x="4709"/>
        <item x="8259"/>
        <item x="6205"/>
        <item x="4181"/>
        <item x="8778"/>
        <item x="5759"/>
        <item x="5565"/>
        <item x="5841"/>
        <item x="8684"/>
        <item x="9737"/>
        <item x="615"/>
        <item x="8831"/>
        <item x="4470"/>
        <item x="5294"/>
        <item x="367"/>
        <item x="2946"/>
        <item x="4601"/>
        <item x="1669"/>
        <item x="5289"/>
        <item x="1346"/>
        <item x="842"/>
        <item x="8009"/>
        <item x="249"/>
        <item x="5665"/>
        <item x="6044"/>
        <item x="83"/>
        <item x="774"/>
        <item x="295"/>
        <item x="7302"/>
        <item x="429"/>
        <item x="9988"/>
        <item x="3655"/>
        <item x="317"/>
        <item x="2357"/>
        <item x="1489"/>
        <item x="332"/>
        <item x="8627"/>
        <item x="3581"/>
        <item x="9155"/>
        <item x="9924"/>
        <item x="777"/>
        <item x="336"/>
        <item x="6086"/>
        <item x="8248"/>
        <item x="852"/>
        <item x="2158"/>
        <item x="9332"/>
        <item x="4405"/>
        <item x="3197"/>
        <item x="8603"/>
        <item x="7664"/>
        <item x="1699"/>
        <item x="9904"/>
        <item x="7400"/>
        <item x="4967"/>
        <item x="3915"/>
        <item x="4506"/>
        <item x="3088"/>
        <item x="9893"/>
        <item x="6367"/>
        <item x="4540"/>
        <item x="1081"/>
        <item x="7367"/>
        <item x="7235"/>
        <item x="1318"/>
        <item x="7450"/>
        <item x="9264"/>
        <item x="7577"/>
        <item x="6615"/>
        <item x="8147"/>
        <item x="6034"/>
        <item x="7052"/>
        <item x="8280"/>
        <item x="3028"/>
        <item x="7505"/>
        <item x="2484"/>
        <item x="7498"/>
        <item x="1624"/>
        <item x="8431"/>
        <item x="6189"/>
        <item x="8261"/>
        <item x="7090"/>
        <item x="1609"/>
        <item x="8559"/>
        <item x="7334"/>
        <item x="9700"/>
        <item x="3811"/>
        <item x="5404"/>
        <item x="1132"/>
        <item x="6515"/>
        <item x="1454"/>
        <item x="252"/>
        <item x="2844"/>
        <item x="7276"/>
        <item x="3195"/>
        <item x="2542"/>
        <item x="8195"/>
        <item x="5094"/>
        <item x="1954"/>
        <item x="7405"/>
        <item x="7083"/>
        <item x="5108"/>
        <item x="4479"/>
        <item x="8517"/>
        <item x="3523"/>
        <item x="754"/>
        <item x="1888"/>
        <item x="4717"/>
        <item x="6553"/>
        <item x="1523"/>
        <item x="1131"/>
        <item x="6639"/>
        <item x="7107"/>
        <item x="9471"/>
        <item x="1156"/>
        <item x="7222"/>
        <item x="4555"/>
        <item x="8840"/>
        <item x="6681"/>
        <item x="2594"/>
        <item x="82"/>
        <item x="7735"/>
        <item x="299"/>
        <item x="7699"/>
        <item x="3189"/>
        <item x="8263"/>
        <item x="8588"/>
        <item x="9146"/>
        <item x="9283"/>
        <item x="5062"/>
        <item x="7574"/>
        <item x="3982"/>
        <item x="900"/>
        <item x="9898"/>
        <item x="6369"/>
        <item x="8854"/>
        <item x="27"/>
        <item x="8424"/>
        <item x="1547"/>
        <item x="4140"/>
        <item x="5794"/>
        <item x="1479"/>
        <item x="5769"/>
        <item x="6869"/>
        <item x="8379"/>
        <item x="9684"/>
        <item x="6816"/>
        <item x="9442"/>
        <item x="8805"/>
        <item x="9079"/>
        <item x="580"/>
        <item x="7218"/>
        <item x="6442"/>
        <item x="8570"/>
        <item x="4510"/>
        <item x="1494"/>
        <item x="2378"/>
        <item x="9357"/>
        <item x="6459"/>
        <item x="6814"/>
        <item x="866"/>
        <item x="1883"/>
        <item x="3658"/>
        <item x="1002"/>
        <item x="6531"/>
        <item x="3063"/>
        <item x="5063"/>
        <item x="3776"/>
        <item x="497"/>
        <item x="2327"/>
        <item x="30"/>
        <item x="7943"/>
        <item x="3929"/>
        <item x="5934"/>
        <item x="7779"/>
        <item x="3304"/>
        <item x="192"/>
        <item x="4531"/>
        <item x="2911"/>
        <item x="8986"/>
        <item x="1459"/>
        <item x="4831"/>
        <item x="2381"/>
        <item x="9104"/>
        <item x="6358"/>
        <item x="146"/>
        <item x="9145"/>
        <item x="4561"/>
        <item x="6686"/>
        <item x="8137"/>
        <item x="1222"/>
        <item x="9992"/>
        <item x="7423"/>
        <item x="723"/>
        <item x="5238"/>
        <item x="7375"/>
        <item x="6208"/>
        <item x="3543"/>
        <item x="248"/>
        <item x="2390"/>
        <item x="6536"/>
        <item x="6708"/>
        <item x="6887"/>
        <item x="5079"/>
        <item x="5513"/>
        <item x="1905"/>
        <item x="5620"/>
        <item x="8033"/>
        <item x="4249"/>
        <item x="2798"/>
        <item x="4691"/>
        <item x="7539"/>
        <item x="7525"/>
        <item x="5864"/>
        <item x="9410"/>
        <item x="6774"/>
        <item x="562"/>
        <item x="1075"/>
        <item x="6902"/>
        <item x="4971"/>
        <item x="9501"/>
        <item x="452"/>
        <item x="7669"/>
        <item x="5145"/>
        <item x="1087"/>
        <item x="2670"/>
        <item x="2413"/>
        <item x="2560"/>
        <item x="1333"/>
        <item x="5714"/>
        <item x="7691"/>
        <item x="636"/>
        <item x="3375"/>
        <item x="1683"/>
        <item x="915"/>
        <item x="4026"/>
        <item x="2291"/>
        <item x="4782"/>
        <item x="5179"/>
        <item x="8230"/>
        <item x="1255"/>
        <item x="1590"/>
        <item x="463"/>
        <item x="8679"/>
        <item x="1897"/>
        <item x="9007"/>
        <item x="5118"/>
        <item x="8061"/>
        <item x="7269"/>
        <item x="503"/>
        <item x="8556"/>
        <item x="9908"/>
        <item x="2440"/>
        <item x="9352"/>
        <item x="5632"/>
        <item x="5098"/>
        <item x="5998"/>
        <item x="2475"/>
        <item x="7656"/>
        <item x="1632"/>
        <item x="840"/>
        <item x="1656"/>
        <item x="3825"/>
        <item x="3563"/>
        <item x="2292"/>
        <item x="958"/>
        <item x="315"/>
        <item x="2510"/>
        <item x="1651"/>
        <item x="1735"/>
        <item x="1780"/>
        <item x="4960"/>
        <item x="7568"/>
        <item x="5390"/>
        <item x="7485"/>
        <item x="1054"/>
        <item x="9852"/>
        <item x="3427"/>
        <item x="3402"/>
        <item x="7778"/>
        <item x="9356"/>
        <item x="1533"/>
        <item x="1472"/>
        <item x="6372"/>
        <item x="1695"/>
        <item x="9066"/>
        <item x="7041"/>
        <item x="5783"/>
        <item x="2415"/>
        <item x="3718"/>
        <item x="5617"/>
        <item x="3274"/>
        <item x="9412"/>
        <item x="4440"/>
        <item x="1772"/>
        <item x="9224"/>
        <item x="1170"/>
        <item x="9328"/>
        <item x="696"/>
        <item x="6031"/>
        <item x="2136"/>
        <item x="8363"/>
        <item x="5577"/>
        <item x="7044"/>
        <item x="6152"/>
        <item x="3723"/>
        <item x="7658"/>
        <item x="4266"/>
        <item x="6374"/>
        <item x="2816"/>
        <item x="5424"/>
        <item x="9236"/>
        <item x="7245"/>
        <item x="5415"/>
        <item x="4316"/>
        <item x="5508"/>
        <item x="6570"/>
        <item x="2777"/>
        <item x="9610"/>
        <item x="2870"/>
        <item x="7149"/>
        <item x="446"/>
        <item x="8270"/>
        <item x="5593"/>
        <item x="1690"/>
        <item x="5649"/>
        <item x="3910"/>
        <item x="3514"/>
        <item x="4156"/>
        <item x="2392"/>
        <item x="922"/>
        <item x="145"/>
        <item x="5275"/>
        <item x="1909"/>
        <item x="6213"/>
        <item x="8568"/>
        <item x="6212"/>
        <item x="8360"/>
        <item x="6441"/>
        <item x="6183"/>
        <item x="8784"/>
        <item x="8114"/>
        <item x="1390"/>
        <item x="5325"/>
        <item x="2761"/>
        <item x="8882"/>
        <item x="3249"/>
        <item x="1359"/>
        <item x="65"/>
        <item x="8888"/>
        <item x="7610"/>
        <item x="8322"/>
        <item x="8306"/>
        <item x="7199"/>
        <item x="6470"/>
        <item x="6550"/>
        <item x="8430"/>
        <item x="3062"/>
        <item x="9584"/>
        <item x="1972"/>
        <item x="7842"/>
        <item x="9754"/>
        <item x="6684"/>
        <item x="6867"/>
        <item x="5029"/>
        <item x="9916"/>
        <item x="9299"/>
        <item x="9743"/>
        <item x="2847"/>
        <item x="3039"/>
        <item x="8284"/>
        <item x="6757"/>
        <item x="4611"/>
        <item x="1382"/>
        <item x="3426"/>
        <item x="4856"/>
        <item x="5700"/>
        <item x="1901"/>
        <item x="2000"/>
        <item x="602"/>
        <item x="2043"/>
        <item x="4041"/>
        <item x="2226"/>
        <item x="3345"/>
        <item x="6633"/>
        <item x="2958"/>
        <item x="465"/>
        <item x="8560"/>
        <item x="8664"/>
        <item x="5429"/>
        <item x="7170"/>
        <item x="2924"/>
        <item x="3473"/>
        <item x="897"/>
        <item x="9561"/>
        <item x="6643"/>
        <item x="8234"/>
        <item x="9452"/>
        <item x="1147"/>
        <item x="6922"/>
        <item x="4789"/>
        <item x="6051"/>
        <item x="267"/>
        <item x="2130"/>
        <item x="9828"/>
        <item x="5193"/>
        <item x="8596"/>
        <item x="5264"/>
        <item x="619"/>
        <item x="8027"/>
        <item x="5134"/>
        <item x="6623"/>
        <item x="3745"/>
        <item x="3368"/>
        <item x="5857"/>
        <item x="4428"/>
        <item x="6517"/>
        <item x="4542"/>
        <item x="9507"/>
        <item x="7468"/>
        <item x="1742"/>
        <item x="373"/>
        <item x="3778"/>
        <item x="1140"/>
        <item x="4099"/>
        <item x="9770"/>
        <item x="4716"/>
        <item x="5530"/>
        <item x="7904"/>
        <item x="5520"/>
        <item x="2621"/>
        <item x="5286"/>
        <item x="7312"/>
        <item x="4686"/>
        <item x="5582"/>
        <item x="3750"/>
        <item x="805"/>
        <item x="4616"/>
        <item x="8313"/>
        <item x="4352"/>
        <item x="5622"/>
        <item x="8310"/>
        <item x="2017"/>
        <item x="7266"/>
        <item x="139"/>
        <item x="5065"/>
        <item x="1239"/>
        <item x="9008"/>
        <item x="1124"/>
        <item x="713"/>
        <item x="9772"/>
        <item x="6928"/>
        <item x="3904"/>
        <item x="3173"/>
        <item x="296"/>
        <item x="2442"/>
        <item x="6015"/>
        <item x="1546"/>
        <item x="185"/>
        <item x="3054"/>
        <item x="2122"/>
        <item x="6726"/>
        <item x="4416"/>
        <item x="2809"/>
        <item x="3401"/>
        <item x="6036"/>
        <item x="1374"/>
        <item x="4512"/>
        <item x="2068"/>
        <item x="4154"/>
        <item x="4212"/>
        <item x="7354"/>
        <item x="4004"/>
        <item x="2661"/>
        <item x="6673"/>
        <item x="2967"/>
        <item x="8503"/>
        <item x="577"/>
        <item x="5707"/>
        <item x="6953"/>
        <item x="301"/>
        <item x="3733"/>
        <item x="5362"/>
        <item x="8782"/>
        <item x="9475"/>
        <item x="3781"/>
        <item x="7848"/>
        <item x="6581"/>
        <item x="3070"/>
        <item x="4323"/>
        <item x="2280"/>
        <item x="967"/>
        <item x="9238"/>
        <item x="3109"/>
        <item x="3924"/>
        <item x="6680"/>
        <item x="9519"/>
        <item x="8354"/>
        <item x="6088"/>
        <item x="8669"/>
        <item x="8580"/>
        <item x="5210"/>
        <item x="4783"/>
        <item x="6522"/>
        <item x="1497"/>
        <item x="4941"/>
        <item x="1389"/>
        <item x="2845"/>
        <item x="5962"/>
        <item x="6331"/>
        <item x="9431"/>
        <item x="7801"/>
        <item x="4432"/>
        <item x="3206"/>
        <item x="9808"/>
        <item x="5455"/>
        <item x="7025"/>
        <item x="5113"/>
        <item x="3082"/>
        <item x="8104"/>
        <item x="5944"/>
        <item x="8271"/>
        <item x="7861"/>
        <item x="4870"/>
        <item x="5295"/>
        <item x="9190"/>
        <item x="8346"/>
        <item x="7960"/>
        <item x="6014"/>
        <item x="3471"/>
        <item x="4608"/>
        <item x="4672"/>
        <item x="8396"/>
        <item x="6952"/>
        <item x="6115"/>
        <item x="5135"/>
        <item x="7049"/>
        <item x="8630"/>
        <item x="7600"/>
        <item x="7604"/>
        <item x="8041"/>
        <item x="5806"/>
        <item x="4618"/>
        <item x="2785"/>
        <item x="5020"/>
        <item x="3665"/>
        <item x="7104"/>
        <item x="8544"/>
        <item x="5052"/>
        <item x="3036"/>
        <item x="3879"/>
        <item x="558"/>
        <item x="8683"/>
        <item x="5471"/>
        <item x="8571"/>
        <item x="8577"/>
        <item x="1240"/>
        <item x="109"/>
        <item x="6002"/>
        <item x="8980"/>
        <item x="397"/>
        <item x="5677"/>
        <item x="2346"/>
        <item x="9503"/>
        <item x="4429"/>
        <item x="2091"/>
        <item x="5313"/>
        <item x="1301"/>
        <item x="4817"/>
        <item x="1729"/>
        <item x="6042"/>
        <item x="7784"/>
        <item x="4619"/>
        <item x="1425"/>
        <item x="4578"/>
        <item x="9656"/>
        <item x="1348"/>
        <item x="1212"/>
        <item x="2599"/>
        <item x="9850"/>
        <item x="6410"/>
        <item x="3113"/>
        <item x="5680"/>
        <item x="625"/>
        <item x="3410"/>
        <item x="6383"/>
        <item x="3553"/>
        <item x="5185"/>
        <item x="6140"/>
        <item x="5875"/>
        <item x="9041"/>
        <item x="9115"/>
        <item x="2024"/>
        <item x="9071"/>
        <item x="7780"/>
        <item x="3394"/>
        <item x="812"/>
        <item x="8991"/>
        <item x="6129"/>
        <item x="7747"/>
        <item x="9262"/>
        <item x="8458"/>
        <item x="6580"/>
        <item x="8621"/>
        <item x="7386"/>
        <item x="8253"/>
        <item x="5293"/>
        <item x="3979"/>
        <item x="8369"/>
        <item x="2088"/>
        <item x="2530"/>
        <item x="2534"/>
        <item x="9171"/>
        <item x="9933"/>
        <item x="2855"/>
        <item x="5060"/>
        <item x="3583"/>
        <item x="6443"/>
        <item x="2039"/>
        <item x="6619"/>
        <item x="6030"/>
        <item x="1599"/>
        <item x="7554"/>
        <item x="9282"/>
        <item x="8648"/>
        <item x="516"/>
        <item x="4272"/>
        <item x="9298"/>
        <item x="8016"/>
        <item x="4055"/>
        <item x="6094"/>
        <item x="3619"/>
        <item x="4163"/>
        <item x="6091"/>
        <item x="5781"/>
        <item x="3033"/>
        <item x="2040"/>
        <item x="9338"/>
        <item x="3751"/>
        <item x="1480"/>
        <item x="9060"/>
        <item x="5879"/>
        <item x="1635"/>
        <item x="8297"/>
        <item x="2790"/>
        <item x="3801"/>
        <item x="7736"/>
        <item x="1974"/>
        <item x="5374"/>
        <item x="6111"/>
        <item x="2668"/>
        <item x="2868"/>
        <item x="8725"/>
        <item x="1604"/>
        <item x="2227"/>
        <item x="7123"/>
        <item x="721"/>
        <item x="5917"/>
        <item x="8696"/>
        <item x="2984"/>
        <item x="6742"/>
        <item x="9330"/>
        <item x="7255"/>
        <item x="6235"/>
        <item x="288"/>
        <item x="7743"/>
        <item x="6847"/>
        <item x="9139"/>
        <item x="9039"/>
        <item x="9301"/>
        <item x="6090"/>
        <item x="356"/>
        <item x="1006"/>
        <item x="2336"/>
        <item x="6445"/>
        <item x="2118"/>
        <item x="2182"/>
        <item x="9235"/>
        <item x="6339"/>
        <item x="9487"/>
        <item x="2354"/>
        <item x="1766"/>
        <item x="3540"/>
        <item x="9514"/>
        <item x="345"/>
        <item x="2698"/>
        <item x="5515"/>
        <item x="8990"/>
        <item x="1281"/>
        <item x="8106"/>
        <item x="394"/>
        <item x="7897"/>
        <item x="1976"/>
        <item x="7154"/>
        <item x="8482"/>
        <item x="3001"/>
        <item x="9698"/>
        <item x="8479"/>
        <item x="4722"/>
        <item x="7655"/>
        <item x="9541"/>
        <item x="2379"/>
        <item x="6818"/>
        <item x="1981"/>
        <item x="2657"/>
        <item x="6805"/>
        <item x="7194"/>
        <item x="9385"/>
        <item x="3269"/>
        <item x="2266"/>
        <item x="4507"/>
        <item x="6663"/>
        <item x="5814"/>
        <item x="5968"/>
        <item x="5817"/>
        <item x="9771"/>
        <item x="7817"/>
        <item x="9227"/>
        <item x="4737"/>
        <item x="9233"/>
        <item x="1363"/>
        <item x="8376"/>
        <item x="7121"/>
        <item x="365"/>
        <item x="9331"/>
        <item x="2079"/>
        <item x="239"/>
        <item x="7567"/>
        <item x="5298"/>
        <item x="4153"/>
        <item x="8657"/>
        <item x="8783"/>
        <item x="5190"/>
        <item x="6941"/>
        <item x="6009"/>
        <item x="4196"/>
        <item x="28"/>
        <item x="8732"/>
        <item x="4458"/>
        <item x="4398"/>
        <item x="347"/>
        <item x="3575"/>
        <item x="9201"/>
        <item x="7717"/>
        <item x="3875"/>
        <item x="1092"/>
        <item x="3074"/>
        <item x="9673"/>
        <item x="1157"/>
        <item x="2889"/>
        <item x="5724"/>
        <item x="9306"/>
        <item x="3303"/>
        <item x="5087"/>
        <item x="7155"/>
        <item x="9976"/>
        <item x="4366"/>
        <item x="2744"/>
        <item x="1360"/>
        <item x="4988"/>
        <item x="1276"/>
        <item x="524"/>
        <item x="5425"/>
        <item x="1451"/>
        <item x="1625"/>
        <item x="7571"/>
        <item x="7908"/>
        <item x="3837"/>
        <item x="8453"/>
        <item x="1035"/>
        <item x="9591"/>
        <item x="8289"/>
        <item x="6230"/>
        <item x="779"/>
        <item x="5735"/>
        <item x="1900"/>
        <item x="5848"/>
        <item x="2843"/>
        <item x="1517"/>
        <item x="1856"/>
        <item x="415"/>
        <item x="9135"/>
        <item x="4013"/>
        <item x="1328"/>
        <item x="9588"/>
        <item x="9797"/>
        <item x="6989"/>
        <item x="9941"/>
        <item x="2666"/>
        <item x="3156"/>
        <item x="9604"/>
        <item x="9714"/>
        <item x="9044"/>
        <item x="4436"/>
        <item x="7732"/>
        <item x="4772"/>
        <item x="5574"/>
        <item x="903"/>
        <item x="680"/>
        <item x="2359"/>
        <item x="8303"/>
        <item x="9251"/>
        <item x="1024"/>
        <item x="6879"/>
        <item x="2057"/>
        <item x="1264"/>
        <item x="2268"/>
        <item x="3878"/>
        <item x="6883"/>
        <item x="9940"/>
        <item x="5815"/>
        <item x="1942"/>
        <item x="1125"/>
        <item x="6139"/>
        <item x="1261"/>
        <item x="2669"/>
        <item x="366"/>
        <item x="2679"/>
        <item x="5912"/>
        <item x="6064"/>
        <item x="7347"/>
        <item x="8566"/>
        <item x="3297"/>
        <item x="5628"/>
        <item x="8296"/>
        <item x="9124"/>
        <item x="5760"/>
        <item x="2522"/>
        <item x="4880"/>
        <item x="5758"/>
        <item x="9736"/>
        <item x="9168"/>
        <item x="2009"/>
        <item x="8896"/>
        <item x="7948"/>
        <item x="7488"/>
        <item x="1203"/>
        <item x="1432"/>
        <item x="8740"/>
        <item x="9835"/>
        <item x="802"/>
        <item x="7048"/>
        <item x="7513"/>
        <item x="8875"/>
        <item x="1499"/>
        <item x="7983"/>
        <item x="2421"/>
        <item x="6039"/>
        <item x="3377"/>
        <item x="9534"/>
        <item x="9206"/>
        <item x="8772"/>
        <item x="199"/>
        <item x="118"/>
        <item x="1777"/>
        <item x="7881"/>
        <item x="7753"/>
        <item x="8917"/>
        <item x="8121"/>
        <item x="2619"/>
        <item x="8111"/>
        <item x="5074"/>
        <item x="4061"/>
        <item x="1520"/>
        <item x="6767"/>
        <item x="5435"/>
        <item x="999"/>
        <item x="3073"/>
        <item x="1050"/>
        <item x="7745"/>
        <item x="2720"/>
        <item x="4586"/>
        <item x="7479"/>
        <item x="61"/>
        <item x="2031"/>
        <item x="5464"/>
        <item x="8921"/>
        <item x="496"/>
        <item x="7781"/>
        <item x="8051"/>
        <item x="4095"/>
        <item x="7659"/>
        <item x="1445"/>
        <item x="6870"/>
        <item x="2495"/>
        <item x="6302"/>
        <item x="3899"/>
        <item x="6876"/>
        <item x="8913"/>
        <item x="1723"/>
        <item x="7926"/>
        <item x="7176"/>
        <item x="1739"/>
        <item x="9212"/>
        <item x="2985"/>
        <item x="8707"/>
        <item x="8639"/>
        <item x="9072"/>
        <item x="3125"/>
        <item x="9478"/>
        <item x="1965"/>
        <item x="8994"/>
        <item x="6661"/>
        <item x="9030"/>
        <item x="7471"/>
        <item x="6795"/>
        <item x="9985"/>
        <item x="8054"/>
        <item x="9730"/>
        <item x="765"/>
        <item x="2724"/>
        <item x="3234"/>
        <item x="9087"/>
        <item x="3077"/>
        <item x="5040"/>
        <item x="2353"/>
        <item x="9417"/>
        <item x="4630"/>
        <item x="9241"/>
        <item x="895"/>
        <item x="2908"/>
        <item x="6835"/>
        <item x="9975"/>
        <item x="676"/>
        <item x="9630"/>
        <item x="2603"/>
        <item x="761"/>
        <item x="867"/>
        <item x="3847"/>
        <item x="7103"/>
        <item x="4964"/>
        <item x="4342"/>
        <item x="9448"/>
        <item x="4020"/>
        <item x="5689"/>
        <item x="3061"/>
        <item x="5100"/>
        <item x="8057"/>
        <item x="5385"/>
        <item x="6812"/>
        <item x="3659"/>
        <item x="3079"/>
        <item x="9952"/>
        <item x="1001"/>
        <item x="6232"/>
        <item x="9815"/>
        <item x="2100"/>
        <item x="8096"/>
        <item x="2175"/>
        <item x="6534"/>
        <item x="8894"/>
        <item x="7455"/>
        <item x="1714"/>
        <item x="715"/>
        <item x="2876"/>
        <item x="4857"/>
        <item x="8843"/>
        <item x="4136"/>
        <item x="9313"/>
        <item x="6769"/>
        <item x="5555"/>
        <item x="8873"/>
        <item x="4596"/>
        <item x="5722"/>
        <item x="8832"/>
        <item x="6809"/>
        <item x="6373"/>
        <item x="3685"/>
        <item x="6201"/>
        <item x="2627"/>
        <item x="3571"/>
        <item x="5961"/>
        <item x="8542"/>
        <item x="7184"/>
        <item x="5373"/>
        <item x="3460"/>
        <item x="9813"/>
        <item x="5550"/>
        <item x="6594"/>
        <item x="6461"/>
        <item x="7651"/>
        <item x="7270"/>
        <item x="752"/>
        <item x="8565"/>
        <item x="2219"/>
        <item x="504"/>
        <item x="6688"/>
        <item x="1540"/>
        <item x="4525"/>
        <item x="4666"/>
        <item x="9025"/>
        <item x="7725"/>
        <item x="7991"/>
        <item x="1094"/>
        <item x="5066"/>
        <item x="9350"/>
        <item x="3469"/>
        <item x="1413"/>
        <item x="2874"/>
        <item x="4203"/>
        <item x="9245"/>
        <item x="5904"/>
        <item x="2886"/>
        <item x="2956"/>
        <item x="9961"/>
        <item x="9180"/>
        <item x="7142"/>
        <item x="5384"/>
        <item x="9555"/>
        <item x="9947"/>
        <item x="1691"/>
        <item x="8362"/>
        <item x="7264"/>
        <item x="2071"/>
        <item x="6194"/>
        <item x="7531"/>
        <item x="9183"/>
        <item x="6919"/>
        <item x="2306"/>
        <item x="4877"/>
        <item x="4386"/>
        <item x="155"/>
        <item x="4554"/>
        <item x="9856"/>
        <item x="4313"/>
        <item x="8151"/>
        <item x="2387"/>
        <item x="4485"/>
        <item x="9690"/>
        <item x="7641"/>
        <item x="6177"/>
        <item x="4935"/>
        <item x="9652"/>
        <item x="7836"/>
        <item x="2918"/>
        <item x="2787"/>
        <item x="3588"/>
        <item x="2909"/>
        <item x="8674"/>
        <item x="151"/>
        <item x="2989"/>
        <item x="7351"/>
        <item x="2"/>
        <item x="5413"/>
        <item x="6293"/>
        <item x="960"/>
        <item x="4168"/>
        <item x="5399"/>
        <item x="70"/>
        <item x="6855"/>
        <item x="3688"/>
        <item x="4389"/>
        <item x="9407"/>
        <item x="412"/>
        <item x="1310"/>
        <item x="93"/>
        <item x="4365"/>
        <item x="217"/>
        <item x="3684"/>
        <item x="8800"/>
        <item x="7236"/>
        <item x="1955"/>
        <item x="2289"/>
        <item x="2352"/>
        <item x="1789"/>
        <item x="2585"/>
        <item x="9895"/>
        <item x="9361"/>
        <item x="8490"/>
        <item x="7667"/>
        <item x="5252"/>
        <item x="9586"/>
        <item x="8551"/>
        <item x="3020"/>
        <item x="1509"/>
        <item x="313"/>
        <item x="7483"/>
        <item x="38"/>
        <item x="2466"/>
        <item x="1550"/>
        <item x="6429"/>
        <item x="2991"/>
        <item x="9726"/>
        <item x="434"/>
        <item x="4602"/>
        <item x="1220"/>
        <item x="2305"/>
        <item x="7368"/>
        <item x="8178"/>
        <item x="9814"/>
        <item x="2187"/>
        <item x="7628"/>
        <item x="8663"/>
        <item x="7327"/>
        <item x="438"/>
        <item x="2584"/>
        <item x="904"/>
        <item x="4775"/>
        <item x="7686"/>
        <item x="1560"/>
        <item x="5668"/>
        <item x="5303"/>
        <item x="9074"/>
        <item x="2607"/>
        <item x="6363"/>
        <item x="9708"/>
        <item x="9570"/>
        <item x="6482"/>
        <item x="8026"/>
        <item x="4761"/>
        <item x="9309"/>
        <item x="6724"/>
        <item x="2058"/>
        <item x="2065"/>
        <item x="6231"/>
        <item x="6765"/>
        <item x="2821"/>
        <item x="4450"/>
        <item x="2338"/>
        <item x="7790"/>
        <item x="1292"/>
        <item x="6285"/>
        <item x="8662"/>
        <item x="9539"/>
        <item x="3830"/>
        <item x="5121"/>
        <item x="1244"/>
        <item x="3499"/>
        <item x="5228"/>
        <item x="9393"/>
        <item x="9598"/>
        <item x="7119"/>
        <item x="9734"/>
        <item x="2750"/>
        <item x="167"/>
        <item x="3150"/>
        <item x="6439"/>
        <item x="5278"/>
        <item x="3038"/>
        <item x="1270"/>
        <item x="3926"/>
        <item x="1992"/>
        <item x="6735"/>
        <item x="2877"/>
        <item x="9805"/>
        <item x="3852"/>
        <item x="8325"/>
        <item x="7234"/>
        <item x="86"/>
        <item x="1724"/>
        <item x="6120"/>
        <item x="9665"/>
        <item x="8954"/>
        <item x="3438"/>
        <item x="519"/>
        <item x="4750"/>
        <item x="4781"/>
        <item x="8838"/>
        <item x="5522"/>
        <item x="892"/>
        <item x="8108"/>
        <item x="6348"/>
        <item x="8702"/>
        <item x="959"/>
        <item x="502"/>
        <item x="6514"/>
        <item x="3007"/>
        <item x="4283"/>
        <item x="9034"/>
        <item x="1627"/>
        <item x="4744"/>
        <item x="8312"/>
        <item x="2041"/>
        <item x="8872"/>
        <item x="5261"/>
        <item x="8464"/>
        <item x="8985"/>
        <item x="9680"/>
        <item x="8593"/>
        <item x="3019"/>
        <item x="9585"/>
        <item x="9086"/>
        <item x="7259"/>
        <item x="1545"/>
        <item x="9606"/>
        <item x="2796"/>
        <item x="8316"/>
        <item x="836"/>
        <item x="2875"/>
        <item x="4298"/>
        <item x="8724"/>
        <item x="8140"/>
        <item x="6408"/>
        <item x="9220"/>
        <item x="5615"/>
        <item x="41"/>
        <item x="1138"/>
        <item x="3687"/>
        <item x="7984"/>
        <item x="7917"/>
        <item x="6117"/>
        <item x="2944"/>
        <item x="6289"/>
        <item x="2427"/>
        <item x="269"/>
        <item x="3332"/>
        <item x="9529"/>
        <item x="5970"/>
        <item x="4396"/>
        <item x="5852"/>
        <item x="582"/>
        <item x="8092"/>
        <item x="9111"/>
        <item x="9780"/>
        <item x="8862"/>
        <item x="18"/>
        <item x="826"/>
        <item x="6359"/>
        <item x="8250"/>
        <item x="391"/>
        <item x="2734"/>
        <item x="1685"/>
        <item x="8574"/>
        <item x="7516"/>
        <item x="1641"/>
        <item x="928"/>
        <item x="8314"/>
        <item x="4899"/>
        <item x="4532"/>
        <item x="4940"/>
        <item x="7587"/>
        <item x="7527"/>
        <item x="571"/>
        <item x="2751"/>
        <item x="5271"/>
        <item x="6050"/>
        <item x="4905"/>
        <item x="6425"/>
        <item x="8487"/>
        <item x="5474"/>
        <item x="2552"/>
        <item x="8606"/>
        <item x="5051"/>
        <item x="5775"/>
        <item x="4222"/>
        <item x="9405"/>
        <item x="3649"/>
        <item x="791"/>
        <item x="3366"/>
        <item x="8235"/>
        <item x="9036"/>
        <item x="6096"/>
        <item x="7097"/>
        <item x="8869"/>
        <item x="568"/>
        <item x="5462"/>
        <item x="311"/>
        <item x="7258"/>
        <item x="1076"/>
        <item x="4466"/>
        <item x="5285"/>
        <item x="2738"/>
        <item x="9834"/>
        <item x="4410"/>
        <item x="7341"/>
        <item x="9749"/>
        <item x="4835"/>
        <item x="4311"/>
        <item x="4778"/>
        <item x="4661"/>
        <item x="5664"/>
        <item x="4419"/>
        <item x="793"/>
        <item x="3597"/>
        <item x="5158"/>
        <item x="8077"/>
        <item x="9646"/>
        <item x="7646"/>
        <item x="459"/>
        <item x="2259"/>
        <item x="7174"/>
        <item x="7091"/>
        <item x="7380"/>
        <item x="2300"/>
        <item x="2086"/>
        <item x="6330"/>
        <item x="8238"/>
        <item x="4660"/>
        <item x="420"/>
        <item x="4065"/>
        <item x="9741"/>
        <item x="6026"/>
        <item x="9021"/>
        <item x="2861"/>
        <item x="8380"/>
        <item x="187"/>
        <item x="4489"/>
        <item x="2356"/>
        <item x="8810"/>
        <item x="2620"/>
        <item x="4465"/>
        <item x="1435"/>
        <item x="6509"/>
        <item x="5621"/>
        <item x="3853"/>
        <item x="1914"/>
        <item x="3840"/>
        <item x="9612"/>
        <item x="2350"/>
        <item x="2602"/>
        <item x="6273"/>
        <item x="4379"/>
        <item x="8686"/>
        <item x="664"/>
        <item x="4788"/>
        <item x="8064"/>
        <item x="7559"/>
        <item x="780"/>
        <item x="1245"/>
        <item x="505"/>
        <item x="3256"/>
        <item x="6276"/>
        <item x="9481"/>
        <item x="1841"/>
        <item x="7112"/>
        <item x="1088"/>
        <item x="4401"/>
        <item x="9776"/>
        <item x="9533"/>
        <item x="806"/>
        <item x="411"/>
        <item x="6947"/>
        <item x="6744"/>
        <item x="1552"/>
        <item x="274"/>
        <item x="7679"/>
        <item x="4387"/>
        <item x="7117"/>
        <item x="5955"/>
        <item x="9625"/>
        <item x="8146"/>
        <item x="8093"/>
        <item x="7411"/>
        <item x="7382"/>
        <item x="5198"/>
        <item x="2455"/>
        <item x="4682"/>
        <item x="5089"/>
        <item x="2873"/>
        <item x="8610"/>
        <item x="2349"/>
        <item x="268"/>
        <item x="9052"/>
        <item x="1674"/>
        <item x="3939"/>
        <item x="4292"/>
        <item x="512"/>
        <item x="4879"/>
        <item x="8437"/>
        <item x="2215"/>
        <item x="4736"/>
        <item x="3676"/>
        <item x="6772"/>
        <item x="5706"/>
        <item x="5361"/>
        <item x="8107"/>
        <item x="1521"/>
        <item x="5727"/>
        <item x="9732"/>
        <item x="9823"/>
        <item x="1187"/>
        <item x="461"/>
        <item x="5772"/>
        <item x="6466"/>
        <item x="4170"/>
        <item x="6710"/>
        <item x="2995"/>
        <item x="7449"/>
        <item x="8801"/>
        <item x="5099"/>
        <item x="8533"/>
        <item x="8071"/>
        <item x="9140"/>
        <item x="1440"/>
        <item x="4862"/>
        <item x="5701"/>
        <item x="9413"/>
        <item x="6187"/>
        <item x="6886"/>
        <item x="7372"/>
        <item x="7016"/>
        <item x="5422"/>
        <item x="355"/>
        <item x="2471"/>
        <item x="5899"/>
        <item x="2408"/>
        <item x="6507"/>
        <item x="919"/>
        <item x="7214"/>
        <item x="3633"/>
        <item x="8536"/>
        <item x="4837"/>
        <item x="5162"/>
        <item x="3059"/>
        <item x="2514"/>
        <item x="5168"/>
        <item x="856"/>
        <item x="4404"/>
        <item x="8797"/>
        <item x="6144"/>
        <item x="9632"/>
        <item x="9669"/>
        <item x="319"/>
        <item x="3818"/>
        <item x="7649"/>
        <item x="8592"/>
        <item x="6889"/>
        <item x="2804"/>
        <item x="9304"/>
        <item x="7650"/>
        <item x="3692"/>
        <item x="4629"/>
        <item x="9267"/>
        <item x="9622"/>
        <item x="3491"/>
        <item x="8549"/>
        <item x="8552"/>
        <item x="9527"/>
        <item x="8462"/>
        <item x="798"/>
        <item x="2317"/>
        <item x="9259"/>
        <item x="9930"/>
        <item x="7607"/>
        <item x="8617"/>
        <item x="3703"/>
        <item x="2953"/>
        <item x="5967"/>
        <item x="7844"/>
        <item x="4084"/>
        <item x="2596"/>
        <item x="8530"/>
        <item x="4755"/>
        <item x="7131"/>
        <item x="8489"/>
        <item x="3541"/>
        <item x="4998"/>
        <item x="9380"/>
        <item x="7192"/>
        <item x="8631"/>
        <item x="4327"/>
        <item x="9764"/>
        <item x="8302"/>
        <item x="9382"/>
        <item x="8906"/>
        <item x="8331"/>
        <item x="1043"/>
        <item x="5918"/>
        <item x="9490"/>
        <item x="7608"/>
        <item x="7980"/>
        <item x="4579"/>
        <item x="422"/>
        <item x="4103"/>
        <item x="4388"/>
        <item x="2648"/>
        <item x="5269"/>
        <item x="1638"/>
        <item x="7392"/>
        <item x="6909"/>
        <item x="4068"/>
        <item x="6637"/>
        <item x="5372"/>
        <item x="3459"/>
        <item x="6216"/>
        <item x="4105"/>
        <item x="2831"/>
        <item x="218"/>
        <item x="7432"/>
        <item x="991"/>
        <item x="9166"/>
        <item x="1801"/>
        <item x="2111"/>
        <item x="833"/>
        <item x="8789"/>
        <item x="8245"/>
        <item x="4017"/>
        <item x="5776"/>
        <item x="9468"/>
        <item x="6948"/>
        <item x="1058"/>
        <item x="350"/>
        <item x="8706"/>
        <item x="6196"/>
        <item x="6894"/>
        <item x="2249"/>
        <item x="1422"/>
        <item x="5277"/>
        <item x="4575"/>
        <item x="3417"/>
        <item x="3530"/>
        <item x="2059"/>
        <item x="9046"/>
        <item x="5510"/>
        <item x="3752"/>
        <item x="4286"/>
        <item x="5624"/>
        <item x="3663"/>
        <item x="539"/>
        <item x="8959"/>
        <item x="4015"/>
        <item x="2093"/>
        <item x="2629"/>
        <item x="7552"/>
        <item x="8867"/>
        <item x="1277"/>
        <item x="3771"/>
        <item x="7201"/>
        <item x="4828"/>
        <item x="79"/>
        <item x="7105"/>
        <item x="388"/>
        <item x="3500"/>
        <item x="5601"/>
        <item x="1698"/>
        <item x="9576"/>
        <item x="5670"/>
        <item x="9756"/>
        <item x="2125"/>
        <item x="1214"/>
        <item x="3102"/>
        <item x="850"/>
        <item x="7018"/>
        <item x="6649"/>
        <item x="4626"/>
        <item x="1831"/>
        <item x="2933"/>
        <item x="4807"/>
        <item x="8131"/>
        <item x="6181"/>
        <item x="4049"/>
        <item x="6060"/>
        <item x="5981"/>
        <item x="368"/>
        <item x="370"/>
        <item x="8255"/>
        <item x="1181"/>
        <item x="2048"/>
        <item x="3948"/>
        <item x="1937"/>
        <item x="3898"/>
        <item x="5268"/>
        <item x="6588"/>
        <item x="1621"/>
        <item x="3461"/>
        <item x="2069"/>
        <item x="9408"/>
        <item x="3834"/>
        <item x="77"/>
        <item x="1983"/>
        <item x="2276"/>
        <item x="5922"/>
        <item x="7250"/>
        <item x="8753"/>
        <item x="3251"/>
        <item x="7497"/>
        <item x="4803"/>
        <item x="9255"/>
        <item x="5109"/>
        <item x="1407"/>
        <item x="5540"/>
        <item x="1502"/>
        <item x="4447"/>
        <item x="8226"/>
        <item x="1339"/>
        <item x="608"/>
        <item x="1323"/>
        <item x="2261"/>
        <item x="1794"/>
        <item x="3789"/>
        <item x="3106"/>
        <item x="748"/>
        <item x="9460"/>
        <item x="5494"/>
        <item x="1580"/>
        <item x="2641"/>
        <item x="2428"/>
        <item x="9685"/>
        <item x="5604"/>
        <item x="7317"/>
        <item x="6478"/>
        <item x="3011"/>
        <item x="3154"/>
        <item x="656"/>
        <item x="4364"/>
        <item x="756"/>
        <item x="3335"/>
        <item x="8609"/>
        <item x="4254"/>
        <item x="4757"/>
        <item x="1386"/>
        <item x="372"/>
        <item x="3440"/>
        <item x="6864"/>
        <item x="5282"/>
        <item x="4197"/>
        <item x="3644"/>
        <item x="8964"/>
        <item x="6053"/>
        <item x="5232"/>
        <item x="4668"/>
        <item x="2566"/>
        <item x="5482"/>
        <item x="5319"/>
        <item x="1296"/>
        <item x="1098"/>
        <item x="1377"/>
        <item x="1463"/>
        <item x="2149"/>
        <item x="6209"/>
        <item x="716"/>
        <item x="7190"/>
        <item x="7001"/>
        <item x="1196"/>
        <item x="4677"/>
        <item x="2189"/>
        <item x="3695"/>
        <item x="6451"/>
        <item x="3742"/>
        <item x="1570"/>
        <item x="2983"/>
        <item x="6858"/>
        <item x="6935"/>
        <item x="2038"/>
        <item x="4556"/>
        <item x="1162"/>
        <item x="8925"/>
        <item x="6349"/>
        <item x="3927"/>
        <item x="71"/>
        <item x="4790"/>
        <item x="1709"/>
        <item x="3704"/>
        <item x="5929"/>
        <item x="1284"/>
        <item x="2482"/>
        <item x="2503"/>
        <item x="2508"/>
        <item x="4275"/>
        <item x="980"/>
        <item x="1643"/>
        <item x="2450"/>
        <item x="7738"/>
        <item x="5359"/>
        <item x="737"/>
        <item x="4400"/>
        <item x="8065"/>
        <item x="7639"/>
        <item x="3315"/>
        <item x="1137"/>
        <item x="8282"/>
        <item x="6911"/>
        <item x="1009"/>
        <item x="3179"/>
        <item x="9524"/>
        <item x="3346"/>
        <item x="6500"/>
        <item x="2012"/>
        <item x="3513"/>
        <item x="4248"/>
        <item x="384"/>
        <item x="266"/>
        <item x="6881"/>
        <item x="3699"/>
        <item x="73"/>
        <item x="9050"/>
        <item x="7795"/>
        <item x="137"/>
        <item x="1539"/>
        <item x="5091"/>
        <item x="3627"/>
        <item x="4264"/>
        <item x="9697"/>
        <item x="8912"/>
        <item x="8642"/>
        <item x="5566"/>
        <item x="5478"/>
        <item x="8527"/>
        <item x="2691"/>
        <item x="1928"/>
        <item x="3587"/>
        <item x="1596"/>
        <item x="3833"/>
        <item x="2682"/>
        <item x="7591"/>
        <item x="1498"/>
        <item x="6006"/>
        <item x="9719"/>
        <item x="5872"/>
        <item x="4965"/>
        <item x="9789"/>
        <item x="7381"/>
        <item x="1106"/>
        <item x="8759"/>
        <item x="8182"/>
        <item x="3416"/>
        <item x="8727"/>
        <item x="2797"/>
        <item x="1591"/>
        <item x="7415"/>
        <item x="9799"/>
        <item x="5197"/>
        <item x="5061"/>
        <item x="8601"/>
        <item x="8992"/>
        <item x="7967"/>
        <item x="8172"/>
        <item x="5971"/>
        <item x="5125"/>
        <item x="9603"/>
        <item x="1249"/>
        <item x="6535"/>
        <item x="3379"/>
        <item x="8109"/>
        <item x="6332"/>
        <item x="2519"/>
        <item x="9197"/>
        <item x="743"/>
        <item x="9725"/>
        <item x="501"/>
        <item x="1538"/>
        <item x="5928"/>
        <item x="3220"/>
        <item x="6193"/>
        <item x="2938"/>
        <item x="8122"/>
        <item x="9696"/>
        <item x="6485"/>
        <item x="6494"/>
        <item x="2931"/>
        <item x="1424"/>
        <item x="8972"/>
        <item x="6215"/>
        <item x="8216"/>
        <item x="5803"/>
        <item x="1439"/>
        <item x="5237"/>
        <item x="3227"/>
        <item x="2906"/>
        <item x="6100"/>
        <item x="8575"/>
        <item x="106"/>
        <item x="1042"/>
        <item x="3764"/>
        <item x="4439"/>
        <item x="4701"/>
        <item x="4484"/>
        <item x="6790"/>
        <item x="2872"/>
        <item x="7147"/>
        <item x="1631"/>
        <item x="4637"/>
        <item x="4924"/>
        <item x="8398"/>
        <item x="2054"/>
        <item x="8208"/>
        <item x="9142"/>
        <item x="9873"/>
        <item x="8604"/>
        <item x="2524"/>
        <item x="1527"/>
        <item x="3548"/>
        <item x="3690"/>
        <item x="7477"/>
        <item x="7534"/>
        <item x="2460"/>
        <item x="1629"/>
        <item x="8890"/>
        <item x="6839"/>
        <item x="4636"/>
        <item x="8608"/>
        <item x="9671"/>
        <item x="7242"/>
        <item x="997"/>
        <item x="9349"/>
        <item x="3526"/>
        <item x="9406"/>
        <item x="8193"/>
        <item x="5163"/>
        <item x="9855"/>
        <item x="4322"/>
        <item x="953"/>
        <item x="5022"/>
        <item x="7141"/>
        <item x="3338"/>
        <item x="8427"/>
        <item x="3452"/>
        <item x="2963"/>
        <item x="3678"/>
        <item x="9272"/>
        <item x="3949"/>
        <item x="2643"/>
        <item x="5528"/>
        <item x="975"/>
        <item x="1677"/>
        <item x="4513"/>
        <item x="1436"/>
        <item x="9878"/>
        <item x="2078"/>
        <item x="828"/>
        <item x="4746"/>
        <item x="8738"/>
        <item x="2574"/>
        <item x="6700"/>
        <item x="7977"/>
        <item x="1885"/>
        <item x="9875"/>
        <item x="3279"/>
        <item x="9425"/>
        <item x="6136"/>
        <item x="5754"/>
        <item x="8719"/>
        <item x="3893"/>
        <item x="6666"/>
        <item x="5177"/>
        <item x="9662"/>
        <item x="9687"/>
        <item x="7822"/>
        <item x="6077"/>
        <item x="4318"/>
        <item x="5996"/>
        <item x="5105"/>
        <item x="1618"/>
        <item x="5119"/>
        <item x="4708"/>
        <item x="7237"/>
        <item x="5156"/>
        <item x="2134"/>
        <item x="1367"/>
        <item x="3448"/>
        <item x="9073"/>
        <item x="4955"/>
        <item x="351"/>
        <item x="4987"/>
        <item x="1611"/>
        <item x="4773"/>
        <item x="508"/>
        <item x="4232"/>
        <item x="5015"/>
        <item x="7599"/>
        <item x="6654"/>
        <item x="6714"/>
        <item x="1727"/>
        <item x="4563"/>
        <item x="8945"/>
        <item x="2871"/>
        <item x="6857"/>
        <item x="6321"/>
        <item x="5571"/>
        <item x="1175"/>
        <item x="9441"/>
        <item x="3324"/>
        <item x="1711"/>
        <item x="6226"/>
        <item x="3395"/>
        <item x="9428"/>
        <item x="7828"/>
        <item x="7262"/>
        <item x="6229"/>
        <item x="5942"/>
        <item x="7391"/>
        <item x="5389"/>
        <item x="6418"/>
        <item x="9001"/>
        <item x="8052"/>
        <item x="6020"/>
        <item x="1793"/>
        <item x="9915"/>
        <item x="8150"/>
        <item x="8768"/>
        <item x="8277"/>
        <item x="3403"/>
        <item x="1603"/>
        <item x="5837"/>
        <item x="6344"/>
        <item x="9449"/>
        <item x="1379"/>
        <item x="1630"/>
        <item x="4183"/>
        <item x="717"/>
        <item x="5609"/>
        <item x="7673"/>
        <item x="5306"/>
        <item x="5321"/>
        <item x="3212"/>
        <item x="6859"/>
        <item x="3604"/>
        <item x="1358"/>
        <item x="7434"/>
        <item x="3985"/>
        <item x="9575"/>
        <item x="2218"/>
        <item x="3295"/>
        <item x="2121"/>
        <item x="3721"/>
        <item x="200"/>
        <item x="4402"/>
        <item x="4812"/>
        <item x="5141"/>
        <item x="1383"/>
        <item x="3456"/>
        <item x="3561"/>
        <item x="7003"/>
        <item x="1600"/>
        <item x="2260"/>
        <item x="8037"/>
        <item x="4003"/>
        <item x="9540"/>
        <item x="1066"/>
        <item x="8802"/>
        <item x="5274"/>
        <item x="769"/>
        <item x="8125"/>
        <item x="5175"/>
        <item x="468"/>
        <item x="6503"/>
        <item x="8102"/>
        <item x="6662"/>
        <item x="9386"/>
        <item x="400"/>
        <item x="7579"/>
        <item x="6404"/>
        <item x="8136"/>
        <item x="7465"/>
        <item x="9649"/>
        <item x="6219"/>
        <item x="8252"/>
        <item x="7464"/>
        <item x="3661"/>
        <item x="9064"/>
        <item x="2242"/>
        <item x="1561"/>
        <item x="2523"/>
        <item x="1039"/>
        <item x="9432"/>
        <item x="7716"/>
        <item x="9872"/>
        <item x="9843"/>
        <item x="9321"/>
        <item x="7396"/>
        <item x="5789"/>
        <item x="6099"/>
        <item x="7825"/>
        <item x="125"/>
        <item x="4678"/>
        <item x="8101"/>
        <item x="8654"/>
        <item x="9278"/>
        <item x="5088"/>
        <item x="708"/>
        <item x="6262"/>
        <item x="4985"/>
        <item x="718"/>
        <item x="3851"/>
        <item x="1569"/>
        <item x="7818"/>
        <item x="9858"/>
        <item x="7163"/>
        <item x="1886"/>
        <item x="4478"/>
        <item x="7309"/>
        <item x="8435"/>
        <item x="9820"/>
        <item x="8685"/>
        <item x="1778"/>
        <item x="6956"/>
        <item x="8607"/>
        <item x="3165"/>
        <item x="9864"/>
        <item x="660"/>
        <item x="7911"/>
        <item x="5253"/>
        <item x="7885"/>
        <item x="3922"/>
        <item x="3188"/>
        <item x="1848"/>
        <item x="5696"/>
        <item x="9565"/>
        <item x="5201"/>
        <item x="3040"/>
        <item x="310"/>
        <item x="1892"/>
        <item x="5807"/>
        <item x="7623"/>
        <item x="9088"/>
        <item x="6978"/>
        <item x="6512"/>
        <item x="4814"/>
        <item x="1416"/>
        <item x="9454"/>
        <item x="9459"/>
        <item x="4490"/>
        <item x="4623"/>
        <item x="9663"/>
        <item x="5606"/>
        <item x="8305"/>
        <item x="6865"/>
        <item x="5920"/>
        <item x="9015"/>
        <item x="8804"/>
        <item x="9250"/>
        <item x="2752"/>
        <item x="9359"/>
        <item x="4818"/>
        <item x="9868"/>
        <item x="1764"/>
        <item x="3551"/>
        <item x="1074"/>
        <item x="9395"/>
        <item x="1476"/>
        <item x="8326"/>
        <item x="123"/>
        <item x="871"/>
        <item x="2120"/>
        <item x="6341"/>
        <item x="9326"/>
        <item x="9028"/>
        <item x="9063"/>
        <item x="1378"/>
        <item x="477"/>
        <item x="880"/>
        <item x="6457"/>
        <item x="4262"/>
        <item x="4861"/>
        <item x="4665"/>
        <item x="592"/>
        <item x="7942"/>
        <item x="7792"/>
        <item x="7520"/>
        <item x="5923"/>
        <item x="7807"/>
        <item x="3495"/>
        <item x="8715"/>
        <item x="179"/>
        <item x="9981"/>
        <item x="9549"/>
        <item x="2882"/>
        <item x="6723"/>
        <item x="787"/>
        <item x="3242"/>
        <item x="7267"/>
        <item x="7762"/>
        <item x="6625"/>
        <item x="4567"/>
        <item x="9260"/>
        <item x="9983"/>
        <item x="4067"/>
        <item x="202"/>
        <item x="231"/>
        <item x="6644"/>
        <item x="1915"/>
        <item x="9256"/>
        <item x="4356"/>
        <item x="1419"/>
        <item x="6971"/>
        <item x="2994"/>
        <item x="7416"/>
        <item x="4756"/>
        <item x="1585"/>
        <item x="738"/>
        <item x="1461"/>
        <item x="7713"/>
        <item x="6435"/>
        <item x="2301"/>
        <item x="9170"/>
        <item x="8718"/>
        <item x="7670"/>
        <item x="2325"/>
        <item x="293"/>
        <item x="2540"/>
        <item x="1748"/>
        <item x="679"/>
        <item x="5834"/>
        <item x="9273"/>
        <item x="4752"/>
        <item x="8785"/>
        <item x="1832"/>
        <item x="132"/>
        <item x="5563"/>
        <item x="1103"/>
        <item x="2558"/>
        <item x="908"/>
        <item x="6834"/>
        <item x="9751"/>
        <item x="2383"/>
        <item x="9344"/>
        <item x="7834"/>
        <item x="4745"/>
        <item x="6190"/>
        <item x="6472"/>
        <item x="1798"/>
        <item x="9291"/>
        <item x="4383"/>
        <item x="8022"/>
        <item x="4141"/>
        <item x="3138"/>
        <item x="6758"/>
        <item x="8916"/>
        <item x="510"/>
        <item x="3349"/>
        <item x="6199"/>
        <item x="7211"/>
        <item x="2462"/>
        <item x="5903"/>
        <item x="6984"/>
        <item x="8697"/>
        <item x="9084"/>
        <item x="1707"/>
        <item x="5221"/>
        <item x="3339"/>
        <item x="2008"/>
        <item x="3347"/>
        <item x="2973"/>
        <item x="5276"/>
        <item x="8419"/>
        <item x="4245"/>
        <item x="3958"/>
        <item x="9122"/>
        <item x="8758"/>
        <item x="1327"/>
        <item x="6011"/>
        <item x="5823"/>
        <item x="4134"/>
        <item x="3348"/>
        <item x="6601"/>
        <item x="7647"/>
        <item x="5584"/>
        <item x="3078"/>
        <item x="7975"/>
        <item x="4184"/>
        <item x="7305"/>
        <item x="6921"/>
        <item x="8385"/>
        <item x="8175"/>
        <item x="8848"/>
        <item x="9247"/>
        <item x="2562"/>
        <item x="1067"/>
        <item x="2805"/>
        <item x="5959"/>
        <item x="8600"/>
        <item x="6476"/>
        <item x="665"/>
        <item x="4764"/>
        <item x="940"/>
        <item x="5569"/>
        <item x="3947"/>
        <item x="6942"/>
        <item x="7898"/>
        <item x="2528"/>
        <item x="5730"/>
        <item x="7291"/>
        <item x="2410"/>
        <item x="5003"/>
        <item x="6033"/>
        <item x="7221"/>
        <item x="3201"/>
        <item x="5726"/>
        <item x="7662"/>
        <item x="6334"/>
        <item x="546"/>
        <item x="188"/>
        <item x="4165"/>
        <item x="6634"/>
        <item x="628"/>
        <item x="2230"/>
        <item x="5002"/>
        <item x="2741"/>
        <item x="3241"/>
        <item x="2730"/>
        <item x="4993"/>
        <item x="6860"/>
        <item x="3907"/>
        <item x="3131"/>
        <item x="194"/>
        <item x="3870"/>
        <item x="1108"/>
        <item x="6394"/>
        <item x="7226"/>
        <item x="2959"/>
        <item x="7536"/>
        <item x="6267"/>
        <item x="3667"/>
        <item x="2696"/>
        <item x="8871"/>
        <item x="8605"/>
        <item x="784"/>
        <item x="2820"/>
        <item x="4124"/>
        <item x="3538"/>
        <item x="736"/>
        <item x="115"/>
        <item x="4306"/>
        <item x="6"/>
        <item x="7157"/>
        <item x="3652"/>
        <item x="4070"/>
        <item x="1149"/>
        <item x="7140"/>
        <item x="2195"/>
        <item x="302"/>
        <item x="3981"/>
        <item x="8856"/>
        <item x="5428"/>
        <item x="5288"/>
        <item x="5473"/>
        <item x="1369"/>
        <item x="9351"/>
        <item x="5183"/>
        <item x="692"/>
        <item x="2278"/>
        <item x="8506"/>
        <item x="2722"/>
        <item x="8368"/>
        <item x="7636"/>
        <item x="9651"/>
        <item x="8757"/>
        <item x="3636"/>
        <item x="5005"/>
        <item x="572"/>
        <item x="630"/>
        <item x="8736"/>
        <item x="5349"/>
        <item x="5889"/>
        <item x="4649"/>
        <item x="7840"/>
        <item x="9307"/>
        <item x="6738"/>
        <item x="670"/>
        <item x="4793"/>
        <item x="4528"/>
        <item x="1797"/>
        <item x="3296"/>
        <item x="7981"/>
        <item x="237"/>
        <item x="9023"/>
        <item x="2920"/>
        <item x="8665"/>
        <item x="7809"/>
        <item x="1000"/>
        <item x="5825"/>
        <item x="3890"/>
        <item x="238"/>
        <item x="707"/>
        <item x="4115"/>
        <item x="5283"/>
        <item x="2544"/>
        <item x="6621"/>
        <item x="1751"/>
        <item x="7143"/>
        <item x="5988"/>
        <item x="7545"/>
        <item x="601"/>
        <item x="7772"/>
        <item x="2512"/>
        <item x="1475"/>
        <item x="1862"/>
        <item x="4640"/>
        <item x="2459"/>
        <item x="7611"/>
        <item x="1633"/>
        <item x="7598"/>
        <item x="6037"/>
        <item x="7139"/>
        <item x="3380"/>
        <item x="2811"/>
        <item x="6041"/>
        <item x="7089"/>
        <item x="2152"/>
        <item x="4188"/>
        <item x="887"/>
        <item x="5751"/>
        <item x="5172"/>
        <item x="7760"/>
        <item x="5625"/>
        <item x="1554"/>
        <item x="5697"/>
        <item x="5059"/>
        <item x="3412"/>
        <item x="2587"/>
        <item x="6221"/>
        <item x="2778"/>
        <item x="6590"/>
        <item x="3816"/>
        <item x="3290"/>
        <item x="8343"/>
        <item x="4498"/>
        <item x="2516"/>
        <item x="7933"/>
        <item x="4851"/>
        <item x="6949"/>
        <item x="48"/>
        <item x="1143"/>
        <item x="9740"/>
        <item x="5523"/>
        <item x="1227"/>
        <item x="5873"/>
        <item x="7549"/>
        <item x="6261"/>
        <item x="3592"/>
        <item x="5739"/>
        <item x="1133"/>
        <item x="421"/>
        <item x="1018"/>
        <item x="7918"/>
        <item x="7111"/>
        <item x="4417"/>
        <item x="9059"/>
        <item x="9494"/>
        <item x="1178"/>
        <item x="2272"/>
        <item x="255"/>
        <item x="6652"/>
        <item x="1353"/>
        <item x="5712"/>
        <item x="8726"/>
        <item x="1605"/>
        <item x="5332"/>
        <item x="1898"/>
        <item x="6873"/>
        <item x="3180"/>
        <item x="1057"/>
        <item x="6613"/>
        <item x="8716"/>
        <item x="8395"/>
        <item x="9327"/>
        <item x="8290"/>
        <item x="1211"/>
        <item x="1607"/>
        <item x="3285"/>
        <item x="7788"/>
        <item x="1953"/>
        <item x="544"/>
        <item x="9112"/>
        <item x="5226"/>
        <item x="5401"/>
        <item x="5982"/>
        <item x="6554"/>
        <item x="1172"/>
        <item x="6828"/>
        <item x="228"/>
        <item x="5328"/>
        <item x="8015"/>
        <item x="3357"/>
        <item x="3160"/>
        <item x="5557"/>
        <item x="1828"/>
        <item x="7940"/>
        <item x="6066"/>
        <item x="417"/>
        <item x="5885"/>
        <item x="9440"/>
        <item x="6156"/>
        <item x="1250"/>
        <item x="9977"/>
        <item x="8233"/>
        <item x="6574"/>
        <item x="4144"/>
        <item x="9950"/>
        <item x="861"/>
        <item x="1818"/>
        <item x="6786"/>
        <item x="6432"/>
        <item x="9429"/>
        <item x="6756"/>
        <item x="9948"/>
        <item x="285"/>
        <item x="3382"/>
        <item x="7590"/>
        <item x="456"/>
        <item x="8319"/>
        <item x="7251"/>
        <item x="1182"/>
        <item x="4518"/>
        <item x="5705"/>
        <item x="3757"/>
        <item x="3166"/>
        <item x="3215"/>
        <item x="7901"/>
        <item x="4172"/>
        <item x="5504"/>
        <item x="2631"/>
        <item x="64"/>
        <item x="406"/>
        <item x="7816"/>
        <item x="3657"/>
        <item x="8171"/>
        <item x="9348"/>
        <item x="4111"/>
        <item x="5901"/>
        <item x="4885"/>
        <item x="4643"/>
        <item x="7301"/>
        <item x="8035"/>
        <item x="9650"/>
        <item x="6040"/>
        <item x="214"/>
        <item x="8465"/>
        <item x="9397"/>
        <item x="4653"/>
        <item x="4689"/>
        <item x="5945"/>
        <item x="9037"/>
        <item x="2505"/>
        <item x="7308"/>
        <item x="8262"/>
        <item x="2618"/>
        <item x="933"/>
        <item x="686"/>
        <item x="7029"/>
        <item x="3316"/>
        <item x="1375"/>
        <item x="7660"/>
        <item x="3378"/>
        <item x="3190"/>
        <item x="3783"/>
        <item x="7957"/>
        <item x="7409"/>
        <item x="63"/>
        <item x="4749"/>
        <item x="309"/>
        <item x="2686"/>
        <item x="8356"/>
        <item x="37"/>
        <item x="2992"/>
        <item x="8500"/>
        <item x="7835"/>
        <item x="1708"/>
        <item x="4126"/>
        <item x="7376"/>
        <item x="759"/>
        <item x="2099"/>
        <item x="6403"/>
        <item x="5391"/>
        <item x="8062"/>
        <item x="1689"/>
        <item x="3291"/>
        <item x="8366"/>
        <item x="8698"/>
        <item x="7773"/>
        <item x="5111"/>
        <item x="9485"/>
        <item x="9499"/>
        <item x="7992"/>
        <item x="2964"/>
        <item x="8745"/>
        <item x="8335"/>
        <item x="9156"/>
        <item x="2284"/>
        <item x="2555"/>
        <item x="1768"/>
        <item x="9636"/>
        <item x="6682"/>
        <item x="5666"/>
        <item x="863"/>
        <item x="3749"/>
        <item x="4151"/>
        <item x="1956"/>
        <item x="1948"/>
        <item x="1657"/>
        <item x="3462"/>
        <item x="6610"/>
        <item x="5964"/>
        <item x="3487"/>
        <item x="4527"/>
        <item x="4938"/>
        <item x="7172"/>
        <item x="9964"/>
        <item x="5746"/>
        <item x="517"/>
        <item x="820"/>
        <item x="7584"/>
        <item x="5139"/>
        <item x="6479"/>
        <item x="5987"/>
        <item x="7366"/>
        <item x="4808"/>
        <item x="4664"/>
        <item x="9085"/>
        <item x="363"/>
        <item x="5217"/>
        <item x="2416"/>
        <item x="3856"/>
        <item x="4984"/>
        <item x="804"/>
        <item x="5773"/>
        <item x="2273"/>
        <item x="1857"/>
        <item x="9571"/>
        <item x="9800"/>
        <item x="1779"/>
        <item x="1996"/>
        <item x="6061"/>
        <item x="9013"/>
        <item x="5940"/>
        <item x="1979"/>
        <item x="2539"/>
        <item x="4358"/>
        <item x="9798"/>
        <item x="8269"/>
        <item x="8739"/>
        <item x="8742"/>
        <item x="4519"/>
        <item x="5585"/>
        <item x="7922"/>
        <item x="3252"/>
        <item x="2926"/>
        <item x="8813"/>
        <item x="7217"/>
        <item x="9877"/>
        <item x="7893"/>
        <item x="7805"/>
        <item x="1150"/>
        <item x="3738"/>
        <item x="3247"/>
        <item x="1667"/>
        <item x="782"/>
        <item x="6607"/>
        <item x="36"/>
        <item x="3961"/>
        <item x="9679"/>
        <item x="7886"/>
        <item x="9792"/>
        <item x="9303"/>
        <item x="8564"/>
        <item x="2789"/>
        <item x="1973"/>
        <item x="6963"/>
        <item x="4362"/>
        <item x="8215"/>
        <item x="8741"/>
        <item x="1964"/>
        <item x="2126"/>
        <item x="9470"/>
        <item x="7205"/>
        <item x="6748"/>
        <item x="4699"/>
        <item x="1731"/>
        <item x="6107"/>
        <item x="6256"/>
        <item x="1910"/>
        <item x="4634"/>
        <item x="3527"/>
        <item x="9986"/>
        <item x="5853"/>
        <item x="1005"/>
        <item x="4044"/>
        <item x="1293"/>
        <item x="6397"/>
        <item x="122"/>
        <item x="9051"/>
        <item x="2399"/>
        <item x="8889"/>
        <item x="5719"/>
        <item x="6653"/>
        <item x="9967"/>
        <item x="6004"/>
        <item x="6568"/>
        <item x="3990"/>
        <item x="1335"/>
        <item x="6043"/>
        <item x="3463"/>
        <item x="6248"/>
        <item x="8237"/>
        <item x="3193"/>
        <item x="4326"/>
        <item x="8386"/>
        <item x="8922"/>
        <item x="2398"/>
        <item x="9032"/>
        <item x="395"/>
        <item x="2839"/>
        <item x="8660"/>
        <item x="7694"/>
        <item x="9117"/>
        <item x="1769"/>
        <item x="5709"/>
        <item x="1887"/>
        <item x="5180"/>
        <item x="1530"/>
        <item x="325"/>
        <item x="5614"/>
        <item x="2470"/>
        <item x="4434"/>
        <item x="2794"/>
        <item x="6406"/>
        <item x="4128"/>
        <item x="1357"/>
        <item x="7169"/>
        <item x="4918"/>
        <item x="5738"/>
        <item x="9443"/>
        <item x="331"/>
        <item x="6794"/>
        <item x="6159"/>
        <item x="4206"/>
        <item x="6926"/>
        <item x="2073"/>
        <item x="9078"/>
        <item x="7050"/>
        <item x="2162"/>
        <item x="2581"/>
        <item x="1693"/>
        <item x="1219"/>
        <item x="6695"/>
        <item x="7359"/>
        <item x="1916"/>
        <item x="667"/>
        <item x="9422"/>
        <item x="2570"/>
        <item x="8050"/>
        <item x="3681"/>
        <item x="482"/>
        <item x="9375"/>
        <item x="7191"/>
        <item x="5932"/>
        <item x="5195"/>
        <item x="2529"/>
        <item x="4233"/>
        <item x="1572"/>
        <item x="20"/>
        <item x="9346"/>
        <item x="8693"/>
        <item x="6543"/>
        <item x="2757"/>
        <item x="8689"/>
        <item x="60"/>
        <item x="5024"/>
        <item x="3004"/>
        <item x="8485"/>
        <item x="4278"/>
        <item x="5900"/>
        <item x="7907"/>
        <item x="9870"/>
        <item x="4029"/>
        <item x="9659"/>
        <item x="645"/>
        <item x="7808"/>
        <item x="2684"/>
        <item x="68"/>
        <item x="9498"/>
        <item x="1810"/>
        <item x="3845"/>
        <item x="8074"/>
        <item x="3849"/>
        <item x="2116"/>
        <item x="9377"/>
        <item x="7672"/>
        <item x="7654"/>
        <item x="1194"/>
        <item x="6985"/>
        <item x="8014"/>
        <item x="8975"/>
        <item x="9484"/>
        <item x="6641"/>
        <item x="4871"/>
        <item x="3089"/>
        <item x="2441"/>
        <item x="9809"/>
        <item x="2344"/>
        <item x="831"/>
        <item x="8952"/>
        <item x="5933"/>
        <item x="4796"/>
        <item x="7"/>
        <item x="993"/>
        <item x="2890"/>
        <item x="7719"/>
        <item x="6595"/>
        <item x="4821"/>
        <item x="7061"/>
        <item x="6481"/>
        <item x="2708"/>
        <item x="4412"/>
        <item x="8583"/>
        <item x="4576"/>
        <item x="1376"/>
        <item x="7802"/>
        <item x="8099"/>
        <item x="581"/>
        <item x="1941"/>
        <item x="8024"/>
        <item x="8249"/>
        <item x="8323"/>
        <item x="2418"/>
        <item x="6387"/>
        <item x="5535"/>
        <item x="9099"/>
        <item x="9185"/>
        <item x="9161"/>
        <item x="2235"/>
        <item x="9811"/>
        <item x="4508"/>
        <item x="2942"/>
        <item x="7517"/>
        <item x="1273"/>
        <item x="2768"/>
        <item x="8155"/>
        <item x="7726"/>
        <item x="9766"/>
        <item x="1195"/>
        <item x="6920"/>
        <item x="5552"/>
        <item x="4363"/>
        <item x="5043"/>
        <item x="5219"/>
        <item x="3136"/>
        <item x="3876"/>
        <item x="9134"/>
        <item x="1420"/>
        <item x="939"/>
        <item x="8498"/>
        <item x="9631"/>
        <item x="2171"/>
        <item x="3141"/>
        <item x="2568"/>
        <item x="7864"/>
        <item x="17"/>
        <item x="957"/>
        <item x="9832"/>
        <item x="5977"/>
        <item x="6946"/>
        <item x="2138"/>
        <item x="6523"/>
        <item x="6579"/>
        <item x="1744"/>
        <item x="7866"/>
        <item x="5611"/>
        <item x="5146"/>
        <item x="1069"/>
        <item x="1188"/>
        <item x="7921"/>
        <item x="4075"/>
        <item x="7944"/>
        <item x="2612"/>
        <item x="9129"/>
        <item x="8407"/>
        <item x="6007"/>
        <item x="4516"/>
        <item x="8241"/>
        <item x="1474"/>
        <item x="5018"/>
        <item x="1531"/>
        <item x="5919"/>
        <item x="7966"/>
        <item x="979"/>
        <item x="3835"/>
        <item x="523"/>
        <item x="6778"/>
        <item x="7973"/>
        <item x="8405"/>
        <item x="3210"/>
        <item x="8510"/>
        <item x="8304"/>
        <item x="5500"/>
        <item x="6845"/>
        <item x="4733"/>
        <item x="3363"/>
        <item x="9502"/>
        <item x="9322"/>
        <item x="5339"/>
        <item x="8675"/>
        <item x="5747"/>
        <item x="3483"/>
        <item x="5142"/>
        <item x="3231"/>
        <item x="2405"/>
        <item x="3906"/>
        <item x="6556"/>
        <item x="3711"/>
        <item x="257"/>
        <item x="3343"/>
        <item x="534"/>
        <item x="4740"/>
        <item x="7074"/>
        <item x="129"/>
        <item x="1300"/>
        <item x="2879"/>
        <item x="5229"/>
        <item x="6259"/>
        <item x="4317"/>
        <item x="3580"/>
        <item x="5559"/>
        <item x="7601"/>
        <item x="5767"/>
        <item x="5958"/>
        <item x="1934"/>
        <item x="8792"/>
        <item x="8546"/>
        <item x="7548"/>
        <item x="9955"/>
        <item x="4615"/>
        <item x="8188"/>
        <item x="8008"/>
        <item x="3255"/>
        <item x="6318"/>
        <item x="6398"/>
        <item x="9192"/>
        <item x="43"/>
        <item x="4221"/>
        <item x="8983"/>
        <item x="646"/>
        <item x="5167"/>
        <item x="2277"/>
        <item x="8452"/>
        <item x="6577"/>
        <item x="6732"/>
        <item x="3717"/>
        <item x="9693"/>
        <item x="2721"/>
        <item x="3342"/>
        <item x="6755"/>
        <item x="6596"/>
        <item x="6239"/>
        <item x="8982"/>
        <item x="7320"/>
        <item x="1145"/>
        <item x="4852"/>
        <item x="7771"/>
        <item x="1612"/>
        <item x="4261"/>
        <item x="9077"/>
        <item x="1988"/>
        <item x="8526"/>
        <item x="3974"/>
        <item x="378"/>
        <item x="110"/>
        <item x="8924"/>
        <item x="8528"/>
        <item x="2186"/>
        <item x="8946"/>
        <item x="9702"/>
        <item x="6252"/>
        <item x="584"/>
        <item x="5249"/>
        <item x="8876"/>
        <item x="8123"/>
        <item x="2285"/>
        <item x="5072"/>
        <item x="2322"/>
        <item x="5191"/>
        <item x="6019"/>
        <item x="9354"/>
        <item x="7875"/>
        <item x="8020"/>
        <item x="1571"/>
        <item x="3093"/>
        <item x="6021"/>
        <item x="6913"/>
        <item x="2713"/>
        <item x="7540"/>
        <item x="9882"/>
        <item x="1228"/>
        <item x="7703"/>
        <item x="7000"/>
        <item x="9845"/>
        <item x="3214"/>
        <item x="3302"/>
        <item x="8619"/>
        <item x="7080"/>
        <item x="2496"/>
        <item x="4023"/>
        <item x="298"/>
        <item x="4042"/>
        <item x="9009"/>
        <item x="7701"/>
        <item x="3013"/>
        <item x="807"/>
        <item x="8222"/>
        <item x="2561"/>
        <item x="6433"/>
        <item x="9488"/>
        <item x="3868"/>
        <item x="439"/>
        <item x="140"/>
        <item x="2901"/>
        <item x="7768"/>
        <item x="9818"/>
        <item x="1262"/>
        <item x="3971"/>
        <item x="6405"/>
        <item x="4125"/>
        <item x="1998"/>
        <item x="5891"/>
        <item x="2701"/>
        <item x="7928"/>
        <item x="8242"/>
        <item x="1473"/>
        <item x="5581"/>
        <item x="7633"/>
        <item x="1945"/>
        <item x="3802"/>
        <item x="1970"/>
        <item x="4702"/>
        <item x="9387"/>
        <item x="549"/>
        <item x="1457"/>
        <item x="2830"/>
        <item x="8971"/>
        <item x="3940"/>
        <item x="6675"/>
        <item x="5992"/>
        <item x="4747"/>
        <item x="1268"/>
        <item x="1341"/>
        <item x="527"/>
        <item x="5938"/>
        <item x="4217"/>
        <item x="1969"/>
        <item x="2593"/>
        <item x="8276"/>
        <item x="3191"/>
        <item x="809"/>
        <item x="4063"/>
        <item x="3680"/>
        <item x="6054"/>
        <item x="5653"/>
        <item x="6571"/>
        <item x="9758"/>
        <item x="8525"/>
        <item x="3989"/>
        <item x="5511"/>
        <item x="323"/>
        <item x="7293"/>
        <item x="4135"/>
        <item x="341"/>
        <item x="4631"/>
        <item x="9953"/>
        <item x="7322"/>
        <item x="1217"/>
        <item x="6796"/>
        <item x="4813"/>
        <item x="5453"/>
        <item x="4259"/>
        <item x="521"/>
        <item x="2928"/>
        <item x="515"/>
        <item x="7994"/>
        <item x="588"/>
        <item x="7357"/>
        <item x="9713"/>
        <item x="2022"/>
        <item x="3484"/>
        <item x="1861"/>
        <item x="5896"/>
        <item x="4066"/>
        <item x="7819"/>
        <item x="6468"/>
        <item x="8670"/>
        <item x="6148"/>
        <item x="5804"/>
        <item x="4054"/>
        <item x="8055"/>
        <item x="4826"/>
        <item x="9311"/>
        <item x="6967"/>
        <item x="6308"/>
        <item x="6964"/>
        <item x="2368"/>
        <item x="1159"/>
        <item x="5640"/>
        <item x="6777"/>
        <item x="6171"/>
        <item x="2443"/>
        <item x="6185"/>
        <item x="2185"/>
        <item x="6636"/>
        <item x="4109"/>
        <item x="3409"/>
        <item x="8414"/>
        <item x="9768"/>
        <item x="5639"/>
        <item x="2490"/>
        <item x="2651"/>
        <item x="6628"/>
        <item x="3809"/>
        <item x="4692"/>
        <item x="5280"/>
        <item x="5881"/>
        <item x="1586"/>
        <item x="8704"/>
        <item x="7906"/>
        <item x="869"/>
        <item x="3578"/>
        <item x="1620"/>
        <item x="879"/>
        <item x="1913"/>
        <item x="3208"/>
        <item x="7454"/>
        <item x="6604"/>
        <item x="5127"/>
        <item x="2932"/>
        <item x="8378"/>
        <item x="7838"/>
        <item x="7363"/>
        <item x="624"/>
        <item x="1904"/>
        <item x="3428"/>
        <item x="4599"/>
        <item x="9065"/>
        <item x="8692"/>
        <item x="1767"/>
        <item x="4990"/>
        <item x="8375"/>
        <item x="2241"/>
        <item x="3103"/>
        <item x="8256"/>
        <item x="9522"/>
        <item x="5484"/>
        <item x="2229"/>
        <item x="2164"/>
        <item x="4557"/>
        <item x="3105"/>
        <item x="8329"/>
        <item x="4294"/>
        <item x="633"/>
        <item x="7849"/>
        <item x="5114"/>
        <item x="7752"/>
        <item x="2006"/>
        <item x="7011"/>
        <item x="2369"/>
        <item x="9718"/>
        <item x="223"/>
        <item x="1755"/>
        <item x="6180"/>
        <item x="4452"/>
        <item x="1235"/>
        <item x="448"/>
        <item x="4888"/>
        <item x="7466"/>
        <item x="5077"/>
        <item x="2296"/>
        <item x="4742"/>
        <item x="4307"/>
        <item x="2211"/>
        <item x="9817"/>
        <item x="180"/>
        <item x="1387"/>
        <item x="2437"/>
        <item x="603"/>
        <item x="3673"/>
        <item x="7602"/>
        <item x="9686"/>
        <item x="2614"/>
        <item x="6464"/>
        <item x="2252"/>
        <item x="7233"/>
        <item x="4768"/>
        <item x="1167"/>
        <item x="453"/>
        <item x="732"/>
        <item x="4057"/>
        <item x="9258"/>
        <item x="8244"/>
        <item x="2234"/>
        <item x="4409"/>
        <item x="2140"/>
        <item x="6386"/>
        <item x="2824"/>
        <item x="4238"/>
        <item x="5250"/>
        <item x="2625"/>
        <item x="7385"/>
        <item x="8425"/>
        <item x="5687"/>
        <item x="8097"/>
        <item x="9409"/>
        <item x="8541"/>
        <item x="8678"/>
        <item x="1776"/>
        <item x="5592"/>
        <item x="3161"/>
        <item x="4471"/>
        <item x="6558"/>
        <item x="3300"/>
        <item x="3199"/>
        <item x="9186"/>
        <item x="7212"/>
        <item x="2735"/>
        <item x="7946"/>
        <item x="1966"/>
        <item x="8383"/>
        <item x="2148"/>
        <item x="7256"/>
        <item x="7511"/>
        <item x="9214"/>
        <item x="5692"/>
        <item x="1865"/>
        <item x="2101"/>
        <item x="3895"/>
        <item x="4390"/>
        <item x="8623"/>
        <item x="7935"/>
        <item x="7109"/>
        <item x="8337"/>
        <item x="6106"/>
        <item x="7352"/>
        <item x="6157"/>
        <item x="4060"/>
        <item x="9717"/>
        <item x="569"/>
        <item x="3997"/>
        <item x="7387"/>
        <item x="1781"/>
        <item x="6254"/>
        <item x="2854"/>
        <item x="34"/>
        <item x="7280"/>
        <item x="7339"/>
        <item x="8156"/>
        <item x="9520"/>
        <item x="7108"/>
        <item x="2711"/>
        <item x="6257"/>
        <item x="3966"/>
        <item x="7850"/>
        <item x="6149"/>
        <item x="1795"/>
        <item x="4500"/>
        <item x="6819"/>
        <item x="2662"/>
        <item x="8956"/>
        <item x="5203"/>
        <item x="8003"/>
        <item x="5681"/>
        <item x="8291"/>
        <item x="2109"/>
        <item x="414"/>
        <item x="8851"/>
        <item x="5227"/>
        <item x="6970"/>
        <item x="9042"/>
        <item x="5042"/>
        <item x="1601"/>
        <item x="1660"/>
        <item x="3786"/>
        <item x="3425"/>
        <item x="6328"/>
        <item x="1668"/>
        <item x="263"/>
        <item x="8934"/>
        <item x="8481"/>
        <item x="7791"/>
        <item x="9218"/>
        <item x="5690"/>
        <item x="9923"/>
        <item x="7002"/>
        <item x="1542"/>
        <item x="2264"/>
        <item x="3700"/>
        <item x="8336"/>
        <item x="4207"/>
        <item x="1129"/>
        <item x="4252"/>
        <item x="9597"/>
        <item x="4844"/>
        <item x="3218"/>
        <item x="3814"/>
        <item x="4582"/>
        <item x="3608"/>
        <item x="8476"/>
        <item x="2194"/>
        <item x="480"/>
        <item x="683"/>
        <item x="6487"/>
        <item x="578"/>
        <item x="2180"/>
        <item x="4133"/>
        <item x="6127"/>
        <item x="3207"/>
        <item x="9613"/>
        <item x="6118"/>
        <item x="9956"/>
        <item x="934"/>
        <item x="84"/>
        <item x="3293"/>
        <item x="6996"/>
        <item x="5710"/>
        <item x="7084"/>
        <item x="3532"/>
        <item x="7800"/>
        <item x="209"/>
        <item x="1019"/>
        <item x="1640"/>
        <item x="258"/>
        <item x="3520"/>
        <item x="4215"/>
        <item x="7054"/>
        <item x="6371"/>
        <item x="7198"/>
        <item x="6502"/>
        <item x="2949"/>
        <item x="673"/>
        <item x="8518"/>
        <item x="9203"/>
        <item x="4459"/>
        <item x="5304"/>
        <item x="4487"/>
        <item x="9639"/>
        <item x="8087"/>
        <item x="4724"/>
        <item x="9608"/>
        <item x="2340"/>
        <item x="2727"/>
        <item x="4785"/>
        <item x="171"/>
        <item x="3867"/>
        <item x="1052"/>
        <item x="3192"/>
        <item x="7533"/>
        <item x="8410"/>
        <item x="5898"/>
        <item x="3281"/>
        <item x="4545"/>
        <item x="9982"/>
        <item x="9553"/>
        <item x="4359"/>
        <item x="4900"/>
        <item x="5456"/>
        <item x="8655"/>
        <item x="848"/>
        <item x="4340"/>
        <item x="7281"/>
        <item x="224"/>
        <item x="2810"/>
        <item x="2020"/>
        <item x="8347"/>
        <item x="6260"/>
        <item x="2833"/>
        <item x="4281"/>
        <item x="4645"/>
        <item x="8935"/>
        <item x="1573"/>
        <item x="7004"/>
        <item x="6564"/>
        <item x="321"/>
        <item x="2414"/>
        <item x="6350"/>
        <item x="2314"/>
        <item x="2104"/>
        <item x="6689"/>
        <item x="4090"/>
        <item x="5161"/>
        <item x="2445"/>
        <item x="4076"/>
        <item x="7162"/>
        <item x="2866"/>
        <item x="8428"/>
        <item x="9324"/>
        <item x="3731"/>
        <item x="4195"/>
        <item x="4320"/>
        <item x="1338"/>
        <item x="8417"/>
        <item x="8865"/>
        <item x="1740"/>
        <item x="3923"/>
        <item x="1312"/>
        <item x="5616"/>
        <item x="4314"/>
        <item x="197"/>
        <item x="896"/>
        <item x="4078"/>
        <item x="4161"/>
        <item x="9745"/>
        <item x="4377"/>
        <item x="4290"/>
        <item x="3478"/>
        <item x="1754"/>
        <item x="7047"/>
        <item x="4725"/>
        <item x="6875"/>
        <item x="360"/>
        <item x="9614"/>
        <item x="3848"/>
        <item x="5797"/>
        <item x="7248"/>
        <item x="6227"/>
        <item x="1121"/>
        <item x="5301"/>
        <item x="4431"/>
        <item x="4121"/>
        <item x="7053"/>
        <item x="2776"/>
        <item x="9839"/>
        <item x="8744"/>
        <item x="6319"/>
        <item x="5430"/>
        <item x="4082"/>
        <item x="1022"/>
        <item x="4801"/>
        <item x="2396"/>
        <item x="7826"/>
        <item x="3358"/>
        <item x="390"/>
        <item x="236"/>
        <item x="1161"/>
        <item x="4867"/>
        <item x="8987"/>
        <item x="5466"/>
        <item x="1715"/>
        <item x="416"/>
        <item x="1515"/>
        <item x="8938"/>
        <item x="644"/>
        <item x="2049"/>
        <item x="6933"/>
        <item x="1989"/>
        <item x="6326"/>
        <item x="3719"/>
        <item x="3767"/>
        <item x="3022"/>
        <item x="853"/>
        <item x="5199"/>
        <item x="265"/>
        <item x="6275"/>
        <item x="4451"/>
        <item x="5969"/>
        <item x="8002"/>
        <item x="4577"/>
        <item x="6647"/>
        <item x="2748"/>
        <item x="8338"/>
        <item x="5930"/>
        <item x="9654"/>
        <item x="3800"/>
        <item x="731"/>
        <item x="9609"/>
        <item x="5159"/>
        <item x="5533"/>
        <item x="7010"/>
        <item x="2683"/>
        <item x="6236"/>
        <item x="5763"/>
        <item x="8951"/>
        <item x="327"/>
        <item x="6510"/>
        <item x="6175"/>
        <item x="1370"/>
        <item x="6600"/>
        <item x="5126"/>
        <item x="4096"/>
        <item x="7491"/>
        <item x="9284"/>
        <item x="5103"/>
        <item x="1958"/>
        <item x="3780"/>
        <item x="9479"/>
        <item x="7114"/>
        <item x="5009"/>
        <item x="7343"/>
        <item x="6852"/>
        <item x="6068"/>
        <item x="2912"/>
        <item x="5753"/>
        <item x="7927"/>
        <item x="2556"/>
        <item x="9300"/>
        <item x="2671"/>
        <item x="4160"/>
        <item x="7528"/>
        <item x="8844"/>
        <item x="8886"/>
        <item x="9901"/>
        <item x="1380"/>
        <item x="1315"/>
        <item x="5595"/>
        <item x="7561"/>
        <item x="3243"/>
        <item x="6428"/>
        <item x="380"/>
        <item x="8190"/>
        <item x="204"/>
        <item x="963"/>
        <item x="8173"/>
        <item x="2477"/>
        <item x="3648"/>
        <item x="3779"/>
        <item x="1893"/>
        <item x="4791"/>
        <item x="857"/>
        <item x="2425"/>
        <item x="3624"/>
        <item x="2990"/>
        <item x="986"/>
        <item x="5554"/>
        <item x="8594"/>
        <item x="5050"/>
        <item x="8042"/>
        <item x="7388"/>
        <item x="6993"/>
        <item x="2371"/>
        <item x="9100"/>
        <item x="2692"/>
        <item x="4302"/>
        <item x="3969"/>
        <item x="1762"/>
        <item x="5442"/>
        <item x="1663"/>
        <item x="4319"/>
        <item x="7215"/>
        <item x="2407"/>
        <item x="7166"/>
        <item x="6493"/>
        <item x="6709"/>
        <item x="8652"/>
        <item x="8976"/>
        <item x="5765"/>
        <item x="8643"/>
        <item x="7492"/>
        <item x="2074"/>
        <item x="2767"/>
        <item x="8978"/>
        <item x="1849"/>
        <item x="4859"/>
        <item x="6079"/>
        <item x="399"/>
        <item x="1034"/>
        <item x="4632"/>
        <item x="5357"/>
        <item x="4957"/>
        <item x="1396"/>
        <item x="4253"/>
        <item x="6356"/>
        <item x="2571"/>
        <item x="7912"/>
        <item x="7765"/>
        <item x="2848"/>
        <item x="2600"/>
        <item x="3267"/>
        <item x="1294"/>
        <item x="1031"/>
        <item x="1718"/>
        <item x="2925"/>
        <item x="2361"/>
        <item x="2792"/>
        <item x="5850"/>
        <item x="2297"/>
        <item x="1065"/>
        <item x="1079"/>
        <item x="1946"/>
        <item x="9391"/>
        <item x="9495"/>
        <item x="7113"/>
        <item x="3686"/>
        <item x="9957"/>
        <item x="7632"/>
        <item x="5641"/>
        <item x="21"/>
        <item x="3560"/>
        <item x="466"/>
        <item x="3414"/>
        <item x="6916"/>
        <item x="8436"/>
        <item x="5715"/>
        <item x="4192"/>
        <item x="2799"/>
        <item x="2147"/>
        <item x="4399"/>
        <item x="4360"/>
        <item x="8330"/>
        <item x="6301"/>
        <item x="7331"/>
        <item x="1507"/>
        <item x="5383"/>
        <item x="4872"/>
        <item x="5208"/>
        <item x="9453"/>
        <item x="1251"/>
        <item x="2766"/>
        <item x="3550"/>
        <item x="4893"/>
        <item x="6413"/>
        <item x="3344"/>
        <item x="7711"/>
        <item x="5272"/>
        <item x="159"/>
        <item x="4978"/>
        <item x="6599"/>
        <item x="7197"/>
        <item x="484"/>
        <item x="1987"/>
        <item x="7389"/>
        <item x="9760"/>
        <item x="3264"/>
        <item x="4270"/>
        <item x="8984"/>
        <item x="9031"/>
        <item x="4139"/>
        <item x="5358"/>
        <item x="8717"/>
        <item x="4059"/>
        <item x="6831"/>
        <item x="9355"/>
        <item x="3048"/>
        <item x="7094"/>
        <item x="560"/>
        <item x="5630"/>
        <item x="6307"/>
        <item x="8626"/>
        <item x="1608"/>
        <item x="1414"/>
        <item x="6134"/>
        <item x="3594"/>
        <item x="292"/>
        <item x="1241"/>
        <item x="9109"/>
        <item x="1761"/>
        <item x="1807"/>
        <item x="7900"/>
        <item x="1340"/>
        <item x="6249"/>
        <item x="9647"/>
        <item x="5840"/>
        <item x="9860"/>
        <item x="3268"/>
        <item x="2557"/>
        <item x="8355"/>
        <item x="2279"/>
        <item x="8301"/>
        <item x="9668"/>
        <item x="4710"/>
        <item x="3355"/>
        <item x="9035"/>
        <item x="671"/>
        <item x="2176"/>
        <item x="166"/>
        <item x="4445"/>
        <item x="6972"/>
        <item x="5305"/>
        <item x="4100"/>
        <item x="9132"/>
        <item x="3877"/>
        <item x="3147"/>
        <item x="4858"/>
        <item x="5491"/>
        <item x="6003"/>
        <item x="943"/>
        <item x="7182"/>
        <item x="7770"/>
        <item x="9217"/>
        <item x="1753"/>
        <item x="45"/>
        <item x="4166"/>
        <item x="2064"/>
        <item x="6362"/>
        <item x="5766"/>
        <item x="6347"/>
        <item x="3882"/>
        <item x="8968"/>
        <item x="1004"/>
        <item x="7620"/>
        <item x="1423"/>
        <item x="795"/>
        <item x="9889"/>
        <item x="8367"/>
        <item x="790"/>
        <item x="8532"/>
        <item x="5241"/>
        <item x="2117"/>
        <item x="9840"/>
        <item x="2543"/>
        <item x="6202"/>
        <item x="6414"/>
        <item x="7643"/>
        <item x="553"/>
        <item x="5292"/>
        <item x="8819"/>
        <item x="9744"/>
        <item x="7833"/>
        <item x="444"/>
        <item x="6165"/>
        <item x="511"/>
        <item x="8491"/>
        <item x="9047"/>
        <item x="3544"/>
        <item x="700"/>
        <item x="813"/>
        <item x="54"/>
        <item x="7823"/>
        <item x="695"/>
        <item x="7443"/>
        <item x="6895"/>
        <item x="9563"/>
        <item x="9655"/>
        <item x="9871"/>
        <item x="5477"/>
        <item x="6450"/>
        <item x="554"/>
        <item x="8720"/>
        <item x="6306"/>
        <item x="3829"/>
        <item x="5536"/>
        <item x="8374"/>
        <item x="4355"/>
        <item x="1606"/>
        <item x="6585"/>
        <item x="3768"/>
        <item x="4114"/>
        <item x="7355"/>
        <item x="3114"/>
        <item x="6904"/>
        <item x="8211"/>
        <item x="2155"/>
        <item x="6820"/>
        <item x="7624"/>
        <item x="9305"/>
        <item x="4019"/>
        <item x="9193"/>
        <item x="3763"/>
        <item x="7101"/>
        <item x="4104"/>
        <item x="4548"/>
        <item x="4235"/>
        <item x="4704"/>
        <item x="3432"/>
        <item x="8339"/>
        <item x="6548"/>
        <item x="3917"/>
        <item x="8941"/>
        <item x="3701"/>
        <item x="8616"/>
        <item x="3287"/>
        <item x="728"/>
        <item x="8086"/>
        <item x="1028"/>
        <item x="1959"/>
        <item x="7706"/>
        <item x="9623"/>
        <item x="3635"/>
        <item x="3706"/>
        <item x="6871"/>
        <item x="8582"/>
        <item x="1248"/>
        <item x="7986"/>
        <item x="4130"/>
        <item x="8117"/>
        <item x="5537"/>
        <item x="5635"/>
        <item x="8585"/>
        <item x="4415"/>
        <item x="8554"/>
        <item x="5884"/>
        <item x="1316"/>
        <item x="3743"/>
        <item x="1030"/>
        <item x="1808"/>
        <item x="2070"/>
        <item x="9624"/>
        <item x="600"/>
        <item x="5548"/>
        <item x="989"/>
        <item x="6951"/>
        <item x="6888"/>
        <item x="7766"/>
        <item x="5822"/>
        <item x="3986"/>
        <item x="1099"/>
        <item x="9676"/>
        <item x="9739"/>
        <item x="7945"/>
        <item x="1513"/>
        <item x="2649"/>
        <item x="9897"/>
        <item x="6475"/>
        <item x="2902"/>
        <item x="7887"/>
        <item x="1478"/>
        <item x="5069"/>
        <item x="4829"/>
        <item x="5360"/>
        <item x="3009"/>
        <item x="322"/>
        <item x="7786"/>
        <item x="1096"/>
        <item x="1584"/>
        <item x="176"/>
        <item x="3043"/>
        <item x="7095"/>
        <item x="8334"/>
        <item x="3049"/>
        <item x="6402"/>
        <item x="3812"/>
        <item x="2950"/>
        <item x="23"/>
        <item x="8509"/>
        <item x="9712"/>
        <item x="1434"/>
        <item x="76"/>
        <item x="7972"/>
        <item x="3950"/>
        <item x="3387"/>
        <item x="8228"/>
        <item x="7134"/>
        <item x="7271"/>
        <item x="1646"/>
        <item x="5516"/>
        <item x="4325"/>
        <item x="5495"/>
        <item x="42"/>
        <item x="9187"/>
        <item x="4604"/>
        <item x="4585"/>
        <item x="7158"/>
        <item x="5154"/>
        <item x="5573"/>
        <item x="2150"/>
        <item x="6716"/>
        <item x="2431"/>
        <item x="8803"/>
        <item x="2174"/>
        <item x="4633"/>
        <item x="2851"/>
        <item x="3590"/>
        <item x="6559"/>
        <item x="3600"/>
        <item x="7056"/>
        <item x="7603"/>
        <item x="838"/>
        <item x="1574"/>
        <item x="7463"/>
        <item x="8561"/>
        <item x="3236"/>
        <item x="5086"/>
        <item x="7782"/>
        <item x="7082"/>
        <item x="5452"/>
        <item x="3831"/>
        <item x="6243"/>
        <item x="1847"/>
        <item x="6001"/>
        <item x="929"/>
        <item x="5966"/>
        <item x="5626"/>
        <item x="575"/>
        <item x="7207"/>
        <item x="6012"/>
        <item x="629"/>
        <item x="5839"/>
        <item x="6768"/>
        <item x="8358"/>
        <item x="8082"/>
        <item x="6632"/>
        <item x="8067"/>
        <item x="3341"/>
        <item x="6703"/>
        <item x="1253"/>
        <item x="6396"/>
        <item x="3299"/>
        <item x="2102"/>
        <item x="3037"/>
        <item x="7173"/>
        <item x="3396"/>
        <item x="9560"/>
        <item x="5443"/>
        <item x="3586"/>
        <item x="3421"/>
        <item x="7224"/>
        <item x="1165"/>
        <item x="1947"/>
        <item x="5660"/>
        <item x="7127"/>
        <item x="5914"/>
        <item x="7995"/>
        <item x="4836"/>
        <item x="9458"/>
        <item x="6683"/>
        <item x="4473"/>
        <item x="3127"/>
        <item x="5646"/>
        <item x="5979"/>
        <item x="8036"/>
        <item x="4146"/>
        <item x="254"/>
        <item x="640"/>
        <item x="9554"/>
        <item x="8203"/>
        <item x="404"/>
        <item x="3482"/>
        <item x="6154"/>
        <item x="5518"/>
        <item x="1388"/>
        <item x="764"/>
        <item x="7279"/>
        <item x="7067"/>
        <item x="2954"/>
        <item x="9333"/>
        <item x="5605"/>
        <item x="6089"/>
        <item x="8962"/>
        <item x="7272"/>
        <item x="4853"/>
        <item x="1710"/>
        <item x="1815"/>
        <item x="9451"/>
        <item x="424"/>
        <item x="3547"/>
        <item x="1032"/>
        <item x="227"/>
        <item x="5067"/>
        <item x="7936"/>
        <item x="7969"/>
        <item x="6917"/>
        <item x="8878"/>
        <item x="3229"/>
        <item x="432"/>
        <item x="5445"/>
        <item x="8501"/>
        <item x="1978"/>
        <item x="7393"/>
        <item x="6618"/>
        <item x="1345"/>
        <item x="5826"/>
        <item x="7296"/>
        <item x="6638"/>
        <item x="4443"/>
        <item x="8144"/>
        <item x="2110"/>
        <item x="5447"/>
        <item x="6999"/>
        <item x="2420"/>
        <item x="3096"/>
        <item x="3101"/>
        <item x="9173"/>
        <item x="81"/>
        <item x="663"/>
        <item x="4706"/>
        <item x="5327"/>
        <item x="7537"/>
        <item x="3112"/>
        <item x="9812"/>
        <item x="8977"/>
        <item x="3263"/>
        <item x="5547"/>
        <item x="2765"/>
        <item x="6467"/>
        <item x="2358"/>
        <item x="6388"/>
        <item x="5140"/>
        <item x="4486"/>
        <item x="1889"/>
        <item x="337"/>
        <item x="4077"/>
        <item x="4726"/>
        <item x="5035"/>
        <item x="1917"/>
        <item x="3383"/>
        <item x="9709"/>
        <item x="8254"/>
        <item x="2397"/>
        <item x="6270"/>
        <item x="418"/>
        <item x="9620"/>
        <item x="1722"/>
        <item x="7406"/>
        <item x="7481"/>
        <item x="9830"/>
        <item x="4058"/>
        <item x="9343"/>
        <item x="6241"/>
        <item x="533"/>
        <item x="4293"/>
        <item x="5791"/>
        <item x="6421"/>
        <item x="6797"/>
        <item x="8213"/>
        <item x="7915"/>
        <item x="3124"/>
        <item x="9276"/>
        <item x="7230"/>
        <item x="819"/>
        <item x="8353"/>
        <item x="5590"/>
        <item x="9922"/>
        <item x="2023"/>
        <item x="1304"/>
        <item x="62"/>
        <item x="2699"/>
        <item x="251"/>
        <item x="6983"/>
        <item x="7249"/>
        <item x="9232"/>
        <item x="4526"/>
        <item x="1354"/>
        <item x="6065"/>
        <item x="2895"/>
        <item x="6234"/>
        <item x="5877"/>
        <item x="4945"/>
        <item x="2591"/>
        <item x="4112"/>
        <item x="9182"/>
        <item x="1325"/>
        <item x="6095"/>
        <item x="2961"/>
        <item x="6274"/>
        <item x="8496"/>
        <item x="2922"/>
        <item x="886"/>
        <item x="6698"/>
        <item x="7575"/>
        <item x="2857"/>
        <item x="4209"/>
        <item x="2947"/>
        <item x="7413"/>
        <item x="5704"/>
        <item x="5869"/>
        <item x="3953"/>
        <item x="9842"/>
        <item x="6295"/>
        <item x="127"/>
        <item x="2772"/>
        <item x="785"/>
        <item x="6176"/>
        <item x="6961"/>
        <item x="9781"/>
        <item x="6525"/>
        <item x="1403"/>
        <item x="135"/>
        <item x="7144"/>
        <item x="6719"/>
        <item x="3413"/>
        <item x="4690"/>
        <item x="8786"/>
        <item x="9106"/>
        <item x="222"/>
        <item x="1279"/>
        <item x="2221"/>
        <item x="9965"/>
        <item x="1289"/>
        <item x="5846"/>
        <item x="8973"/>
        <item x="2316"/>
        <item x="5558"/>
        <item x="3381"/>
        <item x="2634"/>
        <item x="1837"/>
        <item x="5395"/>
        <item x="1163"/>
        <item x="1491"/>
        <item x="4674"/>
        <item x="6197"/>
        <item x="6544"/>
        <item x="6351"/>
        <item x="3481"/>
        <item x="4035"/>
        <item x="1582"/>
        <item x="2915"/>
        <item x="1868"/>
        <item x="758"/>
        <item x="4089"/>
        <item x="4031"/>
        <item x="3713"/>
        <item x="6151"/>
        <item x="1216"/>
        <item x="8449"/>
        <item x="514"/>
        <item x="2745"/>
        <item x="6380"/>
        <item x="4234"/>
        <item x="8751"/>
        <item x="4730"/>
        <item x="9130"/>
        <item x="7581"/>
        <item x="6658"/>
        <item x="4805"/>
        <item x="7909"/>
        <item x="8836"/>
        <item x="4369"/>
        <item x="5607"/>
        <item x="694"/>
        <item x="8997"/>
        <item x="4843"/>
        <item x="4036"/>
        <item x="4300"/>
        <item x="119"/>
        <item x="5432"/>
        <item x="2197"/>
        <item x="677"/>
        <item x="7452"/>
        <item x="1943"/>
        <item x="5187"/>
        <item x="4895"/>
        <item x="1184"/>
        <item x="3204"/>
        <item x="3720"/>
        <item x="727"/>
        <item x="8644"/>
        <item x="4171"/>
        <item x="3995"/>
        <item x="5588"/>
        <item x="1774"/>
        <item x="6848"/>
        <item x="5737"/>
        <item x="8821"/>
        <item x="160"/>
        <item x="4625"/>
        <item x="6078"/>
        <item x="2758"/>
        <item x="5980"/>
        <item x="3509"/>
        <item x="4832"/>
        <item x="104"/>
        <item x="7410"/>
        <item x="612"/>
        <item x="1471"/>
        <item x="1899"/>
        <item x="409"/>
        <item x="4929"/>
        <item x="1949"/>
        <item x="6102"/>
        <item x="776"/>
        <item x="5947"/>
        <item x="2124"/>
        <item x="5501"/>
        <item x="1234"/>
        <item x="657"/>
        <item x="8705"/>
        <item x="7314"/>
        <item x="7953"/>
        <item x="7395"/>
        <item x="5045"/>
        <item x="3170"/>
        <item x="7436"/>
        <item x="7592"/>
        <item x="8661"/>
        <item x="3055"/>
        <item x="6832"/>
        <item x="3650"/>
        <item x="1236"/>
        <item x="4276"/>
        <item x="2737"/>
        <item x="4280"/>
        <item x="4025"/>
        <item x="7486"/>
        <item x="6629"/>
        <item x="2257"/>
        <item x="3222"/>
        <item x="474"/>
        <item x="7769"/>
        <item x="4549"/>
        <item x="3639"/>
        <item x="9243"/>
        <item x="5324"/>
        <item x="2076"/>
        <item x="4260"/>
        <item x="2143"/>
        <item x="8737"/>
        <item x="4349"/>
        <item x="3353"/>
        <item x="419"/>
        <item x="304"/>
        <item x="5939"/>
        <item x="2271"/>
        <item x="9658"/>
        <item x="2803"/>
        <item x="90"/>
        <item x="3855"/>
        <item x="2511"/>
        <item x="4914"/>
        <item x="9174"/>
        <item x="6244"/>
        <item x="6813"/>
        <item x="3408"/>
        <item x="7634"/>
        <item x="3980"/>
        <item x="1563"/>
        <item x="3892"/>
        <item x="4462"/>
        <item x="7919"/>
        <item x="3992"/>
        <item x="1320"/>
        <item x="1745"/>
        <item x="8157"/>
        <item x="6142"/>
        <item x="961"/>
        <item x="1935"/>
        <item x="1394"/>
        <item x="9568"/>
        <item x="8164"/>
        <item x="827"/>
        <item x="1704"/>
        <item x="1397"/>
        <item x="4208"/>
        <item x="9061"/>
        <item x="3866"/>
        <item x="6278"/>
        <item x="9237"/>
        <item x="2330"/>
        <item x="1029"/>
        <item x="2402"/>
        <item x="4346"/>
        <item x="6240"/>
        <item x="7384"/>
        <item x="4239"/>
        <item x="2050"/>
        <item x="2436"/>
        <item x="7076"/>
        <item x="2343"/>
        <item x="1645"/>
        <item x="563"/>
        <item x="5905"/>
        <item x="3736"/>
        <item x="3762"/>
        <item x="2238"/>
        <item x="4056"/>
        <item x="7240"/>
        <item x="5247"/>
        <item x="1110"/>
        <item x="3194"/>
        <item x="9177"/>
        <item x="3697"/>
        <item x="7705"/>
        <item x="2153"/>
        <item x="7403"/>
        <item x="4102"/>
        <item x="8483"/>
        <item x="7954"/>
        <item x="1130"/>
        <item x="6823"/>
        <item x="6560"/>
        <item x="7295"/>
        <item x="2159"/>
        <item x="965"/>
        <item x="2672"/>
        <item x="9094"/>
        <item x="491"/>
        <item x="8204"/>
        <item x="8562"/>
        <item x="4472"/>
        <item x="4279"/>
        <item x="4770"/>
        <item x="9699"/>
        <item x="8523"/>
        <item x="2351"/>
        <item x="3741"/>
        <item x="4309"/>
        <item x="6292"/>
        <item x="47"/>
        <item x="5340"/>
        <item x="5519"/>
        <item x="5788"/>
        <item x="5999"/>
        <item x="2962"/>
        <item x="6454"/>
        <item x="2653"/>
        <item x="8080"/>
        <item x="7572"/>
        <item x="1496"/>
        <item x="5809"/>
        <item x="8364"/>
        <item x="4511"/>
        <item x="4269"/>
        <item x="6974"/>
        <item x="7244"/>
        <item x="7560"/>
        <item x="2968"/>
        <item x="9121"/>
        <item x="552"/>
        <item x="9664"/>
        <item x="610"/>
        <item x="1302"/>
        <item x="5138"/>
        <item x="9779"/>
        <item x="1371"/>
        <item x="494"/>
        <item x="8909"/>
        <item x="9403"/>
        <item x="3759"/>
        <item x="7902"/>
        <item x="6721"/>
        <item x="5514"/>
        <item x="9865"/>
        <item x="1581"/>
        <item x="198"/>
        <item x="2999"/>
        <item x="4972"/>
        <item x="2725"/>
        <item x="7982"/>
        <item x="4621"/>
        <item x="6379"/>
        <item x="891"/>
        <item x="1757"/>
        <item x="26"/>
        <item x="7445"/>
        <item x="2432"/>
        <item x="7059"/>
        <item x="5865"/>
        <item x="3726"/>
        <item x="6890"/>
        <item x="4963"/>
        <item x="5487"/>
        <item x="7008"/>
        <item x="2880"/>
        <item x="8775"/>
        <item x="8656"/>
        <item x="4679"/>
        <item x="5081"/>
        <item x="2452"/>
        <item x="7727"/>
        <item x="1673"/>
        <item x="5260"/>
        <item x="6200"/>
        <item x="4865"/>
        <item x="1045"/>
        <item x="9257"/>
        <item x="4816"/>
        <item x="1025"/>
        <item x="7009"/>
        <item x="781"/>
        <item x="4573"/>
        <item x="2893"/>
        <item x="3589"/>
        <item x="88"/>
        <item x="2115"/>
        <item x="441"/>
        <item x="3770"/>
        <item x="8060"/>
        <item x="8597"/>
        <item x="1285"/>
        <item x="443"/>
        <item x="8167"/>
        <item x="2753"/>
        <item x="3275"/>
        <item x="1433"/>
        <item x="3232"/>
        <item x="1139"/>
        <item x="5983"/>
        <item x="8433"/>
        <item x="1288"/>
        <item x="1280"/>
        <item x="3330"/>
        <item x="9787"/>
        <item x="3327"/>
        <item x="733"/>
        <item x="6538"/>
        <item x="4091"/>
        <item x="8422"/>
        <item x="3035"/>
        <item x="7553"/>
        <item x="8274"/>
        <item x="9891"/>
        <item x="3846"/>
        <item x="7695"/>
        <item x="9580"/>
        <item x="3976"/>
        <item x="2105"/>
        <item x="2850"/>
        <item x="3175"/>
        <item x="4505"/>
        <item x="3629"/>
        <item x="4376"/>
        <item x="6160"/>
        <item x="1875"/>
        <item x="1756"/>
        <item x="2324"/>
        <item x="8348"/>
        <item x="4321"/>
        <item x="5030"/>
        <item x="8947"/>
        <item x="954"/>
        <item x="962"/>
        <item x="9573"/>
        <item x="6477"/>
        <item x="3565"/>
        <item x="3978"/>
        <item x="4590"/>
        <item x="2537"/>
        <item x="7689"/>
        <item x="5716"/>
        <item x="374"/>
        <item x="8668"/>
        <item x="8613"/>
        <item x="5267"/>
        <item x="8516"/>
        <item x="2597"/>
        <item x="719"/>
        <item x="8713"/>
        <item x="3628"/>
        <item x="9160"/>
        <item x="7092"/>
        <item x="1207"/>
        <item x="5493"/>
        <item x="7239"/>
        <item x="260"/>
        <item x="4658"/>
        <item x="5437"/>
        <item x="2394"/>
        <item x="8830"/>
        <item x="9711"/>
        <item x="410"/>
        <item x="1282"/>
        <item x="7645"/>
        <item x="2454"/>
        <item x="335"/>
        <item x="808"/>
        <item x="489"/>
        <item x="2430"/>
        <item x="3605"/>
        <item x="6353"/>
        <item x="3472"/>
        <item x="952"/>
        <item x="1923"/>
        <item x="3415"/>
        <item x="4894"/>
        <item x="2467"/>
        <item x="3606"/>
        <item x="8128"/>
        <item x="3498"/>
        <item x="2170"/>
        <item x="1238"/>
        <item x="5331"/>
        <item x="9572"/>
        <item x="5717"/>
        <item x="5965"/>
        <item x="6930"/>
        <item x="5488"/>
        <item x="1418"/>
        <item x="4875"/>
        <item x="2386"/>
        <item x="2245"/>
        <item x="7733"/>
        <item x="6850"/>
        <item x="6741"/>
        <item x="3000"/>
        <item x="4589"/>
        <item x="7812"/>
        <item x="8877"/>
        <item x="9439"/>
        <item x="8811"/>
        <item x="7690"/>
        <item x="7783"/>
        <item x="2156"/>
        <item x="4598"/>
        <item x="7361"/>
        <item x="768"/>
        <item x="4986"/>
        <item x="1411"/>
        <item x="4226"/>
        <item x="1410"/>
        <item x="4652"/>
        <item x="4243"/>
        <item x="9172"/>
        <item x="6620"/>
        <item x="618"/>
        <item x="3886"/>
        <item x="5441"/>
        <item x="1524"/>
        <item x="9101"/>
        <item x="5346"/>
        <item x="3235"/>
        <item x="5787"/>
        <item x="8094"/>
        <item x="545"/>
        <item x="9229"/>
        <item x="3885"/>
        <item x="3727"/>
        <item x="6382"/>
        <item x="7777"/>
        <item x="7958"/>
        <item x="6448"/>
        <item x="3708"/>
        <item x="2094"/>
        <item x="2521"/>
        <item x="1844"/>
        <item x="3787"/>
        <item x="344"/>
        <item x="1595"/>
        <item x="3003"/>
        <item x="5568"/>
        <item x="9286"/>
        <item x="220"/>
        <item x="1247"/>
        <item x="8808"/>
        <item x="4491"/>
        <item x="3817"/>
        <item x="9133"/>
        <item x="9641"/>
        <item x="2927"/>
        <item x="1391"/>
        <item x="5338"/>
        <item x="8152"/>
        <item x="2404"/>
        <item x="130"/>
        <item x="5833"/>
        <item x="4613"/>
        <item x="8488"/>
        <item x="7512"/>
        <item x="144"/>
        <item x="9589"/>
        <item x="632"/>
        <item x="9325"/>
        <item x="2806"/>
        <item x="565"/>
        <item x="815"/>
        <item x="9341"/>
        <item x="3785"/>
        <item x="5796"/>
        <item x="9421"/>
        <item x="7371"/>
        <item x="6874"/>
        <item x="6338"/>
        <item x="5598"/>
        <item x="5623"/>
        <item x="2616"/>
        <item x="3497"/>
        <item x="9853"/>
        <item x="4981"/>
        <item x="6954"/>
        <item x="9723"/>
        <item x="4240"/>
        <item x="5230"/>
        <item x="6827"/>
        <item x="6084"/>
        <item x="377"/>
        <item x="8085"/>
        <item x="7453"/>
        <item x="3511"/>
        <item x="2377"/>
        <item x="6793"/>
        <item x="6238"/>
        <item x="3611"/>
        <item x="1830"/>
        <item x="1048"/>
        <item x="6395"/>
        <item x="668"/>
        <item x="7335"/>
        <item x="924"/>
        <item x="6016"/>
        <item x="5956"/>
        <item x="3314"/>
        <item x="9944"/>
        <item x="4499"/>
        <item x="7920"/>
        <item x="6547"/>
        <item x="4833"/>
        <item x="9793"/>
        <item x="9701"/>
        <item x="8148"/>
        <item x="4617"/>
        <item x="3564"/>
        <item x="6220"/>
        <item x="9477"/>
        <item x="101"/>
        <item x="5851"/>
        <item x="4385"/>
        <item x="1827"/>
        <item x="3142"/>
        <item x="5551"/>
        <item x="8472"/>
        <item x="5874"/>
        <item x="6315"/>
        <item x="8497"/>
        <item x="1602"/>
        <item x="4295"/>
        <item x="2458"/>
        <item x="3118"/>
        <item x="7274"/>
        <item x="32"/>
        <item x="5946"/>
        <item x="1840"/>
        <item x="4718"/>
        <item x="5693"/>
        <item x="4182"/>
        <item x="689"/>
        <item x="824"/>
        <item x="9791"/>
        <item x="2077"/>
        <item x="2913"/>
        <item x="3442"/>
        <item x="8849"/>
        <item x="1093"/>
        <item x="6336"/>
        <item x="4999"/>
        <item x="6299"/>
        <item x="3724"/>
        <item x="8377"/>
        <item x="6863"/>
        <item x="5610"/>
        <item x="2465"/>
        <item x="7433"/>
        <item x="5068"/>
        <item x="9098"/>
        <item x="8066"/>
        <item x="5202"/>
        <item x="5643"/>
        <item x="8333"/>
        <item x="8816"/>
        <item x="6018"/>
        <item x="5858"/>
        <item x="4331"/>
        <item x="9592"/>
        <item x="2929"/>
        <item x="9202"/>
        <item x="1717"/>
        <item x="5016"/>
        <item x="1430"/>
        <item x="9790"/>
        <item x="346"/>
        <item x="2948"/>
        <item x="1903"/>
        <item x="1732"/>
        <item x="308"/>
        <item x="2213"/>
        <item x="548"/>
        <item x="4092"/>
        <item x="4108"/>
        <item x="376"/>
        <item x="6166"/>
        <item x="4920"/>
        <item x="8569"/>
        <item x="5757"/>
        <item x="4846"/>
        <item x="6416"/>
        <item x="5723"/>
        <item x="5782"/>
        <item x="5044"/>
        <item x="9138"/>
        <item x="4426"/>
        <item x="6092"/>
        <item x="9763"/>
        <item x="5366"/>
        <item x="39"/>
        <item x="1224"/>
        <item x="4834"/>
        <item x="8870"/>
        <item x="955"/>
        <item x="6155"/>
        <item x="4028"/>
        <item x="6422"/>
        <item x="5013"/>
        <item x="1701"/>
        <item x="2055"/>
        <item x="8864"/>
        <item x="9550"/>
        <item x="1134"/>
        <item x="949"/>
        <item x="6017"/>
        <item x="6444"/>
        <item x="1961"/>
        <item x="4603"/>
        <item x="2677"/>
        <item x="5608"/>
        <item x="7014"/>
        <item x="1493"/>
        <item x="7522"/>
        <item x="2274"/>
        <item x="1986"/>
        <item x="5392"/>
        <item x="3455"/>
        <item x="1446"/>
        <item x="6029"/>
        <item x="9043"/>
        <item x="9846"/>
        <item x="2251"/>
        <item x="8794"/>
        <item x="5017"/>
        <item x="860"/>
        <item x="3669"/>
        <item x="2087"/>
        <item x="1971"/>
        <item x="233"/>
        <item x="3319"/>
        <item x="8779"/>
        <item x="3518"/>
        <item x="4391"/>
        <item x="5745"/>
        <item x="4027"/>
        <item x="1412"/>
        <item x="7616"/>
        <item x="7932"/>
        <item x="2060"/>
        <item x="7057"/>
        <item x="4642"/>
        <item x="8332"/>
        <item x="3168"/>
        <item x="3891"/>
        <item x="6918"/>
        <item x="3794"/>
        <item x="9053"/>
        <item x="8748"/>
        <item x="9312"/>
        <item x="9600"/>
        <item x="7329"/>
        <item x="7289"/>
        <item x="4437"/>
        <item x="3504"/>
        <item x="8760"/>
        <item x="7555"/>
        <item x="9874"/>
        <item x="9767"/>
        <item x="4838"/>
        <item x="8460"/>
        <item x="2422"/>
        <item x="153"/>
        <item x="2082"/>
        <item x="2786"/>
        <item x="4776"/>
        <item x="2328"/>
        <item x="8019"/>
        <item x="4795"/>
        <item x="5388"/>
        <item x="138"/>
        <item x="7374"/>
        <item x="6324"/>
        <item x="9531"/>
        <item x="3486"/>
        <item x="9710"/>
        <item x="7556"/>
        <item x="4008"/>
        <item x="1083"/>
        <item x="9002"/>
        <item x="3388"/>
        <item x="7286"/>
        <item x="1851"/>
        <item x="379"/>
        <item x="2372"/>
        <item x="3034"/>
        <item x="2814"/>
        <item x="992"/>
        <item x="6692"/>
        <item x="7857"/>
        <item x="7321"/>
        <item x="9661"/>
        <item x="531"/>
        <item x="1306"/>
        <item x="3773"/>
        <item x="1071"/>
        <item x="789"/>
        <item x="3760"/>
        <item x="7043"/>
        <item x="877"/>
        <item x="4242"/>
        <item x="5207"/>
        <item x="4959"/>
        <item x="1059"/>
        <item x="6991"/>
        <item x="1044"/>
        <item x="977"/>
        <item x="8671"/>
        <item x="7151"/>
        <item x="6529"/>
        <item x="4739"/>
        <item x="1308"/>
        <item x="402"/>
        <item x="8633"/>
        <item x="3248"/>
        <item x="2763"/>
        <item x="7017"/>
        <item x="2849"/>
        <item x="3479"/>
        <item x="2362"/>
        <item x="4910"/>
        <item x="9464"/>
        <item x="7763"/>
        <item x="1812"/>
        <item x="9806"/>
        <item x="1421"/>
        <item x="1362"/>
        <item x="8687"/>
        <item x="8168"/>
        <item x="1788"/>
        <item x="5365"/>
        <item x="9825"/>
        <item x="7096"/>
        <item x="3219"/>
        <item x="2382"/>
        <item x="2096"/>
        <item x="8266"/>
        <item x="7438"/>
        <item x="6436"/>
        <item x="7070"/>
        <item x="9062"/>
        <item x="8589"/>
        <item x="2601"/>
        <item x="6872"/>
        <item x="7034"/>
        <item x="9510"/>
        <item x="6116"/>
        <item x="4123"/>
        <item x="2965"/>
        <item x="7627"/>
        <item x="271"/>
        <item x="6988"/>
        <item x="6310"/>
        <item x="4996"/>
        <item x="8910"/>
        <item x="2179"/>
        <item x="2214"/>
        <item x="5273"/>
        <item x="6733"/>
        <item x="9593"/>
        <item x="926"/>
        <item x="6081"/>
        <item x="1283"/>
        <item x="2710"/>
        <item x="5800"/>
        <item x="4774"/>
        <item x="5948"/>
        <item x="3775"/>
        <item x="6910"/>
        <item x="5265"/>
        <item x="4052"/>
        <item x="4147"/>
        <item x="3276"/>
        <item x="5952"/>
        <item x="3237"/>
        <item x="1775"/>
        <item x="3155"/>
        <item x="4840"/>
        <item x="7868"/>
        <item x="9292"/>
        <item x="3758"/>
        <item x="6575"/>
        <item x="8258"/>
        <item x="4605"/>
        <item x="6960"/>
        <item x="9547"/>
        <item x="286"/>
        <item x="1233"/>
        <item x="7671"/>
        <item x="2319"/>
        <item x="2892"/>
        <item x="2288"/>
        <item x="5196"/>
        <item x="9949"/>
        <item x="3857"/>
        <item x="8791"/>
        <item x="5233"/>
        <item x="7609"/>
        <item x="9747"/>
        <item x="7081"/>
        <item x="1826"/>
        <item x="8895"/>
        <item x="9993"/>
        <item x="2624"/>
        <item x="1811"/>
        <item x="5721"/>
        <item x="6147"/>
        <item x="1800"/>
        <item x="3683"/>
        <item x="4337"/>
        <item x="6752"/>
        <item x="734"/>
        <item x="5972"/>
        <item x="832"/>
        <item x="9881"/>
        <item x="2611"/>
        <item x="7683"/>
        <item x="1985"/>
        <item x="5561"/>
        <item x="1484"/>
        <item x="3223"/>
        <item x="4541"/>
        <item x="1926"/>
        <item x="3496"/>
        <item x="763"/>
        <item x="5849"/>
        <item x="7558"/>
        <item x="5594"/>
        <item x="5152"/>
        <item x="6424"/>
        <item x="9486"/>
        <item x="7824"/>
        <item x="8892"/>
        <item x="1395"/>
        <item x="9318"/>
        <item x="7718"/>
        <item x="290"/>
        <item x="2001"/>
        <item x="3100"/>
        <item x="605"/>
        <item x="905"/>
        <item x="4014"/>
        <item x="3842"/>
        <item x="2015"/>
        <item x="9629"/>
        <item x="3827"/>
        <item x="4902"/>
        <item x="7353"/>
        <item x="4268"/>
        <item x="3108"/>
        <item x="1528"/>
        <item x="7708"/>
        <item x="8229"/>
        <item x="8072"/>
        <item x="8048"/>
        <item x="621"/>
        <item x="6591"/>
        <item x="8025"/>
        <item x="7547"/>
        <item x="762"/>
        <item x="40"/>
        <item x="2779"/>
        <item x="8734"/>
        <item x="6072"/>
        <item x="6242"/>
        <item x="4712"/>
        <item x="7749"/>
        <item x="7789"/>
        <item x="7978"/>
        <item x="9962"/>
        <item x="8384"/>
        <item x="1086"/>
        <item x="6222"/>
        <item x="7099"/>
        <item x="865"/>
        <item x="3534"/>
        <item x="3162"/>
        <item x="4299"/>
        <item x="9581"/>
        <item x="3392"/>
        <item x="8194"/>
        <item x="5708"/>
        <item x="2891"/>
        <item x="6400"/>
        <item x="3393"/>
        <item x="6677"/>
        <item x="225"/>
        <item x="1309"/>
        <item x="1719"/>
        <item x="1659"/>
        <item x="4131"/>
        <item x="3391"/>
        <item x="4137"/>
        <item x="7496"/>
        <item x="6501"/>
        <item x="6780"/>
        <item x="5650"/>
        <item x="8381"/>
        <item x="9880"/>
        <item x="7573"/>
        <item x="2688"/>
        <item x="2784"/>
        <item x="9876"/>
        <item x="7543"/>
        <item x="2536"/>
        <item x="7379"/>
        <item x="6184"/>
        <item x="7265"/>
        <item x="5728"/>
        <item x="4205"/>
        <item x="2694"/>
        <item x="262"/>
        <item x="5774"/>
        <item x="6277"/>
        <item x="883"/>
        <item x="9057"/>
        <item x="14"/>
        <item x="3790"/>
        <item x="685"/>
        <item x="4946"/>
        <item x="9474"/>
        <item x="6133"/>
        <item x="7675"/>
        <item x="3187"/>
        <item x="1174"/>
        <item x="1587"/>
        <item x="1190"/>
        <item x="7951"/>
        <item x="2034"/>
        <item x="1575"/>
        <item x="9367"/>
        <item x="7408"/>
        <item x="407"/>
        <item x="9667"/>
        <item x="5097"/>
        <item x="1879"/>
        <item x="699"/>
        <item x="3556"/>
        <item x="8201"/>
        <item x="5007"/>
        <item x="7225"/>
        <item x="4926"/>
        <item x="1399"/>
        <item x="9463"/>
        <item x="9866"/>
        <item x="526"/>
        <item x="9423"/>
        <item x="7223"/>
        <item x="9517"/>
        <item x="7515"/>
        <item x="7839"/>
        <item x="2609"/>
        <item x="650"/>
        <item x="662"/>
        <item x="5549"/>
        <item x="7618"/>
        <item x="8846"/>
        <item x="9938"/>
        <item x="5673"/>
        <item x="4627"/>
        <item x="457"/>
        <item x="9476"/>
        <item x="403"/>
        <item x="1259"/>
        <item x="6322"/>
        <item x="175"/>
        <item x="8420"/>
        <item x="2606"/>
        <item x="5397"/>
        <item x="6298"/>
        <item x="3230"/>
        <item x="6427"/>
        <item x="8217"/>
        <item x="9778"/>
        <item x="6063"/>
        <item x="1481"/>
        <item x="6032"/>
        <item x="6759"/>
        <item x="5741"/>
        <item x="3889"/>
        <item x="6801"/>
        <item x="221"/>
        <item x="3744"/>
        <item x="3975"/>
        <item x="6627"/>
        <item x="7652"/>
        <item x="2783"/>
        <item x="8494"/>
        <item x="8098"/>
        <item x="868"/>
        <item x="9934"/>
        <item x="3522"/>
        <item x="767"/>
        <item x="4683"/>
        <item x="8017"/>
        <item x="1532"/>
        <item x="3869"/>
        <item x="1984"/>
        <item x="2842"/>
        <item x="5698"/>
        <item x="8586"/>
        <item x="1636"/>
        <item x="9149"/>
        <item x="1246"/>
        <item x="5082"/>
        <item x="3735"/>
        <item x="9414"/>
        <item x="2375"/>
        <item x="1518"/>
        <item x="542"/>
        <item x="3533"/>
        <item x="9583"/>
        <item x="4675"/>
        <item x="1127"/>
        <item x="9777"/>
        <item x="3071"/>
        <item x="4164"/>
        <item x="5215"/>
        <item x="1469"/>
        <item x="8578"/>
        <item x="4961"/>
        <item x="2003"/>
        <item x="9216"/>
        <item x="7037"/>
        <item x="8126"/>
        <item x="4174"/>
        <item x="2732"/>
        <item x="8996"/>
        <item x="7348"/>
        <item x="9492"/>
        <item x="9020"/>
        <item x="9222"/>
        <item x="7315"/>
        <item x="1553"/>
        <item x="5861"/>
        <item x="8389"/>
        <item x="6280"/>
        <item x="3133"/>
        <item x="5600"/>
        <item x="3340"/>
        <item x="6521"/>
        <item x="5883"/>
        <item x="5461"/>
        <item x="6898"/>
        <item x="1688"/>
        <item x="8185"/>
        <item x="6880"/>
        <item x="5426"/>
        <item x="3336"/>
        <item x="7458"/>
        <item x="6186"/>
        <item x="2439"/>
        <item x="7422"/>
        <item x="1349"/>
        <item x="3672"/>
        <item x="7260"/>
        <item x="6842"/>
        <item x="8440"/>
        <item x="2258"/>
        <item x="1453"/>
        <item x="9416"/>
        <item x="3337"/>
        <item x="4211"/>
        <item x="3682"/>
        <item x="1168"/>
        <item x="9200"/>
        <item x="9738"/>
        <item x="1192"/>
        <item x="2409"/>
        <item x="8974"/>
        <item x="2365"/>
        <item x="6214"/>
        <item x="7843"/>
        <item x="4620"/>
        <item x="4138"/>
        <item x="161"/>
        <item x="3954"/>
        <item x="3643"/>
        <item x="3016"/>
        <item x="8236"/>
        <item x="2718"/>
        <item x="1634"/>
        <item x="5182"/>
        <item x="3712"/>
        <item x="4361"/>
        <item x="3707"/>
        <item x="492"/>
        <item x="587"/>
        <item x="9279"/>
        <item x="5347"/>
        <item x="427"/>
        <item x="4866"/>
        <item x="5459"/>
        <item x="1567"/>
        <item x="4700"/>
        <item x="8923"/>
        <item x="9911"/>
        <item x="4520"/>
        <item x="617"/>
        <item x="8919"/>
        <item x="6844"/>
        <item x="4357"/>
        <item x="7744"/>
        <item x="4992"/>
        <item x="3164"/>
        <item x="7446"/>
        <item x="666"/>
        <item x="1952"/>
        <item x="2837"/>
        <item x="433"/>
        <item x="5107"/>
        <item x="1404"/>
        <item x="454"/>
        <item x="9275"/>
        <item x="5907"/>
        <item x="5596"/>
        <item x="1007"/>
        <item x="4943"/>
        <item x="7728"/>
        <item x="2129"/>
        <item x="4514"/>
        <item x="8495"/>
        <item x="1884"/>
        <item x="2167"/>
        <item x="7065"/>
        <item x="3952"/>
        <item x="1822"/>
        <item x="9974"/>
        <item x="2635"/>
        <item x="5544"/>
        <item x="1537"/>
        <item x="9365"/>
        <item x="8937"/>
        <item x="7116"/>
        <item x="4200"/>
        <item x="6103"/>
        <item x="2400"/>
        <item x="6491"/>
        <item x="2941"/>
        <item x="898"/>
        <item x="2315"/>
        <item x="8429"/>
        <item x="9979"/>
        <item x="2395"/>
        <item x="8046"/>
        <item x="7028"/>
        <item x="938"/>
        <item x="9657"/>
        <item x="5991"/>
        <item x="5284"/>
        <item x="174"/>
        <item x="9506"/>
        <item x="9308"/>
        <item x="3702"/>
        <item x="7758"/>
        <item x="7544"/>
        <item x="1033"/>
        <item x="1155"/>
        <item x="3060"/>
        <item x="6743"/>
        <item x="2217"/>
        <item x="5830"/>
        <item x="9546"/>
        <item x="9228"/>
        <item x="757"/>
        <item x="9833"/>
        <item x="651"/>
        <item x="6838"/>
        <item x="1838"/>
        <item x="4547"/>
        <item x="4779"/>
        <item x="8539"/>
        <item x="2807"/>
        <item x="9857"/>
        <item x="7073"/>
        <item x="8928"/>
        <item x="1151"/>
        <item x="6655"/>
        <item x="4224"/>
        <item x="177"/>
        <item x="3861"/>
        <item x="8078"/>
        <item x="330"/>
        <item x="1684"/>
        <item x="821"/>
        <item x="3925"/>
        <item x="5297"/>
        <item x="4743"/>
        <item x="7737"/>
        <item x="5070"/>
        <item x="1738"/>
        <item x="3094"/>
        <item x="3632"/>
        <item x="6679"/>
        <item x="5122"/>
        <item x="4933"/>
        <item x="2062"/>
        <item x="5291"/>
        <item x="1850"/>
        <item x="3584"/>
        <item x="5318"/>
        <item x="5071"/>
        <item x="2098"/>
        <item x="6896"/>
        <item x="5451"/>
        <item x="8474"/>
        <item x="4191"/>
        <item x="5316"/>
        <item x="541"/>
        <item x="3477"/>
        <item x="5469"/>
        <item x="5444"/>
        <item x="6158"/>
        <item x="1526"/>
        <item x="9199"/>
        <item x="5824"/>
        <item x="9987"/>
        <item x="9358"/>
        <item x="9208"/>
        <item x="1662"/>
        <item x="6389"/>
        <item x="4942"/>
        <item x="6320"/>
        <item x="5475"/>
        <item x="4882"/>
        <item x="9163"/>
        <item x="9516"/>
        <item x="3240"/>
        <item x="7153"/>
        <item x="1703"/>
        <item x="2812"/>
        <item x="5300"/>
        <item x="1256"/>
        <item x="2199"/>
        <item x="9402"/>
        <item x="2981"/>
        <item x="1577"/>
        <item x="1816"/>
        <item x="8508"/>
        <item x="2862"/>
        <item x="7742"/>
        <item x="3080"/>
        <item x="8373"/>
        <item x="5130"/>
        <item x="1314"/>
        <item x="9913"/>
        <item x="6884"/>
        <item x="150"/>
        <item x="823"/>
        <item x="2646"/>
        <item x="705"/>
        <item x="6734"/>
        <item x="6223"/>
        <item x="4670"/>
        <item x="607"/>
        <item x="4334"/>
        <item x="9014"/>
        <item x="7827"/>
        <item x="5654"/>
        <item x="15"/>
        <item x="6412"/>
        <item x="6836"/>
        <item x="8953"/>
        <item x="7167"/>
        <item x="7859"/>
        <item x="8011"/>
        <item x="9863"/>
        <item x="2486"/>
        <item x="846"/>
        <item x="1003"/>
        <item x="9978"/>
        <item x="7734"/>
        <item x="1179"/>
        <item x="7150"/>
        <item x="2551"/>
        <item x="7022"/>
        <item x="13"/>
        <item x="3599"/>
        <item x="4189"/>
        <item x="1193"/>
        <item x="5155"/>
        <item x="5460"/>
        <item x="3725"/>
        <item x="2793"/>
        <item x="25"/>
        <item x="1077"/>
        <item x="4614"/>
        <item x="7640"/>
        <item x="8628"/>
        <item x="6281"/>
        <item x="1804"/>
        <item x="5479"/>
        <item x="2335"/>
        <item x="1158"/>
        <item x="6169"/>
        <item x="1737"/>
        <item x="7020"/>
        <item x="7263"/>
        <item x="8112"/>
        <item x="3756"/>
        <item x="722"/>
        <item x="8651"/>
        <item x="6829"/>
        <item x="7129"/>
        <item x="6825"/>
        <item x="8220"/>
        <item x="6937"/>
        <item x="8904"/>
        <item x="7526"/>
        <item x="6994"/>
        <item x="8278"/>
        <item x="2917"/>
        <item x="8677"/>
        <item x="7461"/>
        <item x="5749"/>
        <item x="8572"/>
        <item x="3385"/>
        <item x="8318"/>
        <item x="8224"/>
        <item x="8115"/>
        <item x="917"/>
        <item x="7241"/>
        <item x="3698"/>
        <item x="6826"/>
        <item x="6931"/>
        <item x="4723"/>
        <item x="2204"/>
        <item x="6354"/>
        <item x="1257"/>
        <item x="6640"/>
        <item x="7460"/>
        <item x="4047"/>
        <item x="8809"/>
        <item x="3674"/>
        <item x="5034"/>
        <item x="9819"/>
        <item x="9946"/>
        <item x="8970"/>
        <item x="2298"/>
        <item x="1046"/>
        <item x="6606"/>
        <item x="8059"/>
        <item x="7179"/>
        <item x="1243"/>
        <item x="3614"/>
        <item x="4663"/>
        <item x="9535"/>
        <item x="882"/>
        <item x="3294"/>
        <item x="3662"/>
        <item x="3505"/>
        <item x="7582"/>
        <item x="9638"/>
        <item x="8638"/>
        <item x="6660"/>
        <item x="2250"/>
        <item x="9364"/>
        <item x="4071"/>
        <item x="1460"/>
        <item x="5353"/>
        <item x="8399"/>
        <item x="1063"/>
        <item x="5351"/>
        <item x="7297"/>
        <item x="5481"/>
        <item x="191"/>
        <item x="1836"/>
        <item x="8199"/>
        <item x="7268"/>
        <item x="5524"/>
        <item x="1592"/>
        <item x="1927"/>
        <item x="3470"/>
        <item x="408"/>
        <item x="8721"/>
        <item x="9861"/>
        <item x="3962"/>
        <item x="5131"/>
        <item x="5165"/>
        <item x="8161"/>
        <item x="7961"/>
        <item x="6314"/>
        <item x="8599"/>
        <item x="8478"/>
        <item x="8100"/>
        <item x="5583"/>
        <item x="8411"/>
        <item x="5056"/>
        <item x="1078"/>
        <item x="4635"/>
        <item x="3422"/>
        <item x="6364"/>
        <item x="7930"/>
        <item x="1896"/>
        <item x="2384"/>
        <item x="6976"/>
        <item x="8595"/>
        <item x="2709"/>
        <item x="4250"/>
        <item x="2535"/>
        <item x="4655"/>
        <item x="6997"/>
        <item x="1455"/>
        <item x="291"/>
        <item x="8995"/>
        <item x="7854"/>
        <item x="4202"/>
        <item x="9024"/>
        <item x="9401"/>
        <item x="6770"/>
        <item x="634"/>
        <item x="4032"/>
        <item x="6290"/>
        <item x="6973"/>
        <item x="5599"/>
        <item x="2822"/>
        <item x="8908"/>
        <item x="5416"/>
        <item x="6417"/>
        <item x="825"/>
        <item x="425"/>
        <item x="2183"/>
        <item x="6773"/>
        <item x="7874"/>
        <item x="3286"/>
        <item x="5742"/>
        <item x="7846"/>
        <item x="4213"/>
        <item x="1100"/>
        <item x="3075"/>
        <item x="998"/>
        <item x="4913"/>
        <item x="901"/>
        <item x="9268"/>
        <item x="7535"/>
        <item x="1536"/>
        <item x="1647"/>
        <item x="3881"/>
        <item x="8423"/>
        <item x="2424"/>
        <item x="2200"/>
        <item x="3931"/>
        <item x="7684"/>
        <item x="7138"/>
        <item x="5367"/>
        <item x="914"/>
        <item x="4977"/>
        <item x="1242"/>
        <item x="3261"/>
        <item x="4539"/>
        <item x="471"/>
        <item x="535"/>
        <item x="4210"/>
        <item x="2479"/>
        <item x="1860"/>
        <item x="7252"/>
        <item x="3572"/>
        <item x="7748"/>
        <item x="4406"/>
        <item x="4050"/>
        <item x="2201"/>
        <item x="4116"/>
        <item x="6123"/>
        <item x="3964"/>
        <item x="8943"/>
        <item x="3117"/>
        <item x="5975"/>
        <item x="270"/>
        <item x="2243"/>
        <item x="2923"/>
        <item x="9721"/>
        <item x="7030"/>
        <item x="9040"/>
        <item x="1123"/>
        <item x="4199"/>
        <item x="203"/>
        <item x="3084"/>
        <item x="7046"/>
        <item x="9376"/>
        <item x="6746"/>
        <item x="3435"/>
        <item x="99"/>
        <item x="273"/>
        <item x="3354"/>
        <item x="1598"/>
        <item x="9513"/>
        <item x="9578"/>
        <item x="590"/>
        <item x="2838"/>
        <item x="2863"/>
        <item x="7730"/>
        <item x="1171"/>
        <item x="4460"/>
        <item x="1115"/>
        <item x="9829"/>
        <item x="7332"/>
        <item x="2545"/>
        <item x="2323"/>
        <item x="2673"/>
        <item x="703"/>
        <item x="4591"/>
        <item x="2202"/>
        <item x="6672"/>
        <item x="6905"/>
        <item x="4970"/>
        <item x="134"/>
        <item x="4446"/>
        <item x="8827"/>
        <item x="9253"/>
        <item x="7776"/>
        <item x="8563"/>
        <item x="5860"/>
        <item x="2819"/>
        <item x="8105"/>
        <item x="5686"/>
        <item x="2681"/>
        <item x="328"/>
        <item x="3679"/>
        <item x="5019"/>
        <item x="2492"/>
        <item x="6195"/>
        <item x="6892"/>
        <item x="3085"/>
        <item x="7333"/>
        <item x="1313"/>
        <item x="4038"/>
        <item x="2702"/>
        <item x="1492"/>
        <item x="2896"/>
        <item x="1393"/>
        <item x="2036"/>
        <item x="635"/>
        <item x="5553"/>
        <item x="259"/>
        <item x="5906"/>
        <item x="5150"/>
        <item x="9379"/>
        <item x="2389"/>
        <item x="9558"/>
        <item x="3437"/>
        <item x="744"/>
        <item x="4919"/>
        <item x="614"/>
        <item x="5576"/>
        <item x="5188"/>
        <item x="7337"/>
        <item x="9058"/>
        <item x="1890"/>
        <item x="2485"/>
        <item x="116"/>
        <item x="2275"/>
        <item x="6360"/>
        <item x="1557"/>
        <item x="7754"/>
        <item x="2723"/>
        <item x="948"/>
        <item x="6233"/>
        <item x="2563"/>
        <item x="5657"/>
        <item x="964"/>
        <item x="3273"/>
        <item x="2114"/>
        <item x="5876"/>
        <item x="2103"/>
        <item x="522"/>
        <item x="8981"/>
        <item x="3328"/>
        <item x="2476"/>
        <item x="1805"/>
        <item x="3418"/>
        <item x="8127"/>
        <item x="8448"/>
        <item x="5902"/>
        <item x="4923"/>
        <item x="3716"/>
        <item x="1950"/>
        <item x="5171"/>
        <item x="2449"/>
        <item x="1932"/>
        <item x="9896"/>
        <item x="5733"/>
        <item x="5448"/>
        <item x="5169"/>
        <item x="6069"/>
        <item x="8602"/>
        <item x="7390"/>
        <item x="9755"/>
        <item x="2438"/>
        <item x="8822"/>
        <item x="4887"/>
        <item x="9844"/>
        <item x="4982"/>
        <item x="2501"/>
        <item x="2246"/>
        <item x="2652"/>
        <item x="9731"/>
        <item x="7913"/>
        <item x="2860"/>
        <item x="2304"/>
        <item x="8315"/>
        <item x="1466"/>
        <item x="8001"/>
        <item x="5398"/>
        <item x="4227"/>
        <item x="682"/>
        <item x="2549"/>
        <item x="1160"/>
        <item x="2903"/>
        <item x="4928"/>
        <item x="7810"/>
        <item x="158"/>
        <item x="3122"/>
        <item x="5026"/>
        <item x="6170"/>
        <item x="2559"/>
        <item x="8826"/>
        <item x="859"/>
        <item x="1272"/>
        <item x="1237"/>
        <item x="2139"/>
        <item x="3015"/>
        <item x="6114"/>
        <item x="2951"/>
        <item x="5613"/>
        <item x="4820"/>
        <item x="1787"/>
        <item x="1597"/>
        <item x="555"/>
        <item x="1799"/>
        <item x="8021"/>
        <item x="7851"/>
        <item x="3184"/>
        <item x="7035"/>
        <item x="103"/>
        <item x="2331"/>
        <item x="2749"/>
        <item x="9559"/>
        <item x="6511"/>
        <item x="78"/>
        <item x="6313"/>
        <item x="9445"/>
        <item x="9181"/>
        <item x="3559"/>
        <item x="6513"/>
        <item x="3146"/>
        <item x="3938"/>
        <item x="6083"/>
        <item x="3032"/>
        <item x="2019"/>
        <item x="1442"/>
        <item x="4521"/>
        <item x="9054"/>
        <item x="7278"/>
        <item x="4628"/>
        <item x="3942"/>
        <item x="2172"/>
        <item x="1398"/>
        <item x="9682"/>
        <item x="3350"/>
        <item x="4010"/>
        <item x="7979"/>
        <item x="3260"/>
        <item x="8723"/>
        <item x="1101"/>
        <item x="8880"/>
        <item x="1355"/>
        <item x="8790"/>
        <item x="1443"/>
        <item x="5032"/>
        <item x="3577"/>
        <item x="2617"/>
        <item x="7586"/>
        <item x="5483"/>
        <item x="9716"/>
        <item x="6483"/>
        <item x="7521"/>
        <item x="6717"/>
        <item x="1169"/>
        <item x="4890"/>
        <item x="6840"/>
        <item x="2332"/>
        <item x="4312"/>
        <item x="2899"/>
        <item x="4949"/>
        <item x="9056"/>
        <item x="1073"/>
        <item x="6612"/>
        <item x="7407"/>
        <item x="4424"/>
        <item x="4180"/>
        <item x="890"/>
        <item x="2637"/>
        <item x="854"/>
        <item x="5110"/>
        <item x="6665"/>
        <item x="3257"/>
        <item x="7614"/>
        <item x="4550"/>
        <item x="4481"/>
        <item x="3317"/>
        <item x="5808"/>
        <item x="56"/>
        <item x="4841"/>
        <item x="4864"/>
        <item x="4810"/>
        <item x="9128"/>
        <item x="5137"/>
        <item x="196"/>
        <item x="5"/>
        <item x="6745"/>
        <item x="7757"/>
        <item x="2532"/>
        <item x="3203"/>
        <item x="3362"/>
        <item x="8817"/>
        <item x="442"/>
        <item x="1384"/>
        <item x="7583"/>
        <item x="8342"/>
        <item t="default"/>
      </items>
    </pivotField>
    <pivotField showAll="0">
      <items count="402">
        <item x="139"/>
        <item x="85"/>
        <item x="30"/>
        <item x="138"/>
        <item x="57"/>
        <item x="262"/>
        <item x="168"/>
        <item x="35"/>
        <item x="283"/>
        <item x="372"/>
        <item x="164"/>
        <item x="333"/>
        <item x="267"/>
        <item x="273"/>
        <item x="50"/>
        <item x="275"/>
        <item x="148"/>
        <item x="8"/>
        <item x="204"/>
        <item x="182"/>
        <item x="59"/>
        <item x="246"/>
        <item x="65"/>
        <item x="119"/>
        <item x="232"/>
        <item x="195"/>
        <item x="153"/>
        <item x="321"/>
        <item x="181"/>
        <item x="171"/>
        <item x="73"/>
        <item x="348"/>
        <item x="152"/>
        <item x="261"/>
        <item x="314"/>
        <item x="397"/>
        <item x="343"/>
        <item x="274"/>
        <item x="40"/>
        <item x="0"/>
        <item x="349"/>
        <item x="200"/>
        <item x="18"/>
        <item x="340"/>
        <item x="3"/>
        <item x="330"/>
        <item x="49"/>
        <item x="103"/>
        <item x="377"/>
        <item x="305"/>
        <item x="363"/>
        <item x="329"/>
        <item x="177"/>
        <item x="32"/>
        <item x="89"/>
        <item x="289"/>
        <item x="189"/>
        <item x="41"/>
        <item x="190"/>
        <item x="236"/>
        <item x="250"/>
        <item x="337"/>
        <item x="253"/>
        <item x="82"/>
        <item x="163"/>
        <item x="396"/>
        <item x="269"/>
        <item x="378"/>
        <item x="301"/>
        <item x="268"/>
        <item x="213"/>
        <item x="92"/>
        <item x="259"/>
        <item x="25"/>
        <item x="210"/>
        <item x="15"/>
        <item x="20"/>
        <item x="222"/>
        <item x="109"/>
        <item x="70"/>
        <item x="87"/>
        <item x="223"/>
        <item x="239"/>
        <item x="373"/>
        <item x="229"/>
        <item x="243"/>
        <item x="187"/>
        <item x="97"/>
        <item x="46"/>
        <item x="194"/>
        <item x="137"/>
        <item x="216"/>
        <item x="386"/>
        <item x="364"/>
        <item x="98"/>
        <item x="144"/>
        <item x="298"/>
        <item x="83"/>
        <item x="244"/>
        <item x="19"/>
        <item x="360"/>
        <item x="79"/>
        <item x="290"/>
        <item x="184"/>
        <item x="31"/>
        <item x="9"/>
        <item x="16"/>
        <item x="279"/>
        <item x="304"/>
        <item x="175"/>
        <item x="127"/>
        <item x="266"/>
        <item x="295"/>
        <item x="357"/>
        <item x="248"/>
        <item x="308"/>
        <item x="238"/>
        <item x="398"/>
        <item x="312"/>
        <item x="256"/>
        <item x="288"/>
        <item x="150"/>
        <item x="33"/>
        <item x="342"/>
        <item x="108"/>
        <item x="121"/>
        <item x="61"/>
        <item x="242"/>
        <item x="297"/>
        <item x="112"/>
        <item x="263"/>
        <item x="135"/>
        <item x="42"/>
        <item x="100"/>
        <item x="180"/>
        <item x="29"/>
        <item x="212"/>
        <item x="366"/>
        <item x="278"/>
        <item x="318"/>
        <item x="365"/>
        <item x="359"/>
        <item x="102"/>
        <item x="219"/>
        <item x="255"/>
        <item x="358"/>
        <item x="95"/>
        <item x="284"/>
        <item x="392"/>
        <item x="371"/>
        <item x="334"/>
        <item x="90"/>
        <item x="209"/>
        <item x="67"/>
        <item x="224"/>
        <item x="264"/>
        <item x="1"/>
        <item x="272"/>
        <item x="131"/>
        <item x="132"/>
        <item x="12"/>
        <item x="331"/>
        <item x="188"/>
        <item x="193"/>
        <item x="310"/>
        <item x="326"/>
        <item x="37"/>
        <item x="303"/>
        <item x="68"/>
        <item x="146"/>
        <item x="228"/>
        <item x="207"/>
        <item x="254"/>
        <item x="327"/>
        <item x="361"/>
        <item x="320"/>
        <item x="178"/>
        <item x="335"/>
        <item x="354"/>
        <item x="151"/>
        <item x="205"/>
        <item x="241"/>
        <item x="391"/>
        <item x="345"/>
        <item x="257"/>
        <item x="170"/>
        <item x="217"/>
        <item x="237"/>
        <item x="101"/>
        <item x="355"/>
        <item x="336"/>
        <item x="276"/>
        <item x="38"/>
        <item x="291"/>
        <item x="202"/>
        <item x="120"/>
        <item x="281"/>
        <item x="91"/>
        <item x="7"/>
        <item x="84"/>
        <item x="26"/>
        <item x="234"/>
        <item x="309"/>
        <item x="71"/>
        <item x="258"/>
        <item x="10"/>
        <item x="384"/>
        <item x="81"/>
        <item x="265"/>
        <item x="75"/>
        <item x="117"/>
        <item x="230"/>
        <item x="218"/>
        <item x="328"/>
        <item x="374"/>
        <item x="161"/>
        <item x="322"/>
        <item x="183"/>
        <item x="191"/>
        <item x="368"/>
        <item x="380"/>
        <item x="350"/>
        <item x="346"/>
        <item x="388"/>
        <item x="395"/>
        <item x="249"/>
        <item x="214"/>
        <item x="51"/>
        <item x="203"/>
        <item x="316"/>
        <item x="338"/>
        <item x="302"/>
        <item x="145"/>
        <item x="162"/>
        <item x="130"/>
        <item x="390"/>
        <item x="78"/>
        <item x="28"/>
        <item x="315"/>
        <item x="300"/>
        <item x="125"/>
        <item x="252"/>
        <item x="306"/>
        <item x="293"/>
        <item x="352"/>
        <item x="53"/>
        <item x="13"/>
        <item x="299"/>
        <item x="206"/>
        <item x="165"/>
        <item x="173"/>
        <item x="317"/>
        <item x="319"/>
        <item x="111"/>
        <item x="36"/>
        <item x="199"/>
        <item x="376"/>
        <item x="63"/>
        <item x="129"/>
        <item x="292"/>
        <item x="387"/>
        <item x="80"/>
        <item x="93"/>
        <item x="379"/>
        <item x="54"/>
        <item x="39"/>
        <item x="313"/>
        <item x="211"/>
        <item x="353"/>
        <item x="325"/>
        <item x="45"/>
        <item x="115"/>
        <item x="369"/>
        <item x="4"/>
        <item x="94"/>
        <item x="69"/>
        <item x="324"/>
        <item x="277"/>
        <item x="179"/>
        <item x="235"/>
        <item x="167"/>
        <item x="226"/>
        <item x="106"/>
        <item x="208"/>
        <item x="339"/>
        <item x="60"/>
        <item x="17"/>
        <item x="344"/>
        <item x="86"/>
        <item x="110"/>
        <item x="96"/>
        <item x="5"/>
        <item x="141"/>
        <item x="52"/>
        <item x="362"/>
        <item x="197"/>
        <item x="160"/>
        <item x="44"/>
        <item x="136"/>
        <item x="260"/>
        <item x="34"/>
        <item x="307"/>
        <item x="367"/>
        <item x="88"/>
        <item x="196"/>
        <item x="394"/>
        <item x="247"/>
        <item x="370"/>
        <item x="198"/>
        <item x="356"/>
        <item x="382"/>
        <item x="225"/>
        <item x="285"/>
        <item x="47"/>
        <item x="156"/>
        <item x="282"/>
        <item x="124"/>
        <item x="287"/>
        <item x="6"/>
        <item x="311"/>
        <item x="233"/>
        <item x="77"/>
        <item x="341"/>
        <item x="186"/>
        <item x="134"/>
        <item x="221"/>
        <item x="286"/>
        <item x="133"/>
        <item x="11"/>
        <item x="240"/>
        <item x="383"/>
        <item x="351"/>
        <item x="143"/>
        <item x="55"/>
        <item x="24"/>
        <item x="159"/>
        <item x="76"/>
        <item x="192"/>
        <item x="128"/>
        <item x="43"/>
        <item x="140"/>
        <item x="201"/>
        <item x="280"/>
        <item x="385"/>
        <item x="215"/>
        <item x="176"/>
        <item x="381"/>
        <item x="118"/>
        <item x="147"/>
        <item x="126"/>
        <item x="113"/>
        <item x="62"/>
        <item x="400"/>
        <item x="332"/>
        <item x="114"/>
        <item x="27"/>
        <item x="66"/>
        <item x="48"/>
        <item x="393"/>
        <item x="123"/>
        <item x="74"/>
        <item x="21"/>
        <item x="58"/>
        <item x="22"/>
        <item x="105"/>
        <item x="245"/>
        <item x="375"/>
        <item x="166"/>
        <item x="142"/>
        <item x="389"/>
        <item x="122"/>
        <item x="56"/>
        <item x="64"/>
        <item x="158"/>
        <item x="116"/>
        <item x="23"/>
        <item x="154"/>
        <item x="251"/>
        <item x="172"/>
        <item x="169"/>
        <item x="220"/>
        <item x="99"/>
        <item x="271"/>
        <item x="227"/>
        <item x="14"/>
        <item x="107"/>
        <item x="185"/>
        <item x="399"/>
        <item x="149"/>
        <item x="294"/>
        <item x="157"/>
        <item x="155"/>
        <item x="72"/>
        <item x="296"/>
        <item x="323"/>
        <item x="231"/>
        <item x="270"/>
        <item x="174"/>
        <item x="2"/>
        <item x="104"/>
        <item x="347"/>
        <item t="default"/>
      </items>
    </pivotField>
    <pivotField showAll="0">
      <items count="4319">
        <item x="1804"/>
        <item x="3069"/>
        <item x="606"/>
        <item x="4147"/>
        <item x="3703"/>
        <item x="4302"/>
        <item x="88"/>
        <item x="3499"/>
        <item x="1473"/>
        <item x="1249"/>
        <item x="1559"/>
        <item x="2760"/>
        <item x="4293"/>
        <item x="2681"/>
        <item x="3984"/>
        <item x="949"/>
        <item x="63"/>
        <item x="2825"/>
        <item x="3012"/>
        <item x="2091"/>
        <item x="2450"/>
        <item x="1406"/>
        <item x="2356"/>
        <item x="146"/>
        <item x="1226"/>
        <item x="1310"/>
        <item x="303"/>
        <item x="3651"/>
        <item x="787"/>
        <item x="3554"/>
        <item x="1038"/>
        <item x="2404"/>
        <item x="3804"/>
        <item x="3561"/>
        <item x="4167"/>
        <item x="2146"/>
        <item x="2194"/>
        <item x="3341"/>
        <item x="870"/>
        <item x="4096"/>
        <item x="2425"/>
        <item x="2269"/>
        <item x="570"/>
        <item x="2400"/>
        <item x="2363"/>
        <item x="593"/>
        <item x="619"/>
        <item x="2605"/>
        <item x="20"/>
        <item x="3770"/>
        <item x="180"/>
        <item x="3106"/>
        <item x="3222"/>
        <item x="3338"/>
        <item x="2716"/>
        <item x="3566"/>
        <item x="1373"/>
        <item x="2653"/>
        <item x="1861"/>
        <item x="1868"/>
        <item x="754"/>
        <item x="59"/>
        <item x="3994"/>
        <item x="1338"/>
        <item x="2409"/>
        <item x="164"/>
        <item x="1250"/>
        <item x="3740"/>
        <item x="2558"/>
        <item x="396"/>
        <item x="3281"/>
        <item x="1519"/>
        <item x="661"/>
        <item x="4171"/>
        <item x="1162"/>
        <item x="286"/>
        <item x="2663"/>
        <item x="1541"/>
        <item x="3818"/>
        <item x="708"/>
        <item x="682"/>
        <item x="2580"/>
        <item x="602"/>
        <item x="988"/>
        <item x="4063"/>
        <item x="3236"/>
        <item x="788"/>
        <item x="1491"/>
        <item x="2454"/>
        <item x="2593"/>
        <item x="3027"/>
        <item x="2507"/>
        <item x="3747"/>
        <item x="3050"/>
        <item x="465"/>
        <item x="1730"/>
        <item x="2288"/>
        <item x="262"/>
        <item x="1560"/>
        <item x="3966"/>
        <item x="777"/>
        <item x="3104"/>
        <item x="2339"/>
        <item x="1522"/>
        <item x="3255"/>
        <item x="3393"/>
        <item x="2401"/>
        <item x="2258"/>
        <item x="3245"/>
        <item x="1090"/>
        <item x="2268"/>
        <item x="1290"/>
        <item x="801"/>
        <item x="3829"/>
        <item x="1478"/>
        <item x="1155"/>
        <item x="243"/>
        <item x="3046"/>
        <item x="257"/>
        <item x="2849"/>
        <item x="3332"/>
        <item x="3503"/>
        <item x="3682"/>
        <item x="1337"/>
        <item x="1734"/>
        <item x="1690"/>
        <item x="1773"/>
        <item x="4061"/>
        <item x="1128"/>
        <item x="2387"/>
        <item x="3771"/>
        <item x="773"/>
        <item x="18"/>
        <item x="2165"/>
        <item x="3271"/>
        <item x="3102"/>
        <item x="1372"/>
        <item x="196"/>
        <item x="1265"/>
        <item x="489"/>
        <item x="4241"/>
        <item x="849"/>
        <item x="1203"/>
        <item x="452"/>
        <item x="3549"/>
        <item x="2574"/>
        <item x="2097"/>
        <item x="676"/>
        <item x="3615"/>
        <item x="2246"/>
        <item x="1875"/>
        <item x="2037"/>
        <item x="3621"/>
        <item x="3162"/>
        <item x="8"/>
        <item x="3548"/>
        <item x="504"/>
        <item x="3017"/>
        <item x="2975"/>
        <item x="568"/>
        <item x="2044"/>
        <item x="2799"/>
        <item x="1267"/>
        <item x="3212"/>
        <item x="2023"/>
        <item x="2129"/>
        <item x="2501"/>
        <item x="3135"/>
        <item x="2827"/>
        <item x="3073"/>
        <item x="3288"/>
        <item x="1544"/>
        <item x="1068"/>
        <item x="1610"/>
        <item x="3206"/>
        <item x="2221"/>
        <item x="403"/>
        <item x="1859"/>
        <item x="141"/>
        <item x="3723"/>
        <item x="2447"/>
        <item x="130"/>
        <item x="148"/>
        <item x="2675"/>
        <item x="363"/>
        <item x="175"/>
        <item x="3382"/>
        <item x="1576"/>
        <item x="2272"/>
        <item x="2656"/>
        <item x="3572"/>
        <item x="2411"/>
        <item x="3160"/>
        <item x="129"/>
        <item x="2519"/>
        <item x="1556"/>
        <item x="2910"/>
        <item x="127"/>
        <item x="4225"/>
        <item x="3986"/>
        <item x="2606"/>
        <item x="2509"/>
        <item x="2649"/>
        <item x="2390"/>
        <item x="2206"/>
        <item x="3230"/>
        <item x="3944"/>
        <item x="2208"/>
        <item x="358"/>
        <item x="2659"/>
        <item x="859"/>
        <item x="1235"/>
        <item x="1613"/>
        <item x="2890"/>
        <item x="613"/>
        <item x="742"/>
        <item x="1173"/>
        <item x="4018"/>
        <item x="692"/>
        <item x="2136"/>
        <item x="4216"/>
        <item x="3856"/>
        <item x="1202"/>
        <item x="2087"/>
        <item x="1580"/>
        <item x="1925"/>
        <item x="3788"/>
        <item x="2690"/>
        <item x="986"/>
        <item x="2127"/>
        <item x="4077"/>
        <item x="1680"/>
        <item x="3797"/>
        <item x="4015"/>
        <item x="1316"/>
        <item x="3598"/>
        <item x="759"/>
        <item x="3018"/>
        <item x="3617"/>
        <item x="1849"/>
        <item x="3947"/>
        <item x="1116"/>
        <item x="3685"/>
        <item x="345"/>
        <item x="3578"/>
        <item x="2299"/>
        <item x="3424"/>
        <item x="3411"/>
        <item x="1862"/>
        <item x="4226"/>
        <item x="1065"/>
        <item x="444"/>
        <item x="496"/>
        <item x="350"/>
        <item x="1087"/>
        <item x="2931"/>
        <item x="1659"/>
        <item x="4239"/>
        <item x="662"/>
        <item x="1639"/>
        <item x="2845"/>
        <item x="2548"/>
        <item x="2783"/>
        <item x="1516"/>
        <item x="2311"/>
        <item x="1402"/>
        <item x="3157"/>
        <item x="1603"/>
        <item x="574"/>
        <item x="1262"/>
        <item x="3239"/>
        <item x="2503"/>
        <item x="2133"/>
        <item x="1982"/>
        <item x="2046"/>
        <item x="3835"/>
        <item x="1567"/>
        <item x="934"/>
        <item x="1827"/>
        <item x="780"/>
        <item x="3867"/>
        <item x="3404"/>
        <item x="2072"/>
        <item x="1740"/>
        <item x="511"/>
        <item x="782"/>
        <item x="1974"/>
        <item x="1193"/>
        <item x="1763"/>
        <item x="4290"/>
        <item x="2494"/>
        <item x="4273"/>
        <item x="2923"/>
        <item x="3940"/>
        <item x="562"/>
        <item x="2492"/>
        <item x="1298"/>
        <item x="616"/>
        <item x="2033"/>
        <item x="2834"/>
        <item x="1528"/>
        <item x="3356"/>
        <item x="665"/>
        <item x="1417"/>
        <item x="1713"/>
        <item x="375"/>
        <item x="3360"/>
        <item x="1968"/>
        <item x="240"/>
        <item x="1432"/>
        <item x="1278"/>
        <item x="2035"/>
        <item x="223"/>
        <item x="2405"/>
        <item x="2253"/>
        <item x="4249"/>
        <item x="1462"/>
        <item x="1385"/>
        <item x="2770"/>
        <item x="189"/>
        <item x="3725"/>
        <item x="1506"/>
        <item x="3321"/>
        <item x="1992"/>
        <item x="4228"/>
        <item x="2638"/>
        <item x="2571"/>
        <item x="111"/>
        <item x="60"/>
        <item x="527"/>
        <item x="4209"/>
        <item x="3717"/>
        <item x="563"/>
        <item x="1558"/>
        <item x="116"/>
        <item x="987"/>
        <item x="2542"/>
        <item x="2896"/>
        <item x="2846"/>
        <item x="3319"/>
        <item x="1246"/>
        <item x="1380"/>
        <item x="173"/>
        <item x="3339"/>
        <item x="2562"/>
        <item x="1449"/>
        <item x="3630"/>
        <item x="2549"/>
        <item x="3889"/>
        <item x="755"/>
        <item x="1177"/>
        <item x="2704"/>
        <item x="2508"/>
        <item x="3014"/>
        <item x="3560"/>
        <item x="3702"/>
        <item x="3297"/>
        <item x="2780"/>
        <item x="3854"/>
        <item x="658"/>
        <item x="3881"/>
        <item x="3053"/>
        <item x="346"/>
        <item x="2512"/>
        <item x="2764"/>
        <item x="3627"/>
        <item x="4296"/>
        <item x="790"/>
        <item x="3977"/>
        <item x="2654"/>
        <item x="4144"/>
        <item x="2188"/>
        <item x="1481"/>
        <item x="2353"/>
        <item x="1860"/>
        <item x="217"/>
        <item x="1851"/>
        <item x="3181"/>
        <item x="4295"/>
        <item x="3896"/>
        <item x="1200"/>
        <item x="2252"/>
        <item x="421"/>
        <item x="79"/>
        <item x="1362"/>
        <item x="3921"/>
        <item x="2424"/>
        <item x="2835"/>
        <item x="2471"/>
        <item x="1154"/>
        <item x="3176"/>
        <item x="844"/>
        <item x="2625"/>
        <item x="2262"/>
        <item x="361"/>
        <item x="3585"/>
        <item x="1366"/>
        <item x="3863"/>
        <item x="2192"/>
        <item x="4120"/>
        <item x="2815"/>
        <item x="2719"/>
        <item x="3624"/>
        <item x="1619"/>
        <item x="2531"/>
        <item x="1351"/>
        <item x="1586"/>
        <item x="3256"/>
        <item x="2364"/>
        <item x="466"/>
        <item x="1131"/>
        <item x="2134"/>
        <item x="3186"/>
        <item x="1872"/>
        <item x="3506"/>
        <item x="2699"/>
        <item x="1913"/>
        <item x="1799"/>
        <item x="863"/>
        <item x="1007"/>
        <item x="2421"/>
        <item x="872"/>
        <item x="2042"/>
        <item x="472"/>
        <item x="3188"/>
        <item x="446"/>
        <item x="3092"/>
        <item x="412"/>
        <item x="4311"/>
        <item x="2960"/>
        <item x="1054"/>
        <item x="1499"/>
        <item x="87"/>
        <item x="2966"/>
        <item x="2227"/>
        <item x="93"/>
        <item x="3852"/>
        <item x="1066"/>
        <item x="4155"/>
        <item x="937"/>
        <item x="738"/>
        <item x="2348"/>
        <item x="794"/>
        <item x="3955"/>
        <item x="3645"/>
        <item x="3884"/>
        <item x="3201"/>
        <item x="1830"/>
        <item x="3183"/>
        <item x="3510"/>
        <item x="2578"/>
        <item x="1383"/>
        <item x="1739"/>
        <item x="2741"/>
        <item x="3964"/>
        <item x="3583"/>
        <item x="1255"/>
        <item x="2749"/>
        <item x="2672"/>
        <item x="2199"/>
        <item x="25"/>
        <item x="3952"/>
        <item x="971"/>
        <item x="3824"/>
        <item x="61"/>
        <item x="2968"/>
        <item x="1206"/>
        <item x="3654"/>
        <item x="2313"/>
        <item x="4023"/>
        <item x="442"/>
        <item x="2170"/>
        <item x="3883"/>
        <item x="3058"/>
        <item x="3552"/>
        <item x="2899"/>
        <item x="2059"/>
        <item x="2290"/>
        <item x="973"/>
        <item x="2076"/>
        <item x="3681"/>
        <item x="3571"/>
        <item x="530"/>
        <item x="3471"/>
        <item x="282"/>
        <item x="304"/>
        <item x="4247"/>
        <item x="638"/>
        <item x="4006"/>
        <item x="3458"/>
        <item x="122"/>
        <item x="3151"/>
        <item x="2917"/>
        <item x="533"/>
        <item x="4181"/>
        <item x="1947"/>
        <item x="2776"/>
        <item x="3726"/>
        <item x="2277"/>
        <item x="3403"/>
        <item x="216"/>
        <item x="2040"/>
        <item x="862"/>
        <item x="3882"/>
        <item x="1617"/>
        <item x="1573"/>
        <item x="1845"/>
        <item x="2991"/>
        <item x="3660"/>
        <item x="2892"/>
        <item x="3290"/>
        <item x="3514"/>
        <item x="1871"/>
        <item x="133"/>
        <item x="843"/>
        <item x="188"/>
        <item x="3582"/>
        <item x="1575"/>
        <item x="718"/>
        <item x="649"/>
        <item x="2511"/>
        <item x="953"/>
        <item x="3202"/>
        <item x="565"/>
        <item x="1749"/>
        <item x="1620"/>
        <item x="323"/>
        <item x="2207"/>
        <item x="4003"/>
        <item x="1180"/>
        <item x="1418"/>
        <item x="1080"/>
        <item x="11"/>
        <item x="4092"/>
        <item x="463"/>
        <item x="674"/>
        <item x="4081"/>
        <item x="3470"/>
        <item x="3738"/>
        <item x="3139"/>
        <item x="3832"/>
        <item x="28"/>
        <item x="3876"/>
        <item x="3343"/>
        <item x="575"/>
        <item x="3408"/>
        <item x="1225"/>
        <item x="897"/>
        <item x="56"/>
        <item x="834"/>
        <item x="3208"/>
        <item x="4259"/>
        <item x="942"/>
        <item x="1653"/>
        <item x="4309"/>
        <item x="1274"/>
        <item x="3515"/>
        <item x="3322"/>
        <item x="499"/>
        <item x="4268"/>
        <item x="3184"/>
        <item x="2213"/>
        <item x="505"/>
        <item x="3880"/>
        <item x="197"/>
        <item x="1648"/>
        <item x="1582"/>
        <item x="1168"/>
        <item x="2423"/>
        <item x="2488"/>
        <item x="3"/>
        <item x="1018"/>
        <item x="2861"/>
        <item x="1323"/>
        <item x="896"/>
        <item x="1577"/>
        <item x="2694"/>
        <item x="1708"/>
        <item x="3989"/>
        <item x="2828"/>
        <item x="2345"/>
        <item x="4052"/>
        <item x="3820"/>
        <item x="1375"/>
        <item x="4084"/>
        <item x="2935"/>
        <item x="734"/>
        <item x="485"/>
        <item x="2505"/>
        <item x="4251"/>
        <item x="2665"/>
        <item x="2048"/>
        <item x="464"/>
        <item x="4034"/>
        <item x="2660"/>
        <item x="1108"/>
        <item x="1158"/>
        <item x="3304"/>
        <item x="2164"/>
        <item x="3724"/>
        <item x="2541"/>
        <item x="928"/>
        <item x="1061"/>
        <item x="120"/>
        <item x="609"/>
        <item x="1070"/>
        <item x="2217"/>
        <item x="610"/>
        <item x="3611"/>
        <item x="902"/>
        <item x="3795"/>
        <item x="2451"/>
        <item x="3652"/>
        <item x="4140"/>
        <item x="1820"/>
        <item x="1211"/>
        <item x="1303"/>
        <item x="756"/>
        <item x="16"/>
        <item x="4086"/>
        <item x="456"/>
        <item x="3930"/>
        <item x="3537"/>
        <item x="1595"/>
        <item x="3522"/>
        <item x="3489"/>
        <item x="625"/>
        <item x="4143"/>
        <item x="4046"/>
        <item x="1800"/>
        <item x="1752"/>
        <item x="2925"/>
        <item x="3125"/>
        <item x="1525"/>
        <item x="371"/>
        <item x="2073"/>
        <item x="3433"/>
        <item x="685"/>
        <item x="95"/>
        <item x="2763"/>
        <item x="1502"/>
        <item x="2437"/>
        <item x="4192"/>
        <item x="3586"/>
        <item x="637"/>
        <item x="3217"/>
        <item x="927"/>
        <item x="2972"/>
        <item x="1742"/>
        <item x="3491"/>
        <item x="2063"/>
        <item x="147"/>
        <item x="145"/>
        <item x="2234"/>
        <item x="1101"/>
        <item x="1668"/>
        <item x="354"/>
        <item x="1895"/>
        <item x="1826"/>
        <item x="124"/>
        <item x="2887"/>
        <item x="4185"/>
        <item x="293"/>
        <item x="1340"/>
        <item x="1120"/>
        <item x="3618"/>
        <item x="4087"/>
        <item x="730"/>
        <item x="2761"/>
        <item x="1737"/>
        <item x="2176"/>
        <item x="3637"/>
        <item x="1954"/>
        <item x="3282"/>
        <item x="4282"/>
        <item x="4162"/>
        <item x="4305"/>
        <item x="1561"/>
        <item x="2803"/>
        <item x="2098"/>
        <item x="3674"/>
        <item x="2958"/>
        <item x="2159"/>
        <item x="3480"/>
        <item x="3493"/>
        <item x="1679"/>
        <item x="1735"/>
        <item x="2300"/>
        <item x="1024"/>
        <item x="2228"/>
        <item x="2611"/>
        <item x="305"/>
        <item x="2119"/>
        <item x="1005"/>
        <item x="159"/>
        <item x="614"/>
        <item x="4267"/>
        <item x="542"/>
        <item x="3715"/>
        <item x="991"/>
        <item x="3303"/>
        <item x="3911"/>
        <item x="1557"/>
        <item x="2939"/>
        <item x="1415"/>
        <item x="642"/>
        <item x="3806"/>
        <item x="757"/>
        <item x="3743"/>
        <item x="2403"/>
        <item x="394"/>
        <item x="1729"/>
        <item x="521"/>
        <item x="2008"/>
        <item x="1058"/>
        <item x="3390"/>
        <item x="254"/>
        <item x="1192"/>
        <item x="3641"/>
        <item x="2452"/>
        <item x="3528"/>
        <item x="4236"/>
        <item x="2742"/>
        <item x="3642"/>
        <item x="4126"/>
        <item x="632"/>
        <item x="3113"/>
        <item x="3516"/>
        <item x="1217"/>
        <item x="1602"/>
        <item x="4039"/>
        <item x="3434"/>
        <item x="3844"/>
        <item x="265"/>
        <item x="1789"/>
        <item x="2324"/>
        <item x="3415"/>
        <item x="2189"/>
        <item x="847"/>
        <item x="408"/>
        <item x="996"/>
        <item x="2546"/>
        <item x="4223"/>
        <item x="723"/>
        <item x="1833"/>
        <item x="1566"/>
        <item x="1354"/>
        <item x="2705"/>
        <item x="1119"/>
        <item x="3628"/>
        <item x="760"/>
        <item x="2880"/>
        <item x="786"/>
        <item x="4013"/>
        <item x="2536"/>
        <item x="1395"/>
        <item x="3207"/>
        <item x="2455"/>
        <item x="2289"/>
        <item x="2422"/>
        <item x="2535"/>
        <item x="2496"/>
        <item x="660"/>
        <item x="2983"/>
        <item x="1530"/>
        <item x="1662"/>
        <item x="2947"/>
        <item x="1723"/>
        <item x="3129"/>
        <item x="1543"/>
        <item x="3959"/>
        <item x="1721"/>
        <item x="4089"/>
        <item x="3576"/>
        <item x="3634"/>
        <item x="2970"/>
        <item x="3078"/>
        <item x="552"/>
        <item x="1727"/>
        <item x="590"/>
        <item x="679"/>
        <item x="3345"/>
        <item x="3421"/>
        <item x="1828"/>
        <item x="3472"/>
        <item x="4154"/>
        <item x="617"/>
        <item x="816"/>
        <item x="1477"/>
        <item x="2545"/>
        <item x="2321"/>
        <item x="4115"/>
        <item x="207"/>
        <item x="3858"/>
        <item x="2038"/>
        <item x="3623"/>
        <item x="857"/>
        <item x="1220"/>
        <item x="75"/>
        <item x="3448"/>
        <item x="1817"/>
        <item x="1523"/>
        <item x="1396"/>
        <item x="2933"/>
        <item x="1583"/>
        <item x="2373"/>
        <item x="1496"/>
        <item x="3932"/>
        <item x="3453"/>
        <item x="2026"/>
        <item x="1581"/>
        <item x="3335"/>
        <item x="4107"/>
        <item x="919"/>
        <item x="2883"/>
        <item x="106"/>
        <item x="1520"/>
        <item x="666"/>
        <item x="3286"/>
        <item x="3409"/>
        <item x="4021"/>
        <item x="691"/>
        <item x="3174"/>
        <item x="630"/>
        <item x="3293"/>
        <item x="1334"/>
        <item x="603"/>
        <item x="2449"/>
        <item x="37"/>
        <item x="273"/>
        <item x="90"/>
        <item x="3639"/>
        <item x="1844"/>
        <item x="373"/>
        <item x="539"/>
        <item x="4014"/>
        <item x="1073"/>
        <item x="634"/>
        <item x="1753"/>
        <item x="1743"/>
        <item x="327"/>
        <item x="312"/>
        <item x="3266"/>
        <item x="3557"/>
        <item x="1284"/>
        <item x="1297"/>
        <item x="3481"/>
        <item x="2903"/>
        <item x="1970"/>
        <item x="1288"/>
        <item x="3526"/>
        <item x="1865"/>
        <item x="1985"/>
        <item x="1083"/>
        <item x="3720"/>
        <item x="2195"/>
        <item x="805"/>
        <item x="1258"/>
        <item x="608"/>
        <item x="3733"/>
        <item x="2518"/>
        <item x="1943"/>
        <item x="1695"/>
        <item x="2973"/>
        <item x="3122"/>
        <item x="137"/>
        <item x="3093"/>
        <item x="4111"/>
        <item x="3234"/>
        <item x="1848"/>
        <item x="426"/>
        <item x="3845"/>
        <item x="904"/>
        <item x="885"/>
        <item x="2380"/>
        <item x="3326"/>
        <item x="4131"/>
        <item x="1233"/>
        <item x="1641"/>
        <item x="4040"/>
        <item x="3734"/>
        <item x="3903"/>
        <item x="2274"/>
        <item x="2610"/>
        <item x="2682"/>
        <item x="2322"/>
        <item x="3209"/>
        <item x="2478"/>
        <item x="3199"/>
        <item x="2245"/>
        <item x="1755"/>
        <item x="1197"/>
        <item x="3823"/>
        <item x="651"/>
        <item x="3705"/>
        <item x="3431"/>
        <item x="139"/>
        <item x="3143"/>
        <item x="2216"/>
        <item x="2756"/>
        <item x="1178"/>
        <item x="1835"/>
        <item x="3918"/>
        <item x="595"/>
        <item x="2560"/>
        <item x="1969"/>
        <item x="3401"/>
        <item x="343"/>
        <item x="4165"/>
        <item x="2857"/>
        <item x="1991"/>
        <item x="53"/>
        <item x="588"/>
        <item x="179"/>
        <item x="1215"/>
        <item x="450"/>
        <item x="2878"/>
        <item x="3435"/>
        <item x="1294"/>
        <item x="814"/>
        <item x="362"/>
        <item x="1312"/>
        <item x="3924"/>
        <item x="4274"/>
        <item x="2200"/>
        <item x="105"/>
        <item x="1078"/>
        <item x="498"/>
        <item x="3859"/>
        <item x="2204"/>
        <item x="1818"/>
        <item x="2275"/>
        <item x="2066"/>
        <item x="998"/>
        <item x="2180"/>
        <item x="1937"/>
        <item x="1428"/>
        <item x="1790"/>
        <item x="1156"/>
        <item x="3352"/>
        <item x="3156"/>
        <item x="1918"/>
        <item x="2615"/>
        <item x="2999"/>
        <item x="248"/>
        <item x="4314"/>
        <item x="2078"/>
        <item x="436"/>
        <item x="57"/>
        <item x="4283"/>
        <item x="4156"/>
        <item x="3395"/>
        <item x="3523"/>
        <item x="1342"/>
        <item x="1867"/>
        <item x="1964"/>
        <item x="3899"/>
        <item x="3391"/>
        <item x="110"/>
        <item x="2891"/>
        <item x="4160"/>
        <item x="24"/>
        <item x="4164"/>
        <item x="2601"/>
        <item x="1571"/>
        <item x="1834"/>
        <item x="2125"/>
        <item x="2575"/>
        <item x="1692"/>
        <item x="171"/>
        <item x="985"/>
        <item x="419"/>
        <item x="3849"/>
        <item x="2408"/>
        <item x="3237"/>
        <item x="1142"/>
        <item x="3850"/>
        <item x="2399"/>
        <item x="3048"/>
        <item x="376"/>
        <item x="1075"/>
        <item x="2359"/>
        <item x="3440"/>
        <item x="3444"/>
        <item x="2588"/>
        <item x="1474"/>
        <item x="775"/>
        <item x="4007"/>
        <item x="3071"/>
        <item x="2671"/>
        <item x="624"/>
        <item x="3730"/>
        <item x="295"/>
        <item x="796"/>
        <item x="3998"/>
        <item x="201"/>
        <item x="1702"/>
        <item x="2257"/>
        <item x="1825"/>
        <item x="253"/>
        <item x="3119"/>
        <item x="1028"/>
        <item x="1276"/>
        <item x="3436"/>
        <item x="4219"/>
        <item x="3830"/>
        <item x="3809"/>
        <item x="2153"/>
        <item x="1509"/>
        <item x="1973"/>
        <item x="1063"/>
        <item x="458"/>
        <item x="1736"/>
        <item x="1392"/>
        <item x="308"/>
        <item x="3981"/>
        <item x="3980"/>
        <item x="3459"/>
        <item x="1745"/>
        <item x="449"/>
        <item x="1910"/>
        <item x="1990"/>
        <item x="2144"/>
        <item x="2145"/>
        <item x="1021"/>
        <item x="4150"/>
        <item x="1139"/>
        <item x="1488"/>
        <item x="2612"/>
        <item x="3278"/>
        <item x="368"/>
        <item x="2103"/>
        <item x="2948"/>
        <item x="2152"/>
        <item x="1367"/>
        <item x="3704"/>
        <item x="2728"/>
        <item x="3774"/>
        <item x="2041"/>
        <item x="296"/>
        <item x="232"/>
        <item x="1471"/>
        <item x="191"/>
        <item x="12"/>
        <item x="2154"/>
        <item x="818"/>
        <item x="2982"/>
        <item x="3588"/>
        <item x="1627"/>
        <item x="1606"/>
        <item x="3926"/>
        <item x="711"/>
        <item x="3938"/>
        <item x="4201"/>
        <item x="3044"/>
        <item x="4191"/>
        <item x="4177"/>
        <item x="3022"/>
        <item x="2859"/>
        <item x="1798"/>
        <item x="2108"/>
        <item x="220"/>
        <item x="3087"/>
        <item x="1269"/>
        <item x="4285"/>
        <item x="1079"/>
        <item x="1045"/>
        <item x="4069"/>
        <item x="540"/>
        <item x="3701"/>
        <item x="3960"/>
        <item x="291"/>
        <item x="4159"/>
        <item x="2392"/>
        <item x="513"/>
        <item x="702"/>
        <item x="1564"/>
        <item x="1184"/>
        <item x="611"/>
        <item x="4173"/>
        <item x="2576"/>
        <item x="2"/>
        <item x="728"/>
        <item x="176"/>
        <item x="3426"/>
        <item x="4008"/>
        <item x="2357"/>
        <item x="2794"/>
        <item x="1634"/>
        <item x="2337"/>
        <item x="792"/>
        <item x="684"/>
        <item x="833"/>
        <item x="3045"/>
        <item x="3019"/>
        <item x="3211"/>
        <item x="567"/>
        <item x="1950"/>
        <item x="3773"/>
        <item x="503"/>
        <item x="2233"/>
        <item x="938"/>
        <item x="1384"/>
        <item x="2822"/>
        <item x="2814"/>
        <item x="4246"/>
        <item x="2483"/>
        <item x="4010"/>
        <item x="1093"/>
        <item x="1684"/>
        <item x="1057"/>
        <item x="2817"/>
        <item x="507"/>
        <item x="2841"/>
        <item x="3907"/>
        <item x="3545"/>
        <item x="3692"/>
        <item x="3054"/>
        <item x="3878"/>
        <item x="1599"/>
        <item x="2668"/>
        <item x="4187"/>
        <item x="3843"/>
        <item x="2725"/>
        <item x="3049"/>
        <item x="2276"/>
        <item x="1344"/>
        <item x="981"/>
        <item x="2352"/>
        <item x="2945"/>
        <item x="654"/>
        <item x="3349"/>
        <item x="3205"/>
        <item x="1843"/>
        <item x="2212"/>
        <item x="1022"/>
        <item x="49"/>
        <item x="252"/>
        <item x="3165"/>
        <item x="3610"/>
        <item x="823"/>
        <item x="1194"/>
        <item x="709"/>
        <item x="1900"/>
        <item x="2056"/>
        <item x="2748"/>
        <item x="2211"/>
        <item x="3333"/>
        <item x="1767"/>
        <item x="3975"/>
        <item x="2201"/>
        <item x="2263"/>
        <item x="194"/>
        <item x="1000"/>
        <item x="3890"/>
        <item x="1717"/>
        <item x="1772"/>
        <item x="2898"/>
        <item x="1979"/>
        <item x="4130"/>
        <item x="490"/>
        <item x="1869"/>
        <item x="903"/>
        <item x="695"/>
        <item x="2930"/>
        <item x="1204"/>
        <item x="407"/>
        <item x="3130"/>
        <item x="366"/>
        <item x="2596"/>
        <item x="851"/>
        <item x="3707"/>
        <item x="2292"/>
        <item x="1856"/>
        <item x="1691"/>
        <item x="2368"/>
        <item x="2467"/>
        <item x="789"/>
        <item x="3370"/>
        <item x="431"/>
        <item x="1750"/>
        <item x="3532"/>
        <item x="781"/>
        <item x="280"/>
        <item x="2460"/>
        <item x="2334"/>
        <item x="1747"/>
        <item x="103"/>
        <item x="1148"/>
        <item x="2784"/>
        <item x="960"/>
        <item x="890"/>
        <item x="3267"/>
        <item x="195"/>
        <item x="622"/>
        <item x="2962"/>
        <item x="4133"/>
        <item x="228"/>
        <item x="1870"/>
        <item x="2365"/>
        <item x="495"/>
        <item x="2942"/>
        <item x="3269"/>
        <item x="886"/>
        <item x="3381"/>
        <item x="2476"/>
        <item x="3838"/>
        <item x="1439"/>
        <item x="3861"/>
        <item x="559"/>
        <item x="907"/>
        <item x="479"/>
        <item x="3178"/>
        <item x="1157"/>
        <item x="2526"/>
        <item x="3979"/>
        <item x="2270"/>
        <item x="2464"/>
        <item x="1248"/>
        <item x="2055"/>
        <item x="2587"/>
        <item x="1565"/>
        <item x="3226"/>
        <item x="878"/>
        <item x="3368"/>
        <item x="524"/>
        <item x="39"/>
        <item x="1490"/>
        <item x="474"/>
        <item x="4194"/>
        <item x="2679"/>
        <item x="831"/>
        <item x="640"/>
        <item x="2529"/>
        <item x="735"/>
        <item x="2906"/>
        <item x="3848"/>
        <item x="4316"/>
        <item x="98"/>
        <item x="1926"/>
        <item x="2944"/>
        <item x="3180"/>
        <item x="1514"/>
        <item x="2641"/>
        <item x="3260"/>
        <item x="3864"/>
        <item x="3759"/>
        <item x="3605"/>
        <item x="1650"/>
        <item x="3711"/>
        <item x="3279"/>
        <item x="2530"/>
        <item x="3013"/>
        <item x="420"/>
        <item x="2327"/>
        <item x="3626"/>
        <item x="3536"/>
        <item x="2514"/>
        <item x="2453"/>
        <item x="1667"/>
        <item x="388"/>
        <item x="3744"/>
        <item x="1185"/>
        <item x="4214"/>
        <item x="2826"/>
        <item x="4180"/>
        <item x="1977"/>
        <item x="3669"/>
        <item x="333"/>
        <item x="2096"/>
        <item x="2911"/>
        <item x="3716"/>
        <item x="2522"/>
        <item x="4118"/>
        <item x="3485"/>
        <item x="1322"/>
        <item x="340"/>
        <item x="4043"/>
        <item x="3649"/>
        <item x="3696"/>
        <item x="3957"/>
        <item x="2137"/>
        <item x="955"/>
        <item x="3765"/>
        <item x="1738"/>
        <item x="144"/>
        <item x="639"/>
        <item x="2798"/>
        <item x="3466"/>
        <item x="3958"/>
        <item x="3128"/>
        <item x="2031"/>
        <item x="2949"/>
        <item x="2924"/>
        <item x="199"/>
        <item x="2832"/>
        <item x="2645"/>
        <item x="3362"/>
        <item x="1207"/>
        <item x="740"/>
        <item x="2862"/>
        <item x="597"/>
        <item x="2060"/>
        <item x="3709"/>
        <item x="1327"/>
        <item x="2173"/>
        <item x="2314"/>
        <item x="473"/>
        <item x="4090"/>
        <item x="1137"/>
        <item x="535"/>
        <item x="4297"/>
        <item x="2484"/>
        <item x="4011"/>
        <item x="615"/>
        <item x="154"/>
        <item x="656"/>
        <item x="2014"/>
        <item x="2318"/>
        <item x="3100"/>
        <item x="2954"/>
        <item x="2867"/>
        <item x="2077"/>
        <item x="3330"/>
        <item x="1164"/>
        <item x="3163"/>
        <item x="1210"/>
        <item x="2010"/>
        <item x="2994"/>
        <item x="4005"/>
        <item x="2847"/>
        <item x="3359"/>
        <item x="3787"/>
        <item x="598"/>
        <item x="2513"/>
        <item x="1517"/>
        <item x="292"/>
        <item x="925"/>
        <item x="150"/>
        <item x="2340"/>
        <item x="3992"/>
        <item x="3387"/>
        <item x="45"/>
        <item x="2806"/>
        <item x="1049"/>
        <item x="2004"/>
        <item x="1574"/>
        <item x="3194"/>
        <item x="3891"/>
        <item x="1360"/>
        <item x="1096"/>
        <item x="2921"/>
        <item x="3755"/>
        <item x="1663"/>
        <item x="1697"/>
        <item x="3593"/>
        <item x="689"/>
        <item x="2848"/>
        <item x="1649"/>
        <item x="1228"/>
        <item x="2111"/>
        <item x="1179"/>
        <item x="2102"/>
        <item x="1616"/>
        <item x="3289"/>
        <item x="644"/>
        <item x="114"/>
        <item x="236"/>
        <item x="3912"/>
        <item x="724"/>
        <item x="4037"/>
        <item x="4163"/>
        <item x="4132"/>
        <item x="2061"/>
        <item x="62"/>
        <item x="768"/>
        <item x="1694"/>
        <item x="3428"/>
        <item x="3600"/>
        <item x="3010"/>
        <item x="3713"/>
        <item x="2266"/>
        <item x="2247"/>
        <item x="1123"/>
        <item x="3562"/>
        <item x="3417"/>
        <item x="922"/>
        <item x="2273"/>
        <item x="3961"/>
        <item x="1932"/>
        <item x="771"/>
        <item x="397"/>
        <item x="3011"/>
        <item x="926"/>
        <item x="3366"/>
        <item x="3068"/>
        <item x="2361"/>
        <item x="706"/>
        <item x="898"/>
        <item x="3263"/>
        <item x="681"/>
        <item x="1012"/>
        <item x="43"/>
        <item x="1365"/>
        <item x="1770"/>
        <item x="1579"/>
        <item x="2961"/>
        <item x="104"/>
        <item x="2674"/>
        <item x="2070"/>
        <item x="2466"/>
        <item x="3198"/>
        <item x="1928"/>
        <item x="237"/>
        <item x="2796"/>
        <item x="2284"/>
        <item x="80"/>
        <item x="34"/>
        <item x="4026"/>
        <item x="2877"/>
        <item x="2786"/>
        <item x="3015"/>
        <item x="1237"/>
        <item x="749"/>
        <item x="1216"/>
        <item x="3547"/>
        <item x="3115"/>
        <item x="423"/>
        <item x="99"/>
        <item x="482"/>
        <item x="2913"/>
        <item x="673"/>
        <item x="3124"/>
        <item x="618"/>
        <item x="3862"/>
        <item x="3579"/>
        <item x="4245"/>
        <item x="121"/>
        <item x="884"/>
        <item x="389"/>
        <item x="326"/>
        <item x="0"/>
        <item x="776"/>
        <item x="1628"/>
        <item x="3030"/>
        <item x="3262"/>
        <item x="1330"/>
        <item x="2238"/>
        <item x="459"/>
        <item x="1268"/>
        <item x="429"/>
        <item x="882"/>
        <item x="2739"/>
        <item x="1984"/>
        <item x="1962"/>
        <item x="1222"/>
        <item x="3083"/>
        <item x="3134"/>
        <item x="1768"/>
        <item x="2946"/>
        <item x="1808"/>
        <item x="990"/>
        <item x="2069"/>
        <item x="1756"/>
        <item x="3512"/>
        <item x="55"/>
        <item x="2872"/>
        <item x="3173"/>
        <item x="2163"/>
        <item x="1469"/>
        <item x="3035"/>
        <item x="404"/>
        <item x="3538"/>
        <item x="3534"/>
        <item x="67"/>
        <item x="2171"/>
        <item x="2296"/>
        <item x="1134"/>
        <item x="3812"/>
        <item x="2029"/>
        <item x="3971"/>
        <item x="2678"/>
        <item x="272"/>
        <item x="3556"/>
        <item x="612"/>
        <item x="3080"/>
        <item x="736"/>
        <item x="2020"/>
        <item x="1621"/>
        <item x="989"/>
        <item x="1097"/>
        <item x="3389"/>
        <item x="225"/>
        <item x="894"/>
        <item x="73"/>
        <item x="3283"/>
        <item x="163"/>
        <item x="3505"/>
        <item x="2902"/>
        <item x="2853"/>
        <item x="2149"/>
        <item x="3418"/>
        <item x="3240"/>
        <item x="541"/>
        <item x="858"/>
        <item x="2555"/>
        <item x="1172"/>
        <item x="2370"/>
        <item x="1614"/>
        <item x="2582"/>
        <item x="784"/>
        <item x="1163"/>
        <item x="157"/>
        <item x="3756"/>
        <item x="3822"/>
        <item x="2174"/>
        <item x="2842"/>
        <item x="2998"/>
        <item x="4292"/>
        <item x="184"/>
        <item x="1487"/>
        <item x="3817"/>
        <item x="3258"/>
        <item x="4028"/>
        <item x="1958"/>
        <item x="1919"/>
        <item x="2733"/>
        <item x="2438"/>
        <item x="2837"/>
        <item x="935"/>
        <item x="1214"/>
        <item x="1006"/>
        <item x="3274"/>
        <item x="2160"/>
        <item x="2474"/>
        <item x="3270"/>
        <item x="1536"/>
        <item x="2393"/>
        <item x="2707"/>
        <item x="3346"/>
        <item x="2082"/>
        <item x="2993"/>
        <item x="3477"/>
        <item x="1553"/>
        <item x="480"/>
        <item x="4205"/>
        <item x="2897"/>
        <item x="3635"/>
        <item x="1785"/>
        <item x="4080"/>
        <item x="1014"/>
        <item x="3482"/>
        <item x="2767"/>
        <item x="1555"/>
        <item x="848"/>
        <item x="1317"/>
        <item x="1118"/>
        <item x="2695"/>
        <item x="1452"/>
        <item x="783"/>
        <item x="4056"/>
        <item x="1231"/>
        <item x="3095"/>
        <item x="484"/>
        <item x="762"/>
        <item x="3999"/>
        <item x="3678"/>
        <item x="3931"/>
        <item x="3712"/>
        <item x="4033"/>
        <item x="3951"/>
        <item x="3264"/>
        <item x="4287"/>
        <item x="868"/>
        <item x="1980"/>
        <item x="2785"/>
        <item x="2754"/>
        <item x="263"/>
        <item x="212"/>
        <item x="2515"/>
        <item x="1732"/>
        <item x="1915"/>
        <item x="3291"/>
        <item x="3318"/>
        <item x="1570"/>
        <item x="3501"/>
        <item x="1461"/>
        <item x="1459"/>
        <item x="2306"/>
        <item x="15"/>
        <item x="544"/>
        <item x="4066"/>
        <item x="3604"/>
        <item x="2128"/>
        <item x="1287"/>
        <item x="1023"/>
        <item x="1060"/>
        <item x="659"/>
        <item x="1436"/>
        <item x="1618"/>
        <item x="1076"/>
        <item x="3910"/>
        <item x="1761"/>
        <item x="4230"/>
        <item x="2820"/>
        <item x="3021"/>
        <item x="1676"/>
        <item x="400"/>
        <item x="2107"/>
        <item x="3494"/>
        <item x="3249"/>
        <item x="846"/>
        <item x="2032"/>
        <item x="1658"/>
        <item x="2957"/>
        <item x="879"/>
        <item x="1601"/>
        <item x="1221"/>
        <item x="592"/>
        <item x="1898"/>
        <item x="4298"/>
        <item x="3276"/>
        <item x="3988"/>
        <item x="2167"/>
        <item x="2397"/>
        <item x="1252"/>
        <item x="2919"/>
        <item x="2024"/>
        <item x="3879"/>
        <item x="2951"/>
        <item x="334"/>
        <item x="3430"/>
        <item x="1122"/>
        <item x="1218"/>
        <item x="2331"/>
        <item x="2255"/>
        <item x="1909"/>
        <item x="3261"/>
        <item x="3452"/>
        <item x="3029"/>
        <item x="3942"/>
        <item x="1562"/>
        <item x="1920"/>
        <item x="841"/>
        <item x="411"/>
        <item x="3908"/>
        <item x="3871"/>
        <item x="3072"/>
        <item x="1701"/>
        <item x="916"/>
        <item x="2456"/>
        <item x="1468"/>
        <item x="4110"/>
        <item x="1424"/>
        <item x="2713"/>
        <item x="4224"/>
        <item x="2130"/>
        <item x="1670"/>
        <item x="138"/>
        <item x="2664"/>
        <item x="1816"/>
        <item x="1147"/>
        <item x="4123"/>
        <item x="947"/>
        <item x="1304"/>
        <item x="1960"/>
        <item x="979"/>
        <item x="2747"/>
        <item x="1074"/>
        <item x="1349"/>
        <item x="3443"/>
        <item x="3524"/>
        <item x="2011"/>
        <item x="3569"/>
        <item x="2172"/>
        <item x="1952"/>
        <item x="1771"/>
        <item x="2342"/>
        <item x="160"/>
        <item x="1914"/>
        <item x="2539"/>
        <item x="4082"/>
        <item x="2811"/>
        <item x="321"/>
        <item x="1450"/>
        <item x="260"/>
        <item x="2839"/>
        <item x="3776"/>
        <item x="3500"/>
        <item x="3962"/>
        <item x="3147"/>
        <item x="266"/>
        <item x="2360"/>
        <item x="1640"/>
        <item x="3228"/>
        <item x="501"/>
        <item x="2479"/>
        <item x="1219"/>
        <item x="1359"/>
        <item x="3439"/>
        <item x="4275"/>
        <item x="156"/>
        <item x="3742"/>
        <item x="964"/>
        <item x="1348"/>
        <item x="791"/>
        <item x="3648"/>
        <item x="1186"/>
        <item x="2630"/>
        <item x="3810"/>
        <item x="2717"/>
        <item x="3784"/>
        <item x="1011"/>
        <item x="94"/>
        <item x="2065"/>
        <item x="2219"/>
        <item x="3902"/>
        <item x="2854"/>
        <item x="635"/>
        <item x="516"/>
        <item x="1493"/>
        <item x="318"/>
        <item x="424"/>
        <item x="1764"/>
        <item x="3596"/>
        <item x="2140"/>
        <item x="3246"/>
        <item x="1102"/>
        <item x="3108"/>
        <item x="1665"/>
        <item x="2022"/>
        <item x="737"/>
        <item x="2995"/>
        <item x="967"/>
        <item x="3063"/>
        <item x="3473"/>
        <item x="850"/>
        <item x="3079"/>
        <item x="4250"/>
        <item x="819"/>
        <item x="2121"/>
        <item x="2265"/>
        <item x="1515"/>
        <item x="443"/>
        <item x="2762"/>
        <item x="3307"/>
        <item x="1311"/>
        <item x="3565"/>
        <item x="2627"/>
        <item x="3559"/>
        <item x="4072"/>
        <item x="1796"/>
        <item x="2698"/>
        <item x="2015"/>
        <item x="866"/>
        <item x="1809"/>
        <item x="3564"/>
        <item x="962"/>
        <item x="3800"/>
        <item x="1563"/>
        <item x="2734"/>
        <item x="1585"/>
        <item x="2757"/>
        <item x="1121"/>
        <item x="963"/>
        <item x="743"/>
        <item x="3016"/>
        <item x="268"/>
        <item x="3446"/>
        <item x="4141"/>
        <item x="2676"/>
        <item x="264"/>
        <item x="3091"/>
        <item x="3567"/>
        <item x="1709"/>
        <item x="2807"/>
        <item x="2504"/>
        <item x="2375"/>
        <item x="2696"/>
        <item x="242"/>
        <item x="3031"/>
        <item x="3509"/>
        <item x="3195"/>
        <item x="3200"/>
        <item x="3778"/>
        <item x="2330"/>
        <item x="1539"/>
        <item x="1535"/>
        <item x="3662"/>
        <item x="1420"/>
        <item x="3877"/>
        <item x="1041"/>
        <item x="48"/>
        <item x="186"/>
        <item x="2315"/>
        <item x="3860"/>
        <item x="1109"/>
        <item x="1757"/>
        <item x="3906"/>
        <item x="1143"/>
        <item x="2435"/>
        <item x="683"/>
        <item x="3870"/>
        <item x="1370"/>
        <item x="2157"/>
        <item x="300"/>
        <item x="339"/>
        <item x="457"/>
        <item x="36"/>
        <item x="3925"/>
        <item x="2901"/>
        <item x="3934"/>
        <item x="1100"/>
        <item x="1437"/>
        <item x="2113"/>
        <item x="269"/>
        <item x="1778"/>
        <item x="3972"/>
        <item x="434"/>
        <item x="2997"/>
        <item x="4088"/>
        <item x="3153"/>
        <item x="4207"/>
        <item x="1234"/>
        <item x="1801"/>
        <item x="826"/>
        <item x="764"/>
        <item x="2888"/>
        <item x="906"/>
        <item x="3836"/>
        <item x="828"/>
        <item x="4221"/>
        <item x="623"/>
        <item x="1077"/>
        <item x="1512"/>
        <item x="554"/>
        <item x="2367"/>
        <item x="1921"/>
        <item x="13"/>
        <item x="3313"/>
        <item x="3250"/>
        <item x="729"/>
        <item x="1457"/>
        <item x="3405"/>
        <item x="2642"/>
        <item x="2260"/>
        <item x="2030"/>
        <item x="2025"/>
        <item x="2366"/>
        <item x="5"/>
        <item x="4231"/>
        <item x="1780"/>
        <item x="3683"/>
        <item x="2986"/>
        <item x="2730"/>
        <item x="1002"/>
        <item x="3619"/>
        <item x="2417"/>
        <item x="4068"/>
        <item x="1451"/>
        <item x="2440"/>
        <item x="14"/>
        <item x="4301"/>
        <item x="4017"/>
        <item x="2285"/>
        <item x="924"/>
        <item x="824"/>
        <item x="3419"/>
        <item x="3374"/>
        <item x="3993"/>
        <item x="1230"/>
        <item x="1247"/>
        <item x="3939"/>
        <item x="538"/>
        <item x="1981"/>
        <item x="100"/>
        <item x="2419"/>
        <item x="23"/>
        <item x="3057"/>
        <item x="2122"/>
        <item x="1084"/>
        <item x="415"/>
        <item x="1930"/>
        <item x="3913"/>
        <item x="4042"/>
        <item x="3779"/>
        <item x="566"/>
        <item x="1552"/>
        <item x="2006"/>
        <item x="3469"/>
        <item x="4098"/>
        <item x="4139"/>
        <item x="3805"/>
        <item x="3690"/>
        <item x="4280"/>
        <item x="3658"/>
        <item x="3340"/>
        <item x="3558"/>
        <item x="1949"/>
        <item x="2753"/>
        <item x="2955"/>
        <item x="1135"/>
        <item x="1020"/>
        <item x="4095"/>
        <item x="4036"/>
        <item x="119"/>
        <item x="2333"/>
        <item x="2150"/>
        <item x="3089"/>
        <item x="1951"/>
        <item x="912"/>
        <item x="3659"/>
        <item x="3002"/>
        <item x="1435"/>
        <item x="256"/>
        <item x="3792"/>
        <item x="1099"/>
        <item x="4278"/>
        <item x="620"/>
        <item x="3099"/>
        <item x="92"/>
        <item x="3874"/>
        <item x="2062"/>
        <item x="2338"/>
        <item x="1413"/>
        <item x="1839"/>
        <item x="3358"/>
        <item x="1501"/>
        <item x="3527"/>
        <item x="193"/>
        <item x="2383"/>
        <item x="3718"/>
        <item x="908"/>
        <item x="4270"/>
        <item x="40"/>
        <item x="1961"/>
        <item x="357"/>
        <item x="3644"/>
        <item x="2855"/>
        <item x="3311"/>
        <item x="875"/>
        <item x="4263"/>
        <item x="2309"/>
        <item x="2000"/>
        <item x="3933"/>
        <item x="3033"/>
        <item x="1705"/>
        <item x="800"/>
        <item x="3336"/>
        <item x="3342"/>
        <item x="4022"/>
        <item x="3462"/>
        <item x="245"/>
        <item x="873"/>
        <item x="2912"/>
        <item x="753"/>
        <item x="704"/>
        <item x="591"/>
        <item x="4272"/>
        <item x="3131"/>
        <item x="675"/>
        <item x="3159"/>
        <item x="4277"/>
        <item x="83"/>
        <item x="2302"/>
        <item x="3300"/>
        <item x="2904"/>
        <item x="4149"/>
        <item x="2577"/>
        <item x="2316"/>
        <item x="2795"/>
        <item x="3833"/>
        <item x="4262"/>
        <item x="238"/>
        <item x="4044"/>
        <item x="2833"/>
        <item x="50"/>
        <item x="3378"/>
        <item x="324"/>
        <item x="3700"/>
        <item x="888"/>
        <item x="77"/>
        <item x="1642"/>
        <item x="1300"/>
        <item x="2351"/>
        <item x="1475"/>
        <item x="3599"/>
        <item x="2869"/>
        <item x="1145"/>
        <item x="3328"/>
        <item x="1454"/>
        <item x="2594"/>
        <item x="4202"/>
        <item x="2614"/>
        <item x="1458"/>
        <item x="2602"/>
        <item x="2181"/>
        <item x="1946"/>
        <item x="1687"/>
        <item x="2905"/>
        <item x="2791"/>
        <item x="1892"/>
        <item x="520"/>
        <item x="4186"/>
        <item x="2039"/>
        <item x="1675"/>
        <item x="398"/>
        <item x="3892"/>
        <item x="267"/>
        <item x="2444"/>
        <item x="2618"/>
        <item x="3991"/>
        <item x="1632"/>
        <item x="4112"/>
        <item x="3314"/>
        <item x="1838"/>
        <item x="3447"/>
        <item x="2027"/>
        <item x="3746"/>
        <item x="4105"/>
        <item x="3633"/>
        <item x="1484"/>
        <item x="4025"/>
        <item x="1336"/>
        <item x="3438"/>
        <item x="488"/>
        <item x="1324"/>
        <item x="599"/>
        <item x="2617"/>
        <item x="2244"/>
        <item x="2712"/>
        <item x="2090"/>
        <item x="382"/>
        <item x="3732"/>
        <item x="3455"/>
        <item x="1882"/>
        <item x="2768"/>
        <item x="294"/>
        <item x="425"/>
        <item x="1901"/>
        <item x="1533"/>
        <item x="1588"/>
        <item x="2261"/>
        <item x="1251"/>
        <item x="3114"/>
        <item x="2744"/>
        <item x="233"/>
        <item x="2732"/>
        <item x="1897"/>
        <item x="2585"/>
        <item x="752"/>
        <item x="1092"/>
        <item x="1927"/>
        <item x="329"/>
        <item x="1593"/>
        <item x="3191"/>
        <item x="3676"/>
        <item x="3243"/>
        <item x="508"/>
        <item x="531"/>
        <item x="3090"/>
        <item x="813"/>
        <item x="441"/>
        <item x="2843"/>
        <item x="3193"/>
        <item x="21"/>
        <item x="2669"/>
        <item x="2984"/>
        <item x="2151"/>
        <item x="744"/>
        <item x="2922"/>
        <item x="3697"/>
        <item x="1260"/>
        <item x="4035"/>
        <item x="4099"/>
        <item x="4"/>
        <item x="2378"/>
        <item x="1321"/>
        <item x="211"/>
        <item x="2197"/>
        <item x="383"/>
        <item x="204"/>
        <item x="399"/>
        <item x="2556"/>
        <item x="2976"/>
        <item x="3894"/>
        <item x="652"/>
        <item x="3007"/>
        <item x="1832"/>
        <item x="1291"/>
        <item x="140"/>
        <item x="132"/>
        <item x="1637"/>
        <item x="853"/>
        <item x="1786"/>
        <item x="3922"/>
        <item x="880"/>
        <item x="3997"/>
        <item x="275"/>
        <item x="1098"/>
        <item x="1644"/>
        <item x="2978"/>
        <item x="1996"/>
        <item x="3232"/>
        <item x="2018"/>
        <item x="2789"/>
        <item x="4116"/>
        <item x="69"/>
        <item x="1236"/>
        <item x="3525"/>
        <item x="3084"/>
        <item x="3242"/>
        <item x="2851"/>
        <item x="222"/>
        <item x="2473"/>
        <item x="584"/>
        <item x="1549"/>
        <item x="1508"/>
        <item x="3987"/>
        <item x="1039"/>
        <item x="2538"/>
        <item x="2226"/>
        <item x="3587"/>
        <item x="803"/>
        <item x="686"/>
        <item x="4032"/>
        <item x="1550"/>
        <item x="1837"/>
        <item x="1917"/>
        <item x="905"/>
        <item x="1587"/>
        <item x="982"/>
        <item x="1524"/>
        <item x="279"/>
        <item x="4235"/>
        <item x="2673"/>
        <item x="1805"/>
        <item x="3693"/>
        <item x="1394"/>
        <item x="1931"/>
        <item x="2209"/>
        <item x="2186"/>
        <item x="3591"/>
        <item x="3893"/>
        <item x="1146"/>
        <item x="3996"/>
        <item x="1431"/>
        <item x="4206"/>
        <item x="2881"/>
        <item x="2407"/>
        <item x="2702"/>
        <item x="2124"/>
        <item x="3632"/>
        <item x="3132"/>
        <item x="3252"/>
        <item x="3127"/>
        <item x="3284"/>
        <item x="4009"/>
        <item x="2779"/>
        <item x="4048"/>
        <item x="3259"/>
        <item x="1657"/>
        <item x="2307"/>
        <item x="1032"/>
        <item x="1489"/>
        <item x="2666"/>
        <item x="1840"/>
        <item x="3280"/>
        <item x="117"/>
        <item x="1212"/>
        <item x="822"/>
        <item x="3450"/>
        <item x="2646"/>
        <item x="564"/>
        <item x="2281"/>
        <item x="1911"/>
        <item x="331"/>
        <item x="54"/>
        <item x="2009"/>
        <item x="1669"/>
        <item x="509"/>
        <item x="2493"/>
        <item x="2298"/>
        <item x="710"/>
        <item x="811"/>
        <item x="4284"/>
        <item x="1400"/>
        <item x="648"/>
        <item x="4114"/>
        <item x="3983"/>
        <item x="3625"/>
        <item x="4317"/>
        <item x="2934"/>
        <item x="830"/>
        <item x="285"/>
        <item x="832"/>
        <item x="2074"/>
        <item x="2652"/>
        <item x="22"/>
        <item x="3900"/>
        <item x="2940"/>
        <item x="2139"/>
        <item x="1495"/>
        <item x="2711"/>
        <item x="761"/>
        <item x="3375"/>
        <item x="4157"/>
        <item x="3638"/>
        <item x="3679"/>
        <item x="959"/>
        <item x="377"/>
        <item x="3111"/>
        <item x="2750"/>
        <item x="169"/>
        <item x="1866"/>
        <item x="3248"/>
        <item x="3032"/>
        <item x="1615"/>
        <item x="1174"/>
        <item x="1894"/>
        <item x="1152"/>
        <item x="950"/>
        <item x="401"/>
        <item x="1608"/>
        <item x="3546"/>
        <item x="2772"/>
        <item x="3367"/>
        <item x="1612"/>
        <item x="669"/>
        <item x="1027"/>
        <item x="410"/>
        <item x="899"/>
        <item x="3808"/>
        <item x="2138"/>
        <item x="2670"/>
        <item x="1807"/>
        <item x="1125"/>
        <item x="627"/>
        <item x="1591"/>
        <item x="2537"/>
        <item x="1223"/>
        <item x="1422"/>
        <item x="3757"/>
        <item x="365"/>
        <item x="856"/>
        <item x="1698"/>
        <item x="1261"/>
        <item x="3277"/>
        <item x="1245"/>
        <item x="2677"/>
        <item x="1589"/>
        <item x="1026"/>
        <item x="2774"/>
        <item x="2971"/>
        <item x="288"/>
        <item x="698"/>
        <item x="4027"/>
        <item x="1470"/>
        <item x="2182"/>
        <item x="2287"/>
        <item x="845"/>
        <item x="2836"/>
        <item x="4286"/>
        <item x="2621"/>
        <item x="3476"/>
        <item x="165"/>
        <item x="1693"/>
        <item x="315"/>
        <item x="2237"/>
        <item x="3413"/>
        <item x="1978"/>
        <item x="1791"/>
        <item x="1133"/>
        <item x="3667"/>
        <item x="2592"/>
        <item x="1551"/>
        <item x="1507"/>
        <item x="3214"/>
        <item x="663"/>
        <item x="1410"/>
        <item x="3324"/>
        <item x="1652"/>
        <item x="3009"/>
        <item x="1948"/>
        <item x="255"/>
        <item x="3967"/>
        <item x="3498"/>
        <item x="1213"/>
        <item x="3065"/>
        <item x="2959"/>
        <item x="3478"/>
        <item x="1138"/>
        <item x="2735"/>
        <item x="1263"/>
        <item x="1319"/>
        <item x="178"/>
        <item x="427"/>
        <item x="607"/>
        <item x="2987"/>
        <item x="3916"/>
        <item x="2693"/>
        <item x="747"/>
        <item x="3794"/>
        <item x="1387"/>
        <item x="208"/>
        <item x="2295"/>
        <item x="108"/>
        <item x="519"/>
        <item x="2583"/>
        <item x="4215"/>
        <item x="349"/>
        <item x="1181"/>
        <item x="2005"/>
        <item x="1953"/>
        <item x="319"/>
        <item x="1430"/>
        <item x="715"/>
        <item x="1572"/>
        <item x="4102"/>
        <item x="842"/>
        <item x="525"/>
        <item x="1275"/>
        <item x="3052"/>
        <item x="1609"/>
        <item x="1995"/>
        <item x="3607"/>
        <item x="4113"/>
        <item x="3363"/>
        <item x="839"/>
        <item x="1782"/>
        <item x="1896"/>
        <item x="3420"/>
        <item x="774"/>
        <item x="1858"/>
        <item x="4106"/>
        <item x="206"/>
        <item x="2553"/>
        <item x="2236"/>
        <item x="1904"/>
        <item x="1046"/>
        <item x="1361"/>
        <item x="478"/>
        <item x="235"/>
        <item x="338"/>
        <item x="3929"/>
        <item x="1376"/>
        <item x="3640"/>
        <item x="1443"/>
        <item x="1879"/>
        <item x="3544"/>
        <item x="2051"/>
        <item x="3553"/>
        <item x="2179"/>
        <item x="2543"/>
        <item x="2436"/>
        <item x="4074"/>
        <item x="2723"/>
        <item x="1945"/>
        <item x="3148"/>
        <item x="3042"/>
        <item x="4083"/>
        <item x="1677"/>
        <item x="3821"/>
        <item x="2158"/>
        <item x="356"/>
        <item x="1661"/>
        <item x="177"/>
        <item x="3077"/>
        <item x="3722"/>
        <item x="3170"/>
        <item x="3109"/>
        <item x="3513"/>
        <item x="65"/>
        <item x="1622"/>
        <item x="977"/>
        <item x="4210"/>
        <item x="1594"/>
        <item x="2886"/>
        <item x="2830"/>
        <item x="2184"/>
        <item x="3831"/>
        <item x="2637"/>
        <item x="3917"/>
        <item x="3076"/>
        <item x="2633"/>
        <item x="185"/>
        <item x="3780"/>
        <item x="626"/>
        <item x="2609"/>
        <item x="3721"/>
        <item x="1273"/>
        <item x="328"/>
        <item x="2350"/>
        <item x="1656"/>
        <item x="2250"/>
        <item x="3909"/>
        <item x="741"/>
        <item x="2956"/>
        <item x="47"/>
        <item x="1831"/>
        <item x="840"/>
        <item x="3801"/>
        <item x="900"/>
        <item x="2148"/>
        <item x="2781"/>
        <item x="229"/>
        <item x="3369"/>
        <item x="313"/>
        <item x="4265"/>
        <item x="2884"/>
        <item x="921"/>
        <item x="1545"/>
        <item x="379"/>
        <item x="2036"/>
        <item x="2573"/>
        <item x="4253"/>
        <item x="3215"/>
        <item x="1728"/>
        <item x="2540"/>
        <item x="4122"/>
        <item x="3161"/>
        <item x="4240"/>
        <item x="1718"/>
        <item x="372"/>
        <item x="2775"/>
        <item x="433"/>
        <item x="2533"/>
        <item x="2332"/>
        <item x="1034"/>
        <item x="1903"/>
        <item x="2104"/>
        <item x="3949"/>
        <item x="1797"/>
        <item x="2328"/>
        <item x="2616"/>
        <item x="317"/>
        <item x="2599"/>
        <item x="3486"/>
        <item x="393"/>
        <item x="1229"/>
        <item x="914"/>
        <item x="1823"/>
        <item x="3150"/>
        <item x="3665"/>
        <item x="335"/>
        <item x="2604"/>
        <item x="543"/>
        <item x="1438"/>
        <item x="2821"/>
        <item x="2873"/>
        <item x="2416"/>
        <item x="182"/>
        <item x="1176"/>
        <item x="1191"/>
        <item x="3663"/>
        <item x="3233"/>
        <item x="1854"/>
        <item x="2765"/>
        <item x="3396"/>
        <item x="1529"/>
        <item x="643"/>
        <item x="3285"/>
        <item x="1754"/>
        <item x="732"/>
        <item x="1630"/>
        <item x="631"/>
        <item x="2628"/>
        <item x="3529"/>
        <item x="2943"/>
        <item x="3060"/>
        <item x="2433"/>
        <item x="636"/>
        <item x="1521"/>
        <item x="3590"/>
        <item x="2218"/>
        <item x="901"/>
        <item x="2291"/>
        <item x="1161"/>
        <item x="2691"/>
        <item x="168"/>
        <item x="712"/>
        <item x="1150"/>
        <item x="3753"/>
        <item x="3603"/>
        <item x="650"/>
        <item x="887"/>
        <item x="2232"/>
        <item x="2384"/>
        <item x="3837"/>
        <item x="2889"/>
        <item x="3729"/>
        <item x="714"/>
        <item x="2534"/>
        <item x="1390"/>
        <item x="1965"/>
        <item x="1029"/>
        <item x="995"/>
        <item x="447"/>
        <item x="1308"/>
        <item x="2106"/>
        <item x="3066"/>
        <item x="3460"/>
        <item x="3754"/>
        <item x="3622"/>
        <item x="1526"/>
        <item x="3296"/>
        <item x="1600"/>
        <item x="477"/>
        <item x="3517"/>
        <item x="3650"/>
        <item x="4269"/>
        <item x="2657"/>
        <item x="2430"/>
        <item x="1103"/>
        <item x="2598"/>
        <item x="4208"/>
        <item x="1941"/>
        <item x="2589"/>
        <item x="1819"/>
        <item x="1170"/>
        <item x="1299"/>
        <item x="793"/>
        <item x="1836"/>
        <item x="4252"/>
        <item x="957"/>
        <item x="4200"/>
        <item x="1666"/>
        <item x="502"/>
        <item x="2706"/>
        <item x="3457"/>
        <item x="31"/>
        <item x="1811"/>
        <item x="2557"/>
        <item x="3373"/>
        <item x="2305"/>
        <item x="1976"/>
        <item x="274"/>
        <item x="3758"/>
        <item x="3305"/>
        <item x="3885"/>
        <item x="1847"/>
        <item x="1884"/>
        <item x="2708"/>
        <item x="2965"/>
        <item x="2895"/>
        <item x="2457"/>
        <item x="2414"/>
        <item x="3154"/>
        <item x="3247"/>
        <item x="2547"/>
        <item x="3535"/>
        <item x="3872"/>
        <item x="1009"/>
        <item x="4306"/>
        <item x="3133"/>
        <item x="483"/>
        <item x="720"/>
        <item x="3581"/>
        <item x="3315"/>
        <item x="3816"/>
        <item x="1788"/>
        <item x="1064"/>
        <item x="3388"/>
        <item x="3394"/>
        <item x="2110"/>
        <item x="3465"/>
        <item x="3064"/>
        <item x="3673"/>
        <item x="2491"/>
        <item x="810"/>
        <item x="2608"/>
        <item x="4310"/>
        <item x="1051"/>
        <item x="2071"/>
        <item x="2445"/>
        <item x="2143"/>
        <item x="1821"/>
        <item x="2915"/>
        <item x="2054"/>
        <item x="2568"/>
        <item x="1463"/>
        <item x="2193"/>
        <item x="3785"/>
        <item x="3698"/>
        <item x="3265"/>
        <item x="3295"/>
        <item x="2202"/>
        <item x="2771"/>
        <item x="3004"/>
        <item x="680"/>
        <item x="2864"/>
        <item x="298"/>
        <item x="929"/>
        <item x="3372"/>
        <item x="2634"/>
        <item x="3075"/>
        <item x="1357"/>
        <item x="3671"/>
        <item x="301"/>
        <item x="3798"/>
        <item x="2052"/>
        <item x="454"/>
        <item x="4127"/>
        <item x="2591"/>
        <item x="3614"/>
        <item x="3155"/>
        <item x="1271"/>
        <item x="2952"/>
        <item x="4193"/>
        <item x="1071"/>
        <item x="3853"/>
        <item x="2603"/>
        <item x="1907"/>
        <item x="621"/>
        <item x="1062"/>
        <item x="1244"/>
        <item x="219"/>
        <item x="3504"/>
        <item x="3379"/>
        <item x="2490"/>
        <item x="2235"/>
        <item x="3647"/>
        <item x="2809"/>
        <item x="1997"/>
        <item x="798"/>
        <item x="769"/>
        <item x="3427"/>
        <item x="355"/>
        <item x="2680"/>
        <item x="3451"/>
        <item x="1427"/>
        <item x="3869"/>
        <item x="203"/>
        <item x="657"/>
        <item x="1719"/>
        <item x="3172"/>
        <item x="2745"/>
        <item x="1775"/>
        <item x="4124"/>
        <item x="594"/>
        <item x="3768"/>
        <item x="1318"/>
        <item x="1638"/>
        <item x="2567"/>
        <item x="3028"/>
        <item x="19"/>
        <item x="3354"/>
        <item x="1596"/>
        <item x="2914"/>
        <item x="1347"/>
        <item x="655"/>
        <item x="3475"/>
        <item x="2385"/>
        <item x="1986"/>
        <item x="416"/>
        <item x="785"/>
        <item x="4050"/>
        <item x="1017"/>
        <item x="1812"/>
        <item x="1967"/>
        <item x="751"/>
        <item x="2686"/>
        <item x="1720"/>
        <item x="4189"/>
        <item x="3221"/>
        <item x="3686"/>
        <item x="276"/>
        <item x="733"/>
        <item x="3056"/>
        <item x="3597"/>
        <item x="2590"/>
        <item x="1296"/>
        <item x="3950"/>
        <item x="3406"/>
        <item x="1082"/>
        <item x="586"/>
        <item x="549"/>
        <item x="2624"/>
        <item x="1353"/>
        <item x="3254"/>
        <item x="687"/>
        <item x="1779"/>
        <item x="2969"/>
        <item x="1055"/>
        <item x="948"/>
        <item x="1106"/>
        <item x="1307"/>
        <item x="1671"/>
        <item x="2710"/>
        <item x="1975"/>
        <item x="2480"/>
        <item x="802"/>
        <item x="647"/>
        <item x="3302"/>
        <item x="4176"/>
        <item x="731"/>
        <item x="956"/>
        <item x="2301"/>
        <item x="3429"/>
        <item x="4038"/>
        <item x="2565"/>
        <item x="3612"/>
        <item x="2017"/>
        <item x="3225"/>
        <item x="3807"/>
        <item x="2860"/>
        <item x="2551"/>
        <item x="578"/>
        <item x="1238"/>
        <item x="976"/>
        <item x="4271"/>
        <item x="3941"/>
        <item x="2692"/>
        <item x="3137"/>
        <item x="3216"/>
        <item x="1513"/>
        <item x="547"/>
        <item x="2893"/>
        <item x="2731"/>
        <item x="112"/>
        <item x="3629"/>
        <item x="1377"/>
        <item x="1935"/>
        <item x="605"/>
        <item x="1441"/>
        <item x="589"/>
        <item x="1988"/>
        <item x="1104"/>
        <item x="3675"/>
        <item x="1944"/>
        <item x="739"/>
        <item x="58"/>
        <item x="871"/>
        <item x="993"/>
        <item x="2979"/>
        <item x="1053"/>
        <item x="2142"/>
        <item x="2420"/>
        <item x="1111"/>
        <item x="1685"/>
        <item x="2282"/>
        <item x="3694"/>
        <item x="2243"/>
        <item x="1711"/>
        <item x="1923"/>
        <item x="1081"/>
        <item x="705"/>
        <item x="1922"/>
        <item x="2631"/>
        <item x="1363"/>
        <item x="461"/>
        <item x="3813"/>
        <item x="4075"/>
        <item x="1240"/>
        <item x="3575"/>
        <item x="2658"/>
        <item x="2595"/>
        <item x="770"/>
        <item x="1678"/>
        <item x="3496"/>
        <item x="3348"/>
        <item x="481"/>
        <item x="115"/>
        <item x="972"/>
        <item x="1748"/>
        <item x="2802"/>
        <item x="3982"/>
        <item x="4158"/>
        <item x="1863"/>
        <item x="2064"/>
        <item x="2623"/>
        <item x="3144"/>
        <item x="1864"/>
        <item x="3762"/>
        <item x="281"/>
        <item x="2358"/>
        <item x="2661"/>
        <item x="153"/>
        <item x="190"/>
        <item x="82"/>
        <item x="891"/>
        <item x="4161"/>
        <item x="1405"/>
        <item x="2162"/>
        <item x="1165"/>
        <item x="700"/>
        <item x="3919"/>
        <item x="4229"/>
        <item x="2909"/>
        <item x="2092"/>
        <item x="1333"/>
        <item x="1464"/>
        <item x="1598"/>
        <item x="2882"/>
        <item x="3140"/>
        <item x="3886"/>
        <item x="97"/>
        <item x="3175"/>
        <item x="667"/>
        <item x="2346"/>
        <item x="1401"/>
        <item x="3166"/>
        <item x="307"/>
        <item x="1850"/>
        <item x="587"/>
        <item x="3923"/>
        <item x="3518"/>
        <item x="2441"/>
        <item x="136"/>
        <item x="3320"/>
        <item x="1527"/>
        <item x="1112"/>
        <item x="3407"/>
        <item x="1578"/>
        <item x="3840"/>
        <item x="1769"/>
        <item x="3301"/>
        <item x="1015"/>
        <item x="3294"/>
        <item x="3672"/>
        <item x="1132"/>
        <item x="2355"/>
        <item x="837"/>
        <item x="3272"/>
        <item x="3656"/>
        <item x="864"/>
        <item x="1700"/>
        <item x="1169"/>
        <item x="2778"/>
        <item x="869"/>
        <item x="306"/>
        <item x="690"/>
        <item x="3904"/>
        <item x="1611"/>
        <item x="4169"/>
        <item x="1397"/>
        <item x="3416"/>
        <item x="3914"/>
        <item x="778"/>
        <item x="3253"/>
        <item x="2240"/>
        <item x="997"/>
        <item x="1929"/>
        <item x="2499"/>
        <item x="653"/>
        <item x="3385"/>
        <item x="2532"/>
        <item x="945"/>
        <item x="2402"/>
        <item x="167"/>
        <item x="970"/>
        <item x="2003"/>
        <item x="3677"/>
        <item x="3392"/>
        <item x="1874"/>
        <item x="3985"/>
        <item x="1485"/>
        <item x="3492"/>
        <item x="2155"/>
        <item x="437"/>
        <item x="2777"/>
        <item x="3811"/>
        <item x="2249"/>
        <item x="4218"/>
        <item x="763"/>
        <item x="3468"/>
        <item x="876"/>
        <item x="2459"/>
        <item x="4307"/>
        <item x="4199"/>
        <item x="4175"/>
        <item x="2497"/>
        <item x="1674"/>
        <item x="1916"/>
        <item x="3735"/>
        <item x="4232"/>
        <item x="3689"/>
        <item x="726"/>
        <item x="3344"/>
        <item x="585"/>
        <item x="3888"/>
        <item x="3454"/>
        <item x="1873"/>
        <item x="1542"/>
        <item x="249"/>
        <item x="1019"/>
        <item x="1880"/>
        <item x="2868"/>
        <item x="1285"/>
        <item x="29"/>
        <item x="855"/>
        <item x="1419"/>
        <item x="2185"/>
        <item x="3601"/>
        <item x="385"/>
        <item x="3631"/>
        <item x="1531"/>
        <item x="1239"/>
        <item x="1635"/>
        <item x="3023"/>
        <item x="3094"/>
        <item x="765"/>
        <item x="1803"/>
        <item x="1681"/>
        <item x="2047"/>
        <item x="2840"/>
        <item x="940"/>
        <item x="4313"/>
        <item x="2169"/>
        <item x="3497"/>
        <item x="244"/>
        <item x="1315"/>
        <item x="2927"/>
        <item x="3719"/>
        <item x="1381"/>
        <item x="2081"/>
        <item x="1095"/>
        <item x="2141"/>
        <item x="1339"/>
        <item x="1852"/>
        <item x="290"/>
        <item x="1398"/>
        <item x="234"/>
        <item x="1266"/>
        <item x="1358"/>
        <item x="3563"/>
        <item x="2205"/>
        <item x="183"/>
        <item x="2477"/>
        <item x="2088"/>
        <item x="2729"/>
        <item x="3164"/>
        <item x="2481"/>
        <item x="3684"/>
        <item x="1908"/>
        <item x="2161"/>
        <item x="1277"/>
        <item x="1008"/>
        <item x="1486"/>
        <item x="4129"/>
        <item x="3334"/>
        <item x="91"/>
        <item x="4213"/>
        <item x="2636"/>
        <item x="2937"/>
        <item x="4097"/>
        <item x="3149"/>
        <item x="1391"/>
        <item x="2215"/>
        <item x="2448"/>
        <item x="909"/>
        <item x="4094"/>
        <item x="44"/>
        <item x="4289"/>
        <item x="2475"/>
        <item x="2012"/>
        <item x="1001"/>
        <item x="2362"/>
        <item x="1479"/>
        <item x="2264"/>
        <item x="2569"/>
        <item x="1033"/>
        <item x="1725"/>
        <item x="4000"/>
        <item x="3857"/>
        <item x="418"/>
        <item x="2279"/>
        <item x="486"/>
        <item x="1025"/>
        <item x="2963"/>
        <item x="918"/>
        <item x="1686"/>
        <item x="2823"/>
        <item x="1625"/>
        <item x="2376"/>
        <item x="2147"/>
        <item x="3763"/>
        <item x="1037"/>
        <item x="1042"/>
        <item x="1883"/>
        <item x="3410"/>
        <item x="51"/>
        <item x="645"/>
        <item x="2722"/>
        <item x="109"/>
        <item x="820"/>
        <item x="4203"/>
        <item x="2620"/>
        <item x="984"/>
        <item x="1460"/>
        <item x="227"/>
        <item x="537"/>
        <item x="1905"/>
        <item x="2120"/>
        <item x="3577"/>
        <item x="1983"/>
        <item x="3945"/>
        <item x="4264"/>
        <item x="815"/>
        <item x="2343"/>
        <item x="2427"/>
        <item x="1306"/>
        <item x="3001"/>
        <item x="4212"/>
        <item x="4217"/>
        <item x="779"/>
        <item x="670"/>
        <item x="795"/>
        <item x="1955"/>
        <item x="4057"/>
        <item x="3839"/>
        <item x="2089"/>
        <item x="3956"/>
        <item x="3268"/>
        <item x="1689"/>
        <item x="7"/>
        <item x="2442"/>
        <item x="892"/>
        <item x="797"/>
        <item x="1999"/>
        <item x="460"/>
        <item x="958"/>
        <item x="2720"/>
        <item x="1389"/>
        <item x="1407"/>
        <item x="3782"/>
        <item x="172"/>
        <item x="4001"/>
        <item x="4220"/>
        <item x="3666"/>
        <item x="1971"/>
        <item x="2629"/>
        <item x="2293"/>
        <item x="3152"/>
        <item x="1731"/>
        <item x="1243"/>
        <item x="352"/>
        <item x="3851"/>
        <item x="4045"/>
        <item x="241"/>
        <item x="1902"/>
        <item x="3298"/>
        <item x="1205"/>
        <item x="2058"/>
        <item x="422"/>
        <item x="3706"/>
        <item x="2500"/>
        <item x="1777"/>
        <item x="2813"/>
        <item x="155"/>
        <item x="27"/>
        <item x="3741"/>
        <item x="337"/>
        <item x="1751"/>
        <item x="118"/>
        <item x="3005"/>
        <item x="2727"/>
        <item x="512"/>
        <item x="2908"/>
        <item x="4303"/>
        <item x="4041"/>
        <item x="965"/>
        <item x="3275"/>
        <item x="2101"/>
        <item x="3185"/>
        <item x="2525"/>
        <item x="3609"/>
        <item x="2344"/>
        <item x="3826"/>
        <item x="3039"/>
        <item x="152"/>
        <item x="3145"/>
        <item x="102"/>
        <item x="2431"/>
        <item x="1408"/>
        <item x="3006"/>
        <item x="3331"/>
        <item x="1912"/>
        <item x="932"/>
        <item x="1787"/>
        <item x="128"/>
        <item x="3123"/>
        <item x="3531"/>
        <item x="3695"/>
        <item x="3502"/>
        <item x="1069"/>
        <item x="1332"/>
        <item x="325"/>
        <item x="3316"/>
        <item x="980"/>
        <item x="2737"/>
        <item x="1887"/>
        <item x="1683"/>
        <item x="3803"/>
        <item x="1626"/>
        <item x="1036"/>
        <item x="1746"/>
        <item x="3550"/>
        <item x="961"/>
        <item x="1293"/>
        <item x="523"/>
        <item x="2231"/>
        <item x="2267"/>
        <item x="3968"/>
        <item x="1"/>
        <item x="1409"/>
        <item x="342"/>
        <item x="721"/>
        <item x="4179"/>
        <item x="1994"/>
        <item x="4093"/>
        <item x="2579"/>
        <item x="2002"/>
        <item x="218"/>
        <item x="2034"/>
        <item x="1124"/>
        <item x="881"/>
        <item x="2418"/>
        <item x="3463"/>
        <item x="1448"/>
        <item x="126"/>
        <item x="1623"/>
        <item x="3350"/>
        <item x="4170"/>
        <item x="2242"/>
        <item x="214"/>
        <item x="4294"/>
        <item x="462"/>
        <item x="3760"/>
        <item x="767"/>
        <item x="1341"/>
        <item x="1153"/>
        <item x="1414"/>
        <item x="2461"/>
        <item x="4016"/>
        <item x="861"/>
        <item x="4291"/>
        <item x="198"/>
        <item x="1129"/>
        <item x="491"/>
        <item x="364"/>
        <item x="497"/>
        <item x="517"/>
        <item x="522"/>
        <item x="81"/>
        <item x="1399"/>
        <item x="1089"/>
        <item x="722"/>
        <item x="2648"/>
        <item x="2644"/>
        <item x="641"/>
        <item x="2458"/>
        <item x="2506"/>
        <item x="1320"/>
        <item x="3847"/>
        <item x="2793"/>
        <item x="471"/>
        <item x="1774"/>
        <item x="4064"/>
        <item x="3306"/>
        <item x="353"/>
        <item x="1374"/>
        <item x="2600"/>
        <item x="994"/>
        <item x="3687"/>
        <item x="2470"/>
        <item x="1936"/>
        <item x="1810"/>
        <item x="1388"/>
        <item x="1182"/>
        <item x="3873"/>
        <item x="3974"/>
        <item x="4188"/>
        <item x="758"/>
        <item x="4053"/>
        <item x="2166"/>
        <item x="3799"/>
        <item x="3570"/>
        <item x="750"/>
        <item x="3842"/>
        <item x="386"/>
        <item x="348"/>
        <item x="4152"/>
        <item x="2597"/>
        <item x="4012"/>
        <item x="4065"/>
        <item x="192"/>
        <item x="1758"/>
        <item x="1636"/>
        <item x="2759"/>
        <item x="3088"/>
        <item x="469"/>
        <item x="2203"/>
        <item x="3533"/>
        <item x="2980"/>
        <item x="515"/>
        <item x="1503"/>
        <item x="1425"/>
        <item x="2989"/>
        <item x="1497"/>
        <item x="4029"/>
        <item x="1113"/>
        <item x="4058"/>
        <item x="3187"/>
        <item x="101"/>
        <item x="369"/>
        <item x="2100"/>
        <item x="4178"/>
        <item x="258"/>
        <item x="360"/>
        <item x="2738"/>
        <item x="3377"/>
        <item x="1938"/>
        <item x="1445"/>
        <item x="1706"/>
        <item x="3380"/>
        <item x="1416"/>
        <item x="966"/>
        <item x="4261"/>
        <item x="2198"/>
        <item x="4100"/>
        <item x="1795"/>
        <item x="1091"/>
        <item x="4071"/>
        <item x="409"/>
        <item x="1465"/>
        <item x="370"/>
        <item x="70"/>
        <item x="2394"/>
        <item x="933"/>
        <item x="3238"/>
        <item x="187"/>
        <item x="2080"/>
        <item x="1813"/>
        <item x="2766"/>
        <item x="202"/>
        <item x="3540"/>
        <item x="672"/>
        <item x="1688"/>
        <item x="3400"/>
        <item x="812"/>
        <item x="2386"/>
        <item x="2406"/>
        <item x="3182"/>
        <item x="4062"/>
        <item x="4227"/>
        <item x="4060"/>
        <item x="836"/>
        <item x="3292"/>
        <item x="251"/>
        <item x="3081"/>
        <item x="2950"/>
        <item x="2977"/>
        <item x="2703"/>
        <item x="3043"/>
        <item x="1144"/>
        <item x="1171"/>
        <item x="2007"/>
        <item x="3037"/>
        <item x="2486"/>
        <item x="573"/>
        <item x="3105"/>
        <item x="2554"/>
        <item x="226"/>
        <item x="1393"/>
        <item x="4168"/>
        <item x="581"/>
        <item x="1453"/>
        <item x="4153"/>
        <item x="4135"/>
        <item x="2907"/>
        <item x="571"/>
        <item x="3490"/>
        <item x="579"/>
        <item x="2093"/>
        <item x="3299"/>
        <item x="2225"/>
        <item x="2769"/>
        <item x="1498"/>
        <item x="1114"/>
        <item x="1004"/>
        <item x="3067"/>
        <item x="1253"/>
        <item x="1423"/>
        <item x="142"/>
        <item x="2684"/>
        <item x="1624"/>
        <item x="1314"/>
        <item x="3323"/>
        <item x="38"/>
        <item x="1199"/>
        <item x="344"/>
        <item x="2349"/>
        <item x="1043"/>
        <item x="852"/>
        <item x="414"/>
        <item x="2224"/>
        <item x="4109"/>
        <item x="3118"/>
        <item x="46"/>
        <item x="310"/>
        <item x="3584"/>
        <item x="2210"/>
        <item x="4004"/>
        <item x="3736"/>
        <item x="2254"/>
        <item x="1518"/>
        <item x="107"/>
        <item x="453"/>
        <item x="1584"/>
        <item x="2755"/>
        <item x="3668"/>
        <item x="3309"/>
        <item x="2928"/>
        <item x="2115"/>
        <item x="2964"/>
        <item x="1846"/>
        <item x="3802"/>
        <item x="467"/>
        <item x="3783"/>
        <item x="278"/>
        <item x="1302"/>
        <item x="391"/>
        <item x="3000"/>
        <item x="1331"/>
        <item x="1537"/>
        <item x="3928"/>
        <item x="1890"/>
        <item x="1283"/>
        <item x="64"/>
        <item x="1888"/>
        <item x="4238"/>
        <item x="1548"/>
        <item x="2517"/>
        <item x="1434"/>
        <item x="556"/>
        <item x="3530"/>
        <item x="1889"/>
        <item x="2317"/>
        <item x="1105"/>
        <item x="2613"/>
        <item x="877"/>
        <item x="2156"/>
        <item x="1815"/>
        <item x="678"/>
        <item x="1939"/>
        <item x="2410"/>
        <item x="1716"/>
        <item x="500"/>
        <item x="3116"/>
        <item x="4091"/>
        <item x="1715"/>
        <item x="1467"/>
        <item x="3819"/>
        <item x="2852"/>
        <item x="1942"/>
        <item x="829"/>
        <item x="3636"/>
        <item x="725"/>
        <item x="3361"/>
        <item x="576"/>
        <item x="3456"/>
        <item x="944"/>
        <item x="3521"/>
        <item x="1672"/>
        <item x="3954"/>
        <item x="3953"/>
        <item x="1289"/>
        <item x="3815"/>
        <item x="89"/>
        <item x="3865"/>
        <item x="2019"/>
        <item x="4108"/>
        <item x="476"/>
        <item x="1328"/>
        <item x="3121"/>
        <item x="3097"/>
        <item x="1696"/>
        <item x="2721"/>
        <item x="3179"/>
        <item x="2981"/>
        <item x="3203"/>
        <item x="699"/>
        <item x="1346"/>
        <item x="3965"/>
        <item x="1149"/>
        <item x="289"/>
        <item x="3196"/>
        <item x="2132"/>
        <item x="3231"/>
        <item x="2926"/>
        <item x="1016"/>
        <item x="1040"/>
        <item x="883"/>
        <item x="946"/>
        <item x="3353"/>
        <item x="2655"/>
        <item x="596"/>
        <item x="1455"/>
        <item x="1963"/>
        <item x="2191"/>
        <item x="2196"/>
        <item x="2465"/>
        <item x="1724"/>
        <item x="2650"/>
        <item x="4255"/>
        <item x="3204"/>
        <item x="221"/>
        <item x="2967"/>
        <item x="2863"/>
        <item x="3613"/>
        <item x="3606"/>
        <item x="1631"/>
        <item x="4067"/>
        <item x="2829"/>
        <item x="913"/>
        <item x="3520"/>
        <item x="558"/>
        <item x="2988"/>
        <item x="2800"/>
        <item x="1378"/>
        <item x="917"/>
        <item x="405"/>
        <item x="534"/>
        <item x="166"/>
        <item x="230"/>
        <item x="205"/>
        <item x="3169"/>
        <item x="1364"/>
        <item x="1110"/>
        <item x="2434"/>
        <item x="435"/>
        <item x="2241"/>
        <item x="3312"/>
        <item x="2871"/>
        <item x="3008"/>
        <item x="1426"/>
        <item x="2428"/>
        <item x="4054"/>
        <item x="1822"/>
        <item x="4237"/>
        <item x="4128"/>
        <item x="1048"/>
        <item x="2175"/>
        <item x="2808"/>
        <item x="514"/>
        <item x="1500"/>
        <item x="1166"/>
        <item x="381"/>
        <item x="2718"/>
        <item x="2740"/>
        <item x="3126"/>
        <item x="4233"/>
        <item x="2187"/>
        <item x="808"/>
        <item x="3541"/>
        <item x="1568"/>
        <item x="1140"/>
        <item x="387"/>
        <item x="821"/>
        <item x="3937"/>
        <item x="1629"/>
        <item x="1710"/>
        <item x="895"/>
        <item x="3479"/>
        <item x="3708"/>
        <item x="2462"/>
        <item x="3767"/>
        <item x="1313"/>
        <item x="4138"/>
        <item x="2782"/>
        <item x="359"/>
        <item x="2918"/>
        <item x="35"/>
        <item x="3402"/>
        <item x="1379"/>
        <item x="1893"/>
        <item x="1196"/>
        <item x="1744"/>
        <item x="2697"/>
        <item x="41"/>
        <item x="2372"/>
        <item x="2498"/>
        <item x="748"/>
        <item x="3791"/>
        <item x="2126"/>
        <item x="2643"/>
        <item x="2105"/>
        <item x="3384"/>
        <item x="151"/>
        <item x="582"/>
        <item x="3751"/>
        <item x="1421"/>
        <item x="3495"/>
        <item x="1404"/>
        <item x="271"/>
        <item x="1067"/>
        <item x="2824"/>
        <item x="3764"/>
        <item x="572"/>
        <item x="3568"/>
        <item x="3592"/>
        <item x="2818"/>
        <item x="2736"/>
        <item x="1604"/>
        <item x="2932"/>
        <item x="2632"/>
        <item x="330"/>
        <item x="1483"/>
        <item x="200"/>
        <item x="968"/>
        <item x="4051"/>
        <item x="4030"/>
        <item x="3710"/>
        <item x="1295"/>
        <item x="2084"/>
        <item x="1885"/>
        <item x="1279"/>
        <item x="827"/>
        <item x="3551"/>
        <item x="367"/>
        <item x="378"/>
        <item x="1035"/>
        <item x="438"/>
        <item x="2286"/>
        <item x="1305"/>
        <item x="1190"/>
        <item x="417"/>
        <item x="1256"/>
        <item x="3664"/>
        <item x="1891"/>
        <item x="2472"/>
        <item x="1476"/>
        <item x="3158"/>
        <item x="1010"/>
        <item x="1933"/>
        <item x="3364"/>
        <item x="1793"/>
        <item x="2819"/>
        <item x="1878"/>
        <item x="402"/>
        <item x="1326"/>
        <item x="277"/>
        <item x="2248"/>
        <item x="4002"/>
        <item x="4117"/>
        <item x="3041"/>
        <item x="3082"/>
        <item x="2168"/>
        <item x="3273"/>
        <item x="1433"/>
        <item x="380"/>
        <item x="2581"/>
        <item x="3948"/>
        <item x="1855"/>
        <item x="3347"/>
        <item x="1989"/>
        <item x="270"/>
        <item x="746"/>
        <item x="1189"/>
        <item x="1841"/>
        <item x="3096"/>
        <item x="3846"/>
        <item x="1456"/>
        <item x="569"/>
        <item x="1966"/>
        <item x="3414"/>
        <item x="2190"/>
        <item x="3978"/>
        <item x="3488"/>
        <item x="2810"/>
        <item x="1998"/>
        <item x="3034"/>
        <item x="4103"/>
        <item x="600"/>
        <item x="2953"/>
        <item x="3025"/>
        <item x="3098"/>
        <item x="2389"/>
        <item x="3766"/>
        <item x="1645"/>
        <item x="974"/>
        <item x="68"/>
        <item x="3969"/>
        <item x="3047"/>
        <item x="125"/>
        <item x="4070"/>
        <item x="1504"/>
        <item x="1368"/>
        <item x="3796"/>
        <item x="283"/>
        <item x="86"/>
        <item x="246"/>
        <item x="4256"/>
        <item x="766"/>
        <item x="1141"/>
        <item x="4085"/>
        <item x="1345"/>
        <item x="3397"/>
        <item x="1224"/>
        <item x="983"/>
        <item x="4174"/>
        <item x="2651"/>
        <item x="3040"/>
        <item x="2371"/>
        <item x="76"/>
        <item x="4288"/>
        <item x="2377"/>
        <item x="2885"/>
        <item x="2369"/>
        <item x="2347"/>
        <item x="951"/>
        <item x="2382"/>
        <item x="3661"/>
        <item x="3235"/>
        <item x="1511"/>
        <item x="2381"/>
        <item x="284"/>
        <item x="2329"/>
        <item x="1766"/>
        <item x="1597"/>
        <item x="2879"/>
        <item x="3287"/>
        <item x="2874"/>
        <item x="2929"/>
        <item x="1492"/>
        <item x="4197"/>
        <item x="3192"/>
        <item x="1993"/>
        <item x="3620"/>
        <item x="3441"/>
        <item x="74"/>
        <item x="4172"/>
        <item x="2561"/>
        <item x="3539"/>
        <item x="510"/>
        <item x="1592"/>
        <item x="3901"/>
        <item x="2049"/>
        <item x="1972"/>
        <item x="3897"/>
        <item x="2758"/>
        <item x="2619"/>
        <item x="1482"/>
        <item x="2990"/>
        <item x="697"/>
        <item x="3739"/>
        <item x="1094"/>
        <item x="1085"/>
        <item x="1175"/>
        <item x="506"/>
        <item x="560"/>
        <item x="3655"/>
        <item x="2485"/>
        <item x="3146"/>
        <item x="992"/>
        <item x="143"/>
        <item x="2304"/>
        <item x="3616"/>
        <item x="3171"/>
        <item x="3745"/>
        <item x="2482"/>
        <item x="4196"/>
        <item x="4148"/>
        <item x="2379"/>
        <item x="149"/>
        <item x="2985"/>
        <item x="2413"/>
        <item x="455"/>
        <item x="316"/>
        <item x="3437"/>
        <item x="3423"/>
        <item x="677"/>
        <item x="4047"/>
        <item x="2790"/>
        <item x="3688"/>
        <item x="52"/>
        <item x="2685"/>
        <item x="1781"/>
        <item x="4024"/>
        <item x="3386"/>
        <item x="287"/>
        <item x="2178"/>
        <item x="799"/>
        <item x="1286"/>
        <item x="2468"/>
        <item x="2607"/>
        <item x="2487"/>
        <item x="3026"/>
        <item x="3887"/>
        <item x="3351"/>
        <item x="3074"/>
        <item x="2116"/>
        <item x="717"/>
        <item x="247"/>
        <item x="3731"/>
        <item x="3085"/>
        <item x="545"/>
        <item x="322"/>
        <item x="3055"/>
        <item x="162"/>
        <item x="392"/>
        <item x="893"/>
        <item x="123"/>
        <item x="874"/>
        <item x="2524"/>
        <item x="3120"/>
        <item x="4276"/>
        <item x="2079"/>
        <item x="2936"/>
        <item x="668"/>
        <item x="2336"/>
        <item x="4145"/>
        <item x="1447"/>
        <item x="1281"/>
        <item x="2559"/>
        <item x="6"/>
        <item x="2118"/>
        <item x="3855"/>
        <item x="1660"/>
        <item x="3761"/>
        <item x="4019"/>
        <item x="4299"/>
        <item x="3749"/>
        <item x="3086"/>
        <item x="4166"/>
        <item x="3168"/>
        <item x="2183"/>
        <item x="170"/>
        <item x="3223"/>
        <item x="2057"/>
        <item x="3445"/>
        <item x="32"/>
        <item x="1857"/>
        <item x="2177"/>
        <item x="553"/>
        <item x="3020"/>
        <item x="3227"/>
        <item x="3167"/>
        <item x="1259"/>
        <item x="1714"/>
        <item x="1444"/>
        <item x="2083"/>
        <item x="3325"/>
        <item x="546"/>
        <item x="3680"/>
        <item x="250"/>
        <item x="85"/>
        <item x="3422"/>
        <item x="3769"/>
        <item x="3229"/>
        <item x="2709"/>
        <item x="2552"/>
        <item x="445"/>
        <item x="3657"/>
        <item x="2683"/>
        <item x="2415"/>
        <item x="3507"/>
        <item x="2714"/>
        <item x="518"/>
        <item x="936"/>
        <item x="2443"/>
        <item x="3508"/>
        <item x="3976"/>
        <item x="468"/>
        <item x="923"/>
        <item x="3519"/>
        <item x="2259"/>
        <item x="4243"/>
        <item x="930"/>
        <item x="2838"/>
        <item x="2068"/>
        <item x="551"/>
        <item x="2996"/>
        <item x="1429"/>
        <item x="2426"/>
        <item x="3935"/>
        <item x="3602"/>
        <item x="4078"/>
        <item x="96"/>
        <item x="2094"/>
        <item x="1765"/>
        <item x="707"/>
        <item x="1280"/>
        <item x="2941"/>
        <item x="3061"/>
        <item x="470"/>
        <item x="131"/>
        <item x="3329"/>
        <item x="2787"/>
        <item x="2095"/>
        <item x="1209"/>
        <item x="1052"/>
        <item x="1532"/>
        <item x="3866"/>
        <item x="336"/>
        <item x="2446"/>
        <item x="3653"/>
        <item x="17"/>
        <item x="4076"/>
        <item x="1059"/>
        <item x="1325"/>
        <item x="3608"/>
        <item x="3927"/>
        <item x="3737"/>
        <item x="2256"/>
        <item x="2876"/>
        <item x="2223"/>
        <item x="3868"/>
        <item x="2463"/>
        <item x="428"/>
        <item x="3355"/>
        <item x="1877"/>
        <item x="3995"/>
        <item x="314"/>
        <item x="910"/>
        <item x="3432"/>
        <item x="1704"/>
        <item x="2050"/>
        <item x="1829"/>
        <item x="78"/>
        <item x="3752"/>
        <item x="3920"/>
        <item x="2805"/>
        <item x="3750"/>
        <item x="817"/>
        <item x="1673"/>
        <item x="2229"/>
        <item x="4308"/>
        <item x="26"/>
        <item x="1633"/>
        <item x="1505"/>
        <item x="3317"/>
        <item x="2388"/>
        <item x="1183"/>
        <item x="978"/>
        <item x="2858"/>
        <item x="3943"/>
        <item x="231"/>
        <item x="1232"/>
        <item x="3946"/>
        <item x="3543"/>
        <item x="4281"/>
        <item x="224"/>
        <item x="347"/>
        <item x="628"/>
        <item x="688"/>
        <item x="1335"/>
        <item x="3112"/>
        <item x="3555"/>
        <item x="1472"/>
        <item x="1356"/>
        <item x="1403"/>
        <item x="772"/>
        <item x="4315"/>
        <item x="806"/>
        <item x="1167"/>
        <item x="1480"/>
        <item x="1282"/>
        <item x="4195"/>
        <item x="536"/>
        <item x="390"/>
        <item x="174"/>
        <item x="2773"/>
        <item x="4257"/>
        <item x="2283"/>
        <item x="3357"/>
        <item x="952"/>
        <item x="1794"/>
        <item x="1762"/>
        <item x="1494"/>
        <item x="633"/>
        <item x="1301"/>
        <item x="1881"/>
        <item x="4242"/>
        <item x="2013"/>
        <item x="2251"/>
        <item x="4137"/>
        <item x="4055"/>
        <item x="2117"/>
        <item x="3038"/>
        <item x="2280"/>
        <item x="2325"/>
        <item x="2521"/>
        <item x="3138"/>
        <item x="297"/>
        <item x="2439"/>
        <item x="4136"/>
        <item x="1540"/>
        <item x="2135"/>
        <item x="3467"/>
        <item x="920"/>
        <item x="2043"/>
        <item x="3244"/>
        <item x="2028"/>
        <item x="2801"/>
        <item x="2432"/>
        <item x="2271"/>
        <item x="1188"/>
        <item x="4248"/>
        <item x="4142"/>
        <item x="557"/>
        <item x="3895"/>
        <item x="2566"/>
        <item x="2564"/>
        <item x="2804"/>
        <item x="3327"/>
        <item x="3793"/>
        <item x="2395"/>
        <item x="2495"/>
        <item x="601"/>
        <item x="1886"/>
        <item x="2335"/>
        <item x="580"/>
        <item x="2214"/>
        <item x="1956"/>
        <item x="2412"/>
        <item x="1127"/>
        <item x="3399"/>
        <item x="3449"/>
        <item x="2085"/>
        <item x="555"/>
        <item x="351"/>
        <item x="3110"/>
        <item x="3103"/>
        <item x="42"/>
        <item x="2528"/>
        <item x="3973"/>
        <item x="4049"/>
        <item x="1802"/>
        <item x="161"/>
        <item x="1292"/>
        <item x="3646"/>
        <item x="4031"/>
        <item x="432"/>
        <item x="1712"/>
        <item x="727"/>
        <item x="3107"/>
        <item x="2319"/>
        <item x="448"/>
        <item x="854"/>
        <item x="2647"/>
        <item x="2239"/>
        <item x="2724"/>
        <item x="1242"/>
        <item x="3875"/>
        <item x="3003"/>
        <item x="2812"/>
        <item x="395"/>
        <item x="30"/>
        <item x="1159"/>
        <item x="2312"/>
        <item x="2429"/>
        <item x="3827"/>
        <item x="3905"/>
        <item x="9"/>
        <item x="2870"/>
        <item x="4125"/>
        <item x="3594"/>
        <item x="2523"/>
        <item x="2489"/>
        <item x="2308"/>
        <item x="1241"/>
        <item x="3241"/>
        <item x="1759"/>
        <item x="1776"/>
        <item x="2570"/>
        <item x="3220"/>
        <item x="3251"/>
        <item x="3189"/>
        <item x="1386"/>
        <item x="2916"/>
        <item x="3748"/>
        <item x="66"/>
        <item x="213"/>
        <item x="3461"/>
        <item x="694"/>
        <item x="528"/>
        <item x="1466"/>
        <item x="2021"/>
        <item x="4234"/>
        <item x="3136"/>
        <item x="3643"/>
        <item x="1126"/>
        <item x="3219"/>
        <item x="2726"/>
        <item x="4119"/>
        <item x="3376"/>
        <item x="2689"/>
        <item x="4183"/>
        <item x="3141"/>
        <item x="2572"/>
        <item x="1355"/>
        <item x="309"/>
        <item x="807"/>
        <item x="671"/>
        <item x="1309"/>
        <item x="1160"/>
        <item x="2067"/>
        <item x="4279"/>
        <item x="1607"/>
        <item x="3777"/>
        <item x="1987"/>
        <item x="1664"/>
        <item x="1959"/>
        <item x="1842"/>
        <item x="2527"/>
        <item x="3834"/>
        <item x="941"/>
        <item x="2131"/>
        <item x="1792"/>
        <item x="1227"/>
        <item x="1699"/>
        <item x="865"/>
        <item x="3573"/>
        <item x="1270"/>
        <item x="561"/>
        <item x="1003"/>
        <item x="693"/>
        <item x="3308"/>
        <item x="3218"/>
        <item x="3814"/>
        <item x="84"/>
        <item x="2469"/>
        <item x="1195"/>
        <item x="954"/>
        <item x="1208"/>
        <item x="1806"/>
        <item x="646"/>
        <item x="3691"/>
        <item x="1703"/>
        <item x="2875"/>
        <item x="2751"/>
        <item x="2622"/>
        <item x="745"/>
        <item x="72"/>
        <item x="3474"/>
        <item x="4059"/>
        <item x="2123"/>
        <item x="1056"/>
        <item x="3898"/>
        <item x="526"/>
        <item x="33"/>
        <item x="1350"/>
        <item x="3511"/>
        <item x="3990"/>
        <item x="3383"/>
        <item x="299"/>
        <item x="1044"/>
        <item x="2320"/>
        <item x="3117"/>
        <item x="2323"/>
        <item x="889"/>
        <item x="548"/>
        <item x="3224"/>
        <item x="2075"/>
        <item x="2992"/>
        <item x="10"/>
        <item x="664"/>
        <item x="1853"/>
        <item x="1343"/>
        <item x="2639"/>
        <item x="3425"/>
        <item x="1814"/>
        <item x="3775"/>
        <item x="1151"/>
        <item x="3589"/>
        <item x="1534"/>
        <item x="719"/>
        <item x="1088"/>
        <item x="4121"/>
        <item x="3257"/>
        <item x="3825"/>
        <item x="2112"/>
        <item x="1876"/>
        <item x="3213"/>
        <item x="3786"/>
        <item x="3574"/>
        <item x="3398"/>
        <item x="931"/>
        <item x="261"/>
        <item x="4190"/>
        <item x="4079"/>
        <item x="181"/>
        <item x="1031"/>
        <item x="4304"/>
        <item x="1940"/>
        <item x="134"/>
        <item x="3963"/>
        <item x="4244"/>
        <item x="1201"/>
        <item x="4146"/>
        <item x="3059"/>
        <item x="2297"/>
        <item x="2099"/>
        <item x="1198"/>
        <item x="915"/>
        <item x="302"/>
        <item x="3781"/>
        <item x="487"/>
        <item x="1824"/>
        <item x="3542"/>
        <item x="1643"/>
        <item x="210"/>
        <item x="439"/>
        <item x="1538"/>
        <item x="838"/>
        <item x="1733"/>
        <item x="1934"/>
        <item x="2701"/>
        <item x="1369"/>
        <item x="3371"/>
        <item x="577"/>
        <item x="1646"/>
        <item x="911"/>
        <item x="703"/>
        <item x="3915"/>
        <item x="1957"/>
        <item x="113"/>
        <item x="2398"/>
        <item x="529"/>
        <item x="259"/>
        <item x="4182"/>
        <item x="2687"/>
        <item x="311"/>
        <item x="1760"/>
        <item x="1784"/>
        <item x="3101"/>
        <item x="1411"/>
        <item x="2001"/>
        <item x="4151"/>
        <item x="1605"/>
        <item x="1554"/>
        <item x="4254"/>
        <item x="1264"/>
        <item x="3790"/>
        <item x="2920"/>
        <item x="4101"/>
        <item x="2752"/>
        <item x="3484"/>
        <item x="2391"/>
        <item x="2341"/>
        <item x="1440"/>
        <item x="4260"/>
        <item x="2584"/>
        <item x="492"/>
        <item x="1086"/>
        <item x="1783"/>
        <item x="2850"/>
        <item x="135"/>
        <item x="413"/>
        <item x="2831"/>
        <item x="3670"/>
        <item x="4198"/>
        <item x="2974"/>
        <item x="3772"/>
        <item x="3062"/>
        <item x="1741"/>
        <item x="1050"/>
        <item x="1117"/>
        <item x="1382"/>
        <item x="475"/>
        <item x="2792"/>
        <item x="2662"/>
        <item x="975"/>
        <item x="3464"/>
        <item x="2900"/>
        <item x="1107"/>
        <item x="158"/>
        <item x="550"/>
        <item x="1352"/>
        <item x="4312"/>
        <item x="1329"/>
        <item x="3828"/>
        <item x="4204"/>
        <item x="2109"/>
        <item x="3051"/>
        <item x="1546"/>
        <item x="1726"/>
        <item x="2667"/>
        <item x="3024"/>
        <item x="1412"/>
        <item x="2544"/>
        <item x="2640"/>
        <item x="2865"/>
        <item x="3483"/>
        <item x="4020"/>
        <item x="2715"/>
        <item x="2510"/>
        <item x="1654"/>
        <item x="332"/>
        <item x="2563"/>
        <item x="939"/>
        <item x="2516"/>
        <item x="4211"/>
        <item x="1136"/>
        <item x="825"/>
        <item x="835"/>
        <item x="1272"/>
        <item x="3210"/>
        <item x="701"/>
        <item x="239"/>
        <item x="629"/>
        <item x="1655"/>
        <item x="2894"/>
        <item x="4258"/>
        <item x="440"/>
        <item x="2502"/>
        <item x="2866"/>
        <item x="2396"/>
        <item x="3177"/>
        <item x="320"/>
        <item x="1647"/>
        <item x="1072"/>
        <item x="1722"/>
        <item x="2520"/>
        <item x="2550"/>
        <item x="494"/>
        <item x="2278"/>
        <item x="2856"/>
        <item x="406"/>
        <item x="1651"/>
        <item x="215"/>
        <item x="2222"/>
        <item x="532"/>
        <item x="2326"/>
        <item x="4300"/>
        <item x="860"/>
        <item x="2844"/>
        <item x="493"/>
        <item x="2626"/>
        <item x="2220"/>
        <item x="1446"/>
        <item x="3337"/>
        <item x="3487"/>
        <item x="209"/>
        <item x="1254"/>
        <item x="1510"/>
        <item x="3936"/>
        <item x="3142"/>
        <item x="2114"/>
        <item x="4104"/>
        <item x="2045"/>
        <item x="3310"/>
        <item x="1047"/>
        <item x="2746"/>
        <item x="1924"/>
        <item x="604"/>
        <item x="3036"/>
        <item x="3699"/>
        <item x="374"/>
        <item x="1707"/>
        <item x="2938"/>
        <item x="3789"/>
        <item x="4222"/>
        <item x="3412"/>
        <item x="3070"/>
        <item x="1030"/>
        <item x="3841"/>
        <item x="4266"/>
        <item x="2374"/>
        <item x="4184"/>
        <item x="2294"/>
        <item x="4134"/>
        <item x="3714"/>
        <item x="1547"/>
        <item x="2586"/>
        <item x="2688"/>
        <item x="696"/>
        <item x="3728"/>
        <item x="969"/>
        <item x="1442"/>
        <item x="1257"/>
        <item x="3727"/>
        <item x="2303"/>
        <item x="716"/>
        <item x="1115"/>
        <item x="4073"/>
        <item x="3197"/>
        <item x="1590"/>
        <item x="804"/>
        <item x="384"/>
        <item x="2743"/>
        <item x="943"/>
        <item x="3580"/>
        <item x="1569"/>
        <item x="430"/>
        <item x="1130"/>
        <item x="2635"/>
        <item x="3442"/>
        <item x="1906"/>
        <item x="2788"/>
        <item x="1682"/>
        <item x="3970"/>
        <item x="3595"/>
        <item x="2354"/>
        <item x="451"/>
        <item x="2797"/>
        <item x="2700"/>
        <item x="2053"/>
        <item x="999"/>
        <item x="867"/>
        <item x="1899"/>
        <item x="2816"/>
        <item x="2230"/>
        <item x="809"/>
        <item x="713"/>
        <item x="3365"/>
        <item x="2016"/>
        <item x="341"/>
        <item x="1013"/>
        <item x="2086"/>
        <item x="2310"/>
        <item x="1187"/>
        <item x="3190"/>
        <item x="583"/>
        <item x="1371"/>
        <item x="71"/>
        <item t="default"/>
      </items>
    </pivotField>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pivotField showAll="0"/>
    <pivotField showAll="0"/>
    <pivotField showAll="0"/>
    <pivotField showAll="0"/>
    <pivotField showAll="0"/>
    <pivotField showAll="0"/>
    <pivotField showAll="0"/>
  </pivotFields>
  <rowFields count="2">
    <field x="2"/>
    <field x="3"/>
  </rowFields>
  <rowItems count="16">
    <i>
      <x/>
    </i>
    <i r="1">
      <x v="6"/>
    </i>
    <i>
      <x v="1"/>
    </i>
    <i r="1">
      <x v="2"/>
    </i>
    <i r="1">
      <x v="5"/>
    </i>
    <i>
      <x v="2"/>
    </i>
    <i r="1">
      <x v="1"/>
    </i>
    <i r="1">
      <x v="8"/>
    </i>
    <i r="1">
      <x v="9"/>
    </i>
    <i>
      <x v="3"/>
    </i>
    <i r="1">
      <x/>
    </i>
    <i r="1">
      <x v="4"/>
    </i>
    <i r="1">
      <x v="7"/>
    </i>
    <i>
      <x v="4"/>
    </i>
    <i r="1">
      <x v="3"/>
    </i>
    <i t="grand">
      <x/>
    </i>
  </rowItems>
  <colItems count="1">
    <i/>
  </colItems>
  <dataFields count="1">
    <dataField name="Sum of TotalAmount" fld="8" baseField="0" baseItem="0"/>
  </dataField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767AA1-87DB-4C24-9B10-A63FC361D2C2}" autoFormatId="16" applyNumberFormats="0" applyBorderFormats="0" applyFontFormats="0" applyPatternFormats="0" applyAlignmentFormats="0" applyWidthHeightFormats="0">
  <queryTableRefresh nextId="21" unboundColumnsRight="8">
    <queryTableFields count="20">
      <queryTableField id="1" name="OrderID" tableColumnId="1"/>
      <queryTableField id="2" name="Product" tableColumnId="2"/>
      <queryTableField id="3" name="Category" tableColumnId="3"/>
      <queryTableField id="4" name="Brand" tableColumnId="4"/>
      <queryTableField id="5" name="Platform" tableColumnId="5"/>
      <queryTableField id="6" name="City" tableColumnId="6"/>
      <queryTableField id="7" name="Price" tableColumnId="7"/>
      <queryTableField id="8" name="Quantity" tableColumnId="8"/>
      <queryTableField id="9" name="TotalAmount" tableColumnId="9"/>
      <queryTableField id="10" name="Rating" tableColumnId="10"/>
      <queryTableField id="11" name="Reviews" tableColumnId="11"/>
      <queryTableField id="12" name="OrderDate"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8A317BE-6BA1-494A-B666-0257036D690F}" sourceName="City">
  <pivotTables>
    <pivotTable tabId="4" name="PivotTable5"/>
  </pivotTables>
  <data>
    <tabular pivotCacheId="1145017489">
      <items count="6">
        <i x="1" s="1"/>
        <i x="0" s="1"/>
        <i x="2"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CA813BCF-3437-4D61-BFF3-FCB94C4964F8}" cache="Slicer_City" caption="City"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394CBF-EBC9-462C-B0C6-A10A87B4DF20}" name="ecommerce_10000" displayName="ecommerce_10000" ref="A1:T10001" tableType="queryTable" totalsRowShown="0">
  <autoFilter ref="A1:T10001" xr:uid="{EE394CBF-EBC9-462C-B0C6-A10A87B4DF20}"/>
  <tableColumns count="20">
    <tableColumn id="1" xr3:uid="{7556909C-C7C1-4CB5-BE66-EC3A15593B8A}" uniqueName="1" name="OrderID" queryTableFieldId="1" dataDxfId="14"/>
    <tableColumn id="2" xr3:uid="{6B169B8B-E2D6-4729-A67C-0CF0A783E7A2}" uniqueName="2" name="Product" queryTableFieldId="2" dataDxfId="13"/>
    <tableColumn id="3" xr3:uid="{4E90B586-4039-45A7-B559-FE08DAC020A0}" uniqueName="3" name="Category" queryTableFieldId="3" dataDxfId="12"/>
    <tableColumn id="4" xr3:uid="{F919F533-CDAE-4BC2-9B49-113C22EA87DB}" uniqueName="4" name="Brand" queryTableFieldId="4" dataDxfId="11"/>
    <tableColumn id="5" xr3:uid="{2923F524-A8B5-43F3-B863-2AF8861EF535}" uniqueName="5" name="Platform" queryTableFieldId="5" dataDxfId="10"/>
    <tableColumn id="6" xr3:uid="{4413138F-1F5F-4223-8076-C41C23226C2E}" uniqueName="6" name="City" queryTableFieldId="6" dataDxfId="9"/>
    <tableColumn id="7" xr3:uid="{BD9855BF-DC41-4324-AD06-65C184CA48DC}" uniqueName="7" name="Price" queryTableFieldId="7"/>
    <tableColumn id="8" xr3:uid="{22530B16-F343-4DBC-BB8E-9708E6E9F791}" uniqueName="8" name="Quantity" queryTableFieldId="8"/>
    <tableColumn id="9" xr3:uid="{F44A25E9-EBDE-4AF7-885B-D35FB869D9C2}" uniqueName="9" name="TotalAmount" queryTableFieldId="9"/>
    <tableColumn id="10" xr3:uid="{38A62261-98DA-45C6-91C5-C570820F5DB7}" uniqueName="10" name="Rating" queryTableFieldId="10"/>
    <tableColumn id="11" xr3:uid="{D0C27B97-752D-43CF-921F-0E0EF5D4720B}" uniqueName="11" name="Reviews" queryTableFieldId="11"/>
    <tableColumn id="12" xr3:uid="{582DA4F4-4DE9-4532-A65B-BB6E2EA87CA0}" uniqueName="12" name="OrderDate" queryTableFieldId="12" dataDxfId="8"/>
    <tableColumn id="13" xr3:uid="{C047B450-FC76-4009-9397-89D1DAA67D8D}" uniqueName="13" name="aggregate functions " queryTableFieldId="13"/>
    <tableColumn id="14" xr3:uid="{A6EC14BD-74AC-43FB-9623-250EE17F7E88}" uniqueName="14" name="aggregate functions" queryTableFieldId="14"/>
    <tableColumn id="15" xr3:uid="{647ACDC3-C9DB-420D-9DAD-D98FE1E861B4}" uniqueName="15" name="if function" queryTableFieldId="15" dataDxfId="7">
      <calculatedColumnFormula>IF(ecommerce_10000[[#This Row],[Platform]]="Souq","sq",ecommerce_10000[[#This Row],[Platform]])</calculatedColumnFormula>
    </tableColumn>
    <tableColumn id="16" xr3:uid="{677362B2-3A8A-48AB-9340-DBF2156F4973}" uniqueName="16" name="multiple if " queryTableFieldId="16" dataDxfId="6">
      <calculatedColumnFormula>IF(E2="Souq","sq",IF(E2="Jumia","Jum",E2))</calculatedColumnFormula>
    </tableColumn>
    <tableColumn id="17" xr3:uid="{809D25D1-1B4F-4C1C-8950-DC1D3E67AD21}" uniqueName="17" name="vlookup" queryTableFieldId="17" dataDxfId="5">
      <calculatedColumnFormula>VLOOKUP(ecommerce_10000[[#This Row],[City]],F:I,4,FALSE)</calculatedColumnFormula>
    </tableColumn>
    <tableColumn id="18" xr3:uid="{DBD53DFD-A0A0-4AE4-90A2-163021984CAE}" uniqueName="18" name="sumif " queryTableFieldId="18" dataDxfId="4">
      <calculatedColumnFormula>SUMIF(C:C,ecommerce_10000[[#This Row],[Category]],I:I)</calculatedColumnFormula>
    </tableColumn>
    <tableColumn id="19" xr3:uid="{BC33BB14-422E-4B4B-BD8A-7AF048A6B5A0}" uniqueName="19" name="sumifs" queryTableFieldId="19" dataDxfId="3">
      <calculatedColumnFormula>SUMIFS(I:I,C:C,C2)</calculatedColumnFormula>
    </tableColumn>
    <tableColumn id="20" xr3:uid="{C2B2C736-C4A3-46B6-81F9-2DA67C0251A1}" uniqueName="20" name="index match " queryTableFieldId="20" dataDxfId="2">
      <calculatedColumnFormula>INDEX(F:F,MATCH(ecommerce_10000[[#This Row],[TotalAmount]],I:I,0))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1694F-723E-41EB-8AFB-7E86E9B03C8F}">
  <dimension ref="A3:K89"/>
  <sheetViews>
    <sheetView tabSelected="1" workbookViewId="0">
      <selection activeCell="I27" sqref="I27"/>
    </sheetView>
  </sheetViews>
  <sheetFormatPr defaultRowHeight="14.4" x14ac:dyDescent="0.3"/>
  <cols>
    <col min="1" max="1" width="12.44140625" bestFit="1" customWidth="1"/>
    <col min="2" max="2" width="18.77734375" bestFit="1" customWidth="1"/>
    <col min="6" max="6" width="27.6640625" bestFit="1" customWidth="1"/>
    <col min="7" max="7" width="12.6640625" bestFit="1" customWidth="1"/>
    <col min="8" max="8" width="5.33203125" bestFit="1" customWidth="1"/>
    <col min="9" max="9" width="10.44140625" bestFit="1" customWidth="1"/>
    <col min="10" max="10" width="10.77734375" bestFit="1" customWidth="1"/>
    <col min="11" max="11" width="18.77734375" bestFit="1" customWidth="1"/>
    <col min="12" max="12" width="6.77734375" bestFit="1" customWidth="1"/>
    <col min="13" max="13" width="10.77734375" bestFit="1" customWidth="1"/>
  </cols>
  <sheetData>
    <row r="3" spans="1:2" x14ac:dyDescent="0.3">
      <c r="A3" s="3" t="s">
        <v>10062</v>
      </c>
      <c r="B3" t="s">
        <v>10061</v>
      </c>
    </row>
    <row r="4" spans="1:2" x14ac:dyDescent="0.3">
      <c r="A4" s="4" t="s">
        <v>26</v>
      </c>
      <c r="B4" s="1">
        <v>29200970.130000021</v>
      </c>
    </row>
    <row r="5" spans="1:2" x14ac:dyDescent="0.3">
      <c r="A5" s="5" t="s">
        <v>27</v>
      </c>
      <c r="B5" s="1">
        <v>29200970.130000021</v>
      </c>
    </row>
    <row r="6" spans="1:2" x14ac:dyDescent="0.3">
      <c r="A6" s="4" t="s">
        <v>31</v>
      </c>
      <c r="B6" s="1">
        <v>57542997.559999958</v>
      </c>
    </row>
    <row r="7" spans="1:2" x14ac:dyDescent="0.3">
      <c r="A7" s="5" t="s">
        <v>54</v>
      </c>
      <c r="B7" s="1">
        <v>28060270.419999976</v>
      </c>
    </row>
    <row r="8" spans="1:2" x14ac:dyDescent="0.3">
      <c r="A8" s="5" t="s">
        <v>32</v>
      </c>
      <c r="B8" s="1">
        <v>29482727.139999982</v>
      </c>
    </row>
    <row r="9" spans="1:2" x14ac:dyDescent="0.3">
      <c r="A9" s="4" t="s">
        <v>14</v>
      </c>
      <c r="B9" s="1">
        <v>92327183.770000011</v>
      </c>
    </row>
    <row r="10" spans="1:2" x14ac:dyDescent="0.3">
      <c r="A10" s="5" t="s">
        <v>36</v>
      </c>
      <c r="B10" s="1">
        <v>28550322.170000006</v>
      </c>
    </row>
    <row r="11" spans="1:2" x14ac:dyDescent="0.3">
      <c r="A11" s="5" t="s">
        <v>15</v>
      </c>
      <c r="B11" s="1">
        <v>30004263.229999993</v>
      </c>
    </row>
    <row r="12" spans="1:2" x14ac:dyDescent="0.3">
      <c r="A12" s="5" t="s">
        <v>50</v>
      </c>
      <c r="B12" s="1">
        <v>33772598.370000012</v>
      </c>
    </row>
    <row r="13" spans="1:2" x14ac:dyDescent="0.3">
      <c r="A13" s="4" t="s">
        <v>20</v>
      </c>
      <c r="B13" s="1">
        <v>91504159.730000004</v>
      </c>
    </row>
    <row r="14" spans="1:2" x14ac:dyDescent="0.3">
      <c r="A14" s="5" t="s">
        <v>66</v>
      </c>
      <c r="B14" s="1">
        <v>30269021.820000052</v>
      </c>
    </row>
    <row r="15" spans="1:2" x14ac:dyDescent="0.3">
      <c r="A15" s="5" t="s">
        <v>39</v>
      </c>
      <c r="B15" s="1">
        <v>30507500.399999976</v>
      </c>
    </row>
    <row r="16" spans="1:2" x14ac:dyDescent="0.3">
      <c r="A16" s="5" t="s">
        <v>21</v>
      </c>
      <c r="B16" s="1">
        <v>30727637.509999979</v>
      </c>
    </row>
    <row r="17" spans="1:2" x14ac:dyDescent="0.3">
      <c r="A17" s="4" t="s">
        <v>44</v>
      </c>
      <c r="B17" s="1">
        <v>31420413.200000018</v>
      </c>
    </row>
    <row r="18" spans="1:2" x14ac:dyDescent="0.3">
      <c r="A18" s="5" t="s">
        <v>45</v>
      </c>
      <c r="B18" s="1">
        <v>31420413.200000018</v>
      </c>
    </row>
    <row r="19" spans="1:2" x14ac:dyDescent="0.3">
      <c r="A19" s="4" t="s">
        <v>10060</v>
      </c>
      <c r="B19" s="1">
        <v>301995724.38999999</v>
      </c>
    </row>
    <row r="23" spans="1:2" x14ac:dyDescent="0.3">
      <c r="A23" s="3" t="s">
        <v>10064</v>
      </c>
      <c r="B23" t="s">
        <v>10061</v>
      </c>
    </row>
    <row r="24" spans="1:2" x14ac:dyDescent="0.3">
      <c r="A24" s="4" t="s">
        <v>10063</v>
      </c>
      <c r="B24" s="1">
        <v>23649020.330000002</v>
      </c>
    </row>
    <row r="25" spans="1:2" x14ac:dyDescent="0.3">
      <c r="A25" s="4" t="s">
        <v>10060</v>
      </c>
      <c r="B25" s="1">
        <v>23649020.330000002</v>
      </c>
    </row>
    <row r="46" spans="6:7" x14ac:dyDescent="0.3">
      <c r="F46" s="3" t="s">
        <v>5</v>
      </c>
      <c r="G46" t="s">
        <v>10065</v>
      </c>
    </row>
    <row r="48" spans="6:7" x14ac:dyDescent="0.3">
      <c r="F48" s="3" t="s">
        <v>10067</v>
      </c>
      <c r="G48" t="s">
        <v>10066</v>
      </c>
    </row>
    <row r="49" spans="6:11" x14ac:dyDescent="0.3">
      <c r="F49" s="4" t="s">
        <v>66</v>
      </c>
      <c r="G49" s="1">
        <v>5</v>
      </c>
    </row>
    <row r="50" spans="6:11" x14ac:dyDescent="0.3">
      <c r="F50" s="5" t="s">
        <v>47</v>
      </c>
      <c r="G50" s="1">
        <v>4.99</v>
      </c>
    </row>
    <row r="51" spans="6:11" x14ac:dyDescent="0.3">
      <c r="F51" s="5" t="s">
        <v>22</v>
      </c>
      <c r="G51" s="1">
        <v>5</v>
      </c>
    </row>
    <row r="52" spans="6:11" x14ac:dyDescent="0.3">
      <c r="F52" s="5" t="s">
        <v>16</v>
      </c>
      <c r="G52" s="1">
        <v>4.99</v>
      </c>
    </row>
    <row r="53" spans="6:11" x14ac:dyDescent="0.3">
      <c r="F53" s="4" t="s">
        <v>36</v>
      </c>
      <c r="G53" s="1">
        <v>4.99</v>
      </c>
    </row>
    <row r="54" spans="6:11" x14ac:dyDescent="0.3">
      <c r="F54" s="5" t="s">
        <v>47</v>
      </c>
      <c r="G54" s="1">
        <v>4.9800000000000004</v>
      </c>
      <c r="J54" s="3" t="s">
        <v>10068</v>
      </c>
      <c r="K54" t="s">
        <v>10061</v>
      </c>
    </row>
    <row r="55" spans="6:11" x14ac:dyDescent="0.3">
      <c r="F55" s="5" t="s">
        <v>22</v>
      </c>
      <c r="G55" s="1">
        <v>4.95</v>
      </c>
      <c r="J55" s="4" t="s">
        <v>23</v>
      </c>
      <c r="K55" s="1">
        <v>48844458.989999831</v>
      </c>
    </row>
    <row r="56" spans="6:11" x14ac:dyDescent="0.3">
      <c r="F56" s="5" t="s">
        <v>16</v>
      </c>
      <c r="G56" s="1">
        <v>4.99</v>
      </c>
      <c r="J56" s="4" t="s">
        <v>17</v>
      </c>
      <c r="K56" s="1">
        <v>52522076.730000034</v>
      </c>
    </row>
    <row r="57" spans="6:11" x14ac:dyDescent="0.3">
      <c r="F57" s="4" t="s">
        <v>54</v>
      </c>
      <c r="G57" s="1">
        <v>5</v>
      </c>
      <c r="J57" s="4" t="s">
        <v>28</v>
      </c>
      <c r="K57" s="1">
        <v>52382993.509999953</v>
      </c>
    </row>
    <row r="58" spans="6:11" x14ac:dyDescent="0.3">
      <c r="F58" s="5" t="s">
        <v>47</v>
      </c>
      <c r="G58" s="1">
        <v>5</v>
      </c>
      <c r="J58" s="4" t="s">
        <v>33</v>
      </c>
      <c r="K58" s="1">
        <v>49177483.789999999</v>
      </c>
    </row>
    <row r="59" spans="6:11" x14ac:dyDescent="0.3">
      <c r="F59" s="5" t="s">
        <v>22</v>
      </c>
      <c r="G59" s="1">
        <v>5</v>
      </c>
      <c r="J59" s="4" t="s">
        <v>62</v>
      </c>
      <c r="K59" s="1">
        <v>48704335.489999987</v>
      </c>
    </row>
    <row r="60" spans="6:11" x14ac:dyDescent="0.3">
      <c r="F60" s="5" t="s">
        <v>16</v>
      </c>
      <c r="G60" s="1">
        <v>4.99</v>
      </c>
      <c r="J60" s="4" t="s">
        <v>40</v>
      </c>
      <c r="K60" s="1">
        <v>50364375.879999951</v>
      </c>
    </row>
    <row r="61" spans="6:11" x14ac:dyDescent="0.3">
      <c r="F61" s="4" t="s">
        <v>45</v>
      </c>
      <c r="G61" s="1">
        <v>5</v>
      </c>
      <c r="J61" s="4" t="s">
        <v>10060</v>
      </c>
      <c r="K61" s="1">
        <v>301995724.38999975</v>
      </c>
    </row>
    <row r="62" spans="6:11" x14ac:dyDescent="0.3">
      <c r="F62" s="5" t="s">
        <v>47</v>
      </c>
      <c r="G62" s="1">
        <v>4.99</v>
      </c>
    </row>
    <row r="63" spans="6:11" x14ac:dyDescent="0.3">
      <c r="F63" s="5" t="s">
        <v>22</v>
      </c>
      <c r="G63" s="1">
        <v>4.99</v>
      </c>
    </row>
    <row r="64" spans="6:11" x14ac:dyDescent="0.3">
      <c r="F64" s="5" t="s">
        <v>16</v>
      </c>
      <c r="G64" s="1">
        <v>5</v>
      </c>
    </row>
    <row r="65" spans="6:7" x14ac:dyDescent="0.3">
      <c r="F65" s="4" t="s">
        <v>39</v>
      </c>
      <c r="G65" s="1">
        <v>5</v>
      </c>
    </row>
    <row r="66" spans="6:7" x14ac:dyDescent="0.3">
      <c r="F66" s="5" t="s">
        <v>47</v>
      </c>
      <c r="G66" s="1">
        <v>5</v>
      </c>
    </row>
    <row r="67" spans="6:7" x14ac:dyDescent="0.3">
      <c r="F67" s="5" t="s">
        <v>22</v>
      </c>
      <c r="G67" s="1">
        <v>4.9800000000000004</v>
      </c>
    </row>
    <row r="68" spans="6:7" x14ac:dyDescent="0.3">
      <c r="F68" s="5" t="s">
        <v>16</v>
      </c>
      <c r="G68" s="1">
        <v>5</v>
      </c>
    </row>
    <row r="69" spans="6:7" x14ac:dyDescent="0.3">
      <c r="F69" s="4" t="s">
        <v>32</v>
      </c>
      <c r="G69" s="1">
        <v>5</v>
      </c>
    </row>
    <row r="70" spans="6:7" x14ac:dyDescent="0.3">
      <c r="F70" s="5" t="s">
        <v>47</v>
      </c>
      <c r="G70" s="1">
        <v>5</v>
      </c>
    </row>
    <row r="71" spans="6:7" x14ac:dyDescent="0.3">
      <c r="F71" s="5" t="s">
        <v>22</v>
      </c>
      <c r="G71" s="1">
        <v>5</v>
      </c>
    </row>
    <row r="72" spans="6:7" x14ac:dyDescent="0.3">
      <c r="F72" s="5" t="s">
        <v>16</v>
      </c>
      <c r="G72" s="1">
        <v>4.99</v>
      </c>
    </row>
    <row r="73" spans="6:7" x14ac:dyDescent="0.3">
      <c r="F73" s="4" t="s">
        <v>27</v>
      </c>
      <c r="G73" s="1">
        <v>5</v>
      </c>
    </row>
    <row r="74" spans="6:7" x14ac:dyDescent="0.3">
      <c r="F74" s="5" t="s">
        <v>47</v>
      </c>
      <c r="G74" s="1">
        <v>5</v>
      </c>
    </row>
    <row r="75" spans="6:7" x14ac:dyDescent="0.3">
      <c r="F75" s="5" t="s">
        <v>22</v>
      </c>
      <c r="G75" s="1">
        <v>4.99</v>
      </c>
    </row>
    <row r="76" spans="6:7" x14ac:dyDescent="0.3">
      <c r="F76" s="5" t="s">
        <v>16</v>
      </c>
      <c r="G76" s="1">
        <v>5</v>
      </c>
    </row>
    <row r="77" spans="6:7" x14ac:dyDescent="0.3">
      <c r="F77" s="4" t="s">
        <v>21</v>
      </c>
      <c r="G77" s="1">
        <v>4.99</v>
      </c>
    </row>
    <row r="78" spans="6:7" x14ac:dyDescent="0.3">
      <c r="F78" s="5" t="s">
        <v>47</v>
      </c>
      <c r="G78" s="1">
        <v>4.9800000000000004</v>
      </c>
    </row>
    <row r="79" spans="6:7" x14ac:dyDescent="0.3">
      <c r="F79" s="5" t="s">
        <v>22</v>
      </c>
      <c r="G79" s="1">
        <v>4.99</v>
      </c>
    </row>
    <row r="80" spans="6:7" x14ac:dyDescent="0.3">
      <c r="F80" s="5" t="s">
        <v>16</v>
      </c>
      <c r="G80" s="1">
        <v>4.99</v>
      </c>
    </row>
    <row r="81" spans="6:7" x14ac:dyDescent="0.3">
      <c r="F81" s="4" t="s">
        <v>15</v>
      </c>
      <c r="G81" s="1">
        <v>5</v>
      </c>
    </row>
    <row r="82" spans="6:7" x14ac:dyDescent="0.3">
      <c r="F82" s="5" t="s">
        <v>47</v>
      </c>
      <c r="G82" s="1">
        <v>5</v>
      </c>
    </row>
    <row r="83" spans="6:7" x14ac:dyDescent="0.3">
      <c r="F83" s="5" t="s">
        <v>22</v>
      </c>
      <c r="G83" s="1">
        <v>4.99</v>
      </c>
    </row>
    <row r="84" spans="6:7" x14ac:dyDescent="0.3">
      <c r="F84" s="5" t="s">
        <v>16</v>
      </c>
      <c r="G84" s="1">
        <v>5</v>
      </c>
    </row>
    <row r="85" spans="6:7" x14ac:dyDescent="0.3">
      <c r="F85" s="4" t="s">
        <v>50</v>
      </c>
      <c r="G85" s="1">
        <v>4.99</v>
      </c>
    </row>
    <row r="86" spans="6:7" x14ac:dyDescent="0.3">
      <c r="F86" s="5" t="s">
        <v>47</v>
      </c>
      <c r="G86" s="1">
        <v>4.93</v>
      </c>
    </row>
    <row r="87" spans="6:7" x14ac:dyDescent="0.3">
      <c r="F87" s="5" t="s">
        <v>22</v>
      </c>
      <c r="G87" s="1">
        <v>4.9800000000000004</v>
      </c>
    </row>
    <row r="88" spans="6:7" x14ac:dyDescent="0.3">
      <c r="F88" s="5" t="s">
        <v>16</v>
      </c>
      <c r="G88" s="1">
        <v>4.99</v>
      </c>
    </row>
    <row r="89" spans="6:7" x14ac:dyDescent="0.3">
      <c r="F89" s="4" t="s">
        <v>10060</v>
      </c>
      <c r="G89" s="1">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1114-A984-4042-BE43-3B3C6D331620}">
  <dimension ref="A1:T10001"/>
  <sheetViews>
    <sheetView workbookViewId="0">
      <selection activeCell="B27" sqref="B27"/>
    </sheetView>
  </sheetViews>
  <sheetFormatPr defaultRowHeight="14.4" x14ac:dyDescent="0.3"/>
  <cols>
    <col min="1" max="1" width="10.6640625" bestFit="1" customWidth="1"/>
    <col min="2" max="2" width="19.33203125" bestFit="1" customWidth="1"/>
    <col min="3" max="3" width="10.77734375" bestFit="1" customWidth="1"/>
    <col min="4" max="4" width="8.21875" bestFit="1" customWidth="1"/>
    <col min="5" max="5" width="10.5546875" bestFit="1" customWidth="1"/>
    <col min="6" max="6" width="10.21875" bestFit="1" customWidth="1"/>
    <col min="7" max="7" width="9" bestFit="1" customWidth="1"/>
    <col min="8" max="8" width="10.5546875" bestFit="1" customWidth="1"/>
    <col min="9" max="9" width="14.33203125" bestFit="1" customWidth="1"/>
    <col min="10" max="10" width="8.5546875" bestFit="1" customWidth="1"/>
    <col min="11" max="11" width="10" bestFit="1" customWidth="1"/>
    <col min="12" max="12" width="11.88671875" bestFit="1" customWidth="1"/>
    <col min="13" max="13" width="18" customWidth="1"/>
    <col min="14" max="14" width="16.77734375" customWidth="1"/>
    <col min="15" max="15" width="28.44140625" customWidth="1"/>
    <col min="16" max="16" width="25" customWidth="1"/>
    <col min="17" max="17" width="14.33203125" customWidth="1"/>
    <col min="18" max="18" width="11" bestFit="1" customWidth="1"/>
    <col min="19" max="19" width="13.33203125" customWidth="1"/>
    <col min="20" max="20" width="18.77734375" customWidth="1"/>
  </cols>
  <sheetData>
    <row r="1" spans="1:20" x14ac:dyDescent="0.3">
      <c r="A1" t="s">
        <v>0</v>
      </c>
      <c r="B1" t="s">
        <v>1</v>
      </c>
      <c r="C1" t="s">
        <v>2</v>
      </c>
      <c r="D1" t="s">
        <v>3</v>
      </c>
      <c r="E1" t="s">
        <v>4</v>
      </c>
      <c r="F1" t="s">
        <v>5</v>
      </c>
      <c r="G1" t="s">
        <v>6</v>
      </c>
      <c r="H1" t="s">
        <v>7</v>
      </c>
      <c r="I1" t="s">
        <v>8</v>
      </c>
      <c r="J1" t="s">
        <v>9</v>
      </c>
      <c r="K1" t="s">
        <v>10</v>
      </c>
      <c r="L1" t="s">
        <v>11</v>
      </c>
      <c r="M1" t="s">
        <v>10046</v>
      </c>
      <c r="N1" t="s">
        <v>10053</v>
      </c>
      <c r="O1" t="s">
        <v>10054</v>
      </c>
      <c r="P1" t="s">
        <v>10055</v>
      </c>
      <c r="Q1" t="s">
        <v>10056</v>
      </c>
      <c r="R1" t="s">
        <v>10057</v>
      </c>
      <c r="S1" t="s">
        <v>10058</v>
      </c>
      <c r="T1" t="s">
        <v>10059</v>
      </c>
    </row>
    <row r="2" spans="1:20" x14ac:dyDescent="0.3">
      <c r="A2" s="1" t="s">
        <v>12</v>
      </c>
      <c r="B2" s="1" t="s">
        <v>13</v>
      </c>
      <c r="C2" s="1" t="s">
        <v>14</v>
      </c>
      <c r="D2" s="1" t="s">
        <v>15</v>
      </c>
      <c r="E2" s="1" t="s">
        <v>16</v>
      </c>
      <c r="F2" s="1" t="s">
        <v>17</v>
      </c>
      <c r="G2">
        <v>16284.02</v>
      </c>
      <c r="H2">
        <v>1</v>
      </c>
      <c r="I2">
        <v>16284.02</v>
      </c>
      <c r="J2">
        <v>1.39</v>
      </c>
      <c r="K2">
        <v>1684</v>
      </c>
      <c r="L2" s="2">
        <v>45607</v>
      </c>
      <c r="M2">
        <f>SUM(I:I)</f>
        <v>301995724.3900001</v>
      </c>
      <c r="N2" t="s">
        <v>10047</v>
      </c>
      <c r="O2" t="str">
        <f>IF(ecommerce_10000[[#This Row],[Platform]]="Souq","sq",ecommerce_10000[[#This Row],[Platform]])</f>
        <v>sq</v>
      </c>
      <c r="P2" t="str">
        <f>IF(E2="Souq","sq",IF(E2="Jumia","Jum",E2))</f>
        <v>sq</v>
      </c>
      <c r="Q2">
        <f>VLOOKUP(ecommerce_10000[[#This Row],[City]],F:I,4,FALSE)</f>
        <v>16284.02</v>
      </c>
      <c r="R2" s="1">
        <f>SUMIF(C:C,ecommerce_10000[[#This Row],[Category]],I:I)</f>
        <v>92327183.770000085</v>
      </c>
      <c r="S2" s="1">
        <f>SUMIFS(I:I,C:C,C2)</f>
        <v>92327183.770000085</v>
      </c>
      <c r="T2" s="1" t="str">
        <f>INDEX(F:F,MATCH(ecommerce_10000[[#This Row],[TotalAmount]],I:I,0))</f>
        <v>Cairo</v>
      </c>
    </row>
    <row r="3" spans="1:20" x14ac:dyDescent="0.3">
      <c r="A3" s="1" t="s">
        <v>18</v>
      </c>
      <c r="B3" s="1" t="s">
        <v>19</v>
      </c>
      <c r="C3" s="1" t="s">
        <v>20</v>
      </c>
      <c r="D3" s="1" t="s">
        <v>21</v>
      </c>
      <c r="E3" s="1" t="s">
        <v>22</v>
      </c>
      <c r="F3" s="1" t="s">
        <v>23</v>
      </c>
      <c r="G3">
        <v>6645.2</v>
      </c>
      <c r="H3">
        <v>2</v>
      </c>
      <c r="I3">
        <v>13290.4</v>
      </c>
      <c r="J3">
        <v>2.56</v>
      </c>
      <c r="K3">
        <v>3604</v>
      </c>
      <c r="L3" s="2">
        <v>45465</v>
      </c>
      <c r="M3">
        <f>AVERAGE(I:I)</f>
        <v>30199.57243900001</v>
      </c>
      <c r="N3" t="s">
        <v>10048</v>
      </c>
      <c r="O3" t="str">
        <f>IF(ecommerce_10000[[#This Row],[Platform]]="Souq","sq",ecommerce_10000[[#This Row],[Platform]])</f>
        <v>Jumia</v>
      </c>
      <c r="P3" t="str">
        <f>IF(E3="Souq","sq",IF(E3="Jumia","Jum",E3))</f>
        <v>Jum</v>
      </c>
      <c r="Q3">
        <f>VLOOKUP(ecommerce_10000[[#This Row],[City]],F:I,4,FALSE)</f>
        <v>13290.4</v>
      </c>
      <c r="R3" s="1">
        <f>SUMIF(C:C,ecommerce_10000[[#This Row],[Category]],I:I)</f>
        <v>91504159.730000004</v>
      </c>
      <c r="S3" s="1">
        <f>SUMIFS(I:I,C:C,C3)</f>
        <v>91504159.730000004</v>
      </c>
      <c r="T3" s="1" t="str">
        <f>INDEX(F:F,MATCH(ecommerce_10000[[#This Row],[TotalAmount]],I:I,0))</f>
        <v>Alexandria</v>
      </c>
    </row>
    <row r="4" spans="1:20" x14ac:dyDescent="0.3">
      <c r="A4" s="1" t="s">
        <v>24</v>
      </c>
      <c r="B4" s="1" t="s">
        <v>25</v>
      </c>
      <c r="C4" s="1" t="s">
        <v>26</v>
      </c>
      <c r="D4" s="1" t="s">
        <v>27</v>
      </c>
      <c r="E4" s="1" t="s">
        <v>22</v>
      </c>
      <c r="F4" s="1" t="s">
        <v>28</v>
      </c>
      <c r="G4">
        <v>8882.92</v>
      </c>
      <c r="H4">
        <v>3</v>
      </c>
      <c r="I4">
        <v>26648.76</v>
      </c>
      <c r="J4">
        <v>4.9800000000000004</v>
      </c>
      <c r="K4">
        <v>1257</v>
      </c>
      <c r="L4" s="2">
        <v>45439</v>
      </c>
      <c r="M4">
        <f>MIN(I:I)</f>
        <v>113.55</v>
      </c>
      <c r="N4" t="s">
        <v>10049</v>
      </c>
      <c r="O4" t="str">
        <f>IF(ecommerce_10000[[#This Row],[Platform]]="Souq","sq",ecommerce_10000[[#This Row],[Platform]])</f>
        <v>Jumia</v>
      </c>
      <c r="P4" t="str">
        <f>IF(E4="Souq","sq",IF(E4="Jumia","Jum",E4))</f>
        <v>Jum</v>
      </c>
      <c r="Q4">
        <f>VLOOKUP(ecommerce_10000[[#This Row],[City]],F:I,4,FALSE)</f>
        <v>26648.76</v>
      </c>
      <c r="R4" s="1">
        <f>SUMIF(C:C,ecommerce_10000[[#This Row],[Category]],I:I)</f>
        <v>29200970.130000021</v>
      </c>
      <c r="S4" s="1">
        <f>SUMIFS(I:I,C:C,C4)</f>
        <v>29200970.130000021</v>
      </c>
      <c r="T4" s="1" t="str">
        <f>INDEX(F:F,MATCH(ecommerce_10000[[#This Row],[TotalAmount]],I:I,0))</f>
        <v>Casablanca</v>
      </c>
    </row>
    <row r="5" spans="1:20" x14ac:dyDescent="0.3">
      <c r="A5" s="1" t="s">
        <v>29</v>
      </c>
      <c r="B5" s="1" t="s">
        <v>30</v>
      </c>
      <c r="C5" s="1" t="s">
        <v>31</v>
      </c>
      <c r="D5" s="1" t="s">
        <v>32</v>
      </c>
      <c r="E5" s="1" t="s">
        <v>16</v>
      </c>
      <c r="F5" s="1" t="s">
        <v>33</v>
      </c>
      <c r="G5">
        <v>3665.44</v>
      </c>
      <c r="H5">
        <v>1</v>
      </c>
      <c r="I5">
        <v>3665.44</v>
      </c>
      <c r="J5">
        <v>1.44</v>
      </c>
      <c r="K5">
        <v>662</v>
      </c>
      <c r="L5" s="2">
        <v>45498</v>
      </c>
      <c r="M5">
        <f>MAX(I:I)</f>
        <v>99993.8</v>
      </c>
      <c r="N5" t="s">
        <v>10050</v>
      </c>
      <c r="O5" t="str">
        <f>IF(ecommerce_10000[[#This Row],[Platform]]="Souq","sq",ecommerce_10000[[#This Row],[Platform]])</f>
        <v>sq</v>
      </c>
      <c r="P5" t="str">
        <f>IF(E5="Souq","sq",IF(E5="Jumia","Jum",E5))</f>
        <v>sq</v>
      </c>
      <c r="Q5">
        <f>VLOOKUP(ecommerce_10000[[#This Row],[City]],F:I,4,FALSE)</f>
        <v>3665.44</v>
      </c>
      <c r="R5" s="1">
        <f>SUMIF(C:C,ecommerce_10000[[#This Row],[Category]],I:I)</f>
        <v>57542997.559999913</v>
      </c>
      <c r="S5" s="1">
        <f>SUMIFS(I:I,C:C,C5)</f>
        <v>57542997.559999913</v>
      </c>
      <c r="T5" s="1" t="str">
        <f>INDEX(F:F,MATCH(ecommerce_10000[[#This Row],[TotalAmount]],I:I,0))</f>
        <v>Dubai</v>
      </c>
    </row>
    <row r="6" spans="1:20" x14ac:dyDescent="0.3">
      <c r="A6" s="1" t="s">
        <v>34</v>
      </c>
      <c r="B6" s="1" t="s">
        <v>35</v>
      </c>
      <c r="C6" s="1" t="s">
        <v>14</v>
      </c>
      <c r="D6" s="1" t="s">
        <v>36</v>
      </c>
      <c r="E6" s="1" t="s">
        <v>16</v>
      </c>
      <c r="F6" s="1" t="s">
        <v>28</v>
      </c>
      <c r="G6">
        <v>5210.37</v>
      </c>
      <c r="H6">
        <v>2</v>
      </c>
      <c r="I6">
        <v>10420.74</v>
      </c>
      <c r="J6">
        <v>3.73</v>
      </c>
      <c r="K6">
        <v>2424</v>
      </c>
      <c r="L6" s="2">
        <v>45341</v>
      </c>
      <c r="M6">
        <f>COUNT(I:I)</f>
        <v>10000</v>
      </c>
      <c r="N6" t="s">
        <v>10051</v>
      </c>
      <c r="O6" t="str">
        <f>IF(ecommerce_10000[[#This Row],[Platform]]="Souq","sq",ecommerce_10000[[#This Row],[Platform]])</f>
        <v>sq</v>
      </c>
      <c r="P6" t="str">
        <f>IF(E6="Souq","sq",IF(E6="Jumia","Jum",E6))</f>
        <v>sq</v>
      </c>
      <c r="Q6">
        <f>VLOOKUP(ecommerce_10000[[#This Row],[City]],F:I,4,FALSE)</f>
        <v>26648.76</v>
      </c>
      <c r="R6" s="1">
        <f>SUMIF(C:C,ecommerce_10000[[#This Row],[Category]],I:I)</f>
        <v>92327183.770000085</v>
      </c>
      <c r="S6" s="1">
        <f>SUMIFS(I:I,C:C,C6)</f>
        <v>92327183.770000085</v>
      </c>
      <c r="T6" s="1" t="str">
        <f>INDEX(F:F,MATCH(ecommerce_10000[[#This Row],[TotalAmount]],I:I,0))</f>
        <v>Casablanca</v>
      </c>
    </row>
    <row r="7" spans="1:20" x14ac:dyDescent="0.3">
      <c r="A7" s="1" t="s">
        <v>37</v>
      </c>
      <c r="B7" s="1" t="s">
        <v>38</v>
      </c>
      <c r="C7" s="1" t="s">
        <v>20</v>
      </c>
      <c r="D7" s="1" t="s">
        <v>39</v>
      </c>
      <c r="E7" s="1" t="s">
        <v>16</v>
      </c>
      <c r="F7" s="1" t="s">
        <v>40</v>
      </c>
      <c r="G7">
        <v>19869.86</v>
      </c>
      <c r="H7">
        <v>5</v>
      </c>
      <c r="I7">
        <v>99349.3</v>
      </c>
      <c r="J7">
        <v>3.91</v>
      </c>
      <c r="K7">
        <v>2154</v>
      </c>
      <c r="L7" s="2">
        <v>45563</v>
      </c>
      <c r="M7">
        <f>COUNTIF(I:I,"&gt;=1000")</f>
        <v>9843</v>
      </c>
      <c r="N7" t="s">
        <v>10052</v>
      </c>
      <c r="O7" t="str">
        <f>IF(ecommerce_10000[[#This Row],[Platform]]="Souq","sq",ecommerce_10000[[#This Row],[Platform]])</f>
        <v>sq</v>
      </c>
      <c r="P7" t="str">
        <f>IF(E7="Souq","sq",IF(E7="Jumia","Jum",E7))</f>
        <v>sq</v>
      </c>
      <c r="Q7">
        <f>VLOOKUP(ecommerce_10000[[#This Row],[City]],F:I,4,FALSE)</f>
        <v>99349.3</v>
      </c>
      <c r="R7" s="1">
        <f>SUMIF(C:C,ecommerce_10000[[#This Row],[Category]],I:I)</f>
        <v>91504159.730000004</v>
      </c>
      <c r="S7" s="1">
        <f>SUMIFS(I:I,C:C,C7)</f>
        <v>91504159.730000004</v>
      </c>
      <c r="T7" s="1" t="str">
        <f>INDEX(F:F,MATCH(ecommerce_10000[[#This Row],[TotalAmount]],I:I,0))</f>
        <v>Riyadh</v>
      </c>
    </row>
    <row r="8" spans="1:20" x14ac:dyDescent="0.3">
      <c r="A8" s="1" t="s">
        <v>41</v>
      </c>
      <c r="B8" s="1" t="s">
        <v>38</v>
      </c>
      <c r="C8" s="1" t="s">
        <v>20</v>
      </c>
      <c r="D8" s="1" t="s">
        <v>39</v>
      </c>
      <c r="E8" s="1" t="s">
        <v>16</v>
      </c>
      <c r="F8" s="1" t="s">
        <v>28</v>
      </c>
      <c r="G8">
        <v>17796.11</v>
      </c>
      <c r="H8">
        <v>2</v>
      </c>
      <c r="I8">
        <v>35592.22</v>
      </c>
      <c r="J8">
        <v>4.18</v>
      </c>
      <c r="K8">
        <v>4309</v>
      </c>
      <c r="L8" s="2">
        <v>45475</v>
      </c>
      <c r="O8" t="str">
        <f>IF(ecommerce_10000[[#This Row],[Platform]]="Souq","sq",ecommerce_10000[[#This Row],[Platform]])</f>
        <v>sq</v>
      </c>
      <c r="P8" t="str">
        <f>IF(E8="Souq","sq",IF(E8="Jumia","Jum",E8))</f>
        <v>sq</v>
      </c>
      <c r="Q8">
        <f>VLOOKUP(ecommerce_10000[[#This Row],[City]],F:I,4,FALSE)</f>
        <v>26648.76</v>
      </c>
      <c r="R8" s="1">
        <f>SUMIF(C:C,ecommerce_10000[[#This Row],[Category]],I:I)</f>
        <v>91504159.730000004</v>
      </c>
      <c r="S8" s="1">
        <f>SUMIFS(I:I,C:C,C8)</f>
        <v>91504159.730000004</v>
      </c>
      <c r="T8" s="1" t="str">
        <f>INDEX(F:F,MATCH(ecommerce_10000[[#This Row],[TotalAmount]],I:I,0))</f>
        <v>Casablanca</v>
      </c>
    </row>
    <row r="9" spans="1:20" x14ac:dyDescent="0.3">
      <c r="A9" s="1" t="s">
        <v>42</v>
      </c>
      <c r="B9" s="1" t="s">
        <v>43</v>
      </c>
      <c r="C9" s="1" t="s">
        <v>44</v>
      </c>
      <c r="D9" s="1" t="s">
        <v>45</v>
      </c>
      <c r="E9" s="1" t="s">
        <v>16</v>
      </c>
      <c r="F9" s="1" t="s">
        <v>28</v>
      </c>
      <c r="G9">
        <v>13081.14</v>
      </c>
      <c r="H9">
        <v>3</v>
      </c>
      <c r="I9">
        <v>39243.42</v>
      </c>
      <c r="J9">
        <v>2.98</v>
      </c>
      <c r="K9">
        <v>3504</v>
      </c>
      <c r="L9" s="2">
        <v>45321</v>
      </c>
      <c r="O9" t="str">
        <f>IF(ecommerce_10000[[#This Row],[Platform]]="Souq","sq",ecommerce_10000[[#This Row],[Platform]])</f>
        <v>sq</v>
      </c>
      <c r="P9" t="str">
        <f>IF(E9="Souq","sq",IF(E9="Jumia","Jum",E9))</f>
        <v>sq</v>
      </c>
      <c r="Q9">
        <f>VLOOKUP(ecommerce_10000[[#This Row],[City]],F:I,4,FALSE)</f>
        <v>26648.76</v>
      </c>
      <c r="R9" s="1">
        <f>SUMIF(C:C,ecommerce_10000[[#This Row],[Category]],I:I)</f>
        <v>31420413.200000018</v>
      </c>
      <c r="S9" s="1">
        <f>SUMIFS(I:I,C:C,C9)</f>
        <v>31420413.200000018</v>
      </c>
      <c r="T9" s="1" t="str">
        <f>INDEX(F:F,MATCH(ecommerce_10000[[#This Row],[TotalAmount]],I:I,0))</f>
        <v>Casablanca</v>
      </c>
    </row>
    <row r="10" spans="1:20" x14ac:dyDescent="0.3">
      <c r="A10" s="1" t="s">
        <v>46</v>
      </c>
      <c r="B10" s="1" t="s">
        <v>38</v>
      </c>
      <c r="C10" s="1" t="s">
        <v>20</v>
      </c>
      <c r="D10" s="1" t="s">
        <v>39</v>
      </c>
      <c r="E10" s="1" t="s">
        <v>47</v>
      </c>
      <c r="F10" s="1" t="s">
        <v>33</v>
      </c>
      <c r="G10">
        <v>510.3</v>
      </c>
      <c r="H10">
        <v>5</v>
      </c>
      <c r="I10">
        <v>2551.5</v>
      </c>
      <c r="J10">
        <v>1.17</v>
      </c>
      <c r="K10">
        <v>178</v>
      </c>
      <c r="L10" s="2">
        <v>45556</v>
      </c>
      <c r="O10" t="str">
        <f>IF(ecommerce_10000[[#This Row],[Platform]]="Souq","sq",ecommerce_10000[[#This Row],[Platform]])</f>
        <v>Amazon</v>
      </c>
      <c r="P10" t="str">
        <f>IF(E10="Souq","sq",IF(E10="Jumia","Jum",E10))</f>
        <v>Amazon</v>
      </c>
      <c r="Q10">
        <f>VLOOKUP(ecommerce_10000[[#This Row],[City]],F:I,4,FALSE)</f>
        <v>3665.44</v>
      </c>
      <c r="R10" s="1">
        <f>SUMIF(C:C,ecommerce_10000[[#This Row],[Category]],I:I)</f>
        <v>91504159.730000004</v>
      </c>
      <c r="S10" s="1">
        <f>SUMIFS(I:I,C:C,C10)</f>
        <v>91504159.730000004</v>
      </c>
      <c r="T10" s="1" t="str">
        <f>INDEX(F:F,MATCH(ecommerce_10000[[#This Row],[TotalAmount]],I:I,0))</f>
        <v>Dubai</v>
      </c>
    </row>
    <row r="11" spans="1:20" x14ac:dyDescent="0.3">
      <c r="A11" s="1" t="s">
        <v>48</v>
      </c>
      <c r="B11" s="1" t="s">
        <v>49</v>
      </c>
      <c r="C11" s="1" t="s">
        <v>14</v>
      </c>
      <c r="D11" s="1" t="s">
        <v>50</v>
      </c>
      <c r="E11" s="1" t="s">
        <v>22</v>
      </c>
      <c r="F11" s="1" t="s">
        <v>40</v>
      </c>
      <c r="G11">
        <v>6326.57</v>
      </c>
      <c r="H11">
        <v>3</v>
      </c>
      <c r="I11">
        <v>18979.71</v>
      </c>
      <c r="J11">
        <v>2.0499999999999998</v>
      </c>
      <c r="K11">
        <v>4589</v>
      </c>
      <c r="L11" s="2">
        <v>45561</v>
      </c>
      <c r="O11" t="str">
        <f>IF(ecommerce_10000[[#This Row],[Platform]]="Souq","sq",ecommerce_10000[[#This Row],[Platform]])</f>
        <v>Jumia</v>
      </c>
      <c r="P11" t="str">
        <f>IF(E11="Souq","sq",IF(E11="Jumia","Jum",E11))</f>
        <v>Jum</v>
      </c>
      <c r="Q11">
        <f>VLOOKUP(ecommerce_10000[[#This Row],[City]],F:I,4,FALSE)</f>
        <v>99349.3</v>
      </c>
      <c r="R11" s="1">
        <f>SUMIF(C:C,ecommerce_10000[[#This Row],[Category]],I:I)</f>
        <v>92327183.770000085</v>
      </c>
      <c r="S11" s="1">
        <f>SUMIFS(I:I,C:C,C11)</f>
        <v>92327183.770000085</v>
      </c>
      <c r="T11" s="1" t="str">
        <f>INDEX(F:F,MATCH(ecommerce_10000[[#This Row],[TotalAmount]],I:I,0))</f>
        <v>Riyadh</v>
      </c>
    </row>
    <row r="12" spans="1:20" x14ac:dyDescent="0.3">
      <c r="A12" s="1" t="s">
        <v>51</v>
      </c>
      <c r="B12" s="1" t="s">
        <v>13</v>
      </c>
      <c r="C12" s="1" t="s">
        <v>14</v>
      </c>
      <c r="D12" s="1" t="s">
        <v>15</v>
      </c>
      <c r="E12" s="1" t="s">
        <v>22</v>
      </c>
      <c r="F12" s="1" t="s">
        <v>40</v>
      </c>
      <c r="G12">
        <v>10283.51</v>
      </c>
      <c r="H12">
        <v>1</v>
      </c>
      <c r="I12">
        <v>10283.51</v>
      </c>
      <c r="J12">
        <v>3.05</v>
      </c>
      <c r="K12">
        <v>4702</v>
      </c>
      <c r="L12" s="2">
        <v>45342</v>
      </c>
      <c r="O12" t="str">
        <f>IF(ecommerce_10000[[#This Row],[Platform]]="Souq","sq",ecommerce_10000[[#This Row],[Platform]])</f>
        <v>Jumia</v>
      </c>
      <c r="P12" t="str">
        <f>IF(E12="Souq","sq",IF(E12="Jumia","Jum",E12))</f>
        <v>Jum</v>
      </c>
      <c r="Q12">
        <f>VLOOKUP(ecommerce_10000[[#This Row],[City]],F:I,4,FALSE)</f>
        <v>99349.3</v>
      </c>
      <c r="R12" s="1">
        <f>SUMIF(C:C,ecommerce_10000[[#This Row],[Category]],I:I)</f>
        <v>92327183.770000085</v>
      </c>
      <c r="S12" s="1">
        <f>SUMIFS(I:I,C:C,C12)</f>
        <v>92327183.770000085</v>
      </c>
      <c r="T12" s="1" t="str">
        <f>INDEX(F:F,MATCH(ecommerce_10000[[#This Row],[TotalAmount]],I:I,0))</f>
        <v>Riyadh</v>
      </c>
    </row>
    <row r="13" spans="1:20" x14ac:dyDescent="0.3">
      <c r="A13" s="1" t="s">
        <v>52</v>
      </c>
      <c r="B13" s="1" t="s">
        <v>53</v>
      </c>
      <c r="C13" s="1" t="s">
        <v>31</v>
      </c>
      <c r="D13" s="1" t="s">
        <v>54</v>
      </c>
      <c r="E13" s="1" t="s">
        <v>22</v>
      </c>
      <c r="F13" s="1" t="s">
        <v>28</v>
      </c>
      <c r="G13">
        <v>451.79</v>
      </c>
      <c r="H13">
        <v>2</v>
      </c>
      <c r="I13">
        <v>903.58</v>
      </c>
      <c r="J13">
        <v>4.28</v>
      </c>
      <c r="K13">
        <v>618</v>
      </c>
      <c r="L13" s="2">
        <v>45430</v>
      </c>
      <c r="O13" t="str">
        <f>IF(ecommerce_10000[[#This Row],[Platform]]="Souq","sq",ecommerce_10000[[#This Row],[Platform]])</f>
        <v>Jumia</v>
      </c>
      <c r="P13" t="str">
        <f>IF(E13="Souq","sq",IF(E13="Jumia","Jum",E13))</f>
        <v>Jum</v>
      </c>
      <c r="Q13">
        <f>VLOOKUP(ecommerce_10000[[#This Row],[City]],F:I,4,FALSE)</f>
        <v>26648.76</v>
      </c>
      <c r="R13" s="1">
        <f>SUMIF(C:C,ecommerce_10000[[#This Row],[Category]],I:I)</f>
        <v>57542997.559999913</v>
      </c>
      <c r="S13" s="1">
        <f>SUMIFS(I:I,C:C,C13)</f>
        <v>57542997.559999913</v>
      </c>
      <c r="T13" s="1" t="str">
        <f>INDEX(F:F,MATCH(ecommerce_10000[[#This Row],[TotalAmount]],I:I,0))</f>
        <v>Casablanca</v>
      </c>
    </row>
    <row r="14" spans="1:20" x14ac:dyDescent="0.3">
      <c r="A14" s="1" t="s">
        <v>55</v>
      </c>
      <c r="B14" s="1" t="s">
        <v>30</v>
      </c>
      <c r="C14" s="1" t="s">
        <v>31</v>
      </c>
      <c r="D14" s="1" t="s">
        <v>32</v>
      </c>
      <c r="E14" s="1" t="s">
        <v>16</v>
      </c>
      <c r="F14" s="1" t="s">
        <v>33</v>
      </c>
      <c r="G14">
        <v>5904.49</v>
      </c>
      <c r="H14">
        <v>3</v>
      </c>
      <c r="I14">
        <v>17713.47</v>
      </c>
      <c r="J14">
        <v>2.6</v>
      </c>
      <c r="K14">
        <v>1215</v>
      </c>
      <c r="L14" s="2">
        <v>45513</v>
      </c>
      <c r="O14" t="str">
        <f>IF(ecommerce_10000[[#This Row],[Platform]]="Souq","sq",ecommerce_10000[[#This Row],[Platform]])</f>
        <v>sq</v>
      </c>
      <c r="P14" t="str">
        <f>IF(E14="Souq","sq",IF(E14="Jumia","Jum",E14))</f>
        <v>sq</v>
      </c>
      <c r="Q14">
        <f>VLOOKUP(ecommerce_10000[[#This Row],[City]],F:I,4,FALSE)</f>
        <v>3665.44</v>
      </c>
      <c r="R14" s="1">
        <f>SUMIF(C:C,ecommerce_10000[[#This Row],[Category]],I:I)</f>
        <v>57542997.559999913</v>
      </c>
      <c r="S14" s="1">
        <f>SUMIFS(I:I,C:C,C14)</f>
        <v>57542997.559999913</v>
      </c>
      <c r="T14" s="1" t="str">
        <f>INDEX(F:F,MATCH(ecommerce_10000[[#This Row],[TotalAmount]],I:I,0))</f>
        <v>Dubai</v>
      </c>
    </row>
    <row r="15" spans="1:20" x14ac:dyDescent="0.3">
      <c r="A15" s="1" t="s">
        <v>56</v>
      </c>
      <c r="B15" s="1" t="s">
        <v>30</v>
      </c>
      <c r="C15" s="1" t="s">
        <v>31</v>
      </c>
      <c r="D15" s="1" t="s">
        <v>32</v>
      </c>
      <c r="E15" s="1" t="s">
        <v>22</v>
      </c>
      <c r="F15" s="1" t="s">
        <v>33</v>
      </c>
      <c r="G15">
        <v>19853.189999999999</v>
      </c>
      <c r="H15">
        <v>4</v>
      </c>
      <c r="I15">
        <v>79412.759999999995</v>
      </c>
      <c r="J15">
        <v>3.46</v>
      </c>
      <c r="K15">
        <v>2143</v>
      </c>
      <c r="L15" s="2">
        <v>45388</v>
      </c>
      <c r="O15" t="str">
        <f>IF(ecommerce_10000[[#This Row],[Platform]]="Souq","sq",ecommerce_10000[[#This Row],[Platform]])</f>
        <v>Jumia</v>
      </c>
      <c r="P15" t="str">
        <f>IF(E15="Souq","sq",IF(E15="Jumia","Jum",E15))</f>
        <v>Jum</v>
      </c>
      <c r="Q15">
        <f>VLOOKUP(ecommerce_10000[[#This Row],[City]],F:I,4,FALSE)</f>
        <v>3665.44</v>
      </c>
      <c r="R15" s="1">
        <f>SUMIF(C:C,ecommerce_10000[[#This Row],[Category]],I:I)</f>
        <v>57542997.559999913</v>
      </c>
      <c r="S15" s="1">
        <f>SUMIFS(I:I,C:C,C15)</f>
        <v>57542997.559999913</v>
      </c>
      <c r="T15" s="1" t="str">
        <f>INDEX(F:F,MATCH(ecommerce_10000[[#This Row],[TotalAmount]],I:I,0))</f>
        <v>Dubai</v>
      </c>
    </row>
    <row r="16" spans="1:20" x14ac:dyDescent="0.3">
      <c r="A16" s="1" t="s">
        <v>57</v>
      </c>
      <c r="B16" s="1" t="s">
        <v>30</v>
      </c>
      <c r="C16" s="1" t="s">
        <v>31</v>
      </c>
      <c r="D16" s="1" t="s">
        <v>32</v>
      </c>
      <c r="E16" s="1" t="s">
        <v>22</v>
      </c>
      <c r="F16" s="1" t="s">
        <v>23</v>
      </c>
      <c r="G16">
        <v>17920.82</v>
      </c>
      <c r="H16">
        <v>4</v>
      </c>
      <c r="I16">
        <v>71683.28</v>
      </c>
      <c r="J16">
        <v>4.84</v>
      </c>
      <c r="K16">
        <v>2166</v>
      </c>
      <c r="L16" s="2">
        <v>45484</v>
      </c>
      <c r="O16" t="str">
        <f>IF(ecommerce_10000[[#This Row],[Platform]]="Souq","sq",ecommerce_10000[[#This Row],[Platform]])</f>
        <v>Jumia</v>
      </c>
      <c r="P16" t="str">
        <f>IF(E16="Souq","sq",IF(E16="Jumia","Jum",E16))</f>
        <v>Jum</v>
      </c>
      <c r="Q16">
        <f>VLOOKUP(ecommerce_10000[[#This Row],[City]],F:I,4,FALSE)</f>
        <v>13290.4</v>
      </c>
      <c r="R16" s="1">
        <f>SUMIF(C:C,ecommerce_10000[[#This Row],[Category]],I:I)</f>
        <v>57542997.559999913</v>
      </c>
      <c r="S16" s="1">
        <f>SUMIFS(I:I,C:C,C16)</f>
        <v>57542997.559999913</v>
      </c>
      <c r="T16" s="1" t="str">
        <f>INDEX(F:F,MATCH(ecommerce_10000[[#This Row],[TotalAmount]],I:I,0))</f>
        <v>Alexandria</v>
      </c>
    </row>
    <row r="17" spans="1:20" x14ac:dyDescent="0.3">
      <c r="A17" s="1" t="s">
        <v>58</v>
      </c>
      <c r="B17" s="1" t="s">
        <v>49</v>
      </c>
      <c r="C17" s="1" t="s">
        <v>14</v>
      </c>
      <c r="D17" s="1" t="s">
        <v>50</v>
      </c>
      <c r="E17" s="1" t="s">
        <v>47</v>
      </c>
      <c r="F17" s="1" t="s">
        <v>17</v>
      </c>
      <c r="G17">
        <v>15802.27</v>
      </c>
      <c r="H17">
        <v>5</v>
      </c>
      <c r="I17">
        <v>79011.350000000006</v>
      </c>
      <c r="J17">
        <v>1.75</v>
      </c>
      <c r="K17">
        <v>1853</v>
      </c>
      <c r="L17" s="2">
        <v>45324</v>
      </c>
      <c r="O17" t="str">
        <f>IF(ecommerce_10000[[#This Row],[Platform]]="Souq","sq",ecommerce_10000[[#This Row],[Platform]])</f>
        <v>Amazon</v>
      </c>
      <c r="P17" t="str">
        <f>IF(E17="Souq","sq",IF(E17="Jumia","Jum",E17))</f>
        <v>Amazon</v>
      </c>
      <c r="Q17">
        <f>VLOOKUP(ecommerce_10000[[#This Row],[City]],F:I,4,FALSE)</f>
        <v>16284.02</v>
      </c>
      <c r="R17" s="1">
        <f>SUMIF(C:C,ecommerce_10000[[#This Row],[Category]],I:I)</f>
        <v>92327183.770000085</v>
      </c>
      <c r="S17" s="1">
        <f>SUMIFS(I:I,C:C,C17)</f>
        <v>92327183.770000085</v>
      </c>
      <c r="T17" s="1" t="str">
        <f>INDEX(F:F,MATCH(ecommerce_10000[[#This Row],[TotalAmount]],I:I,0))</f>
        <v>Cairo</v>
      </c>
    </row>
    <row r="18" spans="1:20" x14ac:dyDescent="0.3">
      <c r="A18" s="1" t="s">
        <v>59</v>
      </c>
      <c r="B18" s="1" t="s">
        <v>13</v>
      </c>
      <c r="C18" s="1" t="s">
        <v>14</v>
      </c>
      <c r="D18" s="1" t="s">
        <v>15</v>
      </c>
      <c r="E18" s="1" t="s">
        <v>16</v>
      </c>
      <c r="F18" s="1" t="s">
        <v>23</v>
      </c>
      <c r="G18">
        <v>3529.77</v>
      </c>
      <c r="H18">
        <v>5</v>
      </c>
      <c r="I18">
        <v>17648.849999999999</v>
      </c>
      <c r="J18">
        <v>2.06</v>
      </c>
      <c r="K18">
        <v>717</v>
      </c>
      <c r="L18" s="2">
        <v>45421</v>
      </c>
      <c r="O18" t="str">
        <f>IF(ecommerce_10000[[#This Row],[Platform]]="Souq","sq",ecommerce_10000[[#This Row],[Platform]])</f>
        <v>sq</v>
      </c>
      <c r="P18" t="str">
        <f>IF(E18="Souq","sq",IF(E18="Jumia","Jum",E18))</f>
        <v>sq</v>
      </c>
      <c r="Q18">
        <f>VLOOKUP(ecommerce_10000[[#This Row],[City]],F:I,4,FALSE)</f>
        <v>13290.4</v>
      </c>
      <c r="R18" s="1">
        <f>SUMIF(C:C,ecommerce_10000[[#This Row],[Category]],I:I)</f>
        <v>92327183.770000085</v>
      </c>
      <c r="S18" s="1">
        <f>SUMIFS(I:I,C:C,C18)</f>
        <v>92327183.770000085</v>
      </c>
      <c r="T18" s="1" t="str">
        <f>INDEX(F:F,MATCH(ecommerce_10000[[#This Row],[TotalAmount]],I:I,0))</f>
        <v>Alexandria</v>
      </c>
    </row>
    <row r="19" spans="1:20" x14ac:dyDescent="0.3">
      <c r="A19" s="1" t="s">
        <v>60</v>
      </c>
      <c r="B19" s="1" t="s">
        <v>53</v>
      </c>
      <c r="C19" s="1" t="s">
        <v>31</v>
      </c>
      <c r="D19" s="1" t="s">
        <v>54</v>
      </c>
      <c r="E19" s="1" t="s">
        <v>47</v>
      </c>
      <c r="F19" s="1" t="s">
        <v>17</v>
      </c>
      <c r="G19">
        <v>13247.77</v>
      </c>
      <c r="H19">
        <v>3</v>
      </c>
      <c r="I19">
        <v>39743.31</v>
      </c>
      <c r="J19">
        <v>3.86</v>
      </c>
      <c r="K19">
        <v>4403</v>
      </c>
      <c r="L19" s="2">
        <v>45643</v>
      </c>
      <c r="O19" t="str">
        <f>IF(ecommerce_10000[[#This Row],[Platform]]="Souq","sq",ecommerce_10000[[#This Row],[Platform]])</f>
        <v>Amazon</v>
      </c>
      <c r="P19" t="str">
        <f>IF(E19="Souq","sq",IF(E19="Jumia","Jum",E19))</f>
        <v>Amazon</v>
      </c>
      <c r="Q19">
        <f>VLOOKUP(ecommerce_10000[[#This Row],[City]],F:I,4,FALSE)</f>
        <v>16284.02</v>
      </c>
      <c r="R19" s="1">
        <f>SUMIF(C:C,ecommerce_10000[[#This Row],[Category]],I:I)</f>
        <v>57542997.559999913</v>
      </c>
      <c r="S19" s="1">
        <f>SUMIFS(I:I,C:C,C19)</f>
        <v>57542997.559999913</v>
      </c>
      <c r="T19" s="1" t="str">
        <f>INDEX(F:F,MATCH(ecommerce_10000[[#This Row],[TotalAmount]],I:I,0))</f>
        <v>Cairo</v>
      </c>
    </row>
    <row r="20" spans="1:20" x14ac:dyDescent="0.3">
      <c r="A20" s="1" t="s">
        <v>61</v>
      </c>
      <c r="B20" s="1" t="s">
        <v>35</v>
      </c>
      <c r="C20" s="1" t="s">
        <v>14</v>
      </c>
      <c r="D20" s="1" t="s">
        <v>36</v>
      </c>
      <c r="E20" s="1" t="s">
        <v>47</v>
      </c>
      <c r="F20" s="1" t="s">
        <v>62</v>
      </c>
      <c r="G20">
        <v>13936.49</v>
      </c>
      <c r="H20">
        <v>2</v>
      </c>
      <c r="I20">
        <v>27872.98</v>
      </c>
      <c r="J20">
        <v>1.42</v>
      </c>
      <c r="K20">
        <v>153</v>
      </c>
      <c r="L20" s="2">
        <v>45315</v>
      </c>
      <c r="O20" t="str">
        <f>IF(ecommerce_10000[[#This Row],[Platform]]="Souq","sq",ecommerce_10000[[#This Row],[Platform]])</f>
        <v>Amazon</v>
      </c>
      <c r="P20" t="str">
        <f>IF(E20="Souq","sq",IF(E20="Jumia","Jum",E20))</f>
        <v>Amazon</v>
      </c>
      <c r="Q20">
        <f>VLOOKUP(ecommerce_10000[[#This Row],[City]],F:I,4,FALSE)</f>
        <v>27872.98</v>
      </c>
      <c r="R20" s="1">
        <f>SUMIF(C:C,ecommerce_10000[[#This Row],[Category]],I:I)</f>
        <v>92327183.770000085</v>
      </c>
      <c r="S20" s="1">
        <f>SUMIFS(I:I,C:C,C20)</f>
        <v>92327183.770000085</v>
      </c>
      <c r="T20" s="1" t="str">
        <f>INDEX(F:F,MATCH(ecommerce_10000[[#This Row],[TotalAmount]],I:I,0))</f>
        <v>Giza</v>
      </c>
    </row>
    <row r="21" spans="1:20" x14ac:dyDescent="0.3">
      <c r="A21" s="1" t="s">
        <v>63</v>
      </c>
      <c r="B21" s="1" t="s">
        <v>38</v>
      </c>
      <c r="C21" s="1" t="s">
        <v>20</v>
      </c>
      <c r="D21" s="1" t="s">
        <v>39</v>
      </c>
      <c r="E21" s="1" t="s">
        <v>16</v>
      </c>
      <c r="F21" s="1" t="s">
        <v>17</v>
      </c>
      <c r="G21">
        <v>5953.25</v>
      </c>
      <c r="H21">
        <v>3</v>
      </c>
      <c r="I21">
        <v>17859.75</v>
      </c>
      <c r="J21">
        <v>1.99</v>
      </c>
      <c r="K21">
        <v>3079</v>
      </c>
      <c r="L21" s="2">
        <v>45363</v>
      </c>
      <c r="O21" t="str">
        <f>IF(ecommerce_10000[[#This Row],[Platform]]="Souq","sq",ecommerce_10000[[#This Row],[Platform]])</f>
        <v>sq</v>
      </c>
      <c r="P21" t="str">
        <f>IF(E21="Souq","sq",IF(E21="Jumia","Jum",E21))</f>
        <v>sq</v>
      </c>
      <c r="Q21">
        <f>VLOOKUP(ecommerce_10000[[#This Row],[City]],F:I,4,FALSE)</f>
        <v>16284.02</v>
      </c>
      <c r="R21" s="1">
        <f>SUMIF(C:C,ecommerce_10000[[#This Row],[Category]],I:I)</f>
        <v>91504159.730000004</v>
      </c>
      <c r="S21" s="1">
        <f>SUMIFS(I:I,C:C,C21)</f>
        <v>91504159.730000004</v>
      </c>
      <c r="T21" s="1" t="str">
        <f>INDEX(F:F,MATCH(ecommerce_10000[[#This Row],[TotalAmount]],I:I,0))</f>
        <v>Cairo</v>
      </c>
    </row>
    <row r="22" spans="1:20" x14ac:dyDescent="0.3">
      <c r="A22" s="1" t="s">
        <v>64</v>
      </c>
      <c r="B22" s="1" t="s">
        <v>65</v>
      </c>
      <c r="C22" s="1" t="s">
        <v>20</v>
      </c>
      <c r="D22" s="1" t="s">
        <v>66</v>
      </c>
      <c r="E22" s="1" t="s">
        <v>47</v>
      </c>
      <c r="F22" s="1" t="s">
        <v>33</v>
      </c>
      <c r="G22">
        <v>9716.9500000000007</v>
      </c>
      <c r="H22">
        <v>4</v>
      </c>
      <c r="I22">
        <v>38867.800000000003</v>
      </c>
      <c r="J22">
        <v>1.76</v>
      </c>
      <c r="K22">
        <v>60</v>
      </c>
      <c r="L22" s="2">
        <v>45471</v>
      </c>
      <c r="O22" t="str">
        <f>IF(ecommerce_10000[[#This Row],[Platform]]="Souq","sq",ecommerce_10000[[#This Row],[Platform]])</f>
        <v>Amazon</v>
      </c>
      <c r="P22" t="str">
        <f>IF(E22="Souq","sq",IF(E22="Jumia","Jum",E22))</f>
        <v>Amazon</v>
      </c>
      <c r="Q22">
        <f>VLOOKUP(ecommerce_10000[[#This Row],[City]],F:I,4,FALSE)</f>
        <v>3665.44</v>
      </c>
      <c r="R22" s="1">
        <f>SUMIF(C:C,ecommerce_10000[[#This Row],[Category]],I:I)</f>
        <v>91504159.730000004</v>
      </c>
      <c r="S22" s="1">
        <f>SUMIFS(I:I,C:C,C22)</f>
        <v>91504159.730000004</v>
      </c>
      <c r="T22" s="1" t="str">
        <f>INDEX(F:F,MATCH(ecommerce_10000[[#This Row],[TotalAmount]],I:I,0))</f>
        <v>Dubai</v>
      </c>
    </row>
    <row r="23" spans="1:20" x14ac:dyDescent="0.3">
      <c r="A23" s="1" t="s">
        <v>67</v>
      </c>
      <c r="B23" s="1" t="s">
        <v>13</v>
      </c>
      <c r="C23" s="1" t="s">
        <v>14</v>
      </c>
      <c r="D23" s="1" t="s">
        <v>15</v>
      </c>
      <c r="E23" s="1" t="s">
        <v>22</v>
      </c>
      <c r="F23" s="1" t="s">
        <v>28</v>
      </c>
      <c r="G23">
        <v>12134.55</v>
      </c>
      <c r="H23">
        <v>4</v>
      </c>
      <c r="I23">
        <v>48538.2</v>
      </c>
      <c r="J23">
        <v>4.6100000000000003</v>
      </c>
      <c r="K23">
        <v>2413</v>
      </c>
      <c r="L23" s="2">
        <v>45319</v>
      </c>
      <c r="O23" t="str">
        <f>IF(ecommerce_10000[[#This Row],[Platform]]="Souq","sq",ecommerce_10000[[#This Row],[Platform]])</f>
        <v>Jumia</v>
      </c>
      <c r="P23" t="str">
        <f>IF(E23="Souq","sq",IF(E23="Jumia","Jum",E23))</f>
        <v>Jum</v>
      </c>
      <c r="Q23">
        <f>VLOOKUP(ecommerce_10000[[#This Row],[City]],F:I,4,FALSE)</f>
        <v>26648.76</v>
      </c>
      <c r="R23" s="1">
        <f>SUMIF(C:C,ecommerce_10000[[#This Row],[Category]],I:I)</f>
        <v>92327183.770000085</v>
      </c>
      <c r="S23" s="1">
        <f>SUMIFS(I:I,C:C,C23)</f>
        <v>92327183.770000085</v>
      </c>
      <c r="T23" s="1" t="str">
        <f>INDEX(F:F,MATCH(ecommerce_10000[[#This Row],[TotalAmount]],I:I,0))</f>
        <v>Casablanca</v>
      </c>
    </row>
    <row r="24" spans="1:20" x14ac:dyDescent="0.3">
      <c r="A24" s="1" t="s">
        <v>68</v>
      </c>
      <c r="B24" s="1" t="s">
        <v>35</v>
      </c>
      <c r="C24" s="1" t="s">
        <v>14</v>
      </c>
      <c r="D24" s="1" t="s">
        <v>36</v>
      </c>
      <c r="E24" s="1" t="s">
        <v>22</v>
      </c>
      <c r="F24" s="1" t="s">
        <v>23</v>
      </c>
      <c r="G24">
        <v>3597.29</v>
      </c>
      <c r="H24">
        <v>1</v>
      </c>
      <c r="I24">
        <v>3597.29</v>
      </c>
      <c r="J24">
        <v>4.63</v>
      </c>
      <c r="K24">
        <v>2559</v>
      </c>
      <c r="L24" s="2">
        <v>45389</v>
      </c>
      <c r="O24" t="str">
        <f>IF(ecommerce_10000[[#This Row],[Platform]]="Souq","sq",ecommerce_10000[[#This Row],[Platform]])</f>
        <v>Jumia</v>
      </c>
      <c r="P24" t="str">
        <f>IF(E24="Souq","sq",IF(E24="Jumia","Jum",E24))</f>
        <v>Jum</v>
      </c>
      <c r="Q24">
        <f>VLOOKUP(ecommerce_10000[[#This Row],[City]],F:I,4,FALSE)</f>
        <v>13290.4</v>
      </c>
      <c r="R24" s="1">
        <f>SUMIF(C:C,ecommerce_10000[[#This Row],[Category]],I:I)</f>
        <v>92327183.770000085</v>
      </c>
      <c r="S24" s="1">
        <f>SUMIFS(I:I,C:C,C24)</f>
        <v>92327183.770000085</v>
      </c>
      <c r="T24" s="1" t="str">
        <f>INDEX(F:F,MATCH(ecommerce_10000[[#This Row],[TotalAmount]],I:I,0))</f>
        <v>Alexandria</v>
      </c>
    </row>
    <row r="25" spans="1:20" x14ac:dyDescent="0.3">
      <c r="A25" s="1" t="s">
        <v>69</v>
      </c>
      <c r="B25" s="1" t="s">
        <v>53</v>
      </c>
      <c r="C25" s="1" t="s">
        <v>31</v>
      </c>
      <c r="D25" s="1" t="s">
        <v>54</v>
      </c>
      <c r="E25" s="1" t="s">
        <v>22</v>
      </c>
      <c r="F25" s="1" t="s">
        <v>28</v>
      </c>
      <c r="G25">
        <v>17087.439999999999</v>
      </c>
      <c r="H25">
        <v>3</v>
      </c>
      <c r="I25">
        <v>51262.32</v>
      </c>
      <c r="J25">
        <v>4.75</v>
      </c>
      <c r="K25">
        <v>2187</v>
      </c>
      <c r="L25" s="2">
        <v>45298</v>
      </c>
      <c r="O25" t="str">
        <f>IF(ecommerce_10000[[#This Row],[Platform]]="Souq","sq",ecommerce_10000[[#This Row],[Platform]])</f>
        <v>Jumia</v>
      </c>
      <c r="P25" t="str">
        <f>IF(E25="Souq","sq",IF(E25="Jumia","Jum",E25))</f>
        <v>Jum</v>
      </c>
      <c r="Q25">
        <f>VLOOKUP(ecommerce_10000[[#This Row],[City]],F:I,4,FALSE)</f>
        <v>26648.76</v>
      </c>
      <c r="R25" s="1">
        <f>SUMIF(C:C,ecommerce_10000[[#This Row],[Category]],I:I)</f>
        <v>57542997.559999913</v>
      </c>
      <c r="S25" s="1">
        <f>SUMIFS(I:I,C:C,C25)</f>
        <v>57542997.559999913</v>
      </c>
      <c r="T25" s="1" t="str">
        <f>INDEX(F:F,MATCH(ecommerce_10000[[#This Row],[TotalAmount]],I:I,0))</f>
        <v>Casablanca</v>
      </c>
    </row>
    <row r="26" spans="1:20" x14ac:dyDescent="0.3">
      <c r="A26" s="1" t="s">
        <v>70</v>
      </c>
      <c r="B26" s="1" t="s">
        <v>13</v>
      </c>
      <c r="C26" s="1" t="s">
        <v>14</v>
      </c>
      <c r="D26" s="1" t="s">
        <v>15</v>
      </c>
      <c r="E26" s="1" t="s">
        <v>16</v>
      </c>
      <c r="F26" s="1" t="s">
        <v>33</v>
      </c>
      <c r="G26">
        <v>7396.38</v>
      </c>
      <c r="H26">
        <v>2</v>
      </c>
      <c r="I26">
        <v>14792.76</v>
      </c>
      <c r="J26">
        <v>4.34</v>
      </c>
      <c r="K26">
        <v>1123</v>
      </c>
      <c r="L26" s="2">
        <v>45330</v>
      </c>
      <c r="O26" t="str">
        <f>IF(ecommerce_10000[[#This Row],[Platform]]="Souq","sq",ecommerce_10000[[#This Row],[Platform]])</f>
        <v>sq</v>
      </c>
      <c r="P26" t="str">
        <f>IF(E26="Souq","sq",IF(E26="Jumia","Jum",E26))</f>
        <v>sq</v>
      </c>
      <c r="Q26">
        <f>VLOOKUP(ecommerce_10000[[#This Row],[City]],F:I,4,FALSE)</f>
        <v>3665.44</v>
      </c>
      <c r="R26" s="1">
        <f>SUMIF(C:C,ecommerce_10000[[#This Row],[Category]],I:I)</f>
        <v>92327183.770000085</v>
      </c>
      <c r="S26" s="1">
        <f>SUMIFS(I:I,C:C,C26)</f>
        <v>92327183.770000085</v>
      </c>
      <c r="T26" s="1" t="str">
        <f>INDEX(F:F,MATCH(ecommerce_10000[[#This Row],[TotalAmount]],I:I,0))</f>
        <v>Dubai</v>
      </c>
    </row>
    <row r="27" spans="1:20" x14ac:dyDescent="0.3">
      <c r="A27" s="1" t="s">
        <v>71</v>
      </c>
      <c r="B27" s="1" t="s">
        <v>49</v>
      </c>
      <c r="C27" s="1" t="s">
        <v>14</v>
      </c>
      <c r="D27" s="1" t="s">
        <v>50</v>
      </c>
      <c r="E27" s="1" t="s">
        <v>16</v>
      </c>
      <c r="F27" s="1" t="s">
        <v>28</v>
      </c>
      <c r="G27">
        <v>15915.39</v>
      </c>
      <c r="H27">
        <v>5</v>
      </c>
      <c r="I27">
        <v>79576.95</v>
      </c>
      <c r="J27">
        <v>1.73</v>
      </c>
      <c r="K27">
        <v>534</v>
      </c>
      <c r="L27" s="2">
        <v>45293</v>
      </c>
      <c r="O27" t="str">
        <f>IF(ecommerce_10000[[#This Row],[Platform]]="Souq","sq",ecommerce_10000[[#This Row],[Platform]])</f>
        <v>sq</v>
      </c>
      <c r="P27" t="str">
        <f>IF(E27="Souq","sq",IF(E27="Jumia","Jum",E27))</f>
        <v>sq</v>
      </c>
      <c r="Q27">
        <f>VLOOKUP(ecommerce_10000[[#This Row],[City]],F:I,4,FALSE)</f>
        <v>26648.76</v>
      </c>
      <c r="R27" s="1">
        <f>SUMIF(C:C,ecommerce_10000[[#This Row],[Category]],I:I)</f>
        <v>92327183.770000085</v>
      </c>
      <c r="S27" s="1">
        <f>SUMIFS(I:I,C:C,C27)</f>
        <v>92327183.770000085</v>
      </c>
      <c r="T27" s="1" t="str">
        <f>INDEX(F:F,MATCH(ecommerce_10000[[#This Row],[TotalAmount]],I:I,0))</f>
        <v>Casablanca</v>
      </c>
    </row>
    <row r="28" spans="1:20" x14ac:dyDescent="0.3">
      <c r="A28" s="1" t="s">
        <v>72</v>
      </c>
      <c r="B28" s="1" t="s">
        <v>35</v>
      </c>
      <c r="C28" s="1" t="s">
        <v>14</v>
      </c>
      <c r="D28" s="1" t="s">
        <v>36</v>
      </c>
      <c r="E28" s="1" t="s">
        <v>16</v>
      </c>
      <c r="F28" s="1" t="s">
        <v>33</v>
      </c>
      <c r="G28">
        <v>14633.56</v>
      </c>
      <c r="H28">
        <v>4</v>
      </c>
      <c r="I28">
        <v>58534.239999999998</v>
      </c>
      <c r="J28">
        <v>3</v>
      </c>
      <c r="K28">
        <v>4444</v>
      </c>
      <c r="L28" s="2">
        <v>45438</v>
      </c>
      <c r="O28" t="str">
        <f>IF(ecommerce_10000[[#This Row],[Platform]]="Souq","sq",ecommerce_10000[[#This Row],[Platform]])</f>
        <v>sq</v>
      </c>
      <c r="P28" t="str">
        <f>IF(E28="Souq","sq",IF(E28="Jumia","Jum",E28))</f>
        <v>sq</v>
      </c>
      <c r="Q28">
        <f>VLOOKUP(ecommerce_10000[[#This Row],[City]],F:I,4,FALSE)</f>
        <v>3665.44</v>
      </c>
      <c r="R28" s="1">
        <f>SUMIF(C:C,ecommerce_10000[[#This Row],[Category]],I:I)</f>
        <v>92327183.770000085</v>
      </c>
      <c r="S28" s="1">
        <f>SUMIFS(I:I,C:C,C28)</f>
        <v>92327183.770000085</v>
      </c>
      <c r="T28" s="1" t="str">
        <f>INDEX(F:F,MATCH(ecommerce_10000[[#This Row],[TotalAmount]],I:I,0))</f>
        <v>Dubai</v>
      </c>
    </row>
    <row r="29" spans="1:20" x14ac:dyDescent="0.3">
      <c r="A29" s="1" t="s">
        <v>73</v>
      </c>
      <c r="B29" s="1" t="s">
        <v>30</v>
      </c>
      <c r="C29" s="1" t="s">
        <v>31</v>
      </c>
      <c r="D29" s="1" t="s">
        <v>32</v>
      </c>
      <c r="E29" s="1" t="s">
        <v>16</v>
      </c>
      <c r="F29" s="1" t="s">
        <v>62</v>
      </c>
      <c r="G29">
        <v>19624.3</v>
      </c>
      <c r="H29">
        <v>1</v>
      </c>
      <c r="I29">
        <v>19624.3</v>
      </c>
      <c r="J29">
        <v>4.55</v>
      </c>
      <c r="K29">
        <v>3542</v>
      </c>
      <c r="L29" s="2">
        <v>45648</v>
      </c>
      <c r="O29" t="str">
        <f>IF(ecommerce_10000[[#This Row],[Platform]]="Souq","sq",ecommerce_10000[[#This Row],[Platform]])</f>
        <v>sq</v>
      </c>
      <c r="P29" t="str">
        <f>IF(E29="Souq","sq",IF(E29="Jumia","Jum",E29))</f>
        <v>sq</v>
      </c>
      <c r="Q29">
        <f>VLOOKUP(ecommerce_10000[[#This Row],[City]],F:I,4,FALSE)</f>
        <v>27872.98</v>
      </c>
      <c r="R29" s="1">
        <f>SUMIF(C:C,ecommerce_10000[[#This Row],[Category]],I:I)</f>
        <v>57542997.559999913</v>
      </c>
      <c r="S29" s="1">
        <f>SUMIFS(I:I,C:C,C29)</f>
        <v>57542997.559999913</v>
      </c>
      <c r="T29" s="1" t="str">
        <f>INDEX(F:F,MATCH(ecommerce_10000[[#This Row],[TotalAmount]],I:I,0))</f>
        <v>Giza</v>
      </c>
    </row>
    <row r="30" spans="1:20" x14ac:dyDescent="0.3">
      <c r="A30" s="1" t="s">
        <v>74</v>
      </c>
      <c r="B30" s="1" t="s">
        <v>25</v>
      </c>
      <c r="C30" s="1" t="s">
        <v>26</v>
      </c>
      <c r="D30" s="1" t="s">
        <v>27</v>
      </c>
      <c r="E30" s="1" t="s">
        <v>47</v>
      </c>
      <c r="F30" s="1" t="s">
        <v>62</v>
      </c>
      <c r="G30">
        <v>12094.71</v>
      </c>
      <c r="H30">
        <v>2</v>
      </c>
      <c r="I30">
        <v>24189.42</v>
      </c>
      <c r="J30">
        <v>3.37</v>
      </c>
      <c r="K30">
        <v>628</v>
      </c>
      <c r="L30" s="2">
        <v>45532</v>
      </c>
      <c r="O30" t="str">
        <f>IF(ecommerce_10000[[#This Row],[Platform]]="Souq","sq",ecommerce_10000[[#This Row],[Platform]])</f>
        <v>Amazon</v>
      </c>
      <c r="P30" t="str">
        <f>IF(E30="Souq","sq",IF(E30="Jumia","Jum",E30))</f>
        <v>Amazon</v>
      </c>
      <c r="Q30">
        <f>VLOOKUP(ecommerce_10000[[#This Row],[City]],F:I,4,FALSE)</f>
        <v>27872.98</v>
      </c>
      <c r="R30" s="1">
        <f>SUMIF(C:C,ecommerce_10000[[#This Row],[Category]],I:I)</f>
        <v>29200970.130000021</v>
      </c>
      <c r="S30" s="1">
        <f>SUMIFS(I:I,C:C,C30)</f>
        <v>29200970.130000021</v>
      </c>
      <c r="T30" s="1" t="str">
        <f>INDEX(F:F,MATCH(ecommerce_10000[[#This Row],[TotalAmount]],I:I,0))</f>
        <v>Giza</v>
      </c>
    </row>
    <row r="31" spans="1:20" x14ac:dyDescent="0.3">
      <c r="A31" s="1" t="s">
        <v>75</v>
      </c>
      <c r="B31" s="1" t="s">
        <v>43</v>
      </c>
      <c r="C31" s="1" t="s">
        <v>44</v>
      </c>
      <c r="D31" s="1" t="s">
        <v>45</v>
      </c>
      <c r="E31" s="1" t="s">
        <v>22</v>
      </c>
      <c r="F31" s="1" t="s">
        <v>33</v>
      </c>
      <c r="G31">
        <v>1682.41</v>
      </c>
      <c r="H31">
        <v>2</v>
      </c>
      <c r="I31">
        <v>3364.82</v>
      </c>
      <c r="J31">
        <v>2.35</v>
      </c>
      <c r="K31">
        <v>3355</v>
      </c>
      <c r="L31" s="2">
        <v>45558</v>
      </c>
      <c r="O31" t="str">
        <f>IF(ecommerce_10000[[#This Row],[Platform]]="Souq","sq",ecommerce_10000[[#This Row],[Platform]])</f>
        <v>Jumia</v>
      </c>
      <c r="P31" t="str">
        <f>IF(E31="Souq","sq",IF(E31="Jumia","Jum",E31))</f>
        <v>Jum</v>
      </c>
      <c r="Q31">
        <f>VLOOKUP(ecommerce_10000[[#This Row],[City]],F:I,4,FALSE)</f>
        <v>3665.44</v>
      </c>
      <c r="R31" s="1">
        <f>SUMIF(C:C,ecommerce_10000[[#This Row],[Category]],I:I)</f>
        <v>31420413.200000018</v>
      </c>
      <c r="S31" s="1">
        <f>SUMIFS(I:I,C:C,C31)</f>
        <v>31420413.200000018</v>
      </c>
      <c r="T31" s="1" t="str">
        <f>INDEX(F:F,MATCH(ecommerce_10000[[#This Row],[TotalAmount]],I:I,0))</f>
        <v>Dubai</v>
      </c>
    </row>
    <row r="32" spans="1:20" x14ac:dyDescent="0.3">
      <c r="A32" s="1" t="s">
        <v>76</v>
      </c>
      <c r="B32" s="1" t="s">
        <v>13</v>
      </c>
      <c r="C32" s="1" t="s">
        <v>14</v>
      </c>
      <c r="D32" s="1" t="s">
        <v>15</v>
      </c>
      <c r="E32" s="1" t="s">
        <v>22</v>
      </c>
      <c r="F32" s="1" t="s">
        <v>62</v>
      </c>
      <c r="G32">
        <v>6584.51</v>
      </c>
      <c r="H32">
        <v>3</v>
      </c>
      <c r="I32">
        <v>19753.53</v>
      </c>
      <c r="J32">
        <v>1.02</v>
      </c>
      <c r="K32">
        <v>4582</v>
      </c>
      <c r="L32" s="2">
        <v>45542</v>
      </c>
      <c r="O32" t="str">
        <f>IF(ecommerce_10000[[#This Row],[Platform]]="Souq","sq",ecommerce_10000[[#This Row],[Platform]])</f>
        <v>Jumia</v>
      </c>
      <c r="P32" t="str">
        <f>IF(E32="Souq","sq",IF(E32="Jumia","Jum",E32))</f>
        <v>Jum</v>
      </c>
      <c r="Q32">
        <f>VLOOKUP(ecommerce_10000[[#This Row],[City]],F:I,4,FALSE)</f>
        <v>27872.98</v>
      </c>
      <c r="R32" s="1">
        <f>SUMIF(C:C,ecommerce_10000[[#This Row],[Category]],I:I)</f>
        <v>92327183.770000085</v>
      </c>
      <c r="S32" s="1">
        <f>SUMIFS(I:I,C:C,C32)</f>
        <v>92327183.770000085</v>
      </c>
      <c r="T32" s="1" t="str">
        <f>INDEX(F:F,MATCH(ecommerce_10000[[#This Row],[TotalAmount]],I:I,0))</f>
        <v>Giza</v>
      </c>
    </row>
    <row r="33" spans="1:20" x14ac:dyDescent="0.3">
      <c r="A33" s="1" t="s">
        <v>77</v>
      </c>
      <c r="B33" s="1" t="s">
        <v>30</v>
      </c>
      <c r="C33" s="1" t="s">
        <v>31</v>
      </c>
      <c r="D33" s="1" t="s">
        <v>32</v>
      </c>
      <c r="E33" s="1" t="s">
        <v>16</v>
      </c>
      <c r="F33" s="1" t="s">
        <v>62</v>
      </c>
      <c r="G33">
        <v>3760.61</v>
      </c>
      <c r="H33">
        <v>2</v>
      </c>
      <c r="I33">
        <v>7521.22</v>
      </c>
      <c r="J33">
        <v>3.05</v>
      </c>
      <c r="K33">
        <v>2947</v>
      </c>
      <c r="L33" s="2">
        <v>45416</v>
      </c>
      <c r="O33" t="str">
        <f>IF(ecommerce_10000[[#This Row],[Platform]]="Souq","sq",ecommerce_10000[[#This Row],[Platform]])</f>
        <v>sq</v>
      </c>
      <c r="P33" t="str">
        <f>IF(E33="Souq","sq",IF(E33="Jumia","Jum",E33))</f>
        <v>sq</v>
      </c>
      <c r="Q33">
        <f>VLOOKUP(ecommerce_10000[[#This Row],[City]],F:I,4,FALSE)</f>
        <v>27872.98</v>
      </c>
      <c r="R33" s="1">
        <f>SUMIF(C:C,ecommerce_10000[[#This Row],[Category]],I:I)</f>
        <v>57542997.559999913</v>
      </c>
      <c r="S33" s="1">
        <f>SUMIFS(I:I,C:C,C33)</f>
        <v>57542997.559999913</v>
      </c>
      <c r="T33" s="1" t="str">
        <f>INDEX(F:F,MATCH(ecommerce_10000[[#This Row],[TotalAmount]],I:I,0))</f>
        <v>Giza</v>
      </c>
    </row>
    <row r="34" spans="1:20" x14ac:dyDescent="0.3">
      <c r="A34" s="1" t="s">
        <v>78</v>
      </c>
      <c r="B34" s="1" t="s">
        <v>53</v>
      </c>
      <c r="C34" s="1" t="s">
        <v>31</v>
      </c>
      <c r="D34" s="1" t="s">
        <v>54</v>
      </c>
      <c r="E34" s="1" t="s">
        <v>47</v>
      </c>
      <c r="F34" s="1" t="s">
        <v>23</v>
      </c>
      <c r="G34">
        <v>15781.15</v>
      </c>
      <c r="H34">
        <v>4</v>
      </c>
      <c r="I34">
        <v>63124.6</v>
      </c>
      <c r="J34">
        <v>2.04</v>
      </c>
      <c r="K34">
        <v>4325</v>
      </c>
      <c r="L34" s="2">
        <v>45512</v>
      </c>
      <c r="O34" t="str">
        <f>IF(ecommerce_10000[[#This Row],[Platform]]="Souq","sq",ecommerce_10000[[#This Row],[Platform]])</f>
        <v>Amazon</v>
      </c>
      <c r="P34" t="str">
        <f>IF(E34="Souq","sq",IF(E34="Jumia","Jum",E34))</f>
        <v>Amazon</v>
      </c>
      <c r="Q34">
        <f>VLOOKUP(ecommerce_10000[[#This Row],[City]],F:I,4,FALSE)</f>
        <v>13290.4</v>
      </c>
      <c r="R34" s="1">
        <f>SUMIF(C:C,ecommerce_10000[[#This Row],[Category]],I:I)</f>
        <v>57542997.559999913</v>
      </c>
      <c r="S34" s="1">
        <f>SUMIFS(I:I,C:C,C34)</f>
        <v>57542997.559999913</v>
      </c>
      <c r="T34" s="1" t="str">
        <f>INDEX(F:F,MATCH(ecommerce_10000[[#This Row],[TotalAmount]],I:I,0))</f>
        <v>Alexandria</v>
      </c>
    </row>
    <row r="35" spans="1:20" x14ac:dyDescent="0.3">
      <c r="A35" s="1" t="s">
        <v>79</v>
      </c>
      <c r="B35" s="1" t="s">
        <v>65</v>
      </c>
      <c r="C35" s="1" t="s">
        <v>20</v>
      </c>
      <c r="D35" s="1" t="s">
        <v>66</v>
      </c>
      <c r="E35" s="1" t="s">
        <v>16</v>
      </c>
      <c r="F35" s="1" t="s">
        <v>23</v>
      </c>
      <c r="G35">
        <v>9205.93</v>
      </c>
      <c r="H35">
        <v>2</v>
      </c>
      <c r="I35">
        <v>18411.86</v>
      </c>
      <c r="J35">
        <v>1.53</v>
      </c>
      <c r="K35">
        <v>4684</v>
      </c>
      <c r="L35" s="2">
        <v>45622</v>
      </c>
      <c r="O35" t="str">
        <f>IF(ecommerce_10000[[#This Row],[Platform]]="Souq","sq",ecommerce_10000[[#This Row],[Platform]])</f>
        <v>sq</v>
      </c>
      <c r="P35" t="str">
        <f>IF(E35="Souq","sq",IF(E35="Jumia","Jum",E35))</f>
        <v>sq</v>
      </c>
      <c r="Q35">
        <f>VLOOKUP(ecommerce_10000[[#This Row],[City]],F:I,4,FALSE)</f>
        <v>13290.4</v>
      </c>
      <c r="R35" s="1">
        <f>SUMIF(C:C,ecommerce_10000[[#This Row],[Category]],I:I)</f>
        <v>91504159.730000004</v>
      </c>
      <c r="S35" s="1">
        <f>SUMIFS(I:I,C:C,C35)</f>
        <v>91504159.730000004</v>
      </c>
      <c r="T35" s="1" t="str">
        <f>INDEX(F:F,MATCH(ecommerce_10000[[#This Row],[TotalAmount]],I:I,0))</f>
        <v>Alexandria</v>
      </c>
    </row>
    <row r="36" spans="1:20" x14ac:dyDescent="0.3">
      <c r="A36" s="1" t="s">
        <v>80</v>
      </c>
      <c r="B36" s="1" t="s">
        <v>65</v>
      </c>
      <c r="C36" s="1" t="s">
        <v>20</v>
      </c>
      <c r="D36" s="1" t="s">
        <v>66</v>
      </c>
      <c r="E36" s="1" t="s">
        <v>16</v>
      </c>
      <c r="F36" s="1" t="s">
        <v>40</v>
      </c>
      <c r="G36">
        <v>8827.9599999999991</v>
      </c>
      <c r="H36">
        <v>5</v>
      </c>
      <c r="I36">
        <v>44139.8</v>
      </c>
      <c r="J36">
        <v>2.2200000000000002</v>
      </c>
      <c r="K36">
        <v>1653</v>
      </c>
      <c r="L36" s="2">
        <v>45408</v>
      </c>
      <c r="O36" t="str">
        <f>IF(ecommerce_10000[[#This Row],[Platform]]="Souq","sq",ecommerce_10000[[#This Row],[Platform]])</f>
        <v>sq</v>
      </c>
      <c r="P36" t="str">
        <f>IF(E36="Souq","sq",IF(E36="Jumia","Jum",E36))</f>
        <v>sq</v>
      </c>
      <c r="Q36">
        <f>VLOOKUP(ecommerce_10000[[#This Row],[City]],F:I,4,FALSE)</f>
        <v>99349.3</v>
      </c>
      <c r="R36" s="1">
        <f>SUMIF(C:C,ecommerce_10000[[#This Row],[Category]],I:I)</f>
        <v>91504159.730000004</v>
      </c>
      <c r="S36" s="1">
        <f>SUMIFS(I:I,C:C,C36)</f>
        <v>91504159.730000004</v>
      </c>
      <c r="T36" s="1" t="str">
        <f>INDEX(F:F,MATCH(ecommerce_10000[[#This Row],[TotalAmount]],I:I,0))</f>
        <v>Riyadh</v>
      </c>
    </row>
    <row r="37" spans="1:20" x14ac:dyDescent="0.3">
      <c r="A37" s="1" t="s">
        <v>81</v>
      </c>
      <c r="B37" s="1" t="s">
        <v>35</v>
      </c>
      <c r="C37" s="1" t="s">
        <v>14</v>
      </c>
      <c r="D37" s="1" t="s">
        <v>36</v>
      </c>
      <c r="E37" s="1" t="s">
        <v>16</v>
      </c>
      <c r="F37" s="1" t="s">
        <v>28</v>
      </c>
      <c r="G37">
        <v>3698.12</v>
      </c>
      <c r="H37">
        <v>4</v>
      </c>
      <c r="I37">
        <v>14792.48</v>
      </c>
      <c r="J37">
        <v>4</v>
      </c>
      <c r="K37">
        <v>4028</v>
      </c>
      <c r="L37" s="2">
        <v>45465</v>
      </c>
      <c r="O37" t="str">
        <f>IF(ecommerce_10000[[#This Row],[Platform]]="Souq","sq",ecommerce_10000[[#This Row],[Platform]])</f>
        <v>sq</v>
      </c>
      <c r="P37" t="str">
        <f>IF(E37="Souq","sq",IF(E37="Jumia","Jum",E37))</f>
        <v>sq</v>
      </c>
      <c r="Q37">
        <f>VLOOKUP(ecommerce_10000[[#This Row],[City]],F:I,4,FALSE)</f>
        <v>26648.76</v>
      </c>
      <c r="R37" s="1">
        <f>SUMIF(C:C,ecommerce_10000[[#This Row],[Category]],I:I)</f>
        <v>92327183.770000085</v>
      </c>
      <c r="S37" s="1">
        <f>SUMIFS(I:I,C:C,C37)</f>
        <v>92327183.770000085</v>
      </c>
      <c r="T37" s="1" t="str">
        <f>INDEX(F:F,MATCH(ecommerce_10000[[#This Row],[TotalAmount]],I:I,0))</f>
        <v>Casablanca</v>
      </c>
    </row>
    <row r="38" spans="1:20" x14ac:dyDescent="0.3">
      <c r="A38" s="1" t="s">
        <v>82</v>
      </c>
      <c r="B38" s="1" t="s">
        <v>35</v>
      </c>
      <c r="C38" s="1" t="s">
        <v>14</v>
      </c>
      <c r="D38" s="1" t="s">
        <v>36</v>
      </c>
      <c r="E38" s="1" t="s">
        <v>16</v>
      </c>
      <c r="F38" s="1" t="s">
        <v>17</v>
      </c>
      <c r="G38">
        <v>19025.22</v>
      </c>
      <c r="H38">
        <v>2</v>
      </c>
      <c r="I38">
        <v>38050.44</v>
      </c>
      <c r="J38">
        <v>1.07</v>
      </c>
      <c r="K38">
        <v>2108</v>
      </c>
      <c r="L38" s="2">
        <v>45540</v>
      </c>
      <c r="O38" t="str">
        <f>IF(ecommerce_10000[[#This Row],[Platform]]="Souq","sq",ecommerce_10000[[#This Row],[Platform]])</f>
        <v>sq</v>
      </c>
      <c r="P38" t="str">
        <f>IF(E38="Souq","sq",IF(E38="Jumia","Jum",E38))</f>
        <v>sq</v>
      </c>
      <c r="Q38">
        <f>VLOOKUP(ecommerce_10000[[#This Row],[City]],F:I,4,FALSE)</f>
        <v>16284.02</v>
      </c>
      <c r="R38" s="1">
        <f>SUMIF(C:C,ecommerce_10000[[#This Row],[Category]],I:I)</f>
        <v>92327183.770000085</v>
      </c>
      <c r="S38" s="1">
        <f>SUMIFS(I:I,C:C,C38)</f>
        <v>92327183.770000085</v>
      </c>
      <c r="T38" s="1" t="str">
        <f>INDEX(F:F,MATCH(ecommerce_10000[[#This Row],[TotalAmount]],I:I,0))</f>
        <v>Cairo</v>
      </c>
    </row>
    <row r="39" spans="1:20" x14ac:dyDescent="0.3">
      <c r="A39" s="1" t="s">
        <v>83</v>
      </c>
      <c r="B39" s="1" t="s">
        <v>25</v>
      </c>
      <c r="C39" s="1" t="s">
        <v>26</v>
      </c>
      <c r="D39" s="1" t="s">
        <v>27</v>
      </c>
      <c r="E39" s="1" t="s">
        <v>47</v>
      </c>
      <c r="F39" s="1" t="s">
        <v>23</v>
      </c>
      <c r="G39">
        <v>7460.49</v>
      </c>
      <c r="H39">
        <v>5</v>
      </c>
      <c r="I39">
        <v>37302.449999999997</v>
      </c>
      <c r="J39">
        <v>1.76</v>
      </c>
      <c r="K39">
        <v>967</v>
      </c>
      <c r="L39" s="2">
        <v>45581</v>
      </c>
      <c r="O39" t="str">
        <f>IF(ecommerce_10000[[#This Row],[Platform]]="Souq","sq",ecommerce_10000[[#This Row],[Platform]])</f>
        <v>Amazon</v>
      </c>
      <c r="P39" t="str">
        <f>IF(E39="Souq","sq",IF(E39="Jumia","Jum",E39))</f>
        <v>Amazon</v>
      </c>
      <c r="Q39">
        <f>VLOOKUP(ecommerce_10000[[#This Row],[City]],F:I,4,FALSE)</f>
        <v>13290.4</v>
      </c>
      <c r="R39" s="1">
        <f>SUMIF(C:C,ecommerce_10000[[#This Row],[Category]],I:I)</f>
        <v>29200970.130000021</v>
      </c>
      <c r="S39" s="1">
        <f>SUMIFS(I:I,C:C,C39)</f>
        <v>29200970.130000021</v>
      </c>
      <c r="T39" s="1" t="str">
        <f>INDEX(F:F,MATCH(ecommerce_10000[[#This Row],[TotalAmount]],I:I,0))</f>
        <v>Alexandria</v>
      </c>
    </row>
    <row r="40" spans="1:20" x14ac:dyDescent="0.3">
      <c r="A40" s="1" t="s">
        <v>84</v>
      </c>
      <c r="B40" s="1" t="s">
        <v>53</v>
      </c>
      <c r="C40" s="1" t="s">
        <v>31</v>
      </c>
      <c r="D40" s="1" t="s">
        <v>54</v>
      </c>
      <c r="E40" s="1" t="s">
        <v>22</v>
      </c>
      <c r="F40" s="1" t="s">
        <v>33</v>
      </c>
      <c r="G40">
        <v>8959.0499999999993</v>
      </c>
      <c r="H40">
        <v>3</v>
      </c>
      <c r="I40">
        <v>26877.15</v>
      </c>
      <c r="J40">
        <v>3.54</v>
      </c>
      <c r="K40">
        <v>3816</v>
      </c>
      <c r="L40" s="2">
        <v>45543</v>
      </c>
      <c r="O40" t="str">
        <f>IF(ecommerce_10000[[#This Row],[Platform]]="Souq","sq",ecommerce_10000[[#This Row],[Platform]])</f>
        <v>Jumia</v>
      </c>
      <c r="P40" t="str">
        <f>IF(E40="Souq","sq",IF(E40="Jumia","Jum",E40))</f>
        <v>Jum</v>
      </c>
      <c r="Q40">
        <f>VLOOKUP(ecommerce_10000[[#This Row],[City]],F:I,4,FALSE)</f>
        <v>3665.44</v>
      </c>
      <c r="R40" s="1">
        <f>SUMIF(C:C,ecommerce_10000[[#This Row],[Category]],I:I)</f>
        <v>57542997.559999913</v>
      </c>
      <c r="S40" s="1">
        <f>SUMIFS(I:I,C:C,C40)</f>
        <v>57542997.559999913</v>
      </c>
      <c r="T40" s="1" t="str">
        <f>INDEX(F:F,MATCH(ecommerce_10000[[#This Row],[TotalAmount]],I:I,0))</f>
        <v>Dubai</v>
      </c>
    </row>
    <row r="41" spans="1:20" x14ac:dyDescent="0.3">
      <c r="A41" s="1" t="s">
        <v>85</v>
      </c>
      <c r="B41" s="1" t="s">
        <v>49</v>
      </c>
      <c r="C41" s="1" t="s">
        <v>14</v>
      </c>
      <c r="D41" s="1" t="s">
        <v>50</v>
      </c>
      <c r="E41" s="1" t="s">
        <v>22</v>
      </c>
      <c r="F41" s="1" t="s">
        <v>33</v>
      </c>
      <c r="G41">
        <v>16159.36</v>
      </c>
      <c r="H41">
        <v>4</v>
      </c>
      <c r="I41">
        <v>64637.440000000002</v>
      </c>
      <c r="J41">
        <v>2.66</v>
      </c>
      <c r="K41">
        <v>1433</v>
      </c>
      <c r="L41" s="2">
        <v>45375</v>
      </c>
      <c r="O41" t="str">
        <f>IF(ecommerce_10000[[#This Row],[Platform]]="Souq","sq",ecommerce_10000[[#This Row],[Platform]])</f>
        <v>Jumia</v>
      </c>
      <c r="P41" t="str">
        <f>IF(E41="Souq","sq",IF(E41="Jumia","Jum",E41))</f>
        <v>Jum</v>
      </c>
      <c r="Q41">
        <f>VLOOKUP(ecommerce_10000[[#This Row],[City]],F:I,4,FALSE)</f>
        <v>3665.44</v>
      </c>
      <c r="R41" s="1">
        <f>SUMIF(C:C,ecommerce_10000[[#This Row],[Category]],I:I)</f>
        <v>92327183.770000085</v>
      </c>
      <c r="S41" s="1">
        <f>SUMIFS(I:I,C:C,C41)</f>
        <v>92327183.770000085</v>
      </c>
      <c r="T41" s="1" t="str">
        <f>INDEX(F:F,MATCH(ecommerce_10000[[#This Row],[TotalAmount]],I:I,0))</f>
        <v>Dubai</v>
      </c>
    </row>
    <row r="42" spans="1:20" x14ac:dyDescent="0.3">
      <c r="A42" s="1" t="s">
        <v>86</v>
      </c>
      <c r="B42" s="1" t="s">
        <v>30</v>
      </c>
      <c r="C42" s="1" t="s">
        <v>31</v>
      </c>
      <c r="D42" s="1" t="s">
        <v>32</v>
      </c>
      <c r="E42" s="1" t="s">
        <v>16</v>
      </c>
      <c r="F42" s="1" t="s">
        <v>62</v>
      </c>
      <c r="G42">
        <v>14053.17</v>
      </c>
      <c r="H42">
        <v>5</v>
      </c>
      <c r="I42">
        <v>70265.850000000006</v>
      </c>
      <c r="J42">
        <v>2.92</v>
      </c>
      <c r="K42">
        <v>2252</v>
      </c>
      <c r="L42" s="2">
        <v>45341</v>
      </c>
      <c r="O42" t="str">
        <f>IF(ecommerce_10000[[#This Row],[Platform]]="Souq","sq",ecommerce_10000[[#This Row],[Platform]])</f>
        <v>sq</v>
      </c>
      <c r="P42" t="str">
        <f>IF(E42="Souq","sq",IF(E42="Jumia","Jum",E42))</f>
        <v>sq</v>
      </c>
      <c r="Q42">
        <f>VLOOKUP(ecommerce_10000[[#This Row],[City]],F:I,4,FALSE)</f>
        <v>27872.98</v>
      </c>
      <c r="R42" s="1">
        <f>SUMIF(C:C,ecommerce_10000[[#This Row],[Category]],I:I)</f>
        <v>57542997.559999913</v>
      </c>
      <c r="S42" s="1">
        <f>SUMIFS(I:I,C:C,C42)</f>
        <v>57542997.559999913</v>
      </c>
      <c r="T42" s="1" t="str">
        <f>INDEX(F:F,MATCH(ecommerce_10000[[#This Row],[TotalAmount]],I:I,0))</f>
        <v>Giza</v>
      </c>
    </row>
    <row r="43" spans="1:20" x14ac:dyDescent="0.3">
      <c r="A43" s="1" t="s">
        <v>87</v>
      </c>
      <c r="B43" s="1" t="s">
        <v>53</v>
      </c>
      <c r="C43" s="1" t="s">
        <v>31</v>
      </c>
      <c r="D43" s="1" t="s">
        <v>54</v>
      </c>
      <c r="E43" s="1" t="s">
        <v>47</v>
      </c>
      <c r="F43" s="1" t="s">
        <v>28</v>
      </c>
      <c r="G43">
        <v>5551.93</v>
      </c>
      <c r="H43">
        <v>5</v>
      </c>
      <c r="I43">
        <v>27759.65</v>
      </c>
      <c r="J43">
        <v>3.65</v>
      </c>
      <c r="K43">
        <v>4041</v>
      </c>
      <c r="L43" s="2">
        <v>45467</v>
      </c>
      <c r="O43" t="str">
        <f>IF(ecommerce_10000[[#This Row],[Platform]]="Souq","sq",ecommerce_10000[[#This Row],[Platform]])</f>
        <v>Amazon</v>
      </c>
      <c r="P43" t="str">
        <f>IF(E43="Souq","sq",IF(E43="Jumia","Jum",E43))</f>
        <v>Amazon</v>
      </c>
      <c r="Q43">
        <f>VLOOKUP(ecommerce_10000[[#This Row],[City]],F:I,4,FALSE)</f>
        <v>26648.76</v>
      </c>
      <c r="R43" s="1">
        <f>SUMIF(C:C,ecommerce_10000[[#This Row],[Category]],I:I)</f>
        <v>57542997.559999913</v>
      </c>
      <c r="S43" s="1">
        <f>SUMIFS(I:I,C:C,C43)</f>
        <v>57542997.559999913</v>
      </c>
      <c r="T43" s="1" t="str">
        <f>INDEX(F:F,MATCH(ecommerce_10000[[#This Row],[TotalAmount]],I:I,0))</f>
        <v>Casablanca</v>
      </c>
    </row>
    <row r="44" spans="1:20" x14ac:dyDescent="0.3">
      <c r="A44" s="1" t="s">
        <v>88</v>
      </c>
      <c r="B44" s="1" t="s">
        <v>49</v>
      </c>
      <c r="C44" s="1" t="s">
        <v>14</v>
      </c>
      <c r="D44" s="1" t="s">
        <v>50</v>
      </c>
      <c r="E44" s="1" t="s">
        <v>16</v>
      </c>
      <c r="F44" s="1" t="s">
        <v>33</v>
      </c>
      <c r="G44">
        <v>12852.91</v>
      </c>
      <c r="H44">
        <v>4</v>
      </c>
      <c r="I44">
        <v>51411.64</v>
      </c>
      <c r="J44">
        <v>1.38</v>
      </c>
      <c r="K44">
        <v>4551</v>
      </c>
      <c r="L44" s="2">
        <v>45624</v>
      </c>
      <c r="O44" t="str">
        <f>IF(ecommerce_10000[[#This Row],[Platform]]="Souq","sq",ecommerce_10000[[#This Row],[Platform]])</f>
        <v>sq</v>
      </c>
      <c r="P44" t="str">
        <f>IF(E44="Souq","sq",IF(E44="Jumia","Jum",E44))</f>
        <v>sq</v>
      </c>
      <c r="Q44">
        <f>VLOOKUP(ecommerce_10000[[#This Row],[City]],F:I,4,FALSE)</f>
        <v>3665.44</v>
      </c>
      <c r="R44" s="1">
        <f>SUMIF(C:C,ecommerce_10000[[#This Row],[Category]],I:I)</f>
        <v>92327183.770000085</v>
      </c>
      <c r="S44" s="1">
        <f>SUMIFS(I:I,C:C,C44)</f>
        <v>92327183.770000085</v>
      </c>
      <c r="T44" s="1" t="str">
        <f>INDEX(F:F,MATCH(ecommerce_10000[[#This Row],[TotalAmount]],I:I,0))</f>
        <v>Dubai</v>
      </c>
    </row>
    <row r="45" spans="1:20" x14ac:dyDescent="0.3">
      <c r="A45" s="1" t="s">
        <v>89</v>
      </c>
      <c r="B45" s="1" t="s">
        <v>19</v>
      </c>
      <c r="C45" s="1" t="s">
        <v>20</v>
      </c>
      <c r="D45" s="1" t="s">
        <v>21</v>
      </c>
      <c r="E45" s="1" t="s">
        <v>16</v>
      </c>
      <c r="F45" s="1" t="s">
        <v>17</v>
      </c>
      <c r="G45">
        <v>8129.36</v>
      </c>
      <c r="H45">
        <v>5</v>
      </c>
      <c r="I45">
        <v>40646.800000000003</v>
      </c>
      <c r="J45">
        <v>4.28</v>
      </c>
      <c r="K45">
        <v>1636</v>
      </c>
      <c r="L45" s="2">
        <v>45314</v>
      </c>
      <c r="O45" t="str">
        <f>IF(ecommerce_10000[[#This Row],[Platform]]="Souq","sq",ecommerce_10000[[#This Row],[Platform]])</f>
        <v>sq</v>
      </c>
      <c r="P45" t="str">
        <f>IF(E45="Souq","sq",IF(E45="Jumia","Jum",E45))</f>
        <v>sq</v>
      </c>
      <c r="Q45">
        <f>VLOOKUP(ecommerce_10000[[#This Row],[City]],F:I,4,FALSE)</f>
        <v>16284.02</v>
      </c>
      <c r="R45" s="1">
        <f>SUMIF(C:C,ecommerce_10000[[#This Row],[Category]],I:I)</f>
        <v>91504159.730000004</v>
      </c>
      <c r="S45" s="1">
        <f>SUMIFS(I:I,C:C,C45)</f>
        <v>91504159.730000004</v>
      </c>
      <c r="T45" s="1" t="str">
        <f>INDEX(F:F,MATCH(ecommerce_10000[[#This Row],[TotalAmount]],I:I,0))</f>
        <v>Cairo</v>
      </c>
    </row>
    <row r="46" spans="1:20" x14ac:dyDescent="0.3">
      <c r="A46" s="1" t="s">
        <v>90</v>
      </c>
      <c r="B46" s="1" t="s">
        <v>35</v>
      </c>
      <c r="C46" s="1" t="s">
        <v>14</v>
      </c>
      <c r="D46" s="1" t="s">
        <v>36</v>
      </c>
      <c r="E46" s="1" t="s">
        <v>22</v>
      </c>
      <c r="F46" s="1" t="s">
        <v>28</v>
      </c>
      <c r="G46">
        <v>8545.16</v>
      </c>
      <c r="H46">
        <v>2</v>
      </c>
      <c r="I46">
        <v>17090.32</v>
      </c>
      <c r="J46">
        <v>1.57</v>
      </c>
      <c r="K46">
        <v>3430</v>
      </c>
      <c r="L46" s="2">
        <v>45580</v>
      </c>
      <c r="O46" t="str">
        <f>IF(ecommerce_10000[[#This Row],[Platform]]="Souq","sq",ecommerce_10000[[#This Row],[Platform]])</f>
        <v>Jumia</v>
      </c>
      <c r="P46" t="str">
        <f>IF(E46="Souq","sq",IF(E46="Jumia","Jum",E46))</f>
        <v>Jum</v>
      </c>
      <c r="Q46">
        <f>VLOOKUP(ecommerce_10000[[#This Row],[City]],F:I,4,FALSE)</f>
        <v>26648.76</v>
      </c>
      <c r="R46" s="1">
        <f>SUMIF(C:C,ecommerce_10000[[#This Row],[Category]],I:I)</f>
        <v>92327183.770000085</v>
      </c>
      <c r="S46" s="1">
        <f>SUMIFS(I:I,C:C,C46)</f>
        <v>92327183.770000085</v>
      </c>
      <c r="T46" s="1" t="str">
        <f>INDEX(F:F,MATCH(ecommerce_10000[[#This Row],[TotalAmount]],I:I,0))</f>
        <v>Casablanca</v>
      </c>
    </row>
    <row r="47" spans="1:20" x14ac:dyDescent="0.3">
      <c r="A47" s="1" t="s">
        <v>91</v>
      </c>
      <c r="B47" s="1" t="s">
        <v>19</v>
      </c>
      <c r="C47" s="1" t="s">
        <v>20</v>
      </c>
      <c r="D47" s="1" t="s">
        <v>21</v>
      </c>
      <c r="E47" s="1" t="s">
        <v>22</v>
      </c>
      <c r="F47" s="1" t="s">
        <v>33</v>
      </c>
      <c r="G47">
        <v>12387.97</v>
      </c>
      <c r="H47">
        <v>4</v>
      </c>
      <c r="I47">
        <v>49551.88</v>
      </c>
      <c r="J47">
        <v>2.3199999999999998</v>
      </c>
      <c r="K47">
        <v>1568</v>
      </c>
      <c r="L47" s="2">
        <v>45294</v>
      </c>
      <c r="O47" t="str">
        <f>IF(ecommerce_10000[[#This Row],[Platform]]="Souq","sq",ecommerce_10000[[#This Row],[Platform]])</f>
        <v>Jumia</v>
      </c>
      <c r="P47" t="str">
        <f>IF(E47="Souq","sq",IF(E47="Jumia","Jum",E47))</f>
        <v>Jum</v>
      </c>
      <c r="Q47">
        <f>VLOOKUP(ecommerce_10000[[#This Row],[City]],F:I,4,FALSE)</f>
        <v>3665.44</v>
      </c>
      <c r="R47" s="1">
        <f>SUMIF(C:C,ecommerce_10000[[#This Row],[Category]],I:I)</f>
        <v>91504159.730000004</v>
      </c>
      <c r="S47" s="1">
        <f>SUMIFS(I:I,C:C,C47)</f>
        <v>91504159.730000004</v>
      </c>
      <c r="T47" s="1" t="str">
        <f>INDEX(F:F,MATCH(ecommerce_10000[[#This Row],[TotalAmount]],I:I,0))</f>
        <v>Dubai</v>
      </c>
    </row>
    <row r="48" spans="1:20" x14ac:dyDescent="0.3">
      <c r="A48" s="1" t="s">
        <v>92</v>
      </c>
      <c r="B48" s="1" t="s">
        <v>38</v>
      </c>
      <c r="C48" s="1" t="s">
        <v>20</v>
      </c>
      <c r="D48" s="1" t="s">
        <v>39</v>
      </c>
      <c r="E48" s="1" t="s">
        <v>47</v>
      </c>
      <c r="F48" s="1" t="s">
        <v>62</v>
      </c>
      <c r="G48">
        <v>10278.34</v>
      </c>
      <c r="H48">
        <v>1</v>
      </c>
      <c r="I48">
        <v>10278.34</v>
      </c>
      <c r="J48">
        <v>4.3899999999999997</v>
      </c>
      <c r="K48">
        <v>3827</v>
      </c>
      <c r="L48" s="2">
        <v>45497</v>
      </c>
      <c r="O48" t="str">
        <f>IF(ecommerce_10000[[#This Row],[Platform]]="Souq","sq",ecommerce_10000[[#This Row],[Platform]])</f>
        <v>Amazon</v>
      </c>
      <c r="P48" t="str">
        <f>IF(E48="Souq","sq",IF(E48="Jumia","Jum",E48))</f>
        <v>Amazon</v>
      </c>
      <c r="Q48">
        <f>VLOOKUP(ecommerce_10000[[#This Row],[City]],F:I,4,FALSE)</f>
        <v>27872.98</v>
      </c>
      <c r="R48" s="1">
        <f>SUMIF(C:C,ecommerce_10000[[#This Row],[Category]],I:I)</f>
        <v>91504159.730000004</v>
      </c>
      <c r="S48" s="1">
        <f>SUMIFS(I:I,C:C,C48)</f>
        <v>91504159.730000004</v>
      </c>
      <c r="T48" s="1" t="str">
        <f>INDEX(F:F,MATCH(ecommerce_10000[[#This Row],[TotalAmount]],I:I,0))</f>
        <v>Giza</v>
      </c>
    </row>
    <row r="49" spans="1:20" x14ac:dyDescent="0.3">
      <c r="A49" s="1" t="s">
        <v>93</v>
      </c>
      <c r="B49" s="1" t="s">
        <v>19</v>
      </c>
      <c r="C49" s="1" t="s">
        <v>20</v>
      </c>
      <c r="D49" s="1" t="s">
        <v>21</v>
      </c>
      <c r="E49" s="1" t="s">
        <v>22</v>
      </c>
      <c r="F49" s="1" t="s">
        <v>62</v>
      </c>
      <c r="G49">
        <v>11576.04</v>
      </c>
      <c r="H49">
        <v>5</v>
      </c>
      <c r="I49">
        <v>57880.2</v>
      </c>
      <c r="J49">
        <v>3.97</v>
      </c>
      <c r="K49">
        <v>2789</v>
      </c>
      <c r="L49" s="2">
        <v>45620</v>
      </c>
      <c r="O49" t="str">
        <f>IF(ecommerce_10000[[#This Row],[Platform]]="Souq","sq",ecommerce_10000[[#This Row],[Platform]])</f>
        <v>Jumia</v>
      </c>
      <c r="P49" t="str">
        <f>IF(E49="Souq","sq",IF(E49="Jumia","Jum",E49))</f>
        <v>Jum</v>
      </c>
      <c r="Q49">
        <f>VLOOKUP(ecommerce_10000[[#This Row],[City]],F:I,4,FALSE)</f>
        <v>27872.98</v>
      </c>
      <c r="R49" s="1">
        <f>SUMIF(C:C,ecommerce_10000[[#This Row],[Category]],I:I)</f>
        <v>91504159.730000004</v>
      </c>
      <c r="S49" s="1">
        <f>SUMIFS(I:I,C:C,C49)</f>
        <v>91504159.730000004</v>
      </c>
      <c r="T49" s="1" t="str">
        <f>INDEX(F:F,MATCH(ecommerce_10000[[#This Row],[TotalAmount]],I:I,0))</f>
        <v>Giza</v>
      </c>
    </row>
    <row r="50" spans="1:20" x14ac:dyDescent="0.3">
      <c r="A50" s="1" t="s">
        <v>94</v>
      </c>
      <c r="B50" s="1" t="s">
        <v>49</v>
      </c>
      <c r="C50" s="1" t="s">
        <v>14</v>
      </c>
      <c r="D50" s="1" t="s">
        <v>50</v>
      </c>
      <c r="E50" s="1" t="s">
        <v>22</v>
      </c>
      <c r="F50" s="1" t="s">
        <v>28</v>
      </c>
      <c r="G50">
        <v>12112.14</v>
      </c>
      <c r="H50">
        <v>3</v>
      </c>
      <c r="I50">
        <v>36336.42</v>
      </c>
      <c r="J50">
        <v>3.7</v>
      </c>
      <c r="K50">
        <v>2088</v>
      </c>
      <c r="L50" s="2">
        <v>45625</v>
      </c>
      <c r="O50" t="str">
        <f>IF(ecommerce_10000[[#This Row],[Platform]]="Souq","sq",ecommerce_10000[[#This Row],[Platform]])</f>
        <v>Jumia</v>
      </c>
      <c r="P50" t="str">
        <f>IF(E50="Souq","sq",IF(E50="Jumia","Jum",E50))</f>
        <v>Jum</v>
      </c>
      <c r="Q50">
        <f>VLOOKUP(ecommerce_10000[[#This Row],[City]],F:I,4,FALSE)</f>
        <v>26648.76</v>
      </c>
      <c r="R50" s="1">
        <f>SUMIF(C:C,ecommerce_10000[[#This Row],[Category]],I:I)</f>
        <v>92327183.770000085</v>
      </c>
      <c r="S50" s="1">
        <f>SUMIFS(I:I,C:C,C50)</f>
        <v>92327183.770000085</v>
      </c>
      <c r="T50" s="1" t="str">
        <f>INDEX(F:F,MATCH(ecommerce_10000[[#This Row],[TotalAmount]],I:I,0))</f>
        <v>Casablanca</v>
      </c>
    </row>
    <row r="51" spans="1:20" x14ac:dyDescent="0.3">
      <c r="A51" s="1" t="s">
        <v>95</v>
      </c>
      <c r="B51" s="1" t="s">
        <v>49</v>
      </c>
      <c r="C51" s="1" t="s">
        <v>14</v>
      </c>
      <c r="D51" s="1" t="s">
        <v>50</v>
      </c>
      <c r="E51" s="1" t="s">
        <v>16</v>
      </c>
      <c r="F51" s="1" t="s">
        <v>28</v>
      </c>
      <c r="G51">
        <v>2211.64</v>
      </c>
      <c r="H51">
        <v>4</v>
      </c>
      <c r="I51">
        <v>8846.56</v>
      </c>
      <c r="J51">
        <v>1.88</v>
      </c>
      <c r="K51">
        <v>1320</v>
      </c>
      <c r="L51" s="2">
        <v>45422</v>
      </c>
      <c r="O51" t="str">
        <f>IF(ecommerce_10000[[#This Row],[Platform]]="Souq","sq",ecommerce_10000[[#This Row],[Platform]])</f>
        <v>sq</v>
      </c>
      <c r="P51" t="str">
        <f>IF(E51="Souq","sq",IF(E51="Jumia","Jum",E51))</f>
        <v>sq</v>
      </c>
      <c r="Q51">
        <f>VLOOKUP(ecommerce_10000[[#This Row],[City]],F:I,4,FALSE)</f>
        <v>26648.76</v>
      </c>
      <c r="R51" s="1">
        <f>SUMIF(C:C,ecommerce_10000[[#This Row],[Category]],I:I)</f>
        <v>92327183.770000085</v>
      </c>
      <c r="S51" s="1">
        <f>SUMIFS(I:I,C:C,C51)</f>
        <v>92327183.770000085</v>
      </c>
      <c r="T51" s="1" t="str">
        <f>INDEX(F:F,MATCH(ecommerce_10000[[#This Row],[TotalAmount]],I:I,0))</f>
        <v>Casablanca</v>
      </c>
    </row>
    <row r="52" spans="1:20" x14ac:dyDescent="0.3">
      <c r="A52" s="1" t="s">
        <v>96</v>
      </c>
      <c r="B52" s="1" t="s">
        <v>30</v>
      </c>
      <c r="C52" s="1" t="s">
        <v>31</v>
      </c>
      <c r="D52" s="1" t="s">
        <v>32</v>
      </c>
      <c r="E52" s="1" t="s">
        <v>22</v>
      </c>
      <c r="F52" s="1" t="s">
        <v>17</v>
      </c>
      <c r="G52">
        <v>3124.84</v>
      </c>
      <c r="H52">
        <v>5</v>
      </c>
      <c r="I52">
        <v>15624.2</v>
      </c>
      <c r="J52">
        <v>4.13</v>
      </c>
      <c r="K52">
        <v>2304</v>
      </c>
      <c r="L52" s="2">
        <v>45304</v>
      </c>
      <c r="O52" t="str">
        <f>IF(ecommerce_10000[[#This Row],[Platform]]="Souq","sq",ecommerce_10000[[#This Row],[Platform]])</f>
        <v>Jumia</v>
      </c>
      <c r="P52" t="str">
        <f>IF(E52="Souq","sq",IF(E52="Jumia","Jum",E52))</f>
        <v>Jum</v>
      </c>
      <c r="Q52">
        <f>VLOOKUP(ecommerce_10000[[#This Row],[City]],F:I,4,FALSE)</f>
        <v>16284.02</v>
      </c>
      <c r="R52" s="1">
        <f>SUMIF(C:C,ecommerce_10000[[#This Row],[Category]],I:I)</f>
        <v>57542997.559999913</v>
      </c>
      <c r="S52" s="1">
        <f>SUMIFS(I:I,C:C,C52)</f>
        <v>57542997.559999913</v>
      </c>
      <c r="T52" s="1" t="str">
        <f>INDEX(F:F,MATCH(ecommerce_10000[[#This Row],[TotalAmount]],I:I,0))</f>
        <v>Cairo</v>
      </c>
    </row>
    <row r="53" spans="1:20" x14ac:dyDescent="0.3">
      <c r="A53" s="1" t="s">
        <v>97</v>
      </c>
      <c r="B53" s="1" t="s">
        <v>35</v>
      </c>
      <c r="C53" s="1" t="s">
        <v>14</v>
      </c>
      <c r="D53" s="1" t="s">
        <v>36</v>
      </c>
      <c r="E53" s="1" t="s">
        <v>47</v>
      </c>
      <c r="F53" s="1" t="s">
        <v>40</v>
      </c>
      <c r="G53">
        <v>756.73</v>
      </c>
      <c r="H53">
        <v>2</v>
      </c>
      <c r="I53">
        <v>1513.46</v>
      </c>
      <c r="J53">
        <v>4.57</v>
      </c>
      <c r="K53">
        <v>3465</v>
      </c>
      <c r="L53" s="2">
        <v>45649</v>
      </c>
      <c r="O53" t="str">
        <f>IF(ecommerce_10000[[#This Row],[Platform]]="Souq","sq",ecommerce_10000[[#This Row],[Platform]])</f>
        <v>Amazon</v>
      </c>
      <c r="P53" t="str">
        <f>IF(E53="Souq","sq",IF(E53="Jumia","Jum",E53))</f>
        <v>Amazon</v>
      </c>
      <c r="Q53">
        <f>VLOOKUP(ecommerce_10000[[#This Row],[City]],F:I,4,FALSE)</f>
        <v>99349.3</v>
      </c>
      <c r="R53" s="1">
        <f>SUMIF(C:C,ecommerce_10000[[#This Row],[Category]],I:I)</f>
        <v>92327183.770000085</v>
      </c>
      <c r="S53" s="1">
        <f>SUMIFS(I:I,C:C,C53)</f>
        <v>92327183.770000085</v>
      </c>
      <c r="T53" s="1" t="str">
        <f>INDEX(F:F,MATCH(ecommerce_10000[[#This Row],[TotalAmount]],I:I,0))</f>
        <v>Riyadh</v>
      </c>
    </row>
    <row r="54" spans="1:20" x14ac:dyDescent="0.3">
      <c r="A54" s="1" t="s">
        <v>98</v>
      </c>
      <c r="B54" s="1" t="s">
        <v>35</v>
      </c>
      <c r="C54" s="1" t="s">
        <v>14</v>
      </c>
      <c r="D54" s="1" t="s">
        <v>36</v>
      </c>
      <c r="E54" s="1" t="s">
        <v>16</v>
      </c>
      <c r="F54" s="1" t="s">
        <v>40</v>
      </c>
      <c r="G54">
        <v>14895.57</v>
      </c>
      <c r="H54">
        <v>1</v>
      </c>
      <c r="I54">
        <v>14895.57</v>
      </c>
      <c r="J54">
        <v>3.73</v>
      </c>
      <c r="K54">
        <v>4267</v>
      </c>
      <c r="L54" s="2">
        <v>45566</v>
      </c>
      <c r="O54" t="str">
        <f>IF(ecommerce_10000[[#This Row],[Platform]]="Souq","sq",ecommerce_10000[[#This Row],[Platform]])</f>
        <v>sq</v>
      </c>
      <c r="P54" t="str">
        <f>IF(E54="Souq","sq",IF(E54="Jumia","Jum",E54))</f>
        <v>sq</v>
      </c>
      <c r="Q54">
        <f>VLOOKUP(ecommerce_10000[[#This Row],[City]],F:I,4,FALSE)</f>
        <v>99349.3</v>
      </c>
      <c r="R54" s="1">
        <f>SUMIF(C:C,ecommerce_10000[[#This Row],[Category]],I:I)</f>
        <v>92327183.770000085</v>
      </c>
      <c r="S54" s="1">
        <f>SUMIFS(I:I,C:C,C54)</f>
        <v>92327183.770000085</v>
      </c>
      <c r="T54" s="1" t="str">
        <f>INDEX(F:F,MATCH(ecommerce_10000[[#This Row],[TotalAmount]],I:I,0))</f>
        <v>Riyadh</v>
      </c>
    </row>
    <row r="55" spans="1:20" x14ac:dyDescent="0.3">
      <c r="A55" s="1" t="s">
        <v>99</v>
      </c>
      <c r="B55" s="1" t="s">
        <v>53</v>
      </c>
      <c r="C55" s="1" t="s">
        <v>31</v>
      </c>
      <c r="D55" s="1" t="s">
        <v>54</v>
      </c>
      <c r="E55" s="1" t="s">
        <v>22</v>
      </c>
      <c r="F55" s="1" t="s">
        <v>33</v>
      </c>
      <c r="G55">
        <v>18273.23</v>
      </c>
      <c r="H55">
        <v>1</v>
      </c>
      <c r="I55">
        <v>18273.23</v>
      </c>
      <c r="J55">
        <v>1.46</v>
      </c>
      <c r="K55">
        <v>1062</v>
      </c>
      <c r="L55" s="2">
        <v>45391</v>
      </c>
      <c r="O55" t="str">
        <f>IF(ecommerce_10000[[#This Row],[Platform]]="Souq","sq",ecommerce_10000[[#This Row],[Platform]])</f>
        <v>Jumia</v>
      </c>
      <c r="P55" t="str">
        <f>IF(E55="Souq","sq",IF(E55="Jumia","Jum",E55))</f>
        <v>Jum</v>
      </c>
      <c r="Q55">
        <f>VLOOKUP(ecommerce_10000[[#This Row],[City]],F:I,4,FALSE)</f>
        <v>3665.44</v>
      </c>
      <c r="R55" s="1">
        <f>SUMIF(C:C,ecommerce_10000[[#This Row],[Category]],I:I)</f>
        <v>57542997.559999913</v>
      </c>
      <c r="S55" s="1">
        <f>SUMIFS(I:I,C:C,C55)</f>
        <v>57542997.559999913</v>
      </c>
      <c r="T55" s="1" t="str">
        <f>INDEX(F:F,MATCH(ecommerce_10000[[#This Row],[TotalAmount]],I:I,0))</f>
        <v>Dubai</v>
      </c>
    </row>
    <row r="56" spans="1:20" x14ac:dyDescent="0.3">
      <c r="A56" s="1" t="s">
        <v>100</v>
      </c>
      <c r="B56" s="1" t="s">
        <v>65</v>
      </c>
      <c r="C56" s="1" t="s">
        <v>20</v>
      </c>
      <c r="D56" s="1" t="s">
        <v>66</v>
      </c>
      <c r="E56" s="1" t="s">
        <v>47</v>
      </c>
      <c r="F56" s="1" t="s">
        <v>23</v>
      </c>
      <c r="G56">
        <v>10005.530000000001</v>
      </c>
      <c r="H56">
        <v>5</v>
      </c>
      <c r="I56">
        <v>50027.65</v>
      </c>
      <c r="J56">
        <v>1.1399999999999999</v>
      </c>
      <c r="K56">
        <v>2537</v>
      </c>
      <c r="L56" s="2">
        <v>45476</v>
      </c>
      <c r="O56" t="str">
        <f>IF(ecommerce_10000[[#This Row],[Platform]]="Souq","sq",ecommerce_10000[[#This Row],[Platform]])</f>
        <v>Amazon</v>
      </c>
      <c r="P56" t="str">
        <f>IF(E56="Souq","sq",IF(E56="Jumia","Jum",E56))</f>
        <v>Amazon</v>
      </c>
      <c r="Q56">
        <f>VLOOKUP(ecommerce_10000[[#This Row],[City]],F:I,4,FALSE)</f>
        <v>13290.4</v>
      </c>
      <c r="R56" s="1">
        <f>SUMIF(C:C,ecommerce_10000[[#This Row],[Category]],I:I)</f>
        <v>91504159.730000004</v>
      </c>
      <c r="S56" s="1">
        <f>SUMIFS(I:I,C:C,C56)</f>
        <v>91504159.730000004</v>
      </c>
      <c r="T56" s="1" t="str">
        <f>INDEX(F:F,MATCH(ecommerce_10000[[#This Row],[TotalAmount]],I:I,0))</f>
        <v>Alexandria</v>
      </c>
    </row>
    <row r="57" spans="1:20" x14ac:dyDescent="0.3">
      <c r="A57" s="1" t="s">
        <v>101</v>
      </c>
      <c r="B57" s="1" t="s">
        <v>30</v>
      </c>
      <c r="C57" s="1" t="s">
        <v>31</v>
      </c>
      <c r="D57" s="1" t="s">
        <v>32</v>
      </c>
      <c r="E57" s="1" t="s">
        <v>47</v>
      </c>
      <c r="F57" s="1" t="s">
        <v>23</v>
      </c>
      <c r="G57">
        <v>4126.25</v>
      </c>
      <c r="H57">
        <v>4</v>
      </c>
      <c r="I57">
        <v>16505</v>
      </c>
      <c r="J57">
        <v>3.27</v>
      </c>
      <c r="K57">
        <v>1716</v>
      </c>
      <c r="L57" s="2">
        <v>45513</v>
      </c>
      <c r="O57" t="str">
        <f>IF(ecommerce_10000[[#This Row],[Platform]]="Souq","sq",ecommerce_10000[[#This Row],[Platform]])</f>
        <v>Amazon</v>
      </c>
      <c r="P57" t="str">
        <f>IF(E57="Souq","sq",IF(E57="Jumia","Jum",E57))</f>
        <v>Amazon</v>
      </c>
      <c r="Q57">
        <f>VLOOKUP(ecommerce_10000[[#This Row],[City]],F:I,4,FALSE)</f>
        <v>13290.4</v>
      </c>
      <c r="R57" s="1">
        <f>SUMIF(C:C,ecommerce_10000[[#This Row],[Category]],I:I)</f>
        <v>57542997.559999913</v>
      </c>
      <c r="S57" s="1">
        <f>SUMIFS(I:I,C:C,C57)</f>
        <v>57542997.559999913</v>
      </c>
      <c r="T57" s="1" t="str">
        <f>INDEX(F:F,MATCH(ecommerce_10000[[#This Row],[TotalAmount]],I:I,0))</f>
        <v>Alexandria</v>
      </c>
    </row>
    <row r="58" spans="1:20" x14ac:dyDescent="0.3">
      <c r="A58" s="1" t="s">
        <v>102</v>
      </c>
      <c r="B58" s="1" t="s">
        <v>65</v>
      </c>
      <c r="C58" s="1" t="s">
        <v>20</v>
      </c>
      <c r="D58" s="1" t="s">
        <v>66</v>
      </c>
      <c r="E58" s="1" t="s">
        <v>47</v>
      </c>
      <c r="F58" s="1" t="s">
        <v>62</v>
      </c>
      <c r="G58">
        <v>19815.580000000002</v>
      </c>
      <c r="H58">
        <v>5</v>
      </c>
      <c r="I58">
        <v>99077.9</v>
      </c>
      <c r="J58">
        <v>3.93</v>
      </c>
      <c r="K58">
        <v>635</v>
      </c>
      <c r="L58" s="2">
        <v>45327</v>
      </c>
      <c r="O58" t="str">
        <f>IF(ecommerce_10000[[#This Row],[Platform]]="Souq","sq",ecommerce_10000[[#This Row],[Platform]])</f>
        <v>Amazon</v>
      </c>
      <c r="P58" t="str">
        <f>IF(E58="Souq","sq",IF(E58="Jumia","Jum",E58))</f>
        <v>Amazon</v>
      </c>
      <c r="Q58">
        <f>VLOOKUP(ecommerce_10000[[#This Row],[City]],F:I,4,FALSE)</f>
        <v>27872.98</v>
      </c>
      <c r="R58" s="1">
        <f>SUMIF(C:C,ecommerce_10000[[#This Row],[Category]],I:I)</f>
        <v>91504159.730000004</v>
      </c>
      <c r="S58" s="1">
        <f>SUMIFS(I:I,C:C,C58)</f>
        <v>91504159.730000004</v>
      </c>
      <c r="T58" s="1" t="str">
        <f>INDEX(F:F,MATCH(ecommerce_10000[[#This Row],[TotalAmount]],I:I,0))</f>
        <v>Giza</v>
      </c>
    </row>
    <row r="59" spans="1:20" x14ac:dyDescent="0.3">
      <c r="A59" s="1" t="s">
        <v>103</v>
      </c>
      <c r="B59" s="1" t="s">
        <v>65</v>
      </c>
      <c r="C59" s="1" t="s">
        <v>20</v>
      </c>
      <c r="D59" s="1" t="s">
        <v>66</v>
      </c>
      <c r="E59" s="1" t="s">
        <v>47</v>
      </c>
      <c r="F59" s="1" t="s">
        <v>28</v>
      </c>
      <c r="G59">
        <v>2256.7399999999998</v>
      </c>
      <c r="H59">
        <v>3</v>
      </c>
      <c r="I59">
        <v>6770.22</v>
      </c>
      <c r="J59">
        <v>3.45</v>
      </c>
      <c r="K59">
        <v>1109</v>
      </c>
      <c r="L59" s="2">
        <v>45438</v>
      </c>
      <c r="O59" t="str">
        <f>IF(ecommerce_10000[[#This Row],[Platform]]="Souq","sq",ecommerce_10000[[#This Row],[Platform]])</f>
        <v>Amazon</v>
      </c>
      <c r="P59" t="str">
        <f>IF(E59="Souq","sq",IF(E59="Jumia","Jum",E59))</f>
        <v>Amazon</v>
      </c>
      <c r="Q59">
        <f>VLOOKUP(ecommerce_10000[[#This Row],[City]],F:I,4,FALSE)</f>
        <v>26648.76</v>
      </c>
      <c r="R59" s="1">
        <f>SUMIF(C:C,ecommerce_10000[[#This Row],[Category]],I:I)</f>
        <v>91504159.730000004</v>
      </c>
      <c r="S59" s="1">
        <f>SUMIFS(I:I,C:C,C59)</f>
        <v>91504159.730000004</v>
      </c>
      <c r="T59" s="1" t="str">
        <f>INDEX(F:F,MATCH(ecommerce_10000[[#This Row],[TotalAmount]],I:I,0))</f>
        <v>Casablanca</v>
      </c>
    </row>
    <row r="60" spans="1:20" x14ac:dyDescent="0.3">
      <c r="A60" s="1" t="s">
        <v>104</v>
      </c>
      <c r="B60" s="1" t="s">
        <v>30</v>
      </c>
      <c r="C60" s="1" t="s">
        <v>31</v>
      </c>
      <c r="D60" s="1" t="s">
        <v>32</v>
      </c>
      <c r="E60" s="1" t="s">
        <v>47</v>
      </c>
      <c r="F60" s="1" t="s">
        <v>62</v>
      </c>
      <c r="G60">
        <v>1482.74</v>
      </c>
      <c r="H60">
        <v>4</v>
      </c>
      <c r="I60">
        <v>5930.96</v>
      </c>
      <c r="J60">
        <v>3.64</v>
      </c>
      <c r="K60">
        <v>3180</v>
      </c>
      <c r="L60" s="2">
        <v>45475</v>
      </c>
      <c r="O60" t="str">
        <f>IF(ecommerce_10000[[#This Row],[Platform]]="Souq","sq",ecommerce_10000[[#This Row],[Platform]])</f>
        <v>Amazon</v>
      </c>
      <c r="P60" t="str">
        <f>IF(E60="Souq","sq",IF(E60="Jumia","Jum",E60))</f>
        <v>Amazon</v>
      </c>
      <c r="Q60">
        <f>VLOOKUP(ecommerce_10000[[#This Row],[City]],F:I,4,FALSE)</f>
        <v>27872.98</v>
      </c>
      <c r="R60" s="1">
        <f>SUMIF(C:C,ecommerce_10000[[#This Row],[Category]],I:I)</f>
        <v>57542997.559999913</v>
      </c>
      <c r="S60" s="1">
        <f>SUMIFS(I:I,C:C,C60)</f>
        <v>57542997.559999913</v>
      </c>
      <c r="T60" s="1" t="str">
        <f>INDEX(F:F,MATCH(ecommerce_10000[[#This Row],[TotalAmount]],I:I,0))</f>
        <v>Giza</v>
      </c>
    </row>
    <row r="61" spans="1:20" x14ac:dyDescent="0.3">
      <c r="A61" s="1" t="s">
        <v>105</v>
      </c>
      <c r="B61" s="1" t="s">
        <v>35</v>
      </c>
      <c r="C61" s="1" t="s">
        <v>14</v>
      </c>
      <c r="D61" s="1" t="s">
        <v>36</v>
      </c>
      <c r="E61" s="1" t="s">
        <v>16</v>
      </c>
      <c r="F61" s="1" t="s">
        <v>23</v>
      </c>
      <c r="G61">
        <v>7877.19</v>
      </c>
      <c r="H61">
        <v>1</v>
      </c>
      <c r="I61">
        <v>7877.19</v>
      </c>
      <c r="J61">
        <v>4.33</v>
      </c>
      <c r="K61">
        <v>74</v>
      </c>
      <c r="L61" s="2">
        <v>45626</v>
      </c>
      <c r="O61" t="str">
        <f>IF(ecommerce_10000[[#This Row],[Platform]]="Souq","sq",ecommerce_10000[[#This Row],[Platform]])</f>
        <v>sq</v>
      </c>
      <c r="P61" t="str">
        <f>IF(E61="Souq","sq",IF(E61="Jumia","Jum",E61))</f>
        <v>sq</v>
      </c>
      <c r="Q61">
        <f>VLOOKUP(ecommerce_10000[[#This Row],[City]],F:I,4,FALSE)</f>
        <v>13290.4</v>
      </c>
      <c r="R61" s="1">
        <f>SUMIF(C:C,ecommerce_10000[[#This Row],[Category]],I:I)</f>
        <v>92327183.770000085</v>
      </c>
      <c r="S61" s="1">
        <f>SUMIFS(I:I,C:C,C61)</f>
        <v>92327183.770000085</v>
      </c>
      <c r="T61" s="1" t="str">
        <f>INDEX(F:F,MATCH(ecommerce_10000[[#This Row],[TotalAmount]],I:I,0))</f>
        <v>Alexandria</v>
      </c>
    </row>
    <row r="62" spans="1:20" x14ac:dyDescent="0.3">
      <c r="A62" s="1" t="s">
        <v>106</v>
      </c>
      <c r="B62" s="1" t="s">
        <v>35</v>
      </c>
      <c r="C62" s="1" t="s">
        <v>14</v>
      </c>
      <c r="D62" s="1" t="s">
        <v>36</v>
      </c>
      <c r="E62" s="1" t="s">
        <v>16</v>
      </c>
      <c r="F62" s="1" t="s">
        <v>40</v>
      </c>
      <c r="G62">
        <v>12970.41</v>
      </c>
      <c r="H62">
        <v>3</v>
      </c>
      <c r="I62">
        <v>38911.230000000003</v>
      </c>
      <c r="J62">
        <v>4.71</v>
      </c>
      <c r="K62">
        <v>382</v>
      </c>
      <c r="L62" s="2">
        <v>45545</v>
      </c>
      <c r="O62" t="str">
        <f>IF(ecommerce_10000[[#This Row],[Platform]]="Souq","sq",ecommerce_10000[[#This Row],[Platform]])</f>
        <v>sq</v>
      </c>
      <c r="P62" t="str">
        <f>IF(E62="Souq","sq",IF(E62="Jumia","Jum",E62))</f>
        <v>sq</v>
      </c>
      <c r="Q62">
        <f>VLOOKUP(ecommerce_10000[[#This Row],[City]],F:I,4,FALSE)</f>
        <v>99349.3</v>
      </c>
      <c r="R62" s="1">
        <f>SUMIF(C:C,ecommerce_10000[[#This Row],[Category]],I:I)</f>
        <v>92327183.770000085</v>
      </c>
      <c r="S62" s="1">
        <f>SUMIFS(I:I,C:C,C62)</f>
        <v>92327183.770000085</v>
      </c>
      <c r="T62" s="1" t="str">
        <f>INDEX(F:F,MATCH(ecommerce_10000[[#This Row],[TotalAmount]],I:I,0))</f>
        <v>Riyadh</v>
      </c>
    </row>
    <row r="63" spans="1:20" x14ac:dyDescent="0.3">
      <c r="A63" s="1" t="s">
        <v>107</v>
      </c>
      <c r="B63" s="1" t="s">
        <v>49</v>
      </c>
      <c r="C63" s="1" t="s">
        <v>14</v>
      </c>
      <c r="D63" s="1" t="s">
        <v>50</v>
      </c>
      <c r="E63" s="1" t="s">
        <v>22</v>
      </c>
      <c r="F63" s="1" t="s">
        <v>28</v>
      </c>
      <c r="G63">
        <v>12669.24</v>
      </c>
      <c r="H63">
        <v>2</v>
      </c>
      <c r="I63">
        <v>25338.48</v>
      </c>
      <c r="J63">
        <v>1.04</v>
      </c>
      <c r="K63">
        <v>541</v>
      </c>
      <c r="L63" s="2">
        <v>45366</v>
      </c>
      <c r="O63" t="str">
        <f>IF(ecommerce_10000[[#This Row],[Platform]]="Souq","sq",ecommerce_10000[[#This Row],[Platform]])</f>
        <v>Jumia</v>
      </c>
      <c r="P63" t="str">
        <f>IF(E63="Souq","sq",IF(E63="Jumia","Jum",E63))</f>
        <v>Jum</v>
      </c>
      <c r="Q63">
        <f>VLOOKUP(ecommerce_10000[[#This Row],[City]],F:I,4,FALSE)</f>
        <v>26648.76</v>
      </c>
      <c r="R63" s="1">
        <f>SUMIF(C:C,ecommerce_10000[[#This Row],[Category]],I:I)</f>
        <v>92327183.770000085</v>
      </c>
      <c r="S63" s="1">
        <f>SUMIFS(I:I,C:C,C63)</f>
        <v>92327183.770000085</v>
      </c>
      <c r="T63" s="1" t="str">
        <f>INDEX(F:F,MATCH(ecommerce_10000[[#This Row],[TotalAmount]],I:I,0))</f>
        <v>Casablanca</v>
      </c>
    </row>
    <row r="64" spans="1:20" x14ac:dyDescent="0.3">
      <c r="A64" s="1" t="s">
        <v>108</v>
      </c>
      <c r="B64" s="1" t="s">
        <v>25</v>
      </c>
      <c r="C64" s="1" t="s">
        <v>26</v>
      </c>
      <c r="D64" s="1" t="s">
        <v>27</v>
      </c>
      <c r="E64" s="1" t="s">
        <v>47</v>
      </c>
      <c r="F64" s="1" t="s">
        <v>40</v>
      </c>
      <c r="G64">
        <v>13550.34</v>
      </c>
      <c r="H64">
        <v>4</v>
      </c>
      <c r="I64">
        <v>54201.36</v>
      </c>
      <c r="J64">
        <v>4.62</v>
      </c>
      <c r="K64">
        <v>1604</v>
      </c>
      <c r="L64" s="2">
        <v>45417</v>
      </c>
      <c r="O64" t="str">
        <f>IF(ecommerce_10000[[#This Row],[Platform]]="Souq","sq",ecommerce_10000[[#This Row],[Platform]])</f>
        <v>Amazon</v>
      </c>
      <c r="P64" t="str">
        <f>IF(E64="Souq","sq",IF(E64="Jumia","Jum",E64))</f>
        <v>Amazon</v>
      </c>
      <c r="Q64">
        <f>VLOOKUP(ecommerce_10000[[#This Row],[City]],F:I,4,FALSE)</f>
        <v>99349.3</v>
      </c>
      <c r="R64" s="1">
        <f>SUMIF(C:C,ecommerce_10000[[#This Row],[Category]],I:I)</f>
        <v>29200970.130000021</v>
      </c>
      <c r="S64" s="1">
        <f>SUMIFS(I:I,C:C,C64)</f>
        <v>29200970.130000021</v>
      </c>
      <c r="T64" s="1" t="str">
        <f>INDEX(F:F,MATCH(ecommerce_10000[[#This Row],[TotalAmount]],I:I,0))</f>
        <v>Riyadh</v>
      </c>
    </row>
    <row r="65" spans="1:20" x14ac:dyDescent="0.3">
      <c r="A65" s="1" t="s">
        <v>109</v>
      </c>
      <c r="B65" s="1" t="s">
        <v>43</v>
      </c>
      <c r="C65" s="1" t="s">
        <v>44</v>
      </c>
      <c r="D65" s="1" t="s">
        <v>45</v>
      </c>
      <c r="E65" s="1" t="s">
        <v>22</v>
      </c>
      <c r="F65" s="1" t="s">
        <v>62</v>
      </c>
      <c r="G65">
        <v>18610.55</v>
      </c>
      <c r="H65">
        <v>2</v>
      </c>
      <c r="I65">
        <v>37221.1</v>
      </c>
      <c r="J65">
        <v>1.2</v>
      </c>
      <c r="K65">
        <v>23</v>
      </c>
      <c r="L65" s="2">
        <v>45356</v>
      </c>
      <c r="O65" t="str">
        <f>IF(ecommerce_10000[[#This Row],[Platform]]="Souq","sq",ecommerce_10000[[#This Row],[Platform]])</f>
        <v>Jumia</v>
      </c>
      <c r="P65" t="str">
        <f>IF(E65="Souq","sq",IF(E65="Jumia","Jum",E65))</f>
        <v>Jum</v>
      </c>
      <c r="Q65">
        <f>VLOOKUP(ecommerce_10000[[#This Row],[City]],F:I,4,FALSE)</f>
        <v>27872.98</v>
      </c>
      <c r="R65" s="1">
        <f>SUMIF(C:C,ecommerce_10000[[#This Row],[Category]],I:I)</f>
        <v>31420413.200000018</v>
      </c>
      <c r="S65" s="1">
        <f>SUMIFS(I:I,C:C,C65)</f>
        <v>31420413.200000018</v>
      </c>
      <c r="T65" s="1" t="str">
        <f>INDEX(F:F,MATCH(ecommerce_10000[[#This Row],[TotalAmount]],I:I,0))</f>
        <v>Giza</v>
      </c>
    </row>
    <row r="66" spans="1:20" x14ac:dyDescent="0.3">
      <c r="A66" s="1" t="s">
        <v>110</v>
      </c>
      <c r="B66" s="1" t="s">
        <v>38</v>
      </c>
      <c r="C66" s="1" t="s">
        <v>20</v>
      </c>
      <c r="D66" s="1" t="s">
        <v>39</v>
      </c>
      <c r="E66" s="1" t="s">
        <v>22</v>
      </c>
      <c r="F66" s="1" t="s">
        <v>33</v>
      </c>
      <c r="G66">
        <v>12309.76</v>
      </c>
      <c r="H66">
        <v>3</v>
      </c>
      <c r="I66">
        <v>36929.279999999999</v>
      </c>
      <c r="J66">
        <v>3.85</v>
      </c>
      <c r="K66">
        <v>3862</v>
      </c>
      <c r="L66" s="2">
        <v>45295</v>
      </c>
      <c r="O66" t="str">
        <f>IF(ecommerce_10000[[#This Row],[Platform]]="Souq","sq",ecommerce_10000[[#This Row],[Platform]])</f>
        <v>Jumia</v>
      </c>
      <c r="P66" t="str">
        <f>IF(E66="Souq","sq",IF(E66="Jumia","Jum",E66))</f>
        <v>Jum</v>
      </c>
      <c r="Q66">
        <f>VLOOKUP(ecommerce_10000[[#This Row],[City]],F:I,4,FALSE)</f>
        <v>3665.44</v>
      </c>
      <c r="R66" s="1">
        <f>SUMIF(C:C,ecommerce_10000[[#This Row],[Category]],I:I)</f>
        <v>91504159.730000004</v>
      </c>
      <c r="S66" s="1">
        <f>SUMIFS(I:I,C:C,C66)</f>
        <v>91504159.730000004</v>
      </c>
      <c r="T66" s="1" t="str">
        <f>INDEX(F:F,MATCH(ecommerce_10000[[#This Row],[TotalAmount]],I:I,0))</f>
        <v>Dubai</v>
      </c>
    </row>
    <row r="67" spans="1:20" x14ac:dyDescent="0.3">
      <c r="A67" s="1" t="s">
        <v>111</v>
      </c>
      <c r="B67" s="1" t="s">
        <v>53</v>
      </c>
      <c r="C67" s="1" t="s">
        <v>31</v>
      </c>
      <c r="D67" s="1" t="s">
        <v>54</v>
      </c>
      <c r="E67" s="1" t="s">
        <v>16</v>
      </c>
      <c r="F67" s="1" t="s">
        <v>40</v>
      </c>
      <c r="G67">
        <v>10538.13</v>
      </c>
      <c r="H67">
        <v>2</v>
      </c>
      <c r="I67">
        <v>21076.26</v>
      </c>
      <c r="J67">
        <v>4.28</v>
      </c>
      <c r="K67">
        <v>2757</v>
      </c>
      <c r="L67" s="2">
        <v>45348</v>
      </c>
      <c r="O67" t="str">
        <f>IF(ecommerce_10000[[#This Row],[Platform]]="Souq","sq",ecommerce_10000[[#This Row],[Platform]])</f>
        <v>sq</v>
      </c>
      <c r="P67" t="str">
        <f>IF(E67="Souq","sq",IF(E67="Jumia","Jum",E67))</f>
        <v>sq</v>
      </c>
      <c r="Q67">
        <f>VLOOKUP(ecommerce_10000[[#This Row],[City]],F:I,4,FALSE)</f>
        <v>99349.3</v>
      </c>
      <c r="R67" s="1">
        <f>SUMIF(C:C,ecommerce_10000[[#This Row],[Category]],I:I)</f>
        <v>57542997.559999913</v>
      </c>
      <c r="S67" s="1">
        <f>SUMIFS(I:I,C:C,C67)</f>
        <v>57542997.559999913</v>
      </c>
      <c r="T67" s="1" t="str">
        <f>INDEX(F:F,MATCH(ecommerce_10000[[#This Row],[TotalAmount]],I:I,0))</f>
        <v>Riyadh</v>
      </c>
    </row>
    <row r="68" spans="1:20" x14ac:dyDescent="0.3">
      <c r="A68" s="1" t="s">
        <v>112</v>
      </c>
      <c r="B68" s="1" t="s">
        <v>25</v>
      </c>
      <c r="C68" s="1" t="s">
        <v>26</v>
      </c>
      <c r="D68" s="1" t="s">
        <v>27</v>
      </c>
      <c r="E68" s="1" t="s">
        <v>47</v>
      </c>
      <c r="F68" s="1" t="s">
        <v>33</v>
      </c>
      <c r="G68">
        <v>2059.56</v>
      </c>
      <c r="H68">
        <v>1</v>
      </c>
      <c r="I68">
        <v>2059.56</v>
      </c>
      <c r="J68">
        <v>2.2599999999999998</v>
      </c>
      <c r="K68">
        <v>4608</v>
      </c>
      <c r="L68" s="2">
        <v>45400</v>
      </c>
      <c r="O68" t="str">
        <f>IF(ecommerce_10000[[#This Row],[Platform]]="Souq","sq",ecommerce_10000[[#This Row],[Platform]])</f>
        <v>Amazon</v>
      </c>
      <c r="P68" t="str">
        <f>IF(E68="Souq","sq",IF(E68="Jumia","Jum",E68))</f>
        <v>Amazon</v>
      </c>
      <c r="Q68">
        <f>VLOOKUP(ecommerce_10000[[#This Row],[City]],F:I,4,FALSE)</f>
        <v>3665.44</v>
      </c>
      <c r="R68" s="1">
        <f>SUMIF(C:C,ecommerce_10000[[#This Row],[Category]],I:I)</f>
        <v>29200970.130000021</v>
      </c>
      <c r="S68" s="1">
        <f>SUMIFS(I:I,C:C,C68)</f>
        <v>29200970.130000021</v>
      </c>
      <c r="T68" s="1" t="str">
        <f>INDEX(F:F,MATCH(ecommerce_10000[[#This Row],[TotalAmount]],I:I,0))</f>
        <v>Dubai</v>
      </c>
    </row>
    <row r="69" spans="1:20" x14ac:dyDescent="0.3">
      <c r="A69" s="1" t="s">
        <v>113</v>
      </c>
      <c r="B69" s="1" t="s">
        <v>65</v>
      </c>
      <c r="C69" s="1" t="s">
        <v>20</v>
      </c>
      <c r="D69" s="1" t="s">
        <v>66</v>
      </c>
      <c r="E69" s="1" t="s">
        <v>47</v>
      </c>
      <c r="F69" s="1" t="s">
        <v>40</v>
      </c>
      <c r="G69">
        <v>867.36</v>
      </c>
      <c r="H69">
        <v>1</v>
      </c>
      <c r="I69">
        <v>867.36</v>
      </c>
      <c r="J69">
        <v>4.51</v>
      </c>
      <c r="K69">
        <v>1725</v>
      </c>
      <c r="L69" s="2">
        <v>45476</v>
      </c>
      <c r="O69" t="str">
        <f>IF(ecommerce_10000[[#This Row],[Platform]]="Souq","sq",ecommerce_10000[[#This Row],[Platform]])</f>
        <v>Amazon</v>
      </c>
      <c r="P69" t="str">
        <f>IF(E69="Souq","sq",IF(E69="Jumia","Jum",E69))</f>
        <v>Amazon</v>
      </c>
      <c r="Q69">
        <f>VLOOKUP(ecommerce_10000[[#This Row],[City]],F:I,4,FALSE)</f>
        <v>99349.3</v>
      </c>
      <c r="R69" s="1">
        <f>SUMIF(C:C,ecommerce_10000[[#This Row],[Category]],I:I)</f>
        <v>91504159.730000004</v>
      </c>
      <c r="S69" s="1">
        <f>SUMIFS(I:I,C:C,C69)</f>
        <v>91504159.730000004</v>
      </c>
      <c r="T69" s="1" t="str">
        <f>INDEX(F:F,MATCH(ecommerce_10000[[#This Row],[TotalAmount]],I:I,0))</f>
        <v>Riyadh</v>
      </c>
    </row>
    <row r="70" spans="1:20" x14ac:dyDescent="0.3">
      <c r="A70" s="1" t="s">
        <v>114</v>
      </c>
      <c r="B70" s="1" t="s">
        <v>25</v>
      </c>
      <c r="C70" s="1" t="s">
        <v>26</v>
      </c>
      <c r="D70" s="1" t="s">
        <v>27</v>
      </c>
      <c r="E70" s="1" t="s">
        <v>16</v>
      </c>
      <c r="F70" s="1" t="s">
        <v>28</v>
      </c>
      <c r="G70">
        <v>19518.009999999998</v>
      </c>
      <c r="H70">
        <v>2</v>
      </c>
      <c r="I70">
        <v>39036.019999999997</v>
      </c>
      <c r="J70">
        <v>3.57</v>
      </c>
      <c r="K70">
        <v>4164</v>
      </c>
      <c r="L70" s="2">
        <v>45418</v>
      </c>
      <c r="O70" t="str">
        <f>IF(ecommerce_10000[[#This Row],[Platform]]="Souq","sq",ecommerce_10000[[#This Row],[Platform]])</f>
        <v>sq</v>
      </c>
      <c r="P70" t="str">
        <f>IF(E70="Souq","sq",IF(E70="Jumia","Jum",E70))</f>
        <v>sq</v>
      </c>
      <c r="Q70">
        <f>VLOOKUP(ecommerce_10000[[#This Row],[City]],F:I,4,FALSE)</f>
        <v>26648.76</v>
      </c>
      <c r="R70" s="1">
        <f>SUMIF(C:C,ecommerce_10000[[#This Row],[Category]],I:I)</f>
        <v>29200970.130000021</v>
      </c>
      <c r="S70" s="1">
        <f>SUMIFS(I:I,C:C,C70)</f>
        <v>29200970.130000021</v>
      </c>
      <c r="T70" s="1" t="str">
        <f>INDEX(F:F,MATCH(ecommerce_10000[[#This Row],[TotalAmount]],I:I,0))</f>
        <v>Casablanca</v>
      </c>
    </row>
    <row r="71" spans="1:20" x14ac:dyDescent="0.3">
      <c r="A71" s="1" t="s">
        <v>115</v>
      </c>
      <c r="B71" s="1" t="s">
        <v>35</v>
      </c>
      <c r="C71" s="1" t="s">
        <v>14</v>
      </c>
      <c r="D71" s="1" t="s">
        <v>36</v>
      </c>
      <c r="E71" s="1" t="s">
        <v>16</v>
      </c>
      <c r="F71" s="1" t="s">
        <v>33</v>
      </c>
      <c r="G71">
        <v>5639.27</v>
      </c>
      <c r="H71">
        <v>1</v>
      </c>
      <c r="I71">
        <v>5639.27</v>
      </c>
      <c r="J71">
        <v>3.45</v>
      </c>
      <c r="K71">
        <v>2458</v>
      </c>
      <c r="L71" s="2">
        <v>45628</v>
      </c>
      <c r="O71" t="str">
        <f>IF(ecommerce_10000[[#This Row],[Platform]]="Souq","sq",ecommerce_10000[[#This Row],[Platform]])</f>
        <v>sq</v>
      </c>
      <c r="P71" t="str">
        <f>IF(E71="Souq","sq",IF(E71="Jumia","Jum",E71))</f>
        <v>sq</v>
      </c>
      <c r="Q71">
        <f>VLOOKUP(ecommerce_10000[[#This Row],[City]],F:I,4,FALSE)</f>
        <v>3665.44</v>
      </c>
      <c r="R71" s="1">
        <f>SUMIF(C:C,ecommerce_10000[[#This Row],[Category]],I:I)</f>
        <v>92327183.770000085</v>
      </c>
      <c r="S71" s="1">
        <f>SUMIFS(I:I,C:C,C71)</f>
        <v>92327183.770000085</v>
      </c>
      <c r="T71" s="1" t="str">
        <f>INDEX(F:F,MATCH(ecommerce_10000[[#This Row],[TotalAmount]],I:I,0))</f>
        <v>Dubai</v>
      </c>
    </row>
    <row r="72" spans="1:20" x14ac:dyDescent="0.3">
      <c r="A72" s="1" t="s">
        <v>116</v>
      </c>
      <c r="B72" s="1" t="s">
        <v>49</v>
      </c>
      <c r="C72" s="1" t="s">
        <v>14</v>
      </c>
      <c r="D72" s="1" t="s">
        <v>50</v>
      </c>
      <c r="E72" s="1" t="s">
        <v>16</v>
      </c>
      <c r="F72" s="1" t="s">
        <v>62</v>
      </c>
      <c r="G72">
        <v>5338.3</v>
      </c>
      <c r="H72">
        <v>5</v>
      </c>
      <c r="I72">
        <v>26691.5</v>
      </c>
      <c r="J72">
        <v>2.98</v>
      </c>
      <c r="K72">
        <v>3744</v>
      </c>
      <c r="L72" s="2">
        <v>45534</v>
      </c>
      <c r="O72" t="str">
        <f>IF(ecommerce_10000[[#This Row],[Platform]]="Souq","sq",ecommerce_10000[[#This Row],[Platform]])</f>
        <v>sq</v>
      </c>
      <c r="P72" t="str">
        <f>IF(E72="Souq","sq",IF(E72="Jumia","Jum",E72))</f>
        <v>sq</v>
      </c>
      <c r="Q72">
        <f>VLOOKUP(ecommerce_10000[[#This Row],[City]],F:I,4,FALSE)</f>
        <v>27872.98</v>
      </c>
      <c r="R72" s="1">
        <f>SUMIF(C:C,ecommerce_10000[[#This Row],[Category]],I:I)</f>
        <v>92327183.770000085</v>
      </c>
      <c r="S72" s="1">
        <f>SUMIFS(I:I,C:C,C72)</f>
        <v>92327183.770000085</v>
      </c>
      <c r="T72" s="1" t="str">
        <f>INDEX(F:F,MATCH(ecommerce_10000[[#This Row],[TotalAmount]],I:I,0))</f>
        <v>Giza</v>
      </c>
    </row>
    <row r="73" spans="1:20" x14ac:dyDescent="0.3">
      <c r="A73" s="1" t="s">
        <v>117</v>
      </c>
      <c r="B73" s="1" t="s">
        <v>53</v>
      </c>
      <c r="C73" s="1" t="s">
        <v>31</v>
      </c>
      <c r="D73" s="1" t="s">
        <v>54</v>
      </c>
      <c r="E73" s="1" t="s">
        <v>47</v>
      </c>
      <c r="F73" s="1" t="s">
        <v>33</v>
      </c>
      <c r="G73">
        <v>15596.39</v>
      </c>
      <c r="H73">
        <v>2</v>
      </c>
      <c r="I73">
        <v>31192.78</v>
      </c>
      <c r="J73">
        <v>4.72</v>
      </c>
      <c r="K73">
        <v>5000</v>
      </c>
      <c r="L73" s="2">
        <v>45307</v>
      </c>
      <c r="O73" t="str">
        <f>IF(ecommerce_10000[[#This Row],[Platform]]="Souq","sq",ecommerce_10000[[#This Row],[Platform]])</f>
        <v>Amazon</v>
      </c>
      <c r="P73" t="str">
        <f>IF(E73="Souq","sq",IF(E73="Jumia","Jum",E73))</f>
        <v>Amazon</v>
      </c>
      <c r="Q73">
        <f>VLOOKUP(ecommerce_10000[[#This Row],[City]],F:I,4,FALSE)</f>
        <v>3665.44</v>
      </c>
      <c r="R73" s="1">
        <f>SUMIF(C:C,ecommerce_10000[[#This Row],[Category]],I:I)</f>
        <v>57542997.559999913</v>
      </c>
      <c r="S73" s="1">
        <f>SUMIFS(I:I,C:C,C73)</f>
        <v>57542997.559999913</v>
      </c>
      <c r="T73" s="1" t="str">
        <f>INDEX(F:F,MATCH(ecommerce_10000[[#This Row],[TotalAmount]],I:I,0))</f>
        <v>Dubai</v>
      </c>
    </row>
    <row r="74" spans="1:20" x14ac:dyDescent="0.3">
      <c r="A74" s="1" t="s">
        <v>118</v>
      </c>
      <c r="B74" s="1" t="s">
        <v>19</v>
      </c>
      <c r="C74" s="1" t="s">
        <v>20</v>
      </c>
      <c r="D74" s="1" t="s">
        <v>21</v>
      </c>
      <c r="E74" s="1" t="s">
        <v>22</v>
      </c>
      <c r="F74" s="1" t="s">
        <v>17</v>
      </c>
      <c r="G74">
        <v>3963.43</v>
      </c>
      <c r="H74">
        <v>4</v>
      </c>
      <c r="I74">
        <v>15853.72</v>
      </c>
      <c r="J74">
        <v>1.22</v>
      </c>
      <c r="K74">
        <v>4677</v>
      </c>
      <c r="L74" s="2">
        <v>45378</v>
      </c>
      <c r="O74" t="str">
        <f>IF(ecommerce_10000[[#This Row],[Platform]]="Souq","sq",ecommerce_10000[[#This Row],[Platform]])</f>
        <v>Jumia</v>
      </c>
      <c r="P74" t="str">
        <f>IF(E74="Souq","sq",IF(E74="Jumia","Jum",E74))</f>
        <v>Jum</v>
      </c>
      <c r="Q74">
        <f>VLOOKUP(ecommerce_10000[[#This Row],[City]],F:I,4,FALSE)</f>
        <v>16284.02</v>
      </c>
      <c r="R74" s="1">
        <f>SUMIF(C:C,ecommerce_10000[[#This Row],[Category]],I:I)</f>
        <v>91504159.730000004</v>
      </c>
      <c r="S74" s="1">
        <f>SUMIFS(I:I,C:C,C74)</f>
        <v>91504159.730000004</v>
      </c>
      <c r="T74" s="1" t="str">
        <f>INDEX(F:F,MATCH(ecommerce_10000[[#This Row],[TotalAmount]],I:I,0))</f>
        <v>Cairo</v>
      </c>
    </row>
    <row r="75" spans="1:20" x14ac:dyDescent="0.3">
      <c r="A75" s="1" t="s">
        <v>119</v>
      </c>
      <c r="B75" s="1" t="s">
        <v>13</v>
      </c>
      <c r="C75" s="1" t="s">
        <v>14</v>
      </c>
      <c r="D75" s="1" t="s">
        <v>15</v>
      </c>
      <c r="E75" s="1" t="s">
        <v>47</v>
      </c>
      <c r="F75" s="1" t="s">
        <v>33</v>
      </c>
      <c r="G75">
        <v>7881.58</v>
      </c>
      <c r="H75">
        <v>4</v>
      </c>
      <c r="I75">
        <v>31526.32</v>
      </c>
      <c r="J75">
        <v>3.73</v>
      </c>
      <c r="K75">
        <v>1747</v>
      </c>
      <c r="L75" s="2">
        <v>45594</v>
      </c>
      <c r="O75" t="str">
        <f>IF(ecommerce_10000[[#This Row],[Platform]]="Souq","sq",ecommerce_10000[[#This Row],[Platform]])</f>
        <v>Amazon</v>
      </c>
      <c r="P75" t="str">
        <f>IF(E75="Souq","sq",IF(E75="Jumia","Jum",E75))</f>
        <v>Amazon</v>
      </c>
      <c r="Q75">
        <f>VLOOKUP(ecommerce_10000[[#This Row],[City]],F:I,4,FALSE)</f>
        <v>3665.44</v>
      </c>
      <c r="R75" s="1">
        <f>SUMIF(C:C,ecommerce_10000[[#This Row],[Category]],I:I)</f>
        <v>92327183.770000085</v>
      </c>
      <c r="S75" s="1">
        <f>SUMIFS(I:I,C:C,C75)</f>
        <v>92327183.770000085</v>
      </c>
      <c r="T75" s="1" t="str">
        <f>INDEX(F:F,MATCH(ecommerce_10000[[#This Row],[TotalAmount]],I:I,0))</f>
        <v>Dubai</v>
      </c>
    </row>
    <row r="76" spans="1:20" x14ac:dyDescent="0.3">
      <c r="A76" s="1" t="s">
        <v>120</v>
      </c>
      <c r="B76" s="1" t="s">
        <v>65</v>
      </c>
      <c r="C76" s="1" t="s">
        <v>20</v>
      </c>
      <c r="D76" s="1" t="s">
        <v>66</v>
      </c>
      <c r="E76" s="1" t="s">
        <v>47</v>
      </c>
      <c r="F76" s="1" t="s">
        <v>17</v>
      </c>
      <c r="G76">
        <v>8551.18</v>
      </c>
      <c r="H76">
        <v>1</v>
      </c>
      <c r="I76">
        <v>8551.18</v>
      </c>
      <c r="J76">
        <v>4.5599999999999996</v>
      </c>
      <c r="K76">
        <v>4219</v>
      </c>
      <c r="L76" s="2">
        <v>45434</v>
      </c>
      <c r="O76" t="str">
        <f>IF(ecommerce_10000[[#This Row],[Platform]]="Souq","sq",ecommerce_10000[[#This Row],[Platform]])</f>
        <v>Amazon</v>
      </c>
      <c r="P76" t="str">
        <f>IF(E76="Souq","sq",IF(E76="Jumia","Jum",E76))</f>
        <v>Amazon</v>
      </c>
      <c r="Q76">
        <f>VLOOKUP(ecommerce_10000[[#This Row],[City]],F:I,4,FALSE)</f>
        <v>16284.02</v>
      </c>
      <c r="R76" s="1">
        <f>SUMIF(C:C,ecommerce_10000[[#This Row],[Category]],I:I)</f>
        <v>91504159.730000004</v>
      </c>
      <c r="S76" s="1">
        <f>SUMIFS(I:I,C:C,C76)</f>
        <v>91504159.730000004</v>
      </c>
      <c r="T76" s="1" t="str">
        <f>INDEX(F:F,MATCH(ecommerce_10000[[#This Row],[TotalAmount]],I:I,0))</f>
        <v>Cairo</v>
      </c>
    </row>
    <row r="77" spans="1:20" x14ac:dyDescent="0.3">
      <c r="A77" s="1" t="s">
        <v>121</v>
      </c>
      <c r="B77" s="1" t="s">
        <v>35</v>
      </c>
      <c r="C77" s="1" t="s">
        <v>14</v>
      </c>
      <c r="D77" s="1" t="s">
        <v>36</v>
      </c>
      <c r="E77" s="1" t="s">
        <v>16</v>
      </c>
      <c r="F77" s="1" t="s">
        <v>23</v>
      </c>
      <c r="G77">
        <v>13558.27</v>
      </c>
      <c r="H77">
        <v>1</v>
      </c>
      <c r="I77">
        <v>13558.27</v>
      </c>
      <c r="J77">
        <v>2.5299999999999998</v>
      </c>
      <c r="K77">
        <v>931</v>
      </c>
      <c r="L77" s="2">
        <v>45600</v>
      </c>
      <c r="O77" t="str">
        <f>IF(ecommerce_10000[[#This Row],[Platform]]="Souq","sq",ecommerce_10000[[#This Row],[Platform]])</f>
        <v>sq</v>
      </c>
      <c r="P77" t="str">
        <f>IF(E77="Souq","sq",IF(E77="Jumia","Jum",E77))</f>
        <v>sq</v>
      </c>
      <c r="Q77">
        <f>VLOOKUP(ecommerce_10000[[#This Row],[City]],F:I,4,FALSE)</f>
        <v>13290.4</v>
      </c>
      <c r="R77" s="1">
        <f>SUMIF(C:C,ecommerce_10000[[#This Row],[Category]],I:I)</f>
        <v>92327183.770000085</v>
      </c>
      <c r="S77" s="1">
        <f>SUMIFS(I:I,C:C,C77)</f>
        <v>92327183.770000085</v>
      </c>
      <c r="T77" s="1" t="str">
        <f>INDEX(F:F,MATCH(ecommerce_10000[[#This Row],[TotalAmount]],I:I,0))</f>
        <v>Alexandria</v>
      </c>
    </row>
    <row r="78" spans="1:20" x14ac:dyDescent="0.3">
      <c r="A78" s="1" t="s">
        <v>122</v>
      </c>
      <c r="B78" s="1" t="s">
        <v>19</v>
      </c>
      <c r="C78" s="1" t="s">
        <v>20</v>
      </c>
      <c r="D78" s="1" t="s">
        <v>21</v>
      </c>
      <c r="E78" s="1" t="s">
        <v>16</v>
      </c>
      <c r="F78" s="1" t="s">
        <v>33</v>
      </c>
      <c r="G78">
        <v>17105.39</v>
      </c>
      <c r="H78">
        <v>3</v>
      </c>
      <c r="I78">
        <v>51316.17</v>
      </c>
      <c r="J78">
        <v>2.68</v>
      </c>
      <c r="K78">
        <v>4192</v>
      </c>
      <c r="L78" s="2">
        <v>45652</v>
      </c>
      <c r="O78" t="str">
        <f>IF(ecommerce_10000[[#This Row],[Platform]]="Souq","sq",ecommerce_10000[[#This Row],[Platform]])</f>
        <v>sq</v>
      </c>
      <c r="P78" t="str">
        <f>IF(E78="Souq","sq",IF(E78="Jumia","Jum",E78))</f>
        <v>sq</v>
      </c>
      <c r="Q78">
        <f>VLOOKUP(ecommerce_10000[[#This Row],[City]],F:I,4,FALSE)</f>
        <v>3665.44</v>
      </c>
      <c r="R78" s="1">
        <f>SUMIF(C:C,ecommerce_10000[[#This Row],[Category]],I:I)</f>
        <v>91504159.730000004</v>
      </c>
      <c r="S78" s="1">
        <f>SUMIFS(I:I,C:C,C78)</f>
        <v>91504159.730000004</v>
      </c>
      <c r="T78" s="1" t="str">
        <f>INDEX(F:F,MATCH(ecommerce_10000[[#This Row],[TotalAmount]],I:I,0))</f>
        <v>Dubai</v>
      </c>
    </row>
    <row r="79" spans="1:20" x14ac:dyDescent="0.3">
      <c r="A79" s="1" t="s">
        <v>123</v>
      </c>
      <c r="B79" s="1" t="s">
        <v>43</v>
      </c>
      <c r="C79" s="1" t="s">
        <v>44</v>
      </c>
      <c r="D79" s="1" t="s">
        <v>45</v>
      </c>
      <c r="E79" s="1" t="s">
        <v>47</v>
      </c>
      <c r="F79" s="1" t="s">
        <v>28</v>
      </c>
      <c r="G79">
        <v>15288.47</v>
      </c>
      <c r="H79">
        <v>2</v>
      </c>
      <c r="I79">
        <v>30576.94</v>
      </c>
      <c r="J79">
        <v>4.57</v>
      </c>
      <c r="K79">
        <v>2309</v>
      </c>
      <c r="L79" s="2">
        <v>45491</v>
      </c>
      <c r="O79" t="str">
        <f>IF(ecommerce_10000[[#This Row],[Platform]]="Souq","sq",ecommerce_10000[[#This Row],[Platform]])</f>
        <v>Amazon</v>
      </c>
      <c r="P79" t="str">
        <f>IF(E79="Souq","sq",IF(E79="Jumia","Jum",E79))</f>
        <v>Amazon</v>
      </c>
      <c r="Q79">
        <f>VLOOKUP(ecommerce_10000[[#This Row],[City]],F:I,4,FALSE)</f>
        <v>26648.76</v>
      </c>
      <c r="R79" s="1">
        <f>SUMIF(C:C,ecommerce_10000[[#This Row],[Category]],I:I)</f>
        <v>31420413.200000018</v>
      </c>
      <c r="S79" s="1">
        <f>SUMIFS(I:I,C:C,C79)</f>
        <v>31420413.200000018</v>
      </c>
      <c r="T79" s="1" t="str">
        <f>INDEX(F:F,MATCH(ecommerce_10000[[#This Row],[TotalAmount]],I:I,0))</f>
        <v>Casablanca</v>
      </c>
    </row>
    <row r="80" spans="1:20" x14ac:dyDescent="0.3">
      <c r="A80" s="1" t="s">
        <v>124</v>
      </c>
      <c r="B80" s="1" t="s">
        <v>49</v>
      </c>
      <c r="C80" s="1" t="s">
        <v>14</v>
      </c>
      <c r="D80" s="1" t="s">
        <v>50</v>
      </c>
      <c r="E80" s="1" t="s">
        <v>16</v>
      </c>
      <c r="F80" s="1" t="s">
        <v>17</v>
      </c>
      <c r="G80">
        <v>19086.5</v>
      </c>
      <c r="H80">
        <v>5</v>
      </c>
      <c r="I80">
        <v>95432.5</v>
      </c>
      <c r="J80">
        <v>3.75</v>
      </c>
      <c r="K80">
        <v>4431</v>
      </c>
      <c r="L80" s="2">
        <v>45569</v>
      </c>
      <c r="O80" t="str">
        <f>IF(ecommerce_10000[[#This Row],[Platform]]="Souq","sq",ecommerce_10000[[#This Row],[Platform]])</f>
        <v>sq</v>
      </c>
      <c r="P80" t="str">
        <f>IF(E80="Souq","sq",IF(E80="Jumia","Jum",E80))</f>
        <v>sq</v>
      </c>
      <c r="Q80">
        <f>VLOOKUP(ecommerce_10000[[#This Row],[City]],F:I,4,FALSE)</f>
        <v>16284.02</v>
      </c>
      <c r="R80" s="1">
        <f>SUMIF(C:C,ecommerce_10000[[#This Row],[Category]],I:I)</f>
        <v>92327183.770000085</v>
      </c>
      <c r="S80" s="1">
        <f>SUMIFS(I:I,C:C,C80)</f>
        <v>92327183.770000085</v>
      </c>
      <c r="T80" s="1" t="str">
        <f>INDEX(F:F,MATCH(ecommerce_10000[[#This Row],[TotalAmount]],I:I,0))</f>
        <v>Cairo</v>
      </c>
    </row>
    <row r="81" spans="1:20" x14ac:dyDescent="0.3">
      <c r="A81" s="1" t="s">
        <v>125</v>
      </c>
      <c r="B81" s="1" t="s">
        <v>25</v>
      </c>
      <c r="C81" s="1" t="s">
        <v>26</v>
      </c>
      <c r="D81" s="1" t="s">
        <v>27</v>
      </c>
      <c r="E81" s="1" t="s">
        <v>16</v>
      </c>
      <c r="F81" s="1" t="s">
        <v>62</v>
      </c>
      <c r="G81">
        <v>7564.18</v>
      </c>
      <c r="H81">
        <v>4</v>
      </c>
      <c r="I81">
        <v>30256.720000000001</v>
      </c>
      <c r="J81">
        <v>1.79</v>
      </c>
      <c r="K81">
        <v>445</v>
      </c>
      <c r="L81" s="2">
        <v>45422</v>
      </c>
      <c r="O81" t="str">
        <f>IF(ecommerce_10000[[#This Row],[Platform]]="Souq","sq",ecommerce_10000[[#This Row],[Platform]])</f>
        <v>sq</v>
      </c>
      <c r="P81" t="str">
        <f>IF(E81="Souq","sq",IF(E81="Jumia","Jum",E81))</f>
        <v>sq</v>
      </c>
      <c r="Q81">
        <f>VLOOKUP(ecommerce_10000[[#This Row],[City]],F:I,4,FALSE)</f>
        <v>27872.98</v>
      </c>
      <c r="R81" s="1">
        <f>SUMIF(C:C,ecommerce_10000[[#This Row],[Category]],I:I)</f>
        <v>29200970.130000021</v>
      </c>
      <c r="S81" s="1">
        <f>SUMIFS(I:I,C:C,C81)</f>
        <v>29200970.130000021</v>
      </c>
      <c r="T81" s="1" t="str">
        <f>INDEX(F:F,MATCH(ecommerce_10000[[#This Row],[TotalAmount]],I:I,0))</f>
        <v>Giza</v>
      </c>
    </row>
    <row r="82" spans="1:20" x14ac:dyDescent="0.3">
      <c r="A82" s="1" t="s">
        <v>126</v>
      </c>
      <c r="B82" s="1" t="s">
        <v>19</v>
      </c>
      <c r="C82" s="1" t="s">
        <v>20</v>
      </c>
      <c r="D82" s="1" t="s">
        <v>21</v>
      </c>
      <c r="E82" s="1" t="s">
        <v>16</v>
      </c>
      <c r="F82" s="1" t="s">
        <v>23</v>
      </c>
      <c r="G82">
        <v>7919.88</v>
      </c>
      <c r="H82">
        <v>2</v>
      </c>
      <c r="I82">
        <v>15839.76</v>
      </c>
      <c r="J82">
        <v>3.03</v>
      </c>
      <c r="K82">
        <v>1652</v>
      </c>
      <c r="L82" s="2">
        <v>45333</v>
      </c>
      <c r="O82" t="str">
        <f>IF(ecommerce_10000[[#This Row],[Platform]]="Souq","sq",ecommerce_10000[[#This Row],[Platform]])</f>
        <v>sq</v>
      </c>
      <c r="P82" t="str">
        <f>IF(E82="Souq","sq",IF(E82="Jumia","Jum",E82))</f>
        <v>sq</v>
      </c>
      <c r="Q82">
        <f>VLOOKUP(ecommerce_10000[[#This Row],[City]],F:I,4,FALSE)</f>
        <v>13290.4</v>
      </c>
      <c r="R82" s="1">
        <f>SUMIF(C:C,ecommerce_10000[[#This Row],[Category]],I:I)</f>
        <v>91504159.730000004</v>
      </c>
      <c r="S82" s="1">
        <f>SUMIFS(I:I,C:C,C82)</f>
        <v>91504159.730000004</v>
      </c>
      <c r="T82" s="1" t="str">
        <f>INDEX(F:F,MATCH(ecommerce_10000[[#This Row],[TotalAmount]],I:I,0))</f>
        <v>Alexandria</v>
      </c>
    </row>
    <row r="83" spans="1:20" x14ac:dyDescent="0.3">
      <c r="A83" s="1" t="s">
        <v>127</v>
      </c>
      <c r="B83" s="1" t="s">
        <v>65</v>
      </c>
      <c r="C83" s="1" t="s">
        <v>20</v>
      </c>
      <c r="D83" s="1" t="s">
        <v>66</v>
      </c>
      <c r="E83" s="1" t="s">
        <v>16</v>
      </c>
      <c r="F83" s="1" t="s">
        <v>62</v>
      </c>
      <c r="G83">
        <v>17787.919999999998</v>
      </c>
      <c r="H83">
        <v>3</v>
      </c>
      <c r="I83">
        <v>53363.76</v>
      </c>
      <c r="J83">
        <v>4.92</v>
      </c>
      <c r="K83">
        <v>3648</v>
      </c>
      <c r="L83" s="2">
        <v>45618</v>
      </c>
      <c r="O83" t="str">
        <f>IF(ecommerce_10000[[#This Row],[Platform]]="Souq","sq",ecommerce_10000[[#This Row],[Platform]])</f>
        <v>sq</v>
      </c>
      <c r="P83" t="str">
        <f>IF(E83="Souq","sq",IF(E83="Jumia","Jum",E83))</f>
        <v>sq</v>
      </c>
      <c r="Q83">
        <f>VLOOKUP(ecommerce_10000[[#This Row],[City]],F:I,4,FALSE)</f>
        <v>27872.98</v>
      </c>
      <c r="R83" s="1">
        <f>SUMIF(C:C,ecommerce_10000[[#This Row],[Category]],I:I)</f>
        <v>91504159.730000004</v>
      </c>
      <c r="S83" s="1">
        <f>SUMIFS(I:I,C:C,C83)</f>
        <v>91504159.730000004</v>
      </c>
      <c r="T83" s="1" t="str">
        <f>INDEX(F:F,MATCH(ecommerce_10000[[#This Row],[TotalAmount]],I:I,0))</f>
        <v>Giza</v>
      </c>
    </row>
    <row r="84" spans="1:20" x14ac:dyDescent="0.3">
      <c r="A84" s="1" t="s">
        <v>128</v>
      </c>
      <c r="B84" s="1" t="s">
        <v>43</v>
      </c>
      <c r="C84" s="1" t="s">
        <v>44</v>
      </c>
      <c r="D84" s="1" t="s">
        <v>45</v>
      </c>
      <c r="E84" s="1" t="s">
        <v>47</v>
      </c>
      <c r="F84" s="1" t="s">
        <v>62</v>
      </c>
      <c r="G84">
        <v>4894.12</v>
      </c>
      <c r="H84">
        <v>4</v>
      </c>
      <c r="I84">
        <v>19576.48</v>
      </c>
      <c r="J84">
        <v>1.3</v>
      </c>
      <c r="K84">
        <v>3235</v>
      </c>
      <c r="L84" s="2">
        <v>45416</v>
      </c>
      <c r="O84" t="str">
        <f>IF(ecommerce_10000[[#This Row],[Platform]]="Souq","sq",ecommerce_10000[[#This Row],[Platform]])</f>
        <v>Amazon</v>
      </c>
      <c r="P84" t="str">
        <f>IF(E84="Souq","sq",IF(E84="Jumia","Jum",E84))</f>
        <v>Amazon</v>
      </c>
      <c r="Q84">
        <f>VLOOKUP(ecommerce_10000[[#This Row],[City]],F:I,4,FALSE)</f>
        <v>27872.98</v>
      </c>
      <c r="R84" s="1">
        <f>SUMIF(C:C,ecommerce_10000[[#This Row],[Category]],I:I)</f>
        <v>31420413.200000018</v>
      </c>
      <c r="S84" s="1">
        <f>SUMIFS(I:I,C:C,C84)</f>
        <v>31420413.200000018</v>
      </c>
      <c r="T84" s="1" t="str">
        <f>INDEX(F:F,MATCH(ecommerce_10000[[#This Row],[TotalAmount]],I:I,0))</f>
        <v>Giza</v>
      </c>
    </row>
    <row r="85" spans="1:20" x14ac:dyDescent="0.3">
      <c r="A85" s="1" t="s">
        <v>129</v>
      </c>
      <c r="B85" s="1" t="s">
        <v>38</v>
      </c>
      <c r="C85" s="1" t="s">
        <v>20</v>
      </c>
      <c r="D85" s="1" t="s">
        <v>39</v>
      </c>
      <c r="E85" s="1" t="s">
        <v>22</v>
      </c>
      <c r="F85" s="1" t="s">
        <v>28</v>
      </c>
      <c r="G85">
        <v>9574.8799999999992</v>
      </c>
      <c r="H85">
        <v>2</v>
      </c>
      <c r="I85">
        <v>19149.759999999998</v>
      </c>
      <c r="J85">
        <v>4.5999999999999996</v>
      </c>
      <c r="K85">
        <v>2288</v>
      </c>
      <c r="L85" s="2">
        <v>45450</v>
      </c>
      <c r="O85" t="str">
        <f>IF(ecommerce_10000[[#This Row],[Platform]]="Souq","sq",ecommerce_10000[[#This Row],[Platform]])</f>
        <v>Jumia</v>
      </c>
      <c r="P85" t="str">
        <f>IF(E85="Souq","sq",IF(E85="Jumia","Jum",E85))</f>
        <v>Jum</v>
      </c>
      <c r="Q85">
        <f>VLOOKUP(ecommerce_10000[[#This Row],[City]],F:I,4,FALSE)</f>
        <v>26648.76</v>
      </c>
      <c r="R85" s="1">
        <f>SUMIF(C:C,ecommerce_10000[[#This Row],[Category]],I:I)</f>
        <v>91504159.730000004</v>
      </c>
      <c r="S85" s="1">
        <f>SUMIFS(I:I,C:C,C85)</f>
        <v>91504159.730000004</v>
      </c>
      <c r="T85" s="1" t="str">
        <f>INDEX(F:F,MATCH(ecommerce_10000[[#This Row],[TotalAmount]],I:I,0))</f>
        <v>Casablanca</v>
      </c>
    </row>
    <row r="86" spans="1:20" x14ac:dyDescent="0.3">
      <c r="A86" s="1" t="s">
        <v>130</v>
      </c>
      <c r="B86" s="1" t="s">
        <v>38</v>
      </c>
      <c r="C86" s="1" t="s">
        <v>20</v>
      </c>
      <c r="D86" s="1" t="s">
        <v>39</v>
      </c>
      <c r="E86" s="1" t="s">
        <v>16</v>
      </c>
      <c r="F86" s="1" t="s">
        <v>33</v>
      </c>
      <c r="G86">
        <v>11226.5</v>
      </c>
      <c r="H86">
        <v>4</v>
      </c>
      <c r="I86">
        <v>44906</v>
      </c>
      <c r="J86">
        <v>3.09</v>
      </c>
      <c r="K86">
        <v>4662</v>
      </c>
      <c r="L86" s="2">
        <v>45399</v>
      </c>
      <c r="O86" t="str">
        <f>IF(ecommerce_10000[[#This Row],[Platform]]="Souq","sq",ecommerce_10000[[#This Row],[Platform]])</f>
        <v>sq</v>
      </c>
      <c r="P86" t="str">
        <f>IF(E86="Souq","sq",IF(E86="Jumia","Jum",E86))</f>
        <v>sq</v>
      </c>
      <c r="Q86">
        <f>VLOOKUP(ecommerce_10000[[#This Row],[City]],F:I,4,FALSE)</f>
        <v>3665.44</v>
      </c>
      <c r="R86" s="1">
        <f>SUMIF(C:C,ecommerce_10000[[#This Row],[Category]],I:I)</f>
        <v>91504159.730000004</v>
      </c>
      <c r="S86" s="1">
        <f>SUMIFS(I:I,C:C,C86)</f>
        <v>91504159.730000004</v>
      </c>
      <c r="T86" s="1" t="str">
        <f>INDEX(F:F,MATCH(ecommerce_10000[[#This Row],[TotalAmount]],I:I,0))</f>
        <v>Dubai</v>
      </c>
    </row>
    <row r="87" spans="1:20" x14ac:dyDescent="0.3">
      <c r="A87" s="1" t="s">
        <v>131</v>
      </c>
      <c r="B87" s="1" t="s">
        <v>65</v>
      </c>
      <c r="C87" s="1" t="s">
        <v>20</v>
      </c>
      <c r="D87" s="1" t="s">
        <v>66</v>
      </c>
      <c r="E87" s="1" t="s">
        <v>22</v>
      </c>
      <c r="F87" s="1" t="s">
        <v>28</v>
      </c>
      <c r="G87">
        <v>1569.06</v>
      </c>
      <c r="H87">
        <v>4</v>
      </c>
      <c r="I87">
        <v>6276.24</v>
      </c>
      <c r="J87">
        <v>4.92</v>
      </c>
      <c r="K87">
        <v>4342</v>
      </c>
      <c r="L87" s="2">
        <v>45556</v>
      </c>
      <c r="O87" t="str">
        <f>IF(ecommerce_10000[[#This Row],[Platform]]="Souq","sq",ecommerce_10000[[#This Row],[Platform]])</f>
        <v>Jumia</v>
      </c>
      <c r="P87" t="str">
        <f>IF(E87="Souq","sq",IF(E87="Jumia","Jum",E87))</f>
        <v>Jum</v>
      </c>
      <c r="Q87">
        <f>VLOOKUP(ecommerce_10000[[#This Row],[City]],F:I,4,FALSE)</f>
        <v>26648.76</v>
      </c>
      <c r="R87" s="1">
        <f>SUMIF(C:C,ecommerce_10000[[#This Row],[Category]],I:I)</f>
        <v>91504159.730000004</v>
      </c>
      <c r="S87" s="1">
        <f>SUMIFS(I:I,C:C,C87)</f>
        <v>91504159.730000004</v>
      </c>
      <c r="T87" s="1" t="str">
        <f>INDEX(F:F,MATCH(ecommerce_10000[[#This Row],[TotalAmount]],I:I,0))</f>
        <v>Casablanca</v>
      </c>
    </row>
    <row r="88" spans="1:20" x14ac:dyDescent="0.3">
      <c r="A88" s="1" t="s">
        <v>132</v>
      </c>
      <c r="B88" s="1" t="s">
        <v>35</v>
      </c>
      <c r="C88" s="1" t="s">
        <v>14</v>
      </c>
      <c r="D88" s="1" t="s">
        <v>36</v>
      </c>
      <c r="E88" s="1" t="s">
        <v>47</v>
      </c>
      <c r="F88" s="1" t="s">
        <v>62</v>
      </c>
      <c r="G88">
        <v>5492.13</v>
      </c>
      <c r="H88">
        <v>5</v>
      </c>
      <c r="I88">
        <v>27460.65</v>
      </c>
      <c r="J88">
        <v>4.13</v>
      </c>
      <c r="K88">
        <v>4175</v>
      </c>
      <c r="L88" s="2">
        <v>45306</v>
      </c>
      <c r="O88" t="str">
        <f>IF(ecommerce_10000[[#This Row],[Platform]]="Souq","sq",ecommerce_10000[[#This Row],[Platform]])</f>
        <v>Amazon</v>
      </c>
      <c r="P88" t="str">
        <f>IF(E88="Souq","sq",IF(E88="Jumia","Jum",E88))</f>
        <v>Amazon</v>
      </c>
      <c r="Q88">
        <f>VLOOKUP(ecommerce_10000[[#This Row],[City]],F:I,4,FALSE)</f>
        <v>27872.98</v>
      </c>
      <c r="R88" s="1">
        <f>SUMIF(C:C,ecommerce_10000[[#This Row],[Category]],I:I)</f>
        <v>92327183.770000085</v>
      </c>
      <c r="S88" s="1">
        <f>SUMIFS(I:I,C:C,C88)</f>
        <v>92327183.770000085</v>
      </c>
      <c r="T88" s="1" t="str">
        <f>INDEX(F:F,MATCH(ecommerce_10000[[#This Row],[TotalAmount]],I:I,0))</f>
        <v>Giza</v>
      </c>
    </row>
    <row r="89" spans="1:20" x14ac:dyDescent="0.3">
      <c r="A89" s="1" t="s">
        <v>133</v>
      </c>
      <c r="B89" s="1" t="s">
        <v>49</v>
      </c>
      <c r="C89" s="1" t="s">
        <v>14</v>
      </c>
      <c r="D89" s="1" t="s">
        <v>50</v>
      </c>
      <c r="E89" s="1" t="s">
        <v>47</v>
      </c>
      <c r="F89" s="1" t="s">
        <v>17</v>
      </c>
      <c r="G89">
        <v>1052.6300000000001</v>
      </c>
      <c r="H89">
        <v>2</v>
      </c>
      <c r="I89">
        <v>2105.2600000000002</v>
      </c>
      <c r="J89">
        <v>4.3600000000000003</v>
      </c>
      <c r="K89">
        <v>499</v>
      </c>
      <c r="L89" s="2">
        <v>45652</v>
      </c>
      <c r="O89" t="str">
        <f>IF(ecommerce_10000[[#This Row],[Platform]]="Souq","sq",ecommerce_10000[[#This Row],[Platform]])</f>
        <v>Amazon</v>
      </c>
      <c r="P89" t="str">
        <f>IF(E89="Souq","sq",IF(E89="Jumia","Jum",E89))</f>
        <v>Amazon</v>
      </c>
      <c r="Q89">
        <f>VLOOKUP(ecommerce_10000[[#This Row],[City]],F:I,4,FALSE)</f>
        <v>16284.02</v>
      </c>
      <c r="R89" s="1">
        <f>SUMIF(C:C,ecommerce_10000[[#This Row],[Category]],I:I)</f>
        <v>92327183.770000085</v>
      </c>
      <c r="S89" s="1">
        <f>SUMIFS(I:I,C:C,C89)</f>
        <v>92327183.770000085</v>
      </c>
      <c r="T89" s="1" t="str">
        <f>INDEX(F:F,MATCH(ecommerce_10000[[#This Row],[TotalAmount]],I:I,0))</f>
        <v>Cairo</v>
      </c>
    </row>
    <row r="90" spans="1:20" x14ac:dyDescent="0.3">
      <c r="A90" s="1" t="s">
        <v>134</v>
      </c>
      <c r="B90" s="1" t="s">
        <v>43</v>
      </c>
      <c r="C90" s="1" t="s">
        <v>44</v>
      </c>
      <c r="D90" s="1" t="s">
        <v>45</v>
      </c>
      <c r="E90" s="1" t="s">
        <v>22</v>
      </c>
      <c r="F90" s="1" t="s">
        <v>17</v>
      </c>
      <c r="G90">
        <v>14714.58</v>
      </c>
      <c r="H90">
        <v>4</v>
      </c>
      <c r="I90">
        <v>58858.32</v>
      </c>
      <c r="J90">
        <v>4.21</v>
      </c>
      <c r="K90">
        <v>9</v>
      </c>
      <c r="L90" s="2">
        <v>45605</v>
      </c>
      <c r="O90" t="str">
        <f>IF(ecommerce_10000[[#This Row],[Platform]]="Souq","sq",ecommerce_10000[[#This Row],[Platform]])</f>
        <v>Jumia</v>
      </c>
      <c r="P90" t="str">
        <f>IF(E90="Souq","sq",IF(E90="Jumia","Jum",E90))</f>
        <v>Jum</v>
      </c>
      <c r="Q90">
        <f>VLOOKUP(ecommerce_10000[[#This Row],[City]],F:I,4,FALSE)</f>
        <v>16284.02</v>
      </c>
      <c r="R90" s="1">
        <f>SUMIF(C:C,ecommerce_10000[[#This Row],[Category]],I:I)</f>
        <v>31420413.200000018</v>
      </c>
      <c r="S90" s="1">
        <f>SUMIFS(I:I,C:C,C90)</f>
        <v>31420413.200000018</v>
      </c>
      <c r="T90" s="1" t="str">
        <f>INDEX(F:F,MATCH(ecommerce_10000[[#This Row],[TotalAmount]],I:I,0))</f>
        <v>Cairo</v>
      </c>
    </row>
    <row r="91" spans="1:20" x14ac:dyDescent="0.3">
      <c r="A91" s="1" t="s">
        <v>135</v>
      </c>
      <c r="B91" s="1" t="s">
        <v>13</v>
      </c>
      <c r="C91" s="1" t="s">
        <v>14</v>
      </c>
      <c r="D91" s="1" t="s">
        <v>15</v>
      </c>
      <c r="E91" s="1" t="s">
        <v>16</v>
      </c>
      <c r="F91" s="1" t="s">
        <v>28</v>
      </c>
      <c r="G91">
        <v>5026.21</v>
      </c>
      <c r="H91">
        <v>1</v>
      </c>
      <c r="I91">
        <v>5026.21</v>
      </c>
      <c r="J91">
        <v>3.36</v>
      </c>
      <c r="K91">
        <v>3909</v>
      </c>
      <c r="L91" s="2">
        <v>45584</v>
      </c>
      <c r="O91" t="str">
        <f>IF(ecommerce_10000[[#This Row],[Platform]]="Souq","sq",ecommerce_10000[[#This Row],[Platform]])</f>
        <v>sq</v>
      </c>
      <c r="P91" t="str">
        <f>IF(E91="Souq","sq",IF(E91="Jumia","Jum",E91))</f>
        <v>sq</v>
      </c>
      <c r="Q91">
        <f>VLOOKUP(ecommerce_10000[[#This Row],[City]],F:I,4,FALSE)</f>
        <v>26648.76</v>
      </c>
      <c r="R91" s="1">
        <f>SUMIF(C:C,ecommerce_10000[[#This Row],[Category]],I:I)</f>
        <v>92327183.770000085</v>
      </c>
      <c r="S91" s="1">
        <f>SUMIFS(I:I,C:C,C91)</f>
        <v>92327183.770000085</v>
      </c>
      <c r="T91" s="1" t="str">
        <f>INDEX(F:F,MATCH(ecommerce_10000[[#This Row],[TotalAmount]],I:I,0))</f>
        <v>Casablanca</v>
      </c>
    </row>
    <row r="92" spans="1:20" x14ac:dyDescent="0.3">
      <c r="A92" s="1" t="s">
        <v>136</v>
      </c>
      <c r="B92" s="1" t="s">
        <v>53</v>
      </c>
      <c r="C92" s="1" t="s">
        <v>31</v>
      </c>
      <c r="D92" s="1" t="s">
        <v>54</v>
      </c>
      <c r="E92" s="1" t="s">
        <v>16</v>
      </c>
      <c r="F92" s="1" t="s">
        <v>17</v>
      </c>
      <c r="G92">
        <v>14164.14</v>
      </c>
      <c r="H92">
        <v>4</v>
      </c>
      <c r="I92">
        <v>56656.56</v>
      </c>
      <c r="J92">
        <v>2.0099999999999998</v>
      </c>
      <c r="K92">
        <v>969</v>
      </c>
      <c r="L92" s="2">
        <v>45470</v>
      </c>
      <c r="O92" t="str">
        <f>IF(ecommerce_10000[[#This Row],[Platform]]="Souq","sq",ecommerce_10000[[#This Row],[Platform]])</f>
        <v>sq</v>
      </c>
      <c r="P92" t="str">
        <f>IF(E92="Souq","sq",IF(E92="Jumia","Jum",E92))</f>
        <v>sq</v>
      </c>
      <c r="Q92">
        <f>VLOOKUP(ecommerce_10000[[#This Row],[City]],F:I,4,FALSE)</f>
        <v>16284.02</v>
      </c>
      <c r="R92" s="1">
        <f>SUMIF(C:C,ecommerce_10000[[#This Row],[Category]],I:I)</f>
        <v>57542997.559999913</v>
      </c>
      <c r="S92" s="1">
        <f>SUMIFS(I:I,C:C,C92)</f>
        <v>57542997.559999913</v>
      </c>
      <c r="T92" s="1" t="str">
        <f>INDEX(F:F,MATCH(ecommerce_10000[[#This Row],[TotalAmount]],I:I,0))</f>
        <v>Cairo</v>
      </c>
    </row>
    <row r="93" spans="1:20" x14ac:dyDescent="0.3">
      <c r="A93" s="1" t="s">
        <v>137</v>
      </c>
      <c r="B93" s="1" t="s">
        <v>25</v>
      </c>
      <c r="C93" s="1" t="s">
        <v>26</v>
      </c>
      <c r="D93" s="1" t="s">
        <v>27</v>
      </c>
      <c r="E93" s="1" t="s">
        <v>16</v>
      </c>
      <c r="F93" s="1" t="s">
        <v>33</v>
      </c>
      <c r="G93">
        <v>1603.38</v>
      </c>
      <c r="H93">
        <v>5</v>
      </c>
      <c r="I93">
        <v>8016.9</v>
      </c>
      <c r="J93">
        <v>3.61</v>
      </c>
      <c r="K93">
        <v>3419</v>
      </c>
      <c r="L93" s="2">
        <v>45567</v>
      </c>
      <c r="O93" t="str">
        <f>IF(ecommerce_10000[[#This Row],[Platform]]="Souq","sq",ecommerce_10000[[#This Row],[Platform]])</f>
        <v>sq</v>
      </c>
      <c r="P93" t="str">
        <f>IF(E93="Souq","sq",IF(E93="Jumia","Jum",E93))</f>
        <v>sq</v>
      </c>
      <c r="Q93">
        <f>VLOOKUP(ecommerce_10000[[#This Row],[City]],F:I,4,FALSE)</f>
        <v>3665.44</v>
      </c>
      <c r="R93" s="1">
        <f>SUMIF(C:C,ecommerce_10000[[#This Row],[Category]],I:I)</f>
        <v>29200970.130000021</v>
      </c>
      <c r="S93" s="1">
        <f>SUMIFS(I:I,C:C,C93)</f>
        <v>29200970.130000021</v>
      </c>
      <c r="T93" s="1" t="str">
        <f>INDEX(F:F,MATCH(ecommerce_10000[[#This Row],[TotalAmount]],I:I,0))</f>
        <v>Dubai</v>
      </c>
    </row>
    <row r="94" spans="1:20" x14ac:dyDescent="0.3">
      <c r="A94" s="1" t="s">
        <v>138</v>
      </c>
      <c r="B94" s="1" t="s">
        <v>30</v>
      </c>
      <c r="C94" s="1" t="s">
        <v>31</v>
      </c>
      <c r="D94" s="1" t="s">
        <v>32</v>
      </c>
      <c r="E94" s="1" t="s">
        <v>47</v>
      </c>
      <c r="F94" s="1" t="s">
        <v>28</v>
      </c>
      <c r="G94">
        <v>2604.4</v>
      </c>
      <c r="H94">
        <v>1</v>
      </c>
      <c r="I94">
        <v>2604.4</v>
      </c>
      <c r="J94">
        <v>3.07</v>
      </c>
      <c r="K94">
        <v>2237</v>
      </c>
      <c r="L94" s="2">
        <v>45523</v>
      </c>
      <c r="O94" t="str">
        <f>IF(ecommerce_10000[[#This Row],[Platform]]="Souq","sq",ecommerce_10000[[#This Row],[Platform]])</f>
        <v>Amazon</v>
      </c>
      <c r="P94" t="str">
        <f>IF(E94="Souq","sq",IF(E94="Jumia","Jum",E94))</f>
        <v>Amazon</v>
      </c>
      <c r="Q94">
        <f>VLOOKUP(ecommerce_10000[[#This Row],[City]],F:I,4,FALSE)</f>
        <v>26648.76</v>
      </c>
      <c r="R94" s="1">
        <f>SUMIF(C:C,ecommerce_10000[[#This Row],[Category]],I:I)</f>
        <v>57542997.559999913</v>
      </c>
      <c r="S94" s="1">
        <f>SUMIFS(I:I,C:C,C94)</f>
        <v>57542997.559999913</v>
      </c>
      <c r="T94" s="1" t="str">
        <f>INDEX(F:F,MATCH(ecommerce_10000[[#This Row],[TotalAmount]],I:I,0))</f>
        <v>Casablanca</v>
      </c>
    </row>
    <row r="95" spans="1:20" x14ac:dyDescent="0.3">
      <c r="A95" s="1" t="s">
        <v>139</v>
      </c>
      <c r="B95" s="1" t="s">
        <v>43</v>
      </c>
      <c r="C95" s="1" t="s">
        <v>44</v>
      </c>
      <c r="D95" s="1" t="s">
        <v>45</v>
      </c>
      <c r="E95" s="1" t="s">
        <v>22</v>
      </c>
      <c r="F95" s="1" t="s">
        <v>23</v>
      </c>
      <c r="G95">
        <v>8923.17</v>
      </c>
      <c r="H95">
        <v>3</v>
      </c>
      <c r="I95">
        <v>26769.51</v>
      </c>
      <c r="J95">
        <v>1.63</v>
      </c>
      <c r="K95">
        <v>504</v>
      </c>
      <c r="L95" s="2">
        <v>45497</v>
      </c>
      <c r="O95" t="str">
        <f>IF(ecommerce_10000[[#This Row],[Platform]]="Souq","sq",ecommerce_10000[[#This Row],[Platform]])</f>
        <v>Jumia</v>
      </c>
      <c r="P95" t="str">
        <f>IF(E95="Souq","sq",IF(E95="Jumia","Jum",E95))</f>
        <v>Jum</v>
      </c>
      <c r="Q95">
        <f>VLOOKUP(ecommerce_10000[[#This Row],[City]],F:I,4,FALSE)</f>
        <v>13290.4</v>
      </c>
      <c r="R95" s="1">
        <f>SUMIF(C:C,ecommerce_10000[[#This Row],[Category]],I:I)</f>
        <v>31420413.200000018</v>
      </c>
      <c r="S95" s="1">
        <f>SUMIFS(I:I,C:C,C95)</f>
        <v>31420413.200000018</v>
      </c>
      <c r="T95" s="1" t="str">
        <f>INDEX(F:F,MATCH(ecommerce_10000[[#This Row],[TotalAmount]],I:I,0))</f>
        <v>Alexandria</v>
      </c>
    </row>
    <row r="96" spans="1:20" x14ac:dyDescent="0.3">
      <c r="A96" s="1" t="s">
        <v>140</v>
      </c>
      <c r="B96" s="1" t="s">
        <v>43</v>
      </c>
      <c r="C96" s="1" t="s">
        <v>44</v>
      </c>
      <c r="D96" s="1" t="s">
        <v>45</v>
      </c>
      <c r="E96" s="1" t="s">
        <v>16</v>
      </c>
      <c r="F96" s="1" t="s">
        <v>28</v>
      </c>
      <c r="G96">
        <v>6220.11</v>
      </c>
      <c r="H96">
        <v>1</v>
      </c>
      <c r="I96">
        <v>6220.11</v>
      </c>
      <c r="J96">
        <v>1.76</v>
      </c>
      <c r="K96">
        <v>1992</v>
      </c>
      <c r="L96" s="2">
        <v>45383</v>
      </c>
      <c r="O96" t="str">
        <f>IF(ecommerce_10000[[#This Row],[Platform]]="Souq","sq",ecommerce_10000[[#This Row],[Platform]])</f>
        <v>sq</v>
      </c>
      <c r="P96" t="str">
        <f>IF(E96="Souq","sq",IF(E96="Jumia","Jum",E96))</f>
        <v>sq</v>
      </c>
      <c r="Q96">
        <f>VLOOKUP(ecommerce_10000[[#This Row],[City]],F:I,4,FALSE)</f>
        <v>26648.76</v>
      </c>
      <c r="R96" s="1">
        <f>SUMIF(C:C,ecommerce_10000[[#This Row],[Category]],I:I)</f>
        <v>31420413.200000018</v>
      </c>
      <c r="S96" s="1">
        <f>SUMIFS(I:I,C:C,C96)</f>
        <v>31420413.200000018</v>
      </c>
      <c r="T96" s="1" t="str">
        <f>INDEX(F:F,MATCH(ecommerce_10000[[#This Row],[TotalAmount]],I:I,0))</f>
        <v>Casablanca</v>
      </c>
    </row>
    <row r="97" spans="1:20" x14ac:dyDescent="0.3">
      <c r="A97" s="1" t="s">
        <v>141</v>
      </c>
      <c r="B97" s="1" t="s">
        <v>49</v>
      </c>
      <c r="C97" s="1" t="s">
        <v>14</v>
      </c>
      <c r="D97" s="1" t="s">
        <v>50</v>
      </c>
      <c r="E97" s="1" t="s">
        <v>16</v>
      </c>
      <c r="F97" s="1" t="s">
        <v>40</v>
      </c>
      <c r="G97">
        <v>3129.59</v>
      </c>
      <c r="H97">
        <v>4</v>
      </c>
      <c r="I97">
        <v>12518.36</v>
      </c>
      <c r="J97">
        <v>3.73</v>
      </c>
      <c r="K97">
        <v>741</v>
      </c>
      <c r="L97" s="2">
        <v>45377</v>
      </c>
      <c r="O97" t="str">
        <f>IF(ecommerce_10000[[#This Row],[Platform]]="Souq","sq",ecommerce_10000[[#This Row],[Platform]])</f>
        <v>sq</v>
      </c>
      <c r="P97" t="str">
        <f>IF(E97="Souq","sq",IF(E97="Jumia","Jum",E97))</f>
        <v>sq</v>
      </c>
      <c r="Q97">
        <f>VLOOKUP(ecommerce_10000[[#This Row],[City]],F:I,4,FALSE)</f>
        <v>99349.3</v>
      </c>
      <c r="R97" s="1">
        <f>SUMIF(C:C,ecommerce_10000[[#This Row],[Category]],I:I)</f>
        <v>92327183.770000085</v>
      </c>
      <c r="S97" s="1">
        <f>SUMIFS(I:I,C:C,C97)</f>
        <v>92327183.770000085</v>
      </c>
      <c r="T97" s="1" t="str">
        <f>INDEX(F:F,MATCH(ecommerce_10000[[#This Row],[TotalAmount]],I:I,0))</f>
        <v>Riyadh</v>
      </c>
    </row>
    <row r="98" spans="1:20" x14ac:dyDescent="0.3">
      <c r="A98" s="1" t="s">
        <v>142</v>
      </c>
      <c r="B98" s="1" t="s">
        <v>13</v>
      </c>
      <c r="C98" s="1" t="s">
        <v>14</v>
      </c>
      <c r="D98" s="1" t="s">
        <v>15</v>
      </c>
      <c r="E98" s="1" t="s">
        <v>47</v>
      </c>
      <c r="F98" s="1" t="s">
        <v>62</v>
      </c>
      <c r="G98">
        <v>358.74</v>
      </c>
      <c r="H98">
        <v>3</v>
      </c>
      <c r="I98">
        <v>1076.22</v>
      </c>
      <c r="J98">
        <v>1.97</v>
      </c>
      <c r="K98">
        <v>4382</v>
      </c>
      <c r="L98" s="2">
        <v>45377</v>
      </c>
      <c r="O98" t="str">
        <f>IF(ecommerce_10000[[#This Row],[Platform]]="Souq","sq",ecommerce_10000[[#This Row],[Platform]])</f>
        <v>Amazon</v>
      </c>
      <c r="P98" t="str">
        <f>IF(E98="Souq","sq",IF(E98="Jumia","Jum",E98))</f>
        <v>Amazon</v>
      </c>
      <c r="Q98">
        <f>VLOOKUP(ecommerce_10000[[#This Row],[City]],F:I,4,FALSE)</f>
        <v>27872.98</v>
      </c>
      <c r="R98" s="1">
        <f>SUMIF(C:C,ecommerce_10000[[#This Row],[Category]],I:I)</f>
        <v>92327183.770000085</v>
      </c>
      <c r="S98" s="1">
        <f>SUMIFS(I:I,C:C,C98)</f>
        <v>92327183.770000085</v>
      </c>
      <c r="T98" s="1" t="str">
        <f>INDEX(F:F,MATCH(ecommerce_10000[[#This Row],[TotalAmount]],I:I,0))</f>
        <v>Giza</v>
      </c>
    </row>
    <row r="99" spans="1:20" x14ac:dyDescent="0.3">
      <c r="A99" s="1" t="s">
        <v>143</v>
      </c>
      <c r="B99" s="1" t="s">
        <v>13</v>
      </c>
      <c r="C99" s="1" t="s">
        <v>14</v>
      </c>
      <c r="D99" s="1" t="s">
        <v>15</v>
      </c>
      <c r="E99" s="1" t="s">
        <v>16</v>
      </c>
      <c r="F99" s="1" t="s">
        <v>62</v>
      </c>
      <c r="G99">
        <v>18847.29</v>
      </c>
      <c r="H99">
        <v>1</v>
      </c>
      <c r="I99">
        <v>18847.29</v>
      </c>
      <c r="J99">
        <v>2.99</v>
      </c>
      <c r="K99">
        <v>3252</v>
      </c>
      <c r="L99" s="2">
        <v>45400</v>
      </c>
      <c r="O99" t="str">
        <f>IF(ecommerce_10000[[#This Row],[Platform]]="Souq","sq",ecommerce_10000[[#This Row],[Platform]])</f>
        <v>sq</v>
      </c>
      <c r="P99" t="str">
        <f>IF(E99="Souq","sq",IF(E99="Jumia","Jum",E99))</f>
        <v>sq</v>
      </c>
      <c r="Q99">
        <f>VLOOKUP(ecommerce_10000[[#This Row],[City]],F:I,4,FALSE)</f>
        <v>27872.98</v>
      </c>
      <c r="R99" s="1">
        <f>SUMIF(C:C,ecommerce_10000[[#This Row],[Category]],I:I)</f>
        <v>92327183.770000085</v>
      </c>
      <c r="S99" s="1">
        <f>SUMIFS(I:I,C:C,C99)</f>
        <v>92327183.770000085</v>
      </c>
      <c r="T99" s="1" t="str">
        <f>INDEX(F:F,MATCH(ecommerce_10000[[#This Row],[TotalAmount]],I:I,0))</f>
        <v>Giza</v>
      </c>
    </row>
    <row r="100" spans="1:20" x14ac:dyDescent="0.3">
      <c r="A100" s="1" t="s">
        <v>144</v>
      </c>
      <c r="B100" s="1" t="s">
        <v>43</v>
      </c>
      <c r="C100" s="1" t="s">
        <v>44</v>
      </c>
      <c r="D100" s="1" t="s">
        <v>45</v>
      </c>
      <c r="E100" s="1" t="s">
        <v>16</v>
      </c>
      <c r="F100" s="1" t="s">
        <v>33</v>
      </c>
      <c r="G100">
        <v>6558.5</v>
      </c>
      <c r="H100">
        <v>2</v>
      </c>
      <c r="I100">
        <v>13117</v>
      </c>
      <c r="J100">
        <v>1.01</v>
      </c>
      <c r="K100">
        <v>1446</v>
      </c>
      <c r="L100" s="2">
        <v>45588</v>
      </c>
      <c r="O100" t="str">
        <f>IF(ecommerce_10000[[#This Row],[Platform]]="Souq","sq",ecommerce_10000[[#This Row],[Platform]])</f>
        <v>sq</v>
      </c>
      <c r="P100" t="str">
        <f>IF(E100="Souq","sq",IF(E100="Jumia","Jum",E100))</f>
        <v>sq</v>
      </c>
      <c r="Q100">
        <f>VLOOKUP(ecommerce_10000[[#This Row],[City]],F:I,4,FALSE)</f>
        <v>3665.44</v>
      </c>
      <c r="R100" s="1">
        <f>SUMIF(C:C,ecommerce_10000[[#This Row],[Category]],I:I)</f>
        <v>31420413.200000018</v>
      </c>
      <c r="S100" s="1">
        <f>SUMIFS(I:I,C:C,C100)</f>
        <v>31420413.200000018</v>
      </c>
      <c r="T100" s="1" t="str">
        <f>INDEX(F:F,MATCH(ecommerce_10000[[#This Row],[TotalAmount]],I:I,0))</f>
        <v>Dubai</v>
      </c>
    </row>
    <row r="101" spans="1:20" x14ac:dyDescent="0.3">
      <c r="A101" s="1" t="s">
        <v>145</v>
      </c>
      <c r="B101" s="1" t="s">
        <v>38</v>
      </c>
      <c r="C101" s="1" t="s">
        <v>20</v>
      </c>
      <c r="D101" s="1" t="s">
        <v>39</v>
      </c>
      <c r="E101" s="1" t="s">
        <v>16</v>
      </c>
      <c r="F101" s="1" t="s">
        <v>28</v>
      </c>
      <c r="G101">
        <v>17649.86</v>
      </c>
      <c r="H101">
        <v>5</v>
      </c>
      <c r="I101">
        <v>88249.3</v>
      </c>
      <c r="J101">
        <v>3.88</v>
      </c>
      <c r="K101">
        <v>1667</v>
      </c>
      <c r="L101" s="2">
        <v>45377</v>
      </c>
      <c r="O101" t="str">
        <f>IF(ecommerce_10000[[#This Row],[Platform]]="Souq","sq",ecommerce_10000[[#This Row],[Platform]])</f>
        <v>sq</v>
      </c>
      <c r="P101" t="str">
        <f>IF(E101="Souq","sq",IF(E101="Jumia","Jum",E101))</f>
        <v>sq</v>
      </c>
      <c r="Q101">
        <f>VLOOKUP(ecommerce_10000[[#This Row],[City]],F:I,4,FALSE)</f>
        <v>26648.76</v>
      </c>
      <c r="R101" s="1">
        <f>SUMIF(C:C,ecommerce_10000[[#This Row],[Category]],I:I)</f>
        <v>91504159.730000004</v>
      </c>
      <c r="S101" s="1">
        <f>SUMIFS(I:I,C:C,C101)</f>
        <v>91504159.730000004</v>
      </c>
      <c r="T101" s="1" t="str">
        <f>INDEX(F:F,MATCH(ecommerce_10000[[#This Row],[TotalAmount]],I:I,0))</f>
        <v>Casablanca</v>
      </c>
    </row>
    <row r="102" spans="1:20" x14ac:dyDescent="0.3">
      <c r="A102" s="1" t="s">
        <v>146</v>
      </c>
      <c r="B102" s="1" t="s">
        <v>49</v>
      </c>
      <c r="C102" s="1" t="s">
        <v>14</v>
      </c>
      <c r="D102" s="1" t="s">
        <v>50</v>
      </c>
      <c r="E102" s="1" t="s">
        <v>22</v>
      </c>
      <c r="F102" s="1" t="s">
        <v>17</v>
      </c>
      <c r="G102">
        <v>9543.5300000000007</v>
      </c>
      <c r="H102">
        <v>1</v>
      </c>
      <c r="I102">
        <v>9543.5300000000007</v>
      </c>
      <c r="J102">
        <v>1.8</v>
      </c>
      <c r="K102">
        <v>2183</v>
      </c>
      <c r="L102" s="2">
        <v>45551</v>
      </c>
      <c r="O102" t="str">
        <f>IF(ecommerce_10000[[#This Row],[Platform]]="Souq","sq",ecommerce_10000[[#This Row],[Platform]])</f>
        <v>Jumia</v>
      </c>
      <c r="P102" t="str">
        <f>IF(E102="Souq","sq",IF(E102="Jumia","Jum",E102))</f>
        <v>Jum</v>
      </c>
      <c r="Q102">
        <f>VLOOKUP(ecommerce_10000[[#This Row],[City]],F:I,4,FALSE)</f>
        <v>16284.02</v>
      </c>
      <c r="R102" s="1">
        <f>SUMIF(C:C,ecommerce_10000[[#This Row],[Category]],I:I)</f>
        <v>92327183.770000085</v>
      </c>
      <c r="S102" s="1">
        <f>SUMIFS(I:I,C:C,C102)</f>
        <v>92327183.770000085</v>
      </c>
      <c r="T102" s="1" t="str">
        <f>INDEX(F:F,MATCH(ecommerce_10000[[#This Row],[TotalAmount]],I:I,0))</f>
        <v>Cairo</v>
      </c>
    </row>
    <row r="103" spans="1:20" x14ac:dyDescent="0.3">
      <c r="A103" s="1" t="s">
        <v>147</v>
      </c>
      <c r="B103" s="1" t="s">
        <v>65</v>
      </c>
      <c r="C103" s="1" t="s">
        <v>20</v>
      </c>
      <c r="D103" s="1" t="s">
        <v>66</v>
      </c>
      <c r="E103" s="1" t="s">
        <v>16</v>
      </c>
      <c r="F103" s="1" t="s">
        <v>17</v>
      </c>
      <c r="G103">
        <v>12553.72</v>
      </c>
      <c r="H103">
        <v>5</v>
      </c>
      <c r="I103">
        <v>62768.6</v>
      </c>
      <c r="J103">
        <v>4.03</v>
      </c>
      <c r="K103">
        <v>3718</v>
      </c>
      <c r="L103" s="2">
        <v>45593</v>
      </c>
      <c r="O103" t="str">
        <f>IF(ecommerce_10000[[#This Row],[Platform]]="Souq","sq",ecommerce_10000[[#This Row],[Platform]])</f>
        <v>sq</v>
      </c>
      <c r="P103" t="str">
        <f>IF(E103="Souq","sq",IF(E103="Jumia","Jum",E103))</f>
        <v>sq</v>
      </c>
      <c r="Q103">
        <f>VLOOKUP(ecommerce_10000[[#This Row],[City]],F:I,4,FALSE)</f>
        <v>16284.02</v>
      </c>
      <c r="R103" s="1">
        <f>SUMIF(C:C,ecommerce_10000[[#This Row],[Category]],I:I)</f>
        <v>91504159.730000004</v>
      </c>
      <c r="S103" s="1">
        <f>SUMIFS(I:I,C:C,C103)</f>
        <v>91504159.730000004</v>
      </c>
      <c r="T103" s="1" t="str">
        <f>INDEX(F:F,MATCH(ecommerce_10000[[#This Row],[TotalAmount]],I:I,0))</f>
        <v>Cairo</v>
      </c>
    </row>
    <row r="104" spans="1:20" x14ac:dyDescent="0.3">
      <c r="A104" s="1" t="s">
        <v>148</v>
      </c>
      <c r="B104" s="1" t="s">
        <v>43</v>
      </c>
      <c r="C104" s="1" t="s">
        <v>44</v>
      </c>
      <c r="D104" s="1" t="s">
        <v>45</v>
      </c>
      <c r="E104" s="1" t="s">
        <v>16</v>
      </c>
      <c r="F104" s="1" t="s">
        <v>40</v>
      </c>
      <c r="G104">
        <v>2784.77</v>
      </c>
      <c r="H104">
        <v>2</v>
      </c>
      <c r="I104">
        <v>5569.54</v>
      </c>
      <c r="J104">
        <v>4.92</v>
      </c>
      <c r="K104">
        <v>3568</v>
      </c>
      <c r="L104" s="2">
        <v>45519</v>
      </c>
      <c r="O104" t="str">
        <f>IF(ecommerce_10000[[#This Row],[Platform]]="Souq","sq",ecommerce_10000[[#This Row],[Platform]])</f>
        <v>sq</v>
      </c>
      <c r="P104" t="str">
        <f>IF(E104="Souq","sq",IF(E104="Jumia","Jum",E104))</f>
        <v>sq</v>
      </c>
      <c r="Q104">
        <f>VLOOKUP(ecommerce_10000[[#This Row],[City]],F:I,4,FALSE)</f>
        <v>99349.3</v>
      </c>
      <c r="R104" s="1">
        <f>SUMIF(C:C,ecommerce_10000[[#This Row],[Category]],I:I)</f>
        <v>31420413.200000018</v>
      </c>
      <c r="S104" s="1">
        <f>SUMIFS(I:I,C:C,C104)</f>
        <v>31420413.200000018</v>
      </c>
      <c r="T104" s="1" t="str">
        <f>INDEX(F:F,MATCH(ecommerce_10000[[#This Row],[TotalAmount]],I:I,0))</f>
        <v>Riyadh</v>
      </c>
    </row>
    <row r="105" spans="1:20" x14ac:dyDescent="0.3">
      <c r="A105" s="1" t="s">
        <v>149</v>
      </c>
      <c r="B105" s="1" t="s">
        <v>30</v>
      </c>
      <c r="C105" s="1" t="s">
        <v>31</v>
      </c>
      <c r="D105" s="1" t="s">
        <v>32</v>
      </c>
      <c r="E105" s="1" t="s">
        <v>22</v>
      </c>
      <c r="F105" s="1" t="s">
        <v>17</v>
      </c>
      <c r="G105">
        <v>19025.43</v>
      </c>
      <c r="H105">
        <v>5</v>
      </c>
      <c r="I105">
        <v>95127.15</v>
      </c>
      <c r="J105">
        <v>1.54</v>
      </c>
      <c r="K105">
        <v>1385</v>
      </c>
      <c r="L105" s="2">
        <v>45618</v>
      </c>
      <c r="O105" t="str">
        <f>IF(ecommerce_10000[[#This Row],[Platform]]="Souq","sq",ecommerce_10000[[#This Row],[Platform]])</f>
        <v>Jumia</v>
      </c>
      <c r="P105" t="str">
        <f>IF(E105="Souq","sq",IF(E105="Jumia","Jum",E105))</f>
        <v>Jum</v>
      </c>
      <c r="Q105">
        <f>VLOOKUP(ecommerce_10000[[#This Row],[City]],F:I,4,FALSE)</f>
        <v>16284.02</v>
      </c>
      <c r="R105" s="1">
        <f>SUMIF(C:C,ecommerce_10000[[#This Row],[Category]],I:I)</f>
        <v>57542997.559999913</v>
      </c>
      <c r="S105" s="1">
        <f>SUMIFS(I:I,C:C,C105)</f>
        <v>57542997.559999913</v>
      </c>
      <c r="T105" s="1" t="str">
        <f>INDEX(F:F,MATCH(ecommerce_10000[[#This Row],[TotalAmount]],I:I,0))</f>
        <v>Cairo</v>
      </c>
    </row>
    <row r="106" spans="1:20" x14ac:dyDescent="0.3">
      <c r="A106" s="1" t="s">
        <v>150</v>
      </c>
      <c r="B106" s="1" t="s">
        <v>25</v>
      </c>
      <c r="C106" s="1" t="s">
        <v>26</v>
      </c>
      <c r="D106" s="1" t="s">
        <v>27</v>
      </c>
      <c r="E106" s="1" t="s">
        <v>47</v>
      </c>
      <c r="F106" s="1" t="s">
        <v>62</v>
      </c>
      <c r="G106">
        <v>18642.22</v>
      </c>
      <c r="H106">
        <v>3</v>
      </c>
      <c r="I106">
        <v>55926.66</v>
      </c>
      <c r="J106">
        <v>4.33</v>
      </c>
      <c r="K106">
        <v>1641</v>
      </c>
      <c r="L106" s="2">
        <v>45415</v>
      </c>
      <c r="O106" t="str">
        <f>IF(ecommerce_10000[[#This Row],[Platform]]="Souq","sq",ecommerce_10000[[#This Row],[Platform]])</f>
        <v>Amazon</v>
      </c>
      <c r="P106" t="str">
        <f>IF(E106="Souq","sq",IF(E106="Jumia","Jum",E106))</f>
        <v>Amazon</v>
      </c>
      <c r="Q106">
        <f>VLOOKUP(ecommerce_10000[[#This Row],[City]],F:I,4,FALSE)</f>
        <v>27872.98</v>
      </c>
      <c r="R106" s="1">
        <f>SUMIF(C:C,ecommerce_10000[[#This Row],[Category]],I:I)</f>
        <v>29200970.130000021</v>
      </c>
      <c r="S106" s="1">
        <f>SUMIFS(I:I,C:C,C106)</f>
        <v>29200970.130000021</v>
      </c>
      <c r="T106" s="1" t="str">
        <f>INDEX(F:F,MATCH(ecommerce_10000[[#This Row],[TotalAmount]],I:I,0))</f>
        <v>Giza</v>
      </c>
    </row>
    <row r="107" spans="1:20" x14ac:dyDescent="0.3">
      <c r="A107" s="1" t="s">
        <v>151</v>
      </c>
      <c r="B107" s="1" t="s">
        <v>25</v>
      </c>
      <c r="C107" s="1" t="s">
        <v>26</v>
      </c>
      <c r="D107" s="1" t="s">
        <v>27</v>
      </c>
      <c r="E107" s="1" t="s">
        <v>47</v>
      </c>
      <c r="F107" s="1" t="s">
        <v>28</v>
      </c>
      <c r="G107">
        <v>15360.28</v>
      </c>
      <c r="H107">
        <v>1</v>
      </c>
      <c r="I107">
        <v>15360.28</v>
      </c>
      <c r="J107">
        <v>2.5099999999999998</v>
      </c>
      <c r="K107">
        <v>1082</v>
      </c>
      <c r="L107" s="2">
        <v>45411</v>
      </c>
      <c r="O107" t="str">
        <f>IF(ecommerce_10000[[#This Row],[Platform]]="Souq","sq",ecommerce_10000[[#This Row],[Platform]])</f>
        <v>Amazon</v>
      </c>
      <c r="P107" t="str">
        <f>IF(E107="Souq","sq",IF(E107="Jumia","Jum",E107))</f>
        <v>Amazon</v>
      </c>
      <c r="Q107">
        <f>VLOOKUP(ecommerce_10000[[#This Row],[City]],F:I,4,FALSE)</f>
        <v>26648.76</v>
      </c>
      <c r="R107" s="1">
        <f>SUMIF(C:C,ecommerce_10000[[#This Row],[Category]],I:I)</f>
        <v>29200970.130000021</v>
      </c>
      <c r="S107" s="1">
        <f>SUMIFS(I:I,C:C,C107)</f>
        <v>29200970.130000021</v>
      </c>
      <c r="T107" s="1" t="str">
        <f>INDEX(F:F,MATCH(ecommerce_10000[[#This Row],[TotalAmount]],I:I,0))</f>
        <v>Casablanca</v>
      </c>
    </row>
    <row r="108" spans="1:20" x14ac:dyDescent="0.3">
      <c r="A108" s="1" t="s">
        <v>152</v>
      </c>
      <c r="B108" s="1" t="s">
        <v>35</v>
      </c>
      <c r="C108" s="1" t="s">
        <v>14</v>
      </c>
      <c r="D108" s="1" t="s">
        <v>36</v>
      </c>
      <c r="E108" s="1" t="s">
        <v>16</v>
      </c>
      <c r="F108" s="1" t="s">
        <v>40</v>
      </c>
      <c r="G108">
        <v>8008.52</v>
      </c>
      <c r="H108">
        <v>4</v>
      </c>
      <c r="I108">
        <v>32034.080000000002</v>
      </c>
      <c r="J108">
        <v>2.97</v>
      </c>
      <c r="K108">
        <v>951</v>
      </c>
      <c r="L108" s="2">
        <v>45403</v>
      </c>
      <c r="O108" t="str">
        <f>IF(ecommerce_10000[[#This Row],[Platform]]="Souq","sq",ecommerce_10000[[#This Row],[Platform]])</f>
        <v>sq</v>
      </c>
      <c r="P108" t="str">
        <f>IF(E108="Souq","sq",IF(E108="Jumia","Jum",E108))</f>
        <v>sq</v>
      </c>
      <c r="Q108">
        <f>VLOOKUP(ecommerce_10000[[#This Row],[City]],F:I,4,FALSE)</f>
        <v>99349.3</v>
      </c>
      <c r="R108" s="1">
        <f>SUMIF(C:C,ecommerce_10000[[#This Row],[Category]],I:I)</f>
        <v>92327183.770000085</v>
      </c>
      <c r="S108" s="1">
        <f>SUMIFS(I:I,C:C,C108)</f>
        <v>92327183.770000085</v>
      </c>
      <c r="T108" s="1" t="str">
        <f>INDEX(F:F,MATCH(ecommerce_10000[[#This Row],[TotalAmount]],I:I,0))</f>
        <v>Riyadh</v>
      </c>
    </row>
    <row r="109" spans="1:20" x14ac:dyDescent="0.3">
      <c r="A109" s="1" t="s">
        <v>153</v>
      </c>
      <c r="B109" s="1" t="s">
        <v>65</v>
      </c>
      <c r="C109" s="1" t="s">
        <v>20</v>
      </c>
      <c r="D109" s="1" t="s">
        <v>66</v>
      </c>
      <c r="E109" s="1" t="s">
        <v>47</v>
      </c>
      <c r="F109" s="1" t="s">
        <v>23</v>
      </c>
      <c r="G109">
        <v>4120.3599999999997</v>
      </c>
      <c r="H109">
        <v>2</v>
      </c>
      <c r="I109">
        <v>8240.7199999999993</v>
      </c>
      <c r="J109">
        <v>3.97</v>
      </c>
      <c r="K109">
        <v>3836</v>
      </c>
      <c r="L109" s="2">
        <v>45557</v>
      </c>
      <c r="O109" t="str">
        <f>IF(ecommerce_10000[[#This Row],[Platform]]="Souq","sq",ecommerce_10000[[#This Row],[Platform]])</f>
        <v>Amazon</v>
      </c>
      <c r="P109" t="str">
        <f>IF(E109="Souq","sq",IF(E109="Jumia","Jum",E109))</f>
        <v>Amazon</v>
      </c>
      <c r="Q109">
        <f>VLOOKUP(ecommerce_10000[[#This Row],[City]],F:I,4,FALSE)</f>
        <v>13290.4</v>
      </c>
      <c r="R109" s="1">
        <f>SUMIF(C:C,ecommerce_10000[[#This Row],[Category]],I:I)</f>
        <v>91504159.730000004</v>
      </c>
      <c r="S109" s="1">
        <f>SUMIFS(I:I,C:C,C109)</f>
        <v>91504159.730000004</v>
      </c>
      <c r="T109" s="1" t="str">
        <f>INDEX(F:F,MATCH(ecommerce_10000[[#This Row],[TotalAmount]],I:I,0))</f>
        <v>Alexandria</v>
      </c>
    </row>
    <row r="110" spans="1:20" x14ac:dyDescent="0.3">
      <c r="A110" s="1" t="s">
        <v>154</v>
      </c>
      <c r="B110" s="1" t="s">
        <v>13</v>
      </c>
      <c r="C110" s="1" t="s">
        <v>14</v>
      </c>
      <c r="D110" s="1" t="s">
        <v>15</v>
      </c>
      <c r="E110" s="1" t="s">
        <v>16</v>
      </c>
      <c r="F110" s="1" t="s">
        <v>17</v>
      </c>
      <c r="G110">
        <v>8125.12</v>
      </c>
      <c r="H110">
        <v>1</v>
      </c>
      <c r="I110">
        <v>8125.12</v>
      </c>
      <c r="J110">
        <v>1.71</v>
      </c>
      <c r="K110">
        <v>2684</v>
      </c>
      <c r="L110" s="2">
        <v>45514</v>
      </c>
      <c r="O110" t="str">
        <f>IF(ecommerce_10000[[#This Row],[Platform]]="Souq","sq",ecommerce_10000[[#This Row],[Platform]])</f>
        <v>sq</v>
      </c>
      <c r="P110" t="str">
        <f>IF(E110="Souq","sq",IF(E110="Jumia","Jum",E110))</f>
        <v>sq</v>
      </c>
      <c r="Q110">
        <f>VLOOKUP(ecommerce_10000[[#This Row],[City]],F:I,4,FALSE)</f>
        <v>16284.02</v>
      </c>
      <c r="R110" s="1">
        <f>SUMIF(C:C,ecommerce_10000[[#This Row],[Category]],I:I)</f>
        <v>92327183.770000085</v>
      </c>
      <c r="S110" s="1">
        <f>SUMIFS(I:I,C:C,C110)</f>
        <v>92327183.770000085</v>
      </c>
      <c r="T110" s="1" t="str">
        <f>INDEX(F:F,MATCH(ecommerce_10000[[#This Row],[TotalAmount]],I:I,0))</f>
        <v>Cairo</v>
      </c>
    </row>
    <row r="111" spans="1:20" x14ac:dyDescent="0.3">
      <c r="A111" s="1" t="s">
        <v>155</v>
      </c>
      <c r="B111" s="1" t="s">
        <v>30</v>
      </c>
      <c r="C111" s="1" t="s">
        <v>31</v>
      </c>
      <c r="D111" s="1" t="s">
        <v>32</v>
      </c>
      <c r="E111" s="1" t="s">
        <v>16</v>
      </c>
      <c r="F111" s="1" t="s">
        <v>62</v>
      </c>
      <c r="G111">
        <v>7572.32</v>
      </c>
      <c r="H111">
        <v>3</v>
      </c>
      <c r="I111">
        <v>22716.959999999999</v>
      </c>
      <c r="J111">
        <v>3.62</v>
      </c>
      <c r="K111">
        <v>3468</v>
      </c>
      <c r="L111" s="2">
        <v>45571</v>
      </c>
      <c r="O111" t="str">
        <f>IF(ecommerce_10000[[#This Row],[Platform]]="Souq","sq",ecommerce_10000[[#This Row],[Platform]])</f>
        <v>sq</v>
      </c>
      <c r="P111" t="str">
        <f>IF(E111="Souq","sq",IF(E111="Jumia","Jum",E111))</f>
        <v>sq</v>
      </c>
      <c r="Q111">
        <f>VLOOKUP(ecommerce_10000[[#This Row],[City]],F:I,4,FALSE)</f>
        <v>27872.98</v>
      </c>
      <c r="R111" s="1">
        <f>SUMIF(C:C,ecommerce_10000[[#This Row],[Category]],I:I)</f>
        <v>57542997.559999913</v>
      </c>
      <c r="S111" s="1">
        <f>SUMIFS(I:I,C:C,C111)</f>
        <v>57542997.559999913</v>
      </c>
      <c r="T111" s="1" t="str">
        <f>INDEX(F:F,MATCH(ecommerce_10000[[#This Row],[TotalAmount]],I:I,0))</f>
        <v>Giza</v>
      </c>
    </row>
    <row r="112" spans="1:20" x14ac:dyDescent="0.3">
      <c r="A112" s="1" t="s">
        <v>156</v>
      </c>
      <c r="B112" s="1" t="s">
        <v>35</v>
      </c>
      <c r="C112" s="1" t="s">
        <v>14</v>
      </c>
      <c r="D112" s="1" t="s">
        <v>36</v>
      </c>
      <c r="E112" s="1" t="s">
        <v>47</v>
      </c>
      <c r="F112" s="1" t="s">
        <v>17</v>
      </c>
      <c r="G112">
        <v>8188.88</v>
      </c>
      <c r="H112">
        <v>5</v>
      </c>
      <c r="I112">
        <v>40944.400000000001</v>
      </c>
      <c r="J112">
        <v>3.45</v>
      </c>
      <c r="K112">
        <v>1119</v>
      </c>
      <c r="L112" s="2">
        <v>45415</v>
      </c>
      <c r="O112" t="str">
        <f>IF(ecommerce_10000[[#This Row],[Platform]]="Souq","sq",ecommerce_10000[[#This Row],[Platform]])</f>
        <v>Amazon</v>
      </c>
      <c r="P112" t="str">
        <f>IF(E112="Souq","sq",IF(E112="Jumia","Jum",E112))</f>
        <v>Amazon</v>
      </c>
      <c r="Q112">
        <f>VLOOKUP(ecommerce_10000[[#This Row],[City]],F:I,4,FALSE)</f>
        <v>16284.02</v>
      </c>
      <c r="R112" s="1">
        <f>SUMIF(C:C,ecommerce_10000[[#This Row],[Category]],I:I)</f>
        <v>92327183.770000085</v>
      </c>
      <c r="S112" s="1">
        <f>SUMIFS(I:I,C:C,C112)</f>
        <v>92327183.770000085</v>
      </c>
      <c r="T112" s="1" t="str">
        <f>INDEX(F:F,MATCH(ecommerce_10000[[#This Row],[TotalAmount]],I:I,0))</f>
        <v>Cairo</v>
      </c>
    </row>
    <row r="113" spans="1:20" x14ac:dyDescent="0.3">
      <c r="A113" s="1" t="s">
        <v>157</v>
      </c>
      <c r="B113" s="1" t="s">
        <v>49</v>
      </c>
      <c r="C113" s="1" t="s">
        <v>14</v>
      </c>
      <c r="D113" s="1" t="s">
        <v>50</v>
      </c>
      <c r="E113" s="1" t="s">
        <v>16</v>
      </c>
      <c r="F113" s="1" t="s">
        <v>17</v>
      </c>
      <c r="G113">
        <v>459.64</v>
      </c>
      <c r="H113">
        <v>3</v>
      </c>
      <c r="I113">
        <v>1378.92</v>
      </c>
      <c r="J113">
        <v>3.74</v>
      </c>
      <c r="K113">
        <v>381</v>
      </c>
      <c r="L113" s="2">
        <v>45626</v>
      </c>
      <c r="O113" t="str">
        <f>IF(ecommerce_10000[[#This Row],[Platform]]="Souq","sq",ecommerce_10000[[#This Row],[Platform]])</f>
        <v>sq</v>
      </c>
      <c r="P113" t="str">
        <f>IF(E113="Souq","sq",IF(E113="Jumia","Jum",E113))</f>
        <v>sq</v>
      </c>
      <c r="Q113">
        <f>VLOOKUP(ecommerce_10000[[#This Row],[City]],F:I,4,FALSE)</f>
        <v>16284.02</v>
      </c>
      <c r="R113" s="1">
        <f>SUMIF(C:C,ecommerce_10000[[#This Row],[Category]],I:I)</f>
        <v>92327183.770000085</v>
      </c>
      <c r="S113" s="1">
        <f>SUMIFS(I:I,C:C,C113)</f>
        <v>92327183.770000085</v>
      </c>
      <c r="T113" s="1" t="str">
        <f>INDEX(F:F,MATCH(ecommerce_10000[[#This Row],[TotalAmount]],I:I,0))</f>
        <v>Cairo</v>
      </c>
    </row>
    <row r="114" spans="1:20" x14ac:dyDescent="0.3">
      <c r="A114" s="1" t="s">
        <v>158</v>
      </c>
      <c r="B114" s="1" t="s">
        <v>13</v>
      </c>
      <c r="C114" s="1" t="s">
        <v>14</v>
      </c>
      <c r="D114" s="1" t="s">
        <v>15</v>
      </c>
      <c r="E114" s="1" t="s">
        <v>47</v>
      </c>
      <c r="F114" s="1" t="s">
        <v>62</v>
      </c>
      <c r="G114">
        <v>269.18</v>
      </c>
      <c r="H114">
        <v>2</v>
      </c>
      <c r="I114">
        <v>538.36</v>
      </c>
      <c r="J114">
        <v>2.46</v>
      </c>
      <c r="K114">
        <v>3168</v>
      </c>
      <c r="L114" s="2">
        <v>45380</v>
      </c>
      <c r="O114" t="str">
        <f>IF(ecommerce_10000[[#This Row],[Platform]]="Souq","sq",ecommerce_10000[[#This Row],[Platform]])</f>
        <v>Amazon</v>
      </c>
      <c r="P114" t="str">
        <f>IF(E114="Souq","sq",IF(E114="Jumia","Jum",E114))</f>
        <v>Amazon</v>
      </c>
      <c r="Q114">
        <f>VLOOKUP(ecommerce_10000[[#This Row],[City]],F:I,4,FALSE)</f>
        <v>27872.98</v>
      </c>
      <c r="R114" s="1">
        <f>SUMIF(C:C,ecommerce_10000[[#This Row],[Category]],I:I)</f>
        <v>92327183.770000085</v>
      </c>
      <c r="S114" s="1">
        <f>SUMIFS(I:I,C:C,C114)</f>
        <v>92327183.770000085</v>
      </c>
      <c r="T114" s="1" t="str">
        <f>INDEX(F:F,MATCH(ecommerce_10000[[#This Row],[TotalAmount]],I:I,0))</f>
        <v>Giza</v>
      </c>
    </row>
    <row r="115" spans="1:20" x14ac:dyDescent="0.3">
      <c r="A115" s="1" t="s">
        <v>159</v>
      </c>
      <c r="B115" s="1" t="s">
        <v>30</v>
      </c>
      <c r="C115" s="1" t="s">
        <v>31</v>
      </c>
      <c r="D115" s="1" t="s">
        <v>32</v>
      </c>
      <c r="E115" s="1" t="s">
        <v>22</v>
      </c>
      <c r="F115" s="1" t="s">
        <v>28</v>
      </c>
      <c r="G115">
        <v>2071.3200000000002</v>
      </c>
      <c r="H115">
        <v>4</v>
      </c>
      <c r="I115">
        <v>8285.2800000000007</v>
      </c>
      <c r="J115">
        <v>3.9</v>
      </c>
      <c r="K115">
        <v>4771</v>
      </c>
      <c r="L115" s="2">
        <v>45463</v>
      </c>
      <c r="O115" t="str">
        <f>IF(ecommerce_10000[[#This Row],[Platform]]="Souq","sq",ecommerce_10000[[#This Row],[Platform]])</f>
        <v>Jumia</v>
      </c>
      <c r="P115" t="str">
        <f>IF(E115="Souq","sq",IF(E115="Jumia","Jum",E115))</f>
        <v>Jum</v>
      </c>
      <c r="Q115">
        <f>VLOOKUP(ecommerce_10000[[#This Row],[City]],F:I,4,FALSE)</f>
        <v>26648.76</v>
      </c>
      <c r="R115" s="1">
        <f>SUMIF(C:C,ecommerce_10000[[#This Row],[Category]],I:I)</f>
        <v>57542997.559999913</v>
      </c>
      <c r="S115" s="1">
        <f>SUMIFS(I:I,C:C,C115)</f>
        <v>57542997.559999913</v>
      </c>
      <c r="T115" s="1" t="str">
        <f>INDEX(F:F,MATCH(ecommerce_10000[[#This Row],[TotalAmount]],I:I,0))</f>
        <v>Casablanca</v>
      </c>
    </row>
    <row r="116" spans="1:20" x14ac:dyDescent="0.3">
      <c r="A116" s="1" t="s">
        <v>160</v>
      </c>
      <c r="B116" s="1" t="s">
        <v>13</v>
      </c>
      <c r="C116" s="1" t="s">
        <v>14</v>
      </c>
      <c r="D116" s="1" t="s">
        <v>15</v>
      </c>
      <c r="E116" s="1" t="s">
        <v>16</v>
      </c>
      <c r="F116" s="1" t="s">
        <v>17</v>
      </c>
      <c r="G116">
        <v>5317.74</v>
      </c>
      <c r="H116">
        <v>2</v>
      </c>
      <c r="I116">
        <v>10635.48</v>
      </c>
      <c r="J116">
        <v>1.87</v>
      </c>
      <c r="K116">
        <v>1596</v>
      </c>
      <c r="L116" s="2">
        <v>45597</v>
      </c>
      <c r="O116" t="str">
        <f>IF(ecommerce_10000[[#This Row],[Platform]]="Souq","sq",ecommerce_10000[[#This Row],[Platform]])</f>
        <v>sq</v>
      </c>
      <c r="P116" t="str">
        <f>IF(E116="Souq","sq",IF(E116="Jumia","Jum",E116))</f>
        <v>sq</v>
      </c>
      <c r="Q116">
        <f>VLOOKUP(ecommerce_10000[[#This Row],[City]],F:I,4,FALSE)</f>
        <v>16284.02</v>
      </c>
      <c r="R116" s="1">
        <f>SUMIF(C:C,ecommerce_10000[[#This Row],[Category]],I:I)</f>
        <v>92327183.770000085</v>
      </c>
      <c r="S116" s="1">
        <f>SUMIFS(I:I,C:C,C116)</f>
        <v>92327183.770000085</v>
      </c>
      <c r="T116" s="1" t="str">
        <f>INDEX(F:F,MATCH(ecommerce_10000[[#This Row],[TotalAmount]],I:I,0))</f>
        <v>Cairo</v>
      </c>
    </row>
    <row r="117" spans="1:20" x14ac:dyDescent="0.3">
      <c r="A117" s="1" t="s">
        <v>161</v>
      </c>
      <c r="B117" s="1" t="s">
        <v>65</v>
      </c>
      <c r="C117" s="1" t="s">
        <v>20</v>
      </c>
      <c r="D117" s="1" t="s">
        <v>66</v>
      </c>
      <c r="E117" s="1" t="s">
        <v>47</v>
      </c>
      <c r="F117" s="1" t="s">
        <v>33</v>
      </c>
      <c r="G117">
        <v>17786.64</v>
      </c>
      <c r="H117">
        <v>2</v>
      </c>
      <c r="I117">
        <v>35573.279999999999</v>
      </c>
      <c r="J117">
        <v>1.94</v>
      </c>
      <c r="K117">
        <v>3216</v>
      </c>
      <c r="L117" s="2">
        <v>45405</v>
      </c>
      <c r="O117" t="str">
        <f>IF(ecommerce_10000[[#This Row],[Platform]]="Souq","sq",ecommerce_10000[[#This Row],[Platform]])</f>
        <v>Amazon</v>
      </c>
      <c r="P117" t="str">
        <f>IF(E117="Souq","sq",IF(E117="Jumia","Jum",E117))</f>
        <v>Amazon</v>
      </c>
      <c r="Q117">
        <f>VLOOKUP(ecommerce_10000[[#This Row],[City]],F:I,4,FALSE)</f>
        <v>3665.44</v>
      </c>
      <c r="R117" s="1">
        <f>SUMIF(C:C,ecommerce_10000[[#This Row],[Category]],I:I)</f>
        <v>91504159.730000004</v>
      </c>
      <c r="S117" s="1">
        <f>SUMIFS(I:I,C:C,C117)</f>
        <v>91504159.730000004</v>
      </c>
      <c r="T117" s="1" t="str">
        <f>INDEX(F:F,MATCH(ecommerce_10000[[#This Row],[TotalAmount]],I:I,0))</f>
        <v>Dubai</v>
      </c>
    </row>
    <row r="118" spans="1:20" x14ac:dyDescent="0.3">
      <c r="A118" s="1" t="s">
        <v>162</v>
      </c>
      <c r="B118" s="1" t="s">
        <v>65</v>
      </c>
      <c r="C118" s="1" t="s">
        <v>20</v>
      </c>
      <c r="D118" s="1" t="s">
        <v>66</v>
      </c>
      <c r="E118" s="1" t="s">
        <v>47</v>
      </c>
      <c r="F118" s="1" t="s">
        <v>33</v>
      </c>
      <c r="G118">
        <v>18219.13</v>
      </c>
      <c r="H118">
        <v>5</v>
      </c>
      <c r="I118">
        <v>91095.65</v>
      </c>
      <c r="J118">
        <v>4.8099999999999996</v>
      </c>
      <c r="K118">
        <v>390</v>
      </c>
      <c r="L118" s="2">
        <v>45498</v>
      </c>
      <c r="O118" t="str">
        <f>IF(ecommerce_10000[[#This Row],[Platform]]="Souq","sq",ecommerce_10000[[#This Row],[Platform]])</f>
        <v>Amazon</v>
      </c>
      <c r="P118" t="str">
        <f>IF(E118="Souq","sq",IF(E118="Jumia","Jum",E118))</f>
        <v>Amazon</v>
      </c>
      <c r="Q118">
        <f>VLOOKUP(ecommerce_10000[[#This Row],[City]],F:I,4,FALSE)</f>
        <v>3665.44</v>
      </c>
      <c r="R118" s="1">
        <f>SUMIF(C:C,ecommerce_10000[[#This Row],[Category]],I:I)</f>
        <v>91504159.730000004</v>
      </c>
      <c r="S118" s="1">
        <f>SUMIFS(I:I,C:C,C118)</f>
        <v>91504159.730000004</v>
      </c>
      <c r="T118" s="1" t="str">
        <f>INDEX(F:F,MATCH(ecommerce_10000[[#This Row],[TotalAmount]],I:I,0))</f>
        <v>Dubai</v>
      </c>
    </row>
    <row r="119" spans="1:20" x14ac:dyDescent="0.3">
      <c r="A119" s="1" t="s">
        <v>163</v>
      </c>
      <c r="B119" s="1" t="s">
        <v>53</v>
      </c>
      <c r="C119" s="1" t="s">
        <v>31</v>
      </c>
      <c r="D119" s="1" t="s">
        <v>54</v>
      </c>
      <c r="E119" s="1" t="s">
        <v>22</v>
      </c>
      <c r="F119" s="1" t="s">
        <v>33</v>
      </c>
      <c r="G119">
        <v>12941.86</v>
      </c>
      <c r="H119">
        <v>1</v>
      </c>
      <c r="I119">
        <v>12941.86</v>
      </c>
      <c r="J119">
        <v>2.33</v>
      </c>
      <c r="K119">
        <v>2527</v>
      </c>
      <c r="L119" s="2">
        <v>45630</v>
      </c>
      <c r="O119" t="str">
        <f>IF(ecommerce_10000[[#This Row],[Platform]]="Souq","sq",ecommerce_10000[[#This Row],[Platform]])</f>
        <v>Jumia</v>
      </c>
      <c r="P119" t="str">
        <f>IF(E119="Souq","sq",IF(E119="Jumia","Jum",E119))</f>
        <v>Jum</v>
      </c>
      <c r="Q119">
        <f>VLOOKUP(ecommerce_10000[[#This Row],[City]],F:I,4,FALSE)</f>
        <v>3665.44</v>
      </c>
      <c r="R119" s="1">
        <f>SUMIF(C:C,ecommerce_10000[[#This Row],[Category]],I:I)</f>
        <v>57542997.559999913</v>
      </c>
      <c r="S119" s="1">
        <f>SUMIFS(I:I,C:C,C119)</f>
        <v>57542997.559999913</v>
      </c>
      <c r="T119" s="1" t="str">
        <f>INDEX(F:F,MATCH(ecommerce_10000[[#This Row],[TotalAmount]],I:I,0))</f>
        <v>Dubai</v>
      </c>
    </row>
    <row r="120" spans="1:20" x14ac:dyDescent="0.3">
      <c r="A120" s="1" t="s">
        <v>164</v>
      </c>
      <c r="B120" s="1" t="s">
        <v>25</v>
      </c>
      <c r="C120" s="1" t="s">
        <v>26</v>
      </c>
      <c r="D120" s="1" t="s">
        <v>27</v>
      </c>
      <c r="E120" s="1" t="s">
        <v>16</v>
      </c>
      <c r="F120" s="1" t="s">
        <v>62</v>
      </c>
      <c r="G120">
        <v>8397.24</v>
      </c>
      <c r="H120">
        <v>3</v>
      </c>
      <c r="I120">
        <v>25191.72</v>
      </c>
      <c r="J120">
        <v>4.5999999999999996</v>
      </c>
      <c r="K120">
        <v>3546</v>
      </c>
      <c r="L120" s="2">
        <v>45572</v>
      </c>
      <c r="O120" t="str">
        <f>IF(ecommerce_10000[[#This Row],[Platform]]="Souq","sq",ecommerce_10000[[#This Row],[Platform]])</f>
        <v>sq</v>
      </c>
      <c r="P120" t="str">
        <f>IF(E120="Souq","sq",IF(E120="Jumia","Jum",E120))</f>
        <v>sq</v>
      </c>
      <c r="Q120">
        <f>VLOOKUP(ecommerce_10000[[#This Row],[City]],F:I,4,FALSE)</f>
        <v>27872.98</v>
      </c>
      <c r="R120" s="1">
        <f>SUMIF(C:C,ecommerce_10000[[#This Row],[Category]],I:I)</f>
        <v>29200970.130000021</v>
      </c>
      <c r="S120" s="1">
        <f>SUMIFS(I:I,C:C,C120)</f>
        <v>29200970.130000021</v>
      </c>
      <c r="T120" s="1" t="str">
        <f>INDEX(F:F,MATCH(ecommerce_10000[[#This Row],[TotalAmount]],I:I,0))</f>
        <v>Giza</v>
      </c>
    </row>
    <row r="121" spans="1:20" x14ac:dyDescent="0.3">
      <c r="A121" s="1" t="s">
        <v>165</v>
      </c>
      <c r="B121" s="1" t="s">
        <v>43</v>
      </c>
      <c r="C121" s="1" t="s">
        <v>44</v>
      </c>
      <c r="D121" s="1" t="s">
        <v>45</v>
      </c>
      <c r="E121" s="1" t="s">
        <v>22</v>
      </c>
      <c r="F121" s="1" t="s">
        <v>28</v>
      </c>
      <c r="G121">
        <v>11119.45</v>
      </c>
      <c r="H121">
        <v>5</v>
      </c>
      <c r="I121">
        <v>55597.25</v>
      </c>
      <c r="J121">
        <v>2.88</v>
      </c>
      <c r="K121">
        <v>2220</v>
      </c>
      <c r="L121" s="2">
        <v>45431</v>
      </c>
      <c r="O121" t="str">
        <f>IF(ecommerce_10000[[#This Row],[Platform]]="Souq","sq",ecommerce_10000[[#This Row],[Platform]])</f>
        <v>Jumia</v>
      </c>
      <c r="P121" t="str">
        <f>IF(E121="Souq","sq",IF(E121="Jumia","Jum",E121))</f>
        <v>Jum</v>
      </c>
      <c r="Q121">
        <f>VLOOKUP(ecommerce_10000[[#This Row],[City]],F:I,4,FALSE)</f>
        <v>26648.76</v>
      </c>
      <c r="R121" s="1">
        <f>SUMIF(C:C,ecommerce_10000[[#This Row],[Category]],I:I)</f>
        <v>31420413.200000018</v>
      </c>
      <c r="S121" s="1">
        <f>SUMIFS(I:I,C:C,C121)</f>
        <v>31420413.200000018</v>
      </c>
      <c r="T121" s="1" t="str">
        <f>INDEX(F:F,MATCH(ecommerce_10000[[#This Row],[TotalAmount]],I:I,0))</f>
        <v>Casablanca</v>
      </c>
    </row>
    <row r="122" spans="1:20" x14ac:dyDescent="0.3">
      <c r="A122" s="1" t="s">
        <v>166</v>
      </c>
      <c r="B122" s="1" t="s">
        <v>53</v>
      </c>
      <c r="C122" s="1" t="s">
        <v>31</v>
      </c>
      <c r="D122" s="1" t="s">
        <v>54</v>
      </c>
      <c r="E122" s="1" t="s">
        <v>16</v>
      </c>
      <c r="F122" s="1" t="s">
        <v>62</v>
      </c>
      <c r="G122">
        <v>912.15</v>
      </c>
      <c r="H122">
        <v>5</v>
      </c>
      <c r="I122">
        <v>4560.75</v>
      </c>
      <c r="J122">
        <v>2.42</v>
      </c>
      <c r="K122">
        <v>3827</v>
      </c>
      <c r="L122" s="2">
        <v>45483</v>
      </c>
      <c r="O122" t="str">
        <f>IF(ecommerce_10000[[#This Row],[Platform]]="Souq","sq",ecommerce_10000[[#This Row],[Platform]])</f>
        <v>sq</v>
      </c>
      <c r="P122" t="str">
        <f>IF(E122="Souq","sq",IF(E122="Jumia","Jum",E122))</f>
        <v>sq</v>
      </c>
      <c r="Q122">
        <f>VLOOKUP(ecommerce_10000[[#This Row],[City]],F:I,4,FALSE)</f>
        <v>27872.98</v>
      </c>
      <c r="R122" s="1">
        <f>SUMIF(C:C,ecommerce_10000[[#This Row],[Category]],I:I)</f>
        <v>57542997.559999913</v>
      </c>
      <c r="S122" s="1">
        <f>SUMIFS(I:I,C:C,C122)</f>
        <v>57542997.559999913</v>
      </c>
      <c r="T122" s="1" t="str">
        <f>INDEX(F:F,MATCH(ecommerce_10000[[#This Row],[TotalAmount]],I:I,0))</f>
        <v>Giza</v>
      </c>
    </row>
    <row r="123" spans="1:20" x14ac:dyDescent="0.3">
      <c r="A123" s="1" t="s">
        <v>167</v>
      </c>
      <c r="B123" s="1" t="s">
        <v>38</v>
      </c>
      <c r="C123" s="1" t="s">
        <v>20</v>
      </c>
      <c r="D123" s="1" t="s">
        <v>39</v>
      </c>
      <c r="E123" s="1" t="s">
        <v>22</v>
      </c>
      <c r="F123" s="1" t="s">
        <v>62</v>
      </c>
      <c r="G123">
        <v>3352.72</v>
      </c>
      <c r="H123">
        <v>3</v>
      </c>
      <c r="I123">
        <v>10058.16</v>
      </c>
      <c r="J123">
        <v>1.47</v>
      </c>
      <c r="K123">
        <v>698</v>
      </c>
      <c r="L123" s="2">
        <v>45368</v>
      </c>
      <c r="O123" t="str">
        <f>IF(ecommerce_10000[[#This Row],[Platform]]="Souq","sq",ecommerce_10000[[#This Row],[Platform]])</f>
        <v>Jumia</v>
      </c>
      <c r="P123" t="str">
        <f>IF(E123="Souq","sq",IF(E123="Jumia","Jum",E123))</f>
        <v>Jum</v>
      </c>
      <c r="Q123">
        <f>VLOOKUP(ecommerce_10000[[#This Row],[City]],F:I,4,FALSE)</f>
        <v>27872.98</v>
      </c>
      <c r="R123" s="1">
        <f>SUMIF(C:C,ecommerce_10000[[#This Row],[Category]],I:I)</f>
        <v>91504159.730000004</v>
      </c>
      <c r="S123" s="1">
        <f>SUMIFS(I:I,C:C,C123)</f>
        <v>91504159.730000004</v>
      </c>
      <c r="T123" s="1" t="str">
        <f>INDEX(F:F,MATCH(ecommerce_10000[[#This Row],[TotalAmount]],I:I,0))</f>
        <v>Giza</v>
      </c>
    </row>
    <row r="124" spans="1:20" x14ac:dyDescent="0.3">
      <c r="A124" s="1" t="s">
        <v>168</v>
      </c>
      <c r="B124" s="1" t="s">
        <v>30</v>
      </c>
      <c r="C124" s="1" t="s">
        <v>31</v>
      </c>
      <c r="D124" s="1" t="s">
        <v>32</v>
      </c>
      <c r="E124" s="1" t="s">
        <v>16</v>
      </c>
      <c r="F124" s="1" t="s">
        <v>17</v>
      </c>
      <c r="G124">
        <v>9574.2099999999991</v>
      </c>
      <c r="H124">
        <v>4</v>
      </c>
      <c r="I124">
        <v>38296.839999999997</v>
      </c>
      <c r="J124">
        <v>4.99</v>
      </c>
      <c r="K124">
        <v>1678</v>
      </c>
      <c r="L124" s="2">
        <v>45623</v>
      </c>
      <c r="O124" t="str">
        <f>IF(ecommerce_10000[[#This Row],[Platform]]="Souq","sq",ecommerce_10000[[#This Row],[Platform]])</f>
        <v>sq</v>
      </c>
      <c r="P124" t="str">
        <f>IF(E124="Souq","sq",IF(E124="Jumia","Jum",E124))</f>
        <v>sq</v>
      </c>
      <c r="Q124">
        <f>VLOOKUP(ecommerce_10000[[#This Row],[City]],F:I,4,FALSE)</f>
        <v>16284.02</v>
      </c>
      <c r="R124" s="1">
        <f>SUMIF(C:C,ecommerce_10000[[#This Row],[Category]],I:I)</f>
        <v>57542997.559999913</v>
      </c>
      <c r="S124" s="1">
        <f>SUMIFS(I:I,C:C,C124)</f>
        <v>57542997.559999913</v>
      </c>
      <c r="T124" s="1" t="str">
        <f>INDEX(F:F,MATCH(ecommerce_10000[[#This Row],[TotalAmount]],I:I,0))</f>
        <v>Cairo</v>
      </c>
    </row>
    <row r="125" spans="1:20" x14ac:dyDescent="0.3">
      <c r="A125" s="1" t="s">
        <v>169</v>
      </c>
      <c r="B125" s="1" t="s">
        <v>19</v>
      </c>
      <c r="C125" s="1" t="s">
        <v>20</v>
      </c>
      <c r="D125" s="1" t="s">
        <v>21</v>
      </c>
      <c r="E125" s="1" t="s">
        <v>16</v>
      </c>
      <c r="F125" s="1" t="s">
        <v>62</v>
      </c>
      <c r="G125">
        <v>17035.28</v>
      </c>
      <c r="H125">
        <v>2</v>
      </c>
      <c r="I125">
        <v>34070.559999999998</v>
      </c>
      <c r="J125">
        <v>4.6399999999999997</v>
      </c>
      <c r="K125">
        <v>571</v>
      </c>
      <c r="L125" s="2">
        <v>45511</v>
      </c>
      <c r="O125" t="str">
        <f>IF(ecommerce_10000[[#This Row],[Platform]]="Souq","sq",ecommerce_10000[[#This Row],[Platform]])</f>
        <v>sq</v>
      </c>
      <c r="P125" t="str">
        <f>IF(E125="Souq","sq",IF(E125="Jumia","Jum",E125))</f>
        <v>sq</v>
      </c>
      <c r="Q125">
        <f>VLOOKUP(ecommerce_10000[[#This Row],[City]],F:I,4,FALSE)</f>
        <v>27872.98</v>
      </c>
      <c r="R125" s="1">
        <f>SUMIF(C:C,ecommerce_10000[[#This Row],[Category]],I:I)</f>
        <v>91504159.730000004</v>
      </c>
      <c r="S125" s="1">
        <f>SUMIFS(I:I,C:C,C125)</f>
        <v>91504159.730000004</v>
      </c>
      <c r="T125" s="1" t="str">
        <f>INDEX(F:F,MATCH(ecommerce_10000[[#This Row],[TotalAmount]],I:I,0))</f>
        <v>Giza</v>
      </c>
    </row>
    <row r="126" spans="1:20" x14ac:dyDescent="0.3">
      <c r="A126" s="1" t="s">
        <v>170</v>
      </c>
      <c r="B126" s="1" t="s">
        <v>19</v>
      </c>
      <c r="C126" s="1" t="s">
        <v>20</v>
      </c>
      <c r="D126" s="1" t="s">
        <v>21</v>
      </c>
      <c r="E126" s="1" t="s">
        <v>47</v>
      </c>
      <c r="F126" s="1" t="s">
        <v>28</v>
      </c>
      <c r="G126">
        <v>2582.44</v>
      </c>
      <c r="H126">
        <v>4</v>
      </c>
      <c r="I126">
        <v>10329.76</v>
      </c>
      <c r="J126">
        <v>3.82</v>
      </c>
      <c r="K126">
        <v>4296</v>
      </c>
      <c r="L126" s="2">
        <v>45543</v>
      </c>
      <c r="O126" t="str">
        <f>IF(ecommerce_10000[[#This Row],[Platform]]="Souq","sq",ecommerce_10000[[#This Row],[Platform]])</f>
        <v>Amazon</v>
      </c>
      <c r="P126" t="str">
        <f>IF(E126="Souq","sq",IF(E126="Jumia","Jum",E126))</f>
        <v>Amazon</v>
      </c>
      <c r="Q126">
        <f>VLOOKUP(ecommerce_10000[[#This Row],[City]],F:I,4,FALSE)</f>
        <v>26648.76</v>
      </c>
      <c r="R126" s="1">
        <f>SUMIF(C:C,ecommerce_10000[[#This Row],[Category]],I:I)</f>
        <v>91504159.730000004</v>
      </c>
      <c r="S126" s="1">
        <f>SUMIFS(I:I,C:C,C126)</f>
        <v>91504159.730000004</v>
      </c>
      <c r="T126" s="1" t="str">
        <f>INDEX(F:F,MATCH(ecommerce_10000[[#This Row],[TotalAmount]],I:I,0))</f>
        <v>Casablanca</v>
      </c>
    </row>
    <row r="127" spans="1:20" x14ac:dyDescent="0.3">
      <c r="A127" s="1" t="s">
        <v>171</v>
      </c>
      <c r="B127" s="1" t="s">
        <v>25</v>
      </c>
      <c r="C127" s="1" t="s">
        <v>26</v>
      </c>
      <c r="D127" s="1" t="s">
        <v>27</v>
      </c>
      <c r="E127" s="1" t="s">
        <v>47</v>
      </c>
      <c r="F127" s="1" t="s">
        <v>28</v>
      </c>
      <c r="G127">
        <v>16774.22</v>
      </c>
      <c r="H127">
        <v>2</v>
      </c>
      <c r="I127">
        <v>33548.44</v>
      </c>
      <c r="J127">
        <v>4.8499999999999996</v>
      </c>
      <c r="K127">
        <v>766</v>
      </c>
      <c r="L127" s="2">
        <v>45405</v>
      </c>
      <c r="O127" t="str">
        <f>IF(ecommerce_10000[[#This Row],[Platform]]="Souq","sq",ecommerce_10000[[#This Row],[Platform]])</f>
        <v>Amazon</v>
      </c>
      <c r="P127" t="str">
        <f>IF(E127="Souq","sq",IF(E127="Jumia","Jum",E127))</f>
        <v>Amazon</v>
      </c>
      <c r="Q127">
        <f>VLOOKUP(ecommerce_10000[[#This Row],[City]],F:I,4,FALSE)</f>
        <v>26648.76</v>
      </c>
      <c r="R127" s="1">
        <f>SUMIF(C:C,ecommerce_10000[[#This Row],[Category]],I:I)</f>
        <v>29200970.130000021</v>
      </c>
      <c r="S127" s="1">
        <f>SUMIFS(I:I,C:C,C127)</f>
        <v>29200970.130000021</v>
      </c>
      <c r="T127" s="1" t="str">
        <f>INDEX(F:F,MATCH(ecommerce_10000[[#This Row],[TotalAmount]],I:I,0))</f>
        <v>Casablanca</v>
      </c>
    </row>
    <row r="128" spans="1:20" x14ac:dyDescent="0.3">
      <c r="A128" s="1" t="s">
        <v>172</v>
      </c>
      <c r="B128" s="1" t="s">
        <v>65</v>
      </c>
      <c r="C128" s="1" t="s">
        <v>20</v>
      </c>
      <c r="D128" s="1" t="s">
        <v>66</v>
      </c>
      <c r="E128" s="1" t="s">
        <v>22</v>
      </c>
      <c r="F128" s="1" t="s">
        <v>17</v>
      </c>
      <c r="G128">
        <v>1178.25</v>
      </c>
      <c r="H128">
        <v>2</v>
      </c>
      <c r="I128">
        <v>2356.5</v>
      </c>
      <c r="J128">
        <v>2.2400000000000002</v>
      </c>
      <c r="K128">
        <v>4167</v>
      </c>
      <c r="L128" s="2">
        <v>45572</v>
      </c>
      <c r="O128" t="str">
        <f>IF(ecommerce_10000[[#This Row],[Platform]]="Souq","sq",ecommerce_10000[[#This Row],[Platform]])</f>
        <v>Jumia</v>
      </c>
      <c r="P128" t="str">
        <f>IF(E128="Souq","sq",IF(E128="Jumia","Jum",E128))</f>
        <v>Jum</v>
      </c>
      <c r="Q128">
        <f>VLOOKUP(ecommerce_10000[[#This Row],[City]],F:I,4,FALSE)</f>
        <v>16284.02</v>
      </c>
      <c r="R128" s="1">
        <f>SUMIF(C:C,ecommerce_10000[[#This Row],[Category]],I:I)</f>
        <v>91504159.730000004</v>
      </c>
      <c r="S128" s="1">
        <f>SUMIFS(I:I,C:C,C128)</f>
        <v>91504159.730000004</v>
      </c>
      <c r="T128" s="1" t="str">
        <f>INDEX(F:F,MATCH(ecommerce_10000[[#This Row],[TotalAmount]],I:I,0))</f>
        <v>Cairo</v>
      </c>
    </row>
    <row r="129" spans="1:20" x14ac:dyDescent="0.3">
      <c r="A129" s="1" t="s">
        <v>173</v>
      </c>
      <c r="B129" s="1" t="s">
        <v>30</v>
      </c>
      <c r="C129" s="1" t="s">
        <v>31</v>
      </c>
      <c r="D129" s="1" t="s">
        <v>32</v>
      </c>
      <c r="E129" s="1" t="s">
        <v>16</v>
      </c>
      <c r="F129" s="1" t="s">
        <v>40</v>
      </c>
      <c r="G129">
        <v>10953.53</v>
      </c>
      <c r="H129">
        <v>5</v>
      </c>
      <c r="I129">
        <v>54767.65</v>
      </c>
      <c r="J129">
        <v>1.78</v>
      </c>
      <c r="K129">
        <v>3621</v>
      </c>
      <c r="L129" s="2">
        <v>45495</v>
      </c>
      <c r="O129" t="str">
        <f>IF(ecommerce_10000[[#This Row],[Platform]]="Souq","sq",ecommerce_10000[[#This Row],[Platform]])</f>
        <v>sq</v>
      </c>
      <c r="P129" t="str">
        <f>IF(E129="Souq","sq",IF(E129="Jumia","Jum",E129))</f>
        <v>sq</v>
      </c>
      <c r="Q129">
        <f>VLOOKUP(ecommerce_10000[[#This Row],[City]],F:I,4,FALSE)</f>
        <v>99349.3</v>
      </c>
      <c r="R129" s="1">
        <f>SUMIF(C:C,ecommerce_10000[[#This Row],[Category]],I:I)</f>
        <v>57542997.559999913</v>
      </c>
      <c r="S129" s="1">
        <f>SUMIFS(I:I,C:C,C129)</f>
        <v>57542997.559999913</v>
      </c>
      <c r="T129" s="1" t="str">
        <f>INDEX(F:F,MATCH(ecommerce_10000[[#This Row],[TotalAmount]],I:I,0))</f>
        <v>Riyadh</v>
      </c>
    </row>
    <row r="130" spans="1:20" x14ac:dyDescent="0.3">
      <c r="A130" s="1" t="s">
        <v>174</v>
      </c>
      <c r="B130" s="1" t="s">
        <v>49</v>
      </c>
      <c r="C130" s="1" t="s">
        <v>14</v>
      </c>
      <c r="D130" s="1" t="s">
        <v>50</v>
      </c>
      <c r="E130" s="1" t="s">
        <v>16</v>
      </c>
      <c r="F130" s="1" t="s">
        <v>23</v>
      </c>
      <c r="G130">
        <v>9516.2099999999991</v>
      </c>
      <c r="H130">
        <v>2</v>
      </c>
      <c r="I130">
        <v>19032.419999999998</v>
      </c>
      <c r="J130">
        <v>3.89</v>
      </c>
      <c r="K130">
        <v>229</v>
      </c>
      <c r="L130" s="2">
        <v>45352</v>
      </c>
      <c r="O130" t="str">
        <f>IF(ecommerce_10000[[#This Row],[Platform]]="Souq","sq",ecommerce_10000[[#This Row],[Platform]])</f>
        <v>sq</v>
      </c>
      <c r="P130" t="str">
        <f>IF(E130="Souq","sq",IF(E130="Jumia","Jum",E130))</f>
        <v>sq</v>
      </c>
      <c r="Q130">
        <f>VLOOKUP(ecommerce_10000[[#This Row],[City]],F:I,4,FALSE)</f>
        <v>13290.4</v>
      </c>
      <c r="R130" s="1">
        <f>SUMIF(C:C,ecommerce_10000[[#This Row],[Category]],I:I)</f>
        <v>92327183.770000085</v>
      </c>
      <c r="S130" s="1">
        <f>SUMIFS(I:I,C:C,C130)</f>
        <v>92327183.770000085</v>
      </c>
      <c r="T130" s="1" t="str">
        <f>INDEX(F:F,MATCH(ecommerce_10000[[#This Row],[TotalAmount]],I:I,0))</f>
        <v>Alexandria</v>
      </c>
    </row>
    <row r="131" spans="1:20" x14ac:dyDescent="0.3">
      <c r="A131" s="1" t="s">
        <v>175</v>
      </c>
      <c r="B131" s="1" t="s">
        <v>49</v>
      </c>
      <c r="C131" s="1" t="s">
        <v>14</v>
      </c>
      <c r="D131" s="1" t="s">
        <v>50</v>
      </c>
      <c r="E131" s="1" t="s">
        <v>16</v>
      </c>
      <c r="F131" s="1" t="s">
        <v>28</v>
      </c>
      <c r="G131">
        <v>10082.76</v>
      </c>
      <c r="H131">
        <v>4</v>
      </c>
      <c r="I131">
        <v>40331.040000000001</v>
      </c>
      <c r="J131">
        <v>3.53</v>
      </c>
      <c r="K131">
        <v>3577</v>
      </c>
      <c r="L131" s="2">
        <v>45325</v>
      </c>
      <c r="O131" t="str">
        <f>IF(ecommerce_10000[[#This Row],[Platform]]="Souq","sq",ecommerce_10000[[#This Row],[Platform]])</f>
        <v>sq</v>
      </c>
      <c r="P131" t="str">
        <f>IF(E131="Souq","sq",IF(E131="Jumia","Jum",E131))</f>
        <v>sq</v>
      </c>
      <c r="Q131">
        <f>VLOOKUP(ecommerce_10000[[#This Row],[City]],F:I,4,FALSE)</f>
        <v>26648.76</v>
      </c>
      <c r="R131" s="1">
        <f>SUMIF(C:C,ecommerce_10000[[#This Row],[Category]],I:I)</f>
        <v>92327183.770000085</v>
      </c>
      <c r="S131" s="1">
        <f>SUMIFS(I:I,C:C,C131)</f>
        <v>92327183.770000085</v>
      </c>
      <c r="T131" s="1" t="str">
        <f>INDEX(F:F,MATCH(ecommerce_10000[[#This Row],[TotalAmount]],I:I,0))</f>
        <v>Casablanca</v>
      </c>
    </row>
    <row r="132" spans="1:20" x14ac:dyDescent="0.3">
      <c r="A132" s="1" t="s">
        <v>176</v>
      </c>
      <c r="B132" s="1" t="s">
        <v>53</v>
      </c>
      <c r="C132" s="1" t="s">
        <v>31</v>
      </c>
      <c r="D132" s="1" t="s">
        <v>54</v>
      </c>
      <c r="E132" s="1" t="s">
        <v>16</v>
      </c>
      <c r="F132" s="1" t="s">
        <v>40</v>
      </c>
      <c r="G132">
        <v>15389.49</v>
      </c>
      <c r="H132">
        <v>4</v>
      </c>
      <c r="I132">
        <v>61557.96</v>
      </c>
      <c r="J132">
        <v>4.71</v>
      </c>
      <c r="K132">
        <v>225</v>
      </c>
      <c r="L132" s="2">
        <v>45314</v>
      </c>
      <c r="O132" t="str">
        <f>IF(ecommerce_10000[[#This Row],[Platform]]="Souq","sq",ecommerce_10000[[#This Row],[Platform]])</f>
        <v>sq</v>
      </c>
      <c r="P132" t="str">
        <f>IF(E132="Souq","sq",IF(E132="Jumia","Jum",E132))</f>
        <v>sq</v>
      </c>
      <c r="Q132">
        <f>VLOOKUP(ecommerce_10000[[#This Row],[City]],F:I,4,FALSE)</f>
        <v>99349.3</v>
      </c>
      <c r="R132" s="1">
        <f>SUMIF(C:C,ecommerce_10000[[#This Row],[Category]],I:I)</f>
        <v>57542997.559999913</v>
      </c>
      <c r="S132" s="1">
        <f>SUMIFS(I:I,C:C,C132)</f>
        <v>57542997.559999913</v>
      </c>
      <c r="T132" s="1" t="str">
        <f>INDEX(F:F,MATCH(ecommerce_10000[[#This Row],[TotalAmount]],I:I,0))</f>
        <v>Riyadh</v>
      </c>
    </row>
    <row r="133" spans="1:20" x14ac:dyDescent="0.3">
      <c r="A133" s="1" t="s">
        <v>177</v>
      </c>
      <c r="B133" s="1" t="s">
        <v>30</v>
      </c>
      <c r="C133" s="1" t="s">
        <v>31</v>
      </c>
      <c r="D133" s="1" t="s">
        <v>32</v>
      </c>
      <c r="E133" s="1" t="s">
        <v>16</v>
      </c>
      <c r="F133" s="1" t="s">
        <v>62</v>
      </c>
      <c r="G133">
        <v>15054.63</v>
      </c>
      <c r="H133">
        <v>1</v>
      </c>
      <c r="I133">
        <v>15054.63</v>
      </c>
      <c r="J133">
        <v>2.29</v>
      </c>
      <c r="K133">
        <v>212</v>
      </c>
      <c r="L133" s="2">
        <v>45583</v>
      </c>
      <c r="O133" t="str">
        <f>IF(ecommerce_10000[[#This Row],[Platform]]="Souq","sq",ecommerce_10000[[#This Row],[Platform]])</f>
        <v>sq</v>
      </c>
      <c r="P133" t="str">
        <f>IF(E133="Souq","sq",IF(E133="Jumia","Jum",E133))</f>
        <v>sq</v>
      </c>
      <c r="Q133">
        <f>VLOOKUP(ecommerce_10000[[#This Row],[City]],F:I,4,FALSE)</f>
        <v>27872.98</v>
      </c>
      <c r="R133" s="1">
        <f>SUMIF(C:C,ecommerce_10000[[#This Row],[Category]],I:I)</f>
        <v>57542997.559999913</v>
      </c>
      <c r="S133" s="1">
        <f>SUMIFS(I:I,C:C,C133)</f>
        <v>57542997.559999913</v>
      </c>
      <c r="T133" s="1" t="str">
        <f>INDEX(F:F,MATCH(ecommerce_10000[[#This Row],[TotalAmount]],I:I,0))</f>
        <v>Giza</v>
      </c>
    </row>
    <row r="134" spans="1:20" x14ac:dyDescent="0.3">
      <c r="A134" s="1" t="s">
        <v>178</v>
      </c>
      <c r="B134" s="1" t="s">
        <v>65</v>
      </c>
      <c r="C134" s="1" t="s">
        <v>20</v>
      </c>
      <c r="D134" s="1" t="s">
        <v>66</v>
      </c>
      <c r="E134" s="1" t="s">
        <v>16</v>
      </c>
      <c r="F134" s="1" t="s">
        <v>23</v>
      </c>
      <c r="G134">
        <v>17344.22</v>
      </c>
      <c r="H134">
        <v>2</v>
      </c>
      <c r="I134">
        <v>34688.44</v>
      </c>
      <c r="J134">
        <v>4.5</v>
      </c>
      <c r="K134">
        <v>4390</v>
      </c>
      <c r="L134" s="2">
        <v>45402</v>
      </c>
      <c r="O134" t="str">
        <f>IF(ecommerce_10000[[#This Row],[Platform]]="Souq","sq",ecommerce_10000[[#This Row],[Platform]])</f>
        <v>sq</v>
      </c>
      <c r="P134" t="str">
        <f>IF(E134="Souq","sq",IF(E134="Jumia","Jum",E134))</f>
        <v>sq</v>
      </c>
      <c r="Q134">
        <f>VLOOKUP(ecommerce_10000[[#This Row],[City]],F:I,4,FALSE)</f>
        <v>13290.4</v>
      </c>
      <c r="R134" s="1">
        <f>SUMIF(C:C,ecommerce_10000[[#This Row],[Category]],I:I)</f>
        <v>91504159.730000004</v>
      </c>
      <c r="S134" s="1">
        <f>SUMIFS(I:I,C:C,C134)</f>
        <v>91504159.730000004</v>
      </c>
      <c r="T134" s="1" t="str">
        <f>INDEX(F:F,MATCH(ecommerce_10000[[#This Row],[TotalAmount]],I:I,0))</f>
        <v>Alexandria</v>
      </c>
    </row>
    <row r="135" spans="1:20" x14ac:dyDescent="0.3">
      <c r="A135" s="1" t="s">
        <v>179</v>
      </c>
      <c r="B135" s="1" t="s">
        <v>65</v>
      </c>
      <c r="C135" s="1" t="s">
        <v>20</v>
      </c>
      <c r="D135" s="1" t="s">
        <v>66</v>
      </c>
      <c r="E135" s="1" t="s">
        <v>16</v>
      </c>
      <c r="F135" s="1" t="s">
        <v>23</v>
      </c>
      <c r="G135">
        <v>3563.05</v>
      </c>
      <c r="H135">
        <v>2</v>
      </c>
      <c r="I135">
        <v>7126.1</v>
      </c>
      <c r="J135">
        <v>4.6399999999999997</v>
      </c>
      <c r="K135">
        <v>2442</v>
      </c>
      <c r="L135" s="2">
        <v>45297</v>
      </c>
      <c r="O135" t="str">
        <f>IF(ecommerce_10000[[#This Row],[Platform]]="Souq","sq",ecommerce_10000[[#This Row],[Platform]])</f>
        <v>sq</v>
      </c>
      <c r="P135" t="str">
        <f>IF(E135="Souq","sq",IF(E135="Jumia","Jum",E135))</f>
        <v>sq</v>
      </c>
      <c r="Q135">
        <f>VLOOKUP(ecommerce_10000[[#This Row],[City]],F:I,4,FALSE)</f>
        <v>13290.4</v>
      </c>
      <c r="R135" s="1">
        <f>SUMIF(C:C,ecommerce_10000[[#This Row],[Category]],I:I)</f>
        <v>91504159.730000004</v>
      </c>
      <c r="S135" s="1">
        <f>SUMIFS(I:I,C:C,C135)</f>
        <v>91504159.730000004</v>
      </c>
      <c r="T135" s="1" t="str">
        <f>INDEX(F:F,MATCH(ecommerce_10000[[#This Row],[TotalAmount]],I:I,0))</f>
        <v>Alexandria</v>
      </c>
    </row>
    <row r="136" spans="1:20" x14ac:dyDescent="0.3">
      <c r="A136" s="1" t="s">
        <v>180</v>
      </c>
      <c r="B136" s="1" t="s">
        <v>65</v>
      </c>
      <c r="C136" s="1" t="s">
        <v>20</v>
      </c>
      <c r="D136" s="1" t="s">
        <v>66</v>
      </c>
      <c r="E136" s="1" t="s">
        <v>22</v>
      </c>
      <c r="F136" s="1" t="s">
        <v>33</v>
      </c>
      <c r="G136">
        <v>17832.84</v>
      </c>
      <c r="H136">
        <v>5</v>
      </c>
      <c r="I136">
        <v>89164.2</v>
      </c>
      <c r="J136">
        <v>3.86</v>
      </c>
      <c r="K136">
        <v>596</v>
      </c>
      <c r="L136" s="2">
        <v>45638</v>
      </c>
      <c r="O136" t="str">
        <f>IF(ecommerce_10000[[#This Row],[Platform]]="Souq","sq",ecommerce_10000[[#This Row],[Platform]])</f>
        <v>Jumia</v>
      </c>
      <c r="P136" t="str">
        <f>IF(E136="Souq","sq",IF(E136="Jumia","Jum",E136))</f>
        <v>Jum</v>
      </c>
      <c r="Q136">
        <f>VLOOKUP(ecommerce_10000[[#This Row],[City]],F:I,4,FALSE)</f>
        <v>3665.44</v>
      </c>
      <c r="R136" s="1">
        <f>SUMIF(C:C,ecommerce_10000[[#This Row],[Category]],I:I)</f>
        <v>91504159.730000004</v>
      </c>
      <c r="S136" s="1">
        <f>SUMIFS(I:I,C:C,C136)</f>
        <v>91504159.730000004</v>
      </c>
      <c r="T136" s="1" t="str">
        <f>INDEX(F:F,MATCH(ecommerce_10000[[#This Row],[TotalAmount]],I:I,0))</f>
        <v>Dubai</v>
      </c>
    </row>
    <row r="137" spans="1:20" x14ac:dyDescent="0.3">
      <c r="A137" s="1" t="s">
        <v>181</v>
      </c>
      <c r="B137" s="1" t="s">
        <v>30</v>
      </c>
      <c r="C137" s="1" t="s">
        <v>31</v>
      </c>
      <c r="D137" s="1" t="s">
        <v>32</v>
      </c>
      <c r="E137" s="1" t="s">
        <v>47</v>
      </c>
      <c r="F137" s="1" t="s">
        <v>40</v>
      </c>
      <c r="G137">
        <v>18294.37</v>
      </c>
      <c r="H137">
        <v>3</v>
      </c>
      <c r="I137">
        <v>54883.11</v>
      </c>
      <c r="J137">
        <v>4.54</v>
      </c>
      <c r="K137">
        <v>4734</v>
      </c>
      <c r="L137" s="2">
        <v>45401</v>
      </c>
      <c r="O137" t="str">
        <f>IF(ecommerce_10000[[#This Row],[Platform]]="Souq","sq",ecommerce_10000[[#This Row],[Platform]])</f>
        <v>Amazon</v>
      </c>
      <c r="P137" t="str">
        <f>IF(E137="Souq","sq",IF(E137="Jumia","Jum",E137))</f>
        <v>Amazon</v>
      </c>
      <c r="Q137">
        <f>VLOOKUP(ecommerce_10000[[#This Row],[City]],F:I,4,FALSE)</f>
        <v>99349.3</v>
      </c>
      <c r="R137" s="1">
        <f>SUMIF(C:C,ecommerce_10000[[#This Row],[Category]],I:I)</f>
        <v>57542997.559999913</v>
      </c>
      <c r="S137" s="1">
        <f>SUMIFS(I:I,C:C,C137)</f>
        <v>57542997.559999913</v>
      </c>
      <c r="T137" s="1" t="str">
        <f>INDEX(F:F,MATCH(ecommerce_10000[[#This Row],[TotalAmount]],I:I,0))</f>
        <v>Riyadh</v>
      </c>
    </row>
    <row r="138" spans="1:20" x14ac:dyDescent="0.3">
      <c r="A138" s="1" t="s">
        <v>182</v>
      </c>
      <c r="B138" s="1" t="s">
        <v>30</v>
      </c>
      <c r="C138" s="1" t="s">
        <v>31</v>
      </c>
      <c r="D138" s="1" t="s">
        <v>32</v>
      </c>
      <c r="E138" s="1" t="s">
        <v>22</v>
      </c>
      <c r="F138" s="1" t="s">
        <v>40</v>
      </c>
      <c r="G138">
        <v>13555.2</v>
      </c>
      <c r="H138">
        <v>1</v>
      </c>
      <c r="I138">
        <v>13555.2</v>
      </c>
      <c r="J138">
        <v>4.33</v>
      </c>
      <c r="K138">
        <v>4809</v>
      </c>
      <c r="L138" s="2">
        <v>45474</v>
      </c>
      <c r="O138" t="str">
        <f>IF(ecommerce_10000[[#This Row],[Platform]]="Souq","sq",ecommerce_10000[[#This Row],[Platform]])</f>
        <v>Jumia</v>
      </c>
      <c r="P138" t="str">
        <f>IF(E138="Souq","sq",IF(E138="Jumia","Jum",E138))</f>
        <v>Jum</v>
      </c>
      <c r="Q138">
        <f>VLOOKUP(ecommerce_10000[[#This Row],[City]],F:I,4,FALSE)</f>
        <v>99349.3</v>
      </c>
      <c r="R138" s="1">
        <f>SUMIF(C:C,ecommerce_10000[[#This Row],[Category]],I:I)</f>
        <v>57542997.559999913</v>
      </c>
      <c r="S138" s="1">
        <f>SUMIFS(I:I,C:C,C138)</f>
        <v>57542997.559999913</v>
      </c>
      <c r="T138" s="1" t="str">
        <f>INDEX(F:F,MATCH(ecommerce_10000[[#This Row],[TotalAmount]],I:I,0))</f>
        <v>Riyadh</v>
      </c>
    </row>
    <row r="139" spans="1:20" x14ac:dyDescent="0.3">
      <c r="A139" s="1" t="s">
        <v>183</v>
      </c>
      <c r="B139" s="1" t="s">
        <v>13</v>
      </c>
      <c r="C139" s="1" t="s">
        <v>14</v>
      </c>
      <c r="D139" s="1" t="s">
        <v>15</v>
      </c>
      <c r="E139" s="1" t="s">
        <v>22</v>
      </c>
      <c r="F139" s="1" t="s">
        <v>33</v>
      </c>
      <c r="G139">
        <v>10513.34</v>
      </c>
      <c r="H139">
        <v>3</v>
      </c>
      <c r="I139">
        <v>31540.02</v>
      </c>
      <c r="J139">
        <v>3.89</v>
      </c>
      <c r="K139">
        <v>3265</v>
      </c>
      <c r="L139" s="2">
        <v>45442</v>
      </c>
      <c r="O139" t="str">
        <f>IF(ecommerce_10000[[#This Row],[Platform]]="Souq","sq",ecommerce_10000[[#This Row],[Platform]])</f>
        <v>Jumia</v>
      </c>
      <c r="P139" t="str">
        <f>IF(E139="Souq","sq",IF(E139="Jumia","Jum",E139))</f>
        <v>Jum</v>
      </c>
      <c r="Q139">
        <f>VLOOKUP(ecommerce_10000[[#This Row],[City]],F:I,4,FALSE)</f>
        <v>3665.44</v>
      </c>
      <c r="R139" s="1">
        <f>SUMIF(C:C,ecommerce_10000[[#This Row],[Category]],I:I)</f>
        <v>92327183.770000085</v>
      </c>
      <c r="S139" s="1">
        <f>SUMIFS(I:I,C:C,C139)</f>
        <v>92327183.770000085</v>
      </c>
      <c r="T139" s="1" t="str">
        <f>INDEX(F:F,MATCH(ecommerce_10000[[#This Row],[TotalAmount]],I:I,0))</f>
        <v>Dubai</v>
      </c>
    </row>
    <row r="140" spans="1:20" x14ac:dyDescent="0.3">
      <c r="A140" s="1" t="s">
        <v>184</v>
      </c>
      <c r="B140" s="1" t="s">
        <v>25</v>
      </c>
      <c r="C140" s="1" t="s">
        <v>26</v>
      </c>
      <c r="D140" s="1" t="s">
        <v>27</v>
      </c>
      <c r="E140" s="1" t="s">
        <v>22</v>
      </c>
      <c r="F140" s="1" t="s">
        <v>62</v>
      </c>
      <c r="G140">
        <v>16569.599999999999</v>
      </c>
      <c r="H140">
        <v>4</v>
      </c>
      <c r="I140">
        <v>66278.399999999994</v>
      </c>
      <c r="J140">
        <v>3.71</v>
      </c>
      <c r="K140">
        <v>1008</v>
      </c>
      <c r="L140" s="2">
        <v>45403</v>
      </c>
      <c r="O140" t="str">
        <f>IF(ecommerce_10000[[#This Row],[Platform]]="Souq","sq",ecommerce_10000[[#This Row],[Platform]])</f>
        <v>Jumia</v>
      </c>
      <c r="P140" t="str">
        <f>IF(E140="Souq","sq",IF(E140="Jumia","Jum",E140))</f>
        <v>Jum</v>
      </c>
      <c r="Q140">
        <f>VLOOKUP(ecommerce_10000[[#This Row],[City]],F:I,4,FALSE)</f>
        <v>27872.98</v>
      </c>
      <c r="R140" s="1">
        <f>SUMIF(C:C,ecommerce_10000[[#This Row],[Category]],I:I)</f>
        <v>29200970.130000021</v>
      </c>
      <c r="S140" s="1">
        <f>SUMIFS(I:I,C:C,C140)</f>
        <v>29200970.130000021</v>
      </c>
      <c r="T140" s="1" t="str">
        <f>INDEX(F:F,MATCH(ecommerce_10000[[#This Row],[TotalAmount]],I:I,0))</f>
        <v>Giza</v>
      </c>
    </row>
    <row r="141" spans="1:20" x14ac:dyDescent="0.3">
      <c r="A141" s="1" t="s">
        <v>185</v>
      </c>
      <c r="B141" s="1" t="s">
        <v>35</v>
      </c>
      <c r="C141" s="1" t="s">
        <v>14</v>
      </c>
      <c r="D141" s="1" t="s">
        <v>36</v>
      </c>
      <c r="E141" s="1" t="s">
        <v>22</v>
      </c>
      <c r="F141" s="1" t="s">
        <v>62</v>
      </c>
      <c r="G141">
        <v>4358.05</v>
      </c>
      <c r="H141">
        <v>5</v>
      </c>
      <c r="I141">
        <v>21790.25</v>
      </c>
      <c r="J141">
        <v>1.38</v>
      </c>
      <c r="K141">
        <v>1933</v>
      </c>
      <c r="L141" s="2">
        <v>45480</v>
      </c>
      <c r="O141" t="str">
        <f>IF(ecommerce_10000[[#This Row],[Platform]]="Souq","sq",ecommerce_10000[[#This Row],[Platform]])</f>
        <v>Jumia</v>
      </c>
      <c r="P141" t="str">
        <f>IF(E141="Souq","sq",IF(E141="Jumia","Jum",E141))</f>
        <v>Jum</v>
      </c>
      <c r="Q141">
        <f>VLOOKUP(ecommerce_10000[[#This Row],[City]],F:I,4,FALSE)</f>
        <v>27872.98</v>
      </c>
      <c r="R141" s="1">
        <f>SUMIF(C:C,ecommerce_10000[[#This Row],[Category]],I:I)</f>
        <v>92327183.770000085</v>
      </c>
      <c r="S141" s="1">
        <f>SUMIFS(I:I,C:C,C141)</f>
        <v>92327183.770000085</v>
      </c>
      <c r="T141" s="1" t="str">
        <f>INDEX(F:F,MATCH(ecommerce_10000[[#This Row],[TotalAmount]],I:I,0))</f>
        <v>Giza</v>
      </c>
    </row>
    <row r="142" spans="1:20" x14ac:dyDescent="0.3">
      <c r="A142" s="1" t="s">
        <v>186</v>
      </c>
      <c r="B142" s="1" t="s">
        <v>49</v>
      </c>
      <c r="C142" s="1" t="s">
        <v>14</v>
      </c>
      <c r="D142" s="1" t="s">
        <v>50</v>
      </c>
      <c r="E142" s="1" t="s">
        <v>22</v>
      </c>
      <c r="F142" s="1" t="s">
        <v>23</v>
      </c>
      <c r="G142">
        <v>10373.700000000001</v>
      </c>
      <c r="H142">
        <v>4</v>
      </c>
      <c r="I142">
        <v>41494.800000000003</v>
      </c>
      <c r="J142">
        <v>4.74</v>
      </c>
      <c r="K142">
        <v>1044</v>
      </c>
      <c r="L142" s="2">
        <v>45481</v>
      </c>
      <c r="O142" t="str">
        <f>IF(ecommerce_10000[[#This Row],[Platform]]="Souq","sq",ecommerce_10000[[#This Row],[Platform]])</f>
        <v>Jumia</v>
      </c>
      <c r="P142" t="str">
        <f>IF(E142="Souq","sq",IF(E142="Jumia","Jum",E142))</f>
        <v>Jum</v>
      </c>
      <c r="Q142">
        <f>VLOOKUP(ecommerce_10000[[#This Row],[City]],F:I,4,FALSE)</f>
        <v>13290.4</v>
      </c>
      <c r="R142" s="1">
        <f>SUMIF(C:C,ecommerce_10000[[#This Row],[Category]],I:I)</f>
        <v>92327183.770000085</v>
      </c>
      <c r="S142" s="1">
        <f>SUMIFS(I:I,C:C,C142)</f>
        <v>92327183.770000085</v>
      </c>
      <c r="T142" s="1" t="str">
        <f>INDEX(F:F,MATCH(ecommerce_10000[[#This Row],[TotalAmount]],I:I,0))</f>
        <v>Alexandria</v>
      </c>
    </row>
    <row r="143" spans="1:20" x14ac:dyDescent="0.3">
      <c r="A143" s="1" t="s">
        <v>187</v>
      </c>
      <c r="B143" s="1" t="s">
        <v>25</v>
      </c>
      <c r="C143" s="1" t="s">
        <v>26</v>
      </c>
      <c r="D143" s="1" t="s">
        <v>27</v>
      </c>
      <c r="E143" s="1" t="s">
        <v>16</v>
      </c>
      <c r="F143" s="1" t="s">
        <v>23</v>
      </c>
      <c r="G143">
        <v>425.23</v>
      </c>
      <c r="H143">
        <v>5</v>
      </c>
      <c r="I143">
        <v>2126.15</v>
      </c>
      <c r="J143">
        <v>3.1</v>
      </c>
      <c r="K143">
        <v>2441</v>
      </c>
      <c r="L143" s="2">
        <v>45524</v>
      </c>
      <c r="O143" t="str">
        <f>IF(ecommerce_10000[[#This Row],[Platform]]="Souq","sq",ecommerce_10000[[#This Row],[Platform]])</f>
        <v>sq</v>
      </c>
      <c r="P143" t="str">
        <f>IF(E143="Souq","sq",IF(E143="Jumia","Jum",E143))</f>
        <v>sq</v>
      </c>
      <c r="Q143">
        <f>VLOOKUP(ecommerce_10000[[#This Row],[City]],F:I,4,FALSE)</f>
        <v>13290.4</v>
      </c>
      <c r="R143" s="1">
        <f>SUMIF(C:C,ecommerce_10000[[#This Row],[Category]],I:I)</f>
        <v>29200970.130000021</v>
      </c>
      <c r="S143" s="1">
        <f>SUMIFS(I:I,C:C,C143)</f>
        <v>29200970.130000021</v>
      </c>
      <c r="T143" s="1" t="str">
        <f>INDEX(F:F,MATCH(ecommerce_10000[[#This Row],[TotalAmount]],I:I,0))</f>
        <v>Alexandria</v>
      </c>
    </row>
    <row r="144" spans="1:20" x14ac:dyDescent="0.3">
      <c r="A144" s="1" t="s">
        <v>188</v>
      </c>
      <c r="B144" s="1" t="s">
        <v>25</v>
      </c>
      <c r="C144" s="1" t="s">
        <v>26</v>
      </c>
      <c r="D144" s="1" t="s">
        <v>27</v>
      </c>
      <c r="E144" s="1" t="s">
        <v>16</v>
      </c>
      <c r="F144" s="1" t="s">
        <v>33</v>
      </c>
      <c r="G144">
        <v>8713.4599999999991</v>
      </c>
      <c r="H144">
        <v>2</v>
      </c>
      <c r="I144">
        <v>17426.919999999998</v>
      </c>
      <c r="J144">
        <v>1.2</v>
      </c>
      <c r="K144">
        <v>209</v>
      </c>
      <c r="L144" s="2">
        <v>45359</v>
      </c>
      <c r="O144" t="str">
        <f>IF(ecommerce_10000[[#This Row],[Platform]]="Souq","sq",ecommerce_10000[[#This Row],[Platform]])</f>
        <v>sq</v>
      </c>
      <c r="P144" t="str">
        <f>IF(E144="Souq","sq",IF(E144="Jumia","Jum",E144))</f>
        <v>sq</v>
      </c>
      <c r="Q144">
        <f>VLOOKUP(ecommerce_10000[[#This Row],[City]],F:I,4,FALSE)</f>
        <v>3665.44</v>
      </c>
      <c r="R144" s="1">
        <f>SUMIF(C:C,ecommerce_10000[[#This Row],[Category]],I:I)</f>
        <v>29200970.130000021</v>
      </c>
      <c r="S144" s="1">
        <f>SUMIFS(I:I,C:C,C144)</f>
        <v>29200970.130000021</v>
      </c>
      <c r="T144" s="1" t="str">
        <f>INDEX(F:F,MATCH(ecommerce_10000[[#This Row],[TotalAmount]],I:I,0))</f>
        <v>Dubai</v>
      </c>
    </row>
    <row r="145" spans="1:20" x14ac:dyDescent="0.3">
      <c r="A145" s="1" t="s">
        <v>189</v>
      </c>
      <c r="B145" s="1" t="s">
        <v>49</v>
      </c>
      <c r="C145" s="1" t="s">
        <v>14</v>
      </c>
      <c r="D145" s="1" t="s">
        <v>50</v>
      </c>
      <c r="E145" s="1" t="s">
        <v>22</v>
      </c>
      <c r="F145" s="1" t="s">
        <v>23</v>
      </c>
      <c r="G145">
        <v>3092.83</v>
      </c>
      <c r="H145">
        <v>4</v>
      </c>
      <c r="I145">
        <v>12371.32</v>
      </c>
      <c r="J145">
        <v>4.71</v>
      </c>
      <c r="K145">
        <v>3811</v>
      </c>
      <c r="L145" s="2">
        <v>45422</v>
      </c>
      <c r="O145" t="str">
        <f>IF(ecommerce_10000[[#This Row],[Platform]]="Souq","sq",ecommerce_10000[[#This Row],[Platform]])</f>
        <v>Jumia</v>
      </c>
      <c r="P145" t="str">
        <f>IF(E145="Souq","sq",IF(E145="Jumia","Jum",E145))</f>
        <v>Jum</v>
      </c>
      <c r="Q145">
        <f>VLOOKUP(ecommerce_10000[[#This Row],[City]],F:I,4,FALSE)</f>
        <v>13290.4</v>
      </c>
      <c r="R145" s="1">
        <f>SUMIF(C:C,ecommerce_10000[[#This Row],[Category]],I:I)</f>
        <v>92327183.770000085</v>
      </c>
      <c r="S145" s="1">
        <f>SUMIFS(I:I,C:C,C145)</f>
        <v>92327183.770000085</v>
      </c>
      <c r="T145" s="1" t="str">
        <f>INDEX(F:F,MATCH(ecommerce_10000[[#This Row],[TotalAmount]],I:I,0))</f>
        <v>Alexandria</v>
      </c>
    </row>
    <row r="146" spans="1:20" x14ac:dyDescent="0.3">
      <c r="A146" s="1" t="s">
        <v>190</v>
      </c>
      <c r="B146" s="1" t="s">
        <v>25</v>
      </c>
      <c r="C146" s="1" t="s">
        <v>26</v>
      </c>
      <c r="D146" s="1" t="s">
        <v>27</v>
      </c>
      <c r="E146" s="1" t="s">
        <v>22</v>
      </c>
      <c r="F146" s="1" t="s">
        <v>28</v>
      </c>
      <c r="G146">
        <v>15434.38</v>
      </c>
      <c r="H146">
        <v>4</v>
      </c>
      <c r="I146">
        <v>61737.52</v>
      </c>
      <c r="J146">
        <v>4.47</v>
      </c>
      <c r="K146">
        <v>4246</v>
      </c>
      <c r="L146" s="2">
        <v>45492</v>
      </c>
      <c r="O146" t="str">
        <f>IF(ecommerce_10000[[#This Row],[Platform]]="Souq","sq",ecommerce_10000[[#This Row],[Platform]])</f>
        <v>Jumia</v>
      </c>
      <c r="P146" t="str">
        <f>IF(E146="Souq","sq",IF(E146="Jumia","Jum",E146))</f>
        <v>Jum</v>
      </c>
      <c r="Q146">
        <f>VLOOKUP(ecommerce_10000[[#This Row],[City]],F:I,4,FALSE)</f>
        <v>26648.76</v>
      </c>
      <c r="R146" s="1">
        <f>SUMIF(C:C,ecommerce_10000[[#This Row],[Category]],I:I)</f>
        <v>29200970.130000021</v>
      </c>
      <c r="S146" s="1">
        <f>SUMIFS(I:I,C:C,C146)</f>
        <v>29200970.130000021</v>
      </c>
      <c r="T146" s="1" t="str">
        <f>INDEX(F:F,MATCH(ecommerce_10000[[#This Row],[TotalAmount]],I:I,0))</f>
        <v>Casablanca</v>
      </c>
    </row>
    <row r="147" spans="1:20" x14ac:dyDescent="0.3">
      <c r="A147" s="1" t="s">
        <v>191</v>
      </c>
      <c r="B147" s="1" t="s">
        <v>53</v>
      </c>
      <c r="C147" s="1" t="s">
        <v>31</v>
      </c>
      <c r="D147" s="1" t="s">
        <v>54</v>
      </c>
      <c r="E147" s="1" t="s">
        <v>47</v>
      </c>
      <c r="F147" s="1" t="s">
        <v>62</v>
      </c>
      <c r="G147">
        <v>6983.31</v>
      </c>
      <c r="H147">
        <v>3</v>
      </c>
      <c r="I147">
        <v>20949.93</v>
      </c>
      <c r="J147">
        <v>1.23</v>
      </c>
      <c r="K147">
        <v>1500</v>
      </c>
      <c r="L147" s="2">
        <v>45395</v>
      </c>
      <c r="O147" t="str">
        <f>IF(ecommerce_10000[[#This Row],[Platform]]="Souq","sq",ecommerce_10000[[#This Row],[Platform]])</f>
        <v>Amazon</v>
      </c>
      <c r="P147" t="str">
        <f>IF(E147="Souq","sq",IF(E147="Jumia","Jum",E147))</f>
        <v>Amazon</v>
      </c>
      <c r="Q147">
        <f>VLOOKUP(ecommerce_10000[[#This Row],[City]],F:I,4,FALSE)</f>
        <v>27872.98</v>
      </c>
      <c r="R147" s="1">
        <f>SUMIF(C:C,ecommerce_10000[[#This Row],[Category]],I:I)</f>
        <v>57542997.559999913</v>
      </c>
      <c r="S147" s="1">
        <f>SUMIFS(I:I,C:C,C147)</f>
        <v>57542997.559999913</v>
      </c>
      <c r="T147" s="1" t="str">
        <f>INDEX(F:F,MATCH(ecommerce_10000[[#This Row],[TotalAmount]],I:I,0))</f>
        <v>Giza</v>
      </c>
    </row>
    <row r="148" spans="1:20" x14ac:dyDescent="0.3">
      <c r="A148" s="1" t="s">
        <v>192</v>
      </c>
      <c r="B148" s="1" t="s">
        <v>38</v>
      </c>
      <c r="C148" s="1" t="s">
        <v>20</v>
      </c>
      <c r="D148" s="1" t="s">
        <v>39</v>
      </c>
      <c r="E148" s="1" t="s">
        <v>22</v>
      </c>
      <c r="F148" s="1" t="s">
        <v>62</v>
      </c>
      <c r="G148">
        <v>3964.13</v>
      </c>
      <c r="H148">
        <v>5</v>
      </c>
      <c r="I148">
        <v>19820.650000000001</v>
      </c>
      <c r="J148">
        <v>2.95</v>
      </c>
      <c r="K148">
        <v>758</v>
      </c>
      <c r="L148" s="2">
        <v>45402</v>
      </c>
      <c r="O148" t="str">
        <f>IF(ecommerce_10000[[#This Row],[Platform]]="Souq","sq",ecommerce_10000[[#This Row],[Platform]])</f>
        <v>Jumia</v>
      </c>
      <c r="P148" t="str">
        <f>IF(E148="Souq","sq",IF(E148="Jumia","Jum",E148))</f>
        <v>Jum</v>
      </c>
      <c r="Q148">
        <f>VLOOKUP(ecommerce_10000[[#This Row],[City]],F:I,4,FALSE)</f>
        <v>27872.98</v>
      </c>
      <c r="R148" s="1">
        <f>SUMIF(C:C,ecommerce_10000[[#This Row],[Category]],I:I)</f>
        <v>91504159.730000004</v>
      </c>
      <c r="S148" s="1">
        <f>SUMIFS(I:I,C:C,C148)</f>
        <v>91504159.730000004</v>
      </c>
      <c r="T148" s="1" t="str">
        <f>INDEX(F:F,MATCH(ecommerce_10000[[#This Row],[TotalAmount]],I:I,0))</f>
        <v>Giza</v>
      </c>
    </row>
    <row r="149" spans="1:20" x14ac:dyDescent="0.3">
      <c r="A149" s="1" t="s">
        <v>193</v>
      </c>
      <c r="B149" s="1" t="s">
        <v>25</v>
      </c>
      <c r="C149" s="1" t="s">
        <v>26</v>
      </c>
      <c r="D149" s="1" t="s">
        <v>27</v>
      </c>
      <c r="E149" s="1" t="s">
        <v>16</v>
      </c>
      <c r="F149" s="1" t="s">
        <v>33</v>
      </c>
      <c r="G149">
        <v>5830.08</v>
      </c>
      <c r="H149">
        <v>3</v>
      </c>
      <c r="I149">
        <v>17490.240000000002</v>
      </c>
      <c r="J149">
        <v>2.25</v>
      </c>
      <c r="K149">
        <v>31</v>
      </c>
      <c r="L149" s="2">
        <v>45399</v>
      </c>
      <c r="O149" t="str">
        <f>IF(ecommerce_10000[[#This Row],[Platform]]="Souq","sq",ecommerce_10000[[#This Row],[Platform]])</f>
        <v>sq</v>
      </c>
      <c r="P149" t="str">
        <f>IF(E149="Souq","sq",IF(E149="Jumia","Jum",E149))</f>
        <v>sq</v>
      </c>
      <c r="Q149">
        <f>VLOOKUP(ecommerce_10000[[#This Row],[City]],F:I,4,FALSE)</f>
        <v>3665.44</v>
      </c>
      <c r="R149" s="1">
        <f>SUMIF(C:C,ecommerce_10000[[#This Row],[Category]],I:I)</f>
        <v>29200970.130000021</v>
      </c>
      <c r="S149" s="1">
        <f>SUMIFS(I:I,C:C,C149)</f>
        <v>29200970.130000021</v>
      </c>
      <c r="T149" s="1" t="str">
        <f>INDEX(F:F,MATCH(ecommerce_10000[[#This Row],[TotalAmount]],I:I,0))</f>
        <v>Dubai</v>
      </c>
    </row>
    <row r="150" spans="1:20" x14ac:dyDescent="0.3">
      <c r="A150" s="1" t="s">
        <v>194</v>
      </c>
      <c r="B150" s="1" t="s">
        <v>49</v>
      </c>
      <c r="C150" s="1" t="s">
        <v>14</v>
      </c>
      <c r="D150" s="1" t="s">
        <v>50</v>
      </c>
      <c r="E150" s="1" t="s">
        <v>16</v>
      </c>
      <c r="F150" s="1" t="s">
        <v>17</v>
      </c>
      <c r="G150">
        <v>15019.37</v>
      </c>
      <c r="H150">
        <v>1</v>
      </c>
      <c r="I150">
        <v>15019.37</v>
      </c>
      <c r="J150">
        <v>4.7</v>
      </c>
      <c r="K150">
        <v>757</v>
      </c>
      <c r="L150" s="2">
        <v>45526</v>
      </c>
      <c r="O150" t="str">
        <f>IF(ecommerce_10000[[#This Row],[Platform]]="Souq","sq",ecommerce_10000[[#This Row],[Platform]])</f>
        <v>sq</v>
      </c>
      <c r="P150" t="str">
        <f>IF(E150="Souq","sq",IF(E150="Jumia","Jum",E150))</f>
        <v>sq</v>
      </c>
      <c r="Q150">
        <f>VLOOKUP(ecommerce_10000[[#This Row],[City]],F:I,4,FALSE)</f>
        <v>16284.02</v>
      </c>
      <c r="R150" s="1">
        <f>SUMIF(C:C,ecommerce_10000[[#This Row],[Category]],I:I)</f>
        <v>92327183.770000085</v>
      </c>
      <c r="S150" s="1">
        <f>SUMIFS(I:I,C:C,C150)</f>
        <v>92327183.770000085</v>
      </c>
      <c r="T150" s="1" t="str">
        <f>INDEX(F:F,MATCH(ecommerce_10000[[#This Row],[TotalAmount]],I:I,0))</f>
        <v>Cairo</v>
      </c>
    </row>
    <row r="151" spans="1:20" x14ac:dyDescent="0.3">
      <c r="A151" s="1" t="s">
        <v>195</v>
      </c>
      <c r="B151" s="1" t="s">
        <v>13</v>
      </c>
      <c r="C151" s="1" t="s">
        <v>14</v>
      </c>
      <c r="D151" s="1" t="s">
        <v>15</v>
      </c>
      <c r="E151" s="1" t="s">
        <v>16</v>
      </c>
      <c r="F151" s="1" t="s">
        <v>62</v>
      </c>
      <c r="G151">
        <v>1128.05</v>
      </c>
      <c r="H151">
        <v>1</v>
      </c>
      <c r="I151">
        <v>1128.05</v>
      </c>
      <c r="J151">
        <v>4.59</v>
      </c>
      <c r="K151">
        <v>213</v>
      </c>
      <c r="L151" s="2">
        <v>45406</v>
      </c>
      <c r="O151" t="str">
        <f>IF(ecommerce_10000[[#This Row],[Platform]]="Souq","sq",ecommerce_10000[[#This Row],[Platform]])</f>
        <v>sq</v>
      </c>
      <c r="P151" t="str">
        <f>IF(E151="Souq","sq",IF(E151="Jumia","Jum",E151))</f>
        <v>sq</v>
      </c>
      <c r="Q151">
        <f>VLOOKUP(ecommerce_10000[[#This Row],[City]],F:I,4,FALSE)</f>
        <v>27872.98</v>
      </c>
      <c r="R151" s="1">
        <f>SUMIF(C:C,ecommerce_10000[[#This Row],[Category]],I:I)</f>
        <v>92327183.770000085</v>
      </c>
      <c r="S151" s="1">
        <f>SUMIFS(I:I,C:C,C151)</f>
        <v>92327183.770000085</v>
      </c>
      <c r="T151" s="1" t="str">
        <f>INDEX(F:F,MATCH(ecommerce_10000[[#This Row],[TotalAmount]],I:I,0))</f>
        <v>Giza</v>
      </c>
    </row>
    <row r="152" spans="1:20" x14ac:dyDescent="0.3">
      <c r="A152" s="1" t="s">
        <v>196</v>
      </c>
      <c r="B152" s="1" t="s">
        <v>30</v>
      </c>
      <c r="C152" s="1" t="s">
        <v>31</v>
      </c>
      <c r="D152" s="1" t="s">
        <v>32</v>
      </c>
      <c r="E152" s="1" t="s">
        <v>16</v>
      </c>
      <c r="F152" s="1" t="s">
        <v>28</v>
      </c>
      <c r="G152">
        <v>19703.54</v>
      </c>
      <c r="H152">
        <v>4</v>
      </c>
      <c r="I152">
        <v>78814.16</v>
      </c>
      <c r="J152">
        <v>3.27</v>
      </c>
      <c r="K152">
        <v>4255</v>
      </c>
      <c r="L152" s="2">
        <v>45568</v>
      </c>
      <c r="O152" t="str">
        <f>IF(ecommerce_10000[[#This Row],[Platform]]="Souq","sq",ecommerce_10000[[#This Row],[Platform]])</f>
        <v>sq</v>
      </c>
      <c r="P152" t="str">
        <f>IF(E152="Souq","sq",IF(E152="Jumia","Jum",E152))</f>
        <v>sq</v>
      </c>
      <c r="Q152">
        <f>VLOOKUP(ecommerce_10000[[#This Row],[City]],F:I,4,FALSE)</f>
        <v>26648.76</v>
      </c>
      <c r="R152" s="1">
        <f>SUMIF(C:C,ecommerce_10000[[#This Row],[Category]],I:I)</f>
        <v>57542997.559999913</v>
      </c>
      <c r="S152" s="1">
        <f>SUMIFS(I:I,C:C,C152)</f>
        <v>57542997.559999913</v>
      </c>
      <c r="T152" s="1" t="str">
        <f>INDEX(F:F,MATCH(ecommerce_10000[[#This Row],[TotalAmount]],I:I,0))</f>
        <v>Casablanca</v>
      </c>
    </row>
    <row r="153" spans="1:20" x14ac:dyDescent="0.3">
      <c r="A153" s="1" t="s">
        <v>197</v>
      </c>
      <c r="B153" s="1" t="s">
        <v>65</v>
      </c>
      <c r="C153" s="1" t="s">
        <v>20</v>
      </c>
      <c r="D153" s="1" t="s">
        <v>66</v>
      </c>
      <c r="E153" s="1" t="s">
        <v>22</v>
      </c>
      <c r="F153" s="1" t="s">
        <v>23</v>
      </c>
      <c r="G153">
        <v>6654.77</v>
      </c>
      <c r="H153">
        <v>4</v>
      </c>
      <c r="I153">
        <v>26619.08</v>
      </c>
      <c r="J153">
        <v>4.62</v>
      </c>
      <c r="K153">
        <v>766</v>
      </c>
      <c r="L153" s="2">
        <v>45419</v>
      </c>
      <c r="O153" t="str">
        <f>IF(ecommerce_10000[[#This Row],[Platform]]="Souq","sq",ecommerce_10000[[#This Row],[Platform]])</f>
        <v>Jumia</v>
      </c>
      <c r="P153" t="str">
        <f>IF(E153="Souq","sq",IF(E153="Jumia","Jum",E153))</f>
        <v>Jum</v>
      </c>
      <c r="Q153">
        <f>VLOOKUP(ecommerce_10000[[#This Row],[City]],F:I,4,FALSE)</f>
        <v>13290.4</v>
      </c>
      <c r="R153" s="1">
        <f>SUMIF(C:C,ecommerce_10000[[#This Row],[Category]],I:I)</f>
        <v>91504159.730000004</v>
      </c>
      <c r="S153" s="1">
        <f>SUMIFS(I:I,C:C,C153)</f>
        <v>91504159.730000004</v>
      </c>
      <c r="T153" s="1" t="str">
        <f>INDEX(F:F,MATCH(ecommerce_10000[[#This Row],[TotalAmount]],I:I,0))</f>
        <v>Alexandria</v>
      </c>
    </row>
    <row r="154" spans="1:20" x14ac:dyDescent="0.3">
      <c r="A154" s="1" t="s">
        <v>198</v>
      </c>
      <c r="B154" s="1" t="s">
        <v>65</v>
      </c>
      <c r="C154" s="1" t="s">
        <v>20</v>
      </c>
      <c r="D154" s="1" t="s">
        <v>66</v>
      </c>
      <c r="E154" s="1" t="s">
        <v>22</v>
      </c>
      <c r="F154" s="1" t="s">
        <v>28</v>
      </c>
      <c r="G154">
        <v>4081.63</v>
      </c>
      <c r="H154">
        <v>1</v>
      </c>
      <c r="I154">
        <v>4081.63</v>
      </c>
      <c r="J154">
        <v>4.3600000000000003</v>
      </c>
      <c r="K154">
        <v>1562</v>
      </c>
      <c r="L154" s="2">
        <v>45538</v>
      </c>
      <c r="O154" t="str">
        <f>IF(ecommerce_10000[[#This Row],[Platform]]="Souq","sq",ecommerce_10000[[#This Row],[Platform]])</f>
        <v>Jumia</v>
      </c>
      <c r="P154" t="str">
        <f>IF(E154="Souq","sq",IF(E154="Jumia","Jum",E154))</f>
        <v>Jum</v>
      </c>
      <c r="Q154">
        <f>VLOOKUP(ecommerce_10000[[#This Row],[City]],F:I,4,FALSE)</f>
        <v>26648.76</v>
      </c>
      <c r="R154" s="1">
        <f>SUMIF(C:C,ecommerce_10000[[#This Row],[Category]],I:I)</f>
        <v>91504159.730000004</v>
      </c>
      <c r="S154" s="1">
        <f>SUMIFS(I:I,C:C,C154)</f>
        <v>91504159.730000004</v>
      </c>
      <c r="T154" s="1" t="str">
        <f>INDEX(F:F,MATCH(ecommerce_10000[[#This Row],[TotalAmount]],I:I,0))</f>
        <v>Casablanca</v>
      </c>
    </row>
    <row r="155" spans="1:20" x14ac:dyDescent="0.3">
      <c r="A155" s="1" t="s">
        <v>199</v>
      </c>
      <c r="B155" s="1" t="s">
        <v>65</v>
      </c>
      <c r="C155" s="1" t="s">
        <v>20</v>
      </c>
      <c r="D155" s="1" t="s">
        <v>66</v>
      </c>
      <c r="E155" s="1" t="s">
        <v>47</v>
      </c>
      <c r="F155" s="1" t="s">
        <v>28</v>
      </c>
      <c r="G155">
        <v>13224.65</v>
      </c>
      <c r="H155">
        <v>5</v>
      </c>
      <c r="I155">
        <v>66123.25</v>
      </c>
      <c r="J155">
        <v>3.82</v>
      </c>
      <c r="K155">
        <v>4050</v>
      </c>
      <c r="L155" s="2">
        <v>45463</v>
      </c>
      <c r="O155" t="str">
        <f>IF(ecommerce_10000[[#This Row],[Platform]]="Souq","sq",ecommerce_10000[[#This Row],[Platform]])</f>
        <v>Amazon</v>
      </c>
      <c r="P155" t="str">
        <f>IF(E155="Souq","sq",IF(E155="Jumia","Jum",E155))</f>
        <v>Amazon</v>
      </c>
      <c r="Q155">
        <f>VLOOKUP(ecommerce_10000[[#This Row],[City]],F:I,4,FALSE)</f>
        <v>26648.76</v>
      </c>
      <c r="R155" s="1">
        <f>SUMIF(C:C,ecommerce_10000[[#This Row],[Category]],I:I)</f>
        <v>91504159.730000004</v>
      </c>
      <c r="S155" s="1">
        <f>SUMIFS(I:I,C:C,C155)</f>
        <v>91504159.730000004</v>
      </c>
      <c r="T155" s="1" t="str">
        <f>INDEX(F:F,MATCH(ecommerce_10000[[#This Row],[TotalAmount]],I:I,0))</f>
        <v>Casablanca</v>
      </c>
    </row>
    <row r="156" spans="1:20" x14ac:dyDescent="0.3">
      <c r="A156" s="1" t="s">
        <v>200</v>
      </c>
      <c r="B156" s="1" t="s">
        <v>25</v>
      </c>
      <c r="C156" s="1" t="s">
        <v>26</v>
      </c>
      <c r="D156" s="1" t="s">
        <v>27</v>
      </c>
      <c r="E156" s="1" t="s">
        <v>22</v>
      </c>
      <c r="F156" s="1" t="s">
        <v>33</v>
      </c>
      <c r="G156">
        <v>4003.94</v>
      </c>
      <c r="H156">
        <v>2</v>
      </c>
      <c r="I156">
        <v>8007.88</v>
      </c>
      <c r="J156">
        <v>4.16</v>
      </c>
      <c r="K156">
        <v>3565</v>
      </c>
      <c r="L156" s="2">
        <v>45302</v>
      </c>
      <c r="O156" t="str">
        <f>IF(ecommerce_10000[[#This Row],[Platform]]="Souq","sq",ecommerce_10000[[#This Row],[Platform]])</f>
        <v>Jumia</v>
      </c>
      <c r="P156" t="str">
        <f>IF(E156="Souq","sq",IF(E156="Jumia","Jum",E156))</f>
        <v>Jum</v>
      </c>
      <c r="Q156">
        <f>VLOOKUP(ecommerce_10000[[#This Row],[City]],F:I,4,FALSE)</f>
        <v>3665.44</v>
      </c>
      <c r="R156" s="1">
        <f>SUMIF(C:C,ecommerce_10000[[#This Row],[Category]],I:I)</f>
        <v>29200970.130000021</v>
      </c>
      <c r="S156" s="1">
        <f>SUMIFS(I:I,C:C,C156)</f>
        <v>29200970.130000021</v>
      </c>
      <c r="T156" s="1" t="str">
        <f>INDEX(F:F,MATCH(ecommerce_10000[[#This Row],[TotalAmount]],I:I,0))</f>
        <v>Dubai</v>
      </c>
    </row>
    <row r="157" spans="1:20" x14ac:dyDescent="0.3">
      <c r="A157" s="1" t="s">
        <v>201</v>
      </c>
      <c r="B157" s="1" t="s">
        <v>13</v>
      </c>
      <c r="C157" s="1" t="s">
        <v>14</v>
      </c>
      <c r="D157" s="1" t="s">
        <v>15</v>
      </c>
      <c r="E157" s="1" t="s">
        <v>22</v>
      </c>
      <c r="F157" s="1" t="s">
        <v>17</v>
      </c>
      <c r="G157">
        <v>13243.22</v>
      </c>
      <c r="H157">
        <v>2</v>
      </c>
      <c r="I157">
        <v>26486.44</v>
      </c>
      <c r="J157">
        <v>3.4</v>
      </c>
      <c r="K157">
        <v>3233</v>
      </c>
      <c r="L157" s="2">
        <v>45307</v>
      </c>
      <c r="O157" t="str">
        <f>IF(ecommerce_10000[[#This Row],[Platform]]="Souq","sq",ecommerce_10000[[#This Row],[Platform]])</f>
        <v>Jumia</v>
      </c>
      <c r="P157" t="str">
        <f>IF(E157="Souq","sq",IF(E157="Jumia","Jum",E157))</f>
        <v>Jum</v>
      </c>
      <c r="Q157">
        <f>VLOOKUP(ecommerce_10000[[#This Row],[City]],F:I,4,FALSE)</f>
        <v>16284.02</v>
      </c>
      <c r="R157" s="1">
        <f>SUMIF(C:C,ecommerce_10000[[#This Row],[Category]],I:I)</f>
        <v>92327183.770000085</v>
      </c>
      <c r="S157" s="1">
        <f>SUMIFS(I:I,C:C,C157)</f>
        <v>92327183.770000085</v>
      </c>
      <c r="T157" s="1" t="str">
        <f>INDEX(F:F,MATCH(ecommerce_10000[[#This Row],[TotalAmount]],I:I,0))</f>
        <v>Cairo</v>
      </c>
    </row>
    <row r="158" spans="1:20" x14ac:dyDescent="0.3">
      <c r="A158" s="1" t="s">
        <v>202</v>
      </c>
      <c r="B158" s="1" t="s">
        <v>13</v>
      </c>
      <c r="C158" s="1" t="s">
        <v>14</v>
      </c>
      <c r="D158" s="1" t="s">
        <v>15</v>
      </c>
      <c r="E158" s="1" t="s">
        <v>22</v>
      </c>
      <c r="F158" s="1" t="s">
        <v>40</v>
      </c>
      <c r="G158">
        <v>5594.32</v>
      </c>
      <c r="H158">
        <v>1</v>
      </c>
      <c r="I158">
        <v>5594.32</v>
      </c>
      <c r="J158">
        <v>2.3199999999999998</v>
      </c>
      <c r="K158">
        <v>1537</v>
      </c>
      <c r="L158" s="2">
        <v>45504</v>
      </c>
      <c r="O158" t="str">
        <f>IF(ecommerce_10000[[#This Row],[Platform]]="Souq","sq",ecommerce_10000[[#This Row],[Platform]])</f>
        <v>Jumia</v>
      </c>
      <c r="P158" t="str">
        <f>IF(E158="Souq","sq",IF(E158="Jumia","Jum",E158))</f>
        <v>Jum</v>
      </c>
      <c r="Q158">
        <f>VLOOKUP(ecommerce_10000[[#This Row],[City]],F:I,4,FALSE)</f>
        <v>99349.3</v>
      </c>
      <c r="R158" s="1">
        <f>SUMIF(C:C,ecommerce_10000[[#This Row],[Category]],I:I)</f>
        <v>92327183.770000085</v>
      </c>
      <c r="S158" s="1">
        <f>SUMIFS(I:I,C:C,C158)</f>
        <v>92327183.770000085</v>
      </c>
      <c r="T158" s="1" t="str">
        <f>INDEX(F:F,MATCH(ecommerce_10000[[#This Row],[TotalAmount]],I:I,0))</f>
        <v>Riyadh</v>
      </c>
    </row>
    <row r="159" spans="1:20" x14ac:dyDescent="0.3">
      <c r="A159" s="1" t="s">
        <v>203</v>
      </c>
      <c r="B159" s="1" t="s">
        <v>38</v>
      </c>
      <c r="C159" s="1" t="s">
        <v>20</v>
      </c>
      <c r="D159" s="1" t="s">
        <v>39</v>
      </c>
      <c r="E159" s="1" t="s">
        <v>16</v>
      </c>
      <c r="F159" s="1" t="s">
        <v>28</v>
      </c>
      <c r="G159">
        <v>816.2</v>
      </c>
      <c r="H159">
        <v>2</v>
      </c>
      <c r="I159">
        <v>1632.4</v>
      </c>
      <c r="J159">
        <v>4.54</v>
      </c>
      <c r="K159">
        <v>3541</v>
      </c>
      <c r="L159" s="2">
        <v>45533</v>
      </c>
      <c r="O159" t="str">
        <f>IF(ecommerce_10000[[#This Row],[Platform]]="Souq","sq",ecommerce_10000[[#This Row],[Platform]])</f>
        <v>sq</v>
      </c>
      <c r="P159" t="str">
        <f>IF(E159="Souq","sq",IF(E159="Jumia","Jum",E159))</f>
        <v>sq</v>
      </c>
      <c r="Q159">
        <f>VLOOKUP(ecommerce_10000[[#This Row],[City]],F:I,4,FALSE)</f>
        <v>26648.76</v>
      </c>
      <c r="R159" s="1">
        <f>SUMIF(C:C,ecommerce_10000[[#This Row],[Category]],I:I)</f>
        <v>91504159.730000004</v>
      </c>
      <c r="S159" s="1">
        <f>SUMIFS(I:I,C:C,C159)</f>
        <v>91504159.730000004</v>
      </c>
      <c r="T159" s="1" t="str">
        <f>INDEX(F:F,MATCH(ecommerce_10000[[#This Row],[TotalAmount]],I:I,0))</f>
        <v>Casablanca</v>
      </c>
    </row>
    <row r="160" spans="1:20" x14ac:dyDescent="0.3">
      <c r="A160" s="1" t="s">
        <v>204</v>
      </c>
      <c r="B160" s="1" t="s">
        <v>49</v>
      </c>
      <c r="C160" s="1" t="s">
        <v>14</v>
      </c>
      <c r="D160" s="1" t="s">
        <v>50</v>
      </c>
      <c r="E160" s="1" t="s">
        <v>16</v>
      </c>
      <c r="F160" s="1" t="s">
        <v>28</v>
      </c>
      <c r="G160">
        <v>18802.41</v>
      </c>
      <c r="H160">
        <v>5</v>
      </c>
      <c r="I160">
        <v>94012.05</v>
      </c>
      <c r="J160">
        <v>4.49</v>
      </c>
      <c r="K160">
        <v>1979</v>
      </c>
      <c r="L160" s="2">
        <v>45628</v>
      </c>
      <c r="O160" t="str">
        <f>IF(ecommerce_10000[[#This Row],[Platform]]="Souq","sq",ecommerce_10000[[#This Row],[Platform]])</f>
        <v>sq</v>
      </c>
      <c r="P160" t="str">
        <f>IF(E160="Souq","sq",IF(E160="Jumia","Jum",E160))</f>
        <v>sq</v>
      </c>
      <c r="Q160">
        <f>VLOOKUP(ecommerce_10000[[#This Row],[City]],F:I,4,FALSE)</f>
        <v>26648.76</v>
      </c>
      <c r="R160" s="1">
        <f>SUMIF(C:C,ecommerce_10000[[#This Row],[Category]],I:I)</f>
        <v>92327183.770000085</v>
      </c>
      <c r="S160" s="1">
        <f>SUMIFS(I:I,C:C,C160)</f>
        <v>92327183.770000085</v>
      </c>
      <c r="T160" s="1" t="str">
        <f>INDEX(F:F,MATCH(ecommerce_10000[[#This Row],[TotalAmount]],I:I,0))</f>
        <v>Casablanca</v>
      </c>
    </row>
    <row r="161" spans="1:20" x14ac:dyDescent="0.3">
      <c r="A161" s="1" t="s">
        <v>205</v>
      </c>
      <c r="B161" s="1" t="s">
        <v>30</v>
      </c>
      <c r="C161" s="1" t="s">
        <v>31</v>
      </c>
      <c r="D161" s="1" t="s">
        <v>32</v>
      </c>
      <c r="E161" s="1" t="s">
        <v>22</v>
      </c>
      <c r="F161" s="1" t="s">
        <v>33</v>
      </c>
      <c r="G161">
        <v>9759.3799999999992</v>
      </c>
      <c r="H161">
        <v>5</v>
      </c>
      <c r="I161">
        <v>48796.9</v>
      </c>
      <c r="J161">
        <v>2.1</v>
      </c>
      <c r="K161">
        <v>1765</v>
      </c>
      <c r="L161" s="2">
        <v>45534</v>
      </c>
      <c r="O161" t="str">
        <f>IF(ecommerce_10000[[#This Row],[Platform]]="Souq","sq",ecommerce_10000[[#This Row],[Platform]])</f>
        <v>Jumia</v>
      </c>
      <c r="P161" t="str">
        <f>IF(E161="Souq","sq",IF(E161="Jumia","Jum",E161))</f>
        <v>Jum</v>
      </c>
      <c r="Q161">
        <f>VLOOKUP(ecommerce_10000[[#This Row],[City]],F:I,4,FALSE)</f>
        <v>3665.44</v>
      </c>
      <c r="R161" s="1">
        <f>SUMIF(C:C,ecommerce_10000[[#This Row],[Category]],I:I)</f>
        <v>57542997.559999913</v>
      </c>
      <c r="S161" s="1">
        <f>SUMIFS(I:I,C:C,C161)</f>
        <v>57542997.559999913</v>
      </c>
      <c r="T161" s="1" t="str">
        <f>INDEX(F:F,MATCH(ecommerce_10000[[#This Row],[TotalAmount]],I:I,0))</f>
        <v>Dubai</v>
      </c>
    </row>
    <row r="162" spans="1:20" x14ac:dyDescent="0.3">
      <c r="A162" s="1" t="s">
        <v>206</v>
      </c>
      <c r="B162" s="1" t="s">
        <v>13</v>
      </c>
      <c r="C162" s="1" t="s">
        <v>14</v>
      </c>
      <c r="D162" s="1" t="s">
        <v>15</v>
      </c>
      <c r="E162" s="1" t="s">
        <v>22</v>
      </c>
      <c r="F162" s="1" t="s">
        <v>33</v>
      </c>
      <c r="G162">
        <v>11172.49</v>
      </c>
      <c r="H162">
        <v>5</v>
      </c>
      <c r="I162">
        <v>55862.45</v>
      </c>
      <c r="J162">
        <v>4.38</v>
      </c>
      <c r="K162">
        <v>4830</v>
      </c>
      <c r="L162" s="2">
        <v>45471</v>
      </c>
      <c r="O162" t="str">
        <f>IF(ecommerce_10000[[#This Row],[Platform]]="Souq","sq",ecommerce_10000[[#This Row],[Platform]])</f>
        <v>Jumia</v>
      </c>
      <c r="P162" t="str">
        <f>IF(E162="Souq","sq",IF(E162="Jumia","Jum",E162))</f>
        <v>Jum</v>
      </c>
      <c r="Q162">
        <f>VLOOKUP(ecommerce_10000[[#This Row],[City]],F:I,4,FALSE)</f>
        <v>3665.44</v>
      </c>
      <c r="R162" s="1">
        <f>SUMIF(C:C,ecommerce_10000[[#This Row],[Category]],I:I)</f>
        <v>92327183.770000085</v>
      </c>
      <c r="S162" s="1">
        <f>SUMIFS(I:I,C:C,C162)</f>
        <v>92327183.770000085</v>
      </c>
      <c r="T162" s="1" t="str">
        <f>INDEX(F:F,MATCH(ecommerce_10000[[#This Row],[TotalAmount]],I:I,0))</f>
        <v>Dubai</v>
      </c>
    </row>
    <row r="163" spans="1:20" x14ac:dyDescent="0.3">
      <c r="A163" s="1" t="s">
        <v>207</v>
      </c>
      <c r="B163" s="1" t="s">
        <v>53</v>
      </c>
      <c r="C163" s="1" t="s">
        <v>31</v>
      </c>
      <c r="D163" s="1" t="s">
        <v>54</v>
      </c>
      <c r="E163" s="1" t="s">
        <v>47</v>
      </c>
      <c r="F163" s="1" t="s">
        <v>23</v>
      </c>
      <c r="G163">
        <v>18763.55</v>
      </c>
      <c r="H163">
        <v>4</v>
      </c>
      <c r="I163">
        <v>75054.2</v>
      </c>
      <c r="J163">
        <v>3.58</v>
      </c>
      <c r="K163">
        <v>808</v>
      </c>
      <c r="L163" s="2">
        <v>45334</v>
      </c>
      <c r="O163" t="str">
        <f>IF(ecommerce_10000[[#This Row],[Platform]]="Souq","sq",ecommerce_10000[[#This Row],[Platform]])</f>
        <v>Amazon</v>
      </c>
      <c r="P163" t="str">
        <f>IF(E163="Souq","sq",IF(E163="Jumia","Jum",E163))</f>
        <v>Amazon</v>
      </c>
      <c r="Q163">
        <f>VLOOKUP(ecommerce_10000[[#This Row],[City]],F:I,4,FALSE)</f>
        <v>13290.4</v>
      </c>
      <c r="R163" s="1">
        <f>SUMIF(C:C,ecommerce_10000[[#This Row],[Category]],I:I)</f>
        <v>57542997.559999913</v>
      </c>
      <c r="S163" s="1">
        <f>SUMIFS(I:I,C:C,C163)</f>
        <v>57542997.559999913</v>
      </c>
      <c r="T163" s="1" t="str">
        <f>INDEX(F:F,MATCH(ecommerce_10000[[#This Row],[TotalAmount]],I:I,0))</f>
        <v>Alexandria</v>
      </c>
    </row>
    <row r="164" spans="1:20" x14ac:dyDescent="0.3">
      <c r="A164" s="1" t="s">
        <v>208</v>
      </c>
      <c r="B164" s="1" t="s">
        <v>43</v>
      </c>
      <c r="C164" s="1" t="s">
        <v>44</v>
      </c>
      <c r="D164" s="1" t="s">
        <v>45</v>
      </c>
      <c r="E164" s="1" t="s">
        <v>22</v>
      </c>
      <c r="F164" s="1" t="s">
        <v>17</v>
      </c>
      <c r="G164">
        <v>3815.32</v>
      </c>
      <c r="H164">
        <v>3</v>
      </c>
      <c r="I164">
        <v>11445.96</v>
      </c>
      <c r="J164">
        <v>3.34</v>
      </c>
      <c r="K164">
        <v>1954</v>
      </c>
      <c r="L164" s="2">
        <v>45592</v>
      </c>
      <c r="O164" t="str">
        <f>IF(ecommerce_10000[[#This Row],[Platform]]="Souq","sq",ecommerce_10000[[#This Row],[Platform]])</f>
        <v>Jumia</v>
      </c>
      <c r="P164" t="str">
        <f>IF(E164="Souq","sq",IF(E164="Jumia","Jum",E164))</f>
        <v>Jum</v>
      </c>
      <c r="Q164">
        <f>VLOOKUP(ecommerce_10000[[#This Row],[City]],F:I,4,FALSE)</f>
        <v>16284.02</v>
      </c>
      <c r="R164" s="1">
        <f>SUMIF(C:C,ecommerce_10000[[#This Row],[Category]],I:I)</f>
        <v>31420413.200000018</v>
      </c>
      <c r="S164" s="1">
        <f>SUMIFS(I:I,C:C,C164)</f>
        <v>31420413.200000018</v>
      </c>
      <c r="T164" s="1" t="str">
        <f>INDEX(F:F,MATCH(ecommerce_10000[[#This Row],[TotalAmount]],I:I,0))</f>
        <v>Cairo</v>
      </c>
    </row>
    <row r="165" spans="1:20" x14ac:dyDescent="0.3">
      <c r="A165" s="1" t="s">
        <v>209</v>
      </c>
      <c r="B165" s="1" t="s">
        <v>13</v>
      </c>
      <c r="C165" s="1" t="s">
        <v>14</v>
      </c>
      <c r="D165" s="1" t="s">
        <v>15</v>
      </c>
      <c r="E165" s="1" t="s">
        <v>47</v>
      </c>
      <c r="F165" s="1" t="s">
        <v>33</v>
      </c>
      <c r="G165">
        <v>4144.58</v>
      </c>
      <c r="H165">
        <v>1</v>
      </c>
      <c r="I165">
        <v>4144.58</v>
      </c>
      <c r="J165">
        <v>3.97</v>
      </c>
      <c r="K165">
        <v>4557</v>
      </c>
      <c r="L165" s="2">
        <v>45524</v>
      </c>
      <c r="O165" t="str">
        <f>IF(ecommerce_10000[[#This Row],[Platform]]="Souq","sq",ecommerce_10000[[#This Row],[Platform]])</f>
        <v>Amazon</v>
      </c>
      <c r="P165" t="str">
        <f>IF(E165="Souq","sq",IF(E165="Jumia","Jum",E165))</f>
        <v>Amazon</v>
      </c>
      <c r="Q165">
        <f>VLOOKUP(ecommerce_10000[[#This Row],[City]],F:I,4,FALSE)</f>
        <v>3665.44</v>
      </c>
      <c r="R165" s="1">
        <f>SUMIF(C:C,ecommerce_10000[[#This Row],[Category]],I:I)</f>
        <v>92327183.770000085</v>
      </c>
      <c r="S165" s="1">
        <f>SUMIFS(I:I,C:C,C165)</f>
        <v>92327183.770000085</v>
      </c>
      <c r="T165" s="1" t="str">
        <f>INDEX(F:F,MATCH(ecommerce_10000[[#This Row],[TotalAmount]],I:I,0))</f>
        <v>Dubai</v>
      </c>
    </row>
    <row r="166" spans="1:20" x14ac:dyDescent="0.3">
      <c r="A166" s="1" t="s">
        <v>210</v>
      </c>
      <c r="B166" s="1" t="s">
        <v>53</v>
      </c>
      <c r="C166" s="1" t="s">
        <v>31</v>
      </c>
      <c r="D166" s="1" t="s">
        <v>54</v>
      </c>
      <c r="E166" s="1" t="s">
        <v>16</v>
      </c>
      <c r="F166" s="1" t="s">
        <v>40</v>
      </c>
      <c r="G166">
        <v>5591.69</v>
      </c>
      <c r="H166">
        <v>2</v>
      </c>
      <c r="I166">
        <v>11183.38</v>
      </c>
      <c r="J166">
        <v>2.58</v>
      </c>
      <c r="K166">
        <v>4293</v>
      </c>
      <c r="L166" s="2">
        <v>45312</v>
      </c>
      <c r="O166" t="str">
        <f>IF(ecommerce_10000[[#This Row],[Platform]]="Souq","sq",ecommerce_10000[[#This Row],[Platform]])</f>
        <v>sq</v>
      </c>
      <c r="P166" t="str">
        <f>IF(E166="Souq","sq",IF(E166="Jumia","Jum",E166))</f>
        <v>sq</v>
      </c>
      <c r="Q166">
        <f>VLOOKUP(ecommerce_10000[[#This Row],[City]],F:I,4,FALSE)</f>
        <v>99349.3</v>
      </c>
      <c r="R166" s="1">
        <f>SUMIF(C:C,ecommerce_10000[[#This Row],[Category]],I:I)</f>
        <v>57542997.559999913</v>
      </c>
      <c r="S166" s="1">
        <f>SUMIFS(I:I,C:C,C166)</f>
        <v>57542997.559999913</v>
      </c>
      <c r="T166" s="1" t="str">
        <f>INDEX(F:F,MATCH(ecommerce_10000[[#This Row],[TotalAmount]],I:I,0))</f>
        <v>Riyadh</v>
      </c>
    </row>
    <row r="167" spans="1:20" x14ac:dyDescent="0.3">
      <c r="A167" s="1" t="s">
        <v>211</v>
      </c>
      <c r="B167" s="1" t="s">
        <v>35</v>
      </c>
      <c r="C167" s="1" t="s">
        <v>14</v>
      </c>
      <c r="D167" s="1" t="s">
        <v>36</v>
      </c>
      <c r="E167" s="1" t="s">
        <v>16</v>
      </c>
      <c r="F167" s="1" t="s">
        <v>62</v>
      </c>
      <c r="G167">
        <v>16855.68</v>
      </c>
      <c r="H167">
        <v>1</v>
      </c>
      <c r="I167">
        <v>16855.68</v>
      </c>
      <c r="J167">
        <v>2.59</v>
      </c>
      <c r="K167">
        <v>1749</v>
      </c>
      <c r="L167" s="2">
        <v>45382</v>
      </c>
      <c r="O167" t="str">
        <f>IF(ecommerce_10000[[#This Row],[Platform]]="Souq","sq",ecommerce_10000[[#This Row],[Platform]])</f>
        <v>sq</v>
      </c>
      <c r="P167" t="str">
        <f>IF(E167="Souq","sq",IF(E167="Jumia","Jum",E167))</f>
        <v>sq</v>
      </c>
      <c r="Q167">
        <f>VLOOKUP(ecommerce_10000[[#This Row],[City]],F:I,4,FALSE)</f>
        <v>27872.98</v>
      </c>
      <c r="R167" s="1">
        <f>SUMIF(C:C,ecommerce_10000[[#This Row],[Category]],I:I)</f>
        <v>92327183.770000085</v>
      </c>
      <c r="S167" s="1">
        <f>SUMIFS(I:I,C:C,C167)</f>
        <v>92327183.770000085</v>
      </c>
      <c r="T167" s="1" t="str">
        <f>INDEX(F:F,MATCH(ecommerce_10000[[#This Row],[TotalAmount]],I:I,0))</f>
        <v>Giza</v>
      </c>
    </row>
    <row r="168" spans="1:20" x14ac:dyDescent="0.3">
      <c r="A168" s="1" t="s">
        <v>212</v>
      </c>
      <c r="B168" s="1" t="s">
        <v>25</v>
      </c>
      <c r="C168" s="1" t="s">
        <v>26</v>
      </c>
      <c r="D168" s="1" t="s">
        <v>27</v>
      </c>
      <c r="E168" s="1" t="s">
        <v>47</v>
      </c>
      <c r="F168" s="1" t="s">
        <v>40</v>
      </c>
      <c r="G168">
        <v>9869.5300000000007</v>
      </c>
      <c r="H168">
        <v>5</v>
      </c>
      <c r="I168">
        <v>49347.65</v>
      </c>
      <c r="J168">
        <v>4.2699999999999996</v>
      </c>
      <c r="K168">
        <v>79</v>
      </c>
      <c r="L168" s="2">
        <v>45397</v>
      </c>
      <c r="O168" t="str">
        <f>IF(ecommerce_10000[[#This Row],[Platform]]="Souq","sq",ecommerce_10000[[#This Row],[Platform]])</f>
        <v>Amazon</v>
      </c>
      <c r="P168" t="str">
        <f>IF(E168="Souq","sq",IF(E168="Jumia","Jum",E168))</f>
        <v>Amazon</v>
      </c>
      <c r="Q168">
        <f>VLOOKUP(ecommerce_10000[[#This Row],[City]],F:I,4,FALSE)</f>
        <v>99349.3</v>
      </c>
      <c r="R168" s="1">
        <f>SUMIF(C:C,ecommerce_10000[[#This Row],[Category]],I:I)</f>
        <v>29200970.130000021</v>
      </c>
      <c r="S168" s="1">
        <f>SUMIFS(I:I,C:C,C168)</f>
        <v>29200970.130000021</v>
      </c>
      <c r="T168" s="1" t="str">
        <f>INDEX(F:F,MATCH(ecommerce_10000[[#This Row],[TotalAmount]],I:I,0))</f>
        <v>Riyadh</v>
      </c>
    </row>
    <row r="169" spans="1:20" x14ac:dyDescent="0.3">
      <c r="A169" s="1" t="s">
        <v>213</v>
      </c>
      <c r="B169" s="1" t="s">
        <v>13</v>
      </c>
      <c r="C169" s="1" t="s">
        <v>14</v>
      </c>
      <c r="D169" s="1" t="s">
        <v>15</v>
      </c>
      <c r="E169" s="1" t="s">
        <v>22</v>
      </c>
      <c r="F169" s="1" t="s">
        <v>33</v>
      </c>
      <c r="G169">
        <v>13646.15</v>
      </c>
      <c r="H169">
        <v>2</v>
      </c>
      <c r="I169">
        <v>27292.3</v>
      </c>
      <c r="J169">
        <v>4.24</v>
      </c>
      <c r="K169">
        <v>2638</v>
      </c>
      <c r="L169" s="2">
        <v>45629</v>
      </c>
      <c r="O169" t="str">
        <f>IF(ecommerce_10000[[#This Row],[Platform]]="Souq","sq",ecommerce_10000[[#This Row],[Platform]])</f>
        <v>Jumia</v>
      </c>
      <c r="P169" t="str">
        <f>IF(E169="Souq","sq",IF(E169="Jumia","Jum",E169))</f>
        <v>Jum</v>
      </c>
      <c r="Q169">
        <f>VLOOKUP(ecommerce_10000[[#This Row],[City]],F:I,4,FALSE)</f>
        <v>3665.44</v>
      </c>
      <c r="R169" s="1">
        <f>SUMIF(C:C,ecommerce_10000[[#This Row],[Category]],I:I)</f>
        <v>92327183.770000085</v>
      </c>
      <c r="S169" s="1">
        <f>SUMIFS(I:I,C:C,C169)</f>
        <v>92327183.770000085</v>
      </c>
      <c r="T169" s="1" t="str">
        <f>INDEX(F:F,MATCH(ecommerce_10000[[#This Row],[TotalAmount]],I:I,0))</f>
        <v>Dubai</v>
      </c>
    </row>
    <row r="170" spans="1:20" x14ac:dyDescent="0.3">
      <c r="A170" s="1" t="s">
        <v>214</v>
      </c>
      <c r="B170" s="1" t="s">
        <v>19</v>
      </c>
      <c r="C170" s="1" t="s">
        <v>20</v>
      </c>
      <c r="D170" s="1" t="s">
        <v>21</v>
      </c>
      <c r="E170" s="1" t="s">
        <v>22</v>
      </c>
      <c r="F170" s="1" t="s">
        <v>23</v>
      </c>
      <c r="G170">
        <v>8140.53</v>
      </c>
      <c r="H170">
        <v>2</v>
      </c>
      <c r="I170">
        <v>16281.06</v>
      </c>
      <c r="J170">
        <v>2.31</v>
      </c>
      <c r="K170">
        <v>3972</v>
      </c>
      <c r="L170" s="2">
        <v>45610</v>
      </c>
      <c r="O170" t="str">
        <f>IF(ecommerce_10000[[#This Row],[Platform]]="Souq","sq",ecommerce_10000[[#This Row],[Platform]])</f>
        <v>Jumia</v>
      </c>
      <c r="P170" t="str">
        <f>IF(E170="Souq","sq",IF(E170="Jumia","Jum",E170))</f>
        <v>Jum</v>
      </c>
      <c r="Q170">
        <f>VLOOKUP(ecommerce_10000[[#This Row],[City]],F:I,4,FALSE)</f>
        <v>13290.4</v>
      </c>
      <c r="R170" s="1">
        <f>SUMIF(C:C,ecommerce_10000[[#This Row],[Category]],I:I)</f>
        <v>91504159.730000004</v>
      </c>
      <c r="S170" s="1">
        <f>SUMIFS(I:I,C:C,C170)</f>
        <v>91504159.730000004</v>
      </c>
      <c r="T170" s="1" t="str">
        <f>INDEX(F:F,MATCH(ecommerce_10000[[#This Row],[TotalAmount]],I:I,0))</f>
        <v>Alexandria</v>
      </c>
    </row>
    <row r="171" spans="1:20" x14ac:dyDescent="0.3">
      <c r="A171" s="1" t="s">
        <v>215</v>
      </c>
      <c r="B171" s="1" t="s">
        <v>19</v>
      </c>
      <c r="C171" s="1" t="s">
        <v>20</v>
      </c>
      <c r="D171" s="1" t="s">
        <v>21</v>
      </c>
      <c r="E171" s="1" t="s">
        <v>47</v>
      </c>
      <c r="F171" s="1" t="s">
        <v>28</v>
      </c>
      <c r="G171">
        <v>4310.63</v>
      </c>
      <c r="H171">
        <v>2</v>
      </c>
      <c r="I171">
        <v>8621.26</v>
      </c>
      <c r="J171">
        <v>1.78</v>
      </c>
      <c r="K171">
        <v>3311</v>
      </c>
      <c r="L171" s="2">
        <v>45626</v>
      </c>
      <c r="O171" t="str">
        <f>IF(ecommerce_10000[[#This Row],[Platform]]="Souq","sq",ecommerce_10000[[#This Row],[Platform]])</f>
        <v>Amazon</v>
      </c>
      <c r="P171" t="str">
        <f>IF(E171="Souq","sq",IF(E171="Jumia","Jum",E171))</f>
        <v>Amazon</v>
      </c>
      <c r="Q171">
        <f>VLOOKUP(ecommerce_10000[[#This Row],[City]],F:I,4,FALSE)</f>
        <v>26648.76</v>
      </c>
      <c r="R171" s="1">
        <f>SUMIF(C:C,ecommerce_10000[[#This Row],[Category]],I:I)</f>
        <v>91504159.730000004</v>
      </c>
      <c r="S171" s="1">
        <f>SUMIFS(I:I,C:C,C171)</f>
        <v>91504159.730000004</v>
      </c>
      <c r="T171" s="1" t="str">
        <f>INDEX(F:F,MATCH(ecommerce_10000[[#This Row],[TotalAmount]],I:I,0))</f>
        <v>Casablanca</v>
      </c>
    </row>
    <row r="172" spans="1:20" x14ac:dyDescent="0.3">
      <c r="A172" s="1" t="s">
        <v>216</v>
      </c>
      <c r="B172" s="1" t="s">
        <v>19</v>
      </c>
      <c r="C172" s="1" t="s">
        <v>20</v>
      </c>
      <c r="D172" s="1" t="s">
        <v>21</v>
      </c>
      <c r="E172" s="1" t="s">
        <v>22</v>
      </c>
      <c r="F172" s="1" t="s">
        <v>23</v>
      </c>
      <c r="G172">
        <v>11982.84</v>
      </c>
      <c r="H172">
        <v>1</v>
      </c>
      <c r="I172">
        <v>11982.84</v>
      </c>
      <c r="J172">
        <v>2.99</v>
      </c>
      <c r="K172">
        <v>2887</v>
      </c>
      <c r="L172" s="2">
        <v>45516</v>
      </c>
      <c r="O172" t="str">
        <f>IF(ecommerce_10000[[#This Row],[Platform]]="Souq","sq",ecommerce_10000[[#This Row],[Platform]])</f>
        <v>Jumia</v>
      </c>
      <c r="P172" t="str">
        <f>IF(E172="Souq","sq",IF(E172="Jumia","Jum",E172))</f>
        <v>Jum</v>
      </c>
      <c r="Q172">
        <f>VLOOKUP(ecommerce_10000[[#This Row],[City]],F:I,4,FALSE)</f>
        <v>13290.4</v>
      </c>
      <c r="R172" s="1">
        <f>SUMIF(C:C,ecommerce_10000[[#This Row],[Category]],I:I)</f>
        <v>91504159.730000004</v>
      </c>
      <c r="S172" s="1">
        <f>SUMIFS(I:I,C:C,C172)</f>
        <v>91504159.730000004</v>
      </c>
      <c r="T172" s="1" t="str">
        <f>INDEX(F:F,MATCH(ecommerce_10000[[#This Row],[TotalAmount]],I:I,0))</f>
        <v>Alexandria</v>
      </c>
    </row>
    <row r="173" spans="1:20" x14ac:dyDescent="0.3">
      <c r="A173" s="1" t="s">
        <v>217</v>
      </c>
      <c r="B173" s="1" t="s">
        <v>43</v>
      </c>
      <c r="C173" s="1" t="s">
        <v>44</v>
      </c>
      <c r="D173" s="1" t="s">
        <v>45</v>
      </c>
      <c r="E173" s="1" t="s">
        <v>47</v>
      </c>
      <c r="F173" s="1" t="s">
        <v>23</v>
      </c>
      <c r="G173">
        <v>9065.42</v>
      </c>
      <c r="H173">
        <v>5</v>
      </c>
      <c r="I173">
        <v>45327.1</v>
      </c>
      <c r="J173">
        <v>3.98</v>
      </c>
      <c r="K173">
        <v>2575</v>
      </c>
      <c r="L173" s="2">
        <v>45617</v>
      </c>
      <c r="O173" t="str">
        <f>IF(ecommerce_10000[[#This Row],[Platform]]="Souq","sq",ecommerce_10000[[#This Row],[Platform]])</f>
        <v>Amazon</v>
      </c>
      <c r="P173" t="str">
        <f>IF(E173="Souq","sq",IF(E173="Jumia","Jum",E173))</f>
        <v>Amazon</v>
      </c>
      <c r="Q173">
        <f>VLOOKUP(ecommerce_10000[[#This Row],[City]],F:I,4,FALSE)</f>
        <v>13290.4</v>
      </c>
      <c r="R173" s="1">
        <f>SUMIF(C:C,ecommerce_10000[[#This Row],[Category]],I:I)</f>
        <v>31420413.200000018</v>
      </c>
      <c r="S173" s="1">
        <f>SUMIFS(I:I,C:C,C173)</f>
        <v>31420413.200000018</v>
      </c>
      <c r="T173" s="1" t="str">
        <f>INDEX(F:F,MATCH(ecommerce_10000[[#This Row],[TotalAmount]],I:I,0))</f>
        <v>Alexandria</v>
      </c>
    </row>
    <row r="174" spans="1:20" x14ac:dyDescent="0.3">
      <c r="A174" s="1" t="s">
        <v>218</v>
      </c>
      <c r="B174" s="1" t="s">
        <v>25</v>
      </c>
      <c r="C174" s="1" t="s">
        <v>26</v>
      </c>
      <c r="D174" s="1" t="s">
        <v>27</v>
      </c>
      <c r="E174" s="1" t="s">
        <v>47</v>
      </c>
      <c r="F174" s="1" t="s">
        <v>33</v>
      </c>
      <c r="G174">
        <v>18705.82</v>
      </c>
      <c r="H174">
        <v>1</v>
      </c>
      <c r="I174">
        <v>18705.82</v>
      </c>
      <c r="J174">
        <v>1.9</v>
      </c>
      <c r="K174">
        <v>4321</v>
      </c>
      <c r="L174" s="2">
        <v>45327</v>
      </c>
      <c r="O174" t="str">
        <f>IF(ecommerce_10000[[#This Row],[Platform]]="Souq","sq",ecommerce_10000[[#This Row],[Platform]])</f>
        <v>Amazon</v>
      </c>
      <c r="P174" t="str">
        <f>IF(E174="Souq","sq",IF(E174="Jumia","Jum",E174))</f>
        <v>Amazon</v>
      </c>
      <c r="Q174">
        <f>VLOOKUP(ecommerce_10000[[#This Row],[City]],F:I,4,FALSE)</f>
        <v>3665.44</v>
      </c>
      <c r="R174" s="1">
        <f>SUMIF(C:C,ecommerce_10000[[#This Row],[Category]],I:I)</f>
        <v>29200970.130000021</v>
      </c>
      <c r="S174" s="1">
        <f>SUMIFS(I:I,C:C,C174)</f>
        <v>29200970.130000021</v>
      </c>
      <c r="T174" s="1" t="str">
        <f>INDEX(F:F,MATCH(ecommerce_10000[[#This Row],[TotalAmount]],I:I,0))</f>
        <v>Dubai</v>
      </c>
    </row>
    <row r="175" spans="1:20" x14ac:dyDescent="0.3">
      <c r="A175" s="1" t="s">
        <v>219</v>
      </c>
      <c r="B175" s="1" t="s">
        <v>35</v>
      </c>
      <c r="C175" s="1" t="s">
        <v>14</v>
      </c>
      <c r="D175" s="1" t="s">
        <v>36</v>
      </c>
      <c r="E175" s="1" t="s">
        <v>16</v>
      </c>
      <c r="F175" s="1" t="s">
        <v>40</v>
      </c>
      <c r="G175">
        <v>2903.55</v>
      </c>
      <c r="H175">
        <v>3</v>
      </c>
      <c r="I175">
        <v>8710.65</v>
      </c>
      <c r="J175">
        <v>1.03</v>
      </c>
      <c r="K175">
        <v>1132</v>
      </c>
      <c r="L175" s="2">
        <v>45553</v>
      </c>
      <c r="O175" t="str">
        <f>IF(ecommerce_10000[[#This Row],[Platform]]="Souq","sq",ecommerce_10000[[#This Row],[Platform]])</f>
        <v>sq</v>
      </c>
      <c r="P175" t="str">
        <f>IF(E175="Souq","sq",IF(E175="Jumia","Jum",E175))</f>
        <v>sq</v>
      </c>
      <c r="Q175">
        <f>VLOOKUP(ecommerce_10000[[#This Row],[City]],F:I,4,FALSE)</f>
        <v>99349.3</v>
      </c>
      <c r="R175" s="1">
        <f>SUMIF(C:C,ecommerce_10000[[#This Row],[Category]],I:I)</f>
        <v>92327183.770000085</v>
      </c>
      <c r="S175" s="1">
        <f>SUMIFS(I:I,C:C,C175)</f>
        <v>92327183.770000085</v>
      </c>
      <c r="T175" s="1" t="str">
        <f>INDEX(F:F,MATCH(ecommerce_10000[[#This Row],[TotalAmount]],I:I,0))</f>
        <v>Riyadh</v>
      </c>
    </row>
    <row r="176" spans="1:20" x14ac:dyDescent="0.3">
      <c r="A176" s="1" t="s">
        <v>220</v>
      </c>
      <c r="B176" s="1" t="s">
        <v>19</v>
      </c>
      <c r="C176" s="1" t="s">
        <v>20</v>
      </c>
      <c r="D176" s="1" t="s">
        <v>21</v>
      </c>
      <c r="E176" s="1" t="s">
        <v>16</v>
      </c>
      <c r="F176" s="1" t="s">
        <v>28</v>
      </c>
      <c r="G176">
        <v>19212.240000000002</v>
      </c>
      <c r="H176">
        <v>4</v>
      </c>
      <c r="I176">
        <v>76848.960000000006</v>
      </c>
      <c r="J176">
        <v>3.82</v>
      </c>
      <c r="K176">
        <v>3515</v>
      </c>
      <c r="L176" s="2">
        <v>45442</v>
      </c>
      <c r="O176" t="str">
        <f>IF(ecommerce_10000[[#This Row],[Platform]]="Souq","sq",ecommerce_10000[[#This Row],[Platform]])</f>
        <v>sq</v>
      </c>
      <c r="P176" t="str">
        <f>IF(E176="Souq","sq",IF(E176="Jumia","Jum",E176))</f>
        <v>sq</v>
      </c>
      <c r="Q176">
        <f>VLOOKUP(ecommerce_10000[[#This Row],[City]],F:I,4,FALSE)</f>
        <v>26648.76</v>
      </c>
      <c r="R176" s="1">
        <f>SUMIF(C:C,ecommerce_10000[[#This Row],[Category]],I:I)</f>
        <v>91504159.730000004</v>
      </c>
      <c r="S176" s="1">
        <f>SUMIFS(I:I,C:C,C176)</f>
        <v>91504159.730000004</v>
      </c>
      <c r="T176" s="1" t="str">
        <f>INDEX(F:F,MATCH(ecommerce_10000[[#This Row],[TotalAmount]],I:I,0))</f>
        <v>Casablanca</v>
      </c>
    </row>
    <row r="177" spans="1:20" x14ac:dyDescent="0.3">
      <c r="A177" s="1" t="s">
        <v>221</v>
      </c>
      <c r="B177" s="1" t="s">
        <v>38</v>
      </c>
      <c r="C177" s="1" t="s">
        <v>20</v>
      </c>
      <c r="D177" s="1" t="s">
        <v>39</v>
      </c>
      <c r="E177" s="1" t="s">
        <v>47</v>
      </c>
      <c r="F177" s="1" t="s">
        <v>28</v>
      </c>
      <c r="G177">
        <v>14572.72</v>
      </c>
      <c r="H177">
        <v>5</v>
      </c>
      <c r="I177">
        <v>72863.600000000006</v>
      </c>
      <c r="J177">
        <v>1</v>
      </c>
      <c r="K177">
        <v>398</v>
      </c>
      <c r="L177" s="2">
        <v>45458</v>
      </c>
      <c r="O177" t="str">
        <f>IF(ecommerce_10000[[#This Row],[Platform]]="Souq","sq",ecommerce_10000[[#This Row],[Platform]])</f>
        <v>Amazon</v>
      </c>
      <c r="P177" t="str">
        <f>IF(E177="Souq","sq",IF(E177="Jumia","Jum",E177))</f>
        <v>Amazon</v>
      </c>
      <c r="Q177">
        <f>VLOOKUP(ecommerce_10000[[#This Row],[City]],F:I,4,FALSE)</f>
        <v>26648.76</v>
      </c>
      <c r="R177" s="1">
        <f>SUMIF(C:C,ecommerce_10000[[#This Row],[Category]],I:I)</f>
        <v>91504159.730000004</v>
      </c>
      <c r="S177" s="1">
        <f>SUMIFS(I:I,C:C,C177)</f>
        <v>91504159.730000004</v>
      </c>
      <c r="T177" s="1" t="str">
        <f>INDEX(F:F,MATCH(ecommerce_10000[[#This Row],[TotalAmount]],I:I,0))</f>
        <v>Casablanca</v>
      </c>
    </row>
    <row r="178" spans="1:20" x14ac:dyDescent="0.3">
      <c r="A178" s="1" t="s">
        <v>222</v>
      </c>
      <c r="B178" s="1" t="s">
        <v>30</v>
      </c>
      <c r="C178" s="1" t="s">
        <v>31</v>
      </c>
      <c r="D178" s="1" t="s">
        <v>32</v>
      </c>
      <c r="E178" s="1" t="s">
        <v>22</v>
      </c>
      <c r="F178" s="1" t="s">
        <v>62</v>
      </c>
      <c r="G178">
        <v>17068.37</v>
      </c>
      <c r="H178">
        <v>3</v>
      </c>
      <c r="I178">
        <v>51205.11</v>
      </c>
      <c r="J178">
        <v>4.4000000000000004</v>
      </c>
      <c r="K178">
        <v>4481</v>
      </c>
      <c r="L178" s="2">
        <v>45416</v>
      </c>
      <c r="O178" t="str">
        <f>IF(ecommerce_10000[[#This Row],[Platform]]="Souq","sq",ecommerce_10000[[#This Row],[Platform]])</f>
        <v>Jumia</v>
      </c>
      <c r="P178" t="str">
        <f>IF(E178="Souq","sq",IF(E178="Jumia","Jum",E178))</f>
        <v>Jum</v>
      </c>
      <c r="Q178">
        <f>VLOOKUP(ecommerce_10000[[#This Row],[City]],F:I,4,FALSE)</f>
        <v>27872.98</v>
      </c>
      <c r="R178" s="1">
        <f>SUMIF(C:C,ecommerce_10000[[#This Row],[Category]],I:I)</f>
        <v>57542997.559999913</v>
      </c>
      <c r="S178" s="1">
        <f>SUMIFS(I:I,C:C,C178)</f>
        <v>57542997.559999913</v>
      </c>
      <c r="T178" s="1" t="str">
        <f>INDEX(F:F,MATCH(ecommerce_10000[[#This Row],[TotalAmount]],I:I,0))</f>
        <v>Giza</v>
      </c>
    </row>
    <row r="179" spans="1:20" x14ac:dyDescent="0.3">
      <c r="A179" s="1" t="s">
        <v>223</v>
      </c>
      <c r="B179" s="1" t="s">
        <v>35</v>
      </c>
      <c r="C179" s="1" t="s">
        <v>14</v>
      </c>
      <c r="D179" s="1" t="s">
        <v>36</v>
      </c>
      <c r="E179" s="1" t="s">
        <v>16</v>
      </c>
      <c r="F179" s="1" t="s">
        <v>17</v>
      </c>
      <c r="G179">
        <v>15494.89</v>
      </c>
      <c r="H179">
        <v>5</v>
      </c>
      <c r="I179">
        <v>77474.45</v>
      </c>
      <c r="J179">
        <v>3.92</v>
      </c>
      <c r="K179">
        <v>216</v>
      </c>
      <c r="L179" s="2">
        <v>45609</v>
      </c>
      <c r="O179" t="str">
        <f>IF(ecommerce_10000[[#This Row],[Platform]]="Souq","sq",ecommerce_10000[[#This Row],[Platform]])</f>
        <v>sq</v>
      </c>
      <c r="P179" t="str">
        <f>IF(E179="Souq","sq",IF(E179="Jumia","Jum",E179))</f>
        <v>sq</v>
      </c>
      <c r="Q179">
        <f>VLOOKUP(ecommerce_10000[[#This Row],[City]],F:I,4,FALSE)</f>
        <v>16284.02</v>
      </c>
      <c r="R179" s="1">
        <f>SUMIF(C:C,ecommerce_10000[[#This Row],[Category]],I:I)</f>
        <v>92327183.770000085</v>
      </c>
      <c r="S179" s="1">
        <f>SUMIFS(I:I,C:C,C179)</f>
        <v>92327183.770000085</v>
      </c>
      <c r="T179" s="1" t="str">
        <f>INDEX(F:F,MATCH(ecommerce_10000[[#This Row],[TotalAmount]],I:I,0))</f>
        <v>Cairo</v>
      </c>
    </row>
    <row r="180" spans="1:20" x14ac:dyDescent="0.3">
      <c r="A180" s="1" t="s">
        <v>224</v>
      </c>
      <c r="B180" s="1" t="s">
        <v>38</v>
      </c>
      <c r="C180" s="1" t="s">
        <v>20</v>
      </c>
      <c r="D180" s="1" t="s">
        <v>39</v>
      </c>
      <c r="E180" s="1" t="s">
        <v>47</v>
      </c>
      <c r="F180" s="1" t="s">
        <v>17</v>
      </c>
      <c r="G180">
        <v>15204.36</v>
      </c>
      <c r="H180">
        <v>1</v>
      </c>
      <c r="I180">
        <v>15204.36</v>
      </c>
      <c r="J180">
        <v>4.68</v>
      </c>
      <c r="K180">
        <v>1259</v>
      </c>
      <c r="L180" s="2">
        <v>45563</v>
      </c>
      <c r="O180" t="str">
        <f>IF(ecommerce_10000[[#This Row],[Platform]]="Souq","sq",ecommerce_10000[[#This Row],[Platform]])</f>
        <v>Amazon</v>
      </c>
      <c r="P180" t="str">
        <f>IF(E180="Souq","sq",IF(E180="Jumia","Jum",E180))</f>
        <v>Amazon</v>
      </c>
      <c r="Q180">
        <f>VLOOKUP(ecommerce_10000[[#This Row],[City]],F:I,4,FALSE)</f>
        <v>16284.02</v>
      </c>
      <c r="R180" s="1">
        <f>SUMIF(C:C,ecommerce_10000[[#This Row],[Category]],I:I)</f>
        <v>91504159.730000004</v>
      </c>
      <c r="S180" s="1">
        <f>SUMIFS(I:I,C:C,C180)</f>
        <v>91504159.730000004</v>
      </c>
      <c r="T180" s="1" t="str">
        <f>INDEX(F:F,MATCH(ecommerce_10000[[#This Row],[TotalAmount]],I:I,0))</f>
        <v>Cairo</v>
      </c>
    </row>
    <row r="181" spans="1:20" x14ac:dyDescent="0.3">
      <c r="A181" s="1" t="s">
        <v>225</v>
      </c>
      <c r="B181" s="1" t="s">
        <v>38</v>
      </c>
      <c r="C181" s="1" t="s">
        <v>20</v>
      </c>
      <c r="D181" s="1" t="s">
        <v>39</v>
      </c>
      <c r="E181" s="1" t="s">
        <v>22</v>
      </c>
      <c r="F181" s="1" t="s">
        <v>17</v>
      </c>
      <c r="G181">
        <v>11422.05</v>
      </c>
      <c r="H181">
        <v>3</v>
      </c>
      <c r="I181">
        <v>34266.15</v>
      </c>
      <c r="J181">
        <v>2.29</v>
      </c>
      <c r="K181">
        <v>2750</v>
      </c>
      <c r="L181" s="2">
        <v>45396</v>
      </c>
      <c r="O181" t="str">
        <f>IF(ecommerce_10000[[#This Row],[Platform]]="Souq","sq",ecommerce_10000[[#This Row],[Platform]])</f>
        <v>Jumia</v>
      </c>
      <c r="P181" t="str">
        <f>IF(E181="Souq","sq",IF(E181="Jumia","Jum",E181))</f>
        <v>Jum</v>
      </c>
      <c r="Q181">
        <f>VLOOKUP(ecommerce_10000[[#This Row],[City]],F:I,4,FALSE)</f>
        <v>16284.02</v>
      </c>
      <c r="R181" s="1">
        <f>SUMIF(C:C,ecommerce_10000[[#This Row],[Category]],I:I)</f>
        <v>91504159.730000004</v>
      </c>
      <c r="S181" s="1">
        <f>SUMIFS(I:I,C:C,C181)</f>
        <v>91504159.730000004</v>
      </c>
      <c r="T181" s="1" t="str">
        <f>INDEX(F:F,MATCH(ecommerce_10000[[#This Row],[TotalAmount]],I:I,0))</f>
        <v>Cairo</v>
      </c>
    </row>
    <row r="182" spans="1:20" x14ac:dyDescent="0.3">
      <c r="A182" s="1" t="s">
        <v>226</v>
      </c>
      <c r="B182" s="1" t="s">
        <v>38</v>
      </c>
      <c r="C182" s="1" t="s">
        <v>20</v>
      </c>
      <c r="D182" s="1" t="s">
        <v>39</v>
      </c>
      <c r="E182" s="1" t="s">
        <v>47</v>
      </c>
      <c r="F182" s="1" t="s">
        <v>28</v>
      </c>
      <c r="G182">
        <v>10811.24</v>
      </c>
      <c r="H182">
        <v>4</v>
      </c>
      <c r="I182">
        <v>43244.959999999999</v>
      </c>
      <c r="J182">
        <v>2.2599999999999998</v>
      </c>
      <c r="K182">
        <v>2671</v>
      </c>
      <c r="L182" s="2">
        <v>45412</v>
      </c>
      <c r="O182" t="str">
        <f>IF(ecommerce_10000[[#This Row],[Platform]]="Souq","sq",ecommerce_10000[[#This Row],[Platform]])</f>
        <v>Amazon</v>
      </c>
      <c r="P182" t="str">
        <f>IF(E182="Souq","sq",IF(E182="Jumia","Jum",E182))</f>
        <v>Amazon</v>
      </c>
      <c r="Q182">
        <f>VLOOKUP(ecommerce_10000[[#This Row],[City]],F:I,4,FALSE)</f>
        <v>26648.76</v>
      </c>
      <c r="R182" s="1">
        <f>SUMIF(C:C,ecommerce_10000[[#This Row],[Category]],I:I)</f>
        <v>91504159.730000004</v>
      </c>
      <c r="S182" s="1">
        <f>SUMIFS(I:I,C:C,C182)</f>
        <v>91504159.730000004</v>
      </c>
      <c r="T182" s="1" t="str">
        <f>INDEX(F:F,MATCH(ecommerce_10000[[#This Row],[TotalAmount]],I:I,0))</f>
        <v>Casablanca</v>
      </c>
    </row>
    <row r="183" spans="1:20" x14ac:dyDescent="0.3">
      <c r="A183" s="1" t="s">
        <v>227</v>
      </c>
      <c r="B183" s="1" t="s">
        <v>65</v>
      </c>
      <c r="C183" s="1" t="s">
        <v>20</v>
      </c>
      <c r="D183" s="1" t="s">
        <v>66</v>
      </c>
      <c r="E183" s="1" t="s">
        <v>16</v>
      </c>
      <c r="F183" s="1" t="s">
        <v>40</v>
      </c>
      <c r="G183">
        <v>3783.73</v>
      </c>
      <c r="H183">
        <v>3</v>
      </c>
      <c r="I183">
        <v>11351.19</v>
      </c>
      <c r="J183">
        <v>4.21</v>
      </c>
      <c r="K183">
        <v>1064</v>
      </c>
      <c r="L183" s="2">
        <v>45471</v>
      </c>
      <c r="O183" t="str">
        <f>IF(ecommerce_10000[[#This Row],[Platform]]="Souq","sq",ecommerce_10000[[#This Row],[Platform]])</f>
        <v>sq</v>
      </c>
      <c r="P183" t="str">
        <f>IF(E183="Souq","sq",IF(E183="Jumia","Jum",E183))</f>
        <v>sq</v>
      </c>
      <c r="Q183">
        <f>VLOOKUP(ecommerce_10000[[#This Row],[City]],F:I,4,FALSE)</f>
        <v>99349.3</v>
      </c>
      <c r="R183" s="1">
        <f>SUMIF(C:C,ecommerce_10000[[#This Row],[Category]],I:I)</f>
        <v>91504159.730000004</v>
      </c>
      <c r="S183" s="1">
        <f>SUMIFS(I:I,C:C,C183)</f>
        <v>91504159.730000004</v>
      </c>
      <c r="T183" s="1" t="str">
        <f>INDEX(F:F,MATCH(ecommerce_10000[[#This Row],[TotalAmount]],I:I,0))</f>
        <v>Riyadh</v>
      </c>
    </row>
    <row r="184" spans="1:20" x14ac:dyDescent="0.3">
      <c r="A184" s="1" t="s">
        <v>228</v>
      </c>
      <c r="B184" s="1" t="s">
        <v>19</v>
      </c>
      <c r="C184" s="1" t="s">
        <v>20</v>
      </c>
      <c r="D184" s="1" t="s">
        <v>21</v>
      </c>
      <c r="E184" s="1" t="s">
        <v>47</v>
      </c>
      <c r="F184" s="1" t="s">
        <v>40</v>
      </c>
      <c r="G184">
        <v>5063.71</v>
      </c>
      <c r="H184">
        <v>3</v>
      </c>
      <c r="I184">
        <v>15191.13</v>
      </c>
      <c r="J184">
        <v>4.32</v>
      </c>
      <c r="K184">
        <v>62</v>
      </c>
      <c r="L184" s="2">
        <v>45541</v>
      </c>
      <c r="O184" t="str">
        <f>IF(ecommerce_10000[[#This Row],[Platform]]="Souq","sq",ecommerce_10000[[#This Row],[Platform]])</f>
        <v>Amazon</v>
      </c>
      <c r="P184" t="str">
        <f>IF(E184="Souq","sq",IF(E184="Jumia","Jum",E184))</f>
        <v>Amazon</v>
      </c>
      <c r="Q184">
        <f>VLOOKUP(ecommerce_10000[[#This Row],[City]],F:I,4,FALSE)</f>
        <v>99349.3</v>
      </c>
      <c r="R184" s="1">
        <f>SUMIF(C:C,ecommerce_10000[[#This Row],[Category]],I:I)</f>
        <v>91504159.730000004</v>
      </c>
      <c r="S184" s="1">
        <f>SUMIFS(I:I,C:C,C184)</f>
        <v>91504159.730000004</v>
      </c>
      <c r="T184" s="1" t="str">
        <f>INDEX(F:F,MATCH(ecommerce_10000[[#This Row],[TotalAmount]],I:I,0))</f>
        <v>Riyadh</v>
      </c>
    </row>
    <row r="185" spans="1:20" x14ac:dyDescent="0.3">
      <c r="A185" s="1" t="s">
        <v>229</v>
      </c>
      <c r="B185" s="1" t="s">
        <v>49</v>
      </c>
      <c r="C185" s="1" t="s">
        <v>14</v>
      </c>
      <c r="D185" s="1" t="s">
        <v>50</v>
      </c>
      <c r="E185" s="1" t="s">
        <v>22</v>
      </c>
      <c r="F185" s="1" t="s">
        <v>23</v>
      </c>
      <c r="G185">
        <v>3667.22</v>
      </c>
      <c r="H185">
        <v>1</v>
      </c>
      <c r="I185">
        <v>3667.22</v>
      </c>
      <c r="J185">
        <v>1.95</v>
      </c>
      <c r="K185">
        <v>4730</v>
      </c>
      <c r="L185" s="2">
        <v>45508</v>
      </c>
      <c r="O185" t="str">
        <f>IF(ecommerce_10000[[#This Row],[Platform]]="Souq","sq",ecommerce_10000[[#This Row],[Platform]])</f>
        <v>Jumia</v>
      </c>
      <c r="P185" t="str">
        <f>IF(E185="Souq","sq",IF(E185="Jumia","Jum",E185))</f>
        <v>Jum</v>
      </c>
      <c r="Q185">
        <f>VLOOKUP(ecommerce_10000[[#This Row],[City]],F:I,4,FALSE)</f>
        <v>13290.4</v>
      </c>
      <c r="R185" s="1">
        <f>SUMIF(C:C,ecommerce_10000[[#This Row],[Category]],I:I)</f>
        <v>92327183.770000085</v>
      </c>
      <c r="S185" s="1">
        <f>SUMIFS(I:I,C:C,C185)</f>
        <v>92327183.770000085</v>
      </c>
      <c r="T185" s="1" t="str">
        <f>INDEX(F:F,MATCH(ecommerce_10000[[#This Row],[TotalAmount]],I:I,0))</f>
        <v>Alexandria</v>
      </c>
    </row>
    <row r="186" spans="1:20" x14ac:dyDescent="0.3">
      <c r="A186" s="1" t="s">
        <v>230</v>
      </c>
      <c r="B186" s="1" t="s">
        <v>49</v>
      </c>
      <c r="C186" s="1" t="s">
        <v>14</v>
      </c>
      <c r="D186" s="1" t="s">
        <v>50</v>
      </c>
      <c r="E186" s="1" t="s">
        <v>16</v>
      </c>
      <c r="F186" s="1" t="s">
        <v>62</v>
      </c>
      <c r="G186">
        <v>4520.58</v>
      </c>
      <c r="H186">
        <v>1</v>
      </c>
      <c r="I186">
        <v>4520.58</v>
      </c>
      <c r="J186">
        <v>1.99</v>
      </c>
      <c r="K186">
        <v>2854</v>
      </c>
      <c r="L186" s="2">
        <v>45323</v>
      </c>
      <c r="O186" t="str">
        <f>IF(ecommerce_10000[[#This Row],[Platform]]="Souq","sq",ecommerce_10000[[#This Row],[Platform]])</f>
        <v>sq</v>
      </c>
      <c r="P186" t="str">
        <f>IF(E186="Souq","sq",IF(E186="Jumia","Jum",E186))</f>
        <v>sq</v>
      </c>
      <c r="Q186">
        <f>VLOOKUP(ecommerce_10000[[#This Row],[City]],F:I,4,FALSE)</f>
        <v>27872.98</v>
      </c>
      <c r="R186" s="1">
        <f>SUMIF(C:C,ecommerce_10000[[#This Row],[Category]],I:I)</f>
        <v>92327183.770000085</v>
      </c>
      <c r="S186" s="1">
        <f>SUMIFS(I:I,C:C,C186)</f>
        <v>92327183.770000085</v>
      </c>
      <c r="T186" s="1" t="str">
        <f>INDEX(F:F,MATCH(ecommerce_10000[[#This Row],[TotalAmount]],I:I,0))</f>
        <v>Giza</v>
      </c>
    </row>
    <row r="187" spans="1:20" x14ac:dyDescent="0.3">
      <c r="A187" s="1" t="s">
        <v>231</v>
      </c>
      <c r="B187" s="1" t="s">
        <v>30</v>
      </c>
      <c r="C187" s="1" t="s">
        <v>31</v>
      </c>
      <c r="D187" s="1" t="s">
        <v>32</v>
      </c>
      <c r="E187" s="1" t="s">
        <v>47</v>
      </c>
      <c r="F187" s="1" t="s">
        <v>62</v>
      </c>
      <c r="G187">
        <v>10944.66</v>
      </c>
      <c r="H187">
        <v>2</v>
      </c>
      <c r="I187">
        <v>21889.32</v>
      </c>
      <c r="J187">
        <v>3.32</v>
      </c>
      <c r="K187">
        <v>3404</v>
      </c>
      <c r="L187" s="2">
        <v>45542</v>
      </c>
      <c r="O187" t="str">
        <f>IF(ecommerce_10000[[#This Row],[Platform]]="Souq","sq",ecommerce_10000[[#This Row],[Platform]])</f>
        <v>Amazon</v>
      </c>
      <c r="P187" t="str">
        <f>IF(E187="Souq","sq",IF(E187="Jumia","Jum",E187))</f>
        <v>Amazon</v>
      </c>
      <c r="Q187">
        <f>VLOOKUP(ecommerce_10000[[#This Row],[City]],F:I,4,FALSE)</f>
        <v>27872.98</v>
      </c>
      <c r="R187" s="1">
        <f>SUMIF(C:C,ecommerce_10000[[#This Row],[Category]],I:I)</f>
        <v>57542997.559999913</v>
      </c>
      <c r="S187" s="1">
        <f>SUMIFS(I:I,C:C,C187)</f>
        <v>57542997.559999913</v>
      </c>
      <c r="T187" s="1" t="str">
        <f>INDEX(F:F,MATCH(ecommerce_10000[[#This Row],[TotalAmount]],I:I,0))</f>
        <v>Giza</v>
      </c>
    </row>
    <row r="188" spans="1:20" x14ac:dyDescent="0.3">
      <c r="A188" s="1" t="s">
        <v>232</v>
      </c>
      <c r="B188" s="1" t="s">
        <v>35</v>
      </c>
      <c r="C188" s="1" t="s">
        <v>14</v>
      </c>
      <c r="D188" s="1" t="s">
        <v>36</v>
      </c>
      <c r="E188" s="1" t="s">
        <v>22</v>
      </c>
      <c r="F188" s="1" t="s">
        <v>40</v>
      </c>
      <c r="G188">
        <v>7164.15</v>
      </c>
      <c r="H188">
        <v>1</v>
      </c>
      <c r="I188">
        <v>7164.15</v>
      </c>
      <c r="J188">
        <v>3.64</v>
      </c>
      <c r="K188">
        <v>1774</v>
      </c>
      <c r="L188" s="2">
        <v>45581</v>
      </c>
      <c r="O188" t="str">
        <f>IF(ecommerce_10000[[#This Row],[Platform]]="Souq","sq",ecommerce_10000[[#This Row],[Platform]])</f>
        <v>Jumia</v>
      </c>
      <c r="P188" t="str">
        <f>IF(E188="Souq","sq",IF(E188="Jumia","Jum",E188))</f>
        <v>Jum</v>
      </c>
      <c r="Q188">
        <f>VLOOKUP(ecommerce_10000[[#This Row],[City]],F:I,4,FALSE)</f>
        <v>99349.3</v>
      </c>
      <c r="R188" s="1">
        <f>SUMIF(C:C,ecommerce_10000[[#This Row],[Category]],I:I)</f>
        <v>92327183.770000085</v>
      </c>
      <c r="S188" s="1">
        <f>SUMIFS(I:I,C:C,C188)</f>
        <v>92327183.770000085</v>
      </c>
      <c r="T188" s="1" t="str">
        <f>INDEX(F:F,MATCH(ecommerce_10000[[#This Row],[TotalAmount]],I:I,0))</f>
        <v>Riyadh</v>
      </c>
    </row>
    <row r="189" spans="1:20" x14ac:dyDescent="0.3">
      <c r="A189" s="1" t="s">
        <v>233</v>
      </c>
      <c r="B189" s="1" t="s">
        <v>13</v>
      </c>
      <c r="C189" s="1" t="s">
        <v>14</v>
      </c>
      <c r="D189" s="1" t="s">
        <v>15</v>
      </c>
      <c r="E189" s="1" t="s">
        <v>47</v>
      </c>
      <c r="F189" s="1" t="s">
        <v>33</v>
      </c>
      <c r="G189">
        <v>7141.58</v>
      </c>
      <c r="H189">
        <v>4</v>
      </c>
      <c r="I189">
        <v>28566.32</v>
      </c>
      <c r="J189">
        <v>3.64</v>
      </c>
      <c r="K189">
        <v>2773</v>
      </c>
      <c r="L189" s="2">
        <v>45396</v>
      </c>
      <c r="O189" t="str">
        <f>IF(ecommerce_10000[[#This Row],[Platform]]="Souq","sq",ecommerce_10000[[#This Row],[Platform]])</f>
        <v>Amazon</v>
      </c>
      <c r="P189" t="str">
        <f>IF(E189="Souq","sq",IF(E189="Jumia","Jum",E189))</f>
        <v>Amazon</v>
      </c>
      <c r="Q189">
        <f>VLOOKUP(ecommerce_10000[[#This Row],[City]],F:I,4,FALSE)</f>
        <v>3665.44</v>
      </c>
      <c r="R189" s="1">
        <f>SUMIF(C:C,ecommerce_10000[[#This Row],[Category]],I:I)</f>
        <v>92327183.770000085</v>
      </c>
      <c r="S189" s="1">
        <f>SUMIFS(I:I,C:C,C189)</f>
        <v>92327183.770000085</v>
      </c>
      <c r="T189" s="1" t="str">
        <f>INDEX(F:F,MATCH(ecommerce_10000[[#This Row],[TotalAmount]],I:I,0))</f>
        <v>Dubai</v>
      </c>
    </row>
    <row r="190" spans="1:20" x14ac:dyDescent="0.3">
      <c r="A190" s="1" t="s">
        <v>234</v>
      </c>
      <c r="B190" s="1" t="s">
        <v>25</v>
      </c>
      <c r="C190" s="1" t="s">
        <v>26</v>
      </c>
      <c r="D190" s="1" t="s">
        <v>27</v>
      </c>
      <c r="E190" s="1" t="s">
        <v>16</v>
      </c>
      <c r="F190" s="1" t="s">
        <v>23</v>
      </c>
      <c r="G190">
        <v>7070.15</v>
      </c>
      <c r="H190">
        <v>5</v>
      </c>
      <c r="I190">
        <v>35350.75</v>
      </c>
      <c r="J190">
        <v>3.65</v>
      </c>
      <c r="K190">
        <v>2089</v>
      </c>
      <c r="L190" s="2">
        <v>45337</v>
      </c>
      <c r="O190" t="str">
        <f>IF(ecommerce_10000[[#This Row],[Platform]]="Souq","sq",ecommerce_10000[[#This Row],[Platform]])</f>
        <v>sq</v>
      </c>
      <c r="P190" t="str">
        <f>IF(E190="Souq","sq",IF(E190="Jumia","Jum",E190))</f>
        <v>sq</v>
      </c>
      <c r="Q190">
        <f>VLOOKUP(ecommerce_10000[[#This Row],[City]],F:I,4,FALSE)</f>
        <v>13290.4</v>
      </c>
      <c r="R190" s="1">
        <f>SUMIF(C:C,ecommerce_10000[[#This Row],[Category]],I:I)</f>
        <v>29200970.130000021</v>
      </c>
      <c r="S190" s="1">
        <f>SUMIFS(I:I,C:C,C190)</f>
        <v>29200970.130000021</v>
      </c>
      <c r="T190" s="1" t="str">
        <f>INDEX(F:F,MATCH(ecommerce_10000[[#This Row],[TotalAmount]],I:I,0))</f>
        <v>Alexandria</v>
      </c>
    </row>
    <row r="191" spans="1:20" x14ac:dyDescent="0.3">
      <c r="A191" s="1" t="s">
        <v>235</v>
      </c>
      <c r="B191" s="1" t="s">
        <v>13</v>
      </c>
      <c r="C191" s="1" t="s">
        <v>14</v>
      </c>
      <c r="D191" s="1" t="s">
        <v>15</v>
      </c>
      <c r="E191" s="1" t="s">
        <v>47</v>
      </c>
      <c r="F191" s="1" t="s">
        <v>62</v>
      </c>
      <c r="G191">
        <v>2258.04</v>
      </c>
      <c r="H191">
        <v>3</v>
      </c>
      <c r="I191">
        <v>6774.12</v>
      </c>
      <c r="J191">
        <v>4.03</v>
      </c>
      <c r="K191">
        <v>3749</v>
      </c>
      <c r="L191" s="2">
        <v>45414</v>
      </c>
      <c r="O191" t="str">
        <f>IF(ecommerce_10000[[#This Row],[Platform]]="Souq","sq",ecommerce_10000[[#This Row],[Platform]])</f>
        <v>Amazon</v>
      </c>
      <c r="P191" t="str">
        <f>IF(E191="Souq","sq",IF(E191="Jumia","Jum",E191))</f>
        <v>Amazon</v>
      </c>
      <c r="Q191">
        <f>VLOOKUP(ecommerce_10000[[#This Row],[City]],F:I,4,FALSE)</f>
        <v>27872.98</v>
      </c>
      <c r="R191" s="1">
        <f>SUMIF(C:C,ecommerce_10000[[#This Row],[Category]],I:I)</f>
        <v>92327183.770000085</v>
      </c>
      <c r="S191" s="1">
        <f>SUMIFS(I:I,C:C,C191)</f>
        <v>92327183.770000085</v>
      </c>
      <c r="T191" s="1" t="str">
        <f>INDEX(F:F,MATCH(ecommerce_10000[[#This Row],[TotalAmount]],I:I,0))</f>
        <v>Giza</v>
      </c>
    </row>
    <row r="192" spans="1:20" x14ac:dyDescent="0.3">
      <c r="A192" s="1" t="s">
        <v>236</v>
      </c>
      <c r="B192" s="1" t="s">
        <v>65</v>
      </c>
      <c r="C192" s="1" t="s">
        <v>20</v>
      </c>
      <c r="D192" s="1" t="s">
        <v>66</v>
      </c>
      <c r="E192" s="1" t="s">
        <v>16</v>
      </c>
      <c r="F192" s="1" t="s">
        <v>23</v>
      </c>
      <c r="G192">
        <v>1018</v>
      </c>
      <c r="H192">
        <v>2</v>
      </c>
      <c r="I192">
        <v>2036</v>
      </c>
      <c r="J192">
        <v>2.69</v>
      </c>
      <c r="K192">
        <v>598</v>
      </c>
      <c r="L192" s="2">
        <v>45296</v>
      </c>
      <c r="O192" t="str">
        <f>IF(ecommerce_10000[[#This Row],[Platform]]="Souq","sq",ecommerce_10000[[#This Row],[Platform]])</f>
        <v>sq</v>
      </c>
      <c r="P192" t="str">
        <f>IF(E192="Souq","sq",IF(E192="Jumia","Jum",E192))</f>
        <v>sq</v>
      </c>
      <c r="Q192">
        <f>VLOOKUP(ecommerce_10000[[#This Row],[City]],F:I,4,FALSE)</f>
        <v>13290.4</v>
      </c>
      <c r="R192" s="1">
        <f>SUMIF(C:C,ecommerce_10000[[#This Row],[Category]],I:I)</f>
        <v>91504159.730000004</v>
      </c>
      <c r="S192" s="1">
        <f>SUMIFS(I:I,C:C,C192)</f>
        <v>91504159.730000004</v>
      </c>
      <c r="T192" s="1" t="str">
        <f>INDEX(F:F,MATCH(ecommerce_10000[[#This Row],[TotalAmount]],I:I,0))</f>
        <v>Alexandria</v>
      </c>
    </row>
    <row r="193" spans="1:20" x14ac:dyDescent="0.3">
      <c r="A193" s="1" t="s">
        <v>237</v>
      </c>
      <c r="B193" s="1" t="s">
        <v>65</v>
      </c>
      <c r="C193" s="1" t="s">
        <v>20</v>
      </c>
      <c r="D193" s="1" t="s">
        <v>66</v>
      </c>
      <c r="E193" s="1" t="s">
        <v>22</v>
      </c>
      <c r="F193" s="1" t="s">
        <v>23</v>
      </c>
      <c r="G193">
        <v>16575.349999999999</v>
      </c>
      <c r="H193">
        <v>5</v>
      </c>
      <c r="I193">
        <v>82876.75</v>
      </c>
      <c r="J193">
        <v>4.4800000000000004</v>
      </c>
      <c r="K193">
        <v>372</v>
      </c>
      <c r="L193" s="2">
        <v>45384</v>
      </c>
      <c r="O193" t="str">
        <f>IF(ecommerce_10000[[#This Row],[Platform]]="Souq","sq",ecommerce_10000[[#This Row],[Platform]])</f>
        <v>Jumia</v>
      </c>
      <c r="P193" t="str">
        <f>IF(E193="Souq","sq",IF(E193="Jumia","Jum",E193))</f>
        <v>Jum</v>
      </c>
      <c r="Q193">
        <f>VLOOKUP(ecommerce_10000[[#This Row],[City]],F:I,4,FALSE)</f>
        <v>13290.4</v>
      </c>
      <c r="R193" s="1">
        <f>SUMIF(C:C,ecommerce_10000[[#This Row],[Category]],I:I)</f>
        <v>91504159.730000004</v>
      </c>
      <c r="S193" s="1">
        <f>SUMIFS(I:I,C:C,C193)</f>
        <v>91504159.730000004</v>
      </c>
      <c r="T193" s="1" t="str">
        <f>INDEX(F:F,MATCH(ecommerce_10000[[#This Row],[TotalAmount]],I:I,0))</f>
        <v>Alexandria</v>
      </c>
    </row>
    <row r="194" spans="1:20" x14ac:dyDescent="0.3">
      <c r="A194" s="1" t="s">
        <v>238</v>
      </c>
      <c r="B194" s="1" t="s">
        <v>25</v>
      </c>
      <c r="C194" s="1" t="s">
        <v>26</v>
      </c>
      <c r="D194" s="1" t="s">
        <v>27</v>
      </c>
      <c r="E194" s="1" t="s">
        <v>16</v>
      </c>
      <c r="F194" s="1" t="s">
        <v>23</v>
      </c>
      <c r="G194">
        <v>19772.849999999999</v>
      </c>
      <c r="H194">
        <v>1</v>
      </c>
      <c r="I194">
        <v>19772.849999999999</v>
      </c>
      <c r="J194">
        <v>1.1599999999999999</v>
      </c>
      <c r="K194">
        <v>3234</v>
      </c>
      <c r="L194" s="2">
        <v>45369</v>
      </c>
      <c r="O194" t="str">
        <f>IF(ecommerce_10000[[#This Row],[Platform]]="Souq","sq",ecommerce_10000[[#This Row],[Platform]])</f>
        <v>sq</v>
      </c>
      <c r="P194" t="str">
        <f>IF(E194="Souq","sq",IF(E194="Jumia","Jum",E194))</f>
        <v>sq</v>
      </c>
      <c r="Q194">
        <f>VLOOKUP(ecommerce_10000[[#This Row],[City]],F:I,4,FALSE)</f>
        <v>13290.4</v>
      </c>
      <c r="R194" s="1">
        <f>SUMIF(C:C,ecommerce_10000[[#This Row],[Category]],I:I)</f>
        <v>29200970.130000021</v>
      </c>
      <c r="S194" s="1">
        <f>SUMIFS(I:I,C:C,C194)</f>
        <v>29200970.130000021</v>
      </c>
      <c r="T194" s="1" t="str">
        <f>INDEX(F:F,MATCH(ecommerce_10000[[#This Row],[TotalAmount]],I:I,0))</f>
        <v>Alexandria</v>
      </c>
    </row>
    <row r="195" spans="1:20" x14ac:dyDescent="0.3">
      <c r="A195" s="1" t="s">
        <v>239</v>
      </c>
      <c r="B195" s="1" t="s">
        <v>53</v>
      </c>
      <c r="C195" s="1" t="s">
        <v>31</v>
      </c>
      <c r="D195" s="1" t="s">
        <v>54</v>
      </c>
      <c r="E195" s="1" t="s">
        <v>16</v>
      </c>
      <c r="F195" s="1" t="s">
        <v>33</v>
      </c>
      <c r="G195">
        <v>4941.8100000000004</v>
      </c>
      <c r="H195">
        <v>1</v>
      </c>
      <c r="I195">
        <v>4941.8100000000004</v>
      </c>
      <c r="J195">
        <v>2.88</v>
      </c>
      <c r="K195">
        <v>1214</v>
      </c>
      <c r="L195" s="2">
        <v>45487</v>
      </c>
      <c r="O195" t="str">
        <f>IF(ecommerce_10000[[#This Row],[Platform]]="Souq","sq",ecommerce_10000[[#This Row],[Platform]])</f>
        <v>sq</v>
      </c>
      <c r="P195" t="str">
        <f>IF(E195="Souq","sq",IF(E195="Jumia","Jum",E195))</f>
        <v>sq</v>
      </c>
      <c r="Q195">
        <f>VLOOKUP(ecommerce_10000[[#This Row],[City]],F:I,4,FALSE)</f>
        <v>3665.44</v>
      </c>
      <c r="R195" s="1">
        <f>SUMIF(C:C,ecommerce_10000[[#This Row],[Category]],I:I)</f>
        <v>57542997.559999913</v>
      </c>
      <c r="S195" s="1">
        <f>SUMIFS(I:I,C:C,C195)</f>
        <v>57542997.559999913</v>
      </c>
      <c r="T195" s="1" t="str">
        <f>INDEX(F:F,MATCH(ecommerce_10000[[#This Row],[TotalAmount]],I:I,0))</f>
        <v>Dubai</v>
      </c>
    </row>
    <row r="196" spans="1:20" x14ac:dyDescent="0.3">
      <c r="A196" s="1" t="s">
        <v>240</v>
      </c>
      <c r="B196" s="1" t="s">
        <v>38</v>
      </c>
      <c r="C196" s="1" t="s">
        <v>20</v>
      </c>
      <c r="D196" s="1" t="s">
        <v>39</v>
      </c>
      <c r="E196" s="1" t="s">
        <v>16</v>
      </c>
      <c r="F196" s="1" t="s">
        <v>28</v>
      </c>
      <c r="G196">
        <v>11811.63</v>
      </c>
      <c r="H196">
        <v>3</v>
      </c>
      <c r="I196">
        <v>35434.89</v>
      </c>
      <c r="J196">
        <v>4.88</v>
      </c>
      <c r="K196">
        <v>3698</v>
      </c>
      <c r="L196" s="2">
        <v>45314</v>
      </c>
      <c r="O196" t="str">
        <f>IF(ecommerce_10000[[#This Row],[Platform]]="Souq","sq",ecommerce_10000[[#This Row],[Platform]])</f>
        <v>sq</v>
      </c>
      <c r="P196" t="str">
        <f>IF(E196="Souq","sq",IF(E196="Jumia","Jum",E196))</f>
        <v>sq</v>
      </c>
      <c r="Q196">
        <f>VLOOKUP(ecommerce_10000[[#This Row],[City]],F:I,4,FALSE)</f>
        <v>26648.76</v>
      </c>
      <c r="R196" s="1">
        <f>SUMIF(C:C,ecommerce_10000[[#This Row],[Category]],I:I)</f>
        <v>91504159.730000004</v>
      </c>
      <c r="S196" s="1">
        <f>SUMIFS(I:I,C:C,C196)</f>
        <v>91504159.730000004</v>
      </c>
      <c r="T196" s="1" t="str">
        <f>INDEX(F:F,MATCH(ecommerce_10000[[#This Row],[TotalAmount]],I:I,0))</f>
        <v>Casablanca</v>
      </c>
    </row>
    <row r="197" spans="1:20" x14ac:dyDescent="0.3">
      <c r="A197" s="1" t="s">
        <v>241</v>
      </c>
      <c r="B197" s="1" t="s">
        <v>43</v>
      </c>
      <c r="C197" s="1" t="s">
        <v>44</v>
      </c>
      <c r="D197" s="1" t="s">
        <v>45</v>
      </c>
      <c r="E197" s="1" t="s">
        <v>47</v>
      </c>
      <c r="F197" s="1" t="s">
        <v>28</v>
      </c>
      <c r="G197">
        <v>6402.17</v>
      </c>
      <c r="H197">
        <v>1</v>
      </c>
      <c r="I197">
        <v>6402.17</v>
      </c>
      <c r="J197">
        <v>4.9800000000000004</v>
      </c>
      <c r="K197">
        <v>2247</v>
      </c>
      <c r="L197" s="2">
        <v>45357</v>
      </c>
      <c r="O197" t="str">
        <f>IF(ecommerce_10000[[#This Row],[Platform]]="Souq","sq",ecommerce_10000[[#This Row],[Platform]])</f>
        <v>Amazon</v>
      </c>
      <c r="P197" t="str">
        <f>IF(E197="Souq","sq",IF(E197="Jumia","Jum",E197))</f>
        <v>Amazon</v>
      </c>
      <c r="Q197">
        <f>VLOOKUP(ecommerce_10000[[#This Row],[City]],F:I,4,FALSE)</f>
        <v>26648.76</v>
      </c>
      <c r="R197" s="1">
        <f>SUMIF(C:C,ecommerce_10000[[#This Row],[Category]],I:I)</f>
        <v>31420413.200000018</v>
      </c>
      <c r="S197" s="1">
        <f>SUMIFS(I:I,C:C,C197)</f>
        <v>31420413.200000018</v>
      </c>
      <c r="T197" s="1" t="str">
        <f>INDEX(F:F,MATCH(ecommerce_10000[[#This Row],[TotalAmount]],I:I,0))</f>
        <v>Casablanca</v>
      </c>
    </row>
    <row r="198" spans="1:20" x14ac:dyDescent="0.3">
      <c r="A198" s="1" t="s">
        <v>242</v>
      </c>
      <c r="B198" s="1" t="s">
        <v>43</v>
      </c>
      <c r="C198" s="1" t="s">
        <v>44</v>
      </c>
      <c r="D198" s="1" t="s">
        <v>45</v>
      </c>
      <c r="E198" s="1" t="s">
        <v>22</v>
      </c>
      <c r="F198" s="1" t="s">
        <v>17</v>
      </c>
      <c r="G198">
        <v>19852.759999999998</v>
      </c>
      <c r="H198">
        <v>5</v>
      </c>
      <c r="I198">
        <v>99263.8</v>
      </c>
      <c r="J198">
        <v>2.21</v>
      </c>
      <c r="K198">
        <v>1341</v>
      </c>
      <c r="L198" s="2">
        <v>45629</v>
      </c>
      <c r="O198" t="str">
        <f>IF(ecommerce_10000[[#This Row],[Platform]]="Souq","sq",ecommerce_10000[[#This Row],[Platform]])</f>
        <v>Jumia</v>
      </c>
      <c r="P198" t="str">
        <f>IF(E198="Souq","sq",IF(E198="Jumia","Jum",E198))</f>
        <v>Jum</v>
      </c>
      <c r="Q198">
        <f>VLOOKUP(ecommerce_10000[[#This Row],[City]],F:I,4,FALSE)</f>
        <v>16284.02</v>
      </c>
      <c r="R198" s="1">
        <f>SUMIF(C:C,ecommerce_10000[[#This Row],[Category]],I:I)</f>
        <v>31420413.200000018</v>
      </c>
      <c r="S198" s="1">
        <f>SUMIFS(I:I,C:C,C198)</f>
        <v>31420413.200000018</v>
      </c>
      <c r="T198" s="1" t="str">
        <f>INDEX(F:F,MATCH(ecommerce_10000[[#This Row],[TotalAmount]],I:I,0))</f>
        <v>Cairo</v>
      </c>
    </row>
    <row r="199" spans="1:20" x14ac:dyDescent="0.3">
      <c r="A199" s="1" t="s">
        <v>243</v>
      </c>
      <c r="B199" s="1" t="s">
        <v>38</v>
      </c>
      <c r="C199" s="1" t="s">
        <v>20</v>
      </c>
      <c r="D199" s="1" t="s">
        <v>39</v>
      </c>
      <c r="E199" s="1" t="s">
        <v>22</v>
      </c>
      <c r="F199" s="1" t="s">
        <v>28</v>
      </c>
      <c r="G199">
        <v>11547.96</v>
      </c>
      <c r="H199">
        <v>4</v>
      </c>
      <c r="I199">
        <v>46191.839999999997</v>
      </c>
      <c r="J199">
        <v>2.2400000000000002</v>
      </c>
      <c r="K199">
        <v>1394</v>
      </c>
      <c r="L199" s="2">
        <v>45401</v>
      </c>
      <c r="O199" t="str">
        <f>IF(ecommerce_10000[[#This Row],[Platform]]="Souq","sq",ecommerce_10000[[#This Row],[Platform]])</f>
        <v>Jumia</v>
      </c>
      <c r="P199" t="str">
        <f>IF(E199="Souq","sq",IF(E199="Jumia","Jum",E199))</f>
        <v>Jum</v>
      </c>
      <c r="Q199">
        <f>VLOOKUP(ecommerce_10000[[#This Row],[City]],F:I,4,FALSE)</f>
        <v>26648.76</v>
      </c>
      <c r="R199" s="1">
        <f>SUMIF(C:C,ecommerce_10000[[#This Row],[Category]],I:I)</f>
        <v>91504159.730000004</v>
      </c>
      <c r="S199" s="1">
        <f>SUMIFS(I:I,C:C,C199)</f>
        <v>91504159.730000004</v>
      </c>
      <c r="T199" s="1" t="str">
        <f>INDEX(F:F,MATCH(ecommerce_10000[[#This Row],[TotalAmount]],I:I,0))</f>
        <v>Casablanca</v>
      </c>
    </row>
    <row r="200" spans="1:20" x14ac:dyDescent="0.3">
      <c r="A200" s="1" t="s">
        <v>244</v>
      </c>
      <c r="B200" s="1" t="s">
        <v>49</v>
      </c>
      <c r="C200" s="1" t="s">
        <v>14</v>
      </c>
      <c r="D200" s="1" t="s">
        <v>50</v>
      </c>
      <c r="E200" s="1" t="s">
        <v>47</v>
      </c>
      <c r="F200" s="1" t="s">
        <v>62</v>
      </c>
      <c r="G200">
        <v>11678.62</v>
      </c>
      <c r="H200">
        <v>5</v>
      </c>
      <c r="I200">
        <v>58393.1</v>
      </c>
      <c r="J200">
        <v>2.79</v>
      </c>
      <c r="K200">
        <v>160</v>
      </c>
      <c r="L200" s="2">
        <v>45401</v>
      </c>
      <c r="O200" t="str">
        <f>IF(ecommerce_10000[[#This Row],[Platform]]="Souq","sq",ecommerce_10000[[#This Row],[Platform]])</f>
        <v>Amazon</v>
      </c>
      <c r="P200" t="str">
        <f>IF(E200="Souq","sq",IF(E200="Jumia","Jum",E200))</f>
        <v>Amazon</v>
      </c>
      <c r="Q200">
        <f>VLOOKUP(ecommerce_10000[[#This Row],[City]],F:I,4,FALSE)</f>
        <v>27872.98</v>
      </c>
      <c r="R200" s="1">
        <f>SUMIF(C:C,ecommerce_10000[[#This Row],[Category]],I:I)</f>
        <v>92327183.770000085</v>
      </c>
      <c r="S200" s="1">
        <f>SUMIFS(I:I,C:C,C200)</f>
        <v>92327183.770000085</v>
      </c>
      <c r="T200" s="1" t="str">
        <f>INDEX(F:F,MATCH(ecommerce_10000[[#This Row],[TotalAmount]],I:I,0))</f>
        <v>Giza</v>
      </c>
    </row>
    <row r="201" spans="1:20" x14ac:dyDescent="0.3">
      <c r="A201" s="1" t="s">
        <v>245</v>
      </c>
      <c r="B201" s="1" t="s">
        <v>25</v>
      </c>
      <c r="C201" s="1" t="s">
        <v>26</v>
      </c>
      <c r="D201" s="1" t="s">
        <v>27</v>
      </c>
      <c r="E201" s="1" t="s">
        <v>47</v>
      </c>
      <c r="F201" s="1" t="s">
        <v>17</v>
      </c>
      <c r="G201">
        <v>12591.67</v>
      </c>
      <c r="H201">
        <v>2</v>
      </c>
      <c r="I201">
        <v>25183.34</v>
      </c>
      <c r="J201">
        <v>1.32</v>
      </c>
      <c r="K201">
        <v>655</v>
      </c>
      <c r="L201" s="2">
        <v>45436</v>
      </c>
      <c r="O201" t="str">
        <f>IF(ecommerce_10000[[#This Row],[Platform]]="Souq","sq",ecommerce_10000[[#This Row],[Platform]])</f>
        <v>Amazon</v>
      </c>
      <c r="P201" t="str">
        <f>IF(E201="Souq","sq",IF(E201="Jumia","Jum",E201))</f>
        <v>Amazon</v>
      </c>
      <c r="Q201">
        <f>VLOOKUP(ecommerce_10000[[#This Row],[City]],F:I,4,FALSE)</f>
        <v>16284.02</v>
      </c>
      <c r="R201" s="1">
        <f>SUMIF(C:C,ecommerce_10000[[#This Row],[Category]],I:I)</f>
        <v>29200970.130000021</v>
      </c>
      <c r="S201" s="1">
        <f>SUMIFS(I:I,C:C,C201)</f>
        <v>29200970.130000021</v>
      </c>
      <c r="T201" s="1" t="str">
        <f>INDEX(F:F,MATCH(ecommerce_10000[[#This Row],[TotalAmount]],I:I,0))</f>
        <v>Cairo</v>
      </c>
    </row>
    <row r="202" spans="1:20" x14ac:dyDescent="0.3">
      <c r="A202" s="1" t="s">
        <v>246</v>
      </c>
      <c r="B202" s="1" t="s">
        <v>13</v>
      </c>
      <c r="C202" s="1" t="s">
        <v>14</v>
      </c>
      <c r="D202" s="1" t="s">
        <v>15</v>
      </c>
      <c r="E202" s="1" t="s">
        <v>22</v>
      </c>
      <c r="F202" s="1" t="s">
        <v>40</v>
      </c>
      <c r="G202">
        <v>16574.13</v>
      </c>
      <c r="H202">
        <v>2</v>
      </c>
      <c r="I202">
        <v>33148.26</v>
      </c>
      <c r="J202">
        <v>1.26</v>
      </c>
      <c r="K202">
        <v>3641</v>
      </c>
      <c r="L202" s="2">
        <v>45551</v>
      </c>
      <c r="O202" t="str">
        <f>IF(ecommerce_10000[[#This Row],[Platform]]="Souq","sq",ecommerce_10000[[#This Row],[Platform]])</f>
        <v>Jumia</v>
      </c>
      <c r="P202" t="str">
        <f>IF(E202="Souq","sq",IF(E202="Jumia","Jum",E202))</f>
        <v>Jum</v>
      </c>
      <c r="Q202">
        <f>VLOOKUP(ecommerce_10000[[#This Row],[City]],F:I,4,FALSE)</f>
        <v>99349.3</v>
      </c>
      <c r="R202" s="1">
        <f>SUMIF(C:C,ecommerce_10000[[#This Row],[Category]],I:I)</f>
        <v>92327183.770000085</v>
      </c>
      <c r="S202" s="1">
        <f>SUMIFS(I:I,C:C,C202)</f>
        <v>92327183.770000085</v>
      </c>
      <c r="T202" s="1" t="str">
        <f>INDEX(F:F,MATCH(ecommerce_10000[[#This Row],[TotalAmount]],I:I,0))</f>
        <v>Riyadh</v>
      </c>
    </row>
    <row r="203" spans="1:20" x14ac:dyDescent="0.3">
      <c r="A203" s="1" t="s">
        <v>247</v>
      </c>
      <c r="B203" s="1" t="s">
        <v>38</v>
      </c>
      <c r="C203" s="1" t="s">
        <v>20</v>
      </c>
      <c r="D203" s="1" t="s">
        <v>39</v>
      </c>
      <c r="E203" s="1" t="s">
        <v>22</v>
      </c>
      <c r="F203" s="1" t="s">
        <v>23</v>
      </c>
      <c r="G203">
        <v>14808.65</v>
      </c>
      <c r="H203">
        <v>1</v>
      </c>
      <c r="I203">
        <v>14808.65</v>
      </c>
      <c r="J203">
        <v>4.92</v>
      </c>
      <c r="K203">
        <v>1511</v>
      </c>
      <c r="L203" s="2">
        <v>45648</v>
      </c>
      <c r="O203" t="str">
        <f>IF(ecommerce_10000[[#This Row],[Platform]]="Souq","sq",ecommerce_10000[[#This Row],[Platform]])</f>
        <v>Jumia</v>
      </c>
      <c r="P203" t="str">
        <f>IF(E203="Souq","sq",IF(E203="Jumia","Jum",E203))</f>
        <v>Jum</v>
      </c>
      <c r="Q203">
        <f>VLOOKUP(ecommerce_10000[[#This Row],[City]],F:I,4,FALSE)</f>
        <v>13290.4</v>
      </c>
      <c r="R203" s="1">
        <f>SUMIF(C:C,ecommerce_10000[[#This Row],[Category]],I:I)</f>
        <v>91504159.730000004</v>
      </c>
      <c r="S203" s="1">
        <f>SUMIFS(I:I,C:C,C203)</f>
        <v>91504159.730000004</v>
      </c>
      <c r="T203" s="1" t="str">
        <f>INDEX(F:F,MATCH(ecommerce_10000[[#This Row],[TotalAmount]],I:I,0))</f>
        <v>Alexandria</v>
      </c>
    </row>
    <row r="204" spans="1:20" x14ac:dyDescent="0.3">
      <c r="A204" s="1" t="s">
        <v>248</v>
      </c>
      <c r="B204" s="1" t="s">
        <v>30</v>
      </c>
      <c r="C204" s="1" t="s">
        <v>31</v>
      </c>
      <c r="D204" s="1" t="s">
        <v>32</v>
      </c>
      <c r="E204" s="1" t="s">
        <v>16</v>
      </c>
      <c r="F204" s="1" t="s">
        <v>33</v>
      </c>
      <c r="G204">
        <v>6882.75</v>
      </c>
      <c r="H204">
        <v>5</v>
      </c>
      <c r="I204">
        <v>34413.75</v>
      </c>
      <c r="J204">
        <v>3.7</v>
      </c>
      <c r="K204">
        <v>4073</v>
      </c>
      <c r="L204" s="2">
        <v>45437</v>
      </c>
      <c r="O204" t="str">
        <f>IF(ecommerce_10000[[#This Row],[Platform]]="Souq","sq",ecommerce_10000[[#This Row],[Platform]])</f>
        <v>sq</v>
      </c>
      <c r="P204" t="str">
        <f>IF(E204="Souq","sq",IF(E204="Jumia","Jum",E204))</f>
        <v>sq</v>
      </c>
      <c r="Q204">
        <f>VLOOKUP(ecommerce_10000[[#This Row],[City]],F:I,4,FALSE)</f>
        <v>3665.44</v>
      </c>
      <c r="R204" s="1">
        <f>SUMIF(C:C,ecommerce_10000[[#This Row],[Category]],I:I)</f>
        <v>57542997.559999913</v>
      </c>
      <c r="S204" s="1">
        <f>SUMIFS(I:I,C:C,C204)</f>
        <v>57542997.559999913</v>
      </c>
      <c r="T204" s="1" t="str">
        <f>INDEX(F:F,MATCH(ecommerce_10000[[#This Row],[TotalAmount]],I:I,0))</f>
        <v>Dubai</v>
      </c>
    </row>
    <row r="205" spans="1:20" x14ac:dyDescent="0.3">
      <c r="A205" s="1" t="s">
        <v>249</v>
      </c>
      <c r="B205" s="1" t="s">
        <v>43</v>
      </c>
      <c r="C205" s="1" t="s">
        <v>44</v>
      </c>
      <c r="D205" s="1" t="s">
        <v>45</v>
      </c>
      <c r="E205" s="1" t="s">
        <v>22</v>
      </c>
      <c r="F205" s="1" t="s">
        <v>33</v>
      </c>
      <c r="G205">
        <v>17609.55</v>
      </c>
      <c r="H205">
        <v>5</v>
      </c>
      <c r="I205">
        <v>88047.75</v>
      </c>
      <c r="J205">
        <v>4.76</v>
      </c>
      <c r="K205">
        <v>1162</v>
      </c>
      <c r="L205" s="2">
        <v>45330</v>
      </c>
      <c r="O205" t="str">
        <f>IF(ecommerce_10000[[#This Row],[Platform]]="Souq","sq",ecommerce_10000[[#This Row],[Platform]])</f>
        <v>Jumia</v>
      </c>
      <c r="P205" t="str">
        <f>IF(E205="Souq","sq",IF(E205="Jumia","Jum",E205))</f>
        <v>Jum</v>
      </c>
      <c r="Q205">
        <f>VLOOKUP(ecommerce_10000[[#This Row],[City]],F:I,4,FALSE)</f>
        <v>3665.44</v>
      </c>
      <c r="R205" s="1">
        <f>SUMIF(C:C,ecommerce_10000[[#This Row],[Category]],I:I)</f>
        <v>31420413.200000018</v>
      </c>
      <c r="S205" s="1">
        <f>SUMIFS(I:I,C:C,C205)</f>
        <v>31420413.200000018</v>
      </c>
      <c r="T205" s="1" t="str">
        <f>INDEX(F:F,MATCH(ecommerce_10000[[#This Row],[TotalAmount]],I:I,0))</f>
        <v>Dubai</v>
      </c>
    </row>
    <row r="206" spans="1:20" x14ac:dyDescent="0.3">
      <c r="A206" s="1" t="s">
        <v>250</v>
      </c>
      <c r="B206" s="1" t="s">
        <v>35</v>
      </c>
      <c r="C206" s="1" t="s">
        <v>14</v>
      </c>
      <c r="D206" s="1" t="s">
        <v>36</v>
      </c>
      <c r="E206" s="1" t="s">
        <v>16</v>
      </c>
      <c r="F206" s="1" t="s">
        <v>23</v>
      </c>
      <c r="G206">
        <v>15832.54</v>
      </c>
      <c r="H206">
        <v>3</v>
      </c>
      <c r="I206">
        <v>47497.62</v>
      </c>
      <c r="J206">
        <v>4.91</v>
      </c>
      <c r="K206">
        <v>3753</v>
      </c>
      <c r="L206" s="2">
        <v>45372</v>
      </c>
      <c r="O206" t="str">
        <f>IF(ecommerce_10000[[#This Row],[Platform]]="Souq","sq",ecommerce_10000[[#This Row],[Platform]])</f>
        <v>sq</v>
      </c>
      <c r="P206" t="str">
        <f>IF(E206="Souq","sq",IF(E206="Jumia","Jum",E206))</f>
        <v>sq</v>
      </c>
      <c r="Q206">
        <f>VLOOKUP(ecommerce_10000[[#This Row],[City]],F:I,4,FALSE)</f>
        <v>13290.4</v>
      </c>
      <c r="R206" s="1">
        <f>SUMIF(C:C,ecommerce_10000[[#This Row],[Category]],I:I)</f>
        <v>92327183.770000085</v>
      </c>
      <c r="S206" s="1">
        <f>SUMIFS(I:I,C:C,C206)</f>
        <v>92327183.770000085</v>
      </c>
      <c r="T206" s="1" t="str">
        <f>INDEX(F:F,MATCH(ecommerce_10000[[#This Row],[TotalAmount]],I:I,0))</f>
        <v>Alexandria</v>
      </c>
    </row>
    <row r="207" spans="1:20" x14ac:dyDescent="0.3">
      <c r="A207" s="1" t="s">
        <v>251</v>
      </c>
      <c r="B207" s="1" t="s">
        <v>53</v>
      </c>
      <c r="C207" s="1" t="s">
        <v>31</v>
      </c>
      <c r="D207" s="1" t="s">
        <v>54</v>
      </c>
      <c r="E207" s="1" t="s">
        <v>22</v>
      </c>
      <c r="F207" s="1" t="s">
        <v>28</v>
      </c>
      <c r="G207">
        <v>5920.8</v>
      </c>
      <c r="H207">
        <v>3</v>
      </c>
      <c r="I207">
        <v>17762.400000000001</v>
      </c>
      <c r="J207">
        <v>4.1399999999999997</v>
      </c>
      <c r="K207">
        <v>3065</v>
      </c>
      <c r="L207" s="2">
        <v>45321</v>
      </c>
      <c r="O207" t="str">
        <f>IF(ecommerce_10000[[#This Row],[Platform]]="Souq","sq",ecommerce_10000[[#This Row],[Platform]])</f>
        <v>Jumia</v>
      </c>
      <c r="P207" t="str">
        <f>IF(E207="Souq","sq",IF(E207="Jumia","Jum",E207))</f>
        <v>Jum</v>
      </c>
      <c r="Q207">
        <f>VLOOKUP(ecommerce_10000[[#This Row],[City]],F:I,4,FALSE)</f>
        <v>26648.76</v>
      </c>
      <c r="R207" s="1">
        <f>SUMIF(C:C,ecommerce_10000[[#This Row],[Category]],I:I)</f>
        <v>57542997.559999913</v>
      </c>
      <c r="S207" s="1">
        <f>SUMIFS(I:I,C:C,C207)</f>
        <v>57542997.559999913</v>
      </c>
      <c r="T207" s="1" t="str">
        <f>INDEX(F:F,MATCH(ecommerce_10000[[#This Row],[TotalAmount]],I:I,0))</f>
        <v>Casablanca</v>
      </c>
    </row>
    <row r="208" spans="1:20" x14ac:dyDescent="0.3">
      <c r="A208" s="1" t="s">
        <v>252</v>
      </c>
      <c r="B208" s="1" t="s">
        <v>25</v>
      </c>
      <c r="C208" s="1" t="s">
        <v>26</v>
      </c>
      <c r="D208" s="1" t="s">
        <v>27</v>
      </c>
      <c r="E208" s="1" t="s">
        <v>16</v>
      </c>
      <c r="F208" s="1" t="s">
        <v>62</v>
      </c>
      <c r="G208">
        <v>9725.77</v>
      </c>
      <c r="H208">
        <v>1</v>
      </c>
      <c r="I208">
        <v>9725.77</v>
      </c>
      <c r="J208">
        <v>4.9000000000000004</v>
      </c>
      <c r="K208">
        <v>2431</v>
      </c>
      <c r="L208" s="2">
        <v>45530</v>
      </c>
      <c r="O208" t="str">
        <f>IF(ecommerce_10000[[#This Row],[Platform]]="Souq","sq",ecommerce_10000[[#This Row],[Platform]])</f>
        <v>sq</v>
      </c>
      <c r="P208" t="str">
        <f>IF(E208="Souq","sq",IF(E208="Jumia","Jum",E208))</f>
        <v>sq</v>
      </c>
      <c r="Q208">
        <f>VLOOKUP(ecommerce_10000[[#This Row],[City]],F:I,4,FALSE)</f>
        <v>27872.98</v>
      </c>
      <c r="R208" s="1">
        <f>SUMIF(C:C,ecommerce_10000[[#This Row],[Category]],I:I)</f>
        <v>29200970.130000021</v>
      </c>
      <c r="S208" s="1">
        <f>SUMIFS(I:I,C:C,C208)</f>
        <v>29200970.130000021</v>
      </c>
      <c r="T208" s="1" t="str">
        <f>INDEX(F:F,MATCH(ecommerce_10000[[#This Row],[TotalAmount]],I:I,0))</f>
        <v>Giza</v>
      </c>
    </row>
    <row r="209" spans="1:20" x14ac:dyDescent="0.3">
      <c r="A209" s="1" t="s">
        <v>253</v>
      </c>
      <c r="B209" s="1" t="s">
        <v>25</v>
      </c>
      <c r="C209" s="1" t="s">
        <v>26</v>
      </c>
      <c r="D209" s="1" t="s">
        <v>27</v>
      </c>
      <c r="E209" s="1" t="s">
        <v>47</v>
      </c>
      <c r="F209" s="1" t="s">
        <v>17</v>
      </c>
      <c r="G209">
        <v>11305.18</v>
      </c>
      <c r="H209">
        <v>1</v>
      </c>
      <c r="I209">
        <v>11305.18</v>
      </c>
      <c r="J209">
        <v>4.7300000000000004</v>
      </c>
      <c r="K209">
        <v>3975</v>
      </c>
      <c r="L209" s="2">
        <v>45404</v>
      </c>
      <c r="O209" t="str">
        <f>IF(ecommerce_10000[[#This Row],[Platform]]="Souq","sq",ecommerce_10000[[#This Row],[Platform]])</f>
        <v>Amazon</v>
      </c>
      <c r="P209" t="str">
        <f>IF(E209="Souq","sq",IF(E209="Jumia","Jum",E209))</f>
        <v>Amazon</v>
      </c>
      <c r="Q209">
        <f>VLOOKUP(ecommerce_10000[[#This Row],[City]],F:I,4,FALSE)</f>
        <v>16284.02</v>
      </c>
      <c r="R209" s="1">
        <f>SUMIF(C:C,ecommerce_10000[[#This Row],[Category]],I:I)</f>
        <v>29200970.130000021</v>
      </c>
      <c r="S209" s="1">
        <f>SUMIFS(I:I,C:C,C209)</f>
        <v>29200970.130000021</v>
      </c>
      <c r="T209" s="1" t="str">
        <f>INDEX(F:F,MATCH(ecommerce_10000[[#This Row],[TotalAmount]],I:I,0))</f>
        <v>Cairo</v>
      </c>
    </row>
    <row r="210" spans="1:20" x14ac:dyDescent="0.3">
      <c r="A210" s="1" t="s">
        <v>254</v>
      </c>
      <c r="B210" s="1" t="s">
        <v>53</v>
      </c>
      <c r="C210" s="1" t="s">
        <v>31</v>
      </c>
      <c r="D210" s="1" t="s">
        <v>54</v>
      </c>
      <c r="E210" s="1" t="s">
        <v>22</v>
      </c>
      <c r="F210" s="1" t="s">
        <v>33</v>
      </c>
      <c r="G210">
        <v>4760.8599999999997</v>
      </c>
      <c r="H210">
        <v>1</v>
      </c>
      <c r="I210">
        <v>4760.8599999999997</v>
      </c>
      <c r="J210">
        <v>1.01</v>
      </c>
      <c r="K210">
        <v>2717</v>
      </c>
      <c r="L210" s="2">
        <v>45323</v>
      </c>
      <c r="O210" t="str">
        <f>IF(ecommerce_10000[[#This Row],[Platform]]="Souq","sq",ecommerce_10000[[#This Row],[Platform]])</f>
        <v>Jumia</v>
      </c>
      <c r="P210" t="str">
        <f>IF(E210="Souq","sq",IF(E210="Jumia","Jum",E210))</f>
        <v>Jum</v>
      </c>
      <c r="Q210">
        <f>VLOOKUP(ecommerce_10000[[#This Row],[City]],F:I,4,FALSE)</f>
        <v>3665.44</v>
      </c>
      <c r="R210" s="1">
        <f>SUMIF(C:C,ecommerce_10000[[#This Row],[Category]],I:I)</f>
        <v>57542997.559999913</v>
      </c>
      <c r="S210" s="1">
        <f>SUMIFS(I:I,C:C,C210)</f>
        <v>57542997.559999913</v>
      </c>
      <c r="T210" s="1" t="str">
        <f>INDEX(F:F,MATCH(ecommerce_10000[[#This Row],[TotalAmount]],I:I,0))</f>
        <v>Dubai</v>
      </c>
    </row>
    <row r="211" spans="1:20" x14ac:dyDescent="0.3">
      <c r="A211" s="1" t="s">
        <v>255</v>
      </c>
      <c r="B211" s="1" t="s">
        <v>43</v>
      </c>
      <c r="C211" s="1" t="s">
        <v>44</v>
      </c>
      <c r="D211" s="1" t="s">
        <v>45</v>
      </c>
      <c r="E211" s="1" t="s">
        <v>22</v>
      </c>
      <c r="F211" s="1" t="s">
        <v>33</v>
      </c>
      <c r="G211">
        <v>11259.08</v>
      </c>
      <c r="H211">
        <v>4</v>
      </c>
      <c r="I211">
        <v>45036.32</v>
      </c>
      <c r="J211">
        <v>4.3499999999999996</v>
      </c>
      <c r="K211">
        <v>925</v>
      </c>
      <c r="L211" s="2">
        <v>45412</v>
      </c>
      <c r="O211" t="str">
        <f>IF(ecommerce_10000[[#This Row],[Platform]]="Souq","sq",ecommerce_10000[[#This Row],[Platform]])</f>
        <v>Jumia</v>
      </c>
      <c r="P211" t="str">
        <f>IF(E211="Souq","sq",IF(E211="Jumia","Jum",E211))</f>
        <v>Jum</v>
      </c>
      <c r="Q211">
        <f>VLOOKUP(ecommerce_10000[[#This Row],[City]],F:I,4,FALSE)</f>
        <v>3665.44</v>
      </c>
      <c r="R211" s="1">
        <f>SUMIF(C:C,ecommerce_10000[[#This Row],[Category]],I:I)</f>
        <v>31420413.200000018</v>
      </c>
      <c r="S211" s="1">
        <f>SUMIFS(I:I,C:C,C211)</f>
        <v>31420413.200000018</v>
      </c>
      <c r="T211" s="1" t="str">
        <f>INDEX(F:F,MATCH(ecommerce_10000[[#This Row],[TotalAmount]],I:I,0))</f>
        <v>Dubai</v>
      </c>
    </row>
    <row r="212" spans="1:20" x14ac:dyDescent="0.3">
      <c r="A212" s="1" t="s">
        <v>256</v>
      </c>
      <c r="B212" s="1" t="s">
        <v>43</v>
      </c>
      <c r="C212" s="1" t="s">
        <v>44</v>
      </c>
      <c r="D212" s="1" t="s">
        <v>45</v>
      </c>
      <c r="E212" s="1" t="s">
        <v>47</v>
      </c>
      <c r="F212" s="1" t="s">
        <v>17</v>
      </c>
      <c r="G212">
        <v>17811.95</v>
      </c>
      <c r="H212">
        <v>1</v>
      </c>
      <c r="I212">
        <v>17811.95</v>
      </c>
      <c r="J212">
        <v>4.7</v>
      </c>
      <c r="K212">
        <v>2682</v>
      </c>
      <c r="L212" s="2">
        <v>45304</v>
      </c>
      <c r="O212" t="str">
        <f>IF(ecommerce_10000[[#This Row],[Platform]]="Souq","sq",ecommerce_10000[[#This Row],[Platform]])</f>
        <v>Amazon</v>
      </c>
      <c r="P212" t="str">
        <f>IF(E212="Souq","sq",IF(E212="Jumia","Jum",E212))</f>
        <v>Amazon</v>
      </c>
      <c r="Q212">
        <f>VLOOKUP(ecommerce_10000[[#This Row],[City]],F:I,4,FALSE)</f>
        <v>16284.02</v>
      </c>
      <c r="R212" s="1">
        <f>SUMIF(C:C,ecommerce_10000[[#This Row],[Category]],I:I)</f>
        <v>31420413.200000018</v>
      </c>
      <c r="S212" s="1">
        <f>SUMIFS(I:I,C:C,C212)</f>
        <v>31420413.200000018</v>
      </c>
      <c r="T212" s="1" t="str">
        <f>INDEX(F:F,MATCH(ecommerce_10000[[#This Row],[TotalAmount]],I:I,0))</f>
        <v>Cairo</v>
      </c>
    </row>
    <row r="213" spans="1:20" x14ac:dyDescent="0.3">
      <c r="A213" s="1" t="s">
        <v>257</v>
      </c>
      <c r="B213" s="1" t="s">
        <v>19</v>
      </c>
      <c r="C213" s="1" t="s">
        <v>20</v>
      </c>
      <c r="D213" s="1" t="s">
        <v>21</v>
      </c>
      <c r="E213" s="1" t="s">
        <v>47</v>
      </c>
      <c r="F213" s="1" t="s">
        <v>40</v>
      </c>
      <c r="G213">
        <v>5956.97</v>
      </c>
      <c r="H213">
        <v>1</v>
      </c>
      <c r="I213">
        <v>5956.97</v>
      </c>
      <c r="J213">
        <v>4.18</v>
      </c>
      <c r="K213">
        <v>4905</v>
      </c>
      <c r="L213" s="2">
        <v>45561</v>
      </c>
      <c r="O213" t="str">
        <f>IF(ecommerce_10000[[#This Row],[Platform]]="Souq","sq",ecommerce_10000[[#This Row],[Platform]])</f>
        <v>Amazon</v>
      </c>
      <c r="P213" t="str">
        <f>IF(E213="Souq","sq",IF(E213="Jumia","Jum",E213))</f>
        <v>Amazon</v>
      </c>
      <c r="Q213">
        <f>VLOOKUP(ecommerce_10000[[#This Row],[City]],F:I,4,FALSE)</f>
        <v>99349.3</v>
      </c>
      <c r="R213" s="1">
        <f>SUMIF(C:C,ecommerce_10000[[#This Row],[Category]],I:I)</f>
        <v>91504159.730000004</v>
      </c>
      <c r="S213" s="1">
        <f>SUMIFS(I:I,C:C,C213)</f>
        <v>91504159.730000004</v>
      </c>
      <c r="T213" s="1" t="str">
        <f>INDEX(F:F,MATCH(ecommerce_10000[[#This Row],[TotalAmount]],I:I,0))</f>
        <v>Riyadh</v>
      </c>
    </row>
    <row r="214" spans="1:20" x14ac:dyDescent="0.3">
      <c r="A214" s="1" t="s">
        <v>258</v>
      </c>
      <c r="B214" s="1" t="s">
        <v>19</v>
      </c>
      <c r="C214" s="1" t="s">
        <v>20</v>
      </c>
      <c r="D214" s="1" t="s">
        <v>21</v>
      </c>
      <c r="E214" s="1" t="s">
        <v>16</v>
      </c>
      <c r="F214" s="1" t="s">
        <v>33</v>
      </c>
      <c r="G214">
        <v>2547.77</v>
      </c>
      <c r="H214">
        <v>5</v>
      </c>
      <c r="I214">
        <v>12738.85</v>
      </c>
      <c r="J214">
        <v>1.38</v>
      </c>
      <c r="K214">
        <v>4752</v>
      </c>
      <c r="L214" s="2">
        <v>45524</v>
      </c>
      <c r="O214" t="str">
        <f>IF(ecommerce_10000[[#This Row],[Platform]]="Souq","sq",ecommerce_10000[[#This Row],[Platform]])</f>
        <v>sq</v>
      </c>
      <c r="P214" t="str">
        <f>IF(E214="Souq","sq",IF(E214="Jumia","Jum",E214))</f>
        <v>sq</v>
      </c>
      <c r="Q214">
        <f>VLOOKUP(ecommerce_10000[[#This Row],[City]],F:I,4,FALSE)</f>
        <v>3665.44</v>
      </c>
      <c r="R214" s="1">
        <f>SUMIF(C:C,ecommerce_10000[[#This Row],[Category]],I:I)</f>
        <v>91504159.730000004</v>
      </c>
      <c r="S214" s="1">
        <f>SUMIFS(I:I,C:C,C214)</f>
        <v>91504159.730000004</v>
      </c>
      <c r="T214" s="1" t="str">
        <f>INDEX(F:F,MATCH(ecommerce_10000[[#This Row],[TotalAmount]],I:I,0))</f>
        <v>Dubai</v>
      </c>
    </row>
    <row r="215" spans="1:20" x14ac:dyDescent="0.3">
      <c r="A215" s="1" t="s">
        <v>259</v>
      </c>
      <c r="B215" s="1" t="s">
        <v>35</v>
      </c>
      <c r="C215" s="1" t="s">
        <v>14</v>
      </c>
      <c r="D215" s="1" t="s">
        <v>36</v>
      </c>
      <c r="E215" s="1" t="s">
        <v>16</v>
      </c>
      <c r="F215" s="1" t="s">
        <v>23</v>
      </c>
      <c r="G215">
        <v>15258.29</v>
      </c>
      <c r="H215">
        <v>1</v>
      </c>
      <c r="I215">
        <v>15258.29</v>
      </c>
      <c r="J215">
        <v>3.74</v>
      </c>
      <c r="K215">
        <v>2427</v>
      </c>
      <c r="L215" s="2">
        <v>45527</v>
      </c>
      <c r="O215" t="str">
        <f>IF(ecommerce_10000[[#This Row],[Platform]]="Souq","sq",ecommerce_10000[[#This Row],[Platform]])</f>
        <v>sq</v>
      </c>
      <c r="P215" t="str">
        <f>IF(E215="Souq","sq",IF(E215="Jumia","Jum",E215))</f>
        <v>sq</v>
      </c>
      <c r="Q215">
        <f>VLOOKUP(ecommerce_10000[[#This Row],[City]],F:I,4,FALSE)</f>
        <v>13290.4</v>
      </c>
      <c r="R215" s="1">
        <f>SUMIF(C:C,ecommerce_10000[[#This Row],[Category]],I:I)</f>
        <v>92327183.770000085</v>
      </c>
      <c r="S215" s="1">
        <f>SUMIFS(I:I,C:C,C215)</f>
        <v>92327183.770000085</v>
      </c>
      <c r="T215" s="1" t="str">
        <f>INDEX(F:F,MATCH(ecommerce_10000[[#This Row],[TotalAmount]],I:I,0))</f>
        <v>Alexandria</v>
      </c>
    </row>
    <row r="216" spans="1:20" x14ac:dyDescent="0.3">
      <c r="A216" s="1" t="s">
        <v>260</v>
      </c>
      <c r="B216" s="1" t="s">
        <v>13</v>
      </c>
      <c r="C216" s="1" t="s">
        <v>14</v>
      </c>
      <c r="D216" s="1" t="s">
        <v>15</v>
      </c>
      <c r="E216" s="1" t="s">
        <v>22</v>
      </c>
      <c r="F216" s="1" t="s">
        <v>33</v>
      </c>
      <c r="G216">
        <v>12359.28</v>
      </c>
      <c r="H216">
        <v>3</v>
      </c>
      <c r="I216">
        <v>37077.839999999997</v>
      </c>
      <c r="J216">
        <v>3.74</v>
      </c>
      <c r="K216">
        <v>1841</v>
      </c>
      <c r="L216" s="2">
        <v>45629</v>
      </c>
      <c r="O216" t="str">
        <f>IF(ecommerce_10000[[#This Row],[Platform]]="Souq","sq",ecommerce_10000[[#This Row],[Platform]])</f>
        <v>Jumia</v>
      </c>
      <c r="P216" t="str">
        <f>IF(E216="Souq","sq",IF(E216="Jumia","Jum",E216))</f>
        <v>Jum</v>
      </c>
      <c r="Q216">
        <f>VLOOKUP(ecommerce_10000[[#This Row],[City]],F:I,4,FALSE)</f>
        <v>3665.44</v>
      </c>
      <c r="R216" s="1">
        <f>SUMIF(C:C,ecommerce_10000[[#This Row],[Category]],I:I)</f>
        <v>92327183.770000085</v>
      </c>
      <c r="S216" s="1">
        <f>SUMIFS(I:I,C:C,C216)</f>
        <v>92327183.770000085</v>
      </c>
      <c r="T216" s="1" t="str">
        <f>INDEX(F:F,MATCH(ecommerce_10000[[#This Row],[TotalAmount]],I:I,0))</f>
        <v>Dubai</v>
      </c>
    </row>
    <row r="217" spans="1:20" x14ac:dyDescent="0.3">
      <c r="A217" s="1" t="s">
        <v>261</v>
      </c>
      <c r="B217" s="1" t="s">
        <v>49</v>
      </c>
      <c r="C217" s="1" t="s">
        <v>14</v>
      </c>
      <c r="D217" s="1" t="s">
        <v>50</v>
      </c>
      <c r="E217" s="1" t="s">
        <v>16</v>
      </c>
      <c r="F217" s="1" t="s">
        <v>28</v>
      </c>
      <c r="G217">
        <v>3720.33</v>
      </c>
      <c r="H217">
        <v>3</v>
      </c>
      <c r="I217">
        <v>11160.99</v>
      </c>
      <c r="J217">
        <v>3.96</v>
      </c>
      <c r="K217">
        <v>4609</v>
      </c>
      <c r="L217" s="2">
        <v>45544</v>
      </c>
      <c r="O217" t="str">
        <f>IF(ecommerce_10000[[#This Row],[Platform]]="Souq","sq",ecommerce_10000[[#This Row],[Platform]])</f>
        <v>sq</v>
      </c>
      <c r="P217" t="str">
        <f>IF(E217="Souq","sq",IF(E217="Jumia","Jum",E217))</f>
        <v>sq</v>
      </c>
      <c r="Q217">
        <f>VLOOKUP(ecommerce_10000[[#This Row],[City]],F:I,4,FALSE)</f>
        <v>26648.76</v>
      </c>
      <c r="R217" s="1">
        <f>SUMIF(C:C,ecommerce_10000[[#This Row],[Category]],I:I)</f>
        <v>92327183.770000085</v>
      </c>
      <c r="S217" s="1">
        <f>SUMIFS(I:I,C:C,C217)</f>
        <v>92327183.770000085</v>
      </c>
      <c r="T217" s="1" t="str">
        <f>INDEX(F:F,MATCH(ecommerce_10000[[#This Row],[TotalAmount]],I:I,0))</f>
        <v>Casablanca</v>
      </c>
    </row>
    <row r="218" spans="1:20" x14ac:dyDescent="0.3">
      <c r="A218" s="1" t="s">
        <v>262</v>
      </c>
      <c r="B218" s="1" t="s">
        <v>49</v>
      </c>
      <c r="C218" s="1" t="s">
        <v>14</v>
      </c>
      <c r="D218" s="1" t="s">
        <v>50</v>
      </c>
      <c r="E218" s="1" t="s">
        <v>47</v>
      </c>
      <c r="F218" s="1" t="s">
        <v>28</v>
      </c>
      <c r="G218">
        <v>1741.6</v>
      </c>
      <c r="H218">
        <v>5</v>
      </c>
      <c r="I218">
        <v>8708</v>
      </c>
      <c r="J218">
        <v>4.7300000000000004</v>
      </c>
      <c r="K218">
        <v>3626</v>
      </c>
      <c r="L218" s="2">
        <v>45417</v>
      </c>
      <c r="O218" t="str">
        <f>IF(ecommerce_10000[[#This Row],[Platform]]="Souq","sq",ecommerce_10000[[#This Row],[Platform]])</f>
        <v>Amazon</v>
      </c>
      <c r="P218" t="str">
        <f>IF(E218="Souq","sq",IF(E218="Jumia","Jum",E218))</f>
        <v>Amazon</v>
      </c>
      <c r="Q218">
        <f>VLOOKUP(ecommerce_10000[[#This Row],[City]],F:I,4,FALSE)</f>
        <v>26648.76</v>
      </c>
      <c r="R218" s="1">
        <f>SUMIF(C:C,ecommerce_10000[[#This Row],[Category]],I:I)</f>
        <v>92327183.770000085</v>
      </c>
      <c r="S218" s="1">
        <f>SUMIFS(I:I,C:C,C218)</f>
        <v>92327183.770000085</v>
      </c>
      <c r="T218" s="1" t="str">
        <f>INDEX(F:F,MATCH(ecommerce_10000[[#This Row],[TotalAmount]],I:I,0))</f>
        <v>Casablanca</v>
      </c>
    </row>
    <row r="219" spans="1:20" x14ac:dyDescent="0.3">
      <c r="A219" s="1" t="s">
        <v>263</v>
      </c>
      <c r="B219" s="1" t="s">
        <v>35</v>
      </c>
      <c r="C219" s="1" t="s">
        <v>14</v>
      </c>
      <c r="D219" s="1" t="s">
        <v>36</v>
      </c>
      <c r="E219" s="1" t="s">
        <v>16</v>
      </c>
      <c r="F219" s="1" t="s">
        <v>17</v>
      </c>
      <c r="G219">
        <v>13390.76</v>
      </c>
      <c r="H219">
        <v>2</v>
      </c>
      <c r="I219">
        <v>26781.52</v>
      </c>
      <c r="J219">
        <v>3.15</v>
      </c>
      <c r="K219">
        <v>4892</v>
      </c>
      <c r="L219" s="2">
        <v>45373</v>
      </c>
      <c r="O219" t="str">
        <f>IF(ecommerce_10000[[#This Row],[Platform]]="Souq","sq",ecommerce_10000[[#This Row],[Platform]])</f>
        <v>sq</v>
      </c>
      <c r="P219" t="str">
        <f>IF(E219="Souq","sq",IF(E219="Jumia","Jum",E219))</f>
        <v>sq</v>
      </c>
      <c r="Q219">
        <f>VLOOKUP(ecommerce_10000[[#This Row],[City]],F:I,4,FALSE)</f>
        <v>16284.02</v>
      </c>
      <c r="R219" s="1">
        <f>SUMIF(C:C,ecommerce_10000[[#This Row],[Category]],I:I)</f>
        <v>92327183.770000085</v>
      </c>
      <c r="S219" s="1">
        <f>SUMIFS(I:I,C:C,C219)</f>
        <v>92327183.770000085</v>
      </c>
      <c r="T219" s="1" t="str">
        <f>INDEX(F:F,MATCH(ecommerce_10000[[#This Row],[TotalAmount]],I:I,0))</f>
        <v>Cairo</v>
      </c>
    </row>
    <row r="220" spans="1:20" x14ac:dyDescent="0.3">
      <c r="A220" s="1" t="s">
        <v>264</v>
      </c>
      <c r="B220" s="1" t="s">
        <v>30</v>
      </c>
      <c r="C220" s="1" t="s">
        <v>31</v>
      </c>
      <c r="D220" s="1" t="s">
        <v>32</v>
      </c>
      <c r="E220" s="1" t="s">
        <v>16</v>
      </c>
      <c r="F220" s="1" t="s">
        <v>62</v>
      </c>
      <c r="G220">
        <v>9957.25</v>
      </c>
      <c r="H220">
        <v>3</v>
      </c>
      <c r="I220">
        <v>29871.75</v>
      </c>
      <c r="J220">
        <v>3.33</v>
      </c>
      <c r="K220">
        <v>581</v>
      </c>
      <c r="L220" s="2">
        <v>45623</v>
      </c>
      <c r="O220" t="str">
        <f>IF(ecommerce_10000[[#This Row],[Platform]]="Souq","sq",ecommerce_10000[[#This Row],[Platform]])</f>
        <v>sq</v>
      </c>
      <c r="P220" t="str">
        <f>IF(E220="Souq","sq",IF(E220="Jumia","Jum",E220))</f>
        <v>sq</v>
      </c>
      <c r="Q220">
        <f>VLOOKUP(ecommerce_10000[[#This Row],[City]],F:I,4,FALSE)</f>
        <v>27872.98</v>
      </c>
      <c r="R220" s="1">
        <f>SUMIF(C:C,ecommerce_10000[[#This Row],[Category]],I:I)</f>
        <v>57542997.559999913</v>
      </c>
      <c r="S220" s="1">
        <f>SUMIFS(I:I,C:C,C220)</f>
        <v>57542997.559999913</v>
      </c>
      <c r="T220" s="1" t="str">
        <f>INDEX(F:F,MATCH(ecommerce_10000[[#This Row],[TotalAmount]],I:I,0))</f>
        <v>Giza</v>
      </c>
    </row>
    <row r="221" spans="1:20" x14ac:dyDescent="0.3">
      <c r="A221" s="1" t="s">
        <v>265</v>
      </c>
      <c r="B221" s="1" t="s">
        <v>43</v>
      </c>
      <c r="C221" s="1" t="s">
        <v>44</v>
      </c>
      <c r="D221" s="1" t="s">
        <v>45</v>
      </c>
      <c r="E221" s="1" t="s">
        <v>47</v>
      </c>
      <c r="F221" s="1" t="s">
        <v>33</v>
      </c>
      <c r="G221">
        <v>3373.56</v>
      </c>
      <c r="H221">
        <v>3</v>
      </c>
      <c r="I221">
        <v>10120.68</v>
      </c>
      <c r="J221">
        <v>1.64</v>
      </c>
      <c r="K221">
        <v>2431</v>
      </c>
      <c r="L221" s="2">
        <v>45495</v>
      </c>
      <c r="O221" t="str">
        <f>IF(ecommerce_10000[[#This Row],[Platform]]="Souq","sq",ecommerce_10000[[#This Row],[Platform]])</f>
        <v>Amazon</v>
      </c>
      <c r="P221" t="str">
        <f>IF(E221="Souq","sq",IF(E221="Jumia","Jum",E221))</f>
        <v>Amazon</v>
      </c>
      <c r="Q221">
        <f>VLOOKUP(ecommerce_10000[[#This Row],[City]],F:I,4,FALSE)</f>
        <v>3665.44</v>
      </c>
      <c r="R221" s="1">
        <f>SUMIF(C:C,ecommerce_10000[[#This Row],[Category]],I:I)</f>
        <v>31420413.200000018</v>
      </c>
      <c r="S221" s="1">
        <f>SUMIFS(I:I,C:C,C221)</f>
        <v>31420413.200000018</v>
      </c>
      <c r="T221" s="1" t="str">
        <f>INDEX(F:F,MATCH(ecommerce_10000[[#This Row],[TotalAmount]],I:I,0))</f>
        <v>Dubai</v>
      </c>
    </row>
    <row r="222" spans="1:20" x14ac:dyDescent="0.3">
      <c r="A222" s="1" t="s">
        <v>266</v>
      </c>
      <c r="B222" s="1" t="s">
        <v>43</v>
      </c>
      <c r="C222" s="1" t="s">
        <v>44</v>
      </c>
      <c r="D222" s="1" t="s">
        <v>45</v>
      </c>
      <c r="E222" s="1" t="s">
        <v>47</v>
      </c>
      <c r="F222" s="1" t="s">
        <v>40</v>
      </c>
      <c r="G222">
        <v>15325.33</v>
      </c>
      <c r="H222">
        <v>4</v>
      </c>
      <c r="I222">
        <v>61301.32</v>
      </c>
      <c r="J222">
        <v>4.4800000000000004</v>
      </c>
      <c r="K222">
        <v>437</v>
      </c>
      <c r="L222" s="2">
        <v>45484</v>
      </c>
      <c r="O222" t="str">
        <f>IF(ecommerce_10000[[#This Row],[Platform]]="Souq","sq",ecommerce_10000[[#This Row],[Platform]])</f>
        <v>Amazon</v>
      </c>
      <c r="P222" t="str">
        <f>IF(E222="Souq","sq",IF(E222="Jumia","Jum",E222))</f>
        <v>Amazon</v>
      </c>
      <c r="Q222">
        <f>VLOOKUP(ecommerce_10000[[#This Row],[City]],F:I,4,FALSE)</f>
        <v>99349.3</v>
      </c>
      <c r="R222" s="1">
        <f>SUMIF(C:C,ecommerce_10000[[#This Row],[Category]],I:I)</f>
        <v>31420413.200000018</v>
      </c>
      <c r="S222" s="1">
        <f>SUMIFS(I:I,C:C,C222)</f>
        <v>31420413.200000018</v>
      </c>
      <c r="T222" s="1" t="str">
        <f>INDEX(F:F,MATCH(ecommerce_10000[[#This Row],[TotalAmount]],I:I,0))</f>
        <v>Riyadh</v>
      </c>
    </row>
    <row r="223" spans="1:20" x14ac:dyDescent="0.3">
      <c r="A223" s="1" t="s">
        <v>267</v>
      </c>
      <c r="B223" s="1" t="s">
        <v>35</v>
      </c>
      <c r="C223" s="1" t="s">
        <v>14</v>
      </c>
      <c r="D223" s="1" t="s">
        <v>36</v>
      </c>
      <c r="E223" s="1" t="s">
        <v>47</v>
      </c>
      <c r="F223" s="1" t="s">
        <v>23</v>
      </c>
      <c r="G223">
        <v>14632.09</v>
      </c>
      <c r="H223">
        <v>5</v>
      </c>
      <c r="I223">
        <v>73160.45</v>
      </c>
      <c r="J223">
        <v>3.65</v>
      </c>
      <c r="K223">
        <v>3614</v>
      </c>
      <c r="L223" s="2">
        <v>45613</v>
      </c>
      <c r="O223" t="str">
        <f>IF(ecommerce_10000[[#This Row],[Platform]]="Souq","sq",ecommerce_10000[[#This Row],[Platform]])</f>
        <v>Amazon</v>
      </c>
      <c r="P223" t="str">
        <f>IF(E223="Souq","sq",IF(E223="Jumia","Jum",E223))</f>
        <v>Amazon</v>
      </c>
      <c r="Q223">
        <f>VLOOKUP(ecommerce_10000[[#This Row],[City]],F:I,4,FALSE)</f>
        <v>13290.4</v>
      </c>
      <c r="R223" s="1">
        <f>SUMIF(C:C,ecommerce_10000[[#This Row],[Category]],I:I)</f>
        <v>92327183.770000085</v>
      </c>
      <c r="S223" s="1">
        <f>SUMIFS(I:I,C:C,C223)</f>
        <v>92327183.770000085</v>
      </c>
      <c r="T223" s="1" t="str">
        <f>INDEX(F:F,MATCH(ecommerce_10000[[#This Row],[TotalAmount]],I:I,0))</f>
        <v>Alexandria</v>
      </c>
    </row>
    <row r="224" spans="1:20" x14ac:dyDescent="0.3">
      <c r="A224" s="1" t="s">
        <v>268</v>
      </c>
      <c r="B224" s="1" t="s">
        <v>25</v>
      </c>
      <c r="C224" s="1" t="s">
        <v>26</v>
      </c>
      <c r="D224" s="1" t="s">
        <v>27</v>
      </c>
      <c r="E224" s="1" t="s">
        <v>47</v>
      </c>
      <c r="F224" s="1" t="s">
        <v>62</v>
      </c>
      <c r="G224">
        <v>18331.509999999998</v>
      </c>
      <c r="H224">
        <v>3</v>
      </c>
      <c r="I224">
        <v>54994.53</v>
      </c>
      <c r="J224">
        <v>1.1000000000000001</v>
      </c>
      <c r="K224">
        <v>3047</v>
      </c>
      <c r="L224" s="2">
        <v>45523</v>
      </c>
      <c r="O224" t="str">
        <f>IF(ecommerce_10000[[#This Row],[Platform]]="Souq","sq",ecommerce_10000[[#This Row],[Platform]])</f>
        <v>Amazon</v>
      </c>
      <c r="P224" t="str">
        <f>IF(E224="Souq","sq",IF(E224="Jumia","Jum",E224))</f>
        <v>Amazon</v>
      </c>
      <c r="Q224">
        <f>VLOOKUP(ecommerce_10000[[#This Row],[City]],F:I,4,FALSE)</f>
        <v>27872.98</v>
      </c>
      <c r="R224" s="1">
        <f>SUMIF(C:C,ecommerce_10000[[#This Row],[Category]],I:I)</f>
        <v>29200970.130000021</v>
      </c>
      <c r="S224" s="1">
        <f>SUMIFS(I:I,C:C,C224)</f>
        <v>29200970.130000021</v>
      </c>
      <c r="T224" s="1" t="str">
        <f>INDEX(F:F,MATCH(ecommerce_10000[[#This Row],[TotalAmount]],I:I,0))</f>
        <v>Giza</v>
      </c>
    </row>
    <row r="225" spans="1:20" x14ac:dyDescent="0.3">
      <c r="A225" s="1" t="s">
        <v>269</v>
      </c>
      <c r="B225" s="1" t="s">
        <v>25</v>
      </c>
      <c r="C225" s="1" t="s">
        <v>26</v>
      </c>
      <c r="D225" s="1" t="s">
        <v>27</v>
      </c>
      <c r="E225" s="1" t="s">
        <v>22</v>
      </c>
      <c r="F225" s="1" t="s">
        <v>28</v>
      </c>
      <c r="G225">
        <v>8611.48</v>
      </c>
      <c r="H225">
        <v>5</v>
      </c>
      <c r="I225">
        <v>43057.4</v>
      </c>
      <c r="J225">
        <v>2.35</v>
      </c>
      <c r="K225">
        <v>1234</v>
      </c>
      <c r="L225" s="2">
        <v>45580</v>
      </c>
      <c r="O225" t="str">
        <f>IF(ecommerce_10000[[#This Row],[Platform]]="Souq","sq",ecommerce_10000[[#This Row],[Platform]])</f>
        <v>Jumia</v>
      </c>
      <c r="P225" t="str">
        <f>IF(E225="Souq","sq",IF(E225="Jumia","Jum",E225))</f>
        <v>Jum</v>
      </c>
      <c r="Q225">
        <f>VLOOKUP(ecommerce_10000[[#This Row],[City]],F:I,4,FALSE)</f>
        <v>26648.76</v>
      </c>
      <c r="R225" s="1">
        <f>SUMIF(C:C,ecommerce_10000[[#This Row],[Category]],I:I)</f>
        <v>29200970.130000021</v>
      </c>
      <c r="S225" s="1">
        <f>SUMIFS(I:I,C:C,C225)</f>
        <v>29200970.130000021</v>
      </c>
      <c r="T225" s="1" t="str">
        <f>INDEX(F:F,MATCH(ecommerce_10000[[#This Row],[TotalAmount]],I:I,0))</f>
        <v>Casablanca</v>
      </c>
    </row>
    <row r="226" spans="1:20" x14ac:dyDescent="0.3">
      <c r="A226" s="1" t="s">
        <v>270</v>
      </c>
      <c r="B226" s="1" t="s">
        <v>35</v>
      </c>
      <c r="C226" s="1" t="s">
        <v>14</v>
      </c>
      <c r="D226" s="1" t="s">
        <v>36</v>
      </c>
      <c r="E226" s="1" t="s">
        <v>16</v>
      </c>
      <c r="F226" s="1" t="s">
        <v>28</v>
      </c>
      <c r="G226">
        <v>9120.2800000000007</v>
      </c>
      <c r="H226">
        <v>5</v>
      </c>
      <c r="I226">
        <v>45601.4</v>
      </c>
      <c r="J226">
        <v>3.49</v>
      </c>
      <c r="K226">
        <v>3953</v>
      </c>
      <c r="L226" s="2">
        <v>45502</v>
      </c>
      <c r="O226" t="str">
        <f>IF(ecommerce_10000[[#This Row],[Platform]]="Souq","sq",ecommerce_10000[[#This Row],[Platform]])</f>
        <v>sq</v>
      </c>
      <c r="P226" t="str">
        <f>IF(E226="Souq","sq",IF(E226="Jumia","Jum",E226))</f>
        <v>sq</v>
      </c>
      <c r="Q226">
        <f>VLOOKUP(ecommerce_10000[[#This Row],[City]],F:I,4,FALSE)</f>
        <v>26648.76</v>
      </c>
      <c r="R226" s="1">
        <f>SUMIF(C:C,ecommerce_10000[[#This Row],[Category]],I:I)</f>
        <v>92327183.770000085</v>
      </c>
      <c r="S226" s="1">
        <f>SUMIFS(I:I,C:C,C226)</f>
        <v>92327183.770000085</v>
      </c>
      <c r="T226" s="1" t="str">
        <f>INDEX(F:F,MATCH(ecommerce_10000[[#This Row],[TotalAmount]],I:I,0))</f>
        <v>Casablanca</v>
      </c>
    </row>
    <row r="227" spans="1:20" x14ac:dyDescent="0.3">
      <c r="A227" s="1" t="s">
        <v>271</v>
      </c>
      <c r="B227" s="1" t="s">
        <v>43</v>
      </c>
      <c r="C227" s="1" t="s">
        <v>44</v>
      </c>
      <c r="D227" s="1" t="s">
        <v>45</v>
      </c>
      <c r="E227" s="1" t="s">
        <v>22</v>
      </c>
      <c r="F227" s="1" t="s">
        <v>33</v>
      </c>
      <c r="G227">
        <v>17738.689999999999</v>
      </c>
      <c r="H227">
        <v>4</v>
      </c>
      <c r="I227">
        <v>70954.759999999995</v>
      </c>
      <c r="J227">
        <v>4.67</v>
      </c>
      <c r="K227">
        <v>2465</v>
      </c>
      <c r="L227" s="2">
        <v>45393</v>
      </c>
      <c r="O227" t="str">
        <f>IF(ecommerce_10000[[#This Row],[Platform]]="Souq","sq",ecommerce_10000[[#This Row],[Platform]])</f>
        <v>Jumia</v>
      </c>
      <c r="P227" t="str">
        <f>IF(E227="Souq","sq",IF(E227="Jumia","Jum",E227))</f>
        <v>Jum</v>
      </c>
      <c r="Q227">
        <f>VLOOKUP(ecommerce_10000[[#This Row],[City]],F:I,4,FALSE)</f>
        <v>3665.44</v>
      </c>
      <c r="R227" s="1">
        <f>SUMIF(C:C,ecommerce_10000[[#This Row],[Category]],I:I)</f>
        <v>31420413.200000018</v>
      </c>
      <c r="S227" s="1">
        <f>SUMIFS(I:I,C:C,C227)</f>
        <v>31420413.200000018</v>
      </c>
      <c r="T227" s="1" t="str">
        <f>INDEX(F:F,MATCH(ecommerce_10000[[#This Row],[TotalAmount]],I:I,0))</f>
        <v>Dubai</v>
      </c>
    </row>
    <row r="228" spans="1:20" x14ac:dyDescent="0.3">
      <c r="A228" s="1" t="s">
        <v>272</v>
      </c>
      <c r="B228" s="1" t="s">
        <v>65</v>
      </c>
      <c r="C228" s="1" t="s">
        <v>20</v>
      </c>
      <c r="D228" s="1" t="s">
        <v>66</v>
      </c>
      <c r="E228" s="1" t="s">
        <v>16</v>
      </c>
      <c r="F228" s="1" t="s">
        <v>28</v>
      </c>
      <c r="G228">
        <v>6336.78</v>
      </c>
      <c r="H228">
        <v>1</v>
      </c>
      <c r="I228">
        <v>6336.78</v>
      </c>
      <c r="J228">
        <v>3.8</v>
      </c>
      <c r="K228">
        <v>364</v>
      </c>
      <c r="L228" s="2">
        <v>45509</v>
      </c>
      <c r="O228" t="str">
        <f>IF(ecommerce_10000[[#This Row],[Platform]]="Souq","sq",ecommerce_10000[[#This Row],[Platform]])</f>
        <v>sq</v>
      </c>
      <c r="P228" t="str">
        <f>IF(E228="Souq","sq",IF(E228="Jumia","Jum",E228))</f>
        <v>sq</v>
      </c>
      <c r="Q228">
        <f>VLOOKUP(ecommerce_10000[[#This Row],[City]],F:I,4,FALSE)</f>
        <v>26648.76</v>
      </c>
      <c r="R228" s="1">
        <f>SUMIF(C:C,ecommerce_10000[[#This Row],[Category]],I:I)</f>
        <v>91504159.730000004</v>
      </c>
      <c r="S228" s="1">
        <f>SUMIFS(I:I,C:C,C228)</f>
        <v>91504159.730000004</v>
      </c>
      <c r="T228" s="1" t="str">
        <f>INDEX(F:F,MATCH(ecommerce_10000[[#This Row],[TotalAmount]],I:I,0))</f>
        <v>Casablanca</v>
      </c>
    </row>
    <row r="229" spans="1:20" x14ac:dyDescent="0.3">
      <c r="A229" s="1" t="s">
        <v>273</v>
      </c>
      <c r="B229" s="1" t="s">
        <v>35</v>
      </c>
      <c r="C229" s="1" t="s">
        <v>14</v>
      </c>
      <c r="D229" s="1" t="s">
        <v>36</v>
      </c>
      <c r="E229" s="1" t="s">
        <v>22</v>
      </c>
      <c r="F229" s="1" t="s">
        <v>23</v>
      </c>
      <c r="G229">
        <v>17652.060000000001</v>
      </c>
      <c r="H229">
        <v>3</v>
      </c>
      <c r="I229">
        <v>52956.18</v>
      </c>
      <c r="J229">
        <v>1.06</v>
      </c>
      <c r="K229">
        <v>4460</v>
      </c>
      <c r="L229" s="2">
        <v>45356</v>
      </c>
      <c r="O229" t="str">
        <f>IF(ecommerce_10000[[#This Row],[Platform]]="Souq","sq",ecommerce_10000[[#This Row],[Platform]])</f>
        <v>Jumia</v>
      </c>
      <c r="P229" t="str">
        <f>IF(E229="Souq","sq",IF(E229="Jumia","Jum",E229))</f>
        <v>Jum</v>
      </c>
      <c r="Q229">
        <f>VLOOKUP(ecommerce_10000[[#This Row],[City]],F:I,4,FALSE)</f>
        <v>13290.4</v>
      </c>
      <c r="R229" s="1">
        <f>SUMIF(C:C,ecommerce_10000[[#This Row],[Category]],I:I)</f>
        <v>92327183.770000085</v>
      </c>
      <c r="S229" s="1">
        <f>SUMIFS(I:I,C:C,C229)</f>
        <v>92327183.770000085</v>
      </c>
      <c r="T229" s="1" t="str">
        <f>INDEX(F:F,MATCH(ecommerce_10000[[#This Row],[TotalAmount]],I:I,0))</f>
        <v>Alexandria</v>
      </c>
    </row>
    <row r="230" spans="1:20" x14ac:dyDescent="0.3">
      <c r="A230" s="1" t="s">
        <v>274</v>
      </c>
      <c r="B230" s="1" t="s">
        <v>13</v>
      </c>
      <c r="C230" s="1" t="s">
        <v>14</v>
      </c>
      <c r="D230" s="1" t="s">
        <v>15</v>
      </c>
      <c r="E230" s="1" t="s">
        <v>22</v>
      </c>
      <c r="F230" s="1" t="s">
        <v>40</v>
      </c>
      <c r="G230">
        <v>9154</v>
      </c>
      <c r="H230">
        <v>4</v>
      </c>
      <c r="I230">
        <v>36616</v>
      </c>
      <c r="J230">
        <v>4.79</v>
      </c>
      <c r="K230">
        <v>1745</v>
      </c>
      <c r="L230" s="2">
        <v>45438</v>
      </c>
      <c r="O230" t="str">
        <f>IF(ecommerce_10000[[#This Row],[Platform]]="Souq","sq",ecommerce_10000[[#This Row],[Platform]])</f>
        <v>Jumia</v>
      </c>
      <c r="P230" t="str">
        <f>IF(E230="Souq","sq",IF(E230="Jumia","Jum",E230))</f>
        <v>Jum</v>
      </c>
      <c r="Q230">
        <f>VLOOKUP(ecommerce_10000[[#This Row],[City]],F:I,4,FALSE)</f>
        <v>99349.3</v>
      </c>
      <c r="R230" s="1">
        <f>SUMIF(C:C,ecommerce_10000[[#This Row],[Category]],I:I)</f>
        <v>92327183.770000085</v>
      </c>
      <c r="S230" s="1">
        <f>SUMIFS(I:I,C:C,C230)</f>
        <v>92327183.770000085</v>
      </c>
      <c r="T230" s="1" t="str">
        <f>INDEX(F:F,MATCH(ecommerce_10000[[#This Row],[TotalAmount]],I:I,0))</f>
        <v>Riyadh</v>
      </c>
    </row>
    <row r="231" spans="1:20" x14ac:dyDescent="0.3">
      <c r="A231" s="1" t="s">
        <v>275</v>
      </c>
      <c r="B231" s="1" t="s">
        <v>49</v>
      </c>
      <c r="C231" s="1" t="s">
        <v>14</v>
      </c>
      <c r="D231" s="1" t="s">
        <v>50</v>
      </c>
      <c r="E231" s="1" t="s">
        <v>16</v>
      </c>
      <c r="F231" s="1" t="s">
        <v>62</v>
      </c>
      <c r="G231">
        <v>1408.94</v>
      </c>
      <c r="H231">
        <v>2</v>
      </c>
      <c r="I231">
        <v>2817.88</v>
      </c>
      <c r="J231">
        <v>3.65</v>
      </c>
      <c r="K231">
        <v>3784</v>
      </c>
      <c r="L231" s="2">
        <v>45616</v>
      </c>
      <c r="O231" t="str">
        <f>IF(ecommerce_10000[[#This Row],[Platform]]="Souq","sq",ecommerce_10000[[#This Row],[Platform]])</f>
        <v>sq</v>
      </c>
      <c r="P231" t="str">
        <f>IF(E231="Souq","sq",IF(E231="Jumia","Jum",E231))</f>
        <v>sq</v>
      </c>
      <c r="Q231">
        <f>VLOOKUP(ecommerce_10000[[#This Row],[City]],F:I,4,FALSE)</f>
        <v>27872.98</v>
      </c>
      <c r="R231" s="1">
        <f>SUMIF(C:C,ecommerce_10000[[#This Row],[Category]],I:I)</f>
        <v>92327183.770000085</v>
      </c>
      <c r="S231" s="1">
        <f>SUMIFS(I:I,C:C,C231)</f>
        <v>92327183.770000085</v>
      </c>
      <c r="T231" s="1" t="str">
        <f>INDEX(F:F,MATCH(ecommerce_10000[[#This Row],[TotalAmount]],I:I,0))</f>
        <v>Giza</v>
      </c>
    </row>
    <row r="232" spans="1:20" x14ac:dyDescent="0.3">
      <c r="A232" s="1" t="s">
        <v>276</v>
      </c>
      <c r="B232" s="1" t="s">
        <v>13</v>
      </c>
      <c r="C232" s="1" t="s">
        <v>14</v>
      </c>
      <c r="D232" s="1" t="s">
        <v>15</v>
      </c>
      <c r="E232" s="1" t="s">
        <v>47</v>
      </c>
      <c r="F232" s="1" t="s">
        <v>33</v>
      </c>
      <c r="G232">
        <v>5782.53</v>
      </c>
      <c r="H232">
        <v>1</v>
      </c>
      <c r="I232">
        <v>5782.53</v>
      </c>
      <c r="J232">
        <v>2.85</v>
      </c>
      <c r="K232">
        <v>3476</v>
      </c>
      <c r="L232" s="2">
        <v>45293</v>
      </c>
      <c r="O232" t="str">
        <f>IF(ecommerce_10000[[#This Row],[Platform]]="Souq","sq",ecommerce_10000[[#This Row],[Platform]])</f>
        <v>Amazon</v>
      </c>
      <c r="P232" t="str">
        <f>IF(E232="Souq","sq",IF(E232="Jumia","Jum",E232))</f>
        <v>Amazon</v>
      </c>
      <c r="Q232">
        <f>VLOOKUP(ecommerce_10000[[#This Row],[City]],F:I,4,FALSE)</f>
        <v>3665.44</v>
      </c>
      <c r="R232" s="1">
        <f>SUMIF(C:C,ecommerce_10000[[#This Row],[Category]],I:I)</f>
        <v>92327183.770000085</v>
      </c>
      <c r="S232" s="1">
        <f>SUMIFS(I:I,C:C,C232)</f>
        <v>92327183.770000085</v>
      </c>
      <c r="T232" s="1" t="str">
        <f>INDEX(F:F,MATCH(ecommerce_10000[[#This Row],[TotalAmount]],I:I,0))</f>
        <v>Dubai</v>
      </c>
    </row>
    <row r="233" spans="1:20" x14ac:dyDescent="0.3">
      <c r="A233" s="1" t="s">
        <v>277</v>
      </c>
      <c r="B233" s="1" t="s">
        <v>65</v>
      </c>
      <c r="C233" s="1" t="s">
        <v>20</v>
      </c>
      <c r="D233" s="1" t="s">
        <v>66</v>
      </c>
      <c r="E233" s="1" t="s">
        <v>22</v>
      </c>
      <c r="F233" s="1" t="s">
        <v>40</v>
      </c>
      <c r="G233">
        <v>17208.740000000002</v>
      </c>
      <c r="H233">
        <v>2</v>
      </c>
      <c r="I233">
        <v>34417.480000000003</v>
      </c>
      <c r="J233">
        <v>1.29</v>
      </c>
      <c r="K233">
        <v>1399</v>
      </c>
      <c r="L233" s="2">
        <v>45293</v>
      </c>
      <c r="O233" t="str">
        <f>IF(ecommerce_10000[[#This Row],[Platform]]="Souq","sq",ecommerce_10000[[#This Row],[Platform]])</f>
        <v>Jumia</v>
      </c>
      <c r="P233" t="str">
        <f>IF(E233="Souq","sq",IF(E233="Jumia","Jum",E233))</f>
        <v>Jum</v>
      </c>
      <c r="Q233">
        <f>VLOOKUP(ecommerce_10000[[#This Row],[City]],F:I,4,FALSE)</f>
        <v>99349.3</v>
      </c>
      <c r="R233" s="1">
        <f>SUMIF(C:C,ecommerce_10000[[#This Row],[Category]],I:I)</f>
        <v>91504159.730000004</v>
      </c>
      <c r="S233" s="1">
        <f>SUMIFS(I:I,C:C,C233)</f>
        <v>91504159.730000004</v>
      </c>
      <c r="T233" s="1" t="str">
        <f>INDEX(F:F,MATCH(ecommerce_10000[[#This Row],[TotalAmount]],I:I,0))</f>
        <v>Riyadh</v>
      </c>
    </row>
    <row r="234" spans="1:20" x14ac:dyDescent="0.3">
      <c r="A234" s="1" t="s">
        <v>278</v>
      </c>
      <c r="B234" s="1" t="s">
        <v>25</v>
      </c>
      <c r="C234" s="1" t="s">
        <v>26</v>
      </c>
      <c r="D234" s="1" t="s">
        <v>27</v>
      </c>
      <c r="E234" s="1" t="s">
        <v>22</v>
      </c>
      <c r="F234" s="1" t="s">
        <v>33</v>
      </c>
      <c r="G234">
        <v>3348.83</v>
      </c>
      <c r="H234">
        <v>2</v>
      </c>
      <c r="I234">
        <v>6697.66</v>
      </c>
      <c r="J234">
        <v>4.78</v>
      </c>
      <c r="K234">
        <v>2796</v>
      </c>
      <c r="L234" s="2">
        <v>45387</v>
      </c>
      <c r="O234" t="str">
        <f>IF(ecommerce_10000[[#This Row],[Platform]]="Souq","sq",ecommerce_10000[[#This Row],[Platform]])</f>
        <v>Jumia</v>
      </c>
      <c r="P234" t="str">
        <f>IF(E234="Souq","sq",IF(E234="Jumia","Jum",E234))</f>
        <v>Jum</v>
      </c>
      <c r="Q234">
        <f>VLOOKUP(ecommerce_10000[[#This Row],[City]],F:I,4,FALSE)</f>
        <v>3665.44</v>
      </c>
      <c r="R234" s="1">
        <f>SUMIF(C:C,ecommerce_10000[[#This Row],[Category]],I:I)</f>
        <v>29200970.130000021</v>
      </c>
      <c r="S234" s="1">
        <f>SUMIFS(I:I,C:C,C234)</f>
        <v>29200970.130000021</v>
      </c>
      <c r="T234" s="1" t="str">
        <f>INDEX(F:F,MATCH(ecommerce_10000[[#This Row],[TotalAmount]],I:I,0))</f>
        <v>Dubai</v>
      </c>
    </row>
    <row r="235" spans="1:20" x14ac:dyDescent="0.3">
      <c r="A235" s="1" t="s">
        <v>279</v>
      </c>
      <c r="B235" s="1" t="s">
        <v>53</v>
      </c>
      <c r="C235" s="1" t="s">
        <v>31</v>
      </c>
      <c r="D235" s="1" t="s">
        <v>54</v>
      </c>
      <c r="E235" s="1" t="s">
        <v>22</v>
      </c>
      <c r="F235" s="1" t="s">
        <v>40</v>
      </c>
      <c r="G235">
        <v>16348.42</v>
      </c>
      <c r="H235">
        <v>4</v>
      </c>
      <c r="I235">
        <v>65393.68</v>
      </c>
      <c r="J235">
        <v>3.96</v>
      </c>
      <c r="K235">
        <v>3973</v>
      </c>
      <c r="L235" s="2">
        <v>45579</v>
      </c>
      <c r="O235" t="str">
        <f>IF(ecommerce_10000[[#This Row],[Platform]]="Souq","sq",ecommerce_10000[[#This Row],[Platform]])</f>
        <v>Jumia</v>
      </c>
      <c r="P235" t="str">
        <f>IF(E235="Souq","sq",IF(E235="Jumia","Jum",E235))</f>
        <v>Jum</v>
      </c>
      <c r="Q235">
        <f>VLOOKUP(ecommerce_10000[[#This Row],[City]],F:I,4,FALSE)</f>
        <v>99349.3</v>
      </c>
      <c r="R235" s="1">
        <f>SUMIF(C:C,ecommerce_10000[[#This Row],[Category]],I:I)</f>
        <v>57542997.559999913</v>
      </c>
      <c r="S235" s="1">
        <f>SUMIFS(I:I,C:C,C235)</f>
        <v>57542997.559999913</v>
      </c>
      <c r="T235" s="1" t="str">
        <f>INDEX(F:F,MATCH(ecommerce_10000[[#This Row],[TotalAmount]],I:I,0))</f>
        <v>Riyadh</v>
      </c>
    </row>
    <row r="236" spans="1:20" x14ac:dyDescent="0.3">
      <c r="A236" s="1" t="s">
        <v>280</v>
      </c>
      <c r="B236" s="1" t="s">
        <v>25</v>
      </c>
      <c r="C236" s="1" t="s">
        <v>26</v>
      </c>
      <c r="D236" s="1" t="s">
        <v>27</v>
      </c>
      <c r="E236" s="1" t="s">
        <v>47</v>
      </c>
      <c r="F236" s="1" t="s">
        <v>40</v>
      </c>
      <c r="G236">
        <v>3383.51</v>
      </c>
      <c r="H236">
        <v>4</v>
      </c>
      <c r="I236">
        <v>13534.04</v>
      </c>
      <c r="J236">
        <v>3.5</v>
      </c>
      <c r="K236">
        <v>4453</v>
      </c>
      <c r="L236" s="2">
        <v>45397</v>
      </c>
      <c r="O236" t="str">
        <f>IF(ecommerce_10000[[#This Row],[Platform]]="Souq","sq",ecommerce_10000[[#This Row],[Platform]])</f>
        <v>Amazon</v>
      </c>
      <c r="P236" t="str">
        <f>IF(E236="Souq","sq",IF(E236="Jumia","Jum",E236))</f>
        <v>Amazon</v>
      </c>
      <c r="Q236">
        <f>VLOOKUP(ecommerce_10000[[#This Row],[City]],F:I,4,FALSE)</f>
        <v>99349.3</v>
      </c>
      <c r="R236" s="1">
        <f>SUMIF(C:C,ecommerce_10000[[#This Row],[Category]],I:I)</f>
        <v>29200970.130000021</v>
      </c>
      <c r="S236" s="1">
        <f>SUMIFS(I:I,C:C,C236)</f>
        <v>29200970.130000021</v>
      </c>
      <c r="T236" s="1" t="str">
        <f>INDEX(F:F,MATCH(ecommerce_10000[[#This Row],[TotalAmount]],I:I,0))</f>
        <v>Riyadh</v>
      </c>
    </row>
    <row r="237" spans="1:20" x14ac:dyDescent="0.3">
      <c r="A237" s="1" t="s">
        <v>281</v>
      </c>
      <c r="B237" s="1" t="s">
        <v>35</v>
      </c>
      <c r="C237" s="1" t="s">
        <v>14</v>
      </c>
      <c r="D237" s="1" t="s">
        <v>36</v>
      </c>
      <c r="E237" s="1" t="s">
        <v>22</v>
      </c>
      <c r="F237" s="1" t="s">
        <v>17</v>
      </c>
      <c r="G237">
        <v>7502.69</v>
      </c>
      <c r="H237">
        <v>2</v>
      </c>
      <c r="I237">
        <v>15005.38</v>
      </c>
      <c r="J237">
        <v>1.06</v>
      </c>
      <c r="K237">
        <v>1212</v>
      </c>
      <c r="L237" s="2">
        <v>45375</v>
      </c>
      <c r="O237" t="str">
        <f>IF(ecommerce_10000[[#This Row],[Platform]]="Souq","sq",ecommerce_10000[[#This Row],[Platform]])</f>
        <v>Jumia</v>
      </c>
      <c r="P237" t="str">
        <f>IF(E237="Souq","sq",IF(E237="Jumia","Jum",E237))</f>
        <v>Jum</v>
      </c>
      <c r="Q237">
        <f>VLOOKUP(ecommerce_10000[[#This Row],[City]],F:I,4,FALSE)</f>
        <v>16284.02</v>
      </c>
      <c r="R237" s="1">
        <f>SUMIF(C:C,ecommerce_10000[[#This Row],[Category]],I:I)</f>
        <v>92327183.770000085</v>
      </c>
      <c r="S237" s="1">
        <f>SUMIFS(I:I,C:C,C237)</f>
        <v>92327183.770000085</v>
      </c>
      <c r="T237" s="1" t="str">
        <f>INDEX(F:F,MATCH(ecommerce_10000[[#This Row],[TotalAmount]],I:I,0))</f>
        <v>Cairo</v>
      </c>
    </row>
    <row r="238" spans="1:20" x14ac:dyDescent="0.3">
      <c r="A238" s="1" t="s">
        <v>282</v>
      </c>
      <c r="B238" s="1" t="s">
        <v>30</v>
      </c>
      <c r="C238" s="1" t="s">
        <v>31</v>
      </c>
      <c r="D238" s="1" t="s">
        <v>32</v>
      </c>
      <c r="E238" s="1" t="s">
        <v>47</v>
      </c>
      <c r="F238" s="1" t="s">
        <v>23</v>
      </c>
      <c r="G238">
        <v>9309.31</v>
      </c>
      <c r="H238">
        <v>5</v>
      </c>
      <c r="I238">
        <v>46546.55</v>
      </c>
      <c r="J238">
        <v>4.97</v>
      </c>
      <c r="K238">
        <v>2390</v>
      </c>
      <c r="L238" s="2">
        <v>45374</v>
      </c>
      <c r="O238" t="str">
        <f>IF(ecommerce_10000[[#This Row],[Platform]]="Souq","sq",ecommerce_10000[[#This Row],[Platform]])</f>
        <v>Amazon</v>
      </c>
      <c r="P238" t="str">
        <f>IF(E238="Souq","sq",IF(E238="Jumia","Jum",E238))</f>
        <v>Amazon</v>
      </c>
      <c r="Q238">
        <f>VLOOKUP(ecommerce_10000[[#This Row],[City]],F:I,4,FALSE)</f>
        <v>13290.4</v>
      </c>
      <c r="R238" s="1">
        <f>SUMIF(C:C,ecommerce_10000[[#This Row],[Category]],I:I)</f>
        <v>57542997.559999913</v>
      </c>
      <c r="S238" s="1">
        <f>SUMIFS(I:I,C:C,C238)</f>
        <v>57542997.559999913</v>
      </c>
      <c r="T238" s="1" t="str">
        <f>INDEX(F:F,MATCH(ecommerce_10000[[#This Row],[TotalAmount]],I:I,0))</f>
        <v>Alexandria</v>
      </c>
    </row>
    <row r="239" spans="1:20" x14ac:dyDescent="0.3">
      <c r="A239" s="1" t="s">
        <v>283</v>
      </c>
      <c r="B239" s="1" t="s">
        <v>30</v>
      </c>
      <c r="C239" s="1" t="s">
        <v>31</v>
      </c>
      <c r="D239" s="1" t="s">
        <v>32</v>
      </c>
      <c r="E239" s="1" t="s">
        <v>16</v>
      </c>
      <c r="F239" s="1" t="s">
        <v>40</v>
      </c>
      <c r="G239">
        <v>7187.55</v>
      </c>
      <c r="H239">
        <v>5</v>
      </c>
      <c r="I239">
        <v>35937.75</v>
      </c>
      <c r="J239">
        <v>2.09</v>
      </c>
      <c r="K239">
        <v>3397</v>
      </c>
      <c r="L239" s="2">
        <v>45641</v>
      </c>
      <c r="O239" t="str">
        <f>IF(ecommerce_10000[[#This Row],[Platform]]="Souq","sq",ecommerce_10000[[#This Row],[Platform]])</f>
        <v>sq</v>
      </c>
      <c r="P239" t="str">
        <f>IF(E239="Souq","sq",IF(E239="Jumia","Jum",E239))</f>
        <v>sq</v>
      </c>
      <c r="Q239">
        <f>VLOOKUP(ecommerce_10000[[#This Row],[City]],F:I,4,FALSE)</f>
        <v>99349.3</v>
      </c>
      <c r="R239" s="1">
        <f>SUMIF(C:C,ecommerce_10000[[#This Row],[Category]],I:I)</f>
        <v>57542997.559999913</v>
      </c>
      <c r="S239" s="1">
        <f>SUMIFS(I:I,C:C,C239)</f>
        <v>57542997.559999913</v>
      </c>
      <c r="T239" s="1" t="str">
        <f>INDEX(F:F,MATCH(ecommerce_10000[[#This Row],[TotalAmount]],I:I,0))</f>
        <v>Riyadh</v>
      </c>
    </row>
    <row r="240" spans="1:20" x14ac:dyDescent="0.3">
      <c r="A240" s="1" t="s">
        <v>284</v>
      </c>
      <c r="B240" s="1" t="s">
        <v>25</v>
      </c>
      <c r="C240" s="1" t="s">
        <v>26</v>
      </c>
      <c r="D240" s="1" t="s">
        <v>27</v>
      </c>
      <c r="E240" s="1" t="s">
        <v>22</v>
      </c>
      <c r="F240" s="1" t="s">
        <v>62</v>
      </c>
      <c r="G240">
        <v>11996.17</v>
      </c>
      <c r="H240">
        <v>3</v>
      </c>
      <c r="I240">
        <v>35988.51</v>
      </c>
      <c r="J240">
        <v>3.75</v>
      </c>
      <c r="K240">
        <v>2725</v>
      </c>
      <c r="L240" s="2">
        <v>45550</v>
      </c>
      <c r="O240" t="str">
        <f>IF(ecommerce_10000[[#This Row],[Platform]]="Souq","sq",ecommerce_10000[[#This Row],[Platform]])</f>
        <v>Jumia</v>
      </c>
      <c r="P240" t="str">
        <f>IF(E240="Souq","sq",IF(E240="Jumia","Jum",E240))</f>
        <v>Jum</v>
      </c>
      <c r="Q240">
        <f>VLOOKUP(ecommerce_10000[[#This Row],[City]],F:I,4,FALSE)</f>
        <v>27872.98</v>
      </c>
      <c r="R240" s="1">
        <f>SUMIF(C:C,ecommerce_10000[[#This Row],[Category]],I:I)</f>
        <v>29200970.130000021</v>
      </c>
      <c r="S240" s="1">
        <f>SUMIFS(I:I,C:C,C240)</f>
        <v>29200970.130000021</v>
      </c>
      <c r="T240" s="1" t="str">
        <f>INDEX(F:F,MATCH(ecommerce_10000[[#This Row],[TotalAmount]],I:I,0))</f>
        <v>Giza</v>
      </c>
    </row>
    <row r="241" spans="1:20" x14ac:dyDescent="0.3">
      <c r="A241" s="1" t="s">
        <v>285</v>
      </c>
      <c r="B241" s="1" t="s">
        <v>13</v>
      </c>
      <c r="C241" s="1" t="s">
        <v>14</v>
      </c>
      <c r="D241" s="1" t="s">
        <v>15</v>
      </c>
      <c r="E241" s="1" t="s">
        <v>47</v>
      </c>
      <c r="F241" s="1" t="s">
        <v>17</v>
      </c>
      <c r="G241">
        <v>12041.72</v>
      </c>
      <c r="H241">
        <v>2</v>
      </c>
      <c r="I241">
        <v>24083.439999999999</v>
      </c>
      <c r="J241">
        <v>4.45</v>
      </c>
      <c r="K241">
        <v>1597</v>
      </c>
      <c r="L241" s="2">
        <v>45558</v>
      </c>
      <c r="O241" t="str">
        <f>IF(ecommerce_10000[[#This Row],[Platform]]="Souq","sq",ecommerce_10000[[#This Row],[Platform]])</f>
        <v>Amazon</v>
      </c>
      <c r="P241" t="str">
        <f>IF(E241="Souq","sq",IF(E241="Jumia","Jum",E241))</f>
        <v>Amazon</v>
      </c>
      <c r="Q241">
        <f>VLOOKUP(ecommerce_10000[[#This Row],[City]],F:I,4,FALSE)</f>
        <v>16284.02</v>
      </c>
      <c r="R241" s="1">
        <f>SUMIF(C:C,ecommerce_10000[[#This Row],[Category]],I:I)</f>
        <v>92327183.770000085</v>
      </c>
      <c r="S241" s="1">
        <f>SUMIFS(I:I,C:C,C241)</f>
        <v>92327183.770000085</v>
      </c>
      <c r="T241" s="1" t="str">
        <f>INDEX(F:F,MATCH(ecommerce_10000[[#This Row],[TotalAmount]],I:I,0))</f>
        <v>Cairo</v>
      </c>
    </row>
    <row r="242" spans="1:20" x14ac:dyDescent="0.3">
      <c r="A242" s="1" t="s">
        <v>286</v>
      </c>
      <c r="B242" s="1" t="s">
        <v>53</v>
      </c>
      <c r="C242" s="1" t="s">
        <v>31</v>
      </c>
      <c r="D242" s="1" t="s">
        <v>54</v>
      </c>
      <c r="E242" s="1" t="s">
        <v>16</v>
      </c>
      <c r="F242" s="1" t="s">
        <v>62</v>
      </c>
      <c r="G242">
        <v>2227.34</v>
      </c>
      <c r="H242">
        <v>2</v>
      </c>
      <c r="I242">
        <v>4454.68</v>
      </c>
      <c r="J242">
        <v>4.75</v>
      </c>
      <c r="K242">
        <v>1649</v>
      </c>
      <c r="L242" s="2">
        <v>45643</v>
      </c>
      <c r="O242" t="str">
        <f>IF(ecommerce_10000[[#This Row],[Platform]]="Souq","sq",ecommerce_10000[[#This Row],[Platform]])</f>
        <v>sq</v>
      </c>
      <c r="P242" t="str">
        <f>IF(E242="Souq","sq",IF(E242="Jumia","Jum",E242))</f>
        <v>sq</v>
      </c>
      <c r="Q242">
        <f>VLOOKUP(ecommerce_10000[[#This Row],[City]],F:I,4,FALSE)</f>
        <v>27872.98</v>
      </c>
      <c r="R242" s="1">
        <f>SUMIF(C:C,ecommerce_10000[[#This Row],[Category]],I:I)</f>
        <v>57542997.559999913</v>
      </c>
      <c r="S242" s="1">
        <f>SUMIFS(I:I,C:C,C242)</f>
        <v>57542997.559999913</v>
      </c>
      <c r="T242" s="1" t="str">
        <f>INDEX(F:F,MATCH(ecommerce_10000[[#This Row],[TotalAmount]],I:I,0))</f>
        <v>Giza</v>
      </c>
    </row>
    <row r="243" spans="1:20" x14ac:dyDescent="0.3">
      <c r="A243" s="1" t="s">
        <v>287</v>
      </c>
      <c r="B243" s="1" t="s">
        <v>13</v>
      </c>
      <c r="C243" s="1" t="s">
        <v>14</v>
      </c>
      <c r="D243" s="1" t="s">
        <v>15</v>
      </c>
      <c r="E243" s="1" t="s">
        <v>22</v>
      </c>
      <c r="F243" s="1" t="s">
        <v>62</v>
      </c>
      <c r="G243">
        <v>13692.53</v>
      </c>
      <c r="H243">
        <v>1</v>
      </c>
      <c r="I243">
        <v>13692.53</v>
      </c>
      <c r="J243">
        <v>4.45</v>
      </c>
      <c r="K243">
        <v>2301</v>
      </c>
      <c r="L243" s="2">
        <v>45611</v>
      </c>
      <c r="O243" t="str">
        <f>IF(ecommerce_10000[[#This Row],[Platform]]="Souq","sq",ecommerce_10000[[#This Row],[Platform]])</f>
        <v>Jumia</v>
      </c>
      <c r="P243" t="str">
        <f>IF(E243="Souq","sq",IF(E243="Jumia","Jum",E243))</f>
        <v>Jum</v>
      </c>
      <c r="Q243">
        <f>VLOOKUP(ecommerce_10000[[#This Row],[City]],F:I,4,FALSE)</f>
        <v>27872.98</v>
      </c>
      <c r="R243" s="1">
        <f>SUMIF(C:C,ecommerce_10000[[#This Row],[Category]],I:I)</f>
        <v>92327183.770000085</v>
      </c>
      <c r="S243" s="1">
        <f>SUMIFS(I:I,C:C,C243)</f>
        <v>92327183.770000085</v>
      </c>
      <c r="T243" s="1" t="str">
        <f>INDEX(F:F,MATCH(ecommerce_10000[[#This Row],[TotalAmount]],I:I,0))</f>
        <v>Giza</v>
      </c>
    </row>
    <row r="244" spans="1:20" x14ac:dyDescent="0.3">
      <c r="A244" s="1" t="s">
        <v>288</v>
      </c>
      <c r="B244" s="1" t="s">
        <v>53</v>
      </c>
      <c r="C244" s="1" t="s">
        <v>31</v>
      </c>
      <c r="D244" s="1" t="s">
        <v>54</v>
      </c>
      <c r="E244" s="1" t="s">
        <v>22</v>
      </c>
      <c r="F244" s="1" t="s">
        <v>17</v>
      </c>
      <c r="G244">
        <v>2258.84</v>
      </c>
      <c r="H244">
        <v>2</v>
      </c>
      <c r="I244">
        <v>4517.68</v>
      </c>
      <c r="J244">
        <v>2.2400000000000002</v>
      </c>
      <c r="K244">
        <v>4867</v>
      </c>
      <c r="L244" s="2">
        <v>45430</v>
      </c>
      <c r="O244" t="str">
        <f>IF(ecommerce_10000[[#This Row],[Platform]]="Souq","sq",ecommerce_10000[[#This Row],[Platform]])</f>
        <v>Jumia</v>
      </c>
      <c r="P244" t="str">
        <f>IF(E244="Souq","sq",IF(E244="Jumia","Jum",E244))</f>
        <v>Jum</v>
      </c>
      <c r="Q244">
        <f>VLOOKUP(ecommerce_10000[[#This Row],[City]],F:I,4,FALSE)</f>
        <v>16284.02</v>
      </c>
      <c r="R244" s="1">
        <f>SUMIF(C:C,ecommerce_10000[[#This Row],[Category]],I:I)</f>
        <v>57542997.559999913</v>
      </c>
      <c r="S244" s="1">
        <f>SUMIFS(I:I,C:C,C244)</f>
        <v>57542997.559999913</v>
      </c>
      <c r="T244" s="1" t="str">
        <f>INDEX(F:F,MATCH(ecommerce_10000[[#This Row],[TotalAmount]],I:I,0))</f>
        <v>Cairo</v>
      </c>
    </row>
    <row r="245" spans="1:20" x14ac:dyDescent="0.3">
      <c r="A245" s="1" t="s">
        <v>289</v>
      </c>
      <c r="B245" s="1" t="s">
        <v>38</v>
      </c>
      <c r="C245" s="1" t="s">
        <v>20</v>
      </c>
      <c r="D245" s="1" t="s">
        <v>39</v>
      </c>
      <c r="E245" s="1" t="s">
        <v>47</v>
      </c>
      <c r="F245" s="1" t="s">
        <v>28</v>
      </c>
      <c r="G245">
        <v>619.04</v>
      </c>
      <c r="H245">
        <v>5</v>
      </c>
      <c r="I245">
        <v>3095.2</v>
      </c>
      <c r="J245">
        <v>1.52</v>
      </c>
      <c r="K245">
        <v>359</v>
      </c>
      <c r="L245" s="2">
        <v>45560</v>
      </c>
      <c r="O245" t="str">
        <f>IF(ecommerce_10000[[#This Row],[Platform]]="Souq","sq",ecommerce_10000[[#This Row],[Platform]])</f>
        <v>Amazon</v>
      </c>
      <c r="P245" t="str">
        <f>IF(E245="Souq","sq",IF(E245="Jumia","Jum",E245))</f>
        <v>Amazon</v>
      </c>
      <c r="Q245">
        <f>VLOOKUP(ecommerce_10000[[#This Row],[City]],F:I,4,FALSE)</f>
        <v>26648.76</v>
      </c>
      <c r="R245" s="1">
        <f>SUMIF(C:C,ecommerce_10000[[#This Row],[Category]],I:I)</f>
        <v>91504159.730000004</v>
      </c>
      <c r="S245" s="1">
        <f>SUMIFS(I:I,C:C,C245)</f>
        <v>91504159.730000004</v>
      </c>
      <c r="T245" s="1" t="str">
        <f>INDEX(F:F,MATCH(ecommerce_10000[[#This Row],[TotalAmount]],I:I,0))</f>
        <v>Casablanca</v>
      </c>
    </row>
    <row r="246" spans="1:20" x14ac:dyDescent="0.3">
      <c r="A246" s="1" t="s">
        <v>290</v>
      </c>
      <c r="B246" s="1" t="s">
        <v>38</v>
      </c>
      <c r="C246" s="1" t="s">
        <v>20</v>
      </c>
      <c r="D246" s="1" t="s">
        <v>39</v>
      </c>
      <c r="E246" s="1" t="s">
        <v>22</v>
      </c>
      <c r="F246" s="1" t="s">
        <v>17</v>
      </c>
      <c r="G246">
        <v>9249.34</v>
      </c>
      <c r="H246">
        <v>1</v>
      </c>
      <c r="I246">
        <v>9249.34</v>
      </c>
      <c r="J246">
        <v>2.76</v>
      </c>
      <c r="K246">
        <v>3530</v>
      </c>
      <c r="L246" s="2">
        <v>45607</v>
      </c>
      <c r="O246" t="str">
        <f>IF(ecommerce_10000[[#This Row],[Platform]]="Souq","sq",ecommerce_10000[[#This Row],[Platform]])</f>
        <v>Jumia</v>
      </c>
      <c r="P246" t="str">
        <f>IF(E246="Souq","sq",IF(E246="Jumia","Jum",E246))</f>
        <v>Jum</v>
      </c>
      <c r="Q246">
        <f>VLOOKUP(ecommerce_10000[[#This Row],[City]],F:I,4,FALSE)</f>
        <v>16284.02</v>
      </c>
      <c r="R246" s="1">
        <f>SUMIF(C:C,ecommerce_10000[[#This Row],[Category]],I:I)</f>
        <v>91504159.730000004</v>
      </c>
      <c r="S246" s="1">
        <f>SUMIFS(I:I,C:C,C246)</f>
        <v>91504159.730000004</v>
      </c>
      <c r="T246" s="1" t="str">
        <f>INDEX(F:F,MATCH(ecommerce_10000[[#This Row],[TotalAmount]],I:I,0))</f>
        <v>Cairo</v>
      </c>
    </row>
    <row r="247" spans="1:20" x14ac:dyDescent="0.3">
      <c r="A247" s="1" t="s">
        <v>291</v>
      </c>
      <c r="B247" s="1" t="s">
        <v>65</v>
      </c>
      <c r="C247" s="1" t="s">
        <v>20</v>
      </c>
      <c r="D247" s="1" t="s">
        <v>66</v>
      </c>
      <c r="E247" s="1" t="s">
        <v>47</v>
      </c>
      <c r="F247" s="1" t="s">
        <v>62</v>
      </c>
      <c r="G247">
        <v>3051.34</v>
      </c>
      <c r="H247">
        <v>5</v>
      </c>
      <c r="I247">
        <v>15256.7</v>
      </c>
      <c r="J247">
        <v>3.78</v>
      </c>
      <c r="K247">
        <v>2073</v>
      </c>
      <c r="L247" s="2">
        <v>45466</v>
      </c>
      <c r="O247" t="str">
        <f>IF(ecommerce_10000[[#This Row],[Platform]]="Souq","sq",ecommerce_10000[[#This Row],[Platform]])</f>
        <v>Amazon</v>
      </c>
      <c r="P247" t="str">
        <f>IF(E247="Souq","sq",IF(E247="Jumia","Jum",E247))</f>
        <v>Amazon</v>
      </c>
      <c r="Q247">
        <f>VLOOKUP(ecommerce_10000[[#This Row],[City]],F:I,4,FALSE)</f>
        <v>27872.98</v>
      </c>
      <c r="R247" s="1">
        <f>SUMIF(C:C,ecommerce_10000[[#This Row],[Category]],I:I)</f>
        <v>91504159.730000004</v>
      </c>
      <c r="S247" s="1">
        <f>SUMIFS(I:I,C:C,C247)</f>
        <v>91504159.730000004</v>
      </c>
      <c r="T247" s="1" t="str">
        <f>INDEX(F:F,MATCH(ecommerce_10000[[#This Row],[TotalAmount]],I:I,0))</f>
        <v>Giza</v>
      </c>
    </row>
    <row r="248" spans="1:20" x14ac:dyDescent="0.3">
      <c r="A248" s="1" t="s">
        <v>292</v>
      </c>
      <c r="B248" s="1" t="s">
        <v>53</v>
      </c>
      <c r="C248" s="1" t="s">
        <v>31</v>
      </c>
      <c r="D248" s="1" t="s">
        <v>54</v>
      </c>
      <c r="E248" s="1" t="s">
        <v>22</v>
      </c>
      <c r="F248" s="1" t="s">
        <v>33</v>
      </c>
      <c r="G248">
        <v>8458.06</v>
      </c>
      <c r="H248">
        <v>1</v>
      </c>
      <c r="I248">
        <v>8458.06</v>
      </c>
      <c r="J248">
        <v>2.34</v>
      </c>
      <c r="K248">
        <v>137</v>
      </c>
      <c r="L248" s="2">
        <v>45499</v>
      </c>
      <c r="O248" t="str">
        <f>IF(ecommerce_10000[[#This Row],[Platform]]="Souq","sq",ecommerce_10000[[#This Row],[Platform]])</f>
        <v>Jumia</v>
      </c>
      <c r="P248" t="str">
        <f>IF(E248="Souq","sq",IF(E248="Jumia","Jum",E248))</f>
        <v>Jum</v>
      </c>
      <c r="Q248">
        <f>VLOOKUP(ecommerce_10000[[#This Row],[City]],F:I,4,FALSE)</f>
        <v>3665.44</v>
      </c>
      <c r="R248" s="1">
        <f>SUMIF(C:C,ecommerce_10000[[#This Row],[Category]],I:I)</f>
        <v>57542997.559999913</v>
      </c>
      <c r="S248" s="1">
        <f>SUMIFS(I:I,C:C,C248)</f>
        <v>57542997.559999913</v>
      </c>
      <c r="T248" s="1" t="str">
        <f>INDEX(F:F,MATCH(ecommerce_10000[[#This Row],[TotalAmount]],I:I,0))</f>
        <v>Dubai</v>
      </c>
    </row>
    <row r="249" spans="1:20" x14ac:dyDescent="0.3">
      <c r="A249" s="1" t="s">
        <v>293</v>
      </c>
      <c r="B249" s="1" t="s">
        <v>53</v>
      </c>
      <c r="C249" s="1" t="s">
        <v>31</v>
      </c>
      <c r="D249" s="1" t="s">
        <v>54</v>
      </c>
      <c r="E249" s="1" t="s">
        <v>16</v>
      </c>
      <c r="F249" s="1" t="s">
        <v>28</v>
      </c>
      <c r="G249">
        <v>7200.36</v>
      </c>
      <c r="H249">
        <v>1</v>
      </c>
      <c r="I249">
        <v>7200.36</v>
      </c>
      <c r="J249">
        <v>2.56</v>
      </c>
      <c r="K249">
        <v>3382</v>
      </c>
      <c r="L249" s="2">
        <v>45317</v>
      </c>
      <c r="O249" t="str">
        <f>IF(ecommerce_10000[[#This Row],[Platform]]="Souq","sq",ecommerce_10000[[#This Row],[Platform]])</f>
        <v>sq</v>
      </c>
      <c r="P249" t="str">
        <f>IF(E249="Souq","sq",IF(E249="Jumia","Jum",E249))</f>
        <v>sq</v>
      </c>
      <c r="Q249">
        <f>VLOOKUP(ecommerce_10000[[#This Row],[City]],F:I,4,FALSE)</f>
        <v>26648.76</v>
      </c>
      <c r="R249" s="1">
        <f>SUMIF(C:C,ecommerce_10000[[#This Row],[Category]],I:I)</f>
        <v>57542997.559999913</v>
      </c>
      <c r="S249" s="1">
        <f>SUMIFS(I:I,C:C,C249)</f>
        <v>57542997.559999913</v>
      </c>
      <c r="T249" s="1" t="str">
        <f>INDEX(F:F,MATCH(ecommerce_10000[[#This Row],[TotalAmount]],I:I,0))</f>
        <v>Casablanca</v>
      </c>
    </row>
    <row r="250" spans="1:20" x14ac:dyDescent="0.3">
      <c r="A250" s="1" t="s">
        <v>294</v>
      </c>
      <c r="B250" s="1" t="s">
        <v>35</v>
      </c>
      <c r="C250" s="1" t="s">
        <v>14</v>
      </c>
      <c r="D250" s="1" t="s">
        <v>36</v>
      </c>
      <c r="E250" s="1" t="s">
        <v>22</v>
      </c>
      <c r="F250" s="1" t="s">
        <v>17</v>
      </c>
      <c r="G250">
        <v>9932.89</v>
      </c>
      <c r="H250">
        <v>2</v>
      </c>
      <c r="I250">
        <v>19865.78</v>
      </c>
      <c r="J250">
        <v>1.97</v>
      </c>
      <c r="K250">
        <v>3953</v>
      </c>
      <c r="L250" s="2">
        <v>45617</v>
      </c>
      <c r="O250" t="str">
        <f>IF(ecommerce_10000[[#This Row],[Platform]]="Souq","sq",ecommerce_10000[[#This Row],[Platform]])</f>
        <v>Jumia</v>
      </c>
      <c r="P250" t="str">
        <f>IF(E250="Souq","sq",IF(E250="Jumia","Jum",E250))</f>
        <v>Jum</v>
      </c>
      <c r="Q250">
        <f>VLOOKUP(ecommerce_10000[[#This Row],[City]],F:I,4,FALSE)</f>
        <v>16284.02</v>
      </c>
      <c r="R250" s="1">
        <f>SUMIF(C:C,ecommerce_10000[[#This Row],[Category]],I:I)</f>
        <v>92327183.770000085</v>
      </c>
      <c r="S250" s="1">
        <f>SUMIFS(I:I,C:C,C250)</f>
        <v>92327183.770000085</v>
      </c>
      <c r="T250" s="1" t="str">
        <f>INDEX(F:F,MATCH(ecommerce_10000[[#This Row],[TotalAmount]],I:I,0))</f>
        <v>Cairo</v>
      </c>
    </row>
    <row r="251" spans="1:20" x14ac:dyDescent="0.3">
      <c r="A251" s="1" t="s">
        <v>295</v>
      </c>
      <c r="B251" s="1" t="s">
        <v>35</v>
      </c>
      <c r="C251" s="1" t="s">
        <v>14</v>
      </c>
      <c r="D251" s="1" t="s">
        <v>36</v>
      </c>
      <c r="E251" s="1" t="s">
        <v>47</v>
      </c>
      <c r="F251" s="1" t="s">
        <v>28</v>
      </c>
      <c r="G251">
        <v>19134.64</v>
      </c>
      <c r="H251">
        <v>1</v>
      </c>
      <c r="I251">
        <v>19134.64</v>
      </c>
      <c r="J251">
        <v>4.4800000000000004</v>
      </c>
      <c r="K251">
        <v>2275</v>
      </c>
      <c r="L251" s="2">
        <v>45422</v>
      </c>
      <c r="O251" t="str">
        <f>IF(ecommerce_10000[[#This Row],[Platform]]="Souq","sq",ecommerce_10000[[#This Row],[Platform]])</f>
        <v>Amazon</v>
      </c>
      <c r="P251" t="str">
        <f>IF(E251="Souq","sq",IF(E251="Jumia","Jum",E251))</f>
        <v>Amazon</v>
      </c>
      <c r="Q251">
        <f>VLOOKUP(ecommerce_10000[[#This Row],[City]],F:I,4,FALSE)</f>
        <v>26648.76</v>
      </c>
      <c r="R251" s="1">
        <f>SUMIF(C:C,ecommerce_10000[[#This Row],[Category]],I:I)</f>
        <v>92327183.770000085</v>
      </c>
      <c r="S251" s="1">
        <f>SUMIFS(I:I,C:C,C251)</f>
        <v>92327183.770000085</v>
      </c>
      <c r="T251" s="1" t="str">
        <f>INDEX(F:F,MATCH(ecommerce_10000[[#This Row],[TotalAmount]],I:I,0))</f>
        <v>Casablanca</v>
      </c>
    </row>
    <row r="252" spans="1:20" x14ac:dyDescent="0.3">
      <c r="A252" s="1" t="s">
        <v>296</v>
      </c>
      <c r="B252" s="1" t="s">
        <v>25</v>
      </c>
      <c r="C252" s="1" t="s">
        <v>26</v>
      </c>
      <c r="D252" s="1" t="s">
        <v>27</v>
      </c>
      <c r="E252" s="1" t="s">
        <v>47</v>
      </c>
      <c r="F252" s="1" t="s">
        <v>17</v>
      </c>
      <c r="G252">
        <v>3948.53</v>
      </c>
      <c r="H252">
        <v>3</v>
      </c>
      <c r="I252">
        <v>11845.59</v>
      </c>
      <c r="J252">
        <v>4.47</v>
      </c>
      <c r="K252">
        <v>4176</v>
      </c>
      <c r="L252" s="2">
        <v>45386</v>
      </c>
      <c r="O252" t="str">
        <f>IF(ecommerce_10000[[#This Row],[Platform]]="Souq","sq",ecommerce_10000[[#This Row],[Platform]])</f>
        <v>Amazon</v>
      </c>
      <c r="P252" t="str">
        <f>IF(E252="Souq","sq",IF(E252="Jumia","Jum",E252))</f>
        <v>Amazon</v>
      </c>
      <c r="Q252">
        <f>VLOOKUP(ecommerce_10000[[#This Row],[City]],F:I,4,FALSE)</f>
        <v>16284.02</v>
      </c>
      <c r="R252" s="1">
        <f>SUMIF(C:C,ecommerce_10000[[#This Row],[Category]],I:I)</f>
        <v>29200970.130000021</v>
      </c>
      <c r="S252" s="1">
        <f>SUMIFS(I:I,C:C,C252)</f>
        <v>29200970.130000021</v>
      </c>
      <c r="T252" s="1" t="str">
        <f>INDEX(F:F,MATCH(ecommerce_10000[[#This Row],[TotalAmount]],I:I,0))</f>
        <v>Cairo</v>
      </c>
    </row>
    <row r="253" spans="1:20" x14ac:dyDescent="0.3">
      <c r="A253" s="1" t="s">
        <v>297</v>
      </c>
      <c r="B253" s="1" t="s">
        <v>43</v>
      </c>
      <c r="C253" s="1" t="s">
        <v>44</v>
      </c>
      <c r="D253" s="1" t="s">
        <v>45</v>
      </c>
      <c r="E253" s="1" t="s">
        <v>22</v>
      </c>
      <c r="F253" s="1" t="s">
        <v>17</v>
      </c>
      <c r="G253">
        <v>10842.37</v>
      </c>
      <c r="H253">
        <v>5</v>
      </c>
      <c r="I253">
        <v>54211.85</v>
      </c>
      <c r="J253">
        <v>1.28</v>
      </c>
      <c r="K253">
        <v>4287</v>
      </c>
      <c r="L253" s="2">
        <v>45630</v>
      </c>
      <c r="O253" t="str">
        <f>IF(ecommerce_10000[[#This Row],[Platform]]="Souq","sq",ecommerce_10000[[#This Row],[Platform]])</f>
        <v>Jumia</v>
      </c>
      <c r="P253" t="str">
        <f>IF(E253="Souq","sq",IF(E253="Jumia","Jum",E253))</f>
        <v>Jum</v>
      </c>
      <c r="Q253">
        <f>VLOOKUP(ecommerce_10000[[#This Row],[City]],F:I,4,FALSE)</f>
        <v>16284.02</v>
      </c>
      <c r="R253" s="1">
        <f>SUMIF(C:C,ecommerce_10000[[#This Row],[Category]],I:I)</f>
        <v>31420413.200000018</v>
      </c>
      <c r="S253" s="1">
        <f>SUMIFS(I:I,C:C,C253)</f>
        <v>31420413.200000018</v>
      </c>
      <c r="T253" s="1" t="str">
        <f>INDEX(F:F,MATCH(ecommerce_10000[[#This Row],[TotalAmount]],I:I,0))</f>
        <v>Cairo</v>
      </c>
    </row>
    <row r="254" spans="1:20" x14ac:dyDescent="0.3">
      <c r="A254" s="1" t="s">
        <v>298</v>
      </c>
      <c r="B254" s="1" t="s">
        <v>43</v>
      </c>
      <c r="C254" s="1" t="s">
        <v>44</v>
      </c>
      <c r="D254" s="1" t="s">
        <v>45</v>
      </c>
      <c r="E254" s="1" t="s">
        <v>47</v>
      </c>
      <c r="F254" s="1" t="s">
        <v>62</v>
      </c>
      <c r="G254">
        <v>4860.08</v>
      </c>
      <c r="H254">
        <v>4</v>
      </c>
      <c r="I254">
        <v>19440.32</v>
      </c>
      <c r="J254">
        <v>1.19</v>
      </c>
      <c r="K254">
        <v>1105</v>
      </c>
      <c r="L254" s="2">
        <v>45538</v>
      </c>
      <c r="O254" t="str">
        <f>IF(ecommerce_10000[[#This Row],[Platform]]="Souq","sq",ecommerce_10000[[#This Row],[Platform]])</f>
        <v>Amazon</v>
      </c>
      <c r="P254" t="str">
        <f>IF(E254="Souq","sq",IF(E254="Jumia","Jum",E254))</f>
        <v>Amazon</v>
      </c>
      <c r="Q254">
        <f>VLOOKUP(ecommerce_10000[[#This Row],[City]],F:I,4,FALSE)</f>
        <v>27872.98</v>
      </c>
      <c r="R254" s="1">
        <f>SUMIF(C:C,ecommerce_10000[[#This Row],[Category]],I:I)</f>
        <v>31420413.200000018</v>
      </c>
      <c r="S254" s="1">
        <f>SUMIFS(I:I,C:C,C254)</f>
        <v>31420413.200000018</v>
      </c>
      <c r="T254" s="1" t="str">
        <f>INDEX(F:F,MATCH(ecommerce_10000[[#This Row],[TotalAmount]],I:I,0))</f>
        <v>Giza</v>
      </c>
    </row>
    <row r="255" spans="1:20" x14ac:dyDescent="0.3">
      <c r="A255" s="1" t="s">
        <v>299</v>
      </c>
      <c r="B255" s="1" t="s">
        <v>38</v>
      </c>
      <c r="C255" s="1" t="s">
        <v>20</v>
      </c>
      <c r="D255" s="1" t="s">
        <v>39</v>
      </c>
      <c r="E255" s="1" t="s">
        <v>47</v>
      </c>
      <c r="F255" s="1" t="s">
        <v>23</v>
      </c>
      <c r="G255">
        <v>3928.58</v>
      </c>
      <c r="H255">
        <v>3</v>
      </c>
      <c r="I255">
        <v>11785.74</v>
      </c>
      <c r="J255">
        <v>3.17</v>
      </c>
      <c r="K255">
        <v>3350</v>
      </c>
      <c r="L255" s="2">
        <v>45458</v>
      </c>
      <c r="O255" t="str">
        <f>IF(ecommerce_10000[[#This Row],[Platform]]="Souq","sq",ecommerce_10000[[#This Row],[Platform]])</f>
        <v>Amazon</v>
      </c>
      <c r="P255" t="str">
        <f>IF(E255="Souq","sq",IF(E255="Jumia","Jum",E255))</f>
        <v>Amazon</v>
      </c>
      <c r="Q255">
        <f>VLOOKUP(ecommerce_10000[[#This Row],[City]],F:I,4,FALSE)</f>
        <v>13290.4</v>
      </c>
      <c r="R255" s="1">
        <f>SUMIF(C:C,ecommerce_10000[[#This Row],[Category]],I:I)</f>
        <v>91504159.730000004</v>
      </c>
      <c r="S255" s="1">
        <f>SUMIFS(I:I,C:C,C255)</f>
        <v>91504159.730000004</v>
      </c>
      <c r="T255" s="1" t="str">
        <f>INDEX(F:F,MATCH(ecommerce_10000[[#This Row],[TotalAmount]],I:I,0))</f>
        <v>Alexandria</v>
      </c>
    </row>
    <row r="256" spans="1:20" x14ac:dyDescent="0.3">
      <c r="A256" s="1" t="s">
        <v>300</v>
      </c>
      <c r="B256" s="1" t="s">
        <v>25</v>
      </c>
      <c r="C256" s="1" t="s">
        <v>26</v>
      </c>
      <c r="D256" s="1" t="s">
        <v>27</v>
      </c>
      <c r="E256" s="1" t="s">
        <v>22</v>
      </c>
      <c r="F256" s="1" t="s">
        <v>23</v>
      </c>
      <c r="G256">
        <v>10531.86</v>
      </c>
      <c r="H256">
        <v>5</v>
      </c>
      <c r="I256">
        <v>52659.3</v>
      </c>
      <c r="J256">
        <v>2.0299999999999998</v>
      </c>
      <c r="K256">
        <v>4340</v>
      </c>
      <c r="L256" s="2">
        <v>45623</v>
      </c>
      <c r="O256" t="str">
        <f>IF(ecommerce_10000[[#This Row],[Platform]]="Souq","sq",ecommerce_10000[[#This Row],[Platform]])</f>
        <v>Jumia</v>
      </c>
      <c r="P256" t="str">
        <f>IF(E256="Souq","sq",IF(E256="Jumia","Jum",E256))</f>
        <v>Jum</v>
      </c>
      <c r="Q256">
        <f>VLOOKUP(ecommerce_10000[[#This Row],[City]],F:I,4,FALSE)</f>
        <v>13290.4</v>
      </c>
      <c r="R256" s="1">
        <f>SUMIF(C:C,ecommerce_10000[[#This Row],[Category]],I:I)</f>
        <v>29200970.130000021</v>
      </c>
      <c r="S256" s="1">
        <f>SUMIFS(I:I,C:C,C256)</f>
        <v>29200970.130000021</v>
      </c>
      <c r="T256" s="1" t="str">
        <f>INDEX(F:F,MATCH(ecommerce_10000[[#This Row],[TotalAmount]],I:I,0))</f>
        <v>Alexandria</v>
      </c>
    </row>
    <row r="257" spans="1:20" x14ac:dyDescent="0.3">
      <c r="A257" s="1" t="s">
        <v>301</v>
      </c>
      <c r="B257" s="1" t="s">
        <v>49</v>
      </c>
      <c r="C257" s="1" t="s">
        <v>14</v>
      </c>
      <c r="D257" s="1" t="s">
        <v>50</v>
      </c>
      <c r="E257" s="1" t="s">
        <v>16</v>
      </c>
      <c r="F257" s="1" t="s">
        <v>40</v>
      </c>
      <c r="G257">
        <v>18234.36</v>
      </c>
      <c r="H257">
        <v>2</v>
      </c>
      <c r="I257">
        <v>36468.720000000001</v>
      </c>
      <c r="J257">
        <v>4.8600000000000003</v>
      </c>
      <c r="K257">
        <v>3768</v>
      </c>
      <c r="L257" s="2">
        <v>45487</v>
      </c>
      <c r="O257" t="str">
        <f>IF(ecommerce_10000[[#This Row],[Platform]]="Souq","sq",ecommerce_10000[[#This Row],[Platform]])</f>
        <v>sq</v>
      </c>
      <c r="P257" t="str">
        <f>IF(E257="Souq","sq",IF(E257="Jumia","Jum",E257))</f>
        <v>sq</v>
      </c>
      <c r="Q257">
        <f>VLOOKUP(ecommerce_10000[[#This Row],[City]],F:I,4,FALSE)</f>
        <v>99349.3</v>
      </c>
      <c r="R257" s="1">
        <f>SUMIF(C:C,ecommerce_10000[[#This Row],[Category]],I:I)</f>
        <v>92327183.770000085</v>
      </c>
      <c r="S257" s="1">
        <f>SUMIFS(I:I,C:C,C257)</f>
        <v>92327183.770000085</v>
      </c>
      <c r="T257" s="1" t="str">
        <f>INDEX(F:F,MATCH(ecommerce_10000[[#This Row],[TotalAmount]],I:I,0))</f>
        <v>Riyadh</v>
      </c>
    </row>
    <row r="258" spans="1:20" x14ac:dyDescent="0.3">
      <c r="A258" s="1" t="s">
        <v>302</v>
      </c>
      <c r="B258" s="1" t="s">
        <v>30</v>
      </c>
      <c r="C258" s="1" t="s">
        <v>31</v>
      </c>
      <c r="D258" s="1" t="s">
        <v>32</v>
      </c>
      <c r="E258" s="1" t="s">
        <v>22</v>
      </c>
      <c r="F258" s="1" t="s">
        <v>23</v>
      </c>
      <c r="G258">
        <v>3800.17</v>
      </c>
      <c r="H258">
        <v>4</v>
      </c>
      <c r="I258">
        <v>15200.68</v>
      </c>
      <c r="J258">
        <v>4.2300000000000004</v>
      </c>
      <c r="K258">
        <v>1325</v>
      </c>
      <c r="L258" s="2">
        <v>45504</v>
      </c>
      <c r="O258" t="str">
        <f>IF(ecommerce_10000[[#This Row],[Platform]]="Souq","sq",ecommerce_10000[[#This Row],[Platform]])</f>
        <v>Jumia</v>
      </c>
      <c r="P258" t="str">
        <f>IF(E258="Souq","sq",IF(E258="Jumia","Jum",E258))</f>
        <v>Jum</v>
      </c>
      <c r="Q258">
        <f>VLOOKUP(ecommerce_10000[[#This Row],[City]],F:I,4,FALSE)</f>
        <v>13290.4</v>
      </c>
      <c r="R258" s="1">
        <f>SUMIF(C:C,ecommerce_10000[[#This Row],[Category]],I:I)</f>
        <v>57542997.559999913</v>
      </c>
      <c r="S258" s="1">
        <f>SUMIFS(I:I,C:C,C258)</f>
        <v>57542997.559999913</v>
      </c>
      <c r="T258" s="1" t="str">
        <f>INDEX(F:F,MATCH(ecommerce_10000[[#This Row],[TotalAmount]],I:I,0))</f>
        <v>Alexandria</v>
      </c>
    </row>
    <row r="259" spans="1:20" x14ac:dyDescent="0.3">
      <c r="A259" s="1" t="s">
        <v>303</v>
      </c>
      <c r="B259" s="1" t="s">
        <v>43</v>
      </c>
      <c r="C259" s="1" t="s">
        <v>44</v>
      </c>
      <c r="D259" s="1" t="s">
        <v>45</v>
      </c>
      <c r="E259" s="1" t="s">
        <v>47</v>
      </c>
      <c r="F259" s="1" t="s">
        <v>23</v>
      </c>
      <c r="G259">
        <v>13409.13</v>
      </c>
      <c r="H259">
        <v>3</v>
      </c>
      <c r="I259">
        <v>40227.39</v>
      </c>
      <c r="J259">
        <v>1.86</v>
      </c>
      <c r="K259">
        <v>1168</v>
      </c>
      <c r="L259" s="2">
        <v>45410</v>
      </c>
      <c r="O259" t="str">
        <f>IF(ecommerce_10000[[#This Row],[Platform]]="Souq","sq",ecommerce_10000[[#This Row],[Platform]])</f>
        <v>Amazon</v>
      </c>
      <c r="P259" t="str">
        <f>IF(E259="Souq","sq",IF(E259="Jumia","Jum",E259))</f>
        <v>Amazon</v>
      </c>
      <c r="Q259">
        <f>VLOOKUP(ecommerce_10000[[#This Row],[City]],F:I,4,FALSE)</f>
        <v>13290.4</v>
      </c>
      <c r="R259" s="1">
        <f>SUMIF(C:C,ecommerce_10000[[#This Row],[Category]],I:I)</f>
        <v>31420413.200000018</v>
      </c>
      <c r="S259" s="1">
        <f>SUMIFS(I:I,C:C,C259)</f>
        <v>31420413.200000018</v>
      </c>
      <c r="T259" s="1" t="str">
        <f>INDEX(F:F,MATCH(ecommerce_10000[[#This Row],[TotalAmount]],I:I,0))</f>
        <v>Alexandria</v>
      </c>
    </row>
    <row r="260" spans="1:20" x14ac:dyDescent="0.3">
      <c r="A260" s="1" t="s">
        <v>304</v>
      </c>
      <c r="B260" s="1" t="s">
        <v>13</v>
      </c>
      <c r="C260" s="1" t="s">
        <v>14</v>
      </c>
      <c r="D260" s="1" t="s">
        <v>15</v>
      </c>
      <c r="E260" s="1" t="s">
        <v>16</v>
      </c>
      <c r="F260" s="1" t="s">
        <v>40</v>
      </c>
      <c r="G260">
        <v>9011.19</v>
      </c>
      <c r="H260">
        <v>5</v>
      </c>
      <c r="I260">
        <v>45055.95</v>
      </c>
      <c r="J260">
        <v>1.99</v>
      </c>
      <c r="K260">
        <v>838</v>
      </c>
      <c r="L260" s="2">
        <v>45516</v>
      </c>
      <c r="O260" t="str">
        <f>IF(ecommerce_10000[[#This Row],[Platform]]="Souq","sq",ecommerce_10000[[#This Row],[Platform]])</f>
        <v>sq</v>
      </c>
      <c r="P260" t="str">
        <f>IF(E260="Souq","sq",IF(E260="Jumia","Jum",E260))</f>
        <v>sq</v>
      </c>
      <c r="Q260">
        <f>VLOOKUP(ecommerce_10000[[#This Row],[City]],F:I,4,FALSE)</f>
        <v>99349.3</v>
      </c>
      <c r="R260" s="1">
        <f>SUMIF(C:C,ecommerce_10000[[#This Row],[Category]],I:I)</f>
        <v>92327183.770000085</v>
      </c>
      <c r="S260" s="1">
        <f>SUMIFS(I:I,C:C,C260)</f>
        <v>92327183.770000085</v>
      </c>
      <c r="T260" s="1" t="str">
        <f>INDEX(F:F,MATCH(ecommerce_10000[[#This Row],[TotalAmount]],I:I,0))</f>
        <v>Riyadh</v>
      </c>
    </row>
    <row r="261" spans="1:20" x14ac:dyDescent="0.3">
      <c r="A261" s="1" t="s">
        <v>305</v>
      </c>
      <c r="B261" s="1" t="s">
        <v>38</v>
      </c>
      <c r="C261" s="1" t="s">
        <v>20</v>
      </c>
      <c r="D261" s="1" t="s">
        <v>39</v>
      </c>
      <c r="E261" s="1" t="s">
        <v>22</v>
      </c>
      <c r="F261" s="1" t="s">
        <v>33</v>
      </c>
      <c r="G261">
        <v>18094.91</v>
      </c>
      <c r="H261">
        <v>5</v>
      </c>
      <c r="I261">
        <v>90474.55</v>
      </c>
      <c r="J261">
        <v>2.62</v>
      </c>
      <c r="K261">
        <v>2659</v>
      </c>
      <c r="L261" s="2">
        <v>45523</v>
      </c>
      <c r="O261" t="str">
        <f>IF(ecommerce_10000[[#This Row],[Platform]]="Souq","sq",ecommerce_10000[[#This Row],[Platform]])</f>
        <v>Jumia</v>
      </c>
      <c r="P261" t="str">
        <f>IF(E261="Souq","sq",IF(E261="Jumia","Jum",E261))</f>
        <v>Jum</v>
      </c>
      <c r="Q261">
        <f>VLOOKUP(ecommerce_10000[[#This Row],[City]],F:I,4,FALSE)</f>
        <v>3665.44</v>
      </c>
      <c r="R261" s="1">
        <f>SUMIF(C:C,ecommerce_10000[[#This Row],[Category]],I:I)</f>
        <v>91504159.730000004</v>
      </c>
      <c r="S261" s="1">
        <f>SUMIFS(I:I,C:C,C261)</f>
        <v>91504159.730000004</v>
      </c>
      <c r="T261" s="1" t="str">
        <f>INDEX(F:F,MATCH(ecommerce_10000[[#This Row],[TotalAmount]],I:I,0))</f>
        <v>Dubai</v>
      </c>
    </row>
    <row r="262" spans="1:20" x14ac:dyDescent="0.3">
      <c r="A262" s="1" t="s">
        <v>306</v>
      </c>
      <c r="B262" s="1" t="s">
        <v>53</v>
      </c>
      <c r="C262" s="1" t="s">
        <v>31</v>
      </c>
      <c r="D262" s="1" t="s">
        <v>54</v>
      </c>
      <c r="E262" s="1" t="s">
        <v>47</v>
      </c>
      <c r="F262" s="1" t="s">
        <v>40</v>
      </c>
      <c r="G262">
        <v>19923.16</v>
      </c>
      <c r="H262">
        <v>3</v>
      </c>
      <c r="I262">
        <v>59769.48</v>
      </c>
      <c r="J262">
        <v>1.56</v>
      </c>
      <c r="K262">
        <v>2230</v>
      </c>
      <c r="L262" s="2">
        <v>45480</v>
      </c>
      <c r="O262" t="str">
        <f>IF(ecommerce_10000[[#This Row],[Platform]]="Souq","sq",ecommerce_10000[[#This Row],[Platform]])</f>
        <v>Amazon</v>
      </c>
      <c r="P262" t="str">
        <f>IF(E262="Souq","sq",IF(E262="Jumia","Jum",E262))</f>
        <v>Amazon</v>
      </c>
      <c r="Q262">
        <f>VLOOKUP(ecommerce_10000[[#This Row],[City]],F:I,4,FALSE)</f>
        <v>99349.3</v>
      </c>
      <c r="R262" s="1">
        <f>SUMIF(C:C,ecommerce_10000[[#This Row],[Category]],I:I)</f>
        <v>57542997.559999913</v>
      </c>
      <c r="S262" s="1">
        <f>SUMIFS(I:I,C:C,C262)</f>
        <v>57542997.559999913</v>
      </c>
      <c r="T262" s="1" t="str">
        <f>INDEX(F:F,MATCH(ecommerce_10000[[#This Row],[TotalAmount]],I:I,0))</f>
        <v>Riyadh</v>
      </c>
    </row>
    <row r="263" spans="1:20" x14ac:dyDescent="0.3">
      <c r="A263" s="1" t="s">
        <v>307</v>
      </c>
      <c r="B263" s="1" t="s">
        <v>38</v>
      </c>
      <c r="C263" s="1" t="s">
        <v>20</v>
      </c>
      <c r="D263" s="1" t="s">
        <v>39</v>
      </c>
      <c r="E263" s="1" t="s">
        <v>47</v>
      </c>
      <c r="F263" s="1" t="s">
        <v>17</v>
      </c>
      <c r="G263">
        <v>17113.45</v>
      </c>
      <c r="H263">
        <v>1</v>
      </c>
      <c r="I263">
        <v>17113.45</v>
      </c>
      <c r="J263">
        <v>1.58</v>
      </c>
      <c r="K263">
        <v>139</v>
      </c>
      <c r="L263" s="2">
        <v>45516</v>
      </c>
      <c r="O263" t="str">
        <f>IF(ecommerce_10000[[#This Row],[Platform]]="Souq","sq",ecommerce_10000[[#This Row],[Platform]])</f>
        <v>Amazon</v>
      </c>
      <c r="P263" t="str">
        <f>IF(E263="Souq","sq",IF(E263="Jumia","Jum",E263))</f>
        <v>Amazon</v>
      </c>
      <c r="Q263">
        <f>VLOOKUP(ecommerce_10000[[#This Row],[City]],F:I,4,FALSE)</f>
        <v>16284.02</v>
      </c>
      <c r="R263" s="1">
        <f>SUMIF(C:C,ecommerce_10000[[#This Row],[Category]],I:I)</f>
        <v>91504159.730000004</v>
      </c>
      <c r="S263" s="1">
        <f>SUMIFS(I:I,C:C,C263)</f>
        <v>91504159.730000004</v>
      </c>
      <c r="T263" s="1" t="str">
        <f>INDEX(F:F,MATCH(ecommerce_10000[[#This Row],[TotalAmount]],I:I,0))</f>
        <v>Cairo</v>
      </c>
    </row>
    <row r="264" spans="1:20" x14ac:dyDescent="0.3">
      <c r="A264" s="1" t="s">
        <v>308</v>
      </c>
      <c r="B264" s="1" t="s">
        <v>19</v>
      </c>
      <c r="C264" s="1" t="s">
        <v>20</v>
      </c>
      <c r="D264" s="1" t="s">
        <v>21</v>
      </c>
      <c r="E264" s="1" t="s">
        <v>22</v>
      </c>
      <c r="F264" s="1" t="s">
        <v>62</v>
      </c>
      <c r="G264">
        <v>14313.63</v>
      </c>
      <c r="H264">
        <v>5</v>
      </c>
      <c r="I264">
        <v>71568.149999999994</v>
      </c>
      <c r="J264">
        <v>4.75</v>
      </c>
      <c r="K264">
        <v>3722</v>
      </c>
      <c r="L264" s="2">
        <v>45299</v>
      </c>
      <c r="O264" t="str">
        <f>IF(ecommerce_10000[[#This Row],[Platform]]="Souq","sq",ecommerce_10000[[#This Row],[Platform]])</f>
        <v>Jumia</v>
      </c>
      <c r="P264" t="str">
        <f>IF(E264="Souq","sq",IF(E264="Jumia","Jum",E264))</f>
        <v>Jum</v>
      </c>
      <c r="Q264">
        <f>VLOOKUP(ecommerce_10000[[#This Row],[City]],F:I,4,FALSE)</f>
        <v>27872.98</v>
      </c>
      <c r="R264" s="1">
        <f>SUMIF(C:C,ecommerce_10000[[#This Row],[Category]],I:I)</f>
        <v>91504159.730000004</v>
      </c>
      <c r="S264" s="1">
        <f>SUMIFS(I:I,C:C,C264)</f>
        <v>91504159.730000004</v>
      </c>
      <c r="T264" s="1" t="str">
        <f>INDEX(F:F,MATCH(ecommerce_10000[[#This Row],[TotalAmount]],I:I,0))</f>
        <v>Giza</v>
      </c>
    </row>
    <row r="265" spans="1:20" x14ac:dyDescent="0.3">
      <c r="A265" s="1" t="s">
        <v>309</v>
      </c>
      <c r="B265" s="1" t="s">
        <v>19</v>
      </c>
      <c r="C265" s="1" t="s">
        <v>20</v>
      </c>
      <c r="D265" s="1" t="s">
        <v>21</v>
      </c>
      <c r="E265" s="1" t="s">
        <v>22</v>
      </c>
      <c r="F265" s="1" t="s">
        <v>28</v>
      </c>
      <c r="G265">
        <v>14809.18</v>
      </c>
      <c r="H265">
        <v>3</v>
      </c>
      <c r="I265">
        <v>44427.54</v>
      </c>
      <c r="J265">
        <v>3.18</v>
      </c>
      <c r="K265">
        <v>4774</v>
      </c>
      <c r="L265" s="2">
        <v>45358</v>
      </c>
      <c r="O265" t="str">
        <f>IF(ecommerce_10000[[#This Row],[Platform]]="Souq","sq",ecommerce_10000[[#This Row],[Platform]])</f>
        <v>Jumia</v>
      </c>
      <c r="P265" t="str">
        <f>IF(E265="Souq","sq",IF(E265="Jumia","Jum",E265))</f>
        <v>Jum</v>
      </c>
      <c r="Q265">
        <f>VLOOKUP(ecommerce_10000[[#This Row],[City]],F:I,4,FALSE)</f>
        <v>26648.76</v>
      </c>
      <c r="R265" s="1">
        <f>SUMIF(C:C,ecommerce_10000[[#This Row],[Category]],I:I)</f>
        <v>91504159.730000004</v>
      </c>
      <c r="S265" s="1">
        <f>SUMIFS(I:I,C:C,C265)</f>
        <v>91504159.730000004</v>
      </c>
      <c r="T265" s="1" t="str">
        <f>INDEX(F:F,MATCH(ecommerce_10000[[#This Row],[TotalAmount]],I:I,0))</f>
        <v>Casablanca</v>
      </c>
    </row>
    <row r="266" spans="1:20" x14ac:dyDescent="0.3">
      <c r="A266" s="1" t="s">
        <v>310</v>
      </c>
      <c r="B266" s="1" t="s">
        <v>25</v>
      </c>
      <c r="C266" s="1" t="s">
        <v>26</v>
      </c>
      <c r="D266" s="1" t="s">
        <v>27</v>
      </c>
      <c r="E266" s="1" t="s">
        <v>22</v>
      </c>
      <c r="F266" s="1" t="s">
        <v>28</v>
      </c>
      <c r="G266">
        <v>18290.169999999998</v>
      </c>
      <c r="H266">
        <v>1</v>
      </c>
      <c r="I266">
        <v>18290.169999999998</v>
      </c>
      <c r="J266">
        <v>3.98</v>
      </c>
      <c r="K266">
        <v>1961</v>
      </c>
      <c r="L266" s="2">
        <v>45351</v>
      </c>
      <c r="O266" t="str">
        <f>IF(ecommerce_10000[[#This Row],[Platform]]="Souq","sq",ecommerce_10000[[#This Row],[Platform]])</f>
        <v>Jumia</v>
      </c>
      <c r="P266" t="str">
        <f>IF(E266="Souq","sq",IF(E266="Jumia","Jum",E266))</f>
        <v>Jum</v>
      </c>
      <c r="Q266">
        <f>VLOOKUP(ecommerce_10000[[#This Row],[City]],F:I,4,FALSE)</f>
        <v>26648.76</v>
      </c>
      <c r="R266" s="1">
        <f>SUMIF(C:C,ecommerce_10000[[#This Row],[Category]],I:I)</f>
        <v>29200970.130000021</v>
      </c>
      <c r="S266" s="1">
        <f>SUMIFS(I:I,C:C,C266)</f>
        <v>29200970.130000021</v>
      </c>
      <c r="T266" s="1" t="str">
        <f>INDEX(F:F,MATCH(ecommerce_10000[[#This Row],[TotalAmount]],I:I,0))</f>
        <v>Casablanca</v>
      </c>
    </row>
    <row r="267" spans="1:20" x14ac:dyDescent="0.3">
      <c r="A267" s="1" t="s">
        <v>311</v>
      </c>
      <c r="B267" s="1" t="s">
        <v>25</v>
      </c>
      <c r="C267" s="1" t="s">
        <v>26</v>
      </c>
      <c r="D267" s="1" t="s">
        <v>27</v>
      </c>
      <c r="E267" s="1" t="s">
        <v>47</v>
      </c>
      <c r="F267" s="1" t="s">
        <v>23</v>
      </c>
      <c r="G267">
        <v>15588.91</v>
      </c>
      <c r="H267">
        <v>3</v>
      </c>
      <c r="I267">
        <v>46766.73</v>
      </c>
      <c r="J267">
        <v>4.37</v>
      </c>
      <c r="K267">
        <v>4727</v>
      </c>
      <c r="L267" s="2">
        <v>45648</v>
      </c>
      <c r="O267" t="str">
        <f>IF(ecommerce_10000[[#This Row],[Platform]]="Souq","sq",ecommerce_10000[[#This Row],[Platform]])</f>
        <v>Amazon</v>
      </c>
      <c r="P267" t="str">
        <f>IF(E267="Souq","sq",IF(E267="Jumia","Jum",E267))</f>
        <v>Amazon</v>
      </c>
      <c r="Q267">
        <f>VLOOKUP(ecommerce_10000[[#This Row],[City]],F:I,4,FALSE)</f>
        <v>13290.4</v>
      </c>
      <c r="R267" s="1">
        <f>SUMIF(C:C,ecommerce_10000[[#This Row],[Category]],I:I)</f>
        <v>29200970.130000021</v>
      </c>
      <c r="S267" s="1">
        <f>SUMIFS(I:I,C:C,C267)</f>
        <v>29200970.130000021</v>
      </c>
      <c r="T267" s="1" t="str">
        <f>INDEX(F:F,MATCH(ecommerce_10000[[#This Row],[TotalAmount]],I:I,0))</f>
        <v>Alexandria</v>
      </c>
    </row>
    <row r="268" spans="1:20" x14ac:dyDescent="0.3">
      <c r="A268" s="1" t="s">
        <v>312</v>
      </c>
      <c r="B268" s="1" t="s">
        <v>65</v>
      </c>
      <c r="C268" s="1" t="s">
        <v>20</v>
      </c>
      <c r="D268" s="1" t="s">
        <v>66</v>
      </c>
      <c r="E268" s="1" t="s">
        <v>22</v>
      </c>
      <c r="F268" s="1" t="s">
        <v>33</v>
      </c>
      <c r="G268">
        <v>10506.9</v>
      </c>
      <c r="H268">
        <v>3</v>
      </c>
      <c r="I268">
        <v>31520.7</v>
      </c>
      <c r="J268">
        <v>1.29</v>
      </c>
      <c r="K268">
        <v>115</v>
      </c>
      <c r="L268" s="2">
        <v>45640</v>
      </c>
      <c r="O268" t="str">
        <f>IF(ecommerce_10000[[#This Row],[Platform]]="Souq","sq",ecommerce_10000[[#This Row],[Platform]])</f>
        <v>Jumia</v>
      </c>
      <c r="P268" t="str">
        <f>IF(E268="Souq","sq",IF(E268="Jumia","Jum",E268))</f>
        <v>Jum</v>
      </c>
      <c r="Q268">
        <f>VLOOKUP(ecommerce_10000[[#This Row],[City]],F:I,4,FALSE)</f>
        <v>3665.44</v>
      </c>
      <c r="R268" s="1">
        <f>SUMIF(C:C,ecommerce_10000[[#This Row],[Category]],I:I)</f>
        <v>91504159.730000004</v>
      </c>
      <c r="S268" s="1">
        <f>SUMIFS(I:I,C:C,C268)</f>
        <v>91504159.730000004</v>
      </c>
      <c r="T268" s="1" t="str">
        <f>INDEX(F:F,MATCH(ecommerce_10000[[#This Row],[TotalAmount]],I:I,0))</f>
        <v>Dubai</v>
      </c>
    </row>
    <row r="269" spans="1:20" x14ac:dyDescent="0.3">
      <c r="A269" s="1" t="s">
        <v>313</v>
      </c>
      <c r="B269" s="1" t="s">
        <v>25</v>
      </c>
      <c r="C269" s="1" t="s">
        <v>26</v>
      </c>
      <c r="D269" s="1" t="s">
        <v>27</v>
      </c>
      <c r="E269" s="1" t="s">
        <v>16</v>
      </c>
      <c r="F269" s="1" t="s">
        <v>23</v>
      </c>
      <c r="G269">
        <v>10753.1</v>
      </c>
      <c r="H269">
        <v>2</v>
      </c>
      <c r="I269">
        <v>21506.2</v>
      </c>
      <c r="J269">
        <v>2.63</v>
      </c>
      <c r="K269">
        <v>1840</v>
      </c>
      <c r="L269" s="2">
        <v>45374</v>
      </c>
      <c r="O269" t="str">
        <f>IF(ecommerce_10000[[#This Row],[Platform]]="Souq","sq",ecommerce_10000[[#This Row],[Platform]])</f>
        <v>sq</v>
      </c>
      <c r="P269" t="str">
        <f>IF(E269="Souq","sq",IF(E269="Jumia","Jum",E269))</f>
        <v>sq</v>
      </c>
      <c r="Q269">
        <f>VLOOKUP(ecommerce_10000[[#This Row],[City]],F:I,4,FALSE)</f>
        <v>13290.4</v>
      </c>
      <c r="R269" s="1">
        <f>SUMIF(C:C,ecommerce_10000[[#This Row],[Category]],I:I)</f>
        <v>29200970.130000021</v>
      </c>
      <c r="S269" s="1">
        <f>SUMIFS(I:I,C:C,C269)</f>
        <v>29200970.130000021</v>
      </c>
      <c r="T269" s="1" t="str">
        <f>INDEX(F:F,MATCH(ecommerce_10000[[#This Row],[TotalAmount]],I:I,0))</f>
        <v>Alexandria</v>
      </c>
    </row>
    <row r="270" spans="1:20" x14ac:dyDescent="0.3">
      <c r="A270" s="1" t="s">
        <v>314</v>
      </c>
      <c r="B270" s="1" t="s">
        <v>53</v>
      </c>
      <c r="C270" s="1" t="s">
        <v>31</v>
      </c>
      <c r="D270" s="1" t="s">
        <v>54</v>
      </c>
      <c r="E270" s="1" t="s">
        <v>16</v>
      </c>
      <c r="F270" s="1" t="s">
        <v>62</v>
      </c>
      <c r="G270">
        <v>7238.02</v>
      </c>
      <c r="H270">
        <v>4</v>
      </c>
      <c r="I270">
        <v>28952.080000000002</v>
      </c>
      <c r="J270">
        <v>2.56</v>
      </c>
      <c r="K270">
        <v>2061</v>
      </c>
      <c r="L270" s="2">
        <v>45582</v>
      </c>
      <c r="O270" t="str">
        <f>IF(ecommerce_10000[[#This Row],[Platform]]="Souq","sq",ecommerce_10000[[#This Row],[Platform]])</f>
        <v>sq</v>
      </c>
      <c r="P270" t="str">
        <f>IF(E270="Souq","sq",IF(E270="Jumia","Jum",E270))</f>
        <v>sq</v>
      </c>
      <c r="Q270">
        <f>VLOOKUP(ecommerce_10000[[#This Row],[City]],F:I,4,FALSE)</f>
        <v>27872.98</v>
      </c>
      <c r="R270" s="1">
        <f>SUMIF(C:C,ecommerce_10000[[#This Row],[Category]],I:I)</f>
        <v>57542997.559999913</v>
      </c>
      <c r="S270" s="1">
        <f>SUMIFS(I:I,C:C,C270)</f>
        <v>57542997.559999913</v>
      </c>
      <c r="T270" s="1" t="str">
        <f>INDEX(F:F,MATCH(ecommerce_10000[[#This Row],[TotalAmount]],I:I,0))</f>
        <v>Giza</v>
      </c>
    </row>
    <row r="271" spans="1:20" x14ac:dyDescent="0.3">
      <c r="A271" s="1" t="s">
        <v>315</v>
      </c>
      <c r="B271" s="1" t="s">
        <v>49</v>
      </c>
      <c r="C271" s="1" t="s">
        <v>14</v>
      </c>
      <c r="D271" s="1" t="s">
        <v>50</v>
      </c>
      <c r="E271" s="1" t="s">
        <v>47</v>
      </c>
      <c r="F271" s="1" t="s">
        <v>28</v>
      </c>
      <c r="G271">
        <v>9267.52</v>
      </c>
      <c r="H271">
        <v>3</v>
      </c>
      <c r="I271">
        <v>27802.560000000001</v>
      </c>
      <c r="J271">
        <v>1.89</v>
      </c>
      <c r="K271">
        <v>857</v>
      </c>
      <c r="L271" s="2">
        <v>45293</v>
      </c>
      <c r="O271" t="str">
        <f>IF(ecommerce_10000[[#This Row],[Platform]]="Souq","sq",ecommerce_10000[[#This Row],[Platform]])</f>
        <v>Amazon</v>
      </c>
      <c r="P271" t="str">
        <f>IF(E271="Souq","sq",IF(E271="Jumia","Jum",E271))</f>
        <v>Amazon</v>
      </c>
      <c r="Q271">
        <f>VLOOKUP(ecommerce_10000[[#This Row],[City]],F:I,4,FALSE)</f>
        <v>26648.76</v>
      </c>
      <c r="R271" s="1">
        <f>SUMIF(C:C,ecommerce_10000[[#This Row],[Category]],I:I)</f>
        <v>92327183.770000085</v>
      </c>
      <c r="S271" s="1">
        <f>SUMIFS(I:I,C:C,C271)</f>
        <v>92327183.770000085</v>
      </c>
      <c r="T271" s="1" t="str">
        <f>INDEX(F:F,MATCH(ecommerce_10000[[#This Row],[TotalAmount]],I:I,0))</f>
        <v>Casablanca</v>
      </c>
    </row>
    <row r="272" spans="1:20" x14ac:dyDescent="0.3">
      <c r="A272" s="1" t="s">
        <v>316</v>
      </c>
      <c r="B272" s="1" t="s">
        <v>49</v>
      </c>
      <c r="C272" s="1" t="s">
        <v>14</v>
      </c>
      <c r="D272" s="1" t="s">
        <v>50</v>
      </c>
      <c r="E272" s="1" t="s">
        <v>22</v>
      </c>
      <c r="F272" s="1" t="s">
        <v>23</v>
      </c>
      <c r="G272">
        <v>17521.48</v>
      </c>
      <c r="H272">
        <v>5</v>
      </c>
      <c r="I272">
        <v>87607.4</v>
      </c>
      <c r="J272">
        <v>2.68</v>
      </c>
      <c r="K272">
        <v>1968</v>
      </c>
      <c r="L272" s="2">
        <v>45371</v>
      </c>
      <c r="O272" t="str">
        <f>IF(ecommerce_10000[[#This Row],[Platform]]="Souq","sq",ecommerce_10000[[#This Row],[Platform]])</f>
        <v>Jumia</v>
      </c>
      <c r="P272" t="str">
        <f>IF(E272="Souq","sq",IF(E272="Jumia","Jum",E272))</f>
        <v>Jum</v>
      </c>
      <c r="Q272">
        <f>VLOOKUP(ecommerce_10000[[#This Row],[City]],F:I,4,FALSE)</f>
        <v>13290.4</v>
      </c>
      <c r="R272" s="1">
        <f>SUMIF(C:C,ecommerce_10000[[#This Row],[Category]],I:I)</f>
        <v>92327183.770000085</v>
      </c>
      <c r="S272" s="1">
        <f>SUMIFS(I:I,C:C,C272)</f>
        <v>92327183.770000085</v>
      </c>
      <c r="T272" s="1" t="str">
        <f>INDEX(F:F,MATCH(ecommerce_10000[[#This Row],[TotalAmount]],I:I,0))</f>
        <v>Alexandria</v>
      </c>
    </row>
    <row r="273" spans="1:20" x14ac:dyDescent="0.3">
      <c r="A273" s="1" t="s">
        <v>317</v>
      </c>
      <c r="B273" s="1" t="s">
        <v>13</v>
      </c>
      <c r="C273" s="1" t="s">
        <v>14</v>
      </c>
      <c r="D273" s="1" t="s">
        <v>15</v>
      </c>
      <c r="E273" s="1" t="s">
        <v>22</v>
      </c>
      <c r="F273" s="1" t="s">
        <v>23</v>
      </c>
      <c r="G273">
        <v>17023.759999999998</v>
      </c>
      <c r="H273">
        <v>4</v>
      </c>
      <c r="I273">
        <v>68095.039999999994</v>
      </c>
      <c r="J273">
        <v>3.65</v>
      </c>
      <c r="K273">
        <v>2343</v>
      </c>
      <c r="L273" s="2">
        <v>45598</v>
      </c>
      <c r="O273" t="str">
        <f>IF(ecommerce_10000[[#This Row],[Platform]]="Souq","sq",ecommerce_10000[[#This Row],[Platform]])</f>
        <v>Jumia</v>
      </c>
      <c r="P273" t="str">
        <f>IF(E273="Souq","sq",IF(E273="Jumia","Jum",E273))</f>
        <v>Jum</v>
      </c>
      <c r="Q273">
        <f>VLOOKUP(ecommerce_10000[[#This Row],[City]],F:I,4,FALSE)</f>
        <v>13290.4</v>
      </c>
      <c r="R273" s="1">
        <f>SUMIF(C:C,ecommerce_10000[[#This Row],[Category]],I:I)</f>
        <v>92327183.770000085</v>
      </c>
      <c r="S273" s="1">
        <f>SUMIFS(I:I,C:C,C273)</f>
        <v>92327183.770000085</v>
      </c>
      <c r="T273" s="1" t="str">
        <f>INDEX(F:F,MATCH(ecommerce_10000[[#This Row],[TotalAmount]],I:I,0))</f>
        <v>Alexandria</v>
      </c>
    </row>
    <row r="274" spans="1:20" x14ac:dyDescent="0.3">
      <c r="A274" s="1" t="s">
        <v>318</v>
      </c>
      <c r="B274" s="1" t="s">
        <v>30</v>
      </c>
      <c r="C274" s="1" t="s">
        <v>31</v>
      </c>
      <c r="D274" s="1" t="s">
        <v>32</v>
      </c>
      <c r="E274" s="1" t="s">
        <v>22</v>
      </c>
      <c r="F274" s="1" t="s">
        <v>28</v>
      </c>
      <c r="G274">
        <v>12853.49</v>
      </c>
      <c r="H274">
        <v>1</v>
      </c>
      <c r="I274">
        <v>12853.49</v>
      </c>
      <c r="J274">
        <v>1.25</v>
      </c>
      <c r="K274">
        <v>2056</v>
      </c>
      <c r="L274" s="2">
        <v>45462</v>
      </c>
      <c r="O274" t="str">
        <f>IF(ecommerce_10000[[#This Row],[Platform]]="Souq","sq",ecommerce_10000[[#This Row],[Platform]])</f>
        <v>Jumia</v>
      </c>
      <c r="P274" t="str">
        <f>IF(E274="Souq","sq",IF(E274="Jumia","Jum",E274))</f>
        <v>Jum</v>
      </c>
      <c r="Q274">
        <f>VLOOKUP(ecommerce_10000[[#This Row],[City]],F:I,4,FALSE)</f>
        <v>26648.76</v>
      </c>
      <c r="R274" s="1">
        <f>SUMIF(C:C,ecommerce_10000[[#This Row],[Category]],I:I)</f>
        <v>57542997.559999913</v>
      </c>
      <c r="S274" s="1">
        <f>SUMIFS(I:I,C:C,C274)</f>
        <v>57542997.559999913</v>
      </c>
      <c r="T274" s="1" t="str">
        <f>INDEX(F:F,MATCH(ecommerce_10000[[#This Row],[TotalAmount]],I:I,0))</f>
        <v>Casablanca</v>
      </c>
    </row>
    <row r="275" spans="1:20" x14ac:dyDescent="0.3">
      <c r="A275" s="1" t="s">
        <v>319</v>
      </c>
      <c r="B275" s="1" t="s">
        <v>19</v>
      </c>
      <c r="C275" s="1" t="s">
        <v>20</v>
      </c>
      <c r="D275" s="1" t="s">
        <v>21</v>
      </c>
      <c r="E275" s="1" t="s">
        <v>47</v>
      </c>
      <c r="F275" s="1" t="s">
        <v>62</v>
      </c>
      <c r="G275">
        <v>17660.77</v>
      </c>
      <c r="H275">
        <v>5</v>
      </c>
      <c r="I275">
        <v>88303.85</v>
      </c>
      <c r="J275">
        <v>4.04</v>
      </c>
      <c r="K275">
        <v>3836</v>
      </c>
      <c r="L275" s="2">
        <v>45402</v>
      </c>
      <c r="O275" t="str">
        <f>IF(ecommerce_10000[[#This Row],[Platform]]="Souq","sq",ecommerce_10000[[#This Row],[Platform]])</f>
        <v>Amazon</v>
      </c>
      <c r="P275" t="str">
        <f>IF(E275="Souq","sq",IF(E275="Jumia","Jum",E275))</f>
        <v>Amazon</v>
      </c>
      <c r="Q275">
        <f>VLOOKUP(ecommerce_10000[[#This Row],[City]],F:I,4,FALSE)</f>
        <v>27872.98</v>
      </c>
      <c r="R275" s="1">
        <f>SUMIF(C:C,ecommerce_10000[[#This Row],[Category]],I:I)</f>
        <v>91504159.730000004</v>
      </c>
      <c r="S275" s="1">
        <f>SUMIFS(I:I,C:C,C275)</f>
        <v>91504159.730000004</v>
      </c>
      <c r="T275" s="1" t="str">
        <f>INDEX(F:F,MATCH(ecommerce_10000[[#This Row],[TotalAmount]],I:I,0))</f>
        <v>Giza</v>
      </c>
    </row>
    <row r="276" spans="1:20" x14ac:dyDescent="0.3">
      <c r="A276" s="1" t="s">
        <v>320</v>
      </c>
      <c r="B276" s="1" t="s">
        <v>49</v>
      </c>
      <c r="C276" s="1" t="s">
        <v>14</v>
      </c>
      <c r="D276" s="1" t="s">
        <v>50</v>
      </c>
      <c r="E276" s="1" t="s">
        <v>47</v>
      </c>
      <c r="F276" s="1" t="s">
        <v>40</v>
      </c>
      <c r="G276">
        <v>9607.4500000000007</v>
      </c>
      <c r="H276">
        <v>3</v>
      </c>
      <c r="I276">
        <v>28822.35</v>
      </c>
      <c r="J276">
        <v>1.53</v>
      </c>
      <c r="K276">
        <v>2115</v>
      </c>
      <c r="L276" s="2">
        <v>45478</v>
      </c>
      <c r="O276" t="str">
        <f>IF(ecommerce_10000[[#This Row],[Platform]]="Souq","sq",ecommerce_10000[[#This Row],[Platform]])</f>
        <v>Amazon</v>
      </c>
      <c r="P276" t="str">
        <f>IF(E276="Souq","sq",IF(E276="Jumia","Jum",E276))</f>
        <v>Amazon</v>
      </c>
      <c r="Q276">
        <f>VLOOKUP(ecommerce_10000[[#This Row],[City]],F:I,4,FALSE)</f>
        <v>99349.3</v>
      </c>
      <c r="R276" s="1">
        <f>SUMIF(C:C,ecommerce_10000[[#This Row],[Category]],I:I)</f>
        <v>92327183.770000085</v>
      </c>
      <c r="S276" s="1">
        <f>SUMIFS(I:I,C:C,C276)</f>
        <v>92327183.770000085</v>
      </c>
      <c r="T276" s="1" t="str">
        <f>INDEX(F:F,MATCH(ecommerce_10000[[#This Row],[TotalAmount]],I:I,0))</f>
        <v>Riyadh</v>
      </c>
    </row>
    <row r="277" spans="1:20" x14ac:dyDescent="0.3">
      <c r="A277" s="1" t="s">
        <v>321</v>
      </c>
      <c r="B277" s="1" t="s">
        <v>13</v>
      </c>
      <c r="C277" s="1" t="s">
        <v>14</v>
      </c>
      <c r="D277" s="1" t="s">
        <v>15</v>
      </c>
      <c r="E277" s="1" t="s">
        <v>22</v>
      </c>
      <c r="F277" s="1" t="s">
        <v>40</v>
      </c>
      <c r="G277">
        <v>8661.86</v>
      </c>
      <c r="H277">
        <v>1</v>
      </c>
      <c r="I277">
        <v>8661.86</v>
      </c>
      <c r="J277">
        <v>3.95</v>
      </c>
      <c r="K277">
        <v>4134</v>
      </c>
      <c r="L277" s="2">
        <v>45474</v>
      </c>
      <c r="O277" t="str">
        <f>IF(ecommerce_10000[[#This Row],[Platform]]="Souq","sq",ecommerce_10000[[#This Row],[Platform]])</f>
        <v>Jumia</v>
      </c>
      <c r="P277" t="str">
        <f>IF(E277="Souq","sq",IF(E277="Jumia","Jum",E277))</f>
        <v>Jum</v>
      </c>
      <c r="Q277">
        <f>VLOOKUP(ecommerce_10000[[#This Row],[City]],F:I,4,FALSE)</f>
        <v>99349.3</v>
      </c>
      <c r="R277" s="1">
        <f>SUMIF(C:C,ecommerce_10000[[#This Row],[Category]],I:I)</f>
        <v>92327183.770000085</v>
      </c>
      <c r="S277" s="1">
        <f>SUMIFS(I:I,C:C,C277)</f>
        <v>92327183.770000085</v>
      </c>
      <c r="T277" s="1" t="str">
        <f>INDEX(F:F,MATCH(ecommerce_10000[[#This Row],[TotalAmount]],I:I,0))</f>
        <v>Riyadh</v>
      </c>
    </row>
    <row r="278" spans="1:20" x14ac:dyDescent="0.3">
      <c r="A278" s="1" t="s">
        <v>322</v>
      </c>
      <c r="B278" s="1" t="s">
        <v>53</v>
      </c>
      <c r="C278" s="1" t="s">
        <v>31</v>
      </c>
      <c r="D278" s="1" t="s">
        <v>54</v>
      </c>
      <c r="E278" s="1" t="s">
        <v>16</v>
      </c>
      <c r="F278" s="1" t="s">
        <v>28</v>
      </c>
      <c r="G278">
        <v>113.55</v>
      </c>
      <c r="H278">
        <v>1</v>
      </c>
      <c r="I278">
        <v>113.55</v>
      </c>
      <c r="J278">
        <v>1.88</v>
      </c>
      <c r="K278">
        <v>4056</v>
      </c>
      <c r="L278" s="2">
        <v>45523</v>
      </c>
      <c r="O278" t="str">
        <f>IF(ecommerce_10000[[#This Row],[Platform]]="Souq","sq",ecommerce_10000[[#This Row],[Platform]])</f>
        <v>sq</v>
      </c>
      <c r="P278" t="str">
        <f>IF(E278="Souq","sq",IF(E278="Jumia","Jum",E278))</f>
        <v>sq</v>
      </c>
      <c r="Q278">
        <f>VLOOKUP(ecommerce_10000[[#This Row],[City]],F:I,4,FALSE)</f>
        <v>26648.76</v>
      </c>
      <c r="R278" s="1">
        <f>SUMIF(C:C,ecommerce_10000[[#This Row],[Category]],I:I)</f>
        <v>57542997.559999913</v>
      </c>
      <c r="S278" s="1">
        <f>SUMIFS(I:I,C:C,C278)</f>
        <v>57542997.559999913</v>
      </c>
      <c r="T278" s="1" t="str">
        <f>INDEX(F:F,MATCH(ecommerce_10000[[#This Row],[TotalAmount]],I:I,0))</f>
        <v>Casablanca</v>
      </c>
    </row>
    <row r="279" spans="1:20" x14ac:dyDescent="0.3">
      <c r="A279" s="1" t="s">
        <v>323</v>
      </c>
      <c r="B279" s="1" t="s">
        <v>35</v>
      </c>
      <c r="C279" s="1" t="s">
        <v>14</v>
      </c>
      <c r="D279" s="1" t="s">
        <v>36</v>
      </c>
      <c r="E279" s="1" t="s">
        <v>22</v>
      </c>
      <c r="F279" s="1" t="s">
        <v>17</v>
      </c>
      <c r="G279">
        <v>806.86</v>
      </c>
      <c r="H279">
        <v>3</v>
      </c>
      <c r="I279">
        <v>2420.58</v>
      </c>
      <c r="J279">
        <v>1.97</v>
      </c>
      <c r="K279">
        <v>1734</v>
      </c>
      <c r="L279" s="2">
        <v>45587</v>
      </c>
      <c r="O279" t="str">
        <f>IF(ecommerce_10000[[#This Row],[Platform]]="Souq","sq",ecommerce_10000[[#This Row],[Platform]])</f>
        <v>Jumia</v>
      </c>
      <c r="P279" t="str">
        <f>IF(E279="Souq","sq",IF(E279="Jumia","Jum",E279))</f>
        <v>Jum</v>
      </c>
      <c r="Q279">
        <f>VLOOKUP(ecommerce_10000[[#This Row],[City]],F:I,4,FALSE)</f>
        <v>16284.02</v>
      </c>
      <c r="R279" s="1">
        <f>SUMIF(C:C,ecommerce_10000[[#This Row],[Category]],I:I)</f>
        <v>92327183.770000085</v>
      </c>
      <c r="S279" s="1">
        <f>SUMIFS(I:I,C:C,C279)</f>
        <v>92327183.770000085</v>
      </c>
      <c r="T279" s="1" t="str">
        <f>INDEX(F:F,MATCH(ecommerce_10000[[#This Row],[TotalAmount]],I:I,0))</f>
        <v>Cairo</v>
      </c>
    </row>
    <row r="280" spans="1:20" x14ac:dyDescent="0.3">
      <c r="A280" s="1" t="s">
        <v>324</v>
      </c>
      <c r="B280" s="1" t="s">
        <v>30</v>
      </c>
      <c r="C280" s="1" t="s">
        <v>31</v>
      </c>
      <c r="D280" s="1" t="s">
        <v>32</v>
      </c>
      <c r="E280" s="1" t="s">
        <v>22</v>
      </c>
      <c r="F280" s="1" t="s">
        <v>40</v>
      </c>
      <c r="G280">
        <v>3995.12</v>
      </c>
      <c r="H280">
        <v>3</v>
      </c>
      <c r="I280">
        <v>11985.36</v>
      </c>
      <c r="J280">
        <v>4.08</v>
      </c>
      <c r="K280">
        <v>968</v>
      </c>
      <c r="L280" s="2">
        <v>45402</v>
      </c>
      <c r="O280" t="str">
        <f>IF(ecommerce_10000[[#This Row],[Platform]]="Souq","sq",ecommerce_10000[[#This Row],[Platform]])</f>
        <v>Jumia</v>
      </c>
      <c r="P280" t="str">
        <f>IF(E280="Souq","sq",IF(E280="Jumia","Jum",E280))</f>
        <v>Jum</v>
      </c>
      <c r="Q280">
        <f>VLOOKUP(ecommerce_10000[[#This Row],[City]],F:I,4,FALSE)</f>
        <v>99349.3</v>
      </c>
      <c r="R280" s="1">
        <f>SUMIF(C:C,ecommerce_10000[[#This Row],[Category]],I:I)</f>
        <v>57542997.559999913</v>
      </c>
      <c r="S280" s="1">
        <f>SUMIFS(I:I,C:C,C280)</f>
        <v>57542997.559999913</v>
      </c>
      <c r="T280" s="1" t="str">
        <f>INDEX(F:F,MATCH(ecommerce_10000[[#This Row],[TotalAmount]],I:I,0))</f>
        <v>Riyadh</v>
      </c>
    </row>
    <row r="281" spans="1:20" x14ac:dyDescent="0.3">
      <c r="A281" s="1" t="s">
        <v>325</v>
      </c>
      <c r="B281" s="1" t="s">
        <v>25</v>
      </c>
      <c r="C281" s="1" t="s">
        <v>26</v>
      </c>
      <c r="D281" s="1" t="s">
        <v>27</v>
      </c>
      <c r="E281" s="1" t="s">
        <v>22</v>
      </c>
      <c r="F281" s="1" t="s">
        <v>28</v>
      </c>
      <c r="G281">
        <v>12784.54</v>
      </c>
      <c r="H281">
        <v>1</v>
      </c>
      <c r="I281">
        <v>12784.54</v>
      </c>
      <c r="J281">
        <v>2.66</v>
      </c>
      <c r="K281">
        <v>2954</v>
      </c>
      <c r="L281" s="2">
        <v>45307</v>
      </c>
      <c r="O281" t="str">
        <f>IF(ecommerce_10000[[#This Row],[Platform]]="Souq","sq",ecommerce_10000[[#This Row],[Platform]])</f>
        <v>Jumia</v>
      </c>
      <c r="P281" t="str">
        <f>IF(E281="Souq","sq",IF(E281="Jumia","Jum",E281))</f>
        <v>Jum</v>
      </c>
      <c r="Q281">
        <f>VLOOKUP(ecommerce_10000[[#This Row],[City]],F:I,4,FALSE)</f>
        <v>26648.76</v>
      </c>
      <c r="R281" s="1">
        <f>SUMIF(C:C,ecommerce_10000[[#This Row],[Category]],I:I)</f>
        <v>29200970.130000021</v>
      </c>
      <c r="S281" s="1">
        <f>SUMIFS(I:I,C:C,C281)</f>
        <v>29200970.130000021</v>
      </c>
      <c r="T281" s="1" t="str">
        <f>INDEX(F:F,MATCH(ecommerce_10000[[#This Row],[TotalAmount]],I:I,0))</f>
        <v>Casablanca</v>
      </c>
    </row>
    <row r="282" spans="1:20" x14ac:dyDescent="0.3">
      <c r="A282" s="1" t="s">
        <v>326</v>
      </c>
      <c r="B282" s="1" t="s">
        <v>13</v>
      </c>
      <c r="C282" s="1" t="s">
        <v>14</v>
      </c>
      <c r="D282" s="1" t="s">
        <v>15</v>
      </c>
      <c r="E282" s="1" t="s">
        <v>22</v>
      </c>
      <c r="F282" s="1" t="s">
        <v>23</v>
      </c>
      <c r="G282">
        <v>9514.76</v>
      </c>
      <c r="H282">
        <v>2</v>
      </c>
      <c r="I282">
        <v>19029.52</v>
      </c>
      <c r="J282">
        <v>1.22</v>
      </c>
      <c r="K282">
        <v>2449</v>
      </c>
      <c r="L282" s="2">
        <v>45319</v>
      </c>
      <c r="O282" t="str">
        <f>IF(ecommerce_10000[[#This Row],[Platform]]="Souq","sq",ecommerce_10000[[#This Row],[Platform]])</f>
        <v>Jumia</v>
      </c>
      <c r="P282" t="str">
        <f>IF(E282="Souq","sq",IF(E282="Jumia","Jum",E282))</f>
        <v>Jum</v>
      </c>
      <c r="Q282">
        <f>VLOOKUP(ecommerce_10000[[#This Row],[City]],F:I,4,FALSE)</f>
        <v>13290.4</v>
      </c>
      <c r="R282" s="1">
        <f>SUMIF(C:C,ecommerce_10000[[#This Row],[Category]],I:I)</f>
        <v>92327183.770000085</v>
      </c>
      <c r="S282" s="1">
        <f>SUMIFS(I:I,C:C,C282)</f>
        <v>92327183.770000085</v>
      </c>
      <c r="T282" s="1" t="str">
        <f>INDEX(F:F,MATCH(ecommerce_10000[[#This Row],[TotalAmount]],I:I,0))</f>
        <v>Alexandria</v>
      </c>
    </row>
    <row r="283" spans="1:20" x14ac:dyDescent="0.3">
      <c r="A283" s="1" t="s">
        <v>327</v>
      </c>
      <c r="B283" s="1" t="s">
        <v>13</v>
      </c>
      <c r="C283" s="1" t="s">
        <v>14</v>
      </c>
      <c r="D283" s="1" t="s">
        <v>15</v>
      </c>
      <c r="E283" s="1" t="s">
        <v>22</v>
      </c>
      <c r="F283" s="1" t="s">
        <v>23</v>
      </c>
      <c r="G283">
        <v>2334.8000000000002</v>
      </c>
      <c r="H283">
        <v>3</v>
      </c>
      <c r="I283">
        <v>7004.4</v>
      </c>
      <c r="J283">
        <v>2.0099999999999998</v>
      </c>
      <c r="K283">
        <v>3101</v>
      </c>
      <c r="L283" s="2">
        <v>45624</v>
      </c>
      <c r="O283" t="str">
        <f>IF(ecommerce_10000[[#This Row],[Platform]]="Souq","sq",ecommerce_10000[[#This Row],[Platform]])</f>
        <v>Jumia</v>
      </c>
      <c r="P283" t="str">
        <f>IF(E283="Souq","sq",IF(E283="Jumia","Jum",E283))</f>
        <v>Jum</v>
      </c>
      <c r="Q283">
        <f>VLOOKUP(ecommerce_10000[[#This Row],[City]],F:I,4,FALSE)</f>
        <v>13290.4</v>
      </c>
      <c r="R283" s="1">
        <f>SUMIF(C:C,ecommerce_10000[[#This Row],[Category]],I:I)</f>
        <v>92327183.770000085</v>
      </c>
      <c r="S283" s="1">
        <f>SUMIFS(I:I,C:C,C283)</f>
        <v>92327183.770000085</v>
      </c>
      <c r="T283" s="1" t="str">
        <f>INDEX(F:F,MATCH(ecommerce_10000[[#This Row],[TotalAmount]],I:I,0))</f>
        <v>Alexandria</v>
      </c>
    </row>
    <row r="284" spans="1:20" x14ac:dyDescent="0.3">
      <c r="A284" s="1" t="s">
        <v>328</v>
      </c>
      <c r="B284" s="1" t="s">
        <v>43</v>
      </c>
      <c r="C284" s="1" t="s">
        <v>44</v>
      </c>
      <c r="D284" s="1" t="s">
        <v>45</v>
      </c>
      <c r="E284" s="1" t="s">
        <v>47</v>
      </c>
      <c r="F284" s="1" t="s">
        <v>40</v>
      </c>
      <c r="G284">
        <v>2094.9699999999998</v>
      </c>
      <c r="H284">
        <v>5</v>
      </c>
      <c r="I284">
        <v>10474.85</v>
      </c>
      <c r="J284">
        <v>2.63</v>
      </c>
      <c r="K284">
        <v>4115</v>
      </c>
      <c r="L284" s="2">
        <v>45312</v>
      </c>
      <c r="O284" t="str">
        <f>IF(ecommerce_10000[[#This Row],[Platform]]="Souq","sq",ecommerce_10000[[#This Row],[Platform]])</f>
        <v>Amazon</v>
      </c>
      <c r="P284" t="str">
        <f>IF(E284="Souq","sq",IF(E284="Jumia","Jum",E284))</f>
        <v>Amazon</v>
      </c>
      <c r="Q284">
        <f>VLOOKUP(ecommerce_10000[[#This Row],[City]],F:I,4,FALSE)</f>
        <v>99349.3</v>
      </c>
      <c r="R284" s="1">
        <f>SUMIF(C:C,ecommerce_10000[[#This Row],[Category]],I:I)</f>
        <v>31420413.200000018</v>
      </c>
      <c r="S284" s="1">
        <f>SUMIFS(I:I,C:C,C284)</f>
        <v>31420413.200000018</v>
      </c>
      <c r="T284" s="1" t="str">
        <f>INDEX(F:F,MATCH(ecommerce_10000[[#This Row],[TotalAmount]],I:I,0))</f>
        <v>Riyadh</v>
      </c>
    </row>
    <row r="285" spans="1:20" x14ac:dyDescent="0.3">
      <c r="A285" s="1" t="s">
        <v>329</v>
      </c>
      <c r="B285" s="1" t="s">
        <v>25</v>
      </c>
      <c r="C285" s="1" t="s">
        <v>26</v>
      </c>
      <c r="D285" s="1" t="s">
        <v>27</v>
      </c>
      <c r="E285" s="1" t="s">
        <v>47</v>
      </c>
      <c r="F285" s="1" t="s">
        <v>17</v>
      </c>
      <c r="G285">
        <v>18524.830000000002</v>
      </c>
      <c r="H285">
        <v>1</v>
      </c>
      <c r="I285">
        <v>18524.830000000002</v>
      </c>
      <c r="J285">
        <v>3.55</v>
      </c>
      <c r="K285">
        <v>3852</v>
      </c>
      <c r="L285" s="2">
        <v>45523</v>
      </c>
      <c r="O285" t="str">
        <f>IF(ecommerce_10000[[#This Row],[Platform]]="Souq","sq",ecommerce_10000[[#This Row],[Platform]])</f>
        <v>Amazon</v>
      </c>
      <c r="P285" t="str">
        <f>IF(E285="Souq","sq",IF(E285="Jumia","Jum",E285))</f>
        <v>Amazon</v>
      </c>
      <c r="Q285">
        <f>VLOOKUP(ecommerce_10000[[#This Row],[City]],F:I,4,FALSE)</f>
        <v>16284.02</v>
      </c>
      <c r="R285" s="1">
        <f>SUMIF(C:C,ecommerce_10000[[#This Row],[Category]],I:I)</f>
        <v>29200970.130000021</v>
      </c>
      <c r="S285" s="1">
        <f>SUMIFS(I:I,C:C,C285)</f>
        <v>29200970.130000021</v>
      </c>
      <c r="T285" s="1" t="str">
        <f>INDEX(F:F,MATCH(ecommerce_10000[[#This Row],[TotalAmount]],I:I,0))</f>
        <v>Cairo</v>
      </c>
    </row>
    <row r="286" spans="1:20" x14ac:dyDescent="0.3">
      <c r="A286" s="1" t="s">
        <v>330</v>
      </c>
      <c r="B286" s="1" t="s">
        <v>30</v>
      </c>
      <c r="C286" s="1" t="s">
        <v>31</v>
      </c>
      <c r="D286" s="1" t="s">
        <v>32</v>
      </c>
      <c r="E286" s="1" t="s">
        <v>22</v>
      </c>
      <c r="F286" s="1" t="s">
        <v>40</v>
      </c>
      <c r="G286">
        <v>3214.88</v>
      </c>
      <c r="H286">
        <v>1</v>
      </c>
      <c r="I286">
        <v>3214.88</v>
      </c>
      <c r="J286">
        <v>1.41</v>
      </c>
      <c r="K286">
        <v>2487</v>
      </c>
      <c r="L286" s="2">
        <v>45591</v>
      </c>
      <c r="O286" t="str">
        <f>IF(ecommerce_10000[[#This Row],[Platform]]="Souq","sq",ecommerce_10000[[#This Row],[Platform]])</f>
        <v>Jumia</v>
      </c>
      <c r="P286" t="str">
        <f>IF(E286="Souq","sq",IF(E286="Jumia","Jum",E286))</f>
        <v>Jum</v>
      </c>
      <c r="Q286">
        <f>VLOOKUP(ecommerce_10000[[#This Row],[City]],F:I,4,FALSE)</f>
        <v>99349.3</v>
      </c>
      <c r="R286" s="1">
        <f>SUMIF(C:C,ecommerce_10000[[#This Row],[Category]],I:I)</f>
        <v>57542997.559999913</v>
      </c>
      <c r="S286" s="1">
        <f>SUMIFS(I:I,C:C,C286)</f>
        <v>57542997.559999913</v>
      </c>
      <c r="T286" s="1" t="str">
        <f>INDEX(F:F,MATCH(ecommerce_10000[[#This Row],[TotalAmount]],I:I,0))</f>
        <v>Riyadh</v>
      </c>
    </row>
    <row r="287" spans="1:20" x14ac:dyDescent="0.3">
      <c r="A287" s="1" t="s">
        <v>331</v>
      </c>
      <c r="B287" s="1" t="s">
        <v>35</v>
      </c>
      <c r="C287" s="1" t="s">
        <v>14</v>
      </c>
      <c r="D287" s="1" t="s">
        <v>36</v>
      </c>
      <c r="E287" s="1" t="s">
        <v>16</v>
      </c>
      <c r="F287" s="1" t="s">
        <v>17</v>
      </c>
      <c r="G287">
        <v>12262.74</v>
      </c>
      <c r="H287">
        <v>3</v>
      </c>
      <c r="I287">
        <v>36788.22</v>
      </c>
      <c r="J287">
        <v>4.03</v>
      </c>
      <c r="K287">
        <v>1379</v>
      </c>
      <c r="L287" s="2">
        <v>45539</v>
      </c>
      <c r="O287" t="str">
        <f>IF(ecommerce_10000[[#This Row],[Platform]]="Souq","sq",ecommerce_10000[[#This Row],[Platform]])</f>
        <v>sq</v>
      </c>
      <c r="P287" t="str">
        <f>IF(E287="Souq","sq",IF(E287="Jumia","Jum",E287))</f>
        <v>sq</v>
      </c>
      <c r="Q287">
        <f>VLOOKUP(ecommerce_10000[[#This Row],[City]],F:I,4,FALSE)</f>
        <v>16284.02</v>
      </c>
      <c r="R287" s="1">
        <f>SUMIF(C:C,ecommerce_10000[[#This Row],[Category]],I:I)</f>
        <v>92327183.770000085</v>
      </c>
      <c r="S287" s="1">
        <f>SUMIFS(I:I,C:C,C287)</f>
        <v>92327183.770000085</v>
      </c>
      <c r="T287" s="1" t="str">
        <f>INDEX(F:F,MATCH(ecommerce_10000[[#This Row],[TotalAmount]],I:I,0))</f>
        <v>Cairo</v>
      </c>
    </row>
    <row r="288" spans="1:20" x14ac:dyDescent="0.3">
      <c r="A288" s="1" t="s">
        <v>332</v>
      </c>
      <c r="B288" s="1" t="s">
        <v>13</v>
      </c>
      <c r="C288" s="1" t="s">
        <v>14</v>
      </c>
      <c r="D288" s="1" t="s">
        <v>15</v>
      </c>
      <c r="E288" s="1" t="s">
        <v>16</v>
      </c>
      <c r="F288" s="1" t="s">
        <v>17</v>
      </c>
      <c r="G288">
        <v>17175.560000000001</v>
      </c>
      <c r="H288">
        <v>4</v>
      </c>
      <c r="I288">
        <v>68702.240000000005</v>
      </c>
      <c r="J288">
        <v>2.04</v>
      </c>
      <c r="K288">
        <v>3230</v>
      </c>
      <c r="L288" s="2">
        <v>45563</v>
      </c>
      <c r="O288" t="str">
        <f>IF(ecommerce_10000[[#This Row],[Platform]]="Souq","sq",ecommerce_10000[[#This Row],[Platform]])</f>
        <v>sq</v>
      </c>
      <c r="P288" t="str">
        <f>IF(E288="Souq","sq",IF(E288="Jumia","Jum",E288))</f>
        <v>sq</v>
      </c>
      <c r="Q288">
        <f>VLOOKUP(ecommerce_10000[[#This Row],[City]],F:I,4,FALSE)</f>
        <v>16284.02</v>
      </c>
      <c r="R288" s="1">
        <f>SUMIF(C:C,ecommerce_10000[[#This Row],[Category]],I:I)</f>
        <v>92327183.770000085</v>
      </c>
      <c r="S288" s="1">
        <f>SUMIFS(I:I,C:C,C288)</f>
        <v>92327183.770000085</v>
      </c>
      <c r="T288" s="1" t="str">
        <f>INDEX(F:F,MATCH(ecommerce_10000[[#This Row],[TotalAmount]],I:I,0))</f>
        <v>Cairo</v>
      </c>
    </row>
    <row r="289" spans="1:20" x14ac:dyDescent="0.3">
      <c r="A289" s="1" t="s">
        <v>333</v>
      </c>
      <c r="B289" s="1" t="s">
        <v>30</v>
      </c>
      <c r="C289" s="1" t="s">
        <v>31</v>
      </c>
      <c r="D289" s="1" t="s">
        <v>32</v>
      </c>
      <c r="E289" s="1" t="s">
        <v>47</v>
      </c>
      <c r="F289" s="1" t="s">
        <v>17</v>
      </c>
      <c r="G289">
        <v>3819.06</v>
      </c>
      <c r="H289">
        <v>4</v>
      </c>
      <c r="I289">
        <v>15276.24</v>
      </c>
      <c r="J289">
        <v>4.41</v>
      </c>
      <c r="K289">
        <v>565</v>
      </c>
      <c r="L289" s="2">
        <v>45580</v>
      </c>
      <c r="O289" t="str">
        <f>IF(ecommerce_10000[[#This Row],[Platform]]="Souq","sq",ecommerce_10000[[#This Row],[Platform]])</f>
        <v>Amazon</v>
      </c>
      <c r="P289" t="str">
        <f>IF(E289="Souq","sq",IF(E289="Jumia","Jum",E289))</f>
        <v>Amazon</v>
      </c>
      <c r="Q289">
        <f>VLOOKUP(ecommerce_10000[[#This Row],[City]],F:I,4,FALSE)</f>
        <v>16284.02</v>
      </c>
      <c r="R289" s="1">
        <f>SUMIF(C:C,ecommerce_10000[[#This Row],[Category]],I:I)</f>
        <v>57542997.559999913</v>
      </c>
      <c r="S289" s="1">
        <f>SUMIFS(I:I,C:C,C289)</f>
        <v>57542997.559999913</v>
      </c>
      <c r="T289" s="1" t="str">
        <f>INDEX(F:F,MATCH(ecommerce_10000[[#This Row],[TotalAmount]],I:I,0))</f>
        <v>Cairo</v>
      </c>
    </row>
    <row r="290" spans="1:20" x14ac:dyDescent="0.3">
      <c r="A290" s="1" t="s">
        <v>334</v>
      </c>
      <c r="B290" s="1" t="s">
        <v>49</v>
      </c>
      <c r="C290" s="1" t="s">
        <v>14</v>
      </c>
      <c r="D290" s="1" t="s">
        <v>50</v>
      </c>
      <c r="E290" s="1" t="s">
        <v>22</v>
      </c>
      <c r="F290" s="1" t="s">
        <v>33</v>
      </c>
      <c r="G290">
        <v>11829.61</v>
      </c>
      <c r="H290">
        <v>2</v>
      </c>
      <c r="I290">
        <v>23659.22</v>
      </c>
      <c r="J290">
        <v>2.85</v>
      </c>
      <c r="K290">
        <v>4174</v>
      </c>
      <c r="L290" s="2">
        <v>45457</v>
      </c>
      <c r="O290" t="str">
        <f>IF(ecommerce_10000[[#This Row],[Platform]]="Souq","sq",ecommerce_10000[[#This Row],[Platform]])</f>
        <v>Jumia</v>
      </c>
      <c r="P290" t="str">
        <f>IF(E290="Souq","sq",IF(E290="Jumia","Jum",E290))</f>
        <v>Jum</v>
      </c>
      <c r="Q290">
        <f>VLOOKUP(ecommerce_10000[[#This Row],[City]],F:I,4,FALSE)</f>
        <v>3665.44</v>
      </c>
      <c r="R290" s="1">
        <f>SUMIF(C:C,ecommerce_10000[[#This Row],[Category]],I:I)</f>
        <v>92327183.770000085</v>
      </c>
      <c r="S290" s="1">
        <f>SUMIFS(I:I,C:C,C290)</f>
        <v>92327183.770000085</v>
      </c>
      <c r="T290" s="1" t="str">
        <f>INDEX(F:F,MATCH(ecommerce_10000[[#This Row],[TotalAmount]],I:I,0))</f>
        <v>Dubai</v>
      </c>
    </row>
    <row r="291" spans="1:20" x14ac:dyDescent="0.3">
      <c r="A291" s="1" t="s">
        <v>335</v>
      </c>
      <c r="B291" s="1" t="s">
        <v>49</v>
      </c>
      <c r="C291" s="1" t="s">
        <v>14</v>
      </c>
      <c r="D291" s="1" t="s">
        <v>50</v>
      </c>
      <c r="E291" s="1" t="s">
        <v>47</v>
      </c>
      <c r="F291" s="1" t="s">
        <v>62</v>
      </c>
      <c r="G291">
        <v>14598.17</v>
      </c>
      <c r="H291">
        <v>1</v>
      </c>
      <c r="I291">
        <v>14598.17</v>
      </c>
      <c r="J291">
        <v>2.94</v>
      </c>
      <c r="K291">
        <v>4204</v>
      </c>
      <c r="L291" s="2">
        <v>45444</v>
      </c>
      <c r="O291" t="str">
        <f>IF(ecommerce_10000[[#This Row],[Platform]]="Souq","sq",ecommerce_10000[[#This Row],[Platform]])</f>
        <v>Amazon</v>
      </c>
      <c r="P291" t="str">
        <f>IF(E291="Souq","sq",IF(E291="Jumia","Jum",E291))</f>
        <v>Amazon</v>
      </c>
      <c r="Q291">
        <f>VLOOKUP(ecommerce_10000[[#This Row],[City]],F:I,4,FALSE)</f>
        <v>27872.98</v>
      </c>
      <c r="R291" s="1">
        <f>SUMIF(C:C,ecommerce_10000[[#This Row],[Category]],I:I)</f>
        <v>92327183.770000085</v>
      </c>
      <c r="S291" s="1">
        <f>SUMIFS(I:I,C:C,C291)</f>
        <v>92327183.770000085</v>
      </c>
      <c r="T291" s="1" t="str">
        <f>INDEX(F:F,MATCH(ecommerce_10000[[#This Row],[TotalAmount]],I:I,0))</f>
        <v>Giza</v>
      </c>
    </row>
    <row r="292" spans="1:20" x14ac:dyDescent="0.3">
      <c r="A292" s="1" t="s">
        <v>336</v>
      </c>
      <c r="B292" s="1" t="s">
        <v>35</v>
      </c>
      <c r="C292" s="1" t="s">
        <v>14</v>
      </c>
      <c r="D292" s="1" t="s">
        <v>36</v>
      </c>
      <c r="E292" s="1" t="s">
        <v>47</v>
      </c>
      <c r="F292" s="1" t="s">
        <v>28</v>
      </c>
      <c r="G292">
        <v>13950.41</v>
      </c>
      <c r="H292">
        <v>5</v>
      </c>
      <c r="I292">
        <v>69752.05</v>
      </c>
      <c r="J292">
        <v>2.98</v>
      </c>
      <c r="K292">
        <v>2554</v>
      </c>
      <c r="L292" s="2">
        <v>45499</v>
      </c>
      <c r="O292" t="str">
        <f>IF(ecommerce_10000[[#This Row],[Platform]]="Souq","sq",ecommerce_10000[[#This Row],[Platform]])</f>
        <v>Amazon</v>
      </c>
      <c r="P292" t="str">
        <f>IF(E292="Souq","sq",IF(E292="Jumia","Jum",E292))</f>
        <v>Amazon</v>
      </c>
      <c r="Q292">
        <f>VLOOKUP(ecommerce_10000[[#This Row],[City]],F:I,4,FALSE)</f>
        <v>26648.76</v>
      </c>
      <c r="R292" s="1">
        <f>SUMIF(C:C,ecommerce_10000[[#This Row],[Category]],I:I)</f>
        <v>92327183.770000085</v>
      </c>
      <c r="S292" s="1">
        <f>SUMIFS(I:I,C:C,C292)</f>
        <v>92327183.770000085</v>
      </c>
      <c r="T292" s="1" t="str">
        <f>INDEX(F:F,MATCH(ecommerce_10000[[#This Row],[TotalAmount]],I:I,0))</f>
        <v>Casablanca</v>
      </c>
    </row>
    <row r="293" spans="1:20" x14ac:dyDescent="0.3">
      <c r="A293" s="1" t="s">
        <v>337</v>
      </c>
      <c r="B293" s="1" t="s">
        <v>35</v>
      </c>
      <c r="C293" s="1" t="s">
        <v>14</v>
      </c>
      <c r="D293" s="1" t="s">
        <v>36</v>
      </c>
      <c r="E293" s="1" t="s">
        <v>16</v>
      </c>
      <c r="F293" s="1" t="s">
        <v>40</v>
      </c>
      <c r="G293">
        <v>16949.919999999998</v>
      </c>
      <c r="H293">
        <v>5</v>
      </c>
      <c r="I293">
        <v>84749.6</v>
      </c>
      <c r="J293">
        <v>4.6100000000000003</v>
      </c>
      <c r="K293">
        <v>89</v>
      </c>
      <c r="L293" s="2">
        <v>45531</v>
      </c>
      <c r="O293" t="str">
        <f>IF(ecommerce_10000[[#This Row],[Platform]]="Souq","sq",ecommerce_10000[[#This Row],[Platform]])</f>
        <v>sq</v>
      </c>
      <c r="P293" t="str">
        <f>IF(E293="Souq","sq",IF(E293="Jumia","Jum",E293))</f>
        <v>sq</v>
      </c>
      <c r="Q293">
        <f>VLOOKUP(ecommerce_10000[[#This Row],[City]],F:I,4,FALSE)</f>
        <v>99349.3</v>
      </c>
      <c r="R293" s="1">
        <f>SUMIF(C:C,ecommerce_10000[[#This Row],[Category]],I:I)</f>
        <v>92327183.770000085</v>
      </c>
      <c r="S293" s="1">
        <f>SUMIFS(I:I,C:C,C293)</f>
        <v>92327183.770000085</v>
      </c>
      <c r="T293" s="1" t="str">
        <f>INDEX(F:F,MATCH(ecommerce_10000[[#This Row],[TotalAmount]],I:I,0))</f>
        <v>Riyadh</v>
      </c>
    </row>
    <row r="294" spans="1:20" x14ac:dyDescent="0.3">
      <c r="A294" s="1" t="s">
        <v>338</v>
      </c>
      <c r="B294" s="1" t="s">
        <v>30</v>
      </c>
      <c r="C294" s="1" t="s">
        <v>31</v>
      </c>
      <c r="D294" s="1" t="s">
        <v>32</v>
      </c>
      <c r="E294" s="1" t="s">
        <v>22</v>
      </c>
      <c r="F294" s="1" t="s">
        <v>17</v>
      </c>
      <c r="G294">
        <v>12267.61</v>
      </c>
      <c r="H294">
        <v>4</v>
      </c>
      <c r="I294">
        <v>49070.44</v>
      </c>
      <c r="J294">
        <v>3.28</v>
      </c>
      <c r="K294">
        <v>4273</v>
      </c>
      <c r="L294" s="2">
        <v>45443</v>
      </c>
      <c r="O294" t="str">
        <f>IF(ecommerce_10000[[#This Row],[Platform]]="Souq","sq",ecommerce_10000[[#This Row],[Platform]])</f>
        <v>Jumia</v>
      </c>
      <c r="P294" t="str">
        <f>IF(E294="Souq","sq",IF(E294="Jumia","Jum",E294))</f>
        <v>Jum</v>
      </c>
      <c r="Q294">
        <f>VLOOKUP(ecommerce_10000[[#This Row],[City]],F:I,4,FALSE)</f>
        <v>16284.02</v>
      </c>
      <c r="R294" s="1">
        <f>SUMIF(C:C,ecommerce_10000[[#This Row],[Category]],I:I)</f>
        <v>57542997.559999913</v>
      </c>
      <c r="S294" s="1">
        <f>SUMIFS(I:I,C:C,C294)</f>
        <v>57542997.559999913</v>
      </c>
      <c r="T294" s="1" t="str">
        <f>INDEX(F:F,MATCH(ecommerce_10000[[#This Row],[TotalAmount]],I:I,0))</f>
        <v>Cairo</v>
      </c>
    </row>
    <row r="295" spans="1:20" x14ac:dyDescent="0.3">
      <c r="A295" s="1" t="s">
        <v>339</v>
      </c>
      <c r="B295" s="1" t="s">
        <v>13</v>
      </c>
      <c r="C295" s="1" t="s">
        <v>14</v>
      </c>
      <c r="D295" s="1" t="s">
        <v>15</v>
      </c>
      <c r="E295" s="1" t="s">
        <v>47</v>
      </c>
      <c r="F295" s="1" t="s">
        <v>62</v>
      </c>
      <c r="G295">
        <v>11541.02</v>
      </c>
      <c r="H295">
        <v>3</v>
      </c>
      <c r="I295">
        <v>34623.06</v>
      </c>
      <c r="J295">
        <v>3.28</v>
      </c>
      <c r="K295">
        <v>2623</v>
      </c>
      <c r="L295" s="2">
        <v>45401</v>
      </c>
      <c r="O295" t="str">
        <f>IF(ecommerce_10000[[#This Row],[Platform]]="Souq","sq",ecommerce_10000[[#This Row],[Platform]])</f>
        <v>Amazon</v>
      </c>
      <c r="P295" t="str">
        <f>IF(E295="Souq","sq",IF(E295="Jumia","Jum",E295))</f>
        <v>Amazon</v>
      </c>
      <c r="Q295">
        <f>VLOOKUP(ecommerce_10000[[#This Row],[City]],F:I,4,FALSE)</f>
        <v>27872.98</v>
      </c>
      <c r="R295" s="1">
        <f>SUMIF(C:C,ecommerce_10000[[#This Row],[Category]],I:I)</f>
        <v>92327183.770000085</v>
      </c>
      <c r="S295" s="1">
        <f>SUMIFS(I:I,C:C,C295)</f>
        <v>92327183.770000085</v>
      </c>
      <c r="T295" s="1" t="str">
        <f>INDEX(F:F,MATCH(ecommerce_10000[[#This Row],[TotalAmount]],I:I,0))</f>
        <v>Giza</v>
      </c>
    </row>
    <row r="296" spans="1:20" x14ac:dyDescent="0.3">
      <c r="A296" s="1" t="s">
        <v>340</v>
      </c>
      <c r="B296" s="1" t="s">
        <v>35</v>
      </c>
      <c r="C296" s="1" t="s">
        <v>14</v>
      </c>
      <c r="D296" s="1" t="s">
        <v>36</v>
      </c>
      <c r="E296" s="1" t="s">
        <v>22</v>
      </c>
      <c r="F296" s="1" t="s">
        <v>40</v>
      </c>
      <c r="G296">
        <v>1473.5</v>
      </c>
      <c r="H296">
        <v>3</v>
      </c>
      <c r="I296">
        <v>4420.5</v>
      </c>
      <c r="J296">
        <v>3.05</v>
      </c>
      <c r="K296">
        <v>3929</v>
      </c>
      <c r="L296" s="2">
        <v>45337</v>
      </c>
      <c r="O296" t="str">
        <f>IF(ecommerce_10000[[#This Row],[Platform]]="Souq","sq",ecommerce_10000[[#This Row],[Platform]])</f>
        <v>Jumia</v>
      </c>
      <c r="P296" t="str">
        <f>IF(E296="Souq","sq",IF(E296="Jumia","Jum",E296))</f>
        <v>Jum</v>
      </c>
      <c r="Q296">
        <f>VLOOKUP(ecommerce_10000[[#This Row],[City]],F:I,4,FALSE)</f>
        <v>99349.3</v>
      </c>
      <c r="R296" s="1">
        <f>SUMIF(C:C,ecommerce_10000[[#This Row],[Category]],I:I)</f>
        <v>92327183.770000085</v>
      </c>
      <c r="S296" s="1">
        <f>SUMIFS(I:I,C:C,C296)</f>
        <v>92327183.770000085</v>
      </c>
      <c r="T296" s="1" t="str">
        <f>INDEX(F:F,MATCH(ecommerce_10000[[#This Row],[TotalAmount]],I:I,0))</f>
        <v>Riyadh</v>
      </c>
    </row>
    <row r="297" spans="1:20" x14ac:dyDescent="0.3">
      <c r="A297" s="1" t="s">
        <v>341</v>
      </c>
      <c r="B297" s="1" t="s">
        <v>13</v>
      </c>
      <c r="C297" s="1" t="s">
        <v>14</v>
      </c>
      <c r="D297" s="1" t="s">
        <v>15</v>
      </c>
      <c r="E297" s="1" t="s">
        <v>47</v>
      </c>
      <c r="F297" s="1" t="s">
        <v>28</v>
      </c>
      <c r="G297">
        <v>3830.2</v>
      </c>
      <c r="H297">
        <v>5</v>
      </c>
      <c r="I297">
        <v>19151</v>
      </c>
      <c r="J297">
        <v>4.51</v>
      </c>
      <c r="K297">
        <v>3395</v>
      </c>
      <c r="L297" s="2">
        <v>45451</v>
      </c>
      <c r="O297" t="str">
        <f>IF(ecommerce_10000[[#This Row],[Platform]]="Souq","sq",ecommerce_10000[[#This Row],[Platform]])</f>
        <v>Amazon</v>
      </c>
      <c r="P297" t="str">
        <f>IF(E297="Souq","sq",IF(E297="Jumia","Jum",E297))</f>
        <v>Amazon</v>
      </c>
      <c r="Q297">
        <f>VLOOKUP(ecommerce_10000[[#This Row],[City]],F:I,4,FALSE)</f>
        <v>26648.76</v>
      </c>
      <c r="R297" s="1">
        <f>SUMIF(C:C,ecommerce_10000[[#This Row],[Category]],I:I)</f>
        <v>92327183.770000085</v>
      </c>
      <c r="S297" s="1">
        <f>SUMIFS(I:I,C:C,C297)</f>
        <v>92327183.770000085</v>
      </c>
      <c r="T297" s="1" t="str">
        <f>INDEX(F:F,MATCH(ecommerce_10000[[#This Row],[TotalAmount]],I:I,0))</f>
        <v>Casablanca</v>
      </c>
    </row>
    <row r="298" spans="1:20" x14ac:dyDescent="0.3">
      <c r="A298" s="1" t="s">
        <v>342</v>
      </c>
      <c r="B298" s="1" t="s">
        <v>38</v>
      </c>
      <c r="C298" s="1" t="s">
        <v>20</v>
      </c>
      <c r="D298" s="1" t="s">
        <v>39</v>
      </c>
      <c r="E298" s="1" t="s">
        <v>47</v>
      </c>
      <c r="F298" s="1" t="s">
        <v>33</v>
      </c>
      <c r="G298">
        <v>10934.94</v>
      </c>
      <c r="H298">
        <v>2</v>
      </c>
      <c r="I298">
        <v>21869.88</v>
      </c>
      <c r="J298">
        <v>1.18</v>
      </c>
      <c r="K298">
        <v>1245</v>
      </c>
      <c r="L298" s="2">
        <v>45499</v>
      </c>
      <c r="O298" t="str">
        <f>IF(ecommerce_10000[[#This Row],[Platform]]="Souq","sq",ecommerce_10000[[#This Row],[Platform]])</f>
        <v>Amazon</v>
      </c>
      <c r="P298" t="str">
        <f>IF(E298="Souq","sq",IF(E298="Jumia","Jum",E298))</f>
        <v>Amazon</v>
      </c>
      <c r="Q298">
        <f>VLOOKUP(ecommerce_10000[[#This Row],[City]],F:I,4,FALSE)</f>
        <v>3665.44</v>
      </c>
      <c r="R298" s="1">
        <f>SUMIF(C:C,ecommerce_10000[[#This Row],[Category]],I:I)</f>
        <v>91504159.730000004</v>
      </c>
      <c r="S298" s="1">
        <f>SUMIFS(I:I,C:C,C298)</f>
        <v>91504159.730000004</v>
      </c>
      <c r="T298" s="1" t="str">
        <f>INDEX(F:F,MATCH(ecommerce_10000[[#This Row],[TotalAmount]],I:I,0))</f>
        <v>Dubai</v>
      </c>
    </row>
    <row r="299" spans="1:20" x14ac:dyDescent="0.3">
      <c r="A299" s="1" t="s">
        <v>343</v>
      </c>
      <c r="B299" s="1" t="s">
        <v>65</v>
      </c>
      <c r="C299" s="1" t="s">
        <v>20</v>
      </c>
      <c r="D299" s="1" t="s">
        <v>66</v>
      </c>
      <c r="E299" s="1" t="s">
        <v>16</v>
      </c>
      <c r="F299" s="1" t="s">
        <v>40</v>
      </c>
      <c r="G299">
        <v>3951.31</v>
      </c>
      <c r="H299">
        <v>4</v>
      </c>
      <c r="I299">
        <v>15805.24</v>
      </c>
      <c r="J299">
        <v>2.8</v>
      </c>
      <c r="K299">
        <v>1560</v>
      </c>
      <c r="L299" s="2">
        <v>45514</v>
      </c>
      <c r="O299" t="str">
        <f>IF(ecommerce_10000[[#This Row],[Platform]]="Souq","sq",ecommerce_10000[[#This Row],[Platform]])</f>
        <v>sq</v>
      </c>
      <c r="P299" t="str">
        <f>IF(E299="Souq","sq",IF(E299="Jumia","Jum",E299))</f>
        <v>sq</v>
      </c>
      <c r="Q299">
        <f>VLOOKUP(ecommerce_10000[[#This Row],[City]],F:I,4,FALSE)</f>
        <v>99349.3</v>
      </c>
      <c r="R299" s="1">
        <f>SUMIF(C:C,ecommerce_10000[[#This Row],[Category]],I:I)</f>
        <v>91504159.730000004</v>
      </c>
      <c r="S299" s="1">
        <f>SUMIFS(I:I,C:C,C299)</f>
        <v>91504159.730000004</v>
      </c>
      <c r="T299" s="1" t="str">
        <f>INDEX(F:F,MATCH(ecommerce_10000[[#This Row],[TotalAmount]],I:I,0))</f>
        <v>Riyadh</v>
      </c>
    </row>
    <row r="300" spans="1:20" x14ac:dyDescent="0.3">
      <c r="A300" s="1" t="s">
        <v>344</v>
      </c>
      <c r="B300" s="1" t="s">
        <v>38</v>
      </c>
      <c r="C300" s="1" t="s">
        <v>20</v>
      </c>
      <c r="D300" s="1" t="s">
        <v>39</v>
      </c>
      <c r="E300" s="1" t="s">
        <v>22</v>
      </c>
      <c r="F300" s="1" t="s">
        <v>23</v>
      </c>
      <c r="G300">
        <v>13794.76</v>
      </c>
      <c r="H300">
        <v>3</v>
      </c>
      <c r="I300">
        <v>41384.28</v>
      </c>
      <c r="J300">
        <v>3.48</v>
      </c>
      <c r="K300">
        <v>769</v>
      </c>
      <c r="L300" s="2">
        <v>45461</v>
      </c>
      <c r="O300" t="str">
        <f>IF(ecommerce_10000[[#This Row],[Platform]]="Souq","sq",ecommerce_10000[[#This Row],[Platform]])</f>
        <v>Jumia</v>
      </c>
      <c r="P300" t="str">
        <f>IF(E300="Souq","sq",IF(E300="Jumia","Jum",E300))</f>
        <v>Jum</v>
      </c>
      <c r="Q300">
        <f>VLOOKUP(ecommerce_10000[[#This Row],[City]],F:I,4,FALSE)</f>
        <v>13290.4</v>
      </c>
      <c r="R300" s="1">
        <f>SUMIF(C:C,ecommerce_10000[[#This Row],[Category]],I:I)</f>
        <v>91504159.730000004</v>
      </c>
      <c r="S300" s="1">
        <f>SUMIFS(I:I,C:C,C300)</f>
        <v>91504159.730000004</v>
      </c>
      <c r="T300" s="1" t="str">
        <f>INDEX(F:F,MATCH(ecommerce_10000[[#This Row],[TotalAmount]],I:I,0))</f>
        <v>Alexandria</v>
      </c>
    </row>
    <row r="301" spans="1:20" x14ac:dyDescent="0.3">
      <c r="A301" s="1" t="s">
        <v>345</v>
      </c>
      <c r="B301" s="1" t="s">
        <v>35</v>
      </c>
      <c r="C301" s="1" t="s">
        <v>14</v>
      </c>
      <c r="D301" s="1" t="s">
        <v>36</v>
      </c>
      <c r="E301" s="1" t="s">
        <v>16</v>
      </c>
      <c r="F301" s="1" t="s">
        <v>33</v>
      </c>
      <c r="G301">
        <v>9791.67</v>
      </c>
      <c r="H301">
        <v>2</v>
      </c>
      <c r="I301">
        <v>19583.34</v>
      </c>
      <c r="J301">
        <v>2.69</v>
      </c>
      <c r="K301">
        <v>2379</v>
      </c>
      <c r="L301" s="2">
        <v>45297</v>
      </c>
      <c r="O301" t="str">
        <f>IF(ecommerce_10000[[#This Row],[Platform]]="Souq","sq",ecommerce_10000[[#This Row],[Platform]])</f>
        <v>sq</v>
      </c>
      <c r="P301" t="str">
        <f>IF(E301="Souq","sq",IF(E301="Jumia","Jum",E301))</f>
        <v>sq</v>
      </c>
      <c r="Q301">
        <f>VLOOKUP(ecommerce_10000[[#This Row],[City]],F:I,4,FALSE)</f>
        <v>3665.44</v>
      </c>
      <c r="R301" s="1">
        <f>SUMIF(C:C,ecommerce_10000[[#This Row],[Category]],I:I)</f>
        <v>92327183.770000085</v>
      </c>
      <c r="S301" s="1">
        <f>SUMIFS(I:I,C:C,C301)</f>
        <v>92327183.770000085</v>
      </c>
      <c r="T301" s="1" t="str">
        <f>INDEX(F:F,MATCH(ecommerce_10000[[#This Row],[TotalAmount]],I:I,0))</f>
        <v>Dubai</v>
      </c>
    </row>
    <row r="302" spans="1:20" x14ac:dyDescent="0.3">
      <c r="A302" s="1" t="s">
        <v>346</v>
      </c>
      <c r="B302" s="1" t="s">
        <v>53</v>
      </c>
      <c r="C302" s="1" t="s">
        <v>31</v>
      </c>
      <c r="D302" s="1" t="s">
        <v>54</v>
      </c>
      <c r="E302" s="1" t="s">
        <v>16</v>
      </c>
      <c r="F302" s="1" t="s">
        <v>40</v>
      </c>
      <c r="G302">
        <v>18013.14</v>
      </c>
      <c r="H302">
        <v>1</v>
      </c>
      <c r="I302">
        <v>18013.14</v>
      </c>
      <c r="J302">
        <v>2.71</v>
      </c>
      <c r="K302">
        <v>2275</v>
      </c>
      <c r="L302" s="2">
        <v>45624</v>
      </c>
      <c r="O302" t="str">
        <f>IF(ecommerce_10000[[#This Row],[Platform]]="Souq","sq",ecommerce_10000[[#This Row],[Platform]])</f>
        <v>sq</v>
      </c>
      <c r="P302" t="str">
        <f>IF(E302="Souq","sq",IF(E302="Jumia","Jum",E302))</f>
        <v>sq</v>
      </c>
      <c r="Q302">
        <f>VLOOKUP(ecommerce_10000[[#This Row],[City]],F:I,4,FALSE)</f>
        <v>99349.3</v>
      </c>
      <c r="R302" s="1">
        <f>SUMIF(C:C,ecommerce_10000[[#This Row],[Category]],I:I)</f>
        <v>57542997.559999913</v>
      </c>
      <c r="S302" s="1">
        <f>SUMIFS(I:I,C:C,C302)</f>
        <v>57542997.559999913</v>
      </c>
      <c r="T302" s="1" t="str">
        <f>INDEX(F:F,MATCH(ecommerce_10000[[#This Row],[TotalAmount]],I:I,0))</f>
        <v>Riyadh</v>
      </c>
    </row>
    <row r="303" spans="1:20" x14ac:dyDescent="0.3">
      <c r="A303" s="1" t="s">
        <v>347</v>
      </c>
      <c r="B303" s="1" t="s">
        <v>35</v>
      </c>
      <c r="C303" s="1" t="s">
        <v>14</v>
      </c>
      <c r="D303" s="1" t="s">
        <v>36</v>
      </c>
      <c r="E303" s="1" t="s">
        <v>22</v>
      </c>
      <c r="F303" s="1" t="s">
        <v>33</v>
      </c>
      <c r="G303">
        <v>4411.57</v>
      </c>
      <c r="H303">
        <v>5</v>
      </c>
      <c r="I303">
        <v>22057.85</v>
      </c>
      <c r="J303">
        <v>3.83</v>
      </c>
      <c r="K303">
        <v>1159</v>
      </c>
      <c r="L303" s="2">
        <v>45616</v>
      </c>
      <c r="O303" t="str">
        <f>IF(ecommerce_10000[[#This Row],[Platform]]="Souq","sq",ecommerce_10000[[#This Row],[Platform]])</f>
        <v>Jumia</v>
      </c>
      <c r="P303" t="str">
        <f>IF(E303="Souq","sq",IF(E303="Jumia","Jum",E303))</f>
        <v>Jum</v>
      </c>
      <c r="Q303">
        <f>VLOOKUP(ecommerce_10000[[#This Row],[City]],F:I,4,FALSE)</f>
        <v>3665.44</v>
      </c>
      <c r="R303" s="1">
        <f>SUMIF(C:C,ecommerce_10000[[#This Row],[Category]],I:I)</f>
        <v>92327183.770000085</v>
      </c>
      <c r="S303" s="1">
        <f>SUMIFS(I:I,C:C,C303)</f>
        <v>92327183.770000085</v>
      </c>
      <c r="T303" s="1" t="str">
        <f>INDEX(F:F,MATCH(ecommerce_10000[[#This Row],[TotalAmount]],I:I,0))</f>
        <v>Dubai</v>
      </c>
    </row>
    <row r="304" spans="1:20" x14ac:dyDescent="0.3">
      <c r="A304" s="1" t="s">
        <v>348</v>
      </c>
      <c r="B304" s="1" t="s">
        <v>25</v>
      </c>
      <c r="C304" s="1" t="s">
        <v>26</v>
      </c>
      <c r="D304" s="1" t="s">
        <v>27</v>
      </c>
      <c r="E304" s="1" t="s">
        <v>47</v>
      </c>
      <c r="F304" s="1" t="s">
        <v>17</v>
      </c>
      <c r="G304">
        <v>11879.15</v>
      </c>
      <c r="H304">
        <v>3</v>
      </c>
      <c r="I304">
        <v>35637.449999999997</v>
      </c>
      <c r="J304">
        <v>2.97</v>
      </c>
      <c r="K304">
        <v>1211</v>
      </c>
      <c r="L304" s="2">
        <v>45472</v>
      </c>
      <c r="O304" t="str">
        <f>IF(ecommerce_10000[[#This Row],[Platform]]="Souq","sq",ecommerce_10000[[#This Row],[Platform]])</f>
        <v>Amazon</v>
      </c>
      <c r="P304" t="str">
        <f>IF(E304="Souq","sq",IF(E304="Jumia","Jum",E304))</f>
        <v>Amazon</v>
      </c>
      <c r="Q304">
        <f>VLOOKUP(ecommerce_10000[[#This Row],[City]],F:I,4,FALSE)</f>
        <v>16284.02</v>
      </c>
      <c r="R304" s="1">
        <f>SUMIF(C:C,ecommerce_10000[[#This Row],[Category]],I:I)</f>
        <v>29200970.130000021</v>
      </c>
      <c r="S304" s="1">
        <f>SUMIFS(I:I,C:C,C304)</f>
        <v>29200970.130000021</v>
      </c>
      <c r="T304" s="1" t="str">
        <f>INDEX(F:F,MATCH(ecommerce_10000[[#This Row],[TotalAmount]],I:I,0))</f>
        <v>Cairo</v>
      </c>
    </row>
    <row r="305" spans="1:20" x14ac:dyDescent="0.3">
      <c r="A305" s="1" t="s">
        <v>349</v>
      </c>
      <c r="B305" s="1" t="s">
        <v>53</v>
      </c>
      <c r="C305" s="1" t="s">
        <v>31</v>
      </c>
      <c r="D305" s="1" t="s">
        <v>54</v>
      </c>
      <c r="E305" s="1" t="s">
        <v>22</v>
      </c>
      <c r="F305" s="1" t="s">
        <v>40</v>
      </c>
      <c r="G305">
        <v>10134.299999999999</v>
      </c>
      <c r="H305">
        <v>1</v>
      </c>
      <c r="I305">
        <v>10134.299999999999</v>
      </c>
      <c r="J305">
        <v>2.52</v>
      </c>
      <c r="K305">
        <v>1212</v>
      </c>
      <c r="L305" s="2">
        <v>45415</v>
      </c>
      <c r="O305" t="str">
        <f>IF(ecommerce_10000[[#This Row],[Platform]]="Souq","sq",ecommerce_10000[[#This Row],[Platform]])</f>
        <v>Jumia</v>
      </c>
      <c r="P305" t="str">
        <f>IF(E305="Souq","sq",IF(E305="Jumia","Jum",E305))</f>
        <v>Jum</v>
      </c>
      <c r="Q305">
        <f>VLOOKUP(ecommerce_10000[[#This Row],[City]],F:I,4,FALSE)</f>
        <v>99349.3</v>
      </c>
      <c r="R305" s="1">
        <f>SUMIF(C:C,ecommerce_10000[[#This Row],[Category]],I:I)</f>
        <v>57542997.559999913</v>
      </c>
      <c r="S305" s="1">
        <f>SUMIFS(I:I,C:C,C305)</f>
        <v>57542997.559999913</v>
      </c>
      <c r="T305" s="1" t="str">
        <f>INDEX(F:F,MATCH(ecommerce_10000[[#This Row],[TotalAmount]],I:I,0))</f>
        <v>Riyadh</v>
      </c>
    </row>
    <row r="306" spans="1:20" x14ac:dyDescent="0.3">
      <c r="A306" s="1" t="s">
        <v>350</v>
      </c>
      <c r="B306" s="1" t="s">
        <v>19</v>
      </c>
      <c r="C306" s="1" t="s">
        <v>20</v>
      </c>
      <c r="D306" s="1" t="s">
        <v>21</v>
      </c>
      <c r="E306" s="1" t="s">
        <v>16</v>
      </c>
      <c r="F306" s="1" t="s">
        <v>62</v>
      </c>
      <c r="G306">
        <v>11319.16</v>
      </c>
      <c r="H306">
        <v>5</v>
      </c>
      <c r="I306">
        <v>56595.8</v>
      </c>
      <c r="J306">
        <v>1.74</v>
      </c>
      <c r="K306">
        <v>4506</v>
      </c>
      <c r="L306" s="2">
        <v>45406</v>
      </c>
      <c r="O306" t="str">
        <f>IF(ecommerce_10000[[#This Row],[Platform]]="Souq","sq",ecommerce_10000[[#This Row],[Platform]])</f>
        <v>sq</v>
      </c>
      <c r="P306" t="str">
        <f>IF(E306="Souq","sq",IF(E306="Jumia","Jum",E306))</f>
        <v>sq</v>
      </c>
      <c r="Q306">
        <f>VLOOKUP(ecommerce_10000[[#This Row],[City]],F:I,4,FALSE)</f>
        <v>27872.98</v>
      </c>
      <c r="R306" s="1">
        <f>SUMIF(C:C,ecommerce_10000[[#This Row],[Category]],I:I)</f>
        <v>91504159.730000004</v>
      </c>
      <c r="S306" s="1">
        <f>SUMIFS(I:I,C:C,C306)</f>
        <v>91504159.730000004</v>
      </c>
      <c r="T306" s="1" t="str">
        <f>INDEX(F:F,MATCH(ecommerce_10000[[#This Row],[TotalAmount]],I:I,0))</f>
        <v>Giza</v>
      </c>
    </row>
    <row r="307" spans="1:20" x14ac:dyDescent="0.3">
      <c r="A307" s="1" t="s">
        <v>351</v>
      </c>
      <c r="B307" s="1" t="s">
        <v>65</v>
      </c>
      <c r="C307" s="1" t="s">
        <v>20</v>
      </c>
      <c r="D307" s="1" t="s">
        <v>66</v>
      </c>
      <c r="E307" s="1" t="s">
        <v>22</v>
      </c>
      <c r="F307" s="1" t="s">
        <v>40</v>
      </c>
      <c r="G307">
        <v>10554.4</v>
      </c>
      <c r="H307">
        <v>1</v>
      </c>
      <c r="I307">
        <v>10554.4</v>
      </c>
      <c r="J307">
        <v>3.67</v>
      </c>
      <c r="K307">
        <v>3020</v>
      </c>
      <c r="L307" s="2">
        <v>45463</v>
      </c>
      <c r="O307" t="str">
        <f>IF(ecommerce_10000[[#This Row],[Platform]]="Souq","sq",ecommerce_10000[[#This Row],[Platform]])</f>
        <v>Jumia</v>
      </c>
      <c r="P307" t="str">
        <f>IF(E307="Souq","sq",IF(E307="Jumia","Jum",E307))</f>
        <v>Jum</v>
      </c>
      <c r="Q307">
        <f>VLOOKUP(ecommerce_10000[[#This Row],[City]],F:I,4,FALSE)</f>
        <v>99349.3</v>
      </c>
      <c r="R307" s="1">
        <f>SUMIF(C:C,ecommerce_10000[[#This Row],[Category]],I:I)</f>
        <v>91504159.730000004</v>
      </c>
      <c r="S307" s="1">
        <f>SUMIFS(I:I,C:C,C307)</f>
        <v>91504159.730000004</v>
      </c>
      <c r="T307" s="1" t="str">
        <f>INDEX(F:F,MATCH(ecommerce_10000[[#This Row],[TotalAmount]],I:I,0))</f>
        <v>Riyadh</v>
      </c>
    </row>
    <row r="308" spans="1:20" x14ac:dyDescent="0.3">
      <c r="A308" s="1" t="s">
        <v>352</v>
      </c>
      <c r="B308" s="1" t="s">
        <v>43</v>
      </c>
      <c r="C308" s="1" t="s">
        <v>44</v>
      </c>
      <c r="D308" s="1" t="s">
        <v>45</v>
      </c>
      <c r="E308" s="1" t="s">
        <v>22</v>
      </c>
      <c r="F308" s="1" t="s">
        <v>23</v>
      </c>
      <c r="G308">
        <v>6270.53</v>
      </c>
      <c r="H308">
        <v>3</v>
      </c>
      <c r="I308">
        <v>18811.59</v>
      </c>
      <c r="J308">
        <v>2.36</v>
      </c>
      <c r="K308">
        <v>4692</v>
      </c>
      <c r="L308" s="2">
        <v>45643</v>
      </c>
      <c r="O308" t="str">
        <f>IF(ecommerce_10000[[#This Row],[Platform]]="Souq","sq",ecommerce_10000[[#This Row],[Platform]])</f>
        <v>Jumia</v>
      </c>
      <c r="P308" t="str">
        <f>IF(E308="Souq","sq",IF(E308="Jumia","Jum",E308))</f>
        <v>Jum</v>
      </c>
      <c r="Q308">
        <f>VLOOKUP(ecommerce_10000[[#This Row],[City]],F:I,4,FALSE)</f>
        <v>13290.4</v>
      </c>
      <c r="R308" s="1">
        <f>SUMIF(C:C,ecommerce_10000[[#This Row],[Category]],I:I)</f>
        <v>31420413.200000018</v>
      </c>
      <c r="S308" s="1">
        <f>SUMIFS(I:I,C:C,C308)</f>
        <v>31420413.200000018</v>
      </c>
      <c r="T308" s="1" t="str">
        <f>INDEX(F:F,MATCH(ecommerce_10000[[#This Row],[TotalAmount]],I:I,0))</f>
        <v>Alexandria</v>
      </c>
    </row>
    <row r="309" spans="1:20" x14ac:dyDescent="0.3">
      <c r="A309" s="1" t="s">
        <v>353</v>
      </c>
      <c r="B309" s="1" t="s">
        <v>53</v>
      </c>
      <c r="C309" s="1" t="s">
        <v>31</v>
      </c>
      <c r="D309" s="1" t="s">
        <v>54</v>
      </c>
      <c r="E309" s="1" t="s">
        <v>47</v>
      </c>
      <c r="F309" s="1" t="s">
        <v>62</v>
      </c>
      <c r="G309">
        <v>5446.73</v>
      </c>
      <c r="H309">
        <v>3</v>
      </c>
      <c r="I309">
        <v>16340.19</v>
      </c>
      <c r="J309">
        <v>1.7</v>
      </c>
      <c r="K309">
        <v>2104</v>
      </c>
      <c r="L309" s="2">
        <v>45651</v>
      </c>
      <c r="O309" t="str">
        <f>IF(ecommerce_10000[[#This Row],[Platform]]="Souq","sq",ecommerce_10000[[#This Row],[Platform]])</f>
        <v>Amazon</v>
      </c>
      <c r="P309" t="str">
        <f>IF(E309="Souq","sq",IF(E309="Jumia","Jum",E309))</f>
        <v>Amazon</v>
      </c>
      <c r="Q309">
        <f>VLOOKUP(ecommerce_10000[[#This Row],[City]],F:I,4,FALSE)</f>
        <v>27872.98</v>
      </c>
      <c r="R309" s="1">
        <f>SUMIF(C:C,ecommerce_10000[[#This Row],[Category]],I:I)</f>
        <v>57542997.559999913</v>
      </c>
      <c r="S309" s="1">
        <f>SUMIFS(I:I,C:C,C309)</f>
        <v>57542997.559999913</v>
      </c>
      <c r="T309" s="1" t="str">
        <f>INDEX(F:F,MATCH(ecommerce_10000[[#This Row],[TotalAmount]],I:I,0))</f>
        <v>Giza</v>
      </c>
    </row>
    <row r="310" spans="1:20" x14ac:dyDescent="0.3">
      <c r="A310" s="1" t="s">
        <v>354</v>
      </c>
      <c r="B310" s="1" t="s">
        <v>13</v>
      </c>
      <c r="C310" s="1" t="s">
        <v>14</v>
      </c>
      <c r="D310" s="1" t="s">
        <v>15</v>
      </c>
      <c r="E310" s="1" t="s">
        <v>22</v>
      </c>
      <c r="F310" s="1" t="s">
        <v>28</v>
      </c>
      <c r="G310">
        <v>16012.01</v>
      </c>
      <c r="H310">
        <v>4</v>
      </c>
      <c r="I310">
        <v>64048.04</v>
      </c>
      <c r="J310">
        <v>3.26</v>
      </c>
      <c r="K310">
        <v>3027</v>
      </c>
      <c r="L310" s="2">
        <v>45647</v>
      </c>
      <c r="O310" t="str">
        <f>IF(ecommerce_10000[[#This Row],[Platform]]="Souq","sq",ecommerce_10000[[#This Row],[Platform]])</f>
        <v>Jumia</v>
      </c>
      <c r="P310" t="str">
        <f>IF(E310="Souq","sq",IF(E310="Jumia","Jum",E310))</f>
        <v>Jum</v>
      </c>
      <c r="Q310">
        <f>VLOOKUP(ecommerce_10000[[#This Row],[City]],F:I,4,FALSE)</f>
        <v>26648.76</v>
      </c>
      <c r="R310" s="1">
        <f>SUMIF(C:C,ecommerce_10000[[#This Row],[Category]],I:I)</f>
        <v>92327183.770000085</v>
      </c>
      <c r="S310" s="1">
        <f>SUMIFS(I:I,C:C,C310)</f>
        <v>92327183.770000085</v>
      </c>
      <c r="T310" s="1" t="str">
        <f>INDEX(F:F,MATCH(ecommerce_10000[[#This Row],[TotalAmount]],I:I,0))</f>
        <v>Casablanca</v>
      </c>
    </row>
    <row r="311" spans="1:20" x14ac:dyDescent="0.3">
      <c r="A311" s="1" t="s">
        <v>355</v>
      </c>
      <c r="B311" s="1" t="s">
        <v>43</v>
      </c>
      <c r="C311" s="1" t="s">
        <v>44</v>
      </c>
      <c r="D311" s="1" t="s">
        <v>45</v>
      </c>
      <c r="E311" s="1" t="s">
        <v>47</v>
      </c>
      <c r="F311" s="1" t="s">
        <v>28</v>
      </c>
      <c r="G311">
        <v>7448.45</v>
      </c>
      <c r="H311">
        <v>5</v>
      </c>
      <c r="I311">
        <v>37242.25</v>
      </c>
      <c r="J311">
        <v>4.4400000000000004</v>
      </c>
      <c r="K311">
        <v>4746</v>
      </c>
      <c r="L311" s="2">
        <v>45435</v>
      </c>
      <c r="O311" t="str">
        <f>IF(ecommerce_10000[[#This Row],[Platform]]="Souq","sq",ecommerce_10000[[#This Row],[Platform]])</f>
        <v>Amazon</v>
      </c>
      <c r="P311" t="str">
        <f>IF(E311="Souq","sq",IF(E311="Jumia","Jum",E311))</f>
        <v>Amazon</v>
      </c>
      <c r="Q311">
        <f>VLOOKUP(ecommerce_10000[[#This Row],[City]],F:I,4,FALSE)</f>
        <v>26648.76</v>
      </c>
      <c r="R311" s="1">
        <f>SUMIF(C:C,ecommerce_10000[[#This Row],[Category]],I:I)</f>
        <v>31420413.200000018</v>
      </c>
      <c r="S311" s="1">
        <f>SUMIFS(I:I,C:C,C311)</f>
        <v>31420413.200000018</v>
      </c>
      <c r="T311" s="1" t="str">
        <f>INDEX(F:F,MATCH(ecommerce_10000[[#This Row],[TotalAmount]],I:I,0))</f>
        <v>Casablanca</v>
      </c>
    </row>
    <row r="312" spans="1:20" x14ac:dyDescent="0.3">
      <c r="A312" s="1" t="s">
        <v>356</v>
      </c>
      <c r="B312" s="1" t="s">
        <v>38</v>
      </c>
      <c r="C312" s="1" t="s">
        <v>20</v>
      </c>
      <c r="D312" s="1" t="s">
        <v>39</v>
      </c>
      <c r="E312" s="1" t="s">
        <v>22</v>
      </c>
      <c r="F312" s="1" t="s">
        <v>62</v>
      </c>
      <c r="G312">
        <v>16909.71</v>
      </c>
      <c r="H312">
        <v>2</v>
      </c>
      <c r="I312">
        <v>33819.42</v>
      </c>
      <c r="J312">
        <v>3.93</v>
      </c>
      <c r="K312">
        <v>34</v>
      </c>
      <c r="L312" s="2">
        <v>45433</v>
      </c>
      <c r="O312" t="str">
        <f>IF(ecommerce_10000[[#This Row],[Platform]]="Souq","sq",ecommerce_10000[[#This Row],[Platform]])</f>
        <v>Jumia</v>
      </c>
      <c r="P312" t="str">
        <f>IF(E312="Souq","sq",IF(E312="Jumia","Jum",E312))</f>
        <v>Jum</v>
      </c>
      <c r="Q312">
        <f>VLOOKUP(ecommerce_10000[[#This Row],[City]],F:I,4,FALSE)</f>
        <v>27872.98</v>
      </c>
      <c r="R312" s="1">
        <f>SUMIF(C:C,ecommerce_10000[[#This Row],[Category]],I:I)</f>
        <v>91504159.730000004</v>
      </c>
      <c r="S312" s="1">
        <f>SUMIFS(I:I,C:C,C312)</f>
        <v>91504159.730000004</v>
      </c>
      <c r="T312" s="1" t="str">
        <f>INDEX(F:F,MATCH(ecommerce_10000[[#This Row],[TotalAmount]],I:I,0))</f>
        <v>Giza</v>
      </c>
    </row>
    <row r="313" spans="1:20" x14ac:dyDescent="0.3">
      <c r="A313" s="1" t="s">
        <v>357</v>
      </c>
      <c r="B313" s="1" t="s">
        <v>30</v>
      </c>
      <c r="C313" s="1" t="s">
        <v>31</v>
      </c>
      <c r="D313" s="1" t="s">
        <v>32</v>
      </c>
      <c r="E313" s="1" t="s">
        <v>16</v>
      </c>
      <c r="F313" s="1" t="s">
        <v>33</v>
      </c>
      <c r="G313">
        <v>9408.66</v>
      </c>
      <c r="H313">
        <v>3</v>
      </c>
      <c r="I313">
        <v>28225.98</v>
      </c>
      <c r="J313">
        <v>1.91</v>
      </c>
      <c r="K313">
        <v>566</v>
      </c>
      <c r="L313" s="2">
        <v>45639</v>
      </c>
      <c r="O313" t="str">
        <f>IF(ecommerce_10000[[#This Row],[Platform]]="Souq","sq",ecommerce_10000[[#This Row],[Platform]])</f>
        <v>sq</v>
      </c>
      <c r="P313" t="str">
        <f>IF(E313="Souq","sq",IF(E313="Jumia","Jum",E313))</f>
        <v>sq</v>
      </c>
      <c r="Q313">
        <f>VLOOKUP(ecommerce_10000[[#This Row],[City]],F:I,4,FALSE)</f>
        <v>3665.44</v>
      </c>
      <c r="R313" s="1">
        <f>SUMIF(C:C,ecommerce_10000[[#This Row],[Category]],I:I)</f>
        <v>57542997.559999913</v>
      </c>
      <c r="S313" s="1">
        <f>SUMIFS(I:I,C:C,C313)</f>
        <v>57542997.559999913</v>
      </c>
      <c r="T313" s="1" t="str">
        <f>INDEX(F:F,MATCH(ecommerce_10000[[#This Row],[TotalAmount]],I:I,0))</f>
        <v>Dubai</v>
      </c>
    </row>
    <row r="314" spans="1:20" x14ac:dyDescent="0.3">
      <c r="A314" s="1" t="s">
        <v>358</v>
      </c>
      <c r="B314" s="1" t="s">
        <v>35</v>
      </c>
      <c r="C314" s="1" t="s">
        <v>14</v>
      </c>
      <c r="D314" s="1" t="s">
        <v>36</v>
      </c>
      <c r="E314" s="1" t="s">
        <v>47</v>
      </c>
      <c r="F314" s="1" t="s">
        <v>23</v>
      </c>
      <c r="G314">
        <v>3529.62</v>
      </c>
      <c r="H314">
        <v>1</v>
      </c>
      <c r="I314">
        <v>3529.62</v>
      </c>
      <c r="J314">
        <v>3.73</v>
      </c>
      <c r="K314">
        <v>804</v>
      </c>
      <c r="L314" s="2">
        <v>45537</v>
      </c>
      <c r="O314" t="str">
        <f>IF(ecommerce_10000[[#This Row],[Platform]]="Souq","sq",ecommerce_10000[[#This Row],[Platform]])</f>
        <v>Amazon</v>
      </c>
      <c r="P314" t="str">
        <f>IF(E314="Souq","sq",IF(E314="Jumia","Jum",E314))</f>
        <v>Amazon</v>
      </c>
      <c r="Q314">
        <f>VLOOKUP(ecommerce_10000[[#This Row],[City]],F:I,4,FALSE)</f>
        <v>13290.4</v>
      </c>
      <c r="R314" s="1">
        <f>SUMIF(C:C,ecommerce_10000[[#This Row],[Category]],I:I)</f>
        <v>92327183.770000085</v>
      </c>
      <c r="S314" s="1">
        <f>SUMIFS(I:I,C:C,C314)</f>
        <v>92327183.770000085</v>
      </c>
      <c r="T314" s="1" t="str">
        <f>INDEX(F:F,MATCH(ecommerce_10000[[#This Row],[TotalAmount]],I:I,0))</f>
        <v>Alexandria</v>
      </c>
    </row>
    <row r="315" spans="1:20" x14ac:dyDescent="0.3">
      <c r="A315" s="1" t="s">
        <v>359</v>
      </c>
      <c r="B315" s="1" t="s">
        <v>25</v>
      </c>
      <c r="C315" s="1" t="s">
        <v>26</v>
      </c>
      <c r="D315" s="1" t="s">
        <v>27</v>
      </c>
      <c r="E315" s="1" t="s">
        <v>22</v>
      </c>
      <c r="F315" s="1" t="s">
        <v>17</v>
      </c>
      <c r="G315">
        <v>13429.1</v>
      </c>
      <c r="H315">
        <v>2</v>
      </c>
      <c r="I315">
        <v>26858.2</v>
      </c>
      <c r="J315">
        <v>2.86</v>
      </c>
      <c r="K315">
        <v>3290</v>
      </c>
      <c r="L315" s="2">
        <v>45556</v>
      </c>
      <c r="O315" t="str">
        <f>IF(ecommerce_10000[[#This Row],[Platform]]="Souq","sq",ecommerce_10000[[#This Row],[Platform]])</f>
        <v>Jumia</v>
      </c>
      <c r="P315" t="str">
        <f>IF(E315="Souq","sq",IF(E315="Jumia","Jum",E315))</f>
        <v>Jum</v>
      </c>
      <c r="Q315">
        <f>VLOOKUP(ecommerce_10000[[#This Row],[City]],F:I,4,FALSE)</f>
        <v>16284.02</v>
      </c>
      <c r="R315" s="1">
        <f>SUMIF(C:C,ecommerce_10000[[#This Row],[Category]],I:I)</f>
        <v>29200970.130000021</v>
      </c>
      <c r="S315" s="1">
        <f>SUMIFS(I:I,C:C,C315)</f>
        <v>29200970.130000021</v>
      </c>
      <c r="T315" s="1" t="str">
        <f>INDEX(F:F,MATCH(ecommerce_10000[[#This Row],[TotalAmount]],I:I,0))</f>
        <v>Cairo</v>
      </c>
    </row>
    <row r="316" spans="1:20" x14ac:dyDescent="0.3">
      <c r="A316" s="1" t="s">
        <v>360</v>
      </c>
      <c r="B316" s="1" t="s">
        <v>35</v>
      </c>
      <c r="C316" s="1" t="s">
        <v>14</v>
      </c>
      <c r="D316" s="1" t="s">
        <v>36</v>
      </c>
      <c r="E316" s="1" t="s">
        <v>22</v>
      </c>
      <c r="F316" s="1" t="s">
        <v>28</v>
      </c>
      <c r="G316">
        <v>4688.59</v>
      </c>
      <c r="H316">
        <v>1</v>
      </c>
      <c r="I316">
        <v>4688.59</v>
      </c>
      <c r="J316">
        <v>3.67</v>
      </c>
      <c r="K316">
        <v>3258</v>
      </c>
      <c r="L316" s="2">
        <v>45487</v>
      </c>
      <c r="O316" t="str">
        <f>IF(ecommerce_10000[[#This Row],[Platform]]="Souq","sq",ecommerce_10000[[#This Row],[Platform]])</f>
        <v>Jumia</v>
      </c>
      <c r="P316" t="str">
        <f>IF(E316="Souq","sq",IF(E316="Jumia","Jum",E316))</f>
        <v>Jum</v>
      </c>
      <c r="Q316">
        <f>VLOOKUP(ecommerce_10000[[#This Row],[City]],F:I,4,FALSE)</f>
        <v>26648.76</v>
      </c>
      <c r="R316" s="1">
        <f>SUMIF(C:C,ecommerce_10000[[#This Row],[Category]],I:I)</f>
        <v>92327183.770000085</v>
      </c>
      <c r="S316" s="1">
        <f>SUMIFS(I:I,C:C,C316)</f>
        <v>92327183.770000085</v>
      </c>
      <c r="T316" s="1" t="str">
        <f>INDEX(F:F,MATCH(ecommerce_10000[[#This Row],[TotalAmount]],I:I,0))</f>
        <v>Casablanca</v>
      </c>
    </row>
    <row r="317" spans="1:20" x14ac:dyDescent="0.3">
      <c r="A317" s="1" t="s">
        <v>361</v>
      </c>
      <c r="B317" s="1" t="s">
        <v>30</v>
      </c>
      <c r="C317" s="1" t="s">
        <v>31</v>
      </c>
      <c r="D317" s="1" t="s">
        <v>32</v>
      </c>
      <c r="E317" s="1" t="s">
        <v>22</v>
      </c>
      <c r="F317" s="1" t="s">
        <v>62</v>
      </c>
      <c r="G317">
        <v>10150.9</v>
      </c>
      <c r="H317">
        <v>2</v>
      </c>
      <c r="I317">
        <v>20301.8</v>
      </c>
      <c r="J317">
        <v>4.45</v>
      </c>
      <c r="K317">
        <v>1184</v>
      </c>
      <c r="L317" s="2">
        <v>45573</v>
      </c>
      <c r="O317" t="str">
        <f>IF(ecommerce_10000[[#This Row],[Platform]]="Souq","sq",ecommerce_10000[[#This Row],[Platform]])</f>
        <v>Jumia</v>
      </c>
      <c r="P317" t="str">
        <f>IF(E317="Souq","sq",IF(E317="Jumia","Jum",E317))</f>
        <v>Jum</v>
      </c>
      <c r="Q317">
        <f>VLOOKUP(ecommerce_10000[[#This Row],[City]],F:I,4,FALSE)</f>
        <v>27872.98</v>
      </c>
      <c r="R317" s="1">
        <f>SUMIF(C:C,ecommerce_10000[[#This Row],[Category]],I:I)</f>
        <v>57542997.559999913</v>
      </c>
      <c r="S317" s="1">
        <f>SUMIFS(I:I,C:C,C317)</f>
        <v>57542997.559999913</v>
      </c>
      <c r="T317" s="1" t="str">
        <f>INDEX(F:F,MATCH(ecommerce_10000[[#This Row],[TotalAmount]],I:I,0))</f>
        <v>Giza</v>
      </c>
    </row>
    <row r="318" spans="1:20" x14ac:dyDescent="0.3">
      <c r="A318" s="1" t="s">
        <v>362</v>
      </c>
      <c r="B318" s="1" t="s">
        <v>38</v>
      </c>
      <c r="C318" s="1" t="s">
        <v>20</v>
      </c>
      <c r="D318" s="1" t="s">
        <v>39</v>
      </c>
      <c r="E318" s="1" t="s">
        <v>47</v>
      </c>
      <c r="F318" s="1" t="s">
        <v>40</v>
      </c>
      <c r="G318">
        <v>3778.65</v>
      </c>
      <c r="H318">
        <v>4</v>
      </c>
      <c r="I318">
        <v>15114.6</v>
      </c>
      <c r="J318">
        <v>3.12</v>
      </c>
      <c r="K318">
        <v>445</v>
      </c>
      <c r="L318" s="2">
        <v>45580</v>
      </c>
      <c r="O318" t="str">
        <f>IF(ecommerce_10000[[#This Row],[Platform]]="Souq","sq",ecommerce_10000[[#This Row],[Platform]])</f>
        <v>Amazon</v>
      </c>
      <c r="P318" t="str">
        <f>IF(E318="Souq","sq",IF(E318="Jumia","Jum",E318))</f>
        <v>Amazon</v>
      </c>
      <c r="Q318">
        <f>VLOOKUP(ecommerce_10000[[#This Row],[City]],F:I,4,FALSE)</f>
        <v>99349.3</v>
      </c>
      <c r="R318" s="1">
        <f>SUMIF(C:C,ecommerce_10000[[#This Row],[Category]],I:I)</f>
        <v>91504159.730000004</v>
      </c>
      <c r="S318" s="1">
        <f>SUMIFS(I:I,C:C,C318)</f>
        <v>91504159.730000004</v>
      </c>
      <c r="T318" s="1" t="str">
        <f>INDEX(F:F,MATCH(ecommerce_10000[[#This Row],[TotalAmount]],I:I,0))</f>
        <v>Riyadh</v>
      </c>
    </row>
    <row r="319" spans="1:20" x14ac:dyDescent="0.3">
      <c r="A319" s="1" t="s">
        <v>363</v>
      </c>
      <c r="B319" s="1" t="s">
        <v>30</v>
      </c>
      <c r="C319" s="1" t="s">
        <v>31</v>
      </c>
      <c r="D319" s="1" t="s">
        <v>32</v>
      </c>
      <c r="E319" s="1" t="s">
        <v>22</v>
      </c>
      <c r="F319" s="1" t="s">
        <v>62</v>
      </c>
      <c r="G319">
        <v>19158.310000000001</v>
      </c>
      <c r="H319">
        <v>1</v>
      </c>
      <c r="I319">
        <v>19158.310000000001</v>
      </c>
      <c r="J319">
        <v>2.4300000000000002</v>
      </c>
      <c r="K319">
        <v>4628</v>
      </c>
      <c r="L319" s="2">
        <v>45560</v>
      </c>
      <c r="O319" t="str">
        <f>IF(ecommerce_10000[[#This Row],[Platform]]="Souq","sq",ecommerce_10000[[#This Row],[Platform]])</f>
        <v>Jumia</v>
      </c>
      <c r="P319" t="str">
        <f>IF(E319="Souq","sq",IF(E319="Jumia","Jum",E319))</f>
        <v>Jum</v>
      </c>
      <c r="Q319">
        <f>VLOOKUP(ecommerce_10000[[#This Row],[City]],F:I,4,FALSE)</f>
        <v>27872.98</v>
      </c>
      <c r="R319" s="1">
        <f>SUMIF(C:C,ecommerce_10000[[#This Row],[Category]],I:I)</f>
        <v>57542997.559999913</v>
      </c>
      <c r="S319" s="1">
        <f>SUMIFS(I:I,C:C,C319)</f>
        <v>57542997.559999913</v>
      </c>
      <c r="T319" s="1" t="str">
        <f>INDEX(F:F,MATCH(ecommerce_10000[[#This Row],[TotalAmount]],I:I,0))</f>
        <v>Giza</v>
      </c>
    </row>
    <row r="320" spans="1:20" x14ac:dyDescent="0.3">
      <c r="A320" s="1" t="s">
        <v>364</v>
      </c>
      <c r="B320" s="1" t="s">
        <v>30</v>
      </c>
      <c r="C320" s="1" t="s">
        <v>31</v>
      </c>
      <c r="D320" s="1" t="s">
        <v>32</v>
      </c>
      <c r="E320" s="1" t="s">
        <v>47</v>
      </c>
      <c r="F320" s="1" t="s">
        <v>33</v>
      </c>
      <c r="G320">
        <v>18693.849999999999</v>
      </c>
      <c r="H320">
        <v>1</v>
      </c>
      <c r="I320">
        <v>18693.849999999999</v>
      </c>
      <c r="J320">
        <v>1.3</v>
      </c>
      <c r="K320">
        <v>3828</v>
      </c>
      <c r="L320" s="2">
        <v>45456</v>
      </c>
      <c r="O320" t="str">
        <f>IF(ecommerce_10000[[#This Row],[Platform]]="Souq","sq",ecommerce_10000[[#This Row],[Platform]])</f>
        <v>Amazon</v>
      </c>
      <c r="P320" t="str">
        <f>IF(E320="Souq","sq",IF(E320="Jumia","Jum",E320))</f>
        <v>Amazon</v>
      </c>
      <c r="Q320">
        <f>VLOOKUP(ecommerce_10000[[#This Row],[City]],F:I,4,FALSE)</f>
        <v>3665.44</v>
      </c>
      <c r="R320" s="1">
        <f>SUMIF(C:C,ecommerce_10000[[#This Row],[Category]],I:I)</f>
        <v>57542997.559999913</v>
      </c>
      <c r="S320" s="1">
        <f>SUMIFS(I:I,C:C,C320)</f>
        <v>57542997.559999913</v>
      </c>
      <c r="T320" s="1" t="str">
        <f>INDEX(F:F,MATCH(ecommerce_10000[[#This Row],[TotalAmount]],I:I,0))</f>
        <v>Dubai</v>
      </c>
    </row>
    <row r="321" spans="1:20" x14ac:dyDescent="0.3">
      <c r="A321" s="1" t="s">
        <v>365</v>
      </c>
      <c r="B321" s="1" t="s">
        <v>49</v>
      </c>
      <c r="C321" s="1" t="s">
        <v>14</v>
      </c>
      <c r="D321" s="1" t="s">
        <v>50</v>
      </c>
      <c r="E321" s="1" t="s">
        <v>16</v>
      </c>
      <c r="F321" s="1" t="s">
        <v>28</v>
      </c>
      <c r="G321">
        <v>7361.8</v>
      </c>
      <c r="H321">
        <v>4</v>
      </c>
      <c r="I321">
        <v>29447.200000000001</v>
      </c>
      <c r="J321">
        <v>3</v>
      </c>
      <c r="K321">
        <v>4779</v>
      </c>
      <c r="L321" s="2">
        <v>45316</v>
      </c>
      <c r="O321" t="str">
        <f>IF(ecommerce_10000[[#This Row],[Platform]]="Souq","sq",ecommerce_10000[[#This Row],[Platform]])</f>
        <v>sq</v>
      </c>
      <c r="P321" t="str">
        <f>IF(E321="Souq","sq",IF(E321="Jumia","Jum",E321))</f>
        <v>sq</v>
      </c>
      <c r="Q321">
        <f>VLOOKUP(ecommerce_10000[[#This Row],[City]],F:I,4,FALSE)</f>
        <v>26648.76</v>
      </c>
      <c r="R321" s="1">
        <f>SUMIF(C:C,ecommerce_10000[[#This Row],[Category]],I:I)</f>
        <v>92327183.770000085</v>
      </c>
      <c r="S321" s="1">
        <f>SUMIFS(I:I,C:C,C321)</f>
        <v>92327183.770000085</v>
      </c>
      <c r="T321" s="1" t="str">
        <f>INDEX(F:F,MATCH(ecommerce_10000[[#This Row],[TotalAmount]],I:I,0))</f>
        <v>Casablanca</v>
      </c>
    </row>
    <row r="322" spans="1:20" x14ac:dyDescent="0.3">
      <c r="A322" s="1" t="s">
        <v>366</v>
      </c>
      <c r="B322" s="1" t="s">
        <v>53</v>
      </c>
      <c r="C322" s="1" t="s">
        <v>31</v>
      </c>
      <c r="D322" s="1" t="s">
        <v>54</v>
      </c>
      <c r="E322" s="1" t="s">
        <v>22</v>
      </c>
      <c r="F322" s="1" t="s">
        <v>28</v>
      </c>
      <c r="G322">
        <v>8305.08</v>
      </c>
      <c r="H322">
        <v>1</v>
      </c>
      <c r="I322">
        <v>8305.08</v>
      </c>
      <c r="J322">
        <v>4.8</v>
      </c>
      <c r="K322">
        <v>982</v>
      </c>
      <c r="L322" s="2">
        <v>45631</v>
      </c>
      <c r="O322" t="str">
        <f>IF(ecommerce_10000[[#This Row],[Platform]]="Souq","sq",ecommerce_10000[[#This Row],[Platform]])</f>
        <v>Jumia</v>
      </c>
      <c r="P322" t="str">
        <f>IF(E322="Souq","sq",IF(E322="Jumia","Jum",E322))</f>
        <v>Jum</v>
      </c>
      <c r="Q322">
        <f>VLOOKUP(ecommerce_10000[[#This Row],[City]],F:I,4,FALSE)</f>
        <v>26648.76</v>
      </c>
      <c r="R322" s="1">
        <f>SUMIF(C:C,ecommerce_10000[[#This Row],[Category]],I:I)</f>
        <v>57542997.559999913</v>
      </c>
      <c r="S322" s="1">
        <f>SUMIFS(I:I,C:C,C322)</f>
        <v>57542997.559999913</v>
      </c>
      <c r="T322" s="1" t="str">
        <f>INDEX(F:F,MATCH(ecommerce_10000[[#This Row],[TotalAmount]],I:I,0))</f>
        <v>Casablanca</v>
      </c>
    </row>
    <row r="323" spans="1:20" x14ac:dyDescent="0.3">
      <c r="A323" s="1" t="s">
        <v>367</v>
      </c>
      <c r="B323" s="1" t="s">
        <v>19</v>
      </c>
      <c r="C323" s="1" t="s">
        <v>20</v>
      </c>
      <c r="D323" s="1" t="s">
        <v>21</v>
      </c>
      <c r="E323" s="1" t="s">
        <v>22</v>
      </c>
      <c r="F323" s="1" t="s">
        <v>62</v>
      </c>
      <c r="G323">
        <v>11441.73</v>
      </c>
      <c r="H323">
        <v>4</v>
      </c>
      <c r="I323">
        <v>45766.92</v>
      </c>
      <c r="J323">
        <v>3.26</v>
      </c>
      <c r="K323">
        <v>23</v>
      </c>
      <c r="L323" s="2">
        <v>45556</v>
      </c>
      <c r="O323" t="str">
        <f>IF(ecommerce_10000[[#This Row],[Platform]]="Souq","sq",ecommerce_10000[[#This Row],[Platform]])</f>
        <v>Jumia</v>
      </c>
      <c r="P323" t="str">
        <f>IF(E323="Souq","sq",IF(E323="Jumia","Jum",E323))</f>
        <v>Jum</v>
      </c>
      <c r="Q323">
        <f>VLOOKUP(ecommerce_10000[[#This Row],[City]],F:I,4,FALSE)</f>
        <v>27872.98</v>
      </c>
      <c r="R323" s="1">
        <f>SUMIF(C:C,ecommerce_10000[[#This Row],[Category]],I:I)</f>
        <v>91504159.730000004</v>
      </c>
      <c r="S323" s="1">
        <f>SUMIFS(I:I,C:C,C323)</f>
        <v>91504159.730000004</v>
      </c>
      <c r="T323" s="1" t="str">
        <f>INDEX(F:F,MATCH(ecommerce_10000[[#This Row],[TotalAmount]],I:I,0))</f>
        <v>Giza</v>
      </c>
    </row>
    <row r="324" spans="1:20" x14ac:dyDescent="0.3">
      <c r="A324" s="1" t="s">
        <v>368</v>
      </c>
      <c r="B324" s="1" t="s">
        <v>65</v>
      </c>
      <c r="C324" s="1" t="s">
        <v>20</v>
      </c>
      <c r="D324" s="1" t="s">
        <v>66</v>
      </c>
      <c r="E324" s="1" t="s">
        <v>47</v>
      </c>
      <c r="F324" s="1" t="s">
        <v>23</v>
      </c>
      <c r="G324">
        <v>10229.26</v>
      </c>
      <c r="H324">
        <v>5</v>
      </c>
      <c r="I324">
        <v>51146.3</v>
      </c>
      <c r="J324">
        <v>4.25</v>
      </c>
      <c r="K324">
        <v>2798</v>
      </c>
      <c r="L324" s="2">
        <v>45297</v>
      </c>
      <c r="O324" t="str">
        <f>IF(ecommerce_10000[[#This Row],[Platform]]="Souq","sq",ecommerce_10000[[#This Row],[Platform]])</f>
        <v>Amazon</v>
      </c>
      <c r="P324" t="str">
        <f>IF(E324="Souq","sq",IF(E324="Jumia","Jum",E324))</f>
        <v>Amazon</v>
      </c>
      <c r="Q324">
        <f>VLOOKUP(ecommerce_10000[[#This Row],[City]],F:I,4,FALSE)</f>
        <v>13290.4</v>
      </c>
      <c r="R324" s="1">
        <f>SUMIF(C:C,ecommerce_10000[[#This Row],[Category]],I:I)</f>
        <v>91504159.730000004</v>
      </c>
      <c r="S324" s="1">
        <f>SUMIFS(I:I,C:C,C324)</f>
        <v>91504159.730000004</v>
      </c>
      <c r="T324" s="1" t="str">
        <f>INDEX(F:F,MATCH(ecommerce_10000[[#This Row],[TotalAmount]],I:I,0))</f>
        <v>Alexandria</v>
      </c>
    </row>
    <row r="325" spans="1:20" x14ac:dyDescent="0.3">
      <c r="A325" s="1" t="s">
        <v>369</v>
      </c>
      <c r="B325" s="1" t="s">
        <v>65</v>
      </c>
      <c r="C325" s="1" t="s">
        <v>20</v>
      </c>
      <c r="D325" s="1" t="s">
        <v>66</v>
      </c>
      <c r="E325" s="1" t="s">
        <v>47</v>
      </c>
      <c r="F325" s="1" t="s">
        <v>33</v>
      </c>
      <c r="G325">
        <v>8400.8700000000008</v>
      </c>
      <c r="H325">
        <v>5</v>
      </c>
      <c r="I325">
        <v>42004.35</v>
      </c>
      <c r="J325">
        <v>1.77</v>
      </c>
      <c r="K325">
        <v>4425</v>
      </c>
      <c r="L325" s="2">
        <v>45631</v>
      </c>
      <c r="O325" t="str">
        <f>IF(ecommerce_10000[[#This Row],[Platform]]="Souq","sq",ecommerce_10000[[#This Row],[Platform]])</f>
        <v>Amazon</v>
      </c>
      <c r="P325" t="str">
        <f>IF(E325="Souq","sq",IF(E325="Jumia","Jum",E325))</f>
        <v>Amazon</v>
      </c>
      <c r="Q325">
        <f>VLOOKUP(ecommerce_10000[[#This Row],[City]],F:I,4,FALSE)</f>
        <v>3665.44</v>
      </c>
      <c r="R325" s="1">
        <f>SUMIF(C:C,ecommerce_10000[[#This Row],[Category]],I:I)</f>
        <v>91504159.730000004</v>
      </c>
      <c r="S325" s="1">
        <f>SUMIFS(I:I,C:C,C325)</f>
        <v>91504159.730000004</v>
      </c>
      <c r="T325" s="1" t="str">
        <f>INDEX(F:F,MATCH(ecommerce_10000[[#This Row],[TotalAmount]],I:I,0))</f>
        <v>Dubai</v>
      </c>
    </row>
    <row r="326" spans="1:20" x14ac:dyDescent="0.3">
      <c r="A326" s="1" t="s">
        <v>370</v>
      </c>
      <c r="B326" s="1" t="s">
        <v>43</v>
      </c>
      <c r="C326" s="1" t="s">
        <v>44</v>
      </c>
      <c r="D326" s="1" t="s">
        <v>45</v>
      </c>
      <c r="E326" s="1" t="s">
        <v>47</v>
      </c>
      <c r="F326" s="1" t="s">
        <v>62</v>
      </c>
      <c r="G326">
        <v>10137.11</v>
      </c>
      <c r="H326">
        <v>1</v>
      </c>
      <c r="I326">
        <v>10137.11</v>
      </c>
      <c r="J326">
        <v>1.81</v>
      </c>
      <c r="K326">
        <v>2640</v>
      </c>
      <c r="L326" s="2">
        <v>45470</v>
      </c>
      <c r="O326" t="str">
        <f>IF(ecommerce_10000[[#This Row],[Platform]]="Souq","sq",ecommerce_10000[[#This Row],[Platform]])</f>
        <v>Amazon</v>
      </c>
      <c r="P326" t="str">
        <f>IF(E326="Souq","sq",IF(E326="Jumia","Jum",E326))</f>
        <v>Amazon</v>
      </c>
      <c r="Q326">
        <f>VLOOKUP(ecommerce_10000[[#This Row],[City]],F:I,4,FALSE)</f>
        <v>27872.98</v>
      </c>
      <c r="R326" s="1">
        <f>SUMIF(C:C,ecommerce_10000[[#This Row],[Category]],I:I)</f>
        <v>31420413.200000018</v>
      </c>
      <c r="S326" s="1">
        <f>SUMIFS(I:I,C:C,C326)</f>
        <v>31420413.200000018</v>
      </c>
      <c r="T326" s="1" t="str">
        <f>INDEX(F:F,MATCH(ecommerce_10000[[#This Row],[TotalAmount]],I:I,0))</f>
        <v>Giza</v>
      </c>
    </row>
    <row r="327" spans="1:20" x14ac:dyDescent="0.3">
      <c r="A327" s="1" t="s">
        <v>371</v>
      </c>
      <c r="B327" s="1" t="s">
        <v>43</v>
      </c>
      <c r="C327" s="1" t="s">
        <v>44</v>
      </c>
      <c r="D327" s="1" t="s">
        <v>45</v>
      </c>
      <c r="E327" s="1" t="s">
        <v>16</v>
      </c>
      <c r="F327" s="1" t="s">
        <v>40</v>
      </c>
      <c r="G327">
        <v>9632.51</v>
      </c>
      <c r="H327">
        <v>4</v>
      </c>
      <c r="I327">
        <v>38530.04</v>
      </c>
      <c r="J327">
        <v>3.95</v>
      </c>
      <c r="K327">
        <v>4259</v>
      </c>
      <c r="L327" s="2">
        <v>45319</v>
      </c>
      <c r="O327" t="str">
        <f>IF(ecommerce_10000[[#This Row],[Platform]]="Souq","sq",ecommerce_10000[[#This Row],[Platform]])</f>
        <v>sq</v>
      </c>
      <c r="P327" t="str">
        <f>IF(E327="Souq","sq",IF(E327="Jumia","Jum",E327))</f>
        <v>sq</v>
      </c>
      <c r="Q327">
        <f>VLOOKUP(ecommerce_10000[[#This Row],[City]],F:I,4,FALSE)</f>
        <v>99349.3</v>
      </c>
      <c r="R327" s="1">
        <f>SUMIF(C:C,ecommerce_10000[[#This Row],[Category]],I:I)</f>
        <v>31420413.200000018</v>
      </c>
      <c r="S327" s="1">
        <f>SUMIFS(I:I,C:C,C327)</f>
        <v>31420413.200000018</v>
      </c>
      <c r="T327" s="1" t="str">
        <f>INDEX(F:F,MATCH(ecommerce_10000[[#This Row],[TotalAmount]],I:I,0))</f>
        <v>Riyadh</v>
      </c>
    </row>
    <row r="328" spans="1:20" x14ac:dyDescent="0.3">
      <c r="A328" s="1" t="s">
        <v>372</v>
      </c>
      <c r="B328" s="1" t="s">
        <v>13</v>
      </c>
      <c r="C328" s="1" t="s">
        <v>14</v>
      </c>
      <c r="D328" s="1" t="s">
        <v>15</v>
      </c>
      <c r="E328" s="1" t="s">
        <v>47</v>
      </c>
      <c r="F328" s="1" t="s">
        <v>23</v>
      </c>
      <c r="G328">
        <v>2032.29</v>
      </c>
      <c r="H328">
        <v>4</v>
      </c>
      <c r="I328">
        <v>8129.16</v>
      </c>
      <c r="J328">
        <v>2.94</v>
      </c>
      <c r="K328">
        <v>2834</v>
      </c>
      <c r="L328" s="2">
        <v>45606</v>
      </c>
      <c r="O328" t="str">
        <f>IF(ecommerce_10000[[#This Row],[Platform]]="Souq","sq",ecommerce_10000[[#This Row],[Platform]])</f>
        <v>Amazon</v>
      </c>
      <c r="P328" t="str">
        <f>IF(E328="Souq","sq",IF(E328="Jumia","Jum",E328))</f>
        <v>Amazon</v>
      </c>
      <c r="Q328">
        <f>VLOOKUP(ecommerce_10000[[#This Row],[City]],F:I,4,FALSE)</f>
        <v>13290.4</v>
      </c>
      <c r="R328" s="1">
        <f>SUMIF(C:C,ecommerce_10000[[#This Row],[Category]],I:I)</f>
        <v>92327183.770000085</v>
      </c>
      <c r="S328" s="1">
        <f>SUMIFS(I:I,C:C,C328)</f>
        <v>92327183.770000085</v>
      </c>
      <c r="T328" s="1" t="str">
        <f>INDEX(F:F,MATCH(ecommerce_10000[[#This Row],[TotalAmount]],I:I,0))</f>
        <v>Alexandria</v>
      </c>
    </row>
    <row r="329" spans="1:20" x14ac:dyDescent="0.3">
      <c r="A329" s="1" t="s">
        <v>373</v>
      </c>
      <c r="B329" s="1" t="s">
        <v>30</v>
      </c>
      <c r="C329" s="1" t="s">
        <v>31</v>
      </c>
      <c r="D329" s="1" t="s">
        <v>32</v>
      </c>
      <c r="E329" s="1" t="s">
        <v>16</v>
      </c>
      <c r="F329" s="1" t="s">
        <v>17</v>
      </c>
      <c r="G329">
        <v>9412.4500000000007</v>
      </c>
      <c r="H329">
        <v>5</v>
      </c>
      <c r="I329">
        <v>47062.25</v>
      </c>
      <c r="J329">
        <v>2.54</v>
      </c>
      <c r="K329">
        <v>2003</v>
      </c>
      <c r="L329" s="2">
        <v>45412</v>
      </c>
      <c r="O329" t="str">
        <f>IF(ecommerce_10000[[#This Row],[Platform]]="Souq","sq",ecommerce_10000[[#This Row],[Platform]])</f>
        <v>sq</v>
      </c>
      <c r="P329" t="str">
        <f>IF(E329="Souq","sq",IF(E329="Jumia","Jum",E329))</f>
        <v>sq</v>
      </c>
      <c r="Q329">
        <f>VLOOKUP(ecommerce_10000[[#This Row],[City]],F:I,4,FALSE)</f>
        <v>16284.02</v>
      </c>
      <c r="R329" s="1">
        <f>SUMIF(C:C,ecommerce_10000[[#This Row],[Category]],I:I)</f>
        <v>57542997.559999913</v>
      </c>
      <c r="S329" s="1">
        <f>SUMIFS(I:I,C:C,C329)</f>
        <v>57542997.559999913</v>
      </c>
      <c r="T329" s="1" t="str">
        <f>INDEX(F:F,MATCH(ecommerce_10000[[#This Row],[TotalAmount]],I:I,0))</f>
        <v>Cairo</v>
      </c>
    </row>
    <row r="330" spans="1:20" x14ac:dyDescent="0.3">
      <c r="A330" s="1" t="s">
        <v>374</v>
      </c>
      <c r="B330" s="1" t="s">
        <v>49</v>
      </c>
      <c r="C330" s="1" t="s">
        <v>14</v>
      </c>
      <c r="D330" s="1" t="s">
        <v>50</v>
      </c>
      <c r="E330" s="1" t="s">
        <v>22</v>
      </c>
      <c r="F330" s="1" t="s">
        <v>62</v>
      </c>
      <c r="G330">
        <v>17969.12</v>
      </c>
      <c r="H330">
        <v>5</v>
      </c>
      <c r="I330">
        <v>89845.6</v>
      </c>
      <c r="J330">
        <v>2.46</v>
      </c>
      <c r="K330">
        <v>2693</v>
      </c>
      <c r="L330" s="2">
        <v>45510</v>
      </c>
      <c r="O330" t="str">
        <f>IF(ecommerce_10000[[#This Row],[Platform]]="Souq","sq",ecommerce_10000[[#This Row],[Platform]])</f>
        <v>Jumia</v>
      </c>
      <c r="P330" t="str">
        <f>IF(E330="Souq","sq",IF(E330="Jumia","Jum",E330))</f>
        <v>Jum</v>
      </c>
      <c r="Q330">
        <f>VLOOKUP(ecommerce_10000[[#This Row],[City]],F:I,4,FALSE)</f>
        <v>27872.98</v>
      </c>
      <c r="R330" s="1">
        <f>SUMIF(C:C,ecommerce_10000[[#This Row],[Category]],I:I)</f>
        <v>92327183.770000085</v>
      </c>
      <c r="S330" s="1">
        <f>SUMIFS(I:I,C:C,C330)</f>
        <v>92327183.770000085</v>
      </c>
      <c r="T330" s="1" t="str">
        <f>INDEX(F:F,MATCH(ecommerce_10000[[#This Row],[TotalAmount]],I:I,0))</f>
        <v>Giza</v>
      </c>
    </row>
    <row r="331" spans="1:20" x14ac:dyDescent="0.3">
      <c r="A331" s="1" t="s">
        <v>375</v>
      </c>
      <c r="B331" s="1" t="s">
        <v>19</v>
      </c>
      <c r="C331" s="1" t="s">
        <v>20</v>
      </c>
      <c r="D331" s="1" t="s">
        <v>21</v>
      </c>
      <c r="E331" s="1" t="s">
        <v>47</v>
      </c>
      <c r="F331" s="1" t="s">
        <v>40</v>
      </c>
      <c r="G331">
        <v>133.61000000000001</v>
      </c>
      <c r="H331">
        <v>4</v>
      </c>
      <c r="I331">
        <v>534.44000000000005</v>
      </c>
      <c r="J331">
        <v>4.1100000000000003</v>
      </c>
      <c r="K331">
        <v>4880</v>
      </c>
      <c r="L331" s="2">
        <v>45532</v>
      </c>
      <c r="O331" t="str">
        <f>IF(ecommerce_10000[[#This Row],[Platform]]="Souq","sq",ecommerce_10000[[#This Row],[Platform]])</f>
        <v>Amazon</v>
      </c>
      <c r="P331" t="str">
        <f>IF(E331="Souq","sq",IF(E331="Jumia","Jum",E331))</f>
        <v>Amazon</v>
      </c>
      <c r="Q331">
        <f>VLOOKUP(ecommerce_10000[[#This Row],[City]],F:I,4,FALSE)</f>
        <v>99349.3</v>
      </c>
      <c r="R331" s="1">
        <f>SUMIF(C:C,ecommerce_10000[[#This Row],[Category]],I:I)</f>
        <v>91504159.730000004</v>
      </c>
      <c r="S331" s="1">
        <f>SUMIFS(I:I,C:C,C331)</f>
        <v>91504159.730000004</v>
      </c>
      <c r="T331" s="1" t="str">
        <f>INDEX(F:F,MATCH(ecommerce_10000[[#This Row],[TotalAmount]],I:I,0))</f>
        <v>Riyadh</v>
      </c>
    </row>
    <row r="332" spans="1:20" x14ac:dyDescent="0.3">
      <c r="A332" s="1" t="s">
        <v>376</v>
      </c>
      <c r="B332" s="1" t="s">
        <v>30</v>
      </c>
      <c r="C332" s="1" t="s">
        <v>31</v>
      </c>
      <c r="D332" s="1" t="s">
        <v>32</v>
      </c>
      <c r="E332" s="1" t="s">
        <v>16</v>
      </c>
      <c r="F332" s="1" t="s">
        <v>33</v>
      </c>
      <c r="G332">
        <v>19376.72</v>
      </c>
      <c r="H332">
        <v>4</v>
      </c>
      <c r="I332">
        <v>77506.880000000005</v>
      </c>
      <c r="J332">
        <v>3.81</v>
      </c>
      <c r="K332">
        <v>1959</v>
      </c>
      <c r="L332" s="2">
        <v>45573</v>
      </c>
      <c r="O332" t="str">
        <f>IF(ecommerce_10000[[#This Row],[Platform]]="Souq","sq",ecommerce_10000[[#This Row],[Platform]])</f>
        <v>sq</v>
      </c>
      <c r="P332" t="str">
        <f>IF(E332="Souq","sq",IF(E332="Jumia","Jum",E332))</f>
        <v>sq</v>
      </c>
      <c r="Q332">
        <f>VLOOKUP(ecommerce_10000[[#This Row],[City]],F:I,4,FALSE)</f>
        <v>3665.44</v>
      </c>
      <c r="R332" s="1">
        <f>SUMIF(C:C,ecommerce_10000[[#This Row],[Category]],I:I)</f>
        <v>57542997.559999913</v>
      </c>
      <c r="S332" s="1">
        <f>SUMIFS(I:I,C:C,C332)</f>
        <v>57542997.559999913</v>
      </c>
      <c r="T332" s="1" t="str">
        <f>INDEX(F:F,MATCH(ecommerce_10000[[#This Row],[TotalAmount]],I:I,0))</f>
        <v>Dubai</v>
      </c>
    </row>
    <row r="333" spans="1:20" x14ac:dyDescent="0.3">
      <c r="A333" s="1" t="s">
        <v>377</v>
      </c>
      <c r="B333" s="1" t="s">
        <v>65</v>
      </c>
      <c r="C333" s="1" t="s">
        <v>20</v>
      </c>
      <c r="D333" s="1" t="s">
        <v>66</v>
      </c>
      <c r="E333" s="1" t="s">
        <v>47</v>
      </c>
      <c r="F333" s="1" t="s">
        <v>23</v>
      </c>
      <c r="G333">
        <v>7726.28</v>
      </c>
      <c r="H333">
        <v>5</v>
      </c>
      <c r="I333">
        <v>38631.4</v>
      </c>
      <c r="J333">
        <v>4.83</v>
      </c>
      <c r="K333">
        <v>4291</v>
      </c>
      <c r="L333" s="2">
        <v>45637</v>
      </c>
      <c r="O333" t="str">
        <f>IF(ecommerce_10000[[#This Row],[Platform]]="Souq","sq",ecommerce_10000[[#This Row],[Platform]])</f>
        <v>Amazon</v>
      </c>
      <c r="P333" t="str">
        <f>IF(E333="Souq","sq",IF(E333="Jumia","Jum",E333))</f>
        <v>Amazon</v>
      </c>
      <c r="Q333">
        <f>VLOOKUP(ecommerce_10000[[#This Row],[City]],F:I,4,FALSE)</f>
        <v>13290.4</v>
      </c>
      <c r="R333" s="1">
        <f>SUMIF(C:C,ecommerce_10000[[#This Row],[Category]],I:I)</f>
        <v>91504159.730000004</v>
      </c>
      <c r="S333" s="1">
        <f>SUMIFS(I:I,C:C,C333)</f>
        <v>91504159.730000004</v>
      </c>
      <c r="T333" s="1" t="str">
        <f>INDEX(F:F,MATCH(ecommerce_10000[[#This Row],[TotalAmount]],I:I,0))</f>
        <v>Alexandria</v>
      </c>
    </row>
    <row r="334" spans="1:20" x14ac:dyDescent="0.3">
      <c r="A334" s="1" t="s">
        <v>378</v>
      </c>
      <c r="B334" s="1" t="s">
        <v>35</v>
      </c>
      <c r="C334" s="1" t="s">
        <v>14</v>
      </c>
      <c r="D334" s="1" t="s">
        <v>36</v>
      </c>
      <c r="E334" s="1" t="s">
        <v>16</v>
      </c>
      <c r="F334" s="1" t="s">
        <v>62</v>
      </c>
      <c r="G334">
        <v>6392.7</v>
      </c>
      <c r="H334">
        <v>3</v>
      </c>
      <c r="I334">
        <v>19178.099999999999</v>
      </c>
      <c r="J334">
        <v>1.1599999999999999</v>
      </c>
      <c r="K334">
        <v>612</v>
      </c>
      <c r="L334" s="2">
        <v>45523</v>
      </c>
      <c r="O334" t="str">
        <f>IF(ecommerce_10000[[#This Row],[Platform]]="Souq","sq",ecommerce_10000[[#This Row],[Platform]])</f>
        <v>sq</v>
      </c>
      <c r="P334" t="str">
        <f>IF(E334="Souq","sq",IF(E334="Jumia","Jum",E334))</f>
        <v>sq</v>
      </c>
      <c r="Q334">
        <f>VLOOKUP(ecommerce_10000[[#This Row],[City]],F:I,4,FALSE)</f>
        <v>27872.98</v>
      </c>
      <c r="R334" s="1">
        <f>SUMIF(C:C,ecommerce_10000[[#This Row],[Category]],I:I)</f>
        <v>92327183.770000085</v>
      </c>
      <c r="S334" s="1">
        <f>SUMIFS(I:I,C:C,C334)</f>
        <v>92327183.770000085</v>
      </c>
      <c r="T334" s="1" t="str">
        <f>INDEX(F:F,MATCH(ecommerce_10000[[#This Row],[TotalAmount]],I:I,0))</f>
        <v>Giza</v>
      </c>
    </row>
    <row r="335" spans="1:20" x14ac:dyDescent="0.3">
      <c r="A335" s="1" t="s">
        <v>379</v>
      </c>
      <c r="B335" s="1" t="s">
        <v>30</v>
      </c>
      <c r="C335" s="1" t="s">
        <v>31</v>
      </c>
      <c r="D335" s="1" t="s">
        <v>32</v>
      </c>
      <c r="E335" s="1" t="s">
        <v>47</v>
      </c>
      <c r="F335" s="1" t="s">
        <v>28</v>
      </c>
      <c r="G335">
        <v>10870.25</v>
      </c>
      <c r="H335">
        <v>1</v>
      </c>
      <c r="I335">
        <v>10870.25</v>
      </c>
      <c r="J335">
        <v>4.03</v>
      </c>
      <c r="K335">
        <v>2306</v>
      </c>
      <c r="L335" s="2">
        <v>45429</v>
      </c>
      <c r="O335" t="str">
        <f>IF(ecommerce_10000[[#This Row],[Platform]]="Souq","sq",ecommerce_10000[[#This Row],[Platform]])</f>
        <v>Amazon</v>
      </c>
      <c r="P335" t="str">
        <f>IF(E335="Souq","sq",IF(E335="Jumia","Jum",E335))</f>
        <v>Amazon</v>
      </c>
      <c r="Q335">
        <f>VLOOKUP(ecommerce_10000[[#This Row],[City]],F:I,4,FALSE)</f>
        <v>26648.76</v>
      </c>
      <c r="R335" s="1">
        <f>SUMIF(C:C,ecommerce_10000[[#This Row],[Category]],I:I)</f>
        <v>57542997.559999913</v>
      </c>
      <c r="S335" s="1">
        <f>SUMIFS(I:I,C:C,C335)</f>
        <v>57542997.559999913</v>
      </c>
      <c r="T335" s="1" t="str">
        <f>INDEX(F:F,MATCH(ecommerce_10000[[#This Row],[TotalAmount]],I:I,0))</f>
        <v>Casablanca</v>
      </c>
    </row>
    <row r="336" spans="1:20" x14ac:dyDescent="0.3">
      <c r="A336" s="1" t="s">
        <v>380</v>
      </c>
      <c r="B336" s="1" t="s">
        <v>49</v>
      </c>
      <c r="C336" s="1" t="s">
        <v>14</v>
      </c>
      <c r="D336" s="1" t="s">
        <v>50</v>
      </c>
      <c r="E336" s="1" t="s">
        <v>16</v>
      </c>
      <c r="F336" s="1" t="s">
        <v>62</v>
      </c>
      <c r="G336">
        <v>719.86</v>
      </c>
      <c r="H336">
        <v>3</v>
      </c>
      <c r="I336">
        <v>2159.58</v>
      </c>
      <c r="J336">
        <v>2.7</v>
      </c>
      <c r="K336">
        <v>3585</v>
      </c>
      <c r="L336" s="2">
        <v>45542</v>
      </c>
      <c r="O336" t="str">
        <f>IF(ecommerce_10000[[#This Row],[Platform]]="Souq","sq",ecommerce_10000[[#This Row],[Platform]])</f>
        <v>sq</v>
      </c>
      <c r="P336" t="str">
        <f>IF(E336="Souq","sq",IF(E336="Jumia","Jum",E336))</f>
        <v>sq</v>
      </c>
      <c r="Q336">
        <f>VLOOKUP(ecommerce_10000[[#This Row],[City]],F:I,4,FALSE)</f>
        <v>27872.98</v>
      </c>
      <c r="R336" s="1">
        <f>SUMIF(C:C,ecommerce_10000[[#This Row],[Category]],I:I)</f>
        <v>92327183.770000085</v>
      </c>
      <c r="S336" s="1">
        <f>SUMIFS(I:I,C:C,C336)</f>
        <v>92327183.770000085</v>
      </c>
      <c r="T336" s="1" t="str">
        <f>INDEX(F:F,MATCH(ecommerce_10000[[#This Row],[TotalAmount]],I:I,0))</f>
        <v>Giza</v>
      </c>
    </row>
    <row r="337" spans="1:20" x14ac:dyDescent="0.3">
      <c r="A337" s="1" t="s">
        <v>381</v>
      </c>
      <c r="B337" s="1" t="s">
        <v>19</v>
      </c>
      <c r="C337" s="1" t="s">
        <v>20</v>
      </c>
      <c r="D337" s="1" t="s">
        <v>21</v>
      </c>
      <c r="E337" s="1" t="s">
        <v>22</v>
      </c>
      <c r="F337" s="1" t="s">
        <v>28</v>
      </c>
      <c r="G337">
        <v>11970.89</v>
      </c>
      <c r="H337">
        <v>5</v>
      </c>
      <c r="I337">
        <v>59854.45</v>
      </c>
      <c r="J337">
        <v>2.04</v>
      </c>
      <c r="K337">
        <v>1682</v>
      </c>
      <c r="L337" s="2">
        <v>45492</v>
      </c>
      <c r="O337" t="str">
        <f>IF(ecommerce_10000[[#This Row],[Platform]]="Souq","sq",ecommerce_10000[[#This Row],[Platform]])</f>
        <v>Jumia</v>
      </c>
      <c r="P337" t="str">
        <f>IF(E337="Souq","sq",IF(E337="Jumia","Jum",E337))</f>
        <v>Jum</v>
      </c>
      <c r="Q337">
        <f>VLOOKUP(ecommerce_10000[[#This Row],[City]],F:I,4,FALSE)</f>
        <v>26648.76</v>
      </c>
      <c r="R337" s="1">
        <f>SUMIF(C:C,ecommerce_10000[[#This Row],[Category]],I:I)</f>
        <v>91504159.730000004</v>
      </c>
      <c r="S337" s="1">
        <f>SUMIFS(I:I,C:C,C337)</f>
        <v>91504159.730000004</v>
      </c>
      <c r="T337" s="1" t="str">
        <f>INDEX(F:F,MATCH(ecommerce_10000[[#This Row],[TotalAmount]],I:I,0))</f>
        <v>Casablanca</v>
      </c>
    </row>
    <row r="338" spans="1:20" x14ac:dyDescent="0.3">
      <c r="A338" s="1" t="s">
        <v>382</v>
      </c>
      <c r="B338" s="1" t="s">
        <v>13</v>
      </c>
      <c r="C338" s="1" t="s">
        <v>14</v>
      </c>
      <c r="D338" s="1" t="s">
        <v>15</v>
      </c>
      <c r="E338" s="1" t="s">
        <v>22</v>
      </c>
      <c r="F338" s="1" t="s">
        <v>62</v>
      </c>
      <c r="G338">
        <v>19211.38</v>
      </c>
      <c r="H338">
        <v>1</v>
      </c>
      <c r="I338">
        <v>19211.38</v>
      </c>
      <c r="J338">
        <v>1.84</v>
      </c>
      <c r="K338">
        <v>981</v>
      </c>
      <c r="L338" s="2">
        <v>45436</v>
      </c>
      <c r="O338" t="str">
        <f>IF(ecommerce_10000[[#This Row],[Platform]]="Souq","sq",ecommerce_10000[[#This Row],[Platform]])</f>
        <v>Jumia</v>
      </c>
      <c r="P338" t="str">
        <f>IF(E338="Souq","sq",IF(E338="Jumia","Jum",E338))</f>
        <v>Jum</v>
      </c>
      <c r="Q338">
        <f>VLOOKUP(ecommerce_10000[[#This Row],[City]],F:I,4,FALSE)</f>
        <v>27872.98</v>
      </c>
      <c r="R338" s="1">
        <f>SUMIF(C:C,ecommerce_10000[[#This Row],[Category]],I:I)</f>
        <v>92327183.770000085</v>
      </c>
      <c r="S338" s="1">
        <f>SUMIFS(I:I,C:C,C338)</f>
        <v>92327183.770000085</v>
      </c>
      <c r="T338" s="1" t="str">
        <f>INDEX(F:F,MATCH(ecommerce_10000[[#This Row],[TotalAmount]],I:I,0))</f>
        <v>Giza</v>
      </c>
    </row>
    <row r="339" spans="1:20" x14ac:dyDescent="0.3">
      <c r="A339" s="1" t="s">
        <v>383</v>
      </c>
      <c r="B339" s="1" t="s">
        <v>49</v>
      </c>
      <c r="C339" s="1" t="s">
        <v>14</v>
      </c>
      <c r="D339" s="1" t="s">
        <v>50</v>
      </c>
      <c r="E339" s="1" t="s">
        <v>16</v>
      </c>
      <c r="F339" s="1" t="s">
        <v>33</v>
      </c>
      <c r="G339">
        <v>17880.400000000001</v>
      </c>
      <c r="H339">
        <v>3</v>
      </c>
      <c r="I339">
        <v>53641.2</v>
      </c>
      <c r="J339">
        <v>3.91</v>
      </c>
      <c r="K339">
        <v>2780</v>
      </c>
      <c r="L339" s="2">
        <v>45550</v>
      </c>
      <c r="O339" t="str">
        <f>IF(ecommerce_10000[[#This Row],[Platform]]="Souq","sq",ecommerce_10000[[#This Row],[Platform]])</f>
        <v>sq</v>
      </c>
      <c r="P339" t="str">
        <f>IF(E339="Souq","sq",IF(E339="Jumia","Jum",E339))</f>
        <v>sq</v>
      </c>
      <c r="Q339">
        <f>VLOOKUP(ecommerce_10000[[#This Row],[City]],F:I,4,FALSE)</f>
        <v>3665.44</v>
      </c>
      <c r="R339" s="1">
        <f>SUMIF(C:C,ecommerce_10000[[#This Row],[Category]],I:I)</f>
        <v>92327183.770000085</v>
      </c>
      <c r="S339" s="1">
        <f>SUMIFS(I:I,C:C,C339)</f>
        <v>92327183.770000085</v>
      </c>
      <c r="T339" s="1" t="str">
        <f>INDEX(F:F,MATCH(ecommerce_10000[[#This Row],[TotalAmount]],I:I,0))</f>
        <v>Dubai</v>
      </c>
    </row>
    <row r="340" spans="1:20" x14ac:dyDescent="0.3">
      <c r="A340" s="1" t="s">
        <v>384</v>
      </c>
      <c r="B340" s="1" t="s">
        <v>30</v>
      </c>
      <c r="C340" s="1" t="s">
        <v>31</v>
      </c>
      <c r="D340" s="1" t="s">
        <v>32</v>
      </c>
      <c r="E340" s="1" t="s">
        <v>16</v>
      </c>
      <c r="F340" s="1" t="s">
        <v>23</v>
      </c>
      <c r="G340">
        <v>1621.88</v>
      </c>
      <c r="H340">
        <v>2</v>
      </c>
      <c r="I340">
        <v>3243.76</v>
      </c>
      <c r="J340">
        <v>4.76</v>
      </c>
      <c r="K340">
        <v>2400</v>
      </c>
      <c r="L340" s="2">
        <v>45355</v>
      </c>
      <c r="O340" t="str">
        <f>IF(ecommerce_10000[[#This Row],[Platform]]="Souq","sq",ecommerce_10000[[#This Row],[Platform]])</f>
        <v>sq</v>
      </c>
      <c r="P340" t="str">
        <f>IF(E340="Souq","sq",IF(E340="Jumia","Jum",E340))</f>
        <v>sq</v>
      </c>
      <c r="Q340">
        <f>VLOOKUP(ecommerce_10000[[#This Row],[City]],F:I,4,FALSE)</f>
        <v>13290.4</v>
      </c>
      <c r="R340" s="1">
        <f>SUMIF(C:C,ecommerce_10000[[#This Row],[Category]],I:I)</f>
        <v>57542997.559999913</v>
      </c>
      <c r="S340" s="1">
        <f>SUMIFS(I:I,C:C,C340)</f>
        <v>57542997.559999913</v>
      </c>
      <c r="T340" s="1" t="str">
        <f>INDEX(F:F,MATCH(ecommerce_10000[[#This Row],[TotalAmount]],I:I,0))</f>
        <v>Alexandria</v>
      </c>
    </row>
    <row r="341" spans="1:20" x14ac:dyDescent="0.3">
      <c r="A341" s="1" t="s">
        <v>385</v>
      </c>
      <c r="B341" s="1" t="s">
        <v>43</v>
      </c>
      <c r="C341" s="1" t="s">
        <v>44</v>
      </c>
      <c r="D341" s="1" t="s">
        <v>45</v>
      </c>
      <c r="E341" s="1" t="s">
        <v>16</v>
      </c>
      <c r="F341" s="1" t="s">
        <v>17</v>
      </c>
      <c r="G341">
        <v>3540.22</v>
      </c>
      <c r="H341">
        <v>2</v>
      </c>
      <c r="I341">
        <v>7080.44</v>
      </c>
      <c r="J341">
        <v>2.56</v>
      </c>
      <c r="K341">
        <v>4071</v>
      </c>
      <c r="L341" s="2">
        <v>45404</v>
      </c>
      <c r="O341" t="str">
        <f>IF(ecommerce_10000[[#This Row],[Platform]]="Souq","sq",ecommerce_10000[[#This Row],[Platform]])</f>
        <v>sq</v>
      </c>
      <c r="P341" t="str">
        <f>IF(E341="Souq","sq",IF(E341="Jumia","Jum",E341))</f>
        <v>sq</v>
      </c>
      <c r="Q341">
        <f>VLOOKUP(ecommerce_10000[[#This Row],[City]],F:I,4,FALSE)</f>
        <v>16284.02</v>
      </c>
      <c r="R341" s="1">
        <f>SUMIF(C:C,ecommerce_10000[[#This Row],[Category]],I:I)</f>
        <v>31420413.200000018</v>
      </c>
      <c r="S341" s="1">
        <f>SUMIFS(I:I,C:C,C341)</f>
        <v>31420413.200000018</v>
      </c>
      <c r="T341" s="1" t="str">
        <f>INDEX(F:F,MATCH(ecommerce_10000[[#This Row],[TotalAmount]],I:I,0))</f>
        <v>Cairo</v>
      </c>
    </row>
    <row r="342" spans="1:20" x14ac:dyDescent="0.3">
      <c r="A342" s="1" t="s">
        <v>386</v>
      </c>
      <c r="B342" s="1" t="s">
        <v>30</v>
      </c>
      <c r="C342" s="1" t="s">
        <v>31</v>
      </c>
      <c r="D342" s="1" t="s">
        <v>32</v>
      </c>
      <c r="E342" s="1" t="s">
        <v>22</v>
      </c>
      <c r="F342" s="1" t="s">
        <v>28</v>
      </c>
      <c r="G342">
        <v>1931.82</v>
      </c>
      <c r="H342">
        <v>5</v>
      </c>
      <c r="I342">
        <v>9659.1</v>
      </c>
      <c r="J342">
        <v>1.01</v>
      </c>
      <c r="K342">
        <v>2536</v>
      </c>
      <c r="L342" s="2">
        <v>45638</v>
      </c>
      <c r="O342" t="str">
        <f>IF(ecommerce_10000[[#This Row],[Platform]]="Souq","sq",ecommerce_10000[[#This Row],[Platform]])</f>
        <v>Jumia</v>
      </c>
      <c r="P342" t="str">
        <f>IF(E342="Souq","sq",IF(E342="Jumia","Jum",E342))</f>
        <v>Jum</v>
      </c>
      <c r="Q342">
        <f>VLOOKUP(ecommerce_10000[[#This Row],[City]],F:I,4,FALSE)</f>
        <v>26648.76</v>
      </c>
      <c r="R342" s="1">
        <f>SUMIF(C:C,ecommerce_10000[[#This Row],[Category]],I:I)</f>
        <v>57542997.559999913</v>
      </c>
      <c r="S342" s="1">
        <f>SUMIFS(I:I,C:C,C342)</f>
        <v>57542997.559999913</v>
      </c>
      <c r="T342" s="1" t="str">
        <f>INDEX(F:F,MATCH(ecommerce_10000[[#This Row],[TotalAmount]],I:I,0))</f>
        <v>Casablanca</v>
      </c>
    </row>
    <row r="343" spans="1:20" x14ac:dyDescent="0.3">
      <c r="A343" s="1" t="s">
        <v>387</v>
      </c>
      <c r="B343" s="1" t="s">
        <v>35</v>
      </c>
      <c r="C343" s="1" t="s">
        <v>14</v>
      </c>
      <c r="D343" s="1" t="s">
        <v>36</v>
      </c>
      <c r="E343" s="1" t="s">
        <v>47</v>
      </c>
      <c r="F343" s="1" t="s">
        <v>62</v>
      </c>
      <c r="G343">
        <v>14010.82</v>
      </c>
      <c r="H343">
        <v>3</v>
      </c>
      <c r="I343">
        <v>42032.46</v>
      </c>
      <c r="J343">
        <v>3.11</v>
      </c>
      <c r="K343">
        <v>1062</v>
      </c>
      <c r="L343" s="2">
        <v>45482</v>
      </c>
      <c r="O343" t="str">
        <f>IF(ecommerce_10000[[#This Row],[Platform]]="Souq","sq",ecommerce_10000[[#This Row],[Platform]])</f>
        <v>Amazon</v>
      </c>
      <c r="P343" t="str">
        <f>IF(E343="Souq","sq",IF(E343="Jumia","Jum",E343))</f>
        <v>Amazon</v>
      </c>
      <c r="Q343">
        <f>VLOOKUP(ecommerce_10000[[#This Row],[City]],F:I,4,FALSE)</f>
        <v>27872.98</v>
      </c>
      <c r="R343" s="1">
        <f>SUMIF(C:C,ecommerce_10000[[#This Row],[Category]],I:I)</f>
        <v>92327183.770000085</v>
      </c>
      <c r="S343" s="1">
        <f>SUMIFS(I:I,C:C,C343)</f>
        <v>92327183.770000085</v>
      </c>
      <c r="T343" s="1" t="str">
        <f>INDEX(F:F,MATCH(ecommerce_10000[[#This Row],[TotalAmount]],I:I,0))</f>
        <v>Giza</v>
      </c>
    </row>
    <row r="344" spans="1:20" x14ac:dyDescent="0.3">
      <c r="A344" s="1" t="s">
        <v>388</v>
      </c>
      <c r="B344" s="1" t="s">
        <v>65</v>
      </c>
      <c r="C344" s="1" t="s">
        <v>20</v>
      </c>
      <c r="D344" s="1" t="s">
        <v>66</v>
      </c>
      <c r="E344" s="1" t="s">
        <v>16</v>
      </c>
      <c r="F344" s="1" t="s">
        <v>62</v>
      </c>
      <c r="G344">
        <v>17861.400000000001</v>
      </c>
      <c r="H344">
        <v>1</v>
      </c>
      <c r="I344">
        <v>17861.400000000001</v>
      </c>
      <c r="J344">
        <v>3.27</v>
      </c>
      <c r="K344">
        <v>4855</v>
      </c>
      <c r="L344" s="2">
        <v>45333</v>
      </c>
      <c r="O344" t="str">
        <f>IF(ecommerce_10000[[#This Row],[Platform]]="Souq","sq",ecommerce_10000[[#This Row],[Platform]])</f>
        <v>sq</v>
      </c>
      <c r="P344" t="str">
        <f>IF(E344="Souq","sq",IF(E344="Jumia","Jum",E344))</f>
        <v>sq</v>
      </c>
      <c r="Q344">
        <f>VLOOKUP(ecommerce_10000[[#This Row],[City]],F:I,4,FALSE)</f>
        <v>27872.98</v>
      </c>
      <c r="R344" s="1">
        <f>SUMIF(C:C,ecommerce_10000[[#This Row],[Category]],I:I)</f>
        <v>91504159.730000004</v>
      </c>
      <c r="S344" s="1">
        <f>SUMIFS(I:I,C:C,C344)</f>
        <v>91504159.730000004</v>
      </c>
      <c r="T344" s="1" t="str">
        <f>INDEX(F:F,MATCH(ecommerce_10000[[#This Row],[TotalAmount]],I:I,0))</f>
        <v>Giza</v>
      </c>
    </row>
    <row r="345" spans="1:20" x14ac:dyDescent="0.3">
      <c r="A345" s="1" t="s">
        <v>389</v>
      </c>
      <c r="B345" s="1" t="s">
        <v>65</v>
      </c>
      <c r="C345" s="1" t="s">
        <v>20</v>
      </c>
      <c r="D345" s="1" t="s">
        <v>66</v>
      </c>
      <c r="E345" s="1" t="s">
        <v>22</v>
      </c>
      <c r="F345" s="1" t="s">
        <v>40</v>
      </c>
      <c r="G345">
        <v>8788.27</v>
      </c>
      <c r="H345">
        <v>1</v>
      </c>
      <c r="I345">
        <v>8788.27</v>
      </c>
      <c r="J345">
        <v>4.95</v>
      </c>
      <c r="K345">
        <v>2954</v>
      </c>
      <c r="L345" s="2">
        <v>45497</v>
      </c>
      <c r="O345" t="str">
        <f>IF(ecommerce_10000[[#This Row],[Platform]]="Souq","sq",ecommerce_10000[[#This Row],[Platform]])</f>
        <v>Jumia</v>
      </c>
      <c r="P345" t="str">
        <f>IF(E345="Souq","sq",IF(E345="Jumia","Jum",E345))</f>
        <v>Jum</v>
      </c>
      <c r="Q345">
        <f>VLOOKUP(ecommerce_10000[[#This Row],[City]],F:I,4,FALSE)</f>
        <v>99349.3</v>
      </c>
      <c r="R345" s="1">
        <f>SUMIF(C:C,ecommerce_10000[[#This Row],[Category]],I:I)</f>
        <v>91504159.730000004</v>
      </c>
      <c r="S345" s="1">
        <f>SUMIFS(I:I,C:C,C345)</f>
        <v>91504159.730000004</v>
      </c>
      <c r="T345" s="1" t="str">
        <f>INDEX(F:F,MATCH(ecommerce_10000[[#This Row],[TotalAmount]],I:I,0))</f>
        <v>Riyadh</v>
      </c>
    </row>
    <row r="346" spans="1:20" x14ac:dyDescent="0.3">
      <c r="A346" s="1" t="s">
        <v>390</v>
      </c>
      <c r="B346" s="1" t="s">
        <v>49</v>
      </c>
      <c r="C346" s="1" t="s">
        <v>14</v>
      </c>
      <c r="D346" s="1" t="s">
        <v>50</v>
      </c>
      <c r="E346" s="1" t="s">
        <v>16</v>
      </c>
      <c r="F346" s="1" t="s">
        <v>62</v>
      </c>
      <c r="G346">
        <v>12241.4</v>
      </c>
      <c r="H346">
        <v>5</v>
      </c>
      <c r="I346">
        <v>61207</v>
      </c>
      <c r="J346">
        <v>2.86</v>
      </c>
      <c r="K346">
        <v>1482</v>
      </c>
      <c r="L346" s="2">
        <v>45364</v>
      </c>
      <c r="O346" t="str">
        <f>IF(ecommerce_10000[[#This Row],[Platform]]="Souq","sq",ecommerce_10000[[#This Row],[Platform]])</f>
        <v>sq</v>
      </c>
      <c r="P346" t="str">
        <f>IF(E346="Souq","sq",IF(E346="Jumia","Jum",E346))</f>
        <v>sq</v>
      </c>
      <c r="Q346">
        <f>VLOOKUP(ecommerce_10000[[#This Row],[City]],F:I,4,FALSE)</f>
        <v>27872.98</v>
      </c>
      <c r="R346" s="1">
        <f>SUMIF(C:C,ecommerce_10000[[#This Row],[Category]],I:I)</f>
        <v>92327183.770000085</v>
      </c>
      <c r="S346" s="1">
        <f>SUMIFS(I:I,C:C,C346)</f>
        <v>92327183.770000085</v>
      </c>
      <c r="T346" s="1" t="str">
        <f>INDEX(F:F,MATCH(ecommerce_10000[[#This Row],[TotalAmount]],I:I,0))</f>
        <v>Giza</v>
      </c>
    </row>
    <row r="347" spans="1:20" x14ac:dyDescent="0.3">
      <c r="A347" s="1" t="s">
        <v>391</v>
      </c>
      <c r="B347" s="1" t="s">
        <v>30</v>
      </c>
      <c r="C347" s="1" t="s">
        <v>31</v>
      </c>
      <c r="D347" s="1" t="s">
        <v>32</v>
      </c>
      <c r="E347" s="1" t="s">
        <v>16</v>
      </c>
      <c r="F347" s="1" t="s">
        <v>40</v>
      </c>
      <c r="G347">
        <v>4758.87</v>
      </c>
      <c r="H347">
        <v>5</v>
      </c>
      <c r="I347">
        <v>23794.35</v>
      </c>
      <c r="J347">
        <v>4.62</v>
      </c>
      <c r="K347">
        <v>2275</v>
      </c>
      <c r="L347" s="2">
        <v>45309</v>
      </c>
      <c r="O347" t="str">
        <f>IF(ecommerce_10000[[#This Row],[Platform]]="Souq","sq",ecommerce_10000[[#This Row],[Platform]])</f>
        <v>sq</v>
      </c>
      <c r="P347" t="str">
        <f>IF(E347="Souq","sq",IF(E347="Jumia","Jum",E347))</f>
        <v>sq</v>
      </c>
      <c r="Q347">
        <f>VLOOKUP(ecommerce_10000[[#This Row],[City]],F:I,4,FALSE)</f>
        <v>99349.3</v>
      </c>
      <c r="R347" s="1">
        <f>SUMIF(C:C,ecommerce_10000[[#This Row],[Category]],I:I)</f>
        <v>57542997.559999913</v>
      </c>
      <c r="S347" s="1">
        <f>SUMIFS(I:I,C:C,C347)</f>
        <v>57542997.559999913</v>
      </c>
      <c r="T347" s="1" t="str">
        <f>INDEX(F:F,MATCH(ecommerce_10000[[#This Row],[TotalAmount]],I:I,0))</f>
        <v>Riyadh</v>
      </c>
    </row>
    <row r="348" spans="1:20" x14ac:dyDescent="0.3">
      <c r="A348" s="1" t="s">
        <v>392</v>
      </c>
      <c r="B348" s="1" t="s">
        <v>38</v>
      </c>
      <c r="C348" s="1" t="s">
        <v>20</v>
      </c>
      <c r="D348" s="1" t="s">
        <v>39</v>
      </c>
      <c r="E348" s="1" t="s">
        <v>22</v>
      </c>
      <c r="F348" s="1" t="s">
        <v>33</v>
      </c>
      <c r="G348">
        <v>12801.38</v>
      </c>
      <c r="H348">
        <v>5</v>
      </c>
      <c r="I348">
        <v>64006.9</v>
      </c>
      <c r="J348">
        <v>1.24</v>
      </c>
      <c r="K348">
        <v>1899</v>
      </c>
      <c r="L348" s="2">
        <v>45504</v>
      </c>
      <c r="O348" t="str">
        <f>IF(ecommerce_10000[[#This Row],[Platform]]="Souq","sq",ecommerce_10000[[#This Row],[Platform]])</f>
        <v>Jumia</v>
      </c>
      <c r="P348" t="str">
        <f>IF(E348="Souq","sq",IF(E348="Jumia","Jum",E348))</f>
        <v>Jum</v>
      </c>
      <c r="Q348">
        <f>VLOOKUP(ecommerce_10000[[#This Row],[City]],F:I,4,FALSE)</f>
        <v>3665.44</v>
      </c>
      <c r="R348" s="1">
        <f>SUMIF(C:C,ecommerce_10000[[#This Row],[Category]],I:I)</f>
        <v>91504159.730000004</v>
      </c>
      <c r="S348" s="1">
        <f>SUMIFS(I:I,C:C,C348)</f>
        <v>91504159.730000004</v>
      </c>
      <c r="T348" s="1" t="str">
        <f>INDEX(F:F,MATCH(ecommerce_10000[[#This Row],[TotalAmount]],I:I,0))</f>
        <v>Dubai</v>
      </c>
    </row>
    <row r="349" spans="1:20" x14ac:dyDescent="0.3">
      <c r="A349" s="1" t="s">
        <v>393</v>
      </c>
      <c r="B349" s="1" t="s">
        <v>30</v>
      </c>
      <c r="C349" s="1" t="s">
        <v>31</v>
      </c>
      <c r="D349" s="1" t="s">
        <v>32</v>
      </c>
      <c r="E349" s="1" t="s">
        <v>22</v>
      </c>
      <c r="F349" s="1" t="s">
        <v>40</v>
      </c>
      <c r="G349">
        <v>6050.3</v>
      </c>
      <c r="H349">
        <v>4</v>
      </c>
      <c r="I349">
        <v>24201.200000000001</v>
      </c>
      <c r="J349">
        <v>4.3899999999999997</v>
      </c>
      <c r="K349">
        <v>2845</v>
      </c>
      <c r="L349" s="2">
        <v>45596</v>
      </c>
      <c r="O349" t="str">
        <f>IF(ecommerce_10000[[#This Row],[Platform]]="Souq","sq",ecommerce_10000[[#This Row],[Platform]])</f>
        <v>Jumia</v>
      </c>
      <c r="P349" t="str">
        <f>IF(E349="Souq","sq",IF(E349="Jumia","Jum",E349))</f>
        <v>Jum</v>
      </c>
      <c r="Q349">
        <f>VLOOKUP(ecommerce_10000[[#This Row],[City]],F:I,4,FALSE)</f>
        <v>99349.3</v>
      </c>
      <c r="R349" s="1">
        <f>SUMIF(C:C,ecommerce_10000[[#This Row],[Category]],I:I)</f>
        <v>57542997.559999913</v>
      </c>
      <c r="S349" s="1">
        <f>SUMIFS(I:I,C:C,C349)</f>
        <v>57542997.559999913</v>
      </c>
      <c r="T349" s="1" t="str">
        <f>INDEX(F:F,MATCH(ecommerce_10000[[#This Row],[TotalAmount]],I:I,0))</f>
        <v>Riyadh</v>
      </c>
    </row>
    <row r="350" spans="1:20" x14ac:dyDescent="0.3">
      <c r="A350" s="1" t="s">
        <v>394</v>
      </c>
      <c r="B350" s="1" t="s">
        <v>53</v>
      </c>
      <c r="C350" s="1" t="s">
        <v>31</v>
      </c>
      <c r="D350" s="1" t="s">
        <v>54</v>
      </c>
      <c r="E350" s="1" t="s">
        <v>47</v>
      </c>
      <c r="F350" s="1" t="s">
        <v>40</v>
      </c>
      <c r="G350">
        <v>5074.08</v>
      </c>
      <c r="H350">
        <v>3</v>
      </c>
      <c r="I350">
        <v>15222.24</v>
      </c>
      <c r="J350">
        <v>4.2</v>
      </c>
      <c r="K350">
        <v>4400</v>
      </c>
      <c r="L350" s="2">
        <v>45495</v>
      </c>
      <c r="O350" t="str">
        <f>IF(ecommerce_10000[[#This Row],[Platform]]="Souq","sq",ecommerce_10000[[#This Row],[Platform]])</f>
        <v>Amazon</v>
      </c>
      <c r="P350" t="str">
        <f>IF(E350="Souq","sq",IF(E350="Jumia","Jum",E350))</f>
        <v>Amazon</v>
      </c>
      <c r="Q350">
        <f>VLOOKUP(ecommerce_10000[[#This Row],[City]],F:I,4,FALSE)</f>
        <v>99349.3</v>
      </c>
      <c r="R350" s="1">
        <f>SUMIF(C:C,ecommerce_10000[[#This Row],[Category]],I:I)</f>
        <v>57542997.559999913</v>
      </c>
      <c r="S350" s="1">
        <f>SUMIFS(I:I,C:C,C350)</f>
        <v>57542997.559999913</v>
      </c>
      <c r="T350" s="1" t="str">
        <f>INDEX(F:F,MATCH(ecommerce_10000[[#This Row],[TotalAmount]],I:I,0))</f>
        <v>Riyadh</v>
      </c>
    </row>
    <row r="351" spans="1:20" x14ac:dyDescent="0.3">
      <c r="A351" s="1" t="s">
        <v>395</v>
      </c>
      <c r="B351" s="1" t="s">
        <v>19</v>
      </c>
      <c r="C351" s="1" t="s">
        <v>20</v>
      </c>
      <c r="D351" s="1" t="s">
        <v>21</v>
      </c>
      <c r="E351" s="1" t="s">
        <v>47</v>
      </c>
      <c r="F351" s="1" t="s">
        <v>40</v>
      </c>
      <c r="G351">
        <v>288.68</v>
      </c>
      <c r="H351">
        <v>5</v>
      </c>
      <c r="I351">
        <v>1443.4</v>
      </c>
      <c r="J351">
        <v>3.01</v>
      </c>
      <c r="K351">
        <v>3544</v>
      </c>
      <c r="L351" s="2">
        <v>45610</v>
      </c>
      <c r="O351" t="str">
        <f>IF(ecommerce_10000[[#This Row],[Platform]]="Souq","sq",ecommerce_10000[[#This Row],[Platform]])</f>
        <v>Amazon</v>
      </c>
      <c r="P351" t="str">
        <f>IF(E351="Souq","sq",IF(E351="Jumia","Jum",E351))</f>
        <v>Amazon</v>
      </c>
      <c r="Q351">
        <f>VLOOKUP(ecommerce_10000[[#This Row],[City]],F:I,4,FALSE)</f>
        <v>99349.3</v>
      </c>
      <c r="R351" s="1">
        <f>SUMIF(C:C,ecommerce_10000[[#This Row],[Category]],I:I)</f>
        <v>91504159.730000004</v>
      </c>
      <c r="S351" s="1">
        <f>SUMIFS(I:I,C:C,C351)</f>
        <v>91504159.730000004</v>
      </c>
      <c r="T351" s="1" t="str">
        <f>INDEX(F:F,MATCH(ecommerce_10000[[#This Row],[TotalAmount]],I:I,0))</f>
        <v>Riyadh</v>
      </c>
    </row>
    <row r="352" spans="1:20" x14ac:dyDescent="0.3">
      <c r="A352" s="1" t="s">
        <v>396</v>
      </c>
      <c r="B352" s="1" t="s">
        <v>19</v>
      </c>
      <c r="C352" s="1" t="s">
        <v>20</v>
      </c>
      <c r="D352" s="1" t="s">
        <v>21</v>
      </c>
      <c r="E352" s="1" t="s">
        <v>16</v>
      </c>
      <c r="F352" s="1" t="s">
        <v>28</v>
      </c>
      <c r="G352">
        <v>15002.43</v>
      </c>
      <c r="H352">
        <v>2</v>
      </c>
      <c r="I352">
        <v>30004.86</v>
      </c>
      <c r="J352">
        <v>1.01</v>
      </c>
      <c r="K352">
        <v>2726</v>
      </c>
      <c r="L352" s="2">
        <v>45640</v>
      </c>
      <c r="O352" t="str">
        <f>IF(ecommerce_10000[[#This Row],[Platform]]="Souq","sq",ecommerce_10000[[#This Row],[Platform]])</f>
        <v>sq</v>
      </c>
      <c r="P352" t="str">
        <f>IF(E352="Souq","sq",IF(E352="Jumia","Jum",E352))</f>
        <v>sq</v>
      </c>
      <c r="Q352">
        <f>VLOOKUP(ecommerce_10000[[#This Row],[City]],F:I,4,FALSE)</f>
        <v>26648.76</v>
      </c>
      <c r="R352" s="1">
        <f>SUMIF(C:C,ecommerce_10000[[#This Row],[Category]],I:I)</f>
        <v>91504159.730000004</v>
      </c>
      <c r="S352" s="1">
        <f>SUMIFS(I:I,C:C,C352)</f>
        <v>91504159.730000004</v>
      </c>
      <c r="T352" s="1" t="str">
        <f>INDEX(F:F,MATCH(ecommerce_10000[[#This Row],[TotalAmount]],I:I,0))</f>
        <v>Casablanca</v>
      </c>
    </row>
    <row r="353" spans="1:20" x14ac:dyDescent="0.3">
      <c r="A353" s="1" t="s">
        <v>397</v>
      </c>
      <c r="B353" s="1" t="s">
        <v>49</v>
      </c>
      <c r="C353" s="1" t="s">
        <v>14</v>
      </c>
      <c r="D353" s="1" t="s">
        <v>50</v>
      </c>
      <c r="E353" s="1" t="s">
        <v>22</v>
      </c>
      <c r="F353" s="1" t="s">
        <v>23</v>
      </c>
      <c r="G353">
        <v>10887.28</v>
      </c>
      <c r="H353">
        <v>3</v>
      </c>
      <c r="I353">
        <v>32661.84</v>
      </c>
      <c r="J353">
        <v>1.94</v>
      </c>
      <c r="K353">
        <v>2106</v>
      </c>
      <c r="L353" s="2">
        <v>45367</v>
      </c>
      <c r="O353" t="str">
        <f>IF(ecommerce_10000[[#This Row],[Platform]]="Souq","sq",ecommerce_10000[[#This Row],[Platform]])</f>
        <v>Jumia</v>
      </c>
      <c r="P353" t="str">
        <f>IF(E353="Souq","sq",IF(E353="Jumia","Jum",E353))</f>
        <v>Jum</v>
      </c>
      <c r="Q353">
        <f>VLOOKUP(ecommerce_10000[[#This Row],[City]],F:I,4,FALSE)</f>
        <v>13290.4</v>
      </c>
      <c r="R353" s="1">
        <f>SUMIF(C:C,ecommerce_10000[[#This Row],[Category]],I:I)</f>
        <v>92327183.770000085</v>
      </c>
      <c r="S353" s="1">
        <f>SUMIFS(I:I,C:C,C353)</f>
        <v>92327183.770000085</v>
      </c>
      <c r="T353" s="1" t="str">
        <f>INDEX(F:F,MATCH(ecommerce_10000[[#This Row],[TotalAmount]],I:I,0))</f>
        <v>Alexandria</v>
      </c>
    </row>
    <row r="354" spans="1:20" x14ac:dyDescent="0.3">
      <c r="A354" s="1" t="s">
        <v>398</v>
      </c>
      <c r="B354" s="1" t="s">
        <v>25</v>
      </c>
      <c r="C354" s="1" t="s">
        <v>26</v>
      </c>
      <c r="D354" s="1" t="s">
        <v>27</v>
      </c>
      <c r="E354" s="1" t="s">
        <v>47</v>
      </c>
      <c r="F354" s="1" t="s">
        <v>62</v>
      </c>
      <c r="G354">
        <v>4235.07</v>
      </c>
      <c r="H354">
        <v>2</v>
      </c>
      <c r="I354">
        <v>8470.14</v>
      </c>
      <c r="J354">
        <v>2.25</v>
      </c>
      <c r="K354">
        <v>1490</v>
      </c>
      <c r="L354" s="2">
        <v>45358</v>
      </c>
      <c r="O354" t="str">
        <f>IF(ecommerce_10000[[#This Row],[Platform]]="Souq","sq",ecommerce_10000[[#This Row],[Platform]])</f>
        <v>Amazon</v>
      </c>
      <c r="P354" t="str">
        <f>IF(E354="Souq","sq",IF(E354="Jumia","Jum",E354))</f>
        <v>Amazon</v>
      </c>
      <c r="Q354">
        <f>VLOOKUP(ecommerce_10000[[#This Row],[City]],F:I,4,FALSE)</f>
        <v>27872.98</v>
      </c>
      <c r="R354" s="1">
        <f>SUMIF(C:C,ecommerce_10000[[#This Row],[Category]],I:I)</f>
        <v>29200970.130000021</v>
      </c>
      <c r="S354" s="1">
        <f>SUMIFS(I:I,C:C,C354)</f>
        <v>29200970.130000021</v>
      </c>
      <c r="T354" s="1" t="str">
        <f>INDEX(F:F,MATCH(ecommerce_10000[[#This Row],[TotalAmount]],I:I,0))</f>
        <v>Giza</v>
      </c>
    </row>
    <row r="355" spans="1:20" x14ac:dyDescent="0.3">
      <c r="A355" s="1" t="s">
        <v>399</v>
      </c>
      <c r="B355" s="1" t="s">
        <v>49</v>
      </c>
      <c r="C355" s="1" t="s">
        <v>14</v>
      </c>
      <c r="D355" s="1" t="s">
        <v>50</v>
      </c>
      <c r="E355" s="1" t="s">
        <v>16</v>
      </c>
      <c r="F355" s="1" t="s">
        <v>33</v>
      </c>
      <c r="G355">
        <v>3578.64</v>
      </c>
      <c r="H355">
        <v>1</v>
      </c>
      <c r="I355">
        <v>3578.64</v>
      </c>
      <c r="J355">
        <v>3.79</v>
      </c>
      <c r="K355">
        <v>4990</v>
      </c>
      <c r="L355" s="2">
        <v>45585</v>
      </c>
      <c r="O355" t="str">
        <f>IF(ecommerce_10000[[#This Row],[Platform]]="Souq","sq",ecommerce_10000[[#This Row],[Platform]])</f>
        <v>sq</v>
      </c>
      <c r="P355" t="str">
        <f>IF(E355="Souq","sq",IF(E355="Jumia","Jum",E355))</f>
        <v>sq</v>
      </c>
      <c r="Q355">
        <f>VLOOKUP(ecommerce_10000[[#This Row],[City]],F:I,4,FALSE)</f>
        <v>3665.44</v>
      </c>
      <c r="R355" s="1">
        <f>SUMIF(C:C,ecommerce_10000[[#This Row],[Category]],I:I)</f>
        <v>92327183.770000085</v>
      </c>
      <c r="S355" s="1">
        <f>SUMIFS(I:I,C:C,C355)</f>
        <v>92327183.770000085</v>
      </c>
      <c r="T355" s="1" t="str">
        <f>INDEX(F:F,MATCH(ecommerce_10000[[#This Row],[TotalAmount]],I:I,0))</f>
        <v>Dubai</v>
      </c>
    </row>
    <row r="356" spans="1:20" x14ac:dyDescent="0.3">
      <c r="A356" s="1" t="s">
        <v>400</v>
      </c>
      <c r="B356" s="1" t="s">
        <v>38</v>
      </c>
      <c r="C356" s="1" t="s">
        <v>20</v>
      </c>
      <c r="D356" s="1" t="s">
        <v>39</v>
      </c>
      <c r="E356" s="1" t="s">
        <v>47</v>
      </c>
      <c r="F356" s="1" t="s">
        <v>33</v>
      </c>
      <c r="G356">
        <v>16066.49</v>
      </c>
      <c r="H356">
        <v>1</v>
      </c>
      <c r="I356">
        <v>16066.49</v>
      </c>
      <c r="J356">
        <v>1.59</v>
      </c>
      <c r="K356">
        <v>3606</v>
      </c>
      <c r="L356" s="2">
        <v>45618</v>
      </c>
      <c r="O356" t="str">
        <f>IF(ecommerce_10000[[#This Row],[Platform]]="Souq","sq",ecommerce_10000[[#This Row],[Platform]])</f>
        <v>Amazon</v>
      </c>
      <c r="P356" t="str">
        <f>IF(E356="Souq","sq",IF(E356="Jumia","Jum",E356))</f>
        <v>Amazon</v>
      </c>
      <c r="Q356">
        <f>VLOOKUP(ecommerce_10000[[#This Row],[City]],F:I,4,FALSE)</f>
        <v>3665.44</v>
      </c>
      <c r="R356" s="1">
        <f>SUMIF(C:C,ecommerce_10000[[#This Row],[Category]],I:I)</f>
        <v>91504159.730000004</v>
      </c>
      <c r="S356" s="1">
        <f>SUMIFS(I:I,C:C,C356)</f>
        <v>91504159.730000004</v>
      </c>
      <c r="T356" s="1" t="str">
        <f>INDEX(F:F,MATCH(ecommerce_10000[[#This Row],[TotalAmount]],I:I,0))</f>
        <v>Dubai</v>
      </c>
    </row>
    <row r="357" spans="1:20" x14ac:dyDescent="0.3">
      <c r="A357" s="1" t="s">
        <v>401</v>
      </c>
      <c r="B357" s="1" t="s">
        <v>19</v>
      </c>
      <c r="C357" s="1" t="s">
        <v>20</v>
      </c>
      <c r="D357" s="1" t="s">
        <v>21</v>
      </c>
      <c r="E357" s="1" t="s">
        <v>22</v>
      </c>
      <c r="F357" s="1" t="s">
        <v>62</v>
      </c>
      <c r="G357">
        <v>14637.57</v>
      </c>
      <c r="H357">
        <v>2</v>
      </c>
      <c r="I357">
        <v>29275.14</v>
      </c>
      <c r="J357">
        <v>2.87</v>
      </c>
      <c r="K357">
        <v>1058</v>
      </c>
      <c r="L357" s="2">
        <v>45363</v>
      </c>
      <c r="O357" t="str">
        <f>IF(ecommerce_10000[[#This Row],[Platform]]="Souq","sq",ecommerce_10000[[#This Row],[Platform]])</f>
        <v>Jumia</v>
      </c>
      <c r="P357" t="str">
        <f>IF(E357="Souq","sq",IF(E357="Jumia","Jum",E357))</f>
        <v>Jum</v>
      </c>
      <c r="Q357">
        <f>VLOOKUP(ecommerce_10000[[#This Row],[City]],F:I,4,FALSE)</f>
        <v>27872.98</v>
      </c>
      <c r="R357" s="1">
        <f>SUMIF(C:C,ecommerce_10000[[#This Row],[Category]],I:I)</f>
        <v>91504159.730000004</v>
      </c>
      <c r="S357" s="1">
        <f>SUMIFS(I:I,C:C,C357)</f>
        <v>91504159.730000004</v>
      </c>
      <c r="T357" s="1" t="str">
        <f>INDEX(F:F,MATCH(ecommerce_10000[[#This Row],[TotalAmount]],I:I,0))</f>
        <v>Giza</v>
      </c>
    </row>
    <row r="358" spans="1:20" x14ac:dyDescent="0.3">
      <c r="A358" s="1" t="s">
        <v>402</v>
      </c>
      <c r="B358" s="1" t="s">
        <v>25</v>
      </c>
      <c r="C358" s="1" t="s">
        <v>26</v>
      </c>
      <c r="D358" s="1" t="s">
        <v>27</v>
      </c>
      <c r="E358" s="1" t="s">
        <v>22</v>
      </c>
      <c r="F358" s="1" t="s">
        <v>40</v>
      </c>
      <c r="G358">
        <v>11857.65</v>
      </c>
      <c r="H358">
        <v>2</v>
      </c>
      <c r="I358">
        <v>23715.3</v>
      </c>
      <c r="J358">
        <v>1.19</v>
      </c>
      <c r="K358">
        <v>3818</v>
      </c>
      <c r="L358" s="2">
        <v>45615</v>
      </c>
      <c r="O358" t="str">
        <f>IF(ecommerce_10000[[#This Row],[Platform]]="Souq","sq",ecommerce_10000[[#This Row],[Platform]])</f>
        <v>Jumia</v>
      </c>
      <c r="P358" t="str">
        <f>IF(E358="Souq","sq",IF(E358="Jumia","Jum",E358))</f>
        <v>Jum</v>
      </c>
      <c r="Q358">
        <f>VLOOKUP(ecommerce_10000[[#This Row],[City]],F:I,4,FALSE)</f>
        <v>99349.3</v>
      </c>
      <c r="R358" s="1">
        <f>SUMIF(C:C,ecommerce_10000[[#This Row],[Category]],I:I)</f>
        <v>29200970.130000021</v>
      </c>
      <c r="S358" s="1">
        <f>SUMIFS(I:I,C:C,C358)</f>
        <v>29200970.130000021</v>
      </c>
      <c r="T358" s="1" t="str">
        <f>INDEX(F:F,MATCH(ecommerce_10000[[#This Row],[TotalAmount]],I:I,0))</f>
        <v>Riyadh</v>
      </c>
    </row>
    <row r="359" spans="1:20" x14ac:dyDescent="0.3">
      <c r="A359" s="1" t="s">
        <v>403</v>
      </c>
      <c r="B359" s="1" t="s">
        <v>53</v>
      </c>
      <c r="C359" s="1" t="s">
        <v>31</v>
      </c>
      <c r="D359" s="1" t="s">
        <v>54</v>
      </c>
      <c r="E359" s="1" t="s">
        <v>22</v>
      </c>
      <c r="F359" s="1" t="s">
        <v>33</v>
      </c>
      <c r="G359">
        <v>16708.48</v>
      </c>
      <c r="H359">
        <v>1</v>
      </c>
      <c r="I359">
        <v>16708.48</v>
      </c>
      <c r="J359">
        <v>2.16</v>
      </c>
      <c r="K359">
        <v>283</v>
      </c>
      <c r="L359" s="2">
        <v>45342</v>
      </c>
      <c r="O359" t="str">
        <f>IF(ecommerce_10000[[#This Row],[Platform]]="Souq","sq",ecommerce_10000[[#This Row],[Platform]])</f>
        <v>Jumia</v>
      </c>
      <c r="P359" t="str">
        <f>IF(E359="Souq","sq",IF(E359="Jumia","Jum",E359))</f>
        <v>Jum</v>
      </c>
      <c r="Q359">
        <f>VLOOKUP(ecommerce_10000[[#This Row],[City]],F:I,4,FALSE)</f>
        <v>3665.44</v>
      </c>
      <c r="R359" s="1">
        <f>SUMIF(C:C,ecommerce_10000[[#This Row],[Category]],I:I)</f>
        <v>57542997.559999913</v>
      </c>
      <c r="S359" s="1">
        <f>SUMIFS(I:I,C:C,C359)</f>
        <v>57542997.559999913</v>
      </c>
      <c r="T359" s="1" t="str">
        <f>INDEX(F:F,MATCH(ecommerce_10000[[#This Row],[TotalAmount]],I:I,0))</f>
        <v>Dubai</v>
      </c>
    </row>
    <row r="360" spans="1:20" x14ac:dyDescent="0.3">
      <c r="A360" s="1" t="s">
        <v>404</v>
      </c>
      <c r="B360" s="1" t="s">
        <v>19</v>
      </c>
      <c r="C360" s="1" t="s">
        <v>20</v>
      </c>
      <c r="D360" s="1" t="s">
        <v>21</v>
      </c>
      <c r="E360" s="1" t="s">
        <v>16</v>
      </c>
      <c r="F360" s="1" t="s">
        <v>17</v>
      </c>
      <c r="G360">
        <v>16846.13</v>
      </c>
      <c r="H360">
        <v>1</v>
      </c>
      <c r="I360">
        <v>16846.13</v>
      </c>
      <c r="J360">
        <v>1.82</v>
      </c>
      <c r="K360">
        <v>422</v>
      </c>
      <c r="L360" s="2">
        <v>45600</v>
      </c>
      <c r="O360" t="str">
        <f>IF(ecommerce_10000[[#This Row],[Platform]]="Souq","sq",ecommerce_10000[[#This Row],[Platform]])</f>
        <v>sq</v>
      </c>
      <c r="P360" t="str">
        <f>IF(E360="Souq","sq",IF(E360="Jumia","Jum",E360))</f>
        <v>sq</v>
      </c>
      <c r="Q360">
        <f>VLOOKUP(ecommerce_10000[[#This Row],[City]],F:I,4,FALSE)</f>
        <v>16284.02</v>
      </c>
      <c r="R360" s="1">
        <f>SUMIF(C:C,ecommerce_10000[[#This Row],[Category]],I:I)</f>
        <v>91504159.730000004</v>
      </c>
      <c r="S360" s="1">
        <f>SUMIFS(I:I,C:C,C360)</f>
        <v>91504159.730000004</v>
      </c>
      <c r="T360" s="1" t="str">
        <f>INDEX(F:F,MATCH(ecommerce_10000[[#This Row],[TotalAmount]],I:I,0))</f>
        <v>Cairo</v>
      </c>
    </row>
    <row r="361" spans="1:20" x14ac:dyDescent="0.3">
      <c r="A361" s="1" t="s">
        <v>405</v>
      </c>
      <c r="B361" s="1" t="s">
        <v>53</v>
      </c>
      <c r="C361" s="1" t="s">
        <v>31</v>
      </c>
      <c r="D361" s="1" t="s">
        <v>54</v>
      </c>
      <c r="E361" s="1" t="s">
        <v>16</v>
      </c>
      <c r="F361" s="1" t="s">
        <v>17</v>
      </c>
      <c r="G361">
        <v>16702.13</v>
      </c>
      <c r="H361">
        <v>1</v>
      </c>
      <c r="I361">
        <v>16702.13</v>
      </c>
      <c r="J361">
        <v>4.99</v>
      </c>
      <c r="K361">
        <v>4462</v>
      </c>
      <c r="L361" s="2">
        <v>45458</v>
      </c>
      <c r="O361" t="str">
        <f>IF(ecommerce_10000[[#This Row],[Platform]]="Souq","sq",ecommerce_10000[[#This Row],[Platform]])</f>
        <v>sq</v>
      </c>
      <c r="P361" t="str">
        <f>IF(E361="Souq","sq",IF(E361="Jumia","Jum",E361))</f>
        <v>sq</v>
      </c>
      <c r="Q361">
        <f>VLOOKUP(ecommerce_10000[[#This Row],[City]],F:I,4,FALSE)</f>
        <v>16284.02</v>
      </c>
      <c r="R361" s="1">
        <f>SUMIF(C:C,ecommerce_10000[[#This Row],[Category]],I:I)</f>
        <v>57542997.559999913</v>
      </c>
      <c r="S361" s="1">
        <f>SUMIFS(I:I,C:C,C361)</f>
        <v>57542997.559999913</v>
      </c>
      <c r="T361" s="1" t="str">
        <f>INDEX(F:F,MATCH(ecommerce_10000[[#This Row],[TotalAmount]],I:I,0))</f>
        <v>Cairo</v>
      </c>
    </row>
    <row r="362" spans="1:20" x14ac:dyDescent="0.3">
      <c r="A362" s="1" t="s">
        <v>406</v>
      </c>
      <c r="B362" s="1" t="s">
        <v>49</v>
      </c>
      <c r="C362" s="1" t="s">
        <v>14</v>
      </c>
      <c r="D362" s="1" t="s">
        <v>50</v>
      </c>
      <c r="E362" s="1" t="s">
        <v>22</v>
      </c>
      <c r="F362" s="1" t="s">
        <v>62</v>
      </c>
      <c r="G362">
        <v>15436.65</v>
      </c>
      <c r="H362">
        <v>3</v>
      </c>
      <c r="I362">
        <v>46309.95</v>
      </c>
      <c r="J362">
        <v>4.29</v>
      </c>
      <c r="K362">
        <v>3693</v>
      </c>
      <c r="L362" s="2">
        <v>45430</v>
      </c>
      <c r="O362" t="str">
        <f>IF(ecommerce_10000[[#This Row],[Platform]]="Souq","sq",ecommerce_10000[[#This Row],[Platform]])</f>
        <v>Jumia</v>
      </c>
      <c r="P362" t="str">
        <f>IF(E362="Souq","sq",IF(E362="Jumia","Jum",E362))</f>
        <v>Jum</v>
      </c>
      <c r="Q362">
        <f>VLOOKUP(ecommerce_10000[[#This Row],[City]],F:I,4,FALSE)</f>
        <v>27872.98</v>
      </c>
      <c r="R362" s="1">
        <f>SUMIF(C:C,ecommerce_10000[[#This Row],[Category]],I:I)</f>
        <v>92327183.770000085</v>
      </c>
      <c r="S362" s="1">
        <f>SUMIFS(I:I,C:C,C362)</f>
        <v>92327183.770000085</v>
      </c>
      <c r="T362" s="1" t="str">
        <f>INDEX(F:F,MATCH(ecommerce_10000[[#This Row],[TotalAmount]],I:I,0))</f>
        <v>Giza</v>
      </c>
    </row>
    <row r="363" spans="1:20" x14ac:dyDescent="0.3">
      <c r="A363" s="1" t="s">
        <v>407</v>
      </c>
      <c r="B363" s="1" t="s">
        <v>53</v>
      </c>
      <c r="C363" s="1" t="s">
        <v>31</v>
      </c>
      <c r="D363" s="1" t="s">
        <v>54</v>
      </c>
      <c r="E363" s="1" t="s">
        <v>16</v>
      </c>
      <c r="F363" s="1" t="s">
        <v>62</v>
      </c>
      <c r="G363">
        <v>2853.64</v>
      </c>
      <c r="H363">
        <v>1</v>
      </c>
      <c r="I363">
        <v>2853.64</v>
      </c>
      <c r="J363">
        <v>3.88</v>
      </c>
      <c r="K363">
        <v>662</v>
      </c>
      <c r="L363" s="2">
        <v>45504</v>
      </c>
      <c r="O363" t="str">
        <f>IF(ecommerce_10000[[#This Row],[Platform]]="Souq","sq",ecommerce_10000[[#This Row],[Platform]])</f>
        <v>sq</v>
      </c>
      <c r="P363" t="str">
        <f>IF(E363="Souq","sq",IF(E363="Jumia","Jum",E363))</f>
        <v>sq</v>
      </c>
      <c r="Q363">
        <f>VLOOKUP(ecommerce_10000[[#This Row],[City]],F:I,4,FALSE)</f>
        <v>27872.98</v>
      </c>
      <c r="R363" s="1">
        <f>SUMIF(C:C,ecommerce_10000[[#This Row],[Category]],I:I)</f>
        <v>57542997.559999913</v>
      </c>
      <c r="S363" s="1">
        <f>SUMIFS(I:I,C:C,C363)</f>
        <v>57542997.559999913</v>
      </c>
      <c r="T363" s="1" t="str">
        <f>INDEX(F:F,MATCH(ecommerce_10000[[#This Row],[TotalAmount]],I:I,0))</f>
        <v>Giza</v>
      </c>
    </row>
    <row r="364" spans="1:20" x14ac:dyDescent="0.3">
      <c r="A364" s="1" t="s">
        <v>408</v>
      </c>
      <c r="B364" s="1" t="s">
        <v>35</v>
      </c>
      <c r="C364" s="1" t="s">
        <v>14</v>
      </c>
      <c r="D364" s="1" t="s">
        <v>36</v>
      </c>
      <c r="E364" s="1" t="s">
        <v>16</v>
      </c>
      <c r="F364" s="1" t="s">
        <v>17</v>
      </c>
      <c r="G364">
        <v>640.66999999999996</v>
      </c>
      <c r="H364">
        <v>4</v>
      </c>
      <c r="I364">
        <v>2562.6799999999998</v>
      </c>
      <c r="J364">
        <v>3.92</v>
      </c>
      <c r="K364">
        <v>2689</v>
      </c>
      <c r="L364" s="2">
        <v>45331</v>
      </c>
      <c r="O364" t="str">
        <f>IF(ecommerce_10000[[#This Row],[Platform]]="Souq","sq",ecommerce_10000[[#This Row],[Platform]])</f>
        <v>sq</v>
      </c>
      <c r="P364" t="str">
        <f>IF(E364="Souq","sq",IF(E364="Jumia","Jum",E364))</f>
        <v>sq</v>
      </c>
      <c r="Q364">
        <f>VLOOKUP(ecommerce_10000[[#This Row],[City]],F:I,4,FALSE)</f>
        <v>16284.02</v>
      </c>
      <c r="R364" s="1">
        <f>SUMIF(C:C,ecommerce_10000[[#This Row],[Category]],I:I)</f>
        <v>92327183.770000085</v>
      </c>
      <c r="S364" s="1">
        <f>SUMIFS(I:I,C:C,C364)</f>
        <v>92327183.770000085</v>
      </c>
      <c r="T364" s="1" t="str">
        <f>INDEX(F:F,MATCH(ecommerce_10000[[#This Row],[TotalAmount]],I:I,0))</f>
        <v>Cairo</v>
      </c>
    </row>
    <row r="365" spans="1:20" x14ac:dyDescent="0.3">
      <c r="A365" s="1" t="s">
        <v>409</v>
      </c>
      <c r="B365" s="1" t="s">
        <v>25</v>
      </c>
      <c r="C365" s="1" t="s">
        <v>26</v>
      </c>
      <c r="D365" s="1" t="s">
        <v>27</v>
      </c>
      <c r="E365" s="1" t="s">
        <v>22</v>
      </c>
      <c r="F365" s="1" t="s">
        <v>62</v>
      </c>
      <c r="G365">
        <v>18851.650000000001</v>
      </c>
      <c r="H365">
        <v>2</v>
      </c>
      <c r="I365">
        <v>37703.300000000003</v>
      </c>
      <c r="J365">
        <v>2.81</v>
      </c>
      <c r="K365">
        <v>296</v>
      </c>
      <c r="L365" s="2">
        <v>45522</v>
      </c>
      <c r="O365" t="str">
        <f>IF(ecommerce_10000[[#This Row],[Platform]]="Souq","sq",ecommerce_10000[[#This Row],[Platform]])</f>
        <v>Jumia</v>
      </c>
      <c r="P365" t="str">
        <f>IF(E365="Souq","sq",IF(E365="Jumia","Jum",E365))</f>
        <v>Jum</v>
      </c>
      <c r="Q365">
        <f>VLOOKUP(ecommerce_10000[[#This Row],[City]],F:I,4,FALSE)</f>
        <v>27872.98</v>
      </c>
      <c r="R365" s="1">
        <f>SUMIF(C:C,ecommerce_10000[[#This Row],[Category]],I:I)</f>
        <v>29200970.130000021</v>
      </c>
      <c r="S365" s="1">
        <f>SUMIFS(I:I,C:C,C365)</f>
        <v>29200970.130000021</v>
      </c>
      <c r="T365" s="1" t="str">
        <f>INDEX(F:F,MATCH(ecommerce_10000[[#This Row],[TotalAmount]],I:I,0))</f>
        <v>Giza</v>
      </c>
    </row>
    <row r="366" spans="1:20" x14ac:dyDescent="0.3">
      <c r="A366" s="1" t="s">
        <v>410</v>
      </c>
      <c r="B366" s="1" t="s">
        <v>19</v>
      </c>
      <c r="C366" s="1" t="s">
        <v>20</v>
      </c>
      <c r="D366" s="1" t="s">
        <v>21</v>
      </c>
      <c r="E366" s="1" t="s">
        <v>16</v>
      </c>
      <c r="F366" s="1" t="s">
        <v>33</v>
      </c>
      <c r="G366">
        <v>3043.11</v>
      </c>
      <c r="H366">
        <v>5</v>
      </c>
      <c r="I366">
        <v>15215.55</v>
      </c>
      <c r="J366">
        <v>4.54</v>
      </c>
      <c r="K366">
        <v>4548</v>
      </c>
      <c r="L366" s="2">
        <v>45545</v>
      </c>
      <c r="O366" t="str">
        <f>IF(ecommerce_10000[[#This Row],[Platform]]="Souq","sq",ecommerce_10000[[#This Row],[Platform]])</f>
        <v>sq</v>
      </c>
      <c r="P366" t="str">
        <f>IF(E366="Souq","sq",IF(E366="Jumia","Jum",E366))</f>
        <v>sq</v>
      </c>
      <c r="Q366">
        <f>VLOOKUP(ecommerce_10000[[#This Row],[City]],F:I,4,FALSE)</f>
        <v>3665.44</v>
      </c>
      <c r="R366" s="1">
        <f>SUMIF(C:C,ecommerce_10000[[#This Row],[Category]],I:I)</f>
        <v>91504159.730000004</v>
      </c>
      <c r="S366" s="1">
        <f>SUMIFS(I:I,C:C,C366)</f>
        <v>91504159.730000004</v>
      </c>
      <c r="T366" s="1" t="str">
        <f>INDEX(F:F,MATCH(ecommerce_10000[[#This Row],[TotalAmount]],I:I,0))</f>
        <v>Dubai</v>
      </c>
    </row>
    <row r="367" spans="1:20" x14ac:dyDescent="0.3">
      <c r="A367" s="1" t="s">
        <v>411</v>
      </c>
      <c r="B367" s="1" t="s">
        <v>65</v>
      </c>
      <c r="C367" s="1" t="s">
        <v>20</v>
      </c>
      <c r="D367" s="1" t="s">
        <v>66</v>
      </c>
      <c r="E367" s="1" t="s">
        <v>22</v>
      </c>
      <c r="F367" s="1" t="s">
        <v>33</v>
      </c>
      <c r="G367">
        <v>8023.96</v>
      </c>
      <c r="H367">
        <v>3</v>
      </c>
      <c r="I367">
        <v>24071.88</v>
      </c>
      <c r="J367">
        <v>4.88</v>
      </c>
      <c r="K367">
        <v>3526</v>
      </c>
      <c r="L367" s="2">
        <v>45632</v>
      </c>
      <c r="O367" t="str">
        <f>IF(ecommerce_10000[[#This Row],[Platform]]="Souq","sq",ecommerce_10000[[#This Row],[Platform]])</f>
        <v>Jumia</v>
      </c>
      <c r="P367" t="str">
        <f>IF(E367="Souq","sq",IF(E367="Jumia","Jum",E367))</f>
        <v>Jum</v>
      </c>
      <c r="Q367">
        <f>VLOOKUP(ecommerce_10000[[#This Row],[City]],F:I,4,FALSE)</f>
        <v>3665.44</v>
      </c>
      <c r="R367" s="1">
        <f>SUMIF(C:C,ecommerce_10000[[#This Row],[Category]],I:I)</f>
        <v>91504159.730000004</v>
      </c>
      <c r="S367" s="1">
        <f>SUMIFS(I:I,C:C,C367)</f>
        <v>91504159.730000004</v>
      </c>
      <c r="T367" s="1" t="str">
        <f>INDEX(F:F,MATCH(ecommerce_10000[[#This Row],[TotalAmount]],I:I,0))</f>
        <v>Dubai</v>
      </c>
    </row>
    <row r="368" spans="1:20" x14ac:dyDescent="0.3">
      <c r="A368" s="1" t="s">
        <v>412</v>
      </c>
      <c r="B368" s="1" t="s">
        <v>53</v>
      </c>
      <c r="C368" s="1" t="s">
        <v>31</v>
      </c>
      <c r="D368" s="1" t="s">
        <v>54</v>
      </c>
      <c r="E368" s="1" t="s">
        <v>16</v>
      </c>
      <c r="F368" s="1" t="s">
        <v>17</v>
      </c>
      <c r="G368">
        <v>6225.82</v>
      </c>
      <c r="H368">
        <v>4</v>
      </c>
      <c r="I368">
        <v>24903.279999999999</v>
      </c>
      <c r="J368">
        <v>2.27</v>
      </c>
      <c r="K368">
        <v>3665</v>
      </c>
      <c r="L368" s="2">
        <v>45424</v>
      </c>
      <c r="O368" t="str">
        <f>IF(ecommerce_10000[[#This Row],[Platform]]="Souq","sq",ecommerce_10000[[#This Row],[Platform]])</f>
        <v>sq</v>
      </c>
      <c r="P368" t="str">
        <f>IF(E368="Souq","sq",IF(E368="Jumia","Jum",E368))</f>
        <v>sq</v>
      </c>
      <c r="Q368">
        <f>VLOOKUP(ecommerce_10000[[#This Row],[City]],F:I,4,FALSE)</f>
        <v>16284.02</v>
      </c>
      <c r="R368" s="1">
        <f>SUMIF(C:C,ecommerce_10000[[#This Row],[Category]],I:I)</f>
        <v>57542997.559999913</v>
      </c>
      <c r="S368" s="1">
        <f>SUMIFS(I:I,C:C,C368)</f>
        <v>57542997.559999913</v>
      </c>
      <c r="T368" s="1" t="str">
        <f>INDEX(F:F,MATCH(ecommerce_10000[[#This Row],[TotalAmount]],I:I,0))</f>
        <v>Cairo</v>
      </c>
    </row>
    <row r="369" spans="1:20" x14ac:dyDescent="0.3">
      <c r="A369" s="1" t="s">
        <v>413</v>
      </c>
      <c r="B369" s="1" t="s">
        <v>19</v>
      </c>
      <c r="C369" s="1" t="s">
        <v>20</v>
      </c>
      <c r="D369" s="1" t="s">
        <v>21</v>
      </c>
      <c r="E369" s="1" t="s">
        <v>22</v>
      </c>
      <c r="F369" s="1" t="s">
        <v>17</v>
      </c>
      <c r="G369">
        <v>6370.33</v>
      </c>
      <c r="H369">
        <v>3</v>
      </c>
      <c r="I369">
        <v>19110.990000000002</v>
      </c>
      <c r="J369">
        <v>1.85</v>
      </c>
      <c r="K369">
        <v>763</v>
      </c>
      <c r="L369" s="2">
        <v>45314</v>
      </c>
      <c r="O369" t="str">
        <f>IF(ecommerce_10000[[#This Row],[Platform]]="Souq","sq",ecommerce_10000[[#This Row],[Platform]])</f>
        <v>Jumia</v>
      </c>
      <c r="P369" t="str">
        <f>IF(E369="Souq","sq",IF(E369="Jumia","Jum",E369))</f>
        <v>Jum</v>
      </c>
      <c r="Q369">
        <f>VLOOKUP(ecommerce_10000[[#This Row],[City]],F:I,4,FALSE)</f>
        <v>16284.02</v>
      </c>
      <c r="R369" s="1">
        <f>SUMIF(C:C,ecommerce_10000[[#This Row],[Category]],I:I)</f>
        <v>91504159.730000004</v>
      </c>
      <c r="S369" s="1">
        <f>SUMIFS(I:I,C:C,C369)</f>
        <v>91504159.730000004</v>
      </c>
      <c r="T369" s="1" t="str">
        <f>INDEX(F:F,MATCH(ecommerce_10000[[#This Row],[TotalAmount]],I:I,0))</f>
        <v>Cairo</v>
      </c>
    </row>
    <row r="370" spans="1:20" x14ac:dyDescent="0.3">
      <c r="A370" s="1" t="s">
        <v>414</v>
      </c>
      <c r="B370" s="1" t="s">
        <v>19</v>
      </c>
      <c r="C370" s="1" t="s">
        <v>20</v>
      </c>
      <c r="D370" s="1" t="s">
        <v>21</v>
      </c>
      <c r="E370" s="1" t="s">
        <v>22</v>
      </c>
      <c r="F370" s="1" t="s">
        <v>40</v>
      </c>
      <c r="G370">
        <v>10164.69</v>
      </c>
      <c r="H370">
        <v>3</v>
      </c>
      <c r="I370">
        <v>30494.07</v>
      </c>
      <c r="J370">
        <v>3.92</v>
      </c>
      <c r="K370">
        <v>3059</v>
      </c>
      <c r="L370" s="2">
        <v>45459</v>
      </c>
      <c r="O370" t="str">
        <f>IF(ecommerce_10000[[#This Row],[Platform]]="Souq","sq",ecommerce_10000[[#This Row],[Platform]])</f>
        <v>Jumia</v>
      </c>
      <c r="P370" t="str">
        <f>IF(E370="Souq","sq",IF(E370="Jumia","Jum",E370))</f>
        <v>Jum</v>
      </c>
      <c r="Q370">
        <f>VLOOKUP(ecommerce_10000[[#This Row],[City]],F:I,4,FALSE)</f>
        <v>99349.3</v>
      </c>
      <c r="R370" s="1">
        <f>SUMIF(C:C,ecommerce_10000[[#This Row],[Category]],I:I)</f>
        <v>91504159.730000004</v>
      </c>
      <c r="S370" s="1">
        <f>SUMIFS(I:I,C:C,C370)</f>
        <v>91504159.730000004</v>
      </c>
      <c r="T370" s="1" t="str">
        <f>INDEX(F:F,MATCH(ecommerce_10000[[#This Row],[TotalAmount]],I:I,0))</f>
        <v>Riyadh</v>
      </c>
    </row>
    <row r="371" spans="1:20" x14ac:dyDescent="0.3">
      <c r="A371" s="1" t="s">
        <v>415</v>
      </c>
      <c r="B371" s="1" t="s">
        <v>35</v>
      </c>
      <c r="C371" s="1" t="s">
        <v>14</v>
      </c>
      <c r="D371" s="1" t="s">
        <v>36</v>
      </c>
      <c r="E371" s="1" t="s">
        <v>16</v>
      </c>
      <c r="F371" s="1" t="s">
        <v>28</v>
      </c>
      <c r="G371">
        <v>225.46</v>
      </c>
      <c r="H371">
        <v>5</v>
      </c>
      <c r="I371">
        <v>1127.3</v>
      </c>
      <c r="J371">
        <v>1.98</v>
      </c>
      <c r="K371">
        <v>2748</v>
      </c>
      <c r="L371" s="2">
        <v>45294</v>
      </c>
      <c r="O371" t="str">
        <f>IF(ecommerce_10000[[#This Row],[Platform]]="Souq","sq",ecommerce_10000[[#This Row],[Platform]])</f>
        <v>sq</v>
      </c>
      <c r="P371" t="str">
        <f>IF(E371="Souq","sq",IF(E371="Jumia","Jum",E371))</f>
        <v>sq</v>
      </c>
      <c r="Q371">
        <f>VLOOKUP(ecommerce_10000[[#This Row],[City]],F:I,4,FALSE)</f>
        <v>26648.76</v>
      </c>
      <c r="R371" s="1">
        <f>SUMIF(C:C,ecommerce_10000[[#This Row],[Category]],I:I)</f>
        <v>92327183.770000085</v>
      </c>
      <c r="S371" s="1">
        <f>SUMIFS(I:I,C:C,C371)</f>
        <v>92327183.770000085</v>
      </c>
      <c r="T371" s="1" t="str">
        <f>INDEX(F:F,MATCH(ecommerce_10000[[#This Row],[TotalAmount]],I:I,0))</f>
        <v>Casablanca</v>
      </c>
    </row>
    <row r="372" spans="1:20" x14ac:dyDescent="0.3">
      <c r="A372" s="1" t="s">
        <v>416</v>
      </c>
      <c r="B372" s="1" t="s">
        <v>25</v>
      </c>
      <c r="C372" s="1" t="s">
        <v>26</v>
      </c>
      <c r="D372" s="1" t="s">
        <v>27</v>
      </c>
      <c r="E372" s="1" t="s">
        <v>16</v>
      </c>
      <c r="F372" s="1" t="s">
        <v>17</v>
      </c>
      <c r="G372">
        <v>10165.120000000001</v>
      </c>
      <c r="H372">
        <v>3</v>
      </c>
      <c r="I372">
        <v>30495.360000000001</v>
      </c>
      <c r="J372">
        <v>3</v>
      </c>
      <c r="K372">
        <v>2255</v>
      </c>
      <c r="L372" s="2">
        <v>45516</v>
      </c>
      <c r="O372" t="str">
        <f>IF(ecommerce_10000[[#This Row],[Platform]]="Souq","sq",ecommerce_10000[[#This Row],[Platform]])</f>
        <v>sq</v>
      </c>
      <c r="P372" t="str">
        <f>IF(E372="Souq","sq",IF(E372="Jumia","Jum",E372))</f>
        <v>sq</v>
      </c>
      <c r="Q372">
        <f>VLOOKUP(ecommerce_10000[[#This Row],[City]],F:I,4,FALSE)</f>
        <v>16284.02</v>
      </c>
      <c r="R372" s="1">
        <f>SUMIF(C:C,ecommerce_10000[[#This Row],[Category]],I:I)</f>
        <v>29200970.130000021</v>
      </c>
      <c r="S372" s="1">
        <f>SUMIFS(I:I,C:C,C372)</f>
        <v>29200970.130000021</v>
      </c>
      <c r="T372" s="1" t="str">
        <f>INDEX(F:F,MATCH(ecommerce_10000[[#This Row],[TotalAmount]],I:I,0))</f>
        <v>Cairo</v>
      </c>
    </row>
    <row r="373" spans="1:20" x14ac:dyDescent="0.3">
      <c r="A373" s="1" t="s">
        <v>417</v>
      </c>
      <c r="B373" s="1" t="s">
        <v>25</v>
      </c>
      <c r="C373" s="1" t="s">
        <v>26</v>
      </c>
      <c r="D373" s="1" t="s">
        <v>27</v>
      </c>
      <c r="E373" s="1" t="s">
        <v>47</v>
      </c>
      <c r="F373" s="1" t="s">
        <v>17</v>
      </c>
      <c r="G373">
        <v>6436.71</v>
      </c>
      <c r="H373">
        <v>1</v>
      </c>
      <c r="I373">
        <v>6436.71</v>
      </c>
      <c r="J373">
        <v>4.6500000000000004</v>
      </c>
      <c r="K373">
        <v>240</v>
      </c>
      <c r="L373" s="2">
        <v>45552</v>
      </c>
      <c r="O373" t="str">
        <f>IF(ecommerce_10000[[#This Row],[Platform]]="Souq","sq",ecommerce_10000[[#This Row],[Platform]])</f>
        <v>Amazon</v>
      </c>
      <c r="P373" t="str">
        <f>IF(E373="Souq","sq",IF(E373="Jumia","Jum",E373))</f>
        <v>Amazon</v>
      </c>
      <c r="Q373">
        <f>VLOOKUP(ecommerce_10000[[#This Row],[City]],F:I,4,FALSE)</f>
        <v>16284.02</v>
      </c>
      <c r="R373" s="1">
        <f>SUMIF(C:C,ecommerce_10000[[#This Row],[Category]],I:I)</f>
        <v>29200970.130000021</v>
      </c>
      <c r="S373" s="1">
        <f>SUMIFS(I:I,C:C,C373)</f>
        <v>29200970.130000021</v>
      </c>
      <c r="T373" s="1" t="str">
        <f>INDEX(F:F,MATCH(ecommerce_10000[[#This Row],[TotalAmount]],I:I,0))</f>
        <v>Cairo</v>
      </c>
    </row>
    <row r="374" spans="1:20" x14ac:dyDescent="0.3">
      <c r="A374" s="1" t="s">
        <v>418</v>
      </c>
      <c r="B374" s="1" t="s">
        <v>65</v>
      </c>
      <c r="C374" s="1" t="s">
        <v>20</v>
      </c>
      <c r="D374" s="1" t="s">
        <v>66</v>
      </c>
      <c r="E374" s="1" t="s">
        <v>47</v>
      </c>
      <c r="F374" s="1" t="s">
        <v>17</v>
      </c>
      <c r="G374">
        <v>15476.55</v>
      </c>
      <c r="H374">
        <v>2</v>
      </c>
      <c r="I374">
        <v>30953.1</v>
      </c>
      <c r="J374">
        <v>1.21</v>
      </c>
      <c r="K374">
        <v>4025</v>
      </c>
      <c r="L374" s="2">
        <v>45513</v>
      </c>
      <c r="O374" t="str">
        <f>IF(ecommerce_10000[[#This Row],[Platform]]="Souq","sq",ecommerce_10000[[#This Row],[Platform]])</f>
        <v>Amazon</v>
      </c>
      <c r="P374" t="str">
        <f>IF(E374="Souq","sq",IF(E374="Jumia","Jum",E374))</f>
        <v>Amazon</v>
      </c>
      <c r="Q374">
        <f>VLOOKUP(ecommerce_10000[[#This Row],[City]],F:I,4,FALSE)</f>
        <v>16284.02</v>
      </c>
      <c r="R374" s="1">
        <f>SUMIF(C:C,ecommerce_10000[[#This Row],[Category]],I:I)</f>
        <v>91504159.730000004</v>
      </c>
      <c r="S374" s="1">
        <f>SUMIFS(I:I,C:C,C374)</f>
        <v>91504159.730000004</v>
      </c>
      <c r="T374" s="1" t="str">
        <f>INDEX(F:F,MATCH(ecommerce_10000[[#This Row],[TotalAmount]],I:I,0))</f>
        <v>Cairo</v>
      </c>
    </row>
    <row r="375" spans="1:20" x14ac:dyDescent="0.3">
      <c r="A375" s="1" t="s">
        <v>419</v>
      </c>
      <c r="B375" s="1" t="s">
        <v>38</v>
      </c>
      <c r="C375" s="1" t="s">
        <v>20</v>
      </c>
      <c r="D375" s="1" t="s">
        <v>39</v>
      </c>
      <c r="E375" s="1" t="s">
        <v>22</v>
      </c>
      <c r="F375" s="1" t="s">
        <v>17</v>
      </c>
      <c r="G375">
        <v>10811.37</v>
      </c>
      <c r="H375">
        <v>2</v>
      </c>
      <c r="I375">
        <v>21622.74</v>
      </c>
      <c r="J375">
        <v>4.0599999999999996</v>
      </c>
      <c r="K375">
        <v>3723</v>
      </c>
      <c r="L375" s="2">
        <v>45347</v>
      </c>
      <c r="O375" t="str">
        <f>IF(ecommerce_10000[[#This Row],[Platform]]="Souq","sq",ecommerce_10000[[#This Row],[Platform]])</f>
        <v>Jumia</v>
      </c>
      <c r="P375" t="str">
        <f>IF(E375="Souq","sq",IF(E375="Jumia","Jum",E375))</f>
        <v>Jum</v>
      </c>
      <c r="Q375">
        <f>VLOOKUP(ecommerce_10000[[#This Row],[City]],F:I,4,FALSE)</f>
        <v>16284.02</v>
      </c>
      <c r="R375" s="1">
        <f>SUMIF(C:C,ecommerce_10000[[#This Row],[Category]],I:I)</f>
        <v>91504159.730000004</v>
      </c>
      <c r="S375" s="1">
        <f>SUMIFS(I:I,C:C,C375)</f>
        <v>91504159.730000004</v>
      </c>
      <c r="T375" s="1" t="str">
        <f>INDEX(F:F,MATCH(ecommerce_10000[[#This Row],[TotalAmount]],I:I,0))</f>
        <v>Cairo</v>
      </c>
    </row>
    <row r="376" spans="1:20" x14ac:dyDescent="0.3">
      <c r="A376" s="1" t="s">
        <v>420</v>
      </c>
      <c r="B376" s="1" t="s">
        <v>49</v>
      </c>
      <c r="C376" s="1" t="s">
        <v>14</v>
      </c>
      <c r="D376" s="1" t="s">
        <v>50</v>
      </c>
      <c r="E376" s="1" t="s">
        <v>16</v>
      </c>
      <c r="F376" s="1" t="s">
        <v>33</v>
      </c>
      <c r="G376">
        <v>11911.3</v>
      </c>
      <c r="H376">
        <v>5</v>
      </c>
      <c r="I376">
        <v>59556.5</v>
      </c>
      <c r="J376">
        <v>4.37</v>
      </c>
      <c r="K376">
        <v>458</v>
      </c>
      <c r="L376" s="2">
        <v>45330</v>
      </c>
      <c r="O376" t="str">
        <f>IF(ecommerce_10000[[#This Row],[Platform]]="Souq","sq",ecommerce_10000[[#This Row],[Platform]])</f>
        <v>sq</v>
      </c>
      <c r="P376" t="str">
        <f>IF(E376="Souq","sq",IF(E376="Jumia","Jum",E376))</f>
        <v>sq</v>
      </c>
      <c r="Q376">
        <f>VLOOKUP(ecommerce_10000[[#This Row],[City]],F:I,4,FALSE)</f>
        <v>3665.44</v>
      </c>
      <c r="R376" s="1">
        <f>SUMIF(C:C,ecommerce_10000[[#This Row],[Category]],I:I)</f>
        <v>92327183.770000085</v>
      </c>
      <c r="S376" s="1">
        <f>SUMIFS(I:I,C:C,C376)</f>
        <v>92327183.770000085</v>
      </c>
      <c r="T376" s="1" t="str">
        <f>INDEX(F:F,MATCH(ecommerce_10000[[#This Row],[TotalAmount]],I:I,0))</f>
        <v>Dubai</v>
      </c>
    </row>
    <row r="377" spans="1:20" x14ac:dyDescent="0.3">
      <c r="A377" s="1" t="s">
        <v>421</v>
      </c>
      <c r="B377" s="1" t="s">
        <v>30</v>
      </c>
      <c r="C377" s="1" t="s">
        <v>31</v>
      </c>
      <c r="D377" s="1" t="s">
        <v>32</v>
      </c>
      <c r="E377" s="1" t="s">
        <v>47</v>
      </c>
      <c r="F377" s="1" t="s">
        <v>23</v>
      </c>
      <c r="G377">
        <v>9015.9699999999993</v>
      </c>
      <c r="H377">
        <v>2</v>
      </c>
      <c r="I377">
        <v>18031.939999999999</v>
      </c>
      <c r="J377">
        <v>1.38</v>
      </c>
      <c r="K377">
        <v>1076</v>
      </c>
      <c r="L377" s="2">
        <v>45546</v>
      </c>
      <c r="O377" t="str">
        <f>IF(ecommerce_10000[[#This Row],[Platform]]="Souq","sq",ecommerce_10000[[#This Row],[Platform]])</f>
        <v>Amazon</v>
      </c>
      <c r="P377" t="str">
        <f>IF(E377="Souq","sq",IF(E377="Jumia","Jum",E377))</f>
        <v>Amazon</v>
      </c>
      <c r="Q377">
        <f>VLOOKUP(ecommerce_10000[[#This Row],[City]],F:I,4,FALSE)</f>
        <v>13290.4</v>
      </c>
      <c r="R377" s="1">
        <f>SUMIF(C:C,ecommerce_10000[[#This Row],[Category]],I:I)</f>
        <v>57542997.559999913</v>
      </c>
      <c r="S377" s="1">
        <f>SUMIFS(I:I,C:C,C377)</f>
        <v>57542997.559999913</v>
      </c>
      <c r="T377" s="1" t="str">
        <f>INDEX(F:F,MATCH(ecommerce_10000[[#This Row],[TotalAmount]],I:I,0))</f>
        <v>Alexandria</v>
      </c>
    </row>
    <row r="378" spans="1:20" x14ac:dyDescent="0.3">
      <c r="A378" s="1" t="s">
        <v>422</v>
      </c>
      <c r="B378" s="1" t="s">
        <v>30</v>
      </c>
      <c r="C378" s="1" t="s">
        <v>31</v>
      </c>
      <c r="D378" s="1" t="s">
        <v>32</v>
      </c>
      <c r="E378" s="1" t="s">
        <v>16</v>
      </c>
      <c r="F378" s="1" t="s">
        <v>40</v>
      </c>
      <c r="G378">
        <v>16066.23</v>
      </c>
      <c r="H378">
        <v>4</v>
      </c>
      <c r="I378">
        <v>64264.92</v>
      </c>
      <c r="J378">
        <v>3.88</v>
      </c>
      <c r="K378">
        <v>215</v>
      </c>
      <c r="L378" s="2">
        <v>45613</v>
      </c>
      <c r="O378" t="str">
        <f>IF(ecommerce_10000[[#This Row],[Platform]]="Souq","sq",ecommerce_10000[[#This Row],[Platform]])</f>
        <v>sq</v>
      </c>
      <c r="P378" t="str">
        <f>IF(E378="Souq","sq",IF(E378="Jumia","Jum",E378))</f>
        <v>sq</v>
      </c>
      <c r="Q378">
        <f>VLOOKUP(ecommerce_10000[[#This Row],[City]],F:I,4,FALSE)</f>
        <v>99349.3</v>
      </c>
      <c r="R378" s="1">
        <f>SUMIF(C:C,ecommerce_10000[[#This Row],[Category]],I:I)</f>
        <v>57542997.559999913</v>
      </c>
      <c r="S378" s="1">
        <f>SUMIFS(I:I,C:C,C378)</f>
        <v>57542997.559999913</v>
      </c>
      <c r="T378" s="1" t="str">
        <f>INDEX(F:F,MATCH(ecommerce_10000[[#This Row],[TotalAmount]],I:I,0))</f>
        <v>Riyadh</v>
      </c>
    </row>
    <row r="379" spans="1:20" x14ac:dyDescent="0.3">
      <c r="A379" s="1" t="s">
        <v>423</v>
      </c>
      <c r="B379" s="1" t="s">
        <v>19</v>
      </c>
      <c r="C379" s="1" t="s">
        <v>20</v>
      </c>
      <c r="D379" s="1" t="s">
        <v>21</v>
      </c>
      <c r="E379" s="1" t="s">
        <v>22</v>
      </c>
      <c r="F379" s="1" t="s">
        <v>28</v>
      </c>
      <c r="G379">
        <v>15573.22</v>
      </c>
      <c r="H379">
        <v>4</v>
      </c>
      <c r="I379">
        <v>62292.88</v>
      </c>
      <c r="J379">
        <v>2.62</v>
      </c>
      <c r="K379">
        <v>3644</v>
      </c>
      <c r="L379" s="2">
        <v>45494</v>
      </c>
      <c r="O379" t="str">
        <f>IF(ecommerce_10000[[#This Row],[Platform]]="Souq","sq",ecommerce_10000[[#This Row],[Platform]])</f>
        <v>Jumia</v>
      </c>
      <c r="P379" t="str">
        <f>IF(E379="Souq","sq",IF(E379="Jumia","Jum",E379))</f>
        <v>Jum</v>
      </c>
      <c r="Q379">
        <f>VLOOKUP(ecommerce_10000[[#This Row],[City]],F:I,4,FALSE)</f>
        <v>26648.76</v>
      </c>
      <c r="R379" s="1">
        <f>SUMIF(C:C,ecommerce_10000[[#This Row],[Category]],I:I)</f>
        <v>91504159.730000004</v>
      </c>
      <c r="S379" s="1">
        <f>SUMIFS(I:I,C:C,C379)</f>
        <v>91504159.730000004</v>
      </c>
      <c r="T379" s="1" t="str">
        <f>INDEX(F:F,MATCH(ecommerce_10000[[#This Row],[TotalAmount]],I:I,0))</f>
        <v>Casablanca</v>
      </c>
    </row>
    <row r="380" spans="1:20" x14ac:dyDescent="0.3">
      <c r="A380" s="1" t="s">
        <v>424</v>
      </c>
      <c r="B380" s="1" t="s">
        <v>38</v>
      </c>
      <c r="C380" s="1" t="s">
        <v>20</v>
      </c>
      <c r="D380" s="1" t="s">
        <v>39</v>
      </c>
      <c r="E380" s="1" t="s">
        <v>22</v>
      </c>
      <c r="F380" s="1" t="s">
        <v>17</v>
      </c>
      <c r="G380">
        <v>13641.94</v>
      </c>
      <c r="H380">
        <v>3</v>
      </c>
      <c r="I380">
        <v>40925.82</v>
      </c>
      <c r="J380">
        <v>2.14</v>
      </c>
      <c r="K380">
        <v>2610</v>
      </c>
      <c r="L380" s="2">
        <v>45512</v>
      </c>
      <c r="O380" t="str">
        <f>IF(ecommerce_10000[[#This Row],[Platform]]="Souq","sq",ecommerce_10000[[#This Row],[Platform]])</f>
        <v>Jumia</v>
      </c>
      <c r="P380" t="str">
        <f>IF(E380="Souq","sq",IF(E380="Jumia","Jum",E380))</f>
        <v>Jum</v>
      </c>
      <c r="Q380">
        <f>VLOOKUP(ecommerce_10000[[#This Row],[City]],F:I,4,FALSE)</f>
        <v>16284.02</v>
      </c>
      <c r="R380" s="1">
        <f>SUMIF(C:C,ecommerce_10000[[#This Row],[Category]],I:I)</f>
        <v>91504159.730000004</v>
      </c>
      <c r="S380" s="1">
        <f>SUMIFS(I:I,C:C,C380)</f>
        <v>91504159.730000004</v>
      </c>
      <c r="T380" s="1" t="str">
        <f>INDEX(F:F,MATCH(ecommerce_10000[[#This Row],[TotalAmount]],I:I,0))</f>
        <v>Cairo</v>
      </c>
    </row>
    <row r="381" spans="1:20" x14ac:dyDescent="0.3">
      <c r="A381" s="1" t="s">
        <v>425</v>
      </c>
      <c r="B381" s="1" t="s">
        <v>30</v>
      </c>
      <c r="C381" s="1" t="s">
        <v>31</v>
      </c>
      <c r="D381" s="1" t="s">
        <v>32</v>
      </c>
      <c r="E381" s="1" t="s">
        <v>16</v>
      </c>
      <c r="F381" s="1" t="s">
        <v>62</v>
      </c>
      <c r="G381">
        <v>16654.91</v>
      </c>
      <c r="H381">
        <v>4</v>
      </c>
      <c r="I381">
        <v>66619.64</v>
      </c>
      <c r="J381">
        <v>2.2200000000000002</v>
      </c>
      <c r="K381">
        <v>1359</v>
      </c>
      <c r="L381" s="2">
        <v>45551</v>
      </c>
      <c r="O381" t="str">
        <f>IF(ecommerce_10000[[#This Row],[Platform]]="Souq","sq",ecommerce_10000[[#This Row],[Platform]])</f>
        <v>sq</v>
      </c>
      <c r="P381" t="str">
        <f>IF(E381="Souq","sq",IF(E381="Jumia","Jum",E381))</f>
        <v>sq</v>
      </c>
      <c r="Q381">
        <f>VLOOKUP(ecommerce_10000[[#This Row],[City]],F:I,4,FALSE)</f>
        <v>27872.98</v>
      </c>
      <c r="R381" s="1">
        <f>SUMIF(C:C,ecommerce_10000[[#This Row],[Category]],I:I)</f>
        <v>57542997.559999913</v>
      </c>
      <c r="S381" s="1">
        <f>SUMIFS(I:I,C:C,C381)</f>
        <v>57542997.559999913</v>
      </c>
      <c r="T381" s="1" t="str">
        <f>INDEX(F:F,MATCH(ecommerce_10000[[#This Row],[TotalAmount]],I:I,0))</f>
        <v>Giza</v>
      </c>
    </row>
    <row r="382" spans="1:20" x14ac:dyDescent="0.3">
      <c r="A382" s="1" t="s">
        <v>426</v>
      </c>
      <c r="B382" s="1" t="s">
        <v>25</v>
      </c>
      <c r="C382" s="1" t="s">
        <v>26</v>
      </c>
      <c r="D382" s="1" t="s">
        <v>27</v>
      </c>
      <c r="E382" s="1" t="s">
        <v>47</v>
      </c>
      <c r="F382" s="1" t="s">
        <v>17</v>
      </c>
      <c r="G382">
        <v>11868.86</v>
      </c>
      <c r="H382">
        <v>4</v>
      </c>
      <c r="I382">
        <v>47475.44</v>
      </c>
      <c r="J382">
        <v>3.25</v>
      </c>
      <c r="K382">
        <v>4088</v>
      </c>
      <c r="L382" s="2">
        <v>45594</v>
      </c>
      <c r="O382" t="str">
        <f>IF(ecommerce_10000[[#This Row],[Platform]]="Souq","sq",ecommerce_10000[[#This Row],[Platform]])</f>
        <v>Amazon</v>
      </c>
      <c r="P382" t="str">
        <f>IF(E382="Souq","sq",IF(E382="Jumia","Jum",E382))</f>
        <v>Amazon</v>
      </c>
      <c r="Q382">
        <f>VLOOKUP(ecommerce_10000[[#This Row],[City]],F:I,4,FALSE)</f>
        <v>16284.02</v>
      </c>
      <c r="R382" s="1">
        <f>SUMIF(C:C,ecommerce_10000[[#This Row],[Category]],I:I)</f>
        <v>29200970.130000021</v>
      </c>
      <c r="S382" s="1">
        <f>SUMIFS(I:I,C:C,C382)</f>
        <v>29200970.130000021</v>
      </c>
      <c r="T382" s="1" t="str">
        <f>INDEX(F:F,MATCH(ecommerce_10000[[#This Row],[TotalAmount]],I:I,0))</f>
        <v>Cairo</v>
      </c>
    </row>
    <row r="383" spans="1:20" x14ac:dyDescent="0.3">
      <c r="A383" s="1" t="s">
        <v>427</v>
      </c>
      <c r="B383" s="1" t="s">
        <v>19</v>
      </c>
      <c r="C383" s="1" t="s">
        <v>20</v>
      </c>
      <c r="D383" s="1" t="s">
        <v>21</v>
      </c>
      <c r="E383" s="1" t="s">
        <v>16</v>
      </c>
      <c r="F383" s="1" t="s">
        <v>23</v>
      </c>
      <c r="G383">
        <v>3831.68</v>
      </c>
      <c r="H383">
        <v>1</v>
      </c>
      <c r="I383">
        <v>3831.68</v>
      </c>
      <c r="J383">
        <v>2.4300000000000002</v>
      </c>
      <c r="K383">
        <v>89</v>
      </c>
      <c r="L383" s="2">
        <v>45524</v>
      </c>
      <c r="O383" t="str">
        <f>IF(ecommerce_10000[[#This Row],[Platform]]="Souq","sq",ecommerce_10000[[#This Row],[Platform]])</f>
        <v>sq</v>
      </c>
      <c r="P383" t="str">
        <f>IF(E383="Souq","sq",IF(E383="Jumia","Jum",E383))</f>
        <v>sq</v>
      </c>
      <c r="Q383">
        <f>VLOOKUP(ecommerce_10000[[#This Row],[City]],F:I,4,FALSE)</f>
        <v>13290.4</v>
      </c>
      <c r="R383" s="1">
        <f>SUMIF(C:C,ecommerce_10000[[#This Row],[Category]],I:I)</f>
        <v>91504159.730000004</v>
      </c>
      <c r="S383" s="1">
        <f>SUMIFS(I:I,C:C,C383)</f>
        <v>91504159.730000004</v>
      </c>
      <c r="T383" s="1" t="str">
        <f>INDEX(F:F,MATCH(ecommerce_10000[[#This Row],[TotalAmount]],I:I,0))</f>
        <v>Alexandria</v>
      </c>
    </row>
    <row r="384" spans="1:20" x14ac:dyDescent="0.3">
      <c r="A384" s="1" t="s">
        <v>428</v>
      </c>
      <c r="B384" s="1" t="s">
        <v>49</v>
      </c>
      <c r="C384" s="1" t="s">
        <v>14</v>
      </c>
      <c r="D384" s="1" t="s">
        <v>50</v>
      </c>
      <c r="E384" s="1" t="s">
        <v>16</v>
      </c>
      <c r="F384" s="1" t="s">
        <v>33</v>
      </c>
      <c r="G384">
        <v>9957.56</v>
      </c>
      <c r="H384">
        <v>1</v>
      </c>
      <c r="I384">
        <v>9957.56</v>
      </c>
      <c r="J384">
        <v>1.6</v>
      </c>
      <c r="K384">
        <v>1201</v>
      </c>
      <c r="L384" s="2">
        <v>45541</v>
      </c>
      <c r="O384" t="str">
        <f>IF(ecommerce_10000[[#This Row],[Platform]]="Souq","sq",ecommerce_10000[[#This Row],[Platform]])</f>
        <v>sq</v>
      </c>
      <c r="P384" t="str">
        <f>IF(E384="Souq","sq",IF(E384="Jumia","Jum",E384))</f>
        <v>sq</v>
      </c>
      <c r="Q384">
        <f>VLOOKUP(ecommerce_10000[[#This Row],[City]],F:I,4,FALSE)</f>
        <v>3665.44</v>
      </c>
      <c r="R384" s="1">
        <f>SUMIF(C:C,ecommerce_10000[[#This Row],[Category]],I:I)</f>
        <v>92327183.770000085</v>
      </c>
      <c r="S384" s="1">
        <f>SUMIFS(I:I,C:C,C384)</f>
        <v>92327183.770000085</v>
      </c>
      <c r="T384" s="1" t="str">
        <f>INDEX(F:F,MATCH(ecommerce_10000[[#This Row],[TotalAmount]],I:I,0))</f>
        <v>Dubai</v>
      </c>
    </row>
    <row r="385" spans="1:20" x14ac:dyDescent="0.3">
      <c r="A385" s="1" t="s">
        <v>429</v>
      </c>
      <c r="B385" s="1" t="s">
        <v>38</v>
      </c>
      <c r="C385" s="1" t="s">
        <v>20</v>
      </c>
      <c r="D385" s="1" t="s">
        <v>39</v>
      </c>
      <c r="E385" s="1" t="s">
        <v>16</v>
      </c>
      <c r="F385" s="1" t="s">
        <v>17</v>
      </c>
      <c r="G385">
        <v>3286.82</v>
      </c>
      <c r="H385">
        <v>1</v>
      </c>
      <c r="I385">
        <v>3286.82</v>
      </c>
      <c r="J385">
        <v>4.7699999999999996</v>
      </c>
      <c r="K385">
        <v>4088</v>
      </c>
      <c r="L385" s="2">
        <v>45428</v>
      </c>
      <c r="O385" t="str">
        <f>IF(ecommerce_10000[[#This Row],[Platform]]="Souq","sq",ecommerce_10000[[#This Row],[Platform]])</f>
        <v>sq</v>
      </c>
      <c r="P385" t="str">
        <f>IF(E385="Souq","sq",IF(E385="Jumia","Jum",E385))</f>
        <v>sq</v>
      </c>
      <c r="Q385">
        <f>VLOOKUP(ecommerce_10000[[#This Row],[City]],F:I,4,FALSE)</f>
        <v>16284.02</v>
      </c>
      <c r="R385" s="1">
        <f>SUMIF(C:C,ecommerce_10000[[#This Row],[Category]],I:I)</f>
        <v>91504159.730000004</v>
      </c>
      <c r="S385" s="1">
        <f>SUMIFS(I:I,C:C,C385)</f>
        <v>91504159.730000004</v>
      </c>
      <c r="T385" s="1" t="str">
        <f>INDEX(F:F,MATCH(ecommerce_10000[[#This Row],[TotalAmount]],I:I,0))</f>
        <v>Cairo</v>
      </c>
    </row>
    <row r="386" spans="1:20" x14ac:dyDescent="0.3">
      <c r="A386" s="1" t="s">
        <v>430</v>
      </c>
      <c r="B386" s="1" t="s">
        <v>43</v>
      </c>
      <c r="C386" s="1" t="s">
        <v>44</v>
      </c>
      <c r="D386" s="1" t="s">
        <v>45</v>
      </c>
      <c r="E386" s="1" t="s">
        <v>47</v>
      </c>
      <c r="F386" s="1" t="s">
        <v>28</v>
      </c>
      <c r="G386">
        <v>15743.97</v>
      </c>
      <c r="H386">
        <v>2</v>
      </c>
      <c r="I386">
        <v>31487.94</v>
      </c>
      <c r="J386">
        <v>3.11</v>
      </c>
      <c r="K386">
        <v>3719</v>
      </c>
      <c r="L386" s="2">
        <v>45442</v>
      </c>
      <c r="O386" t="str">
        <f>IF(ecommerce_10000[[#This Row],[Platform]]="Souq","sq",ecommerce_10000[[#This Row],[Platform]])</f>
        <v>Amazon</v>
      </c>
      <c r="P386" t="str">
        <f>IF(E386="Souq","sq",IF(E386="Jumia","Jum",E386))</f>
        <v>Amazon</v>
      </c>
      <c r="Q386">
        <f>VLOOKUP(ecommerce_10000[[#This Row],[City]],F:I,4,FALSE)</f>
        <v>26648.76</v>
      </c>
      <c r="R386" s="1">
        <f>SUMIF(C:C,ecommerce_10000[[#This Row],[Category]],I:I)</f>
        <v>31420413.200000018</v>
      </c>
      <c r="S386" s="1">
        <f>SUMIFS(I:I,C:C,C386)</f>
        <v>31420413.200000018</v>
      </c>
      <c r="T386" s="1" t="str">
        <f>INDEX(F:F,MATCH(ecommerce_10000[[#This Row],[TotalAmount]],I:I,0))</f>
        <v>Casablanca</v>
      </c>
    </row>
    <row r="387" spans="1:20" x14ac:dyDescent="0.3">
      <c r="A387" s="1" t="s">
        <v>431</v>
      </c>
      <c r="B387" s="1" t="s">
        <v>65</v>
      </c>
      <c r="C387" s="1" t="s">
        <v>20</v>
      </c>
      <c r="D387" s="1" t="s">
        <v>66</v>
      </c>
      <c r="E387" s="1" t="s">
        <v>16</v>
      </c>
      <c r="F387" s="1" t="s">
        <v>17</v>
      </c>
      <c r="G387">
        <v>2897.69</v>
      </c>
      <c r="H387">
        <v>5</v>
      </c>
      <c r="I387">
        <v>14488.45</v>
      </c>
      <c r="J387">
        <v>3.89</v>
      </c>
      <c r="K387">
        <v>3265</v>
      </c>
      <c r="L387" s="2">
        <v>45587</v>
      </c>
      <c r="O387" t="str">
        <f>IF(ecommerce_10000[[#This Row],[Platform]]="Souq","sq",ecommerce_10000[[#This Row],[Platform]])</f>
        <v>sq</v>
      </c>
      <c r="P387" t="str">
        <f>IF(E387="Souq","sq",IF(E387="Jumia","Jum",E387))</f>
        <v>sq</v>
      </c>
      <c r="Q387">
        <f>VLOOKUP(ecommerce_10000[[#This Row],[City]],F:I,4,FALSE)</f>
        <v>16284.02</v>
      </c>
      <c r="R387" s="1">
        <f>SUMIF(C:C,ecommerce_10000[[#This Row],[Category]],I:I)</f>
        <v>91504159.730000004</v>
      </c>
      <c r="S387" s="1">
        <f>SUMIFS(I:I,C:C,C387)</f>
        <v>91504159.730000004</v>
      </c>
      <c r="T387" s="1" t="str">
        <f>INDEX(F:F,MATCH(ecommerce_10000[[#This Row],[TotalAmount]],I:I,0))</f>
        <v>Cairo</v>
      </c>
    </row>
    <row r="388" spans="1:20" x14ac:dyDescent="0.3">
      <c r="A388" s="1" t="s">
        <v>432</v>
      </c>
      <c r="B388" s="1" t="s">
        <v>38</v>
      </c>
      <c r="C388" s="1" t="s">
        <v>20</v>
      </c>
      <c r="D388" s="1" t="s">
        <v>39</v>
      </c>
      <c r="E388" s="1" t="s">
        <v>16</v>
      </c>
      <c r="F388" s="1" t="s">
        <v>28</v>
      </c>
      <c r="G388">
        <v>3343.36</v>
      </c>
      <c r="H388">
        <v>4</v>
      </c>
      <c r="I388">
        <v>13373.44</v>
      </c>
      <c r="J388">
        <v>2.87</v>
      </c>
      <c r="K388">
        <v>3743</v>
      </c>
      <c r="L388" s="2">
        <v>45378</v>
      </c>
      <c r="O388" t="str">
        <f>IF(ecommerce_10000[[#This Row],[Platform]]="Souq","sq",ecommerce_10000[[#This Row],[Platform]])</f>
        <v>sq</v>
      </c>
      <c r="P388" t="str">
        <f>IF(E388="Souq","sq",IF(E388="Jumia","Jum",E388))</f>
        <v>sq</v>
      </c>
      <c r="Q388">
        <f>VLOOKUP(ecommerce_10000[[#This Row],[City]],F:I,4,FALSE)</f>
        <v>26648.76</v>
      </c>
      <c r="R388" s="1">
        <f>SUMIF(C:C,ecommerce_10000[[#This Row],[Category]],I:I)</f>
        <v>91504159.730000004</v>
      </c>
      <c r="S388" s="1">
        <f>SUMIFS(I:I,C:C,C388)</f>
        <v>91504159.730000004</v>
      </c>
      <c r="T388" s="1" t="str">
        <f>INDEX(F:F,MATCH(ecommerce_10000[[#This Row],[TotalAmount]],I:I,0))</f>
        <v>Casablanca</v>
      </c>
    </row>
    <row r="389" spans="1:20" x14ac:dyDescent="0.3">
      <c r="A389" s="1" t="s">
        <v>433</v>
      </c>
      <c r="B389" s="1" t="s">
        <v>25</v>
      </c>
      <c r="C389" s="1" t="s">
        <v>26</v>
      </c>
      <c r="D389" s="1" t="s">
        <v>27</v>
      </c>
      <c r="E389" s="1" t="s">
        <v>22</v>
      </c>
      <c r="F389" s="1" t="s">
        <v>23</v>
      </c>
      <c r="G389">
        <v>10992.72</v>
      </c>
      <c r="H389">
        <v>1</v>
      </c>
      <c r="I389">
        <v>10992.72</v>
      </c>
      <c r="J389">
        <v>3.41</v>
      </c>
      <c r="K389">
        <v>735</v>
      </c>
      <c r="L389" s="2">
        <v>45429</v>
      </c>
      <c r="O389" t="str">
        <f>IF(ecommerce_10000[[#This Row],[Platform]]="Souq","sq",ecommerce_10000[[#This Row],[Platform]])</f>
        <v>Jumia</v>
      </c>
      <c r="P389" t="str">
        <f>IF(E389="Souq","sq",IF(E389="Jumia","Jum",E389))</f>
        <v>Jum</v>
      </c>
      <c r="Q389">
        <f>VLOOKUP(ecommerce_10000[[#This Row],[City]],F:I,4,FALSE)</f>
        <v>13290.4</v>
      </c>
      <c r="R389" s="1">
        <f>SUMIF(C:C,ecommerce_10000[[#This Row],[Category]],I:I)</f>
        <v>29200970.130000021</v>
      </c>
      <c r="S389" s="1">
        <f>SUMIFS(I:I,C:C,C389)</f>
        <v>29200970.130000021</v>
      </c>
      <c r="T389" s="1" t="str">
        <f>INDEX(F:F,MATCH(ecommerce_10000[[#This Row],[TotalAmount]],I:I,0))</f>
        <v>Alexandria</v>
      </c>
    </row>
    <row r="390" spans="1:20" x14ac:dyDescent="0.3">
      <c r="A390" s="1" t="s">
        <v>434</v>
      </c>
      <c r="B390" s="1" t="s">
        <v>49</v>
      </c>
      <c r="C390" s="1" t="s">
        <v>14</v>
      </c>
      <c r="D390" s="1" t="s">
        <v>50</v>
      </c>
      <c r="E390" s="1" t="s">
        <v>16</v>
      </c>
      <c r="F390" s="1" t="s">
        <v>40</v>
      </c>
      <c r="G390">
        <v>15133.89</v>
      </c>
      <c r="H390">
        <v>2</v>
      </c>
      <c r="I390">
        <v>30267.78</v>
      </c>
      <c r="J390">
        <v>1.62</v>
      </c>
      <c r="K390">
        <v>2818</v>
      </c>
      <c r="L390" s="2">
        <v>45525</v>
      </c>
      <c r="O390" t="str">
        <f>IF(ecommerce_10000[[#This Row],[Platform]]="Souq","sq",ecommerce_10000[[#This Row],[Platform]])</f>
        <v>sq</v>
      </c>
      <c r="P390" t="str">
        <f>IF(E390="Souq","sq",IF(E390="Jumia","Jum",E390))</f>
        <v>sq</v>
      </c>
      <c r="Q390">
        <f>VLOOKUP(ecommerce_10000[[#This Row],[City]],F:I,4,FALSE)</f>
        <v>99349.3</v>
      </c>
      <c r="R390" s="1">
        <f>SUMIF(C:C,ecommerce_10000[[#This Row],[Category]],I:I)</f>
        <v>92327183.770000085</v>
      </c>
      <c r="S390" s="1">
        <f>SUMIFS(I:I,C:C,C390)</f>
        <v>92327183.770000085</v>
      </c>
      <c r="T390" s="1" t="str">
        <f>INDEX(F:F,MATCH(ecommerce_10000[[#This Row],[TotalAmount]],I:I,0))</f>
        <v>Riyadh</v>
      </c>
    </row>
    <row r="391" spans="1:20" x14ac:dyDescent="0.3">
      <c r="A391" s="1" t="s">
        <v>435</v>
      </c>
      <c r="B391" s="1" t="s">
        <v>38</v>
      </c>
      <c r="C391" s="1" t="s">
        <v>20</v>
      </c>
      <c r="D391" s="1" t="s">
        <v>39</v>
      </c>
      <c r="E391" s="1" t="s">
        <v>22</v>
      </c>
      <c r="F391" s="1" t="s">
        <v>23</v>
      </c>
      <c r="G391">
        <v>8409.42</v>
      </c>
      <c r="H391">
        <v>1</v>
      </c>
      <c r="I391">
        <v>8409.42</v>
      </c>
      <c r="J391">
        <v>4.59</v>
      </c>
      <c r="K391">
        <v>973</v>
      </c>
      <c r="L391" s="2">
        <v>45466</v>
      </c>
      <c r="O391" t="str">
        <f>IF(ecommerce_10000[[#This Row],[Platform]]="Souq","sq",ecommerce_10000[[#This Row],[Platform]])</f>
        <v>Jumia</v>
      </c>
      <c r="P391" t="str">
        <f>IF(E391="Souq","sq",IF(E391="Jumia","Jum",E391))</f>
        <v>Jum</v>
      </c>
      <c r="Q391">
        <f>VLOOKUP(ecommerce_10000[[#This Row],[City]],F:I,4,FALSE)</f>
        <v>13290.4</v>
      </c>
      <c r="R391" s="1">
        <f>SUMIF(C:C,ecommerce_10000[[#This Row],[Category]],I:I)</f>
        <v>91504159.730000004</v>
      </c>
      <c r="S391" s="1">
        <f>SUMIFS(I:I,C:C,C391)</f>
        <v>91504159.730000004</v>
      </c>
      <c r="T391" s="1" t="str">
        <f>INDEX(F:F,MATCH(ecommerce_10000[[#This Row],[TotalAmount]],I:I,0))</f>
        <v>Alexandria</v>
      </c>
    </row>
    <row r="392" spans="1:20" x14ac:dyDescent="0.3">
      <c r="A392" s="1" t="s">
        <v>436</v>
      </c>
      <c r="B392" s="1" t="s">
        <v>43</v>
      </c>
      <c r="C392" s="1" t="s">
        <v>44</v>
      </c>
      <c r="D392" s="1" t="s">
        <v>45</v>
      </c>
      <c r="E392" s="1" t="s">
        <v>16</v>
      </c>
      <c r="F392" s="1" t="s">
        <v>28</v>
      </c>
      <c r="G392">
        <v>15515.07</v>
      </c>
      <c r="H392">
        <v>3</v>
      </c>
      <c r="I392">
        <v>46545.21</v>
      </c>
      <c r="J392">
        <v>2.69</v>
      </c>
      <c r="K392">
        <v>1168</v>
      </c>
      <c r="L392" s="2">
        <v>45464</v>
      </c>
      <c r="O392" t="str">
        <f>IF(ecommerce_10000[[#This Row],[Platform]]="Souq","sq",ecommerce_10000[[#This Row],[Platform]])</f>
        <v>sq</v>
      </c>
      <c r="P392" t="str">
        <f>IF(E392="Souq","sq",IF(E392="Jumia","Jum",E392))</f>
        <v>sq</v>
      </c>
      <c r="Q392">
        <f>VLOOKUP(ecommerce_10000[[#This Row],[City]],F:I,4,FALSE)</f>
        <v>26648.76</v>
      </c>
      <c r="R392" s="1">
        <f>SUMIF(C:C,ecommerce_10000[[#This Row],[Category]],I:I)</f>
        <v>31420413.200000018</v>
      </c>
      <c r="S392" s="1">
        <f>SUMIFS(I:I,C:C,C392)</f>
        <v>31420413.200000018</v>
      </c>
      <c r="T392" s="1" t="str">
        <f>INDEX(F:F,MATCH(ecommerce_10000[[#This Row],[TotalAmount]],I:I,0))</f>
        <v>Casablanca</v>
      </c>
    </row>
    <row r="393" spans="1:20" x14ac:dyDescent="0.3">
      <c r="A393" s="1" t="s">
        <v>437</v>
      </c>
      <c r="B393" s="1" t="s">
        <v>65</v>
      </c>
      <c r="C393" s="1" t="s">
        <v>20</v>
      </c>
      <c r="D393" s="1" t="s">
        <v>66</v>
      </c>
      <c r="E393" s="1" t="s">
        <v>22</v>
      </c>
      <c r="F393" s="1" t="s">
        <v>40</v>
      </c>
      <c r="G393">
        <v>13957.88</v>
      </c>
      <c r="H393">
        <v>2</v>
      </c>
      <c r="I393">
        <v>27915.759999999998</v>
      </c>
      <c r="J393">
        <v>4.7699999999999996</v>
      </c>
      <c r="K393">
        <v>4921</v>
      </c>
      <c r="L393" s="2">
        <v>45369</v>
      </c>
      <c r="O393" t="str">
        <f>IF(ecommerce_10000[[#This Row],[Platform]]="Souq","sq",ecommerce_10000[[#This Row],[Platform]])</f>
        <v>Jumia</v>
      </c>
      <c r="P393" t="str">
        <f>IF(E393="Souq","sq",IF(E393="Jumia","Jum",E393))</f>
        <v>Jum</v>
      </c>
      <c r="Q393">
        <f>VLOOKUP(ecommerce_10000[[#This Row],[City]],F:I,4,FALSE)</f>
        <v>99349.3</v>
      </c>
      <c r="R393" s="1">
        <f>SUMIF(C:C,ecommerce_10000[[#This Row],[Category]],I:I)</f>
        <v>91504159.730000004</v>
      </c>
      <c r="S393" s="1">
        <f>SUMIFS(I:I,C:C,C393)</f>
        <v>91504159.730000004</v>
      </c>
      <c r="T393" s="1" t="str">
        <f>INDEX(F:F,MATCH(ecommerce_10000[[#This Row],[TotalAmount]],I:I,0))</f>
        <v>Riyadh</v>
      </c>
    </row>
    <row r="394" spans="1:20" x14ac:dyDescent="0.3">
      <c r="A394" s="1" t="s">
        <v>438</v>
      </c>
      <c r="B394" s="1" t="s">
        <v>30</v>
      </c>
      <c r="C394" s="1" t="s">
        <v>31</v>
      </c>
      <c r="D394" s="1" t="s">
        <v>32</v>
      </c>
      <c r="E394" s="1" t="s">
        <v>22</v>
      </c>
      <c r="F394" s="1" t="s">
        <v>62</v>
      </c>
      <c r="G394">
        <v>7052.52</v>
      </c>
      <c r="H394">
        <v>1</v>
      </c>
      <c r="I394">
        <v>7052.52</v>
      </c>
      <c r="J394">
        <v>1.81</v>
      </c>
      <c r="K394">
        <v>356</v>
      </c>
      <c r="L394" s="2">
        <v>45320</v>
      </c>
      <c r="O394" t="str">
        <f>IF(ecommerce_10000[[#This Row],[Platform]]="Souq","sq",ecommerce_10000[[#This Row],[Platform]])</f>
        <v>Jumia</v>
      </c>
      <c r="P394" t="str">
        <f>IF(E394="Souq","sq",IF(E394="Jumia","Jum",E394))</f>
        <v>Jum</v>
      </c>
      <c r="Q394">
        <f>VLOOKUP(ecommerce_10000[[#This Row],[City]],F:I,4,FALSE)</f>
        <v>27872.98</v>
      </c>
      <c r="R394" s="1">
        <f>SUMIF(C:C,ecommerce_10000[[#This Row],[Category]],I:I)</f>
        <v>57542997.559999913</v>
      </c>
      <c r="S394" s="1">
        <f>SUMIFS(I:I,C:C,C394)</f>
        <v>57542997.559999913</v>
      </c>
      <c r="T394" s="1" t="str">
        <f>INDEX(F:F,MATCH(ecommerce_10000[[#This Row],[TotalAmount]],I:I,0))</f>
        <v>Giza</v>
      </c>
    </row>
    <row r="395" spans="1:20" x14ac:dyDescent="0.3">
      <c r="A395" s="1" t="s">
        <v>439</v>
      </c>
      <c r="B395" s="1" t="s">
        <v>49</v>
      </c>
      <c r="C395" s="1" t="s">
        <v>14</v>
      </c>
      <c r="D395" s="1" t="s">
        <v>50</v>
      </c>
      <c r="E395" s="1" t="s">
        <v>22</v>
      </c>
      <c r="F395" s="1" t="s">
        <v>17</v>
      </c>
      <c r="G395">
        <v>12575.83</v>
      </c>
      <c r="H395">
        <v>1</v>
      </c>
      <c r="I395">
        <v>12575.83</v>
      </c>
      <c r="J395">
        <v>2.72</v>
      </c>
      <c r="K395">
        <v>1145</v>
      </c>
      <c r="L395" s="2">
        <v>45296</v>
      </c>
      <c r="O395" t="str">
        <f>IF(ecommerce_10000[[#This Row],[Platform]]="Souq","sq",ecommerce_10000[[#This Row],[Platform]])</f>
        <v>Jumia</v>
      </c>
      <c r="P395" t="str">
        <f>IF(E395="Souq","sq",IF(E395="Jumia","Jum",E395))</f>
        <v>Jum</v>
      </c>
      <c r="Q395">
        <f>VLOOKUP(ecommerce_10000[[#This Row],[City]],F:I,4,FALSE)</f>
        <v>16284.02</v>
      </c>
      <c r="R395" s="1">
        <f>SUMIF(C:C,ecommerce_10000[[#This Row],[Category]],I:I)</f>
        <v>92327183.770000085</v>
      </c>
      <c r="S395" s="1">
        <f>SUMIFS(I:I,C:C,C395)</f>
        <v>92327183.770000085</v>
      </c>
      <c r="T395" s="1" t="str">
        <f>INDEX(F:F,MATCH(ecommerce_10000[[#This Row],[TotalAmount]],I:I,0))</f>
        <v>Cairo</v>
      </c>
    </row>
    <row r="396" spans="1:20" x14ac:dyDescent="0.3">
      <c r="A396" s="1" t="s">
        <v>440</v>
      </c>
      <c r="B396" s="1" t="s">
        <v>38</v>
      </c>
      <c r="C396" s="1" t="s">
        <v>20</v>
      </c>
      <c r="D396" s="1" t="s">
        <v>39</v>
      </c>
      <c r="E396" s="1" t="s">
        <v>16</v>
      </c>
      <c r="F396" s="1" t="s">
        <v>33</v>
      </c>
      <c r="G396">
        <v>5953.35</v>
      </c>
      <c r="H396">
        <v>4</v>
      </c>
      <c r="I396">
        <v>23813.4</v>
      </c>
      <c r="J396">
        <v>2.44</v>
      </c>
      <c r="K396">
        <v>2682</v>
      </c>
      <c r="L396" s="2">
        <v>45614</v>
      </c>
      <c r="O396" t="str">
        <f>IF(ecommerce_10000[[#This Row],[Platform]]="Souq","sq",ecommerce_10000[[#This Row],[Platform]])</f>
        <v>sq</v>
      </c>
      <c r="P396" t="str">
        <f>IF(E396="Souq","sq",IF(E396="Jumia","Jum",E396))</f>
        <v>sq</v>
      </c>
      <c r="Q396">
        <f>VLOOKUP(ecommerce_10000[[#This Row],[City]],F:I,4,FALSE)</f>
        <v>3665.44</v>
      </c>
      <c r="R396" s="1">
        <f>SUMIF(C:C,ecommerce_10000[[#This Row],[Category]],I:I)</f>
        <v>91504159.730000004</v>
      </c>
      <c r="S396" s="1">
        <f>SUMIFS(I:I,C:C,C396)</f>
        <v>91504159.730000004</v>
      </c>
      <c r="T396" s="1" t="str">
        <f>INDEX(F:F,MATCH(ecommerce_10000[[#This Row],[TotalAmount]],I:I,0))</f>
        <v>Dubai</v>
      </c>
    </row>
    <row r="397" spans="1:20" x14ac:dyDescent="0.3">
      <c r="A397" s="1" t="s">
        <v>441</v>
      </c>
      <c r="B397" s="1" t="s">
        <v>65</v>
      </c>
      <c r="C397" s="1" t="s">
        <v>20</v>
      </c>
      <c r="D397" s="1" t="s">
        <v>66</v>
      </c>
      <c r="E397" s="1" t="s">
        <v>16</v>
      </c>
      <c r="F397" s="1" t="s">
        <v>40</v>
      </c>
      <c r="G397">
        <v>19232.259999999998</v>
      </c>
      <c r="H397">
        <v>2</v>
      </c>
      <c r="I397">
        <v>38464.519999999997</v>
      </c>
      <c r="J397">
        <v>2.97</v>
      </c>
      <c r="K397">
        <v>2571</v>
      </c>
      <c r="L397" s="2">
        <v>45358</v>
      </c>
      <c r="O397" t="str">
        <f>IF(ecommerce_10000[[#This Row],[Platform]]="Souq","sq",ecommerce_10000[[#This Row],[Platform]])</f>
        <v>sq</v>
      </c>
      <c r="P397" t="str">
        <f>IF(E397="Souq","sq",IF(E397="Jumia","Jum",E397))</f>
        <v>sq</v>
      </c>
      <c r="Q397">
        <f>VLOOKUP(ecommerce_10000[[#This Row],[City]],F:I,4,FALSE)</f>
        <v>99349.3</v>
      </c>
      <c r="R397" s="1">
        <f>SUMIF(C:C,ecommerce_10000[[#This Row],[Category]],I:I)</f>
        <v>91504159.730000004</v>
      </c>
      <c r="S397" s="1">
        <f>SUMIFS(I:I,C:C,C397)</f>
        <v>91504159.730000004</v>
      </c>
      <c r="T397" s="1" t="str">
        <f>INDEX(F:F,MATCH(ecommerce_10000[[#This Row],[TotalAmount]],I:I,0))</f>
        <v>Riyadh</v>
      </c>
    </row>
    <row r="398" spans="1:20" x14ac:dyDescent="0.3">
      <c r="A398" s="1" t="s">
        <v>442</v>
      </c>
      <c r="B398" s="1" t="s">
        <v>25</v>
      </c>
      <c r="C398" s="1" t="s">
        <v>26</v>
      </c>
      <c r="D398" s="1" t="s">
        <v>27</v>
      </c>
      <c r="E398" s="1" t="s">
        <v>22</v>
      </c>
      <c r="F398" s="1" t="s">
        <v>28</v>
      </c>
      <c r="G398">
        <v>3475.06</v>
      </c>
      <c r="H398">
        <v>4</v>
      </c>
      <c r="I398">
        <v>13900.24</v>
      </c>
      <c r="J398">
        <v>2.25</v>
      </c>
      <c r="K398">
        <v>4089</v>
      </c>
      <c r="L398" s="2">
        <v>45315</v>
      </c>
      <c r="O398" t="str">
        <f>IF(ecommerce_10000[[#This Row],[Platform]]="Souq","sq",ecommerce_10000[[#This Row],[Platform]])</f>
        <v>Jumia</v>
      </c>
      <c r="P398" t="str">
        <f>IF(E398="Souq","sq",IF(E398="Jumia","Jum",E398))</f>
        <v>Jum</v>
      </c>
      <c r="Q398">
        <f>VLOOKUP(ecommerce_10000[[#This Row],[City]],F:I,4,FALSE)</f>
        <v>26648.76</v>
      </c>
      <c r="R398" s="1">
        <f>SUMIF(C:C,ecommerce_10000[[#This Row],[Category]],I:I)</f>
        <v>29200970.130000021</v>
      </c>
      <c r="S398" s="1">
        <f>SUMIFS(I:I,C:C,C398)</f>
        <v>29200970.130000021</v>
      </c>
      <c r="T398" s="1" t="str">
        <f>INDEX(F:F,MATCH(ecommerce_10000[[#This Row],[TotalAmount]],I:I,0))</f>
        <v>Casablanca</v>
      </c>
    </row>
    <row r="399" spans="1:20" x14ac:dyDescent="0.3">
      <c r="A399" s="1" t="s">
        <v>443</v>
      </c>
      <c r="B399" s="1" t="s">
        <v>65</v>
      </c>
      <c r="C399" s="1" t="s">
        <v>20</v>
      </c>
      <c r="D399" s="1" t="s">
        <v>66</v>
      </c>
      <c r="E399" s="1" t="s">
        <v>16</v>
      </c>
      <c r="F399" s="1" t="s">
        <v>62</v>
      </c>
      <c r="G399">
        <v>5681.05</v>
      </c>
      <c r="H399">
        <v>4</v>
      </c>
      <c r="I399">
        <v>22724.2</v>
      </c>
      <c r="J399">
        <v>1.23</v>
      </c>
      <c r="K399">
        <v>2805</v>
      </c>
      <c r="L399" s="2">
        <v>45297</v>
      </c>
      <c r="O399" t="str">
        <f>IF(ecommerce_10000[[#This Row],[Platform]]="Souq","sq",ecommerce_10000[[#This Row],[Platform]])</f>
        <v>sq</v>
      </c>
      <c r="P399" t="str">
        <f>IF(E399="Souq","sq",IF(E399="Jumia","Jum",E399))</f>
        <v>sq</v>
      </c>
      <c r="Q399">
        <f>VLOOKUP(ecommerce_10000[[#This Row],[City]],F:I,4,FALSE)</f>
        <v>27872.98</v>
      </c>
      <c r="R399" s="1">
        <f>SUMIF(C:C,ecommerce_10000[[#This Row],[Category]],I:I)</f>
        <v>91504159.730000004</v>
      </c>
      <c r="S399" s="1">
        <f>SUMIFS(I:I,C:C,C399)</f>
        <v>91504159.730000004</v>
      </c>
      <c r="T399" s="1" t="str">
        <f>INDEX(F:F,MATCH(ecommerce_10000[[#This Row],[TotalAmount]],I:I,0))</f>
        <v>Giza</v>
      </c>
    </row>
    <row r="400" spans="1:20" x14ac:dyDescent="0.3">
      <c r="A400" s="1" t="s">
        <v>444</v>
      </c>
      <c r="B400" s="1" t="s">
        <v>49</v>
      </c>
      <c r="C400" s="1" t="s">
        <v>14</v>
      </c>
      <c r="D400" s="1" t="s">
        <v>50</v>
      </c>
      <c r="E400" s="1" t="s">
        <v>47</v>
      </c>
      <c r="F400" s="1" t="s">
        <v>40</v>
      </c>
      <c r="G400">
        <v>2477.75</v>
      </c>
      <c r="H400">
        <v>1</v>
      </c>
      <c r="I400">
        <v>2477.75</v>
      </c>
      <c r="J400">
        <v>2.19</v>
      </c>
      <c r="K400">
        <v>2088</v>
      </c>
      <c r="L400" s="2">
        <v>45466</v>
      </c>
      <c r="O400" t="str">
        <f>IF(ecommerce_10000[[#This Row],[Platform]]="Souq","sq",ecommerce_10000[[#This Row],[Platform]])</f>
        <v>Amazon</v>
      </c>
      <c r="P400" t="str">
        <f>IF(E400="Souq","sq",IF(E400="Jumia","Jum",E400))</f>
        <v>Amazon</v>
      </c>
      <c r="Q400">
        <f>VLOOKUP(ecommerce_10000[[#This Row],[City]],F:I,4,FALSE)</f>
        <v>99349.3</v>
      </c>
      <c r="R400" s="1">
        <f>SUMIF(C:C,ecommerce_10000[[#This Row],[Category]],I:I)</f>
        <v>92327183.770000085</v>
      </c>
      <c r="S400" s="1">
        <f>SUMIFS(I:I,C:C,C400)</f>
        <v>92327183.770000085</v>
      </c>
      <c r="T400" s="1" t="str">
        <f>INDEX(F:F,MATCH(ecommerce_10000[[#This Row],[TotalAmount]],I:I,0))</f>
        <v>Riyadh</v>
      </c>
    </row>
    <row r="401" spans="1:20" x14ac:dyDescent="0.3">
      <c r="A401" s="1" t="s">
        <v>445</v>
      </c>
      <c r="B401" s="1" t="s">
        <v>43</v>
      </c>
      <c r="C401" s="1" t="s">
        <v>44</v>
      </c>
      <c r="D401" s="1" t="s">
        <v>45</v>
      </c>
      <c r="E401" s="1" t="s">
        <v>47</v>
      </c>
      <c r="F401" s="1" t="s">
        <v>17</v>
      </c>
      <c r="G401">
        <v>12017.65</v>
      </c>
      <c r="H401">
        <v>4</v>
      </c>
      <c r="I401">
        <v>48070.6</v>
      </c>
      <c r="J401">
        <v>3.79</v>
      </c>
      <c r="K401">
        <v>4128</v>
      </c>
      <c r="L401" s="2">
        <v>45516</v>
      </c>
      <c r="O401" t="str">
        <f>IF(ecommerce_10000[[#This Row],[Platform]]="Souq","sq",ecommerce_10000[[#This Row],[Platform]])</f>
        <v>Amazon</v>
      </c>
      <c r="P401" t="str">
        <f>IF(E401="Souq","sq",IF(E401="Jumia","Jum",E401))</f>
        <v>Amazon</v>
      </c>
      <c r="Q401">
        <f>VLOOKUP(ecommerce_10000[[#This Row],[City]],F:I,4,FALSE)</f>
        <v>16284.02</v>
      </c>
      <c r="R401" s="1">
        <f>SUMIF(C:C,ecommerce_10000[[#This Row],[Category]],I:I)</f>
        <v>31420413.200000018</v>
      </c>
      <c r="S401" s="1">
        <f>SUMIFS(I:I,C:C,C401)</f>
        <v>31420413.200000018</v>
      </c>
      <c r="T401" s="1" t="str">
        <f>INDEX(F:F,MATCH(ecommerce_10000[[#This Row],[TotalAmount]],I:I,0))</f>
        <v>Cairo</v>
      </c>
    </row>
    <row r="402" spans="1:20" x14ac:dyDescent="0.3">
      <c r="A402" s="1" t="s">
        <v>446</v>
      </c>
      <c r="B402" s="1" t="s">
        <v>43</v>
      </c>
      <c r="C402" s="1" t="s">
        <v>44</v>
      </c>
      <c r="D402" s="1" t="s">
        <v>45</v>
      </c>
      <c r="E402" s="1" t="s">
        <v>22</v>
      </c>
      <c r="F402" s="1" t="s">
        <v>40</v>
      </c>
      <c r="G402">
        <v>16672.91</v>
      </c>
      <c r="H402">
        <v>2</v>
      </c>
      <c r="I402">
        <v>33345.82</v>
      </c>
      <c r="J402">
        <v>3.62</v>
      </c>
      <c r="K402">
        <v>4000</v>
      </c>
      <c r="L402" s="2">
        <v>45558</v>
      </c>
      <c r="O402" t="str">
        <f>IF(ecommerce_10000[[#This Row],[Platform]]="Souq","sq",ecommerce_10000[[#This Row],[Platform]])</f>
        <v>Jumia</v>
      </c>
      <c r="P402" t="str">
        <f>IF(E402="Souq","sq",IF(E402="Jumia","Jum",E402))</f>
        <v>Jum</v>
      </c>
      <c r="Q402">
        <f>VLOOKUP(ecommerce_10000[[#This Row],[City]],F:I,4,FALSE)</f>
        <v>99349.3</v>
      </c>
      <c r="R402" s="1">
        <f>SUMIF(C:C,ecommerce_10000[[#This Row],[Category]],I:I)</f>
        <v>31420413.200000018</v>
      </c>
      <c r="S402" s="1">
        <f>SUMIFS(I:I,C:C,C402)</f>
        <v>31420413.200000018</v>
      </c>
      <c r="T402" s="1" t="str">
        <f>INDEX(F:F,MATCH(ecommerce_10000[[#This Row],[TotalAmount]],I:I,0))</f>
        <v>Riyadh</v>
      </c>
    </row>
    <row r="403" spans="1:20" x14ac:dyDescent="0.3">
      <c r="A403" s="1" t="s">
        <v>447</v>
      </c>
      <c r="B403" s="1" t="s">
        <v>30</v>
      </c>
      <c r="C403" s="1" t="s">
        <v>31</v>
      </c>
      <c r="D403" s="1" t="s">
        <v>32</v>
      </c>
      <c r="E403" s="1" t="s">
        <v>47</v>
      </c>
      <c r="F403" s="1" t="s">
        <v>62</v>
      </c>
      <c r="G403">
        <v>3050.01</v>
      </c>
      <c r="H403">
        <v>5</v>
      </c>
      <c r="I403">
        <v>15250.05</v>
      </c>
      <c r="J403">
        <v>1.01</v>
      </c>
      <c r="K403">
        <v>2373</v>
      </c>
      <c r="L403" s="2">
        <v>45412</v>
      </c>
      <c r="O403" t="str">
        <f>IF(ecommerce_10000[[#This Row],[Platform]]="Souq","sq",ecommerce_10000[[#This Row],[Platform]])</f>
        <v>Amazon</v>
      </c>
      <c r="P403" t="str">
        <f>IF(E403="Souq","sq",IF(E403="Jumia","Jum",E403))</f>
        <v>Amazon</v>
      </c>
      <c r="Q403">
        <f>VLOOKUP(ecommerce_10000[[#This Row],[City]],F:I,4,FALSE)</f>
        <v>27872.98</v>
      </c>
      <c r="R403" s="1">
        <f>SUMIF(C:C,ecommerce_10000[[#This Row],[Category]],I:I)</f>
        <v>57542997.559999913</v>
      </c>
      <c r="S403" s="1">
        <f>SUMIFS(I:I,C:C,C403)</f>
        <v>57542997.559999913</v>
      </c>
      <c r="T403" s="1" t="str">
        <f>INDEX(F:F,MATCH(ecommerce_10000[[#This Row],[TotalAmount]],I:I,0))</f>
        <v>Giza</v>
      </c>
    </row>
    <row r="404" spans="1:20" x14ac:dyDescent="0.3">
      <c r="A404" s="1" t="s">
        <v>448</v>
      </c>
      <c r="B404" s="1" t="s">
        <v>53</v>
      </c>
      <c r="C404" s="1" t="s">
        <v>31</v>
      </c>
      <c r="D404" s="1" t="s">
        <v>54</v>
      </c>
      <c r="E404" s="1" t="s">
        <v>16</v>
      </c>
      <c r="F404" s="1" t="s">
        <v>28</v>
      </c>
      <c r="G404">
        <v>13433.76</v>
      </c>
      <c r="H404">
        <v>5</v>
      </c>
      <c r="I404">
        <v>67168.800000000003</v>
      </c>
      <c r="J404">
        <v>2.84</v>
      </c>
      <c r="K404">
        <v>2429</v>
      </c>
      <c r="L404" s="2">
        <v>45539</v>
      </c>
      <c r="O404" t="str">
        <f>IF(ecommerce_10000[[#This Row],[Platform]]="Souq","sq",ecommerce_10000[[#This Row],[Platform]])</f>
        <v>sq</v>
      </c>
      <c r="P404" t="str">
        <f>IF(E404="Souq","sq",IF(E404="Jumia","Jum",E404))</f>
        <v>sq</v>
      </c>
      <c r="Q404">
        <f>VLOOKUP(ecommerce_10000[[#This Row],[City]],F:I,4,FALSE)</f>
        <v>26648.76</v>
      </c>
      <c r="R404" s="1">
        <f>SUMIF(C:C,ecommerce_10000[[#This Row],[Category]],I:I)</f>
        <v>57542997.559999913</v>
      </c>
      <c r="S404" s="1">
        <f>SUMIFS(I:I,C:C,C404)</f>
        <v>57542997.559999913</v>
      </c>
      <c r="T404" s="1" t="str">
        <f>INDEX(F:F,MATCH(ecommerce_10000[[#This Row],[TotalAmount]],I:I,0))</f>
        <v>Casablanca</v>
      </c>
    </row>
    <row r="405" spans="1:20" x14ac:dyDescent="0.3">
      <c r="A405" s="1" t="s">
        <v>449</v>
      </c>
      <c r="B405" s="1" t="s">
        <v>38</v>
      </c>
      <c r="C405" s="1" t="s">
        <v>20</v>
      </c>
      <c r="D405" s="1" t="s">
        <v>39</v>
      </c>
      <c r="E405" s="1" t="s">
        <v>22</v>
      </c>
      <c r="F405" s="1" t="s">
        <v>28</v>
      </c>
      <c r="G405">
        <v>14557.88</v>
      </c>
      <c r="H405">
        <v>5</v>
      </c>
      <c r="I405">
        <v>72789.399999999994</v>
      </c>
      <c r="J405">
        <v>3.04</v>
      </c>
      <c r="K405">
        <v>4955</v>
      </c>
      <c r="L405" s="2">
        <v>45541</v>
      </c>
      <c r="O405" t="str">
        <f>IF(ecommerce_10000[[#This Row],[Platform]]="Souq","sq",ecommerce_10000[[#This Row],[Platform]])</f>
        <v>Jumia</v>
      </c>
      <c r="P405" t="str">
        <f>IF(E405="Souq","sq",IF(E405="Jumia","Jum",E405))</f>
        <v>Jum</v>
      </c>
      <c r="Q405">
        <f>VLOOKUP(ecommerce_10000[[#This Row],[City]],F:I,4,FALSE)</f>
        <v>26648.76</v>
      </c>
      <c r="R405" s="1">
        <f>SUMIF(C:C,ecommerce_10000[[#This Row],[Category]],I:I)</f>
        <v>91504159.730000004</v>
      </c>
      <c r="S405" s="1">
        <f>SUMIFS(I:I,C:C,C405)</f>
        <v>91504159.730000004</v>
      </c>
      <c r="T405" s="1" t="str">
        <f>INDEX(F:F,MATCH(ecommerce_10000[[#This Row],[TotalAmount]],I:I,0))</f>
        <v>Casablanca</v>
      </c>
    </row>
    <row r="406" spans="1:20" x14ac:dyDescent="0.3">
      <c r="A406" s="1" t="s">
        <v>450</v>
      </c>
      <c r="B406" s="1" t="s">
        <v>65</v>
      </c>
      <c r="C406" s="1" t="s">
        <v>20</v>
      </c>
      <c r="D406" s="1" t="s">
        <v>66</v>
      </c>
      <c r="E406" s="1" t="s">
        <v>47</v>
      </c>
      <c r="F406" s="1" t="s">
        <v>33</v>
      </c>
      <c r="G406">
        <v>13181.51</v>
      </c>
      <c r="H406">
        <v>4</v>
      </c>
      <c r="I406">
        <v>52726.04</v>
      </c>
      <c r="J406">
        <v>1.72</v>
      </c>
      <c r="K406">
        <v>3360</v>
      </c>
      <c r="L406" s="2">
        <v>45560</v>
      </c>
      <c r="O406" t="str">
        <f>IF(ecommerce_10000[[#This Row],[Platform]]="Souq","sq",ecommerce_10000[[#This Row],[Platform]])</f>
        <v>Amazon</v>
      </c>
      <c r="P406" t="str">
        <f>IF(E406="Souq","sq",IF(E406="Jumia","Jum",E406))</f>
        <v>Amazon</v>
      </c>
      <c r="Q406">
        <f>VLOOKUP(ecommerce_10000[[#This Row],[City]],F:I,4,FALSE)</f>
        <v>3665.44</v>
      </c>
      <c r="R406" s="1">
        <f>SUMIF(C:C,ecommerce_10000[[#This Row],[Category]],I:I)</f>
        <v>91504159.730000004</v>
      </c>
      <c r="S406" s="1">
        <f>SUMIFS(I:I,C:C,C406)</f>
        <v>91504159.730000004</v>
      </c>
      <c r="T406" s="1" t="str">
        <f>INDEX(F:F,MATCH(ecommerce_10000[[#This Row],[TotalAmount]],I:I,0))</f>
        <v>Dubai</v>
      </c>
    </row>
    <row r="407" spans="1:20" x14ac:dyDescent="0.3">
      <c r="A407" s="1" t="s">
        <v>451</v>
      </c>
      <c r="B407" s="1" t="s">
        <v>13</v>
      </c>
      <c r="C407" s="1" t="s">
        <v>14</v>
      </c>
      <c r="D407" s="1" t="s">
        <v>15</v>
      </c>
      <c r="E407" s="1" t="s">
        <v>47</v>
      </c>
      <c r="F407" s="1" t="s">
        <v>23</v>
      </c>
      <c r="G407">
        <v>510.03</v>
      </c>
      <c r="H407">
        <v>3</v>
      </c>
      <c r="I407">
        <v>1530.09</v>
      </c>
      <c r="J407">
        <v>3.99</v>
      </c>
      <c r="K407">
        <v>541</v>
      </c>
      <c r="L407" s="2">
        <v>45581</v>
      </c>
      <c r="O407" t="str">
        <f>IF(ecommerce_10000[[#This Row],[Platform]]="Souq","sq",ecommerce_10000[[#This Row],[Platform]])</f>
        <v>Amazon</v>
      </c>
      <c r="P407" t="str">
        <f>IF(E407="Souq","sq",IF(E407="Jumia","Jum",E407))</f>
        <v>Amazon</v>
      </c>
      <c r="Q407">
        <f>VLOOKUP(ecommerce_10000[[#This Row],[City]],F:I,4,FALSE)</f>
        <v>13290.4</v>
      </c>
      <c r="R407" s="1">
        <f>SUMIF(C:C,ecommerce_10000[[#This Row],[Category]],I:I)</f>
        <v>92327183.770000085</v>
      </c>
      <c r="S407" s="1">
        <f>SUMIFS(I:I,C:C,C407)</f>
        <v>92327183.770000085</v>
      </c>
      <c r="T407" s="1" t="str">
        <f>INDEX(F:F,MATCH(ecommerce_10000[[#This Row],[TotalAmount]],I:I,0))</f>
        <v>Alexandria</v>
      </c>
    </row>
    <row r="408" spans="1:20" x14ac:dyDescent="0.3">
      <c r="A408" s="1" t="s">
        <v>452</v>
      </c>
      <c r="B408" s="1" t="s">
        <v>13</v>
      </c>
      <c r="C408" s="1" t="s">
        <v>14</v>
      </c>
      <c r="D408" s="1" t="s">
        <v>15</v>
      </c>
      <c r="E408" s="1" t="s">
        <v>16</v>
      </c>
      <c r="F408" s="1" t="s">
        <v>33</v>
      </c>
      <c r="G408">
        <v>18474.849999999999</v>
      </c>
      <c r="H408">
        <v>2</v>
      </c>
      <c r="I408">
        <v>36949.699999999997</v>
      </c>
      <c r="J408">
        <v>4.3499999999999996</v>
      </c>
      <c r="K408">
        <v>3692</v>
      </c>
      <c r="L408" s="2">
        <v>45445</v>
      </c>
      <c r="O408" t="str">
        <f>IF(ecommerce_10000[[#This Row],[Platform]]="Souq","sq",ecommerce_10000[[#This Row],[Platform]])</f>
        <v>sq</v>
      </c>
      <c r="P408" t="str">
        <f>IF(E408="Souq","sq",IF(E408="Jumia","Jum",E408))</f>
        <v>sq</v>
      </c>
      <c r="Q408">
        <f>VLOOKUP(ecommerce_10000[[#This Row],[City]],F:I,4,FALSE)</f>
        <v>3665.44</v>
      </c>
      <c r="R408" s="1">
        <f>SUMIF(C:C,ecommerce_10000[[#This Row],[Category]],I:I)</f>
        <v>92327183.770000085</v>
      </c>
      <c r="S408" s="1">
        <f>SUMIFS(I:I,C:C,C408)</f>
        <v>92327183.770000085</v>
      </c>
      <c r="T408" s="1" t="str">
        <f>INDEX(F:F,MATCH(ecommerce_10000[[#This Row],[TotalAmount]],I:I,0))</f>
        <v>Dubai</v>
      </c>
    </row>
    <row r="409" spans="1:20" x14ac:dyDescent="0.3">
      <c r="A409" s="1" t="s">
        <v>453</v>
      </c>
      <c r="B409" s="1" t="s">
        <v>30</v>
      </c>
      <c r="C409" s="1" t="s">
        <v>31</v>
      </c>
      <c r="D409" s="1" t="s">
        <v>32</v>
      </c>
      <c r="E409" s="1" t="s">
        <v>22</v>
      </c>
      <c r="F409" s="1" t="s">
        <v>33</v>
      </c>
      <c r="G409">
        <v>17988.62</v>
      </c>
      <c r="H409">
        <v>4</v>
      </c>
      <c r="I409">
        <v>71954.48</v>
      </c>
      <c r="J409">
        <v>1.62</v>
      </c>
      <c r="K409">
        <v>4010</v>
      </c>
      <c r="L409" s="2">
        <v>45384</v>
      </c>
      <c r="O409" t="str">
        <f>IF(ecommerce_10000[[#This Row],[Platform]]="Souq","sq",ecommerce_10000[[#This Row],[Platform]])</f>
        <v>Jumia</v>
      </c>
      <c r="P409" t="str">
        <f>IF(E409="Souq","sq",IF(E409="Jumia","Jum",E409))</f>
        <v>Jum</v>
      </c>
      <c r="Q409">
        <f>VLOOKUP(ecommerce_10000[[#This Row],[City]],F:I,4,FALSE)</f>
        <v>3665.44</v>
      </c>
      <c r="R409" s="1">
        <f>SUMIF(C:C,ecommerce_10000[[#This Row],[Category]],I:I)</f>
        <v>57542997.559999913</v>
      </c>
      <c r="S409" s="1">
        <f>SUMIFS(I:I,C:C,C409)</f>
        <v>57542997.559999913</v>
      </c>
      <c r="T409" s="1" t="str">
        <f>INDEX(F:F,MATCH(ecommerce_10000[[#This Row],[TotalAmount]],I:I,0))</f>
        <v>Dubai</v>
      </c>
    </row>
    <row r="410" spans="1:20" x14ac:dyDescent="0.3">
      <c r="A410" s="1" t="s">
        <v>454</v>
      </c>
      <c r="B410" s="1" t="s">
        <v>49</v>
      </c>
      <c r="C410" s="1" t="s">
        <v>14</v>
      </c>
      <c r="D410" s="1" t="s">
        <v>50</v>
      </c>
      <c r="E410" s="1" t="s">
        <v>47</v>
      </c>
      <c r="F410" s="1" t="s">
        <v>17</v>
      </c>
      <c r="G410">
        <v>16680.82</v>
      </c>
      <c r="H410">
        <v>5</v>
      </c>
      <c r="I410">
        <v>83404.100000000006</v>
      </c>
      <c r="J410">
        <v>1.33</v>
      </c>
      <c r="K410">
        <v>1472</v>
      </c>
      <c r="L410" s="2">
        <v>45643</v>
      </c>
      <c r="O410" t="str">
        <f>IF(ecommerce_10000[[#This Row],[Platform]]="Souq","sq",ecommerce_10000[[#This Row],[Platform]])</f>
        <v>Amazon</v>
      </c>
      <c r="P410" t="str">
        <f>IF(E410="Souq","sq",IF(E410="Jumia","Jum",E410))</f>
        <v>Amazon</v>
      </c>
      <c r="Q410">
        <f>VLOOKUP(ecommerce_10000[[#This Row],[City]],F:I,4,FALSE)</f>
        <v>16284.02</v>
      </c>
      <c r="R410" s="1">
        <f>SUMIF(C:C,ecommerce_10000[[#This Row],[Category]],I:I)</f>
        <v>92327183.770000085</v>
      </c>
      <c r="S410" s="1">
        <f>SUMIFS(I:I,C:C,C410)</f>
        <v>92327183.770000085</v>
      </c>
      <c r="T410" s="1" t="str">
        <f>INDEX(F:F,MATCH(ecommerce_10000[[#This Row],[TotalAmount]],I:I,0))</f>
        <v>Cairo</v>
      </c>
    </row>
    <row r="411" spans="1:20" x14ac:dyDescent="0.3">
      <c r="A411" s="1" t="s">
        <v>455</v>
      </c>
      <c r="B411" s="1" t="s">
        <v>49</v>
      </c>
      <c r="C411" s="1" t="s">
        <v>14</v>
      </c>
      <c r="D411" s="1" t="s">
        <v>50</v>
      </c>
      <c r="E411" s="1" t="s">
        <v>16</v>
      </c>
      <c r="F411" s="1" t="s">
        <v>40</v>
      </c>
      <c r="G411">
        <v>11203.49</v>
      </c>
      <c r="H411">
        <v>5</v>
      </c>
      <c r="I411">
        <v>56017.45</v>
      </c>
      <c r="J411">
        <v>3.26</v>
      </c>
      <c r="K411">
        <v>1680</v>
      </c>
      <c r="L411" s="2">
        <v>45453</v>
      </c>
      <c r="O411" t="str">
        <f>IF(ecommerce_10000[[#This Row],[Platform]]="Souq","sq",ecommerce_10000[[#This Row],[Platform]])</f>
        <v>sq</v>
      </c>
      <c r="P411" t="str">
        <f>IF(E411="Souq","sq",IF(E411="Jumia","Jum",E411))</f>
        <v>sq</v>
      </c>
      <c r="Q411">
        <f>VLOOKUP(ecommerce_10000[[#This Row],[City]],F:I,4,FALSE)</f>
        <v>99349.3</v>
      </c>
      <c r="R411" s="1">
        <f>SUMIF(C:C,ecommerce_10000[[#This Row],[Category]],I:I)</f>
        <v>92327183.770000085</v>
      </c>
      <c r="S411" s="1">
        <f>SUMIFS(I:I,C:C,C411)</f>
        <v>92327183.770000085</v>
      </c>
      <c r="T411" s="1" t="str">
        <f>INDEX(F:F,MATCH(ecommerce_10000[[#This Row],[TotalAmount]],I:I,0))</f>
        <v>Riyadh</v>
      </c>
    </row>
    <row r="412" spans="1:20" x14ac:dyDescent="0.3">
      <c r="A412" s="1" t="s">
        <v>456</v>
      </c>
      <c r="B412" s="1" t="s">
        <v>30</v>
      </c>
      <c r="C412" s="1" t="s">
        <v>31</v>
      </c>
      <c r="D412" s="1" t="s">
        <v>32</v>
      </c>
      <c r="E412" s="1" t="s">
        <v>16</v>
      </c>
      <c r="F412" s="1" t="s">
        <v>62</v>
      </c>
      <c r="G412">
        <v>19944.849999999999</v>
      </c>
      <c r="H412">
        <v>3</v>
      </c>
      <c r="I412">
        <v>59834.55</v>
      </c>
      <c r="J412">
        <v>2.66</v>
      </c>
      <c r="K412">
        <v>4480</v>
      </c>
      <c r="L412" s="2">
        <v>45378</v>
      </c>
      <c r="O412" t="str">
        <f>IF(ecommerce_10000[[#This Row],[Platform]]="Souq","sq",ecommerce_10000[[#This Row],[Platform]])</f>
        <v>sq</v>
      </c>
      <c r="P412" t="str">
        <f>IF(E412="Souq","sq",IF(E412="Jumia","Jum",E412))</f>
        <v>sq</v>
      </c>
      <c r="Q412">
        <f>VLOOKUP(ecommerce_10000[[#This Row],[City]],F:I,4,FALSE)</f>
        <v>27872.98</v>
      </c>
      <c r="R412" s="1">
        <f>SUMIF(C:C,ecommerce_10000[[#This Row],[Category]],I:I)</f>
        <v>57542997.559999913</v>
      </c>
      <c r="S412" s="1">
        <f>SUMIFS(I:I,C:C,C412)</f>
        <v>57542997.559999913</v>
      </c>
      <c r="T412" s="1" t="str">
        <f>INDEX(F:F,MATCH(ecommerce_10000[[#This Row],[TotalAmount]],I:I,0))</f>
        <v>Giza</v>
      </c>
    </row>
    <row r="413" spans="1:20" x14ac:dyDescent="0.3">
      <c r="A413" s="1" t="s">
        <v>457</v>
      </c>
      <c r="B413" s="1" t="s">
        <v>53</v>
      </c>
      <c r="C413" s="1" t="s">
        <v>31</v>
      </c>
      <c r="D413" s="1" t="s">
        <v>54</v>
      </c>
      <c r="E413" s="1" t="s">
        <v>47</v>
      </c>
      <c r="F413" s="1" t="s">
        <v>23</v>
      </c>
      <c r="G413">
        <v>14396.56</v>
      </c>
      <c r="H413">
        <v>2</v>
      </c>
      <c r="I413">
        <v>28793.119999999999</v>
      </c>
      <c r="J413">
        <v>1.88</v>
      </c>
      <c r="K413">
        <v>3854</v>
      </c>
      <c r="L413" s="2">
        <v>45349</v>
      </c>
      <c r="O413" t="str">
        <f>IF(ecommerce_10000[[#This Row],[Platform]]="Souq","sq",ecommerce_10000[[#This Row],[Platform]])</f>
        <v>Amazon</v>
      </c>
      <c r="P413" t="str">
        <f>IF(E413="Souq","sq",IF(E413="Jumia","Jum",E413))</f>
        <v>Amazon</v>
      </c>
      <c r="Q413">
        <f>VLOOKUP(ecommerce_10000[[#This Row],[City]],F:I,4,FALSE)</f>
        <v>13290.4</v>
      </c>
      <c r="R413" s="1">
        <f>SUMIF(C:C,ecommerce_10000[[#This Row],[Category]],I:I)</f>
        <v>57542997.559999913</v>
      </c>
      <c r="S413" s="1">
        <f>SUMIFS(I:I,C:C,C413)</f>
        <v>57542997.559999913</v>
      </c>
      <c r="T413" s="1" t="str">
        <f>INDEX(F:F,MATCH(ecommerce_10000[[#This Row],[TotalAmount]],I:I,0))</f>
        <v>Alexandria</v>
      </c>
    </row>
    <row r="414" spans="1:20" x14ac:dyDescent="0.3">
      <c r="A414" s="1" t="s">
        <v>458</v>
      </c>
      <c r="B414" s="1" t="s">
        <v>19</v>
      </c>
      <c r="C414" s="1" t="s">
        <v>20</v>
      </c>
      <c r="D414" s="1" t="s">
        <v>21</v>
      </c>
      <c r="E414" s="1" t="s">
        <v>47</v>
      </c>
      <c r="F414" s="1" t="s">
        <v>23</v>
      </c>
      <c r="G414">
        <v>6688.64</v>
      </c>
      <c r="H414">
        <v>4</v>
      </c>
      <c r="I414">
        <v>26754.560000000001</v>
      </c>
      <c r="J414">
        <v>1.05</v>
      </c>
      <c r="K414">
        <v>4294</v>
      </c>
      <c r="L414" s="2">
        <v>45393</v>
      </c>
      <c r="O414" t="str">
        <f>IF(ecommerce_10000[[#This Row],[Platform]]="Souq","sq",ecommerce_10000[[#This Row],[Platform]])</f>
        <v>Amazon</v>
      </c>
      <c r="P414" t="str">
        <f>IF(E414="Souq","sq",IF(E414="Jumia","Jum",E414))</f>
        <v>Amazon</v>
      </c>
      <c r="Q414">
        <f>VLOOKUP(ecommerce_10000[[#This Row],[City]],F:I,4,FALSE)</f>
        <v>13290.4</v>
      </c>
      <c r="R414" s="1">
        <f>SUMIF(C:C,ecommerce_10000[[#This Row],[Category]],I:I)</f>
        <v>91504159.730000004</v>
      </c>
      <c r="S414" s="1">
        <f>SUMIFS(I:I,C:C,C414)</f>
        <v>91504159.730000004</v>
      </c>
      <c r="T414" s="1" t="str">
        <f>INDEX(F:F,MATCH(ecommerce_10000[[#This Row],[TotalAmount]],I:I,0))</f>
        <v>Alexandria</v>
      </c>
    </row>
    <row r="415" spans="1:20" x14ac:dyDescent="0.3">
      <c r="A415" s="1" t="s">
        <v>459</v>
      </c>
      <c r="B415" s="1" t="s">
        <v>53</v>
      </c>
      <c r="C415" s="1" t="s">
        <v>31</v>
      </c>
      <c r="D415" s="1" t="s">
        <v>54</v>
      </c>
      <c r="E415" s="1" t="s">
        <v>22</v>
      </c>
      <c r="F415" s="1" t="s">
        <v>62</v>
      </c>
      <c r="G415">
        <v>4153.08</v>
      </c>
      <c r="H415">
        <v>4</v>
      </c>
      <c r="I415">
        <v>16612.32</v>
      </c>
      <c r="J415">
        <v>2.2999999999999998</v>
      </c>
      <c r="K415">
        <v>2838</v>
      </c>
      <c r="L415" s="2">
        <v>45610</v>
      </c>
      <c r="O415" t="str">
        <f>IF(ecommerce_10000[[#This Row],[Platform]]="Souq","sq",ecommerce_10000[[#This Row],[Platform]])</f>
        <v>Jumia</v>
      </c>
      <c r="P415" t="str">
        <f>IF(E415="Souq","sq",IF(E415="Jumia","Jum",E415))</f>
        <v>Jum</v>
      </c>
      <c r="Q415">
        <f>VLOOKUP(ecommerce_10000[[#This Row],[City]],F:I,4,FALSE)</f>
        <v>27872.98</v>
      </c>
      <c r="R415" s="1">
        <f>SUMIF(C:C,ecommerce_10000[[#This Row],[Category]],I:I)</f>
        <v>57542997.559999913</v>
      </c>
      <c r="S415" s="1">
        <f>SUMIFS(I:I,C:C,C415)</f>
        <v>57542997.559999913</v>
      </c>
      <c r="T415" s="1" t="str">
        <f>INDEX(F:F,MATCH(ecommerce_10000[[#This Row],[TotalAmount]],I:I,0))</f>
        <v>Giza</v>
      </c>
    </row>
    <row r="416" spans="1:20" x14ac:dyDescent="0.3">
      <c r="A416" s="1" t="s">
        <v>460</v>
      </c>
      <c r="B416" s="1" t="s">
        <v>35</v>
      </c>
      <c r="C416" s="1" t="s">
        <v>14</v>
      </c>
      <c r="D416" s="1" t="s">
        <v>36</v>
      </c>
      <c r="E416" s="1" t="s">
        <v>16</v>
      </c>
      <c r="F416" s="1" t="s">
        <v>23</v>
      </c>
      <c r="G416">
        <v>11087.98</v>
      </c>
      <c r="H416">
        <v>4</v>
      </c>
      <c r="I416">
        <v>44351.92</v>
      </c>
      <c r="J416">
        <v>2.94</v>
      </c>
      <c r="K416">
        <v>3648</v>
      </c>
      <c r="L416" s="2">
        <v>45545</v>
      </c>
      <c r="O416" t="str">
        <f>IF(ecommerce_10000[[#This Row],[Platform]]="Souq","sq",ecommerce_10000[[#This Row],[Platform]])</f>
        <v>sq</v>
      </c>
      <c r="P416" t="str">
        <f>IF(E416="Souq","sq",IF(E416="Jumia","Jum",E416))</f>
        <v>sq</v>
      </c>
      <c r="Q416">
        <f>VLOOKUP(ecommerce_10000[[#This Row],[City]],F:I,4,FALSE)</f>
        <v>13290.4</v>
      </c>
      <c r="R416" s="1">
        <f>SUMIF(C:C,ecommerce_10000[[#This Row],[Category]],I:I)</f>
        <v>92327183.770000085</v>
      </c>
      <c r="S416" s="1">
        <f>SUMIFS(I:I,C:C,C416)</f>
        <v>92327183.770000085</v>
      </c>
      <c r="T416" s="1" t="str">
        <f>INDEX(F:F,MATCH(ecommerce_10000[[#This Row],[TotalAmount]],I:I,0))</f>
        <v>Alexandria</v>
      </c>
    </row>
    <row r="417" spans="1:20" x14ac:dyDescent="0.3">
      <c r="A417" s="1" t="s">
        <v>461</v>
      </c>
      <c r="B417" s="1" t="s">
        <v>49</v>
      </c>
      <c r="C417" s="1" t="s">
        <v>14</v>
      </c>
      <c r="D417" s="1" t="s">
        <v>50</v>
      </c>
      <c r="E417" s="1" t="s">
        <v>22</v>
      </c>
      <c r="F417" s="1" t="s">
        <v>23</v>
      </c>
      <c r="G417">
        <v>4908</v>
      </c>
      <c r="H417">
        <v>5</v>
      </c>
      <c r="I417">
        <v>24540</v>
      </c>
      <c r="J417">
        <v>2.5499999999999998</v>
      </c>
      <c r="K417">
        <v>832</v>
      </c>
      <c r="L417" s="2">
        <v>45540</v>
      </c>
      <c r="O417" t="str">
        <f>IF(ecommerce_10000[[#This Row],[Platform]]="Souq","sq",ecommerce_10000[[#This Row],[Platform]])</f>
        <v>Jumia</v>
      </c>
      <c r="P417" t="str">
        <f>IF(E417="Souq","sq",IF(E417="Jumia","Jum",E417))</f>
        <v>Jum</v>
      </c>
      <c r="Q417">
        <f>VLOOKUP(ecommerce_10000[[#This Row],[City]],F:I,4,FALSE)</f>
        <v>13290.4</v>
      </c>
      <c r="R417" s="1">
        <f>SUMIF(C:C,ecommerce_10000[[#This Row],[Category]],I:I)</f>
        <v>92327183.770000085</v>
      </c>
      <c r="S417" s="1">
        <f>SUMIFS(I:I,C:C,C417)</f>
        <v>92327183.770000085</v>
      </c>
      <c r="T417" s="1" t="str">
        <f>INDEX(F:F,MATCH(ecommerce_10000[[#This Row],[TotalAmount]],I:I,0))</f>
        <v>Alexandria</v>
      </c>
    </row>
    <row r="418" spans="1:20" x14ac:dyDescent="0.3">
      <c r="A418" s="1" t="s">
        <v>462</v>
      </c>
      <c r="B418" s="1" t="s">
        <v>30</v>
      </c>
      <c r="C418" s="1" t="s">
        <v>31</v>
      </c>
      <c r="D418" s="1" t="s">
        <v>32</v>
      </c>
      <c r="E418" s="1" t="s">
        <v>22</v>
      </c>
      <c r="F418" s="1" t="s">
        <v>17</v>
      </c>
      <c r="G418">
        <v>9322.42</v>
      </c>
      <c r="H418">
        <v>5</v>
      </c>
      <c r="I418">
        <v>46612.1</v>
      </c>
      <c r="J418">
        <v>1.28</v>
      </c>
      <c r="K418">
        <v>4580</v>
      </c>
      <c r="L418" s="2">
        <v>45467</v>
      </c>
      <c r="O418" t="str">
        <f>IF(ecommerce_10000[[#This Row],[Platform]]="Souq","sq",ecommerce_10000[[#This Row],[Platform]])</f>
        <v>Jumia</v>
      </c>
      <c r="P418" t="str">
        <f>IF(E418="Souq","sq",IF(E418="Jumia","Jum",E418))</f>
        <v>Jum</v>
      </c>
      <c r="Q418">
        <f>VLOOKUP(ecommerce_10000[[#This Row],[City]],F:I,4,FALSE)</f>
        <v>16284.02</v>
      </c>
      <c r="R418" s="1">
        <f>SUMIF(C:C,ecommerce_10000[[#This Row],[Category]],I:I)</f>
        <v>57542997.559999913</v>
      </c>
      <c r="S418" s="1">
        <f>SUMIFS(I:I,C:C,C418)</f>
        <v>57542997.559999913</v>
      </c>
      <c r="T418" s="1" t="str">
        <f>INDEX(F:F,MATCH(ecommerce_10000[[#This Row],[TotalAmount]],I:I,0))</f>
        <v>Cairo</v>
      </c>
    </row>
    <row r="419" spans="1:20" x14ac:dyDescent="0.3">
      <c r="A419" s="1" t="s">
        <v>463</v>
      </c>
      <c r="B419" s="1" t="s">
        <v>65</v>
      </c>
      <c r="C419" s="1" t="s">
        <v>20</v>
      </c>
      <c r="D419" s="1" t="s">
        <v>66</v>
      </c>
      <c r="E419" s="1" t="s">
        <v>47</v>
      </c>
      <c r="F419" s="1" t="s">
        <v>40</v>
      </c>
      <c r="G419">
        <v>9170.02</v>
      </c>
      <c r="H419">
        <v>4</v>
      </c>
      <c r="I419">
        <v>36680.080000000002</v>
      </c>
      <c r="J419">
        <v>3.08</v>
      </c>
      <c r="K419">
        <v>83</v>
      </c>
      <c r="L419" s="2">
        <v>45511</v>
      </c>
      <c r="O419" t="str">
        <f>IF(ecommerce_10000[[#This Row],[Platform]]="Souq","sq",ecommerce_10000[[#This Row],[Platform]])</f>
        <v>Amazon</v>
      </c>
      <c r="P419" t="str">
        <f>IF(E419="Souq","sq",IF(E419="Jumia","Jum",E419))</f>
        <v>Amazon</v>
      </c>
      <c r="Q419">
        <f>VLOOKUP(ecommerce_10000[[#This Row],[City]],F:I,4,FALSE)</f>
        <v>99349.3</v>
      </c>
      <c r="R419" s="1">
        <f>SUMIF(C:C,ecommerce_10000[[#This Row],[Category]],I:I)</f>
        <v>91504159.730000004</v>
      </c>
      <c r="S419" s="1">
        <f>SUMIFS(I:I,C:C,C419)</f>
        <v>91504159.730000004</v>
      </c>
      <c r="T419" s="1" t="str">
        <f>INDEX(F:F,MATCH(ecommerce_10000[[#This Row],[TotalAmount]],I:I,0))</f>
        <v>Riyadh</v>
      </c>
    </row>
    <row r="420" spans="1:20" x14ac:dyDescent="0.3">
      <c r="A420" s="1" t="s">
        <v>464</v>
      </c>
      <c r="B420" s="1" t="s">
        <v>30</v>
      </c>
      <c r="C420" s="1" t="s">
        <v>31</v>
      </c>
      <c r="D420" s="1" t="s">
        <v>32</v>
      </c>
      <c r="E420" s="1" t="s">
        <v>16</v>
      </c>
      <c r="F420" s="1" t="s">
        <v>23</v>
      </c>
      <c r="G420">
        <v>13461.35</v>
      </c>
      <c r="H420">
        <v>4</v>
      </c>
      <c r="I420">
        <v>53845.4</v>
      </c>
      <c r="J420">
        <v>4.72</v>
      </c>
      <c r="K420">
        <v>1625</v>
      </c>
      <c r="L420" s="2">
        <v>45581</v>
      </c>
      <c r="O420" t="str">
        <f>IF(ecommerce_10000[[#This Row],[Platform]]="Souq","sq",ecommerce_10000[[#This Row],[Platform]])</f>
        <v>sq</v>
      </c>
      <c r="P420" t="str">
        <f>IF(E420="Souq","sq",IF(E420="Jumia","Jum",E420))</f>
        <v>sq</v>
      </c>
      <c r="Q420">
        <f>VLOOKUP(ecommerce_10000[[#This Row],[City]],F:I,4,FALSE)</f>
        <v>13290.4</v>
      </c>
      <c r="R420" s="1">
        <f>SUMIF(C:C,ecommerce_10000[[#This Row],[Category]],I:I)</f>
        <v>57542997.559999913</v>
      </c>
      <c r="S420" s="1">
        <f>SUMIFS(I:I,C:C,C420)</f>
        <v>57542997.559999913</v>
      </c>
      <c r="T420" s="1" t="str">
        <f>INDEX(F:F,MATCH(ecommerce_10000[[#This Row],[TotalAmount]],I:I,0))</f>
        <v>Alexandria</v>
      </c>
    </row>
    <row r="421" spans="1:20" x14ac:dyDescent="0.3">
      <c r="A421" s="1" t="s">
        <v>465</v>
      </c>
      <c r="B421" s="1" t="s">
        <v>35</v>
      </c>
      <c r="C421" s="1" t="s">
        <v>14</v>
      </c>
      <c r="D421" s="1" t="s">
        <v>36</v>
      </c>
      <c r="E421" s="1" t="s">
        <v>22</v>
      </c>
      <c r="F421" s="1" t="s">
        <v>40</v>
      </c>
      <c r="G421">
        <v>18863.57</v>
      </c>
      <c r="H421">
        <v>3</v>
      </c>
      <c r="I421">
        <v>56590.71</v>
      </c>
      <c r="J421">
        <v>2.11</v>
      </c>
      <c r="K421">
        <v>2341</v>
      </c>
      <c r="L421" s="2">
        <v>45400</v>
      </c>
      <c r="O421" t="str">
        <f>IF(ecommerce_10000[[#This Row],[Platform]]="Souq","sq",ecommerce_10000[[#This Row],[Platform]])</f>
        <v>Jumia</v>
      </c>
      <c r="P421" t="str">
        <f>IF(E421="Souq","sq",IF(E421="Jumia","Jum",E421))</f>
        <v>Jum</v>
      </c>
      <c r="Q421">
        <f>VLOOKUP(ecommerce_10000[[#This Row],[City]],F:I,4,FALSE)</f>
        <v>99349.3</v>
      </c>
      <c r="R421" s="1">
        <f>SUMIF(C:C,ecommerce_10000[[#This Row],[Category]],I:I)</f>
        <v>92327183.770000085</v>
      </c>
      <c r="S421" s="1">
        <f>SUMIFS(I:I,C:C,C421)</f>
        <v>92327183.770000085</v>
      </c>
      <c r="T421" s="1" t="str">
        <f>INDEX(F:F,MATCH(ecommerce_10000[[#This Row],[TotalAmount]],I:I,0))</f>
        <v>Riyadh</v>
      </c>
    </row>
    <row r="422" spans="1:20" x14ac:dyDescent="0.3">
      <c r="A422" s="1" t="s">
        <v>466</v>
      </c>
      <c r="B422" s="1" t="s">
        <v>65</v>
      </c>
      <c r="C422" s="1" t="s">
        <v>20</v>
      </c>
      <c r="D422" s="1" t="s">
        <v>66</v>
      </c>
      <c r="E422" s="1" t="s">
        <v>47</v>
      </c>
      <c r="F422" s="1" t="s">
        <v>28</v>
      </c>
      <c r="G422">
        <v>14243.59</v>
      </c>
      <c r="H422">
        <v>2</v>
      </c>
      <c r="I422">
        <v>28487.18</v>
      </c>
      <c r="J422">
        <v>1.1200000000000001</v>
      </c>
      <c r="K422">
        <v>2432</v>
      </c>
      <c r="L422" s="2">
        <v>45462</v>
      </c>
      <c r="O422" t="str">
        <f>IF(ecommerce_10000[[#This Row],[Platform]]="Souq","sq",ecommerce_10000[[#This Row],[Platform]])</f>
        <v>Amazon</v>
      </c>
      <c r="P422" t="str">
        <f>IF(E422="Souq","sq",IF(E422="Jumia","Jum",E422))</f>
        <v>Amazon</v>
      </c>
      <c r="Q422">
        <f>VLOOKUP(ecommerce_10000[[#This Row],[City]],F:I,4,FALSE)</f>
        <v>26648.76</v>
      </c>
      <c r="R422" s="1">
        <f>SUMIF(C:C,ecommerce_10000[[#This Row],[Category]],I:I)</f>
        <v>91504159.730000004</v>
      </c>
      <c r="S422" s="1">
        <f>SUMIFS(I:I,C:C,C422)</f>
        <v>91504159.730000004</v>
      </c>
      <c r="T422" s="1" t="str">
        <f>INDEX(F:F,MATCH(ecommerce_10000[[#This Row],[TotalAmount]],I:I,0))</f>
        <v>Casablanca</v>
      </c>
    </row>
    <row r="423" spans="1:20" x14ac:dyDescent="0.3">
      <c r="A423" s="1" t="s">
        <v>467</v>
      </c>
      <c r="B423" s="1" t="s">
        <v>65</v>
      </c>
      <c r="C423" s="1" t="s">
        <v>20</v>
      </c>
      <c r="D423" s="1" t="s">
        <v>66</v>
      </c>
      <c r="E423" s="1" t="s">
        <v>16</v>
      </c>
      <c r="F423" s="1" t="s">
        <v>33</v>
      </c>
      <c r="G423">
        <v>12143.84</v>
      </c>
      <c r="H423">
        <v>3</v>
      </c>
      <c r="I423">
        <v>36431.519999999997</v>
      </c>
      <c r="J423">
        <v>2.58</v>
      </c>
      <c r="K423">
        <v>1873</v>
      </c>
      <c r="L423" s="2">
        <v>45329</v>
      </c>
      <c r="O423" t="str">
        <f>IF(ecommerce_10000[[#This Row],[Platform]]="Souq","sq",ecommerce_10000[[#This Row],[Platform]])</f>
        <v>sq</v>
      </c>
      <c r="P423" t="str">
        <f>IF(E423="Souq","sq",IF(E423="Jumia","Jum",E423))</f>
        <v>sq</v>
      </c>
      <c r="Q423">
        <f>VLOOKUP(ecommerce_10000[[#This Row],[City]],F:I,4,FALSE)</f>
        <v>3665.44</v>
      </c>
      <c r="R423" s="1">
        <f>SUMIF(C:C,ecommerce_10000[[#This Row],[Category]],I:I)</f>
        <v>91504159.730000004</v>
      </c>
      <c r="S423" s="1">
        <f>SUMIFS(I:I,C:C,C423)</f>
        <v>91504159.730000004</v>
      </c>
      <c r="T423" s="1" t="str">
        <f>INDEX(F:F,MATCH(ecommerce_10000[[#This Row],[TotalAmount]],I:I,0))</f>
        <v>Dubai</v>
      </c>
    </row>
    <row r="424" spans="1:20" x14ac:dyDescent="0.3">
      <c r="A424" s="1" t="s">
        <v>468</v>
      </c>
      <c r="B424" s="1" t="s">
        <v>49</v>
      </c>
      <c r="C424" s="1" t="s">
        <v>14</v>
      </c>
      <c r="D424" s="1" t="s">
        <v>50</v>
      </c>
      <c r="E424" s="1" t="s">
        <v>47</v>
      </c>
      <c r="F424" s="1" t="s">
        <v>28</v>
      </c>
      <c r="G424">
        <v>9931.1</v>
      </c>
      <c r="H424">
        <v>3</v>
      </c>
      <c r="I424">
        <v>29793.3</v>
      </c>
      <c r="J424">
        <v>3.89</v>
      </c>
      <c r="K424">
        <v>2586</v>
      </c>
      <c r="L424" s="2">
        <v>45460</v>
      </c>
      <c r="O424" t="str">
        <f>IF(ecommerce_10000[[#This Row],[Platform]]="Souq","sq",ecommerce_10000[[#This Row],[Platform]])</f>
        <v>Amazon</v>
      </c>
      <c r="P424" t="str">
        <f>IF(E424="Souq","sq",IF(E424="Jumia","Jum",E424))</f>
        <v>Amazon</v>
      </c>
      <c r="Q424">
        <f>VLOOKUP(ecommerce_10000[[#This Row],[City]],F:I,4,FALSE)</f>
        <v>26648.76</v>
      </c>
      <c r="R424" s="1">
        <f>SUMIF(C:C,ecommerce_10000[[#This Row],[Category]],I:I)</f>
        <v>92327183.770000085</v>
      </c>
      <c r="S424" s="1">
        <f>SUMIFS(I:I,C:C,C424)</f>
        <v>92327183.770000085</v>
      </c>
      <c r="T424" s="1" t="str">
        <f>INDEX(F:F,MATCH(ecommerce_10000[[#This Row],[TotalAmount]],I:I,0))</f>
        <v>Casablanca</v>
      </c>
    </row>
    <row r="425" spans="1:20" x14ac:dyDescent="0.3">
      <c r="A425" s="1" t="s">
        <v>469</v>
      </c>
      <c r="B425" s="1" t="s">
        <v>43</v>
      </c>
      <c r="C425" s="1" t="s">
        <v>44</v>
      </c>
      <c r="D425" s="1" t="s">
        <v>45</v>
      </c>
      <c r="E425" s="1" t="s">
        <v>47</v>
      </c>
      <c r="F425" s="1" t="s">
        <v>33</v>
      </c>
      <c r="G425">
        <v>10408.52</v>
      </c>
      <c r="H425">
        <v>1</v>
      </c>
      <c r="I425">
        <v>10408.52</v>
      </c>
      <c r="J425">
        <v>1.04</v>
      </c>
      <c r="K425">
        <v>4113</v>
      </c>
      <c r="L425" s="2">
        <v>45430</v>
      </c>
      <c r="O425" t="str">
        <f>IF(ecommerce_10000[[#This Row],[Platform]]="Souq","sq",ecommerce_10000[[#This Row],[Platform]])</f>
        <v>Amazon</v>
      </c>
      <c r="P425" t="str">
        <f>IF(E425="Souq","sq",IF(E425="Jumia","Jum",E425))</f>
        <v>Amazon</v>
      </c>
      <c r="Q425">
        <f>VLOOKUP(ecommerce_10000[[#This Row],[City]],F:I,4,FALSE)</f>
        <v>3665.44</v>
      </c>
      <c r="R425" s="1">
        <f>SUMIF(C:C,ecommerce_10000[[#This Row],[Category]],I:I)</f>
        <v>31420413.200000018</v>
      </c>
      <c r="S425" s="1">
        <f>SUMIFS(I:I,C:C,C425)</f>
        <v>31420413.200000018</v>
      </c>
      <c r="T425" s="1" t="str">
        <f>INDEX(F:F,MATCH(ecommerce_10000[[#This Row],[TotalAmount]],I:I,0))</f>
        <v>Dubai</v>
      </c>
    </row>
    <row r="426" spans="1:20" x14ac:dyDescent="0.3">
      <c r="A426" s="1" t="s">
        <v>470</v>
      </c>
      <c r="B426" s="1" t="s">
        <v>19</v>
      </c>
      <c r="C426" s="1" t="s">
        <v>20</v>
      </c>
      <c r="D426" s="1" t="s">
        <v>21</v>
      </c>
      <c r="E426" s="1" t="s">
        <v>22</v>
      </c>
      <c r="F426" s="1" t="s">
        <v>62</v>
      </c>
      <c r="G426">
        <v>13229.82</v>
      </c>
      <c r="H426">
        <v>4</v>
      </c>
      <c r="I426">
        <v>52919.28</v>
      </c>
      <c r="J426">
        <v>2.19</v>
      </c>
      <c r="K426">
        <v>206</v>
      </c>
      <c r="L426" s="2">
        <v>45547</v>
      </c>
      <c r="O426" t="str">
        <f>IF(ecommerce_10000[[#This Row],[Platform]]="Souq","sq",ecommerce_10000[[#This Row],[Platform]])</f>
        <v>Jumia</v>
      </c>
      <c r="P426" t="str">
        <f>IF(E426="Souq","sq",IF(E426="Jumia","Jum",E426))</f>
        <v>Jum</v>
      </c>
      <c r="Q426">
        <f>VLOOKUP(ecommerce_10000[[#This Row],[City]],F:I,4,FALSE)</f>
        <v>27872.98</v>
      </c>
      <c r="R426" s="1">
        <f>SUMIF(C:C,ecommerce_10000[[#This Row],[Category]],I:I)</f>
        <v>91504159.730000004</v>
      </c>
      <c r="S426" s="1">
        <f>SUMIFS(I:I,C:C,C426)</f>
        <v>91504159.730000004</v>
      </c>
      <c r="T426" s="1" t="str">
        <f>INDEX(F:F,MATCH(ecommerce_10000[[#This Row],[TotalAmount]],I:I,0))</f>
        <v>Giza</v>
      </c>
    </row>
    <row r="427" spans="1:20" x14ac:dyDescent="0.3">
      <c r="A427" s="1" t="s">
        <v>471</v>
      </c>
      <c r="B427" s="1" t="s">
        <v>43</v>
      </c>
      <c r="C427" s="1" t="s">
        <v>44</v>
      </c>
      <c r="D427" s="1" t="s">
        <v>45</v>
      </c>
      <c r="E427" s="1" t="s">
        <v>47</v>
      </c>
      <c r="F427" s="1" t="s">
        <v>17</v>
      </c>
      <c r="G427">
        <v>17096.95</v>
      </c>
      <c r="H427">
        <v>5</v>
      </c>
      <c r="I427">
        <v>85484.75</v>
      </c>
      <c r="J427">
        <v>1.69</v>
      </c>
      <c r="K427">
        <v>1722</v>
      </c>
      <c r="L427" s="2">
        <v>45413</v>
      </c>
      <c r="O427" t="str">
        <f>IF(ecommerce_10000[[#This Row],[Platform]]="Souq","sq",ecommerce_10000[[#This Row],[Platform]])</f>
        <v>Amazon</v>
      </c>
      <c r="P427" t="str">
        <f>IF(E427="Souq","sq",IF(E427="Jumia","Jum",E427))</f>
        <v>Amazon</v>
      </c>
      <c r="Q427">
        <f>VLOOKUP(ecommerce_10000[[#This Row],[City]],F:I,4,FALSE)</f>
        <v>16284.02</v>
      </c>
      <c r="R427" s="1">
        <f>SUMIF(C:C,ecommerce_10000[[#This Row],[Category]],I:I)</f>
        <v>31420413.200000018</v>
      </c>
      <c r="S427" s="1">
        <f>SUMIFS(I:I,C:C,C427)</f>
        <v>31420413.200000018</v>
      </c>
      <c r="T427" s="1" t="str">
        <f>INDEX(F:F,MATCH(ecommerce_10000[[#This Row],[TotalAmount]],I:I,0))</f>
        <v>Cairo</v>
      </c>
    </row>
    <row r="428" spans="1:20" x14ac:dyDescent="0.3">
      <c r="A428" s="1" t="s">
        <v>472</v>
      </c>
      <c r="B428" s="1" t="s">
        <v>19</v>
      </c>
      <c r="C428" s="1" t="s">
        <v>20</v>
      </c>
      <c r="D428" s="1" t="s">
        <v>21</v>
      </c>
      <c r="E428" s="1" t="s">
        <v>22</v>
      </c>
      <c r="F428" s="1" t="s">
        <v>17</v>
      </c>
      <c r="G428">
        <v>3260.31</v>
      </c>
      <c r="H428">
        <v>1</v>
      </c>
      <c r="I428">
        <v>3260.31</v>
      </c>
      <c r="J428">
        <v>3.11</v>
      </c>
      <c r="K428">
        <v>3969</v>
      </c>
      <c r="L428" s="2">
        <v>45307</v>
      </c>
      <c r="O428" t="str">
        <f>IF(ecommerce_10000[[#This Row],[Platform]]="Souq","sq",ecommerce_10000[[#This Row],[Platform]])</f>
        <v>Jumia</v>
      </c>
      <c r="P428" t="str">
        <f>IF(E428="Souq","sq",IF(E428="Jumia","Jum",E428))</f>
        <v>Jum</v>
      </c>
      <c r="Q428">
        <f>VLOOKUP(ecommerce_10000[[#This Row],[City]],F:I,4,FALSE)</f>
        <v>16284.02</v>
      </c>
      <c r="R428" s="1">
        <f>SUMIF(C:C,ecommerce_10000[[#This Row],[Category]],I:I)</f>
        <v>91504159.730000004</v>
      </c>
      <c r="S428" s="1">
        <f>SUMIFS(I:I,C:C,C428)</f>
        <v>91504159.730000004</v>
      </c>
      <c r="T428" s="1" t="str">
        <f>INDEX(F:F,MATCH(ecommerce_10000[[#This Row],[TotalAmount]],I:I,0))</f>
        <v>Cairo</v>
      </c>
    </row>
    <row r="429" spans="1:20" x14ac:dyDescent="0.3">
      <c r="A429" s="1" t="s">
        <v>473</v>
      </c>
      <c r="B429" s="1" t="s">
        <v>65</v>
      </c>
      <c r="C429" s="1" t="s">
        <v>20</v>
      </c>
      <c r="D429" s="1" t="s">
        <v>66</v>
      </c>
      <c r="E429" s="1" t="s">
        <v>22</v>
      </c>
      <c r="F429" s="1" t="s">
        <v>28</v>
      </c>
      <c r="G429">
        <v>18883.009999999998</v>
      </c>
      <c r="H429">
        <v>4</v>
      </c>
      <c r="I429">
        <v>75532.039999999994</v>
      </c>
      <c r="J429">
        <v>1.66</v>
      </c>
      <c r="K429">
        <v>4890</v>
      </c>
      <c r="L429" s="2">
        <v>45539</v>
      </c>
      <c r="O429" t="str">
        <f>IF(ecommerce_10000[[#This Row],[Platform]]="Souq","sq",ecommerce_10000[[#This Row],[Platform]])</f>
        <v>Jumia</v>
      </c>
      <c r="P429" t="str">
        <f>IF(E429="Souq","sq",IF(E429="Jumia","Jum",E429))</f>
        <v>Jum</v>
      </c>
      <c r="Q429">
        <f>VLOOKUP(ecommerce_10000[[#This Row],[City]],F:I,4,FALSE)</f>
        <v>26648.76</v>
      </c>
      <c r="R429" s="1">
        <f>SUMIF(C:C,ecommerce_10000[[#This Row],[Category]],I:I)</f>
        <v>91504159.730000004</v>
      </c>
      <c r="S429" s="1">
        <f>SUMIFS(I:I,C:C,C429)</f>
        <v>91504159.730000004</v>
      </c>
      <c r="T429" s="1" t="str">
        <f>INDEX(F:F,MATCH(ecommerce_10000[[#This Row],[TotalAmount]],I:I,0))</f>
        <v>Casablanca</v>
      </c>
    </row>
    <row r="430" spans="1:20" x14ac:dyDescent="0.3">
      <c r="A430" s="1" t="s">
        <v>474</v>
      </c>
      <c r="B430" s="1" t="s">
        <v>13</v>
      </c>
      <c r="C430" s="1" t="s">
        <v>14</v>
      </c>
      <c r="D430" s="1" t="s">
        <v>15</v>
      </c>
      <c r="E430" s="1" t="s">
        <v>22</v>
      </c>
      <c r="F430" s="1" t="s">
        <v>33</v>
      </c>
      <c r="G430">
        <v>3572.43</v>
      </c>
      <c r="H430">
        <v>3</v>
      </c>
      <c r="I430">
        <v>10717.29</v>
      </c>
      <c r="J430">
        <v>4.8099999999999996</v>
      </c>
      <c r="K430">
        <v>1356</v>
      </c>
      <c r="L430" s="2">
        <v>45581</v>
      </c>
      <c r="O430" t="str">
        <f>IF(ecommerce_10000[[#This Row],[Platform]]="Souq","sq",ecommerce_10000[[#This Row],[Platform]])</f>
        <v>Jumia</v>
      </c>
      <c r="P430" t="str">
        <f>IF(E430="Souq","sq",IF(E430="Jumia","Jum",E430))</f>
        <v>Jum</v>
      </c>
      <c r="Q430">
        <f>VLOOKUP(ecommerce_10000[[#This Row],[City]],F:I,4,FALSE)</f>
        <v>3665.44</v>
      </c>
      <c r="R430" s="1">
        <f>SUMIF(C:C,ecommerce_10000[[#This Row],[Category]],I:I)</f>
        <v>92327183.770000085</v>
      </c>
      <c r="S430" s="1">
        <f>SUMIFS(I:I,C:C,C430)</f>
        <v>92327183.770000085</v>
      </c>
      <c r="T430" s="1" t="str">
        <f>INDEX(F:F,MATCH(ecommerce_10000[[#This Row],[TotalAmount]],I:I,0))</f>
        <v>Dubai</v>
      </c>
    </row>
    <row r="431" spans="1:20" x14ac:dyDescent="0.3">
      <c r="A431" s="1" t="s">
        <v>475</v>
      </c>
      <c r="B431" s="1" t="s">
        <v>49</v>
      </c>
      <c r="C431" s="1" t="s">
        <v>14</v>
      </c>
      <c r="D431" s="1" t="s">
        <v>50</v>
      </c>
      <c r="E431" s="1" t="s">
        <v>16</v>
      </c>
      <c r="F431" s="1" t="s">
        <v>23</v>
      </c>
      <c r="G431">
        <v>3830.61</v>
      </c>
      <c r="H431">
        <v>5</v>
      </c>
      <c r="I431">
        <v>19153.05</v>
      </c>
      <c r="J431">
        <v>4.96</v>
      </c>
      <c r="K431">
        <v>863</v>
      </c>
      <c r="L431" s="2">
        <v>45384</v>
      </c>
      <c r="O431" t="str">
        <f>IF(ecommerce_10000[[#This Row],[Platform]]="Souq","sq",ecommerce_10000[[#This Row],[Platform]])</f>
        <v>sq</v>
      </c>
      <c r="P431" t="str">
        <f>IF(E431="Souq","sq",IF(E431="Jumia","Jum",E431))</f>
        <v>sq</v>
      </c>
      <c r="Q431">
        <f>VLOOKUP(ecommerce_10000[[#This Row],[City]],F:I,4,FALSE)</f>
        <v>13290.4</v>
      </c>
      <c r="R431" s="1">
        <f>SUMIF(C:C,ecommerce_10000[[#This Row],[Category]],I:I)</f>
        <v>92327183.770000085</v>
      </c>
      <c r="S431" s="1">
        <f>SUMIFS(I:I,C:C,C431)</f>
        <v>92327183.770000085</v>
      </c>
      <c r="T431" s="1" t="str">
        <f>INDEX(F:F,MATCH(ecommerce_10000[[#This Row],[TotalAmount]],I:I,0))</f>
        <v>Alexandria</v>
      </c>
    </row>
    <row r="432" spans="1:20" x14ac:dyDescent="0.3">
      <c r="A432" s="1" t="s">
        <v>476</v>
      </c>
      <c r="B432" s="1" t="s">
        <v>30</v>
      </c>
      <c r="C432" s="1" t="s">
        <v>31</v>
      </c>
      <c r="D432" s="1" t="s">
        <v>32</v>
      </c>
      <c r="E432" s="1" t="s">
        <v>16</v>
      </c>
      <c r="F432" s="1" t="s">
        <v>28</v>
      </c>
      <c r="G432">
        <v>3801.85</v>
      </c>
      <c r="H432">
        <v>3</v>
      </c>
      <c r="I432">
        <v>11405.55</v>
      </c>
      <c r="J432">
        <v>1.87</v>
      </c>
      <c r="K432">
        <v>3741</v>
      </c>
      <c r="L432" s="2">
        <v>45369</v>
      </c>
      <c r="O432" t="str">
        <f>IF(ecommerce_10000[[#This Row],[Platform]]="Souq","sq",ecommerce_10000[[#This Row],[Platform]])</f>
        <v>sq</v>
      </c>
      <c r="P432" t="str">
        <f>IF(E432="Souq","sq",IF(E432="Jumia","Jum",E432))</f>
        <v>sq</v>
      </c>
      <c r="Q432">
        <f>VLOOKUP(ecommerce_10000[[#This Row],[City]],F:I,4,FALSE)</f>
        <v>26648.76</v>
      </c>
      <c r="R432" s="1">
        <f>SUMIF(C:C,ecommerce_10000[[#This Row],[Category]],I:I)</f>
        <v>57542997.559999913</v>
      </c>
      <c r="S432" s="1">
        <f>SUMIFS(I:I,C:C,C432)</f>
        <v>57542997.559999913</v>
      </c>
      <c r="T432" s="1" t="str">
        <f>INDEX(F:F,MATCH(ecommerce_10000[[#This Row],[TotalAmount]],I:I,0))</f>
        <v>Casablanca</v>
      </c>
    </row>
    <row r="433" spans="1:20" x14ac:dyDescent="0.3">
      <c r="A433" s="1" t="s">
        <v>477</v>
      </c>
      <c r="B433" s="1" t="s">
        <v>25</v>
      </c>
      <c r="C433" s="1" t="s">
        <v>26</v>
      </c>
      <c r="D433" s="1" t="s">
        <v>27</v>
      </c>
      <c r="E433" s="1" t="s">
        <v>47</v>
      </c>
      <c r="F433" s="1" t="s">
        <v>28</v>
      </c>
      <c r="G433">
        <v>3771.94</v>
      </c>
      <c r="H433">
        <v>5</v>
      </c>
      <c r="I433">
        <v>18859.7</v>
      </c>
      <c r="J433">
        <v>4.03</v>
      </c>
      <c r="K433">
        <v>2594</v>
      </c>
      <c r="L433" s="2">
        <v>45512</v>
      </c>
      <c r="O433" t="str">
        <f>IF(ecommerce_10000[[#This Row],[Platform]]="Souq","sq",ecommerce_10000[[#This Row],[Platform]])</f>
        <v>Amazon</v>
      </c>
      <c r="P433" t="str">
        <f>IF(E433="Souq","sq",IF(E433="Jumia","Jum",E433))</f>
        <v>Amazon</v>
      </c>
      <c r="Q433">
        <f>VLOOKUP(ecommerce_10000[[#This Row],[City]],F:I,4,FALSE)</f>
        <v>26648.76</v>
      </c>
      <c r="R433" s="1">
        <f>SUMIF(C:C,ecommerce_10000[[#This Row],[Category]],I:I)</f>
        <v>29200970.130000021</v>
      </c>
      <c r="S433" s="1">
        <f>SUMIFS(I:I,C:C,C433)</f>
        <v>29200970.130000021</v>
      </c>
      <c r="T433" s="1" t="str">
        <f>INDEX(F:F,MATCH(ecommerce_10000[[#This Row],[TotalAmount]],I:I,0))</f>
        <v>Casablanca</v>
      </c>
    </row>
    <row r="434" spans="1:20" x14ac:dyDescent="0.3">
      <c r="A434" s="1" t="s">
        <v>478</v>
      </c>
      <c r="B434" s="1" t="s">
        <v>53</v>
      </c>
      <c r="C434" s="1" t="s">
        <v>31</v>
      </c>
      <c r="D434" s="1" t="s">
        <v>54</v>
      </c>
      <c r="E434" s="1" t="s">
        <v>47</v>
      </c>
      <c r="F434" s="1" t="s">
        <v>40</v>
      </c>
      <c r="G434">
        <v>17698.919999999998</v>
      </c>
      <c r="H434">
        <v>3</v>
      </c>
      <c r="I434">
        <v>53096.76</v>
      </c>
      <c r="J434">
        <v>4.82</v>
      </c>
      <c r="K434">
        <v>1918</v>
      </c>
      <c r="L434" s="2">
        <v>45558</v>
      </c>
      <c r="O434" t="str">
        <f>IF(ecommerce_10000[[#This Row],[Platform]]="Souq","sq",ecommerce_10000[[#This Row],[Platform]])</f>
        <v>Amazon</v>
      </c>
      <c r="P434" t="str">
        <f>IF(E434="Souq","sq",IF(E434="Jumia","Jum",E434))</f>
        <v>Amazon</v>
      </c>
      <c r="Q434">
        <f>VLOOKUP(ecommerce_10000[[#This Row],[City]],F:I,4,FALSE)</f>
        <v>99349.3</v>
      </c>
      <c r="R434" s="1">
        <f>SUMIF(C:C,ecommerce_10000[[#This Row],[Category]],I:I)</f>
        <v>57542997.559999913</v>
      </c>
      <c r="S434" s="1">
        <f>SUMIFS(I:I,C:C,C434)</f>
        <v>57542997.559999913</v>
      </c>
      <c r="T434" s="1" t="str">
        <f>INDEX(F:F,MATCH(ecommerce_10000[[#This Row],[TotalAmount]],I:I,0))</f>
        <v>Riyadh</v>
      </c>
    </row>
    <row r="435" spans="1:20" x14ac:dyDescent="0.3">
      <c r="A435" s="1" t="s">
        <v>479</v>
      </c>
      <c r="B435" s="1" t="s">
        <v>19</v>
      </c>
      <c r="C435" s="1" t="s">
        <v>20</v>
      </c>
      <c r="D435" s="1" t="s">
        <v>21</v>
      </c>
      <c r="E435" s="1" t="s">
        <v>22</v>
      </c>
      <c r="F435" s="1" t="s">
        <v>62</v>
      </c>
      <c r="G435">
        <v>15187.69</v>
      </c>
      <c r="H435">
        <v>5</v>
      </c>
      <c r="I435">
        <v>75938.45</v>
      </c>
      <c r="J435">
        <v>2.57</v>
      </c>
      <c r="K435">
        <v>769</v>
      </c>
      <c r="L435" s="2">
        <v>45634</v>
      </c>
      <c r="O435" t="str">
        <f>IF(ecommerce_10000[[#This Row],[Platform]]="Souq","sq",ecommerce_10000[[#This Row],[Platform]])</f>
        <v>Jumia</v>
      </c>
      <c r="P435" t="str">
        <f>IF(E435="Souq","sq",IF(E435="Jumia","Jum",E435))</f>
        <v>Jum</v>
      </c>
      <c r="Q435">
        <f>VLOOKUP(ecommerce_10000[[#This Row],[City]],F:I,4,FALSE)</f>
        <v>27872.98</v>
      </c>
      <c r="R435" s="1">
        <f>SUMIF(C:C,ecommerce_10000[[#This Row],[Category]],I:I)</f>
        <v>91504159.730000004</v>
      </c>
      <c r="S435" s="1">
        <f>SUMIFS(I:I,C:C,C435)</f>
        <v>91504159.730000004</v>
      </c>
      <c r="T435" s="1" t="str">
        <f>INDEX(F:F,MATCH(ecommerce_10000[[#This Row],[TotalAmount]],I:I,0))</f>
        <v>Giza</v>
      </c>
    </row>
    <row r="436" spans="1:20" x14ac:dyDescent="0.3">
      <c r="A436" s="1" t="s">
        <v>480</v>
      </c>
      <c r="B436" s="1" t="s">
        <v>13</v>
      </c>
      <c r="C436" s="1" t="s">
        <v>14</v>
      </c>
      <c r="D436" s="1" t="s">
        <v>15</v>
      </c>
      <c r="E436" s="1" t="s">
        <v>47</v>
      </c>
      <c r="F436" s="1" t="s">
        <v>40</v>
      </c>
      <c r="G436">
        <v>13458.7</v>
      </c>
      <c r="H436">
        <v>2</v>
      </c>
      <c r="I436">
        <v>26917.4</v>
      </c>
      <c r="J436">
        <v>4.63</v>
      </c>
      <c r="K436">
        <v>493</v>
      </c>
      <c r="L436" s="2">
        <v>45450</v>
      </c>
      <c r="O436" t="str">
        <f>IF(ecommerce_10000[[#This Row],[Platform]]="Souq","sq",ecommerce_10000[[#This Row],[Platform]])</f>
        <v>Amazon</v>
      </c>
      <c r="P436" t="str">
        <f>IF(E436="Souq","sq",IF(E436="Jumia","Jum",E436))</f>
        <v>Amazon</v>
      </c>
      <c r="Q436">
        <f>VLOOKUP(ecommerce_10000[[#This Row],[City]],F:I,4,FALSE)</f>
        <v>99349.3</v>
      </c>
      <c r="R436" s="1">
        <f>SUMIF(C:C,ecommerce_10000[[#This Row],[Category]],I:I)</f>
        <v>92327183.770000085</v>
      </c>
      <c r="S436" s="1">
        <f>SUMIFS(I:I,C:C,C436)</f>
        <v>92327183.770000085</v>
      </c>
      <c r="T436" s="1" t="str">
        <f>INDEX(F:F,MATCH(ecommerce_10000[[#This Row],[TotalAmount]],I:I,0))</f>
        <v>Riyadh</v>
      </c>
    </row>
    <row r="437" spans="1:20" x14ac:dyDescent="0.3">
      <c r="A437" s="1" t="s">
        <v>481</v>
      </c>
      <c r="B437" s="1" t="s">
        <v>19</v>
      </c>
      <c r="C437" s="1" t="s">
        <v>20</v>
      </c>
      <c r="D437" s="1" t="s">
        <v>21</v>
      </c>
      <c r="E437" s="1" t="s">
        <v>16</v>
      </c>
      <c r="F437" s="1" t="s">
        <v>23</v>
      </c>
      <c r="G437">
        <v>2307.4499999999998</v>
      </c>
      <c r="H437">
        <v>4</v>
      </c>
      <c r="I437">
        <v>9229.7999999999993</v>
      </c>
      <c r="J437">
        <v>1.3</v>
      </c>
      <c r="K437">
        <v>4810</v>
      </c>
      <c r="L437" s="2">
        <v>45592</v>
      </c>
      <c r="O437" t="str">
        <f>IF(ecommerce_10000[[#This Row],[Platform]]="Souq","sq",ecommerce_10000[[#This Row],[Platform]])</f>
        <v>sq</v>
      </c>
      <c r="P437" t="str">
        <f>IF(E437="Souq","sq",IF(E437="Jumia","Jum",E437))</f>
        <v>sq</v>
      </c>
      <c r="Q437">
        <f>VLOOKUP(ecommerce_10000[[#This Row],[City]],F:I,4,FALSE)</f>
        <v>13290.4</v>
      </c>
      <c r="R437" s="1">
        <f>SUMIF(C:C,ecommerce_10000[[#This Row],[Category]],I:I)</f>
        <v>91504159.730000004</v>
      </c>
      <c r="S437" s="1">
        <f>SUMIFS(I:I,C:C,C437)</f>
        <v>91504159.730000004</v>
      </c>
      <c r="T437" s="1" t="str">
        <f>INDEX(F:F,MATCH(ecommerce_10000[[#This Row],[TotalAmount]],I:I,0))</f>
        <v>Alexandria</v>
      </c>
    </row>
    <row r="438" spans="1:20" x14ac:dyDescent="0.3">
      <c r="A438" s="1" t="s">
        <v>482</v>
      </c>
      <c r="B438" s="1" t="s">
        <v>19</v>
      </c>
      <c r="C438" s="1" t="s">
        <v>20</v>
      </c>
      <c r="D438" s="1" t="s">
        <v>21</v>
      </c>
      <c r="E438" s="1" t="s">
        <v>22</v>
      </c>
      <c r="F438" s="1" t="s">
        <v>28</v>
      </c>
      <c r="G438">
        <v>3664.91</v>
      </c>
      <c r="H438">
        <v>4</v>
      </c>
      <c r="I438">
        <v>14659.64</v>
      </c>
      <c r="J438">
        <v>4.5999999999999996</v>
      </c>
      <c r="K438">
        <v>3822</v>
      </c>
      <c r="L438" s="2">
        <v>45397</v>
      </c>
      <c r="O438" t="str">
        <f>IF(ecommerce_10000[[#This Row],[Platform]]="Souq","sq",ecommerce_10000[[#This Row],[Platform]])</f>
        <v>Jumia</v>
      </c>
      <c r="P438" t="str">
        <f>IF(E438="Souq","sq",IF(E438="Jumia","Jum",E438))</f>
        <v>Jum</v>
      </c>
      <c r="Q438">
        <f>VLOOKUP(ecommerce_10000[[#This Row],[City]],F:I,4,FALSE)</f>
        <v>26648.76</v>
      </c>
      <c r="R438" s="1">
        <f>SUMIF(C:C,ecommerce_10000[[#This Row],[Category]],I:I)</f>
        <v>91504159.730000004</v>
      </c>
      <c r="S438" s="1">
        <f>SUMIFS(I:I,C:C,C438)</f>
        <v>91504159.730000004</v>
      </c>
      <c r="T438" s="1" t="str">
        <f>INDEX(F:F,MATCH(ecommerce_10000[[#This Row],[TotalAmount]],I:I,0))</f>
        <v>Casablanca</v>
      </c>
    </row>
    <row r="439" spans="1:20" x14ac:dyDescent="0.3">
      <c r="A439" s="1" t="s">
        <v>483</v>
      </c>
      <c r="B439" s="1" t="s">
        <v>25</v>
      </c>
      <c r="C439" s="1" t="s">
        <v>26</v>
      </c>
      <c r="D439" s="1" t="s">
        <v>27</v>
      </c>
      <c r="E439" s="1" t="s">
        <v>22</v>
      </c>
      <c r="F439" s="1" t="s">
        <v>33</v>
      </c>
      <c r="G439">
        <v>1453.21</v>
      </c>
      <c r="H439">
        <v>3</v>
      </c>
      <c r="I439">
        <v>4359.63</v>
      </c>
      <c r="J439">
        <v>4.2300000000000004</v>
      </c>
      <c r="K439">
        <v>2192</v>
      </c>
      <c r="L439" s="2">
        <v>45630</v>
      </c>
      <c r="O439" t="str">
        <f>IF(ecommerce_10000[[#This Row],[Platform]]="Souq","sq",ecommerce_10000[[#This Row],[Platform]])</f>
        <v>Jumia</v>
      </c>
      <c r="P439" t="str">
        <f>IF(E439="Souq","sq",IF(E439="Jumia","Jum",E439))</f>
        <v>Jum</v>
      </c>
      <c r="Q439">
        <f>VLOOKUP(ecommerce_10000[[#This Row],[City]],F:I,4,FALSE)</f>
        <v>3665.44</v>
      </c>
      <c r="R439" s="1">
        <f>SUMIF(C:C,ecommerce_10000[[#This Row],[Category]],I:I)</f>
        <v>29200970.130000021</v>
      </c>
      <c r="S439" s="1">
        <f>SUMIFS(I:I,C:C,C439)</f>
        <v>29200970.130000021</v>
      </c>
      <c r="T439" s="1" t="str">
        <f>INDEX(F:F,MATCH(ecommerce_10000[[#This Row],[TotalAmount]],I:I,0))</f>
        <v>Dubai</v>
      </c>
    </row>
    <row r="440" spans="1:20" x14ac:dyDescent="0.3">
      <c r="A440" s="1" t="s">
        <v>484</v>
      </c>
      <c r="B440" s="1" t="s">
        <v>38</v>
      </c>
      <c r="C440" s="1" t="s">
        <v>20</v>
      </c>
      <c r="D440" s="1" t="s">
        <v>39</v>
      </c>
      <c r="E440" s="1" t="s">
        <v>47</v>
      </c>
      <c r="F440" s="1" t="s">
        <v>40</v>
      </c>
      <c r="G440">
        <v>8997.84</v>
      </c>
      <c r="H440">
        <v>3</v>
      </c>
      <c r="I440">
        <v>26993.52</v>
      </c>
      <c r="J440">
        <v>4.2300000000000004</v>
      </c>
      <c r="K440">
        <v>3089</v>
      </c>
      <c r="L440" s="2">
        <v>45497</v>
      </c>
      <c r="O440" t="str">
        <f>IF(ecommerce_10000[[#This Row],[Platform]]="Souq","sq",ecommerce_10000[[#This Row],[Platform]])</f>
        <v>Amazon</v>
      </c>
      <c r="P440" t="str">
        <f>IF(E440="Souq","sq",IF(E440="Jumia","Jum",E440))</f>
        <v>Amazon</v>
      </c>
      <c r="Q440">
        <f>VLOOKUP(ecommerce_10000[[#This Row],[City]],F:I,4,FALSE)</f>
        <v>99349.3</v>
      </c>
      <c r="R440" s="1">
        <f>SUMIF(C:C,ecommerce_10000[[#This Row],[Category]],I:I)</f>
        <v>91504159.730000004</v>
      </c>
      <c r="S440" s="1">
        <f>SUMIFS(I:I,C:C,C440)</f>
        <v>91504159.730000004</v>
      </c>
      <c r="T440" s="1" t="str">
        <f>INDEX(F:F,MATCH(ecommerce_10000[[#This Row],[TotalAmount]],I:I,0))</f>
        <v>Riyadh</v>
      </c>
    </row>
    <row r="441" spans="1:20" x14ac:dyDescent="0.3">
      <c r="A441" s="1" t="s">
        <v>485</v>
      </c>
      <c r="B441" s="1" t="s">
        <v>38</v>
      </c>
      <c r="C441" s="1" t="s">
        <v>20</v>
      </c>
      <c r="D441" s="1" t="s">
        <v>39</v>
      </c>
      <c r="E441" s="1" t="s">
        <v>22</v>
      </c>
      <c r="F441" s="1" t="s">
        <v>40</v>
      </c>
      <c r="G441">
        <v>13826.8</v>
      </c>
      <c r="H441">
        <v>3</v>
      </c>
      <c r="I441">
        <v>41480.400000000001</v>
      </c>
      <c r="J441">
        <v>4.04</v>
      </c>
      <c r="K441">
        <v>4098</v>
      </c>
      <c r="L441" s="2">
        <v>45541</v>
      </c>
      <c r="O441" t="str">
        <f>IF(ecommerce_10000[[#This Row],[Platform]]="Souq","sq",ecommerce_10000[[#This Row],[Platform]])</f>
        <v>Jumia</v>
      </c>
      <c r="P441" t="str">
        <f>IF(E441="Souq","sq",IF(E441="Jumia","Jum",E441))</f>
        <v>Jum</v>
      </c>
      <c r="Q441">
        <f>VLOOKUP(ecommerce_10000[[#This Row],[City]],F:I,4,FALSE)</f>
        <v>99349.3</v>
      </c>
      <c r="R441" s="1">
        <f>SUMIF(C:C,ecommerce_10000[[#This Row],[Category]],I:I)</f>
        <v>91504159.730000004</v>
      </c>
      <c r="S441" s="1">
        <f>SUMIFS(I:I,C:C,C441)</f>
        <v>91504159.730000004</v>
      </c>
      <c r="T441" s="1" t="str">
        <f>INDEX(F:F,MATCH(ecommerce_10000[[#This Row],[TotalAmount]],I:I,0))</f>
        <v>Riyadh</v>
      </c>
    </row>
    <row r="442" spans="1:20" x14ac:dyDescent="0.3">
      <c r="A442" s="1" t="s">
        <v>486</v>
      </c>
      <c r="B442" s="1" t="s">
        <v>25</v>
      </c>
      <c r="C442" s="1" t="s">
        <v>26</v>
      </c>
      <c r="D442" s="1" t="s">
        <v>27</v>
      </c>
      <c r="E442" s="1" t="s">
        <v>47</v>
      </c>
      <c r="F442" s="1" t="s">
        <v>23</v>
      </c>
      <c r="G442">
        <v>9502.33</v>
      </c>
      <c r="H442">
        <v>1</v>
      </c>
      <c r="I442">
        <v>9502.33</v>
      </c>
      <c r="J442">
        <v>2.16</v>
      </c>
      <c r="K442">
        <v>3444</v>
      </c>
      <c r="L442" s="2">
        <v>45316</v>
      </c>
      <c r="O442" t="str">
        <f>IF(ecommerce_10000[[#This Row],[Platform]]="Souq","sq",ecommerce_10000[[#This Row],[Platform]])</f>
        <v>Amazon</v>
      </c>
      <c r="P442" t="str">
        <f>IF(E442="Souq","sq",IF(E442="Jumia","Jum",E442))</f>
        <v>Amazon</v>
      </c>
      <c r="Q442">
        <f>VLOOKUP(ecommerce_10000[[#This Row],[City]],F:I,4,FALSE)</f>
        <v>13290.4</v>
      </c>
      <c r="R442" s="1">
        <f>SUMIF(C:C,ecommerce_10000[[#This Row],[Category]],I:I)</f>
        <v>29200970.130000021</v>
      </c>
      <c r="S442" s="1">
        <f>SUMIFS(I:I,C:C,C442)</f>
        <v>29200970.130000021</v>
      </c>
      <c r="T442" s="1" t="str">
        <f>INDEX(F:F,MATCH(ecommerce_10000[[#This Row],[TotalAmount]],I:I,0))</f>
        <v>Alexandria</v>
      </c>
    </row>
    <row r="443" spans="1:20" x14ac:dyDescent="0.3">
      <c r="A443" s="1" t="s">
        <v>487</v>
      </c>
      <c r="B443" s="1" t="s">
        <v>30</v>
      </c>
      <c r="C443" s="1" t="s">
        <v>31</v>
      </c>
      <c r="D443" s="1" t="s">
        <v>32</v>
      </c>
      <c r="E443" s="1" t="s">
        <v>47</v>
      </c>
      <c r="F443" s="1" t="s">
        <v>23</v>
      </c>
      <c r="G443">
        <v>19638.28</v>
      </c>
      <c r="H443">
        <v>3</v>
      </c>
      <c r="I443">
        <v>58914.84</v>
      </c>
      <c r="J443">
        <v>1.1299999999999999</v>
      </c>
      <c r="K443">
        <v>1134</v>
      </c>
      <c r="L443" s="2">
        <v>45411</v>
      </c>
      <c r="O443" t="str">
        <f>IF(ecommerce_10000[[#This Row],[Platform]]="Souq","sq",ecommerce_10000[[#This Row],[Platform]])</f>
        <v>Amazon</v>
      </c>
      <c r="P443" t="str">
        <f>IF(E443="Souq","sq",IF(E443="Jumia","Jum",E443))</f>
        <v>Amazon</v>
      </c>
      <c r="Q443">
        <f>VLOOKUP(ecommerce_10000[[#This Row],[City]],F:I,4,FALSE)</f>
        <v>13290.4</v>
      </c>
      <c r="R443" s="1">
        <f>SUMIF(C:C,ecommerce_10000[[#This Row],[Category]],I:I)</f>
        <v>57542997.559999913</v>
      </c>
      <c r="S443" s="1">
        <f>SUMIFS(I:I,C:C,C443)</f>
        <v>57542997.559999913</v>
      </c>
      <c r="T443" s="1" t="str">
        <f>INDEX(F:F,MATCH(ecommerce_10000[[#This Row],[TotalAmount]],I:I,0))</f>
        <v>Alexandria</v>
      </c>
    </row>
    <row r="444" spans="1:20" x14ac:dyDescent="0.3">
      <c r="A444" s="1" t="s">
        <v>488</v>
      </c>
      <c r="B444" s="1" t="s">
        <v>30</v>
      </c>
      <c r="C444" s="1" t="s">
        <v>31</v>
      </c>
      <c r="D444" s="1" t="s">
        <v>32</v>
      </c>
      <c r="E444" s="1" t="s">
        <v>22</v>
      </c>
      <c r="F444" s="1" t="s">
        <v>23</v>
      </c>
      <c r="G444">
        <v>19973.63</v>
      </c>
      <c r="H444">
        <v>5</v>
      </c>
      <c r="I444">
        <v>99868.15</v>
      </c>
      <c r="J444">
        <v>3.55</v>
      </c>
      <c r="K444">
        <v>1465</v>
      </c>
      <c r="L444" s="2">
        <v>45305</v>
      </c>
      <c r="O444" t="str">
        <f>IF(ecommerce_10000[[#This Row],[Platform]]="Souq","sq",ecommerce_10000[[#This Row],[Platform]])</f>
        <v>Jumia</v>
      </c>
      <c r="P444" t="str">
        <f>IF(E444="Souq","sq",IF(E444="Jumia","Jum",E444))</f>
        <v>Jum</v>
      </c>
      <c r="Q444">
        <f>VLOOKUP(ecommerce_10000[[#This Row],[City]],F:I,4,FALSE)</f>
        <v>13290.4</v>
      </c>
      <c r="R444" s="1">
        <f>SUMIF(C:C,ecommerce_10000[[#This Row],[Category]],I:I)</f>
        <v>57542997.559999913</v>
      </c>
      <c r="S444" s="1">
        <f>SUMIFS(I:I,C:C,C444)</f>
        <v>57542997.559999913</v>
      </c>
      <c r="T444" s="1" t="str">
        <f>INDEX(F:F,MATCH(ecommerce_10000[[#This Row],[TotalAmount]],I:I,0))</f>
        <v>Alexandria</v>
      </c>
    </row>
    <row r="445" spans="1:20" x14ac:dyDescent="0.3">
      <c r="A445" s="1" t="s">
        <v>489</v>
      </c>
      <c r="B445" s="1" t="s">
        <v>38</v>
      </c>
      <c r="C445" s="1" t="s">
        <v>20</v>
      </c>
      <c r="D445" s="1" t="s">
        <v>39</v>
      </c>
      <c r="E445" s="1" t="s">
        <v>16</v>
      </c>
      <c r="F445" s="1" t="s">
        <v>28</v>
      </c>
      <c r="G445">
        <v>11805.34</v>
      </c>
      <c r="H445">
        <v>5</v>
      </c>
      <c r="I445">
        <v>59026.7</v>
      </c>
      <c r="J445">
        <v>3.88</v>
      </c>
      <c r="K445">
        <v>1465</v>
      </c>
      <c r="L445" s="2">
        <v>45548</v>
      </c>
      <c r="O445" t="str">
        <f>IF(ecommerce_10000[[#This Row],[Platform]]="Souq","sq",ecommerce_10000[[#This Row],[Platform]])</f>
        <v>sq</v>
      </c>
      <c r="P445" t="str">
        <f>IF(E445="Souq","sq",IF(E445="Jumia","Jum",E445))</f>
        <v>sq</v>
      </c>
      <c r="Q445">
        <f>VLOOKUP(ecommerce_10000[[#This Row],[City]],F:I,4,FALSE)</f>
        <v>26648.76</v>
      </c>
      <c r="R445" s="1">
        <f>SUMIF(C:C,ecommerce_10000[[#This Row],[Category]],I:I)</f>
        <v>91504159.730000004</v>
      </c>
      <c r="S445" s="1">
        <f>SUMIFS(I:I,C:C,C445)</f>
        <v>91504159.730000004</v>
      </c>
      <c r="T445" s="1" t="str">
        <f>INDEX(F:F,MATCH(ecommerce_10000[[#This Row],[TotalAmount]],I:I,0))</f>
        <v>Casablanca</v>
      </c>
    </row>
    <row r="446" spans="1:20" x14ac:dyDescent="0.3">
      <c r="A446" s="1" t="s">
        <v>490</v>
      </c>
      <c r="B446" s="1" t="s">
        <v>13</v>
      </c>
      <c r="C446" s="1" t="s">
        <v>14</v>
      </c>
      <c r="D446" s="1" t="s">
        <v>15</v>
      </c>
      <c r="E446" s="1" t="s">
        <v>22</v>
      </c>
      <c r="F446" s="1" t="s">
        <v>23</v>
      </c>
      <c r="G446">
        <v>16640.97</v>
      </c>
      <c r="H446">
        <v>3</v>
      </c>
      <c r="I446">
        <v>49922.91</v>
      </c>
      <c r="J446">
        <v>1.37</v>
      </c>
      <c r="K446">
        <v>444</v>
      </c>
      <c r="L446" s="2">
        <v>45320</v>
      </c>
      <c r="O446" t="str">
        <f>IF(ecommerce_10000[[#This Row],[Platform]]="Souq","sq",ecommerce_10000[[#This Row],[Platform]])</f>
        <v>Jumia</v>
      </c>
      <c r="P446" t="str">
        <f>IF(E446="Souq","sq",IF(E446="Jumia","Jum",E446))</f>
        <v>Jum</v>
      </c>
      <c r="Q446">
        <f>VLOOKUP(ecommerce_10000[[#This Row],[City]],F:I,4,FALSE)</f>
        <v>13290.4</v>
      </c>
      <c r="R446" s="1">
        <f>SUMIF(C:C,ecommerce_10000[[#This Row],[Category]],I:I)</f>
        <v>92327183.770000085</v>
      </c>
      <c r="S446" s="1">
        <f>SUMIFS(I:I,C:C,C446)</f>
        <v>92327183.770000085</v>
      </c>
      <c r="T446" s="1" t="str">
        <f>INDEX(F:F,MATCH(ecommerce_10000[[#This Row],[TotalAmount]],I:I,0))</f>
        <v>Alexandria</v>
      </c>
    </row>
    <row r="447" spans="1:20" x14ac:dyDescent="0.3">
      <c r="A447" s="1" t="s">
        <v>491</v>
      </c>
      <c r="B447" s="1" t="s">
        <v>49</v>
      </c>
      <c r="C447" s="1" t="s">
        <v>14</v>
      </c>
      <c r="D447" s="1" t="s">
        <v>50</v>
      </c>
      <c r="E447" s="1" t="s">
        <v>16</v>
      </c>
      <c r="F447" s="1" t="s">
        <v>33</v>
      </c>
      <c r="G447">
        <v>4049.44</v>
      </c>
      <c r="H447">
        <v>3</v>
      </c>
      <c r="I447">
        <v>12148.32</v>
      </c>
      <c r="J447">
        <v>1.1499999999999999</v>
      </c>
      <c r="K447">
        <v>3535</v>
      </c>
      <c r="L447" s="2">
        <v>45628</v>
      </c>
      <c r="O447" t="str">
        <f>IF(ecommerce_10000[[#This Row],[Platform]]="Souq","sq",ecommerce_10000[[#This Row],[Platform]])</f>
        <v>sq</v>
      </c>
      <c r="P447" t="str">
        <f>IF(E447="Souq","sq",IF(E447="Jumia","Jum",E447))</f>
        <v>sq</v>
      </c>
      <c r="Q447">
        <f>VLOOKUP(ecommerce_10000[[#This Row],[City]],F:I,4,FALSE)</f>
        <v>3665.44</v>
      </c>
      <c r="R447" s="1">
        <f>SUMIF(C:C,ecommerce_10000[[#This Row],[Category]],I:I)</f>
        <v>92327183.770000085</v>
      </c>
      <c r="S447" s="1">
        <f>SUMIFS(I:I,C:C,C447)</f>
        <v>92327183.770000085</v>
      </c>
      <c r="T447" s="1" t="str">
        <f>INDEX(F:F,MATCH(ecommerce_10000[[#This Row],[TotalAmount]],I:I,0))</f>
        <v>Dubai</v>
      </c>
    </row>
    <row r="448" spans="1:20" x14ac:dyDescent="0.3">
      <c r="A448" s="1" t="s">
        <v>492</v>
      </c>
      <c r="B448" s="1" t="s">
        <v>19</v>
      </c>
      <c r="C448" s="1" t="s">
        <v>20</v>
      </c>
      <c r="D448" s="1" t="s">
        <v>21</v>
      </c>
      <c r="E448" s="1" t="s">
        <v>22</v>
      </c>
      <c r="F448" s="1" t="s">
        <v>17</v>
      </c>
      <c r="G448">
        <v>5210</v>
      </c>
      <c r="H448">
        <v>4</v>
      </c>
      <c r="I448">
        <v>20840</v>
      </c>
      <c r="J448">
        <v>4.54</v>
      </c>
      <c r="K448">
        <v>1666</v>
      </c>
      <c r="L448" s="2">
        <v>45489</v>
      </c>
      <c r="O448" t="str">
        <f>IF(ecommerce_10000[[#This Row],[Platform]]="Souq","sq",ecommerce_10000[[#This Row],[Platform]])</f>
        <v>Jumia</v>
      </c>
      <c r="P448" t="str">
        <f>IF(E448="Souq","sq",IF(E448="Jumia","Jum",E448))</f>
        <v>Jum</v>
      </c>
      <c r="Q448">
        <f>VLOOKUP(ecommerce_10000[[#This Row],[City]],F:I,4,FALSE)</f>
        <v>16284.02</v>
      </c>
      <c r="R448" s="1">
        <f>SUMIF(C:C,ecommerce_10000[[#This Row],[Category]],I:I)</f>
        <v>91504159.730000004</v>
      </c>
      <c r="S448" s="1">
        <f>SUMIFS(I:I,C:C,C448)</f>
        <v>91504159.730000004</v>
      </c>
      <c r="T448" s="1" t="str">
        <f>INDEX(F:F,MATCH(ecommerce_10000[[#This Row],[TotalAmount]],I:I,0))</f>
        <v>Cairo</v>
      </c>
    </row>
    <row r="449" spans="1:20" x14ac:dyDescent="0.3">
      <c r="A449" s="1" t="s">
        <v>493</v>
      </c>
      <c r="B449" s="1" t="s">
        <v>19</v>
      </c>
      <c r="C449" s="1" t="s">
        <v>20</v>
      </c>
      <c r="D449" s="1" t="s">
        <v>21</v>
      </c>
      <c r="E449" s="1" t="s">
        <v>22</v>
      </c>
      <c r="F449" s="1" t="s">
        <v>40</v>
      </c>
      <c r="G449">
        <v>1852.45</v>
      </c>
      <c r="H449">
        <v>2</v>
      </c>
      <c r="I449">
        <v>3704.9</v>
      </c>
      <c r="J449">
        <v>2.91</v>
      </c>
      <c r="K449">
        <v>2004</v>
      </c>
      <c r="L449" s="2">
        <v>45396</v>
      </c>
      <c r="O449" t="str">
        <f>IF(ecommerce_10000[[#This Row],[Platform]]="Souq","sq",ecommerce_10000[[#This Row],[Platform]])</f>
        <v>Jumia</v>
      </c>
      <c r="P449" t="str">
        <f>IF(E449="Souq","sq",IF(E449="Jumia","Jum",E449))</f>
        <v>Jum</v>
      </c>
      <c r="Q449">
        <f>VLOOKUP(ecommerce_10000[[#This Row],[City]],F:I,4,FALSE)</f>
        <v>99349.3</v>
      </c>
      <c r="R449" s="1">
        <f>SUMIF(C:C,ecommerce_10000[[#This Row],[Category]],I:I)</f>
        <v>91504159.730000004</v>
      </c>
      <c r="S449" s="1">
        <f>SUMIFS(I:I,C:C,C449)</f>
        <v>91504159.730000004</v>
      </c>
      <c r="T449" s="1" t="str">
        <f>INDEX(F:F,MATCH(ecommerce_10000[[#This Row],[TotalAmount]],I:I,0))</f>
        <v>Riyadh</v>
      </c>
    </row>
    <row r="450" spans="1:20" x14ac:dyDescent="0.3">
      <c r="A450" s="1" t="s">
        <v>494</v>
      </c>
      <c r="B450" s="1" t="s">
        <v>53</v>
      </c>
      <c r="C450" s="1" t="s">
        <v>31</v>
      </c>
      <c r="D450" s="1" t="s">
        <v>54</v>
      </c>
      <c r="E450" s="1" t="s">
        <v>47</v>
      </c>
      <c r="F450" s="1" t="s">
        <v>17</v>
      </c>
      <c r="G450">
        <v>10781.66</v>
      </c>
      <c r="H450">
        <v>4</v>
      </c>
      <c r="I450">
        <v>43126.64</v>
      </c>
      <c r="J450">
        <v>2.6</v>
      </c>
      <c r="K450">
        <v>2380</v>
      </c>
      <c r="L450" s="2">
        <v>45641</v>
      </c>
      <c r="O450" t="str">
        <f>IF(ecommerce_10000[[#This Row],[Platform]]="Souq","sq",ecommerce_10000[[#This Row],[Platform]])</f>
        <v>Amazon</v>
      </c>
      <c r="P450" t="str">
        <f>IF(E450="Souq","sq",IF(E450="Jumia","Jum",E450))</f>
        <v>Amazon</v>
      </c>
      <c r="Q450">
        <f>VLOOKUP(ecommerce_10000[[#This Row],[City]],F:I,4,FALSE)</f>
        <v>16284.02</v>
      </c>
      <c r="R450" s="1">
        <f>SUMIF(C:C,ecommerce_10000[[#This Row],[Category]],I:I)</f>
        <v>57542997.559999913</v>
      </c>
      <c r="S450" s="1">
        <f>SUMIFS(I:I,C:C,C450)</f>
        <v>57542997.559999913</v>
      </c>
      <c r="T450" s="1" t="str">
        <f>INDEX(F:F,MATCH(ecommerce_10000[[#This Row],[TotalAmount]],I:I,0))</f>
        <v>Cairo</v>
      </c>
    </row>
    <row r="451" spans="1:20" x14ac:dyDescent="0.3">
      <c r="A451" s="1" t="s">
        <v>495</v>
      </c>
      <c r="B451" s="1" t="s">
        <v>35</v>
      </c>
      <c r="C451" s="1" t="s">
        <v>14</v>
      </c>
      <c r="D451" s="1" t="s">
        <v>36</v>
      </c>
      <c r="E451" s="1" t="s">
        <v>16</v>
      </c>
      <c r="F451" s="1" t="s">
        <v>40</v>
      </c>
      <c r="G451">
        <v>4042.91</v>
      </c>
      <c r="H451">
        <v>1</v>
      </c>
      <c r="I451">
        <v>4042.91</v>
      </c>
      <c r="J451">
        <v>1.47</v>
      </c>
      <c r="K451">
        <v>1013</v>
      </c>
      <c r="L451" s="2">
        <v>45604</v>
      </c>
      <c r="O451" t="str">
        <f>IF(ecommerce_10000[[#This Row],[Platform]]="Souq","sq",ecommerce_10000[[#This Row],[Platform]])</f>
        <v>sq</v>
      </c>
      <c r="P451" t="str">
        <f>IF(E451="Souq","sq",IF(E451="Jumia","Jum",E451))</f>
        <v>sq</v>
      </c>
      <c r="Q451">
        <f>VLOOKUP(ecommerce_10000[[#This Row],[City]],F:I,4,FALSE)</f>
        <v>99349.3</v>
      </c>
      <c r="R451" s="1">
        <f>SUMIF(C:C,ecommerce_10000[[#This Row],[Category]],I:I)</f>
        <v>92327183.770000085</v>
      </c>
      <c r="S451" s="1">
        <f>SUMIFS(I:I,C:C,C451)</f>
        <v>92327183.770000085</v>
      </c>
      <c r="T451" s="1" t="str">
        <f>INDEX(F:F,MATCH(ecommerce_10000[[#This Row],[TotalAmount]],I:I,0))</f>
        <v>Riyadh</v>
      </c>
    </row>
    <row r="452" spans="1:20" x14ac:dyDescent="0.3">
      <c r="A452" s="1" t="s">
        <v>496</v>
      </c>
      <c r="B452" s="1" t="s">
        <v>13</v>
      </c>
      <c r="C452" s="1" t="s">
        <v>14</v>
      </c>
      <c r="D452" s="1" t="s">
        <v>15</v>
      </c>
      <c r="E452" s="1" t="s">
        <v>16</v>
      </c>
      <c r="F452" s="1" t="s">
        <v>28</v>
      </c>
      <c r="G452">
        <v>2218.9</v>
      </c>
      <c r="H452">
        <v>5</v>
      </c>
      <c r="I452">
        <v>11094.5</v>
      </c>
      <c r="J452">
        <v>2.35</v>
      </c>
      <c r="K452">
        <v>4041</v>
      </c>
      <c r="L452" s="2">
        <v>45639</v>
      </c>
      <c r="O452" t="str">
        <f>IF(ecommerce_10000[[#This Row],[Platform]]="Souq","sq",ecommerce_10000[[#This Row],[Platform]])</f>
        <v>sq</v>
      </c>
      <c r="P452" t="str">
        <f>IF(E452="Souq","sq",IF(E452="Jumia","Jum",E452))</f>
        <v>sq</v>
      </c>
      <c r="Q452">
        <f>VLOOKUP(ecommerce_10000[[#This Row],[City]],F:I,4,FALSE)</f>
        <v>26648.76</v>
      </c>
      <c r="R452" s="1">
        <f>SUMIF(C:C,ecommerce_10000[[#This Row],[Category]],I:I)</f>
        <v>92327183.770000085</v>
      </c>
      <c r="S452" s="1">
        <f>SUMIFS(I:I,C:C,C452)</f>
        <v>92327183.770000085</v>
      </c>
      <c r="T452" s="1" t="str">
        <f>INDEX(F:F,MATCH(ecommerce_10000[[#This Row],[TotalAmount]],I:I,0))</f>
        <v>Casablanca</v>
      </c>
    </row>
    <row r="453" spans="1:20" x14ac:dyDescent="0.3">
      <c r="A453" s="1" t="s">
        <v>497</v>
      </c>
      <c r="B453" s="1" t="s">
        <v>30</v>
      </c>
      <c r="C453" s="1" t="s">
        <v>31</v>
      </c>
      <c r="D453" s="1" t="s">
        <v>32</v>
      </c>
      <c r="E453" s="1" t="s">
        <v>22</v>
      </c>
      <c r="F453" s="1" t="s">
        <v>33</v>
      </c>
      <c r="G453">
        <v>2253.75</v>
      </c>
      <c r="H453">
        <v>5</v>
      </c>
      <c r="I453">
        <v>11268.75</v>
      </c>
      <c r="J453">
        <v>3.77</v>
      </c>
      <c r="K453">
        <v>2672</v>
      </c>
      <c r="L453" s="2">
        <v>45421</v>
      </c>
      <c r="O453" t="str">
        <f>IF(ecommerce_10000[[#This Row],[Platform]]="Souq","sq",ecommerce_10000[[#This Row],[Platform]])</f>
        <v>Jumia</v>
      </c>
      <c r="P453" t="str">
        <f>IF(E453="Souq","sq",IF(E453="Jumia","Jum",E453))</f>
        <v>Jum</v>
      </c>
      <c r="Q453">
        <f>VLOOKUP(ecommerce_10000[[#This Row],[City]],F:I,4,FALSE)</f>
        <v>3665.44</v>
      </c>
      <c r="R453" s="1">
        <f>SUMIF(C:C,ecommerce_10000[[#This Row],[Category]],I:I)</f>
        <v>57542997.559999913</v>
      </c>
      <c r="S453" s="1">
        <f>SUMIFS(I:I,C:C,C453)</f>
        <v>57542997.559999913</v>
      </c>
      <c r="T453" s="1" t="str">
        <f>INDEX(F:F,MATCH(ecommerce_10000[[#This Row],[TotalAmount]],I:I,0))</f>
        <v>Dubai</v>
      </c>
    </row>
    <row r="454" spans="1:20" x14ac:dyDescent="0.3">
      <c r="A454" s="1" t="s">
        <v>498</v>
      </c>
      <c r="B454" s="1" t="s">
        <v>30</v>
      </c>
      <c r="C454" s="1" t="s">
        <v>31</v>
      </c>
      <c r="D454" s="1" t="s">
        <v>32</v>
      </c>
      <c r="E454" s="1" t="s">
        <v>16</v>
      </c>
      <c r="F454" s="1" t="s">
        <v>23</v>
      </c>
      <c r="G454">
        <v>19978.64</v>
      </c>
      <c r="H454">
        <v>1</v>
      </c>
      <c r="I454">
        <v>19978.64</v>
      </c>
      <c r="J454">
        <v>4.54</v>
      </c>
      <c r="K454">
        <v>4420</v>
      </c>
      <c r="L454" s="2">
        <v>45609</v>
      </c>
      <c r="O454" t="str">
        <f>IF(ecommerce_10000[[#This Row],[Platform]]="Souq","sq",ecommerce_10000[[#This Row],[Platform]])</f>
        <v>sq</v>
      </c>
      <c r="P454" t="str">
        <f>IF(E454="Souq","sq",IF(E454="Jumia","Jum",E454))</f>
        <v>sq</v>
      </c>
      <c r="Q454">
        <f>VLOOKUP(ecommerce_10000[[#This Row],[City]],F:I,4,FALSE)</f>
        <v>13290.4</v>
      </c>
      <c r="R454" s="1">
        <f>SUMIF(C:C,ecommerce_10000[[#This Row],[Category]],I:I)</f>
        <v>57542997.559999913</v>
      </c>
      <c r="S454" s="1">
        <f>SUMIFS(I:I,C:C,C454)</f>
        <v>57542997.559999913</v>
      </c>
      <c r="T454" s="1" t="str">
        <f>INDEX(F:F,MATCH(ecommerce_10000[[#This Row],[TotalAmount]],I:I,0))</f>
        <v>Alexandria</v>
      </c>
    </row>
    <row r="455" spans="1:20" x14ac:dyDescent="0.3">
      <c r="A455" s="1" t="s">
        <v>499</v>
      </c>
      <c r="B455" s="1" t="s">
        <v>19</v>
      </c>
      <c r="C455" s="1" t="s">
        <v>20</v>
      </c>
      <c r="D455" s="1" t="s">
        <v>21</v>
      </c>
      <c r="E455" s="1" t="s">
        <v>16</v>
      </c>
      <c r="F455" s="1" t="s">
        <v>33</v>
      </c>
      <c r="G455">
        <v>10845.38</v>
      </c>
      <c r="H455">
        <v>4</v>
      </c>
      <c r="I455">
        <v>43381.52</v>
      </c>
      <c r="J455">
        <v>2.38</v>
      </c>
      <c r="K455">
        <v>1699</v>
      </c>
      <c r="L455" s="2">
        <v>45360</v>
      </c>
      <c r="O455" t="str">
        <f>IF(ecommerce_10000[[#This Row],[Platform]]="Souq","sq",ecommerce_10000[[#This Row],[Platform]])</f>
        <v>sq</v>
      </c>
      <c r="P455" t="str">
        <f>IF(E455="Souq","sq",IF(E455="Jumia","Jum",E455))</f>
        <v>sq</v>
      </c>
      <c r="Q455">
        <f>VLOOKUP(ecommerce_10000[[#This Row],[City]],F:I,4,FALSE)</f>
        <v>3665.44</v>
      </c>
      <c r="R455" s="1">
        <f>SUMIF(C:C,ecommerce_10000[[#This Row],[Category]],I:I)</f>
        <v>91504159.730000004</v>
      </c>
      <c r="S455" s="1">
        <f>SUMIFS(I:I,C:C,C455)</f>
        <v>91504159.730000004</v>
      </c>
      <c r="T455" s="1" t="str">
        <f>INDEX(F:F,MATCH(ecommerce_10000[[#This Row],[TotalAmount]],I:I,0))</f>
        <v>Dubai</v>
      </c>
    </row>
    <row r="456" spans="1:20" x14ac:dyDescent="0.3">
      <c r="A456" s="1" t="s">
        <v>500</v>
      </c>
      <c r="B456" s="1" t="s">
        <v>49</v>
      </c>
      <c r="C456" s="1" t="s">
        <v>14</v>
      </c>
      <c r="D456" s="1" t="s">
        <v>50</v>
      </c>
      <c r="E456" s="1" t="s">
        <v>22</v>
      </c>
      <c r="F456" s="1" t="s">
        <v>33</v>
      </c>
      <c r="G456">
        <v>18992.27</v>
      </c>
      <c r="H456">
        <v>4</v>
      </c>
      <c r="I456">
        <v>75969.08</v>
      </c>
      <c r="J456">
        <v>1.81</v>
      </c>
      <c r="K456">
        <v>4960</v>
      </c>
      <c r="L456" s="2">
        <v>45329</v>
      </c>
      <c r="O456" t="str">
        <f>IF(ecommerce_10000[[#This Row],[Platform]]="Souq","sq",ecommerce_10000[[#This Row],[Platform]])</f>
        <v>Jumia</v>
      </c>
      <c r="P456" t="str">
        <f>IF(E456="Souq","sq",IF(E456="Jumia","Jum",E456))</f>
        <v>Jum</v>
      </c>
      <c r="Q456">
        <f>VLOOKUP(ecommerce_10000[[#This Row],[City]],F:I,4,FALSE)</f>
        <v>3665.44</v>
      </c>
      <c r="R456" s="1">
        <f>SUMIF(C:C,ecommerce_10000[[#This Row],[Category]],I:I)</f>
        <v>92327183.770000085</v>
      </c>
      <c r="S456" s="1">
        <f>SUMIFS(I:I,C:C,C456)</f>
        <v>92327183.770000085</v>
      </c>
      <c r="T456" s="1" t="str">
        <f>INDEX(F:F,MATCH(ecommerce_10000[[#This Row],[TotalAmount]],I:I,0))</f>
        <v>Dubai</v>
      </c>
    </row>
    <row r="457" spans="1:20" x14ac:dyDescent="0.3">
      <c r="A457" s="1" t="s">
        <v>501</v>
      </c>
      <c r="B457" s="1" t="s">
        <v>13</v>
      </c>
      <c r="C457" s="1" t="s">
        <v>14</v>
      </c>
      <c r="D457" s="1" t="s">
        <v>15</v>
      </c>
      <c r="E457" s="1" t="s">
        <v>22</v>
      </c>
      <c r="F457" s="1" t="s">
        <v>17</v>
      </c>
      <c r="G457">
        <v>8378.99</v>
      </c>
      <c r="H457">
        <v>1</v>
      </c>
      <c r="I457">
        <v>8378.99</v>
      </c>
      <c r="J457">
        <v>1.95</v>
      </c>
      <c r="K457">
        <v>4734</v>
      </c>
      <c r="L457" s="2">
        <v>45480</v>
      </c>
      <c r="O457" t="str">
        <f>IF(ecommerce_10000[[#This Row],[Platform]]="Souq","sq",ecommerce_10000[[#This Row],[Platform]])</f>
        <v>Jumia</v>
      </c>
      <c r="P457" t="str">
        <f>IF(E457="Souq","sq",IF(E457="Jumia","Jum",E457))</f>
        <v>Jum</v>
      </c>
      <c r="Q457">
        <f>VLOOKUP(ecommerce_10000[[#This Row],[City]],F:I,4,FALSE)</f>
        <v>16284.02</v>
      </c>
      <c r="R457" s="1">
        <f>SUMIF(C:C,ecommerce_10000[[#This Row],[Category]],I:I)</f>
        <v>92327183.770000085</v>
      </c>
      <c r="S457" s="1">
        <f>SUMIFS(I:I,C:C,C457)</f>
        <v>92327183.770000085</v>
      </c>
      <c r="T457" s="1" t="str">
        <f>INDEX(F:F,MATCH(ecommerce_10000[[#This Row],[TotalAmount]],I:I,0))</f>
        <v>Cairo</v>
      </c>
    </row>
    <row r="458" spans="1:20" x14ac:dyDescent="0.3">
      <c r="A458" s="1" t="s">
        <v>502</v>
      </c>
      <c r="B458" s="1" t="s">
        <v>13</v>
      </c>
      <c r="C458" s="1" t="s">
        <v>14</v>
      </c>
      <c r="D458" s="1" t="s">
        <v>15</v>
      </c>
      <c r="E458" s="1" t="s">
        <v>16</v>
      </c>
      <c r="F458" s="1" t="s">
        <v>28</v>
      </c>
      <c r="G458">
        <v>12270.86</v>
      </c>
      <c r="H458">
        <v>3</v>
      </c>
      <c r="I458">
        <v>36812.58</v>
      </c>
      <c r="J458">
        <v>2.0699999999999998</v>
      </c>
      <c r="K458">
        <v>1374</v>
      </c>
      <c r="L458" s="2">
        <v>45544</v>
      </c>
      <c r="O458" t="str">
        <f>IF(ecommerce_10000[[#This Row],[Platform]]="Souq","sq",ecommerce_10000[[#This Row],[Platform]])</f>
        <v>sq</v>
      </c>
      <c r="P458" t="str">
        <f>IF(E458="Souq","sq",IF(E458="Jumia","Jum",E458))</f>
        <v>sq</v>
      </c>
      <c r="Q458">
        <f>VLOOKUP(ecommerce_10000[[#This Row],[City]],F:I,4,FALSE)</f>
        <v>26648.76</v>
      </c>
      <c r="R458" s="1">
        <f>SUMIF(C:C,ecommerce_10000[[#This Row],[Category]],I:I)</f>
        <v>92327183.770000085</v>
      </c>
      <c r="S458" s="1">
        <f>SUMIFS(I:I,C:C,C458)</f>
        <v>92327183.770000085</v>
      </c>
      <c r="T458" s="1" t="str">
        <f>INDEX(F:F,MATCH(ecommerce_10000[[#This Row],[TotalAmount]],I:I,0))</f>
        <v>Casablanca</v>
      </c>
    </row>
    <row r="459" spans="1:20" x14ac:dyDescent="0.3">
      <c r="A459" s="1" t="s">
        <v>503</v>
      </c>
      <c r="B459" s="1" t="s">
        <v>19</v>
      </c>
      <c r="C459" s="1" t="s">
        <v>20</v>
      </c>
      <c r="D459" s="1" t="s">
        <v>21</v>
      </c>
      <c r="E459" s="1" t="s">
        <v>47</v>
      </c>
      <c r="F459" s="1" t="s">
        <v>40</v>
      </c>
      <c r="G459">
        <v>18178.009999999998</v>
      </c>
      <c r="H459">
        <v>4</v>
      </c>
      <c r="I459">
        <v>72712.039999999994</v>
      </c>
      <c r="J459">
        <v>3.25</v>
      </c>
      <c r="K459">
        <v>4562</v>
      </c>
      <c r="L459" s="2">
        <v>45474</v>
      </c>
      <c r="O459" t="str">
        <f>IF(ecommerce_10000[[#This Row],[Platform]]="Souq","sq",ecommerce_10000[[#This Row],[Platform]])</f>
        <v>Amazon</v>
      </c>
      <c r="P459" t="str">
        <f>IF(E459="Souq","sq",IF(E459="Jumia","Jum",E459))</f>
        <v>Amazon</v>
      </c>
      <c r="Q459">
        <f>VLOOKUP(ecommerce_10000[[#This Row],[City]],F:I,4,FALSE)</f>
        <v>99349.3</v>
      </c>
      <c r="R459" s="1">
        <f>SUMIF(C:C,ecommerce_10000[[#This Row],[Category]],I:I)</f>
        <v>91504159.730000004</v>
      </c>
      <c r="S459" s="1">
        <f>SUMIFS(I:I,C:C,C459)</f>
        <v>91504159.730000004</v>
      </c>
      <c r="T459" s="1" t="str">
        <f>INDEX(F:F,MATCH(ecommerce_10000[[#This Row],[TotalAmount]],I:I,0))</f>
        <v>Riyadh</v>
      </c>
    </row>
    <row r="460" spans="1:20" x14ac:dyDescent="0.3">
      <c r="A460" s="1" t="s">
        <v>504</v>
      </c>
      <c r="B460" s="1" t="s">
        <v>65</v>
      </c>
      <c r="C460" s="1" t="s">
        <v>20</v>
      </c>
      <c r="D460" s="1" t="s">
        <v>66</v>
      </c>
      <c r="E460" s="1" t="s">
        <v>47</v>
      </c>
      <c r="F460" s="1" t="s">
        <v>23</v>
      </c>
      <c r="G460">
        <v>3174.89</v>
      </c>
      <c r="H460">
        <v>3</v>
      </c>
      <c r="I460">
        <v>9524.67</v>
      </c>
      <c r="J460">
        <v>1.1499999999999999</v>
      </c>
      <c r="K460">
        <v>4089</v>
      </c>
      <c r="L460" s="2">
        <v>45438</v>
      </c>
      <c r="O460" t="str">
        <f>IF(ecommerce_10000[[#This Row],[Platform]]="Souq","sq",ecommerce_10000[[#This Row],[Platform]])</f>
        <v>Amazon</v>
      </c>
      <c r="P460" t="str">
        <f>IF(E460="Souq","sq",IF(E460="Jumia","Jum",E460))</f>
        <v>Amazon</v>
      </c>
      <c r="Q460">
        <f>VLOOKUP(ecommerce_10000[[#This Row],[City]],F:I,4,FALSE)</f>
        <v>13290.4</v>
      </c>
      <c r="R460" s="1">
        <f>SUMIF(C:C,ecommerce_10000[[#This Row],[Category]],I:I)</f>
        <v>91504159.730000004</v>
      </c>
      <c r="S460" s="1">
        <f>SUMIFS(I:I,C:C,C460)</f>
        <v>91504159.730000004</v>
      </c>
      <c r="T460" s="1" t="str">
        <f>INDEX(F:F,MATCH(ecommerce_10000[[#This Row],[TotalAmount]],I:I,0))</f>
        <v>Alexandria</v>
      </c>
    </row>
    <row r="461" spans="1:20" x14ac:dyDescent="0.3">
      <c r="A461" s="1" t="s">
        <v>505</v>
      </c>
      <c r="B461" s="1" t="s">
        <v>65</v>
      </c>
      <c r="C461" s="1" t="s">
        <v>20</v>
      </c>
      <c r="D461" s="1" t="s">
        <v>66</v>
      </c>
      <c r="E461" s="1" t="s">
        <v>22</v>
      </c>
      <c r="F461" s="1" t="s">
        <v>40</v>
      </c>
      <c r="G461">
        <v>14200.86</v>
      </c>
      <c r="H461">
        <v>2</v>
      </c>
      <c r="I461">
        <v>28401.72</v>
      </c>
      <c r="J461">
        <v>4.72</v>
      </c>
      <c r="K461">
        <v>2820</v>
      </c>
      <c r="L461" s="2">
        <v>45477</v>
      </c>
      <c r="O461" t="str">
        <f>IF(ecommerce_10000[[#This Row],[Platform]]="Souq","sq",ecommerce_10000[[#This Row],[Platform]])</f>
        <v>Jumia</v>
      </c>
      <c r="P461" t="str">
        <f>IF(E461="Souq","sq",IF(E461="Jumia","Jum",E461))</f>
        <v>Jum</v>
      </c>
      <c r="Q461">
        <f>VLOOKUP(ecommerce_10000[[#This Row],[City]],F:I,4,FALSE)</f>
        <v>99349.3</v>
      </c>
      <c r="R461" s="1">
        <f>SUMIF(C:C,ecommerce_10000[[#This Row],[Category]],I:I)</f>
        <v>91504159.730000004</v>
      </c>
      <c r="S461" s="1">
        <f>SUMIFS(I:I,C:C,C461)</f>
        <v>91504159.730000004</v>
      </c>
      <c r="T461" s="1" t="str">
        <f>INDEX(F:F,MATCH(ecommerce_10000[[#This Row],[TotalAmount]],I:I,0))</f>
        <v>Riyadh</v>
      </c>
    </row>
    <row r="462" spans="1:20" x14ac:dyDescent="0.3">
      <c r="A462" s="1" t="s">
        <v>506</v>
      </c>
      <c r="B462" s="1" t="s">
        <v>43</v>
      </c>
      <c r="C462" s="1" t="s">
        <v>44</v>
      </c>
      <c r="D462" s="1" t="s">
        <v>45</v>
      </c>
      <c r="E462" s="1" t="s">
        <v>16</v>
      </c>
      <c r="F462" s="1" t="s">
        <v>17</v>
      </c>
      <c r="G462">
        <v>16422.82</v>
      </c>
      <c r="H462">
        <v>1</v>
      </c>
      <c r="I462">
        <v>16422.82</v>
      </c>
      <c r="J462">
        <v>1.1200000000000001</v>
      </c>
      <c r="K462">
        <v>2119</v>
      </c>
      <c r="L462" s="2">
        <v>45583</v>
      </c>
      <c r="O462" t="str">
        <f>IF(ecommerce_10000[[#This Row],[Platform]]="Souq","sq",ecommerce_10000[[#This Row],[Platform]])</f>
        <v>sq</v>
      </c>
      <c r="P462" t="str">
        <f>IF(E462="Souq","sq",IF(E462="Jumia","Jum",E462))</f>
        <v>sq</v>
      </c>
      <c r="Q462">
        <f>VLOOKUP(ecommerce_10000[[#This Row],[City]],F:I,4,FALSE)</f>
        <v>16284.02</v>
      </c>
      <c r="R462" s="1">
        <f>SUMIF(C:C,ecommerce_10000[[#This Row],[Category]],I:I)</f>
        <v>31420413.200000018</v>
      </c>
      <c r="S462" s="1">
        <f>SUMIFS(I:I,C:C,C462)</f>
        <v>31420413.200000018</v>
      </c>
      <c r="T462" s="1" t="str">
        <f>INDEX(F:F,MATCH(ecommerce_10000[[#This Row],[TotalAmount]],I:I,0))</f>
        <v>Cairo</v>
      </c>
    </row>
    <row r="463" spans="1:20" x14ac:dyDescent="0.3">
      <c r="A463" s="1" t="s">
        <v>507</v>
      </c>
      <c r="B463" s="1" t="s">
        <v>38</v>
      </c>
      <c r="C463" s="1" t="s">
        <v>20</v>
      </c>
      <c r="D463" s="1" t="s">
        <v>39</v>
      </c>
      <c r="E463" s="1" t="s">
        <v>47</v>
      </c>
      <c r="F463" s="1" t="s">
        <v>28</v>
      </c>
      <c r="G463">
        <v>14565.84</v>
      </c>
      <c r="H463">
        <v>2</v>
      </c>
      <c r="I463">
        <v>29131.68</v>
      </c>
      <c r="J463">
        <v>3.65</v>
      </c>
      <c r="K463">
        <v>3981</v>
      </c>
      <c r="L463" s="2">
        <v>45473</v>
      </c>
      <c r="O463" t="str">
        <f>IF(ecommerce_10000[[#This Row],[Platform]]="Souq","sq",ecommerce_10000[[#This Row],[Platform]])</f>
        <v>Amazon</v>
      </c>
      <c r="P463" t="str">
        <f>IF(E463="Souq","sq",IF(E463="Jumia","Jum",E463))</f>
        <v>Amazon</v>
      </c>
      <c r="Q463">
        <f>VLOOKUP(ecommerce_10000[[#This Row],[City]],F:I,4,FALSE)</f>
        <v>26648.76</v>
      </c>
      <c r="R463" s="1">
        <f>SUMIF(C:C,ecommerce_10000[[#This Row],[Category]],I:I)</f>
        <v>91504159.730000004</v>
      </c>
      <c r="S463" s="1">
        <f>SUMIFS(I:I,C:C,C463)</f>
        <v>91504159.730000004</v>
      </c>
      <c r="T463" s="1" t="str">
        <f>INDEX(F:F,MATCH(ecommerce_10000[[#This Row],[TotalAmount]],I:I,0))</f>
        <v>Casablanca</v>
      </c>
    </row>
    <row r="464" spans="1:20" x14ac:dyDescent="0.3">
      <c r="A464" s="1" t="s">
        <v>508</v>
      </c>
      <c r="B464" s="1" t="s">
        <v>30</v>
      </c>
      <c r="C464" s="1" t="s">
        <v>31</v>
      </c>
      <c r="D464" s="1" t="s">
        <v>32</v>
      </c>
      <c r="E464" s="1" t="s">
        <v>22</v>
      </c>
      <c r="F464" s="1" t="s">
        <v>33</v>
      </c>
      <c r="G464">
        <v>6021.64</v>
      </c>
      <c r="H464">
        <v>2</v>
      </c>
      <c r="I464">
        <v>12043.28</v>
      </c>
      <c r="J464">
        <v>4.42</v>
      </c>
      <c r="K464">
        <v>1108</v>
      </c>
      <c r="L464" s="2">
        <v>45365</v>
      </c>
      <c r="O464" t="str">
        <f>IF(ecommerce_10000[[#This Row],[Platform]]="Souq","sq",ecommerce_10000[[#This Row],[Platform]])</f>
        <v>Jumia</v>
      </c>
      <c r="P464" t="str">
        <f>IF(E464="Souq","sq",IF(E464="Jumia","Jum",E464))</f>
        <v>Jum</v>
      </c>
      <c r="Q464">
        <f>VLOOKUP(ecommerce_10000[[#This Row],[City]],F:I,4,FALSE)</f>
        <v>3665.44</v>
      </c>
      <c r="R464" s="1">
        <f>SUMIF(C:C,ecommerce_10000[[#This Row],[Category]],I:I)</f>
        <v>57542997.559999913</v>
      </c>
      <c r="S464" s="1">
        <f>SUMIFS(I:I,C:C,C464)</f>
        <v>57542997.559999913</v>
      </c>
      <c r="T464" s="1" t="str">
        <f>INDEX(F:F,MATCH(ecommerce_10000[[#This Row],[TotalAmount]],I:I,0))</f>
        <v>Dubai</v>
      </c>
    </row>
    <row r="465" spans="1:20" x14ac:dyDescent="0.3">
      <c r="A465" s="1" t="s">
        <v>509</v>
      </c>
      <c r="B465" s="1" t="s">
        <v>19</v>
      </c>
      <c r="C465" s="1" t="s">
        <v>20</v>
      </c>
      <c r="D465" s="1" t="s">
        <v>21</v>
      </c>
      <c r="E465" s="1" t="s">
        <v>16</v>
      </c>
      <c r="F465" s="1" t="s">
        <v>28</v>
      </c>
      <c r="G465">
        <v>5027.0600000000004</v>
      </c>
      <c r="H465">
        <v>4</v>
      </c>
      <c r="I465">
        <v>20108.240000000002</v>
      </c>
      <c r="J465">
        <v>2.6</v>
      </c>
      <c r="K465">
        <v>3323</v>
      </c>
      <c r="L465" s="2">
        <v>45424</v>
      </c>
      <c r="O465" t="str">
        <f>IF(ecommerce_10000[[#This Row],[Platform]]="Souq","sq",ecommerce_10000[[#This Row],[Platform]])</f>
        <v>sq</v>
      </c>
      <c r="P465" t="str">
        <f>IF(E465="Souq","sq",IF(E465="Jumia","Jum",E465))</f>
        <v>sq</v>
      </c>
      <c r="Q465">
        <f>VLOOKUP(ecommerce_10000[[#This Row],[City]],F:I,4,FALSE)</f>
        <v>26648.76</v>
      </c>
      <c r="R465" s="1">
        <f>SUMIF(C:C,ecommerce_10000[[#This Row],[Category]],I:I)</f>
        <v>91504159.730000004</v>
      </c>
      <c r="S465" s="1">
        <f>SUMIFS(I:I,C:C,C465)</f>
        <v>91504159.730000004</v>
      </c>
      <c r="T465" s="1" t="str">
        <f>INDEX(F:F,MATCH(ecommerce_10000[[#This Row],[TotalAmount]],I:I,0))</f>
        <v>Casablanca</v>
      </c>
    </row>
    <row r="466" spans="1:20" x14ac:dyDescent="0.3">
      <c r="A466" s="1" t="s">
        <v>510</v>
      </c>
      <c r="B466" s="1" t="s">
        <v>49</v>
      </c>
      <c r="C466" s="1" t="s">
        <v>14</v>
      </c>
      <c r="D466" s="1" t="s">
        <v>50</v>
      </c>
      <c r="E466" s="1" t="s">
        <v>47</v>
      </c>
      <c r="F466" s="1" t="s">
        <v>28</v>
      </c>
      <c r="G466">
        <v>1674.8</v>
      </c>
      <c r="H466">
        <v>4</v>
      </c>
      <c r="I466">
        <v>6699.2</v>
      </c>
      <c r="J466">
        <v>4.74</v>
      </c>
      <c r="K466">
        <v>444</v>
      </c>
      <c r="L466" s="2">
        <v>45486</v>
      </c>
      <c r="O466" t="str">
        <f>IF(ecommerce_10000[[#This Row],[Platform]]="Souq","sq",ecommerce_10000[[#This Row],[Platform]])</f>
        <v>Amazon</v>
      </c>
      <c r="P466" t="str">
        <f>IF(E466="Souq","sq",IF(E466="Jumia","Jum",E466))</f>
        <v>Amazon</v>
      </c>
      <c r="Q466">
        <f>VLOOKUP(ecommerce_10000[[#This Row],[City]],F:I,4,FALSE)</f>
        <v>26648.76</v>
      </c>
      <c r="R466" s="1">
        <f>SUMIF(C:C,ecommerce_10000[[#This Row],[Category]],I:I)</f>
        <v>92327183.770000085</v>
      </c>
      <c r="S466" s="1">
        <f>SUMIFS(I:I,C:C,C466)</f>
        <v>92327183.770000085</v>
      </c>
      <c r="T466" s="1" t="str">
        <f>INDEX(F:F,MATCH(ecommerce_10000[[#This Row],[TotalAmount]],I:I,0))</f>
        <v>Casablanca</v>
      </c>
    </row>
    <row r="467" spans="1:20" x14ac:dyDescent="0.3">
      <c r="A467" s="1" t="s">
        <v>511</v>
      </c>
      <c r="B467" s="1" t="s">
        <v>13</v>
      </c>
      <c r="C467" s="1" t="s">
        <v>14</v>
      </c>
      <c r="D467" s="1" t="s">
        <v>15</v>
      </c>
      <c r="E467" s="1" t="s">
        <v>47</v>
      </c>
      <c r="F467" s="1" t="s">
        <v>33</v>
      </c>
      <c r="G467">
        <v>10671.95</v>
      </c>
      <c r="H467">
        <v>2</v>
      </c>
      <c r="I467">
        <v>21343.9</v>
      </c>
      <c r="J467">
        <v>4.97</v>
      </c>
      <c r="K467">
        <v>4093</v>
      </c>
      <c r="L467" s="2">
        <v>45539</v>
      </c>
      <c r="O467" t="str">
        <f>IF(ecommerce_10000[[#This Row],[Platform]]="Souq","sq",ecommerce_10000[[#This Row],[Platform]])</f>
        <v>Amazon</v>
      </c>
      <c r="P467" t="str">
        <f>IF(E467="Souq","sq",IF(E467="Jumia","Jum",E467))</f>
        <v>Amazon</v>
      </c>
      <c r="Q467">
        <f>VLOOKUP(ecommerce_10000[[#This Row],[City]],F:I,4,FALSE)</f>
        <v>3665.44</v>
      </c>
      <c r="R467" s="1">
        <f>SUMIF(C:C,ecommerce_10000[[#This Row],[Category]],I:I)</f>
        <v>92327183.770000085</v>
      </c>
      <c r="S467" s="1">
        <f>SUMIFS(I:I,C:C,C467)</f>
        <v>92327183.770000085</v>
      </c>
      <c r="T467" s="1" t="str">
        <f>INDEX(F:F,MATCH(ecommerce_10000[[#This Row],[TotalAmount]],I:I,0))</f>
        <v>Dubai</v>
      </c>
    </row>
    <row r="468" spans="1:20" x14ac:dyDescent="0.3">
      <c r="A468" s="1" t="s">
        <v>512</v>
      </c>
      <c r="B468" s="1" t="s">
        <v>13</v>
      </c>
      <c r="C468" s="1" t="s">
        <v>14</v>
      </c>
      <c r="D468" s="1" t="s">
        <v>15</v>
      </c>
      <c r="E468" s="1" t="s">
        <v>22</v>
      </c>
      <c r="F468" s="1" t="s">
        <v>17</v>
      </c>
      <c r="G468">
        <v>16185.45</v>
      </c>
      <c r="H468">
        <v>3</v>
      </c>
      <c r="I468">
        <v>48556.35</v>
      </c>
      <c r="J468">
        <v>1.8</v>
      </c>
      <c r="K468">
        <v>4754</v>
      </c>
      <c r="L468" s="2">
        <v>45567</v>
      </c>
      <c r="O468" t="str">
        <f>IF(ecommerce_10000[[#This Row],[Platform]]="Souq","sq",ecommerce_10000[[#This Row],[Platform]])</f>
        <v>Jumia</v>
      </c>
      <c r="P468" t="str">
        <f>IF(E468="Souq","sq",IF(E468="Jumia","Jum",E468))</f>
        <v>Jum</v>
      </c>
      <c r="Q468">
        <f>VLOOKUP(ecommerce_10000[[#This Row],[City]],F:I,4,FALSE)</f>
        <v>16284.02</v>
      </c>
      <c r="R468" s="1">
        <f>SUMIF(C:C,ecommerce_10000[[#This Row],[Category]],I:I)</f>
        <v>92327183.770000085</v>
      </c>
      <c r="S468" s="1">
        <f>SUMIFS(I:I,C:C,C468)</f>
        <v>92327183.770000085</v>
      </c>
      <c r="T468" s="1" t="str">
        <f>INDEX(F:F,MATCH(ecommerce_10000[[#This Row],[TotalAmount]],I:I,0))</f>
        <v>Cairo</v>
      </c>
    </row>
    <row r="469" spans="1:20" x14ac:dyDescent="0.3">
      <c r="A469" s="1" t="s">
        <v>513</v>
      </c>
      <c r="B469" s="1" t="s">
        <v>30</v>
      </c>
      <c r="C469" s="1" t="s">
        <v>31</v>
      </c>
      <c r="D469" s="1" t="s">
        <v>32</v>
      </c>
      <c r="E469" s="1" t="s">
        <v>47</v>
      </c>
      <c r="F469" s="1" t="s">
        <v>17</v>
      </c>
      <c r="G469">
        <v>364.77</v>
      </c>
      <c r="H469">
        <v>5</v>
      </c>
      <c r="I469">
        <v>1823.85</v>
      </c>
      <c r="J469">
        <v>4.76</v>
      </c>
      <c r="K469">
        <v>4873</v>
      </c>
      <c r="L469" s="2">
        <v>45346</v>
      </c>
      <c r="O469" t="str">
        <f>IF(ecommerce_10000[[#This Row],[Platform]]="Souq","sq",ecommerce_10000[[#This Row],[Platform]])</f>
        <v>Amazon</v>
      </c>
      <c r="P469" t="str">
        <f>IF(E469="Souq","sq",IF(E469="Jumia","Jum",E469))</f>
        <v>Amazon</v>
      </c>
      <c r="Q469">
        <f>VLOOKUP(ecommerce_10000[[#This Row],[City]],F:I,4,FALSE)</f>
        <v>16284.02</v>
      </c>
      <c r="R469" s="1">
        <f>SUMIF(C:C,ecommerce_10000[[#This Row],[Category]],I:I)</f>
        <v>57542997.559999913</v>
      </c>
      <c r="S469" s="1">
        <f>SUMIFS(I:I,C:C,C469)</f>
        <v>57542997.559999913</v>
      </c>
      <c r="T469" s="1" t="str">
        <f>INDEX(F:F,MATCH(ecommerce_10000[[#This Row],[TotalAmount]],I:I,0))</f>
        <v>Cairo</v>
      </c>
    </row>
    <row r="470" spans="1:20" x14ac:dyDescent="0.3">
      <c r="A470" s="1" t="s">
        <v>514</v>
      </c>
      <c r="B470" s="1" t="s">
        <v>53</v>
      </c>
      <c r="C470" s="1" t="s">
        <v>31</v>
      </c>
      <c r="D470" s="1" t="s">
        <v>54</v>
      </c>
      <c r="E470" s="1" t="s">
        <v>16</v>
      </c>
      <c r="F470" s="1" t="s">
        <v>23</v>
      </c>
      <c r="G470">
        <v>6664.37</v>
      </c>
      <c r="H470">
        <v>5</v>
      </c>
      <c r="I470">
        <v>33321.85</v>
      </c>
      <c r="J470">
        <v>2.96</v>
      </c>
      <c r="K470">
        <v>398</v>
      </c>
      <c r="L470" s="2">
        <v>45452</v>
      </c>
      <c r="O470" t="str">
        <f>IF(ecommerce_10000[[#This Row],[Platform]]="Souq","sq",ecommerce_10000[[#This Row],[Platform]])</f>
        <v>sq</v>
      </c>
      <c r="P470" t="str">
        <f>IF(E470="Souq","sq",IF(E470="Jumia","Jum",E470))</f>
        <v>sq</v>
      </c>
      <c r="Q470">
        <f>VLOOKUP(ecommerce_10000[[#This Row],[City]],F:I,4,FALSE)</f>
        <v>13290.4</v>
      </c>
      <c r="R470" s="1">
        <f>SUMIF(C:C,ecommerce_10000[[#This Row],[Category]],I:I)</f>
        <v>57542997.559999913</v>
      </c>
      <c r="S470" s="1">
        <f>SUMIFS(I:I,C:C,C470)</f>
        <v>57542997.559999913</v>
      </c>
      <c r="T470" s="1" t="str">
        <f>INDEX(F:F,MATCH(ecommerce_10000[[#This Row],[TotalAmount]],I:I,0))</f>
        <v>Alexandria</v>
      </c>
    </row>
    <row r="471" spans="1:20" x14ac:dyDescent="0.3">
      <c r="A471" s="1" t="s">
        <v>515</v>
      </c>
      <c r="B471" s="1" t="s">
        <v>38</v>
      </c>
      <c r="C471" s="1" t="s">
        <v>20</v>
      </c>
      <c r="D471" s="1" t="s">
        <v>39</v>
      </c>
      <c r="E471" s="1" t="s">
        <v>22</v>
      </c>
      <c r="F471" s="1" t="s">
        <v>17</v>
      </c>
      <c r="G471">
        <v>11249.5</v>
      </c>
      <c r="H471">
        <v>1</v>
      </c>
      <c r="I471">
        <v>11249.5</v>
      </c>
      <c r="J471">
        <v>2.14</v>
      </c>
      <c r="K471">
        <v>2410</v>
      </c>
      <c r="L471" s="2">
        <v>45530</v>
      </c>
      <c r="O471" t="str">
        <f>IF(ecommerce_10000[[#This Row],[Platform]]="Souq","sq",ecommerce_10000[[#This Row],[Platform]])</f>
        <v>Jumia</v>
      </c>
      <c r="P471" t="str">
        <f>IF(E471="Souq","sq",IF(E471="Jumia","Jum",E471))</f>
        <v>Jum</v>
      </c>
      <c r="Q471">
        <f>VLOOKUP(ecommerce_10000[[#This Row],[City]],F:I,4,FALSE)</f>
        <v>16284.02</v>
      </c>
      <c r="R471" s="1">
        <f>SUMIF(C:C,ecommerce_10000[[#This Row],[Category]],I:I)</f>
        <v>91504159.730000004</v>
      </c>
      <c r="S471" s="1">
        <f>SUMIFS(I:I,C:C,C471)</f>
        <v>91504159.730000004</v>
      </c>
      <c r="T471" s="1" t="str">
        <f>INDEX(F:F,MATCH(ecommerce_10000[[#This Row],[TotalAmount]],I:I,0))</f>
        <v>Cairo</v>
      </c>
    </row>
    <row r="472" spans="1:20" x14ac:dyDescent="0.3">
      <c r="A472" s="1" t="s">
        <v>516</v>
      </c>
      <c r="B472" s="1" t="s">
        <v>25</v>
      </c>
      <c r="C472" s="1" t="s">
        <v>26</v>
      </c>
      <c r="D472" s="1" t="s">
        <v>27</v>
      </c>
      <c r="E472" s="1" t="s">
        <v>16</v>
      </c>
      <c r="F472" s="1" t="s">
        <v>62</v>
      </c>
      <c r="G472">
        <v>2431.37</v>
      </c>
      <c r="H472">
        <v>1</v>
      </c>
      <c r="I472">
        <v>2431.37</v>
      </c>
      <c r="J472">
        <v>2.69</v>
      </c>
      <c r="K472">
        <v>547</v>
      </c>
      <c r="L472" s="2">
        <v>45592</v>
      </c>
      <c r="O472" t="str">
        <f>IF(ecommerce_10000[[#This Row],[Platform]]="Souq","sq",ecommerce_10000[[#This Row],[Platform]])</f>
        <v>sq</v>
      </c>
      <c r="P472" t="str">
        <f>IF(E472="Souq","sq",IF(E472="Jumia","Jum",E472))</f>
        <v>sq</v>
      </c>
      <c r="Q472">
        <f>VLOOKUP(ecommerce_10000[[#This Row],[City]],F:I,4,FALSE)</f>
        <v>27872.98</v>
      </c>
      <c r="R472" s="1">
        <f>SUMIF(C:C,ecommerce_10000[[#This Row],[Category]],I:I)</f>
        <v>29200970.130000021</v>
      </c>
      <c r="S472" s="1">
        <f>SUMIFS(I:I,C:C,C472)</f>
        <v>29200970.130000021</v>
      </c>
      <c r="T472" s="1" t="str">
        <f>INDEX(F:F,MATCH(ecommerce_10000[[#This Row],[TotalAmount]],I:I,0))</f>
        <v>Giza</v>
      </c>
    </row>
    <row r="473" spans="1:20" x14ac:dyDescent="0.3">
      <c r="A473" s="1" t="s">
        <v>517</v>
      </c>
      <c r="B473" s="1" t="s">
        <v>19</v>
      </c>
      <c r="C473" s="1" t="s">
        <v>20</v>
      </c>
      <c r="D473" s="1" t="s">
        <v>21</v>
      </c>
      <c r="E473" s="1" t="s">
        <v>47</v>
      </c>
      <c r="F473" s="1" t="s">
        <v>23</v>
      </c>
      <c r="G473">
        <v>17346.080000000002</v>
      </c>
      <c r="H473">
        <v>5</v>
      </c>
      <c r="I473">
        <v>86730.4</v>
      </c>
      <c r="J473">
        <v>3</v>
      </c>
      <c r="K473">
        <v>2027</v>
      </c>
      <c r="L473" s="2">
        <v>45463</v>
      </c>
      <c r="O473" t="str">
        <f>IF(ecommerce_10000[[#This Row],[Platform]]="Souq","sq",ecommerce_10000[[#This Row],[Platform]])</f>
        <v>Amazon</v>
      </c>
      <c r="P473" t="str">
        <f>IF(E473="Souq","sq",IF(E473="Jumia","Jum",E473))</f>
        <v>Amazon</v>
      </c>
      <c r="Q473">
        <f>VLOOKUP(ecommerce_10000[[#This Row],[City]],F:I,4,FALSE)</f>
        <v>13290.4</v>
      </c>
      <c r="R473" s="1">
        <f>SUMIF(C:C,ecommerce_10000[[#This Row],[Category]],I:I)</f>
        <v>91504159.730000004</v>
      </c>
      <c r="S473" s="1">
        <f>SUMIFS(I:I,C:C,C473)</f>
        <v>91504159.730000004</v>
      </c>
      <c r="T473" s="1" t="str">
        <f>INDEX(F:F,MATCH(ecommerce_10000[[#This Row],[TotalAmount]],I:I,0))</f>
        <v>Alexandria</v>
      </c>
    </row>
    <row r="474" spans="1:20" x14ac:dyDescent="0.3">
      <c r="A474" s="1" t="s">
        <v>518</v>
      </c>
      <c r="B474" s="1" t="s">
        <v>19</v>
      </c>
      <c r="C474" s="1" t="s">
        <v>20</v>
      </c>
      <c r="D474" s="1" t="s">
        <v>21</v>
      </c>
      <c r="E474" s="1" t="s">
        <v>22</v>
      </c>
      <c r="F474" s="1" t="s">
        <v>62</v>
      </c>
      <c r="G474">
        <v>169.2</v>
      </c>
      <c r="H474">
        <v>1</v>
      </c>
      <c r="I474">
        <v>169.2</v>
      </c>
      <c r="J474">
        <v>3.62</v>
      </c>
      <c r="K474">
        <v>293</v>
      </c>
      <c r="L474" s="2">
        <v>45567</v>
      </c>
      <c r="O474" t="str">
        <f>IF(ecommerce_10000[[#This Row],[Platform]]="Souq","sq",ecommerce_10000[[#This Row],[Platform]])</f>
        <v>Jumia</v>
      </c>
      <c r="P474" t="str">
        <f>IF(E474="Souq","sq",IF(E474="Jumia","Jum",E474))</f>
        <v>Jum</v>
      </c>
      <c r="Q474">
        <f>VLOOKUP(ecommerce_10000[[#This Row],[City]],F:I,4,FALSE)</f>
        <v>27872.98</v>
      </c>
      <c r="R474" s="1">
        <f>SUMIF(C:C,ecommerce_10000[[#This Row],[Category]],I:I)</f>
        <v>91504159.730000004</v>
      </c>
      <c r="S474" s="1">
        <f>SUMIFS(I:I,C:C,C474)</f>
        <v>91504159.730000004</v>
      </c>
      <c r="T474" s="1" t="str">
        <f>INDEX(F:F,MATCH(ecommerce_10000[[#This Row],[TotalAmount]],I:I,0))</f>
        <v>Giza</v>
      </c>
    </row>
    <row r="475" spans="1:20" x14ac:dyDescent="0.3">
      <c r="A475" s="1" t="s">
        <v>519</v>
      </c>
      <c r="B475" s="1" t="s">
        <v>35</v>
      </c>
      <c r="C475" s="1" t="s">
        <v>14</v>
      </c>
      <c r="D475" s="1" t="s">
        <v>36</v>
      </c>
      <c r="E475" s="1" t="s">
        <v>16</v>
      </c>
      <c r="F475" s="1" t="s">
        <v>17</v>
      </c>
      <c r="G475">
        <v>1225.08</v>
      </c>
      <c r="H475">
        <v>3</v>
      </c>
      <c r="I475">
        <v>3675.24</v>
      </c>
      <c r="J475">
        <v>4.8600000000000003</v>
      </c>
      <c r="K475">
        <v>1234</v>
      </c>
      <c r="L475" s="2">
        <v>45588</v>
      </c>
      <c r="O475" t="str">
        <f>IF(ecommerce_10000[[#This Row],[Platform]]="Souq","sq",ecommerce_10000[[#This Row],[Platform]])</f>
        <v>sq</v>
      </c>
      <c r="P475" t="str">
        <f>IF(E475="Souq","sq",IF(E475="Jumia","Jum",E475))</f>
        <v>sq</v>
      </c>
      <c r="Q475">
        <f>VLOOKUP(ecommerce_10000[[#This Row],[City]],F:I,4,FALSE)</f>
        <v>16284.02</v>
      </c>
      <c r="R475" s="1">
        <f>SUMIF(C:C,ecommerce_10000[[#This Row],[Category]],I:I)</f>
        <v>92327183.770000085</v>
      </c>
      <c r="S475" s="1">
        <f>SUMIFS(I:I,C:C,C475)</f>
        <v>92327183.770000085</v>
      </c>
      <c r="T475" s="1" t="str">
        <f>INDEX(F:F,MATCH(ecommerce_10000[[#This Row],[TotalAmount]],I:I,0))</f>
        <v>Cairo</v>
      </c>
    </row>
    <row r="476" spans="1:20" x14ac:dyDescent="0.3">
      <c r="A476" s="1" t="s">
        <v>520</v>
      </c>
      <c r="B476" s="1" t="s">
        <v>53</v>
      </c>
      <c r="C476" s="1" t="s">
        <v>31</v>
      </c>
      <c r="D476" s="1" t="s">
        <v>54</v>
      </c>
      <c r="E476" s="1" t="s">
        <v>47</v>
      </c>
      <c r="F476" s="1" t="s">
        <v>62</v>
      </c>
      <c r="G476">
        <v>11279.42</v>
      </c>
      <c r="H476">
        <v>5</v>
      </c>
      <c r="I476">
        <v>56397.1</v>
      </c>
      <c r="J476">
        <v>3.91</v>
      </c>
      <c r="K476">
        <v>4349</v>
      </c>
      <c r="L476" s="2">
        <v>45568</v>
      </c>
      <c r="O476" t="str">
        <f>IF(ecommerce_10000[[#This Row],[Platform]]="Souq","sq",ecommerce_10000[[#This Row],[Platform]])</f>
        <v>Amazon</v>
      </c>
      <c r="P476" t="str">
        <f>IF(E476="Souq","sq",IF(E476="Jumia","Jum",E476))</f>
        <v>Amazon</v>
      </c>
      <c r="Q476">
        <f>VLOOKUP(ecommerce_10000[[#This Row],[City]],F:I,4,FALSE)</f>
        <v>27872.98</v>
      </c>
      <c r="R476" s="1">
        <f>SUMIF(C:C,ecommerce_10000[[#This Row],[Category]],I:I)</f>
        <v>57542997.559999913</v>
      </c>
      <c r="S476" s="1">
        <f>SUMIFS(I:I,C:C,C476)</f>
        <v>57542997.559999913</v>
      </c>
      <c r="T476" s="1" t="str">
        <f>INDEX(F:F,MATCH(ecommerce_10000[[#This Row],[TotalAmount]],I:I,0))</f>
        <v>Giza</v>
      </c>
    </row>
    <row r="477" spans="1:20" x14ac:dyDescent="0.3">
      <c r="A477" s="1" t="s">
        <v>521</v>
      </c>
      <c r="B477" s="1" t="s">
        <v>43</v>
      </c>
      <c r="C477" s="1" t="s">
        <v>44</v>
      </c>
      <c r="D477" s="1" t="s">
        <v>45</v>
      </c>
      <c r="E477" s="1" t="s">
        <v>16</v>
      </c>
      <c r="F477" s="1" t="s">
        <v>62</v>
      </c>
      <c r="G477">
        <v>1325.62</v>
      </c>
      <c r="H477">
        <v>5</v>
      </c>
      <c r="I477">
        <v>6628.1</v>
      </c>
      <c r="J477">
        <v>1.64</v>
      </c>
      <c r="K477">
        <v>491</v>
      </c>
      <c r="L477" s="2">
        <v>45395</v>
      </c>
      <c r="O477" t="str">
        <f>IF(ecommerce_10000[[#This Row],[Platform]]="Souq","sq",ecommerce_10000[[#This Row],[Platform]])</f>
        <v>sq</v>
      </c>
      <c r="P477" t="str">
        <f>IF(E477="Souq","sq",IF(E477="Jumia","Jum",E477))</f>
        <v>sq</v>
      </c>
      <c r="Q477">
        <f>VLOOKUP(ecommerce_10000[[#This Row],[City]],F:I,4,FALSE)</f>
        <v>27872.98</v>
      </c>
      <c r="R477" s="1">
        <f>SUMIF(C:C,ecommerce_10000[[#This Row],[Category]],I:I)</f>
        <v>31420413.200000018</v>
      </c>
      <c r="S477" s="1">
        <f>SUMIFS(I:I,C:C,C477)</f>
        <v>31420413.200000018</v>
      </c>
      <c r="T477" s="1" t="str">
        <f>INDEX(F:F,MATCH(ecommerce_10000[[#This Row],[TotalAmount]],I:I,0))</f>
        <v>Giza</v>
      </c>
    </row>
    <row r="478" spans="1:20" x14ac:dyDescent="0.3">
      <c r="A478" s="1" t="s">
        <v>522</v>
      </c>
      <c r="B478" s="1" t="s">
        <v>38</v>
      </c>
      <c r="C478" s="1" t="s">
        <v>20</v>
      </c>
      <c r="D478" s="1" t="s">
        <v>39</v>
      </c>
      <c r="E478" s="1" t="s">
        <v>22</v>
      </c>
      <c r="F478" s="1" t="s">
        <v>33</v>
      </c>
      <c r="G478">
        <v>11522.44</v>
      </c>
      <c r="H478">
        <v>1</v>
      </c>
      <c r="I478">
        <v>11522.44</v>
      </c>
      <c r="J478">
        <v>4.9800000000000004</v>
      </c>
      <c r="K478">
        <v>2906</v>
      </c>
      <c r="L478" s="2">
        <v>45410</v>
      </c>
      <c r="O478" t="str">
        <f>IF(ecommerce_10000[[#This Row],[Platform]]="Souq","sq",ecommerce_10000[[#This Row],[Platform]])</f>
        <v>Jumia</v>
      </c>
      <c r="P478" t="str">
        <f>IF(E478="Souq","sq",IF(E478="Jumia","Jum",E478))</f>
        <v>Jum</v>
      </c>
      <c r="Q478">
        <f>VLOOKUP(ecommerce_10000[[#This Row],[City]],F:I,4,FALSE)</f>
        <v>3665.44</v>
      </c>
      <c r="R478" s="1">
        <f>SUMIF(C:C,ecommerce_10000[[#This Row],[Category]],I:I)</f>
        <v>91504159.730000004</v>
      </c>
      <c r="S478" s="1">
        <f>SUMIFS(I:I,C:C,C478)</f>
        <v>91504159.730000004</v>
      </c>
      <c r="T478" s="1" t="str">
        <f>INDEX(F:F,MATCH(ecommerce_10000[[#This Row],[TotalAmount]],I:I,0))</f>
        <v>Dubai</v>
      </c>
    </row>
    <row r="479" spans="1:20" x14ac:dyDescent="0.3">
      <c r="A479" s="1" t="s">
        <v>523</v>
      </c>
      <c r="B479" s="1" t="s">
        <v>43</v>
      </c>
      <c r="C479" s="1" t="s">
        <v>44</v>
      </c>
      <c r="D479" s="1" t="s">
        <v>45</v>
      </c>
      <c r="E479" s="1" t="s">
        <v>47</v>
      </c>
      <c r="F479" s="1" t="s">
        <v>62</v>
      </c>
      <c r="G479">
        <v>11383.86</v>
      </c>
      <c r="H479">
        <v>3</v>
      </c>
      <c r="I479">
        <v>34151.58</v>
      </c>
      <c r="J479">
        <v>2.79</v>
      </c>
      <c r="K479">
        <v>4569</v>
      </c>
      <c r="L479" s="2">
        <v>45546</v>
      </c>
      <c r="O479" t="str">
        <f>IF(ecommerce_10000[[#This Row],[Platform]]="Souq","sq",ecommerce_10000[[#This Row],[Platform]])</f>
        <v>Amazon</v>
      </c>
      <c r="P479" t="str">
        <f>IF(E479="Souq","sq",IF(E479="Jumia","Jum",E479))</f>
        <v>Amazon</v>
      </c>
      <c r="Q479">
        <f>VLOOKUP(ecommerce_10000[[#This Row],[City]],F:I,4,FALSE)</f>
        <v>27872.98</v>
      </c>
      <c r="R479" s="1">
        <f>SUMIF(C:C,ecommerce_10000[[#This Row],[Category]],I:I)</f>
        <v>31420413.200000018</v>
      </c>
      <c r="S479" s="1">
        <f>SUMIFS(I:I,C:C,C479)</f>
        <v>31420413.200000018</v>
      </c>
      <c r="T479" s="1" t="str">
        <f>INDEX(F:F,MATCH(ecommerce_10000[[#This Row],[TotalAmount]],I:I,0))</f>
        <v>Giza</v>
      </c>
    </row>
    <row r="480" spans="1:20" x14ac:dyDescent="0.3">
      <c r="A480" s="1" t="s">
        <v>524</v>
      </c>
      <c r="B480" s="1" t="s">
        <v>19</v>
      </c>
      <c r="C480" s="1" t="s">
        <v>20</v>
      </c>
      <c r="D480" s="1" t="s">
        <v>21</v>
      </c>
      <c r="E480" s="1" t="s">
        <v>16</v>
      </c>
      <c r="F480" s="1" t="s">
        <v>62</v>
      </c>
      <c r="G480">
        <v>5124.09</v>
      </c>
      <c r="H480">
        <v>1</v>
      </c>
      <c r="I480">
        <v>5124.09</v>
      </c>
      <c r="J480">
        <v>4.1500000000000004</v>
      </c>
      <c r="K480">
        <v>2343</v>
      </c>
      <c r="L480" s="2">
        <v>45465</v>
      </c>
      <c r="O480" t="str">
        <f>IF(ecommerce_10000[[#This Row],[Platform]]="Souq","sq",ecommerce_10000[[#This Row],[Platform]])</f>
        <v>sq</v>
      </c>
      <c r="P480" t="str">
        <f>IF(E480="Souq","sq",IF(E480="Jumia","Jum",E480))</f>
        <v>sq</v>
      </c>
      <c r="Q480">
        <f>VLOOKUP(ecommerce_10000[[#This Row],[City]],F:I,4,FALSE)</f>
        <v>27872.98</v>
      </c>
      <c r="R480" s="1">
        <f>SUMIF(C:C,ecommerce_10000[[#This Row],[Category]],I:I)</f>
        <v>91504159.730000004</v>
      </c>
      <c r="S480" s="1">
        <f>SUMIFS(I:I,C:C,C480)</f>
        <v>91504159.730000004</v>
      </c>
      <c r="T480" s="1" t="str">
        <f>INDEX(F:F,MATCH(ecommerce_10000[[#This Row],[TotalAmount]],I:I,0))</f>
        <v>Giza</v>
      </c>
    </row>
    <row r="481" spans="1:20" x14ac:dyDescent="0.3">
      <c r="A481" s="1" t="s">
        <v>525</v>
      </c>
      <c r="B481" s="1" t="s">
        <v>38</v>
      </c>
      <c r="C481" s="1" t="s">
        <v>20</v>
      </c>
      <c r="D481" s="1" t="s">
        <v>39</v>
      </c>
      <c r="E481" s="1" t="s">
        <v>22</v>
      </c>
      <c r="F481" s="1" t="s">
        <v>33</v>
      </c>
      <c r="G481">
        <v>9069.5</v>
      </c>
      <c r="H481">
        <v>2</v>
      </c>
      <c r="I481">
        <v>18139</v>
      </c>
      <c r="J481">
        <v>4.54</v>
      </c>
      <c r="K481">
        <v>1189</v>
      </c>
      <c r="L481" s="2">
        <v>45334</v>
      </c>
      <c r="O481" t="str">
        <f>IF(ecommerce_10000[[#This Row],[Platform]]="Souq","sq",ecommerce_10000[[#This Row],[Platform]])</f>
        <v>Jumia</v>
      </c>
      <c r="P481" t="str">
        <f>IF(E481="Souq","sq",IF(E481="Jumia","Jum",E481))</f>
        <v>Jum</v>
      </c>
      <c r="Q481">
        <f>VLOOKUP(ecommerce_10000[[#This Row],[City]],F:I,4,FALSE)</f>
        <v>3665.44</v>
      </c>
      <c r="R481" s="1">
        <f>SUMIF(C:C,ecommerce_10000[[#This Row],[Category]],I:I)</f>
        <v>91504159.730000004</v>
      </c>
      <c r="S481" s="1">
        <f>SUMIFS(I:I,C:C,C481)</f>
        <v>91504159.730000004</v>
      </c>
      <c r="T481" s="1" t="str">
        <f>INDEX(F:F,MATCH(ecommerce_10000[[#This Row],[TotalAmount]],I:I,0))</f>
        <v>Dubai</v>
      </c>
    </row>
    <row r="482" spans="1:20" x14ac:dyDescent="0.3">
      <c r="A482" s="1" t="s">
        <v>526</v>
      </c>
      <c r="B482" s="1" t="s">
        <v>65</v>
      </c>
      <c r="C482" s="1" t="s">
        <v>20</v>
      </c>
      <c r="D482" s="1" t="s">
        <v>66</v>
      </c>
      <c r="E482" s="1" t="s">
        <v>22</v>
      </c>
      <c r="F482" s="1" t="s">
        <v>40</v>
      </c>
      <c r="G482">
        <v>14927.88</v>
      </c>
      <c r="H482">
        <v>3</v>
      </c>
      <c r="I482">
        <v>44783.64</v>
      </c>
      <c r="J482">
        <v>1.08</v>
      </c>
      <c r="K482">
        <v>1067</v>
      </c>
      <c r="L482" s="2">
        <v>45372</v>
      </c>
      <c r="O482" t="str">
        <f>IF(ecommerce_10000[[#This Row],[Platform]]="Souq","sq",ecommerce_10000[[#This Row],[Platform]])</f>
        <v>Jumia</v>
      </c>
      <c r="P482" t="str">
        <f>IF(E482="Souq","sq",IF(E482="Jumia","Jum",E482))</f>
        <v>Jum</v>
      </c>
      <c r="Q482">
        <f>VLOOKUP(ecommerce_10000[[#This Row],[City]],F:I,4,FALSE)</f>
        <v>99349.3</v>
      </c>
      <c r="R482" s="1">
        <f>SUMIF(C:C,ecommerce_10000[[#This Row],[Category]],I:I)</f>
        <v>91504159.730000004</v>
      </c>
      <c r="S482" s="1">
        <f>SUMIFS(I:I,C:C,C482)</f>
        <v>91504159.730000004</v>
      </c>
      <c r="T482" s="1" t="str">
        <f>INDEX(F:F,MATCH(ecommerce_10000[[#This Row],[TotalAmount]],I:I,0))</f>
        <v>Riyadh</v>
      </c>
    </row>
    <row r="483" spans="1:20" x14ac:dyDescent="0.3">
      <c r="A483" s="1" t="s">
        <v>527</v>
      </c>
      <c r="B483" s="1" t="s">
        <v>30</v>
      </c>
      <c r="C483" s="1" t="s">
        <v>31</v>
      </c>
      <c r="D483" s="1" t="s">
        <v>32</v>
      </c>
      <c r="E483" s="1" t="s">
        <v>22</v>
      </c>
      <c r="F483" s="1" t="s">
        <v>23</v>
      </c>
      <c r="G483">
        <v>2871.12</v>
      </c>
      <c r="H483">
        <v>4</v>
      </c>
      <c r="I483">
        <v>11484.48</v>
      </c>
      <c r="J483">
        <v>1.71</v>
      </c>
      <c r="K483">
        <v>4973</v>
      </c>
      <c r="L483" s="2">
        <v>45438</v>
      </c>
      <c r="O483" t="str">
        <f>IF(ecommerce_10000[[#This Row],[Platform]]="Souq","sq",ecommerce_10000[[#This Row],[Platform]])</f>
        <v>Jumia</v>
      </c>
      <c r="P483" t="str">
        <f>IF(E483="Souq","sq",IF(E483="Jumia","Jum",E483))</f>
        <v>Jum</v>
      </c>
      <c r="Q483">
        <f>VLOOKUP(ecommerce_10000[[#This Row],[City]],F:I,4,FALSE)</f>
        <v>13290.4</v>
      </c>
      <c r="R483" s="1">
        <f>SUMIF(C:C,ecommerce_10000[[#This Row],[Category]],I:I)</f>
        <v>57542997.559999913</v>
      </c>
      <c r="S483" s="1">
        <f>SUMIFS(I:I,C:C,C483)</f>
        <v>57542997.559999913</v>
      </c>
      <c r="T483" s="1" t="str">
        <f>INDEX(F:F,MATCH(ecommerce_10000[[#This Row],[TotalAmount]],I:I,0))</f>
        <v>Alexandria</v>
      </c>
    </row>
    <row r="484" spans="1:20" x14ac:dyDescent="0.3">
      <c r="A484" s="1" t="s">
        <v>528</v>
      </c>
      <c r="B484" s="1" t="s">
        <v>19</v>
      </c>
      <c r="C484" s="1" t="s">
        <v>20</v>
      </c>
      <c r="D484" s="1" t="s">
        <v>21</v>
      </c>
      <c r="E484" s="1" t="s">
        <v>22</v>
      </c>
      <c r="F484" s="1" t="s">
        <v>40</v>
      </c>
      <c r="G484">
        <v>19397.87</v>
      </c>
      <c r="H484">
        <v>2</v>
      </c>
      <c r="I484">
        <v>38795.74</v>
      </c>
      <c r="J484">
        <v>2.4700000000000002</v>
      </c>
      <c r="K484">
        <v>167</v>
      </c>
      <c r="L484" s="2">
        <v>45452</v>
      </c>
      <c r="O484" t="str">
        <f>IF(ecommerce_10000[[#This Row],[Platform]]="Souq","sq",ecommerce_10000[[#This Row],[Platform]])</f>
        <v>Jumia</v>
      </c>
      <c r="P484" t="str">
        <f>IF(E484="Souq","sq",IF(E484="Jumia","Jum",E484))</f>
        <v>Jum</v>
      </c>
      <c r="Q484">
        <f>VLOOKUP(ecommerce_10000[[#This Row],[City]],F:I,4,FALSE)</f>
        <v>99349.3</v>
      </c>
      <c r="R484" s="1">
        <f>SUMIF(C:C,ecommerce_10000[[#This Row],[Category]],I:I)</f>
        <v>91504159.730000004</v>
      </c>
      <c r="S484" s="1">
        <f>SUMIFS(I:I,C:C,C484)</f>
        <v>91504159.730000004</v>
      </c>
      <c r="T484" s="1" t="str">
        <f>INDEX(F:F,MATCH(ecommerce_10000[[#This Row],[TotalAmount]],I:I,0))</f>
        <v>Riyadh</v>
      </c>
    </row>
    <row r="485" spans="1:20" x14ac:dyDescent="0.3">
      <c r="A485" s="1" t="s">
        <v>529</v>
      </c>
      <c r="B485" s="1" t="s">
        <v>38</v>
      </c>
      <c r="C485" s="1" t="s">
        <v>20</v>
      </c>
      <c r="D485" s="1" t="s">
        <v>39</v>
      </c>
      <c r="E485" s="1" t="s">
        <v>47</v>
      </c>
      <c r="F485" s="1" t="s">
        <v>17</v>
      </c>
      <c r="G485">
        <v>105.59</v>
      </c>
      <c r="H485">
        <v>2</v>
      </c>
      <c r="I485">
        <v>211.18</v>
      </c>
      <c r="J485">
        <v>1.41</v>
      </c>
      <c r="K485">
        <v>3837</v>
      </c>
      <c r="L485" s="2">
        <v>45311</v>
      </c>
      <c r="O485" t="str">
        <f>IF(ecommerce_10000[[#This Row],[Platform]]="Souq","sq",ecommerce_10000[[#This Row],[Platform]])</f>
        <v>Amazon</v>
      </c>
      <c r="P485" t="str">
        <f>IF(E485="Souq","sq",IF(E485="Jumia","Jum",E485))</f>
        <v>Amazon</v>
      </c>
      <c r="Q485">
        <f>VLOOKUP(ecommerce_10000[[#This Row],[City]],F:I,4,FALSE)</f>
        <v>16284.02</v>
      </c>
      <c r="R485" s="1">
        <f>SUMIF(C:C,ecommerce_10000[[#This Row],[Category]],I:I)</f>
        <v>91504159.730000004</v>
      </c>
      <c r="S485" s="1">
        <f>SUMIFS(I:I,C:C,C485)</f>
        <v>91504159.730000004</v>
      </c>
      <c r="T485" s="1" t="str">
        <f>INDEX(F:F,MATCH(ecommerce_10000[[#This Row],[TotalAmount]],I:I,0))</f>
        <v>Cairo</v>
      </c>
    </row>
    <row r="486" spans="1:20" x14ac:dyDescent="0.3">
      <c r="A486" s="1" t="s">
        <v>530</v>
      </c>
      <c r="B486" s="1" t="s">
        <v>43</v>
      </c>
      <c r="C486" s="1" t="s">
        <v>44</v>
      </c>
      <c r="D486" s="1" t="s">
        <v>45</v>
      </c>
      <c r="E486" s="1" t="s">
        <v>47</v>
      </c>
      <c r="F486" s="1" t="s">
        <v>23</v>
      </c>
      <c r="G486">
        <v>12211.13</v>
      </c>
      <c r="H486">
        <v>4</v>
      </c>
      <c r="I486">
        <v>48844.52</v>
      </c>
      <c r="J486">
        <v>4.45</v>
      </c>
      <c r="K486">
        <v>3031</v>
      </c>
      <c r="L486" s="2">
        <v>45578</v>
      </c>
      <c r="O486" t="str">
        <f>IF(ecommerce_10000[[#This Row],[Platform]]="Souq","sq",ecommerce_10000[[#This Row],[Platform]])</f>
        <v>Amazon</v>
      </c>
      <c r="P486" t="str">
        <f>IF(E486="Souq","sq",IF(E486="Jumia","Jum",E486))</f>
        <v>Amazon</v>
      </c>
      <c r="Q486">
        <f>VLOOKUP(ecommerce_10000[[#This Row],[City]],F:I,4,FALSE)</f>
        <v>13290.4</v>
      </c>
      <c r="R486" s="1">
        <f>SUMIF(C:C,ecommerce_10000[[#This Row],[Category]],I:I)</f>
        <v>31420413.200000018</v>
      </c>
      <c r="S486" s="1">
        <f>SUMIFS(I:I,C:C,C486)</f>
        <v>31420413.200000018</v>
      </c>
      <c r="T486" s="1" t="str">
        <f>INDEX(F:F,MATCH(ecommerce_10000[[#This Row],[TotalAmount]],I:I,0))</f>
        <v>Alexandria</v>
      </c>
    </row>
    <row r="487" spans="1:20" x14ac:dyDescent="0.3">
      <c r="A487" s="1" t="s">
        <v>531</v>
      </c>
      <c r="B487" s="1" t="s">
        <v>43</v>
      </c>
      <c r="C487" s="1" t="s">
        <v>44</v>
      </c>
      <c r="D487" s="1" t="s">
        <v>45</v>
      </c>
      <c r="E487" s="1" t="s">
        <v>16</v>
      </c>
      <c r="F487" s="1" t="s">
        <v>40</v>
      </c>
      <c r="G487">
        <v>1535.57</v>
      </c>
      <c r="H487">
        <v>3</v>
      </c>
      <c r="I487">
        <v>4606.71</v>
      </c>
      <c r="J487">
        <v>4.12</v>
      </c>
      <c r="K487">
        <v>4258</v>
      </c>
      <c r="L487" s="2">
        <v>45466</v>
      </c>
      <c r="O487" t="str">
        <f>IF(ecommerce_10000[[#This Row],[Platform]]="Souq","sq",ecommerce_10000[[#This Row],[Platform]])</f>
        <v>sq</v>
      </c>
      <c r="P487" t="str">
        <f>IF(E487="Souq","sq",IF(E487="Jumia","Jum",E487))</f>
        <v>sq</v>
      </c>
      <c r="Q487">
        <f>VLOOKUP(ecommerce_10000[[#This Row],[City]],F:I,4,FALSE)</f>
        <v>99349.3</v>
      </c>
      <c r="R487" s="1">
        <f>SUMIF(C:C,ecommerce_10000[[#This Row],[Category]],I:I)</f>
        <v>31420413.200000018</v>
      </c>
      <c r="S487" s="1">
        <f>SUMIFS(I:I,C:C,C487)</f>
        <v>31420413.200000018</v>
      </c>
      <c r="T487" s="1" t="str">
        <f>INDEX(F:F,MATCH(ecommerce_10000[[#This Row],[TotalAmount]],I:I,0))</f>
        <v>Riyadh</v>
      </c>
    </row>
    <row r="488" spans="1:20" x14ac:dyDescent="0.3">
      <c r="A488" s="1" t="s">
        <v>532</v>
      </c>
      <c r="B488" s="1" t="s">
        <v>25</v>
      </c>
      <c r="C488" s="1" t="s">
        <v>26</v>
      </c>
      <c r="D488" s="1" t="s">
        <v>27</v>
      </c>
      <c r="E488" s="1" t="s">
        <v>16</v>
      </c>
      <c r="F488" s="1" t="s">
        <v>40</v>
      </c>
      <c r="G488">
        <v>2365.88</v>
      </c>
      <c r="H488">
        <v>2</v>
      </c>
      <c r="I488">
        <v>4731.76</v>
      </c>
      <c r="J488">
        <v>2.71</v>
      </c>
      <c r="K488">
        <v>720</v>
      </c>
      <c r="L488" s="2">
        <v>45529</v>
      </c>
      <c r="O488" t="str">
        <f>IF(ecommerce_10000[[#This Row],[Platform]]="Souq","sq",ecommerce_10000[[#This Row],[Platform]])</f>
        <v>sq</v>
      </c>
      <c r="P488" t="str">
        <f>IF(E488="Souq","sq",IF(E488="Jumia","Jum",E488))</f>
        <v>sq</v>
      </c>
      <c r="Q488">
        <f>VLOOKUP(ecommerce_10000[[#This Row],[City]],F:I,4,FALSE)</f>
        <v>99349.3</v>
      </c>
      <c r="R488" s="1">
        <f>SUMIF(C:C,ecommerce_10000[[#This Row],[Category]],I:I)</f>
        <v>29200970.130000021</v>
      </c>
      <c r="S488" s="1">
        <f>SUMIFS(I:I,C:C,C488)</f>
        <v>29200970.130000021</v>
      </c>
      <c r="T488" s="1" t="str">
        <f>INDEX(F:F,MATCH(ecommerce_10000[[#This Row],[TotalAmount]],I:I,0))</f>
        <v>Riyadh</v>
      </c>
    </row>
    <row r="489" spans="1:20" x14ac:dyDescent="0.3">
      <c r="A489" s="1" t="s">
        <v>533</v>
      </c>
      <c r="B489" s="1" t="s">
        <v>30</v>
      </c>
      <c r="C489" s="1" t="s">
        <v>31</v>
      </c>
      <c r="D489" s="1" t="s">
        <v>32</v>
      </c>
      <c r="E489" s="1" t="s">
        <v>16</v>
      </c>
      <c r="F489" s="1" t="s">
        <v>28</v>
      </c>
      <c r="G489">
        <v>4378.0200000000004</v>
      </c>
      <c r="H489">
        <v>2</v>
      </c>
      <c r="I489">
        <v>8756.0400000000009</v>
      </c>
      <c r="J489">
        <v>1.21</v>
      </c>
      <c r="K489">
        <v>2107</v>
      </c>
      <c r="L489" s="2">
        <v>45609</v>
      </c>
      <c r="O489" t="str">
        <f>IF(ecommerce_10000[[#This Row],[Platform]]="Souq","sq",ecommerce_10000[[#This Row],[Platform]])</f>
        <v>sq</v>
      </c>
      <c r="P489" t="str">
        <f>IF(E489="Souq","sq",IF(E489="Jumia","Jum",E489))</f>
        <v>sq</v>
      </c>
      <c r="Q489">
        <f>VLOOKUP(ecommerce_10000[[#This Row],[City]],F:I,4,FALSE)</f>
        <v>26648.76</v>
      </c>
      <c r="R489" s="1">
        <f>SUMIF(C:C,ecommerce_10000[[#This Row],[Category]],I:I)</f>
        <v>57542997.559999913</v>
      </c>
      <c r="S489" s="1">
        <f>SUMIFS(I:I,C:C,C489)</f>
        <v>57542997.559999913</v>
      </c>
      <c r="T489" s="1" t="str">
        <f>INDEX(F:F,MATCH(ecommerce_10000[[#This Row],[TotalAmount]],I:I,0))</f>
        <v>Casablanca</v>
      </c>
    </row>
    <row r="490" spans="1:20" x14ac:dyDescent="0.3">
      <c r="A490" s="1" t="s">
        <v>534</v>
      </c>
      <c r="B490" s="1" t="s">
        <v>13</v>
      </c>
      <c r="C490" s="1" t="s">
        <v>14</v>
      </c>
      <c r="D490" s="1" t="s">
        <v>15</v>
      </c>
      <c r="E490" s="1" t="s">
        <v>16</v>
      </c>
      <c r="F490" s="1" t="s">
        <v>17</v>
      </c>
      <c r="G490">
        <v>2311.7600000000002</v>
      </c>
      <c r="H490">
        <v>4</v>
      </c>
      <c r="I490">
        <v>9247.0400000000009</v>
      </c>
      <c r="J490">
        <v>4.26</v>
      </c>
      <c r="K490">
        <v>1181</v>
      </c>
      <c r="L490" s="2">
        <v>45474</v>
      </c>
      <c r="O490" t="str">
        <f>IF(ecommerce_10000[[#This Row],[Platform]]="Souq","sq",ecommerce_10000[[#This Row],[Platform]])</f>
        <v>sq</v>
      </c>
      <c r="P490" t="str">
        <f>IF(E490="Souq","sq",IF(E490="Jumia","Jum",E490))</f>
        <v>sq</v>
      </c>
      <c r="Q490">
        <f>VLOOKUP(ecommerce_10000[[#This Row],[City]],F:I,4,FALSE)</f>
        <v>16284.02</v>
      </c>
      <c r="R490" s="1">
        <f>SUMIF(C:C,ecommerce_10000[[#This Row],[Category]],I:I)</f>
        <v>92327183.770000085</v>
      </c>
      <c r="S490" s="1">
        <f>SUMIFS(I:I,C:C,C490)</f>
        <v>92327183.770000085</v>
      </c>
      <c r="T490" s="1" t="str">
        <f>INDEX(F:F,MATCH(ecommerce_10000[[#This Row],[TotalAmount]],I:I,0))</f>
        <v>Cairo</v>
      </c>
    </row>
    <row r="491" spans="1:20" x14ac:dyDescent="0.3">
      <c r="A491" s="1" t="s">
        <v>535</v>
      </c>
      <c r="B491" s="1" t="s">
        <v>35</v>
      </c>
      <c r="C491" s="1" t="s">
        <v>14</v>
      </c>
      <c r="D491" s="1" t="s">
        <v>36</v>
      </c>
      <c r="E491" s="1" t="s">
        <v>22</v>
      </c>
      <c r="F491" s="1" t="s">
        <v>28</v>
      </c>
      <c r="G491">
        <v>19952.41</v>
      </c>
      <c r="H491">
        <v>3</v>
      </c>
      <c r="I491">
        <v>59857.23</v>
      </c>
      <c r="J491">
        <v>2.34</v>
      </c>
      <c r="K491">
        <v>1696</v>
      </c>
      <c r="L491" s="2">
        <v>45503</v>
      </c>
      <c r="O491" t="str">
        <f>IF(ecommerce_10000[[#This Row],[Platform]]="Souq","sq",ecommerce_10000[[#This Row],[Platform]])</f>
        <v>Jumia</v>
      </c>
      <c r="P491" t="str">
        <f>IF(E491="Souq","sq",IF(E491="Jumia","Jum",E491))</f>
        <v>Jum</v>
      </c>
      <c r="Q491">
        <f>VLOOKUP(ecommerce_10000[[#This Row],[City]],F:I,4,FALSE)</f>
        <v>26648.76</v>
      </c>
      <c r="R491" s="1">
        <f>SUMIF(C:C,ecommerce_10000[[#This Row],[Category]],I:I)</f>
        <v>92327183.770000085</v>
      </c>
      <c r="S491" s="1">
        <f>SUMIFS(I:I,C:C,C491)</f>
        <v>92327183.770000085</v>
      </c>
      <c r="T491" s="1" t="str">
        <f>INDEX(F:F,MATCH(ecommerce_10000[[#This Row],[TotalAmount]],I:I,0))</f>
        <v>Casablanca</v>
      </c>
    </row>
    <row r="492" spans="1:20" x14ac:dyDescent="0.3">
      <c r="A492" s="1" t="s">
        <v>536</v>
      </c>
      <c r="B492" s="1" t="s">
        <v>53</v>
      </c>
      <c r="C492" s="1" t="s">
        <v>31</v>
      </c>
      <c r="D492" s="1" t="s">
        <v>54</v>
      </c>
      <c r="E492" s="1" t="s">
        <v>16</v>
      </c>
      <c r="F492" s="1" t="s">
        <v>40</v>
      </c>
      <c r="G492">
        <v>2811.81</v>
      </c>
      <c r="H492">
        <v>1</v>
      </c>
      <c r="I492">
        <v>2811.81</v>
      </c>
      <c r="J492">
        <v>4.17</v>
      </c>
      <c r="K492">
        <v>3509</v>
      </c>
      <c r="L492" s="2">
        <v>45400</v>
      </c>
      <c r="O492" t="str">
        <f>IF(ecommerce_10000[[#This Row],[Platform]]="Souq","sq",ecommerce_10000[[#This Row],[Platform]])</f>
        <v>sq</v>
      </c>
      <c r="P492" t="str">
        <f>IF(E492="Souq","sq",IF(E492="Jumia","Jum",E492))</f>
        <v>sq</v>
      </c>
      <c r="Q492">
        <f>VLOOKUP(ecommerce_10000[[#This Row],[City]],F:I,4,FALSE)</f>
        <v>99349.3</v>
      </c>
      <c r="R492" s="1">
        <f>SUMIF(C:C,ecommerce_10000[[#This Row],[Category]],I:I)</f>
        <v>57542997.559999913</v>
      </c>
      <c r="S492" s="1">
        <f>SUMIFS(I:I,C:C,C492)</f>
        <v>57542997.559999913</v>
      </c>
      <c r="T492" s="1" t="str">
        <f>INDEX(F:F,MATCH(ecommerce_10000[[#This Row],[TotalAmount]],I:I,0))</f>
        <v>Riyadh</v>
      </c>
    </row>
    <row r="493" spans="1:20" x14ac:dyDescent="0.3">
      <c r="A493" s="1" t="s">
        <v>537</v>
      </c>
      <c r="B493" s="1" t="s">
        <v>30</v>
      </c>
      <c r="C493" s="1" t="s">
        <v>31</v>
      </c>
      <c r="D493" s="1" t="s">
        <v>32</v>
      </c>
      <c r="E493" s="1" t="s">
        <v>22</v>
      </c>
      <c r="F493" s="1" t="s">
        <v>40</v>
      </c>
      <c r="G493">
        <v>14430.19</v>
      </c>
      <c r="H493">
        <v>4</v>
      </c>
      <c r="I493">
        <v>57720.76</v>
      </c>
      <c r="J493">
        <v>1.22</v>
      </c>
      <c r="K493">
        <v>3201</v>
      </c>
      <c r="L493" s="2">
        <v>45317</v>
      </c>
      <c r="O493" t="str">
        <f>IF(ecommerce_10000[[#This Row],[Platform]]="Souq","sq",ecommerce_10000[[#This Row],[Platform]])</f>
        <v>Jumia</v>
      </c>
      <c r="P493" t="str">
        <f>IF(E493="Souq","sq",IF(E493="Jumia","Jum",E493))</f>
        <v>Jum</v>
      </c>
      <c r="Q493">
        <f>VLOOKUP(ecommerce_10000[[#This Row],[City]],F:I,4,FALSE)</f>
        <v>99349.3</v>
      </c>
      <c r="R493" s="1">
        <f>SUMIF(C:C,ecommerce_10000[[#This Row],[Category]],I:I)</f>
        <v>57542997.559999913</v>
      </c>
      <c r="S493" s="1">
        <f>SUMIFS(I:I,C:C,C493)</f>
        <v>57542997.559999913</v>
      </c>
      <c r="T493" s="1" t="str">
        <f>INDEX(F:F,MATCH(ecommerce_10000[[#This Row],[TotalAmount]],I:I,0))</f>
        <v>Riyadh</v>
      </c>
    </row>
    <row r="494" spans="1:20" x14ac:dyDescent="0.3">
      <c r="A494" s="1" t="s">
        <v>538</v>
      </c>
      <c r="B494" s="1" t="s">
        <v>30</v>
      </c>
      <c r="C494" s="1" t="s">
        <v>31</v>
      </c>
      <c r="D494" s="1" t="s">
        <v>32</v>
      </c>
      <c r="E494" s="1" t="s">
        <v>22</v>
      </c>
      <c r="F494" s="1" t="s">
        <v>23</v>
      </c>
      <c r="G494">
        <v>18868</v>
      </c>
      <c r="H494">
        <v>4</v>
      </c>
      <c r="I494">
        <v>75472</v>
      </c>
      <c r="J494">
        <v>2.2000000000000002</v>
      </c>
      <c r="K494">
        <v>60</v>
      </c>
      <c r="L494" s="2">
        <v>45324</v>
      </c>
      <c r="O494" t="str">
        <f>IF(ecommerce_10000[[#This Row],[Platform]]="Souq","sq",ecommerce_10000[[#This Row],[Platform]])</f>
        <v>Jumia</v>
      </c>
      <c r="P494" t="str">
        <f>IF(E494="Souq","sq",IF(E494="Jumia","Jum",E494))</f>
        <v>Jum</v>
      </c>
      <c r="Q494">
        <f>VLOOKUP(ecommerce_10000[[#This Row],[City]],F:I,4,FALSE)</f>
        <v>13290.4</v>
      </c>
      <c r="R494" s="1">
        <f>SUMIF(C:C,ecommerce_10000[[#This Row],[Category]],I:I)</f>
        <v>57542997.559999913</v>
      </c>
      <c r="S494" s="1">
        <f>SUMIFS(I:I,C:C,C494)</f>
        <v>57542997.559999913</v>
      </c>
      <c r="T494" s="1" t="str">
        <f>INDEX(F:F,MATCH(ecommerce_10000[[#This Row],[TotalAmount]],I:I,0))</f>
        <v>Alexandria</v>
      </c>
    </row>
    <row r="495" spans="1:20" x14ac:dyDescent="0.3">
      <c r="A495" s="1" t="s">
        <v>539</v>
      </c>
      <c r="B495" s="1" t="s">
        <v>43</v>
      </c>
      <c r="C495" s="1" t="s">
        <v>44</v>
      </c>
      <c r="D495" s="1" t="s">
        <v>45</v>
      </c>
      <c r="E495" s="1" t="s">
        <v>22</v>
      </c>
      <c r="F495" s="1" t="s">
        <v>23</v>
      </c>
      <c r="G495">
        <v>3637.41</v>
      </c>
      <c r="H495">
        <v>4</v>
      </c>
      <c r="I495">
        <v>14549.64</v>
      </c>
      <c r="J495">
        <v>2.4300000000000002</v>
      </c>
      <c r="K495">
        <v>3629</v>
      </c>
      <c r="L495" s="2">
        <v>45582</v>
      </c>
      <c r="O495" t="str">
        <f>IF(ecommerce_10000[[#This Row],[Platform]]="Souq","sq",ecommerce_10000[[#This Row],[Platform]])</f>
        <v>Jumia</v>
      </c>
      <c r="P495" t="str">
        <f>IF(E495="Souq","sq",IF(E495="Jumia","Jum",E495))</f>
        <v>Jum</v>
      </c>
      <c r="Q495">
        <f>VLOOKUP(ecommerce_10000[[#This Row],[City]],F:I,4,FALSE)</f>
        <v>13290.4</v>
      </c>
      <c r="R495" s="1">
        <f>SUMIF(C:C,ecommerce_10000[[#This Row],[Category]],I:I)</f>
        <v>31420413.200000018</v>
      </c>
      <c r="S495" s="1">
        <f>SUMIFS(I:I,C:C,C495)</f>
        <v>31420413.200000018</v>
      </c>
      <c r="T495" s="1" t="str">
        <f>INDEX(F:F,MATCH(ecommerce_10000[[#This Row],[TotalAmount]],I:I,0))</f>
        <v>Alexandria</v>
      </c>
    </row>
    <row r="496" spans="1:20" x14ac:dyDescent="0.3">
      <c r="A496" s="1" t="s">
        <v>540</v>
      </c>
      <c r="B496" s="1" t="s">
        <v>38</v>
      </c>
      <c r="C496" s="1" t="s">
        <v>20</v>
      </c>
      <c r="D496" s="1" t="s">
        <v>39</v>
      </c>
      <c r="E496" s="1" t="s">
        <v>47</v>
      </c>
      <c r="F496" s="1" t="s">
        <v>40</v>
      </c>
      <c r="G496">
        <v>14567.37</v>
      </c>
      <c r="H496">
        <v>4</v>
      </c>
      <c r="I496">
        <v>58269.48</v>
      </c>
      <c r="J496">
        <v>1.55</v>
      </c>
      <c r="K496">
        <v>620</v>
      </c>
      <c r="L496" s="2">
        <v>45545</v>
      </c>
      <c r="O496" t="str">
        <f>IF(ecommerce_10000[[#This Row],[Platform]]="Souq","sq",ecommerce_10000[[#This Row],[Platform]])</f>
        <v>Amazon</v>
      </c>
      <c r="P496" t="str">
        <f>IF(E496="Souq","sq",IF(E496="Jumia","Jum",E496))</f>
        <v>Amazon</v>
      </c>
      <c r="Q496">
        <f>VLOOKUP(ecommerce_10000[[#This Row],[City]],F:I,4,FALSE)</f>
        <v>99349.3</v>
      </c>
      <c r="R496" s="1">
        <f>SUMIF(C:C,ecommerce_10000[[#This Row],[Category]],I:I)</f>
        <v>91504159.730000004</v>
      </c>
      <c r="S496" s="1">
        <f>SUMIFS(I:I,C:C,C496)</f>
        <v>91504159.730000004</v>
      </c>
      <c r="T496" s="1" t="str">
        <f>INDEX(F:F,MATCH(ecommerce_10000[[#This Row],[TotalAmount]],I:I,0))</f>
        <v>Riyadh</v>
      </c>
    </row>
    <row r="497" spans="1:20" x14ac:dyDescent="0.3">
      <c r="A497" s="1" t="s">
        <v>541</v>
      </c>
      <c r="B497" s="1" t="s">
        <v>53</v>
      </c>
      <c r="C497" s="1" t="s">
        <v>31</v>
      </c>
      <c r="D497" s="1" t="s">
        <v>54</v>
      </c>
      <c r="E497" s="1" t="s">
        <v>22</v>
      </c>
      <c r="F497" s="1" t="s">
        <v>23</v>
      </c>
      <c r="G497">
        <v>2778.7</v>
      </c>
      <c r="H497">
        <v>4</v>
      </c>
      <c r="I497">
        <v>11114.8</v>
      </c>
      <c r="J497">
        <v>2.06</v>
      </c>
      <c r="K497">
        <v>34</v>
      </c>
      <c r="L497" s="2">
        <v>45522</v>
      </c>
      <c r="O497" t="str">
        <f>IF(ecommerce_10000[[#This Row],[Platform]]="Souq","sq",ecommerce_10000[[#This Row],[Platform]])</f>
        <v>Jumia</v>
      </c>
      <c r="P497" t="str">
        <f>IF(E497="Souq","sq",IF(E497="Jumia","Jum",E497))</f>
        <v>Jum</v>
      </c>
      <c r="Q497">
        <f>VLOOKUP(ecommerce_10000[[#This Row],[City]],F:I,4,FALSE)</f>
        <v>13290.4</v>
      </c>
      <c r="R497" s="1">
        <f>SUMIF(C:C,ecommerce_10000[[#This Row],[Category]],I:I)</f>
        <v>57542997.559999913</v>
      </c>
      <c r="S497" s="1">
        <f>SUMIFS(I:I,C:C,C497)</f>
        <v>57542997.559999913</v>
      </c>
      <c r="T497" s="1" t="str">
        <f>INDEX(F:F,MATCH(ecommerce_10000[[#This Row],[TotalAmount]],I:I,0))</f>
        <v>Alexandria</v>
      </c>
    </row>
    <row r="498" spans="1:20" x14ac:dyDescent="0.3">
      <c r="A498" s="1" t="s">
        <v>542</v>
      </c>
      <c r="B498" s="1" t="s">
        <v>35</v>
      </c>
      <c r="C498" s="1" t="s">
        <v>14</v>
      </c>
      <c r="D498" s="1" t="s">
        <v>36</v>
      </c>
      <c r="E498" s="1" t="s">
        <v>16</v>
      </c>
      <c r="F498" s="1" t="s">
        <v>17</v>
      </c>
      <c r="G498">
        <v>12683.17</v>
      </c>
      <c r="H498">
        <v>2</v>
      </c>
      <c r="I498">
        <v>25366.34</v>
      </c>
      <c r="J498">
        <v>1.38</v>
      </c>
      <c r="K498">
        <v>687</v>
      </c>
      <c r="L498" s="2">
        <v>45547</v>
      </c>
      <c r="O498" t="str">
        <f>IF(ecommerce_10000[[#This Row],[Platform]]="Souq","sq",ecommerce_10000[[#This Row],[Platform]])</f>
        <v>sq</v>
      </c>
      <c r="P498" t="str">
        <f>IF(E498="Souq","sq",IF(E498="Jumia","Jum",E498))</f>
        <v>sq</v>
      </c>
      <c r="Q498">
        <f>VLOOKUP(ecommerce_10000[[#This Row],[City]],F:I,4,FALSE)</f>
        <v>16284.02</v>
      </c>
      <c r="R498" s="1">
        <f>SUMIF(C:C,ecommerce_10000[[#This Row],[Category]],I:I)</f>
        <v>92327183.770000085</v>
      </c>
      <c r="S498" s="1">
        <f>SUMIFS(I:I,C:C,C498)</f>
        <v>92327183.770000085</v>
      </c>
      <c r="T498" s="1" t="str">
        <f>INDEX(F:F,MATCH(ecommerce_10000[[#This Row],[TotalAmount]],I:I,0))</f>
        <v>Cairo</v>
      </c>
    </row>
    <row r="499" spans="1:20" x14ac:dyDescent="0.3">
      <c r="A499" s="1" t="s">
        <v>543</v>
      </c>
      <c r="B499" s="1" t="s">
        <v>35</v>
      </c>
      <c r="C499" s="1" t="s">
        <v>14</v>
      </c>
      <c r="D499" s="1" t="s">
        <v>36</v>
      </c>
      <c r="E499" s="1" t="s">
        <v>16</v>
      </c>
      <c r="F499" s="1" t="s">
        <v>40</v>
      </c>
      <c r="G499">
        <v>6577.75</v>
      </c>
      <c r="H499">
        <v>3</v>
      </c>
      <c r="I499">
        <v>19733.25</v>
      </c>
      <c r="J499">
        <v>2.02</v>
      </c>
      <c r="K499">
        <v>112</v>
      </c>
      <c r="L499" s="2">
        <v>45489</v>
      </c>
      <c r="O499" t="str">
        <f>IF(ecommerce_10000[[#This Row],[Platform]]="Souq","sq",ecommerce_10000[[#This Row],[Platform]])</f>
        <v>sq</v>
      </c>
      <c r="P499" t="str">
        <f>IF(E499="Souq","sq",IF(E499="Jumia","Jum",E499))</f>
        <v>sq</v>
      </c>
      <c r="Q499">
        <f>VLOOKUP(ecommerce_10000[[#This Row],[City]],F:I,4,FALSE)</f>
        <v>99349.3</v>
      </c>
      <c r="R499" s="1">
        <f>SUMIF(C:C,ecommerce_10000[[#This Row],[Category]],I:I)</f>
        <v>92327183.770000085</v>
      </c>
      <c r="S499" s="1">
        <f>SUMIFS(I:I,C:C,C499)</f>
        <v>92327183.770000085</v>
      </c>
      <c r="T499" s="1" t="str">
        <f>INDEX(F:F,MATCH(ecommerce_10000[[#This Row],[TotalAmount]],I:I,0))</f>
        <v>Riyadh</v>
      </c>
    </row>
    <row r="500" spans="1:20" x14ac:dyDescent="0.3">
      <c r="A500" s="1" t="s">
        <v>544</v>
      </c>
      <c r="B500" s="1" t="s">
        <v>49</v>
      </c>
      <c r="C500" s="1" t="s">
        <v>14</v>
      </c>
      <c r="D500" s="1" t="s">
        <v>50</v>
      </c>
      <c r="E500" s="1" t="s">
        <v>22</v>
      </c>
      <c r="F500" s="1" t="s">
        <v>40</v>
      </c>
      <c r="G500">
        <v>4605.92</v>
      </c>
      <c r="H500">
        <v>3</v>
      </c>
      <c r="I500">
        <v>13817.76</v>
      </c>
      <c r="J500">
        <v>3.55</v>
      </c>
      <c r="K500">
        <v>474</v>
      </c>
      <c r="L500" s="2">
        <v>45518</v>
      </c>
      <c r="O500" t="str">
        <f>IF(ecommerce_10000[[#This Row],[Platform]]="Souq","sq",ecommerce_10000[[#This Row],[Platform]])</f>
        <v>Jumia</v>
      </c>
      <c r="P500" t="str">
        <f>IF(E500="Souq","sq",IF(E500="Jumia","Jum",E500))</f>
        <v>Jum</v>
      </c>
      <c r="Q500">
        <f>VLOOKUP(ecommerce_10000[[#This Row],[City]],F:I,4,FALSE)</f>
        <v>99349.3</v>
      </c>
      <c r="R500" s="1">
        <f>SUMIF(C:C,ecommerce_10000[[#This Row],[Category]],I:I)</f>
        <v>92327183.770000085</v>
      </c>
      <c r="S500" s="1">
        <f>SUMIFS(I:I,C:C,C500)</f>
        <v>92327183.770000085</v>
      </c>
      <c r="T500" s="1" t="str">
        <f>INDEX(F:F,MATCH(ecommerce_10000[[#This Row],[TotalAmount]],I:I,0))</f>
        <v>Riyadh</v>
      </c>
    </row>
    <row r="501" spans="1:20" x14ac:dyDescent="0.3">
      <c r="A501" s="1" t="s">
        <v>545</v>
      </c>
      <c r="B501" s="1" t="s">
        <v>53</v>
      </c>
      <c r="C501" s="1" t="s">
        <v>31</v>
      </c>
      <c r="D501" s="1" t="s">
        <v>54</v>
      </c>
      <c r="E501" s="1" t="s">
        <v>22</v>
      </c>
      <c r="F501" s="1" t="s">
        <v>17</v>
      </c>
      <c r="G501">
        <v>6246.81</v>
      </c>
      <c r="H501">
        <v>2</v>
      </c>
      <c r="I501">
        <v>12493.62</v>
      </c>
      <c r="J501">
        <v>2.93</v>
      </c>
      <c r="K501">
        <v>3849</v>
      </c>
      <c r="L501" s="2">
        <v>45443</v>
      </c>
      <c r="O501" t="str">
        <f>IF(ecommerce_10000[[#This Row],[Platform]]="Souq","sq",ecommerce_10000[[#This Row],[Platform]])</f>
        <v>Jumia</v>
      </c>
      <c r="P501" t="str">
        <f>IF(E501="Souq","sq",IF(E501="Jumia","Jum",E501))</f>
        <v>Jum</v>
      </c>
      <c r="Q501">
        <f>VLOOKUP(ecommerce_10000[[#This Row],[City]],F:I,4,FALSE)</f>
        <v>16284.02</v>
      </c>
      <c r="R501" s="1">
        <f>SUMIF(C:C,ecommerce_10000[[#This Row],[Category]],I:I)</f>
        <v>57542997.559999913</v>
      </c>
      <c r="S501" s="1">
        <f>SUMIFS(I:I,C:C,C501)</f>
        <v>57542997.559999913</v>
      </c>
      <c r="T501" s="1" t="str">
        <f>INDEX(F:F,MATCH(ecommerce_10000[[#This Row],[TotalAmount]],I:I,0))</f>
        <v>Cairo</v>
      </c>
    </row>
    <row r="502" spans="1:20" x14ac:dyDescent="0.3">
      <c r="A502" s="1" t="s">
        <v>546</v>
      </c>
      <c r="B502" s="1" t="s">
        <v>65</v>
      </c>
      <c r="C502" s="1" t="s">
        <v>20</v>
      </c>
      <c r="D502" s="1" t="s">
        <v>66</v>
      </c>
      <c r="E502" s="1" t="s">
        <v>47</v>
      </c>
      <c r="F502" s="1" t="s">
        <v>33</v>
      </c>
      <c r="G502">
        <v>10260.59</v>
      </c>
      <c r="H502">
        <v>1</v>
      </c>
      <c r="I502">
        <v>10260.59</v>
      </c>
      <c r="J502">
        <v>1.1599999999999999</v>
      </c>
      <c r="K502">
        <v>4363</v>
      </c>
      <c r="L502" s="2">
        <v>45474</v>
      </c>
      <c r="O502" t="str">
        <f>IF(ecommerce_10000[[#This Row],[Platform]]="Souq","sq",ecommerce_10000[[#This Row],[Platform]])</f>
        <v>Amazon</v>
      </c>
      <c r="P502" t="str">
        <f>IF(E502="Souq","sq",IF(E502="Jumia","Jum",E502))</f>
        <v>Amazon</v>
      </c>
      <c r="Q502">
        <f>VLOOKUP(ecommerce_10000[[#This Row],[City]],F:I,4,FALSE)</f>
        <v>3665.44</v>
      </c>
      <c r="R502" s="1">
        <f>SUMIF(C:C,ecommerce_10000[[#This Row],[Category]],I:I)</f>
        <v>91504159.730000004</v>
      </c>
      <c r="S502" s="1">
        <f>SUMIFS(I:I,C:C,C502)</f>
        <v>91504159.730000004</v>
      </c>
      <c r="T502" s="1" t="str">
        <f>INDEX(F:F,MATCH(ecommerce_10000[[#This Row],[TotalAmount]],I:I,0))</f>
        <v>Dubai</v>
      </c>
    </row>
    <row r="503" spans="1:20" x14ac:dyDescent="0.3">
      <c r="A503" s="1" t="s">
        <v>547</v>
      </c>
      <c r="B503" s="1" t="s">
        <v>30</v>
      </c>
      <c r="C503" s="1" t="s">
        <v>31</v>
      </c>
      <c r="D503" s="1" t="s">
        <v>32</v>
      </c>
      <c r="E503" s="1" t="s">
        <v>22</v>
      </c>
      <c r="F503" s="1" t="s">
        <v>40</v>
      </c>
      <c r="G503">
        <v>15939.42</v>
      </c>
      <c r="H503">
        <v>2</v>
      </c>
      <c r="I503">
        <v>31878.84</v>
      </c>
      <c r="J503">
        <v>4.3899999999999997</v>
      </c>
      <c r="K503">
        <v>3705</v>
      </c>
      <c r="L503" s="2">
        <v>45370</v>
      </c>
      <c r="O503" t="str">
        <f>IF(ecommerce_10000[[#This Row],[Platform]]="Souq","sq",ecommerce_10000[[#This Row],[Platform]])</f>
        <v>Jumia</v>
      </c>
      <c r="P503" t="str">
        <f>IF(E503="Souq","sq",IF(E503="Jumia","Jum",E503))</f>
        <v>Jum</v>
      </c>
      <c r="Q503">
        <f>VLOOKUP(ecommerce_10000[[#This Row],[City]],F:I,4,FALSE)</f>
        <v>99349.3</v>
      </c>
      <c r="R503" s="1">
        <f>SUMIF(C:C,ecommerce_10000[[#This Row],[Category]],I:I)</f>
        <v>57542997.559999913</v>
      </c>
      <c r="S503" s="1">
        <f>SUMIFS(I:I,C:C,C503)</f>
        <v>57542997.559999913</v>
      </c>
      <c r="T503" s="1" t="str">
        <f>INDEX(F:F,MATCH(ecommerce_10000[[#This Row],[TotalAmount]],I:I,0))</f>
        <v>Riyadh</v>
      </c>
    </row>
    <row r="504" spans="1:20" x14ac:dyDescent="0.3">
      <c r="A504" s="1" t="s">
        <v>548</v>
      </c>
      <c r="B504" s="1" t="s">
        <v>30</v>
      </c>
      <c r="C504" s="1" t="s">
        <v>31</v>
      </c>
      <c r="D504" s="1" t="s">
        <v>32</v>
      </c>
      <c r="E504" s="1" t="s">
        <v>47</v>
      </c>
      <c r="F504" s="1" t="s">
        <v>23</v>
      </c>
      <c r="G504">
        <v>5512.01</v>
      </c>
      <c r="H504">
        <v>5</v>
      </c>
      <c r="I504">
        <v>27560.05</v>
      </c>
      <c r="J504">
        <v>2.7</v>
      </c>
      <c r="K504">
        <v>4389</v>
      </c>
      <c r="L504" s="2">
        <v>45336</v>
      </c>
      <c r="O504" t="str">
        <f>IF(ecommerce_10000[[#This Row],[Platform]]="Souq","sq",ecommerce_10000[[#This Row],[Platform]])</f>
        <v>Amazon</v>
      </c>
      <c r="P504" t="str">
        <f>IF(E504="Souq","sq",IF(E504="Jumia","Jum",E504))</f>
        <v>Amazon</v>
      </c>
      <c r="Q504">
        <f>VLOOKUP(ecommerce_10000[[#This Row],[City]],F:I,4,FALSE)</f>
        <v>13290.4</v>
      </c>
      <c r="R504" s="1">
        <f>SUMIF(C:C,ecommerce_10000[[#This Row],[Category]],I:I)</f>
        <v>57542997.559999913</v>
      </c>
      <c r="S504" s="1">
        <f>SUMIFS(I:I,C:C,C504)</f>
        <v>57542997.559999913</v>
      </c>
      <c r="T504" s="1" t="str">
        <f>INDEX(F:F,MATCH(ecommerce_10000[[#This Row],[TotalAmount]],I:I,0))</f>
        <v>Alexandria</v>
      </c>
    </row>
    <row r="505" spans="1:20" x14ac:dyDescent="0.3">
      <c r="A505" s="1" t="s">
        <v>549</v>
      </c>
      <c r="B505" s="1" t="s">
        <v>35</v>
      </c>
      <c r="C505" s="1" t="s">
        <v>14</v>
      </c>
      <c r="D505" s="1" t="s">
        <v>36</v>
      </c>
      <c r="E505" s="1" t="s">
        <v>16</v>
      </c>
      <c r="F505" s="1" t="s">
        <v>17</v>
      </c>
      <c r="G505">
        <v>5042.1899999999996</v>
      </c>
      <c r="H505">
        <v>4</v>
      </c>
      <c r="I505">
        <v>20168.759999999998</v>
      </c>
      <c r="J505">
        <v>2.09</v>
      </c>
      <c r="K505">
        <v>3661</v>
      </c>
      <c r="L505" s="2">
        <v>45352</v>
      </c>
      <c r="O505" t="str">
        <f>IF(ecommerce_10000[[#This Row],[Platform]]="Souq","sq",ecommerce_10000[[#This Row],[Platform]])</f>
        <v>sq</v>
      </c>
      <c r="P505" t="str">
        <f>IF(E505="Souq","sq",IF(E505="Jumia","Jum",E505))</f>
        <v>sq</v>
      </c>
      <c r="Q505">
        <f>VLOOKUP(ecommerce_10000[[#This Row],[City]],F:I,4,FALSE)</f>
        <v>16284.02</v>
      </c>
      <c r="R505" s="1">
        <f>SUMIF(C:C,ecommerce_10000[[#This Row],[Category]],I:I)</f>
        <v>92327183.770000085</v>
      </c>
      <c r="S505" s="1">
        <f>SUMIFS(I:I,C:C,C505)</f>
        <v>92327183.770000085</v>
      </c>
      <c r="T505" s="1" t="str">
        <f>INDEX(F:F,MATCH(ecommerce_10000[[#This Row],[TotalAmount]],I:I,0))</f>
        <v>Cairo</v>
      </c>
    </row>
    <row r="506" spans="1:20" x14ac:dyDescent="0.3">
      <c r="A506" s="1" t="s">
        <v>550</v>
      </c>
      <c r="B506" s="1" t="s">
        <v>43</v>
      </c>
      <c r="C506" s="1" t="s">
        <v>44</v>
      </c>
      <c r="D506" s="1" t="s">
        <v>45</v>
      </c>
      <c r="E506" s="1" t="s">
        <v>47</v>
      </c>
      <c r="F506" s="1" t="s">
        <v>28</v>
      </c>
      <c r="G506">
        <v>5233.74</v>
      </c>
      <c r="H506">
        <v>5</v>
      </c>
      <c r="I506">
        <v>26168.7</v>
      </c>
      <c r="J506">
        <v>1.1200000000000001</v>
      </c>
      <c r="K506">
        <v>489</v>
      </c>
      <c r="L506" s="2">
        <v>45346</v>
      </c>
      <c r="O506" t="str">
        <f>IF(ecommerce_10000[[#This Row],[Platform]]="Souq","sq",ecommerce_10000[[#This Row],[Platform]])</f>
        <v>Amazon</v>
      </c>
      <c r="P506" t="str">
        <f>IF(E506="Souq","sq",IF(E506="Jumia","Jum",E506))</f>
        <v>Amazon</v>
      </c>
      <c r="Q506">
        <f>VLOOKUP(ecommerce_10000[[#This Row],[City]],F:I,4,FALSE)</f>
        <v>26648.76</v>
      </c>
      <c r="R506" s="1">
        <f>SUMIF(C:C,ecommerce_10000[[#This Row],[Category]],I:I)</f>
        <v>31420413.200000018</v>
      </c>
      <c r="S506" s="1">
        <f>SUMIFS(I:I,C:C,C506)</f>
        <v>31420413.200000018</v>
      </c>
      <c r="T506" s="1" t="str">
        <f>INDEX(F:F,MATCH(ecommerce_10000[[#This Row],[TotalAmount]],I:I,0))</f>
        <v>Casablanca</v>
      </c>
    </row>
    <row r="507" spans="1:20" x14ac:dyDescent="0.3">
      <c r="A507" s="1" t="s">
        <v>551</v>
      </c>
      <c r="B507" s="1" t="s">
        <v>19</v>
      </c>
      <c r="C507" s="1" t="s">
        <v>20</v>
      </c>
      <c r="D507" s="1" t="s">
        <v>21</v>
      </c>
      <c r="E507" s="1" t="s">
        <v>22</v>
      </c>
      <c r="F507" s="1" t="s">
        <v>23</v>
      </c>
      <c r="G507">
        <v>14364.98</v>
      </c>
      <c r="H507">
        <v>2</v>
      </c>
      <c r="I507">
        <v>28729.96</v>
      </c>
      <c r="J507">
        <v>4.71</v>
      </c>
      <c r="K507">
        <v>1526</v>
      </c>
      <c r="L507" s="2">
        <v>45344</v>
      </c>
      <c r="O507" t="str">
        <f>IF(ecommerce_10000[[#This Row],[Platform]]="Souq","sq",ecommerce_10000[[#This Row],[Platform]])</f>
        <v>Jumia</v>
      </c>
      <c r="P507" t="str">
        <f>IF(E507="Souq","sq",IF(E507="Jumia","Jum",E507))</f>
        <v>Jum</v>
      </c>
      <c r="Q507">
        <f>VLOOKUP(ecommerce_10000[[#This Row],[City]],F:I,4,FALSE)</f>
        <v>13290.4</v>
      </c>
      <c r="R507" s="1">
        <f>SUMIF(C:C,ecommerce_10000[[#This Row],[Category]],I:I)</f>
        <v>91504159.730000004</v>
      </c>
      <c r="S507" s="1">
        <f>SUMIFS(I:I,C:C,C507)</f>
        <v>91504159.730000004</v>
      </c>
      <c r="T507" s="1" t="str">
        <f>INDEX(F:F,MATCH(ecommerce_10000[[#This Row],[TotalAmount]],I:I,0))</f>
        <v>Alexandria</v>
      </c>
    </row>
    <row r="508" spans="1:20" x14ac:dyDescent="0.3">
      <c r="A508" s="1" t="s">
        <v>552</v>
      </c>
      <c r="B508" s="1" t="s">
        <v>25</v>
      </c>
      <c r="C508" s="1" t="s">
        <v>26</v>
      </c>
      <c r="D508" s="1" t="s">
        <v>27</v>
      </c>
      <c r="E508" s="1" t="s">
        <v>22</v>
      </c>
      <c r="F508" s="1" t="s">
        <v>23</v>
      </c>
      <c r="G508">
        <v>128.21</v>
      </c>
      <c r="H508">
        <v>5</v>
      </c>
      <c r="I508">
        <v>641.04999999999995</v>
      </c>
      <c r="J508">
        <v>3.33</v>
      </c>
      <c r="K508">
        <v>1435</v>
      </c>
      <c r="L508" s="2">
        <v>45535</v>
      </c>
      <c r="O508" t="str">
        <f>IF(ecommerce_10000[[#This Row],[Platform]]="Souq","sq",ecommerce_10000[[#This Row],[Platform]])</f>
        <v>Jumia</v>
      </c>
      <c r="P508" t="str">
        <f>IF(E508="Souq","sq",IF(E508="Jumia","Jum",E508))</f>
        <v>Jum</v>
      </c>
      <c r="Q508">
        <f>VLOOKUP(ecommerce_10000[[#This Row],[City]],F:I,4,FALSE)</f>
        <v>13290.4</v>
      </c>
      <c r="R508" s="1">
        <f>SUMIF(C:C,ecommerce_10000[[#This Row],[Category]],I:I)</f>
        <v>29200970.130000021</v>
      </c>
      <c r="S508" s="1">
        <f>SUMIFS(I:I,C:C,C508)</f>
        <v>29200970.130000021</v>
      </c>
      <c r="T508" s="1" t="str">
        <f>INDEX(F:F,MATCH(ecommerce_10000[[#This Row],[TotalAmount]],I:I,0))</f>
        <v>Alexandria</v>
      </c>
    </row>
    <row r="509" spans="1:20" x14ac:dyDescent="0.3">
      <c r="A509" s="1" t="s">
        <v>553</v>
      </c>
      <c r="B509" s="1" t="s">
        <v>19</v>
      </c>
      <c r="C509" s="1" t="s">
        <v>20</v>
      </c>
      <c r="D509" s="1" t="s">
        <v>21</v>
      </c>
      <c r="E509" s="1" t="s">
        <v>16</v>
      </c>
      <c r="F509" s="1" t="s">
        <v>62</v>
      </c>
      <c r="G509">
        <v>1458.76</v>
      </c>
      <c r="H509">
        <v>1</v>
      </c>
      <c r="I509">
        <v>1458.76</v>
      </c>
      <c r="J509">
        <v>3.59</v>
      </c>
      <c r="K509">
        <v>4822</v>
      </c>
      <c r="L509" s="2">
        <v>45652</v>
      </c>
      <c r="O509" t="str">
        <f>IF(ecommerce_10000[[#This Row],[Platform]]="Souq","sq",ecommerce_10000[[#This Row],[Platform]])</f>
        <v>sq</v>
      </c>
      <c r="P509" t="str">
        <f>IF(E509="Souq","sq",IF(E509="Jumia","Jum",E509))</f>
        <v>sq</v>
      </c>
      <c r="Q509">
        <f>VLOOKUP(ecommerce_10000[[#This Row],[City]],F:I,4,FALSE)</f>
        <v>27872.98</v>
      </c>
      <c r="R509" s="1">
        <f>SUMIF(C:C,ecommerce_10000[[#This Row],[Category]],I:I)</f>
        <v>91504159.730000004</v>
      </c>
      <c r="S509" s="1">
        <f>SUMIFS(I:I,C:C,C509)</f>
        <v>91504159.730000004</v>
      </c>
      <c r="T509" s="1" t="str">
        <f>INDEX(F:F,MATCH(ecommerce_10000[[#This Row],[TotalAmount]],I:I,0))</f>
        <v>Giza</v>
      </c>
    </row>
    <row r="510" spans="1:20" x14ac:dyDescent="0.3">
      <c r="A510" s="1" t="s">
        <v>554</v>
      </c>
      <c r="B510" s="1" t="s">
        <v>19</v>
      </c>
      <c r="C510" s="1" t="s">
        <v>20</v>
      </c>
      <c r="D510" s="1" t="s">
        <v>21</v>
      </c>
      <c r="E510" s="1" t="s">
        <v>22</v>
      </c>
      <c r="F510" s="1" t="s">
        <v>17</v>
      </c>
      <c r="G510">
        <v>16344.35</v>
      </c>
      <c r="H510">
        <v>2</v>
      </c>
      <c r="I510">
        <v>32688.7</v>
      </c>
      <c r="J510">
        <v>4.7699999999999996</v>
      </c>
      <c r="K510">
        <v>3913</v>
      </c>
      <c r="L510" s="2">
        <v>45596</v>
      </c>
      <c r="O510" t="str">
        <f>IF(ecommerce_10000[[#This Row],[Platform]]="Souq","sq",ecommerce_10000[[#This Row],[Platform]])</f>
        <v>Jumia</v>
      </c>
      <c r="P510" t="str">
        <f>IF(E510="Souq","sq",IF(E510="Jumia","Jum",E510))</f>
        <v>Jum</v>
      </c>
      <c r="Q510">
        <f>VLOOKUP(ecommerce_10000[[#This Row],[City]],F:I,4,FALSE)</f>
        <v>16284.02</v>
      </c>
      <c r="R510" s="1">
        <f>SUMIF(C:C,ecommerce_10000[[#This Row],[Category]],I:I)</f>
        <v>91504159.730000004</v>
      </c>
      <c r="S510" s="1">
        <f>SUMIFS(I:I,C:C,C510)</f>
        <v>91504159.730000004</v>
      </c>
      <c r="T510" s="1" t="str">
        <f>INDEX(F:F,MATCH(ecommerce_10000[[#This Row],[TotalAmount]],I:I,0))</f>
        <v>Cairo</v>
      </c>
    </row>
    <row r="511" spans="1:20" x14ac:dyDescent="0.3">
      <c r="A511" s="1" t="s">
        <v>555</v>
      </c>
      <c r="B511" s="1" t="s">
        <v>53</v>
      </c>
      <c r="C511" s="1" t="s">
        <v>31</v>
      </c>
      <c r="D511" s="1" t="s">
        <v>54</v>
      </c>
      <c r="E511" s="1" t="s">
        <v>22</v>
      </c>
      <c r="F511" s="1" t="s">
        <v>62</v>
      </c>
      <c r="G511">
        <v>2415.96</v>
      </c>
      <c r="H511">
        <v>3</v>
      </c>
      <c r="I511">
        <v>7247.88</v>
      </c>
      <c r="J511">
        <v>3.43</v>
      </c>
      <c r="K511">
        <v>2917</v>
      </c>
      <c r="L511" s="2">
        <v>45522</v>
      </c>
      <c r="O511" t="str">
        <f>IF(ecommerce_10000[[#This Row],[Platform]]="Souq","sq",ecommerce_10000[[#This Row],[Platform]])</f>
        <v>Jumia</v>
      </c>
      <c r="P511" t="str">
        <f>IF(E511="Souq","sq",IF(E511="Jumia","Jum",E511))</f>
        <v>Jum</v>
      </c>
      <c r="Q511">
        <f>VLOOKUP(ecommerce_10000[[#This Row],[City]],F:I,4,FALSE)</f>
        <v>27872.98</v>
      </c>
      <c r="R511" s="1">
        <f>SUMIF(C:C,ecommerce_10000[[#This Row],[Category]],I:I)</f>
        <v>57542997.559999913</v>
      </c>
      <c r="S511" s="1">
        <f>SUMIFS(I:I,C:C,C511)</f>
        <v>57542997.559999913</v>
      </c>
      <c r="T511" s="1" t="str">
        <f>INDEX(F:F,MATCH(ecommerce_10000[[#This Row],[TotalAmount]],I:I,0))</f>
        <v>Giza</v>
      </c>
    </row>
    <row r="512" spans="1:20" x14ac:dyDescent="0.3">
      <c r="A512" s="1" t="s">
        <v>556</v>
      </c>
      <c r="B512" s="1" t="s">
        <v>43</v>
      </c>
      <c r="C512" s="1" t="s">
        <v>44</v>
      </c>
      <c r="D512" s="1" t="s">
        <v>45</v>
      </c>
      <c r="E512" s="1" t="s">
        <v>47</v>
      </c>
      <c r="F512" s="1" t="s">
        <v>33</v>
      </c>
      <c r="G512">
        <v>17439.8</v>
      </c>
      <c r="H512">
        <v>2</v>
      </c>
      <c r="I512">
        <v>34879.599999999999</v>
      </c>
      <c r="J512">
        <v>4.8899999999999997</v>
      </c>
      <c r="K512">
        <v>2724</v>
      </c>
      <c r="L512" s="2">
        <v>45629</v>
      </c>
      <c r="O512" t="str">
        <f>IF(ecommerce_10000[[#This Row],[Platform]]="Souq","sq",ecommerce_10000[[#This Row],[Platform]])</f>
        <v>Amazon</v>
      </c>
      <c r="P512" t="str">
        <f>IF(E512="Souq","sq",IF(E512="Jumia","Jum",E512))</f>
        <v>Amazon</v>
      </c>
      <c r="Q512">
        <f>VLOOKUP(ecommerce_10000[[#This Row],[City]],F:I,4,FALSE)</f>
        <v>3665.44</v>
      </c>
      <c r="R512" s="1">
        <f>SUMIF(C:C,ecommerce_10000[[#This Row],[Category]],I:I)</f>
        <v>31420413.200000018</v>
      </c>
      <c r="S512" s="1">
        <f>SUMIFS(I:I,C:C,C512)</f>
        <v>31420413.200000018</v>
      </c>
      <c r="T512" s="1" t="str">
        <f>INDEX(F:F,MATCH(ecommerce_10000[[#This Row],[TotalAmount]],I:I,0))</f>
        <v>Dubai</v>
      </c>
    </row>
    <row r="513" spans="1:20" x14ac:dyDescent="0.3">
      <c r="A513" s="1" t="s">
        <v>557</v>
      </c>
      <c r="B513" s="1" t="s">
        <v>13</v>
      </c>
      <c r="C513" s="1" t="s">
        <v>14</v>
      </c>
      <c r="D513" s="1" t="s">
        <v>15</v>
      </c>
      <c r="E513" s="1" t="s">
        <v>47</v>
      </c>
      <c r="F513" s="1" t="s">
        <v>17</v>
      </c>
      <c r="G513">
        <v>16648.599999999999</v>
      </c>
      <c r="H513">
        <v>3</v>
      </c>
      <c r="I513">
        <v>49945.8</v>
      </c>
      <c r="J513">
        <v>4.29</v>
      </c>
      <c r="K513">
        <v>1415</v>
      </c>
      <c r="L513" s="2">
        <v>45483</v>
      </c>
      <c r="O513" t="str">
        <f>IF(ecommerce_10000[[#This Row],[Platform]]="Souq","sq",ecommerce_10000[[#This Row],[Platform]])</f>
        <v>Amazon</v>
      </c>
      <c r="P513" t="str">
        <f>IF(E513="Souq","sq",IF(E513="Jumia","Jum",E513))</f>
        <v>Amazon</v>
      </c>
      <c r="Q513">
        <f>VLOOKUP(ecommerce_10000[[#This Row],[City]],F:I,4,FALSE)</f>
        <v>16284.02</v>
      </c>
      <c r="R513" s="1">
        <f>SUMIF(C:C,ecommerce_10000[[#This Row],[Category]],I:I)</f>
        <v>92327183.770000085</v>
      </c>
      <c r="S513" s="1">
        <f>SUMIFS(I:I,C:C,C513)</f>
        <v>92327183.770000085</v>
      </c>
      <c r="T513" s="1" t="str">
        <f>INDEX(F:F,MATCH(ecommerce_10000[[#This Row],[TotalAmount]],I:I,0))</f>
        <v>Cairo</v>
      </c>
    </row>
    <row r="514" spans="1:20" x14ac:dyDescent="0.3">
      <c r="A514" s="1" t="s">
        <v>558</v>
      </c>
      <c r="B514" s="1" t="s">
        <v>30</v>
      </c>
      <c r="C514" s="1" t="s">
        <v>31</v>
      </c>
      <c r="D514" s="1" t="s">
        <v>32</v>
      </c>
      <c r="E514" s="1" t="s">
        <v>22</v>
      </c>
      <c r="F514" s="1" t="s">
        <v>62</v>
      </c>
      <c r="G514">
        <v>14497.38</v>
      </c>
      <c r="H514">
        <v>2</v>
      </c>
      <c r="I514">
        <v>28994.76</v>
      </c>
      <c r="J514">
        <v>3.65</v>
      </c>
      <c r="K514">
        <v>1803</v>
      </c>
      <c r="L514" s="2">
        <v>45499</v>
      </c>
      <c r="O514" t="str">
        <f>IF(ecommerce_10000[[#This Row],[Platform]]="Souq","sq",ecommerce_10000[[#This Row],[Platform]])</f>
        <v>Jumia</v>
      </c>
      <c r="P514" t="str">
        <f>IF(E514="Souq","sq",IF(E514="Jumia","Jum",E514))</f>
        <v>Jum</v>
      </c>
      <c r="Q514">
        <f>VLOOKUP(ecommerce_10000[[#This Row],[City]],F:I,4,FALSE)</f>
        <v>27872.98</v>
      </c>
      <c r="R514" s="1">
        <f>SUMIF(C:C,ecommerce_10000[[#This Row],[Category]],I:I)</f>
        <v>57542997.559999913</v>
      </c>
      <c r="S514" s="1">
        <f>SUMIFS(I:I,C:C,C514)</f>
        <v>57542997.559999913</v>
      </c>
      <c r="T514" s="1" t="str">
        <f>INDEX(F:F,MATCH(ecommerce_10000[[#This Row],[TotalAmount]],I:I,0))</f>
        <v>Giza</v>
      </c>
    </row>
    <row r="515" spans="1:20" x14ac:dyDescent="0.3">
      <c r="A515" s="1" t="s">
        <v>559</v>
      </c>
      <c r="B515" s="1" t="s">
        <v>30</v>
      </c>
      <c r="C515" s="1" t="s">
        <v>31</v>
      </c>
      <c r="D515" s="1" t="s">
        <v>32</v>
      </c>
      <c r="E515" s="1" t="s">
        <v>16</v>
      </c>
      <c r="F515" s="1" t="s">
        <v>33</v>
      </c>
      <c r="G515">
        <v>979.15</v>
      </c>
      <c r="H515">
        <v>4</v>
      </c>
      <c r="I515">
        <v>3916.6</v>
      </c>
      <c r="J515">
        <v>1.38</v>
      </c>
      <c r="K515">
        <v>3215</v>
      </c>
      <c r="L515" s="2">
        <v>45575</v>
      </c>
      <c r="O515" t="str">
        <f>IF(ecommerce_10000[[#This Row],[Platform]]="Souq","sq",ecommerce_10000[[#This Row],[Platform]])</f>
        <v>sq</v>
      </c>
      <c r="P515" t="str">
        <f>IF(E515="Souq","sq",IF(E515="Jumia","Jum",E515))</f>
        <v>sq</v>
      </c>
      <c r="Q515">
        <f>VLOOKUP(ecommerce_10000[[#This Row],[City]],F:I,4,FALSE)</f>
        <v>3665.44</v>
      </c>
      <c r="R515" s="1">
        <f>SUMIF(C:C,ecommerce_10000[[#This Row],[Category]],I:I)</f>
        <v>57542997.559999913</v>
      </c>
      <c r="S515" s="1">
        <f>SUMIFS(I:I,C:C,C515)</f>
        <v>57542997.559999913</v>
      </c>
      <c r="T515" s="1" t="str">
        <f>INDEX(F:F,MATCH(ecommerce_10000[[#This Row],[TotalAmount]],I:I,0))</f>
        <v>Dubai</v>
      </c>
    </row>
    <row r="516" spans="1:20" x14ac:dyDescent="0.3">
      <c r="A516" s="1" t="s">
        <v>560</v>
      </c>
      <c r="B516" s="1" t="s">
        <v>53</v>
      </c>
      <c r="C516" s="1" t="s">
        <v>31</v>
      </c>
      <c r="D516" s="1" t="s">
        <v>54</v>
      </c>
      <c r="E516" s="1" t="s">
        <v>47</v>
      </c>
      <c r="F516" s="1" t="s">
        <v>17</v>
      </c>
      <c r="G516">
        <v>13841.21</v>
      </c>
      <c r="H516">
        <v>4</v>
      </c>
      <c r="I516">
        <v>55364.84</v>
      </c>
      <c r="J516">
        <v>3.79</v>
      </c>
      <c r="K516">
        <v>1668</v>
      </c>
      <c r="L516" s="2">
        <v>45447</v>
      </c>
      <c r="O516" t="str">
        <f>IF(ecommerce_10000[[#This Row],[Platform]]="Souq","sq",ecommerce_10000[[#This Row],[Platform]])</f>
        <v>Amazon</v>
      </c>
      <c r="P516" t="str">
        <f>IF(E516="Souq","sq",IF(E516="Jumia","Jum",E516))</f>
        <v>Amazon</v>
      </c>
      <c r="Q516">
        <f>VLOOKUP(ecommerce_10000[[#This Row],[City]],F:I,4,FALSE)</f>
        <v>16284.02</v>
      </c>
      <c r="R516" s="1">
        <f>SUMIF(C:C,ecommerce_10000[[#This Row],[Category]],I:I)</f>
        <v>57542997.559999913</v>
      </c>
      <c r="S516" s="1">
        <f>SUMIFS(I:I,C:C,C516)</f>
        <v>57542997.559999913</v>
      </c>
      <c r="T516" s="1" t="str">
        <f>INDEX(F:F,MATCH(ecommerce_10000[[#This Row],[TotalAmount]],I:I,0))</f>
        <v>Cairo</v>
      </c>
    </row>
    <row r="517" spans="1:20" x14ac:dyDescent="0.3">
      <c r="A517" s="1" t="s">
        <v>561</v>
      </c>
      <c r="B517" s="1" t="s">
        <v>49</v>
      </c>
      <c r="C517" s="1" t="s">
        <v>14</v>
      </c>
      <c r="D517" s="1" t="s">
        <v>50</v>
      </c>
      <c r="E517" s="1" t="s">
        <v>22</v>
      </c>
      <c r="F517" s="1" t="s">
        <v>23</v>
      </c>
      <c r="G517">
        <v>14061.75</v>
      </c>
      <c r="H517">
        <v>3</v>
      </c>
      <c r="I517">
        <v>42185.25</v>
      </c>
      <c r="J517">
        <v>4.72</v>
      </c>
      <c r="K517">
        <v>2976</v>
      </c>
      <c r="L517" s="2">
        <v>45469</v>
      </c>
      <c r="O517" t="str">
        <f>IF(ecommerce_10000[[#This Row],[Platform]]="Souq","sq",ecommerce_10000[[#This Row],[Platform]])</f>
        <v>Jumia</v>
      </c>
      <c r="P517" t="str">
        <f>IF(E517="Souq","sq",IF(E517="Jumia","Jum",E517))</f>
        <v>Jum</v>
      </c>
      <c r="Q517">
        <f>VLOOKUP(ecommerce_10000[[#This Row],[City]],F:I,4,FALSE)</f>
        <v>13290.4</v>
      </c>
      <c r="R517" s="1">
        <f>SUMIF(C:C,ecommerce_10000[[#This Row],[Category]],I:I)</f>
        <v>92327183.770000085</v>
      </c>
      <c r="S517" s="1">
        <f>SUMIFS(I:I,C:C,C517)</f>
        <v>92327183.770000085</v>
      </c>
      <c r="T517" s="1" t="str">
        <f>INDEX(F:F,MATCH(ecommerce_10000[[#This Row],[TotalAmount]],I:I,0))</f>
        <v>Alexandria</v>
      </c>
    </row>
    <row r="518" spans="1:20" x14ac:dyDescent="0.3">
      <c r="A518" s="1" t="s">
        <v>562</v>
      </c>
      <c r="B518" s="1" t="s">
        <v>35</v>
      </c>
      <c r="C518" s="1" t="s">
        <v>14</v>
      </c>
      <c r="D518" s="1" t="s">
        <v>36</v>
      </c>
      <c r="E518" s="1" t="s">
        <v>22</v>
      </c>
      <c r="F518" s="1" t="s">
        <v>62</v>
      </c>
      <c r="G518">
        <v>4656.88</v>
      </c>
      <c r="H518">
        <v>5</v>
      </c>
      <c r="I518">
        <v>23284.400000000001</v>
      </c>
      <c r="J518">
        <v>2.19</v>
      </c>
      <c r="K518">
        <v>1825</v>
      </c>
      <c r="L518" s="2">
        <v>45640</v>
      </c>
      <c r="O518" t="str">
        <f>IF(ecommerce_10000[[#This Row],[Platform]]="Souq","sq",ecommerce_10000[[#This Row],[Platform]])</f>
        <v>Jumia</v>
      </c>
      <c r="P518" t="str">
        <f>IF(E518="Souq","sq",IF(E518="Jumia","Jum",E518))</f>
        <v>Jum</v>
      </c>
      <c r="Q518">
        <f>VLOOKUP(ecommerce_10000[[#This Row],[City]],F:I,4,FALSE)</f>
        <v>27872.98</v>
      </c>
      <c r="R518" s="1">
        <f>SUMIF(C:C,ecommerce_10000[[#This Row],[Category]],I:I)</f>
        <v>92327183.770000085</v>
      </c>
      <c r="S518" s="1">
        <f>SUMIFS(I:I,C:C,C518)</f>
        <v>92327183.770000085</v>
      </c>
      <c r="T518" s="1" t="str">
        <f>INDEX(F:F,MATCH(ecommerce_10000[[#This Row],[TotalAmount]],I:I,0))</f>
        <v>Giza</v>
      </c>
    </row>
    <row r="519" spans="1:20" x14ac:dyDescent="0.3">
      <c r="A519" s="1" t="s">
        <v>563</v>
      </c>
      <c r="B519" s="1" t="s">
        <v>19</v>
      </c>
      <c r="C519" s="1" t="s">
        <v>20</v>
      </c>
      <c r="D519" s="1" t="s">
        <v>21</v>
      </c>
      <c r="E519" s="1" t="s">
        <v>47</v>
      </c>
      <c r="F519" s="1" t="s">
        <v>28</v>
      </c>
      <c r="G519">
        <v>7533</v>
      </c>
      <c r="H519">
        <v>5</v>
      </c>
      <c r="I519">
        <v>37665</v>
      </c>
      <c r="J519">
        <v>4.9800000000000004</v>
      </c>
      <c r="K519">
        <v>547</v>
      </c>
      <c r="L519" s="2">
        <v>45292</v>
      </c>
      <c r="O519" t="str">
        <f>IF(ecommerce_10000[[#This Row],[Platform]]="Souq","sq",ecommerce_10000[[#This Row],[Platform]])</f>
        <v>Amazon</v>
      </c>
      <c r="P519" t="str">
        <f>IF(E519="Souq","sq",IF(E519="Jumia","Jum",E519))</f>
        <v>Amazon</v>
      </c>
      <c r="Q519">
        <f>VLOOKUP(ecommerce_10000[[#This Row],[City]],F:I,4,FALSE)</f>
        <v>26648.76</v>
      </c>
      <c r="R519" s="1">
        <f>SUMIF(C:C,ecommerce_10000[[#This Row],[Category]],I:I)</f>
        <v>91504159.730000004</v>
      </c>
      <c r="S519" s="1">
        <f>SUMIFS(I:I,C:C,C519)</f>
        <v>91504159.730000004</v>
      </c>
      <c r="T519" s="1" t="str">
        <f>INDEX(F:F,MATCH(ecommerce_10000[[#This Row],[TotalAmount]],I:I,0))</f>
        <v>Casablanca</v>
      </c>
    </row>
    <row r="520" spans="1:20" x14ac:dyDescent="0.3">
      <c r="A520" s="1" t="s">
        <v>564</v>
      </c>
      <c r="B520" s="1" t="s">
        <v>65</v>
      </c>
      <c r="C520" s="1" t="s">
        <v>20</v>
      </c>
      <c r="D520" s="1" t="s">
        <v>66</v>
      </c>
      <c r="E520" s="1" t="s">
        <v>47</v>
      </c>
      <c r="F520" s="1" t="s">
        <v>62</v>
      </c>
      <c r="G520">
        <v>1501.58</v>
      </c>
      <c r="H520">
        <v>3</v>
      </c>
      <c r="I520">
        <v>4504.74</v>
      </c>
      <c r="J520">
        <v>3.79</v>
      </c>
      <c r="K520">
        <v>679</v>
      </c>
      <c r="L520" s="2">
        <v>45354</v>
      </c>
      <c r="O520" t="str">
        <f>IF(ecommerce_10000[[#This Row],[Platform]]="Souq","sq",ecommerce_10000[[#This Row],[Platform]])</f>
        <v>Amazon</v>
      </c>
      <c r="P520" t="str">
        <f>IF(E520="Souq","sq",IF(E520="Jumia","Jum",E520))</f>
        <v>Amazon</v>
      </c>
      <c r="Q520">
        <f>VLOOKUP(ecommerce_10000[[#This Row],[City]],F:I,4,FALSE)</f>
        <v>27872.98</v>
      </c>
      <c r="R520" s="1">
        <f>SUMIF(C:C,ecommerce_10000[[#This Row],[Category]],I:I)</f>
        <v>91504159.730000004</v>
      </c>
      <c r="S520" s="1">
        <f>SUMIFS(I:I,C:C,C520)</f>
        <v>91504159.730000004</v>
      </c>
      <c r="T520" s="1" t="str">
        <f>INDEX(F:F,MATCH(ecommerce_10000[[#This Row],[TotalAmount]],I:I,0))</f>
        <v>Giza</v>
      </c>
    </row>
    <row r="521" spans="1:20" x14ac:dyDescent="0.3">
      <c r="A521" s="1" t="s">
        <v>565</v>
      </c>
      <c r="B521" s="1" t="s">
        <v>30</v>
      </c>
      <c r="C521" s="1" t="s">
        <v>31</v>
      </c>
      <c r="D521" s="1" t="s">
        <v>32</v>
      </c>
      <c r="E521" s="1" t="s">
        <v>16</v>
      </c>
      <c r="F521" s="1" t="s">
        <v>17</v>
      </c>
      <c r="G521">
        <v>5498.55</v>
      </c>
      <c r="H521">
        <v>5</v>
      </c>
      <c r="I521">
        <v>27492.75</v>
      </c>
      <c r="J521">
        <v>1.2</v>
      </c>
      <c r="K521">
        <v>3446</v>
      </c>
      <c r="L521" s="2">
        <v>45427</v>
      </c>
      <c r="O521" t="str">
        <f>IF(ecommerce_10000[[#This Row],[Platform]]="Souq","sq",ecommerce_10000[[#This Row],[Platform]])</f>
        <v>sq</v>
      </c>
      <c r="P521" t="str">
        <f>IF(E521="Souq","sq",IF(E521="Jumia","Jum",E521))</f>
        <v>sq</v>
      </c>
      <c r="Q521">
        <f>VLOOKUP(ecommerce_10000[[#This Row],[City]],F:I,4,FALSE)</f>
        <v>16284.02</v>
      </c>
      <c r="R521" s="1">
        <f>SUMIF(C:C,ecommerce_10000[[#This Row],[Category]],I:I)</f>
        <v>57542997.559999913</v>
      </c>
      <c r="S521" s="1">
        <f>SUMIFS(I:I,C:C,C521)</f>
        <v>57542997.559999913</v>
      </c>
      <c r="T521" s="1" t="str">
        <f>INDEX(F:F,MATCH(ecommerce_10000[[#This Row],[TotalAmount]],I:I,0))</f>
        <v>Cairo</v>
      </c>
    </row>
    <row r="522" spans="1:20" x14ac:dyDescent="0.3">
      <c r="A522" s="1" t="s">
        <v>566</v>
      </c>
      <c r="B522" s="1" t="s">
        <v>25</v>
      </c>
      <c r="C522" s="1" t="s">
        <v>26</v>
      </c>
      <c r="D522" s="1" t="s">
        <v>27</v>
      </c>
      <c r="E522" s="1" t="s">
        <v>47</v>
      </c>
      <c r="F522" s="1" t="s">
        <v>33</v>
      </c>
      <c r="G522">
        <v>5895.23</v>
      </c>
      <c r="H522">
        <v>3</v>
      </c>
      <c r="I522">
        <v>17685.689999999999</v>
      </c>
      <c r="J522">
        <v>2.14</v>
      </c>
      <c r="K522">
        <v>4748</v>
      </c>
      <c r="L522" s="2">
        <v>45326</v>
      </c>
      <c r="O522" t="str">
        <f>IF(ecommerce_10000[[#This Row],[Platform]]="Souq","sq",ecommerce_10000[[#This Row],[Platform]])</f>
        <v>Amazon</v>
      </c>
      <c r="P522" t="str">
        <f>IF(E522="Souq","sq",IF(E522="Jumia","Jum",E522))</f>
        <v>Amazon</v>
      </c>
      <c r="Q522">
        <f>VLOOKUP(ecommerce_10000[[#This Row],[City]],F:I,4,FALSE)</f>
        <v>3665.44</v>
      </c>
      <c r="R522" s="1">
        <f>SUMIF(C:C,ecommerce_10000[[#This Row],[Category]],I:I)</f>
        <v>29200970.130000021</v>
      </c>
      <c r="S522" s="1">
        <f>SUMIFS(I:I,C:C,C522)</f>
        <v>29200970.130000021</v>
      </c>
      <c r="T522" s="1" t="str">
        <f>INDEX(F:F,MATCH(ecommerce_10000[[#This Row],[TotalAmount]],I:I,0))</f>
        <v>Dubai</v>
      </c>
    </row>
    <row r="523" spans="1:20" x14ac:dyDescent="0.3">
      <c r="A523" s="1" t="s">
        <v>567</v>
      </c>
      <c r="B523" s="1" t="s">
        <v>13</v>
      </c>
      <c r="C523" s="1" t="s">
        <v>14</v>
      </c>
      <c r="D523" s="1" t="s">
        <v>15</v>
      </c>
      <c r="E523" s="1" t="s">
        <v>22</v>
      </c>
      <c r="F523" s="1" t="s">
        <v>33</v>
      </c>
      <c r="G523">
        <v>14059.71</v>
      </c>
      <c r="H523">
        <v>3</v>
      </c>
      <c r="I523">
        <v>42179.13</v>
      </c>
      <c r="J523">
        <v>2.62</v>
      </c>
      <c r="K523">
        <v>2366</v>
      </c>
      <c r="L523" s="2">
        <v>45467</v>
      </c>
      <c r="O523" t="str">
        <f>IF(ecommerce_10000[[#This Row],[Platform]]="Souq","sq",ecommerce_10000[[#This Row],[Platform]])</f>
        <v>Jumia</v>
      </c>
      <c r="P523" t="str">
        <f>IF(E523="Souq","sq",IF(E523="Jumia","Jum",E523))</f>
        <v>Jum</v>
      </c>
      <c r="Q523">
        <f>VLOOKUP(ecommerce_10000[[#This Row],[City]],F:I,4,FALSE)</f>
        <v>3665.44</v>
      </c>
      <c r="R523" s="1">
        <f>SUMIF(C:C,ecommerce_10000[[#This Row],[Category]],I:I)</f>
        <v>92327183.770000085</v>
      </c>
      <c r="S523" s="1">
        <f>SUMIFS(I:I,C:C,C523)</f>
        <v>92327183.770000085</v>
      </c>
      <c r="T523" s="1" t="str">
        <f>INDEX(F:F,MATCH(ecommerce_10000[[#This Row],[TotalAmount]],I:I,0))</f>
        <v>Dubai</v>
      </c>
    </row>
    <row r="524" spans="1:20" x14ac:dyDescent="0.3">
      <c r="A524" s="1" t="s">
        <v>568</v>
      </c>
      <c r="B524" s="1" t="s">
        <v>25</v>
      </c>
      <c r="C524" s="1" t="s">
        <v>26</v>
      </c>
      <c r="D524" s="1" t="s">
        <v>27</v>
      </c>
      <c r="E524" s="1" t="s">
        <v>47</v>
      </c>
      <c r="F524" s="1" t="s">
        <v>28</v>
      </c>
      <c r="G524">
        <v>18343.28</v>
      </c>
      <c r="H524">
        <v>5</v>
      </c>
      <c r="I524">
        <v>91716.4</v>
      </c>
      <c r="J524">
        <v>4.95</v>
      </c>
      <c r="K524">
        <v>163</v>
      </c>
      <c r="L524" s="2">
        <v>45501</v>
      </c>
      <c r="O524" t="str">
        <f>IF(ecommerce_10000[[#This Row],[Platform]]="Souq","sq",ecommerce_10000[[#This Row],[Platform]])</f>
        <v>Amazon</v>
      </c>
      <c r="P524" t="str">
        <f>IF(E524="Souq","sq",IF(E524="Jumia","Jum",E524))</f>
        <v>Amazon</v>
      </c>
      <c r="Q524">
        <f>VLOOKUP(ecommerce_10000[[#This Row],[City]],F:I,4,FALSE)</f>
        <v>26648.76</v>
      </c>
      <c r="R524" s="1">
        <f>SUMIF(C:C,ecommerce_10000[[#This Row],[Category]],I:I)</f>
        <v>29200970.130000021</v>
      </c>
      <c r="S524" s="1">
        <f>SUMIFS(I:I,C:C,C524)</f>
        <v>29200970.130000021</v>
      </c>
      <c r="T524" s="1" t="str">
        <f>INDEX(F:F,MATCH(ecommerce_10000[[#This Row],[TotalAmount]],I:I,0))</f>
        <v>Casablanca</v>
      </c>
    </row>
    <row r="525" spans="1:20" x14ac:dyDescent="0.3">
      <c r="A525" s="1" t="s">
        <v>569</v>
      </c>
      <c r="B525" s="1" t="s">
        <v>13</v>
      </c>
      <c r="C525" s="1" t="s">
        <v>14</v>
      </c>
      <c r="D525" s="1" t="s">
        <v>15</v>
      </c>
      <c r="E525" s="1" t="s">
        <v>16</v>
      </c>
      <c r="F525" s="1" t="s">
        <v>23</v>
      </c>
      <c r="G525">
        <v>13318.98</v>
      </c>
      <c r="H525">
        <v>3</v>
      </c>
      <c r="I525">
        <v>39956.94</v>
      </c>
      <c r="J525">
        <v>2.57</v>
      </c>
      <c r="K525">
        <v>1350</v>
      </c>
      <c r="L525" s="2">
        <v>45636</v>
      </c>
      <c r="O525" t="str">
        <f>IF(ecommerce_10000[[#This Row],[Platform]]="Souq","sq",ecommerce_10000[[#This Row],[Platform]])</f>
        <v>sq</v>
      </c>
      <c r="P525" t="str">
        <f>IF(E525="Souq","sq",IF(E525="Jumia","Jum",E525))</f>
        <v>sq</v>
      </c>
      <c r="Q525">
        <f>VLOOKUP(ecommerce_10000[[#This Row],[City]],F:I,4,FALSE)</f>
        <v>13290.4</v>
      </c>
      <c r="R525" s="1">
        <f>SUMIF(C:C,ecommerce_10000[[#This Row],[Category]],I:I)</f>
        <v>92327183.770000085</v>
      </c>
      <c r="S525" s="1">
        <f>SUMIFS(I:I,C:C,C525)</f>
        <v>92327183.770000085</v>
      </c>
      <c r="T525" s="1" t="str">
        <f>INDEX(F:F,MATCH(ecommerce_10000[[#This Row],[TotalAmount]],I:I,0))</f>
        <v>Alexandria</v>
      </c>
    </row>
    <row r="526" spans="1:20" x14ac:dyDescent="0.3">
      <c r="A526" s="1" t="s">
        <v>570</v>
      </c>
      <c r="B526" s="1" t="s">
        <v>13</v>
      </c>
      <c r="C526" s="1" t="s">
        <v>14</v>
      </c>
      <c r="D526" s="1" t="s">
        <v>15</v>
      </c>
      <c r="E526" s="1" t="s">
        <v>22</v>
      </c>
      <c r="F526" s="1" t="s">
        <v>17</v>
      </c>
      <c r="G526">
        <v>12201.68</v>
      </c>
      <c r="H526">
        <v>2</v>
      </c>
      <c r="I526">
        <v>24403.360000000001</v>
      </c>
      <c r="J526">
        <v>2.57</v>
      </c>
      <c r="K526">
        <v>3643</v>
      </c>
      <c r="L526" s="2">
        <v>45301</v>
      </c>
      <c r="O526" t="str">
        <f>IF(ecommerce_10000[[#This Row],[Platform]]="Souq","sq",ecommerce_10000[[#This Row],[Platform]])</f>
        <v>Jumia</v>
      </c>
      <c r="P526" t="str">
        <f>IF(E526="Souq","sq",IF(E526="Jumia","Jum",E526))</f>
        <v>Jum</v>
      </c>
      <c r="Q526">
        <f>VLOOKUP(ecommerce_10000[[#This Row],[City]],F:I,4,FALSE)</f>
        <v>16284.02</v>
      </c>
      <c r="R526" s="1">
        <f>SUMIF(C:C,ecommerce_10000[[#This Row],[Category]],I:I)</f>
        <v>92327183.770000085</v>
      </c>
      <c r="S526" s="1">
        <f>SUMIFS(I:I,C:C,C526)</f>
        <v>92327183.770000085</v>
      </c>
      <c r="T526" s="1" t="str">
        <f>INDEX(F:F,MATCH(ecommerce_10000[[#This Row],[TotalAmount]],I:I,0))</f>
        <v>Cairo</v>
      </c>
    </row>
    <row r="527" spans="1:20" x14ac:dyDescent="0.3">
      <c r="A527" s="1" t="s">
        <v>571</v>
      </c>
      <c r="B527" s="1" t="s">
        <v>19</v>
      </c>
      <c r="C527" s="1" t="s">
        <v>20</v>
      </c>
      <c r="D527" s="1" t="s">
        <v>21</v>
      </c>
      <c r="E527" s="1" t="s">
        <v>22</v>
      </c>
      <c r="F527" s="1" t="s">
        <v>62</v>
      </c>
      <c r="G527">
        <v>2547.54</v>
      </c>
      <c r="H527">
        <v>3</v>
      </c>
      <c r="I527">
        <v>7642.62</v>
      </c>
      <c r="J527">
        <v>2.12</v>
      </c>
      <c r="K527">
        <v>4805</v>
      </c>
      <c r="L527" s="2">
        <v>45323</v>
      </c>
      <c r="O527" t="str">
        <f>IF(ecommerce_10000[[#This Row],[Platform]]="Souq","sq",ecommerce_10000[[#This Row],[Platform]])</f>
        <v>Jumia</v>
      </c>
      <c r="P527" t="str">
        <f>IF(E527="Souq","sq",IF(E527="Jumia","Jum",E527))</f>
        <v>Jum</v>
      </c>
      <c r="Q527">
        <f>VLOOKUP(ecommerce_10000[[#This Row],[City]],F:I,4,FALSE)</f>
        <v>27872.98</v>
      </c>
      <c r="R527" s="1">
        <f>SUMIF(C:C,ecommerce_10000[[#This Row],[Category]],I:I)</f>
        <v>91504159.730000004</v>
      </c>
      <c r="S527" s="1">
        <f>SUMIFS(I:I,C:C,C527)</f>
        <v>91504159.730000004</v>
      </c>
      <c r="T527" s="1" t="str">
        <f>INDEX(F:F,MATCH(ecommerce_10000[[#This Row],[TotalAmount]],I:I,0))</f>
        <v>Giza</v>
      </c>
    </row>
    <row r="528" spans="1:20" x14ac:dyDescent="0.3">
      <c r="A528" s="1" t="s">
        <v>572</v>
      </c>
      <c r="B528" s="1" t="s">
        <v>19</v>
      </c>
      <c r="C528" s="1" t="s">
        <v>20</v>
      </c>
      <c r="D528" s="1" t="s">
        <v>21</v>
      </c>
      <c r="E528" s="1" t="s">
        <v>47</v>
      </c>
      <c r="F528" s="1" t="s">
        <v>62</v>
      </c>
      <c r="G528">
        <v>18091.060000000001</v>
      </c>
      <c r="H528">
        <v>4</v>
      </c>
      <c r="I528">
        <v>72364.240000000005</v>
      </c>
      <c r="J528">
        <v>4.93</v>
      </c>
      <c r="K528">
        <v>4899</v>
      </c>
      <c r="L528" s="2">
        <v>45507</v>
      </c>
      <c r="O528" t="str">
        <f>IF(ecommerce_10000[[#This Row],[Platform]]="Souq","sq",ecommerce_10000[[#This Row],[Platform]])</f>
        <v>Amazon</v>
      </c>
      <c r="P528" t="str">
        <f>IF(E528="Souq","sq",IF(E528="Jumia","Jum",E528))</f>
        <v>Amazon</v>
      </c>
      <c r="Q528">
        <f>VLOOKUP(ecommerce_10000[[#This Row],[City]],F:I,4,FALSE)</f>
        <v>27872.98</v>
      </c>
      <c r="R528" s="1">
        <f>SUMIF(C:C,ecommerce_10000[[#This Row],[Category]],I:I)</f>
        <v>91504159.730000004</v>
      </c>
      <c r="S528" s="1">
        <f>SUMIFS(I:I,C:C,C528)</f>
        <v>91504159.730000004</v>
      </c>
      <c r="T528" s="1" t="str">
        <f>INDEX(F:F,MATCH(ecommerce_10000[[#This Row],[TotalAmount]],I:I,0))</f>
        <v>Giza</v>
      </c>
    </row>
    <row r="529" spans="1:20" x14ac:dyDescent="0.3">
      <c r="A529" s="1" t="s">
        <v>573</v>
      </c>
      <c r="B529" s="1" t="s">
        <v>53</v>
      </c>
      <c r="C529" s="1" t="s">
        <v>31</v>
      </c>
      <c r="D529" s="1" t="s">
        <v>54</v>
      </c>
      <c r="E529" s="1" t="s">
        <v>47</v>
      </c>
      <c r="F529" s="1" t="s">
        <v>62</v>
      </c>
      <c r="G529">
        <v>13931.67</v>
      </c>
      <c r="H529">
        <v>3</v>
      </c>
      <c r="I529">
        <v>41795.01</v>
      </c>
      <c r="J529">
        <v>2.09</v>
      </c>
      <c r="K529">
        <v>4886</v>
      </c>
      <c r="L529" s="2">
        <v>45411</v>
      </c>
      <c r="O529" t="str">
        <f>IF(ecommerce_10000[[#This Row],[Platform]]="Souq","sq",ecommerce_10000[[#This Row],[Platform]])</f>
        <v>Amazon</v>
      </c>
      <c r="P529" t="str">
        <f>IF(E529="Souq","sq",IF(E529="Jumia","Jum",E529))</f>
        <v>Amazon</v>
      </c>
      <c r="Q529">
        <f>VLOOKUP(ecommerce_10000[[#This Row],[City]],F:I,4,FALSE)</f>
        <v>27872.98</v>
      </c>
      <c r="R529" s="1">
        <f>SUMIF(C:C,ecommerce_10000[[#This Row],[Category]],I:I)</f>
        <v>57542997.559999913</v>
      </c>
      <c r="S529" s="1">
        <f>SUMIFS(I:I,C:C,C529)</f>
        <v>57542997.559999913</v>
      </c>
      <c r="T529" s="1" t="str">
        <f>INDEX(F:F,MATCH(ecommerce_10000[[#This Row],[TotalAmount]],I:I,0))</f>
        <v>Giza</v>
      </c>
    </row>
    <row r="530" spans="1:20" x14ac:dyDescent="0.3">
      <c r="A530" s="1" t="s">
        <v>574</v>
      </c>
      <c r="B530" s="1" t="s">
        <v>38</v>
      </c>
      <c r="C530" s="1" t="s">
        <v>20</v>
      </c>
      <c r="D530" s="1" t="s">
        <v>39</v>
      </c>
      <c r="E530" s="1" t="s">
        <v>47</v>
      </c>
      <c r="F530" s="1" t="s">
        <v>23</v>
      </c>
      <c r="G530">
        <v>378.51</v>
      </c>
      <c r="H530">
        <v>5</v>
      </c>
      <c r="I530">
        <v>1892.55</v>
      </c>
      <c r="J530">
        <v>4.6500000000000004</v>
      </c>
      <c r="K530">
        <v>1403</v>
      </c>
      <c r="L530" s="2">
        <v>45344</v>
      </c>
      <c r="O530" t="str">
        <f>IF(ecommerce_10000[[#This Row],[Platform]]="Souq","sq",ecommerce_10000[[#This Row],[Platform]])</f>
        <v>Amazon</v>
      </c>
      <c r="P530" t="str">
        <f>IF(E530="Souq","sq",IF(E530="Jumia","Jum",E530))</f>
        <v>Amazon</v>
      </c>
      <c r="Q530">
        <f>VLOOKUP(ecommerce_10000[[#This Row],[City]],F:I,4,FALSE)</f>
        <v>13290.4</v>
      </c>
      <c r="R530" s="1">
        <f>SUMIF(C:C,ecommerce_10000[[#This Row],[Category]],I:I)</f>
        <v>91504159.730000004</v>
      </c>
      <c r="S530" s="1">
        <f>SUMIFS(I:I,C:C,C530)</f>
        <v>91504159.730000004</v>
      </c>
      <c r="T530" s="1" t="str">
        <f>INDEX(F:F,MATCH(ecommerce_10000[[#This Row],[TotalAmount]],I:I,0))</f>
        <v>Alexandria</v>
      </c>
    </row>
    <row r="531" spans="1:20" x14ac:dyDescent="0.3">
      <c r="A531" s="1" t="s">
        <v>575</v>
      </c>
      <c r="B531" s="1" t="s">
        <v>35</v>
      </c>
      <c r="C531" s="1" t="s">
        <v>14</v>
      </c>
      <c r="D531" s="1" t="s">
        <v>36</v>
      </c>
      <c r="E531" s="1" t="s">
        <v>16</v>
      </c>
      <c r="F531" s="1" t="s">
        <v>62</v>
      </c>
      <c r="G531">
        <v>10120.219999999999</v>
      </c>
      <c r="H531">
        <v>1</v>
      </c>
      <c r="I531">
        <v>10120.219999999999</v>
      </c>
      <c r="J531">
        <v>2.2799999999999998</v>
      </c>
      <c r="K531">
        <v>294</v>
      </c>
      <c r="L531" s="2">
        <v>45412</v>
      </c>
      <c r="O531" t="str">
        <f>IF(ecommerce_10000[[#This Row],[Platform]]="Souq","sq",ecommerce_10000[[#This Row],[Platform]])</f>
        <v>sq</v>
      </c>
      <c r="P531" t="str">
        <f>IF(E531="Souq","sq",IF(E531="Jumia","Jum",E531))</f>
        <v>sq</v>
      </c>
      <c r="Q531">
        <f>VLOOKUP(ecommerce_10000[[#This Row],[City]],F:I,4,FALSE)</f>
        <v>27872.98</v>
      </c>
      <c r="R531" s="1">
        <f>SUMIF(C:C,ecommerce_10000[[#This Row],[Category]],I:I)</f>
        <v>92327183.770000085</v>
      </c>
      <c r="S531" s="1">
        <f>SUMIFS(I:I,C:C,C531)</f>
        <v>92327183.770000085</v>
      </c>
      <c r="T531" s="1" t="str">
        <f>INDEX(F:F,MATCH(ecommerce_10000[[#This Row],[TotalAmount]],I:I,0))</f>
        <v>Giza</v>
      </c>
    </row>
    <row r="532" spans="1:20" x14ac:dyDescent="0.3">
      <c r="A532" s="1" t="s">
        <v>576</v>
      </c>
      <c r="B532" s="1" t="s">
        <v>65</v>
      </c>
      <c r="C532" s="1" t="s">
        <v>20</v>
      </c>
      <c r="D532" s="1" t="s">
        <v>66</v>
      </c>
      <c r="E532" s="1" t="s">
        <v>22</v>
      </c>
      <c r="F532" s="1" t="s">
        <v>23</v>
      </c>
      <c r="G532">
        <v>17042.849999999999</v>
      </c>
      <c r="H532">
        <v>1</v>
      </c>
      <c r="I532">
        <v>17042.849999999999</v>
      </c>
      <c r="J532">
        <v>3.95</v>
      </c>
      <c r="K532">
        <v>3645</v>
      </c>
      <c r="L532" s="2">
        <v>45540</v>
      </c>
      <c r="O532" t="str">
        <f>IF(ecommerce_10000[[#This Row],[Platform]]="Souq","sq",ecommerce_10000[[#This Row],[Platform]])</f>
        <v>Jumia</v>
      </c>
      <c r="P532" t="str">
        <f>IF(E532="Souq","sq",IF(E532="Jumia","Jum",E532))</f>
        <v>Jum</v>
      </c>
      <c r="Q532">
        <f>VLOOKUP(ecommerce_10000[[#This Row],[City]],F:I,4,FALSE)</f>
        <v>13290.4</v>
      </c>
      <c r="R532" s="1">
        <f>SUMIF(C:C,ecommerce_10000[[#This Row],[Category]],I:I)</f>
        <v>91504159.730000004</v>
      </c>
      <c r="S532" s="1">
        <f>SUMIFS(I:I,C:C,C532)</f>
        <v>91504159.730000004</v>
      </c>
      <c r="T532" s="1" t="str">
        <f>INDEX(F:F,MATCH(ecommerce_10000[[#This Row],[TotalAmount]],I:I,0))</f>
        <v>Alexandria</v>
      </c>
    </row>
    <row r="533" spans="1:20" x14ac:dyDescent="0.3">
      <c r="A533" s="1" t="s">
        <v>577</v>
      </c>
      <c r="B533" s="1" t="s">
        <v>35</v>
      </c>
      <c r="C533" s="1" t="s">
        <v>14</v>
      </c>
      <c r="D533" s="1" t="s">
        <v>36</v>
      </c>
      <c r="E533" s="1" t="s">
        <v>47</v>
      </c>
      <c r="F533" s="1" t="s">
        <v>33</v>
      </c>
      <c r="G533">
        <v>13365.14</v>
      </c>
      <c r="H533">
        <v>5</v>
      </c>
      <c r="I533">
        <v>66825.7</v>
      </c>
      <c r="J533">
        <v>1.69</v>
      </c>
      <c r="K533">
        <v>1085</v>
      </c>
      <c r="L533" s="2">
        <v>45577</v>
      </c>
      <c r="O533" t="str">
        <f>IF(ecommerce_10000[[#This Row],[Platform]]="Souq","sq",ecommerce_10000[[#This Row],[Platform]])</f>
        <v>Amazon</v>
      </c>
      <c r="P533" t="str">
        <f>IF(E533="Souq","sq",IF(E533="Jumia","Jum",E533))</f>
        <v>Amazon</v>
      </c>
      <c r="Q533">
        <f>VLOOKUP(ecommerce_10000[[#This Row],[City]],F:I,4,FALSE)</f>
        <v>3665.44</v>
      </c>
      <c r="R533" s="1">
        <f>SUMIF(C:C,ecommerce_10000[[#This Row],[Category]],I:I)</f>
        <v>92327183.770000085</v>
      </c>
      <c r="S533" s="1">
        <f>SUMIFS(I:I,C:C,C533)</f>
        <v>92327183.770000085</v>
      </c>
      <c r="T533" s="1" t="str">
        <f>INDEX(F:F,MATCH(ecommerce_10000[[#This Row],[TotalAmount]],I:I,0))</f>
        <v>Dubai</v>
      </c>
    </row>
    <row r="534" spans="1:20" x14ac:dyDescent="0.3">
      <c r="A534" s="1" t="s">
        <v>578</v>
      </c>
      <c r="B534" s="1" t="s">
        <v>43</v>
      </c>
      <c r="C534" s="1" t="s">
        <v>44</v>
      </c>
      <c r="D534" s="1" t="s">
        <v>45</v>
      </c>
      <c r="E534" s="1" t="s">
        <v>16</v>
      </c>
      <c r="F534" s="1" t="s">
        <v>40</v>
      </c>
      <c r="G534">
        <v>1816.87</v>
      </c>
      <c r="H534">
        <v>5</v>
      </c>
      <c r="I534">
        <v>9084.35</v>
      </c>
      <c r="J534">
        <v>1.96</v>
      </c>
      <c r="K534">
        <v>646</v>
      </c>
      <c r="L534" s="2">
        <v>45565</v>
      </c>
      <c r="O534" t="str">
        <f>IF(ecommerce_10000[[#This Row],[Platform]]="Souq","sq",ecommerce_10000[[#This Row],[Platform]])</f>
        <v>sq</v>
      </c>
      <c r="P534" t="str">
        <f>IF(E534="Souq","sq",IF(E534="Jumia","Jum",E534))</f>
        <v>sq</v>
      </c>
      <c r="Q534">
        <f>VLOOKUP(ecommerce_10000[[#This Row],[City]],F:I,4,FALSE)</f>
        <v>99349.3</v>
      </c>
      <c r="R534" s="1">
        <f>SUMIF(C:C,ecommerce_10000[[#This Row],[Category]],I:I)</f>
        <v>31420413.200000018</v>
      </c>
      <c r="S534" s="1">
        <f>SUMIFS(I:I,C:C,C534)</f>
        <v>31420413.200000018</v>
      </c>
      <c r="T534" s="1" t="str">
        <f>INDEX(F:F,MATCH(ecommerce_10000[[#This Row],[TotalAmount]],I:I,0))</f>
        <v>Riyadh</v>
      </c>
    </row>
    <row r="535" spans="1:20" x14ac:dyDescent="0.3">
      <c r="A535" s="1" t="s">
        <v>579</v>
      </c>
      <c r="B535" s="1" t="s">
        <v>35</v>
      </c>
      <c r="C535" s="1" t="s">
        <v>14</v>
      </c>
      <c r="D535" s="1" t="s">
        <v>36</v>
      </c>
      <c r="E535" s="1" t="s">
        <v>22</v>
      </c>
      <c r="F535" s="1" t="s">
        <v>28</v>
      </c>
      <c r="G535">
        <v>13484.29</v>
      </c>
      <c r="H535">
        <v>4</v>
      </c>
      <c r="I535">
        <v>53937.16</v>
      </c>
      <c r="J535">
        <v>2.5299999999999998</v>
      </c>
      <c r="K535">
        <v>3884</v>
      </c>
      <c r="L535" s="2">
        <v>45312</v>
      </c>
      <c r="O535" t="str">
        <f>IF(ecommerce_10000[[#This Row],[Platform]]="Souq","sq",ecommerce_10000[[#This Row],[Platform]])</f>
        <v>Jumia</v>
      </c>
      <c r="P535" t="str">
        <f>IF(E535="Souq","sq",IF(E535="Jumia","Jum",E535))</f>
        <v>Jum</v>
      </c>
      <c r="Q535">
        <f>VLOOKUP(ecommerce_10000[[#This Row],[City]],F:I,4,FALSE)</f>
        <v>26648.76</v>
      </c>
      <c r="R535" s="1">
        <f>SUMIF(C:C,ecommerce_10000[[#This Row],[Category]],I:I)</f>
        <v>92327183.770000085</v>
      </c>
      <c r="S535" s="1">
        <f>SUMIFS(I:I,C:C,C535)</f>
        <v>92327183.770000085</v>
      </c>
      <c r="T535" s="1" t="str">
        <f>INDEX(F:F,MATCH(ecommerce_10000[[#This Row],[TotalAmount]],I:I,0))</f>
        <v>Casablanca</v>
      </c>
    </row>
    <row r="536" spans="1:20" x14ac:dyDescent="0.3">
      <c r="A536" s="1" t="s">
        <v>580</v>
      </c>
      <c r="B536" s="1" t="s">
        <v>25</v>
      </c>
      <c r="C536" s="1" t="s">
        <v>26</v>
      </c>
      <c r="D536" s="1" t="s">
        <v>27</v>
      </c>
      <c r="E536" s="1" t="s">
        <v>47</v>
      </c>
      <c r="F536" s="1" t="s">
        <v>40</v>
      </c>
      <c r="G536">
        <v>13426.18</v>
      </c>
      <c r="H536">
        <v>3</v>
      </c>
      <c r="I536">
        <v>40278.54</v>
      </c>
      <c r="J536">
        <v>4.75</v>
      </c>
      <c r="K536">
        <v>3504</v>
      </c>
      <c r="L536" s="2">
        <v>45575</v>
      </c>
      <c r="O536" t="str">
        <f>IF(ecommerce_10000[[#This Row],[Platform]]="Souq","sq",ecommerce_10000[[#This Row],[Platform]])</f>
        <v>Amazon</v>
      </c>
      <c r="P536" t="str">
        <f>IF(E536="Souq","sq",IF(E536="Jumia","Jum",E536))</f>
        <v>Amazon</v>
      </c>
      <c r="Q536">
        <f>VLOOKUP(ecommerce_10000[[#This Row],[City]],F:I,4,FALSE)</f>
        <v>99349.3</v>
      </c>
      <c r="R536" s="1">
        <f>SUMIF(C:C,ecommerce_10000[[#This Row],[Category]],I:I)</f>
        <v>29200970.130000021</v>
      </c>
      <c r="S536" s="1">
        <f>SUMIFS(I:I,C:C,C536)</f>
        <v>29200970.130000021</v>
      </c>
      <c r="T536" s="1" t="str">
        <f>INDEX(F:F,MATCH(ecommerce_10000[[#This Row],[TotalAmount]],I:I,0))</f>
        <v>Riyadh</v>
      </c>
    </row>
    <row r="537" spans="1:20" x14ac:dyDescent="0.3">
      <c r="A537" s="1" t="s">
        <v>581</v>
      </c>
      <c r="B537" s="1" t="s">
        <v>43</v>
      </c>
      <c r="C537" s="1" t="s">
        <v>44</v>
      </c>
      <c r="D537" s="1" t="s">
        <v>45</v>
      </c>
      <c r="E537" s="1" t="s">
        <v>22</v>
      </c>
      <c r="F537" s="1" t="s">
        <v>33</v>
      </c>
      <c r="G537">
        <v>17358.28</v>
      </c>
      <c r="H537">
        <v>5</v>
      </c>
      <c r="I537">
        <v>86791.4</v>
      </c>
      <c r="J537">
        <v>4.34</v>
      </c>
      <c r="K537">
        <v>1972</v>
      </c>
      <c r="L537" s="2">
        <v>45450</v>
      </c>
      <c r="O537" t="str">
        <f>IF(ecommerce_10000[[#This Row],[Platform]]="Souq","sq",ecommerce_10000[[#This Row],[Platform]])</f>
        <v>Jumia</v>
      </c>
      <c r="P537" t="str">
        <f>IF(E537="Souq","sq",IF(E537="Jumia","Jum",E537))</f>
        <v>Jum</v>
      </c>
      <c r="Q537">
        <f>VLOOKUP(ecommerce_10000[[#This Row],[City]],F:I,4,FALSE)</f>
        <v>3665.44</v>
      </c>
      <c r="R537" s="1">
        <f>SUMIF(C:C,ecommerce_10000[[#This Row],[Category]],I:I)</f>
        <v>31420413.200000018</v>
      </c>
      <c r="S537" s="1">
        <f>SUMIFS(I:I,C:C,C537)</f>
        <v>31420413.200000018</v>
      </c>
      <c r="T537" s="1" t="str">
        <f>INDEX(F:F,MATCH(ecommerce_10000[[#This Row],[TotalAmount]],I:I,0))</f>
        <v>Dubai</v>
      </c>
    </row>
    <row r="538" spans="1:20" x14ac:dyDescent="0.3">
      <c r="A538" s="1" t="s">
        <v>582</v>
      </c>
      <c r="B538" s="1" t="s">
        <v>49</v>
      </c>
      <c r="C538" s="1" t="s">
        <v>14</v>
      </c>
      <c r="D538" s="1" t="s">
        <v>50</v>
      </c>
      <c r="E538" s="1" t="s">
        <v>47</v>
      </c>
      <c r="F538" s="1" t="s">
        <v>40</v>
      </c>
      <c r="G538">
        <v>4949.21</v>
      </c>
      <c r="H538">
        <v>1</v>
      </c>
      <c r="I538">
        <v>4949.21</v>
      </c>
      <c r="J538">
        <v>3.47</v>
      </c>
      <c r="K538">
        <v>2942</v>
      </c>
      <c r="L538" s="2">
        <v>45425</v>
      </c>
      <c r="O538" t="str">
        <f>IF(ecommerce_10000[[#This Row],[Platform]]="Souq","sq",ecommerce_10000[[#This Row],[Platform]])</f>
        <v>Amazon</v>
      </c>
      <c r="P538" t="str">
        <f>IF(E538="Souq","sq",IF(E538="Jumia","Jum",E538))</f>
        <v>Amazon</v>
      </c>
      <c r="Q538">
        <f>VLOOKUP(ecommerce_10000[[#This Row],[City]],F:I,4,FALSE)</f>
        <v>99349.3</v>
      </c>
      <c r="R538" s="1">
        <f>SUMIF(C:C,ecommerce_10000[[#This Row],[Category]],I:I)</f>
        <v>92327183.770000085</v>
      </c>
      <c r="S538" s="1">
        <f>SUMIFS(I:I,C:C,C538)</f>
        <v>92327183.770000085</v>
      </c>
      <c r="T538" s="1" t="str">
        <f>INDEX(F:F,MATCH(ecommerce_10000[[#This Row],[TotalAmount]],I:I,0))</f>
        <v>Riyadh</v>
      </c>
    </row>
    <row r="539" spans="1:20" x14ac:dyDescent="0.3">
      <c r="A539" s="1" t="s">
        <v>583</v>
      </c>
      <c r="B539" s="1" t="s">
        <v>30</v>
      </c>
      <c r="C539" s="1" t="s">
        <v>31</v>
      </c>
      <c r="D539" s="1" t="s">
        <v>32</v>
      </c>
      <c r="E539" s="1" t="s">
        <v>22</v>
      </c>
      <c r="F539" s="1" t="s">
        <v>33</v>
      </c>
      <c r="G539">
        <v>2279.25</v>
      </c>
      <c r="H539">
        <v>3</v>
      </c>
      <c r="I539">
        <v>6837.75</v>
      </c>
      <c r="J539">
        <v>3.79</v>
      </c>
      <c r="K539">
        <v>1277</v>
      </c>
      <c r="L539" s="2">
        <v>45393</v>
      </c>
      <c r="O539" t="str">
        <f>IF(ecommerce_10000[[#This Row],[Platform]]="Souq","sq",ecommerce_10000[[#This Row],[Platform]])</f>
        <v>Jumia</v>
      </c>
      <c r="P539" t="str">
        <f>IF(E539="Souq","sq",IF(E539="Jumia","Jum",E539))</f>
        <v>Jum</v>
      </c>
      <c r="Q539">
        <f>VLOOKUP(ecommerce_10000[[#This Row],[City]],F:I,4,FALSE)</f>
        <v>3665.44</v>
      </c>
      <c r="R539" s="1">
        <f>SUMIF(C:C,ecommerce_10000[[#This Row],[Category]],I:I)</f>
        <v>57542997.559999913</v>
      </c>
      <c r="S539" s="1">
        <f>SUMIFS(I:I,C:C,C539)</f>
        <v>57542997.559999913</v>
      </c>
      <c r="T539" s="1" t="str">
        <f>INDEX(F:F,MATCH(ecommerce_10000[[#This Row],[TotalAmount]],I:I,0))</f>
        <v>Dubai</v>
      </c>
    </row>
    <row r="540" spans="1:20" x14ac:dyDescent="0.3">
      <c r="A540" s="1" t="s">
        <v>584</v>
      </c>
      <c r="B540" s="1" t="s">
        <v>53</v>
      </c>
      <c r="C540" s="1" t="s">
        <v>31</v>
      </c>
      <c r="D540" s="1" t="s">
        <v>54</v>
      </c>
      <c r="E540" s="1" t="s">
        <v>47</v>
      </c>
      <c r="F540" s="1" t="s">
        <v>28</v>
      </c>
      <c r="G540">
        <v>6733.77</v>
      </c>
      <c r="H540">
        <v>1</v>
      </c>
      <c r="I540">
        <v>6733.77</v>
      </c>
      <c r="J540">
        <v>3.39</v>
      </c>
      <c r="K540">
        <v>181</v>
      </c>
      <c r="L540" s="2">
        <v>45301</v>
      </c>
      <c r="O540" t="str">
        <f>IF(ecommerce_10000[[#This Row],[Platform]]="Souq","sq",ecommerce_10000[[#This Row],[Platform]])</f>
        <v>Amazon</v>
      </c>
      <c r="P540" t="str">
        <f>IF(E540="Souq","sq",IF(E540="Jumia","Jum",E540))</f>
        <v>Amazon</v>
      </c>
      <c r="Q540">
        <f>VLOOKUP(ecommerce_10000[[#This Row],[City]],F:I,4,FALSE)</f>
        <v>26648.76</v>
      </c>
      <c r="R540" s="1">
        <f>SUMIF(C:C,ecommerce_10000[[#This Row],[Category]],I:I)</f>
        <v>57542997.559999913</v>
      </c>
      <c r="S540" s="1">
        <f>SUMIFS(I:I,C:C,C540)</f>
        <v>57542997.559999913</v>
      </c>
      <c r="T540" s="1" t="str">
        <f>INDEX(F:F,MATCH(ecommerce_10000[[#This Row],[TotalAmount]],I:I,0))</f>
        <v>Casablanca</v>
      </c>
    </row>
    <row r="541" spans="1:20" x14ac:dyDescent="0.3">
      <c r="A541" s="1" t="s">
        <v>585</v>
      </c>
      <c r="B541" s="1" t="s">
        <v>65</v>
      </c>
      <c r="C541" s="1" t="s">
        <v>20</v>
      </c>
      <c r="D541" s="1" t="s">
        <v>66</v>
      </c>
      <c r="E541" s="1" t="s">
        <v>16</v>
      </c>
      <c r="F541" s="1" t="s">
        <v>17</v>
      </c>
      <c r="G541">
        <v>15093.32</v>
      </c>
      <c r="H541">
        <v>2</v>
      </c>
      <c r="I541">
        <v>30186.639999999999</v>
      </c>
      <c r="J541">
        <v>1.59</v>
      </c>
      <c r="K541">
        <v>652</v>
      </c>
      <c r="L541" s="2">
        <v>45333</v>
      </c>
      <c r="O541" t="str">
        <f>IF(ecommerce_10000[[#This Row],[Platform]]="Souq","sq",ecommerce_10000[[#This Row],[Platform]])</f>
        <v>sq</v>
      </c>
      <c r="P541" t="str">
        <f>IF(E541="Souq","sq",IF(E541="Jumia","Jum",E541))</f>
        <v>sq</v>
      </c>
      <c r="Q541">
        <f>VLOOKUP(ecommerce_10000[[#This Row],[City]],F:I,4,FALSE)</f>
        <v>16284.02</v>
      </c>
      <c r="R541" s="1">
        <f>SUMIF(C:C,ecommerce_10000[[#This Row],[Category]],I:I)</f>
        <v>91504159.730000004</v>
      </c>
      <c r="S541" s="1">
        <f>SUMIFS(I:I,C:C,C541)</f>
        <v>91504159.730000004</v>
      </c>
      <c r="T541" s="1" t="str">
        <f>INDEX(F:F,MATCH(ecommerce_10000[[#This Row],[TotalAmount]],I:I,0))</f>
        <v>Cairo</v>
      </c>
    </row>
    <row r="542" spans="1:20" x14ac:dyDescent="0.3">
      <c r="A542" s="1" t="s">
        <v>586</v>
      </c>
      <c r="B542" s="1" t="s">
        <v>49</v>
      </c>
      <c r="C542" s="1" t="s">
        <v>14</v>
      </c>
      <c r="D542" s="1" t="s">
        <v>50</v>
      </c>
      <c r="E542" s="1" t="s">
        <v>22</v>
      </c>
      <c r="F542" s="1" t="s">
        <v>40</v>
      </c>
      <c r="G542">
        <v>909.41</v>
      </c>
      <c r="H542">
        <v>5</v>
      </c>
      <c r="I542">
        <v>4547.05</v>
      </c>
      <c r="J542">
        <v>1.78</v>
      </c>
      <c r="K542">
        <v>4240</v>
      </c>
      <c r="L542" s="2">
        <v>45626</v>
      </c>
      <c r="O542" t="str">
        <f>IF(ecommerce_10000[[#This Row],[Platform]]="Souq","sq",ecommerce_10000[[#This Row],[Platform]])</f>
        <v>Jumia</v>
      </c>
      <c r="P542" t="str">
        <f>IF(E542="Souq","sq",IF(E542="Jumia","Jum",E542))</f>
        <v>Jum</v>
      </c>
      <c r="Q542">
        <f>VLOOKUP(ecommerce_10000[[#This Row],[City]],F:I,4,FALSE)</f>
        <v>99349.3</v>
      </c>
      <c r="R542" s="1">
        <f>SUMIF(C:C,ecommerce_10000[[#This Row],[Category]],I:I)</f>
        <v>92327183.770000085</v>
      </c>
      <c r="S542" s="1">
        <f>SUMIFS(I:I,C:C,C542)</f>
        <v>92327183.770000085</v>
      </c>
      <c r="T542" s="1" t="str">
        <f>INDEX(F:F,MATCH(ecommerce_10000[[#This Row],[TotalAmount]],I:I,0))</f>
        <v>Riyadh</v>
      </c>
    </row>
    <row r="543" spans="1:20" x14ac:dyDescent="0.3">
      <c r="A543" s="1" t="s">
        <v>587</v>
      </c>
      <c r="B543" s="1" t="s">
        <v>53</v>
      </c>
      <c r="C543" s="1" t="s">
        <v>31</v>
      </c>
      <c r="D543" s="1" t="s">
        <v>54</v>
      </c>
      <c r="E543" s="1" t="s">
        <v>22</v>
      </c>
      <c r="F543" s="1" t="s">
        <v>62</v>
      </c>
      <c r="G543">
        <v>19483.71</v>
      </c>
      <c r="H543">
        <v>4</v>
      </c>
      <c r="I543">
        <v>77934.84</v>
      </c>
      <c r="J543">
        <v>1.19</v>
      </c>
      <c r="K543">
        <v>1291</v>
      </c>
      <c r="L543" s="2">
        <v>45374</v>
      </c>
      <c r="O543" t="str">
        <f>IF(ecommerce_10000[[#This Row],[Platform]]="Souq","sq",ecommerce_10000[[#This Row],[Platform]])</f>
        <v>Jumia</v>
      </c>
      <c r="P543" t="str">
        <f>IF(E543="Souq","sq",IF(E543="Jumia","Jum",E543))</f>
        <v>Jum</v>
      </c>
      <c r="Q543">
        <f>VLOOKUP(ecommerce_10000[[#This Row],[City]],F:I,4,FALSE)</f>
        <v>27872.98</v>
      </c>
      <c r="R543" s="1">
        <f>SUMIF(C:C,ecommerce_10000[[#This Row],[Category]],I:I)</f>
        <v>57542997.559999913</v>
      </c>
      <c r="S543" s="1">
        <f>SUMIFS(I:I,C:C,C543)</f>
        <v>57542997.559999913</v>
      </c>
      <c r="T543" s="1" t="str">
        <f>INDEX(F:F,MATCH(ecommerce_10000[[#This Row],[TotalAmount]],I:I,0))</f>
        <v>Giza</v>
      </c>
    </row>
    <row r="544" spans="1:20" x14ac:dyDescent="0.3">
      <c r="A544" s="1" t="s">
        <v>588</v>
      </c>
      <c r="B544" s="1" t="s">
        <v>65</v>
      </c>
      <c r="C544" s="1" t="s">
        <v>20</v>
      </c>
      <c r="D544" s="1" t="s">
        <v>66</v>
      </c>
      <c r="E544" s="1" t="s">
        <v>22</v>
      </c>
      <c r="F544" s="1" t="s">
        <v>17</v>
      </c>
      <c r="G544">
        <v>14757.28</v>
      </c>
      <c r="H544">
        <v>5</v>
      </c>
      <c r="I544">
        <v>73786.399999999994</v>
      </c>
      <c r="J544">
        <v>1.1000000000000001</v>
      </c>
      <c r="K544">
        <v>2406</v>
      </c>
      <c r="L544" s="2">
        <v>45575</v>
      </c>
      <c r="O544" t="str">
        <f>IF(ecommerce_10000[[#This Row],[Platform]]="Souq","sq",ecommerce_10000[[#This Row],[Platform]])</f>
        <v>Jumia</v>
      </c>
      <c r="P544" t="str">
        <f>IF(E544="Souq","sq",IF(E544="Jumia","Jum",E544))</f>
        <v>Jum</v>
      </c>
      <c r="Q544">
        <f>VLOOKUP(ecommerce_10000[[#This Row],[City]],F:I,4,FALSE)</f>
        <v>16284.02</v>
      </c>
      <c r="R544" s="1">
        <f>SUMIF(C:C,ecommerce_10000[[#This Row],[Category]],I:I)</f>
        <v>91504159.730000004</v>
      </c>
      <c r="S544" s="1">
        <f>SUMIFS(I:I,C:C,C544)</f>
        <v>91504159.730000004</v>
      </c>
      <c r="T544" s="1" t="str">
        <f>INDEX(F:F,MATCH(ecommerce_10000[[#This Row],[TotalAmount]],I:I,0))</f>
        <v>Cairo</v>
      </c>
    </row>
    <row r="545" spans="1:20" x14ac:dyDescent="0.3">
      <c r="A545" s="1" t="s">
        <v>589</v>
      </c>
      <c r="B545" s="1" t="s">
        <v>35</v>
      </c>
      <c r="C545" s="1" t="s">
        <v>14</v>
      </c>
      <c r="D545" s="1" t="s">
        <v>36</v>
      </c>
      <c r="E545" s="1" t="s">
        <v>16</v>
      </c>
      <c r="F545" s="1" t="s">
        <v>62</v>
      </c>
      <c r="G545">
        <v>4444.1499999999996</v>
      </c>
      <c r="H545">
        <v>2</v>
      </c>
      <c r="I545">
        <v>8888.2999999999993</v>
      </c>
      <c r="J545">
        <v>3.36</v>
      </c>
      <c r="K545">
        <v>2540</v>
      </c>
      <c r="L545" s="2">
        <v>45526</v>
      </c>
      <c r="O545" t="str">
        <f>IF(ecommerce_10000[[#This Row],[Platform]]="Souq","sq",ecommerce_10000[[#This Row],[Platform]])</f>
        <v>sq</v>
      </c>
      <c r="P545" t="str">
        <f>IF(E545="Souq","sq",IF(E545="Jumia","Jum",E545))</f>
        <v>sq</v>
      </c>
      <c r="Q545">
        <f>VLOOKUP(ecommerce_10000[[#This Row],[City]],F:I,4,FALSE)</f>
        <v>27872.98</v>
      </c>
      <c r="R545" s="1">
        <f>SUMIF(C:C,ecommerce_10000[[#This Row],[Category]],I:I)</f>
        <v>92327183.770000085</v>
      </c>
      <c r="S545" s="1">
        <f>SUMIFS(I:I,C:C,C545)</f>
        <v>92327183.770000085</v>
      </c>
      <c r="T545" s="1" t="str">
        <f>INDEX(F:F,MATCH(ecommerce_10000[[#This Row],[TotalAmount]],I:I,0))</f>
        <v>Giza</v>
      </c>
    </row>
    <row r="546" spans="1:20" x14ac:dyDescent="0.3">
      <c r="A546" s="1" t="s">
        <v>590</v>
      </c>
      <c r="B546" s="1" t="s">
        <v>13</v>
      </c>
      <c r="C546" s="1" t="s">
        <v>14</v>
      </c>
      <c r="D546" s="1" t="s">
        <v>15</v>
      </c>
      <c r="E546" s="1" t="s">
        <v>47</v>
      </c>
      <c r="F546" s="1" t="s">
        <v>23</v>
      </c>
      <c r="G546">
        <v>18289.3</v>
      </c>
      <c r="H546">
        <v>2</v>
      </c>
      <c r="I546">
        <v>36578.6</v>
      </c>
      <c r="J546">
        <v>1.77</v>
      </c>
      <c r="K546">
        <v>4224</v>
      </c>
      <c r="L546" s="2">
        <v>45648</v>
      </c>
      <c r="O546" t="str">
        <f>IF(ecommerce_10000[[#This Row],[Platform]]="Souq","sq",ecommerce_10000[[#This Row],[Platform]])</f>
        <v>Amazon</v>
      </c>
      <c r="P546" t="str">
        <f>IF(E546="Souq","sq",IF(E546="Jumia","Jum",E546))</f>
        <v>Amazon</v>
      </c>
      <c r="Q546">
        <f>VLOOKUP(ecommerce_10000[[#This Row],[City]],F:I,4,FALSE)</f>
        <v>13290.4</v>
      </c>
      <c r="R546" s="1">
        <f>SUMIF(C:C,ecommerce_10000[[#This Row],[Category]],I:I)</f>
        <v>92327183.770000085</v>
      </c>
      <c r="S546" s="1">
        <f>SUMIFS(I:I,C:C,C546)</f>
        <v>92327183.770000085</v>
      </c>
      <c r="T546" s="1" t="str">
        <f>INDEX(F:F,MATCH(ecommerce_10000[[#This Row],[TotalAmount]],I:I,0))</f>
        <v>Alexandria</v>
      </c>
    </row>
    <row r="547" spans="1:20" x14ac:dyDescent="0.3">
      <c r="A547" s="1" t="s">
        <v>591</v>
      </c>
      <c r="B547" s="1" t="s">
        <v>43</v>
      </c>
      <c r="C547" s="1" t="s">
        <v>44</v>
      </c>
      <c r="D547" s="1" t="s">
        <v>45</v>
      </c>
      <c r="E547" s="1" t="s">
        <v>16</v>
      </c>
      <c r="F547" s="1" t="s">
        <v>17</v>
      </c>
      <c r="G547">
        <v>15260.63</v>
      </c>
      <c r="H547">
        <v>4</v>
      </c>
      <c r="I547">
        <v>61042.52</v>
      </c>
      <c r="J547">
        <v>1.68</v>
      </c>
      <c r="K547">
        <v>333</v>
      </c>
      <c r="L547" s="2">
        <v>45598</v>
      </c>
      <c r="O547" t="str">
        <f>IF(ecommerce_10000[[#This Row],[Platform]]="Souq","sq",ecommerce_10000[[#This Row],[Platform]])</f>
        <v>sq</v>
      </c>
      <c r="P547" t="str">
        <f>IF(E547="Souq","sq",IF(E547="Jumia","Jum",E547))</f>
        <v>sq</v>
      </c>
      <c r="Q547">
        <f>VLOOKUP(ecommerce_10000[[#This Row],[City]],F:I,4,FALSE)</f>
        <v>16284.02</v>
      </c>
      <c r="R547" s="1">
        <f>SUMIF(C:C,ecommerce_10000[[#This Row],[Category]],I:I)</f>
        <v>31420413.200000018</v>
      </c>
      <c r="S547" s="1">
        <f>SUMIFS(I:I,C:C,C547)</f>
        <v>31420413.200000018</v>
      </c>
      <c r="T547" s="1" t="str">
        <f>INDEX(F:F,MATCH(ecommerce_10000[[#This Row],[TotalAmount]],I:I,0))</f>
        <v>Cairo</v>
      </c>
    </row>
    <row r="548" spans="1:20" x14ac:dyDescent="0.3">
      <c r="A548" s="1" t="s">
        <v>592</v>
      </c>
      <c r="B548" s="1" t="s">
        <v>19</v>
      </c>
      <c r="C548" s="1" t="s">
        <v>20</v>
      </c>
      <c r="D548" s="1" t="s">
        <v>21</v>
      </c>
      <c r="E548" s="1" t="s">
        <v>47</v>
      </c>
      <c r="F548" s="1" t="s">
        <v>62</v>
      </c>
      <c r="G548">
        <v>17672.8</v>
      </c>
      <c r="H548">
        <v>2</v>
      </c>
      <c r="I548">
        <v>35345.599999999999</v>
      </c>
      <c r="J548">
        <v>3.65</v>
      </c>
      <c r="K548">
        <v>3549</v>
      </c>
      <c r="L548" s="2">
        <v>45623</v>
      </c>
      <c r="O548" t="str">
        <f>IF(ecommerce_10000[[#This Row],[Platform]]="Souq","sq",ecommerce_10000[[#This Row],[Platform]])</f>
        <v>Amazon</v>
      </c>
      <c r="P548" t="str">
        <f>IF(E548="Souq","sq",IF(E548="Jumia","Jum",E548))</f>
        <v>Amazon</v>
      </c>
      <c r="Q548">
        <f>VLOOKUP(ecommerce_10000[[#This Row],[City]],F:I,4,FALSE)</f>
        <v>27872.98</v>
      </c>
      <c r="R548" s="1">
        <f>SUMIF(C:C,ecommerce_10000[[#This Row],[Category]],I:I)</f>
        <v>91504159.730000004</v>
      </c>
      <c r="S548" s="1">
        <f>SUMIFS(I:I,C:C,C548)</f>
        <v>91504159.730000004</v>
      </c>
      <c r="T548" s="1" t="str">
        <f>INDEX(F:F,MATCH(ecommerce_10000[[#This Row],[TotalAmount]],I:I,0))</f>
        <v>Giza</v>
      </c>
    </row>
    <row r="549" spans="1:20" x14ac:dyDescent="0.3">
      <c r="A549" s="1" t="s">
        <v>593</v>
      </c>
      <c r="B549" s="1" t="s">
        <v>38</v>
      </c>
      <c r="C549" s="1" t="s">
        <v>20</v>
      </c>
      <c r="D549" s="1" t="s">
        <v>39</v>
      </c>
      <c r="E549" s="1" t="s">
        <v>47</v>
      </c>
      <c r="F549" s="1" t="s">
        <v>17</v>
      </c>
      <c r="G549">
        <v>2944.59</v>
      </c>
      <c r="H549">
        <v>1</v>
      </c>
      <c r="I549">
        <v>2944.59</v>
      </c>
      <c r="J549">
        <v>4.79</v>
      </c>
      <c r="K549">
        <v>1248</v>
      </c>
      <c r="L549" s="2">
        <v>45605</v>
      </c>
      <c r="O549" t="str">
        <f>IF(ecommerce_10000[[#This Row],[Platform]]="Souq","sq",ecommerce_10000[[#This Row],[Platform]])</f>
        <v>Amazon</v>
      </c>
      <c r="P549" t="str">
        <f>IF(E549="Souq","sq",IF(E549="Jumia","Jum",E549))</f>
        <v>Amazon</v>
      </c>
      <c r="Q549">
        <f>VLOOKUP(ecommerce_10000[[#This Row],[City]],F:I,4,FALSE)</f>
        <v>16284.02</v>
      </c>
      <c r="R549" s="1">
        <f>SUMIF(C:C,ecommerce_10000[[#This Row],[Category]],I:I)</f>
        <v>91504159.730000004</v>
      </c>
      <c r="S549" s="1">
        <f>SUMIFS(I:I,C:C,C549)</f>
        <v>91504159.730000004</v>
      </c>
      <c r="T549" s="1" t="str">
        <f>INDEX(F:F,MATCH(ecommerce_10000[[#This Row],[TotalAmount]],I:I,0))</f>
        <v>Cairo</v>
      </c>
    </row>
    <row r="550" spans="1:20" x14ac:dyDescent="0.3">
      <c r="A550" s="1" t="s">
        <v>594</v>
      </c>
      <c r="B550" s="1" t="s">
        <v>19</v>
      </c>
      <c r="C550" s="1" t="s">
        <v>20</v>
      </c>
      <c r="D550" s="1" t="s">
        <v>21</v>
      </c>
      <c r="E550" s="1" t="s">
        <v>47</v>
      </c>
      <c r="F550" s="1" t="s">
        <v>33</v>
      </c>
      <c r="G550">
        <v>16016.71</v>
      </c>
      <c r="H550">
        <v>4</v>
      </c>
      <c r="I550">
        <v>64066.84</v>
      </c>
      <c r="J550">
        <v>3.37</v>
      </c>
      <c r="K550">
        <v>3995</v>
      </c>
      <c r="L550" s="2">
        <v>45554</v>
      </c>
      <c r="O550" t="str">
        <f>IF(ecommerce_10000[[#This Row],[Platform]]="Souq","sq",ecommerce_10000[[#This Row],[Platform]])</f>
        <v>Amazon</v>
      </c>
      <c r="P550" t="str">
        <f>IF(E550="Souq","sq",IF(E550="Jumia","Jum",E550))</f>
        <v>Amazon</v>
      </c>
      <c r="Q550">
        <f>VLOOKUP(ecommerce_10000[[#This Row],[City]],F:I,4,FALSE)</f>
        <v>3665.44</v>
      </c>
      <c r="R550" s="1">
        <f>SUMIF(C:C,ecommerce_10000[[#This Row],[Category]],I:I)</f>
        <v>91504159.730000004</v>
      </c>
      <c r="S550" s="1">
        <f>SUMIFS(I:I,C:C,C550)</f>
        <v>91504159.730000004</v>
      </c>
      <c r="T550" s="1" t="str">
        <f>INDEX(F:F,MATCH(ecommerce_10000[[#This Row],[TotalAmount]],I:I,0))</f>
        <v>Dubai</v>
      </c>
    </row>
    <row r="551" spans="1:20" x14ac:dyDescent="0.3">
      <c r="A551" s="1" t="s">
        <v>595</v>
      </c>
      <c r="B551" s="1" t="s">
        <v>49</v>
      </c>
      <c r="C551" s="1" t="s">
        <v>14</v>
      </c>
      <c r="D551" s="1" t="s">
        <v>50</v>
      </c>
      <c r="E551" s="1" t="s">
        <v>16</v>
      </c>
      <c r="F551" s="1" t="s">
        <v>17</v>
      </c>
      <c r="G551">
        <v>13880.93</v>
      </c>
      <c r="H551">
        <v>3</v>
      </c>
      <c r="I551">
        <v>41642.79</v>
      </c>
      <c r="J551">
        <v>2.21</v>
      </c>
      <c r="K551">
        <v>620</v>
      </c>
      <c r="L551" s="2">
        <v>45527</v>
      </c>
      <c r="O551" t="str">
        <f>IF(ecommerce_10000[[#This Row],[Platform]]="Souq","sq",ecommerce_10000[[#This Row],[Platform]])</f>
        <v>sq</v>
      </c>
      <c r="P551" t="str">
        <f>IF(E551="Souq","sq",IF(E551="Jumia","Jum",E551))</f>
        <v>sq</v>
      </c>
      <c r="Q551">
        <f>VLOOKUP(ecommerce_10000[[#This Row],[City]],F:I,4,FALSE)</f>
        <v>16284.02</v>
      </c>
      <c r="R551" s="1">
        <f>SUMIF(C:C,ecommerce_10000[[#This Row],[Category]],I:I)</f>
        <v>92327183.770000085</v>
      </c>
      <c r="S551" s="1">
        <f>SUMIFS(I:I,C:C,C551)</f>
        <v>92327183.770000085</v>
      </c>
      <c r="T551" s="1" t="str">
        <f>INDEX(F:F,MATCH(ecommerce_10000[[#This Row],[TotalAmount]],I:I,0))</f>
        <v>Cairo</v>
      </c>
    </row>
    <row r="552" spans="1:20" x14ac:dyDescent="0.3">
      <c r="A552" s="1" t="s">
        <v>596</v>
      </c>
      <c r="B552" s="1" t="s">
        <v>35</v>
      </c>
      <c r="C552" s="1" t="s">
        <v>14</v>
      </c>
      <c r="D552" s="1" t="s">
        <v>36</v>
      </c>
      <c r="E552" s="1" t="s">
        <v>47</v>
      </c>
      <c r="F552" s="1" t="s">
        <v>40</v>
      </c>
      <c r="G552">
        <v>1989.96</v>
      </c>
      <c r="H552">
        <v>2</v>
      </c>
      <c r="I552">
        <v>3979.92</v>
      </c>
      <c r="J552">
        <v>3.31</v>
      </c>
      <c r="K552">
        <v>2942</v>
      </c>
      <c r="L552" s="2">
        <v>45622</v>
      </c>
      <c r="O552" t="str">
        <f>IF(ecommerce_10000[[#This Row],[Platform]]="Souq","sq",ecommerce_10000[[#This Row],[Platform]])</f>
        <v>Amazon</v>
      </c>
      <c r="P552" t="str">
        <f>IF(E552="Souq","sq",IF(E552="Jumia","Jum",E552))</f>
        <v>Amazon</v>
      </c>
      <c r="Q552">
        <f>VLOOKUP(ecommerce_10000[[#This Row],[City]],F:I,4,FALSE)</f>
        <v>99349.3</v>
      </c>
      <c r="R552" s="1">
        <f>SUMIF(C:C,ecommerce_10000[[#This Row],[Category]],I:I)</f>
        <v>92327183.770000085</v>
      </c>
      <c r="S552" s="1">
        <f>SUMIFS(I:I,C:C,C552)</f>
        <v>92327183.770000085</v>
      </c>
      <c r="T552" s="1" t="str">
        <f>INDEX(F:F,MATCH(ecommerce_10000[[#This Row],[TotalAmount]],I:I,0))</f>
        <v>Riyadh</v>
      </c>
    </row>
    <row r="553" spans="1:20" x14ac:dyDescent="0.3">
      <c r="A553" s="1" t="s">
        <v>597</v>
      </c>
      <c r="B553" s="1" t="s">
        <v>38</v>
      </c>
      <c r="C553" s="1" t="s">
        <v>20</v>
      </c>
      <c r="D553" s="1" t="s">
        <v>39</v>
      </c>
      <c r="E553" s="1" t="s">
        <v>16</v>
      </c>
      <c r="F553" s="1" t="s">
        <v>28</v>
      </c>
      <c r="G553">
        <v>265.95999999999998</v>
      </c>
      <c r="H553">
        <v>4</v>
      </c>
      <c r="I553">
        <v>1063.8399999999999</v>
      </c>
      <c r="J553">
        <v>3.77</v>
      </c>
      <c r="K553">
        <v>3709</v>
      </c>
      <c r="L553" s="2">
        <v>45505</v>
      </c>
      <c r="O553" t="str">
        <f>IF(ecommerce_10000[[#This Row],[Platform]]="Souq","sq",ecommerce_10000[[#This Row],[Platform]])</f>
        <v>sq</v>
      </c>
      <c r="P553" t="str">
        <f>IF(E553="Souq","sq",IF(E553="Jumia","Jum",E553))</f>
        <v>sq</v>
      </c>
      <c r="Q553">
        <f>VLOOKUP(ecommerce_10000[[#This Row],[City]],F:I,4,FALSE)</f>
        <v>26648.76</v>
      </c>
      <c r="R553" s="1">
        <f>SUMIF(C:C,ecommerce_10000[[#This Row],[Category]],I:I)</f>
        <v>91504159.730000004</v>
      </c>
      <c r="S553" s="1">
        <f>SUMIFS(I:I,C:C,C553)</f>
        <v>91504159.730000004</v>
      </c>
      <c r="T553" s="1" t="str">
        <f>INDEX(F:F,MATCH(ecommerce_10000[[#This Row],[TotalAmount]],I:I,0))</f>
        <v>Casablanca</v>
      </c>
    </row>
    <row r="554" spans="1:20" x14ac:dyDescent="0.3">
      <c r="A554" s="1" t="s">
        <v>598</v>
      </c>
      <c r="B554" s="1" t="s">
        <v>13</v>
      </c>
      <c r="C554" s="1" t="s">
        <v>14</v>
      </c>
      <c r="D554" s="1" t="s">
        <v>15</v>
      </c>
      <c r="E554" s="1" t="s">
        <v>16</v>
      </c>
      <c r="F554" s="1" t="s">
        <v>40</v>
      </c>
      <c r="G554">
        <v>14533.1</v>
      </c>
      <c r="H554">
        <v>4</v>
      </c>
      <c r="I554">
        <v>58132.4</v>
      </c>
      <c r="J554">
        <v>1.41</v>
      </c>
      <c r="K554">
        <v>2000</v>
      </c>
      <c r="L554" s="2">
        <v>45294</v>
      </c>
      <c r="O554" t="str">
        <f>IF(ecommerce_10000[[#This Row],[Platform]]="Souq","sq",ecommerce_10000[[#This Row],[Platform]])</f>
        <v>sq</v>
      </c>
      <c r="P554" t="str">
        <f>IF(E554="Souq","sq",IF(E554="Jumia","Jum",E554))</f>
        <v>sq</v>
      </c>
      <c r="Q554">
        <f>VLOOKUP(ecommerce_10000[[#This Row],[City]],F:I,4,FALSE)</f>
        <v>99349.3</v>
      </c>
      <c r="R554" s="1">
        <f>SUMIF(C:C,ecommerce_10000[[#This Row],[Category]],I:I)</f>
        <v>92327183.770000085</v>
      </c>
      <c r="S554" s="1">
        <f>SUMIFS(I:I,C:C,C554)</f>
        <v>92327183.770000085</v>
      </c>
      <c r="T554" s="1" t="str">
        <f>INDEX(F:F,MATCH(ecommerce_10000[[#This Row],[TotalAmount]],I:I,0))</f>
        <v>Riyadh</v>
      </c>
    </row>
    <row r="555" spans="1:20" x14ac:dyDescent="0.3">
      <c r="A555" s="1" t="s">
        <v>599</v>
      </c>
      <c r="B555" s="1" t="s">
        <v>35</v>
      </c>
      <c r="C555" s="1" t="s">
        <v>14</v>
      </c>
      <c r="D555" s="1" t="s">
        <v>36</v>
      </c>
      <c r="E555" s="1" t="s">
        <v>22</v>
      </c>
      <c r="F555" s="1" t="s">
        <v>23</v>
      </c>
      <c r="G555">
        <v>12468.52</v>
      </c>
      <c r="H555">
        <v>4</v>
      </c>
      <c r="I555">
        <v>49874.080000000002</v>
      </c>
      <c r="J555">
        <v>3.45</v>
      </c>
      <c r="K555">
        <v>3646</v>
      </c>
      <c r="L555" s="2">
        <v>45313</v>
      </c>
      <c r="O555" t="str">
        <f>IF(ecommerce_10000[[#This Row],[Platform]]="Souq","sq",ecommerce_10000[[#This Row],[Platform]])</f>
        <v>Jumia</v>
      </c>
      <c r="P555" t="str">
        <f>IF(E555="Souq","sq",IF(E555="Jumia","Jum",E555))</f>
        <v>Jum</v>
      </c>
      <c r="Q555">
        <f>VLOOKUP(ecommerce_10000[[#This Row],[City]],F:I,4,FALSE)</f>
        <v>13290.4</v>
      </c>
      <c r="R555" s="1">
        <f>SUMIF(C:C,ecommerce_10000[[#This Row],[Category]],I:I)</f>
        <v>92327183.770000085</v>
      </c>
      <c r="S555" s="1">
        <f>SUMIFS(I:I,C:C,C555)</f>
        <v>92327183.770000085</v>
      </c>
      <c r="T555" s="1" t="str">
        <f>INDEX(F:F,MATCH(ecommerce_10000[[#This Row],[TotalAmount]],I:I,0))</f>
        <v>Alexandria</v>
      </c>
    </row>
    <row r="556" spans="1:20" x14ac:dyDescent="0.3">
      <c r="A556" s="1" t="s">
        <v>600</v>
      </c>
      <c r="B556" s="1" t="s">
        <v>35</v>
      </c>
      <c r="C556" s="1" t="s">
        <v>14</v>
      </c>
      <c r="D556" s="1" t="s">
        <v>36</v>
      </c>
      <c r="E556" s="1" t="s">
        <v>22</v>
      </c>
      <c r="F556" s="1" t="s">
        <v>40</v>
      </c>
      <c r="G556">
        <v>16730.86</v>
      </c>
      <c r="H556">
        <v>3</v>
      </c>
      <c r="I556">
        <v>50192.58</v>
      </c>
      <c r="J556">
        <v>2.33</v>
      </c>
      <c r="K556">
        <v>4357</v>
      </c>
      <c r="L556" s="2">
        <v>45550</v>
      </c>
      <c r="O556" t="str">
        <f>IF(ecommerce_10000[[#This Row],[Platform]]="Souq","sq",ecommerce_10000[[#This Row],[Platform]])</f>
        <v>Jumia</v>
      </c>
      <c r="P556" t="str">
        <f>IF(E556="Souq","sq",IF(E556="Jumia","Jum",E556))</f>
        <v>Jum</v>
      </c>
      <c r="Q556">
        <f>VLOOKUP(ecommerce_10000[[#This Row],[City]],F:I,4,FALSE)</f>
        <v>99349.3</v>
      </c>
      <c r="R556" s="1">
        <f>SUMIF(C:C,ecommerce_10000[[#This Row],[Category]],I:I)</f>
        <v>92327183.770000085</v>
      </c>
      <c r="S556" s="1">
        <f>SUMIFS(I:I,C:C,C556)</f>
        <v>92327183.770000085</v>
      </c>
      <c r="T556" s="1" t="str">
        <f>INDEX(F:F,MATCH(ecommerce_10000[[#This Row],[TotalAmount]],I:I,0))</f>
        <v>Riyadh</v>
      </c>
    </row>
    <row r="557" spans="1:20" x14ac:dyDescent="0.3">
      <c r="A557" s="1" t="s">
        <v>601</v>
      </c>
      <c r="B557" s="1" t="s">
        <v>35</v>
      </c>
      <c r="C557" s="1" t="s">
        <v>14</v>
      </c>
      <c r="D557" s="1" t="s">
        <v>36</v>
      </c>
      <c r="E557" s="1" t="s">
        <v>22</v>
      </c>
      <c r="F557" s="1" t="s">
        <v>40</v>
      </c>
      <c r="G557">
        <v>18972.32</v>
      </c>
      <c r="H557">
        <v>5</v>
      </c>
      <c r="I557">
        <v>94861.6</v>
      </c>
      <c r="J557">
        <v>2.67</v>
      </c>
      <c r="K557">
        <v>2685</v>
      </c>
      <c r="L557" s="2">
        <v>45617</v>
      </c>
      <c r="O557" t="str">
        <f>IF(ecommerce_10000[[#This Row],[Platform]]="Souq","sq",ecommerce_10000[[#This Row],[Platform]])</f>
        <v>Jumia</v>
      </c>
      <c r="P557" t="str">
        <f>IF(E557="Souq","sq",IF(E557="Jumia","Jum",E557))</f>
        <v>Jum</v>
      </c>
      <c r="Q557">
        <f>VLOOKUP(ecommerce_10000[[#This Row],[City]],F:I,4,FALSE)</f>
        <v>99349.3</v>
      </c>
      <c r="R557" s="1">
        <f>SUMIF(C:C,ecommerce_10000[[#This Row],[Category]],I:I)</f>
        <v>92327183.770000085</v>
      </c>
      <c r="S557" s="1">
        <f>SUMIFS(I:I,C:C,C557)</f>
        <v>92327183.770000085</v>
      </c>
      <c r="T557" s="1" t="str">
        <f>INDEX(F:F,MATCH(ecommerce_10000[[#This Row],[TotalAmount]],I:I,0))</f>
        <v>Riyadh</v>
      </c>
    </row>
    <row r="558" spans="1:20" x14ac:dyDescent="0.3">
      <c r="A558" s="1" t="s">
        <v>602</v>
      </c>
      <c r="B558" s="1" t="s">
        <v>65</v>
      </c>
      <c r="C558" s="1" t="s">
        <v>20</v>
      </c>
      <c r="D558" s="1" t="s">
        <v>66</v>
      </c>
      <c r="E558" s="1" t="s">
        <v>16</v>
      </c>
      <c r="F558" s="1" t="s">
        <v>40</v>
      </c>
      <c r="G558">
        <v>4595.83</v>
      </c>
      <c r="H558">
        <v>4</v>
      </c>
      <c r="I558">
        <v>18383.32</v>
      </c>
      <c r="J558">
        <v>2.71</v>
      </c>
      <c r="K558">
        <v>2336</v>
      </c>
      <c r="L558" s="2">
        <v>45324</v>
      </c>
      <c r="O558" t="str">
        <f>IF(ecommerce_10000[[#This Row],[Platform]]="Souq","sq",ecommerce_10000[[#This Row],[Platform]])</f>
        <v>sq</v>
      </c>
      <c r="P558" t="str">
        <f>IF(E558="Souq","sq",IF(E558="Jumia","Jum",E558))</f>
        <v>sq</v>
      </c>
      <c r="Q558">
        <f>VLOOKUP(ecommerce_10000[[#This Row],[City]],F:I,4,FALSE)</f>
        <v>99349.3</v>
      </c>
      <c r="R558" s="1">
        <f>SUMIF(C:C,ecommerce_10000[[#This Row],[Category]],I:I)</f>
        <v>91504159.730000004</v>
      </c>
      <c r="S558" s="1">
        <f>SUMIFS(I:I,C:C,C558)</f>
        <v>91504159.730000004</v>
      </c>
      <c r="T558" s="1" t="str">
        <f>INDEX(F:F,MATCH(ecommerce_10000[[#This Row],[TotalAmount]],I:I,0))</f>
        <v>Riyadh</v>
      </c>
    </row>
    <row r="559" spans="1:20" x14ac:dyDescent="0.3">
      <c r="A559" s="1" t="s">
        <v>603</v>
      </c>
      <c r="B559" s="1" t="s">
        <v>35</v>
      </c>
      <c r="C559" s="1" t="s">
        <v>14</v>
      </c>
      <c r="D559" s="1" t="s">
        <v>36</v>
      </c>
      <c r="E559" s="1" t="s">
        <v>22</v>
      </c>
      <c r="F559" s="1" t="s">
        <v>33</v>
      </c>
      <c r="G559">
        <v>9171.1200000000008</v>
      </c>
      <c r="H559">
        <v>2</v>
      </c>
      <c r="I559">
        <v>18342.240000000002</v>
      </c>
      <c r="J559">
        <v>1.79</v>
      </c>
      <c r="K559">
        <v>834</v>
      </c>
      <c r="L559" s="2">
        <v>45330</v>
      </c>
      <c r="O559" t="str">
        <f>IF(ecommerce_10000[[#This Row],[Platform]]="Souq","sq",ecommerce_10000[[#This Row],[Platform]])</f>
        <v>Jumia</v>
      </c>
      <c r="P559" t="str">
        <f>IF(E559="Souq","sq",IF(E559="Jumia","Jum",E559))</f>
        <v>Jum</v>
      </c>
      <c r="Q559">
        <f>VLOOKUP(ecommerce_10000[[#This Row],[City]],F:I,4,FALSE)</f>
        <v>3665.44</v>
      </c>
      <c r="R559" s="1">
        <f>SUMIF(C:C,ecommerce_10000[[#This Row],[Category]],I:I)</f>
        <v>92327183.770000085</v>
      </c>
      <c r="S559" s="1">
        <f>SUMIFS(I:I,C:C,C559)</f>
        <v>92327183.770000085</v>
      </c>
      <c r="T559" s="1" t="str">
        <f>INDEX(F:F,MATCH(ecommerce_10000[[#This Row],[TotalAmount]],I:I,0))</f>
        <v>Dubai</v>
      </c>
    </row>
    <row r="560" spans="1:20" x14ac:dyDescent="0.3">
      <c r="A560" s="1" t="s">
        <v>604</v>
      </c>
      <c r="B560" s="1" t="s">
        <v>13</v>
      </c>
      <c r="C560" s="1" t="s">
        <v>14</v>
      </c>
      <c r="D560" s="1" t="s">
        <v>15</v>
      </c>
      <c r="E560" s="1" t="s">
        <v>47</v>
      </c>
      <c r="F560" s="1" t="s">
        <v>33</v>
      </c>
      <c r="G560">
        <v>7562.47</v>
      </c>
      <c r="H560">
        <v>3</v>
      </c>
      <c r="I560">
        <v>22687.41</v>
      </c>
      <c r="J560">
        <v>2.08</v>
      </c>
      <c r="K560">
        <v>3647</v>
      </c>
      <c r="L560" s="2">
        <v>45648</v>
      </c>
      <c r="O560" t="str">
        <f>IF(ecommerce_10000[[#This Row],[Platform]]="Souq","sq",ecommerce_10000[[#This Row],[Platform]])</f>
        <v>Amazon</v>
      </c>
      <c r="P560" t="str">
        <f>IF(E560="Souq","sq",IF(E560="Jumia","Jum",E560))</f>
        <v>Amazon</v>
      </c>
      <c r="Q560">
        <f>VLOOKUP(ecommerce_10000[[#This Row],[City]],F:I,4,FALSE)</f>
        <v>3665.44</v>
      </c>
      <c r="R560" s="1">
        <f>SUMIF(C:C,ecommerce_10000[[#This Row],[Category]],I:I)</f>
        <v>92327183.770000085</v>
      </c>
      <c r="S560" s="1">
        <f>SUMIFS(I:I,C:C,C560)</f>
        <v>92327183.770000085</v>
      </c>
      <c r="T560" s="1" t="str">
        <f>INDEX(F:F,MATCH(ecommerce_10000[[#This Row],[TotalAmount]],I:I,0))</f>
        <v>Dubai</v>
      </c>
    </row>
    <row r="561" spans="1:20" x14ac:dyDescent="0.3">
      <c r="A561" s="1" t="s">
        <v>605</v>
      </c>
      <c r="B561" s="1" t="s">
        <v>30</v>
      </c>
      <c r="C561" s="1" t="s">
        <v>31</v>
      </c>
      <c r="D561" s="1" t="s">
        <v>32</v>
      </c>
      <c r="E561" s="1" t="s">
        <v>16</v>
      </c>
      <c r="F561" s="1" t="s">
        <v>17</v>
      </c>
      <c r="G561">
        <v>4753.45</v>
      </c>
      <c r="H561">
        <v>4</v>
      </c>
      <c r="I561">
        <v>19013.8</v>
      </c>
      <c r="J561">
        <v>4.7</v>
      </c>
      <c r="K561">
        <v>3599</v>
      </c>
      <c r="L561" s="2">
        <v>45422</v>
      </c>
      <c r="O561" t="str">
        <f>IF(ecommerce_10000[[#This Row],[Platform]]="Souq","sq",ecommerce_10000[[#This Row],[Platform]])</f>
        <v>sq</v>
      </c>
      <c r="P561" t="str">
        <f>IF(E561="Souq","sq",IF(E561="Jumia","Jum",E561))</f>
        <v>sq</v>
      </c>
      <c r="Q561">
        <f>VLOOKUP(ecommerce_10000[[#This Row],[City]],F:I,4,FALSE)</f>
        <v>16284.02</v>
      </c>
      <c r="R561" s="1">
        <f>SUMIF(C:C,ecommerce_10000[[#This Row],[Category]],I:I)</f>
        <v>57542997.559999913</v>
      </c>
      <c r="S561" s="1">
        <f>SUMIFS(I:I,C:C,C561)</f>
        <v>57542997.559999913</v>
      </c>
      <c r="T561" s="1" t="str">
        <f>INDEX(F:F,MATCH(ecommerce_10000[[#This Row],[TotalAmount]],I:I,0))</f>
        <v>Cairo</v>
      </c>
    </row>
    <row r="562" spans="1:20" x14ac:dyDescent="0.3">
      <c r="A562" s="1" t="s">
        <v>606</v>
      </c>
      <c r="B562" s="1" t="s">
        <v>30</v>
      </c>
      <c r="C562" s="1" t="s">
        <v>31</v>
      </c>
      <c r="D562" s="1" t="s">
        <v>32</v>
      </c>
      <c r="E562" s="1" t="s">
        <v>16</v>
      </c>
      <c r="F562" s="1" t="s">
        <v>62</v>
      </c>
      <c r="G562">
        <v>16327.43</v>
      </c>
      <c r="H562">
        <v>3</v>
      </c>
      <c r="I562">
        <v>48982.29</v>
      </c>
      <c r="J562">
        <v>4.68</v>
      </c>
      <c r="K562">
        <v>1432</v>
      </c>
      <c r="L562" s="2">
        <v>45418</v>
      </c>
      <c r="O562" t="str">
        <f>IF(ecommerce_10000[[#This Row],[Platform]]="Souq","sq",ecommerce_10000[[#This Row],[Platform]])</f>
        <v>sq</v>
      </c>
      <c r="P562" t="str">
        <f>IF(E562="Souq","sq",IF(E562="Jumia","Jum",E562))</f>
        <v>sq</v>
      </c>
      <c r="Q562">
        <f>VLOOKUP(ecommerce_10000[[#This Row],[City]],F:I,4,FALSE)</f>
        <v>27872.98</v>
      </c>
      <c r="R562" s="1">
        <f>SUMIF(C:C,ecommerce_10000[[#This Row],[Category]],I:I)</f>
        <v>57542997.559999913</v>
      </c>
      <c r="S562" s="1">
        <f>SUMIFS(I:I,C:C,C562)</f>
        <v>57542997.559999913</v>
      </c>
      <c r="T562" s="1" t="str">
        <f>INDEX(F:F,MATCH(ecommerce_10000[[#This Row],[TotalAmount]],I:I,0))</f>
        <v>Giza</v>
      </c>
    </row>
    <row r="563" spans="1:20" x14ac:dyDescent="0.3">
      <c r="A563" s="1" t="s">
        <v>607</v>
      </c>
      <c r="B563" s="1" t="s">
        <v>49</v>
      </c>
      <c r="C563" s="1" t="s">
        <v>14</v>
      </c>
      <c r="D563" s="1" t="s">
        <v>50</v>
      </c>
      <c r="E563" s="1" t="s">
        <v>22</v>
      </c>
      <c r="F563" s="1" t="s">
        <v>28</v>
      </c>
      <c r="G563">
        <v>7422.19</v>
      </c>
      <c r="H563">
        <v>1</v>
      </c>
      <c r="I563">
        <v>7422.19</v>
      </c>
      <c r="J563">
        <v>4.2</v>
      </c>
      <c r="K563">
        <v>2699</v>
      </c>
      <c r="L563" s="2">
        <v>45407</v>
      </c>
      <c r="O563" t="str">
        <f>IF(ecommerce_10000[[#This Row],[Platform]]="Souq","sq",ecommerce_10000[[#This Row],[Platform]])</f>
        <v>Jumia</v>
      </c>
      <c r="P563" t="str">
        <f>IF(E563="Souq","sq",IF(E563="Jumia","Jum",E563))</f>
        <v>Jum</v>
      </c>
      <c r="Q563">
        <f>VLOOKUP(ecommerce_10000[[#This Row],[City]],F:I,4,FALSE)</f>
        <v>26648.76</v>
      </c>
      <c r="R563" s="1">
        <f>SUMIF(C:C,ecommerce_10000[[#This Row],[Category]],I:I)</f>
        <v>92327183.770000085</v>
      </c>
      <c r="S563" s="1">
        <f>SUMIFS(I:I,C:C,C563)</f>
        <v>92327183.770000085</v>
      </c>
      <c r="T563" s="1" t="str">
        <f>INDEX(F:F,MATCH(ecommerce_10000[[#This Row],[TotalAmount]],I:I,0))</f>
        <v>Casablanca</v>
      </c>
    </row>
    <row r="564" spans="1:20" x14ac:dyDescent="0.3">
      <c r="A564" s="1" t="s">
        <v>608</v>
      </c>
      <c r="B564" s="1" t="s">
        <v>49</v>
      </c>
      <c r="C564" s="1" t="s">
        <v>14</v>
      </c>
      <c r="D564" s="1" t="s">
        <v>50</v>
      </c>
      <c r="E564" s="1" t="s">
        <v>47</v>
      </c>
      <c r="F564" s="1" t="s">
        <v>17</v>
      </c>
      <c r="G564">
        <v>9978.09</v>
      </c>
      <c r="H564">
        <v>2</v>
      </c>
      <c r="I564">
        <v>19956.18</v>
      </c>
      <c r="J564">
        <v>1.49</v>
      </c>
      <c r="K564">
        <v>4683</v>
      </c>
      <c r="L564" s="2">
        <v>45316</v>
      </c>
      <c r="O564" t="str">
        <f>IF(ecommerce_10000[[#This Row],[Platform]]="Souq","sq",ecommerce_10000[[#This Row],[Platform]])</f>
        <v>Amazon</v>
      </c>
      <c r="P564" t="str">
        <f>IF(E564="Souq","sq",IF(E564="Jumia","Jum",E564))</f>
        <v>Amazon</v>
      </c>
      <c r="Q564">
        <f>VLOOKUP(ecommerce_10000[[#This Row],[City]],F:I,4,FALSE)</f>
        <v>16284.02</v>
      </c>
      <c r="R564" s="1">
        <f>SUMIF(C:C,ecommerce_10000[[#This Row],[Category]],I:I)</f>
        <v>92327183.770000085</v>
      </c>
      <c r="S564" s="1">
        <f>SUMIFS(I:I,C:C,C564)</f>
        <v>92327183.770000085</v>
      </c>
      <c r="T564" s="1" t="str">
        <f>INDEX(F:F,MATCH(ecommerce_10000[[#This Row],[TotalAmount]],I:I,0))</f>
        <v>Cairo</v>
      </c>
    </row>
    <row r="565" spans="1:20" x14ac:dyDescent="0.3">
      <c r="A565" s="1" t="s">
        <v>609</v>
      </c>
      <c r="B565" s="1" t="s">
        <v>35</v>
      </c>
      <c r="C565" s="1" t="s">
        <v>14</v>
      </c>
      <c r="D565" s="1" t="s">
        <v>36</v>
      </c>
      <c r="E565" s="1" t="s">
        <v>47</v>
      </c>
      <c r="F565" s="1" t="s">
        <v>40</v>
      </c>
      <c r="G565">
        <v>11466.7</v>
      </c>
      <c r="H565">
        <v>5</v>
      </c>
      <c r="I565">
        <v>57333.5</v>
      </c>
      <c r="J565">
        <v>3.42</v>
      </c>
      <c r="K565">
        <v>383</v>
      </c>
      <c r="L565" s="2">
        <v>45595</v>
      </c>
      <c r="O565" t="str">
        <f>IF(ecommerce_10000[[#This Row],[Platform]]="Souq","sq",ecommerce_10000[[#This Row],[Platform]])</f>
        <v>Amazon</v>
      </c>
      <c r="P565" t="str">
        <f>IF(E565="Souq","sq",IF(E565="Jumia","Jum",E565))</f>
        <v>Amazon</v>
      </c>
      <c r="Q565">
        <f>VLOOKUP(ecommerce_10000[[#This Row],[City]],F:I,4,FALSE)</f>
        <v>99349.3</v>
      </c>
      <c r="R565" s="1">
        <f>SUMIF(C:C,ecommerce_10000[[#This Row],[Category]],I:I)</f>
        <v>92327183.770000085</v>
      </c>
      <c r="S565" s="1">
        <f>SUMIFS(I:I,C:C,C565)</f>
        <v>92327183.770000085</v>
      </c>
      <c r="T565" s="1" t="str">
        <f>INDEX(F:F,MATCH(ecommerce_10000[[#This Row],[TotalAmount]],I:I,0))</f>
        <v>Riyadh</v>
      </c>
    </row>
    <row r="566" spans="1:20" x14ac:dyDescent="0.3">
      <c r="A566" s="1" t="s">
        <v>610</v>
      </c>
      <c r="B566" s="1" t="s">
        <v>53</v>
      </c>
      <c r="C566" s="1" t="s">
        <v>31</v>
      </c>
      <c r="D566" s="1" t="s">
        <v>54</v>
      </c>
      <c r="E566" s="1" t="s">
        <v>22</v>
      </c>
      <c r="F566" s="1" t="s">
        <v>28</v>
      </c>
      <c r="G566">
        <v>4272.93</v>
      </c>
      <c r="H566">
        <v>4</v>
      </c>
      <c r="I566">
        <v>17091.72</v>
      </c>
      <c r="J566">
        <v>3.89</v>
      </c>
      <c r="K566">
        <v>4612</v>
      </c>
      <c r="L566" s="2">
        <v>45470</v>
      </c>
      <c r="O566" t="str">
        <f>IF(ecommerce_10000[[#This Row],[Platform]]="Souq","sq",ecommerce_10000[[#This Row],[Platform]])</f>
        <v>Jumia</v>
      </c>
      <c r="P566" t="str">
        <f>IF(E566="Souq","sq",IF(E566="Jumia","Jum",E566))</f>
        <v>Jum</v>
      </c>
      <c r="Q566">
        <f>VLOOKUP(ecommerce_10000[[#This Row],[City]],F:I,4,FALSE)</f>
        <v>26648.76</v>
      </c>
      <c r="R566" s="1">
        <f>SUMIF(C:C,ecommerce_10000[[#This Row],[Category]],I:I)</f>
        <v>57542997.559999913</v>
      </c>
      <c r="S566" s="1">
        <f>SUMIFS(I:I,C:C,C566)</f>
        <v>57542997.559999913</v>
      </c>
      <c r="T566" s="1" t="str">
        <f>INDEX(F:F,MATCH(ecommerce_10000[[#This Row],[TotalAmount]],I:I,0))</f>
        <v>Casablanca</v>
      </c>
    </row>
    <row r="567" spans="1:20" x14ac:dyDescent="0.3">
      <c r="A567" s="1" t="s">
        <v>611</v>
      </c>
      <c r="B567" s="1" t="s">
        <v>53</v>
      </c>
      <c r="C567" s="1" t="s">
        <v>31</v>
      </c>
      <c r="D567" s="1" t="s">
        <v>54</v>
      </c>
      <c r="E567" s="1" t="s">
        <v>16</v>
      </c>
      <c r="F567" s="1" t="s">
        <v>28</v>
      </c>
      <c r="G567">
        <v>12371.37</v>
      </c>
      <c r="H567">
        <v>5</v>
      </c>
      <c r="I567">
        <v>61856.85</v>
      </c>
      <c r="J567">
        <v>1.18</v>
      </c>
      <c r="K567">
        <v>4773</v>
      </c>
      <c r="L567" s="2">
        <v>45400</v>
      </c>
      <c r="O567" t="str">
        <f>IF(ecommerce_10000[[#This Row],[Platform]]="Souq","sq",ecommerce_10000[[#This Row],[Platform]])</f>
        <v>sq</v>
      </c>
      <c r="P567" t="str">
        <f>IF(E567="Souq","sq",IF(E567="Jumia","Jum",E567))</f>
        <v>sq</v>
      </c>
      <c r="Q567">
        <f>VLOOKUP(ecommerce_10000[[#This Row],[City]],F:I,4,FALSE)</f>
        <v>26648.76</v>
      </c>
      <c r="R567" s="1">
        <f>SUMIF(C:C,ecommerce_10000[[#This Row],[Category]],I:I)</f>
        <v>57542997.559999913</v>
      </c>
      <c r="S567" s="1">
        <f>SUMIFS(I:I,C:C,C567)</f>
        <v>57542997.559999913</v>
      </c>
      <c r="T567" s="1" t="str">
        <f>INDEX(F:F,MATCH(ecommerce_10000[[#This Row],[TotalAmount]],I:I,0))</f>
        <v>Casablanca</v>
      </c>
    </row>
    <row r="568" spans="1:20" x14ac:dyDescent="0.3">
      <c r="A568" s="1" t="s">
        <v>612</v>
      </c>
      <c r="B568" s="1" t="s">
        <v>19</v>
      </c>
      <c r="C568" s="1" t="s">
        <v>20</v>
      </c>
      <c r="D568" s="1" t="s">
        <v>21</v>
      </c>
      <c r="E568" s="1" t="s">
        <v>47</v>
      </c>
      <c r="F568" s="1" t="s">
        <v>40</v>
      </c>
      <c r="G568">
        <v>2346.7600000000002</v>
      </c>
      <c r="H568">
        <v>4</v>
      </c>
      <c r="I568">
        <v>9387.0400000000009</v>
      </c>
      <c r="J568">
        <v>2.0099999999999998</v>
      </c>
      <c r="K568">
        <v>563</v>
      </c>
      <c r="L568" s="2">
        <v>45341</v>
      </c>
      <c r="O568" t="str">
        <f>IF(ecommerce_10000[[#This Row],[Platform]]="Souq","sq",ecommerce_10000[[#This Row],[Platform]])</f>
        <v>Amazon</v>
      </c>
      <c r="P568" t="str">
        <f>IF(E568="Souq","sq",IF(E568="Jumia","Jum",E568))</f>
        <v>Amazon</v>
      </c>
      <c r="Q568">
        <f>VLOOKUP(ecommerce_10000[[#This Row],[City]],F:I,4,FALSE)</f>
        <v>99349.3</v>
      </c>
      <c r="R568" s="1">
        <f>SUMIF(C:C,ecommerce_10000[[#This Row],[Category]],I:I)</f>
        <v>91504159.730000004</v>
      </c>
      <c r="S568" s="1">
        <f>SUMIFS(I:I,C:C,C568)</f>
        <v>91504159.730000004</v>
      </c>
      <c r="T568" s="1" t="str">
        <f>INDEX(F:F,MATCH(ecommerce_10000[[#This Row],[TotalAmount]],I:I,0))</f>
        <v>Riyadh</v>
      </c>
    </row>
    <row r="569" spans="1:20" x14ac:dyDescent="0.3">
      <c r="A569" s="1" t="s">
        <v>613</v>
      </c>
      <c r="B569" s="1" t="s">
        <v>43</v>
      </c>
      <c r="C569" s="1" t="s">
        <v>44</v>
      </c>
      <c r="D569" s="1" t="s">
        <v>45</v>
      </c>
      <c r="E569" s="1" t="s">
        <v>22</v>
      </c>
      <c r="F569" s="1" t="s">
        <v>23</v>
      </c>
      <c r="G569">
        <v>2323.8200000000002</v>
      </c>
      <c r="H569">
        <v>1</v>
      </c>
      <c r="I569">
        <v>2323.8200000000002</v>
      </c>
      <c r="J569">
        <v>2.87</v>
      </c>
      <c r="K569">
        <v>3065</v>
      </c>
      <c r="L569" s="2">
        <v>45421</v>
      </c>
      <c r="O569" t="str">
        <f>IF(ecommerce_10000[[#This Row],[Platform]]="Souq","sq",ecommerce_10000[[#This Row],[Platform]])</f>
        <v>Jumia</v>
      </c>
      <c r="P569" t="str">
        <f>IF(E569="Souq","sq",IF(E569="Jumia","Jum",E569))</f>
        <v>Jum</v>
      </c>
      <c r="Q569">
        <f>VLOOKUP(ecommerce_10000[[#This Row],[City]],F:I,4,FALSE)</f>
        <v>13290.4</v>
      </c>
      <c r="R569" s="1">
        <f>SUMIF(C:C,ecommerce_10000[[#This Row],[Category]],I:I)</f>
        <v>31420413.200000018</v>
      </c>
      <c r="S569" s="1">
        <f>SUMIFS(I:I,C:C,C569)</f>
        <v>31420413.200000018</v>
      </c>
      <c r="T569" s="1" t="str">
        <f>INDEX(F:F,MATCH(ecommerce_10000[[#This Row],[TotalAmount]],I:I,0))</f>
        <v>Alexandria</v>
      </c>
    </row>
    <row r="570" spans="1:20" x14ac:dyDescent="0.3">
      <c r="A570" s="1" t="s">
        <v>614</v>
      </c>
      <c r="B570" s="1" t="s">
        <v>43</v>
      </c>
      <c r="C570" s="1" t="s">
        <v>44</v>
      </c>
      <c r="D570" s="1" t="s">
        <v>45</v>
      </c>
      <c r="E570" s="1" t="s">
        <v>47</v>
      </c>
      <c r="F570" s="1" t="s">
        <v>17</v>
      </c>
      <c r="G570">
        <v>14106.05</v>
      </c>
      <c r="H570">
        <v>2</v>
      </c>
      <c r="I570">
        <v>28212.1</v>
      </c>
      <c r="J570">
        <v>2.3199999999999998</v>
      </c>
      <c r="K570">
        <v>1959</v>
      </c>
      <c r="L570" s="2">
        <v>45445</v>
      </c>
      <c r="O570" t="str">
        <f>IF(ecommerce_10000[[#This Row],[Platform]]="Souq","sq",ecommerce_10000[[#This Row],[Platform]])</f>
        <v>Amazon</v>
      </c>
      <c r="P570" t="str">
        <f>IF(E570="Souq","sq",IF(E570="Jumia","Jum",E570))</f>
        <v>Amazon</v>
      </c>
      <c r="Q570">
        <f>VLOOKUP(ecommerce_10000[[#This Row],[City]],F:I,4,FALSE)</f>
        <v>16284.02</v>
      </c>
      <c r="R570" s="1">
        <f>SUMIF(C:C,ecommerce_10000[[#This Row],[Category]],I:I)</f>
        <v>31420413.200000018</v>
      </c>
      <c r="S570" s="1">
        <f>SUMIFS(I:I,C:C,C570)</f>
        <v>31420413.200000018</v>
      </c>
      <c r="T570" s="1" t="str">
        <f>INDEX(F:F,MATCH(ecommerce_10000[[#This Row],[TotalAmount]],I:I,0))</f>
        <v>Cairo</v>
      </c>
    </row>
    <row r="571" spans="1:20" x14ac:dyDescent="0.3">
      <c r="A571" s="1" t="s">
        <v>615</v>
      </c>
      <c r="B571" s="1" t="s">
        <v>38</v>
      </c>
      <c r="C571" s="1" t="s">
        <v>20</v>
      </c>
      <c r="D571" s="1" t="s">
        <v>39</v>
      </c>
      <c r="E571" s="1" t="s">
        <v>22</v>
      </c>
      <c r="F571" s="1" t="s">
        <v>28</v>
      </c>
      <c r="G571">
        <v>11014.75</v>
      </c>
      <c r="H571">
        <v>4</v>
      </c>
      <c r="I571">
        <v>44059</v>
      </c>
      <c r="J571">
        <v>1.05</v>
      </c>
      <c r="K571">
        <v>2407</v>
      </c>
      <c r="L571" s="2">
        <v>45449</v>
      </c>
      <c r="O571" t="str">
        <f>IF(ecommerce_10000[[#This Row],[Platform]]="Souq","sq",ecommerce_10000[[#This Row],[Platform]])</f>
        <v>Jumia</v>
      </c>
      <c r="P571" t="str">
        <f>IF(E571="Souq","sq",IF(E571="Jumia","Jum",E571))</f>
        <v>Jum</v>
      </c>
      <c r="Q571">
        <f>VLOOKUP(ecommerce_10000[[#This Row],[City]],F:I,4,FALSE)</f>
        <v>26648.76</v>
      </c>
      <c r="R571" s="1">
        <f>SUMIF(C:C,ecommerce_10000[[#This Row],[Category]],I:I)</f>
        <v>91504159.730000004</v>
      </c>
      <c r="S571" s="1">
        <f>SUMIFS(I:I,C:C,C571)</f>
        <v>91504159.730000004</v>
      </c>
      <c r="T571" s="1" t="str">
        <f>INDEX(F:F,MATCH(ecommerce_10000[[#This Row],[TotalAmount]],I:I,0))</f>
        <v>Casablanca</v>
      </c>
    </row>
    <row r="572" spans="1:20" x14ac:dyDescent="0.3">
      <c r="A572" s="1" t="s">
        <v>616</v>
      </c>
      <c r="B572" s="1" t="s">
        <v>65</v>
      </c>
      <c r="C572" s="1" t="s">
        <v>20</v>
      </c>
      <c r="D572" s="1" t="s">
        <v>66</v>
      </c>
      <c r="E572" s="1" t="s">
        <v>47</v>
      </c>
      <c r="F572" s="1" t="s">
        <v>23</v>
      </c>
      <c r="G572">
        <v>12394.93</v>
      </c>
      <c r="H572">
        <v>1</v>
      </c>
      <c r="I572">
        <v>12394.93</v>
      </c>
      <c r="J572">
        <v>4.71</v>
      </c>
      <c r="K572">
        <v>4894</v>
      </c>
      <c r="L572" s="2">
        <v>45457</v>
      </c>
      <c r="O572" t="str">
        <f>IF(ecommerce_10000[[#This Row],[Platform]]="Souq","sq",ecommerce_10000[[#This Row],[Platform]])</f>
        <v>Amazon</v>
      </c>
      <c r="P572" t="str">
        <f>IF(E572="Souq","sq",IF(E572="Jumia","Jum",E572))</f>
        <v>Amazon</v>
      </c>
      <c r="Q572">
        <f>VLOOKUP(ecommerce_10000[[#This Row],[City]],F:I,4,FALSE)</f>
        <v>13290.4</v>
      </c>
      <c r="R572" s="1">
        <f>SUMIF(C:C,ecommerce_10000[[#This Row],[Category]],I:I)</f>
        <v>91504159.730000004</v>
      </c>
      <c r="S572" s="1">
        <f>SUMIFS(I:I,C:C,C572)</f>
        <v>91504159.730000004</v>
      </c>
      <c r="T572" s="1" t="str">
        <f>INDEX(F:F,MATCH(ecommerce_10000[[#This Row],[TotalAmount]],I:I,0))</f>
        <v>Alexandria</v>
      </c>
    </row>
    <row r="573" spans="1:20" x14ac:dyDescent="0.3">
      <c r="A573" s="1" t="s">
        <v>617</v>
      </c>
      <c r="B573" s="1" t="s">
        <v>53</v>
      </c>
      <c r="C573" s="1" t="s">
        <v>31</v>
      </c>
      <c r="D573" s="1" t="s">
        <v>54</v>
      </c>
      <c r="E573" s="1" t="s">
        <v>16</v>
      </c>
      <c r="F573" s="1" t="s">
        <v>62</v>
      </c>
      <c r="G573">
        <v>7007.89</v>
      </c>
      <c r="H573">
        <v>4</v>
      </c>
      <c r="I573">
        <v>28031.56</v>
      </c>
      <c r="J573">
        <v>4.01</v>
      </c>
      <c r="K573">
        <v>574</v>
      </c>
      <c r="L573" s="2">
        <v>45390</v>
      </c>
      <c r="O573" t="str">
        <f>IF(ecommerce_10000[[#This Row],[Platform]]="Souq","sq",ecommerce_10000[[#This Row],[Platform]])</f>
        <v>sq</v>
      </c>
      <c r="P573" t="str">
        <f>IF(E573="Souq","sq",IF(E573="Jumia","Jum",E573))</f>
        <v>sq</v>
      </c>
      <c r="Q573">
        <f>VLOOKUP(ecommerce_10000[[#This Row],[City]],F:I,4,FALSE)</f>
        <v>27872.98</v>
      </c>
      <c r="R573" s="1">
        <f>SUMIF(C:C,ecommerce_10000[[#This Row],[Category]],I:I)</f>
        <v>57542997.559999913</v>
      </c>
      <c r="S573" s="1">
        <f>SUMIFS(I:I,C:C,C573)</f>
        <v>57542997.559999913</v>
      </c>
      <c r="T573" s="1" t="str">
        <f>INDEX(F:F,MATCH(ecommerce_10000[[#This Row],[TotalAmount]],I:I,0))</f>
        <v>Giza</v>
      </c>
    </row>
    <row r="574" spans="1:20" x14ac:dyDescent="0.3">
      <c r="A574" s="1" t="s">
        <v>618</v>
      </c>
      <c r="B574" s="1" t="s">
        <v>30</v>
      </c>
      <c r="C574" s="1" t="s">
        <v>31</v>
      </c>
      <c r="D574" s="1" t="s">
        <v>32</v>
      </c>
      <c r="E574" s="1" t="s">
        <v>47</v>
      </c>
      <c r="F574" s="1" t="s">
        <v>62</v>
      </c>
      <c r="G574">
        <v>11946.98</v>
      </c>
      <c r="H574">
        <v>3</v>
      </c>
      <c r="I574">
        <v>35840.94</v>
      </c>
      <c r="J574">
        <v>1.76</v>
      </c>
      <c r="K574">
        <v>3970</v>
      </c>
      <c r="L574" s="2">
        <v>45329</v>
      </c>
      <c r="O574" t="str">
        <f>IF(ecommerce_10000[[#This Row],[Platform]]="Souq","sq",ecommerce_10000[[#This Row],[Platform]])</f>
        <v>Amazon</v>
      </c>
      <c r="P574" t="str">
        <f>IF(E574="Souq","sq",IF(E574="Jumia","Jum",E574))</f>
        <v>Amazon</v>
      </c>
      <c r="Q574">
        <f>VLOOKUP(ecommerce_10000[[#This Row],[City]],F:I,4,FALSE)</f>
        <v>27872.98</v>
      </c>
      <c r="R574" s="1">
        <f>SUMIF(C:C,ecommerce_10000[[#This Row],[Category]],I:I)</f>
        <v>57542997.559999913</v>
      </c>
      <c r="S574" s="1">
        <f>SUMIFS(I:I,C:C,C574)</f>
        <v>57542997.559999913</v>
      </c>
      <c r="T574" s="1" t="str">
        <f>INDEX(F:F,MATCH(ecommerce_10000[[#This Row],[TotalAmount]],I:I,0))</f>
        <v>Giza</v>
      </c>
    </row>
    <row r="575" spans="1:20" x14ac:dyDescent="0.3">
      <c r="A575" s="1" t="s">
        <v>619</v>
      </c>
      <c r="B575" s="1" t="s">
        <v>35</v>
      </c>
      <c r="C575" s="1" t="s">
        <v>14</v>
      </c>
      <c r="D575" s="1" t="s">
        <v>36</v>
      </c>
      <c r="E575" s="1" t="s">
        <v>16</v>
      </c>
      <c r="F575" s="1" t="s">
        <v>33</v>
      </c>
      <c r="G575">
        <v>3807.48</v>
      </c>
      <c r="H575">
        <v>3</v>
      </c>
      <c r="I575">
        <v>11422.44</v>
      </c>
      <c r="J575">
        <v>3.34</v>
      </c>
      <c r="K575">
        <v>1530</v>
      </c>
      <c r="L575" s="2">
        <v>45595</v>
      </c>
      <c r="O575" t="str">
        <f>IF(ecommerce_10000[[#This Row],[Platform]]="Souq","sq",ecommerce_10000[[#This Row],[Platform]])</f>
        <v>sq</v>
      </c>
      <c r="P575" t="str">
        <f>IF(E575="Souq","sq",IF(E575="Jumia","Jum",E575))</f>
        <v>sq</v>
      </c>
      <c r="Q575">
        <f>VLOOKUP(ecommerce_10000[[#This Row],[City]],F:I,4,FALSE)</f>
        <v>3665.44</v>
      </c>
      <c r="R575" s="1">
        <f>SUMIF(C:C,ecommerce_10000[[#This Row],[Category]],I:I)</f>
        <v>92327183.770000085</v>
      </c>
      <c r="S575" s="1">
        <f>SUMIFS(I:I,C:C,C575)</f>
        <v>92327183.770000085</v>
      </c>
      <c r="T575" s="1" t="str">
        <f>INDEX(F:F,MATCH(ecommerce_10000[[#This Row],[TotalAmount]],I:I,0))</f>
        <v>Dubai</v>
      </c>
    </row>
    <row r="576" spans="1:20" x14ac:dyDescent="0.3">
      <c r="A576" s="1" t="s">
        <v>620</v>
      </c>
      <c r="B576" s="1" t="s">
        <v>49</v>
      </c>
      <c r="C576" s="1" t="s">
        <v>14</v>
      </c>
      <c r="D576" s="1" t="s">
        <v>50</v>
      </c>
      <c r="E576" s="1" t="s">
        <v>16</v>
      </c>
      <c r="F576" s="1" t="s">
        <v>40</v>
      </c>
      <c r="G576">
        <v>4543.82</v>
      </c>
      <c r="H576">
        <v>4</v>
      </c>
      <c r="I576">
        <v>18175.28</v>
      </c>
      <c r="J576">
        <v>2.15</v>
      </c>
      <c r="K576">
        <v>4479</v>
      </c>
      <c r="L576" s="2">
        <v>45534</v>
      </c>
      <c r="O576" t="str">
        <f>IF(ecommerce_10000[[#This Row],[Platform]]="Souq","sq",ecommerce_10000[[#This Row],[Platform]])</f>
        <v>sq</v>
      </c>
      <c r="P576" t="str">
        <f>IF(E576="Souq","sq",IF(E576="Jumia","Jum",E576))</f>
        <v>sq</v>
      </c>
      <c r="Q576">
        <f>VLOOKUP(ecommerce_10000[[#This Row],[City]],F:I,4,FALSE)</f>
        <v>99349.3</v>
      </c>
      <c r="R576" s="1">
        <f>SUMIF(C:C,ecommerce_10000[[#This Row],[Category]],I:I)</f>
        <v>92327183.770000085</v>
      </c>
      <c r="S576" s="1">
        <f>SUMIFS(I:I,C:C,C576)</f>
        <v>92327183.770000085</v>
      </c>
      <c r="T576" s="1" t="str">
        <f>INDEX(F:F,MATCH(ecommerce_10000[[#This Row],[TotalAmount]],I:I,0))</f>
        <v>Riyadh</v>
      </c>
    </row>
    <row r="577" spans="1:20" x14ac:dyDescent="0.3">
      <c r="A577" s="1" t="s">
        <v>621</v>
      </c>
      <c r="B577" s="1" t="s">
        <v>49</v>
      </c>
      <c r="C577" s="1" t="s">
        <v>14</v>
      </c>
      <c r="D577" s="1" t="s">
        <v>50</v>
      </c>
      <c r="E577" s="1" t="s">
        <v>22</v>
      </c>
      <c r="F577" s="1" t="s">
        <v>23</v>
      </c>
      <c r="G577">
        <v>17311.810000000001</v>
      </c>
      <c r="H577">
        <v>3</v>
      </c>
      <c r="I577">
        <v>51935.43</v>
      </c>
      <c r="J577">
        <v>3.02</v>
      </c>
      <c r="K577">
        <v>3477</v>
      </c>
      <c r="L577" s="2">
        <v>45641</v>
      </c>
      <c r="O577" t="str">
        <f>IF(ecommerce_10000[[#This Row],[Platform]]="Souq","sq",ecommerce_10000[[#This Row],[Platform]])</f>
        <v>Jumia</v>
      </c>
      <c r="P577" t="str">
        <f>IF(E577="Souq","sq",IF(E577="Jumia","Jum",E577))</f>
        <v>Jum</v>
      </c>
      <c r="Q577">
        <f>VLOOKUP(ecommerce_10000[[#This Row],[City]],F:I,4,FALSE)</f>
        <v>13290.4</v>
      </c>
      <c r="R577" s="1">
        <f>SUMIF(C:C,ecommerce_10000[[#This Row],[Category]],I:I)</f>
        <v>92327183.770000085</v>
      </c>
      <c r="S577" s="1">
        <f>SUMIFS(I:I,C:C,C577)</f>
        <v>92327183.770000085</v>
      </c>
      <c r="T577" s="1" t="str">
        <f>INDEX(F:F,MATCH(ecommerce_10000[[#This Row],[TotalAmount]],I:I,0))</f>
        <v>Alexandria</v>
      </c>
    </row>
    <row r="578" spans="1:20" x14ac:dyDescent="0.3">
      <c r="A578" s="1" t="s">
        <v>622</v>
      </c>
      <c r="B578" s="1" t="s">
        <v>49</v>
      </c>
      <c r="C578" s="1" t="s">
        <v>14</v>
      </c>
      <c r="D578" s="1" t="s">
        <v>50</v>
      </c>
      <c r="E578" s="1" t="s">
        <v>47</v>
      </c>
      <c r="F578" s="1" t="s">
        <v>23</v>
      </c>
      <c r="G578">
        <v>4244.3900000000003</v>
      </c>
      <c r="H578">
        <v>4</v>
      </c>
      <c r="I578">
        <v>16977.560000000001</v>
      </c>
      <c r="J578">
        <v>1.91</v>
      </c>
      <c r="K578">
        <v>2181</v>
      </c>
      <c r="L578" s="2">
        <v>45484</v>
      </c>
      <c r="O578" t="str">
        <f>IF(ecommerce_10000[[#This Row],[Platform]]="Souq","sq",ecommerce_10000[[#This Row],[Platform]])</f>
        <v>Amazon</v>
      </c>
      <c r="P578" t="str">
        <f>IF(E578="Souq","sq",IF(E578="Jumia","Jum",E578))</f>
        <v>Amazon</v>
      </c>
      <c r="Q578">
        <f>VLOOKUP(ecommerce_10000[[#This Row],[City]],F:I,4,FALSE)</f>
        <v>13290.4</v>
      </c>
      <c r="R578" s="1">
        <f>SUMIF(C:C,ecommerce_10000[[#This Row],[Category]],I:I)</f>
        <v>92327183.770000085</v>
      </c>
      <c r="S578" s="1">
        <f>SUMIFS(I:I,C:C,C578)</f>
        <v>92327183.770000085</v>
      </c>
      <c r="T578" s="1" t="str">
        <f>INDEX(F:F,MATCH(ecommerce_10000[[#This Row],[TotalAmount]],I:I,0))</f>
        <v>Alexandria</v>
      </c>
    </row>
    <row r="579" spans="1:20" x14ac:dyDescent="0.3">
      <c r="A579" s="1" t="s">
        <v>623</v>
      </c>
      <c r="B579" s="1" t="s">
        <v>38</v>
      </c>
      <c r="C579" s="1" t="s">
        <v>20</v>
      </c>
      <c r="D579" s="1" t="s">
        <v>39</v>
      </c>
      <c r="E579" s="1" t="s">
        <v>16</v>
      </c>
      <c r="F579" s="1" t="s">
        <v>23</v>
      </c>
      <c r="G579">
        <v>7346.62</v>
      </c>
      <c r="H579">
        <v>3</v>
      </c>
      <c r="I579">
        <v>22039.86</v>
      </c>
      <c r="J579">
        <v>3.41</v>
      </c>
      <c r="K579">
        <v>974</v>
      </c>
      <c r="L579" s="2">
        <v>45298</v>
      </c>
      <c r="O579" t="str">
        <f>IF(ecommerce_10000[[#This Row],[Platform]]="Souq","sq",ecommerce_10000[[#This Row],[Platform]])</f>
        <v>sq</v>
      </c>
      <c r="P579" t="str">
        <f>IF(E579="Souq","sq",IF(E579="Jumia","Jum",E579))</f>
        <v>sq</v>
      </c>
      <c r="Q579">
        <f>VLOOKUP(ecommerce_10000[[#This Row],[City]],F:I,4,FALSE)</f>
        <v>13290.4</v>
      </c>
      <c r="R579" s="1">
        <f>SUMIF(C:C,ecommerce_10000[[#This Row],[Category]],I:I)</f>
        <v>91504159.730000004</v>
      </c>
      <c r="S579" s="1">
        <f>SUMIFS(I:I,C:C,C579)</f>
        <v>91504159.730000004</v>
      </c>
      <c r="T579" s="1" t="str">
        <f>INDEX(F:F,MATCH(ecommerce_10000[[#This Row],[TotalAmount]],I:I,0))</f>
        <v>Alexandria</v>
      </c>
    </row>
    <row r="580" spans="1:20" x14ac:dyDescent="0.3">
      <c r="A580" s="1" t="s">
        <v>624</v>
      </c>
      <c r="B580" s="1" t="s">
        <v>43</v>
      </c>
      <c r="C580" s="1" t="s">
        <v>44</v>
      </c>
      <c r="D580" s="1" t="s">
        <v>45</v>
      </c>
      <c r="E580" s="1" t="s">
        <v>16</v>
      </c>
      <c r="F580" s="1" t="s">
        <v>28</v>
      </c>
      <c r="G580">
        <v>14939.54</v>
      </c>
      <c r="H580">
        <v>3</v>
      </c>
      <c r="I580">
        <v>44818.62</v>
      </c>
      <c r="J580">
        <v>1.52</v>
      </c>
      <c r="K580">
        <v>1242</v>
      </c>
      <c r="L580" s="2">
        <v>45306</v>
      </c>
      <c r="O580" t="str">
        <f>IF(ecommerce_10000[[#This Row],[Platform]]="Souq","sq",ecommerce_10000[[#This Row],[Platform]])</f>
        <v>sq</v>
      </c>
      <c r="P580" t="str">
        <f>IF(E580="Souq","sq",IF(E580="Jumia","Jum",E580))</f>
        <v>sq</v>
      </c>
      <c r="Q580">
        <f>VLOOKUP(ecommerce_10000[[#This Row],[City]],F:I,4,FALSE)</f>
        <v>26648.76</v>
      </c>
      <c r="R580" s="1">
        <f>SUMIF(C:C,ecommerce_10000[[#This Row],[Category]],I:I)</f>
        <v>31420413.200000018</v>
      </c>
      <c r="S580" s="1">
        <f>SUMIFS(I:I,C:C,C580)</f>
        <v>31420413.200000018</v>
      </c>
      <c r="T580" s="1" t="str">
        <f>INDEX(F:F,MATCH(ecommerce_10000[[#This Row],[TotalAmount]],I:I,0))</f>
        <v>Casablanca</v>
      </c>
    </row>
    <row r="581" spans="1:20" x14ac:dyDescent="0.3">
      <c r="A581" s="1" t="s">
        <v>625</v>
      </c>
      <c r="B581" s="1" t="s">
        <v>38</v>
      </c>
      <c r="C581" s="1" t="s">
        <v>20</v>
      </c>
      <c r="D581" s="1" t="s">
        <v>39</v>
      </c>
      <c r="E581" s="1" t="s">
        <v>47</v>
      </c>
      <c r="F581" s="1" t="s">
        <v>33</v>
      </c>
      <c r="G581">
        <v>9299.64</v>
      </c>
      <c r="H581">
        <v>1</v>
      </c>
      <c r="I581">
        <v>9299.64</v>
      </c>
      <c r="J581">
        <v>1.32</v>
      </c>
      <c r="K581">
        <v>1756</v>
      </c>
      <c r="L581" s="2">
        <v>45621</v>
      </c>
      <c r="O581" t="str">
        <f>IF(ecommerce_10000[[#This Row],[Platform]]="Souq","sq",ecommerce_10000[[#This Row],[Platform]])</f>
        <v>Amazon</v>
      </c>
      <c r="P581" t="str">
        <f>IF(E581="Souq","sq",IF(E581="Jumia","Jum",E581))</f>
        <v>Amazon</v>
      </c>
      <c r="Q581">
        <f>VLOOKUP(ecommerce_10000[[#This Row],[City]],F:I,4,FALSE)</f>
        <v>3665.44</v>
      </c>
      <c r="R581" s="1">
        <f>SUMIF(C:C,ecommerce_10000[[#This Row],[Category]],I:I)</f>
        <v>91504159.730000004</v>
      </c>
      <c r="S581" s="1">
        <f>SUMIFS(I:I,C:C,C581)</f>
        <v>91504159.730000004</v>
      </c>
      <c r="T581" s="1" t="str">
        <f>INDEX(F:F,MATCH(ecommerce_10000[[#This Row],[TotalAmount]],I:I,0))</f>
        <v>Dubai</v>
      </c>
    </row>
    <row r="582" spans="1:20" x14ac:dyDescent="0.3">
      <c r="A582" s="1" t="s">
        <v>626</v>
      </c>
      <c r="B582" s="1" t="s">
        <v>43</v>
      </c>
      <c r="C582" s="1" t="s">
        <v>44</v>
      </c>
      <c r="D582" s="1" t="s">
        <v>45</v>
      </c>
      <c r="E582" s="1" t="s">
        <v>16</v>
      </c>
      <c r="F582" s="1" t="s">
        <v>17</v>
      </c>
      <c r="G582">
        <v>19679.759999999998</v>
      </c>
      <c r="H582">
        <v>1</v>
      </c>
      <c r="I582">
        <v>19679.759999999998</v>
      </c>
      <c r="J582">
        <v>3.33</v>
      </c>
      <c r="K582">
        <v>813</v>
      </c>
      <c r="L582" s="2">
        <v>45594</v>
      </c>
      <c r="O582" t="str">
        <f>IF(ecommerce_10000[[#This Row],[Platform]]="Souq","sq",ecommerce_10000[[#This Row],[Platform]])</f>
        <v>sq</v>
      </c>
      <c r="P582" t="str">
        <f>IF(E582="Souq","sq",IF(E582="Jumia","Jum",E582))</f>
        <v>sq</v>
      </c>
      <c r="Q582">
        <f>VLOOKUP(ecommerce_10000[[#This Row],[City]],F:I,4,FALSE)</f>
        <v>16284.02</v>
      </c>
      <c r="R582" s="1">
        <f>SUMIF(C:C,ecommerce_10000[[#This Row],[Category]],I:I)</f>
        <v>31420413.200000018</v>
      </c>
      <c r="S582" s="1">
        <f>SUMIFS(I:I,C:C,C582)</f>
        <v>31420413.200000018</v>
      </c>
      <c r="T582" s="1" t="str">
        <f>INDEX(F:F,MATCH(ecommerce_10000[[#This Row],[TotalAmount]],I:I,0))</f>
        <v>Cairo</v>
      </c>
    </row>
    <row r="583" spans="1:20" x14ac:dyDescent="0.3">
      <c r="A583" s="1" t="s">
        <v>627</v>
      </c>
      <c r="B583" s="1" t="s">
        <v>13</v>
      </c>
      <c r="C583" s="1" t="s">
        <v>14</v>
      </c>
      <c r="D583" s="1" t="s">
        <v>15</v>
      </c>
      <c r="E583" s="1" t="s">
        <v>16</v>
      </c>
      <c r="F583" s="1" t="s">
        <v>40</v>
      </c>
      <c r="G583">
        <v>9841.01</v>
      </c>
      <c r="H583">
        <v>4</v>
      </c>
      <c r="I583">
        <v>39364.04</v>
      </c>
      <c r="J583">
        <v>2.64</v>
      </c>
      <c r="K583">
        <v>2847</v>
      </c>
      <c r="L583" s="2">
        <v>45492</v>
      </c>
      <c r="O583" t="str">
        <f>IF(ecommerce_10000[[#This Row],[Platform]]="Souq","sq",ecommerce_10000[[#This Row],[Platform]])</f>
        <v>sq</v>
      </c>
      <c r="P583" t="str">
        <f>IF(E583="Souq","sq",IF(E583="Jumia","Jum",E583))</f>
        <v>sq</v>
      </c>
      <c r="Q583">
        <f>VLOOKUP(ecommerce_10000[[#This Row],[City]],F:I,4,FALSE)</f>
        <v>99349.3</v>
      </c>
      <c r="R583" s="1">
        <f>SUMIF(C:C,ecommerce_10000[[#This Row],[Category]],I:I)</f>
        <v>92327183.770000085</v>
      </c>
      <c r="S583" s="1">
        <f>SUMIFS(I:I,C:C,C583)</f>
        <v>92327183.770000085</v>
      </c>
      <c r="T583" s="1" t="str">
        <f>INDEX(F:F,MATCH(ecommerce_10000[[#This Row],[TotalAmount]],I:I,0))</f>
        <v>Riyadh</v>
      </c>
    </row>
    <row r="584" spans="1:20" x14ac:dyDescent="0.3">
      <c r="A584" s="1" t="s">
        <v>628</v>
      </c>
      <c r="B584" s="1" t="s">
        <v>43</v>
      </c>
      <c r="C584" s="1" t="s">
        <v>44</v>
      </c>
      <c r="D584" s="1" t="s">
        <v>45</v>
      </c>
      <c r="E584" s="1" t="s">
        <v>22</v>
      </c>
      <c r="F584" s="1" t="s">
        <v>28</v>
      </c>
      <c r="G584">
        <v>13916.67</v>
      </c>
      <c r="H584">
        <v>2</v>
      </c>
      <c r="I584">
        <v>27833.34</v>
      </c>
      <c r="J584">
        <v>4.1900000000000004</v>
      </c>
      <c r="K584">
        <v>1854</v>
      </c>
      <c r="L584" s="2">
        <v>45347</v>
      </c>
      <c r="O584" t="str">
        <f>IF(ecommerce_10000[[#This Row],[Platform]]="Souq","sq",ecommerce_10000[[#This Row],[Platform]])</f>
        <v>Jumia</v>
      </c>
      <c r="P584" t="str">
        <f>IF(E584="Souq","sq",IF(E584="Jumia","Jum",E584))</f>
        <v>Jum</v>
      </c>
      <c r="Q584">
        <f>VLOOKUP(ecommerce_10000[[#This Row],[City]],F:I,4,FALSE)</f>
        <v>26648.76</v>
      </c>
      <c r="R584" s="1">
        <f>SUMIF(C:C,ecommerce_10000[[#This Row],[Category]],I:I)</f>
        <v>31420413.200000018</v>
      </c>
      <c r="S584" s="1">
        <f>SUMIFS(I:I,C:C,C584)</f>
        <v>31420413.200000018</v>
      </c>
      <c r="T584" s="1" t="str">
        <f>INDEX(F:F,MATCH(ecommerce_10000[[#This Row],[TotalAmount]],I:I,0))</f>
        <v>Casablanca</v>
      </c>
    </row>
    <row r="585" spans="1:20" x14ac:dyDescent="0.3">
      <c r="A585" s="1" t="s">
        <v>629</v>
      </c>
      <c r="B585" s="1" t="s">
        <v>35</v>
      </c>
      <c r="C585" s="1" t="s">
        <v>14</v>
      </c>
      <c r="D585" s="1" t="s">
        <v>36</v>
      </c>
      <c r="E585" s="1" t="s">
        <v>22</v>
      </c>
      <c r="F585" s="1" t="s">
        <v>28</v>
      </c>
      <c r="G585">
        <v>4570.0200000000004</v>
      </c>
      <c r="H585">
        <v>2</v>
      </c>
      <c r="I585">
        <v>9140.0400000000009</v>
      </c>
      <c r="J585">
        <v>1.19</v>
      </c>
      <c r="K585">
        <v>4290</v>
      </c>
      <c r="L585" s="2">
        <v>45426</v>
      </c>
      <c r="O585" t="str">
        <f>IF(ecommerce_10000[[#This Row],[Platform]]="Souq","sq",ecommerce_10000[[#This Row],[Platform]])</f>
        <v>Jumia</v>
      </c>
      <c r="P585" t="str">
        <f>IF(E585="Souq","sq",IF(E585="Jumia","Jum",E585))</f>
        <v>Jum</v>
      </c>
      <c r="Q585">
        <f>VLOOKUP(ecommerce_10000[[#This Row],[City]],F:I,4,FALSE)</f>
        <v>26648.76</v>
      </c>
      <c r="R585" s="1">
        <f>SUMIF(C:C,ecommerce_10000[[#This Row],[Category]],I:I)</f>
        <v>92327183.770000085</v>
      </c>
      <c r="S585" s="1">
        <f>SUMIFS(I:I,C:C,C585)</f>
        <v>92327183.770000085</v>
      </c>
      <c r="T585" s="1" t="str">
        <f>INDEX(F:F,MATCH(ecommerce_10000[[#This Row],[TotalAmount]],I:I,0))</f>
        <v>Casablanca</v>
      </c>
    </row>
    <row r="586" spans="1:20" x14ac:dyDescent="0.3">
      <c r="A586" s="1" t="s">
        <v>630</v>
      </c>
      <c r="B586" s="1" t="s">
        <v>38</v>
      </c>
      <c r="C586" s="1" t="s">
        <v>20</v>
      </c>
      <c r="D586" s="1" t="s">
        <v>39</v>
      </c>
      <c r="E586" s="1" t="s">
        <v>47</v>
      </c>
      <c r="F586" s="1" t="s">
        <v>33</v>
      </c>
      <c r="G586">
        <v>13676.46</v>
      </c>
      <c r="H586">
        <v>3</v>
      </c>
      <c r="I586">
        <v>41029.379999999997</v>
      </c>
      <c r="J586">
        <v>2.38</v>
      </c>
      <c r="K586">
        <v>4338</v>
      </c>
      <c r="L586" s="2">
        <v>45588</v>
      </c>
      <c r="O586" t="str">
        <f>IF(ecommerce_10000[[#This Row],[Platform]]="Souq","sq",ecommerce_10000[[#This Row],[Platform]])</f>
        <v>Amazon</v>
      </c>
      <c r="P586" t="str">
        <f>IF(E586="Souq","sq",IF(E586="Jumia","Jum",E586))</f>
        <v>Amazon</v>
      </c>
      <c r="Q586">
        <f>VLOOKUP(ecommerce_10000[[#This Row],[City]],F:I,4,FALSE)</f>
        <v>3665.44</v>
      </c>
      <c r="R586" s="1">
        <f>SUMIF(C:C,ecommerce_10000[[#This Row],[Category]],I:I)</f>
        <v>91504159.730000004</v>
      </c>
      <c r="S586" s="1">
        <f>SUMIFS(I:I,C:C,C586)</f>
        <v>91504159.730000004</v>
      </c>
      <c r="T586" s="1" t="str">
        <f>INDEX(F:F,MATCH(ecommerce_10000[[#This Row],[TotalAmount]],I:I,0))</f>
        <v>Dubai</v>
      </c>
    </row>
    <row r="587" spans="1:20" x14ac:dyDescent="0.3">
      <c r="A587" s="1" t="s">
        <v>631</v>
      </c>
      <c r="B587" s="1" t="s">
        <v>13</v>
      </c>
      <c r="C587" s="1" t="s">
        <v>14</v>
      </c>
      <c r="D587" s="1" t="s">
        <v>15</v>
      </c>
      <c r="E587" s="1" t="s">
        <v>47</v>
      </c>
      <c r="F587" s="1" t="s">
        <v>62</v>
      </c>
      <c r="G587">
        <v>845.45</v>
      </c>
      <c r="H587">
        <v>3</v>
      </c>
      <c r="I587">
        <v>2536.35</v>
      </c>
      <c r="J587">
        <v>2.62</v>
      </c>
      <c r="K587">
        <v>3163</v>
      </c>
      <c r="L587" s="2">
        <v>45471</v>
      </c>
      <c r="O587" t="str">
        <f>IF(ecommerce_10000[[#This Row],[Platform]]="Souq","sq",ecommerce_10000[[#This Row],[Platform]])</f>
        <v>Amazon</v>
      </c>
      <c r="P587" t="str">
        <f>IF(E587="Souq","sq",IF(E587="Jumia","Jum",E587))</f>
        <v>Amazon</v>
      </c>
      <c r="Q587">
        <f>VLOOKUP(ecommerce_10000[[#This Row],[City]],F:I,4,FALSE)</f>
        <v>27872.98</v>
      </c>
      <c r="R587" s="1">
        <f>SUMIF(C:C,ecommerce_10000[[#This Row],[Category]],I:I)</f>
        <v>92327183.770000085</v>
      </c>
      <c r="S587" s="1">
        <f>SUMIFS(I:I,C:C,C587)</f>
        <v>92327183.770000085</v>
      </c>
      <c r="T587" s="1" t="str">
        <f>INDEX(F:F,MATCH(ecommerce_10000[[#This Row],[TotalAmount]],I:I,0))</f>
        <v>Giza</v>
      </c>
    </row>
    <row r="588" spans="1:20" x14ac:dyDescent="0.3">
      <c r="A588" s="1" t="s">
        <v>632</v>
      </c>
      <c r="B588" s="1" t="s">
        <v>65</v>
      </c>
      <c r="C588" s="1" t="s">
        <v>20</v>
      </c>
      <c r="D588" s="1" t="s">
        <v>66</v>
      </c>
      <c r="E588" s="1" t="s">
        <v>47</v>
      </c>
      <c r="F588" s="1" t="s">
        <v>62</v>
      </c>
      <c r="G588">
        <v>11900.56</v>
      </c>
      <c r="H588">
        <v>1</v>
      </c>
      <c r="I588">
        <v>11900.56</v>
      </c>
      <c r="J588">
        <v>3.36</v>
      </c>
      <c r="K588">
        <v>4698</v>
      </c>
      <c r="L588" s="2">
        <v>45397</v>
      </c>
      <c r="O588" t="str">
        <f>IF(ecommerce_10000[[#This Row],[Platform]]="Souq","sq",ecommerce_10000[[#This Row],[Platform]])</f>
        <v>Amazon</v>
      </c>
      <c r="P588" t="str">
        <f>IF(E588="Souq","sq",IF(E588="Jumia","Jum",E588))</f>
        <v>Amazon</v>
      </c>
      <c r="Q588">
        <f>VLOOKUP(ecommerce_10000[[#This Row],[City]],F:I,4,FALSE)</f>
        <v>27872.98</v>
      </c>
      <c r="R588" s="1">
        <f>SUMIF(C:C,ecommerce_10000[[#This Row],[Category]],I:I)</f>
        <v>91504159.730000004</v>
      </c>
      <c r="S588" s="1">
        <f>SUMIFS(I:I,C:C,C588)</f>
        <v>91504159.730000004</v>
      </c>
      <c r="T588" s="1" t="str">
        <f>INDEX(F:F,MATCH(ecommerce_10000[[#This Row],[TotalAmount]],I:I,0))</f>
        <v>Giza</v>
      </c>
    </row>
    <row r="589" spans="1:20" x14ac:dyDescent="0.3">
      <c r="A589" s="1" t="s">
        <v>633</v>
      </c>
      <c r="B589" s="1" t="s">
        <v>49</v>
      </c>
      <c r="C589" s="1" t="s">
        <v>14</v>
      </c>
      <c r="D589" s="1" t="s">
        <v>50</v>
      </c>
      <c r="E589" s="1" t="s">
        <v>16</v>
      </c>
      <c r="F589" s="1" t="s">
        <v>40</v>
      </c>
      <c r="G589">
        <v>15094.86</v>
      </c>
      <c r="H589">
        <v>5</v>
      </c>
      <c r="I589">
        <v>75474.3</v>
      </c>
      <c r="J589">
        <v>3.18</v>
      </c>
      <c r="K589">
        <v>3114</v>
      </c>
      <c r="L589" s="2">
        <v>45436</v>
      </c>
      <c r="O589" t="str">
        <f>IF(ecommerce_10000[[#This Row],[Platform]]="Souq","sq",ecommerce_10000[[#This Row],[Platform]])</f>
        <v>sq</v>
      </c>
      <c r="P589" t="str">
        <f>IF(E589="Souq","sq",IF(E589="Jumia","Jum",E589))</f>
        <v>sq</v>
      </c>
      <c r="Q589">
        <f>VLOOKUP(ecommerce_10000[[#This Row],[City]],F:I,4,FALSE)</f>
        <v>99349.3</v>
      </c>
      <c r="R589" s="1">
        <f>SUMIF(C:C,ecommerce_10000[[#This Row],[Category]],I:I)</f>
        <v>92327183.770000085</v>
      </c>
      <c r="S589" s="1">
        <f>SUMIFS(I:I,C:C,C589)</f>
        <v>92327183.770000085</v>
      </c>
      <c r="T589" s="1" t="str">
        <f>INDEX(F:F,MATCH(ecommerce_10000[[#This Row],[TotalAmount]],I:I,0))</f>
        <v>Riyadh</v>
      </c>
    </row>
    <row r="590" spans="1:20" x14ac:dyDescent="0.3">
      <c r="A590" s="1" t="s">
        <v>634</v>
      </c>
      <c r="B590" s="1" t="s">
        <v>19</v>
      </c>
      <c r="C590" s="1" t="s">
        <v>20</v>
      </c>
      <c r="D590" s="1" t="s">
        <v>21</v>
      </c>
      <c r="E590" s="1" t="s">
        <v>47</v>
      </c>
      <c r="F590" s="1" t="s">
        <v>33</v>
      </c>
      <c r="G590">
        <v>8438.9500000000007</v>
      </c>
      <c r="H590">
        <v>5</v>
      </c>
      <c r="I590">
        <v>42194.75</v>
      </c>
      <c r="J590">
        <v>3.74</v>
      </c>
      <c r="K590">
        <v>4832</v>
      </c>
      <c r="L590" s="2">
        <v>45646</v>
      </c>
      <c r="O590" t="str">
        <f>IF(ecommerce_10000[[#This Row],[Platform]]="Souq","sq",ecommerce_10000[[#This Row],[Platform]])</f>
        <v>Amazon</v>
      </c>
      <c r="P590" t="str">
        <f>IF(E590="Souq","sq",IF(E590="Jumia","Jum",E590))</f>
        <v>Amazon</v>
      </c>
      <c r="Q590">
        <f>VLOOKUP(ecommerce_10000[[#This Row],[City]],F:I,4,FALSE)</f>
        <v>3665.44</v>
      </c>
      <c r="R590" s="1">
        <f>SUMIF(C:C,ecommerce_10000[[#This Row],[Category]],I:I)</f>
        <v>91504159.730000004</v>
      </c>
      <c r="S590" s="1">
        <f>SUMIFS(I:I,C:C,C590)</f>
        <v>91504159.730000004</v>
      </c>
      <c r="T590" s="1" t="str">
        <f>INDEX(F:F,MATCH(ecommerce_10000[[#This Row],[TotalAmount]],I:I,0))</f>
        <v>Dubai</v>
      </c>
    </row>
    <row r="591" spans="1:20" x14ac:dyDescent="0.3">
      <c r="A591" s="1" t="s">
        <v>635</v>
      </c>
      <c r="B591" s="1" t="s">
        <v>30</v>
      </c>
      <c r="C591" s="1" t="s">
        <v>31</v>
      </c>
      <c r="D591" s="1" t="s">
        <v>32</v>
      </c>
      <c r="E591" s="1" t="s">
        <v>22</v>
      </c>
      <c r="F591" s="1" t="s">
        <v>17</v>
      </c>
      <c r="G591">
        <v>12686.17</v>
      </c>
      <c r="H591">
        <v>1</v>
      </c>
      <c r="I591">
        <v>12686.17</v>
      </c>
      <c r="J591">
        <v>2.38</v>
      </c>
      <c r="K591">
        <v>4371</v>
      </c>
      <c r="L591" s="2">
        <v>45555</v>
      </c>
      <c r="O591" t="str">
        <f>IF(ecommerce_10000[[#This Row],[Platform]]="Souq","sq",ecommerce_10000[[#This Row],[Platform]])</f>
        <v>Jumia</v>
      </c>
      <c r="P591" t="str">
        <f>IF(E591="Souq","sq",IF(E591="Jumia","Jum",E591))</f>
        <v>Jum</v>
      </c>
      <c r="Q591">
        <f>VLOOKUP(ecommerce_10000[[#This Row],[City]],F:I,4,FALSE)</f>
        <v>16284.02</v>
      </c>
      <c r="R591" s="1">
        <f>SUMIF(C:C,ecommerce_10000[[#This Row],[Category]],I:I)</f>
        <v>57542997.559999913</v>
      </c>
      <c r="S591" s="1">
        <f>SUMIFS(I:I,C:C,C591)</f>
        <v>57542997.559999913</v>
      </c>
      <c r="T591" s="1" t="str">
        <f>INDEX(F:F,MATCH(ecommerce_10000[[#This Row],[TotalAmount]],I:I,0))</f>
        <v>Cairo</v>
      </c>
    </row>
    <row r="592" spans="1:20" x14ac:dyDescent="0.3">
      <c r="A592" s="1" t="s">
        <v>636</v>
      </c>
      <c r="B592" s="1" t="s">
        <v>13</v>
      </c>
      <c r="C592" s="1" t="s">
        <v>14</v>
      </c>
      <c r="D592" s="1" t="s">
        <v>15</v>
      </c>
      <c r="E592" s="1" t="s">
        <v>47</v>
      </c>
      <c r="F592" s="1" t="s">
        <v>62</v>
      </c>
      <c r="G592">
        <v>17707.59</v>
      </c>
      <c r="H592">
        <v>5</v>
      </c>
      <c r="I592">
        <v>88537.95</v>
      </c>
      <c r="J592">
        <v>1.1000000000000001</v>
      </c>
      <c r="K592">
        <v>906</v>
      </c>
      <c r="L592" s="2">
        <v>45360</v>
      </c>
      <c r="O592" t="str">
        <f>IF(ecommerce_10000[[#This Row],[Platform]]="Souq","sq",ecommerce_10000[[#This Row],[Platform]])</f>
        <v>Amazon</v>
      </c>
      <c r="P592" t="str">
        <f>IF(E592="Souq","sq",IF(E592="Jumia","Jum",E592))</f>
        <v>Amazon</v>
      </c>
      <c r="Q592">
        <f>VLOOKUP(ecommerce_10000[[#This Row],[City]],F:I,4,FALSE)</f>
        <v>27872.98</v>
      </c>
      <c r="R592" s="1">
        <f>SUMIF(C:C,ecommerce_10000[[#This Row],[Category]],I:I)</f>
        <v>92327183.770000085</v>
      </c>
      <c r="S592" s="1">
        <f>SUMIFS(I:I,C:C,C592)</f>
        <v>92327183.770000085</v>
      </c>
      <c r="T592" s="1" t="str">
        <f>INDEX(F:F,MATCH(ecommerce_10000[[#This Row],[TotalAmount]],I:I,0))</f>
        <v>Giza</v>
      </c>
    </row>
    <row r="593" spans="1:20" x14ac:dyDescent="0.3">
      <c r="A593" s="1" t="s">
        <v>637</v>
      </c>
      <c r="B593" s="1" t="s">
        <v>43</v>
      </c>
      <c r="C593" s="1" t="s">
        <v>44</v>
      </c>
      <c r="D593" s="1" t="s">
        <v>45</v>
      </c>
      <c r="E593" s="1" t="s">
        <v>16</v>
      </c>
      <c r="F593" s="1" t="s">
        <v>62</v>
      </c>
      <c r="G593">
        <v>2382.84</v>
      </c>
      <c r="H593">
        <v>2</v>
      </c>
      <c r="I593">
        <v>4765.68</v>
      </c>
      <c r="J593">
        <v>1.52</v>
      </c>
      <c r="K593">
        <v>4328</v>
      </c>
      <c r="L593" s="2">
        <v>45372</v>
      </c>
      <c r="O593" t="str">
        <f>IF(ecommerce_10000[[#This Row],[Platform]]="Souq","sq",ecommerce_10000[[#This Row],[Platform]])</f>
        <v>sq</v>
      </c>
      <c r="P593" t="str">
        <f>IF(E593="Souq","sq",IF(E593="Jumia","Jum",E593))</f>
        <v>sq</v>
      </c>
      <c r="Q593">
        <f>VLOOKUP(ecommerce_10000[[#This Row],[City]],F:I,4,FALSE)</f>
        <v>27872.98</v>
      </c>
      <c r="R593" s="1">
        <f>SUMIF(C:C,ecommerce_10000[[#This Row],[Category]],I:I)</f>
        <v>31420413.200000018</v>
      </c>
      <c r="S593" s="1">
        <f>SUMIFS(I:I,C:C,C593)</f>
        <v>31420413.200000018</v>
      </c>
      <c r="T593" s="1" t="str">
        <f>INDEX(F:F,MATCH(ecommerce_10000[[#This Row],[TotalAmount]],I:I,0))</f>
        <v>Giza</v>
      </c>
    </row>
    <row r="594" spans="1:20" x14ac:dyDescent="0.3">
      <c r="A594" s="1" t="s">
        <v>638</v>
      </c>
      <c r="B594" s="1" t="s">
        <v>35</v>
      </c>
      <c r="C594" s="1" t="s">
        <v>14</v>
      </c>
      <c r="D594" s="1" t="s">
        <v>36</v>
      </c>
      <c r="E594" s="1" t="s">
        <v>16</v>
      </c>
      <c r="F594" s="1" t="s">
        <v>28</v>
      </c>
      <c r="G594">
        <v>11401.25</v>
      </c>
      <c r="H594">
        <v>3</v>
      </c>
      <c r="I594">
        <v>34203.75</v>
      </c>
      <c r="J594">
        <v>2.1800000000000002</v>
      </c>
      <c r="K594">
        <v>2140</v>
      </c>
      <c r="L594" s="2">
        <v>45300</v>
      </c>
      <c r="O594" t="str">
        <f>IF(ecommerce_10000[[#This Row],[Platform]]="Souq","sq",ecommerce_10000[[#This Row],[Platform]])</f>
        <v>sq</v>
      </c>
      <c r="P594" t="str">
        <f>IF(E594="Souq","sq",IF(E594="Jumia","Jum",E594))</f>
        <v>sq</v>
      </c>
      <c r="Q594">
        <f>VLOOKUP(ecommerce_10000[[#This Row],[City]],F:I,4,FALSE)</f>
        <v>26648.76</v>
      </c>
      <c r="R594" s="1">
        <f>SUMIF(C:C,ecommerce_10000[[#This Row],[Category]],I:I)</f>
        <v>92327183.770000085</v>
      </c>
      <c r="S594" s="1">
        <f>SUMIFS(I:I,C:C,C594)</f>
        <v>92327183.770000085</v>
      </c>
      <c r="T594" s="1" t="str">
        <f>INDEX(F:F,MATCH(ecommerce_10000[[#This Row],[TotalAmount]],I:I,0))</f>
        <v>Casablanca</v>
      </c>
    </row>
    <row r="595" spans="1:20" x14ac:dyDescent="0.3">
      <c r="A595" s="1" t="s">
        <v>639</v>
      </c>
      <c r="B595" s="1" t="s">
        <v>19</v>
      </c>
      <c r="C595" s="1" t="s">
        <v>20</v>
      </c>
      <c r="D595" s="1" t="s">
        <v>21</v>
      </c>
      <c r="E595" s="1" t="s">
        <v>16</v>
      </c>
      <c r="F595" s="1" t="s">
        <v>23</v>
      </c>
      <c r="G595">
        <v>2905.23</v>
      </c>
      <c r="H595">
        <v>1</v>
      </c>
      <c r="I595">
        <v>2905.23</v>
      </c>
      <c r="J595">
        <v>3.33</v>
      </c>
      <c r="K595">
        <v>4547</v>
      </c>
      <c r="L595" s="2">
        <v>45339</v>
      </c>
      <c r="O595" t="str">
        <f>IF(ecommerce_10000[[#This Row],[Platform]]="Souq","sq",ecommerce_10000[[#This Row],[Platform]])</f>
        <v>sq</v>
      </c>
      <c r="P595" t="str">
        <f>IF(E595="Souq","sq",IF(E595="Jumia","Jum",E595))</f>
        <v>sq</v>
      </c>
      <c r="Q595">
        <f>VLOOKUP(ecommerce_10000[[#This Row],[City]],F:I,4,FALSE)</f>
        <v>13290.4</v>
      </c>
      <c r="R595" s="1">
        <f>SUMIF(C:C,ecommerce_10000[[#This Row],[Category]],I:I)</f>
        <v>91504159.730000004</v>
      </c>
      <c r="S595" s="1">
        <f>SUMIFS(I:I,C:C,C595)</f>
        <v>91504159.730000004</v>
      </c>
      <c r="T595" s="1" t="str">
        <f>INDEX(F:F,MATCH(ecommerce_10000[[#This Row],[TotalAmount]],I:I,0))</f>
        <v>Alexandria</v>
      </c>
    </row>
    <row r="596" spans="1:20" x14ac:dyDescent="0.3">
      <c r="A596" s="1" t="s">
        <v>640</v>
      </c>
      <c r="B596" s="1" t="s">
        <v>13</v>
      </c>
      <c r="C596" s="1" t="s">
        <v>14</v>
      </c>
      <c r="D596" s="1" t="s">
        <v>15</v>
      </c>
      <c r="E596" s="1" t="s">
        <v>47</v>
      </c>
      <c r="F596" s="1" t="s">
        <v>28</v>
      </c>
      <c r="G596">
        <v>5282.81</v>
      </c>
      <c r="H596">
        <v>1</v>
      </c>
      <c r="I596">
        <v>5282.81</v>
      </c>
      <c r="J596">
        <v>3.86</v>
      </c>
      <c r="K596">
        <v>3868</v>
      </c>
      <c r="L596" s="2">
        <v>45312</v>
      </c>
      <c r="O596" t="str">
        <f>IF(ecommerce_10000[[#This Row],[Platform]]="Souq","sq",ecommerce_10000[[#This Row],[Platform]])</f>
        <v>Amazon</v>
      </c>
      <c r="P596" t="str">
        <f>IF(E596="Souq","sq",IF(E596="Jumia","Jum",E596))</f>
        <v>Amazon</v>
      </c>
      <c r="Q596">
        <f>VLOOKUP(ecommerce_10000[[#This Row],[City]],F:I,4,FALSE)</f>
        <v>26648.76</v>
      </c>
      <c r="R596" s="1">
        <f>SUMIF(C:C,ecommerce_10000[[#This Row],[Category]],I:I)</f>
        <v>92327183.770000085</v>
      </c>
      <c r="S596" s="1">
        <f>SUMIFS(I:I,C:C,C596)</f>
        <v>92327183.770000085</v>
      </c>
      <c r="T596" s="1" t="str">
        <f>INDEX(F:F,MATCH(ecommerce_10000[[#This Row],[TotalAmount]],I:I,0))</f>
        <v>Casablanca</v>
      </c>
    </row>
    <row r="597" spans="1:20" x14ac:dyDescent="0.3">
      <c r="A597" s="1" t="s">
        <v>641</v>
      </c>
      <c r="B597" s="1" t="s">
        <v>53</v>
      </c>
      <c r="C597" s="1" t="s">
        <v>31</v>
      </c>
      <c r="D597" s="1" t="s">
        <v>54</v>
      </c>
      <c r="E597" s="1" t="s">
        <v>47</v>
      </c>
      <c r="F597" s="1" t="s">
        <v>33</v>
      </c>
      <c r="G597">
        <v>5444.11</v>
      </c>
      <c r="H597">
        <v>2</v>
      </c>
      <c r="I597">
        <v>10888.22</v>
      </c>
      <c r="J597">
        <v>1.26</v>
      </c>
      <c r="K597">
        <v>1234</v>
      </c>
      <c r="L597" s="2">
        <v>45651</v>
      </c>
      <c r="O597" t="str">
        <f>IF(ecommerce_10000[[#This Row],[Platform]]="Souq","sq",ecommerce_10000[[#This Row],[Platform]])</f>
        <v>Amazon</v>
      </c>
      <c r="P597" t="str">
        <f>IF(E597="Souq","sq",IF(E597="Jumia","Jum",E597))</f>
        <v>Amazon</v>
      </c>
      <c r="Q597">
        <f>VLOOKUP(ecommerce_10000[[#This Row],[City]],F:I,4,FALSE)</f>
        <v>3665.44</v>
      </c>
      <c r="R597" s="1">
        <f>SUMIF(C:C,ecommerce_10000[[#This Row],[Category]],I:I)</f>
        <v>57542997.559999913</v>
      </c>
      <c r="S597" s="1">
        <f>SUMIFS(I:I,C:C,C597)</f>
        <v>57542997.559999913</v>
      </c>
      <c r="T597" s="1" t="str">
        <f>INDEX(F:F,MATCH(ecommerce_10000[[#This Row],[TotalAmount]],I:I,0))</f>
        <v>Dubai</v>
      </c>
    </row>
    <row r="598" spans="1:20" x14ac:dyDescent="0.3">
      <c r="A598" s="1" t="s">
        <v>642</v>
      </c>
      <c r="B598" s="1" t="s">
        <v>19</v>
      </c>
      <c r="C598" s="1" t="s">
        <v>20</v>
      </c>
      <c r="D598" s="1" t="s">
        <v>21</v>
      </c>
      <c r="E598" s="1" t="s">
        <v>16</v>
      </c>
      <c r="F598" s="1" t="s">
        <v>62</v>
      </c>
      <c r="G598">
        <v>3063.93</v>
      </c>
      <c r="H598">
        <v>4</v>
      </c>
      <c r="I598">
        <v>12255.72</v>
      </c>
      <c r="J598">
        <v>1.87</v>
      </c>
      <c r="K598">
        <v>4524</v>
      </c>
      <c r="L598" s="2">
        <v>45611</v>
      </c>
      <c r="O598" t="str">
        <f>IF(ecommerce_10000[[#This Row],[Platform]]="Souq","sq",ecommerce_10000[[#This Row],[Platform]])</f>
        <v>sq</v>
      </c>
      <c r="P598" t="str">
        <f>IF(E598="Souq","sq",IF(E598="Jumia","Jum",E598))</f>
        <v>sq</v>
      </c>
      <c r="Q598">
        <f>VLOOKUP(ecommerce_10000[[#This Row],[City]],F:I,4,FALSE)</f>
        <v>27872.98</v>
      </c>
      <c r="R598" s="1">
        <f>SUMIF(C:C,ecommerce_10000[[#This Row],[Category]],I:I)</f>
        <v>91504159.730000004</v>
      </c>
      <c r="S598" s="1">
        <f>SUMIFS(I:I,C:C,C598)</f>
        <v>91504159.730000004</v>
      </c>
      <c r="T598" s="1" t="str">
        <f>INDEX(F:F,MATCH(ecommerce_10000[[#This Row],[TotalAmount]],I:I,0))</f>
        <v>Giza</v>
      </c>
    </row>
    <row r="599" spans="1:20" x14ac:dyDescent="0.3">
      <c r="A599" s="1" t="s">
        <v>643</v>
      </c>
      <c r="B599" s="1" t="s">
        <v>30</v>
      </c>
      <c r="C599" s="1" t="s">
        <v>31</v>
      </c>
      <c r="D599" s="1" t="s">
        <v>32</v>
      </c>
      <c r="E599" s="1" t="s">
        <v>22</v>
      </c>
      <c r="F599" s="1" t="s">
        <v>33</v>
      </c>
      <c r="G599">
        <v>6989.41</v>
      </c>
      <c r="H599">
        <v>2</v>
      </c>
      <c r="I599">
        <v>13978.82</v>
      </c>
      <c r="J599">
        <v>3.66</v>
      </c>
      <c r="K599">
        <v>3964</v>
      </c>
      <c r="L599" s="2">
        <v>45584</v>
      </c>
      <c r="O599" t="str">
        <f>IF(ecommerce_10000[[#This Row],[Platform]]="Souq","sq",ecommerce_10000[[#This Row],[Platform]])</f>
        <v>Jumia</v>
      </c>
      <c r="P599" t="str">
        <f>IF(E599="Souq","sq",IF(E599="Jumia","Jum",E599))</f>
        <v>Jum</v>
      </c>
      <c r="Q599">
        <f>VLOOKUP(ecommerce_10000[[#This Row],[City]],F:I,4,FALSE)</f>
        <v>3665.44</v>
      </c>
      <c r="R599" s="1">
        <f>SUMIF(C:C,ecommerce_10000[[#This Row],[Category]],I:I)</f>
        <v>57542997.559999913</v>
      </c>
      <c r="S599" s="1">
        <f>SUMIFS(I:I,C:C,C599)</f>
        <v>57542997.559999913</v>
      </c>
      <c r="T599" s="1" t="str">
        <f>INDEX(F:F,MATCH(ecommerce_10000[[#This Row],[TotalAmount]],I:I,0))</f>
        <v>Dubai</v>
      </c>
    </row>
    <row r="600" spans="1:20" x14ac:dyDescent="0.3">
      <c r="A600" s="1" t="s">
        <v>644</v>
      </c>
      <c r="B600" s="1" t="s">
        <v>53</v>
      </c>
      <c r="C600" s="1" t="s">
        <v>31</v>
      </c>
      <c r="D600" s="1" t="s">
        <v>54</v>
      </c>
      <c r="E600" s="1" t="s">
        <v>22</v>
      </c>
      <c r="F600" s="1" t="s">
        <v>62</v>
      </c>
      <c r="G600">
        <v>5634.87</v>
      </c>
      <c r="H600">
        <v>3</v>
      </c>
      <c r="I600">
        <v>16904.61</v>
      </c>
      <c r="J600">
        <v>1.34</v>
      </c>
      <c r="K600">
        <v>1413</v>
      </c>
      <c r="L600" s="2">
        <v>45487</v>
      </c>
      <c r="O600" t="str">
        <f>IF(ecommerce_10000[[#This Row],[Platform]]="Souq","sq",ecommerce_10000[[#This Row],[Platform]])</f>
        <v>Jumia</v>
      </c>
      <c r="P600" t="str">
        <f>IF(E600="Souq","sq",IF(E600="Jumia","Jum",E600))</f>
        <v>Jum</v>
      </c>
      <c r="Q600">
        <f>VLOOKUP(ecommerce_10000[[#This Row],[City]],F:I,4,FALSE)</f>
        <v>27872.98</v>
      </c>
      <c r="R600" s="1">
        <f>SUMIF(C:C,ecommerce_10000[[#This Row],[Category]],I:I)</f>
        <v>57542997.559999913</v>
      </c>
      <c r="S600" s="1">
        <f>SUMIFS(I:I,C:C,C600)</f>
        <v>57542997.559999913</v>
      </c>
      <c r="T600" s="1" t="str">
        <f>INDEX(F:F,MATCH(ecommerce_10000[[#This Row],[TotalAmount]],I:I,0))</f>
        <v>Giza</v>
      </c>
    </row>
    <row r="601" spans="1:20" x14ac:dyDescent="0.3">
      <c r="A601" s="1" t="s">
        <v>645</v>
      </c>
      <c r="B601" s="1" t="s">
        <v>38</v>
      </c>
      <c r="C601" s="1" t="s">
        <v>20</v>
      </c>
      <c r="D601" s="1" t="s">
        <v>39</v>
      </c>
      <c r="E601" s="1" t="s">
        <v>22</v>
      </c>
      <c r="F601" s="1" t="s">
        <v>62</v>
      </c>
      <c r="G601">
        <v>5248</v>
      </c>
      <c r="H601">
        <v>2</v>
      </c>
      <c r="I601">
        <v>10496</v>
      </c>
      <c r="J601">
        <v>3.58</v>
      </c>
      <c r="K601">
        <v>4241</v>
      </c>
      <c r="L601" s="2">
        <v>45462</v>
      </c>
      <c r="O601" t="str">
        <f>IF(ecommerce_10000[[#This Row],[Platform]]="Souq","sq",ecommerce_10000[[#This Row],[Platform]])</f>
        <v>Jumia</v>
      </c>
      <c r="P601" t="str">
        <f>IF(E601="Souq","sq",IF(E601="Jumia","Jum",E601))</f>
        <v>Jum</v>
      </c>
      <c r="Q601">
        <f>VLOOKUP(ecommerce_10000[[#This Row],[City]],F:I,4,FALSE)</f>
        <v>27872.98</v>
      </c>
      <c r="R601" s="1">
        <f>SUMIF(C:C,ecommerce_10000[[#This Row],[Category]],I:I)</f>
        <v>91504159.730000004</v>
      </c>
      <c r="S601" s="1">
        <f>SUMIFS(I:I,C:C,C601)</f>
        <v>91504159.730000004</v>
      </c>
      <c r="T601" s="1" t="str">
        <f>INDEX(F:F,MATCH(ecommerce_10000[[#This Row],[TotalAmount]],I:I,0))</f>
        <v>Giza</v>
      </c>
    </row>
    <row r="602" spans="1:20" x14ac:dyDescent="0.3">
      <c r="A602" s="1" t="s">
        <v>646</v>
      </c>
      <c r="B602" s="1" t="s">
        <v>49</v>
      </c>
      <c r="C602" s="1" t="s">
        <v>14</v>
      </c>
      <c r="D602" s="1" t="s">
        <v>50</v>
      </c>
      <c r="E602" s="1" t="s">
        <v>22</v>
      </c>
      <c r="F602" s="1" t="s">
        <v>62</v>
      </c>
      <c r="G602">
        <v>16971.07</v>
      </c>
      <c r="H602">
        <v>3</v>
      </c>
      <c r="I602">
        <v>50913.21</v>
      </c>
      <c r="J602">
        <v>3.38</v>
      </c>
      <c r="K602">
        <v>4656</v>
      </c>
      <c r="L602" s="2">
        <v>45488</v>
      </c>
      <c r="O602" t="str">
        <f>IF(ecommerce_10000[[#This Row],[Platform]]="Souq","sq",ecommerce_10000[[#This Row],[Platform]])</f>
        <v>Jumia</v>
      </c>
      <c r="P602" t="str">
        <f>IF(E602="Souq","sq",IF(E602="Jumia","Jum",E602))</f>
        <v>Jum</v>
      </c>
      <c r="Q602">
        <f>VLOOKUP(ecommerce_10000[[#This Row],[City]],F:I,4,FALSE)</f>
        <v>27872.98</v>
      </c>
      <c r="R602" s="1">
        <f>SUMIF(C:C,ecommerce_10000[[#This Row],[Category]],I:I)</f>
        <v>92327183.770000085</v>
      </c>
      <c r="S602" s="1">
        <f>SUMIFS(I:I,C:C,C602)</f>
        <v>92327183.770000085</v>
      </c>
      <c r="T602" s="1" t="str">
        <f>INDEX(F:F,MATCH(ecommerce_10000[[#This Row],[TotalAmount]],I:I,0))</f>
        <v>Giza</v>
      </c>
    </row>
    <row r="603" spans="1:20" x14ac:dyDescent="0.3">
      <c r="A603" s="1" t="s">
        <v>647</v>
      </c>
      <c r="B603" s="1" t="s">
        <v>65</v>
      </c>
      <c r="C603" s="1" t="s">
        <v>20</v>
      </c>
      <c r="D603" s="1" t="s">
        <v>66</v>
      </c>
      <c r="E603" s="1" t="s">
        <v>22</v>
      </c>
      <c r="F603" s="1" t="s">
        <v>28</v>
      </c>
      <c r="G603">
        <v>18019.04</v>
      </c>
      <c r="H603">
        <v>2</v>
      </c>
      <c r="I603">
        <v>36038.080000000002</v>
      </c>
      <c r="J603">
        <v>1.84</v>
      </c>
      <c r="K603">
        <v>343</v>
      </c>
      <c r="L603" s="2">
        <v>45526</v>
      </c>
      <c r="O603" t="str">
        <f>IF(ecommerce_10000[[#This Row],[Platform]]="Souq","sq",ecommerce_10000[[#This Row],[Platform]])</f>
        <v>Jumia</v>
      </c>
      <c r="P603" t="str">
        <f>IF(E603="Souq","sq",IF(E603="Jumia","Jum",E603))</f>
        <v>Jum</v>
      </c>
      <c r="Q603">
        <f>VLOOKUP(ecommerce_10000[[#This Row],[City]],F:I,4,FALSE)</f>
        <v>26648.76</v>
      </c>
      <c r="R603" s="1">
        <f>SUMIF(C:C,ecommerce_10000[[#This Row],[Category]],I:I)</f>
        <v>91504159.730000004</v>
      </c>
      <c r="S603" s="1">
        <f>SUMIFS(I:I,C:C,C603)</f>
        <v>91504159.730000004</v>
      </c>
      <c r="T603" s="1" t="str">
        <f>INDEX(F:F,MATCH(ecommerce_10000[[#This Row],[TotalAmount]],I:I,0))</f>
        <v>Casablanca</v>
      </c>
    </row>
    <row r="604" spans="1:20" x14ac:dyDescent="0.3">
      <c r="A604" s="1" t="s">
        <v>648</v>
      </c>
      <c r="B604" s="1" t="s">
        <v>13</v>
      </c>
      <c r="C604" s="1" t="s">
        <v>14</v>
      </c>
      <c r="D604" s="1" t="s">
        <v>15</v>
      </c>
      <c r="E604" s="1" t="s">
        <v>16</v>
      </c>
      <c r="F604" s="1" t="s">
        <v>33</v>
      </c>
      <c r="G604">
        <v>4256.37</v>
      </c>
      <c r="H604">
        <v>5</v>
      </c>
      <c r="I604">
        <v>21281.85</v>
      </c>
      <c r="J604">
        <v>1.55</v>
      </c>
      <c r="K604">
        <v>388</v>
      </c>
      <c r="L604" s="2">
        <v>45595</v>
      </c>
      <c r="O604" t="str">
        <f>IF(ecommerce_10000[[#This Row],[Platform]]="Souq","sq",ecommerce_10000[[#This Row],[Platform]])</f>
        <v>sq</v>
      </c>
      <c r="P604" t="str">
        <f>IF(E604="Souq","sq",IF(E604="Jumia","Jum",E604))</f>
        <v>sq</v>
      </c>
      <c r="Q604">
        <f>VLOOKUP(ecommerce_10000[[#This Row],[City]],F:I,4,FALSE)</f>
        <v>3665.44</v>
      </c>
      <c r="R604" s="1">
        <f>SUMIF(C:C,ecommerce_10000[[#This Row],[Category]],I:I)</f>
        <v>92327183.770000085</v>
      </c>
      <c r="S604" s="1">
        <f>SUMIFS(I:I,C:C,C604)</f>
        <v>92327183.770000085</v>
      </c>
      <c r="T604" s="1" t="str">
        <f>INDEX(F:F,MATCH(ecommerce_10000[[#This Row],[TotalAmount]],I:I,0))</f>
        <v>Dubai</v>
      </c>
    </row>
    <row r="605" spans="1:20" x14ac:dyDescent="0.3">
      <c r="A605" s="1" t="s">
        <v>649</v>
      </c>
      <c r="B605" s="1" t="s">
        <v>43</v>
      </c>
      <c r="C605" s="1" t="s">
        <v>44</v>
      </c>
      <c r="D605" s="1" t="s">
        <v>45</v>
      </c>
      <c r="E605" s="1" t="s">
        <v>22</v>
      </c>
      <c r="F605" s="1" t="s">
        <v>28</v>
      </c>
      <c r="G605">
        <v>8656.98</v>
      </c>
      <c r="H605">
        <v>5</v>
      </c>
      <c r="I605">
        <v>43284.9</v>
      </c>
      <c r="J605">
        <v>4.57</v>
      </c>
      <c r="K605">
        <v>2533</v>
      </c>
      <c r="L605" s="2">
        <v>45598</v>
      </c>
      <c r="O605" t="str">
        <f>IF(ecommerce_10000[[#This Row],[Platform]]="Souq","sq",ecommerce_10000[[#This Row],[Platform]])</f>
        <v>Jumia</v>
      </c>
      <c r="P605" t="str">
        <f>IF(E605="Souq","sq",IF(E605="Jumia","Jum",E605))</f>
        <v>Jum</v>
      </c>
      <c r="Q605">
        <f>VLOOKUP(ecommerce_10000[[#This Row],[City]],F:I,4,FALSE)</f>
        <v>26648.76</v>
      </c>
      <c r="R605" s="1">
        <f>SUMIF(C:C,ecommerce_10000[[#This Row],[Category]],I:I)</f>
        <v>31420413.200000018</v>
      </c>
      <c r="S605" s="1">
        <f>SUMIFS(I:I,C:C,C605)</f>
        <v>31420413.200000018</v>
      </c>
      <c r="T605" s="1" t="str">
        <f>INDEX(F:F,MATCH(ecommerce_10000[[#This Row],[TotalAmount]],I:I,0))</f>
        <v>Casablanca</v>
      </c>
    </row>
    <row r="606" spans="1:20" x14ac:dyDescent="0.3">
      <c r="A606" s="1" t="s">
        <v>650</v>
      </c>
      <c r="B606" s="1" t="s">
        <v>13</v>
      </c>
      <c r="C606" s="1" t="s">
        <v>14</v>
      </c>
      <c r="D606" s="1" t="s">
        <v>15</v>
      </c>
      <c r="E606" s="1" t="s">
        <v>47</v>
      </c>
      <c r="F606" s="1" t="s">
        <v>17</v>
      </c>
      <c r="G606">
        <v>5388.11</v>
      </c>
      <c r="H606">
        <v>3</v>
      </c>
      <c r="I606">
        <v>16164.33</v>
      </c>
      <c r="J606">
        <v>2.2000000000000002</v>
      </c>
      <c r="K606">
        <v>608</v>
      </c>
      <c r="L606" s="2">
        <v>45553</v>
      </c>
      <c r="O606" t="str">
        <f>IF(ecommerce_10000[[#This Row],[Platform]]="Souq","sq",ecommerce_10000[[#This Row],[Platform]])</f>
        <v>Amazon</v>
      </c>
      <c r="P606" t="str">
        <f>IF(E606="Souq","sq",IF(E606="Jumia","Jum",E606))</f>
        <v>Amazon</v>
      </c>
      <c r="Q606">
        <f>VLOOKUP(ecommerce_10000[[#This Row],[City]],F:I,4,FALSE)</f>
        <v>16284.02</v>
      </c>
      <c r="R606" s="1">
        <f>SUMIF(C:C,ecommerce_10000[[#This Row],[Category]],I:I)</f>
        <v>92327183.770000085</v>
      </c>
      <c r="S606" s="1">
        <f>SUMIFS(I:I,C:C,C606)</f>
        <v>92327183.770000085</v>
      </c>
      <c r="T606" s="1" t="str">
        <f>INDEX(F:F,MATCH(ecommerce_10000[[#This Row],[TotalAmount]],I:I,0))</f>
        <v>Cairo</v>
      </c>
    </row>
    <row r="607" spans="1:20" x14ac:dyDescent="0.3">
      <c r="A607" s="1" t="s">
        <v>651</v>
      </c>
      <c r="B607" s="1" t="s">
        <v>38</v>
      </c>
      <c r="C607" s="1" t="s">
        <v>20</v>
      </c>
      <c r="D607" s="1" t="s">
        <v>39</v>
      </c>
      <c r="E607" s="1" t="s">
        <v>16</v>
      </c>
      <c r="F607" s="1" t="s">
        <v>62</v>
      </c>
      <c r="G607">
        <v>17451.259999999998</v>
      </c>
      <c r="H607">
        <v>4</v>
      </c>
      <c r="I607">
        <v>69805.039999999994</v>
      </c>
      <c r="J607">
        <v>2.2200000000000002</v>
      </c>
      <c r="K607">
        <v>2197</v>
      </c>
      <c r="L607" s="2">
        <v>45431</v>
      </c>
      <c r="O607" t="str">
        <f>IF(ecommerce_10000[[#This Row],[Platform]]="Souq","sq",ecommerce_10000[[#This Row],[Platform]])</f>
        <v>sq</v>
      </c>
      <c r="P607" t="str">
        <f>IF(E607="Souq","sq",IF(E607="Jumia","Jum",E607))</f>
        <v>sq</v>
      </c>
      <c r="Q607">
        <f>VLOOKUP(ecommerce_10000[[#This Row],[City]],F:I,4,FALSE)</f>
        <v>27872.98</v>
      </c>
      <c r="R607" s="1">
        <f>SUMIF(C:C,ecommerce_10000[[#This Row],[Category]],I:I)</f>
        <v>91504159.730000004</v>
      </c>
      <c r="S607" s="1">
        <f>SUMIFS(I:I,C:C,C607)</f>
        <v>91504159.730000004</v>
      </c>
      <c r="T607" s="1" t="str">
        <f>INDEX(F:F,MATCH(ecommerce_10000[[#This Row],[TotalAmount]],I:I,0))</f>
        <v>Giza</v>
      </c>
    </row>
    <row r="608" spans="1:20" x14ac:dyDescent="0.3">
      <c r="A608" s="1" t="s">
        <v>652</v>
      </c>
      <c r="B608" s="1" t="s">
        <v>35</v>
      </c>
      <c r="C608" s="1" t="s">
        <v>14</v>
      </c>
      <c r="D608" s="1" t="s">
        <v>36</v>
      </c>
      <c r="E608" s="1" t="s">
        <v>47</v>
      </c>
      <c r="F608" s="1" t="s">
        <v>17</v>
      </c>
      <c r="G608">
        <v>4147.54</v>
      </c>
      <c r="H608">
        <v>1</v>
      </c>
      <c r="I608">
        <v>4147.54</v>
      </c>
      <c r="J608">
        <v>4.95</v>
      </c>
      <c r="K608">
        <v>1274</v>
      </c>
      <c r="L608" s="2">
        <v>45421</v>
      </c>
      <c r="O608" t="str">
        <f>IF(ecommerce_10000[[#This Row],[Platform]]="Souq","sq",ecommerce_10000[[#This Row],[Platform]])</f>
        <v>Amazon</v>
      </c>
      <c r="P608" t="str">
        <f>IF(E608="Souq","sq",IF(E608="Jumia","Jum",E608))</f>
        <v>Amazon</v>
      </c>
      <c r="Q608">
        <f>VLOOKUP(ecommerce_10000[[#This Row],[City]],F:I,4,FALSE)</f>
        <v>16284.02</v>
      </c>
      <c r="R608" s="1">
        <f>SUMIF(C:C,ecommerce_10000[[#This Row],[Category]],I:I)</f>
        <v>92327183.770000085</v>
      </c>
      <c r="S608" s="1">
        <f>SUMIFS(I:I,C:C,C608)</f>
        <v>92327183.770000085</v>
      </c>
      <c r="T608" s="1" t="str">
        <f>INDEX(F:F,MATCH(ecommerce_10000[[#This Row],[TotalAmount]],I:I,0))</f>
        <v>Cairo</v>
      </c>
    </row>
    <row r="609" spans="1:20" x14ac:dyDescent="0.3">
      <c r="A609" s="1" t="s">
        <v>653</v>
      </c>
      <c r="B609" s="1" t="s">
        <v>19</v>
      </c>
      <c r="C609" s="1" t="s">
        <v>20</v>
      </c>
      <c r="D609" s="1" t="s">
        <v>21</v>
      </c>
      <c r="E609" s="1" t="s">
        <v>47</v>
      </c>
      <c r="F609" s="1" t="s">
        <v>23</v>
      </c>
      <c r="G609">
        <v>15788.29</v>
      </c>
      <c r="H609">
        <v>5</v>
      </c>
      <c r="I609">
        <v>78941.45</v>
      </c>
      <c r="J609">
        <v>4.51</v>
      </c>
      <c r="K609">
        <v>185</v>
      </c>
      <c r="L609" s="2">
        <v>45529</v>
      </c>
      <c r="O609" t="str">
        <f>IF(ecommerce_10000[[#This Row],[Platform]]="Souq","sq",ecommerce_10000[[#This Row],[Platform]])</f>
        <v>Amazon</v>
      </c>
      <c r="P609" t="str">
        <f>IF(E609="Souq","sq",IF(E609="Jumia","Jum",E609))</f>
        <v>Amazon</v>
      </c>
      <c r="Q609">
        <f>VLOOKUP(ecommerce_10000[[#This Row],[City]],F:I,4,FALSE)</f>
        <v>13290.4</v>
      </c>
      <c r="R609" s="1">
        <f>SUMIF(C:C,ecommerce_10000[[#This Row],[Category]],I:I)</f>
        <v>91504159.730000004</v>
      </c>
      <c r="S609" s="1">
        <f>SUMIFS(I:I,C:C,C609)</f>
        <v>91504159.730000004</v>
      </c>
      <c r="T609" s="1" t="str">
        <f>INDEX(F:F,MATCH(ecommerce_10000[[#This Row],[TotalAmount]],I:I,0))</f>
        <v>Alexandria</v>
      </c>
    </row>
    <row r="610" spans="1:20" x14ac:dyDescent="0.3">
      <c r="A610" s="1" t="s">
        <v>654</v>
      </c>
      <c r="B610" s="1" t="s">
        <v>53</v>
      </c>
      <c r="C610" s="1" t="s">
        <v>31</v>
      </c>
      <c r="D610" s="1" t="s">
        <v>54</v>
      </c>
      <c r="E610" s="1" t="s">
        <v>16</v>
      </c>
      <c r="F610" s="1" t="s">
        <v>28</v>
      </c>
      <c r="G610">
        <v>6145.6</v>
      </c>
      <c r="H610">
        <v>5</v>
      </c>
      <c r="I610">
        <v>30728</v>
      </c>
      <c r="J610">
        <v>2.27</v>
      </c>
      <c r="K610">
        <v>1684</v>
      </c>
      <c r="L610" s="2">
        <v>45339</v>
      </c>
      <c r="O610" t="str">
        <f>IF(ecommerce_10000[[#This Row],[Platform]]="Souq","sq",ecommerce_10000[[#This Row],[Platform]])</f>
        <v>sq</v>
      </c>
      <c r="P610" t="str">
        <f>IF(E610="Souq","sq",IF(E610="Jumia","Jum",E610))</f>
        <v>sq</v>
      </c>
      <c r="Q610">
        <f>VLOOKUP(ecommerce_10000[[#This Row],[City]],F:I,4,FALSE)</f>
        <v>26648.76</v>
      </c>
      <c r="R610" s="1">
        <f>SUMIF(C:C,ecommerce_10000[[#This Row],[Category]],I:I)</f>
        <v>57542997.559999913</v>
      </c>
      <c r="S610" s="1">
        <f>SUMIFS(I:I,C:C,C610)</f>
        <v>57542997.559999913</v>
      </c>
      <c r="T610" s="1" t="str">
        <f>INDEX(F:F,MATCH(ecommerce_10000[[#This Row],[TotalAmount]],I:I,0))</f>
        <v>Casablanca</v>
      </c>
    </row>
    <row r="611" spans="1:20" x14ac:dyDescent="0.3">
      <c r="A611" s="1" t="s">
        <v>655</v>
      </c>
      <c r="B611" s="1" t="s">
        <v>43</v>
      </c>
      <c r="C611" s="1" t="s">
        <v>44</v>
      </c>
      <c r="D611" s="1" t="s">
        <v>45</v>
      </c>
      <c r="E611" s="1" t="s">
        <v>16</v>
      </c>
      <c r="F611" s="1" t="s">
        <v>40</v>
      </c>
      <c r="G611">
        <v>5721.59</v>
      </c>
      <c r="H611">
        <v>3</v>
      </c>
      <c r="I611">
        <v>17164.77</v>
      </c>
      <c r="J611">
        <v>4.9800000000000004</v>
      </c>
      <c r="K611">
        <v>364</v>
      </c>
      <c r="L611" s="2">
        <v>45311</v>
      </c>
      <c r="O611" t="str">
        <f>IF(ecommerce_10000[[#This Row],[Platform]]="Souq","sq",ecommerce_10000[[#This Row],[Platform]])</f>
        <v>sq</v>
      </c>
      <c r="P611" t="str">
        <f>IF(E611="Souq","sq",IF(E611="Jumia","Jum",E611))</f>
        <v>sq</v>
      </c>
      <c r="Q611">
        <f>VLOOKUP(ecommerce_10000[[#This Row],[City]],F:I,4,FALSE)</f>
        <v>99349.3</v>
      </c>
      <c r="R611" s="1">
        <f>SUMIF(C:C,ecommerce_10000[[#This Row],[Category]],I:I)</f>
        <v>31420413.200000018</v>
      </c>
      <c r="S611" s="1">
        <f>SUMIFS(I:I,C:C,C611)</f>
        <v>31420413.200000018</v>
      </c>
      <c r="T611" s="1" t="str">
        <f>INDEX(F:F,MATCH(ecommerce_10000[[#This Row],[TotalAmount]],I:I,0))</f>
        <v>Riyadh</v>
      </c>
    </row>
    <row r="612" spans="1:20" x14ac:dyDescent="0.3">
      <c r="A612" s="1" t="s">
        <v>656</v>
      </c>
      <c r="B612" s="1" t="s">
        <v>49</v>
      </c>
      <c r="C612" s="1" t="s">
        <v>14</v>
      </c>
      <c r="D612" s="1" t="s">
        <v>50</v>
      </c>
      <c r="E612" s="1" t="s">
        <v>22</v>
      </c>
      <c r="F612" s="1" t="s">
        <v>17</v>
      </c>
      <c r="G612">
        <v>19399.34</v>
      </c>
      <c r="H612">
        <v>3</v>
      </c>
      <c r="I612">
        <v>58198.02</v>
      </c>
      <c r="J612">
        <v>4.79</v>
      </c>
      <c r="K612">
        <v>4143</v>
      </c>
      <c r="L612" s="2">
        <v>45294</v>
      </c>
      <c r="O612" t="str">
        <f>IF(ecommerce_10000[[#This Row],[Platform]]="Souq","sq",ecommerce_10000[[#This Row],[Platform]])</f>
        <v>Jumia</v>
      </c>
      <c r="P612" t="str">
        <f>IF(E612="Souq","sq",IF(E612="Jumia","Jum",E612))</f>
        <v>Jum</v>
      </c>
      <c r="Q612">
        <f>VLOOKUP(ecommerce_10000[[#This Row],[City]],F:I,4,FALSE)</f>
        <v>16284.02</v>
      </c>
      <c r="R612" s="1">
        <f>SUMIF(C:C,ecommerce_10000[[#This Row],[Category]],I:I)</f>
        <v>92327183.770000085</v>
      </c>
      <c r="S612" s="1">
        <f>SUMIFS(I:I,C:C,C612)</f>
        <v>92327183.770000085</v>
      </c>
      <c r="T612" s="1" t="str">
        <f>INDEX(F:F,MATCH(ecommerce_10000[[#This Row],[TotalAmount]],I:I,0))</f>
        <v>Cairo</v>
      </c>
    </row>
    <row r="613" spans="1:20" x14ac:dyDescent="0.3">
      <c r="A613" s="1" t="s">
        <v>657</v>
      </c>
      <c r="B613" s="1" t="s">
        <v>35</v>
      </c>
      <c r="C613" s="1" t="s">
        <v>14</v>
      </c>
      <c r="D613" s="1" t="s">
        <v>36</v>
      </c>
      <c r="E613" s="1" t="s">
        <v>22</v>
      </c>
      <c r="F613" s="1" t="s">
        <v>23</v>
      </c>
      <c r="G613">
        <v>1757.45</v>
      </c>
      <c r="H613">
        <v>4</v>
      </c>
      <c r="I613">
        <v>7029.8</v>
      </c>
      <c r="J613">
        <v>3.29</v>
      </c>
      <c r="K613">
        <v>52</v>
      </c>
      <c r="L613" s="2">
        <v>45532</v>
      </c>
      <c r="O613" t="str">
        <f>IF(ecommerce_10000[[#This Row],[Platform]]="Souq","sq",ecommerce_10000[[#This Row],[Platform]])</f>
        <v>Jumia</v>
      </c>
      <c r="P613" t="str">
        <f>IF(E613="Souq","sq",IF(E613="Jumia","Jum",E613))</f>
        <v>Jum</v>
      </c>
      <c r="Q613">
        <f>VLOOKUP(ecommerce_10000[[#This Row],[City]],F:I,4,FALSE)</f>
        <v>13290.4</v>
      </c>
      <c r="R613" s="1">
        <f>SUMIF(C:C,ecommerce_10000[[#This Row],[Category]],I:I)</f>
        <v>92327183.770000085</v>
      </c>
      <c r="S613" s="1">
        <f>SUMIFS(I:I,C:C,C613)</f>
        <v>92327183.770000085</v>
      </c>
      <c r="T613" s="1" t="str">
        <f>INDEX(F:F,MATCH(ecommerce_10000[[#This Row],[TotalAmount]],I:I,0))</f>
        <v>Alexandria</v>
      </c>
    </row>
    <row r="614" spans="1:20" x14ac:dyDescent="0.3">
      <c r="A614" s="1" t="s">
        <v>658</v>
      </c>
      <c r="B614" s="1" t="s">
        <v>19</v>
      </c>
      <c r="C614" s="1" t="s">
        <v>20</v>
      </c>
      <c r="D614" s="1" t="s">
        <v>21</v>
      </c>
      <c r="E614" s="1" t="s">
        <v>22</v>
      </c>
      <c r="F614" s="1" t="s">
        <v>28</v>
      </c>
      <c r="G614">
        <v>11191.91</v>
      </c>
      <c r="H614">
        <v>5</v>
      </c>
      <c r="I614">
        <v>55959.55</v>
      </c>
      <c r="J614">
        <v>3.51</v>
      </c>
      <c r="K614">
        <v>3795</v>
      </c>
      <c r="L614" s="2">
        <v>45516</v>
      </c>
      <c r="O614" t="str">
        <f>IF(ecommerce_10000[[#This Row],[Platform]]="Souq","sq",ecommerce_10000[[#This Row],[Platform]])</f>
        <v>Jumia</v>
      </c>
      <c r="P614" t="str">
        <f>IF(E614="Souq","sq",IF(E614="Jumia","Jum",E614))</f>
        <v>Jum</v>
      </c>
      <c r="Q614">
        <f>VLOOKUP(ecommerce_10000[[#This Row],[City]],F:I,4,FALSE)</f>
        <v>26648.76</v>
      </c>
      <c r="R614" s="1">
        <f>SUMIF(C:C,ecommerce_10000[[#This Row],[Category]],I:I)</f>
        <v>91504159.730000004</v>
      </c>
      <c r="S614" s="1">
        <f>SUMIFS(I:I,C:C,C614)</f>
        <v>91504159.730000004</v>
      </c>
      <c r="T614" s="1" t="str">
        <f>INDEX(F:F,MATCH(ecommerce_10000[[#This Row],[TotalAmount]],I:I,0))</f>
        <v>Casablanca</v>
      </c>
    </row>
    <row r="615" spans="1:20" x14ac:dyDescent="0.3">
      <c r="A615" s="1" t="s">
        <v>659</v>
      </c>
      <c r="B615" s="1" t="s">
        <v>65</v>
      </c>
      <c r="C615" s="1" t="s">
        <v>20</v>
      </c>
      <c r="D615" s="1" t="s">
        <v>66</v>
      </c>
      <c r="E615" s="1" t="s">
        <v>16</v>
      </c>
      <c r="F615" s="1" t="s">
        <v>40</v>
      </c>
      <c r="G615">
        <v>5592.38</v>
      </c>
      <c r="H615">
        <v>3</v>
      </c>
      <c r="I615">
        <v>16777.14</v>
      </c>
      <c r="J615">
        <v>1.22</v>
      </c>
      <c r="K615">
        <v>2586</v>
      </c>
      <c r="L615" s="2">
        <v>45403</v>
      </c>
      <c r="O615" t="str">
        <f>IF(ecommerce_10000[[#This Row],[Platform]]="Souq","sq",ecommerce_10000[[#This Row],[Platform]])</f>
        <v>sq</v>
      </c>
      <c r="P615" t="str">
        <f>IF(E615="Souq","sq",IF(E615="Jumia","Jum",E615))</f>
        <v>sq</v>
      </c>
      <c r="Q615">
        <f>VLOOKUP(ecommerce_10000[[#This Row],[City]],F:I,4,FALSE)</f>
        <v>99349.3</v>
      </c>
      <c r="R615" s="1">
        <f>SUMIF(C:C,ecommerce_10000[[#This Row],[Category]],I:I)</f>
        <v>91504159.730000004</v>
      </c>
      <c r="S615" s="1">
        <f>SUMIFS(I:I,C:C,C615)</f>
        <v>91504159.730000004</v>
      </c>
      <c r="T615" s="1" t="str">
        <f>INDEX(F:F,MATCH(ecommerce_10000[[#This Row],[TotalAmount]],I:I,0))</f>
        <v>Riyadh</v>
      </c>
    </row>
    <row r="616" spans="1:20" x14ac:dyDescent="0.3">
      <c r="A616" s="1" t="s">
        <v>660</v>
      </c>
      <c r="B616" s="1" t="s">
        <v>65</v>
      </c>
      <c r="C616" s="1" t="s">
        <v>20</v>
      </c>
      <c r="D616" s="1" t="s">
        <v>66</v>
      </c>
      <c r="E616" s="1" t="s">
        <v>47</v>
      </c>
      <c r="F616" s="1" t="s">
        <v>62</v>
      </c>
      <c r="G616">
        <v>18157.93</v>
      </c>
      <c r="H616">
        <v>5</v>
      </c>
      <c r="I616">
        <v>90789.65</v>
      </c>
      <c r="J616">
        <v>1.73</v>
      </c>
      <c r="K616">
        <v>4063</v>
      </c>
      <c r="L616" s="2">
        <v>45411</v>
      </c>
      <c r="O616" t="str">
        <f>IF(ecommerce_10000[[#This Row],[Platform]]="Souq","sq",ecommerce_10000[[#This Row],[Platform]])</f>
        <v>Amazon</v>
      </c>
      <c r="P616" t="str">
        <f>IF(E616="Souq","sq",IF(E616="Jumia","Jum",E616))</f>
        <v>Amazon</v>
      </c>
      <c r="Q616">
        <f>VLOOKUP(ecommerce_10000[[#This Row],[City]],F:I,4,FALSE)</f>
        <v>27872.98</v>
      </c>
      <c r="R616" s="1">
        <f>SUMIF(C:C,ecommerce_10000[[#This Row],[Category]],I:I)</f>
        <v>91504159.730000004</v>
      </c>
      <c r="S616" s="1">
        <f>SUMIFS(I:I,C:C,C616)</f>
        <v>91504159.730000004</v>
      </c>
      <c r="T616" s="1" t="str">
        <f>INDEX(F:F,MATCH(ecommerce_10000[[#This Row],[TotalAmount]],I:I,0))</f>
        <v>Giza</v>
      </c>
    </row>
    <row r="617" spans="1:20" x14ac:dyDescent="0.3">
      <c r="A617" s="1" t="s">
        <v>661</v>
      </c>
      <c r="B617" s="1" t="s">
        <v>53</v>
      </c>
      <c r="C617" s="1" t="s">
        <v>31</v>
      </c>
      <c r="D617" s="1" t="s">
        <v>54</v>
      </c>
      <c r="E617" s="1" t="s">
        <v>47</v>
      </c>
      <c r="F617" s="1" t="s">
        <v>17</v>
      </c>
      <c r="G617">
        <v>19097.05</v>
      </c>
      <c r="H617">
        <v>1</v>
      </c>
      <c r="I617">
        <v>19097.05</v>
      </c>
      <c r="J617">
        <v>3.55</v>
      </c>
      <c r="K617">
        <v>3781</v>
      </c>
      <c r="L617" s="2">
        <v>45417</v>
      </c>
      <c r="O617" t="str">
        <f>IF(ecommerce_10000[[#This Row],[Platform]]="Souq","sq",ecommerce_10000[[#This Row],[Platform]])</f>
        <v>Amazon</v>
      </c>
      <c r="P617" t="str">
        <f>IF(E617="Souq","sq",IF(E617="Jumia","Jum",E617))</f>
        <v>Amazon</v>
      </c>
      <c r="Q617">
        <f>VLOOKUP(ecommerce_10000[[#This Row],[City]],F:I,4,FALSE)</f>
        <v>16284.02</v>
      </c>
      <c r="R617" s="1">
        <f>SUMIF(C:C,ecommerce_10000[[#This Row],[Category]],I:I)</f>
        <v>57542997.559999913</v>
      </c>
      <c r="S617" s="1">
        <f>SUMIFS(I:I,C:C,C617)</f>
        <v>57542997.559999913</v>
      </c>
      <c r="T617" s="1" t="str">
        <f>INDEX(F:F,MATCH(ecommerce_10000[[#This Row],[TotalAmount]],I:I,0))</f>
        <v>Cairo</v>
      </c>
    </row>
    <row r="618" spans="1:20" x14ac:dyDescent="0.3">
      <c r="A618" s="1" t="s">
        <v>662</v>
      </c>
      <c r="B618" s="1" t="s">
        <v>13</v>
      </c>
      <c r="C618" s="1" t="s">
        <v>14</v>
      </c>
      <c r="D618" s="1" t="s">
        <v>15</v>
      </c>
      <c r="E618" s="1" t="s">
        <v>47</v>
      </c>
      <c r="F618" s="1" t="s">
        <v>40</v>
      </c>
      <c r="G618">
        <v>6594.49</v>
      </c>
      <c r="H618">
        <v>1</v>
      </c>
      <c r="I618">
        <v>6594.49</v>
      </c>
      <c r="J618">
        <v>2.46</v>
      </c>
      <c r="K618">
        <v>315</v>
      </c>
      <c r="L618" s="2">
        <v>45342</v>
      </c>
      <c r="O618" t="str">
        <f>IF(ecommerce_10000[[#This Row],[Platform]]="Souq","sq",ecommerce_10000[[#This Row],[Platform]])</f>
        <v>Amazon</v>
      </c>
      <c r="P618" t="str">
        <f>IF(E618="Souq","sq",IF(E618="Jumia","Jum",E618))</f>
        <v>Amazon</v>
      </c>
      <c r="Q618">
        <f>VLOOKUP(ecommerce_10000[[#This Row],[City]],F:I,4,FALSE)</f>
        <v>99349.3</v>
      </c>
      <c r="R618" s="1">
        <f>SUMIF(C:C,ecommerce_10000[[#This Row],[Category]],I:I)</f>
        <v>92327183.770000085</v>
      </c>
      <c r="S618" s="1">
        <f>SUMIFS(I:I,C:C,C618)</f>
        <v>92327183.770000085</v>
      </c>
      <c r="T618" s="1" t="str">
        <f>INDEX(F:F,MATCH(ecommerce_10000[[#This Row],[TotalAmount]],I:I,0))</f>
        <v>Riyadh</v>
      </c>
    </row>
    <row r="619" spans="1:20" x14ac:dyDescent="0.3">
      <c r="A619" s="1" t="s">
        <v>663</v>
      </c>
      <c r="B619" s="1" t="s">
        <v>19</v>
      </c>
      <c r="C619" s="1" t="s">
        <v>20</v>
      </c>
      <c r="D619" s="1" t="s">
        <v>21</v>
      </c>
      <c r="E619" s="1" t="s">
        <v>16</v>
      </c>
      <c r="F619" s="1" t="s">
        <v>40</v>
      </c>
      <c r="G619">
        <v>18936.669999999998</v>
      </c>
      <c r="H619">
        <v>4</v>
      </c>
      <c r="I619">
        <v>75746.679999999993</v>
      </c>
      <c r="J619">
        <v>3.77</v>
      </c>
      <c r="K619">
        <v>631</v>
      </c>
      <c r="L619" s="2">
        <v>45459</v>
      </c>
      <c r="O619" t="str">
        <f>IF(ecommerce_10000[[#This Row],[Platform]]="Souq","sq",ecommerce_10000[[#This Row],[Platform]])</f>
        <v>sq</v>
      </c>
      <c r="P619" t="str">
        <f>IF(E619="Souq","sq",IF(E619="Jumia","Jum",E619))</f>
        <v>sq</v>
      </c>
      <c r="Q619">
        <f>VLOOKUP(ecommerce_10000[[#This Row],[City]],F:I,4,FALSE)</f>
        <v>99349.3</v>
      </c>
      <c r="R619" s="1">
        <f>SUMIF(C:C,ecommerce_10000[[#This Row],[Category]],I:I)</f>
        <v>91504159.730000004</v>
      </c>
      <c r="S619" s="1">
        <f>SUMIFS(I:I,C:C,C619)</f>
        <v>91504159.730000004</v>
      </c>
      <c r="T619" s="1" t="str">
        <f>INDEX(F:F,MATCH(ecommerce_10000[[#This Row],[TotalAmount]],I:I,0))</f>
        <v>Riyadh</v>
      </c>
    </row>
    <row r="620" spans="1:20" x14ac:dyDescent="0.3">
      <c r="A620" s="1" t="s">
        <v>664</v>
      </c>
      <c r="B620" s="1" t="s">
        <v>19</v>
      </c>
      <c r="C620" s="1" t="s">
        <v>20</v>
      </c>
      <c r="D620" s="1" t="s">
        <v>21</v>
      </c>
      <c r="E620" s="1" t="s">
        <v>22</v>
      </c>
      <c r="F620" s="1" t="s">
        <v>33</v>
      </c>
      <c r="G620">
        <v>15216.87</v>
      </c>
      <c r="H620">
        <v>4</v>
      </c>
      <c r="I620">
        <v>60867.48</v>
      </c>
      <c r="J620">
        <v>2.39</v>
      </c>
      <c r="K620">
        <v>3899</v>
      </c>
      <c r="L620" s="2">
        <v>45314</v>
      </c>
      <c r="O620" t="str">
        <f>IF(ecommerce_10000[[#This Row],[Platform]]="Souq","sq",ecommerce_10000[[#This Row],[Platform]])</f>
        <v>Jumia</v>
      </c>
      <c r="P620" t="str">
        <f>IF(E620="Souq","sq",IF(E620="Jumia","Jum",E620))</f>
        <v>Jum</v>
      </c>
      <c r="Q620">
        <f>VLOOKUP(ecommerce_10000[[#This Row],[City]],F:I,4,FALSE)</f>
        <v>3665.44</v>
      </c>
      <c r="R620" s="1">
        <f>SUMIF(C:C,ecommerce_10000[[#This Row],[Category]],I:I)</f>
        <v>91504159.730000004</v>
      </c>
      <c r="S620" s="1">
        <f>SUMIFS(I:I,C:C,C620)</f>
        <v>91504159.730000004</v>
      </c>
      <c r="T620" s="1" t="str">
        <f>INDEX(F:F,MATCH(ecommerce_10000[[#This Row],[TotalAmount]],I:I,0))</f>
        <v>Dubai</v>
      </c>
    </row>
    <row r="621" spans="1:20" x14ac:dyDescent="0.3">
      <c r="A621" s="1" t="s">
        <v>665</v>
      </c>
      <c r="B621" s="1" t="s">
        <v>49</v>
      </c>
      <c r="C621" s="1" t="s">
        <v>14</v>
      </c>
      <c r="D621" s="1" t="s">
        <v>50</v>
      </c>
      <c r="E621" s="1" t="s">
        <v>16</v>
      </c>
      <c r="F621" s="1" t="s">
        <v>28</v>
      </c>
      <c r="G621">
        <v>10779.44</v>
      </c>
      <c r="H621">
        <v>2</v>
      </c>
      <c r="I621">
        <v>21558.880000000001</v>
      </c>
      <c r="J621">
        <v>3.52</v>
      </c>
      <c r="K621">
        <v>4764</v>
      </c>
      <c r="L621" s="2">
        <v>45609</v>
      </c>
      <c r="O621" t="str">
        <f>IF(ecommerce_10000[[#This Row],[Platform]]="Souq","sq",ecommerce_10000[[#This Row],[Platform]])</f>
        <v>sq</v>
      </c>
      <c r="P621" t="str">
        <f>IF(E621="Souq","sq",IF(E621="Jumia","Jum",E621))</f>
        <v>sq</v>
      </c>
      <c r="Q621">
        <f>VLOOKUP(ecommerce_10000[[#This Row],[City]],F:I,4,FALSE)</f>
        <v>26648.76</v>
      </c>
      <c r="R621" s="1">
        <f>SUMIF(C:C,ecommerce_10000[[#This Row],[Category]],I:I)</f>
        <v>92327183.770000085</v>
      </c>
      <c r="S621" s="1">
        <f>SUMIFS(I:I,C:C,C621)</f>
        <v>92327183.770000085</v>
      </c>
      <c r="T621" s="1" t="str">
        <f>INDEX(F:F,MATCH(ecommerce_10000[[#This Row],[TotalAmount]],I:I,0))</f>
        <v>Casablanca</v>
      </c>
    </row>
    <row r="622" spans="1:20" x14ac:dyDescent="0.3">
      <c r="A622" s="1" t="s">
        <v>666</v>
      </c>
      <c r="B622" s="1" t="s">
        <v>30</v>
      </c>
      <c r="C622" s="1" t="s">
        <v>31</v>
      </c>
      <c r="D622" s="1" t="s">
        <v>32</v>
      </c>
      <c r="E622" s="1" t="s">
        <v>16</v>
      </c>
      <c r="F622" s="1" t="s">
        <v>40</v>
      </c>
      <c r="G622">
        <v>18698.7</v>
      </c>
      <c r="H622">
        <v>1</v>
      </c>
      <c r="I622">
        <v>18698.7</v>
      </c>
      <c r="J622">
        <v>2.75</v>
      </c>
      <c r="K622">
        <v>3151</v>
      </c>
      <c r="L622" s="2">
        <v>45485</v>
      </c>
      <c r="O622" t="str">
        <f>IF(ecommerce_10000[[#This Row],[Platform]]="Souq","sq",ecommerce_10000[[#This Row],[Platform]])</f>
        <v>sq</v>
      </c>
      <c r="P622" t="str">
        <f>IF(E622="Souq","sq",IF(E622="Jumia","Jum",E622))</f>
        <v>sq</v>
      </c>
      <c r="Q622">
        <f>VLOOKUP(ecommerce_10000[[#This Row],[City]],F:I,4,FALSE)</f>
        <v>99349.3</v>
      </c>
      <c r="R622" s="1">
        <f>SUMIF(C:C,ecommerce_10000[[#This Row],[Category]],I:I)</f>
        <v>57542997.559999913</v>
      </c>
      <c r="S622" s="1">
        <f>SUMIFS(I:I,C:C,C622)</f>
        <v>57542997.559999913</v>
      </c>
      <c r="T622" s="1" t="str">
        <f>INDEX(F:F,MATCH(ecommerce_10000[[#This Row],[TotalAmount]],I:I,0))</f>
        <v>Riyadh</v>
      </c>
    </row>
    <row r="623" spans="1:20" x14ac:dyDescent="0.3">
      <c r="A623" s="1" t="s">
        <v>667</v>
      </c>
      <c r="B623" s="1" t="s">
        <v>13</v>
      </c>
      <c r="C623" s="1" t="s">
        <v>14</v>
      </c>
      <c r="D623" s="1" t="s">
        <v>15</v>
      </c>
      <c r="E623" s="1" t="s">
        <v>47</v>
      </c>
      <c r="F623" s="1" t="s">
        <v>23</v>
      </c>
      <c r="G623">
        <v>14026.83</v>
      </c>
      <c r="H623">
        <v>5</v>
      </c>
      <c r="I623">
        <v>70134.149999999994</v>
      </c>
      <c r="J623">
        <v>2.66</v>
      </c>
      <c r="K623">
        <v>3797</v>
      </c>
      <c r="L623" s="2">
        <v>45448</v>
      </c>
      <c r="O623" t="str">
        <f>IF(ecommerce_10000[[#This Row],[Platform]]="Souq","sq",ecommerce_10000[[#This Row],[Platform]])</f>
        <v>Amazon</v>
      </c>
      <c r="P623" t="str">
        <f>IF(E623="Souq","sq",IF(E623="Jumia","Jum",E623))</f>
        <v>Amazon</v>
      </c>
      <c r="Q623">
        <f>VLOOKUP(ecommerce_10000[[#This Row],[City]],F:I,4,FALSE)</f>
        <v>13290.4</v>
      </c>
      <c r="R623" s="1">
        <f>SUMIF(C:C,ecommerce_10000[[#This Row],[Category]],I:I)</f>
        <v>92327183.770000085</v>
      </c>
      <c r="S623" s="1">
        <f>SUMIFS(I:I,C:C,C623)</f>
        <v>92327183.770000085</v>
      </c>
      <c r="T623" s="1" t="str">
        <f>INDEX(F:F,MATCH(ecommerce_10000[[#This Row],[TotalAmount]],I:I,0))</f>
        <v>Alexandria</v>
      </c>
    </row>
    <row r="624" spans="1:20" x14ac:dyDescent="0.3">
      <c r="A624" s="1" t="s">
        <v>668</v>
      </c>
      <c r="B624" s="1" t="s">
        <v>19</v>
      </c>
      <c r="C624" s="1" t="s">
        <v>20</v>
      </c>
      <c r="D624" s="1" t="s">
        <v>21</v>
      </c>
      <c r="E624" s="1" t="s">
        <v>47</v>
      </c>
      <c r="F624" s="1" t="s">
        <v>23</v>
      </c>
      <c r="G624">
        <v>8110.1</v>
      </c>
      <c r="H624">
        <v>1</v>
      </c>
      <c r="I624">
        <v>8110.1</v>
      </c>
      <c r="J624">
        <v>3.49</v>
      </c>
      <c r="K624">
        <v>4321</v>
      </c>
      <c r="L624" s="2">
        <v>45511</v>
      </c>
      <c r="O624" t="str">
        <f>IF(ecommerce_10000[[#This Row],[Platform]]="Souq","sq",ecommerce_10000[[#This Row],[Platform]])</f>
        <v>Amazon</v>
      </c>
      <c r="P624" t="str">
        <f>IF(E624="Souq","sq",IF(E624="Jumia","Jum",E624))</f>
        <v>Amazon</v>
      </c>
      <c r="Q624">
        <f>VLOOKUP(ecommerce_10000[[#This Row],[City]],F:I,4,FALSE)</f>
        <v>13290.4</v>
      </c>
      <c r="R624" s="1">
        <f>SUMIF(C:C,ecommerce_10000[[#This Row],[Category]],I:I)</f>
        <v>91504159.730000004</v>
      </c>
      <c r="S624" s="1">
        <f>SUMIFS(I:I,C:C,C624)</f>
        <v>91504159.730000004</v>
      </c>
      <c r="T624" s="1" t="str">
        <f>INDEX(F:F,MATCH(ecommerce_10000[[#This Row],[TotalAmount]],I:I,0))</f>
        <v>Alexandria</v>
      </c>
    </row>
    <row r="625" spans="1:20" x14ac:dyDescent="0.3">
      <c r="A625" s="1" t="s">
        <v>669</v>
      </c>
      <c r="B625" s="1" t="s">
        <v>43</v>
      </c>
      <c r="C625" s="1" t="s">
        <v>44</v>
      </c>
      <c r="D625" s="1" t="s">
        <v>45</v>
      </c>
      <c r="E625" s="1" t="s">
        <v>47</v>
      </c>
      <c r="F625" s="1" t="s">
        <v>33</v>
      </c>
      <c r="G625">
        <v>5266.58</v>
      </c>
      <c r="H625">
        <v>3</v>
      </c>
      <c r="I625">
        <v>15799.74</v>
      </c>
      <c r="J625">
        <v>4.7300000000000004</v>
      </c>
      <c r="K625">
        <v>4537</v>
      </c>
      <c r="L625" s="2">
        <v>45380</v>
      </c>
      <c r="O625" t="str">
        <f>IF(ecommerce_10000[[#This Row],[Platform]]="Souq","sq",ecommerce_10000[[#This Row],[Platform]])</f>
        <v>Amazon</v>
      </c>
      <c r="P625" t="str">
        <f>IF(E625="Souq","sq",IF(E625="Jumia","Jum",E625))</f>
        <v>Amazon</v>
      </c>
      <c r="Q625">
        <f>VLOOKUP(ecommerce_10000[[#This Row],[City]],F:I,4,FALSE)</f>
        <v>3665.44</v>
      </c>
      <c r="R625" s="1">
        <f>SUMIF(C:C,ecommerce_10000[[#This Row],[Category]],I:I)</f>
        <v>31420413.200000018</v>
      </c>
      <c r="S625" s="1">
        <f>SUMIFS(I:I,C:C,C625)</f>
        <v>31420413.200000018</v>
      </c>
      <c r="T625" s="1" t="str">
        <f>INDEX(F:F,MATCH(ecommerce_10000[[#This Row],[TotalAmount]],I:I,0))</f>
        <v>Dubai</v>
      </c>
    </row>
    <row r="626" spans="1:20" x14ac:dyDescent="0.3">
      <c r="A626" s="1" t="s">
        <v>670</v>
      </c>
      <c r="B626" s="1" t="s">
        <v>53</v>
      </c>
      <c r="C626" s="1" t="s">
        <v>31</v>
      </c>
      <c r="D626" s="1" t="s">
        <v>54</v>
      </c>
      <c r="E626" s="1" t="s">
        <v>22</v>
      </c>
      <c r="F626" s="1" t="s">
        <v>33</v>
      </c>
      <c r="G626">
        <v>14246</v>
      </c>
      <c r="H626">
        <v>3</v>
      </c>
      <c r="I626">
        <v>42738</v>
      </c>
      <c r="J626">
        <v>1.55</v>
      </c>
      <c r="K626">
        <v>3789</v>
      </c>
      <c r="L626" s="2">
        <v>45398</v>
      </c>
      <c r="O626" t="str">
        <f>IF(ecommerce_10000[[#This Row],[Platform]]="Souq","sq",ecommerce_10000[[#This Row],[Platform]])</f>
        <v>Jumia</v>
      </c>
      <c r="P626" t="str">
        <f>IF(E626="Souq","sq",IF(E626="Jumia","Jum",E626))</f>
        <v>Jum</v>
      </c>
      <c r="Q626">
        <f>VLOOKUP(ecommerce_10000[[#This Row],[City]],F:I,4,FALSE)</f>
        <v>3665.44</v>
      </c>
      <c r="R626" s="1">
        <f>SUMIF(C:C,ecommerce_10000[[#This Row],[Category]],I:I)</f>
        <v>57542997.559999913</v>
      </c>
      <c r="S626" s="1">
        <f>SUMIFS(I:I,C:C,C626)</f>
        <v>57542997.559999913</v>
      </c>
      <c r="T626" s="1" t="str">
        <f>INDEX(F:F,MATCH(ecommerce_10000[[#This Row],[TotalAmount]],I:I,0))</f>
        <v>Dubai</v>
      </c>
    </row>
    <row r="627" spans="1:20" x14ac:dyDescent="0.3">
      <c r="A627" s="1" t="s">
        <v>671</v>
      </c>
      <c r="B627" s="1" t="s">
        <v>38</v>
      </c>
      <c r="C627" s="1" t="s">
        <v>20</v>
      </c>
      <c r="D627" s="1" t="s">
        <v>39</v>
      </c>
      <c r="E627" s="1" t="s">
        <v>47</v>
      </c>
      <c r="F627" s="1" t="s">
        <v>17</v>
      </c>
      <c r="G627">
        <v>4581.84</v>
      </c>
      <c r="H627">
        <v>5</v>
      </c>
      <c r="I627">
        <v>22909.200000000001</v>
      </c>
      <c r="J627">
        <v>2.29</v>
      </c>
      <c r="K627">
        <v>4051</v>
      </c>
      <c r="L627" s="2">
        <v>45403</v>
      </c>
      <c r="O627" t="str">
        <f>IF(ecommerce_10000[[#This Row],[Platform]]="Souq","sq",ecommerce_10000[[#This Row],[Platform]])</f>
        <v>Amazon</v>
      </c>
      <c r="P627" t="str">
        <f>IF(E627="Souq","sq",IF(E627="Jumia","Jum",E627))</f>
        <v>Amazon</v>
      </c>
      <c r="Q627">
        <f>VLOOKUP(ecommerce_10000[[#This Row],[City]],F:I,4,FALSE)</f>
        <v>16284.02</v>
      </c>
      <c r="R627" s="1">
        <f>SUMIF(C:C,ecommerce_10000[[#This Row],[Category]],I:I)</f>
        <v>91504159.730000004</v>
      </c>
      <c r="S627" s="1">
        <f>SUMIFS(I:I,C:C,C627)</f>
        <v>91504159.730000004</v>
      </c>
      <c r="T627" s="1" t="str">
        <f>INDEX(F:F,MATCH(ecommerce_10000[[#This Row],[TotalAmount]],I:I,0))</f>
        <v>Cairo</v>
      </c>
    </row>
    <row r="628" spans="1:20" x14ac:dyDescent="0.3">
      <c r="A628" s="1" t="s">
        <v>672</v>
      </c>
      <c r="B628" s="1" t="s">
        <v>19</v>
      </c>
      <c r="C628" s="1" t="s">
        <v>20</v>
      </c>
      <c r="D628" s="1" t="s">
        <v>21</v>
      </c>
      <c r="E628" s="1" t="s">
        <v>47</v>
      </c>
      <c r="F628" s="1" t="s">
        <v>40</v>
      </c>
      <c r="G628">
        <v>5615.51</v>
      </c>
      <c r="H628">
        <v>3</v>
      </c>
      <c r="I628">
        <v>16846.53</v>
      </c>
      <c r="J628">
        <v>2.71</v>
      </c>
      <c r="K628">
        <v>229</v>
      </c>
      <c r="L628" s="2">
        <v>45627</v>
      </c>
      <c r="O628" t="str">
        <f>IF(ecommerce_10000[[#This Row],[Platform]]="Souq","sq",ecommerce_10000[[#This Row],[Platform]])</f>
        <v>Amazon</v>
      </c>
      <c r="P628" t="str">
        <f>IF(E628="Souq","sq",IF(E628="Jumia","Jum",E628))</f>
        <v>Amazon</v>
      </c>
      <c r="Q628">
        <f>VLOOKUP(ecommerce_10000[[#This Row],[City]],F:I,4,FALSE)</f>
        <v>99349.3</v>
      </c>
      <c r="R628" s="1">
        <f>SUMIF(C:C,ecommerce_10000[[#This Row],[Category]],I:I)</f>
        <v>91504159.730000004</v>
      </c>
      <c r="S628" s="1">
        <f>SUMIFS(I:I,C:C,C628)</f>
        <v>91504159.730000004</v>
      </c>
      <c r="T628" s="1" t="str">
        <f>INDEX(F:F,MATCH(ecommerce_10000[[#This Row],[TotalAmount]],I:I,0))</f>
        <v>Riyadh</v>
      </c>
    </row>
    <row r="629" spans="1:20" x14ac:dyDescent="0.3">
      <c r="A629" s="1" t="s">
        <v>673</v>
      </c>
      <c r="B629" s="1" t="s">
        <v>30</v>
      </c>
      <c r="C629" s="1" t="s">
        <v>31</v>
      </c>
      <c r="D629" s="1" t="s">
        <v>32</v>
      </c>
      <c r="E629" s="1" t="s">
        <v>22</v>
      </c>
      <c r="F629" s="1" t="s">
        <v>17</v>
      </c>
      <c r="G629">
        <v>4717.53</v>
      </c>
      <c r="H629">
        <v>2</v>
      </c>
      <c r="I629">
        <v>9435.06</v>
      </c>
      <c r="J629">
        <v>4.6100000000000003</v>
      </c>
      <c r="K629">
        <v>2575</v>
      </c>
      <c r="L629" s="2">
        <v>45617</v>
      </c>
      <c r="O629" t="str">
        <f>IF(ecommerce_10000[[#This Row],[Platform]]="Souq","sq",ecommerce_10000[[#This Row],[Platform]])</f>
        <v>Jumia</v>
      </c>
      <c r="P629" t="str">
        <f>IF(E629="Souq","sq",IF(E629="Jumia","Jum",E629))</f>
        <v>Jum</v>
      </c>
      <c r="Q629">
        <f>VLOOKUP(ecommerce_10000[[#This Row],[City]],F:I,4,FALSE)</f>
        <v>16284.02</v>
      </c>
      <c r="R629" s="1">
        <f>SUMIF(C:C,ecommerce_10000[[#This Row],[Category]],I:I)</f>
        <v>57542997.559999913</v>
      </c>
      <c r="S629" s="1">
        <f>SUMIFS(I:I,C:C,C629)</f>
        <v>57542997.559999913</v>
      </c>
      <c r="T629" s="1" t="str">
        <f>INDEX(F:F,MATCH(ecommerce_10000[[#This Row],[TotalAmount]],I:I,0))</f>
        <v>Cairo</v>
      </c>
    </row>
    <row r="630" spans="1:20" x14ac:dyDescent="0.3">
      <c r="A630" s="1" t="s">
        <v>674</v>
      </c>
      <c r="B630" s="1" t="s">
        <v>38</v>
      </c>
      <c r="C630" s="1" t="s">
        <v>20</v>
      </c>
      <c r="D630" s="1" t="s">
        <v>39</v>
      </c>
      <c r="E630" s="1" t="s">
        <v>16</v>
      </c>
      <c r="F630" s="1" t="s">
        <v>62</v>
      </c>
      <c r="G630">
        <v>17679.04</v>
      </c>
      <c r="H630">
        <v>2</v>
      </c>
      <c r="I630">
        <v>35358.080000000002</v>
      </c>
      <c r="J630">
        <v>4.1900000000000004</v>
      </c>
      <c r="K630">
        <v>4998</v>
      </c>
      <c r="L630" s="2">
        <v>45511</v>
      </c>
      <c r="O630" t="str">
        <f>IF(ecommerce_10000[[#This Row],[Platform]]="Souq","sq",ecommerce_10000[[#This Row],[Platform]])</f>
        <v>sq</v>
      </c>
      <c r="P630" t="str">
        <f>IF(E630="Souq","sq",IF(E630="Jumia","Jum",E630))</f>
        <v>sq</v>
      </c>
      <c r="Q630">
        <f>VLOOKUP(ecommerce_10000[[#This Row],[City]],F:I,4,FALSE)</f>
        <v>27872.98</v>
      </c>
      <c r="R630" s="1">
        <f>SUMIF(C:C,ecommerce_10000[[#This Row],[Category]],I:I)</f>
        <v>91504159.730000004</v>
      </c>
      <c r="S630" s="1">
        <f>SUMIFS(I:I,C:C,C630)</f>
        <v>91504159.730000004</v>
      </c>
      <c r="T630" s="1" t="str">
        <f>INDEX(F:F,MATCH(ecommerce_10000[[#This Row],[TotalAmount]],I:I,0))</f>
        <v>Giza</v>
      </c>
    </row>
    <row r="631" spans="1:20" x14ac:dyDescent="0.3">
      <c r="A631" s="1" t="s">
        <v>675</v>
      </c>
      <c r="B631" s="1" t="s">
        <v>65</v>
      </c>
      <c r="C631" s="1" t="s">
        <v>20</v>
      </c>
      <c r="D631" s="1" t="s">
        <v>66</v>
      </c>
      <c r="E631" s="1" t="s">
        <v>22</v>
      </c>
      <c r="F631" s="1" t="s">
        <v>40</v>
      </c>
      <c r="G631">
        <v>12996.47</v>
      </c>
      <c r="H631">
        <v>4</v>
      </c>
      <c r="I631">
        <v>51985.88</v>
      </c>
      <c r="J631">
        <v>2.35</v>
      </c>
      <c r="K631">
        <v>2467</v>
      </c>
      <c r="L631" s="2">
        <v>45486</v>
      </c>
      <c r="O631" t="str">
        <f>IF(ecommerce_10000[[#This Row],[Platform]]="Souq","sq",ecommerce_10000[[#This Row],[Platform]])</f>
        <v>Jumia</v>
      </c>
      <c r="P631" t="str">
        <f>IF(E631="Souq","sq",IF(E631="Jumia","Jum",E631))</f>
        <v>Jum</v>
      </c>
      <c r="Q631">
        <f>VLOOKUP(ecommerce_10000[[#This Row],[City]],F:I,4,FALSE)</f>
        <v>99349.3</v>
      </c>
      <c r="R631" s="1">
        <f>SUMIF(C:C,ecommerce_10000[[#This Row],[Category]],I:I)</f>
        <v>91504159.730000004</v>
      </c>
      <c r="S631" s="1">
        <f>SUMIFS(I:I,C:C,C631)</f>
        <v>91504159.730000004</v>
      </c>
      <c r="T631" s="1" t="str">
        <f>INDEX(F:F,MATCH(ecommerce_10000[[#This Row],[TotalAmount]],I:I,0))</f>
        <v>Riyadh</v>
      </c>
    </row>
    <row r="632" spans="1:20" x14ac:dyDescent="0.3">
      <c r="A632" s="1" t="s">
        <v>676</v>
      </c>
      <c r="B632" s="1" t="s">
        <v>65</v>
      </c>
      <c r="C632" s="1" t="s">
        <v>20</v>
      </c>
      <c r="D632" s="1" t="s">
        <v>66</v>
      </c>
      <c r="E632" s="1" t="s">
        <v>16</v>
      </c>
      <c r="F632" s="1" t="s">
        <v>33</v>
      </c>
      <c r="G632">
        <v>11951.4</v>
      </c>
      <c r="H632">
        <v>3</v>
      </c>
      <c r="I632">
        <v>35854.199999999997</v>
      </c>
      <c r="J632">
        <v>1.1200000000000001</v>
      </c>
      <c r="K632">
        <v>3345</v>
      </c>
      <c r="L632" s="2">
        <v>45520</v>
      </c>
      <c r="O632" t="str">
        <f>IF(ecommerce_10000[[#This Row],[Platform]]="Souq","sq",ecommerce_10000[[#This Row],[Platform]])</f>
        <v>sq</v>
      </c>
      <c r="P632" t="str">
        <f>IF(E632="Souq","sq",IF(E632="Jumia","Jum",E632))</f>
        <v>sq</v>
      </c>
      <c r="Q632">
        <f>VLOOKUP(ecommerce_10000[[#This Row],[City]],F:I,4,FALSE)</f>
        <v>3665.44</v>
      </c>
      <c r="R632" s="1">
        <f>SUMIF(C:C,ecommerce_10000[[#This Row],[Category]],I:I)</f>
        <v>91504159.730000004</v>
      </c>
      <c r="S632" s="1">
        <f>SUMIFS(I:I,C:C,C632)</f>
        <v>91504159.730000004</v>
      </c>
      <c r="T632" s="1" t="str">
        <f>INDEX(F:F,MATCH(ecommerce_10000[[#This Row],[TotalAmount]],I:I,0))</f>
        <v>Dubai</v>
      </c>
    </row>
    <row r="633" spans="1:20" x14ac:dyDescent="0.3">
      <c r="A633" s="1" t="s">
        <v>677</v>
      </c>
      <c r="B633" s="1" t="s">
        <v>49</v>
      </c>
      <c r="C633" s="1" t="s">
        <v>14</v>
      </c>
      <c r="D633" s="1" t="s">
        <v>50</v>
      </c>
      <c r="E633" s="1" t="s">
        <v>47</v>
      </c>
      <c r="F633" s="1" t="s">
        <v>33</v>
      </c>
      <c r="G633">
        <v>9180.7999999999993</v>
      </c>
      <c r="H633">
        <v>2</v>
      </c>
      <c r="I633">
        <v>18361.599999999999</v>
      </c>
      <c r="J633">
        <v>2.93</v>
      </c>
      <c r="K633">
        <v>3113</v>
      </c>
      <c r="L633" s="2">
        <v>45592</v>
      </c>
      <c r="O633" t="str">
        <f>IF(ecommerce_10000[[#This Row],[Platform]]="Souq","sq",ecommerce_10000[[#This Row],[Platform]])</f>
        <v>Amazon</v>
      </c>
      <c r="P633" t="str">
        <f>IF(E633="Souq","sq",IF(E633="Jumia","Jum",E633))</f>
        <v>Amazon</v>
      </c>
      <c r="Q633">
        <f>VLOOKUP(ecommerce_10000[[#This Row],[City]],F:I,4,FALSE)</f>
        <v>3665.44</v>
      </c>
      <c r="R633" s="1">
        <f>SUMIF(C:C,ecommerce_10000[[#This Row],[Category]],I:I)</f>
        <v>92327183.770000085</v>
      </c>
      <c r="S633" s="1">
        <f>SUMIFS(I:I,C:C,C633)</f>
        <v>92327183.770000085</v>
      </c>
      <c r="T633" s="1" t="str">
        <f>INDEX(F:F,MATCH(ecommerce_10000[[#This Row],[TotalAmount]],I:I,0))</f>
        <v>Dubai</v>
      </c>
    </row>
    <row r="634" spans="1:20" x14ac:dyDescent="0.3">
      <c r="A634" s="1" t="s">
        <v>678</v>
      </c>
      <c r="B634" s="1" t="s">
        <v>19</v>
      </c>
      <c r="C634" s="1" t="s">
        <v>20</v>
      </c>
      <c r="D634" s="1" t="s">
        <v>21</v>
      </c>
      <c r="E634" s="1" t="s">
        <v>22</v>
      </c>
      <c r="F634" s="1" t="s">
        <v>40</v>
      </c>
      <c r="G634">
        <v>12350.94</v>
      </c>
      <c r="H634">
        <v>5</v>
      </c>
      <c r="I634">
        <v>61754.7</v>
      </c>
      <c r="J634">
        <v>3.95</v>
      </c>
      <c r="K634">
        <v>3260</v>
      </c>
      <c r="L634" s="2">
        <v>45620</v>
      </c>
      <c r="O634" t="str">
        <f>IF(ecommerce_10000[[#This Row],[Platform]]="Souq","sq",ecommerce_10000[[#This Row],[Platform]])</f>
        <v>Jumia</v>
      </c>
      <c r="P634" t="str">
        <f>IF(E634="Souq","sq",IF(E634="Jumia","Jum",E634))</f>
        <v>Jum</v>
      </c>
      <c r="Q634">
        <f>VLOOKUP(ecommerce_10000[[#This Row],[City]],F:I,4,FALSE)</f>
        <v>99349.3</v>
      </c>
      <c r="R634" s="1">
        <f>SUMIF(C:C,ecommerce_10000[[#This Row],[Category]],I:I)</f>
        <v>91504159.730000004</v>
      </c>
      <c r="S634" s="1">
        <f>SUMIFS(I:I,C:C,C634)</f>
        <v>91504159.730000004</v>
      </c>
      <c r="T634" s="1" t="str">
        <f>INDEX(F:F,MATCH(ecommerce_10000[[#This Row],[TotalAmount]],I:I,0))</f>
        <v>Riyadh</v>
      </c>
    </row>
    <row r="635" spans="1:20" x14ac:dyDescent="0.3">
      <c r="A635" s="1" t="s">
        <v>679</v>
      </c>
      <c r="B635" s="1" t="s">
        <v>38</v>
      </c>
      <c r="C635" s="1" t="s">
        <v>20</v>
      </c>
      <c r="D635" s="1" t="s">
        <v>39</v>
      </c>
      <c r="E635" s="1" t="s">
        <v>47</v>
      </c>
      <c r="F635" s="1" t="s">
        <v>23</v>
      </c>
      <c r="G635">
        <v>10740.57</v>
      </c>
      <c r="H635">
        <v>4</v>
      </c>
      <c r="I635">
        <v>42962.28</v>
      </c>
      <c r="J635">
        <v>3.99</v>
      </c>
      <c r="K635">
        <v>1063</v>
      </c>
      <c r="L635" s="2">
        <v>45444</v>
      </c>
      <c r="O635" t="str">
        <f>IF(ecommerce_10000[[#This Row],[Platform]]="Souq","sq",ecommerce_10000[[#This Row],[Platform]])</f>
        <v>Amazon</v>
      </c>
      <c r="P635" t="str">
        <f>IF(E635="Souq","sq",IF(E635="Jumia","Jum",E635))</f>
        <v>Amazon</v>
      </c>
      <c r="Q635">
        <f>VLOOKUP(ecommerce_10000[[#This Row],[City]],F:I,4,FALSE)</f>
        <v>13290.4</v>
      </c>
      <c r="R635" s="1">
        <f>SUMIF(C:C,ecommerce_10000[[#This Row],[Category]],I:I)</f>
        <v>91504159.730000004</v>
      </c>
      <c r="S635" s="1">
        <f>SUMIFS(I:I,C:C,C635)</f>
        <v>91504159.730000004</v>
      </c>
      <c r="T635" s="1" t="str">
        <f>INDEX(F:F,MATCH(ecommerce_10000[[#This Row],[TotalAmount]],I:I,0))</f>
        <v>Alexandria</v>
      </c>
    </row>
    <row r="636" spans="1:20" x14ac:dyDescent="0.3">
      <c r="A636" s="1" t="s">
        <v>680</v>
      </c>
      <c r="B636" s="1" t="s">
        <v>38</v>
      </c>
      <c r="C636" s="1" t="s">
        <v>20</v>
      </c>
      <c r="D636" s="1" t="s">
        <v>39</v>
      </c>
      <c r="E636" s="1" t="s">
        <v>16</v>
      </c>
      <c r="F636" s="1" t="s">
        <v>17</v>
      </c>
      <c r="G636">
        <v>17018.22</v>
      </c>
      <c r="H636">
        <v>5</v>
      </c>
      <c r="I636">
        <v>85091.1</v>
      </c>
      <c r="J636">
        <v>1.27</v>
      </c>
      <c r="K636">
        <v>3174</v>
      </c>
      <c r="L636" s="2">
        <v>45637</v>
      </c>
      <c r="O636" t="str">
        <f>IF(ecommerce_10000[[#This Row],[Platform]]="Souq","sq",ecommerce_10000[[#This Row],[Platform]])</f>
        <v>sq</v>
      </c>
      <c r="P636" t="str">
        <f>IF(E636="Souq","sq",IF(E636="Jumia","Jum",E636))</f>
        <v>sq</v>
      </c>
      <c r="Q636">
        <f>VLOOKUP(ecommerce_10000[[#This Row],[City]],F:I,4,FALSE)</f>
        <v>16284.02</v>
      </c>
      <c r="R636" s="1">
        <f>SUMIF(C:C,ecommerce_10000[[#This Row],[Category]],I:I)</f>
        <v>91504159.730000004</v>
      </c>
      <c r="S636" s="1">
        <f>SUMIFS(I:I,C:C,C636)</f>
        <v>91504159.730000004</v>
      </c>
      <c r="T636" s="1" t="str">
        <f>INDEX(F:F,MATCH(ecommerce_10000[[#This Row],[TotalAmount]],I:I,0))</f>
        <v>Cairo</v>
      </c>
    </row>
    <row r="637" spans="1:20" x14ac:dyDescent="0.3">
      <c r="A637" s="1" t="s">
        <v>681</v>
      </c>
      <c r="B637" s="1" t="s">
        <v>38</v>
      </c>
      <c r="C637" s="1" t="s">
        <v>20</v>
      </c>
      <c r="D637" s="1" t="s">
        <v>39</v>
      </c>
      <c r="E637" s="1" t="s">
        <v>47</v>
      </c>
      <c r="F637" s="1" t="s">
        <v>40</v>
      </c>
      <c r="G637">
        <v>18090.509999999998</v>
      </c>
      <c r="H637">
        <v>5</v>
      </c>
      <c r="I637">
        <v>90452.55</v>
      </c>
      <c r="J637">
        <v>2.75</v>
      </c>
      <c r="K637">
        <v>908</v>
      </c>
      <c r="L637" s="2">
        <v>45355</v>
      </c>
      <c r="O637" t="str">
        <f>IF(ecommerce_10000[[#This Row],[Platform]]="Souq","sq",ecommerce_10000[[#This Row],[Platform]])</f>
        <v>Amazon</v>
      </c>
      <c r="P637" t="str">
        <f>IF(E637="Souq","sq",IF(E637="Jumia","Jum",E637))</f>
        <v>Amazon</v>
      </c>
      <c r="Q637">
        <f>VLOOKUP(ecommerce_10000[[#This Row],[City]],F:I,4,FALSE)</f>
        <v>99349.3</v>
      </c>
      <c r="R637" s="1">
        <f>SUMIF(C:C,ecommerce_10000[[#This Row],[Category]],I:I)</f>
        <v>91504159.730000004</v>
      </c>
      <c r="S637" s="1">
        <f>SUMIFS(I:I,C:C,C637)</f>
        <v>91504159.730000004</v>
      </c>
      <c r="T637" s="1" t="str">
        <f>INDEX(F:F,MATCH(ecommerce_10000[[#This Row],[TotalAmount]],I:I,0))</f>
        <v>Riyadh</v>
      </c>
    </row>
    <row r="638" spans="1:20" x14ac:dyDescent="0.3">
      <c r="A638" s="1" t="s">
        <v>682</v>
      </c>
      <c r="B638" s="1" t="s">
        <v>65</v>
      </c>
      <c r="C638" s="1" t="s">
        <v>20</v>
      </c>
      <c r="D638" s="1" t="s">
        <v>66</v>
      </c>
      <c r="E638" s="1" t="s">
        <v>47</v>
      </c>
      <c r="F638" s="1" t="s">
        <v>62</v>
      </c>
      <c r="G638">
        <v>5006.17</v>
      </c>
      <c r="H638">
        <v>4</v>
      </c>
      <c r="I638">
        <v>20024.68</v>
      </c>
      <c r="J638">
        <v>3.16</v>
      </c>
      <c r="K638">
        <v>2281</v>
      </c>
      <c r="L638" s="2">
        <v>45407</v>
      </c>
      <c r="O638" t="str">
        <f>IF(ecommerce_10000[[#This Row],[Platform]]="Souq","sq",ecommerce_10000[[#This Row],[Platform]])</f>
        <v>Amazon</v>
      </c>
      <c r="P638" t="str">
        <f>IF(E638="Souq","sq",IF(E638="Jumia","Jum",E638))</f>
        <v>Amazon</v>
      </c>
      <c r="Q638">
        <f>VLOOKUP(ecommerce_10000[[#This Row],[City]],F:I,4,FALSE)</f>
        <v>27872.98</v>
      </c>
      <c r="R638" s="1">
        <f>SUMIF(C:C,ecommerce_10000[[#This Row],[Category]],I:I)</f>
        <v>91504159.730000004</v>
      </c>
      <c r="S638" s="1">
        <f>SUMIFS(I:I,C:C,C638)</f>
        <v>91504159.730000004</v>
      </c>
      <c r="T638" s="1" t="str">
        <f>INDEX(F:F,MATCH(ecommerce_10000[[#This Row],[TotalAmount]],I:I,0))</f>
        <v>Giza</v>
      </c>
    </row>
    <row r="639" spans="1:20" x14ac:dyDescent="0.3">
      <c r="A639" s="1" t="s">
        <v>683</v>
      </c>
      <c r="B639" s="1" t="s">
        <v>25</v>
      </c>
      <c r="C639" s="1" t="s">
        <v>26</v>
      </c>
      <c r="D639" s="1" t="s">
        <v>27</v>
      </c>
      <c r="E639" s="1" t="s">
        <v>16</v>
      </c>
      <c r="F639" s="1" t="s">
        <v>28</v>
      </c>
      <c r="G639">
        <v>1994.58</v>
      </c>
      <c r="H639">
        <v>1</v>
      </c>
      <c r="I639">
        <v>1994.58</v>
      </c>
      <c r="J639">
        <v>1.32</v>
      </c>
      <c r="K639">
        <v>1885</v>
      </c>
      <c r="L639" s="2">
        <v>45336</v>
      </c>
      <c r="O639" t="str">
        <f>IF(ecommerce_10000[[#This Row],[Platform]]="Souq","sq",ecommerce_10000[[#This Row],[Platform]])</f>
        <v>sq</v>
      </c>
      <c r="P639" t="str">
        <f>IF(E639="Souq","sq",IF(E639="Jumia","Jum",E639))</f>
        <v>sq</v>
      </c>
      <c r="Q639">
        <f>VLOOKUP(ecommerce_10000[[#This Row],[City]],F:I,4,FALSE)</f>
        <v>26648.76</v>
      </c>
      <c r="R639" s="1">
        <f>SUMIF(C:C,ecommerce_10000[[#This Row],[Category]],I:I)</f>
        <v>29200970.130000021</v>
      </c>
      <c r="S639" s="1">
        <f>SUMIFS(I:I,C:C,C639)</f>
        <v>29200970.130000021</v>
      </c>
      <c r="T639" s="1" t="str">
        <f>INDEX(F:F,MATCH(ecommerce_10000[[#This Row],[TotalAmount]],I:I,0))</f>
        <v>Casablanca</v>
      </c>
    </row>
    <row r="640" spans="1:20" x14ac:dyDescent="0.3">
      <c r="A640" s="1" t="s">
        <v>684</v>
      </c>
      <c r="B640" s="1" t="s">
        <v>13</v>
      </c>
      <c r="C640" s="1" t="s">
        <v>14</v>
      </c>
      <c r="D640" s="1" t="s">
        <v>15</v>
      </c>
      <c r="E640" s="1" t="s">
        <v>47</v>
      </c>
      <c r="F640" s="1" t="s">
        <v>33</v>
      </c>
      <c r="G640">
        <v>3520.6</v>
      </c>
      <c r="H640">
        <v>4</v>
      </c>
      <c r="I640">
        <v>14082.4</v>
      </c>
      <c r="J640">
        <v>4.9400000000000004</v>
      </c>
      <c r="K640">
        <v>55</v>
      </c>
      <c r="L640" s="2">
        <v>45388</v>
      </c>
      <c r="O640" t="str">
        <f>IF(ecommerce_10000[[#This Row],[Platform]]="Souq","sq",ecommerce_10000[[#This Row],[Platform]])</f>
        <v>Amazon</v>
      </c>
      <c r="P640" t="str">
        <f>IF(E640="Souq","sq",IF(E640="Jumia","Jum",E640))</f>
        <v>Amazon</v>
      </c>
      <c r="Q640">
        <f>VLOOKUP(ecommerce_10000[[#This Row],[City]],F:I,4,FALSE)</f>
        <v>3665.44</v>
      </c>
      <c r="R640" s="1">
        <f>SUMIF(C:C,ecommerce_10000[[#This Row],[Category]],I:I)</f>
        <v>92327183.770000085</v>
      </c>
      <c r="S640" s="1">
        <f>SUMIFS(I:I,C:C,C640)</f>
        <v>92327183.770000085</v>
      </c>
      <c r="T640" s="1" t="str">
        <f>INDEX(F:F,MATCH(ecommerce_10000[[#This Row],[TotalAmount]],I:I,0))</f>
        <v>Dubai</v>
      </c>
    </row>
    <row r="641" spans="1:20" x14ac:dyDescent="0.3">
      <c r="A641" s="1" t="s">
        <v>685</v>
      </c>
      <c r="B641" s="1" t="s">
        <v>65</v>
      </c>
      <c r="C641" s="1" t="s">
        <v>20</v>
      </c>
      <c r="D641" s="1" t="s">
        <v>66</v>
      </c>
      <c r="E641" s="1" t="s">
        <v>22</v>
      </c>
      <c r="F641" s="1" t="s">
        <v>40</v>
      </c>
      <c r="G641">
        <v>8991.99</v>
      </c>
      <c r="H641">
        <v>1</v>
      </c>
      <c r="I641">
        <v>8991.99</v>
      </c>
      <c r="J641">
        <v>1.33</v>
      </c>
      <c r="K641">
        <v>3230</v>
      </c>
      <c r="L641" s="2">
        <v>45506</v>
      </c>
      <c r="O641" t="str">
        <f>IF(ecommerce_10000[[#This Row],[Platform]]="Souq","sq",ecommerce_10000[[#This Row],[Platform]])</f>
        <v>Jumia</v>
      </c>
      <c r="P641" t="str">
        <f>IF(E641="Souq","sq",IF(E641="Jumia","Jum",E641))</f>
        <v>Jum</v>
      </c>
      <c r="Q641">
        <f>VLOOKUP(ecommerce_10000[[#This Row],[City]],F:I,4,FALSE)</f>
        <v>99349.3</v>
      </c>
      <c r="R641" s="1">
        <f>SUMIF(C:C,ecommerce_10000[[#This Row],[Category]],I:I)</f>
        <v>91504159.730000004</v>
      </c>
      <c r="S641" s="1">
        <f>SUMIFS(I:I,C:C,C641)</f>
        <v>91504159.730000004</v>
      </c>
      <c r="T641" s="1" t="str">
        <f>INDEX(F:F,MATCH(ecommerce_10000[[#This Row],[TotalAmount]],I:I,0))</f>
        <v>Riyadh</v>
      </c>
    </row>
    <row r="642" spans="1:20" x14ac:dyDescent="0.3">
      <c r="A642" s="1" t="s">
        <v>686</v>
      </c>
      <c r="B642" s="1" t="s">
        <v>13</v>
      </c>
      <c r="C642" s="1" t="s">
        <v>14</v>
      </c>
      <c r="D642" s="1" t="s">
        <v>15</v>
      </c>
      <c r="E642" s="1" t="s">
        <v>22</v>
      </c>
      <c r="F642" s="1" t="s">
        <v>28</v>
      </c>
      <c r="G642">
        <v>17554.95</v>
      </c>
      <c r="H642">
        <v>3</v>
      </c>
      <c r="I642">
        <v>52664.85</v>
      </c>
      <c r="J642">
        <v>2.0299999999999998</v>
      </c>
      <c r="K642">
        <v>3072</v>
      </c>
      <c r="L642" s="2">
        <v>45587</v>
      </c>
      <c r="O642" t="str">
        <f>IF(ecommerce_10000[[#This Row],[Platform]]="Souq","sq",ecommerce_10000[[#This Row],[Platform]])</f>
        <v>Jumia</v>
      </c>
      <c r="P642" t="str">
        <f>IF(E642="Souq","sq",IF(E642="Jumia","Jum",E642))</f>
        <v>Jum</v>
      </c>
      <c r="Q642">
        <f>VLOOKUP(ecommerce_10000[[#This Row],[City]],F:I,4,FALSE)</f>
        <v>26648.76</v>
      </c>
      <c r="R642" s="1">
        <f>SUMIF(C:C,ecommerce_10000[[#This Row],[Category]],I:I)</f>
        <v>92327183.770000085</v>
      </c>
      <c r="S642" s="1">
        <f>SUMIFS(I:I,C:C,C642)</f>
        <v>92327183.770000085</v>
      </c>
      <c r="T642" s="1" t="str">
        <f>INDEX(F:F,MATCH(ecommerce_10000[[#This Row],[TotalAmount]],I:I,0))</f>
        <v>Casablanca</v>
      </c>
    </row>
    <row r="643" spans="1:20" x14ac:dyDescent="0.3">
      <c r="A643" s="1" t="s">
        <v>687</v>
      </c>
      <c r="B643" s="1" t="s">
        <v>43</v>
      </c>
      <c r="C643" s="1" t="s">
        <v>44</v>
      </c>
      <c r="D643" s="1" t="s">
        <v>45</v>
      </c>
      <c r="E643" s="1" t="s">
        <v>16</v>
      </c>
      <c r="F643" s="1" t="s">
        <v>40</v>
      </c>
      <c r="G643">
        <v>2394.66</v>
      </c>
      <c r="H643">
        <v>3</v>
      </c>
      <c r="I643">
        <v>7183.98</v>
      </c>
      <c r="J643">
        <v>3.76</v>
      </c>
      <c r="K643">
        <v>1054</v>
      </c>
      <c r="L643" s="2">
        <v>45347</v>
      </c>
      <c r="O643" t="str">
        <f>IF(ecommerce_10000[[#This Row],[Platform]]="Souq","sq",ecommerce_10000[[#This Row],[Platform]])</f>
        <v>sq</v>
      </c>
      <c r="P643" t="str">
        <f>IF(E643="Souq","sq",IF(E643="Jumia","Jum",E643))</f>
        <v>sq</v>
      </c>
      <c r="Q643">
        <f>VLOOKUP(ecommerce_10000[[#This Row],[City]],F:I,4,FALSE)</f>
        <v>99349.3</v>
      </c>
      <c r="R643" s="1">
        <f>SUMIF(C:C,ecommerce_10000[[#This Row],[Category]],I:I)</f>
        <v>31420413.200000018</v>
      </c>
      <c r="S643" s="1">
        <f>SUMIFS(I:I,C:C,C643)</f>
        <v>31420413.200000018</v>
      </c>
      <c r="T643" s="1" t="str">
        <f>INDEX(F:F,MATCH(ecommerce_10000[[#This Row],[TotalAmount]],I:I,0))</f>
        <v>Riyadh</v>
      </c>
    </row>
    <row r="644" spans="1:20" x14ac:dyDescent="0.3">
      <c r="A644" s="1" t="s">
        <v>688</v>
      </c>
      <c r="B644" s="1" t="s">
        <v>53</v>
      </c>
      <c r="C644" s="1" t="s">
        <v>31</v>
      </c>
      <c r="D644" s="1" t="s">
        <v>54</v>
      </c>
      <c r="E644" s="1" t="s">
        <v>47</v>
      </c>
      <c r="F644" s="1" t="s">
        <v>33</v>
      </c>
      <c r="G644">
        <v>4733.34</v>
      </c>
      <c r="H644">
        <v>3</v>
      </c>
      <c r="I644">
        <v>14200.02</v>
      </c>
      <c r="J644">
        <v>2.44</v>
      </c>
      <c r="K644">
        <v>3942</v>
      </c>
      <c r="L644" s="2">
        <v>45539</v>
      </c>
      <c r="O644" t="str">
        <f>IF(ecommerce_10000[[#This Row],[Platform]]="Souq","sq",ecommerce_10000[[#This Row],[Platform]])</f>
        <v>Amazon</v>
      </c>
      <c r="P644" t="str">
        <f>IF(E644="Souq","sq",IF(E644="Jumia","Jum",E644))</f>
        <v>Amazon</v>
      </c>
      <c r="Q644">
        <f>VLOOKUP(ecommerce_10000[[#This Row],[City]],F:I,4,FALSE)</f>
        <v>3665.44</v>
      </c>
      <c r="R644" s="1">
        <f>SUMIF(C:C,ecommerce_10000[[#This Row],[Category]],I:I)</f>
        <v>57542997.559999913</v>
      </c>
      <c r="S644" s="1">
        <f>SUMIFS(I:I,C:C,C644)</f>
        <v>57542997.559999913</v>
      </c>
      <c r="T644" s="1" t="str">
        <f>INDEX(F:F,MATCH(ecommerce_10000[[#This Row],[TotalAmount]],I:I,0))</f>
        <v>Dubai</v>
      </c>
    </row>
    <row r="645" spans="1:20" x14ac:dyDescent="0.3">
      <c r="A645" s="1" t="s">
        <v>689</v>
      </c>
      <c r="B645" s="1" t="s">
        <v>25</v>
      </c>
      <c r="C645" s="1" t="s">
        <v>26</v>
      </c>
      <c r="D645" s="1" t="s">
        <v>27</v>
      </c>
      <c r="E645" s="1" t="s">
        <v>16</v>
      </c>
      <c r="F645" s="1" t="s">
        <v>23</v>
      </c>
      <c r="G645">
        <v>3948.49</v>
      </c>
      <c r="H645">
        <v>1</v>
      </c>
      <c r="I645">
        <v>3948.49</v>
      </c>
      <c r="J645">
        <v>4.8499999999999996</v>
      </c>
      <c r="K645">
        <v>1520</v>
      </c>
      <c r="L645" s="2">
        <v>45506</v>
      </c>
      <c r="O645" t="str">
        <f>IF(ecommerce_10000[[#This Row],[Platform]]="Souq","sq",ecommerce_10000[[#This Row],[Platform]])</f>
        <v>sq</v>
      </c>
      <c r="P645" t="str">
        <f>IF(E645="Souq","sq",IF(E645="Jumia","Jum",E645))</f>
        <v>sq</v>
      </c>
      <c r="Q645">
        <f>VLOOKUP(ecommerce_10000[[#This Row],[City]],F:I,4,FALSE)</f>
        <v>13290.4</v>
      </c>
      <c r="R645" s="1">
        <f>SUMIF(C:C,ecommerce_10000[[#This Row],[Category]],I:I)</f>
        <v>29200970.130000021</v>
      </c>
      <c r="S645" s="1">
        <f>SUMIFS(I:I,C:C,C645)</f>
        <v>29200970.130000021</v>
      </c>
      <c r="T645" s="1" t="str">
        <f>INDEX(F:F,MATCH(ecommerce_10000[[#This Row],[TotalAmount]],I:I,0))</f>
        <v>Alexandria</v>
      </c>
    </row>
    <row r="646" spans="1:20" x14ac:dyDescent="0.3">
      <c r="A646" s="1" t="s">
        <v>690</v>
      </c>
      <c r="B646" s="1" t="s">
        <v>13</v>
      </c>
      <c r="C646" s="1" t="s">
        <v>14</v>
      </c>
      <c r="D646" s="1" t="s">
        <v>15</v>
      </c>
      <c r="E646" s="1" t="s">
        <v>16</v>
      </c>
      <c r="F646" s="1" t="s">
        <v>23</v>
      </c>
      <c r="G646">
        <v>9332.07</v>
      </c>
      <c r="H646">
        <v>5</v>
      </c>
      <c r="I646">
        <v>46660.35</v>
      </c>
      <c r="J646">
        <v>3.53</v>
      </c>
      <c r="K646">
        <v>1557</v>
      </c>
      <c r="L646" s="2">
        <v>45603</v>
      </c>
      <c r="O646" t="str">
        <f>IF(ecommerce_10000[[#This Row],[Platform]]="Souq","sq",ecommerce_10000[[#This Row],[Platform]])</f>
        <v>sq</v>
      </c>
      <c r="P646" t="str">
        <f>IF(E646="Souq","sq",IF(E646="Jumia","Jum",E646))</f>
        <v>sq</v>
      </c>
      <c r="Q646">
        <f>VLOOKUP(ecommerce_10000[[#This Row],[City]],F:I,4,FALSE)</f>
        <v>13290.4</v>
      </c>
      <c r="R646" s="1">
        <f>SUMIF(C:C,ecommerce_10000[[#This Row],[Category]],I:I)</f>
        <v>92327183.770000085</v>
      </c>
      <c r="S646" s="1">
        <f>SUMIFS(I:I,C:C,C646)</f>
        <v>92327183.770000085</v>
      </c>
      <c r="T646" s="1" t="str">
        <f>INDEX(F:F,MATCH(ecommerce_10000[[#This Row],[TotalAmount]],I:I,0))</f>
        <v>Alexandria</v>
      </c>
    </row>
    <row r="647" spans="1:20" x14ac:dyDescent="0.3">
      <c r="A647" s="1" t="s">
        <v>691</v>
      </c>
      <c r="B647" s="1" t="s">
        <v>13</v>
      </c>
      <c r="C647" s="1" t="s">
        <v>14</v>
      </c>
      <c r="D647" s="1" t="s">
        <v>15</v>
      </c>
      <c r="E647" s="1" t="s">
        <v>22</v>
      </c>
      <c r="F647" s="1" t="s">
        <v>40</v>
      </c>
      <c r="G647">
        <v>13006.47</v>
      </c>
      <c r="H647">
        <v>3</v>
      </c>
      <c r="I647">
        <v>39019.410000000003</v>
      </c>
      <c r="J647">
        <v>2.35</v>
      </c>
      <c r="K647">
        <v>2368</v>
      </c>
      <c r="L647" s="2">
        <v>45331</v>
      </c>
      <c r="O647" t="str">
        <f>IF(ecommerce_10000[[#This Row],[Platform]]="Souq","sq",ecommerce_10000[[#This Row],[Platform]])</f>
        <v>Jumia</v>
      </c>
      <c r="P647" t="str">
        <f>IF(E647="Souq","sq",IF(E647="Jumia","Jum",E647))</f>
        <v>Jum</v>
      </c>
      <c r="Q647">
        <f>VLOOKUP(ecommerce_10000[[#This Row],[City]],F:I,4,FALSE)</f>
        <v>99349.3</v>
      </c>
      <c r="R647" s="1">
        <f>SUMIF(C:C,ecommerce_10000[[#This Row],[Category]],I:I)</f>
        <v>92327183.770000085</v>
      </c>
      <c r="S647" s="1">
        <f>SUMIFS(I:I,C:C,C647)</f>
        <v>92327183.770000085</v>
      </c>
      <c r="T647" s="1" t="str">
        <f>INDEX(F:F,MATCH(ecommerce_10000[[#This Row],[TotalAmount]],I:I,0))</f>
        <v>Riyadh</v>
      </c>
    </row>
    <row r="648" spans="1:20" x14ac:dyDescent="0.3">
      <c r="A648" s="1" t="s">
        <v>692</v>
      </c>
      <c r="B648" s="1" t="s">
        <v>43</v>
      </c>
      <c r="C648" s="1" t="s">
        <v>44</v>
      </c>
      <c r="D648" s="1" t="s">
        <v>45</v>
      </c>
      <c r="E648" s="1" t="s">
        <v>22</v>
      </c>
      <c r="F648" s="1" t="s">
        <v>23</v>
      </c>
      <c r="G648">
        <v>13552.27</v>
      </c>
      <c r="H648">
        <v>3</v>
      </c>
      <c r="I648">
        <v>40656.81</v>
      </c>
      <c r="J648">
        <v>3.51</v>
      </c>
      <c r="K648">
        <v>4155</v>
      </c>
      <c r="L648" s="2">
        <v>45515</v>
      </c>
      <c r="O648" t="str">
        <f>IF(ecommerce_10000[[#This Row],[Platform]]="Souq","sq",ecommerce_10000[[#This Row],[Platform]])</f>
        <v>Jumia</v>
      </c>
      <c r="P648" t="str">
        <f>IF(E648="Souq","sq",IF(E648="Jumia","Jum",E648))</f>
        <v>Jum</v>
      </c>
      <c r="Q648">
        <f>VLOOKUP(ecommerce_10000[[#This Row],[City]],F:I,4,FALSE)</f>
        <v>13290.4</v>
      </c>
      <c r="R648" s="1">
        <f>SUMIF(C:C,ecommerce_10000[[#This Row],[Category]],I:I)</f>
        <v>31420413.200000018</v>
      </c>
      <c r="S648" s="1">
        <f>SUMIFS(I:I,C:C,C648)</f>
        <v>31420413.200000018</v>
      </c>
      <c r="T648" s="1" t="str">
        <f>INDEX(F:F,MATCH(ecommerce_10000[[#This Row],[TotalAmount]],I:I,0))</f>
        <v>Alexandria</v>
      </c>
    </row>
    <row r="649" spans="1:20" x14ac:dyDescent="0.3">
      <c r="A649" s="1" t="s">
        <v>693</v>
      </c>
      <c r="B649" s="1" t="s">
        <v>53</v>
      </c>
      <c r="C649" s="1" t="s">
        <v>31</v>
      </c>
      <c r="D649" s="1" t="s">
        <v>54</v>
      </c>
      <c r="E649" s="1" t="s">
        <v>22</v>
      </c>
      <c r="F649" s="1" t="s">
        <v>23</v>
      </c>
      <c r="G649">
        <v>4112.72</v>
      </c>
      <c r="H649">
        <v>4</v>
      </c>
      <c r="I649">
        <v>16450.88</v>
      </c>
      <c r="J649">
        <v>2.15</v>
      </c>
      <c r="K649">
        <v>4174</v>
      </c>
      <c r="L649" s="2">
        <v>45472</v>
      </c>
      <c r="O649" t="str">
        <f>IF(ecommerce_10000[[#This Row],[Platform]]="Souq","sq",ecommerce_10000[[#This Row],[Platform]])</f>
        <v>Jumia</v>
      </c>
      <c r="P649" t="str">
        <f>IF(E649="Souq","sq",IF(E649="Jumia","Jum",E649))</f>
        <v>Jum</v>
      </c>
      <c r="Q649">
        <f>VLOOKUP(ecommerce_10000[[#This Row],[City]],F:I,4,FALSE)</f>
        <v>13290.4</v>
      </c>
      <c r="R649" s="1">
        <f>SUMIF(C:C,ecommerce_10000[[#This Row],[Category]],I:I)</f>
        <v>57542997.559999913</v>
      </c>
      <c r="S649" s="1">
        <f>SUMIFS(I:I,C:C,C649)</f>
        <v>57542997.559999913</v>
      </c>
      <c r="T649" s="1" t="str">
        <f>INDEX(F:F,MATCH(ecommerce_10000[[#This Row],[TotalAmount]],I:I,0))</f>
        <v>Alexandria</v>
      </c>
    </row>
    <row r="650" spans="1:20" x14ac:dyDescent="0.3">
      <c r="A650" s="1" t="s">
        <v>694</v>
      </c>
      <c r="B650" s="1" t="s">
        <v>13</v>
      </c>
      <c r="C650" s="1" t="s">
        <v>14</v>
      </c>
      <c r="D650" s="1" t="s">
        <v>15</v>
      </c>
      <c r="E650" s="1" t="s">
        <v>16</v>
      </c>
      <c r="F650" s="1" t="s">
        <v>17</v>
      </c>
      <c r="G650">
        <v>3115.35</v>
      </c>
      <c r="H650">
        <v>4</v>
      </c>
      <c r="I650">
        <v>12461.4</v>
      </c>
      <c r="J650">
        <v>1.59</v>
      </c>
      <c r="K650">
        <v>4534</v>
      </c>
      <c r="L650" s="2">
        <v>45311</v>
      </c>
      <c r="O650" t="str">
        <f>IF(ecommerce_10000[[#This Row],[Platform]]="Souq","sq",ecommerce_10000[[#This Row],[Platform]])</f>
        <v>sq</v>
      </c>
      <c r="P650" t="str">
        <f>IF(E650="Souq","sq",IF(E650="Jumia","Jum",E650))</f>
        <v>sq</v>
      </c>
      <c r="Q650">
        <f>VLOOKUP(ecommerce_10000[[#This Row],[City]],F:I,4,FALSE)</f>
        <v>16284.02</v>
      </c>
      <c r="R650" s="1">
        <f>SUMIF(C:C,ecommerce_10000[[#This Row],[Category]],I:I)</f>
        <v>92327183.770000085</v>
      </c>
      <c r="S650" s="1">
        <f>SUMIFS(I:I,C:C,C650)</f>
        <v>92327183.770000085</v>
      </c>
      <c r="T650" s="1" t="str">
        <f>INDEX(F:F,MATCH(ecommerce_10000[[#This Row],[TotalAmount]],I:I,0))</f>
        <v>Cairo</v>
      </c>
    </row>
    <row r="651" spans="1:20" x14ac:dyDescent="0.3">
      <c r="A651" s="1" t="s">
        <v>695</v>
      </c>
      <c r="B651" s="1" t="s">
        <v>49</v>
      </c>
      <c r="C651" s="1" t="s">
        <v>14</v>
      </c>
      <c r="D651" s="1" t="s">
        <v>50</v>
      </c>
      <c r="E651" s="1" t="s">
        <v>47</v>
      </c>
      <c r="F651" s="1" t="s">
        <v>40</v>
      </c>
      <c r="G651">
        <v>1834.8</v>
      </c>
      <c r="H651">
        <v>1</v>
      </c>
      <c r="I651">
        <v>1834.8</v>
      </c>
      <c r="J651">
        <v>2.95</v>
      </c>
      <c r="K651">
        <v>3909</v>
      </c>
      <c r="L651" s="2">
        <v>45416</v>
      </c>
      <c r="O651" t="str">
        <f>IF(ecommerce_10000[[#This Row],[Platform]]="Souq","sq",ecommerce_10000[[#This Row],[Platform]])</f>
        <v>Amazon</v>
      </c>
      <c r="P651" t="str">
        <f>IF(E651="Souq","sq",IF(E651="Jumia","Jum",E651))</f>
        <v>Amazon</v>
      </c>
      <c r="Q651">
        <f>VLOOKUP(ecommerce_10000[[#This Row],[City]],F:I,4,FALSE)</f>
        <v>99349.3</v>
      </c>
      <c r="R651" s="1">
        <f>SUMIF(C:C,ecommerce_10000[[#This Row],[Category]],I:I)</f>
        <v>92327183.770000085</v>
      </c>
      <c r="S651" s="1">
        <f>SUMIFS(I:I,C:C,C651)</f>
        <v>92327183.770000085</v>
      </c>
      <c r="T651" s="1" t="str">
        <f>INDEX(F:F,MATCH(ecommerce_10000[[#This Row],[TotalAmount]],I:I,0))</f>
        <v>Riyadh</v>
      </c>
    </row>
    <row r="652" spans="1:20" x14ac:dyDescent="0.3">
      <c r="A652" s="1" t="s">
        <v>696</v>
      </c>
      <c r="B652" s="1" t="s">
        <v>35</v>
      </c>
      <c r="C652" s="1" t="s">
        <v>14</v>
      </c>
      <c r="D652" s="1" t="s">
        <v>36</v>
      </c>
      <c r="E652" s="1" t="s">
        <v>22</v>
      </c>
      <c r="F652" s="1" t="s">
        <v>28</v>
      </c>
      <c r="G652">
        <v>18132.09</v>
      </c>
      <c r="H652">
        <v>4</v>
      </c>
      <c r="I652">
        <v>72528.36</v>
      </c>
      <c r="J652">
        <v>3.73</v>
      </c>
      <c r="K652">
        <v>97</v>
      </c>
      <c r="L652" s="2">
        <v>45499</v>
      </c>
      <c r="O652" t="str">
        <f>IF(ecommerce_10000[[#This Row],[Platform]]="Souq","sq",ecommerce_10000[[#This Row],[Platform]])</f>
        <v>Jumia</v>
      </c>
      <c r="P652" t="str">
        <f>IF(E652="Souq","sq",IF(E652="Jumia","Jum",E652))</f>
        <v>Jum</v>
      </c>
      <c r="Q652">
        <f>VLOOKUP(ecommerce_10000[[#This Row],[City]],F:I,4,FALSE)</f>
        <v>26648.76</v>
      </c>
      <c r="R652" s="1">
        <f>SUMIF(C:C,ecommerce_10000[[#This Row],[Category]],I:I)</f>
        <v>92327183.770000085</v>
      </c>
      <c r="S652" s="1">
        <f>SUMIFS(I:I,C:C,C652)</f>
        <v>92327183.770000085</v>
      </c>
      <c r="T652" s="1" t="str">
        <f>INDEX(F:F,MATCH(ecommerce_10000[[#This Row],[TotalAmount]],I:I,0))</f>
        <v>Casablanca</v>
      </c>
    </row>
    <row r="653" spans="1:20" x14ac:dyDescent="0.3">
      <c r="A653" s="1" t="s">
        <v>697</v>
      </c>
      <c r="B653" s="1" t="s">
        <v>25</v>
      </c>
      <c r="C653" s="1" t="s">
        <v>26</v>
      </c>
      <c r="D653" s="1" t="s">
        <v>27</v>
      </c>
      <c r="E653" s="1" t="s">
        <v>22</v>
      </c>
      <c r="F653" s="1" t="s">
        <v>28</v>
      </c>
      <c r="G653">
        <v>19308.169999999998</v>
      </c>
      <c r="H653">
        <v>4</v>
      </c>
      <c r="I653">
        <v>77232.679999999993</v>
      </c>
      <c r="J653">
        <v>1.87</v>
      </c>
      <c r="K653">
        <v>962</v>
      </c>
      <c r="L653" s="2">
        <v>45423</v>
      </c>
      <c r="O653" t="str">
        <f>IF(ecommerce_10000[[#This Row],[Platform]]="Souq","sq",ecommerce_10000[[#This Row],[Platform]])</f>
        <v>Jumia</v>
      </c>
      <c r="P653" t="str">
        <f>IF(E653="Souq","sq",IF(E653="Jumia","Jum",E653))</f>
        <v>Jum</v>
      </c>
      <c r="Q653">
        <f>VLOOKUP(ecommerce_10000[[#This Row],[City]],F:I,4,FALSE)</f>
        <v>26648.76</v>
      </c>
      <c r="R653" s="1">
        <f>SUMIF(C:C,ecommerce_10000[[#This Row],[Category]],I:I)</f>
        <v>29200970.130000021</v>
      </c>
      <c r="S653" s="1">
        <f>SUMIFS(I:I,C:C,C653)</f>
        <v>29200970.130000021</v>
      </c>
      <c r="T653" s="1" t="str">
        <f>INDEX(F:F,MATCH(ecommerce_10000[[#This Row],[TotalAmount]],I:I,0))</f>
        <v>Casablanca</v>
      </c>
    </row>
    <row r="654" spans="1:20" x14ac:dyDescent="0.3">
      <c r="A654" s="1" t="s">
        <v>698</v>
      </c>
      <c r="B654" s="1" t="s">
        <v>25</v>
      </c>
      <c r="C654" s="1" t="s">
        <v>26</v>
      </c>
      <c r="D654" s="1" t="s">
        <v>27</v>
      </c>
      <c r="E654" s="1" t="s">
        <v>22</v>
      </c>
      <c r="F654" s="1" t="s">
        <v>17</v>
      </c>
      <c r="G654">
        <v>9622.26</v>
      </c>
      <c r="H654">
        <v>1</v>
      </c>
      <c r="I654">
        <v>9622.26</v>
      </c>
      <c r="J654">
        <v>3.52</v>
      </c>
      <c r="K654">
        <v>4918</v>
      </c>
      <c r="L654" s="2">
        <v>45371</v>
      </c>
      <c r="O654" t="str">
        <f>IF(ecommerce_10000[[#This Row],[Platform]]="Souq","sq",ecommerce_10000[[#This Row],[Platform]])</f>
        <v>Jumia</v>
      </c>
      <c r="P654" t="str">
        <f>IF(E654="Souq","sq",IF(E654="Jumia","Jum",E654))</f>
        <v>Jum</v>
      </c>
      <c r="Q654">
        <f>VLOOKUP(ecommerce_10000[[#This Row],[City]],F:I,4,FALSE)</f>
        <v>16284.02</v>
      </c>
      <c r="R654" s="1">
        <f>SUMIF(C:C,ecommerce_10000[[#This Row],[Category]],I:I)</f>
        <v>29200970.130000021</v>
      </c>
      <c r="S654" s="1">
        <f>SUMIFS(I:I,C:C,C654)</f>
        <v>29200970.130000021</v>
      </c>
      <c r="T654" s="1" t="str">
        <f>INDEX(F:F,MATCH(ecommerce_10000[[#This Row],[TotalAmount]],I:I,0))</f>
        <v>Cairo</v>
      </c>
    </row>
    <row r="655" spans="1:20" x14ac:dyDescent="0.3">
      <c r="A655" s="1" t="s">
        <v>699</v>
      </c>
      <c r="B655" s="1" t="s">
        <v>35</v>
      </c>
      <c r="C655" s="1" t="s">
        <v>14</v>
      </c>
      <c r="D655" s="1" t="s">
        <v>36</v>
      </c>
      <c r="E655" s="1" t="s">
        <v>47</v>
      </c>
      <c r="F655" s="1" t="s">
        <v>28</v>
      </c>
      <c r="G655">
        <v>6221.99</v>
      </c>
      <c r="H655">
        <v>1</v>
      </c>
      <c r="I655">
        <v>6221.99</v>
      </c>
      <c r="J655">
        <v>3.69</v>
      </c>
      <c r="K655">
        <v>3172</v>
      </c>
      <c r="L655" s="2">
        <v>45472</v>
      </c>
      <c r="O655" t="str">
        <f>IF(ecommerce_10000[[#This Row],[Platform]]="Souq","sq",ecommerce_10000[[#This Row],[Platform]])</f>
        <v>Amazon</v>
      </c>
      <c r="P655" t="str">
        <f>IF(E655="Souq","sq",IF(E655="Jumia","Jum",E655))</f>
        <v>Amazon</v>
      </c>
      <c r="Q655">
        <f>VLOOKUP(ecommerce_10000[[#This Row],[City]],F:I,4,FALSE)</f>
        <v>26648.76</v>
      </c>
      <c r="R655" s="1">
        <f>SUMIF(C:C,ecommerce_10000[[#This Row],[Category]],I:I)</f>
        <v>92327183.770000085</v>
      </c>
      <c r="S655" s="1">
        <f>SUMIFS(I:I,C:C,C655)</f>
        <v>92327183.770000085</v>
      </c>
      <c r="T655" s="1" t="str">
        <f>INDEX(F:F,MATCH(ecommerce_10000[[#This Row],[TotalAmount]],I:I,0))</f>
        <v>Casablanca</v>
      </c>
    </row>
    <row r="656" spans="1:20" x14ac:dyDescent="0.3">
      <c r="A656" s="1" t="s">
        <v>700</v>
      </c>
      <c r="B656" s="1" t="s">
        <v>49</v>
      </c>
      <c r="C656" s="1" t="s">
        <v>14</v>
      </c>
      <c r="D656" s="1" t="s">
        <v>50</v>
      </c>
      <c r="E656" s="1" t="s">
        <v>16</v>
      </c>
      <c r="F656" s="1" t="s">
        <v>40</v>
      </c>
      <c r="G656">
        <v>13160.09</v>
      </c>
      <c r="H656">
        <v>1</v>
      </c>
      <c r="I656">
        <v>13160.09</v>
      </c>
      <c r="J656">
        <v>3.45</v>
      </c>
      <c r="K656">
        <v>3795</v>
      </c>
      <c r="L656" s="2">
        <v>45437</v>
      </c>
      <c r="O656" t="str">
        <f>IF(ecommerce_10000[[#This Row],[Platform]]="Souq","sq",ecommerce_10000[[#This Row],[Platform]])</f>
        <v>sq</v>
      </c>
      <c r="P656" t="str">
        <f>IF(E656="Souq","sq",IF(E656="Jumia","Jum",E656))</f>
        <v>sq</v>
      </c>
      <c r="Q656">
        <f>VLOOKUP(ecommerce_10000[[#This Row],[City]],F:I,4,FALSE)</f>
        <v>99349.3</v>
      </c>
      <c r="R656" s="1">
        <f>SUMIF(C:C,ecommerce_10000[[#This Row],[Category]],I:I)</f>
        <v>92327183.770000085</v>
      </c>
      <c r="S656" s="1">
        <f>SUMIFS(I:I,C:C,C656)</f>
        <v>92327183.770000085</v>
      </c>
      <c r="T656" s="1" t="str">
        <f>INDEX(F:F,MATCH(ecommerce_10000[[#This Row],[TotalAmount]],I:I,0))</f>
        <v>Riyadh</v>
      </c>
    </row>
    <row r="657" spans="1:20" x14ac:dyDescent="0.3">
      <c r="A657" s="1" t="s">
        <v>701</v>
      </c>
      <c r="B657" s="1" t="s">
        <v>35</v>
      </c>
      <c r="C657" s="1" t="s">
        <v>14</v>
      </c>
      <c r="D657" s="1" t="s">
        <v>36</v>
      </c>
      <c r="E657" s="1" t="s">
        <v>16</v>
      </c>
      <c r="F657" s="1" t="s">
        <v>33</v>
      </c>
      <c r="G657">
        <v>8709.64</v>
      </c>
      <c r="H657">
        <v>1</v>
      </c>
      <c r="I657">
        <v>8709.64</v>
      </c>
      <c r="J657">
        <v>1.79</v>
      </c>
      <c r="K657">
        <v>5</v>
      </c>
      <c r="L657" s="2">
        <v>45546</v>
      </c>
      <c r="O657" t="str">
        <f>IF(ecommerce_10000[[#This Row],[Platform]]="Souq","sq",ecommerce_10000[[#This Row],[Platform]])</f>
        <v>sq</v>
      </c>
      <c r="P657" t="str">
        <f>IF(E657="Souq","sq",IF(E657="Jumia","Jum",E657))</f>
        <v>sq</v>
      </c>
      <c r="Q657">
        <f>VLOOKUP(ecommerce_10000[[#This Row],[City]],F:I,4,FALSE)</f>
        <v>3665.44</v>
      </c>
      <c r="R657" s="1">
        <f>SUMIF(C:C,ecommerce_10000[[#This Row],[Category]],I:I)</f>
        <v>92327183.770000085</v>
      </c>
      <c r="S657" s="1">
        <f>SUMIFS(I:I,C:C,C657)</f>
        <v>92327183.770000085</v>
      </c>
      <c r="T657" s="1" t="str">
        <f>INDEX(F:F,MATCH(ecommerce_10000[[#This Row],[TotalAmount]],I:I,0))</f>
        <v>Dubai</v>
      </c>
    </row>
    <row r="658" spans="1:20" x14ac:dyDescent="0.3">
      <c r="A658" s="1" t="s">
        <v>702</v>
      </c>
      <c r="B658" s="1" t="s">
        <v>25</v>
      </c>
      <c r="C658" s="1" t="s">
        <v>26</v>
      </c>
      <c r="D658" s="1" t="s">
        <v>27</v>
      </c>
      <c r="E658" s="1" t="s">
        <v>22</v>
      </c>
      <c r="F658" s="1" t="s">
        <v>17</v>
      </c>
      <c r="G658">
        <v>6179.05</v>
      </c>
      <c r="H658">
        <v>5</v>
      </c>
      <c r="I658">
        <v>30895.25</v>
      </c>
      <c r="J658">
        <v>3.79</v>
      </c>
      <c r="K658">
        <v>2673</v>
      </c>
      <c r="L658" s="2">
        <v>45497</v>
      </c>
      <c r="O658" t="str">
        <f>IF(ecommerce_10000[[#This Row],[Platform]]="Souq","sq",ecommerce_10000[[#This Row],[Platform]])</f>
        <v>Jumia</v>
      </c>
      <c r="P658" t="str">
        <f>IF(E658="Souq","sq",IF(E658="Jumia","Jum",E658))</f>
        <v>Jum</v>
      </c>
      <c r="Q658">
        <f>VLOOKUP(ecommerce_10000[[#This Row],[City]],F:I,4,FALSE)</f>
        <v>16284.02</v>
      </c>
      <c r="R658" s="1">
        <f>SUMIF(C:C,ecommerce_10000[[#This Row],[Category]],I:I)</f>
        <v>29200970.130000021</v>
      </c>
      <c r="S658" s="1">
        <f>SUMIFS(I:I,C:C,C658)</f>
        <v>29200970.130000021</v>
      </c>
      <c r="T658" s="1" t="str">
        <f>INDEX(F:F,MATCH(ecommerce_10000[[#This Row],[TotalAmount]],I:I,0))</f>
        <v>Cairo</v>
      </c>
    </row>
    <row r="659" spans="1:20" x14ac:dyDescent="0.3">
      <c r="A659" s="1" t="s">
        <v>703</v>
      </c>
      <c r="B659" s="1" t="s">
        <v>43</v>
      </c>
      <c r="C659" s="1" t="s">
        <v>44</v>
      </c>
      <c r="D659" s="1" t="s">
        <v>45</v>
      </c>
      <c r="E659" s="1" t="s">
        <v>16</v>
      </c>
      <c r="F659" s="1" t="s">
        <v>33</v>
      </c>
      <c r="G659">
        <v>18722.22</v>
      </c>
      <c r="H659">
        <v>3</v>
      </c>
      <c r="I659">
        <v>56166.66</v>
      </c>
      <c r="J659">
        <v>3.41</v>
      </c>
      <c r="K659">
        <v>1001</v>
      </c>
      <c r="L659" s="2">
        <v>45304</v>
      </c>
      <c r="O659" t="str">
        <f>IF(ecommerce_10000[[#This Row],[Platform]]="Souq","sq",ecommerce_10000[[#This Row],[Platform]])</f>
        <v>sq</v>
      </c>
      <c r="P659" t="str">
        <f>IF(E659="Souq","sq",IF(E659="Jumia","Jum",E659))</f>
        <v>sq</v>
      </c>
      <c r="Q659">
        <f>VLOOKUP(ecommerce_10000[[#This Row],[City]],F:I,4,FALSE)</f>
        <v>3665.44</v>
      </c>
      <c r="R659" s="1">
        <f>SUMIF(C:C,ecommerce_10000[[#This Row],[Category]],I:I)</f>
        <v>31420413.200000018</v>
      </c>
      <c r="S659" s="1">
        <f>SUMIFS(I:I,C:C,C659)</f>
        <v>31420413.200000018</v>
      </c>
      <c r="T659" s="1" t="str">
        <f>INDEX(F:F,MATCH(ecommerce_10000[[#This Row],[TotalAmount]],I:I,0))</f>
        <v>Dubai</v>
      </c>
    </row>
    <row r="660" spans="1:20" x14ac:dyDescent="0.3">
      <c r="A660" s="1" t="s">
        <v>704</v>
      </c>
      <c r="B660" s="1" t="s">
        <v>13</v>
      </c>
      <c r="C660" s="1" t="s">
        <v>14</v>
      </c>
      <c r="D660" s="1" t="s">
        <v>15</v>
      </c>
      <c r="E660" s="1" t="s">
        <v>16</v>
      </c>
      <c r="F660" s="1" t="s">
        <v>17</v>
      </c>
      <c r="G660">
        <v>1219.83</v>
      </c>
      <c r="H660">
        <v>4</v>
      </c>
      <c r="I660">
        <v>4879.32</v>
      </c>
      <c r="J660">
        <v>4.9000000000000004</v>
      </c>
      <c r="K660">
        <v>699</v>
      </c>
      <c r="L660" s="2">
        <v>45415</v>
      </c>
      <c r="O660" t="str">
        <f>IF(ecommerce_10000[[#This Row],[Platform]]="Souq","sq",ecommerce_10000[[#This Row],[Platform]])</f>
        <v>sq</v>
      </c>
      <c r="P660" t="str">
        <f>IF(E660="Souq","sq",IF(E660="Jumia","Jum",E660))</f>
        <v>sq</v>
      </c>
      <c r="Q660">
        <f>VLOOKUP(ecommerce_10000[[#This Row],[City]],F:I,4,FALSE)</f>
        <v>16284.02</v>
      </c>
      <c r="R660" s="1">
        <f>SUMIF(C:C,ecommerce_10000[[#This Row],[Category]],I:I)</f>
        <v>92327183.770000085</v>
      </c>
      <c r="S660" s="1">
        <f>SUMIFS(I:I,C:C,C660)</f>
        <v>92327183.770000085</v>
      </c>
      <c r="T660" s="1" t="str">
        <f>INDEX(F:F,MATCH(ecommerce_10000[[#This Row],[TotalAmount]],I:I,0))</f>
        <v>Cairo</v>
      </c>
    </row>
    <row r="661" spans="1:20" x14ac:dyDescent="0.3">
      <c r="A661" s="1" t="s">
        <v>705</v>
      </c>
      <c r="B661" s="1" t="s">
        <v>35</v>
      </c>
      <c r="C661" s="1" t="s">
        <v>14</v>
      </c>
      <c r="D661" s="1" t="s">
        <v>36</v>
      </c>
      <c r="E661" s="1" t="s">
        <v>16</v>
      </c>
      <c r="F661" s="1" t="s">
        <v>62</v>
      </c>
      <c r="G661">
        <v>4361.9399999999996</v>
      </c>
      <c r="H661">
        <v>1</v>
      </c>
      <c r="I661">
        <v>4361.9399999999996</v>
      </c>
      <c r="J661">
        <v>2.19</v>
      </c>
      <c r="K661">
        <v>702</v>
      </c>
      <c r="L661" s="2">
        <v>45602</v>
      </c>
      <c r="O661" t="str">
        <f>IF(ecommerce_10000[[#This Row],[Platform]]="Souq","sq",ecommerce_10000[[#This Row],[Platform]])</f>
        <v>sq</v>
      </c>
      <c r="P661" t="str">
        <f>IF(E661="Souq","sq",IF(E661="Jumia","Jum",E661))</f>
        <v>sq</v>
      </c>
      <c r="Q661">
        <f>VLOOKUP(ecommerce_10000[[#This Row],[City]],F:I,4,FALSE)</f>
        <v>27872.98</v>
      </c>
      <c r="R661" s="1">
        <f>SUMIF(C:C,ecommerce_10000[[#This Row],[Category]],I:I)</f>
        <v>92327183.770000085</v>
      </c>
      <c r="S661" s="1">
        <f>SUMIFS(I:I,C:C,C661)</f>
        <v>92327183.770000085</v>
      </c>
      <c r="T661" s="1" t="str">
        <f>INDEX(F:F,MATCH(ecommerce_10000[[#This Row],[TotalAmount]],I:I,0))</f>
        <v>Giza</v>
      </c>
    </row>
    <row r="662" spans="1:20" x14ac:dyDescent="0.3">
      <c r="A662" s="1" t="s">
        <v>706</v>
      </c>
      <c r="B662" s="1" t="s">
        <v>38</v>
      </c>
      <c r="C662" s="1" t="s">
        <v>20</v>
      </c>
      <c r="D662" s="1" t="s">
        <v>39</v>
      </c>
      <c r="E662" s="1" t="s">
        <v>47</v>
      </c>
      <c r="F662" s="1" t="s">
        <v>40</v>
      </c>
      <c r="G662">
        <v>11247.49</v>
      </c>
      <c r="H662">
        <v>3</v>
      </c>
      <c r="I662">
        <v>33742.47</v>
      </c>
      <c r="J662">
        <v>3.73</v>
      </c>
      <c r="K662">
        <v>1253</v>
      </c>
      <c r="L662" s="2">
        <v>45439</v>
      </c>
      <c r="O662" t="str">
        <f>IF(ecommerce_10000[[#This Row],[Platform]]="Souq","sq",ecommerce_10000[[#This Row],[Platform]])</f>
        <v>Amazon</v>
      </c>
      <c r="P662" t="str">
        <f>IF(E662="Souq","sq",IF(E662="Jumia","Jum",E662))</f>
        <v>Amazon</v>
      </c>
      <c r="Q662">
        <f>VLOOKUP(ecommerce_10000[[#This Row],[City]],F:I,4,FALSE)</f>
        <v>99349.3</v>
      </c>
      <c r="R662" s="1">
        <f>SUMIF(C:C,ecommerce_10000[[#This Row],[Category]],I:I)</f>
        <v>91504159.730000004</v>
      </c>
      <c r="S662" s="1">
        <f>SUMIFS(I:I,C:C,C662)</f>
        <v>91504159.730000004</v>
      </c>
      <c r="T662" s="1" t="str">
        <f>INDEX(F:F,MATCH(ecommerce_10000[[#This Row],[TotalAmount]],I:I,0))</f>
        <v>Riyadh</v>
      </c>
    </row>
    <row r="663" spans="1:20" x14ac:dyDescent="0.3">
      <c r="A663" s="1" t="s">
        <v>707</v>
      </c>
      <c r="B663" s="1" t="s">
        <v>43</v>
      </c>
      <c r="C663" s="1" t="s">
        <v>44</v>
      </c>
      <c r="D663" s="1" t="s">
        <v>45</v>
      </c>
      <c r="E663" s="1" t="s">
        <v>22</v>
      </c>
      <c r="F663" s="1" t="s">
        <v>33</v>
      </c>
      <c r="G663">
        <v>8135.84</v>
      </c>
      <c r="H663">
        <v>2</v>
      </c>
      <c r="I663">
        <v>16271.68</v>
      </c>
      <c r="J663">
        <v>2.5499999999999998</v>
      </c>
      <c r="K663">
        <v>1737</v>
      </c>
      <c r="L663" s="2">
        <v>45467</v>
      </c>
      <c r="O663" t="str">
        <f>IF(ecommerce_10000[[#This Row],[Platform]]="Souq","sq",ecommerce_10000[[#This Row],[Platform]])</f>
        <v>Jumia</v>
      </c>
      <c r="P663" t="str">
        <f>IF(E663="Souq","sq",IF(E663="Jumia","Jum",E663))</f>
        <v>Jum</v>
      </c>
      <c r="Q663">
        <f>VLOOKUP(ecommerce_10000[[#This Row],[City]],F:I,4,FALSE)</f>
        <v>3665.44</v>
      </c>
      <c r="R663" s="1">
        <f>SUMIF(C:C,ecommerce_10000[[#This Row],[Category]],I:I)</f>
        <v>31420413.200000018</v>
      </c>
      <c r="S663" s="1">
        <f>SUMIFS(I:I,C:C,C663)</f>
        <v>31420413.200000018</v>
      </c>
      <c r="T663" s="1" t="str">
        <f>INDEX(F:F,MATCH(ecommerce_10000[[#This Row],[TotalAmount]],I:I,0))</f>
        <v>Dubai</v>
      </c>
    </row>
    <row r="664" spans="1:20" x14ac:dyDescent="0.3">
      <c r="A664" s="1" t="s">
        <v>708</v>
      </c>
      <c r="B664" s="1" t="s">
        <v>53</v>
      </c>
      <c r="C664" s="1" t="s">
        <v>31</v>
      </c>
      <c r="D664" s="1" t="s">
        <v>54</v>
      </c>
      <c r="E664" s="1" t="s">
        <v>47</v>
      </c>
      <c r="F664" s="1" t="s">
        <v>23</v>
      </c>
      <c r="G664">
        <v>14509.37</v>
      </c>
      <c r="H664">
        <v>5</v>
      </c>
      <c r="I664">
        <v>72546.850000000006</v>
      </c>
      <c r="J664">
        <v>4.96</v>
      </c>
      <c r="K664">
        <v>248</v>
      </c>
      <c r="L664" s="2">
        <v>45506</v>
      </c>
      <c r="O664" t="str">
        <f>IF(ecommerce_10000[[#This Row],[Platform]]="Souq","sq",ecommerce_10000[[#This Row],[Platform]])</f>
        <v>Amazon</v>
      </c>
      <c r="P664" t="str">
        <f>IF(E664="Souq","sq",IF(E664="Jumia","Jum",E664))</f>
        <v>Amazon</v>
      </c>
      <c r="Q664">
        <f>VLOOKUP(ecommerce_10000[[#This Row],[City]],F:I,4,FALSE)</f>
        <v>13290.4</v>
      </c>
      <c r="R664" s="1">
        <f>SUMIF(C:C,ecommerce_10000[[#This Row],[Category]],I:I)</f>
        <v>57542997.559999913</v>
      </c>
      <c r="S664" s="1">
        <f>SUMIFS(I:I,C:C,C664)</f>
        <v>57542997.559999913</v>
      </c>
      <c r="T664" s="1" t="str">
        <f>INDEX(F:F,MATCH(ecommerce_10000[[#This Row],[TotalAmount]],I:I,0))</f>
        <v>Alexandria</v>
      </c>
    </row>
    <row r="665" spans="1:20" x14ac:dyDescent="0.3">
      <c r="A665" s="1" t="s">
        <v>709</v>
      </c>
      <c r="B665" s="1" t="s">
        <v>35</v>
      </c>
      <c r="C665" s="1" t="s">
        <v>14</v>
      </c>
      <c r="D665" s="1" t="s">
        <v>36</v>
      </c>
      <c r="E665" s="1" t="s">
        <v>16</v>
      </c>
      <c r="F665" s="1" t="s">
        <v>17</v>
      </c>
      <c r="G665">
        <v>17798.48</v>
      </c>
      <c r="H665">
        <v>3</v>
      </c>
      <c r="I665">
        <v>53395.44</v>
      </c>
      <c r="J665">
        <v>1.03</v>
      </c>
      <c r="K665">
        <v>809</v>
      </c>
      <c r="L665" s="2">
        <v>45328</v>
      </c>
      <c r="O665" t="str">
        <f>IF(ecommerce_10000[[#This Row],[Platform]]="Souq","sq",ecommerce_10000[[#This Row],[Platform]])</f>
        <v>sq</v>
      </c>
      <c r="P665" t="str">
        <f>IF(E665="Souq","sq",IF(E665="Jumia","Jum",E665))</f>
        <v>sq</v>
      </c>
      <c r="Q665">
        <f>VLOOKUP(ecommerce_10000[[#This Row],[City]],F:I,4,FALSE)</f>
        <v>16284.02</v>
      </c>
      <c r="R665" s="1">
        <f>SUMIF(C:C,ecommerce_10000[[#This Row],[Category]],I:I)</f>
        <v>92327183.770000085</v>
      </c>
      <c r="S665" s="1">
        <f>SUMIFS(I:I,C:C,C665)</f>
        <v>92327183.770000085</v>
      </c>
      <c r="T665" s="1" t="str">
        <f>INDEX(F:F,MATCH(ecommerce_10000[[#This Row],[TotalAmount]],I:I,0))</f>
        <v>Cairo</v>
      </c>
    </row>
    <row r="666" spans="1:20" x14ac:dyDescent="0.3">
      <c r="A666" s="1" t="s">
        <v>710</v>
      </c>
      <c r="B666" s="1" t="s">
        <v>30</v>
      </c>
      <c r="C666" s="1" t="s">
        <v>31</v>
      </c>
      <c r="D666" s="1" t="s">
        <v>32</v>
      </c>
      <c r="E666" s="1" t="s">
        <v>22</v>
      </c>
      <c r="F666" s="1" t="s">
        <v>62</v>
      </c>
      <c r="G666">
        <v>5743.85</v>
      </c>
      <c r="H666">
        <v>5</v>
      </c>
      <c r="I666">
        <v>28719.25</v>
      </c>
      <c r="J666">
        <v>2.65</v>
      </c>
      <c r="K666">
        <v>1536</v>
      </c>
      <c r="L666" s="2">
        <v>45394</v>
      </c>
      <c r="O666" t="str">
        <f>IF(ecommerce_10000[[#This Row],[Platform]]="Souq","sq",ecommerce_10000[[#This Row],[Platform]])</f>
        <v>Jumia</v>
      </c>
      <c r="P666" t="str">
        <f>IF(E666="Souq","sq",IF(E666="Jumia","Jum",E666))</f>
        <v>Jum</v>
      </c>
      <c r="Q666">
        <f>VLOOKUP(ecommerce_10000[[#This Row],[City]],F:I,4,FALSE)</f>
        <v>27872.98</v>
      </c>
      <c r="R666" s="1">
        <f>SUMIF(C:C,ecommerce_10000[[#This Row],[Category]],I:I)</f>
        <v>57542997.559999913</v>
      </c>
      <c r="S666" s="1">
        <f>SUMIFS(I:I,C:C,C666)</f>
        <v>57542997.559999913</v>
      </c>
      <c r="T666" s="1" t="str">
        <f>INDEX(F:F,MATCH(ecommerce_10000[[#This Row],[TotalAmount]],I:I,0))</f>
        <v>Giza</v>
      </c>
    </row>
    <row r="667" spans="1:20" x14ac:dyDescent="0.3">
      <c r="A667" s="1" t="s">
        <v>711</v>
      </c>
      <c r="B667" s="1" t="s">
        <v>19</v>
      </c>
      <c r="C667" s="1" t="s">
        <v>20</v>
      </c>
      <c r="D667" s="1" t="s">
        <v>21</v>
      </c>
      <c r="E667" s="1" t="s">
        <v>16</v>
      </c>
      <c r="F667" s="1" t="s">
        <v>17</v>
      </c>
      <c r="G667">
        <v>17601.150000000001</v>
      </c>
      <c r="H667">
        <v>2</v>
      </c>
      <c r="I667">
        <v>35202.300000000003</v>
      </c>
      <c r="J667">
        <v>1.72</v>
      </c>
      <c r="K667">
        <v>346</v>
      </c>
      <c r="L667" s="2">
        <v>45312</v>
      </c>
      <c r="O667" t="str">
        <f>IF(ecommerce_10000[[#This Row],[Platform]]="Souq","sq",ecommerce_10000[[#This Row],[Platform]])</f>
        <v>sq</v>
      </c>
      <c r="P667" t="str">
        <f>IF(E667="Souq","sq",IF(E667="Jumia","Jum",E667))</f>
        <v>sq</v>
      </c>
      <c r="Q667">
        <f>VLOOKUP(ecommerce_10000[[#This Row],[City]],F:I,4,FALSE)</f>
        <v>16284.02</v>
      </c>
      <c r="R667" s="1">
        <f>SUMIF(C:C,ecommerce_10000[[#This Row],[Category]],I:I)</f>
        <v>91504159.730000004</v>
      </c>
      <c r="S667" s="1">
        <f>SUMIFS(I:I,C:C,C667)</f>
        <v>91504159.730000004</v>
      </c>
      <c r="T667" s="1" t="str">
        <f>INDEX(F:F,MATCH(ecommerce_10000[[#This Row],[TotalAmount]],I:I,0))</f>
        <v>Cairo</v>
      </c>
    </row>
    <row r="668" spans="1:20" x14ac:dyDescent="0.3">
      <c r="A668" s="1" t="s">
        <v>712</v>
      </c>
      <c r="B668" s="1" t="s">
        <v>30</v>
      </c>
      <c r="C668" s="1" t="s">
        <v>31</v>
      </c>
      <c r="D668" s="1" t="s">
        <v>32</v>
      </c>
      <c r="E668" s="1" t="s">
        <v>22</v>
      </c>
      <c r="F668" s="1" t="s">
        <v>17</v>
      </c>
      <c r="G668">
        <v>18972.86</v>
      </c>
      <c r="H668">
        <v>4</v>
      </c>
      <c r="I668">
        <v>75891.44</v>
      </c>
      <c r="J668">
        <v>4.2300000000000004</v>
      </c>
      <c r="K668">
        <v>918</v>
      </c>
      <c r="L668" s="2">
        <v>45293</v>
      </c>
      <c r="O668" t="str">
        <f>IF(ecommerce_10000[[#This Row],[Platform]]="Souq","sq",ecommerce_10000[[#This Row],[Platform]])</f>
        <v>Jumia</v>
      </c>
      <c r="P668" t="str">
        <f>IF(E668="Souq","sq",IF(E668="Jumia","Jum",E668))</f>
        <v>Jum</v>
      </c>
      <c r="Q668">
        <f>VLOOKUP(ecommerce_10000[[#This Row],[City]],F:I,4,FALSE)</f>
        <v>16284.02</v>
      </c>
      <c r="R668" s="1">
        <f>SUMIF(C:C,ecommerce_10000[[#This Row],[Category]],I:I)</f>
        <v>57542997.559999913</v>
      </c>
      <c r="S668" s="1">
        <f>SUMIFS(I:I,C:C,C668)</f>
        <v>57542997.559999913</v>
      </c>
      <c r="T668" s="1" t="str">
        <f>INDEX(F:F,MATCH(ecommerce_10000[[#This Row],[TotalAmount]],I:I,0))</f>
        <v>Cairo</v>
      </c>
    </row>
    <row r="669" spans="1:20" x14ac:dyDescent="0.3">
      <c r="A669" s="1" t="s">
        <v>713</v>
      </c>
      <c r="B669" s="1" t="s">
        <v>53</v>
      </c>
      <c r="C669" s="1" t="s">
        <v>31</v>
      </c>
      <c r="D669" s="1" t="s">
        <v>54</v>
      </c>
      <c r="E669" s="1" t="s">
        <v>22</v>
      </c>
      <c r="F669" s="1" t="s">
        <v>40</v>
      </c>
      <c r="G669">
        <v>12914.62</v>
      </c>
      <c r="H669">
        <v>3</v>
      </c>
      <c r="I669">
        <v>38743.86</v>
      </c>
      <c r="J669">
        <v>1.71</v>
      </c>
      <c r="K669">
        <v>1673</v>
      </c>
      <c r="L669" s="2">
        <v>45453</v>
      </c>
      <c r="O669" t="str">
        <f>IF(ecommerce_10000[[#This Row],[Platform]]="Souq","sq",ecommerce_10000[[#This Row],[Platform]])</f>
        <v>Jumia</v>
      </c>
      <c r="P669" t="str">
        <f>IF(E669="Souq","sq",IF(E669="Jumia","Jum",E669))</f>
        <v>Jum</v>
      </c>
      <c r="Q669">
        <f>VLOOKUP(ecommerce_10000[[#This Row],[City]],F:I,4,FALSE)</f>
        <v>99349.3</v>
      </c>
      <c r="R669" s="1">
        <f>SUMIF(C:C,ecommerce_10000[[#This Row],[Category]],I:I)</f>
        <v>57542997.559999913</v>
      </c>
      <c r="S669" s="1">
        <f>SUMIFS(I:I,C:C,C669)</f>
        <v>57542997.559999913</v>
      </c>
      <c r="T669" s="1" t="str">
        <f>INDEX(F:F,MATCH(ecommerce_10000[[#This Row],[TotalAmount]],I:I,0))</f>
        <v>Riyadh</v>
      </c>
    </row>
    <row r="670" spans="1:20" x14ac:dyDescent="0.3">
      <c r="A670" s="1" t="s">
        <v>714</v>
      </c>
      <c r="B670" s="1" t="s">
        <v>30</v>
      </c>
      <c r="C670" s="1" t="s">
        <v>31</v>
      </c>
      <c r="D670" s="1" t="s">
        <v>32</v>
      </c>
      <c r="E670" s="1" t="s">
        <v>22</v>
      </c>
      <c r="F670" s="1" t="s">
        <v>40</v>
      </c>
      <c r="G670">
        <v>15612.39</v>
      </c>
      <c r="H670">
        <v>4</v>
      </c>
      <c r="I670">
        <v>62449.56</v>
      </c>
      <c r="J670">
        <v>4.5</v>
      </c>
      <c r="K670">
        <v>57</v>
      </c>
      <c r="L670" s="2">
        <v>45413</v>
      </c>
      <c r="O670" t="str">
        <f>IF(ecommerce_10000[[#This Row],[Platform]]="Souq","sq",ecommerce_10000[[#This Row],[Platform]])</f>
        <v>Jumia</v>
      </c>
      <c r="P670" t="str">
        <f>IF(E670="Souq","sq",IF(E670="Jumia","Jum",E670))</f>
        <v>Jum</v>
      </c>
      <c r="Q670">
        <f>VLOOKUP(ecommerce_10000[[#This Row],[City]],F:I,4,FALSE)</f>
        <v>99349.3</v>
      </c>
      <c r="R670" s="1">
        <f>SUMIF(C:C,ecommerce_10000[[#This Row],[Category]],I:I)</f>
        <v>57542997.559999913</v>
      </c>
      <c r="S670" s="1">
        <f>SUMIFS(I:I,C:C,C670)</f>
        <v>57542997.559999913</v>
      </c>
      <c r="T670" s="1" t="str">
        <f>INDEX(F:F,MATCH(ecommerce_10000[[#This Row],[TotalAmount]],I:I,0))</f>
        <v>Riyadh</v>
      </c>
    </row>
    <row r="671" spans="1:20" x14ac:dyDescent="0.3">
      <c r="A671" s="1" t="s">
        <v>715</v>
      </c>
      <c r="B671" s="1" t="s">
        <v>30</v>
      </c>
      <c r="C671" s="1" t="s">
        <v>31</v>
      </c>
      <c r="D671" s="1" t="s">
        <v>32</v>
      </c>
      <c r="E671" s="1" t="s">
        <v>47</v>
      </c>
      <c r="F671" s="1" t="s">
        <v>17</v>
      </c>
      <c r="G671">
        <v>2299.13</v>
      </c>
      <c r="H671">
        <v>3</v>
      </c>
      <c r="I671">
        <v>6897.39</v>
      </c>
      <c r="J671">
        <v>2.79</v>
      </c>
      <c r="K671">
        <v>2235</v>
      </c>
      <c r="L671" s="2">
        <v>45440</v>
      </c>
      <c r="O671" t="str">
        <f>IF(ecommerce_10000[[#This Row],[Platform]]="Souq","sq",ecommerce_10000[[#This Row],[Platform]])</f>
        <v>Amazon</v>
      </c>
      <c r="P671" t="str">
        <f>IF(E671="Souq","sq",IF(E671="Jumia","Jum",E671))</f>
        <v>Amazon</v>
      </c>
      <c r="Q671">
        <f>VLOOKUP(ecommerce_10000[[#This Row],[City]],F:I,4,FALSE)</f>
        <v>16284.02</v>
      </c>
      <c r="R671" s="1">
        <f>SUMIF(C:C,ecommerce_10000[[#This Row],[Category]],I:I)</f>
        <v>57542997.559999913</v>
      </c>
      <c r="S671" s="1">
        <f>SUMIFS(I:I,C:C,C671)</f>
        <v>57542997.559999913</v>
      </c>
      <c r="T671" s="1" t="str">
        <f>INDEX(F:F,MATCH(ecommerce_10000[[#This Row],[TotalAmount]],I:I,0))</f>
        <v>Cairo</v>
      </c>
    </row>
    <row r="672" spans="1:20" x14ac:dyDescent="0.3">
      <c r="A672" s="1" t="s">
        <v>716</v>
      </c>
      <c r="B672" s="1" t="s">
        <v>30</v>
      </c>
      <c r="C672" s="1" t="s">
        <v>31</v>
      </c>
      <c r="D672" s="1" t="s">
        <v>32</v>
      </c>
      <c r="E672" s="1" t="s">
        <v>16</v>
      </c>
      <c r="F672" s="1" t="s">
        <v>23</v>
      </c>
      <c r="G672">
        <v>17949.63</v>
      </c>
      <c r="H672">
        <v>2</v>
      </c>
      <c r="I672">
        <v>35899.26</v>
      </c>
      <c r="J672">
        <v>4.8899999999999997</v>
      </c>
      <c r="K672">
        <v>3044</v>
      </c>
      <c r="L672" s="2">
        <v>45298</v>
      </c>
      <c r="O672" t="str">
        <f>IF(ecommerce_10000[[#This Row],[Platform]]="Souq","sq",ecommerce_10000[[#This Row],[Platform]])</f>
        <v>sq</v>
      </c>
      <c r="P672" t="str">
        <f>IF(E672="Souq","sq",IF(E672="Jumia","Jum",E672))</f>
        <v>sq</v>
      </c>
      <c r="Q672">
        <f>VLOOKUP(ecommerce_10000[[#This Row],[City]],F:I,4,FALSE)</f>
        <v>13290.4</v>
      </c>
      <c r="R672" s="1">
        <f>SUMIF(C:C,ecommerce_10000[[#This Row],[Category]],I:I)</f>
        <v>57542997.559999913</v>
      </c>
      <c r="S672" s="1">
        <f>SUMIFS(I:I,C:C,C672)</f>
        <v>57542997.559999913</v>
      </c>
      <c r="T672" s="1" t="str">
        <f>INDEX(F:F,MATCH(ecommerce_10000[[#This Row],[TotalAmount]],I:I,0))</f>
        <v>Alexandria</v>
      </c>
    </row>
    <row r="673" spans="1:20" x14ac:dyDescent="0.3">
      <c r="A673" s="1" t="s">
        <v>717</v>
      </c>
      <c r="B673" s="1" t="s">
        <v>53</v>
      </c>
      <c r="C673" s="1" t="s">
        <v>31</v>
      </c>
      <c r="D673" s="1" t="s">
        <v>54</v>
      </c>
      <c r="E673" s="1" t="s">
        <v>47</v>
      </c>
      <c r="F673" s="1" t="s">
        <v>33</v>
      </c>
      <c r="G673">
        <v>9865.99</v>
      </c>
      <c r="H673">
        <v>5</v>
      </c>
      <c r="I673">
        <v>49329.95</v>
      </c>
      <c r="J673">
        <v>4.8899999999999997</v>
      </c>
      <c r="K673">
        <v>1395</v>
      </c>
      <c r="L673" s="2">
        <v>45325</v>
      </c>
      <c r="O673" t="str">
        <f>IF(ecommerce_10000[[#This Row],[Platform]]="Souq","sq",ecommerce_10000[[#This Row],[Platform]])</f>
        <v>Amazon</v>
      </c>
      <c r="P673" t="str">
        <f>IF(E673="Souq","sq",IF(E673="Jumia","Jum",E673))</f>
        <v>Amazon</v>
      </c>
      <c r="Q673">
        <f>VLOOKUP(ecommerce_10000[[#This Row],[City]],F:I,4,FALSE)</f>
        <v>3665.44</v>
      </c>
      <c r="R673" s="1">
        <f>SUMIF(C:C,ecommerce_10000[[#This Row],[Category]],I:I)</f>
        <v>57542997.559999913</v>
      </c>
      <c r="S673" s="1">
        <f>SUMIFS(I:I,C:C,C673)</f>
        <v>57542997.559999913</v>
      </c>
      <c r="T673" s="1" t="str">
        <f>INDEX(F:F,MATCH(ecommerce_10000[[#This Row],[TotalAmount]],I:I,0))</f>
        <v>Dubai</v>
      </c>
    </row>
    <row r="674" spans="1:20" x14ac:dyDescent="0.3">
      <c r="A674" s="1" t="s">
        <v>718</v>
      </c>
      <c r="B674" s="1" t="s">
        <v>19</v>
      </c>
      <c r="C674" s="1" t="s">
        <v>20</v>
      </c>
      <c r="D674" s="1" t="s">
        <v>21</v>
      </c>
      <c r="E674" s="1" t="s">
        <v>47</v>
      </c>
      <c r="F674" s="1" t="s">
        <v>62</v>
      </c>
      <c r="G674">
        <v>3979.45</v>
      </c>
      <c r="H674">
        <v>3</v>
      </c>
      <c r="I674">
        <v>11938.35</v>
      </c>
      <c r="J674">
        <v>4.6500000000000004</v>
      </c>
      <c r="K674">
        <v>2136</v>
      </c>
      <c r="L674" s="2">
        <v>45599</v>
      </c>
      <c r="O674" t="str">
        <f>IF(ecommerce_10000[[#This Row],[Platform]]="Souq","sq",ecommerce_10000[[#This Row],[Platform]])</f>
        <v>Amazon</v>
      </c>
      <c r="P674" t="str">
        <f>IF(E674="Souq","sq",IF(E674="Jumia","Jum",E674))</f>
        <v>Amazon</v>
      </c>
      <c r="Q674">
        <f>VLOOKUP(ecommerce_10000[[#This Row],[City]],F:I,4,FALSE)</f>
        <v>27872.98</v>
      </c>
      <c r="R674" s="1">
        <f>SUMIF(C:C,ecommerce_10000[[#This Row],[Category]],I:I)</f>
        <v>91504159.730000004</v>
      </c>
      <c r="S674" s="1">
        <f>SUMIFS(I:I,C:C,C674)</f>
        <v>91504159.730000004</v>
      </c>
      <c r="T674" s="1" t="str">
        <f>INDEX(F:F,MATCH(ecommerce_10000[[#This Row],[TotalAmount]],I:I,0))</f>
        <v>Giza</v>
      </c>
    </row>
    <row r="675" spans="1:20" x14ac:dyDescent="0.3">
      <c r="A675" s="1" t="s">
        <v>719</v>
      </c>
      <c r="B675" s="1" t="s">
        <v>13</v>
      </c>
      <c r="C675" s="1" t="s">
        <v>14</v>
      </c>
      <c r="D675" s="1" t="s">
        <v>15</v>
      </c>
      <c r="E675" s="1" t="s">
        <v>47</v>
      </c>
      <c r="F675" s="1" t="s">
        <v>28</v>
      </c>
      <c r="G675">
        <v>11283.86</v>
      </c>
      <c r="H675">
        <v>4</v>
      </c>
      <c r="I675">
        <v>45135.44</v>
      </c>
      <c r="J675">
        <v>1.38</v>
      </c>
      <c r="K675">
        <v>1157</v>
      </c>
      <c r="L675" s="2">
        <v>45419</v>
      </c>
      <c r="O675" t="str">
        <f>IF(ecommerce_10000[[#This Row],[Platform]]="Souq","sq",ecommerce_10000[[#This Row],[Platform]])</f>
        <v>Amazon</v>
      </c>
      <c r="P675" t="str">
        <f>IF(E675="Souq","sq",IF(E675="Jumia","Jum",E675))</f>
        <v>Amazon</v>
      </c>
      <c r="Q675">
        <f>VLOOKUP(ecommerce_10000[[#This Row],[City]],F:I,4,FALSE)</f>
        <v>26648.76</v>
      </c>
      <c r="R675" s="1">
        <f>SUMIF(C:C,ecommerce_10000[[#This Row],[Category]],I:I)</f>
        <v>92327183.770000085</v>
      </c>
      <c r="S675" s="1">
        <f>SUMIFS(I:I,C:C,C675)</f>
        <v>92327183.770000085</v>
      </c>
      <c r="T675" s="1" t="str">
        <f>INDEX(F:F,MATCH(ecommerce_10000[[#This Row],[TotalAmount]],I:I,0))</f>
        <v>Casablanca</v>
      </c>
    </row>
    <row r="676" spans="1:20" x14ac:dyDescent="0.3">
      <c r="A676" s="1" t="s">
        <v>720</v>
      </c>
      <c r="B676" s="1" t="s">
        <v>35</v>
      </c>
      <c r="C676" s="1" t="s">
        <v>14</v>
      </c>
      <c r="D676" s="1" t="s">
        <v>36</v>
      </c>
      <c r="E676" s="1" t="s">
        <v>47</v>
      </c>
      <c r="F676" s="1" t="s">
        <v>17</v>
      </c>
      <c r="G676">
        <v>13255.83</v>
      </c>
      <c r="H676">
        <v>1</v>
      </c>
      <c r="I676">
        <v>13255.83</v>
      </c>
      <c r="J676">
        <v>2.73</v>
      </c>
      <c r="K676">
        <v>2594</v>
      </c>
      <c r="L676" s="2">
        <v>45596</v>
      </c>
      <c r="O676" t="str">
        <f>IF(ecommerce_10000[[#This Row],[Platform]]="Souq","sq",ecommerce_10000[[#This Row],[Platform]])</f>
        <v>Amazon</v>
      </c>
      <c r="P676" t="str">
        <f>IF(E676="Souq","sq",IF(E676="Jumia","Jum",E676))</f>
        <v>Amazon</v>
      </c>
      <c r="Q676">
        <f>VLOOKUP(ecommerce_10000[[#This Row],[City]],F:I,4,FALSE)</f>
        <v>16284.02</v>
      </c>
      <c r="R676" s="1">
        <f>SUMIF(C:C,ecommerce_10000[[#This Row],[Category]],I:I)</f>
        <v>92327183.770000085</v>
      </c>
      <c r="S676" s="1">
        <f>SUMIFS(I:I,C:C,C676)</f>
        <v>92327183.770000085</v>
      </c>
      <c r="T676" s="1" t="str">
        <f>INDEX(F:F,MATCH(ecommerce_10000[[#This Row],[TotalAmount]],I:I,0))</f>
        <v>Cairo</v>
      </c>
    </row>
    <row r="677" spans="1:20" x14ac:dyDescent="0.3">
      <c r="A677" s="1" t="s">
        <v>721</v>
      </c>
      <c r="B677" s="1" t="s">
        <v>13</v>
      </c>
      <c r="C677" s="1" t="s">
        <v>14</v>
      </c>
      <c r="D677" s="1" t="s">
        <v>15</v>
      </c>
      <c r="E677" s="1" t="s">
        <v>47</v>
      </c>
      <c r="F677" s="1" t="s">
        <v>23</v>
      </c>
      <c r="G677">
        <v>1693.88</v>
      </c>
      <c r="H677">
        <v>5</v>
      </c>
      <c r="I677">
        <v>8469.4</v>
      </c>
      <c r="J677">
        <v>1.33</v>
      </c>
      <c r="K677">
        <v>727</v>
      </c>
      <c r="L677" s="2">
        <v>45497</v>
      </c>
      <c r="O677" t="str">
        <f>IF(ecommerce_10000[[#This Row],[Platform]]="Souq","sq",ecommerce_10000[[#This Row],[Platform]])</f>
        <v>Amazon</v>
      </c>
      <c r="P677" t="str">
        <f>IF(E677="Souq","sq",IF(E677="Jumia","Jum",E677))</f>
        <v>Amazon</v>
      </c>
      <c r="Q677">
        <f>VLOOKUP(ecommerce_10000[[#This Row],[City]],F:I,4,FALSE)</f>
        <v>13290.4</v>
      </c>
      <c r="R677" s="1">
        <f>SUMIF(C:C,ecommerce_10000[[#This Row],[Category]],I:I)</f>
        <v>92327183.770000085</v>
      </c>
      <c r="S677" s="1">
        <f>SUMIFS(I:I,C:C,C677)</f>
        <v>92327183.770000085</v>
      </c>
      <c r="T677" s="1" t="str">
        <f>INDEX(F:F,MATCH(ecommerce_10000[[#This Row],[TotalAmount]],I:I,0))</f>
        <v>Alexandria</v>
      </c>
    </row>
    <row r="678" spans="1:20" x14ac:dyDescent="0.3">
      <c r="A678" s="1" t="s">
        <v>722</v>
      </c>
      <c r="B678" s="1" t="s">
        <v>13</v>
      </c>
      <c r="C678" s="1" t="s">
        <v>14</v>
      </c>
      <c r="D678" s="1" t="s">
        <v>15</v>
      </c>
      <c r="E678" s="1" t="s">
        <v>22</v>
      </c>
      <c r="F678" s="1" t="s">
        <v>40</v>
      </c>
      <c r="G678">
        <v>6416.12</v>
      </c>
      <c r="H678">
        <v>4</v>
      </c>
      <c r="I678">
        <v>25664.48</v>
      </c>
      <c r="J678">
        <v>4.49</v>
      </c>
      <c r="K678">
        <v>2776</v>
      </c>
      <c r="L678" s="2">
        <v>45649</v>
      </c>
      <c r="O678" t="str">
        <f>IF(ecommerce_10000[[#This Row],[Platform]]="Souq","sq",ecommerce_10000[[#This Row],[Platform]])</f>
        <v>Jumia</v>
      </c>
      <c r="P678" t="str">
        <f>IF(E678="Souq","sq",IF(E678="Jumia","Jum",E678))</f>
        <v>Jum</v>
      </c>
      <c r="Q678">
        <f>VLOOKUP(ecommerce_10000[[#This Row],[City]],F:I,4,FALSE)</f>
        <v>99349.3</v>
      </c>
      <c r="R678" s="1">
        <f>SUMIF(C:C,ecommerce_10000[[#This Row],[Category]],I:I)</f>
        <v>92327183.770000085</v>
      </c>
      <c r="S678" s="1">
        <f>SUMIFS(I:I,C:C,C678)</f>
        <v>92327183.770000085</v>
      </c>
      <c r="T678" s="1" t="str">
        <f>INDEX(F:F,MATCH(ecommerce_10000[[#This Row],[TotalAmount]],I:I,0))</f>
        <v>Riyadh</v>
      </c>
    </row>
    <row r="679" spans="1:20" x14ac:dyDescent="0.3">
      <c r="A679" s="1" t="s">
        <v>723</v>
      </c>
      <c r="B679" s="1" t="s">
        <v>25</v>
      </c>
      <c r="C679" s="1" t="s">
        <v>26</v>
      </c>
      <c r="D679" s="1" t="s">
        <v>27</v>
      </c>
      <c r="E679" s="1" t="s">
        <v>22</v>
      </c>
      <c r="F679" s="1" t="s">
        <v>17</v>
      </c>
      <c r="G679">
        <v>11123.71</v>
      </c>
      <c r="H679">
        <v>5</v>
      </c>
      <c r="I679">
        <v>55618.55</v>
      </c>
      <c r="J679">
        <v>2.56</v>
      </c>
      <c r="K679">
        <v>2603</v>
      </c>
      <c r="L679" s="2">
        <v>45531</v>
      </c>
      <c r="O679" t="str">
        <f>IF(ecommerce_10000[[#This Row],[Platform]]="Souq","sq",ecommerce_10000[[#This Row],[Platform]])</f>
        <v>Jumia</v>
      </c>
      <c r="P679" t="str">
        <f>IF(E679="Souq","sq",IF(E679="Jumia","Jum",E679))</f>
        <v>Jum</v>
      </c>
      <c r="Q679">
        <f>VLOOKUP(ecommerce_10000[[#This Row],[City]],F:I,4,FALSE)</f>
        <v>16284.02</v>
      </c>
      <c r="R679" s="1">
        <f>SUMIF(C:C,ecommerce_10000[[#This Row],[Category]],I:I)</f>
        <v>29200970.130000021</v>
      </c>
      <c r="S679" s="1">
        <f>SUMIFS(I:I,C:C,C679)</f>
        <v>29200970.130000021</v>
      </c>
      <c r="T679" s="1" t="str">
        <f>INDEX(F:F,MATCH(ecommerce_10000[[#This Row],[TotalAmount]],I:I,0))</f>
        <v>Cairo</v>
      </c>
    </row>
    <row r="680" spans="1:20" x14ac:dyDescent="0.3">
      <c r="A680" s="1" t="s">
        <v>724</v>
      </c>
      <c r="B680" s="1" t="s">
        <v>38</v>
      </c>
      <c r="C680" s="1" t="s">
        <v>20</v>
      </c>
      <c r="D680" s="1" t="s">
        <v>39</v>
      </c>
      <c r="E680" s="1" t="s">
        <v>22</v>
      </c>
      <c r="F680" s="1" t="s">
        <v>23</v>
      </c>
      <c r="G680">
        <v>5038.78</v>
      </c>
      <c r="H680">
        <v>2</v>
      </c>
      <c r="I680">
        <v>10077.56</v>
      </c>
      <c r="J680">
        <v>2.67</v>
      </c>
      <c r="K680">
        <v>4463</v>
      </c>
      <c r="L680" s="2">
        <v>45365</v>
      </c>
      <c r="O680" t="str">
        <f>IF(ecommerce_10000[[#This Row],[Platform]]="Souq","sq",ecommerce_10000[[#This Row],[Platform]])</f>
        <v>Jumia</v>
      </c>
      <c r="P680" t="str">
        <f>IF(E680="Souq","sq",IF(E680="Jumia","Jum",E680))</f>
        <v>Jum</v>
      </c>
      <c r="Q680">
        <f>VLOOKUP(ecommerce_10000[[#This Row],[City]],F:I,4,FALSE)</f>
        <v>13290.4</v>
      </c>
      <c r="R680" s="1">
        <f>SUMIF(C:C,ecommerce_10000[[#This Row],[Category]],I:I)</f>
        <v>91504159.730000004</v>
      </c>
      <c r="S680" s="1">
        <f>SUMIFS(I:I,C:C,C680)</f>
        <v>91504159.730000004</v>
      </c>
      <c r="T680" s="1" t="str">
        <f>INDEX(F:F,MATCH(ecommerce_10000[[#This Row],[TotalAmount]],I:I,0))</f>
        <v>Alexandria</v>
      </c>
    </row>
    <row r="681" spans="1:20" x14ac:dyDescent="0.3">
      <c r="A681" s="1" t="s">
        <v>725</v>
      </c>
      <c r="B681" s="1" t="s">
        <v>13</v>
      </c>
      <c r="C681" s="1" t="s">
        <v>14</v>
      </c>
      <c r="D681" s="1" t="s">
        <v>15</v>
      </c>
      <c r="E681" s="1" t="s">
        <v>16</v>
      </c>
      <c r="F681" s="1" t="s">
        <v>40</v>
      </c>
      <c r="G681">
        <v>8663.7000000000007</v>
      </c>
      <c r="H681">
        <v>4</v>
      </c>
      <c r="I681">
        <v>34654.800000000003</v>
      </c>
      <c r="J681">
        <v>3.13</v>
      </c>
      <c r="K681">
        <v>4868</v>
      </c>
      <c r="L681" s="2">
        <v>45467</v>
      </c>
      <c r="O681" t="str">
        <f>IF(ecommerce_10000[[#This Row],[Platform]]="Souq","sq",ecommerce_10000[[#This Row],[Platform]])</f>
        <v>sq</v>
      </c>
      <c r="P681" t="str">
        <f>IF(E681="Souq","sq",IF(E681="Jumia","Jum",E681))</f>
        <v>sq</v>
      </c>
      <c r="Q681">
        <f>VLOOKUP(ecommerce_10000[[#This Row],[City]],F:I,4,FALSE)</f>
        <v>99349.3</v>
      </c>
      <c r="R681" s="1">
        <f>SUMIF(C:C,ecommerce_10000[[#This Row],[Category]],I:I)</f>
        <v>92327183.770000085</v>
      </c>
      <c r="S681" s="1">
        <f>SUMIFS(I:I,C:C,C681)</f>
        <v>92327183.770000085</v>
      </c>
      <c r="T681" s="1" t="str">
        <f>INDEX(F:F,MATCH(ecommerce_10000[[#This Row],[TotalAmount]],I:I,0))</f>
        <v>Riyadh</v>
      </c>
    </row>
    <row r="682" spans="1:20" x14ac:dyDescent="0.3">
      <c r="A682" s="1" t="s">
        <v>726</v>
      </c>
      <c r="B682" s="1" t="s">
        <v>65</v>
      </c>
      <c r="C682" s="1" t="s">
        <v>20</v>
      </c>
      <c r="D682" s="1" t="s">
        <v>66</v>
      </c>
      <c r="E682" s="1" t="s">
        <v>47</v>
      </c>
      <c r="F682" s="1" t="s">
        <v>62</v>
      </c>
      <c r="G682">
        <v>12351.81</v>
      </c>
      <c r="H682">
        <v>2</v>
      </c>
      <c r="I682">
        <v>24703.62</v>
      </c>
      <c r="J682">
        <v>2.16</v>
      </c>
      <c r="K682">
        <v>959</v>
      </c>
      <c r="L682" s="2">
        <v>45362</v>
      </c>
      <c r="O682" t="str">
        <f>IF(ecommerce_10000[[#This Row],[Platform]]="Souq","sq",ecommerce_10000[[#This Row],[Platform]])</f>
        <v>Amazon</v>
      </c>
      <c r="P682" t="str">
        <f>IF(E682="Souq","sq",IF(E682="Jumia","Jum",E682))</f>
        <v>Amazon</v>
      </c>
      <c r="Q682">
        <f>VLOOKUP(ecommerce_10000[[#This Row],[City]],F:I,4,FALSE)</f>
        <v>27872.98</v>
      </c>
      <c r="R682" s="1">
        <f>SUMIF(C:C,ecommerce_10000[[#This Row],[Category]],I:I)</f>
        <v>91504159.730000004</v>
      </c>
      <c r="S682" s="1">
        <f>SUMIFS(I:I,C:C,C682)</f>
        <v>91504159.730000004</v>
      </c>
      <c r="T682" s="1" t="str">
        <f>INDEX(F:F,MATCH(ecommerce_10000[[#This Row],[TotalAmount]],I:I,0))</f>
        <v>Giza</v>
      </c>
    </row>
    <row r="683" spans="1:20" x14ac:dyDescent="0.3">
      <c r="A683" s="1" t="s">
        <v>727</v>
      </c>
      <c r="B683" s="1" t="s">
        <v>19</v>
      </c>
      <c r="C683" s="1" t="s">
        <v>20</v>
      </c>
      <c r="D683" s="1" t="s">
        <v>21</v>
      </c>
      <c r="E683" s="1" t="s">
        <v>47</v>
      </c>
      <c r="F683" s="1" t="s">
        <v>17</v>
      </c>
      <c r="G683">
        <v>14702.26</v>
      </c>
      <c r="H683">
        <v>1</v>
      </c>
      <c r="I683">
        <v>14702.26</v>
      </c>
      <c r="J683">
        <v>1.51</v>
      </c>
      <c r="K683">
        <v>2869</v>
      </c>
      <c r="L683" s="2">
        <v>45496</v>
      </c>
      <c r="O683" t="str">
        <f>IF(ecommerce_10000[[#This Row],[Platform]]="Souq","sq",ecommerce_10000[[#This Row],[Platform]])</f>
        <v>Amazon</v>
      </c>
      <c r="P683" t="str">
        <f>IF(E683="Souq","sq",IF(E683="Jumia","Jum",E683))</f>
        <v>Amazon</v>
      </c>
      <c r="Q683">
        <f>VLOOKUP(ecommerce_10000[[#This Row],[City]],F:I,4,FALSE)</f>
        <v>16284.02</v>
      </c>
      <c r="R683" s="1">
        <f>SUMIF(C:C,ecommerce_10000[[#This Row],[Category]],I:I)</f>
        <v>91504159.730000004</v>
      </c>
      <c r="S683" s="1">
        <f>SUMIFS(I:I,C:C,C683)</f>
        <v>91504159.730000004</v>
      </c>
      <c r="T683" s="1" t="str">
        <f>INDEX(F:F,MATCH(ecommerce_10000[[#This Row],[TotalAmount]],I:I,0))</f>
        <v>Cairo</v>
      </c>
    </row>
    <row r="684" spans="1:20" x14ac:dyDescent="0.3">
      <c r="A684" s="1" t="s">
        <v>728</v>
      </c>
      <c r="B684" s="1" t="s">
        <v>43</v>
      </c>
      <c r="C684" s="1" t="s">
        <v>44</v>
      </c>
      <c r="D684" s="1" t="s">
        <v>45</v>
      </c>
      <c r="E684" s="1" t="s">
        <v>16</v>
      </c>
      <c r="F684" s="1" t="s">
        <v>28</v>
      </c>
      <c r="G684">
        <v>18692.47</v>
      </c>
      <c r="H684">
        <v>5</v>
      </c>
      <c r="I684">
        <v>93462.35</v>
      </c>
      <c r="J684">
        <v>3.79</v>
      </c>
      <c r="K684">
        <v>848</v>
      </c>
      <c r="L684" s="2">
        <v>45454</v>
      </c>
      <c r="O684" t="str">
        <f>IF(ecommerce_10000[[#This Row],[Platform]]="Souq","sq",ecommerce_10000[[#This Row],[Platform]])</f>
        <v>sq</v>
      </c>
      <c r="P684" t="str">
        <f>IF(E684="Souq","sq",IF(E684="Jumia","Jum",E684))</f>
        <v>sq</v>
      </c>
      <c r="Q684">
        <f>VLOOKUP(ecommerce_10000[[#This Row],[City]],F:I,4,FALSE)</f>
        <v>26648.76</v>
      </c>
      <c r="R684" s="1">
        <f>SUMIF(C:C,ecommerce_10000[[#This Row],[Category]],I:I)</f>
        <v>31420413.200000018</v>
      </c>
      <c r="S684" s="1">
        <f>SUMIFS(I:I,C:C,C684)</f>
        <v>31420413.200000018</v>
      </c>
      <c r="T684" s="1" t="str">
        <f>INDEX(F:F,MATCH(ecommerce_10000[[#This Row],[TotalAmount]],I:I,0))</f>
        <v>Casablanca</v>
      </c>
    </row>
    <row r="685" spans="1:20" x14ac:dyDescent="0.3">
      <c r="A685" s="1" t="s">
        <v>729</v>
      </c>
      <c r="B685" s="1" t="s">
        <v>65</v>
      </c>
      <c r="C685" s="1" t="s">
        <v>20</v>
      </c>
      <c r="D685" s="1" t="s">
        <v>66</v>
      </c>
      <c r="E685" s="1" t="s">
        <v>22</v>
      </c>
      <c r="F685" s="1" t="s">
        <v>17</v>
      </c>
      <c r="G685">
        <v>14934.19</v>
      </c>
      <c r="H685">
        <v>3</v>
      </c>
      <c r="I685">
        <v>44802.57</v>
      </c>
      <c r="J685">
        <v>2.2999999999999998</v>
      </c>
      <c r="K685">
        <v>3234</v>
      </c>
      <c r="L685" s="2">
        <v>45513</v>
      </c>
      <c r="O685" t="str">
        <f>IF(ecommerce_10000[[#This Row],[Platform]]="Souq","sq",ecommerce_10000[[#This Row],[Platform]])</f>
        <v>Jumia</v>
      </c>
      <c r="P685" t="str">
        <f>IF(E685="Souq","sq",IF(E685="Jumia","Jum",E685))</f>
        <v>Jum</v>
      </c>
      <c r="Q685">
        <f>VLOOKUP(ecommerce_10000[[#This Row],[City]],F:I,4,FALSE)</f>
        <v>16284.02</v>
      </c>
      <c r="R685" s="1">
        <f>SUMIF(C:C,ecommerce_10000[[#This Row],[Category]],I:I)</f>
        <v>91504159.730000004</v>
      </c>
      <c r="S685" s="1">
        <f>SUMIFS(I:I,C:C,C685)</f>
        <v>91504159.730000004</v>
      </c>
      <c r="T685" s="1" t="str">
        <f>INDEX(F:F,MATCH(ecommerce_10000[[#This Row],[TotalAmount]],I:I,0))</f>
        <v>Cairo</v>
      </c>
    </row>
    <row r="686" spans="1:20" x14ac:dyDescent="0.3">
      <c r="A686" s="1" t="s">
        <v>730</v>
      </c>
      <c r="B686" s="1" t="s">
        <v>38</v>
      </c>
      <c r="C686" s="1" t="s">
        <v>20</v>
      </c>
      <c r="D686" s="1" t="s">
        <v>39</v>
      </c>
      <c r="E686" s="1" t="s">
        <v>47</v>
      </c>
      <c r="F686" s="1" t="s">
        <v>62</v>
      </c>
      <c r="G686">
        <v>10892.9</v>
      </c>
      <c r="H686">
        <v>1</v>
      </c>
      <c r="I686">
        <v>10892.9</v>
      </c>
      <c r="J686">
        <v>3.16</v>
      </c>
      <c r="K686">
        <v>4492</v>
      </c>
      <c r="L686" s="2">
        <v>45530</v>
      </c>
      <c r="O686" t="str">
        <f>IF(ecommerce_10000[[#This Row],[Platform]]="Souq","sq",ecommerce_10000[[#This Row],[Platform]])</f>
        <v>Amazon</v>
      </c>
      <c r="P686" t="str">
        <f>IF(E686="Souq","sq",IF(E686="Jumia","Jum",E686))</f>
        <v>Amazon</v>
      </c>
      <c r="Q686">
        <f>VLOOKUP(ecommerce_10000[[#This Row],[City]],F:I,4,FALSE)</f>
        <v>27872.98</v>
      </c>
      <c r="R686" s="1">
        <f>SUMIF(C:C,ecommerce_10000[[#This Row],[Category]],I:I)</f>
        <v>91504159.730000004</v>
      </c>
      <c r="S686" s="1">
        <f>SUMIFS(I:I,C:C,C686)</f>
        <v>91504159.730000004</v>
      </c>
      <c r="T686" s="1" t="str">
        <f>INDEX(F:F,MATCH(ecommerce_10000[[#This Row],[TotalAmount]],I:I,0))</f>
        <v>Giza</v>
      </c>
    </row>
    <row r="687" spans="1:20" x14ac:dyDescent="0.3">
      <c r="A687" s="1" t="s">
        <v>731</v>
      </c>
      <c r="B687" s="1" t="s">
        <v>19</v>
      </c>
      <c r="C687" s="1" t="s">
        <v>20</v>
      </c>
      <c r="D687" s="1" t="s">
        <v>21</v>
      </c>
      <c r="E687" s="1" t="s">
        <v>16</v>
      </c>
      <c r="F687" s="1" t="s">
        <v>40</v>
      </c>
      <c r="G687">
        <v>17933.61</v>
      </c>
      <c r="H687">
        <v>4</v>
      </c>
      <c r="I687">
        <v>71734.44</v>
      </c>
      <c r="J687">
        <v>1.59</v>
      </c>
      <c r="K687">
        <v>978</v>
      </c>
      <c r="L687" s="2">
        <v>45487</v>
      </c>
      <c r="O687" t="str">
        <f>IF(ecommerce_10000[[#This Row],[Platform]]="Souq","sq",ecommerce_10000[[#This Row],[Platform]])</f>
        <v>sq</v>
      </c>
      <c r="P687" t="str">
        <f>IF(E687="Souq","sq",IF(E687="Jumia","Jum",E687))</f>
        <v>sq</v>
      </c>
      <c r="Q687">
        <f>VLOOKUP(ecommerce_10000[[#This Row],[City]],F:I,4,FALSE)</f>
        <v>99349.3</v>
      </c>
      <c r="R687" s="1">
        <f>SUMIF(C:C,ecommerce_10000[[#This Row],[Category]],I:I)</f>
        <v>91504159.730000004</v>
      </c>
      <c r="S687" s="1">
        <f>SUMIFS(I:I,C:C,C687)</f>
        <v>91504159.730000004</v>
      </c>
      <c r="T687" s="1" t="str">
        <f>INDEX(F:F,MATCH(ecommerce_10000[[#This Row],[TotalAmount]],I:I,0))</f>
        <v>Riyadh</v>
      </c>
    </row>
    <row r="688" spans="1:20" x14ac:dyDescent="0.3">
      <c r="A688" s="1" t="s">
        <v>732</v>
      </c>
      <c r="B688" s="1" t="s">
        <v>65</v>
      </c>
      <c r="C688" s="1" t="s">
        <v>20</v>
      </c>
      <c r="D688" s="1" t="s">
        <v>66</v>
      </c>
      <c r="E688" s="1" t="s">
        <v>22</v>
      </c>
      <c r="F688" s="1" t="s">
        <v>17</v>
      </c>
      <c r="G688">
        <v>18579.93</v>
      </c>
      <c r="H688">
        <v>2</v>
      </c>
      <c r="I688">
        <v>37159.86</v>
      </c>
      <c r="J688">
        <v>3.34</v>
      </c>
      <c r="K688">
        <v>1999</v>
      </c>
      <c r="L688" s="2">
        <v>45346</v>
      </c>
      <c r="O688" t="str">
        <f>IF(ecommerce_10000[[#This Row],[Platform]]="Souq","sq",ecommerce_10000[[#This Row],[Platform]])</f>
        <v>Jumia</v>
      </c>
      <c r="P688" t="str">
        <f>IF(E688="Souq","sq",IF(E688="Jumia","Jum",E688))</f>
        <v>Jum</v>
      </c>
      <c r="Q688">
        <f>VLOOKUP(ecommerce_10000[[#This Row],[City]],F:I,4,FALSE)</f>
        <v>16284.02</v>
      </c>
      <c r="R688" s="1">
        <f>SUMIF(C:C,ecommerce_10000[[#This Row],[Category]],I:I)</f>
        <v>91504159.730000004</v>
      </c>
      <c r="S688" s="1">
        <f>SUMIFS(I:I,C:C,C688)</f>
        <v>91504159.730000004</v>
      </c>
      <c r="T688" s="1" t="str">
        <f>INDEX(F:F,MATCH(ecommerce_10000[[#This Row],[TotalAmount]],I:I,0))</f>
        <v>Cairo</v>
      </c>
    </row>
    <row r="689" spans="1:20" x14ac:dyDescent="0.3">
      <c r="A689" s="1" t="s">
        <v>733</v>
      </c>
      <c r="B689" s="1" t="s">
        <v>13</v>
      </c>
      <c r="C689" s="1" t="s">
        <v>14</v>
      </c>
      <c r="D689" s="1" t="s">
        <v>15</v>
      </c>
      <c r="E689" s="1" t="s">
        <v>16</v>
      </c>
      <c r="F689" s="1" t="s">
        <v>33</v>
      </c>
      <c r="G689">
        <v>2724.48</v>
      </c>
      <c r="H689">
        <v>3</v>
      </c>
      <c r="I689">
        <v>8173.44</v>
      </c>
      <c r="J689">
        <v>4.8600000000000003</v>
      </c>
      <c r="K689">
        <v>2879</v>
      </c>
      <c r="L689" s="2">
        <v>45647</v>
      </c>
      <c r="O689" t="str">
        <f>IF(ecommerce_10000[[#This Row],[Platform]]="Souq","sq",ecommerce_10000[[#This Row],[Platform]])</f>
        <v>sq</v>
      </c>
      <c r="P689" t="str">
        <f>IF(E689="Souq","sq",IF(E689="Jumia","Jum",E689))</f>
        <v>sq</v>
      </c>
      <c r="Q689">
        <f>VLOOKUP(ecommerce_10000[[#This Row],[City]],F:I,4,FALSE)</f>
        <v>3665.44</v>
      </c>
      <c r="R689" s="1">
        <f>SUMIF(C:C,ecommerce_10000[[#This Row],[Category]],I:I)</f>
        <v>92327183.770000085</v>
      </c>
      <c r="S689" s="1">
        <f>SUMIFS(I:I,C:C,C689)</f>
        <v>92327183.770000085</v>
      </c>
      <c r="T689" s="1" t="str">
        <f>INDEX(F:F,MATCH(ecommerce_10000[[#This Row],[TotalAmount]],I:I,0))</f>
        <v>Dubai</v>
      </c>
    </row>
    <row r="690" spans="1:20" x14ac:dyDescent="0.3">
      <c r="A690" s="1" t="s">
        <v>734</v>
      </c>
      <c r="B690" s="1" t="s">
        <v>13</v>
      </c>
      <c r="C690" s="1" t="s">
        <v>14</v>
      </c>
      <c r="D690" s="1" t="s">
        <v>15</v>
      </c>
      <c r="E690" s="1" t="s">
        <v>22</v>
      </c>
      <c r="F690" s="1" t="s">
        <v>28</v>
      </c>
      <c r="G690">
        <v>4144.6899999999996</v>
      </c>
      <c r="H690">
        <v>2</v>
      </c>
      <c r="I690">
        <v>8289.3799999999992</v>
      </c>
      <c r="J690">
        <v>4.32</v>
      </c>
      <c r="K690">
        <v>749</v>
      </c>
      <c r="L690" s="2">
        <v>45370</v>
      </c>
      <c r="O690" t="str">
        <f>IF(ecommerce_10000[[#This Row],[Platform]]="Souq","sq",ecommerce_10000[[#This Row],[Platform]])</f>
        <v>Jumia</v>
      </c>
      <c r="P690" t="str">
        <f>IF(E690="Souq","sq",IF(E690="Jumia","Jum",E690))</f>
        <v>Jum</v>
      </c>
      <c r="Q690">
        <f>VLOOKUP(ecommerce_10000[[#This Row],[City]],F:I,4,FALSE)</f>
        <v>26648.76</v>
      </c>
      <c r="R690" s="1">
        <f>SUMIF(C:C,ecommerce_10000[[#This Row],[Category]],I:I)</f>
        <v>92327183.770000085</v>
      </c>
      <c r="S690" s="1">
        <f>SUMIFS(I:I,C:C,C690)</f>
        <v>92327183.770000085</v>
      </c>
      <c r="T690" s="1" t="str">
        <f>INDEX(F:F,MATCH(ecommerce_10000[[#This Row],[TotalAmount]],I:I,0))</f>
        <v>Casablanca</v>
      </c>
    </row>
    <row r="691" spans="1:20" x14ac:dyDescent="0.3">
      <c r="A691" s="1" t="s">
        <v>735</v>
      </c>
      <c r="B691" s="1" t="s">
        <v>49</v>
      </c>
      <c r="C691" s="1" t="s">
        <v>14</v>
      </c>
      <c r="D691" s="1" t="s">
        <v>50</v>
      </c>
      <c r="E691" s="1" t="s">
        <v>16</v>
      </c>
      <c r="F691" s="1" t="s">
        <v>40</v>
      </c>
      <c r="G691">
        <v>15805.57</v>
      </c>
      <c r="H691">
        <v>4</v>
      </c>
      <c r="I691">
        <v>63222.28</v>
      </c>
      <c r="J691">
        <v>2.34</v>
      </c>
      <c r="K691">
        <v>568</v>
      </c>
      <c r="L691" s="2">
        <v>45432</v>
      </c>
      <c r="O691" t="str">
        <f>IF(ecommerce_10000[[#This Row],[Platform]]="Souq","sq",ecommerce_10000[[#This Row],[Platform]])</f>
        <v>sq</v>
      </c>
      <c r="P691" t="str">
        <f>IF(E691="Souq","sq",IF(E691="Jumia","Jum",E691))</f>
        <v>sq</v>
      </c>
      <c r="Q691">
        <f>VLOOKUP(ecommerce_10000[[#This Row],[City]],F:I,4,FALSE)</f>
        <v>99349.3</v>
      </c>
      <c r="R691" s="1">
        <f>SUMIF(C:C,ecommerce_10000[[#This Row],[Category]],I:I)</f>
        <v>92327183.770000085</v>
      </c>
      <c r="S691" s="1">
        <f>SUMIFS(I:I,C:C,C691)</f>
        <v>92327183.770000085</v>
      </c>
      <c r="T691" s="1" t="str">
        <f>INDEX(F:F,MATCH(ecommerce_10000[[#This Row],[TotalAmount]],I:I,0))</f>
        <v>Riyadh</v>
      </c>
    </row>
    <row r="692" spans="1:20" x14ac:dyDescent="0.3">
      <c r="A692" s="1" t="s">
        <v>736</v>
      </c>
      <c r="B692" s="1" t="s">
        <v>30</v>
      </c>
      <c r="C692" s="1" t="s">
        <v>31</v>
      </c>
      <c r="D692" s="1" t="s">
        <v>32</v>
      </c>
      <c r="E692" s="1" t="s">
        <v>22</v>
      </c>
      <c r="F692" s="1" t="s">
        <v>17</v>
      </c>
      <c r="G692">
        <v>16288.79</v>
      </c>
      <c r="H692">
        <v>1</v>
      </c>
      <c r="I692">
        <v>16288.79</v>
      </c>
      <c r="J692">
        <v>4.37</v>
      </c>
      <c r="K692">
        <v>1501</v>
      </c>
      <c r="L692" s="2">
        <v>45486</v>
      </c>
      <c r="O692" t="str">
        <f>IF(ecommerce_10000[[#This Row],[Platform]]="Souq","sq",ecommerce_10000[[#This Row],[Platform]])</f>
        <v>Jumia</v>
      </c>
      <c r="P692" t="str">
        <f>IF(E692="Souq","sq",IF(E692="Jumia","Jum",E692))</f>
        <v>Jum</v>
      </c>
      <c r="Q692">
        <f>VLOOKUP(ecommerce_10000[[#This Row],[City]],F:I,4,FALSE)</f>
        <v>16284.02</v>
      </c>
      <c r="R692" s="1">
        <f>SUMIF(C:C,ecommerce_10000[[#This Row],[Category]],I:I)</f>
        <v>57542997.559999913</v>
      </c>
      <c r="S692" s="1">
        <f>SUMIFS(I:I,C:C,C692)</f>
        <v>57542997.559999913</v>
      </c>
      <c r="T692" s="1" t="str">
        <f>INDEX(F:F,MATCH(ecommerce_10000[[#This Row],[TotalAmount]],I:I,0))</f>
        <v>Cairo</v>
      </c>
    </row>
    <row r="693" spans="1:20" x14ac:dyDescent="0.3">
      <c r="A693" s="1" t="s">
        <v>737</v>
      </c>
      <c r="B693" s="1" t="s">
        <v>35</v>
      </c>
      <c r="C693" s="1" t="s">
        <v>14</v>
      </c>
      <c r="D693" s="1" t="s">
        <v>36</v>
      </c>
      <c r="E693" s="1" t="s">
        <v>47</v>
      </c>
      <c r="F693" s="1" t="s">
        <v>17</v>
      </c>
      <c r="G693">
        <v>14579.15</v>
      </c>
      <c r="H693">
        <v>1</v>
      </c>
      <c r="I693">
        <v>14579.15</v>
      </c>
      <c r="J693">
        <v>2.3199999999999998</v>
      </c>
      <c r="K693">
        <v>1076</v>
      </c>
      <c r="L693" s="2">
        <v>45491</v>
      </c>
      <c r="O693" t="str">
        <f>IF(ecommerce_10000[[#This Row],[Platform]]="Souq","sq",ecommerce_10000[[#This Row],[Platform]])</f>
        <v>Amazon</v>
      </c>
      <c r="P693" t="str">
        <f>IF(E693="Souq","sq",IF(E693="Jumia","Jum",E693))</f>
        <v>Amazon</v>
      </c>
      <c r="Q693">
        <f>VLOOKUP(ecommerce_10000[[#This Row],[City]],F:I,4,FALSE)</f>
        <v>16284.02</v>
      </c>
      <c r="R693" s="1">
        <f>SUMIF(C:C,ecommerce_10000[[#This Row],[Category]],I:I)</f>
        <v>92327183.770000085</v>
      </c>
      <c r="S693" s="1">
        <f>SUMIFS(I:I,C:C,C693)</f>
        <v>92327183.770000085</v>
      </c>
      <c r="T693" s="1" t="str">
        <f>INDEX(F:F,MATCH(ecommerce_10000[[#This Row],[TotalAmount]],I:I,0))</f>
        <v>Cairo</v>
      </c>
    </row>
    <row r="694" spans="1:20" x14ac:dyDescent="0.3">
      <c r="A694" s="1" t="s">
        <v>738</v>
      </c>
      <c r="B694" s="1" t="s">
        <v>53</v>
      </c>
      <c r="C694" s="1" t="s">
        <v>31</v>
      </c>
      <c r="D694" s="1" t="s">
        <v>54</v>
      </c>
      <c r="E694" s="1" t="s">
        <v>47</v>
      </c>
      <c r="F694" s="1" t="s">
        <v>40</v>
      </c>
      <c r="G694">
        <v>7146.74</v>
      </c>
      <c r="H694">
        <v>5</v>
      </c>
      <c r="I694">
        <v>35733.699999999997</v>
      </c>
      <c r="J694">
        <v>1.1399999999999999</v>
      </c>
      <c r="K694">
        <v>1439</v>
      </c>
      <c r="L694" s="2">
        <v>45423</v>
      </c>
      <c r="O694" t="str">
        <f>IF(ecommerce_10000[[#This Row],[Platform]]="Souq","sq",ecommerce_10000[[#This Row],[Platform]])</f>
        <v>Amazon</v>
      </c>
      <c r="P694" t="str">
        <f>IF(E694="Souq","sq",IF(E694="Jumia","Jum",E694))</f>
        <v>Amazon</v>
      </c>
      <c r="Q694">
        <f>VLOOKUP(ecommerce_10000[[#This Row],[City]],F:I,4,FALSE)</f>
        <v>99349.3</v>
      </c>
      <c r="R694" s="1">
        <f>SUMIF(C:C,ecommerce_10000[[#This Row],[Category]],I:I)</f>
        <v>57542997.559999913</v>
      </c>
      <c r="S694" s="1">
        <f>SUMIFS(I:I,C:C,C694)</f>
        <v>57542997.559999913</v>
      </c>
      <c r="T694" s="1" t="str">
        <f>INDEX(F:F,MATCH(ecommerce_10000[[#This Row],[TotalAmount]],I:I,0))</f>
        <v>Riyadh</v>
      </c>
    </row>
    <row r="695" spans="1:20" x14ac:dyDescent="0.3">
      <c r="A695" s="1" t="s">
        <v>739</v>
      </c>
      <c r="B695" s="1" t="s">
        <v>38</v>
      </c>
      <c r="C695" s="1" t="s">
        <v>20</v>
      </c>
      <c r="D695" s="1" t="s">
        <v>39</v>
      </c>
      <c r="E695" s="1" t="s">
        <v>47</v>
      </c>
      <c r="F695" s="1" t="s">
        <v>33</v>
      </c>
      <c r="G695">
        <v>3100.46</v>
      </c>
      <c r="H695">
        <v>1</v>
      </c>
      <c r="I695">
        <v>3100.46</v>
      </c>
      <c r="J695">
        <v>3.31</v>
      </c>
      <c r="K695">
        <v>3654</v>
      </c>
      <c r="L695" s="2">
        <v>45312</v>
      </c>
      <c r="O695" t="str">
        <f>IF(ecommerce_10000[[#This Row],[Platform]]="Souq","sq",ecommerce_10000[[#This Row],[Platform]])</f>
        <v>Amazon</v>
      </c>
      <c r="P695" t="str">
        <f>IF(E695="Souq","sq",IF(E695="Jumia","Jum",E695))</f>
        <v>Amazon</v>
      </c>
      <c r="Q695">
        <f>VLOOKUP(ecommerce_10000[[#This Row],[City]],F:I,4,FALSE)</f>
        <v>3665.44</v>
      </c>
      <c r="R695" s="1">
        <f>SUMIF(C:C,ecommerce_10000[[#This Row],[Category]],I:I)</f>
        <v>91504159.730000004</v>
      </c>
      <c r="S695" s="1">
        <f>SUMIFS(I:I,C:C,C695)</f>
        <v>91504159.730000004</v>
      </c>
      <c r="T695" s="1" t="str">
        <f>INDEX(F:F,MATCH(ecommerce_10000[[#This Row],[TotalAmount]],I:I,0))</f>
        <v>Dubai</v>
      </c>
    </row>
    <row r="696" spans="1:20" x14ac:dyDescent="0.3">
      <c r="A696" s="1" t="s">
        <v>740</v>
      </c>
      <c r="B696" s="1" t="s">
        <v>38</v>
      </c>
      <c r="C696" s="1" t="s">
        <v>20</v>
      </c>
      <c r="D696" s="1" t="s">
        <v>39</v>
      </c>
      <c r="E696" s="1" t="s">
        <v>47</v>
      </c>
      <c r="F696" s="1" t="s">
        <v>23</v>
      </c>
      <c r="G696">
        <v>13882.41</v>
      </c>
      <c r="H696">
        <v>4</v>
      </c>
      <c r="I696">
        <v>55529.64</v>
      </c>
      <c r="J696">
        <v>2.2799999999999998</v>
      </c>
      <c r="K696">
        <v>4143</v>
      </c>
      <c r="L696" s="2">
        <v>45553</v>
      </c>
      <c r="O696" t="str">
        <f>IF(ecommerce_10000[[#This Row],[Platform]]="Souq","sq",ecommerce_10000[[#This Row],[Platform]])</f>
        <v>Amazon</v>
      </c>
      <c r="P696" t="str">
        <f>IF(E696="Souq","sq",IF(E696="Jumia","Jum",E696))</f>
        <v>Amazon</v>
      </c>
      <c r="Q696">
        <f>VLOOKUP(ecommerce_10000[[#This Row],[City]],F:I,4,FALSE)</f>
        <v>13290.4</v>
      </c>
      <c r="R696" s="1">
        <f>SUMIF(C:C,ecommerce_10000[[#This Row],[Category]],I:I)</f>
        <v>91504159.730000004</v>
      </c>
      <c r="S696" s="1">
        <f>SUMIFS(I:I,C:C,C696)</f>
        <v>91504159.730000004</v>
      </c>
      <c r="T696" s="1" t="str">
        <f>INDEX(F:F,MATCH(ecommerce_10000[[#This Row],[TotalAmount]],I:I,0))</f>
        <v>Alexandria</v>
      </c>
    </row>
    <row r="697" spans="1:20" x14ac:dyDescent="0.3">
      <c r="A697" s="1" t="s">
        <v>741</v>
      </c>
      <c r="B697" s="1" t="s">
        <v>13</v>
      </c>
      <c r="C697" s="1" t="s">
        <v>14</v>
      </c>
      <c r="D697" s="1" t="s">
        <v>15</v>
      </c>
      <c r="E697" s="1" t="s">
        <v>47</v>
      </c>
      <c r="F697" s="1" t="s">
        <v>17</v>
      </c>
      <c r="G697">
        <v>16683.04</v>
      </c>
      <c r="H697">
        <v>3</v>
      </c>
      <c r="I697">
        <v>50049.120000000003</v>
      </c>
      <c r="J697">
        <v>1.45</v>
      </c>
      <c r="K697">
        <v>2056</v>
      </c>
      <c r="L697" s="2">
        <v>45586</v>
      </c>
      <c r="O697" t="str">
        <f>IF(ecommerce_10000[[#This Row],[Platform]]="Souq","sq",ecommerce_10000[[#This Row],[Platform]])</f>
        <v>Amazon</v>
      </c>
      <c r="P697" t="str">
        <f>IF(E697="Souq","sq",IF(E697="Jumia","Jum",E697))</f>
        <v>Amazon</v>
      </c>
      <c r="Q697">
        <f>VLOOKUP(ecommerce_10000[[#This Row],[City]],F:I,4,FALSE)</f>
        <v>16284.02</v>
      </c>
      <c r="R697" s="1">
        <f>SUMIF(C:C,ecommerce_10000[[#This Row],[Category]],I:I)</f>
        <v>92327183.770000085</v>
      </c>
      <c r="S697" s="1">
        <f>SUMIFS(I:I,C:C,C697)</f>
        <v>92327183.770000085</v>
      </c>
      <c r="T697" s="1" t="str">
        <f>INDEX(F:F,MATCH(ecommerce_10000[[#This Row],[TotalAmount]],I:I,0))</f>
        <v>Cairo</v>
      </c>
    </row>
    <row r="698" spans="1:20" x14ac:dyDescent="0.3">
      <c r="A698" s="1" t="s">
        <v>742</v>
      </c>
      <c r="B698" s="1" t="s">
        <v>35</v>
      </c>
      <c r="C698" s="1" t="s">
        <v>14</v>
      </c>
      <c r="D698" s="1" t="s">
        <v>36</v>
      </c>
      <c r="E698" s="1" t="s">
        <v>47</v>
      </c>
      <c r="F698" s="1" t="s">
        <v>23</v>
      </c>
      <c r="G698">
        <v>6871.93</v>
      </c>
      <c r="H698">
        <v>3</v>
      </c>
      <c r="I698">
        <v>20615.79</v>
      </c>
      <c r="J698">
        <v>4.3600000000000003</v>
      </c>
      <c r="K698">
        <v>825</v>
      </c>
      <c r="L698" s="2">
        <v>45572</v>
      </c>
      <c r="O698" t="str">
        <f>IF(ecommerce_10000[[#This Row],[Platform]]="Souq","sq",ecommerce_10000[[#This Row],[Platform]])</f>
        <v>Amazon</v>
      </c>
      <c r="P698" t="str">
        <f>IF(E698="Souq","sq",IF(E698="Jumia","Jum",E698))</f>
        <v>Amazon</v>
      </c>
      <c r="Q698">
        <f>VLOOKUP(ecommerce_10000[[#This Row],[City]],F:I,4,FALSE)</f>
        <v>13290.4</v>
      </c>
      <c r="R698" s="1">
        <f>SUMIF(C:C,ecommerce_10000[[#This Row],[Category]],I:I)</f>
        <v>92327183.770000085</v>
      </c>
      <c r="S698" s="1">
        <f>SUMIFS(I:I,C:C,C698)</f>
        <v>92327183.770000085</v>
      </c>
      <c r="T698" s="1" t="str">
        <f>INDEX(F:F,MATCH(ecommerce_10000[[#This Row],[TotalAmount]],I:I,0))</f>
        <v>Alexandria</v>
      </c>
    </row>
    <row r="699" spans="1:20" x14ac:dyDescent="0.3">
      <c r="A699" s="1" t="s">
        <v>743</v>
      </c>
      <c r="B699" s="1" t="s">
        <v>25</v>
      </c>
      <c r="C699" s="1" t="s">
        <v>26</v>
      </c>
      <c r="D699" s="1" t="s">
        <v>27</v>
      </c>
      <c r="E699" s="1" t="s">
        <v>47</v>
      </c>
      <c r="F699" s="1" t="s">
        <v>28</v>
      </c>
      <c r="G699">
        <v>9949.0499999999993</v>
      </c>
      <c r="H699">
        <v>1</v>
      </c>
      <c r="I699">
        <v>9949.0499999999993</v>
      </c>
      <c r="J699">
        <v>1.02</v>
      </c>
      <c r="K699">
        <v>2864</v>
      </c>
      <c r="L699" s="2">
        <v>45446</v>
      </c>
      <c r="O699" t="str">
        <f>IF(ecommerce_10000[[#This Row],[Platform]]="Souq","sq",ecommerce_10000[[#This Row],[Platform]])</f>
        <v>Amazon</v>
      </c>
      <c r="P699" t="str">
        <f>IF(E699="Souq","sq",IF(E699="Jumia","Jum",E699))</f>
        <v>Amazon</v>
      </c>
      <c r="Q699">
        <f>VLOOKUP(ecommerce_10000[[#This Row],[City]],F:I,4,FALSE)</f>
        <v>26648.76</v>
      </c>
      <c r="R699" s="1">
        <f>SUMIF(C:C,ecommerce_10000[[#This Row],[Category]],I:I)</f>
        <v>29200970.130000021</v>
      </c>
      <c r="S699" s="1">
        <f>SUMIFS(I:I,C:C,C699)</f>
        <v>29200970.130000021</v>
      </c>
      <c r="T699" s="1" t="str">
        <f>INDEX(F:F,MATCH(ecommerce_10000[[#This Row],[TotalAmount]],I:I,0))</f>
        <v>Casablanca</v>
      </c>
    </row>
    <row r="700" spans="1:20" x14ac:dyDescent="0.3">
      <c r="A700" s="1" t="s">
        <v>744</v>
      </c>
      <c r="B700" s="1" t="s">
        <v>25</v>
      </c>
      <c r="C700" s="1" t="s">
        <v>26</v>
      </c>
      <c r="D700" s="1" t="s">
        <v>27</v>
      </c>
      <c r="E700" s="1" t="s">
        <v>22</v>
      </c>
      <c r="F700" s="1" t="s">
        <v>28</v>
      </c>
      <c r="G700">
        <v>11621.12</v>
      </c>
      <c r="H700">
        <v>1</v>
      </c>
      <c r="I700">
        <v>11621.12</v>
      </c>
      <c r="J700">
        <v>2.16</v>
      </c>
      <c r="K700">
        <v>1595</v>
      </c>
      <c r="L700" s="2">
        <v>45359</v>
      </c>
      <c r="O700" t="str">
        <f>IF(ecommerce_10000[[#This Row],[Platform]]="Souq","sq",ecommerce_10000[[#This Row],[Platform]])</f>
        <v>Jumia</v>
      </c>
      <c r="P700" t="str">
        <f>IF(E700="Souq","sq",IF(E700="Jumia","Jum",E700))</f>
        <v>Jum</v>
      </c>
      <c r="Q700">
        <f>VLOOKUP(ecommerce_10000[[#This Row],[City]],F:I,4,FALSE)</f>
        <v>26648.76</v>
      </c>
      <c r="R700" s="1">
        <f>SUMIF(C:C,ecommerce_10000[[#This Row],[Category]],I:I)</f>
        <v>29200970.130000021</v>
      </c>
      <c r="S700" s="1">
        <f>SUMIFS(I:I,C:C,C700)</f>
        <v>29200970.130000021</v>
      </c>
      <c r="T700" s="1" t="str">
        <f>INDEX(F:F,MATCH(ecommerce_10000[[#This Row],[TotalAmount]],I:I,0))</f>
        <v>Casablanca</v>
      </c>
    </row>
    <row r="701" spans="1:20" x14ac:dyDescent="0.3">
      <c r="A701" s="1" t="s">
        <v>745</v>
      </c>
      <c r="B701" s="1" t="s">
        <v>35</v>
      </c>
      <c r="C701" s="1" t="s">
        <v>14</v>
      </c>
      <c r="D701" s="1" t="s">
        <v>36</v>
      </c>
      <c r="E701" s="1" t="s">
        <v>47</v>
      </c>
      <c r="F701" s="1" t="s">
        <v>62</v>
      </c>
      <c r="G701">
        <v>14421.44</v>
      </c>
      <c r="H701">
        <v>5</v>
      </c>
      <c r="I701">
        <v>72107.199999999997</v>
      </c>
      <c r="J701">
        <v>2.61</v>
      </c>
      <c r="K701">
        <v>3466</v>
      </c>
      <c r="L701" s="2">
        <v>45451</v>
      </c>
      <c r="O701" t="str">
        <f>IF(ecommerce_10000[[#This Row],[Platform]]="Souq","sq",ecommerce_10000[[#This Row],[Platform]])</f>
        <v>Amazon</v>
      </c>
      <c r="P701" t="str">
        <f>IF(E701="Souq","sq",IF(E701="Jumia","Jum",E701))</f>
        <v>Amazon</v>
      </c>
      <c r="Q701">
        <f>VLOOKUP(ecommerce_10000[[#This Row],[City]],F:I,4,FALSE)</f>
        <v>27872.98</v>
      </c>
      <c r="R701" s="1">
        <f>SUMIF(C:C,ecommerce_10000[[#This Row],[Category]],I:I)</f>
        <v>92327183.770000085</v>
      </c>
      <c r="S701" s="1">
        <f>SUMIFS(I:I,C:C,C701)</f>
        <v>92327183.770000085</v>
      </c>
      <c r="T701" s="1" t="str">
        <f>INDEX(F:F,MATCH(ecommerce_10000[[#This Row],[TotalAmount]],I:I,0))</f>
        <v>Giza</v>
      </c>
    </row>
    <row r="702" spans="1:20" x14ac:dyDescent="0.3">
      <c r="A702" s="1" t="s">
        <v>746</v>
      </c>
      <c r="B702" s="1" t="s">
        <v>25</v>
      </c>
      <c r="C702" s="1" t="s">
        <v>26</v>
      </c>
      <c r="D702" s="1" t="s">
        <v>27</v>
      </c>
      <c r="E702" s="1" t="s">
        <v>47</v>
      </c>
      <c r="F702" s="1" t="s">
        <v>33</v>
      </c>
      <c r="G702">
        <v>12496.42</v>
      </c>
      <c r="H702">
        <v>4</v>
      </c>
      <c r="I702">
        <v>49985.68</v>
      </c>
      <c r="J702">
        <v>1.1000000000000001</v>
      </c>
      <c r="K702">
        <v>4668</v>
      </c>
      <c r="L702" s="2">
        <v>45362</v>
      </c>
      <c r="O702" t="str">
        <f>IF(ecommerce_10000[[#This Row],[Platform]]="Souq","sq",ecommerce_10000[[#This Row],[Platform]])</f>
        <v>Amazon</v>
      </c>
      <c r="P702" t="str">
        <f>IF(E702="Souq","sq",IF(E702="Jumia","Jum",E702))</f>
        <v>Amazon</v>
      </c>
      <c r="Q702">
        <f>VLOOKUP(ecommerce_10000[[#This Row],[City]],F:I,4,FALSE)</f>
        <v>3665.44</v>
      </c>
      <c r="R702" s="1">
        <f>SUMIF(C:C,ecommerce_10000[[#This Row],[Category]],I:I)</f>
        <v>29200970.130000021</v>
      </c>
      <c r="S702" s="1">
        <f>SUMIFS(I:I,C:C,C702)</f>
        <v>29200970.130000021</v>
      </c>
      <c r="T702" s="1" t="str">
        <f>INDEX(F:F,MATCH(ecommerce_10000[[#This Row],[TotalAmount]],I:I,0))</f>
        <v>Dubai</v>
      </c>
    </row>
    <row r="703" spans="1:20" x14ac:dyDescent="0.3">
      <c r="A703" s="1" t="s">
        <v>747</v>
      </c>
      <c r="B703" s="1" t="s">
        <v>38</v>
      </c>
      <c r="C703" s="1" t="s">
        <v>20</v>
      </c>
      <c r="D703" s="1" t="s">
        <v>39</v>
      </c>
      <c r="E703" s="1" t="s">
        <v>16</v>
      </c>
      <c r="F703" s="1" t="s">
        <v>28</v>
      </c>
      <c r="G703">
        <v>9335.49</v>
      </c>
      <c r="H703">
        <v>1</v>
      </c>
      <c r="I703">
        <v>9335.49</v>
      </c>
      <c r="J703">
        <v>3.11</v>
      </c>
      <c r="K703">
        <v>3132</v>
      </c>
      <c r="L703" s="2">
        <v>45351</v>
      </c>
      <c r="O703" t="str">
        <f>IF(ecommerce_10000[[#This Row],[Platform]]="Souq","sq",ecommerce_10000[[#This Row],[Platform]])</f>
        <v>sq</v>
      </c>
      <c r="P703" t="str">
        <f>IF(E703="Souq","sq",IF(E703="Jumia","Jum",E703))</f>
        <v>sq</v>
      </c>
      <c r="Q703">
        <f>VLOOKUP(ecommerce_10000[[#This Row],[City]],F:I,4,FALSE)</f>
        <v>26648.76</v>
      </c>
      <c r="R703" s="1">
        <f>SUMIF(C:C,ecommerce_10000[[#This Row],[Category]],I:I)</f>
        <v>91504159.730000004</v>
      </c>
      <c r="S703" s="1">
        <f>SUMIFS(I:I,C:C,C703)</f>
        <v>91504159.730000004</v>
      </c>
      <c r="T703" s="1" t="str">
        <f>INDEX(F:F,MATCH(ecommerce_10000[[#This Row],[TotalAmount]],I:I,0))</f>
        <v>Casablanca</v>
      </c>
    </row>
    <row r="704" spans="1:20" x14ac:dyDescent="0.3">
      <c r="A704" s="1" t="s">
        <v>748</v>
      </c>
      <c r="B704" s="1" t="s">
        <v>38</v>
      </c>
      <c r="C704" s="1" t="s">
        <v>20</v>
      </c>
      <c r="D704" s="1" t="s">
        <v>39</v>
      </c>
      <c r="E704" s="1" t="s">
        <v>22</v>
      </c>
      <c r="F704" s="1" t="s">
        <v>62</v>
      </c>
      <c r="G704">
        <v>9112.9699999999993</v>
      </c>
      <c r="H704">
        <v>2</v>
      </c>
      <c r="I704">
        <v>18225.939999999999</v>
      </c>
      <c r="J704">
        <v>2.54</v>
      </c>
      <c r="K704">
        <v>2547</v>
      </c>
      <c r="L704" s="2">
        <v>45439</v>
      </c>
      <c r="O704" t="str">
        <f>IF(ecommerce_10000[[#This Row],[Platform]]="Souq","sq",ecommerce_10000[[#This Row],[Platform]])</f>
        <v>Jumia</v>
      </c>
      <c r="P704" t="str">
        <f>IF(E704="Souq","sq",IF(E704="Jumia","Jum",E704))</f>
        <v>Jum</v>
      </c>
      <c r="Q704">
        <f>VLOOKUP(ecommerce_10000[[#This Row],[City]],F:I,4,FALSE)</f>
        <v>27872.98</v>
      </c>
      <c r="R704" s="1">
        <f>SUMIF(C:C,ecommerce_10000[[#This Row],[Category]],I:I)</f>
        <v>91504159.730000004</v>
      </c>
      <c r="S704" s="1">
        <f>SUMIFS(I:I,C:C,C704)</f>
        <v>91504159.730000004</v>
      </c>
      <c r="T704" s="1" t="str">
        <f>INDEX(F:F,MATCH(ecommerce_10000[[#This Row],[TotalAmount]],I:I,0))</f>
        <v>Giza</v>
      </c>
    </row>
    <row r="705" spans="1:20" x14ac:dyDescent="0.3">
      <c r="A705" s="1" t="s">
        <v>749</v>
      </c>
      <c r="B705" s="1" t="s">
        <v>49</v>
      </c>
      <c r="C705" s="1" t="s">
        <v>14</v>
      </c>
      <c r="D705" s="1" t="s">
        <v>50</v>
      </c>
      <c r="E705" s="1" t="s">
        <v>47</v>
      </c>
      <c r="F705" s="1" t="s">
        <v>28</v>
      </c>
      <c r="G705">
        <v>17793.66</v>
      </c>
      <c r="H705">
        <v>5</v>
      </c>
      <c r="I705">
        <v>88968.3</v>
      </c>
      <c r="J705">
        <v>2.66</v>
      </c>
      <c r="K705">
        <v>604</v>
      </c>
      <c r="L705" s="2">
        <v>45560</v>
      </c>
      <c r="O705" t="str">
        <f>IF(ecommerce_10000[[#This Row],[Platform]]="Souq","sq",ecommerce_10000[[#This Row],[Platform]])</f>
        <v>Amazon</v>
      </c>
      <c r="P705" t="str">
        <f>IF(E705="Souq","sq",IF(E705="Jumia","Jum",E705))</f>
        <v>Amazon</v>
      </c>
      <c r="Q705">
        <f>VLOOKUP(ecommerce_10000[[#This Row],[City]],F:I,4,FALSE)</f>
        <v>26648.76</v>
      </c>
      <c r="R705" s="1">
        <f>SUMIF(C:C,ecommerce_10000[[#This Row],[Category]],I:I)</f>
        <v>92327183.770000085</v>
      </c>
      <c r="S705" s="1">
        <f>SUMIFS(I:I,C:C,C705)</f>
        <v>92327183.770000085</v>
      </c>
      <c r="T705" s="1" t="str">
        <f>INDEX(F:F,MATCH(ecommerce_10000[[#This Row],[TotalAmount]],I:I,0))</f>
        <v>Casablanca</v>
      </c>
    </row>
    <row r="706" spans="1:20" x14ac:dyDescent="0.3">
      <c r="A706" s="1" t="s">
        <v>750</v>
      </c>
      <c r="B706" s="1" t="s">
        <v>30</v>
      </c>
      <c r="C706" s="1" t="s">
        <v>31</v>
      </c>
      <c r="D706" s="1" t="s">
        <v>32</v>
      </c>
      <c r="E706" s="1" t="s">
        <v>16</v>
      </c>
      <c r="F706" s="1" t="s">
        <v>23</v>
      </c>
      <c r="G706">
        <v>13982.62</v>
      </c>
      <c r="H706">
        <v>1</v>
      </c>
      <c r="I706">
        <v>13982.62</v>
      </c>
      <c r="J706">
        <v>2.52</v>
      </c>
      <c r="K706">
        <v>2892</v>
      </c>
      <c r="L706" s="2">
        <v>45372</v>
      </c>
      <c r="O706" t="str">
        <f>IF(ecommerce_10000[[#This Row],[Platform]]="Souq","sq",ecommerce_10000[[#This Row],[Platform]])</f>
        <v>sq</v>
      </c>
      <c r="P706" t="str">
        <f>IF(E706="Souq","sq",IF(E706="Jumia","Jum",E706))</f>
        <v>sq</v>
      </c>
      <c r="Q706">
        <f>VLOOKUP(ecommerce_10000[[#This Row],[City]],F:I,4,FALSE)</f>
        <v>13290.4</v>
      </c>
      <c r="R706" s="1">
        <f>SUMIF(C:C,ecommerce_10000[[#This Row],[Category]],I:I)</f>
        <v>57542997.559999913</v>
      </c>
      <c r="S706" s="1">
        <f>SUMIFS(I:I,C:C,C706)</f>
        <v>57542997.559999913</v>
      </c>
      <c r="T706" s="1" t="str">
        <f>INDEX(F:F,MATCH(ecommerce_10000[[#This Row],[TotalAmount]],I:I,0))</f>
        <v>Alexandria</v>
      </c>
    </row>
    <row r="707" spans="1:20" x14ac:dyDescent="0.3">
      <c r="A707" s="1" t="s">
        <v>751</v>
      </c>
      <c r="B707" s="1" t="s">
        <v>43</v>
      </c>
      <c r="C707" s="1" t="s">
        <v>44</v>
      </c>
      <c r="D707" s="1" t="s">
        <v>45</v>
      </c>
      <c r="E707" s="1" t="s">
        <v>47</v>
      </c>
      <c r="F707" s="1" t="s">
        <v>62</v>
      </c>
      <c r="G707">
        <v>19717.25</v>
      </c>
      <c r="H707">
        <v>4</v>
      </c>
      <c r="I707">
        <v>78869</v>
      </c>
      <c r="J707">
        <v>4.42</v>
      </c>
      <c r="K707">
        <v>1040</v>
      </c>
      <c r="L707" s="2">
        <v>45597</v>
      </c>
      <c r="O707" t="str">
        <f>IF(ecommerce_10000[[#This Row],[Platform]]="Souq","sq",ecommerce_10000[[#This Row],[Platform]])</f>
        <v>Amazon</v>
      </c>
      <c r="P707" t="str">
        <f>IF(E707="Souq","sq",IF(E707="Jumia","Jum",E707))</f>
        <v>Amazon</v>
      </c>
      <c r="Q707">
        <f>VLOOKUP(ecommerce_10000[[#This Row],[City]],F:I,4,FALSE)</f>
        <v>27872.98</v>
      </c>
      <c r="R707" s="1">
        <f>SUMIF(C:C,ecommerce_10000[[#This Row],[Category]],I:I)</f>
        <v>31420413.200000018</v>
      </c>
      <c r="S707" s="1">
        <f>SUMIFS(I:I,C:C,C707)</f>
        <v>31420413.200000018</v>
      </c>
      <c r="T707" s="1" t="str">
        <f>INDEX(F:F,MATCH(ecommerce_10000[[#This Row],[TotalAmount]],I:I,0))</f>
        <v>Giza</v>
      </c>
    </row>
    <row r="708" spans="1:20" x14ac:dyDescent="0.3">
      <c r="A708" s="1" t="s">
        <v>752</v>
      </c>
      <c r="B708" s="1" t="s">
        <v>30</v>
      </c>
      <c r="C708" s="1" t="s">
        <v>31</v>
      </c>
      <c r="D708" s="1" t="s">
        <v>32</v>
      </c>
      <c r="E708" s="1" t="s">
        <v>22</v>
      </c>
      <c r="F708" s="1" t="s">
        <v>17</v>
      </c>
      <c r="G708">
        <v>1561.3</v>
      </c>
      <c r="H708">
        <v>2</v>
      </c>
      <c r="I708">
        <v>3122.6</v>
      </c>
      <c r="J708">
        <v>2.5099999999999998</v>
      </c>
      <c r="K708">
        <v>2437</v>
      </c>
      <c r="L708" s="2">
        <v>45346</v>
      </c>
      <c r="O708" t="str">
        <f>IF(ecommerce_10000[[#This Row],[Platform]]="Souq","sq",ecommerce_10000[[#This Row],[Platform]])</f>
        <v>Jumia</v>
      </c>
      <c r="P708" t="str">
        <f>IF(E708="Souq","sq",IF(E708="Jumia","Jum",E708))</f>
        <v>Jum</v>
      </c>
      <c r="Q708">
        <f>VLOOKUP(ecommerce_10000[[#This Row],[City]],F:I,4,FALSE)</f>
        <v>16284.02</v>
      </c>
      <c r="R708" s="1">
        <f>SUMIF(C:C,ecommerce_10000[[#This Row],[Category]],I:I)</f>
        <v>57542997.559999913</v>
      </c>
      <c r="S708" s="1">
        <f>SUMIFS(I:I,C:C,C708)</f>
        <v>57542997.559999913</v>
      </c>
      <c r="T708" s="1" t="str">
        <f>INDEX(F:F,MATCH(ecommerce_10000[[#This Row],[TotalAmount]],I:I,0))</f>
        <v>Cairo</v>
      </c>
    </row>
    <row r="709" spans="1:20" x14ac:dyDescent="0.3">
      <c r="A709" s="1" t="s">
        <v>753</v>
      </c>
      <c r="B709" s="1" t="s">
        <v>35</v>
      </c>
      <c r="C709" s="1" t="s">
        <v>14</v>
      </c>
      <c r="D709" s="1" t="s">
        <v>36</v>
      </c>
      <c r="E709" s="1" t="s">
        <v>16</v>
      </c>
      <c r="F709" s="1" t="s">
        <v>40</v>
      </c>
      <c r="G709">
        <v>17996.61</v>
      </c>
      <c r="H709">
        <v>2</v>
      </c>
      <c r="I709">
        <v>35993.22</v>
      </c>
      <c r="J709">
        <v>4.28</v>
      </c>
      <c r="K709">
        <v>3304</v>
      </c>
      <c r="L709" s="2">
        <v>45441</v>
      </c>
      <c r="O709" t="str">
        <f>IF(ecommerce_10000[[#This Row],[Platform]]="Souq","sq",ecommerce_10000[[#This Row],[Platform]])</f>
        <v>sq</v>
      </c>
      <c r="P709" t="str">
        <f>IF(E709="Souq","sq",IF(E709="Jumia","Jum",E709))</f>
        <v>sq</v>
      </c>
      <c r="Q709">
        <f>VLOOKUP(ecommerce_10000[[#This Row],[City]],F:I,4,FALSE)</f>
        <v>99349.3</v>
      </c>
      <c r="R709" s="1">
        <f>SUMIF(C:C,ecommerce_10000[[#This Row],[Category]],I:I)</f>
        <v>92327183.770000085</v>
      </c>
      <c r="S709" s="1">
        <f>SUMIFS(I:I,C:C,C709)</f>
        <v>92327183.770000085</v>
      </c>
      <c r="T709" s="1" t="str">
        <f>INDEX(F:F,MATCH(ecommerce_10000[[#This Row],[TotalAmount]],I:I,0))</f>
        <v>Riyadh</v>
      </c>
    </row>
    <row r="710" spans="1:20" x14ac:dyDescent="0.3">
      <c r="A710" s="1" t="s">
        <v>754</v>
      </c>
      <c r="B710" s="1" t="s">
        <v>30</v>
      </c>
      <c r="C710" s="1" t="s">
        <v>31</v>
      </c>
      <c r="D710" s="1" t="s">
        <v>32</v>
      </c>
      <c r="E710" s="1" t="s">
        <v>47</v>
      </c>
      <c r="F710" s="1" t="s">
        <v>23</v>
      </c>
      <c r="G710">
        <v>16806.64</v>
      </c>
      <c r="H710">
        <v>2</v>
      </c>
      <c r="I710">
        <v>33613.279999999999</v>
      </c>
      <c r="J710">
        <v>2.61</v>
      </c>
      <c r="K710">
        <v>3781</v>
      </c>
      <c r="L710" s="2">
        <v>45412</v>
      </c>
      <c r="O710" t="str">
        <f>IF(ecommerce_10000[[#This Row],[Platform]]="Souq","sq",ecommerce_10000[[#This Row],[Platform]])</f>
        <v>Amazon</v>
      </c>
      <c r="P710" t="str">
        <f>IF(E710="Souq","sq",IF(E710="Jumia","Jum",E710))</f>
        <v>Amazon</v>
      </c>
      <c r="Q710">
        <f>VLOOKUP(ecommerce_10000[[#This Row],[City]],F:I,4,FALSE)</f>
        <v>13290.4</v>
      </c>
      <c r="R710" s="1">
        <f>SUMIF(C:C,ecommerce_10000[[#This Row],[Category]],I:I)</f>
        <v>57542997.559999913</v>
      </c>
      <c r="S710" s="1">
        <f>SUMIFS(I:I,C:C,C710)</f>
        <v>57542997.559999913</v>
      </c>
      <c r="T710" s="1" t="str">
        <f>INDEX(F:F,MATCH(ecommerce_10000[[#This Row],[TotalAmount]],I:I,0))</f>
        <v>Alexandria</v>
      </c>
    </row>
    <row r="711" spans="1:20" x14ac:dyDescent="0.3">
      <c r="A711" s="1" t="s">
        <v>755</v>
      </c>
      <c r="B711" s="1" t="s">
        <v>13</v>
      </c>
      <c r="C711" s="1" t="s">
        <v>14</v>
      </c>
      <c r="D711" s="1" t="s">
        <v>15</v>
      </c>
      <c r="E711" s="1" t="s">
        <v>22</v>
      </c>
      <c r="F711" s="1" t="s">
        <v>28</v>
      </c>
      <c r="G711">
        <v>2876.34</v>
      </c>
      <c r="H711">
        <v>4</v>
      </c>
      <c r="I711">
        <v>11505.36</v>
      </c>
      <c r="J711">
        <v>3.75</v>
      </c>
      <c r="K711">
        <v>1313</v>
      </c>
      <c r="L711" s="2">
        <v>45333</v>
      </c>
      <c r="O711" t="str">
        <f>IF(ecommerce_10000[[#This Row],[Platform]]="Souq","sq",ecommerce_10000[[#This Row],[Platform]])</f>
        <v>Jumia</v>
      </c>
      <c r="P711" t="str">
        <f>IF(E711="Souq","sq",IF(E711="Jumia","Jum",E711))</f>
        <v>Jum</v>
      </c>
      <c r="Q711">
        <f>VLOOKUP(ecommerce_10000[[#This Row],[City]],F:I,4,FALSE)</f>
        <v>26648.76</v>
      </c>
      <c r="R711" s="1">
        <f>SUMIF(C:C,ecommerce_10000[[#This Row],[Category]],I:I)</f>
        <v>92327183.770000085</v>
      </c>
      <c r="S711" s="1">
        <f>SUMIFS(I:I,C:C,C711)</f>
        <v>92327183.770000085</v>
      </c>
      <c r="T711" s="1" t="str">
        <f>INDEX(F:F,MATCH(ecommerce_10000[[#This Row],[TotalAmount]],I:I,0))</f>
        <v>Casablanca</v>
      </c>
    </row>
    <row r="712" spans="1:20" x14ac:dyDescent="0.3">
      <c r="A712" s="1" t="s">
        <v>756</v>
      </c>
      <c r="B712" s="1" t="s">
        <v>38</v>
      </c>
      <c r="C712" s="1" t="s">
        <v>20</v>
      </c>
      <c r="D712" s="1" t="s">
        <v>39</v>
      </c>
      <c r="E712" s="1" t="s">
        <v>22</v>
      </c>
      <c r="F712" s="1" t="s">
        <v>62</v>
      </c>
      <c r="G712">
        <v>8289.67</v>
      </c>
      <c r="H712">
        <v>1</v>
      </c>
      <c r="I712">
        <v>8289.67</v>
      </c>
      <c r="J712">
        <v>4.53</v>
      </c>
      <c r="K712">
        <v>1641</v>
      </c>
      <c r="L712" s="2">
        <v>45443</v>
      </c>
      <c r="O712" t="str">
        <f>IF(ecommerce_10000[[#This Row],[Platform]]="Souq","sq",ecommerce_10000[[#This Row],[Platform]])</f>
        <v>Jumia</v>
      </c>
      <c r="P712" t="str">
        <f>IF(E712="Souq","sq",IF(E712="Jumia","Jum",E712))</f>
        <v>Jum</v>
      </c>
      <c r="Q712">
        <f>VLOOKUP(ecommerce_10000[[#This Row],[City]],F:I,4,FALSE)</f>
        <v>27872.98</v>
      </c>
      <c r="R712" s="1">
        <f>SUMIF(C:C,ecommerce_10000[[#This Row],[Category]],I:I)</f>
        <v>91504159.730000004</v>
      </c>
      <c r="S712" s="1">
        <f>SUMIFS(I:I,C:C,C712)</f>
        <v>91504159.730000004</v>
      </c>
      <c r="T712" s="1" t="str">
        <f>INDEX(F:F,MATCH(ecommerce_10000[[#This Row],[TotalAmount]],I:I,0))</f>
        <v>Giza</v>
      </c>
    </row>
    <row r="713" spans="1:20" x14ac:dyDescent="0.3">
      <c r="A713" s="1" t="s">
        <v>757</v>
      </c>
      <c r="B713" s="1" t="s">
        <v>49</v>
      </c>
      <c r="C713" s="1" t="s">
        <v>14</v>
      </c>
      <c r="D713" s="1" t="s">
        <v>50</v>
      </c>
      <c r="E713" s="1" t="s">
        <v>22</v>
      </c>
      <c r="F713" s="1" t="s">
        <v>23</v>
      </c>
      <c r="G713">
        <v>6059.8</v>
      </c>
      <c r="H713">
        <v>2</v>
      </c>
      <c r="I713">
        <v>12119.6</v>
      </c>
      <c r="J713">
        <v>4.33</v>
      </c>
      <c r="K713">
        <v>3661</v>
      </c>
      <c r="L713" s="2">
        <v>45638</v>
      </c>
      <c r="O713" t="str">
        <f>IF(ecommerce_10000[[#This Row],[Platform]]="Souq","sq",ecommerce_10000[[#This Row],[Platform]])</f>
        <v>Jumia</v>
      </c>
      <c r="P713" t="str">
        <f>IF(E713="Souq","sq",IF(E713="Jumia","Jum",E713))</f>
        <v>Jum</v>
      </c>
      <c r="Q713">
        <f>VLOOKUP(ecommerce_10000[[#This Row],[City]],F:I,4,FALSE)</f>
        <v>13290.4</v>
      </c>
      <c r="R713" s="1">
        <f>SUMIF(C:C,ecommerce_10000[[#This Row],[Category]],I:I)</f>
        <v>92327183.770000085</v>
      </c>
      <c r="S713" s="1">
        <f>SUMIFS(I:I,C:C,C713)</f>
        <v>92327183.770000085</v>
      </c>
      <c r="T713" s="1" t="str">
        <f>INDEX(F:F,MATCH(ecommerce_10000[[#This Row],[TotalAmount]],I:I,0))</f>
        <v>Alexandria</v>
      </c>
    </row>
    <row r="714" spans="1:20" x14ac:dyDescent="0.3">
      <c r="A714" s="1" t="s">
        <v>758</v>
      </c>
      <c r="B714" s="1" t="s">
        <v>38</v>
      </c>
      <c r="C714" s="1" t="s">
        <v>20</v>
      </c>
      <c r="D714" s="1" t="s">
        <v>39</v>
      </c>
      <c r="E714" s="1" t="s">
        <v>47</v>
      </c>
      <c r="F714" s="1" t="s">
        <v>33</v>
      </c>
      <c r="G714">
        <v>10375.81</v>
      </c>
      <c r="H714">
        <v>1</v>
      </c>
      <c r="I714">
        <v>10375.81</v>
      </c>
      <c r="J714">
        <v>2.02</v>
      </c>
      <c r="K714">
        <v>3084</v>
      </c>
      <c r="L714" s="2">
        <v>45367</v>
      </c>
      <c r="O714" t="str">
        <f>IF(ecommerce_10000[[#This Row],[Platform]]="Souq","sq",ecommerce_10000[[#This Row],[Platform]])</f>
        <v>Amazon</v>
      </c>
      <c r="P714" t="str">
        <f>IF(E714="Souq","sq",IF(E714="Jumia","Jum",E714))</f>
        <v>Amazon</v>
      </c>
      <c r="Q714">
        <f>VLOOKUP(ecommerce_10000[[#This Row],[City]],F:I,4,FALSE)</f>
        <v>3665.44</v>
      </c>
      <c r="R714" s="1">
        <f>SUMIF(C:C,ecommerce_10000[[#This Row],[Category]],I:I)</f>
        <v>91504159.730000004</v>
      </c>
      <c r="S714" s="1">
        <f>SUMIFS(I:I,C:C,C714)</f>
        <v>91504159.730000004</v>
      </c>
      <c r="T714" s="1" t="str">
        <f>INDEX(F:F,MATCH(ecommerce_10000[[#This Row],[TotalAmount]],I:I,0))</f>
        <v>Dubai</v>
      </c>
    </row>
    <row r="715" spans="1:20" x14ac:dyDescent="0.3">
      <c r="A715" s="1" t="s">
        <v>759</v>
      </c>
      <c r="B715" s="1" t="s">
        <v>30</v>
      </c>
      <c r="C715" s="1" t="s">
        <v>31</v>
      </c>
      <c r="D715" s="1" t="s">
        <v>32</v>
      </c>
      <c r="E715" s="1" t="s">
        <v>47</v>
      </c>
      <c r="F715" s="1" t="s">
        <v>23</v>
      </c>
      <c r="G715">
        <v>10908.84</v>
      </c>
      <c r="H715">
        <v>2</v>
      </c>
      <c r="I715">
        <v>21817.68</v>
      </c>
      <c r="J715">
        <v>4.63</v>
      </c>
      <c r="K715">
        <v>1538</v>
      </c>
      <c r="L715" s="2">
        <v>45533</v>
      </c>
      <c r="O715" t="str">
        <f>IF(ecommerce_10000[[#This Row],[Platform]]="Souq","sq",ecommerce_10000[[#This Row],[Platform]])</f>
        <v>Amazon</v>
      </c>
      <c r="P715" t="str">
        <f>IF(E715="Souq","sq",IF(E715="Jumia","Jum",E715))</f>
        <v>Amazon</v>
      </c>
      <c r="Q715">
        <f>VLOOKUP(ecommerce_10000[[#This Row],[City]],F:I,4,FALSE)</f>
        <v>13290.4</v>
      </c>
      <c r="R715" s="1">
        <f>SUMIF(C:C,ecommerce_10000[[#This Row],[Category]],I:I)</f>
        <v>57542997.559999913</v>
      </c>
      <c r="S715" s="1">
        <f>SUMIFS(I:I,C:C,C715)</f>
        <v>57542997.559999913</v>
      </c>
      <c r="T715" s="1" t="str">
        <f>INDEX(F:F,MATCH(ecommerce_10000[[#This Row],[TotalAmount]],I:I,0))</f>
        <v>Alexandria</v>
      </c>
    </row>
    <row r="716" spans="1:20" x14ac:dyDescent="0.3">
      <c r="A716" s="1" t="s">
        <v>760</v>
      </c>
      <c r="B716" s="1" t="s">
        <v>19</v>
      </c>
      <c r="C716" s="1" t="s">
        <v>20</v>
      </c>
      <c r="D716" s="1" t="s">
        <v>21</v>
      </c>
      <c r="E716" s="1" t="s">
        <v>16</v>
      </c>
      <c r="F716" s="1" t="s">
        <v>62</v>
      </c>
      <c r="G716">
        <v>13455.37</v>
      </c>
      <c r="H716">
        <v>1</v>
      </c>
      <c r="I716">
        <v>13455.37</v>
      </c>
      <c r="J716">
        <v>3.25</v>
      </c>
      <c r="K716">
        <v>3066</v>
      </c>
      <c r="L716" s="2">
        <v>45510</v>
      </c>
      <c r="O716" t="str">
        <f>IF(ecommerce_10000[[#This Row],[Platform]]="Souq","sq",ecommerce_10000[[#This Row],[Platform]])</f>
        <v>sq</v>
      </c>
      <c r="P716" t="str">
        <f>IF(E716="Souq","sq",IF(E716="Jumia","Jum",E716))</f>
        <v>sq</v>
      </c>
      <c r="Q716">
        <f>VLOOKUP(ecommerce_10000[[#This Row],[City]],F:I,4,FALSE)</f>
        <v>27872.98</v>
      </c>
      <c r="R716" s="1">
        <f>SUMIF(C:C,ecommerce_10000[[#This Row],[Category]],I:I)</f>
        <v>91504159.730000004</v>
      </c>
      <c r="S716" s="1">
        <f>SUMIFS(I:I,C:C,C716)</f>
        <v>91504159.730000004</v>
      </c>
      <c r="T716" s="1" t="str">
        <f>INDEX(F:F,MATCH(ecommerce_10000[[#This Row],[TotalAmount]],I:I,0))</f>
        <v>Giza</v>
      </c>
    </row>
    <row r="717" spans="1:20" x14ac:dyDescent="0.3">
      <c r="A717" s="1" t="s">
        <v>761</v>
      </c>
      <c r="B717" s="1" t="s">
        <v>30</v>
      </c>
      <c r="C717" s="1" t="s">
        <v>31</v>
      </c>
      <c r="D717" s="1" t="s">
        <v>32</v>
      </c>
      <c r="E717" s="1" t="s">
        <v>22</v>
      </c>
      <c r="F717" s="1" t="s">
        <v>28</v>
      </c>
      <c r="G717">
        <v>6475.03</v>
      </c>
      <c r="H717">
        <v>4</v>
      </c>
      <c r="I717">
        <v>25900.12</v>
      </c>
      <c r="J717">
        <v>4.3499999999999996</v>
      </c>
      <c r="K717">
        <v>417</v>
      </c>
      <c r="L717" s="2">
        <v>45469</v>
      </c>
      <c r="O717" t="str">
        <f>IF(ecommerce_10000[[#This Row],[Platform]]="Souq","sq",ecommerce_10000[[#This Row],[Platform]])</f>
        <v>Jumia</v>
      </c>
      <c r="P717" t="str">
        <f>IF(E717="Souq","sq",IF(E717="Jumia","Jum",E717))</f>
        <v>Jum</v>
      </c>
      <c r="Q717">
        <f>VLOOKUP(ecommerce_10000[[#This Row],[City]],F:I,4,FALSE)</f>
        <v>26648.76</v>
      </c>
      <c r="R717" s="1">
        <f>SUMIF(C:C,ecommerce_10000[[#This Row],[Category]],I:I)</f>
        <v>57542997.559999913</v>
      </c>
      <c r="S717" s="1">
        <f>SUMIFS(I:I,C:C,C717)</f>
        <v>57542997.559999913</v>
      </c>
      <c r="T717" s="1" t="str">
        <f>INDEX(F:F,MATCH(ecommerce_10000[[#This Row],[TotalAmount]],I:I,0))</f>
        <v>Casablanca</v>
      </c>
    </row>
    <row r="718" spans="1:20" x14ac:dyDescent="0.3">
      <c r="A718" s="1" t="s">
        <v>762</v>
      </c>
      <c r="B718" s="1" t="s">
        <v>13</v>
      </c>
      <c r="C718" s="1" t="s">
        <v>14</v>
      </c>
      <c r="D718" s="1" t="s">
        <v>15</v>
      </c>
      <c r="E718" s="1" t="s">
        <v>16</v>
      </c>
      <c r="F718" s="1" t="s">
        <v>17</v>
      </c>
      <c r="G718">
        <v>6218.19</v>
      </c>
      <c r="H718">
        <v>5</v>
      </c>
      <c r="I718">
        <v>31090.95</v>
      </c>
      <c r="J718">
        <v>2.08</v>
      </c>
      <c r="K718">
        <v>1862</v>
      </c>
      <c r="L718" s="2">
        <v>45358</v>
      </c>
      <c r="O718" t="str">
        <f>IF(ecommerce_10000[[#This Row],[Platform]]="Souq","sq",ecommerce_10000[[#This Row],[Platform]])</f>
        <v>sq</v>
      </c>
      <c r="P718" t="str">
        <f>IF(E718="Souq","sq",IF(E718="Jumia","Jum",E718))</f>
        <v>sq</v>
      </c>
      <c r="Q718">
        <f>VLOOKUP(ecommerce_10000[[#This Row],[City]],F:I,4,FALSE)</f>
        <v>16284.02</v>
      </c>
      <c r="R718" s="1">
        <f>SUMIF(C:C,ecommerce_10000[[#This Row],[Category]],I:I)</f>
        <v>92327183.770000085</v>
      </c>
      <c r="S718" s="1">
        <f>SUMIFS(I:I,C:C,C718)</f>
        <v>92327183.770000085</v>
      </c>
      <c r="T718" s="1" t="str">
        <f>INDEX(F:F,MATCH(ecommerce_10000[[#This Row],[TotalAmount]],I:I,0))</f>
        <v>Cairo</v>
      </c>
    </row>
    <row r="719" spans="1:20" x14ac:dyDescent="0.3">
      <c r="A719" s="1" t="s">
        <v>763</v>
      </c>
      <c r="B719" s="1" t="s">
        <v>49</v>
      </c>
      <c r="C719" s="1" t="s">
        <v>14</v>
      </c>
      <c r="D719" s="1" t="s">
        <v>50</v>
      </c>
      <c r="E719" s="1" t="s">
        <v>16</v>
      </c>
      <c r="F719" s="1" t="s">
        <v>28</v>
      </c>
      <c r="G719">
        <v>11003.05</v>
      </c>
      <c r="H719">
        <v>3</v>
      </c>
      <c r="I719">
        <v>33009.15</v>
      </c>
      <c r="J719">
        <v>3.8</v>
      </c>
      <c r="K719">
        <v>890</v>
      </c>
      <c r="L719" s="2">
        <v>45363</v>
      </c>
      <c r="O719" t="str">
        <f>IF(ecommerce_10000[[#This Row],[Platform]]="Souq","sq",ecommerce_10000[[#This Row],[Platform]])</f>
        <v>sq</v>
      </c>
      <c r="P719" t="str">
        <f>IF(E719="Souq","sq",IF(E719="Jumia","Jum",E719))</f>
        <v>sq</v>
      </c>
      <c r="Q719">
        <f>VLOOKUP(ecommerce_10000[[#This Row],[City]],F:I,4,FALSE)</f>
        <v>26648.76</v>
      </c>
      <c r="R719" s="1">
        <f>SUMIF(C:C,ecommerce_10000[[#This Row],[Category]],I:I)</f>
        <v>92327183.770000085</v>
      </c>
      <c r="S719" s="1">
        <f>SUMIFS(I:I,C:C,C719)</f>
        <v>92327183.770000085</v>
      </c>
      <c r="T719" s="1" t="str">
        <f>INDEX(F:F,MATCH(ecommerce_10000[[#This Row],[TotalAmount]],I:I,0))</f>
        <v>Casablanca</v>
      </c>
    </row>
    <row r="720" spans="1:20" x14ac:dyDescent="0.3">
      <c r="A720" s="1" t="s">
        <v>764</v>
      </c>
      <c r="B720" s="1" t="s">
        <v>25</v>
      </c>
      <c r="C720" s="1" t="s">
        <v>26</v>
      </c>
      <c r="D720" s="1" t="s">
        <v>27</v>
      </c>
      <c r="E720" s="1" t="s">
        <v>16</v>
      </c>
      <c r="F720" s="1" t="s">
        <v>40</v>
      </c>
      <c r="G720">
        <v>16813.54</v>
      </c>
      <c r="H720">
        <v>2</v>
      </c>
      <c r="I720">
        <v>33627.08</v>
      </c>
      <c r="J720">
        <v>1.77</v>
      </c>
      <c r="K720">
        <v>86</v>
      </c>
      <c r="L720" s="2">
        <v>45530</v>
      </c>
      <c r="O720" t="str">
        <f>IF(ecommerce_10000[[#This Row],[Platform]]="Souq","sq",ecommerce_10000[[#This Row],[Platform]])</f>
        <v>sq</v>
      </c>
      <c r="P720" t="str">
        <f>IF(E720="Souq","sq",IF(E720="Jumia","Jum",E720))</f>
        <v>sq</v>
      </c>
      <c r="Q720">
        <f>VLOOKUP(ecommerce_10000[[#This Row],[City]],F:I,4,FALSE)</f>
        <v>99349.3</v>
      </c>
      <c r="R720" s="1">
        <f>SUMIF(C:C,ecommerce_10000[[#This Row],[Category]],I:I)</f>
        <v>29200970.130000021</v>
      </c>
      <c r="S720" s="1">
        <f>SUMIFS(I:I,C:C,C720)</f>
        <v>29200970.130000021</v>
      </c>
      <c r="T720" s="1" t="str">
        <f>INDEX(F:F,MATCH(ecommerce_10000[[#This Row],[TotalAmount]],I:I,0))</f>
        <v>Riyadh</v>
      </c>
    </row>
    <row r="721" spans="1:20" x14ac:dyDescent="0.3">
      <c r="A721" s="1" t="s">
        <v>765</v>
      </c>
      <c r="B721" s="1" t="s">
        <v>35</v>
      </c>
      <c r="C721" s="1" t="s">
        <v>14</v>
      </c>
      <c r="D721" s="1" t="s">
        <v>36</v>
      </c>
      <c r="E721" s="1" t="s">
        <v>22</v>
      </c>
      <c r="F721" s="1" t="s">
        <v>40</v>
      </c>
      <c r="G721">
        <v>11921.63</v>
      </c>
      <c r="H721">
        <v>5</v>
      </c>
      <c r="I721">
        <v>59608.15</v>
      </c>
      <c r="J721">
        <v>2.99</v>
      </c>
      <c r="K721">
        <v>303</v>
      </c>
      <c r="L721" s="2">
        <v>45564</v>
      </c>
      <c r="O721" t="str">
        <f>IF(ecommerce_10000[[#This Row],[Platform]]="Souq","sq",ecommerce_10000[[#This Row],[Platform]])</f>
        <v>Jumia</v>
      </c>
      <c r="P721" t="str">
        <f>IF(E721="Souq","sq",IF(E721="Jumia","Jum",E721))</f>
        <v>Jum</v>
      </c>
      <c r="Q721">
        <f>VLOOKUP(ecommerce_10000[[#This Row],[City]],F:I,4,FALSE)</f>
        <v>99349.3</v>
      </c>
      <c r="R721" s="1">
        <f>SUMIF(C:C,ecommerce_10000[[#This Row],[Category]],I:I)</f>
        <v>92327183.770000085</v>
      </c>
      <c r="S721" s="1">
        <f>SUMIFS(I:I,C:C,C721)</f>
        <v>92327183.770000085</v>
      </c>
      <c r="T721" s="1" t="str">
        <f>INDEX(F:F,MATCH(ecommerce_10000[[#This Row],[TotalAmount]],I:I,0))</f>
        <v>Riyadh</v>
      </c>
    </row>
    <row r="722" spans="1:20" x14ac:dyDescent="0.3">
      <c r="A722" s="1" t="s">
        <v>766</v>
      </c>
      <c r="B722" s="1" t="s">
        <v>43</v>
      </c>
      <c r="C722" s="1" t="s">
        <v>44</v>
      </c>
      <c r="D722" s="1" t="s">
        <v>45</v>
      </c>
      <c r="E722" s="1" t="s">
        <v>47</v>
      </c>
      <c r="F722" s="1" t="s">
        <v>28</v>
      </c>
      <c r="G722">
        <v>16795.330000000002</v>
      </c>
      <c r="H722">
        <v>1</v>
      </c>
      <c r="I722">
        <v>16795.330000000002</v>
      </c>
      <c r="J722">
        <v>4.82</v>
      </c>
      <c r="K722">
        <v>2653</v>
      </c>
      <c r="L722" s="2">
        <v>45320</v>
      </c>
      <c r="O722" t="str">
        <f>IF(ecommerce_10000[[#This Row],[Platform]]="Souq","sq",ecommerce_10000[[#This Row],[Platform]])</f>
        <v>Amazon</v>
      </c>
      <c r="P722" t="str">
        <f>IF(E722="Souq","sq",IF(E722="Jumia","Jum",E722))</f>
        <v>Amazon</v>
      </c>
      <c r="Q722">
        <f>VLOOKUP(ecommerce_10000[[#This Row],[City]],F:I,4,FALSE)</f>
        <v>26648.76</v>
      </c>
      <c r="R722" s="1">
        <f>SUMIF(C:C,ecommerce_10000[[#This Row],[Category]],I:I)</f>
        <v>31420413.200000018</v>
      </c>
      <c r="S722" s="1">
        <f>SUMIFS(I:I,C:C,C722)</f>
        <v>31420413.200000018</v>
      </c>
      <c r="T722" s="1" t="str">
        <f>INDEX(F:F,MATCH(ecommerce_10000[[#This Row],[TotalAmount]],I:I,0))</f>
        <v>Casablanca</v>
      </c>
    </row>
    <row r="723" spans="1:20" x14ac:dyDescent="0.3">
      <c r="A723" s="1" t="s">
        <v>767</v>
      </c>
      <c r="B723" s="1" t="s">
        <v>13</v>
      </c>
      <c r="C723" s="1" t="s">
        <v>14</v>
      </c>
      <c r="D723" s="1" t="s">
        <v>15</v>
      </c>
      <c r="E723" s="1" t="s">
        <v>47</v>
      </c>
      <c r="F723" s="1" t="s">
        <v>33</v>
      </c>
      <c r="G723">
        <v>11810.64</v>
      </c>
      <c r="H723">
        <v>2</v>
      </c>
      <c r="I723">
        <v>23621.279999999999</v>
      </c>
      <c r="J723">
        <v>4.62</v>
      </c>
      <c r="K723">
        <v>4873</v>
      </c>
      <c r="L723" s="2">
        <v>45305</v>
      </c>
      <c r="O723" t="str">
        <f>IF(ecommerce_10000[[#This Row],[Platform]]="Souq","sq",ecommerce_10000[[#This Row],[Platform]])</f>
        <v>Amazon</v>
      </c>
      <c r="P723" t="str">
        <f>IF(E723="Souq","sq",IF(E723="Jumia","Jum",E723))</f>
        <v>Amazon</v>
      </c>
      <c r="Q723">
        <f>VLOOKUP(ecommerce_10000[[#This Row],[City]],F:I,4,FALSE)</f>
        <v>3665.44</v>
      </c>
      <c r="R723" s="1">
        <f>SUMIF(C:C,ecommerce_10000[[#This Row],[Category]],I:I)</f>
        <v>92327183.770000085</v>
      </c>
      <c r="S723" s="1">
        <f>SUMIFS(I:I,C:C,C723)</f>
        <v>92327183.770000085</v>
      </c>
      <c r="T723" s="1" t="str">
        <f>INDEX(F:F,MATCH(ecommerce_10000[[#This Row],[TotalAmount]],I:I,0))</f>
        <v>Dubai</v>
      </c>
    </row>
    <row r="724" spans="1:20" x14ac:dyDescent="0.3">
      <c r="A724" s="1" t="s">
        <v>768</v>
      </c>
      <c r="B724" s="1" t="s">
        <v>65</v>
      </c>
      <c r="C724" s="1" t="s">
        <v>20</v>
      </c>
      <c r="D724" s="1" t="s">
        <v>66</v>
      </c>
      <c r="E724" s="1" t="s">
        <v>16</v>
      </c>
      <c r="F724" s="1" t="s">
        <v>40</v>
      </c>
      <c r="G724">
        <v>15957.36</v>
      </c>
      <c r="H724">
        <v>5</v>
      </c>
      <c r="I724">
        <v>79786.8</v>
      </c>
      <c r="J724">
        <v>4.29</v>
      </c>
      <c r="K724">
        <v>4703</v>
      </c>
      <c r="L724" s="2">
        <v>45553</v>
      </c>
      <c r="O724" t="str">
        <f>IF(ecommerce_10000[[#This Row],[Platform]]="Souq","sq",ecommerce_10000[[#This Row],[Platform]])</f>
        <v>sq</v>
      </c>
      <c r="P724" t="str">
        <f>IF(E724="Souq","sq",IF(E724="Jumia","Jum",E724))</f>
        <v>sq</v>
      </c>
      <c r="Q724">
        <f>VLOOKUP(ecommerce_10000[[#This Row],[City]],F:I,4,FALSE)</f>
        <v>99349.3</v>
      </c>
      <c r="R724" s="1">
        <f>SUMIF(C:C,ecommerce_10000[[#This Row],[Category]],I:I)</f>
        <v>91504159.730000004</v>
      </c>
      <c r="S724" s="1">
        <f>SUMIFS(I:I,C:C,C724)</f>
        <v>91504159.730000004</v>
      </c>
      <c r="T724" s="1" t="str">
        <f>INDEX(F:F,MATCH(ecommerce_10000[[#This Row],[TotalAmount]],I:I,0))</f>
        <v>Riyadh</v>
      </c>
    </row>
    <row r="725" spans="1:20" x14ac:dyDescent="0.3">
      <c r="A725" s="1" t="s">
        <v>769</v>
      </c>
      <c r="B725" s="1" t="s">
        <v>13</v>
      </c>
      <c r="C725" s="1" t="s">
        <v>14</v>
      </c>
      <c r="D725" s="1" t="s">
        <v>15</v>
      </c>
      <c r="E725" s="1" t="s">
        <v>22</v>
      </c>
      <c r="F725" s="1" t="s">
        <v>28</v>
      </c>
      <c r="G725">
        <v>19845.78</v>
      </c>
      <c r="H725">
        <v>1</v>
      </c>
      <c r="I725">
        <v>19845.78</v>
      </c>
      <c r="J725">
        <v>4.26</v>
      </c>
      <c r="K725">
        <v>351</v>
      </c>
      <c r="L725" s="2">
        <v>45569</v>
      </c>
      <c r="O725" t="str">
        <f>IF(ecommerce_10000[[#This Row],[Platform]]="Souq","sq",ecommerce_10000[[#This Row],[Platform]])</f>
        <v>Jumia</v>
      </c>
      <c r="P725" t="str">
        <f>IF(E725="Souq","sq",IF(E725="Jumia","Jum",E725))</f>
        <v>Jum</v>
      </c>
      <c r="Q725">
        <f>VLOOKUP(ecommerce_10000[[#This Row],[City]],F:I,4,FALSE)</f>
        <v>26648.76</v>
      </c>
      <c r="R725" s="1">
        <f>SUMIF(C:C,ecommerce_10000[[#This Row],[Category]],I:I)</f>
        <v>92327183.770000085</v>
      </c>
      <c r="S725" s="1">
        <f>SUMIFS(I:I,C:C,C725)</f>
        <v>92327183.770000085</v>
      </c>
      <c r="T725" s="1" t="str">
        <f>INDEX(F:F,MATCH(ecommerce_10000[[#This Row],[TotalAmount]],I:I,0))</f>
        <v>Casablanca</v>
      </c>
    </row>
    <row r="726" spans="1:20" x14ac:dyDescent="0.3">
      <c r="A726" s="1" t="s">
        <v>770</v>
      </c>
      <c r="B726" s="1" t="s">
        <v>38</v>
      </c>
      <c r="C726" s="1" t="s">
        <v>20</v>
      </c>
      <c r="D726" s="1" t="s">
        <v>39</v>
      </c>
      <c r="E726" s="1" t="s">
        <v>47</v>
      </c>
      <c r="F726" s="1" t="s">
        <v>23</v>
      </c>
      <c r="G726">
        <v>2164.83</v>
      </c>
      <c r="H726">
        <v>5</v>
      </c>
      <c r="I726">
        <v>10824.15</v>
      </c>
      <c r="J726">
        <v>4.33</v>
      </c>
      <c r="K726">
        <v>953</v>
      </c>
      <c r="L726" s="2">
        <v>45458</v>
      </c>
      <c r="O726" t="str">
        <f>IF(ecommerce_10000[[#This Row],[Platform]]="Souq","sq",ecommerce_10000[[#This Row],[Platform]])</f>
        <v>Amazon</v>
      </c>
      <c r="P726" t="str">
        <f>IF(E726="Souq","sq",IF(E726="Jumia","Jum",E726))</f>
        <v>Amazon</v>
      </c>
      <c r="Q726">
        <f>VLOOKUP(ecommerce_10000[[#This Row],[City]],F:I,4,FALSE)</f>
        <v>13290.4</v>
      </c>
      <c r="R726" s="1">
        <f>SUMIF(C:C,ecommerce_10000[[#This Row],[Category]],I:I)</f>
        <v>91504159.730000004</v>
      </c>
      <c r="S726" s="1">
        <f>SUMIFS(I:I,C:C,C726)</f>
        <v>91504159.730000004</v>
      </c>
      <c r="T726" s="1" t="str">
        <f>INDEX(F:F,MATCH(ecommerce_10000[[#This Row],[TotalAmount]],I:I,0))</f>
        <v>Alexandria</v>
      </c>
    </row>
    <row r="727" spans="1:20" x14ac:dyDescent="0.3">
      <c r="A727" s="1" t="s">
        <v>771</v>
      </c>
      <c r="B727" s="1" t="s">
        <v>43</v>
      </c>
      <c r="C727" s="1" t="s">
        <v>44</v>
      </c>
      <c r="D727" s="1" t="s">
        <v>45</v>
      </c>
      <c r="E727" s="1" t="s">
        <v>22</v>
      </c>
      <c r="F727" s="1" t="s">
        <v>28</v>
      </c>
      <c r="G727">
        <v>9389.08</v>
      </c>
      <c r="H727">
        <v>1</v>
      </c>
      <c r="I727">
        <v>9389.08</v>
      </c>
      <c r="J727">
        <v>1.59</v>
      </c>
      <c r="K727">
        <v>3254</v>
      </c>
      <c r="L727" s="2">
        <v>45314</v>
      </c>
      <c r="O727" t="str">
        <f>IF(ecommerce_10000[[#This Row],[Platform]]="Souq","sq",ecommerce_10000[[#This Row],[Platform]])</f>
        <v>Jumia</v>
      </c>
      <c r="P727" t="str">
        <f>IF(E727="Souq","sq",IF(E727="Jumia","Jum",E727))</f>
        <v>Jum</v>
      </c>
      <c r="Q727">
        <f>VLOOKUP(ecommerce_10000[[#This Row],[City]],F:I,4,FALSE)</f>
        <v>26648.76</v>
      </c>
      <c r="R727" s="1">
        <f>SUMIF(C:C,ecommerce_10000[[#This Row],[Category]],I:I)</f>
        <v>31420413.200000018</v>
      </c>
      <c r="S727" s="1">
        <f>SUMIFS(I:I,C:C,C727)</f>
        <v>31420413.200000018</v>
      </c>
      <c r="T727" s="1" t="str">
        <f>INDEX(F:F,MATCH(ecommerce_10000[[#This Row],[TotalAmount]],I:I,0))</f>
        <v>Casablanca</v>
      </c>
    </row>
    <row r="728" spans="1:20" x14ac:dyDescent="0.3">
      <c r="A728" s="1" t="s">
        <v>772</v>
      </c>
      <c r="B728" s="1" t="s">
        <v>30</v>
      </c>
      <c r="C728" s="1" t="s">
        <v>31</v>
      </c>
      <c r="D728" s="1" t="s">
        <v>32</v>
      </c>
      <c r="E728" s="1" t="s">
        <v>16</v>
      </c>
      <c r="F728" s="1" t="s">
        <v>33</v>
      </c>
      <c r="G728">
        <v>322.05</v>
      </c>
      <c r="H728">
        <v>2</v>
      </c>
      <c r="I728">
        <v>644.1</v>
      </c>
      <c r="J728">
        <v>1.1100000000000001</v>
      </c>
      <c r="K728">
        <v>3549</v>
      </c>
      <c r="L728" s="2">
        <v>45433</v>
      </c>
      <c r="O728" t="str">
        <f>IF(ecommerce_10000[[#This Row],[Platform]]="Souq","sq",ecommerce_10000[[#This Row],[Platform]])</f>
        <v>sq</v>
      </c>
      <c r="P728" t="str">
        <f>IF(E728="Souq","sq",IF(E728="Jumia","Jum",E728))</f>
        <v>sq</v>
      </c>
      <c r="Q728">
        <f>VLOOKUP(ecommerce_10000[[#This Row],[City]],F:I,4,FALSE)</f>
        <v>3665.44</v>
      </c>
      <c r="R728" s="1">
        <f>SUMIF(C:C,ecommerce_10000[[#This Row],[Category]],I:I)</f>
        <v>57542997.559999913</v>
      </c>
      <c r="S728" s="1">
        <f>SUMIFS(I:I,C:C,C728)</f>
        <v>57542997.559999913</v>
      </c>
      <c r="T728" s="1" t="str">
        <f>INDEX(F:F,MATCH(ecommerce_10000[[#This Row],[TotalAmount]],I:I,0))</f>
        <v>Dubai</v>
      </c>
    </row>
    <row r="729" spans="1:20" x14ac:dyDescent="0.3">
      <c r="A729" s="1" t="s">
        <v>773</v>
      </c>
      <c r="B729" s="1" t="s">
        <v>49</v>
      </c>
      <c r="C729" s="1" t="s">
        <v>14</v>
      </c>
      <c r="D729" s="1" t="s">
        <v>50</v>
      </c>
      <c r="E729" s="1" t="s">
        <v>47</v>
      </c>
      <c r="F729" s="1" t="s">
        <v>23</v>
      </c>
      <c r="G729">
        <v>18585.259999999998</v>
      </c>
      <c r="H729">
        <v>3</v>
      </c>
      <c r="I729">
        <v>55755.78</v>
      </c>
      <c r="J729">
        <v>4.13</v>
      </c>
      <c r="K729">
        <v>4303</v>
      </c>
      <c r="L729" s="2">
        <v>45437</v>
      </c>
      <c r="O729" t="str">
        <f>IF(ecommerce_10000[[#This Row],[Platform]]="Souq","sq",ecommerce_10000[[#This Row],[Platform]])</f>
        <v>Amazon</v>
      </c>
      <c r="P729" t="str">
        <f>IF(E729="Souq","sq",IF(E729="Jumia","Jum",E729))</f>
        <v>Amazon</v>
      </c>
      <c r="Q729">
        <f>VLOOKUP(ecommerce_10000[[#This Row],[City]],F:I,4,FALSE)</f>
        <v>13290.4</v>
      </c>
      <c r="R729" s="1">
        <f>SUMIF(C:C,ecommerce_10000[[#This Row],[Category]],I:I)</f>
        <v>92327183.770000085</v>
      </c>
      <c r="S729" s="1">
        <f>SUMIFS(I:I,C:C,C729)</f>
        <v>92327183.770000085</v>
      </c>
      <c r="T729" s="1" t="str">
        <f>INDEX(F:F,MATCH(ecommerce_10000[[#This Row],[TotalAmount]],I:I,0))</f>
        <v>Alexandria</v>
      </c>
    </row>
    <row r="730" spans="1:20" x14ac:dyDescent="0.3">
      <c r="A730" s="1" t="s">
        <v>774</v>
      </c>
      <c r="B730" s="1" t="s">
        <v>53</v>
      </c>
      <c r="C730" s="1" t="s">
        <v>31</v>
      </c>
      <c r="D730" s="1" t="s">
        <v>54</v>
      </c>
      <c r="E730" s="1" t="s">
        <v>22</v>
      </c>
      <c r="F730" s="1" t="s">
        <v>33</v>
      </c>
      <c r="G730">
        <v>10132.82</v>
      </c>
      <c r="H730">
        <v>5</v>
      </c>
      <c r="I730">
        <v>50664.1</v>
      </c>
      <c r="J730">
        <v>2.5</v>
      </c>
      <c r="K730">
        <v>2592</v>
      </c>
      <c r="L730" s="2">
        <v>45404</v>
      </c>
      <c r="O730" t="str">
        <f>IF(ecommerce_10000[[#This Row],[Platform]]="Souq","sq",ecommerce_10000[[#This Row],[Platform]])</f>
        <v>Jumia</v>
      </c>
      <c r="P730" t="str">
        <f>IF(E730="Souq","sq",IF(E730="Jumia","Jum",E730))</f>
        <v>Jum</v>
      </c>
      <c r="Q730">
        <f>VLOOKUP(ecommerce_10000[[#This Row],[City]],F:I,4,FALSE)</f>
        <v>3665.44</v>
      </c>
      <c r="R730" s="1">
        <f>SUMIF(C:C,ecommerce_10000[[#This Row],[Category]],I:I)</f>
        <v>57542997.559999913</v>
      </c>
      <c r="S730" s="1">
        <f>SUMIFS(I:I,C:C,C730)</f>
        <v>57542997.559999913</v>
      </c>
      <c r="T730" s="1" t="str">
        <f>INDEX(F:F,MATCH(ecommerce_10000[[#This Row],[TotalAmount]],I:I,0))</f>
        <v>Dubai</v>
      </c>
    </row>
    <row r="731" spans="1:20" x14ac:dyDescent="0.3">
      <c r="A731" s="1" t="s">
        <v>775</v>
      </c>
      <c r="B731" s="1" t="s">
        <v>65</v>
      </c>
      <c r="C731" s="1" t="s">
        <v>20</v>
      </c>
      <c r="D731" s="1" t="s">
        <v>66</v>
      </c>
      <c r="E731" s="1" t="s">
        <v>47</v>
      </c>
      <c r="F731" s="1" t="s">
        <v>23</v>
      </c>
      <c r="G731">
        <v>1677.26</v>
      </c>
      <c r="H731">
        <v>1</v>
      </c>
      <c r="I731">
        <v>1677.26</v>
      </c>
      <c r="J731">
        <v>4.49</v>
      </c>
      <c r="K731">
        <v>3495</v>
      </c>
      <c r="L731" s="2">
        <v>45467</v>
      </c>
      <c r="O731" t="str">
        <f>IF(ecommerce_10000[[#This Row],[Platform]]="Souq","sq",ecommerce_10000[[#This Row],[Platform]])</f>
        <v>Amazon</v>
      </c>
      <c r="P731" t="str">
        <f>IF(E731="Souq","sq",IF(E731="Jumia","Jum",E731))</f>
        <v>Amazon</v>
      </c>
      <c r="Q731">
        <f>VLOOKUP(ecommerce_10000[[#This Row],[City]],F:I,4,FALSE)</f>
        <v>13290.4</v>
      </c>
      <c r="R731" s="1">
        <f>SUMIF(C:C,ecommerce_10000[[#This Row],[Category]],I:I)</f>
        <v>91504159.730000004</v>
      </c>
      <c r="S731" s="1">
        <f>SUMIFS(I:I,C:C,C731)</f>
        <v>91504159.730000004</v>
      </c>
      <c r="T731" s="1" t="str">
        <f>INDEX(F:F,MATCH(ecommerce_10000[[#This Row],[TotalAmount]],I:I,0))</f>
        <v>Alexandria</v>
      </c>
    </row>
    <row r="732" spans="1:20" x14ac:dyDescent="0.3">
      <c r="A732" s="1" t="s">
        <v>776</v>
      </c>
      <c r="B732" s="1" t="s">
        <v>43</v>
      </c>
      <c r="C732" s="1" t="s">
        <v>44</v>
      </c>
      <c r="D732" s="1" t="s">
        <v>45</v>
      </c>
      <c r="E732" s="1" t="s">
        <v>22</v>
      </c>
      <c r="F732" s="1" t="s">
        <v>62</v>
      </c>
      <c r="G732">
        <v>5337.89</v>
      </c>
      <c r="H732">
        <v>3</v>
      </c>
      <c r="I732">
        <v>16013.67</v>
      </c>
      <c r="J732">
        <v>2.77</v>
      </c>
      <c r="K732">
        <v>4630</v>
      </c>
      <c r="L732" s="2">
        <v>45585</v>
      </c>
      <c r="O732" t="str">
        <f>IF(ecommerce_10000[[#This Row],[Platform]]="Souq","sq",ecommerce_10000[[#This Row],[Platform]])</f>
        <v>Jumia</v>
      </c>
      <c r="P732" t="str">
        <f>IF(E732="Souq","sq",IF(E732="Jumia","Jum",E732))</f>
        <v>Jum</v>
      </c>
      <c r="Q732">
        <f>VLOOKUP(ecommerce_10000[[#This Row],[City]],F:I,4,FALSE)</f>
        <v>27872.98</v>
      </c>
      <c r="R732" s="1">
        <f>SUMIF(C:C,ecommerce_10000[[#This Row],[Category]],I:I)</f>
        <v>31420413.200000018</v>
      </c>
      <c r="S732" s="1">
        <f>SUMIFS(I:I,C:C,C732)</f>
        <v>31420413.200000018</v>
      </c>
      <c r="T732" s="1" t="str">
        <f>INDEX(F:F,MATCH(ecommerce_10000[[#This Row],[TotalAmount]],I:I,0))</f>
        <v>Giza</v>
      </c>
    </row>
    <row r="733" spans="1:20" x14ac:dyDescent="0.3">
      <c r="A733" s="1" t="s">
        <v>777</v>
      </c>
      <c r="B733" s="1" t="s">
        <v>25</v>
      </c>
      <c r="C733" s="1" t="s">
        <v>26</v>
      </c>
      <c r="D733" s="1" t="s">
        <v>27</v>
      </c>
      <c r="E733" s="1" t="s">
        <v>22</v>
      </c>
      <c r="F733" s="1" t="s">
        <v>62</v>
      </c>
      <c r="G733">
        <v>15646.98</v>
      </c>
      <c r="H733">
        <v>3</v>
      </c>
      <c r="I733">
        <v>46940.94</v>
      </c>
      <c r="J733">
        <v>4.08</v>
      </c>
      <c r="K733">
        <v>3756</v>
      </c>
      <c r="L733" s="2">
        <v>45338</v>
      </c>
      <c r="O733" t="str">
        <f>IF(ecommerce_10000[[#This Row],[Platform]]="Souq","sq",ecommerce_10000[[#This Row],[Platform]])</f>
        <v>Jumia</v>
      </c>
      <c r="P733" t="str">
        <f>IF(E733="Souq","sq",IF(E733="Jumia","Jum",E733))</f>
        <v>Jum</v>
      </c>
      <c r="Q733">
        <f>VLOOKUP(ecommerce_10000[[#This Row],[City]],F:I,4,FALSE)</f>
        <v>27872.98</v>
      </c>
      <c r="R733" s="1">
        <f>SUMIF(C:C,ecommerce_10000[[#This Row],[Category]],I:I)</f>
        <v>29200970.130000021</v>
      </c>
      <c r="S733" s="1">
        <f>SUMIFS(I:I,C:C,C733)</f>
        <v>29200970.130000021</v>
      </c>
      <c r="T733" s="1" t="str">
        <f>INDEX(F:F,MATCH(ecommerce_10000[[#This Row],[TotalAmount]],I:I,0))</f>
        <v>Giza</v>
      </c>
    </row>
    <row r="734" spans="1:20" x14ac:dyDescent="0.3">
      <c r="A734" s="1" t="s">
        <v>778</v>
      </c>
      <c r="B734" s="1" t="s">
        <v>43</v>
      </c>
      <c r="C734" s="1" t="s">
        <v>44</v>
      </c>
      <c r="D734" s="1" t="s">
        <v>45</v>
      </c>
      <c r="E734" s="1" t="s">
        <v>22</v>
      </c>
      <c r="F734" s="1" t="s">
        <v>23</v>
      </c>
      <c r="G734">
        <v>8677.3799999999992</v>
      </c>
      <c r="H734">
        <v>5</v>
      </c>
      <c r="I734">
        <v>43386.9</v>
      </c>
      <c r="J734">
        <v>4.25</v>
      </c>
      <c r="K734">
        <v>1671</v>
      </c>
      <c r="L734" s="2">
        <v>45332</v>
      </c>
      <c r="O734" t="str">
        <f>IF(ecommerce_10000[[#This Row],[Platform]]="Souq","sq",ecommerce_10000[[#This Row],[Platform]])</f>
        <v>Jumia</v>
      </c>
      <c r="P734" t="str">
        <f>IF(E734="Souq","sq",IF(E734="Jumia","Jum",E734))</f>
        <v>Jum</v>
      </c>
      <c r="Q734">
        <f>VLOOKUP(ecommerce_10000[[#This Row],[City]],F:I,4,FALSE)</f>
        <v>13290.4</v>
      </c>
      <c r="R734" s="1">
        <f>SUMIF(C:C,ecommerce_10000[[#This Row],[Category]],I:I)</f>
        <v>31420413.200000018</v>
      </c>
      <c r="S734" s="1">
        <f>SUMIFS(I:I,C:C,C734)</f>
        <v>31420413.200000018</v>
      </c>
      <c r="T734" s="1" t="str">
        <f>INDEX(F:F,MATCH(ecommerce_10000[[#This Row],[TotalAmount]],I:I,0))</f>
        <v>Alexandria</v>
      </c>
    </row>
    <row r="735" spans="1:20" x14ac:dyDescent="0.3">
      <c r="A735" s="1" t="s">
        <v>779</v>
      </c>
      <c r="B735" s="1" t="s">
        <v>53</v>
      </c>
      <c r="C735" s="1" t="s">
        <v>31</v>
      </c>
      <c r="D735" s="1" t="s">
        <v>54</v>
      </c>
      <c r="E735" s="1" t="s">
        <v>16</v>
      </c>
      <c r="F735" s="1" t="s">
        <v>62</v>
      </c>
      <c r="G735">
        <v>11829.33</v>
      </c>
      <c r="H735">
        <v>5</v>
      </c>
      <c r="I735">
        <v>59146.65</v>
      </c>
      <c r="J735">
        <v>1.53</v>
      </c>
      <c r="K735">
        <v>621</v>
      </c>
      <c r="L735" s="2">
        <v>45557</v>
      </c>
      <c r="O735" t="str">
        <f>IF(ecommerce_10000[[#This Row],[Platform]]="Souq","sq",ecommerce_10000[[#This Row],[Platform]])</f>
        <v>sq</v>
      </c>
      <c r="P735" t="str">
        <f>IF(E735="Souq","sq",IF(E735="Jumia","Jum",E735))</f>
        <v>sq</v>
      </c>
      <c r="Q735">
        <f>VLOOKUP(ecommerce_10000[[#This Row],[City]],F:I,4,FALSE)</f>
        <v>27872.98</v>
      </c>
      <c r="R735" s="1">
        <f>SUMIF(C:C,ecommerce_10000[[#This Row],[Category]],I:I)</f>
        <v>57542997.559999913</v>
      </c>
      <c r="S735" s="1">
        <f>SUMIFS(I:I,C:C,C735)</f>
        <v>57542997.559999913</v>
      </c>
      <c r="T735" s="1" t="str">
        <f>INDEX(F:F,MATCH(ecommerce_10000[[#This Row],[TotalAmount]],I:I,0))</f>
        <v>Giza</v>
      </c>
    </row>
    <row r="736" spans="1:20" x14ac:dyDescent="0.3">
      <c r="A736" s="1" t="s">
        <v>780</v>
      </c>
      <c r="B736" s="1" t="s">
        <v>49</v>
      </c>
      <c r="C736" s="1" t="s">
        <v>14</v>
      </c>
      <c r="D736" s="1" t="s">
        <v>50</v>
      </c>
      <c r="E736" s="1" t="s">
        <v>16</v>
      </c>
      <c r="F736" s="1" t="s">
        <v>28</v>
      </c>
      <c r="G736">
        <v>17310.57</v>
      </c>
      <c r="H736">
        <v>4</v>
      </c>
      <c r="I736">
        <v>69242.28</v>
      </c>
      <c r="J736">
        <v>4.42</v>
      </c>
      <c r="K736">
        <v>2285</v>
      </c>
      <c r="L736" s="2">
        <v>45581</v>
      </c>
      <c r="O736" t="str">
        <f>IF(ecommerce_10000[[#This Row],[Platform]]="Souq","sq",ecommerce_10000[[#This Row],[Platform]])</f>
        <v>sq</v>
      </c>
      <c r="P736" t="str">
        <f>IF(E736="Souq","sq",IF(E736="Jumia","Jum",E736))</f>
        <v>sq</v>
      </c>
      <c r="Q736">
        <f>VLOOKUP(ecommerce_10000[[#This Row],[City]],F:I,4,FALSE)</f>
        <v>26648.76</v>
      </c>
      <c r="R736" s="1">
        <f>SUMIF(C:C,ecommerce_10000[[#This Row],[Category]],I:I)</f>
        <v>92327183.770000085</v>
      </c>
      <c r="S736" s="1">
        <f>SUMIFS(I:I,C:C,C736)</f>
        <v>92327183.770000085</v>
      </c>
      <c r="T736" s="1" t="str">
        <f>INDEX(F:F,MATCH(ecommerce_10000[[#This Row],[TotalAmount]],I:I,0))</f>
        <v>Casablanca</v>
      </c>
    </row>
    <row r="737" spans="1:20" x14ac:dyDescent="0.3">
      <c r="A737" s="1" t="s">
        <v>781</v>
      </c>
      <c r="B737" s="1" t="s">
        <v>43</v>
      </c>
      <c r="C737" s="1" t="s">
        <v>44</v>
      </c>
      <c r="D737" s="1" t="s">
        <v>45</v>
      </c>
      <c r="E737" s="1" t="s">
        <v>16</v>
      </c>
      <c r="F737" s="1" t="s">
        <v>23</v>
      </c>
      <c r="G737">
        <v>2183.06</v>
      </c>
      <c r="H737">
        <v>3</v>
      </c>
      <c r="I737">
        <v>6549.18</v>
      </c>
      <c r="J737">
        <v>1.96</v>
      </c>
      <c r="K737">
        <v>171</v>
      </c>
      <c r="L737" s="2">
        <v>45623</v>
      </c>
      <c r="O737" t="str">
        <f>IF(ecommerce_10000[[#This Row],[Platform]]="Souq","sq",ecommerce_10000[[#This Row],[Platform]])</f>
        <v>sq</v>
      </c>
      <c r="P737" t="str">
        <f>IF(E737="Souq","sq",IF(E737="Jumia","Jum",E737))</f>
        <v>sq</v>
      </c>
      <c r="Q737">
        <f>VLOOKUP(ecommerce_10000[[#This Row],[City]],F:I,4,FALSE)</f>
        <v>13290.4</v>
      </c>
      <c r="R737" s="1">
        <f>SUMIF(C:C,ecommerce_10000[[#This Row],[Category]],I:I)</f>
        <v>31420413.200000018</v>
      </c>
      <c r="S737" s="1">
        <f>SUMIFS(I:I,C:C,C737)</f>
        <v>31420413.200000018</v>
      </c>
      <c r="T737" s="1" t="str">
        <f>INDEX(F:F,MATCH(ecommerce_10000[[#This Row],[TotalAmount]],I:I,0))</f>
        <v>Alexandria</v>
      </c>
    </row>
    <row r="738" spans="1:20" x14ac:dyDescent="0.3">
      <c r="A738" s="1" t="s">
        <v>782</v>
      </c>
      <c r="B738" s="1" t="s">
        <v>30</v>
      </c>
      <c r="C738" s="1" t="s">
        <v>31</v>
      </c>
      <c r="D738" s="1" t="s">
        <v>32</v>
      </c>
      <c r="E738" s="1" t="s">
        <v>22</v>
      </c>
      <c r="F738" s="1" t="s">
        <v>40</v>
      </c>
      <c r="G738">
        <v>17782.77</v>
      </c>
      <c r="H738">
        <v>2</v>
      </c>
      <c r="I738">
        <v>35565.54</v>
      </c>
      <c r="J738">
        <v>4.1900000000000004</v>
      </c>
      <c r="K738">
        <v>4262</v>
      </c>
      <c r="L738" s="2">
        <v>45459</v>
      </c>
      <c r="O738" t="str">
        <f>IF(ecommerce_10000[[#This Row],[Platform]]="Souq","sq",ecommerce_10000[[#This Row],[Platform]])</f>
        <v>Jumia</v>
      </c>
      <c r="P738" t="str">
        <f>IF(E738="Souq","sq",IF(E738="Jumia","Jum",E738))</f>
        <v>Jum</v>
      </c>
      <c r="Q738">
        <f>VLOOKUP(ecommerce_10000[[#This Row],[City]],F:I,4,FALSE)</f>
        <v>99349.3</v>
      </c>
      <c r="R738" s="1">
        <f>SUMIF(C:C,ecommerce_10000[[#This Row],[Category]],I:I)</f>
        <v>57542997.559999913</v>
      </c>
      <c r="S738" s="1">
        <f>SUMIFS(I:I,C:C,C738)</f>
        <v>57542997.559999913</v>
      </c>
      <c r="T738" s="1" t="str">
        <f>INDEX(F:F,MATCH(ecommerce_10000[[#This Row],[TotalAmount]],I:I,0))</f>
        <v>Riyadh</v>
      </c>
    </row>
    <row r="739" spans="1:20" x14ac:dyDescent="0.3">
      <c r="A739" s="1" t="s">
        <v>783</v>
      </c>
      <c r="B739" s="1" t="s">
        <v>65</v>
      </c>
      <c r="C739" s="1" t="s">
        <v>20</v>
      </c>
      <c r="D739" s="1" t="s">
        <v>66</v>
      </c>
      <c r="E739" s="1" t="s">
        <v>16</v>
      </c>
      <c r="F739" s="1" t="s">
        <v>17</v>
      </c>
      <c r="G739">
        <v>10456.030000000001</v>
      </c>
      <c r="H739">
        <v>3</v>
      </c>
      <c r="I739">
        <v>31368.09</v>
      </c>
      <c r="J739">
        <v>2.2000000000000002</v>
      </c>
      <c r="K739">
        <v>3879</v>
      </c>
      <c r="L739" s="2">
        <v>45372</v>
      </c>
      <c r="O739" t="str">
        <f>IF(ecommerce_10000[[#This Row],[Platform]]="Souq","sq",ecommerce_10000[[#This Row],[Platform]])</f>
        <v>sq</v>
      </c>
      <c r="P739" t="str">
        <f>IF(E739="Souq","sq",IF(E739="Jumia","Jum",E739))</f>
        <v>sq</v>
      </c>
      <c r="Q739">
        <f>VLOOKUP(ecommerce_10000[[#This Row],[City]],F:I,4,FALSE)</f>
        <v>16284.02</v>
      </c>
      <c r="R739" s="1">
        <f>SUMIF(C:C,ecommerce_10000[[#This Row],[Category]],I:I)</f>
        <v>91504159.730000004</v>
      </c>
      <c r="S739" s="1">
        <f>SUMIFS(I:I,C:C,C739)</f>
        <v>91504159.730000004</v>
      </c>
      <c r="T739" s="1" t="str">
        <f>INDEX(F:F,MATCH(ecommerce_10000[[#This Row],[TotalAmount]],I:I,0))</f>
        <v>Cairo</v>
      </c>
    </row>
    <row r="740" spans="1:20" x14ac:dyDescent="0.3">
      <c r="A740" s="1" t="s">
        <v>784</v>
      </c>
      <c r="B740" s="1" t="s">
        <v>25</v>
      </c>
      <c r="C740" s="1" t="s">
        <v>26</v>
      </c>
      <c r="D740" s="1" t="s">
        <v>27</v>
      </c>
      <c r="E740" s="1" t="s">
        <v>16</v>
      </c>
      <c r="F740" s="1" t="s">
        <v>62</v>
      </c>
      <c r="G740">
        <v>11515.83</v>
      </c>
      <c r="H740">
        <v>3</v>
      </c>
      <c r="I740">
        <v>34547.49</v>
      </c>
      <c r="J740">
        <v>3.8</v>
      </c>
      <c r="K740">
        <v>910</v>
      </c>
      <c r="L740" s="2">
        <v>45427</v>
      </c>
      <c r="O740" t="str">
        <f>IF(ecommerce_10000[[#This Row],[Platform]]="Souq","sq",ecommerce_10000[[#This Row],[Platform]])</f>
        <v>sq</v>
      </c>
      <c r="P740" t="str">
        <f>IF(E740="Souq","sq",IF(E740="Jumia","Jum",E740))</f>
        <v>sq</v>
      </c>
      <c r="Q740">
        <f>VLOOKUP(ecommerce_10000[[#This Row],[City]],F:I,4,FALSE)</f>
        <v>27872.98</v>
      </c>
      <c r="R740" s="1">
        <f>SUMIF(C:C,ecommerce_10000[[#This Row],[Category]],I:I)</f>
        <v>29200970.130000021</v>
      </c>
      <c r="S740" s="1">
        <f>SUMIFS(I:I,C:C,C740)</f>
        <v>29200970.130000021</v>
      </c>
      <c r="T740" s="1" t="str">
        <f>INDEX(F:F,MATCH(ecommerce_10000[[#This Row],[TotalAmount]],I:I,0))</f>
        <v>Giza</v>
      </c>
    </row>
    <row r="741" spans="1:20" x14ac:dyDescent="0.3">
      <c r="A741" s="1" t="s">
        <v>785</v>
      </c>
      <c r="B741" s="1" t="s">
        <v>53</v>
      </c>
      <c r="C741" s="1" t="s">
        <v>31</v>
      </c>
      <c r="D741" s="1" t="s">
        <v>54</v>
      </c>
      <c r="E741" s="1" t="s">
        <v>22</v>
      </c>
      <c r="F741" s="1" t="s">
        <v>28</v>
      </c>
      <c r="G741">
        <v>3950.83</v>
      </c>
      <c r="H741">
        <v>1</v>
      </c>
      <c r="I741">
        <v>3950.83</v>
      </c>
      <c r="J741">
        <v>4.63</v>
      </c>
      <c r="K741">
        <v>3018</v>
      </c>
      <c r="L741" s="2">
        <v>45607</v>
      </c>
      <c r="O741" t="str">
        <f>IF(ecommerce_10000[[#This Row],[Platform]]="Souq","sq",ecommerce_10000[[#This Row],[Platform]])</f>
        <v>Jumia</v>
      </c>
      <c r="P741" t="str">
        <f>IF(E741="Souq","sq",IF(E741="Jumia","Jum",E741))</f>
        <v>Jum</v>
      </c>
      <c r="Q741">
        <f>VLOOKUP(ecommerce_10000[[#This Row],[City]],F:I,4,FALSE)</f>
        <v>26648.76</v>
      </c>
      <c r="R741" s="1">
        <f>SUMIF(C:C,ecommerce_10000[[#This Row],[Category]],I:I)</f>
        <v>57542997.559999913</v>
      </c>
      <c r="S741" s="1">
        <f>SUMIFS(I:I,C:C,C741)</f>
        <v>57542997.559999913</v>
      </c>
      <c r="T741" s="1" t="str">
        <f>INDEX(F:F,MATCH(ecommerce_10000[[#This Row],[TotalAmount]],I:I,0))</f>
        <v>Casablanca</v>
      </c>
    </row>
    <row r="742" spans="1:20" x14ac:dyDescent="0.3">
      <c r="A742" s="1" t="s">
        <v>786</v>
      </c>
      <c r="B742" s="1" t="s">
        <v>49</v>
      </c>
      <c r="C742" s="1" t="s">
        <v>14</v>
      </c>
      <c r="D742" s="1" t="s">
        <v>50</v>
      </c>
      <c r="E742" s="1" t="s">
        <v>16</v>
      </c>
      <c r="F742" s="1" t="s">
        <v>40</v>
      </c>
      <c r="G742">
        <v>3210.3</v>
      </c>
      <c r="H742">
        <v>1</v>
      </c>
      <c r="I742">
        <v>3210.3</v>
      </c>
      <c r="J742">
        <v>3.89</v>
      </c>
      <c r="K742">
        <v>1634</v>
      </c>
      <c r="L742" s="2">
        <v>45403</v>
      </c>
      <c r="O742" t="str">
        <f>IF(ecommerce_10000[[#This Row],[Platform]]="Souq","sq",ecommerce_10000[[#This Row],[Platform]])</f>
        <v>sq</v>
      </c>
      <c r="P742" t="str">
        <f>IF(E742="Souq","sq",IF(E742="Jumia","Jum",E742))</f>
        <v>sq</v>
      </c>
      <c r="Q742">
        <f>VLOOKUP(ecommerce_10000[[#This Row],[City]],F:I,4,FALSE)</f>
        <v>99349.3</v>
      </c>
      <c r="R742" s="1">
        <f>SUMIF(C:C,ecommerce_10000[[#This Row],[Category]],I:I)</f>
        <v>92327183.770000085</v>
      </c>
      <c r="S742" s="1">
        <f>SUMIFS(I:I,C:C,C742)</f>
        <v>92327183.770000085</v>
      </c>
      <c r="T742" s="1" t="str">
        <f>INDEX(F:F,MATCH(ecommerce_10000[[#This Row],[TotalAmount]],I:I,0))</f>
        <v>Riyadh</v>
      </c>
    </row>
    <row r="743" spans="1:20" x14ac:dyDescent="0.3">
      <c r="A743" s="1" t="s">
        <v>787</v>
      </c>
      <c r="B743" s="1" t="s">
        <v>65</v>
      </c>
      <c r="C743" s="1" t="s">
        <v>20</v>
      </c>
      <c r="D743" s="1" t="s">
        <v>66</v>
      </c>
      <c r="E743" s="1" t="s">
        <v>47</v>
      </c>
      <c r="F743" s="1" t="s">
        <v>23</v>
      </c>
      <c r="G743">
        <v>2915.65</v>
      </c>
      <c r="H743">
        <v>3</v>
      </c>
      <c r="I743">
        <v>8746.9500000000007</v>
      </c>
      <c r="J743">
        <v>4.91</v>
      </c>
      <c r="K743">
        <v>95</v>
      </c>
      <c r="L743" s="2">
        <v>45400</v>
      </c>
      <c r="O743" t="str">
        <f>IF(ecommerce_10000[[#This Row],[Platform]]="Souq","sq",ecommerce_10000[[#This Row],[Platform]])</f>
        <v>Amazon</v>
      </c>
      <c r="P743" t="str">
        <f>IF(E743="Souq","sq",IF(E743="Jumia","Jum",E743))</f>
        <v>Amazon</v>
      </c>
      <c r="Q743">
        <f>VLOOKUP(ecommerce_10000[[#This Row],[City]],F:I,4,FALSE)</f>
        <v>13290.4</v>
      </c>
      <c r="R743" s="1">
        <f>SUMIF(C:C,ecommerce_10000[[#This Row],[Category]],I:I)</f>
        <v>91504159.730000004</v>
      </c>
      <c r="S743" s="1">
        <f>SUMIFS(I:I,C:C,C743)</f>
        <v>91504159.730000004</v>
      </c>
      <c r="T743" s="1" t="str">
        <f>INDEX(F:F,MATCH(ecommerce_10000[[#This Row],[TotalAmount]],I:I,0))</f>
        <v>Alexandria</v>
      </c>
    </row>
    <row r="744" spans="1:20" x14ac:dyDescent="0.3">
      <c r="A744" s="1" t="s">
        <v>788</v>
      </c>
      <c r="B744" s="1" t="s">
        <v>38</v>
      </c>
      <c r="C744" s="1" t="s">
        <v>20</v>
      </c>
      <c r="D744" s="1" t="s">
        <v>39</v>
      </c>
      <c r="E744" s="1" t="s">
        <v>47</v>
      </c>
      <c r="F744" s="1" t="s">
        <v>23</v>
      </c>
      <c r="G744">
        <v>5272.9</v>
      </c>
      <c r="H744">
        <v>3</v>
      </c>
      <c r="I744">
        <v>15818.7</v>
      </c>
      <c r="J744">
        <v>1.9</v>
      </c>
      <c r="K744">
        <v>2097</v>
      </c>
      <c r="L744" s="2">
        <v>45361</v>
      </c>
      <c r="O744" t="str">
        <f>IF(ecommerce_10000[[#This Row],[Platform]]="Souq","sq",ecommerce_10000[[#This Row],[Platform]])</f>
        <v>Amazon</v>
      </c>
      <c r="P744" t="str">
        <f>IF(E744="Souq","sq",IF(E744="Jumia","Jum",E744))</f>
        <v>Amazon</v>
      </c>
      <c r="Q744">
        <f>VLOOKUP(ecommerce_10000[[#This Row],[City]],F:I,4,FALSE)</f>
        <v>13290.4</v>
      </c>
      <c r="R744" s="1">
        <f>SUMIF(C:C,ecommerce_10000[[#This Row],[Category]],I:I)</f>
        <v>91504159.730000004</v>
      </c>
      <c r="S744" s="1">
        <f>SUMIFS(I:I,C:C,C744)</f>
        <v>91504159.730000004</v>
      </c>
      <c r="T744" s="1" t="str">
        <f>INDEX(F:F,MATCH(ecommerce_10000[[#This Row],[TotalAmount]],I:I,0))</f>
        <v>Alexandria</v>
      </c>
    </row>
    <row r="745" spans="1:20" x14ac:dyDescent="0.3">
      <c r="A745" s="1" t="s">
        <v>789</v>
      </c>
      <c r="B745" s="1" t="s">
        <v>30</v>
      </c>
      <c r="C745" s="1" t="s">
        <v>31</v>
      </c>
      <c r="D745" s="1" t="s">
        <v>32</v>
      </c>
      <c r="E745" s="1" t="s">
        <v>47</v>
      </c>
      <c r="F745" s="1" t="s">
        <v>33</v>
      </c>
      <c r="G745">
        <v>6369.35</v>
      </c>
      <c r="H745">
        <v>5</v>
      </c>
      <c r="I745">
        <v>31846.75</v>
      </c>
      <c r="J745">
        <v>2.9</v>
      </c>
      <c r="K745">
        <v>1267</v>
      </c>
      <c r="L745" s="2">
        <v>45316</v>
      </c>
      <c r="O745" t="str">
        <f>IF(ecommerce_10000[[#This Row],[Platform]]="Souq","sq",ecommerce_10000[[#This Row],[Platform]])</f>
        <v>Amazon</v>
      </c>
      <c r="P745" t="str">
        <f>IF(E745="Souq","sq",IF(E745="Jumia","Jum",E745))</f>
        <v>Amazon</v>
      </c>
      <c r="Q745">
        <f>VLOOKUP(ecommerce_10000[[#This Row],[City]],F:I,4,FALSE)</f>
        <v>3665.44</v>
      </c>
      <c r="R745" s="1">
        <f>SUMIF(C:C,ecommerce_10000[[#This Row],[Category]],I:I)</f>
        <v>57542997.559999913</v>
      </c>
      <c r="S745" s="1">
        <f>SUMIFS(I:I,C:C,C745)</f>
        <v>57542997.559999913</v>
      </c>
      <c r="T745" s="1" t="str">
        <f>INDEX(F:F,MATCH(ecommerce_10000[[#This Row],[TotalAmount]],I:I,0))</f>
        <v>Dubai</v>
      </c>
    </row>
    <row r="746" spans="1:20" x14ac:dyDescent="0.3">
      <c r="A746" s="1" t="s">
        <v>790</v>
      </c>
      <c r="B746" s="1" t="s">
        <v>19</v>
      </c>
      <c r="C746" s="1" t="s">
        <v>20</v>
      </c>
      <c r="D746" s="1" t="s">
        <v>21</v>
      </c>
      <c r="E746" s="1" t="s">
        <v>22</v>
      </c>
      <c r="F746" s="1" t="s">
        <v>33</v>
      </c>
      <c r="G746">
        <v>18147.71</v>
      </c>
      <c r="H746">
        <v>5</v>
      </c>
      <c r="I746">
        <v>90738.55</v>
      </c>
      <c r="J746">
        <v>1.61</v>
      </c>
      <c r="K746">
        <v>740</v>
      </c>
      <c r="L746" s="2">
        <v>45376</v>
      </c>
      <c r="O746" t="str">
        <f>IF(ecommerce_10000[[#This Row],[Platform]]="Souq","sq",ecommerce_10000[[#This Row],[Platform]])</f>
        <v>Jumia</v>
      </c>
      <c r="P746" t="str">
        <f>IF(E746="Souq","sq",IF(E746="Jumia","Jum",E746))</f>
        <v>Jum</v>
      </c>
      <c r="Q746">
        <f>VLOOKUP(ecommerce_10000[[#This Row],[City]],F:I,4,FALSE)</f>
        <v>3665.44</v>
      </c>
      <c r="R746" s="1">
        <f>SUMIF(C:C,ecommerce_10000[[#This Row],[Category]],I:I)</f>
        <v>91504159.730000004</v>
      </c>
      <c r="S746" s="1">
        <f>SUMIFS(I:I,C:C,C746)</f>
        <v>91504159.730000004</v>
      </c>
      <c r="T746" s="1" t="str">
        <f>INDEX(F:F,MATCH(ecommerce_10000[[#This Row],[TotalAmount]],I:I,0))</f>
        <v>Dubai</v>
      </c>
    </row>
    <row r="747" spans="1:20" x14ac:dyDescent="0.3">
      <c r="A747" s="1" t="s">
        <v>791</v>
      </c>
      <c r="B747" s="1" t="s">
        <v>65</v>
      </c>
      <c r="C747" s="1" t="s">
        <v>20</v>
      </c>
      <c r="D747" s="1" t="s">
        <v>66</v>
      </c>
      <c r="E747" s="1" t="s">
        <v>22</v>
      </c>
      <c r="F747" s="1" t="s">
        <v>62</v>
      </c>
      <c r="G747">
        <v>6413.02</v>
      </c>
      <c r="H747">
        <v>2</v>
      </c>
      <c r="I747">
        <v>12826.04</v>
      </c>
      <c r="J747">
        <v>4.01</v>
      </c>
      <c r="K747">
        <v>2478</v>
      </c>
      <c r="L747" s="2">
        <v>45434</v>
      </c>
      <c r="O747" t="str">
        <f>IF(ecommerce_10000[[#This Row],[Platform]]="Souq","sq",ecommerce_10000[[#This Row],[Platform]])</f>
        <v>Jumia</v>
      </c>
      <c r="P747" t="str">
        <f>IF(E747="Souq","sq",IF(E747="Jumia","Jum",E747))</f>
        <v>Jum</v>
      </c>
      <c r="Q747">
        <f>VLOOKUP(ecommerce_10000[[#This Row],[City]],F:I,4,FALSE)</f>
        <v>27872.98</v>
      </c>
      <c r="R747" s="1">
        <f>SUMIF(C:C,ecommerce_10000[[#This Row],[Category]],I:I)</f>
        <v>91504159.730000004</v>
      </c>
      <c r="S747" s="1">
        <f>SUMIFS(I:I,C:C,C747)</f>
        <v>91504159.730000004</v>
      </c>
      <c r="T747" s="1" t="str">
        <f>INDEX(F:F,MATCH(ecommerce_10000[[#This Row],[TotalAmount]],I:I,0))</f>
        <v>Giza</v>
      </c>
    </row>
    <row r="748" spans="1:20" x14ac:dyDescent="0.3">
      <c r="A748" s="1" t="s">
        <v>792</v>
      </c>
      <c r="B748" s="1" t="s">
        <v>13</v>
      </c>
      <c r="C748" s="1" t="s">
        <v>14</v>
      </c>
      <c r="D748" s="1" t="s">
        <v>15</v>
      </c>
      <c r="E748" s="1" t="s">
        <v>16</v>
      </c>
      <c r="F748" s="1" t="s">
        <v>62</v>
      </c>
      <c r="G748">
        <v>2452.62</v>
      </c>
      <c r="H748">
        <v>2</v>
      </c>
      <c r="I748">
        <v>4905.24</v>
      </c>
      <c r="J748">
        <v>3.82</v>
      </c>
      <c r="K748">
        <v>3118</v>
      </c>
      <c r="L748" s="2">
        <v>45322</v>
      </c>
      <c r="O748" t="str">
        <f>IF(ecommerce_10000[[#This Row],[Platform]]="Souq","sq",ecommerce_10000[[#This Row],[Platform]])</f>
        <v>sq</v>
      </c>
      <c r="P748" t="str">
        <f>IF(E748="Souq","sq",IF(E748="Jumia","Jum",E748))</f>
        <v>sq</v>
      </c>
      <c r="Q748">
        <f>VLOOKUP(ecommerce_10000[[#This Row],[City]],F:I,4,FALSE)</f>
        <v>27872.98</v>
      </c>
      <c r="R748" s="1">
        <f>SUMIF(C:C,ecommerce_10000[[#This Row],[Category]],I:I)</f>
        <v>92327183.770000085</v>
      </c>
      <c r="S748" s="1">
        <f>SUMIFS(I:I,C:C,C748)</f>
        <v>92327183.770000085</v>
      </c>
      <c r="T748" s="1" t="str">
        <f>INDEX(F:F,MATCH(ecommerce_10000[[#This Row],[TotalAmount]],I:I,0))</f>
        <v>Giza</v>
      </c>
    </row>
    <row r="749" spans="1:20" x14ac:dyDescent="0.3">
      <c r="A749" s="1" t="s">
        <v>793</v>
      </c>
      <c r="B749" s="1" t="s">
        <v>35</v>
      </c>
      <c r="C749" s="1" t="s">
        <v>14</v>
      </c>
      <c r="D749" s="1" t="s">
        <v>36</v>
      </c>
      <c r="E749" s="1" t="s">
        <v>22</v>
      </c>
      <c r="F749" s="1" t="s">
        <v>17</v>
      </c>
      <c r="G749">
        <v>8106.78</v>
      </c>
      <c r="H749">
        <v>2</v>
      </c>
      <c r="I749">
        <v>16213.56</v>
      </c>
      <c r="J749">
        <v>3.37</v>
      </c>
      <c r="K749">
        <v>4464</v>
      </c>
      <c r="L749" s="2">
        <v>45582</v>
      </c>
      <c r="O749" t="str">
        <f>IF(ecommerce_10000[[#This Row],[Platform]]="Souq","sq",ecommerce_10000[[#This Row],[Platform]])</f>
        <v>Jumia</v>
      </c>
      <c r="P749" t="str">
        <f>IF(E749="Souq","sq",IF(E749="Jumia","Jum",E749))</f>
        <v>Jum</v>
      </c>
      <c r="Q749">
        <f>VLOOKUP(ecommerce_10000[[#This Row],[City]],F:I,4,FALSE)</f>
        <v>16284.02</v>
      </c>
      <c r="R749" s="1">
        <f>SUMIF(C:C,ecommerce_10000[[#This Row],[Category]],I:I)</f>
        <v>92327183.770000085</v>
      </c>
      <c r="S749" s="1">
        <f>SUMIFS(I:I,C:C,C749)</f>
        <v>92327183.770000085</v>
      </c>
      <c r="T749" s="1" t="str">
        <f>INDEX(F:F,MATCH(ecommerce_10000[[#This Row],[TotalAmount]],I:I,0))</f>
        <v>Cairo</v>
      </c>
    </row>
    <row r="750" spans="1:20" x14ac:dyDescent="0.3">
      <c r="A750" s="1" t="s">
        <v>794</v>
      </c>
      <c r="B750" s="1" t="s">
        <v>43</v>
      </c>
      <c r="C750" s="1" t="s">
        <v>44</v>
      </c>
      <c r="D750" s="1" t="s">
        <v>45</v>
      </c>
      <c r="E750" s="1" t="s">
        <v>22</v>
      </c>
      <c r="F750" s="1" t="s">
        <v>28</v>
      </c>
      <c r="G750">
        <v>15381.69</v>
      </c>
      <c r="H750">
        <v>2</v>
      </c>
      <c r="I750">
        <v>30763.38</v>
      </c>
      <c r="J750">
        <v>3.45</v>
      </c>
      <c r="K750">
        <v>1584</v>
      </c>
      <c r="L750" s="2">
        <v>45384</v>
      </c>
      <c r="O750" t="str">
        <f>IF(ecommerce_10000[[#This Row],[Platform]]="Souq","sq",ecommerce_10000[[#This Row],[Platform]])</f>
        <v>Jumia</v>
      </c>
      <c r="P750" t="str">
        <f>IF(E750="Souq","sq",IF(E750="Jumia","Jum",E750))</f>
        <v>Jum</v>
      </c>
      <c r="Q750">
        <f>VLOOKUP(ecommerce_10000[[#This Row],[City]],F:I,4,FALSE)</f>
        <v>26648.76</v>
      </c>
      <c r="R750" s="1">
        <f>SUMIF(C:C,ecommerce_10000[[#This Row],[Category]],I:I)</f>
        <v>31420413.200000018</v>
      </c>
      <c r="S750" s="1">
        <f>SUMIFS(I:I,C:C,C750)</f>
        <v>31420413.200000018</v>
      </c>
      <c r="T750" s="1" t="str">
        <f>INDEX(F:F,MATCH(ecommerce_10000[[#This Row],[TotalAmount]],I:I,0))</f>
        <v>Casablanca</v>
      </c>
    </row>
    <row r="751" spans="1:20" x14ac:dyDescent="0.3">
      <c r="A751" s="1" t="s">
        <v>795</v>
      </c>
      <c r="B751" s="1" t="s">
        <v>30</v>
      </c>
      <c r="C751" s="1" t="s">
        <v>31</v>
      </c>
      <c r="D751" s="1" t="s">
        <v>32</v>
      </c>
      <c r="E751" s="1" t="s">
        <v>47</v>
      </c>
      <c r="F751" s="1" t="s">
        <v>62</v>
      </c>
      <c r="G751">
        <v>10639.4</v>
      </c>
      <c r="H751">
        <v>1</v>
      </c>
      <c r="I751">
        <v>10639.4</v>
      </c>
      <c r="J751">
        <v>1.61</v>
      </c>
      <c r="K751">
        <v>3291</v>
      </c>
      <c r="L751" s="2">
        <v>45643</v>
      </c>
      <c r="O751" t="str">
        <f>IF(ecommerce_10000[[#This Row],[Platform]]="Souq","sq",ecommerce_10000[[#This Row],[Platform]])</f>
        <v>Amazon</v>
      </c>
      <c r="P751" t="str">
        <f>IF(E751="Souq","sq",IF(E751="Jumia","Jum",E751))</f>
        <v>Amazon</v>
      </c>
      <c r="Q751">
        <f>VLOOKUP(ecommerce_10000[[#This Row],[City]],F:I,4,FALSE)</f>
        <v>27872.98</v>
      </c>
      <c r="R751" s="1">
        <f>SUMIF(C:C,ecommerce_10000[[#This Row],[Category]],I:I)</f>
        <v>57542997.559999913</v>
      </c>
      <c r="S751" s="1">
        <f>SUMIFS(I:I,C:C,C751)</f>
        <v>57542997.559999913</v>
      </c>
      <c r="T751" s="1" t="str">
        <f>INDEX(F:F,MATCH(ecommerce_10000[[#This Row],[TotalAmount]],I:I,0))</f>
        <v>Giza</v>
      </c>
    </row>
    <row r="752" spans="1:20" x14ac:dyDescent="0.3">
      <c r="A752" s="1" t="s">
        <v>796</v>
      </c>
      <c r="B752" s="1" t="s">
        <v>19</v>
      </c>
      <c r="C752" s="1" t="s">
        <v>20</v>
      </c>
      <c r="D752" s="1" t="s">
        <v>21</v>
      </c>
      <c r="E752" s="1" t="s">
        <v>16</v>
      </c>
      <c r="F752" s="1" t="s">
        <v>23</v>
      </c>
      <c r="G752">
        <v>5561.22</v>
      </c>
      <c r="H752">
        <v>1</v>
      </c>
      <c r="I752">
        <v>5561.22</v>
      </c>
      <c r="J752">
        <v>3.3</v>
      </c>
      <c r="K752">
        <v>957</v>
      </c>
      <c r="L752" s="2">
        <v>45480</v>
      </c>
      <c r="O752" t="str">
        <f>IF(ecommerce_10000[[#This Row],[Platform]]="Souq","sq",ecommerce_10000[[#This Row],[Platform]])</f>
        <v>sq</v>
      </c>
      <c r="P752" t="str">
        <f>IF(E752="Souq","sq",IF(E752="Jumia","Jum",E752))</f>
        <v>sq</v>
      </c>
      <c r="Q752">
        <f>VLOOKUP(ecommerce_10000[[#This Row],[City]],F:I,4,FALSE)</f>
        <v>13290.4</v>
      </c>
      <c r="R752" s="1">
        <f>SUMIF(C:C,ecommerce_10000[[#This Row],[Category]],I:I)</f>
        <v>91504159.730000004</v>
      </c>
      <c r="S752" s="1">
        <f>SUMIFS(I:I,C:C,C752)</f>
        <v>91504159.730000004</v>
      </c>
      <c r="T752" s="1" t="str">
        <f>INDEX(F:F,MATCH(ecommerce_10000[[#This Row],[TotalAmount]],I:I,0))</f>
        <v>Alexandria</v>
      </c>
    </row>
    <row r="753" spans="1:20" x14ac:dyDescent="0.3">
      <c r="A753" s="1" t="s">
        <v>797</v>
      </c>
      <c r="B753" s="1" t="s">
        <v>30</v>
      </c>
      <c r="C753" s="1" t="s">
        <v>31</v>
      </c>
      <c r="D753" s="1" t="s">
        <v>32</v>
      </c>
      <c r="E753" s="1" t="s">
        <v>47</v>
      </c>
      <c r="F753" s="1" t="s">
        <v>33</v>
      </c>
      <c r="G753">
        <v>4678.96</v>
      </c>
      <c r="H753">
        <v>4</v>
      </c>
      <c r="I753">
        <v>18715.84</v>
      </c>
      <c r="J753">
        <v>2.67</v>
      </c>
      <c r="K753">
        <v>252</v>
      </c>
      <c r="L753" s="2">
        <v>45370</v>
      </c>
      <c r="O753" t="str">
        <f>IF(ecommerce_10000[[#This Row],[Platform]]="Souq","sq",ecommerce_10000[[#This Row],[Platform]])</f>
        <v>Amazon</v>
      </c>
      <c r="P753" t="str">
        <f>IF(E753="Souq","sq",IF(E753="Jumia","Jum",E753))</f>
        <v>Amazon</v>
      </c>
      <c r="Q753">
        <f>VLOOKUP(ecommerce_10000[[#This Row],[City]],F:I,4,FALSE)</f>
        <v>3665.44</v>
      </c>
      <c r="R753" s="1">
        <f>SUMIF(C:C,ecommerce_10000[[#This Row],[Category]],I:I)</f>
        <v>57542997.559999913</v>
      </c>
      <c r="S753" s="1">
        <f>SUMIFS(I:I,C:C,C753)</f>
        <v>57542997.559999913</v>
      </c>
      <c r="T753" s="1" t="str">
        <f>INDEX(F:F,MATCH(ecommerce_10000[[#This Row],[TotalAmount]],I:I,0))</f>
        <v>Dubai</v>
      </c>
    </row>
    <row r="754" spans="1:20" x14ac:dyDescent="0.3">
      <c r="A754" s="1" t="s">
        <v>798</v>
      </c>
      <c r="B754" s="1" t="s">
        <v>13</v>
      </c>
      <c r="C754" s="1" t="s">
        <v>14</v>
      </c>
      <c r="D754" s="1" t="s">
        <v>15</v>
      </c>
      <c r="E754" s="1" t="s">
        <v>22</v>
      </c>
      <c r="F754" s="1" t="s">
        <v>62</v>
      </c>
      <c r="G754">
        <v>13072.25</v>
      </c>
      <c r="H754">
        <v>2</v>
      </c>
      <c r="I754">
        <v>26144.5</v>
      </c>
      <c r="J754">
        <v>1.51</v>
      </c>
      <c r="K754">
        <v>4658</v>
      </c>
      <c r="L754" s="2">
        <v>45644</v>
      </c>
      <c r="O754" t="str">
        <f>IF(ecommerce_10000[[#This Row],[Platform]]="Souq","sq",ecommerce_10000[[#This Row],[Platform]])</f>
        <v>Jumia</v>
      </c>
      <c r="P754" t="str">
        <f>IF(E754="Souq","sq",IF(E754="Jumia","Jum",E754))</f>
        <v>Jum</v>
      </c>
      <c r="Q754">
        <f>VLOOKUP(ecommerce_10000[[#This Row],[City]],F:I,4,FALSE)</f>
        <v>27872.98</v>
      </c>
      <c r="R754" s="1">
        <f>SUMIF(C:C,ecommerce_10000[[#This Row],[Category]],I:I)</f>
        <v>92327183.770000085</v>
      </c>
      <c r="S754" s="1">
        <f>SUMIFS(I:I,C:C,C754)</f>
        <v>92327183.770000085</v>
      </c>
      <c r="T754" s="1" t="str">
        <f>INDEX(F:F,MATCH(ecommerce_10000[[#This Row],[TotalAmount]],I:I,0))</f>
        <v>Giza</v>
      </c>
    </row>
    <row r="755" spans="1:20" x14ac:dyDescent="0.3">
      <c r="A755" s="1" t="s">
        <v>799</v>
      </c>
      <c r="B755" s="1" t="s">
        <v>30</v>
      </c>
      <c r="C755" s="1" t="s">
        <v>31</v>
      </c>
      <c r="D755" s="1" t="s">
        <v>32</v>
      </c>
      <c r="E755" s="1" t="s">
        <v>22</v>
      </c>
      <c r="F755" s="1" t="s">
        <v>62</v>
      </c>
      <c r="G755">
        <v>510.72</v>
      </c>
      <c r="H755">
        <v>2</v>
      </c>
      <c r="I755">
        <v>1021.44</v>
      </c>
      <c r="J755">
        <v>1.07</v>
      </c>
      <c r="K755">
        <v>4611</v>
      </c>
      <c r="L755" s="2">
        <v>45514</v>
      </c>
      <c r="O755" t="str">
        <f>IF(ecommerce_10000[[#This Row],[Platform]]="Souq","sq",ecommerce_10000[[#This Row],[Platform]])</f>
        <v>Jumia</v>
      </c>
      <c r="P755" t="str">
        <f>IF(E755="Souq","sq",IF(E755="Jumia","Jum",E755))</f>
        <v>Jum</v>
      </c>
      <c r="Q755">
        <f>VLOOKUP(ecommerce_10000[[#This Row],[City]],F:I,4,FALSE)</f>
        <v>27872.98</v>
      </c>
      <c r="R755" s="1">
        <f>SUMIF(C:C,ecommerce_10000[[#This Row],[Category]],I:I)</f>
        <v>57542997.559999913</v>
      </c>
      <c r="S755" s="1">
        <f>SUMIFS(I:I,C:C,C755)</f>
        <v>57542997.559999913</v>
      </c>
      <c r="T755" s="1" t="str">
        <f>INDEX(F:F,MATCH(ecommerce_10000[[#This Row],[TotalAmount]],I:I,0))</f>
        <v>Giza</v>
      </c>
    </row>
    <row r="756" spans="1:20" x14ac:dyDescent="0.3">
      <c r="A756" s="1" t="s">
        <v>800</v>
      </c>
      <c r="B756" s="1" t="s">
        <v>30</v>
      </c>
      <c r="C756" s="1" t="s">
        <v>31</v>
      </c>
      <c r="D756" s="1" t="s">
        <v>32</v>
      </c>
      <c r="E756" s="1" t="s">
        <v>16</v>
      </c>
      <c r="F756" s="1" t="s">
        <v>40</v>
      </c>
      <c r="G756">
        <v>19507.259999999998</v>
      </c>
      <c r="H756">
        <v>1</v>
      </c>
      <c r="I756">
        <v>19507.259999999998</v>
      </c>
      <c r="J756">
        <v>2.0299999999999998</v>
      </c>
      <c r="K756">
        <v>1353</v>
      </c>
      <c r="L756" s="2">
        <v>45623</v>
      </c>
      <c r="O756" t="str">
        <f>IF(ecommerce_10000[[#This Row],[Platform]]="Souq","sq",ecommerce_10000[[#This Row],[Platform]])</f>
        <v>sq</v>
      </c>
      <c r="P756" t="str">
        <f>IF(E756="Souq","sq",IF(E756="Jumia","Jum",E756))</f>
        <v>sq</v>
      </c>
      <c r="Q756">
        <f>VLOOKUP(ecommerce_10000[[#This Row],[City]],F:I,4,FALSE)</f>
        <v>99349.3</v>
      </c>
      <c r="R756" s="1">
        <f>SUMIF(C:C,ecommerce_10000[[#This Row],[Category]],I:I)</f>
        <v>57542997.559999913</v>
      </c>
      <c r="S756" s="1">
        <f>SUMIFS(I:I,C:C,C756)</f>
        <v>57542997.559999913</v>
      </c>
      <c r="T756" s="1" t="str">
        <f>INDEX(F:F,MATCH(ecommerce_10000[[#This Row],[TotalAmount]],I:I,0))</f>
        <v>Riyadh</v>
      </c>
    </row>
    <row r="757" spans="1:20" x14ac:dyDescent="0.3">
      <c r="A757" s="1" t="s">
        <v>801</v>
      </c>
      <c r="B757" s="1" t="s">
        <v>65</v>
      </c>
      <c r="C757" s="1" t="s">
        <v>20</v>
      </c>
      <c r="D757" s="1" t="s">
        <v>66</v>
      </c>
      <c r="E757" s="1" t="s">
        <v>22</v>
      </c>
      <c r="F757" s="1" t="s">
        <v>62</v>
      </c>
      <c r="G757">
        <v>3293.39</v>
      </c>
      <c r="H757">
        <v>3</v>
      </c>
      <c r="I757">
        <v>9880.17</v>
      </c>
      <c r="J757">
        <v>3.86</v>
      </c>
      <c r="K757">
        <v>2061</v>
      </c>
      <c r="L757" s="2">
        <v>45579</v>
      </c>
      <c r="O757" t="str">
        <f>IF(ecommerce_10000[[#This Row],[Platform]]="Souq","sq",ecommerce_10000[[#This Row],[Platform]])</f>
        <v>Jumia</v>
      </c>
      <c r="P757" t="str">
        <f>IF(E757="Souq","sq",IF(E757="Jumia","Jum",E757))</f>
        <v>Jum</v>
      </c>
      <c r="Q757">
        <f>VLOOKUP(ecommerce_10000[[#This Row],[City]],F:I,4,FALSE)</f>
        <v>27872.98</v>
      </c>
      <c r="R757" s="1">
        <f>SUMIF(C:C,ecommerce_10000[[#This Row],[Category]],I:I)</f>
        <v>91504159.730000004</v>
      </c>
      <c r="S757" s="1">
        <f>SUMIFS(I:I,C:C,C757)</f>
        <v>91504159.730000004</v>
      </c>
      <c r="T757" s="1" t="str">
        <f>INDEX(F:F,MATCH(ecommerce_10000[[#This Row],[TotalAmount]],I:I,0))</f>
        <v>Giza</v>
      </c>
    </row>
    <row r="758" spans="1:20" x14ac:dyDescent="0.3">
      <c r="A758" s="1" t="s">
        <v>802</v>
      </c>
      <c r="B758" s="1" t="s">
        <v>65</v>
      </c>
      <c r="C758" s="1" t="s">
        <v>20</v>
      </c>
      <c r="D758" s="1" t="s">
        <v>66</v>
      </c>
      <c r="E758" s="1" t="s">
        <v>22</v>
      </c>
      <c r="F758" s="1" t="s">
        <v>17</v>
      </c>
      <c r="G758">
        <v>7724.8</v>
      </c>
      <c r="H758">
        <v>4</v>
      </c>
      <c r="I758">
        <v>30899.200000000001</v>
      </c>
      <c r="J758">
        <v>4.6399999999999997</v>
      </c>
      <c r="K758">
        <v>4941</v>
      </c>
      <c r="L758" s="2">
        <v>45298</v>
      </c>
      <c r="O758" t="str">
        <f>IF(ecommerce_10000[[#This Row],[Platform]]="Souq","sq",ecommerce_10000[[#This Row],[Platform]])</f>
        <v>Jumia</v>
      </c>
      <c r="P758" t="str">
        <f>IF(E758="Souq","sq",IF(E758="Jumia","Jum",E758))</f>
        <v>Jum</v>
      </c>
      <c r="Q758">
        <f>VLOOKUP(ecommerce_10000[[#This Row],[City]],F:I,4,FALSE)</f>
        <v>16284.02</v>
      </c>
      <c r="R758" s="1">
        <f>SUMIF(C:C,ecommerce_10000[[#This Row],[Category]],I:I)</f>
        <v>91504159.730000004</v>
      </c>
      <c r="S758" s="1">
        <f>SUMIFS(I:I,C:C,C758)</f>
        <v>91504159.730000004</v>
      </c>
      <c r="T758" s="1" t="str">
        <f>INDEX(F:F,MATCH(ecommerce_10000[[#This Row],[TotalAmount]],I:I,0))</f>
        <v>Cairo</v>
      </c>
    </row>
    <row r="759" spans="1:20" x14ac:dyDescent="0.3">
      <c r="A759" s="1" t="s">
        <v>803</v>
      </c>
      <c r="B759" s="1" t="s">
        <v>49</v>
      </c>
      <c r="C759" s="1" t="s">
        <v>14</v>
      </c>
      <c r="D759" s="1" t="s">
        <v>50</v>
      </c>
      <c r="E759" s="1" t="s">
        <v>22</v>
      </c>
      <c r="F759" s="1" t="s">
        <v>40</v>
      </c>
      <c r="G759">
        <v>19304.580000000002</v>
      </c>
      <c r="H759">
        <v>4</v>
      </c>
      <c r="I759">
        <v>77218.320000000007</v>
      </c>
      <c r="J759">
        <v>4.16</v>
      </c>
      <c r="K759">
        <v>4235</v>
      </c>
      <c r="L759" s="2">
        <v>45609</v>
      </c>
      <c r="O759" t="str">
        <f>IF(ecommerce_10000[[#This Row],[Platform]]="Souq","sq",ecommerce_10000[[#This Row],[Platform]])</f>
        <v>Jumia</v>
      </c>
      <c r="P759" t="str">
        <f>IF(E759="Souq","sq",IF(E759="Jumia","Jum",E759))</f>
        <v>Jum</v>
      </c>
      <c r="Q759">
        <f>VLOOKUP(ecommerce_10000[[#This Row],[City]],F:I,4,FALSE)</f>
        <v>99349.3</v>
      </c>
      <c r="R759" s="1">
        <f>SUMIF(C:C,ecommerce_10000[[#This Row],[Category]],I:I)</f>
        <v>92327183.770000085</v>
      </c>
      <c r="S759" s="1">
        <f>SUMIFS(I:I,C:C,C759)</f>
        <v>92327183.770000085</v>
      </c>
      <c r="T759" s="1" t="str">
        <f>INDEX(F:F,MATCH(ecommerce_10000[[#This Row],[TotalAmount]],I:I,0))</f>
        <v>Riyadh</v>
      </c>
    </row>
    <row r="760" spans="1:20" x14ac:dyDescent="0.3">
      <c r="A760" s="1" t="s">
        <v>804</v>
      </c>
      <c r="B760" s="1" t="s">
        <v>13</v>
      </c>
      <c r="C760" s="1" t="s">
        <v>14</v>
      </c>
      <c r="D760" s="1" t="s">
        <v>15</v>
      </c>
      <c r="E760" s="1" t="s">
        <v>22</v>
      </c>
      <c r="F760" s="1" t="s">
        <v>62</v>
      </c>
      <c r="G760">
        <v>18419.73</v>
      </c>
      <c r="H760">
        <v>3</v>
      </c>
      <c r="I760">
        <v>55259.19</v>
      </c>
      <c r="J760">
        <v>3.13</v>
      </c>
      <c r="K760">
        <v>2624</v>
      </c>
      <c r="L760" s="2">
        <v>45525</v>
      </c>
      <c r="O760" t="str">
        <f>IF(ecommerce_10000[[#This Row],[Platform]]="Souq","sq",ecommerce_10000[[#This Row],[Platform]])</f>
        <v>Jumia</v>
      </c>
      <c r="P760" t="str">
        <f>IF(E760="Souq","sq",IF(E760="Jumia","Jum",E760))</f>
        <v>Jum</v>
      </c>
      <c r="Q760">
        <f>VLOOKUP(ecommerce_10000[[#This Row],[City]],F:I,4,FALSE)</f>
        <v>27872.98</v>
      </c>
      <c r="R760" s="1">
        <f>SUMIF(C:C,ecommerce_10000[[#This Row],[Category]],I:I)</f>
        <v>92327183.770000085</v>
      </c>
      <c r="S760" s="1">
        <f>SUMIFS(I:I,C:C,C760)</f>
        <v>92327183.770000085</v>
      </c>
      <c r="T760" s="1" t="str">
        <f>INDEX(F:F,MATCH(ecommerce_10000[[#This Row],[TotalAmount]],I:I,0))</f>
        <v>Giza</v>
      </c>
    </row>
    <row r="761" spans="1:20" x14ac:dyDescent="0.3">
      <c r="A761" s="1" t="s">
        <v>805</v>
      </c>
      <c r="B761" s="1" t="s">
        <v>49</v>
      </c>
      <c r="C761" s="1" t="s">
        <v>14</v>
      </c>
      <c r="D761" s="1" t="s">
        <v>50</v>
      </c>
      <c r="E761" s="1" t="s">
        <v>22</v>
      </c>
      <c r="F761" s="1" t="s">
        <v>33</v>
      </c>
      <c r="G761">
        <v>18691.8</v>
      </c>
      <c r="H761">
        <v>2</v>
      </c>
      <c r="I761">
        <v>37383.599999999999</v>
      </c>
      <c r="J761">
        <v>3.18</v>
      </c>
      <c r="K761">
        <v>3925</v>
      </c>
      <c r="L761" s="2">
        <v>45435</v>
      </c>
      <c r="O761" t="str">
        <f>IF(ecommerce_10000[[#This Row],[Platform]]="Souq","sq",ecommerce_10000[[#This Row],[Platform]])</f>
        <v>Jumia</v>
      </c>
      <c r="P761" t="str">
        <f>IF(E761="Souq","sq",IF(E761="Jumia","Jum",E761))</f>
        <v>Jum</v>
      </c>
      <c r="Q761">
        <f>VLOOKUP(ecommerce_10000[[#This Row],[City]],F:I,4,FALSE)</f>
        <v>3665.44</v>
      </c>
      <c r="R761" s="1">
        <f>SUMIF(C:C,ecommerce_10000[[#This Row],[Category]],I:I)</f>
        <v>92327183.770000085</v>
      </c>
      <c r="S761" s="1">
        <f>SUMIFS(I:I,C:C,C761)</f>
        <v>92327183.770000085</v>
      </c>
      <c r="T761" s="1" t="str">
        <f>INDEX(F:F,MATCH(ecommerce_10000[[#This Row],[TotalAmount]],I:I,0))</f>
        <v>Dubai</v>
      </c>
    </row>
    <row r="762" spans="1:20" x14ac:dyDescent="0.3">
      <c r="A762" s="1" t="s">
        <v>806</v>
      </c>
      <c r="B762" s="1" t="s">
        <v>35</v>
      </c>
      <c r="C762" s="1" t="s">
        <v>14</v>
      </c>
      <c r="D762" s="1" t="s">
        <v>36</v>
      </c>
      <c r="E762" s="1" t="s">
        <v>16</v>
      </c>
      <c r="F762" s="1" t="s">
        <v>23</v>
      </c>
      <c r="G762">
        <v>4058.49</v>
      </c>
      <c r="H762">
        <v>1</v>
      </c>
      <c r="I762">
        <v>4058.49</v>
      </c>
      <c r="J762">
        <v>4.26</v>
      </c>
      <c r="K762">
        <v>3241</v>
      </c>
      <c r="L762" s="2">
        <v>45424</v>
      </c>
      <c r="O762" t="str">
        <f>IF(ecommerce_10000[[#This Row],[Platform]]="Souq","sq",ecommerce_10000[[#This Row],[Platform]])</f>
        <v>sq</v>
      </c>
      <c r="P762" t="str">
        <f>IF(E762="Souq","sq",IF(E762="Jumia","Jum",E762))</f>
        <v>sq</v>
      </c>
      <c r="Q762">
        <f>VLOOKUP(ecommerce_10000[[#This Row],[City]],F:I,4,FALSE)</f>
        <v>13290.4</v>
      </c>
      <c r="R762" s="1">
        <f>SUMIF(C:C,ecommerce_10000[[#This Row],[Category]],I:I)</f>
        <v>92327183.770000085</v>
      </c>
      <c r="S762" s="1">
        <f>SUMIFS(I:I,C:C,C762)</f>
        <v>92327183.770000085</v>
      </c>
      <c r="T762" s="1" t="str">
        <f>INDEX(F:F,MATCH(ecommerce_10000[[#This Row],[TotalAmount]],I:I,0))</f>
        <v>Alexandria</v>
      </c>
    </row>
    <row r="763" spans="1:20" x14ac:dyDescent="0.3">
      <c r="A763" s="1" t="s">
        <v>807</v>
      </c>
      <c r="B763" s="1" t="s">
        <v>65</v>
      </c>
      <c r="C763" s="1" t="s">
        <v>20</v>
      </c>
      <c r="D763" s="1" t="s">
        <v>66</v>
      </c>
      <c r="E763" s="1" t="s">
        <v>22</v>
      </c>
      <c r="F763" s="1" t="s">
        <v>28</v>
      </c>
      <c r="G763">
        <v>6422.64</v>
      </c>
      <c r="H763">
        <v>4</v>
      </c>
      <c r="I763">
        <v>25690.560000000001</v>
      </c>
      <c r="J763">
        <v>4.76</v>
      </c>
      <c r="K763">
        <v>4866</v>
      </c>
      <c r="L763" s="2">
        <v>45364</v>
      </c>
      <c r="O763" t="str">
        <f>IF(ecommerce_10000[[#This Row],[Platform]]="Souq","sq",ecommerce_10000[[#This Row],[Platform]])</f>
        <v>Jumia</v>
      </c>
      <c r="P763" t="str">
        <f>IF(E763="Souq","sq",IF(E763="Jumia","Jum",E763))</f>
        <v>Jum</v>
      </c>
      <c r="Q763">
        <f>VLOOKUP(ecommerce_10000[[#This Row],[City]],F:I,4,FALSE)</f>
        <v>26648.76</v>
      </c>
      <c r="R763" s="1">
        <f>SUMIF(C:C,ecommerce_10000[[#This Row],[Category]],I:I)</f>
        <v>91504159.730000004</v>
      </c>
      <c r="S763" s="1">
        <f>SUMIFS(I:I,C:C,C763)</f>
        <v>91504159.730000004</v>
      </c>
      <c r="T763" s="1" t="str">
        <f>INDEX(F:F,MATCH(ecommerce_10000[[#This Row],[TotalAmount]],I:I,0))</f>
        <v>Casablanca</v>
      </c>
    </row>
    <row r="764" spans="1:20" x14ac:dyDescent="0.3">
      <c r="A764" s="1" t="s">
        <v>808</v>
      </c>
      <c r="B764" s="1" t="s">
        <v>13</v>
      </c>
      <c r="C764" s="1" t="s">
        <v>14</v>
      </c>
      <c r="D764" s="1" t="s">
        <v>15</v>
      </c>
      <c r="E764" s="1" t="s">
        <v>16</v>
      </c>
      <c r="F764" s="1" t="s">
        <v>17</v>
      </c>
      <c r="G764">
        <v>17561.73</v>
      </c>
      <c r="H764">
        <v>4</v>
      </c>
      <c r="I764">
        <v>70246.92</v>
      </c>
      <c r="J764">
        <v>1.77</v>
      </c>
      <c r="K764">
        <v>1249</v>
      </c>
      <c r="L764" s="2">
        <v>45369</v>
      </c>
      <c r="O764" t="str">
        <f>IF(ecommerce_10000[[#This Row],[Platform]]="Souq","sq",ecommerce_10000[[#This Row],[Platform]])</f>
        <v>sq</v>
      </c>
      <c r="P764" t="str">
        <f>IF(E764="Souq","sq",IF(E764="Jumia","Jum",E764))</f>
        <v>sq</v>
      </c>
      <c r="Q764">
        <f>VLOOKUP(ecommerce_10000[[#This Row],[City]],F:I,4,FALSE)</f>
        <v>16284.02</v>
      </c>
      <c r="R764" s="1">
        <f>SUMIF(C:C,ecommerce_10000[[#This Row],[Category]],I:I)</f>
        <v>92327183.770000085</v>
      </c>
      <c r="S764" s="1">
        <f>SUMIFS(I:I,C:C,C764)</f>
        <v>92327183.770000085</v>
      </c>
      <c r="T764" s="1" t="str">
        <f>INDEX(F:F,MATCH(ecommerce_10000[[#This Row],[TotalAmount]],I:I,0))</f>
        <v>Cairo</v>
      </c>
    </row>
    <row r="765" spans="1:20" x14ac:dyDescent="0.3">
      <c r="A765" s="1" t="s">
        <v>809</v>
      </c>
      <c r="B765" s="1" t="s">
        <v>65</v>
      </c>
      <c r="C765" s="1" t="s">
        <v>20</v>
      </c>
      <c r="D765" s="1" t="s">
        <v>66</v>
      </c>
      <c r="E765" s="1" t="s">
        <v>22</v>
      </c>
      <c r="F765" s="1" t="s">
        <v>62</v>
      </c>
      <c r="G765">
        <v>17360.599999999999</v>
      </c>
      <c r="H765">
        <v>4</v>
      </c>
      <c r="I765">
        <v>69442.399999999994</v>
      </c>
      <c r="J765">
        <v>3.13</v>
      </c>
      <c r="K765">
        <v>4768</v>
      </c>
      <c r="L765" s="2">
        <v>45523</v>
      </c>
      <c r="O765" t="str">
        <f>IF(ecommerce_10000[[#This Row],[Platform]]="Souq","sq",ecommerce_10000[[#This Row],[Platform]])</f>
        <v>Jumia</v>
      </c>
      <c r="P765" t="str">
        <f>IF(E765="Souq","sq",IF(E765="Jumia","Jum",E765))</f>
        <v>Jum</v>
      </c>
      <c r="Q765">
        <f>VLOOKUP(ecommerce_10000[[#This Row],[City]],F:I,4,FALSE)</f>
        <v>27872.98</v>
      </c>
      <c r="R765" s="1">
        <f>SUMIF(C:C,ecommerce_10000[[#This Row],[Category]],I:I)</f>
        <v>91504159.730000004</v>
      </c>
      <c r="S765" s="1">
        <f>SUMIFS(I:I,C:C,C765)</f>
        <v>91504159.730000004</v>
      </c>
      <c r="T765" s="1" t="str">
        <f>INDEX(F:F,MATCH(ecommerce_10000[[#This Row],[TotalAmount]],I:I,0))</f>
        <v>Giza</v>
      </c>
    </row>
    <row r="766" spans="1:20" x14ac:dyDescent="0.3">
      <c r="A766" s="1" t="s">
        <v>810</v>
      </c>
      <c r="B766" s="1" t="s">
        <v>49</v>
      </c>
      <c r="C766" s="1" t="s">
        <v>14</v>
      </c>
      <c r="D766" s="1" t="s">
        <v>50</v>
      </c>
      <c r="E766" s="1" t="s">
        <v>47</v>
      </c>
      <c r="F766" s="1" t="s">
        <v>33</v>
      </c>
      <c r="G766">
        <v>17594.5</v>
      </c>
      <c r="H766">
        <v>3</v>
      </c>
      <c r="I766">
        <v>52783.5</v>
      </c>
      <c r="J766">
        <v>1.18</v>
      </c>
      <c r="K766">
        <v>294</v>
      </c>
      <c r="L766" s="2">
        <v>45581</v>
      </c>
      <c r="O766" t="str">
        <f>IF(ecommerce_10000[[#This Row],[Platform]]="Souq","sq",ecommerce_10000[[#This Row],[Platform]])</f>
        <v>Amazon</v>
      </c>
      <c r="P766" t="str">
        <f>IF(E766="Souq","sq",IF(E766="Jumia","Jum",E766))</f>
        <v>Amazon</v>
      </c>
      <c r="Q766">
        <f>VLOOKUP(ecommerce_10000[[#This Row],[City]],F:I,4,FALSE)</f>
        <v>3665.44</v>
      </c>
      <c r="R766" s="1">
        <f>SUMIF(C:C,ecommerce_10000[[#This Row],[Category]],I:I)</f>
        <v>92327183.770000085</v>
      </c>
      <c r="S766" s="1">
        <f>SUMIFS(I:I,C:C,C766)</f>
        <v>92327183.770000085</v>
      </c>
      <c r="T766" s="1" t="str">
        <f>INDEX(F:F,MATCH(ecommerce_10000[[#This Row],[TotalAmount]],I:I,0))</f>
        <v>Dubai</v>
      </c>
    </row>
    <row r="767" spans="1:20" x14ac:dyDescent="0.3">
      <c r="A767" s="1" t="s">
        <v>811</v>
      </c>
      <c r="B767" s="1" t="s">
        <v>53</v>
      </c>
      <c r="C767" s="1" t="s">
        <v>31</v>
      </c>
      <c r="D767" s="1" t="s">
        <v>54</v>
      </c>
      <c r="E767" s="1" t="s">
        <v>16</v>
      </c>
      <c r="F767" s="1" t="s">
        <v>62</v>
      </c>
      <c r="G767">
        <v>8520.09</v>
      </c>
      <c r="H767">
        <v>3</v>
      </c>
      <c r="I767">
        <v>25560.27</v>
      </c>
      <c r="J767">
        <v>3.84</v>
      </c>
      <c r="K767">
        <v>2280</v>
      </c>
      <c r="L767" s="2">
        <v>45335</v>
      </c>
      <c r="O767" t="str">
        <f>IF(ecommerce_10000[[#This Row],[Platform]]="Souq","sq",ecommerce_10000[[#This Row],[Platform]])</f>
        <v>sq</v>
      </c>
      <c r="P767" t="str">
        <f>IF(E767="Souq","sq",IF(E767="Jumia","Jum",E767))</f>
        <v>sq</v>
      </c>
      <c r="Q767">
        <f>VLOOKUP(ecommerce_10000[[#This Row],[City]],F:I,4,FALSE)</f>
        <v>27872.98</v>
      </c>
      <c r="R767" s="1">
        <f>SUMIF(C:C,ecommerce_10000[[#This Row],[Category]],I:I)</f>
        <v>57542997.559999913</v>
      </c>
      <c r="S767" s="1">
        <f>SUMIFS(I:I,C:C,C767)</f>
        <v>57542997.559999913</v>
      </c>
      <c r="T767" s="1" t="str">
        <f>INDEX(F:F,MATCH(ecommerce_10000[[#This Row],[TotalAmount]],I:I,0))</f>
        <v>Giza</v>
      </c>
    </row>
    <row r="768" spans="1:20" x14ac:dyDescent="0.3">
      <c r="A768" s="1" t="s">
        <v>812</v>
      </c>
      <c r="B768" s="1" t="s">
        <v>53</v>
      </c>
      <c r="C768" s="1" t="s">
        <v>31</v>
      </c>
      <c r="D768" s="1" t="s">
        <v>54</v>
      </c>
      <c r="E768" s="1" t="s">
        <v>16</v>
      </c>
      <c r="F768" s="1" t="s">
        <v>40</v>
      </c>
      <c r="G768">
        <v>3138.25</v>
      </c>
      <c r="H768">
        <v>5</v>
      </c>
      <c r="I768">
        <v>15691.25</v>
      </c>
      <c r="J768">
        <v>4.38</v>
      </c>
      <c r="K768">
        <v>3196</v>
      </c>
      <c r="L768" s="2">
        <v>45365</v>
      </c>
      <c r="O768" t="str">
        <f>IF(ecommerce_10000[[#This Row],[Platform]]="Souq","sq",ecommerce_10000[[#This Row],[Platform]])</f>
        <v>sq</v>
      </c>
      <c r="P768" t="str">
        <f>IF(E768="Souq","sq",IF(E768="Jumia","Jum",E768))</f>
        <v>sq</v>
      </c>
      <c r="Q768">
        <f>VLOOKUP(ecommerce_10000[[#This Row],[City]],F:I,4,FALSE)</f>
        <v>99349.3</v>
      </c>
      <c r="R768" s="1">
        <f>SUMIF(C:C,ecommerce_10000[[#This Row],[Category]],I:I)</f>
        <v>57542997.559999913</v>
      </c>
      <c r="S768" s="1">
        <f>SUMIFS(I:I,C:C,C768)</f>
        <v>57542997.559999913</v>
      </c>
      <c r="T768" s="1" t="str">
        <f>INDEX(F:F,MATCH(ecommerce_10000[[#This Row],[TotalAmount]],I:I,0))</f>
        <v>Riyadh</v>
      </c>
    </row>
    <row r="769" spans="1:20" x14ac:dyDescent="0.3">
      <c r="A769" s="1" t="s">
        <v>813</v>
      </c>
      <c r="B769" s="1" t="s">
        <v>25</v>
      </c>
      <c r="C769" s="1" t="s">
        <v>26</v>
      </c>
      <c r="D769" s="1" t="s">
        <v>27</v>
      </c>
      <c r="E769" s="1" t="s">
        <v>16</v>
      </c>
      <c r="F769" s="1" t="s">
        <v>40</v>
      </c>
      <c r="G769">
        <v>18354.43</v>
      </c>
      <c r="H769">
        <v>4</v>
      </c>
      <c r="I769">
        <v>73417.72</v>
      </c>
      <c r="J769">
        <v>4.4000000000000004</v>
      </c>
      <c r="K769">
        <v>2187</v>
      </c>
      <c r="L769" s="2">
        <v>45480</v>
      </c>
      <c r="O769" t="str">
        <f>IF(ecommerce_10000[[#This Row],[Platform]]="Souq","sq",ecommerce_10000[[#This Row],[Platform]])</f>
        <v>sq</v>
      </c>
      <c r="P769" t="str">
        <f>IF(E769="Souq","sq",IF(E769="Jumia","Jum",E769))</f>
        <v>sq</v>
      </c>
      <c r="Q769">
        <f>VLOOKUP(ecommerce_10000[[#This Row],[City]],F:I,4,FALSE)</f>
        <v>99349.3</v>
      </c>
      <c r="R769" s="1">
        <f>SUMIF(C:C,ecommerce_10000[[#This Row],[Category]],I:I)</f>
        <v>29200970.130000021</v>
      </c>
      <c r="S769" s="1">
        <f>SUMIFS(I:I,C:C,C769)</f>
        <v>29200970.130000021</v>
      </c>
      <c r="T769" s="1" t="str">
        <f>INDEX(F:F,MATCH(ecommerce_10000[[#This Row],[TotalAmount]],I:I,0))</f>
        <v>Riyadh</v>
      </c>
    </row>
    <row r="770" spans="1:20" x14ac:dyDescent="0.3">
      <c r="A770" s="1" t="s">
        <v>814</v>
      </c>
      <c r="B770" s="1" t="s">
        <v>13</v>
      </c>
      <c r="C770" s="1" t="s">
        <v>14</v>
      </c>
      <c r="D770" s="1" t="s">
        <v>15</v>
      </c>
      <c r="E770" s="1" t="s">
        <v>47</v>
      </c>
      <c r="F770" s="1" t="s">
        <v>33</v>
      </c>
      <c r="G770">
        <v>15173.24</v>
      </c>
      <c r="H770">
        <v>4</v>
      </c>
      <c r="I770">
        <v>60692.959999999999</v>
      </c>
      <c r="J770">
        <v>4.32</v>
      </c>
      <c r="K770">
        <v>1631</v>
      </c>
      <c r="L770" s="2">
        <v>45490</v>
      </c>
      <c r="O770" t="str">
        <f>IF(ecommerce_10000[[#This Row],[Platform]]="Souq","sq",ecommerce_10000[[#This Row],[Platform]])</f>
        <v>Amazon</v>
      </c>
      <c r="P770" t="str">
        <f>IF(E770="Souq","sq",IF(E770="Jumia","Jum",E770))</f>
        <v>Amazon</v>
      </c>
      <c r="Q770">
        <f>VLOOKUP(ecommerce_10000[[#This Row],[City]],F:I,4,FALSE)</f>
        <v>3665.44</v>
      </c>
      <c r="R770" s="1">
        <f>SUMIF(C:C,ecommerce_10000[[#This Row],[Category]],I:I)</f>
        <v>92327183.770000085</v>
      </c>
      <c r="S770" s="1">
        <f>SUMIFS(I:I,C:C,C770)</f>
        <v>92327183.770000085</v>
      </c>
      <c r="T770" s="1" t="str">
        <f>INDEX(F:F,MATCH(ecommerce_10000[[#This Row],[TotalAmount]],I:I,0))</f>
        <v>Dubai</v>
      </c>
    </row>
    <row r="771" spans="1:20" x14ac:dyDescent="0.3">
      <c r="A771" s="1" t="s">
        <v>815</v>
      </c>
      <c r="B771" s="1" t="s">
        <v>30</v>
      </c>
      <c r="C771" s="1" t="s">
        <v>31</v>
      </c>
      <c r="D771" s="1" t="s">
        <v>32</v>
      </c>
      <c r="E771" s="1" t="s">
        <v>47</v>
      </c>
      <c r="F771" s="1" t="s">
        <v>17</v>
      </c>
      <c r="G771">
        <v>16655.669999999998</v>
      </c>
      <c r="H771">
        <v>2</v>
      </c>
      <c r="I771">
        <v>33311.339999999997</v>
      </c>
      <c r="J771">
        <v>3.96</v>
      </c>
      <c r="K771">
        <v>3444</v>
      </c>
      <c r="L771" s="2">
        <v>45393</v>
      </c>
      <c r="O771" t="str">
        <f>IF(ecommerce_10000[[#This Row],[Platform]]="Souq","sq",ecommerce_10000[[#This Row],[Platform]])</f>
        <v>Amazon</v>
      </c>
      <c r="P771" t="str">
        <f>IF(E771="Souq","sq",IF(E771="Jumia","Jum",E771))</f>
        <v>Amazon</v>
      </c>
      <c r="Q771">
        <f>VLOOKUP(ecommerce_10000[[#This Row],[City]],F:I,4,FALSE)</f>
        <v>16284.02</v>
      </c>
      <c r="R771" s="1">
        <f>SUMIF(C:C,ecommerce_10000[[#This Row],[Category]],I:I)</f>
        <v>57542997.559999913</v>
      </c>
      <c r="S771" s="1">
        <f>SUMIFS(I:I,C:C,C771)</f>
        <v>57542997.559999913</v>
      </c>
      <c r="T771" s="1" t="str">
        <f>INDEX(F:F,MATCH(ecommerce_10000[[#This Row],[TotalAmount]],I:I,0))</f>
        <v>Cairo</v>
      </c>
    </row>
    <row r="772" spans="1:20" x14ac:dyDescent="0.3">
      <c r="A772" s="1" t="s">
        <v>816</v>
      </c>
      <c r="B772" s="1" t="s">
        <v>35</v>
      </c>
      <c r="C772" s="1" t="s">
        <v>14</v>
      </c>
      <c r="D772" s="1" t="s">
        <v>36</v>
      </c>
      <c r="E772" s="1" t="s">
        <v>16</v>
      </c>
      <c r="F772" s="1" t="s">
        <v>62</v>
      </c>
      <c r="G772">
        <v>1516.78</v>
      </c>
      <c r="H772">
        <v>3</v>
      </c>
      <c r="I772">
        <v>4550.34</v>
      </c>
      <c r="J772">
        <v>1.45</v>
      </c>
      <c r="K772">
        <v>4385</v>
      </c>
      <c r="L772" s="2">
        <v>45373</v>
      </c>
      <c r="O772" t="str">
        <f>IF(ecommerce_10000[[#This Row],[Platform]]="Souq","sq",ecommerce_10000[[#This Row],[Platform]])</f>
        <v>sq</v>
      </c>
      <c r="P772" t="str">
        <f>IF(E772="Souq","sq",IF(E772="Jumia","Jum",E772))</f>
        <v>sq</v>
      </c>
      <c r="Q772">
        <f>VLOOKUP(ecommerce_10000[[#This Row],[City]],F:I,4,FALSE)</f>
        <v>27872.98</v>
      </c>
      <c r="R772" s="1">
        <f>SUMIF(C:C,ecommerce_10000[[#This Row],[Category]],I:I)</f>
        <v>92327183.770000085</v>
      </c>
      <c r="S772" s="1">
        <f>SUMIFS(I:I,C:C,C772)</f>
        <v>92327183.770000085</v>
      </c>
      <c r="T772" s="1" t="str">
        <f>INDEX(F:F,MATCH(ecommerce_10000[[#This Row],[TotalAmount]],I:I,0))</f>
        <v>Giza</v>
      </c>
    </row>
    <row r="773" spans="1:20" x14ac:dyDescent="0.3">
      <c r="A773" s="1" t="s">
        <v>817</v>
      </c>
      <c r="B773" s="1" t="s">
        <v>53</v>
      </c>
      <c r="C773" s="1" t="s">
        <v>31</v>
      </c>
      <c r="D773" s="1" t="s">
        <v>54</v>
      </c>
      <c r="E773" s="1" t="s">
        <v>22</v>
      </c>
      <c r="F773" s="1" t="s">
        <v>23</v>
      </c>
      <c r="G773">
        <v>5381.34</v>
      </c>
      <c r="H773">
        <v>1</v>
      </c>
      <c r="I773">
        <v>5381.34</v>
      </c>
      <c r="J773">
        <v>3.88</v>
      </c>
      <c r="K773">
        <v>769</v>
      </c>
      <c r="L773" s="2">
        <v>45551</v>
      </c>
      <c r="O773" t="str">
        <f>IF(ecommerce_10000[[#This Row],[Platform]]="Souq","sq",ecommerce_10000[[#This Row],[Platform]])</f>
        <v>Jumia</v>
      </c>
      <c r="P773" t="str">
        <f>IF(E773="Souq","sq",IF(E773="Jumia","Jum",E773))</f>
        <v>Jum</v>
      </c>
      <c r="Q773">
        <f>VLOOKUP(ecommerce_10000[[#This Row],[City]],F:I,4,FALSE)</f>
        <v>13290.4</v>
      </c>
      <c r="R773" s="1">
        <f>SUMIF(C:C,ecommerce_10000[[#This Row],[Category]],I:I)</f>
        <v>57542997.559999913</v>
      </c>
      <c r="S773" s="1">
        <f>SUMIFS(I:I,C:C,C773)</f>
        <v>57542997.559999913</v>
      </c>
      <c r="T773" s="1" t="str">
        <f>INDEX(F:F,MATCH(ecommerce_10000[[#This Row],[TotalAmount]],I:I,0))</f>
        <v>Alexandria</v>
      </c>
    </row>
    <row r="774" spans="1:20" x14ac:dyDescent="0.3">
      <c r="A774" s="1" t="s">
        <v>818</v>
      </c>
      <c r="B774" s="1" t="s">
        <v>65</v>
      </c>
      <c r="C774" s="1" t="s">
        <v>20</v>
      </c>
      <c r="D774" s="1" t="s">
        <v>66</v>
      </c>
      <c r="E774" s="1" t="s">
        <v>22</v>
      </c>
      <c r="F774" s="1" t="s">
        <v>17</v>
      </c>
      <c r="G774">
        <v>8685.6</v>
      </c>
      <c r="H774">
        <v>1</v>
      </c>
      <c r="I774">
        <v>8685.6</v>
      </c>
      <c r="J774">
        <v>1.94</v>
      </c>
      <c r="K774">
        <v>94</v>
      </c>
      <c r="L774" s="2">
        <v>45408</v>
      </c>
      <c r="O774" t="str">
        <f>IF(ecommerce_10000[[#This Row],[Platform]]="Souq","sq",ecommerce_10000[[#This Row],[Platform]])</f>
        <v>Jumia</v>
      </c>
      <c r="P774" t="str">
        <f>IF(E774="Souq","sq",IF(E774="Jumia","Jum",E774))</f>
        <v>Jum</v>
      </c>
      <c r="Q774">
        <f>VLOOKUP(ecommerce_10000[[#This Row],[City]],F:I,4,FALSE)</f>
        <v>16284.02</v>
      </c>
      <c r="R774" s="1">
        <f>SUMIF(C:C,ecommerce_10000[[#This Row],[Category]],I:I)</f>
        <v>91504159.730000004</v>
      </c>
      <c r="S774" s="1">
        <f>SUMIFS(I:I,C:C,C774)</f>
        <v>91504159.730000004</v>
      </c>
      <c r="T774" s="1" t="str">
        <f>INDEX(F:F,MATCH(ecommerce_10000[[#This Row],[TotalAmount]],I:I,0))</f>
        <v>Cairo</v>
      </c>
    </row>
    <row r="775" spans="1:20" x14ac:dyDescent="0.3">
      <c r="A775" s="1" t="s">
        <v>819</v>
      </c>
      <c r="B775" s="1" t="s">
        <v>30</v>
      </c>
      <c r="C775" s="1" t="s">
        <v>31</v>
      </c>
      <c r="D775" s="1" t="s">
        <v>32</v>
      </c>
      <c r="E775" s="1" t="s">
        <v>22</v>
      </c>
      <c r="F775" s="1" t="s">
        <v>62</v>
      </c>
      <c r="G775">
        <v>601.70000000000005</v>
      </c>
      <c r="H775">
        <v>5</v>
      </c>
      <c r="I775">
        <v>3008.5</v>
      </c>
      <c r="J775">
        <v>3.88</v>
      </c>
      <c r="K775">
        <v>1330</v>
      </c>
      <c r="L775" s="2">
        <v>45532</v>
      </c>
      <c r="O775" t="str">
        <f>IF(ecommerce_10000[[#This Row],[Platform]]="Souq","sq",ecommerce_10000[[#This Row],[Platform]])</f>
        <v>Jumia</v>
      </c>
      <c r="P775" t="str">
        <f>IF(E775="Souq","sq",IF(E775="Jumia","Jum",E775))</f>
        <v>Jum</v>
      </c>
      <c r="Q775">
        <f>VLOOKUP(ecommerce_10000[[#This Row],[City]],F:I,4,FALSE)</f>
        <v>27872.98</v>
      </c>
      <c r="R775" s="1">
        <f>SUMIF(C:C,ecommerce_10000[[#This Row],[Category]],I:I)</f>
        <v>57542997.559999913</v>
      </c>
      <c r="S775" s="1">
        <f>SUMIFS(I:I,C:C,C775)</f>
        <v>57542997.559999913</v>
      </c>
      <c r="T775" s="1" t="str">
        <f>INDEX(F:F,MATCH(ecommerce_10000[[#This Row],[TotalAmount]],I:I,0))</f>
        <v>Giza</v>
      </c>
    </row>
    <row r="776" spans="1:20" x14ac:dyDescent="0.3">
      <c r="A776" s="1" t="s">
        <v>820</v>
      </c>
      <c r="B776" s="1" t="s">
        <v>65</v>
      </c>
      <c r="C776" s="1" t="s">
        <v>20</v>
      </c>
      <c r="D776" s="1" t="s">
        <v>66</v>
      </c>
      <c r="E776" s="1" t="s">
        <v>16</v>
      </c>
      <c r="F776" s="1" t="s">
        <v>40</v>
      </c>
      <c r="G776">
        <v>19150.97</v>
      </c>
      <c r="H776">
        <v>1</v>
      </c>
      <c r="I776">
        <v>19150.97</v>
      </c>
      <c r="J776">
        <v>3.79</v>
      </c>
      <c r="K776">
        <v>2543</v>
      </c>
      <c r="L776" s="2">
        <v>45551</v>
      </c>
      <c r="O776" t="str">
        <f>IF(ecommerce_10000[[#This Row],[Platform]]="Souq","sq",ecommerce_10000[[#This Row],[Platform]])</f>
        <v>sq</v>
      </c>
      <c r="P776" t="str">
        <f>IF(E776="Souq","sq",IF(E776="Jumia","Jum",E776))</f>
        <v>sq</v>
      </c>
      <c r="Q776">
        <f>VLOOKUP(ecommerce_10000[[#This Row],[City]],F:I,4,FALSE)</f>
        <v>99349.3</v>
      </c>
      <c r="R776" s="1">
        <f>SUMIF(C:C,ecommerce_10000[[#This Row],[Category]],I:I)</f>
        <v>91504159.730000004</v>
      </c>
      <c r="S776" s="1">
        <f>SUMIFS(I:I,C:C,C776)</f>
        <v>91504159.730000004</v>
      </c>
      <c r="T776" s="1" t="str">
        <f>INDEX(F:F,MATCH(ecommerce_10000[[#This Row],[TotalAmount]],I:I,0))</f>
        <v>Riyadh</v>
      </c>
    </row>
    <row r="777" spans="1:20" x14ac:dyDescent="0.3">
      <c r="A777" s="1" t="s">
        <v>821</v>
      </c>
      <c r="B777" s="1" t="s">
        <v>38</v>
      </c>
      <c r="C777" s="1" t="s">
        <v>20</v>
      </c>
      <c r="D777" s="1" t="s">
        <v>39</v>
      </c>
      <c r="E777" s="1" t="s">
        <v>22</v>
      </c>
      <c r="F777" s="1" t="s">
        <v>62</v>
      </c>
      <c r="G777">
        <v>5483.26</v>
      </c>
      <c r="H777">
        <v>3</v>
      </c>
      <c r="I777">
        <v>16449.78</v>
      </c>
      <c r="J777">
        <v>4.97</v>
      </c>
      <c r="K777">
        <v>2140</v>
      </c>
      <c r="L777" s="2">
        <v>45447</v>
      </c>
      <c r="O777" t="str">
        <f>IF(ecommerce_10000[[#This Row],[Platform]]="Souq","sq",ecommerce_10000[[#This Row],[Platform]])</f>
        <v>Jumia</v>
      </c>
      <c r="P777" t="str">
        <f>IF(E777="Souq","sq",IF(E777="Jumia","Jum",E777))</f>
        <v>Jum</v>
      </c>
      <c r="Q777">
        <f>VLOOKUP(ecommerce_10000[[#This Row],[City]],F:I,4,FALSE)</f>
        <v>27872.98</v>
      </c>
      <c r="R777" s="1">
        <f>SUMIF(C:C,ecommerce_10000[[#This Row],[Category]],I:I)</f>
        <v>91504159.730000004</v>
      </c>
      <c r="S777" s="1">
        <f>SUMIFS(I:I,C:C,C777)</f>
        <v>91504159.730000004</v>
      </c>
      <c r="T777" s="1" t="str">
        <f>INDEX(F:F,MATCH(ecommerce_10000[[#This Row],[TotalAmount]],I:I,0))</f>
        <v>Giza</v>
      </c>
    </row>
    <row r="778" spans="1:20" x14ac:dyDescent="0.3">
      <c r="A778" s="1" t="s">
        <v>822</v>
      </c>
      <c r="B778" s="1" t="s">
        <v>13</v>
      </c>
      <c r="C778" s="1" t="s">
        <v>14</v>
      </c>
      <c r="D778" s="1" t="s">
        <v>15</v>
      </c>
      <c r="E778" s="1" t="s">
        <v>16</v>
      </c>
      <c r="F778" s="1" t="s">
        <v>62</v>
      </c>
      <c r="G778">
        <v>14025.27</v>
      </c>
      <c r="H778">
        <v>4</v>
      </c>
      <c r="I778">
        <v>56101.08</v>
      </c>
      <c r="J778">
        <v>3.88</v>
      </c>
      <c r="K778">
        <v>1224</v>
      </c>
      <c r="L778" s="2">
        <v>45623</v>
      </c>
      <c r="O778" t="str">
        <f>IF(ecommerce_10000[[#This Row],[Platform]]="Souq","sq",ecommerce_10000[[#This Row],[Platform]])</f>
        <v>sq</v>
      </c>
      <c r="P778" t="str">
        <f>IF(E778="Souq","sq",IF(E778="Jumia","Jum",E778))</f>
        <v>sq</v>
      </c>
      <c r="Q778">
        <f>VLOOKUP(ecommerce_10000[[#This Row],[City]],F:I,4,FALSE)</f>
        <v>27872.98</v>
      </c>
      <c r="R778" s="1">
        <f>SUMIF(C:C,ecommerce_10000[[#This Row],[Category]],I:I)</f>
        <v>92327183.770000085</v>
      </c>
      <c r="S778" s="1">
        <f>SUMIFS(I:I,C:C,C778)</f>
        <v>92327183.770000085</v>
      </c>
      <c r="T778" s="1" t="str">
        <f>INDEX(F:F,MATCH(ecommerce_10000[[#This Row],[TotalAmount]],I:I,0))</f>
        <v>Giza</v>
      </c>
    </row>
    <row r="779" spans="1:20" x14ac:dyDescent="0.3">
      <c r="A779" s="1" t="s">
        <v>823</v>
      </c>
      <c r="B779" s="1" t="s">
        <v>30</v>
      </c>
      <c r="C779" s="1" t="s">
        <v>31</v>
      </c>
      <c r="D779" s="1" t="s">
        <v>32</v>
      </c>
      <c r="E779" s="1" t="s">
        <v>16</v>
      </c>
      <c r="F779" s="1" t="s">
        <v>28</v>
      </c>
      <c r="G779">
        <v>19199.830000000002</v>
      </c>
      <c r="H779">
        <v>1</v>
      </c>
      <c r="I779">
        <v>19199.830000000002</v>
      </c>
      <c r="J779">
        <v>2.66</v>
      </c>
      <c r="K779">
        <v>3741</v>
      </c>
      <c r="L779" s="2">
        <v>45458</v>
      </c>
      <c r="O779" t="str">
        <f>IF(ecommerce_10000[[#This Row],[Platform]]="Souq","sq",ecommerce_10000[[#This Row],[Platform]])</f>
        <v>sq</v>
      </c>
      <c r="P779" t="str">
        <f>IF(E779="Souq","sq",IF(E779="Jumia","Jum",E779))</f>
        <v>sq</v>
      </c>
      <c r="Q779">
        <f>VLOOKUP(ecommerce_10000[[#This Row],[City]],F:I,4,FALSE)</f>
        <v>26648.76</v>
      </c>
      <c r="R779" s="1">
        <f>SUMIF(C:C,ecommerce_10000[[#This Row],[Category]],I:I)</f>
        <v>57542997.559999913</v>
      </c>
      <c r="S779" s="1">
        <f>SUMIFS(I:I,C:C,C779)</f>
        <v>57542997.559999913</v>
      </c>
      <c r="T779" s="1" t="str">
        <f>INDEX(F:F,MATCH(ecommerce_10000[[#This Row],[TotalAmount]],I:I,0))</f>
        <v>Casablanca</v>
      </c>
    </row>
    <row r="780" spans="1:20" x14ac:dyDescent="0.3">
      <c r="A780" s="1" t="s">
        <v>824</v>
      </c>
      <c r="B780" s="1" t="s">
        <v>49</v>
      </c>
      <c r="C780" s="1" t="s">
        <v>14</v>
      </c>
      <c r="D780" s="1" t="s">
        <v>50</v>
      </c>
      <c r="E780" s="1" t="s">
        <v>47</v>
      </c>
      <c r="F780" s="1" t="s">
        <v>33</v>
      </c>
      <c r="G780">
        <v>1173.46</v>
      </c>
      <c r="H780">
        <v>4</v>
      </c>
      <c r="I780">
        <v>4693.84</v>
      </c>
      <c r="J780">
        <v>3.42</v>
      </c>
      <c r="K780">
        <v>163</v>
      </c>
      <c r="L780" s="2">
        <v>45379</v>
      </c>
      <c r="O780" t="str">
        <f>IF(ecommerce_10000[[#This Row],[Platform]]="Souq","sq",ecommerce_10000[[#This Row],[Platform]])</f>
        <v>Amazon</v>
      </c>
      <c r="P780" t="str">
        <f>IF(E780="Souq","sq",IF(E780="Jumia","Jum",E780))</f>
        <v>Amazon</v>
      </c>
      <c r="Q780">
        <f>VLOOKUP(ecommerce_10000[[#This Row],[City]],F:I,4,FALSE)</f>
        <v>3665.44</v>
      </c>
      <c r="R780" s="1">
        <f>SUMIF(C:C,ecommerce_10000[[#This Row],[Category]],I:I)</f>
        <v>92327183.770000085</v>
      </c>
      <c r="S780" s="1">
        <f>SUMIFS(I:I,C:C,C780)</f>
        <v>92327183.770000085</v>
      </c>
      <c r="T780" s="1" t="str">
        <f>INDEX(F:F,MATCH(ecommerce_10000[[#This Row],[TotalAmount]],I:I,0))</f>
        <v>Dubai</v>
      </c>
    </row>
    <row r="781" spans="1:20" x14ac:dyDescent="0.3">
      <c r="A781" s="1" t="s">
        <v>825</v>
      </c>
      <c r="B781" s="1" t="s">
        <v>35</v>
      </c>
      <c r="C781" s="1" t="s">
        <v>14</v>
      </c>
      <c r="D781" s="1" t="s">
        <v>36</v>
      </c>
      <c r="E781" s="1" t="s">
        <v>47</v>
      </c>
      <c r="F781" s="1" t="s">
        <v>23</v>
      </c>
      <c r="G781">
        <v>12248.34</v>
      </c>
      <c r="H781">
        <v>2</v>
      </c>
      <c r="I781">
        <v>24496.68</v>
      </c>
      <c r="J781">
        <v>1.43</v>
      </c>
      <c r="K781">
        <v>2888</v>
      </c>
      <c r="L781" s="2">
        <v>45467</v>
      </c>
      <c r="O781" t="str">
        <f>IF(ecommerce_10000[[#This Row],[Platform]]="Souq","sq",ecommerce_10000[[#This Row],[Platform]])</f>
        <v>Amazon</v>
      </c>
      <c r="P781" t="str">
        <f>IF(E781="Souq","sq",IF(E781="Jumia","Jum",E781))</f>
        <v>Amazon</v>
      </c>
      <c r="Q781">
        <f>VLOOKUP(ecommerce_10000[[#This Row],[City]],F:I,4,FALSE)</f>
        <v>13290.4</v>
      </c>
      <c r="R781" s="1">
        <f>SUMIF(C:C,ecommerce_10000[[#This Row],[Category]],I:I)</f>
        <v>92327183.770000085</v>
      </c>
      <c r="S781" s="1">
        <f>SUMIFS(I:I,C:C,C781)</f>
        <v>92327183.770000085</v>
      </c>
      <c r="T781" s="1" t="str">
        <f>INDEX(F:F,MATCH(ecommerce_10000[[#This Row],[TotalAmount]],I:I,0))</f>
        <v>Alexandria</v>
      </c>
    </row>
    <row r="782" spans="1:20" x14ac:dyDescent="0.3">
      <c r="A782" s="1" t="s">
        <v>826</v>
      </c>
      <c r="B782" s="1" t="s">
        <v>38</v>
      </c>
      <c r="C782" s="1" t="s">
        <v>20</v>
      </c>
      <c r="D782" s="1" t="s">
        <v>39</v>
      </c>
      <c r="E782" s="1" t="s">
        <v>22</v>
      </c>
      <c r="F782" s="1" t="s">
        <v>40</v>
      </c>
      <c r="G782">
        <v>7182.08</v>
      </c>
      <c r="H782">
        <v>4</v>
      </c>
      <c r="I782">
        <v>28728.32</v>
      </c>
      <c r="J782">
        <v>4.5</v>
      </c>
      <c r="K782">
        <v>4986</v>
      </c>
      <c r="L782" s="2">
        <v>45551</v>
      </c>
      <c r="O782" t="str">
        <f>IF(ecommerce_10000[[#This Row],[Platform]]="Souq","sq",ecommerce_10000[[#This Row],[Platform]])</f>
        <v>Jumia</v>
      </c>
      <c r="P782" t="str">
        <f>IF(E782="Souq","sq",IF(E782="Jumia","Jum",E782))</f>
        <v>Jum</v>
      </c>
      <c r="Q782">
        <f>VLOOKUP(ecommerce_10000[[#This Row],[City]],F:I,4,FALSE)</f>
        <v>99349.3</v>
      </c>
      <c r="R782" s="1">
        <f>SUMIF(C:C,ecommerce_10000[[#This Row],[Category]],I:I)</f>
        <v>91504159.730000004</v>
      </c>
      <c r="S782" s="1">
        <f>SUMIFS(I:I,C:C,C782)</f>
        <v>91504159.730000004</v>
      </c>
      <c r="T782" s="1" t="str">
        <f>INDEX(F:F,MATCH(ecommerce_10000[[#This Row],[TotalAmount]],I:I,0))</f>
        <v>Riyadh</v>
      </c>
    </row>
    <row r="783" spans="1:20" x14ac:dyDescent="0.3">
      <c r="A783" s="1" t="s">
        <v>827</v>
      </c>
      <c r="B783" s="1" t="s">
        <v>13</v>
      </c>
      <c r="C783" s="1" t="s">
        <v>14</v>
      </c>
      <c r="D783" s="1" t="s">
        <v>15</v>
      </c>
      <c r="E783" s="1" t="s">
        <v>22</v>
      </c>
      <c r="F783" s="1" t="s">
        <v>23</v>
      </c>
      <c r="G783">
        <v>19600.650000000001</v>
      </c>
      <c r="H783">
        <v>3</v>
      </c>
      <c r="I783">
        <v>58801.95</v>
      </c>
      <c r="J783">
        <v>4.84</v>
      </c>
      <c r="K783">
        <v>2900</v>
      </c>
      <c r="L783" s="2">
        <v>45616</v>
      </c>
      <c r="O783" t="str">
        <f>IF(ecommerce_10000[[#This Row],[Platform]]="Souq","sq",ecommerce_10000[[#This Row],[Platform]])</f>
        <v>Jumia</v>
      </c>
      <c r="P783" t="str">
        <f>IF(E783="Souq","sq",IF(E783="Jumia","Jum",E783))</f>
        <v>Jum</v>
      </c>
      <c r="Q783">
        <f>VLOOKUP(ecommerce_10000[[#This Row],[City]],F:I,4,FALSE)</f>
        <v>13290.4</v>
      </c>
      <c r="R783" s="1">
        <f>SUMIF(C:C,ecommerce_10000[[#This Row],[Category]],I:I)</f>
        <v>92327183.770000085</v>
      </c>
      <c r="S783" s="1">
        <f>SUMIFS(I:I,C:C,C783)</f>
        <v>92327183.770000085</v>
      </c>
      <c r="T783" s="1" t="str">
        <f>INDEX(F:F,MATCH(ecommerce_10000[[#This Row],[TotalAmount]],I:I,0))</f>
        <v>Alexandria</v>
      </c>
    </row>
    <row r="784" spans="1:20" x14ac:dyDescent="0.3">
      <c r="A784" s="1" t="s">
        <v>828</v>
      </c>
      <c r="B784" s="1" t="s">
        <v>65</v>
      </c>
      <c r="C784" s="1" t="s">
        <v>20</v>
      </c>
      <c r="D784" s="1" t="s">
        <v>66</v>
      </c>
      <c r="E784" s="1" t="s">
        <v>22</v>
      </c>
      <c r="F784" s="1" t="s">
        <v>40</v>
      </c>
      <c r="G784">
        <v>19023.13</v>
      </c>
      <c r="H784">
        <v>2</v>
      </c>
      <c r="I784">
        <v>38046.26</v>
      </c>
      <c r="J784">
        <v>2.73</v>
      </c>
      <c r="K784">
        <v>2695</v>
      </c>
      <c r="L784" s="2">
        <v>45624</v>
      </c>
      <c r="O784" t="str">
        <f>IF(ecommerce_10000[[#This Row],[Platform]]="Souq","sq",ecommerce_10000[[#This Row],[Platform]])</f>
        <v>Jumia</v>
      </c>
      <c r="P784" t="str">
        <f>IF(E784="Souq","sq",IF(E784="Jumia","Jum",E784))</f>
        <v>Jum</v>
      </c>
      <c r="Q784">
        <f>VLOOKUP(ecommerce_10000[[#This Row],[City]],F:I,4,FALSE)</f>
        <v>99349.3</v>
      </c>
      <c r="R784" s="1">
        <f>SUMIF(C:C,ecommerce_10000[[#This Row],[Category]],I:I)</f>
        <v>91504159.730000004</v>
      </c>
      <c r="S784" s="1">
        <f>SUMIFS(I:I,C:C,C784)</f>
        <v>91504159.730000004</v>
      </c>
      <c r="T784" s="1" t="str">
        <f>INDEX(F:F,MATCH(ecommerce_10000[[#This Row],[TotalAmount]],I:I,0))</f>
        <v>Riyadh</v>
      </c>
    </row>
    <row r="785" spans="1:20" x14ac:dyDescent="0.3">
      <c r="A785" s="1" t="s">
        <v>829</v>
      </c>
      <c r="B785" s="1" t="s">
        <v>38</v>
      </c>
      <c r="C785" s="1" t="s">
        <v>20</v>
      </c>
      <c r="D785" s="1" t="s">
        <v>39</v>
      </c>
      <c r="E785" s="1" t="s">
        <v>16</v>
      </c>
      <c r="F785" s="1" t="s">
        <v>28</v>
      </c>
      <c r="G785">
        <v>2958.05</v>
      </c>
      <c r="H785">
        <v>1</v>
      </c>
      <c r="I785">
        <v>2958.05</v>
      </c>
      <c r="J785">
        <v>4.22</v>
      </c>
      <c r="K785">
        <v>4949</v>
      </c>
      <c r="L785" s="2">
        <v>45622</v>
      </c>
      <c r="O785" t="str">
        <f>IF(ecommerce_10000[[#This Row],[Platform]]="Souq","sq",ecommerce_10000[[#This Row],[Platform]])</f>
        <v>sq</v>
      </c>
      <c r="P785" t="str">
        <f>IF(E785="Souq","sq",IF(E785="Jumia","Jum",E785))</f>
        <v>sq</v>
      </c>
      <c r="Q785">
        <f>VLOOKUP(ecommerce_10000[[#This Row],[City]],F:I,4,FALSE)</f>
        <v>26648.76</v>
      </c>
      <c r="R785" s="1">
        <f>SUMIF(C:C,ecommerce_10000[[#This Row],[Category]],I:I)</f>
        <v>91504159.730000004</v>
      </c>
      <c r="S785" s="1">
        <f>SUMIFS(I:I,C:C,C785)</f>
        <v>91504159.730000004</v>
      </c>
      <c r="T785" s="1" t="str">
        <f>INDEX(F:F,MATCH(ecommerce_10000[[#This Row],[TotalAmount]],I:I,0))</f>
        <v>Casablanca</v>
      </c>
    </row>
    <row r="786" spans="1:20" x14ac:dyDescent="0.3">
      <c r="A786" s="1" t="s">
        <v>830</v>
      </c>
      <c r="B786" s="1" t="s">
        <v>25</v>
      </c>
      <c r="C786" s="1" t="s">
        <v>26</v>
      </c>
      <c r="D786" s="1" t="s">
        <v>27</v>
      </c>
      <c r="E786" s="1" t="s">
        <v>47</v>
      </c>
      <c r="F786" s="1" t="s">
        <v>23</v>
      </c>
      <c r="G786">
        <v>7111.2</v>
      </c>
      <c r="H786">
        <v>5</v>
      </c>
      <c r="I786">
        <v>35556</v>
      </c>
      <c r="J786">
        <v>2.23</v>
      </c>
      <c r="K786">
        <v>4286</v>
      </c>
      <c r="L786" s="2">
        <v>45370</v>
      </c>
      <c r="O786" t="str">
        <f>IF(ecommerce_10000[[#This Row],[Platform]]="Souq","sq",ecommerce_10000[[#This Row],[Platform]])</f>
        <v>Amazon</v>
      </c>
      <c r="P786" t="str">
        <f>IF(E786="Souq","sq",IF(E786="Jumia","Jum",E786))</f>
        <v>Amazon</v>
      </c>
      <c r="Q786">
        <f>VLOOKUP(ecommerce_10000[[#This Row],[City]],F:I,4,FALSE)</f>
        <v>13290.4</v>
      </c>
      <c r="R786" s="1">
        <f>SUMIF(C:C,ecommerce_10000[[#This Row],[Category]],I:I)</f>
        <v>29200970.130000021</v>
      </c>
      <c r="S786" s="1">
        <f>SUMIFS(I:I,C:C,C786)</f>
        <v>29200970.130000021</v>
      </c>
      <c r="T786" s="1" t="str">
        <f>INDEX(F:F,MATCH(ecommerce_10000[[#This Row],[TotalAmount]],I:I,0))</f>
        <v>Alexandria</v>
      </c>
    </row>
    <row r="787" spans="1:20" x14ac:dyDescent="0.3">
      <c r="A787" s="1" t="s">
        <v>831</v>
      </c>
      <c r="B787" s="1" t="s">
        <v>25</v>
      </c>
      <c r="C787" s="1" t="s">
        <v>26</v>
      </c>
      <c r="D787" s="1" t="s">
        <v>27</v>
      </c>
      <c r="E787" s="1" t="s">
        <v>47</v>
      </c>
      <c r="F787" s="1" t="s">
        <v>17</v>
      </c>
      <c r="G787">
        <v>18258.79</v>
      </c>
      <c r="H787">
        <v>3</v>
      </c>
      <c r="I787">
        <v>54776.37</v>
      </c>
      <c r="J787">
        <v>3.05</v>
      </c>
      <c r="K787">
        <v>603</v>
      </c>
      <c r="L787" s="2">
        <v>45631</v>
      </c>
      <c r="O787" t="str">
        <f>IF(ecommerce_10000[[#This Row],[Platform]]="Souq","sq",ecommerce_10000[[#This Row],[Platform]])</f>
        <v>Amazon</v>
      </c>
      <c r="P787" t="str">
        <f>IF(E787="Souq","sq",IF(E787="Jumia","Jum",E787))</f>
        <v>Amazon</v>
      </c>
      <c r="Q787">
        <f>VLOOKUP(ecommerce_10000[[#This Row],[City]],F:I,4,FALSE)</f>
        <v>16284.02</v>
      </c>
      <c r="R787" s="1">
        <f>SUMIF(C:C,ecommerce_10000[[#This Row],[Category]],I:I)</f>
        <v>29200970.130000021</v>
      </c>
      <c r="S787" s="1">
        <f>SUMIFS(I:I,C:C,C787)</f>
        <v>29200970.130000021</v>
      </c>
      <c r="T787" s="1" t="str">
        <f>INDEX(F:F,MATCH(ecommerce_10000[[#This Row],[TotalAmount]],I:I,0))</f>
        <v>Cairo</v>
      </c>
    </row>
    <row r="788" spans="1:20" x14ac:dyDescent="0.3">
      <c r="A788" s="1" t="s">
        <v>832</v>
      </c>
      <c r="B788" s="1" t="s">
        <v>30</v>
      </c>
      <c r="C788" s="1" t="s">
        <v>31</v>
      </c>
      <c r="D788" s="1" t="s">
        <v>32</v>
      </c>
      <c r="E788" s="1" t="s">
        <v>22</v>
      </c>
      <c r="F788" s="1" t="s">
        <v>40</v>
      </c>
      <c r="G788">
        <v>3435.11</v>
      </c>
      <c r="H788">
        <v>2</v>
      </c>
      <c r="I788">
        <v>6870.22</v>
      </c>
      <c r="J788">
        <v>1.54</v>
      </c>
      <c r="K788">
        <v>4713</v>
      </c>
      <c r="L788" s="2">
        <v>45491</v>
      </c>
      <c r="O788" t="str">
        <f>IF(ecommerce_10000[[#This Row],[Platform]]="Souq","sq",ecommerce_10000[[#This Row],[Platform]])</f>
        <v>Jumia</v>
      </c>
      <c r="P788" t="str">
        <f>IF(E788="Souq","sq",IF(E788="Jumia","Jum",E788))</f>
        <v>Jum</v>
      </c>
      <c r="Q788">
        <f>VLOOKUP(ecommerce_10000[[#This Row],[City]],F:I,4,FALSE)</f>
        <v>99349.3</v>
      </c>
      <c r="R788" s="1">
        <f>SUMIF(C:C,ecommerce_10000[[#This Row],[Category]],I:I)</f>
        <v>57542997.559999913</v>
      </c>
      <c r="S788" s="1">
        <f>SUMIFS(I:I,C:C,C788)</f>
        <v>57542997.559999913</v>
      </c>
      <c r="T788" s="1" t="str">
        <f>INDEX(F:F,MATCH(ecommerce_10000[[#This Row],[TotalAmount]],I:I,0))</f>
        <v>Riyadh</v>
      </c>
    </row>
    <row r="789" spans="1:20" x14ac:dyDescent="0.3">
      <c r="A789" s="1" t="s">
        <v>833</v>
      </c>
      <c r="B789" s="1" t="s">
        <v>49</v>
      </c>
      <c r="C789" s="1" t="s">
        <v>14</v>
      </c>
      <c r="D789" s="1" t="s">
        <v>50</v>
      </c>
      <c r="E789" s="1" t="s">
        <v>47</v>
      </c>
      <c r="F789" s="1" t="s">
        <v>33</v>
      </c>
      <c r="G789">
        <v>11437.5</v>
      </c>
      <c r="H789">
        <v>3</v>
      </c>
      <c r="I789">
        <v>34312.5</v>
      </c>
      <c r="J789">
        <v>2.95</v>
      </c>
      <c r="K789">
        <v>2978</v>
      </c>
      <c r="L789" s="2">
        <v>45324</v>
      </c>
      <c r="O789" t="str">
        <f>IF(ecommerce_10000[[#This Row],[Platform]]="Souq","sq",ecommerce_10000[[#This Row],[Platform]])</f>
        <v>Amazon</v>
      </c>
      <c r="P789" t="str">
        <f>IF(E789="Souq","sq",IF(E789="Jumia","Jum",E789))</f>
        <v>Amazon</v>
      </c>
      <c r="Q789">
        <f>VLOOKUP(ecommerce_10000[[#This Row],[City]],F:I,4,FALSE)</f>
        <v>3665.44</v>
      </c>
      <c r="R789" s="1">
        <f>SUMIF(C:C,ecommerce_10000[[#This Row],[Category]],I:I)</f>
        <v>92327183.770000085</v>
      </c>
      <c r="S789" s="1">
        <f>SUMIFS(I:I,C:C,C789)</f>
        <v>92327183.770000085</v>
      </c>
      <c r="T789" s="1" t="str">
        <f>INDEX(F:F,MATCH(ecommerce_10000[[#This Row],[TotalAmount]],I:I,0))</f>
        <v>Dubai</v>
      </c>
    </row>
    <row r="790" spans="1:20" x14ac:dyDescent="0.3">
      <c r="A790" s="1" t="s">
        <v>834</v>
      </c>
      <c r="B790" s="1" t="s">
        <v>30</v>
      </c>
      <c r="C790" s="1" t="s">
        <v>31</v>
      </c>
      <c r="D790" s="1" t="s">
        <v>32</v>
      </c>
      <c r="E790" s="1" t="s">
        <v>22</v>
      </c>
      <c r="F790" s="1" t="s">
        <v>40</v>
      </c>
      <c r="G790">
        <v>1930.98</v>
      </c>
      <c r="H790">
        <v>4</v>
      </c>
      <c r="I790">
        <v>7723.92</v>
      </c>
      <c r="J790">
        <v>3.34</v>
      </c>
      <c r="K790">
        <v>3608</v>
      </c>
      <c r="L790" s="2">
        <v>45476</v>
      </c>
      <c r="O790" t="str">
        <f>IF(ecommerce_10000[[#This Row],[Platform]]="Souq","sq",ecommerce_10000[[#This Row],[Platform]])</f>
        <v>Jumia</v>
      </c>
      <c r="P790" t="str">
        <f>IF(E790="Souq","sq",IF(E790="Jumia","Jum",E790))</f>
        <v>Jum</v>
      </c>
      <c r="Q790">
        <f>VLOOKUP(ecommerce_10000[[#This Row],[City]],F:I,4,FALSE)</f>
        <v>99349.3</v>
      </c>
      <c r="R790" s="1">
        <f>SUMIF(C:C,ecommerce_10000[[#This Row],[Category]],I:I)</f>
        <v>57542997.559999913</v>
      </c>
      <c r="S790" s="1">
        <f>SUMIFS(I:I,C:C,C790)</f>
        <v>57542997.559999913</v>
      </c>
      <c r="T790" s="1" t="str">
        <f>INDEX(F:F,MATCH(ecommerce_10000[[#This Row],[TotalAmount]],I:I,0))</f>
        <v>Riyadh</v>
      </c>
    </row>
    <row r="791" spans="1:20" x14ac:dyDescent="0.3">
      <c r="A791" s="1" t="s">
        <v>835</v>
      </c>
      <c r="B791" s="1" t="s">
        <v>38</v>
      </c>
      <c r="C791" s="1" t="s">
        <v>20</v>
      </c>
      <c r="D791" s="1" t="s">
        <v>39</v>
      </c>
      <c r="E791" s="1" t="s">
        <v>47</v>
      </c>
      <c r="F791" s="1" t="s">
        <v>33</v>
      </c>
      <c r="G791">
        <v>13385.52</v>
      </c>
      <c r="H791">
        <v>5</v>
      </c>
      <c r="I791">
        <v>66927.600000000006</v>
      </c>
      <c r="J791">
        <v>1.36</v>
      </c>
      <c r="K791">
        <v>3651</v>
      </c>
      <c r="L791" s="2">
        <v>45481</v>
      </c>
      <c r="O791" t="str">
        <f>IF(ecommerce_10000[[#This Row],[Platform]]="Souq","sq",ecommerce_10000[[#This Row],[Platform]])</f>
        <v>Amazon</v>
      </c>
      <c r="P791" t="str">
        <f>IF(E791="Souq","sq",IF(E791="Jumia","Jum",E791))</f>
        <v>Amazon</v>
      </c>
      <c r="Q791">
        <f>VLOOKUP(ecommerce_10000[[#This Row],[City]],F:I,4,FALSE)</f>
        <v>3665.44</v>
      </c>
      <c r="R791" s="1">
        <f>SUMIF(C:C,ecommerce_10000[[#This Row],[Category]],I:I)</f>
        <v>91504159.730000004</v>
      </c>
      <c r="S791" s="1">
        <f>SUMIFS(I:I,C:C,C791)</f>
        <v>91504159.730000004</v>
      </c>
      <c r="T791" s="1" t="str">
        <f>INDEX(F:F,MATCH(ecommerce_10000[[#This Row],[TotalAmount]],I:I,0))</f>
        <v>Dubai</v>
      </c>
    </row>
    <row r="792" spans="1:20" x14ac:dyDescent="0.3">
      <c r="A792" s="1" t="s">
        <v>836</v>
      </c>
      <c r="B792" s="1" t="s">
        <v>65</v>
      </c>
      <c r="C792" s="1" t="s">
        <v>20</v>
      </c>
      <c r="D792" s="1" t="s">
        <v>66</v>
      </c>
      <c r="E792" s="1" t="s">
        <v>47</v>
      </c>
      <c r="F792" s="1" t="s">
        <v>40</v>
      </c>
      <c r="G792">
        <v>12448.82</v>
      </c>
      <c r="H792">
        <v>4</v>
      </c>
      <c r="I792">
        <v>49795.28</v>
      </c>
      <c r="J792">
        <v>3.33</v>
      </c>
      <c r="K792">
        <v>869</v>
      </c>
      <c r="L792" s="2">
        <v>45460</v>
      </c>
      <c r="O792" t="str">
        <f>IF(ecommerce_10000[[#This Row],[Platform]]="Souq","sq",ecommerce_10000[[#This Row],[Platform]])</f>
        <v>Amazon</v>
      </c>
      <c r="P792" t="str">
        <f>IF(E792="Souq","sq",IF(E792="Jumia","Jum",E792))</f>
        <v>Amazon</v>
      </c>
      <c r="Q792">
        <f>VLOOKUP(ecommerce_10000[[#This Row],[City]],F:I,4,FALSE)</f>
        <v>99349.3</v>
      </c>
      <c r="R792" s="1">
        <f>SUMIF(C:C,ecommerce_10000[[#This Row],[Category]],I:I)</f>
        <v>91504159.730000004</v>
      </c>
      <c r="S792" s="1">
        <f>SUMIFS(I:I,C:C,C792)</f>
        <v>91504159.730000004</v>
      </c>
      <c r="T792" s="1" t="str">
        <f>INDEX(F:F,MATCH(ecommerce_10000[[#This Row],[TotalAmount]],I:I,0))</f>
        <v>Riyadh</v>
      </c>
    </row>
    <row r="793" spans="1:20" x14ac:dyDescent="0.3">
      <c r="A793" s="1" t="s">
        <v>837</v>
      </c>
      <c r="B793" s="1" t="s">
        <v>30</v>
      </c>
      <c r="C793" s="1" t="s">
        <v>31</v>
      </c>
      <c r="D793" s="1" t="s">
        <v>32</v>
      </c>
      <c r="E793" s="1" t="s">
        <v>22</v>
      </c>
      <c r="F793" s="1" t="s">
        <v>40</v>
      </c>
      <c r="G793">
        <v>14075.26</v>
      </c>
      <c r="H793">
        <v>2</v>
      </c>
      <c r="I793">
        <v>28150.52</v>
      </c>
      <c r="J793">
        <v>4.83</v>
      </c>
      <c r="K793">
        <v>1599</v>
      </c>
      <c r="L793" s="2">
        <v>45450</v>
      </c>
      <c r="O793" t="str">
        <f>IF(ecommerce_10000[[#This Row],[Platform]]="Souq","sq",ecommerce_10000[[#This Row],[Platform]])</f>
        <v>Jumia</v>
      </c>
      <c r="P793" t="str">
        <f>IF(E793="Souq","sq",IF(E793="Jumia","Jum",E793))</f>
        <v>Jum</v>
      </c>
      <c r="Q793">
        <f>VLOOKUP(ecommerce_10000[[#This Row],[City]],F:I,4,FALSE)</f>
        <v>99349.3</v>
      </c>
      <c r="R793" s="1">
        <f>SUMIF(C:C,ecommerce_10000[[#This Row],[Category]],I:I)</f>
        <v>57542997.559999913</v>
      </c>
      <c r="S793" s="1">
        <f>SUMIFS(I:I,C:C,C793)</f>
        <v>57542997.559999913</v>
      </c>
      <c r="T793" s="1" t="str">
        <f>INDEX(F:F,MATCH(ecommerce_10000[[#This Row],[TotalAmount]],I:I,0))</f>
        <v>Riyadh</v>
      </c>
    </row>
    <row r="794" spans="1:20" x14ac:dyDescent="0.3">
      <c r="A794" s="1" t="s">
        <v>838</v>
      </c>
      <c r="B794" s="1" t="s">
        <v>25</v>
      </c>
      <c r="C794" s="1" t="s">
        <v>26</v>
      </c>
      <c r="D794" s="1" t="s">
        <v>27</v>
      </c>
      <c r="E794" s="1" t="s">
        <v>47</v>
      </c>
      <c r="F794" s="1" t="s">
        <v>23</v>
      </c>
      <c r="G794">
        <v>1161.23</v>
      </c>
      <c r="H794">
        <v>3</v>
      </c>
      <c r="I794">
        <v>3483.69</v>
      </c>
      <c r="J794">
        <v>3.87</v>
      </c>
      <c r="K794">
        <v>3896</v>
      </c>
      <c r="L794" s="2">
        <v>45547</v>
      </c>
      <c r="O794" t="str">
        <f>IF(ecommerce_10000[[#This Row],[Platform]]="Souq","sq",ecommerce_10000[[#This Row],[Platform]])</f>
        <v>Amazon</v>
      </c>
      <c r="P794" t="str">
        <f>IF(E794="Souq","sq",IF(E794="Jumia","Jum",E794))</f>
        <v>Amazon</v>
      </c>
      <c r="Q794">
        <f>VLOOKUP(ecommerce_10000[[#This Row],[City]],F:I,4,FALSE)</f>
        <v>13290.4</v>
      </c>
      <c r="R794" s="1">
        <f>SUMIF(C:C,ecommerce_10000[[#This Row],[Category]],I:I)</f>
        <v>29200970.130000021</v>
      </c>
      <c r="S794" s="1">
        <f>SUMIFS(I:I,C:C,C794)</f>
        <v>29200970.130000021</v>
      </c>
      <c r="T794" s="1" t="str">
        <f>INDEX(F:F,MATCH(ecommerce_10000[[#This Row],[TotalAmount]],I:I,0))</f>
        <v>Alexandria</v>
      </c>
    </row>
    <row r="795" spans="1:20" x14ac:dyDescent="0.3">
      <c r="A795" s="1" t="s">
        <v>839</v>
      </c>
      <c r="B795" s="1" t="s">
        <v>38</v>
      </c>
      <c r="C795" s="1" t="s">
        <v>20</v>
      </c>
      <c r="D795" s="1" t="s">
        <v>39</v>
      </c>
      <c r="E795" s="1" t="s">
        <v>16</v>
      </c>
      <c r="F795" s="1" t="s">
        <v>23</v>
      </c>
      <c r="G795">
        <v>9446.2900000000009</v>
      </c>
      <c r="H795">
        <v>3</v>
      </c>
      <c r="I795">
        <v>28338.87</v>
      </c>
      <c r="J795">
        <v>1.17</v>
      </c>
      <c r="K795">
        <v>3343</v>
      </c>
      <c r="L795" s="2">
        <v>45529</v>
      </c>
      <c r="O795" t="str">
        <f>IF(ecommerce_10000[[#This Row],[Platform]]="Souq","sq",ecommerce_10000[[#This Row],[Platform]])</f>
        <v>sq</v>
      </c>
      <c r="P795" t="str">
        <f>IF(E795="Souq","sq",IF(E795="Jumia","Jum",E795))</f>
        <v>sq</v>
      </c>
      <c r="Q795">
        <f>VLOOKUP(ecommerce_10000[[#This Row],[City]],F:I,4,FALSE)</f>
        <v>13290.4</v>
      </c>
      <c r="R795" s="1">
        <f>SUMIF(C:C,ecommerce_10000[[#This Row],[Category]],I:I)</f>
        <v>91504159.730000004</v>
      </c>
      <c r="S795" s="1">
        <f>SUMIFS(I:I,C:C,C795)</f>
        <v>91504159.730000004</v>
      </c>
      <c r="T795" s="1" t="str">
        <f>INDEX(F:F,MATCH(ecommerce_10000[[#This Row],[TotalAmount]],I:I,0))</f>
        <v>Alexandria</v>
      </c>
    </row>
    <row r="796" spans="1:20" x14ac:dyDescent="0.3">
      <c r="A796" s="1" t="s">
        <v>840</v>
      </c>
      <c r="B796" s="1" t="s">
        <v>53</v>
      </c>
      <c r="C796" s="1" t="s">
        <v>31</v>
      </c>
      <c r="D796" s="1" t="s">
        <v>54</v>
      </c>
      <c r="E796" s="1" t="s">
        <v>47</v>
      </c>
      <c r="F796" s="1" t="s">
        <v>17</v>
      </c>
      <c r="G796">
        <v>5729.76</v>
      </c>
      <c r="H796">
        <v>2</v>
      </c>
      <c r="I796">
        <v>11459.52</v>
      </c>
      <c r="J796">
        <v>2.27</v>
      </c>
      <c r="K796">
        <v>4566</v>
      </c>
      <c r="L796" s="2">
        <v>45474</v>
      </c>
      <c r="O796" t="str">
        <f>IF(ecommerce_10000[[#This Row],[Platform]]="Souq","sq",ecommerce_10000[[#This Row],[Platform]])</f>
        <v>Amazon</v>
      </c>
      <c r="P796" t="str">
        <f>IF(E796="Souq","sq",IF(E796="Jumia","Jum",E796))</f>
        <v>Amazon</v>
      </c>
      <c r="Q796">
        <f>VLOOKUP(ecommerce_10000[[#This Row],[City]],F:I,4,FALSE)</f>
        <v>16284.02</v>
      </c>
      <c r="R796" s="1">
        <f>SUMIF(C:C,ecommerce_10000[[#This Row],[Category]],I:I)</f>
        <v>57542997.559999913</v>
      </c>
      <c r="S796" s="1">
        <f>SUMIFS(I:I,C:C,C796)</f>
        <v>57542997.559999913</v>
      </c>
      <c r="T796" s="1" t="str">
        <f>INDEX(F:F,MATCH(ecommerce_10000[[#This Row],[TotalAmount]],I:I,0))</f>
        <v>Cairo</v>
      </c>
    </row>
    <row r="797" spans="1:20" x14ac:dyDescent="0.3">
      <c r="A797" s="1" t="s">
        <v>841</v>
      </c>
      <c r="B797" s="1" t="s">
        <v>35</v>
      </c>
      <c r="C797" s="1" t="s">
        <v>14</v>
      </c>
      <c r="D797" s="1" t="s">
        <v>36</v>
      </c>
      <c r="E797" s="1" t="s">
        <v>16</v>
      </c>
      <c r="F797" s="1" t="s">
        <v>28</v>
      </c>
      <c r="G797">
        <v>12441.48</v>
      </c>
      <c r="H797">
        <v>4</v>
      </c>
      <c r="I797">
        <v>49765.919999999998</v>
      </c>
      <c r="J797">
        <v>2.31</v>
      </c>
      <c r="K797">
        <v>1258</v>
      </c>
      <c r="L797" s="2">
        <v>45410</v>
      </c>
      <c r="O797" t="str">
        <f>IF(ecommerce_10000[[#This Row],[Platform]]="Souq","sq",ecommerce_10000[[#This Row],[Platform]])</f>
        <v>sq</v>
      </c>
      <c r="P797" t="str">
        <f>IF(E797="Souq","sq",IF(E797="Jumia","Jum",E797))</f>
        <v>sq</v>
      </c>
      <c r="Q797">
        <f>VLOOKUP(ecommerce_10000[[#This Row],[City]],F:I,4,FALSE)</f>
        <v>26648.76</v>
      </c>
      <c r="R797" s="1">
        <f>SUMIF(C:C,ecommerce_10000[[#This Row],[Category]],I:I)</f>
        <v>92327183.770000085</v>
      </c>
      <c r="S797" s="1">
        <f>SUMIFS(I:I,C:C,C797)</f>
        <v>92327183.770000085</v>
      </c>
      <c r="T797" s="1" t="str">
        <f>INDEX(F:F,MATCH(ecommerce_10000[[#This Row],[TotalAmount]],I:I,0))</f>
        <v>Casablanca</v>
      </c>
    </row>
    <row r="798" spans="1:20" x14ac:dyDescent="0.3">
      <c r="A798" s="1" t="s">
        <v>842</v>
      </c>
      <c r="B798" s="1" t="s">
        <v>19</v>
      </c>
      <c r="C798" s="1" t="s">
        <v>20</v>
      </c>
      <c r="D798" s="1" t="s">
        <v>21</v>
      </c>
      <c r="E798" s="1" t="s">
        <v>22</v>
      </c>
      <c r="F798" s="1" t="s">
        <v>62</v>
      </c>
      <c r="G798">
        <v>3392.63</v>
      </c>
      <c r="H798">
        <v>4</v>
      </c>
      <c r="I798">
        <v>13570.52</v>
      </c>
      <c r="J798">
        <v>2.83</v>
      </c>
      <c r="K798">
        <v>2146</v>
      </c>
      <c r="L798" s="2">
        <v>45354</v>
      </c>
      <c r="O798" t="str">
        <f>IF(ecommerce_10000[[#This Row],[Platform]]="Souq","sq",ecommerce_10000[[#This Row],[Platform]])</f>
        <v>Jumia</v>
      </c>
      <c r="P798" t="str">
        <f>IF(E798="Souq","sq",IF(E798="Jumia","Jum",E798))</f>
        <v>Jum</v>
      </c>
      <c r="Q798">
        <f>VLOOKUP(ecommerce_10000[[#This Row],[City]],F:I,4,FALSE)</f>
        <v>27872.98</v>
      </c>
      <c r="R798" s="1">
        <f>SUMIF(C:C,ecommerce_10000[[#This Row],[Category]],I:I)</f>
        <v>91504159.730000004</v>
      </c>
      <c r="S798" s="1">
        <f>SUMIFS(I:I,C:C,C798)</f>
        <v>91504159.730000004</v>
      </c>
      <c r="T798" s="1" t="str">
        <f>INDEX(F:F,MATCH(ecommerce_10000[[#This Row],[TotalAmount]],I:I,0))</f>
        <v>Giza</v>
      </c>
    </row>
    <row r="799" spans="1:20" x14ac:dyDescent="0.3">
      <c r="A799" s="1" t="s">
        <v>843</v>
      </c>
      <c r="B799" s="1" t="s">
        <v>19</v>
      </c>
      <c r="C799" s="1" t="s">
        <v>20</v>
      </c>
      <c r="D799" s="1" t="s">
        <v>21</v>
      </c>
      <c r="E799" s="1" t="s">
        <v>22</v>
      </c>
      <c r="F799" s="1" t="s">
        <v>40</v>
      </c>
      <c r="G799">
        <v>13801.39</v>
      </c>
      <c r="H799">
        <v>1</v>
      </c>
      <c r="I799">
        <v>13801.39</v>
      </c>
      <c r="J799">
        <v>1.63</v>
      </c>
      <c r="K799">
        <v>774</v>
      </c>
      <c r="L799" s="2">
        <v>45549</v>
      </c>
      <c r="O799" t="str">
        <f>IF(ecommerce_10000[[#This Row],[Platform]]="Souq","sq",ecommerce_10000[[#This Row],[Platform]])</f>
        <v>Jumia</v>
      </c>
      <c r="P799" t="str">
        <f>IF(E799="Souq","sq",IF(E799="Jumia","Jum",E799))</f>
        <v>Jum</v>
      </c>
      <c r="Q799">
        <f>VLOOKUP(ecommerce_10000[[#This Row],[City]],F:I,4,FALSE)</f>
        <v>99349.3</v>
      </c>
      <c r="R799" s="1">
        <f>SUMIF(C:C,ecommerce_10000[[#This Row],[Category]],I:I)</f>
        <v>91504159.730000004</v>
      </c>
      <c r="S799" s="1">
        <f>SUMIFS(I:I,C:C,C799)</f>
        <v>91504159.730000004</v>
      </c>
      <c r="T799" s="1" t="str">
        <f>INDEX(F:F,MATCH(ecommerce_10000[[#This Row],[TotalAmount]],I:I,0))</f>
        <v>Riyadh</v>
      </c>
    </row>
    <row r="800" spans="1:20" x14ac:dyDescent="0.3">
      <c r="A800" s="1" t="s">
        <v>844</v>
      </c>
      <c r="B800" s="1" t="s">
        <v>53</v>
      </c>
      <c r="C800" s="1" t="s">
        <v>31</v>
      </c>
      <c r="D800" s="1" t="s">
        <v>54</v>
      </c>
      <c r="E800" s="1" t="s">
        <v>47</v>
      </c>
      <c r="F800" s="1" t="s">
        <v>62</v>
      </c>
      <c r="G800">
        <v>9859.99</v>
      </c>
      <c r="H800">
        <v>3</v>
      </c>
      <c r="I800">
        <v>29579.97</v>
      </c>
      <c r="J800">
        <v>2.38</v>
      </c>
      <c r="K800">
        <v>3136</v>
      </c>
      <c r="L800" s="2">
        <v>45627</v>
      </c>
      <c r="O800" t="str">
        <f>IF(ecommerce_10000[[#This Row],[Platform]]="Souq","sq",ecommerce_10000[[#This Row],[Platform]])</f>
        <v>Amazon</v>
      </c>
      <c r="P800" t="str">
        <f>IF(E800="Souq","sq",IF(E800="Jumia","Jum",E800))</f>
        <v>Amazon</v>
      </c>
      <c r="Q800">
        <f>VLOOKUP(ecommerce_10000[[#This Row],[City]],F:I,4,FALSE)</f>
        <v>27872.98</v>
      </c>
      <c r="R800" s="1">
        <f>SUMIF(C:C,ecommerce_10000[[#This Row],[Category]],I:I)</f>
        <v>57542997.559999913</v>
      </c>
      <c r="S800" s="1">
        <f>SUMIFS(I:I,C:C,C800)</f>
        <v>57542997.559999913</v>
      </c>
      <c r="T800" s="1" t="str">
        <f>INDEX(F:F,MATCH(ecommerce_10000[[#This Row],[TotalAmount]],I:I,0))</f>
        <v>Giza</v>
      </c>
    </row>
    <row r="801" spans="1:20" x14ac:dyDescent="0.3">
      <c r="A801" s="1" t="s">
        <v>845</v>
      </c>
      <c r="B801" s="1" t="s">
        <v>53</v>
      </c>
      <c r="C801" s="1" t="s">
        <v>31</v>
      </c>
      <c r="D801" s="1" t="s">
        <v>54</v>
      </c>
      <c r="E801" s="1" t="s">
        <v>47</v>
      </c>
      <c r="F801" s="1" t="s">
        <v>17</v>
      </c>
      <c r="G801">
        <v>2332.81</v>
      </c>
      <c r="H801">
        <v>3</v>
      </c>
      <c r="I801">
        <v>6998.43</v>
      </c>
      <c r="J801">
        <v>4.67</v>
      </c>
      <c r="K801">
        <v>2867</v>
      </c>
      <c r="L801" s="2">
        <v>45559</v>
      </c>
      <c r="O801" t="str">
        <f>IF(ecommerce_10000[[#This Row],[Platform]]="Souq","sq",ecommerce_10000[[#This Row],[Platform]])</f>
        <v>Amazon</v>
      </c>
      <c r="P801" t="str">
        <f>IF(E801="Souq","sq",IF(E801="Jumia","Jum",E801))</f>
        <v>Amazon</v>
      </c>
      <c r="Q801">
        <f>VLOOKUP(ecommerce_10000[[#This Row],[City]],F:I,4,FALSE)</f>
        <v>16284.02</v>
      </c>
      <c r="R801" s="1">
        <f>SUMIF(C:C,ecommerce_10000[[#This Row],[Category]],I:I)</f>
        <v>57542997.559999913</v>
      </c>
      <c r="S801" s="1">
        <f>SUMIFS(I:I,C:C,C801)</f>
        <v>57542997.559999913</v>
      </c>
      <c r="T801" s="1" t="str">
        <f>INDEX(F:F,MATCH(ecommerce_10000[[#This Row],[TotalAmount]],I:I,0))</f>
        <v>Cairo</v>
      </c>
    </row>
    <row r="802" spans="1:20" x14ac:dyDescent="0.3">
      <c r="A802" s="1" t="s">
        <v>846</v>
      </c>
      <c r="B802" s="1" t="s">
        <v>38</v>
      </c>
      <c r="C802" s="1" t="s">
        <v>20</v>
      </c>
      <c r="D802" s="1" t="s">
        <v>39</v>
      </c>
      <c r="E802" s="1" t="s">
        <v>47</v>
      </c>
      <c r="F802" s="1" t="s">
        <v>62</v>
      </c>
      <c r="G802">
        <v>3616.66</v>
      </c>
      <c r="H802">
        <v>1</v>
      </c>
      <c r="I802">
        <v>3616.66</v>
      </c>
      <c r="J802">
        <v>3.37</v>
      </c>
      <c r="K802">
        <v>3103</v>
      </c>
      <c r="L802" s="2">
        <v>45487</v>
      </c>
      <c r="O802" t="str">
        <f>IF(ecommerce_10000[[#This Row],[Platform]]="Souq","sq",ecommerce_10000[[#This Row],[Platform]])</f>
        <v>Amazon</v>
      </c>
      <c r="P802" t="str">
        <f>IF(E802="Souq","sq",IF(E802="Jumia","Jum",E802))</f>
        <v>Amazon</v>
      </c>
      <c r="Q802">
        <f>VLOOKUP(ecommerce_10000[[#This Row],[City]],F:I,4,FALSE)</f>
        <v>27872.98</v>
      </c>
      <c r="R802" s="1">
        <f>SUMIF(C:C,ecommerce_10000[[#This Row],[Category]],I:I)</f>
        <v>91504159.730000004</v>
      </c>
      <c r="S802" s="1">
        <f>SUMIFS(I:I,C:C,C802)</f>
        <v>91504159.730000004</v>
      </c>
      <c r="T802" s="1" t="str">
        <f>INDEX(F:F,MATCH(ecommerce_10000[[#This Row],[TotalAmount]],I:I,0))</f>
        <v>Giza</v>
      </c>
    </row>
    <row r="803" spans="1:20" x14ac:dyDescent="0.3">
      <c r="A803" s="1" t="s">
        <v>847</v>
      </c>
      <c r="B803" s="1" t="s">
        <v>13</v>
      </c>
      <c r="C803" s="1" t="s">
        <v>14</v>
      </c>
      <c r="D803" s="1" t="s">
        <v>15</v>
      </c>
      <c r="E803" s="1" t="s">
        <v>16</v>
      </c>
      <c r="F803" s="1" t="s">
        <v>17</v>
      </c>
      <c r="G803">
        <v>4157.8900000000003</v>
      </c>
      <c r="H803">
        <v>1</v>
      </c>
      <c r="I803">
        <v>4157.8900000000003</v>
      </c>
      <c r="J803">
        <v>3.43</v>
      </c>
      <c r="K803">
        <v>678</v>
      </c>
      <c r="L803" s="2">
        <v>45445</v>
      </c>
      <c r="O803" t="str">
        <f>IF(ecommerce_10000[[#This Row],[Platform]]="Souq","sq",ecommerce_10000[[#This Row],[Platform]])</f>
        <v>sq</v>
      </c>
      <c r="P803" t="str">
        <f>IF(E803="Souq","sq",IF(E803="Jumia","Jum",E803))</f>
        <v>sq</v>
      </c>
      <c r="Q803">
        <f>VLOOKUP(ecommerce_10000[[#This Row],[City]],F:I,4,FALSE)</f>
        <v>16284.02</v>
      </c>
      <c r="R803" s="1">
        <f>SUMIF(C:C,ecommerce_10000[[#This Row],[Category]],I:I)</f>
        <v>92327183.770000085</v>
      </c>
      <c r="S803" s="1">
        <f>SUMIFS(I:I,C:C,C803)</f>
        <v>92327183.770000085</v>
      </c>
      <c r="T803" s="1" t="str">
        <f>INDEX(F:F,MATCH(ecommerce_10000[[#This Row],[TotalAmount]],I:I,0))</f>
        <v>Cairo</v>
      </c>
    </row>
    <row r="804" spans="1:20" x14ac:dyDescent="0.3">
      <c r="A804" s="1" t="s">
        <v>848</v>
      </c>
      <c r="B804" s="1" t="s">
        <v>19</v>
      </c>
      <c r="C804" s="1" t="s">
        <v>20</v>
      </c>
      <c r="D804" s="1" t="s">
        <v>21</v>
      </c>
      <c r="E804" s="1" t="s">
        <v>16</v>
      </c>
      <c r="F804" s="1" t="s">
        <v>23</v>
      </c>
      <c r="G804">
        <v>12552.79</v>
      </c>
      <c r="H804">
        <v>2</v>
      </c>
      <c r="I804">
        <v>25105.58</v>
      </c>
      <c r="J804">
        <v>3.22</v>
      </c>
      <c r="K804">
        <v>1441</v>
      </c>
      <c r="L804" s="2">
        <v>45588</v>
      </c>
      <c r="O804" t="str">
        <f>IF(ecommerce_10000[[#This Row],[Platform]]="Souq","sq",ecommerce_10000[[#This Row],[Platform]])</f>
        <v>sq</v>
      </c>
      <c r="P804" t="str">
        <f>IF(E804="Souq","sq",IF(E804="Jumia","Jum",E804))</f>
        <v>sq</v>
      </c>
      <c r="Q804">
        <f>VLOOKUP(ecommerce_10000[[#This Row],[City]],F:I,4,FALSE)</f>
        <v>13290.4</v>
      </c>
      <c r="R804" s="1">
        <f>SUMIF(C:C,ecommerce_10000[[#This Row],[Category]],I:I)</f>
        <v>91504159.730000004</v>
      </c>
      <c r="S804" s="1">
        <f>SUMIFS(I:I,C:C,C804)</f>
        <v>91504159.730000004</v>
      </c>
      <c r="T804" s="1" t="str">
        <f>INDEX(F:F,MATCH(ecommerce_10000[[#This Row],[TotalAmount]],I:I,0))</f>
        <v>Alexandria</v>
      </c>
    </row>
    <row r="805" spans="1:20" x14ac:dyDescent="0.3">
      <c r="A805" s="1" t="s">
        <v>849</v>
      </c>
      <c r="B805" s="1" t="s">
        <v>30</v>
      </c>
      <c r="C805" s="1" t="s">
        <v>31</v>
      </c>
      <c r="D805" s="1" t="s">
        <v>32</v>
      </c>
      <c r="E805" s="1" t="s">
        <v>22</v>
      </c>
      <c r="F805" s="1" t="s">
        <v>28</v>
      </c>
      <c r="G805">
        <v>5690.91</v>
      </c>
      <c r="H805">
        <v>2</v>
      </c>
      <c r="I805">
        <v>11381.82</v>
      </c>
      <c r="J805">
        <v>2.0499999999999998</v>
      </c>
      <c r="K805">
        <v>1739</v>
      </c>
      <c r="L805" s="2">
        <v>45502</v>
      </c>
      <c r="O805" t="str">
        <f>IF(ecommerce_10000[[#This Row],[Platform]]="Souq","sq",ecommerce_10000[[#This Row],[Platform]])</f>
        <v>Jumia</v>
      </c>
      <c r="P805" t="str">
        <f>IF(E805="Souq","sq",IF(E805="Jumia","Jum",E805))</f>
        <v>Jum</v>
      </c>
      <c r="Q805">
        <f>VLOOKUP(ecommerce_10000[[#This Row],[City]],F:I,4,FALSE)</f>
        <v>26648.76</v>
      </c>
      <c r="R805" s="1">
        <f>SUMIF(C:C,ecommerce_10000[[#This Row],[Category]],I:I)</f>
        <v>57542997.559999913</v>
      </c>
      <c r="S805" s="1">
        <f>SUMIFS(I:I,C:C,C805)</f>
        <v>57542997.559999913</v>
      </c>
      <c r="T805" s="1" t="str">
        <f>INDEX(F:F,MATCH(ecommerce_10000[[#This Row],[TotalAmount]],I:I,0))</f>
        <v>Casablanca</v>
      </c>
    </row>
    <row r="806" spans="1:20" x14ac:dyDescent="0.3">
      <c r="A806" s="1" t="s">
        <v>850</v>
      </c>
      <c r="B806" s="1" t="s">
        <v>35</v>
      </c>
      <c r="C806" s="1" t="s">
        <v>14</v>
      </c>
      <c r="D806" s="1" t="s">
        <v>36</v>
      </c>
      <c r="E806" s="1" t="s">
        <v>16</v>
      </c>
      <c r="F806" s="1" t="s">
        <v>62</v>
      </c>
      <c r="G806">
        <v>7550.17</v>
      </c>
      <c r="H806">
        <v>5</v>
      </c>
      <c r="I806">
        <v>37750.85</v>
      </c>
      <c r="J806">
        <v>1.82</v>
      </c>
      <c r="K806">
        <v>294</v>
      </c>
      <c r="L806" s="2">
        <v>45485</v>
      </c>
      <c r="O806" t="str">
        <f>IF(ecommerce_10000[[#This Row],[Platform]]="Souq","sq",ecommerce_10000[[#This Row],[Platform]])</f>
        <v>sq</v>
      </c>
      <c r="P806" t="str">
        <f>IF(E806="Souq","sq",IF(E806="Jumia","Jum",E806))</f>
        <v>sq</v>
      </c>
      <c r="Q806">
        <f>VLOOKUP(ecommerce_10000[[#This Row],[City]],F:I,4,FALSE)</f>
        <v>27872.98</v>
      </c>
      <c r="R806" s="1">
        <f>SUMIF(C:C,ecommerce_10000[[#This Row],[Category]],I:I)</f>
        <v>92327183.770000085</v>
      </c>
      <c r="S806" s="1">
        <f>SUMIFS(I:I,C:C,C806)</f>
        <v>92327183.770000085</v>
      </c>
      <c r="T806" s="1" t="str">
        <f>INDEX(F:F,MATCH(ecommerce_10000[[#This Row],[TotalAmount]],I:I,0))</f>
        <v>Giza</v>
      </c>
    </row>
    <row r="807" spans="1:20" x14ac:dyDescent="0.3">
      <c r="A807" s="1" t="s">
        <v>851</v>
      </c>
      <c r="B807" s="1" t="s">
        <v>25</v>
      </c>
      <c r="C807" s="1" t="s">
        <v>26</v>
      </c>
      <c r="D807" s="1" t="s">
        <v>27</v>
      </c>
      <c r="E807" s="1" t="s">
        <v>16</v>
      </c>
      <c r="F807" s="1" t="s">
        <v>28</v>
      </c>
      <c r="G807">
        <v>10854.19</v>
      </c>
      <c r="H807">
        <v>2</v>
      </c>
      <c r="I807">
        <v>21708.38</v>
      </c>
      <c r="J807">
        <v>5</v>
      </c>
      <c r="K807">
        <v>628</v>
      </c>
      <c r="L807" s="2">
        <v>45363</v>
      </c>
      <c r="O807" t="str">
        <f>IF(ecommerce_10000[[#This Row],[Platform]]="Souq","sq",ecommerce_10000[[#This Row],[Platform]])</f>
        <v>sq</v>
      </c>
      <c r="P807" t="str">
        <f>IF(E807="Souq","sq",IF(E807="Jumia","Jum",E807))</f>
        <v>sq</v>
      </c>
      <c r="Q807">
        <f>VLOOKUP(ecommerce_10000[[#This Row],[City]],F:I,4,FALSE)</f>
        <v>26648.76</v>
      </c>
      <c r="R807" s="1">
        <f>SUMIF(C:C,ecommerce_10000[[#This Row],[Category]],I:I)</f>
        <v>29200970.130000021</v>
      </c>
      <c r="S807" s="1">
        <f>SUMIFS(I:I,C:C,C807)</f>
        <v>29200970.130000021</v>
      </c>
      <c r="T807" s="1" t="str">
        <f>INDEX(F:F,MATCH(ecommerce_10000[[#This Row],[TotalAmount]],I:I,0))</f>
        <v>Casablanca</v>
      </c>
    </row>
    <row r="808" spans="1:20" x14ac:dyDescent="0.3">
      <c r="A808" s="1" t="s">
        <v>852</v>
      </c>
      <c r="B808" s="1" t="s">
        <v>38</v>
      </c>
      <c r="C808" s="1" t="s">
        <v>20</v>
      </c>
      <c r="D808" s="1" t="s">
        <v>39</v>
      </c>
      <c r="E808" s="1" t="s">
        <v>16</v>
      </c>
      <c r="F808" s="1" t="s">
        <v>23</v>
      </c>
      <c r="G808">
        <v>5758.22</v>
      </c>
      <c r="H808">
        <v>5</v>
      </c>
      <c r="I808">
        <v>28791.1</v>
      </c>
      <c r="J808">
        <v>1.55</v>
      </c>
      <c r="K808">
        <v>2013</v>
      </c>
      <c r="L808" s="2">
        <v>45447</v>
      </c>
      <c r="O808" t="str">
        <f>IF(ecommerce_10000[[#This Row],[Platform]]="Souq","sq",ecommerce_10000[[#This Row],[Platform]])</f>
        <v>sq</v>
      </c>
      <c r="P808" t="str">
        <f>IF(E808="Souq","sq",IF(E808="Jumia","Jum",E808))</f>
        <v>sq</v>
      </c>
      <c r="Q808">
        <f>VLOOKUP(ecommerce_10000[[#This Row],[City]],F:I,4,FALSE)</f>
        <v>13290.4</v>
      </c>
      <c r="R808" s="1">
        <f>SUMIF(C:C,ecommerce_10000[[#This Row],[Category]],I:I)</f>
        <v>91504159.730000004</v>
      </c>
      <c r="S808" s="1">
        <f>SUMIFS(I:I,C:C,C808)</f>
        <v>91504159.730000004</v>
      </c>
      <c r="T808" s="1" t="str">
        <f>INDEX(F:F,MATCH(ecommerce_10000[[#This Row],[TotalAmount]],I:I,0))</f>
        <v>Alexandria</v>
      </c>
    </row>
    <row r="809" spans="1:20" x14ac:dyDescent="0.3">
      <c r="A809" s="1" t="s">
        <v>853</v>
      </c>
      <c r="B809" s="1" t="s">
        <v>49</v>
      </c>
      <c r="C809" s="1" t="s">
        <v>14</v>
      </c>
      <c r="D809" s="1" t="s">
        <v>50</v>
      </c>
      <c r="E809" s="1" t="s">
        <v>16</v>
      </c>
      <c r="F809" s="1" t="s">
        <v>33</v>
      </c>
      <c r="G809">
        <v>10352.969999999999</v>
      </c>
      <c r="H809">
        <v>4</v>
      </c>
      <c r="I809">
        <v>41411.879999999997</v>
      </c>
      <c r="J809">
        <v>1.31</v>
      </c>
      <c r="K809">
        <v>509</v>
      </c>
      <c r="L809" s="2">
        <v>45401</v>
      </c>
      <c r="O809" t="str">
        <f>IF(ecommerce_10000[[#This Row],[Platform]]="Souq","sq",ecommerce_10000[[#This Row],[Platform]])</f>
        <v>sq</v>
      </c>
      <c r="P809" t="str">
        <f>IF(E809="Souq","sq",IF(E809="Jumia","Jum",E809))</f>
        <v>sq</v>
      </c>
      <c r="Q809">
        <f>VLOOKUP(ecommerce_10000[[#This Row],[City]],F:I,4,FALSE)</f>
        <v>3665.44</v>
      </c>
      <c r="R809" s="1">
        <f>SUMIF(C:C,ecommerce_10000[[#This Row],[Category]],I:I)</f>
        <v>92327183.770000085</v>
      </c>
      <c r="S809" s="1">
        <f>SUMIFS(I:I,C:C,C809)</f>
        <v>92327183.770000085</v>
      </c>
      <c r="T809" s="1" t="str">
        <f>INDEX(F:F,MATCH(ecommerce_10000[[#This Row],[TotalAmount]],I:I,0))</f>
        <v>Dubai</v>
      </c>
    </row>
    <row r="810" spans="1:20" x14ac:dyDescent="0.3">
      <c r="A810" s="1" t="s">
        <v>854</v>
      </c>
      <c r="B810" s="1" t="s">
        <v>13</v>
      </c>
      <c r="C810" s="1" t="s">
        <v>14</v>
      </c>
      <c r="D810" s="1" t="s">
        <v>15</v>
      </c>
      <c r="E810" s="1" t="s">
        <v>47</v>
      </c>
      <c r="F810" s="1" t="s">
        <v>62</v>
      </c>
      <c r="G810">
        <v>19951.93</v>
      </c>
      <c r="H810">
        <v>3</v>
      </c>
      <c r="I810">
        <v>59855.79</v>
      </c>
      <c r="J810">
        <v>2.2400000000000002</v>
      </c>
      <c r="K810">
        <v>3179</v>
      </c>
      <c r="L810" s="2">
        <v>45403</v>
      </c>
      <c r="O810" t="str">
        <f>IF(ecommerce_10000[[#This Row],[Platform]]="Souq","sq",ecommerce_10000[[#This Row],[Platform]])</f>
        <v>Amazon</v>
      </c>
      <c r="P810" t="str">
        <f>IF(E810="Souq","sq",IF(E810="Jumia","Jum",E810))</f>
        <v>Amazon</v>
      </c>
      <c r="Q810">
        <f>VLOOKUP(ecommerce_10000[[#This Row],[City]],F:I,4,FALSE)</f>
        <v>27872.98</v>
      </c>
      <c r="R810" s="1">
        <f>SUMIF(C:C,ecommerce_10000[[#This Row],[Category]],I:I)</f>
        <v>92327183.770000085</v>
      </c>
      <c r="S810" s="1">
        <f>SUMIFS(I:I,C:C,C810)</f>
        <v>92327183.770000085</v>
      </c>
      <c r="T810" s="1" t="str">
        <f>INDEX(F:F,MATCH(ecommerce_10000[[#This Row],[TotalAmount]],I:I,0))</f>
        <v>Giza</v>
      </c>
    </row>
    <row r="811" spans="1:20" x14ac:dyDescent="0.3">
      <c r="A811" s="1" t="s">
        <v>855</v>
      </c>
      <c r="B811" s="1" t="s">
        <v>49</v>
      </c>
      <c r="C811" s="1" t="s">
        <v>14</v>
      </c>
      <c r="D811" s="1" t="s">
        <v>50</v>
      </c>
      <c r="E811" s="1" t="s">
        <v>47</v>
      </c>
      <c r="F811" s="1" t="s">
        <v>33</v>
      </c>
      <c r="G811">
        <v>8369.92</v>
      </c>
      <c r="H811">
        <v>5</v>
      </c>
      <c r="I811">
        <v>41849.599999999999</v>
      </c>
      <c r="J811">
        <v>1.82</v>
      </c>
      <c r="K811">
        <v>2104</v>
      </c>
      <c r="L811" s="2">
        <v>45424</v>
      </c>
      <c r="O811" t="str">
        <f>IF(ecommerce_10000[[#This Row],[Platform]]="Souq","sq",ecommerce_10000[[#This Row],[Platform]])</f>
        <v>Amazon</v>
      </c>
      <c r="P811" t="str">
        <f>IF(E811="Souq","sq",IF(E811="Jumia","Jum",E811))</f>
        <v>Amazon</v>
      </c>
      <c r="Q811">
        <f>VLOOKUP(ecommerce_10000[[#This Row],[City]],F:I,4,FALSE)</f>
        <v>3665.44</v>
      </c>
      <c r="R811" s="1">
        <f>SUMIF(C:C,ecommerce_10000[[#This Row],[Category]],I:I)</f>
        <v>92327183.770000085</v>
      </c>
      <c r="S811" s="1">
        <f>SUMIFS(I:I,C:C,C811)</f>
        <v>92327183.770000085</v>
      </c>
      <c r="T811" s="1" t="str">
        <f>INDEX(F:F,MATCH(ecommerce_10000[[#This Row],[TotalAmount]],I:I,0))</f>
        <v>Dubai</v>
      </c>
    </row>
    <row r="812" spans="1:20" x14ac:dyDescent="0.3">
      <c r="A812" s="1" t="s">
        <v>856</v>
      </c>
      <c r="B812" s="1" t="s">
        <v>25</v>
      </c>
      <c r="C812" s="1" t="s">
        <v>26</v>
      </c>
      <c r="D812" s="1" t="s">
        <v>27</v>
      </c>
      <c r="E812" s="1" t="s">
        <v>47</v>
      </c>
      <c r="F812" s="1" t="s">
        <v>33</v>
      </c>
      <c r="G812">
        <v>821.62</v>
      </c>
      <c r="H812">
        <v>2</v>
      </c>
      <c r="I812">
        <v>1643.24</v>
      </c>
      <c r="J812">
        <v>4.33</v>
      </c>
      <c r="K812">
        <v>1516</v>
      </c>
      <c r="L812" s="2">
        <v>45442</v>
      </c>
      <c r="O812" t="str">
        <f>IF(ecommerce_10000[[#This Row],[Platform]]="Souq","sq",ecommerce_10000[[#This Row],[Platform]])</f>
        <v>Amazon</v>
      </c>
      <c r="P812" t="str">
        <f>IF(E812="Souq","sq",IF(E812="Jumia","Jum",E812))</f>
        <v>Amazon</v>
      </c>
      <c r="Q812">
        <f>VLOOKUP(ecommerce_10000[[#This Row],[City]],F:I,4,FALSE)</f>
        <v>3665.44</v>
      </c>
      <c r="R812" s="1">
        <f>SUMIF(C:C,ecommerce_10000[[#This Row],[Category]],I:I)</f>
        <v>29200970.130000021</v>
      </c>
      <c r="S812" s="1">
        <f>SUMIFS(I:I,C:C,C812)</f>
        <v>29200970.130000021</v>
      </c>
      <c r="T812" s="1" t="str">
        <f>INDEX(F:F,MATCH(ecommerce_10000[[#This Row],[TotalAmount]],I:I,0))</f>
        <v>Dubai</v>
      </c>
    </row>
    <row r="813" spans="1:20" x14ac:dyDescent="0.3">
      <c r="A813" s="1" t="s">
        <v>857</v>
      </c>
      <c r="B813" s="1" t="s">
        <v>35</v>
      </c>
      <c r="C813" s="1" t="s">
        <v>14</v>
      </c>
      <c r="D813" s="1" t="s">
        <v>36</v>
      </c>
      <c r="E813" s="1" t="s">
        <v>47</v>
      </c>
      <c r="F813" s="1" t="s">
        <v>33</v>
      </c>
      <c r="G813">
        <v>962.68</v>
      </c>
      <c r="H813">
        <v>1</v>
      </c>
      <c r="I813">
        <v>962.68</v>
      </c>
      <c r="J813">
        <v>3.08</v>
      </c>
      <c r="K813">
        <v>2787</v>
      </c>
      <c r="L813" s="2">
        <v>45404</v>
      </c>
      <c r="O813" t="str">
        <f>IF(ecommerce_10000[[#This Row],[Platform]]="Souq","sq",ecommerce_10000[[#This Row],[Platform]])</f>
        <v>Amazon</v>
      </c>
      <c r="P813" t="str">
        <f>IF(E813="Souq","sq",IF(E813="Jumia","Jum",E813))</f>
        <v>Amazon</v>
      </c>
      <c r="Q813">
        <f>VLOOKUP(ecommerce_10000[[#This Row],[City]],F:I,4,FALSE)</f>
        <v>3665.44</v>
      </c>
      <c r="R813" s="1">
        <f>SUMIF(C:C,ecommerce_10000[[#This Row],[Category]],I:I)</f>
        <v>92327183.770000085</v>
      </c>
      <c r="S813" s="1">
        <f>SUMIFS(I:I,C:C,C813)</f>
        <v>92327183.770000085</v>
      </c>
      <c r="T813" s="1" t="str">
        <f>INDEX(F:F,MATCH(ecommerce_10000[[#This Row],[TotalAmount]],I:I,0))</f>
        <v>Dubai</v>
      </c>
    </row>
    <row r="814" spans="1:20" x14ac:dyDescent="0.3">
      <c r="A814" s="1" t="s">
        <v>858</v>
      </c>
      <c r="B814" s="1" t="s">
        <v>49</v>
      </c>
      <c r="C814" s="1" t="s">
        <v>14</v>
      </c>
      <c r="D814" s="1" t="s">
        <v>50</v>
      </c>
      <c r="E814" s="1" t="s">
        <v>22</v>
      </c>
      <c r="F814" s="1" t="s">
        <v>23</v>
      </c>
      <c r="G814">
        <v>5757.07</v>
      </c>
      <c r="H814">
        <v>4</v>
      </c>
      <c r="I814">
        <v>23028.28</v>
      </c>
      <c r="J814">
        <v>1.88</v>
      </c>
      <c r="K814">
        <v>249</v>
      </c>
      <c r="L814" s="2">
        <v>45455</v>
      </c>
      <c r="O814" t="str">
        <f>IF(ecommerce_10000[[#This Row],[Platform]]="Souq","sq",ecommerce_10000[[#This Row],[Platform]])</f>
        <v>Jumia</v>
      </c>
      <c r="P814" t="str">
        <f>IF(E814="Souq","sq",IF(E814="Jumia","Jum",E814))</f>
        <v>Jum</v>
      </c>
      <c r="Q814">
        <f>VLOOKUP(ecommerce_10000[[#This Row],[City]],F:I,4,FALSE)</f>
        <v>13290.4</v>
      </c>
      <c r="R814" s="1">
        <f>SUMIF(C:C,ecommerce_10000[[#This Row],[Category]],I:I)</f>
        <v>92327183.770000085</v>
      </c>
      <c r="S814" s="1">
        <f>SUMIFS(I:I,C:C,C814)</f>
        <v>92327183.770000085</v>
      </c>
      <c r="T814" s="1" t="str">
        <f>INDEX(F:F,MATCH(ecommerce_10000[[#This Row],[TotalAmount]],I:I,0))</f>
        <v>Alexandria</v>
      </c>
    </row>
    <row r="815" spans="1:20" x14ac:dyDescent="0.3">
      <c r="A815" s="1" t="s">
        <v>859</v>
      </c>
      <c r="B815" s="1" t="s">
        <v>25</v>
      </c>
      <c r="C815" s="1" t="s">
        <v>26</v>
      </c>
      <c r="D815" s="1" t="s">
        <v>27</v>
      </c>
      <c r="E815" s="1" t="s">
        <v>16</v>
      </c>
      <c r="F815" s="1" t="s">
        <v>40</v>
      </c>
      <c r="G815">
        <v>9997.32</v>
      </c>
      <c r="H815">
        <v>5</v>
      </c>
      <c r="I815">
        <v>49986.6</v>
      </c>
      <c r="J815">
        <v>2.76</v>
      </c>
      <c r="K815">
        <v>2054</v>
      </c>
      <c r="L815" s="2">
        <v>45407</v>
      </c>
      <c r="O815" t="str">
        <f>IF(ecommerce_10000[[#This Row],[Platform]]="Souq","sq",ecommerce_10000[[#This Row],[Platform]])</f>
        <v>sq</v>
      </c>
      <c r="P815" t="str">
        <f>IF(E815="Souq","sq",IF(E815="Jumia","Jum",E815))</f>
        <v>sq</v>
      </c>
      <c r="Q815">
        <f>VLOOKUP(ecommerce_10000[[#This Row],[City]],F:I,4,FALSE)</f>
        <v>99349.3</v>
      </c>
      <c r="R815" s="1">
        <f>SUMIF(C:C,ecommerce_10000[[#This Row],[Category]],I:I)</f>
        <v>29200970.130000021</v>
      </c>
      <c r="S815" s="1">
        <f>SUMIFS(I:I,C:C,C815)</f>
        <v>29200970.130000021</v>
      </c>
      <c r="T815" s="1" t="str">
        <f>INDEX(F:F,MATCH(ecommerce_10000[[#This Row],[TotalAmount]],I:I,0))</f>
        <v>Riyadh</v>
      </c>
    </row>
    <row r="816" spans="1:20" x14ac:dyDescent="0.3">
      <c r="A816" s="1" t="s">
        <v>860</v>
      </c>
      <c r="B816" s="1" t="s">
        <v>53</v>
      </c>
      <c r="C816" s="1" t="s">
        <v>31</v>
      </c>
      <c r="D816" s="1" t="s">
        <v>54</v>
      </c>
      <c r="E816" s="1" t="s">
        <v>16</v>
      </c>
      <c r="F816" s="1" t="s">
        <v>40</v>
      </c>
      <c r="G816">
        <v>5560.83</v>
      </c>
      <c r="H816">
        <v>1</v>
      </c>
      <c r="I816">
        <v>5560.83</v>
      </c>
      <c r="J816">
        <v>2.3199999999999998</v>
      </c>
      <c r="K816">
        <v>2418</v>
      </c>
      <c r="L816" s="2">
        <v>45523</v>
      </c>
      <c r="O816" t="str">
        <f>IF(ecommerce_10000[[#This Row],[Platform]]="Souq","sq",ecommerce_10000[[#This Row],[Platform]])</f>
        <v>sq</v>
      </c>
      <c r="P816" t="str">
        <f>IF(E816="Souq","sq",IF(E816="Jumia","Jum",E816))</f>
        <v>sq</v>
      </c>
      <c r="Q816">
        <f>VLOOKUP(ecommerce_10000[[#This Row],[City]],F:I,4,FALSE)</f>
        <v>99349.3</v>
      </c>
      <c r="R816" s="1">
        <f>SUMIF(C:C,ecommerce_10000[[#This Row],[Category]],I:I)</f>
        <v>57542997.559999913</v>
      </c>
      <c r="S816" s="1">
        <f>SUMIFS(I:I,C:C,C816)</f>
        <v>57542997.559999913</v>
      </c>
      <c r="T816" s="1" t="str">
        <f>INDEX(F:F,MATCH(ecommerce_10000[[#This Row],[TotalAmount]],I:I,0))</f>
        <v>Riyadh</v>
      </c>
    </row>
    <row r="817" spans="1:20" x14ac:dyDescent="0.3">
      <c r="A817" s="1" t="s">
        <v>861</v>
      </c>
      <c r="B817" s="1" t="s">
        <v>43</v>
      </c>
      <c r="C817" s="1" t="s">
        <v>44</v>
      </c>
      <c r="D817" s="1" t="s">
        <v>45</v>
      </c>
      <c r="E817" s="1" t="s">
        <v>22</v>
      </c>
      <c r="F817" s="1" t="s">
        <v>40</v>
      </c>
      <c r="G817">
        <v>15464.3</v>
      </c>
      <c r="H817">
        <v>4</v>
      </c>
      <c r="I817">
        <v>61857.2</v>
      </c>
      <c r="J817">
        <v>3.17</v>
      </c>
      <c r="K817">
        <v>4676</v>
      </c>
      <c r="L817" s="2">
        <v>45330</v>
      </c>
      <c r="O817" t="str">
        <f>IF(ecommerce_10000[[#This Row],[Platform]]="Souq","sq",ecommerce_10000[[#This Row],[Platform]])</f>
        <v>Jumia</v>
      </c>
      <c r="P817" t="str">
        <f>IF(E817="Souq","sq",IF(E817="Jumia","Jum",E817))</f>
        <v>Jum</v>
      </c>
      <c r="Q817">
        <f>VLOOKUP(ecommerce_10000[[#This Row],[City]],F:I,4,FALSE)</f>
        <v>99349.3</v>
      </c>
      <c r="R817" s="1">
        <f>SUMIF(C:C,ecommerce_10000[[#This Row],[Category]],I:I)</f>
        <v>31420413.200000018</v>
      </c>
      <c r="S817" s="1">
        <f>SUMIFS(I:I,C:C,C817)</f>
        <v>31420413.200000018</v>
      </c>
      <c r="T817" s="1" t="str">
        <f>INDEX(F:F,MATCH(ecommerce_10000[[#This Row],[TotalAmount]],I:I,0))</f>
        <v>Riyadh</v>
      </c>
    </row>
    <row r="818" spans="1:20" x14ac:dyDescent="0.3">
      <c r="A818" s="1" t="s">
        <v>862</v>
      </c>
      <c r="B818" s="1" t="s">
        <v>19</v>
      </c>
      <c r="C818" s="1" t="s">
        <v>20</v>
      </c>
      <c r="D818" s="1" t="s">
        <v>21</v>
      </c>
      <c r="E818" s="1" t="s">
        <v>16</v>
      </c>
      <c r="F818" s="1" t="s">
        <v>62</v>
      </c>
      <c r="G818">
        <v>4288.49</v>
      </c>
      <c r="H818">
        <v>1</v>
      </c>
      <c r="I818">
        <v>4288.49</v>
      </c>
      <c r="J818">
        <v>3.43</v>
      </c>
      <c r="K818">
        <v>364</v>
      </c>
      <c r="L818" s="2">
        <v>45379</v>
      </c>
      <c r="O818" t="str">
        <f>IF(ecommerce_10000[[#This Row],[Platform]]="Souq","sq",ecommerce_10000[[#This Row],[Platform]])</f>
        <v>sq</v>
      </c>
      <c r="P818" t="str">
        <f>IF(E818="Souq","sq",IF(E818="Jumia","Jum",E818))</f>
        <v>sq</v>
      </c>
      <c r="Q818">
        <f>VLOOKUP(ecommerce_10000[[#This Row],[City]],F:I,4,FALSE)</f>
        <v>27872.98</v>
      </c>
      <c r="R818" s="1">
        <f>SUMIF(C:C,ecommerce_10000[[#This Row],[Category]],I:I)</f>
        <v>91504159.730000004</v>
      </c>
      <c r="S818" s="1">
        <f>SUMIFS(I:I,C:C,C818)</f>
        <v>91504159.730000004</v>
      </c>
      <c r="T818" s="1" t="str">
        <f>INDEX(F:F,MATCH(ecommerce_10000[[#This Row],[TotalAmount]],I:I,0))</f>
        <v>Giza</v>
      </c>
    </row>
    <row r="819" spans="1:20" x14ac:dyDescent="0.3">
      <c r="A819" s="1" t="s">
        <v>863</v>
      </c>
      <c r="B819" s="1" t="s">
        <v>43</v>
      </c>
      <c r="C819" s="1" t="s">
        <v>44</v>
      </c>
      <c r="D819" s="1" t="s">
        <v>45</v>
      </c>
      <c r="E819" s="1" t="s">
        <v>47</v>
      </c>
      <c r="F819" s="1" t="s">
        <v>17</v>
      </c>
      <c r="G819">
        <v>2514.5500000000002</v>
      </c>
      <c r="H819">
        <v>4</v>
      </c>
      <c r="I819">
        <v>10058.200000000001</v>
      </c>
      <c r="J819">
        <v>3.09</v>
      </c>
      <c r="K819">
        <v>4135</v>
      </c>
      <c r="L819" s="2">
        <v>45329</v>
      </c>
      <c r="O819" t="str">
        <f>IF(ecommerce_10000[[#This Row],[Platform]]="Souq","sq",ecommerce_10000[[#This Row],[Platform]])</f>
        <v>Amazon</v>
      </c>
      <c r="P819" t="str">
        <f>IF(E819="Souq","sq",IF(E819="Jumia","Jum",E819))</f>
        <v>Amazon</v>
      </c>
      <c r="Q819">
        <f>VLOOKUP(ecommerce_10000[[#This Row],[City]],F:I,4,FALSE)</f>
        <v>16284.02</v>
      </c>
      <c r="R819" s="1">
        <f>SUMIF(C:C,ecommerce_10000[[#This Row],[Category]],I:I)</f>
        <v>31420413.200000018</v>
      </c>
      <c r="S819" s="1">
        <f>SUMIFS(I:I,C:C,C819)</f>
        <v>31420413.200000018</v>
      </c>
      <c r="T819" s="1" t="str">
        <f>INDEX(F:F,MATCH(ecommerce_10000[[#This Row],[TotalAmount]],I:I,0))</f>
        <v>Cairo</v>
      </c>
    </row>
    <row r="820" spans="1:20" x14ac:dyDescent="0.3">
      <c r="A820" s="1" t="s">
        <v>864</v>
      </c>
      <c r="B820" s="1" t="s">
        <v>13</v>
      </c>
      <c r="C820" s="1" t="s">
        <v>14</v>
      </c>
      <c r="D820" s="1" t="s">
        <v>15</v>
      </c>
      <c r="E820" s="1" t="s">
        <v>16</v>
      </c>
      <c r="F820" s="1" t="s">
        <v>62</v>
      </c>
      <c r="G820">
        <v>8997.8799999999992</v>
      </c>
      <c r="H820">
        <v>2</v>
      </c>
      <c r="I820">
        <v>17995.759999999998</v>
      </c>
      <c r="J820">
        <v>4.3899999999999997</v>
      </c>
      <c r="K820">
        <v>2677</v>
      </c>
      <c r="L820" s="2">
        <v>45477</v>
      </c>
      <c r="O820" t="str">
        <f>IF(ecommerce_10000[[#This Row],[Platform]]="Souq","sq",ecommerce_10000[[#This Row],[Platform]])</f>
        <v>sq</v>
      </c>
      <c r="P820" t="str">
        <f>IF(E820="Souq","sq",IF(E820="Jumia","Jum",E820))</f>
        <v>sq</v>
      </c>
      <c r="Q820">
        <f>VLOOKUP(ecommerce_10000[[#This Row],[City]],F:I,4,FALSE)</f>
        <v>27872.98</v>
      </c>
      <c r="R820" s="1">
        <f>SUMIF(C:C,ecommerce_10000[[#This Row],[Category]],I:I)</f>
        <v>92327183.770000085</v>
      </c>
      <c r="S820" s="1">
        <f>SUMIFS(I:I,C:C,C820)</f>
        <v>92327183.770000085</v>
      </c>
      <c r="T820" s="1" t="str">
        <f>INDEX(F:F,MATCH(ecommerce_10000[[#This Row],[TotalAmount]],I:I,0))</f>
        <v>Giza</v>
      </c>
    </row>
    <row r="821" spans="1:20" x14ac:dyDescent="0.3">
      <c r="A821" s="1" t="s">
        <v>865</v>
      </c>
      <c r="B821" s="1" t="s">
        <v>30</v>
      </c>
      <c r="C821" s="1" t="s">
        <v>31</v>
      </c>
      <c r="D821" s="1" t="s">
        <v>32</v>
      </c>
      <c r="E821" s="1" t="s">
        <v>16</v>
      </c>
      <c r="F821" s="1" t="s">
        <v>17</v>
      </c>
      <c r="G821">
        <v>13531.7</v>
      </c>
      <c r="H821">
        <v>4</v>
      </c>
      <c r="I821">
        <v>54126.8</v>
      </c>
      <c r="J821">
        <v>4.9400000000000004</v>
      </c>
      <c r="K821">
        <v>4044</v>
      </c>
      <c r="L821" s="2">
        <v>45486</v>
      </c>
      <c r="O821" t="str">
        <f>IF(ecommerce_10000[[#This Row],[Platform]]="Souq","sq",ecommerce_10000[[#This Row],[Platform]])</f>
        <v>sq</v>
      </c>
      <c r="P821" t="str">
        <f>IF(E821="Souq","sq",IF(E821="Jumia","Jum",E821))</f>
        <v>sq</v>
      </c>
      <c r="Q821">
        <f>VLOOKUP(ecommerce_10000[[#This Row],[City]],F:I,4,FALSE)</f>
        <v>16284.02</v>
      </c>
      <c r="R821" s="1">
        <f>SUMIF(C:C,ecommerce_10000[[#This Row],[Category]],I:I)</f>
        <v>57542997.559999913</v>
      </c>
      <c r="S821" s="1">
        <f>SUMIFS(I:I,C:C,C821)</f>
        <v>57542997.559999913</v>
      </c>
      <c r="T821" s="1" t="str">
        <f>INDEX(F:F,MATCH(ecommerce_10000[[#This Row],[TotalAmount]],I:I,0))</f>
        <v>Cairo</v>
      </c>
    </row>
    <row r="822" spans="1:20" x14ac:dyDescent="0.3">
      <c r="A822" s="1" t="s">
        <v>866</v>
      </c>
      <c r="B822" s="1" t="s">
        <v>38</v>
      </c>
      <c r="C822" s="1" t="s">
        <v>20</v>
      </c>
      <c r="D822" s="1" t="s">
        <v>39</v>
      </c>
      <c r="E822" s="1" t="s">
        <v>47</v>
      </c>
      <c r="F822" s="1" t="s">
        <v>17</v>
      </c>
      <c r="G822">
        <v>18837.419999999998</v>
      </c>
      <c r="H822">
        <v>2</v>
      </c>
      <c r="I822">
        <v>37674.839999999997</v>
      </c>
      <c r="J822">
        <v>2.64</v>
      </c>
      <c r="K822">
        <v>1662</v>
      </c>
      <c r="L822" s="2">
        <v>45482</v>
      </c>
      <c r="O822" t="str">
        <f>IF(ecommerce_10000[[#This Row],[Platform]]="Souq","sq",ecommerce_10000[[#This Row],[Platform]])</f>
        <v>Amazon</v>
      </c>
      <c r="P822" t="str">
        <f>IF(E822="Souq","sq",IF(E822="Jumia","Jum",E822))</f>
        <v>Amazon</v>
      </c>
      <c r="Q822">
        <f>VLOOKUP(ecommerce_10000[[#This Row],[City]],F:I,4,FALSE)</f>
        <v>16284.02</v>
      </c>
      <c r="R822" s="1">
        <f>SUMIF(C:C,ecommerce_10000[[#This Row],[Category]],I:I)</f>
        <v>91504159.730000004</v>
      </c>
      <c r="S822" s="1">
        <f>SUMIFS(I:I,C:C,C822)</f>
        <v>91504159.730000004</v>
      </c>
      <c r="T822" s="1" t="str">
        <f>INDEX(F:F,MATCH(ecommerce_10000[[#This Row],[TotalAmount]],I:I,0))</f>
        <v>Cairo</v>
      </c>
    </row>
    <row r="823" spans="1:20" x14ac:dyDescent="0.3">
      <c r="A823" s="1" t="s">
        <v>867</v>
      </c>
      <c r="B823" s="1" t="s">
        <v>13</v>
      </c>
      <c r="C823" s="1" t="s">
        <v>14</v>
      </c>
      <c r="D823" s="1" t="s">
        <v>15</v>
      </c>
      <c r="E823" s="1" t="s">
        <v>47</v>
      </c>
      <c r="F823" s="1" t="s">
        <v>28</v>
      </c>
      <c r="G823">
        <v>15509.13</v>
      </c>
      <c r="H823">
        <v>5</v>
      </c>
      <c r="I823">
        <v>77545.649999999994</v>
      </c>
      <c r="J823">
        <v>1.56</v>
      </c>
      <c r="K823">
        <v>3689</v>
      </c>
      <c r="L823" s="2">
        <v>45363</v>
      </c>
      <c r="O823" t="str">
        <f>IF(ecommerce_10000[[#This Row],[Platform]]="Souq","sq",ecommerce_10000[[#This Row],[Platform]])</f>
        <v>Amazon</v>
      </c>
      <c r="P823" t="str">
        <f>IF(E823="Souq","sq",IF(E823="Jumia","Jum",E823))</f>
        <v>Amazon</v>
      </c>
      <c r="Q823">
        <f>VLOOKUP(ecommerce_10000[[#This Row],[City]],F:I,4,FALSE)</f>
        <v>26648.76</v>
      </c>
      <c r="R823" s="1">
        <f>SUMIF(C:C,ecommerce_10000[[#This Row],[Category]],I:I)</f>
        <v>92327183.770000085</v>
      </c>
      <c r="S823" s="1">
        <f>SUMIFS(I:I,C:C,C823)</f>
        <v>92327183.770000085</v>
      </c>
      <c r="T823" s="1" t="str">
        <f>INDEX(F:F,MATCH(ecommerce_10000[[#This Row],[TotalAmount]],I:I,0))</f>
        <v>Casablanca</v>
      </c>
    </row>
    <row r="824" spans="1:20" x14ac:dyDescent="0.3">
      <c r="A824" s="1" t="s">
        <v>868</v>
      </c>
      <c r="B824" s="1" t="s">
        <v>38</v>
      </c>
      <c r="C824" s="1" t="s">
        <v>20</v>
      </c>
      <c r="D824" s="1" t="s">
        <v>39</v>
      </c>
      <c r="E824" s="1" t="s">
        <v>22</v>
      </c>
      <c r="F824" s="1" t="s">
        <v>28</v>
      </c>
      <c r="G824">
        <v>7795.74</v>
      </c>
      <c r="H824">
        <v>1</v>
      </c>
      <c r="I824">
        <v>7795.74</v>
      </c>
      <c r="J824">
        <v>1.4</v>
      </c>
      <c r="K824">
        <v>3095</v>
      </c>
      <c r="L824" s="2">
        <v>45302</v>
      </c>
      <c r="O824" t="str">
        <f>IF(ecommerce_10000[[#This Row],[Platform]]="Souq","sq",ecommerce_10000[[#This Row],[Platform]])</f>
        <v>Jumia</v>
      </c>
      <c r="P824" t="str">
        <f>IF(E824="Souq","sq",IF(E824="Jumia","Jum",E824))</f>
        <v>Jum</v>
      </c>
      <c r="Q824">
        <f>VLOOKUP(ecommerce_10000[[#This Row],[City]],F:I,4,FALSE)</f>
        <v>26648.76</v>
      </c>
      <c r="R824" s="1">
        <f>SUMIF(C:C,ecommerce_10000[[#This Row],[Category]],I:I)</f>
        <v>91504159.730000004</v>
      </c>
      <c r="S824" s="1">
        <f>SUMIFS(I:I,C:C,C824)</f>
        <v>91504159.730000004</v>
      </c>
      <c r="T824" s="1" t="str">
        <f>INDEX(F:F,MATCH(ecommerce_10000[[#This Row],[TotalAmount]],I:I,0))</f>
        <v>Casablanca</v>
      </c>
    </row>
    <row r="825" spans="1:20" x14ac:dyDescent="0.3">
      <c r="A825" s="1" t="s">
        <v>869</v>
      </c>
      <c r="B825" s="1" t="s">
        <v>53</v>
      </c>
      <c r="C825" s="1" t="s">
        <v>31</v>
      </c>
      <c r="D825" s="1" t="s">
        <v>54</v>
      </c>
      <c r="E825" s="1" t="s">
        <v>47</v>
      </c>
      <c r="F825" s="1" t="s">
        <v>28</v>
      </c>
      <c r="G825">
        <v>19708.47</v>
      </c>
      <c r="H825">
        <v>4</v>
      </c>
      <c r="I825">
        <v>78833.88</v>
      </c>
      <c r="J825">
        <v>1.96</v>
      </c>
      <c r="K825">
        <v>2395</v>
      </c>
      <c r="L825" s="2">
        <v>45562</v>
      </c>
      <c r="O825" t="str">
        <f>IF(ecommerce_10000[[#This Row],[Platform]]="Souq","sq",ecommerce_10000[[#This Row],[Platform]])</f>
        <v>Amazon</v>
      </c>
      <c r="P825" t="str">
        <f>IF(E825="Souq","sq",IF(E825="Jumia","Jum",E825))</f>
        <v>Amazon</v>
      </c>
      <c r="Q825">
        <f>VLOOKUP(ecommerce_10000[[#This Row],[City]],F:I,4,FALSE)</f>
        <v>26648.76</v>
      </c>
      <c r="R825" s="1">
        <f>SUMIF(C:C,ecommerce_10000[[#This Row],[Category]],I:I)</f>
        <v>57542997.559999913</v>
      </c>
      <c r="S825" s="1">
        <f>SUMIFS(I:I,C:C,C825)</f>
        <v>57542997.559999913</v>
      </c>
      <c r="T825" s="1" t="str">
        <f>INDEX(F:F,MATCH(ecommerce_10000[[#This Row],[TotalAmount]],I:I,0))</f>
        <v>Casablanca</v>
      </c>
    </row>
    <row r="826" spans="1:20" x14ac:dyDescent="0.3">
      <c r="A826" s="1" t="s">
        <v>870</v>
      </c>
      <c r="B826" s="1" t="s">
        <v>25</v>
      </c>
      <c r="C826" s="1" t="s">
        <v>26</v>
      </c>
      <c r="D826" s="1" t="s">
        <v>27</v>
      </c>
      <c r="E826" s="1" t="s">
        <v>16</v>
      </c>
      <c r="F826" s="1" t="s">
        <v>33</v>
      </c>
      <c r="G826">
        <v>12651.4</v>
      </c>
      <c r="H826">
        <v>5</v>
      </c>
      <c r="I826">
        <v>63257</v>
      </c>
      <c r="J826">
        <v>2.96</v>
      </c>
      <c r="K826">
        <v>2279</v>
      </c>
      <c r="L826" s="2">
        <v>45610</v>
      </c>
      <c r="O826" t="str">
        <f>IF(ecommerce_10000[[#This Row],[Platform]]="Souq","sq",ecommerce_10000[[#This Row],[Platform]])</f>
        <v>sq</v>
      </c>
      <c r="P826" t="str">
        <f>IF(E826="Souq","sq",IF(E826="Jumia","Jum",E826))</f>
        <v>sq</v>
      </c>
      <c r="Q826">
        <f>VLOOKUP(ecommerce_10000[[#This Row],[City]],F:I,4,FALSE)</f>
        <v>3665.44</v>
      </c>
      <c r="R826" s="1">
        <f>SUMIF(C:C,ecommerce_10000[[#This Row],[Category]],I:I)</f>
        <v>29200970.130000021</v>
      </c>
      <c r="S826" s="1">
        <f>SUMIFS(I:I,C:C,C826)</f>
        <v>29200970.130000021</v>
      </c>
      <c r="T826" s="1" t="str">
        <f>INDEX(F:F,MATCH(ecommerce_10000[[#This Row],[TotalAmount]],I:I,0))</f>
        <v>Dubai</v>
      </c>
    </row>
    <row r="827" spans="1:20" x14ac:dyDescent="0.3">
      <c r="A827" s="1" t="s">
        <v>871</v>
      </c>
      <c r="B827" s="1" t="s">
        <v>35</v>
      </c>
      <c r="C827" s="1" t="s">
        <v>14</v>
      </c>
      <c r="D827" s="1" t="s">
        <v>36</v>
      </c>
      <c r="E827" s="1" t="s">
        <v>47</v>
      </c>
      <c r="F827" s="1" t="s">
        <v>28</v>
      </c>
      <c r="G827">
        <v>17095.689999999999</v>
      </c>
      <c r="H827">
        <v>5</v>
      </c>
      <c r="I827">
        <v>85478.45</v>
      </c>
      <c r="J827">
        <v>2.31</v>
      </c>
      <c r="K827">
        <v>73</v>
      </c>
      <c r="L827" s="2">
        <v>45301</v>
      </c>
      <c r="O827" t="str">
        <f>IF(ecommerce_10000[[#This Row],[Platform]]="Souq","sq",ecommerce_10000[[#This Row],[Platform]])</f>
        <v>Amazon</v>
      </c>
      <c r="P827" t="str">
        <f>IF(E827="Souq","sq",IF(E827="Jumia","Jum",E827))</f>
        <v>Amazon</v>
      </c>
      <c r="Q827">
        <f>VLOOKUP(ecommerce_10000[[#This Row],[City]],F:I,4,FALSE)</f>
        <v>26648.76</v>
      </c>
      <c r="R827" s="1">
        <f>SUMIF(C:C,ecommerce_10000[[#This Row],[Category]],I:I)</f>
        <v>92327183.770000085</v>
      </c>
      <c r="S827" s="1">
        <f>SUMIFS(I:I,C:C,C827)</f>
        <v>92327183.770000085</v>
      </c>
      <c r="T827" s="1" t="str">
        <f>INDEX(F:F,MATCH(ecommerce_10000[[#This Row],[TotalAmount]],I:I,0))</f>
        <v>Casablanca</v>
      </c>
    </row>
    <row r="828" spans="1:20" x14ac:dyDescent="0.3">
      <c r="A828" s="1" t="s">
        <v>872</v>
      </c>
      <c r="B828" s="1" t="s">
        <v>35</v>
      </c>
      <c r="C828" s="1" t="s">
        <v>14</v>
      </c>
      <c r="D828" s="1" t="s">
        <v>36</v>
      </c>
      <c r="E828" s="1" t="s">
        <v>47</v>
      </c>
      <c r="F828" s="1" t="s">
        <v>33</v>
      </c>
      <c r="G828">
        <v>9293.92</v>
      </c>
      <c r="H828">
        <v>3</v>
      </c>
      <c r="I828">
        <v>27881.759999999998</v>
      </c>
      <c r="J828">
        <v>3.21</v>
      </c>
      <c r="K828">
        <v>407</v>
      </c>
      <c r="L828" s="2">
        <v>45510</v>
      </c>
      <c r="O828" t="str">
        <f>IF(ecommerce_10000[[#This Row],[Platform]]="Souq","sq",ecommerce_10000[[#This Row],[Platform]])</f>
        <v>Amazon</v>
      </c>
      <c r="P828" t="str">
        <f>IF(E828="Souq","sq",IF(E828="Jumia","Jum",E828))</f>
        <v>Amazon</v>
      </c>
      <c r="Q828">
        <f>VLOOKUP(ecommerce_10000[[#This Row],[City]],F:I,4,FALSE)</f>
        <v>3665.44</v>
      </c>
      <c r="R828" s="1">
        <f>SUMIF(C:C,ecommerce_10000[[#This Row],[Category]],I:I)</f>
        <v>92327183.770000085</v>
      </c>
      <c r="S828" s="1">
        <f>SUMIFS(I:I,C:C,C828)</f>
        <v>92327183.770000085</v>
      </c>
      <c r="T828" s="1" t="str">
        <f>INDEX(F:F,MATCH(ecommerce_10000[[#This Row],[TotalAmount]],I:I,0))</f>
        <v>Dubai</v>
      </c>
    </row>
    <row r="829" spans="1:20" x14ac:dyDescent="0.3">
      <c r="A829" s="1" t="s">
        <v>873</v>
      </c>
      <c r="B829" s="1" t="s">
        <v>43</v>
      </c>
      <c r="C829" s="1" t="s">
        <v>44</v>
      </c>
      <c r="D829" s="1" t="s">
        <v>45</v>
      </c>
      <c r="E829" s="1" t="s">
        <v>22</v>
      </c>
      <c r="F829" s="1" t="s">
        <v>17</v>
      </c>
      <c r="G829">
        <v>19017.25</v>
      </c>
      <c r="H829">
        <v>3</v>
      </c>
      <c r="I829">
        <v>57051.75</v>
      </c>
      <c r="J829">
        <v>2.67</v>
      </c>
      <c r="K829">
        <v>715</v>
      </c>
      <c r="L829" s="2">
        <v>45294</v>
      </c>
      <c r="O829" t="str">
        <f>IF(ecommerce_10000[[#This Row],[Platform]]="Souq","sq",ecommerce_10000[[#This Row],[Platform]])</f>
        <v>Jumia</v>
      </c>
      <c r="P829" t="str">
        <f>IF(E829="Souq","sq",IF(E829="Jumia","Jum",E829))</f>
        <v>Jum</v>
      </c>
      <c r="Q829">
        <f>VLOOKUP(ecommerce_10000[[#This Row],[City]],F:I,4,FALSE)</f>
        <v>16284.02</v>
      </c>
      <c r="R829" s="1">
        <f>SUMIF(C:C,ecommerce_10000[[#This Row],[Category]],I:I)</f>
        <v>31420413.200000018</v>
      </c>
      <c r="S829" s="1">
        <f>SUMIFS(I:I,C:C,C829)</f>
        <v>31420413.200000018</v>
      </c>
      <c r="T829" s="1" t="str">
        <f>INDEX(F:F,MATCH(ecommerce_10000[[#This Row],[TotalAmount]],I:I,0))</f>
        <v>Cairo</v>
      </c>
    </row>
    <row r="830" spans="1:20" x14ac:dyDescent="0.3">
      <c r="A830" s="1" t="s">
        <v>874</v>
      </c>
      <c r="B830" s="1" t="s">
        <v>43</v>
      </c>
      <c r="C830" s="1" t="s">
        <v>44</v>
      </c>
      <c r="D830" s="1" t="s">
        <v>45</v>
      </c>
      <c r="E830" s="1" t="s">
        <v>47</v>
      </c>
      <c r="F830" s="1" t="s">
        <v>62</v>
      </c>
      <c r="G830">
        <v>10817.44</v>
      </c>
      <c r="H830">
        <v>3</v>
      </c>
      <c r="I830">
        <v>32452.32</v>
      </c>
      <c r="J830">
        <v>3.11</v>
      </c>
      <c r="K830">
        <v>828</v>
      </c>
      <c r="L830" s="2">
        <v>45530</v>
      </c>
      <c r="O830" t="str">
        <f>IF(ecommerce_10000[[#This Row],[Platform]]="Souq","sq",ecommerce_10000[[#This Row],[Platform]])</f>
        <v>Amazon</v>
      </c>
      <c r="P830" t="str">
        <f>IF(E830="Souq","sq",IF(E830="Jumia","Jum",E830))</f>
        <v>Amazon</v>
      </c>
      <c r="Q830">
        <f>VLOOKUP(ecommerce_10000[[#This Row],[City]],F:I,4,FALSE)</f>
        <v>27872.98</v>
      </c>
      <c r="R830" s="1">
        <f>SUMIF(C:C,ecommerce_10000[[#This Row],[Category]],I:I)</f>
        <v>31420413.200000018</v>
      </c>
      <c r="S830" s="1">
        <f>SUMIFS(I:I,C:C,C830)</f>
        <v>31420413.200000018</v>
      </c>
      <c r="T830" s="1" t="str">
        <f>INDEX(F:F,MATCH(ecommerce_10000[[#This Row],[TotalAmount]],I:I,0))</f>
        <v>Giza</v>
      </c>
    </row>
    <row r="831" spans="1:20" x14ac:dyDescent="0.3">
      <c r="A831" s="1" t="s">
        <v>875</v>
      </c>
      <c r="B831" s="1" t="s">
        <v>25</v>
      </c>
      <c r="C831" s="1" t="s">
        <v>26</v>
      </c>
      <c r="D831" s="1" t="s">
        <v>27</v>
      </c>
      <c r="E831" s="1" t="s">
        <v>16</v>
      </c>
      <c r="F831" s="1" t="s">
        <v>23</v>
      </c>
      <c r="G831">
        <v>12273.83</v>
      </c>
      <c r="H831">
        <v>1</v>
      </c>
      <c r="I831">
        <v>12273.83</v>
      </c>
      <c r="J831">
        <v>4.37</v>
      </c>
      <c r="K831">
        <v>3682</v>
      </c>
      <c r="L831" s="2">
        <v>45476</v>
      </c>
      <c r="O831" t="str">
        <f>IF(ecommerce_10000[[#This Row],[Platform]]="Souq","sq",ecommerce_10000[[#This Row],[Platform]])</f>
        <v>sq</v>
      </c>
      <c r="P831" t="str">
        <f>IF(E831="Souq","sq",IF(E831="Jumia","Jum",E831))</f>
        <v>sq</v>
      </c>
      <c r="Q831">
        <f>VLOOKUP(ecommerce_10000[[#This Row],[City]],F:I,4,FALSE)</f>
        <v>13290.4</v>
      </c>
      <c r="R831" s="1">
        <f>SUMIF(C:C,ecommerce_10000[[#This Row],[Category]],I:I)</f>
        <v>29200970.130000021</v>
      </c>
      <c r="S831" s="1">
        <f>SUMIFS(I:I,C:C,C831)</f>
        <v>29200970.130000021</v>
      </c>
      <c r="T831" s="1" t="str">
        <f>INDEX(F:F,MATCH(ecommerce_10000[[#This Row],[TotalAmount]],I:I,0))</f>
        <v>Alexandria</v>
      </c>
    </row>
    <row r="832" spans="1:20" x14ac:dyDescent="0.3">
      <c r="A832" s="1" t="s">
        <v>876</v>
      </c>
      <c r="B832" s="1" t="s">
        <v>30</v>
      </c>
      <c r="C832" s="1" t="s">
        <v>31</v>
      </c>
      <c r="D832" s="1" t="s">
        <v>32</v>
      </c>
      <c r="E832" s="1" t="s">
        <v>47</v>
      </c>
      <c r="F832" s="1" t="s">
        <v>28</v>
      </c>
      <c r="G832">
        <v>5437.17</v>
      </c>
      <c r="H832">
        <v>3</v>
      </c>
      <c r="I832">
        <v>16311.51</v>
      </c>
      <c r="J832">
        <v>3.85</v>
      </c>
      <c r="K832">
        <v>275</v>
      </c>
      <c r="L832" s="2">
        <v>45358</v>
      </c>
      <c r="O832" t="str">
        <f>IF(ecommerce_10000[[#This Row],[Platform]]="Souq","sq",ecommerce_10000[[#This Row],[Platform]])</f>
        <v>Amazon</v>
      </c>
      <c r="P832" t="str">
        <f>IF(E832="Souq","sq",IF(E832="Jumia","Jum",E832))</f>
        <v>Amazon</v>
      </c>
      <c r="Q832">
        <f>VLOOKUP(ecommerce_10000[[#This Row],[City]],F:I,4,FALSE)</f>
        <v>26648.76</v>
      </c>
      <c r="R832" s="1">
        <f>SUMIF(C:C,ecommerce_10000[[#This Row],[Category]],I:I)</f>
        <v>57542997.559999913</v>
      </c>
      <c r="S832" s="1">
        <f>SUMIFS(I:I,C:C,C832)</f>
        <v>57542997.559999913</v>
      </c>
      <c r="T832" s="1" t="str">
        <f>INDEX(F:F,MATCH(ecommerce_10000[[#This Row],[TotalAmount]],I:I,0))</f>
        <v>Casablanca</v>
      </c>
    </row>
    <row r="833" spans="1:20" x14ac:dyDescent="0.3">
      <c r="A833" s="1" t="s">
        <v>877</v>
      </c>
      <c r="B833" s="1" t="s">
        <v>43</v>
      </c>
      <c r="C833" s="1" t="s">
        <v>44</v>
      </c>
      <c r="D833" s="1" t="s">
        <v>45</v>
      </c>
      <c r="E833" s="1" t="s">
        <v>16</v>
      </c>
      <c r="F833" s="1" t="s">
        <v>40</v>
      </c>
      <c r="G833">
        <v>19610.689999999999</v>
      </c>
      <c r="H833">
        <v>2</v>
      </c>
      <c r="I833">
        <v>39221.379999999997</v>
      </c>
      <c r="J833">
        <v>2.67</v>
      </c>
      <c r="K833">
        <v>876</v>
      </c>
      <c r="L833" s="2">
        <v>45652</v>
      </c>
      <c r="O833" t="str">
        <f>IF(ecommerce_10000[[#This Row],[Platform]]="Souq","sq",ecommerce_10000[[#This Row],[Platform]])</f>
        <v>sq</v>
      </c>
      <c r="P833" t="str">
        <f>IF(E833="Souq","sq",IF(E833="Jumia","Jum",E833))</f>
        <v>sq</v>
      </c>
      <c r="Q833">
        <f>VLOOKUP(ecommerce_10000[[#This Row],[City]],F:I,4,FALSE)</f>
        <v>99349.3</v>
      </c>
      <c r="R833" s="1">
        <f>SUMIF(C:C,ecommerce_10000[[#This Row],[Category]],I:I)</f>
        <v>31420413.200000018</v>
      </c>
      <c r="S833" s="1">
        <f>SUMIFS(I:I,C:C,C833)</f>
        <v>31420413.200000018</v>
      </c>
      <c r="T833" s="1" t="str">
        <f>INDEX(F:F,MATCH(ecommerce_10000[[#This Row],[TotalAmount]],I:I,0))</f>
        <v>Riyadh</v>
      </c>
    </row>
    <row r="834" spans="1:20" x14ac:dyDescent="0.3">
      <c r="A834" s="1" t="s">
        <v>878</v>
      </c>
      <c r="B834" s="1" t="s">
        <v>19</v>
      </c>
      <c r="C834" s="1" t="s">
        <v>20</v>
      </c>
      <c r="D834" s="1" t="s">
        <v>21</v>
      </c>
      <c r="E834" s="1" t="s">
        <v>47</v>
      </c>
      <c r="F834" s="1" t="s">
        <v>62</v>
      </c>
      <c r="G834">
        <v>17317.2</v>
      </c>
      <c r="H834">
        <v>4</v>
      </c>
      <c r="I834">
        <v>69268.800000000003</v>
      </c>
      <c r="J834">
        <v>4.3099999999999996</v>
      </c>
      <c r="K834">
        <v>2565</v>
      </c>
      <c r="L834" s="2">
        <v>45404</v>
      </c>
      <c r="O834" t="str">
        <f>IF(ecommerce_10000[[#This Row],[Platform]]="Souq","sq",ecommerce_10000[[#This Row],[Platform]])</f>
        <v>Amazon</v>
      </c>
      <c r="P834" t="str">
        <f>IF(E834="Souq","sq",IF(E834="Jumia","Jum",E834))</f>
        <v>Amazon</v>
      </c>
      <c r="Q834">
        <f>VLOOKUP(ecommerce_10000[[#This Row],[City]],F:I,4,FALSE)</f>
        <v>27872.98</v>
      </c>
      <c r="R834" s="1">
        <f>SUMIF(C:C,ecommerce_10000[[#This Row],[Category]],I:I)</f>
        <v>91504159.730000004</v>
      </c>
      <c r="S834" s="1">
        <f>SUMIFS(I:I,C:C,C834)</f>
        <v>91504159.730000004</v>
      </c>
      <c r="T834" s="1" t="str">
        <f>INDEX(F:F,MATCH(ecommerce_10000[[#This Row],[TotalAmount]],I:I,0))</f>
        <v>Giza</v>
      </c>
    </row>
    <row r="835" spans="1:20" x14ac:dyDescent="0.3">
      <c r="A835" s="1" t="s">
        <v>879</v>
      </c>
      <c r="B835" s="1" t="s">
        <v>43</v>
      </c>
      <c r="C835" s="1" t="s">
        <v>44</v>
      </c>
      <c r="D835" s="1" t="s">
        <v>45</v>
      </c>
      <c r="E835" s="1" t="s">
        <v>16</v>
      </c>
      <c r="F835" s="1" t="s">
        <v>23</v>
      </c>
      <c r="G835">
        <v>7479.26</v>
      </c>
      <c r="H835">
        <v>4</v>
      </c>
      <c r="I835">
        <v>29917.040000000001</v>
      </c>
      <c r="J835">
        <v>2.2599999999999998</v>
      </c>
      <c r="K835">
        <v>1826</v>
      </c>
      <c r="L835" s="2">
        <v>45384</v>
      </c>
      <c r="O835" t="str">
        <f>IF(ecommerce_10000[[#This Row],[Platform]]="Souq","sq",ecommerce_10000[[#This Row],[Platform]])</f>
        <v>sq</v>
      </c>
      <c r="P835" t="str">
        <f>IF(E835="Souq","sq",IF(E835="Jumia","Jum",E835))</f>
        <v>sq</v>
      </c>
      <c r="Q835">
        <f>VLOOKUP(ecommerce_10000[[#This Row],[City]],F:I,4,FALSE)</f>
        <v>13290.4</v>
      </c>
      <c r="R835" s="1">
        <f>SUMIF(C:C,ecommerce_10000[[#This Row],[Category]],I:I)</f>
        <v>31420413.200000018</v>
      </c>
      <c r="S835" s="1">
        <f>SUMIFS(I:I,C:C,C835)</f>
        <v>31420413.200000018</v>
      </c>
      <c r="T835" s="1" t="str">
        <f>INDEX(F:F,MATCH(ecommerce_10000[[#This Row],[TotalAmount]],I:I,0))</f>
        <v>Alexandria</v>
      </c>
    </row>
    <row r="836" spans="1:20" x14ac:dyDescent="0.3">
      <c r="A836" s="1" t="s">
        <v>880</v>
      </c>
      <c r="B836" s="1" t="s">
        <v>65</v>
      </c>
      <c r="C836" s="1" t="s">
        <v>20</v>
      </c>
      <c r="D836" s="1" t="s">
        <v>66</v>
      </c>
      <c r="E836" s="1" t="s">
        <v>47</v>
      </c>
      <c r="F836" s="1" t="s">
        <v>17</v>
      </c>
      <c r="G836">
        <v>3859.16</v>
      </c>
      <c r="H836">
        <v>1</v>
      </c>
      <c r="I836">
        <v>3859.16</v>
      </c>
      <c r="J836">
        <v>4.91</v>
      </c>
      <c r="K836">
        <v>3330</v>
      </c>
      <c r="L836" s="2">
        <v>45456</v>
      </c>
      <c r="O836" t="str">
        <f>IF(ecommerce_10000[[#This Row],[Platform]]="Souq","sq",ecommerce_10000[[#This Row],[Platform]])</f>
        <v>Amazon</v>
      </c>
      <c r="P836" t="str">
        <f>IF(E836="Souq","sq",IF(E836="Jumia","Jum",E836))</f>
        <v>Amazon</v>
      </c>
      <c r="Q836">
        <f>VLOOKUP(ecommerce_10000[[#This Row],[City]],F:I,4,FALSE)</f>
        <v>16284.02</v>
      </c>
      <c r="R836" s="1">
        <f>SUMIF(C:C,ecommerce_10000[[#This Row],[Category]],I:I)</f>
        <v>91504159.730000004</v>
      </c>
      <c r="S836" s="1">
        <f>SUMIFS(I:I,C:C,C836)</f>
        <v>91504159.730000004</v>
      </c>
      <c r="T836" s="1" t="str">
        <f>INDEX(F:F,MATCH(ecommerce_10000[[#This Row],[TotalAmount]],I:I,0))</f>
        <v>Cairo</v>
      </c>
    </row>
    <row r="837" spans="1:20" x14ac:dyDescent="0.3">
      <c r="A837" s="1" t="s">
        <v>881</v>
      </c>
      <c r="B837" s="1" t="s">
        <v>38</v>
      </c>
      <c r="C837" s="1" t="s">
        <v>20</v>
      </c>
      <c r="D837" s="1" t="s">
        <v>39</v>
      </c>
      <c r="E837" s="1" t="s">
        <v>22</v>
      </c>
      <c r="F837" s="1" t="s">
        <v>28</v>
      </c>
      <c r="G837">
        <v>3032.55</v>
      </c>
      <c r="H837">
        <v>4</v>
      </c>
      <c r="I837">
        <v>12130.2</v>
      </c>
      <c r="J837">
        <v>3.67</v>
      </c>
      <c r="K837">
        <v>2127</v>
      </c>
      <c r="L837" s="2">
        <v>45612</v>
      </c>
      <c r="O837" t="str">
        <f>IF(ecommerce_10000[[#This Row],[Platform]]="Souq","sq",ecommerce_10000[[#This Row],[Platform]])</f>
        <v>Jumia</v>
      </c>
      <c r="P837" t="str">
        <f>IF(E837="Souq","sq",IF(E837="Jumia","Jum",E837))</f>
        <v>Jum</v>
      </c>
      <c r="Q837">
        <f>VLOOKUP(ecommerce_10000[[#This Row],[City]],F:I,4,FALSE)</f>
        <v>26648.76</v>
      </c>
      <c r="R837" s="1">
        <f>SUMIF(C:C,ecommerce_10000[[#This Row],[Category]],I:I)</f>
        <v>91504159.730000004</v>
      </c>
      <c r="S837" s="1">
        <f>SUMIFS(I:I,C:C,C837)</f>
        <v>91504159.730000004</v>
      </c>
      <c r="T837" s="1" t="str">
        <f>INDEX(F:F,MATCH(ecommerce_10000[[#This Row],[TotalAmount]],I:I,0))</f>
        <v>Casablanca</v>
      </c>
    </row>
    <row r="838" spans="1:20" x14ac:dyDescent="0.3">
      <c r="A838" s="1" t="s">
        <v>882</v>
      </c>
      <c r="B838" s="1" t="s">
        <v>30</v>
      </c>
      <c r="C838" s="1" t="s">
        <v>31</v>
      </c>
      <c r="D838" s="1" t="s">
        <v>32</v>
      </c>
      <c r="E838" s="1" t="s">
        <v>47</v>
      </c>
      <c r="F838" s="1" t="s">
        <v>33</v>
      </c>
      <c r="G838">
        <v>13856.47</v>
      </c>
      <c r="H838">
        <v>2</v>
      </c>
      <c r="I838">
        <v>27712.94</v>
      </c>
      <c r="J838">
        <v>4.26</v>
      </c>
      <c r="K838">
        <v>3370</v>
      </c>
      <c r="L838" s="2">
        <v>45450</v>
      </c>
      <c r="O838" t="str">
        <f>IF(ecommerce_10000[[#This Row],[Platform]]="Souq","sq",ecommerce_10000[[#This Row],[Platform]])</f>
        <v>Amazon</v>
      </c>
      <c r="P838" t="str">
        <f>IF(E838="Souq","sq",IF(E838="Jumia","Jum",E838))</f>
        <v>Amazon</v>
      </c>
      <c r="Q838">
        <f>VLOOKUP(ecommerce_10000[[#This Row],[City]],F:I,4,FALSE)</f>
        <v>3665.44</v>
      </c>
      <c r="R838" s="1">
        <f>SUMIF(C:C,ecommerce_10000[[#This Row],[Category]],I:I)</f>
        <v>57542997.559999913</v>
      </c>
      <c r="S838" s="1">
        <f>SUMIFS(I:I,C:C,C838)</f>
        <v>57542997.559999913</v>
      </c>
      <c r="T838" s="1" t="str">
        <f>INDEX(F:F,MATCH(ecommerce_10000[[#This Row],[TotalAmount]],I:I,0))</f>
        <v>Dubai</v>
      </c>
    </row>
    <row r="839" spans="1:20" x14ac:dyDescent="0.3">
      <c r="A839" s="1" t="s">
        <v>883</v>
      </c>
      <c r="B839" s="1" t="s">
        <v>53</v>
      </c>
      <c r="C839" s="1" t="s">
        <v>31</v>
      </c>
      <c r="D839" s="1" t="s">
        <v>54</v>
      </c>
      <c r="E839" s="1" t="s">
        <v>22</v>
      </c>
      <c r="F839" s="1" t="s">
        <v>33</v>
      </c>
      <c r="G839">
        <v>3373.48</v>
      </c>
      <c r="H839">
        <v>4</v>
      </c>
      <c r="I839">
        <v>13493.92</v>
      </c>
      <c r="J839">
        <v>3.54</v>
      </c>
      <c r="K839">
        <v>4178</v>
      </c>
      <c r="L839" s="2">
        <v>45478</v>
      </c>
      <c r="O839" t="str">
        <f>IF(ecommerce_10000[[#This Row],[Platform]]="Souq","sq",ecommerce_10000[[#This Row],[Platform]])</f>
        <v>Jumia</v>
      </c>
      <c r="P839" t="str">
        <f>IF(E839="Souq","sq",IF(E839="Jumia","Jum",E839))</f>
        <v>Jum</v>
      </c>
      <c r="Q839">
        <f>VLOOKUP(ecommerce_10000[[#This Row],[City]],F:I,4,FALSE)</f>
        <v>3665.44</v>
      </c>
      <c r="R839" s="1">
        <f>SUMIF(C:C,ecommerce_10000[[#This Row],[Category]],I:I)</f>
        <v>57542997.559999913</v>
      </c>
      <c r="S839" s="1">
        <f>SUMIFS(I:I,C:C,C839)</f>
        <v>57542997.559999913</v>
      </c>
      <c r="T839" s="1" t="str">
        <f>INDEX(F:F,MATCH(ecommerce_10000[[#This Row],[TotalAmount]],I:I,0))</f>
        <v>Dubai</v>
      </c>
    </row>
    <row r="840" spans="1:20" x14ac:dyDescent="0.3">
      <c r="A840" s="1" t="s">
        <v>884</v>
      </c>
      <c r="B840" s="1" t="s">
        <v>30</v>
      </c>
      <c r="C840" s="1" t="s">
        <v>31</v>
      </c>
      <c r="D840" s="1" t="s">
        <v>32</v>
      </c>
      <c r="E840" s="1" t="s">
        <v>47</v>
      </c>
      <c r="F840" s="1" t="s">
        <v>40</v>
      </c>
      <c r="G840">
        <v>12926.37</v>
      </c>
      <c r="H840">
        <v>4</v>
      </c>
      <c r="I840">
        <v>51705.48</v>
      </c>
      <c r="J840">
        <v>3.44</v>
      </c>
      <c r="K840">
        <v>3631</v>
      </c>
      <c r="L840" s="2">
        <v>45352</v>
      </c>
      <c r="O840" t="str">
        <f>IF(ecommerce_10000[[#This Row],[Platform]]="Souq","sq",ecommerce_10000[[#This Row],[Platform]])</f>
        <v>Amazon</v>
      </c>
      <c r="P840" t="str">
        <f>IF(E840="Souq","sq",IF(E840="Jumia","Jum",E840))</f>
        <v>Amazon</v>
      </c>
      <c r="Q840">
        <f>VLOOKUP(ecommerce_10000[[#This Row],[City]],F:I,4,FALSE)</f>
        <v>99349.3</v>
      </c>
      <c r="R840" s="1">
        <f>SUMIF(C:C,ecommerce_10000[[#This Row],[Category]],I:I)</f>
        <v>57542997.559999913</v>
      </c>
      <c r="S840" s="1">
        <f>SUMIFS(I:I,C:C,C840)</f>
        <v>57542997.559999913</v>
      </c>
      <c r="T840" s="1" t="str">
        <f>INDEX(F:F,MATCH(ecommerce_10000[[#This Row],[TotalAmount]],I:I,0))</f>
        <v>Riyadh</v>
      </c>
    </row>
    <row r="841" spans="1:20" x14ac:dyDescent="0.3">
      <c r="A841" s="1" t="s">
        <v>885</v>
      </c>
      <c r="B841" s="1" t="s">
        <v>30</v>
      </c>
      <c r="C841" s="1" t="s">
        <v>31</v>
      </c>
      <c r="D841" s="1" t="s">
        <v>32</v>
      </c>
      <c r="E841" s="1" t="s">
        <v>16</v>
      </c>
      <c r="F841" s="1" t="s">
        <v>23</v>
      </c>
      <c r="G841">
        <v>2551.1799999999998</v>
      </c>
      <c r="H841">
        <v>2</v>
      </c>
      <c r="I841">
        <v>5102.3599999999997</v>
      </c>
      <c r="J841">
        <v>2.08</v>
      </c>
      <c r="K841">
        <v>1605</v>
      </c>
      <c r="L841" s="2">
        <v>45381</v>
      </c>
      <c r="O841" t="str">
        <f>IF(ecommerce_10000[[#This Row],[Platform]]="Souq","sq",ecommerce_10000[[#This Row],[Platform]])</f>
        <v>sq</v>
      </c>
      <c r="P841" t="str">
        <f>IF(E841="Souq","sq",IF(E841="Jumia","Jum",E841))</f>
        <v>sq</v>
      </c>
      <c r="Q841">
        <f>VLOOKUP(ecommerce_10000[[#This Row],[City]],F:I,4,FALSE)</f>
        <v>13290.4</v>
      </c>
      <c r="R841" s="1">
        <f>SUMIF(C:C,ecommerce_10000[[#This Row],[Category]],I:I)</f>
        <v>57542997.559999913</v>
      </c>
      <c r="S841" s="1">
        <f>SUMIFS(I:I,C:C,C841)</f>
        <v>57542997.559999913</v>
      </c>
      <c r="T841" s="1" t="str">
        <f>INDEX(F:F,MATCH(ecommerce_10000[[#This Row],[TotalAmount]],I:I,0))</f>
        <v>Alexandria</v>
      </c>
    </row>
    <row r="842" spans="1:20" x14ac:dyDescent="0.3">
      <c r="A842" s="1" t="s">
        <v>886</v>
      </c>
      <c r="B842" s="1" t="s">
        <v>38</v>
      </c>
      <c r="C842" s="1" t="s">
        <v>20</v>
      </c>
      <c r="D842" s="1" t="s">
        <v>39</v>
      </c>
      <c r="E842" s="1" t="s">
        <v>16</v>
      </c>
      <c r="F842" s="1" t="s">
        <v>23</v>
      </c>
      <c r="G842">
        <v>4053.5</v>
      </c>
      <c r="H842">
        <v>5</v>
      </c>
      <c r="I842">
        <v>20267.5</v>
      </c>
      <c r="J842">
        <v>3</v>
      </c>
      <c r="K842">
        <v>3057</v>
      </c>
      <c r="L842" s="2">
        <v>45640</v>
      </c>
      <c r="O842" t="str">
        <f>IF(ecommerce_10000[[#This Row],[Platform]]="Souq","sq",ecommerce_10000[[#This Row],[Platform]])</f>
        <v>sq</v>
      </c>
      <c r="P842" t="str">
        <f>IF(E842="Souq","sq",IF(E842="Jumia","Jum",E842))</f>
        <v>sq</v>
      </c>
      <c r="Q842">
        <f>VLOOKUP(ecommerce_10000[[#This Row],[City]],F:I,4,FALSE)</f>
        <v>13290.4</v>
      </c>
      <c r="R842" s="1">
        <f>SUMIF(C:C,ecommerce_10000[[#This Row],[Category]],I:I)</f>
        <v>91504159.730000004</v>
      </c>
      <c r="S842" s="1">
        <f>SUMIFS(I:I,C:C,C842)</f>
        <v>91504159.730000004</v>
      </c>
      <c r="T842" s="1" t="str">
        <f>INDEX(F:F,MATCH(ecommerce_10000[[#This Row],[TotalAmount]],I:I,0))</f>
        <v>Alexandria</v>
      </c>
    </row>
    <row r="843" spans="1:20" x14ac:dyDescent="0.3">
      <c r="A843" s="1" t="s">
        <v>887</v>
      </c>
      <c r="B843" s="1" t="s">
        <v>49</v>
      </c>
      <c r="C843" s="1" t="s">
        <v>14</v>
      </c>
      <c r="D843" s="1" t="s">
        <v>50</v>
      </c>
      <c r="E843" s="1" t="s">
        <v>22</v>
      </c>
      <c r="F843" s="1" t="s">
        <v>62</v>
      </c>
      <c r="G843">
        <v>3295.12</v>
      </c>
      <c r="H843">
        <v>4</v>
      </c>
      <c r="I843">
        <v>13180.48</v>
      </c>
      <c r="J843">
        <v>1.04</v>
      </c>
      <c r="K843">
        <v>3382</v>
      </c>
      <c r="L843" s="2">
        <v>45350</v>
      </c>
      <c r="O843" t="str">
        <f>IF(ecommerce_10000[[#This Row],[Platform]]="Souq","sq",ecommerce_10000[[#This Row],[Platform]])</f>
        <v>Jumia</v>
      </c>
      <c r="P843" t="str">
        <f>IF(E843="Souq","sq",IF(E843="Jumia","Jum",E843))</f>
        <v>Jum</v>
      </c>
      <c r="Q843">
        <f>VLOOKUP(ecommerce_10000[[#This Row],[City]],F:I,4,FALSE)</f>
        <v>27872.98</v>
      </c>
      <c r="R843" s="1">
        <f>SUMIF(C:C,ecommerce_10000[[#This Row],[Category]],I:I)</f>
        <v>92327183.770000085</v>
      </c>
      <c r="S843" s="1">
        <f>SUMIFS(I:I,C:C,C843)</f>
        <v>92327183.770000085</v>
      </c>
      <c r="T843" s="1" t="str">
        <f>INDEX(F:F,MATCH(ecommerce_10000[[#This Row],[TotalAmount]],I:I,0))</f>
        <v>Giza</v>
      </c>
    </row>
    <row r="844" spans="1:20" x14ac:dyDescent="0.3">
      <c r="A844" s="1" t="s">
        <v>888</v>
      </c>
      <c r="B844" s="1" t="s">
        <v>65</v>
      </c>
      <c r="C844" s="1" t="s">
        <v>20</v>
      </c>
      <c r="D844" s="1" t="s">
        <v>66</v>
      </c>
      <c r="E844" s="1" t="s">
        <v>16</v>
      </c>
      <c r="F844" s="1" t="s">
        <v>62</v>
      </c>
      <c r="G844">
        <v>19126.009999999998</v>
      </c>
      <c r="H844">
        <v>1</v>
      </c>
      <c r="I844">
        <v>19126.009999999998</v>
      </c>
      <c r="J844">
        <v>3.68</v>
      </c>
      <c r="K844">
        <v>3209</v>
      </c>
      <c r="L844" s="2">
        <v>45316</v>
      </c>
      <c r="O844" t="str">
        <f>IF(ecommerce_10000[[#This Row],[Platform]]="Souq","sq",ecommerce_10000[[#This Row],[Platform]])</f>
        <v>sq</v>
      </c>
      <c r="P844" t="str">
        <f>IF(E844="Souq","sq",IF(E844="Jumia","Jum",E844))</f>
        <v>sq</v>
      </c>
      <c r="Q844">
        <f>VLOOKUP(ecommerce_10000[[#This Row],[City]],F:I,4,FALSE)</f>
        <v>27872.98</v>
      </c>
      <c r="R844" s="1">
        <f>SUMIF(C:C,ecommerce_10000[[#This Row],[Category]],I:I)</f>
        <v>91504159.730000004</v>
      </c>
      <c r="S844" s="1">
        <f>SUMIFS(I:I,C:C,C844)</f>
        <v>91504159.730000004</v>
      </c>
      <c r="T844" s="1" t="str">
        <f>INDEX(F:F,MATCH(ecommerce_10000[[#This Row],[TotalAmount]],I:I,0))</f>
        <v>Giza</v>
      </c>
    </row>
    <row r="845" spans="1:20" x14ac:dyDescent="0.3">
      <c r="A845" s="1" t="s">
        <v>889</v>
      </c>
      <c r="B845" s="1" t="s">
        <v>43</v>
      </c>
      <c r="C845" s="1" t="s">
        <v>44</v>
      </c>
      <c r="D845" s="1" t="s">
        <v>45</v>
      </c>
      <c r="E845" s="1" t="s">
        <v>16</v>
      </c>
      <c r="F845" s="1" t="s">
        <v>23</v>
      </c>
      <c r="G845">
        <v>16771.66</v>
      </c>
      <c r="H845">
        <v>1</v>
      </c>
      <c r="I845">
        <v>16771.66</v>
      </c>
      <c r="J845">
        <v>4.5</v>
      </c>
      <c r="K845">
        <v>1623</v>
      </c>
      <c r="L845" s="2">
        <v>45370</v>
      </c>
      <c r="O845" t="str">
        <f>IF(ecommerce_10000[[#This Row],[Platform]]="Souq","sq",ecommerce_10000[[#This Row],[Platform]])</f>
        <v>sq</v>
      </c>
      <c r="P845" t="str">
        <f>IF(E845="Souq","sq",IF(E845="Jumia","Jum",E845))</f>
        <v>sq</v>
      </c>
      <c r="Q845">
        <f>VLOOKUP(ecommerce_10000[[#This Row],[City]],F:I,4,FALSE)</f>
        <v>13290.4</v>
      </c>
      <c r="R845" s="1">
        <f>SUMIF(C:C,ecommerce_10000[[#This Row],[Category]],I:I)</f>
        <v>31420413.200000018</v>
      </c>
      <c r="S845" s="1">
        <f>SUMIFS(I:I,C:C,C845)</f>
        <v>31420413.200000018</v>
      </c>
      <c r="T845" s="1" t="str">
        <f>INDEX(F:F,MATCH(ecommerce_10000[[#This Row],[TotalAmount]],I:I,0))</f>
        <v>Alexandria</v>
      </c>
    </row>
    <row r="846" spans="1:20" x14ac:dyDescent="0.3">
      <c r="A846" s="1" t="s">
        <v>890</v>
      </c>
      <c r="B846" s="1" t="s">
        <v>49</v>
      </c>
      <c r="C846" s="1" t="s">
        <v>14</v>
      </c>
      <c r="D846" s="1" t="s">
        <v>50</v>
      </c>
      <c r="E846" s="1" t="s">
        <v>16</v>
      </c>
      <c r="F846" s="1" t="s">
        <v>40</v>
      </c>
      <c r="G846">
        <v>1216.48</v>
      </c>
      <c r="H846">
        <v>4</v>
      </c>
      <c r="I846">
        <v>4865.92</v>
      </c>
      <c r="J846">
        <v>3.16</v>
      </c>
      <c r="K846">
        <v>4471</v>
      </c>
      <c r="L846" s="2">
        <v>45567</v>
      </c>
      <c r="O846" t="str">
        <f>IF(ecommerce_10000[[#This Row],[Platform]]="Souq","sq",ecommerce_10000[[#This Row],[Platform]])</f>
        <v>sq</v>
      </c>
      <c r="P846" t="str">
        <f>IF(E846="Souq","sq",IF(E846="Jumia","Jum",E846))</f>
        <v>sq</v>
      </c>
      <c r="Q846">
        <f>VLOOKUP(ecommerce_10000[[#This Row],[City]],F:I,4,FALSE)</f>
        <v>99349.3</v>
      </c>
      <c r="R846" s="1">
        <f>SUMIF(C:C,ecommerce_10000[[#This Row],[Category]],I:I)</f>
        <v>92327183.770000085</v>
      </c>
      <c r="S846" s="1">
        <f>SUMIFS(I:I,C:C,C846)</f>
        <v>92327183.770000085</v>
      </c>
      <c r="T846" s="1" t="str">
        <f>INDEX(F:F,MATCH(ecommerce_10000[[#This Row],[TotalAmount]],I:I,0))</f>
        <v>Riyadh</v>
      </c>
    </row>
    <row r="847" spans="1:20" x14ac:dyDescent="0.3">
      <c r="A847" s="1" t="s">
        <v>891</v>
      </c>
      <c r="B847" s="1" t="s">
        <v>49</v>
      </c>
      <c r="C847" s="1" t="s">
        <v>14</v>
      </c>
      <c r="D847" s="1" t="s">
        <v>50</v>
      </c>
      <c r="E847" s="1" t="s">
        <v>16</v>
      </c>
      <c r="F847" s="1" t="s">
        <v>62</v>
      </c>
      <c r="G847">
        <v>4792.21</v>
      </c>
      <c r="H847">
        <v>3</v>
      </c>
      <c r="I847">
        <v>14376.63</v>
      </c>
      <c r="J847">
        <v>3.71</v>
      </c>
      <c r="K847">
        <v>152</v>
      </c>
      <c r="L847" s="2">
        <v>45517</v>
      </c>
      <c r="O847" t="str">
        <f>IF(ecommerce_10000[[#This Row],[Platform]]="Souq","sq",ecommerce_10000[[#This Row],[Platform]])</f>
        <v>sq</v>
      </c>
      <c r="P847" t="str">
        <f>IF(E847="Souq","sq",IF(E847="Jumia","Jum",E847))</f>
        <v>sq</v>
      </c>
      <c r="Q847">
        <f>VLOOKUP(ecommerce_10000[[#This Row],[City]],F:I,4,FALSE)</f>
        <v>27872.98</v>
      </c>
      <c r="R847" s="1">
        <f>SUMIF(C:C,ecommerce_10000[[#This Row],[Category]],I:I)</f>
        <v>92327183.770000085</v>
      </c>
      <c r="S847" s="1">
        <f>SUMIFS(I:I,C:C,C847)</f>
        <v>92327183.770000085</v>
      </c>
      <c r="T847" s="1" t="str">
        <f>INDEX(F:F,MATCH(ecommerce_10000[[#This Row],[TotalAmount]],I:I,0))</f>
        <v>Giza</v>
      </c>
    </row>
    <row r="848" spans="1:20" x14ac:dyDescent="0.3">
      <c r="A848" s="1" t="s">
        <v>892</v>
      </c>
      <c r="B848" s="1" t="s">
        <v>49</v>
      </c>
      <c r="C848" s="1" t="s">
        <v>14</v>
      </c>
      <c r="D848" s="1" t="s">
        <v>50</v>
      </c>
      <c r="E848" s="1" t="s">
        <v>47</v>
      </c>
      <c r="F848" s="1" t="s">
        <v>33</v>
      </c>
      <c r="G848">
        <v>15839.39</v>
      </c>
      <c r="H848">
        <v>5</v>
      </c>
      <c r="I848">
        <v>79196.95</v>
      </c>
      <c r="J848">
        <v>2.66</v>
      </c>
      <c r="K848">
        <v>2714</v>
      </c>
      <c r="L848" s="2">
        <v>45339</v>
      </c>
      <c r="O848" t="str">
        <f>IF(ecommerce_10000[[#This Row],[Platform]]="Souq","sq",ecommerce_10000[[#This Row],[Platform]])</f>
        <v>Amazon</v>
      </c>
      <c r="P848" t="str">
        <f>IF(E848="Souq","sq",IF(E848="Jumia","Jum",E848))</f>
        <v>Amazon</v>
      </c>
      <c r="Q848">
        <f>VLOOKUP(ecommerce_10000[[#This Row],[City]],F:I,4,FALSE)</f>
        <v>3665.44</v>
      </c>
      <c r="R848" s="1">
        <f>SUMIF(C:C,ecommerce_10000[[#This Row],[Category]],I:I)</f>
        <v>92327183.770000085</v>
      </c>
      <c r="S848" s="1">
        <f>SUMIFS(I:I,C:C,C848)</f>
        <v>92327183.770000085</v>
      </c>
      <c r="T848" s="1" t="str">
        <f>INDEX(F:F,MATCH(ecommerce_10000[[#This Row],[TotalAmount]],I:I,0))</f>
        <v>Dubai</v>
      </c>
    </row>
    <row r="849" spans="1:20" x14ac:dyDescent="0.3">
      <c r="A849" s="1" t="s">
        <v>893</v>
      </c>
      <c r="B849" s="1" t="s">
        <v>30</v>
      </c>
      <c r="C849" s="1" t="s">
        <v>31</v>
      </c>
      <c r="D849" s="1" t="s">
        <v>32</v>
      </c>
      <c r="E849" s="1" t="s">
        <v>16</v>
      </c>
      <c r="F849" s="1" t="s">
        <v>40</v>
      </c>
      <c r="G849">
        <v>18656.8</v>
      </c>
      <c r="H849">
        <v>1</v>
      </c>
      <c r="I849">
        <v>18656.8</v>
      </c>
      <c r="J849">
        <v>3.18</v>
      </c>
      <c r="K849">
        <v>1153</v>
      </c>
      <c r="L849" s="2">
        <v>45310</v>
      </c>
      <c r="O849" t="str">
        <f>IF(ecommerce_10000[[#This Row],[Platform]]="Souq","sq",ecommerce_10000[[#This Row],[Platform]])</f>
        <v>sq</v>
      </c>
      <c r="P849" t="str">
        <f>IF(E849="Souq","sq",IF(E849="Jumia","Jum",E849))</f>
        <v>sq</v>
      </c>
      <c r="Q849">
        <f>VLOOKUP(ecommerce_10000[[#This Row],[City]],F:I,4,FALSE)</f>
        <v>99349.3</v>
      </c>
      <c r="R849" s="1">
        <f>SUMIF(C:C,ecommerce_10000[[#This Row],[Category]],I:I)</f>
        <v>57542997.559999913</v>
      </c>
      <c r="S849" s="1">
        <f>SUMIFS(I:I,C:C,C849)</f>
        <v>57542997.559999913</v>
      </c>
      <c r="T849" s="1" t="str">
        <f>INDEX(F:F,MATCH(ecommerce_10000[[#This Row],[TotalAmount]],I:I,0))</f>
        <v>Riyadh</v>
      </c>
    </row>
    <row r="850" spans="1:20" x14ac:dyDescent="0.3">
      <c r="A850" s="1" t="s">
        <v>894</v>
      </c>
      <c r="B850" s="1" t="s">
        <v>35</v>
      </c>
      <c r="C850" s="1" t="s">
        <v>14</v>
      </c>
      <c r="D850" s="1" t="s">
        <v>36</v>
      </c>
      <c r="E850" s="1" t="s">
        <v>47</v>
      </c>
      <c r="F850" s="1" t="s">
        <v>28</v>
      </c>
      <c r="G850">
        <v>11389.67</v>
      </c>
      <c r="H850">
        <v>4</v>
      </c>
      <c r="I850">
        <v>45558.68</v>
      </c>
      <c r="J850">
        <v>2.35</v>
      </c>
      <c r="K850">
        <v>1685</v>
      </c>
      <c r="L850" s="2">
        <v>45591</v>
      </c>
      <c r="O850" t="str">
        <f>IF(ecommerce_10000[[#This Row],[Platform]]="Souq","sq",ecommerce_10000[[#This Row],[Platform]])</f>
        <v>Amazon</v>
      </c>
      <c r="P850" t="str">
        <f>IF(E850="Souq","sq",IF(E850="Jumia","Jum",E850))</f>
        <v>Amazon</v>
      </c>
      <c r="Q850">
        <f>VLOOKUP(ecommerce_10000[[#This Row],[City]],F:I,4,FALSE)</f>
        <v>26648.76</v>
      </c>
      <c r="R850" s="1">
        <f>SUMIF(C:C,ecommerce_10000[[#This Row],[Category]],I:I)</f>
        <v>92327183.770000085</v>
      </c>
      <c r="S850" s="1">
        <f>SUMIFS(I:I,C:C,C850)</f>
        <v>92327183.770000085</v>
      </c>
      <c r="T850" s="1" t="str">
        <f>INDEX(F:F,MATCH(ecommerce_10000[[#This Row],[TotalAmount]],I:I,0))</f>
        <v>Casablanca</v>
      </c>
    </row>
    <row r="851" spans="1:20" x14ac:dyDescent="0.3">
      <c r="A851" s="1" t="s">
        <v>895</v>
      </c>
      <c r="B851" s="1" t="s">
        <v>35</v>
      </c>
      <c r="C851" s="1" t="s">
        <v>14</v>
      </c>
      <c r="D851" s="1" t="s">
        <v>36</v>
      </c>
      <c r="E851" s="1" t="s">
        <v>47</v>
      </c>
      <c r="F851" s="1" t="s">
        <v>23</v>
      </c>
      <c r="G851">
        <v>4442.53</v>
      </c>
      <c r="H851">
        <v>4</v>
      </c>
      <c r="I851">
        <v>17770.12</v>
      </c>
      <c r="J851">
        <v>2.78</v>
      </c>
      <c r="K851">
        <v>118</v>
      </c>
      <c r="L851" s="2">
        <v>45328</v>
      </c>
      <c r="O851" t="str">
        <f>IF(ecommerce_10000[[#This Row],[Platform]]="Souq","sq",ecommerce_10000[[#This Row],[Platform]])</f>
        <v>Amazon</v>
      </c>
      <c r="P851" t="str">
        <f>IF(E851="Souq","sq",IF(E851="Jumia","Jum",E851))</f>
        <v>Amazon</v>
      </c>
      <c r="Q851">
        <f>VLOOKUP(ecommerce_10000[[#This Row],[City]],F:I,4,FALSE)</f>
        <v>13290.4</v>
      </c>
      <c r="R851" s="1">
        <f>SUMIF(C:C,ecommerce_10000[[#This Row],[Category]],I:I)</f>
        <v>92327183.770000085</v>
      </c>
      <c r="S851" s="1">
        <f>SUMIFS(I:I,C:C,C851)</f>
        <v>92327183.770000085</v>
      </c>
      <c r="T851" s="1" t="str">
        <f>INDEX(F:F,MATCH(ecommerce_10000[[#This Row],[TotalAmount]],I:I,0))</f>
        <v>Alexandria</v>
      </c>
    </row>
    <row r="852" spans="1:20" x14ac:dyDescent="0.3">
      <c r="A852" s="1" t="s">
        <v>896</v>
      </c>
      <c r="B852" s="1" t="s">
        <v>53</v>
      </c>
      <c r="C852" s="1" t="s">
        <v>31</v>
      </c>
      <c r="D852" s="1" t="s">
        <v>54</v>
      </c>
      <c r="E852" s="1" t="s">
        <v>47</v>
      </c>
      <c r="F852" s="1" t="s">
        <v>23</v>
      </c>
      <c r="G852">
        <v>6074.45</v>
      </c>
      <c r="H852">
        <v>5</v>
      </c>
      <c r="I852">
        <v>30372.25</v>
      </c>
      <c r="J852">
        <v>1.08</v>
      </c>
      <c r="K852">
        <v>3298</v>
      </c>
      <c r="L852" s="2">
        <v>45335</v>
      </c>
      <c r="O852" t="str">
        <f>IF(ecommerce_10000[[#This Row],[Platform]]="Souq","sq",ecommerce_10000[[#This Row],[Platform]])</f>
        <v>Amazon</v>
      </c>
      <c r="P852" t="str">
        <f>IF(E852="Souq","sq",IF(E852="Jumia","Jum",E852))</f>
        <v>Amazon</v>
      </c>
      <c r="Q852">
        <f>VLOOKUP(ecommerce_10000[[#This Row],[City]],F:I,4,FALSE)</f>
        <v>13290.4</v>
      </c>
      <c r="R852" s="1">
        <f>SUMIF(C:C,ecommerce_10000[[#This Row],[Category]],I:I)</f>
        <v>57542997.559999913</v>
      </c>
      <c r="S852" s="1">
        <f>SUMIFS(I:I,C:C,C852)</f>
        <v>57542997.559999913</v>
      </c>
      <c r="T852" s="1" t="str">
        <f>INDEX(F:F,MATCH(ecommerce_10000[[#This Row],[TotalAmount]],I:I,0))</f>
        <v>Alexandria</v>
      </c>
    </row>
    <row r="853" spans="1:20" x14ac:dyDescent="0.3">
      <c r="A853" s="1" t="s">
        <v>897</v>
      </c>
      <c r="B853" s="1" t="s">
        <v>25</v>
      </c>
      <c r="C853" s="1" t="s">
        <v>26</v>
      </c>
      <c r="D853" s="1" t="s">
        <v>27</v>
      </c>
      <c r="E853" s="1" t="s">
        <v>16</v>
      </c>
      <c r="F853" s="1" t="s">
        <v>40</v>
      </c>
      <c r="G853">
        <v>2618.6799999999998</v>
      </c>
      <c r="H853">
        <v>1</v>
      </c>
      <c r="I853">
        <v>2618.6799999999998</v>
      </c>
      <c r="J853">
        <v>2.89</v>
      </c>
      <c r="K853">
        <v>3493</v>
      </c>
      <c r="L853" s="2">
        <v>45476</v>
      </c>
      <c r="O853" t="str">
        <f>IF(ecommerce_10000[[#This Row],[Platform]]="Souq","sq",ecommerce_10000[[#This Row],[Platform]])</f>
        <v>sq</v>
      </c>
      <c r="P853" t="str">
        <f>IF(E853="Souq","sq",IF(E853="Jumia","Jum",E853))</f>
        <v>sq</v>
      </c>
      <c r="Q853">
        <f>VLOOKUP(ecommerce_10000[[#This Row],[City]],F:I,4,FALSE)</f>
        <v>99349.3</v>
      </c>
      <c r="R853" s="1">
        <f>SUMIF(C:C,ecommerce_10000[[#This Row],[Category]],I:I)</f>
        <v>29200970.130000021</v>
      </c>
      <c r="S853" s="1">
        <f>SUMIFS(I:I,C:C,C853)</f>
        <v>29200970.130000021</v>
      </c>
      <c r="T853" s="1" t="str">
        <f>INDEX(F:F,MATCH(ecommerce_10000[[#This Row],[TotalAmount]],I:I,0))</f>
        <v>Riyadh</v>
      </c>
    </row>
    <row r="854" spans="1:20" x14ac:dyDescent="0.3">
      <c r="A854" s="1" t="s">
        <v>898</v>
      </c>
      <c r="B854" s="1" t="s">
        <v>30</v>
      </c>
      <c r="C854" s="1" t="s">
        <v>31</v>
      </c>
      <c r="D854" s="1" t="s">
        <v>32</v>
      </c>
      <c r="E854" s="1" t="s">
        <v>47</v>
      </c>
      <c r="F854" s="1" t="s">
        <v>17</v>
      </c>
      <c r="G854">
        <v>19229.36</v>
      </c>
      <c r="H854">
        <v>1</v>
      </c>
      <c r="I854">
        <v>19229.36</v>
      </c>
      <c r="J854">
        <v>1.34</v>
      </c>
      <c r="K854">
        <v>328</v>
      </c>
      <c r="L854" s="2">
        <v>45420</v>
      </c>
      <c r="O854" t="str">
        <f>IF(ecommerce_10000[[#This Row],[Platform]]="Souq","sq",ecommerce_10000[[#This Row],[Platform]])</f>
        <v>Amazon</v>
      </c>
      <c r="P854" t="str">
        <f>IF(E854="Souq","sq",IF(E854="Jumia","Jum",E854))</f>
        <v>Amazon</v>
      </c>
      <c r="Q854">
        <f>VLOOKUP(ecommerce_10000[[#This Row],[City]],F:I,4,FALSE)</f>
        <v>16284.02</v>
      </c>
      <c r="R854" s="1">
        <f>SUMIF(C:C,ecommerce_10000[[#This Row],[Category]],I:I)</f>
        <v>57542997.559999913</v>
      </c>
      <c r="S854" s="1">
        <f>SUMIFS(I:I,C:C,C854)</f>
        <v>57542997.559999913</v>
      </c>
      <c r="T854" s="1" t="str">
        <f>INDEX(F:F,MATCH(ecommerce_10000[[#This Row],[TotalAmount]],I:I,0))</f>
        <v>Cairo</v>
      </c>
    </row>
    <row r="855" spans="1:20" x14ac:dyDescent="0.3">
      <c r="A855" s="1" t="s">
        <v>899</v>
      </c>
      <c r="B855" s="1" t="s">
        <v>43</v>
      </c>
      <c r="C855" s="1" t="s">
        <v>44</v>
      </c>
      <c r="D855" s="1" t="s">
        <v>45</v>
      </c>
      <c r="E855" s="1" t="s">
        <v>16</v>
      </c>
      <c r="F855" s="1" t="s">
        <v>62</v>
      </c>
      <c r="G855">
        <v>9344.8700000000008</v>
      </c>
      <c r="H855">
        <v>5</v>
      </c>
      <c r="I855">
        <v>46724.35</v>
      </c>
      <c r="J855">
        <v>4.32</v>
      </c>
      <c r="K855">
        <v>1378</v>
      </c>
      <c r="L855" s="2">
        <v>45641</v>
      </c>
      <c r="O855" t="str">
        <f>IF(ecommerce_10000[[#This Row],[Platform]]="Souq","sq",ecommerce_10000[[#This Row],[Platform]])</f>
        <v>sq</v>
      </c>
      <c r="P855" t="str">
        <f>IF(E855="Souq","sq",IF(E855="Jumia","Jum",E855))</f>
        <v>sq</v>
      </c>
      <c r="Q855">
        <f>VLOOKUP(ecommerce_10000[[#This Row],[City]],F:I,4,FALSE)</f>
        <v>27872.98</v>
      </c>
      <c r="R855" s="1">
        <f>SUMIF(C:C,ecommerce_10000[[#This Row],[Category]],I:I)</f>
        <v>31420413.200000018</v>
      </c>
      <c r="S855" s="1">
        <f>SUMIFS(I:I,C:C,C855)</f>
        <v>31420413.200000018</v>
      </c>
      <c r="T855" s="1" t="str">
        <f>INDEX(F:F,MATCH(ecommerce_10000[[#This Row],[TotalAmount]],I:I,0))</f>
        <v>Giza</v>
      </c>
    </row>
    <row r="856" spans="1:20" x14ac:dyDescent="0.3">
      <c r="A856" s="1" t="s">
        <v>900</v>
      </c>
      <c r="B856" s="1" t="s">
        <v>38</v>
      </c>
      <c r="C856" s="1" t="s">
        <v>20</v>
      </c>
      <c r="D856" s="1" t="s">
        <v>39</v>
      </c>
      <c r="E856" s="1" t="s">
        <v>16</v>
      </c>
      <c r="F856" s="1" t="s">
        <v>40</v>
      </c>
      <c r="G856">
        <v>19748.27</v>
      </c>
      <c r="H856">
        <v>5</v>
      </c>
      <c r="I856">
        <v>98741.35</v>
      </c>
      <c r="J856">
        <v>3.3</v>
      </c>
      <c r="K856">
        <v>334</v>
      </c>
      <c r="L856" s="2">
        <v>45555</v>
      </c>
      <c r="O856" t="str">
        <f>IF(ecommerce_10000[[#This Row],[Platform]]="Souq","sq",ecommerce_10000[[#This Row],[Platform]])</f>
        <v>sq</v>
      </c>
      <c r="P856" t="str">
        <f>IF(E856="Souq","sq",IF(E856="Jumia","Jum",E856))</f>
        <v>sq</v>
      </c>
      <c r="Q856">
        <f>VLOOKUP(ecommerce_10000[[#This Row],[City]],F:I,4,FALSE)</f>
        <v>99349.3</v>
      </c>
      <c r="R856" s="1">
        <f>SUMIF(C:C,ecommerce_10000[[#This Row],[Category]],I:I)</f>
        <v>91504159.730000004</v>
      </c>
      <c r="S856" s="1">
        <f>SUMIFS(I:I,C:C,C856)</f>
        <v>91504159.730000004</v>
      </c>
      <c r="T856" s="1" t="str">
        <f>INDEX(F:F,MATCH(ecommerce_10000[[#This Row],[TotalAmount]],I:I,0))</f>
        <v>Riyadh</v>
      </c>
    </row>
    <row r="857" spans="1:20" x14ac:dyDescent="0.3">
      <c r="A857" s="1" t="s">
        <v>901</v>
      </c>
      <c r="B857" s="1" t="s">
        <v>43</v>
      </c>
      <c r="C857" s="1" t="s">
        <v>44</v>
      </c>
      <c r="D857" s="1" t="s">
        <v>45</v>
      </c>
      <c r="E857" s="1" t="s">
        <v>47</v>
      </c>
      <c r="F857" s="1" t="s">
        <v>33</v>
      </c>
      <c r="G857">
        <v>2509.56</v>
      </c>
      <c r="H857">
        <v>1</v>
      </c>
      <c r="I857">
        <v>2509.56</v>
      </c>
      <c r="J857">
        <v>2.73</v>
      </c>
      <c r="K857">
        <v>1631</v>
      </c>
      <c r="L857" s="2">
        <v>45408</v>
      </c>
      <c r="O857" t="str">
        <f>IF(ecommerce_10000[[#This Row],[Platform]]="Souq","sq",ecommerce_10000[[#This Row],[Platform]])</f>
        <v>Amazon</v>
      </c>
      <c r="P857" t="str">
        <f>IF(E857="Souq","sq",IF(E857="Jumia","Jum",E857))</f>
        <v>Amazon</v>
      </c>
      <c r="Q857">
        <f>VLOOKUP(ecommerce_10000[[#This Row],[City]],F:I,4,FALSE)</f>
        <v>3665.44</v>
      </c>
      <c r="R857" s="1">
        <f>SUMIF(C:C,ecommerce_10000[[#This Row],[Category]],I:I)</f>
        <v>31420413.200000018</v>
      </c>
      <c r="S857" s="1">
        <f>SUMIFS(I:I,C:C,C857)</f>
        <v>31420413.200000018</v>
      </c>
      <c r="T857" s="1" t="str">
        <f>INDEX(F:F,MATCH(ecommerce_10000[[#This Row],[TotalAmount]],I:I,0))</f>
        <v>Dubai</v>
      </c>
    </row>
    <row r="858" spans="1:20" x14ac:dyDescent="0.3">
      <c r="A858" s="1" t="s">
        <v>902</v>
      </c>
      <c r="B858" s="1" t="s">
        <v>13</v>
      </c>
      <c r="C858" s="1" t="s">
        <v>14</v>
      </c>
      <c r="D858" s="1" t="s">
        <v>15</v>
      </c>
      <c r="E858" s="1" t="s">
        <v>16</v>
      </c>
      <c r="F858" s="1" t="s">
        <v>17</v>
      </c>
      <c r="G858">
        <v>14694.79</v>
      </c>
      <c r="H858">
        <v>2</v>
      </c>
      <c r="I858">
        <v>29389.58</v>
      </c>
      <c r="J858">
        <v>3.38</v>
      </c>
      <c r="K858">
        <v>1819</v>
      </c>
      <c r="L858" s="2">
        <v>45527</v>
      </c>
      <c r="O858" t="str">
        <f>IF(ecommerce_10000[[#This Row],[Platform]]="Souq","sq",ecommerce_10000[[#This Row],[Platform]])</f>
        <v>sq</v>
      </c>
      <c r="P858" t="str">
        <f>IF(E858="Souq","sq",IF(E858="Jumia","Jum",E858))</f>
        <v>sq</v>
      </c>
      <c r="Q858">
        <f>VLOOKUP(ecommerce_10000[[#This Row],[City]],F:I,4,FALSE)</f>
        <v>16284.02</v>
      </c>
      <c r="R858" s="1">
        <f>SUMIF(C:C,ecommerce_10000[[#This Row],[Category]],I:I)</f>
        <v>92327183.770000085</v>
      </c>
      <c r="S858" s="1">
        <f>SUMIFS(I:I,C:C,C858)</f>
        <v>92327183.770000085</v>
      </c>
      <c r="T858" s="1" t="str">
        <f>INDEX(F:F,MATCH(ecommerce_10000[[#This Row],[TotalAmount]],I:I,0))</f>
        <v>Cairo</v>
      </c>
    </row>
    <row r="859" spans="1:20" x14ac:dyDescent="0.3">
      <c r="A859" s="1" t="s">
        <v>903</v>
      </c>
      <c r="B859" s="1" t="s">
        <v>38</v>
      </c>
      <c r="C859" s="1" t="s">
        <v>20</v>
      </c>
      <c r="D859" s="1" t="s">
        <v>39</v>
      </c>
      <c r="E859" s="1" t="s">
        <v>22</v>
      </c>
      <c r="F859" s="1" t="s">
        <v>23</v>
      </c>
      <c r="G859">
        <v>15851.24</v>
      </c>
      <c r="H859">
        <v>3</v>
      </c>
      <c r="I859">
        <v>47553.72</v>
      </c>
      <c r="J859">
        <v>4.3499999999999996</v>
      </c>
      <c r="K859">
        <v>1763</v>
      </c>
      <c r="L859" s="2">
        <v>45292</v>
      </c>
      <c r="O859" t="str">
        <f>IF(ecommerce_10000[[#This Row],[Platform]]="Souq","sq",ecommerce_10000[[#This Row],[Platform]])</f>
        <v>Jumia</v>
      </c>
      <c r="P859" t="str">
        <f>IF(E859="Souq","sq",IF(E859="Jumia","Jum",E859))</f>
        <v>Jum</v>
      </c>
      <c r="Q859">
        <f>VLOOKUP(ecommerce_10000[[#This Row],[City]],F:I,4,FALSE)</f>
        <v>13290.4</v>
      </c>
      <c r="R859" s="1">
        <f>SUMIF(C:C,ecommerce_10000[[#This Row],[Category]],I:I)</f>
        <v>91504159.730000004</v>
      </c>
      <c r="S859" s="1">
        <f>SUMIFS(I:I,C:C,C859)</f>
        <v>91504159.730000004</v>
      </c>
      <c r="T859" s="1" t="str">
        <f>INDEX(F:F,MATCH(ecommerce_10000[[#This Row],[TotalAmount]],I:I,0))</f>
        <v>Alexandria</v>
      </c>
    </row>
    <row r="860" spans="1:20" x14ac:dyDescent="0.3">
      <c r="A860" s="1" t="s">
        <v>904</v>
      </c>
      <c r="B860" s="1" t="s">
        <v>19</v>
      </c>
      <c r="C860" s="1" t="s">
        <v>20</v>
      </c>
      <c r="D860" s="1" t="s">
        <v>21</v>
      </c>
      <c r="E860" s="1" t="s">
        <v>16</v>
      </c>
      <c r="F860" s="1" t="s">
        <v>33</v>
      </c>
      <c r="G860">
        <v>1072.01</v>
      </c>
      <c r="H860">
        <v>2</v>
      </c>
      <c r="I860">
        <v>2144.02</v>
      </c>
      <c r="J860">
        <v>3.15</v>
      </c>
      <c r="K860">
        <v>3090</v>
      </c>
      <c r="L860" s="2">
        <v>45326</v>
      </c>
      <c r="O860" t="str">
        <f>IF(ecommerce_10000[[#This Row],[Platform]]="Souq","sq",ecommerce_10000[[#This Row],[Platform]])</f>
        <v>sq</v>
      </c>
      <c r="P860" t="str">
        <f>IF(E860="Souq","sq",IF(E860="Jumia","Jum",E860))</f>
        <v>sq</v>
      </c>
      <c r="Q860">
        <f>VLOOKUP(ecommerce_10000[[#This Row],[City]],F:I,4,FALSE)</f>
        <v>3665.44</v>
      </c>
      <c r="R860" s="1">
        <f>SUMIF(C:C,ecommerce_10000[[#This Row],[Category]],I:I)</f>
        <v>91504159.730000004</v>
      </c>
      <c r="S860" s="1">
        <f>SUMIFS(I:I,C:C,C860)</f>
        <v>91504159.730000004</v>
      </c>
      <c r="T860" s="1" t="str">
        <f>INDEX(F:F,MATCH(ecommerce_10000[[#This Row],[TotalAmount]],I:I,0))</f>
        <v>Dubai</v>
      </c>
    </row>
    <row r="861" spans="1:20" x14ac:dyDescent="0.3">
      <c r="A861" s="1" t="s">
        <v>905</v>
      </c>
      <c r="B861" s="1" t="s">
        <v>13</v>
      </c>
      <c r="C861" s="1" t="s">
        <v>14</v>
      </c>
      <c r="D861" s="1" t="s">
        <v>15</v>
      </c>
      <c r="E861" s="1" t="s">
        <v>22</v>
      </c>
      <c r="F861" s="1" t="s">
        <v>17</v>
      </c>
      <c r="G861">
        <v>18844.41</v>
      </c>
      <c r="H861">
        <v>5</v>
      </c>
      <c r="I861">
        <v>94222.05</v>
      </c>
      <c r="J861">
        <v>2.94</v>
      </c>
      <c r="K861">
        <v>878</v>
      </c>
      <c r="L861" s="2">
        <v>45359</v>
      </c>
      <c r="O861" t="str">
        <f>IF(ecommerce_10000[[#This Row],[Platform]]="Souq","sq",ecommerce_10000[[#This Row],[Platform]])</f>
        <v>Jumia</v>
      </c>
      <c r="P861" t="str">
        <f>IF(E861="Souq","sq",IF(E861="Jumia","Jum",E861))</f>
        <v>Jum</v>
      </c>
      <c r="Q861">
        <f>VLOOKUP(ecommerce_10000[[#This Row],[City]],F:I,4,FALSE)</f>
        <v>16284.02</v>
      </c>
      <c r="R861" s="1">
        <f>SUMIF(C:C,ecommerce_10000[[#This Row],[Category]],I:I)</f>
        <v>92327183.770000085</v>
      </c>
      <c r="S861" s="1">
        <f>SUMIFS(I:I,C:C,C861)</f>
        <v>92327183.770000085</v>
      </c>
      <c r="T861" s="1" t="str">
        <f>INDEX(F:F,MATCH(ecommerce_10000[[#This Row],[TotalAmount]],I:I,0))</f>
        <v>Cairo</v>
      </c>
    </row>
    <row r="862" spans="1:20" x14ac:dyDescent="0.3">
      <c r="A862" s="1" t="s">
        <v>906</v>
      </c>
      <c r="B862" s="1" t="s">
        <v>65</v>
      </c>
      <c r="C862" s="1" t="s">
        <v>20</v>
      </c>
      <c r="D862" s="1" t="s">
        <v>66</v>
      </c>
      <c r="E862" s="1" t="s">
        <v>47</v>
      </c>
      <c r="F862" s="1" t="s">
        <v>62</v>
      </c>
      <c r="G862">
        <v>16344.42</v>
      </c>
      <c r="H862">
        <v>4</v>
      </c>
      <c r="I862">
        <v>65377.68</v>
      </c>
      <c r="J862">
        <v>1.88</v>
      </c>
      <c r="K862">
        <v>37</v>
      </c>
      <c r="L862" s="2">
        <v>45486</v>
      </c>
      <c r="O862" t="str">
        <f>IF(ecommerce_10000[[#This Row],[Platform]]="Souq","sq",ecommerce_10000[[#This Row],[Platform]])</f>
        <v>Amazon</v>
      </c>
      <c r="P862" t="str">
        <f>IF(E862="Souq","sq",IF(E862="Jumia","Jum",E862))</f>
        <v>Amazon</v>
      </c>
      <c r="Q862">
        <f>VLOOKUP(ecommerce_10000[[#This Row],[City]],F:I,4,FALSE)</f>
        <v>27872.98</v>
      </c>
      <c r="R862" s="1">
        <f>SUMIF(C:C,ecommerce_10000[[#This Row],[Category]],I:I)</f>
        <v>91504159.730000004</v>
      </c>
      <c r="S862" s="1">
        <f>SUMIFS(I:I,C:C,C862)</f>
        <v>91504159.730000004</v>
      </c>
      <c r="T862" s="1" t="str">
        <f>INDEX(F:F,MATCH(ecommerce_10000[[#This Row],[TotalAmount]],I:I,0))</f>
        <v>Giza</v>
      </c>
    </row>
    <row r="863" spans="1:20" x14ac:dyDescent="0.3">
      <c r="A863" s="1" t="s">
        <v>907</v>
      </c>
      <c r="B863" s="1" t="s">
        <v>65</v>
      </c>
      <c r="C863" s="1" t="s">
        <v>20</v>
      </c>
      <c r="D863" s="1" t="s">
        <v>66</v>
      </c>
      <c r="E863" s="1" t="s">
        <v>16</v>
      </c>
      <c r="F863" s="1" t="s">
        <v>17</v>
      </c>
      <c r="G863">
        <v>9183.6200000000008</v>
      </c>
      <c r="H863">
        <v>4</v>
      </c>
      <c r="I863">
        <v>36734.480000000003</v>
      </c>
      <c r="J863">
        <v>1.08</v>
      </c>
      <c r="K863">
        <v>101</v>
      </c>
      <c r="L863" s="2">
        <v>45483</v>
      </c>
      <c r="O863" t="str">
        <f>IF(ecommerce_10000[[#This Row],[Platform]]="Souq","sq",ecommerce_10000[[#This Row],[Platform]])</f>
        <v>sq</v>
      </c>
      <c r="P863" t="str">
        <f>IF(E863="Souq","sq",IF(E863="Jumia","Jum",E863))</f>
        <v>sq</v>
      </c>
      <c r="Q863">
        <f>VLOOKUP(ecommerce_10000[[#This Row],[City]],F:I,4,FALSE)</f>
        <v>16284.02</v>
      </c>
      <c r="R863" s="1">
        <f>SUMIF(C:C,ecommerce_10000[[#This Row],[Category]],I:I)</f>
        <v>91504159.730000004</v>
      </c>
      <c r="S863" s="1">
        <f>SUMIFS(I:I,C:C,C863)</f>
        <v>91504159.730000004</v>
      </c>
      <c r="T863" s="1" t="str">
        <f>INDEX(F:F,MATCH(ecommerce_10000[[#This Row],[TotalAmount]],I:I,0))</f>
        <v>Cairo</v>
      </c>
    </row>
    <row r="864" spans="1:20" x14ac:dyDescent="0.3">
      <c r="A864" s="1" t="s">
        <v>908</v>
      </c>
      <c r="B864" s="1" t="s">
        <v>25</v>
      </c>
      <c r="C864" s="1" t="s">
        <v>26</v>
      </c>
      <c r="D864" s="1" t="s">
        <v>27</v>
      </c>
      <c r="E864" s="1" t="s">
        <v>16</v>
      </c>
      <c r="F864" s="1" t="s">
        <v>17</v>
      </c>
      <c r="G864">
        <v>3051.64</v>
      </c>
      <c r="H864">
        <v>5</v>
      </c>
      <c r="I864">
        <v>15258.2</v>
      </c>
      <c r="J864">
        <v>1.1100000000000001</v>
      </c>
      <c r="K864">
        <v>4998</v>
      </c>
      <c r="L864" s="2">
        <v>45441</v>
      </c>
      <c r="O864" t="str">
        <f>IF(ecommerce_10000[[#This Row],[Platform]]="Souq","sq",ecommerce_10000[[#This Row],[Platform]])</f>
        <v>sq</v>
      </c>
      <c r="P864" t="str">
        <f>IF(E864="Souq","sq",IF(E864="Jumia","Jum",E864))</f>
        <v>sq</v>
      </c>
      <c r="Q864">
        <f>VLOOKUP(ecommerce_10000[[#This Row],[City]],F:I,4,FALSE)</f>
        <v>16284.02</v>
      </c>
      <c r="R864" s="1">
        <f>SUMIF(C:C,ecommerce_10000[[#This Row],[Category]],I:I)</f>
        <v>29200970.130000021</v>
      </c>
      <c r="S864" s="1">
        <f>SUMIFS(I:I,C:C,C864)</f>
        <v>29200970.130000021</v>
      </c>
      <c r="T864" s="1" t="str">
        <f>INDEX(F:F,MATCH(ecommerce_10000[[#This Row],[TotalAmount]],I:I,0))</f>
        <v>Cairo</v>
      </c>
    </row>
    <row r="865" spans="1:20" x14ac:dyDescent="0.3">
      <c r="A865" s="1" t="s">
        <v>909</v>
      </c>
      <c r="B865" s="1" t="s">
        <v>65</v>
      </c>
      <c r="C865" s="1" t="s">
        <v>20</v>
      </c>
      <c r="D865" s="1" t="s">
        <v>66</v>
      </c>
      <c r="E865" s="1" t="s">
        <v>22</v>
      </c>
      <c r="F865" s="1" t="s">
        <v>33</v>
      </c>
      <c r="G865">
        <v>18798.39</v>
      </c>
      <c r="H865">
        <v>2</v>
      </c>
      <c r="I865">
        <v>37596.78</v>
      </c>
      <c r="J865">
        <v>4.78</v>
      </c>
      <c r="K865">
        <v>1372</v>
      </c>
      <c r="L865" s="2">
        <v>45616</v>
      </c>
      <c r="O865" t="str">
        <f>IF(ecommerce_10000[[#This Row],[Platform]]="Souq","sq",ecommerce_10000[[#This Row],[Platform]])</f>
        <v>Jumia</v>
      </c>
      <c r="P865" t="str">
        <f>IF(E865="Souq","sq",IF(E865="Jumia","Jum",E865))</f>
        <v>Jum</v>
      </c>
      <c r="Q865">
        <f>VLOOKUP(ecommerce_10000[[#This Row],[City]],F:I,4,FALSE)</f>
        <v>3665.44</v>
      </c>
      <c r="R865" s="1">
        <f>SUMIF(C:C,ecommerce_10000[[#This Row],[Category]],I:I)</f>
        <v>91504159.730000004</v>
      </c>
      <c r="S865" s="1">
        <f>SUMIFS(I:I,C:C,C865)</f>
        <v>91504159.730000004</v>
      </c>
      <c r="T865" s="1" t="str">
        <f>INDEX(F:F,MATCH(ecommerce_10000[[#This Row],[TotalAmount]],I:I,0))</f>
        <v>Dubai</v>
      </c>
    </row>
    <row r="866" spans="1:20" x14ac:dyDescent="0.3">
      <c r="A866" s="1" t="s">
        <v>910</v>
      </c>
      <c r="B866" s="1" t="s">
        <v>53</v>
      </c>
      <c r="C866" s="1" t="s">
        <v>31</v>
      </c>
      <c r="D866" s="1" t="s">
        <v>54</v>
      </c>
      <c r="E866" s="1" t="s">
        <v>47</v>
      </c>
      <c r="F866" s="1" t="s">
        <v>23</v>
      </c>
      <c r="G866">
        <v>2245.23</v>
      </c>
      <c r="H866">
        <v>2</v>
      </c>
      <c r="I866">
        <v>4490.46</v>
      </c>
      <c r="J866">
        <v>1.06</v>
      </c>
      <c r="K866">
        <v>428</v>
      </c>
      <c r="L866" s="2">
        <v>45314</v>
      </c>
      <c r="O866" t="str">
        <f>IF(ecommerce_10000[[#This Row],[Platform]]="Souq","sq",ecommerce_10000[[#This Row],[Platform]])</f>
        <v>Amazon</v>
      </c>
      <c r="P866" t="str">
        <f>IF(E866="Souq","sq",IF(E866="Jumia","Jum",E866))</f>
        <v>Amazon</v>
      </c>
      <c r="Q866">
        <f>VLOOKUP(ecommerce_10000[[#This Row],[City]],F:I,4,FALSE)</f>
        <v>13290.4</v>
      </c>
      <c r="R866" s="1">
        <f>SUMIF(C:C,ecommerce_10000[[#This Row],[Category]],I:I)</f>
        <v>57542997.559999913</v>
      </c>
      <c r="S866" s="1">
        <f>SUMIFS(I:I,C:C,C866)</f>
        <v>57542997.559999913</v>
      </c>
      <c r="T866" s="1" t="str">
        <f>INDEX(F:F,MATCH(ecommerce_10000[[#This Row],[TotalAmount]],I:I,0))</f>
        <v>Alexandria</v>
      </c>
    </row>
    <row r="867" spans="1:20" x14ac:dyDescent="0.3">
      <c r="A867" s="1" t="s">
        <v>911</v>
      </c>
      <c r="B867" s="1" t="s">
        <v>19</v>
      </c>
      <c r="C867" s="1" t="s">
        <v>20</v>
      </c>
      <c r="D867" s="1" t="s">
        <v>21</v>
      </c>
      <c r="E867" s="1" t="s">
        <v>22</v>
      </c>
      <c r="F867" s="1" t="s">
        <v>62</v>
      </c>
      <c r="G867">
        <v>14137.81</v>
      </c>
      <c r="H867">
        <v>5</v>
      </c>
      <c r="I867">
        <v>70689.05</v>
      </c>
      <c r="J867">
        <v>2.81</v>
      </c>
      <c r="K867">
        <v>1983</v>
      </c>
      <c r="L867" s="2">
        <v>45302</v>
      </c>
      <c r="O867" t="str">
        <f>IF(ecommerce_10000[[#This Row],[Platform]]="Souq","sq",ecommerce_10000[[#This Row],[Platform]])</f>
        <v>Jumia</v>
      </c>
      <c r="P867" t="str">
        <f>IF(E867="Souq","sq",IF(E867="Jumia","Jum",E867))</f>
        <v>Jum</v>
      </c>
      <c r="Q867">
        <f>VLOOKUP(ecommerce_10000[[#This Row],[City]],F:I,4,FALSE)</f>
        <v>27872.98</v>
      </c>
      <c r="R867" s="1">
        <f>SUMIF(C:C,ecommerce_10000[[#This Row],[Category]],I:I)</f>
        <v>91504159.730000004</v>
      </c>
      <c r="S867" s="1">
        <f>SUMIFS(I:I,C:C,C867)</f>
        <v>91504159.730000004</v>
      </c>
      <c r="T867" s="1" t="str">
        <f>INDEX(F:F,MATCH(ecommerce_10000[[#This Row],[TotalAmount]],I:I,0))</f>
        <v>Giza</v>
      </c>
    </row>
    <row r="868" spans="1:20" x14ac:dyDescent="0.3">
      <c r="A868" s="1" t="s">
        <v>912</v>
      </c>
      <c r="B868" s="1" t="s">
        <v>30</v>
      </c>
      <c r="C868" s="1" t="s">
        <v>31</v>
      </c>
      <c r="D868" s="1" t="s">
        <v>32</v>
      </c>
      <c r="E868" s="1" t="s">
        <v>22</v>
      </c>
      <c r="F868" s="1" t="s">
        <v>28</v>
      </c>
      <c r="G868">
        <v>19701.27</v>
      </c>
      <c r="H868">
        <v>1</v>
      </c>
      <c r="I868">
        <v>19701.27</v>
      </c>
      <c r="J868">
        <v>4.4000000000000004</v>
      </c>
      <c r="K868">
        <v>1266</v>
      </c>
      <c r="L868" s="2">
        <v>45363</v>
      </c>
      <c r="O868" t="str">
        <f>IF(ecommerce_10000[[#This Row],[Platform]]="Souq","sq",ecommerce_10000[[#This Row],[Platform]])</f>
        <v>Jumia</v>
      </c>
      <c r="P868" t="str">
        <f>IF(E868="Souq","sq",IF(E868="Jumia","Jum",E868))</f>
        <v>Jum</v>
      </c>
      <c r="Q868">
        <f>VLOOKUP(ecommerce_10000[[#This Row],[City]],F:I,4,FALSE)</f>
        <v>26648.76</v>
      </c>
      <c r="R868" s="1">
        <f>SUMIF(C:C,ecommerce_10000[[#This Row],[Category]],I:I)</f>
        <v>57542997.559999913</v>
      </c>
      <c r="S868" s="1">
        <f>SUMIFS(I:I,C:C,C868)</f>
        <v>57542997.559999913</v>
      </c>
      <c r="T868" s="1" t="str">
        <f>INDEX(F:F,MATCH(ecommerce_10000[[#This Row],[TotalAmount]],I:I,0))</f>
        <v>Casablanca</v>
      </c>
    </row>
    <row r="869" spans="1:20" x14ac:dyDescent="0.3">
      <c r="A869" s="1" t="s">
        <v>913</v>
      </c>
      <c r="B869" s="1" t="s">
        <v>13</v>
      </c>
      <c r="C869" s="1" t="s">
        <v>14</v>
      </c>
      <c r="D869" s="1" t="s">
        <v>15</v>
      </c>
      <c r="E869" s="1" t="s">
        <v>47</v>
      </c>
      <c r="F869" s="1" t="s">
        <v>62</v>
      </c>
      <c r="G869">
        <v>5140.29</v>
      </c>
      <c r="H869">
        <v>5</v>
      </c>
      <c r="I869">
        <v>25701.45</v>
      </c>
      <c r="J869">
        <v>3.85</v>
      </c>
      <c r="K869">
        <v>2934</v>
      </c>
      <c r="L869" s="2">
        <v>45358</v>
      </c>
      <c r="O869" t="str">
        <f>IF(ecommerce_10000[[#This Row],[Platform]]="Souq","sq",ecommerce_10000[[#This Row],[Platform]])</f>
        <v>Amazon</v>
      </c>
      <c r="P869" t="str">
        <f>IF(E869="Souq","sq",IF(E869="Jumia","Jum",E869))</f>
        <v>Amazon</v>
      </c>
      <c r="Q869">
        <f>VLOOKUP(ecommerce_10000[[#This Row],[City]],F:I,4,FALSE)</f>
        <v>27872.98</v>
      </c>
      <c r="R869" s="1">
        <f>SUMIF(C:C,ecommerce_10000[[#This Row],[Category]],I:I)</f>
        <v>92327183.770000085</v>
      </c>
      <c r="S869" s="1">
        <f>SUMIFS(I:I,C:C,C869)</f>
        <v>92327183.770000085</v>
      </c>
      <c r="T869" s="1" t="str">
        <f>INDEX(F:F,MATCH(ecommerce_10000[[#This Row],[TotalAmount]],I:I,0))</f>
        <v>Giza</v>
      </c>
    </row>
    <row r="870" spans="1:20" x14ac:dyDescent="0.3">
      <c r="A870" s="1" t="s">
        <v>914</v>
      </c>
      <c r="B870" s="1" t="s">
        <v>49</v>
      </c>
      <c r="C870" s="1" t="s">
        <v>14</v>
      </c>
      <c r="D870" s="1" t="s">
        <v>50</v>
      </c>
      <c r="E870" s="1" t="s">
        <v>22</v>
      </c>
      <c r="F870" s="1" t="s">
        <v>28</v>
      </c>
      <c r="G870">
        <v>18330.990000000002</v>
      </c>
      <c r="H870">
        <v>4</v>
      </c>
      <c r="I870">
        <v>73323.960000000006</v>
      </c>
      <c r="J870">
        <v>2.34</v>
      </c>
      <c r="K870">
        <v>511</v>
      </c>
      <c r="L870" s="2">
        <v>45525</v>
      </c>
      <c r="O870" t="str">
        <f>IF(ecommerce_10000[[#This Row],[Platform]]="Souq","sq",ecommerce_10000[[#This Row],[Platform]])</f>
        <v>Jumia</v>
      </c>
      <c r="P870" t="str">
        <f>IF(E870="Souq","sq",IF(E870="Jumia","Jum",E870))</f>
        <v>Jum</v>
      </c>
      <c r="Q870">
        <f>VLOOKUP(ecommerce_10000[[#This Row],[City]],F:I,4,FALSE)</f>
        <v>26648.76</v>
      </c>
      <c r="R870" s="1">
        <f>SUMIF(C:C,ecommerce_10000[[#This Row],[Category]],I:I)</f>
        <v>92327183.770000085</v>
      </c>
      <c r="S870" s="1">
        <f>SUMIFS(I:I,C:C,C870)</f>
        <v>92327183.770000085</v>
      </c>
      <c r="T870" s="1" t="str">
        <f>INDEX(F:F,MATCH(ecommerce_10000[[#This Row],[TotalAmount]],I:I,0))</f>
        <v>Casablanca</v>
      </c>
    </row>
    <row r="871" spans="1:20" x14ac:dyDescent="0.3">
      <c r="A871" s="1" t="s">
        <v>915</v>
      </c>
      <c r="B871" s="1" t="s">
        <v>38</v>
      </c>
      <c r="C871" s="1" t="s">
        <v>20</v>
      </c>
      <c r="D871" s="1" t="s">
        <v>39</v>
      </c>
      <c r="E871" s="1" t="s">
        <v>22</v>
      </c>
      <c r="F871" s="1" t="s">
        <v>33</v>
      </c>
      <c r="G871">
        <v>8525.44</v>
      </c>
      <c r="H871">
        <v>5</v>
      </c>
      <c r="I871">
        <v>42627.199999999997</v>
      </c>
      <c r="J871">
        <v>2.97</v>
      </c>
      <c r="K871">
        <v>3496</v>
      </c>
      <c r="L871" s="2">
        <v>45378</v>
      </c>
      <c r="O871" t="str">
        <f>IF(ecommerce_10000[[#This Row],[Platform]]="Souq","sq",ecommerce_10000[[#This Row],[Platform]])</f>
        <v>Jumia</v>
      </c>
      <c r="P871" t="str">
        <f>IF(E871="Souq","sq",IF(E871="Jumia","Jum",E871))</f>
        <v>Jum</v>
      </c>
      <c r="Q871">
        <f>VLOOKUP(ecommerce_10000[[#This Row],[City]],F:I,4,FALSE)</f>
        <v>3665.44</v>
      </c>
      <c r="R871" s="1">
        <f>SUMIF(C:C,ecommerce_10000[[#This Row],[Category]],I:I)</f>
        <v>91504159.730000004</v>
      </c>
      <c r="S871" s="1">
        <f>SUMIFS(I:I,C:C,C871)</f>
        <v>91504159.730000004</v>
      </c>
      <c r="T871" s="1" t="str">
        <f>INDEX(F:F,MATCH(ecommerce_10000[[#This Row],[TotalAmount]],I:I,0))</f>
        <v>Dubai</v>
      </c>
    </row>
    <row r="872" spans="1:20" x14ac:dyDescent="0.3">
      <c r="A872" s="1" t="s">
        <v>916</v>
      </c>
      <c r="B872" s="1" t="s">
        <v>19</v>
      </c>
      <c r="C872" s="1" t="s">
        <v>20</v>
      </c>
      <c r="D872" s="1" t="s">
        <v>21</v>
      </c>
      <c r="E872" s="1" t="s">
        <v>16</v>
      </c>
      <c r="F872" s="1" t="s">
        <v>17</v>
      </c>
      <c r="G872">
        <v>2888.14</v>
      </c>
      <c r="H872">
        <v>2</v>
      </c>
      <c r="I872">
        <v>5776.28</v>
      </c>
      <c r="J872">
        <v>2.19</v>
      </c>
      <c r="K872">
        <v>4175</v>
      </c>
      <c r="L872" s="2">
        <v>45409</v>
      </c>
      <c r="O872" t="str">
        <f>IF(ecommerce_10000[[#This Row],[Platform]]="Souq","sq",ecommerce_10000[[#This Row],[Platform]])</f>
        <v>sq</v>
      </c>
      <c r="P872" t="str">
        <f>IF(E872="Souq","sq",IF(E872="Jumia","Jum",E872))</f>
        <v>sq</v>
      </c>
      <c r="Q872">
        <f>VLOOKUP(ecommerce_10000[[#This Row],[City]],F:I,4,FALSE)</f>
        <v>16284.02</v>
      </c>
      <c r="R872" s="1">
        <f>SUMIF(C:C,ecommerce_10000[[#This Row],[Category]],I:I)</f>
        <v>91504159.730000004</v>
      </c>
      <c r="S872" s="1">
        <f>SUMIFS(I:I,C:C,C872)</f>
        <v>91504159.730000004</v>
      </c>
      <c r="T872" s="1" t="str">
        <f>INDEX(F:F,MATCH(ecommerce_10000[[#This Row],[TotalAmount]],I:I,0))</f>
        <v>Cairo</v>
      </c>
    </row>
    <row r="873" spans="1:20" x14ac:dyDescent="0.3">
      <c r="A873" s="1" t="s">
        <v>917</v>
      </c>
      <c r="B873" s="1" t="s">
        <v>65</v>
      </c>
      <c r="C873" s="1" t="s">
        <v>20</v>
      </c>
      <c r="D873" s="1" t="s">
        <v>66</v>
      </c>
      <c r="E873" s="1" t="s">
        <v>22</v>
      </c>
      <c r="F873" s="1" t="s">
        <v>28</v>
      </c>
      <c r="G873">
        <v>11361.02</v>
      </c>
      <c r="H873">
        <v>3</v>
      </c>
      <c r="I873">
        <v>34083.06</v>
      </c>
      <c r="J873">
        <v>1.95</v>
      </c>
      <c r="K873">
        <v>1160</v>
      </c>
      <c r="L873" s="2">
        <v>45454</v>
      </c>
      <c r="O873" t="str">
        <f>IF(ecommerce_10000[[#This Row],[Platform]]="Souq","sq",ecommerce_10000[[#This Row],[Platform]])</f>
        <v>Jumia</v>
      </c>
      <c r="P873" t="str">
        <f>IF(E873="Souq","sq",IF(E873="Jumia","Jum",E873))</f>
        <v>Jum</v>
      </c>
      <c r="Q873">
        <f>VLOOKUP(ecommerce_10000[[#This Row],[City]],F:I,4,FALSE)</f>
        <v>26648.76</v>
      </c>
      <c r="R873" s="1">
        <f>SUMIF(C:C,ecommerce_10000[[#This Row],[Category]],I:I)</f>
        <v>91504159.730000004</v>
      </c>
      <c r="S873" s="1">
        <f>SUMIFS(I:I,C:C,C873)</f>
        <v>91504159.730000004</v>
      </c>
      <c r="T873" s="1" t="str">
        <f>INDEX(F:F,MATCH(ecommerce_10000[[#This Row],[TotalAmount]],I:I,0))</f>
        <v>Casablanca</v>
      </c>
    </row>
    <row r="874" spans="1:20" x14ac:dyDescent="0.3">
      <c r="A874" s="1" t="s">
        <v>918</v>
      </c>
      <c r="B874" s="1" t="s">
        <v>49</v>
      </c>
      <c r="C874" s="1" t="s">
        <v>14</v>
      </c>
      <c r="D874" s="1" t="s">
        <v>50</v>
      </c>
      <c r="E874" s="1" t="s">
        <v>22</v>
      </c>
      <c r="F874" s="1" t="s">
        <v>17</v>
      </c>
      <c r="G874">
        <v>5020.25</v>
      </c>
      <c r="H874">
        <v>2</v>
      </c>
      <c r="I874">
        <v>10040.5</v>
      </c>
      <c r="J874">
        <v>1.91</v>
      </c>
      <c r="K874">
        <v>3507</v>
      </c>
      <c r="L874" s="2">
        <v>45475</v>
      </c>
      <c r="O874" t="str">
        <f>IF(ecommerce_10000[[#This Row],[Platform]]="Souq","sq",ecommerce_10000[[#This Row],[Platform]])</f>
        <v>Jumia</v>
      </c>
      <c r="P874" t="str">
        <f>IF(E874="Souq","sq",IF(E874="Jumia","Jum",E874))</f>
        <v>Jum</v>
      </c>
      <c r="Q874">
        <f>VLOOKUP(ecommerce_10000[[#This Row],[City]],F:I,4,FALSE)</f>
        <v>16284.02</v>
      </c>
      <c r="R874" s="1">
        <f>SUMIF(C:C,ecommerce_10000[[#This Row],[Category]],I:I)</f>
        <v>92327183.770000085</v>
      </c>
      <c r="S874" s="1">
        <f>SUMIFS(I:I,C:C,C874)</f>
        <v>92327183.770000085</v>
      </c>
      <c r="T874" s="1" t="str">
        <f>INDEX(F:F,MATCH(ecommerce_10000[[#This Row],[TotalAmount]],I:I,0))</f>
        <v>Cairo</v>
      </c>
    </row>
    <row r="875" spans="1:20" x14ac:dyDescent="0.3">
      <c r="A875" s="1" t="s">
        <v>919</v>
      </c>
      <c r="B875" s="1" t="s">
        <v>19</v>
      </c>
      <c r="C875" s="1" t="s">
        <v>20</v>
      </c>
      <c r="D875" s="1" t="s">
        <v>21</v>
      </c>
      <c r="E875" s="1" t="s">
        <v>47</v>
      </c>
      <c r="F875" s="1" t="s">
        <v>17</v>
      </c>
      <c r="G875">
        <v>9330.5300000000007</v>
      </c>
      <c r="H875">
        <v>1</v>
      </c>
      <c r="I875">
        <v>9330.5300000000007</v>
      </c>
      <c r="J875">
        <v>2.56</v>
      </c>
      <c r="K875">
        <v>3056</v>
      </c>
      <c r="L875" s="2">
        <v>45553</v>
      </c>
      <c r="O875" t="str">
        <f>IF(ecommerce_10000[[#This Row],[Platform]]="Souq","sq",ecommerce_10000[[#This Row],[Platform]])</f>
        <v>Amazon</v>
      </c>
      <c r="P875" t="str">
        <f>IF(E875="Souq","sq",IF(E875="Jumia","Jum",E875))</f>
        <v>Amazon</v>
      </c>
      <c r="Q875">
        <f>VLOOKUP(ecommerce_10000[[#This Row],[City]],F:I,4,FALSE)</f>
        <v>16284.02</v>
      </c>
      <c r="R875" s="1">
        <f>SUMIF(C:C,ecommerce_10000[[#This Row],[Category]],I:I)</f>
        <v>91504159.730000004</v>
      </c>
      <c r="S875" s="1">
        <f>SUMIFS(I:I,C:C,C875)</f>
        <v>91504159.730000004</v>
      </c>
      <c r="T875" s="1" t="str">
        <f>INDEX(F:F,MATCH(ecommerce_10000[[#This Row],[TotalAmount]],I:I,0))</f>
        <v>Cairo</v>
      </c>
    </row>
    <row r="876" spans="1:20" x14ac:dyDescent="0.3">
      <c r="A876" s="1" t="s">
        <v>920</v>
      </c>
      <c r="B876" s="1" t="s">
        <v>25</v>
      </c>
      <c r="C876" s="1" t="s">
        <v>26</v>
      </c>
      <c r="D876" s="1" t="s">
        <v>27</v>
      </c>
      <c r="E876" s="1" t="s">
        <v>47</v>
      </c>
      <c r="F876" s="1" t="s">
        <v>33</v>
      </c>
      <c r="G876">
        <v>5605.11</v>
      </c>
      <c r="H876">
        <v>3</v>
      </c>
      <c r="I876">
        <v>16815.330000000002</v>
      </c>
      <c r="J876">
        <v>4.09</v>
      </c>
      <c r="K876">
        <v>4275</v>
      </c>
      <c r="L876" s="2">
        <v>45380</v>
      </c>
      <c r="O876" t="str">
        <f>IF(ecommerce_10000[[#This Row],[Platform]]="Souq","sq",ecommerce_10000[[#This Row],[Platform]])</f>
        <v>Amazon</v>
      </c>
      <c r="P876" t="str">
        <f>IF(E876="Souq","sq",IF(E876="Jumia","Jum",E876))</f>
        <v>Amazon</v>
      </c>
      <c r="Q876">
        <f>VLOOKUP(ecommerce_10000[[#This Row],[City]],F:I,4,FALSE)</f>
        <v>3665.44</v>
      </c>
      <c r="R876" s="1">
        <f>SUMIF(C:C,ecommerce_10000[[#This Row],[Category]],I:I)</f>
        <v>29200970.130000021</v>
      </c>
      <c r="S876" s="1">
        <f>SUMIFS(I:I,C:C,C876)</f>
        <v>29200970.130000021</v>
      </c>
      <c r="T876" s="1" t="str">
        <f>INDEX(F:F,MATCH(ecommerce_10000[[#This Row],[TotalAmount]],I:I,0))</f>
        <v>Dubai</v>
      </c>
    </row>
    <row r="877" spans="1:20" x14ac:dyDescent="0.3">
      <c r="A877" s="1" t="s">
        <v>921</v>
      </c>
      <c r="B877" s="1" t="s">
        <v>25</v>
      </c>
      <c r="C877" s="1" t="s">
        <v>26</v>
      </c>
      <c r="D877" s="1" t="s">
        <v>27</v>
      </c>
      <c r="E877" s="1" t="s">
        <v>47</v>
      </c>
      <c r="F877" s="1" t="s">
        <v>17</v>
      </c>
      <c r="G877">
        <v>3504.61</v>
      </c>
      <c r="H877">
        <v>5</v>
      </c>
      <c r="I877">
        <v>17523.05</v>
      </c>
      <c r="J877">
        <v>3.15</v>
      </c>
      <c r="K877">
        <v>2268</v>
      </c>
      <c r="L877" s="2">
        <v>45609</v>
      </c>
      <c r="O877" t="str">
        <f>IF(ecommerce_10000[[#This Row],[Platform]]="Souq","sq",ecommerce_10000[[#This Row],[Platform]])</f>
        <v>Amazon</v>
      </c>
      <c r="P877" t="str">
        <f>IF(E877="Souq","sq",IF(E877="Jumia","Jum",E877))</f>
        <v>Amazon</v>
      </c>
      <c r="Q877">
        <f>VLOOKUP(ecommerce_10000[[#This Row],[City]],F:I,4,FALSE)</f>
        <v>16284.02</v>
      </c>
      <c r="R877" s="1">
        <f>SUMIF(C:C,ecommerce_10000[[#This Row],[Category]],I:I)</f>
        <v>29200970.130000021</v>
      </c>
      <c r="S877" s="1">
        <f>SUMIFS(I:I,C:C,C877)</f>
        <v>29200970.130000021</v>
      </c>
      <c r="T877" s="1" t="str">
        <f>INDEX(F:F,MATCH(ecommerce_10000[[#This Row],[TotalAmount]],I:I,0))</f>
        <v>Cairo</v>
      </c>
    </row>
    <row r="878" spans="1:20" x14ac:dyDescent="0.3">
      <c r="A878" s="1" t="s">
        <v>922</v>
      </c>
      <c r="B878" s="1" t="s">
        <v>13</v>
      </c>
      <c r="C878" s="1" t="s">
        <v>14</v>
      </c>
      <c r="D878" s="1" t="s">
        <v>15</v>
      </c>
      <c r="E878" s="1" t="s">
        <v>47</v>
      </c>
      <c r="F878" s="1" t="s">
        <v>17</v>
      </c>
      <c r="G878">
        <v>5963.07</v>
      </c>
      <c r="H878">
        <v>2</v>
      </c>
      <c r="I878">
        <v>11926.14</v>
      </c>
      <c r="J878">
        <v>3.12</v>
      </c>
      <c r="K878">
        <v>132</v>
      </c>
      <c r="L878" s="2">
        <v>45356</v>
      </c>
      <c r="O878" t="str">
        <f>IF(ecommerce_10000[[#This Row],[Platform]]="Souq","sq",ecommerce_10000[[#This Row],[Platform]])</f>
        <v>Amazon</v>
      </c>
      <c r="P878" t="str">
        <f>IF(E878="Souq","sq",IF(E878="Jumia","Jum",E878))</f>
        <v>Amazon</v>
      </c>
      <c r="Q878">
        <f>VLOOKUP(ecommerce_10000[[#This Row],[City]],F:I,4,FALSE)</f>
        <v>16284.02</v>
      </c>
      <c r="R878" s="1">
        <f>SUMIF(C:C,ecommerce_10000[[#This Row],[Category]],I:I)</f>
        <v>92327183.770000085</v>
      </c>
      <c r="S878" s="1">
        <f>SUMIFS(I:I,C:C,C878)</f>
        <v>92327183.770000085</v>
      </c>
      <c r="T878" s="1" t="str">
        <f>INDEX(F:F,MATCH(ecommerce_10000[[#This Row],[TotalAmount]],I:I,0))</f>
        <v>Cairo</v>
      </c>
    </row>
    <row r="879" spans="1:20" x14ac:dyDescent="0.3">
      <c r="A879" s="1" t="s">
        <v>923</v>
      </c>
      <c r="B879" s="1" t="s">
        <v>38</v>
      </c>
      <c r="C879" s="1" t="s">
        <v>20</v>
      </c>
      <c r="D879" s="1" t="s">
        <v>39</v>
      </c>
      <c r="E879" s="1" t="s">
        <v>16</v>
      </c>
      <c r="F879" s="1" t="s">
        <v>62</v>
      </c>
      <c r="G879">
        <v>16738.919999999998</v>
      </c>
      <c r="H879">
        <v>4</v>
      </c>
      <c r="I879">
        <v>66955.679999999993</v>
      </c>
      <c r="J879">
        <v>2.63</v>
      </c>
      <c r="K879">
        <v>3130</v>
      </c>
      <c r="L879" s="2">
        <v>45446</v>
      </c>
      <c r="O879" t="str">
        <f>IF(ecommerce_10000[[#This Row],[Platform]]="Souq","sq",ecommerce_10000[[#This Row],[Platform]])</f>
        <v>sq</v>
      </c>
      <c r="P879" t="str">
        <f>IF(E879="Souq","sq",IF(E879="Jumia","Jum",E879))</f>
        <v>sq</v>
      </c>
      <c r="Q879">
        <f>VLOOKUP(ecommerce_10000[[#This Row],[City]],F:I,4,FALSE)</f>
        <v>27872.98</v>
      </c>
      <c r="R879" s="1">
        <f>SUMIF(C:C,ecommerce_10000[[#This Row],[Category]],I:I)</f>
        <v>91504159.730000004</v>
      </c>
      <c r="S879" s="1">
        <f>SUMIFS(I:I,C:C,C879)</f>
        <v>91504159.730000004</v>
      </c>
      <c r="T879" s="1" t="str">
        <f>INDEX(F:F,MATCH(ecommerce_10000[[#This Row],[TotalAmount]],I:I,0))</f>
        <v>Giza</v>
      </c>
    </row>
    <row r="880" spans="1:20" x14ac:dyDescent="0.3">
      <c r="A880" s="1" t="s">
        <v>924</v>
      </c>
      <c r="B880" s="1" t="s">
        <v>49</v>
      </c>
      <c r="C880" s="1" t="s">
        <v>14</v>
      </c>
      <c r="D880" s="1" t="s">
        <v>50</v>
      </c>
      <c r="E880" s="1" t="s">
        <v>22</v>
      </c>
      <c r="F880" s="1" t="s">
        <v>40</v>
      </c>
      <c r="G880">
        <v>18635.03</v>
      </c>
      <c r="H880">
        <v>1</v>
      </c>
      <c r="I880">
        <v>18635.03</v>
      </c>
      <c r="J880">
        <v>1.22</v>
      </c>
      <c r="K880">
        <v>89</v>
      </c>
      <c r="L880" s="2">
        <v>45556</v>
      </c>
      <c r="O880" t="str">
        <f>IF(ecommerce_10000[[#This Row],[Platform]]="Souq","sq",ecommerce_10000[[#This Row],[Platform]])</f>
        <v>Jumia</v>
      </c>
      <c r="P880" t="str">
        <f>IF(E880="Souq","sq",IF(E880="Jumia","Jum",E880))</f>
        <v>Jum</v>
      </c>
      <c r="Q880">
        <f>VLOOKUP(ecommerce_10000[[#This Row],[City]],F:I,4,FALSE)</f>
        <v>99349.3</v>
      </c>
      <c r="R880" s="1">
        <f>SUMIF(C:C,ecommerce_10000[[#This Row],[Category]],I:I)</f>
        <v>92327183.770000085</v>
      </c>
      <c r="S880" s="1">
        <f>SUMIFS(I:I,C:C,C880)</f>
        <v>92327183.770000085</v>
      </c>
      <c r="T880" s="1" t="str">
        <f>INDEX(F:F,MATCH(ecommerce_10000[[#This Row],[TotalAmount]],I:I,0))</f>
        <v>Riyadh</v>
      </c>
    </row>
    <row r="881" spans="1:20" x14ac:dyDescent="0.3">
      <c r="A881" s="1" t="s">
        <v>925</v>
      </c>
      <c r="B881" s="1" t="s">
        <v>53</v>
      </c>
      <c r="C881" s="1" t="s">
        <v>31</v>
      </c>
      <c r="D881" s="1" t="s">
        <v>54</v>
      </c>
      <c r="E881" s="1" t="s">
        <v>22</v>
      </c>
      <c r="F881" s="1" t="s">
        <v>28</v>
      </c>
      <c r="G881">
        <v>14218.88</v>
      </c>
      <c r="H881">
        <v>3</v>
      </c>
      <c r="I881">
        <v>42656.639999999999</v>
      </c>
      <c r="J881">
        <v>2.13</v>
      </c>
      <c r="K881">
        <v>4349</v>
      </c>
      <c r="L881" s="2">
        <v>45402</v>
      </c>
      <c r="O881" t="str">
        <f>IF(ecommerce_10000[[#This Row],[Platform]]="Souq","sq",ecommerce_10000[[#This Row],[Platform]])</f>
        <v>Jumia</v>
      </c>
      <c r="P881" t="str">
        <f>IF(E881="Souq","sq",IF(E881="Jumia","Jum",E881))</f>
        <v>Jum</v>
      </c>
      <c r="Q881">
        <f>VLOOKUP(ecommerce_10000[[#This Row],[City]],F:I,4,FALSE)</f>
        <v>26648.76</v>
      </c>
      <c r="R881" s="1">
        <f>SUMIF(C:C,ecommerce_10000[[#This Row],[Category]],I:I)</f>
        <v>57542997.559999913</v>
      </c>
      <c r="S881" s="1">
        <f>SUMIFS(I:I,C:C,C881)</f>
        <v>57542997.559999913</v>
      </c>
      <c r="T881" s="1" t="str">
        <f>INDEX(F:F,MATCH(ecommerce_10000[[#This Row],[TotalAmount]],I:I,0))</f>
        <v>Casablanca</v>
      </c>
    </row>
    <row r="882" spans="1:20" x14ac:dyDescent="0.3">
      <c r="A882" s="1" t="s">
        <v>926</v>
      </c>
      <c r="B882" s="1" t="s">
        <v>13</v>
      </c>
      <c r="C882" s="1" t="s">
        <v>14</v>
      </c>
      <c r="D882" s="1" t="s">
        <v>15</v>
      </c>
      <c r="E882" s="1" t="s">
        <v>47</v>
      </c>
      <c r="F882" s="1" t="s">
        <v>17</v>
      </c>
      <c r="G882">
        <v>17078.68</v>
      </c>
      <c r="H882">
        <v>2</v>
      </c>
      <c r="I882">
        <v>34157.360000000001</v>
      </c>
      <c r="J882">
        <v>3.8</v>
      </c>
      <c r="K882">
        <v>1064</v>
      </c>
      <c r="L882" s="2">
        <v>45536</v>
      </c>
      <c r="O882" t="str">
        <f>IF(ecommerce_10000[[#This Row],[Platform]]="Souq","sq",ecommerce_10000[[#This Row],[Platform]])</f>
        <v>Amazon</v>
      </c>
      <c r="P882" t="str">
        <f>IF(E882="Souq","sq",IF(E882="Jumia","Jum",E882))</f>
        <v>Amazon</v>
      </c>
      <c r="Q882">
        <f>VLOOKUP(ecommerce_10000[[#This Row],[City]],F:I,4,FALSE)</f>
        <v>16284.02</v>
      </c>
      <c r="R882" s="1">
        <f>SUMIF(C:C,ecommerce_10000[[#This Row],[Category]],I:I)</f>
        <v>92327183.770000085</v>
      </c>
      <c r="S882" s="1">
        <f>SUMIFS(I:I,C:C,C882)</f>
        <v>92327183.770000085</v>
      </c>
      <c r="T882" s="1" t="str">
        <f>INDEX(F:F,MATCH(ecommerce_10000[[#This Row],[TotalAmount]],I:I,0))</f>
        <v>Cairo</v>
      </c>
    </row>
    <row r="883" spans="1:20" x14ac:dyDescent="0.3">
      <c r="A883" s="1" t="s">
        <v>927</v>
      </c>
      <c r="B883" s="1" t="s">
        <v>13</v>
      </c>
      <c r="C883" s="1" t="s">
        <v>14</v>
      </c>
      <c r="D883" s="1" t="s">
        <v>15</v>
      </c>
      <c r="E883" s="1" t="s">
        <v>47</v>
      </c>
      <c r="F883" s="1" t="s">
        <v>33</v>
      </c>
      <c r="G883">
        <v>3004.01</v>
      </c>
      <c r="H883">
        <v>2</v>
      </c>
      <c r="I883">
        <v>6008.02</v>
      </c>
      <c r="J883">
        <v>4.6399999999999997</v>
      </c>
      <c r="K883">
        <v>2477</v>
      </c>
      <c r="L883" s="2">
        <v>45458</v>
      </c>
      <c r="O883" t="str">
        <f>IF(ecommerce_10000[[#This Row],[Platform]]="Souq","sq",ecommerce_10000[[#This Row],[Platform]])</f>
        <v>Amazon</v>
      </c>
      <c r="P883" t="str">
        <f>IF(E883="Souq","sq",IF(E883="Jumia","Jum",E883))</f>
        <v>Amazon</v>
      </c>
      <c r="Q883">
        <f>VLOOKUP(ecommerce_10000[[#This Row],[City]],F:I,4,FALSE)</f>
        <v>3665.44</v>
      </c>
      <c r="R883" s="1">
        <f>SUMIF(C:C,ecommerce_10000[[#This Row],[Category]],I:I)</f>
        <v>92327183.770000085</v>
      </c>
      <c r="S883" s="1">
        <f>SUMIFS(I:I,C:C,C883)</f>
        <v>92327183.770000085</v>
      </c>
      <c r="T883" s="1" t="str">
        <f>INDEX(F:F,MATCH(ecommerce_10000[[#This Row],[TotalAmount]],I:I,0))</f>
        <v>Dubai</v>
      </c>
    </row>
    <row r="884" spans="1:20" x14ac:dyDescent="0.3">
      <c r="A884" s="1" t="s">
        <v>928</v>
      </c>
      <c r="B884" s="1" t="s">
        <v>38</v>
      </c>
      <c r="C884" s="1" t="s">
        <v>20</v>
      </c>
      <c r="D884" s="1" t="s">
        <v>39</v>
      </c>
      <c r="E884" s="1" t="s">
        <v>16</v>
      </c>
      <c r="F884" s="1" t="s">
        <v>28</v>
      </c>
      <c r="G884">
        <v>16457.04</v>
      </c>
      <c r="H884">
        <v>5</v>
      </c>
      <c r="I884">
        <v>82285.2</v>
      </c>
      <c r="J884">
        <v>4.16</v>
      </c>
      <c r="K884">
        <v>4954</v>
      </c>
      <c r="L884" s="2">
        <v>45334</v>
      </c>
      <c r="O884" t="str">
        <f>IF(ecommerce_10000[[#This Row],[Platform]]="Souq","sq",ecommerce_10000[[#This Row],[Platform]])</f>
        <v>sq</v>
      </c>
      <c r="P884" t="str">
        <f>IF(E884="Souq","sq",IF(E884="Jumia","Jum",E884))</f>
        <v>sq</v>
      </c>
      <c r="Q884">
        <f>VLOOKUP(ecommerce_10000[[#This Row],[City]],F:I,4,FALSE)</f>
        <v>26648.76</v>
      </c>
      <c r="R884" s="1">
        <f>SUMIF(C:C,ecommerce_10000[[#This Row],[Category]],I:I)</f>
        <v>91504159.730000004</v>
      </c>
      <c r="S884" s="1">
        <f>SUMIFS(I:I,C:C,C884)</f>
        <v>91504159.730000004</v>
      </c>
      <c r="T884" s="1" t="str">
        <f>INDEX(F:F,MATCH(ecommerce_10000[[#This Row],[TotalAmount]],I:I,0))</f>
        <v>Casablanca</v>
      </c>
    </row>
    <row r="885" spans="1:20" x14ac:dyDescent="0.3">
      <c r="A885" s="1" t="s">
        <v>929</v>
      </c>
      <c r="B885" s="1" t="s">
        <v>35</v>
      </c>
      <c r="C885" s="1" t="s">
        <v>14</v>
      </c>
      <c r="D885" s="1" t="s">
        <v>36</v>
      </c>
      <c r="E885" s="1" t="s">
        <v>47</v>
      </c>
      <c r="F885" s="1" t="s">
        <v>40</v>
      </c>
      <c r="G885">
        <v>17913.88</v>
      </c>
      <c r="H885">
        <v>4</v>
      </c>
      <c r="I885">
        <v>71655.520000000004</v>
      </c>
      <c r="J885">
        <v>4.3099999999999996</v>
      </c>
      <c r="K885">
        <v>999</v>
      </c>
      <c r="L885" s="2">
        <v>45568</v>
      </c>
      <c r="O885" t="str">
        <f>IF(ecommerce_10000[[#This Row],[Platform]]="Souq","sq",ecommerce_10000[[#This Row],[Platform]])</f>
        <v>Amazon</v>
      </c>
      <c r="P885" t="str">
        <f>IF(E885="Souq","sq",IF(E885="Jumia","Jum",E885))</f>
        <v>Amazon</v>
      </c>
      <c r="Q885">
        <f>VLOOKUP(ecommerce_10000[[#This Row],[City]],F:I,4,FALSE)</f>
        <v>99349.3</v>
      </c>
      <c r="R885" s="1">
        <f>SUMIF(C:C,ecommerce_10000[[#This Row],[Category]],I:I)</f>
        <v>92327183.770000085</v>
      </c>
      <c r="S885" s="1">
        <f>SUMIFS(I:I,C:C,C885)</f>
        <v>92327183.770000085</v>
      </c>
      <c r="T885" s="1" t="str">
        <f>INDEX(F:F,MATCH(ecommerce_10000[[#This Row],[TotalAmount]],I:I,0))</f>
        <v>Riyadh</v>
      </c>
    </row>
    <row r="886" spans="1:20" x14ac:dyDescent="0.3">
      <c r="A886" s="1" t="s">
        <v>930</v>
      </c>
      <c r="B886" s="1" t="s">
        <v>30</v>
      </c>
      <c r="C886" s="1" t="s">
        <v>31</v>
      </c>
      <c r="D886" s="1" t="s">
        <v>32</v>
      </c>
      <c r="E886" s="1" t="s">
        <v>47</v>
      </c>
      <c r="F886" s="1" t="s">
        <v>62</v>
      </c>
      <c r="G886">
        <v>4283.2299999999996</v>
      </c>
      <c r="H886">
        <v>1</v>
      </c>
      <c r="I886">
        <v>4283.2299999999996</v>
      </c>
      <c r="J886">
        <v>4.72</v>
      </c>
      <c r="K886">
        <v>4474</v>
      </c>
      <c r="L886" s="2">
        <v>45586</v>
      </c>
      <c r="O886" t="str">
        <f>IF(ecommerce_10000[[#This Row],[Platform]]="Souq","sq",ecommerce_10000[[#This Row],[Platform]])</f>
        <v>Amazon</v>
      </c>
      <c r="P886" t="str">
        <f>IF(E886="Souq","sq",IF(E886="Jumia","Jum",E886))</f>
        <v>Amazon</v>
      </c>
      <c r="Q886">
        <f>VLOOKUP(ecommerce_10000[[#This Row],[City]],F:I,4,FALSE)</f>
        <v>27872.98</v>
      </c>
      <c r="R886" s="1">
        <f>SUMIF(C:C,ecommerce_10000[[#This Row],[Category]],I:I)</f>
        <v>57542997.559999913</v>
      </c>
      <c r="S886" s="1">
        <f>SUMIFS(I:I,C:C,C886)</f>
        <v>57542997.559999913</v>
      </c>
      <c r="T886" s="1" t="str">
        <f>INDEX(F:F,MATCH(ecommerce_10000[[#This Row],[TotalAmount]],I:I,0))</f>
        <v>Giza</v>
      </c>
    </row>
    <row r="887" spans="1:20" x14ac:dyDescent="0.3">
      <c r="A887" s="1" t="s">
        <v>931</v>
      </c>
      <c r="B887" s="1" t="s">
        <v>30</v>
      </c>
      <c r="C887" s="1" t="s">
        <v>31</v>
      </c>
      <c r="D887" s="1" t="s">
        <v>32</v>
      </c>
      <c r="E887" s="1" t="s">
        <v>47</v>
      </c>
      <c r="F887" s="1" t="s">
        <v>33</v>
      </c>
      <c r="G887">
        <v>12309.01</v>
      </c>
      <c r="H887">
        <v>1</v>
      </c>
      <c r="I887">
        <v>12309.01</v>
      </c>
      <c r="J887">
        <v>4.09</v>
      </c>
      <c r="K887">
        <v>4629</v>
      </c>
      <c r="L887" s="2">
        <v>45381</v>
      </c>
      <c r="O887" t="str">
        <f>IF(ecommerce_10000[[#This Row],[Platform]]="Souq","sq",ecommerce_10000[[#This Row],[Platform]])</f>
        <v>Amazon</v>
      </c>
      <c r="P887" t="str">
        <f>IF(E887="Souq","sq",IF(E887="Jumia","Jum",E887))</f>
        <v>Amazon</v>
      </c>
      <c r="Q887">
        <f>VLOOKUP(ecommerce_10000[[#This Row],[City]],F:I,4,FALSE)</f>
        <v>3665.44</v>
      </c>
      <c r="R887" s="1">
        <f>SUMIF(C:C,ecommerce_10000[[#This Row],[Category]],I:I)</f>
        <v>57542997.559999913</v>
      </c>
      <c r="S887" s="1">
        <f>SUMIFS(I:I,C:C,C887)</f>
        <v>57542997.559999913</v>
      </c>
      <c r="T887" s="1" t="str">
        <f>INDEX(F:F,MATCH(ecommerce_10000[[#This Row],[TotalAmount]],I:I,0))</f>
        <v>Dubai</v>
      </c>
    </row>
    <row r="888" spans="1:20" x14ac:dyDescent="0.3">
      <c r="A888" s="1" t="s">
        <v>932</v>
      </c>
      <c r="B888" s="1" t="s">
        <v>35</v>
      </c>
      <c r="C888" s="1" t="s">
        <v>14</v>
      </c>
      <c r="D888" s="1" t="s">
        <v>36</v>
      </c>
      <c r="E888" s="1" t="s">
        <v>16</v>
      </c>
      <c r="F888" s="1" t="s">
        <v>17</v>
      </c>
      <c r="G888">
        <v>13648.26</v>
      </c>
      <c r="H888">
        <v>4</v>
      </c>
      <c r="I888">
        <v>54593.04</v>
      </c>
      <c r="J888">
        <v>3.87</v>
      </c>
      <c r="K888">
        <v>4006</v>
      </c>
      <c r="L888" s="2">
        <v>45614</v>
      </c>
      <c r="O888" t="str">
        <f>IF(ecommerce_10000[[#This Row],[Platform]]="Souq","sq",ecommerce_10000[[#This Row],[Platform]])</f>
        <v>sq</v>
      </c>
      <c r="P888" t="str">
        <f>IF(E888="Souq","sq",IF(E888="Jumia","Jum",E888))</f>
        <v>sq</v>
      </c>
      <c r="Q888">
        <f>VLOOKUP(ecommerce_10000[[#This Row],[City]],F:I,4,FALSE)</f>
        <v>16284.02</v>
      </c>
      <c r="R888" s="1">
        <f>SUMIF(C:C,ecommerce_10000[[#This Row],[Category]],I:I)</f>
        <v>92327183.770000085</v>
      </c>
      <c r="S888" s="1">
        <f>SUMIFS(I:I,C:C,C888)</f>
        <v>92327183.770000085</v>
      </c>
      <c r="T888" s="1" t="str">
        <f>INDEX(F:F,MATCH(ecommerce_10000[[#This Row],[TotalAmount]],I:I,0))</f>
        <v>Cairo</v>
      </c>
    </row>
    <row r="889" spans="1:20" x14ac:dyDescent="0.3">
      <c r="A889" s="1" t="s">
        <v>933</v>
      </c>
      <c r="B889" s="1" t="s">
        <v>65</v>
      </c>
      <c r="C889" s="1" t="s">
        <v>20</v>
      </c>
      <c r="D889" s="1" t="s">
        <v>66</v>
      </c>
      <c r="E889" s="1" t="s">
        <v>47</v>
      </c>
      <c r="F889" s="1" t="s">
        <v>28</v>
      </c>
      <c r="G889">
        <v>18076.64</v>
      </c>
      <c r="H889">
        <v>2</v>
      </c>
      <c r="I889">
        <v>36153.279999999999</v>
      </c>
      <c r="J889">
        <v>1.3</v>
      </c>
      <c r="K889">
        <v>4985</v>
      </c>
      <c r="L889" s="2">
        <v>45561</v>
      </c>
      <c r="O889" t="str">
        <f>IF(ecommerce_10000[[#This Row],[Platform]]="Souq","sq",ecommerce_10000[[#This Row],[Platform]])</f>
        <v>Amazon</v>
      </c>
      <c r="P889" t="str">
        <f>IF(E889="Souq","sq",IF(E889="Jumia","Jum",E889))</f>
        <v>Amazon</v>
      </c>
      <c r="Q889">
        <f>VLOOKUP(ecommerce_10000[[#This Row],[City]],F:I,4,FALSE)</f>
        <v>26648.76</v>
      </c>
      <c r="R889" s="1">
        <f>SUMIF(C:C,ecommerce_10000[[#This Row],[Category]],I:I)</f>
        <v>91504159.730000004</v>
      </c>
      <c r="S889" s="1">
        <f>SUMIFS(I:I,C:C,C889)</f>
        <v>91504159.730000004</v>
      </c>
      <c r="T889" s="1" t="str">
        <f>INDEX(F:F,MATCH(ecommerce_10000[[#This Row],[TotalAmount]],I:I,0))</f>
        <v>Casablanca</v>
      </c>
    </row>
    <row r="890" spans="1:20" x14ac:dyDescent="0.3">
      <c r="A890" s="1" t="s">
        <v>934</v>
      </c>
      <c r="B890" s="1" t="s">
        <v>53</v>
      </c>
      <c r="C890" s="1" t="s">
        <v>31</v>
      </c>
      <c r="D890" s="1" t="s">
        <v>54</v>
      </c>
      <c r="E890" s="1" t="s">
        <v>16</v>
      </c>
      <c r="F890" s="1" t="s">
        <v>62</v>
      </c>
      <c r="G890">
        <v>5486.77</v>
      </c>
      <c r="H890">
        <v>2</v>
      </c>
      <c r="I890">
        <v>10973.54</v>
      </c>
      <c r="J890">
        <v>4.18</v>
      </c>
      <c r="K890">
        <v>2995</v>
      </c>
      <c r="L890" s="2">
        <v>45475</v>
      </c>
      <c r="O890" t="str">
        <f>IF(ecommerce_10000[[#This Row],[Platform]]="Souq","sq",ecommerce_10000[[#This Row],[Platform]])</f>
        <v>sq</v>
      </c>
      <c r="P890" t="str">
        <f>IF(E890="Souq","sq",IF(E890="Jumia","Jum",E890))</f>
        <v>sq</v>
      </c>
      <c r="Q890">
        <f>VLOOKUP(ecommerce_10000[[#This Row],[City]],F:I,4,FALSE)</f>
        <v>27872.98</v>
      </c>
      <c r="R890" s="1">
        <f>SUMIF(C:C,ecommerce_10000[[#This Row],[Category]],I:I)</f>
        <v>57542997.559999913</v>
      </c>
      <c r="S890" s="1">
        <f>SUMIFS(I:I,C:C,C890)</f>
        <v>57542997.559999913</v>
      </c>
      <c r="T890" s="1" t="str">
        <f>INDEX(F:F,MATCH(ecommerce_10000[[#This Row],[TotalAmount]],I:I,0))</f>
        <v>Giza</v>
      </c>
    </row>
    <row r="891" spans="1:20" x14ac:dyDescent="0.3">
      <c r="A891" s="1" t="s">
        <v>935</v>
      </c>
      <c r="B891" s="1" t="s">
        <v>19</v>
      </c>
      <c r="C891" s="1" t="s">
        <v>20</v>
      </c>
      <c r="D891" s="1" t="s">
        <v>21</v>
      </c>
      <c r="E891" s="1" t="s">
        <v>22</v>
      </c>
      <c r="F891" s="1" t="s">
        <v>23</v>
      </c>
      <c r="G891">
        <v>6044.38</v>
      </c>
      <c r="H891">
        <v>1</v>
      </c>
      <c r="I891">
        <v>6044.38</v>
      </c>
      <c r="J891">
        <v>4.1399999999999997</v>
      </c>
      <c r="K891">
        <v>2544</v>
      </c>
      <c r="L891" s="2">
        <v>45561</v>
      </c>
      <c r="O891" t="str">
        <f>IF(ecommerce_10000[[#This Row],[Platform]]="Souq","sq",ecommerce_10000[[#This Row],[Platform]])</f>
        <v>Jumia</v>
      </c>
      <c r="P891" t="str">
        <f>IF(E891="Souq","sq",IF(E891="Jumia","Jum",E891))</f>
        <v>Jum</v>
      </c>
      <c r="Q891">
        <f>VLOOKUP(ecommerce_10000[[#This Row],[City]],F:I,4,FALSE)</f>
        <v>13290.4</v>
      </c>
      <c r="R891" s="1">
        <f>SUMIF(C:C,ecommerce_10000[[#This Row],[Category]],I:I)</f>
        <v>91504159.730000004</v>
      </c>
      <c r="S891" s="1">
        <f>SUMIFS(I:I,C:C,C891)</f>
        <v>91504159.730000004</v>
      </c>
      <c r="T891" s="1" t="str">
        <f>INDEX(F:F,MATCH(ecommerce_10000[[#This Row],[TotalAmount]],I:I,0))</f>
        <v>Alexandria</v>
      </c>
    </row>
    <row r="892" spans="1:20" x14ac:dyDescent="0.3">
      <c r="A892" s="1" t="s">
        <v>936</v>
      </c>
      <c r="B892" s="1" t="s">
        <v>13</v>
      </c>
      <c r="C892" s="1" t="s">
        <v>14</v>
      </c>
      <c r="D892" s="1" t="s">
        <v>15</v>
      </c>
      <c r="E892" s="1" t="s">
        <v>47</v>
      </c>
      <c r="F892" s="1" t="s">
        <v>28</v>
      </c>
      <c r="G892">
        <v>19710.75</v>
      </c>
      <c r="H892">
        <v>5</v>
      </c>
      <c r="I892">
        <v>98553.75</v>
      </c>
      <c r="J892">
        <v>3.47</v>
      </c>
      <c r="K892">
        <v>2000</v>
      </c>
      <c r="L892" s="2">
        <v>45373</v>
      </c>
      <c r="O892" t="str">
        <f>IF(ecommerce_10000[[#This Row],[Platform]]="Souq","sq",ecommerce_10000[[#This Row],[Platform]])</f>
        <v>Amazon</v>
      </c>
      <c r="P892" t="str">
        <f>IF(E892="Souq","sq",IF(E892="Jumia","Jum",E892))</f>
        <v>Amazon</v>
      </c>
      <c r="Q892">
        <f>VLOOKUP(ecommerce_10000[[#This Row],[City]],F:I,4,FALSE)</f>
        <v>26648.76</v>
      </c>
      <c r="R892" s="1">
        <f>SUMIF(C:C,ecommerce_10000[[#This Row],[Category]],I:I)</f>
        <v>92327183.770000085</v>
      </c>
      <c r="S892" s="1">
        <f>SUMIFS(I:I,C:C,C892)</f>
        <v>92327183.770000085</v>
      </c>
      <c r="T892" s="1" t="str">
        <f>INDEX(F:F,MATCH(ecommerce_10000[[#This Row],[TotalAmount]],I:I,0))</f>
        <v>Casablanca</v>
      </c>
    </row>
    <row r="893" spans="1:20" x14ac:dyDescent="0.3">
      <c r="A893" s="1" t="s">
        <v>937</v>
      </c>
      <c r="B893" s="1" t="s">
        <v>49</v>
      </c>
      <c r="C893" s="1" t="s">
        <v>14</v>
      </c>
      <c r="D893" s="1" t="s">
        <v>50</v>
      </c>
      <c r="E893" s="1" t="s">
        <v>16</v>
      </c>
      <c r="F893" s="1" t="s">
        <v>62</v>
      </c>
      <c r="G893">
        <v>14630.92</v>
      </c>
      <c r="H893">
        <v>4</v>
      </c>
      <c r="I893">
        <v>58523.68</v>
      </c>
      <c r="J893">
        <v>3.5</v>
      </c>
      <c r="K893">
        <v>3759</v>
      </c>
      <c r="L893" s="2">
        <v>45301</v>
      </c>
      <c r="O893" t="str">
        <f>IF(ecommerce_10000[[#This Row],[Platform]]="Souq","sq",ecommerce_10000[[#This Row],[Platform]])</f>
        <v>sq</v>
      </c>
      <c r="P893" t="str">
        <f>IF(E893="Souq","sq",IF(E893="Jumia","Jum",E893))</f>
        <v>sq</v>
      </c>
      <c r="Q893">
        <f>VLOOKUP(ecommerce_10000[[#This Row],[City]],F:I,4,FALSE)</f>
        <v>27872.98</v>
      </c>
      <c r="R893" s="1">
        <f>SUMIF(C:C,ecommerce_10000[[#This Row],[Category]],I:I)</f>
        <v>92327183.770000085</v>
      </c>
      <c r="S893" s="1">
        <f>SUMIFS(I:I,C:C,C893)</f>
        <v>92327183.770000085</v>
      </c>
      <c r="T893" s="1" t="str">
        <f>INDEX(F:F,MATCH(ecommerce_10000[[#This Row],[TotalAmount]],I:I,0))</f>
        <v>Giza</v>
      </c>
    </row>
    <row r="894" spans="1:20" x14ac:dyDescent="0.3">
      <c r="A894" s="1" t="s">
        <v>938</v>
      </c>
      <c r="B894" s="1" t="s">
        <v>53</v>
      </c>
      <c r="C894" s="1" t="s">
        <v>31</v>
      </c>
      <c r="D894" s="1" t="s">
        <v>54</v>
      </c>
      <c r="E894" s="1" t="s">
        <v>47</v>
      </c>
      <c r="F894" s="1" t="s">
        <v>28</v>
      </c>
      <c r="G894">
        <v>5504.42</v>
      </c>
      <c r="H894">
        <v>5</v>
      </c>
      <c r="I894">
        <v>27522.1</v>
      </c>
      <c r="J894">
        <v>4.97</v>
      </c>
      <c r="K894">
        <v>2409</v>
      </c>
      <c r="L894" s="2">
        <v>45487</v>
      </c>
      <c r="O894" t="str">
        <f>IF(ecommerce_10000[[#This Row],[Platform]]="Souq","sq",ecommerce_10000[[#This Row],[Platform]])</f>
        <v>Amazon</v>
      </c>
      <c r="P894" t="str">
        <f>IF(E894="Souq","sq",IF(E894="Jumia","Jum",E894))</f>
        <v>Amazon</v>
      </c>
      <c r="Q894">
        <f>VLOOKUP(ecommerce_10000[[#This Row],[City]],F:I,4,FALSE)</f>
        <v>26648.76</v>
      </c>
      <c r="R894" s="1">
        <f>SUMIF(C:C,ecommerce_10000[[#This Row],[Category]],I:I)</f>
        <v>57542997.559999913</v>
      </c>
      <c r="S894" s="1">
        <f>SUMIFS(I:I,C:C,C894)</f>
        <v>57542997.559999913</v>
      </c>
      <c r="T894" s="1" t="str">
        <f>INDEX(F:F,MATCH(ecommerce_10000[[#This Row],[TotalAmount]],I:I,0))</f>
        <v>Casablanca</v>
      </c>
    </row>
    <row r="895" spans="1:20" x14ac:dyDescent="0.3">
      <c r="A895" s="1" t="s">
        <v>939</v>
      </c>
      <c r="B895" s="1" t="s">
        <v>53</v>
      </c>
      <c r="C895" s="1" t="s">
        <v>31</v>
      </c>
      <c r="D895" s="1" t="s">
        <v>54</v>
      </c>
      <c r="E895" s="1" t="s">
        <v>47</v>
      </c>
      <c r="F895" s="1" t="s">
        <v>23</v>
      </c>
      <c r="G895">
        <v>4032.84</v>
      </c>
      <c r="H895">
        <v>2</v>
      </c>
      <c r="I895">
        <v>8065.68</v>
      </c>
      <c r="J895">
        <v>4.79</v>
      </c>
      <c r="K895">
        <v>1075</v>
      </c>
      <c r="L895" s="2">
        <v>45339</v>
      </c>
      <c r="O895" t="str">
        <f>IF(ecommerce_10000[[#This Row],[Platform]]="Souq","sq",ecommerce_10000[[#This Row],[Platform]])</f>
        <v>Amazon</v>
      </c>
      <c r="P895" t="str">
        <f>IF(E895="Souq","sq",IF(E895="Jumia","Jum",E895))</f>
        <v>Amazon</v>
      </c>
      <c r="Q895">
        <f>VLOOKUP(ecommerce_10000[[#This Row],[City]],F:I,4,FALSE)</f>
        <v>13290.4</v>
      </c>
      <c r="R895" s="1">
        <f>SUMIF(C:C,ecommerce_10000[[#This Row],[Category]],I:I)</f>
        <v>57542997.559999913</v>
      </c>
      <c r="S895" s="1">
        <f>SUMIFS(I:I,C:C,C895)</f>
        <v>57542997.559999913</v>
      </c>
      <c r="T895" s="1" t="str">
        <f>INDEX(F:F,MATCH(ecommerce_10000[[#This Row],[TotalAmount]],I:I,0))</f>
        <v>Alexandria</v>
      </c>
    </row>
    <row r="896" spans="1:20" x14ac:dyDescent="0.3">
      <c r="A896" s="1" t="s">
        <v>940</v>
      </c>
      <c r="B896" s="1" t="s">
        <v>19</v>
      </c>
      <c r="C896" s="1" t="s">
        <v>20</v>
      </c>
      <c r="D896" s="1" t="s">
        <v>21</v>
      </c>
      <c r="E896" s="1" t="s">
        <v>16</v>
      </c>
      <c r="F896" s="1" t="s">
        <v>40</v>
      </c>
      <c r="G896">
        <v>8329.85</v>
      </c>
      <c r="H896">
        <v>1</v>
      </c>
      <c r="I896">
        <v>8329.85</v>
      </c>
      <c r="J896">
        <v>4.08</v>
      </c>
      <c r="K896">
        <v>3486</v>
      </c>
      <c r="L896" s="2">
        <v>45349</v>
      </c>
      <c r="O896" t="str">
        <f>IF(ecommerce_10000[[#This Row],[Platform]]="Souq","sq",ecommerce_10000[[#This Row],[Platform]])</f>
        <v>sq</v>
      </c>
      <c r="P896" t="str">
        <f>IF(E896="Souq","sq",IF(E896="Jumia","Jum",E896))</f>
        <v>sq</v>
      </c>
      <c r="Q896">
        <f>VLOOKUP(ecommerce_10000[[#This Row],[City]],F:I,4,FALSE)</f>
        <v>99349.3</v>
      </c>
      <c r="R896" s="1">
        <f>SUMIF(C:C,ecommerce_10000[[#This Row],[Category]],I:I)</f>
        <v>91504159.730000004</v>
      </c>
      <c r="S896" s="1">
        <f>SUMIFS(I:I,C:C,C896)</f>
        <v>91504159.730000004</v>
      </c>
      <c r="T896" s="1" t="str">
        <f>INDEX(F:F,MATCH(ecommerce_10000[[#This Row],[TotalAmount]],I:I,0))</f>
        <v>Riyadh</v>
      </c>
    </row>
    <row r="897" spans="1:20" x14ac:dyDescent="0.3">
      <c r="A897" s="1" t="s">
        <v>941</v>
      </c>
      <c r="B897" s="1" t="s">
        <v>38</v>
      </c>
      <c r="C897" s="1" t="s">
        <v>20</v>
      </c>
      <c r="D897" s="1" t="s">
        <v>39</v>
      </c>
      <c r="E897" s="1" t="s">
        <v>16</v>
      </c>
      <c r="F897" s="1" t="s">
        <v>17</v>
      </c>
      <c r="G897">
        <v>5126.92</v>
      </c>
      <c r="H897">
        <v>5</v>
      </c>
      <c r="I897">
        <v>25634.6</v>
      </c>
      <c r="J897">
        <v>3.69</v>
      </c>
      <c r="K897">
        <v>920</v>
      </c>
      <c r="L897" s="2">
        <v>45370</v>
      </c>
      <c r="O897" t="str">
        <f>IF(ecommerce_10000[[#This Row],[Platform]]="Souq","sq",ecommerce_10000[[#This Row],[Platform]])</f>
        <v>sq</v>
      </c>
      <c r="P897" t="str">
        <f>IF(E897="Souq","sq",IF(E897="Jumia","Jum",E897))</f>
        <v>sq</v>
      </c>
      <c r="Q897">
        <f>VLOOKUP(ecommerce_10000[[#This Row],[City]],F:I,4,FALSE)</f>
        <v>16284.02</v>
      </c>
      <c r="R897" s="1">
        <f>SUMIF(C:C,ecommerce_10000[[#This Row],[Category]],I:I)</f>
        <v>91504159.730000004</v>
      </c>
      <c r="S897" s="1">
        <f>SUMIFS(I:I,C:C,C897)</f>
        <v>91504159.730000004</v>
      </c>
      <c r="T897" s="1" t="str">
        <f>INDEX(F:F,MATCH(ecommerce_10000[[#This Row],[TotalAmount]],I:I,0))</f>
        <v>Cairo</v>
      </c>
    </row>
    <row r="898" spans="1:20" x14ac:dyDescent="0.3">
      <c r="A898" s="1" t="s">
        <v>942</v>
      </c>
      <c r="B898" s="1" t="s">
        <v>35</v>
      </c>
      <c r="C898" s="1" t="s">
        <v>14</v>
      </c>
      <c r="D898" s="1" t="s">
        <v>36</v>
      </c>
      <c r="E898" s="1" t="s">
        <v>47</v>
      </c>
      <c r="F898" s="1" t="s">
        <v>40</v>
      </c>
      <c r="G898">
        <v>11548.93</v>
      </c>
      <c r="H898">
        <v>4</v>
      </c>
      <c r="I898">
        <v>46195.72</v>
      </c>
      <c r="J898">
        <v>4.47</v>
      </c>
      <c r="K898">
        <v>4437</v>
      </c>
      <c r="L898" s="2">
        <v>45429</v>
      </c>
      <c r="O898" t="str">
        <f>IF(ecommerce_10000[[#This Row],[Platform]]="Souq","sq",ecommerce_10000[[#This Row],[Platform]])</f>
        <v>Amazon</v>
      </c>
      <c r="P898" t="str">
        <f>IF(E898="Souq","sq",IF(E898="Jumia","Jum",E898))</f>
        <v>Amazon</v>
      </c>
      <c r="Q898">
        <f>VLOOKUP(ecommerce_10000[[#This Row],[City]],F:I,4,FALSE)</f>
        <v>99349.3</v>
      </c>
      <c r="R898" s="1">
        <f>SUMIF(C:C,ecommerce_10000[[#This Row],[Category]],I:I)</f>
        <v>92327183.770000085</v>
      </c>
      <c r="S898" s="1">
        <f>SUMIFS(I:I,C:C,C898)</f>
        <v>92327183.770000085</v>
      </c>
      <c r="T898" s="1" t="str">
        <f>INDEX(F:F,MATCH(ecommerce_10000[[#This Row],[TotalAmount]],I:I,0))</f>
        <v>Riyadh</v>
      </c>
    </row>
    <row r="899" spans="1:20" x14ac:dyDescent="0.3">
      <c r="A899" s="1" t="s">
        <v>943</v>
      </c>
      <c r="B899" s="1" t="s">
        <v>30</v>
      </c>
      <c r="C899" s="1" t="s">
        <v>31</v>
      </c>
      <c r="D899" s="1" t="s">
        <v>32</v>
      </c>
      <c r="E899" s="1" t="s">
        <v>47</v>
      </c>
      <c r="F899" s="1" t="s">
        <v>33</v>
      </c>
      <c r="G899">
        <v>4273.58</v>
      </c>
      <c r="H899">
        <v>5</v>
      </c>
      <c r="I899">
        <v>21367.9</v>
      </c>
      <c r="J899">
        <v>2.4500000000000002</v>
      </c>
      <c r="K899">
        <v>1217</v>
      </c>
      <c r="L899" s="2">
        <v>45392</v>
      </c>
      <c r="O899" t="str">
        <f>IF(ecommerce_10000[[#This Row],[Platform]]="Souq","sq",ecommerce_10000[[#This Row],[Platform]])</f>
        <v>Amazon</v>
      </c>
      <c r="P899" t="str">
        <f>IF(E899="Souq","sq",IF(E899="Jumia","Jum",E899))</f>
        <v>Amazon</v>
      </c>
      <c r="Q899">
        <f>VLOOKUP(ecommerce_10000[[#This Row],[City]],F:I,4,FALSE)</f>
        <v>3665.44</v>
      </c>
      <c r="R899" s="1">
        <f>SUMIF(C:C,ecommerce_10000[[#This Row],[Category]],I:I)</f>
        <v>57542997.559999913</v>
      </c>
      <c r="S899" s="1">
        <f>SUMIFS(I:I,C:C,C899)</f>
        <v>57542997.559999913</v>
      </c>
      <c r="T899" s="1" t="str">
        <f>INDEX(F:F,MATCH(ecommerce_10000[[#This Row],[TotalAmount]],I:I,0))</f>
        <v>Dubai</v>
      </c>
    </row>
    <row r="900" spans="1:20" x14ac:dyDescent="0.3">
      <c r="A900" s="1" t="s">
        <v>944</v>
      </c>
      <c r="B900" s="1" t="s">
        <v>65</v>
      </c>
      <c r="C900" s="1" t="s">
        <v>20</v>
      </c>
      <c r="D900" s="1" t="s">
        <v>66</v>
      </c>
      <c r="E900" s="1" t="s">
        <v>16</v>
      </c>
      <c r="F900" s="1" t="s">
        <v>62</v>
      </c>
      <c r="G900">
        <v>15312.38</v>
      </c>
      <c r="H900">
        <v>5</v>
      </c>
      <c r="I900">
        <v>76561.899999999994</v>
      </c>
      <c r="J900">
        <v>2.4700000000000002</v>
      </c>
      <c r="K900">
        <v>2023</v>
      </c>
      <c r="L900" s="2">
        <v>45322</v>
      </c>
      <c r="O900" t="str">
        <f>IF(ecommerce_10000[[#This Row],[Platform]]="Souq","sq",ecommerce_10000[[#This Row],[Platform]])</f>
        <v>sq</v>
      </c>
      <c r="P900" t="str">
        <f>IF(E900="Souq","sq",IF(E900="Jumia","Jum",E900))</f>
        <v>sq</v>
      </c>
      <c r="Q900">
        <f>VLOOKUP(ecommerce_10000[[#This Row],[City]],F:I,4,FALSE)</f>
        <v>27872.98</v>
      </c>
      <c r="R900" s="1">
        <f>SUMIF(C:C,ecommerce_10000[[#This Row],[Category]],I:I)</f>
        <v>91504159.730000004</v>
      </c>
      <c r="S900" s="1">
        <f>SUMIFS(I:I,C:C,C900)</f>
        <v>91504159.730000004</v>
      </c>
      <c r="T900" s="1" t="str">
        <f>INDEX(F:F,MATCH(ecommerce_10000[[#This Row],[TotalAmount]],I:I,0))</f>
        <v>Giza</v>
      </c>
    </row>
    <row r="901" spans="1:20" x14ac:dyDescent="0.3">
      <c r="A901" s="1" t="s">
        <v>945</v>
      </c>
      <c r="B901" s="1" t="s">
        <v>35</v>
      </c>
      <c r="C901" s="1" t="s">
        <v>14</v>
      </c>
      <c r="D901" s="1" t="s">
        <v>36</v>
      </c>
      <c r="E901" s="1" t="s">
        <v>22</v>
      </c>
      <c r="F901" s="1" t="s">
        <v>17</v>
      </c>
      <c r="G901">
        <v>5477.18</v>
      </c>
      <c r="H901">
        <v>2</v>
      </c>
      <c r="I901">
        <v>10954.36</v>
      </c>
      <c r="J901">
        <v>2.73</v>
      </c>
      <c r="K901">
        <v>3469</v>
      </c>
      <c r="L901" s="2">
        <v>45304</v>
      </c>
      <c r="O901" t="str">
        <f>IF(ecommerce_10000[[#This Row],[Platform]]="Souq","sq",ecommerce_10000[[#This Row],[Platform]])</f>
        <v>Jumia</v>
      </c>
      <c r="P901" t="str">
        <f>IF(E901="Souq","sq",IF(E901="Jumia","Jum",E901))</f>
        <v>Jum</v>
      </c>
      <c r="Q901">
        <f>VLOOKUP(ecommerce_10000[[#This Row],[City]],F:I,4,FALSE)</f>
        <v>16284.02</v>
      </c>
      <c r="R901" s="1">
        <f>SUMIF(C:C,ecommerce_10000[[#This Row],[Category]],I:I)</f>
        <v>92327183.770000085</v>
      </c>
      <c r="S901" s="1">
        <f>SUMIFS(I:I,C:C,C901)</f>
        <v>92327183.770000085</v>
      </c>
      <c r="T901" s="1" t="str">
        <f>INDEX(F:F,MATCH(ecommerce_10000[[#This Row],[TotalAmount]],I:I,0))</f>
        <v>Cairo</v>
      </c>
    </row>
    <row r="902" spans="1:20" x14ac:dyDescent="0.3">
      <c r="A902" s="1" t="s">
        <v>946</v>
      </c>
      <c r="B902" s="1" t="s">
        <v>53</v>
      </c>
      <c r="C902" s="1" t="s">
        <v>31</v>
      </c>
      <c r="D902" s="1" t="s">
        <v>54</v>
      </c>
      <c r="E902" s="1" t="s">
        <v>16</v>
      </c>
      <c r="F902" s="1" t="s">
        <v>28</v>
      </c>
      <c r="G902">
        <v>9807.15</v>
      </c>
      <c r="H902">
        <v>2</v>
      </c>
      <c r="I902">
        <v>19614.3</v>
      </c>
      <c r="J902">
        <v>3.39</v>
      </c>
      <c r="K902">
        <v>4011</v>
      </c>
      <c r="L902" s="2">
        <v>45536</v>
      </c>
      <c r="O902" t="str">
        <f>IF(ecommerce_10000[[#This Row],[Platform]]="Souq","sq",ecommerce_10000[[#This Row],[Platform]])</f>
        <v>sq</v>
      </c>
      <c r="P902" t="str">
        <f>IF(E902="Souq","sq",IF(E902="Jumia","Jum",E902))</f>
        <v>sq</v>
      </c>
      <c r="Q902">
        <f>VLOOKUP(ecommerce_10000[[#This Row],[City]],F:I,4,FALSE)</f>
        <v>26648.76</v>
      </c>
      <c r="R902" s="1">
        <f>SUMIF(C:C,ecommerce_10000[[#This Row],[Category]],I:I)</f>
        <v>57542997.559999913</v>
      </c>
      <c r="S902" s="1">
        <f>SUMIFS(I:I,C:C,C902)</f>
        <v>57542997.559999913</v>
      </c>
      <c r="T902" s="1" t="str">
        <f>INDEX(F:F,MATCH(ecommerce_10000[[#This Row],[TotalAmount]],I:I,0))</f>
        <v>Casablanca</v>
      </c>
    </row>
    <row r="903" spans="1:20" x14ac:dyDescent="0.3">
      <c r="A903" s="1" t="s">
        <v>947</v>
      </c>
      <c r="B903" s="1" t="s">
        <v>43</v>
      </c>
      <c r="C903" s="1" t="s">
        <v>44</v>
      </c>
      <c r="D903" s="1" t="s">
        <v>45</v>
      </c>
      <c r="E903" s="1" t="s">
        <v>16</v>
      </c>
      <c r="F903" s="1" t="s">
        <v>23</v>
      </c>
      <c r="G903">
        <v>17212.98</v>
      </c>
      <c r="H903">
        <v>5</v>
      </c>
      <c r="I903">
        <v>86064.9</v>
      </c>
      <c r="J903">
        <v>3.86</v>
      </c>
      <c r="K903">
        <v>2530</v>
      </c>
      <c r="L903" s="2">
        <v>45350</v>
      </c>
      <c r="O903" t="str">
        <f>IF(ecommerce_10000[[#This Row],[Platform]]="Souq","sq",ecommerce_10000[[#This Row],[Platform]])</f>
        <v>sq</v>
      </c>
      <c r="P903" t="str">
        <f>IF(E903="Souq","sq",IF(E903="Jumia","Jum",E903))</f>
        <v>sq</v>
      </c>
      <c r="Q903">
        <f>VLOOKUP(ecommerce_10000[[#This Row],[City]],F:I,4,FALSE)</f>
        <v>13290.4</v>
      </c>
      <c r="R903" s="1">
        <f>SUMIF(C:C,ecommerce_10000[[#This Row],[Category]],I:I)</f>
        <v>31420413.200000018</v>
      </c>
      <c r="S903" s="1">
        <f>SUMIFS(I:I,C:C,C903)</f>
        <v>31420413.200000018</v>
      </c>
      <c r="T903" s="1" t="str">
        <f>INDEX(F:F,MATCH(ecommerce_10000[[#This Row],[TotalAmount]],I:I,0))</f>
        <v>Alexandria</v>
      </c>
    </row>
    <row r="904" spans="1:20" x14ac:dyDescent="0.3">
      <c r="A904" s="1" t="s">
        <v>948</v>
      </c>
      <c r="B904" s="1" t="s">
        <v>25</v>
      </c>
      <c r="C904" s="1" t="s">
        <v>26</v>
      </c>
      <c r="D904" s="1" t="s">
        <v>27</v>
      </c>
      <c r="E904" s="1" t="s">
        <v>16</v>
      </c>
      <c r="F904" s="1" t="s">
        <v>33</v>
      </c>
      <c r="G904">
        <v>16688.5</v>
      </c>
      <c r="H904">
        <v>1</v>
      </c>
      <c r="I904">
        <v>16688.5</v>
      </c>
      <c r="J904">
        <v>3.43</v>
      </c>
      <c r="K904">
        <v>1328</v>
      </c>
      <c r="L904" s="2">
        <v>45648</v>
      </c>
      <c r="O904" t="str">
        <f>IF(ecommerce_10000[[#This Row],[Platform]]="Souq","sq",ecommerce_10000[[#This Row],[Platform]])</f>
        <v>sq</v>
      </c>
      <c r="P904" t="str">
        <f>IF(E904="Souq","sq",IF(E904="Jumia","Jum",E904))</f>
        <v>sq</v>
      </c>
      <c r="Q904">
        <f>VLOOKUP(ecommerce_10000[[#This Row],[City]],F:I,4,FALSE)</f>
        <v>3665.44</v>
      </c>
      <c r="R904" s="1">
        <f>SUMIF(C:C,ecommerce_10000[[#This Row],[Category]],I:I)</f>
        <v>29200970.130000021</v>
      </c>
      <c r="S904" s="1">
        <f>SUMIFS(I:I,C:C,C904)</f>
        <v>29200970.130000021</v>
      </c>
      <c r="T904" s="1" t="str">
        <f>INDEX(F:F,MATCH(ecommerce_10000[[#This Row],[TotalAmount]],I:I,0))</f>
        <v>Dubai</v>
      </c>
    </row>
    <row r="905" spans="1:20" x14ac:dyDescent="0.3">
      <c r="A905" s="1" t="s">
        <v>949</v>
      </c>
      <c r="B905" s="1" t="s">
        <v>13</v>
      </c>
      <c r="C905" s="1" t="s">
        <v>14</v>
      </c>
      <c r="D905" s="1" t="s">
        <v>15</v>
      </c>
      <c r="E905" s="1" t="s">
        <v>16</v>
      </c>
      <c r="F905" s="1" t="s">
        <v>23</v>
      </c>
      <c r="G905">
        <v>12344.31</v>
      </c>
      <c r="H905">
        <v>2</v>
      </c>
      <c r="I905">
        <v>24688.62</v>
      </c>
      <c r="J905">
        <v>4.42</v>
      </c>
      <c r="K905">
        <v>2172</v>
      </c>
      <c r="L905" s="2">
        <v>45339</v>
      </c>
      <c r="O905" t="str">
        <f>IF(ecommerce_10000[[#This Row],[Platform]]="Souq","sq",ecommerce_10000[[#This Row],[Platform]])</f>
        <v>sq</v>
      </c>
      <c r="P905" t="str">
        <f>IF(E905="Souq","sq",IF(E905="Jumia","Jum",E905))</f>
        <v>sq</v>
      </c>
      <c r="Q905">
        <f>VLOOKUP(ecommerce_10000[[#This Row],[City]],F:I,4,FALSE)</f>
        <v>13290.4</v>
      </c>
      <c r="R905" s="1">
        <f>SUMIF(C:C,ecommerce_10000[[#This Row],[Category]],I:I)</f>
        <v>92327183.770000085</v>
      </c>
      <c r="S905" s="1">
        <f>SUMIFS(I:I,C:C,C905)</f>
        <v>92327183.770000085</v>
      </c>
      <c r="T905" s="1" t="str">
        <f>INDEX(F:F,MATCH(ecommerce_10000[[#This Row],[TotalAmount]],I:I,0))</f>
        <v>Alexandria</v>
      </c>
    </row>
    <row r="906" spans="1:20" x14ac:dyDescent="0.3">
      <c r="A906" s="1" t="s">
        <v>950</v>
      </c>
      <c r="B906" s="1" t="s">
        <v>49</v>
      </c>
      <c r="C906" s="1" t="s">
        <v>14</v>
      </c>
      <c r="D906" s="1" t="s">
        <v>50</v>
      </c>
      <c r="E906" s="1" t="s">
        <v>22</v>
      </c>
      <c r="F906" s="1" t="s">
        <v>40</v>
      </c>
      <c r="G906">
        <v>9002.9500000000007</v>
      </c>
      <c r="H906">
        <v>3</v>
      </c>
      <c r="I906">
        <v>27008.85</v>
      </c>
      <c r="J906">
        <v>4.45</v>
      </c>
      <c r="K906">
        <v>4861</v>
      </c>
      <c r="L906" s="2">
        <v>45393</v>
      </c>
      <c r="O906" t="str">
        <f>IF(ecommerce_10000[[#This Row],[Platform]]="Souq","sq",ecommerce_10000[[#This Row],[Platform]])</f>
        <v>Jumia</v>
      </c>
      <c r="P906" t="str">
        <f>IF(E906="Souq","sq",IF(E906="Jumia","Jum",E906))</f>
        <v>Jum</v>
      </c>
      <c r="Q906">
        <f>VLOOKUP(ecommerce_10000[[#This Row],[City]],F:I,4,FALSE)</f>
        <v>99349.3</v>
      </c>
      <c r="R906" s="1">
        <f>SUMIF(C:C,ecommerce_10000[[#This Row],[Category]],I:I)</f>
        <v>92327183.770000085</v>
      </c>
      <c r="S906" s="1">
        <f>SUMIFS(I:I,C:C,C906)</f>
        <v>92327183.770000085</v>
      </c>
      <c r="T906" s="1" t="str">
        <f>INDEX(F:F,MATCH(ecommerce_10000[[#This Row],[TotalAmount]],I:I,0))</f>
        <v>Riyadh</v>
      </c>
    </row>
    <row r="907" spans="1:20" x14ac:dyDescent="0.3">
      <c r="A907" s="1" t="s">
        <v>951</v>
      </c>
      <c r="B907" s="1" t="s">
        <v>49</v>
      </c>
      <c r="C907" s="1" t="s">
        <v>14</v>
      </c>
      <c r="D907" s="1" t="s">
        <v>50</v>
      </c>
      <c r="E907" s="1" t="s">
        <v>16</v>
      </c>
      <c r="F907" s="1" t="s">
        <v>28</v>
      </c>
      <c r="G907">
        <v>17476.099999999999</v>
      </c>
      <c r="H907">
        <v>4</v>
      </c>
      <c r="I907">
        <v>69904.399999999994</v>
      </c>
      <c r="J907">
        <v>2.41</v>
      </c>
      <c r="K907">
        <v>2126</v>
      </c>
      <c r="L907" s="2">
        <v>45427</v>
      </c>
      <c r="O907" t="str">
        <f>IF(ecommerce_10000[[#This Row],[Platform]]="Souq","sq",ecommerce_10000[[#This Row],[Platform]])</f>
        <v>sq</v>
      </c>
      <c r="P907" t="str">
        <f>IF(E907="Souq","sq",IF(E907="Jumia","Jum",E907))</f>
        <v>sq</v>
      </c>
      <c r="Q907">
        <f>VLOOKUP(ecommerce_10000[[#This Row],[City]],F:I,4,FALSE)</f>
        <v>26648.76</v>
      </c>
      <c r="R907" s="1">
        <f>SUMIF(C:C,ecommerce_10000[[#This Row],[Category]],I:I)</f>
        <v>92327183.770000085</v>
      </c>
      <c r="S907" s="1">
        <f>SUMIFS(I:I,C:C,C907)</f>
        <v>92327183.770000085</v>
      </c>
      <c r="T907" s="1" t="str">
        <f>INDEX(F:F,MATCH(ecommerce_10000[[#This Row],[TotalAmount]],I:I,0))</f>
        <v>Casablanca</v>
      </c>
    </row>
    <row r="908" spans="1:20" x14ac:dyDescent="0.3">
      <c r="A908" s="1" t="s">
        <v>952</v>
      </c>
      <c r="B908" s="1" t="s">
        <v>53</v>
      </c>
      <c r="C908" s="1" t="s">
        <v>31</v>
      </c>
      <c r="D908" s="1" t="s">
        <v>54</v>
      </c>
      <c r="E908" s="1" t="s">
        <v>22</v>
      </c>
      <c r="F908" s="1" t="s">
        <v>17</v>
      </c>
      <c r="G908">
        <v>12067.86</v>
      </c>
      <c r="H908">
        <v>1</v>
      </c>
      <c r="I908">
        <v>12067.86</v>
      </c>
      <c r="J908">
        <v>2.66</v>
      </c>
      <c r="K908">
        <v>4086</v>
      </c>
      <c r="L908" s="2">
        <v>45516</v>
      </c>
      <c r="O908" t="str">
        <f>IF(ecommerce_10000[[#This Row],[Platform]]="Souq","sq",ecommerce_10000[[#This Row],[Platform]])</f>
        <v>Jumia</v>
      </c>
      <c r="P908" t="str">
        <f>IF(E908="Souq","sq",IF(E908="Jumia","Jum",E908))</f>
        <v>Jum</v>
      </c>
      <c r="Q908">
        <f>VLOOKUP(ecommerce_10000[[#This Row],[City]],F:I,4,FALSE)</f>
        <v>16284.02</v>
      </c>
      <c r="R908" s="1">
        <f>SUMIF(C:C,ecommerce_10000[[#This Row],[Category]],I:I)</f>
        <v>57542997.559999913</v>
      </c>
      <c r="S908" s="1">
        <f>SUMIFS(I:I,C:C,C908)</f>
        <v>57542997.559999913</v>
      </c>
      <c r="T908" s="1" t="str">
        <f>INDEX(F:F,MATCH(ecommerce_10000[[#This Row],[TotalAmount]],I:I,0))</f>
        <v>Cairo</v>
      </c>
    </row>
    <row r="909" spans="1:20" x14ac:dyDescent="0.3">
      <c r="A909" s="1" t="s">
        <v>953</v>
      </c>
      <c r="B909" s="1" t="s">
        <v>35</v>
      </c>
      <c r="C909" s="1" t="s">
        <v>14</v>
      </c>
      <c r="D909" s="1" t="s">
        <v>36</v>
      </c>
      <c r="E909" s="1" t="s">
        <v>22</v>
      </c>
      <c r="F909" s="1" t="s">
        <v>40</v>
      </c>
      <c r="G909">
        <v>3208.88</v>
      </c>
      <c r="H909">
        <v>2</v>
      </c>
      <c r="I909">
        <v>6417.76</v>
      </c>
      <c r="J909">
        <v>4.92</v>
      </c>
      <c r="K909">
        <v>2134</v>
      </c>
      <c r="L909" s="2">
        <v>45608</v>
      </c>
      <c r="O909" t="str">
        <f>IF(ecommerce_10000[[#This Row],[Platform]]="Souq","sq",ecommerce_10000[[#This Row],[Platform]])</f>
        <v>Jumia</v>
      </c>
      <c r="P909" t="str">
        <f>IF(E909="Souq","sq",IF(E909="Jumia","Jum",E909))</f>
        <v>Jum</v>
      </c>
      <c r="Q909">
        <f>VLOOKUP(ecommerce_10000[[#This Row],[City]],F:I,4,FALSE)</f>
        <v>99349.3</v>
      </c>
      <c r="R909" s="1">
        <f>SUMIF(C:C,ecommerce_10000[[#This Row],[Category]],I:I)</f>
        <v>92327183.770000085</v>
      </c>
      <c r="S909" s="1">
        <f>SUMIFS(I:I,C:C,C909)</f>
        <v>92327183.770000085</v>
      </c>
      <c r="T909" s="1" t="str">
        <f>INDEX(F:F,MATCH(ecommerce_10000[[#This Row],[TotalAmount]],I:I,0))</f>
        <v>Riyadh</v>
      </c>
    </row>
    <row r="910" spans="1:20" x14ac:dyDescent="0.3">
      <c r="A910" s="1" t="s">
        <v>954</v>
      </c>
      <c r="B910" s="1" t="s">
        <v>49</v>
      </c>
      <c r="C910" s="1" t="s">
        <v>14</v>
      </c>
      <c r="D910" s="1" t="s">
        <v>50</v>
      </c>
      <c r="E910" s="1" t="s">
        <v>22</v>
      </c>
      <c r="F910" s="1" t="s">
        <v>40</v>
      </c>
      <c r="G910">
        <v>6942.68</v>
      </c>
      <c r="H910">
        <v>5</v>
      </c>
      <c r="I910">
        <v>34713.4</v>
      </c>
      <c r="J910">
        <v>2.56</v>
      </c>
      <c r="K910">
        <v>3894</v>
      </c>
      <c r="L910" s="2">
        <v>45601</v>
      </c>
      <c r="O910" t="str">
        <f>IF(ecommerce_10000[[#This Row],[Platform]]="Souq","sq",ecommerce_10000[[#This Row],[Platform]])</f>
        <v>Jumia</v>
      </c>
      <c r="P910" t="str">
        <f>IF(E910="Souq","sq",IF(E910="Jumia","Jum",E910))</f>
        <v>Jum</v>
      </c>
      <c r="Q910">
        <f>VLOOKUP(ecommerce_10000[[#This Row],[City]],F:I,4,FALSE)</f>
        <v>99349.3</v>
      </c>
      <c r="R910" s="1">
        <f>SUMIF(C:C,ecommerce_10000[[#This Row],[Category]],I:I)</f>
        <v>92327183.770000085</v>
      </c>
      <c r="S910" s="1">
        <f>SUMIFS(I:I,C:C,C910)</f>
        <v>92327183.770000085</v>
      </c>
      <c r="T910" s="1" t="str">
        <f>INDEX(F:F,MATCH(ecommerce_10000[[#This Row],[TotalAmount]],I:I,0))</f>
        <v>Riyadh</v>
      </c>
    </row>
    <row r="911" spans="1:20" x14ac:dyDescent="0.3">
      <c r="A911" s="1" t="s">
        <v>955</v>
      </c>
      <c r="B911" s="1" t="s">
        <v>35</v>
      </c>
      <c r="C911" s="1" t="s">
        <v>14</v>
      </c>
      <c r="D911" s="1" t="s">
        <v>36</v>
      </c>
      <c r="E911" s="1" t="s">
        <v>47</v>
      </c>
      <c r="F911" s="1" t="s">
        <v>40</v>
      </c>
      <c r="G911">
        <v>4292.37</v>
      </c>
      <c r="H911">
        <v>1</v>
      </c>
      <c r="I911">
        <v>4292.37</v>
      </c>
      <c r="J911">
        <v>2.5299999999999998</v>
      </c>
      <c r="K911">
        <v>2553</v>
      </c>
      <c r="L911" s="2">
        <v>45596</v>
      </c>
      <c r="O911" t="str">
        <f>IF(ecommerce_10000[[#This Row],[Platform]]="Souq","sq",ecommerce_10000[[#This Row],[Platform]])</f>
        <v>Amazon</v>
      </c>
      <c r="P911" t="str">
        <f>IF(E911="Souq","sq",IF(E911="Jumia","Jum",E911))</f>
        <v>Amazon</v>
      </c>
      <c r="Q911">
        <f>VLOOKUP(ecommerce_10000[[#This Row],[City]],F:I,4,FALSE)</f>
        <v>99349.3</v>
      </c>
      <c r="R911" s="1">
        <f>SUMIF(C:C,ecommerce_10000[[#This Row],[Category]],I:I)</f>
        <v>92327183.770000085</v>
      </c>
      <c r="S911" s="1">
        <f>SUMIFS(I:I,C:C,C911)</f>
        <v>92327183.770000085</v>
      </c>
      <c r="T911" s="1" t="str">
        <f>INDEX(F:F,MATCH(ecommerce_10000[[#This Row],[TotalAmount]],I:I,0))</f>
        <v>Riyadh</v>
      </c>
    </row>
    <row r="912" spans="1:20" x14ac:dyDescent="0.3">
      <c r="A912" s="1" t="s">
        <v>956</v>
      </c>
      <c r="B912" s="1" t="s">
        <v>13</v>
      </c>
      <c r="C912" s="1" t="s">
        <v>14</v>
      </c>
      <c r="D912" s="1" t="s">
        <v>15</v>
      </c>
      <c r="E912" s="1" t="s">
        <v>22</v>
      </c>
      <c r="F912" s="1" t="s">
        <v>62</v>
      </c>
      <c r="G912">
        <v>5441.7</v>
      </c>
      <c r="H912">
        <v>2</v>
      </c>
      <c r="I912">
        <v>10883.4</v>
      </c>
      <c r="J912">
        <v>2.06</v>
      </c>
      <c r="K912">
        <v>1438</v>
      </c>
      <c r="L912" s="2">
        <v>45461</v>
      </c>
      <c r="O912" t="str">
        <f>IF(ecommerce_10000[[#This Row],[Platform]]="Souq","sq",ecommerce_10000[[#This Row],[Platform]])</f>
        <v>Jumia</v>
      </c>
      <c r="P912" t="str">
        <f>IF(E912="Souq","sq",IF(E912="Jumia","Jum",E912))</f>
        <v>Jum</v>
      </c>
      <c r="Q912">
        <f>VLOOKUP(ecommerce_10000[[#This Row],[City]],F:I,4,FALSE)</f>
        <v>27872.98</v>
      </c>
      <c r="R912" s="1">
        <f>SUMIF(C:C,ecommerce_10000[[#This Row],[Category]],I:I)</f>
        <v>92327183.770000085</v>
      </c>
      <c r="S912" s="1">
        <f>SUMIFS(I:I,C:C,C912)</f>
        <v>92327183.770000085</v>
      </c>
      <c r="T912" s="1" t="str">
        <f>INDEX(F:F,MATCH(ecommerce_10000[[#This Row],[TotalAmount]],I:I,0))</f>
        <v>Giza</v>
      </c>
    </row>
    <row r="913" spans="1:20" x14ac:dyDescent="0.3">
      <c r="A913" s="1" t="s">
        <v>957</v>
      </c>
      <c r="B913" s="1" t="s">
        <v>35</v>
      </c>
      <c r="C913" s="1" t="s">
        <v>14</v>
      </c>
      <c r="D913" s="1" t="s">
        <v>36</v>
      </c>
      <c r="E913" s="1" t="s">
        <v>16</v>
      </c>
      <c r="F913" s="1" t="s">
        <v>23</v>
      </c>
      <c r="G913">
        <v>6032.72</v>
      </c>
      <c r="H913">
        <v>2</v>
      </c>
      <c r="I913">
        <v>12065.44</v>
      </c>
      <c r="J913">
        <v>4.1500000000000004</v>
      </c>
      <c r="K913">
        <v>2555</v>
      </c>
      <c r="L913" s="2">
        <v>45573</v>
      </c>
      <c r="O913" t="str">
        <f>IF(ecommerce_10000[[#This Row],[Platform]]="Souq","sq",ecommerce_10000[[#This Row],[Platform]])</f>
        <v>sq</v>
      </c>
      <c r="P913" t="str">
        <f>IF(E913="Souq","sq",IF(E913="Jumia","Jum",E913))</f>
        <v>sq</v>
      </c>
      <c r="Q913">
        <f>VLOOKUP(ecommerce_10000[[#This Row],[City]],F:I,4,FALSE)</f>
        <v>13290.4</v>
      </c>
      <c r="R913" s="1">
        <f>SUMIF(C:C,ecommerce_10000[[#This Row],[Category]],I:I)</f>
        <v>92327183.770000085</v>
      </c>
      <c r="S913" s="1">
        <f>SUMIFS(I:I,C:C,C913)</f>
        <v>92327183.770000085</v>
      </c>
      <c r="T913" s="1" t="str">
        <f>INDEX(F:F,MATCH(ecommerce_10000[[#This Row],[TotalAmount]],I:I,0))</f>
        <v>Alexandria</v>
      </c>
    </row>
    <row r="914" spans="1:20" x14ac:dyDescent="0.3">
      <c r="A914" s="1" t="s">
        <v>958</v>
      </c>
      <c r="B914" s="1" t="s">
        <v>65</v>
      </c>
      <c r="C914" s="1" t="s">
        <v>20</v>
      </c>
      <c r="D914" s="1" t="s">
        <v>66</v>
      </c>
      <c r="E914" s="1" t="s">
        <v>16</v>
      </c>
      <c r="F914" s="1" t="s">
        <v>33</v>
      </c>
      <c r="G914">
        <v>1966.76</v>
      </c>
      <c r="H914">
        <v>5</v>
      </c>
      <c r="I914">
        <v>9833.7999999999993</v>
      </c>
      <c r="J914">
        <v>3.92</v>
      </c>
      <c r="K914">
        <v>1268</v>
      </c>
      <c r="L914" s="2">
        <v>45358</v>
      </c>
      <c r="O914" t="str">
        <f>IF(ecommerce_10000[[#This Row],[Platform]]="Souq","sq",ecommerce_10000[[#This Row],[Platform]])</f>
        <v>sq</v>
      </c>
      <c r="P914" t="str">
        <f>IF(E914="Souq","sq",IF(E914="Jumia","Jum",E914))</f>
        <v>sq</v>
      </c>
      <c r="Q914">
        <f>VLOOKUP(ecommerce_10000[[#This Row],[City]],F:I,4,FALSE)</f>
        <v>3665.44</v>
      </c>
      <c r="R914" s="1">
        <f>SUMIF(C:C,ecommerce_10000[[#This Row],[Category]],I:I)</f>
        <v>91504159.730000004</v>
      </c>
      <c r="S914" s="1">
        <f>SUMIFS(I:I,C:C,C914)</f>
        <v>91504159.730000004</v>
      </c>
      <c r="T914" s="1" t="str">
        <f>INDEX(F:F,MATCH(ecommerce_10000[[#This Row],[TotalAmount]],I:I,0))</f>
        <v>Dubai</v>
      </c>
    </row>
    <row r="915" spans="1:20" x14ac:dyDescent="0.3">
      <c r="A915" s="1" t="s">
        <v>959</v>
      </c>
      <c r="B915" s="1" t="s">
        <v>25</v>
      </c>
      <c r="C915" s="1" t="s">
        <v>26</v>
      </c>
      <c r="D915" s="1" t="s">
        <v>27</v>
      </c>
      <c r="E915" s="1" t="s">
        <v>16</v>
      </c>
      <c r="F915" s="1" t="s">
        <v>23</v>
      </c>
      <c r="G915">
        <v>2937.38</v>
      </c>
      <c r="H915">
        <v>2</v>
      </c>
      <c r="I915">
        <v>5874.76</v>
      </c>
      <c r="J915">
        <v>2.93</v>
      </c>
      <c r="K915">
        <v>636</v>
      </c>
      <c r="L915" s="2">
        <v>45528</v>
      </c>
      <c r="O915" t="str">
        <f>IF(ecommerce_10000[[#This Row],[Platform]]="Souq","sq",ecommerce_10000[[#This Row],[Platform]])</f>
        <v>sq</v>
      </c>
      <c r="P915" t="str">
        <f>IF(E915="Souq","sq",IF(E915="Jumia","Jum",E915))</f>
        <v>sq</v>
      </c>
      <c r="Q915">
        <f>VLOOKUP(ecommerce_10000[[#This Row],[City]],F:I,4,FALSE)</f>
        <v>13290.4</v>
      </c>
      <c r="R915" s="1">
        <f>SUMIF(C:C,ecommerce_10000[[#This Row],[Category]],I:I)</f>
        <v>29200970.130000021</v>
      </c>
      <c r="S915" s="1">
        <f>SUMIFS(I:I,C:C,C915)</f>
        <v>29200970.130000021</v>
      </c>
      <c r="T915" s="1" t="str">
        <f>INDEX(F:F,MATCH(ecommerce_10000[[#This Row],[TotalAmount]],I:I,0))</f>
        <v>Alexandria</v>
      </c>
    </row>
    <row r="916" spans="1:20" x14ac:dyDescent="0.3">
      <c r="A916" s="1" t="s">
        <v>960</v>
      </c>
      <c r="B916" s="1" t="s">
        <v>13</v>
      </c>
      <c r="C916" s="1" t="s">
        <v>14</v>
      </c>
      <c r="D916" s="1" t="s">
        <v>15</v>
      </c>
      <c r="E916" s="1" t="s">
        <v>47</v>
      </c>
      <c r="F916" s="1" t="s">
        <v>40</v>
      </c>
      <c r="G916">
        <v>17303.509999999998</v>
      </c>
      <c r="H916">
        <v>5</v>
      </c>
      <c r="I916">
        <v>86517.55</v>
      </c>
      <c r="J916">
        <v>2.93</v>
      </c>
      <c r="K916">
        <v>4862</v>
      </c>
      <c r="L916" s="2">
        <v>45563</v>
      </c>
      <c r="O916" t="str">
        <f>IF(ecommerce_10000[[#This Row],[Platform]]="Souq","sq",ecommerce_10000[[#This Row],[Platform]])</f>
        <v>Amazon</v>
      </c>
      <c r="P916" t="str">
        <f>IF(E916="Souq","sq",IF(E916="Jumia","Jum",E916))</f>
        <v>Amazon</v>
      </c>
      <c r="Q916">
        <f>VLOOKUP(ecommerce_10000[[#This Row],[City]],F:I,4,FALSE)</f>
        <v>99349.3</v>
      </c>
      <c r="R916" s="1">
        <f>SUMIF(C:C,ecommerce_10000[[#This Row],[Category]],I:I)</f>
        <v>92327183.770000085</v>
      </c>
      <c r="S916" s="1">
        <f>SUMIFS(I:I,C:C,C916)</f>
        <v>92327183.770000085</v>
      </c>
      <c r="T916" s="1" t="str">
        <f>INDEX(F:F,MATCH(ecommerce_10000[[#This Row],[TotalAmount]],I:I,0))</f>
        <v>Riyadh</v>
      </c>
    </row>
    <row r="917" spans="1:20" x14ac:dyDescent="0.3">
      <c r="A917" s="1" t="s">
        <v>961</v>
      </c>
      <c r="B917" s="1" t="s">
        <v>43</v>
      </c>
      <c r="C917" s="1" t="s">
        <v>44</v>
      </c>
      <c r="D917" s="1" t="s">
        <v>45</v>
      </c>
      <c r="E917" s="1" t="s">
        <v>16</v>
      </c>
      <c r="F917" s="1" t="s">
        <v>28</v>
      </c>
      <c r="G917">
        <v>6682.81</v>
      </c>
      <c r="H917">
        <v>3</v>
      </c>
      <c r="I917">
        <v>20048.43</v>
      </c>
      <c r="J917">
        <v>2.0499999999999998</v>
      </c>
      <c r="K917">
        <v>3766</v>
      </c>
      <c r="L917" s="2">
        <v>45431</v>
      </c>
      <c r="O917" t="str">
        <f>IF(ecommerce_10000[[#This Row],[Platform]]="Souq","sq",ecommerce_10000[[#This Row],[Platform]])</f>
        <v>sq</v>
      </c>
      <c r="P917" t="str">
        <f>IF(E917="Souq","sq",IF(E917="Jumia","Jum",E917))</f>
        <v>sq</v>
      </c>
      <c r="Q917">
        <f>VLOOKUP(ecommerce_10000[[#This Row],[City]],F:I,4,FALSE)</f>
        <v>26648.76</v>
      </c>
      <c r="R917" s="1">
        <f>SUMIF(C:C,ecommerce_10000[[#This Row],[Category]],I:I)</f>
        <v>31420413.200000018</v>
      </c>
      <c r="S917" s="1">
        <f>SUMIFS(I:I,C:C,C917)</f>
        <v>31420413.200000018</v>
      </c>
      <c r="T917" s="1" t="str">
        <f>INDEX(F:F,MATCH(ecommerce_10000[[#This Row],[TotalAmount]],I:I,0))</f>
        <v>Casablanca</v>
      </c>
    </row>
    <row r="918" spans="1:20" x14ac:dyDescent="0.3">
      <c r="A918" s="1" t="s">
        <v>962</v>
      </c>
      <c r="B918" s="1" t="s">
        <v>35</v>
      </c>
      <c r="C918" s="1" t="s">
        <v>14</v>
      </c>
      <c r="D918" s="1" t="s">
        <v>36</v>
      </c>
      <c r="E918" s="1" t="s">
        <v>16</v>
      </c>
      <c r="F918" s="1" t="s">
        <v>33</v>
      </c>
      <c r="G918">
        <v>2503.38</v>
      </c>
      <c r="H918">
        <v>1</v>
      </c>
      <c r="I918">
        <v>2503.38</v>
      </c>
      <c r="J918">
        <v>1.43</v>
      </c>
      <c r="K918">
        <v>3281</v>
      </c>
      <c r="L918" s="2">
        <v>45560</v>
      </c>
      <c r="O918" t="str">
        <f>IF(ecommerce_10000[[#This Row],[Platform]]="Souq","sq",ecommerce_10000[[#This Row],[Platform]])</f>
        <v>sq</v>
      </c>
      <c r="P918" t="str">
        <f>IF(E918="Souq","sq",IF(E918="Jumia","Jum",E918))</f>
        <v>sq</v>
      </c>
      <c r="Q918">
        <f>VLOOKUP(ecommerce_10000[[#This Row],[City]],F:I,4,FALSE)</f>
        <v>3665.44</v>
      </c>
      <c r="R918" s="1">
        <f>SUMIF(C:C,ecommerce_10000[[#This Row],[Category]],I:I)</f>
        <v>92327183.770000085</v>
      </c>
      <c r="S918" s="1">
        <f>SUMIFS(I:I,C:C,C918)</f>
        <v>92327183.770000085</v>
      </c>
      <c r="T918" s="1" t="str">
        <f>INDEX(F:F,MATCH(ecommerce_10000[[#This Row],[TotalAmount]],I:I,0))</f>
        <v>Dubai</v>
      </c>
    </row>
    <row r="919" spans="1:20" x14ac:dyDescent="0.3">
      <c r="A919" s="1" t="s">
        <v>963</v>
      </c>
      <c r="B919" s="1" t="s">
        <v>65</v>
      </c>
      <c r="C919" s="1" t="s">
        <v>20</v>
      </c>
      <c r="D919" s="1" t="s">
        <v>66</v>
      </c>
      <c r="E919" s="1" t="s">
        <v>22</v>
      </c>
      <c r="F919" s="1" t="s">
        <v>17</v>
      </c>
      <c r="G919">
        <v>16104.39</v>
      </c>
      <c r="H919">
        <v>5</v>
      </c>
      <c r="I919">
        <v>80521.95</v>
      </c>
      <c r="J919">
        <v>2.0499999999999998</v>
      </c>
      <c r="K919">
        <v>4088</v>
      </c>
      <c r="L919" s="2">
        <v>45503</v>
      </c>
      <c r="O919" t="str">
        <f>IF(ecommerce_10000[[#This Row],[Platform]]="Souq","sq",ecommerce_10000[[#This Row],[Platform]])</f>
        <v>Jumia</v>
      </c>
      <c r="P919" t="str">
        <f>IF(E919="Souq","sq",IF(E919="Jumia","Jum",E919))</f>
        <v>Jum</v>
      </c>
      <c r="Q919">
        <f>VLOOKUP(ecommerce_10000[[#This Row],[City]],F:I,4,FALSE)</f>
        <v>16284.02</v>
      </c>
      <c r="R919" s="1">
        <f>SUMIF(C:C,ecommerce_10000[[#This Row],[Category]],I:I)</f>
        <v>91504159.730000004</v>
      </c>
      <c r="S919" s="1">
        <f>SUMIFS(I:I,C:C,C919)</f>
        <v>91504159.730000004</v>
      </c>
      <c r="T919" s="1" t="str">
        <f>INDEX(F:F,MATCH(ecommerce_10000[[#This Row],[TotalAmount]],I:I,0))</f>
        <v>Cairo</v>
      </c>
    </row>
    <row r="920" spans="1:20" x14ac:dyDescent="0.3">
      <c r="A920" s="1" t="s">
        <v>964</v>
      </c>
      <c r="B920" s="1" t="s">
        <v>19</v>
      </c>
      <c r="C920" s="1" t="s">
        <v>20</v>
      </c>
      <c r="D920" s="1" t="s">
        <v>21</v>
      </c>
      <c r="E920" s="1" t="s">
        <v>47</v>
      </c>
      <c r="F920" s="1" t="s">
        <v>28</v>
      </c>
      <c r="G920">
        <v>2060.6999999999998</v>
      </c>
      <c r="H920">
        <v>2</v>
      </c>
      <c r="I920">
        <v>4121.3999999999996</v>
      </c>
      <c r="J920">
        <v>2</v>
      </c>
      <c r="K920">
        <v>4758</v>
      </c>
      <c r="L920" s="2">
        <v>45441</v>
      </c>
      <c r="O920" t="str">
        <f>IF(ecommerce_10000[[#This Row],[Platform]]="Souq","sq",ecommerce_10000[[#This Row],[Platform]])</f>
        <v>Amazon</v>
      </c>
      <c r="P920" t="str">
        <f>IF(E920="Souq","sq",IF(E920="Jumia","Jum",E920))</f>
        <v>Amazon</v>
      </c>
      <c r="Q920">
        <f>VLOOKUP(ecommerce_10000[[#This Row],[City]],F:I,4,FALSE)</f>
        <v>26648.76</v>
      </c>
      <c r="R920" s="1">
        <f>SUMIF(C:C,ecommerce_10000[[#This Row],[Category]],I:I)</f>
        <v>91504159.730000004</v>
      </c>
      <c r="S920" s="1">
        <f>SUMIFS(I:I,C:C,C920)</f>
        <v>91504159.730000004</v>
      </c>
      <c r="T920" s="1" t="str">
        <f>INDEX(F:F,MATCH(ecommerce_10000[[#This Row],[TotalAmount]],I:I,0))</f>
        <v>Casablanca</v>
      </c>
    </row>
    <row r="921" spans="1:20" x14ac:dyDescent="0.3">
      <c r="A921" s="1" t="s">
        <v>965</v>
      </c>
      <c r="B921" s="1" t="s">
        <v>53</v>
      </c>
      <c r="C921" s="1" t="s">
        <v>31</v>
      </c>
      <c r="D921" s="1" t="s">
        <v>54</v>
      </c>
      <c r="E921" s="1" t="s">
        <v>22</v>
      </c>
      <c r="F921" s="1" t="s">
        <v>33</v>
      </c>
      <c r="G921">
        <v>9777.9500000000007</v>
      </c>
      <c r="H921">
        <v>3</v>
      </c>
      <c r="I921">
        <v>29333.85</v>
      </c>
      <c r="J921">
        <v>1.58</v>
      </c>
      <c r="K921">
        <v>2710</v>
      </c>
      <c r="L921" s="2">
        <v>45433</v>
      </c>
      <c r="O921" t="str">
        <f>IF(ecommerce_10000[[#This Row],[Platform]]="Souq","sq",ecommerce_10000[[#This Row],[Platform]])</f>
        <v>Jumia</v>
      </c>
      <c r="P921" t="str">
        <f>IF(E921="Souq","sq",IF(E921="Jumia","Jum",E921))</f>
        <v>Jum</v>
      </c>
      <c r="Q921">
        <f>VLOOKUP(ecommerce_10000[[#This Row],[City]],F:I,4,FALSE)</f>
        <v>3665.44</v>
      </c>
      <c r="R921" s="1">
        <f>SUMIF(C:C,ecommerce_10000[[#This Row],[Category]],I:I)</f>
        <v>57542997.559999913</v>
      </c>
      <c r="S921" s="1">
        <f>SUMIFS(I:I,C:C,C921)</f>
        <v>57542997.559999913</v>
      </c>
      <c r="T921" s="1" t="str">
        <f>INDEX(F:F,MATCH(ecommerce_10000[[#This Row],[TotalAmount]],I:I,0))</f>
        <v>Dubai</v>
      </c>
    </row>
    <row r="922" spans="1:20" x14ac:dyDescent="0.3">
      <c r="A922" s="1" t="s">
        <v>966</v>
      </c>
      <c r="B922" s="1" t="s">
        <v>30</v>
      </c>
      <c r="C922" s="1" t="s">
        <v>31</v>
      </c>
      <c r="D922" s="1" t="s">
        <v>32</v>
      </c>
      <c r="E922" s="1" t="s">
        <v>47</v>
      </c>
      <c r="F922" s="1" t="s">
        <v>28</v>
      </c>
      <c r="G922">
        <v>293.19</v>
      </c>
      <c r="H922">
        <v>1</v>
      </c>
      <c r="I922">
        <v>293.19</v>
      </c>
      <c r="J922">
        <v>2.74</v>
      </c>
      <c r="K922">
        <v>2791</v>
      </c>
      <c r="L922" s="2">
        <v>45555</v>
      </c>
      <c r="O922" t="str">
        <f>IF(ecommerce_10000[[#This Row],[Platform]]="Souq","sq",ecommerce_10000[[#This Row],[Platform]])</f>
        <v>Amazon</v>
      </c>
      <c r="P922" t="str">
        <f>IF(E922="Souq","sq",IF(E922="Jumia","Jum",E922))</f>
        <v>Amazon</v>
      </c>
      <c r="Q922">
        <f>VLOOKUP(ecommerce_10000[[#This Row],[City]],F:I,4,FALSE)</f>
        <v>26648.76</v>
      </c>
      <c r="R922" s="1">
        <f>SUMIF(C:C,ecommerce_10000[[#This Row],[Category]],I:I)</f>
        <v>57542997.559999913</v>
      </c>
      <c r="S922" s="1">
        <f>SUMIFS(I:I,C:C,C922)</f>
        <v>57542997.559999913</v>
      </c>
      <c r="T922" s="1" t="str">
        <f>INDEX(F:F,MATCH(ecommerce_10000[[#This Row],[TotalAmount]],I:I,0))</f>
        <v>Casablanca</v>
      </c>
    </row>
    <row r="923" spans="1:20" x14ac:dyDescent="0.3">
      <c r="A923" s="1" t="s">
        <v>967</v>
      </c>
      <c r="B923" s="1" t="s">
        <v>35</v>
      </c>
      <c r="C923" s="1" t="s">
        <v>14</v>
      </c>
      <c r="D923" s="1" t="s">
        <v>36</v>
      </c>
      <c r="E923" s="1" t="s">
        <v>47</v>
      </c>
      <c r="F923" s="1" t="s">
        <v>28</v>
      </c>
      <c r="G923">
        <v>6609.86</v>
      </c>
      <c r="H923">
        <v>2</v>
      </c>
      <c r="I923">
        <v>13219.72</v>
      </c>
      <c r="J923">
        <v>3.94</v>
      </c>
      <c r="K923">
        <v>1917</v>
      </c>
      <c r="L923" s="2">
        <v>45603</v>
      </c>
      <c r="O923" t="str">
        <f>IF(ecommerce_10000[[#This Row],[Platform]]="Souq","sq",ecommerce_10000[[#This Row],[Platform]])</f>
        <v>Amazon</v>
      </c>
      <c r="P923" t="str">
        <f>IF(E923="Souq","sq",IF(E923="Jumia","Jum",E923))</f>
        <v>Amazon</v>
      </c>
      <c r="Q923">
        <f>VLOOKUP(ecommerce_10000[[#This Row],[City]],F:I,4,FALSE)</f>
        <v>26648.76</v>
      </c>
      <c r="R923" s="1">
        <f>SUMIF(C:C,ecommerce_10000[[#This Row],[Category]],I:I)</f>
        <v>92327183.770000085</v>
      </c>
      <c r="S923" s="1">
        <f>SUMIFS(I:I,C:C,C923)</f>
        <v>92327183.770000085</v>
      </c>
      <c r="T923" s="1" t="str">
        <f>INDEX(F:F,MATCH(ecommerce_10000[[#This Row],[TotalAmount]],I:I,0))</f>
        <v>Casablanca</v>
      </c>
    </row>
    <row r="924" spans="1:20" x14ac:dyDescent="0.3">
      <c r="A924" s="1" t="s">
        <v>968</v>
      </c>
      <c r="B924" s="1" t="s">
        <v>49</v>
      </c>
      <c r="C924" s="1" t="s">
        <v>14</v>
      </c>
      <c r="D924" s="1" t="s">
        <v>50</v>
      </c>
      <c r="E924" s="1" t="s">
        <v>22</v>
      </c>
      <c r="F924" s="1" t="s">
        <v>40</v>
      </c>
      <c r="G924">
        <v>4184.1899999999996</v>
      </c>
      <c r="H924">
        <v>5</v>
      </c>
      <c r="I924">
        <v>20920.95</v>
      </c>
      <c r="J924">
        <v>4.37</v>
      </c>
      <c r="K924">
        <v>2698</v>
      </c>
      <c r="L924" s="2">
        <v>45309</v>
      </c>
      <c r="O924" t="str">
        <f>IF(ecommerce_10000[[#This Row],[Platform]]="Souq","sq",ecommerce_10000[[#This Row],[Platform]])</f>
        <v>Jumia</v>
      </c>
      <c r="P924" t="str">
        <f>IF(E924="Souq","sq",IF(E924="Jumia","Jum",E924))</f>
        <v>Jum</v>
      </c>
      <c r="Q924">
        <f>VLOOKUP(ecommerce_10000[[#This Row],[City]],F:I,4,FALSE)</f>
        <v>99349.3</v>
      </c>
      <c r="R924" s="1">
        <f>SUMIF(C:C,ecommerce_10000[[#This Row],[Category]],I:I)</f>
        <v>92327183.770000085</v>
      </c>
      <c r="S924" s="1">
        <f>SUMIFS(I:I,C:C,C924)</f>
        <v>92327183.770000085</v>
      </c>
      <c r="T924" s="1" t="str">
        <f>INDEX(F:F,MATCH(ecommerce_10000[[#This Row],[TotalAmount]],I:I,0))</f>
        <v>Riyadh</v>
      </c>
    </row>
    <row r="925" spans="1:20" x14ac:dyDescent="0.3">
      <c r="A925" s="1" t="s">
        <v>969</v>
      </c>
      <c r="B925" s="1" t="s">
        <v>49</v>
      </c>
      <c r="C925" s="1" t="s">
        <v>14</v>
      </c>
      <c r="D925" s="1" t="s">
        <v>50</v>
      </c>
      <c r="E925" s="1" t="s">
        <v>22</v>
      </c>
      <c r="F925" s="1" t="s">
        <v>62</v>
      </c>
      <c r="G925">
        <v>3001.58</v>
      </c>
      <c r="H925">
        <v>5</v>
      </c>
      <c r="I925">
        <v>15007.9</v>
      </c>
      <c r="J925">
        <v>2.2599999999999998</v>
      </c>
      <c r="K925">
        <v>597</v>
      </c>
      <c r="L925" s="2">
        <v>45557</v>
      </c>
      <c r="O925" t="str">
        <f>IF(ecommerce_10000[[#This Row],[Platform]]="Souq","sq",ecommerce_10000[[#This Row],[Platform]])</f>
        <v>Jumia</v>
      </c>
      <c r="P925" t="str">
        <f>IF(E925="Souq","sq",IF(E925="Jumia","Jum",E925))</f>
        <v>Jum</v>
      </c>
      <c r="Q925">
        <f>VLOOKUP(ecommerce_10000[[#This Row],[City]],F:I,4,FALSE)</f>
        <v>27872.98</v>
      </c>
      <c r="R925" s="1">
        <f>SUMIF(C:C,ecommerce_10000[[#This Row],[Category]],I:I)</f>
        <v>92327183.770000085</v>
      </c>
      <c r="S925" s="1">
        <f>SUMIFS(I:I,C:C,C925)</f>
        <v>92327183.770000085</v>
      </c>
      <c r="T925" s="1" t="str">
        <f>INDEX(F:F,MATCH(ecommerce_10000[[#This Row],[TotalAmount]],I:I,0))</f>
        <v>Giza</v>
      </c>
    </row>
    <row r="926" spans="1:20" x14ac:dyDescent="0.3">
      <c r="A926" s="1" t="s">
        <v>970</v>
      </c>
      <c r="B926" s="1" t="s">
        <v>13</v>
      </c>
      <c r="C926" s="1" t="s">
        <v>14</v>
      </c>
      <c r="D926" s="1" t="s">
        <v>15</v>
      </c>
      <c r="E926" s="1" t="s">
        <v>16</v>
      </c>
      <c r="F926" s="1" t="s">
        <v>40</v>
      </c>
      <c r="G926">
        <v>15620.89</v>
      </c>
      <c r="H926">
        <v>4</v>
      </c>
      <c r="I926">
        <v>62483.56</v>
      </c>
      <c r="J926">
        <v>1.5</v>
      </c>
      <c r="K926">
        <v>455</v>
      </c>
      <c r="L926" s="2">
        <v>45293</v>
      </c>
      <c r="O926" t="str">
        <f>IF(ecommerce_10000[[#This Row],[Platform]]="Souq","sq",ecommerce_10000[[#This Row],[Platform]])</f>
        <v>sq</v>
      </c>
      <c r="P926" t="str">
        <f>IF(E926="Souq","sq",IF(E926="Jumia","Jum",E926))</f>
        <v>sq</v>
      </c>
      <c r="Q926">
        <f>VLOOKUP(ecommerce_10000[[#This Row],[City]],F:I,4,FALSE)</f>
        <v>99349.3</v>
      </c>
      <c r="R926" s="1">
        <f>SUMIF(C:C,ecommerce_10000[[#This Row],[Category]],I:I)</f>
        <v>92327183.770000085</v>
      </c>
      <c r="S926" s="1">
        <f>SUMIFS(I:I,C:C,C926)</f>
        <v>92327183.770000085</v>
      </c>
      <c r="T926" s="1" t="str">
        <f>INDEX(F:F,MATCH(ecommerce_10000[[#This Row],[TotalAmount]],I:I,0))</f>
        <v>Riyadh</v>
      </c>
    </row>
    <row r="927" spans="1:20" x14ac:dyDescent="0.3">
      <c r="A927" s="1" t="s">
        <v>971</v>
      </c>
      <c r="B927" s="1" t="s">
        <v>25</v>
      </c>
      <c r="C927" s="1" t="s">
        <v>26</v>
      </c>
      <c r="D927" s="1" t="s">
        <v>27</v>
      </c>
      <c r="E927" s="1" t="s">
        <v>22</v>
      </c>
      <c r="F927" s="1" t="s">
        <v>17</v>
      </c>
      <c r="G927">
        <v>2783.82</v>
      </c>
      <c r="H927">
        <v>1</v>
      </c>
      <c r="I927">
        <v>2783.82</v>
      </c>
      <c r="J927">
        <v>2.41</v>
      </c>
      <c r="K927">
        <v>4628</v>
      </c>
      <c r="L927" s="2">
        <v>45368</v>
      </c>
      <c r="O927" t="str">
        <f>IF(ecommerce_10000[[#This Row],[Platform]]="Souq","sq",ecommerce_10000[[#This Row],[Platform]])</f>
        <v>Jumia</v>
      </c>
      <c r="P927" t="str">
        <f>IF(E927="Souq","sq",IF(E927="Jumia","Jum",E927))</f>
        <v>Jum</v>
      </c>
      <c r="Q927">
        <f>VLOOKUP(ecommerce_10000[[#This Row],[City]],F:I,4,FALSE)</f>
        <v>16284.02</v>
      </c>
      <c r="R927" s="1">
        <f>SUMIF(C:C,ecommerce_10000[[#This Row],[Category]],I:I)</f>
        <v>29200970.130000021</v>
      </c>
      <c r="S927" s="1">
        <f>SUMIFS(I:I,C:C,C927)</f>
        <v>29200970.130000021</v>
      </c>
      <c r="T927" s="1" t="str">
        <f>INDEX(F:F,MATCH(ecommerce_10000[[#This Row],[TotalAmount]],I:I,0))</f>
        <v>Cairo</v>
      </c>
    </row>
    <row r="928" spans="1:20" x14ac:dyDescent="0.3">
      <c r="A928" s="1" t="s">
        <v>972</v>
      </c>
      <c r="B928" s="1" t="s">
        <v>25</v>
      </c>
      <c r="C928" s="1" t="s">
        <v>26</v>
      </c>
      <c r="D928" s="1" t="s">
        <v>27</v>
      </c>
      <c r="E928" s="1" t="s">
        <v>16</v>
      </c>
      <c r="F928" s="1" t="s">
        <v>62</v>
      </c>
      <c r="G928">
        <v>17084.169999999998</v>
      </c>
      <c r="H928">
        <v>4</v>
      </c>
      <c r="I928">
        <v>68336.679999999993</v>
      </c>
      <c r="J928">
        <v>3.62</v>
      </c>
      <c r="K928">
        <v>2633</v>
      </c>
      <c r="L928" s="2">
        <v>45548</v>
      </c>
      <c r="O928" t="str">
        <f>IF(ecommerce_10000[[#This Row],[Platform]]="Souq","sq",ecommerce_10000[[#This Row],[Platform]])</f>
        <v>sq</v>
      </c>
      <c r="P928" t="str">
        <f>IF(E928="Souq","sq",IF(E928="Jumia","Jum",E928))</f>
        <v>sq</v>
      </c>
      <c r="Q928">
        <f>VLOOKUP(ecommerce_10000[[#This Row],[City]],F:I,4,FALSE)</f>
        <v>27872.98</v>
      </c>
      <c r="R928" s="1">
        <f>SUMIF(C:C,ecommerce_10000[[#This Row],[Category]],I:I)</f>
        <v>29200970.130000021</v>
      </c>
      <c r="S928" s="1">
        <f>SUMIFS(I:I,C:C,C928)</f>
        <v>29200970.130000021</v>
      </c>
      <c r="T928" s="1" t="str">
        <f>INDEX(F:F,MATCH(ecommerce_10000[[#This Row],[TotalAmount]],I:I,0))</f>
        <v>Giza</v>
      </c>
    </row>
    <row r="929" spans="1:20" x14ac:dyDescent="0.3">
      <c r="A929" s="1" t="s">
        <v>973</v>
      </c>
      <c r="B929" s="1" t="s">
        <v>38</v>
      </c>
      <c r="C929" s="1" t="s">
        <v>20</v>
      </c>
      <c r="D929" s="1" t="s">
        <v>39</v>
      </c>
      <c r="E929" s="1" t="s">
        <v>22</v>
      </c>
      <c r="F929" s="1" t="s">
        <v>33</v>
      </c>
      <c r="G929">
        <v>9723.02</v>
      </c>
      <c r="H929">
        <v>1</v>
      </c>
      <c r="I929">
        <v>9723.02</v>
      </c>
      <c r="J929">
        <v>4.9400000000000004</v>
      </c>
      <c r="K929">
        <v>1878</v>
      </c>
      <c r="L929" s="2">
        <v>45534</v>
      </c>
      <c r="O929" t="str">
        <f>IF(ecommerce_10000[[#This Row],[Platform]]="Souq","sq",ecommerce_10000[[#This Row],[Platform]])</f>
        <v>Jumia</v>
      </c>
      <c r="P929" t="str">
        <f>IF(E929="Souq","sq",IF(E929="Jumia","Jum",E929))</f>
        <v>Jum</v>
      </c>
      <c r="Q929">
        <f>VLOOKUP(ecommerce_10000[[#This Row],[City]],F:I,4,FALSE)</f>
        <v>3665.44</v>
      </c>
      <c r="R929" s="1">
        <f>SUMIF(C:C,ecommerce_10000[[#This Row],[Category]],I:I)</f>
        <v>91504159.730000004</v>
      </c>
      <c r="S929" s="1">
        <f>SUMIFS(I:I,C:C,C929)</f>
        <v>91504159.730000004</v>
      </c>
      <c r="T929" s="1" t="str">
        <f>INDEX(F:F,MATCH(ecommerce_10000[[#This Row],[TotalAmount]],I:I,0))</f>
        <v>Dubai</v>
      </c>
    </row>
    <row r="930" spans="1:20" x14ac:dyDescent="0.3">
      <c r="A930" s="1" t="s">
        <v>974</v>
      </c>
      <c r="B930" s="1" t="s">
        <v>13</v>
      </c>
      <c r="C930" s="1" t="s">
        <v>14</v>
      </c>
      <c r="D930" s="1" t="s">
        <v>15</v>
      </c>
      <c r="E930" s="1" t="s">
        <v>22</v>
      </c>
      <c r="F930" s="1" t="s">
        <v>62</v>
      </c>
      <c r="G930">
        <v>9329.19</v>
      </c>
      <c r="H930">
        <v>3</v>
      </c>
      <c r="I930">
        <v>27987.57</v>
      </c>
      <c r="J930">
        <v>4.6100000000000003</v>
      </c>
      <c r="K930">
        <v>3027</v>
      </c>
      <c r="L930" s="2">
        <v>45633</v>
      </c>
      <c r="O930" t="str">
        <f>IF(ecommerce_10000[[#This Row],[Platform]]="Souq","sq",ecommerce_10000[[#This Row],[Platform]])</f>
        <v>Jumia</v>
      </c>
      <c r="P930" t="str">
        <f>IF(E930="Souq","sq",IF(E930="Jumia","Jum",E930))</f>
        <v>Jum</v>
      </c>
      <c r="Q930">
        <f>VLOOKUP(ecommerce_10000[[#This Row],[City]],F:I,4,FALSE)</f>
        <v>27872.98</v>
      </c>
      <c r="R930" s="1">
        <f>SUMIF(C:C,ecommerce_10000[[#This Row],[Category]],I:I)</f>
        <v>92327183.770000085</v>
      </c>
      <c r="S930" s="1">
        <f>SUMIFS(I:I,C:C,C930)</f>
        <v>92327183.770000085</v>
      </c>
      <c r="T930" s="1" t="str">
        <f>INDEX(F:F,MATCH(ecommerce_10000[[#This Row],[TotalAmount]],I:I,0))</f>
        <v>Giza</v>
      </c>
    </row>
    <row r="931" spans="1:20" x14ac:dyDescent="0.3">
      <c r="A931" s="1" t="s">
        <v>975</v>
      </c>
      <c r="B931" s="1" t="s">
        <v>35</v>
      </c>
      <c r="C931" s="1" t="s">
        <v>14</v>
      </c>
      <c r="D931" s="1" t="s">
        <v>36</v>
      </c>
      <c r="E931" s="1" t="s">
        <v>22</v>
      </c>
      <c r="F931" s="1" t="s">
        <v>62</v>
      </c>
      <c r="G931">
        <v>12977.6</v>
      </c>
      <c r="H931">
        <v>4</v>
      </c>
      <c r="I931">
        <v>51910.400000000001</v>
      </c>
      <c r="J931">
        <v>2.73</v>
      </c>
      <c r="K931">
        <v>862</v>
      </c>
      <c r="L931" s="2">
        <v>45448</v>
      </c>
      <c r="O931" t="str">
        <f>IF(ecommerce_10000[[#This Row],[Platform]]="Souq","sq",ecommerce_10000[[#This Row],[Platform]])</f>
        <v>Jumia</v>
      </c>
      <c r="P931" t="str">
        <f>IF(E931="Souq","sq",IF(E931="Jumia","Jum",E931))</f>
        <v>Jum</v>
      </c>
      <c r="Q931">
        <f>VLOOKUP(ecommerce_10000[[#This Row],[City]],F:I,4,FALSE)</f>
        <v>27872.98</v>
      </c>
      <c r="R931" s="1">
        <f>SUMIF(C:C,ecommerce_10000[[#This Row],[Category]],I:I)</f>
        <v>92327183.770000085</v>
      </c>
      <c r="S931" s="1">
        <f>SUMIFS(I:I,C:C,C931)</f>
        <v>92327183.770000085</v>
      </c>
      <c r="T931" s="1" t="str">
        <f>INDEX(F:F,MATCH(ecommerce_10000[[#This Row],[TotalAmount]],I:I,0))</f>
        <v>Giza</v>
      </c>
    </row>
    <row r="932" spans="1:20" x14ac:dyDescent="0.3">
      <c r="A932" s="1" t="s">
        <v>976</v>
      </c>
      <c r="B932" s="1" t="s">
        <v>53</v>
      </c>
      <c r="C932" s="1" t="s">
        <v>31</v>
      </c>
      <c r="D932" s="1" t="s">
        <v>54</v>
      </c>
      <c r="E932" s="1" t="s">
        <v>47</v>
      </c>
      <c r="F932" s="1" t="s">
        <v>23</v>
      </c>
      <c r="G932">
        <v>4478.51</v>
      </c>
      <c r="H932">
        <v>1</v>
      </c>
      <c r="I932">
        <v>4478.51</v>
      </c>
      <c r="J932">
        <v>2.15</v>
      </c>
      <c r="K932">
        <v>1814</v>
      </c>
      <c r="L932" s="2">
        <v>45389</v>
      </c>
      <c r="O932" t="str">
        <f>IF(ecommerce_10000[[#This Row],[Platform]]="Souq","sq",ecommerce_10000[[#This Row],[Platform]])</f>
        <v>Amazon</v>
      </c>
      <c r="P932" t="str">
        <f>IF(E932="Souq","sq",IF(E932="Jumia","Jum",E932))</f>
        <v>Amazon</v>
      </c>
      <c r="Q932">
        <f>VLOOKUP(ecommerce_10000[[#This Row],[City]],F:I,4,FALSE)</f>
        <v>13290.4</v>
      </c>
      <c r="R932" s="1">
        <f>SUMIF(C:C,ecommerce_10000[[#This Row],[Category]],I:I)</f>
        <v>57542997.559999913</v>
      </c>
      <c r="S932" s="1">
        <f>SUMIFS(I:I,C:C,C932)</f>
        <v>57542997.559999913</v>
      </c>
      <c r="T932" s="1" t="str">
        <f>INDEX(F:F,MATCH(ecommerce_10000[[#This Row],[TotalAmount]],I:I,0))</f>
        <v>Alexandria</v>
      </c>
    </row>
    <row r="933" spans="1:20" x14ac:dyDescent="0.3">
      <c r="A933" s="1" t="s">
        <v>977</v>
      </c>
      <c r="B933" s="1" t="s">
        <v>25</v>
      </c>
      <c r="C933" s="1" t="s">
        <v>26</v>
      </c>
      <c r="D933" s="1" t="s">
        <v>27</v>
      </c>
      <c r="E933" s="1" t="s">
        <v>16</v>
      </c>
      <c r="F933" s="1" t="s">
        <v>23</v>
      </c>
      <c r="G933">
        <v>933.67</v>
      </c>
      <c r="H933">
        <v>5</v>
      </c>
      <c r="I933">
        <v>4668.3500000000004</v>
      </c>
      <c r="J933">
        <v>2.29</v>
      </c>
      <c r="K933">
        <v>1153</v>
      </c>
      <c r="L933" s="2">
        <v>45487</v>
      </c>
      <c r="O933" t="str">
        <f>IF(ecommerce_10000[[#This Row],[Platform]]="Souq","sq",ecommerce_10000[[#This Row],[Platform]])</f>
        <v>sq</v>
      </c>
      <c r="P933" t="str">
        <f>IF(E933="Souq","sq",IF(E933="Jumia","Jum",E933))</f>
        <v>sq</v>
      </c>
      <c r="Q933">
        <f>VLOOKUP(ecommerce_10000[[#This Row],[City]],F:I,4,FALSE)</f>
        <v>13290.4</v>
      </c>
      <c r="R933" s="1">
        <f>SUMIF(C:C,ecommerce_10000[[#This Row],[Category]],I:I)</f>
        <v>29200970.130000021</v>
      </c>
      <c r="S933" s="1">
        <f>SUMIFS(I:I,C:C,C933)</f>
        <v>29200970.130000021</v>
      </c>
      <c r="T933" s="1" t="str">
        <f>INDEX(F:F,MATCH(ecommerce_10000[[#This Row],[TotalAmount]],I:I,0))</f>
        <v>Alexandria</v>
      </c>
    </row>
    <row r="934" spans="1:20" x14ac:dyDescent="0.3">
      <c r="A934" s="1" t="s">
        <v>978</v>
      </c>
      <c r="B934" s="1" t="s">
        <v>65</v>
      </c>
      <c r="C934" s="1" t="s">
        <v>20</v>
      </c>
      <c r="D934" s="1" t="s">
        <v>66</v>
      </c>
      <c r="E934" s="1" t="s">
        <v>47</v>
      </c>
      <c r="F934" s="1" t="s">
        <v>33</v>
      </c>
      <c r="G934">
        <v>1701.49</v>
      </c>
      <c r="H934">
        <v>4</v>
      </c>
      <c r="I934">
        <v>6805.96</v>
      </c>
      <c r="J934">
        <v>4.04</v>
      </c>
      <c r="K934">
        <v>4684</v>
      </c>
      <c r="L934" s="2">
        <v>45600</v>
      </c>
      <c r="O934" t="str">
        <f>IF(ecommerce_10000[[#This Row],[Platform]]="Souq","sq",ecommerce_10000[[#This Row],[Platform]])</f>
        <v>Amazon</v>
      </c>
      <c r="P934" t="str">
        <f>IF(E934="Souq","sq",IF(E934="Jumia","Jum",E934))</f>
        <v>Amazon</v>
      </c>
      <c r="Q934">
        <f>VLOOKUP(ecommerce_10000[[#This Row],[City]],F:I,4,FALSE)</f>
        <v>3665.44</v>
      </c>
      <c r="R934" s="1">
        <f>SUMIF(C:C,ecommerce_10000[[#This Row],[Category]],I:I)</f>
        <v>91504159.730000004</v>
      </c>
      <c r="S934" s="1">
        <f>SUMIFS(I:I,C:C,C934)</f>
        <v>91504159.730000004</v>
      </c>
      <c r="T934" s="1" t="str">
        <f>INDEX(F:F,MATCH(ecommerce_10000[[#This Row],[TotalAmount]],I:I,0))</f>
        <v>Dubai</v>
      </c>
    </row>
    <row r="935" spans="1:20" x14ac:dyDescent="0.3">
      <c r="A935" s="1" t="s">
        <v>979</v>
      </c>
      <c r="B935" s="1" t="s">
        <v>30</v>
      </c>
      <c r="C935" s="1" t="s">
        <v>31</v>
      </c>
      <c r="D935" s="1" t="s">
        <v>32</v>
      </c>
      <c r="E935" s="1" t="s">
        <v>22</v>
      </c>
      <c r="F935" s="1" t="s">
        <v>23</v>
      </c>
      <c r="G935">
        <v>18579.560000000001</v>
      </c>
      <c r="H935">
        <v>2</v>
      </c>
      <c r="I935">
        <v>37159.120000000003</v>
      </c>
      <c r="J935">
        <v>4.97</v>
      </c>
      <c r="K935">
        <v>165</v>
      </c>
      <c r="L935" s="2">
        <v>45586</v>
      </c>
      <c r="O935" t="str">
        <f>IF(ecommerce_10000[[#This Row],[Platform]]="Souq","sq",ecommerce_10000[[#This Row],[Platform]])</f>
        <v>Jumia</v>
      </c>
      <c r="P935" t="str">
        <f>IF(E935="Souq","sq",IF(E935="Jumia","Jum",E935))</f>
        <v>Jum</v>
      </c>
      <c r="Q935">
        <f>VLOOKUP(ecommerce_10000[[#This Row],[City]],F:I,4,FALSE)</f>
        <v>13290.4</v>
      </c>
      <c r="R935" s="1">
        <f>SUMIF(C:C,ecommerce_10000[[#This Row],[Category]],I:I)</f>
        <v>57542997.559999913</v>
      </c>
      <c r="S935" s="1">
        <f>SUMIFS(I:I,C:C,C935)</f>
        <v>57542997.559999913</v>
      </c>
      <c r="T935" s="1" t="str">
        <f>INDEX(F:F,MATCH(ecommerce_10000[[#This Row],[TotalAmount]],I:I,0))</f>
        <v>Alexandria</v>
      </c>
    </row>
    <row r="936" spans="1:20" x14ac:dyDescent="0.3">
      <c r="A936" s="1" t="s">
        <v>980</v>
      </c>
      <c r="B936" s="1" t="s">
        <v>35</v>
      </c>
      <c r="C936" s="1" t="s">
        <v>14</v>
      </c>
      <c r="D936" s="1" t="s">
        <v>36</v>
      </c>
      <c r="E936" s="1" t="s">
        <v>47</v>
      </c>
      <c r="F936" s="1" t="s">
        <v>17</v>
      </c>
      <c r="G936">
        <v>14968.02</v>
      </c>
      <c r="H936">
        <v>3</v>
      </c>
      <c r="I936">
        <v>44904.06</v>
      </c>
      <c r="J936">
        <v>1.93</v>
      </c>
      <c r="K936">
        <v>2020</v>
      </c>
      <c r="L936" s="2">
        <v>45549</v>
      </c>
      <c r="O936" t="str">
        <f>IF(ecommerce_10000[[#This Row],[Platform]]="Souq","sq",ecommerce_10000[[#This Row],[Platform]])</f>
        <v>Amazon</v>
      </c>
      <c r="P936" t="str">
        <f>IF(E936="Souq","sq",IF(E936="Jumia","Jum",E936))</f>
        <v>Amazon</v>
      </c>
      <c r="Q936">
        <f>VLOOKUP(ecommerce_10000[[#This Row],[City]],F:I,4,FALSE)</f>
        <v>16284.02</v>
      </c>
      <c r="R936" s="1">
        <f>SUMIF(C:C,ecommerce_10000[[#This Row],[Category]],I:I)</f>
        <v>92327183.770000085</v>
      </c>
      <c r="S936" s="1">
        <f>SUMIFS(I:I,C:C,C936)</f>
        <v>92327183.770000085</v>
      </c>
      <c r="T936" s="1" t="str">
        <f>INDEX(F:F,MATCH(ecommerce_10000[[#This Row],[TotalAmount]],I:I,0))</f>
        <v>Cairo</v>
      </c>
    </row>
    <row r="937" spans="1:20" x14ac:dyDescent="0.3">
      <c r="A937" s="1" t="s">
        <v>981</v>
      </c>
      <c r="B937" s="1" t="s">
        <v>38</v>
      </c>
      <c r="C937" s="1" t="s">
        <v>20</v>
      </c>
      <c r="D937" s="1" t="s">
        <v>39</v>
      </c>
      <c r="E937" s="1" t="s">
        <v>22</v>
      </c>
      <c r="F937" s="1" t="s">
        <v>62</v>
      </c>
      <c r="G937">
        <v>3703.01</v>
      </c>
      <c r="H937">
        <v>2</v>
      </c>
      <c r="I937">
        <v>7406.02</v>
      </c>
      <c r="J937">
        <v>3.84</v>
      </c>
      <c r="K937">
        <v>1362</v>
      </c>
      <c r="L937" s="2">
        <v>45327</v>
      </c>
      <c r="O937" t="str">
        <f>IF(ecommerce_10000[[#This Row],[Platform]]="Souq","sq",ecommerce_10000[[#This Row],[Platform]])</f>
        <v>Jumia</v>
      </c>
      <c r="P937" t="str">
        <f>IF(E937="Souq","sq",IF(E937="Jumia","Jum",E937))</f>
        <v>Jum</v>
      </c>
      <c r="Q937">
        <f>VLOOKUP(ecommerce_10000[[#This Row],[City]],F:I,4,FALSE)</f>
        <v>27872.98</v>
      </c>
      <c r="R937" s="1">
        <f>SUMIF(C:C,ecommerce_10000[[#This Row],[Category]],I:I)</f>
        <v>91504159.730000004</v>
      </c>
      <c r="S937" s="1">
        <f>SUMIFS(I:I,C:C,C937)</f>
        <v>91504159.730000004</v>
      </c>
      <c r="T937" s="1" t="str">
        <f>INDEX(F:F,MATCH(ecommerce_10000[[#This Row],[TotalAmount]],I:I,0))</f>
        <v>Giza</v>
      </c>
    </row>
    <row r="938" spans="1:20" x14ac:dyDescent="0.3">
      <c r="A938" s="1" t="s">
        <v>982</v>
      </c>
      <c r="B938" s="1" t="s">
        <v>53</v>
      </c>
      <c r="C938" s="1" t="s">
        <v>31</v>
      </c>
      <c r="D938" s="1" t="s">
        <v>54</v>
      </c>
      <c r="E938" s="1" t="s">
        <v>16</v>
      </c>
      <c r="F938" s="1" t="s">
        <v>40</v>
      </c>
      <c r="G938">
        <v>1131.56</v>
      </c>
      <c r="H938">
        <v>2</v>
      </c>
      <c r="I938">
        <v>2263.12</v>
      </c>
      <c r="J938">
        <v>4.9400000000000004</v>
      </c>
      <c r="K938">
        <v>3821</v>
      </c>
      <c r="L938" s="2">
        <v>45299</v>
      </c>
      <c r="O938" t="str">
        <f>IF(ecommerce_10000[[#This Row],[Platform]]="Souq","sq",ecommerce_10000[[#This Row],[Platform]])</f>
        <v>sq</v>
      </c>
      <c r="P938" t="str">
        <f>IF(E938="Souq","sq",IF(E938="Jumia","Jum",E938))</f>
        <v>sq</v>
      </c>
      <c r="Q938">
        <f>VLOOKUP(ecommerce_10000[[#This Row],[City]],F:I,4,FALSE)</f>
        <v>99349.3</v>
      </c>
      <c r="R938" s="1">
        <f>SUMIF(C:C,ecommerce_10000[[#This Row],[Category]],I:I)</f>
        <v>57542997.559999913</v>
      </c>
      <c r="S938" s="1">
        <f>SUMIFS(I:I,C:C,C938)</f>
        <v>57542997.559999913</v>
      </c>
      <c r="T938" s="1" t="str">
        <f>INDEX(F:F,MATCH(ecommerce_10000[[#This Row],[TotalAmount]],I:I,0))</f>
        <v>Riyadh</v>
      </c>
    </row>
    <row r="939" spans="1:20" x14ac:dyDescent="0.3">
      <c r="A939" s="1" t="s">
        <v>983</v>
      </c>
      <c r="B939" s="1" t="s">
        <v>38</v>
      </c>
      <c r="C939" s="1" t="s">
        <v>20</v>
      </c>
      <c r="D939" s="1" t="s">
        <v>39</v>
      </c>
      <c r="E939" s="1" t="s">
        <v>47</v>
      </c>
      <c r="F939" s="1" t="s">
        <v>23</v>
      </c>
      <c r="G939">
        <v>17039.650000000001</v>
      </c>
      <c r="H939">
        <v>1</v>
      </c>
      <c r="I939">
        <v>17039.650000000001</v>
      </c>
      <c r="J939">
        <v>3.92</v>
      </c>
      <c r="K939">
        <v>2444</v>
      </c>
      <c r="L939" s="2">
        <v>45404</v>
      </c>
      <c r="O939" t="str">
        <f>IF(ecommerce_10000[[#This Row],[Platform]]="Souq","sq",ecommerce_10000[[#This Row],[Platform]])</f>
        <v>Amazon</v>
      </c>
      <c r="P939" t="str">
        <f>IF(E939="Souq","sq",IF(E939="Jumia","Jum",E939))</f>
        <v>Amazon</v>
      </c>
      <c r="Q939">
        <f>VLOOKUP(ecommerce_10000[[#This Row],[City]],F:I,4,FALSE)</f>
        <v>13290.4</v>
      </c>
      <c r="R939" s="1">
        <f>SUMIF(C:C,ecommerce_10000[[#This Row],[Category]],I:I)</f>
        <v>91504159.730000004</v>
      </c>
      <c r="S939" s="1">
        <f>SUMIFS(I:I,C:C,C939)</f>
        <v>91504159.730000004</v>
      </c>
      <c r="T939" s="1" t="str">
        <f>INDEX(F:F,MATCH(ecommerce_10000[[#This Row],[TotalAmount]],I:I,0))</f>
        <v>Alexandria</v>
      </c>
    </row>
    <row r="940" spans="1:20" x14ac:dyDescent="0.3">
      <c r="A940" s="1" t="s">
        <v>984</v>
      </c>
      <c r="B940" s="1" t="s">
        <v>49</v>
      </c>
      <c r="C940" s="1" t="s">
        <v>14</v>
      </c>
      <c r="D940" s="1" t="s">
        <v>50</v>
      </c>
      <c r="E940" s="1" t="s">
        <v>47</v>
      </c>
      <c r="F940" s="1" t="s">
        <v>33</v>
      </c>
      <c r="G940">
        <v>15342.18</v>
      </c>
      <c r="H940">
        <v>5</v>
      </c>
      <c r="I940">
        <v>76710.899999999994</v>
      </c>
      <c r="J940">
        <v>1.05</v>
      </c>
      <c r="K940">
        <v>4570</v>
      </c>
      <c r="L940" s="2">
        <v>45387</v>
      </c>
      <c r="O940" t="str">
        <f>IF(ecommerce_10000[[#This Row],[Platform]]="Souq","sq",ecommerce_10000[[#This Row],[Platform]])</f>
        <v>Amazon</v>
      </c>
      <c r="P940" t="str">
        <f>IF(E940="Souq","sq",IF(E940="Jumia","Jum",E940))</f>
        <v>Amazon</v>
      </c>
      <c r="Q940">
        <f>VLOOKUP(ecommerce_10000[[#This Row],[City]],F:I,4,FALSE)</f>
        <v>3665.44</v>
      </c>
      <c r="R940" s="1">
        <f>SUMIF(C:C,ecommerce_10000[[#This Row],[Category]],I:I)</f>
        <v>92327183.770000085</v>
      </c>
      <c r="S940" s="1">
        <f>SUMIFS(I:I,C:C,C940)</f>
        <v>92327183.770000085</v>
      </c>
      <c r="T940" s="1" t="str">
        <f>INDEX(F:F,MATCH(ecommerce_10000[[#This Row],[TotalAmount]],I:I,0))</f>
        <v>Dubai</v>
      </c>
    </row>
    <row r="941" spans="1:20" x14ac:dyDescent="0.3">
      <c r="A941" s="1" t="s">
        <v>985</v>
      </c>
      <c r="B941" s="1" t="s">
        <v>19</v>
      </c>
      <c r="C941" s="1" t="s">
        <v>20</v>
      </c>
      <c r="D941" s="1" t="s">
        <v>21</v>
      </c>
      <c r="E941" s="1" t="s">
        <v>22</v>
      </c>
      <c r="F941" s="1" t="s">
        <v>23</v>
      </c>
      <c r="G941">
        <v>13216.81</v>
      </c>
      <c r="H941">
        <v>3</v>
      </c>
      <c r="I941">
        <v>39650.43</v>
      </c>
      <c r="J941">
        <v>3.12</v>
      </c>
      <c r="K941">
        <v>3356</v>
      </c>
      <c r="L941" s="2">
        <v>45538</v>
      </c>
      <c r="O941" t="str">
        <f>IF(ecommerce_10000[[#This Row],[Platform]]="Souq","sq",ecommerce_10000[[#This Row],[Platform]])</f>
        <v>Jumia</v>
      </c>
      <c r="P941" t="str">
        <f>IF(E941="Souq","sq",IF(E941="Jumia","Jum",E941))</f>
        <v>Jum</v>
      </c>
      <c r="Q941">
        <f>VLOOKUP(ecommerce_10000[[#This Row],[City]],F:I,4,FALSE)</f>
        <v>13290.4</v>
      </c>
      <c r="R941" s="1">
        <f>SUMIF(C:C,ecommerce_10000[[#This Row],[Category]],I:I)</f>
        <v>91504159.730000004</v>
      </c>
      <c r="S941" s="1">
        <f>SUMIFS(I:I,C:C,C941)</f>
        <v>91504159.730000004</v>
      </c>
      <c r="T941" s="1" t="str">
        <f>INDEX(F:F,MATCH(ecommerce_10000[[#This Row],[TotalAmount]],I:I,0))</f>
        <v>Alexandria</v>
      </c>
    </row>
    <row r="942" spans="1:20" x14ac:dyDescent="0.3">
      <c r="A942" s="1" t="s">
        <v>986</v>
      </c>
      <c r="B942" s="1" t="s">
        <v>53</v>
      </c>
      <c r="C942" s="1" t="s">
        <v>31</v>
      </c>
      <c r="D942" s="1" t="s">
        <v>54</v>
      </c>
      <c r="E942" s="1" t="s">
        <v>47</v>
      </c>
      <c r="F942" s="1" t="s">
        <v>62</v>
      </c>
      <c r="G942">
        <v>8805.8700000000008</v>
      </c>
      <c r="H942">
        <v>4</v>
      </c>
      <c r="I942">
        <v>35223.480000000003</v>
      </c>
      <c r="J942">
        <v>1.56</v>
      </c>
      <c r="K942">
        <v>2611</v>
      </c>
      <c r="L942" s="2">
        <v>45425</v>
      </c>
      <c r="O942" t="str">
        <f>IF(ecommerce_10000[[#This Row],[Platform]]="Souq","sq",ecommerce_10000[[#This Row],[Platform]])</f>
        <v>Amazon</v>
      </c>
      <c r="P942" t="str">
        <f>IF(E942="Souq","sq",IF(E942="Jumia","Jum",E942))</f>
        <v>Amazon</v>
      </c>
      <c r="Q942">
        <f>VLOOKUP(ecommerce_10000[[#This Row],[City]],F:I,4,FALSE)</f>
        <v>27872.98</v>
      </c>
      <c r="R942" s="1">
        <f>SUMIF(C:C,ecommerce_10000[[#This Row],[Category]],I:I)</f>
        <v>57542997.559999913</v>
      </c>
      <c r="S942" s="1">
        <f>SUMIFS(I:I,C:C,C942)</f>
        <v>57542997.559999913</v>
      </c>
      <c r="T942" s="1" t="str">
        <f>INDEX(F:F,MATCH(ecommerce_10000[[#This Row],[TotalAmount]],I:I,0))</f>
        <v>Giza</v>
      </c>
    </row>
    <row r="943" spans="1:20" x14ac:dyDescent="0.3">
      <c r="A943" s="1" t="s">
        <v>987</v>
      </c>
      <c r="B943" s="1" t="s">
        <v>49</v>
      </c>
      <c r="C943" s="1" t="s">
        <v>14</v>
      </c>
      <c r="D943" s="1" t="s">
        <v>50</v>
      </c>
      <c r="E943" s="1" t="s">
        <v>47</v>
      </c>
      <c r="F943" s="1" t="s">
        <v>28</v>
      </c>
      <c r="G943">
        <v>1960.15</v>
      </c>
      <c r="H943">
        <v>5</v>
      </c>
      <c r="I943">
        <v>9800.75</v>
      </c>
      <c r="J943">
        <v>1.96</v>
      </c>
      <c r="K943">
        <v>2192</v>
      </c>
      <c r="L943" s="2">
        <v>45334</v>
      </c>
      <c r="O943" t="str">
        <f>IF(ecommerce_10000[[#This Row],[Platform]]="Souq","sq",ecommerce_10000[[#This Row],[Platform]])</f>
        <v>Amazon</v>
      </c>
      <c r="P943" t="str">
        <f>IF(E943="Souq","sq",IF(E943="Jumia","Jum",E943))</f>
        <v>Amazon</v>
      </c>
      <c r="Q943">
        <f>VLOOKUP(ecommerce_10000[[#This Row],[City]],F:I,4,FALSE)</f>
        <v>26648.76</v>
      </c>
      <c r="R943" s="1">
        <f>SUMIF(C:C,ecommerce_10000[[#This Row],[Category]],I:I)</f>
        <v>92327183.770000085</v>
      </c>
      <c r="S943" s="1">
        <f>SUMIFS(I:I,C:C,C943)</f>
        <v>92327183.770000085</v>
      </c>
      <c r="T943" s="1" t="str">
        <f>INDEX(F:F,MATCH(ecommerce_10000[[#This Row],[TotalAmount]],I:I,0))</f>
        <v>Casablanca</v>
      </c>
    </row>
    <row r="944" spans="1:20" x14ac:dyDescent="0.3">
      <c r="A944" s="1" t="s">
        <v>988</v>
      </c>
      <c r="B944" s="1" t="s">
        <v>65</v>
      </c>
      <c r="C944" s="1" t="s">
        <v>20</v>
      </c>
      <c r="D944" s="1" t="s">
        <v>66</v>
      </c>
      <c r="E944" s="1" t="s">
        <v>16</v>
      </c>
      <c r="F944" s="1" t="s">
        <v>33</v>
      </c>
      <c r="G944">
        <v>17333.689999999999</v>
      </c>
      <c r="H944">
        <v>1</v>
      </c>
      <c r="I944">
        <v>17333.689999999999</v>
      </c>
      <c r="J944">
        <v>4.62</v>
      </c>
      <c r="K944">
        <v>929</v>
      </c>
      <c r="L944" s="2">
        <v>45606</v>
      </c>
      <c r="O944" t="str">
        <f>IF(ecommerce_10000[[#This Row],[Platform]]="Souq","sq",ecommerce_10000[[#This Row],[Platform]])</f>
        <v>sq</v>
      </c>
      <c r="P944" t="str">
        <f>IF(E944="Souq","sq",IF(E944="Jumia","Jum",E944))</f>
        <v>sq</v>
      </c>
      <c r="Q944">
        <f>VLOOKUP(ecommerce_10000[[#This Row],[City]],F:I,4,FALSE)</f>
        <v>3665.44</v>
      </c>
      <c r="R944" s="1">
        <f>SUMIF(C:C,ecommerce_10000[[#This Row],[Category]],I:I)</f>
        <v>91504159.730000004</v>
      </c>
      <c r="S944" s="1">
        <f>SUMIFS(I:I,C:C,C944)</f>
        <v>91504159.730000004</v>
      </c>
      <c r="T944" s="1" t="str">
        <f>INDEX(F:F,MATCH(ecommerce_10000[[#This Row],[TotalAmount]],I:I,0))</f>
        <v>Dubai</v>
      </c>
    </row>
    <row r="945" spans="1:20" x14ac:dyDescent="0.3">
      <c r="A945" s="1" t="s">
        <v>989</v>
      </c>
      <c r="B945" s="1" t="s">
        <v>35</v>
      </c>
      <c r="C945" s="1" t="s">
        <v>14</v>
      </c>
      <c r="D945" s="1" t="s">
        <v>36</v>
      </c>
      <c r="E945" s="1" t="s">
        <v>16</v>
      </c>
      <c r="F945" s="1" t="s">
        <v>28</v>
      </c>
      <c r="G945">
        <v>16501.8</v>
      </c>
      <c r="H945">
        <v>3</v>
      </c>
      <c r="I945">
        <v>49505.4</v>
      </c>
      <c r="J945">
        <v>2.69</v>
      </c>
      <c r="K945">
        <v>1757</v>
      </c>
      <c r="L945" s="2">
        <v>45571</v>
      </c>
      <c r="O945" t="str">
        <f>IF(ecommerce_10000[[#This Row],[Platform]]="Souq","sq",ecommerce_10000[[#This Row],[Platform]])</f>
        <v>sq</v>
      </c>
      <c r="P945" t="str">
        <f>IF(E945="Souq","sq",IF(E945="Jumia","Jum",E945))</f>
        <v>sq</v>
      </c>
      <c r="Q945">
        <f>VLOOKUP(ecommerce_10000[[#This Row],[City]],F:I,4,FALSE)</f>
        <v>26648.76</v>
      </c>
      <c r="R945" s="1">
        <f>SUMIF(C:C,ecommerce_10000[[#This Row],[Category]],I:I)</f>
        <v>92327183.770000085</v>
      </c>
      <c r="S945" s="1">
        <f>SUMIFS(I:I,C:C,C945)</f>
        <v>92327183.770000085</v>
      </c>
      <c r="T945" s="1" t="str">
        <f>INDEX(F:F,MATCH(ecommerce_10000[[#This Row],[TotalAmount]],I:I,0))</f>
        <v>Casablanca</v>
      </c>
    </row>
    <row r="946" spans="1:20" x14ac:dyDescent="0.3">
      <c r="A946" s="1" t="s">
        <v>990</v>
      </c>
      <c r="B946" s="1" t="s">
        <v>65</v>
      </c>
      <c r="C946" s="1" t="s">
        <v>20</v>
      </c>
      <c r="D946" s="1" t="s">
        <v>66</v>
      </c>
      <c r="E946" s="1" t="s">
        <v>22</v>
      </c>
      <c r="F946" s="1" t="s">
        <v>28</v>
      </c>
      <c r="G946">
        <v>4483.3100000000004</v>
      </c>
      <c r="H946">
        <v>4</v>
      </c>
      <c r="I946">
        <v>17933.240000000002</v>
      </c>
      <c r="J946">
        <v>1.17</v>
      </c>
      <c r="K946">
        <v>243</v>
      </c>
      <c r="L946" s="2">
        <v>45470</v>
      </c>
      <c r="O946" t="str">
        <f>IF(ecommerce_10000[[#This Row],[Platform]]="Souq","sq",ecommerce_10000[[#This Row],[Platform]])</f>
        <v>Jumia</v>
      </c>
      <c r="P946" t="str">
        <f>IF(E946="Souq","sq",IF(E946="Jumia","Jum",E946))</f>
        <v>Jum</v>
      </c>
      <c r="Q946">
        <f>VLOOKUP(ecommerce_10000[[#This Row],[City]],F:I,4,FALSE)</f>
        <v>26648.76</v>
      </c>
      <c r="R946" s="1">
        <f>SUMIF(C:C,ecommerce_10000[[#This Row],[Category]],I:I)</f>
        <v>91504159.730000004</v>
      </c>
      <c r="S946" s="1">
        <f>SUMIFS(I:I,C:C,C946)</f>
        <v>91504159.730000004</v>
      </c>
      <c r="T946" s="1" t="str">
        <f>INDEX(F:F,MATCH(ecommerce_10000[[#This Row],[TotalAmount]],I:I,0))</f>
        <v>Casablanca</v>
      </c>
    </row>
    <row r="947" spans="1:20" x14ac:dyDescent="0.3">
      <c r="A947" s="1" t="s">
        <v>991</v>
      </c>
      <c r="B947" s="1" t="s">
        <v>43</v>
      </c>
      <c r="C947" s="1" t="s">
        <v>44</v>
      </c>
      <c r="D947" s="1" t="s">
        <v>45</v>
      </c>
      <c r="E947" s="1" t="s">
        <v>16</v>
      </c>
      <c r="F947" s="1" t="s">
        <v>62</v>
      </c>
      <c r="G947">
        <v>15772.52</v>
      </c>
      <c r="H947">
        <v>1</v>
      </c>
      <c r="I947">
        <v>15772.52</v>
      </c>
      <c r="J947">
        <v>1.31</v>
      </c>
      <c r="K947">
        <v>4897</v>
      </c>
      <c r="L947" s="2">
        <v>45524</v>
      </c>
      <c r="O947" t="str">
        <f>IF(ecommerce_10000[[#This Row],[Platform]]="Souq","sq",ecommerce_10000[[#This Row],[Platform]])</f>
        <v>sq</v>
      </c>
      <c r="P947" t="str">
        <f>IF(E947="Souq","sq",IF(E947="Jumia","Jum",E947))</f>
        <v>sq</v>
      </c>
      <c r="Q947">
        <f>VLOOKUP(ecommerce_10000[[#This Row],[City]],F:I,4,FALSE)</f>
        <v>27872.98</v>
      </c>
      <c r="R947" s="1">
        <f>SUMIF(C:C,ecommerce_10000[[#This Row],[Category]],I:I)</f>
        <v>31420413.200000018</v>
      </c>
      <c r="S947" s="1">
        <f>SUMIFS(I:I,C:C,C947)</f>
        <v>31420413.200000018</v>
      </c>
      <c r="T947" s="1" t="str">
        <f>INDEX(F:F,MATCH(ecommerce_10000[[#This Row],[TotalAmount]],I:I,0))</f>
        <v>Giza</v>
      </c>
    </row>
    <row r="948" spans="1:20" x14ac:dyDescent="0.3">
      <c r="A948" s="1" t="s">
        <v>992</v>
      </c>
      <c r="B948" s="1" t="s">
        <v>65</v>
      </c>
      <c r="C948" s="1" t="s">
        <v>20</v>
      </c>
      <c r="D948" s="1" t="s">
        <v>66</v>
      </c>
      <c r="E948" s="1" t="s">
        <v>47</v>
      </c>
      <c r="F948" s="1" t="s">
        <v>40</v>
      </c>
      <c r="G948">
        <v>3814.03</v>
      </c>
      <c r="H948">
        <v>2</v>
      </c>
      <c r="I948">
        <v>7628.06</v>
      </c>
      <c r="J948">
        <v>3.3</v>
      </c>
      <c r="K948">
        <v>3719</v>
      </c>
      <c r="L948" s="2">
        <v>45525</v>
      </c>
      <c r="O948" t="str">
        <f>IF(ecommerce_10000[[#This Row],[Platform]]="Souq","sq",ecommerce_10000[[#This Row],[Platform]])</f>
        <v>Amazon</v>
      </c>
      <c r="P948" t="str">
        <f>IF(E948="Souq","sq",IF(E948="Jumia","Jum",E948))</f>
        <v>Amazon</v>
      </c>
      <c r="Q948">
        <f>VLOOKUP(ecommerce_10000[[#This Row],[City]],F:I,4,FALSE)</f>
        <v>99349.3</v>
      </c>
      <c r="R948" s="1">
        <f>SUMIF(C:C,ecommerce_10000[[#This Row],[Category]],I:I)</f>
        <v>91504159.730000004</v>
      </c>
      <c r="S948" s="1">
        <f>SUMIFS(I:I,C:C,C948)</f>
        <v>91504159.730000004</v>
      </c>
      <c r="T948" s="1" t="str">
        <f>INDEX(F:F,MATCH(ecommerce_10000[[#This Row],[TotalAmount]],I:I,0))</f>
        <v>Riyadh</v>
      </c>
    </row>
    <row r="949" spans="1:20" x14ac:dyDescent="0.3">
      <c r="A949" s="1" t="s">
        <v>993</v>
      </c>
      <c r="B949" s="1" t="s">
        <v>49</v>
      </c>
      <c r="C949" s="1" t="s">
        <v>14</v>
      </c>
      <c r="D949" s="1" t="s">
        <v>50</v>
      </c>
      <c r="E949" s="1" t="s">
        <v>47</v>
      </c>
      <c r="F949" s="1" t="s">
        <v>40</v>
      </c>
      <c r="G949">
        <v>10893.12</v>
      </c>
      <c r="H949">
        <v>1</v>
      </c>
      <c r="I949">
        <v>10893.12</v>
      </c>
      <c r="J949">
        <v>4.1399999999999997</v>
      </c>
      <c r="K949">
        <v>3638</v>
      </c>
      <c r="L949" s="2">
        <v>45545</v>
      </c>
      <c r="O949" t="str">
        <f>IF(ecommerce_10000[[#This Row],[Platform]]="Souq","sq",ecommerce_10000[[#This Row],[Platform]])</f>
        <v>Amazon</v>
      </c>
      <c r="P949" t="str">
        <f>IF(E949="Souq","sq",IF(E949="Jumia","Jum",E949))</f>
        <v>Amazon</v>
      </c>
      <c r="Q949">
        <f>VLOOKUP(ecommerce_10000[[#This Row],[City]],F:I,4,FALSE)</f>
        <v>99349.3</v>
      </c>
      <c r="R949" s="1">
        <f>SUMIF(C:C,ecommerce_10000[[#This Row],[Category]],I:I)</f>
        <v>92327183.770000085</v>
      </c>
      <c r="S949" s="1">
        <f>SUMIFS(I:I,C:C,C949)</f>
        <v>92327183.770000085</v>
      </c>
      <c r="T949" s="1" t="str">
        <f>INDEX(F:F,MATCH(ecommerce_10000[[#This Row],[TotalAmount]],I:I,0))</f>
        <v>Riyadh</v>
      </c>
    </row>
    <row r="950" spans="1:20" x14ac:dyDescent="0.3">
      <c r="A950" s="1" t="s">
        <v>994</v>
      </c>
      <c r="B950" s="1" t="s">
        <v>65</v>
      </c>
      <c r="C950" s="1" t="s">
        <v>20</v>
      </c>
      <c r="D950" s="1" t="s">
        <v>66</v>
      </c>
      <c r="E950" s="1" t="s">
        <v>47</v>
      </c>
      <c r="F950" s="1" t="s">
        <v>40</v>
      </c>
      <c r="G950">
        <v>18256.61</v>
      </c>
      <c r="H950">
        <v>5</v>
      </c>
      <c r="I950">
        <v>91283.05</v>
      </c>
      <c r="J950">
        <v>2.4</v>
      </c>
      <c r="K950">
        <v>2115</v>
      </c>
      <c r="L950" s="2">
        <v>45341</v>
      </c>
      <c r="O950" t="str">
        <f>IF(ecommerce_10000[[#This Row],[Platform]]="Souq","sq",ecommerce_10000[[#This Row],[Platform]])</f>
        <v>Amazon</v>
      </c>
      <c r="P950" t="str">
        <f>IF(E950="Souq","sq",IF(E950="Jumia","Jum",E950))</f>
        <v>Amazon</v>
      </c>
      <c r="Q950">
        <f>VLOOKUP(ecommerce_10000[[#This Row],[City]],F:I,4,FALSE)</f>
        <v>99349.3</v>
      </c>
      <c r="R950" s="1">
        <f>SUMIF(C:C,ecommerce_10000[[#This Row],[Category]],I:I)</f>
        <v>91504159.730000004</v>
      </c>
      <c r="S950" s="1">
        <f>SUMIFS(I:I,C:C,C950)</f>
        <v>91504159.730000004</v>
      </c>
      <c r="T950" s="1" t="str">
        <f>INDEX(F:F,MATCH(ecommerce_10000[[#This Row],[TotalAmount]],I:I,0))</f>
        <v>Riyadh</v>
      </c>
    </row>
    <row r="951" spans="1:20" x14ac:dyDescent="0.3">
      <c r="A951" s="1" t="s">
        <v>995</v>
      </c>
      <c r="B951" s="1" t="s">
        <v>35</v>
      </c>
      <c r="C951" s="1" t="s">
        <v>14</v>
      </c>
      <c r="D951" s="1" t="s">
        <v>36</v>
      </c>
      <c r="E951" s="1" t="s">
        <v>47</v>
      </c>
      <c r="F951" s="1" t="s">
        <v>62</v>
      </c>
      <c r="G951">
        <v>16235.27</v>
      </c>
      <c r="H951">
        <v>4</v>
      </c>
      <c r="I951">
        <v>64941.08</v>
      </c>
      <c r="J951">
        <v>1.02</v>
      </c>
      <c r="K951">
        <v>1212</v>
      </c>
      <c r="L951" s="2">
        <v>45566</v>
      </c>
      <c r="O951" t="str">
        <f>IF(ecommerce_10000[[#This Row],[Platform]]="Souq","sq",ecommerce_10000[[#This Row],[Platform]])</f>
        <v>Amazon</v>
      </c>
      <c r="P951" t="str">
        <f>IF(E951="Souq","sq",IF(E951="Jumia","Jum",E951))</f>
        <v>Amazon</v>
      </c>
      <c r="Q951">
        <f>VLOOKUP(ecommerce_10000[[#This Row],[City]],F:I,4,FALSE)</f>
        <v>27872.98</v>
      </c>
      <c r="R951" s="1">
        <f>SUMIF(C:C,ecommerce_10000[[#This Row],[Category]],I:I)</f>
        <v>92327183.770000085</v>
      </c>
      <c r="S951" s="1">
        <f>SUMIFS(I:I,C:C,C951)</f>
        <v>92327183.770000085</v>
      </c>
      <c r="T951" s="1" t="str">
        <f>INDEX(F:F,MATCH(ecommerce_10000[[#This Row],[TotalAmount]],I:I,0))</f>
        <v>Giza</v>
      </c>
    </row>
    <row r="952" spans="1:20" x14ac:dyDescent="0.3">
      <c r="A952" s="1" t="s">
        <v>996</v>
      </c>
      <c r="B952" s="1" t="s">
        <v>38</v>
      </c>
      <c r="C952" s="1" t="s">
        <v>20</v>
      </c>
      <c r="D952" s="1" t="s">
        <v>39</v>
      </c>
      <c r="E952" s="1" t="s">
        <v>16</v>
      </c>
      <c r="F952" s="1" t="s">
        <v>23</v>
      </c>
      <c r="G952">
        <v>4724.2700000000004</v>
      </c>
      <c r="H952">
        <v>2</v>
      </c>
      <c r="I952">
        <v>9448.5400000000009</v>
      </c>
      <c r="J952">
        <v>1.49</v>
      </c>
      <c r="K952">
        <v>584</v>
      </c>
      <c r="L952" s="2">
        <v>45644</v>
      </c>
      <c r="O952" t="str">
        <f>IF(ecommerce_10000[[#This Row],[Platform]]="Souq","sq",ecommerce_10000[[#This Row],[Platform]])</f>
        <v>sq</v>
      </c>
      <c r="P952" t="str">
        <f>IF(E952="Souq","sq",IF(E952="Jumia","Jum",E952))</f>
        <v>sq</v>
      </c>
      <c r="Q952">
        <f>VLOOKUP(ecommerce_10000[[#This Row],[City]],F:I,4,FALSE)</f>
        <v>13290.4</v>
      </c>
      <c r="R952" s="1">
        <f>SUMIF(C:C,ecommerce_10000[[#This Row],[Category]],I:I)</f>
        <v>91504159.730000004</v>
      </c>
      <c r="S952" s="1">
        <f>SUMIFS(I:I,C:C,C952)</f>
        <v>91504159.730000004</v>
      </c>
      <c r="T952" s="1" t="str">
        <f>INDEX(F:F,MATCH(ecommerce_10000[[#This Row],[TotalAmount]],I:I,0))</f>
        <v>Alexandria</v>
      </c>
    </row>
    <row r="953" spans="1:20" x14ac:dyDescent="0.3">
      <c r="A953" s="1" t="s">
        <v>997</v>
      </c>
      <c r="B953" s="1" t="s">
        <v>53</v>
      </c>
      <c r="C953" s="1" t="s">
        <v>31</v>
      </c>
      <c r="D953" s="1" t="s">
        <v>54</v>
      </c>
      <c r="E953" s="1" t="s">
        <v>22</v>
      </c>
      <c r="F953" s="1" t="s">
        <v>17</v>
      </c>
      <c r="G953">
        <v>10514.03</v>
      </c>
      <c r="H953">
        <v>1</v>
      </c>
      <c r="I953">
        <v>10514.03</v>
      </c>
      <c r="J953">
        <v>1.05</v>
      </c>
      <c r="K953">
        <v>484</v>
      </c>
      <c r="L953" s="2">
        <v>45296</v>
      </c>
      <c r="O953" t="str">
        <f>IF(ecommerce_10000[[#This Row],[Platform]]="Souq","sq",ecommerce_10000[[#This Row],[Platform]])</f>
        <v>Jumia</v>
      </c>
      <c r="P953" t="str">
        <f>IF(E953="Souq","sq",IF(E953="Jumia","Jum",E953))</f>
        <v>Jum</v>
      </c>
      <c r="Q953">
        <f>VLOOKUP(ecommerce_10000[[#This Row],[City]],F:I,4,FALSE)</f>
        <v>16284.02</v>
      </c>
      <c r="R953" s="1">
        <f>SUMIF(C:C,ecommerce_10000[[#This Row],[Category]],I:I)</f>
        <v>57542997.559999913</v>
      </c>
      <c r="S953" s="1">
        <f>SUMIFS(I:I,C:C,C953)</f>
        <v>57542997.559999913</v>
      </c>
      <c r="T953" s="1" t="str">
        <f>INDEX(F:F,MATCH(ecommerce_10000[[#This Row],[TotalAmount]],I:I,0))</f>
        <v>Cairo</v>
      </c>
    </row>
    <row r="954" spans="1:20" x14ac:dyDescent="0.3">
      <c r="A954" s="1" t="s">
        <v>998</v>
      </c>
      <c r="B954" s="1" t="s">
        <v>13</v>
      </c>
      <c r="C954" s="1" t="s">
        <v>14</v>
      </c>
      <c r="D954" s="1" t="s">
        <v>15</v>
      </c>
      <c r="E954" s="1" t="s">
        <v>47</v>
      </c>
      <c r="F954" s="1" t="s">
        <v>40</v>
      </c>
      <c r="G954">
        <v>19978.169999999998</v>
      </c>
      <c r="H954">
        <v>3</v>
      </c>
      <c r="I954">
        <v>59934.51</v>
      </c>
      <c r="J954">
        <v>4.74</v>
      </c>
      <c r="K954">
        <v>3284</v>
      </c>
      <c r="L954" s="2">
        <v>45559</v>
      </c>
      <c r="O954" t="str">
        <f>IF(ecommerce_10000[[#This Row],[Platform]]="Souq","sq",ecommerce_10000[[#This Row],[Platform]])</f>
        <v>Amazon</v>
      </c>
      <c r="P954" t="str">
        <f>IF(E954="Souq","sq",IF(E954="Jumia","Jum",E954))</f>
        <v>Amazon</v>
      </c>
      <c r="Q954">
        <f>VLOOKUP(ecommerce_10000[[#This Row],[City]],F:I,4,FALSE)</f>
        <v>99349.3</v>
      </c>
      <c r="R954" s="1">
        <f>SUMIF(C:C,ecommerce_10000[[#This Row],[Category]],I:I)</f>
        <v>92327183.770000085</v>
      </c>
      <c r="S954" s="1">
        <f>SUMIFS(I:I,C:C,C954)</f>
        <v>92327183.770000085</v>
      </c>
      <c r="T954" s="1" t="str">
        <f>INDEX(F:F,MATCH(ecommerce_10000[[#This Row],[TotalAmount]],I:I,0))</f>
        <v>Riyadh</v>
      </c>
    </row>
    <row r="955" spans="1:20" x14ac:dyDescent="0.3">
      <c r="A955" s="1" t="s">
        <v>999</v>
      </c>
      <c r="B955" s="1" t="s">
        <v>30</v>
      </c>
      <c r="C955" s="1" t="s">
        <v>31</v>
      </c>
      <c r="D955" s="1" t="s">
        <v>32</v>
      </c>
      <c r="E955" s="1" t="s">
        <v>22</v>
      </c>
      <c r="F955" s="1" t="s">
        <v>62</v>
      </c>
      <c r="G955">
        <v>6458.66</v>
      </c>
      <c r="H955">
        <v>5</v>
      </c>
      <c r="I955">
        <v>32293.3</v>
      </c>
      <c r="J955">
        <v>2.57</v>
      </c>
      <c r="K955">
        <v>4652</v>
      </c>
      <c r="L955" s="2">
        <v>45513</v>
      </c>
      <c r="O955" t="str">
        <f>IF(ecommerce_10000[[#This Row],[Platform]]="Souq","sq",ecommerce_10000[[#This Row],[Platform]])</f>
        <v>Jumia</v>
      </c>
      <c r="P955" t="str">
        <f>IF(E955="Souq","sq",IF(E955="Jumia","Jum",E955))</f>
        <v>Jum</v>
      </c>
      <c r="Q955">
        <f>VLOOKUP(ecommerce_10000[[#This Row],[City]],F:I,4,FALSE)</f>
        <v>27872.98</v>
      </c>
      <c r="R955" s="1">
        <f>SUMIF(C:C,ecommerce_10000[[#This Row],[Category]],I:I)</f>
        <v>57542997.559999913</v>
      </c>
      <c r="S955" s="1">
        <f>SUMIFS(I:I,C:C,C955)</f>
        <v>57542997.559999913</v>
      </c>
      <c r="T955" s="1" t="str">
        <f>INDEX(F:F,MATCH(ecommerce_10000[[#This Row],[TotalAmount]],I:I,0))</f>
        <v>Giza</v>
      </c>
    </row>
    <row r="956" spans="1:20" x14ac:dyDescent="0.3">
      <c r="A956" s="1" t="s">
        <v>1000</v>
      </c>
      <c r="B956" s="1" t="s">
        <v>35</v>
      </c>
      <c r="C956" s="1" t="s">
        <v>14</v>
      </c>
      <c r="D956" s="1" t="s">
        <v>36</v>
      </c>
      <c r="E956" s="1" t="s">
        <v>16</v>
      </c>
      <c r="F956" s="1" t="s">
        <v>33</v>
      </c>
      <c r="G956">
        <v>14853.26</v>
      </c>
      <c r="H956">
        <v>4</v>
      </c>
      <c r="I956">
        <v>59413.04</v>
      </c>
      <c r="J956">
        <v>3.55</v>
      </c>
      <c r="K956">
        <v>2041</v>
      </c>
      <c r="L956" s="2">
        <v>45643</v>
      </c>
      <c r="O956" t="str">
        <f>IF(ecommerce_10000[[#This Row],[Platform]]="Souq","sq",ecommerce_10000[[#This Row],[Platform]])</f>
        <v>sq</v>
      </c>
      <c r="P956" t="str">
        <f>IF(E956="Souq","sq",IF(E956="Jumia","Jum",E956))</f>
        <v>sq</v>
      </c>
      <c r="Q956">
        <f>VLOOKUP(ecommerce_10000[[#This Row],[City]],F:I,4,FALSE)</f>
        <v>3665.44</v>
      </c>
      <c r="R956" s="1">
        <f>SUMIF(C:C,ecommerce_10000[[#This Row],[Category]],I:I)</f>
        <v>92327183.770000085</v>
      </c>
      <c r="S956" s="1">
        <f>SUMIFS(I:I,C:C,C956)</f>
        <v>92327183.770000085</v>
      </c>
      <c r="T956" s="1" t="str">
        <f>INDEX(F:F,MATCH(ecommerce_10000[[#This Row],[TotalAmount]],I:I,0))</f>
        <v>Dubai</v>
      </c>
    </row>
    <row r="957" spans="1:20" x14ac:dyDescent="0.3">
      <c r="A957" s="1" t="s">
        <v>1001</v>
      </c>
      <c r="B957" s="1" t="s">
        <v>49</v>
      </c>
      <c r="C957" s="1" t="s">
        <v>14</v>
      </c>
      <c r="D957" s="1" t="s">
        <v>50</v>
      </c>
      <c r="E957" s="1" t="s">
        <v>22</v>
      </c>
      <c r="F957" s="1" t="s">
        <v>28</v>
      </c>
      <c r="G957">
        <v>12946.68</v>
      </c>
      <c r="H957">
        <v>5</v>
      </c>
      <c r="I957">
        <v>64733.4</v>
      </c>
      <c r="J957">
        <v>1.08</v>
      </c>
      <c r="K957">
        <v>4979</v>
      </c>
      <c r="L957" s="2">
        <v>45357</v>
      </c>
      <c r="O957" t="str">
        <f>IF(ecommerce_10000[[#This Row],[Platform]]="Souq","sq",ecommerce_10000[[#This Row],[Platform]])</f>
        <v>Jumia</v>
      </c>
      <c r="P957" t="str">
        <f>IF(E957="Souq","sq",IF(E957="Jumia","Jum",E957))</f>
        <v>Jum</v>
      </c>
      <c r="Q957">
        <f>VLOOKUP(ecommerce_10000[[#This Row],[City]],F:I,4,FALSE)</f>
        <v>26648.76</v>
      </c>
      <c r="R957" s="1">
        <f>SUMIF(C:C,ecommerce_10000[[#This Row],[Category]],I:I)</f>
        <v>92327183.770000085</v>
      </c>
      <c r="S957" s="1">
        <f>SUMIFS(I:I,C:C,C957)</f>
        <v>92327183.770000085</v>
      </c>
      <c r="T957" s="1" t="str">
        <f>INDEX(F:F,MATCH(ecommerce_10000[[#This Row],[TotalAmount]],I:I,0))</f>
        <v>Casablanca</v>
      </c>
    </row>
    <row r="958" spans="1:20" x14ac:dyDescent="0.3">
      <c r="A958" s="1" t="s">
        <v>1002</v>
      </c>
      <c r="B958" s="1" t="s">
        <v>19</v>
      </c>
      <c r="C958" s="1" t="s">
        <v>20</v>
      </c>
      <c r="D958" s="1" t="s">
        <v>21</v>
      </c>
      <c r="E958" s="1" t="s">
        <v>16</v>
      </c>
      <c r="F958" s="1" t="s">
        <v>62</v>
      </c>
      <c r="G958">
        <v>4502.6400000000003</v>
      </c>
      <c r="H958">
        <v>2</v>
      </c>
      <c r="I958">
        <v>9005.2800000000007</v>
      </c>
      <c r="J958">
        <v>2.57</v>
      </c>
      <c r="K958">
        <v>2285</v>
      </c>
      <c r="L958" s="2">
        <v>45582</v>
      </c>
      <c r="O958" t="str">
        <f>IF(ecommerce_10000[[#This Row],[Platform]]="Souq","sq",ecommerce_10000[[#This Row],[Platform]])</f>
        <v>sq</v>
      </c>
      <c r="P958" t="str">
        <f>IF(E958="Souq","sq",IF(E958="Jumia","Jum",E958))</f>
        <v>sq</v>
      </c>
      <c r="Q958">
        <f>VLOOKUP(ecommerce_10000[[#This Row],[City]],F:I,4,FALSE)</f>
        <v>27872.98</v>
      </c>
      <c r="R958" s="1">
        <f>SUMIF(C:C,ecommerce_10000[[#This Row],[Category]],I:I)</f>
        <v>91504159.730000004</v>
      </c>
      <c r="S958" s="1">
        <f>SUMIFS(I:I,C:C,C958)</f>
        <v>91504159.730000004</v>
      </c>
      <c r="T958" s="1" t="str">
        <f>INDEX(F:F,MATCH(ecommerce_10000[[#This Row],[TotalAmount]],I:I,0))</f>
        <v>Giza</v>
      </c>
    </row>
    <row r="959" spans="1:20" x14ac:dyDescent="0.3">
      <c r="A959" s="1" t="s">
        <v>1003</v>
      </c>
      <c r="B959" s="1" t="s">
        <v>49</v>
      </c>
      <c r="C959" s="1" t="s">
        <v>14</v>
      </c>
      <c r="D959" s="1" t="s">
        <v>50</v>
      </c>
      <c r="E959" s="1" t="s">
        <v>22</v>
      </c>
      <c r="F959" s="1" t="s">
        <v>28</v>
      </c>
      <c r="G959">
        <v>13248.42</v>
      </c>
      <c r="H959">
        <v>3</v>
      </c>
      <c r="I959">
        <v>39745.26</v>
      </c>
      <c r="J959">
        <v>2.23</v>
      </c>
      <c r="K959">
        <v>1836</v>
      </c>
      <c r="L959" s="2">
        <v>45432</v>
      </c>
      <c r="O959" t="str">
        <f>IF(ecommerce_10000[[#This Row],[Platform]]="Souq","sq",ecommerce_10000[[#This Row],[Platform]])</f>
        <v>Jumia</v>
      </c>
      <c r="P959" t="str">
        <f>IF(E959="Souq","sq",IF(E959="Jumia","Jum",E959))</f>
        <v>Jum</v>
      </c>
      <c r="Q959">
        <f>VLOOKUP(ecommerce_10000[[#This Row],[City]],F:I,4,FALSE)</f>
        <v>26648.76</v>
      </c>
      <c r="R959" s="1">
        <f>SUMIF(C:C,ecommerce_10000[[#This Row],[Category]],I:I)</f>
        <v>92327183.770000085</v>
      </c>
      <c r="S959" s="1">
        <f>SUMIFS(I:I,C:C,C959)</f>
        <v>92327183.770000085</v>
      </c>
      <c r="T959" s="1" t="str">
        <f>INDEX(F:F,MATCH(ecommerce_10000[[#This Row],[TotalAmount]],I:I,0))</f>
        <v>Casablanca</v>
      </c>
    </row>
    <row r="960" spans="1:20" x14ac:dyDescent="0.3">
      <c r="A960" s="1" t="s">
        <v>1004</v>
      </c>
      <c r="B960" s="1" t="s">
        <v>25</v>
      </c>
      <c r="C960" s="1" t="s">
        <v>26</v>
      </c>
      <c r="D960" s="1" t="s">
        <v>27</v>
      </c>
      <c r="E960" s="1" t="s">
        <v>22</v>
      </c>
      <c r="F960" s="1" t="s">
        <v>17</v>
      </c>
      <c r="G960">
        <v>6765.6</v>
      </c>
      <c r="H960">
        <v>3</v>
      </c>
      <c r="I960">
        <v>20296.8</v>
      </c>
      <c r="J960">
        <v>1.4</v>
      </c>
      <c r="K960">
        <v>3288</v>
      </c>
      <c r="L960" s="2">
        <v>45429</v>
      </c>
      <c r="O960" t="str">
        <f>IF(ecommerce_10000[[#This Row],[Platform]]="Souq","sq",ecommerce_10000[[#This Row],[Platform]])</f>
        <v>Jumia</v>
      </c>
      <c r="P960" t="str">
        <f>IF(E960="Souq","sq",IF(E960="Jumia","Jum",E960))</f>
        <v>Jum</v>
      </c>
      <c r="Q960">
        <f>VLOOKUP(ecommerce_10000[[#This Row],[City]],F:I,4,FALSE)</f>
        <v>16284.02</v>
      </c>
      <c r="R960" s="1">
        <f>SUMIF(C:C,ecommerce_10000[[#This Row],[Category]],I:I)</f>
        <v>29200970.130000021</v>
      </c>
      <c r="S960" s="1">
        <f>SUMIFS(I:I,C:C,C960)</f>
        <v>29200970.130000021</v>
      </c>
      <c r="T960" s="1" t="str">
        <f>INDEX(F:F,MATCH(ecommerce_10000[[#This Row],[TotalAmount]],I:I,0))</f>
        <v>Cairo</v>
      </c>
    </row>
    <row r="961" spans="1:20" x14ac:dyDescent="0.3">
      <c r="A961" s="1" t="s">
        <v>1005</v>
      </c>
      <c r="B961" s="1" t="s">
        <v>35</v>
      </c>
      <c r="C961" s="1" t="s">
        <v>14</v>
      </c>
      <c r="D961" s="1" t="s">
        <v>36</v>
      </c>
      <c r="E961" s="1" t="s">
        <v>16</v>
      </c>
      <c r="F961" s="1" t="s">
        <v>23</v>
      </c>
      <c r="G961">
        <v>13779.67</v>
      </c>
      <c r="H961">
        <v>2</v>
      </c>
      <c r="I961">
        <v>27559.34</v>
      </c>
      <c r="J961">
        <v>3.51</v>
      </c>
      <c r="K961">
        <v>48</v>
      </c>
      <c r="L961" s="2">
        <v>45528</v>
      </c>
      <c r="O961" t="str">
        <f>IF(ecommerce_10000[[#This Row],[Platform]]="Souq","sq",ecommerce_10000[[#This Row],[Platform]])</f>
        <v>sq</v>
      </c>
      <c r="P961" t="str">
        <f>IF(E961="Souq","sq",IF(E961="Jumia","Jum",E961))</f>
        <v>sq</v>
      </c>
      <c r="Q961">
        <f>VLOOKUP(ecommerce_10000[[#This Row],[City]],F:I,4,FALSE)</f>
        <v>13290.4</v>
      </c>
      <c r="R961" s="1">
        <f>SUMIF(C:C,ecommerce_10000[[#This Row],[Category]],I:I)</f>
        <v>92327183.770000085</v>
      </c>
      <c r="S961" s="1">
        <f>SUMIFS(I:I,C:C,C961)</f>
        <v>92327183.770000085</v>
      </c>
      <c r="T961" s="1" t="str">
        <f>INDEX(F:F,MATCH(ecommerce_10000[[#This Row],[TotalAmount]],I:I,0))</f>
        <v>Alexandria</v>
      </c>
    </row>
    <row r="962" spans="1:20" x14ac:dyDescent="0.3">
      <c r="A962" s="1" t="s">
        <v>1006</v>
      </c>
      <c r="B962" s="1" t="s">
        <v>13</v>
      </c>
      <c r="C962" s="1" t="s">
        <v>14</v>
      </c>
      <c r="D962" s="1" t="s">
        <v>15</v>
      </c>
      <c r="E962" s="1" t="s">
        <v>47</v>
      </c>
      <c r="F962" s="1" t="s">
        <v>62</v>
      </c>
      <c r="G962">
        <v>5332.57</v>
      </c>
      <c r="H962">
        <v>5</v>
      </c>
      <c r="I962">
        <v>26662.85</v>
      </c>
      <c r="J962">
        <v>2.37</v>
      </c>
      <c r="K962">
        <v>3181</v>
      </c>
      <c r="L962" s="2">
        <v>45470</v>
      </c>
      <c r="O962" t="str">
        <f>IF(ecommerce_10000[[#This Row],[Platform]]="Souq","sq",ecommerce_10000[[#This Row],[Platform]])</f>
        <v>Amazon</v>
      </c>
      <c r="P962" t="str">
        <f>IF(E962="Souq","sq",IF(E962="Jumia","Jum",E962))</f>
        <v>Amazon</v>
      </c>
      <c r="Q962">
        <f>VLOOKUP(ecommerce_10000[[#This Row],[City]],F:I,4,FALSE)</f>
        <v>27872.98</v>
      </c>
      <c r="R962" s="1">
        <f>SUMIF(C:C,ecommerce_10000[[#This Row],[Category]],I:I)</f>
        <v>92327183.770000085</v>
      </c>
      <c r="S962" s="1">
        <f>SUMIFS(I:I,C:C,C962)</f>
        <v>92327183.770000085</v>
      </c>
      <c r="T962" s="1" t="str">
        <f>INDEX(F:F,MATCH(ecommerce_10000[[#This Row],[TotalAmount]],I:I,0))</f>
        <v>Giza</v>
      </c>
    </row>
    <row r="963" spans="1:20" x14ac:dyDescent="0.3">
      <c r="A963" s="1" t="s">
        <v>1007</v>
      </c>
      <c r="B963" s="1" t="s">
        <v>13</v>
      </c>
      <c r="C963" s="1" t="s">
        <v>14</v>
      </c>
      <c r="D963" s="1" t="s">
        <v>15</v>
      </c>
      <c r="E963" s="1" t="s">
        <v>47</v>
      </c>
      <c r="F963" s="1" t="s">
        <v>28</v>
      </c>
      <c r="G963">
        <v>18975.8</v>
      </c>
      <c r="H963">
        <v>3</v>
      </c>
      <c r="I963">
        <v>56927.4</v>
      </c>
      <c r="J963">
        <v>3.87</v>
      </c>
      <c r="K963">
        <v>487</v>
      </c>
      <c r="L963" s="2">
        <v>45348</v>
      </c>
      <c r="O963" t="str">
        <f>IF(ecommerce_10000[[#This Row],[Platform]]="Souq","sq",ecommerce_10000[[#This Row],[Platform]])</f>
        <v>Amazon</v>
      </c>
      <c r="P963" t="str">
        <f>IF(E963="Souq","sq",IF(E963="Jumia","Jum",E963))</f>
        <v>Amazon</v>
      </c>
      <c r="Q963">
        <f>VLOOKUP(ecommerce_10000[[#This Row],[City]],F:I,4,FALSE)</f>
        <v>26648.76</v>
      </c>
      <c r="R963" s="1">
        <f>SUMIF(C:C,ecommerce_10000[[#This Row],[Category]],I:I)</f>
        <v>92327183.770000085</v>
      </c>
      <c r="S963" s="1">
        <f>SUMIFS(I:I,C:C,C963)</f>
        <v>92327183.770000085</v>
      </c>
      <c r="T963" s="1" t="str">
        <f>INDEX(F:F,MATCH(ecommerce_10000[[#This Row],[TotalAmount]],I:I,0))</f>
        <v>Casablanca</v>
      </c>
    </row>
    <row r="964" spans="1:20" x14ac:dyDescent="0.3">
      <c r="A964" s="1" t="s">
        <v>1008</v>
      </c>
      <c r="B964" s="1" t="s">
        <v>65</v>
      </c>
      <c r="C964" s="1" t="s">
        <v>20</v>
      </c>
      <c r="D964" s="1" t="s">
        <v>66</v>
      </c>
      <c r="E964" s="1" t="s">
        <v>16</v>
      </c>
      <c r="F964" s="1" t="s">
        <v>28</v>
      </c>
      <c r="G964">
        <v>19818.36</v>
      </c>
      <c r="H964">
        <v>3</v>
      </c>
      <c r="I964">
        <v>59455.08</v>
      </c>
      <c r="J964">
        <v>4.0199999999999996</v>
      </c>
      <c r="K964">
        <v>2276</v>
      </c>
      <c r="L964" s="2">
        <v>45506</v>
      </c>
      <c r="O964" t="str">
        <f>IF(ecommerce_10000[[#This Row],[Platform]]="Souq","sq",ecommerce_10000[[#This Row],[Platform]])</f>
        <v>sq</v>
      </c>
      <c r="P964" t="str">
        <f>IF(E964="Souq","sq",IF(E964="Jumia","Jum",E964))</f>
        <v>sq</v>
      </c>
      <c r="Q964">
        <f>VLOOKUP(ecommerce_10000[[#This Row],[City]],F:I,4,FALSE)</f>
        <v>26648.76</v>
      </c>
      <c r="R964" s="1">
        <f>SUMIF(C:C,ecommerce_10000[[#This Row],[Category]],I:I)</f>
        <v>91504159.730000004</v>
      </c>
      <c r="S964" s="1">
        <f>SUMIFS(I:I,C:C,C964)</f>
        <v>91504159.730000004</v>
      </c>
      <c r="T964" s="1" t="str">
        <f>INDEX(F:F,MATCH(ecommerce_10000[[#This Row],[TotalAmount]],I:I,0))</f>
        <v>Casablanca</v>
      </c>
    </row>
    <row r="965" spans="1:20" x14ac:dyDescent="0.3">
      <c r="A965" s="1" t="s">
        <v>1009</v>
      </c>
      <c r="B965" s="1" t="s">
        <v>35</v>
      </c>
      <c r="C965" s="1" t="s">
        <v>14</v>
      </c>
      <c r="D965" s="1" t="s">
        <v>36</v>
      </c>
      <c r="E965" s="1" t="s">
        <v>22</v>
      </c>
      <c r="F965" s="1" t="s">
        <v>40</v>
      </c>
      <c r="G965">
        <v>11875.09</v>
      </c>
      <c r="H965">
        <v>4</v>
      </c>
      <c r="I965">
        <v>47500.36</v>
      </c>
      <c r="J965">
        <v>3.81</v>
      </c>
      <c r="K965">
        <v>4297</v>
      </c>
      <c r="L965" s="2">
        <v>45390</v>
      </c>
      <c r="O965" t="str">
        <f>IF(ecommerce_10000[[#This Row],[Platform]]="Souq","sq",ecommerce_10000[[#This Row],[Platform]])</f>
        <v>Jumia</v>
      </c>
      <c r="P965" t="str">
        <f>IF(E965="Souq","sq",IF(E965="Jumia","Jum",E965))</f>
        <v>Jum</v>
      </c>
      <c r="Q965">
        <f>VLOOKUP(ecommerce_10000[[#This Row],[City]],F:I,4,FALSE)</f>
        <v>99349.3</v>
      </c>
      <c r="R965" s="1">
        <f>SUMIF(C:C,ecommerce_10000[[#This Row],[Category]],I:I)</f>
        <v>92327183.770000085</v>
      </c>
      <c r="S965" s="1">
        <f>SUMIFS(I:I,C:C,C965)</f>
        <v>92327183.770000085</v>
      </c>
      <c r="T965" s="1" t="str">
        <f>INDEX(F:F,MATCH(ecommerce_10000[[#This Row],[TotalAmount]],I:I,0))</f>
        <v>Riyadh</v>
      </c>
    </row>
    <row r="966" spans="1:20" x14ac:dyDescent="0.3">
      <c r="A966" s="1" t="s">
        <v>1010</v>
      </c>
      <c r="B966" s="1" t="s">
        <v>65</v>
      </c>
      <c r="C966" s="1" t="s">
        <v>20</v>
      </c>
      <c r="D966" s="1" t="s">
        <v>66</v>
      </c>
      <c r="E966" s="1" t="s">
        <v>47</v>
      </c>
      <c r="F966" s="1" t="s">
        <v>40</v>
      </c>
      <c r="G966">
        <v>18275.650000000001</v>
      </c>
      <c r="H966">
        <v>5</v>
      </c>
      <c r="I966">
        <v>91378.25</v>
      </c>
      <c r="J966">
        <v>2.72</v>
      </c>
      <c r="K966">
        <v>2260</v>
      </c>
      <c r="L966" s="2">
        <v>45506</v>
      </c>
      <c r="O966" t="str">
        <f>IF(ecommerce_10000[[#This Row],[Platform]]="Souq","sq",ecommerce_10000[[#This Row],[Platform]])</f>
        <v>Amazon</v>
      </c>
      <c r="P966" t="str">
        <f>IF(E966="Souq","sq",IF(E966="Jumia","Jum",E966))</f>
        <v>Amazon</v>
      </c>
      <c r="Q966">
        <f>VLOOKUP(ecommerce_10000[[#This Row],[City]],F:I,4,FALSE)</f>
        <v>99349.3</v>
      </c>
      <c r="R966" s="1">
        <f>SUMIF(C:C,ecommerce_10000[[#This Row],[Category]],I:I)</f>
        <v>91504159.730000004</v>
      </c>
      <c r="S966" s="1">
        <f>SUMIFS(I:I,C:C,C966)</f>
        <v>91504159.730000004</v>
      </c>
      <c r="T966" s="1" t="str">
        <f>INDEX(F:F,MATCH(ecommerce_10000[[#This Row],[TotalAmount]],I:I,0))</f>
        <v>Riyadh</v>
      </c>
    </row>
    <row r="967" spans="1:20" x14ac:dyDescent="0.3">
      <c r="A967" s="1" t="s">
        <v>1011</v>
      </c>
      <c r="B967" s="1" t="s">
        <v>65</v>
      </c>
      <c r="C967" s="1" t="s">
        <v>20</v>
      </c>
      <c r="D967" s="1" t="s">
        <v>66</v>
      </c>
      <c r="E967" s="1" t="s">
        <v>22</v>
      </c>
      <c r="F967" s="1" t="s">
        <v>33</v>
      </c>
      <c r="G967">
        <v>19222.04</v>
      </c>
      <c r="H967">
        <v>3</v>
      </c>
      <c r="I967">
        <v>57666.12</v>
      </c>
      <c r="J967">
        <v>4.21</v>
      </c>
      <c r="K967">
        <v>3332</v>
      </c>
      <c r="L967" s="2">
        <v>45502</v>
      </c>
      <c r="O967" t="str">
        <f>IF(ecommerce_10000[[#This Row],[Platform]]="Souq","sq",ecommerce_10000[[#This Row],[Platform]])</f>
        <v>Jumia</v>
      </c>
      <c r="P967" t="str">
        <f>IF(E967="Souq","sq",IF(E967="Jumia","Jum",E967))</f>
        <v>Jum</v>
      </c>
      <c r="Q967">
        <f>VLOOKUP(ecommerce_10000[[#This Row],[City]],F:I,4,FALSE)</f>
        <v>3665.44</v>
      </c>
      <c r="R967" s="1">
        <f>SUMIF(C:C,ecommerce_10000[[#This Row],[Category]],I:I)</f>
        <v>91504159.730000004</v>
      </c>
      <c r="S967" s="1">
        <f>SUMIFS(I:I,C:C,C967)</f>
        <v>91504159.730000004</v>
      </c>
      <c r="T967" s="1" t="str">
        <f>INDEX(F:F,MATCH(ecommerce_10000[[#This Row],[TotalAmount]],I:I,0))</f>
        <v>Dubai</v>
      </c>
    </row>
    <row r="968" spans="1:20" x14ac:dyDescent="0.3">
      <c r="A968" s="1" t="s">
        <v>1012</v>
      </c>
      <c r="B968" s="1" t="s">
        <v>19</v>
      </c>
      <c r="C968" s="1" t="s">
        <v>20</v>
      </c>
      <c r="D968" s="1" t="s">
        <v>21</v>
      </c>
      <c r="E968" s="1" t="s">
        <v>47</v>
      </c>
      <c r="F968" s="1" t="s">
        <v>33</v>
      </c>
      <c r="G968">
        <v>626.97</v>
      </c>
      <c r="H968">
        <v>4</v>
      </c>
      <c r="I968">
        <v>2507.88</v>
      </c>
      <c r="J968">
        <v>4.8099999999999996</v>
      </c>
      <c r="K968">
        <v>702</v>
      </c>
      <c r="L968" s="2">
        <v>45480</v>
      </c>
      <c r="O968" t="str">
        <f>IF(ecommerce_10000[[#This Row],[Platform]]="Souq","sq",ecommerce_10000[[#This Row],[Platform]])</f>
        <v>Amazon</v>
      </c>
      <c r="P968" t="str">
        <f>IF(E968="Souq","sq",IF(E968="Jumia","Jum",E968))</f>
        <v>Amazon</v>
      </c>
      <c r="Q968">
        <f>VLOOKUP(ecommerce_10000[[#This Row],[City]],F:I,4,FALSE)</f>
        <v>3665.44</v>
      </c>
      <c r="R968" s="1">
        <f>SUMIF(C:C,ecommerce_10000[[#This Row],[Category]],I:I)</f>
        <v>91504159.730000004</v>
      </c>
      <c r="S968" s="1">
        <f>SUMIFS(I:I,C:C,C968)</f>
        <v>91504159.730000004</v>
      </c>
      <c r="T968" s="1" t="str">
        <f>INDEX(F:F,MATCH(ecommerce_10000[[#This Row],[TotalAmount]],I:I,0))</f>
        <v>Dubai</v>
      </c>
    </row>
    <row r="969" spans="1:20" x14ac:dyDescent="0.3">
      <c r="A969" s="1" t="s">
        <v>1013</v>
      </c>
      <c r="B969" s="1" t="s">
        <v>43</v>
      </c>
      <c r="C969" s="1" t="s">
        <v>44</v>
      </c>
      <c r="D969" s="1" t="s">
        <v>45</v>
      </c>
      <c r="E969" s="1" t="s">
        <v>16</v>
      </c>
      <c r="F969" s="1" t="s">
        <v>40</v>
      </c>
      <c r="G969">
        <v>11061.27</v>
      </c>
      <c r="H969">
        <v>2</v>
      </c>
      <c r="I969">
        <v>22122.54</v>
      </c>
      <c r="J969">
        <v>1.37</v>
      </c>
      <c r="K969">
        <v>848</v>
      </c>
      <c r="L969" s="2">
        <v>45651</v>
      </c>
      <c r="O969" t="str">
        <f>IF(ecommerce_10000[[#This Row],[Platform]]="Souq","sq",ecommerce_10000[[#This Row],[Platform]])</f>
        <v>sq</v>
      </c>
      <c r="P969" t="str">
        <f>IF(E969="Souq","sq",IF(E969="Jumia","Jum",E969))</f>
        <v>sq</v>
      </c>
      <c r="Q969">
        <f>VLOOKUP(ecommerce_10000[[#This Row],[City]],F:I,4,FALSE)</f>
        <v>99349.3</v>
      </c>
      <c r="R969" s="1">
        <f>SUMIF(C:C,ecommerce_10000[[#This Row],[Category]],I:I)</f>
        <v>31420413.200000018</v>
      </c>
      <c r="S969" s="1">
        <f>SUMIFS(I:I,C:C,C969)</f>
        <v>31420413.200000018</v>
      </c>
      <c r="T969" s="1" t="str">
        <f>INDEX(F:F,MATCH(ecommerce_10000[[#This Row],[TotalAmount]],I:I,0))</f>
        <v>Riyadh</v>
      </c>
    </row>
    <row r="970" spans="1:20" x14ac:dyDescent="0.3">
      <c r="A970" s="1" t="s">
        <v>1014</v>
      </c>
      <c r="B970" s="1" t="s">
        <v>65</v>
      </c>
      <c r="C970" s="1" t="s">
        <v>20</v>
      </c>
      <c r="D970" s="1" t="s">
        <v>66</v>
      </c>
      <c r="E970" s="1" t="s">
        <v>47</v>
      </c>
      <c r="F970" s="1" t="s">
        <v>17</v>
      </c>
      <c r="G970">
        <v>6582.41</v>
      </c>
      <c r="H970">
        <v>2</v>
      </c>
      <c r="I970">
        <v>13164.82</v>
      </c>
      <c r="J970">
        <v>4.67</v>
      </c>
      <c r="K970">
        <v>3875</v>
      </c>
      <c r="L970" s="2">
        <v>45424</v>
      </c>
      <c r="O970" t="str">
        <f>IF(ecommerce_10000[[#This Row],[Platform]]="Souq","sq",ecommerce_10000[[#This Row],[Platform]])</f>
        <v>Amazon</v>
      </c>
      <c r="P970" t="str">
        <f>IF(E970="Souq","sq",IF(E970="Jumia","Jum",E970))</f>
        <v>Amazon</v>
      </c>
      <c r="Q970">
        <f>VLOOKUP(ecommerce_10000[[#This Row],[City]],F:I,4,FALSE)</f>
        <v>16284.02</v>
      </c>
      <c r="R970" s="1">
        <f>SUMIF(C:C,ecommerce_10000[[#This Row],[Category]],I:I)</f>
        <v>91504159.730000004</v>
      </c>
      <c r="S970" s="1">
        <f>SUMIFS(I:I,C:C,C970)</f>
        <v>91504159.730000004</v>
      </c>
      <c r="T970" s="1" t="str">
        <f>INDEX(F:F,MATCH(ecommerce_10000[[#This Row],[TotalAmount]],I:I,0))</f>
        <v>Cairo</v>
      </c>
    </row>
    <row r="971" spans="1:20" x14ac:dyDescent="0.3">
      <c r="A971" s="1" t="s">
        <v>1015</v>
      </c>
      <c r="B971" s="1" t="s">
        <v>19</v>
      </c>
      <c r="C971" s="1" t="s">
        <v>20</v>
      </c>
      <c r="D971" s="1" t="s">
        <v>21</v>
      </c>
      <c r="E971" s="1" t="s">
        <v>47</v>
      </c>
      <c r="F971" s="1" t="s">
        <v>33</v>
      </c>
      <c r="G971">
        <v>16337.18</v>
      </c>
      <c r="H971">
        <v>1</v>
      </c>
      <c r="I971">
        <v>16337.18</v>
      </c>
      <c r="J971">
        <v>1.08</v>
      </c>
      <c r="K971">
        <v>1429</v>
      </c>
      <c r="L971" s="2">
        <v>45617</v>
      </c>
      <c r="O971" t="str">
        <f>IF(ecommerce_10000[[#This Row],[Platform]]="Souq","sq",ecommerce_10000[[#This Row],[Platform]])</f>
        <v>Amazon</v>
      </c>
      <c r="P971" t="str">
        <f>IF(E971="Souq","sq",IF(E971="Jumia","Jum",E971))</f>
        <v>Amazon</v>
      </c>
      <c r="Q971">
        <f>VLOOKUP(ecommerce_10000[[#This Row],[City]],F:I,4,FALSE)</f>
        <v>3665.44</v>
      </c>
      <c r="R971" s="1">
        <f>SUMIF(C:C,ecommerce_10000[[#This Row],[Category]],I:I)</f>
        <v>91504159.730000004</v>
      </c>
      <c r="S971" s="1">
        <f>SUMIFS(I:I,C:C,C971)</f>
        <v>91504159.730000004</v>
      </c>
      <c r="T971" s="1" t="str">
        <f>INDEX(F:F,MATCH(ecommerce_10000[[#This Row],[TotalAmount]],I:I,0))</f>
        <v>Dubai</v>
      </c>
    </row>
    <row r="972" spans="1:20" x14ac:dyDescent="0.3">
      <c r="A972" s="1" t="s">
        <v>1016</v>
      </c>
      <c r="B972" s="1" t="s">
        <v>30</v>
      </c>
      <c r="C972" s="1" t="s">
        <v>31</v>
      </c>
      <c r="D972" s="1" t="s">
        <v>32</v>
      </c>
      <c r="E972" s="1" t="s">
        <v>47</v>
      </c>
      <c r="F972" s="1" t="s">
        <v>62</v>
      </c>
      <c r="G972">
        <v>18245.5</v>
      </c>
      <c r="H972">
        <v>1</v>
      </c>
      <c r="I972">
        <v>18245.5</v>
      </c>
      <c r="J972">
        <v>4.47</v>
      </c>
      <c r="K972">
        <v>1882</v>
      </c>
      <c r="L972" s="2">
        <v>45519</v>
      </c>
      <c r="O972" t="str">
        <f>IF(ecommerce_10000[[#This Row],[Platform]]="Souq","sq",ecommerce_10000[[#This Row],[Platform]])</f>
        <v>Amazon</v>
      </c>
      <c r="P972" t="str">
        <f>IF(E972="Souq","sq",IF(E972="Jumia","Jum",E972))</f>
        <v>Amazon</v>
      </c>
      <c r="Q972">
        <f>VLOOKUP(ecommerce_10000[[#This Row],[City]],F:I,4,FALSE)</f>
        <v>27872.98</v>
      </c>
      <c r="R972" s="1">
        <f>SUMIF(C:C,ecommerce_10000[[#This Row],[Category]],I:I)</f>
        <v>57542997.559999913</v>
      </c>
      <c r="S972" s="1">
        <f>SUMIFS(I:I,C:C,C972)</f>
        <v>57542997.559999913</v>
      </c>
      <c r="T972" s="1" t="str">
        <f>INDEX(F:F,MATCH(ecommerce_10000[[#This Row],[TotalAmount]],I:I,0))</f>
        <v>Giza</v>
      </c>
    </row>
    <row r="973" spans="1:20" x14ac:dyDescent="0.3">
      <c r="A973" s="1" t="s">
        <v>1017</v>
      </c>
      <c r="B973" s="1" t="s">
        <v>30</v>
      </c>
      <c r="C973" s="1" t="s">
        <v>31</v>
      </c>
      <c r="D973" s="1" t="s">
        <v>32</v>
      </c>
      <c r="E973" s="1" t="s">
        <v>16</v>
      </c>
      <c r="F973" s="1" t="s">
        <v>28</v>
      </c>
      <c r="G973">
        <v>16339.46</v>
      </c>
      <c r="H973">
        <v>1</v>
      </c>
      <c r="I973">
        <v>16339.46</v>
      </c>
      <c r="J973">
        <v>4.74</v>
      </c>
      <c r="K973">
        <v>2447</v>
      </c>
      <c r="L973" s="2">
        <v>45562</v>
      </c>
      <c r="O973" t="str">
        <f>IF(ecommerce_10000[[#This Row],[Platform]]="Souq","sq",ecommerce_10000[[#This Row],[Platform]])</f>
        <v>sq</v>
      </c>
      <c r="P973" t="str">
        <f>IF(E973="Souq","sq",IF(E973="Jumia","Jum",E973))</f>
        <v>sq</v>
      </c>
      <c r="Q973">
        <f>VLOOKUP(ecommerce_10000[[#This Row],[City]],F:I,4,FALSE)</f>
        <v>26648.76</v>
      </c>
      <c r="R973" s="1">
        <f>SUMIF(C:C,ecommerce_10000[[#This Row],[Category]],I:I)</f>
        <v>57542997.559999913</v>
      </c>
      <c r="S973" s="1">
        <f>SUMIFS(I:I,C:C,C973)</f>
        <v>57542997.559999913</v>
      </c>
      <c r="T973" s="1" t="str">
        <f>INDEX(F:F,MATCH(ecommerce_10000[[#This Row],[TotalAmount]],I:I,0))</f>
        <v>Casablanca</v>
      </c>
    </row>
    <row r="974" spans="1:20" x14ac:dyDescent="0.3">
      <c r="A974" s="1" t="s">
        <v>1018</v>
      </c>
      <c r="B974" s="1" t="s">
        <v>19</v>
      </c>
      <c r="C974" s="1" t="s">
        <v>20</v>
      </c>
      <c r="D974" s="1" t="s">
        <v>21</v>
      </c>
      <c r="E974" s="1" t="s">
        <v>22</v>
      </c>
      <c r="F974" s="1" t="s">
        <v>62</v>
      </c>
      <c r="G974">
        <v>2469.5500000000002</v>
      </c>
      <c r="H974">
        <v>1</v>
      </c>
      <c r="I974">
        <v>2469.5500000000002</v>
      </c>
      <c r="J974">
        <v>3.19</v>
      </c>
      <c r="K974">
        <v>3617</v>
      </c>
      <c r="L974" s="2">
        <v>45584</v>
      </c>
      <c r="O974" t="str">
        <f>IF(ecommerce_10000[[#This Row],[Platform]]="Souq","sq",ecommerce_10000[[#This Row],[Platform]])</f>
        <v>Jumia</v>
      </c>
      <c r="P974" t="str">
        <f>IF(E974="Souq","sq",IF(E974="Jumia","Jum",E974))</f>
        <v>Jum</v>
      </c>
      <c r="Q974">
        <f>VLOOKUP(ecommerce_10000[[#This Row],[City]],F:I,4,FALSE)</f>
        <v>27872.98</v>
      </c>
      <c r="R974" s="1">
        <f>SUMIF(C:C,ecommerce_10000[[#This Row],[Category]],I:I)</f>
        <v>91504159.730000004</v>
      </c>
      <c r="S974" s="1">
        <f>SUMIFS(I:I,C:C,C974)</f>
        <v>91504159.730000004</v>
      </c>
      <c r="T974" s="1" t="str">
        <f>INDEX(F:F,MATCH(ecommerce_10000[[#This Row],[TotalAmount]],I:I,0))</f>
        <v>Giza</v>
      </c>
    </row>
    <row r="975" spans="1:20" x14ac:dyDescent="0.3">
      <c r="A975" s="1" t="s">
        <v>1019</v>
      </c>
      <c r="B975" s="1" t="s">
        <v>19</v>
      </c>
      <c r="C975" s="1" t="s">
        <v>20</v>
      </c>
      <c r="D975" s="1" t="s">
        <v>21</v>
      </c>
      <c r="E975" s="1" t="s">
        <v>22</v>
      </c>
      <c r="F975" s="1" t="s">
        <v>40</v>
      </c>
      <c r="G975">
        <v>5493.96</v>
      </c>
      <c r="H975">
        <v>1</v>
      </c>
      <c r="I975">
        <v>5493.96</v>
      </c>
      <c r="J975">
        <v>1.31</v>
      </c>
      <c r="K975">
        <v>1700</v>
      </c>
      <c r="L975" s="2">
        <v>45540</v>
      </c>
      <c r="O975" t="str">
        <f>IF(ecommerce_10000[[#This Row],[Platform]]="Souq","sq",ecommerce_10000[[#This Row],[Platform]])</f>
        <v>Jumia</v>
      </c>
      <c r="P975" t="str">
        <f>IF(E975="Souq","sq",IF(E975="Jumia","Jum",E975))</f>
        <v>Jum</v>
      </c>
      <c r="Q975">
        <f>VLOOKUP(ecommerce_10000[[#This Row],[City]],F:I,4,FALSE)</f>
        <v>99349.3</v>
      </c>
      <c r="R975" s="1">
        <f>SUMIF(C:C,ecommerce_10000[[#This Row],[Category]],I:I)</f>
        <v>91504159.730000004</v>
      </c>
      <c r="S975" s="1">
        <f>SUMIFS(I:I,C:C,C975)</f>
        <v>91504159.730000004</v>
      </c>
      <c r="T975" s="1" t="str">
        <f>INDEX(F:F,MATCH(ecommerce_10000[[#This Row],[TotalAmount]],I:I,0))</f>
        <v>Riyadh</v>
      </c>
    </row>
    <row r="976" spans="1:20" x14ac:dyDescent="0.3">
      <c r="A976" s="1" t="s">
        <v>1020</v>
      </c>
      <c r="B976" s="1" t="s">
        <v>30</v>
      </c>
      <c r="C976" s="1" t="s">
        <v>31</v>
      </c>
      <c r="D976" s="1" t="s">
        <v>32</v>
      </c>
      <c r="E976" s="1" t="s">
        <v>47</v>
      </c>
      <c r="F976" s="1" t="s">
        <v>17</v>
      </c>
      <c r="G976">
        <v>1318.94</v>
      </c>
      <c r="H976">
        <v>3</v>
      </c>
      <c r="I976">
        <v>3956.82</v>
      </c>
      <c r="J976">
        <v>3.18</v>
      </c>
      <c r="K976">
        <v>3937</v>
      </c>
      <c r="L976" s="2">
        <v>45433</v>
      </c>
      <c r="O976" t="str">
        <f>IF(ecommerce_10000[[#This Row],[Platform]]="Souq","sq",ecommerce_10000[[#This Row],[Platform]])</f>
        <v>Amazon</v>
      </c>
      <c r="P976" t="str">
        <f>IF(E976="Souq","sq",IF(E976="Jumia","Jum",E976))</f>
        <v>Amazon</v>
      </c>
      <c r="Q976">
        <f>VLOOKUP(ecommerce_10000[[#This Row],[City]],F:I,4,FALSE)</f>
        <v>16284.02</v>
      </c>
      <c r="R976" s="1">
        <f>SUMIF(C:C,ecommerce_10000[[#This Row],[Category]],I:I)</f>
        <v>57542997.559999913</v>
      </c>
      <c r="S976" s="1">
        <f>SUMIFS(I:I,C:C,C976)</f>
        <v>57542997.559999913</v>
      </c>
      <c r="T976" s="1" t="str">
        <f>INDEX(F:F,MATCH(ecommerce_10000[[#This Row],[TotalAmount]],I:I,0))</f>
        <v>Cairo</v>
      </c>
    </row>
    <row r="977" spans="1:20" x14ac:dyDescent="0.3">
      <c r="A977" s="1" t="s">
        <v>1021</v>
      </c>
      <c r="B977" s="1" t="s">
        <v>30</v>
      </c>
      <c r="C977" s="1" t="s">
        <v>31</v>
      </c>
      <c r="D977" s="1" t="s">
        <v>32</v>
      </c>
      <c r="E977" s="1" t="s">
        <v>47</v>
      </c>
      <c r="F977" s="1" t="s">
        <v>28</v>
      </c>
      <c r="G977">
        <v>10785.89</v>
      </c>
      <c r="H977">
        <v>3</v>
      </c>
      <c r="I977">
        <v>32357.67</v>
      </c>
      <c r="J977">
        <v>2.5</v>
      </c>
      <c r="K977">
        <v>132</v>
      </c>
      <c r="L977" s="2">
        <v>45569</v>
      </c>
      <c r="O977" t="str">
        <f>IF(ecommerce_10000[[#This Row],[Platform]]="Souq","sq",ecommerce_10000[[#This Row],[Platform]])</f>
        <v>Amazon</v>
      </c>
      <c r="P977" t="str">
        <f>IF(E977="Souq","sq",IF(E977="Jumia","Jum",E977))</f>
        <v>Amazon</v>
      </c>
      <c r="Q977">
        <f>VLOOKUP(ecommerce_10000[[#This Row],[City]],F:I,4,FALSE)</f>
        <v>26648.76</v>
      </c>
      <c r="R977" s="1">
        <f>SUMIF(C:C,ecommerce_10000[[#This Row],[Category]],I:I)</f>
        <v>57542997.559999913</v>
      </c>
      <c r="S977" s="1">
        <f>SUMIFS(I:I,C:C,C977)</f>
        <v>57542997.559999913</v>
      </c>
      <c r="T977" s="1" t="str">
        <f>INDEX(F:F,MATCH(ecommerce_10000[[#This Row],[TotalAmount]],I:I,0))</f>
        <v>Casablanca</v>
      </c>
    </row>
    <row r="978" spans="1:20" x14ac:dyDescent="0.3">
      <c r="A978" s="1" t="s">
        <v>1022</v>
      </c>
      <c r="B978" s="1" t="s">
        <v>38</v>
      </c>
      <c r="C978" s="1" t="s">
        <v>20</v>
      </c>
      <c r="D978" s="1" t="s">
        <v>39</v>
      </c>
      <c r="E978" s="1" t="s">
        <v>22</v>
      </c>
      <c r="F978" s="1" t="s">
        <v>40</v>
      </c>
      <c r="G978">
        <v>7594.47</v>
      </c>
      <c r="H978">
        <v>1</v>
      </c>
      <c r="I978">
        <v>7594.47</v>
      </c>
      <c r="J978">
        <v>3.79</v>
      </c>
      <c r="K978">
        <v>1679</v>
      </c>
      <c r="L978" s="2">
        <v>45531</v>
      </c>
      <c r="O978" t="str">
        <f>IF(ecommerce_10000[[#This Row],[Platform]]="Souq","sq",ecommerce_10000[[#This Row],[Platform]])</f>
        <v>Jumia</v>
      </c>
      <c r="P978" t="str">
        <f>IF(E978="Souq","sq",IF(E978="Jumia","Jum",E978))</f>
        <v>Jum</v>
      </c>
      <c r="Q978">
        <f>VLOOKUP(ecommerce_10000[[#This Row],[City]],F:I,4,FALSE)</f>
        <v>99349.3</v>
      </c>
      <c r="R978" s="1">
        <f>SUMIF(C:C,ecommerce_10000[[#This Row],[Category]],I:I)</f>
        <v>91504159.730000004</v>
      </c>
      <c r="S978" s="1">
        <f>SUMIFS(I:I,C:C,C978)</f>
        <v>91504159.730000004</v>
      </c>
      <c r="T978" s="1" t="str">
        <f>INDEX(F:F,MATCH(ecommerce_10000[[#This Row],[TotalAmount]],I:I,0))</f>
        <v>Riyadh</v>
      </c>
    </row>
    <row r="979" spans="1:20" x14ac:dyDescent="0.3">
      <c r="A979" s="1" t="s">
        <v>1023</v>
      </c>
      <c r="B979" s="1" t="s">
        <v>49</v>
      </c>
      <c r="C979" s="1" t="s">
        <v>14</v>
      </c>
      <c r="D979" s="1" t="s">
        <v>50</v>
      </c>
      <c r="E979" s="1" t="s">
        <v>47</v>
      </c>
      <c r="F979" s="1" t="s">
        <v>62</v>
      </c>
      <c r="G979">
        <v>16756.37</v>
      </c>
      <c r="H979">
        <v>4</v>
      </c>
      <c r="I979">
        <v>67025.48</v>
      </c>
      <c r="J979">
        <v>3.51</v>
      </c>
      <c r="K979">
        <v>1017</v>
      </c>
      <c r="L979" s="2">
        <v>45392</v>
      </c>
      <c r="O979" t="str">
        <f>IF(ecommerce_10000[[#This Row],[Platform]]="Souq","sq",ecommerce_10000[[#This Row],[Platform]])</f>
        <v>Amazon</v>
      </c>
      <c r="P979" t="str">
        <f>IF(E979="Souq","sq",IF(E979="Jumia","Jum",E979))</f>
        <v>Amazon</v>
      </c>
      <c r="Q979">
        <f>VLOOKUP(ecommerce_10000[[#This Row],[City]],F:I,4,FALSE)</f>
        <v>27872.98</v>
      </c>
      <c r="R979" s="1">
        <f>SUMIF(C:C,ecommerce_10000[[#This Row],[Category]],I:I)</f>
        <v>92327183.770000085</v>
      </c>
      <c r="S979" s="1">
        <f>SUMIFS(I:I,C:C,C979)</f>
        <v>92327183.770000085</v>
      </c>
      <c r="T979" s="1" t="str">
        <f>INDEX(F:F,MATCH(ecommerce_10000[[#This Row],[TotalAmount]],I:I,0))</f>
        <v>Giza</v>
      </c>
    </row>
    <row r="980" spans="1:20" x14ac:dyDescent="0.3">
      <c r="A980" s="1" t="s">
        <v>1024</v>
      </c>
      <c r="B980" s="1" t="s">
        <v>25</v>
      </c>
      <c r="C980" s="1" t="s">
        <v>26</v>
      </c>
      <c r="D980" s="1" t="s">
        <v>27</v>
      </c>
      <c r="E980" s="1" t="s">
        <v>47</v>
      </c>
      <c r="F980" s="1" t="s">
        <v>40</v>
      </c>
      <c r="G980">
        <v>11415.86</v>
      </c>
      <c r="H980">
        <v>1</v>
      </c>
      <c r="I980">
        <v>11415.86</v>
      </c>
      <c r="J980">
        <v>1.26</v>
      </c>
      <c r="K980">
        <v>1684</v>
      </c>
      <c r="L980" s="2">
        <v>45647</v>
      </c>
      <c r="O980" t="str">
        <f>IF(ecommerce_10000[[#This Row],[Platform]]="Souq","sq",ecommerce_10000[[#This Row],[Platform]])</f>
        <v>Amazon</v>
      </c>
      <c r="P980" t="str">
        <f>IF(E980="Souq","sq",IF(E980="Jumia","Jum",E980))</f>
        <v>Amazon</v>
      </c>
      <c r="Q980">
        <f>VLOOKUP(ecommerce_10000[[#This Row],[City]],F:I,4,FALSE)</f>
        <v>99349.3</v>
      </c>
      <c r="R980" s="1">
        <f>SUMIF(C:C,ecommerce_10000[[#This Row],[Category]],I:I)</f>
        <v>29200970.130000021</v>
      </c>
      <c r="S980" s="1">
        <f>SUMIFS(I:I,C:C,C980)</f>
        <v>29200970.130000021</v>
      </c>
      <c r="T980" s="1" t="str">
        <f>INDEX(F:F,MATCH(ecommerce_10000[[#This Row],[TotalAmount]],I:I,0))</f>
        <v>Riyadh</v>
      </c>
    </row>
    <row r="981" spans="1:20" x14ac:dyDescent="0.3">
      <c r="A981" s="1" t="s">
        <v>1025</v>
      </c>
      <c r="B981" s="1" t="s">
        <v>13</v>
      </c>
      <c r="C981" s="1" t="s">
        <v>14</v>
      </c>
      <c r="D981" s="1" t="s">
        <v>15</v>
      </c>
      <c r="E981" s="1" t="s">
        <v>16</v>
      </c>
      <c r="F981" s="1" t="s">
        <v>40</v>
      </c>
      <c r="G981">
        <v>7986.21</v>
      </c>
      <c r="H981">
        <v>5</v>
      </c>
      <c r="I981">
        <v>39931.050000000003</v>
      </c>
      <c r="J981">
        <v>1.49</v>
      </c>
      <c r="K981">
        <v>1406</v>
      </c>
      <c r="L981" s="2">
        <v>45318</v>
      </c>
      <c r="O981" t="str">
        <f>IF(ecommerce_10000[[#This Row],[Platform]]="Souq","sq",ecommerce_10000[[#This Row],[Platform]])</f>
        <v>sq</v>
      </c>
      <c r="P981" t="str">
        <f>IF(E981="Souq","sq",IF(E981="Jumia","Jum",E981))</f>
        <v>sq</v>
      </c>
      <c r="Q981">
        <f>VLOOKUP(ecommerce_10000[[#This Row],[City]],F:I,4,FALSE)</f>
        <v>99349.3</v>
      </c>
      <c r="R981" s="1">
        <f>SUMIF(C:C,ecommerce_10000[[#This Row],[Category]],I:I)</f>
        <v>92327183.770000085</v>
      </c>
      <c r="S981" s="1">
        <f>SUMIFS(I:I,C:C,C981)</f>
        <v>92327183.770000085</v>
      </c>
      <c r="T981" s="1" t="str">
        <f>INDEX(F:F,MATCH(ecommerce_10000[[#This Row],[TotalAmount]],I:I,0))</f>
        <v>Riyadh</v>
      </c>
    </row>
    <row r="982" spans="1:20" x14ac:dyDescent="0.3">
      <c r="A982" s="1" t="s">
        <v>1026</v>
      </c>
      <c r="B982" s="1" t="s">
        <v>19</v>
      </c>
      <c r="C982" s="1" t="s">
        <v>20</v>
      </c>
      <c r="D982" s="1" t="s">
        <v>21</v>
      </c>
      <c r="E982" s="1" t="s">
        <v>22</v>
      </c>
      <c r="F982" s="1" t="s">
        <v>23</v>
      </c>
      <c r="G982">
        <v>15638.44</v>
      </c>
      <c r="H982">
        <v>2</v>
      </c>
      <c r="I982">
        <v>31276.880000000001</v>
      </c>
      <c r="J982">
        <v>4.9800000000000004</v>
      </c>
      <c r="K982">
        <v>2893</v>
      </c>
      <c r="L982" s="2">
        <v>45377</v>
      </c>
      <c r="O982" t="str">
        <f>IF(ecommerce_10000[[#This Row],[Platform]]="Souq","sq",ecommerce_10000[[#This Row],[Platform]])</f>
        <v>Jumia</v>
      </c>
      <c r="P982" t="str">
        <f>IF(E982="Souq","sq",IF(E982="Jumia","Jum",E982))</f>
        <v>Jum</v>
      </c>
      <c r="Q982">
        <f>VLOOKUP(ecommerce_10000[[#This Row],[City]],F:I,4,FALSE)</f>
        <v>13290.4</v>
      </c>
      <c r="R982" s="1">
        <f>SUMIF(C:C,ecommerce_10000[[#This Row],[Category]],I:I)</f>
        <v>91504159.730000004</v>
      </c>
      <c r="S982" s="1">
        <f>SUMIFS(I:I,C:C,C982)</f>
        <v>91504159.730000004</v>
      </c>
      <c r="T982" s="1" t="str">
        <f>INDEX(F:F,MATCH(ecommerce_10000[[#This Row],[TotalAmount]],I:I,0))</f>
        <v>Alexandria</v>
      </c>
    </row>
    <row r="983" spans="1:20" x14ac:dyDescent="0.3">
      <c r="A983" s="1" t="s">
        <v>1027</v>
      </c>
      <c r="B983" s="1" t="s">
        <v>53</v>
      </c>
      <c r="C983" s="1" t="s">
        <v>31</v>
      </c>
      <c r="D983" s="1" t="s">
        <v>54</v>
      </c>
      <c r="E983" s="1" t="s">
        <v>16</v>
      </c>
      <c r="F983" s="1" t="s">
        <v>23</v>
      </c>
      <c r="G983">
        <v>2447.92</v>
      </c>
      <c r="H983">
        <v>2</v>
      </c>
      <c r="I983">
        <v>4895.84</v>
      </c>
      <c r="J983">
        <v>2.0299999999999998</v>
      </c>
      <c r="K983">
        <v>2308</v>
      </c>
      <c r="L983" s="2">
        <v>45574</v>
      </c>
      <c r="O983" t="str">
        <f>IF(ecommerce_10000[[#This Row],[Platform]]="Souq","sq",ecommerce_10000[[#This Row],[Platform]])</f>
        <v>sq</v>
      </c>
      <c r="P983" t="str">
        <f>IF(E983="Souq","sq",IF(E983="Jumia","Jum",E983))</f>
        <v>sq</v>
      </c>
      <c r="Q983">
        <f>VLOOKUP(ecommerce_10000[[#This Row],[City]],F:I,4,FALSE)</f>
        <v>13290.4</v>
      </c>
      <c r="R983" s="1">
        <f>SUMIF(C:C,ecommerce_10000[[#This Row],[Category]],I:I)</f>
        <v>57542997.559999913</v>
      </c>
      <c r="S983" s="1">
        <f>SUMIFS(I:I,C:C,C983)</f>
        <v>57542997.559999913</v>
      </c>
      <c r="T983" s="1" t="str">
        <f>INDEX(F:F,MATCH(ecommerce_10000[[#This Row],[TotalAmount]],I:I,0))</f>
        <v>Alexandria</v>
      </c>
    </row>
    <row r="984" spans="1:20" x14ac:dyDescent="0.3">
      <c r="A984" s="1" t="s">
        <v>1028</v>
      </c>
      <c r="B984" s="1" t="s">
        <v>65</v>
      </c>
      <c r="C984" s="1" t="s">
        <v>20</v>
      </c>
      <c r="D984" s="1" t="s">
        <v>66</v>
      </c>
      <c r="E984" s="1" t="s">
        <v>16</v>
      </c>
      <c r="F984" s="1" t="s">
        <v>23</v>
      </c>
      <c r="G984">
        <v>3300.36</v>
      </c>
      <c r="H984">
        <v>4</v>
      </c>
      <c r="I984">
        <v>13201.44</v>
      </c>
      <c r="J984">
        <v>4.12</v>
      </c>
      <c r="K984">
        <v>4697</v>
      </c>
      <c r="L984" s="2">
        <v>45321</v>
      </c>
      <c r="O984" t="str">
        <f>IF(ecommerce_10000[[#This Row],[Platform]]="Souq","sq",ecommerce_10000[[#This Row],[Platform]])</f>
        <v>sq</v>
      </c>
      <c r="P984" t="str">
        <f>IF(E984="Souq","sq",IF(E984="Jumia","Jum",E984))</f>
        <v>sq</v>
      </c>
      <c r="Q984">
        <f>VLOOKUP(ecommerce_10000[[#This Row],[City]],F:I,4,FALSE)</f>
        <v>13290.4</v>
      </c>
      <c r="R984" s="1">
        <f>SUMIF(C:C,ecommerce_10000[[#This Row],[Category]],I:I)</f>
        <v>91504159.730000004</v>
      </c>
      <c r="S984" s="1">
        <f>SUMIFS(I:I,C:C,C984)</f>
        <v>91504159.730000004</v>
      </c>
      <c r="T984" s="1" t="str">
        <f>INDEX(F:F,MATCH(ecommerce_10000[[#This Row],[TotalAmount]],I:I,0))</f>
        <v>Alexandria</v>
      </c>
    </row>
    <row r="985" spans="1:20" x14ac:dyDescent="0.3">
      <c r="A985" s="1" t="s">
        <v>1029</v>
      </c>
      <c r="B985" s="1" t="s">
        <v>13</v>
      </c>
      <c r="C985" s="1" t="s">
        <v>14</v>
      </c>
      <c r="D985" s="1" t="s">
        <v>15</v>
      </c>
      <c r="E985" s="1" t="s">
        <v>22</v>
      </c>
      <c r="F985" s="1" t="s">
        <v>17</v>
      </c>
      <c r="G985">
        <v>2728.79</v>
      </c>
      <c r="H985">
        <v>1</v>
      </c>
      <c r="I985">
        <v>2728.79</v>
      </c>
      <c r="J985">
        <v>2.4</v>
      </c>
      <c r="K985">
        <v>1390</v>
      </c>
      <c r="L985" s="2">
        <v>45412</v>
      </c>
      <c r="O985" t="str">
        <f>IF(ecommerce_10000[[#This Row],[Platform]]="Souq","sq",ecommerce_10000[[#This Row],[Platform]])</f>
        <v>Jumia</v>
      </c>
      <c r="P985" t="str">
        <f>IF(E985="Souq","sq",IF(E985="Jumia","Jum",E985))</f>
        <v>Jum</v>
      </c>
      <c r="Q985">
        <f>VLOOKUP(ecommerce_10000[[#This Row],[City]],F:I,4,FALSE)</f>
        <v>16284.02</v>
      </c>
      <c r="R985" s="1">
        <f>SUMIF(C:C,ecommerce_10000[[#This Row],[Category]],I:I)</f>
        <v>92327183.770000085</v>
      </c>
      <c r="S985" s="1">
        <f>SUMIFS(I:I,C:C,C985)</f>
        <v>92327183.770000085</v>
      </c>
      <c r="T985" s="1" t="str">
        <f>INDEX(F:F,MATCH(ecommerce_10000[[#This Row],[TotalAmount]],I:I,0))</f>
        <v>Cairo</v>
      </c>
    </row>
    <row r="986" spans="1:20" x14ac:dyDescent="0.3">
      <c r="A986" s="1" t="s">
        <v>1030</v>
      </c>
      <c r="B986" s="1" t="s">
        <v>30</v>
      </c>
      <c r="C986" s="1" t="s">
        <v>31</v>
      </c>
      <c r="D986" s="1" t="s">
        <v>32</v>
      </c>
      <c r="E986" s="1" t="s">
        <v>47</v>
      </c>
      <c r="F986" s="1" t="s">
        <v>40</v>
      </c>
      <c r="G986">
        <v>10083.73</v>
      </c>
      <c r="H986">
        <v>1</v>
      </c>
      <c r="I986">
        <v>10083.73</v>
      </c>
      <c r="J986">
        <v>3.74</v>
      </c>
      <c r="K986">
        <v>4973</v>
      </c>
      <c r="L986" s="2">
        <v>45438</v>
      </c>
      <c r="O986" t="str">
        <f>IF(ecommerce_10000[[#This Row],[Platform]]="Souq","sq",ecommerce_10000[[#This Row],[Platform]])</f>
        <v>Amazon</v>
      </c>
      <c r="P986" t="str">
        <f>IF(E986="Souq","sq",IF(E986="Jumia","Jum",E986))</f>
        <v>Amazon</v>
      </c>
      <c r="Q986">
        <f>VLOOKUP(ecommerce_10000[[#This Row],[City]],F:I,4,FALSE)</f>
        <v>99349.3</v>
      </c>
      <c r="R986" s="1">
        <f>SUMIF(C:C,ecommerce_10000[[#This Row],[Category]],I:I)</f>
        <v>57542997.559999913</v>
      </c>
      <c r="S986" s="1">
        <f>SUMIFS(I:I,C:C,C986)</f>
        <v>57542997.559999913</v>
      </c>
      <c r="T986" s="1" t="str">
        <f>INDEX(F:F,MATCH(ecommerce_10000[[#This Row],[TotalAmount]],I:I,0))</f>
        <v>Riyadh</v>
      </c>
    </row>
    <row r="987" spans="1:20" x14ac:dyDescent="0.3">
      <c r="A987" s="1" t="s">
        <v>1031</v>
      </c>
      <c r="B987" s="1" t="s">
        <v>49</v>
      </c>
      <c r="C987" s="1" t="s">
        <v>14</v>
      </c>
      <c r="D987" s="1" t="s">
        <v>50</v>
      </c>
      <c r="E987" s="1" t="s">
        <v>22</v>
      </c>
      <c r="F987" s="1" t="s">
        <v>28</v>
      </c>
      <c r="G987">
        <v>3622.46</v>
      </c>
      <c r="H987">
        <v>3</v>
      </c>
      <c r="I987">
        <v>10867.38</v>
      </c>
      <c r="J987">
        <v>2.1800000000000002</v>
      </c>
      <c r="K987">
        <v>3236</v>
      </c>
      <c r="L987" s="2">
        <v>45572</v>
      </c>
      <c r="O987" t="str">
        <f>IF(ecommerce_10000[[#This Row],[Platform]]="Souq","sq",ecommerce_10000[[#This Row],[Platform]])</f>
        <v>Jumia</v>
      </c>
      <c r="P987" t="str">
        <f>IF(E987="Souq","sq",IF(E987="Jumia","Jum",E987))</f>
        <v>Jum</v>
      </c>
      <c r="Q987">
        <f>VLOOKUP(ecommerce_10000[[#This Row],[City]],F:I,4,FALSE)</f>
        <v>26648.76</v>
      </c>
      <c r="R987" s="1">
        <f>SUMIF(C:C,ecommerce_10000[[#This Row],[Category]],I:I)</f>
        <v>92327183.770000085</v>
      </c>
      <c r="S987" s="1">
        <f>SUMIFS(I:I,C:C,C987)</f>
        <v>92327183.770000085</v>
      </c>
      <c r="T987" s="1" t="str">
        <f>INDEX(F:F,MATCH(ecommerce_10000[[#This Row],[TotalAmount]],I:I,0))</f>
        <v>Casablanca</v>
      </c>
    </row>
    <row r="988" spans="1:20" x14ac:dyDescent="0.3">
      <c r="A988" s="1" t="s">
        <v>1032</v>
      </c>
      <c r="B988" s="1" t="s">
        <v>25</v>
      </c>
      <c r="C988" s="1" t="s">
        <v>26</v>
      </c>
      <c r="D988" s="1" t="s">
        <v>27</v>
      </c>
      <c r="E988" s="1" t="s">
        <v>16</v>
      </c>
      <c r="F988" s="1" t="s">
        <v>23</v>
      </c>
      <c r="G988">
        <v>15859.94</v>
      </c>
      <c r="H988">
        <v>3</v>
      </c>
      <c r="I988">
        <v>47579.82</v>
      </c>
      <c r="J988">
        <v>3.72</v>
      </c>
      <c r="K988">
        <v>3506</v>
      </c>
      <c r="L988" s="2">
        <v>45605</v>
      </c>
      <c r="O988" t="str">
        <f>IF(ecommerce_10000[[#This Row],[Platform]]="Souq","sq",ecommerce_10000[[#This Row],[Platform]])</f>
        <v>sq</v>
      </c>
      <c r="P988" t="str">
        <f>IF(E988="Souq","sq",IF(E988="Jumia","Jum",E988))</f>
        <v>sq</v>
      </c>
      <c r="Q988">
        <f>VLOOKUP(ecommerce_10000[[#This Row],[City]],F:I,4,FALSE)</f>
        <v>13290.4</v>
      </c>
      <c r="R988" s="1">
        <f>SUMIF(C:C,ecommerce_10000[[#This Row],[Category]],I:I)</f>
        <v>29200970.130000021</v>
      </c>
      <c r="S988" s="1">
        <f>SUMIFS(I:I,C:C,C988)</f>
        <v>29200970.130000021</v>
      </c>
      <c r="T988" s="1" t="str">
        <f>INDEX(F:F,MATCH(ecommerce_10000[[#This Row],[TotalAmount]],I:I,0))</f>
        <v>Alexandria</v>
      </c>
    </row>
    <row r="989" spans="1:20" x14ac:dyDescent="0.3">
      <c r="A989" s="1" t="s">
        <v>1033</v>
      </c>
      <c r="B989" s="1" t="s">
        <v>49</v>
      </c>
      <c r="C989" s="1" t="s">
        <v>14</v>
      </c>
      <c r="D989" s="1" t="s">
        <v>50</v>
      </c>
      <c r="E989" s="1" t="s">
        <v>16</v>
      </c>
      <c r="F989" s="1" t="s">
        <v>23</v>
      </c>
      <c r="G989">
        <v>3205.83</v>
      </c>
      <c r="H989">
        <v>4</v>
      </c>
      <c r="I989">
        <v>12823.32</v>
      </c>
      <c r="J989">
        <v>2.27</v>
      </c>
      <c r="K989">
        <v>4295</v>
      </c>
      <c r="L989" s="2">
        <v>45460</v>
      </c>
      <c r="O989" t="str">
        <f>IF(ecommerce_10000[[#This Row],[Platform]]="Souq","sq",ecommerce_10000[[#This Row],[Platform]])</f>
        <v>sq</v>
      </c>
      <c r="P989" t="str">
        <f>IF(E989="Souq","sq",IF(E989="Jumia","Jum",E989))</f>
        <v>sq</v>
      </c>
      <c r="Q989">
        <f>VLOOKUP(ecommerce_10000[[#This Row],[City]],F:I,4,FALSE)</f>
        <v>13290.4</v>
      </c>
      <c r="R989" s="1">
        <f>SUMIF(C:C,ecommerce_10000[[#This Row],[Category]],I:I)</f>
        <v>92327183.770000085</v>
      </c>
      <c r="S989" s="1">
        <f>SUMIFS(I:I,C:C,C989)</f>
        <v>92327183.770000085</v>
      </c>
      <c r="T989" s="1" t="str">
        <f>INDEX(F:F,MATCH(ecommerce_10000[[#This Row],[TotalAmount]],I:I,0))</f>
        <v>Alexandria</v>
      </c>
    </row>
    <row r="990" spans="1:20" x14ac:dyDescent="0.3">
      <c r="A990" s="1" t="s">
        <v>1034</v>
      </c>
      <c r="B990" s="1" t="s">
        <v>35</v>
      </c>
      <c r="C990" s="1" t="s">
        <v>14</v>
      </c>
      <c r="D990" s="1" t="s">
        <v>36</v>
      </c>
      <c r="E990" s="1" t="s">
        <v>16</v>
      </c>
      <c r="F990" s="1" t="s">
        <v>23</v>
      </c>
      <c r="G990">
        <v>2465.58</v>
      </c>
      <c r="H990">
        <v>3</v>
      </c>
      <c r="I990">
        <v>7396.74</v>
      </c>
      <c r="J990">
        <v>2.54</v>
      </c>
      <c r="K990">
        <v>678</v>
      </c>
      <c r="L990" s="2">
        <v>45582</v>
      </c>
      <c r="O990" t="str">
        <f>IF(ecommerce_10000[[#This Row],[Platform]]="Souq","sq",ecommerce_10000[[#This Row],[Platform]])</f>
        <v>sq</v>
      </c>
      <c r="P990" t="str">
        <f>IF(E990="Souq","sq",IF(E990="Jumia","Jum",E990))</f>
        <v>sq</v>
      </c>
      <c r="Q990">
        <f>VLOOKUP(ecommerce_10000[[#This Row],[City]],F:I,4,FALSE)</f>
        <v>13290.4</v>
      </c>
      <c r="R990" s="1">
        <f>SUMIF(C:C,ecommerce_10000[[#This Row],[Category]],I:I)</f>
        <v>92327183.770000085</v>
      </c>
      <c r="S990" s="1">
        <f>SUMIFS(I:I,C:C,C990)</f>
        <v>92327183.770000085</v>
      </c>
      <c r="T990" s="1" t="str">
        <f>INDEX(F:F,MATCH(ecommerce_10000[[#This Row],[TotalAmount]],I:I,0))</f>
        <v>Alexandria</v>
      </c>
    </row>
    <row r="991" spans="1:20" x14ac:dyDescent="0.3">
      <c r="A991" s="1" t="s">
        <v>1035</v>
      </c>
      <c r="B991" s="1" t="s">
        <v>43</v>
      </c>
      <c r="C991" s="1" t="s">
        <v>44</v>
      </c>
      <c r="D991" s="1" t="s">
        <v>45</v>
      </c>
      <c r="E991" s="1" t="s">
        <v>16</v>
      </c>
      <c r="F991" s="1" t="s">
        <v>33</v>
      </c>
      <c r="G991">
        <v>16973.259999999998</v>
      </c>
      <c r="H991">
        <v>3</v>
      </c>
      <c r="I991">
        <v>50919.78</v>
      </c>
      <c r="J991">
        <v>2.06</v>
      </c>
      <c r="K991">
        <v>1746</v>
      </c>
      <c r="L991" s="2">
        <v>45538</v>
      </c>
      <c r="O991" t="str">
        <f>IF(ecommerce_10000[[#This Row],[Platform]]="Souq","sq",ecommerce_10000[[#This Row],[Platform]])</f>
        <v>sq</v>
      </c>
      <c r="P991" t="str">
        <f>IF(E991="Souq","sq",IF(E991="Jumia","Jum",E991))</f>
        <v>sq</v>
      </c>
      <c r="Q991">
        <f>VLOOKUP(ecommerce_10000[[#This Row],[City]],F:I,4,FALSE)</f>
        <v>3665.44</v>
      </c>
      <c r="R991" s="1">
        <f>SUMIF(C:C,ecommerce_10000[[#This Row],[Category]],I:I)</f>
        <v>31420413.200000018</v>
      </c>
      <c r="S991" s="1">
        <f>SUMIFS(I:I,C:C,C991)</f>
        <v>31420413.200000018</v>
      </c>
      <c r="T991" s="1" t="str">
        <f>INDEX(F:F,MATCH(ecommerce_10000[[#This Row],[TotalAmount]],I:I,0))</f>
        <v>Dubai</v>
      </c>
    </row>
    <row r="992" spans="1:20" x14ac:dyDescent="0.3">
      <c r="A992" s="1" t="s">
        <v>1036</v>
      </c>
      <c r="B992" s="1" t="s">
        <v>30</v>
      </c>
      <c r="C992" s="1" t="s">
        <v>31</v>
      </c>
      <c r="D992" s="1" t="s">
        <v>32</v>
      </c>
      <c r="E992" s="1" t="s">
        <v>22</v>
      </c>
      <c r="F992" s="1" t="s">
        <v>28</v>
      </c>
      <c r="G992">
        <v>1849.6</v>
      </c>
      <c r="H992">
        <v>2</v>
      </c>
      <c r="I992">
        <v>3699.2</v>
      </c>
      <c r="J992">
        <v>1.81</v>
      </c>
      <c r="K992">
        <v>3973</v>
      </c>
      <c r="L992" s="2">
        <v>45449</v>
      </c>
      <c r="O992" t="str">
        <f>IF(ecommerce_10000[[#This Row],[Platform]]="Souq","sq",ecommerce_10000[[#This Row],[Platform]])</f>
        <v>Jumia</v>
      </c>
      <c r="P992" t="str">
        <f>IF(E992="Souq","sq",IF(E992="Jumia","Jum",E992))</f>
        <v>Jum</v>
      </c>
      <c r="Q992">
        <f>VLOOKUP(ecommerce_10000[[#This Row],[City]],F:I,4,FALSE)</f>
        <v>26648.76</v>
      </c>
      <c r="R992" s="1">
        <f>SUMIF(C:C,ecommerce_10000[[#This Row],[Category]],I:I)</f>
        <v>57542997.559999913</v>
      </c>
      <c r="S992" s="1">
        <f>SUMIFS(I:I,C:C,C992)</f>
        <v>57542997.559999913</v>
      </c>
      <c r="T992" s="1" t="str">
        <f>INDEX(F:F,MATCH(ecommerce_10000[[#This Row],[TotalAmount]],I:I,0))</f>
        <v>Casablanca</v>
      </c>
    </row>
    <row r="993" spans="1:20" x14ac:dyDescent="0.3">
      <c r="A993" s="1" t="s">
        <v>1037</v>
      </c>
      <c r="B993" s="1" t="s">
        <v>43</v>
      </c>
      <c r="C993" s="1" t="s">
        <v>44</v>
      </c>
      <c r="D993" s="1" t="s">
        <v>45</v>
      </c>
      <c r="E993" s="1" t="s">
        <v>47</v>
      </c>
      <c r="F993" s="1" t="s">
        <v>33</v>
      </c>
      <c r="G993">
        <v>9964.41</v>
      </c>
      <c r="H993">
        <v>3</v>
      </c>
      <c r="I993">
        <v>29893.23</v>
      </c>
      <c r="J993">
        <v>4.95</v>
      </c>
      <c r="K993">
        <v>4016</v>
      </c>
      <c r="L993" s="2">
        <v>45431</v>
      </c>
      <c r="O993" t="str">
        <f>IF(ecommerce_10000[[#This Row],[Platform]]="Souq","sq",ecommerce_10000[[#This Row],[Platform]])</f>
        <v>Amazon</v>
      </c>
      <c r="P993" t="str">
        <f>IF(E993="Souq","sq",IF(E993="Jumia","Jum",E993))</f>
        <v>Amazon</v>
      </c>
      <c r="Q993">
        <f>VLOOKUP(ecommerce_10000[[#This Row],[City]],F:I,4,FALSE)</f>
        <v>3665.44</v>
      </c>
      <c r="R993" s="1">
        <f>SUMIF(C:C,ecommerce_10000[[#This Row],[Category]],I:I)</f>
        <v>31420413.200000018</v>
      </c>
      <c r="S993" s="1">
        <f>SUMIFS(I:I,C:C,C993)</f>
        <v>31420413.200000018</v>
      </c>
      <c r="T993" s="1" t="str">
        <f>INDEX(F:F,MATCH(ecommerce_10000[[#This Row],[TotalAmount]],I:I,0))</f>
        <v>Dubai</v>
      </c>
    </row>
    <row r="994" spans="1:20" x14ac:dyDescent="0.3">
      <c r="A994" s="1" t="s">
        <v>1038</v>
      </c>
      <c r="B994" s="1" t="s">
        <v>35</v>
      </c>
      <c r="C994" s="1" t="s">
        <v>14</v>
      </c>
      <c r="D994" s="1" t="s">
        <v>36</v>
      </c>
      <c r="E994" s="1" t="s">
        <v>22</v>
      </c>
      <c r="F994" s="1" t="s">
        <v>62</v>
      </c>
      <c r="G994">
        <v>16668.66</v>
      </c>
      <c r="H994">
        <v>4</v>
      </c>
      <c r="I994">
        <v>66674.64</v>
      </c>
      <c r="J994">
        <v>3.22</v>
      </c>
      <c r="K994">
        <v>382</v>
      </c>
      <c r="L994" s="2">
        <v>45331</v>
      </c>
      <c r="O994" t="str">
        <f>IF(ecommerce_10000[[#This Row],[Platform]]="Souq","sq",ecommerce_10000[[#This Row],[Platform]])</f>
        <v>Jumia</v>
      </c>
      <c r="P994" t="str">
        <f>IF(E994="Souq","sq",IF(E994="Jumia","Jum",E994))</f>
        <v>Jum</v>
      </c>
      <c r="Q994">
        <f>VLOOKUP(ecommerce_10000[[#This Row],[City]],F:I,4,FALSE)</f>
        <v>27872.98</v>
      </c>
      <c r="R994" s="1">
        <f>SUMIF(C:C,ecommerce_10000[[#This Row],[Category]],I:I)</f>
        <v>92327183.770000085</v>
      </c>
      <c r="S994" s="1">
        <f>SUMIFS(I:I,C:C,C994)</f>
        <v>92327183.770000085</v>
      </c>
      <c r="T994" s="1" t="str">
        <f>INDEX(F:F,MATCH(ecommerce_10000[[#This Row],[TotalAmount]],I:I,0))</f>
        <v>Giza</v>
      </c>
    </row>
    <row r="995" spans="1:20" x14ac:dyDescent="0.3">
      <c r="A995" s="1" t="s">
        <v>1039</v>
      </c>
      <c r="B995" s="1" t="s">
        <v>38</v>
      </c>
      <c r="C995" s="1" t="s">
        <v>20</v>
      </c>
      <c r="D995" s="1" t="s">
        <v>39</v>
      </c>
      <c r="E995" s="1" t="s">
        <v>16</v>
      </c>
      <c r="F995" s="1" t="s">
        <v>23</v>
      </c>
      <c r="G995">
        <v>19628.79</v>
      </c>
      <c r="H995">
        <v>2</v>
      </c>
      <c r="I995">
        <v>39257.58</v>
      </c>
      <c r="J995">
        <v>2.4500000000000002</v>
      </c>
      <c r="K995">
        <v>666</v>
      </c>
      <c r="L995" s="2">
        <v>45586</v>
      </c>
      <c r="O995" t="str">
        <f>IF(ecommerce_10000[[#This Row],[Platform]]="Souq","sq",ecommerce_10000[[#This Row],[Platform]])</f>
        <v>sq</v>
      </c>
      <c r="P995" t="str">
        <f>IF(E995="Souq","sq",IF(E995="Jumia","Jum",E995))</f>
        <v>sq</v>
      </c>
      <c r="Q995">
        <f>VLOOKUP(ecommerce_10000[[#This Row],[City]],F:I,4,FALSE)</f>
        <v>13290.4</v>
      </c>
      <c r="R995" s="1">
        <f>SUMIF(C:C,ecommerce_10000[[#This Row],[Category]],I:I)</f>
        <v>91504159.730000004</v>
      </c>
      <c r="S995" s="1">
        <f>SUMIFS(I:I,C:C,C995)</f>
        <v>91504159.730000004</v>
      </c>
      <c r="T995" s="1" t="str">
        <f>INDEX(F:F,MATCH(ecommerce_10000[[#This Row],[TotalAmount]],I:I,0))</f>
        <v>Alexandria</v>
      </c>
    </row>
    <row r="996" spans="1:20" x14ac:dyDescent="0.3">
      <c r="A996" s="1" t="s">
        <v>1040</v>
      </c>
      <c r="B996" s="1" t="s">
        <v>35</v>
      </c>
      <c r="C996" s="1" t="s">
        <v>14</v>
      </c>
      <c r="D996" s="1" t="s">
        <v>36</v>
      </c>
      <c r="E996" s="1" t="s">
        <v>47</v>
      </c>
      <c r="F996" s="1" t="s">
        <v>28</v>
      </c>
      <c r="G996">
        <v>7923.45</v>
      </c>
      <c r="H996">
        <v>2</v>
      </c>
      <c r="I996">
        <v>15846.9</v>
      </c>
      <c r="J996">
        <v>1.8</v>
      </c>
      <c r="K996">
        <v>634</v>
      </c>
      <c r="L996" s="2">
        <v>45479</v>
      </c>
      <c r="O996" t="str">
        <f>IF(ecommerce_10000[[#This Row],[Platform]]="Souq","sq",ecommerce_10000[[#This Row],[Platform]])</f>
        <v>Amazon</v>
      </c>
      <c r="P996" t="str">
        <f>IF(E996="Souq","sq",IF(E996="Jumia","Jum",E996))</f>
        <v>Amazon</v>
      </c>
      <c r="Q996">
        <f>VLOOKUP(ecommerce_10000[[#This Row],[City]],F:I,4,FALSE)</f>
        <v>26648.76</v>
      </c>
      <c r="R996" s="1">
        <f>SUMIF(C:C,ecommerce_10000[[#This Row],[Category]],I:I)</f>
        <v>92327183.770000085</v>
      </c>
      <c r="S996" s="1">
        <f>SUMIFS(I:I,C:C,C996)</f>
        <v>92327183.770000085</v>
      </c>
      <c r="T996" s="1" t="str">
        <f>INDEX(F:F,MATCH(ecommerce_10000[[#This Row],[TotalAmount]],I:I,0))</f>
        <v>Casablanca</v>
      </c>
    </row>
    <row r="997" spans="1:20" x14ac:dyDescent="0.3">
      <c r="A997" s="1" t="s">
        <v>1041</v>
      </c>
      <c r="B997" s="1" t="s">
        <v>19</v>
      </c>
      <c r="C997" s="1" t="s">
        <v>20</v>
      </c>
      <c r="D997" s="1" t="s">
        <v>21</v>
      </c>
      <c r="E997" s="1" t="s">
        <v>16</v>
      </c>
      <c r="F997" s="1" t="s">
        <v>17</v>
      </c>
      <c r="G997">
        <v>12495.93</v>
      </c>
      <c r="H997">
        <v>1</v>
      </c>
      <c r="I997">
        <v>12495.93</v>
      </c>
      <c r="J997">
        <v>1.77</v>
      </c>
      <c r="K997">
        <v>1632</v>
      </c>
      <c r="L997" s="2">
        <v>45597</v>
      </c>
      <c r="O997" t="str">
        <f>IF(ecommerce_10000[[#This Row],[Platform]]="Souq","sq",ecommerce_10000[[#This Row],[Platform]])</f>
        <v>sq</v>
      </c>
      <c r="P997" t="str">
        <f>IF(E997="Souq","sq",IF(E997="Jumia","Jum",E997))</f>
        <v>sq</v>
      </c>
      <c r="Q997">
        <f>VLOOKUP(ecommerce_10000[[#This Row],[City]],F:I,4,FALSE)</f>
        <v>16284.02</v>
      </c>
      <c r="R997" s="1">
        <f>SUMIF(C:C,ecommerce_10000[[#This Row],[Category]],I:I)</f>
        <v>91504159.730000004</v>
      </c>
      <c r="S997" s="1">
        <f>SUMIFS(I:I,C:C,C997)</f>
        <v>91504159.730000004</v>
      </c>
      <c r="T997" s="1" t="str">
        <f>INDEX(F:F,MATCH(ecommerce_10000[[#This Row],[TotalAmount]],I:I,0))</f>
        <v>Cairo</v>
      </c>
    </row>
    <row r="998" spans="1:20" x14ac:dyDescent="0.3">
      <c r="A998" s="1" t="s">
        <v>1042</v>
      </c>
      <c r="B998" s="1" t="s">
        <v>49</v>
      </c>
      <c r="C998" s="1" t="s">
        <v>14</v>
      </c>
      <c r="D998" s="1" t="s">
        <v>50</v>
      </c>
      <c r="E998" s="1" t="s">
        <v>47</v>
      </c>
      <c r="F998" s="1" t="s">
        <v>33</v>
      </c>
      <c r="G998">
        <v>8696.99</v>
      </c>
      <c r="H998">
        <v>2</v>
      </c>
      <c r="I998">
        <v>17393.98</v>
      </c>
      <c r="J998">
        <v>1.49</v>
      </c>
      <c r="K998">
        <v>2595</v>
      </c>
      <c r="L998" s="2">
        <v>45408</v>
      </c>
      <c r="O998" t="str">
        <f>IF(ecommerce_10000[[#This Row],[Platform]]="Souq","sq",ecommerce_10000[[#This Row],[Platform]])</f>
        <v>Amazon</v>
      </c>
      <c r="P998" t="str">
        <f>IF(E998="Souq","sq",IF(E998="Jumia","Jum",E998))</f>
        <v>Amazon</v>
      </c>
      <c r="Q998">
        <f>VLOOKUP(ecommerce_10000[[#This Row],[City]],F:I,4,FALSE)</f>
        <v>3665.44</v>
      </c>
      <c r="R998" s="1">
        <f>SUMIF(C:C,ecommerce_10000[[#This Row],[Category]],I:I)</f>
        <v>92327183.770000085</v>
      </c>
      <c r="S998" s="1">
        <f>SUMIFS(I:I,C:C,C998)</f>
        <v>92327183.770000085</v>
      </c>
      <c r="T998" s="1" t="str">
        <f>INDEX(F:F,MATCH(ecommerce_10000[[#This Row],[TotalAmount]],I:I,0))</f>
        <v>Dubai</v>
      </c>
    </row>
    <row r="999" spans="1:20" x14ac:dyDescent="0.3">
      <c r="A999" s="1" t="s">
        <v>1043</v>
      </c>
      <c r="B999" s="1" t="s">
        <v>13</v>
      </c>
      <c r="C999" s="1" t="s">
        <v>14</v>
      </c>
      <c r="D999" s="1" t="s">
        <v>15</v>
      </c>
      <c r="E999" s="1" t="s">
        <v>22</v>
      </c>
      <c r="F999" s="1" t="s">
        <v>40</v>
      </c>
      <c r="G999">
        <v>16128.14</v>
      </c>
      <c r="H999">
        <v>2</v>
      </c>
      <c r="I999">
        <v>32256.28</v>
      </c>
      <c r="J999">
        <v>1.33</v>
      </c>
      <c r="K999">
        <v>2793</v>
      </c>
      <c r="L999" s="2">
        <v>45362</v>
      </c>
      <c r="O999" t="str">
        <f>IF(ecommerce_10000[[#This Row],[Platform]]="Souq","sq",ecommerce_10000[[#This Row],[Platform]])</f>
        <v>Jumia</v>
      </c>
      <c r="P999" t="str">
        <f>IF(E999="Souq","sq",IF(E999="Jumia","Jum",E999))</f>
        <v>Jum</v>
      </c>
      <c r="Q999">
        <f>VLOOKUP(ecommerce_10000[[#This Row],[City]],F:I,4,FALSE)</f>
        <v>99349.3</v>
      </c>
      <c r="R999" s="1">
        <f>SUMIF(C:C,ecommerce_10000[[#This Row],[Category]],I:I)</f>
        <v>92327183.770000085</v>
      </c>
      <c r="S999" s="1">
        <f>SUMIFS(I:I,C:C,C999)</f>
        <v>92327183.770000085</v>
      </c>
      <c r="T999" s="1" t="str">
        <f>INDEX(F:F,MATCH(ecommerce_10000[[#This Row],[TotalAmount]],I:I,0))</f>
        <v>Riyadh</v>
      </c>
    </row>
    <row r="1000" spans="1:20" x14ac:dyDescent="0.3">
      <c r="A1000" s="1" t="s">
        <v>1044</v>
      </c>
      <c r="B1000" s="1" t="s">
        <v>13</v>
      </c>
      <c r="C1000" s="1" t="s">
        <v>14</v>
      </c>
      <c r="D1000" s="1" t="s">
        <v>15</v>
      </c>
      <c r="E1000" s="1" t="s">
        <v>22</v>
      </c>
      <c r="F1000" s="1" t="s">
        <v>23</v>
      </c>
      <c r="G1000">
        <v>17199.07</v>
      </c>
      <c r="H1000">
        <v>5</v>
      </c>
      <c r="I1000">
        <v>85995.35</v>
      </c>
      <c r="J1000">
        <v>2.8</v>
      </c>
      <c r="K1000">
        <v>2883</v>
      </c>
      <c r="L1000" s="2">
        <v>45619</v>
      </c>
      <c r="O1000" t="str">
        <f>IF(ecommerce_10000[[#This Row],[Platform]]="Souq","sq",ecommerce_10000[[#This Row],[Platform]])</f>
        <v>Jumia</v>
      </c>
      <c r="P1000" t="str">
        <f>IF(E1000="Souq","sq",IF(E1000="Jumia","Jum",E1000))</f>
        <v>Jum</v>
      </c>
      <c r="Q1000">
        <f>VLOOKUP(ecommerce_10000[[#This Row],[City]],F:I,4,FALSE)</f>
        <v>13290.4</v>
      </c>
      <c r="R1000" s="1">
        <f>SUMIF(C:C,ecommerce_10000[[#This Row],[Category]],I:I)</f>
        <v>92327183.770000085</v>
      </c>
      <c r="S1000" s="1">
        <f>SUMIFS(I:I,C:C,C1000)</f>
        <v>92327183.770000085</v>
      </c>
      <c r="T1000" s="1" t="str">
        <f>INDEX(F:F,MATCH(ecommerce_10000[[#This Row],[TotalAmount]],I:I,0))</f>
        <v>Alexandria</v>
      </c>
    </row>
    <row r="1001" spans="1:20" x14ac:dyDescent="0.3">
      <c r="A1001" s="1" t="s">
        <v>1045</v>
      </c>
      <c r="B1001" s="1" t="s">
        <v>13</v>
      </c>
      <c r="C1001" s="1" t="s">
        <v>14</v>
      </c>
      <c r="D1001" s="1" t="s">
        <v>15</v>
      </c>
      <c r="E1001" s="1" t="s">
        <v>16</v>
      </c>
      <c r="F1001" s="1" t="s">
        <v>28</v>
      </c>
      <c r="G1001">
        <v>12653.34</v>
      </c>
      <c r="H1001">
        <v>2</v>
      </c>
      <c r="I1001">
        <v>25306.68</v>
      </c>
      <c r="J1001">
        <v>3.26</v>
      </c>
      <c r="K1001">
        <v>704</v>
      </c>
      <c r="L1001" s="2">
        <v>45586</v>
      </c>
      <c r="O1001" t="str">
        <f>IF(ecommerce_10000[[#This Row],[Platform]]="Souq","sq",ecommerce_10000[[#This Row],[Platform]])</f>
        <v>sq</v>
      </c>
      <c r="P1001" t="str">
        <f>IF(E1001="Souq","sq",IF(E1001="Jumia","Jum",E1001))</f>
        <v>sq</v>
      </c>
      <c r="Q1001">
        <f>VLOOKUP(ecommerce_10000[[#This Row],[City]],F:I,4,FALSE)</f>
        <v>26648.76</v>
      </c>
      <c r="R1001" s="1">
        <f>SUMIF(C:C,ecommerce_10000[[#This Row],[Category]],I:I)</f>
        <v>92327183.770000085</v>
      </c>
      <c r="S1001" s="1">
        <f>SUMIFS(I:I,C:C,C1001)</f>
        <v>92327183.770000085</v>
      </c>
      <c r="T1001" s="1" t="str">
        <f>INDEX(F:F,MATCH(ecommerce_10000[[#This Row],[TotalAmount]],I:I,0))</f>
        <v>Casablanca</v>
      </c>
    </row>
    <row r="1002" spans="1:20" x14ac:dyDescent="0.3">
      <c r="A1002" s="1" t="s">
        <v>1046</v>
      </c>
      <c r="B1002" s="1" t="s">
        <v>43</v>
      </c>
      <c r="C1002" s="1" t="s">
        <v>44</v>
      </c>
      <c r="D1002" s="1" t="s">
        <v>45</v>
      </c>
      <c r="E1002" s="1" t="s">
        <v>47</v>
      </c>
      <c r="F1002" s="1" t="s">
        <v>28</v>
      </c>
      <c r="G1002">
        <v>17983.27</v>
      </c>
      <c r="H1002">
        <v>2</v>
      </c>
      <c r="I1002">
        <v>35966.54</v>
      </c>
      <c r="J1002">
        <v>3.78</v>
      </c>
      <c r="K1002">
        <v>1352</v>
      </c>
      <c r="L1002" s="2">
        <v>45443</v>
      </c>
      <c r="O1002" t="str">
        <f>IF(ecommerce_10000[[#This Row],[Platform]]="Souq","sq",ecommerce_10000[[#This Row],[Platform]])</f>
        <v>Amazon</v>
      </c>
      <c r="P1002" t="str">
        <f>IF(E1002="Souq","sq",IF(E1002="Jumia","Jum",E1002))</f>
        <v>Amazon</v>
      </c>
      <c r="Q1002">
        <f>VLOOKUP(ecommerce_10000[[#This Row],[City]],F:I,4,FALSE)</f>
        <v>26648.76</v>
      </c>
      <c r="R1002" s="1">
        <f>SUMIF(C:C,ecommerce_10000[[#This Row],[Category]],I:I)</f>
        <v>31420413.200000018</v>
      </c>
      <c r="S1002" s="1">
        <f>SUMIFS(I:I,C:C,C1002)</f>
        <v>31420413.200000018</v>
      </c>
      <c r="T1002" s="1" t="str">
        <f>INDEX(F:F,MATCH(ecommerce_10000[[#This Row],[TotalAmount]],I:I,0))</f>
        <v>Casablanca</v>
      </c>
    </row>
    <row r="1003" spans="1:20" x14ac:dyDescent="0.3">
      <c r="A1003" s="1" t="s">
        <v>1047</v>
      </c>
      <c r="B1003" s="1" t="s">
        <v>38</v>
      </c>
      <c r="C1003" s="1" t="s">
        <v>20</v>
      </c>
      <c r="D1003" s="1" t="s">
        <v>39</v>
      </c>
      <c r="E1003" s="1" t="s">
        <v>16</v>
      </c>
      <c r="F1003" s="1" t="s">
        <v>62</v>
      </c>
      <c r="G1003">
        <v>5171.71</v>
      </c>
      <c r="H1003">
        <v>5</v>
      </c>
      <c r="I1003">
        <v>25858.55</v>
      </c>
      <c r="J1003">
        <v>4.74</v>
      </c>
      <c r="K1003">
        <v>1016</v>
      </c>
      <c r="L1003" s="2">
        <v>45332</v>
      </c>
      <c r="O1003" t="str">
        <f>IF(ecommerce_10000[[#This Row],[Platform]]="Souq","sq",ecommerce_10000[[#This Row],[Platform]])</f>
        <v>sq</v>
      </c>
      <c r="P1003" t="str">
        <f>IF(E1003="Souq","sq",IF(E1003="Jumia","Jum",E1003))</f>
        <v>sq</v>
      </c>
      <c r="Q1003">
        <f>VLOOKUP(ecommerce_10000[[#This Row],[City]],F:I,4,FALSE)</f>
        <v>27872.98</v>
      </c>
      <c r="R1003" s="1">
        <f>SUMIF(C:C,ecommerce_10000[[#This Row],[Category]],I:I)</f>
        <v>91504159.730000004</v>
      </c>
      <c r="S1003" s="1">
        <f>SUMIFS(I:I,C:C,C1003)</f>
        <v>91504159.730000004</v>
      </c>
      <c r="T1003" s="1" t="str">
        <f>INDEX(F:F,MATCH(ecommerce_10000[[#This Row],[TotalAmount]],I:I,0))</f>
        <v>Giza</v>
      </c>
    </row>
    <row r="1004" spans="1:20" x14ac:dyDescent="0.3">
      <c r="A1004" s="1" t="s">
        <v>1048</v>
      </c>
      <c r="B1004" s="1" t="s">
        <v>25</v>
      </c>
      <c r="C1004" s="1" t="s">
        <v>26</v>
      </c>
      <c r="D1004" s="1" t="s">
        <v>27</v>
      </c>
      <c r="E1004" s="1" t="s">
        <v>47</v>
      </c>
      <c r="F1004" s="1" t="s">
        <v>17</v>
      </c>
      <c r="G1004">
        <v>9860.2900000000009</v>
      </c>
      <c r="H1004">
        <v>2</v>
      </c>
      <c r="I1004">
        <v>19720.580000000002</v>
      </c>
      <c r="J1004">
        <v>4.33</v>
      </c>
      <c r="K1004">
        <v>2906</v>
      </c>
      <c r="L1004" s="2">
        <v>45537</v>
      </c>
      <c r="O1004" t="str">
        <f>IF(ecommerce_10000[[#This Row],[Platform]]="Souq","sq",ecommerce_10000[[#This Row],[Platform]])</f>
        <v>Amazon</v>
      </c>
      <c r="P1004" t="str">
        <f>IF(E1004="Souq","sq",IF(E1004="Jumia","Jum",E1004))</f>
        <v>Amazon</v>
      </c>
      <c r="Q1004">
        <f>VLOOKUP(ecommerce_10000[[#This Row],[City]],F:I,4,FALSE)</f>
        <v>16284.02</v>
      </c>
      <c r="R1004" s="1">
        <f>SUMIF(C:C,ecommerce_10000[[#This Row],[Category]],I:I)</f>
        <v>29200970.130000021</v>
      </c>
      <c r="S1004" s="1">
        <f>SUMIFS(I:I,C:C,C1004)</f>
        <v>29200970.130000021</v>
      </c>
      <c r="T1004" s="1" t="str">
        <f>INDEX(F:F,MATCH(ecommerce_10000[[#This Row],[TotalAmount]],I:I,0))</f>
        <v>Cairo</v>
      </c>
    </row>
    <row r="1005" spans="1:20" x14ac:dyDescent="0.3">
      <c r="A1005" s="1" t="s">
        <v>1049</v>
      </c>
      <c r="B1005" s="1" t="s">
        <v>38</v>
      </c>
      <c r="C1005" s="1" t="s">
        <v>20</v>
      </c>
      <c r="D1005" s="1" t="s">
        <v>39</v>
      </c>
      <c r="E1005" s="1" t="s">
        <v>47</v>
      </c>
      <c r="F1005" s="1" t="s">
        <v>40</v>
      </c>
      <c r="G1005">
        <v>19806.599999999999</v>
      </c>
      <c r="H1005">
        <v>4</v>
      </c>
      <c r="I1005">
        <v>79226.399999999994</v>
      </c>
      <c r="J1005">
        <v>1.51</v>
      </c>
      <c r="K1005">
        <v>2483</v>
      </c>
      <c r="L1005" s="2">
        <v>45433</v>
      </c>
      <c r="O1005" t="str">
        <f>IF(ecommerce_10000[[#This Row],[Platform]]="Souq","sq",ecommerce_10000[[#This Row],[Platform]])</f>
        <v>Amazon</v>
      </c>
      <c r="P1005" t="str">
        <f>IF(E1005="Souq","sq",IF(E1005="Jumia","Jum",E1005))</f>
        <v>Amazon</v>
      </c>
      <c r="Q1005">
        <f>VLOOKUP(ecommerce_10000[[#This Row],[City]],F:I,4,FALSE)</f>
        <v>99349.3</v>
      </c>
      <c r="R1005" s="1">
        <f>SUMIF(C:C,ecommerce_10000[[#This Row],[Category]],I:I)</f>
        <v>91504159.730000004</v>
      </c>
      <c r="S1005" s="1">
        <f>SUMIFS(I:I,C:C,C1005)</f>
        <v>91504159.730000004</v>
      </c>
      <c r="T1005" s="1" t="str">
        <f>INDEX(F:F,MATCH(ecommerce_10000[[#This Row],[TotalAmount]],I:I,0))</f>
        <v>Riyadh</v>
      </c>
    </row>
    <row r="1006" spans="1:20" x14ac:dyDescent="0.3">
      <c r="A1006" s="1" t="s">
        <v>1050</v>
      </c>
      <c r="B1006" s="1" t="s">
        <v>53</v>
      </c>
      <c r="C1006" s="1" t="s">
        <v>31</v>
      </c>
      <c r="D1006" s="1" t="s">
        <v>54</v>
      </c>
      <c r="E1006" s="1" t="s">
        <v>22</v>
      </c>
      <c r="F1006" s="1" t="s">
        <v>40</v>
      </c>
      <c r="G1006">
        <v>16580.48</v>
      </c>
      <c r="H1006">
        <v>3</v>
      </c>
      <c r="I1006">
        <v>49741.440000000002</v>
      </c>
      <c r="J1006">
        <v>3.92</v>
      </c>
      <c r="K1006">
        <v>2130</v>
      </c>
      <c r="L1006" s="2">
        <v>45325</v>
      </c>
      <c r="O1006" t="str">
        <f>IF(ecommerce_10000[[#This Row],[Platform]]="Souq","sq",ecommerce_10000[[#This Row],[Platform]])</f>
        <v>Jumia</v>
      </c>
      <c r="P1006" t="str">
        <f>IF(E1006="Souq","sq",IF(E1006="Jumia","Jum",E1006))</f>
        <v>Jum</v>
      </c>
      <c r="Q1006">
        <f>VLOOKUP(ecommerce_10000[[#This Row],[City]],F:I,4,FALSE)</f>
        <v>99349.3</v>
      </c>
      <c r="R1006" s="1">
        <f>SUMIF(C:C,ecommerce_10000[[#This Row],[Category]],I:I)</f>
        <v>57542997.559999913</v>
      </c>
      <c r="S1006" s="1">
        <f>SUMIFS(I:I,C:C,C1006)</f>
        <v>57542997.559999913</v>
      </c>
      <c r="T1006" s="1" t="str">
        <f>INDEX(F:F,MATCH(ecommerce_10000[[#This Row],[TotalAmount]],I:I,0))</f>
        <v>Riyadh</v>
      </c>
    </row>
    <row r="1007" spans="1:20" x14ac:dyDescent="0.3">
      <c r="A1007" s="1" t="s">
        <v>1051</v>
      </c>
      <c r="B1007" s="1" t="s">
        <v>35</v>
      </c>
      <c r="C1007" s="1" t="s">
        <v>14</v>
      </c>
      <c r="D1007" s="1" t="s">
        <v>36</v>
      </c>
      <c r="E1007" s="1" t="s">
        <v>47</v>
      </c>
      <c r="F1007" s="1" t="s">
        <v>23</v>
      </c>
      <c r="G1007">
        <v>19124.37</v>
      </c>
      <c r="H1007">
        <v>2</v>
      </c>
      <c r="I1007">
        <v>38248.74</v>
      </c>
      <c r="J1007">
        <v>2.79</v>
      </c>
      <c r="K1007">
        <v>2834</v>
      </c>
      <c r="L1007" s="2">
        <v>45420</v>
      </c>
      <c r="O1007" t="str">
        <f>IF(ecommerce_10000[[#This Row],[Platform]]="Souq","sq",ecommerce_10000[[#This Row],[Platform]])</f>
        <v>Amazon</v>
      </c>
      <c r="P1007" t="str">
        <f>IF(E1007="Souq","sq",IF(E1007="Jumia","Jum",E1007))</f>
        <v>Amazon</v>
      </c>
      <c r="Q1007">
        <f>VLOOKUP(ecommerce_10000[[#This Row],[City]],F:I,4,FALSE)</f>
        <v>13290.4</v>
      </c>
      <c r="R1007" s="1">
        <f>SUMIF(C:C,ecommerce_10000[[#This Row],[Category]],I:I)</f>
        <v>92327183.770000085</v>
      </c>
      <c r="S1007" s="1">
        <f>SUMIFS(I:I,C:C,C1007)</f>
        <v>92327183.770000085</v>
      </c>
      <c r="T1007" s="1" t="str">
        <f>INDEX(F:F,MATCH(ecommerce_10000[[#This Row],[TotalAmount]],I:I,0))</f>
        <v>Alexandria</v>
      </c>
    </row>
    <row r="1008" spans="1:20" x14ac:dyDescent="0.3">
      <c r="A1008" s="1" t="s">
        <v>1052</v>
      </c>
      <c r="B1008" s="1" t="s">
        <v>25</v>
      </c>
      <c r="C1008" s="1" t="s">
        <v>26</v>
      </c>
      <c r="D1008" s="1" t="s">
        <v>27</v>
      </c>
      <c r="E1008" s="1" t="s">
        <v>22</v>
      </c>
      <c r="F1008" s="1" t="s">
        <v>17</v>
      </c>
      <c r="G1008">
        <v>11866.12</v>
      </c>
      <c r="H1008">
        <v>2</v>
      </c>
      <c r="I1008">
        <v>23732.240000000002</v>
      </c>
      <c r="J1008">
        <v>1.4</v>
      </c>
      <c r="K1008">
        <v>1414</v>
      </c>
      <c r="L1008" s="2">
        <v>45637</v>
      </c>
      <c r="O1008" t="str">
        <f>IF(ecommerce_10000[[#This Row],[Platform]]="Souq","sq",ecommerce_10000[[#This Row],[Platform]])</f>
        <v>Jumia</v>
      </c>
      <c r="P1008" t="str">
        <f>IF(E1008="Souq","sq",IF(E1008="Jumia","Jum",E1008))</f>
        <v>Jum</v>
      </c>
      <c r="Q1008">
        <f>VLOOKUP(ecommerce_10000[[#This Row],[City]],F:I,4,FALSE)</f>
        <v>16284.02</v>
      </c>
      <c r="R1008" s="1">
        <f>SUMIF(C:C,ecommerce_10000[[#This Row],[Category]],I:I)</f>
        <v>29200970.130000021</v>
      </c>
      <c r="S1008" s="1">
        <f>SUMIFS(I:I,C:C,C1008)</f>
        <v>29200970.130000021</v>
      </c>
      <c r="T1008" s="1" t="str">
        <f>INDEX(F:F,MATCH(ecommerce_10000[[#This Row],[TotalAmount]],I:I,0))</f>
        <v>Cairo</v>
      </c>
    </row>
    <row r="1009" spans="1:20" x14ac:dyDescent="0.3">
      <c r="A1009" s="1" t="s">
        <v>1053</v>
      </c>
      <c r="B1009" s="1" t="s">
        <v>38</v>
      </c>
      <c r="C1009" s="1" t="s">
        <v>20</v>
      </c>
      <c r="D1009" s="1" t="s">
        <v>39</v>
      </c>
      <c r="E1009" s="1" t="s">
        <v>47</v>
      </c>
      <c r="F1009" s="1" t="s">
        <v>40</v>
      </c>
      <c r="G1009">
        <v>19011.560000000001</v>
      </c>
      <c r="H1009">
        <v>4</v>
      </c>
      <c r="I1009">
        <v>76046.240000000005</v>
      </c>
      <c r="J1009">
        <v>4.96</v>
      </c>
      <c r="K1009">
        <v>534</v>
      </c>
      <c r="L1009" s="2">
        <v>45295</v>
      </c>
      <c r="O1009" t="str">
        <f>IF(ecommerce_10000[[#This Row],[Platform]]="Souq","sq",ecommerce_10000[[#This Row],[Platform]])</f>
        <v>Amazon</v>
      </c>
      <c r="P1009" t="str">
        <f>IF(E1009="Souq","sq",IF(E1009="Jumia","Jum",E1009))</f>
        <v>Amazon</v>
      </c>
      <c r="Q1009">
        <f>VLOOKUP(ecommerce_10000[[#This Row],[City]],F:I,4,FALSE)</f>
        <v>99349.3</v>
      </c>
      <c r="R1009" s="1">
        <f>SUMIF(C:C,ecommerce_10000[[#This Row],[Category]],I:I)</f>
        <v>91504159.730000004</v>
      </c>
      <c r="S1009" s="1">
        <f>SUMIFS(I:I,C:C,C1009)</f>
        <v>91504159.730000004</v>
      </c>
      <c r="T1009" s="1" t="str">
        <f>INDEX(F:F,MATCH(ecommerce_10000[[#This Row],[TotalAmount]],I:I,0))</f>
        <v>Riyadh</v>
      </c>
    </row>
    <row r="1010" spans="1:20" x14ac:dyDescent="0.3">
      <c r="A1010" s="1" t="s">
        <v>1054</v>
      </c>
      <c r="B1010" s="1" t="s">
        <v>43</v>
      </c>
      <c r="C1010" s="1" t="s">
        <v>44</v>
      </c>
      <c r="D1010" s="1" t="s">
        <v>45</v>
      </c>
      <c r="E1010" s="1" t="s">
        <v>47</v>
      </c>
      <c r="F1010" s="1" t="s">
        <v>40</v>
      </c>
      <c r="G1010">
        <v>1609.02</v>
      </c>
      <c r="H1010">
        <v>1</v>
      </c>
      <c r="I1010">
        <v>1609.02</v>
      </c>
      <c r="J1010">
        <v>2.92</v>
      </c>
      <c r="K1010">
        <v>2250</v>
      </c>
      <c r="L1010" s="2">
        <v>45309</v>
      </c>
      <c r="O1010" t="str">
        <f>IF(ecommerce_10000[[#This Row],[Platform]]="Souq","sq",ecommerce_10000[[#This Row],[Platform]])</f>
        <v>Amazon</v>
      </c>
      <c r="P1010" t="str">
        <f>IF(E1010="Souq","sq",IF(E1010="Jumia","Jum",E1010))</f>
        <v>Amazon</v>
      </c>
      <c r="Q1010">
        <f>VLOOKUP(ecommerce_10000[[#This Row],[City]],F:I,4,FALSE)</f>
        <v>99349.3</v>
      </c>
      <c r="R1010" s="1">
        <f>SUMIF(C:C,ecommerce_10000[[#This Row],[Category]],I:I)</f>
        <v>31420413.200000018</v>
      </c>
      <c r="S1010" s="1">
        <f>SUMIFS(I:I,C:C,C1010)</f>
        <v>31420413.200000018</v>
      </c>
      <c r="T1010" s="1" t="str">
        <f>INDEX(F:F,MATCH(ecommerce_10000[[#This Row],[TotalAmount]],I:I,0))</f>
        <v>Riyadh</v>
      </c>
    </row>
    <row r="1011" spans="1:20" x14ac:dyDescent="0.3">
      <c r="A1011" s="1" t="s">
        <v>1055</v>
      </c>
      <c r="B1011" s="1" t="s">
        <v>13</v>
      </c>
      <c r="C1011" s="1" t="s">
        <v>14</v>
      </c>
      <c r="D1011" s="1" t="s">
        <v>15</v>
      </c>
      <c r="E1011" s="1" t="s">
        <v>47</v>
      </c>
      <c r="F1011" s="1" t="s">
        <v>28</v>
      </c>
      <c r="G1011">
        <v>7850.83</v>
      </c>
      <c r="H1011">
        <v>4</v>
      </c>
      <c r="I1011">
        <v>31403.32</v>
      </c>
      <c r="J1011">
        <v>1.24</v>
      </c>
      <c r="K1011">
        <v>3428</v>
      </c>
      <c r="L1011" s="2">
        <v>45643</v>
      </c>
      <c r="O1011" t="str">
        <f>IF(ecommerce_10000[[#This Row],[Platform]]="Souq","sq",ecommerce_10000[[#This Row],[Platform]])</f>
        <v>Amazon</v>
      </c>
      <c r="P1011" t="str">
        <f>IF(E1011="Souq","sq",IF(E1011="Jumia","Jum",E1011))</f>
        <v>Amazon</v>
      </c>
      <c r="Q1011">
        <f>VLOOKUP(ecommerce_10000[[#This Row],[City]],F:I,4,FALSE)</f>
        <v>26648.76</v>
      </c>
      <c r="R1011" s="1">
        <f>SUMIF(C:C,ecommerce_10000[[#This Row],[Category]],I:I)</f>
        <v>92327183.770000085</v>
      </c>
      <c r="S1011" s="1">
        <f>SUMIFS(I:I,C:C,C1011)</f>
        <v>92327183.770000085</v>
      </c>
      <c r="T1011" s="1" t="str">
        <f>INDEX(F:F,MATCH(ecommerce_10000[[#This Row],[TotalAmount]],I:I,0))</f>
        <v>Casablanca</v>
      </c>
    </row>
    <row r="1012" spans="1:20" x14ac:dyDescent="0.3">
      <c r="A1012" s="1" t="s">
        <v>1056</v>
      </c>
      <c r="B1012" s="1" t="s">
        <v>13</v>
      </c>
      <c r="C1012" s="1" t="s">
        <v>14</v>
      </c>
      <c r="D1012" s="1" t="s">
        <v>15</v>
      </c>
      <c r="E1012" s="1" t="s">
        <v>16</v>
      </c>
      <c r="F1012" s="1" t="s">
        <v>23</v>
      </c>
      <c r="G1012">
        <v>5703.03</v>
      </c>
      <c r="H1012">
        <v>3</v>
      </c>
      <c r="I1012">
        <v>17109.09</v>
      </c>
      <c r="J1012">
        <v>1.85</v>
      </c>
      <c r="K1012">
        <v>4426</v>
      </c>
      <c r="L1012" s="2">
        <v>45314</v>
      </c>
      <c r="O1012" t="str">
        <f>IF(ecommerce_10000[[#This Row],[Platform]]="Souq","sq",ecommerce_10000[[#This Row],[Platform]])</f>
        <v>sq</v>
      </c>
      <c r="P1012" t="str">
        <f>IF(E1012="Souq","sq",IF(E1012="Jumia","Jum",E1012))</f>
        <v>sq</v>
      </c>
      <c r="Q1012">
        <f>VLOOKUP(ecommerce_10000[[#This Row],[City]],F:I,4,FALSE)</f>
        <v>13290.4</v>
      </c>
      <c r="R1012" s="1">
        <f>SUMIF(C:C,ecommerce_10000[[#This Row],[Category]],I:I)</f>
        <v>92327183.770000085</v>
      </c>
      <c r="S1012" s="1">
        <f>SUMIFS(I:I,C:C,C1012)</f>
        <v>92327183.770000085</v>
      </c>
      <c r="T1012" s="1" t="str">
        <f>INDEX(F:F,MATCH(ecommerce_10000[[#This Row],[TotalAmount]],I:I,0))</f>
        <v>Alexandria</v>
      </c>
    </row>
    <row r="1013" spans="1:20" x14ac:dyDescent="0.3">
      <c r="A1013" s="1" t="s">
        <v>1057</v>
      </c>
      <c r="B1013" s="1" t="s">
        <v>43</v>
      </c>
      <c r="C1013" s="1" t="s">
        <v>44</v>
      </c>
      <c r="D1013" s="1" t="s">
        <v>45</v>
      </c>
      <c r="E1013" s="1" t="s">
        <v>47</v>
      </c>
      <c r="F1013" s="1" t="s">
        <v>40</v>
      </c>
      <c r="G1013">
        <v>6071.1</v>
      </c>
      <c r="H1013">
        <v>3</v>
      </c>
      <c r="I1013">
        <v>18213.3</v>
      </c>
      <c r="J1013">
        <v>1.04</v>
      </c>
      <c r="K1013">
        <v>4767</v>
      </c>
      <c r="L1013" s="2">
        <v>45437</v>
      </c>
      <c r="O1013" t="str">
        <f>IF(ecommerce_10000[[#This Row],[Platform]]="Souq","sq",ecommerce_10000[[#This Row],[Platform]])</f>
        <v>Amazon</v>
      </c>
      <c r="P1013" t="str">
        <f>IF(E1013="Souq","sq",IF(E1013="Jumia","Jum",E1013))</f>
        <v>Amazon</v>
      </c>
      <c r="Q1013">
        <f>VLOOKUP(ecommerce_10000[[#This Row],[City]],F:I,4,FALSE)</f>
        <v>99349.3</v>
      </c>
      <c r="R1013" s="1">
        <f>SUMIF(C:C,ecommerce_10000[[#This Row],[Category]],I:I)</f>
        <v>31420413.200000018</v>
      </c>
      <c r="S1013" s="1">
        <f>SUMIFS(I:I,C:C,C1013)</f>
        <v>31420413.200000018</v>
      </c>
      <c r="T1013" s="1" t="str">
        <f>INDEX(F:F,MATCH(ecommerce_10000[[#This Row],[TotalAmount]],I:I,0))</f>
        <v>Riyadh</v>
      </c>
    </row>
    <row r="1014" spans="1:20" x14ac:dyDescent="0.3">
      <c r="A1014" s="1" t="s">
        <v>1058</v>
      </c>
      <c r="B1014" s="1" t="s">
        <v>53</v>
      </c>
      <c r="C1014" s="1" t="s">
        <v>31</v>
      </c>
      <c r="D1014" s="1" t="s">
        <v>54</v>
      </c>
      <c r="E1014" s="1" t="s">
        <v>16</v>
      </c>
      <c r="F1014" s="1" t="s">
        <v>33</v>
      </c>
      <c r="G1014">
        <v>2605.1</v>
      </c>
      <c r="H1014">
        <v>4</v>
      </c>
      <c r="I1014">
        <v>10420.4</v>
      </c>
      <c r="J1014">
        <v>1.21</v>
      </c>
      <c r="K1014">
        <v>2226</v>
      </c>
      <c r="L1014" s="2">
        <v>45569</v>
      </c>
      <c r="O1014" t="str">
        <f>IF(ecommerce_10000[[#This Row],[Platform]]="Souq","sq",ecommerce_10000[[#This Row],[Platform]])</f>
        <v>sq</v>
      </c>
      <c r="P1014" t="str">
        <f>IF(E1014="Souq","sq",IF(E1014="Jumia","Jum",E1014))</f>
        <v>sq</v>
      </c>
      <c r="Q1014">
        <f>VLOOKUP(ecommerce_10000[[#This Row],[City]],F:I,4,FALSE)</f>
        <v>3665.44</v>
      </c>
      <c r="R1014" s="1">
        <f>SUMIF(C:C,ecommerce_10000[[#This Row],[Category]],I:I)</f>
        <v>57542997.559999913</v>
      </c>
      <c r="S1014" s="1">
        <f>SUMIFS(I:I,C:C,C1014)</f>
        <v>57542997.559999913</v>
      </c>
      <c r="T1014" s="1" t="str">
        <f>INDEX(F:F,MATCH(ecommerce_10000[[#This Row],[TotalAmount]],I:I,0))</f>
        <v>Dubai</v>
      </c>
    </row>
    <row r="1015" spans="1:20" x14ac:dyDescent="0.3">
      <c r="A1015" s="1" t="s">
        <v>1059</v>
      </c>
      <c r="B1015" s="1" t="s">
        <v>19</v>
      </c>
      <c r="C1015" s="1" t="s">
        <v>20</v>
      </c>
      <c r="D1015" s="1" t="s">
        <v>21</v>
      </c>
      <c r="E1015" s="1" t="s">
        <v>22</v>
      </c>
      <c r="F1015" s="1" t="s">
        <v>23</v>
      </c>
      <c r="G1015">
        <v>194.72</v>
      </c>
      <c r="H1015">
        <v>3</v>
      </c>
      <c r="I1015">
        <v>584.16</v>
      </c>
      <c r="J1015">
        <v>3.41</v>
      </c>
      <c r="K1015">
        <v>3962</v>
      </c>
      <c r="L1015" s="2">
        <v>45638</v>
      </c>
      <c r="O1015" t="str">
        <f>IF(ecommerce_10000[[#This Row],[Platform]]="Souq","sq",ecommerce_10000[[#This Row],[Platform]])</f>
        <v>Jumia</v>
      </c>
      <c r="P1015" t="str">
        <f>IF(E1015="Souq","sq",IF(E1015="Jumia","Jum",E1015))</f>
        <v>Jum</v>
      </c>
      <c r="Q1015">
        <f>VLOOKUP(ecommerce_10000[[#This Row],[City]],F:I,4,FALSE)</f>
        <v>13290.4</v>
      </c>
      <c r="R1015" s="1">
        <f>SUMIF(C:C,ecommerce_10000[[#This Row],[Category]],I:I)</f>
        <v>91504159.730000004</v>
      </c>
      <c r="S1015" s="1">
        <f>SUMIFS(I:I,C:C,C1015)</f>
        <v>91504159.730000004</v>
      </c>
      <c r="T1015" s="1" t="str">
        <f>INDEX(F:F,MATCH(ecommerce_10000[[#This Row],[TotalAmount]],I:I,0))</f>
        <v>Alexandria</v>
      </c>
    </row>
    <row r="1016" spans="1:20" x14ac:dyDescent="0.3">
      <c r="A1016" s="1" t="s">
        <v>1060</v>
      </c>
      <c r="B1016" s="1" t="s">
        <v>49</v>
      </c>
      <c r="C1016" s="1" t="s">
        <v>14</v>
      </c>
      <c r="D1016" s="1" t="s">
        <v>50</v>
      </c>
      <c r="E1016" s="1" t="s">
        <v>16</v>
      </c>
      <c r="F1016" s="1" t="s">
        <v>17</v>
      </c>
      <c r="G1016">
        <v>11380.58</v>
      </c>
      <c r="H1016">
        <v>1</v>
      </c>
      <c r="I1016">
        <v>11380.58</v>
      </c>
      <c r="J1016">
        <v>3.44</v>
      </c>
      <c r="K1016">
        <v>2840</v>
      </c>
      <c r="L1016" s="2">
        <v>45307</v>
      </c>
      <c r="O1016" t="str">
        <f>IF(ecommerce_10000[[#This Row],[Platform]]="Souq","sq",ecommerce_10000[[#This Row],[Platform]])</f>
        <v>sq</v>
      </c>
      <c r="P1016" t="str">
        <f>IF(E1016="Souq","sq",IF(E1016="Jumia","Jum",E1016))</f>
        <v>sq</v>
      </c>
      <c r="Q1016">
        <f>VLOOKUP(ecommerce_10000[[#This Row],[City]],F:I,4,FALSE)</f>
        <v>16284.02</v>
      </c>
      <c r="R1016" s="1">
        <f>SUMIF(C:C,ecommerce_10000[[#This Row],[Category]],I:I)</f>
        <v>92327183.770000085</v>
      </c>
      <c r="S1016" s="1">
        <f>SUMIFS(I:I,C:C,C1016)</f>
        <v>92327183.770000085</v>
      </c>
      <c r="T1016" s="1" t="str">
        <f>INDEX(F:F,MATCH(ecommerce_10000[[#This Row],[TotalAmount]],I:I,0))</f>
        <v>Cairo</v>
      </c>
    </row>
    <row r="1017" spans="1:20" x14ac:dyDescent="0.3">
      <c r="A1017" s="1" t="s">
        <v>1061</v>
      </c>
      <c r="B1017" s="1" t="s">
        <v>30</v>
      </c>
      <c r="C1017" s="1" t="s">
        <v>31</v>
      </c>
      <c r="D1017" s="1" t="s">
        <v>32</v>
      </c>
      <c r="E1017" s="1" t="s">
        <v>22</v>
      </c>
      <c r="F1017" s="1" t="s">
        <v>23</v>
      </c>
      <c r="G1017">
        <v>12113.73</v>
      </c>
      <c r="H1017">
        <v>1</v>
      </c>
      <c r="I1017">
        <v>12113.73</v>
      </c>
      <c r="J1017">
        <v>4.6500000000000004</v>
      </c>
      <c r="K1017">
        <v>4743</v>
      </c>
      <c r="L1017" s="2">
        <v>45540</v>
      </c>
      <c r="O1017" t="str">
        <f>IF(ecommerce_10000[[#This Row],[Platform]]="Souq","sq",ecommerce_10000[[#This Row],[Platform]])</f>
        <v>Jumia</v>
      </c>
      <c r="P1017" t="str">
        <f>IF(E1017="Souq","sq",IF(E1017="Jumia","Jum",E1017))</f>
        <v>Jum</v>
      </c>
      <c r="Q1017">
        <f>VLOOKUP(ecommerce_10000[[#This Row],[City]],F:I,4,FALSE)</f>
        <v>13290.4</v>
      </c>
      <c r="R1017" s="1">
        <f>SUMIF(C:C,ecommerce_10000[[#This Row],[Category]],I:I)</f>
        <v>57542997.559999913</v>
      </c>
      <c r="S1017" s="1">
        <f>SUMIFS(I:I,C:C,C1017)</f>
        <v>57542997.559999913</v>
      </c>
      <c r="T1017" s="1" t="str">
        <f>INDEX(F:F,MATCH(ecommerce_10000[[#This Row],[TotalAmount]],I:I,0))</f>
        <v>Alexandria</v>
      </c>
    </row>
    <row r="1018" spans="1:20" x14ac:dyDescent="0.3">
      <c r="A1018" s="1" t="s">
        <v>1062</v>
      </c>
      <c r="B1018" s="1" t="s">
        <v>53</v>
      </c>
      <c r="C1018" s="1" t="s">
        <v>31</v>
      </c>
      <c r="D1018" s="1" t="s">
        <v>54</v>
      </c>
      <c r="E1018" s="1" t="s">
        <v>47</v>
      </c>
      <c r="F1018" s="1" t="s">
        <v>33</v>
      </c>
      <c r="G1018">
        <v>2302.66</v>
      </c>
      <c r="H1018">
        <v>5</v>
      </c>
      <c r="I1018">
        <v>11513.3</v>
      </c>
      <c r="J1018">
        <v>4.01</v>
      </c>
      <c r="K1018">
        <v>3651</v>
      </c>
      <c r="L1018" s="2">
        <v>45627</v>
      </c>
      <c r="O1018" t="str">
        <f>IF(ecommerce_10000[[#This Row],[Platform]]="Souq","sq",ecommerce_10000[[#This Row],[Platform]])</f>
        <v>Amazon</v>
      </c>
      <c r="P1018" t="str">
        <f>IF(E1018="Souq","sq",IF(E1018="Jumia","Jum",E1018))</f>
        <v>Amazon</v>
      </c>
      <c r="Q1018">
        <f>VLOOKUP(ecommerce_10000[[#This Row],[City]],F:I,4,FALSE)</f>
        <v>3665.44</v>
      </c>
      <c r="R1018" s="1">
        <f>SUMIF(C:C,ecommerce_10000[[#This Row],[Category]],I:I)</f>
        <v>57542997.559999913</v>
      </c>
      <c r="S1018" s="1">
        <f>SUMIFS(I:I,C:C,C1018)</f>
        <v>57542997.559999913</v>
      </c>
      <c r="T1018" s="1" t="str">
        <f>INDEX(F:F,MATCH(ecommerce_10000[[#This Row],[TotalAmount]],I:I,0))</f>
        <v>Dubai</v>
      </c>
    </row>
    <row r="1019" spans="1:20" x14ac:dyDescent="0.3">
      <c r="A1019" s="1" t="s">
        <v>1063</v>
      </c>
      <c r="B1019" s="1" t="s">
        <v>43</v>
      </c>
      <c r="C1019" s="1" t="s">
        <v>44</v>
      </c>
      <c r="D1019" s="1" t="s">
        <v>45</v>
      </c>
      <c r="E1019" s="1" t="s">
        <v>16</v>
      </c>
      <c r="F1019" s="1" t="s">
        <v>40</v>
      </c>
      <c r="G1019">
        <v>16360.36</v>
      </c>
      <c r="H1019">
        <v>1</v>
      </c>
      <c r="I1019">
        <v>16360.36</v>
      </c>
      <c r="J1019">
        <v>1.81</v>
      </c>
      <c r="K1019">
        <v>1923</v>
      </c>
      <c r="L1019" s="2">
        <v>45552</v>
      </c>
      <c r="O1019" t="str">
        <f>IF(ecommerce_10000[[#This Row],[Platform]]="Souq","sq",ecommerce_10000[[#This Row],[Platform]])</f>
        <v>sq</v>
      </c>
      <c r="P1019" t="str">
        <f>IF(E1019="Souq","sq",IF(E1019="Jumia","Jum",E1019))</f>
        <v>sq</v>
      </c>
      <c r="Q1019">
        <f>VLOOKUP(ecommerce_10000[[#This Row],[City]],F:I,4,FALSE)</f>
        <v>99349.3</v>
      </c>
      <c r="R1019" s="1">
        <f>SUMIF(C:C,ecommerce_10000[[#This Row],[Category]],I:I)</f>
        <v>31420413.200000018</v>
      </c>
      <c r="S1019" s="1">
        <f>SUMIFS(I:I,C:C,C1019)</f>
        <v>31420413.200000018</v>
      </c>
      <c r="T1019" s="1" t="str">
        <f>INDEX(F:F,MATCH(ecommerce_10000[[#This Row],[TotalAmount]],I:I,0))</f>
        <v>Riyadh</v>
      </c>
    </row>
    <row r="1020" spans="1:20" x14ac:dyDescent="0.3">
      <c r="A1020" s="1" t="s">
        <v>1064</v>
      </c>
      <c r="B1020" s="1" t="s">
        <v>43</v>
      </c>
      <c r="C1020" s="1" t="s">
        <v>44</v>
      </c>
      <c r="D1020" s="1" t="s">
        <v>45</v>
      </c>
      <c r="E1020" s="1" t="s">
        <v>47</v>
      </c>
      <c r="F1020" s="1" t="s">
        <v>33</v>
      </c>
      <c r="G1020">
        <v>18216.72</v>
      </c>
      <c r="H1020">
        <v>2</v>
      </c>
      <c r="I1020">
        <v>36433.440000000002</v>
      </c>
      <c r="J1020">
        <v>1.26</v>
      </c>
      <c r="K1020">
        <v>3968</v>
      </c>
      <c r="L1020" s="2">
        <v>45632</v>
      </c>
      <c r="O1020" t="str">
        <f>IF(ecommerce_10000[[#This Row],[Platform]]="Souq","sq",ecommerce_10000[[#This Row],[Platform]])</f>
        <v>Amazon</v>
      </c>
      <c r="P1020" t="str">
        <f>IF(E1020="Souq","sq",IF(E1020="Jumia","Jum",E1020))</f>
        <v>Amazon</v>
      </c>
      <c r="Q1020">
        <f>VLOOKUP(ecommerce_10000[[#This Row],[City]],F:I,4,FALSE)</f>
        <v>3665.44</v>
      </c>
      <c r="R1020" s="1">
        <f>SUMIF(C:C,ecommerce_10000[[#This Row],[Category]],I:I)</f>
        <v>31420413.200000018</v>
      </c>
      <c r="S1020" s="1">
        <f>SUMIFS(I:I,C:C,C1020)</f>
        <v>31420413.200000018</v>
      </c>
      <c r="T1020" s="1" t="str">
        <f>INDEX(F:F,MATCH(ecommerce_10000[[#This Row],[TotalAmount]],I:I,0))</f>
        <v>Dubai</v>
      </c>
    </row>
    <row r="1021" spans="1:20" x14ac:dyDescent="0.3">
      <c r="A1021" s="1" t="s">
        <v>1065</v>
      </c>
      <c r="B1021" s="1" t="s">
        <v>19</v>
      </c>
      <c r="C1021" s="1" t="s">
        <v>20</v>
      </c>
      <c r="D1021" s="1" t="s">
        <v>21</v>
      </c>
      <c r="E1021" s="1" t="s">
        <v>16</v>
      </c>
      <c r="F1021" s="1" t="s">
        <v>23</v>
      </c>
      <c r="G1021">
        <v>9007.4599999999991</v>
      </c>
      <c r="H1021">
        <v>5</v>
      </c>
      <c r="I1021">
        <v>45037.3</v>
      </c>
      <c r="J1021">
        <v>4.38</v>
      </c>
      <c r="K1021">
        <v>3449</v>
      </c>
      <c r="L1021" s="2">
        <v>45297</v>
      </c>
      <c r="O1021" t="str">
        <f>IF(ecommerce_10000[[#This Row],[Platform]]="Souq","sq",ecommerce_10000[[#This Row],[Platform]])</f>
        <v>sq</v>
      </c>
      <c r="P1021" t="str">
        <f>IF(E1021="Souq","sq",IF(E1021="Jumia","Jum",E1021))</f>
        <v>sq</v>
      </c>
      <c r="Q1021">
        <f>VLOOKUP(ecommerce_10000[[#This Row],[City]],F:I,4,FALSE)</f>
        <v>13290.4</v>
      </c>
      <c r="R1021" s="1">
        <f>SUMIF(C:C,ecommerce_10000[[#This Row],[Category]],I:I)</f>
        <v>91504159.730000004</v>
      </c>
      <c r="S1021" s="1">
        <f>SUMIFS(I:I,C:C,C1021)</f>
        <v>91504159.730000004</v>
      </c>
      <c r="T1021" s="1" t="str">
        <f>INDEX(F:F,MATCH(ecommerce_10000[[#This Row],[TotalAmount]],I:I,0))</f>
        <v>Alexandria</v>
      </c>
    </row>
    <row r="1022" spans="1:20" x14ac:dyDescent="0.3">
      <c r="A1022" s="1" t="s">
        <v>1066</v>
      </c>
      <c r="B1022" s="1" t="s">
        <v>49</v>
      </c>
      <c r="C1022" s="1" t="s">
        <v>14</v>
      </c>
      <c r="D1022" s="1" t="s">
        <v>50</v>
      </c>
      <c r="E1022" s="1" t="s">
        <v>22</v>
      </c>
      <c r="F1022" s="1" t="s">
        <v>28</v>
      </c>
      <c r="G1022">
        <v>8492.57</v>
      </c>
      <c r="H1022">
        <v>2</v>
      </c>
      <c r="I1022">
        <v>16985.14</v>
      </c>
      <c r="J1022">
        <v>2.68</v>
      </c>
      <c r="K1022">
        <v>949</v>
      </c>
      <c r="L1022" s="2">
        <v>45298</v>
      </c>
      <c r="O1022" t="str">
        <f>IF(ecommerce_10000[[#This Row],[Platform]]="Souq","sq",ecommerce_10000[[#This Row],[Platform]])</f>
        <v>Jumia</v>
      </c>
      <c r="P1022" t="str">
        <f>IF(E1022="Souq","sq",IF(E1022="Jumia","Jum",E1022))</f>
        <v>Jum</v>
      </c>
      <c r="Q1022">
        <f>VLOOKUP(ecommerce_10000[[#This Row],[City]],F:I,4,FALSE)</f>
        <v>26648.76</v>
      </c>
      <c r="R1022" s="1">
        <f>SUMIF(C:C,ecommerce_10000[[#This Row],[Category]],I:I)</f>
        <v>92327183.770000085</v>
      </c>
      <c r="S1022" s="1">
        <f>SUMIFS(I:I,C:C,C1022)</f>
        <v>92327183.770000085</v>
      </c>
      <c r="T1022" s="1" t="str">
        <f>INDEX(F:F,MATCH(ecommerce_10000[[#This Row],[TotalAmount]],I:I,0))</f>
        <v>Casablanca</v>
      </c>
    </row>
    <row r="1023" spans="1:20" x14ac:dyDescent="0.3">
      <c r="A1023" s="1" t="s">
        <v>1067</v>
      </c>
      <c r="B1023" s="1" t="s">
        <v>13</v>
      </c>
      <c r="C1023" s="1" t="s">
        <v>14</v>
      </c>
      <c r="D1023" s="1" t="s">
        <v>15</v>
      </c>
      <c r="E1023" s="1" t="s">
        <v>47</v>
      </c>
      <c r="F1023" s="1" t="s">
        <v>40</v>
      </c>
      <c r="G1023">
        <v>3913.77</v>
      </c>
      <c r="H1023">
        <v>1</v>
      </c>
      <c r="I1023">
        <v>3913.77</v>
      </c>
      <c r="J1023">
        <v>4.88</v>
      </c>
      <c r="K1023">
        <v>4513</v>
      </c>
      <c r="L1023" s="2">
        <v>45494</v>
      </c>
      <c r="O1023" t="str">
        <f>IF(ecommerce_10000[[#This Row],[Platform]]="Souq","sq",ecommerce_10000[[#This Row],[Platform]])</f>
        <v>Amazon</v>
      </c>
      <c r="P1023" t="str">
        <f>IF(E1023="Souq","sq",IF(E1023="Jumia","Jum",E1023))</f>
        <v>Amazon</v>
      </c>
      <c r="Q1023">
        <f>VLOOKUP(ecommerce_10000[[#This Row],[City]],F:I,4,FALSE)</f>
        <v>99349.3</v>
      </c>
      <c r="R1023" s="1">
        <f>SUMIF(C:C,ecommerce_10000[[#This Row],[Category]],I:I)</f>
        <v>92327183.770000085</v>
      </c>
      <c r="S1023" s="1">
        <f>SUMIFS(I:I,C:C,C1023)</f>
        <v>92327183.770000085</v>
      </c>
      <c r="T1023" s="1" t="str">
        <f>INDEX(F:F,MATCH(ecommerce_10000[[#This Row],[TotalAmount]],I:I,0))</f>
        <v>Riyadh</v>
      </c>
    </row>
    <row r="1024" spans="1:20" x14ac:dyDescent="0.3">
      <c r="A1024" s="1" t="s">
        <v>1068</v>
      </c>
      <c r="B1024" s="1" t="s">
        <v>53</v>
      </c>
      <c r="C1024" s="1" t="s">
        <v>31</v>
      </c>
      <c r="D1024" s="1" t="s">
        <v>54</v>
      </c>
      <c r="E1024" s="1" t="s">
        <v>47</v>
      </c>
      <c r="F1024" s="1" t="s">
        <v>33</v>
      </c>
      <c r="G1024">
        <v>15500.27</v>
      </c>
      <c r="H1024">
        <v>3</v>
      </c>
      <c r="I1024">
        <v>46500.81</v>
      </c>
      <c r="J1024">
        <v>1.1599999999999999</v>
      </c>
      <c r="K1024">
        <v>2803</v>
      </c>
      <c r="L1024" s="2">
        <v>45591</v>
      </c>
      <c r="O1024" t="str">
        <f>IF(ecommerce_10000[[#This Row],[Platform]]="Souq","sq",ecommerce_10000[[#This Row],[Platform]])</f>
        <v>Amazon</v>
      </c>
      <c r="P1024" t="str">
        <f>IF(E1024="Souq","sq",IF(E1024="Jumia","Jum",E1024))</f>
        <v>Amazon</v>
      </c>
      <c r="Q1024">
        <f>VLOOKUP(ecommerce_10000[[#This Row],[City]],F:I,4,FALSE)</f>
        <v>3665.44</v>
      </c>
      <c r="R1024" s="1">
        <f>SUMIF(C:C,ecommerce_10000[[#This Row],[Category]],I:I)</f>
        <v>57542997.559999913</v>
      </c>
      <c r="S1024" s="1">
        <f>SUMIFS(I:I,C:C,C1024)</f>
        <v>57542997.559999913</v>
      </c>
      <c r="T1024" s="1" t="str">
        <f>INDEX(F:F,MATCH(ecommerce_10000[[#This Row],[TotalAmount]],I:I,0))</f>
        <v>Dubai</v>
      </c>
    </row>
    <row r="1025" spans="1:20" x14ac:dyDescent="0.3">
      <c r="A1025" s="1" t="s">
        <v>1069</v>
      </c>
      <c r="B1025" s="1" t="s">
        <v>19</v>
      </c>
      <c r="C1025" s="1" t="s">
        <v>20</v>
      </c>
      <c r="D1025" s="1" t="s">
        <v>21</v>
      </c>
      <c r="E1025" s="1" t="s">
        <v>47</v>
      </c>
      <c r="F1025" s="1" t="s">
        <v>28</v>
      </c>
      <c r="G1025">
        <v>315.72000000000003</v>
      </c>
      <c r="H1025">
        <v>4</v>
      </c>
      <c r="I1025">
        <v>1262.8800000000001</v>
      </c>
      <c r="J1025">
        <v>4.41</v>
      </c>
      <c r="K1025">
        <v>1618</v>
      </c>
      <c r="L1025" s="2">
        <v>45648</v>
      </c>
      <c r="O1025" t="str">
        <f>IF(ecommerce_10000[[#This Row],[Platform]]="Souq","sq",ecommerce_10000[[#This Row],[Platform]])</f>
        <v>Amazon</v>
      </c>
      <c r="P1025" t="str">
        <f>IF(E1025="Souq","sq",IF(E1025="Jumia","Jum",E1025))</f>
        <v>Amazon</v>
      </c>
      <c r="Q1025">
        <f>VLOOKUP(ecommerce_10000[[#This Row],[City]],F:I,4,FALSE)</f>
        <v>26648.76</v>
      </c>
      <c r="R1025" s="1">
        <f>SUMIF(C:C,ecommerce_10000[[#This Row],[Category]],I:I)</f>
        <v>91504159.730000004</v>
      </c>
      <c r="S1025" s="1">
        <f>SUMIFS(I:I,C:C,C1025)</f>
        <v>91504159.730000004</v>
      </c>
      <c r="T1025" s="1" t="str">
        <f>INDEX(F:F,MATCH(ecommerce_10000[[#This Row],[TotalAmount]],I:I,0))</f>
        <v>Casablanca</v>
      </c>
    </row>
    <row r="1026" spans="1:20" x14ac:dyDescent="0.3">
      <c r="A1026" s="1" t="s">
        <v>1070</v>
      </c>
      <c r="B1026" s="1" t="s">
        <v>35</v>
      </c>
      <c r="C1026" s="1" t="s">
        <v>14</v>
      </c>
      <c r="D1026" s="1" t="s">
        <v>36</v>
      </c>
      <c r="E1026" s="1" t="s">
        <v>47</v>
      </c>
      <c r="F1026" s="1" t="s">
        <v>40</v>
      </c>
      <c r="G1026">
        <v>8250.99</v>
      </c>
      <c r="H1026">
        <v>3</v>
      </c>
      <c r="I1026">
        <v>24752.97</v>
      </c>
      <c r="J1026">
        <v>1.85</v>
      </c>
      <c r="K1026">
        <v>4364</v>
      </c>
      <c r="L1026" s="2">
        <v>45397</v>
      </c>
      <c r="O1026" t="str">
        <f>IF(ecommerce_10000[[#This Row],[Platform]]="Souq","sq",ecommerce_10000[[#This Row],[Platform]])</f>
        <v>Amazon</v>
      </c>
      <c r="P1026" t="str">
        <f>IF(E1026="Souq","sq",IF(E1026="Jumia","Jum",E1026))</f>
        <v>Amazon</v>
      </c>
      <c r="Q1026">
        <f>VLOOKUP(ecommerce_10000[[#This Row],[City]],F:I,4,FALSE)</f>
        <v>99349.3</v>
      </c>
      <c r="R1026" s="1">
        <f>SUMIF(C:C,ecommerce_10000[[#This Row],[Category]],I:I)</f>
        <v>92327183.770000085</v>
      </c>
      <c r="S1026" s="1">
        <f>SUMIFS(I:I,C:C,C1026)</f>
        <v>92327183.770000085</v>
      </c>
      <c r="T1026" s="1" t="str">
        <f>INDEX(F:F,MATCH(ecommerce_10000[[#This Row],[TotalAmount]],I:I,0))</f>
        <v>Riyadh</v>
      </c>
    </row>
    <row r="1027" spans="1:20" x14ac:dyDescent="0.3">
      <c r="A1027" s="1" t="s">
        <v>1071</v>
      </c>
      <c r="B1027" s="1" t="s">
        <v>53</v>
      </c>
      <c r="C1027" s="1" t="s">
        <v>31</v>
      </c>
      <c r="D1027" s="1" t="s">
        <v>54</v>
      </c>
      <c r="E1027" s="1" t="s">
        <v>22</v>
      </c>
      <c r="F1027" s="1" t="s">
        <v>33</v>
      </c>
      <c r="G1027">
        <v>19592.89</v>
      </c>
      <c r="H1027">
        <v>3</v>
      </c>
      <c r="I1027">
        <v>58778.67</v>
      </c>
      <c r="J1027">
        <v>1.88</v>
      </c>
      <c r="K1027">
        <v>808</v>
      </c>
      <c r="L1027" s="2">
        <v>45559</v>
      </c>
      <c r="O1027" t="str">
        <f>IF(ecommerce_10000[[#This Row],[Platform]]="Souq","sq",ecommerce_10000[[#This Row],[Platform]])</f>
        <v>Jumia</v>
      </c>
      <c r="P1027" t="str">
        <f>IF(E1027="Souq","sq",IF(E1027="Jumia","Jum",E1027))</f>
        <v>Jum</v>
      </c>
      <c r="Q1027">
        <f>VLOOKUP(ecommerce_10000[[#This Row],[City]],F:I,4,FALSE)</f>
        <v>3665.44</v>
      </c>
      <c r="R1027" s="1">
        <f>SUMIF(C:C,ecommerce_10000[[#This Row],[Category]],I:I)</f>
        <v>57542997.559999913</v>
      </c>
      <c r="S1027" s="1">
        <f>SUMIFS(I:I,C:C,C1027)</f>
        <v>57542997.559999913</v>
      </c>
      <c r="T1027" s="1" t="str">
        <f>INDEX(F:F,MATCH(ecommerce_10000[[#This Row],[TotalAmount]],I:I,0))</f>
        <v>Dubai</v>
      </c>
    </row>
    <row r="1028" spans="1:20" x14ac:dyDescent="0.3">
      <c r="A1028" s="1" t="s">
        <v>1072</v>
      </c>
      <c r="B1028" s="1" t="s">
        <v>53</v>
      </c>
      <c r="C1028" s="1" t="s">
        <v>31</v>
      </c>
      <c r="D1028" s="1" t="s">
        <v>54</v>
      </c>
      <c r="E1028" s="1" t="s">
        <v>16</v>
      </c>
      <c r="F1028" s="1" t="s">
        <v>28</v>
      </c>
      <c r="G1028">
        <v>15737.56</v>
      </c>
      <c r="H1028">
        <v>1</v>
      </c>
      <c r="I1028">
        <v>15737.56</v>
      </c>
      <c r="J1028">
        <v>3.86</v>
      </c>
      <c r="K1028">
        <v>3884</v>
      </c>
      <c r="L1028" s="2">
        <v>45508</v>
      </c>
      <c r="O1028" t="str">
        <f>IF(ecommerce_10000[[#This Row],[Platform]]="Souq","sq",ecommerce_10000[[#This Row],[Platform]])</f>
        <v>sq</v>
      </c>
      <c r="P1028" t="str">
        <f>IF(E1028="Souq","sq",IF(E1028="Jumia","Jum",E1028))</f>
        <v>sq</v>
      </c>
      <c r="Q1028">
        <f>VLOOKUP(ecommerce_10000[[#This Row],[City]],F:I,4,FALSE)</f>
        <v>26648.76</v>
      </c>
      <c r="R1028" s="1">
        <f>SUMIF(C:C,ecommerce_10000[[#This Row],[Category]],I:I)</f>
        <v>57542997.559999913</v>
      </c>
      <c r="S1028" s="1">
        <f>SUMIFS(I:I,C:C,C1028)</f>
        <v>57542997.559999913</v>
      </c>
      <c r="T1028" s="1" t="str">
        <f>INDEX(F:F,MATCH(ecommerce_10000[[#This Row],[TotalAmount]],I:I,0))</f>
        <v>Casablanca</v>
      </c>
    </row>
    <row r="1029" spans="1:20" x14ac:dyDescent="0.3">
      <c r="A1029" s="1" t="s">
        <v>1073</v>
      </c>
      <c r="B1029" s="1" t="s">
        <v>35</v>
      </c>
      <c r="C1029" s="1" t="s">
        <v>14</v>
      </c>
      <c r="D1029" s="1" t="s">
        <v>36</v>
      </c>
      <c r="E1029" s="1" t="s">
        <v>22</v>
      </c>
      <c r="F1029" s="1" t="s">
        <v>62</v>
      </c>
      <c r="G1029">
        <v>7982.06</v>
      </c>
      <c r="H1029">
        <v>2</v>
      </c>
      <c r="I1029">
        <v>15964.12</v>
      </c>
      <c r="J1029">
        <v>3.44</v>
      </c>
      <c r="K1029">
        <v>2170</v>
      </c>
      <c r="L1029" s="2">
        <v>45368</v>
      </c>
      <c r="O1029" t="str">
        <f>IF(ecommerce_10000[[#This Row],[Platform]]="Souq","sq",ecommerce_10000[[#This Row],[Platform]])</f>
        <v>Jumia</v>
      </c>
      <c r="P1029" t="str">
        <f>IF(E1029="Souq","sq",IF(E1029="Jumia","Jum",E1029))</f>
        <v>Jum</v>
      </c>
      <c r="Q1029">
        <f>VLOOKUP(ecommerce_10000[[#This Row],[City]],F:I,4,FALSE)</f>
        <v>27872.98</v>
      </c>
      <c r="R1029" s="1">
        <f>SUMIF(C:C,ecommerce_10000[[#This Row],[Category]],I:I)</f>
        <v>92327183.770000085</v>
      </c>
      <c r="S1029" s="1">
        <f>SUMIFS(I:I,C:C,C1029)</f>
        <v>92327183.770000085</v>
      </c>
      <c r="T1029" s="1" t="str">
        <f>INDEX(F:F,MATCH(ecommerce_10000[[#This Row],[TotalAmount]],I:I,0))</f>
        <v>Giza</v>
      </c>
    </row>
    <row r="1030" spans="1:20" x14ac:dyDescent="0.3">
      <c r="A1030" s="1" t="s">
        <v>1074</v>
      </c>
      <c r="B1030" s="1" t="s">
        <v>19</v>
      </c>
      <c r="C1030" s="1" t="s">
        <v>20</v>
      </c>
      <c r="D1030" s="1" t="s">
        <v>21</v>
      </c>
      <c r="E1030" s="1" t="s">
        <v>22</v>
      </c>
      <c r="F1030" s="1" t="s">
        <v>33</v>
      </c>
      <c r="G1030">
        <v>12670.94</v>
      </c>
      <c r="H1030">
        <v>4</v>
      </c>
      <c r="I1030">
        <v>50683.76</v>
      </c>
      <c r="J1030">
        <v>4.71</v>
      </c>
      <c r="K1030">
        <v>1561</v>
      </c>
      <c r="L1030" s="2">
        <v>45589</v>
      </c>
      <c r="O1030" t="str">
        <f>IF(ecommerce_10000[[#This Row],[Platform]]="Souq","sq",ecommerce_10000[[#This Row],[Platform]])</f>
        <v>Jumia</v>
      </c>
      <c r="P1030" t="str">
        <f>IF(E1030="Souq","sq",IF(E1030="Jumia","Jum",E1030))</f>
        <v>Jum</v>
      </c>
      <c r="Q1030">
        <f>VLOOKUP(ecommerce_10000[[#This Row],[City]],F:I,4,FALSE)</f>
        <v>3665.44</v>
      </c>
      <c r="R1030" s="1">
        <f>SUMIF(C:C,ecommerce_10000[[#This Row],[Category]],I:I)</f>
        <v>91504159.730000004</v>
      </c>
      <c r="S1030" s="1">
        <f>SUMIFS(I:I,C:C,C1030)</f>
        <v>91504159.730000004</v>
      </c>
      <c r="T1030" s="1" t="str">
        <f>INDEX(F:F,MATCH(ecommerce_10000[[#This Row],[TotalAmount]],I:I,0))</f>
        <v>Dubai</v>
      </c>
    </row>
    <row r="1031" spans="1:20" x14ac:dyDescent="0.3">
      <c r="A1031" s="1" t="s">
        <v>1075</v>
      </c>
      <c r="B1031" s="1" t="s">
        <v>13</v>
      </c>
      <c r="C1031" s="1" t="s">
        <v>14</v>
      </c>
      <c r="D1031" s="1" t="s">
        <v>15</v>
      </c>
      <c r="E1031" s="1" t="s">
        <v>22</v>
      </c>
      <c r="F1031" s="1" t="s">
        <v>62</v>
      </c>
      <c r="G1031">
        <v>19068.53</v>
      </c>
      <c r="H1031">
        <v>3</v>
      </c>
      <c r="I1031">
        <v>57205.59</v>
      </c>
      <c r="J1031">
        <v>2.94</v>
      </c>
      <c r="K1031">
        <v>1627</v>
      </c>
      <c r="L1031" s="2">
        <v>45557</v>
      </c>
      <c r="O1031" t="str">
        <f>IF(ecommerce_10000[[#This Row],[Platform]]="Souq","sq",ecommerce_10000[[#This Row],[Platform]])</f>
        <v>Jumia</v>
      </c>
      <c r="P1031" t="str">
        <f>IF(E1031="Souq","sq",IF(E1031="Jumia","Jum",E1031))</f>
        <v>Jum</v>
      </c>
      <c r="Q1031">
        <f>VLOOKUP(ecommerce_10000[[#This Row],[City]],F:I,4,FALSE)</f>
        <v>27872.98</v>
      </c>
      <c r="R1031" s="1">
        <f>SUMIF(C:C,ecommerce_10000[[#This Row],[Category]],I:I)</f>
        <v>92327183.770000085</v>
      </c>
      <c r="S1031" s="1">
        <f>SUMIFS(I:I,C:C,C1031)</f>
        <v>92327183.770000085</v>
      </c>
      <c r="T1031" s="1" t="str">
        <f>INDEX(F:F,MATCH(ecommerce_10000[[#This Row],[TotalAmount]],I:I,0))</f>
        <v>Giza</v>
      </c>
    </row>
    <row r="1032" spans="1:20" x14ac:dyDescent="0.3">
      <c r="A1032" s="1" t="s">
        <v>1076</v>
      </c>
      <c r="B1032" s="1" t="s">
        <v>43</v>
      </c>
      <c r="C1032" s="1" t="s">
        <v>44</v>
      </c>
      <c r="D1032" s="1" t="s">
        <v>45</v>
      </c>
      <c r="E1032" s="1" t="s">
        <v>47</v>
      </c>
      <c r="F1032" s="1" t="s">
        <v>17</v>
      </c>
      <c r="G1032">
        <v>16961.03</v>
      </c>
      <c r="H1032">
        <v>3</v>
      </c>
      <c r="I1032">
        <v>50883.09</v>
      </c>
      <c r="J1032">
        <v>2.58</v>
      </c>
      <c r="K1032">
        <v>751</v>
      </c>
      <c r="L1032" s="2">
        <v>45587</v>
      </c>
      <c r="O1032" t="str">
        <f>IF(ecommerce_10000[[#This Row],[Platform]]="Souq","sq",ecommerce_10000[[#This Row],[Platform]])</f>
        <v>Amazon</v>
      </c>
      <c r="P1032" t="str">
        <f>IF(E1032="Souq","sq",IF(E1032="Jumia","Jum",E1032))</f>
        <v>Amazon</v>
      </c>
      <c r="Q1032">
        <f>VLOOKUP(ecommerce_10000[[#This Row],[City]],F:I,4,FALSE)</f>
        <v>16284.02</v>
      </c>
      <c r="R1032" s="1">
        <f>SUMIF(C:C,ecommerce_10000[[#This Row],[Category]],I:I)</f>
        <v>31420413.200000018</v>
      </c>
      <c r="S1032" s="1">
        <f>SUMIFS(I:I,C:C,C1032)</f>
        <v>31420413.200000018</v>
      </c>
      <c r="T1032" s="1" t="str">
        <f>INDEX(F:F,MATCH(ecommerce_10000[[#This Row],[TotalAmount]],I:I,0))</f>
        <v>Cairo</v>
      </c>
    </row>
    <row r="1033" spans="1:20" x14ac:dyDescent="0.3">
      <c r="A1033" s="1" t="s">
        <v>1077</v>
      </c>
      <c r="B1033" s="1" t="s">
        <v>43</v>
      </c>
      <c r="C1033" s="1" t="s">
        <v>44</v>
      </c>
      <c r="D1033" s="1" t="s">
        <v>45</v>
      </c>
      <c r="E1033" s="1" t="s">
        <v>22</v>
      </c>
      <c r="F1033" s="1" t="s">
        <v>62</v>
      </c>
      <c r="G1033">
        <v>9660.59</v>
      </c>
      <c r="H1033">
        <v>5</v>
      </c>
      <c r="I1033">
        <v>48302.95</v>
      </c>
      <c r="J1033">
        <v>4.07</v>
      </c>
      <c r="K1033">
        <v>1537</v>
      </c>
      <c r="L1033" s="2">
        <v>45636</v>
      </c>
      <c r="O1033" t="str">
        <f>IF(ecommerce_10000[[#This Row],[Platform]]="Souq","sq",ecommerce_10000[[#This Row],[Platform]])</f>
        <v>Jumia</v>
      </c>
      <c r="P1033" t="str">
        <f>IF(E1033="Souq","sq",IF(E1033="Jumia","Jum",E1033))</f>
        <v>Jum</v>
      </c>
      <c r="Q1033">
        <f>VLOOKUP(ecommerce_10000[[#This Row],[City]],F:I,4,FALSE)</f>
        <v>27872.98</v>
      </c>
      <c r="R1033" s="1">
        <f>SUMIF(C:C,ecommerce_10000[[#This Row],[Category]],I:I)</f>
        <v>31420413.200000018</v>
      </c>
      <c r="S1033" s="1">
        <f>SUMIFS(I:I,C:C,C1033)</f>
        <v>31420413.200000018</v>
      </c>
      <c r="T1033" s="1" t="str">
        <f>INDEX(F:F,MATCH(ecommerce_10000[[#This Row],[TotalAmount]],I:I,0))</f>
        <v>Giza</v>
      </c>
    </row>
    <row r="1034" spans="1:20" x14ac:dyDescent="0.3">
      <c r="A1034" s="1" t="s">
        <v>1078</v>
      </c>
      <c r="B1034" s="1" t="s">
        <v>25</v>
      </c>
      <c r="C1034" s="1" t="s">
        <v>26</v>
      </c>
      <c r="D1034" s="1" t="s">
        <v>27</v>
      </c>
      <c r="E1034" s="1" t="s">
        <v>22</v>
      </c>
      <c r="F1034" s="1" t="s">
        <v>28</v>
      </c>
      <c r="G1034">
        <v>17648.2</v>
      </c>
      <c r="H1034">
        <v>3</v>
      </c>
      <c r="I1034">
        <v>52944.6</v>
      </c>
      <c r="J1034">
        <v>3.95</v>
      </c>
      <c r="K1034">
        <v>696</v>
      </c>
      <c r="L1034" s="2">
        <v>45317</v>
      </c>
      <c r="O1034" t="str">
        <f>IF(ecommerce_10000[[#This Row],[Platform]]="Souq","sq",ecommerce_10000[[#This Row],[Platform]])</f>
        <v>Jumia</v>
      </c>
      <c r="P1034" t="str">
        <f>IF(E1034="Souq","sq",IF(E1034="Jumia","Jum",E1034))</f>
        <v>Jum</v>
      </c>
      <c r="Q1034">
        <f>VLOOKUP(ecommerce_10000[[#This Row],[City]],F:I,4,FALSE)</f>
        <v>26648.76</v>
      </c>
      <c r="R1034" s="1">
        <f>SUMIF(C:C,ecommerce_10000[[#This Row],[Category]],I:I)</f>
        <v>29200970.130000021</v>
      </c>
      <c r="S1034" s="1">
        <f>SUMIFS(I:I,C:C,C1034)</f>
        <v>29200970.130000021</v>
      </c>
      <c r="T1034" s="1" t="str">
        <f>INDEX(F:F,MATCH(ecommerce_10000[[#This Row],[TotalAmount]],I:I,0))</f>
        <v>Casablanca</v>
      </c>
    </row>
    <row r="1035" spans="1:20" x14ac:dyDescent="0.3">
      <c r="A1035" s="1" t="s">
        <v>1079</v>
      </c>
      <c r="B1035" s="1" t="s">
        <v>43</v>
      </c>
      <c r="C1035" s="1" t="s">
        <v>44</v>
      </c>
      <c r="D1035" s="1" t="s">
        <v>45</v>
      </c>
      <c r="E1035" s="1" t="s">
        <v>22</v>
      </c>
      <c r="F1035" s="1" t="s">
        <v>40</v>
      </c>
      <c r="G1035">
        <v>19244.97</v>
      </c>
      <c r="H1035">
        <v>4</v>
      </c>
      <c r="I1035">
        <v>76979.88</v>
      </c>
      <c r="J1035">
        <v>1.06</v>
      </c>
      <c r="K1035">
        <v>3021</v>
      </c>
      <c r="L1035" s="2">
        <v>45524</v>
      </c>
      <c r="O1035" t="str">
        <f>IF(ecommerce_10000[[#This Row],[Platform]]="Souq","sq",ecommerce_10000[[#This Row],[Platform]])</f>
        <v>Jumia</v>
      </c>
      <c r="P1035" t="str">
        <f>IF(E1035="Souq","sq",IF(E1035="Jumia","Jum",E1035))</f>
        <v>Jum</v>
      </c>
      <c r="Q1035">
        <f>VLOOKUP(ecommerce_10000[[#This Row],[City]],F:I,4,FALSE)</f>
        <v>99349.3</v>
      </c>
      <c r="R1035" s="1">
        <f>SUMIF(C:C,ecommerce_10000[[#This Row],[Category]],I:I)</f>
        <v>31420413.200000018</v>
      </c>
      <c r="S1035" s="1">
        <f>SUMIFS(I:I,C:C,C1035)</f>
        <v>31420413.200000018</v>
      </c>
      <c r="T1035" s="1" t="str">
        <f>INDEX(F:F,MATCH(ecommerce_10000[[#This Row],[TotalAmount]],I:I,0))</f>
        <v>Riyadh</v>
      </c>
    </row>
    <row r="1036" spans="1:20" x14ac:dyDescent="0.3">
      <c r="A1036" s="1" t="s">
        <v>1080</v>
      </c>
      <c r="B1036" s="1" t="s">
        <v>35</v>
      </c>
      <c r="C1036" s="1" t="s">
        <v>14</v>
      </c>
      <c r="D1036" s="1" t="s">
        <v>36</v>
      </c>
      <c r="E1036" s="1" t="s">
        <v>16</v>
      </c>
      <c r="F1036" s="1" t="s">
        <v>23</v>
      </c>
      <c r="G1036">
        <v>12024.79</v>
      </c>
      <c r="H1036">
        <v>4</v>
      </c>
      <c r="I1036">
        <v>48099.16</v>
      </c>
      <c r="J1036">
        <v>4.17</v>
      </c>
      <c r="K1036">
        <v>216</v>
      </c>
      <c r="L1036" s="2">
        <v>45420</v>
      </c>
      <c r="O1036" t="str">
        <f>IF(ecommerce_10000[[#This Row],[Platform]]="Souq","sq",ecommerce_10000[[#This Row],[Platform]])</f>
        <v>sq</v>
      </c>
      <c r="P1036" t="str">
        <f>IF(E1036="Souq","sq",IF(E1036="Jumia","Jum",E1036))</f>
        <v>sq</v>
      </c>
      <c r="Q1036">
        <f>VLOOKUP(ecommerce_10000[[#This Row],[City]],F:I,4,FALSE)</f>
        <v>13290.4</v>
      </c>
      <c r="R1036" s="1">
        <f>SUMIF(C:C,ecommerce_10000[[#This Row],[Category]],I:I)</f>
        <v>92327183.770000085</v>
      </c>
      <c r="S1036" s="1">
        <f>SUMIFS(I:I,C:C,C1036)</f>
        <v>92327183.770000085</v>
      </c>
      <c r="T1036" s="1" t="str">
        <f>INDEX(F:F,MATCH(ecommerce_10000[[#This Row],[TotalAmount]],I:I,0))</f>
        <v>Alexandria</v>
      </c>
    </row>
    <row r="1037" spans="1:20" x14ac:dyDescent="0.3">
      <c r="A1037" s="1" t="s">
        <v>1081</v>
      </c>
      <c r="B1037" s="1" t="s">
        <v>38</v>
      </c>
      <c r="C1037" s="1" t="s">
        <v>20</v>
      </c>
      <c r="D1037" s="1" t="s">
        <v>39</v>
      </c>
      <c r="E1037" s="1" t="s">
        <v>47</v>
      </c>
      <c r="F1037" s="1" t="s">
        <v>33</v>
      </c>
      <c r="G1037">
        <v>8152.67</v>
      </c>
      <c r="H1037">
        <v>3</v>
      </c>
      <c r="I1037">
        <v>24458.01</v>
      </c>
      <c r="J1037">
        <v>4.99</v>
      </c>
      <c r="K1037">
        <v>4368</v>
      </c>
      <c r="L1037" s="2">
        <v>45644</v>
      </c>
      <c r="O1037" t="str">
        <f>IF(ecommerce_10000[[#This Row],[Platform]]="Souq","sq",ecommerce_10000[[#This Row],[Platform]])</f>
        <v>Amazon</v>
      </c>
      <c r="P1037" t="str">
        <f>IF(E1037="Souq","sq",IF(E1037="Jumia","Jum",E1037))</f>
        <v>Amazon</v>
      </c>
      <c r="Q1037">
        <f>VLOOKUP(ecommerce_10000[[#This Row],[City]],F:I,4,FALSE)</f>
        <v>3665.44</v>
      </c>
      <c r="R1037" s="1">
        <f>SUMIF(C:C,ecommerce_10000[[#This Row],[Category]],I:I)</f>
        <v>91504159.730000004</v>
      </c>
      <c r="S1037" s="1">
        <f>SUMIFS(I:I,C:C,C1037)</f>
        <v>91504159.730000004</v>
      </c>
      <c r="T1037" s="1" t="str">
        <f>INDEX(F:F,MATCH(ecommerce_10000[[#This Row],[TotalAmount]],I:I,0))</f>
        <v>Dubai</v>
      </c>
    </row>
    <row r="1038" spans="1:20" x14ac:dyDescent="0.3">
      <c r="A1038" s="1" t="s">
        <v>1082</v>
      </c>
      <c r="B1038" s="1" t="s">
        <v>13</v>
      </c>
      <c r="C1038" s="1" t="s">
        <v>14</v>
      </c>
      <c r="D1038" s="1" t="s">
        <v>15</v>
      </c>
      <c r="E1038" s="1" t="s">
        <v>16</v>
      </c>
      <c r="F1038" s="1" t="s">
        <v>23</v>
      </c>
      <c r="G1038">
        <v>2703.85</v>
      </c>
      <c r="H1038">
        <v>2</v>
      </c>
      <c r="I1038">
        <v>5407.7</v>
      </c>
      <c r="J1038">
        <v>2.13</v>
      </c>
      <c r="K1038">
        <v>283</v>
      </c>
      <c r="L1038" s="2">
        <v>45480</v>
      </c>
      <c r="O1038" t="str">
        <f>IF(ecommerce_10000[[#This Row],[Platform]]="Souq","sq",ecommerce_10000[[#This Row],[Platform]])</f>
        <v>sq</v>
      </c>
      <c r="P1038" t="str">
        <f>IF(E1038="Souq","sq",IF(E1038="Jumia","Jum",E1038))</f>
        <v>sq</v>
      </c>
      <c r="Q1038">
        <f>VLOOKUP(ecommerce_10000[[#This Row],[City]],F:I,4,FALSE)</f>
        <v>13290.4</v>
      </c>
      <c r="R1038" s="1">
        <f>SUMIF(C:C,ecommerce_10000[[#This Row],[Category]],I:I)</f>
        <v>92327183.770000085</v>
      </c>
      <c r="S1038" s="1">
        <f>SUMIFS(I:I,C:C,C1038)</f>
        <v>92327183.770000085</v>
      </c>
      <c r="T1038" s="1" t="str">
        <f>INDEX(F:F,MATCH(ecommerce_10000[[#This Row],[TotalAmount]],I:I,0))</f>
        <v>Alexandria</v>
      </c>
    </row>
    <row r="1039" spans="1:20" x14ac:dyDescent="0.3">
      <c r="A1039" s="1" t="s">
        <v>1083</v>
      </c>
      <c r="B1039" s="1" t="s">
        <v>35</v>
      </c>
      <c r="C1039" s="1" t="s">
        <v>14</v>
      </c>
      <c r="D1039" s="1" t="s">
        <v>36</v>
      </c>
      <c r="E1039" s="1" t="s">
        <v>22</v>
      </c>
      <c r="F1039" s="1" t="s">
        <v>23</v>
      </c>
      <c r="G1039">
        <v>8391.33</v>
      </c>
      <c r="H1039">
        <v>1</v>
      </c>
      <c r="I1039">
        <v>8391.33</v>
      </c>
      <c r="J1039">
        <v>1.73</v>
      </c>
      <c r="K1039">
        <v>2724</v>
      </c>
      <c r="L1039" s="2">
        <v>45395</v>
      </c>
      <c r="O1039" t="str">
        <f>IF(ecommerce_10000[[#This Row],[Platform]]="Souq","sq",ecommerce_10000[[#This Row],[Platform]])</f>
        <v>Jumia</v>
      </c>
      <c r="P1039" t="str">
        <f>IF(E1039="Souq","sq",IF(E1039="Jumia","Jum",E1039))</f>
        <v>Jum</v>
      </c>
      <c r="Q1039">
        <f>VLOOKUP(ecommerce_10000[[#This Row],[City]],F:I,4,FALSE)</f>
        <v>13290.4</v>
      </c>
      <c r="R1039" s="1">
        <f>SUMIF(C:C,ecommerce_10000[[#This Row],[Category]],I:I)</f>
        <v>92327183.770000085</v>
      </c>
      <c r="S1039" s="1">
        <f>SUMIFS(I:I,C:C,C1039)</f>
        <v>92327183.770000085</v>
      </c>
      <c r="T1039" s="1" t="str">
        <f>INDEX(F:F,MATCH(ecommerce_10000[[#This Row],[TotalAmount]],I:I,0))</f>
        <v>Alexandria</v>
      </c>
    </row>
    <row r="1040" spans="1:20" x14ac:dyDescent="0.3">
      <c r="A1040" s="1" t="s">
        <v>1084</v>
      </c>
      <c r="B1040" s="1" t="s">
        <v>19</v>
      </c>
      <c r="C1040" s="1" t="s">
        <v>20</v>
      </c>
      <c r="D1040" s="1" t="s">
        <v>21</v>
      </c>
      <c r="E1040" s="1" t="s">
        <v>16</v>
      </c>
      <c r="F1040" s="1" t="s">
        <v>33</v>
      </c>
      <c r="G1040">
        <v>2552.5500000000002</v>
      </c>
      <c r="H1040">
        <v>4</v>
      </c>
      <c r="I1040">
        <v>10210.200000000001</v>
      </c>
      <c r="J1040">
        <v>1.62</v>
      </c>
      <c r="K1040">
        <v>4726</v>
      </c>
      <c r="L1040" s="2">
        <v>45557</v>
      </c>
      <c r="O1040" t="str">
        <f>IF(ecommerce_10000[[#This Row],[Platform]]="Souq","sq",ecommerce_10000[[#This Row],[Platform]])</f>
        <v>sq</v>
      </c>
      <c r="P1040" t="str">
        <f>IF(E1040="Souq","sq",IF(E1040="Jumia","Jum",E1040))</f>
        <v>sq</v>
      </c>
      <c r="Q1040">
        <f>VLOOKUP(ecommerce_10000[[#This Row],[City]],F:I,4,FALSE)</f>
        <v>3665.44</v>
      </c>
      <c r="R1040" s="1">
        <f>SUMIF(C:C,ecommerce_10000[[#This Row],[Category]],I:I)</f>
        <v>91504159.730000004</v>
      </c>
      <c r="S1040" s="1">
        <f>SUMIFS(I:I,C:C,C1040)</f>
        <v>91504159.730000004</v>
      </c>
      <c r="T1040" s="1" t="str">
        <f>INDEX(F:F,MATCH(ecommerce_10000[[#This Row],[TotalAmount]],I:I,0))</f>
        <v>Dubai</v>
      </c>
    </row>
    <row r="1041" spans="1:20" x14ac:dyDescent="0.3">
      <c r="A1041" s="1" t="s">
        <v>1085</v>
      </c>
      <c r="B1041" s="1" t="s">
        <v>25</v>
      </c>
      <c r="C1041" s="1" t="s">
        <v>26</v>
      </c>
      <c r="D1041" s="1" t="s">
        <v>27</v>
      </c>
      <c r="E1041" s="1" t="s">
        <v>16</v>
      </c>
      <c r="F1041" s="1" t="s">
        <v>23</v>
      </c>
      <c r="G1041">
        <v>16736.150000000001</v>
      </c>
      <c r="H1041">
        <v>2</v>
      </c>
      <c r="I1041">
        <v>33472.300000000003</v>
      </c>
      <c r="J1041">
        <v>2.12</v>
      </c>
      <c r="K1041">
        <v>4746</v>
      </c>
      <c r="L1041" s="2">
        <v>45378</v>
      </c>
      <c r="O1041" t="str">
        <f>IF(ecommerce_10000[[#This Row],[Platform]]="Souq","sq",ecommerce_10000[[#This Row],[Platform]])</f>
        <v>sq</v>
      </c>
      <c r="P1041" t="str">
        <f>IF(E1041="Souq","sq",IF(E1041="Jumia","Jum",E1041))</f>
        <v>sq</v>
      </c>
      <c r="Q1041">
        <f>VLOOKUP(ecommerce_10000[[#This Row],[City]],F:I,4,FALSE)</f>
        <v>13290.4</v>
      </c>
      <c r="R1041" s="1">
        <f>SUMIF(C:C,ecommerce_10000[[#This Row],[Category]],I:I)</f>
        <v>29200970.130000021</v>
      </c>
      <c r="S1041" s="1">
        <f>SUMIFS(I:I,C:C,C1041)</f>
        <v>29200970.130000021</v>
      </c>
      <c r="T1041" s="1" t="str">
        <f>INDEX(F:F,MATCH(ecommerce_10000[[#This Row],[TotalAmount]],I:I,0))</f>
        <v>Alexandria</v>
      </c>
    </row>
    <row r="1042" spans="1:20" x14ac:dyDescent="0.3">
      <c r="A1042" s="1" t="s">
        <v>1086</v>
      </c>
      <c r="B1042" s="1" t="s">
        <v>13</v>
      </c>
      <c r="C1042" s="1" t="s">
        <v>14</v>
      </c>
      <c r="D1042" s="1" t="s">
        <v>15</v>
      </c>
      <c r="E1042" s="1" t="s">
        <v>16</v>
      </c>
      <c r="F1042" s="1" t="s">
        <v>23</v>
      </c>
      <c r="G1042">
        <v>3247.92</v>
      </c>
      <c r="H1042">
        <v>1</v>
      </c>
      <c r="I1042">
        <v>3247.92</v>
      </c>
      <c r="J1042">
        <v>2.0699999999999998</v>
      </c>
      <c r="K1042">
        <v>3575</v>
      </c>
      <c r="L1042" s="2">
        <v>45493</v>
      </c>
      <c r="O1042" t="str">
        <f>IF(ecommerce_10000[[#This Row],[Platform]]="Souq","sq",ecommerce_10000[[#This Row],[Platform]])</f>
        <v>sq</v>
      </c>
      <c r="P1042" t="str">
        <f>IF(E1042="Souq","sq",IF(E1042="Jumia","Jum",E1042))</f>
        <v>sq</v>
      </c>
      <c r="Q1042">
        <f>VLOOKUP(ecommerce_10000[[#This Row],[City]],F:I,4,FALSE)</f>
        <v>13290.4</v>
      </c>
      <c r="R1042" s="1">
        <f>SUMIF(C:C,ecommerce_10000[[#This Row],[Category]],I:I)</f>
        <v>92327183.770000085</v>
      </c>
      <c r="S1042" s="1">
        <f>SUMIFS(I:I,C:C,C1042)</f>
        <v>92327183.770000085</v>
      </c>
      <c r="T1042" s="1" t="str">
        <f>INDEX(F:F,MATCH(ecommerce_10000[[#This Row],[TotalAmount]],I:I,0))</f>
        <v>Alexandria</v>
      </c>
    </row>
    <row r="1043" spans="1:20" x14ac:dyDescent="0.3">
      <c r="A1043" s="1" t="s">
        <v>1087</v>
      </c>
      <c r="B1043" s="1" t="s">
        <v>19</v>
      </c>
      <c r="C1043" s="1" t="s">
        <v>20</v>
      </c>
      <c r="D1043" s="1" t="s">
        <v>21</v>
      </c>
      <c r="E1043" s="1" t="s">
        <v>47</v>
      </c>
      <c r="F1043" s="1" t="s">
        <v>23</v>
      </c>
      <c r="G1043">
        <v>3537.24</v>
      </c>
      <c r="H1043">
        <v>4</v>
      </c>
      <c r="I1043">
        <v>14148.96</v>
      </c>
      <c r="J1043">
        <v>3.31</v>
      </c>
      <c r="K1043">
        <v>3746</v>
      </c>
      <c r="L1043" s="2">
        <v>45360</v>
      </c>
      <c r="O1043" t="str">
        <f>IF(ecommerce_10000[[#This Row],[Platform]]="Souq","sq",ecommerce_10000[[#This Row],[Platform]])</f>
        <v>Amazon</v>
      </c>
      <c r="P1043" t="str">
        <f>IF(E1043="Souq","sq",IF(E1043="Jumia","Jum",E1043))</f>
        <v>Amazon</v>
      </c>
      <c r="Q1043">
        <f>VLOOKUP(ecommerce_10000[[#This Row],[City]],F:I,4,FALSE)</f>
        <v>13290.4</v>
      </c>
      <c r="R1043" s="1">
        <f>SUMIF(C:C,ecommerce_10000[[#This Row],[Category]],I:I)</f>
        <v>91504159.730000004</v>
      </c>
      <c r="S1043" s="1">
        <f>SUMIFS(I:I,C:C,C1043)</f>
        <v>91504159.730000004</v>
      </c>
      <c r="T1043" s="1" t="str">
        <f>INDEX(F:F,MATCH(ecommerce_10000[[#This Row],[TotalAmount]],I:I,0))</f>
        <v>Alexandria</v>
      </c>
    </row>
    <row r="1044" spans="1:20" x14ac:dyDescent="0.3">
      <c r="A1044" s="1" t="s">
        <v>1088</v>
      </c>
      <c r="B1044" s="1" t="s">
        <v>49</v>
      </c>
      <c r="C1044" s="1" t="s">
        <v>14</v>
      </c>
      <c r="D1044" s="1" t="s">
        <v>50</v>
      </c>
      <c r="E1044" s="1" t="s">
        <v>22</v>
      </c>
      <c r="F1044" s="1" t="s">
        <v>17</v>
      </c>
      <c r="G1044">
        <v>6406.85</v>
      </c>
      <c r="H1044">
        <v>5</v>
      </c>
      <c r="I1044">
        <v>32034.25</v>
      </c>
      <c r="J1044">
        <v>2.0299999999999998</v>
      </c>
      <c r="K1044">
        <v>325</v>
      </c>
      <c r="L1044" s="2">
        <v>45355</v>
      </c>
      <c r="O1044" t="str">
        <f>IF(ecommerce_10000[[#This Row],[Platform]]="Souq","sq",ecommerce_10000[[#This Row],[Platform]])</f>
        <v>Jumia</v>
      </c>
      <c r="P1044" t="str">
        <f>IF(E1044="Souq","sq",IF(E1044="Jumia","Jum",E1044))</f>
        <v>Jum</v>
      </c>
      <c r="Q1044">
        <f>VLOOKUP(ecommerce_10000[[#This Row],[City]],F:I,4,FALSE)</f>
        <v>16284.02</v>
      </c>
      <c r="R1044" s="1">
        <f>SUMIF(C:C,ecommerce_10000[[#This Row],[Category]],I:I)</f>
        <v>92327183.770000085</v>
      </c>
      <c r="S1044" s="1">
        <f>SUMIFS(I:I,C:C,C1044)</f>
        <v>92327183.770000085</v>
      </c>
      <c r="T1044" s="1" t="str">
        <f>INDEX(F:F,MATCH(ecommerce_10000[[#This Row],[TotalAmount]],I:I,0))</f>
        <v>Cairo</v>
      </c>
    </row>
    <row r="1045" spans="1:20" x14ac:dyDescent="0.3">
      <c r="A1045" s="1" t="s">
        <v>1089</v>
      </c>
      <c r="B1045" s="1" t="s">
        <v>19</v>
      </c>
      <c r="C1045" s="1" t="s">
        <v>20</v>
      </c>
      <c r="D1045" s="1" t="s">
        <v>21</v>
      </c>
      <c r="E1045" s="1" t="s">
        <v>47</v>
      </c>
      <c r="F1045" s="1" t="s">
        <v>17</v>
      </c>
      <c r="G1045">
        <v>9907.2199999999993</v>
      </c>
      <c r="H1045">
        <v>3</v>
      </c>
      <c r="I1045">
        <v>29721.66</v>
      </c>
      <c r="J1045">
        <v>3.31</v>
      </c>
      <c r="K1045">
        <v>1786</v>
      </c>
      <c r="L1045" s="2">
        <v>45331</v>
      </c>
      <c r="O1045" t="str">
        <f>IF(ecommerce_10000[[#This Row],[Platform]]="Souq","sq",ecommerce_10000[[#This Row],[Platform]])</f>
        <v>Amazon</v>
      </c>
      <c r="P1045" t="str">
        <f>IF(E1045="Souq","sq",IF(E1045="Jumia","Jum",E1045))</f>
        <v>Amazon</v>
      </c>
      <c r="Q1045">
        <f>VLOOKUP(ecommerce_10000[[#This Row],[City]],F:I,4,FALSE)</f>
        <v>16284.02</v>
      </c>
      <c r="R1045" s="1">
        <f>SUMIF(C:C,ecommerce_10000[[#This Row],[Category]],I:I)</f>
        <v>91504159.730000004</v>
      </c>
      <c r="S1045" s="1">
        <f>SUMIFS(I:I,C:C,C1045)</f>
        <v>91504159.730000004</v>
      </c>
      <c r="T1045" s="1" t="str">
        <f>INDEX(F:F,MATCH(ecommerce_10000[[#This Row],[TotalAmount]],I:I,0))</f>
        <v>Cairo</v>
      </c>
    </row>
    <row r="1046" spans="1:20" x14ac:dyDescent="0.3">
      <c r="A1046" s="1" t="s">
        <v>1090</v>
      </c>
      <c r="B1046" s="1" t="s">
        <v>35</v>
      </c>
      <c r="C1046" s="1" t="s">
        <v>14</v>
      </c>
      <c r="D1046" s="1" t="s">
        <v>36</v>
      </c>
      <c r="E1046" s="1" t="s">
        <v>16</v>
      </c>
      <c r="F1046" s="1" t="s">
        <v>62</v>
      </c>
      <c r="G1046">
        <v>13404.85</v>
      </c>
      <c r="H1046">
        <v>5</v>
      </c>
      <c r="I1046">
        <v>67024.25</v>
      </c>
      <c r="J1046">
        <v>3.75</v>
      </c>
      <c r="K1046">
        <v>4359</v>
      </c>
      <c r="L1046" s="2">
        <v>45462</v>
      </c>
      <c r="O1046" t="str">
        <f>IF(ecommerce_10000[[#This Row],[Platform]]="Souq","sq",ecommerce_10000[[#This Row],[Platform]])</f>
        <v>sq</v>
      </c>
      <c r="P1046" t="str">
        <f>IF(E1046="Souq","sq",IF(E1046="Jumia","Jum",E1046))</f>
        <v>sq</v>
      </c>
      <c r="Q1046">
        <f>VLOOKUP(ecommerce_10000[[#This Row],[City]],F:I,4,FALSE)</f>
        <v>27872.98</v>
      </c>
      <c r="R1046" s="1">
        <f>SUMIF(C:C,ecommerce_10000[[#This Row],[Category]],I:I)</f>
        <v>92327183.770000085</v>
      </c>
      <c r="S1046" s="1">
        <f>SUMIFS(I:I,C:C,C1046)</f>
        <v>92327183.770000085</v>
      </c>
      <c r="T1046" s="1" t="str">
        <f>INDEX(F:F,MATCH(ecommerce_10000[[#This Row],[TotalAmount]],I:I,0))</f>
        <v>Giza</v>
      </c>
    </row>
    <row r="1047" spans="1:20" x14ac:dyDescent="0.3">
      <c r="A1047" s="1" t="s">
        <v>1091</v>
      </c>
      <c r="B1047" s="1" t="s">
        <v>35</v>
      </c>
      <c r="C1047" s="1" t="s">
        <v>14</v>
      </c>
      <c r="D1047" s="1" t="s">
        <v>36</v>
      </c>
      <c r="E1047" s="1" t="s">
        <v>47</v>
      </c>
      <c r="F1047" s="1" t="s">
        <v>28</v>
      </c>
      <c r="G1047">
        <v>19586.150000000001</v>
      </c>
      <c r="H1047">
        <v>3</v>
      </c>
      <c r="I1047">
        <v>58758.45</v>
      </c>
      <c r="J1047">
        <v>4.22</v>
      </c>
      <c r="K1047">
        <v>508</v>
      </c>
      <c r="L1047" s="2">
        <v>45630</v>
      </c>
      <c r="O1047" t="str">
        <f>IF(ecommerce_10000[[#This Row],[Platform]]="Souq","sq",ecommerce_10000[[#This Row],[Platform]])</f>
        <v>Amazon</v>
      </c>
      <c r="P1047" t="str">
        <f>IF(E1047="Souq","sq",IF(E1047="Jumia","Jum",E1047))</f>
        <v>Amazon</v>
      </c>
      <c r="Q1047">
        <f>VLOOKUP(ecommerce_10000[[#This Row],[City]],F:I,4,FALSE)</f>
        <v>26648.76</v>
      </c>
      <c r="R1047" s="1">
        <f>SUMIF(C:C,ecommerce_10000[[#This Row],[Category]],I:I)</f>
        <v>92327183.770000085</v>
      </c>
      <c r="S1047" s="1">
        <f>SUMIFS(I:I,C:C,C1047)</f>
        <v>92327183.770000085</v>
      </c>
      <c r="T1047" s="1" t="str">
        <f>INDEX(F:F,MATCH(ecommerce_10000[[#This Row],[TotalAmount]],I:I,0))</f>
        <v>Casablanca</v>
      </c>
    </row>
    <row r="1048" spans="1:20" x14ac:dyDescent="0.3">
      <c r="A1048" s="1" t="s">
        <v>1092</v>
      </c>
      <c r="B1048" s="1" t="s">
        <v>49</v>
      </c>
      <c r="C1048" s="1" t="s">
        <v>14</v>
      </c>
      <c r="D1048" s="1" t="s">
        <v>50</v>
      </c>
      <c r="E1048" s="1" t="s">
        <v>47</v>
      </c>
      <c r="F1048" s="1" t="s">
        <v>62</v>
      </c>
      <c r="G1048">
        <v>16323.62</v>
      </c>
      <c r="H1048">
        <v>5</v>
      </c>
      <c r="I1048">
        <v>81618.100000000006</v>
      </c>
      <c r="J1048">
        <v>1.82</v>
      </c>
      <c r="K1048">
        <v>1279</v>
      </c>
      <c r="L1048" s="2">
        <v>45373</v>
      </c>
      <c r="O1048" t="str">
        <f>IF(ecommerce_10000[[#This Row],[Platform]]="Souq","sq",ecommerce_10000[[#This Row],[Platform]])</f>
        <v>Amazon</v>
      </c>
      <c r="P1048" t="str">
        <f>IF(E1048="Souq","sq",IF(E1048="Jumia","Jum",E1048))</f>
        <v>Amazon</v>
      </c>
      <c r="Q1048">
        <f>VLOOKUP(ecommerce_10000[[#This Row],[City]],F:I,4,FALSE)</f>
        <v>27872.98</v>
      </c>
      <c r="R1048" s="1">
        <f>SUMIF(C:C,ecommerce_10000[[#This Row],[Category]],I:I)</f>
        <v>92327183.770000085</v>
      </c>
      <c r="S1048" s="1">
        <f>SUMIFS(I:I,C:C,C1048)</f>
        <v>92327183.770000085</v>
      </c>
      <c r="T1048" s="1" t="str">
        <f>INDEX(F:F,MATCH(ecommerce_10000[[#This Row],[TotalAmount]],I:I,0))</f>
        <v>Giza</v>
      </c>
    </row>
    <row r="1049" spans="1:20" x14ac:dyDescent="0.3">
      <c r="A1049" s="1" t="s">
        <v>1093</v>
      </c>
      <c r="B1049" s="1" t="s">
        <v>38</v>
      </c>
      <c r="C1049" s="1" t="s">
        <v>20</v>
      </c>
      <c r="D1049" s="1" t="s">
        <v>39</v>
      </c>
      <c r="E1049" s="1" t="s">
        <v>47</v>
      </c>
      <c r="F1049" s="1" t="s">
        <v>17</v>
      </c>
      <c r="G1049">
        <v>11358.85</v>
      </c>
      <c r="H1049">
        <v>1</v>
      </c>
      <c r="I1049">
        <v>11358.85</v>
      </c>
      <c r="J1049">
        <v>3.68</v>
      </c>
      <c r="K1049">
        <v>4857</v>
      </c>
      <c r="L1049" s="2">
        <v>45591</v>
      </c>
      <c r="O1049" t="str">
        <f>IF(ecommerce_10000[[#This Row],[Platform]]="Souq","sq",ecommerce_10000[[#This Row],[Platform]])</f>
        <v>Amazon</v>
      </c>
      <c r="P1049" t="str">
        <f>IF(E1049="Souq","sq",IF(E1049="Jumia","Jum",E1049))</f>
        <v>Amazon</v>
      </c>
      <c r="Q1049">
        <f>VLOOKUP(ecommerce_10000[[#This Row],[City]],F:I,4,FALSE)</f>
        <v>16284.02</v>
      </c>
      <c r="R1049" s="1">
        <f>SUMIF(C:C,ecommerce_10000[[#This Row],[Category]],I:I)</f>
        <v>91504159.730000004</v>
      </c>
      <c r="S1049" s="1">
        <f>SUMIFS(I:I,C:C,C1049)</f>
        <v>91504159.730000004</v>
      </c>
      <c r="T1049" s="1" t="str">
        <f>INDEX(F:F,MATCH(ecommerce_10000[[#This Row],[TotalAmount]],I:I,0))</f>
        <v>Cairo</v>
      </c>
    </row>
    <row r="1050" spans="1:20" x14ac:dyDescent="0.3">
      <c r="A1050" s="1" t="s">
        <v>1094</v>
      </c>
      <c r="B1050" s="1" t="s">
        <v>43</v>
      </c>
      <c r="C1050" s="1" t="s">
        <v>44</v>
      </c>
      <c r="D1050" s="1" t="s">
        <v>45</v>
      </c>
      <c r="E1050" s="1" t="s">
        <v>16</v>
      </c>
      <c r="F1050" s="1" t="s">
        <v>62</v>
      </c>
      <c r="G1050">
        <v>12478.88</v>
      </c>
      <c r="H1050">
        <v>5</v>
      </c>
      <c r="I1050">
        <v>62394.400000000001</v>
      </c>
      <c r="J1050">
        <v>2.57</v>
      </c>
      <c r="K1050">
        <v>3377</v>
      </c>
      <c r="L1050" s="2">
        <v>45471</v>
      </c>
      <c r="O1050" t="str">
        <f>IF(ecommerce_10000[[#This Row],[Platform]]="Souq","sq",ecommerce_10000[[#This Row],[Platform]])</f>
        <v>sq</v>
      </c>
      <c r="P1050" t="str">
        <f>IF(E1050="Souq","sq",IF(E1050="Jumia","Jum",E1050))</f>
        <v>sq</v>
      </c>
      <c r="Q1050">
        <f>VLOOKUP(ecommerce_10000[[#This Row],[City]],F:I,4,FALSE)</f>
        <v>27872.98</v>
      </c>
      <c r="R1050" s="1">
        <f>SUMIF(C:C,ecommerce_10000[[#This Row],[Category]],I:I)</f>
        <v>31420413.200000018</v>
      </c>
      <c r="S1050" s="1">
        <f>SUMIFS(I:I,C:C,C1050)</f>
        <v>31420413.200000018</v>
      </c>
      <c r="T1050" s="1" t="str">
        <f>INDEX(F:F,MATCH(ecommerce_10000[[#This Row],[TotalAmount]],I:I,0))</f>
        <v>Giza</v>
      </c>
    </row>
    <row r="1051" spans="1:20" x14ac:dyDescent="0.3">
      <c r="A1051" s="1" t="s">
        <v>1095</v>
      </c>
      <c r="B1051" s="1" t="s">
        <v>53</v>
      </c>
      <c r="C1051" s="1" t="s">
        <v>31</v>
      </c>
      <c r="D1051" s="1" t="s">
        <v>54</v>
      </c>
      <c r="E1051" s="1" t="s">
        <v>22</v>
      </c>
      <c r="F1051" s="1" t="s">
        <v>23</v>
      </c>
      <c r="G1051">
        <v>4516.6400000000003</v>
      </c>
      <c r="H1051">
        <v>4</v>
      </c>
      <c r="I1051">
        <v>18066.560000000001</v>
      </c>
      <c r="J1051">
        <v>4.17</v>
      </c>
      <c r="K1051">
        <v>4646</v>
      </c>
      <c r="L1051" s="2">
        <v>45470</v>
      </c>
      <c r="O1051" t="str">
        <f>IF(ecommerce_10000[[#This Row],[Platform]]="Souq","sq",ecommerce_10000[[#This Row],[Platform]])</f>
        <v>Jumia</v>
      </c>
      <c r="P1051" t="str">
        <f>IF(E1051="Souq","sq",IF(E1051="Jumia","Jum",E1051))</f>
        <v>Jum</v>
      </c>
      <c r="Q1051">
        <f>VLOOKUP(ecommerce_10000[[#This Row],[City]],F:I,4,FALSE)</f>
        <v>13290.4</v>
      </c>
      <c r="R1051" s="1">
        <f>SUMIF(C:C,ecommerce_10000[[#This Row],[Category]],I:I)</f>
        <v>57542997.559999913</v>
      </c>
      <c r="S1051" s="1">
        <f>SUMIFS(I:I,C:C,C1051)</f>
        <v>57542997.559999913</v>
      </c>
      <c r="T1051" s="1" t="str">
        <f>INDEX(F:F,MATCH(ecommerce_10000[[#This Row],[TotalAmount]],I:I,0))</f>
        <v>Alexandria</v>
      </c>
    </row>
    <row r="1052" spans="1:20" x14ac:dyDescent="0.3">
      <c r="A1052" s="1" t="s">
        <v>1096</v>
      </c>
      <c r="B1052" s="1" t="s">
        <v>35</v>
      </c>
      <c r="C1052" s="1" t="s">
        <v>14</v>
      </c>
      <c r="D1052" s="1" t="s">
        <v>36</v>
      </c>
      <c r="E1052" s="1" t="s">
        <v>16</v>
      </c>
      <c r="F1052" s="1" t="s">
        <v>17</v>
      </c>
      <c r="G1052">
        <v>8439.92</v>
      </c>
      <c r="H1052">
        <v>3</v>
      </c>
      <c r="I1052">
        <v>25319.759999999998</v>
      </c>
      <c r="J1052">
        <v>3.73</v>
      </c>
      <c r="K1052">
        <v>422</v>
      </c>
      <c r="L1052" s="2">
        <v>45425</v>
      </c>
      <c r="O1052" t="str">
        <f>IF(ecommerce_10000[[#This Row],[Platform]]="Souq","sq",ecommerce_10000[[#This Row],[Platform]])</f>
        <v>sq</v>
      </c>
      <c r="P1052" t="str">
        <f>IF(E1052="Souq","sq",IF(E1052="Jumia","Jum",E1052))</f>
        <v>sq</v>
      </c>
      <c r="Q1052">
        <f>VLOOKUP(ecommerce_10000[[#This Row],[City]],F:I,4,FALSE)</f>
        <v>16284.02</v>
      </c>
      <c r="R1052" s="1">
        <f>SUMIF(C:C,ecommerce_10000[[#This Row],[Category]],I:I)</f>
        <v>92327183.770000085</v>
      </c>
      <c r="S1052" s="1">
        <f>SUMIFS(I:I,C:C,C1052)</f>
        <v>92327183.770000085</v>
      </c>
      <c r="T1052" s="1" t="str">
        <f>INDEX(F:F,MATCH(ecommerce_10000[[#This Row],[TotalAmount]],I:I,0))</f>
        <v>Cairo</v>
      </c>
    </row>
    <row r="1053" spans="1:20" x14ac:dyDescent="0.3">
      <c r="A1053" s="1" t="s">
        <v>1097</v>
      </c>
      <c r="B1053" s="1" t="s">
        <v>49</v>
      </c>
      <c r="C1053" s="1" t="s">
        <v>14</v>
      </c>
      <c r="D1053" s="1" t="s">
        <v>50</v>
      </c>
      <c r="E1053" s="1" t="s">
        <v>22</v>
      </c>
      <c r="F1053" s="1" t="s">
        <v>28</v>
      </c>
      <c r="G1053">
        <v>2508.6</v>
      </c>
      <c r="H1053">
        <v>3</v>
      </c>
      <c r="I1053">
        <v>7525.8</v>
      </c>
      <c r="J1053">
        <v>4.1900000000000004</v>
      </c>
      <c r="K1053">
        <v>640</v>
      </c>
      <c r="L1053" s="2">
        <v>45565</v>
      </c>
      <c r="O1053" t="str">
        <f>IF(ecommerce_10000[[#This Row],[Platform]]="Souq","sq",ecommerce_10000[[#This Row],[Platform]])</f>
        <v>Jumia</v>
      </c>
      <c r="P1053" t="str">
        <f>IF(E1053="Souq","sq",IF(E1053="Jumia","Jum",E1053))</f>
        <v>Jum</v>
      </c>
      <c r="Q1053">
        <f>VLOOKUP(ecommerce_10000[[#This Row],[City]],F:I,4,FALSE)</f>
        <v>26648.76</v>
      </c>
      <c r="R1053" s="1">
        <f>SUMIF(C:C,ecommerce_10000[[#This Row],[Category]],I:I)</f>
        <v>92327183.770000085</v>
      </c>
      <c r="S1053" s="1">
        <f>SUMIFS(I:I,C:C,C1053)</f>
        <v>92327183.770000085</v>
      </c>
      <c r="T1053" s="1" t="str">
        <f>INDEX(F:F,MATCH(ecommerce_10000[[#This Row],[TotalAmount]],I:I,0))</f>
        <v>Casablanca</v>
      </c>
    </row>
    <row r="1054" spans="1:20" x14ac:dyDescent="0.3">
      <c r="A1054" s="1" t="s">
        <v>1098</v>
      </c>
      <c r="B1054" s="1" t="s">
        <v>30</v>
      </c>
      <c r="C1054" s="1" t="s">
        <v>31</v>
      </c>
      <c r="D1054" s="1" t="s">
        <v>32</v>
      </c>
      <c r="E1054" s="1" t="s">
        <v>16</v>
      </c>
      <c r="F1054" s="1" t="s">
        <v>28</v>
      </c>
      <c r="G1054">
        <v>11343.98</v>
      </c>
      <c r="H1054">
        <v>4</v>
      </c>
      <c r="I1054">
        <v>45375.92</v>
      </c>
      <c r="J1054">
        <v>3.5</v>
      </c>
      <c r="K1054">
        <v>1433</v>
      </c>
      <c r="L1054" s="2">
        <v>45532</v>
      </c>
      <c r="O1054" t="str">
        <f>IF(ecommerce_10000[[#This Row],[Platform]]="Souq","sq",ecommerce_10000[[#This Row],[Platform]])</f>
        <v>sq</v>
      </c>
      <c r="P1054" t="str">
        <f>IF(E1054="Souq","sq",IF(E1054="Jumia","Jum",E1054))</f>
        <v>sq</v>
      </c>
      <c r="Q1054">
        <f>VLOOKUP(ecommerce_10000[[#This Row],[City]],F:I,4,FALSE)</f>
        <v>26648.76</v>
      </c>
      <c r="R1054" s="1">
        <f>SUMIF(C:C,ecommerce_10000[[#This Row],[Category]],I:I)</f>
        <v>57542997.559999913</v>
      </c>
      <c r="S1054" s="1">
        <f>SUMIFS(I:I,C:C,C1054)</f>
        <v>57542997.559999913</v>
      </c>
      <c r="T1054" s="1" t="str">
        <f>INDEX(F:F,MATCH(ecommerce_10000[[#This Row],[TotalAmount]],I:I,0))</f>
        <v>Casablanca</v>
      </c>
    </row>
    <row r="1055" spans="1:20" x14ac:dyDescent="0.3">
      <c r="A1055" s="1" t="s">
        <v>1099</v>
      </c>
      <c r="B1055" s="1" t="s">
        <v>35</v>
      </c>
      <c r="C1055" s="1" t="s">
        <v>14</v>
      </c>
      <c r="D1055" s="1" t="s">
        <v>36</v>
      </c>
      <c r="E1055" s="1" t="s">
        <v>16</v>
      </c>
      <c r="F1055" s="1" t="s">
        <v>33</v>
      </c>
      <c r="G1055">
        <v>4260.68</v>
      </c>
      <c r="H1055">
        <v>3</v>
      </c>
      <c r="I1055">
        <v>12782.04</v>
      </c>
      <c r="J1055">
        <v>3.44</v>
      </c>
      <c r="K1055">
        <v>4921</v>
      </c>
      <c r="L1055" s="2">
        <v>45564</v>
      </c>
      <c r="O1055" t="str">
        <f>IF(ecommerce_10000[[#This Row],[Platform]]="Souq","sq",ecommerce_10000[[#This Row],[Platform]])</f>
        <v>sq</v>
      </c>
      <c r="P1055" t="str">
        <f>IF(E1055="Souq","sq",IF(E1055="Jumia","Jum",E1055))</f>
        <v>sq</v>
      </c>
      <c r="Q1055">
        <f>VLOOKUP(ecommerce_10000[[#This Row],[City]],F:I,4,FALSE)</f>
        <v>3665.44</v>
      </c>
      <c r="R1055" s="1">
        <f>SUMIF(C:C,ecommerce_10000[[#This Row],[Category]],I:I)</f>
        <v>92327183.770000085</v>
      </c>
      <c r="S1055" s="1">
        <f>SUMIFS(I:I,C:C,C1055)</f>
        <v>92327183.770000085</v>
      </c>
      <c r="T1055" s="1" t="str">
        <f>INDEX(F:F,MATCH(ecommerce_10000[[#This Row],[TotalAmount]],I:I,0))</f>
        <v>Dubai</v>
      </c>
    </row>
    <row r="1056" spans="1:20" x14ac:dyDescent="0.3">
      <c r="A1056" s="1" t="s">
        <v>1100</v>
      </c>
      <c r="B1056" s="1" t="s">
        <v>25</v>
      </c>
      <c r="C1056" s="1" t="s">
        <v>26</v>
      </c>
      <c r="D1056" s="1" t="s">
        <v>27</v>
      </c>
      <c r="E1056" s="1" t="s">
        <v>22</v>
      </c>
      <c r="F1056" s="1" t="s">
        <v>23</v>
      </c>
      <c r="G1056">
        <v>10194.32</v>
      </c>
      <c r="H1056">
        <v>2</v>
      </c>
      <c r="I1056">
        <v>20388.64</v>
      </c>
      <c r="J1056">
        <v>1.1599999999999999</v>
      </c>
      <c r="K1056">
        <v>4957</v>
      </c>
      <c r="L1056" s="2">
        <v>45440</v>
      </c>
      <c r="O1056" t="str">
        <f>IF(ecommerce_10000[[#This Row],[Platform]]="Souq","sq",ecommerce_10000[[#This Row],[Platform]])</f>
        <v>Jumia</v>
      </c>
      <c r="P1056" t="str">
        <f>IF(E1056="Souq","sq",IF(E1056="Jumia","Jum",E1056))</f>
        <v>Jum</v>
      </c>
      <c r="Q1056">
        <f>VLOOKUP(ecommerce_10000[[#This Row],[City]],F:I,4,FALSE)</f>
        <v>13290.4</v>
      </c>
      <c r="R1056" s="1">
        <f>SUMIF(C:C,ecommerce_10000[[#This Row],[Category]],I:I)</f>
        <v>29200970.130000021</v>
      </c>
      <c r="S1056" s="1">
        <f>SUMIFS(I:I,C:C,C1056)</f>
        <v>29200970.130000021</v>
      </c>
      <c r="T1056" s="1" t="str">
        <f>INDEX(F:F,MATCH(ecommerce_10000[[#This Row],[TotalAmount]],I:I,0))</f>
        <v>Alexandria</v>
      </c>
    </row>
    <row r="1057" spans="1:20" x14ac:dyDescent="0.3">
      <c r="A1057" s="1" t="s">
        <v>1101</v>
      </c>
      <c r="B1057" s="1" t="s">
        <v>30</v>
      </c>
      <c r="C1057" s="1" t="s">
        <v>31</v>
      </c>
      <c r="D1057" s="1" t="s">
        <v>32</v>
      </c>
      <c r="E1057" s="1" t="s">
        <v>22</v>
      </c>
      <c r="F1057" s="1" t="s">
        <v>23</v>
      </c>
      <c r="G1057">
        <v>15533.94</v>
      </c>
      <c r="H1057">
        <v>1</v>
      </c>
      <c r="I1057">
        <v>15533.94</v>
      </c>
      <c r="J1057">
        <v>1.66</v>
      </c>
      <c r="K1057">
        <v>3901</v>
      </c>
      <c r="L1057" s="2">
        <v>45530</v>
      </c>
      <c r="O1057" t="str">
        <f>IF(ecommerce_10000[[#This Row],[Platform]]="Souq","sq",ecommerce_10000[[#This Row],[Platform]])</f>
        <v>Jumia</v>
      </c>
      <c r="P1057" t="str">
        <f>IF(E1057="Souq","sq",IF(E1057="Jumia","Jum",E1057))</f>
        <v>Jum</v>
      </c>
      <c r="Q1057">
        <f>VLOOKUP(ecommerce_10000[[#This Row],[City]],F:I,4,FALSE)</f>
        <v>13290.4</v>
      </c>
      <c r="R1057" s="1">
        <f>SUMIF(C:C,ecommerce_10000[[#This Row],[Category]],I:I)</f>
        <v>57542997.559999913</v>
      </c>
      <c r="S1057" s="1">
        <f>SUMIFS(I:I,C:C,C1057)</f>
        <v>57542997.559999913</v>
      </c>
      <c r="T1057" s="1" t="str">
        <f>INDEX(F:F,MATCH(ecommerce_10000[[#This Row],[TotalAmount]],I:I,0))</f>
        <v>Alexandria</v>
      </c>
    </row>
    <row r="1058" spans="1:20" x14ac:dyDescent="0.3">
      <c r="A1058" s="1" t="s">
        <v>1102</v>
      </c>
      <c r="B1058" s="1" t="s">
        <v>19</v>
      </c>
      <c r="C1058" s="1" t="s">
        <v>20</v>
      </c>
      <c r="D1058" s="1" t="s">
        <v>21</v>
      </c>
      <c r="E1058" s="1" t="s">
        <v>47</v>
      </c>
      <c r="F1058" s="1" t="s">
        <v>33</v>
      </c>
      <c r="G1058">
        <v>822.15</v>
      </c>
      <c r="H1058">
        <v>2</v>
      </c>
      <c r="I1058">
        <v>1644.3</v>
      </c>
      <c r="J1058">
        <v>3.5</v>
      </c>
      <c r="K1058">
        <v>3307</v>
      </c>
      <c r="L1058" s="2">
        <v>45595</v>
      </c>
      <c r="O1058" t="str">
        <f>IF(ecommerce_10000[[#This Row],[Platform]]="Souq","sq",ecommerce_10000[[#This Row],[Platform]])</f>
        <v>Amazon</v>
      </c>
      <c r="P1058" t="str">
        <f>IF(E1058="Souq","sq",IF(E1058="Jumia","Jum",E1058))</f>
        <v>Amazon</v>
      </c>
      <c r="Q1058">
        <f>VLOOKUP(ecommerce_10000[[#This Row],[City]],F:I,4,FALSE)</f>
        <v>3665.44</v>
      </c>
      <c r="R1058" s="1">
        <f>SUMIF(C:C,ecommerce_10000[[#This Row],[Category]],I:I)</f>
        <v>91504159.730000004</v>
      </c>
      <c r="S1058" s="1">
        <f>SUMIFS(I:I,C:C,C1058)</f>
        <v>91504159.730000004</v>
      </c>
      <c r="T1058" s="1" t="str">
        <f>INDEX(F:F,MATCH(ecommerce_10000[[#This Row],[TotalAmount]],I:I,0))</f>
        <v>Dubai</v>
      </c>
    </row>
    <row r="1059" spans="1:20" x14ac:dyDescent="0.3">
      <c r="A1059" s="1" t="s">
        <v>1103</v>
      </c>
      <c r="B1059" s="1" t="s">
        <v>38</v>
      </c>
      <c r="C1059" s="1" t="s">
        <v>20</v>
      </c>
      <c r="D1059" s="1" t="s">
        <v>39</v>
      </c>
      <c r="E1059" s="1" t="s">
        <v>47</v>
      </c>
      <c r="F1059" s="1" t="s">
        <v>23</v>
      </c>
      <c r="G1059">
        <v>12174.44</v>
      </c>
      <c r="H1059">
        <v>3</v>
      </c>
      <c r="I1059">
        <v>36523.32</v>
      </c>
      <c r="J1059">
        <v>2.4900000000000002</v>
      </c>
      <c r="K1059">
        <v>2818</v>
      </c>
      <c r="L1059" s="2">
        <v>45521</v>
      </c>
      <c r="O1059" t="str">
        <f>IF(ecommerce_10000[[#This Row],[Platform]]="Souq","sq",ecommerce_10000[[#This Row],[Platform]])</f>
        <v>Amazon</v>
      </c>
      <c r="P1059" t="str">
        <f>IF(E1059="Souq","sq",IF(E1059="Jumia","Jum",E1059))</f>
        <v>Amazon</v>
      </c>
      <c r="Q1059">
        <f>VLOOKUP(ecommerce_10000[[#This Row],[City]],F:I,4,FALSE)</f>
        <v>13290.4</v>
      </c>
      <c r="R1059" s="1">
        <f>SUMIF(C:C,ecommerce_10000[[#This Row],[Category]],I:I)</f>
        <v>91504159.730000004</v>
      </c>
      <c r="S1059" s="1">
        <f>SUMIFS(I:I,C:C,C1059)</f>
        <v>91504159.730000004</v>
      </c>
      <c r="T1059" s="1" t="str">
        <f>INDEX(F:F,MATCH(ecommerce_10000[[#This Row],[TotalAmount]],I:I,0))</f>
        <v>Alexandria</v>
      </c>
    </row>
    <row r="1060" spans="1:20" x14ac:dyDescent="0.3">
      <c r="A1060" s="1" t="s">
        <v>1104</v>
      </c>
      <c r="B1060" s="1" t="s">
        <v>13</v>
      </c>
      <c r="C1060" s="1" t="s">
        <v>14</v>
      </c>
      <c r="D1060" s="1" t="s">
        <v>15</v>
      </c>
      <c r="E1060" s="1" t="s">
        <v>16</v>
      </c>
      <c r="F1060" s="1" t="s">
        <v>28</v>
      </c>
      <c r="G1060">
        <v>7499.83</v>
      </c>
      <c r="H1060">
        <v>4</v>
      </c>
      <c r="I1060">
        <v>29999.32</v>
      </c>
      <c r="J1060">
        <v>3.64</v>
      </c>
      <c r="K1060">
        <v>3938</v>
      </c>
      <c r="L1060" s="2">
        <v>45577</v>
      </c>
      <c r="O1060" t="str">
        <f>IF(ecommerce_10000[[#This Row],[Platform]]="Souq","sq",ecommerce_10000[[#This Row],[Platform]])</f>
        <v>sq</v>
      </c>
      <c r="P1060" t="str">
        <f>IF(E1060="Souq","sq",IF(E1060="Jumia","Jum",E1060))</f>
        <v>sq</v>
      </c>
      <c r="Q1060">
        <f>VLOOKUP(ecommerce_10000[[#This Row],[City]],F:I,4,FALSE)</f>
        <v>26648.76</v>
      </c>
      <c r="R1060" s="1">
        <f>SUMIF(C:C,ecommerce_10000[[#This Row],[Category]],I:I)</f>
        <v>92327183.770000085</v>
      </c>
      <c r="S1060" s="1">
        <f>SUMIFS(I:I,C:C,C1060)</f>
        <v>92327183.770000085</v>
      </c>
      <c r="T1060" s="1" t="str">
        <f>INDEX(F:F,MATCH(ecommerce_10000[[#This Row],[TotalAmount]],I:I,0))</f>
        <v>Casablanca</v>
      </c>
    </row>
    <row r="1061" spans="1:20" x14ac:dyDescent="0.3">
      <c r="A1061" s="1" t="s">
        <v>1105</v>
      </c>
      <c r="B1061" s="1" t="s">
        <v>13</v>
      </c>
      <c r="C1061" s="1" t="s">
        <v>14</v>
      </c>
      <c r="D1061" s="1" t="s">
        <v>15</v>
      </c>
      <c r="E1061" s="1" t="s">
        <v>16</v>
      </c>
      <c r="F1061" s="1" t="s">
        <v>40</v>
      </c>
      <c r="G1061">
        <v>16746.25</v>
      </c>
      <c r="H1061">
        <v>4</v>
      </c>
      <c r="I1061">
        <v>66985</v>
      </c>
      <c r="J1061">
        <v>4.7</v>
      </c>
      <c r="K1061">
        <v>699</v>
      </c>
      <c r="L1061" s="2">
        <v>45568</v>
      </c>
      <c r="O1061" t="str">
        <f>IF(ecommerce_10000[[#This Row],[Platform]]="Souq","sq",ecommerce_10000[[#This Row],[Platform]])</f>
        <v>sq</v>
      </c>
      <c r="P1061" t="str">
        <f>IF(E1061="Souq","sq",IF(E1061="Jumia","Jum",E1061))</f>
        <v>sq</v>
      </c>
      <c r="Q1061">
        <f>VLOOKUP(ecommerce_10000[[#This Row],[City]],F:I,4,FALSE)</f>
        <v>99349.3</v>
      </c>
      <c r="R1061" s="1">
        <f>SUMIF(C:C,ecommerce_10000[[#This Row],[Category]],I:I)</f>
        <v>92327183.770000085</v>
      </c>
      <c r="S1061" s="1">
        <f>SUMIFS(I:I,C:C,C1061)</f>
        <v>92327183.770000085</v>
      </c>
      <c r="T1061" s="1" t="str">
        <f>INDEX(F:F,MATCH(ecommerce_10000[[#This Row],[TotalAmount]],I:I,0))</f>
        <v>Riyadh</v>
      </c>
    </row>
    <row r="1062" spans="1:20" x14ac:dyDescent="0.3">
      <c r="A1062" s="1" t="s">
        <v>1106</v>
      </c>
      <c r="B1062" s="1" t="s">
        <v>49</v>
      </c>
      <c r="C1062" s="1" t="s">
        <v>14</v>
      </c>
      <c r="D1062" s="1" t="s">
        <v>50</v>
      </c>
      <c r="E1062" s="1" t="s">
        <v>47</v>
      </c>
      <c r="F1062" s="1" t="s">
        <v>62</v>
      </c>
      <c r="G1062">
        <v>575.97</v>
      </c>
      <c r="H1062">
        <v>3</v>
      </c>
      <c r="I1062">
        <v>1727.91</v>
      </c>
      <c r="J1062">
        <v>1.4</v>
      </c>
      <c r="K1062">
        <v>1938</v>
      </c>
      <c r="L1062" s="2">
        <v>45364</v>
      </c>
      <c r="O1062" t="str">
        <f>IF(ecommerce_10000[[#This Row],[Platform]]="Souq","sq",ecommerce_10000[[#This Row],[Platform]])</f>
        <v>Amazon</v>
      </c>
      <c r="P1062" t="str">
        <f>IF(E1062="Souq","sq",IF(E1062="Jumia","Jum",E1062))</f>
        <v>Amazon</v>
      </c>
      <c r="Q1062">
        <f>VLOOKUP(ecommerce_10000[[#This Row],[City]],F:I,4,FALSE)</f>
        <v>27872.98</v>
      </c>
      <c r="R1062" s="1">
        <f>SUMIF(C:C,ecommerce_10000[[#This Row],[Category]],I:I)</f>
        <v>92327183.770000085</v>
      </c>
      <c r="S1062" s="1">
        <f>SUMIFS(I:I,C:C,C1062)</f>
        <v>92327183.770000085</v>
      </c>
      <c r="T1062" s="1" t="str">
        <f>INDEX(F:F,MATCH(ecommerce_10000[[#This Row],[TotalAmount]],I:I,0))</f>
        <v>Giza</v>
      </c>
    </row>
    <row r="1063" spans="1:20" x14ac:dyDescent="0.3">
      <c r="A1063" s="1" t="s">
        <v>1107</v>
      </c>
      <c r="B1063" s="1" t="s">
        <v>19</v>
      </c>
      <c r="C1063" s="1" t="s">
        <v>20</v>
      </c>
      <c r="D1063" s="1" t="s">
        <v>21</v>
      </c>
      <c r="E1063" s="1" t="s">
        <v>22</v>
      </c>
      <c r="F1063" s="1" t="s">
        <v>40</v>
      </c>
      <c r="G1063">
        <v>17842.740000000002</v>
      </c>
      <c r="H1063">
        <v>1</v>
      </c>
      <c r="I1063">
        <v>17842.740000000002</v>
      </c>
      <c r="J1063">
        <v>3.91</v>
      </c>
      <c r="K1063">
        <v>3122</v>
      </c>
      <c r="L1063" s="2">
        <v>45383</v>
      </c>
      <c r="O1063" t="str">
        <f>IF(ecommerce_10000[[#This Row],[Platform]]="Souq","sq",ecommerce_10000[[#This Row],[Platform]])</f>
        <v>Jumia</v>
      </c>
      <c r="P1063" t="str">
        <f>IF(E1063="Souq","sq",IF(E1063="Jumia","Jum",E1063))</f>
        <v>Jum</v>
      </c>
      <c r="Q1063">
        <f>VLOOKUP(ecommerce_10000[[#This Row],[City]],F:I,4,FALSE)</f>
        <v>99349.3</v>
      </c>
      <c r="R1063" s="1">
        <f>SUMIF(C:C,ecommerce_10000[[#This Row],[Category]],I:I)</f>
        <v>91504159.730000004</v>
      </c>
      <c r="S1063" s="1">
        <f>SUMIFS(I:I,C:C,C1063)</f>
        <v>91504159.730000004</v>
      </c>
      <c r="T1063" s="1" t="str">
        <f>INDEX(F:F,MATCH(ecommerce_10000[[#This Row],[TotalAmount]],I:I,0))</f>
        <v>Riyadh</v>
      </c>
    </row>
    <row r="1064" spans="1:20" x14ac:dyDescent="0.3">
      <c r="A1064" s="1" t="s">
        <v>1108</v>
      </c>
      <c r="B1064" s="1" t="s">
        <v>53</v>
      </c>
      <c r="C1064" s="1" t="s">
        <v>31</v>
      </c>
      <c r="D1064" s="1" t="s">
        <v>54</v>
      </c>
      <c r="E1064" s="1" t="s">
        <v>16</v>
      </c>
      <c r="F1064" s="1" t="s">
        <v>28</v>
      </c>
      <c r="G1064">
        <v>872.56</v>
      </c>
      <c r="H1064">
        <v>4</v>
      </c>
      <c r="I1064">
        <v>3490.24</v>
      </c>
      <c r="J1064">
        <v>4.37</v>
      </c>
      <c r="K1064">
        <v>2748</v>
      </c>
      <c r="L1064" s="2">
        <v>45485</v>
      </c>
      <c r="O1064" t="str">
        <f>IF(ecommerce_10000[[#This Row],[Platform]]="Souq","sq",ecommerce_10000[[#This Row],[Platform]])</f>
        <v>sq</v>
      </c>
      <c r="P1064" t="str">
        <f>IF(E1064="Souq","sq",IF(E1064="Jumia","Jum",E1064))</f>
        <v>sq</v>
      </c>
      <c r="Q1064">
        <f>VLOOKUP(ecommerce_10000[[#This Row],[City]],F:I,4,FALSE)</f>
        <v>26648.76</v>
      </c>
      <c r="R1064" s="1">
        <f>SUMIF(C:C,ecommerce_10000[[#This Row],[Category]],I:I)</f>
        <v>57542997.559999913</v>
      </c>
      <c r="S1064" s="1">
        <f>SUMIFS(I:I,C:C,C1064)</f>
        <v>57542997.559999913</v>
      </c>
      <c r="T1064" s="1" t="str">
        <f>INDEX(F:F,MATCH(ecommerce_10000[[#This Row],[TotalAmount]],I:I,0))</f>
        <v>Casablanca</v>
      </c>
    </row>
    <row r="1065" spans="1:20" x14ac:dyDescent="0.3">
      <c r="A1065" s="1" t="s">
        <v>1109</v>
      </c>
      <c r="B1065" s="1" t="s">
        <v>19</v>
      </c>
      <c r="C1065" s="1" t="s">
        <v>20</v>
      </c>
      <c r="D1065" s="1" t="s">
        <v>21</v>
      </c>
      <c r="E1065" s="1" t="s">
        <v>47</v>
      </c>
      <c r="F1065" s="1" t="s">
        <v>40</v>
      </c>
      <c r="G1065">
        <v>16546.099999999999</v>
      </c>
      <c r="H1065">
        <v>5</v>
      </c>
      <c r="I1065">
        <v>82730.5</v>
      </c>
      <c r="J1065">
        <v>1.62</v>
      </c>
      <c r="K1065">
        <v>22</v>
      </c>
      <c r="L1065" s="2">
        <v>45471</v>
      </c>
      <c r="O1065" t="str">
        <f>IF(ecommerce_10000[[#This Row],[Platform]]="Souq","sq",ecommerce_10000[[#This Row],[Platform]])</f>
        <v>Amazon</v>
      </c>
      <c r="P1065" t="str">
        <f>IF(E1065="Souq","sq",IF(E1065="Jumia","Jum",E1065))</f>
        <v>Amazon</v>
      </c>
      <c r="Q1065">
        <f>VLOOKUP(ecommerce_10000[[#This Row],[City]],F:I,4,FALSE)</f>
        <v>99349.3</v>
      </c>
      <c r="R1065" s="1">
        <f>SUMIF(C:C,ecommerce_10000[[#This Row],[Category]],I:I)</f>
        <v>91504159.730000004</v>
      </c>
      <c r="S1065" s="1">
        <f>SUMIFS(I:I,C:C,C1065)</f>
        <v>91504159.730000004</v>
      </c>
      <c r="T1065" s="1" t="str">
        <f>INDEX(F:F,MATCH(ecommerce_10000[[#This Row],[TotalAmount]],I:I,0))</f>
        <v>Riyadh</v>
      </c>
    </row>
    <row r="1066" spans="1:20" x14ac:dyDescent="0.3">
      <c r="A1066" s="1" t="s">
        <v>1110</v>
      </c>
      <c r="B1066" s="1" t="s">
        <v>13</v>
      </c>
      <c r="C1066" s="1" t="s">
        <v>14</v>
      </c>
      <c r="D1066" s="1" t="s">
        <v>15</v>
      </c>
      <c r="E1066" s="1" t="s">
        <v>16</v>
      </c>
      <c r="F1066" s="1" t="s">
        <v>17</v>
      </c>
      <c r="G1066">
        <v>18510.22</v>
      </c>
      <c r="H1066">
        <v>1</v>
      </c>
      <c r="I1066">
        <v>18510.22</v>
      </c>
      <c r="J1066">
        <v>3.73</v>
      </c>
      <c r="K1066">
        <v>2585</v>
      </c>
      <c r="L1066" s="2">
        <v>45595</v>
      </c>
      <c r="O1066" t="str">
        <f>IF(ecommerce_10000[[#This Row],[Platform]]="Souq","sq",ecommerce_10000[[#This Row],[Platform]])</f>
        <v>sq</v>
      </c>
      <c r="P1066" t="str">
        <f>IF(E1066="Souq","sq",IF(E1066="Jumia","Jum",E1066))</f>
        <v>sq</v>
      </c>
      <c r="Q1066">
        <f>VLOOKUP(ecommerce_10000[[#This Row],[City]],F:I,4,FALSE)</f>
        <v>16284.02</v>
      </c>
      <c r="R1066" s="1">
        <f>SUMIF(C:C,ecommerce_10000[[#This Row],[Category]],I:I)</f>
        <v>92327183.770000085</v>
      </c>
      <c r="S1066" s="1">
        <f>SUMIFS(I:I,C:C,C1066)</f>
        <v>92327183.770000085</v>
      </c>
      <c r="T1066" s="1" t="str">
        <f>INDEX(F:F,MATCH(ecommerce_10000[[#This Row],[TotalAmount]],I:I,0))</f>
        <v>Cairo</v>
      </c>
    </row>
    <row r="1067" spans="1:20" x14ac:dyDescent="0.3">
      <c r="A1067" s="1" t="s">
        <v>1111</v>
      </c>
      <c r="B1067" s="1" t="s">
        <v>43</v>
      </c>
      <c r="C1067" s="1" t="s">
        <v>44</v>
      </c>
      <c r="D1067" s="1" t="s">
        <v>45</v>
      </c>
      <c r="E1067" s="1" t="s">
        <v>16</v>
      </c>
      <c r="F1067" s="1" t="s">
        <v>62</v>
      </c>
      <c r="G1067">
        <v>12103.59</v>
      </c>
      <c r="H1067">
        <v>4</v>
      </c>
      <c r="I1067">
        <v>48414.36</v>
      </c>
      <c r="J1067">
        <v>1.69</v>
      </c>
      <c r="K1067">
        <v>4198</v>
      </c>
      <c r="L1067" s="2">
        <v>45580</v>
      </c>
      <c r="O1067" t="str">
        <f>IF(ecommerce_10000[[#This Row],[Platform]]="Souq","sq",ecommerce_10000[[#This Row],[Platform]])</f>
        <v>sq</v>
      </c>
      <c r="P1067" t="str">
        <f>IF(E1067="Souq","sq",IF(E1067="Jumia","Jum",E1067))</f>
        <v>sq</v>
      </c>
      <c r="Q1067">
        <f>VLOOKUP(ecommerce_10000[[#This Row],[City]],F:I,4,FALSE)</f>
        <v>27872.98</v>
      </c>
      <c r="R1067" s="1">
        <f>SUMIF(C:C,ecommerce_10000[[#This Row],[Category]],I:I)</f>
        <v>31420413.200000018</v>
      </c>
      <c r="S1067" s="1">
        <f>SUMIFS(I:I,C:C,C1067)</f>
        <v>31420413.200000018</v>
      </c>
      <c r="T1067" s="1" t="str">
        <f>INDEX(F:F,MATCH(ecommerce_10000[[#This Row],[TotalAmount]],I:I,0))</f>
        <v>Giza</v>
      </c>
    </row>
    <row r="1068" spans="1:20" x14ac:dyDescent="0.3">
      <c r="A1068" s="1" t="s">
        <v>1112</v>
      </c>
      <c r="B1068" s="1" t="s">
        <v>49</v>
      </c>
      <c r="C1068" s="1" t="s">
        <v>14</v>
      </c>
      <c r="D1068" s="1" t="s">
        <v>50</v>
      </c>
      <c r="E1068" s="1" t="s">
        <v>47</v>
      </c>
      <c r="F1068" s="1" t="s">
        <v>62</v>
      </c>
      <c r="G1068">
        <v>11093.95</v>
      </c>
      <c r="H1068">
        <v>3</v>
      </c>
      <c r="I1068">
        <v>33281.85</v>
      </c>
      <c r="J1068">
        <v>3.53</v>
      </c>
      <c r="K1068">
        <v>4486</v>
      </c>
      <c r="L1068" s="2">
        <v>45510</v>
      </c>
      <c r="O1068" t="str">
        <f>IF(ecommerce_10000[[#This Row],[Platform]]="Souq","sq",ecommerce_10000[[#This Row],[Platform]])</f>
        <v>Amazon</v>
      </c>
      <c r="P1068" t="str">
        <f>IF(E1068="Souq","sq",IF(E1068="Jumia","Jum",E1068))</f>
        <v>Amazon</v>
      </c>
      <c r="Q1068">
        <f>VLOOKUP(ecommerce_10000[[#This Row],[City]],F:I,4,FALSE)</f>
        <v>27872.98</v>
      </c>
      <c r="R1068" s="1">
        <f>SUMIF(C:C,ecommerce_10000[[#This Row],[Category]],I:I)</f>
        <v>92327183.770000085</v>
      </c>
      <c r="S1068" s="1">
        <f>SUMIFS(I:I,C:C,C1068)</f>
        <v>92327183.770000085</v>
      </c>
      <c r="T1068" s="1" t="str">
        <f>INDEX(F:F,MATCH(ecommerce_10000[[#This Row],[TotalAmount]],I:I,0))</f>
        <v>Giza</v>
      </c>
    </row>
    <row r="1069" spans="1:20" x14ac:dyDescent="0.3">
      <c r="A1069" s="1" t="s">
        <v>1113</v>
      </c>
      <c r="B1069" s="1" t="s">
        <v>38</v>
      </c>
      <c r="C1069" s="1" t="s">
        <v>20</v>
      </c>
      <c r="D1069" s="1" t="s">
        <v>39</v>
      </c>
      <c r="E1069" s="1" t="s">
        <v>16</v>
      </c>
      <c r="F1069" s="1" t="s">
        <v>28</v>
      </c>
      <c r="G1069">
        <v>17577.759999999998</v>
      </c>
      <c r="H1069">
        <v>2</v>
      </c>
      <c r="I1069">
        <v>35155.519999999997</v>
      </c>
      <c r="J1069">
        <v>3.73</v>
      </c>
      <c r="K1069">
        <v>606</v>
      </c>
      <c r="L1069" s="2">
        <v>45315</v>
      </c>
      <c r="O1069" t="str">
        <f>IF(ecommerce_10000[[#This Row],[Platform]]="Souq","sq",ecommerce_10000[[#This Row],[Platform]])</f>
        <v>sq</v>
      </c>
      <c r="P1069" t="str">
        <f>IF(E1069="Souq","sq",IF(E1069="Jumia","Jum",E1069))</f>
        <v>sq</v>
      </c>
      <c r="Q1069">
        <f>VLOOKUP(ecommerce_10000[[#This Row],[City]],F:I,4,FALSE)</f>
        <v>26648.76</v>
      </c>
      <c r="R1069" s="1">
        <f>SUMIF(C:C,ecommerce_10000[[#This Row],[Category]],I:I)</f>
        <v>91504159.730000004</v>
      </c>
      <c r="S1069" s="1">
        <f>SUMIFS(I:I,C:C,C1069)</f>
        <v>91504159.730000004</v>
      </c>
      <c r="T1069" s="1" t="str">
        <f>INDEX(F:F,MATCH(ecommerce_10000[[#This Row],[TotalAmount]],I:I,0))</f>
        <v>Casablanca</v>
      </c>
    </row>
    <row r="1070" spans="1:20" x14ac:dyDescent="0.3">
      <c r="A1070" s="1" t="s">
        <v>1114</v>
      </c>
      <c r="B1070" s="1" t="s">
        <v>38</v>
      </c>
      <c r="C1070" s="1" t="s">
        <v>20</v>
      </c>
      <c r="D1070" s="1" t="s">
        <v>39</v>
      </c>
      <c r="E1070" s="1" t="s">
        <v>16</v>
      </c>
      <c r="F1070" s="1" t="s">
        <v>62</v>
      </c>
      <c r="G1070">
        <v>755.39</v>
      </c>
      <c r="H1070">
        <v>3</v>
      </c>
      <c r="I1070">
        <v>2266.17</v>
      </c>
      <c r="J1070">
        <v>3.91</v>
      </c>
      <c r="K1070">
        <v>4665</v>
      </c>
      <c r="L1070" s="2">
        <v>45430</v>
      </c>
      <c r="O1070" t="str">
        <f>IF(ecommerce_10000[[#This Row],[Platform]]="Souq","sq",ecommerce_10000[[#This Row],[Platform]])</f>
        <v>sq</v>
      </c>
      <c r="P1070" t="str">
        <f>IF(E1070="Souq","sq",IF(E1070="Jumia","Jum",E1070))</f>
        <v>sq</v>
      </c>
      <c r="Q1070">
        <f>VLOOKUP(ecommerce_10000[[#This Row],[City]],F:I,4,FALSE)</f>
        <v>27872.98</v>
      </c>
      <c r="R1070" s="1">
        <f>SUMIF(C:C,ecommerce_10000[[#This Row],[Category]],I:I)</f>
        <v>91504159.730000004</v>
      </c>
      <c r="S1070" s="1">
        <f>SUMIFS(I:I,C:C,C1070)</f>
        <v>91504159.730000004</v>
      </c>
      <c r="T1070" s="1" t="str">
        <f>INDEX(F:F,MATCH(ecommerce_10000[[#This Row],[TotalAmount]],I:I,0))</f>
        <v>Giza</v>
      </c>
    </row>
    <row r="1071" spans="1:20" x14ac:dyDescent="0.3">
      <c r="A1071" s="1" t="s">
        <v>1115</v>
      </c>
      <c r="B1071" s="1" t="s">
        <v>49</v>
      </c>
      <c r="C1071" s="1" t="s">
        <v>14</v>
      </c>
      <c r="D1071" s="1" t="s">
        <v>50</v>
      </c>
      <c r="E1071" s="1" t="s">
        <v>22</v>
      </c>
      <c r="F1071" s="1" t="s">
        <v>28</v>
      </c>
      <c r="G1071">
        <v>7966.29</v>
      </c>
      <c r="H1071">
        <v>5</v>
      </c>
      <c r="I1071">
        <v>39831.449999999997</v>
      </c>
      <c r="J1071">
        <v>1.04</v>
      </c>
      <c r="K1071">
        <v>951</v>
      </c>
      <c r="L1071" s="2">
        <v>45433</v>
      </c>
      <c r="O1071" t="str">
        <f>IF(ecommerce_10000[[#This Row],[Platform]]="Souq","sq",ecommerce_10000[[#This Row],[Platform]])</f>
        <v>Jumia</v>
      </c>
      <c r="P1071" t="str">
        <f>IF(E1071="Souq","sq",IF(E1071="Jumia","Jum",E1071))</f>
        <v>Jum</v>
      </c>
      <c r="Q1071">
        <f>VLOOKUP(ecommerce_10000[[#This Row],[City]],F:I,4,FALSE)</f>
        <v>26648.76</v>
      </c>
      <c r="R1071" s="1">
        <f>SUMIF(C:C,ecommerce_10000[[#This Row],[Category]],I:I)</f>
        <v>92327183.770000085</v>
      </c>
      <c r="S1071" s="1">
        <f>SUMIFS(I:I,C:C,C1071)</f>
        <v>92327183.770000085</v>
      </c>
      <c r="T1071" s="1" t="str">
        <f>INDEX(F:F,MATCH(ecommerce_10000[[#This Row],[TotalAmount]],I:I,0))</f>
        <v>Casablanca</v>
      </c>
    </row>
    <row r="1072" spans="1:20" x14ac:dyDescent="0.3">
      <c r="A1072" s="1" t="s">
        <v>1116</v>
      </c>
      <c r="B1072" s="1" t="s">
        <v>13</v>
      </c>
      <c r="C1072" s="1" t="s">
        <v>14</v>
      </c>
      <c r="D1072" s="1" t="s">
        <v>15</v>
      </c>
      <c r="E1072" s="1" t="s">
        <v>47</v>
      </c>
      <c r="F1072" s="1" t="s">
        <v>40</v>
      </c>
      <c r="G1072">
        <v>17249.37</v>
      </c>
      <c r="H1072">
        <v>1</v>
      </c>
      <c r="I1072">
        <v>17249.37</v>
      </c>
      <c r="J1072">
        <v>3.37</v>
      </c>
      <c r="K1072">
        <v>1497</v>
      </c>
      <c r="L1072" s="2">
        <v>45506</v>
      </c>
      <c r="O1072" t="str">
        <f>IF(ecommerce_10000[[#This Row],[Platform]]="Souq","sq",ecommerce_10000[[#This Row],[Platform]])</f>
        <v>Amazon</v>
      </c>
      <c r="P1072" t="str">
        <f>IF(E1072="Souq","sq",IF(E1072="Jumia","Jum",E1072))</f>
        <v>Amazon</v>
      </c>
      <c r="Q1072">
        <f>VLOOKUP(ecommerce_10000[[#This Row],[City]],F:I,4,FALSE)</f>
        <v>99349.3</v>
      </c>
      <c r="R1072" s="1">
        <f>SUMIF(C:C,ecommerce_10000[[#This Row],[Category]],I:I)</f>
        <v>92327183.770000085</v>
      </c>
      <c r="S1072" s="1">
        <f>SUMIFS(I:I,C:C,C1072)</f>
        <v>92327183.770000085</v>
      </c>
      <c r="T1072" s="1" t="str">
        <f>INDEX(F:F,MATCH(ecommerce_10000[[#This Row],[TotalAmount]],I:I,0))</f>
        <v>Riyadh</v>
      </c>
    </row>
    <row r="1073" spans="1:20" x14ac:dyDescent="0.3">
      <c r="A1073" s="1" t="s">
        <v>1117</v>
      </c>
      <c r="B1073" s="1" t="s">
        <v>19</v>
      </c>
      <c r="C1073" s="1" t="s">
        <v>20</v>
      </c>
      <c r="D1073" s="1" t="s">
        <v>21</v>
      </c>
      <c r="E1073" s="1" t="s">
        <v>16</v>
      </c>
      <c r="F1073" s="1" t="s">
        <v>40</v>
      </c>
      <c r="G1073">
        <v>16722.22</v>
      </c>
      <c r="H1073">
        <v>4</v>
      </c>
      <c r="I1073">
        <v>66888.88</v>
      </c>
      <c r="J1073">
        <v>4.53</v>
      </c>
      <c r="K1073">
        <v>3137</v>
      </c>
      <c r="L1073" s="2">
        <v>45451</v>
      </c>
      <c r="O1073" t="str">
        <f>IF(ecommerce_10000[[#This Row],[Platform]]="Souq","sq",ecommerce_10000[[#This Row],[Platform]])</f>
        <v>sq</v>
      </c>
      <c r="P1073" t="str">
        <f>IF(E1073="Souq","sq",IF(E1073="Jumia","Jum",E1073))</f>
        <v>sq</v>
      </c>
      <c r="Q1073">
        <f>VLOOKUP(ecommerce_10000[[#This Row],[City]],F:I,4,FALSE)</f>
        <v>99349.3</v>
      </c>
      <c r="R1073" s="1">
        <f>SUMIF(C:C,ecommerce_10000[[#This Row],[Category]],I:I)</f>
        <v>91504159.730000004</v>
      </c>
      <c r="S1073" s="1">
        <f>SUMIFS(I:I,C:C,C1073)</f>
        <v>91504159.730000004</v>
      </c>
      <c r="T1073" s="1" t="str">
        <f>INDEX(F:F,MATCH(ecommerce_10000[[#This Row],[TotalAmount]],I:I,0))</f>
        <v>Riyadh</v>
      </c>
    </row>
    <row r="1074" spans="1:20" x14ac:dyDescent="0.3">
      <c r="A1074" s="1" t="s">
        <v>1118</v>
      </c>
      <c r="B1074" s="1" t="s">
        <v>49</v>
      </c>
      <c r="C1074" s="1" t="s">
        <v>14</v>
      </c>
      <c r="D1074" s="1" t="s">
        <v>50</v>
      </c>
      <c r="E1074" s="1" t="s">
        <v>47</v>
      </c>
      <c r="F1074" s="1" t="s">
        <v>62</v>
      </c>
      <c r="G1074">
        <v>8402.33</v>
      </c>
      <c r="H1074">
        <v>1</v>
      </c>
      <c r="I1074">
        <v>8402.33</v>
      </c>
      <c r="J1074">
        <v>4.12</v>
      </c>
      <c r="K1074">
        <v>2938</v>
      </c>
      <c r="L1074" s="2">
        <v>45618</v>
      </c>
      <c r="O1074" t="str">
        <f>IF(ecommerce_10000[[#This Row],[Platform]]="Souq","sq",ecommerce_10000[[#This Row],[Platform]])</f>
        <v>Amazon</v>
      </c>
      <c r="P1074" t="str">
        <f>IF(E1074="Souq","sq",IF(E1074="Jumia","Jum",E1074))</f>
        <v>Amazon</v>
      </c>
      <c r="Q1074">
        <f>VLOOKUP(ecommerce_10000[[#This Row],[City]],F:I,4,FALSE)</f>
        <v>27872.98</v>
      </c>
      <c r="R1074" s="1">
        <f>SUMIF(C:C,ecommerce_10000[[#This Row],[Category]],I:I)</f>
        <v>92327183.770000085</v>
      </c>
      <c r="S1074" s="1">
        <f>SUMIFS(I:I,C:C,C1074)</f>
        <v>92327183.770000085</v>
      </c>
      <c r="T1074" s="1" t="str">
        <f>INDEX(F:F,MATCH(ecommerce_10000[[#This Row],[TotalAmount]],I:I,0))</f>
        <v>Giza</v>
      </c>
    </row>
    <row r="1075" spans="1:20" x14ac:dyDescent="0.3">
      <c r="A1075" s="1" t="s">
        <v>1119</v>
      </c>
      <c r="B1075" s="1" t="s">
        <v>49</v>
      </c>
      <c r="C1075" s="1" t="s">
        <v>14</v>
      </c>
      <c r="D1075" s="1" t="s">
        <v>50</v>
      </c>
      <c r="E1075" s="1" t="s">
        <v>16</v>
      </c>
      <c r="F1075" s="1" t="s">
        <v>40</v>
      </c>
      <c r="G1075">
        <v>19631.330000000002</v>
      </c>
      <c r="H1075">
        <v>5</v>
      </c>
      <c r="I1075">
        <v>98156.65</v>
      </c>
      <c r="J1075">
        <v>2.8</v>
      </c>
      <c r="K1075">
        <v>3510</v>
      </c>
      <c r="L1075" s="2">
        <v>45433</v>
      </c>
      <c r="O1075" t="str">
        <f>IF(ecommerce_10000[[#This Row],[Platform]]="Souq","sq",ecommerce_10000[[#This Row],[Platform]])</f>
        <v>sq</v>
      </c>
      <c r="P1075" t="str">
        <f>IF(E1075="Souq","sq",IF(E1075="Jumia","Jum",E1075))</f>
        <v>sq</v>
      </c>
      <c r="Q1075">
        <f>VLOOKUP(ecommerce_10000[[#This Row],[City]],F:I,4,FALSE)</f>
        <v>99349.3</v>
      </c>
      <c r="R1075" s="1">
        <f>SUMIF(C:C,ecommerce_10000[[#This Row],[Category]],I:I)</f>
        <v>92327183.770000085</v>
      </c>
      <c r="S1075" s="1">
        <f>SUMIFS(I:I,C:C,C1075)</f>
        <v>92327183.770000085</v>
      </c>
      <c r="T1075" s="1" t="str">
        <f>INDEX(F:F,MATCH(ecommerce_10000[[#This Row],[TotalAmount]],I:I,0))</f>
        <v>Riyadh</v>
      </c>
    </row>
    <row r="1076" spans="1:20" x14ac:dyDescent="0.3">
      <c r="A1076" s="1" t="s">
        <v>1120</v>
      </c>
      <c r="B1076" s="1" t="s">
        <v>35</v>
      </c>
      <c r="C1076" s="1" t="s">
        <v>14</v>
      </c>
      <c r="D1076" s="1" t="s">
        <v>36</v>
      </c>
      <c r="E1076" s="1" t="s">
        <v>22</v>
      </c>
      <c r="F1076" s="1" t="s">
        <v>17</v>
      </c>
      <c r="G1076">
        <v>6805.56</v>
      </c>
      <c r="H1076">
        <v>5</v>
      </c>
      <c r="I1076">
        <v>34027.800000000003</v>
      </c>
      <c r="J1076">
        <v>1.1000000000000001</v>
      </c>
      <c r="K1076">
        <v>2570</v>
      </c>
      <c r="L1076" s="2">
        <v>45326</v>
      </c>
      <c r="O1076" t="str">
        <f>IF(ecommerce_10000[[#This Row],[Platform]]="Souq","sq",ecommerce_10000[[#This Row],[Platform]])</f>
        <v>Jumia</v>
      </c>
      <c r="P1076" t="str">
        <f>IF(E1076="Souq","sq",IF(E1076="Jumia","Jum",E1076))</f>
        <v>Jum</v>
      </c>
      <c r="Q1076">
        <f>VLOOKUP(ecommerce_10000[[#This Row],[City]],F:I,4,FALSE)</f>
        <v>16284.02</v>
      </c>
      <c r="R1076" s="1">
        <f>SUMIF(C:C,ecommerce_10000[[#This Row],[Category]],I:I)</f>
        <v>92327183.770000085</v>
      </c>
      <c r="S1076" s="1">
        <f>SUMIFS(I:I,C:C,C1076)</f>
        <v>92327183.770000085</v>
      </c>
      <c r="T1076" s="1" t="str">
        <f>INDEX(F:F,MATCH(ecommerce_10000[[#This Row],[TotalAmount]],I:I,0))</f>
        <v>Cairo</v>
      </c>
    </row>
    <row r="1077" spans="1:20" x14ac:dyDescent="0.3">
      <c r="A1077" s="1" t="s">
        <v>1121</v>
      </c>
      <c r="B1077" s="1" t="s">
        <v>49</v>
      </c>
      <c r="C1077" s="1" t="s">
        <v>14</v>
      </c>
      <c r="D1077" s="1" t="s">
        <v>50</v>
      </c>
      <c r="E1077" s="1" t="s">
        <v>16</v>
      </c>
      <c r="F1077" s="1" t="s">
        <v>28</v>
      </c>
      <c r="G1077">
        <v>19963.439999999999</v>
      </c>
      <c r="H1077">
        <v>1</v>
      </c>
      <c r="I1077">
        <v>19963.439999999999</v>
      </c>
      <c r="J1077">
        <v>1.96</v>
      </c>
      <c r="K1077">
        <v>1389</v>
      </c>
      <c r="L1077" s="2">
        <v>45538</v>
      </c>
      <c r="O1077" t="str">
        <f>IF(ecommerce_10000[[#This Row],[Platform]]="Souq","sq",ecommerce_10000[[#This Row],[Platform]])</f>
        <v>sq</v>
      </c>
      <c r="P1077" t="str">
        <f>IF(E1077="Souq","sq",IF(E1077="Jumia","Jum",E1077))</f>
        <v>sq</v>
      </c>
      <c r="Q1077">
        <f>VLOOKUP(ecommerce_10000[[#This Row],[City]],F:I,4,FALSE)</f>
        <v>26648.76</v>
      </c>
      <c r="R1077" s="1">
        <f>SUMIF(C:C,ecommerce_10000[[#This Row],[Category]],I:I)</f>
        <v>92327183.770000085</v>
      </c>
      <c r="S1077" s="1">
        <f>SUMIFS(I:I,C:C,C1077)</f>
        <v>92327183.770000085</v>
      </c>
      <c r="T1077" s="1" t="str">
        <f>INDEX(F:F,MATCH(ecommerce_10000[[#This Row],[TotalAmount]],I:I,0))</f>
        <v>Casablanca</v>
      </c>
    </row>
    <row r="1078" spans="1:20" x14ac:dyDescent="0.3">
      <c r="A1078" s="1" t="s">
        <v>1122</v>
      </c>
      <c r="B1078" s="1" t="s">
        <v>35</v>
      </c>
      <c r="C1078" s="1" t="s">
        <v>14</v>
      </c>
      <c r="D1078" s="1" t="s">
        <v>36</v>
      </c>
      <c r="E1078" s="1" t="s">
        <v>47</v>
      </c>
      <c r="F1078" s="1" t="s">
        <v>17</v>
      </c>
      <c r="G1078">
        <v>9410.4</v>
      </c>
      <c r="H1078">
        <v>3</v>
      </c>
      <c r="I1078">
        <v>28231.200000000001</v>
      </c>
      <c r="J1078">
        <v>1.72</v>
      </c>
      <c r="K1078">
        <v>3596</v>
      </c>
      <c r="L1078" s="2">
        <v>45646</v>
      </c>
      <c r="O1078" t="str">
        <f>IF(ecommerce_10000[[#This Row],[Platform]]="Souq","sq",ecommerce_10000[[#This Row],[Platform]])</f>
        <v>Amazon</v>
      </c>
      <c r="P1078" t="str">
        <f>IF(E1078="Souq","sq",IF(E1078="Jumia","Jum",E1078))</f>
        <v>Amazon</v>
      </c>
      <c r="Q1078">
        <f>VLOOKUP(ecommerce_10000[[#This Row],[City]],F:I,4,FALSE)</f>
        <v>16284.02</v>
      </c>
      <c r="R1078" s="1">
        <f>SUMIF(C:C,ecommerce_10000[[#This Row],[Category]],I:I)</f>
        <v>92327183.770000085</v>
      </c>
      <c r="S1078" s="1">
        <f>SUMIFS(I:I,C:C,C1078)</f>
        <v>92327183.770000085</v>
      </c>
      <c r="T1078" s="1" t="str">
        <f>INDEX(F:F,MATCH(ecommerce_10000[[#This Row],[TotalAmount]],I:I,0))</f>
        <v>Cairo</v>
      </c>
    </row>
    <row r="1079" spans="1:20" x14ac:dyDescent="0.3">
      <c r="A1079" s="1" t="s">
        <v>1123</v>
      </c>
      <c r="B1079" s="1" t="s">
        <v>25</v>
      </c>
      <c r="C1079" s="1" t="s">
        <v>26</v>
      </c>
      <c r="D1079" s="1" t="s">
        <v>27</v>
      </c>
      <c r="E1079" s="1" t="s">
        <v>16</v>
      </c>
      <c r="F1079" s="1" t="s">
        <v>40</v>
      </c>
      <c r="G1079">
        <v>15915.81</v>
      </c>
      <c r="H1079">
        <v>5</v>
      </c>
      <c r="I1079">
        <v>79579.05</v>
      </c>
      <c r="J1079">
        <v>2.87</v>
      </c>
      <c r="K1079">
        <v>2045</v>
      </c>
      <c r="L1079" s="2">
        <v>45298</v>
      </c>
      <c r="O1079" t="str">
        <f>IF(ecommerce_10000[[#This Row],[Platform]]="Souq","sq",ecommerce_10000[[#This Row],[Platform]])</f>
        <v>sq</v>
      </c>
      <c r="P1079" t="str">
        <f>IF(E1079="Souq","sq",IF(E1079="Jumia","Jum",E1079))</f>
        <v>sq</v>
      </c>
      <c r="Q1079">
        <f>VLOOKUP(ecommerce_10000[[#This Row],[City]],F:I,4,FALSE)</f>
        <v>99349.3</v>
      </c>
      <c r="R1079" s="1">
        <f>SUMIF(C:C,ecommerce_10000[[#This Row],[Category]],I:I)</f>
        <v>29200970.130000021</v>
      </c>
      <c r="S1079" s="1">
        <f>SUMIFS(I:I,C:C,C1079)</f>
        <v>29200970.130000021</v>
      </c>
      <c r="T1079" s="1" t="str">
        <f>INDEX(F:F,MATCH(ecommerce_10000[[#This Row],[TotalAmount]],I:I,0))</f>
        <v>Riyadh</v>
      </c>
    </row>
    <row r="1080" spans="1:20" x14ac:dyDescent="0.3">
      <c r="A1080" s="1" t="s">
        <v>1124</v>
      </c>
      <c r="B1080" s="1" t="s">
        <v>43</v>
      </c>
      <c r="C1080" s="1" t="s">
        <v>44</v>
      </c>
      <c r="D1080" s="1" t="s">
        <v>45</v>
      </c>
      <c r="E1080" s="1" t="s">
        <v>16</v>
      </c>
      <c r="F1080" s="1" t="s">
        <v>28</v>
      </c>
      <c r="G1080">
        <v>16827.23</v>
      </c>
      <c r="H1080">
        <v>5</v>
      </c>
      <c r="I1080">
        <v>84136.15</v>
      </c>
      <c r="J1080">
        <v>2</v>
      </c>
      <c r="K1080">
        <v>2053</v>
      </c>
      <c r="L1080" s="2">
        <v>45620</v>
      </c>
      <c r="O1080" t="str">
        <f>IF(ecommerce_10000[[#This Row],[Platform]]="Souq","sq",ecommerce_10000[[#This Row],[Platform]])</f>
        <v>sq</v>
      </c>
      <c r="P1080" t="str">
        <f>IF(E1080="Souq","sq",IF(E1080="Jumia","Jum",E1080))</f>
        <v>sq</v>
      </c>
      <c r="Q1080">
        <f>VLOOKUP(ecommerce_10000[[#This Row],[City]],F:I,4,FALSE)</f>
        <v>26648.76</v>
      </c>
      <c r="R1080" s="1">
        <f>SUMIF(C:C,ecommerce_10000[[#This Row],[Category]],I:I)</f>
        <v>31420413.200000018</v>
      </c>
      <c r="S1080" s="1">
        <f>SUMIFS(I:I,C:C,C1080)</f>
        <v>31420413.200000018</v>
      </c>
      <c r="T1080" s="1" t="str">
        <f>INDEX(F:F,MATCH(ecommerce_10000[[#This Row],[TotalAmount]],I:I,0))</f>
        <v>Casablanca</v>
      </c>
    </row>
    <row r="1081" spans="1:20" x14ac:dyDescent="0.3">
      <c r="A1081" s="1" t="s">
        <v>1125</v>
      </c>
      <c r="B1081" s="1" t="s">
        <v>53</v>
      </c>
      <c r="C1081" s="1" t="s">
        <v>31</v>
      </c>
      <c r="D1081" s="1" t="s">
        <v>54</v>
      </c>
      <c r="E1081" s="1" t="s">
        <v>47</v>
      </c>
      <c r="F1081" s="1" t="s">
        <v>62</v>
      </c>
      <c r="G1081">
        <v>16140.94</v>
      </c>
      <c r="H1081">
        <v>3</v>
      </c>
      <c r="I1081">
        <v>48422.82</v>
      </c>
      <c r="J1081">
        <v>1.24</v>
      </c>
      <c r="K1081">
        <v>1981</v>
      </c>
      <c r="L1081" s="2">
        <v>45410</v>
      </c>
      <c r="O1081" t="str">
        <f>IF(ecommerce_10000[[#This Row],[Platform]]="Souq","sq",ecommerce_10000[[#This Row],[Platform]])</f>
        <v>Amazon</v>
      </c>
      <c r="P1081" t="str">
        <f>IF(E1081="Souq","sq",IF(E1081="Jumia","Jum",E1081))</f>
        <v>Amazon</v>
      </c>
      <c r="Q1081">
        <f>VLOOKUP(ecommerce_10000[[#This Row],[City]],F:I,4,FALSE)</f>
        <v>27872.98</v>
      </c>
      <c r="R1081" s="1">
        <f>SUMIF(C:C,ecommerce_10000[[#This Row],[Category]],I:I)</f>
        <v>57542997.559999913</v>
      </c>
      <c r="S1081" s="1">
        <f>SUMIFS(I:I,C:C,C1081)</f>
        <v>57542997.559999913</v>
      </c>
      <c r="T1081" s="1" t="str">
        <f>INDEX(F:F,MATCH(ecommerce_10000[[#This Row],[TotalAmount]],I:I,0))</f>
        <v>Giza</v>
      </c>
    </row>
    <row r="1082" spans="1:20" x14ac:dyDescent="0.3">
      <c r="A1082" s="1" t="s">
        <v>1126</v>
      </c>
      <c r="B1082" s="1" t="s">
        <v>43</v>
      </c>
      <c r="C1082" s="1" t="s">
        <v>44</v>
      </c>
      <c r="D1082" s="1" t="s">
        <v>45</v>
      </c>
      <c r="E1082" s="1" t="s">
        <v>22</v>
      </c>
      <c r="F1082" s="1" t="s">
        <v>23</v>
      </c>
      <c r="G1082">
        <v>14044.12</v>
      </c>
      <c r="H1082">
        <v>1</v>
      </c>
      <c r="I1082">
        <v>14044.12</v>
      </c>
      <c r="J1082">
        <v>2.57</v>
      </c>
      <c r="K1082">
        <v>3553</v>
      </c>
      <c r="L1082" s="2">
        <v>45582</v>
      </c>
      <c r="O1082" t="str">
        <f>IF(ecommerce_10000[[#This Row],[Platform]]="Souq","sq",ecommerce_10000[[#This Row],[Platform]])</f>
        <v>Jumia</v>
      </c>
      <c r="P1082" t="str">
        <f>IF(E1082="Souq","sq",IF(E1082="Jumia","Jum",E1082))</f>
        <v>Jum</v>
      </c>
      <c r="Q1082">
        <f>VLOOKUP(ecommerce_10000[[#This Row],[City]],F:I,4,FALSE)</f>
        <v>13290.4</v>
      </c>
      <c r="R1082" s="1">
        <f>SUMIF(C:C,ecommerce_10000[[#This Row],[Category]],I:I)</f>
        <v>31420413.200000018</v>
      </c>
      <c r="S1082" s="1">
        <f>SUMIFS(I:I,C:C,C1082)</f>
        <v>31420413.200000018</v>
      </c>
      <c r="T1082" s="1" t="str">
        <f>INDEX(F:F,MATCH(ecommerce_10000[[#This Row],[TotalAmount]],I:I,0))</f>
        <v>Alexandria</v>
      </c>
    </row>
    <row r="1083" spans="1:20" x14ac:dyDescent="0.3">
      <c r="A1083" s="1" t="s">
        <v>1127</v>
      </c>
      <c r="B1083" s="1" t="s">
        <v>53</v>
      </c>
      <c r="C1083" s="1" t="s">
        <v>31</v>
      </c>
      <c r="D1083" s="1" t="s">
        <v>54</v>
      </c>
      <c r="E1083" s="1" t="s">
        <v>16</v>
      </c>
      <c r="F1083" s="1" t="s">
        <v>28</v>
      </c>
      <c r="G1083">
        <v>19270.5</v>
      </c>
      <c r="H1083">
        <v>1</v>
      </c>
      <c r="I1083">
        <v>19270.5</v>
      </c>
      <c r="J1083">
        <v>3.41</v>
      </c>
      <c r="K1083">
        <v>3734</v>
      </c>
      <c r="L1083" s="2">
        <v>45607</v>
      </c>
      <c r="O1083" t="str">
        <f>IF(ecommerce_10000[[#This Row],[Platform]]="Souq","sq",ecommerce_10000[[#This Row],[Platform]])</f>
        <v>sq</v>
      </c>
      <c r="P1083" t="str">
        <f>IF(E1083="Souq","sq",IF(E1083="Jumia","Jum",E1083))</f>
        <v>sq</v>
      </c>
      <c r="Q1083">
        <f>VLOOKUP(ecommerce_10000[[#This Row],[City]],F:I,4,FALSE)</f>
        <v>26648.76</v>
      </c>
      <c r="R1083" s="1">
        <f>SUMIF(C:C,ecommerce_10000[[#This Row],[Category]],I:I)</f>
        <v>57542997.559999913</v>
      </c>
      <c r="S1083" s="1">
        <f>SUMIFS(I:I,C:C,C1083)</f>
        <v>57542997.559999913</v>
      </c>
      <c r="T1083" s="1" t="str">
        <f>INDEX(F:F,MATCH(ecommerce_10000[[#This Row],[TotalAmount]],I:I,0))</f>
        <v>Casablanca</v>
      </c>
    </row>
    <row r="1084" spans="1:20" x14ac:dyDescent="0.3">
      <c r="A1084" s="1" t="s">
        <v>1128</v>
      </c>
      <c r="B1084" s="1" t="s">
        <v>65</v>
      </c>
      <c r="C1084" s="1" t="s">
        <v>20</v>
      </c>
      <c r="D1084" s="1" t="s">
        <v>66</v>
      </c>
      <c r="E1084" s="1" t="s">
        <v>22</v>
      </c>
      <c r="F1084" s="1" t="s">
        <v>17</v>
      </c>
      <c r="G1084">
        <v>4401.1000000000004</v>
      </c>
      <c r="H1084">
        <v>3</v>
      </c>
      <c r="I1084">
        <v>13203.3</v>
      </c>
      <c r="J1084">
        <v>1.1200000000000001</v>
      </c>
      <c r="K1084">
        <v>2015</v>
      </c>
      <c r="L1084" s="2">
        <v>45408</v>
      </c>
      <c r="O1084" t="str">
        <f>IF(ecommerce_10000[[#This Row],[Platform]]="Souq","sq",ecommerce_10000[[#This Row],[Platform]])</f>
        <v>Jumia</v>
      </c>
      <c r="P1084" t="str">
        <f>IF(E1084="Souq","sq",IF(E1084="Jumia","Jum",E1084))</f>
        <v>Jum</v>
      </c>
      <c r="Q1084">
        <f>VLOOKUP(ecommerce_10000[[#This Row],[City]],F:I,4,FALSE)</f>
        <v>16284.02</v>
      </c>
      <c r="R1084" s="1">
        <f>SUMIF(C:C,ecommerce_10000[[#This Row],[Category]],I:I)</f>
        <v>91504159.730000004</v>
      </c>
      <c r="S1084" s="1">
        <f>SUMIFS(I:I,C:C,C1084)</f>
        <v>91504159.730000004</v>
      </c>
      <c r="T1084" s="1" t="str">
        <f>INDEX(F:F,MATCH(ecommerce_10000[[#This Row],[TotalAmount]],I:I,0))</f>
        <v>Cairo</v>
      </c>
    </row>
    <row r="1085" spans="1:20" x14ac:dyDescent="0.3">
      <c r="A1085" s="1" t="s">
        <v>1129</v>
      </c>
      <c r="B1085" s="1" t="s">
        <v>35</v>
      </c>
      <c r="C1085" s="1" t="s">
        <v>14</v>
      </c>
      <c r="D1085" s="1" t="s">
        <v>36</v>
      </c>
      <c r="E1085" s="1" t="s">
        <v>16</v>
      </c>
      <c r="F1085" s="1" t="s">
        <v>40</v>
      </c>
      <c r="G1085">
        <v>16627.900000000001</v>
      </c>
      <c r="H1085">
        <v>4</v>
      </c>
      <c r="I1085">
        <v>66511.600000000006</v>
      </c>
      <c r="J1085">
        <v>1.26</v>
      </c>
      <c r="K1085">
        <v>4074</v>
      </c>
      <c r="L1085" s="2">
        <v>45624</v>
      </c>
      <c r="O1085" t="str">
        <f>IF(ecommerce_10000[[#This Row],[Platform]]="Souq","sq",ecommerce_10000[[#This Row],[Platform]])</f>
        <v>sq</v>
      </c>
      <c r="P1085" t="str">
        <f>IF(E1085="Souq","sq",IF(E1085="Jumia","Jum",E1085))</f>
        <v>sq</v>
      </c>
      <c r="Q1085">
        <f>VLOOKUP(ecommerce_10000[[#This Row],[City]],F:I,4,FALSE)</f>
        <v>99349.3</v>
      </c>
      <c r="R1085" s="1">
        <f>SUMIF(C:C,ecommerce_10000[[#This Row],[Category]],I:I)</f>
        <v>92327183.770000085</v>
      </c>
      <c r="S1085" s="1">
        <f>SUMIFS(I:I,C:C,C1085)</f>
        <v>92327183.770000085</v>
      </c>
      <c r="T1085" s="1" t="str">
        <f>INDEX(F:F,MATCH(ecommerce_10000[[#This Row],[TotalAmount]],I:I,0))</f>
        <v>Riyadh</v>
      </c>
    </row>
    <row r="1086" spans="1:20" x14ac:dyDescent="0.3">
      <c r="A1086" s="1" t="s">
        <v>1130</v>
      </c>
      <c r="B1086" s="1" t="s">
        <v>35</v>
      </c>
      <c r="C1086" s="1" t="s">
        <v>14</v>
      </c>
      <c r="D1086" s="1" t="s">
        <v>36</v>
      </c>
      <c r="E1086" s="1" t="s">
        <v>47</v>
      </c>
      <c r="F1086" s="1" t="s">
        <v>62</v>
      </c>
      <c r="G1086">
        <v>18055.38</v>
      </c>
      <c r="H1086">
        <v>1</v>
      </c>
      <c r="I1086">
        <v>18055.38</v>
      </c>
      <c r="J1086">
        <v>2.2999999999999998</v>
      </c>
      <c r="K1086">
        <v>4943</v>
      </c>
      <c r="L1086" s="2">
        <v>45543</v>
      </c>
      <c r="O1086" t="str">
        <f>IF(ecommerce_10000[[#This Row],[Platform]]="Souq","sq",ecommerce_10000[[#This Row],[Platform]])</f>
        <v>Amazon</v>
      </c>
      <c r="P1086" t="str">
        <f>IF(E1086="Souq","sq",IF(E1086="Jumia","Jum",E1086))</f>
        <v>Amazon</v>
      </c>
      <c r="Q1086">
        <f>VLOOKUP(ecommerce_10000[[#This Row],[City]],F:I,4,FALSE)</f>
        <v>27872.98</v>
      </c>
      <c r="R1086" s="1">
        <f>SUMIF(C:C,ecommerce_10000[[#This Row],[Category]],I:I)</f>
        <v>92327183.770000085</v>
      </c>
      <c r="S1086" s="1">
        <f>SUMIFS(I:I,C:C,C1086)</f>
        <v>92327183.770000085</v>
      </c>
      <c r="T1086" s="1" t="str">
        <f>INDEX(F:F,MATCH(ecommerce_10000[[#This Row],[TotalAmount]],I:I,0))</f>
        <v>Giza</v>
      </c>
    </row>
    <row r="1087" spans="1:20" x14ac:dyDescent="0.3">
      <c r="A1087" s="1" t="s">
        <v>1131</v>
      </c>
      <c r="B1087" s="1" t="s">
        <v>25</v>
      </c>
      <c r="C1087" s="1" t="s">
        <v>26</v>
      </c>
      <c r="D1087" s="1" t="s">
        <v>27</v>
      </c>
      <c r="E1087" s="1" t="s">
        <v>16</v>
      </c>
      <c r="F1087" s="1" t="s">
        <v>17</v>
      </c>
      <c r="G1087">
        <v>4338.83</v>
      </c>
      <c r="H1087">
        <v>4</v>
      </c>
      <c r="I1087">
        <v>17355.32</v>
      </c>
      <c r="J1087">
        <v>1.26</v>
      </c>
      <c r="K1087">
        <v>3312</v>
      </c>
      <c r="L1087" s="2">
        <v>45343</v>
      </c>
      <c r="O1087" t="str">
        <f>IF(ecommerce_10000[[#This Row],[Platform]]="Souq","sq",ecommerce_10000[[#This Row],[Platform]])</f>
        <v>sq</v>
      </c>
      <c r="P1087" t="str">
        <f>IF(E1087="Souq","sq",IF(E1087="Jumia","Jum",E1087))</f>
        <v>sq</v>
      </c>
      <c r="Q1087">
        <f>VLOOKUP(ecommerce_10000[[#This Row],[City]],F:I,4,FALSE)</f>
        <v>16284.02</v>
      </c>
      <c r="R1087" s="1">
        <f>SUMIF(C:C,ecommerce_10000[[#This Row],[Category]],I:I)</f>
        <v>29200970.130000021</v>
      </c>
      <c r="S1087" s="1">
        <f>SUMIFS(I:I,C:C,C1087)</f>
        <v>29200970.130000021</v>
      </c>
      <c r="T1087" s="1" t="str">
        <f>INDEX(F:F,MATCH(ecommerce_10000[[#This Row],[TotalAmount]],I:I,0))</f>
        <v>Cairo</v>
      </c>
    </row>
    <row r="1088" spans="1:20" x14ac:dyDescent="0.3">
      <c r="A1088" s="1" t="s">
        <v>1132</v>
      </c>
      <c r="B1088" s="1" t="s">
        <v>53</v>
      </c>
      <c r="C1088" s="1" t="s">
        <v>31</v>
      </c>
      <c r="D1088" s="1" t="s">
        <v>54</v>
      </c>
      <c r="E1088" s="1" t="s">
        <v>16</v>
      </c>
      <c r="F1088" s="1" t="s">
        <v>62</v>
      </c>
      <c r="G1088">
        <v>17626.84</v>
      </c>
      <c r="H1088">
        <v>4</v>
      </c>
      <c r="I1088">
        <v>70507.360000000001</v>
      </c>
      <c r="J1088">
        <v>4.83</v>
      </c>
      <c r="K1088">
        <v>3973</v>
      </c>
      <c r="L1088" s="2">
        <v>45621</v>
      </c>
      <c r="O1088" t="str">
        <f>IF(ecommerce_10000[[#This Row],[Platform]]="Souq","sq",ecommerce_10000[[#This Row],[Platform]])</f>
        <v>sq</v>
      </c>
      <c r="P1088" t="str">
        <f>IF(E1088="Souq","sq",IF(E1088="Jumia","Jum",E1088))</f>
        <v>sq</v>
      </c>
      <c r="Q1088">
        <f>VLOOKUP(ecommerce_10000[[#This Row],[City]],F:I,4,FALSE)</f>
        <v>27872.98</v>
      </c>
      <c r="R1088" s="1">
        <f>SUMIF(C:C,ecommerce_10000[[#This Row],[Category]],I:I)</f>
        <v>57542997.559999913</v>
      </c>
      <c r="S1088" s="1">
        <f>SUMIFS(I:I,C:C,C1088)</f>
        <v>57542997.559999913</v>
      </c>
      <c r="T1088" s="1" t="str">
        <f>INDEX(F:F,MATCH(ecommerce_10000[[#This Row],[TotalAmount]],I:I,0))</f>
        <v>Giza</v>
      </c>
    </row>
    <row r="1089" spans="1:20" x14ac:dyDescent="0.3">
      <c r="A1089" s="1" t="s">
        <v>1133</v>
      </c>
      <c r="B1089" s="1" t="s">
        <v>30</v>
      </c>
      <c r="C1089" s="1" t="s">
        <v>31</v>
      </c>
      <c r="D1089" s="1" t="s">
        <v>32</v>
      </c>
      <c r="E1089" s="1" t="s">
        <v>16</v>
      </c>
      <c r="F1089" s="1" t="s">
        <v>62</v>
      </c>
      <c r="G1089">
        <v>6663.18</v>
      </c>
      <c r="H1089">
        <v>3</v>
      </c>
      <c r="I1089">
        <v>19989.54</v>
      </c>
      <c r="J1089">
        <v>1.58</v>
      </c>
      <c r="K1089">
        <v>538</v>
      </c>
      <c r="L1089" s="2">
        <v>45585</v>
      </c>
      <c r="O1089" t="str">
        <f>IF(ecommerce_10000[[#This Row],[Platform]]="Souq","sq",ecommerce_10000[[#This Row],[Platform]])</f>
        <v>sq</v>
      </c>
      <c r="P1089" t="str">
        <f>IF(E1089="Souq","sq",IF(E1089="Jumia","Jum",E1089))</f>
        <v>sq</v>
      </c>
      <c r="Q1089">
        <f>VLOOKUP(ecommerce_10000[[#This Row],[City]],F:I,4,FALSE)</f>
        <v>27872.98</v>
      </c>
      <c r="R1089" s="1">
        <f>SUMIF(C:C,ecommerce_10000[[#This Row],[Category]],I:I)</f>
        <v>57542997.559999913</v>
      </c>
      <c r="S1089" s="1">
        <f>SUMIFS(I:I,C:C,C1089)</f>
        <v>57542997.559999913</v>
      </c>
      <c r="T1089" s="1" t="str">
        <f>INDEX(F:F,MATCH(ecommerce_10000[[#This Row],[TotalAmount]],I:I,0))</f>
        <v>Giza</v>
      </c>
    </row>
    <row r="1090" spans="1:20" x14ac:dyDescent="0.3">
      <c r="A1090" s="1" t="s">
        <v>1134</v>
      </c>
      <c r="B1090" s="1" t="s">
        <v>65</v>
      </c>
      <c r="C1090" s="1" t="s">
        <v>20</v>
      </c>
      <c r="D1090" s="1" t="s">
        <v>66</v>
      </c>
      <c r="E1090" s="1" t="s">
        <v>22</v>
      </c>
      <c r="F1090" s="1" t="s">
        <v>40</v>
      </c>
      <c r="G1090">
        <v>5754.25</v>
      </c>
      <c r="H1090">
        <v>5</v>
      </c>
      <c r="I1090">
        <v>28771.25</v>
      </c>
      <c r="J1090">
        <v>2.4900000000000002</v>
      </c>
      <c r="K1090">
        <v>3217</v>
      </c>
      <c r="L1090" s="2">
        <v>45626</v>
      </c>
      <c r="O1090" t="str">
        <f>IF(ecommerce_10000[[#This Row],[Platform]]="Souq","sq",ecommerce_10000[[#This Row],[Platform]])</f>
        <v>Jumia</v>
      </c>
      <c r="P1090" t="str">
        <f>IF(E1090="Souq","sq",IF(E1090="Jumia","Jum",E1090))</f>
        <v>Jum</v>
      </c>
      <c r="Q1090">
        <f>VLOOKUP(ecommerce_10000[[#This Row],[City]],F:I,4,FALSE)</f>
        <v>99349.3</v>
      </c>
      <c r="R1090" s="1">
        <f>SUMIF(C:C,ecommerce_10000[[#This Row],[Category]],I:I)</f>
        <v>91504159.730000004</v>
      </c>
      <c r="S1090" s="1">
        <f>SUMIFS(I:I,C:C,C1090)</f>
        <v>91504159.730000004</v>
      </c>
      <c r="T1090" s="1" t="str">
        <f>INDEX(F:F,MATCH(ecommerce_10000[[#This Row],[TotalAmount]],I:I,0))</f>
        <v>Riyadh</v>
      </c>
    </row>
    <row r="1091" spans="1:20" x14ac:dyDescent="0.3">
      <c r="A1091" s="1" t="s">
        <v>1135</v>
      </c>
      <c r="B1091" s="1" t="s">
        <v>49</v>
      </c>
      <c r="C1091" s="1" t="s">
        <v>14</v>
      </c>
      <c r="D1091" s="1" t="s">
        <v>50</v>
      </c>
      <c r="E1091" s="1" t="s">
        <v>22</v>
      </c>
      <c r="F1091" s="1" t="s">
        <v>17</v>
      </c>
      <c r="G1091">
        <v>4375.3</v>
      </c>
      <c r="H1091">
        <v>1</v>
      </c>
      <c r="I1091">
        <v>4375.3</v>
      </c>
      <c r="J1091">
        <v>1.0900000000000001</v>
      </c>
      <c r="K1091">
        <v>3535</v>
      </c>
      <c r="L1091" s="2">
        <v>45343</v>
      </c>
      <c r="O1091" t="str">
        <f>IF(ecommerce_10000[[#This Row],[Platform]]="Souq","sq",ecommerce_10000[[#This Row],[Platform]])</f>
        <v>Jumia</v>
      </c>
      <c r="P1091" t="str">
        <f>IF(E1091="Souq","sq",IF(E1091="Jumia","Jum",E1091))</f>
        <v>Jum</v>
      </c>
      <c r="Q1091">
        <f>VLOOKUP(ecommerce_10000[[#This Row],[City]],F:I,4,FALSE)</f>
        <v>16284.02</v>
      </c>
      <c r="R1091" s="1">
        <f>SUMIF(C:C,ecommerce_10000[[#This Row],[Category]],I:I)</f>
        <v>92327183.770000085</v>
      </c>
      <c r="S1091" s="1">
        <f>SUMIFS(I:I,C:C,C1091)</f>
        <v>92327183.770000085</v>
      </c>
      <c r="T1091" s="1" t="str">
        <f>INDEX(F:F,MATCH(ecommerce_10000[[#This Row],[TotalAmount]],I:I,0))</f>
        <v>Cairo</v>
      </c>
    </row>
    <row r="1092" spans="1:20" x14ac:dyDescent="0.3">
      <c r="A1092" s="1" t="s">
        <v>1136</v>
      </c>
      <c r="B1092" s="1" t="s">
        <v>35</v>
      </c>
      <c r="C1092" s="1" t="s">
        <v>14</v>
      </c>
      <c r="D1092" s="1" t="s">
        <v>36</v>
      </c>
      <c r="E1092" s="1" t="s">
        <v>16</v>
      </c>
      <c r="F1092" s="1" t="s">
        <v>28</v>
      </c>
      <c r="G1092">
        <v>9139.01</v>
      </c>
      <c r="H1092">
        <v>1</v>
      </c>
      <c r="I1092">
        <v>9139.01</v>
      </c>
      <c r="J1092">
        <v>2.96</v>
      </c>
      <c r="K1092">
        <v>558</v>
      </c>
      <c r="L1092" s="2">
        <v>45600</v>
      </c>
      <c r="O1092" t="str">
        <f>IF(ecommerce_10000[[#This Row],[Platform]]="Souq","sq",ecommerce_10000[[#This Row],[Platform]])</f>
        <v>sq</v>
      </c>
      <c r="P1092" t="str">
        <f>IF(E1092="Souq","sq",IF(E1092="Jumia","Jum",E1092))</f>
        <v>sq</v>
      </c>
      <c r="Q1092">
        <f>VLOOKUP(ecommerce_10000[[#This Row],[City]],F:I,4,FALSE)</f>
        <v>26648.76</v>
      </c>
      <c r="R1092" s="1">
        <f>SUMIF(C:C,ecommerce_10000[[#This Row],[Category]],I:I)</f>
        <v>92327183.770000085</v>
      </c>
      <c r="S1092" s="1">
        <f>SUMIFS(I:I,C:C,C1092)</f>
        <v>92327183.770000085</v>
      </c>
      <c r="T1092" s="1" t="str">
        <f>INDEX(F:F,MATCH(ecommerce_10000[[#This Row],[TotalAmount]],I:I,0))</f>
        <v>Casablanca</v>
      </c>
    </row>
    <row r="1093" spans="1:20" x14ac:dyDescent="0.3">
      <c r="A1093" s="1" t="s">
        <v>1137</v>
      </c>
      <c r="B1093" s="1" t="s">
        <v>13</v>
      </c>
      <c r="C1093" s="1" t="s">
        <v>14</v>
      </c>
      <c r="D1093" s="1" t="s">
        <v>15</v>
      </c>
      <c r="E1093" s="1" t="s">
        <v>47</v>
      </c>
      <c r="F1093" s="1" t="s">
        <v>62</v>
      </c>
      <c r="G1093">
        <v>2559.91</v>
      </c>
      <c r="H1093">
        <v>2</v>
      </c>
      <c r="I1093">
        <v>5119.82</v>
      </c>
      <c r="J1093">
        <v>2.1</v>
      </c>
      <c r="K1093">
        <v>4163</v>
      </c>
      <c r="L1093" s="2">
        <v>45512</v>
      </c>
      <c r="O1093" t="str">
        <f>IF(ecommerce_10000[[#This Row],[Platform]]="Souq","sq",ecommerce_10000[[#This Row],[Platform]])</f>
        <v>Amazon</v>
      </c>
      <c r="P1093" t="str">
        <f>IF(E1093="Souq","sq",IF(E1093="Jumia","Jum",E1093))</f>
        <v>Amazon</v>
      </c>
      <c r="Q1093">
        <f>VLOOKUP(ecommerce_10000[[#This Row],[City]],F:I,4,FALSE)</f>
        <v>27872.98</v>
      </c>
      <c r="R1093" s="1">
        <f>SUMIF(C:C,ecommerce_10000[[#This Row],[Category]],I:I)</f>
        <v>92327183.770000085</v>
      </c>
      <c r="S1093" s="1">
        <f>SUMIFS(I:I,C:C,C1093)</f>
        <v>92327183.770000085</v>
      </c>
      <c r="T1093" s="1" t="str">
        <f>INDEX(F:F,MATCH(ecommerce_10000[[#This Row],[TotalAmount]],I:I,0))</f>
        <v>Giza</v>
      </c>
    </row>
    <row r="1094" spans="1:20" x14ac:dyDescent="0.3">
      <c r="A1094" s="1" t="s">
        <v>1138</v>
      </c>
      <c r="B1094" s="1" t="s">
        <v>30</v>
      </c>
      <c r="C1094" s="1" t="s">
        <v>31</v>
      </c>
      <c r="D1094" s="1" t="s">
        <v>32</v>
      </c>
      <c r="E1094" s="1" t="s">
        <v>47</v>
      </c>
      <c r="F1094" s="1" t="s">
        <v>28</v>
      </c>
      <c r="G1094">
        <v>4853.03</v>
      </c>
      <c r="H1094">
        <v>5</v>
      </c>
      <c r="I1094">
        <v>24265.15</v>
      </c>
      <c r="J1094">
        <v>1.76</v>
      </c>
      <c r="K1094">
        <v>4825</v>
      </c>
      <c r="L1094" s="2">
        <v>45506</v>
      </c>
      <c r="O1094" t="str">
        <f>IF(ecommerce_10000[[#This Row],[Platform]]="Souq","sq",ecommerce_10000[[#This Row],[Platform]])</f>
        <v>Amazon</v>
      </c>
      <c r="P1094" t="str">
        <f>IF(E1094="Souq","sq",IF(E1094="Jumia","Jum",E1094))</f>
        <v>Amazon</v>
      </c>
      <c r="Q1094">
        <f>VLOOKUP(ecommerce_10000[[#This Row],[City]],F:I,4,FALSE)</f>
        <v>26648.76</v>
      </c>
      <c r="R1094" s="1">
        <f>SUMIF(C:C,ecommerce_10000[[#This Row],[Category]],I:I)</f>
        <v>57542997.559999913</v>
      </c>
      <c r="S1094" s="1">
        <f>SUMIFS(I:I,C:C,C1094)</f>
        <v>57542997.559999913</v>
      </c>
      <c r="T1094" s="1" t="str">
        <f>INDEX(F:F,MATCH(ecommerce_10000[[#This Row],[TotalAmount]],I:I,0))</f>
        <v>Casablanca</v>
      </c>
    </row>
    <row r="1095" spans="1:20" x14ac:dyDescent="0.3">
      <c r="A1095" s="1" t="s">
        <v>1139</v>
      </c>
      <c r="B1095" s="1" t="s">
        <v>43</v>
      </c>
      <c r="C1095" s="1" t="s">
        <v>44</v>
      </c>
      <c r="D1095" s="1" t="s">
        <v>45</v>
      </c>
      <c r="E1095" s="1" t="s">
        <v>16</v>
      </c>
      <c r="F1095" s="1" t="s">
        <v>17</v>
      </c>
      <c r="G1095">
        <v>12703.96</v>
      </c>
      <c r="H1095">
        <v>5</v>
      </c>
      <c r="I1095">
        <v>63519.8</v>
      </c>
      <c r="J1095">
        <v>2.59</v>
      </c>
      <c r="K1095">
        <v>951</v>
      </c>
      <c r="L1095" s="2">
        <v>45355</v>
      </c>
      <c r="O1095" t="str">
        <f>IF(ecommerce_10000[[#This Row],[Platform]]="Souq","sq",ecommerce_10000[[#This Row],[Platform]])</f>
        <v>sq</v>
      </c>
      <c r="P1095" t="str">
        <f>IF(E1095="Souq","sq",IF(E1095="Jumia","Jum",E1095))</f>
        <v>sq</v>
      </c>
      <c r="Q1095">
        <f>VLOOKUP(ecommerce_10000[[#This Row],[City]],F:I,4,FALSE)</f>
        <v>16284.02</v>
      </c>
      <c r="R1095" s="1">
        <f>SUMIF(C:C,ecommerce_10000[[#This Row],[Category]],I:I)</f>
        <v>31420413.200000018</v>
      </c>
      <c r="S1095" s="1">
        <f>SUMIFS(I:I,C:C,C1095)</f>
        <v>31420413.200000018</v>
      </c>
      <c r="T1095" s="1" t="str">
        <f>INDEX(F:F,MATCH(ecommerce_10000[[#This Row],[TotalAmount]],I:I,0))</f>
        <v>Cairo</v>
      </c>
    </row>
    <row r="1096" spans="1:20" x14ac:dyDescent="0.3">
      <c r="A1096" s="1" t="s">
        <v>1140</v>
      </c>
      <c r="B1096" s="1" t="s">
        <v>38</v>
      </c>
      <c r="C1096" s="1" t="s">
        <v>20</v>
      </c>
      <c r="D1096" s="1" t="s">
        <v>39</v>
      </c>
      <c r="E1096" s="1" t="s">
        <v>16</v>
      </c>
      <c r="F1096" s="1" t="s">
        <v>23</v>
      </c>
      <c r="G1096">
        <v>13102.88</v>
      </c>
      <c r="H1096">
        <v>2</v>
      </c>
      <c r="I1096">
        <v>26205.759999999998</v>
      </c>
      <c r="J1096">
        <v>3.21</v>
      </c>
      <c r="K1096">
        <v>3154</v>
      </c>
      <c r="L1096" s="2">
        <v>45462</v>
      </c>
      <c r="O1096" t="str">
        <f>IF(ecommerce_10000[[#This Row],[Platform]]="Souq","sq",ecommerce_10000[[#This Row],[Platform]])</f>
        <v>sq</v>
      </c>
      <c r="P1096" t="str">
        <f>IF(E1096="Souq","sq",IF(E1096="Jumia","Jum",E1096))</f>
        <v>sq</v>
      </c>
      <c r="Q1096">
        <f>VLOOKUP(ecommerce_10000[[#This Row],[City]],F:I,4,FALSE)</f>
        <v>13290.4</v>
      </c>
      <c r="R1096" s="1">
        <f>SUMIF(C:C,ecommerce_10000[[#This Row],[Category]],I:I)</f>
        <v>91504159.730000004</v>
      </c>
      <c r="S1096" s="1">
        <f>SUMIFS(I:I,C:C,C1096)</f>
        <v>91504159.730000004</v>
      </c>
      <c r="T1096" s="1" t="str">
        <f>INDEX(F:F,MATCH(ecommerce_10000[[#This Row],[TotalAmount]],I:I,0))</f>
        <v>Alexandria</v>
      </c>
    </row>
    <row r="1097" spans="1:20" x14ac:dyDescent="0.3">
      <c r="A1097" s="1" t="s">
        <v>1141</v>
      </c>
      <c r="B1097" s="1" t="s">
        <v>38</v>
      </c>
      <c r="C1097" s="1" t="s">
        <v>20</v>
      </c>
      <c r="D1097" s="1" t="s">
        <v>39</v>
      </c>
      <c r="E1097" s="1" t="s">
        <v>22</v>
      </c>
      <c r="F1097" s="1" t="s">
        <v>17</v>
      </c>
      <c r="G1097">
        <v>1518.88</v>
      </c>
      <c r="H1097">
        <v>1</v>
      </c>
      <c r="I1097">
        <v>1518.88</v>
      </c>
      <c r="J1097">
        <v>3.02</v>
      </c>
      <c r="K1097">
        <v>2761</v>
      </c>
      <c r="L1097" s="2">
        <v>45371</v>
      </c>
      <c r="O1097" t="str">
        <f>IF(ecommerce_10000[[#This Row],[Platform]]="Souq","sq",ecommerce_10000[[#This Row],[Platform]])</f>
        <v>Jumia</v>
      </c>
      <c r="P1097" t="str">
        <f>IF(E1097="Souq","sq",IF(E1097="Jumia","Jum",E1097))</f>
        <v>Jum</v>
      </c>
      <c r="Q1097">
        <f>VLOOKUP(ecommerce_10000[[#This Row],[City]],F:I,4,FALSE)</f>
        <v>16284.02</v>
      </c>
      <c r="R1097" s="1">
        <f>SUMIF(C:C,ecommerce_10000[[#This Row],[Category]],I:I)</f>
        <v>91504159.730000004</v>
      </c>
      <c r="S1097" s="1">
        <f>SUMIFS(I:I,C:C,C1097)</f>
        <v>91504159.730000004</v>
      </c>
      <c r="T1097" s="1" t="str">
        <f>INDEX(F:F,MATCH(ecommerce_10000[[#This Row],[TotalAmount]],I:I,0))</f>
        <v>Cairo</v>
      </c>
    </row>
    <row r="1098" spans="1:20" x14ac:dyDescent="0.3">
      <c r="A1098" s="1" t="s">
        <v>1142</v>
      </c>
      <c r="B1098" s="1" t="s">
        <v>53</v>
      </c>
      <c r="C1098" s="1" t="s">
        <v>31</v>
      </c>
      <c r="D1098" s="1" t="s">
        <v>54</v>
      </c>
      <c r="E1098" s="1" t="s">
        <v>47</v>
      </c>
      <c r="F1098" s="1" t="s">
        <v>23</v>
      </c>
      <c r="G1098">
        <v>12797.99</v>
      </c>
      <c r="H1098">
        <v>4</v>
      </c>
      <c r="I1098">
        <v>51191.96</v>
      </c>
      <c r="J1098">
        <v>1.61</v>
      </c>
      <c r="K1098">
        <v>2798</v>
      </c>
      <c r="L1098" s="2">
        <v>45536</v>
      </c>
      <c r="O1098" t="str">
        <f>IF(ecommerce_10000[[#This Row],[Platform]]="Souq","sq",ecommerce_10000[[#This Row],[Platform]])</f>
        <v>Amazon</v>
      </c>
      <c r="P1098" t="str">
        <f>IF(E1098="Souq","sq",IF(E1098="Jumia","Jum",E1098))</f>
        <v>Amazon</v>
      </c>
      <c r="Q1098">
        <f>VLOOKUP(ecommerce_10000[[#This Row],[City]],F:I,4,FALSE)</f>
        <v>13290.4</v>
      </c>
      <c r="R1098" s="1">
        <f>SUMIF(C:C,ecommerce_10000[[#This Row],[Category]],I:I)</f>
        <v>57542997.559999913</v>
      </c>
      <c r="S1098" s="1">
        <f>SUMIFS(I:I,C:C,C1098)</f>
        <v>57542997.559999913</v>
      </c>
      <c r="T1098" s="1" t="str">
        <f>INDEX(F:F,MATCH(ecommerce_10000[[#This Row],[TotalAmount]],I:I,0))</f>
        <v>Alexandria</v>
      </c>
    </row>
    <row r="1099" spans="1:20" x14ac:dyDescent="0.3">
      <c r="A1099" s="1" t="s">
        <v>1143</v>
      </c>
      <c r="B1099" s="1" t="s">
        <v>65</v>
      </c>
      <c r="C1099" s="1" t="s">
        <v>20</v>
      </c>
      <c r="D1099" s="1" t="s">
        <v>66</v>
      </c>
      <c r="E1099" s="1" t="s">
        <v>16</v>
      </c>
      <c r="F1099" s="1" t="s">
        <v>62</v>
      </c>
      <c r="G1099">
        <v>6357.71</v>
      </c>
      <c r="H1099">
        <v>2</v>
      </c>
      <c r="I1099">
        <v>12715.42</v>
      </c>
      <c r="J1099">
        <v>2.33</v>
      </c>
      <c r="K1099">
        <v>4450</v>
      </c>
      <c r="L1099" s="2">
        <v>45469</v>
      </c>
      <c r="O1099" t="str">
        <f>IF(ecommerce_10000[[#This Row],[Platform]]="Souq","sq",ecommerce_10000[[#This Row],[Platform]])</f>
        <v>sq</v>
      </c>
      <c r="P1099" t="str">
        <f>IF(E1099="Souq","sq",IF(E1099="Jumia","Jum",E1099))</f>
        <v>sq</v>
      </c>
      <c r="Q1099">
        <f>VLOOKUP(ecommerce_10000[[#This Row],[City]],F:I,4,FALSE)</f>
        <v>27872.98</v>
      </c>
      <c r="R1099" s="1">
        <f>SUMIF(C:C,ecommerce_10000[[#This Row],[Category]],I:I)</f>
        <v>91504159.730000004</v>
      </c>
      <c r="S1099" s="1">
        <f>SUMIFS(I:I,C:C,C1099)</f>
        <v>91504159.730000004</v>
      </c>
      <c r="T1099" s="1" t="str">
        <f>INDEX(F:F,MATCH(ecommerce_10000[[#This Row],[TotalAmount]],I:I,0))</f>
        <v>Giza</v>
      </c>
    </row>
    <row r="1100" spans="1:20" x14ac:dyDescent="0.3">
      <c r="A1100" s="1" t="s">
        <v>1144</v>
      </c>
      <c r="B1100" s="1" t="s">
        <v>30</v>
      </c>
      <c r="C1100" s="1" t="s">
        <v>31</v>
      </c>
      <c r="D1100" s="1" t="s">
        <v>32</v>
      </c>
      <c r="E1100" s="1" t="s">
        <v>22</v>
      </c>
      <c r="F1100" s="1" t="s">
        <v>33</v>
      </c>
      <c r="G1100">
        <v>10353.5</v>
      </c>
      <c r="H1100">
        <v>3</v>
      </c>
      <c r="I1100">
        <v>31060.5</v>
      </c>
      <c r="J1100">
        <v>1.55</v>
      </c>
      <c r="K1100">
        <v>1942</v>
      </c>
      <c r="L1100" s="2">
        <v>45416</v>
      </c>
      <c r="O1100" t="str">
        <f>IF(ecommerce_10000[[#This Row],[Platform]]="Souq","sq",ecommerce_10000[[#This Row],[Platform]])</f>
        <v>Jumia</v>
      </c>
      <c r="P1100" t="str">
        <f>IF(E1100="Souq","sq",IF(E1100="Jumia","Jum",E1100))</f>
        <v>Jum</v>
      </c>
      <c r="Q1100">
        <f>VLOOKUP(ecommerce_10000[[#This Row],[City]],F:I,4,FALSE)</f>
        <v>3665.44</v>
      </c>
      <c r="R1100" s="1">
        <f>SUMIF(C:C,ecommerce_10000[[#This Row],[Category]],I:I)</f>
        <v>57542997.559999913</v>
      </c>
      <c r="S1100" s="1">
        <f>SUMIFS(I:I,C:C,C1100)</f>
        <v>57542997.559999913</v>
      </c>
      <c r="T1100" s="1" t="str">
        <f>INDEX(F:F,MATCH(ecommerce_10000[[#This Row],[TotalAmount]],I:I,0))</f>
        <v>Dubai</v>
      </c>
    </row>
    <row r="1101" spans="1:20" x14ac:dyDescent="0.3">
      <c r="A1101" s="1" t="s">
        <v>1145</v>
      </c>
      <c r="B1101" s="1" t="s">
        <v>35</v>
      </c>
      <c r="C1101" s="1" t="s">
        <v>14</v>
      </c>
      <c r="D1101" s="1" t="s">
        <v>36</v>
      </c>
      <c r="E1101" s="1" t="s">
        <v>22</v>
      </c>
      <c r="F1101" s="1" t="s">
        <v>33</v>
      </c>
      <c r="G1101">
        <v>16997.22</v>
      </c>
      <c r="H1101">
        <v>3</v>
      </c>
      <c r="I1101">
        <v>50991.66</v>
      </c>
      <c r="J1101">
        <v>4.88</v>
      </c>
      <c r="K1101">
        <v>3587</v>
      </c>
      <c r="L1101" s="2">
        <v>45564</v>
      </c>
      <c r="O1101" t="str">
        <f>IF(ecommerce_10000[[#This Row],[Platform]]="Souq","sq",ecommerce_10000[[#This Row],[Platform]])</f>
        <v>Jumia</v>
      </c>
      <c r="P1101" t="str">
        <f>IF(E1101="Souq","sq",IF(E1101="Jumia","Jum",E1101))</f>
        <v>Jum</v>
      </c>
      <c r="Q1101">
        <f>VLOOKUP(ecommerce_10000[[#This Row],[City]],F:I,4,FALSE)</f>
        <v>3665.44</v>
      </c>
      <c r="R1101" s="1">
        <f>SUMIF(C:C,ecommerce_10000[[#This Row],[Category]],I:I)</f>
        <v>92327183.770000085</v>
      </c>
      <c r="S1101" s="1">
        <f>SUMIFS(I:I,C:C,C1101)</f>
        <v>92327183.770000085</v>
      </c>
      <c r="T1101" s="1" t="str">
        <f>INDEX(F:F,MATCH(ecommerce_10000[[#This Row],[TotalAmount]],I:I,0))</f>
        <v>Dubai</v>
      </c>
    </row>
    <row r="1102" spans="1:20" x14ac:dyDescent="0.3">
      <c r="A1102" s="1" t="s">
        <v>1146</v>
      </c>
      <c r="B1102" s="1" t="s">
        <v>49</v>
      </c>
      <c r="C1102" s="1" t="s">
        <v>14</v>
      </c>
      <c r="D1102" s="1" t="s">
        <v>50</v>
      </c>
      <c r="E1102" s="1" t="s">
        <v>47</v>
      </c>
      <c r="F1102" s="1" t="s">
        <v>40</v>
      </c>
      <c r="G1102">
        <v>17180.330000000002</v>
      </c>
      <c r="H1102">
        <v>5</v>
      </c>
      <c r="I1102">
        <v>85901.65</v>
      </c>
      <c r="J1102">
        <v>4.7300000000000004</v>
      </c>
      <c r="K1102">
        <v>1310</v>
      </c>
      <c r="L1102" s="2">
        <v>45648</v>
      </c>
      <c r="O1102" t="str">
        <f>IF(ecommerce_10000[[#This Row],[Platform]]="Souq","sq",ecommerce_10000[[#This Row],[Platform]])</f>
        <v>Amazon</v>
      </c>
      <c r="P1102" t="str">
        <f>IF(E1102="Souq","sq",IF(E1102="Jumia","Jum",E1102))</f>
        <v>Amazon</v>
      </c>
      <c r="Q1102">
        <f>VLOOKUP(ecommerce_10000[[#This Row],[City]],F:I,4,FALSE)</f>
        <v>99349.3</v>
      </c>
      <c r="R1102" s="1">
        <f>SUMIF(C:C,ecommerce_10000[[#This Row],[Category]],I:I)</f>
        <v>92327183.770000085</v>
      </c>
      <c r="S1102" s="1">
        <f>SUMIFS(I:I,C:C,C1102)</f>
        <v>92327183.770000085</v>
      </c>
      <c r="T1102" s="1" t="str">
        <f>INDEX(F:F,MATCH(ecommerce_10000[[#This Row],[TotalAmount]],I:I,0))</f>
        <v>Riyadh</v>
      </c>
    </row>
    <row r="1103" spans="1:20" x14ac:dyDescent="0.3">
      <c r="A1103" s="1" t="s">
        <v>1147</v>
      </c>
      <c r="B1103" s="1" t="s">
        <v>35</v>
      </c>
      <c r="C1103" s="1" t="s">
        <v>14</v>
      </c>
      <c r="D1103" s="1" t="s">
        <v>36</v>
      </c>
      <c r="E1103" s="1" t="s">
        <v>22</v>
      </c>
      <c r="F1103" s="1" t="s">
        <v>17</v>
      </c>
      <c r="G1103">
        <v>19395.59</v>
      </c>
      <c r="H1103">
        <v>5</v>
      </c>
      <c r="I1103">
        <v>96977.95</v>
      </c>
      <c r="J1103">
        <v>1.49</v>
      </c>
      <c r="K1103">
        <v>2485</v>
      </c>
      <c r="L1103" s="2">
        <v>45548</v>
      </c>
      <c r="O1103" t="str">
        <f>IF(ecommerce_10000[[#This Row],[Platform]]="Souq","sq",ecommerce_10000[[#This Row],[Platform]])</f>
        <v>Jumia</v>
      </c>
      <c r="P1103" t="str">
        <f>IF(E1103="Souq","sq",IF(E1103="Jumia","Jum",E1103))</f>
        <v>Jum</v>
      </c>
      <c r="Q1103">
        <f>VLOOKUP(ecommerce_10000[[#This Row],[City]],F:I,4,FALSE)</f>
        <v>16284.02</v>
      </c>
      <c r="R1103" s="1">
        <f>SUMIF(C:C,ecommerce_10000[[#This Row],[Category]],I:I)</f>
        <v>92327183.770000085</v>
      </c>
      <c r="S1103" s="1">
        <f>SUMIFS(I:I,C:C,C1103)</f>
        <v>92327183.770000085</v>
      </c>
      <c r="T1103" s="1" t="str">
        <f>INDEX(F:F,MATCH(ecommerce_10000[[#This Row],[TotalAmount]],I:I,0))</f>
        <v>Cairo</v>
      </c>
    </row>
    <row r="1104" spans="1:20" x14ac:dyDescent="0.3">
      <c r="A1104" s="1" t="s">
        <v>1148</v>
      </c>
      <c r="B1104" s="1" t="s">
        <v>43</v>
      </c>
      <c r="C1104" s="1" t="s">
        <v>44</v>
      </c>
      <c r="D1104" s="1" t="s">
        <v>45</v>
      </c>
      <c r="E1104" s="1" t="s">
        <v>16</v>
      </c>
      <c r="F1104" s="1" t="s">
        <v>40</v>
      </c>
      <c r="G1104">
        <v>8303.01</v>
      </c>
      <c r="H1104">
        <v>1</v>
      </c>
      <c r="I1104">
        <v>8303.01</v>
      </c>
      <c r="J1104">
        <v>1.49</v>
      </c>
      <c r="K1104">
        <v>2595</v>
      </c>
      <c r="L1104" s="2">
        <v>45350</v>
      </c>
      <c r="O1104" t="str">
        <f>IF(ecommerce_10000[[#This Row],[Platform]]="Souq","sq",ecommerce_10000[[#This Row],[Platform]])</f>
        <v>sq</v>
      </c>
      <c r="P1104" t="str">
        <f>IF(E1104="Souq","sq",IF(E1104="Jumia","Jum",E1104))</f>
        <v>sq</v>
      </c>
      <c r="Q1104">
        <f>VLOOKUP(ecommerce_10000[[#This Row],[City]],F:I,4,FALSE)</f>
        <v>99349.3</v>
      </c>
      <c r="R1104" s="1">
        <f>SUMIF(C:C,ecommerce_10000[[#This Row],[Category]],I:I)</f>
        <v>31420413.200000018</v>
      </c>
      <c r="S1104" s="1">
        <f>SUMIFS(I:I,C:C,C1104)</f>
        <v>31420413.200000018</v>
      </c>
      <c r="T1104" s="1" t="str">
        <f>INDEX(F:F,MATCH(ecommerce_10000[[#This Row],[TotalAmount]],I:I,0))</f>
        <v>Riyadh</v>
      </c>
    </row>
    <row r="1105" spans="1:20" x14ac:dyDescent="0.3">
      <c r="A1105" s="1" t="s">
        <v>1149</v>
      </c>
      <c r="B1105" s="1" t="s">
        <v>19</v>
      </c>
      <c r="C1105" s="1" t="s">
        <v>20</v>
      </c>
      <c r="D1105" s="1" t="s">
        <v>21</v>
      </c>
      <c r="E1105" s="1" t="s">
        <v>22</v>
      </c>
      <c r="F1105" s="1" t="s">
        <v>40</v>
      </c>
      <c r="G1105">
        <v>17348.7</v>
      </c>
      <c r="H1105">
        <v>2</v>
      </c>
      <c r="I1105">
        <v>34697.4</v>
      </c>
      <c r="J1105">
        <v>4.8600000000000003</v>
      </c>
      <c r="K1105">
        <v>4186</v>
      </c>
      <c r="L1105" s="2">
        <v>45507</v>
      </c>
      <c r="O1105" t="str">
        <f>IF(ecommerce_10000[[#This Row],[Platform]]="Souq","sq",ecommerce_10000[[#This Row],[Platform]])</f>
        <v>Jumia</v>
      </c>
      <c r="P1105" t="str">
        <f>IF(E1105="Souq","sq",IF(E1105="Jumia","Jum",E1105))</f>
        <v>Jum</v>
      </c>
      <c r="Q1105">
        <f>VLOOKUP(ecommerce_10000[[#This Row],[City]],F:I,4,FALSE)</f>
        <v>99349.3</v>
      </c>
      <c r="R1105" s="1">
        <f>SUMIF(C:C,ecommerce_10000[[#This Row],[Category]],I:I)</f>
        <v>91504159.730000004</v>
      </c>
      <c r="S1105" s="1">
        <f>SUMIFS(I:I,C:C,C1105)</f>
        <v>91504159.730000004</v>
      </c>
      <c r="T1105" s="1" t="str">
        <f>INDEX(F:F,MATCH(ecommerce_10000[[#This Row],[TotalAmount]],I:I,0))</f>
        <v>Riyadh</v>
      </c>
    </row>
    <row r="1106" spans="1:20" x14ac:dyDescent="0.3">
      <c r="A1106" s="1" t="s">
        <v>1150</v>
      </c>
      <c r="B1106" s="1" t="s">
        <v>38</v>
      </c>
      <c r="C1106" s="1" t="s">
        <v>20</v>
      </c>
      <c r="D1106" s="1" t="s">
        <v>39</v>
      </c>
      <c r="E1106" s="1" t="s">
        <v>22</v>
      </c>
      <c r="F1106" s="1" t="s">
        <v>17</v>
      </c>
      <c r="G1106">
        <v>1323.56</v>
      </c>
      <c r="H1106">
        <v>1</v>
      </c>
      <c r="I1106">
        <v>1323.56</v>
      </c>
      <c r="J1106">
        <v>4.18</v>
      </c>
      <c r="K1106">
        <v>3474</v>
      </c>
      <c r="L1106" s="2">
        <v>45294</v>
      </c>
      <c r="O1106" t="str">
        <f>IF(ecommerce_10000[[#This Row],[Platform]]="Souq","sq",ecommerce_10000[[#This Row],[Platform]])</f>
        <v>Jumia</v>
      </c>
      <c r="P1106" t="str">
        <f>IF(E1106="Souq","sq",IF(E1106="Jumia","Jum",E1106))</f>
        <v>Jum</v>
      </c>
      <c r="Q1106">
        <f>VLOOKUP(ecommerce_10000[[#This Row],[City]],F:I,4,FALSE)</f>
        <v>16284.02</v>
      </c>
      <c r="R1106" s="1">
        <f>SUMIF(C:C,ecommerce_10000[[#This Row],[Category]],I:I)</f>
        <v>91504159.730000004</v>
      </c>
      <c r="S1106" s="1">
        <f>SUMIFS(I:I,C:C,C1106)</f>
        <v>91504159.730000004</v>
      </c>
      <c r="T1106" s="1" t="str">
        <f>INDEX(F:F,MATCH(ecommerce_10000[[#This Row],[TotalAmount]],I:I,0))</f>
        <v>Cairo</v>
      </c>
    </row>
    <row r="1107" spans="1:20" x14ac:dyDescent="0.3">
      <c r="A1107" s="1" t="s">
        <v>1151</v>
      </c>
      <c r="B1107" s="1" t="s">
        <v>53</v>
      </c>
      <c r="C1107" s="1" t="s">
        <v>31</v>
      </c>
      <c r="D1107" s="1" t="s">
        <v>54</v>
      </c>
      <c r="E1107" s="1" t="s">
        <v>16</v>
      </c>
      <c r="F1107" s="1" t="s">
        <v>40</v>
      </c>
      <c r="G1107">
        <v>5385.51</v>
      </c>
      <c r="H1107">
        <v>1</v>
      </c>
      <c r="I1107">
        <v>5385.51</v>
      </c>
      <c r="J1107">
        <v>4.96</v>
      </c>
      <c r="K1107">
        <v>1133</v>
      </c>
      <c r="L1107" s="2">
        <v>45599</v>
      </c>
      <c r="O1107" t="str">
        <f>IF(ecommerce_10000[[#This Row],[Platform]]="Souq","sq",ecommerce_10000[[#This Row],[Platform]])</f>
        <v>sq</v>
      </c>
      <c r="P1107" t="str">
        <f>IF(E1107="Souq","sq",IF(E1107="Jumia","Jum",E1107))</f>
        <v>sq</v>
      </c>
      <c r="Q1107">
        <f>VLOOKUP(ecommerce_10000[[#This Row],[City]],F:I,4,FALSE)</f>
        <v>99349.3</v>
      </c>
      <c r="R1107" s="1">
        <f>SUMIF(C:C,ecommerce_10000[[#This Row],[Category]],I:I)</f>
        <v>57542997.559999913</v>
      </c>
      <c r="S1107" s="1">
        <f>SUMIFS(I:I,C:C,C1107)</f>
        <v>57542997.559999913</v>
      </c>
      <c r="T1107" s="1" t="str">
        <f>INDEX(F:F,MATCH(ecommerce_10000[[#This Row],[TotalAmount]],I:I,0))</f>
        <v>Riyadh</v>
      </c>
    </row>
    <row r="1108" spans="1:20" x14ac:dyDescent="0.3">
      <c r="A1108" s="1" t="s">
        <v>1152</v>
      </c>
      <c r="B1108" s="1" t="s">
        <v>65</v>
      </c>
      <c r="C1108" s="1" t="s">
        <v>20</v>
      </c>
      <c r="D1108" s="1" t="s">
        <v>66</v>
      </c>
      <c r="E1108" s="1" t="s">
        <v>22</v>
      </c>
      <c r="F1108" s="1" t="s">
        <v>33</v>
      </c>
      <c r="G1108">
        <v>7924.16</v>
      </c>
      <c r="H1108">
        <v>4</v>
      </c>
      <c r="I1108">
        <v>31696.639999999999</v>
      </c>
      <c r="J1108">
        <v>4.93</v>
      </c>
      <c r="K1108">
        <v>264</v>
      </c>
      <c r="L1108" s="2">
        <v>45572</v>
      </c>
      <c r="O1108" t="str">
        <f>IF(ecommerce_10000[[#This Row],[Platform]]="Souq","sq",ecommerce_10000[[#This Row],[Platform]])</f>
        <v>Jumia</v>
      </c>
      <c r="P1108" t="str">
        <f>IF(E1108="Souq","sq",IF(E1108="Jumia","Jum",E1108))</f>
        <v>Jum</v>
      </c>
      <c r="Q1108">
        <f>VLOOKUP(ecommerce_10000[[#This Row],[City]],F:I,4,FALSE)</f>
        <v>3665.44</v>
      </c>
      <c r="R1108" s="1">
        <f>SUMIF(C:C,ecommerce_10000[[#This Row],[Category]],I:I)</f>
        <v>91504159.730000004</v>
      </c>
      <c r="S1108" s="1">
        <f>SUMIFS(I:I,C:C,C1108)</f>
        <v>91504159.730000004</v>
      </c>
      <c r="T1108" s="1" t="str">
        <f>INDEX(F:F,MATCH(ecommerce_10000[[#This Row],[TotalAmount]],I:I,0))</f>
        <v>Dubai</v>
      </c>
    </row>
    <row r="1109" spans="1:20" x14ac:dyDescent="0.3">
      <c r="A1109" s="1" t="s">
        <v>1153</v>
      </c>
      <c r="B1109" s="1" t="s">
        <v>19</v>
      </c>
      <c r="C1109" s="1" t="s">
        <v>20</v>
      </c>
      <c r="D1109" s="1" t="s">
        <v>21</v>
      </c>
      <c r="E1109" s="1" t="s">
        <v>16</v>
      </c>
      <c r="F1109" s="1" t="s">
        <v>17</v>
      </c>
      <c r="G1109">
        <v>3457.63</v>
      </c>
      <c r="H1109">
        <v>1</v>
      </c>
      <c r="I1109">
        <v>3457.63</v>
      </c>
      <c r="J1109">
        <v>2.23</v>
      </c>
      <c r="K1109">
        <v>391</v>
      </c>
      <c r="L1109" s="2">
        <v>45548</v>
      </c>
      <c r="O1109" t="str">
        <f>IF(ecommerce_10000[[#This Row],[Platform]]="Souq","sq",ecommerce_10000[[#This Row],[Platform]])</f>
        <v>sq</v>
      </c>
      <c r="P1109" t="str">
        <f>IF(E1109="Souq","sq",IF(E1109="Jumia","Jum",E1109))</f>
        <v>sq</v>
      </c>
      <c r="Q1109">
        <f>VLOOKUP(ecommerce_10000[[#This Row],[City]],F:I,4,FALSE)</f>
        <v>16284.02</v>
      </c>
      <c r="R1109" s="1">
        <f>SUMIF(C:C,ecommerce_10000[[#This Row],[Category]],I:I)</f>
        <v>91504159.730000004</v>
      </c>
      <c r="S1109" s="1">
        <f>SUMIFS(I:I,C:C,C1109)</f>
        <v>91504159.730000004</v>
      </c>
      <c r="T1109" s="1" t="str">
        <f>INDEX(F:F,MATCH(ecommerce_10000[[#This Row],[TotalAmount]],I:I,0))</f>
        <v>Cairo</v>
      </c>
    </row>
    <row r="1110" spans="1:20" x14ac:dyDescent="0.3">
      <c r="A1110" s="1" t="s">
        <v>1154</v>
      </c>
      <c r="B1110" s="1" t="s">
        <v>13</v>
      </c>
      <c r="C1110" s="1" t="s">
        <v>14</v>
      </c>
      <c r="D1110" s="1" t="s">
        <v>15</v>
      </c>
      <c r="E1110" s="1" t="s">
        <v>47</v>
      </c>
      <c r="F1110" s="1" t="s">
        <v>62</v>
      </c>
      <c r="G1110">
        <v>11827.04</v>
      </c>
      <c r="H1110">
        <v>3</v>
      </c>
      <c r="I1110">
        <v>35481.120000000003</v>
      </c>
      <c r="J1110">
        <v>3.32</v>
      </c>
      <c r="K1110">
        <v>98</v>
      </c>
      <c r="L1110" s="2">
        <v>45346</v>
      </c>
      <c r="O1110" t="str">
        <f>IF(ecommerce_10000[[#This Row],[Platform]]="Souq","sq",ecommerce_10000[[#This Row],[Platform]])</f>
        <v>Amazon</v>
      </c>
      <c r="P1110" t="str">
        <f>IF(E1110="Souq","sq",IF(E1110="Jumia","Jum",E1110))</f>
        <v>Amazon</v>
      </c>
      <c r="Q1110">
        <f>VLOOKUP(ecommerce_10000[[#This Row],[City]],F:I,4,FALSE)</f>
        <v>27872.98</v>
      </c>
      <c r="R1110" s="1">
        <f>SUMIF(C:C,ecommerce_10000[[#This Row],[Category]],I:I)</f>
        <v>92327183.770000085</v>
      </c>
      <c r="S1110" s="1">
        <f>SUMIFS(I:I,C:C,C1110)</f>
        <v>92327183.770000085</v>
      </c>
      <c r="T1110" s="1" t="str">
        <f>INDEX(F:F,MATCH(ecommerce_10000[[#This Row],[TotalAmount]],I:I,0))</f>
        <v>Giza</v>
      </c>
    </row>
    <row r="1111" spans="1:20" x14ac:dyDescent="0.3">
      <c r="A1111" s="1" t="s">
        <v>1155</v>
      </c>
      <c r="B1111" s="1" t="s">
        <v>25</v>
      </c>
      <c r="C1111" s="1" t="s">
        <v>26</v>
      </c>
      <c r="D1111" s="1" t="s">
        <v>27</v>
      </c>
      <c r="E1111" s="1" t="s">
        <v>22</v>
      </c>
      <c r="F1111" s="1" t="s">
        <v>17</v>
      </c>
      <c r="G1111">
        <v>2806.58</v>
      </c>
      <c r="H1111">
        <v>4</v>
      </c>
      <c r="I1111">
        <v>11226.32</v>
      </c>
      <c r="J1111">
        <v>4.75</v>
      </c>
      <c r="K1111">
        <v>1742</v>
      </c>
      <c r="L1111" s="2">
        <v>45610</v>
      </c>
      <c r="O1111" t="str">
        <f>IF(ecommerce_10000[[#This Row],[Platform]]="Souq","sq",ecommerce_10000[[#This Row],[Platform]])</f>
        <v>Jumia</v>
      </c>
      <c r="P1111" t="str">
        <f>IF(E1111="Souq","sq",IF(E1111="Jumia","Jum",E1111))</f>
        <v>Jum</v>
      </c>
      <c r="Q1111">
        <f>VLOOKUP(ecommerce_10000[[#This Row],[City]],F:I,4,FALSE)</f>
        <v>16284.02</v>
      </c>
      <c r="R1111" s="1">
        <f>SUMIF(C:C,ecommerce_10000[[#This Row],[Category]],I:I)</f>
        <v>29200970.130000021</v>
      </c>
      <c r="S1111" s="1">
        <f>SUMIFS(I:I,C:C,C1111)</f>
        <v>29200970.130000021</v>
      </c>
      <c r="T1111" s="1" t="str">
        <f>INDEX(F:F,MATCH(ecommerce_10000[[#This Row],[TotalAmount]],I:I,0))</f>
        <v>Cairo</v>
      </c>
    </row>
    <row r="1112" spans="1:20" x14ac:dyDescent="0.3">
      <c r="A1112" s="1" t="s">
        <v>1156</v>
      </c>
      <c r="B1112" s="1" t="s">
        <v>65</v>
      </c>
      <c r="C1112" s="1" t="s">
        <v>20</v>
      </c>
      <c r="D1112" s="1" t="s">
        <v>66</v>
      </c>
      <c r="E1112" s="1" t="s">
        <v>22</v>
      </c>
      <c r="F1112" s="1" t="s">
        <v>28</v>
      </c>
      <c r="G1112">
        <v>11479.5</v>
      </c>
      <c r="H1112">
        <v>5</v>
      </c>
      <c r="I1112">
        <v>57397.5</v>
      </c>
      <c r="J1112">
        <v>4.6399999999999997</v>
      </c>
      <c r="K1112">
        <v>1711</v>
      </c>
      <c r="L1112" s="2">
        <v>45562</v>
      </c>
      <c r="O1112" t="str">
        <f>IF(ecommerce_10000[[#This Row],[Platform]]="Souq","sq",ecommerce_10000[[#This Row],[Platform]])</f>
        <v>Jumia</v>
      </c>
      <c r="P1112" t="str">
        <f>IF(E1112="Souq","sq",IF(E1112="Jumia","Jum",E1112))</f>
        <v>Jum</v>
      </c>
      <c r="Q1112">
        <f>VLOOKUP(ecommerce_10000[[#This Row],[City]],F:I,4,FALSE)</f>
        <v>26648.76</v>
      </c>
      <c r="R1112" s="1">
        <f>SUMIF(C:C,ecommerce_10000[[#This Row],[Category]],I:I)</f>
        <v>91504159.730000004</v>
      </c>
      <c r="S1112" s="1">
        <f>SUMIFS(I:I,C:C,C1112)</f>
        <v>91504159.730000004</v>
      </c>
      <c r="T1112" s="1" t="str">
        <f>INDEX(F:F,MATCH(ecommerce_10000[[#This Row],[TotalAmount]],I:I,0))</f>
        <v>Casablanca</v>
      </c>
    </row>
    <row r="1113" spans="1:20" x14ac:dyDescent="0.3">
      <c r="A1113" s="1" t="s">
        <v>1157</v>
      </c>
      <c r="B1113" s="1" t="s">
        <v>25</v>
      </c>
      <c r="C1113" s="1" t="s">
        <v>26</v>
      </c>
      <c r="D1113" s="1" t="s">
        <v>27</v>
      </c>
      <c r="E1113" s="1" t="s">
        <v>22</v>
      </c>
      <c r="F1113" s="1" t="s">
        <v>40</v>
      </c>
      <c r="G1113">
        <v>8093.44</v>
      </c>
      <c r="H1113">
        <v>2</v>
      </c>
      <c r="I1113">
        <v>16186.88</v>
      </c>
      <c r="J1113">
        <v>1.47</v>
      </c>
      <c r="K1113">
        <v>816</v>
      </c>
      <c r="L1113" s="2">
        <v>45485</v>
      </c>
      <c r="O1113" t="str">
        <f>IF(ecommerce_10000[[#This Row],[Platform]]="Souq","sq",ecommerce_10000[[#This Row],[Platform]])</f>
        <v>Jumia</v>
      </c>
      <c r="P1113" t="str">
        <f>IF(E1113="Souq","sq",IF(E1113="Jumia","Jum",E1113))</f>
        <v>Jum</v>
      </c>
      <c r="Q1113">
        <f>VLOOKUP(ecommerce_10000[[#This Row],[City]],F:I,4,FALSE)</f>
        <v>99349.3</v>
      </c>
      <c r="R1113" s="1">
        <f>SUMIF(C:C,ecommerce_10000[[#This Row],[Category]],I:I)</f>
        <v>29200970.130000021</v>
      </c>
      <c r="S1113" s="1">
        <f>SUMIFS(I:I,C:C,C1113)</f>
        <v>29200970.130000021</v>
      </c>
      <c r="T1113" s="1" t="str">
        <f>INDEX(F:F,MATCH(ecommerce_10000[[#This Row],[TotalAmount]],I:I,0))</f>
        <v>Riyadh</v>
      </c>
    </row>
    <row r="1114" spans="1:20" x14ac:dyDescent="0.3">
      <c r="A1114" s="1" t="s">
        <v>1158</v>
      </c>
      <c r="B1114" s="1" t="s">
        <v>25</v>
      </c>
      <c r="C1114" s="1" t="s">
        <v>26</v>
      </c>
      <c r="D1114" s="1" t="s">
        <v>27</v>
      </c>
      <c r="E1114" s="1" t="s">
        <v>47</v>
      </c>
      <c r="F1114" s="1" t="s">
        <v>40</v>
      </c>
      <c r="G1114">
        <v>14590.25</v>
      </c>
      <c r="H1114">
        <v>1</v>
      </c>
      <c r="I1114">
        <v>14590.25</v>
      </c>
      <c r="J1114">
        <v>3.29</v>
      </c>
      <c r="K1114">
        <v>294</v>
      </c>
      <c r="L1114" s="2">
        <v>45516</v>
      </c>
      <c r="O1114" t="str">
        <f>IF(ecommerce_10000[[#This Row],[Platform]]="Souq","sq",ecommerce_10000[[#This Row],[Platform]])</f>
        <v>Amazon</v>
      </c>
      <c r="P1114" t="str">
        <f>IF(E1114="Souq","sq",IF(E1114="Jumia","Jum",E1114))</f>
        <v>Amazon</v>
      </c>
      <c r="Q1114">
        <f>VLOOKUP(ecommerce_10000[[#This Row],[City]],F:I,4,FALSE)</f>
        <v>99349.3</v>
      </c>
      <c r="R1114" s="1">
        <f>SUMIF(C:C,ecommerce_10000[[#This Row],[Category]],I:I)</f>
        <v>29200970.130000021</v>
      </c>
      <c r="S1114" s="1">
        <f>SUMIFS(I:I,C:C,C1114)</f>
        <v>29200970.130000021</v>
      </c>
      <c r="T1114" s="1" t="str">
        <f>INDEX(F:F,MATCH(ecommerce_10000[[#This Row],[TotalAmount]],I:I,0))</f>
        <v>Riyadh</v>
      </c>
    </row>
    <row r="1115" spans="1:20" x14ac:dyDescent="0.3">
      <c r="A1115" s="1" t="s">
        <v>1159</v>
      </c>
      <c r="B1115" s="1" t="s">
        <v>19</v>
      </c>
      <c r="C1115" s="1" t="s">
        <v>20</v>
      </c>
      <c r="D1115" s="1" t="s">
        <v>21</v>
      </c>
      <c r="E1115" s="1" t="s">
        <v>16</v>
      </c>
      <c r="F1115" s="1" t="s">
        <v>28</v>
      </c>
      <c r="G1115">
        <v>10795.66</v>
      </c>
      <c r="H1115">
        <v>1</v>
      </c>
      <c r="I1115">
        <v>10795.66</v>
      </c>
      <c r="J1115">
        <v>1.53</v>
      </c>
      <c r="K1115">
        <v>3252</v>
      </c>
      <c r="L1115" s="2">
        <v>45363</v>
      </c>
      <c r="O1115" t="str">
        <f>IF(ecommerce_10000[[#This Row],[Platform]]="Souq","sq",ecommerce_10000[[#This Row],[Platform]])</f>
        <v>sq</v>
      </c>
      <c r="P1115" t="str">
        <f>IF(E1115="Souq","sq",IF(E1115="Jumia","Jum",E1115))</f>
        <v>sq</v>
      </c>
      <c r="Q1115">
        <f>VLOOKUP(ecommerce_10000[[#This Row],[City]],F:I,4,FALSE)</f>
        <v>26648.76</v>
      </c>
      <c r="R1115" s="1">
        <f>SUMIF(C:C,ecommerce_10000[[#This Row],[Category]],I:I)</f>
        <v>91504159.730000004</v>
      </c>
      <c r="S1115" s="1">
        <f>SUMIFS(I:I,C:C,C1115)</f>
        <v>91504159.730000004</v>
      </c>
      <c r="T1115" s="1" t="str">
        <f>INDEX(F:F,MATCH(ecommerce_10000[[#This Row],[TotalAmount]],I:I,0))</f>
        <v>Casablanca</v>
      </c>
    </row>
    <row r="1116" spans="1:20" x14ac:dyDescent="0.3">
      <c r="A1116" s="1" t="s">
        <v>1160</v>
      </c>
      <c r="B1116" s="1" t="s">
        <v>13</v>
      </c>
      <c r="C1116" s="1" t="s">
        <v>14</v>
      </c>
      <c r="D1116" s="1" t="s">
        <v>15</v>
      </c>
      <c r="E1116" s="1" t="s">
        <v>47</v>
      </c>
      <c r="F1116" s="1" t="s">
        <v>17</v>
      </c>
      <c r="G1116">
        <v>3096.57</v>
      </c>
      <c r="H1116">
        <v>2</v>
      </c>
      <c r="I1116">
        <v>6193.14</v>
      </c>
      <c r="J1116">
        <v>1.32</v>
      </c>
      <c r="K1116">
        <v>4245</v>
      </c>
      <c r="L1116" s="2">
        <v>45464</v>
      </c>
      <c r="O1116" t="str">
        <f>IF(ecommerce_10000[[#This Row],[Platform]]="Souq","sq",ecommerce_10000[[#This Row],[Platform]])</f>
        <v>Amazon</v>
      </c>
      <c r="P1116" t="str">
        <f>IF(E1116="Souq","sq",IF(E1116="Jumia","Jum",E1116))</f>
        <v>Amazon</v>
      </c>
      <c r="Q1116">
        <f>VLOOKUP(ecommerce_10000[[#This Row],[City]],F:I,4,FALSE)</f>
        <v>16284.02</v>
      </c>
      <c r="R1116" s="1">
        <f>SUMIF(C:C,ecommerce_10000[[#This Row],[Category]],I:I)</f>
        <v>92327183.770000085</v>
      </c>
      <c r="S1116" s="1">
        <f>SUMIFS(I:I,C:C,C1116)</f>
        <v>92327183.770000085</v>
      </c>
      <c r="T1116" s="1" t="str">
        <f>INDEX(F:F,MATCH(ecommerce_10000[[#This Row],[TotalAmount]],I:I,0))</f>
        <v>Cairo</v>
      </c>
    </row>
    <row r="1117" spans="1:20" x14ac:dyDescent="0.3">
      <c r="A1117" s="1" t="s">
        <v>1161</v>
      </c>
      <c r="B1117" s="1" t="s">
        <v>43</v>
      </c>
      <c r="C1117" s="1" t="s">
        <v>44</v>
      </c>
      <c r="D1117" s="1" t="s">
        <v>45</v>
      </c>
      <c r="E1117" s="1" t="s">
        <v>47</v>
      </c>
      <c r="F1117" s="1" t="s">
        <v>28</v>
      </c>
      <c r="G1117">
        <v>17758.330000000002</v>
      </c>
      <c r="H1117">
        <v>5</v>
      </c>
      <c r="I1117">
        <v>88791.65</v>
      </c>
      <c r="J1117">
        <v>1.88</v>
      </c>
      <c r="K1117">
        <v>3182</v>
      </c>
      <c r="L1117" s="2">
        <v>45485</v>
      </c>
      <c r="O1117" t="str">
        <f>IF(ecommerce_10000[[#This Row],[Platform]]="Souq","sq",ecommerce_10000[[#This Row],[Platform]])</f>
        <v>Amazon</v>
      </c>
      <c r="P1117" t="str">
        <f>IF(E1117="Souq","sq",IF(E1117="Jumia","Jum",E1117))</f>
        <v>Amazon</v>
      </c>
      <c r="Q1117">
        <f>VLOOKUP(ecommerce_10000[[#This Row],[City]],F:I,4,FALSE)</f>
        <v>26648.76</v>
      </c>
      <c r="R1117" s="1">
        <f>SUMIF(C:C,ecommerce_10000[[#This Row],[Category]],I:I)</f>
        <v>31420413.200000018</v>
      </c>
      <c r="S1117" s="1">
        <f>SUMIFS(I:I,C:C,C1117)</f>
        <v>31420413.200000018</v>
      </c>
      <c r="T1117" s="1" t="str">
        <f>INDEX(F:F,MATCH(ecommerce_10000[[#This Row],[TotalAmount]],I:I,0))</f>
        <v>Casablanca</v>
      </c>
    </row>
    <row r="1118" spans="1:20" x14ac:dyDescent="0.3">
      <c r="A1118" s="1" t="s">
        <v>1162</v>
      </c>
      <c r="B1118" s="1" t="s">
        <v>43</v>
      </c>
      <c r="C1118" s="1" t="s">
        <v>44</v>
      </c>
      <c r="D1118" s="1" t="s">
        <v>45</v>
      </c>
      <c r="E1118" s="1" t="s">
        <v>47</v>
      </c>
      <c r="F1118" s="1" t="s">
        <v>62</v>
      </c>
      <c r="G1118">
        <v>9420.7999999999993</v>
      </c>
      <c r="H1118">
        <v>1</v>
      </c>
      <c r="I1118">
        <v>9420.7999999999993</v>
      </c>
      <c r="J1118">
        <v>4.4800000000000004</v>
      </c>
      <c r="K1118">
        <v>3669</v>
      </c>
      <c r="L1118" s="2">
        <v>45616</v>
      </c>
      <c r="O1118" t="str">
        <f>IF(ecommerce_10000[[#This Row],[Platform]]="Souq","sq",ecommerce_10000[[#This Row],[Platform]])</f>
        <v>Amazon</v>
      </c>
      <c r="P1118" t="str">
        <f>IF(E1118="Souq","sq",IF(E1118="Jumia","Jum",E1118))</f>
        <v>Amazon</v>
      </c>
      <c r="Q1118">
        <f>VLOOKUP(ecommerce_10000[[#This Row],[City]],F:I,4,FALSE)</f>
        <v>27872.98</v>
      </c>
      <c r="R1118" s="1">
        <f>SUMIF(C:C,ecommerce_10000[[#This Row],[Category]],I:I)</f>
        <v>31420413.200000018</v>
      </c>
      <c r="S1118" s="1">
        <f>SUMIFS(I:I,C:C,C1118)</f>
        <v>31420413.200000018</v>
      </c>
      <c r="T1118" s="1" t="str">
        <f>INDEX(F:F,MATCH(ecommerce_10000[[#This Row],[TotalAmount]],I:I,0))</f>
        <v>Giza</v>
      </c>
    </row>
    <row r="1119" spans="1:20" x14ac:dyDescent="0.3">
      <c r="A1119" s="1" t="s">
        <v>1163</v>
      </c>
      <c r="B1119" s="1" t="s">
        <v>13</v>
      </c>
      <c r="C1119" s="1" t="s">
        <v>14</v>
      </c>
      <c r="D1119" s="1" t="s">
        <v>15</v>
      </c>
      <c r="E1119" s="1" t="s">
        <v>47</v>
      </c>
      <c r="F1119" s="1" t="s">
        <v>17</v>
      </c>
      <c r="G1119">
        <v>3725.83</v>
      </c>
      <c r="H1119">
        <v>2</v>
      </c>
      <c r="I1119">
        <v>7451.66</v>
      </c>
      <c r="J1119">
        <v>4.8099999999999996</v>
      </c>
      <c r="K1119">
        <v>2905</v>
      </c>
      <c r="L1119" s="2">
        <v>45568</v>
      </c>
      <c r="O1119" t="str">
        <f>IF(ecommerce_10000[[#This Row],[Platform]]="Souq","sq",ecommerce_10000[[#This Row],[Platform]])</f>
        <v>Amazon</v>
      </c>
      <c r="P1119" t="str">
        <f>IF(E1119="Souq","sq",IF(E1119="Jumia","Jum",E1119))</f>
        <v>Amazon</v>
      </c>
      <c r="Q1119">
        <f>VLOOKUP(ecommerce_10000[[#This Row],[City]],F:I,4,FALSE)</f>
        <v>16284.02</v>
      </c>
      <c r="R1119" s="1">
        <f>SUMIF(C:C,ecommerce_10000[[#This Row],[Category]],I:I)</f>
        <v>92327183.770000085</v>
      </c>
      <c r="S1119" s="1">
        <f>SUMIFS(I:I,C:C,C1119)</f>
        <v>92327183.770000085</v>
      </c>
      <c r="T1119" s="1" t="str">
        <f>INDEX(F:F,MATCH(ecommerce_10000[[#This Row],[TotalAmount]],I:I,0))</f>
        <v>Cairo</v>
      </c>
    </row>
    <row r="1120" spans="1:20" x14ac:dyDescent="0.3">
      <c r="A1120" s="1" t="s">
        <v>1164</v>
      </c>
      <c r="B1120" s="1" t="s">
        <v>43</v>
      </c>
      <c r="C1120" s="1" t="s">
        <v>44</v>
      </c>
      <c r="D1120" s="1" t="s">
        <v>45</v>
      </c>
      <c r="E1120" s="1" t="s">
        <v>16</v>
      </c>
      <c r="F1120" s="1" t="s">
        <v>62</v>
      </c>
      <c r="G1120">
        <v>3724.19</v>
      </c>
      <c r="H1120">
        <v>5</v>
      </c>
      <c r="I1120">
        <v>18620.95</v>
      </c>
      <c r="J1120">
        <v>1.83</v>
      </c>
      <c r="K1120">
        <v>865</v>
      </c>
      <c r="L1120" s="2">
        <v>45412</v>
      </c>
      <c r="O1120" t="str">
        <f>IF(ecommerce_10000[[#This Row],[Platform]]="Souq","sq",ecommerce_10000[[#This Row],[Platform]])</f>
        <v>sq</v>
      </c>
      <c r="P1120" t="str">
        <f>IF(E1120="Souq","sq",IF(E1120="Jumia","Jum",E1120))</f>
        <v>sq</v>
      </c>
      <c r="Q1120">
        <f>VLOOKUP(ecommerce_10000[[#This Row],[City]],F:I,4,FALSE)</f>
        <v>27872.98</v>
      </c>
      <c r="R1120" s="1">
        <f>SUMIF(C:C,ecommerce_10000[[#This Row],[Category]],I:I)</f>
        <v>31420413.200000018</v>
      </c>
      <c r="S1120" s="1">
        <f>SUMIFS(I:I,C:C,C1120)</f>
        <v>31420413.200000018</v>
      </c>
      <c r="T1120" s="1" t="str">
        <f>INDEX(F:F,MATCH(ecommerce_10000[[#This Row],[TotalAmount]],I:I,0))</f>
        <v>Giza</v>
      </c>
    </row>
    <row r="1121" spans="1:20" x14ac:dyDescent="0.3">
      <c r="A1121" s="1" t="s">
        <v>1165</v>
      </c>
      <c r="B1121" s="1" t="s">
        <v>43</v>
      </c>
      <c r="C1121" s="1" t="s">
        <v>44</v>
      </c>
      <c r="D1121" s="1" t="s">
        <v>45</v>
      </c>
      <c r="E1121" s="1" t="s">
        <v>47</v>
      </c>
      <c r="F1121" s="1" t="s">
        <v>17</v>
      </c>
      <c r="G1121">
        <v>18412.560000000001</v>
      </c>
      <c r="H1121">
        <v>1</v>
      </c>
      <c r="I1121">
        <v>18412.560000000001</v>
      </c>
      <c r="J1121">
        <v>3.14</v>
      </c>
      <c r="K1121">
        <v>3301</v>
      </c>
      <c r="L1121" s="2">
        <v>45523</v>
      </c>
      <c r="O1121" t="str">
        <f>IF(ecommerce_10000[[#This Row],[Platform]]="Souq","sq",ecommerce_10000[[#This Row],[Platform]])</f>
        <v>Amazon</v>
      </c>
      <c r="P1121" t="str">
        <f>IF(E1121="Souq","sq",IF(E1121="Jumia","Jum",E1121))</f>
        <v>Amazon</v>
      </c>
      <c r="Q1121">
        <f>VLOOKUP(ecommerce_10000[[#This Row],[City]],F:I,4,FALSE)</f>
        <v>16284.02</v>
      </c>
      <c r="R1121" s="1">
        <f>SUMIF(C:C,ecommerce_10000[[#This Row],[Category]],I:I)</f>
        <v>31420413.200000018</v>
      </c>
      <c r="S1121" s="1">
        <f>SUMIFS(I:I,C:C,C1121)</f>
        <v>31420413.200000018</v>
      </c>
      <c r="T1121" s="1" t="str">
        <f>INDEX(F:F,MATCH(ecommerce_10000[[#This Row],[TotalAmount]],I:I,0))</f>
        <v>Cairo</v>
      </c>
    </row>
    <row r="1122" spans="1:20" x14ac:dyDescent="0.3">
      <c r="A1122" s="1" t="s">
        <v>1166</v>
      </c>
      <c r="B1122" s="1" t="s">
        <v>13</v>
      </c>
      <c r="C1122" s="1" t="s">
        <v>14</v>
      </c>
      <c r="D1122" s="1" t="s">
        <v>15</v>
      </c>
      <c r="E1122" s="1" t="s">
        <v>22</v>
      </c>
      <c r="F1122" s="1" t="s">
        <v>33</v>
      </c>
      <c r="G1122">
        <v>1710.05</v>
      </c>
      <c r="H1122">
        <v>5</v>
      </c>
      <c r="I1122">
        <v>8550.25</v>
      </c>
      <c r="J1122">
        <v>2.19</v>
      </c>
      <c r="K1122">
        <v>1092</v>
      </c>
      <c r="L1122" s="2">
        <v>45568</v>
      </c>
      <c r="O1122" t="str">
        <f>IF(ecommerce_10000[[#This Row],[Platform]]="Souq","sq",ecommerce_10000[[#This Row],[Platform]])</f>
        <v>Jumia</v>
      </c>
      <c r="P1122" t="str">
        <f>IF(E1122="Souq","sq",IF(E1122="Jumia","Jum",E1122))</f>
        <v>Jum</v>
      </c>
      <c r="Q1122">
        <f>VLOOKUP(ecommerce_10000[[#This Row],[City]],F:I,4,FALSE)</f>
        <v>3665.44</v>
      </c>
      <c r="R1122" s="1">
        <f>SUMIF(C:C,ecommerce_10000[[#This Row],[Category]],I:I)</f>
        <v>92327183.770000085</v>
      </c>
      <c r="S1122" s="1">
        <f>SUMIFS(I:I,C:C,C1122)</f>
        <v>92327183.770000085</v>
      </c>
      <c r="T1122" s="1" t="str">
        <f>INDEX(F:F,MATCH(ecommerce_10000[[#This Row],[TotalAmount]],I:I,0))</f>
        <v>Dubai</v>
      </c>
    </row>
    <row r="1123" spans="1:20" x14ac:dyDescent="0.3">
      <c r="A1123" s="1" t="s">
        <v>1167</v>
      </c>
      <c r="B1123" s="1" t="s">
        <v>43</v>
      </c>
      <c r="C1123" s="1" t="s">
        <v>44</v>
      </c>
      <c r="D1123" s="1" t="s">
        <v>45</v>
      </c>
      <c r="E1123" s="1" t="s">
        <v>22</v>
      </c>
      <c r="F1123" s="1" t="s">
        <v>23</v>
      </c>
      <c r="G1123">
        <v>15456.58</v>
      </c>
      <c r="H1123">
        <v>3</v>
      </c>
      <c r="I1123">
        <v>46369.74</v>
      </c>
      <c r="J1123">
        <v>4.66</v>
      </c>
      <c r="K1123">
        <v>4977</v>
      </c>
      <c r="L1123" s="2">
        <v>45618</v>
      </c>
      <c r="O1123" t="str">
        <f>IF(ecommerce_10000[[#This Row],[Platform]]="Souq","sq",ecommerce_10000[[#This Row],[Platform]])</f>
        <v>Jumia</v>
      </c>
      <c r="P1123" t="str">
        <f>IF(E1123="Souq","sq",IF(E1123="Jumia","Jum",E1123))</f>
        <v>Jum</v>
      </c>
      <c r="Q1123">
        <f>VLOOKUP(ecommerce_10000[[#This Row],[City]],F:I,4,FALSE)</f>
        <v>13290.4</v>
      </c>
      <c r="R1123" s="1">
        <f>SUMIF(C:C,ecommerce_10000[[#This Row],[Category]],I:I)</f>
        <v>31420413.200000018</v>
      </c>
      <c r="S1123" s="1">
        <f>SUMIFS(I:I,C:C,C1123)</f>
        <v>31420413.200000018</v>
      </c>
      <c r="T1123" s="1" t="str">
        <f>INDEX(F:F,MATCH(ecommerce_10000[[#This Row],[TotalAmount]],I:I,0))</f>
        <v>Alexandria</v>
      </c>
    </row>
    <row r="1124" spans="1:20" x14ac:dyDescent="0.3">
      <c r="A1124" s="1" t="s">
        <v>1168</v>
      </c>
      <c r="B1124" s="1" t="s">
        <v>19</v>
      </c>
      <c r="C1124" s="1" t="s">
        <v>20</v>
      </c>
      <c r="D1124" s="1" t="s">
        <v>21</v>
      </c>
      <c r="E1124" s="1" t="s">
        <v>22</v>
      </c>
      <c r="F1124" s="1" t="s">
        <v>28</v>
      </c>
      <c r="G1124">
        <v>9942.0499999999993</v>
      </c>
      <c r="H1124">
        <v>1</v>
      </c>
      <c r="I1124">
        <v>9942.0499999999993</v>
      </c>
      <c r="J1124">
        <v>2.79</v>
      </c>
      <c r="K1124">
        <v>1343</v>
      </c>
      <c r="L1124" s="2">
        <v>45548</v>
      </c>
      <c r="O1124" t="str">
        <f>IF(ecommerce_10000[[#This Row],[Platform]]="Souq","sq",ecommerce_10000[[#This Row],[Platform]])</f>
        <v>Jumia</v>
      </c>
      <c r="P1124" t="str">
        <f>IF(E1124="Souq","sq",IF(E1124="Jumia","Jum",E1124))</f>
        <v>Jum</v>
      </c>
      <c r="Q1124">
        <f>VLOOKUP(ecommerce_10000[[#This Row],[City]],F:I,4,FALSE)</f>
        <v>26648.76</v>
      </c>
      <c r="R1124" s="1">
        <f>SUMIF(C:C,ecommerce_10000[[#This Row],[Category]],I:I)</f>
        <v>91504159.730000004</v>
      </c>
      <c r="S1124" s="1">
        <f>SUMIFS(I:I,C:C,C1124)</f>
        <v>91504159.730000004</v>
      </c>
      <c r="T1124" s="1" t="str">
        <f>INDEX(F:F,MATCH(ecommerce_10000[[#This Row],[TotalAmount]],I:I,0))</f>
        <v>Casablanca</v>
      </c>
    </row>
    <row r="1125" spans="1:20" x14ac:dyDescent="0.3">
      <c r="A1125" s="1" t="s">
        <v>1169</v>
      </c>
      <c r="B1125" s="1" t="s">
        <v>49</v>
      </c>
      <c r="C1125" s="1" t="s">
        <v>14</v>
      </c>
      <c r="D1125" s="1" t="s">
        <v>50</v>
      </c>
      <c r="E1125" s="1" t="s">
        <v>22</v>
      </c>
      <c r="F1125" s="1" t="s">
        <v>28</v>
      </c>
      <c r="G1125">
        <v>17598.73</v>
      </c>
      <c r="H1125">
        <v>5</v>
      </c>
      <c r="I1125">
        <v>87993.65</v>
      </c>
      <c r="J1125">
        <v>4.26</v>
      </c>
      <c r="K1125">
        <v>3435</v>
      </c>
      <c r="L1125" s="2">
        <v>45338</v>
      </c>
      <c r="O1125" t="str">
        <f>IF(ecommerce_10000[[#This Row],[Platform]]="Souq","sq",ecommerce_10000[[#This Row],[Platform]])</f>
        <v>Jumia</v>
      </c>
      <c r="P1125" t="str">
        <f>IF(E1125="Souq","sq",IF(E1125="Jumia","Jum",E1125))</f>
        <v>Jum</v>
      </c>
      <c r="Q1125">
        <f>VLOOKUP(ecommerce_10000[[#This Row],[City]],F:I,4,FALSE)</f>
        <v>26648.76</v>
      </c>
      <c r="R1125" s="1">
        <f>SUMIF(C:C,ecommerce_10000[[#This Row],[Category]],I:I)</f>
        <v>92327183.770000085</v>
      </c>
      <c r="S1125" s="1">
        <f>SUMIFS(I:I,C:C,C1125)</f>
        <v>92327183.770000085</v>
      </c>
      <c r="T1125" s="1" t="str">
        <f>INDEX(F:F,MATCH(ecommerce_10000[[#This Row],[TotalAmount]],I:I,0))</f>
        <v>Casablanca</v>
      </c>
    </row>
    <row r="1126" spans="1:20" x14ac:dyDescent="0.3">
      <c r="A1126" s="1" t="s">
        <v>1170</v>
      </c>
      <c r="B1126" s="1" t="s">
        <v>49</v>
      </c>
      <c r="C1126" s="1" t="s">
        <v>14</v>
      </c>
      <c r="D1126" s="1" t="s">
        <v>50</v>
      </c>
      <c r="E1126" s="1" t="s">
        <v>22</v>
      </c>
      <c r="F1126" s="1" t="s">
        <v>40</v>
      </c>
      <c r="G1126">
        <v>7272.44</v>
      </c>
      <c r="H1126">
        <v>3</v>
      </c>
      <c r="I1126">
        <v>21817.32</v>
      </c>
      <c r="J1126">
        <v>2.14</v>
      </c>
      <c r="K1126">
        <v>2160</v>
      </c>
      <c r="L1126" s="2">
        <v>45429</v>
      </c>
      <c r="O1126" t="str">
        <f>IF(ecommerce_10000[[#This Row],[Platform]]="Souq","sq",ecommerce_10000[[#This Row],[Platform]])</f>
        <v>Jumia</v>
      </c>
      <c r="P1126" t="str">
        <f>IF(E1126="Souq","sq",IF(E1126="Jumia","Jum",E1126))</f>
        <v>Jum</v>
      </c>
      <c r="Q1126">
        <f>VLOOKUP(ecommerce_10000[[#This Row],[City]],F:I,4,FALSE)</f>
        <v>99349.3</v>
      </c>
      <c r="R1126" s="1">
        <f>SUMIF(C:C,ecommerce_10000[[#This Row],[Category]],I:I)</f>
        <v>92327183.770000085</v>
      </c>
      <c r="S1126" s="1">
        <f>SUMIFS(I:I,C:C,C1126)</f>
        <v>92327183.770000085</v>
      </c>
      <c r="T1126" s="1" t="str">
        <f>INDEX(F:F,MATCH(ecommerce_10000[[#This Row],[TotalAmount]],I:I,0))</f>
        <v>Riyadh</v>
      </c>
    </row>
    <row r="1127" spans="1:20" x14ac:dyDescent="0.3">
      <c r="A1127" s="1" t="s">
        <v>1171</v>
      </c>
      <c r="B1127" s="1" t="s">
        <v>65</v>
      </c>
      <c r="C1127" s="1" t="s">
        <v>20</v>
      </c>
      <c r="D1127" s="1" t="s">
        <v>66</v>
      </c>
      <c r="E1127" s="1" t="s">
        <v>47</v>
      </c>
      <c r="F1127" s="1" t="s">
        <v>23</v>
      </c>
      <c r="G1127">
        <v>6220.45</v>
      </c>
      <c r="H1127">
        <v>4</v>
      </c>
      <c r="I1127">
        <v>24881.8</v>
      </c>
      <c r="J1127">
        <v>4.6399999999999997</v>
      </c>
      <c r="K1127">
        <v>4657</v>
      </c>
      <c r="L1127" s="2">
        <v>45554</v>
      </c>
      <c r="O1127" t="str">
        <f>IF(ecommerce_10000[[#This Row],[Platform]]="Souq","sq",ecommerce_10000[[#This Row],[Platform]])</f>
        <v>Amazon</v>
      </c>
      <c r="P1127" t="str">
        <f>IF(E1127="Souq","sq",IF(E1127="Jumia","Jum",E1127))</f>
        <v>Amazon</v>
      </c>
      <c r="Q1127">
        <f>VLOOKUP(ecommerce_10000[[#This Row],[City]],F:I,4,FALSE)</f>
        <v>13290.4</v>
      </c>
      <c r="R1127" s="1">
        <f>SUMIF(C:C,ecommerce_10000[[#This Row],[Category]],I:I)</f>
        <v>91504159.730000004</v>
      </c>
      <c r="S1127" s="1">
        <f>SUMIFS(I:I,C:C,C1127)</f>
        <v>91504159.730000004</v>
      </c>
      <c r="T1127" s="1" t="str">
        <f>INDEX(F:F,MATCH(ecommerce_10000[[#This Row],[TotalAmount]],I:I,0))</f>
        <v>Alexandria</v>
      </c>
    </row>
    <row r="1128" spans="1:20" x14ac:dyDescent="0.3">
      <c r="A1128" s="1" t="s">
        <v>1172</v>
      </c>
      <c r="B1128" s="1" t="s">
        <v>38</v>
      </c>
      <c r="C1128" s="1" t="s">
        <v>20</v>
      </c>
      <c r="D1128" s="1" t="s">
        <v>39</v>
      </c>
      <c r="E1128" s="1" t="s">
        <v>22</v>
      </c>
      <c r="F1128" s="1" t="s">
        <v>40</v>
      </c>
      <c r="G1128">
        <v>6080.76</v>
      </c>
      <c r="H1128">
        <v>2</v>
      </c>
      <c r="I1128">
        <v>12161.52</v>
      </c>
      <c r="J1128">
        <v>4.07</v>
      </c>
      <c r="K1128">
        <v>3807</v>
      </c>
      <c r="L1128" s="2">
        <v>45458</v>
      </c>
      <c r="O1128" t="str">
        <f>IF(ecommerce_10000[[#This Row],[Platform]]="Souq","sq",ecommerce_10000[[#This Row],[Platform]])</f>
        <v>Jumia</v>
      </c>
      <c r="P1128" t="str">
        <f>IF(E1128="Souq","sq",IF(E1128="Jumia","Jum",E1128))</f>
        <v>Jum</v>
      </c>
      <c r="Q1128">
        <f>VLOOKUP(ecommerce_10000[[#This Row],[City]],F:I,4,FALSE)</f>
        <v>99349.3</v>
      </c>
      <c r="R1128" s="1">
        <f>SUMIF(C:C,ecommerce_10000[[#This Row],[Category]],I:I)</f>
        <v>91504159.730000004</v>
      </c>
      <c r="S1128" s="1">
        <f>SUMIFS(I:I,C:C,C1128)</f>
        <v>91504159.730000004</v>
      </c>
      <c r="T1128" s="1" t="str">
        <f>INDEX(F:F,MATCH(ecommerce_10000[[#This Row],[TotalAmount]],I:I,0))</f>
        <v>Riyadh</v>
      </c>
    </row>
    <row r="1129" spans="1:20" x14ac:dyDescent="0.3">
      <c r="A1129" s="1" t="s">
        <v>1173</v>
      </c>
      <c r="B1129" s="1" t="s">
        <v>53</v>
      </c>
      <c r="C1129" s="1" t="s">
        <v>31</v>
      </c>
      <c r="D1129" s="1" t="s">
        <v>54</v>
      </c>
      <c r="E1129" s="1" t="s">
        <v>22</v>
      </c>
      <c r="F1129" s="1" t="s">
        <v>33</v>
      </c>
      <c r="G1129">
        <v>14772.76</v>
      </c>
      <c r="H1129">
        <v>5</v>
      </c>
      <c r="I1129">
        <v>73863.8</v>
      </c>
      <c r="J1129">
        <v>3.83</v>
      </c>
      <c r="K1129">
        <v>807</v>
      </c>
      <c r="L1129" s="2">
        <v>45632</v>
      </c>
      <c r="O1129" t="str">
        <f>IF(ecommerce_10000[[#This Row],[Platform]]="Souq","sq",ecommerce_10000[[#This Row],[Platform]])</f>
        <v>Jumia</v>
      </c>
      <c r="P1129" t="str">
        <f>IF(E1129="Souq","sq",IF(E1129="Jumia","Jum",E1129))</f>
        <v>Jum</v>
      </c>
      <c r="Q1129">
        <f>VLOOKUP(ecommerce_10000[[#This Row],[City]],F:I,4,FALSE)</f>
        <v>3665.44</v>
      </c>
      <c r="R1129" s="1">
        <f>SUMIF(C:C,ecommerce_10000[[#This Row],[Category]],I:I)</f>
        <v>57542997.559999913</v>
      </c>
      <c r="S1129" s="1">
        <f>SUMIFS(I:I,C:C,C1129)</f>
        <v>57542997.559999913</v>
      </c>
      <c r="T1129" s="1" t="str">
        <f>INDEX(F:F,MATCH(ecommerce_10000[[#This Row],[TotalAmount]],I:I,0))</f>
        <v>Dubai</v>
      </c>
    </row>
    <row r="1130" spans="1:20" x14ac:dyDescent="0.3">
      <c r="A1130" s="1" t="s">
        <v>1174</v>
      </c>
      <c r="B1130" s="1" t="s">
        <v>13</v>
      </c>
      <c r="C1130" s="1" t="s">
        <v>14</v>
      </c>
      <c r="D1130" s="1" t="s">
        <v>15</v>
      </c>
      <c r="E1130" s="1" t="s">
        <v>22</v>
      </c>
      <c r="F1130" s="1" t="s">
        <v>40</v>
      </c>
      <c r="G1130">
        <v>12425.73</v>
      </c>
      <c r="H1130">
        <v>1</v>
      </c>
      <c r="I1130">
        <v>12425.73</v>
      </c>
      <c r="J1130">
        <v>3.45</v>
      </c>
      <c r="K1130">
        <v>1789</v>
      </c>
      <c r="L1130" s="2">
        <v>45508</v>
      </c>
      <c r="O1130" t="str">
        <f>IF(ecommerce_10000[[#This Row],[Platform]]="Souq","sq",ecommerce_10000[[#This Row],[Platform]])</f>
        <v>Jumia</v>
      </c>
      <c r="P1130" t="str">
        <f>IF(E1130="Souq","sq",IF(E1130="Jumia","Jum",E1130))</f>
        <v>Jum</v>
      </c>
      <c r="Q1130">
        <f>VLOOKUP(ecommerce_10000[[#This Row],[City]],F:I,4,FALSE)</f>
        <v>99349.3</v>
      </c>
      <c r="R1130" s="1">
        <f>SUMIF(C:C,ecommerce_10000[[#This Row],[Category]],I:I)</f>
        <v>92327183.770000085</v>
      </c>
      <c r="S1130" s="1">
        <f>SUMIFS(I:I,C:C,C1130)</f>
        <v>92327183.770000085</v>
      </c>
      <c r="T1130" s="1" t="str">
        <f>INDEX(F:F,MATCH(ecommerce_10000[[#This Row],[TotalAmount]],I:I,0))</f>
        <v>Riyadh</v>
      </c>
    </row>
    <row r="1131" spans="1:20" x14ac:dyDescent="0.3">
      <c r="A1131" s="1" t="s">
        <v>1175</v>
      </c>
      <c r="B1131" s="1" t="s">
        <v>49</v>
      </c>
      <c r="C1131" s="1" t="s">
        <v>14</v>
      </c>
      <c r="D1131" s="1" t="s">
        <v>50</v>
      </c>
      <c r="E1131" s="1" t="s">
        <v>16</v>
      </c>
      <c r="F1131" s="1" t="s">
        <v>62</v>
      </c>
      <c r="G1131">
        <v>11165.91</v>
      </c>
      <c r="H1131">
        <v>4</v>
      </c>
      <c r="I1131">
        <v>44663.64</v>
      </c>
      <c r="J1131">
        <v>3.4</v>
      </c>
      <c r="K1131">
        <v>485</v>
      </c>
      <c r="L1131" s="2">
        <v>45622</v>
      </c>
      <c r="O1131" t="str">
        <f>IF(ecommerce_10000[[#This Row],[Platform]]="Souq","sq",ecommerce_10000[[#This Row],[Platform]])</f>
        <v>sq</v>
      </c>
      <c r="P1131" t="str">
        <f>IF(E1131="Souq","sq",IF(E1131="Jumia","Jum",E1131))</f>
        <v>sq</v>
      </c>
      <c r="Q1131">
        <f>VLOOKUP(ecommerce_10000[[#This Row],[City]],F:I,4,FALSE)</f>
        <v>27872.98</v>
      </c>
      <c r="R1131" s="1">
        <f>SUMIF(C:C,ecommerce_10000[[#This Row],[Category]],I:I)</f>
        <v>92327183.770000085</v>
      </c>
      <c r="S1131" s="1">
        <f>SUMIFS(I:I,C:C,C1131)</f>
        <v>92327183.770000085</v>
      </c>
      <c r="T1131" s="1" t="str">
        <f>INDEX(F:F,MATCH(ecommerce_10000[[#This Row],[TotalAmount]],I:I,0))</f>
        <v>Giza</v>
      </c>
    </row>
    <row r="1132" spans="1:20" x14ac:dyDescent="0.3">
      <c r="A1132" s="1" t="s">
        <v>1176</v>
      </c>
      <c r="B1132" s="1" t="s">
        <v>65</v>
      </c>
      <c r="C1132" s="1" t="s">
        <v>20</v>
      </c>
      <c r="D1132" s="1" t="s">
        <v>66</v>
      </c>
      <c r="E1132" s="1" t="s">
        <v>47</v>
      </c>
      <c r="F1132" s="1" t="s">
        <v>28</v>
      </c>
      <c r="G1132">
        <v>14395.06</v>
      </c>
      <c r="H1132">
        <v>4</v>
      </c>
      <c r="I1132">
        <v>57580.24</v>
      </c>
      <c r="J1132">
        <v>1.36</v>
      </c>
      <c r="K1132">
        <v>252</v>
      </c>
      <c r="L1132" s="2">
        <v>45434</v>
      </c>
      <c r="O1132" t="str">
        <f>IF(ecommerce_10000[[#This Row],[Platform]]="Souq","sq",ecommerce_10000[[#This Row],[Platform]])</f>
        <v>Amazon</v>
      </c>
      <c r="P1132" t="str">
        <f>IF(E1132="Souq","sq",IF(E1132="Jumia","Jum",E1132))</f>
        <v>Amazon</v>
      </c>
      <c r="Q1132">
        <f>VLOOKUP(ecommerce_10000[[#This Row],[City]],F:I,4,FALSE)</f>
        <v>26648.76</v>
      </c>
      <c r="R1132" s="1">
        <f>SUMIF(C:C,ecommerce_10000[[#This Row],[Category]],I:I)</f>
        <v>91504159.730000004</v>
      </c>
      <c r="S1132" s="1">
        <f>SUMIFS(I:I,C:C,C1132)</f>
        <v>91504159.730000004</v>
      </c>
      <c r="T1132" s="1" t="str">
        <f>INDEX(F:F,MATCH(ecommerce_10000[[#This Row],[TotalAmount]],I:I,0))</f>
        <v>Casablanca</v>
      </c>
    </row>
    <row r="1133" spans="1:20" x14ac:dyDescent="0.3">
      <c r="A1133" s="1" t="s">
        <v>1177</v>
      </c>
      <c r="B1133" s="1" t="s">
        <v>65</v>
      </c>
      <c r="C1133" s="1" t="s">
        <v>20</v>
      </c>
      <c r="D1133" s="1" t="s">
        <v>66</v>
      </c>
      <c r="E1133" s="1" t="s">
        <v>47</v>
      </c>
      <c r="F1133" s="1" t="s">
        <v>40</v>
      </c>
      <c r="G1133">
        <v>9765.69</v>
      </c>
      <c r="H1133">
        <v>2</v>
      </c>
      <c r="I1133">
        <v>19531.38</v>
      </c>
      <c r="J1133">
        <v>1.51</v>
      </c>
      <c r="K1133">
        <v>3414</v>
      </c>
      <c r="L1133" s="2">
        <v>45407</v>
      </c>
      <c r="O1133" t="str">
        <f>IF(ecommerce_10000[[#This Row],[Platform]]="Souq","sq",ecommerce_10000[[#This Row],[Platform]])</f>
        <v>Amazon</v>
      </c>
      <c r="P1133" t="str">
        <f>IF(E1133="Souq","sq",IF(E1133="Jumia","Jum",E1133))</f>
        <v>Amazon</v>
      </c>
      <c r="Q1133">
        <f>VLOOKUP(ecommerce_10000[[#This Row],[City]],F:I,4,FALSE)</f>
        <v>99349.3</v>
      </c>
      <c r="R1133" s="1">
        <f>SUMIF(C:C,ecommerce_10000[[#This Row],[Category]],I:I)</f>
        <v>91504159.730000004</v>
      </c>
      <c r="S1133" s="1">
        <f>SUMIFS(I:I,C:C,C1133)</f>
        <v>91504159.730000004</v>
      </c>
      <c r="T1133" s="1" t="str">
        <f>INDEX(F:F,MATCH(ecommerce_10000[[#This Row],[TotalAmount]],I:I,0))</f>
        <v>Riyadh</v>
      </c>
    </row>
    <row r="1134" spans="1:20" x14ac:dyDescent="0.3">
      <c r="A1134" s="1" t="s">
        <v>1178</v>
      </c>
      <c r="B1134" s="1" t="s">
        <v>38</v>
      </c>
      <c r="C1134" s="1" t="s">
        <v>20</v>
      </c>
      <c r="D1134" s="1" t="s">
        <v>39</v>
      </c>
      <c r="E1134" s="1" t="s">
        <v>22</v>
      </c>
      <c r="F1134" s="1" t="s">
        <v>23</v>
      </c>
      <c r="G1134">
        <v>6475.12</v>
      </c>
      <c r="H1134">
        <v>3</v>
      </c>
      <c r="I1134">
        <v>19425.36</v>
      </c>
      <c r="J1134">
        <v>3.88</v>
      </c>
      <c r="K1134">
        <v>2972</v>
      </c>
      <c r="L1134" s="2">
        <v>45469</v>
      </c>
      <c r="O1134" t="str">
        <f>IF(ecommerce_10000[[#This Row],[Platform]]="Souq","sq",ecommerce_10000[[#This Row],[Platform]])</f>
        <v>Jumia</v>
      </c>
      <c r="P1134" t="str">
        <f>IF(E1134="Souq","sq",IF(E1134="Jumia","Jum",E1134))</f>
        <v>Jum</v>
      </c>
      <c r="Q1134">
        <f>VLOOKUP(ecommerce_10000[[#This Row],[City]],F:I,4,FALSE)</f>
        <v>13290.4</v>
      </c>
      <c r="R1134" s="1">
        <f>SUMIF(C:C,ecommerce_10000[[#This Row],[Category]],I:I)</f>
        <v>91504159.730000004</v>
      </c>
      <c r="S1134" s="1">
        <f>SUMIFS(I:I,C:C,C1134)</f>
        <v>91504159.730000004</v>
      </c>
      <c r="T1134" s="1" t="str">
        <f>INDEX(F:F,MATCH(ecommerce_10000[[#This Row],[TotalAmount]],I:I,0))</f>
        <v>Alexandria</v>
      </c>
    </row>
    <row r="1135" spans="1:20" x14ac:dyDescent="0.3">
      <c r="A1135" s="1" t="s">
        <v>1179</v>
      </c>
      <c r="B1135" s="1" t="s">
        <v>30</v>
      </c>
      <c r="C1135" s="1" t="s">
        <v>31</v>
      </c>
      <c r="D1135" s="1" t="s">
        <v>32</v>
      </c>
      <c r="E1135" s="1" t="s">
        <v>22</v>
      </c>
      <c r="F1135" s="1" t="s">
        <v>23</v>
      </c>
      <c r="G1135">
        <v>18211.7</v>
      </c>
      <c r="H1135">
        <v>2</v>
      </c>
      <c r="I1135">
        <v>36423.4</v>
      </c>
      <c r="J1135">
        <v>4.32</v>
      </c>
      <c r="K1135">
        <v>4106</v>
      </c>
      <c r="L1135" s="2">
        <v>45477</v>
      </c>
      <c r="O1135" t="str">
        <f>IF(ecommerce_10000[[#This Row],[Platform]]="Souq","sq",ecommerce_10000[[#This Row],[Platform]])</f>
        <v>Jumia</v>
      </c>
      <c r="P1135" t="str">
        <f>IF(E1135="Souq","sq",IF(E1135="Jumia","Jum",E1135))</f>
        <v>Jum</v>
      </c>
      <c r="Q1135">
        <f>VLOOKUP(ecommerce_10000[[#This Row],[City]],F:I,4,FALSE)</f>
        <v>13290.4</v>
      </c>
      <c r="R1135" s="1">
        <f>SUMIF(C:C,ecommerce_10000[[#This Row],[Category]],I:I)</f>
        <v>57542997.559999913</v>
      </c>
      <c r="S1135" s="1">
        <f>SUMIFS(I:I,C:C,C1135)</f>
        <v>57542997.559999913</v>
      </c>
      <c r="T1135" s="1" t="str">
        <f>INDEX(F:F,MATCH(ecommerce_10000[[#This Row],[TotalAmount]],I:I,0))</f>
        <v>Alexandria</v>
      </c>
    </row>
    <row r="1136" spans="1:20" x14ac:dyDescent="0.3">
      <c r="A1136" s="1" t="s">
        <v>1180</v>
      </c>
      <c r="B1136" s="1" t="s">
        <v>35</v>
      </c>
      <c r="C1136" s="1" t="s">
        <v>14</v>
      </c>
      <c r="D1136" s="1" t="s">
        <v>36</v>
      </c>
      <c r="E1136" s="1" t="s">
        <v>47</v>
      </c>
      <c r="F1136" s="1" t="s">
        <v>17</v>
      </c>
      <c r="G1136">
        <v>16232.46</v>
      </c>
      <c r="H1136">
        <v>4</v>
      </c>
      <c r="I1136">
        <v>64929.84</v>
      </c>
      <c r="J1136">
        <v>4.9000000000000004</v>
      </c>
      <c r="K1136">
        <v>1991</v>
      </c>
      <c r="L1136" s="2">
        <v>45651</v>
      </c>
      <c r="O1136" t="str">
        <f>IF(ecommerce_10000[[#This Row],[Platform]]="Souq","sq",ecommerce_10000[[#This Row],[Platform]])</f>
        <v>Amazon</v>
      </c>
      <c r="P1136" t="str">
        <f>IF(E1136="Souq","sq",IF(E1136="Jumia","Jum",E1136))</f>
        <v>Amazon</v>
      </c>
      <c r="Q1136">
        <f>VLOOKUP(ecommerce_10000[[#This Row],[City]],F:I,4,FALSE)</f>
        <v>16284.02</v>
      </c>
      <c r="R1136" s="1">
        <f>SUMIF(C:C,ecommerce_10000[[#This Row],[Category]],I:I)</f>
        <v>92327183.770000085</v>
      </c>
      <c r="S1136" s="1">
        <f>SUMIFS(I:I,C:C,C1136)</f>
        <v>92327183.770000085</v>
      </c>
      <c r="T1136" s="1" t="str">
        <f>INDEX(F:F,MATCH(ecommerce_10000[[#This Row],[TotalAmount]],I:I,0))</f>
        <v>Cairo</v>
      </c>
    </row>
    <row r="1137" spans="1:20" x14ac:dyDescent="0.3">
      <c r="A1137" s="1" t="s">
        <v>1181</v>
      </c>
      <c r="B1137" s="1" t="s">
        <v>43</v>
      </c>
      <c r="C1137" s="1" t="s">
        <v>44</v>
      </c>
      <c r="D1137" s="1" t="s">
        <v>45</v>
      </c>
      <c r="E1137" s="1" t="s">
        <v>47</v>
      </c>
      <c r="F1137" s="1" t="s">
        <v>62</v>
      </c>
      <c r="G1137">
        <v>7516.24</v>
      </c>
      <c r="H1137">
        <v>1</v>
      </c>
      <c r="I1137">
        <v>7516.24</v>
      </c>
      <c r="J1137">
        <v>3.56</v>
      </c>
      <c r="K1137">
        <v>1635</v>
      </c>
      <c r="L1137" s="2">
        <v>45519</v>
      </c>
      <c r="O1137" t="str">
        <f>IF(ecommerce_10000[[#This Row],[Platform]]="Souq","sq",ecommerce_10000[[#This Row],[Platform]])</f>
        <v>Amazon</v>
      </c>
      <c r="P1137" t="str">
        <f>IF(E1137="Souq","sq",IF(E1137="Jumia","Jum",E1137))</f>
        <v>Amazon</v>
      </c>
      <c r="Q1137">
        <f>VLOOKUP(ecommerce_10000[[#This Row],[City]],F:I,4,FALSE)</f>
        <v>27872.98</v>
      </c>
      <c r="R1137" s="1">
        <f>SUMIF(C:C,ecommerce_10000[[#This Row],[Category]],I:I)</f>
        <v>31420413.200000018</v>
      </c>
      <c r="S1137" s="1">
        <f>SUMIFS(I:I,C:C,C1137)</f>
        <v>31420413.200000018</v>
      </c>
      <c r="T1137" s="1" t="str">
        <f>INDEX(F:F,MATCH(ecommerce_10000[[#This Row],[TotalAmount]],I:I,0))</f>
        <v>Giza</v>
      </c>
    </row>
    <row r="1138" spans="1:20" x14ac:dyDescent="0.3">
      <c r="A1138" s="1" t="s">
        <v>1182</v>
      </c>
      <c r="B1138" s="1" t="s">
        <v>65</v>
      </c>
      <c r="C1138" s="1" t="s">
        <v>20</v>
      </c>
      <c r="D1138" s="1" t="s">
        <v>66</v>
      </c>
      <c r="E1138" s="1" t="s">
        <v>16</v>
      </c>
      <c r="F1138" s="1" t="s">
        <v>62</v>
      </c>
      <c r="G1138">
        <v>680.95</v>
      </c>
      <c r="H1138">
        <v>3</v>
      </c>
      <c r="I1138">
        <v>2042.85</v>
      </c>
      <c r="J1138">
        <v>2.99</v>
      </c>
      <c r="K1138">
        <v>4991</v>
      </c>
      <c r="L1138" s="2">
        <v>45635</v>
      </c>
      <c r="O1138" t="str">
        <f>IF(ecommerce_10000[[#This Row],[Platform]]="Souq","sq",ecommerce_10000[[#This Row],[Platform]])</f>
        <v>sq</v>
      </c>
      <c r="P1138" t="str">
        <f>IF(E1138="Souq","sq",IF(E1138="Jumia","Jum",E1138))</f>
        <v>sq</v>
      </c>
      <c r="Q1138">
        <f>VLOOKUP(ecommerce_10000[[#This Row],[City]],F:I,4,FALSE)</f>
        <v>27872.98</v>
      </c>
      <c r="R1138" s="1">
        <f>SUMIF(C:C,ecommerce_10000[[#This Row],[Category]],I:I)</f>
        <v>91504159.730000004</v>
      </c>
      <c r="S1138" s="1">
        <f>SUMIFS(I:I,C:C,C1138)</f>
        <v>91504159.730000004</v>
      </c>
      <c r="T1138" s="1" t="str">
        <f>INDEX(F:F,MATCH(ecommerce_10000[[#This Row],[TotalAmount]],I:I,0))</f>
        <v>Giza</v>
      </c>
    </row>
    <row r="1139" spans="1:20" x14ac:dyDescent="0.3">
      <c r="A1139" s="1" t="s">
        <v>1183</v>
      </c>
      <c r="B1139" s="1" t="s">
        <v>13</v>
      </c>
      <c r="C1139" s="1" t="s">
        <v>14</v>
      </c>
      <c r="D1139" s="1" t="s">
        <v>15</v>
      </c>
      <c r="E1139" s="1" t="s">
        <v>22</v>
      </c>
      <c r="F1139" s="1" t="s">
        <v>62</v>
      </c>
      <c r="G1139">
        <v>15695.77</v>
      </c>
      <c r="H1139">
        <v>2</v>
      </c>
      <c r="I1139">
        <v>31391.54</v>
      </c>
      <c r="J1139">
        <v>2.83</v>
      </c>
      <c r="K1139">
        <v>2432</v>
      </c>
      <c r="L1139" s="2">
        <v>45516</v>
      </c>
      <c r="O1139" t="str">
        <f>IF(ecommerce_10000[[#This Row],[Platform]]="Souq","sq",ecommerce_10000[[#This Row],[Platform]])</f>
        <v>Jumia</v>
      </c>
      <c r="P1139" t="str">
        <f>IF(E1139="Souq","sq",IF(E1139="Jumia","Jum",E1139))</f>
        <v>Jum</v>
      </c>
      <c r="Q1139">
        <f>VLOOKUP(ecommerce_10000[[#This Row],[City]],F:I,4,FALSE)</f>
        <v>27872.98</v>
      </c>
      <c r="R1139" s="1">
        <f>SUMIF(C:C,ecommerce_10000[[#This Row],[Category]],I:I)</f>
        <v>92327183.770000085</v>
      </c>
      <c r="S1139" s="1">
        <f>SUMIFS(I:I,C:C,C1139)</f>
        <v>92327183.770000085</v>
      </c>
      <c r="T1139" s="1" t="str">
        <f>INDEX(F:F,MATCH(ecommerce_10000[[#This Row],[TotalAmount]],I:I,0))</f>
        <v>Giza</v>
      </c>
    </row>
    <row r="1140" spans="1:20" x14ac:dyDescent="0.3">
      <c r="A1140" s="1" t="s">
        <v>1184</v>
      </c>
      <c r="B1140" s="1" t="s">
        <v>65</v>
      </c>
      <c r="C1140" s="1" t="s">
        <v>20</v>
      </c>
      <c r="D1140" s="1" t="s">
        <v>66</v>
      </c>
      <c r="E1140" s="1" t="s">
        <v>16</v>
      </c>
      <c r="F1140" s="1" t="s">
        <v>33</v>
      </c>
      <c r="G1140">
        <v>6941.15</v>
      </c>
      <c r="H1140">
        <v>4</v>
      </c>
      <c r="I1140">
        <v>27764.6</v>
      </c>
      <c r="J1140">
        <v>2.91</v>
      </c>
      <c r="K1140">
        <v>4240</v>
      </c>
      <c r="L1140" s="2">
        <v>45549</v>
      </c>
      <c r="O1140" t="str">
        <f>IF(ecommerce_10000[[#This Row],[Platform]]="Souq","sq",ecommerce_10000[[#This Row],[Platform]])</f>
        <v>sq</v>
      </c>
      <c r="P1140" t="str">
        <f>IF(E1140="Souq","sq",IF(E1140="Jumia","Jum",E1140))</f>
        <v>sq</v>
      </c>
      <c r="Q1140">
        <f>VLOOKUP(ecommerce_10000[[#This Row],[City]],F:I,4,FALSE)</f>
        <v>3665.44</v>
      </c>
      <c r="R1140" s="1">
        <f>SUMIF(C:C,ecommerce_10000[[#This Row],[Category]],I:I)</f>
        <v>91504159.730000004</v>
      </c>
      <c r="S1140" s="1">
        <f>SUMIFS(I:I,C:C,C1140)</f>
        <v>91504159.730000004</v>
      </c>
      <c r="T1140" s="1" t="str">
        <f>INDEX(F:F,MATCH(ecommerce_10000[[#This Row],[TotalAmount]],I:I,0))</f>
        <v>Dubai</v>
      </c>
    </row>
    <row r="1141" spans="1:20" x14ac:dyDescent="0.3">
      <c r="A1141" s="1" t="s">
        <v>1185</v>
      </c>
      <c r="B1141" s="1" t="s">
        <v>38</v>
      </c>
      <c r="C1141" s="1" t="s">
        <v>20</v>
      </c>
      <c r="D1141" s="1" t="s">
        <v>39</v>
      </c>
      <c r="E1141" s="1" t="s">
        <v>16</v>
      </c>
      <c r="F1141" s="1" t="s">
        <v>28</v>
      </c>
      <c r="G1141">
        <v>14765.35</v>
      </c>
      <c r="H1141">
        <v>4</v>
      </c>
      <c r="I1141">
        <v>59061.4</v>
      </c>
      <c r="J1141">
        <v>2.94</v>
      </c>
      <c r="K1141">
        <v>1809</v>
      </c>
      <c r="L1141" s="2">
        <v>45423</v>
      </c>
      <c r="O1141" t="str">
        <f>IF(ecommerce_10000[[#This Row],[Platform]]="Souq","sq",ecommerce_10000[[#This Row],[Platform]])</f>
        <v>sq</v>
      </c>
      <c r="P1141" t="str">
        <f>IF(E1141="Souq","sq",IF(E1141="Jumia","Jum",E1141))</f>
        <v>sq</v>
      </c>
      <c r="Q1141">
        <f>VLOOKUP(ecommerce_10000[[#This Row],[City]],F:I,4,FALSE)</f>
        <v>26648.76</v>
      </c>
      <c r="R1141" s="1">
        <f>SUMIF(C:C,ecommerce_10000[[#This Row],[Category]],I:I)</f>
        <v>91504159.730000004</v>
      </c>
      <c r="S1141" s="1">
        <f>SUMIFS(I:I,C:C,C1141)</f>
        <v>91504159.730000004</v>
      </c>
      <c r="T1141" s="1" t="str">
        <f>INDEX(F:F,MATCH(ecommerce_10000[[#This Row],[TotalAmount]],I:I,0))</f>
        <v>Casablanca</v>
      </c>
    </row>
    <row r="1142" spans="1:20" x14ac:dyDescent="0.3">
      <c r="A1142" s="1" t="s">
        <v>1186</v>
      </c>
      <c r="B1142" s="1" t="s">
        <v>43</v>
      </c>
      <c r="C1142" s="1" t="s">
        <v>44</v>
      </c>
      <c r="D1142" s="1" t="s">
        <v>45</v>
      </c>
      <c r="E1142" s="1" t="s">
        <v>22</v>
      </c>
      <c r="F1142" s="1" t="s">
        <v>40</v>
      </c>
      <c r="G1142">
        <v>5408.87</v>
      </c>
      <c r="H1142">
        <v>4</v>
      </c>
      <c r="I1142">
        <v>21635.48</v>
      </c>
      <c r="J1142">
        <v>1.91</v>
      </c>
      <c r="K1142">
        <v>3275</v>
      </c>
      <c r="L1142" s="2">
        <v>45302</v>
      </c>
      <c r="O1142" t="str">
        <f>IF(ecommerce_10000[[#This Row],[Platform]]="Souq","sq",ecommerce_10000[[#This Row],[Platform]])</f>
        <v>Jumia</v>
      </c>
      <c r="P1142" t="str">
        <f>IF(E1142="Souq","sq",IF(E1142="Jumia","Jum",E1142))</f>
        <v>Jum</v>
      </c>
      <c r="Q1142">
        <f>VLOOKUP(ecommerce_10000[[#This Row],[City]],F:I,4,FALSE)</f>
        <v>99349.3</v>
      </c>
      <c r="R1142" s="1">
        <f>SUMIF(C:C,ecommerce_10000[[#This Row],[Category]],I:I)</f>
        <v>31420413.200000018</v>
      </c>
      <c r="S1142" s="1">
        <f>SUMIFS(I:I,C:C,C1142)</f>
        <v>31420413.200000018</v>
      </c>
      <c r="T1142" s="1" t="str">
        <f>INDEX(F:F,MATCH(ecommerce_10000[[#This Row],[TotalAmount]],I:I,0))</f>
        <v>Riyadh</v>
      </c>
    </row>
    <row r="1143" spans="1:20" x14ac:dyDescent="0.3">
      <c r="A1143" s="1" t="s">
        <v>1187</v>
      </c>
      <c r="B1143" s="1" t="s">
        <v>49</v>
      </c>
      <c r="C1143" s="1" t="s">
        <v>14</v>
      </c>
      <c r="D1143" s="1" t="s">
        <v>50</v>
      </c>
      <c r="E1143" s="1" t="s">
        <v>22</v>
      </c>
      <c r="F1143" s="1" t="s">
        <v>33</v>
      </c>
      <c r="G1143">
        <v>338.91</v>
      </c>
      <c r="H1143">
        <v>5</v>
      </c>
      <c r="I1143">
        <v>1694.55</v>
      </c>
      <c r="J1143">
        <v>3.62</v>
      </c>
      <c r="K1143">
        <v>3934</v>
      </c>
      <c r="L1143" s="2">
        <v>45525</v>
      </c>
      <c r="O1143" t="str">
        <f>IF(ecommerce_10000[[#This Row],[Platform]]="Souq","sq",ecommerce_10000[[#This Row],[Platform]])</f>
        <v>Jumia</v>
      </c>
      <c r="P1143" t="str">
        <f>IF(E1143="Souq","sq",IF(E1143="Jumia","Jum",E1143))</f>
        <v>Jum</v>
      </c>
      <c r="Q1143">
        <f>VLOOKUP(ecommerce_10000[[#This Row],[City]],F:I,4,FALSE)</f>
        <v>3665.44</v>
      </c>
      <c r="R1143" s="1">
        <f>SUMIF(C:C,ecommerce_10000[[#This Row],[Category]],I:I)</f>
        <v>92327183.770000085</v>
      </c>
      <c r="S1143" s="1">
        <f>SUMIFS(I:I,C:C,C1143)</f>
        <v>92327183.770000085</v>
      </c>
      <c r="T1143" s="1" t="str">
        <f>INDEX(F:F,MATCH(ecommerce_10000[[#This Row],[TotalAmount]],I:I,0))</f>
        <v>Dubai</v>
      </c>
    </row>
    <row r="1144" spans="1:20" x14ac:dyDescent="0.3">
      <c r="A1144" s="1" t="s">
        <v>1188</v>
      </c>
      <c r="B1144" s="1" t="s">
        <v>13</v>
      </c>
      <c r="C1144" s="1" t="s">
        <v>14</v>
      </c>
      <c r="D1144" s="1" t="s">
        <v>15</v>
      </c>
      <c r="E1144" s="1" t="s">
        <v>16</v>
      </c>
      <c r="F1144" s="1" t="s">
        <v>62</v>
      </c>
      <c r="G1144">
        <v>3325.6</v>
      </c>
      <c r="H1144">
        <v>1</v>
      </c>
      <c r="I1144">
        <v>3325.6</v>
      </c>
      <c r="J1144">
        <v>1.28</v>
      </c>
      <c r="K1144">
        <v>3092</v>
      </c>
      <c r="L1144" s="2">
        <v>45293</v>
      </c>
      <c r="O1144" t="str">
        <f>IF(ecommerce_10000[[#This Row],[Platform]]="Souq","sq",ecommerce_10000[[#This Row],[Platform]])</f>
        <v>sq</v>
      </c>
      <c r="P1144" t="str">
        <f>IF(E1144="Souq","sq",IF(E1144="Jumia","Jum",E1144))</f>
        <v>sq</v>
      </c>
      <c r="Q1144">
        <f>VLOOKUP(ecommerce_10000[[#This Row],[City]],F:I,4,FALSE)</f>
        <v>27872.98</v>
      </c>
      <c r="R1144" s="1">
        <f>SUMIF(C:C,ecommerce_10000[[#This Row],[Category]],I:I)</f>
        <v>92327183.770000085</v>
      </c>
      <c r="S1144" s="1">
        <f>SUMIFS(I:I,C:C,C1144)</f>
        <v>92327183.770000085</v>
      </c>
      <c r="T1144" s="1" t="str">
        <f>INDEX(F:F,MATCH(ecommerce_10000[[#This Row],[TotalAmount]],I:I,0))</f>
        <v>Giza</v>
      </c>
    </row>
    <row r="1145" spans="1:20" x14ac:dyDescent="0.3">
      <c r="A1145" s="1" t="s">
        <v>1189</v>
      </c>
      <c r="B1145" s="1" t="s">
        <v>30</v>
      </c>
      <c r="C1145" s="1" t="s">
        <v>31</v>
      </c>
      <c r="D1145" s="1" t="s">
        <v>32</v>
      </c>
      <c r="E1145" s="1" t="s">
        <v>22</v>
      </c>
      <c r="F1145" s="1" t="s">
        <v>62</v>
      </c>
      <c r="G1145">
        <v>18169.71</v>
      </c>
      <c r="H1145">
        <v>2</v>
      </c>
      <c r="I1145">
        <v>36339.42</v>
      </c>
      <c r="J1145">
        <v>1.29</v>
      </c>
      <c r="K1145">
        <v>663</v>
      </c>
      <c r="L1145" s="2">
        <v>45562</v>
      </c>
      <c r="O1145" t="str">
        <f>IF(ecommerce_10000[[#This Row],[Platform]]="Souq","sq",ecommerce_10000[[#This Row],[Platform]])</f>
        <v>Jumia</v>
      </c>
      <c r="P1145" t="str">
        <f>IF(E1145="Souq","sq",IF(E1145="Jumia","Jum",E1145))</f>
        <v>Jum</v>
      </c>
      <c r="Q1145">
        <f>VLOOKUP(ecommerce_10000[[#This Row],[City]],F:I,4,FALSE)</f>
        <v>27872.98</v>
      </c>
      <c r="R1145" s="1">
        <f>SUMIF(C:C,ecommerce_10000[[#This Row],[Category]],I:I)</f>
        <v>57542997.559999913</v>
      </c>
      <c r="S1145" s="1">
        <f>SUMIFS(I:I,C:C,C1145)</f>
        <v>57542997.559999913</v>
      </c>
      <c r="T1145" s="1" t="str">
        <f>INDEX(F:F,MATCH(ecommerce_10000[[#This Row],[TotalAmount]],I:I,0))</f>
        <v>Giza</v>
      </c>
    </row>
    <row r="1146" spans="1:20" x14ac:dyDescent="0.3">
      <c r="A1146" s="1" t="s">
        <v>1190</v>
      </c>
      <c r="B1146" s="1" t="s">
        <v>35</v>
      </c>
      <c r="C1146" s="1" t="s">
        <v>14</v>
      </c>
      <c r="D1146" s="1" t="s">
        <v>36</v>
      </c>
      <c r="E1146" s="1" t="s">
        <v>47</v>
      </c>
      <c r="F1146" s="1" t="s">
        <v>17</v>
      </c>
      <c r="G1146">
        <v>9795.94</v>
      </c>
      <c r="H1146">
        <v>1</v>
      </c>
      <c r="I1146">
        <v>9795.94</v>
      </c>
      <c r="J1146">
        <v>2.4300000000000002</v>
      </c>
      <c r="K1146">
        <v>3351</v>
      </c>
      <c r="L1146" s="2">
        <v>45577</v>
      </c>
      <c r="O1146" t="str">
        <f>IF(ecommerce_10000[[#This Row],[Platform]]="Souq","sq",ecommerce_10000[[#This Row],[Platform]])</f>
        <v>Amazon</v>
      </c>
      <c r="P1146" t="str">
        <f>IF(E1146="Souq","sq",IF(E1146="Jumia","Jum",E1146))</f>
        <v>Amazon</v>
      </c>
      <c r="Q1146">
        <f>VLOOKUP(ecommerce_10000[[#This Row],[City]],F:I,4,FALSE)</f>
        <v>16284.02</v>
      </c>
      <c r="R1146" s="1">
        <f>SUMIF(C:C,ecommerce_10000[[#This Row],[Category]],I:I)</f>
        <v>92327183.770000085</v>
      </c>
      <c r="S1146" s="1">
        <f>SUMIFS(I:I,C:C,C1146)</f>
        <v>92327183.770000085</v>
      </c>
      <c r="T1146" s="1" t="str">
        <f>INDEX(F:F,MATCH(ecommerce_10000[[#This Row],[TotalAmount]],I:I,0))</f>
        <v>Cairo</v>
      </c>
    </row>
    <row r="1147" spans="1:20" x14ac:dyDescent="0.3">
      <c r="A1147" s="1" t="s">
        <v>1191</v>
      </c>
      <c r="B1147" s="1" t="s">
        <v>30</v>
      </c>
      <c r="C1147" s="1" t="s">
        <v>31</v>
      </c>
      <c r="D1147" s="1" t="s">
        <v>32</v>
      </c>
      <c r="E1147" s="1" t="s">
        <v>22</v>
      </c>
      <c r="F1147" s="1" t="s">
        <v>62</v>
      </c>
      <c r="G1147">
        <v>10211.44</v>
      </c>
      <c r="H1147">
        <v>4</v>
      </c>
      <c r="I1147">
        <v>40845.760000000002</v>
      </c>
      <c r="J1147">
        <v>1.23</v>
      </c>
      <c r="K1147">
        <v>2217</v>
      </c>
      <c r="L1147" s="2">
        <v>45395</v>
      </c>
      <c r="O1147" t="str">
        <f>IF(ecommerce_10000[[#This Row],[Platform]]="Souq","sq",ecommerce_10000[[#This Row],[Platform]])</f>
        <v>Jumia</v>
      </c>
      <c r="P1147" t="str">
        <f>IF(E1147="Souq","sq",IF(E1147="Jumia","Jum",E1147))</f>
        <v>Jum</v>
      </c>
      <c r="Q1147">
        <f>VLOOKUP(ecommerce_10000[[#This Row],[City]],F:I,4,FALSE)</f>
        <v>27872.98</v>
      </c>
      <c r="R1147" s="1">
        <f>SUMIF(C:C,ecommerce_10000[[#This Row],[Category]],I:I)</f>
        <v>57542997.559999913</v>
      </c>
      <c r="S1147" s="1">
        <f>SUMIFS(I:I,C:C,C1147)</f>
        <v>57542997.559999913</v>
      </c>
      <c r="T1147" s="1" t="str">
        <f>INDEX(F:F,MATCH(ecommerce_10000[[#This Row],[TotalAmount]],I:I,0))</f>
        <v>Giza</v>
      </c>
    </row>
    <row r="1148" spans="1:20" x14ac:dyDescent="0.3">
      <c r="A1148" s="1" t="s">
        <v>1192</v>
      </c>
      <c r="B1148" s="1" t="s">
        <v>30</v>
      </c>
      <c r="C1148" s="1" t="s">
        <v>31</v>
      </c>
      <c r="D1148" s="1" t="s">
        <v>32</v>
      </c>
      <c r="E1148" s="1" t="s">
        <v>16</v>
      </c>
      <c r="F1148" s="1" t="s">
        <v>28</v>
      </c>
      <c r="G1148">
        <v>3652.01</v>
      </c>
      <c r="H1148">
        <v>4</v>
      </c>
      <c r="I1148">
        <v>14608.04</v>
      </c>
      <c r="J1148">
        <v>4.7</v>
      </c>
      <c r="K1148">
        <v>1194</v>
      </c>
      <c r="L1148" s="2">
        <v>45617</v>
      </c>
      <c r="O1148" t="str">
        <f>IF(ecommerce_10000[[#This Row],[Platform]]="Souq","sq",ecommerce_10000[[#This Row],[Platform]])</f>
        <v>sq</v>
      </c>
      <c r="P1148" t="str">
        <f>IF(E1148="Souq","sq",IF(E1148="Jumia","Jum",E1148))</f>
        <v>sq</v>
      </c>
      <c r="Q1148">
        <f>VLOOKUP(ecommerce_10000[[#This Row],[City]],F:I,4,FALSE)</f>
        <v>26648.76</v>
      </c>
      <c r="R1148" s="1">
        <f>SUMIF(C:C,ecommerce_10000[[#This Row],[Category]],I:I)</f>
        <v>57542997.559999913</v>
      </c>
      <c r="S1148" s="1">
        <f>SUMIFS(I:I,C:C,C1148)</f>
        <v>57542997.559999913</v>
      </c>
      <c r="T1148" s="1" t="str">
        <f>INDEX(F:F,MATCH(ecommerce_10000[[#This Row],[TotalAmount]],I:I,0))</f>
        <v>Casablanca</v>
      </c>
    </row>
    <row r="1149" spans="1:20" x14ac:dyDescent="0.3">
      <c r="A1149" s="1" t="s">
        <v>1193</v>
      </c>
      <c r="B1149" s="1" t="s">
        <v>13</v>
      </c>
      <c r="C1149" s="1" t="s">
        <v>14</v>
      </c>
      <c r="D1149" s="1" t="s">
        <v>15</v>
      </c>
      <c r="E1149" s="1" t="s">
        <v>47</v>
      </c>
      <c r="F1149" s="1" t="s">
        <v>33</v>
      </c>
      <c r="G1149">
        <v>4286.0600000000004</v>
      </c>
      <c r="H1149">
        <v>5</v>
      </c>
      <c r="I1149">
        <v>21430.3</v>
      </c>
      <c r="J1149">
        <v>2.98</v>
      </c>
      <c r="K1149">
        <v>1318</v>
      </c>
      <c r="L1149" s="2">
        <v>45395</v>
      </c>
      <c r="O1149" t="str">
        <f>IF(ecommerce_10000[[#This Row],[Platform]]="Souq","sq",ecommerce_10000[[#This Row],[Platform]])</f>
        <v>Amazon</v>
      </c>
      <c r="P1149" t="str">
        <f>IF(E1149="Souq","sq",IF(E1149="Jumia","Jum",E1149))</f>
        <v>Amazon</v>
      </c>
      <c r="Q1149">
        <f>VLOOKUP(ecommerce_10000[[#This Row],[City]],F:I,4,FALSE)</f>
        <v>3665.44</v>
      </c>
      <c r="R1149" s="1">
        <f>SUMIF(C:C,ecommerce_10000[[#This Row],[Category]],I:I)</f>
        <v>92327183.770000085</v>
      </c>
      <c r="S1149" s="1">
        <f>SUMIFS(I:I,C:C,C1149)</f>
        <v>92327183.770000085</v>
      </c>
      <c r="T1149" s="1" t="str">
        <f>INDEX(F:F,MATCH(ecommerce_10000[[#This Row],[TotalAmount]],I:I,0))</f>
        <v>Dubai</v>
      </c>
    </row>
    <row r="1150" spans="1:20" x14ac:dyDescent="0.3">
      <c r="A1150" s="1" t="s">
        <v>1194</v>
      </c>
      <c r="B1150" s="1" t="s">
        <v>43</v>
      </c>
      <c r="C1150" s="1" t="s">
        <v>44</v>
      </c>
      <c r="D1150" s="1" t="s">
        <v>45</v>
      </c>
      <c r="E1150" s="1" t="s">
        <v>47</v>
      </c>
      <c r="F1150" s="1" t="s">
        <v>23</v>
      </c>
      <c r="G1150">
        <v>12111.5</v>
      </c>
      <c r="H1150">
        <v>1</v>
      </c>
      <c r="I1150">
        <v>12111.5</v>
      </c>
      <c r="J1150">
        <v>2.0499999999999998</v>
      </c>
      <c r="K1150">
        <v>1860</v>
      </c>
      <c r="L1150" s="2">
        <v>45569</v>
      </c>
      <c r="O1150" t="str">
        <f>IF(ecommerce_10000[[#This Row],[Platform]]="Souq","sq",ecommerce_10000[[#This Row],[Platform]])</f>
        <v>Amazon</v>
      </c>
      <c r="P1150" t="str">
        <f>IF(E1150="Souq","sq",IF(E1150="Jumia","Jum",E1150))</f>
        <v>Amazon</v>
      </c>
      <c r="Q1150">
        <f>VLOOKUP(ecommerce_10000[[#This Row],[City]],F:I,4,FALSE)</f>
        <v>13290.4</v>
      </c>
      <c r="R1150" s="1">
        <f>SUMIF(C:C,ecommerce_10000[[#This Row],[Category]],I:I)</f>
        <v>31420413.200000018</v>
      </c>
      <c r="S1150" s="1">
        <f>SUMIFS(I:I,C:C,C1150)</f>
        <v>31420413.200000018</v>
      </c>
      <c r="T1150" s="1" t="str">
        <f>INDEX(F:F,MATCH(ecommerce_10000[[#This Row],[TotalAmount]],I:I,0))</f>
        <v>Alexandria</v>
      </c>
    </row>
    <row r="1151" spans="1:20" x14ac:dyDescent="0.3">
      <c r="A1151" s="1" t="s">
        <v>1195</v>
      </c>
      <c r="B1151" s="1" t="s">
        <v>43</v>
      </c>
      <c r="C1151" s="1" t="s">
        <v>44</v>
      </c>
      <c r="D1151" s="1" t="s">
        <v>45</v>
      </c>
      <c r="E1151" s="1" t="s">
        <v>22</v>
      </c>
      <c r="F1151" s="1" t="s">
        <v>28</v>
      </c>
      <c r="G1151">
        <v>7124.55</v>
      </c>
      <c r="H1151">
        <v>5</v>
      </c>
      <c r="I1151">
        <v>35622.75</v>
      </c>
      <c r="J1151">
        <v>2.61</v>
      </c>
      <c r="K1151">
        <v>801</v>
      </c>
      <c r="L1151" s="2">
        <v>45431</v>
      </c>
      <c r="O1151" t="str">
        <f>IF(ecommerce_10000[[#This Row],[Platform]]="Souq","sq",ecommerce_10000[[#This Row],[Platform]])</f>
        <v>Jumia</v>
      </c>
      <c r="P1151" t="str">
        <f>IF(E1151="Souq","sq",IF(E1151="Jumia","Jum",E1151))</f>
        <v>Jum</v>
      </c>
      <c r="Q1151">
        <f>VLOOKUP(ecommerce_10000[[#This Row],[City]],F:I,4,FALSE)</f>
        <v>26648.76</v>
      </c>
      <c r="R1151" s="1">
        <f>SUMIF(C:C,ecommerce_10000[[#This Row],[Category]],I:I)</f>
        <v>31420413.200000018</v>
      </c>
      <c r="S1151" s="1">
        <f>SUMIFS(I:I,C:C,C1151)</f>
        <v>31420413.200000018</v>
      </c>
      <c r="T1151" s="1" t="str">
        <f>INDEX(F:F,MATCH(ecommerce_10000[[#This Row],[TotalAmount]],I:I,0))</f>
        <v>Casablanca</v>
      </c>
    </row>
    <row r="1152" spans="1:20" x14ac:dyDescent="0.3">
      <c r="A1152" s="1" t="s">
        <v>1196</v>
      </c>
      <c r="B1152" s="1" t="s">
        <v>13</v>
      </c>
      <c r="C1152" s="1" t="s">
        <v>14</v>
      </c>
      <c r="D1152" s="1" t="s">
        <v>15</v>
      </c>
      <c r="E1152" s="1" t="s">
        <v>16</v>
      </c>
      <c r="F1152" s="1" t="s">
        <v>17</v>
      </c>
      <c r="G1152">
        <v>12669.58</v>
      </c>
      <c r="H1152">
        <v>3</v>
      </c>
      <c r="I1152">
        <v>38008.74</v>
      </c>
      <c r="J1152">
        <v>4.45</v>
      </c>
      <c r="K1152">
        <v>4943</v>
      </c>
      <c r="L1152" s="2">
        <v>45342</v>
      </c>
      <c r="O1152" t="str">
        <f>IF(ecommerce_10000[[#This Row],[Platform]]="Souq","sq",ecommerce_10000[[#This Row],[Platform]])</f>
        <v>sq</v>
      </c>
      <c r="P1152" t="str">
        <f>IF(E1152="Souq","sq",IF(E1152="Jumia","Jum",E1152))</f>
        <v>sq</v>
      </c>
      <c r="Q1152">
        <f>VLOOKUP(ecommerce_10000[[#This Row],[City]],F:I,4,FALSE)</f>
        <v>16284.02</v>
      </c>
      <c r="R1152" s="1">
        <f>SUMIF(C:C,ecommerce_10000[[#This Row],[Category]],I:I)</f>
        <v>92327183.770000085</v>
      </c>
      <c r="S1152" s="1">
        <f>SUMIFS(I:I,C:C,C1152)</f>
        <v>92327183.770000085</v>
      </c>
      <c r="T1152" s="1" t="str">
        <f>INDEX(F:F,MATCH(ecommerce_10000[[#This Row],[TotalAmount]],I:I,0))</f>
        <v>Cairo</v>
      </c>
    </row>
    <row r="1153" spans="1:20" x14ac:dyDescent="0.3">
      <c r="A1153" s="1" t="s">
        <v>1197</v>
      </c>
      <c r="B1153" s="1" t="s">
        <v>35</v>
      </c>
      <c r="C1153" s="1" t="s">
        <v>14</v>
      </c>
      <c r="D1153" s="1" t="s">
        <v>36</v>
      </c>
      <c r="E1153" s="1" t="s">
        <v>47</v>
      </c>
      <c r="F1153" s="1" t="s">
        <v>40</v>
      </c>
      <c r="G1153">
        <v>19351.11</v>
      </c>
      <c r="H1153">
        <v>4</v>
      </c>
      <c r="I1153">
        <v>77404.44</v>
      </c>
      <c r="J1153">
        <v>2.0499999999999998</v>
      </c>
      <c r="K1153">
        <v>3447</v>
      </c>
      <c r="L1153" s="2">
        <v>45369</v>
      </c>
      <c r="O1153" t="str">
        <f>IF(ecommerce_10000[[#This Row],[Platform]]="Souq","sq",ecommerce_10000[[#This Row],[Platform]])</f>
        <v>Amazon</v>
      </c>
      <c r="P1153" t="str">
        <f>IF(E1153="Souq","sq",IF(E1153="Jumia","Jum",E1153))</f>
        <v>Amazon</v>
      </c>
      <c r="Q1153">
        <f>VLOOKUP(ecommerce_10000[[#This Row],[City]],F:I,4,FALSE)</f>
        <v>99349.3</v>
      </c>
      <c r="R1153" s="1">
        <f>SUMIF(C:C,ecommerce_10000[[#This Row],[Category]],I:I)</f>
        <v>92327183.770000085</v>
      </c>
      <c r="S1153" s="1">
        <f>SUMIFS(I:I,C:C,C1153)</f>
        <v>92327183.770000085</v>
      </c>
      <c r="T1153" s="1" t="str">
        <f>INDEX(F:F,MATCH(ecommerce_10000[[#This Row],[TotalAmount]],I:I,0))</f>
        <v>Riyadh</v>
      </c>
    </row>
    <row r="1154" spans="1:20" x14ac:dyDescent="0.3">
      <c r="A1154" s="1" t="s">
        <v>1198</v>
      </c>
      <c r="B1154" s="1" t="s">
        <v>53</v>
      </c>
      <c r="C1154" s="1" t="s">
        <v>31</v>
      </c>
      <c r="D1154" s="1" t="s">
        <v>54</v>
      </c>
      <c r="E1154" s="1" t="s">
        <v>16</v>
      </c>
      <c r="F1154" s="1" t="s">
        <v>28</v>
      </c>
      <c r="G1154">
        <v>4006.65</v>
      </c>
      <c r="H1154">
        <v>2</v>
      </c>
      <c r="I1154">
        <v>8013.3</v>
      </c>
      <c r="J1154">
        <v>4.26</v>
      </c>
      <c r="K1154">
        <v>2619</v>
      </c>
      <c r="L1154" s="2">
        <v>45300</v>
      </c>
      <c r="O1154" t="str">
        <f>IF(ecommerce_10000[[#This Row],[Platform]]="Souq","sq",ecommerce_10000[[#This Row],[Platform]])</f>
        <v>sq</v>
      </c>
      <c r="P1154" t="str">
        <f>IF(E1154="Souq","sq",IF(E1154="Jumia","Jum",E1154))</f>
        <v>sq</v>
      </c>
      <c r="Q1154">
        <f>VLOOKUP(ecommerce_10000[[#This Row],[City]],F:I,4,FALSE)</f>
        <v>26648.76</v>
      </c>
      <c r="R1154" s="1">
        <f>SUMIF(C:C,ecommerce_10000[[#This Row],[Category]],I:I)</f>
        <v>57542997.559999913</v>
      </c>
      <c r="S1154" s="1">
        <f>SUMIFS(I:I,C:C,C1154)</f>
        <v>57542997.559999913</v>
      </c>
      <c r="T1154" s="1" t="str">
        <f>INDEX(F:F,MATCH(ecommerce_10000[[#This Row],[TotalAmount]],I:I,0))</f>
        <v>Casablanca</v>
      </c>
    </row>
    <row r="1155" spans="1:20" x14ac:dyDescent="0.3">
      <c r="A1155" s="1" t="s">
        <v>1199</v>
      </c>
      <c r="B1155" s="1" t="s">
        <v>30</v>
      </c>
      <c r="C1155" s="1" t="s">
        <v>31</v>
      </c>
      <c r="D1155" s="1" t="s">
        <v>32</v>
      </c>
      <c r="E1155" s="1" t="s">
        <v>47</v>
      </c>
      <c r="F1155" s="1" t="s">
        <v>17</v>
      </c>
      <c r="G1155">
        <v>698.91</v>
      </c>
      <c r="H1155">
        <v>3</v>
      </c>
      <c r="I1155">
        <v>2096.73</v>
      </c>
      <c r="J1155">
        <v>3.44</v>
      </c>
      <c r="K1155">
        <v>2593</v>
      </c>
      <c r="L1155" s="2">
        <v>45584</v>
      </c>
      <c r="O1155" t="str">
        <f>IF(ecommerce_10000[[#This Row],[Platform]]="Souq","sq",ecommerce_10000[[#This Row],[Platform]])</f>
        <v>Amazon</v>
      </c>
      <c r="P1155" t="str">
        <f>IF(E1155="Souq","sq",IF(E1155="Jumia","Jum",E1155))</f>
        <v>Amazon</v>
      </c>
      <c r="Q1155">
        <f>VLOOKUP(ecommerce_10000[[#This Row],[City]],F:I,4,FALSE)</f>
        <v>16284.02</v>
      </c>
      <c r="R1155" s="1">
        <f>SUMIF(C:C,ecommerce_10000[[#This Row],[Category]],I:I)</f>
        <v>57542997.559999913</v>
      </c>
      <c r="S1155" s="1">
        <f>SUMIFS(I:I,C:C,C1155)</f>
        <v>57542997.559999913</v>
      </c>
      <c r="T1155" s="1" t="str">
        <f>INDEX(F:F,MATCH(ecommerce_10000[[#This Row],[TotalAmount]],I:I,0))</f>
        <v>Cairo</v>
      </c>
    </row>
    <row r="1156" spans="1:20" x14ac:dyDescent="0.3">
      <c r="A1156" s="1" t="s">
        <v>1200</v>
      </c>
      <c r="B1156" s="1" t="s">
        <v>43</v>
      </c>
      <c r="C1156" s="1" t="s">
        <v>44</v>
      </c>
      <c r="D1156" s="1" t="s">
        <v>45</v>
      </c>
      <c r="E1156" s="1" t="s">
        <v>47</v>
      </c>
      <c r="F1156" s="1" t="s">
        <v>23</v>
      </c>
      <c r="G1156">
        <v>15875.19</v>
      </c>
      <c r="H1156">
        <v>1</v>
      </c>
      <c r="I1156">
        <v>15875.19</v>
      </c>
      <c r="J1156">
        <v>2.66</v>
      </c>
      <c r="K1156">
        <v>1170</v>
      </c>
      <c r="L1156" s="2">
        <v>45496</v>
      </c>
      <c r="O1156" t="str">
        <f>IF(ecommerce_10000[[#This Row],[Platform]]="Souq","sq",ecommerce_10000[[#This Row],[Platform]])</f>
        <v>Amazon</v>
      </c>
      <c r="P1156" t="str">
        <f>IF(E1156="Souq","sq",IF(E1156="Jumia","Jum",E1156))</f>
        <v>Amazon</v>
      </c>
      <c r="Q1156">
        <f>VLOOKUP(ecommerce_10000[[#This Row],[City]],F:I,4,FALSE)</f>
        <v>13290.4</v>
      </c>
      <c r="R1156" s="1">
        <f>SUMIF(C:C,ecommerce_10000[[#This Row],[Category]],I:I)</f>
        <v>31420413.200000018</v>
      </c>
      <c r="S1156" s="1">
        <f>SUMIFS(I:I,C:C,C1156)</f>
        <v>31420413.200000018</v>
      </c>
      <c r="T1156" s="1" t="str">
        <f>INDEX(F:F,MATCH(ecommerce_10000[[#This Row],[TotalAmount]],I:I,0))</f>
        <v>Alexandria</v>
      </c>
    </row>
    <row r="1157" spans="1:20" x14ac:dyDescent="0.3">
      <c r="A1157" s="1" t="s">
        <v>1201</v>
      </c>
      <c r="B1157" s="1" t="s">
        <v>13</v>
      </c>
      <c r="C1157" s="1" t="s">
        <v>14</v>
      </c>
      <c r="D1157" s="1" t="s">
        <v>15</v>
      </c>
      <c r="E1157" s="1" t="s">
        <v>16</v>
      </c>
      <c r="F1157" s="1" t="s">
        <v>62</v>
      </c>
      <c r="G1157">
        <v>19256.57</v>
      </c>
      <c r="H1157">
        <v>4</v>
      </c>
      <c r="I1157">
        <v>77026.28</v>
      </c>
      <c r="J1157">
        <v>1.48</v>
      </c>
      <c r="K1157">
        <v>2904</v>
      </c>
      <c r="L1157" s="2">
        <v>45651</v>
      </c>
      <c r="O1157" t="str">
        <f>IF(ecommerce_10000[[#This Row],[Platform]]="Souq","sq",ecommerce_10000[[#This Row],[Platform]])</f>
        <v>sq</v>
      </c>
      <c r="P1157" t="str">
        <f>IF(E1157="Souq","sq",IF(E1157="Jumia","Jum",E1157))</f>
        <v>sq</v>
      </c>
      <c r="Q1157">
        <f>VLOOKUP(ecommerce_10000[[#This Row],[City]],F:I,4,FALSE)</f>
        <v>27872.98</v>
      </c>
      <c r="R1157" s="1">
        <f>SUMIF(C:C,ecommerce_10000[[#This Row],[Category]],I:I)</f>
        <v>92327183.770000085</v>
      </c>
      <c r="S1157" s="1">
        <f>SUMIFS(I:I,C:C,C1157)</f>
        <v>92327183.770000085</v>
      </c>
      <c r="T1157" s="1" t="str">
        <f>INDEX(F:F,MATCH(ecommerce_10000[[#This Row],[TotalAmount]],I:I,0))</f>
        <v>Giza</v>
      </c>
    </row>
    <row r="1158" spans="1:20" x14ac:dyDescent="0.3">
      <c r="A1158" s="1" t="s">
        <v>1202</v>
      </c>
      <c r="B1158" s="1" t="s">
        <v>19</v>
      </c>
      <c r="C1158" s="1" t="s">
        <v>20</v>
      </c>
      <c r="D1158" s="1" t="s">
        <v>21</v>
      </c>
      <c r="E1158" s="1" t="s">
        <v>16</v>
      </c>
      <c r="F1158" s="1" t="s">
        <v>62</v>
      </c>
      <c r="G1158">
        <v>19551.46</v>
      </c>
      <c r="H1158">
        <v>1</v>
      </c>
      <c r="I1158">
        <v>19551.46</v>
      </c>
      <c r="J1158">
        <v>1.87</v>
      </c>
      <c r="K1158">
        <v>4930</v>
      </c>
      <c r="L1158" s="2">
        <v>45319</v>
      </c>
      <c r="O1158" t="str">
        <f>IF(ecommerce_10000[[#This Row],[Platform]]="Souq","sq",ecommerce_10000[[#This Row],[Platform]])</f>
        <v>sq</v>
      </c>
      <c r="P1158" t="str">
        <f>IF(E1158="Souq","sq",IF(E1158="Jumia","Jum",E1158))</f>
        <v>sq</v>
      </c>
      <c r="Q1158">
        <f>VLOOKUP(ecommerce_10000[[#This Row],[City]],F:I,4,FALSE)</f>
        <v>27872.98</v>
      </c>
      <c r="R1158" s="1">
        <f>SUMIF(C:C,ecommerce_10000[[#This Row],[Category]],I:I)</f>
        <v>91504159.730000004</v>
      </c>
      <c r="S1158" s="1">
        <f>SUMIFS(I:I,C:C,C1158)</f>
        <v>91504159.730000004</v>
      </c>
      <c r="T1158" s="1" t="str">
        <f>INDEX(F:F,MATCH(ecommerce_10000[[#This Row],[TotalAmount]],I:I,0))</f>
        <v>Giza</v>
      </c>
    </row>
    <row r="1159" spans="1:20" x14ac:dyDescent="0.3">
      <c r="A1159" s="1" t="s">
        <v>1203</v>
      </c>
      <c r="B1159" s="1" t="s">
        <v>38</v>
      </c>
      <c r="C1159" s="1" t="s">
        <v>20</v>
      </c>
      <c r="D1159" s="1" t="s">
        <v>39</v>
      </c>
      <c r="E1159" s="1" t="s">
        <v>22</v>
      </c>
      <c r="F1159" s="1" t="s">
        <v>40</v>
      </c>
      <c r="G1159">
        <v>8104.25</v>
      </c>
      <c r="H1159">
        <v>3</v>
      </c>
      <c r="I1159">
        <v>24312.75</v>
      </c>
      <c r="J1159">
        <v>2.11</v>
      </c>
      <c r="K1159">
        <v>4731</v>
      </c>
      <c r="L1159" s="2">
        <v>45610</v>
      </c>
      <c r="O1159" t="str">
        <f>IF(ecommerce_10000[[#This Row],[Platform]]="Souq","sq",ecommerce_10000[[#This Row],[Platform]])</f>
        <v>Jumia</v>
      </c>
      <c r="P1159" t="str">
        <f>IF(E1159="Souq","sq",IF(E1159="Jumia","Jum",E1159))</f>
        <v>Jum</v>
      </c>
      <c r="Q1159">
        <f>VLOOKUP(ecommerce_10000[[#This Row],[City]],F:I,4,FALSE)</f>
        <v>99349.3</v>
      </c>
      <c r="R1159" s="1">
        <f>SUMIF(C:C,ecommerce_10000[[#This Row],[Category]],I:I)</f>
        <v>91504159.730000004</v>
      </c>
      <c r="S1159" s="1">
        <f>SUMIFS(I:I,C:C,C1159)</f>
        <v>91504159.730000004</v>
      </c>
      <c r="T1159" s="1" t="str">
        <f>INDEX(F:F,MATCH(ecommerce_10000[[#This Row],[TotalAmount]],I:I,0))</f>
        <v>Riyadh</v>
      </c>
    </row>
    <row r="1160" spans="1:20" x14ac:dyDescent="0.3">
      <c r="A1160" s="1" t="s">
        <v>1204</v>
      </c>
      <c r="B1160" s="1" t="s">
        <v>43</v>
      </c>
      <c r="C1160" s="1" t="s">
        <v>44</v>
      </c>
      <c r="D1160" s="1" t="s">
        <v>45</v>
      </c>
      <c r="E1160" s="1" t="s">
        <v>47</v>
      </c>
      <c r="F1160" s="1" t="s">
        <v>17</v>
      </c>
      <c r="G1160">
        <v>19908.849999999999</v>
      </c>
      <c r="H1160">
        <v>4</v>
      </c>
      <c r="I1160">
        <v>79635.399999999994</v>
      </c>
      <c r="J1160">
        <v>4.41</v>
      </c>
      <c r="K1160">
        <v>3937</v>
      </c>
      <c r="L1160" s="2">
        <v>45462</v>
      </c>
      <c r="O1160" t="str">
        <f>IF(ecommerce_10000[[#This Row],[Platform]]="Souq","sq",ecommerce_10000[[#This Row],[Platform]])</f>
        <v>Amazon</v>
      </c>
      <c r="P1160" t="str">
        <f>IF(E1160="Souq","sq",IF(E1160="Jumia","Jum",E1160))</f>
        <v>Amazon</v>
      </c>
      <c r="Q1160">
        <f>VLOOKUP(ecommerce_10000[[#This Row],[City]],F:I,4,FALSE)</f>
        <v>16284.02</v>
      </c>
      <c r="R1160" s="1">
        <f>SUMIF(C:C,ecommerce_10000[[#This Row],[Category]],I:I)</f>
        <v>31420413.200000018</v>
      </c>
      <c r="S1160" s="1">
        <f>SUMIFS(I:I,C:C,C1160)</f>
        <v>31420413.200000018</v>
      </c>
      <c r="T1160" s="1" t="str">
        <f>INDEX(F:F,MATCH(ecommerce_10000[[#This Row],[TotalAmount]],I:I,0))</f>
        <v>Cairo</v>
      </c>
    </row>
    <row r="1161" spans="1:20" x14ac:dyDescent="0.3">
      <c r="A1161" s="1" t="s">
        <v>1205</v>
      </c>
      <c r="B1161" s="1" t="s">
        <v>35</v>
      </c>
      <c r="C1161" s="1" t="s">
        <v>14</v>
      </c>
      <c r="D1161" s="1" t="s">
        <v>36</v>
      </c>
      <c r="E1161" s="1" t="s">
        <v>47</v>
      </c>
      <c r="F1161" s="1" t="s">
        <v>23</v>
      </c>
      <c r="G1161">
        <v>14119.99</v>
      </c>
      <c r="H1161">
        <v>3</v>
      </c>
      <c r="I1161">
        <v>42359.97</v>
      </c>
      <c r="J1161">
        <v>3.64</v>
      </c>
      <c r="K1161">
        <v>2521</v>
      </c>
      <c r="L1161" s="2">
        <v>45456</v>
      </c>
      <c r="O1161" t="str">
        <f>IF(ecommerce_10000[[#This Row],[Platform]]="Souq","sq",ecommerce_10000[[#This Row],[Platform]])</f>
        <v>Amazon</v>
      </c>
      <c r="P1161" t="str">
        <f>IF(E1161="Souq","sq",IF(E1161="Jumia","Jum",E1161))</f>
        <v>Amazon</v>
      </c>
      <c r="Q1161">
        <f>VLOOKUP(ecommerce_10000[[#This Row],[City]],F:I,4,FALSE)</f>
        <v>13290.4</v>
      </c>
      <c r="R1161" s="1">
        <f>SUMIF(C:C,ecommerce_10000[[#This Row],[Category]],I:I)</f>
        <v>92327183.770000085</v>
      </c>
      <c r="S1161" s="1">
        <f>SUMIFS(I:I,C:C,C1161)</f>
        <v>92327183.770000085</v>
      </c>
      <c r="T1161" s="1" t="str">
        <f>INDEX(F:F,MATCH(ecommerce_10000[[#This Row],[TotalAmount]],I:I,0))</f>
        <v>Alexandria</v>
      </c>
    </row>
    <row r="1162" spans="1:20" x14ac:dyDescent="0.3">
      <c r="A1162" s="1" t="s">
        <v>1206</v>
      </c>
      <c r="B1162" s="1" t="s">
        <v>53</v>
      </c>
      <c r="C1162" s="1" t="s">
        <v>31</v>
      </c>
      <c r="D1162" s="1" t="s">
        <v>54</v>
      </c>
      <c r="E1162" s="1" t="s">
        <v>47</v>
      </c>
      <c r="F1162" s="1" t="s">
        <v>17</v>
      </c>
      <c r="G1162">
        <v>18723.07</v>
      </c>
      <c r="H1162">
        <v>5</v>
      </c>
      <c r="I1162">
        <v>93615.35</v>
      </c>
      <c r="J1162">
        <v>4.83</v>
      </c>
      <c r="K1162">
        <v>3440</v>
      </c>
      <c r="L1162" s="2">
        <v>45296</v>
      </c>
      <c r="O1162" t="str">
        <f>IF(ecommerce_10000[[#This Row],[Platform]]="Souq","sq",ecommerce_10000[[#This Row],[Platform]])</f>
        <v>Amazon</v>
      </c>
      <c r="P1162" t="str">
        <f>IF(E1162="Souq","sq",IF(E1162="Jumia","Jum",E1162))</f>
        <v>Amazon</v>
      </c>
      <c r="Q1162">
        <f>VLOOKUP(ecommerce_10000[[#This Row],[City]],F:I,4,FALSE)</f>
        <v>16284.02</v>
      </c>
      <c r="R1162" s="1">
        <f>SUMIF(C:C,ecommerce_10000[[#This Row],[Category]],I:I)</f>
        <v>57542997.559999913</v>
      </c>
      <c r="S1162" s="1">
        <f>SUMIFS(I:I,C:C,C1162)</f>
        <v>57542997.559999913</v>
      </c>
      <c r="T1162" s="1" t="str">
        <f>INDEX(F:F,MATCH(ecommerce_10000[[#This Row],[TotalAmount]],I:I,0))</f>
        <v>Cairo</v>
      </c>
    </row>
    <row r="1163" spans="1:20" x14ac:dyDescent="0.3">
      <c r="A1163" s="1" t="s">
        <v>1207</v>
      </c>
      <c r="B1163" s="1" t="s">
        <v>49</v>
      </c>
      <c r="C1163" s="1" t="s">
        <v>14</v>
      </c>
      <c r="D1163" s="1" t="s">
        <v>50</v>
      </c>
      <c r="E1163" s="1" t="s">
        <v>22</v>
      </c>
      <c r="F1163" s="1" t="s">
        <v>28</v>
      </c>
      <c r="G1163">
        <v>15520.89</v>
      </c>
      <c r="H1163">
        <v>3</v>
      </c>
      <c r="I1163">
        <v>46562.67</v>
      </c>
      <c r="J1163">
        <v>4.1100000000000003</v>
      </c>
      <c r="K1163">
        <v>2825</v>
      </c>
      <c r="L1163" s="2">
        <v>45399</v>
      </c>
      <c r="O1163" t="str">
        <f>IF(ecommerce_10000[[#This Row],[Platform]]="Souq","sq",ecommerce_10000[[#This Row],[Platform]])</f>
        <v>Jumia</v>
      </c>
      <c r="P1163" t="str">
        <f>IF(E1163="Souq","sq",IF(E1163="Jumia","Jum",E1163))</f>
        <v>Jum</v>
      </c>
      <c r="Q1163">
        <f>VLOOKUP(ecommerce_10000[[#This Row],[City]],F:I,4,FALSE)</f>
        <v>26648.76</v>
      </c>
      <c r="R1163" s="1">
        <f>SUMIF(C:C,ecommerce_10000[[#This Row],[Category]],I:I)</f>
        <v>92327183.770000085</v>
      </c>
      <c r="S1163" s="1">
        <f>SUMIFS(I:I,C:C,C1163)</f>
        <v>92327183.770000085</v>
      </c>
      <c r="T1163" s="1" t="str">
        <f>INDEX(F:F,MATCH(ecommerce_10000[[#This Row],[TotalAmount]],I:I,0))</f>
        <v>Casablanca</v>
      </c>
    </row>
    <row r="1164" spans="1:20" x14ac:dyDescent="0.3">
      <c r="A1164" s="1" t="s">
        <v>1208</v>
      </c>
      <c r="B1164" s="1" t="s">
        <v>38</v>
      </c>
      <c r="C1164" s="1" t="s">
        <v>20</v>
      </c>
      <c r="D1164" s="1" t="s">
        <v>39</v>
      </c>
      <c r="E1164" s="1" t="s">
        <v>22</v>
      </c>
      <c r="F1164" s="1" t="s">
        <v>17</v>
      </c>
      <c r="G1164">
        <v>15589.18</v>
      </c>
      <c r="H1164">
        <v>2</v>
      </c>
      <c r="I1164">
        <v>31178.36</v>
      </c>
      <c r="J1164">
        <v>4.37</v>
      </c>
      <c r="K1164">
        <v>4092</v>
      </c>
      <c r="L1164" s="2">
        <v>45566</v>
      </c>
      <c r="O1164" t="str">
        <f>IF(ecommerce_10000[[#This Row],[Platform]]="Souq","sq",ecommerce_10000[[#This Row],[Platform]])</f>
        <v>Jumia</v>
      </c>
      <c r="P1164" t="str">
        <f>IF(E1164="Souq","sq",IF(E1164="Jumia","Jum",E1164))</f>
        <v>Jum</v>
      </c>
      <c r="Q1164">
        <f>VLOOKUP(ecommerce_10000[[#This Row],[City]],F:I,4,FALSE)</f>
        <v>16284.02</v>
      </c>
      <c r="R1164" s="1">
        <f>SUMIF(C:C,ecommerce_10000[[#This Row],[Category]],I:I)</f>
        <v>91504159.730000004</v>
      </c>
      <c r="S1164" s="1">
        <f>SUMIFS(I:I,C:C,C1164)</f>
        <v>91504159.730000004</v>
      </c>
      <c r="T1164" s="1" t="str">
        <f>INDEX(F:F,MATCH(ecommerce_10000[[#This Row],[TotalAmount]],I:I,0))</f>
        <v>Cairo</v>
      </c>
    </row>
    <row r="1165" spans="1:20" x14ac:dyDescent="0.3">
      <c r="A1165" s="1" t="s">
        <v>1209</v>
      </c>
      <c r="B1165" s="1" t="s">
        <v>13</v>
      </c>
      <c r="C1165" s="1" t="s">
        <v>14</v>
      </c>
      <c r="D1165" s="1" t="s">
        <v>15</v>
      </c>
      <c r="E1165" s="1" t="s">
        <v>22</v>
      </c>
      <c r="F1165" s="1" t="s">
        <v>33</v>
      </c>
      <c r="G1165">
        <v>18376.52</v>
      </c>
      <c r="H1165">
        <v>3</v>
      </c>
      <c r="I1165">
        <v>55129.56</v>
      </c>
      <c r="J1165">
        <v>3.37</v>
      </c>
      <c r="K1165">
        <v>3593</v>
      </c>
      <c r="L1165" s="2">
        <v>45601</v>
      </c>
      <c r="O1165" t="str">
        <f>IF(ecommerce_10000[[#This Row],[Platform]]="Souq","sq",ecommerce_10000[[#This Row],[Platform]])</f>
        <v>Jumia</v>
      </c>
      <c r="P1165" t="str">
        <f>IF(E1165="Souq","sq",IF(E1165="Jumia","Jum",E1165))</f>
        <v>Jum</v>
      </c>
      <c r="Q1165">
        <f>VLOOKUP(ecommerce_10000[[#This Row],[City]],F:I,4,FALSE)</f>
        <v>3665.44</v>
      </c>
      <c r="R1165" s="1">
        <f>SUMIF(C:C,ecommerce_10000[[#This Row],[Category]],I:I)</f>
        <v>92327183.770000085</v>
      </c>
      <c r="S1165" s="1">
        <f>SUMIFS(I:I,C:C,C1165)</f>
        <v>92327183.770000085</v>
      </c>
      <c r="T1165" s="1" t="str">
        <f>INDEX(F:F,MATCH(ecommerce_10000[[#This Row],[TotalAmount]],I:I,0))</f>
        <v>Dubai</v>
      </c>
    </row>
    <row r="1166" spans="1:20" x14ac:dyDescent="0.3">
      <c r="A1166" s="1" t="s">
        <v>1210</v>
      </c>
      <c r="B1166" s="1" t="s">
        <v>65</v>
      </c>
      <c r="C1166" s="1" t="s">
        <v>20</v>
      </c>
      <c r="D1166" s="1" t="s">
        <v>66</v>
      </c>
      <c r="E1166" s="1" t="s">
        <v>16</v>
      </c>
      <c r="F1166" s="1" t="s">
        <v>17</v>
      </c>
      <c r="G1166">
        <v>9925.11</v>
      </c>
      <c r="H1166">
        <v>1</v>
      </c>
      <c r="I1166">
        <v>9925.11</v>
      </c>
      <c r="J1166">
        <v>2.39</v>
      </c>
      <c r="K1166">
        <v>3459</v>
      </c>
      <c r="L1166" s="2">
        <v>45624</v>
      </c>
      <c r="O1166" t="str">
        <f>IF(ecommerce_10000[[#This Row],[Platform]]="Souq","sq",ecommerce_10000[[#This Row],[Platform]])</f>
        <v>sq</v>
      </c>
      <c r="P1166" t="str">
        <f>IF(E1166="Souq","sq",IF(E1166="Jumia","Jum",E1166))</f>
        <v>sq</v>
      </c>
      <c r="Q1166">
        <f>VLOOKUP(ecommerce_10000[[#This Row],[City]],F:I,4,FALSE)</f>
        <v>16284.02</v>
      </c>
      <c r="R1166" s="1">
        <f>SUMIF(C:C,ecommerce_10000[[#This Row],[Category]],I:I)</f>
        <v>91504159.730000004</v>
      </c>
      <c r="S1166" s="1">
        <f>SUMIFS(I:I,C:C,C1166)</f>
        <v>91504159.730000004</v>
      </c>
      <c r="T1166" s="1" t="str">
        <f>INDEX(F:F,MATCH(ecommerce_10000[[#This Row],[TotalAmount]],I:I,0))</f>
        <v>Cairo</v>
      </c>
    </row>
    <row r="1167" spans="1:20" x14ac:dyDescent="0.3">
      <c r="A1167" s="1" t="s">
        <v>1211</v>
      </c>
      <c r="B1167" s="1" t="s">
        <v>53</v>
      </c>
      <c r="C1167" s="1" t="s">
        <v>31</v>
      </c>
      <c r="D1167" s="1" t="s">
        <v>54</v>
      </c>
      <c r="E1167" s="1" t="s">
        <v>22</v>
      </c>
      <c r="F1167" s="1" t="s">
        <v>62</v>
      </c>
      <c r="G1167">
        <v>17458.009999999998</v>
      </c>
      <c r="H1167">
        <v>3</v>
      </c>
      <c r="I1167">
        <v>52374.03</v>
      </c>
      <c r="J1167">
        <v>4.71</v>
      </c>
      <c r="K1167">
        <v>39</v>
      </c>
      <c r="L1167" s="2">
        <v>45505</v>
      </c>
      <c r="O1167" t="str">
        <f>IF(ecommerce_10000[[#This Row],[Platform]]="Souq","sq",ecommerce_10000[[#This Row],[Platform]])</f>
        <v>Jumia</v>
      </c>
      <c r="P1167" t="str">
        <f>IF(E1167="Souq","sq",IF(E1167="Jumia","Jum",E1167))</f>
        <v>Jum</v>
      </c>
      <c r="Q1167">
        <f>VLOOKUP(ecommerce_10000[[#This Row],[City]],F:I,4,FALSE)</f>
        <v>27872.98</v>
      </c>
      <c r="R1167" s="1">
        <f>SUMIF(C:C,ecommerce_10000[[#This Row],[Category]],I:I)</f>
        <v>57542997.559999913</v>
      </c>
      <c r="S1167" s="1">
        <f>SUMIFS(I:I,C:C,C1167)</f>
        <v>57542997.559999913</v>
      </c>
      <c r="T1167" s="1" t="str">
        <f>INDEX(F:F,MATCH(ecommerce_10000[[#This Row],[TotalAmount]],I:I,0))</f>
        <v>Giza</v>
      </c>
    </row>
    <row r="1168" spans="1:20" x14ac:dyDescent="0.3">
      <c r="A1168" s="1" t="s">
        <v>1212</v>
      </c>
      <c r="B1168" s="1" t="s">
        <v>19</v>
      </c>
      <c r="C1168" s="1" t="s">
        <v>20</v>
      </c>
      <c r="D1168" s="1" t="s">
        <v>21</v>
      </c>
      <c r="E1168" s="1" t="s">
        <v>47</v>
      </c>
      <c r="F1168" s="1" t="s">
        <v>17</v>
      </c>
      <c r="G1168">
        <v>5713.11</v>
      </c>
      <c r="H1168">
        <v>3</v>
      </c>
      <c r="I1168">
        <v>17139.330000000002</v>
      </c>
      <c r="J1168">
        <v>2.39</v>
      </c>
      <c r="K1168">
        <v>2472</v>
      </c>
      <c r="L1168" s="2">
        <v>45424</v>
      </c>
      <c r="O1168" t="str">
        <f>IF(ecommerce_10000[[#This Row],[Platform]]="Souq","sq",ecommerce_10000[[#This Row],[Platform]])</f>
        <v>Amazon</v>
      </c>
      <c r="P1168" t="str">
        <f>IF(E1168="Souq","sq",IF(E1168="Jumia","Jum",E1168))</f>
        <v>Amazon</v>
      </c>
      <c r="Q1168">
        <f>VLOOKUP(ecommerce_10000[[#This Row],[City]],F:I,4,FALSE)</f>
        <v>16284.02</v>
      </c>
      <c r="R1168" s="1">
        <f>SUMIF(C:C,ecommerce_10000[[#This Row],[Category]],I:I)</f>
        <v>91504159.730000004</v>
      </c>
      <c r="S1168" s="1">
        <f>SUMIFS(I:I,C:C,C1168)</f>
        <v>91504159.730000004</v>
      </c>
      <c r="T1168" s="1" t="str">
        <f>INDEX(F:F,MATCH(ecommerce_10000[[#This Row],[TotalAmount]],I:I,0))</f>
        <v>Cairo</v>
      </c>
    </row>
    <row r="1169" spans="1:20" x14ac:dyDescent="0.3">
      <c r="A1169" s="1" t="s">
        <v>1213</v>
      </c>
      <c r="B1169" s="1" t="s">
        <v>38</v>
      </c>
      <c r="C1169" s="1" t="s">
        <v>20</v>
      </c>
      <c r="D1169" s="1" t="s">
        <v>39</v>
      </c>
      <c r="E1169" s="1" t="s">
        <v>16</v>
      </c>
      <c r="F1169" s="1" t="s">
        <v>28</v>
      </c>
      <c r="G1169">
        <v>10843.28</v>
      </c>
      <c r="H1169">
        <v>4</v>
      </c>
      <c r="I1169">
        <v>43373.120000000003</v>
      </c>
      <c r="J1169">
        <v>3.51</v>
      </c>
      <c r="K1169">
        <v>3935</v>
      </c>
      <c r="L1169" s="2">
        <v>45592</v>
      </c>
      <c r="O1169" t="str">
        <f>IF(ecommerce_10000[[#This Row],[Platform]]="Souq","sq",ecommerce_10000[[#This Row],[Platform]])</f>
        <v>sq</v>
      </c>
      <c r="P1169" t="str">
        <f>IF(E1169="Souq","sq",IF(E1169="Jumia","Jum",E1169))</f>
        <v>sq</v>
      </c>
      <c r="Q1169">
        <f>VLOOKUP(ecommerce_10000[[#This Row],[City]],F:I,4,FALSE)</f>
        <v>26648.76</v>
      </c>
      <c r="R1169" s="1">
        <f>SUMIF(C:C,ecommerce_10000[[#This Row],[Category]],I:I)</f>
        <v>91504159.730000004</v>
      </c>
      <c r="S1169" s="1">
        <f>SUMIFS(I:I,C:C,C1169)</f>
        <v>91504159.730000004</v>
      </c>
      <c r="T1169" s="1" t="str">
        <f>INDEX(F:F,MATCH(ecommerce_10000[[#This Row],[TotalAmount]],I:I,0))</f>
        <v>Casablanca</v>
      </c>
    </row>
    <row r="1170" spans="1:20" x14ac:dyDescent="0.3">
      <c r="A1170" s="1" t="s">
        <v>1214</v>
      </c>
      <c r="B1170" s="1" t="s">
        <v>25</v>
      </c>
      <c r="C1170" s="1" t="s">
        <v>26</v>
      </c>
      <c r="D1170" s="1" t="s">
        <v>27</v>
      </c>
      <c r="E1170" s="1" t="s">
        <v>22</v>
      </c>
      <c r="F1170" s="1" t="s">
        <v>40</v>
      </c>
      <c r="G1170">
        <v>18703.400000000001</v>
      </c>
      <c r="H1170">
        <v>4</v>
      </c>
      <c r="I1170">
        <v>74813.600000000006</v>
      </c>
      <c r="J1170">
        <v>3.57</v>
      </c>
      <c r="K1170">
        <v>2087</v>
      </c>
      <c r="L1170" s="2">
        <v>45541</v>
      </c>
      <c r="O1170" t="str">
        <f>IF(ecommerce_10000[[#This Row],[Platform]]="Souq","sq",ecommerce_10000[[#This Row],[Platform]])</f>
        <v>Jumia</v>
      </c>
      <c r="P1170" t="str">
        <f>IF(E1170="Souq","sq",IF(E1170="Jumia","Jum",E1170))</f>
        <v>Jum</v>
      </c>
      <c r="Q1170">
        <f>VLOOKUP(ecommerce_10000[[#This Row],[City]],F:I,4,FALSE)</f>
        <v>99349.3</v>
      </c>
      <c r="R1170" s="1">
        <f>SUMIF(C:C,ecommerce_10000[[#This Row],[Category]],I:I)</f>
        <v>29200970.130000021</v>
      </c>
      <c r="S1170" s="1">
        <f>SUMIFS(I:I,C:C,C1170)</f>
        <v>29200970.130000021</v>
      </c>
      <c r="T1170" s="1" t="str">
        <f>INDEX(F:F,MATCH(ecommerce_10000[[#This Row],[TotalAmount]],I:I,0))</f>
        <v>Riyadh</v>
      </c>
    </row>
    <row r="1171" spans="1:20" x14ac:dyDescent="0.3">
      <c r="A1171" s="1" t="s">
        <v>1215</v>
      </c>
      <c r="B1171" s="1" t="s">
        <v>38</v>
      </c>
      <c r="C1171" s="1" t="s">
        <v>20</v>
      </c>
      <c r="D1171" s="1" t="s">
        <v>39</v>
      </c>
      <c r="E1171" s="1" t="s">
        <v>16</v>
      </c>
      <c r="F1171" s="1" t="s">
        <v>23</v>
      </c>
      <c r="G1171">
        <v>19534.8</v>
      </c>
      <c r="H1171">
        <v>5</v>
      </c>
      <c r="I1171">
        <v>97674</v>
      </c>
      <c r="J1171">
        <v>1.7</v>
      </c>
      <c r="K1171">
        <v>2127</v>
      </c>
      <c r="L1171" s="2">
        <v>45585</v>
      </c>
      <c r="O1171" t="str">
        <f>IF(ecommerce_10000[[#This Row],[Platform]]="Souq","sq",ecommerce_10000[[#This Row],[Platform]])</f>
        <v>sq</v>
      </c>
      <c r="P1171" t="str">
        <f>IF(E1171="Souq","sq",IF(E1171="Jumia","Jum",E1171))</f>
        <v>sq</v>
      </c>
      <c r="Q1171">
        <f>VLOOKUP(ecommerce_10000[[#This Row],[City]],F:I,4,FALSE)</f>
        <v>13290.4</v>
      </c>
      <c r="R1171" s="1">
        <f>SUMIF(C:C,ecommerce_10000[[#This Row],[Category]],I:I)</f>
        <v>91504159.730000004</v>
      </c>
      <c r="S1171" s="1">
        <f>SUMIFS(I:I,C:C,C1171)</f>
        <v>91504159.730000004</v>
      </c>
      <c r="T1171" s="1" t="str">
        <f>INDEX(F:F,MATCH(ecommerce_10000[[#This Row],[TotalAmount]],I:I,0))</f>
        <v>Alexandria</v>
      </c>
    </row>
    <row r="1172" spans="1:20" x14ac:dyDescent="0.3">
      <c r="A1172" s="1" t="s">
        <v>1216</v>
      </c>
      <c r="B1172" s="1" t="s">
        <v>35</v>
      </c>
      <c r="C1172" s="1" t="s">
        <v>14</v>
      </c>
      <c r="D1172" s="1" t="s">
        <v>36</v>
      </c>
      <c r="E1172" s="1" t="s">
        <v>16</v>
      </c>
      <c r="F1172" s="1" t="s">
        <v>40</v>
      </c>
      <c r="G1172">
        <v>4120.7299999999996</v>
      </c>
      <c r="H1172">
        <v>5</v>
      </c>
      <c r="I1172">
        <v>20603.650000000001</v>
      </c>
      <c r="J1172">
        <v>1.34</v>
      </c>
      <c r="K1172">
        <v>3460</v>
      </c>
      <c r="L1172" s="2">
        <v>45612</v>
      </c>
      <c r="O1172" t="str">
        <f>IF(ecommerce_10000[[#This Row],[Platform]]="Souq","sq",ecommerce_10000[[#This Row],[Platform]])</f>
        <v>sq</v>
      </c>
      <c r="P1172" t="str">
        <f>IF(E1172="Souq","sq",IF(E1172="Jumia","Jum",E1172))</f>
        <v>sq</v>
      </c>
      <c r="Q1172">
        <f>VLOOKUP(ecommerce_10000[[#This Row],[City]],F:I,4,FALSE)</f>
        <v>99349.3</v>
      </c>
      <c r="R1172" s="1">
        <f>SUMIF(C:C,ecommerce_10000[[#This Row],[Category]],I:I)</f>
        <v>92327183.770000085</v>
      </c>
      <c r="S1172" s="1">
        <f>SUMIFS(I:I,C:C,C1172)</f>
        <v>92327183.770000085</v>
      </c>
      <c r="T1172" s="1" t="str">
        <f>INDEX(F:F,MATCH(ecommerce_10000[[#This Row],[TotalAmount]],I:I,0))</f>
        <v>Riyadh</v>
      </c>
    </row>
    <row r="1173" spans="1:20" x14ac:dyDescent="0.3">
      <c r="A1173" s="1" t="s">
        <v>1217</v>
      </c>
      <c r="B1173" s="1" t="s">
        <v>43</v>
      </c>
      <c r="C1173" s="1" t="s">
        <v>44</v>
      </c>
      <c r="D1173" s="1" t="s">
        <v>45</v>
      </c>
      <c r="E1173" s="1" t="s">
        <v>22</v>
      </c>
      <c r="F1173" s="1" t="s">
        <v>33</v>
      </c>
      <c r="G1173">
        <v>17735.009999999998</v>
      </c>
      <c r="H1173">
        <v>5</v>
      </c>
      <c r="I1173">
        <v>88675.05</v>
      </c>
      <c r="J1173">
        <v>4.93</v>
      </c>
      <c r="K1173">
        <v>3820</v>
      </c>
      <c r="L1173" s="2">
        <v>45467</v>
      </c>
      <c r="O1173" t="str">
        <f>IF(ecommerce_10000[[#This Row],[Platform]]="Souq","sq",ecommerce_10000[[#This Row],[Platform]])</f>
        <v>Jumia</v>
      </c>
      <c r="P1173" t="str">
        <f>IF(E1173="Souq","sq",IF(E1173="Jumia","Jum",E1173))</f>
        <v>Jum</v>
      </c>
      <c r="Q1173">
        <f>VLOOKUP(ecommerce_10000[[#This Row],[City]],F:I,4,FALSE)</f>
        <v>3665.44</v>
      </c>
      <c r="R1173" s="1">
        <f>SUMIF(C:C,ecommerce_10000[[#This Row],[Category]],I:I)</f>
        <v>31420413.200000018</v>
      </c>
      <c r="S1173" s="1">
        <f>SUMIFS(I:I,C:C,C1173)</f>
        <v>31420413.200000018</v>
      </c>
      <c r="T1173" s="1" t="str">
        <f>INDEX(F:F,MATCH(ecommerce_10000[[#This Row],[TotalAmount]],I:I,0))</f>
        <v>Dubai</v>
      </c>
    </row>
    <row r="1174" spans="1:20" x14ac:dyDescent="0.3">
      <c r="A1174" s="1" t="s">
        <v>1218</v>
      </c>
      <c r="B1174" s="1" t="s">
        <v>35</v>
      </c>
      <c r="C1174" s="1" t="s">
        <v>14</v>
      </c>
      <c r="D1174" s="1" t="s">
        <v>36</v>
      </c>
      <c r="E1174" s="1" t="s">
        <v>47</v>
      </c>
      <c r="F1174" s="1" t="s">
        <v>23</v>
      </c>
      <c r="G1174">
        <v>9152.57</v>
      </c>
      <c r="H1174">
        <v>4</v>
      </c>
      <c r="I1174">
        <v>36610.28</v>
      </c>
      <c r="J1174">
        <v>3.38</v>
      </c>
      <c r="K1174">
        <v>4693</v>
      </c>
      <c r="L1174" s="2">
        <v>45489</v>
      </c>
      <c r="O1174" t="str">
        <f>IF(ecommerce_10000[[#This Row],[Platform]]="Souq","sq",ecommerce_10000[[#This Row],[Platform]])</f>
        <v>Amazon</v>
      </c>
      <c r="P1174" t="str">
        <f>IF(E1174="Souq","sq",IF(E1174="Jumia","Jum",E1174))</f>
        <v>Amazon</v>
      </c>
      <c r="Q1174">
        <f>VLOOKUP(ecommerce_10000[[#This Row],[City]],F:I,4,FALSE)</f>
        <v>13290.4</v>
      </c>
      <c r="R1174" s="1">
        <f>SUMIF(C:C,ecommerce_10000[[#This Row],[Category]],I:I)</f>
        <v>92327183.770000085</v>
      </c>
      <c r="S1174" s="1">
        <f>SUMIFS(I:I,C:C,C1174)</f>
        <v>92327183.770000085</v>
      </c>
      <c r="T1174" s="1" t="str">
        <f>INDEX(F:F,MATCH(ecommerce_10000[[#This Row],[TotalAmount]],I:I,0))</f>
        <v>Alexandria</v>
      </c>
    </row>
    <row r="1175" spans="1:20" x14ac:dyDescent="0.3">
      <c r="A1175" s="1" t="s">
        <v>1219</v>
      </c>
      <c r="B1175" s="1" t="s">
        <v>13</v>
      </c>
      <c r="C1175" s="1" t="s">
        <v>14</v>
      </c>
      <c r="D1175" s="1" t="s">
        <v>15</v>
      </c>
      <c r="E1175" s="1" t="s">
        <v>22</v>
      </c>
      <c r="F1175" s="1" t="s">
        <v>40</v>
      </c>
      <c r="G1175">
        <v>3514.93</v>
      </c>
      <c r="H1175">
        <v>3</v>
      </c>
      <c r="I1175">
        <v>10544.79</v>
      </c>
      <c r="J1175">
        <v>3.52</v>
      </c>
      <c r="K1175">
        <v>1240</v>
      </c>
      <c r="L1175" s="2">
        <v>45578</v>
      </c>
      <c r="O1175" t="str">
        <f>IF(ecommerce_10000[[#This Row],[Platform]]="Souq","sq",ecommerce_10000[[#This Row],[Platform]])</f>
        <v>Jumia</v>
      </c>
      <c r="P1175" t="str">
        <f>IF(E1175="Souq","sq",IF(E1175="Jumia","Jum",E1175))</f>
        <v>Jum</v>
      </c>
      <c r="Q1175">
        <f>VLOOKUP(ecommerce_10000[[#This Row],[City]],F:I,4,FALSE)</f>
        <v>99349.3</v>
      </c>
      <c r="R1175" s="1">
        <f>SUMIF(C:C,ecommerce_10000[[#This Row],[Category]],I:I)</f>
        <v>92327183.770000085</v>
      </c>
      <c r="S1175" s="1">
        <f>SUMIFS(I:I,C:C,C1175)</f>
        <v>92327183.770000085</v>
      </c>
      <c r="T1175" s="1" t="str">
        <f>INDEX(F:F,MATCH(ecommerce_10000[[#This Row],[TotalAmount]],I:I,0))</f>
        <v>Riyadh</v>
      </c>
    </row>
    <row r="1176" spans="1:20" x14ac:dyDescent="0.3">
      <c r="A1176" s="1" t="s">
        <v>1220</v>
      </c>
      <c r="B1176" s="1" t="s">
        <v>25</v>
      </c>
      <c r="C1176" s="1" t="s">
        <v>26</v>
      </c>
      <c r="D1176" s="1" t="s">
        <v>27</v>
      </c>
      <c r="E1176" s="1" t="s">
        <v>47</v>
      </c>
      <c r="F1176" s="1" t="s">
        <v>62</v>
      </c>
      <c r="G1176">
        <v>17946.36</v>
      </c>
      <c r="H1176">
        <v>4</v>
      </c>
      <c r="I1176">
        <v>71785.440000000002</v>
      </c>
      <c r="J1176">
        <v>1.36</v>
      </c>
      <c r="K1176">
        <v>1625</v>
      </c>
      <c r="L1176" s="2">
        <v>45571</v>
      </c>
      <c r="O1176" t="str">
        <f>IF(ecommerce_10000[[#This Row],[Platform]]="Souq","sq",ecommerce_10000[[#This Row],[Platform]])</f>
        <v>Amazon</v>
      </c>
      <c r="P1176" t="str">
        <f>IF(E1176="Souq","sq",IF(E1176="Jumia","Jum",E1176))</f>
        <v>Amazon</v>
      </c>
      <c r="Q1176">
        <f>VLOOKUP(ecommerce_10000[[#This Row],[City]],F:I,4,FALSE)</f>
        <v>27872.98</v>
      </c>
      <c r="R1176" s="1">
        <f>SUMIF(C:C,ecommerce_10000[[#This Row],[Category]],I:I)</f>
        <v>29200970.130000021</v>
      </c>
      <c r="S1176" s="1">
        <f>SUMIFS(I:I,C:C,C1176)</f>
        <v>29200970.130000021</v>
      </c>
      <c r="T1176" s="1" t="str">
        <f>INDEX(F:F,MATCH(ecommerce_10000[[#This Row],[TotalAmount]],I:I,0))</f>
        <v>Giza</v>
      </c>
    </row>
    <row r="1177" spans="1:20" x14ac:dyDescent="0.3">
      <c r="A1177" s="1" t="s">
        <v>1221</v>
      </c>
      <c r="B1177" s="1" t="s">
        <v>53</v>
      </c>
      <c r="C1177" s="1" t="s">
        <v>31</v>
      </c>
      <c r="D1177" s="1" t="s">
        <v>54</v>
      </c>
      <c r="E1177" s="1" t="s">
        <v>16</v>
      </c>
      <c r="F1177" s="1" t="s">
        <v>23</v>
      </c>
      <c r="G1177">
        <v>10920.84</v>
      </c>
      <c r="H1177">
        <v>3</v>
      </c>
      <c r="I1177">
        <v>32762.52</v>
      </c>
      <c r="J1177">
        <v>4.25</v>
      </c>
      <c r="K1177">
        <v>2722</v>
      </c>
      <c r="L1177" s="2">
        <v>45444</v>
      </c>
      <c r="O1177" t="str">
        <f>IF(ecommerce_10000[[#This Row],[Platform]]="Souq","sq",ecommerce_10000[[#This Row],[Platform]])</f>
        <v>sq</v>
      </c>
      <c r="P1177" t="str">
        <f>IF(E1177="Souq","sq",IF(E1177="Jumia","Jum",E1177))</f>
        <v>sq</v>
      </c>
      <c r="Q1177">
        <f>VLOOKUP(ecommerce_10000[[#This Row],[City]],F:I,4,FALSE)</f>
        <v>13290.4</v>
      </c>
      <c r="R1177" s="1">
        <f>SUMIF(C:C,ecommerce_10000[[#This Row],[Category]],I:I)</f>
        <v>57542997.559999913</v>
      </c>
      <c r="S1177" s="1">
        <f>SUMIFS(I:I,C:C,C1177)</f>
        <v>57542997.559999913</v>
      </c>
      <c r="T1177" s="1" t="str">
        <f>INDEX(F:F,MATCH(ecommerce_10000[[#This Row],[TotalAmount]],I:I,0))</f>
        <v>Alexandria</v>
      </c>
    </row>
    <row r="1178" spans="1:20" x14ac:dyDescent="0.3">
      <c r="A1178" s="1" t="s">
        <v>1222</v>
      </c>
      <c r="B1178" s="1" t="s">
        <v>19</v>
      </c>
      <c r="C1178" s="1" t="s">
        <v>20</v>
      </c>
      <c r="D1178" s="1" t="s">
        <v>21</v>
      </c>
      <c r="E1178" s="1" t="s">
        <v>16</v>
      </c>
      <c r="F1178" s="1" t="s">
        <v>28</v>
      </c>
      <c r="G1178">
        <v>883.53</v>
      </c>
      <c r="H1178">
        <v>2</v>
      </c>
      <c r="I1178">
        <v>1767.06</v>
      </c>
      <c r="J1178">
        <v>3.67</v>
      </c>
      <c r="K1178">
        <v>4915</v>
      </c>
      <c r="L1178" s="2">
        <v>45307</v>
      </c>
      <c r="O1178" t="str">
        <f>IF(ecommerce_10000[[#This Row],[Platform]]="Souq","sq",ecommerce_10000[[#This Row],[Platform]])</f>
        <v>sq</v>
      </c>
      <c r="P1178" t="str">
        <f>IF(E1178="Souq","sq",IF(E1178="Jumia","Jum",E1178))</f>
        <v>sq</v>
      </c>
      <c r="Q1178">
        <f>VLOOKUP(ecommerce_10000[[#This Row],[City]],F:I,4,FALSE)</f>
        <v>26648.76</v>
      </c>
      <c r="R1178" s="1">
        <f>SUMIF(C:C,ecommerce_10000[[#This Row],[Category]],I:I)</f>
        <v>91504159.730000004</v>
      </c>
      <c r="S1178" s="1">
        <f>SUMIFS(I:I,C:C,C1178)</f>
        <v>91504159.730000004</v>
      </c>
      <c r="T1178" s="1" t="str">
        <f>INDEX(F:F,MATCH(ecommerce_10000[[#This Row],[TotalAmount]],I:I,0))</f>
        <v>Casablanca</v>
      </c>
    </row>
    <row r="1179" spans="1:20" x14ac:dyDescent="0.3">
      <c r="A1179" s="1" t="s">
        <v>1223</v>
      </c>
      <c r="B1179" s="1" t="s">
        <v>49</v>
      </c>
      <c r="C1179" s="1" t="s">
        <v>14</v>
      </c>
      <c r="D1179" s="1" t="s">
        <v>50</v>
      </c>
      <c r="E1179" s="1" t="s">
        <v>47</v>
      </c>
      <c r="F1179" s="1" t="s">
        <v>33</v>
      </c>
      <c r="G1179">
        <v>3530.51</v>
      </c>
      <c r="H1179">
        <v>5</v>
      </c>
      <c r="I1179">
        <v>17652.55</v>
      </c>
      <c r="J1179">
        <v>3.61</v>
      </c>
      <c r="K1179">
        <v>3992</v>
      </c>
      <c r="L1179" s="2">
        <v>45512</v>
      </c>
      <c r="O1179" t="str">
        <f>IF(ecommerce_10000[[#This Row],[Platform]]="Souq","sq",ecommerce_10000[[#This Row],[Platform]])</f>
        <v>Amazon</v>
      </c>
      <c r="P1179" t="str">
        <f>IF(E1179="Souq","sq",IF(E1179="Jumia","Jum",E1179))</f>
        <v>Amazon</v>
      </c>
      <c r="Q1179">
        <f>VLOOKUP(ecommerce_10000[[#This Row],[City]],F:I,4,FALSE)</f>
        <v>3665.44</v>
      </c>
      <c r="R1179" s="1">
        <f>SUMIF(C:C,ecommerce_10000[[#This Row],[Category]],I:I)</f>
        <v>92327183.770000085</v>
      </c>
      <c r="S1179" s="1">
        <f>SUMIFS(I:I,C:C,C1179)</f>
        <v>92327183.770000085</v>
      </c>
      <c r="T1179" s="1" t="str">
        <f>INDEX(F:F,MATCH(ecommerce_10000[[#This Row],[TotalAmount]],I:I,0))</f>
        <v>Dubai</v>
      </c>
    </row>
    <row r="1180" spans="1:20" x14ac:dyDescent="0.3">
      <c r="A1180" s="1" t="s">
        <v>1224</v>
      </c>
      <c r="B1180" s="1" t="s">
        <v>19</v>
      </c>
      <c r="C1180" s="1" t="s">
        <v>20</v>
      </c>
      <c r="D1180" s="1" t="s">
        <v>21</v>
      </c>
      <c r="E1180" s="1" t="s">
        <v>47</v>
      </c>
      <c r="F1180" s="1" t="s">
        <v>62</v>
      </c>
      <c r="G1180">
        <v>18229.71</v>
      </c>
      <c r="H1180">
        <v>2</v>
      </c>
      <c r="I1180">
        <v>36459.42</v>
      </c>
      <c r="J1180">
        <v>2.2000000000000002</v>
      </c>
      <c r="K1180">
        <v>1570</v>
      </c>
      <c r="L1180" s="2">
        <v>45377</v>
      </c>
      <c r="O1180" t="str">
        <f>IF(ecommerce_10000[[#This Row],[Platform]]="Souq","sq",ecommerce_10000[[#This Row],[Platform]])</f>
        <v>Amazon</v>
      </c>
      <c r="P1180" t="str">
        <f>IF(E1180="Souq","sq",IF(E1180="Jumia","Jum",E1180))</f>
        <v>Amazon</v>
      </c>
      <c r="Q1180">
        <f>VLOOKUP(ecommerce_10000[[#This Row],[City]],F:I,4,FALSE)</f>
        <v>27872.98</v>
      </c>
      <c r="R1180" s="1">
        <f>SUMIF(C:C,ecommerce_10000[[#This Row],[Category]],I:I)</f>
        <v>91504159.730000004</v>
      </c>
      <c r="S1180" s="1">
        <f>SUMIFS(I:I,C:C,C1180)</f>
        <v>91504159.730000004</v>
      </c>
      <c r="T1180" s="1" t="str">
        <f>INDEX(F:F,MATCH(ecommerce_10000[[#This Row],[TotalAmount]],I:I,0))</f>
        <v>Giza</v>
      </c>
    </row>
    <row r="1181" spans="1:20" x14ac:dyDescent="0.3">
      <c r="A1181" s="1" t="s">
        <v>1225</v>
      </c>
      <c r="B1181" s="1" t="s">
        <v>38</v>
      </c>
      <c r="C1181" s="1" t="s">
        <v>20</v>
      </c>
      <c r="D1181" s="1" t="s">
        <v>39</v>
      </c>
      <c r="E1181" s="1" t="s">
        <v>22</v>
      </c>
      <c r="F1181" s="1" t="s">
        <v>40</v>
      </c>
      <c r="G1181">
        <v>19820.46</v>
      </c>
      <c r="H1181">
        <v>4</v>
      </c>
      <c r="I1181">
        <v>79281.84</v>
      </c>
      <c r="J1181">
        <v>3.53</v>
      </c>
      <c r="K1181">
        <v>4819</v>
      </c>
      <c r="L1181" s="2">
        <v>45562</v>
      </c>
      <c r="O1181" t="str">
        <f>IF(ecommerce_10000[[#This Row],[Platform]]="Souq","sq",ecommerce_10000[[#This Row],[Platform]])</f>
        <v>Jumia</v>
      </c>
      <c r="P1181" t="str">
        <f>IF(E1181="Souq","sq",IF(E1181="Jumia","Jum",E1181))</f>
        <v>Jum</v>
      </c>
      <c r="Q1181">
        <f>VLOOKUP(ecommerce_10000[[#This Row],[City]],F:I,4,FALSE)</f>
        <v>99349.3</v>
      </c>
      <c r="R1181" s="1">
        <f>SUMIF(C:C,ecommerce_10000[[#This Row],[Category]],I:I)</f>
        <v>91504159.730000004</v>
      </c>
      <c r="S1181" s="1">
        <f>SUMIFS(I:I,C:C,C1181)</f>
        <v>91504159.730000004</v>
      </c>
      <c r="T1181" s="1" t="str">
        <f>INDEX(F:F,MATCH(ecommerce_10000[[#This Row],[TotalAmount]],I:I,0))</f>
        <v>Riyadh</v>
      </c>
    </row>
    <row r="1182" spans="1:20" x14ac:dyDescent="0.3">
      <c r="A1182" s="1" t="s">
        <v>1226</v>
      </c>
      <c r="B1182" s="1" t="s">
        <v>65</v>
      </c>
      <c r="C1182" s="1" t="s">
        <v>20</v>
      </c>
      <c r="D1182" s="1" t="s">
        <v>66</v>
      </c>
      <c r="E1182" s="1" t="s">
        <v>47</v>
      </c>
      <c r="F1182" s="1" t="s">
        <v>28</v>
      </c>
      <c r="G1182">
        <v>15628.75</v>
      </c>
      <c r="H1182">
        <v>1</v>
      </c>
      <c r="I1182">
        <v>15628.75</v>
      </c>
      <c r="J1182">
        <v>2.06</v>
      </c>
      <c r="K1182">
        <v>3001</v>
      </c>
      <c r="L1182" s="2">
        <v>45335</v>
      </c>
      <c r="O1182" t="str">
        <f>IF(ecommerce_10000[[#This Row],[Platform]]="Souq","sq",ecommerce_10000[[#This Row],[Platform]])</f>
        <v>Amazon</v>
      </c>
      <c r="P1182" t="str">
        <f>IF(E1182="Souq","sq",IF(E1182="Jumia","Jum",E1182))</f>
        <v>Amazon</v>
      </c>
      <c r="Q1182">
        <f>VLOOKUP(ecommerce_10000[[#This Row],[City]],F:I,4,FALSE)</f>
        <v>26648.76</v>
      </c>
      <c r="R1182" s="1">
        <f>SUMIF(C:C,ecommerce_10000[[#This Row],[Category]],I:I)</f>
        <v>91504159.730000004</v>
      </c>
      <c r="S1182" s="1">
        <f>SUMIFS(I:I,C:C,C1182)</f>
        <v>91504159.730000004</v>
      </c>
      <c r="T1182" s="1" t="str">
        <f>INDEX(F:F,MATCH(ecommerce_10000[[#This Row],[TotalAmount]],I:I,0))</f>
        <v>Casablanca</v>
      </c>
    </row>
    <row r="1183" spans="1:20" x14ac:dyDescent="0.3">
      <c r="A1183" s="1" t="s">
        <v>1227</v>
      </c>
      <c r="B1183" s="1" t="s">
        <v>19</v>
      </c>
      <c r="C1183" s="1" t="s">
        <v>20</v>
      </c>
      <c r="D1183" s="1" t="s">
        <v>21</v>
      </c>
      <c r="E1183" s="1" t="s">
        <v>22</v>
      </c>
      <c r="F1183" s="1" t="s">
        <v>33</v>
      </c>
      <c r="G1183">
        <v>15249.43</v>
      </c>
      <c r="H1183">
        <v>2</v>
      </c>
      <c r="I1183">
        <v>30498.86</v>
      </c>
      <c r="J1183">
        <v>2.0099999999999998</v>
      </c>
      <c r="K1183">
        <v>4396</v>
      </c>
      <c r="L1183" s="2">
        <v>45512</v>
      </c>
      <c r="O1183" t="str">
        <f>IF(ecommerce_10000[[#This Row],[Platform]]="Souq","sq",ecommerce_10000[[#This Row],[Platform]])</f>
        <v>Jumia</v>
      </c>
      <c r="P1183" t="str">
        <f>IF(E1183="Souq","sq",IF(E1183="Jumia","Jum",E1183))</f>
        <v>Jum</v>
      </c>
      <c r="Q1183">
        <f>VLOOKUP(ecommerce_10000[[#This Row],[City]],F:I,4,FALSE)</f>
        <v>3665.44</v>
      </c>
      <c r="R1183" s="1">
        <f>SUMIF(C:C,ecommerce_10000[[#This Row],[Category]],I:I)</f>
        <v>91504159.730000004</v>
      </c>
      <c r="S1183" s="1">
        <f>SUMIFS(I:I,C:C,C1183)</f>
        <v>91504159.730000004</v>
      </c>
      <c r="T1183" s="1" t="str">
        <f>INDEX(F:F,MATCH(ecommerce_10000[[#This Row],[TotalAmount]],I:I,0))</f>
        <v>Dubai</v>
      </c>
    </row>
    <row r="1184" spans="1:20" x14ac:dyDescent="0.3">
      <c r="A1184" s="1" t="s">
        <v>1228</v>
      </c>
      <c r="B1184" s="1" t="s">
        <v>38</v>
      </c>
      <c r="C1184" s="1" t="s">
        <v>20</v>
      </c>
      <c r="D1184" s="1" t="s">
        <v>39</v>
      </c>
      <c r="E1184" s="1" t="s">
        <v>16</v>
      </c>
      <c r="F1184" s="1" t="s">
        <v>28</v>
      </c>
      <c r="G1184">
        <v>9212.6299999999992</v>
      </c>
      <c r="H1184">
        <v>4</v>
      </c>
      <c r="I1184">
        <v>36850.519999999997</v>
      </c>
      <c r="J1184">
        <v>1.67</v>
      </c>
      <c r="K1184">
        <v>382</v>
      </c>
      <c r="L1184" s="2">
        <v>45628</v>
      </c>
      <c r="O1184" t="str">
        <f>IF(ecommerce_10000[[#This Row],[Platform]]="Souq","sq",ecommerce_10000[[#This Row],[Platform]])</f>
        <v>sq</v>
      </c>
      <c r="P1184" t="str">
        <f>IF(E1184="Souq","sq",IF(E1184="Jumia","Jum",E1184))</f>
        <v>sq</v>
      </c>
      <c r="Q1184">
        <f>VLOOKUP(ecommerce_10000[[#This Row],[City]],F:I,4,FALSE)</f>
        <v>26648.76</v>
      </c>
      <c r="R1184" s="1">
        <f>SUMIF(C:C,ecommerce_10000[[#This Row],[Category]],I:I)</f>
        <v>91504159.730000004</v>
      </c>
      <c r="S1184" s="1">
        <f>SUMIFS(I:I,C:C,C1184)</f>
        <v>91504159.730000004</v>
      </c>
      <c r="T1184" s="1" t="str">
        <f>INDEX(F:F,MATCH(ecommerce_10000[[#This Row],[TotalAmount]],I:I,0))</f>
        <v>Casablanca</v>
      </c>
    </row>
    <row r="1185" spans="1:20" x14ac:dyDescent="0.3">
      <c r="A1185" s="1" t="s">
        <v>1229</v>
      </c>
      <c r="B1185" s="1" t="s">
        <v>65</v>
      </c>
      <c r="C1185" s="1" t="s">
        <v>20</v>
      </c>
      <c r="D1185" s="1" t="s">
        <v>66</v>
      </c>
      <c r="E1185" s="1" t="s">
        <v>47</v>
      </c>
      <c r="F1185" s="1" t="s">
        <v>23</v>
      </c>
      <c r="G1185">
        <v>7795.95</v>
      </c>
      <c r="H1185">
        <v>1</v>
      </c>
      <c r="I1185">
        <v>7795.95</v>
      </c>
      <c r="J1185">
        <v>1.0900000000000001</v>
      </c>
      <c r="K1185">
        <v>3184</v>
      </c>
      <c r="L1185" s="2">
        <v>45396</v>
      </c>
      <c r="O1185" t="str">
        <f>IF(ecommerce_10000[[#This Row],[Platform]]="Souq","sq",ecommerce_10000[[#This Row],[Platform]])</f>
        <v>Amazon</v>
      </c>
      <c r="P1185" t="str">
        <f>IF(E1185="Souq","sq",IF(E1185="Jumia","Jum",E1185))</f>
        <v>Amazon</v>
      </c>
      <c r="Q1185">
        <f>VLOOKUP(ecommerce_10000[[#This Row],[City]],F:I,4,FALSE)</f>
        <v>13290.4</v>
      </c>
      <c r="R1185" s="1">
        <f>SUMIF(C:C,ecommerce_10000[[#This Row],[Category]],I:I)</f>
        <v>91504159.730000004</v>
      </c>
      <c r="S1185" s="1">
        <f>SUMIFS(I:I,C:C,C1185)</f>
        <v>91504159.730000004</v>
      </c>
      <c r="T1185" s="1" t="str">
        <f>INDEX(F:F,MATCH(ecommerce_10000[[#This Row],[TotalAmount]],I:I,0))</f>
        <v>Alexandria</v>
      </c>
    </row>
    <row r="1186" spans="1:20" x14ac:dyDescent="0.3">
      <c r="A1186" s="1" t="s">
        <v>1230</v>
      </c>
      <c r="B1186" s="1" t="s">
        <v>13</v>
      </c>
      <c r="C1186" s="1" t="s">
        <v>14</v>
      </c>
      <c r="D1186" s="1" t="s">
        <v>15</v>
      </c>
      <c r="E1186" s="1" t="s">
        <v>16</v>
      </c>
      <c r="F1186" s="1" t="s">
        <v>28</v>
      </c>
      <c r="G1186">
        <v>11145.37</v>
      </c>
      <c r="H1186">
        <v>5</v>
      </c>
      <c r="I1186">
        <v>55726.85</v>
      </c>
      <c r="J1186">
        <v>1.28</v>
      </c>
      <c r="K1186">
        <v>491</v>
      </c>
      <c r="L1186" s="2">
        <v>45614</v>
      </c>
      <c r="O1186" t="str">
        <f>IF(ecommerce_10000[[#This Row],[Platform]]="Souq","sq",ecommerce_10000[[#This Row],[Platform]])</f>
        <v>sq</v>
      </c>
      <c r="P1186" t="str">
        <f>IF(E1186="Souq","sq",IF(E1186="Jumia","Jum",E1186))</f>
        <v>sq</v>
      </c>
      <c r="Q1186">
        <f>VLOOKUP(ecommerce_10000[[#This Row],[City]],F:I,4,FALSE)</f>
        <v>26648.76</v>
      </c>
      <c r="R1186" s="1">
        <f>SUMIF(C:C,ecommerce_10000[[#This Row],[Category]],I:I)</f>
        <v>92327183.770000085</v>
      </c>
      <c r="S1186" s="1">
        <f>SUMIFS(I:I,C:C,C1186)</f>
        <v>92327183.770000085</v>
      </c>
      <c r="T1186" s="1" t="str">
        <f>INDEX(F:F,MATCH(ecommerce_10000[[#This Row],[TotalAmount]],I:I,0))</f>
        <v>Casablanca</v>
      </c>
    </row>
    <row r="1187" spans="1:20" x14ac:dyDescent="0.3">
      <c r="A1187" s="1" t="s">
        <v>1231</v>
      </c>
      <c r="B1187" s="1" t="s">
        <v>38</v>
      </c>
      <c r="C1187" s="1" t="s">
        <v>20</v>
      </c>
      <c r="D1187" s="1" t="s">
        <v>39</v>
      </c>
      <c r="E1187" s="1" t="s">
        <v>22</v>
      </c>
      <c r="F1187" s="1" t="s">
        <v>62</v>
      </c>
      <c r="G1187">
        <v>3887.6</v>
      </c>
      <c r="H1187">
        <v>3</v>
      </c>
      <c r="I1187">
        <v>11662.8</v>
      </c>
      <c r="J1187">
        <v>1.0900000000000001</v>
      </c>
      <c r="K1187">
        <v>3476</v>
      </c>
      <c r="L1187" s="2">
        <v>45553</v>
      </c>
      <c r="O1187" t="str">
        <f>IF(ecommerce_10000[[#This Row],[Platform]]="Souq","sq",ecommerce_10000[[#This Row],[Platform]])</f>
        <v>Jumia</v>
      </c>
      <c r="P1187" t="str">
        <f>IF(E1187="Souq","sq",IF(E1187="Jumia","Jum",E1187))</f>
        <v>Jum</v>
      </c>
      <c r="Q1187">
        <f>VLOOKUP(ecommerce_10000[[#This Row],[City]],F:I,4,FALSE)</f>
        <v>27872.98</v>
      </c>
      <c r="R1187" s="1">
        <f>SUMIF(C:C,ecommerce_10000[[#This Row],[Category]],I:I)</f>
        <v>91504159.730000004</v>
      </c>
      <c r="S1187" s="1">
        <f>SUMIFS(I:I,C:C,C1187)</f>
        <v>91504159.730000004</v>
      </c>
      <c r="T1187" s="1" t="str">
        <f>INDEX(F:F,MATCH(ecommerce_10000[[#This Row],[TotalAmount]],I:I,0))</f>
        <v>Giza</v>
      </c>
    </row>
    <row r="1188" spans="1:20" x14ac:dyDescent="0.3">
      <c r="A1188" s="1" t="s">
        <v>1232</v>
      </c>
      <c r="B1188" s="1" t="s">
        <v>49</v>
      </c>
      <c r="C1188" s="1" t="s">
        <v>14</v>
      </c>
      <c r="D1188" s="1" t="s">
        <v>50</v>
      </c>
      <c r="E1188" s="1" t="s">
        <v>47</v>
      </c>
      <c r="F1188" s="1" t="s">
        <v>23</v>
      </c>
      <c r="G1188">
        <v>1854.77</v>
      </c>
      <c r="H1188">
        <v>4</v>
      </c>
      <c r="I1188">
        <v>7419.08</v>
      </c>
      <c r="J1188">
        <v>2.5299999999999998</v>
      </c>
      <c r="K1188">
        <v>496</v>
      </c>
      <c r="L1188" s="2">
        <v>45462</v>
      </c>
      <c r="O1188" t="str">
        <f>IF(ecommerce_10000[[#This Row],[Platform]]="Souq","sq",ecommerce_10000[[#This Row],[Platform]])</f>
        <v>Amazon</v>
      </c>
      <c r="P1188" t="str">
        <f>IF(E1188="Souq","sq",IF(E1188="Jumia","Jum",E1188))</f>
        <v>Amazon</v>
      </c>
      <c r="Q1188">
        <f>VLOOKUP(ecommerce_10000[[#This Row],[City]],F:I,4,FALSE)</f>
        <v>13290.4</v>
      </c>
      <c r="R1188" s="1">
        <f>SUMIF(C:C,ecommerce_10000[[#This Row],[Category]],I:I)</f>
        <v>92327183.770000085</v>
      </c>
      <c r="S1188" s="1">
        <f>SUMIFS(I:I,C:C,C1188)</f>
        <v>92327183.770000085</v>
      </c>
      <c r="T1188" s="1" t="str">
        <f>INDEX(F:F,MATCH(ecommerce_10000[[#This Row],[TotalAmount]],I:I,0))</f>
        <v>Alexandria</v>
      </c>
    </row>
    <row r="1189" spans="1:20" x14ac:dyDescent="0.3">
      <c r="A1189" s="1" t="s">
        <v>1233</v>
      </c>
      <c r="B1189" s="1" t="s">
        <v>30</v>
      </c>
      <c r="C1189" s="1" t="s">
        <v>31</v>
      </c>
      <c r="D1189" s="1" t="s">
        <v>32</v>
      </c>
      <c r="E1189" s="1" t="s">
        <v>16</v>
      </c>
      <c r="F1189" s="1" t="s">
        <v>28</v>
      </c>
      <c r="G1189">
        <v>14565.63</v>
      </c>
      <c r="H1189">
        <v>2</v>
      </c>
      <c r="I1189">
        <v>29131.26</v>
      </c>
      <c r="J1189">
        <v>4.38</v>
      </c>
      <c r="K1189">
        <v>3968</v>
      </c>
      <c r="L1189" s="2">
        <v>45468</v>
      </c>
      <c r="O1189" t="str">
        <f>IF(ecommerce_10000[[#This Row],[Platform]]="Souq","sq",ecommerce_10000[[#This Row],[Platform]])</f>
        <v>sq</v>
      </c>
      <c r="P1189" t="str">
        <f>IF(E1189="Souq","sq",IF(E1189="Jumia","Jum",E1189))</f>
        <v>sq</v>
      </c>
      <c r="Q1189">
        <f>VLOOKUP(ecommerce_10000[[#This Row],[City]],F:I,4,FALSE)</f>
        <v>26648.76</v>
      </c>
      <c r="R1189" s="1">
        <f>SUMIF(C:C,ecommerce_10000[[#This Row],[Category]],I:I)</f>
        <v>57542997.559999913</v>
      </c>
      <c r="S1189" s="1">
        <f>SUMIFS(I:I,C:C,C1189)</f>
        <v>57542997.559999913</v>
      </c>
      <c r="T1189" s="1" t="str">
        <f>INDEX(F:F,MATCH(ecommerce_10000[[#This Row],[TotalAmount]],I:I,0))</f>
        <v>Casablanca</v>
      </c>
    </row>
    <row r="1190" spans="1:20" x14ac:dyDescent="0.3">
      <c r="A1190" s="1" t="s">
        <v>1234</v>
      </c>
      <c r="B1190" s="1" t="s">
        <v>49</v>
      </c>
      <c r="C1190" s="1" t="s">
        <v>14</v>
      </c>
      <c r="D1190" s="1" t="s">
        <v>50</v>
      </c>
      <c r="E1190" s="1" t="s">
        <v>47</v>
      </c>
      <c r="F1190" s="1" t="s">
        <v>17</v>
      </c>
      <c r="G1190">
        <v>13279.77</v>
      </c>
      <c r="H1190">
        <v>3</v>
      </c>
      <c r="I1190">
        <v>39839.31</v>
      </c>
      <c r="J1190">
        <v>1.42</v>
      </c>
      <c r="K1190">
        <v>3121</v>
      </c>
      <c r="L1190" s="2">
        <v>45307</v>
      </c>
      <c r="O1190" t="str">
        <f>IF(ecommerce_10000[[#This Row],[Platform]]="Souq","sq",ecommerce_10000[[#This Row],[Platform]])</f>
        <v>Amazon</v>
      </c>
      <c r="P1190" t="str">
        <f>IF(E1190="Souq","sq",IF(E1190="Jumia","Jum",E1190))</f>
        <v>Amazon</v>
      </c>
      <c r="Q1190">
        <f>VLOOKUP(ecommerce_10000[[#This Row],[City]],F:I,4,FALSE)</f>
        <v>16284.02</v>
      </c>
      <c r="R1190" s="1">
        <f>SUMIF(C:C,ecommerce_10000[[#This Row],[Category]],I:I)</f>
        <v>92327183.770000085</v>
      </c>
      <c r="S1190" s="1">
        <f>SUMIFS(I:I,C:C,C1190)</f>
        <v>92327183.770000085</v>
      </c>
      <c r="T1190" s="1" t="str">
        <f>INDEX(F:F,MATCH(ecommerce_10000[[#This Row],[TotalAmount]],I:I,0))</f>
        <v>Cairo</v>
      </c>
    </row>
    <row r="1191" spans="1:20" x14ac:dyDescent="0.3">
      <c r="A1191" s="1" t="s">
        <v>1235</v>
      </c>
      <c r="B1191" s="1" t="s">
        <v>53</v>
      </c>
      <c r="C1191" s="1" t="s">
        <v>31</v>
      </c>
      <c r="D1191" s="1" t="s">
        <v>54</v>
      </c>
      <c r="E1191" s="1" t="s">
        <v>47</v>
      </c>
      <c r="F1191" s="1" t="s">
        <v>40</v>
      </c>
      <c r="G1191">
        <v>12064.62</v>
      </c>
      <c r="H1191">
        <v>1</v>
      </c>
      <c r="I1191">
        <v>12064.62</v>
      </c>
      <c r="J1191">
        <v>1.05</v>
      </c>
      <c r="K1191">
        <v>4681</v>
      </c>
      <c r="L1191" s="2">
        <v>45475</v>
      </c>
      <c r="O1191" t="str">
        <f>IF(ecommerce_10000[[#This Row],[Platform]]="Souq","sq",ecommerce_10000[[#This Row],[Platform]])</f>
        <v>Amazon</v>
      </c>
      <c r="P1191" t="str">
        <f>IF(E1191="Souq","sq",IF(E1191="Jumia","Jum",E1191))</f>
        <v>Amazon</v>
      </c>
      <c r="Q1191">
        <f>VLOOKUP(ecommerce_10000[[#This Row],[City]],F:I,4,FALSE)</f>
        <v>99349.3</v>
      </c>
      <c r="R1191" s="1">
        <f>SUMIF(C:C,ecommerce_10000[[#This Row],[Category]],I:I)</f>
        <v>57542997.559999913</v>
      </c>
      <c r="S1191" s="1">
        <f>SUMIFS(I:I,C:C,C1191)</f>
        <v>57542997.559999913</v>
      </c>
      <c r="T1191" s="1" t="str">
        <f>INDEX(F:F,MATCH(ecommerce_10000[[#This Row],[TotalAmount]],I:I,0))</f>
        <v>Riyadh</v>
      </c>
    </row>
    <row r="1192" spans="1:20" x14ac:dyDescent="0.3">
      <c r="A1192" s="1" t="s">
        <v>1236</v>
      </c>
      <c r="B1192" s="1" t="s">
        <v>35</v>
      </c>
      <c r="C1192" s="1" t="s">
        <v>14</v>
      </c>
      <c r="D1192" s="1" t="s">
        <v>36</v>
      </c>
      <c r="E1192" s="1" t="s">
        <v>47</v>
      </c>
      <c r="F1192" s="1" t="s">
        <v>28</v>
      </c>
      <c r="G1192">
        <v>14383.82</v>
      </c>
      <c r="H1192">
        <v>5</v>
      </c>
      <c r="I1192">
        <v>71919.100000000006</v>
      </c>
      <c r="J1192">
        <v>1.22</v>
      </c>
      <c r="K1192">
        <v>1289</v>
      </c>
      <c r="L1192" s="2">
        <v>45378</v>
      </c>
      <c r="O1192" t="str">
        <f>IF(ecommerce_10000[[#This Row],[Platform]]="Souq","sq",ecommerce_10000[[#This Row],[Platform]])</f>
        <v>Amazon</v>
      </c>
      <c r="P1192" t="str">
        <f>IF(E1192="Souq","sq",IF(E1192="Jumia","Jum",E1192))</f>
        <v>Amazon</v>
      </c>
      <c r="Q1192">
        <f>VLOOKUP(ecommerce_10000[[#This Row],[City]],F:I,4,FALSE)</f>
        <v>26648.76</v>
      </c>
      <c r="R1192" s="1">
        <f>SUMIF(C:C,ecommerce_10000[[#This Row],[Category]],I:I)</f>
        <v>92327183.770000085</v>
      </c>
      <c r="S1192" s="1">
        <f>SUMIFS(I:I,C:C,C1192)</f>
        <v>92327183.770000085</v>
      </c>
      <c r="T1192" s="1" t="str">
        <f>INDEX(F:F,MATCH(ecommerce_10000[[#This Row],[TotalAmount]],I:I,0))</f>
        <v>Casablanca</v>
      </c>
    </row>
    <row r="1193" spans="1:20" x14ac:dyDescent="0.3">
      <c r="A1193" s="1" t="s">
        <v>1237</v>
      </c>
      <c r="B1193" s="1" t="s">
        <v>65</v>
      </c>
      <c r="C1193" s="1" t="s">
        <v>20</v>
      </c>
      <c r="D1193" s="1" t="s">
        <v>66</v>
      </c>
      <c r="E1193" s="1" t="s">
        <v>47</v>
      </c>
      <c r="F1193" s="1" t="s">
        <v>17</v>
      </c>
      <c r="G1193">
        <v>3835.29</v>
      </c>
      <c r="H1193">
        <v>2</v>
      </c>
      <c r="I1193">
        <v>7670.58</v>
      </c>
      <c r="J1193">
        <v>1.77</v>
      </c>
      <c r="K1193">
        <v>2724</v>
      </c>
      <c r="L1193" s="2">
        <v>45608</v>
      </c>
      <c r="O1193" t="str">
        <f>IF(ecommerce_10000[[#This Row],[Platform]]="Souq","sq",ecommerce_10000[[#This Row],[Platform]])</f>
        <v>Amazon</v>
      </c>
      <c r="P1193" t="str">
        <f>IF(E1193="Souq","sq",IF(E1193="Jumia","Jum",E1193))</f>
        <v>Amazon</v>
      </c>
      <c r="Q1193">
        <f>VLOOKUP(ecommerce_10000[[#This Row],[City]],F:I,4,FALSE)</f>
        <v>16284.02</v>
      </c>
      <c r="R1193" s="1">
        <f>SUMIF(C:C,ecommerce_10000[[#This Row],[Category]],I:I)</f>
        <v>91504159.730000004</v>
      </c>
      <c r="S1193" s="1">
        <f>SUMIFS(I:I,C:C,C1193)</f>
        <v>91504159.730000004</v>
      </c>
      <c r="T1193" s="1" t="str">
        <f>INDEX(F:F,MATCH(ecommerce_10000[[#This Row],[TotalAmount]],I:I,0))</f>
        <v>Cairo</v>
      </c>
    </row>
    <row r="1194" spans="1:20" x14ac:dyDescent="0.3">
      <c r="A1194" s="1" t="s">
        <v>1238</v>
      </c>
      <c r="B1194" s="1" t="s">
        <v>65</v>
      </c>
      <c r="C1194" s="1" t="s">
        <v>20</v>
      </c>
      <c r="D1194" s="1" t="s">
        <v>66</v>
      </c>
      <c r="E1194" s="1" t="s">
        <v>16</v>
      </c>
      <c r="F1194" s="1" t="s">
        <v>28</v>
      </c>
      <c r="G1194">
        <v>18719.07</v>
      </c>
      <c r="H1194">
        <v>4</v>
      </c>
      <c r="I1194">
        <v>74876.28</v>
      </c>
      <c r="J1194">
        <v>4.93</v>
      </c>
      <c r="K1194">
        <v>836</v>
      </c>
      <c r="L1194" s="2">
        <v>45312</v>
      </c>
      <c r="O1194" t="str">
        <f>IF(ecommerce_10000[[#This Row],[Platform]]="Souq","sq",ecommerce_10000[[#This Row],[Platform]])</f>
        <v>sq</v>
      </c>
      <c r="P1194" t="str">
        <f>IF(E1194="Souq","sq",IF(E1194="Jumia","Jum",E1194))</f>
        <v>sq</v>
      </c>
      <c r="Q1194">
        <f>VLOOKUP(ecommerce_10000[[#This Row],[City]],F:I,4,FALSE)</f>
        <v>26648.76</v>
      </c>
      <c r="R1194" s="1">
        <f>SUMIF(C:C,ecommerce_10000[[#This Row],[Category]],I:I)</f>
        <v>91504159.730000004</v>
      </c>
      <c r="S1194" s="1">
        <f>SUMIFS(I:I,C:C,C1194)</f>
        <v>91504159.730000004</v>
      </c>
      <c r="T1194" s="1" t="str">
        <f>INDEX(F:F,MATCH(ecommerce_10000[[#This Row],[TotalAmount]],I:I,0))</f>
        <v>Casablanca</v>
      </c>
    </row>
    <row r="1195" spans="1:20" x14ac:dyDescent="0.3">
      <c r="A1195" s="1" t="s">
        <v>1239</v>
      </c>
      <c r="B1195" s="1" t="s">
        <v>43</v>
      </c>
      <c r="C1195" s="1" t="s">
        <v>44</v>
      </c>
      <c r="D1195" s="1" t="s">
        <v>45</v>
      </c>
      <c r="E1195" s="1" t="s">
        <v>47</v>
      </c>
      <c r="F1195" s="1" t="s">
        <v>23</v>
      </c>
      <c r="G1195">
        <v>19865.14</v>
      </c>
      <c r="H1195">
        <v>4</v>
      </c>
      <c r="I1195">
        <v>79460.56</v>
      </c>
      <c r="J1195">
        <v>2.31</v>
      </c>
      <c r="K1195">
        <v>4406</v>
      </c>
      <c r="L1195" s="2">
        <v>45504</v>
      </c>
      <c r="O1195" t="str">
        <f>IF(ecommerce_10000[[#This Row],[Platform]]="Souq","sq",ecommerce_10000[[#This Row],[Platform]])</f>
        <v>Amazon</v>
      </c>
      <c r="P1195" t="str">
        <f>IF(E1195="Souq","sq",IF(E1195="Jumia","Jum",E1195))</f>
        <v>Amazon</v>
      </c>
      <c r="Q1195">
        <f>VLOOKUP(ecommerce_10000[[#This Row],[City]],F:I,4,FALSE)</f>
        <v>13290.4</v>
      </c>
      <c r="R1195" s="1">
        <f>SUMIF(C:C,ecommerce_10000[[#This Row],[Category]],I:I)</f>
        <v>31420413.200000018</v>
      </c>
      <c r="S1195" s="1">
        <f>SUMIFS(I:I,C:C,C1195)</f>
        <v>31420413.200000018</v>
      </c>
      <c r="T1195" s="1" t="str">
        <f>INDEX(F:F,MATCH(ecommerce_10000[[#This Row],[TotalAmount]],I:I,0))</f>
        <v>Alexandria</v>
      </c>
    </row>
    <row r="1196" spans="1:20" x14ac:dyDescent="0.3">
      <c r="A1196" s="1" t="s">
        <v>1240</v>
      </c>
      <c r="B1196" s="1" t="s">
        <v>49</v>
      </c>
      <c r="C1196" s="1" t="s">
        <v>14</v>
      </c>
      <c r="D1196" s="1" t="s">
        <v>50</v>
      </c>
      <c r="E1196" s="1" t="s">
        <v>47</v>
      </c>
      <c r="F1196" s="1" t="s">
        <v>62</v>
      </c>
      <c r="G1196">
        <v>19567.05</v>
      </c>
      <c r="H1196">
        <v>2</v>
      </c>
      <c r="I1196">
        <v>39134.1</v>
      </c>
      <c r="J1196">
        <v>4.8</v>
      </c>
      <c r="K1196">
        <v>1861</v>
      </c>
      <c r="L1196" s="2">
        <v>45445</v>
      </c>
      <c r="O1196" t="str">
        <f>IF(ecommerce_10000[[#This Row],[Platform]]="Souq","sq",ecommerce_10000[[#This Row],[Platform]])</f>
        <v>Amazon</v>
      </c>
      <c r="P1196" t="str">
        <f>IF(E1196="Souq","sq",IF(E1196="Jumia","Jum",E1196))</f>
        <v>Amazon</v>
      </c>
      <c r="Q1196">
        <f>VLOOKUP(ecommerce_10000[[#This Row],[City]],F:I,4,FALSE)</f>
        <v>27872.98</v>
      </c>
      <c r="R1196" s="1">
        <f>SUMIF(C:C,ecommerce_10000[[#This Row],[Category]],I:I)</f>
        <v>92327183.770000085</v>
      </c>
      <c r="S1196" s="1">
        <f>SUMIFS(I:I,C:C,C1196)</f>
        <v>92327183.770000085</v>
      </c>
      <c r="T1196" s="1" t="str">
        <f>INDEX(F:F,MATCH(ecommerce_10000[[#This Row],[TotalAmount]],I:I,0))</f>
        <v>Giza</v>
      </c>
    </row>
    <row r="1197" spans="1:20" x14ac:dyDescent="0.3">
      <c r="A1197" s="1" t="s">
        <v>1241</v>
      </c>
      <c r="B1197" s="1" t="s">
        <v>38</v>
      </c>
      <c r="C1197" s="1" t="s">
        <v>20</v>
      </c>
      <c r="D1197" s="1" t="s">
        <v>39</v>
      </c>
      <c r="E1197" s="1" t="s">
        <v>22</v>
      </c>
      <c r="F1197" s="1" t="s">
        <v>28</v>
      </c>
      <c r="G1197">
        <v>9895.2900000000009</v>
      </c>
      <c r="H1197">
        <v>4</v>
      </c>
      <c r="I1197">
        <v>39581.160000000003</v>
      </c>
      <c r="J1197">
        <v>3.05</v>
      </c>
      <c r="K1197">
        <v>3975</v>
      </c>
      <c r="L1197" s="2">
        <v>45642</v>
      </c>
      <c r="O1197" t="str">
        <f>IF(ecommerce_10000[[#This Row],[Platform]]="Souq","sq",ecommerce_10000[[#This Row],[Platform]])</f>
        <v>Jumia</v>
      </c>
      <c r="P1197" t="str">
        <f>IF(E1197="Souq","sq",IF(E1197="Jumia","Jum",E1197))</f>
        <v>Jum</v>
      </c>
      <c r="Q1197">
        <f>VLOOKUP(ecommerce_10000[[#This Row],[City]],F:I,4,FALSE)</f>
        <v>26648.76</v>
      </c>
      <c r="R1197" s="1">
        <f>SUMIF(C:C,ecommerce_10000[[#This Row],[Category]],I:I)</f>
        <v>91504159.730000004</v>
      </c>
      <c r="S1197" s="1">
        <f>SUMIFS(I:I,C:C,C1197)</f>
        <v>91504159.730000004</v>
      </c>
      <c r="T1197" s="1" t="str">
        <f>INDEX(F:F,MATCH(ecommerce_10000[[#This Row],[TotalAmount]],I:I,0))</f>
        <v>Casablanca</v>
      </c>
    </row>
    <row r="1198" spans="1:20" x14ac:dyDescent="0.3">
      <c r="A1198" s="1" t="s">
        <v>1242</v>
      </c>
      <c r="B1198" s="1" t="s">
        <v>38</v>
      </c>
      <c r="C1198" s="1" t="s">
        <v>20</v>
      </c>
      <c r="D1198" s="1" t="s">
        <v>39</v>
      </c>
      <c r="E1198" s="1" t="s">
        <v>16</v>
      </c>
      <c r="F1198" s="1" t="s">
        <v>28</v>
      </c>
      <c r="G1198">
        <v>10369.32</v>
      </c>
      <c r="H1198">
        <v>3</v>
      </c>
      <c r="I1198">
        <v>31107.96</v>
      </c>
      <c r="J1198">
        <v>4.63</v>
      </c>
      <c r="K1198">
        <v>697</v>
      </c>
      <c r="L1198" s="2">
        <v>45439</v>
      </c>
      <c r="O1198" t="str">
        <f>IF(ecommerce_10000[[#This Row],[Platform]]="Souq","sq",ecommerce_10000[[#This Row],[Platform]])</f>
        <v>sq</v>
      </c>
      <c r="P1198" t="str">
        <f>IF(E1198="Souq","sq",IF(E1198="Jumia","Jum",E1198))</f>
        <v>sq</v>
      </c>
      <c r="Q1198">
        <f>VLOOKUP(ecommerce_10000[[#This Row],[City]],F:I,4,FALSE)</f>
        <v>26648.76</v>
      </c>
      <c r="R1198" s="1">
        <f>SUMIF(C:C,ecommerce_10000[[#This Row],[Category]],I:I)</f>
        <v>91504159.730000004</v>
      </c>
      <c r="S1198" s="1">
        <f>SUMIFS(I:I,C:C,C1198)</f>
        <v>91504159.730000004</v>
      </c>
      <c r="T1198" s="1" t="str">
        <f>INDEX(F:F,MATCH(ecommerce_10000[[#This Row],[TotalAmount]],I:I,0))</f>
        <v>Casablanca</v>
      </c>
    </row>
    <row r="1199" spans="1:20" x14ac:dyDescent="0.3">
      <c r="A1199" s="1" t="s">
        <v>1243</v>
      </c>
      <c r="B1199" s="1" t="s">
        <v>25</v>
      </c>
      <c r="C1199" s="1" t="s">
        <v>26</v>
      </c>
      <c r="D1199" s="1" t="s">
        <v>27</v>
      </c>
      <c r="E1199" s="1" t="s">
        <v>16</v>
      </c>
      <c r="F1199" s="1" t="s">
        <v>62</v>
      </c>
      <c r="G1199">
        <v>3005.1</v>
      </c>
      <c r="H1199">
        <v>3</v>
      </c>
      <c r="I1199">
        <v>9015.2999999999993</v>
      </c>
      <c r="J1199">
        <v>3.61</v>
      </c>
      <c r="K1199">
        <v>3045</v>
      </c>
      <c r="L1199" s="2">
        <v>45352</v>
      </c>
      <c r="O1199" t="str">
        <f>IF(ecommerce_10000[[#This Row],[Platform]]="Souq","sq",ecommerce_10000[[#This Row],[Platform]])</f>
        <v>sq</v>
      </c>
      <c r="P1199" t="str">
        <f>IF(E1199="Souq","sq",IF(E1199="Jumia","Jum",E1199))</f>
        <v>sq</v>
      </c>
      <c r="Q1199">
        <f>VLOOKUP(ecommerce_10000[[#This Row],[City]],F:I,4,FALSE)</f>
        <v>27872.98</v>
      </c>
      <c r="R1199" s="1">
        <f>SUMIF(C:C,ecommerce_10000[[#This Row],[Category]],I:I)</f>
        <v>29200970.130000021</v>
      </c>
      <c r="S1199" s="1">
        <f>SUMIFS(I:I,C:C,C1199)</f>
        <v>29200970.130000021</v>
      </c>
      <c r="T1199" s="1" t="str">
        <f>INDEX(F:F,MATCH(ecommerce_10000[[#This Row],[TotalAmount]],I:I,0))</f>
        <v>Giza</v>
      </c>
    </row>
    <row r="1200" spans="1:20" x14ac:dyDescent="0.3">
      <c r="A1200" s="1" t="s">
        <v>1244</v>
      </c>
      <c r="B1200" s="1" t="s">
        <v>13</v>
      </c>
      <c r="C1200" s="1" t="s">
        <v>14</v>
      </c>
      <c r="D1200" s="1" t="s">
        <v>15</v>
      </c>
      <c r="E1200" s="1" t="s">
        <v>47</v>
      </c>
      <c r="F1200" s="1" t="s">
        <v>17</v>
      </c>
      <c r="G1200">
        <v>3792.32</v>
      </c>
      <c r="H1200">
        <v>2</v>
      </c>
      <c r="I1200">
        <v>7584.64</v>
      </c>
      <c r="J1200">
        <v>3.63</v>
      </c>
      <c r="K1200">
        <v>1180</v>
      </c>
      <c r="L1200" s="2">
        <v>45344</v>
      </c>
      <c r="O1200" t="str">
        <f>IF(ecommerce_10000[[#This Row],[Platform]]="Souq","sq",ecommerce_10000[[#This Row],[Platform]])</f>
        <v>Amazon</v>
      </c>
      <c r="P1200" t="str">
        <f>IF(E1200="Souq","sq",IF(E1200="Jumia","Jum",E1200))</f>
        <v>Amazon</v>
      </c>
      <c r="Q1200">
        <f>VLOOKUP(ecommerce_10000[[#This Row],[City]],F:I,4,FALSE)</f>
        <v>16284.02</v>
      </c>
      <c r="R1200" s="1">
        <f>SUMIF(C:C,ecommerce_10000[[#This Row],[Category]],I:I)</f>
        <v>92327183.770000085</v>
      </c>
      <c r="S1200" s="1">
        <f>SUMIFS(I:I,C:C,C1200)</f>
        <v>92327183.770000085</v>
      </c>
      <c r="T1200" s="1" t="str">
        <f>INDEX(F:F,MATCH(ecommerce_10000[[#This Row],[TotalAmount]],I:I,0))</f>
        <v>Cairo</v>
      </c>
    </row>
    <row r="1201" spans="1:20" x14ac:dyDescent="0.3">
      <c r="A1201" s="1" t="s">
        <v>1245</v>
      </c>
      <c r="B1201" s="1" t="s">
        <v>30</v>
      </c>
      <c r="C1201" s="1" t="s">
        <v>31</v>
      </c>
      <c r="D1201" s="1" t="s">
        <v>32</v>
      </c>
      <c r="E1201" s="1" t="s">
        <v>22</v>
      </c>
      <c r="F1201" s="1" t="s">
        <v>23</v>
      </c>
      <c r="G1201">
        <v>6831.86</v>
      </c>
      <c r="H1201">
        <v>1</v>
      </c>
      <c r="I1201">
        <v>6831.86</v>
      </c>
      <c r="J1201">
        <v>1.82</v>
      </c>
      <c r="K1201">
        <v>2983</v>
      </c>
      <c r="L1201" s="2">
        <v>45650</v>
      </c>
      <c r="O1201" t="str">
        <f>IF(ecommerce_10000[[#This Row],[Platform]]="Souq","sq",ecommerce_10000[[#This Row],[Platform]])</f>
        <v>Jumia</v>
      </c>
      <c r="P1201" t="str">
        <f>IF(E1201="Souq","sq",IF(E1201="Jumia","Jum",E1201))</f>
        <v>Jum</v>
      </c>
      <c r="Q1201">
        <f>VLOOKUP(ecommerce_10000[[#This Row],[City]],F:I,4,FALSE)</f>
        <v>13290.4</v>
      </c>
      <c r="R1201" s="1">
        <f>SUMIF(C:C,ecommerce_10000[[#This Row],[Category]],I:I)</f>
        <v>57542997.559999913</v>
      </c>
      <c r="S1201" s="1">
        <f>SUMIFS(I:I,C:C,C1201)</f>
        <v>57542997.559999913</v>
      </c>
      <c r="T1201" s="1" t="str">
        <f>INDEX(F:F,MATCH(ecommerce_10000[[#This Row],[TotalAmount]],I:I,0))</f>
        <v>Alexandria</v>
      </c>
    </row>
    <row r="1202" spans="1:20" x14ac:dyDescent="0.3">
      <c r="A1202" s="1" t="s">
        <v>1246</v>
      </c>
      <c r="B1202" s="1" t="s">
        <v>49</v>
      </c>
      <c r="C1202" s="1" t="s">
        <v>14</v>
      </c>
      <c r="D1202" s="1" t="s">
        <v>50</v>
      </c>
      <c r="E1202" s="1" t="s">
        <v>47</v>
      </c>
      <c r="F1202" s="1" t="s">
        <v>62</v>
      </c>
      <c r="G1202">
        <v>5770.14</v>
      </c>
      <c r="H1202">
        <v>1</v>
      </c>
      <c r="I1202">
        <v>5770.14</v>
      </c>
      <c r="J1202">
        <v>3.05</v>
      </c>
      <c r="K1202">
        <v>364</v>
      </c>
      <c r="L1202" s="2">
        <v>45380</v>
      </c>
      <c r="O1202" t="str">
        <f>IF(ecommerce_10000[[#This Row],[Platform]]="Souq","sq",ecommerce_10000[[#This Row],[Platform]])</f>
        <v>Amazon</v>
      </c>
      <c r="P1202" t="str">
        <f>IF(E1202="Souq","sq",IF(E1202="Jumia","Jum",E1202))</f>
        <v>Amazon</v>
      </c>
      <c r="Q1202">
        <f>VLOOKUP(ecommerce_10000[[#This Row],[City]],F:I,4,FALSE)</f>
        <v>27872.98</v>
      </c>
      <c r="R1202" s="1">
        <f>SUMIF(C:C,ecommerce_10000[[#This Row],[Category]],I:I)</f>
        <v>92327183.770000085</v>
      </c>
      <c r="S1202" s="1">
        <f>SUMIFS(I:I,C:C,C1202)</f>
        <v>92327183.770000085</v>
      </c>
      <c r="T1202" s="1" t="str">
        <f>INDEX(F:F,MATCH(ecommerce_10000[[#This Row],[TotalAmount]],I:I,0))</f>
        <v>Giza</v>
      </c>
    </row>
    <row r="1203" spans="1:20" x14ac:dyDescent="0.3">
      <c r="A1203" s="1" t="s">
        <v>1247</v>
      </c>
      <c r="B1203" s="1" t="s">
        <v>38</v>
      </c>
      <c r="C1203" s="1" t="s">
        <v>20</v>
      </c>
      <c r="D1203" s="1" t="s">
        <v>39</v>
      </c>
      <c r="E1203" s="1" t="s">
        <v>22</v>
      </c>
      <c r="F1203" s="1" t="s">
        <v>33</v>
      </c>
      <c r="G1203">
        <v>7912.41</v>
      </c>
      <c r="H1203">
        <v>2</v>
      </c>
      <c r="I1203">
        <v>15824.82</v>
      </c>
      <c r="J1203">
        <v>2.0699999999999998</v>
      </c>
      <c r="K1203">
        <v>292</v>
      </c>
      <c r="L1203" s="2">
        <v>45534</v>
      </c>
      <c r="O1203" t="str">
        <f>IF(ecommerce_10000[[#This Row],[Platform]]="Souq","sq",ecommerce_10000[[#This Row],[Platform]])</f>
        <v>Jumia</v>
      </c>
      <c r="P1203" t="str">
        <f>IF(E1203="Souq","sq",IF(E1203="Jumia","Jum",E1203))</f>
        <v>Jum</v>
      </c>
      <c r="Q1203">
        <f>VLOOKUP(ecommerce_10000[[#This Row],[City]],F:I,4,FALSE)</f>
        <v>3665.44</v>
      </c>
      <c r="R1203" s="1">
        <f>SUMIF(C:C,ecommerce_10000[[#This Row],[Category]],I:I)</f>
        <v>91504159.730000004</v>
      </c>
      <c r="S1203" s="1">
        <f>SUMIFS(I:I,C:C,C1203)</f>
        <v>91504159.730000004</v>
      </c>
      <c r="T1203" s="1" t="str">
        <f>INDEX(F:F,MATCH(ecommerce_10000[[#This Row],[TotalAmount]],I:I,0))</f>
        <v>Dubai</v>
      </c>
    </row>
    <row r="1204" spans="1:20" x14ac:dyDescent="0.3">
      <c r="A1204" s="1" t="s">
        <v>1248</v>
      </c>
      <c r="B1204" s="1" t="s">
        <v>30</v>
      </c>
      <c r="C1204" s="1" t="s">
        <v>31</v>
      </c>
      <c r="D1204" s="1" t="s">
        <v>32</v>
      </c>
      <c r="E1204" s="1" t="s">
        <v>16</v>
      </c>
      <c r="F1204" s="1" t="s">
        <v>40</v>
      </c>
      <c r="G1204">
        <v>14045.35</v>
      </c>
      <c r="H1204">
        <v>1</v>
      </c>
      <c r="I1204">
        <v>14045.35</v>
      </c>
      <c r="J1204">
        <v>3.5</v>
      </c>
      <c r="K1204">
        <v>3235</v>
      </c>
      <c r="L1204" s="2">
        <v>45491</v>
      </c>
      <c r="O1204" t="str">
        <f>IF(ecommerce_10000[[#This Row],[Platform]]="Souq","sq",ecommerce_10000[[#This Row],[Platform]])</f>
        <v>sq</v>
      </c>
      <c r="P1204" t="str">
        <f>IF(E1204="Souq","sq",IF(E1204="Jumia","Jum",E1204))</f>
        <v>sq</v>
      </c>
      <c r="Q1204">
        <f>VLOOKUP(ecommerce_10000[[#This Row],[City]],F:I,4,FALSE)</f>
        <v>99349.3</v>
      </c>
      <c r="R1204" s="1">
        <f>SUMIF(C:C,ecommerce_10000[[#This Row],[Category]],I:I)</f>
        <v>57542997.559999913</v>
      </c>
      <c r="S1204" s="1">
        <f>SUMIFS(I:I,C:C,C1204)</f>
        <v>57542997.559999913</v>
      </c>
      <c r="T1204" s="1" t="str">
        <f>INDEX(F:F,MATCH(ecommerce_10000[[#This Row],[TotalAmount]],I:I,0))</f>
        <v>Riyadh</v>
      </c>
    </row>
    <row r="1205" spans="1:20" x14ac:dyDescent="0.3">
      <c r="A1205" s="1" t="s">
        <v>1249</v>
      </c>
      <c r="B1205" s="1" t="s">
        <v>13</v>
      </c>
      <c r="C1205" s="1" t="s">
        <v>14</v>
      </c>
      <c r="D1205" s="1" t="s">
        <v>15</v>
      </c>
      <c r="E1205" s="1" t="s">
        <v>22</v>
      </c>
      <c r="F1205" s="1" t="s">
        <v>62</v>
      </c>
      <c r="G1205">
        <v>6270.48</v>
      </c>
      <c r="H1205">
        <v>4</v>
      </c>
      <c r="I1205">
        <v>25081.919999999998</v>
      </c>
      <c r="J1205">
        <v>3.57</v>
      </c>
      <c r="K1205">
        <v>506</v>
      </c>
      <c r="L1205" s="2">
        <v>45297</v>
      </c>
      <c r="O1205" t="str">
        <f>IF(ecommerce_10000[[#This Row],[Platform]]="Souq","sq",ecommerce_10000[[#This Row],[Platform]])</f>
        <v>Jumia</v>
      </c>
      <c r="P1205" t="str">
        <f>IF(E1205="Souq","sq",IF(E1205="Jumia","Jum",E1205))</f>
        <v>Jum</v>
      </c>
      <c r="Q1205">
        <f>VLOOKUP(ecommerce_10000[[#This Row],[City]],F:I,4,FALSE)</f>
        <v>27872.98</v>
      </c>
      <c r="R1205" s="1">
        <f>SUMIF(C:C,ecommerce_10000[[#This Row],[Category]],I:I)</f>
        <v>92327183.770000085</v>
      </c>
      <c r="S1205" s="1">
        <f>SUMIFS(I:I,C:C,C1205)</f>
        <v>92327183.770000085</v>
      </c>
      <c r="T1205" s="1" t="str">
        <f>INDEX(F:F,MATCH(ecommerce_10000[[#This Row],[TotalAmount]],I:I,0))</f>
        <v>Giza</v>
      </c>
    </row>
    <row r="1206" spans="1:20" x14ac:dyDescent="0.3">
      <c r="A1206" s="1" t="s">
        <v>1250</v>
      </c>
      <c r="B1206" s="1" t="s">
        <v>49</v>
      </c>
      <c r="C1206" s="1" t="s">
        <v>14</v>
      </c>
      <c r="D1206" s="1" t="s">
        <v>50</v>
      </c>
      <c r="E1206" s="1" t="s">
        <v>16</v>
      </c>
      <c r="F1206" s="1" t="s">
        <v>23</v>
      </c>
      <c r="G1206">
        <v>5696.75</v>
      </c>
      <c r="H1206">
        <v>2</v>
      </c>
      <c r="I1206">
        <v>11393.5</v>
      </c>
      <c r="J1206">
        <v>2.2200000000000002</v>
      </c>
      <c r="K1206">
        <v>4057</v>
      </c>
      <c r="L1206" s="2">
        <v>45484</v>
      </c>
      <c r="O1206" t="str">
        <f>IF(ecommerce_10000[[#This Row],[Platform]]="Souq","sq",ecommerce_10000[[#This Row],[Platform]])</f>
        <v>sq</v>
      </c>
      <c r="P1206" t="str">
        <f>IF(E1206="Souq","sq",IF(E1206="Jumia","Jum",E1206))</f>
        <v>sq</v>
      </c>
      <c r="Q1206">
        <f>VLOOKUP(ecommerce_10000[[#This Row],[City]],F:I,4,FALSE)</f>
        <v>13290.4</v>
      </c>
      <c r="R1206" s="1">
        <f>SUMIF(C:C,ecommerce_10000[[#This Row],[Category]],I:I)</f>
        <v>92327183.770000085</v>
      </c>
      <c r="S1206" s="1">
        <f>SUMIFS(I:I,C:C,C1206)</f>
        <v>92327183.770000085</v>
      </c>
      <c r="T1206" s="1" t="str">
        <f>INDEX(F:F,MATCH(ecommerce_10000[[#This Row],[TotalAmount]],I:I,0))</f>
        <v>Alexandria</v>
      </c>
    </row>
    <row r="1207" spans="1:20" x14ac:dyDescent="0.3">
      <c r="A1207" s="1" t="s">
        <v>1251</v>
      </c>
      <c r="B1207" s="1" t="s">
        <v>65</v>
      </c>
      <c r="C1207" s="1" t="s">
        <v>20</v>
      </c>
      <c r="D1207" s="1" t="s">
        <v>66</v>
      </c>
      <c r="E1207" s="1" t="s">
        <v>47</v>
      </c>
      <c r="F1207" s="1" t="s">
        <v>62</v>
      </c>
      <c r="G1207">
        <v>13923.27</v>
      </c>
      <c r="H1207">
        <v>1</v>
      </c>
      <c r="I1207">
        <v>13923.27</v>
      </c>
      <c r="J1207">
        <v>1.17</v>
      </c>
      <c r="K1207">
        <v>202</v>
      </c>
      <c r="L1207" s="2">
        <v>45630</v>
      </c>
      <c r="O1207" t="str">
        <f>IF(ecommerce_10000[[#This Row],[Platform]]="Souq","sq",ecommerce_10000[[#This Row],[Platform]])</f>
        <v>Amazon</v>
      </c>
      <c r="P1207" t="str">
        <f>IF(E1207="Souq","sq",IF(E1207="Jumia","Jum",E1207))</f>
        <v>Amazon</v>
      </c>
      <c r="Q1207">
        <f>VLOOKUP(ecommerce_10000[[#This Row],[City]],F:I,4,FALSE)</f>
        <v>27872.98</v>
      </c>
      <c r="R1207" s="1">
        <f>SUMIF(C:C,ecommerce_10000[[#This Row],[Category]],I:I)</f>
        <v>91504159.730000004</v>
      </c>
      <c r="S1207" s="1">
        <f>SUMIFS(I:I,C:C,C1207)</f>
        <v>91504159.730000004</v>
      </c>
      <c r="T1207" s="1" t="str">
        <f>INDEX(F:F,MATCH(ecommerce_10000[[#This Row],[TotalAmount]],I:I,0))</f>
        <v>Giza</v>
      </c>
    </row>
    <row r="1208" spans="1:20" x14ac:dyDescent="0.3">
      <c r="A1208" s="1" t="s">
        <v>1252</v>
      </c>
      <c r="B1208" s="1" t="s">
        <v>35</v>
      </c>
      <c r="C1208" s="1" t="s">
        <v>14</v>
      </c>
      <c r="D1208" s="1" t="s">
        <v>36</v>
      </c>
      <c r="E1208" s="1" t="s">
        <v>47</v>
      </c>
      <c r="F1208" s="1" t="s">
        <v>28</v>
      </c>
      <c r="G1208">
        <v>5219.28</v>
      </c>
      <c r="H1208">
        <v>3</v>
      </c>
      <c r="I1208">
        <v>15657.84</v>
      </c>
      <c r="J1208">
        <v>3.11</v>
      </c>
      <c r="K1208">
        <v>489</v>
      </c>
      <c r="L1208" s="2">
        <v>45596</v>
      </c>
      <c r="O1208" t="str">
        <f>IF(ecommerce_10000[[#This Row],[Platform]]="Souq","sq",ecommerce_10000[[#This Row],[Platform]])</f>
        <v>Amazon</v>
      </c>
      <c r="P1208" t="str">
        <f>IF(E1208="Souq","sq",IF(E1208="Jumia","Jum",E1208))</f>
        <v>Amazon</v>
      </c>
      <c r="Q1208">
        <f>VLOOKUP(ecommerce_10000[[#This Row],[City]],F:I,4,FALSE)</f>
        <v>26648.76</v>
      </c>
      <c r="R1208" s="1">
        <f>SUMIF(C:C,ecommerce_10000[[#This Row],[Category]],I:I)</f>
        <v>92327183.770000085</v>
      </c>
      <c r="S1208" s="1">
        <f>SUMIFS(I:I,C:C,C1208)</f>
        <v>92327183.770000085</v>
      </c>
      <c r="T1208" s="1" t="str">
        <f>INDEX(F:F,MATCH(ecommerce_10000[[#This Row],[TotalAmount]],I:I,0))</f>
        <v>Casablanca</v>
      </c>
    </row>
    <row r="1209" spans="1:20" x14ac:dyDescent="0.3">
      <c r="A1209" s="1" t="s">
        <v>1253</v>
      </c>
      <c r="B1209" s="1" t="s">
        <v>49</v>
      </c>
      <c r="C1209" s="1" t="s">
        <v>14</v>
      </c>
      <c r="D1209" s="1" t="s">
        <v>50</v>
      </c>
      <c r="E1209" s="1" t="s">
        <v>16</v>
      </c>
      <c r="F1209" s="1" t="s">
        <v>40</v>
      </c>
      <c r="G1209">
        <v>19907.650000000001</v>
      </c>
      <c r="H1209">
        <v>3</v>
      </c>
      <c r="I1209">
        <v>59722.95</v>
      </c>
      <c r="J1209">
        <v>4.47</v>
      </c>
      <c r="K1209">
        <v>4453</v>
      </c>
      <c r="L1209" s="2">
        <v>45508</v>
      </c>
      <c r="O1209" t="str">
        <f>IF(ecommerce_10000[[#This Row],[Platform]]="Souq","sq",ecommerce_10000[[#This Row],[Platform]])</f>
        <v>sq</v>
      </c>
      <c r="P1209" t="str">
        <f>IF(E1209="Souq","sq",IF(E1209="Jumia","Jum",E1209))</f>
        <v>sq</v>
      </c>
      <c r="Q1209">
        <f>VLOOKUP(ecommerce_10000[[#This Row],[City]],F:I,4,FALSE)</f>
        <v>99349.3</v>
      </c>
      <c r="R1209" s="1">
        <f>SUMIF(C:C,ecommerce_10000[[#This Row],[Category]],I:I)</f>
        <v>92327183.770000085</v>
      </c>
      <c r="S1209" s="1">
        <f>SUMIFS(I:I,C:C,C1209)</f>
        <v>92327183.770000085</v>
      </c>
      <c r="T1209" s="1" t="str">
        <f>INDEX(F:F,MATCH(ecommerce_10000[[#This Row],[TotalAmount]],I:I,0))</f>
        <v>Riyadh</v>
      </c>
    </row>
    <row r="1210" spans="1:20" x14ac:dyDescent="0.3">
      <c r="A1210" s="1" t="s">
        <v>1254</v>
      </c>
      <c r="B1210" s="1" t="s">
        <v>43</v>
      </c>
      <c r="C1210" s="1" t="s">
        <v>44</v>
      </c>
      <c r="D1210" s="1" t="s">
        <v>45</v>
      </c>
      <c r="E1210" s="1" t="s">
        <v>22</v>
      </c>
      <c r="F1210" s="1" t="s">
        <v>23</v>
      </c>
      <c r="G1210">
        <v>2090.15</v>
      </c>
      <c r="H1210">
        <v>5</v>
      </c>
      <c r="I1210">
        <v>10450.75</v>
      </c>
      <c r="J1210">
        <v>3.03</v>
      </c>
      <c r="K1210">
        <v>1194</v>
      </c>
      <c r="L1210" s="2">
        <v>45459</v>
      </c>
      <c r="O1210" t="str">
        <f>IF(ecommerce_10000[[#This Row],[Platform]]="Souq","sq",ecommerce_10000[[#This Row],[Platform]])</f>
        <v>Jumia</v>
      </c>
      <c r="P1210" t="str">
        <f>IF(E1210="Souq","sq",IF(E1210="Jumia","Jum",E1210))</f>
        <v>Jum</v>
      </c>
      <c r="Q1210">
        <f>VLOOKUP(ecommerce_10000[[#This Row],[City]],F:I,4,FALSE)</f>
        <v>13290.4</v>
      </c>
      <c r="R1210" s="1">
        <f>SUMIF(C:C,ecommerce_10000[[#This Row],[Category]],I:I)</f>
        <v>31420413.200000018</v>
      </c>
      <c r="S1210" s="1">
        <f>SUMIFS(I:I,C:C,C1210)</f>
        <v>31420413.200000018</v>
      </c>
      <c r="T1210" s="1" t="str">
        <f>INDEX(F:F,MATCH(ecommerce_10000[[#This Row],[TotalAmount]],I:I,0))</f>
        <v>Alexandria</v>
      </c>
    </row>
    <row r="1211" spans="1:20" x14ac:dyDescent="0.3">
      <c r="A1211" s="1" t="s">
        <v>1255</v>
      </c>
      <c r="B1211" s="1" t="s">
        <v>38</v>
      </c>
      <c r="C1211" s="1" t="s">
        <v>20</v>
      </c>
      <c r="D1211" s="1" t="s">
        <v>39</v>
      </c>
      <c r="E1211" s="1" t="s">
        <v>16</v>
      </c>
      <c r="F1211" s="1" t="s">
        <v>28</v>
      </c>
      <c r="G1211">
        <v>373.86</v>
      </c>
      <c r="H1211">
        <v>3</v>
      </c>
      <c r="I1211">
        <v>1121.58</v>
      </c>
      <c r="J1211">
        <v>2.16</v>
      </c>
      <c r="K1211">
        <v>4050</v>
      </c>
      <c r="L1211" s="2">
        <v>45522</v>
      </c>
      <c r="O1211" t="str">
        <f>IF(ecommerce_10000[[#This Row],[Platform]]="Souq","sq",ecommerce_10000[[#This Row],[Platform]])</f>
        <v>sq</v>
      </c>
      <c r="P1211" t="str">
        <f>IF(E1211="Souq","sq",IF(E1211="Jumia","Jum",E1211))</f>
        <v>sq</v>
      </c>
      <c r="Q1211">
        <f>VLOOKUP(ecommerce_10000[[#This Row],[City]],F:I,4,FALSE)</f>
        <v>26648.76</v>
      </c>
      <c r="R1211" s="1">
        <f>SUMIF(C:C,ecommerce_10000[[#This Row],[Category]],I:I)</f>
        <v>91504159.730000004</v>
      </c>
      <c r="S1211" s="1">
        <f>SUMIFS(I:I,C:C,C1211)</f>
        <v>91504159.730000004</v>
      </c>
      <c r="T1211" s="1" t="str">
        <f>INDEX(F:F,MATCH(ecommerce_10000[[#This Row],[TotalAmount]],I:I,0))</f>
        <v>Casablanca</v>
      </c>
    </row>
    <row r="1212" spans="1:20" x14ac:dyDescent="0.3">
      <c r="A1212" s="1" t="s">
        <v>1256</v>
      </c>
      <c r="B1212" s="1" t="s">
        <v>49</v>
      </c>
      <c r="C1212" s="1" t="s">
        <v>14</v>
      </c>
      <c r="D1212" s="1" t="s">
        <v>50</v>
      </c>
      <c r="E1212" s="1" t="s">
        <v>47</v>
      </c>
      <c r="F1212" s="1" t="s">
        <v>40</v>
      </c>
      <c r="G1212">
        <v>1797.55</v>
      </c>
      <c r="H1212">
        <v>5</v>
      </c>
      <c r="I1212">
        <v>8987.75</v>
      </c>
      <c r="J1212">
        <v>3.21</v>
      </c>
      <c r="K1212">
        <v>3583</v>
      </c>
      <c r="L1212" s="2">
        <v>45635</v>
      </c>
      <c r="O1212" t="str">
        <f>IF(ecommerce_10000[[#This Row],[Platform]]="Souq","sq",ecommerce_10000[[#This Row],[Platform]])</f>
        <v>Amazon</v>
      </c>
      <c r="P1212" t="str">
        <f>IF(E1212="Souq","sq",IF(E1212="Jumia","Jum",E1212))</f>
        <v>Amazon</v>
      </c>
      <c r="Q1212">
        <f>VLOOKUP(ecommerce_10000[[#This Row],[City]],F:I,4,FALSE)</f>
        <v>99349.3</v>
      </c>
      <c r="R1212" s="1">
        <f>SUMIF(C:C,ecommerce_10000[[#This Row],[Category]],I:I)</f>
        <v>92327183.770000085</v>
      </c>
      <c r="S1212" s="1">
        <f>SUMIFS(I:I,C:C,C1212)</f>
        <v>92327183.770000085</v>
      </c>
      <c r="T1212" s="1" t="str">
        <f>INDEX(F:F,MATCH(ecommerce_10000[[#This Row],[TotalAmount]],I:I,0))</f>
        <v>Riyadh</v>
      </c>
    </row>
    <row r="1213" spans="1:20" x14ac:dyDescent="0.3">
      <c r="A1213" s="1" t="s">
        <v>1257</v>
      </c>
      <c r="B1213" s="1" t="s">
        <v>38</v>
      </c>
      <c r="C1213" s="1" t="s">
        <v>20</v>
      </c>
      <c r="D1213" s="1" t="s">
        <v>39</v>
      </c>
      <c r="E1213" s="1" t="s">
        <v>47</v>
      </c>
      <c r="F1213" s="1" t="s">
        <v>17</v>
      </c>
      <c r="G1213">
        <v>7312.13</v>
      </c>
      <c r="H1213">
        <v>5</v>
      </c>
      <c r="I1213">
        <v>36560.65</v>
      </c>
      <c r="J1213">
        <v>3.05</v>
      </c>
      <c r="K1213">
        <v>700</v>
      </c>
      <c r="L1213" s="2">
        <v>45326</v>
      </c>
      <c r="O1213" t="str">
        <f>IF(ecommerce_10000[[#This Row],[Platform]]="Souq","sq",ecommerce_10000[[#This Row],[Platform]])</f>
        <v>Amazon</v>
      </c>
      <c r="P1213" t="str">
        <f>IF(E1213="Souq","sq",IF(E1213="Jumia","Jum",E1213))</f>
        <v>Amazon</v>
      </c>
      <c r="Q1213">
        <f>VLOOKUP(ecommerce_10000[[#This Row],[City]],F:I,4,FALSE)</f>
        <v>16284.02</v>
      </c>
      <c r="R1213" s="1">
        <f>SUMIF(C:C,ecommerce_10000[[#This Row],[Category]],I:I)</f>
        <v>91504159.730000004</v>
      </c>
      <c r="S1213" s="1">
        <f>SUMIFS(I:I,C:C,C1213)</f>
        <v>91504159.730000004</v>
      </c>
      <c r="T1213" s="1" t="str">
        <f>INDEX(F:F,MATCH(ecommerce_10000[[#This Row],[TotalAmount]],I:I,0))</f>
        <v>Cairo</v>
      </c>
    </row>
    <row r="1214" spans="1:20" x14ac:dyDescent="0.3">
      <c r="A1214" s="1" t="s">
        <v>1258</v>
      </c>
      <c r="B1214" s="1" t="s">
        <v>65</v>
      </c>
      <c r="C1214" s="1" t="s">
        <v>20</v>
      </c>
      <c r="D1214" s="1" t="s">
        <v>66</v>
      </c>
      <c r="E1214" s="1" t="s">
        <v>47</v>
      </c>
      <c r="F1214" s="1" t="s">
        <v>33</v>
      </c>
      <c r="G1214">
        <v>11436.41</v>
      </c>
      <c r="H1214">
        <v>2</v>
      </c>
      <c r="I1214">
        <v>22872.82</v>
      </c>
      <c r="J1214">
        <v>3.01</v>
      </c>
      <c r="K1214">
        <v>3040</v>
      </c>
      <c r="L1214" s="2">
        <v>45523</v>
      </c>
      <c r="O1214" t="str">
        <f>IF(ecommerce_10000[[#This Row],[Platform]]="Souq","sq",ecommerce_10000[[#This Row],[Platform]])</f>
        <v>Amazon</v>
      </c>
      <c r="P1214" t="str">
        <f>IF(E1214="Souq","sq",IF(E1214="Jumia","Jum",E1214))</f>
        <v>Amazon</v>
      </c>
      <c r="Q1214">
        <f>VLOOKUP(ecommerce_10000[[#This Row],[City]],F:I,4,FALSE)</f>
        <v>3665.44</v>
      </c>
      <c r="R1214" s="1">
        <f>SUMIF(C:C,ecommerce_10000[[#This Row],[Category]],I:I)</f>
        <v>91504159.730000004</v>
      </c>
      <c r="S1214" s="1">
        <f>SUMIFS(I:I,C:C,C1214)</f>
        <v>91504159.730000004</v>
      </c>
      <c r="T1214" s="1" t="str">
        <f>INDEX(F:F,MATCH(ecommerce_10000[[#This Row],[TotalAmount]],I:I,0))</f>
        <v>Dubai</v>
      </c>
    </row>
    <row r="1215" spans="1:20" x14ac:dyDescent="0.3">
      <c r="A1215" s="1" t="s">
        <v>1259</v>
      </c>
      <c r="B1215" s="1" t="s">
        <v>25</v>
      </c>
      <c r="C1215" s="1" t="s">
        <v>26</v>
      </c>
      <c r="D1215" s="1" t="s">
        <v>27</v>
      </c>
      <c r="E1215" s="1" t="s">
        <v>47</v>
      </c>
      <c r="F1215" s="1" t="s">
        <v>23</v>
      </c>
      <c r="G1215">
        <v>13351.69</v>
      </c>
      <c r="H1215">
        <v>1</v>
      </c>
      <c r="I1215">
        <v>13351.69</v>
      </c>
      <c r="J1215">
        <v>4.1100000000000003</v>
      </c>
      <c r="K1215">
        <v>4882</v>
      </c>
      <c r="L1215" s="2">
        <v>45481</v>
      </c>
      <c r="O1215" t="str">
        <f>IF(ecommerce_10000[[#This Row],[Platform]]="Souq","sq",ecommerce_10000[[#This Row],[Platform]])</f>
        <v>Amazon</v>
      </c>
      <c r="P1215" t="str">
        <f>IF(E1215="Souq","sq",IF(E1215="Jumia","Jum",E1215))</f>
        <v>Amazon</v>
      </c>
      <c r="Q1215">
        <f>VLOOKUP(ecommerce_10000[[#This Row],[City]],F:I,4,FALSE)</f>
        <v>13290.4</v>
      </c>
      <c r="R1215" s="1">
        <f>SUMIF(C:C,ecommerce_10000[[#This Row],[Category]],I:I)</f>
        <v>29200970.130000021</v>
      </c>
      <c r="S1215" s="1">
        <f>SUMIFS(I:I,C:C,C1215)</f>
        <v>29200970.130000021</v>
      </c>
      <c r="T1215" s="1" t="str">
        <f>INDEX(F:F,MATCH(ecommerce_10000[[#This Row],[TotalAmount]],I:I,0))</f>
        <v>Alexandria</v>
      </c>
    </row>
    <row r="1216" spans="1:20" x14ac:dyDescent="0.3">
      <c r="A1216" s="1" t="s">
        <v>1260</v>
      </c>
      <c r="B1216" s="1" t="s">
        <v>53</v>
      </c>
      <c r="C1216" s="1" t="s">
        <v>31</v>
      </c>
      <c r="D1216" s="1" t="s">
        <v>54</v>
      </c>
      <c r="E1216" s="1" t="s">
        <v>16</v>
      </c>
      <c r="F1216" s="1" t="s">
        <v>17</v>
      </c>
      <c r="G1216">
        <v>7587.95</v>
      </c>
      <c r="H1216">
        <v>4</v>
      </c>
      <c r="I1216">
        <v>30351.8</v>
      </c>
      <c r="J1216">
        <v>4.84</v>
      </c>
      <c r="K1216">
        <v>977</v>
      </c>
      <c r="L1216" s="2">
        <v>45431</v>
      </c>
      <c r="O1216" t="str">
        <f>IF(ecommerce_10000[[#This Row],[Platform]]="Souq","sq",ecommerce_10000[[#This Row],[Platform]])</f>
        <v>sq</v>
      </c>
      <c r="P1216" t="str">
        <f>IF(E1216="Souq","sq",IF(E1216="Jumia","Jum",E1216))</f>
        <v>sq</v>
      </c>
      <c r="Q1216">
        <f>VLOOKUP(ecommerce_10000[[#This Row],[City]],F:I,4,FALSE)</f>
        <v>16284.02</v>
      </c>
      <c r="R1216" s="1">
        <f>SUMIF(C:C,ecommerce_10000[[#This Row],[Category]],I:I)</f>
        <v>57542997.559999913</v>
      </c>
      <c r="S1216" s="1">
        <f>SUMIFS(I:I,C:C,C1216)</f>
        <v>57542997.559999913</v>
      </c>
      <c r="T1216" s="1" t="str">
        <f>INDEX(F:F,MATCH(ecommerce_10000[[#This Row],[TotalAmount]],I:I,0))</f>
        <v>Cairo</v>
      </c>
    </row>
    <row r="1217" spans="1:20" x14ac:dyDescent="0.3">
      <c r="A1217" s="1" t="s">
        <v>1261</v>
      </c>
      <c r="B1217" s="1" t="s">
        <v>49</v>
      </c>
      <c r="C1217" s="1" t="s">
        <v>14</v>
      </c>
      <c r="D1217" s="1" t="s">
        <v>50</v>
      </c>
      <c r="E1217" s="1" t="s">
        <v>16</v>
      </c>
      <c r="F1217" s="1" t="s">
        <v>17</v>
      </c>
      <c r="G1217">
        <v>16781.43</v>
      </c>
      <c r="H1217">
        <v>1</v>
      </c>
      <c r="I1217">
        <v>16781.43</v>
      </c>
      <c r="J1217">
        <v>4.74</v>
      </c>
      <c r="K1217">
        <v>1944</v>
      </c>
      <c r="L1217" s="2">
        <v>45359</v>
      </c>
      <c r="O1217" t="str">
        <f>IF(ecommerce_10000[[#This Row],[Platform]]="Souq","sq",ecommerce_10000[[#This Row],[Platform]])</f>
        <v>sq</v>
      </c>
      <c r="P1217" t="str">
        <f>IF(E1217="Souq","sq",IF(E1217="Jumia","Jum",E1217))</f>
        <v>sq</v>
      </c>
      <c r="Q1217">
        <f>VLOOKUP(ecommerce_10000[[#This Row],[City]],F:I,4,FALSE)</f>
        <v>16284.02</v>
      </c>
      <c r="R1217" s="1">
        <f>SUMIF(C:C,ecommerce_10000[[#This Row],[Category]],I:I)</f>
        <v>92327183.770000085</v>
      </c>
      <c r="S1217" s="1">
        <f>SUMIFS(I:I,C:C,C1217)</f>
        <v>92327183.770000085</v>
      </c>
      <c r="T1217" s="1" t="str">
        <f>INDEX(F:F,MATCH(ecommerce_10000[[#This Row],[TotalAmount]],I:I,0))</f>
        <v>Cairo</v>
      </c>
    </row>
    <row r="1218" spans="1:20" x14ac:dyDescent="0.3">
      <c r="A1218" s="1" t="s">
        <v>1262</v>
      </c>
      <c r="B1218" s="1" t="s">
        <v>30</v>
      </c>
      <c r="C1218" s="1" t="s">
        <v>31</v>
      </c>
      <c r="D1218" s="1" t="s">
        <v>32</v>
      </c>
      <c r="E1218" s="1" t="s">
        <v>22</v>
      </c>
      <c r="F1218" s="1" t="s">
        <v>28</v>
      </c>
      <c r="G1218">
        <v>11071.04</v>
      </c>
      <c r="H1218">
        <v>5</v>
      </c>
      <c r="I1218">
        <v>55355.199999999997</v>
      </c>
      <c r="J1218">
        <v>1.47</v>
      </c>
      <c r="K1218">
        <v>1147</v>
      </c>
      <c r="L1218" s="2">
        <v>45443</v>
      </c>
      <c r="O1218" t="str">
        <f>IF(ecommerce_10000[[#This Row],[Platform]]="Souq","sq",ecommerce_10000[[#This Row],[Platform]])</f>
        <v>Jumia</v>
      </c>
      <c r="P1218" t="str">
        <f>IF(E1218="Souq","sq",IF(E1218="Jumia","Jum",E1218))</f>
        <v>Jum</v>
      </c>
      <c r="Q1218">
        <f>VLOOKUP(ecommerce_10000[[#This Row],[City]],F:I,4,FALSE)</f>
        <v>26648.76</v>
      </c>
      <c r="R1218" s="1">
        <f>SUMIF(C:C,ecommerce_10000[[#This Row],[Category]],I:I)</f>
        <v>57542997.559999913</v>
      </c>
      <c r="S1218" s="1">
        <f>SUMIFS(I:I,C:C,C1218)</f>
        <v>57542997.559999913</v>
      </c>
      <c r="T1218" s="1" t="str">
        <f>INDEX(F:F,MATCH(ecommerce_10000[[#This Row],[TotalAmount]],I:I,0))</f>
        <v>Casablanca</v>
      </c>
    </row>
    <row r="1219" spans="1:20" x14ac:dyDescent="0.3">
      <c r="A1219" s="1" t="s">
        <v>1263</v>
      </c>
      <c r="B1219" s="1" t="s">
        <v>35</v>
      </c>
      <c r="C1219" s="1" t="s">
        <v>14</v>
      </c>
      <c r="D1219" s="1" t="s">
        <v>36</v>
      </c>
      <c r="E1219" s="1" t="s">
        <v>47</v>
      </c>
      <c r="F1219" s="1" t="s">
        <v>40</v>
      </c>
      <c r="G1219">
        <v>14032.1</v>
      </c>
      <c r="H1219">
        <v>3</v>
      </c>
      <c r="I1219">
        <v>42096.3</v>
      </c>
      <c r="J1219">
        <v>4.67</v>
      </c>
      <c r="K1219">
        <v>1866</v>
      </c>
      <c r="L1219" s="2">
        <v>45337</v>
      </c>
      <c r="O1219" t="str">
        <f>IF(ecommerce_10000[[#This Row],[Platform]]="Souq","sq",ecommerce_10000[[#This Row],[Platform]])</f>
        <v>Amazon</v>
      </c>
      <c r="P1219" t="str">
        <f>IF(E1219="Souq","sq",IF(E1219="Jumia","Jum",E1219))</f>
        <v>Amazon</v>
      </c>
      <c r="Q1219">
        <f>VLOOKUP(ecommerce_10000[[#This Row],[City]],F:I,4,FALSE)</f>
        <v>99349.3</v>
      </c>
      <c r="R1219" s="1">
        <f>SUMIF(C:C,ecommerce_10000[[#This Row],[Category]],I:I)</f>
        <v>92327183.770000085</v>
      </c>
      <c r="S1219" s="1">
        <f>SUMIFS(I:I,C:C,C1219)</f>
        <v>92327183.770000085</v>
      </c>
      <c r="T1219" s="1" t="str">
        <f>INDEX(F:F,MATCH(ecommerce_10000[[#This Row],[TotalAmount]],I:I,0))</f>
        <v>Riyadh</v>
      </c>
    </row>
    <row r="1220" spans="1:20" x14ac:dyDescent="0.3">
      <c r="A1220" s="1" t="s">
        <v>1264</v>
      </c>
      <c r="B1220" s="1" t="s">
        <v>65</v>
      </c>
      <c r="C1220" s="1" t="s">
        <v>20</v>
      </c>
      <c r="D1220" s="1" t="s">
        <v>66</v>
      </c>
      <c r="E1220" s="1" t="s">
        <v>16</v>
      </c>
      <c r="F1220" s="1" t="s">
        <v>40</v>
      </c>
      <c r="G1220">
        <v>939.36</v>
      </c>
      <c r="H1220">
        <v>1</v>
      </c>
      <c r="I1220">
        <v>939.36</v>
      </c>
      <c r="J1220">
        <v>1.49</v>
      </c>
      <c r="K1220">
        <v>2138</v>
      </c>
      <c r="L1220" s="2">
        <v>45527</v>
      </c>
      <c r="O1220" t="str">
        <f>IF(ecommerce_10000[[#This Row],[Platform]]="Souq","sq",ecommerce_10000[[#This Row],[Platform]])</f>
        <v>sq</v>
      </c>
      <c r="P1220" t="str">
        <f>IF(E1220="Souq","sq",IF(E1220="Jumia","Jum",E1220))</f>
        <v>sq</v>
      </c>
      <c r="Q1220">
        <f>VLOOKUP(ecommerce_10000[[#This Row],[City]],F:I,4,FALSE)</f>
        <v>99349.3</v>
      </c>
      <c r="R1220" s="1">
        <f>SUMIF(C:C,ecommerce_10000[[#This Row],[Category]],I:I)</f>
        <v>91504159.730000004</v>
      </c>
      <c r="S1220" s="1">
        <f>SUMIFS(I:I,C:C,C1220)</f>
        <v>91504159.730000004</v>
      </c>
      <c r="T1220" s="1" t="str">
        <f>INDEX(F:F,MATCH(ecommerce_10000[[#This Row],[TotalAmount]],I:I,0))</f>
        <v>Riyadh</v>
      </c>
    </row>
    <row r="1221" spans="1:20" x14ac:dyDescent="0.3">
      <c r="A1221" s="1" t="s">
        <v>1265</v>
      </c>
      <c r="B1221" s="1" t="s">
        <v>25</v>
      </c>
      <c r="C1221" s="1" t="s">
        <v>26</v>
      </c>
      <c r="D1221" s="1" t="s">
        <v>27</v>
      </c>
      <c r="E1221" s="1" t="s">
        <v>22</v>
      </c>
      <c r="F1221" s="1" t="s">
        <v>17</v>
      </c>
      <c r="G1221">
        <v>7743.02</v>
      </c>
      <c r="H1221">
        <v>5</v>
      </c>
      <c r="I1221">
        <v>38715.1</v>
      </c>
      <c r="J1221">
        <v>1.41</v>
      </c>
      <c r="K1221">
        <v>967</v>
      </c>
      <c r="L1221" s="2">
        <v>45357</v>
      </c>
      <c r="O1221" t="str">
        <f>IF(ecommerce_10000[[#This Row],[Platform]]="Souq","sq",ecommerce_10000[[#This Row],[Platform]])</f>
        <v>Jumia</v>
      </c>
      <c r="P1221" t="str">
        <f>IF(E1221="Souq","sq",IF(E1221="Jumia","Jum",E1221))</f>
        <v>Jum</v>
      </c>
      <c r="Q1221">
        <f>VLOOKUP(ecommerce_10000[[#This Row],[City]],F:I,4,FALSE)</f>
        <v>16284.02</v>
      </c>
      <c r="R1221" s="1">
        <f>SUMIF(C:C,ecommerce_10000[[#This Row],[Category]],I:I)</f>
        <v>29200970.130000021</v>
      </c>
      <c r="S1221" s="1">
        <f>SUMIFS(I:I,C:C,C1221)</f>
        <v>29200970.130000021</v>
      </c>
      <c r="T1221" s="1" t="str">
        <f>INDEX(F:F,MATCH(ecommerce_10000[[#This Row],[TotalAmount]],I:I,0))</f>
        <v>Cairo</v>
      </c>
    </row>
    <row r="1222" spans="1:20" x14ac:dyDescent="0.3">
      <c r="A1222" s="1" t="s">
        <v>1266</v>
      </c>
      <c r="B1222" s="1" t="s">
        <v>49</v>
      </c>
      <c r="C1222" s="1" t="s">
        <v>14</v>
      </c>
      <c r="D1222" s="1" t="s">
        <v>50</v>
      </c>
      <c r="E1222" s="1" t="s">
        <v>22</v>
      </c>
      <c r="F1222" s="1" t="s">
        <v>17</v>
      </c>
      <c r="G1222">
        <v>13461.03</v>
      </c>
      <c r="H1222">
        <v>2</v>
      </c>
      <c r="I1222">
        <v>26922.06</v>
      </c>
      <c r="J1222">
        <v>3.21</v>
      </c>
      <c r="K1222">
        <v>4743</v>
      </c>
      <c r="L1222" s="2">
        <v>45648</v>
      </c>
      <c r="O1222" t="str">
        <f>IF(ecommerce_10000[[#This Row],[Platform]]="Souq","sq",ecommerce_10000[[#This Row],[Platform]])</f>
        <v>Jumia</v>
      </c>
      <c r="P1222" t="str">
        <f>IF(E1222="Souq","sq",IF(E1222="Jumia","Jum",E1222))</f>
        <v>Jum</v>
      </c>
      <c r="Q1222">
        <f>VLOOKUP(ecommerce_10000[[#This Row],[City]],F:I,4,FALSE)</f>
        <v>16284.02</v>
      </c>
      <c r="R1222" s="1">
        <f>SUMIF(C:C,ecommerce_10000[[#This Row],[Category]],I:I)</f>
        <v>92327183.770000085</v>
      </c>
      <c r="S1222" s="1">
        <f>SUMIFS(I:I,C:C,C1222)</f>
        <v>92327183.770000085</v>
      </c>
      <c r="T1222" s="1" t="str">
        <f>INDEX(F:F,MATCH(ecommerce_10000[[#This Row],[TotalAmount]],I:I,0))</f>
        <v>Cairo</v>
      </c>
    </row>
    <row r="1223" spans="1:20" x14ac:dyDescent="0.3">
      <c r="A1223" s="1" t="s">
        <v>1267</v>
      </c>
      <c r="B1223" s="1" t="s">
        <v>19</v>
      </c>
      <c r="C1223" s="1" t="s">
        <v>20</v>
      </c>
      <c r="D1223" s="1" t="s">
        <v>21</v>
      </c>
      <c r="E1223" s="1" t="s">
        <v>47</v>
      </c>
      <c r="F1223" s="1" t="s">
        <v>23</v>
      </c>
      <c r="G1223">
        <v>8120.52</v>
      </c>
      <c r="H1223">
        <v>2</v>
      </c>
      <c r="I1223">
        <v>16241.04</v>
      </c>
      <c r="J1223">
        <v>2.7</v>
      </c>
      <c r="K1223">
        <v>1084</v>
      </c>
      <c r="L1223" s="2">
        <v>45427</v>
      </c>
      <c r="O1223" t="str">
        <f>IF(ecommerce_10000[[#This Row],[Platform]]="Souq","sq",ecommerce_10000[[#This Row],[Platform]])</f>
        <v>Amazon</v>
      </c>
      <c r="P1223" t="str">
        <f>IF(E1223="Souq","sq",IF(E1223="Jumia","Jum",E1223))</f>
        <v>Amazon</v>
      </c>
      <c r="Q1223">
        <f>VLOOKUP(ecommerce_10000[[#This Row],[City]],F:I,4,FALSE)</f>
        <v>13290.4</v>
      </c>
      <c r="R1223" s="1">
        <f>SUMIF(C:C,ecommerce_10000[[#This Row],[Category]],I:I)</f>
        <v>91504159.730000004</v>
      </c>
      <c r="S1223" s="1">
        <f>SUMIFS(I:I,C:C,C1223)</f>
        <v>91504159.730000004</v>
      </c>
      <c r="T1223" s="1" t="str">
        <f>INDEX(F:F,MATCH(ecommerce_10000[[#This Row],[TotalAmount]],I:I,0))</f>
        <v>Alexandria</v>
      </c>
    </row>
    <row r="1224" spans="1:20" x14ac:dyDescent="0.3">
      <c r="A1224" s="1" t="s">
        <v>1268</v>
      </c>
      <c r="B1224" s="1" t="s">
        <v>38</v>
      </c>
      <c r="C1224" s="1" t="s">
        <v>20</v>
      </c>
      <c r="D1224" s="1" t="s">
        <v>39</v>
      </c>
      <c r="E1224" s="1" t="s">
        <v>22</v>
      </c>
      <c r="F1224" s="1" t="s">
        <v>17</v>
      </c>
      <c r="G1224">
        <v>4959.8500000000004</v>
      </c>
      <c r="H1224">
        <v>4</v>
      </c>
      <c r="I1224">
        <v>19839.400000000001</v>
      </c>
      <c r="J1224">
        <v>1.04</v>
      </c>
      <c r="K1224">
        <v>1239</v>
      </c>
      <c r="L1224" s="2">
        <v>45302</v>
      </c>
      <c r="O1224" t="str">
        <f>IF(ecommerce_10000[[#This Row],[Platform]]="Souq","sq",ecommerce_10000[[#This Row],[Platform]])</f>
        <v>Jumia</v>
      </c>
      <c r="P1224" t="str">
        <f>IF(E1224="Souq","sq",IF(E1224="Jumia","Jum",E1224))</f>
        <v>Jum</v>
      </c>
      <c r="Q1224">
        <f>VLOOKUP(ecommerce_10000[[#This Row],[City]],F:I,4,FALSE)</f>
        <v>16284.02</v>
      </c>
      <c r="R1224" s="1">
        <f>SUMIF(C:C,ecommerce_10000[[#This Row],[Category]],I:I)</f>
        <v>91504159.730000004</v>
      </c>
      <c r="S1224" s="1">
        <f>SUMIFS(I:I,C:C,C1224)</f>
        <v>91504159.730000004</v>
      </c>
      <c r="T1224" s="1" t="str">
        <f>INDEX(F:F,MATCH(ecommerce_10000[[#This Row],[TotalAmount]],I:I,0))</f>
        <v>Cairo</v>
      </c>
    </row>
    <row r="1225" spans="1:20" x14ac:dyDescent="0.3">
      <c r="A1225" s="1" t="s">
        <v>1269</v>
      </c>
      <c r="B1225" s="1" t="s">
        <v>53</v>
      </c>
      <c r="C1225" s="1" t="s">
        <v>31</v>
      </c>
      <c r="D1225" s="1" t="s">
        <v>54</v>
      </c>
      <c r="E1225" s="1" t="s">
        <v>16</v>
      </c>
      <c r="F1225" s="1" t="s">
        <v>62</v>
      </c>
      <c r="G1225">
        <v>10914.14</v>
      </c>
      <c r="H1225">
        <v>1</v>
      </c>
      <c r="I1225">
        <v>10914.14</v>
      </c>
      <c r="J1225">
        <v>2.89</v>
      </c>
      <c r="K1225">
        <v>617</v>
      </c>
      <c r="L1225" s="2">
        <v>45585</v>
      </c>
      <c r="O1225" t="str">
        <f>IF(ecommerce_10000[[#This Row],[Platform]]="Souq","sq",ecommerce_10000[[#This Row],[Platform]])</f>
        <v>sq</v>
      </c>
      <c r="P1225" t="str">
        <f>IF(E1225="Souq","sq",IF(E1225="Jumia","Jum",E1225))</f>
        <v>sq</v>
      </c>
      <c r="Q1225">
        <f>VLOOKUP(ecommerce_10000[[#This Row],[City]],F:I,4,FALSE)</f>
        <v>27872.98</v>
      </c>
      <c r="R1225" s="1">
        <f>SUMIF(C:C,ecommerce_10000[[#This Row],[Category]],I:I)</f>
        <v>57542997.559999913</v>
      </c>
      <c r="S1225" s="1">
        <f>SUMIFS(I:I,C:C,C1225)</f>
        <v>57542997.559999913</v>
      </c>
      <c r="T1225" s="1" t="str">
        <f>INDEX(F:F,MATCH(ecommerce_10000[[#This Row],[TotalAmount]],I:I,0))</f>
        <v>Giza</v>
      </c>
    </row>
    <row r="1226" spans="1:20" x14ac:dyDescent="0.3">
      <c r="A1226" s="1" t="s">
        <v>1270</v>
      </c>
      <c r="B1226" s="1" t="s">
        <v>38</v>
      </c>
      <c r="C1226" s="1" t="s">
        <v>20</v>
      </c>
      <c r="D1226" s="1" t="s">
        <v>39</v>
      </c>
      <c r="E1226" s="1" t="s">
        <v>16</v>
      </c>
      <c r="F1226" s="1" t="s">
        <v>40</v>
      </c>
      <c r="G1226">
        <v>16164.84</v>
      </c>
      <c r="H1226">
        <v>4</v>
      </c>
      <c r="I1226">
        <v>64659.360000000001</v>
      </c>
      <c r="J1226">
        <v>1.21</v>
      </c>
      <c r="K1226">
        <v>3195</v>
      </c>
      <c r="L1226" s="2">
        <v>45435</v>
      </c>
      <c r="O1226" t="str">
        <f>IF(ecommerce_10000[[#This Row],[Platform]]="Souq","sq",ecommerce_10000[[#This Row],[Platform]])</f>
        <v>sq</v>
      </c>
      <c r="P1226" t="str">
        <f>IF(E1226="Souq","sq",IF(E1226="Jumia","Jum",E1226))</f>
        <v>sq</v>
      </c>
      <c r="Q1226">
        <f>VLOOKUP(ecommerce_10000[[#This Row],[City]],F:I,4,FALSE)</f>
        <v>99349.3</v>
      </c>
      <c r="R1226" s="1">
        <f>SUMIF(C:C,ecommerce_10000[[#This Row],[Category]],I:I)</f>
        <v>91504159.730000004</v>
      </c>
      <c r="S1226" s="1">
        <f>SUMIFS(I:I,C:C,C1226)</f>
        <v>91504159.730000004</v>
      </c>
      <c r="T1226" s="1" t="str">
        <f>INDEX(F:F,MATCH(ecommerce_10000[[#This Row],[TotalAmount]],I:I,0))</f>
        <v>Riyadh</v>
      </c>
    </row>
    <row r="1227" spans="1:20" x14ac:dyDescent="0.3">
      <c r="A1227" s="1" t="s">
        <v>1271</v>
      </c>
      <c r="B1227" s="1" t="s">
        <v>53</v>
      </c>
      <c r="C1227" s="1" t="s">
        <v>31</v>
      </c>
      <c r="D1227" s="1" t="s">
        <v>54</v>
      </c>
      <c r="E1227" s="1" t="s">
        <v>47</v>
      </c>
      <c r="F1227" s="1" t="s">
        <v>28</v>
      </c>
      <c r="G1227">
        <v>4813.47</v>
      </c>
      <c r="H1227">
        <v>3</v>
      </c>
      <c r="I1227">
        <v>14440.41</v>
      </c>
      <c r="J1227">
        <v>3.2</v>
      </c>
      <c r="K1227">
        <v>1765</v>
      </c>
      <c r="L1227" s="2">
        <v>45308</v>
      </c>
      <c r="O1227" t="str">
        <f>IF(ecommerce_10000[[#This Row],[Platform]]="Souq","sq",ecommerce_10000[[#This Row],[Platform]])</f>
        <v>Amazon</v>
      </c>
      <c r="P1227" t="str">
        <f>IF(E1227="Souq","sq",IF(E1227="Jumia","Jum",E1227))</f>
        <v>Amazon</v>
      </c>
      <c r="Q1227">
        <f>VLOOKUP(ecommerce_10000[[#This Row],[City]],F:I,4,FALSE)</f>
        <v>26648.76</v>
      </c>
      <c r="R1227" s="1">
        <f>SUMIF(C:C,ecommerce_10000[[#This Row],[Category]],I:I)</f>
        <v>57542997.559999913</v>
      </c>
      <c r="S1227" s="1">
        <f>SUMIFS(I:I,C:C,C1227)</f>
        <v>57542997.559999913</v>
      </c>
      <c r="T1227" s="1" t="str">
        <f>INDEX(F:F,MATCH(ecommerce_10000[[#This Row],[TotalAmount]],I:I,0))</f>
        <v>Casablanca</v>
      </c>
    </row>
    <row r="1228" spans="1:20" x14ac:dyDescent="0.3">
      <c r="A1228" s="1" t="s">
        <v>1272</v>
      </c>
      <c r="B1228" s="1" t="s">
        <v>43</v>
      </c>
      <c r="C1228" s="1" t="s">
        <v>44</v>
      </c>
      <c r="D1228" s="1" t="s">
        <v>45</v>
      </c>
      <c r="E1228" s="1" t="s">
        <v>22</v>
      </c>
      <c r="F1228" s="1" t="s">
        <v>28</v>
      </c>
      <c r="G1228">
        <v>6325.38</v>
      </c>
      <c r="H1228">
        <v>3</v>
      </c>
      <c r="I1228">
        <v>18976.14</v>
      </c>
      <c r="J1228">
        <v>2.89</v>
      </c>
      <c r="K1228">
        <v>3646</v>
      </c>
      <c r="L1228" s="2">
        <v>45616</v>
      </c>
      <c r="O1228" t="str">
        <f>IF(ecommerce_10000[[#This Row],[Platform]]="Souq","sq",ecommerce_10000[[#This Row],[Platform]])</f>
        <v>Jumia</v>
      </c>
      <c r="P1228" t="str">
        <f>IF(E1228="Souq","sq",IF(E1228="Jumia","Jum",E1228))</f>
        <v>Jum</v>
      </c>
      <c r="Q1228">
        <f>VLOOKUP(ecommerce_10000[[#This Row],[City]],F:I,4,FALSE)</f>
        <v>26648.76</v>
      </c>
      <c r="R1228" s="1">
        <f>SUMIF(C:C,ecommerce_10000[[#This Row],[Category]],I:I)</f>
        <v>31420413.200000018</v>
      </c>
      <c r="S1228" s="1">
        <f>SUMIFS(I:I,C:C,C1228)</f>
        <v>31420413.200000018</v>
      </c>
      <c r="T1228" s="1" t="str">
        <f>INDEX(F:F,MATCH(ecommerce_10000[[#This Row],[TotalAmount]],I:I,0))</f>
        <v>Casablanca</v>
      </c>
    </row>
    <row r="1229" spans="1:20" x14ac:dyDescent="0.3">
      <c r="A1229" s="1" t="s">
        <v>1273</v>
      </c>
      <c r="B1229" s="1" t="s">
        <v>19</v>
      </c>
      <c r="C1229" s="1" t="s">
        <v>20</v>
      </c>
      <c r="D1229" s="1" t="s">
        <v>21</v>
      </c>
      <c r="E1229" s="1" t="s">
        <v>22</v>
      </c>
      <c r="F1229" s="1" t="s">
        <v>28</v>
      </c>
      <c r="G1229">
        <v>9087.44</v>
      </c>
      <c r="H1229">
        <v>4</v>
      </c>
      <c r="I1229">
        <v>36349.760000000002</v>
      </c>
      <c r="J1229">
        <v>2.31</v>
      </c>
      <c r="K1229">
        <v>3111</v>
      </c>
      <c r="L1229" s="2">
        <v>45309</v>
      </c>
      <c r="O1229" t="str">
        <f>IF(ecommerce_10000[[#This Row],[Platform]]="Souq","sq",ecommerce_10000[[#This Row],[Platform]])</f>
        <v>Jumia</v>
      </c>
      <c r="P1229" t="str">
        <f>IF(E1229="Souq","sq",IF(E1229="Jumia","Jum",E1229))</f>
        <v>Jum</v>
      </c>
      <c r="Q1229">
        <f>VLOOKUP(ecommerce_10000[[#This Row],[City]],F:I,4,FALSE)</f>
        <v>26648.76</v>
      </c>
      <c r="R1229" s="1">
        <f>SUMIF(C:C,ecommerce_10000[[#This Row],[Category]],I:I)</f>
        <v>91504159.730000004</v>
      </c>
      <c r="S1229" s="1">
        <f>SUMIFS(I:I,C:C,C1229)</f>
        <v>91504159.730000004</v>
      </c>
      <c r="T1229" s="1" t="str">
        <f>INDEX(F:F,MATCH(ecommerce_10000[[#This Row],[TotalAmount]],I:I,0))</f>
        <v>Casablanca</v>
      </c>
    </row>
    <row r="1230" spans="1:20" x14ac:dyDescent="0.3">
      <c r="A1230" s="1" t="s">
        <v>1274</v>
      </c>
      <c r="B1230" s="1" t="s">
        <v>65</v>
      </c>
      <c r="C1230" s="1" t="s">
        <v>20</v>
      </c>
      <c r="D1230" s="1" t="s">
        <v>66</v>
      </c>
      <c r="E1230" s="1" t="s">
        <v>22</v>
      </c>
      <c r="F1230" s="1" t="s">
        <v>33</v>
      </c>
      <c r="G1230">
        <v>8255.7000000000007</v>
      </c>
      <c r="H1230">
        <v>5</v>
      </c>
      <c r="I1230">
        <v>41278.5</v>
      </c>
      <c r="J1230">
        <v>2.9</v>
      </c>
      <c r="K1230">
        <v>995</v>
      </c>
      <c r="L1230" s="2">
        <v>45549</v>
      </c>
      <c r="O1230" t="str">
        <f>IF(ecommerce_10000[[#This Row],[Platform]]="Souq","sq",ecommerce_10000[[#This Row],[Platform]])</f>
        <v>Jumia</v>
      </c>
      <c r="P1230" t="str">
        <f>IF(E1230="Souq","sq",IF(E1230="Jumia","Jum",E1230))</f>
        <v>Jum</v>
      </c>
      <c r="Q1230">
        <f>VLOOKUP(ecommerce_10000[[#This Row],[City]],F:I,4,FALSE)</f>
        <v>3665.44</v>
      </c>
      <c r="R1230" s="1">
        <f>SUMIF(C:C,ecommerce_10000[[#This Row],[Category]],I:I)</f>
        <v>91504159.730000004</v>
      </c>
      <c r="S1230" s="1">
        <f>SUMIFS(I:I,C:C,C1230)</f>
        <v>91504159.730000004</v>
      </c>
      <c r="T1230" s="1" t="str">
        <f>INDEX(F:F,MATCH(ecommerce_10000[[#This Row],[TotalAmount]],I:I,0))</f>
        <v>Dubai</v>
      </c>
    </row>
    <row r="1231" spans="1:20" x14ac:dyDescent="0.3">
      <c r="A1231" s="1" t="s">
        <v>1275</v>
      </c>
      <c r="B1231" s="1" t="s">
        <v>25</v>
      </c>
      <c r="C1231" s="1" t="s">
        <v>26</v>
      </c>
      <c r="D1231" s="1" t="s">
        <v>27</v>
      </c>
      <c r="E1231" s="1" t="s">
        <v>47</v>
      </c>
      <c r="F1231" s="1" t="s">
        <v>33</v>
      </c>
      <c r="G1231">
        <v>9641.56</v>
      </c>
      <c r="H1231">
        <v>1</v>
      </c>
      <c r="I1231">
        <v>9641.56</v>
      </c>
      <c r="J1231">
        <v>4</v>
      </c>
      <c r="K1231">
        <v>2191</v>
      </c>
      <c r="L1231" s="2">
        <v>45641</v>
      </c>
      <c r="O1231" t="str">
        <f>IF(ecommerce_10000[[#This Row],[Platform]]="Souq","sq",ecommerce_10000[[#This Row],[Platform]])</f>
        <v>Amazon</v>
      </c>
      <c r="P1231" t="str">
        <f>IF(E1231="Souq","sq",IF(E1231="Jumia","Jum",E1231))</f>
        <v>Amazon</v>
      </c>
      <c r="Q1231">
        <f>VLOOKUP(ecommerce_10000[[#This Row],[City]],F:I,4,FALSE)</f>
        <v>3665.44</v>
      </c>
      <c r="R1231" s="1">
        <f>SUMIF(C:C,ecommerce_10000[[#This Row],[Category]],I:I)</f>
        <v>29200970.130000021</v>
      </c>
      <c r="S1231" s="1">
        <f>SUMIFS(I:I,C:C,C1231)</f>
        <v>29200970.130000021</v>
      </c>
      <c r="T1231" s="1" t="str">
        <f>INDEX(F:F,MATCH(ecommerce_10000[[#This Row],[TotalAmount]],I:I,0))</f>
        <v>Dubai</v>
      </c>
    </row>
    <row r="1232" spans="1:20" x14ac:dyDescent="0.3">
      <c r="A1232" s="1" t="s">
        <v>1276</v>
      </c>
      <c r="B1232" s="1" t="s">
        <v>38</v>
      </c>
      <c r="C1232" s="1" t="s">
        <v>20</v>
      </c>
      <c r="D1232" s="1" t="s">
        <v>39</v>
      </c>
      <c r="E1232" s="1" t="s">
        <v>16</v>
      </c>
      <c r="F1232" s="1" t="s">
        <v>40</v>
      </c>
      <c r="G1232">
        <v>9736.84</v>
      </c>
      <c r="H1232">
        <v>1</v>
      </c>
      <c r="I1232">
        <v>9736.84</v>
      </c>
      <c r="J1232">
        <v>4.53</v>
      </c>
      <c r="K1232">
        <v>4238</v>
      </c>
      <c r="L1232" s="2">
        <v>45426</v>
      </c>
      <c r="O1232" t="str">
        <f>IF(ecommerce_10000[[#This Row],[Platform]]="Souq","sq",ecommerce_10000[[#This Row],[Platform]])</f>
        <v>sq</v>
      </c>
      <c r="P1232" t="str">
        <f>IF(E1232="Souq","sq",IF(E1232="Jumia","Jum",E1232))</f>
        <v>sq</v>
      </c>
      <c r="Q1232">
        <f>VLOOKUP(ecommerce_10000[[#This Row],[City]],F:I,4,FALSE)</f>
        <v>99349.3</v>
      </c>
      <c r="R1232" s="1">
        <f>SUMIF(C:C,ecommerce_10000[[#This Row],[Category]],I:I)</f>
        <v>91504159.730000004</v>
      </c>
      <c r="S1232" s="1">
        <f>SUMIFS(I:I,C:C,C1232)</f>
        <v>91504159.730000004</v>
      </c>
      <c r="T1232" s="1" t="str">
        <f>INDEX(F:F,MATCH(ecommerce_10000[[#This Row],[TotalAmount]],I:I,0))</f>
        <v>Riyadh</v>
      </c>
    </row>
    <row r="1233" spans="1:20" x14ac:dyDescent="0.3">
      <c r="A1233" s="1" t="s">
        <v>1277</v>
      </c>
      <c r="B1233" s="1" t="s">
        <v>38</v>
      </c>
      <c r="C1233" s="1" t="s">
        <v>20</v>
      </c>
      <c r="D1233" s="1" t="s">
        <v>39</v>
      </c>
      <c r="E1233" s="1" t="s">
        <v>22</v>
      </c>
      <c r="F1233" s="1" t="s">
        <v>17</v>
      </c>
      <c r="G1233">
        <v>15667.24</v>
      </c>
      <c r="H1233">
        <v>1</v>
      </c>
      <c r="I1233">
        <v>15667.24</v>
      </c>
      <c r="J1233">
        <v>3.33</v>
      </c>
      <c r="K1233">
        <v>4806</v>
      </c>
      <c r="L1233" s="2">
        <v>45634</v>
      </c>
      <c r="O1233" t="str">
        <f>IF(ecommerce_10000[[#This Row],[Platform]]="Souq","sq",ecommerce_10000[[#This Row],[Platform]])</f>
        <v>Jumia</v>
      </c>
      <c r="P1233" t="str">
        <f>IF(E1233="Souq","sq",IF(E1233="Jumia","Jum",E1233))</f>
        <v>Jum</v>
      </c>
      <c r="Q1233">
        <f>VLOOKUP(ecommerce_10000[[#This Row],[City]],F:I,4,FALSE)</f>
        <v>16284.02</v>
      </c>
      <c r="R1233" s="1">
        <f>SUMIF(C:C,ecommerce_10000[[#This Row],[Category]],I:I)</f>
        <v>91504159.730000004</v>
      </c>
      <c r="S1233" s="1">
        <f>SUMIFS(I:I,C:C,C1233)</f>
        <v>91504159.730000004</v>
      </c>
      <c r="T1233" s="1" t="str">
        <f>INDEX(F:F,MATCH(ecommerce_10000[[#This Row],[TotalAmount]],I:I,0))</f>
        <v>Cairo</v>
      </c>
    </row>
    <row r="1234" spans="1:20" x14ac:dyDescent="0.3">
      <c r="A1234" s="1" t="s">
        <v>1278</v>
      </c>
      <c r="B1234" s="1" t="s">
        <v>43</v>
      </c>
      <c r="C1234" s="1" t="s">
        <v>44</v>
      </c>
      <c r="D1234" s="1" t="s">
        <v>45</v>
      </c>
      <c r="E1234" s="1" t="s">
        <v>22</v>
      </c>
      <c r="F1234" s="1" t="s">
        <v>28</v>
      </c>
      <c r="G1234">
        <v>7151.29</v>
      </c>
      <c r="H1234">
        <v>2</v>
      </c>
      <c r="I1234">
        <v>14302.58</v>
      </c>
      <c r="J1234">
        <v>1.54</v>
      </c>
      <c r="K1234">
        <v>297</v>
      </c>
      <c r="L1234" s="2">
        <v>45341</v>
      </c>
      <c r="O1234" t="str">
        <f>IF(ecommerce_10000[[#This Row],[Platform]]="Souq","sq",ecommerce_10000[[#This Row],[Platform]])</f>
        <v>Jumia</v>
      </c>
      <c r="P1234" t="str">
        <f>IF(E1234="Souq","sq",IF(E1234="Jumia","Jum",E1234))</f>
        <v>Jum</v>
      </c>
      <c r="Q1234">
        <f>VLOOKUP(ecommerce_10000[[#This Row],[City]],F:I,4,FALSE)</f>
        <v>26648.76</v>
      </c>
      <c r="R1234" s="1">
        <f>SUMIF(C:C,ecommerce_10000[[#This Row],[Category]],I:I)</f>
        <v>31420413.200000018</v>
      </c>
      <c r="S1234" s="1">
        <f>SUMIFS(I:I,C:C,C1234)</f>
        <v>31420413.200000018</v>
      </c>
      <c r="T1234" s="1" t="str">
        <f>INDEX(F:F,MATCH(ecommerce_10000[[#This Row],[TotalAmount]],I:I,0))</f>
        <v>Casablanca</v>
      </c>
    </row>
    <row r="1235" spans="1:20" x14ac:dyDescent="0.3">
      <c r="A1235" s="1" t="s">
        <v>1279</v>
      </c>
      <c r="B1235" s="1" t="s">
        <v>53</v>
      </c>
      <c r="C1235" s="1" t="s">
        <v>31</v>
      </c>
      <c r="D1235" s="1" t="s">
        <v>54</v>
      </c>
      <c r="E1235" s="1" t="s">
        <v>22</v>
      </c>
      <c r="F1235" s="1" t="s">
        <v>17</v>
      </c>
      <c r="G1235">
        <v>17180.36</v>
      </c>
      <c r="H1235">
        <v>4</v>
      </c>
      <c r="I1235">
        <v>68721.440000000002</v>
      </c>
      <c r="J1235">
        <v>2.08</v>
      </c>
      <c r="K1235">
        <v>4716</v>
      </c>
      <c r="L1235" s="2">
        <v>45622</v>
      </c>
      <c r="O1235" t="str">
        <f>IF(ecommerce_10000[[#This Row],[Platform]]="Souq","sq",ecommerce_10000[[#This Row],[Platform]])</f>
        <v>Jumia</v>
      </c>
      <c r="P1235" t="str">
        <f>IF(E1235="Souq","sq",IF(E1235="Jumia","Jum",E1235))</f>
        <v>Jum</v>
      </c>
      <c r="Q1235">
        <f>VLOOKUP(ecommerce_10000[[#This Row],[City]],F:I,4,FALSE)</f>
        <v>16284.02</v>
      </c>
      <c r="R1235" s="1">
        <f>SUMIF(C:C,ecommerce_10000[[#This Row],[Category]],I:I)</f>
        <v>57542997.559999913</v>
      </c>
      <c r="S1235" s="1">
        <f>SUMIFS(I:I,C:C,C1235)</f>
        <v>57542997.559999913</v>
      </c>
      <c r="T1235" s="1" t="str">
        <f>INDEX(F:F,MATCH(ecommerce_10000[[#This Row],[TotalAmount]],I:I,0))</f>
        <v>Cairo</v>
      </c>
    </row>
    <row r="1236" spans="1:20" x14ac:dyDescent="0.3">
      <c r="A1236" s="1" t="s">
        <v>1280</v>
      </c>
      <c r="B1236" s="1" t="s">
        <v>19</v>
      </c>
      <c r="C1236" s="1" t="s">
        <v>20</v>
      </c>
      <c r="D1236" s="1" t="s">
        <v>21</v>
      </c>
      <c r="E1236" s="1" t="s">
        <v>47</v>
      </c>
      <c r="F1236" s="1" t="s">
        <v>23</v>
      </c>
      <c r="G1236">
        <v>11230.55</v>
      </c>
      <c r="H1236">
        <v>5</v>
      </c>
      <c r="I1236">
        <v>56152.75</v>
      </c>
      <c r="J1236">
        <v>3.57</v>
      </c>
      <c r="K1236">
        <v>3650</v>
      </c>
      <c r="L1236" s="2">
        <v>45650</v>
      </c>
      <c r="O1236" t="str">
        <f>IF(ecommerce_10000[[#This Row],[Platform]]="Souq","sq",ecommerce_10000[[#This Row],[Platform]])</f>
        <v>Amazon</v>
      </c>
      <c r="P1236" t="str">
        <f>IF(E1236="Souq","sq",IF(E1236="Jumia","Jum",E1236))</f>
        <v>Amazon</v>
      </c>
      <c r="Q1236">
        <f>VLOOKUP(ecommerce_10000[[#This Row],[City]],F:I,4,FALSE)</f>
        <v>13290.4</v>
      </c>
      <c r="R1236" s="1">
        <f>SUMIF(C:C,ecommerce_10000[[#This Row],[Category]],I:I)</f>
        <v>91504159.730000004</v>
      </c>
      <c r="S1236" s="1">
        <f>SUMIFS(I:I,C:C,C1236)</f>
        <v>91504159.730000004</v>
      </c>
      <c r="T1236" s="1" t="str">
        <f>INDEX(F:F,MATCH(ecommerce_10000[[#This Row],[TotalAmount]],I:I,0))</f>
        <v>Alexandria</v>
      </c>
    </row>
    <row r="1237" spans="1:20" x14ac:dyDescent="0.3">
      <c r="A1237" s="1" t="s">
        <v>1281</v>
      </c>
      <c r="B1237" s="1" t="s">
        <v>43</v>
      </c>
      <c r="C1237" s="1" t="s">
        <v>44</v>
      </c>
      <c r="D1237" s="1" t="s">
        <v>45</v>
      </c>
      <c r="E1237" s="1" t="s">
        <v>22</v>
      </c>
      <c r="F1237" s="1" t="s">
        <v>28</v>
      </c>
      <c r="G1237">
        <v>8622.65</v>
      </c>
      <c r="H1237">
        <v>5</v>
      </c>
      <c r="I1237">
        <v>43113.25</v>
      </c>
      <c r="J1237">
        <v>1.37</v>
      </c>
      <c r="K1237">
        <v>129</v>
      </c>
      <c r="L1237" s="2">
        <v>45552</v>
      </c>
      <c r="O1237" t="str">
        <f>IF(ecommerce_10000[[#This Row],[Platform]]="Souq","sq",ecommerce_10000[[#This Row],[Platform]])</f>
        <v>Jumia</v>
      </c>
      <c r="P1237" t="str">
        <f>IF(E1237="Souq","sq",IF(E1237="Jumia","Jum",E1237))</f>
        <v>Jum</v>
      </c>
      <c r="Q1237">
        <f>VLOOKUP(ecommerce_10000[[#This Row],[City]],F:I,4,FALSE)</f>
        <v>26648.76</v>
      </c>
      <c r="R1237" s="1">
        <f>SUMIF(C:C,ecommerce_10000[[#This Row],[Category]],I:I)</f>
        <v>31420413.200000018</v>
      </c>
      <c r="S1237" s="1">
        <f>SUMIFS(I:I,C:C,C1237)</f>
        <v>31420413.200000018</v>
      </c>
      <c r="T1237" s="1" t="str">
        <f>INDEX(F:F,MATCH(ecommerce_10000[[#This Row],[TotalAmount]],I:I,0))</f>
        <v>Casablanca</v>
      </c>
    </row>
    <row r="1238" spans="1:20" x14ac:dyDescent="0.3">
      <c r="A1238" s="1" t="s">
        <v>1282</v>
      </c>
      <c r="B1238" s="1" t="s">
        <v>49</v>
      </c>
      <c r="C1238" s="1" t="s">
        <v>14</v>
      </c>
      <c r="D1238" s="1" t="s">
        <v>50</v>
      </c>
      <c r="E1238" s="1" t="s">
        <v>16</v>
      </c>
      <c r="F1238" s="1" t="s">
        <v>17</v>
      </c>
      <c r="G1238">
        <v>14069.44</v>
      </c>
      <c r="H1238">
        <v>4</v>
      </c>
      <c r="I1238">
        <v>56277.760000000002</v>
      </c>
      <c r="J1238">
        <v>4.75</v>
      </c>
      <c r="K1238">
        <v>1803</v>
      </c>
      <c r="L1238" s="2">
        <v>45566</v>
      </c>
      <c r="O1238" t="str">
        <f>IF(ecommerce_10000[[#This Row],[Platform]]="Souq","sq",ecommerce_10000[[#This Row],[Platform]])</f>
        <v>sq</v>
      </c>
      <c r="P1238" t="str">
        <f>IF(E1238="Souq","sq",IF(E1238="Jumia","Jum",E1238))</f>
        <v>sq</v>
      </c>
      <c r="Q1238">
        <f>VLOOKUP(ecommerce_10000[[#This Row],[City]],F:I,4,FALSE)</f>
        <v>16284.02</v>
      </c>
      <c r="R1238" s="1">
        <f>SUMIF(C:C,ecommerce_10000[[#This Row],[Category]],I:I)</f>
        <v>92327183.770000085</v>
      </c>
      <c r="S1238" s="1">
        <f>SUMIFS(I:I,C:C,C1238)</f>
        <v>92327183.770000085</v>
      </c>
      <c r="T1238" s="1" t="str">
        <f>INDEX(F:F,MATCH(ecommerce_10000[[#This Row],[TotalAmount]],I:I,0))</f>
        <v>Cairo</v>
      </c>
    </row>
    <row r="1239" spans="1:20" x14ac:dyDescent="0.3">
      <c r="A1239" s="1" t="s">
        <v>1283</v>
      </c>
      <c r="B1239" s="1" t="s">
        <v>38</v>
      </c>
      <c r="C1239" s="1" t="s">
        <v>20</v>
      </c>
      <c r="D1239" s="1" t="s">
        <v>39</v>
      </c>
      <c r="E1239" s="1" t="s">
        <v>16</v>
      </c>
      <c r="F1239" s="1" t="s">
        <v>62</v>
      </c>
      <c r="G1239">
        <v>18892.169999999998</v>
      </c>
      <c r="H1239">
        <v>5</v>
      </c>
      <c r="I1239">
        <v>94460.85</v>
      </c>
      <c r="J1239">
        <v>2.85</v>
      </c>
      <c r="K1239">
        <v>3739</v>
      </c>
      <c r="L1239" s="2">
        <v>45453</v>
      </c>
      <c r="O1239" t="str">
        <f>IF(ecommerce_10000[[#This Row],[Platform]]="Souq","sq",ecommerce_10000[[#This Row],[Platform]])</f>
        <v>sq</v>
      </c>
      <c r="P1239" t="str">
        <f>IF(E1239="Souq","sq",IF(E1239="Jumia","Jum",E1239))</f>
        <v>sq</v>
      </c>
      <c r="Q1239">
        <f>VLOOKUP(ecommerce_10000[[#This Row],[City]],F:I,4,FALSE)</f>
        <v>27872.98</v>
      </c>
      <c r="R1239" s="1">
        <f>SUMIF(C:C,ecommerce_10000[[#This Row],[Category]],I:I)</f>
        <v>91504159.730000004</v>
      </c>
      <c r="S1239" s="1">
        <f>SUMIFS(I:I,C:C,C1239)</f>
        <v>91504159.730000004</v>
      </c>
      <c r="T1239" s="1" t="str">
        <f>INDEX(F:F,MATCH(ecommerce_10000[[#This Row],[TotalAmount]],I:I,0))</f>
        <v>Giza</v>
      </c>
    </row>
    <row r="1240" spans="1:20" x14ac:dyDescent="0.3">
      <c r="A1240" s="1" t="s">
        <v>1284</v>
      </c>
      <c r="B1240" s="1" t="s">
        <v>53</v>
      </c>
      <c r="C1240" s="1" t="s">
        <v>31</v>
      </c>
      <c r="D1240" s="1" t="s">
        <v>54</v>
      </c>
      <c r="E1240" s="1" t="s">
        <v>47</v>
      </c>
      <c r="F1240" s="1" t="s">
        <v>62</v>
      </c>
      <c r="G1240">
        <v>15027.9</v>
      </c>
      <c r="H1240">
        <v>4</v>
      </c>
      <c r="I1240">
        <v>60111.6</v>
      </c>
      <c r="J1240">
        <v>1.37</v>
      </c>
      <c r="K1240">
        <v>2396</v>
      </c>
      <c r="L1240" s="2">
        <v>45321</v>
      </c>
      <c r="O1240" t="str">
        <f>IF(ecommerce_10000[[#This Row],[Platform]]="Souq","sq",ecommerce_10000[[#This Row],[Platform]])</f>
        <v>Amazon</v>
      </c>
      <c r="P1240" t="str">
        <f>IF(E1240="Souq","sq",IF(E1240="Jumia","Jum",E1240))</f>
        <v>Amazon</v>
      </c>
      <c r="Q1240">
        <f>VLOOKUP(ecommerce_10000[[#This Row],[City]],F:I,4,FALSE)</f>
        <v>27872.98</v>
      </c>
      <c r="R1240" s="1">
        <f>SUMIF(C:C,ecommerce_10000[[#This Row],[Category]],I:I)</f>
        <v>57542997.559999913</v>
      </c>
      <c r="S1240" s="1">
        <f>SUMIFS(I:I,C:C,C1240)</f>
        <v>57542997.559999913</v>
      </c>
      <c r="T1240" s="1" t="str">
        <f>INDEX(F:F,MATCH(ecommerce_10000[[#This Row],[TotalAmount]],I:I,0))</f>
        <v>Giza</v>
      </c>
    </row>
    <row r="1241" spans="1:20" x14ac:dyDescent="0.3">
      <c r="A1241" s="1" t="s">
        <v>1285</v>
      </c>
      <c r="B1241" s="1" t="s">
        <v>19</v>
      </c>
      <c r="C1241" s="1" t="s">
        <v>20</v>
      </c>
      <c r="D1241" s="1" t="s">
        <v>21</v>
      </c>
      <c r="E1241" s="1" t="s">
        <v>22</v>
      </c>
      <c r="F1241" s="1" t="s">
        <v>33</v>
      </c>
      <c r="G1241">
        <v>10897.71</v>
      </c>
      <c r="H1241">
        <v>2</v>
      </c>
      <c r="I1241">
        <v>21795.42</v>
      </c>
      <c r="J1241">
        <v>1.42</v>
      </c>
      <c r="K1241">
        <v>1105</v>
      </c>
      <c r="L1241" s="2">
        <v>45516</v>
      </c>
      <c r="O1241" t="str">
        <f>IF(ecommerce_10000[[#This Row],[Platform]]="Souq","sq",ecommerce_10000[[#This Row],[Platform]])</f>
        <v>Jumia</v>
      </c>
      <c r="P1241" t="str">
        <f>IF(E1241="Souq","sq",IF(E1241="Jumia","Jum",E1241))</f>
        <v>Jum</v>
      </c>
      <c r="Q1241">
        <f>VLOOKUP(ecommerce_10000[[#This Row],[City]],F:I,4,FALSE)</f>
        <v>3665.44</v>
      </c>
      <c r="R1241" s="1">
        <f>SUMIF(C:C,ecommerce_10000[[#This Row],[Category]],I:I)</f>
        <v>91504159.730000004</v>
      </c>
      <c r="S1241" s="1">
        <f>SUMIFS(I:I,C:C,C1241)</f>
        <v>91504159.730000004</v>
      </c>
      <c r="T1241" s="1" t="str">
        <f>INDEX(F:F,MATCH(ecommerce_10000[[#This Row],[TotalAmount]],I:I,0))</f>
        <v>Dubai</v>
      </c>
    </row>
    <row r="1242" spans="1:20" x14ac:dyDescent="0.3">
      <c r="A1242" s="1" t="s">
        <v>1286</v>
      </c>
      <c r="B1242" s="1" t="s">
        <v>53</v>
      </c>
      <c r="C1242" s="1" t="s">
        <v>31</v>
      </c>
      <c r="D1242" s="1" t="s">
        <v>54</v>
      </c>
      <c r="E1242" s="1" t="s">
        <v>22</v>
      </c>
      <c r="F1242" s="1" t="s">
        <v>23</v>
      </c>
      <c r="G1242">
        <v>11357.49</v>
      </c>
      <c r="H1242">
        <v>2</v>
      </c>
      <c r="I1242">
        <v>22714.98</v>
      </c>
      <c r="J1242">
        <v>2.08</v>
      </c>
      <c r="K1242">
        <v>1286</v>
      </c>
      <c r="L1242" s="2">
        <v>45414</v>
      </c>
      <c r="O1242" t="str">
        <f>IF(ecommerce_10000[[#This Row],[Platform]]="Souq","sq",ecommerce_10000[[#This Row],[Platform]])</f>
        <v>Jumia</v>
      </c>
      <c r="P1242" t="str">
        <f>IF(E1242="Souq","sq",IF(E1242="Jumia","Jum",E1242))</f>
        <v>Jum</v>
      </c>
      <c r="Q1242">
        <f>VLOOKUP(ecommerce_10000[[#This Row],[City]],F:I,4,FALSE)</f>
        <v>13290.4</v>
      </c>
      <c r="R1242" s="1">
        <f>SUMIF(C:C,ecommerce_10000[[#This Row],[Category]],I:I)</f>
        <v>57542997.559999913</v>
      </c>
      <c r="S1242" s="1">
        <f>SUMIFS(I:I,C:C,C1242)</f>
        <v>57542997.559999913</v>
      </c>
      <c r="T1242" s="1" t="str">
        <f>INDEX(F:F,MATCH(ecommerce_10000[[#This Row],[TotalAmount]],I:I,0))</f>
        <v>Alexandria</v>
      </c>
    </row>
    <row r="1243" spans="1:20" x14ac:dyDescent="0.3">
      <c r="A1243" s="1" t="s">
        <v>1287</v>
      </c>
      <c r="B1243" s="1" t="s">
        <v>53</v>
      </c>
      <c r="C1243" s="1" t="s">
        <v>31</v>
      </c>
      <c r="D1243" s="1" t="s">
        <v>54</v>
      </c>
      <c r="E1243" s="1" t="s">
        <v>22</v>
      </c>
      <c r="F1243" s="1" t="s">
        <v>23</v>
      </c>
      <c r="G1243">
        <v>16356.92</v>
      </c>
      <c r="H1243">
        <v>3</v>
      </c>
      <c r="I1243">
        <v>49070.76</v>
      </c>
      <c r="J1243">
        <v>1.58</v>
      </c>
      <c r="K1243">
        <v>4237</v>
      </c>
      <c r="L1243" s="2">
        <v>45651</v>
      </c>
      <c r="O1243" t="str">
        <f>IF(ecommerce_10000[[#This Row],[Platform]]="Souq","sq",ecommerce_10000[[#This Row],[Platform]])</f>
        <v>Jumia</v>
      </c>
      <c r="P1243" t="str">
        <f>IF(E1243="Souq","sq",IF(E1243="Jumia","Jum",E1243))</f>
        <v>Jum</v>
      </c>
      <c r="Q1243">
        <f>VLOOKUP(ecommerce_10000[[#This Row],[City]],F:I,4,FALSE)</f>
        <v>13290.4</v>
      </c>
      <c r="R1243" s="1">
        <f>SUMIF(C:C,ecommerce_10000[[#This Row],[Category]],I:I)</f>
        <v>57542997.559999913</v>
      </c>
      <c r="S1243" s="1">
        <f>SUMIFS(I:I,C:C,C1243)</f>
        <v>57542997.559999913</v>
      </c>
      <c r="T1243" s="1" t="str">
        <f>INDEX(F:F,MATCH(ecommerce_10000[[#This Row],[TotalAmount]],I:I,0))</f>
        <v>Alexandria</v>
      </c>
    </row>
    <row r="1244" spans="1:20" x14ac:dyDescent="0.3">
      <c r="A1244" s="1" t="s">
        <v>1288</v>
      </c>
      <c r="B1244" s="1" t="s">
        <v>13</v>
      </c>
      <c r="C1244" s="1" t="s">
        <v>14</v>
      </c>
      <c r="D1244" s="1" t="s">
        <v>15</v>
      </c>
      <c r="E1244" s="1" t="s">
        <v>22</v>
      </c>
      <c r="F1244" s="1" t="s">
        <v>40</v>
      </c>
      <c r="G1244">
        <v>17312.310000000001</v>
      </c>
      <c r="H1244">
        <v>5</v>
      </c>
      <c r="I1244">
        <v>86561.55</v>
      </c>
      <c r="J1244">
        <v>1.75</v>
      </c>
      <c r="K1244">
        <v>3390</v>
      </c>
      <c r="L1244" s="2">
        <v>45295</v>
      </c>
      <c r="O1244" t="str">
        <f>IF(ecommerce_10000[[#This Row],[Platform]]="Souq","sq",ecommerce_10000[[#This Row],[Platform]])</f>
        <v>Jumia</v>
      </c>
      <c r="P1244" t="str">
        <f>IF(E1244="Souq","sq",IF(E1244="Jumia","Jum",E1244))</f>
        <v>Jum</v>
      </c>
      <c r="Q1244">
        <f>VLOOKUP(ecommerce_10000[[#This Row],[City]],F:I,4,FALSE)</f>
        <v>99349.3</v>
      </c>
      <c r="R1244" s="1">
        <f>SUMIF(C:C,ecommerce_10000[[#This Row],[Category]],I:I)</f>
        <v>92327183.770000085</v>
      </c>
      <c r="S1244" s="1">
        <f>SUMIFS(I:I,C:C,C1244)</f>
        <v>92327183.770000085</v>
      </c>
      <c r="T1244" s="1" t="str">
        <f>INDEX(F:F,MATCH(ecommerce_10000[[#This Row],[TotalAmount]],I:I,0))</f>
        <v>Riyadh</v>
      </c>
    </row>
    <row r="1245" spans="1:20" x14ac:dyDescent="0.3">
      <c r="A1245" s="1" t="s">
        <v>1289</v>
      </c>
      <c r="B1245" s="1" t="s">
        <v>35</v>
      </c>
      <c r="C1245" s="1" t="s">
        <v>14</v>
      </c>
      <c r="D1245" s="1" t="s">
        <v>36</v>
      </c>
      <c r="E1245" s="1" t="s">
        <v>47</v>
      </c>
      <c r="F1245" s="1" t="s">
        <v>28</v>
      </c>
      <c r="G1245">
        <v>16364.88</v>
      </c>
      <c r="H1245">
        <v>5</v>
      </c>
      <c r="I1245">
        <v>81824.399999999994</v>
      </c>
      <c r="J1245">
        <v>4.74</v>
      </c>
      <c r="K1245">
        <v>1578</v>
      </c>
      <c r="L1245" s="2">
        <v>45495</v>
      </c>
      <c r="O1245" t="str">
        <f>IF(ecommerce_10000[[#This Row],[Platform]]="Souq","sq",ecommerce_10000[[#This Row],[Platform]])</f>
        <v>Amazon</v>
      </c>
      <c r="P1245" t="str">
        <f>IF(E1245="Souq","sq",IF(E1245="Jumia","Jum",E1245))</f>
        <v>Amazon</v>
      </c>
      <c r="Q1245">
        <f>VLOOKUP(ecommerce_10000[[#This Row],[City]],F:I,4,FALSE)</f>
        <v>26648.76</v>
      </c>
      <c r="R1245" s="1">
        <f>SUMIF(C:C,ecommerce_10000[[#This Row],[Category]],I:I)</f>
        <v>92327183.770000085</v>
      </c>
      <c r="S1245" s="1">
        <f>SUMIFS(I:I,C:C,C1245)</f>
        <v>92327183.770000085</v>
      </c>
      <c r="T1245" s="1" t="str">
        <f>INDEX(F:F,MATCH(ecommerce_10000[[#This Row],[TotalAmount]],I:I,0))</f>
        <v>Casablanca</v>
      </c>
    </row>
    <row r="1246" spans="1:20" x14ac:dyDescent="0.3">
      <c r="A1246" s="1" t="s">
        <v>1290</v>
      </c>
      <c r="B1246" s="1" t="s">
        <v>65</v>
      </c>
      <c r="C1246" s="1" t="s">
        <v>20</v>
      </c>
      <c r="D1246" s="1" t="s">
        <v>66</v>
      </c>
      <c r="E1246" s="1" t="s">
        <v>22</v>
      </c>
      <c r="F1246" s="1" t="s">
        <v>40</v>
      </c>
      <c r="G1246">
        <v>5442.38</v>
      </c>
      <c r="H1246">
        <v>5</v>
      </c>
      <c r="I1246">
        <v>27211.9</v>
      </c>
      <c r="J1246">
        <v>4.21</v>
      </c>
      <c r="K1246">
        <v>1743</v>
      </c>
      <c r="L1246" s="2">
        <v>45505</v>
      </c>
      <c r="O1246" t="str">
        <f>IF(ecommerce_10000[[#This Row],[Platform]]="Souq","sq",ecommerce_10000[[#This Row],[Platform]])</f>
        <v>Jumia</v>
      </c>
      <c r="P1246" t="str">
        <f>IF(E1246="Souq","sq",IF(E1246="Jumia","Jum",E1246))</f>
        <v>Jum</v>
      </c>
      <c r="Q1246">
        <f>VLOOKUP(ecommerce_10000[[#This Row],[City]],F:I,4,FALSE)</f>
        <v>99349.3</v>
      </c>
      <c r="R1246" s="1">
        <f>SUMIF(C:C,ecommerce_10000[[#This Row],[Category]],I:I)</f>
        <v>91504159.730000004</v>
      </c>
      <c r="S1246" s="1">
        <f>SUMIFS(I:I,C:C,C1246)</f>
        <v>91504159.730000004</v>
      </c>
      <c r="T1246" s="1" t="str">
        <f>INDEX(F:F,MATCH(ecommerce_10000[[#This Row],[TotalAmount]],I:I,0))</f>
        <v>Riyadh</v>
      </c>
    </row>
    <row r="1247" spans="1:20" x14ac:dyDescent="0.3">
      <c r="A1247" s="1" t="s">
        <v>1291</v>
      </c>
      <c r="B1247" s="1" t="s">
        <v>19</v>
      </c>
      <c r="C1247" s="1" t="s">
        <v>20</v>
      </c>
      <c r="D1247" s="1" t="s">
        <v>21</v>
      </c>
      <c r="E1247" s="1" t="s">
        <v>47</v>
      </c>
      <c r="F1247" s="1" t="s">
        <v>17</v>
      </c>
      <c r="G1247">
        <v>14364.26</v>
      </c>
      <c r="H1247">
        <v>2</v>
      </c>
      <c r="I1247">
        <v>28728.52</v>
      </c>
      <c r="J1247">
        <v>4.78</v>
      </c>
      <c r="K1247">
        <v>2450</v>
      </c>
      <c r="L1247" s="2">
        <v>45632</v>
      </c>
      <c r="O1247" t="str">
        <f>IF(ecommerce_10000[[#This Row],[Platform]]="Souq","sq",ecommerce_10000[[#This Row],[Platform]])</f>
        <v>Amazon</v>
      </c>
      <c r="P1247" t="str">
        <f>IF(E1247="Souq","sq",IF(E1247="Jumia","Jum",E1247))</f>
        <v>Amazon</v>
      </c>
      <c r="Q1247">
        <f>VLOOKUP(ecommerce_10000[[#This Row],[City]],F:I,4,FALSE)</f>
        <v>16284.02</v>
      </c>
      <c r="R1247" s="1">
        <f>SUMIF(C:C,ecommerce_10000[[#This Row],[Category]],I:I)</f>
        <v>91504159.730000004</v>
      </c>
      <c r="S1247" s="1">
        <f>SUMIFS(I:I,C:C,C1247)</f>
        <v>91504159.730000004</v>
      </c>
      <c r="T1247" s="1" t="str">
        <f>INDEX(F:F,MATCH(ecommerce_10000[[#This Row],[TotalAmount]],I:I,0))</f>
        <v>Cairo</v>
      </c>
    </row>
    <row r="1248" spans="1:20" x14ac:dyDescent="0.3">
      <c r="A1248" s="1" t="s">
        <v>1292</v>
      </c>
      <c r="B1248" s="1" t="s">
        <v>13</v>
      </c>
      <c r="C1248" s="1" t="s">
        <v>14</v>
      </c>
      <c r="D1248" s="1" t="s">
        <v>15</v>
      </c>
      <c r="E1248" s="1" t="s">
        <v>47</v>
      </c>
      <c r="F1248" s="1" t="s">
        <v>33</v>
      </c>
      <c r="G1248">
        <v>18426.509999999998</v>
      </c>
      <c r="H1248">
        <v>4</v>
      </c>
      <c r="I1248">
        <v>73706.039999999994</v>
      </c>
      <c r="J1248">
        <v>4.46</v>
      </c>
      <c r="K1248">
        <v>2232</v>
      </c>
      <c r="L1248" s="2">
        <v>45613</v>
      </c>
      <c r="O1248" t="str">
        <f>IF(ecommerce_10000[[#This Row],[Platform]]="Souq","sq",ecommerce_10000[[#This Row],[Platform]])</f>
        <v>Amazon</v>
      </c>
      <c r="P1248" t="str">
        <f>IF(E1248="Souq","sq",IF(E1248="Jumia","Jum",E1248))</f>
        <v>Amazon</v>
      </c>
      <c r="Q1248">
        <f>VLOOKUP(ecommerce_10000[[#This Row],[City]],F:I,4,FALSE)</f>
        <v>3665.44</v>
      </c>
      <c r="R1248" s="1">
        <f>SUMIF(C:C,ecommerce_10000[[#This Row],[Category]],I:I)</f>
        <v>92327183.770000085</v>
      </c>
      <c r="S1248" s="1">
        <f>SUMIFS(I:I,C:C,C1248)</f>
        <v>92327183.770000085</v>
      </c>
      <c r="T1248" s="1" t="str">
        <f>INDEX(F:F,MATCH(ecommerce_10000[[#This Row],[TotalAmount]],I:I,0))</f>
        <v>Dubai</v>
      </c>
    </row>
    <row r="1249" spans="1:20" x14ac:dyDescent="0.3">
      <c r="A1249" s="1" t="s">
        <v>1293</v>
      </c>
      <c r="B1249" s="1" t="s">
        <v>38</v>
      </c>
      <c r="C1249" s="1" t="s">
        <v>20</v>
      </c>
      <c r="D1249" s="1" t="s">
        <v>39</v>
      </c>
      <c r="E1249" s="1" t="s">
        <v>47</v>
      </c>
      <c r="F1249" s="1" t="s">
        <v>23</v>
      </c>
      <c r="G1249">
        <v>12269.24</v>
      </c>
      <c r="H1249">
        <v>5</v>
      </c>
      <c r="I1249">
        <v>61346.2</v>
      </c>
      <c r="J1249">
        <v>2.74</v>
      </c>
      <c r="K1249">
        <v>2112</v>
      </c>
      <c r="L1249" s="2">
        <v>45343</v>
      </c>
      <c r="O1249" t="str">
        <f>IF(ecommerce_10000[[#This Row],[Platform]]="Souq","sq",ecommerce_10000[[#This Row],[Platform]])</f>
        <v>Amazon</v>
      </c>
      <c r="P1249" t="str">
        <f>IF(E1249="Souq","sq",IF(E1249="Jumia","Jum",E1249))</f>
        <v>Amazon</v>
      </c>
      <c r="Q1249">
        <f>VLOOKUP(ecommerce_10000[[#This Row],[City]],F:I,4,FALSE)</f>
        <v>13290.4</v>
      </c>
      <c r="R1249" s="1">
        <f>SUMIF(C:C,ecommerce_10000[[#This Row],[Category]],I:I)</f>
        <v>91504159.730000004</v>
      </c>
      <c r="S1249" s="1">
        <f>SUMIFS(I:I,C:C,C1249)</f>
        <v>91504159.730000004</v>
      </c>
      <c r="T1249" s="1" t="str">
        <f>INDEX(F:F,MATCH(ecommerce_10000[[#This Row],[TotalAmount]],I:I,0))</f>
        <v>Alexandria</v>
      </c>
    </row>
    <row r="1250" spans="1:20" x14ac:dyDescent="0.3">
      <c r="A1250" s="1" t="s">
        <v>1294</v>
      </c>
      <c r="B1250" s="1" t="s">
        <v>13</v>
      </c>
      <c r="C1250" s="1" t="s">
        <v>14</v>
      </c>
      <c r="D1250" s="1" t="s">
        <v>15</v>
      </c>
      <c r="E1250" s="1" t="s">
        <v>16</v>
      </c>
      <c r="F1250" s="1" t="s">
        <v>17</v>
      </c>
      <c r="G1250">
        <v>12692.75</v>
      </c>
      <c r="H1250">
        <v>4</v>
      </c>
      <c r="I1250">
        <v>50771</v>
      </c>
      <c r="J1250">
        <v>2.2799999999999998</v>
      </c>
      <c r="K1250">
        <v>1266</v>
      </c>
      <c r="L1250" s="2">
        <v>45437</v>
      </c>
      <c r="O1250" t="str">
        <f>IF(ecommerce_10000[[#This Row],[Platform]]="Souq","sq",ecommerce_10000[[#This Row],[Platform]])</f>
        <v>sq</v>
      </c>
      <c r="P1250" t="str">
        <f>IF(E1250="Souq","sq",IF(E1250="Jumia","Jum",E1250))</f>
        <v>sq</v>
      </c>
      <c r="Q1250">
        <f>VLOOKUP(ecommerce_10000[[#This Row],[City]],F:I,4,FALSE)</f>
        <v>16284.02</v>
      </c>
      <c r="R1250" s="1">
        <f>SUMIF(C:C,ecommerce_10000[[#This Row],[Category]],I:I)</f>
        <v>92327183.770000085</v>
      </c>
      <c r="S1250" s="1">
        <f>SUMIFS(I:I,C:C,C1250)</f>
        <v>92327183.770000085</v>
      </c>
      <c r="T1250" s="1" t="str">
        <f>INDEX(F:F,MATCH(ecommerce_10000[[#This Row],[TotalAmount]],I:I,0))</f>
        <v>Cairo</v>
      </c>
    </row>
    <row r="1251" spans="1:20" x14ac:dyDescent="0.3">
      <c r="A1251" s="1" t="s">
        <v>1295</v>
      </c>
      <c r="B1251" s="1" t="s">
        <v>13</v>
      </c>
      <c r="C1251" s="1" t="s">
        <v>14</v>
      </c>
      <c r="D1251" s="1" t="s">
        <v>15</v>
      </c>
      <c r="E1251" s="1" t="s">
        <v>22</v>
      </c>
      <c r="F1251" s="1" t="s">
        <v>28</v>
      </c>
      <c r="G1251">
        <v>7950.16</v>
      </c>
      <c r="H1251">
        <v>4</v>
      </c>
      <c r="I1251">
        <v>31800.639999999999</v>
      </c>
      <c r="J1251">
        <v>1.53</v>
      </c>
      <c r="K1251">
        <v>761</v>
      </c>
      <c r="L1251" s="2">
        <v>45536</v>
      </c>
      <c r="O1251" t="str">
        <f>IF(ecommerce_10000[[#This Row],[Platform]]="Souq","sq",ecommerce_10000[[#This Row],[Platform]])</f>
        <v>Jumia</v>
      </c>
      <c r="P1251" t="str">
        <f>IF(E1251="Souq","sq",IF(E1251="Jumia","Jum",E1251))</f>
        <v>Jum</v>
      </c>
      <c r="Q1251">
        <f>VLOOKUP(ecommerce_10000[[#This Row],[City]],F:I,4,FALSE)</f>
        <v>26648.76</v>
      </c>
      <c r="R1251" s="1">
        <f>SUMIF(C:C,ecommerce_10000[[#This Row],[Category]],I:I)</f>
        <v>92327183.770000085</v>
      </c>
      <c r="S1251" s="1">
        <f>SUMIFS(I:I,C:C,C1251)</f>
        <v>92327183.770000085</v>
      </c>
      <c r="T1251" s="1" t="str">
        <f>INDEX(F:F,MATCH(ecommerce_10000[[#This Row],[TotalAmount]],I:I,0))</f>
        <v>Casablanca</v>
      </c>
    </row>
    <row r="1252" spans="1:20" x14ac:dyDescent="0.3">
      <c r="A1252" s="1" t="s">
        <v>1296</v>
      </c>
      <c r="B1252" s="1" t="s">
        <v>49</v>
      </c>
      <c r="C1252" s="1" t="s">
        <v>14</v>
      </c>
      <c r="D1252" s="1" t="s">
        <v>50</v>
      </c>
      <c r="E1252" s="1" t="s">
        <v>47</v>
      </c>
      <c r="F1252" s="1" t="s">
        <v>62</v>
      </c>
      <c r="G1252">
        <v>12231.43</v>
      </c>
      <c r="H1252">
        <v>3</v>
      </c>
      <c r="I1252">
        <v>36694.29</v>
      </c>
      <c r="J1252">
        <v>2.88</v>
      </c>
      <c r="K1252">
        <v>1286</v>
      </c>
      <c r="L1252" s="2">
        <v>45370</v>
      </c>
      <c r="O1252" t="str">
        <f>IF(ecommerce_10000[[#This Row],[Platform]]="Souq","sq",ecommerce_10000[[#This Row],[Platform]])</f>
        <v>Amazon</v>
      </c>
      <c r="P1252" t="str">
        <f>IF(E1252="Souq","sq",IF(E1252="Jumia","Jum",E1252))</f>
        <v>Amazon</v>
      </c>
      <c r="Q1252">
        <f>VLOOKUP(ecommerce_10000[[#This Row],[City]],F:I,4,FALSE)</f>
        <v>27872.98</v>
      </c>
      <c r="R1252" s="1">
        <f>SUMIF(C:C,ecommerce_10000[[#This Row],[Category]],I:I)</f>
        <v>92327183.770000085</v>
      </c>
      <c r="S1252" s="1">
        <f>SUMIFS(I:I,C:C,C1252)</f>
        <v>92327183.770000085</v>
      </c>
      <c r="T1252" s="1" t="str">
        <f>INDEX(F:F,MATCH(ecommerce_10000[[#This Row],[TotalAmount]],I:I,0))</f>
        <v>Giza</v>
      </c>
    </row>
    <row r="1253" spans="1:20" x14ac:dyDescent="0.3">
      <c r="A1253" s="1" t="s">
        <v>1297</v>
      </c>
      <c r="B1253" s="1" t="s">
        <v>25</v>
      </c>
      <c r="C1253" s="1" t="s">
        <v>26</v>
      </c>
      <c r="D1253" s="1" t="s">
        <v>27</v>
      </c>
      <c r="E1253" s="1" t="s">
        <v>22</v>
      </c>
      <c r="F1253" s="1" t="s">
        <v>17</v>
      </c>
      <c r="G1253">
        <v>16241.19</v>
      </c>
      <c r="H1253">
        <v>3</v>
      </c>
      <c r="I1253">
        <v>48723.57</v>
      </c>
      <c r="J1253">
        <v>2.4</v>
      </c>
      <c r="K1253">
        <v>2009</v>
      </c>
      <c r="L1253" s="2">
        <v>45627</v>
      </c>
      <c r="O1253" t="str">
        <f>IF(ecommerce_10000[[#This Row],[Platform]]="Souq","sq",ecommerce_10000[[#This Row],[Platform]])</f>
        <v>Jumia</v>
      </c>
      <c r="P1253" t="str">
        <f>IF(E1253="Souq","sq",IF(E1253="Jumia","Jum",E1253))</f>
        <v>Jum</v>
      </c>
      <c r="Q1253">
        <f>VLOOKUP(ecommerce_10000[[#This Row],[City]],F:I,4,FALSE)</f>
        <v>16284.02</v>
      </c>
      <c r="R1253" s="1">
        <f>SUMIF(C:C,ecommerce_10000[[#This Row],[Category]],I:I)</f>
        <v>29200970.130000021</v>
      </c>
      <c r="S1253" s="1">
        <f>SUMIFS(I:I,C:C,C1253)</f>
        <v>29200970.130000021</v>
      </c>
      <c r="T1253" s="1" t="str">
        <f>INDEX(F:F,MATCH(ecommerce_10000[[#This Row],[TotalAmount]],I:I,0))</f>
        <v>Cairo</v>
      </c>
    </row>
    <row r="1254" spans="1:20" x14ac:dyDescent="0.3">
      <c r="A1254" s="1" t="s">
        <v>1298</v>
      </c>
      <c r="B1254" s="1" t="s">
        <v>53</v>
      </c>
      <c r="C1254" s="1" t="s">
        <v>31</v>
      </c>
      <c r="D1254" s="1" t="s">
        <v>54</v>
      </c>
      <c r="E1254" s="1" t="s">
        <v>22</v>
      </c>
      <c r="F1254" s="1" t="s">
        <v>28</v>
      </c>
      <c r="G1254">
        <v>3663.35</v>
      </c>
      <c r="H1254">
        <v>4</v>
      </c>
      <c r="I1254">
        <v>14653.4</v>
      </c>
      <c r="J1254">
        <v>4.28</v>
      </c>
      <c r="K1254">
        <v>2923</v>
      </c>
      <c r="L1254" s="2">
        <v>45437</v>
      </c>
      <c r="O1254" t="str">
        <f>IF(ecommerce_10000[[#This Row],[Platform]]="Souq","sq",ecommerce_10000[[#This Row],[Platform]])</f>
        <v>Jumia</v>
      </c>
      <c r="P1254" t="str">
        <f>IF(E1254="Souq","sq",IF(E1254="Jumia","Jum",E1254))</f>
        <v>Jum</v>
      </c>
      <c r="Q1254">
        <f>VLOOKUP(ecommerce_10000[[#This Row],[City]],F:I,4,FALSE)</f>
        <v>26648.76</v>
      </c>
      <c r="R1254" s="1">
        <f>SUMIF(C:C,ecommerce_10000[[#This Row],[Category]],I:I)</f>
        <v>57542997.559999913</v>
      </c>
      <c r="S1254" s="1">
        <f>SUMIFS(I:I,C:C,C1254)</f>
        <v>57542997.559999913</v>
      </c>
      <c r="T1254" s="1" t="str">
        <f>INDEX(F:F,MATCH(ecommerce_10000[[#This Row],[TotalAmount]],I:I,0))</f>
        <v>Casablanca</v>
      </c>
    </row>
    <row r="1255" spans="1:20" x14ac:dyDescent="0.3">
      <c r="A1255" s="1" t="s">
        <v>1299</v>
      </c>
      <c r="B1255" s="1" t="s">
        <v>30</v>
      </c>
      <c r="C1255" s="1" t="s">
        <v>31</v>
      </c>
      <c r="D1255" s="1" t="s">
        <v>32</v>
      </c>
      <c r="E1255" s="1" t="s">
        <v>22</v>
      </c>
      <c r="F1255" s="1" t="s">
        <v>28</v>
      </c>
      <c r="G1255">
        <v>17380.87</v>
      </c>
      <c r="H1255">
        <v>3</v>
      </c>
      <c r="I1255">
        <v>52142.61</v>
      </c>
      <c r="J1255">
        <v>1.47</v>
      </c>
      <c r="K1255">
        <v>3176</v>
      </c>
      <c r="L1255" s="2">
        <v>45336</v>
      </c>
      <c r="O1255" t="str">
        <f>IF(ecommerce_10000[[#This Row],[Platform]]="Souq","sq",ecommerce_10000[[#This Row],[Platform]])</f>
        <v>Jumia</v>
      </c>
      <c r="P1255" t="str">
        <f>IF(E1255="Souq","sq",IF(E1255="Jumia","Jum",E1255))</f>
        <v>Jum</v>
      </c>
      <c r="Q1255">
        <f>VLOOKUP(ecommerce_10000[[#This Row],[City]],F:I,4,FALSE)</f>
        <v>26648.76</v>
      </c>
      <c r="R1255" s="1">
        <f>SUMIF(C:C,ecommerce_10000[[#This Row],[Category]],I:I)</f>
        <v>57542997.559999913</v>
      </c>
      <c r="S1255" s="1">
        <f>SUMIFS(I:I,C:C,C1255)</f>
        <v>57542997.559999913</v>
      </c>
      <c r="T1255" s="1" t="str">
        <f>INDEX(F:F,MATCH(ecommerce_10000[[#This Row],[TotalAmount]],I:I,0))</f>
        <v>Casablanca</v>
      </c>
    </row>
    <row r="1256" spans="1:20" x14ac:dyDescent="0.3">
      <c r="A1256" s="1" t="s">
        <v>1300</v>
      </c>
      <c r="B1256" s="1" t="s">
        <v>49</v>
      </c>
      <c r="C1256" s="1" t="s">
        <v>14</v>
      </c>
      <c r="D1256" s="1" t="s">
        <v>50</v>
      </c>
      <c r="E1256" s="1" t="s">
        <v>47</v>
      </c>
      <c r="F1256" s="1" t="s">
        <v>33</v>
      </c>
      <c r="G1256">
        <v>7075.03</v>
      </c>
      <c r="H1256">
        <v>1</v>
      </c>
      <c r="I1256">
        <v>7075.03</v>
      </c>
      <c r="J1256">
        <v>1.49</v>
      </c>
      <c r="K1256">
        <v>3873</v>
      </c>
      <c r="L1256" s="2">
        <v>45370</v>
      </c>
      <c r="O1256" t="str">
        <f>IF(ecommerce_10000[[#This Row],[Platform]]="Souq","sq",ecommerce_10000[[#This Row],[Platform]])</f>
        <v>Amazon</v>
      </c>
      <c r="P1256" t="str">
        <f>IF(E1256="Souq","sq",IF(E1256="Jumia","Jum",E1256))</f>
        <v>Amazon</v>
      </c>
      <c r="Q1256">
        <f>VLOOKUP(ecommerce_10000[[#This Row],[City]],F:I,4,FALSE)</f>
        <v>3665.44</v>
      </c>
      <c r="R1256" s="1">
        <f>SUMIF(C:C,ecommerce_10000[[#This Row],[Category]],I:I)</f>
        <v>92327183.770000085</v>
      </c>
      <c r="S1256" s="1">
        <f>SUMIFS(I:I,C:C,C1256)</f>
        <v>92327183.770000085</v>
      </c>
      <c r="T1256" s="1" t="str">
        <f>INDEX(F:F,MATCH(ecommerce_10000[[#This Row],[TotalAmount]],I:I,0))</f>
        <v>Dubai</v>
      </c>
    </row>
    <row r="1257" spans="1:20" x14ac:dyDescent="0.3">
      <c r="A1257" s="1" t="s">
        <v>1301</v>
      </c>
      <c r="B1257" s="1" t="s">
        <v>13</v>
      </c>
      <c r="C1257" s="1" t="s">
        <v>14</v>
      </c>
      <c r="D1257" s="1" t="s">
        <v>15</v>
      </c>
      <c r="E1257" s="1" t="s">
        <v>16</v>
      </c>
      <c r="F1257" s="1" t="s">
        <v>40</v>
      </c>
      <c r="G1257">
        <v>6694.92</v>
      </c>
      <c r="H1257">
        <v>3</v>
      </c>
      <c r="I1257">
        <v>20084.759999999998</v>
      </c>
      <c r="J1257">
        <v>2.39</v>
      </c>
      <c r="K1257">
        <v>3123</v>
      </c>
      <c r="L1257" s="2">
        <v>45636</v>
      </c>
      <c r="O1257" t="str">
        <f>IF(ecommerce_10000[[#This Row],[Platform]]="Souq","sq",ecommerce_10000[[#This Row],[Platform]])</f>
        <v>sq</v>
      </c>
      <c r="P1257" t="str">
        <f>IF(E1257="Souq","sq",IF(E1257="Jumia","Jum",E1257))</f>
        <v>sq</v>
      </c>
      <c r="Q1257">
        <f>VLOOKUP(ecommerce_10000[[#This Row],[City]],F:I,4,FALSE)</f>
        <v>99349.3</v>
      </c>
      <c r="R1257" s="1">
        <f>SUMIF(C:C,ecommerce_10000[[#This Row],[Category]],I:I)</f>
        <v>92327183.770000085</v>
      </c>
      <c r="S1257" s="1">
        <f>SUMIFS(I:I,C:C,C1257)</f>
        <v>92327183.770000085</v>
      </c>
      <c r="T1257" s="1" t="str">
        <f>INDEX(F:F,MATCH(ecommerce_10000[[#This Row],[TotalAmount]],I:I,0))</f>
        <v>Riyadh</v>
      </c>
    </row>
    <row r="1258" spans="1:20" x14ac:dyDescent="0.3">
      <c r="A1258" s="1" t="s">
        <v>1302</v>
      </c>
      <c r="B1258" s="1" t="s">
        <v>38</v>
      </c>
      <c r="C1258" s="1" t="s">
        <v>20</v>
      </c>
      <c r="D1258" s="1" t="s">
        <v>39</v>
      </c>
      <c r="E1258" s="1" t="s">
        <v>16</v>
      </c>
      <c r="F1258" s="1" t="s">
        <v>33</v>
      </c>
      <c r="G1258">
        <v>19626.13</v>
      </c>
      <c r="H1258">
        <v>4</v>
      </c>
      <c r="I1258">
        <v>78504.52</v>
      </c>
      <c r="J1258">
        <v>3.09</v>
      </c>
      <c r="K1258">
        <v>4829</v>
      </c>
      <c r="L1258" s="2">
        <v>45437</v>
      </c>
      <c r="O1258" t="str">
        <f>IF(ecommerce_10000[[#This Row],[Platform]]="Souq","sq",ecommerce_10000[[#This Row],[Platform]])</f>
        <v>sq</v>
      </c>
      <c r="P1258" t="str">
        <f>IF(E1258="Souq","sq",IF(E1258="Jumia","Jum",E1258))</f>
        <v>sq</v>
      </c>
      <c r="Q1258">
        <f>VLOOKUP(ecommerce_10000[[#This Row],[City]],F:I,4,FALSE)</f>
        <v>3665.44</v>
      </c>
      <c r="R1258" s="1">
        <f>SUMIF(C:C,ecommerce_10000[[#This Row],[Category]],I:I)</f>
        <v>91504159.730000004</v>
      </c>
      <c r="S1258" s="1">
        <f>SUMIFS(I:I,C:C,C1258)</f>
        <v>91504159.730000004</v>
      </c>
      <c r="T1258" s="1" t="str">
        <f>INDEX(F:F,MATCH(ecommerce_10000[[#This Row],[TotalAmount]],I:I,0))</f>
        <v>Dubai</v>
      </c>
    </row>
    <row r="1259" spans="1:20" x14ac:dyDescent="0.3">
      <c r="A1259" s="1" t="s">
        <v>1303</v>
      </c>
      <c r="B1259" s="1" t="s">
        <v>38</v>
      </c>
      <c r="C1259" s="1" t="s">
        <v>20</v>
      </c>
      <c r="D1259" s="1" t="s">
        <v>39</v>
      </c>
      <c r="E1259" s="1" t="s">
        <v>16</v>
      </c>
      <c r="F1259" s="1" t="s">
        <v>62</v>
      </c>
      <c r="G1259">
        <v>16178.69</v>
      </c>
      <c r="H1259">
        <v>5</v>
      </c>
      <c r="I1259">
        <v>80893.45</v>
      </c>
      <c r="J1259">
        <v>2.19</v>
      </c>
      <c r="K1259">
        <v>690</v>
      </c>
      <c r="L1259" s="2">
        <v>45579</v>
      </c>
      <c r="O1259" t="str">
        <f>IF(ecommerce_10000[[#This Row],[Platform]]="Souq","sq",ecommerce_10000[[#This Row],[Platform]])</f>
        <v>sq</v>
      </c>
      <c r="P1259" t="str">
        <f>IF(E1259="Souq","sq",IF(E1259="Jumia","Jum",E1259))</f>
        <v>sq</v>
      </c>
      <c r="Q1259">
        <f>VLOOKUP(ecommerce_10000[[#This Row],[City]],F:I,4,FALSE)</f>
        <v>27872.98</v>
      </c>
      <c r="R1259" s="1">
        <f>SUMIF(C:C,ecommerce_10000[[#This Row],[Category]],I:I)</f>
        <v>91504159.730000004</v>
      </c>
      <c r="S1259" s="1">
        <f>SUMIFS(I:I,C:C,C1259)</f>
        <v>91504159.730000004</v>
      </c>
      <c r="T1259" s="1" t="str">
        <f>INDEX(F:F,MATCH(ecommerce_10000[[#This Row],[TotalAmount]],I:I,0))</f>
        <v>Giza</v>
      </c>
    </row>
    <row r="1260" spans="1:20" x14ac:dyDescent="0.3">
      <c r="A1260" s="1" t="s">
        <v>1304</v>
      </c>
      <c r="B1260" s="1" t="s">
        <v>43</v>
      </c>
      <c r="C1260" s="1" t="s">
        <v>44</v>
      </c>
      <c r="D1260" s="1" t="s">
        <v>45</v>
      </c>
      <c r="E1260" s="1" t="s">
        <v>16</v>
      </c>
      <c r="F1260" s="1" t="s">
        <v>40</v>
      </c>
      <c r="G1260">
        <v>6125.29</v>
      </c>
      <c r="H1260">
        <v>1</v>
      </c>
      <c r="I1260">
        <v>6125.29</v>
      </c>
      <c r="J1260">
        <v>3.47</v>
      </c>
      <c r="K1260">
        <v>2092</v>
      </c>
      <c r="L1260" s="2">
        <v>45528</v>
      </c>
      <c r="O1260" t="str">
        <f>IF(ecommerce_10000[[#This Row],[Platform]]="Souq","sq",ecommerce_10000[[#This Row],[Platform]])</f>
        <v>sq</v>
      </c>
      <c r="P1260" t="str">
        <f>IF(E1260="Souq","sq",IF(E1260="Jumia","Jum",E1260))</f>
        <v>sq</v>
      </c>
      <c r="Q1260">
        <f>VLOOKUP(ecommerce_10000[[#This Row],[City]],F:I,4,FALSE)</f>
        <v>99349.3</v>
      </c>
      <c r="R1260" s="1">
        <f>SUMIF(C:C,ecommerce_10000[[#This Row],[Category]],I:I)</f>
        <v>31420413.200000018</v>
      </c>
      <c r="S1260" s="1">
        <f>SUMIFS(I:I,C:C,C1260)</f>
        <v>31420413.200000018</v>
      </c>
      <c r="T1260" s="1" t="str">
        <f>INDEX(F:F,MATCH(ecommerce_10000[[#This Row],[TotalAmount]],I:I,0))</f>
        <v>Riyadh</v>
      </c>
    </row>
    <row r="1261" spans="1:20" x14ac:dyDescent="0.3">
      <c r="A1261" s="1" t="s">
        <v>1305</v>
      </c>
      <c r="B1261" s="1" t="s">
        <v>25</v>
      </c>
      <c r="C1261" s="1" t="s">
        <v>26</v>
      </c>
      <c r="D1261" s="1" t="s">
        <v>27</v>
      </c>
      <c r="E1261" s="1" t="s">
        <v>16</v>
      </c>
      <c r="F1261" s="1" t="s">
        <v>40</v>
      </c>
      <c r="G1261">
        <v>18205.89</v>
      </c>
      <c r="H1261">
        <v>4</v>
      </c>
      <c r="I1261">
        <v>72823.56</v>
      </c>
      <c r="J1261">
        <v>2.56</v>
      </c>
      <c r="K1261">
        <v>3978</v>
      </c>
      <c r="L1261" s="2">
        <v>45471</v>
      </c>
      <c r="O1261" t="str">
        <f>IF(ecommerce_10000[[#This Row],[Platform]]="Souq","sq",ecommerce_10000[[#This Row],[Platform]])</f>
        <v>sq</v>
      </c>
      <c r="P1261" t="str">
        <f>IF(E1261="Souq","sq",IF(E1261="Jumia","Jum",E1261))</f>
        <v>sq</v>
      </c>
      <c r="Q1261">
        <f>VLOOKUP(ecommerce_10000[[#This Row],[City]],F:I,4,FALSE)</f>
        <v>99349.3</v>
      </c>
      <c r="R1261" s="1">
        <f>SUMIF(C:C,ecommerce_10000[[#This Row],[Category]],I:I)</f>
        <v>29200970.130000021</v>
      </c>
      <c r="S1261" s="1">
        <f>SUMIFS(I:I,C:C,C1261)</f>
        <v>29200970.130000021</v>
      </c>
      <c r="T1261" s="1" t="str">
        <f>INDEX(F:F,MATCH(ecommerce_10000[[#This Row],[TotalAmount]],I:I,0))</f>
        <v>Riyadh</v>
      </c>
    </row>
    <row r="1262" spans="1:20" x14ac:dyDescent="0.3">
      <c r="A1262" s="1" t="s">
        <v>1306</v>
      </c>
      <c r="B1262" s="1" t="s">
        <v>65</v>
      </c>
      <c r="C1262" s="1" t="s">
        <v>20</v>
      </c>
      <c r="D1262" s="1" t="s">
        <v>66</v>
      </c>
      <c r="E1262" s="1" t="s">
        <v>47</v>
      </c>
      <c r="F1262" s="1" t="s">
        <v>40</v>
      </c>
      <c r="G1262">
        <v>723.78</v>
      </c>
      <c r="H1262">
        <v>4</v>
      </c>
      <c r="I1262">
        <v>2895.12</v>
      </c>
      <c r="J1262">
        <v>4.0999999999999996</v>
      </c>
      <c r="K1262">
        <v>1746</v>
      </c>
      <c r="L1262" s="2">
        <v>45561</v>
      </c>
      <c r="O1262" t="str">
        <f>IF(ecommerce_10000[[#This Row],[Platform]]="Souq","sq",ecommerce_10000[[#This Row],[Platform]])</f>
        <v>Amazon</v>
      </c>
      <c r="P1262" t="str">
        <f>IF(E1262="Souq","sq",IF(E1262="Jumia","Jum",E1262))</f>
        <v>Amazon</v>
      </c>
      <c r="Q1262">
        <f>VLOOKUP(ecommerce_10000[[#This Row],[City]],F:I,4,FALSE)</f>
        <v>99349.3</v>
      </c>
      <c r="R1262" s="1">
        <f>SUMIF(C:C,ecommerce_10000[[#This Row],[Category]],I:I)</f>
        <v>91504159.730000004</v>
      </c>
      <c r="S1262" s="1">
        <f>SUMIFS(I:I,C:C,C1262)</f>
        <v>91504159.730000004</v>
      </c>
      <c r="T1262" s="1" t="str">
        <f>INDEX(F:F,MATCH(ecommerce_10000[[#This Row],[TotalAmount]],I:I,0))</f>
        <v>Riyadh</v>
      </c>
    </row>
    <row r="1263" spans="1:20" x14ac:dyDescent="0.3">
      <c r="A1263" s="1" t="s">
        <v>1307</v>
      </c>
      <c r="B1263" s="1" t="s">
        <v>38</v>
      </c>
      <c r="C1263" s="1" t="s">
        <v>20</v>
      </c>
      <c r="D1263" s="1" t="s">
        <v>39</v>
      </c>
      <c r="E1263" s="1" t="s">
        <v>22</v>
      </c>
      <c r="F1263" s="1" t="s">
        <v>17</v>
      </c>
      <c r="G1263">
        <v>12447.62</v>
      </c>
      <c r="H1263">
        <v>2</v>
      </c>
      <c r="I1263">
        <v>24895.24</v>
      </c>
      <c r="J1263">
        <v>4.3</v>
      </c>
      <c r="K1263">
        <v>493</v>
      </c>
      <c r="L1263" s="2">
        <v>45599</v>
      </c>
      <c r="O1263" t="str">
        <f>IF(ecommerce_10000[[#This Row],[Platform]]="Souq","sq",ecommerce_10000[[#This Row],[Platform]])</f>
        <v>Jumia</v>
      </c>
      <c r="P1263" t="str">
        <f>IF(E1263="Souq","sq",IF(E1263="Jumia","Jum",E1263))</f>
        <v>Jum</v>
      </c>
      <c r="Q1263">
        <f>VLOOKUP(ecommerce_10000[[#This Row],[City]],F:I,4,FALSE)</f>
        <v>16284.02</v>
      </c>
      <c r="R1263" s="1">
        <f>SUMIF(C:C,ecommerce_10000[[#This Row],[Category]],I:I)</f>
        <v>91504159.730000004</v>
      </c>
      <c r="S1263" s="1">
        <f>SUMIFS(I:I,C:C,C1263)</f>
        <v>91504159.730000004</v>
      </c>
      <c r="T1263" s="1" t="str">
        <f>INDEX(F:F,MATCH(ecommerce_10000[[#This Row],[TotalAmount]],I:I,0))</f>
        <v>Cairo</v>
      </c>
    </row>
    <row r="1264" spans="1:20" x14ac:dyDescent="0.3">
      <c r="A1264" s="1" t="s">
        <v>1308</v>
      </c>
      <c r="B1264" s="1" t="s">
        <v>38</v>
      </c>
      <c r="C1264" s="1" t="s">
        <v>20</v>
      </c>
      <c r="D1264" s="1" t="s">
        <v>39</v>
      </c>
      <c r="E1264" s="1" t="s">
        <v>47</v>
      </c>
      <c r="F1264" s="1" t="s">
        <v>17</v>
      </c>
      <c r="G1264">
        <v>8309.49</v>
      </c>
      <c r="H1264">
        <v>5</v>
      </c>
      <c r="I1264">
        <v>41547.449999999997</v>
      </c>
      <c r="J1264">
        <v>1.57</v>
      </c>
      <c r="K1264">
        <v>1147</v>
      </c>
      <c r="L1264" s="2">
        <v>45439</v>
      </c>
      <c r="O1264" t="str">
        <f>IF(ecommerce_10000[[#This Row],[Platform]]="Souq","sq",ecommerce_10000[[#This Row],[Platform]])</f>
        <v>Amazon</v>
      </c>
      <c r="P1264" t="str">
        <f>IF(E1264="Souq","sq",IF(E1264="Jumia","Jum",E1264))</f>
        <v>Amazon</v>
      </c>
      <c r="Q1264">
        <f>VLOOKUP(ecommerce_10000[[#This Row],[City]],F:I,4,FALSE)</f>
        <v>16284.02</v>
      </c>
      <c r="R1264" s="1">
        <f>SUMIF(C:C,ecommerce_10000[[#This Row],[Category]],I:I)</f>
        <v>91504159.730000004</v>
      </c>
      <c r="S1264" s="1">
        <f>SUMIFS(I:I,C:C,C1264)</f>
        <v>91504159.730000004</v>
      </c>
      <c r="T1264" s="1" t="str">
        <f>INDEX(F:F,MATCH(ecommerce_10000[[#This Row],[TotalAmount]],I:I,0))</f>
        <v>Cairo</v>
      </c>
    </row>
    <row r="1265" spans="1:20" x14ac:dyDescent="0.3">
      <c r="A1265" s="1" t="s">
        <v>1309</v>
      </c>
      <c r="B1265" s="1" t="s">
        <v>13</v>
      </c>
      <c r="C1265" s="1" t="s">
        <v>14</v>
      </c>
      <c r="D1265" s="1" t="s">
        <v>15</v>
      </c>
      <c r="E1265" s="1" t="s">
        <v>47</v>
      </c>
      <c r="F1265" s="1" t="s">
        <v>62</v>
      </c>
      <c r="G1265">
        <v>5638.37</v>
      </c>
      <c r="H1265">
        <v>2</v>
      </c>
      <c r="I1265">
        <v>11276.74</v>
      </c>
      <c r="J1265">
        <v>3.34</v>
      </c>
      <c r="K1265">
        <v>3187</v>
      </c>
      <c r="L1265" s="2">
        <v>45379</v>
      </c>
      <c r="O1265" t="str">
        <f>IF(ecommerce_10000[[#This Row],[Platform]]="Souq","sq",ecommerce_10000[[#This Row],[Platform]])</f>
        <v>Amazon</v>
      </c>
      <c r="P1265" t="str">
        <f>IF(E1265="Souq","sq",IF(E1265="Jumia","Jum",E1265))</f>
        <v>Amazon</v>
      </c>
      <c r="Q1265">
        <f>VLOOKUP(ecommerce_10000[[#This Row],[City]],F:I,4,FALSE)</f>
        <v>27872.98</v>
      </c>
      <c r="R1265" s="1">
        <f>SUMIF(C:C,ecommerce_10000[[#This Row],[Category]],I:I)</f>
        <v>92327183.770000085</v>
      </c>
      <c r="S1265" s="1">
        <f>SUMIFS(I:I,C:C,C1265)</f>
        <v>92327183.770000085</v>
      </c>
      <c r="T1265" s="1" t="str">
        <f>INDEX(F:F,MATCH(ecommerce_10000[[#This Row],[TotalAmount]],I:I,0))</f>
        <v>Giza</v>
      </c>
    </row>
    <row r="1266" spans="1:20" x14ac:dyDescent="0.3">
      <c r="A1266" s="1" t="s">
        <v>1310</v>
      </c>
      <c r="B1266" s="1" t="s">
        <v>35</v>
      </c>
      <c r="C1266" s="1" t="s">
        <v>14</v>
      </c>
      <c r="D1266" s="1" t="s">
        <v>36</v>
      </c>
      <c r="E1266" s="1" t="s">
        <v>22</v>
      </c>
      <c r="F1266" s="1" t="s">
        <v>23</v>
      </c>
      <c r="G1266">
        <v>12386.34</v>
      </c>
      <c r="H1266">
        <v>2</v>
      </c>
      <c r="I1266">
        <v>24772.68</v>
      </c>
      <c r="J1266">
        <v>1.76</v>
      </c>
      <c r="K1266">
        <v>3269</v>
      </c>
      <c r="L1266" s="2">
        <v>45507</v>
      </c>
      <c r="O1266" t="str">
        <f>IF(ecommerce_10000[[#This Row],[Platform]]="Souq","sq",ecommerce_10000[[#This Row],[Platform]])</f>
        <v>Jumia</v>
      </c>
      <c r="P1266" t="str">
        <f>IF(E1266="Souq","sq",IF(E1266="Jumia","Jum",E1266))</f>
        <v>Jum</v>
      </c>
      <c r="Q1266">
        <f>VLOOKUP(ecommerce_10000[[#This Row],[City]],F:I,4,FALSE)</f>
        <v>13290.4</v>
      </c>
      <c r="R1266" s="1">
        <f>SUMIF(C:C,ecommerce_10000[[#This Row],[Category]],I:I)</f>
        <v>92327183.770000085</v>
      </c>
      <c r="S1266" s="1">
        <f>SUMIFS(I:I,C:C,C1266)</f>
        <v>92327183.770000085</v>
      </c>
      <c r="T1266" s="1" t="str">
        <f>INDEX(F:F,MATCH(ecommerce_10000[[#This Row],[TotalAmount]],I:I,0))</f>
        <v>Alexandria</v>
      </c>
    </row>
    <row r="1267" spans="1:20" x14ac:dyDescent="0.3">
      <c r="A1267" s="1" t="s">
        <v>1311</v>
      </c>
      <c r="B1267" s="1" t="s">
        <v>49</v>
      </c>
      <c r="C1267" s="1" t="s">
        <v>14</v>
      </c>
      <c r="D1267" s="1" t="s">
        <v>50</v>
      </c>
      <c r="E1267" s="1" t="s">
        <v>16</v>
      </c>
      <c r="F1267" s="1" t="s">
        <v>23</v>
      </c>
      <c r="G1267">
        <v>3341.1</v>
      </c>
      <c r="H1267">
        <v>1</v>
      </c>
      <c r="I1267">
        <v>3341.1</v>
      </c>
      <c r="J1267">
        <v>4.03</v>
      </c>
      <c r="K1267">
        <v>3715</v>
      </c>
      <c r="L1267" s="2">
        <v>45417</v>
      </c>
      <c r="O1267" t="str">
        <f>IF(ecommerce_10000[[#This Row],[Platform]]="Souq","sq",ecommerce_10000[[#This Row],[Platform]])</f>
        <v>sq</v>
      </c>
      <c r="P1267" t="str">
        <f>IF(E1267="Souq","sq",IF(E1267="Jumia","Jum",E1267))</f>
        <v>sq</v>
      </c>
      <c r="Q1267">
        <f>VLOOKUP(ecommerce_10000[[#This Row],[City]],F:I,4,FALSE)</f>
        <v>13290.4</v>
      </c>
      <c r="R1267" s="1">
        <f>SUMIF(C:C,ecommerce_10000[[#This Row],[Category]],I:I)</f>
        <v>92327183.770000085</v>
      </c>
      <c r="S1267" s="1">
        <f>SUMIFS(I:I,C:C,C1267)</f>
        <v>92327183.770000085</v>
      </c>
      <c r="T1267" s="1" t="str">
        <f>INDEX(F:F,MATCH(ecommerce_10000[[#This Row],[TotalAmount]],I:I,0))</f>
        <v>Alexandria</v>
      </c>
    </row>
    <row r="1268" spans="1:20" x14ac:dyDescent="0.3">
      <c r="A1268" s="1" t="s">
        <v>1312</v>
      </c>
      <c r="B1268" s="1" t="s">
        <v>43</v>
      </c>
      <c r="C1268" s="1" t="s">
        <v>44</v>
      </c>
      <c r="D1268" s="1" t="s">
        <v>45</v>
      </c>
      <c r="E1268" s="1" t="s">
        <v>16</v>
      </c>
      <c r="F1268" s="1" t="s">
        <v>40</v>
      </c>
      <c r="G1268">
        <v>14155.9</v>
      </c>
      <c r="H1268">
        <v>1</v>
      </c>
      <c r="I1268">
        <v>14155.9</v>
      </c>
      <c r="J1268">
        <v>2.75</v>
      </c>
      <c r="K1268">
        <v>3806</v>
      </c>
      <c r="L1268" s="2">
        <v>45356</v>
      </c>
      <c r="O1268" t="str">
        <f>IF(ecommerce_10000[[#This Row],[Platform]]="Souq","sq",ecommerce_10000[[#This Row],[Platform]])</f>
        <v>sq</v>
      </c>
      <c r="P1268" t="str">
        <f>IF(E1268="Souq","sq",IF(E1268="Jumia","Jum",E1268))</f>
        <v>sq</v>
      </c>
      <c r="Q1268">
        <f>VLOOKUP(ecommerce_10000[[#This Row],[City]],F:I,4,FALSE)</f>
        <v>99349.3</v>
      </c>
      <c r="R1268" s="1">
        <f>SUMIF(C:C,ecommerce_10000[[#This Row],[Category]],I:I)</f>
        <v>31420413.200000018</v>
      </c>
      <c r="S1268" s="1">
        <f>SUMIFS(I:I,C:C,C1268)</f>
        <v>31420413.200000018</v>
      </c>
      <c r="T1268" s="1" t="str">
        <f>INDEX(F:F,MATCH(ecommerce_10000[[#This Row],[TotalAmount]],I:I,0))</f>
        <v>Riyadh</v>
      </c>
    </row>
    <row r="1269" spans="1:20" x14ac:dyDescent="0.3">
      <c r="A1269" s="1" t="s">
        <v>1313</v>
      </c>
      <c r="B1269" s="1" t="s">
        <v>13</v>
      </c>
      <c r="C1269" s="1" t="s">
        <v>14</v>
      </c>
      <c r="D1269" s="1" t="s">
        <v>15</v>
      </c>
      <c r="E1269" s="1" t="s">
        <v>16</v>
      </c>
      <c r="F1269" s="1" t="s">
        <v>17</v>
      </c>
      <c r="G1269">
        <v>840.93</v>
      </c>
      <c r="H1269">
        <v>2</v>
      </c>
      <c r="I1269">
        <v>1681.86</v>
      </c>
      <c r="J1269">
        <v>3.42</v>
      </c>
      <c r="K1269">
        <v>4950</v>
      </c>
      <c r="L1269" s="2">
        <v>45313</v>
      </c>
      <c r="O1269" t="str">
        <f>IF(ecommerce_10000[[#This Row],[Platform]]="Souq","sq",ecommerce_10000[[#This Row],[Platform]])</f>
        <v>sq</v>
      </c>
      <c r="P1269" t="str">
        <f>IF(E1269="Souq","sq",IF(E1269="Jumia","Jum",E1269))</f>
        <v>sq</v>
      </c>
      <c r="Q1269">
        <f>VLOOKUP(ecommerce_10000[[#This Row],[City]],F:I,4,FALSE)</f>
        <v>16284.02</v>
      </c>
      <c r="R1269" s="1">
        <f>SUMIF(C:C,ecommerce_10000[[#This Row],[Category]],I:I)</f>
        <v>92327183.770000085</v>
      </c>
      <c r="S1269" s="1">
        <f>SUMIFS(I:I,C:C,C1269)</f>
        <v>92327183.770000085</v>
      </c>
      <c r="T1269" s="1" t="str">
        <f>INDEX(F:F,MATCH(ecommerce_10000[[#This Row],[TotalAmount]],I:I,0))</f>
        <v>Cairo</v>
      </c>
    </row>
    <row r="1270" spans="1:20" x14ac:dyDescent="0.3">
      <c r="A1270" s="1" t="s">
        <v>1314</v>
      </c>
      <c r="B1270" s="1" t="s">
        <v>19</v>
      </c>
      <c r="C1270" s="1" t="s">
        <v>20</v>
      </c>
      <c r="D1270" s="1" t="s">
        <v>21</v>
      </c>
      <c r="E1270" s="1" t="s">
        <v>16</v>
      </c>
      <c r="F1270" s="1" t="s">
        <v>40</v>
      </c>
      <c r="G1270">
        <v>8357.3799999999992</v>
      </c>
      <c r="H1270">
        <v>5</v>
      </c>
      <c r="I1270">
        <v>41786.9</v>
      </c>
      <c r="J1270">
        <v>3.15</v>
      </c>
      <c r="K1270">
        <v>4857</v>
      </c>
      <c r="L1270" s="2">
        <v>45619</v>
      </c>
      <c r="O1270" t="str">
        <f>IF(ecommerce_10000[[#This Row],[Platform]]="Souq","sq",ecommerce_10000[[#This Row],[Platform]])</f>
        <v>sq</v>
      </c>
      <c r="P1270" t="str">
        <f>IF(E1270="Souq","sq",IF(E1270="Jumia","Jum",E1270))</f>
        <v>sq</v>
      </c>
      <c r="Q1270">
        <f>VLOOKUP(ecommerce_10000[[#This Row],[City]],F:I,4,FALSE)</f>
        <v>99349.3</v>
      </c>
      <c r="R1270" s="1">
        <f>SUMIF(C:C,ecommerce_10000[[#This Row],[Category]],I:I)</f>
        <v>91504159.730000004</v>
      </c>
      <c r="S1270" s="1">
        <f>SUMIFS(I:I,C:C,C1270)</f>
        <v>91504159.730000004</v>
      </c>
      <c r="T1270" s="1" t="str">
        <f>INDEX(F:F,MATCH(ecommerce_10000[[#This Row],[TotalAmount]],I:I,0))</f>
        <v>Riyadh</v>
      </c>
    </row>
    <row r="1271" spans="1:20" x14ac:dyDescent="0.3">
      <c r="A1271" s="1" t="s">
        <v>1315</v>
      </c>
      <c r="B1271" s="1" t="s">
        <v>19</v>
      </c>
      <c r="C1271" s="1" t="s">
        <v>20</v>
      </c>
      <c r="D1271" s="1" t="s">
        <v>21</v>
      </c>
      <c r="E1271" s="1" t="s">
        <v>16</v>
      </c>
      <c r="F1271" s="1" t="s">
        <v>40</v>
      </c>
      <c r="G1271">
        <v>16136.42</v>
      </c>
      <c r="H1271">
        <v>1</v>
      </c>
      <c r="I1271">
        <v>16136.42</v>
      </c>
      <c r="J1271">
        <v>2.63</v>
      </c>
      <c r="K1271">
        <v>4051</v>
      </c>
      <c r="L1271" s="2">
        <v>45401</v>
      </c>
      <c r="O1271" t="str">
        <f>IF(ecommerce_10000[[#This Row],[Platform]]="Souq","sq",ecommerce_10000[[#This Row],[Platform]])</f>
        <v>sq</v>
      </c>
      <c r="P1271" t="str">
        <f>IF(E1271="Souq","sq",IF(E1271="Jumia","Jum",E1271))</f>
        <v>sq</v>
      </c>
      <c r="Q1271">
        <f>VLOOKUP(ecommerce_10000[[#This Row],[City]],F:I,4,FALSE)</f>
        <v>99349.3</v>
      </c>
      <c r="R1271" s="1">
        <f>SUMIF(C:C,ecommerce_10000[[#This Row],[Category]],I:I)</f>
        <v>91504159.730000004</v>
      </c>
      <c r="S1271" s="1">
        <f>SUMIFS(I:I,C:C,C1271)</f>
        <v>91504159.730000004</v>
      </c>
      <c r="T1271" s="1" t="str">
        <f>INDEX(F:F,MATCH(ecommerce_10000[[#This Row],[TotalAmount]],I:I,0))</f>
        <v>Riyadh</v>
      </c>
    </row>
    <row r="1272" spans="1:20" x14ac:dyDescent="0.3">
      <c r="A1272" s="1" t="s">
        <v>1316</v>
      </c>
      <c r="B1272" s="1" t="s">
        <v>30</v>
      </c>
      <c r="C1272" s="1" t="s">
        <v>31</v>
      </c>
      <c r="D1272" s="1" t="s">
        <v>32</v>
      </c>
      <c r="E1272" s="1" t="s">
        <v>22</v>
      </c>
      <c r="F1272" s="1" t="s">
        <v>33</v>
      </c>
      <c r="G1272">
        <v>5465.94</v>
      </c>
      <c r="H1272">
        <v>5</v>
      </c>
      <c r="I1272">
        <v>27329.7</v>
      </c>
      <c r="J1272">
        <v>3.21</v>
      </c>
      <c r="K1272">
        <v>281</v>
      </c>
      <c r="L1272" s="2">
        <v>45341</v>
      </c>
      <c r="O1272" t="str">
        <f>IF(ecommerce_10000[[#This Row],[Platform]]="Souq","sq",ecommerce_10000[[#This Row],[Platform]])</f>
        <v>Jumia</v>
      </c>
      <c r="P1272" t="str">
        <f>IF(E1272="Souq","sq",IF(E1272="Jumia","Jum",E1272))</f>
        <v>Jum</v>
      </c>
      <c r="Q1272">
        <f>VLOOKUP(ecommerce_10000[[#This Row],[City]],F:I,4,FALSE)</f>
        <v>3665.44</v>
      </c>
      <c r="R1272" s="1">
        <f>SUMIF(C:C,ecommerce_10000[[#This Row],[Category]],I:I)</f>
        <v>57542997.559999913</v>
      </c>
      <c r="S1272" s="1">
        <f>SUMIFS(I:I,C:C,C1272)</f>
        <v>57542997.559999913</v>
      </c>
      <c r="T1272" s="1" t="str">
        <f>INDEX(F:F,MATCH(ecommerce_10000[[#This Row],[TotalAmount]],I:I,0))</f>
        <v>Dubai</v>
      </c>
    </row>
    <row r="1273" spans="1:20" x14ac:dyDescent="0.3">
      <c r="A1273" s="1" t="s">
        <v>1317</v>
      </c>
      <c r="B1273" s="1" t="s">
        <v>38</v>
      </c>
      <c r="C1273" s="1" t="s">
        <v>20</v>
      </c>
      <c r="D1273" s="1" t="s">
        <v>39</v>
      </c>
      <c r="E1273" s="1" t="s">
        <v>16</v>
      </c>
      <c r="F1273" s="1" t="s">
        <v>17</v>
      </c>
      <c r="G1273">
        <v>982.16</v>
      </c>
      <c r="H1273">
        <v>5</v>
      </c>
      <c r="I1273">
        <v>4910.8</v>
      </c>
      <c r="J1273">
        <v>1.04</v>
      </c>
      <c r="K1273">
        <v>2805</v>
      </c>
      <c r="L1273" s="2">
        <v>45628</v>
      </c>
      <c r="O1273" t="str">
        <f>IF(ecommerce_10000[[#This Row],[Platform]]="Souq","sq",ecommerce_10000[[#This Row],[Platform]])</f>
        <v>sq</v>
      </c>
      <c r="P1273" t="str">
        <f>IF(E1273="Souq","sq",IF(E1273="Jumia","Jum",E1273))</f>
        <v>sq</v>
      </c>
      <c r="Q1273">
        <f>VLOOKUP(ecommerce_10000[[#This Row],[City]],F:I,4,FALSE)</f>
        <v>16284.02</v>
      </c>
      <c r="R1273" s="1">
        <f>SUMIF(C:C,ecommerce_10000[[#This Row],[Category]],I:I)</f>
        <v>91504159.730000004</v>
      </c>
      <c r="S1273" s="1">
        <f>SUMIFS(I:I,C:C,C1273)</f>
        <v>91504159.730000004</v>
      </c>
      <c r="T1273" s="1" t="str">
        <f>INDEX(F:F,MATCH(ecommerce_10000[[#This Row],[TotalAmount]],I:I,0))</f>
        <v>Cairo</v>
      </c>
    </row>
    <row r="1274" spans="1:20" x14ac:dyDescent="0.3">
      <c r="A1274" s="1" t="s">
        <v>1318</v>
      </c>
      <c r="B1274" s="1" t="s">
        <v>43</v>
      </c>
      <c r="C1274" s="1" t="s">
        <v>44</v>
      </c>
      <c r="D1274" s="1" t="s">
        <v>45</v>
      </c>
      <c r="E1274" s="1" t="s">
        <v>16</v>
      </c>
      <c r="F1274" s="1" t="s">
        <v>17</v>
      </c>
      <c r="G1274">
        <v>18864.13</v>
      </c>
      <c r="H1274">
        <v>5</v>
      </c>
      <c r="I1274">
        <v>94320.65</v>
      </c>
      <c r="J1274">
        <v>4.1500000000000004</v>
      </c>
      <c r="K1274">
        <v>4820</v>
      </c>
      <c r="L1274" s="2">
        <v>45496</v>
      </c>
      <c r="O1274" t="str">
        <f>IF(ecommerce_10000[[#This Row],[Platform]]="Souq","sq",ecommerce_10000[[#This Row],[Platform]])</f>
        <v>sq</v>
      </c>
      <c r="P1274" t="str">
        <f>IF(E1274="Souq","sq",IF(E1274="Jumia","Jum",E1274))</f>
        <v>sq</v>
      </c>
      <c r="Q1274">
        <f>VLOOKUP(ecommerce_10000[[#This Row],[City]],F:I,4,FALSE)</f>
        <v>16284.02</v>
      </c>
      <c r="R1274" s="1">
        <f>SUMIF(C:C,ecommerce_10000[[#This Row],[Category]],I:I)</f>
        <v>31420413.200000018</v>
      </c>
      <c r="S1274" s="1">
        <f>SUMIFS(I:I,C:C,C1274)</f>
        <v>31420413.200000018</v>
      </c>
      <c r="T1274" s="1" t="str">
        <f>INDEX(F:F,MATCH(ecommerce_10000[[#This Row],[TotalAmount]],I:I,0))</f>
        <v>Cairo</v>
      </c>
    </row>
    <row r="1275" spans="1:20" x14ac:dyDescent="0.3">
      <c r="A1275" s="1" t="s">
        <v>1319</v>
      </c>
      <c r="B1275" s="1" t="s">
        <v>53</v>
      </c>
      <c r="C1275" s="1" t="s">
        <v>31</v>
      </c>
      <c r="D1275" s="1" t="s">
        <v>54</v>
      </c>
      <c r="E1275" s="1" t="s">
        <v>47</v>
      </c>
      <c r="F1275" s="1" t="s">
        <v>28</v>
      </c>
      <c r="G1275">
        <v>13180.47</v>
      </c>
      <c r="H1275">
        <v>3</v>
      </c>
      <c r="I1275">
        <v>39541.410000000003</v>
      </c>
      <c r="J1275">
        <v>2.93</v>
      </c>
      <c r="K1275">
        <v>1816</v>
      </c>
      <c r="L1275" s="2">
        <v>45452</v>
      </c>
      <c r="O1275" t="str">
        <f>IF(ecommerce_10000[[#This Row],[Platform]]="Souq","sq",ecommerce_10000[[#This Row],[Platform]])</f>
        <v>Amazon</v>
      </c>
      <c r="P1275" t="str">
        <f>IF(E1275="Souq","sq",IF(E1275="Jumia","Jum",E1275))</f>
        <v>Amazon</v>
      </c>
      <c r="Q1275">
        <f>VLOOKUP(ecommerce_10000[[#This Row],[City]],F:I,4,FALSE)</f>
        <v>26648.76</v>
      </c>
      <c r="R1275" s="1">
        <f>SUMIF(C:C,ecommerce_10000[[#This Row],[Category]],I:I)</f>
        <v>57542997.559999913</v>
      </c>
      <c r="S1275" s="1">
        <f>SUMIFS(I:I,C:C,C1275)</f>
        <v>57542997.559999913</v>
      </c>
      <c r="T1275" s="1" t="str">
        <f>INDEX(F:F,MATCH(ecommerce_10000[[#This Row],[TotalAmount]],I:I,0))</f>
        <v>Casablanca</v>
      </c>
    </row>
    <row r="1276" spans="1:20" x14ac:dyDescent="0.3">
      <c r="A1276" s="1" t="s">
        <v>1320</v>
      </c>
      <c r="B1276" s="1" t="s">
        <v>13</v>
      </c>
      <c r="C1276" s="1" t="s">
        <v>14</v>
      </c>
      <c r="D1276" s="1" t="s">
        <v>15</v>
      </c>
      <c r="E1276" s="1" t="s">
        <v>47</v>
      </c>
      <c r="F1276" s="1" t="s">
        <v>40</v>
      </c>
      <c r="G1276">
        <v>131.77000000000001</v>
      </c>
      <c r="H1276">
        <v>1</v>
      </c>
      <c r="I1276">
        <v>131.77000000000001</v>
      </c>
      <c r="J1276">
        <v>1.08</v>
      </c>
      <c r="K1276">
        <v>874</v>
      </c>
      <c r="L1276" s="2">
        <v>45360</v>
      </c>
      <c r="O1276" t="str">
        <f>IF(ecommerce_10000[[#This Row],[Platform]]="Souq","sq",ecommerce_10000[[#This Row],[Platform]])</f>
        <v>Amazon</v>
      </c>
      <c r="P1276" t="str">
        <f>IF(E1276="Souq","sq",IF(E1276="Jumia","Jum",E1276))</f>
        <v>Amazon</v>
      </c>
      <c r="Q1276">
        <f>VLOOKUP(ecommerce_10000[[#This Row],[City]],F:I,4,FALSE)</f>
        <v>99349.3</v>
      </c>
      <c r="R1276" s="1">
        <f>SUMIF(C:C,ecommerce_10000[[#This Row],[Category]],I:I)</f>
        <v>92327183.770000085</v>
      </c>
      <c r="S1276" s="1">
        <f>SUMIFS(I:I,C:C,C1276)</f>
        <v>92327183.770000085</v>
      </c>
      <c r="T1276" s="1" t="str">
        <f>INDEX(F:F,MATCH(ecommerce_10000[[#This Row],[TotalAmount]],I:I,0))</f>
        <v>Riyadh</v>
      </c>
    </row>
    <row r="1277" spans="1:20" x14ac:dyDescent="0.3">
      <c r="A1277" s="1" t="s">
        <v>1321</v>
      </c>
      <c r="B1277" s="1" t="s">
        <v>35</v>
      </c>
      <c r="C1277" s="1" t="s">
        <v>14</v>
      </c>
      <c r="D1277" s="1" t="s">
        <v>36</v>
      </c>
      <c r="E1277" s="1" t="s">
        <v>22</v>
      </c>
      <c r="F1277" s="1" t="s">
        <v>40</v>
      </c>
      <c r="G1277">
        <v>8924.48</v>
      </c>
      <c r="H1277">
        <v>2</v>
      </c>
      <c r="I1277">
        <v>17848.96</v>
      </c>
      <c r="J1277">
        <v>1.31</v>
      </c>
      <c r="K1277">
        <v>771</v>
      </c>
      <c r="L1277" s="2">
        <v>45317</v>
      </c>
      <c r="O1277" t="str">
        <f>IF(ecommerce_10000[[#This Row],[Platform]]="Souq","sq",ecommerce_10000[[#This Row],[Platform]])</f>
        <v>Jumia</v>
      </c>
      <c r="P1277" t="str">
        <f>IF(E1277="Souq","sq",IF(E1277="Jumia","Jum",E1277))</f>
        <v>Jum</v>
      </c>
      <c r="Q1277">
        <f>VLOOKUP(ecommerce_10000[[#This Row],[City]],F:I,4,FALSE)</f>
        <v>99349.3</v>
      </c>
      <c r="R1277" s="1">
        <f>SUMIF(C:C,ecommerce_10000[[#This Row],[Category]],I:I)</f>
        <v>92327183.770000085</v>
      </c>
      <c r="S1277" s="1">
        <f>SUMIFS(I:I,C:C,C1277)</f>
        <v>92327183.770000085</v>
      </c>
      <c r="T1277" s="1" t="str">
        <f>INDEX(F:F,MATCH(ecommerce_10000[[#This Row],[TotalAmount]],I:I,0))</f>
        <v>Riyadh</v>
      </c>
    </row>
    <row r="1278" spans="1:20" x14ac:dyDescent="0.3">
      <c r="A1278" s="1" t="s">
        <v>1322</v>
      </c>
      <c r="B1278" s="1" t="s">
        <v>13</v>
      </c>
      <c r="C1278" s="1" t="s">
        <v>14</v>
      </c>
      <c r="D1278" s="1" t="s">
        <v>15</v>
      </c>
      <c r="E1278" s="1" t="s">
        <v>16</v>
      </c>
      <c r="F1278" s="1" t="s">
        <v>28</v>
      </c>
      <c r="G1278">
        <v>12197.55</v>
      </c>
      <c r="H1278">
        <v>2</v>
      </c>
      <c r="I1278">
        <v>24395.1</v>
      </c>
      <c r="J1278">
        <v>1.74</v>
      </c>
      <c r="K1278">
        <v>4979</v>
      </c>
      <c r="L1278" s="2">
        <v>45458</v>
      </c>
      <c r="O1278" t="str">
        <f>IF(ecommerce_10000[[#This Row],[Platform]]="Souq","sq",ecommerce_10000[[#This Row],[Platform]])</f>
        <v>sq</v>
      </c>
      <c r="P1278" t="str">
        <f>IF(E1278="Souq","sq",IF(E1278="Jumia","Jum",E1278))</f>
        <v>sq</v>
      </c>
      <c r="Q1278">
        <f>VLOOKUP(ecommerce_10000[[#This Row],[City]],F:I,4,FALSE)</f>
        <v>26648.76</v>
      </c>
      <c r="R1278" s="1">
        <f>SUMIF(C:C,ecommerce_10000[[#This Row],[Category]],I:I)</f>
        <v>92327183.770000085</v>
      </c>
      <c r="S1278" s="1">
        <f>SUMIFS(I:I,C:C,C1278)</f>
        <v>92327183.770000085</v>
      </c>
      <c r="T1278" s="1" t="str">
        <f>INDEX(F:F,MATCH(ecommerce_10000[[#This Row],[TotalAmount]],I:I,0))</f>
        <v>Casablanca</v>
      </c>
    </row>
    <row r="1279" spans="1:20" x14ac:dyDescent="0.3">
      <c r="A1279" s="1" t="s">
        <v>1323</v>
      </c>
      <c r="B1279" s="1" t="s">
        <v>53</v>
      </c>
      <c r="C1279" s="1" t="s">
        <v>31</v>
      </c>
      <c r="D1279" s="1" t="s">
        <v>54</v>
      </c>
      <c r="E1279" s="1" t="s">
        <v>16</v>
      </c>
      <c r="F1279" s="1" t="s">
        <v>40</v>
      </c>
      <c r="G1279">
        <v>6043.62</v>
      </c>
      <c r="H1279">
        <v>5</v>
      </c>
      <c r="I1279">
        <v>30218.1</v>
      </c>
      <c r="J1279">
        <v>2.0299999999999998</v>
      </c>
      <c r="K1279">
        <v>2052</v>
      </c>
      <c r="L1279" s="2">
        <v>45384</v>
      </c>
      <c r="O1279" t="str">
        <f>IF(ecommerce_10000[[#This Row],[Platform]]="Souq","sq",ecommerce_10000[[#This Row],[Platform]])</f>
        <v>sq</v>
      </c>
      <c r="P1279" t="str">
        <f>IF(E1279="Souq","sq",IF(E1279="Jumia","Jum",E1279))</f>
        <v>sq</v>
      </c>
      <c r="Q1279">
        <f>VLOOKUP(ecommerce_10000[[#This Row],[City]],F:I,4,FALSE)</f>
        <v>99349.3</v>
      </c>
      <c r="R1279" s="1">
        <f>SUMIF(C:C,ecommerce_10000[[#This Row],[Category]],I:I)</f>
        <v>57542997.559999913</v>
      </c>
      <c r="S1279" s="1">
        <f>SUMIFS(I:I,C:C,C1279)</f>
        <v>57542997.559999913</v>
      </c>
      <c r="T1279" s="1" t="str">
        <f>INDEX(F:F,MATCH(ecommerce_10000[[#This Row],[TotalAmount]],I:I,0))</f>
        <v>Riyadh</v>
      </c>
    </row>
    <row r="1280" spans="1:20" x14ac:dyDescent="0.3">
      <c r="A1280" s="1" t="s">
        <v>1324</v>
      </c>
      <c r="B1280" s="1" t="s">
        <v>13</v>
      </c>
      <c r="C1280" s="1" t="s">
        <v>14</v>
      </c>
      <c r="D1280" s="1" t="s">
        <v>15</v>
      </c>
      <c r="E1280" s="1" t="s">
        <v>16</v>
      </c>
      <c r="F1280" s="1" t="s">
        <v>62</v>
      </c>
      <c r="G1280">
        <v>5552.36</v>
      </c>
      <c r="H1280">
        <v>3</v>
      </c>
      <c r="I1280">
        <v>16657.080000000002</v>
      </c>
      <c r="J1280">
        <v>4.8499999999999996</v>
      </c>
      <c r="K1280">
        <v>1901</v>
      </c>
      <c r="L1280" s="2">
        <v>45330</v>
      </c>
      <c r="O1280" t="str">
        <f>IF(ecommerce_10000[[#This Row],[Platform]]="Souq","sq",ecommerce_10000[[#This Row],[Platform]])</f>
        <v>sq</v>
      </c>
      <c r="P1280" t="str">
        <f>IF(E1280="Souq","sq",IF(E1280="Jumia","Jum",E1280))</f>
        <v>sq</v>
      </c>
      <c r="Q1280">
        <f>VLOOKUP(ecommerce_10000[[#This Row],[City]],F:I,4,FALSE)</f>
        <v>27872.98</v>
      </c>
      <c r="R1280" s="1">
        <f>SUMIF(C:C,ecommerce_10000[[#This Row],[Category]],I:I)</f>
        <v>92327183.770000085</v>
      </c>
      <c r="S1280" s="1">
        <f>SUMIFS(I:I,C:C,C1280)</f>
        <v>92327183.770000085</v>
      </c>
      <c r="T1280" s="1" t="str">
        <f>INDEX(F:F,MATCH(ecommerce_10000[[#This Row],[TotalAmount]],I:I,0))</f>
        <v>Giza</v>
      </c>
    </row>
    <row r="1281" spans="1:20" x14ac:dyDescent="0.3">
      <c r="A1281" s="1" t="s">
        <v>1325</v>
      </c>
      <c r="B1281" s="1" t="s">
        <v>49</v>
      </c>
      <c r="C1281" s="1" t="s">
        <v>14</v>
      </c>
      <c r="D1281" s="1" t="s">
        <v>50</v>
      </c>
      <c r="E1281" s="1" t="s">
        <v>16</v>
      </c>
      <c r="F1281" s="1" t="s">
        <v>33</v>
      </c>
      <c r="G1281">
        <v>18335.73</v>
      </c>
      <c r="H1281">
        <v>3</v>
      </c>
      <c r="I1281">
        <v>55007.19</v>
      </c>
      <c r="J1281">
        <v>1.06</v>
      </c>
      <c r="K1281">
        <v>3217</v>
      </c>
      <c r="L1281" s="2">
        <v>45309</v>
      </c>
      <c r="O1281" t="str">
        <f>IF(ecommerce_10000[[#This Row],[Platform]]="Souq","sq",ecommerce_10000[[#This Row],[Platform]])</f>
        <v>sq</v>
      </c>
      <c r="P1281" t="str">
        <f>IF(E1281="Souq","sq",IF(E1281="Jumia","Jum",E1281))</f>
        <v>sq</v>
      </c>
      <c r="Q1281">
        <f>VLOOKUP(ecommerce_10000[[#This Row],[City]],F:I,4,FALSE)</f>
        <v>3665.44</v>
      </c>
      <c r="R1281" s="1">
        <f>SUMIF(C:C,ecommerce_10000[[#This Row],[Category]],I:I)</f>
        <v>92327183.770000085</v>
      </c>
      <c r="S1281" s="1">
        <f>SUMIFS(I:I,C:C,C1281)</f>
        <v>92327183.770000085</v>
      </c>
      <c r="T1281" s="1" t="str">
        <f>INDEX(F:F,MATCH(ecommerce_10000[[#This Row],[TotalAmount]],I:I,0))</f>
        <v>Dubai</v>
      </c>
    </row>
    <row r="1282" spans="1:20" x14ac:dyDescent="0.3">
      <c r="A1282" s="1" t="s">
        <v>1326</v>
      </c>
      <c r="B1282" s="1" t="s">
        <v>38</v>
      </c>
      <c r="C1282" s="1" t="s">
        <v>20</v>
      </c>
      <c r="D1282" s="1" t="s">
        <v>39</v>
      </c>
      <c r="E1282" s="1" t="s">
        <v>47</v>
      </c>
      <c r="F1282" s="1" t="s">
        <v>40</v>
      </c>
      <c r="G1282">
        <v>14780.15</v>
      </c>
      <c r="H1282">
        <v>4</v>
      </c>
      <c r="I1282">
        <v>59120.6</v>
      </c>
      <c r="J1282">
        <v>3.99</v>
      </c>
      <c r="K1282">
        <v>1615</v>
      </c>
      <c r="L1282" s="2">
        <v>45544</v>
      </c>
      <c r="O1282" t="str">
        <f>IF(ecommerce_10000[[#This Row],[Platform]]="Souq","sq",ecommerce_10000[[#This Row],[Platform]])</f>
        <v>Amazon</v>
      </c>
      <c r="P1282" t="str">
        <f>IF(E1282="Souq","sq",IF(E1282="Jumia","Jum",E1282))</f>
        <v>Amazon</v>
      </c>
      <c r="Q1282">
        <f>VLOOKUP(ecommerce_10000[[#This Row],[City]],F:I,4,FALSE)</f>
        <v>99349.3</v>
      </c>
      <c r="R1282" s="1">
        <f>SUMIF(C:C,ecommerce_10000[[#This Row],[Category]],I:I)</f>
        <v>91504159.730000004</v>
      </c>
      <c r="S1282" s="1">
        <f>SUMIFS(I:I,C:C,C1282)</f>
        <v>91504159.730000004</v>
      </c>
      <c r="T1282" s="1" t="str">
        <f>INDEX(F:F,MATCH(ecommerce_10000[[#This Row],[TotalAmount]],I:I,0))</f>
        <v>Riyadh</v>
      </c>
    </row>
    <row r="1283" spans="1:20" x14ac:dyDescent="0.3">
      <c r="A1283" s="1" t="s">
        <v>1327</v>
      </c>
      <c r="B1283" s="1" t="s">
        <v>25</v>
      </c>
      <c r="C1283" s="1" t="s">
        <v>26</v>
      </c>
      <c r="D1283" s="1" t="s">
        <v>27</v>
      </c>
      <c r="E1283" s="1" t="s">
        <v>22</v>
      </c>
      <c r="F1283" s="1" t="s">
        <v>33</v>
      </c>
      <c r="G1283">
        <v>4762.38</v>
      </c>
      <c r="H1283">
        <v>5</v>
      </c>
      <c r="I1283">
        <v>23811.9</v>
      </c>
      <c r="J1283">
        <v>2.4</v>
      </c>
      <c r="K1283">
        <v>3616</v>
      </c>
      <c r="L1283" s="2">
        <v>45568</v>
      </c>
      <c r="O1283" t="str">
        <f>IF(ecommerce_10000[[#This Row],[Platform]]="Souq","sq",ecommerce_10000[[#This Row],[Platform]])</f>
        <v>Jumia</v>
      </c>
      <c r="P1283" t="str">
        <f>IF(E1283="Souq","sq",IF(E1283="Jumia","Jum",E1283))</f>
        <v>Jum</v>
      </c>
      <c r="Q1283">
        <f>VLOOKUP(ecommerce_10000[[#This Row],[City]],F:I,4,FALSE)</f>
        <v>3665.44</v>
      </c>
      <c r="R1283" s="1">
        <f>SUMIF(C:C,ecommerce_10000[[#This Row],[Category]],I:I)</f>
        <v>29200970.130000021</v>
      </c>
      <c r="S1283" s="1">
        <f>SUMIFS(I:I,C:C,C1283)</f>
        <v>29200970.130000021</v>
      </c>
      <c r="T1283" s="1" t="str">
        <f>INDEX(F:F,MATCH(ecommerce_10000[[#This Row],[TotalAmount]],I:I,0))</f>
        <v>Dubai</v>
      </c>
    </row>
    <row r="1284" spans="1:20" x14ac:dyDescent="0.3">
      <c r="A1284" s="1" t="s">
        <v>1328</v>
      </c>
      <c r="B1284" s="1" t="s">
        <v>19</v>
      </c>
      <c r="C1284" s="1" t="s">
        <v>20</v>
      </c>
      <c r="D1284" s="1" t="s">
        <v>21</v>
      </c>
      <c r="E1284" s="1" t="s">
        <v>22</v>
      </c>
      <c r="F1284" s="1" t="s">
        <v>28</v>
      </c>
      <c r="G1284">
        <v>14958.81</v>
      </c>
      <c r="H1284">
        <v>4</v>
      </c>
      <c r="I1284">
        <v>59835.24</v>
      </c>
      <c r="J1284">
        <v>2.13</v>
      </c>
      <c r="K1284">
        <v>2602</v>
      </c>
      <c r="L1284" s="2">
        <v>45572</v>
      </c>
      <c r="O1284" t="str">
        <f>IF(ecommerce_10000[[#This Row],[Platform]]="Souq","sq",ecommerce_10000[[#This Row],[Platform]])</f>
        <v>Jumia</v>
      </c>
      <c r="P1284" t="str">
        <f>IF(E1284="Souq","sq",IF(E1284="Jumia","Jum",E1284))</f>
        <v>Jum</v>
      </c>
      <c r="Q1284">
        <f>VLOOKUP(ecommerce_10000[[#This Row],[City]],F:I,4,FALSE)</f>
        <v>26648.76</v>
      </c>
      <c r="R1284" s="1">
        <f>SUMIF(C:C,ecommerce_10000[[#This Row],[Category]],I:I)</f>
        <v>91504159.730000004</v>
      </c>
      <c r="S1284" s="1">
        <f>SUMIFS(I:I,C:C,C1284)</f>
        <v>91504159.730000004</v>
      </c>
      <c r="T1284" s="1" t="str">
        <f>INDEX(F:F,MATCH(ecommerce_10000[[#This Row],[TotalAmount]],I:I,0))</f>
        <v>Casablanca</v>
      </c>
    </row>
    <row r="1285" spans="1:20" x14ac:dyDescent="0.3">
      <c r="A1285" s="1" t="s">
        <v>1329</v>
      </c>
      <c r="B1285" s="1" t="s">
        <v>35</v>
      </c>
      <c r="C1285" s="1" t="s">
        <v>14</v>
      </c>
      <c r="D1285" s="1" t="s">
        <v>36</v>
      </c>
      <c r="E1285" s="1" t="s">
        <v>47</v>
      </c>
      <c r="F1285" s="1" t="s">
        <v>28</v>
      </c>
      <c r="G1285">
        <v>13670.74</v>
      </c>
      <c r="H1285">
        <v>5</v>
      </c>
      <c r="I1285">
        <v>68353.7</v>
      </c>
      <c r="J1285">
        <v>3.16</v>
      </c>
      <c r="K1285">
        <v>4618</v>
      </c>
      <c r="L1285" s="2">
        <v>45399</v>
      </c>
      <c r="O1285" t="str">
        <f>IF(ecommerce_10000[[#This Row],[Platform]]="Souq","sq",ecommerce_10000[[#This Row],[Platform]])</f>
        <v>Amazon</v>
      </c>
      <c r="P1285" t="str">
        <f>IF(E1285="Souq","sq",IF(E1285="Jumia","Jum",E1285))</f>
        <v>Amazon</v>
      </c>
      <c r="Q1285">
        <f>VLOOKUP(ecommerce_10000[[#This Row],[City]],F:I,4,FALSE)</f>
        <v>26648.76</v>
      </c>
      <c r="R1285" s="1">
        <f>SUMIF(C:C,ecommerce_10000[[#This Row],[Category]],I:I)</f>
        <v>92327183.770000085</v>
      </c>
      <c r="S1285" s="1">
        <f>SUMIFS(I:I,C:C,C1285)</f>
        <v>92327183.770000085</v>
      </c>
      <c r="T1285" s="1" t="str">
        <f>INDEX(F:F,MATCH(ecommerce_10000[[#This Row],[TotalAmount]],I:I,0))</f>
        <v>Casablanca</v>
      </c>
    </row>
    <row r="1286" spans="1:20" x14ac:dyDescent="0.3">
      <c r="A1286" s="1" t="s">
        <v>1330</v>
      </c>
      <c r="B1286" s="1" t="s">
        <v>65</v>
      </c>
      <c r="C1286" s="1" t="s">
        <v>20</v>
      </c>
      <c r="D1286" s="1" t="s">
        <v>66</v>
      </c>
      <c r="E1286" s="1" t="s">
        <v>16</v>
      </c>
      <c r="F1286" s="1" t="s">
        <v>40</v>
      </c>
      <c r="G1286">
        <v>15616.82</v>
      </c>
      <c r="H1286">
        <v>2</v>
      </c>
      <c r="I1286">
        <v>31233.64</v>
      </c>
      <c r="J1286">
        <v>4.74</v>
      </c>
      <c r="K1286">
        <v>4543</v>
      </c>
      <c r="L1286" s="2">
        <v>45409</v>
      </c>
      <c r="O1286" t="str">
        <f>IF(ecommerce_10000[[#This Row],[Platform]]="Souq","sq",ecommerce_10000[[#This Row],[Platform]])</f>
        <v>sq</v>
      </c>
      <c r="P1286" t="str">
        <f>IF(E1286="Souq","sq",IF(E1286="Jumia","Jum",E1286))</f>
        <v>sq</v>
      </c>
      <c r="Q1286">
        <f>VLOOKUP(ecommerce_10000[[#This Row],[City]],F:I,4,FALSE)</f>
        <v>99349.3</v>
      </c>
      <c r="R1286" s="1">
        <f>SUMIF(C:C,ecommerce_10000[[#This Row],[Category]],I:I)</f>
        <v>91504159.730000004</v>
      </c>
      <c r="S1286" s="1">
        <f>SUMIFS(I:I,C:C,C1286)</f>
        <v>91504159.730000004</v>
      </c>
      <c r="T1286" s="1" t="str">
        <f>INDEX(F:F,MATCH(ecommerce_10000[[#This Row],[TotalAmount]],I:I,0))</f>
        <v>Riyadh</v>
      </c>
    </row>
    <row r="1287" spans="1:20" x14ac:dyDescent="0.3">
      <c r="A1287" s="1" t="s">
        <v>1331</v>
      </c>
      <c r="B1287" s="1" t="s">
        <v>38</v>
      </c>
      <c r="C1287" s="1" t="s">
        <v>20</v>
      </c>
      <c r="D1287" s="1" t="s">
        <v>39</v>
      </c>
      <c r="E1287" s="1" t="s">
        <v>16</v>
      </c>
      <c r="F1287" s="1" t="s">
        <v>23</v>
      </c>
      <c r="G1287">
        <v>14755.64</v>
      </c>
      <c r="H1287">
        <v>4</v>
      </c>
      <c r="I1287">
        <v>59022.559999999998</v>
      </c>
      <c r="J1287">
        <v>2.2200000000000002</v>
      </c>
      <c r="K1287">
        <v>2432</v>
      </c>
      <c r="L1287" s="2">
        <v>45298</v>
      </c>
      <c r="O1287" t="str">
        <f>IF(ecommerce_10000[[#This Row],[Platform]]="Souq","sq",ecommerce_10000[[#This Row],[Platform]])</f>
        <v>sq</v>
      </c>
      <c r="P1287" t="str">
        <f>IF(E1287="Souq","sq",IF(E1287="Jumia","Jum",E1287))</f>
        <v>sq</v>
      </c>
      <c r="Q1287">
        <f>VLOOKUP(ecommerce_10000[[#This Row],[City]],F:I,4,FALSE)</f>
        <v>13290.4</v>
      </c>
      <c r="R1287" s="1">
        <f>SUMIF(C:C,ecommerce_10000[[#This Row],[Category]],I:I)</f>
        <v>91504159.730000004</v>
      </c>
      <c r="S1287" s="1">
        <f>SUMIFS(I:I,C:C,C1287)</f>
        <v>91504159.730000004</v>
      </c>
      <c r="T1287" s="1" t="str">
        <f>INDEX(F:F,MATCH(ecommerce_10000[[#This Row],[TotalAmount]],I:I,0))</f>
        <v>Alexandria</v>
      </c>
    </row>
    <row r="1288" spans="1:20" x14ac:dyDescent="0.3">
      <c r="A1288" s="1" t="s">
        <v>1332</v>
      </c>
      <c r="B1288" s="1" t="s">
        <v>43</v>
      </c>
      <c r="C1288" s="1" t="s">
        <v>44</v>
      </c>
      <c r="D1288" s="1" t="s">
        <v>45</v>
      </c>
      <c r="E1288" s="1" t="s">
        <v>16</v>
      </c>
      <c r="F1288" s="1" t="s">
        <v>33</v>
      </c>
      <c r="G1288">
        <v>2351.6</v>
      </c>
      <c r="H1288">
        <v>1</v>
      </c>
      <c r="I1288">
        <v>2351.6</v>
      </c>
      <c r="J1288">
        <v>4.93</v>
      </c>
      <c r="K1288">
        <v>149</v>
      </c>
      <c r="L1288" s="2">
        <v>45409</v>
      </c>
      <c r="O1288" t="str">
        <f>IF(ecommerce_10000[[#This Row],[Platform]]="Souq","sq",ecommerce_10000[[#This Row],[Platform]])</f>
        <v>sq</v>
      </c>
      <c r="P1288" t="str">
        <f>IF(E1288="Souq","sq",IF(E1288="Jumia","Jum",E1288))</f>
        <v>sq</v>
      </c>
      <c r="Q1288">
        <f>VLOOKUP(ecommerce_10000[[#This Row],[City]],F:I,4,FALSE)</f>
        <v>3665.44</v>
      </c>
      <c r="R1288" s="1">
        <f>SUMIF(C:C,ecommerce_10000[[#This Row],[Category]],I:I)</f>
        <v>31420413.200000018</v>
      </c>
      <c r="S1288" s="1">
        <f>SUMIFS(I:I,C:C,C1288)</f>
        <v>31420413.200000018</v>
      </c>
      <c r="T1288" s="1" t="str">
        <f>INDEX(F:F,MATCH(ecommerce_10000[[#This Row],[TotalAmount]],I:I,0))</f>
        <v>Dubai</v>
      </c>
    </row>
    <row r="1289" spans="1:20" x14ac:dyDescent="0.3">
      <c r="A1289" s="1" t="s">
        <v>1333</v>
      </c>
      <c r="B1289" s="1" t="s">
        <v>49</v>
      </c>
      <c r="C1289" s="1" t="s">
        <v>14</v>
      </c>
      <c r="D1289" s="1" t="s">
        <v>50</v>
      </c>
      <c r="E1289" s="1" t="s">
        <v>22</v>
      </c>
      <c r="F1289" s="1" t="s">
        <v>40</v>
      </c>
      <c r="G1289">
        <v>12394.27</v>
      </c>
      <c r="H1289">
        <v>1</v>
      </c>
      <c r="I1289">
        <v>12394.27</v>
      </c>
      <c r="J1289">
        <v>1.45</v>
      </c>
      <c r="K1289">
        <v>3642</v>
      </c>
      <c r="L1289" s="2">
        <v>45448</v>
      </c>
      <c r="O1289" t="str">
        <f>IF(ecommerce_10000[[#This Row],[Platform]]="Souq","sq",ecommerce_10000[[#This Row],[Platform]])</f>
        <v>Jumia</v>
      </c>
      <c r="P1289" t="str">
        <f>IF(E1289="Souq","sq",IF(E1289="Jumia","Jum",E1289))</f>
        <v>Jum</v>
      </c>
      <c r="Q1289">
        <f>VLOOKUP(ecommerce_10000[[#This Row],[City]],F:I,4,FALSE)</f>
        <v>99349.3</v>
      </c>
      <c r="R1289" s="1">
        <f>SUMIF(C:C,ecommerce_10000[[#This Row],[Category]],I:I)</f>
        <v>92327183.770000085</v>
      </c>
      <c r="S1289" s="1">
        <f>SUMIFS(I:I,C:C,C1289)</f>
        <v>92327183.770000085</v>
      </c>
      <c r="T1289" s="1" t="str">
        <f>INDEX(F:F,MATCH(ecommerce_10000[[#This Row],[TotalAmount]],I:I,0))</f>
        <v>Riyadh</v>
      </c>
    </row>
    <row r="1290" spans="1:20" x14ac:dyDescent="0.3">
      <c r="A1290" s="1" t="s">
        <v>1334</v>
      </c>
      <c r="B1290" s="1" t="s">
        <v>53</v>
      </c>
      <c r="C1290" s="1" t="s">
        <v>31</v>
      </c>
      <c r="D1290" s="1" t="s">
        <v>54</v>
      </c>
      <c r="E1290" s="1" t="s">
        <v>47</v>
      </c>
      <c r="F1290" s="1" t="s">
        <v>23</v>
      </c>
      <c r="G1290">
        <v>14778.78</v>
      </c>
      <c r="H1290">
        <v>4</v>
      </c>
      <c r="I1290">
        <v>59115.12</v>
      </c>
      <c r="J1290">
        <v>3.09</v>
      </c>
      <c r="K1290">
        <v>4961</v>
      </c>
      <c r="L1290" s="2">
        <v>45326</v>
      </c>
      <c r="O1290" t="str">
        <f>IF(ecommerce_10000[[#This Row],[Platform]]="Souq","sq",ecommerce_10000[[#This Row],[Platform]])</f>
        <v>Amazon</v>
      </c>
      <c r="P1290" t="str">
        <f>IF(E1290="Souq","sq",IF(E1290="Jumia","Jum",E1290))</f>
        <v>Amazon</v>
      </c>
      <c r="Q1290">
        <f>VLOOKUP(ecommerce_10000[[#This Row],[City]],F:I,4,FALSE)</f>
        <v>13290.4</v>
      </c>
      <c r="R1290" s="1">
        <f>SUMIF(C:C,ecommerce_10000[[#This Row],[Category]],I:I)</f>
        <v>57542997.559999913</v>
      </c>
      <c r="S1290" s="1">
        <f>SUMIFS(I:I,C:C,C1290)</f>
        <v>57542997.559999913</v>
      </c>
      <c r="T1290" s="1" t="str">
        <f>INDEX(F:F,MATCH(ecommerce_10000[[#This Row],[TotalAmount]],I:I,0))</f>
        <v>Alexandria</v>
      </c>
    </row>
    <row r="1291" spans="1:20" x14ac:dyDescent="0.3">
      <c r="A1291" s="1" t="s">
        <v>1335</v>
      </c>
      <c r="B1291" s="1" t="s">
        <v>38</v>
      </c>
      <c r="C1291" s="1" t="s">
        <v>20</v>
      </c>
      <c r="D1291" s="1" t="s">
        <v>39</v>
      </c>
      <c r="E1291" s="1" t="s">
        <v>16</v>
      </c>
      <c r="F1291" s="1" t="s">
        <v>17</v>
      </c>
      <c r="G1291">
        <v>18356.62</v>
      </c>
      <c r="H1291">
        <v>3</v>
      </c>
      <c r="I1291">
        <v>55069.86</v>
      </c>
      <c r="J1291">
        <v>2.54</v>
      </c>
      <c r="K1291">
        <v>1212</v>
      </c>
      <c r="L1291" s="2">
        <v>45415</v>
      </c>
      <c r="O1291" t="str">
        <f>IF(ecommerce_10000[[#This Row],[Platform]]="Souq","sq",ecommerce_10000[[#This Row],[Platform]])</f>
        <v>sq</v>
      </c>
      <c r="P1291" t="str">
        <f>IF(E1291="Souq","sq",IF(E1291="Jumia","Jum",E1291))</f>
        <v>sq</v>
      </c>
      <c r="Q1291">
        <f>VLOOKUP(ecommerce_10000[[#This Row],[City]],F:I,4,FALSE)</f>
        <v>16284.02</v>
      </c>
      <c r="R1291" s="1">
        <f>SUMIF(C:C,ecommerce_10000[[#This Row],[Category]],I:I)</f>
        <v>91504159.730000004</v>
      </c>
      <c r="S1291" s="1">
        <f>SUMIFS(I:I,C:C,C1291)</f>
        <v>91504159.730000004</v>
      </c>
      <c r="T1291" s="1" t="str">
        <f>INDEX(F:F,MATCH(ecommerce_10000[[#This Row],[TotalAmount]],I:I,0))</f>
        <v>Cairo</v>
      </c>
    </row>
    <row r="1292" spans="1:20" x14ac:dyDescent="0.3">
      <c r="A1292" s="1" t="s">
        <v>1336</v>
      </c>
      <c r="B1292" s="1" t="s">
        <v>30</v>
      </c>
      <c r="C1292" s="1" t="s">
        <v>31</v>
      </c>
      <c r="D1292" s="1" t="s">
        <v>32</v>
      </c>
      <c r="E1292" s="1" t="s">
        <v>47</v>
      </c>
      <c r="F1292" s="1" t="s">
        <v>23</v>
      </c>
      <c r="G1292">
        <v>12788.86</v>
      </c>
      <c r="H1292">
        <v>1</v>
      </c>
      <c r="I1292">
        <v>12788.86</v>
      </c>
      <c r="J1292">
        <v>3.3</v>
      </c>
      <c r="K1292">
        <v>1961</v>
      </c>
      <c r="L1292" s="2">
        <v>45296</v>
      </c>
      <c r="O1292" t="str">
        <f>IF(ecommerce_10000[[#This Row],[Platform]]="Souq","sq",ecommerce_10000[[#This Row],[Platform]])</f>
        <v>Amazon</v>
      </c>
      <c r="P1292" t="str">
        <f>IF(E1292="Souq","sq",IF(E1292="Jumia","Jum",E1292))</f>
        <v>Amazon</v>
      </c>
      <c r="Q1292">
        <f>VLOOKUP(ecommerce_10000[[#This Row],[City]],F:I,4,FALSE)</f>
        <v>13290.4</v>
      </c>
      <c r="R1292" s="1">
        <f>SUMIF(C:C,ecommerce_10000[[#This Row],[Category]],I:I)</f>
        <v>57542997.559999913</v>
      </c>
      <c r="S1292" s="1">
        <f>SUMIFS(I:I,C:C,C1292)</f>
        <v>57542997.559999913</v>
      </c>
      <c r="T1292" s="1" t="str">
        <f>INDEX(F:F,MATCH(ecommerce_10000[[#This Row],[TotalAmount]],I:I,0))</f>
        <v>Alexandria</v>
      </c>
    </row>
    <row r="1293" spans="1:20" x14ac:dyDescent="0.3">
      <c r="A1293" s="1" t="s">
        <v>1337</v>
      </c>
      <c r="B1293" s="1" t="s">
        <v>30</v>
      </c>
      <c r="C1293" s="1" t="s">
        <v>31</v>
      </c>
      <c r="D1293" s="1" t="s">
        <v>32</v>
      </c>
      <c r="E1293" s="1" t="s">
        <v>16</v>
      </c>
      <c r="F1293" s="1" t="s">
        <v>40</v>
      </c>
      <c r="G1293">
        <v>2200.87</v>
      </c>
      <c r="H1293">
        <v>5</v>
      </c>
      <c r="I1293">
        <v>11004.35</v>
      </c>
      <c r="J1293">
        <v>4.16</v>
      </c>
      <c r="K1293">
        <v>475</v>
      </c>
      <c r="L1293" s="2">
        <v>45372</v>
      </c>
      <c r="O1293" t="str">
        <f>IF(ecommerce_10000[[#This Row],[Platform]]="Souq","sq",ecommerce_10000[[#This Row],[Platform]])</f>
        <v>sq</v>
      </c>
      <c r="P1293" t="str">
        <f>IF(E1293="Souq","sq",IF(E1293="Jumia","Jum",E1293))</f>
        <v>sq</v>
      </c>
      <c r="Q1293">
        <f>VLOOKUP(ecommerce_10000[[#This Row],[City]],F:I,4,FALSE)</f>
        <v>99349.3</v>
      </c>
      <c r="R1293" s="1">
        <f>SUMIF(C:C,ecommerce_10000[[#This Row],[Category]],I:I)</f>
        <v>57542997.559999913</v>
      </c>
      <c r="S1293" s="1">
        <f>SUMIFS(I:I,C:C,C1293)</f>
        <v>57542997.559999913</v>
      </c>
      <c r="T1293" s="1" t="str">
        <f>INDEX(F:F,MATCH(ecommerce_10000[[#This Row],[TotalAmount]],I:I,0))</f>
        <v>Riyadh</v>
      </c>
    </row>
    <row r="1294" spans="1:20" x14ac:dyDescent="0.3">
      <c r="A1294" s="1" t="s">
        <v>1338</v>
      </c>
      <c r="B1294" s="1" t="s">
        <v>19</v>
      </c>
      <c r="C1294" s="1" t="s">
        <v>20</v>
      </c>
      <c r="D1294" s="1" t="s">
        <v>21</v>
      </c>
      <c r="E1294" s="1" t="s">
        <v>47</v>
      </c>
      <c r="F1294" s="1" t="s">
        <v>23</v>
      </c>
      <c r="G1294">
        <v>9063.1299999999992</v>
      </c>
      <c r="H1294">
        <v>3</v>
      </c>
      <c r="I1294">
        <v>27189.39</v>
      </c>
      <c r="J1294">
        <v>1.7</v>
      </c>
      <c r="K1294">
        <v>3279</v>
      </c>
      <c r="L1294" s="2">
        <v>45423</v>
      </c>
      <c r="O1294" t="str">
        <f>IF(ecommerce_10000[[#This Row],[Platform]]="Souq","sq",ecommerce_10000[[#This Row],[Platform]])</f>
        <v>Amazon</v>
      </c>
      <c r="P1294" t="str">
        <f>IF(E1294="Souq","sq",IF(E1294="Jumia","Jum",E1294))</f>
        <v>Amazon</v>
      </c>
      <c r="Q1294">
        <f>VLOOKUP(ecommerce_10000[[#This Row],[City]],F:I,4,FALSE)</f>
        <v>13290.4</v>
      </c>
      <c r="R1294" s="1">
        <f>SUMIF(C:C,ecommerce_10000[[#This Row],[Category]],I:I)</f>
        <v>91504159.730000004</v>
      </c>
      <c r="S1294" s="1">
        <f>SUMIFS(I:I,C:C,C1294)</f>
        <v>91504159.730000004</v>
      </c>
      <c r="T1294" s="1" t="str">
        <f>INDEX(F:F,MATCH(ecommerce_10000[[#This Row],[TotalAmount]],I:I,0))</f>
        <v>Alexandria</v>
      </c>
    </row>
    <row r="1295" spans="1:20" x14ac:dyDescent="0.3">
      <c r="A1295" s="1" t="s">
        <v>1339</v>
      </c>
      <c r="B1295" s="1" t="s">
        <v>49</v>
      </c>
      <c r="C1295" s="1" t="s">
        <v>14</v>
      </c>
      <c r="D1295" s="1" t="s">
        <v>50</v>
      </c>
      <c r="E1295" s="1" t="s">
        <v>47</v>
      </c>
      <c r="F1295" s="1" t="s">
        <v>23</v>
      </c>
      <c r="G1295">
        <v>19138.54</v>
      </c>
      <c r="H1295">
        <v>2</v>
      </c>
      <c r="I1295">
        <v>38277.08</v>
      </c>
      <c r="J1295">
        <v>3.06</v>
      </c>
      <c r="K1295">
        <v>2840</v>
      </c>
      <c r="L1295" s="2">
        <v>45485</v>
      </c>
      <c r="O1295" t="str">
        <f>IF(ecommerce_10000[[#This Row],[Platform]]="Souq","sq",ecommerce_10000[[#This Row],[Platform]])</f>
        <v>Amazon</v>
      </c>
      <c r="P1295" t="str">
        <f>IF(E1295="Souq","sq",IF(E1295="Jumia","Jum",E1295))</f>
        <v>Amazon</v>
      </c>
      <c r="Q1295">
        <f>VLOOKUP(ecommerce_10000[[#This Row],[City]],F:I,4,FALSE)</f>
        <v>13290.4</v>
      </c>
      <c r="R1295" s="1">
        <f>SUMIF(C:C,ecommerce_10000[[#This Row],[Category]],I:I)</f>
        <v>92327183.770000085</v>
      </c>
      <c r="S1295" s="1">
        <f>SUMIFS(I:I,C:C,C1295)</f>
        <v>92327183.770000085</v>
      </c>
      <c r="T1295" s="1" t="str">
        <f>INDEX(F:F,MATCH(ecommerce_10000[[#This Row],[TotalAmount]],I:I,0))</f>
        <v>Alexandria</v>
      </c>
    </row>
    <row r="1296" spans="1:20" x14ac:dyDescent="0.3">
      <c r="A1296" s="1" t="s">
        <v>1340</v>
      </c>
      <c r="B1296" s="1" t="s">
        <v>65</v>
      </c>
      <c r="C1296" s="1" t="s">
        <v>20</v>
      </c>
      <c r="D1296" s="1" t="s">
        <v>66</v>
      </c>
      <c r="E1296" s="1" t="s">
        <v>16</v>
      </c>
      <c r="F1296" s="1" t="s">
        <v>17</v>
      </c>
      <c r="G1296">
        <v>16093.89</v>
      </c>
      <c r="H1296">
        <v>3</v>
      </c>
      <c r="I1296">
        <v>48281.67</v>
      </c>
      <c r="J1296">
        <v>2.46</v>
      </c>
      <c r="K1296">
        <v>2645</v>
      </c>
      <c r="L1296" s="2">
        <v>45296</v>
      </c>
      <c r="O1296" t="str">
        <f>IF(ecommerce_10000[[#This Row],[Platform]]="Souq","sq",ecommerce_10000[[#This Row],[Platform]])</f>
        <v>sq</v>
      </c>
      <c r="P1296" t="str">
        <f>IF(E1296="Souq","sq",IF(E1296="Jumia","Jum",E1296))</f>
        <v>sq</v>
      </c>
      <c r="Q1296">
        <f>VLOOKUP(ecommerce_10000[[#This Row],[City]],F:I,4,FALSE)</f>
        <v>16284.02</v>
      </c>
      <c r="R1296" s="1">
        <f>SUMIF(C:C,ecommerce_10000[[#This Row],[Category]],I:I)</f>
        <v>91504159.730000004</v>
      </c>
      <c r="S1296" s="1">
        <f>SUMIFS(I:I,C:C,C1296)</f>
        <v>91504159.730000004</v>
      </c>
      <c r="T1296" s="1" t="str">
        <f>INDEX(F:F,MATCH(ecommerce_10000[[#This Row],[TotalAmount]],I:I,0))</f>
        <v>Cairo</v>
      </c>
    </row>
    <row r="1297" spans="1:20" x14ac:dyDescent="0.3">
      <c r="A1297" s="1" t="s">
        <v>1341</v>
      </c>
      <c r="B1297" s="1" t="s">
        <v>13</v>
      </c>
      <c r="C1297" s="1" t="s">
        <v>14</v>
      </c>
      <c r="D1297" s="1" t="s">
        <v>15</v>
      </c>
      <c r="E1297" s="1" t="s">
        <v>22</v>
      </c>
      <c r="F1297" s="1" t="s">
        <v>40</v>
      </c>
      <c r="G1297">
        <v>1912.41</v>
      </c>
      <c r="H1297">
        <v>5</v>
      </c>
      <c r="I1297">
        <v>9562.0499999999993</v>
      </c>
      <c r="J1297">
        <v>4.63</v>
      </c>
      <c r="K1297">
        <v>1728</v>
      </c>
      <c r="L1297" s="2">
        <v>45542</v>
      </c>
      <c r="O1297" t="str">
        <f>IF(ecommerce_10000[[#This Row],[Platform]]="Souq","sq",ecommerce_10000[[#This Row],[Platform]])</f>
        <v>Jumia</v>
      </c>
      <c r="P1297" t="str">
        <f>IF(E1297="Souq","sq",IF(E1297="Jumia","Jum",E1297))</f>
        <v>Jum</v>
      </c>
      <c r="Q1297">
        <f>VLOOKUP(ecommerce_10000[[#This Row],[City]],F:I,4,FALSE)</f>
        <v>99349.3</v>
      </c>
      <c r="R1297" s="1">
        <f>SUMIF(C:C,ecommerce_10000[[#This Row],[Category]],I:I)</f>
        <v>92327183.770000085</v>
      </c>
      <c r="S1297" s="1">
        <f>SUMIFS(I:I,C:C,C1297)</f>
        <v>92327183.770000085</v>
      </c>
      <c r="T1297" s="1" t="str">
        <f>INDEX(F:F,MATCH(ecommerce_10000[[#This Row],[TotalAmount]],I:I,0))</f>
        <v>Riyadh</v>
      </c>
    </row>
    <row r="1298" spans="1:20" x14ac:dyDescent="0.3">
      <c r="A1298" s="1" t="s">
        <v>1342</v>
      </c>
      <c r="B1298" s="1" t="s">
        <v>38</v>
      </c>
      <c r="C1298" s="1" t="s">
        <v>20</v>
      </c>
      <c r="D1298" s="1" t="s">
        <v>39</v>
      </c>
      <c r="E1298" s="1" t="s">
        <v>47</v>
      </c>
      <c r="F1298" s="1" t="s">
        <v>17</v>
      </c>
      <c r="G1298">
        <v>15529.93</v>
      </c>
      <c r="H1298">
        <v>2</v>
      </c>
      <c r="I1298">
        <v>31059.86</v>
      </c>
      <c r="J1298">
        <v>3.13</v>
      </c>
      <c r="K1298">
        <v>2215</v>
      </c>
      <c r="L1298" s="2">
        <v>45362</v>
      </c>
      <c r="O1298" t="str">
        <f>IF(ecommerce_10000[[#This Row],[Platform]]="Souq","sq",ecommerce_10000[[#This Row],[Platform]])</f>
        <v>Amazon</v>
      </c>
      <c r="P1298" t="str">
        <f>IF(E1298="Souq","sq",IF(E1298="Jumia","Jum",E1298))</f>
        <v>Amazon</v>
      </c>
      <c r="Q1298">
        <f>VLOOKUP(ecommerce_10000[[#This Row],[City]],F:I,4,FALSE)</f>
        <v>16284.02</v>
      </c>
      <c r="R1298" s="1">
        <f>SUMIF(C:C,ecommerce_10000[[#This Row],[Category]],I:I)</f>
        <v>91504159.730000004</v>
      </c>
      <c r="S1298" s="1">
        <f>SUMIFS(I:I,C:C,C1298)</f>
        <v>91504159.730000004</v>
      </c>
      <c r="T1298" s="1" t="str">
        <f>INDEX(F:F,MATCH(ecommerce_10000[[#This Row],[TotalAmount]],I:I,0))</f>
        <v>Cairo</v>
      </c>
    </row>
    <row r="1299" spans="1:20" x14ac:dyDescent="0.3">
      <c r="A1299" s="1" t="s">
        <v>1343</v>
      </c>
      <c r="B1299" s="1" t="s">
        <v>65</v>
      </c>
      <c r="C1299" s="1" t="s">
        <v>20</v>
      </c>
      <c r="D1299" s="1" t="s">
        <v>66</v>
      </c>
      <c r="E1299" s="1" t="s">
        <v>47</v>
      </c>
      <c r="F1299" s="1" t="s">
        <v>28</v>
      </c>
      <c r="G1299">
        <v>406.76</v>
      </c>
      <c r="H1299">
        <v>4</v>
      </c>
      <c r="I1299">
        <v>1627.04</v>
      </c>
      <c r="J1299">
        <v>1.18</v>
      </c>
      <c r="K1299">
        <v>4979</v>
      </c>
      <c r="L1299" s="2">
        <v>45538</v>
      </c>
      <c r="O1299" t="str">
        <f>IF(ecommerce_10000[[#This Row],[Platform]]="Souq","sq",ecommerce_10000[[#This Row],[Platform]])</f>
        <v>Amazon</v>
      </c>
      <c r="P1299" t="str">
        <f>IF(E1299="Souq","sq",IF(E1299="Jumia","Jum",E1299))</f>
        <v>Amazon</v>
      </c>
      <c r="Q1299">
        <f>VLOOKUP(ecommerce_10000[[#This Row],[City]],F:I,4,FALSE)</f>
        <v>26648.76</v>
      </c>
      <c r="R1299" s="1">
        <f>SUMIF(C:C,ecommerce_10000[[#This Row],[Category]],I:I)</f>
        <v>91504159.730000004</v>
      </c>
      <c r="S1299" s="1">
        <f>SUMIFS(I:I,C:C,C1299)</f>
        <v>91504159.730000004</v>
      </c>
      <c r="T1299" s="1" t="str">
        <f>INDEX(F:F,MATCH(ecommerce_10000[[#This Row],[TotalAmount]],I:I,0))</f>
        <v>Casablanca</v>
      </c>
    </row>
    <row r="1300" spans="1:20" x14ac:dyDescent="0.3">
      <c r="A1300" s="1" t="s">
        <v>1344</v>
      </c>
      <c r="B1300" s="1" t="s">
        <v>13</v>
      </c>
      <c r="C1300" s="1" t="s">
        <v>14</v>
      </c>
      <c r="D1300" s="1" t="s">
        <v>15</v>
      </c>
      <c r="E1300" s="1" t="s">
        <v>47</v>
      </c>
      <c r="F1300" s="1" t="s">
        <v>40</v>
      </c>
      <c r="G1300">
        <v>9710.34</v>
      </c>
      <c r="H1300">
        <v>1</v>
      </c>
      <c r="I1300">
        <v>9710.34</v>
      </c>
      <c r="J1300">
        <v>2.34</v>
      </c>
      <c r="K1300">
        <v>4860</v>
      </c>
      <c r="L1300" s="2">
        <v>45559</v>
      </c>
      <c r="O1300" t="str">
        <f>IF(ecommerce_10000[[#This Row],[Platform]]="Souq","sq",ecommerce_10000[[#This Row],[Platform]])</f>
        <v>Amazon</v>
      </c>
      <c r="P1300" t="str">
        <f>IF(E1300="Souq","sq",IF(E1300="Jumia","Jum",E1300))</f>
        <v>Amazon</v>
      </c>
      <c r="Q1300">
        <f>VLOOKUP(ecommerce_10000[[#This Row],[City]],F:I,4,FALSE)</f>
        <v>99349.3</v>
      </c>
      <c r="R1300" s="1">
        <f>SUMIF(C:C,ecommerce_10000[[#This Row],[Category]],I:I)</f>
        <v>92327183.770000085</v>
      </c>
      <c r="S1300" s="1">
        <f>SUMIFS(I:I,C:C,C1300)</f>
        <v>92327183.770000085</v>
      </c>
      <c r="T1300" s="1" t="str">
        <f>INDEX(F:F,MATCH(ecommerce_10000[[#This Row],[TotalAmount]],I:I,0))</f>
        <v>Riyadh</v>
      </c>
    </row>
    <row r="1301" spans="1:20" x14ac:dyDescent="0.3">
      <c r="A1301" s="1" t="s">
        <v>1345</v>
      </c>
      <c r="B1301" s="1" t="s">
        <v>25</v>
      </c>
      <c r="C1301" s="1" t="s">
        <v>26</v>
      </c>
      <c r="D1301" s="1" t="s">
        <v>27</v>
      </c>
      <c r="E1301" s="1" t="s">
        <v>47</v>
      </c>
      <c r="F1301" s="1" t="s">
        <v>17</v>
      </c>
      <c r="G1301">
        <v>3915.6</v>
      </c>
      <c r="H1301">
        <v>1</v>
      </c>
      <c r="I1301">
        <v>3915.6</v>
      </c>
      <c r="J1301">
        <v>4</v>
      </c>
      <c r="K1301">
        <v>1529</v>
      </c>
      <c r="L1301" s="2">
        <v>45459</v>
      </c>
      <c r="O1301" t="str">
        <f>IF(ecommerce_10000[[#This Row],[Platform]]="Souq","sq",ecommerce_10000[[#This Row],[Platform]])</f>
        <v>Amazon</v>
      </c>
      <c r="P1301" t="str">
        <f>IF(E1301="Souq","sq",IF(E1301="Jumia","Jum",E1301))</f>
        <v>Amazon</v>
      </c>
      <c r="Q1301">
        <f>VLOOKUP(ecommerce_10000[[#This Row],[City]],F:I,4,FALSE)</f>
        <v>16284.02</v>
      </c>
      <c r="R1301" s="1">
        <f>SUMIF(C:C,ecommerce_10000[[#This Row],[Category]],I:I)</f>
        <v>29200970.130000021</v>
      </c>
      <c r="S1301" s="1">
        <f>SUMIFS(I:I,C:C,C1301)</f>
        <v>29200970.130000021</v>
      </c>
      <c r="T1301" s="1" t="str">
        <f>INDEX(F:F,MATCH(ecommerce_10000[[#This Row],[TotalAmount]],I:I,0))</f>
        <v>Cairo</v>
      </c>
    </row>
    <row r="1302" spans="1:20" x14ac:dyDescent="0.3">
      <c r="A1302" s="1" t="s">
        <v>1346</v>
      </c>
      <c r="B1302" s="1" t="s">
        <v>25</v>
      </c>
      <c r="C1302" s="1" t="s">
        <v>26</v>
      </c>
      <c r="D1302" s="1" t="s">
        <v>27</v>
      </c>
      <c r="E1302" s="1" t="s">
        <v>22</v>
      </c>
      <c r="F1302" s="1" t="s">
        <v>23</v>
      </c>
      <c r="G1302">
        <v>13446.89</v>
      </c>
      <c r="H1302">
        <v>3</v>
      </c>
      <c r="I1302">
        <v>40340.67</v>
      </c>
      <c r="J1302">
        <v>3.17</v>
      </c>
      <c r="K1302">
        <v>2666</v>
      </c>
      <c r="L1302" s="2">
        <v>45341</v>
      </c>
      <c r="O1302" t="str">
        <f>IF(ecommerce_10000[[#This Row],[Platform]]="Souq","sq",ecommerce_10000[[#This Row],[Platform]])</f>
        <v>Jumia</v>
      </c>
      <c r="P1302" t="str">
        <f>IF(E1302="Souq","sq",IF(E1302="Jumia","Jum",E1302))</f>
        <v>Jum</v>
      </c>
      <c r="Q1302">
        <f>VLOOKUP(ecommerce_10000[[#This Row],[City]],F:I,4,FALSE)</f>
        <v>13290.4</v>
      </c>
      <c r="R1302" s="1">
        <f>SUMIF(C:C,ecommerce_10000[[#This Row],[Category]],I:I)</f>
        <v>29200970.130000021</v>
      </c>
      <c r="S1302" s="1">
        <f>SUMIFS(I:I,C:C,C1302)</f>
        <v>29200970.130000021</v>
      </c>
      <c r="T1302" s="1" t="str">
        <f>INDEX(F:F,MATCH(ecommerce_10000[[#This Row],[TotalAmount]],I:I,0))</f>
        <v>Alexandria</v>
      </c>
    </row>
    <row r="1303" spans="1:20" x14ac:dyDescent="0.3">
      <c r="A1303" s="1" t="s">
        <v>1347</v>
      </c>
      <c r="B1303" s="1" t="s">
        <v>49</v>
      </c>
      <c r="C1303" s="1" t="s">
        <v>14</v>
      </c>
      <c r="D1303" s="1" t="s">
        <v>50</v>
      </c>
      <c r="E1303" s="1" t="s">
        <v>47</v>
      </c>
      <c r="F1303" s="1" t="s">
        <v>28</v>
      </c>
      <c r="G1303">
        <v>7595.25</v>
      </c>
      <c r="H1303">
        <v>3</v>
      </c>
      <c r="I1303">
        <v>22785.75</v>
      </c>
      <c r="J1303">
        <v>1.87</v>
      </c>
      <c r="K1303">
        <v>22</v>
      </c>
      <c r="L1303" s="2">
        <v>45610</v>
      </c>
      <c r="O1303" t="str">
        <f>IF(ecommerce_10000[[#This Row],[Platform]]="Souq","sq",ecommerce_10000[[#This Row],[Platform]])</f>
        <v>Amazon</v>
      </c>
      <c r="P1303" t="str">
        <f>IF(E1303="Souq","sq",IF(E1303="Jumia","Jum",E1303))</f>
        <v>Amazon</v>
      </c>
      <c r="Q1303">
        <f>VLOOKUP(ecommerce_10000[[#This Row],[City]],F:I,4,FALSE)</f>
        <v>26648.76</v>
      </c>
      <c r="R1303" s="1">
        <f>SUMIF(C:C,ecommerce_10000[[#This Row],[Category]],I:I)</f>
        <v>92327183.770000085</v>
      </c>
      <c r="S1303" s="1">
        <f>SUMIFS(I:I,C:C,C1303)</f>
        <v>92327183.770000085</v>
      </c>
      <c r="T1303" s="1" t="str">
        <f>INDEX(F:F,MATCH(ecommerce_10000[[#This Row],[TotalAmount]],I:I,0))</f>
        <v>Casablanca</v>
      </c>
    </row>
    <row r="1304" spans="1:20" x14ac:dyDescent="0.3">
      <c r="A1304" s="1" t="s">
        <v>1348</v>
      </c>
      <c r="B1304" s="1" t="s">
        <v>38</v>
      </c>
      <c r="C1304" s="1" t="s">
        <v>20</v>
      </c>
      <c r="D1304" s="1" t="s">
        <v>39</v>
      </c>
      <c r="E1304" s="1" t="s">
        <v>16</v>
      </c>
      <c r="F1304" s="1" t="s">
        <v>28</v>
      </c>
      <c r="G1304">
        <v>14558.75</v>
      </c>
      <c r="H1304">
        <v>4</v>
      </c>
      <c r="I1304">
        <v>58235</v>
      </c>
      <c r="J1304">
        <v>1.52</v>
      </c>
      <c r="K1304">
        <v>1196</v>
      </c>
      <c r="L1304" s="2">
        <v>45558</v>
      </c>
      <c r="O1304" t="str">
        <f>IF(ecommerce_10000[[#This Row],[Platform]]="Souq","sq",ecommerce_10000[[#This Row],[Platform]])</f>
        <v>sq</v>
      </c>
      <c r="P1304" t="str">
        <f>IF(E1304="Souq","sq",IF(E1304="Jumia","Jum",E1304))</f>
        <v>sq</v>
      </c>
      <c r="Q1304">
        <f>VLOOKUP(ecommerce_10000[[#This Row],[City]],F:I,4,FALSE)</f>
        <v>26648.76</v>
      </c>
      <c r="R1304" s="1">
        <f>SUMIF(C:C,ecommerce_10000[[#This Row],[Category]],I:I)</f>
        <v>91504159.730000004</v>
      </c>
      <c r="S1304" s="1">
        <f>SUMIFS(I:I,C:C,C1304)</f>
        <v>91504159.730000004</v>
      </c>
      <c r="T1304" s="1" t="str">
        <f>INDEX(F:F,MATCH(ecommerce_10000[[#This Row],[TotalAmount]],I:I,0))</f>
        <v>Casablanca</v>
      </c>
    </row>
    <row r="1305" spans="1:20" x14ac:dyDescent="0.3">
      <c r="A1305" s="1" t="s">
        <v>1349</v>
      </c>
      <c r="B1305" s="1" t="s">
        <v>43</v>
      </c>
      <c r="C1305" s="1" t="s">
        <v>44</v>
      </c>
      <c r="D1305" s="1" t="s">
        <v>45</v>
      </c>
      <c r="E1305" s="1" t="s">
        <v>47</v>
      </c>
      <c r="F1305" s="1" t="s">
        <v>17</v>
      </c>
      <c r="G1305">
        <v>1401.79</v>
      </c>
      <c r="H1305">
        <v>2</v>
      </c>
      <c r="I1305">
        <v>2803.58</v>
      </c>
      <c r="J1305">
        <v>2.87</v>
      </c>
      <c r="K1305">
        <v>4009</v>
      </c>
      <c r="L1305" s="2">
        <v>45426</v>
      </c>
      <c r="O1305" t="str">
        <f>IF(ecommerce_10000[[#This Row],[Platform]]="Souq","sq",ecommerce_10000[[#This Row],[Platform]])</f>
        <v>Amazon</v>
      </c>
      <c r="P1305" t="str">
        <f>IF(E1305="Souq","sq",IF(E1305="Jumia","Jum",E1305))</f>
        <v>Amazon</v>
      </c>
      <c r="Q1305">
        <f>VLOOKUP(ecommerce_10000[[#This Row],[City]],F:I,4,FALSE)</f>
        <v>16284.02</v>
      </c>
      <c r="R1305" s="1">
        <f>SUMIF(C:C,ecommerce_10000[[#This Row],[Category]],I:I)</f>
        <v>31420413.200000018</v>
      </c>
      <c r="S1305" s="1">
        <f>SUMIFS(I:I,C:C,C1305)</f>
        <v>31420413.200000018</v>
      </c>
      <c r="T1305" s="1" t="str">
        <f>INDEX(F:F,MATCH(ecommerce_10000[[#This Row],[TotalAmount]],I:I,0))</f>
        <v>Cairo</v>
      </c>
    </row>
    <row r="1306" spans="1:20" x14ac:dyDescent="0.3">
      <c r="A1306" s="1" t="s">
        <v>1350</v>
      </c>
      <c r="B1306" s="1" t="s">
        <v>13</v>
      </c>
      <c r="C1306" s="1" t="s">
        <v>14</v>
      </c>
      <c r="D1306" s="1" t="s">
        <v>15</v>
      </c>
      <c r="E1306" s="1" t="s">
        <v>16</v>
      </c>
      <c r="F1306" s="1" t="s">
        <v>23</v>
      </c>
      <c r="G1306">
        <v>13547.51</v>
      </c>
      <c r="H1306">
        <v>4</v>
      </c>
      <c r="I1306">
        <v>54190.04</v>
      </c>
      <c r="J1306">
        <v>2.88</v>
      </c>
      <c r="K1306">
        <v>3459</v>
      </c>
      <c r="L1306" s="2">
        <v>45636</v>
      </c>
      <c r="O1306" t="str">
        <f>IF(ecommerce_10000[[#This Row],[Platform]]="Souq","sq",ecommerce_10000[[#This Row],[Platform]])</f>
        <v>sq</v>
      </c>
      <c r="P1306" t="str">
        <f>IF(E1306="Souq","sq",IF(E1306="Jumia","Jum",E1306))</f>
        <v>sq</v>
      </c>
      <c r="Q1306">
        <f>VLOOKUP(ecommerce_10000[[#This Row],[City]],F:I,4,FALSE)</f>
        <v>13290.4</v>
      </c>
      <c r="R1306" s="1">
        <f>SUMIF(C:C,ecommerce_10000[[#This Row],[Category]],I:I)</f>
        <v>92327183.770000085</v>
      </c>
      <c r="S1306" s="1">
        <f>SUMIFS(I:I,C:C,C1306)</f>
        <v>92327183.770000085</v>
      </c>
      <c r="T1306" s="1" t="str">
        <f>INDEX(F:F,MATCH(ecommerce_10000[[#This Row],[TotalAmount]],I:I,0))</f>
        <v>Alexandria</v>
      </c>
    </row>
    <row r="1307" spans="1:20" x14ac:dyDescent="0.3">
      <c r="A1307" s="1" t="s">
        <v>1351</v>
      </c>
      <c r="B1307" s="1" t="s">
        <v>25</v>
      </c>
      <c r="C1307" s="1" t="s">
        <v>26</v>
      </c>
      <c r="D1307" s="1" t="s">
        <v>27</v>
      </c>
      <c r="E1307" s="1" t="s">
        <v>22</v>
      </c>
      <c r="F1307" s="1" t="s">
        <v>40</v>
      </c>
      <c r="G1307">
        <v>6249.12</v>
      </c>
      <c r="H1307">
        <v>3</v>
      </c>
      <c r="I1307">
        <v>18747.36</v>
      </c>
      <c r="J1307">
        <v>1.03</v>
      </c>
      <c r="K1307">
        <v>4179</v>
      </c>
      <c r="L1307" s="2">
        <v>45344</v>
      </c>
      <c r="O1307" t="str">
        <f>IF(ecommerce_10000[[#This Row],[Platform]]="Souq","sq",ecommerce_10000[[#This Row],[Platform]])</f>
        <v>Jumia</v>
      </c>
      <c r="P1307" t="str">
        <f>IF(E1307="Souq","sq",IF(E1307="Jumia","Jum",E1307))</f>
        <v>Jum</v>
      </c>
      <c r="Q1307">
        <f>VLOOKUP(ecommerce_10000[[#This Row],[City]],F:I,4,FALSE)</f>
        <v>99349.3</v>
      </c>
      <c r="R1307" s="1">
        <f>SUMIF(C:C,ecommerce_10000[[#This Row],[Category]],I:I)</f>
        <v>29200970.130000021</v>
      </c>
      <c r="S1307" s="1">
        <f>SUMIFS(I:I,C:C,C1307)</f>
        <v>29200970.130000021</v>
      </c>
      <c r="T1307" s="1" t="str">
        <f>INDEX(F:F,MATCH(ecommerce_10000[[#This Row],[TotalAmount]],I:I,0))</f>
        <v>Riyadh</v>
      </c>
    </row>
    <row r="1308" spans="1:20" x14ac:dyDescent="0.3">
      <c r="A1308" s="1" t="s">
        <v>1352</v>
      </c>
      <c r="B1308" s="1" t="s">
        <v>43</v>
      </c>
      <c r="C1308" s="1" t="s">
        <v>44</v>
      </c>
      <c r="D1308" s="1" t="s">
        <v>45</v>
      </c>
      <c r="E1308" s="1" t="s">
        <v>16</v>
      </c>
      <c r="F1308" s="1" t="s">
        <v>17</v>
      </c>
      <c r="G1308">
        <v>13368.83</v>
      </c>
      <c r="H1308">
        <v>5</v>
      </c>
      <c r="I1308">
        <v>66844.149999999994</v>
      </c>
      <c r="J1308">
        <v>4.17</v>
      </c>
      <c r="K1308">
        <v>1139</v>
      </c>
      <c r="L1308" s="2">
        <v>45634</v>
      </c>
      <c r="O1308" t="str">
        <f>IF(ecommerce_10000[[#This Row],[Platform]]="Souq","sq",ecommerce_10000[[#This Row],[Platform]])</f>
        <v>sq</v>
      </c>
      <c r="P1308" t="str">
        <f>IF(E1308="Souq","sq",IF(E1308="Jumia","Jum",E1308))</f>
        <v>sq</v>
      </c>
      <c r="Q1308">
        <f>VLOOKUP(ecommerce_10000[[#This Row],[City]],F:I,4,FALSE)</f>
        <v>16284.02</v>
      </c>
      <c r="R1308" s="1">
        <f>SUMIF(C:C,ecommerce_10000[[#This Row],[Category]],I:I)</f>
        <v>31420413.200000018</v>
      </c>
      <c r="S1308" s="1">
        <f>SUMIFS(I:I,C:C,C1308)</f>
        <v>31420413.200000018</v>
      </c>
      <c r="T1308" s="1" t="str">
        <f>INDEX(F:F,MATCH(ecommerce_10000[[#This Row],[TotalAmount]],I:I,0))</f>
        <v>Cairo</v>
      </c>
    </row>
    <row r="1309" spans="1:20" x14ac:dyDescent="0.3">
      <c r="A1309" s="1" t="s">
        <v>1353</v>
      </c>
      <c r="B1309" s="1" t="s">
        <v>38</v>
      </c>
      <c r="C1309" s="1" t="s">
        <v>20</v>
      </c>
      <c r="D1309" s="1" t="s">
        <v>39</v>
      </c>
      <c r="E1309" s="1" t="s">
        <v>22</v>
      </c>
      <c r="F1309" s="1" t="s">
        <v>33</v>
      </c>
      <c r="G1309">
        <v>8726.9599999999991</v>
      </c>
      <c r="H1309">
        <v>2</v>
      </c>
      <c r="I1309">
        <v>17453.919999999998</v>
      </c>
      <c r="J1309">
        <v>2.79</v>
      </c>
      <c r="K1309">
        <v>2095</v>
      </c>
      <c r="L1309" s="2">
        <v>45352</v>
      </c>
      <c r="O1309" t="str">
        <f>IF(ecommerce_10000[[#This Row],[Platform]]="Souq","sq",ecommerce_10000[[#This Row],[Platform]])</f>
        <v>Jumia</v>
      </c>
      <c r="P1309" t="str">
        <f>IF(E1309="Souq","sq",IF(E1309="Jumia","Jum",E1309))</f>
        <v>Jum</v>
      </c>
      <c r="Q1309">
        <f>VLOOKUP(ecommerce_10000[[#This Row],[City]],F:I,4,FALSE)</f>
        <v>3665.44</v>
      </c>
      <c r="R1309" s="1">
        <f>SUMIF(C:C,ecommerce_10000[[#This Row],[Category]],I:I)</f>
        <v>91504159.730000004</v>
      </c>
      <c r="S1309" s="1">
        <f>SUMIFS(I:I,C:C,C1309)</f>
        <v>91504159.730000004</v>
      </c>
      <c r="T1309" s="1" t="str">
        <f>INDEX(F:F,MATCH(ecommerce_10000[[#This Row],[TotalAmount]],I:I,0))</f>
        <v>Dubai</v>
      </c>
    </row>
    <row r="1310" spans="1:20" x14ac:dyDescent="0.3">
      <c r="A1310" s="1" t="s">
        <v>1354</v>
      </c>
      <c r="B1310" s="1" t="s">
        <v>43</v>
      </c>
      <c r="C1310" s="1" t="s">
        <v>44</v>
      </c>
      <c r="D1310" s="1" t="s">
        <v>45</v>
      </c>
      <c r="E1310" s="1" t="s">
        <v>47</v>
      </c>
      <c r="F1310" s="1" t="s">
        <v>17</v>
      </c>
      <c r="G1310">
        <v>16790.96</v>
      </c>
      <c r="H1310">
        <v>4</v>
      </c>
      <c r="I1310">
        <v>67163.839999999997</v>
      </c>
      <c r="J1310">
        <v>3.17</v>
      </c>
      <c r="K1310">
        <v>3776</v>
      </c>
      <c r="L1310" s="2">
        <v>45440</v>
      </c>
      <c r="O1310" t="str">
        <f>IF(ecommerce_10000[[#This Row],[Platform]]="Souq","sq",ecommerce_10000[[#This Row],[Platform]])</f>
        <v>Amazon</v>
      </c>
      <c r="P1310" t="str">
        <f>IF(E1310="Souq","sq",IF(E1310="Jumia","Jum",E1310))</f>
        <v>Amazon</v>
      </c>
      <c r="Q1310">
        <f>VLOOKUP(ecommerce_10000[[#This Row],[City]],F:I,4,FALSE)</f>
        <v>16284.02</v>
      </c>
      <c r="R1310" s="1">
        <f>SUMIF(C:C,ecommerce_10000[[#This Row],[Category]],I:I)</f>
        <v>31420413.200000018</v>
      </c>
      <c r="S1310" s="1">
        <f>SUMIFS(I:I,C:C,C1310)</f>
        <v>31420413.200000018</v>
      </c>
      <c r="T1310" s="1" t="str">
        <f>INDEX(F:F,MATCH(ecommerce_10000[[#This Row],[TotalAmount]],I:I,0))</f>
        <v>Cairo</v>
      </c>
    </row>
    <row r="1311" spans="1:20" x14ac:dyDescent="0.3">
      <c r="A1311" s="1" t="s">
        <v>1355</v>
      </c>
      <c r="B1311" s="1" t="s">
        <v>35</v>
      </c>
      <c r="C1311" s="1" t="s">
        <v>14</v>
      </c>
      <c r="D1311" s="1" t="s">
        <v>36</v>
      </c>
      <c r="E1311" s="1" t="s">
        <v>47</v>
      </c>
      <c r="F1311" s="1" t="s">
        <v>23</v>
      </c>
      <c r="G1311">
        <v>14192.73</v>
      </c>
      <c r="H1311">
        <v>5</v>
      </c>
      <c r="I1311">
        <v>70963.649999999994</v>
      </c>
      <c r="J1311">
        <v>2.62</v>
      </c>
      <c r="K1311">
        <v>2316</v>
      </c>
      <c r="L1311" s="2">
        <v>45559</v>
      </c>
      <c r="O1311" t="str">
        <f>IF(ecommerce_10000[[#This Row],[Platform]]="Souq","sq",ecommerce_10000[[#This Row],[Platform]])</f>
        <v>Amazon</v>
      </c>
      <c r="P1311" t="str">
        <f>IF(E1311="Souq","sq",IF(E1311="Jumia","Jum",E1311))</f>
        <v>Amazon</v>
      </c>
      <c r="Q1311">
        <f>VLOOKUP(ecommerce_10000[[#This Row],[City]],F:I,4,FALSE)</f>
        <v>13290.4</v>
      </c>
      <c r="R1311" s="1">
        <f>SUMIF(C:C,ecommerce_10000[[#This Row],[Category]],I:I)</f>
        <v>92327183.770000085</v>
      </c>
      <c r="S1311" s="1">
        <f>SUMIFS(I:I,C:C,C1311)</f>
        <v>92327183.770000085</v>
      </c>
      <c r="T1311" s="1" t="str">
        <f>INDEX(F:F,MATCH(ecommerce_10000[[#This Row],[TotalAmount]],I:I,0))</f>
        <v>Alexandria</v>
      </c>
    </row>
    <row r="1312" spans="1:20" x14ac:dyDescent="0.3">
      <c r="A1312" s="1" t="s">
        <v>1356</v>
      </c>
      <c r="B1312" s="1" t="s">
        <v>30</v>
      </c>
      <c r="C1312" s="1" t="s">
        <v>31</v>
      </c>
      <c r="D1312" s="1" t="s">
        <v>32</v>
      </c>
      <c r="E1312" s="1" t="s">
        <v>22</v>
      </c>
      <c r="F1312" s="1" t="s">
        <v>28</v>
      </c>
      <c r="G1312">
        <v>13379.47</v>
      </c>
      <c r="H1312">
        <v>2</v>
      </c>
      <c r="I1312">
        <v>26758.94</v>
      </c>
      <c r="J1312">
        <v>2.78</v>
      </c>
      <c r="K1312">
        <v>2498</v>
      </c>
      <c r="L1312" s="2">
        <v>45346</v>
      </c>
      <c r="O1312" t="str">
        <f>IF(ecommerce_10000[[#This Row],[Platform]]="Souq","sq",ecommerce_10000[[#This Row],[Platform]])</f>
        <v>Jumia</v>
      </c>
      <c r="P1312" t="str">
        <f>IF(E1312="Souq","sq",IF(E1312="Jumia","Jum",E1312))</f>
        <v>Jum</v>
      </c>
      <c r="Q1312">
        <f>VLOOKUP(ecommerce_10000[[#This Row],[City]],F:I,4,FALSE)</f>
        <v>26648.76</v>
      </c>
      <c r="R1312" s="1">
        <f>SUMIF(C:C,ecommerce_10000[[#This Row],[Category]],I:I)</f>
        <v>57542997.559999913</v>
      </c>
      <c r="S1312" s="1">
        <f>SUMIFS(I:I,C:C,C1312)</f>
        <v>57542997.559999913</v>
      </c>
      <c r="T1312" s="1" t="str">
        <f>INDEX(F:F,MATCH(ecommerce_10000[[#This Row],[TotalAmount]],I:I,0))</f>
        <v>Casablanca</v>
      </c>
    </row>
    <row r="1313" spans="1:20" x14ac:dyDescent="0.3">
      <c r="A1313" s="1" t="s">
        <v>1357</v>
      </c>
      <c r="B1313" s="1" t="s">
        <v>43</v>
      </c>
      <c r="C1313" s="1" t="s">
        <v>44</v>
      </c>
      <c r="D1313" s="1" t="s">
        <v>45</v>
      </c>
      <c r="E1313" s="1" t="s">
        <v>22</v>
      </c>
      <c r="F1313" s="1" t="s">
        <v>23</v>
      </c>
      <c r="G1313">
        <v>1843.19</v>
      </c>
      <c r="H1313">
        <v>5</v>
      </c>
      <c r="I1313">
        <v>9215.9500000000007</v>
      </c>
      <c r="J1313">
        <v>4.6399999999999997</v>
      </c>
      <c r="K1313">
        <v>1936</v>
      </c>
      <c r="L1313" s="2">
        <v>45474</v>
      </c>
      <c r="O1313" t="str">
        <f>IF(ecommerce_10000[[#This Row],[Platform]]="Souq","sq",ecommerce_10000[[#This Row],[Platform]])</f>
        <v>Jumia</v>
      </c>
      <c r="P1313" t="str">
        <f>IF(E1313="Souq","sq",IF(E1313="Jumia","Jum",E1313))</f>
        <v>Jum</v>
      </c>
      <c r="Q1313">
        <f>VLOOKUP(ecommerce_10000[[#This Row],[City]],F:I,4,FALSE)</f>
        <v>13290.4</v>
      </c>
      <c r="R1313" s="1">
        <f>SUMIF(C:C,ecommerce_10000[[#This Row],[Category]],I:I)</f>
        <v>31420413.200000018</v>
      </c>
      <c r="S1313" s="1">
        <f>SUMIFS(I:I,C:C,C1313)</f>
        <v>31420413.200000018</v>
      </c>
      <c r="T1313" s="1" t="str">
        <f>INDEX(F:F,MATCH(ecommerce_10000[[#This Row],[TotalAmount]],I:I,0))</f>
        <v>Alexandria</v>
      </c>
    </row>
    <row r="1314" spans="1:20" x14ac:dyDescent="0.3">
      <c r="A1314" s="1" t="s">
        <v>1358</v>
      </c>
      <c r="B1314" s="1" t="s">
        <v>19</v>
      </c>
      <c r="C1314" s="1" t="s">
        <v>20</v>
      </c>
      <c r="D1314" s="1" t="s">
        <v>21</v>
      </c>
      <c r="E1314" s="1" t="s">
        <v>16</v>
      </c>
      <c r="F1314" s="1" t="s">
        <v>23</v>
      </c>
      <c r="G1314">
        <v>11541.52</v>
      </c>
      <c r="H1314">
        <v>4</v>
      </c>
      <c r="I1314">
        <v>46166.080000000002</v>
      </c>
      <c r="J1314">
        <v>2.56</v>
      </c>
      <c r="K1314">
        <v>1387</v>
      </c>
      <c r="L1314" s="2">
        <v>45547</v>
      </c>
      <c r="O1314" t="str">
        <f>IF(ecommerce_10000[[#This Row],[Platform]]="Souq","sq",ecommerce_10000[[#This Row],[Platform]])</f>
        <v>sq</v>
      </c>
      <c r="P1314" t="str">
        <f>IF(E1314="Souq","sq",IF(E1314="Jumia","Jum",E1314))</f>
        <v>sq</v>
      </c>
      <c r="Q1314">
        <f>VLOOKUP(ecommerce_10000[[#This Row],[City]],F:I,4,FALSE)</f>
        <v>13290.4</v>
      </c>
      <c r="R1314" s="1">
        <f>SUMIF(C:C,ecommerce_10000[[#This Row],[Category]],I:I)</f>
        <v>91504159.730000004</v>
      </c>
      <c r="S1314" s="1">
        <f>SUMIFS(I:I,C:C,C1314)</f>
        <v>91504159.730000004</v>
      </c>
      <c r="T1314" s="1" t="str">
        <f>INDEX(F:F,MATCH(ecommerce_10000[[#This Row],[TotalAmount]],I:I,0))</f>
        <v>Alexandria</v>
      </c>
    </row>
    <row r="1315" spans="1:20" x14ac:dyDescent="0.3">
      <c r="A1315" s="1" t="s">
        <v>1359</v>
      </c>
      <c r="B1315" s="1" t="s">
        <v>19</v>
      </c>
      <c r="C1315" s="1" t="s">
        <v>20</v>
      </c>
      <c r="D1315" s="1" t="s">
        <v>21</v>
      </c>
      <c r="E1315" s="1" t="s">
        <v>47</v>
      </c>
      <c r="F1315" s="1" t="s">
        <v>23</v>
      </c>
      <c r="G1315">
        <v>18040.830000000002</v>
      </c>
      <c r="H1315">
        <v>5</v>
      </c>
      <c r="I1315">
        <v>90204.15</v>
      </c>
      <c r="J1315">
        <v>3.43</v>
      </c>
      <c r="K1315">
        <v>3928</v>
      </c>
      <c r="L1315" s="2">
        <v>45610</v>
      </c>
      <c r="O1315" t="str">
        <f>IF(ecommerce_10000[[#This Row],[Platform]]="Souq","sq",ecommerce_10000[[#This Row],[Platform]])</f>
        <v>Amazon</v>
      </c>
      <c r="P1315" t="str">
        <f>IF(E1315="Souq","sq",IF(E1315="Jumia","Jum",E1315))</f>
        <v>Amazon</v>
      </c>
      <c r="Q1315">
        <f>VLOOKUP(ecommerce_10000[[#This Row],[City]],F:I,4,FALSE)</f>
        <v>13290.4</v>
      </c>
      <c r="R1315" s="1">
        <f>SUMIF(C:C,ecommerce_10000[[#This Row],[Category]],I:I)</f>
        <v>91504159.730000004</v>
      </c>
      <c r="S1315" s="1">
        <f>SUMIFS(I:I,C:C,C1315)</f>
        <v>91504159.730000004</v>
      </c>
      <c r="T1315" s="1" t="str">
        <f>INDEX(F:F,MATCH(ecommerce_10000[[#This Row],[TotalAmount]],I:I,0))</f>
        <v>Alexandria</v>
      </c>
    </row>
    <row r="1316" spans="1:20" x14ac:dyDescent="0.3">
      <c r="A1316" s="1" t="s">
        <v>1360</v>
      </c>
      <c r="B1316" s="1" t="s">
        <v>13</v>
      </c>
      <c r="C1316" s="1" t="s">
        <v>14</v>
      </c>
      <c r="D1316" s="1" t="s">
        <v>15</v>
      </c>
      <c r="E1316" s="1" t="s">
        <v>22</v>
      </c>
      <c r="F1316" s="1" t="s">
        <v>28</v>
      </c>
      <c r="G1316">
        <v>15753.99</v>
      </c>
      <c r="H1316">
        <v>5</v>
      </c>
      <c r="I1316">
        <v>78769.95</v>
      </c>
      <c r="J1316">
        <v>2.29</v>
      </c>
      <c r="K1316">
        <v>2889</v>
      </c>
      <c r="L1316" s="2">
        <v>45513</v>
      </c>
      <c r="O1316" t="str">
        <f>IF(ecommerce_10000[[#This Row],[Platform]]="Souq","sq",ecommerce_10000[[#This Row],[Platform]])</f>
        <v>Jumia</v>
      </c>
      <c r="P1316" t="str">
        <f>IF(E1316="Souq","sq",IF(E1316="Jumia","Jum",E1316))</f>
        <v>Jum</v>
      </c>
      <c r="Q1316">
        <f>VLOOKUP(ecommerce_10000[[#This Row],[City]],F:I,4,FALSE)</f>
        <v>26648.76</v>
      </c>
      <c r="R1316" s="1">
        <f>SUMIF(C:C,ecommerce_10000[[#This Row],[Category]],I:I)</f>
        <v>92327183.770000085</v>
      </c>
      <c r="S1316" s="1">
        <f>SUMIFS(I:I,C:C,C1316)</f>
        <v>92327183.770000085</v>
      </c>
      <c r="T1316" s="1" t="str">
        <f>INDEX(F:F,MATCH(ecommerce_10000[[#This Row],[TotalAmount]],I:I,0))</f>
        <v>Casablanca</v>
      </c>
    </row>
    <row r="1317" spans="1:20" x14ac:dyDescent="0.3">
      <c r="A1317" s="1" t="s">
        <v>1361</v>
      </c>
      <c r="B1317" s="1" t="s">
        <v>25</v>
      </c>
      <c r="C1317" s="1" t="s">
        <v>26</v>
      </c>
      <c r="D1317" s="1" t="s">
        <v>27</v>
      </c>
      <c r="E1317" s="1" t="s">
        <v>47</v>
      </c>
      <c r="F1317" s="1" t="s">
        <v>23</v>
      </c>
      <c r="G1317">
        <v>15798.69</v>
      </c>
      <c r="H1317">
        <v>3</v>
      </c>
      <c r="I1317">
        <v>47396.07</v>
      </c>
      <c r="J1317">
        <v>4.6399999999999997</v>
      </c>
      <c r="K1317">
        <v>4710</v>
      </c>
      <c r="L1317" s="2">
        <v>45384</v>
      </c>
      <c r="O1317" t="str">
        <f>IF(ecommerce_10000[[#This Row],[Platform]]="Souq","sq",ecommerce_10000[[#This Row],[Platform]])</f>
        <v>Amazon</v>
      </c>
      <c r="P1317" t="str">
        <f>IF(E1317="Souq","sq",IF(E1317="Jumia","Jum",E1317))</f>
        <v>Amazon</v>
      </c>
      <c r="Q1317">
        <f>VLOOKUP(ecommerce_10000[[#This Row],[City]],F:I,4,FALSE)</f>
        <v>13290.4</v>
      </c>
      <c r="R1317" s="1">
        <f>SUMIF(C:C,ecommerce_10000[[#This Row],[Category]],I:I)</f>
        <v>29200970.130000021</v>
      </c>
      <c r="S1317" s="1">
        <f>SUMIFS(I:I,C:C,C1317)</f>
        <v>29200970.130000021</v>
      </c>
      <c r="T1317" s="1" t="str">
        <f>INDEX(F:F,MATCH(ecommerce_10000[[#This Row],[TotalAmount]],I:I,0))</f>
        <v>Alexandria</v>
      </c>
    </row>
    <row r="1318" spans="1:20" x14ac:dyDescent="0.3">
      <c r="A1318" s="1" t="s">
        <v>1362</v>
      </c>
      <c r="B1318" s="1" t="s">
        <v>13</v>
      </c>
      <c r="C1318" s="1" t="s">
        <v>14</v>
      </c>
      <c r="D1318" s="1" t="s">
        <v>15</v>
      </c>
      <c r="E1318" s="1" t="s">
        <v>16</v>
      </c>
      <c r="F1318" s="1" t="s">
        <v>28</v>
      </c>
      <c r="G1318">
        <v>16957.46</v>
      </c>
      <c r="H1318">
        <v>3</v>
      </c>
      <c r="I1318">
        <v>50872.38</v>
      </c>
      <c r="J1318">
        <v>4.22</v>
      </c>
      <c r="K1318">
        <v>3925</v>
      </c>
      <c r="L1318" s="2">
        <v>45582</v>
      </c>
      <c r="O1318" t="str">
        <f>IF(ecommerce_10000[[#This Row],[Platform]]="Souq","sq",ecommerce_10000[[#This Row],[Platform]])</f>
        <v>sq</v>
      </c>
      <c r="P1318" t="str">
        <f>IF(E1318="Souq","sq",IF(E1318="Jumia","Jum",E1318))</f>
        <v>sq</v>
      </c>
      <c r="Q1318">
        <f>VLOOKUP(ecommerce_10000[[#This Row],[City]],F:I,4,FALSE)</f>
        <v>26648.76</v>
      </c>
      <c r="R1318" s="1">
        <f>SUMIF(C:C,ecommerce_10000[[#This Row],[Category]],I:I)</f>
        <v>92327183.770000085</v>
      </c>
      <c r="S1318" s="1">
        <f>SUMIFS(I:I,C:C,C1318)</f>
        <v>92327183.770000085</v>
      </c>
      <c r="T1318" s="1" t="str">
        <f>INDEX(F:F,MATCH(ecommerce_10000[[#This Row],[TotalAmount]],I:I,0))</f>
        <v>Casablanca</v>
      </c>
    </row>
    <row r="1319" spans="1:20" x14ac:dyDescent="0.3">
      <c r="A1319" s="1" t="s">
        <v>1363</v>
      </c>
      <c r="B1319" s="1" t="s">
        <v>49</v>
      </c>
      <c r="C1319" s="1" t="s">
        <v>14</v>
      </c>
      <c r="D1319" s="1" t="s">
        <v>50</v>
      </c>
      <c r="E1319" s="1" t="s">
        <v>16</v>
      </c>
      <c r="F1319" s="1" t="s">
        <v>23</v>
      </c>
      <c r="G1319">
        <v>674.54</v>
      </c>
      <c r="H1319">
        <v>4</v>
      </c>
      <c r="I1319">
        <v>2698.16</v>
      </c>
      <c r="J1319">
        <v>3.31</v>
      </c>
      <c r="K1319">
        <v>1680</v>
      </c>
      <c r="L1319" s="2">
        <v>45408</v>
      </c>
      <c r="O1319" t="str">
        <f>IF(ecommerce_10000[[#This Row],[Platform]]="Souq","sq",ecommerce_10000[[#This Row],[Platform]])</f>
        <v>sq</v>
      </c>
      <c r="P1319" t="str">
        <f>IF(E1319="Souq","sq",IF(E1319="Jumia","Jum",E1319))</f>
        <v>sq</v>
      </c>
      <c r="Q1319">
        <f>VLOOKUP(ecommerce_10000[[#This Row],[City]],F:I,4,FALSE)</f>
        <v>13290.4</v>
      </c>
      <c r="R1319" s="1">
        <f>SUMIF(C:C,ecommerce_10000[[#This Row],[Category]],I:I)</f>
        <v>92327183.770000085</v>
      </c>
      <c r="S1319" s="1">
        <f>SUMIFS(I:I,C:C,C1319)</f>
        <v>92327183.770000085</v>
      </c>
      <c r="T1319" s="1" t="str">
        <f>INDEX(F:F,MATCH(ecommerce_10000[[#This Row],[TotalAmount]],I:I,0))</f>
        <v>Alexandria</v>
      </c>
    </row>
    <row r="1320" spans="1:20" x14ac:dyDescent="0.3">
      <c r="A1320" s="1" t="s">
        <v>1364</v>
      </c>
      <c r="B1320" s="1" t="s">
        <v>30</v>
      </c>
      <c r="C1320" s="1" t="s">
        <v>31</v>
      </c>
      <c r="D1320" s="1" t="s">
        <v>32</v>
      </c>
      <c r="E1320" s="1" t="s">
        <v>22</v>
      </c>
      <c r="F1320" s="1" t="s">
        <v>28</v>
      </c>
      <c r="G1320">
        <v>19289</v>
      </c>
      <c r="H1320">
        <v>1</v>
      </c>
      <c r="I1320">
        <v>19289</v>
      </c>
      <c r="J1320">
        <v>2.78</v>
      </c>
      <c r="K1320">
        <v>2584</v>
      </c>
      <c r="L1320" s="2">
        <v>45542</v>
      </c>
      <c r="O1320" t="str">
        <f>IF(ecommerce_10000[[#This Row],[Platform]]="Souq","sq",ecommerce_10000[[#This Row],[Platform]])</f>
        <v>Jumia</v>
      </c>
      <c r="P1320" t="str">
        <f>IF(E1320="Souq","sq",IF(E1320="Jumia","Jum",E1320))</f>
        <v>Jum</v>
      </c>
      <c r="Q1320">
        <f>VLOOKUP(ecommerce_10000[[#This Row],[City]],F:I,4,FALSE)</f>
        <v>26648.76</v>
      </c>
      <c r="R1320" s="1">
        <f>SUMIF(C:C,ecommerce_10000[[#This Row],[Category]],I:I)</f>
        <v>57542997.559999913</v>
      </c>
      <c r="S1320" s="1">
        <f>SUMIFS(I:I,C:C,C1320)</f>
        <v>57542997.559999913</v>
      </c>
      <c r="T1320" s="1" t="str">
        <f>INDEX(F:F,MATCH(ecommerce_10000[[#This Row],[TotalAmount]],I:I,0))</f>
        <v>Casablanca</v>
      </c>
    </row>
    <row r="1321" spans="1:20" x14ac:dyDescent="0.3">
      <c r="A1321" s="1" t="s">
        <v>1365</v>
      </c>
      <c r="B1321" s="1" t="s">
        <v>43</v>
      </c>
      <c r="C1321" s="1" t="s">
        <v>44</v>
      </c>
      <c r="D1321" s="1" t="s">
        <v>45</v>
      </c>
      <c r="E1321" s="1" t="s">
        <v>16</v>
      </c>
      <c r="F1321" s="1" t="s">
        <v>33</v>
      </c>
      <c r="G1321">
        <v>3872.29</v>
      </c>
      <c r="H1321">
        <v>4</v>
      </c>
      <c r="I1321">
        <v>15489.16</v>
      </c>
      <c r="J1321">
        <v>1.7</v>
      </c>
      <c r="K1321">
        <v>3634</v>
      </c>
      <c r="L1321" s="2">
        <v>45331</v>
      </c>
      <c r="O1321" t="str">
        <f>IF(ecommerce_10000[[#This Row],[Platform]]="Souq","sq",ecommerce_10000[[#This Row],[Platform]])</f>
        <v>sq</v>
      </c>
      <c r="P1321" t="str">
        <f>IF(E1321="Souq","sq",IF(E1321="Jumia","Jum",E1321))</f>
        <v>sq</v>
      </c>
      <c r="Q1321">
        <f>VLOOKUP(ecommerce_10000[[#This Row],[City]],F:I,4,FALSE)</f>
        <v>3665.44</v>
      </c>
      <c r="R1321" s="1">
        <f>SUMIF(C:C,ecommerce_10000[[#This Row],[Category]],I:I)</f>
        <v>31420413.200000018</v>
      </c>
      <c r="S1321" s="1">
        <f>SUMIFS(I:I,C:C,C1321)</f>
        <v>31420413.200000018</v>
      </c>
      <c r="T1321" s="1" t="str">
        <f>INDEX(F:F,MATCH(ecommerce_10000[[#This Row],[TotalAmount]],I:I,0))</f>
        <v>Dubai</v>
      </c>
    </row>
    <row r="1322" spans="1:20" x14ac:dyDescent="0.3">
      <c r="A1322" s="1" t="s">
        <v>1366</v>
      </c>
      <c r="B1322" s="1" t="s">
        <v>53</v>
      </c>
      <c r="C1322" s="1" t="s">
        <v>31</v>
      </c>
      <c r="D1322" s="1" t="s">
        <v>54</v>
      </c>
      <c r="E1322" s="1" t="s">
        <v>16</v>
      </c>
      <c r="F1322" s="1" t="s">
        <v>23</v>
      </c>
      <c r="G1322">
        <v>11375.41</v>
      </c>
      <c r="H1322">
        <v>5</v>
      </c>
      <c r="I1322">
        <v>56877.05</v>
      </c>
      <c r="J1322">
        <v>2.2000000000000002</v>
      </c>
      <c r="K1322">
        <v>453</v>
      </c>
      <c r="L1322" s="2">
        <v>45622</v>
      </c>
      <c r="O1322" t="str">
        <f>IF(ecommerce_10000[[#This Row],[Platform]]="Souq","sq",ecommerce_10000[[#This Row],[Platform]])</f>
        <v>sq</v>
      </c>
      <c r="P1322" t="str">
        <f>IF(E1322="Souq","sq",IF(E1322="Jumia","Jum",E1322))</f>
        <v>sq</v>
      </c>
      <c r="Q1322">
        <f>VLOOKUP(ecommerce_10000[[#This Row],[City]],F:I,4,FALSE)</f>
        <v>13290.4</v>
      </c>
      <c r="R1322" s="1">
        <f>SUMIF(C:C,ecommerce_10000[[#This Row],[Category]],I:I)</f>
        <v>57542997.559999913</v>
      </c>
      <c r="S1322" s="1">
        <f>SUMIFS(I:I,C:C,C1322)</f>
        <v>57542997.559999913</v>
      </c>
      <c r="T1322" s="1" t="str">
        <f>INDEX(F:F,MATCH(ecommerce_10000[[#This Row],[TotalAmount]],I:I,0))</f>
        <v>Alexandria</v>
      </c>
    </row>
    <row r="1323" spans="1:20" x14ac:dyDescent="0.3">
      <c r="A1323" s="1" t="s">
        <v>1367</v>
      </c>
      <c r="B1323" s="1" t="s">
        <v>35</v>
      </c>
      <c r="C1323" s="1" t="s">
        <v>14</v>
      </c>
      <c r="D1323" s="1" t="s">
        <v>36</v>
      </c>
      <c r="E1323" s="1" t="s">
        <v>22</v>
      </c>
      <c r="F1323" s="1" t="s">
        <v>33</v>
      </c>
      <c r="G1323">
        <v>5381.18</v>
      </c>
      <c r="H1323">
        <v>3</v>
      </c>
      <c r="I1323">
        <v>16143.54</v>
      </c>
      <c r="J1323">
        <v>1.1299999999999999</v>
      </c>
      <c r="K1323">
        <v>135</v>
      </c>
      <c r="L1323" s="2">
        <v>45548</v>
      </c>
      <c r="O1323" t="str">
        <f>IF(ecommerce_10000[[#This Row],[Platform]]="Souq","sq",ecommerce_10000[[#This Row],[Platform]])</f>
        <v>Jumia</v>
      </c>
      <c r="P1323" t="str">
        <f>IF(E1323="Souq","sq",IF(E1323="Jumia","Jum",E1323))</f>
        <v>Jum</v>
      </c>
      <c r="Q1323">
        <f>VLOOKUP(ecommerce_10000[[#This Row],[City]],F:I,4,FALSE)</f>
        <v>3665.44</v>
      </c>
      <c r="R1323" s="1">
        <f>SUMIF(C:C,ecommerce_10000[[#This Row],[Category]],I:I)</f>
        <v>92327183.770000085</v>
      </c>
      <c r="S1323" s="1">
        <f>SUMIFS(I:I,C:C,C1323)</f>
        <v>92327183.770000085</v>
      </c>
      <c r="T1323" s="1" t="str">
        <f>INDEX(F:F,MATCH(ecommerce_10000[[#This Row],[TotalAmount]],I:I,0))</f>
        <v>Dubai</v>
      </c>
    </row>
    <row r="1324" spans="1:20" x14ac:dyDescent="0.3">
      <c r="A1324" s="1" t="s">
        <v>1368</v>
      </c>
      <c r="B1324" s="1" t="s">
        <v>43</v>
      </c>
      <c r="C1324" s="1" t="s">
        <v>44</v>
      </c>
      <c r="D1324" s="1" t="s">
        <v>45</v>
      </c>
      <c r="E1324" s="1" t="s">
        <v>16</v>
      </c>
      <c r="F1324" s="1" t="s">
        <v>40</v>
      </c>
      <c r="G1324">
        <v>2357.5500000000002</v>
      </c>
      <c r="H1324">
        <v>2</v>
      </c>
      <c r="I1324">
        <v>4715.1000000000004</v>
      </c>
      <c r="J1324">
        <v>2.7</v>
      </c>
      <c r="K1324">
        <v>1098</v>
      </c>
      <c r="L1324" s="2">
        <v>45629</v>
      </c>
      <c r="O1324" t="str">
        <f>IF(ecommerce_10000[[#This Row],[Platform]]="Souq","sq",ecommerce_10000[[#This Row],[Platform]])</f>
        <v>sq</v>
      </c>
      <c r="P1324" t="str">
        <f>IF(E1324="Souq","sq",IF(E1324="Jumia","Jum",E1324))</f>
        <v>sq</v>
      </c>
      <c r="Q1324">
        <f>VLOOKUP(ecommerce_10000[[#This Row],[City]],F:I,4,FALSE)</f>
        <v>99349.3</v>
      </c>
      <c r="R1324" s="1">
        <f>SUMIF(C:C,ecommerce_10000[[#This Row],[Category]],I:I)</f>
        <v>31420413.200000018</v>
      </c>
      <c r="S1324" s="1">
        <f>SUMIFS(I:I,C:C,C1324)</f>
        <v>31420413.200000018</v>
      </c>
      <c r="T1324" s="1" t="str">
        <f>INDEX(F:F,MATCH(ecommerce_10000[[#This Row],[TotalAmount]],I:I,0))</f>
        <v>Riyadh</v>
      </c>
    </row>
    <row r="1325" spans="1:20" x14ac:dyDescent="0.3">
      <c r="A1325" s="1" t="s">
        <v>1369</v>
      </c>
      <c r="B1325" s="1" t="s">
        <v>43</v>
      </c>
      <c r="C1325" s="1" t="s">
        <v>44</v>
      </c>
      <c r="D1325" s="1" t="s">
        <v>45</v>
      </c>
      <c r="E1325" s="1" t="s">
        <v>22</v>
      </c>
      <c r="F1325" s="1" t="s">
        <v>40</v>
      </c>
      <c r="G1325">
        <v>10246.370000000001</v>
      </c>
      <c r="H1325">
        <v>3</v>
      </c>
      <c r="I1325">
        <v>30739.11</v>
      </c>
      <c r="J1325">
        <v>2.89</v>
      </c>
      <c r="K1325">
        <v>2666</v>
      </c>
      <c r="L1325" s="2">
        <v>45637</v>
      </c>
      <c r="O1325" t="str">
        <f>IF(ecommerce_10000[[#This Row],[Platform]]="Souq","sq",ecommerce_10000[[#This Row],[Platform]])</f>
        <v>Jumia</v>
      </c>
      <c r="P1325" t="str">
        <f>IF(E1325="Souq","sq",IF(E1325="Jumia","Jum",E1325))</f>
        <v>Jum</v>
      </c>
      <c r="Q1325">
        <f>VLOOKUP(ecommerce_10000[[#This Row],[City]],F:I,4,FALSE)</f>
        <v>99349.3</v>
      </c>
      <c r="R1325" s="1">
        <f>SUMIF(C:C,ecommerce_10000[[#This Row],[Category]],I:I)</f>
        <v>31420413.200000018</v>
      </c>
      <c r="S1325" s="1">
        <f>SUMIFS(I:I,C:C,C1325)</f>
        <v>31420413.200000018</v>
      </c>
      <c r="T1325" s="1" t="str">
        <f>INDEX(F:F,MATCH(ecommerce_10000[[#This Row],[TotalAmount]],I:I,0))</f>
        <v>Riyadh</v>
      </c>
    </row>
    <row r="1326" spans="1:20" x14ac:dyDescent="0.3">
      <c r="A1326" s="1" t="s">
        <v>1370</v>
      </c>
      <c r="B1326" s="1" t="s">
        <v>13</v>
      </c>
      <c r="C1326" s="1" t="s">
        <v>14</v>
      </c>
      <c r="D1326" s="1" t="s">
        <v>15</v>
      </c>
      <c r="E1326" s="1" t="s">
        <v>47</v>
      </c>
      <c r="F1326" s="1" t="s">
        <v>40</v>
      </c>
      <c r="G1326">
        <v>7364.04</v>
      </c>
      <c r="H1326">
        <v>2</v>
      </c>
      <c r="I1326">
        <v>14728.08</v>
      </c>
      <c r="J1326">
        <v>4.43</v>
      </c>
      <c r="K1326">
        <v>1417</v>
      </c>
      <c r="L1326" s="2">
        <v>45568</v>
      </c>
      <c r="O1326" t="str">
        <f>IF(ecommerce_10000[[#This Row],[Platform]]="Souq","sq",ecommerce_10000[[#This Row],[Platform]])</f>
        <v>Amazon</v>
      </c>
      <c r="P1326" t="str">
        <f>IF(E1326="Souq","sq",IF(E1326="Jumia","Jum",E1326))</f>
        <v>Amazon</v>
      </c>
      <c r="Q1326">
        <f>VLOOKUP(ecommerce_10000[[#This Row],[City]],F:I,4,FALSE)</f>
        <v>99349.3</v>
      </c>
      <c r="R1326" s="1">
        <f>SUMIF(C:C,ecommerce_10000[[#This Row],[Category]],I:I)</f>
        <v>92327183.770000085</v>
      </c>
      <c r="S1326" s="1">
        <f>SUMIFS(I:I,C:C,C1326)</f>
        <v>92327183.770000085</v>
      </c>
      <c r="T1326" s="1" t="str">
        <f>INDEX(F:F,MATCH(ecommerce_10000[[#This Row],[TotalAmount]],I:I,0))</f>
        <v>Riyadh</v>
      </c>
    </row>
    <row r="1327" spans="1:20" x14ac:dyDescent="0.3">
      <c r="A1327" s="1" t="s">
        <v>1371</v>
      </c>
      <c r="B1327" s="1" t="s">
        <v>19</v>
      </c>
      <c r="C1327" s="1" t="s">
        <v>20</v>
      </c>
      <c r="D1327" s="1" t="s">
        <v>21</v>
      </c>
      <c r="E1327" s="1" t="s">
        <v>16</v>
      </c>
      <c r="F1327" s="1" t="s">
        <v>33</v>
      </c>
      <c r="G1327">
        <v>10889.77</v>
      </c>
      <c r="H1327">
        <v>5</v>
      </c>
      <c r="I1327">
        <v>54448.85</v>
      </c>
      <c r="J1327">
        <v>2.3199999999999998</v>
      </c>
      <c r="K1327">
        <v>691</v>
      </c>
      <c r="L1327" s="2">
        <v>45393</v>
      </c>
      <c r="O1327" t="str">
        <f>IF(ecommerce_10000[[#This Row],[Platform]]="Souq","sq",ecommerce_10000[[#This Row],[Platform]])</f>
        <v>sq</v>
      </c>
      <c r="P1327" t="str">
        <f>IF(E1327="Souq","sq",IF(E1327="Jumia","Jum",E1327))</f>
        <v>sq</v>
      </c>
      <c r="Q1327">
        <f>VLOOKUP(ecommerce_10000[[#This Row],[City]],F:I,4,FALSE)</f>
        <v>3665.44</v>
      </c>
      <c r="R1327" s="1">
        <f>SUMIF(C:C,ecommerce_10000[[#This Row],[Category]],I:I)</f>
        <v>91504159.730000004</v>
      </c>
      <c r="S1327" s="1">
        <f>SUMIFS(I:I,C:C,C1327)</f>
        <v>91504159.730000004</v>
      </c>
      <c r="T1327" s="1" t="str">
        <f>INDEX(F:F,MATCH(ecommerce_10000[[#This Row],[TotalAmount]],I:I,0))</f>
        <v>Dubai</v>
      </c>
    </row>
    <row r="1328" spans="1:20" x14ac:dyDescent="0.3">
      <c r="A1328" s="1" t="s">
        <v>1372</v>
      </c>
      <c r="B1328" s="1" t="s">
        <v>43</v>
      </c>
      <c r="C1328" s="1" t="s">
        <v>44</v>
      </c>
      <c r="D1328" s="1" t="s">
        <v>45</v>
      </c>
      <c r="E1328" s="1" t="s">
        <v>22</v>
      </c>
      <c r="F1328" s="1" t="s">
        <v>23</v>
      </c>
      <c r="G1328">
        <v>8357.61</v>
      </c>
      <c r="H1328">
        <v>1</v>
      </c>
      <c r="I1328">
        <v>8357.61</v>
      </c>
      <c r="J1328">
        <v>2.0099999999999998</v>
      </c>
      <c r="K1328">
        <v>4583</v>
      </c>
      <c r="L1328" s="2">
        <v>45382</v>
      </c>
      <c r="O1328" t="str">
        <f>IF(ecommerce_10000[[#This Row],[Platform]]="Souq","sq",ecommerce_10000[[#This Row],[Platform]])</f>
        <v>Jumia</v>
      </c>
      <c r="P1328" t="str">
        <f>IF(E1328="Souq","sq",IF(E1328="Jumia","Jum",E1328))</f>
        <v>Jum</v>
      </c>
      <c r="Q1328">
        <f>VLOOKUP(ecommerce_10000[[#This Row],[City]],F:I,4,FALSE)</f>
        <v>13290.4</v>
      </c>
      <c r="R1328" s="1">
        <f>SUMIF(C:C,ecommerce_10000[[#This Row],[Category]],I:I)</f>
        <v>31420413.200000018</v>
      </c>
      <c r="S1328" s="1">
        <f>SUMIFS(I:I,C:C,C1328)</f>
        <v>31420413.200000018</v>
      </c>
      <c r="T1328" s="1" t="str">
        <f>INDEX(F:F,MATCH(ecommerce_10000[[#This Row],[TotalAmount]],I:I,0))</f>
        <v>Alexandria</v>
      </c>
    </row>
    <row r="1329" spans="1:20" x14ac:dyDescent="0.3">
      <c r="A1329" s="1" t="s">
        <v>1373</v>
      </c>
      <c r="B1329" s="1" t="s">
        <v>19</v>
      </c>
      <c r="C1329" s="1" t="s">
        <v>20</v>
      </c>
      <c r="D1329" s="1" t="s">
        <v>21</v>
      </c>
      <c r="E1329" s="1" t="s">
        <v>22</v>
      </c>
      <c r="F1329" s="1" t="s">
        <v>17</v>
      </c>
      <c r="G1329">
        <v>17514.939999999999</v>
      </c>
      <c r="H1329">
        <v>2</v>
      </c>
      <c r="I1329">
        <v>35029.879999999997</v>
      </c>
      <c r="J1329">
        <v>3.84</v>
      </c>
      <c r="K1329">
        <v>4632</v>
      </c>
      <c r="L1329" s="2">
        <v>45602</v>
      </c>
      <c r="O1329" t="str">
        <f>IF(ecommerce_10000[[#This Row],[Platform]]="Souq","sq",ecommerce_10000[[#This Row],[Platform]])</f>
        <v>Jumia</v>
      </c>
      <c r="P1329" t="str">
        <f>IF(E1329="Souq","sq",IF(E1329="Jumia","Jum",E1329))</f>
        <v>Jum</v>
      </c>
      <c r="Q1329">
        <f>VLOOKUP(ecommerce_10000[[#This Row],[City]],F:I,4,FALSE)</f>
        <v>16284.02</v>
      </c>
      <c r="R1329" s="1">
        <f>SUMIF(C:C,ecommerce_10000[[#This Row],[Category]],I:I)</f>
        <v>91504159.730000004</v>
      </c>
      <c r="S1329" s="1">
        <f>SUMIFS(I:I,C:C,C1329)</f>
        <v>91504159.730000004</v>
      </c>
      <c r="T1329" s="1" t="str">
        <f>INDEX(F:F,MATCH(ecommerce_10000[[#This Row],[TotalAmount]],I:I,0))</f>
        <v>Cairo</v>
      </c>
    </row>
    <row r="1330" spans="1:20" x14ac:dyDescent="0.3">
      <c r="A1330" s="1" t="s">
        <v>1374</v>
      </c>
      <c r="B1330" s="1" t="s">
        <v>53</v>
      </c>
      <c r="C1330" s="1" t="s">
        <v>31</v>
      </c>
      <c r="D1330" s="1" t="s">
        <v>54</v>
      </c>
      <c r="E1330" s="1" t="s">
        <v>16</v>
      </c>
      <c r="F1330" s="1" t="s">
        <v>17</v>
      </c>
      <c r="G1330">
        <v>8187.77</v>
      </c>
      <c r="H1330">
        <v>3</v>
      </c>
      <c r="I1330">
        <v>24563.31</v>
      </c>
      <c r="J1330">
        <v>2.27</v>
      </c>
      <c r="K1330">
        <v>2885</v>
      </c>
      <c r="L1330" s="2">
        <v>45590</v>
      </c>
      <c r="O1330" t="str">
        <f>IF(ecommerce_10000[[#This Row],[Platform]]="Souq","sq",ecommerce_10000[[#This Row],[Platform]])</f>
        <v>sq</v>
      </c>
      <c r="P1330" t="str">
        <f>IF(E1330="Souq","sq",IF(E1330="Jumia","Jum",E1330))</f>
        <v>sq</v>
      </c>
      <c r="Q1330">
        <f>VLOOKUP(ecommerce_10000[[#This Row],[City]],F:I,4,FALSE)</f>
        <v>16284.02</v>
      </c>
      <c r="R1330" s="1">
        <f>SUMIF(C:C,ecommerce_10000[[#This Row],[Category]],I:I)</f>
        <v>57542997.559999913</v>
      </c>
      <c r="S1330" s="1">
        <f>SUMIFS(I:I,C:C,C1330)</f>
        <v>57542997.559999913</v>
      </c>
      <c r="T1330" s="1" t="str">
        <f>INDEX(F:F,MATCH(ecommerce_10000[[#This Row],[TotalAmount]],I:I,0))</f>
        <v>Cairo</v>
      </c>
    </row>
    <row r="1331" spans="1:20" x14ac:dyDescent="0.3">
      <c r="A1331" s="1" t="s">
        <v>1375</v>
      </c>
      <c r="B1331" s="1" t="s">
        <v>65</v>
      </c>
      <c r="C1331" s="1" t="s">
        <v>20</v>
      </c>
      <c r="D1331" s="1" t="s">
        <v>66</v>
      </c>
      <c r="E1331" s="1" t="s">
        <v>22</v>
      </c>
      <c r="F1331" s="1" t="s">
        <v>23</v>
      </c>
      <c r="G1331">
        <v>3697.45</v>
      </c>
      <c r="H1331">
        <v>2</v>
      </c>
      <c r="I1331">
        <v>7394.9</v>
      </c>
      <c r="J1331">
        <v>3.98</v>
      </c>
      <c r="K1331">
        <v>88</v>
      </c>
      <c r="L1331" s="2">
        <v>45490</v>
      </c>
      <c r="O1331" t="str">
        <f>IF(ecommerce_10000[[#This Row],[Platform]]="Souq","sq",ecommerce_10000[[#This Row],[Platform]])</f>
        <v>Jumia</v>
      </c>
      <c r="P1331" t="str">
        <f>IF(E1331="Souq","sq",IF(E1331="Jumia","Jum",E1331))</f>
        <v>Jum</v>
      </c>
      <c r="Q1331">
        <f>VLOOKUP(ecommerce_10000[[#This Row],[City]],F:I,4,FALSE)</f>
        <v>13290.4</v>
      </c>
      <c r="R1331" s="1">
        <f>SUMIF(C:C,ecommerce_10000[[#This Row],[Category]],I:I)</f>
        <v>91504159.730000004</v>
      </c>
      <c r="S1331" s="1">
        <f>SUMIFS(I:I,C:C,C1331)</f>
        <v>91504159.730000004</v>
      </c>
      <c r="T1331" s="1" t="str">
        <f>INDEX(F:F,MATCH(ecommerce_10000[[#This Row],[TotalAmount]],I:I,0))</f>
        <v>Alexandria</v>
      </c>
    </row>
    <row r="1332" spans="1:20" x14ac:dyDescent="0.3">
      <c r="A1332" s="1" t="s">
        <v>1376</v>
      </c>
      <c r="B1332" s="1" t="s">
        <v>19</v>
      </c>
      <c r="C1332" s="1" t="s">
        <v>20</v>
      </c>
      <c r="D1332" s="1" t="s">
        <v>21</v>
      </c>
      <c r="E1332" s="1" t="s">
        <v>16</v>
      </c>
      <c r="F1332" s="1" t="s">
        <v>28</v>
      </c>
      <c r="G1332">
        <v>16780.11</v>
      </c>
      <c r="H1332">
        <v>1</v>
      </c>
      <c r="I1332">
        <v>16780.11</v>
      </c>
      <c r="J1332">
        <v>3.12</v>
      </c>
      <c r="K1332">
        <v>1764</v>
      </c>
      <c r="L1332" s="2">
        <v>45649</v>
      </c>
      <c r="O1332" t="str">
        <f>IF(ecommerce_10000[[#This Row],[Platform]]="Souq","sq",ecommerce_10000[[#This Row],[Platform]])</f>
        <v>sq</v>
      </c>
      <c r="P1332" t="str">
        <f>IF(E1332="Souq","sq",IF(E1332="Jumia","Jum",E1332))</f>
        <v>sq</v>
      </c>
      <c r="Q1332">
        <f>VLOOKUP(ecommerce_10000[[#This Row],[City]],F:I,4,FALSE)</f>
        <v>26648.76</v>
      </c>
      <c r="R1332" s="1">
        <f>SUMIF(C:C,ecommerce_10000[[#This Row],[Category]],I:I)</f>
        <v>91504159.730000004</v>
      </c>
      <c r="S1332" s="1">
        <f>SUMIFS(I:I,C:C,C1332)</f>
        <v>91504159.730000004</v>
      </c>
      <c r="T1332" s="1" t="str">
        <f>INDEX(F:F,MATCH(ecommerce_10000[[#This Row],[TotalAmount]],I:I,0))</f>
        <v>Casablanca</v>
      </c>
    </row>
    <row r="1333" spans="1:20" x14ac:dyDescent="0.3">
      <c r="A1333" s="1" t="s">
        <v>1377</v>
      </c>
      <c r="B1333" s="1" t="s">
        <v>65</v>
      </c>
      <c r="C1333" s="1" t="s">
        <v>20</v>
      </c>
      <c r="D1333" s="1" t="s">
        <v>66</v>
      </c>
      <c r="E1333" s="1" t="s">
        <v>16</v>
      </c>
      <c r="F1333" s="1" t="s">
        <v>23</v>
      </c>
      <c r="G1333">
        <v>16923.900000000001</v>
      </c>
      <c r="H1333">
        <v>1</v>
      </c>
      <c r="I1333">
        <v>16923.900000000001</v>
      </c>
      <c r="J1333">
        <v>4.54</v>
      </c>
      <c r="K1333">
        <v>2127</v>
      </c>
      <c r="L1333" s="2">
        <v>45601</v>
      </c>
      <c r="O1333" t="str">
        <f>IF(ecommerce_10000[[#This Row],[Platform]]="Souq","sq",ecommerce_10000[[#This Row],[Platform]])</f>
        <v>sq</v>
      </c>
      <c r="P1333" t="str">
        <f>IF(E1333="Souq","sq",IF(E1333="Jumia","Jum",E1333))</f>
        <v>sq</v>
      </c>
      <c r="Q1333">
        <f>VLOOKUP(ecommerce_10000[[#This Row],[City]],F:I,4,FALSE)</f>
        <v>13290.4</v>
      </c>
      <c r="R1333" s="1">
        <f>SUMIF(C:C,ecommerce_10000[[#This Row],[Category]],I:I)</f>
        <v>91504159.730000004</v>
      </c>
      <c r="S1333" s="1">
        <f>SUMIFS(I:I,C:C,C1333)</f>
        <v>91504159.730000004</v>
      </c>
      <c r="T1333" s="1" t="str">
        <f>INDEX(F:F,MATCH(ecommerce_10000[[#This Row],[TotalAmount]],I:I,0))</f>
        <v>Alexandria</v>
      </c>
    </row>
    <row r="1334" spans="1:20" x14ac:dyDescent="0.3">
      <c r="A1334" s="1" t="s">
        <v>1378</v>
      </c>
      <c r="B1334" s="1" t="s">
        <v>30</v>
      </c>
      <c r="C1334" s="1" t="s">
        <v>31</v>
      </c>
      <c r="D1334" s="1" t="s">
        <v>32</v>
      </c>
      <c r="E1334" s="1" t="s">
        <v>22</v>
      </c>
      <c r="F1334" s="1" t="s">
        <v>28</v>
      </c>
      <c r="G1334">
        <v>16674.64</v>
      </c>
      <c r="H1334">
        <v>1</v>
      </c>
      <c r="I1334">
        <v>16674.64</v>
      </c>
      <c r="J1334">
        <v>3.84</v>
      </c>
      <c r="K1334">
        <v>4880</v>
      </c>
      <c r="L1334" s="2">
        <v>45378</v>
      </c>
      <c r="O1334" t="str">
        <f>IF(ecommerce_10000[[#This Row],[Platform]]="Souq","sq",ecommerce_10000[[#This Row],[Platform]])</f>
        <v>Jumia</v>
      </c>
      <c r="P1334" t="str">
        <f>IF(E1334="Souq","sq",IF(E1334="Jumia","Jum",E1334))</f>
        <v>Jum</v>
      </c>
      <c r="Q1334">
        <f>VLOOKUP(ecommerce_10000[[#This Row],[City]],F:I,4,FALSE)</f>
        <v>26648.76</v>
      </c>
      <c r="R1334" s="1">
        <f>SUMIF(C:C,ecommerce_10000[[#This Row],[Category]],I:I)</f>
        <v>57542997.559999913</v>
      </c>
      <c r="S1334" s="1">
        <f>SUMIFS(I:I,C:C,C1334)</f>
        <v>57542997.559999913</v>
      </c>
      <c r="T1334" s="1" t="str">
        <f>INDEX(F:F,MATCH(ecommerce_10000[[#This Row],[TotalAmount]],I:I,0))</f>
        <v>Casablanca</v>
      </c>
    </row>
    <row r="1335" spans="1:20" x14ac:dyDescent="0.3">
      <c r="A1335" s="1" t="s">
        <v>1379</v>
      </c>
      <c r="B1335" s="1" t="s">
        <v>53</v>
      </c>
      <c r="C1335" s="1" t="s">
        <v>31</v>
      </c>
      <c r="D1335" s="1" t="s">
        <v>54</v>
      </c>
      <c r="E1335" s="1" t="s">
        <v>16</v>
      </c>
      <c r="F1335" s="1" t="s">
        <v>62</v>
      </c>
      <c r="G1335">
        <v>4002.78</v>
      </c>
      <c r="H1335">
        <v>5</v>
      </c>
      <c r="I1335">
        <v>20013.900000000001</v>
      </c>
      <c r="J1335">
        <v>4.8</v>
      </c>
      <c r="K1335">
        <v>1548</v>
      </c>
      <c r="L1335" s="2">
        <v>45427</v>
      </c>
      <c r="O1335" t="str">
        <f>IF(ecommerce_10000[[#This Row],[Platform]]="Souq","sq",ecommerce_10000[[#This Row],[Platform]])</f>
        <v>sq</v>
      </c>
      <c r="P1335" t="str">
        <f>IF(E1335="Souq","sq",IF(E1335="Jumia","Jum",E1335))</f>
        <v>sq</v>
      </c>
      <c r="Q1335">
        <f>VLOOKUP(ecommerce_10000[[#This Row],[City]],F:I,4,FALSE)</f>
        <v>27872.98</v>
      </c>
      <c r="R1335" s="1">
        <f>SUMIF(C:C,ecommerce_10000[[#This Row],[Category]],I:I)</f>
        <v>57542997.559999913</v>
      </c>
      <c r="S1335" s="1">
        <f>SUMIFS(I:I,C:C,C1335)</f>
        <v>57542997.559999913</v>
      </c>
      <c r="T1335" s="1" t="str">
        <f>INDEX(F:F,MATCH(ecommerce_10000[[#This Row],[TotalAmount]],I:I,0))</f>
        <v>Giza</v>
      </c>
    </row>
    <row r="1336" spans="1:20" x14ac:dyDescent="0.3">
      <c r="A1336" s="1" t="s">
        <v>1380</v>
      </c>
      <c r="B1336" s="1" t="s">
        <v>53</v>
      </c>
      <c r="C1336" s="1" t="s">
        <v>31</v>
      </c>
      <c r="D1336" s="1" t="s">
        <v>54</v>
      </c>
      <c r="E1336" s="1" t="s">
        <v>47</v>
      </c>
      <c r="F1336" s="1" t="s">
        <v>62</v>
      </c>
      <c r="G1336">
        <v>3655.3</v>
      </c>
      <c r="H1336">
        <v>1</v>
      </c>
      <c r="I1336">
        <v>3655.3</v>
      </c>
      <c r="J1336">
        <v>1.32</v>
      </c>
      <c r="K1336">
        <v>3240</v>
      </c>
      <c r="L1336" s="2">
        <v>45533</v>
      </c>
      <c r="O1336" t="str">
        <f>IF(ecommerce_10000[[#This Row],[Platform]]="Souq","sq",ecommerce_10000[[#This Row],[Platform]])</f>
        <v>Amazon</v>
      </c>
      <c r="P1336" t="str">
        <f>IF(E1336="Souq","sq",IF(E1336="Jumia","Jum",E1336))</f>
        <v>Amazon</v>
      </c>
      <c r="Q1336">
        <f>VLOOKUP(ecommerce_10000[[#This Row],[City]],F:I,4,FALSE)</f>
        <v>27872.98</v>
      </c>
      <c r="R1336" s="1">
        <f>SUMIF(C:C,ecommerce_10000[[#This Row],[Category]],I:I)</f>
        <v>57542997.559999913</v>
      </c>
      <c r="S1336" s="1">
        <f>SUMIFS(I:I,C:C,C1336)</f>
        <v>57542997.559999913</v>
      </c>
      <c r="T1336" s="1" t="str">
        <f>INDEX(F:F,MATCH(ecommerce_10000[[#This Row],[TotalAmount]],I:I,0))</f>
        <v>Giza</v>
      </c>
    </row>
    <row r="1337" spans="1:20" x14ac:dyDescent="0.3">
      <c r="A1337" s="1" t="s">
        <v>1381</v>
      </c>
      <c r="B1337" s="1" t="s">
        <v>53</v>
      </c>
      <c r="C1337" s="1" t="s">
        <v>31</v>
      </c>
      <c r="D1337" s="1" t="s">
        <v>54</v>
      </c>
      <c r="E1337" s="1" t="s">
        <v>16</v>
      </c>
      <c r="F1337" s="1" t="s">
        <v>62</v>
      </c>
      <c r="G1337">
        <v>7670.95</v>
      </c>
      <c r="H1337">
        <v>5</v>
      </c>
      <c r="I1337">
        <v>38354.75</v>
      </c>
      <c r="J1337">
        <v>4.3600000000000003</v>
      </c>
      <c r="K1337">
        <v>4389</v>
      </c>
      <c r="L1337" s="2">
        <v>45424</v>
      </c>
      <c r="O1337" t="str">
        <f>IF(ecommerce_10000[[#This Row],[Platform]]="Souq","sq",ecommerce_10000[[#This Row],[Platform]])</f>
        <v>sq</v>
      </c>
      <c r="P1337" t="str">
        <f>IF(E1337="Souq","sq",IF(E1337="Jumia","Jum",E1337))</f>
        <v>sq</v>
      </c>
      <c r="Q1337">
        <f>VLOOKUP(ecommerce_10000[[#This Row],[City]],F:I,4,FALSE)</f>
        <v>27872.98</v>
      </c>
      <c r="R1337" s="1">
        <f>SUMIF(C:C,ecommerce_10000[[#This Row],[Category]],I:I)</f>
        <v>57542997.559999913</v>
      </c>
      <c r="S1337" s="1">
        <f>SUMIFS(I:I,C:C,C1337)</f>
        <v>57542997.559999913</v>
      </c>
      <c r="T1337" s="1" t="str">
        <f>INDEX(F:F,MATCH(ecommerce_10000[[#This Row],[TotalAmount]],I:I,0))</f>
        <v>Giza</v>
      </c>
    </row>
    <row r="1338" spans="1:20" x14ac:dyDescent="0.3">
      <c r="A1338" s="1" t="s">
        <v>1382</v>
      </c>
      <c r="B1338" s="1" t="s">
        <v>25</v>
      </c>
      <c r="C1338" s="1" t="s">
        <v>26</v>
      </c>
      <c r="D1338" s="1" t="s">
        <v>27</v>
      </c>
      <c r="E1338" s="1" t="s">
        <v>47</v>
      </c>
      <c r="F1338" s="1" t="s">
        <v>62</v>
      </c>
      <c r="G1338">
        <v>5735.75</v>
      </c>
      <c r="H1338">
        <v>2</v>
      </c>
      <c r="I1338">
        <v>11471.5</v>
      </c>
      <c r="J1338">
        <v>1.92</v>
      </c>
      <c r="K1338">
        <v>3999</v>
      </c>
      <c r="L1338" s="2">
        <v>45643</v>
      </c>
      <c r="O1338" t="str">
        <f>IF(ecommerce_10000[[#This Row],[Platform]]="Souq","sq",ecommerce_10000[[#This Row],[Platform]])</f>
        <v>Amazon</v>
      </c>
      <c r="P1338" t="str">
        <f>IF(E1338="Souq","sq",IF(E1338="Jumia","Jum",E1338))</f>
        <v>Amazon</v>
      </c>
      <c r="Q1338">
        <f>VLOOKUP(ecommerce_10000[[#This Row],[City]],F:I,4,FALSE)</f>
        <v>27872.98</v>
      </c>
      <c r="R1338" s="1">
        <f>SUMIF(C:C,ecommerce_10000[[#This Row],[Category]],I:I)</f>
        <v>29200970.130000021</v>
      </c>
      <c r="S1338" s="1">
        <f>SUMIFS(I:I,C:C,C1338)</f>
        <v>29200970.130000021</v>
      </c>
      <c r="T1338" s="1" t="str">
        <f>INDEX(F:F,MATCH(ecommerce_10000[[#This Row],[TotalAmount]],I:I,0))</f>
        <v>Giza</v>
      </c>
    </row>
    <row r="1339" spans="1:20" x14ac:dyDescent="0.3">
      <c r="A1339" s="1" t="s">
        <v>1383</v>
      </c>
      <c r="B1339" s="1" t="s">
        <v>30</v>
      </c>
      <c r="C1339" s="1" t="s">
        <v>31</v>
      </c>
      <c r="D1339" s="1" t="s">
        <v>32</v>
      </c>
      <c r="E1339" s="1" t="s">
        <v>22</v>
      </c>
      <c r="F1339" s="1" t="s">
        <v>62</v>
      </c>
      <c r="G1339">
        <v>2770.75</v>
      </c>
      <c r="H1339">
        <v>2</v>
      </c>
      <c r="I1339">
        <v>5541.5</v>
      </c>
      <c r="J1339">
        <v>2.2999999999999998</v>
      </c>
      <c r="K1339">
        <v>115</v>
      </c>
      <c r="L1339" s="2">
        <v>45536</v>
      </c>
      <c r="O1339" t="str">
        <f>IF(ecommerce_10000[[#This Row],[Platform]]="Souq","sq",ecommerce_10000[[#This Row],[Platform]])</f>
        <v>Jumia</v>
      </c>
      <c r="P1339" t="str">
        <f>IF(E1339="Souq","sq",IF(E1339="Jumia","Jum",E1339))</f>
        <v>Jum</v>
      </c>
      <c r="Q1339">
        <f>VLOOKUP(ecommerce_10000[[#This Row],[City]],F:I,4,FALSE)</f>
        <v>27872.98</v>
      </c>
      <c r="R1339" s="1">
        <f>SUMIF(C:C,ecommerce_10000[[#This Row],[Category]],I:I)</f>
        <v>57542997.559999913</v>
      </c>
      <c r="S1339" s="1">
        <f>SUMIFS(I:I,C:C,C1339)</f>
        <v>57542997.559999913</v>
      </c>
      <c r="T1339" s="1" t="str">
        <f>INDEX(F:F,MATCH(ecommerce_10000[[#This Row],[TotalAmount]],I:I,0))</f>
        <v>Giza</v>
      </c>
    </row>
    <row r="1340" spans="1:20" x14ac:dyDescent="0.3">
      <c r="A1340" s="1" t="s">
        <v>1384</v>
      </c>
      <c r="B1340" s="1" t="s">
        <v>53</v>
      </c>
      <c r="C1340" s="1" t="s">
        <v>31</v>
      </c>
      <c r="D1340" s="1" t="s">
        <v>54</v>
      </c>
      <c r="E1340" s="1" t="s">
        <v>47</v>
      </c>
      <c r="F1340" s="1" t="s">
        <v>17</v>
      </c>
      <c r="G1340">
        <v>15377.76</v>
      </c>
      <c r="H1340">
        <v>3</v>
      </c>
      <c r="I1340">
        <v>46133.279999999999</v>
      </c>
      <c r="J1340">
        <v>5</v>
      </c>
      <c r="K1340">
        <v>4475</v>
      </c>
      <c r="L1340" s="2">
        <v>45301</v>
      </c>
      <c r="O1340" t="str">
        <f>IF(ecommerce_10000[[#This Row],[Platform]]="Souq","sq",ecommerce_10000[[#This Row],[Platform]])</f>
        <v>Amazon</v>
      </c>
      <c r="P1340" t="str">
        <f>IF(E1340="Souq","sq",IF(E1340="Jumia","Jum",E1340))</f>
        <v>Amazon</v>
      </c>
      <c r="Q1340">
        <f>VLOOKUP(ecommerce_10000[[#This Row],[City]],F:I,4,FALSE)</f>
        <v>16284.02</v>
      </c>
      <c r="R1340" s="1">
        <f>SUMIF(C:C,ecommerce_10000[[#This Row],[Category]],I:I)</f>
        <v>57542997.559999913</v>
      </c>
      <c r="S1340" s="1">
        <f>SUMIFS(I:I,C:C,C1340)</f>
        <v>57542997.559999913</v>
      </c>
      <c r="T1340" s="1" t="str">
        <f>INDEX(F:F,MATCH(ecommerce_10000[[#This Row],[TotalAmount]],I:I,0))</f>
        <v>Cairo</v>
      </c>
    </row>
    <row r="1341" spans="1:20" x14ac:dyDescent="0.3">
      <c r="A1341" s="1" t="s">
        <v>1385</v>
      </c>
      <c r="B1341" s="1" t="s">
        <v>19</v>
      </c>
      <c r="C1341" s="1" t="s">
        <v>20</v>
      </c>
      <c r="D1341" s="1" t="s">
        <v>21</v>
      </c>
      <c r="E1341" s="1" t="s">
        <v>47</v>
      </c>
      <c r="F1341" s="1" t="s">
        <v>33</v>
      </c>
      <c r="G1341">
        <v>7679.43</v>
      </c>
      <c r="H1341">
        <v>4</v>
      </c>
      <c r="I1341">
        <v>30717.72</v>
      </c>
      <c r="J1341">
        <v>2.95</v>
      </c>
      <c r="K1341">
        <v>659</v>
      </c>
      <c r="L1341" s="2">
        <v>45482</v>
      </c>
      <c r="O1341" t="str">
        <f>IF(ecommerce_10000[[#This Row],[Platform]]="Souq","sq",ecommerce_10000[[#This Row],[Platform]])</f>
        <v>Amazon</v>
      </c>
      <c r="P1341" t="str">
        <f>IF(E1341="Souq","sq",IF(E1341="Jumia","Jum",E1341))</f>
        <v>Amazon</v>
      </c>
      <c r="Q1341">
        <f>VLOOKUP(ecommerce_10000[[#This Row],[City]],F:I,4,FALSE)</f>
        <v>3665.44</v>
      </c>
      <c r="R1341" s="1">
        <f>SUMIF(C:C,ecommerce_10000[[#This Row],[Category]],I:I)</f>
        <v>91504159.730000004</v>
      </c>
      <c r="S1341" s="1">
        <f>SUMIFS(I:I,C:C,C1341)</f>
        <v>91504159.730000004</v>
      </c>
      <c r="T1341" s="1" t="str">
        <f>INDEX(F:F,MATCH(ecommerce_10000[[#This Row],[TotalAmount]],I:I,0))</f>
        <v>Dubai</v>
      </c>
    </row>
    <row r="1342" spans="1:20" x14ac:dyDescent="0.3">
      <c r="A1342" s="1" t="s">
        <v>1386</v>
      </c>
      <c r="B1342" s="1" t="s">
        <v>25</v>
      </c>
      <c r="C1342" s="1" t="s">
        <v>26</v>
      </c>
      <c r="D1342" s="1" t="s">
        <v>27</v>
      </c>
      <c r="E1342" s="1" t="s">
        <v>22</v>
      </c>
      <c r="F1342" s="1" t="s">
        <v>23</v>
      </c>
      <c r="G1342">
        <v>16392.32</v>
      </c>
      <c r="H1342">
        <v>3</v>
      </c>
      <c r="I1342">
        <v>49176.959999999999</v>
      </c>
      <c r="J1342">
        <v>4.74</v>
      </c>
      <c r="K1342">
        <v>1044</v>
      </c>
      <c r="L1342" s="2">
        <v>45423</v>
      </c>
      <c r="O1342" t="str">
        <f>IF(ecommerce_10000[[#This Row],[Platform]]="Souq","sq",ecommerce_10000[[#This Row],[Platform]])</f>
        <v>Jumia</v>
      </c>
      <c r="P1342" t="str">
        <f>IF(E1342="Souq","sq",IF(E1342="Jumia","Jum",E1342))</f>
        <v>Jum</v>
      </c>
      <c r="Q1342">
        <f>VLOOKUP(ecommerce_10000[[#This Row],[City]],F:I,4,FALSE)</f>
        <v>13290.4</v>
      </c>
      <c r="R1342" s="1">
        <f>SUMIF(C:C,ecommerce_10000[[#This Row],[Category]],I:I)</f>
        <v>29200970.130000021</v>
      </c>
      <c r="S1342" s="1">
        <f>SUMIFS(I:I,C:C,C1342)</f>
        <v>29200970.130000021</v>
      </c>
      <c r="T1342" s="1" t="str">
        <f>INDEX(F:F,MATCH(ecommerce_10000[[#This Row],[TotalAmount]],I:I,0))</f>
        <v>Alexandria</v>
      </c>
    </row>
    <row r="1343" spans="1:20" x14ac:dyDescent="0.3">
      <c r="A1343" s="1" t="s">
        <v>1387</v>
      </c>
      <c r="B1343" s="1" t="s">
        <v>65</v>
      </c>
      <c r="C1343" s="1" t="s">
        <v>20</v>
      </c>
      <c r="D1343" s="1" t="s">
        <v>66</v>
      </c>
      <c r="E1343" s="1" t="s">
        <v>16</v>
      </c>
      <c r="F1343" s="1" t="s">
        <v>17</v>
      </c>
      <c r="G1343">
        <v>10448.26</v>
      </c>
      <c r="H1343">
        <v>4</v>
      </c>
      <c r="I1343">
        <v>41793.040000000001</v>
      </c>
      <c r="J1343">
        <v>1.42</v>
      </c>
      <c r="K1343">
        <v>3286</v>
      </c>
      <c r="L1343" s="2">
        <v>45574</v>
      </c>
      <c r="O1343" t="str">
        <f>IF(ecommerce_10000[[#This Row],[Platform]]="Souq","sq",ecommerce_10000[[#This Row],[Platform]])</f>
        <v>sq</v>
      </c>
      <c r="P1343" t="str">
        <f>IF(E1343="Souq","sq",IF(E1343="Jumia","Jum",E1343))</f>
        <v>sq</v>
      </c>
      <c r="Q1343">
        <f>VLOOKUP(ecommerce_10000[[#This Row],[City]],F:I,4,FALSE)</f>
        <v>16284.02</v>
      </c>
      <c r="R1343" s="1">
        <f>SUMIF(C:C,ecommerce_10000[[#This Row],[Category]],I:I)</f>
        <v>91504159.730000004</v>
      </c>
      <c r="S1343" s="1">
        <f>SUMIFS(I:I,C:C,C1343)</f>
        <v>91504159.730000004</v>
      </c>
      <c r="T1343" s="1" t="str">
        <f>INDEX(F:F,MATCH(ecommerce_10000[[#This Row],[TotalAmount]],I:I,0))</f>
        <v>Cairo</v>
      </c>
    </row>
    <row r="1344" spans="1:20" x14ac:dyDescent="0.3">
      <c r="A1344" s="1" t="s">
        <v>1388</v>
      </c>
      <c r="B1344" s="1" t="s">
        <v>38</v>
      </c>
      <c r="C1344" s="1" t="s">
        <v>20</v>
      </c>
      <c r="D1344" s="1" t="s">
        <v>39</v>
      </c>
      <c r="E1344" s="1" t="s">
        <v>47</v>
      </c>
      <c r="F1344" s="1" t="s">
        <v>62</v>
      </c>
      <c r="G1344">
        <v>10779.4</v>
      </c>
      <c r="H1344">
        <v>1</v>
      </c>
      <c r="I1344">
        <v>10779.4</v>
      </c>
      <c r="J1344">
        <v>5</v>
      </c>
      <c r="K1344">
        <v>2932</v>
      </c>
      <c r="L1344" s="2">
        <v>45608</v>
      </c>
      <c r="O1344" t="str">
        <f>IF(ecommerce_10000[[#This Row],[Platform]]="Souq","sq",ecommerce_10000[[#This Row],[Platform]])</f>
        <v>Amazon</v>
      </c>
      <c r="P1344" t="str">
        <f>IF(E1344="Souq","sq",IF(E1344="Jumia","Jum",E1344))</f>
        <v>Amazon</v>
      </c>
      <c r="Q1344">
        <f>VLOOKUP(ecommerce_10000[[#This Row],[City]],F:I,4,FALSE)</f>
        <v>27872.98</v>
      </c>
      <c r="R1344" s="1">
        <f>SUMIF(C:C,ecommerce_10000[[#This Row],[Category]],I:I)</f>
        <v>91504159.730000004</v>
      </c>
      <c r="S1344" s="1">
        <f>SUMIFS(I:I,C:C,C1344)</f>
        <v>91504159.730000004</v>
      </c>
      <c r="T1344" s="1" t="str">
        <f>INDEX(F:F,MATCH(ecommerce_10000[[#This Row],[TotalAmount]],I:I,0))</f>
        <v>Giza</v>
      </c>
    </row>
    <row r="1345" spans="1:20" x14ac:dyDescent="0.3">
      <c r="A1345" s="1" t="s">
        <v>1389</v>
      </c>
      <c r="B1345" s="1" t="s">
        <v>53</v>
      </c>
      <c r="C1345" s="1" t="s">
        <v>31</v>
      </c>
      <c r="D1345" s="1" t="s">
        <v>54</v>
      </c>
      <c r="E1345" s="1" t="s">
        <v>16</v>
      </c>
      <c r="F1345" s="1" t="s">
        <v>33</v>
      </c>
      <c r="G1345">
        <v>1155.72</v>
      </c>
      <c r="H1345">
        <v>5</v>
      </c>
      <c r="I1345">
        <v>5778.6</v>
      </c>
      <c r="J1345">
        <v>1.49</v>
      </c>
      <c r="K1345">
        <v>3777</v>
      </c>
      <c r="L1345" s="2">
        <v>45388</v>
      </c>
      <c r="O1345" t="str">
        <f>IF(ecommerce_10000[[#This Row],[Platform]]="Souq","sq",ecommerce_10000[[#This Row],[Platform]])</f>
        <v>sq</v>
      </c>
      <c r="P1345" t="str">
        <f>IF(E1345="Souq","sq",IF(E1345="Jumia","Jum",E1345))</f>
        <v>sq</v>
      </c>
      <c r="Q1345">
        <f>VLOOKUP(ecommerce_10000[[#This Row],[City]],F:I,4,FALSE)</f>
        <v>3665.44</v>
      </c>
      <c r="R1345" s="1">
        <f>SUMIF(C:C,ecommerce_10000[[#This Row],[Category]],I:I)</f>
        <v>57542997.559999913</v>
      </c>
      <c r="S1345" s="1">
        <f>SUMIFS(I:I,C:C,C1345)</f>
        <v>57542997.559999913</v>
      </c>
      <c r="T1345" s="1" t="str">
        <f>INDEX(F:F,MATCH(ecommerce_10000[[#This Row],[TotalAmount]],I:I,0))</f>
        <v>Dubai</v>
      </c>
    </row>
    <row r="1346" spans="1:20" x14ac:dyDescent="0.3">
      <c r="A1346" s="1" t="s">
        <v>1390</v>
      </c>
      <c r="B1346" s="1" t="s">
        <v>25</v>
      </c>
      <c r="C1346" s="1" t="s">
        <v>26</v>
      </c>
      <c r="D1346" s="1" t="s">
        <v>27</v>
      </c>
      <c r="E1346" s="1" t="s">
        <v>47</v>
      </c>
      <c r="F1346" s="1" t="s">
        <v>62</v>
      </c>
      <c r="G1346">
        <v>1503.49</v>
      </c>
      <c r="H1346">
        <v>4</v>
      </c>
      <c r="I1346">
        <v>6013.96</v>
      </c>
      <c r="J1346">
        <v>3.72</v>
      </c>
      <c r="K1346">
        <v>1759</v>
      </c>
      <c r="L1346" s="2">
        <v>45322</v>
      </c>
      <c r="O1346" t="str">
        <f>IF(ecommerce_10000[[#This Row],[Platform]]="Souq","sq",ecommerce_10000[[#This Row],[Platform]])</f>
        <v>Amazon</v>
      </c>
      <c r="P1346" t="str">
        <f>IF(E1346="Souq","sq",IF(E1346="Jumia","Jum",E1346))</f>
        <v>Amazon</v>
      </c>
      <c r="Q1346">
        <f>VLOOKUP(ecommerce_10000[[#This Row],[City]],F:I,4,FALSE)</f>
        <v>27872.98</v>
      </c>
      <c r="R1346" s="1">
        <f>SUMIF(C:C,ecommerce_10000[[#This Row],[Category]],I:I)</f>
        <v>29200970.130000021</v>
      </c>
      <c r="S1346" s="1">
        <f>SUMIFS(I:I,C:C,C1346)</f>
        <v>29200970.130000021</v>
      </c>
      <c r="T1346" s="1" t="str">
        <f>INDEX(F:F,MATCH(ecommerce_10000[[#This Row],[TotalAmount]],I:I,0))</f>
        <v>Giza</v>
      </c>
    </row>
    <row r="1347" spans="1:20" x14ac:dyDescent="0.3">
      <c r="A1347" s="1" t="s">
        <v>1391</v>
      </c>
      <c r="B1347" s="1" t="s">
        <v>13</v>
      </c>
      <c r="C1347" s="1" t="s">
        <v>14</v>
      </c>
      <c r="D1347" s="1" t="s">
        <v>15</v>
      </c>
      <c r="E1347" s="1" t="s">
        <v>47</v>
      </c>
      <c r="F1347" s="1" t="s">
        <v>33</v>
      </c>
      <c r="G1347">
        <v>17726.47</v>
      </c>
      <c r="H1347">
        <v>3</v>
      </c>
      <c r="I1347">
        <v>53179.41</v>
      </c>
      <c r="J1347">
        <v>1.05</v>
      </c>
      <c r="K1347">
        <v>3382</v>
      </c>
      <c r="L1347" s="2">
        <v>45611</v>
      </c>
      <c r="O1347" t="str">
        <f>IF(ecommerce_10000[[#This Row],[Platform]]="Souq","sq",ecommerce_10000[[#This Row],[Platform]])</f>
        <v>Amazon</v>
      </c>
      <c r="P1347" t="str">
        <f>IF(E1347="Souq","sq",IF(E1347="Jumia","Jum",E1347))</f>
        <v>Amazon</v>
      </c>
      <c r="Q1347">
        <f>VLOOKUP(ecommerce_10000[[#This Row],[City]],F:I,4,FALSE)</f>
        <v>3665.44</v>
      </c>
      <c r="R1347" s="1">
        <f>SUMIF(C:C,ecommerce_10000[[#This Row],[Category]],I:I)</f>
        <v>92327183.770000085</v>
      </c>
      <c r="S1347" s="1">
        <f>SUMIFS(I:I,C:C,C1347)</f>
        <v>92327183.770000085</v>
      </c>
      <c r="T1347" s="1" t="str">
        <f>INDEX(F:F,MATCH(ecommerce_10000[[#This Row],[TotalAmount]],I:I,0))</f>
        <v>Dubai</v>
      </c>
    </row>
    <row r="1348" spans="1:20" x14ac:dyDescent="0.3">
      <c r="A1348" s="1" t="s">
        <v>1392</v>
      </c>
      <c r="B1348" s="1" t="s">
        <v>19</v>
      </c>
      <c r="C1348" s="1" t="s">
        <v>20</v>
      </c>
      <c r="D1348" s="1" t="s">
        <v>21</v>
      </c>
      <c r="E1348" s="1" t="s">
        <v>16</v>
      </c>
      <c r="F1348" s="1" t="s">
        <v>40</v>
      </c>
      <c r="G1348">
        <v>19125.599999999999</v>
      </c>
      <c r="H1348">
        <v>1</v>
      </c>
      <c r="I1348">
        <v>19125.599999999999</v>
      </c>
      <c r="J1348">
        <v>4.1900000000000004</v>
      </c>
      <c r="K1348">
        <v>250</v>
      </c>
      <c r="L1348" s="2">
        <v>45454</v>
      </c>
      <c r="O1348" t="str">
        <f>IF(ecommerce_10000[[#This Row],[Platform]]="Souq","sq",ecommerce_10000[[#This Row],[Platform]])</f>
        <v>sq</v>
      </c>
      <c r="P1348" t="str">
        <f>IF(E1348="Souq","sq",IF(E1348="Jumia","Jum",E1348))</f>
        <v>sq</v>
      </c>
      <c r="Q1348">
        <f>VLOOKUP(ecommerce_10000[[#This Row],[City]],F:I,4,FALSE)</f>
        <v>99349.3</v>
      </c>
      <c r="R1348" s="1">
        <f>SUMIF(C:C,ecommerce_10000[[#This Row],[Category]],I:I)</f>
        <v>91504159.730000004</v>
      </c>
      <c r="S1348" s="1">
        <f>SUMIFS(I:I,C:C,C1348)</f>
        <v>91504159.730000004</v>
      </c>
      <c r="T1348" s="1" t="str">
        <f>INDEX(F:F,MATCH(ecommerce_10000[[#This Row],[TotalAmount]],I:I,0))</f>
        <v>Riyadh</v>
      </c>
    </row>
    <row r="1349" spans="1:20" x14ac:dyDescent="0.3">
      <c r="A1349" s="1" t="s">
        <v>1393</v>
      </c>
      <c r="B1349" s="1" t="s">
        <v>35</v>
      </c>
      <c r="C1349" s="1" t="s">
        <v>14</v>
      </c>
      <c r="D1349" s="1" t="s">
        <v>36</v>
      </c>
      <c r="E1349" s="1" t="s">
        <v>47</v>
      </c>
      <c r="F1349" s="1" t="s">
        <v>40</v>
      </c>
      <c r="G1349">
        <v>5233.25</v>
      </c>
      <c r="H1349">
        <v>2</v>
      </c>
      <c r="I1349">
        <v>10466.5</v>
      </c>
      <c r="J1349">
        <v>1.2</v>
      </c>
      <c r="K1349">
        <v>2580</v>
      </c>
      <c r="L1349" s="2">
        <v>45389</v>
      </c>
      <c r="O1349" t="str">
        <f>IF(ecommerce_10000[[#This Row],[Platform]]="Souq","sq",ecommerce_10000[[#This Row],[Platform]])</f>
        <v>Amazon</v>
      </c>
      <c r="P1349" t="str">
        <f>IF(E1349="Souq","sq",IF(E1349="Jumia","Jum",E1349))</f>
        <v>Amazon</v>
      </c>
      <c r="Q1349">
        <f>VLOOKUP(ecommerce_10000[[#This Row],[City]],F:I,4,FALSE)</f>
        <v>99349.3</v>
      </c>
      <c r="R1349" s="1">
        <f>SUMIF(C:C,ecommerce_10000[[#This Row],[Category]],I:I)</f>
        <v>92327183.770000085</v>
      </c>
      <c r="S1349" s="1">
        <f>SUMIFS(I:I,C:C,C1349)</f>
        <v>92327183.770000085</v>
      </c>
      <c r="T1349" s="1" t="str">
        <f>INDEX(F:F,MATCH(ecommerce_10000[[#This Row],[TotalAmount]],I:I,0))</f>
        <v>Riyadh</v>
      </c>
    </row>
    <row r="1350" spans="1:20" x14ac:dyDescent="0.3">
      <c r="A1350" s="1" t="s">
        <v>1394</v>
      </c>
      <c r="B1350" s="1" t="s">
        <v>49</v>
      </c>
      <c r="C1350" s="1" t="s">
        <v>14</v>
      </c>
      <c r="D1350" s="1" t="s">
        <v>50</v>
      </c>
      <c r="E1350" s="1" t="s">
        <v>22</v>
      </c>
      <c r="F1350" s="1" t="s">
        <v>28</v>
      </c>
      <c r="G1350">
        <v>7621.11</v>
      </c>
      <c r="H1350">
        <v>3</v>
      </c>
      <c r="I1350">
        <v>22863.33</v>
      </c>
      <c r="J1350">
        <v>1.19</v>
      </c>
      <c r="K1350">
        <v>2900</v>
      </c>
      <c r="L1350" s="2">
        <v>45419</v>
      </c>
      <c r="O1350" t="str">
        <f>IF(ecommerce_10000[[#This Row],[Platform]]="Souq","sq",ecommerce_10000[[#This Row],[Platform]])</f>
        <v>Jumia</v>
      </c>
      <c r="P1350" t="str">
        <f>IF(E1350="Souq","sq",IF(E1350="Jumia","Jum",E1350))</f>
        <v>Jum</v>
      </c>
      <c r="Q1350">
        <f>VLOOKUP(ecommerce_10000[[#This Row],[City]],F:I,4,FALSE)</f>
        <v>26648.76</v>
      </c>
      <c r="R1350" s="1">
        <f>SUMIF(C:C,ecommerce_10000[[#This Row],[Category]],I:I)</f>
        <v>92327183.770000085</v>
      </c>
      <c r="S1350" s="1">
        <f>SUMIFS(I:I,C:C,C1350)</f>
        <v>92327183.770000085</v>
      </c>
      <c r="T1350" s="1" t="str">
        <f>INDEX(F:F,MATCH(ecommerce_10000[[#This Row],[TotalAmount]],I:I,0))</f>
        <v>Casablanca</v>
      </c>
    </row>
    <row r="1351" spans="1:20" x14ac:dyDescent="0.3">
      <c r="A1351" s="1" t="s">
        <v>1395</v>
      </c>
      <c r="B1351" s="1" t="s">
        <v>49</v>
      </c>
      <c r="C1351" s="1" t="s">
        <v>14</v>
      </c>
      <c r="D1351" s="1" t="s">
        <v>50</v>
      </c>
      <c r="E1351" s="1" t="s">
        <v>16</v>
      </c>
      <c r="F1351" s="1" t="s">
        <v>17</v>
      </c>
      <c r="G1351">
        <v>18658.05</v>
      </c>
      <c r="H1351">
        <v>4</v>
      </c>
      <c r="I1351">
        <v>74632.2</v>
      </c>
      <c r="J1351">
        <v>3.38</v>
      </c>
      <c r="K1351">
        <v>4239</v>
      </c>
      <c r="L1351" s="2">
        <v>45408</v>
      </c>
      <c r="O1351" t="str">
        <f>IF(ecommerce_10000[[#This Row],[Platform]]="Souq","sq",ecommerce_10000[[#This Row],[Platform]])</f>
        <v>sq</v>
      </c>
      <c r="P1351" t="str">
        <f>IF(E1351="Souq","sq",IF(E1351="Jumia","Jum",E1351))</f>
        <v>sq</v>
      </c>
      <c r="Q1351">
        <f>VLOOKUP(ecommerce_10000[[#This Row],[City]],F:I,4,FALSE)</f>
        <v>16284.02</v>
      </c>
      <c r="R1351" s="1">
        <f>SUMIF(C:C,ecommerce_10000[[#This Row],[Category]],I:I)</f>
        <v>92327183.770000085</v>
      </c>
      <c r="S1351" s="1">
        <f>SUMIFS(I:I,C:C,C1351)</f>
        <v>92327183.770000085</v>
      </c>
      <c r="T1351" s="1" t="str">
        <f>INDEX(F:F,MATCH(ecommerce_10000[[#This Row],[TotalAmount]],I:I,0))</f>
        <v>Cairo</v>
      </c>
    </row>
    <row r="1352" spans="1:20" x14ac:dyDescent="0.3">
      <c r="A1352" s="1" t="s">
        <v>1396</v>
      </c>
      <c r="B1352" s="1" t="s">
        <v>49</v>
      </c>
      <c r="C1352" s="1" t="s">
        <v>14</v>
      </c>
      <c r="D1352" s="1" t="s">
        <v>50</v>
      </c>
      <c r="E1352" s="1" t="s">
        <v>16</v>
      </c>
      <c r="F1352" s="1" t="s">
        <v>23</v>
      </c>
      <c r="G1352">
        <v>3166.32</v>
      </c>
      <c r="H1352">
        <v>3</v>
      </c>
      <c r="I1352">
        <v>9498.9599999999991</v>
      </c>
      <c r="J1352">
        <v>1.43</v>
      </c>
      <c r="K1352">
        <v>2856</v>
      </c>
      <c r="L1352" s="2">
        <v>45347</v>
      </c>
      <c r="O1352" t="str">
        <f>IF(ecommerce_10000[[#This Row],[Platform]]="Souq","sq",ecommerce_10000[[#This Row],[Platform]])</f>
        <v>sq</v>
      </c>
      <c r="P1352" t="str">
        <f>IF(E1352="Souq","sq",IF(E1352="Jumia","Jum",E1352))</f>
        <v>sq</v>
      </c>
      <c r="Q1352">
        <f>VLOOKUP(ecommerce_10000[[#This Row],[City]],F:I,4,FALSE)</f>
        <v>13290.4</v>
      </c>
      <c r="R1352" s="1">
        <f>SUMIF(C:C,ecommerce_10000[[#This Row],[Category]],I:I)</f>
        <v>92327183.770000085</v>
      </c>
      <c r="S1352" s="1">
        <f>SUMIFS(I:I,C:C,C1352)</f>
        <v>92327183.770000085</v>
      </c>
      <c r="T1352" s="1" t="str">
        <f>INDEX(F:F,MATCH(ecommerce_10000[[#This Row],[TotalAmount]],I:I,0))</f>
        <v>Alexandria</v>
      </c>
    </row>
    <row r="1353" spans="1:20" x14ac:dyDescent="0.3">
      <c r="A1353" s="1" t="s">
        <v>1397</v>
      </c>
      <c r="B1353" s="1" t="s">
        <v>13</v>
      </c>
      <c r="C1353" s="1" t="s">
        <v>14</v>
      </c>
      <c r="D1353" s="1" t="s">
        <v>15</v>
      </c>
      <c r="E1353" s="1" t="s">
        <v>16</v>
      </c>
      <c r="F1353" s="1" t="s">
        <v>33</v>
      </c>
      <c r="G1353">
        <v>14499.08</v>
      </c>
      <c r="H1353">
        <v>1</v>
      </c>
      <c r="I1353">
        <v>14499.08</v>
      </c>
      <c r="J1353">
        <v>1.98</v>
      </c>
      <c r="K1353">
        <v>408</v>
      </c>
      <c r="L1353" s="2">
        <v>45315</v>
      </c>
      <c r="O1353" t="str">
        <f>IF(ecommerce_10000[[#This Row],[Platform]]="Souq","sq",ecommerce_10000[[#This Row],[Platform]])</f>
        <v>sq</v>
      </c>
      <c r="P1353" t="str">
        <f>IF(E1353="Souq","sq",IF(E1353="Jumia","Jum",E1353))</f>
        <v>sq</v>
      </c>
      <c r="Q1353">
        <f>VLOOKUP(ecommerce_10000[[#This Row],[City]],F:I,4,FALSE)</f>
        <v>3665.44</v>
      </c>
      <c r="R1353" s="1">
        <f>SUMIF(C:C,ecommerce_10000[[#This Row],[Category]],I:I)</f>
        <v>92327183.770000085</v>
      </c>
      <c r="S1353" s="1">
        <f>SUMIFS(I:I,C:C,C1353)</f>
        <v>92327183.770000085</v>
      </c>
      <c r="T1353" s="1" t="str">
        <f>INDEX(F:F,MATCH(ecommerce_10000[[#This Row],[TotalAmount]],I:I,0))</f>
        <v>Dubai</v>
      </c>
    </row>
    <row r="1354" spans="1:20" x14ac:dyDescent="0.3">
      <c r="A1354" s="1" t="s">
        <v>1398</v>
      </c>
      <c r="B1354" s="1" t="s">
        <v>13</v>
      </c>
      <c r="C1354" s="1" t="s">
        <v>14</v>
      </c>
      <c r="D1354" s="1" t="s">
        <v>15</v>
      </c>
      <c r="E1354" s="1" t="s">
        <v>47</v>
      </c>
      <c r="F1354" s="1" t="s">
        <v>33</v>
      </c>
      <c r="G1354">
        <v>13225.14</v>
      </c>
      <c r="H1354">
        <v>1</v>
      </c>
      <c r="I1354">
        <v>13225.14</v>
      </c>
      <c r="J1354">
        <v>3.08</v>
      </c>
      <c r="K1354">
        <v>1050</v>
      </c>
      <c r="L1354" s="2">
        <v>45634</v>
      </c>
      <c r="O1354" t="str">
        <f>IF(ecommerce_10000[[#This Row],[Platform]]="Souq","sq",ecommerce_10000[[#This Row],[Platform]])</f>
        <v>Amazon</v>
      </c>
      <c r="P1354" t="str">
        <f>IF(E1354="Souq","sq",IF(E1354="Jumia","Jum",E1354))</f>
        <v>Amazon</v>
      </c>
      <c r="Q1354">
        <f>VLOOKUP(ecommerce_10000[[#This Row],[City]],F:I,4,FALSE)</f>
        <v>3665.44</v>
      </c>
      <c r="R1354" s="1">
        <f>SUMIF(C:C,ecommerce_10000[[#This Row],[Category]],I:I)</f>
        <v>92327183.770000085</v>
      </c>
      <c r="S1354" s="1">
        <f>SUMIFS(I:I,C:C,C1354)</f>
        <v>92327183.770000085</v>
      </c>
      <c r="T1354" s="1" t="str">
        <f>INDEX(F:F,MATCH(ecommerce_10000[[#This Row],[TotalAmount]],I:I,0))</f>
        <v>Dubai</v>
      </c>
    </row>
    <row r="1355" spans="1:20" x14ac:dyDescent="0.3">
      <c r="A1355" s="1" t="s">
        <v>1399</v>
      </c>
      <c r="B1355" s="1" t="s">
        <v>13</v>
      </c>
      <c r="C1355" s="1" t="s">
        <v>14</v>
      </c>
      <c r="D1355" s="1" t="s">
        <v>15</v>
      </c>
      <c r="E1355" s="1" t="s">
        <v>22</v>
      </c>
      <c r="F1355" s="1" t="s">
        <v>62</v>
      </c>
      <c r="G1355">
        <v>9121.43</v>
      </c>
      <c r="H1355">
        <v>4</v>
      </c>
      <c r="I1355">
        <v>36485.72</v>
      </c>
      <c r="J1355">
        <v>4.43</v>
      </c>
      <c r="K1355">
        <v>1591</v>
      </c>
      <c r="L1355" s="2">
        <v>45621</v>
      </c>
      <c r="O1355" t="str">
        <f>IF(ecommerce_10000[[#This Row],[Platform]]="Souq","sq",ecommerce_10000[[#This Row],[Platform]])</f>
        <v>Jumia</v>
      </c>
      <c r="P1355" t="str">
        <f>IF(E1355="Souq","sq",IF(E1355="Jumia","Jum",E1355))</f>
        <v>Jum</v>
      </c>
      <c r="Q1355">
        <f>VLOOKUP(ecommerce_10000[[#This Row],[City]],F:I,4,FALSE)</f>
        <v>27872.98</v>
      </c>
      <c r="R1355" s="1">
        <f>SUMIF(C:C,ecommerce_10000[[#This Row],[Category]],I:I)</f>
        <v>92327183.770000085</v>
      </c>
      <c r="S1355" s="1">
        <f>SUMIFS(I:I,C:C,C1355)</f>
        <v>92327183.770000085</v>
      </c>
      <c r="T1355" s="1" t="str">
        <f>INDEX(F:F,MATCH(ecommerce_10000[[#This Row],[TotalAmount]],I:I,0))</f>
        <v>Giza</v>
      </c>
    </row>
    <row r="1356" spans="1:20" x14ac:dyDescent="0.3">
      <c r="A1356" s="1" t="s">
        <v>1400</v>
      </c>
      <c r="B1356" s="1" t="s">
        <v>53</v>
      </c>
      <c r="C1356" s="1" t="s">
        <v>31</v>
      </c>
      <c r="D1356" s="1" t="s">
        <v>54</v>
      </c>
      <c r="E1356" s="1" t="s">
        <v>47</v>
      </c>
      <c r="F1356" s="1" t="s">
        <v>62</v>
      </c>
      <c r="G1356">
        <v>10862.93</v>
      </c>
      <c r="H1356">
        <v>5</v>
      </c>
      <c r="I1356">
        <v>54314.65</v>
      </c>
      <c r="J1356">
        <v>3.64</v>
      </c>
      <c r="K1356">
        <v>615</v>
      </c>
      <c r="L1356" s="2">
        <v>45503</v>
      </c>
      <c r="O1356" t="str">
        <f>IF(ecommerce_10000[[#This Row],[Platform]]="Souq","sq",ecommerce_10000[[#This Row],[Platform]])</f>
        <v>Amazon</v>
      </c>
      <c r="P1356" t="str">
        <f>IF(E1356="Souq","sq",IF(E1356="Jumia","Jum",E1356))</f>
        <v>Amazon</v>
      </c>
      <c r="Q1356">
        <f>VLOOKUP(ecommerce_10000[[#This Row],[City]],F:I,4,FALSE)</f>
        <v>27872.98</v>
      </c>
      <c r="R1356" s="1">
        <f>SUMIF(C:C,ecommerce_10000[[#This Row],[Category]],I:I)</f>
        <v>57542997.559999913</v>
      </c>
      <c r="S1356" s="1">
        <f>SUMIFS(I:I,C:C,C1356)</f>
        <v>57542997.559999913</v>
      </c>
      <c r="T1356" s="1" t="str">
        <f>INDEX(F:F,MATCH(ecommerce_10000[[#This Row],[TotalAmount]],I:I,0))</f>
        <v>Giza</v>
      </c>
    </row>
    <row r="1357" spans="1:20" x14ac:dyDescent="0.3">
      <c r="A1357" s="1" t="s">
        <v>1401</v>
      </c>
      <c r="B1357" s="1" t="s">
        <v>30</v>
      </c>
      <c r="C1357" s="1" t="s">
        <v>31</v>
      </c>
      <c r="D1357" s="1" t="s">
        <v>32</v>
      </c>
      <c r="E1357" s="1" t="s">
        <v>22</v>
      </c>
      <c r="F1357" s="1" t="s">
        <v>23</v>
      </c>
      <c r="G1357">
        <v>19398.03</v>
      </c>
      <c r="H1357">
        <v>5</v>
      </c>
      <c r="I1357">
        <v>96990.15</v>
      </c>
      <c r="J1357">
        <v>2.25</v>
      </c>
      <c r="K1357">
        <v>2690</v>
      </c>
      <c r="L1357" s="2">
        <v>45603</v>
      </c>
      <c r="O1357" t="str">
        <f>IF(ecommerce_10000[[#This Row],[Platform]]="Souq","sq",ecommerce_10000[[#This Row],[Platform]])</f>
        <v>Jumia</v>
      </c>
      <c r="P1357" t="str">
        <f>IF(E1357="Souq","sq",IF(E1357="Jumia","Jum",E1357))</f>
        <v>Jum</v>
      </c>
      <c r="Q1357">
        <f>VLOOKUP(ecommerce_10000[[#This Row],[City]],F:I,4,FALSE)</f>
        <v>13290.4</v>
      </c>
      <c r="R1357" s="1">
        <f>SUMIF(C:C,ecommerce_10000[[#This Row],[Category]],I:I)</f>
        <v>57542997.559999913</v>
      </c>
      <c r="S1357" s="1">
        <f>SUMIFS(I:I,C:C,C1357)</f>
        <v>57542997.559999913</v>
      </c>
      <c r="T1357" s="1" t="str">
        <f>INDEX(F:F,MATCH(ecommerce_10000[[#This Row],[TotalAmount]],I:I,0))</f>
        <v>Alexandria</v>
      </c>
    </row>
    <row r="1358" spans="1:20" x14ac:dyDescent="0.3">
      <c r="A1358" s="1" t="s">
        <v>1402</v>
      </c>
      <c r="B1358" s="1" t="s">
        <v>38</v>
      </c>
      <c r="C1358" s="1" t="s">
        <v>20</v>
      </c>
      <c r="D1358" s="1" t="s">
        <v>39</v>
      </c>
      <c r="E1358" s="1" t="s">
        <v>22</v>
      </c>
      <c r="F1358" s="1" t="s">
        <v>33</v>
      </c>
      <c r="G1358">
        <v>169.56</v>
      </c>
      <c r="H1358">
        <v>2</v>
      </c>
      <c r="I1358">
        <v>339.12</v>
      </c>
      <c r="J1358">
        <v>4.9000000000000004</v>
      </c>
      <c r="K1358">
        <v>3677</v>
      </c>
      <c r="L1358" s="2">
        <v>45591</v>
      </c>
      <c r="O1358" t="str">
        <f>IF(ecommerce_10000[[#This Row],[Platform]]="Souq","sq",ecommerce_10000[[#This Row],[Platform]])</f>
        <v>Jumia</v>
      </c>
      <c r="P1358" t="str">
        <f>IF(E1358="Souq","sq",IF(E1358="Jumia","Jum",E1358))</f>
        <v>Jum</v>
      </c>
      <c r="Q1358">
        <f>VLOOKUP(ecommerce_10000[[#This Row],[City]],F:I,4,FALSE)</f>
        <v>3665.44</v>
      </c>
      <c r="R1358" s="1">
        <f>SUMIF(C:C,ecommerce_10000[[#This Row],[Category]],I:I)</f>
        <v>91504159.730000004</v>
      </c>
      <c r="S1358" s="1">
        <f>SUMIFS(I:I,C:C,C1358)</f>
        <v>91504159.730000004</v>
      </c>
      <c r="T1358" s="1" t="str">
        <f>INDEX(F:F,MATCH(ecommerce_10000[[#This Row],[TotalAmount]],I:I,0))</f>
        <v>Dubai</v>
      </c>
    </row>
    <row r="1359" spans="1:20" x14ac:dyDescent="0.3">
      <c r="A1359" s="1" t="s">
        <v>1403</v>
      </c>
      <c r="B1359" s="1" t="s">
        <v>38</v>
      </c>
      <c r="C1359" s="1" t="s">
        <v>20</v>
      </c>
      <c r="D1359" s="1" t="s">
        <v>39</v>
      </c>
      <c r="E1359" s="1" t="s">
        <v>16</v>
      </c>
      <c r="F1359" s="1" t="s">
        <v>17</v>
      </c>
      <c r="G1359">
        <v>19295.32</v>
      </c>
      <c r="H1359">
        <v>2</v>
      </c>
      <c r="I1359">
        <v>38590.639999999999</v>
      </c>
      <c r="J1359">
        <v>2.87</v>
      </c>
      <c r="K1359">
        <v>4449</v>
      </c>
      <c r="L1359" s="2">
        <v>45452</v>
      </c>
      <c r="O1359" t="str">
        <f>IF(ecommerce_10000[[#This Row],[Platform]]="Souq","sq",ecommerce_10000[[#This Row],[Platform]])</f>
        <v>sq</v>
      </c>
      <c r="P1359" t="str">
        <f>IF(E1359="Souq","sq",IF(E1359="Jumia","Jum",E1359))</f>
        <v>sq</v>
      </c>
      <c r="Q1359">
        <f>VLOOKUP(ecommerce_10000[[#This Row],[City]],F:I,4,FALSE)</f>
        <v>16284.02</v>
      </c>
      <c r="R1359" s="1">
        <f>SUMIF(C:C,ecommerce_10000[[#This Row],[Category]],I:I)</f>
        <v>91504159.730000004</v>
      </c>
      <c r="S1359" s="1">
        <f>SUMIFS(I:I,C:C,C1359)</f>
        <v>91504159.730000004</v>
      </c>
      <c r="T1359" s="1" t="str">
        <f>INDEX(F:F,MATCH(ecommerce_10000[[#This Row],[TotalAmount]],I:I,0))</f>
        <v>Cairo</v>
      </c>
    </row>
    <row r="1360" spans="1:20" x14ac:dyDescent="0.3">
      <c r="A1360" s="1" t="s">
        <v>1404</v>
      </c>
      <c r="B1360" s="1" t="s">
        <v>43</v>
      </c>
      <c r="C1360" s="1" t="s">
        <v>44</v>
      </c>
      <c r="D1360" s="1" t="s">
        <v>45</v>
      </c>
      <c r="E1360" s="1" t="s">
        <v>22</v>
      </c>
      <c r="F1360" s="1" t="s">
        <v>23</v>
      </c>
      <c r="G1360">
        <v>11026.39</v>
      </c>
      <c r="H1360">
        <v>3</v>
      </c>
      <c r="I1360">
        <v>33079.17</v>
      </c>
      <c r="J1360">
        <v>3.39</v>
      </c>
      <c r="K1360">
        <v>1252</v>
      </c>
      <c r="L1360" s="2">
        <v>45495</v>
      </c>
      <c r="O1360" t="str">
        <f>IF(ecommerce_10000[[#This Row],[Platform]]="Souq","sq",ecommerce_10000[[#This Row],[Platform]])</f>
        <v>Jumia</v>
      </c>
      <c r="P1360" t="str">
        <f>IF(E1360="Souq","sq",IF(E1360="Jumia","Jum",E1360))</f>
        <v>Jum</v>
      </c>
      <c r="Q1360">
        <f>VLOOKUP(ecommerce_10000[[#This Row],[City]],F:I,4,FALSE)</f>
        <v>13290.4</v>
      </c>
      <c r="R1360" s="1">
        <f>SUMIF(C:C,ecommerce_10000[[#This Row],[Category]],I:I)</f>
        <v>31420413.200000018</v>
      </c>
      <c r="S1360" s="1">
        <f>SUMIFS(I:I,C:C,C1360)</f>
        <v>31420413.200000018</v>
      </c>
      <c r="T1360" s="1" t="str">
        <f>INDEX(F:F,MATCH(ecommerce_10000[[#This Row],[TotalAmount]],I:I,0))</f>
        <v>Alexandria</v>
      </c>
    </row>
    <row r="1361" spans="1:20" x14ac:dyDescent="0.3">
      <c r="A1361" s="1" t="s">
        <v>1405</v>
      </c>
      <c r="B1361" s="1" t="s">
        <v>19</v>
      </c>
      <c r="C1361" s="1" t="s">
        <v>20</v>
      </c>
      <c r="D1361" s="1" t="s">
        <v>21</v>
      </c>
      <c r="E1361" s="1" t="s">
        <v>47</v>
      </c>
      <c r="F1361" s="1" t="s">
        <v>17</v>
      </c>
      <c r="G1361">
        <v>4215.1899999999996</v>
      </c>
      <c r="H1361">
        <v>5</v>
      </c>
      <c r="I1361">
        <v>21075.95</v>
      </c>
      <c r="J1361">
        <v>3.96</v>
      </c>
      <c r="K1361">
        <v>1475</v>
      </c>
      <c r="L1361" s="2">
        <v>45588</v>
      </c>
      <c r="O1361" t="str">
        <f>IF(ecommerce_10000[[#This Row],[Platform]]="Souq","sq",ecommerce_10000[[#This Row],[Platform]])</f>
        <v>Amazon</v>
      </c>
      <c r="P1361" t="str">
        <f>IF(E1361="Souq","sq",IF(E1361="Jumia","Jum",E1361))</f>
        <v>Amazon</v>
      </c>
      <c r="Q1361">
        <f>VLOOKUP(ecommerce_10000[[#This Row],[City]],F:I,4,FALSE)</f>
        <v>16284.02</v>
      </c>
      <c r="R1361" s="1">
        <f>SUMIF(C:C,ecommerce_10000[[#This Row],[Category]],I:I)</f>
        <v>91504159.730000004</v>
      </c>
      <c r="S1361" s="1">
        <f>SUMIFS(I:I,C:C,C1361)</f>
        <v>91504159.730000004</v>
      </c>
      <c r="T1361" s="1" t="str">
        <f>INDEX(F:F,MATCH(ecommerce_10000[[#This Row],[TotalAmount]],I:I,0))</f>
        <v>Cairo</v>
      </c>
    </row>
    <row r="1362" spans="1:20" x14ac:dyDescent="0.3">
      <c r="A1362" s="1" t="s">
        <v>1406</v>
      </c>
      <c r="B1362" s="1" t="s">
        <v>53</v>
      </c>
      <c r="C1362" s="1" t="s">
        <v>31</v>
      </c>
      <c r="D1362" s="1" t="s">
        <v>54</v>
      </c>
      <c r="E1362" s="1" t="s">
        <v>16</v>
      </c>
      <c r="F1362" s="1" t="s">
        <v>40</v>
      </c>
      <c r="G1362">
        <v>4878.5200000000004</v>
      </c>
      <c r="H1362">
        <v>5</v>
      </c>
      <c r="I1362">
        <v>24392.6</v>
      </c>
      <c r="J1362">
        <v>2.89</v>
      </c>
      <c r="K1362">
        <v>62</v>
      </c>
      <c r="L1362" s="2">
        <v>45317</v>
      </c>
      <c r="O1362" t="str">
        <f>IF(ecommerce_10000[[#This Row],[Platform]]="Souq","sq",ecommerce_10000[[#This Row],[Platform]])</f>
        <v>sq</v>
      </c>
      <c r="P1362" t="str">
        <f>IF(E1362="Souq","sq",IF(E1362="Jumia","Jum",E1362))</f>
        <v>sq</v>
      </c>
      <c r="Q1362">
        <f>VLOOKUP(ecommerce_10000[[#This Row],[City]],F:I,4,FALSE)</f>
        <v>99349.3</v>
      </c>
      <c r="R1362" s="1">
        <f>SUMIF(C:C,ecommerce_10000[[#This Row],[Category]],I:I)</f>
        <v>57542997.559999913</v>
      </c>
      <c r="S1362" s="1">
        <f>SUMIFS(I:I,C:C,C1362)</f>
        <v>57542997.559999913</v>
      </c>
      <c r="T1362" s="1" t="str">
        <f>INDEX(F:F,MATCH(ecommerce_10000[[#This Row],[TotalAmount]],I:I,0))</f>
        <v>Riyadh</v>
      </c>
    </row>
    <row r="1363" spans="1:20" x14ac:dyDescent="0.3">
      <c r="A1363" s="1" t="s">
        <v>1407</v>
      </c>
      <c r="B1363" s="1" t="s">
        <v>19</v>
      </c>
      <c r="C1363" s="1" t="s">
        <v>20</v>
      </c>
      <c r="D1363" s="1" t="s">
        <v>21</v>
      </c>
      <c r="E1363" s="1" t="s">
        <v>47</v>
      </c>
      <c r="F1363" s="1" t="s">
        <v>28</v>
      </c>
      <c r="G1363">
        <v>6158.51</v>
      </c>
      <c r="H1363">
        <v>2</v>
      </c>
      <c r="I1363">
        <v>12317.02</v>
      </c>
      <c r="J1363">
        <v>3.8</v>
      </c>
      <c r="K1363">
        <v>1985</v>
      </c>
      <c r="L1363" s="2">
        <v>45394</v>
      </c>
      <c r="O1363" t="str">
        <f>IF(ecommerce_10000[[#This Row],[Platform]]="Souq","sq",ecommerce_10000[[#This Row],[Platform]])</f>
        <v>Amazon</v>
      </c>
      <c r="P1363" t="str">
        <f>IF(E1363="Souq","sq",IF(E1363="Jumia","Jum",E1363))</f>
        <v>Amazon</v>
      </c>
      <c r="Q1363">
        <f>VLOOKUP(ecommerce_10000[[#This Row],[City]],F:I,4,FALSE)</f>
        <v>26648.76</v>
      </c>
      <c r="R1363" s="1">
        <f>SUMIF(C:C,ecommerce_10000[[#This Row],[Category]],I:I)</f>
        <v>91504159.730000004</v>
      </c>
      <c r="S1363" s="1">
        <f>SUMIFS(I:I,C:C,C1363)</f>
        <v>91504159.730000004</v>
      </c>
      <c r="T1363" s="1" t="str">
        <f>INDEX(F:F,MATCH(ecommerce_10000[[#This Row],[TotalAmount]],I:I,0))</f>
        <v>Casablanca</v>
      </c>
    </row>
    <row r="1364" spans="1:20" x14ac:dyDescent="0.3">
      <c r="A1364" s="1" t="s">
        <v>1408</v>
      </c>
      <c r="B1364" s="1" t="s">
        <v>35</v>
      </c>
      <c r="C1364" s="1" t="s">
        <v>14</v>
      </c>
      <c r="D1364" s="1" t="s">
        <v>36</v>
      </c>
      <c r="E1364" s="1" t="s">
        <v>16</v>
      </c>
      <c r="F1364" s="1" t="s">
        <v>33</v>
      </c>
      <c r="G1364">
        <v>13495.32</v>
      </c>
      <c r="H1364">
        <v>5</v>
      </c>
      <c r="I1364">
        <v>67476.600000000006</v>
      </c>
      <c r="J1364">
        <v>1.3</v>
      </c>
      <c r="K1364">
        <v>4995</v>
      </c>
      <c r="L1364" s="2">
        <v>45585</v>
      </c>
      <c r="O1364" t="str">
        <f>IF(ecommerce_10000[[#This Row],[Platform]]="Souq","sq",ecommerce_10000[[#This Row],[Platform]])</f>
        <v>sq</v>
      </c>
      <c r="P1364" t="str">
        <f>IF(E1364="Souq","sq",IF(E1364="Jumia","Jum",E1364))</f>
        <v>sq</v>
      </c>
      <c r="Q1364">
        <f>VLOOKUP(ecommerce_10000[[#This Row],[City]],F:I,4,FALSE)</f>
        <v>3665.44</v>
      </c>
      <c r="R1364" s="1">
        <f>SUMIF(C:C,ecommerce_10000[[#This Row],[Category]],I:I)</f>
        <v>92327183.770000085</v>
      </c>
      <c r="S1364" s="1">
        <f>SUMIFS(I:I,C:C,C1364)</f>
        <v>92327183.770000085</v>
      </c>
      <c r="T1364" s="1" t="str">
        <f>INDEX(F:F,MATCH(ecommerce_10000[[#This Row],[TotalAmount]],I:I,0))</f>
        <v>Dubai</v>
      </c>
    </row>
    <row r="1365" spans="1:20" x14ac:dyDescent="0.3">
      <c r="A1365" s="1" t="s">
        <v>1409</v>
      </c>
      <c r="B1365" s="1" t="s">
        <v>53</v>
      </c>
      <c r="C1365" s="1" t="s">
        <v>31</v>
      </c>
      <c r="D1365" s="1" t="s">
        <v>54</v>
      </c>
      <c r="E1365" s="1" t="s">
        <v>22</v>
      </c>
      <c r="F1365" s="1" t="s">
        <v>62</v>
      </c>
      <c r="G1365">
        <v>12031.89</v>
      </c>
      <c r="H1365">
        <v>2</v>
      </c>
      <c r="I1365">
        <v>24063.78</v>
      </c>
      <c r="J1365">
        <v>1.95</v>
      </c>
      <c r="K1365">
        <v>4521</v>
      </c>
      <c r="L1365" s="2">
        <v>45522</v>
      </c>
      <c r="O1365" t="str">
        <f>IF(ecommerce_10000[[#This Row],[Platform]]="Souq","sq",ecommerce_10000[[#This Row],[Platform]])</f>
        <v>Jumia</v>
      </c>
      <c r="P1365" t="str">
        <f>IF(E1365="Souq","sq",IF(E1365="Jumia","Jum",E1365))</f>
        <v>Jum</v>
      </c>
      <c r="Q1365">
        <f>VLOOKUP(ecommerce_10000[[#This Row],[City]],F:I,4,FALSE)</f>
        <v>27872.98</v>
      </c>
      <c r="R1365" s="1">
        <f>SUMIF(C:C,ecommerce_10000[[#This Row],[Category]],I:I)</f>
        <v>57542997.559999913</v>
      </c>
      <c r="S1365" s="1">
        <f>SUMIFS(I:I,C:C,C1365)</f>
        <v>57542997.559999913</v>
      </c>
      <c r="T1365" s="1" t="str">
        <f>INDEX(F:F,MATCH(ecommerce_10000[[#This Row],[TotalAmount]],I:I,0))</f>
        <v>Giza</v>
      </c>
    </row>
    <row r="1366" spans="1:20" x14ac:dyDescent="0.3">
      <c r="A1366" s="1" t="s">
        <v>1410</v>
      </c>
      <c r="B1366" s="1" t="s">
        <v>25</v>
      </c>
      <c r="C1366" s="1" t="s">
        <v>26</v>
      </c>
      <c r="D1366" s="1" t="s">
        <v>27</v>
      </c>
      <c r="E1366" s="1" t="s">
        <v>16</v>
      </c>
      <c r="F1366" s="1" t="s">
        <v>23</v>
      </c>
      <c r="G1366">
        <v>7417.15</v>
      </c>
      <c r="H1366">
        <v>2</v>
      </c>
      <c r="I1366">
        <v>14834.3</v>
      </c>
      <c r="J1366">
        <v>4.4800000000000004</v>
      </c>
      <c r="K1366">
        <v>4136</v>
      </c>
      <c r="L1366" s="2">
        <v>45363</v>
      </c>
      <c r="O1366" t="str">
        <f>IF(ecommerce_10000[[#This Row],[Platform]]="Souq","sq",ecommerce_10000[[#This Row],[Platform]])</f>
        <v>sq</v>
      </c>
      <c r="P1366" t="str">
        <f>IF(E1366="Souq","sq",IF(E1366="Jumia","Jum",E1366))</f>
        <v>sq</v>
      </c>
      <c r="Q1366">
        <f>VLOOKUP(ecommerce_10000[[#This Row],[City]],F:I,4,FALSE)</f>
        <v>13290.4</v>
      </c>
      <c r="R1366" s="1">
        <f>SUMIF(C:C,ecommerce_10000[[#This Row],[Category]],I:I)</f>
        <v>29200970.130000021</v>
      </c>
      <c r="S1366" s="1">
        <f>SUMIFS(I:I,C:C,C1366)</f>
        <v>29200970.130000021</v>
      </c>
      <c r="T1366" s="1" t="str">
        <f>INDEX(F:F,MATCH(ecommerce_10000[[#This Row],[TotalAmount]],I:I,0))</f>
        <v>Alexandria</v>
      </c>
    </row>
    <row r="1367" spans="1:20" x14ac:dyDescent="0.3">
      <c r="A1367" s="1" t="s">
        <v>1411</v>
      </c>
      <c r="B1367" s="1" t="s">
        <v>38</v>
      </c>
      <c r="C1367" s="1" t="s">
        <v>20</v>
      </c>
      <c r="D1367" s="1" t="s">
        <v>39</v>
      </c>
      <c r="E1367" s="1" t="s">
        <v>47</v>
      </c>
      <c r="F1367" s="1" t="s">
        <v>62</v>
      </c>
      <c r="G1367">
        <v>13883.57</v>
      </c>
      <c r="H1367">
        <v>1</v>
      </c>
      <c r="I1367">
        <v>13883.57</v>
      </c>
      <c r="J1367">
        <v>2.0099999999999998</v>
      </c>
      <c r="K1367">
        <v>4097</v>
      </c>
      <c r="L1367" s="2">
        <v>45332</v>
      </c>
      <c r="O1367" t="str">
        <f>IF(ecommerce_10000[[#This Row],[Platform]]="Souq","sq",ecommerce_10000[[#This Row],[Platform]])</f>
        <v>Amazon</v>
      </c>
      <c r="P1367" t="str">
        <f>IF(E1367="Souq","sq",IF(E1367="Jumia","Jum",E1367))</f>
        <v>Amazon</v>
      </c>
      <c r="Q1367">
        <f>VLOOKUP(ecommerce_10000[[#This Row],[City]],F:I,4,FALSE)</f>
        <v>27872.98</v>
      </c>
      <c r="R1367" s="1">
        <f>SUMIF(C:C,ecommerce_10000[[#This Row],[Category]],I:I)</f>
        <v>91504159.730000004</v>
      </c>
      <c r="S1367" s="1">
        <f>SUMIFS(I:I,C:C,C1367)</f>
        <v>91504159.730000004</v>
      </c>
      <c r="T1367" s="1" t="str">
        <f>INDEX(F:F,MATCH(ecommerce_10000[[#This Row],[TotalAmount]],I:I,0))</f>
        <v>Giza</v>
      </c>
    </row>
    <row r="1368" spans="1:20" x14ac:dyDescent="0.3">
      <c r="A1368" s="1" t="s">
        <v>1412</v>
      </c>
      <c r="B1368" s="1" t="s">
        <v>30</v>
      </c>
      <c r="C1368" s="1" t="s">
        <v>31</v>
      </c>
      <c r="D1368" s="1" t="s">
        <v>32</v>
      </c>
      <c r="E1368" s="1" t="s">
        <v>22</v>
      </c>
      <c r="F1368" s="1" t="s">
        <v>17</v>
      </c>
      <c r="G1368">
        <v>8655.5300000000007</v>
      </c>
      <c r="H1368">
        <v>1</v>
      </c>
      <c r="I1368">
        <v>8655.5300000000007</v>
      </c>
      <c r="J1368">
        <v>3.6</v>
      </c>
      <c r="K1368">
        <v>2023</v>
      </c>
      <c r="L1368" s="2">
        <v>45468</v>
      </c>
      <c r="O1368" t="str">
        <f>IF(ecommerce_10000[[#This Row],[Platform]]="Souq","sq",ecommerce_10000[[#This Row],[Platform]])</f>
        <v>Jumia</v>
      </c>
      <c r="P1368" t="str">
        <f>IF(E1368="Souq","sq",IF(E1368="Jumia","Jum",E1368))</f>
        <v>Jum</v>
      </c>
      <c r="Q1368">
        <f>VLOOKUP(ecommerce_10000[[#This Row],[City]],F:I,4,FALSE)</f>
        <v>16284.02</v>
      </c>
      <c r="R1368" s="1">
        <f>SUMIF(C:C,ecommerce_10000[[#This Row],[Category]],I:I)</f>
        <v>57542997.559999913</v>
      </c>
      <c r="S1368" s="1">
        <f>SUMIFS(I:I,C:C,C1368)</f>
        <v>57542997.559999913</v>
      </c>
      <c r="T1368" s="1" t="str">
        <f>INDEX(F:F,MATCH(ecommerce_10000[[#This Row],[TotalAmount]],I:I,0))</f>
        <v>Cairo</v>
      </c>
    </row>
    <row r="1369" spans="1:20" x14ac:dyDescent="0.3">
      <c r="A1369" s="1" t="s">
        <v>1413</v>
      </c>
      <c r="B1369" s="1" t="s">
        <v>13</v>
      </c>
      <c r="C1369" s="1" t="s">
        <v>14</v>
      </c>
      <c r="D1369" s="1" t="s">
        <v>15</v>
      </c>
      <c r="E1369" s="1" t="s">
        <v>47</v>
      </c>
      <c r="F1369" s="1" t="s">
        <v>23</v>
      </c>
      <c r="G1369">
        <v>8159.27</v>
      </c>
      <c r="H1369">
        <v>4</v>
      </c>
      <c r="I1369">
        <v>32637.08</v>
      </c>
      <c r="J1369">
        <v>1.9</v>
      </c>
      <c r="K1369">
        <v>2857</v>
      </c>
      <c r="L1369" s="2">
        <v>45548</v>
      </c>
      <c r="O1369" t="str">
        <f>IF(ecommerce_10000[[#This Row],[Platform]]="Souq","sq",ecommerce_10000[[#This Row],[Platform]])</f>
        <v>Amazon</v>
      </c>
      <c r="P1369" t="str">
        <f>IF(E1369="Souq","sq",IF(E1369="Jumia","Jum",E1369))</f>
        <v>Amazon</v>
      </c>
      <c r="Q1369">
        <f>VLOOKUP(ecommerce_10000[[#This Row],[City]],F:I,4,FALSE)</f>
        <v>13290.4</v>
      </c>
      <c r="R1369" s="1">
        <f>SUMIF(C:C,ecommerce_10000[[#This Row],[Category]],I:I)</f>
        <v>92327183.770000085</v>
      </c>
      <c r="S1369" s="1">
        <f>SUMIFS(I:I,C:C,C1369)</f>
        <v>92327183.770000085</v>
      </c>
      <c r="T1369" s="1" t="str">
        <f>INDEX(F:F,MATCH(ecommerce_10000[[#This Row],[TotalAmount]],I:I,0))</f>
        <v>Alexandria</v>
      </c>
    </row>
    <row r="1370" spans="1:20" x14ac:dyDescent="0.3">
      <c r="A1370" s="1" t="s">
        <v>1414</v>
      </c>
      <c r="B1370" s="1" t="s">
        <v>43</v>
      </c>
      <c r="C1370" s="1" t="s">
        <v>44</v>
      </c>
      <c r="D1370" s="1" t="s">
        <v>45</v>
      </c>
      <c r="E1370" s="1" t="s">
        <v>16</v>
      </c>
      <c r="F1370" s="1" t="s">
        <v>33</v>
      </c>
      <c r="G1370">
        <v>8575.02</v>
      </c>
      <c r="H1370">
        <v>2</v>
      </c>
      <c r="I1370">
        <v>17150.04</v>
      </c>
      <c r="J1370">
        <v>2.09</v>
      </c>
      <c r="K1370">
        <v>839</v>
      </c>
      <c r="L1370" s="2">
        <v>45650</v>
      </c>
      <c r="O1370" t="str">
        <f>IF(ecommerce_10000[[#This Row],[Platform]]="Souq","sq",ecommerce_10000[[#This Row],[Platform]])</f>
        <v>sq</v>
      </c>
      <c r="P1370" t="str">
        <f>IF(E1370="Souq","sq",IF(E1370="Jumia","Jum",E1370))</f>
        <v>sq</v>
      </c>
      <c r="Q1370">
        <f>VLOOKUP(ecommerce_10000[[#This Row],[City]],F:I,4,FALSE)</f>
        <v>3665.44</v>
      </c>
      <c r="R1370" s="1">
        <f>SUMIF(C:C,ecommerce_10000[[#This Row],[Category]],I:I)</f>
        <v>31420413.200000018</v>
      </c>
      <c r="S1370" s="1">
        <f>SUMIFS(I:I,C:C,C1370)</f>
        <v>31420413.200000018</v>
      </c>
      <c r="T1370" s="1" t="str">
        <f>INDEX(F:F,MATCH(ecommerce_10000[[#This Row],[TotalAmount]],I:I,0))</f>
        <v>Dubai</v>
      </c>
    </row>
    <row r="1371" spans="1:20" x14ac:dyDescent="0.3">
      <c r="A1371" s="1" t="s">
        <v>1415</v>
      </c>
      <c r="B1371" s="1" t="s">
        <v>19</v>
      </c>
      <c r="C1371" s="1" t="s">
        <v>20</v>
      </c>
      <c r="D1371" s="1" t="s">
        <v>21</v>
      </c>
      <c r="E1371" s="1" t="s">
        <v>47</v>
      </c>
      <c r="F1371" s="1" t="s">
        <v>28</v>
      </c>
      <c r="G1371">
        <v>17845.38</v>
      </c>
      <c r="H1371">
        <v>2</v>
      </c>
      <c r="I1371">
        <v>35690.76</v>
      </c>
      <c r="J1371">
        <v>4.04</v>
      </c>
      <c r="K1371">
        <v>336</v>
      </c>
      <c r="L1371" s="2">
        <v>45652</v>
      </c>
      <c r="O1371" t="str">
        <f>IF(ecommerce_10000[[#This Row],[Platform]]="Souq","sq",ecommerce_10000[[#This Row],[Platform]])</f>
        <v>Amazon</v>
      </c>
      <c r="P1371" t="str">
        <f>IF(E1371="Souq","sq",IF(E1371="Jumia","Jum",E1371))</f>
        <v>Amazon</v>
      </c>
      <c r="Q1371">
        <f>VLOOKUP(ecommerce_10000[[#This Row],[City]],F:I,4,FALSE)</f>
        <v>26648.76</v>
      </c>
      <c r="R1371" s="1">
        <f>SUMIF(C:C,ecommerce_10000[[#This Row],[Category]],I:I)</f>
        <v>91504159.730000004</v>
      </c>
      <c r="S1371" s="1">
        <f>SUMIFS(I:I,C:C,C1371)</f>
        <v>91504159.730000004</v>
      </c>
      <c r="T1371" s="1" t="str">
        <f>INDEX(F:F,MATCH(ecommerce_10000[[#This Row],[TotalAmount]],I:I,0))</f>
        <v>Casablanca</v>
      </c>
    </row>
    <row r="1372" spans="1:20" x14ac:dyDescent="0.3">
      <c r="A1372" s="1" t="s">
        <v>1416</v>
      </c>
      <c r="B1372" s="1" t="s">
        <v>53</v>
      </c>
      <c r="C1372" s="1" t="s">
        <v>31</v>
      </c>
      <c r="D1372" s="1" t="s">
        <v>54</v>
      </c>
      <c r="E1372" s="1" t="s">
        <v>22</v>
      </c>
      <c r="F1372" s="1" t="s">
        <v>28</v>
      </c>
      <c r="G1372">
        <v>9418.4699999999993</v>
      </c>
      <c r="H1372">
        <v>5</v>
      </c>
      <c r="I1372">
        <v>47092.35</v>
      </c>
      <c r="J1372">
        <v>1.1499999999999999</v>
      </c>
      <c r="K1372">
        <v>1329</v>
      </c>
      <c r="L1372" s="2">
        <v>45369</v>
      </c>
      <c r="O1372" t="str">
        <f>IF(ecommerce_10000[[#This Row],[Platform]]="Souq","sq",ecommerce_10000[[#This Row],[Platform]])</f>
        <v>Jumia</v>
      </c>
      <c r="P1372" t="str">
        <f>IF(E1372="Souq","sq",IF(E1372="Jumia","Jum",E1372))</f>
        <v>Jum</v>
      </c>
      <c r="Q1372">
        <f>VLOOKUP(ecommerce_10000[[#This Row],[City]],F:I,4,FALSE)</f>
        <v>26648.76</v>
      </c>
      <c r="R1372" s="1">
        <f>SUMIF(C:C,ecommerce_10000[[#This Row],[Category]],I:I)</f>
        <v>57542997.559999913</v>
      </c>
      <c r="S1372" s="1">
        <f>SUMIFS(I:I,C:C,C1372)</f>
        <v>57542997.559999913</v>
      </c>
      <c r="T1372" s="1" t="str">
        <f>INDEX(F:F,MATCH(ecommerce_10000[[#This Row],[TotalAmount]],I:I,0))</f>
        <v>Casablanca</v>
      </c>
    </row>
    <row r="1373" spans="1:20" x14ac:dyDescent="0.3">
      <c r="A1373" s="1" t="s">
        <v>1417</v>
      </c>
      <c r="B1373" s="1" t="s">
        <v>49</v>
      </c>
      <c r="C1373" s="1" t="s">
        <v>14</v>
      </c>
      <c r="D1373" s="1" t="s">
        <v>50</v>
      </c>
      <c r="E1373" s="1" t="s">
        <v>22</v>
      </c>
      <c r="F1373" s="1" t="s">
        <v>33</v>
      </c>
      <c r="G1373">
        <v>11651.81</v>
      </c>
      <c r="H1373">
        <v>5</v>
      </c>
      <c r="I1373">
        <v>58259.05</v>
      </c>
      <c r="J1373">
        <v>3.4</v>
      </c>
      <c r="K1373">
        <v>4664</v>
      </c>
      <c r="L1373" s="2">
        <v>45500</v>
      </c>
      <c r="O1373" t="str">
        <f>IF(ecommerce_10000[[#This Row],[Platform]]="Souq","sq",ecommerce_10000[[#This Row],[Platform]])</f>
        <v>Jumia</v>
      </c>
      <c r="P1373" t="str">
        <f>IF(E1373="Souq","sq",IF(E1373="Jumia","Jum",E1373))</f>
        <v>Jum</v>
      </c>
      <c r="Q1373">
        <f>VLOOKUP(ecommerce_10000[[#This Row],[City]],F:I,4,FALSE)</f>
        <v>3665.44</v>
      </c>
      <c r="R1373" s="1">
        <f>SUMIF(C:C,ecommerce_10000[[#This Row],[Category]],I:I)</f>
        <v>92327183.770000085</v>
      </c>
      <c r="S1373" s="1">
        <f>SUMIFS(I:I,C:C,C1373)</f>
        <v>92327183.770000085</v>
      </c>
      <c r="T1373" s="1" t="str">
        <f>INDEX(F:F,MATCH(ecommerce_10000[[#This Row],[TotalAmount]],I:I,0))</f>
        <v>Dubai</v>
      </c>
    </row>
    <row r="1374" spans="1:20" x14ac:dyDescent="0.3">
      <c r="A1374" s="1" t="s">
        <v>1418</v>
      </c>
      <c r="B1374" s="1" t="s">
        <v>19</v>
      </c>
      <c r="C1374" s="1" t="s">
        <v>20</v>
      </c>
      <c r="D1374" s="1" t="s">
        <v>21</v>
      </c>
      <c r="E1374" s="1" t="s">
        <v>16</v>
      </c>
      <c r="F1374" s="1" t="s">
        <v>17</v>
      </c>
      <c r="G1374">
        <v>5033.2</v>
      </c>
      <c r="H1374">
        <v>3</v>
      </c>
      <c r="I1374">
        <v>15099.6</v>
      </c>
      <c r="J1374">
        <v>1.87</v>
      </c>
      <c r="K1374">
        <v>4036</v>
      </c>
      <c r="L1374" s="2">
        <v>45598</v>
      </c>
      <c r="O1374" t="str">
        <f>IF(ecommerce_10000[[#This Row],[Platform]]="Souq","sq",ecommerce_10000[[#This Row],[Platform]])</f>
        <v>sq</v>
      </c>
      <c r="P1374" t="str">
        <f>IF(E1374="Souq","sq",IF(E1374="Jumia","Jum",E1374))</f>
        <v>sq</v>
      </c>
      <c r="Q1374">
        <f>VLOOKUP(ecommerce_10000[[#This Row],[City]],F:I,4,FALSE)</f>
        <v>16284.02</v>
      </c>
      <c r="R1374" s="1">
        <f>SUMIF(C:C,ecommerce_10000[[#This Row],[Category]],I:I)</f>
        <v>91504159.730000004</v>
      </c>
      <c r="S1374" s="1">
        <f>SUMIFS(I:I,C:C,C1374)</f>
        <v>91504159.730000004</v>
      </c>
      <c r="T1374" s="1" t="str">
        <f>INDEX(F:F,MATCH(ecommerce_10000[[#This Row],[TotalAmount]],I:I,0))</f>
        <v>Cairo</v>
      </c>
    </row>
    <row r="1375" spans="1:20" x14ac:dyDescent="0.3">
      <c r="A1375" s="1" t="s">
        <v>1419</v>
      </c>
      <c r="B1375" s="1" t="s">
        <v>38</v>
      </c>
      <c r="C1375" s="1" t="s">
        <v>20</v>
      </c>
      <c r="D1375" s="1" t="s">
        <v>39</v>
      </c>
      <c r="E1375" s="1" t="s">
        <v>47</v>
      </c>
      <c r="F1375" s="1" t="s">
        <v>28</v>
      </c>
      <c r="G1375">
        <v>1750.94</v>
      </c>
      <c r="H1375">
        <v>5</v>
      </c>
      <c r="I1375">
        <v>8754.7000000000007</v>
      </c>
      <c r="J1375">
        <v>4.4800000000000004</v>
      </c>
      <c r="K1375">
        <v>1038</v>
      </c>
      <c r="L1375" s="2">
        <v>45348</v>
      </c>
      <c r="O1375" t="str">
        <f>IF(ecommerce_10000[[#This Row],[Platform]]="Souq","sq",ecommerce_10000[[#This Row],[Platform]])</f>
        <v>Amazon</v>
      </c>
      <c r="P1375" t="str">
        <f>IF(E1375="Souq","sq",IF(E1375="Jumia","Jum",E1375))</f>
        <v>Amazon</v>
      </c>
      <c r="Q1375">
        <f>VLOOKUP(ecommerce_10000[[#This Row],[City]],F:I,4,FALSE)</f>
        <v>26648.76</v>
      </c>
      <c r="R1375" s="1">
        <f>SUMIF(C:C,ecommerce_10000[[#This Row],[Category]],I:I)</f>
        <v>91504159.730000004</v>
      </c>
      <c r="S1375" s="1">
        <f>SUMIFS(I:I,C:C,C1375)</f>
        <v>91504159.730000004</v>
      </c>
      <c r="T1375" s="1" t="str">
        <f>INDEX(F:F,MATCH(ecommerce_10000[[#This Row],[TotalAmount]],I:I,0))</f>
        <v>Casablanca</v>
      </c>
    </row>
    <row r="1376" spans="1:20" x14ac:dyDescent="0.3">
      <c r="A1376" s="1" t="s">
        <v>1420</v>
      </c>
      <c r="B1376" s="1" t="s">
        <v>30</v>
      </c>
      <c r="C1376" s="1" t="s">
        <v>31</v>
      </c>
      <c r="D1376" s="1" t="s">
        <v>32</v>
      </c>
      <c r="E1376" s="1" t="s">
        <v>16</v>
      </c>
      <c r="F1376" s="1" t="s">
        <v>62</v>
      </c>
      <c r="G1376">
        <v>10976.56</v>
      </c>
      <c r="H1376">
        <v>2</v>
      </c>
      <c r="I1376">
        <v>21953.119999999999</v>
      </c>
      <c r="J1376">
        <v>4.03</v>
      </c>
      <c r="K1376">
        <v>4742</v>
      </c>
      <c r="L1376" s="2">
        <v>45556</v>
      </c>
      <c r="O1376" t="str">
        <f>IF(ecommerce_10000[[#This Row],[Platform]]="Souq","sq",ecommerce_10000[[#This Row],[Platform]])</f>
        <v>sq</v>
      </c>
      <c r="P1376" t="str">
        <f>IF(E1376="Souq","sq",IF(E1376="Jumia","Jum",E1376))</f>
        <v>sq</v>
      </c>
      <c r="Q1376">
        <f>VLOOKUP(ecommerce_10000[[#This Row],[City]],F:I,4,FALSE)</f>
        <v>27872.98</v>
      </c>
      <c r="R1376" s="1">
        <f>SUMIF(C:C,ecommerce_10000[[#This Row],[Category]],I:I)</f>
        <v>57542997.559999913</v>
      </c>
      <c r="S1376" s="1">
        <f>SUMIFS(I:I,C:C,C1376)</f>
        <v>57542997.559999913</v>
      </c>
      <c r="T1376" s="1" t="str">
        <f>INDEX(F:F,MATCH(ecommerce_10000[[#This Row],[TotalAmount]],I:I,0))</f>
        <v>Giza</v>
      </c>
    </row>
    <row r="1377" spans="1:20" x14ac:dyDescent="0.3">
      <c r="A1377" s="1" t="s">
        <v>1421</v>
      </c>
      <c r="B1377" s="1" t="s">
        <v>13</v>
      </c>
      <c r="C1377" s="1" t="s">
        <v>14</v>
      </c>
      <c r="D1377" s="1" t="s">
        <v>15</v>
      </c>
      <c r="E1377" s="1" t="s">
        <v>16</v>
      </c>
      <c r="F1377" s="1" t="s">
        <v>23</v>
      </c>
      <c r="G1377">
        <v>12393.45</v>
      </c>
      <c r="H1377">
        <v>3</v>
      </c>
      <c r="I1377">
        <v>37180.35</v>
      </c>
      <c r="J1377">
        <v>3.85</v>
      </c>
      <c r="K1377">
        <v>3817</v>
      </c>
      <c r="L1377" s="2">
        <v>45331</v>
      </c>
      <c r="O1377" t="str">
        <f>IF(ecommerce_10000[[#This Row],[Platform]]="Souq","sq",ecommerce_10000[[#This Row],[Platform]])</f>
        <v>sq</v>
      </c>
      <c r="P1377" t="str">
        <f>IF(E1377="Souq","sq",IF(E1377="Jumia","Jum",E1377))</f>
        <v>sq</v>
      </c>
      <c r="Q1377">
        <f>VLOOKUP(ecommerce_10000[[#This Row],[City]],F:I,4,FALSE)</f>
        <v>13290.4</v>
      </c>
      <c r="R1377" s="1">
        <f>SUMIF(C:C,ecommerce_10000[[#This Row],[Category]],I:I)</f>
        <v>92327183.770000085</v>
      </c>
      <c r="S1377" s="1">
        <f>SUMIFS(I:I,C:C,C1377)</f>
        <v>92327183.770000085</v>
      </c>
      <c r="T1377" s="1" t="str">
        <f>INDEX(F:F,MATCH(ecommerce_10000[[#This Row],[TotalAmount]],I:I,0))</f>
        <v>Alexandria</v>
      </c>
    </row>
    <row r="1378" spans="1:20" x14ac:dyDescent="0.3">
      <c r="A1378" s="1" t="s">
        <v>1422</v>
      </c>
      <c r="B1378" s="1" t="s">
        <v>53</v>
      </c>
      <c r="C1378" s="1" t="s">
        <v>31</v>
      </c>
      <c r="D1378" s="1" t="s">
        <v>54</v>
      </c>
      <c r="E1378" s="1" t="s">
        <v>22</v>
      </c>
      <c r="F1378" s="1" t="s">
        <v>40</v>
      </c>
      <c r="G1378">
        <v>13110.27</v>
      </c>
      <c r="H1378">
        <v>3</v>
      </c>
      <c r="I1378">
        <v>39330.81</v>
      </c>
      <c r="J1378">
        <v>4.78</v>
      </c>
      <c r="K1378">
        <v>442</v>
      </c>
      <c r="L1378" s="2">
        <v>45533</v>
      </c>
      <c r="O1378" t="str">
        <f>IF(ecommerce_10000[[#This Row],[Platform]]="Souq","sq",ecommerce_10000[[#This Row],[Platform]])</f>
        <v>Jumia</v>
      </c>
      <c r="P1378" t="str">
        <f>IF(E1378="Souq","sq",IF(E1378="Jumia","Jum",E1378))</f>
        <v>Jum</v>
      </c>
      <c r="Q1378">
        <f>VLOOKUP(ecommerce_10000[[#This Row],[City]],F:I,4,FALSE)</f>
        <v>99349.3</v>
      </c>
      <c r="R1378" s="1">
        <f>SUMIF(C:C,ecommerce_10000[[#This Row],[Category]],I:I)</f>
        <v>57542997.559999913</v>
      </c>
      <c r="S1378" s="1">
        <f>SUMIFS(I:I,C:C,C1378)</f>
        <v>57542997.559999913</v>
      </c>
      <c r="T1378" s="1" t="str">
        <f>INDEX(F:F,MATCH(ecommerce_10000[[#This Row],[TotalAmount]],I:I,0))</f>
        <v>Riyadh</v>
      </c>
    </row>
    <row r="1379" spans="1:20" x14ac:dyDescent="0.3">
      <c r="A1379" s="1" t="s">
        <v>1423</v>
      </c>
      <c r="B1379" s="1" t="s">
        <v>65</v>
      </c>
      <c r="C1379" s="1" t="s">
        <v>20</v>
      </c>
      <c r="D1379" s="1" t="s">
        <v>66</v>
      </c>
      <c r="E1379" s="1" t="s">
        <v>22</v>
      </c>
      <c r="F1379" s="1" t="s">
        <v>33</v>
      </c>
      <c r="G1379">
        <v>6212.62</v>
      </c>
      <c r="H1379">
        <v>5</v>
      </c>
      <c r="I1379">
        <v>31063.1</v>
      </c>
      <c r="J1379">
        <v>2.78</v>
      </c>
      <c r="K1379">
        <v>4737</v>
      </c>
      <c r="L1379" s="2">
        <v>45374</v>
      </c>
      <c r="O1379" t="str">
        <f>IF(ecommerce_10000[[#This Row],[Platform]]="Souq","sq",ecommerce_10000[[#This Row],[Platform]])</f>
        <v>Jumia</v>
      </c>
      <c r="P1379" t="str">
        <f>IF(E1379="Souq","sq",IF(E1379="Jumia","Jum",E1379))</f>
        <v>Jum</v>
      </c>
      <c r="Q1379">
        <f>VLOOKUP(ecommerce_10000[[#This Row],[City]],F:I,4,FALSE)</f>
        <v>3665.44</v>
      </c>
      <c r="R1379" s="1">
        <f>SUMIF(C:C,ecommerce_10000[[#This Row],[Category]],I:I)</f>
        <v>91504159.730000004</v>
      </c>
      <c r="S1379" s="1">
        <f>SUMIFS(I:I,C:C,C1379)</f>
        <v>91504159.730000004</v>
      </c>
      <c r="T1379" s="1" t="str">
        <f>INDEX(F:F,MATCH(ecommerce_10000[[#This Row],[TotalAmount]],I:I,0))</f>
        <v>Dubai</v>
      </c>
    </row>
    <row r="1380" spans="1:20" x14ac:dyDescent="0.3">
      <c r="A1380" s="1" t="s">
        <v>1424</v>
      </c>
      <c r="B1380" s="1" t="s">
        <v>19</v>
      </c>
      <c r="C1380" s="1" t="s">
        <v>20</v>
      </c>
      <c r="D1380" s="1" t="s">
        <v>21</v>
      </c>
      <c r="E1380" s="1" t="s">
        <v>47</v>
      </c>
      <c r="F1380" s="1" t="s">
        <v>23</v>
      </c>
      <c r="G1380">
        <v>17069.68</v>
      </c>
      <c r="H1380">
        <v>2</v>
      </c>
      <c r="I1380">
        <v>34139.360000000001</v>
      </c>
      <c r="J1380">
        <v>3.15</v>
      </c>
      <c r="K1380">
        <v>256</v>
      </c>
      <c r="L1380" s="2">
        <v>45542</v>
      </c>
      <c r="O1380" t="str">
        <f>IF(ecommerce_10000[[#This Row],[Platform]]="Souq","sq",ecommerce_10000[[#This Row],[Platform]])</f>
        <v>Amazon</v>
      </c>
      <c r="P1380" t="str">
        <f>IF(E1380="Souq","sq",IF(E1380="Jumia","Jum",E1380))</f>
        <v>Amazon</v>
      </c>
      <c r="Q1380">
        <f>VLOOKUP(ecommerce_10000[[#This Row],[City]],F:I,4,FALSE)</f>
        <v>13290.4</v>
      </c>
      <c r="R1380" s="1">
        <f>SUMIF(C:C,ecommerce_10000[[#This Row],[Category]],I:I)</f>
        <v>91504159.730000004</v>
      </c>
      <c r="S1380" s="1">
        <f>SUMIFS(I:I,C:C,C1380)</f>
        <v>91504159.730000004</v>
      </c>
      <c r="T1380" s="1" t="str">
        <f>INDEX(F:F,MATCH(ecommerce_10000[[#This Row],[TotalAmount]],I:I,0))</f>
        <v>Alexandria</v>
      </c>
    </row>
    <row r="1381" spans="1:20" x14ac:dyDescent="0.3">
      <c r="A1381" s="1" t="s">
        <v>1425</v>
      </c>
      <c r="B1381" s="1" t="s">
        <v>53</v>
      </c>
      <c r="C1381" s="1" t="s">
        <v>31</v>
      </c>
      <c r="D1381" s="1" t="s">
        <v>54</v>
      </c>
      <c r="E1381" s="1" t="s">
        <v>47</v>
      </c>
      <c r="F1381" s="1" t="s">
        <v>17</v>
      </c>
      <c r="G1381">
        <v>10994.13</v>
      </c>
      <c r="H1381">
        <v>3</v>
      </c>
      <c r="I1381">
        <v>32982.39</v>
      </c>
      <c r="J1381">
        <v>4.5</v>
      </c>
      <c r="K1381">
        <v>4097</v>
      </c>
      <c r="L1381" s="2">
        <v>45611</v>
      </c>
      <c r="O1381" t="str">
        <f>IF(ecommerce_10000[[#This Row],[Platform]]="Souq","sq",ecommerce_10000[[#This Row],[Platform]])</f>
        <v>Amazon</v>
      </c>
      <c r="P1381" t="str">
        <f>IF(E1381="Souq","sq",IF(E1381="Jumia","Jum",E1381))</f>
        <v>Amazon</v>
      </c>
      <c r="Q1381">
        <f>VLOOKUP(ecommerce_10000[[#This Row],[City]],F:I,4,FALSE)</f>
        <v>16284.02</v>
      </c>
      <c r="R1381" s="1">
        <f>SUMIF(C:C,ecommerce_10000[[#This Row],[Category]],I:I)</f>
        <v>57542997.559999913</v>
      </c>
      <c r="S1381" s="1">
        <f>SUMIFS(I:I,C:C,C1381)</f>
        <v>57542997.559999913</v>
      </c>
      <c r="T1381" s="1" t="str">
        <f>INDEX(F:F,MATCH(ecommerce_10000[[#This Row],[TotalAmount]],I:I,0))</f>
        <v>Cairo</v>
      </c>
    </row>
    <row r="1382" spans="1:20" x14ac:dyDescent="0.3">
      <c r="A1382" s="1" t="s">
        <v>1426</v>
      </c>
      <c r="B1382" s="1" t="s">
        <v>30</v>
      </c>
      <c r="C1382" s="1" t="s">
        <v>31</v>
      </c>
      <c r="D1382" s="1" t="s">
        <v>32</v>
      </c>
      <c r="E1382" s="1" t="s">
        <v>16</v>
      </c>
      <c r="F1382" s="1" t="s">
        <v>28</v>
      </c>
      <c r="G1382">
        <v>15796.59</v>
      </c>
      <c r="H1382">
        <v>3</v>
      </c>
      <c r="I1382">
        <v>47389.77</v>
      </c>
      <c r="J1382">
        <v>4.59</v>
      </c>
      <c r="K1382">
        <v>2192</v>
      </c>
      <c r="L1382" s="2">
        <v>45636</v>
      </c>
      <c r="O1382" t="str">
        <f>IF(ecommerce_10000[[#This Row],[Platform]]="Souq","sq",ecommerce_10000[[#This Row],[Platform]])</f>
        <v>sq</v>
      </c>
      <c r="P1382" t="str">
        <f>IF(E1382="Souq","sq",IF(E1382="Jumia","Jum",E1382))</f>
        <v>sq</v>
      </c>
      <c r="Q1382">
        <f>VLOOKUP(ecommerce_10000[[#This Row],[City]],F:I,4,FALSE)</f>
        <v>26648.76</v>
      </c>
      <c r="R1382" s="1">
        <f>SUMIF(C:C,ecommerce_10000[[#This Row],[Category]],I:I)</f>
        <v>57542997.559999913</v>
      </c>
      <c r="S1382" s="1">
        <f>SUMIFS(I:I,C:C,C1382)</f>
        <v>57542997.559999913</v>
      </c>
      <c r="T1382" s="1" t="str">
        <f>INDEX(F:F,MATCH(ecommerce_10000[[#This Row],[TotalAmount]],I:I,0))</f>
        <v>Casablanca</v>
      </c>
    </row>
    <row r="1383" spans="1:20" x14ac:dyDescent="0.3">
      <c r="A1383" s="1" t="s">
        <v>1427</v>
      </c>
      <c r="B1383" s="1" t="s">
        <v>38</v>
      </c>
      <c r="C1383" s="1" t="s">
        <v>20</v>
      </c>
      <c r="D1383" s="1" t="s">
        <v>39</v>
      </c>
      <c r="E1383" s="1" t="s">
        <v>16</v>
      </c>
      <c r="F1383" s="1" t="s">
        <v>62</v>
      </c>
      <c r="G1383">
        <v>4537.93</v>
      </c>
      <c r="H1383">
        <v>1</v>
      </c>
      <c r="I1383">
        <v>4537.93</v>
      </c>
      <c r="J1383">
        <v>3.41</v>
      </c>
      <c r="K1383">
        <v>166</v>
      </c>
      <c r="L1383" s="2">
        <v>45495</v>
      </c>
      <c r="O1383" t="str">
        <f>IF(ecommerce_10000[[#This Row],[Platform]]="Souq","sq",ecommerce_10000[[#This Row],[Platform]])</f>
        <v>sq</v>
      </c>
      <c r="P1383" t="str">
        <f>IF(E1383="Souq","sq",IF(E1383="Jumia","Jum",E1383))</f>
        <v>sq</v>
      </c>
      <c r="Q1383">
        <f>VLOOKUP(ecommerce_10000[[#This Row],[City]],F:I,4,FALSE)</f>
        <v>27872.98</v>
      </c>
      <c r="R1383" s="1">
        <f>SUMIF(C:C,ecommerce_10000[[#This Row],[Category]],I:I)</f>
        <v>91504159.730000004</v>
      </c>
      <c r="S1383" s="1">
        <f>SUMIFS(I:I,C:C,C1383)</f>
        <v>91504159.730000004</v>
      </c>
      <c r="T1383" s="1" t="str">
        <f>INDEX(F:F,MATCH(ecommerce_10000[[#This Row],[TotalAmount]],I:I,0))</f>
        <v>Giza</v>
      </c>
    </row>
    <row r="1384" spans="1:20" x14ac:dyDescent="0.3">
      <c r="A1384" s="1" t="s">
        <v>1428</v>
      </c>
      <c r="B1384" s="1" t="s">
        <v>35</v>
      </c>
      <c r="C1384" s="1" t="s">
        <v>14</v>
      </c>
      <c r="D1384" s="1" t="s">
        <v>36</v>
      </c>
      <c r="E1384" s="1" t="s">
        <v>16</v>
      </c>
      <c r="F1384" s="1" t="s">
        <v>23</v>
      </c>
      <c r="G1384">
        <v>10624.55</v>
      </c>
      <c r="H1384">
        <v>2</v>
      </c>
      <c r="I1384">
        <v>21249.1</v>
      </c>
      <c r="J1384">
        <v>1.29</v>
      </c>
      <c r="K1384">
        <v>1355</v>
      </c>
      <c r="L1384" s="2">
        <v>45515</v>
      </c>
      <c r="O1384" t="str">
        <f>IF(ecommerce_10000[[#This Row],[Platform]]="Souq","sq",ecommerce_10000[[#This Row],[Platform]])</f>
        <v>sq</v>
      </c>
      <c r="P1384" t="str">
        <f>IF(E1384="Souq","sq",IF(E1384="Jumia","Jum",E1384))</f>
        <v>sq</v>
      </c>
      <c r="Q1384">
        <f>VLOOKUP(ecommerce_10000[[#This Row],[City]],F:I,4,FALSE)</f>
        <v>13290.4</v>
      </c>
      <c r="R1384" s="1">
        <f>SUMIF(C:C,ecommerce_10000[[#This Row],[Category]],I:I)</f>
        <v>92327183.770000085</v>
      </c>
      <c r="S1384" s="1">
        <f>SUMIFS(I:I,C:C,C1384)</f>
        <v>92327183.770000085</v>
      </c>
      <c r="T1384" s="1" t="str">
        <f>INDEX(F:F,MATCH(ecommerce_10000[[#This Row],[TotalAmount]],I:I,0))</f>
        <v>Alexandria</v>
      </c>
    </row>
    <row r="1385" spans="1:20" x14ac:dyDescent="0.3">
      <c r="A1385" s="1" t="s">
        <v>1429</v>
      </c>
      <c r="B1385" s="1" t="s">
        <v>35</v>
      </c>
      <c r="C1385" s="1" t="s">
        <v>14</v>
      </c>
      <c r="D1385" s="1" t="s">
        <v>36</v>
      </c>
      <c r="E1385" s="1" t="s">
        <v>22</v>
      </c>
      <c r="F1385" s="1" t="s">
        <v>17</v>
      </c>
      <c r="G1385">
        <v>8295.5</v>
      </c>
      <c r="H1385">
        <v>4</v>
      </c>
      <c r="I1385">
        <v>33182</v>
      </c>
      <c r="J1385">
        <v>2.0299999999999998</v>
      </c>
      <c r="K1385">
        <v>3533</v>
      </c>
      <c r="L1385" s="2">
        <v>45541</v>
      </c>
      <c r="O1385" t="str">
        <f>IF(ecommerce_10000[[#This Row],[Platform]]="Souq","sq",ecommerce_10000[[#This Row],[Platform]])</f>
        <v>Jumia</v>
      </c>
      <c r="P1385" t="str">
        <f>IF(E1385="Souq","sq",IF(E1385="Jumia","Jum",E1385))</f>
        <v>Jum</v>
      </c>
      <c r="Q1385">
        <f>VLOOKUP(ecommerce_10000[[#This Row],[City]],F:I,4,FALSE)</f>
        <v>16284.02</v>
      </c>
      <c r="R1385" s="1">
        <f>SUMIF(C:C,ecommerce_10000[[#This Row],[Category]],I:I)</f>
        <v>92327183.770000085</v>
      </c>
      <c r="S1385" s="1">
        <f>SUMIFS(I:I,C:C,C1385)</f>
        <v>92327183.770000085</v>
      </c>
      <c r="T1385" s="1" t="str">
        <f>INDEX(F:F,MATCH(ecommerce_10000[[#This Row],[TotalAmount]],I:I,0))</f>
        <v>Cairo</v>
      </c>
    </row>
    <row r="1386" spans="1:20" x14ac:dyDescent="0.3">
      <c r="A1386" s="1" t="s">
        <v>1430</v>
      </c>
      <c r="B1386" s="1" t="s">
        <v>53</v>
      </c>
      <c r="C1386" s="1" t="s">
        <v>31</v>
      </c>
      <c r="D1386" s="1" t="s">
        <v>54</v>
      </c>
      <c r="E1386" s="1" t="s">
        <v>16</v>
      </c>
      <c r="F1386" s="1" t="s">
        <v>62</v>
      </c>
      <c r="G1386">
        <v>19973.830000000002</v>
      </c>
      <c r="H1386">
        <v>5</v>
      </c>
      <c r="I1386">
        <v>99869.15</v>
      </c>
      <c r="J1386">
        <v>4.7</v>
      </c>
      <c r="K1386">
        <v>543</v>
      </c>
      <c r="L1386" s="2">
        <v>45512</v>
      </c>
      <c r="O1386" t="str">
        <f>IF(ecommerce_10000[[#This Row],[Platform]]="Souq","sq",ecommerce_10000[[#This Row],[Platform]])</f>
        <v>sq</v>
      </c>
      <c r="P1386" t="str">
        <f>IF(E1386="Souq","sq",IF(E1386="Jumia","Jum",E1386))</f>
        <v>sq</v>
      </c>
      <c r="Q1386">
        <f>VLOOKUP(ecommerce_10000[[#This Row],[City]],F:I,4,FALSE)</f>
        <v>27872.98</v>
      </c>
      <c r="R1386" s="1">
        <f>SUMIF(C:C,ecommerce_10000[[#This Row],[Category]],I:I)</f>
        <v>57542997.559999913</v>
      </c>
      <c r="S1386" s="1">
        <f>SUMIFS(I:I,C:C,C1386)</f>
        <v>57542997.559999913</v>
      </c>
      <c r="T1386" s="1" t="str">
        <f>INDEX(F:F,MATCH(ecommerce_10000[[#This Row],[TotalAmount]],I:I,0))</f>
        <v>Giza</v>
      </c>
    </row>
    <row r="1387" spans="1:20" x14ac:dyDescent="0.3">
      <c r="A1387" s="1" t="s">
        <v>1431</v>
      </c>
      <c r="B1387" s="1" t="s">
        <v>65</v>
      </c>
      <c r="C1387" s="1" t="s">
        <v>20</v>
      </c>
      <c r="D1387" s="1" t="s">
        <v>66</v>
      </c>
      <c r="E1387" s="1" t="s">
        <v>16</v>
      </c>
      <c r="F1387" s="1" t="s">
        <v>23</v>
      </c>
      <c r="G1387">
        <v>7576.3</v>
      </c>
      <c r="H1387">
        <v>2</v>
      </c>
      <c r="I1387">
        <v>15152.6</v>
      </c>
      <c r="J1387">
        <v>2.25</v>
      </c>
      <c r="K1387">
        <v>1515</v>
      </c>
      <c r="L1387" s="2">
        <v>45294</v>
      </c>
      <c r="O1387" t="str">
        <f>IF(ecommerce_10000[[#This Row],[Platform]]="Souq","sq",ecommerce_10000[[#This Row],[Platform]])</f>
        <v>sq</v>
      </c>
      <c r="P1387" t="str">
        <f>IF(E1387="Souq","sq",IF(E1387="Jumia","Jum",E1387))</f>
        <v>sq</v>
      </c>
      <c r="Q1387">
        <f>VLOOKUP(ecommerce_10000[[#This Row],[City]],F:I,4,FALSE)</f>
        <v>13290.4</v>
      </c>
      <c r="R1387" s="1">
        <f>SUMIF(C:C,ecommerce_10000[[#This Row],[Category]],I:I)</f>
        <v>91504159.730000004</v>
      </c>
      <c r="S1387" s="1">
        <f>SUMIFS(I:I,C:C,C1387)</f>
        <v>91504159.730000004</v>
      </c>
      <c r="T1387" s="1" t="str">
        <f>INDEX(F:F,MATCH(ecommerce_10000[[#This Row],[TotalAmount]],I:I,0))</f>
        <v>Alexandria</v>
      </c>
    </row>
    <row r="1388" spans="1:20" x14ac:dyDescent="0.3">
      <c r="A1388" s="1" t="s">
        <v>1432</v>
      </c>
      <c r="B1388" s="1" t="s">
        <v>35</v>
      </c>
      <c r="C1388" s="1" t="s">
        <v>14</v>
      </c>
      <c r="D1388" s="1" t="s">
        <v>36</v>
      </c>
      <c r="E1388" s="1" t="s">
        <v>47</v>
      </c>
      <c r="F1388" s="1" t="s">
        <v>17</v>
      </c>
      <c r="G1388">
        <v>10310.6</v>
      </c>
      <c r="H1388">
        <v>3</v>
      </c>
      <c r="I1388">
        <v>30931.8</v>
      </c>
      <c r="J1388">
        <v>3.43</v>
      </c>
      <c r="K1388">
        <v>4666</v>
      </c>
      <c r="L1388" s="2">
        <v>45547</v>
      </c>
      <c r="O1388" t="str">
        <f>IF(ecommerce_10000[[#This Row],[Platform]]="Souq","sq",ecommerce_10000[[#This Row],[Platform]])</f>
        <v>Amazon</v>
      </c>
      <c r="P1388" t="str">
        <f>IF(E1388="Souq","sq",IF(E1388="Jumia","Jum",E1388))</f>
        <v>Amazon</v>
      </c>
      <c r="Q1388">
        <f>VLOOKUP(ecommerce_10000[[#This Row],[City]],F:I,4,FALSE)</f>
        <v>16284.02</v>
      </c>
      <c r="R1388" s="1">
        <f>SUMIF(C:C,ecommerce_10000[[#This Row],[Category]],I:I)</f>
        <v>92327183.770000085</v>
      </c>
      <c r="S1388" s="1">
        <f>SUMIFS(I:I,C:C,C1388)</f>
        <v>92327183.770000085</v>
      </c>
      <c r="T1388" s="1" t="str">
        <f>INDEX(F:F,MATCH(ecommerce_10000[[#This Row],[TotalAmount]],I:I,0))</f>
        <v>Cairo</v>
      </c>
    </row>
    <row r="1389" spans="1:20" x14ac:dyDescent="0.3">
      <c r="A1389" s="1" t="s">
        <v>1433</v>
      </c>
      <c r="B1389" s="1" t="s">
        <v>19</v>
      </c>
      <c r="C1389" s="1" t="s">
        <v>20</v>
      </c>
      <c r="D1389" s="1" t="s">
        <v>21</v>
      </c>
      <c r="E1389" s="1" t="s">
        <v>16</v>
      </c>
      <c r="F1389" s="1" t="s">
        <v>17</v>
      </c>
      <c r="G1389">
        <v>14417.44</v>
      </c>
      <c r="H1389">
        <v>3</v>
      </c>
      <c r="I1389">
        <v>43252.32</v>
      </c>
      <c r="J1389">
        <v>1.21</v>
      </c>
      <c r="K1389">
        <v>4395</v>
      </c>
      <c r="L1389" s="2">
        <v>45614</v>
      </c>
      <c r="O1389" t="str">
        <f>IF(ecommerce_10000[[#This Row],[Platform]]="Souq","sq",ecommerce_10000[[#This Row],[Platform]])</f>
        <v>sq</v>
      </c>
      <c r="P1389" t="str">
        <f>IF(E1389="Souq","sq",IF(E1389="Jumia","Jum",E1389))</f>
        <v>sq</v>
      </c>
      <c r="Q1389">
        <f>VLOOKUP(ecommerce_10000[[#This Row],[City]],F:I,4,FALSE)</f>
        <v>16284.02</v>
      </c>
      <c r="R1389" s="1">
        <f>SUMIF(C:C,ecommerce_10000[[#This Row],[Category]],I:I)</f>
        <v>91504159.730000004</v>
      </c>
      <c r="S1389" s="1">
        <f>SUMIFS(I:I,C:C,C1389)</f>
        <v>91504159.730000004</v>
      </c>
      <c r="T1389" s="1" t="str">
        <f>INDEX(F:F,MATCH(ecommerce_10000[[#This Row],[TotalAmount]],I:I,0))</f>
        <v>Cairo</v>
      </c>
    </row>
    <row r="1390" spans="1:20" x14ac:dyDescent="0.3">
      <c r="A1390" s="1" t="s">
        <v>1434</v>
      </c>
      <c r="B1390" s="1" t="s">
        <v>49</v>
      </c>
      <c r="C1390" s="1" t="s">
        <v>14</v>
      </c>
      <c r="D1390" s="1" t="s">
        <v>50</v>
      </c>
      <c r="E1390" s="1" t="s">
        <v>47</v>
      </c>
      <c r="F1390" s="1" t="s">
        <v>40</v>
      </c>
      <c r="G1390">
        <v>17591.52</v>
      </c>
      <c r="H1390">
        <v>3</v>
      </c>
      <c r="I1390">
        <v>52774.559999999998</v>
      </c>
      <c r="J1390">
        <v>1.42</v>
      </c>
      <c r="K1390">
        <v>1550</v>
      </c>
      <c r="L1390" s="2">
        <v>45591</v>
      </c>
      <c r="O1390" t="str">
        <f>IF(ecommerce_10000[[#This Row],[Platform]]="Souq","sq",ecommerce_10000[[#This Row],[Platform]])</f>
        <v>Amazon</v>
      </c>
      <c r="P1390" t="str">
        <f>IF(E1390="Souq","sq",IF(E1390="Jumia","Jum",E1390))</f>
        <v>Amazon</v>
      </c>
      <c r="Q1390">
        <f>VLOOKUP(ecommerce_10000[[#This Row],[City]],F:I,4,FALSE)</f>
        <v>99349.3</v>
      </c>
      <c r="R1390" s="1">
        <f>SUMIF(C:C,ecommerce_10000[[#This Row],[Category]],I:I)</f>
        <v>92327183.770000085</v>
      </c>
      <c r="S1390" s="1">
        <f>SUMIFS(I:I,C:C,C1390)</f>
        <v>92327183.770000085</v>
      </c>
      <c r="T1390" s="1" t="str">
        <f>INDEX(F:F,MATCH(ecommerce_10000[[#This Row],[TotalAmount]],I:I,0))</f>
        <v>Riyadh</v>
      </c>
    </row>
    <row r="1391" spans="1:20" x14ac:dyDescent="0.3">
      <c r="A1391" s="1" t="s">
        <v>1435</v>
      </c>
      <c r="B1391" s="1" t="s">
        <v>49</v>
      </c>
      <c r="C1391" s="1" t="s">
        <v>14</v>
      </c>
      <c r="D1391" s="1" t="s">
        <v>50</v>
      </c>
      <c r="E1391" s="1" t="s">
        <v>22</v>
      </c>
      <c r="F1391" s="1" t="s">
        <v>62</v>
      </c>
      <c r="G1391">
        <v>11130.49</v>
      </c>
      <c r="H1391">
        <v>2</v>
      </c>
      <c r="I1391">
        <v>22260.98</v>
      </c>
      <c r="J1391">
        <v>4.93</v>
      </c>
      <c r="K1391">
        <v>713</v>
      </c>
      <c r="L1391" s="2">
        <v>45622</v>
      </c>
      <c r="O1391" t="str">
        <f>IF(ecommerce_10000[[#This Row],[Platform]]="Souq","sq",ecommerce_10000[[#This Row],[Platform]])</f>
        <v>Jumia</v>
      </c>
      <c r="P1391" t="str">
        <f>IF(E1391="Souq","sq",IF(E1391="Jumia","Jum",E1391))</f>
        <v>Jum</v>
      </c>
      <c r="Q1391">
        <f>VLOOKUP(ecommerce_10000[[#This Row],[City]],F:I,4,FALSE)</f>
        <v>27872.98</v>
      </c>
      <c r="R1391" s="1">
        <f>SUMIF(C:C,ecommerce_10000[[#This Row],[Category]],I:I)</f>
        <v>92327183.770000085</v>
      </c>
      <c r="S1391" s="1">
        <f>SUMIFS(I:I,C:C,C1391)</f>
        <v>92327183.770000085</v>
      </c>
      <c r="T1391" s="1" t="str">
        <f>INDEX(F:F,MATCH(ecommerce_10000[[#This Row],[TotalAmount]],I:I,0))</f>
        <v>Giza</v>
      </c>
    </row>
    <row r="1392" spans="1:20" x14ac:dyDescent="0.3">
      <c r="A1392" s="1" t="s">
        <v>1436</v>
      </c>
      <c r="B1392" s="1" t="s">
        <v>35</v>
      </c>
      <c r="C1392" s="1" t="s">
        <v>14</v>
      </c>
      <c r="D1392" s="1" t="s">
        <v>36</v>
      </c>
      <c r="E1392" s="1" t="s">
        <v>47</v>
      </c>
      <c r="F1392" s="1" t="s">
        <v>40</v>
      </c>
      <c r="G1392">
        <v>10519.64</v>
      </c>
      <c r="H1392">
        <v>2</v>
      </c>
      <c r="I1392">
        <v>21039.279999999999</v>
      </c>
      <c r="J1392">
        <v>3.45</v>
      </c>
      <c r="K1392">
        <v>2528</v>
      </c>
      <c r="L1392" s="2">
        <v>45513</v>
      </c>
      <c r="O1392" t="str">
        <f>IF(ecommerce_10000[[#This Row],[Platform]]="Souq","sq",ecommerce_10000[[#This Row],[Platform]])</f>
        <v>Amazon</v>
      </c>
      <c r="P1392" t="str">
        <f>IF(E1392="Souq","sq",IF(E1392="Jumia","Jum",E1392))</f>
        <v>Amazon</v>
      </c>
      <c r="Q1392">
        <f>VLOOKUP(ecommerce_10000[[#This Row],[City]],F:I,4,FALSE)</f>
        <v>99349.3</v>
      </c>
      <c r="R1392" s="1">
        <f>SUMIF(C:C,ecommerce_10000[[#This Row],[Category]],I:I)</f>
        <v>92327183.770000085</v>
      </c>
      <c r="S1392" s="1">
        <f>SUMIFS(I:I,C:C,C1392)</f>
        <v>92327183.770000085</v>
      </c>
      <c r="T1392" s="1" t="str">
        <f>INDEX(F:F,MATCH(ecommerce_10000[[#This Row],[TotalAmount]],I:I,0))</f>
        <v>Riyadh</v>
      </c>
    </row>
    <row r="1393" spans="1:20" x14ac:dyDescent="0.3">
      <c r="A1393" s="1" t="s">
        <v>1437</v>
      </c>
      <c r="B1393" s="1" t="s">
        <v>49</v>
      </c>
      <c r="C1393" s="1" t="s">
        <v>14</v>
      </c>
      <c r="D1393" s="1" t="s">
        <v>50</v>
      </c>
      <c r="E1393" s="1" t="s">
        <v>47</v>
      </c>
      <c r="F1393" s="1" t="s">
        <v>23</v>
      </c>
      <c r="G1393">
        <v>15369.35</v>
      </c>
      <c r="H1393">
        <v>4</v>
      </c>
      <c r="I1393">
        <v>61477.4</v>
      </c>
      <c r="J1393">
        <v>1.39</v>
      </c>
      <c r="K1393">
        <v>2662</v>
      </c>
      <c r="L1393" s="2">
        <v>45562</v>
      </c>
      <c r="O1393" t="str">
        <f>IF(ecommerce_10000[[#This Row],[Platform]]="Souq","sq",ecommerce_10000[[#This Row],[Platform]])</f>
        <v>Amazon</v>
      </c>
      <c r="P1393" t="str">
        <f>IF(E1393="Souq","sq",IF(E1393="Jumia","Jum",E1393))</f>
        <v>Amazon</v>
      </c>
      <c r="Q1393">
        <f>VLOOKUP(ecommerce_10000[[#This Row],[City]],F:I,4,FALSE)</f>
        <v>13290.4</v>
      </c>
      <c r="R1393" s="1">
        <f>SUMIF(C:C,ecommerce_10000[[#This Row],[Category]],I:I)</f>
        <v>92327183.770000085</v>
      </c>
      <c r="S1393" s="1">
        <f>SUMIFS(I:I,C:C,C1393)</f>
        <v>92327183.770000085</v>
      </c>
      <c r="T1393" s="1" t="str">
        <f>INDEX(F:F,MATCH(ecommerce_10000[[#This Row],[TotalAmount]],I:I,0))</f>
        <v>Alexandria</v>
      </c>
    </row>
    <row r="1394" spans="1:20" x14ac:dyDescent="0.3">
      <c r="A1394" s="1" t="s">
        <v>1438</v>
      </c>
      <c r="B1394" s="1" t="s">
        <v>35</v>
      </c>
      <c r="C1394" s="1" t="s">
        <v>14</v>
      </c>
      <c r="D1394" s="1" t="s">
        <v>36</v>
      </c>
      <c r="E1394" s="1" t="s">
        <v>22</v>
      </c>
      <c r="F1394" s="1" t="s">
        <v>40</v>
      </c>
      <c r="G1394">
        <v>303.7</v>
      </c>
      <c r="H1394">
        <v>3</v>
      </c>
      <c r="I1394">
        <v>911.1</v>
      </c>
      <c r="J1394">
        <v>2.83</v>
      </c>
      <c r="K1394">
        <v>1788</v>
      </c>
      <c r="L1394" s="2">
        <v>45509</v>
      </c>
      <c r="O1394" t="str">
        <f>IF(ecommerce_10000[[#This Row],[Platform]]="Souq","sq",ecommerce_10000[[#This Row],[Platform]])</f>
        <v>Jumia</v>
      </c>
      <c r="P1394" t="str">
        <f>IF(E1394="Souq","sq",IF(E1394="Jumia","Jum",E1394))</f>
        <v>Jum</v>
      </c>
      <c r="Q1394">
        <f>VLOOKUP(ecommerce_10000[[#This Row],[City]],F:I,4,FALSE)</f>
        <v>99349.3</v>
      </c>
      <c r="R1394" s="1">
        <f>SUMIF(C:C,ecommerce_10000[[#This Row],[Category]],I:I)</f>
        <v>92327183.770000085</v>
      </c>
      <c r="S1394" s="1">
        <f>SUMIFS(I:I,C:C,C1394)</f>
        <v>92327183.770000085</v>
      </c>
      <c r="T1394" s="1" t="str">
        <f>INDEX(F:F,MATCH(ecommerce_10000[[#This Row],[TotalAmount]],I:I,0))</f>
        <v>Riyadh</v>
      </c>
    </row>
    <row r="1395" spans="1:20" x14ac:dyDescent="0.3">
      <c r="A1395" s="1" t="s">
        <v>1439</v>
      </c>
      <c r="B1395" s="1" t="s">
        <v>65</v>
      </c>
      <c r="C1395" s="1" t="s">
        <v>20</v>
      </c>
      <c r="D1395" s="1" t="s">
        <v>66</v>
      </c>
      <c r="E1395" s="1" t="s">
        <v>16</v>
      </c>
      <c r="F1395" s="1" t="s">
        <v>17</v>
      </c>
      <c r="G1395">
        <v>18085.349999999999</v>
      </c>
      <c r="H1395">
        <v>5</v>
      </c>
      <c r="I1395">
        <v>90426.75</v>
      </c>
      <c r="J1395">
        <v>1.34</v>
      </c>
      <c r="K1395">
        <v>1066</v>
      </c>
      <c r="L1395" s="2">
        <v>45306</v>
      </c>
      <c r="O1395" t="str">
        <f>IF(ecommerce_10000[[#This Row],[Platform]]="Souq","sq",ecommerce_10000[[#This Row],[Platform]])</f>
        <v>sq</v>
      </c>
      <c r="P1395" t="str">
        <f>IF(E1395="Souq","sq",IF(E1395="Jumia","Jum",E1395))</f>
        <v>sq</v>
      </c>
      <c r="Q1395">
        <f>VLOOKUP(ecommerce_10000[[#This Row],[City]],F:I,4,FALSE)</f>
        <v>16284.02</v>
      </c>
      <c r="R1395" s="1">
        <f>SUMIF(C:C,ecommerce_10000[[#This Row],[Category]],I:I)</f>
        <v>91504159.730000004</v>
      </c>
      <c r="S1395" s="1">
        <f>SUMIFS(I:I,C:C,C1395)</f>
        <v>91504159.730000004</v>
      </c>
      <c r="T1395" s="1" t="str">
        <f>INDEX(F:F,MATCH(ecommerce_10000[[#This Row],[TotalAmount]],I:I,0))</f>
        <v>Cairo</v>
      </c>
    </row>
    <row r="1396" spans="1:20" x14ac:dyDescent="0.3">
      <c r="A1396" s="1" t="s">
        <v>1440</v>
      </c>
      <c r="B1396" s="1" t="s">
        <v>38</v>
      </c>
      <c r="C1396" s="1" t="s">
        <v>20</v>
      </c>
      <c r="D1396" s="1" t="s">
        <v>39</v>
      </c>
      <c r="E1396" s="1" t="s">
        <v>16</v>
      </c>
      <c r="F1396" s="1" t="s">
        <v>28</v>
      </c>
      <c r="G1396">
        <v>14254.98</v>
      </c>
      <c r="H1396">
        <v>4</v>
      </c>
      <c r="I1396">
        <v>57019.92</v>
      </c>
      <c r="J1396">
        <v>2.58</v>
      </c>
      <c r="K1396">
        <v>1663</v>
      </c>
      <c r="L1396" s="2">
        <v>45417</v>
      </c>
      <c r="O1396" t="str">
        <f>IF(ecommerce_10000[[#This Row],[Platform]]="Souq","sq",ecommerce_10000[[#This Row],[Platform]])</f>
        <v>sq</v>
      </c>
      <c r="P1396" t="str">
        <f>IF(E1396="Souq","sq",IF(E1396="Jumia","Jum",E1396))</f>
        <v>sq</v>
      </c>
      <c r="Q1396">
        <f>VLOOKUP(ecommerce_10000[[#This Row],[City]],F:I,4,FALSE)</f>
        <v>26648.76</v>
      </c>
      <c r="R1396" s="1">
        <f>SUMIF(C:C,ecommerce_10000[[#This Row],[Category]],I:I)</f>
        <v>91504159.730000004</v>
      </c>
      <c r="S1396" s="1">
        <f>SUMIFS(I:I,C:C,C1396)</f>
        <v>91504159.730000004</v>
      </c>
      <c r="T1396" s="1" t="str">
        <f>INDEX(F:F,MATCH(ecommerce_10000[[#This Row],[TotalAmount]],I:I,0))</f>
        <v>Casablanca</v>
      </c>
    </row>
    <row r="1397" spans="1:20" x14ac:dyDescent="0.3">
      <c r="A1397" s="1" t="s">
        <v>1441</v>
      </c>
      <c r="B1397" s="1" t="s">
        <v>49</v>
      </c>
      <c r="C1397" s="1" t="s">
        <v>14</v>
      </c>
      <c r="D1397" s="1" t="s">
        <v>50</v>
      </c>
      <c r="E1397" s="1" t="s">
        <v>22</v>
      </c>
      <c r="F1397" s="1" t="s">
        <v>23</v>
      </c>
      <c r="G1397">
        <v>13941.58</v>
      </c>
      <c r="H1397">
        <v>5</v>
      </c>
      <c r="I1397">
        <v>69707.899999999994</v>
      </c>
      <c r="J1397">
        <v>2.74</v>
      </c>
      <c r="K1397">
        <v>851</v>
      </c>
      <c r="L1397" s="2">
        <v>45328</v>
      </c>
      <c r="O1397" t="str">
        <f>IF(ecommerce_10000[[#This Row],[Platform]]="Souq","sq",ecommerce_10000[[#This Row],[Platform]])</f>
        <v>Jumia</v>
      </c>
      <c r="P1397" t="str">
        <f>IF(E1397="Souq","sq",IF(E1397="Jumia","Jum",E1397))</f>
        <v>Jum</v>
      </c>
      <c r="Q1397">
        <f>VLOOKUP(ecommerce_10000[[#This Row],[City]],F:I,4,FALSE)</f>
        <v>13290.4</v>
      </c>
      <c r="R1397" s="1">
        <f>SUMIF(C:C,ecommerce_10000[[#This Row],[Category]],I:I)</f>
        <v>92327183.770000085</v>
      </c>
      <c r="S1397" s="1">
        <f>SUMIFS(I:I,C:C,C1397)</f>
        <v>92327183.770000085</v>
      </c>
      <c r="T1397" s="1" t="str">
        <f>INDEX(F:F,MATCH(ecommerce_10000[[#This Row],[TotalAmount]],I:I,0))</f>
        <v>Alexandria</v>
      </c>
    </row>
    <row r="1398" spans="1:20" x14ac:dyDescent="0.3">
      <c r="A1398" s="1" t="s">
        <v>1442</v>
      </c>
      <c r="B1398" s="1" t="s">
        <v>65</v>
      </c>
      <c r="C1398" s="1" t="s">
        <v>20</v>
      </c>
      <c r="D1398" s="1" t="s">
        <v>66</v>
      </c>
      <c r="E1398" s="1" t="s">
        <v>22</v>
      </c>
      <c r="F1398" s="1" t="s">
        <v>28</v>
      </c>
      <c r="G1398">
        <v>9632.0400000000009</v>
      </c>
      <c r="H1398">
        <v>5</v>
      </c>
      <c r="I1398">
        <v>48160.2</v>
      </c>
      <c r="J1398">
        <v>3.99</v>
      </c>
      <c r="K1398">
        <v>1902</v>
      </c>
      <c r="L1398" s="2">
        <v>45547</v>
      </c>
      <c r="O1398" t="str">
        <f>IF(ecommerce_10000[[#This Row],[Platform]]="Souq","sq",ecommerce_10000[[#This Row],[Platform]])</f>
        <v>Jumia</v>
      </c>
      <c r="P1398" t="str">
        <f>IF(E1398="Souq","sq",IF(E1398="Jumia","Jum",E1398))</f>
        <v>Jum</v>
      </c>
      <c r="Q1398">
        <f>VLOOKUP(ecommerce_10000[[#This Row],[City]],F:I,4,FALSE)</f>
        <v>26648.76</v>
      </c>
      <c r="R1398" s="1">
        <f>SUMIF(C:C,ecommerce_10000[[#This Row],[Category]],I:I)</f>
        <v>91504159.730000004</v>
      </c>
      <c r="S1398" s="1">
        <f>SUMIFS(I:I,C:C,C1398)</f>
        <v>91504159.730000004</v>
      </c>
      <c r="T1398" s="1" t="str">
        <f>INDEX(F:F,MATCH(ecommerce_10000[[#This Row],[TotalAmount]],I:I,0))</f>
        <v>Casablanca</v>
      </c>
    </row>
    <row r="1399" spans="1:20" x14ac:dyDescent="0.3">
      <c r="A1399" s="1" t="s">
        <v>1443</v>
      </c>
      <c r="B1399" s="1" t="s">
        <v>25</v>
      </c>
      <c r="C1399" s="1" t="s">
        <v>26</v>
      </c>
      <c r="D1399" s="1" t="s">
        <v>27</v>
      </c>
      <c r="E1399" s="1" t="s">
        <v>22</v>
      </c>
      <c r="F1399" s="1" t="s">
        <v>23</v>
      </c>
      <c r="G1399">
        <v>11420.66</v>
      </c>
      <c r="H1399">
        <v>5</v>
      </c>
      <c r="I1399">
        <v>57103.3</v>
      </c>
      <c r="J1399">
        <v>4.68</v>
      </c>
      <c r="K1399">
        <v>1975</v>
      </c>
      <c r="L1399" s="2">
        <v>45506</v>
      </c>
      <c r="O1399" t="str">
        <f>IF(ecommerce_10000[[#This Row],[Platform]]="Souq","sq",ecommerce_10000[[#This Row],[Platform]])</f>
        <v>Jumia</v>
      </c>
      <c r="P1399" t="str">
        <f>IF(E1399="Souq","sq",IF(E1399="Jumia","Jum",E1399))</f>
        <v>Jum</v>
      </c>
      <c r="Q1399">
        <f>VLOOKUP(ecommerce_10000[[#This Row],[City]],F:I,4,FALSE)</f>
        <v>13290.4</v>
      </c>
      <c r="R1399" s="1">
        <f>SUMIF(C:C,ecommerce_10000[[#This Row],[Category]],I:I)</f>
        <v>29200970.130000021</v>
      </c>
      <c r="S1399" s="1">
        <f>SUMIFS(I:I,C:C,C1399)</f>
        <v>29200970.130000021</v>
      </c>
      <c r="T1399" s="1" t="str">
        <f>INDEX(F:F,MATCH(ecommerce_10000[[#This Row],[TotalAmount]],I:I,0))</f>
        <v>Alexandria</v>
      </c>
    </row>
    <row r="1400" spans="1:20" x14ac:dyDescent="0.3">
      <c r="A1400" s="1" t="s">
        <v>1444</v>
      </c>
      <c r="B1400" s="1" t="s">
        <v>38</v>
      </c>
      <c r="C1400" s="1" t="s">
        <v>20</v>
      </c>
      <c r="D1400" s="1" t="s">
        <v>39</v>
      </c>
      <c r="E1400" s="1" t="s">
        <v>16</v>
      </c>
      <c r="F1400" s="1" t="s">
        <v>40</v>
      </c>
      <c r="G1400">
        <v>19297.259999999998</v>
      </c>
      <c r="H1400">
        <v>5</v>
      </c>
      <c r="I1400">
        <v>96486.3</v>
      </c>
      <c r="J1400">
        <v>2.4</v>
      </c>
      <c r="K1400">
        <v>930</v>
      </c>
      <c r="L1400" s="2">
        <v>45576</v>
      </c>
      <c r="O1400" t="str">
        <f>IF(ecommerce_10000[[#This Row],[Platform]]="Souq","sq",ecommerce_10000[[#This Row],[Platform]])</f>
        <v>sq</v>
      </c>
      <c r="P1400" t="str">
        <f>IF(E1400="Souq","sq",IF(E1400="Jumia","Jum",E1400))</f>
        <v>sq</v>
      </c>
      <c r="Q1400">
        <f>VLOOKUP(ecommerce_10000[[#This Row],[City]],F:I,4,FALSE)</f>
        <v>99349.3</v>
      </c>
      <c r="R1400" s="1">
        <f>SUMIF(C:C,ecommerce_10000[[#This Row],[Category]],I:I)</f>
        <v>91504159.730000004</v>
      </c>
      <c r="S1400" s="1">
        <f>SUMIFS(I:I,C:C,C1400)</f>
        <v>91504159.730000004</v>
      </c>
      <c r="T1400" s="1" t="str">
        <f>INDEX(F:F,MATCH(ecommerce_10000[[#This Row],[TotalAmount]],I:I,0))</f>
        <v>Riyadh</v>
      </c>
    </row>
    <row r="1401" spans="1:20" x14ac:dyDescent="0.3">
      <c r="A1401" s="1" t="s">
        <v>1445</v>
      </c>
      <c r="B1401" s="1" t="s">
        <v>13</v>
      </c>
      <c r="C1401" s="1" t="s">
        <v>14</v>
      </c>
      <c r="D1401" s="1" t="s">
        <v>15</v>
      </c>
      <c r="E1401" s="1" t="s">
        <v>16</v>
      </c>
      <c r="F1401" s="1" t="s">
        <v>17</v>
      </c>
      <c r="G1401">
        <v>14460.59</v>
      </c>
      <c r="H1401">
        <v>5</v>
      </c>
      <c r="I1401">
        <v>72302.95</v>
      </c>
      <c r="J1401">
        <v>2.5499999999999998</v>
      </c>
      <c r="K1401">
        <v>1884</v>
      </c>
      <c r="L1401" s="2">
        <v>45526</v>
      </c>
      <c r="O1401" t="str">
        <f>IF(ecommerce_10000[[#This Row],[Platform]]="Souq","sq",ecommerce_10000[[#This Row],[Platform]])</f>
        <v>sq</v>
      </c>
      <c r="P1401" t="str">
        <f>IF(E1401="Souq","sq",IF(E1401="Jumia","Jum",E1401))</f>
        <v>sq</v>
      </c>
      <c r="Q1401">
        <f>VLOOKUP(ecommerce_10000[[#This Row],[City]],F:I,4,FALSE)</f>
        <v>16284.02</v>
      </c>
      <c r="R1401" s="1">
        <f>SUMIF(C:C,ecommerce_10000[[#This Row],[Category]],I:I)</f>
        <v>92327183.770000085</v>
      </c>
      <c r="S1401" s="1">
        <f>SUMIFS(I:I,C:C,C1401)</f>
        <v>92327183.770000085</v>
      </c>
      <c r="T1401" s="1" t="str">
        <f>INDEX(F:F,MATCH(ecommerce_10000[[#This Row],[TotalAmount]],I:I,0))</f>
        <v>Cairo</v>
      </c>
    </row>
    <row r="1402" spans="1:20" x14ac:dyDescent="0.3">
      <c r="A1402" s="1" t="s">
        <v>1446</v>
      </c>
      <c r="B1402" s="1" t="s">
        <v>49</v>
      </c>
      <c r="C1402" s="1" t="s">
        <v>14</v>
      </c>
      <c r="D1402" s="1" t="s">
        <v>50</v>
      </c>
      <c r="E1402" s="1" t="s">
        <v>47</v>
      </c>
      <c r="F1402" s="1" t="s">
        <v>33</v>
      </c>
      <c r="G1402">
        <v>11510.82</v>
      </c>
      <c r="H1402">
        <v>1</v>
      </c>
      <c r="I1402">
        <v>11510.82</v>
      </c>
      <c r="J1402">
        <v>3.79</v>
      </c>
      <c r="K1402">
        <v>1704</v>
      </c>
      <c r="L1402" s="2">
        <v>45488</v>
      </c>
      <c r="O1402" t="str">
        <f>IF(ecommerce_10000[[#This Row],[Platform]]="Souq","sq",ecommerce_10000[[#This Row],[Platform]])</f>
        <v>Amazon</v>
      </c>
      <c r="P1402" t="str">
        <f>IF(E1402="Souq","sq",IF(E1402="Jumia","Jum",E1402))</f>
        <v>Amazon</v>
      </c>
      <c r="Q1402">
        <f>VLOOKUP(ecommerce_10000[[#This Row],[City]],F:I,4,FALSE)</f>
        <v>3665.44</v>
      </c>
      <c r="R1402" s="1">
        <f>SUMIF(C:C,ecommerce_10000[[#This Row],[Category]],I:I)</f>
        <v>92327183.770000085</v>
      </c>
      <c r="S1402" s="1">
        <f>SUMIFS(I:I,C:C,C1402)</f>
        <v>92327183.770000085</v>
      </c>
      <c r="T1402" s="1" t="str">
        <f>INDEX(F:F,MATCH(ecommerce_10000[[#This Row],[TotalAmount]],I:I,0))</f>
        <v>Dubai</v>
      </c>
    </row>
    <row r="1403" spans="1:20" x14ac:dyDescent="0.3">
      <c r="A1403" s="1" t="s">
        <v>1447</v>
      </c>
      <c r="B1403" s="1" t="s">
        <v>30</v>
      </c>
      <c r="C1403" s="1" t="s">
        <v>31</v>
      </c>
      <c r="D1403" s="1" t="s">
        <v>32</v>
      </c>
      <c r="E1403" s="1" t="s">
        <v>22</v>
      </c>
      <c r="F1403" s="1" t="s">
        <v>40</v>
      </c>
      <c r="G1403">
        <v>16444.939999999999</v>
      </c>
      <c r="H1403">
        <v>1</v>
      </c>
      <c r="I1403">
        <v>16444.939999999999</v>
      </c>
      <c r="J1403">
        <v>4.51</v>
      </c>
      <c r="K1403">
        <v>2607</v>
      </c>
      <c r="L1403" s="2">
        <v>45555</v>
      </c>
      <c r="O1403" t="str">
        <f>IF(ecommerce_10000[[#This Row],[Platform]]="Souq","sq",ecommerce_10000[[#This Row],[Platform]])</f>
        <v>Jumia</v>
      </c>
      <c r="P1403" t="str">
        <f>IF(E1403="Souq","sq",IF(E1403="Jumia","Jum",E1403))</f>
        <v>Jum</v>
      </c>
      <c r="Q1403">
        <f>VLOOKUP(ecommerce_10000[[#This Row],[City]],F:I,4,FALSE)</f>
        <v>99349.3</v>
      </c>
      <c r="R1403" s="1">
        <f>SUMIF(C:C,ecommerce_10000[[#This Row],[Category]],I:I)</f>
        <v>57542997.559999913</v>
      </c>
      <c r="S1403" s="1">
        <f>SUMIFS(I:I,C:C,C1403)</f>
        <v>57542997.559999913</v>
      </c>
      <c r="T1403" s="1" t="str">
        <f>INDEX(F:F,MATCH(ecommerce_10000[[#This Row],[TotalAmount]],I:I,0))</f>
        <v>Riyadh</v>
      </c>
    </row>
    <row r="1404" spans="1:20" x14ac:dyDescent="0.3">
      <c r="A1404" s="1" t="s">
        <v>1448</v>
      </c>
      <c r="B1404" s="1" t="s">
        <v>53</v>
      </c>
      <c r="C1404" s="1" t="s">
        <v>31</v>
      </c>
      <c r="D1404" s="1" t="s">
        <v>54</v>
      </c>
      <c r="E1404" s="1" t="s">
        <v>16</v>
      </c>
      <c r="F1404" s="1" t="s">
        <v>28</v>
      </c>
      <c r="G1404">
        <v>3915.32</v>
      </c>
      <c r="H1404">
        <v>1</v>
      </c>
      <c r="I1404">
        <v>3915.32</v>
      </c>
      <c r="J1404">
        <v>1.57</v>
      </c>
      <c r="K1404">
        <v>487</v>
      </c>
      <c r="L1404" s="2">
        <v>45650</v>
      </c>
      <c r="O1404" t="str">
        <f>IF(ecommerce_10000[[#This Row],[Platform]]="Souq","sq",ecommerce_10000[[#This Row],[Platform]])</f>
        <v>sq</v>
      </c>
      <c r="P1404" t="str">
        <f>IF(E1404="Souq","sq",IF(E1404="Jumia","Jum",E1404))</f>
        <v>sq</v>
      </c>
      <c r="Q1404">
        <f>VLOOKUP(ecommerce_10000[[#This Row],[City]],F:I,4,FALSE)</f>
        <v>26648.76</v>
      </c>
      <c r="R1404" s="1">
        <f>SUMIF(C:C,ecommerce_10000[[#This Row],[Category]],I:I)</f>
        <v>57542997.559999913</v>
      </c>
      <c r="S1404" s="1">
        <f>SUMIFS(I:I,C:C,C1404)</f>
        <v>57542997.559999913</v>
      </c>
      <c r="T1404" s="1" t="str">
        <f>INDEX(F:F,MATCH(ecommerce_10000[[#This Row],[TotalAmount]],I:I,0))</f>
        <v>Casablanca</v>
      </c>
    </row>
    <row r="1405" spans="1:20" x14ac:dyDescent="0.3">
      <c r="A1405" s="1" t="s">
        <v>1449</v>
      </c>
      <c r="B1405" s="1" t="s">
        <v>25</v>
      </c>
      <c r="C1405" s="1" t="s">
        <v>26</v>
      </c>
      <c r="D1405" s="1" t="s">
        <v>27</v>
      </c>
      <c r="E1405" s="1" t="s">
        <v>47</v>
      </c>
      <c r="F1405" s="1" t="s">
        <v>28</v>
      </c>
      <c r="G1405">
        <v>13719.26</v>
      </c>
      <c r="H1405">
        <v>4</v>
      </c>
      <c r="I1405">
        <v>54877.04</v>
      </c>
      <c r="J1405">
        <v>2.57</v>
      </c>
      <c r="K1405">
        <v>4184</v>
      </c>
      <c r="L1405" s="2">
        <v>45397</v>
      </c>
      <c r="O1405" t="str">
        <f>IF(ecommerce_10000[[#This Row],[Platform]]="Souq","sq",ecommerce_10000[[#This Row],[Platform]])</f>
        <v>Amazon</v>
      </c>
      <c r="P1405" t="str">
        <f>IF(E1405="Souq","sq",IF(E1405="Jumia","Jum",E1405))</f>
        <v>Amazon</v>
      </c>
      <c r="Q1405">
        <f>VLOOKUP(ecommerce_10000[[#This Row],[City]],F:I,4,FALSE)</f>
        <v>26648.76</v>
      </c>
      <c r="R1405" s="1">
        <f>SUMIF(C:C,ecommerce_10000[[#This Row],[Category]],I:I)</f>
        <v>29200970.130000021</v>
      </c>
      <c r="S1405" s="1">
        <f>SUMIFS(I:I,C:C,C1405)</f>
        <v>29200970.130000021</v>
      </c>
      <c r="T1405" s="1" t="str">
        <f>INDEX(F:F,MATCH(ecommerce_10000[[#This Row],[TotalAmount]],I:I,0))</f>
        <v>Casablanca</v>
      </c>
    </row>
    <row r="1406" spans="1:20" x14ac:dyDescent="0.3">
      <c r="A1406" s="1" t="s">
        <v>1450</v>
      </c>
      <c r="B1406" s="1" t="s">
        <v>53</v>
      </c>
      <c r="C1406" s="1" t="s">
        <v>31</v>
      </c>
      <c r="D1406" s="1" t="s">
        <v>54</v>
      </c>
      <c r="E1406" s="1" t="s">
        <v>16</v>
      </c>
      <c r="F1406" s="1" t="s">
        <v>33</v>
      </c>
      <c r="G1406">
        <v>18987.62</v>
      </c>
      <c r="H1406">
        <v>4</v>
      </c>
      <c r="I1406">
        <v>75950.48</v>
      </c>
      <c r="J1406">
        <v>2.9</v>
      </c>
      <c r="K1406">
        <v>633</v>
      </c>
      <c r="L1406" s="2">
        <v>45343</v>
      </c>
      <c r="O1406" t="str">
        <f>IF(ecommerce_10000[[#This Row],[Platform]]="Souq","sq",ecommerce_10000[[#This Row],[Platform]])</f>
        <v>sq</v>
      </c>
      <c r="P1406" t="str">
        <f>IF(E1406="Souq","sq",IF(E1406="Jumia","Jum",E1406))</f>
        <v>sq</v>
      </c>
      <c r="Q1406">
        <f>VLOOKUP(ecommerce_10000[[#This Row],[City]],F:I,4,FALSE)</f>
        <v>3665.44</v>
      </c>
      <c r="R1406" s="1">
        <f>SUMIF(C:C,ecommerce_10000[[#This Row],[Category]],I:I)</f>
        <v>57542997.559999913</v>
      </c>
      <c r="S1406" s="1">
        <f>SUMIFS(I:I,C:C,C1406)</f>
        <v>57542997.559999913</v>
      </c>
      <c r="T1406" s="1" t="str">
        <f>INDEX(F:F,MATCH(ecommerce_10000[[#This Row],[TotalAmount]],I:I,0))</f>
        <v>Dubai</v>
      </c>
    </row>
    <row r="1407" spans="1:20" x14ac:dyDescent="0.3">
      <c r="A1407" s="1" t="s">
        <v>1451</v>
      </c>
      <c r="B1407" s="1" t="s">
        <v>65</v>
      </c>
      <c r="C1407" s="1" t="s">
        <v>20</v>
      </c>
      <c r="D1407" s="1" t="s">
        <v>66</v>
      </c>
      <c r="E1407" s="1" t="s">
        <v>16</v>
      </c>
      <c r="F1407" s="1" t="s">
        <v>23</v>
      </c>
      <c r="G1407">
        <v>12916.02</v>
      </c>
      <c r="H1407">
        <v>1</v>
      </c>
      <c r="I1407">
        <v>12916.02</v>
      </c>
      <c r="J1407">
        <v>1.0900000000000001</v>
      </c>
      <c r="K1407">
        <v>4767</v>
      </c>
      <c r="L1407" s="2">
        <v>45360</v>
      </c>
      <c r="O1407" t="str">
        <f>IF(ecommerce_10000[[#This Row],[Platform]]="Souq","sq",ecommerce_10000[[#This Row],[Platform]])</f>
        <v>sq</v>
      </c>
      <c r="P1407" t="str">
        <f>IF(E1407="Souq","sq",IF(E1407="Jumia","Jum",E1407))</f>
        <v>sq</v>
      </c>
      <c r="Q1407">
        <f>VLOOKUP(ecommerce_10000[[#This Row],[City]],F:I,4,FALSE)</f>
        <v>13290.4</v>
      </c>
      <c r="R1407" s="1">
        <f>SUMIF(C:C,ecommerce_10000[[#This Row],[Category]],I:I)</f>
        <v>91504159.730000004</v>
      </c>
      <c r="S1407" s="1">
        <f>SUMIFS(I:I,C:C,C1407)</f>
        <v>91504159.730000004</v>
      </c>
      <c r="T1407" s="1" t="str">
        <f>INDEX(F:F,MATCH(ecommerce_10000[[#This Row],[TotalAmount]],I:I,0))</f>
        <v>Alexandria</v>
      </c>
    </row>
    <row r="1408" spans="1:20" x14ac:dyDescent="0.3">
      <c r="A1408" s="1" t="s">
        <v>1452</v>
      </c>
      <c r="B1408" s="1" t="s">
        <v>49</v>
      </c>
      <c r="C1408" s="1" t="s">
        <v>14</v>
      </c>
      <c r="D1408" s="1" t="s">
        <v>50</v>
      </c>
      <c r="E1408" s="1" t="s">
        <v>22</v>
      </c>
      <c r="F1408" s="1" t="s">
        <v>62</v>
      </c>
      <c r="G1408">
        <v>9431.17</v>
      </c>
      <c r="H1408">
        <v>1</v>
      </c>
      <c r="I1408">
        <v>9431.17</v>
      </c>
      <c r="J1408">
        <v>1.07</v>
      </c>
      <c r="K1408">
        <v>32</v>
      </c>
      <c r="L1408" s="2">
        <v>45553</v>
      </c>
      <c r="O1408" t="str">
        <f>IF(ecommerce_10000[[#This Row],[Platform]]="Souq","sq",ecommerce_10000[[#This Row],[Platform]])</f>
        <v>Jumia</v>
      </c>
      <c r="P1408" t="str">
        <f>IF(E1408="Souq","sq",IF(E1408="Jumia","Jum",E1408))</f>
        <v>Jum</v>
      </c>
      <c r="Q1408">
        <f>VLOOKUP(ecommerce_10000[[#This Row],[City]],F:I,4,FALSE)</f>
        <v>27872.98</v>
      </c>
      <c r="R1408" s="1">
        <f>SUMIF(C:C,ecommerce_10000[[#This Row],[Category]],I:I)</f>
        <v>92327183.770000085</v>
      </c>
      <c r="S1408" s="1">
        <f>SUMIFS(I:I,C:C,C1408)</f>
        <v>92327183.770000085</v>
      </c>
      <c r="T1408" s="1" t="str">
        <f>INDEX(F:F,MATCH(ecommerce_10000[[#This Row],[TotalAmount]],I:I,0))</f>
        <v>Giza</v>
      </c>
    </row>
    <row r="1409" spans="1:20" x14ac:dyDescent="0.3">
      <c r="A1409" s="1" t="s">
        <v>1453</v>
      </c>
      <c r="B1409" s="1" t="s">
        <v>13</v>
      </c>
      <c r="C1409" s="1" t="s">
        <v>14</v>
      </c>
      <c r="D1409" s="1" t="s">
        <v>15</v>
      </c>
      <c r="E1409" s="1" t="s">
        <v>16</v>
      </c>
      <c r="F1409" s="1" t="s">
        <v>28</v>
      </c>
      <c r="G1409">
        <v>10227.83</v>
      </c>
      <c r="H1409">
        <v>3</v>
      </c>
      <c r="I1409">
        <v>30683.49</v>
      </c>
      <c r="J1409">
        <v>3.92</v>
      </c>
      <c r="K1409">
        <v>4650</v>
      </c>
      <c r="L1409" s="2">
        <v>45332</v>
      </c>
      <c r="O1409" t="str">
        <f>IF(ecommerce_10000[[#This Row],[Platform]]="Souq","sq",ecommerce_10000[[#This Row],[Platform]])</f>
        <v>sq</v>
      </c>
      <c r="P1409" t="str">
        <f>IF(E1409="Souq","sq",IF(E1409="Jumia","Jum",E1409))</f>
        <v>sq</v>
      </c>
      <c r="Q1409">
        <f>VLOOKUP(ecommerce_10000[[#This Row],[City]],F:I,4,FALSE)</f>
        <v>26648.76</v>
      </c>
      <c r="R1409" s="1">
        <f>SUMIF(C:C,ecommerce_10000[[#This Row],[Category]],I:I)</f>
        <v>92327183.770000085</v>
      </c>
      <c r="S1409" s="1">
        <f>SUMIFS(I:I,C:C,C1409)</f>
        <v>92327183.770000085</v>
      </c>
      <c r="T1409" s="1" t="str">
        <f>INDEX(F:F,MATCH(ecommerce_10000[[#This Row],[TotalAmount]],I:I,0))</f>
        <v>Casablanca</v>
      </c>
    </row>
    <row r="1410" spans="1:20" x14ac:dyDescent="0.3">
      <c r="A1410" s="1" t="s">
        <v>1454</v>
      </c>
      <c r="B1410" s="1" t="s">
        <v>65</v>
      </c>
      <c r="C1410" s="1" t="s">
        <v>20</v>
      </c>
      <c r="D1410" s="1" t="s">
        <v>66</v>
      </c>
      <c r="E1410" s="1" t="s">
        <v>47</v>
      </c>
      <c r="F1410" s="1" t="s">
        <v>23</v>
      </c>
      <c r="G1410">
        <v>1471.8</v>
      </c>
      <c r="H1410">
        <v>3</v>
      </c>
      <c r="I1410">
        <v>4415.3999999999996</v>
      </c>
      <c r="J1410">
        <v>4.33</v>
      </c>
      <c r="K1410">
        <v>1587</v>
      </c>
      <c r="L1410" s="2">
        <v>45357</v>
      </c>
      <c r="O1410" t="str">
        <f>IF(ecommerce_10000[[#This Row],[Platform]]="Souq","sq",ecommerce_10000[[#This Row],[Platform]])</f>
        <v>Amazon</v>
      </c>
      <c r="P1410" t="str">
        <f>IF(E1410="Souq","sq",IF(E1410="Jumia","Jum",E1410))</f>
        <v>Amazon</v>
      </c>
      <c r="Q1410">
        <f>VLOOKUP(ecommerce_10000[[#This Row],[City]],F:I,4,FALSE)</f>
        <v>13290.4</v>
      </c>
      <c r="R1410" s="1">
        <f>SUMIF(C:C,ecommerce_10000[[#This Row],[Category]],I:I)</f>
        <v>91504159.730000004</v>
      </c>
      <c r="S1410" s="1">
        <f>SUMIFS(I:I,C:C,C1410)</f>
        <v>91504159.730000004</v>
      </c>
      <c r="T1410" s="1" t="str">
        <f>INDEX(F:F,MATCH(ecommerce_10000[[#This Row],[TotalAmount]],I:I,0))</f>
        <v>Alexandria</v>
      </c>
    </row>
    <row r="1411" spans="1:20" x14ac:dyDescent="0.3">
      <c r="A1411" s="1" t="s">
        <v>1455</v>
      </c>
      <c r="B1411" s="1" t="s">
        <v>25</v>
      </c>
      <c r="C1411" s="1" t="s">
        <v>26</v>
      </c>
      <c r="D1411" s="1" t="s">
        <v>27</v>
      </c>
      <c r="E1411" s="1" t="s">
        <v>16</v>
      </c>
      <c r="F1411" s="1" t="s">
        <v>33</v>
      </c>
      <c r="G1411">
        <v>2778.57</v>
      </c>
      <c r="H1411">
        <v>3</v>
      </c>
      <c r="I1411">
        <v>8335.7099999999991</v>
      </c>
      <c r="J1411">
        <v>2.2599999999999998</v>
      </c>
      <c r="K1411">
        <v>2839</v>
      </c>
      <c r="L1411" s="2">
        <v>45491</v>
      </c>
      <c r="O1411" t="str">
        <f>IF(ecommerce_10000[[#This Row],[Platform]]="Souq","sq",ecommerce_10000[[#This Row],[Platform]])</f>
        <v>sq</v>
      </c>
      <c r="P1411" t="str">
        <f>IF(E1411="Souq","sq",IF(E1411="Jumia","Jum",E1411))</f>
        <v>sq</v>
      </c>
      <c r="Q1411">
        <f>VLOOKUP(ecommerce_10000[[#This Row],[City]],F:I,4,FALSE)</f>
        <v>3665.44</v>
      </c>
      <c r="R1411" s="1">
        <f>SUMIF(C:C,ecommerce_10000[[#This Row],[Category]],I:I)</f>
        <v>29200970.130000021</v>
      </c>
      <c r="S1411" s="1">
        <f>SUMIFS(I:I,C:C,C1411)</f>
        <v>29200970.130000021</v>
      </c>
      <c r="T1411" s="1" t="str">
        <f>INDEX(F:F,MATCH(ecommerce_10000[[#This Row],[TotalAmount]],I:I,0))</f>
        <v>Dubai</v>
      </c>
    </row>
    <row r="1412" spans="1:20" x14ac:dyDescent="0.3">
      <c r="A1412" s="1" t="s">
        <v>1456</v>
      </c>
      <c r="B1412" s="1" t="s">
        <v>43</v>
      </c>
      <c r="C1412" s="1" t="s">
        <v>44</v>
      </c>
      <c r="D1412" s="1" t="s">
        <v>45</v>
      </c>
      <c r="E1412" s="1" t="s">
        <v>22</v>
      </c>
      <c r="F1412" s="1" t="s">
        <v>33</v>
      </c>
      <c r="G1412">
        <v>12151.44</v>
      </c>
      <c r="H1412">
        <v>5</v>
      </c>
      <c r="I1412">
        <v>60757.2</v>
      </c>
      <c r="J1412">
        <v>4.62</v>
      </c>
      <c r="K1412">
        <v>2176</v>
      </c>
      <c r="L1412" s="2">
        <v>45456</v>
      </c>
      <c r="O1412" t="str">
        <f>IF(ecommerce_10000[[#This Row],[Platform]]="Souq","sq",ecommerce_10000[[#This Row],[Platform]])</f>
        <v>Jumia</v>
      </c>
      <c r="P1412" t="str">
        <f>IF(E1412="Souq","sq",IF(E1412="Jumia","Jum",E1412))</f>
        <v>Jum</v>
      </c>
      <c r="Q1412">
        <f>VLOOKUP(ecommerce_10000[[#This Row],[City]],F:I,4,FALSE)</f>
        <v>3665.44</v>
      </c>
      <c r="R1412" s="1">
        <f>SUMIF(C:C,ecommerce_10000[[#This Row],[Category]],I:I)</f>
        <v>31420413.200000018</v>
      </c>
      <c r="S1412" s="1">
        <f>SUMIFS(I:I,C:C,C1412)</f>
        <v>31420413.200000018</v>
      </c>
      <c r="T1412" s="1" t="str">
        <f>INDEX(F:F,MATCH(ecommerce_10000[[#This Row],[TotalAmount]],I:I,0))</f>
        <v>Dubai</v>
      </c>
    </row>
    <row r="1413" spans="1:20" x14ac:dyDescent="0.3">
      <c r="A1413" s="1" t="s">
        <v>1457</v>
      </c>
      <c r="B1413" s="1" t="s">
        <v>65</v>
      </c>
      <c r="C1413" s="1" t="s">
        <v>20</v>
      </c>
      <c r="D1413" s="1" t="s">
        <v>66</v>
      </c>
      <c r="E1413" s="1" t="s">
        <v>22</v>
      </c>
      <c r="F1413" s="1" t="s">
        <v>23</v>
      </c>
      <c r="G1413">
        <v>12141.65</v>
      </c>
      <c r="H1413">
        <v>5</v>
      </c>
      <c r="I1413">
        <v>60708.25</v>
      </c>
      <c r="J1413">
        <v>2.83</v>
      </c>
      <c r="K1413">
        <v>4580</v>
      </c>
      <c r="L1413" s="2">
        <v>45626</v>
      </c>
      <c r="O1413" t="str">
        <f>IF(ecommerce_10000[[#This Row],[Platform]]="Souq","sq",ecommerce_10000[[#This Row],[Platform]])</f>
        <v>Jumia</v>
      </c>
      <c r="P1413" t="str">
        <f>IF(E1413="Souq","sq",IF(E1413="Jumia","Jum",E1413))</f>
        <v>Jum</v>
      </c>
      <c r="Q1413">
        <f>VLOOKUP(ecommerce_10000[[#This Row],[City]],F:I,4,FALSE)</f>
        <v>13290.4</v>
      </c>
      <c r="R1413" s="1">
        <f>SUMIF(C:C,ecommerce_10000[[#This Row],[Category]],I:I)</f>
        <v>91504159.730000004</v>
      </c>
      <c r="S1413" s="1">
        <f>SUMIFS(I:I,C:C,C1413)</f>
        <v>91504159.730000004</v>
      </c>
      <c r="T1413" s="1" t="str">
        <f>INDEX(F:F,MATCH(ecommerce_10000[[#This Row],[TotalAmount]],I:I,0))</f>
        <v>Alexandria</v>
      </c>
    </row>
    <row r="1414" spans="1:20" x14ac:dyDescent="0.3">
      <c r="A1414" s="1" t="s">
        <v>1458</v>
      </c>
      <c r="B1414" s="1" t="s">
        <v>43</v>
      </c>
      <c r="C1414" s="1" t="s">
        <v>44</v>
      </c>
      <c r="D1414" s="1" t="s">
        <v>45</v>
      </c>
      <c r="E1414" s="1" t="s">
        <v>22</v>
      </c>
      <c r="F1414" s="1" t="s">
        <v>23</v>
      </c>
      <c r="G1414">
        <v>13095.68</v>
      </c>
      <c r="H1414">
        <v>5</v>
      </c>
      <c r="I1414">
        <v>65478.400000000001</v>
      </c>
      <c r="J1414">
        <v>2.2799999999999998</v>
      </c>
      <c r="K1414">
        <v>1822</v>
      </c>
      <c r="L1414" s="2">
        <v>45564</v>
      </c>
      <c r="O1414" t="str">
        <f>IF(ecommerce_10000[[#This Row],[Platform]]="Souq","sq",ecommerce_10000[[#This Row],[Platform]])</f>
        <v>Jumia</v>
      </c>
      <c r="P1414" t="str">
        <f>IF(E1414="Souq","sq",IF(E1414="Jumia","Jum",E1414))</f>
        <v>Jum</v>
      </c>
      <c r="Q1414">
        <f>VLOOKUP(ecommerce_10000[[#This Row],[City]],F:I,4,FALSE)</f>
        <v>13290.4</v>
      </c>
      <c r="R1414" s="1">
        <f>SUMIF(C:C,ecommerce_10000[[#This Row],[Category]],I:I)</f>
        <v>31420413.200000018</v>
      </c>
      <c r="S1414" s="1">
        <f>SUMIFS(I:I,C:C,C1414)</f>
        <v>31420413.200000018</v>
      </c>
      <c r="T1414" s="1" t="str">
        <f>INDEX(F:F,MATCH(ecommerce_10000[[#This Row],[TotalAmount]],I:I,0))</f>
        <v>Alexandria</v>
      </c>
    </row>
    <row r="1415" spans="1:20" x14ac:dyDescent="0.3">
      <c r="A1415" s="1" t="s">
        <v>1459</v>
      </c>
      <c r="B1415" s="1" t="s">
        <v>49</v>
      </c>
      <c r="C1415" s="1" t="s">
        <v>14</v>
      </c>
      <c r="D1415" s="1" t="s">
        <v>50</v>
      </c>
      <c r="E1415" s="1" t="s">
        <v>47</v>
      </c>
      <c r="F1415" s="1" t="s">
        <v>17</v>
      </c>
      <c r="G1415">
        <v>8740.77</v>
      </c>
      <c r="H1415">
        <v>3</v>
      </c>
      <c r="I1415">
        <v>26222.31</v>
      </c>
      <c r="J1415">
        <v>1.91</v>
      </c>
      <c r="K1415">
        <v>4455</v>
      </c>
      <c r="L1415" s="2">
        <v>45373</v>
      </c>
      <c r="O1415" t="str">
        <f>IF(ecommerce_10000[[#This Row],[Platform]]="Souq","sq",ecommerce_10000[[#This Row],[Platform]])</f>
        <v>Amazon</v>
      </c>
      <c r="P1415" t="str">
        <f>IF(E1415="Souq","sq",IF(E1415="Jumia","Jum",E1415))</f>
        <v>Amazon</v>
      </c>
      <c r="Q1415">
        <f>VLOOKUP(ecommerce_10000[[#This Row],[City]],F:I,4,FALSE)</f>
        <v>16284.02</v>
      </c>
      <c r="R1415" s="1">
        <f>SUMIF(C:C,ecommerce_10000[[#This Row],[Category]],I:I)</f>
        <v>92327183.770000085</v>
      </c>
      <c r="S1415" s="1">
        <f>SUMIFS(I:I,C:C,C1415)</f>
        <v>92327183.770000085</v>
      </c>
      <c r="T1415" s="1" t="str">
        <f>INDEX(F:F,MATCH(ecommerce_10000[[#This Row],[TotalAmount]],I:I,0))</f>
        <v>Cairo</v>
      </c>
    </row>
    <row r="1416" spans="1:20" x14ac:dyDescent="0.3">
      <c r="A1416" s="1" t="s">
        <v>1460</v>
      </c>
      <c r="B1416" s="1" t="s">
        <v>25</v>
      </c>
      <c r="C1416" s="1" t="s">
        <v>26</v>
      </c>
      <c r="D1416" s="1" t="s">
        <v>27</v>
      </c>
      <c r="E1416" s="1" t="s">
        <v>22</v>
      </c>
      <c r="F1416" s="1" t="s">
        <v>40</v>
      </c>
      <c r="G1416">
        <v>12257.83</v>
      </c>
      <c r="H1416">
        <v>4</v>
      </c>
      <c r="I1416">
        <v>49031.32</v>
      </c>
      <c r="J1416">
        <v>2.54</v>
      </c>
      <c r="K1416">
        <v>1022</v>
      </c>
      <c r="L1416" s="2">
        <v>45536</v>
      </c>
      <c r="O1416" t="str">
        <f>IF(ecommerce_10000[[#This Row],[Platform]]="Souq","sq",ecommerce_10000[[#This Row],[Platform]])</f>
        <v>Jumia</v>
      </c>
      <c r="P1416" t="str">
        <f>IF(E1416="Souq","sq",IF(E1416="Jumia","Jum",E1416))</f>
        <v>Jum</v>
      </c>
      <c r="Q1416">
        <f>VLOOKUP(ecommerce_10000[[#This Row],[City]],F:I,4,FALSE)</f>
        <v>99349.3</v>
      </c>
      <c r="R1416" s="1">
        <f>SUMIF(C:C,ecommerce_10000[[#This Row],[Category]],I:I)</f>
        <v>29200970.130000021</v>
      </c>
      <c r="S1416" s="1">
        <f>SUMIFS(I:I,C:C,C1416)</f>
        <v>29200970.130000021</v>
      </c>
      <c r="T1416" s="1" t="str">
        <f>INDEX(F:F,MATCH(ecommerce_10000[[#This Row],[TotalAmount]],I:I,0))</f>
        <v>Riyadh</v>
      </c>
    </row>
    <row r="1417" spans="1:20" x14ac:dyDescent="0.3">
      <c r="A1417" s="1" t="s">
        <v>1461</v>
      </c>
      <c r="B1417" s="1" t="s">
        <v>49</v>
      </c>
      <c r="C1417" s="1" t="s">
        <v>14</v>
      </c>
      <c r="D1417" s="1" t="s">
        <v>50</v>
      </c>
      <c r="E1417" s="1" t="s">
        <v>47</v>
      </c>
      <c r="F1417" s="1" t="s">
        <v>40</v>
      </c>
      <c r="G1417">
        <v>1943.08</v>
      </c>
      <c r="H1417">
        <v>3</v>
      </c>
      <c r="I1417">
        <v>5829.24</v>
      </c>
      <c r="J1417">
        <v>1.94</v>
      </c>
      <c r="K1417">
        <v>2124</v>
      </c>
      <c r="L1417" s="2">
        <v>45569</v>
      </c>
      <c r="O1417" t="str">
        <f>IF(ecommerce_10000[[#This Row],[Platform]]="Souq","sq",ecommerce_10000[[#This Row],[Platform]])</f>
        <v>Amazon</v>
      </c>
      <c r="P1417" t="str">
        <f>IF(E1417="Souq","sq",IF(E1417="Jumia","Jum",E1417))</f>
        <v>Amazon</v>
      </c>
      <c r="Q1417">
        <f>VLOOKUP(ecommerce_10000[[#This Row],[City]],F:I,4,FALSE)</f>
        <v>99349.3</v>
      </c>
      <c r="R1417" s="1">
        <f>SUMIF(C:C,ecommerce_10000[[#This Row],[Category]],I:I)</f>
        <v>92327183.770000085</v>
      </c>
      <c r="S1417" s="1">
        <f>SUMIFS(I:I,C:C,C1417)</f>
        <v>92327183.770000085</v>
      </c>
      <c r="T1417" s="1" t="str">
        <f>INDEX(F:F,MATCH(ecommerce_10000[[#This Row],[TotalAmount]],I:I,0))</f>
        <v>Riyadh</v>
      </c>
    </row>
    <row r="1418" spans="1:20" x14ac:dyDescent="0.3">
      <c r="A1418" s="1" t="s">
        <v>1462</v>
      </c>
      <c r="B1418" s="1" t="s">
        <v>65</v>
      </c>
      <c r="C1418" s="1" t="s">
        <v>20</v>
      </c>
      <c r="D1418" s="1" t="s">
        <v>66</v>
      </c>
      <c r="E1418" s="1" t="s">
        <v>47</v>
      </c>
      <c r="F1418" s="1" t="s">
        <v>17</v>
      </c>
      <c r="G1418">
        <v>6779.81</v>
      </c>
      <c r="H1418">
        <v>5</v>
      </c>
      <c r="I1418">
        <v>33899.050000000003</v>
      </c>
      <c r="J1418">
        <v>3.7</v>
      </c>
      <c r="K1418">
        <v>244</v>
      </c>
      <c r="L1418" s="2">
        <v>45466</v>
      </c>
      <c r="O1418" t="str">
        <f>IF(ecommerce_10000[[#This Row],[Platform]]="Souq","sq",ecommerce_10000[[#This Row],[Platform]])</f>
        <v>Amazon</v>
      </c>
      <c r="P1418" t="str">
        <f>IF(E1418="Souq","sq",IF(E1418="Jumia","Jum",E1418))</f>
        <v>Amazon</v>
      </c>
      <c r="Q1418">
        <f>VLOOKUP(ecommerce_10000[[#This Row],[City]],F:I,4,FALSE)</f>
        <v>16284.02</v>
      </c>
      <c r="R1418" s="1">
        <f>SUMIF(C:C,ecommerce_10000[[#This Row],[Category]],I:I)</f>
        <v>91504159.730000004</v>
      </c>
      <c r="S1418" s="1">
        <f>SUMIFS(I:I,C:C,C1418)</f>
        <v>91504159.730000004</v>
      </c>
      <c r="T1418" s="1" t="str">
        <f>INDEX(F:F,MATCH(ecommerce_10000[[#This Row],[TotalAmount]],I:I,0))</f>
        <v>Cairo</v>
      </c>
    </row>
    <row r="1419" spans="1:20" x14ac:dyDescent="0.3">
      <c r="A1419" s="1" t="s">
        <v>1463</v>
      </c>
      <c r="B1419" s="1" t="s">
        <v>30</v>
      </c>
      <c r="C1419" s="1" t="s">
        <v>31</v>
      </c>
      <c r="D1419" s="1" t="s">
        <v>32</v>
      </c>
      <c r="E1419" s="1" t="s">
        <v>22</v>
      </c>
      <c r="F1419" s="1" t="s">
        <v>17</v>
      </c>
      <c r="G1419">
        <v>8570.93</v>
      </c>
      <c r="H1419">
        <v>1</v>
      </c>
      <c r="I1419">
        <v>8570.93</v>
      </c>
      <c r="J1419">
        <v>4.34</v>
      </c>
      <c r="K1419">
        <v>2459</v>
      </c>
      <c r="L1419" s="2">
        <v>45473</v>
      </c>
      <c r="O1419" t="str">
        <f>IF(ecommerce_10000[[#This Row],[Platform]]="Souq","sq",ecommerce_10000[[#This Row],[Platform]])</f>
        <v>Jumia</v>
      </c>
      <c r="P1419" t="str">
        <f>IF(E1419="Souq","sq",IF(E1419="Jumia","Jum",E1419))</f>
        <v>Jum</v>
      </c>
      <c r="Q1419">
        <f>VLOOKUP(ecommerce_10000[[#This Row],[City]],F:I,4,FALSE)</f>
        <v>16284.02</v>
      </c>
      <c r="R1419" s="1">
        <f>SUMIF(C:C,ecommerce_10000[[#This Row],[Category]],I:I)</f>
        <v>57542997.559999913</v>
      </c>
      <c r="S1419" s="1">
        <f>SUMIFS(I:I,C:C,C1419)</f>
        <v>57542997.559999913</v>
      </c>
      <c r="T1419" s="1" t="str">
        <f>INDEX(F:F,MATCH(ecommerce_10000[[#This Row],[TotalAmount]],I:I,0))</f>
        <v>Cairo</v>
      </c>
    </row>
    <row r="1420" spans="1:20" x14ac:dyDescent="0.3">
      <c r="A1420" s="1" t="s">
        <v>1464</v>
      </c>
      <c r="B1420" s="1" t="s">
        <v>43</v>
      </c>
      <c r="C1420" s="1" t="s">
        <v>44</v>
      </c>
      <c r="D1420" s="1" t="s">
        <v>45</v>
      </c>
      <c r="E1420" s="1" t="s">
        <v>47</v>
      </c>
      <c r="F1420" s="1" t="s">
        <v>17</v>
      </c>
      <c r="G1420">
        <v>12060.67</v>
      </c>
      <c r="H1420">
        <v>5</v>
      </c>
      <c r="I1420">
        <v>60303.35</v>
      </c>
      <c r="J1420">
        <v>2.88</v>
      </c>
      <c r="K1420">
        <v>1661</v>
      </c>
      <c r="L1420" s="2">
        <v>45470</v>
      </c>
      <c r="O1420" t="str">
        <f>IF(ecommerce_10000[[#This Row],[Platform]]="Souq","sq",ecommerce_10000[[#This Row],[Platform]])</f>
        <v>Amazon</v>
      </c>
      <c r="P1420" t="str">
        <f>IF(E1420="Souq","sq",IF(E1420="Jumia","Jum",E1420))</f>
        <v>Amazon</v>
      </c>
      <c r="Q1420">
        <f>VLOOKUP(ecommerce_10000[[#This Row],[City]],F:I,4,FALSE)</f>
        <v>16284.02</v>
      </c>
      <c r="R1420" s="1">
        <f>SUMIF(C:C,ecommerce_10000[[#This Row],[Category]],I:I)</f>
        <v>31420413.200000018</v>
      </c>
      <c r="S1420" s="1">
        <f>SUMIFS(I:I,C:C,C1420)</f>
        <v>31420413.200000018</v>
      </c>
      <c r="T1420" s="1" t="str">
        <f>INDEX(F:F,MATCH(ecommerce_10000[[#This Row],[TotalAmount]],I:I,0))</f>
        <v>Cairo</v>
      </c>
    </row>
    <row r="1421" spans="1:20" x14ac:dyDescent="0.3">
      <c r="A1421" s="1" t="s">
        <v>1465</v>
      </c>
      <c r="B1421" s="1" t="s">
        <v>43</v>
      </c>
      <c r="C1421" s="1" t="s">
        <v>44</v>
      </c>
      <c r="D1421" s="1" t="s">
        <v>45</v>
      </c>
      <c r="E1421" s="1" t="s">
        <v>22</v>
      </c>
      <c r="F1421" s="1" t="s">
        <v>28</v>
      </c>
      <c r="G1421">
        <v>8616.7099999999991</v>
      </c>
      <c r="H1421">
        <v>4</v>
      </c>
      <c r="I1421">
        <v>34466.839999999997</v>
      </c>
      <c r="J1421">
        <v>4.0999999999999996</v>
      </c>
      <c r="K1421">
        <v>3153</v>
      </c>
      <c r="L1421" s="2">
        <v>45379</v>
      </c>
      <c r="O1421" t="str">
        <f>IF(ecommerce_10000[[#This Row],[Platform]]="Souq","sq",ecommerce_10000[[#This Row],[Platform]])</f>
        <v>Jumia</v>
      </c>
      <c r="P1421" t="str">
        <f>IF(E1421="Souq","sq",IF(E1421="Jumia","Jum",E1421))</f>
        <v>Jum</v>
      </c>
      <c r="Q1421">
        <f>VLOOKUP(ecommerce_10000[[#This Row],[City]],F:I,4,FALSE)</f>
        <v>26648.76</v>
      </c>
      <c r="R1421" s="1">
        <f>SUMIF(C:C,ecommerce_10000[[#This Row],[Category]],I:I)</f>
        <v>31420413.200000018</v>
      </c>
      <c r="S1421" s="1">
        <f>SUMIFS(I:I,C:C,C1421)</f>
        <v>31420413.200000018</v>
      </c>
      <c r="T1421" s="1" t="str">
        <f>INDEX(F:F,MATCH(ecommerce_10000[[#This Row],[TotalAmount]],I:I,0))</f>
        <v>Casablanca</v>
      </c>
    </row>
    <row r="1422" spans="1:20" x14ac:dyDescent="0.3">
      <c r="A1422" s="1" t="s">
        <v>1466</v>
      </c>
      <c r="B1422" s="1" t="s">
        <v>30</v>
      </c>
      <c r="C1422" s="1" t="s">
        <v>31</v>
      </c>
      <c r="D1422" s="1" t="s">
        <v>32</v>
      </c>
      <c r="E1422" s="1" t="s">
        <v>22</v>
      </c>
      <c r="F1422" s="1" t="s">
        <v>28</v>
      </c>
      <c r="G1422">
        <v>9912.2900000000009</v>
      </c>
      <c r="H1422">
        <v>4</v>
      </c>
      <c r="I1422">
        <v>39649.160000000003</v>
      </c>
      <c r="J1422">
        <v>1.42</v>
      </c>
      <c r="K1422">
        <v>1942</v>
      </c>
      <c r="L1422" s="2">
        <v>45462</v>
      </c>
      <c r="O1422" t="str">
        <f>IF(ecommerce_10000[[#This Row],[Platform]]="Souq","sq",ecommerce_10000[[#This Row],[Platform]])</f>
        <v>Jumia</v>
      </c>
      <c r="P1422" t="str">
        <f>IF(E1422="Souq","sq",IF(E1422="Jumia","Jum",E1422))</f>
        <v>Jum</v>
      </c>
      <c r="Q1422">
        <f>VLOOKUP(ecommerce_10000[[#This Row],[City]],F:I,4,FALSE)</f>
        <v>26648.76</v>
      </c>
      <c r="R1422" s="1">
        <f>SUMIF(C:C,ecommerce_10000[[#This Row],[Category]],I:I)</f>
        <v>57542997.559999913</v>
      </c>
      <c r="S1422" s="1">
        <f>SUMIFS(I:I,C:C,C1422)</f>
        <v>57542997.559999913</v>
      </c>
      <c r="T1422" s="1" t="str">
        <f>INDEX(F:F,MATCH(ecommerce_10000[[#This Row],[TotalAmount]],I:I,0))</f>
        <v>Casablanca</v>
      </c>
    </row>
    <row r="1423" spans="1:20" x14ac:dyDescent="0.3">
      <c r="A1423" s="1" t="s">
        <v>1467</v>
      </c>
      <c r="B1423" s="1" t="s">
        <v>65</v>
      </c>
      <c r="C1423" s="1" t="s">
        <v>20</v>
      </c>
      <c r="D1423" s="1" t="s">
        <v>66</v>
      </c>
      <c r="E1423" s="1" t="s">
        <v>47</v>
      </c>
      <c r="F1423" s="1" t="s">
        <v>28</v>
      </c>
      <c r="G1423">
        <v>16866.95</v>
      </c>
      <c r="H1423">
        <v>4</v>
      </c>
      <c r="I1423">
        <v>67467.8</v>
      </c>
      <c r="J1423">
        <v>3.64</v>
      </c>
      <c r="K1423">
        <v>3363</v>
      </c>
      <c r="L1423" s="2">
        <v>45309</v>
      </c>
      <c r="O1423" t="str">
        <f>IF(ecommerce_10000[[#This Row],[Platform]]="Souq","sq",ecommerce_10000[[#This Row],[Platform]])</f>
        <v>Amazon</v>
      </c>
      <c r="P1423" t="str">
        <f>IF(E1423="Souq","sq",IF(E1423="Jumia","Jum",E1423))</f>
        <v>Amazon</v>
      </c>
      <c r="Q1423">
        <f>VLOOKUP(ecommerce_10000[[#This Row],[City]],F:I,4,FALSE)</f>
        <v>26648.76</v>
      </c>
      <c r="R1423" s="1">
        <f>SUMIF(C:C,ecommerce_10000[[#This Row],[Category]],I:I)</f>
        <v>91504159.730000004</v>
      </c>
      <c r="S1423" s="1">
        <f>SUMIFS(I:I,C:C,C1423)</f>
        <v>91504159.730000004</v>
      </c>
      <c r="T1423" s="1" t="str">
        <f>INDEX(F:F,MATCH(ecommerce_10000[[#This Row],[TotalAmount]],I:I,0))</f>
        <v>Casablanca</v>
      </c>
    </row>
    <row r="1424" spans="1:20" x14ac:dyDescent="0.3">
      <c r="A1424" s="1" t="s">
        <v>1468</v>
      </c>
      <c r="B1424" s="1" t="s">
        <v>13</v>
      </c>
      <c r="C1424" s="1" t="s">
        <v>14</v>
      </c>
      <c r="D1424" s="1" t="s">
        <v>15</v>
      </c>
      <c r="E1424" s="1" t="s">
        <v>47</v>
      </c>
      <c r="F1424" s="1" t="s">
        <v>33</v>
      </c>
      <c r="G1424">
        <v>7520.54</v>
      </c>
      <c r="H1424">
        <v>4</v>
      </c>
      <c r="I1424">
        <v>30082.16</v>
      </c>
      <c r="J1424">
        <v>1.1100000000000001</v>
      </c>
      <c r="K1424">
        <v>3205</v>
      </c>
      <c r="L1424" s="2">
        <v>45392</v>
      </c>
      <c r="O1424" t="str">
        <f>IF(ecommerce_10000[[#This Row],[Platform]]="Souq","sq",ecommerce_10000[[#This Row],[Platform]])</f>
        <v>Amazon</v>
      </c>
      <c r="P1424" t="str">
        <f>IF(E1424="Souq","sq",IF(E1424="Jumia","Jum",E1424))</f>
        <v>Amazon</v>
      </c>
      <c r="Q1424">
        <f>VLOOKUP(ecommerce_10000[[#This Row],[City]],F:I,4,FALSE)</f>
        <v>3665.44</v>
      </c>
      <c r="R1424" s="1">
        <f>SUMIF(C:C,ecommerce_10000[[#This Row],[Category]],I:I)</f>
        <v>92327183.770000085</v>
      </c>
      <c r="S1424" s="1">
        <f>SUMIFS(I:I,C:C,C1424)</f>
        <v>92327183.770000085</v>
      </c>
      <c r="T1424" s="1" t="str">
        <f>INDEX(F:F,MATCH(ecommerce_10000[[#This Row],[TotalAmount]],I:I,0))</f>
        <v>Dubai</v>
      </c>
    </row>
    <row r="1425" spans="1:20" x14ac:dyDescent="0.3">
      <c r="A1425" s="1" t="s">
        <v>1469</v>
      </c>
      <c r="B1425" s="1" t="s">
        <v>13</v>
      </c>
      <c r="C1425" s="1" t="s">
        <v>14</v>
      </c>
      <c r="D1425" s="1" t="s">
        <v>15</v>
      </c>
      <c r="E1425" s="1" t="s">
        <v>47</v>
      </c>
      <c r="F1425" s="1" t="s">
        <v>40</v>
      </c>
      <c r="G1425">
        <v>16583.7</v>
      </c>
      <c r="H1425">
        <v>3</v>
      </c>
      <c r="I1425">
        <v>49751.1</v>
      </c>
      <c r="J1425">
        <v>3.66</v>
      </c>
      <c r="K1425">
        <v>4597</v>
      </c>
      <c r="L1425" s="2">
        <v>45501</v>
      </c>
      <c r="O1425" t="str">
        <f>IF(ecommerce_10000[[#This Row],[Platform]]="Souq","sq",ecommerce_10000[[#This Row],[Platform]])</f>
        <v>Amazon</v>
      </c>
      <c r="P1425" t="str">
        <f>IF(E1425="Souq","sq",IF(E1425="Jumia","Jum",E1425))</f>
        <v>Amazon</v>
      </c>
      <c r="Q1425">
        <f>VLOOKUP(ecommerce_10000[[#This Row],[City]],F:I,4,FALSE)</f>
        <v>99349.3</v>
      </c>
      <c r="R1425" s="1">
        <f>SUMIF(C:C,ecommerce_10000[[#This Row],[Category]],I:I)</f>
        <v>92327183.770000085</v>
      </c>
      <c r="S1425" s="1">
        <f>SUMIFS(I:I,C:C,C1425)</f>
        <v>92327183.770000085</v>
      </c>
      <c r="T1425" s="1" t="str">
        <f>INDEX(F:F,MATCH(ecommerce_10000[[#This Row],[TotalAmount]],I:I,0))</f>
        <v>Riyadh</v>
      </c>
    </row>
    <row r="1426" spans="1:20" x14ac:dyDescent="0.3">
      <c r="A1426" s="1" t="s">
        <v>1470</v>
      </c>
      <c r="B1426" s="1" t="s">
        <v>65</v>
      </c>
      <c r="C1426" s="1" t="s">
        <v>20</v>
      </c>
      <c r="D1426" s="1" t="s">
        <v>66</v>
      </c>
      <c r="E1426" s="1" t="s">
        <v>47</v>
      </c>
      <c r="F1426" s="1" t="s">
        <v>40</v>
      </c>
      <c r="G1426">
        <v>10660.65</v>
      </c>
      <c r="H1426">
        <v>3</v>
      </c>
      <c r="I1426">
        <v>31981.95</v>
      </c>
      <c r="J1426">
        <v>3.31</v>
      </c>
      <c r="K1426">
        <v>4575</v>
      </c>
      <c r="L1426" s="2">
        <v>45400</v>
      </c>
      <c r="O1426" t="str">
        <f>IF(ecommerce_10000[[#This Row],[Platform]]="Souq","sq",ecommerce_10000[[#This Row],[Platform]])</f>
        <v>Amazon</v>
      </c>
      <c r="P1426" t="str">
        <f>IF(E1426="Souq","sq",IF(E1426="Jumia","Jum",E1426))</f>
        <v>Amazon</v>
      </c>
      <c r="Q1426">
        <f>VLOOKUP(ecommerce_10000[[#This Row],[City]],F:I,4,FALSE)</f>
        <v>99349.3</v>
      </c>
      <c r="R1426" s="1">
        <f>SUMIF(C:C,ecommerce_10000[[#This Row],[Category]],I:I)</f>
        <v>91504159.730000004</v>
      </c>
      <c r="S1426" s="1">
        <f>SUMIFS(I:I,C:C,C1426)</f>
        <v>91504159.730000004</v>
      </c>
      <c r="T1426" s="1" t="str">
        <f>INDEX(F:F,MATCH(ecommerce_10000[[#This Row],[TotalAmount]],I:I,0))</f>
        <v>Riyadh</v>
      </c>
    </row>
    <row r="1427" spans="1:20" x14ac:dyDescent="0.3">
      <c r="A1427" s="1" t="s">
        <v>1471</v>
      </c>
      <c r="B1427" s="1" t="s">
        <v>65</v>
      </c>
      <c r="C1427" s="1" t="s">
        <v>20</v>
      </c>
      <c r="D1427" s="1" t="s">
        <v>66</v>
      </c>
      <c r="E1427" s="1" t="s">
        <v>16</v>
      </c>
      <c r="F1427" s="1" t="s">
        <v>40</v>
      </c>
      <c r="G1427">
        <v>11423.37</v>
      </c>
      <c r="H1427">
        <v>2</v>
      </c>
      <c r="I1427">
        <v>22846.74</v>
      </c>
      <c r="J1427">
        <v>3.38</v>
      </c>
      <c r="K1427">
        <v>3525</v>
      </c>
      <c r="L1427" s="2">
        <v>45539</v>
      </c>
      <c r="O1427" t="str">
        <f>IF(ecommerce_10000[[#This Row],[Platform]]="Souq","sq",ecommerce_10000[[#This Row],[Platform]])</f>
        <v>sq</v>
      </c>
      <c r="P1427" t="str">
        <f>IF(E1427="Souq","sq",IF(E1427="Jumia","Jum",E1427))</f>
        <v>sq</v>
      </c>
      <c r="Q1427">
        <f>VLOOKUP(ecommerce_10000[[#This Row],[City]],F:I,4,FALSE)</f>
        <v>99349.3</v>
      </c>
      <c r="R1427" s="1">
        <f>SUMIF(C:C,ecommerce_10000[[#This Row],[Category]],I:I)</f>
        <v>91504159.730000004</v>
      </c>
      <c r="S1427" s="1">
        <f>SUMIFS(I:I,C:C,C1427)</f>
        <v>91504159.730000004</v>
      </c>
      <c r="T1427" s="1" t="str">
        <f>INDEX(F:F,MATCH(ecommerce_10000[[#This Row],[TotalAmount]],I:I,0))</f>
        <v>Riyadh</v>
      </c>
    </row>
    <row r="1428" spans="1:20" x14ac:dyDescent="0.3">
      <c r="A1428" s="1" t="s">
        <v>1472</v>
      </c>
      <c r="B1428" s="1" t="s">
        <v>35</v>
      </c>
      <c r="C1428" s="1" t="s">
        <v>14</v>
      </c>
      <c r="D1428" s="1" t="s">
        <v>36</v>
      </c>
      <c r="E1428" s="1" t="s">
        <v>16</v>
      </c>
      <c r="F1428" s="1" t="s">
        <v>33</v>
      </c>
      <c r="G1428">
        <v>7353.75</v>
      </c>
      <c r="H1428">
        <v>1</v>
      </c>
      <c r="I1428">
        <v>7353.75</v>
      </c>
      <c r="J1428">
        <v>3.3</v>
      </c>
      <c r="K1428">
        <v>3205</v>
      </c>
      <c r="L1428" s="2">
        <v>45635</v>
      </c>
      <c r="O1428" t="str">
        <f>IF(ecommerce_10000[[#This Row],[Platform]]="Souq","sq",ecommerce_10000[[#This Row],[Platform]])</f>
        <v>sq</v>
      </c>
      <c r="P1428" t="str">
        <f>IF(E1428="Souq","sq",IF(E1428="Jumia","Jum",E1428))</f>
        <v>sq</v>
      </c>
      <c r="Q1428">
        <f>VLOOKUP(ecommerce_10000[[#This Row],[City]],F:I,4,FALSE)</f>
        <v>3665.44</v>
      </c>
      <c r="R1428" s="1">
        <f>SUMIF(C:C,ecommerce_10000[[#This Row],[Category]],I:I)</f>
        <v>92327183.770000085</v>
      </c>
      <c r="S1428" s="1">
        <f>SUMIFS(I:I,C:C,C1428)</f>
        <v>92327183.770000085</v>
      </c>
      <c r="T1428" s="1" t="str">
        <f>INDEX(F:F,MATCH(ecommerce_10000[[#This Row],[TotalAmount]],I:I,0))</f>
        <v>Dubai</v>
      </c>
    </row>
    <row r="1429" spans="1:20" x14ac:dyDescent="0.3">
      <c r="A1429" s="1" t="s">
        <v>1473</v>
      </c>
      <c r="B1429" s="1" t="s">
        <v>65</v>
      </c>
      <c r="C1429" s="1" t="s">
        <v>20</v>
      </c>
      <c r="D1429" s="1" t="s">
        <v>66</v>
      </c>
      <c r="E1429" s="1" t="s">
        <v>16</v>
      </c>
      <c r="F1429" s="1" t="s">
        <v>40</v>
      </c>
      <c r="G1429">
        <v>12870.07</v>
      </c>
      <c r="H1429">
        <v>1</v>
      </c>
      <c r="I1429">
        <v>12870.07</v>
      </c>
      <c r="J1429">
        <v>2.19</v>
      </c>
      <c r="K1429">
        <v>3046</v>
      </c>
      <c r="L1429" s="2">
        <v>45482</v>
      </c>
      <c r="O1429" t="str">
        <f>IF(ecommerce_10000[[#This Row],[Platform]]="Souq","sq",ecommerce_10000[[#This Row],[Platform]])</f>
        <v>sq</v>
      </c>
      <c r="P1429" t="str">
        <f>IF(E1429="Souq","sq",IF(E1429="Jumia","Jum",E1429))</f>
        <v>sq</v>
      </c>
      <c r="Q1429">
        <f>VLOOKUP(ecommerce_10000[[#This Row],[City]],F:I,4,FALSE)</f>
        <v>99349.3</v>
      </c>
      <c r="R1429" s="1">
        <f>SUMIF(C:C,ecommerce_10000[[#This Row],[Category]],I:I)</f>
        <v>91504159.730000004</v>
      </c>
      <c r="S1429" s="1">
        <f>SUMIFS(I:I,C:C,C1429)</f>
        <v>91504159.730000004</v>
      </c>
      <c r="T1429" s="1" t="str">
        <f>INDEX(F:F,MATCH(ecommerce_10000[[#This Row],[TotalAmount]],I:I,0))</f>
        <v>Riyadh</v>
      </c>
    </row>
    <row r="1430" spans="1:20" x14ac:dyDescent="0.3">
      <c r="A1430" s="1" t="s">
        <v>1474</v>
      </c>
      <c r="B1430" s="1" t="s">
        <v>25</v>
      </c>
      <c r="C1430" s="1" t="s">
        <v>26</v>
      </c>
      <c r="D1430" s="1" t="s">
        <v>27</v>
      </c>
      <c r="E1430" s="1" t="s">
        <v>22</v>
      </c>
      <c r="F1430" s="1" t="s">
        <v>17</v>
      </c>
      <c r="G1430">
        <v>1539.96</v>
      </c>
      <c r="H1430">
        <v>5</v>
      </c>
      <c r="I1430">
        <v>7699.8</v>
      </c>
      <c r="J1430">
        <v>4.2</v>
      </c>
      <c r="K1430">
        <v>2616</v>
      </c>
      <c r="L1430" s="2">
        <v>45514</v>
      </c>
      <c r="O1430" t="str">
        <f>IF(ecommerce_10000[[#This Row],[Platform]]="Souq","sq",ecommerce_10000[[#This Row],[Platform]])</f>
        <v>Jumia</v>
      </c>
      <c r="P1430" t="str">
        <f>IF(E1430="Souq","sq",IF(E1430="Jumia","Jum",E1430))</f>
        <v>Jum</v>
      </c>
      <c r="Q1430">
        <f>VLOOKUP(ecommerce_10000[[#This Row],[City]],F:I,4,FALSE)</f>
        <v>16284.02</v>
      </c>
      <c r="R1430" s="1">
        <f>SUMIF(C:C,ecommerce_10000[[#This Row],[Category]],I:I)</f>
        <v>29200970.130000021</v>
      </c>
      <c r="S1430" s="1">
        <f>SUMIFS(I:I,C:C,C1430)</f>
        <v>29200970.130000021</v>
      </c>
      <c r="T1430" s="1" t="str">
        <f>INDEX(F:F,MATCH(ecommerce_10000[[#This Row],[TotalAmount]],I:I,0))</f>
        <v>Cairo</v>
      </c>
    </row>
    <row r="1431" spans="1:20" x14ac:dyDescent="0.3">
      <c r="A1431" s="1" t="s">
        <v>1475</v>
      </c>
      <c r="B1431" s="1" t="s">
        <v>30</v>
      </c>
      <c r="C1431" s="1" t="s">
        <v>31</v>
      </c>
      <c r="D1431" s="1" t="s">
        <v>32</v>
      </c>
      <c r="E1431" s="1" t="s">
        <v>16</v>
      </c>
      <c r="F1431" s="1" t="s">
        <v>23</v>
      </c>
      <c r="G1431">
        <v>11112.44</v>
      </c>
      <c r="H1431">
        <v>1</v>
      </c>
      <c r="I1431">
        <v>11112.44</v>
      </c>
      <c r="J1431">
        <v>4.25</v>
      </c>
      <c r="K1431">
        <v>1286</v>
      </c>
      <c r="L1431" s="2">
        <v>45499</v>
      </c>
      <c r="O1431" t="str">
        <f>IF(ecommerce_10000[[#This Row],[Platform]]="Souq","sq",ecommerce_10000[[#This Row],[Platform]])</f>
        <v>sq</v>
      </c>
      <c r="P1431" t="str">
        <f>IF(E1431="Souq","sq",IF(E1431="Jumia","Jum",E1431))</f>
        <v>sq</v>
      </c>
      <c r="Q1431">
        <f>VLOOKUP(ecommerce_10000[[#This Row],[City]],F:I,4,FALSE)</f>
        <v>13290.4</v>
      </c>
      <c r="R1431" s="1">
        <f>SUMIF(C:C,ecommerce_10000[[#This Row],[Category]],I:I)</f>
        <v>57542997.559999913</v>
      </c>
      <c r="S1431" s="1">
        <f>SUMIFS(I:I,C:C,C1431)</f>
        <v>57542997.559999913</v>
      </c>
      <c r="T1431" s="1" t="str">
        <f>INDEX(F:F,MATCH(ecommerce_10000[[#This Row],[TotalAmount]],I:I,0))</f>
        <v>Alexandria</v>
      </c>
    </row>
    <row r="1432" spans="1:20" x14ac:dyDescent="0.3">
      <c r="A1432" s="1" t="s">
        <v>1476</v>
      </c>
      <c r="B1432" s="1" t="s">
        <v>30</v>
      </c>
      <c r="C1432" s="1" t="s">
        <v>31</v>
      </c>
      <c r="D1432" s="1" t="s">
        <v>32</v>
      </c>
      <c r="E1432" s="1" t="s">
        <v>16</v>
      </c>
      <c r="F1432" s="1" t="s">
        <v>28</v>
      </c>
      <c r="G1432">
        <v>15996.6</v>
      </c>
      <c r="H1432">
        <v>4</v>
      </c>
      <c r="I1432">
        <v>63986.400000000001</v>
      </c>
      <c r="J1432">
        <v>2.85</v>
      </c>
      <c r="K1432">
        <v>396</v>
      </c>
      <c r="L1432" s="2">
        <v>45506</v>
      </c>
      <c r="O1432" t="str">
        <f>IF(ecommerce_10000[[#This Row],[Platform]]="Souq","sq",ecommerce_10000[[#This Row],[Platform]])</f>
        <v>sq</v>
      </c>
      <c r="P1432" t="str">
        <f>IF(E1432="Souq","sq",IF(E1432="Jumia","Jum",E1432))</f>
        <v>sq</v>
      </c>
      <c r="Q1432">
        <f>VLOOKUP(ecommerce_10000[[#This Row],[City]],F:I,4,FALSE)</f>
        <v>26648.76</v>
      </c>
      <c r="R1432" s="1">
        <f>SUMIF(C:C,ecommerce_10000[[#This Row],[Category]],I:I)</f>
        <v>57542997.559999913</v>
      </c>
      <c r="S1432" s="1">
        <f>SUMIFS(I:I,C:C,C1432)</f>
        <v>57542997.559999913</v>
      </c>
      <c r="T1432" s="1" t="str">
        <f>INDEX(F:F,MATCH(ecommerce_10000[[#This Row],[TotalAmount]],I:I,0))</f>
        <v>Casablanca</v>
      </c>
    </row>
    <row r="1433" spans="1:20" x14ac:dyDescent="0.3">
      <c r="A1433" s="1" t="s">
        <v>1477</v>
      </c>
      <c r="B1433" s="1" t="s">
        <v>19</v>
      </c>
      <c r="C1433" s="1" t="s">
        <v>20</v>
      </c>
      <c r="D1433" s="1" t="s">
        <v>21</v>
      </c>
      <c r="E1433" s="1" t="s">
        <v>22</v>
      </c>
      <c r="F1433" s="1" t="s">
        <v>33</v>
      </c>
      <c r="G1433">
        <v>212.01</v>
      </c>
      <c r="H1433">
        <v>5</v>
      </c>
      <c r="I1433">
        <v>1060.05</v>
      </c>
      <c r="J1433">
        <v>2.62</v>
      </c>
      <c r="K1433">
        <v>2177</v>
      </c>
      <c r="L1433" s="2">
        <v>45614</v>
      </c>
      <c r="O1433" t="str">
        <f>IF(ecommerce_10000[[#This Row],[Platform]]="Souq","sq",ecommerce_10000[[#This Row],[Platform]])</f>
        <v>Jumia</v>
      </c>
      <c r="P1433" t="str">
        <f>IF(E1433="Souq","sq",IF(E1433="Jumia","Jum",E1433))</f>
        <v>Jum</v>
      </c>
      <c r="Q1433">
        <f>VLOOKUP(ecommerce_10000[[#This Row],[City]],F:I,4,FALSE)</f>
        <v>3665.44</v>
      </c>
      <c r="R1433" s="1">
        <f>SUMIF(C:C,ecommerce_10000[[#This Row],[Category]],I:I)</f>
        <v>91504159.730000004</v>
      </c>
      <c r="S1433" s="1">
        <f>SUMIFS(I:I,C:C,C1433)</f>
        <v>91504159.730000004</v>
      </c>
      <c r="T1433" s="1" t="str">
        <f>INDEX(F:F,MATCH(ecommerce_10000[[#This Row],[TotalAmount]],I:I,0))</f>
        <v>Dubai</v>
      </c>
    </row>
    <row r="1434" spans="1:20" x14ac:dyDescent="0.3">
      <c r="A1434" s="1" t="s">
        <v>1478</v>
      </c>
      <c r="B1434" s="1" t="s">
        <v>35</v>
      </c>
      <c r="C1434" s="1" t="s">
        <v>14</v>
      </c>
      <c r="D1434" s="1" t="s">
        <v>36</v>
      </c>
      <c r="E1434" s="1" t="s">
        <v>16</v>
      </c>
      <c r="F1434" s="1" t="s">
        <v>17</v>
      </c>
      <c r="G1434">
        <v>12541.86</v>
      </c>
      <c r="H1434">
        <v>2</v>
      </c>
      <c r="I1434">
        <v>25083.72</v>
      </c>
      <c r="J1434">
        <v>3.53</v>
      </c>
      <c r="K1434">
        <v>1938</v>
      </c>
      <c r="L1434" s="2">
        <v>45644</v>
      </c>
      <c r="O1434" t="str">
        <f>IF(ecommerce_10000[[#This Row],[Platform]]="Souq","sq",ecommerce_10000[[#This Row],[Platform]])</f>
        <v>sq</v>
      </c>
      <c r="P1434" t="str">
        <f>IF(E1434="Souq","sq",IF(E1434="Jumia","Jum",E1434))</f>
        <v>sq</v>
      </c>
      <c r="Q1434">
        <f>VLOOKUP(ecommerce_10000[[#This Row],[City]],F:I,4,FALSE)</f>
        <v>16284.02</v>
      </c>
      <c r="R1434" s="1">
        <f>SUMIF(C:C,ecommerce_10000[[#This Row],[Category]],I:I)</f>
        <v>92327183.770000085</v>
      </c>
      <c r="S1434" s="1">
        <f>SUMIFS(I:I,C:C,C1434)</f>
        <v>92327183.770000085</v>
      </c>
      <c r="T1434" s="1" t="str">
        <f>INDEX(F:F,MATCH(ecommerce_10000[[#This Row],[TotalAmount]],I:I,0))</f>
        <v>Cairo</v>
      </c>
    </row>
    <row r="1435" spans="1:20" x14ac:dyDescent="0.3">
      <c r="A1435" s="1" t="s">
        <v>1479</v>
      </c>
      <c r="B1435" s="1" t="s">
        <v>38</v>
      </c>
      <c r="C1435" s="1" t="s">
        <v>20</v>
      </c>
      <c r="D1435" s="1" t="s">
        <v>39</v>
      </c>
      <c r="E1435" s="1" t="s">
        <v>22</v>
      </c>
      <c r="F1435" s="1" t="s">
        <v>23</v>
      </c>
      <c r="G1435">
        <v>11809.77</v>
      </c>
      <c r="H1435">
        <v>5</v>
      </c>
      <c r="I1435">
        <v>59048.85</v>
      </c>
      <c r="J1435">
        <v>2.91</v>
      </c>
      <c r="K1435">
        <v>1422</v>
      </c>
      <c r="L1435" s="2">
        <v>45608</v>
      </c>
      <c r="O1435" t="str">
        <f>IF(ecommerce_10000[[#This Row],[Platform]]="Souq","sq",ecommerce_10000[[#This Row],[Platform]])</f>
        <v>Jumia</v>
      </c>
      <c r="P1435" t="str">
        <f>IF(E1435="Souq","sq",IF(E1435="Jumia","Jum",E1435))</f>
        <v>Jum</v>
      </c>
      <c r="Q1435">
        <f>VLOOKUP(ecommerce_10000[[#This Row],[City]],F:I,4,FALSE)</f>
        <v>13290.4</v>
      </c>
      <c r="R1435" s="1">
        <f>SUMIF(C:C,ecommerce_10000[[#This Row],[Category]],I:I)</f>
        <v>91504159.730000004</v>
      </c>
      <c r="S1435" s="1">
        <f>SUMIFS(I:I,C:C,C1435)</f>
        <v>91504159.730000004</v>
      </c>
      <c r="T1435" s="1" t="str">
        <f>INDEX(F:F,MATCH(ecommerce_10000[[#This Row],[TotalAmount]],I:I,0))</f>
        <v>Alexandria</v>
      </c>
    </row>
    <row r="1436" spans="1:20" x14ac:dyDescent="0.3">
      <c r="A1436" s="1" t="s">
        <v>1480</v>
      </c>
      <c r="B1436" s="1" t="s">
        <v>30</v>
      </c>
      <c r="C1436" s="1" t="s">
        <v>31</v>
      </c>
      <c r="D1436" s="1" t="s">
        <v>32</v>
      </c>
      <c r="E1436" s="1" t="s">
        <v>16</v>
      </c>
      <c r="F1436" s="1" t="s">
        <v>23</v>
      </c>
      <c r="G1436">
        <v>10260.879999999999</v>
      </c>
      <c r="H1436">
        <v>5</v>
      </c>
      <c r="I1436">
        <v>51304.4</v>
      </c>
      <c r="J1436">
        <v>1.59</v>
      </c>
      <c r="K1436">
        <v>14</v>
      </c>
      <c r="L1436" s="2">
        <v>45316</v>
      </c>
      <c r="O1436" t="str">
        <f>IF(ecommerce_10000[[#This Row],[Platform]]="Souq","sq",ecommerce_10000[[#This Row],[Platform]])</f>
        <v>sq</v>
      </c>
      <c r="P1436" t="str">
        <f>IF(E1436="Souq","sq",IF(E1436="Jumia","Jum",E1436))</f>
        <v>sq</v>
      </c>
      <c r="Q1436">
        <f>VLOOKUP(ecommerce_10000[[#This Row],[City]],F:I,4,FALSE)</f>
        <v>13290.4</v>
      </c>
      <c r="R1436" s="1">
        <f>SUMIF(C:C,ecommerce_10000[[#This Row],[Category]],I:I)</f>
        <v>57542997.559999913</v>
      </c>
      <c r="S1436" s="1">
        <f>SUMIFS(I:I,C:C,C1436)</f>
        <v>57542997.559999913</v>
      </c>
      <c r="T1436" s="1" t="str">
        <f>INDEX(F:F,MATCH(ecommerce_10000[[#This Row],[TotalAmount]],I:I,0))</f>
        <v>Alexandria</v>
      </c>
    </row>
    <row r="1437" spans="1:20" x14ac:dyDescent="0.3">
      <c r="A1437" s="1" t="s">
        <v>1481</v>
      </c>
      <c r="B1437" s="1" t="s">
        <v>43</v>
      </c>
      <c r="C1437" s="1" t="s">
        <v>44</v>
      </c>
      <c r="D1437" s="1" t="s">
        <v>45</v>
      </c>
      <c r="E1437" s="1" t="s">
        <v>22</v>
      </c>
      <c r="F1437" s="1" t="s">
        <v>62</v>
      </c>
      <c r="G1437">
        <v>9533.6299999999992</v>
      </c>
      <c r="H1437">
        <v>3</v>
      </c>
      <c r="I1437">
        <v>28600.89</v>
      </c>
      <c r="J1437">
        <v>1.84</v>
      </c>
      <c r="K1437">
        <v>80</v>
      </c>
      <c r="L1437" s="2">
        <v>45648</v>
      </c>
      <c r="O1437" t="str">
        <f>IF(ecommerce_10000[[#This Row],[Platform]]="Souq","sq",ecommerce_10000[[#This Row],[Platform]])</f>
        <v>Jumia</v>
      </c>
      <c r="P1437" t="str">
        <f>IF(E1437="Souq","sq",IF(E1437="Jumia","Jum",E1437))</f>
        <v>Jum</v>
      </c>
      <c r="Q1437">
        <f>VLOOKUP(ecommerce_10000[[#This Row],[City]],F:I,4,FALSE)</f>
        <v>27872.98</v>
      </c>
      <c r="R1437" s="1">
        <f>SUMIF(C:C,ecommerce_10000[[#This Row],[Category]],I:I)</f>
        <v>31420413.200000018</v>
      </c>
      <c r="S1437" s="1">
        <f>SUMIFS(I:I,C:C,C1437)</f>
        <v>31420413.200000018</v>
      </c>
      <c r="T1437" s="1" t="str">
        <f>INDEX(F:F,MATCH(ecommerce_10000[[#This Row],[TotalAmount]],I:I,0))</f>
        <v>Giza</v>
      </c>
    </row>
    <row r="1438" spans="1:20" x14ac:dyDescent="0.3">
      <c r="A1438" s="1" t="s">
        <v>1482</v>
      </c>
      <c r="B1438" s="1" t="s">
        <v>38</v>
      </c>
      <c r="C1438" s="1" t="s">
        <v>20</v>
      </c>
      <c r="D1438" s="1" t="s">
        <v>39</v>
      </c>
      <c r="E1438" s="1" t="s">
        <v>16</v>
      </c>
      <c r="F1438" s="1" t="s">
        <v>62</v>
      </c>
      <c r="G1438">
        <v>16204.04</v>
      </c>
      <c r="H1438">
        <v>2</v>
      </c>
      <c r="I1438">
        <v>32408.080000000002</v>
      </c>
      <c r="J1438">
        <v>2.4700000000000002</v>
      </c>
      <c r="K1438">
        <v>2385</v>
      </c>
      <c r="L1438" s="2">
        <v>45355</v>
      </c>
      <c r="O1438" t="str">
        <f>IF(ecommerce_10000[[#This Row],[Platform]]="Souq","sq",ecommerce_10000[[#This Row],[Platform]])</f>
        <v>sq</v>
      </c>
      <c r="P1438" t="str">
        <f>IF(E1438="Souq","sq",IF(E1438="Jumia","Jum",E1438))</f>
        <v>sq</v>
      </c>
      <c r="Q1438">
        <f>VLOOKUP(ecommerce_10000[[#This Row],[City]],F:I,4,FALSE)</f>
        <v>27872.98</v>
      </c>
      <c r="R1438" s="1">
        <f>SUMIF(C:C,ecommerce_10000[[#This Row],[Category]],I:I)</f>
        <v>91504159.730000004</v>
      </c>
      <c r="S1438" s="1">
        <f>SUMIFS(I:I,C:C,C1438)</f>
        <v>91504159.730000004</v>
      </c>
      <c r="T1438" s="1" t="str">
        <f>INDEX(F:F,MATCH(ecommerce_10000[[#This Row],[TotalAmount]],I:I,0))</f>
        <v>Giza</v>
      </c>
    </row>
    <row r="1439" spans="1:20" x14ac:dyDescent="0.3">
      <c r="A1439" s="1" t="s">
        <v>1483</v>
      </c>
      <c r="B1439" s="1" t="s">
        <v>35</v>
      </c>
      <c r="C1439" s="1" t="s">
        <v>14</v>
      </c>
      <c r="D1439" s="1" t="s">
        <v>36</v>
      </c>
      <c r="E1439" s="1" t="s">
        <v>16</v>
      </c>
      <c r="F1439" s="1" t="s">
        <v>17</v>
      </c>
      <c r="G1439">
        <v>8686.64</v>
      </c>
      <c r="H1439">
        <v>2</v>
      </c>
      <c r="I1439">
        <v>17373.28</v>
      </c>
      <c r="J1439">
        <v>2.13</v>
      </c>
      <c r="K1439">
        <v>4290</v>
      </c>
      <c r="L1439" s="2">
        <v>45331</v>
      </c>
      <c r="O1439" t="str">
        <f>IF(ecommerce_10000[[#This Row],[Platform]]="Souq","sq",ecommerce_10000[[#This Row],[Platform]])</f>
        <v>sq</v>
      </c>
      <c r="P1439" t="str">
        <f>IF(E1439="Souq","sq",IF(E1439="Jumia","Jum",E1439))</f>
        <v>sq</v>
      </c>
      <c r="Q1439">
        <f>VLOOKUP(ecommerce_10000[[#This Row],[City]],F:I,4,FALSE)</f>
        <v>16284.02</v>
      </c>
      <c r="R1439" s="1">
        <f>SUMIF(C:C,ecommerce_10000[[#This Row],[Category]],I:I)</f>
        <v>92327183.770000085</v>
      </c>
      <c r="S1439" s="1">
        <f>SUMIFS(I:I,C:C,C1439)</f>
        <v>92327183.770000085</v>
      </c>
      <c r="T1439" s="1" t="str">
        <f>INDEX(F:F,MATCH(ecommerce_10000[[#This Row],[TotalAmount]],I:I,0))</f>
        <v>Cairo</v>
      </c>
    </row>
    <row r="1440" spans="1:20" x14ac:dyDescent="0.3">
      <c r="A1440" s="1" t="s">
        <v>1484</v>
      </c>
      <c r="B1440" s="1" t="s">
        <v>30</v>
      </c>
      <c r="C1440" s="1" t="s">
        <v>31</v>
      </c>
      <c r="D1440" s="1" t="s">
        <v>32</v>
      </c>
      <c r="E1440" s="1" t="s">
        <v>22</v>
      </c>
      <c r="F1440" s="1" t="s">
        <v>28</v>
      </c>
      <c r="G1440">
        <v>1549.09</v>
      </c>
      <c r="H1440">
        <v>4</v>
      </c>
      <c r="I1440">
        <v>6196.36</v>
      </c>
      <c r="J1440">
        <v>4.9000000000000004</v>
      </c>
      <c r="K1440">
        <v>1893</v>
      </c>
      <c r="L1440" s="2">
        <v>45578</v>
      </c>
      <c r="O1440" t="str">
        <f>IF(ecommerce_10000[[#This Row],[Platform]]="Souq","sq",ecommerce_10000[[#This Row],[Platform]])</f>
        <v>Jumia</v>
      </c>
      <c r="P1440" t="str">
        <f>IF(E1440="Souq","sq",IF(E1440="Jumia","Jum",E1440))</f>
        <v>Jum</v>
      </c>
      <c r="Q1440">
        <f>VLOOKUP(ecommerce_10000[[#This Row],[City]],F:I,4,FALSE)</f>
        <v>26648.76</v>
      </c>
      <c r="R1440" s="1">
        <f>SUMIF(C:C,ecommerce_10000[[#This Row],[Category]],I:I)</f>
        <v>57542997.559999913</v>
      </c>
      <c r="S1440" s="1">
        <f>SUMIFS(I:I,C:C,C1440)</f>
        <v>57542997.559999913</v>
      </c>
      <c r="T1440" s="1" t="str">
        <f>INDEX(F:F,MATCH(ecommerce_10000[[#This Row],[TotalAmount]],I:I,0))</f>
        <v>Casablanca</v>
      </c>
    </row>
    <row r="1441" spans="1:20" x14ac:dyDescent="0.3">
      <c r="A1441" s="1" t="s">
        <v>1485</v>
      </c>
      <c r="B1441" s="1" t="s">
        <v>25</v>
      </c>
      <c r="C1441" s="1" t="s">
        <v>26</v>
      </c>
      <c r="D1441" s="1" t="s">
        <v>27</v>
      </c>
      <c r="E1441" s="1" t="s">
        <v>16</v>
      </c>
      <c r="F1441" s="1" t="s">
        <v>17</v>
      </c>
      <c r="G1441">
        <v>7997.84</v>
      </c>
      <c r="H1441">
        <v>4</v>
      </c>
      <c r="I1441">
        <v>31991.360000000001</v>
      </c>
      <c r="J1441">
        <v>1.56</v>
      </c>
      <c r="K1441">
        <v>3809</v>
      </c>
      <c r="L1441" s="2">
        <v>45421</v>
      </c>
      <c r="O1441" t="str">
        <f>IF(ecommerce_10000[[#This Row],[Platform]]="Souq","sq",ecommerce_10000[[#This Row],[Platform]])</f>
        <v>sq</v>
      </c>
      <c r="P1441" t="str">
        <f>IF(E1441="Souq","sq",IF(E1441="Jumia","Jum",E1441))</f>
        <v>sq</v>
      </c>
      <c r="Q1441">
        <f>VLOOKUP(ecommerce_10000[[#This Row],[City]],F:I,4,FALSE)</f>
        <v>16284.02</v>
      </c>
      <c r="R1441" s="1">
        <f>SUMIF(C:C,ecommerce_10000[[#This Row],[Category]],I:I)</f>
        <v>29200970.130000021</v>
      </c>
      <c r="S1441" s="1">
        <f>SUMIFS(I:I,C:C,C1441)</f>
        <v>29200970.130000021</v>
      </c>
      <c r="T1441" s="1" t="str">
        <f>INDEX(F:F,MATCH(ecommerce_10000[[#This Row],[TotalAmount]],I:I,0))</f>
        <v>Cairo</v>
      </c>
    </row>
    <row r="1442" spans="1:20" x14ac:dyDescent="0.3">
      <c r="A1442" s="1" t="s">
        <v>1486</v>
      </c>
      <c r="B1442" s="1" t="s">
        <v>53</v>
      </c>
      <c r="C1442" s="1" t="s">
        <v>31</v>
      </c>
      <c r="D1442" s="1" t="s">
        <v>54</v>
      </c>
      <c r="E1442" s="1" t="s">
        <v>47</v>
      </c>
      <c r="F1442" s="1" t="s">
        <v>17</v>
      </c>
      <c r="G1442">
        <v>9724.77</v>
      </c>
      <c r="H1442">
        <v>3</v>
      </c>
      <c r="I1442">
        <v>29174.31</v>
      </c>
      <c r="J1442">
        <v>2.81</v>
      </c>
      <c r="K1442">
        <v>4906</v>
      </c>
      <c r="L1442" s="2">
        <v>45402</v>
      </c>
      <c r="O1442" t="str">
        <f>IF(ecommerce_10000[[#This Row],[Platform]]="Souq","sq",ecommerce_10000[[#This Row],[Platform]])</f>
        <v>Amazon</v>
      </c>
      <c r="P1442" t="str">
        <f>IF(E1442="Souq","sq",IF(E1442="Jumia","Jum",E1442))</f>
        <v>Amazon</v>
      </c>
      <c r="Q1442">
        <f>VLOOKUP(ecommerce_10000[[#This Row],[City]],F:I,4,FALSE)</f>
        <v>16284.02</v>
      </c>
      <c r="R1442" s="1">
        <f>SUMIF(C:C,ecommerce_10000[[#This Row],[Category]],I:I)</f>
        <v>57542997.559999913</v>
      </c>
      <c r="S1442" s="1">
        <f>SUMIFS(I:I,C:C,C1442)</f>
        <v>57542997.559999913</v>
      </c>
      <c r="T1442" s="1" t="str">
        <f>INDEX(F:F,MATCH(ecommerce_10000[[#This Row],[TotalAmount]],I:I,0))</f>
        <v>Cairo</v>
      </c>
    </row>
    <row r="1443" spans="1:20" x14ac:dyDescent="0.3">
      <c r="A1443" s="1" t="s">
        <v>1487</v>
      </c>
      <c r="B1443" s="1" t="s">
        <v>38</v>
      </c>
      <c r="C1443" s="1" t="s">
        <v>20</v>
      </c>
      <c r="D1443" s="1" t="s">
        <v>39</v>
      </c>
      <c r="E1443" s="1" t="s">
        <v>47</v>
      </c>
      <c r="F1443" s="1" t="s">
        <v>23</v>
      </c>
      <c r="G1443">
        <v>1930.42</v>
      </c>
      <c r="H1443">
        <v>4</v>
      </c>
      <c r="I1443">
        <v>7721.68</v>
      </c>
      <c r="J1443">
        <v>3.84</v>
      </c>
      <c r="K1443">
        <v>1636</v>
      </c>
      <c r="L1443" s="2">
        <v>45390</v>
      </c>
      <c r="O1443" t="str">
        <f>IF(ecommerce_10000[[#This Row],[Platform]]="Souq","sq",ecommerce_10000[[#This Row],[Platform]])</f>
        <v>Amazon</v>
      </c>
      <c r="P1443" t="str">
        <f>IF(E1443="Souq","sq",IF(E1443="Jumia","Jum",E1443))</f>
        <v>Amazon</v>
      </c>
      <c r="Q1443">
        <f>VLOOKUP(ecommerce_10000[[#This Row],[City]],F:I,4,FALSE)</f>
        <v>13290.4</v>
      </c>
      <c r="R1443" s="1">
        <f>SUMIF(C:C,ecommerce_10000[[#This Row],[Category]],I:I)</f>
        <v>91504159.730000004</v>
      </c>
      <c r="S1443" s="1">
        <f>SUMIFS(I:I,C:C,C1443)</f>
        <v>91504159.730000004</v>
      </c>
      <c r="T1443" s="1" t="str">
        <f>INDEX(F:F,MATCH(ecommerce_10000[[#This Row],[TotalAmount]],I:I,0))</f>
        <v>Alexandria</v>
      </c>
    </row>
    <row r="1444" spans="1:20" x14ac:dyDescent="0.3">
      <c r="A1444" s="1" t="s">
        <v>1488</v>
      </c>
      <c r="B1444" s="1" t="s">
        <v>25</v>
      </c>
      <c r="C1444" s="1" t="s">
        <v>26</v>
      </c>
      <c r="D1444" s="1" t="s">
        <v>27</v>
      </c>
      <c r="E1444" s="1" t="s">
        <v>22</v>
      </c>
      <c r="F1444" s="1" t="s">
        <v>28</v>
      </c>
      <c r="G1444">
        <v>19189.740000000002</v>
      </c>
      <c r="H1444">
        <v>5</v>
      </c>
      <c r="I1444">
        <v>95948.7</v>
      </c>
      <c r="J1444">
        <v>3.58</v>
      </c>
      <c r="K1444">
        <v>529</v>
      </c>
      <c r="L1444" s="2">
        <v>45542</v>
      </c>
      <c r="O1444" t="str">
        <f>IF(ecommerce_10000[[#This Row],[Platform]]="Souq","sq",ecommerce_10000[[#This Row],[Platform]])</f>
        <v>Jumia</v>
      </c>
      <c r="P1444" t="str">
        <f>IF(E1444="Souq","sq",IF(E1444="Jumia","Jum",E1444))</f>
        <v>Jum</v>
      </c>
      <c r="Q1444">
        <f>VLOOKUP(ecommerce_10000[[#This Row],[City]],F:I,4,FALSE)</f>
        <v>26648.76</v>
      </c>
      <c r="R1444" s="1">
        <f>SUMIF(C:C,ecommerce_10000[[#This Row],[Category]],I:I)</f>
        <v>29200970.130000021</v>
      </c>
      <c r="S1444" s="1">
        <f>SUMIFS(I:I,C:C,C1444)</f>
        <v>29200970.130000021</v>
      </c>
      <c r="T1444" s="1" t="str">
        <f>INDEX(F:F,MATCH(ecommerce_10000[[#This Row],[TotalAmount]],I:I,0))</f>
        <v>Casablanca</v>
      </c>
    </row>
    <row r="1445" spans="1:20" x14ac:dyDescent="0.3">
      <c r="A1445" s="1" t="s">
        <v>1489</v>
      </c>
      <c r="B1445" s="1" t="s">
        <v>53</v>
      </c>
      <c r="C1445" s="1" t="s">
        <v>31</v>
      </c>
      <c r="D1445" s="1" t="s">
        <v>54</v>
      </c>
      <c r="E1445" s="1" t="s">
        <v>47</v>
      </c>
      <c r="F1445" s="1" t="s">
        <v>33</v>
      </c>
      <c r="G1445">
        <v>19436.36</v>
      </c>
      <c r="H1445">
        <v>5</v>
      </c>
      <c r="I1445">
        <v>97181.8</v>
      </c>
      <c r="J1445">
        <v>2.39</v>
      </c>
      <c r="K1445">
        <v>3092</v>
      </c>
      <c r="L1445" s="2">
        <v>45518</v>
      </c>
      <c r="O1445" t="str">
        <f>IF(ecommerce_10000[[#This Row],[Platform]]="Souq","sq",ecommerce_10000[[#This Row],[Platform]])</f>
        <v>Amazon</v>
      </c>
      <c r="P1445" t="str">
        <f>IF(E1445="Souq","sq",IF(E1445="Jumia","Jum",E1445))</f>
        <v>Amazon</v>
      </c>
      <c r="Q1445">
        <f>VLOOKUP(ecommerce_10000[[#This Row],[City]],F:I,4,FALSE)</f>
        <v>3665.44</v>
      </c>
      <c r="R1445" s="1">
        <f>SUMIF(C:C,ecommerce_10000[[#This Row],[Category]],I:I)</f>
        <v>57542997.559999913</v>
      </c>
      <c r="S1445" s="1">
        <f>SUMIFS(I:I,C:C,C1445)</f>
        <v>57542997.559999913</v>
      </c>
      <c r="T1445" s="1" t="str">
        <f>INDEX(F:F,MATCH(ecommerce_10000[[#This Row],[TotalAmount]],I:I,0))</f>
        <v>Dubai</v>
      </c>
    </row>
    <row r="1446" spans="1:20" x14ac:dyDescent="0.3">
      <c r="A1446" s="1" t="s">
        <v>1490</v>
      </c>
      <c r="B1446" s="1" t="s">
        <v>35</v>
      </c>
      <c r="C1446" s="1" t="s">
        <v>14</v>
      </c>
      <c r="D1446" s="1" t="s">
        <v>36</v>
      </c>
      <c r="E1446" s="1" t="s">
        <v>16</v>
      </c>
      <c r="F1446" s="1" t="s">
        <v>17</v>
      </c>
      <c r="G1446">
        <v>5844.32</v>
      </c>
      <c r="H1446">
        <v>3</v>
      </c>
      <c r="I1446">
        <v>17532.96</v>
      </c>
      <c r="J1446">
        <v>2.7</v>
      </c>
      <c r="K1446">
        <v>4820</v>
      </c>
      <c r="L1446" s="2">
        <v>45605</v>
      </c>
      <c r="O1446" t="str">
        <f>IF(ecommerce_10000[[#This Row],[Platform]]="Souq","sq",ecommerce_10000[[#This Row],[Platform]])</f>
        <v>sq</v>
      </c>
      <c r="P1446" t="str">
        <f>IF(E1446="Souq","sq",IF(E1446="Jumia","Jum",E1446))</f>
        <v>sq</v>
      </c>
      <c r="Q1446">
        <f>VLOOKUP(ecommerce_10000[[#This Row],[City]],F:I,4,FALSE)</f>
        <v>16284.02</v>
      </c>
      <c r="R1446" s="1">
        <f>SUMIF(C:C,ecommerce_10000[[#This Row],[Category]],I:I)</f>
        <v>92327183.770000085</v>
      </c>
      <c r="S1446" s="1">
        <f>SUMIFS(I:I,C:C,C1446)</f>
        <v>92327183.770000085</v>
      </c>
      <c r="T1446" s="1" t="str">
        <f>INDEX(F:F,MATCH(ecommerce_10000[[#This Row],[TotalAmount]],I:I,0))</f>
        <v>Cairo</v>
      </c>
    </row>
    <row r="1447" spans="1:20" x14ac:dyDescent="0.3">
      <c r="A1447" s="1" t="s">
        <v>1491</v>
      </c>
      <c r="B1447" s="1" t="s">
        <v>43</v>
      </c>
      <c r="C1447" s="1" t="s">
        <v>44</v>
      </c>
      <c r="D1447" s="1" t="s">
        <v>45</v>
      </c>
      <c r="E1447" s="1" t="s">
        <v>47</v>
      </c>
      <c r="F1447" s="1" t="s">
        <v>23</v>
      </c>
      <c r="G1447">
        <v>6348.91</v>
      </c>
      <c r="H1447">
        <v>4</v>
      </c>
      <c r="I1447">
        <v>25395.64</v>
      </c>
      <c r="J1447">
        <v>4.71</v>
      </c>
      <c r="K1447">
        <v>4099</v>
      </c>
      <c r="L1447" s="2">
        <v>45603</v>
      </c>
      <c r="O1447" t="str">
        <f>IF(ecommerce_10000[[#This Row],[Platform]]="Souq","sq",ecommerce_10000[[#This Row],[Platform]])</f>
        <v>Amazon</v>
      </c>
      <c r="P1447" t="str">
        <f>IF(E1447="Souq","sq",IF(E1447="Jumia","Jum",E1447))</f>
        <v>Amazon</v>
      </c>
      <c r="Q1447">
        <f>VLOOKUP(ecommerce_10000[[#This Row],[City]],F:I,4,FALSE)</f>
        <v>13290.4</v>
      </c>
      <c r="R1447" s="1">
        <f>SUMIF(C:C,ecommerce_10000[[#This Row],[Category]],I:I)</f>
        <v>31420413.200000018</v>
      </c>
      <c r="S1447" s="1">
        <f>SUMIFS(I:I,C:C,C1447)</f>
        <v>31420413.200000018</v>
      </c>
      <c r="T1447" s="1" t="str">
        <f>INDEX(F:F,MATCH(ecommerce_10000[[#This Row],[TotalAmount]],I:I,0))</f>
        <v>Alexandria</v>
      </c>
    </row>
    <row r="1448" spans="1:20" x14ac:dyDescent="0.3">
      <c r="A1448" s="1" t="s">
        <v>1492</v>
      </c>
      <c r="B1448" s="1" t="s">
        <v>19</v>
      </c>
      <c r="C1448" s="1" t="s">
        <v>20</v>
      </c>
      <c r="D1448" s="1" t="s">
        <v>21</v>
      </c>
      <c r="E1448" s="1" t="s">
        <v>22</v>
      </c>
      <c r="F1448" s="1" t="s">
        <v>28</v>
      </c>
      <c r="G1448">
        <v>13039.39</v>
      </c>
      <c r="H1448">
        <v>5</v>
      </c>
      <c r="I1448">
        <v>65196.95</v>
      </c>
      <c r="J1448">
        <v>1.39</v>
      </c>
      <c r="K1448">
        <v>4945</v>
      </c>
      <c r="L1448" s="2">
        <v>45454</v>
      </c>
      <c r="O1448" t="str">
        <f>IF(ecommerce_10000[[#This Row],[Platform]]="Souq","sq",ecommerce_10000[[#This Row],[Platform]])</f>
        <v>Jumia</v>
      </c>
      <c r="P1448" t="str">
        <f>IF(E1448="Souq","sq",IF(E1448="Jumia","Jum",E1448))</f>
        <v>Jum</v>
      </c>
      <c r="Q1448">
        <f>VLOOKUP(ecommerce_10000[[#This Row],[City]],F:I,4,FALSE)</f>
        <v>26648.76</v>
      </c>
      <c r="R1448" s="1">
        <f>SUMIF(C:C,ecommerce_10000[[#This Row],[Category]],I:I)</f>
        <v>91504159.730000004</v>
      </c>
      <c r="S1448" s="1">
        <f>SUMIFS(I:I,C:C,C1448)</f>
        <v>91504159.730000004</v>
      </c>
      <c r="T1448" s="1" t="str">
        <f>INDEX(F:F,MATCH(ecommerce_10000[[#This Row],[TotalAmount]],I:I,0))</f>
        <v>Casablanca</v>
      </c>
    </row>
    <row r="1449" spans="1:20" x14ac:dyDescent="0.3">
      <c r="A1449" s="1" t="s">
        <v>1493</v>
      </c>
      <c r="B1449" s="1" t="s">
        <v>35</v>
      </c>
      <c r="C1449" s="1" t="s">
        <v>14</v>
      </c>
      <c r="D1449" s="1" t="s">
        <v>36</v>
      </c>
      <c r="E1449" s="1" t="s">
        <v>47</v>
      </c>
      <c r="F1449" s="1" t="s">
        <v>40</v>
      </c>
      <c r="G1449">
        <v>5498.55</v>
      </c>
      <c r="H1449">
        <v>3</v>
      </c>
      <c r="I1449">
        <v>16495.650000000001</v>
      </c>
      <c r="J1449">
        <v>2.93</v>
      </c>
      <c r="K1449">
        <v>1000</v>
      </c>
      <c r="L1449" s="2">
        <v>45360</v>
      </c>
      <c r="O1449" t="str">
        <f>IF(ecommerce_10000[[#This Row],[Platform]]="Souq","sq",ecommerce_10000[[#This Row],[Platform]])</f>
        <v>Amazon</v>
      </c>
      <c r="P1449" t="str">
        <f>IF(E1449="Souq","sq",IF(E1449="Jumia","Jum",E1449))</f>
        <v>Amazon</v>
      </c>
      <c r="Q1449">
        <f>VLOOKUP(ecommerce_10000[[#This Row],[City]],F:I,4,FALSE)</f>
        <v>99349.3</v>
      </c>
      <c r="R1449" s="1">
        <f>SUMIF(C:C,ecommerce_10000[[#This Row],[Category]],I:I)</f>
        <v>92327183.770000085</v>
      </c>
      <c r="S1449" s="1">
        <f>SUMIFS(I:I,C:C,C1449)</f>
        <v>92327183.770000085</v>
      </c>
      <c r="T1449" s="1" t="str">
        <f>INDEX(F:F,MATCH(ecommerce_10000[[#This Row],[TotalAmount]],I:I,0))</f>
        <v>Riyadh</v>
      </c>
    </row>
    <row r="1450" spans="1:20" x14ac:dyDescent="0.3">
      <c r="A1450" s="1" t="s">
        <v>1494</v>
      </c>
      <c r="B1450" s="1" t="s">
        <v>53</v>
      </c>
      <c r="C1450" s="1" t="s">
        <v>31</v>
      </c>
      <c r="D1450" s="1" t="s">
        <v>54</v>
      </c>
      <c r="E1450" s="1" t="s">
        <v>47</v>
      </c>
      <c r="F1450" s="1" t="s">
        <v>62</v>
      </c>
      <c r="G1450">
        <v>3772.89</v>
      </c>
      <c r="H1450">
        <v>4</v>
      </c>
      <c r="I1450">
        <v>15091.56</v>
      </c>
      <c r="J1450">
        <v>1.51</v>
      </c>
      <c r="K1450">
        <v>4332</v>
      </c>
      <c r="L1450" s="2">
        <v>45351</v>
      </c>
      <c r="O1450" t="str">
        <f>IF(ecommerce_10000[[#This Row],[Platform]]="Souq","sq",ecommerce_10000[[#This Row],[Platform]])</f>
        <v>Amazon</v>
      </c>
      <c r="P1450" t="str">
        <f>IF(E1450="Souq","sq",IF(E1450="Jumia","Jum",E1450))</f>
        <v>Amazon</v>
      </c>
      <c r="Q1450">
        <f>VLOOKUP(ecommerce_10000[[#This Row],[City]],F:I,4,FALSE)</f>
        <v>27872.98</v>
      </c>
      <c r="R1450" s="1">
        <f>SUMIF(C:C,ecommerce_10000[[#This Row],[Category]],I:I)</f>
        <v>57542997.559999913</v>
      </c>
      <c r="S1450" s="1">
        <f>SUMIFS(I:I,C:C,C1450)</f>
        <v>57542997.559999913</v>
      </c>
      <c r="T1450" s="1" t="str">
        <f>INDEX(F:F,MATCH(ecommerce_10000[[#This Row],[TotalAmount]],I:I,0))</f>
        <v>Giza</v>
      </c>
    </row>
    <row r="1451" spans="1:20" x14ac:dyDescent="0.3">
      <c r="A1451" s="1" t="s">
        <v>1495</v>
      </c>
      <c r="B1451" s="1" t="s">
        <v>65</v>
      </c>
      <c r="C1451" s="1" t="s">
        <v>20</v>
      </c>
      <c r="D1451" s="1" t="s">
        <v>66</v>
      </c>
      <c r="E1451" s="1" t="s">
        <v>22</v>
      </c>
      <c r="F1451" s="1" t="s">
        <v>40</v>
      </c>
      <c r="G1451">
        <v>235.04</v>
      </c>
      <c r="H1451">
        <v>5</v>
      </c>
      <c r="I1451">
        <v>1175.2</v>
      </c>
      <c r="J1451">
        <v>4.82</v>
      </c>
      <c r="K1451">
        <v>543</v>
      </c>
      <c r="L1451" s="2">
        <v>45627</v>
      </c>
      <c r="O1451" t="str">
        <f>IF(ecommerce_10000[[#This Row],[Platform]]="Souq","sq",ecommerce_10000[[#This Row],[Platform]])</f>
        <v>Jumia</v>
      </c>
      <c r="P1451" t="str">
        <f>IF(E1451="Souq","sq",IF(E1451="Jumia","Jum",E1451))</f>
        <v>Jum</v>
      </c>
      <c r="Q1451">
        <f>VLOOKUP(ecommerce_10000[[#This Row],[City]],F:I,4,FALSE)</f>
        <v>99349.3</v>
      </c>
      <c r="R1451" s="1">
        <f>SUMIF(C:C,ecommerce_10000[[#This Row],[Category]],I:I)</f>
        <v>91504159.730000004</v>
      </c>
      <c r="S1451" s="1">
        <f>SUMIFS(I:I,C:C,C1451)</f>
        <v>91504159.730000004</v>
      </c>
      <c r="T1451" s="1" t="str">
        <f>INDEX(F:F,MATCH(ecommerce_10000[[#This Row],[TotalAmount]],I:I,0))</f>
        <v>Riyadh</v>
      </c>
    </row>
    <row r="1452" spans="1:20" x14ac:dyDescent="0.3">
      <c r="A1452" s="1" t="s">
        <v>1496</v>
      </c>
      <c r="B1452" s="1" t="s">
        <v>25</v>
      </c>
      <c r="C1452" s="1" t="s">
        <v>26</v>
      </c>
      <c r="D1452" s="1" t="s">
        <v>27</v>
      </c>
      <c r="E1452" s="1" t="s">
        <v>22</v>
      </c>
      <c r="F1452" s="1" t="s">
        <v>28</v>
      </c>
      <c r="G1452">
        <v>2767.31</v>
      </c>
      <c r="H1452">
        <v>1</v>
      </c>
      <c r="I1452">
        <v>2767.31</v>
      </c>
      <c r="J1452">
        <v>1.25</v>
      </c>
      <c r="K1452">
        <v>2421</v>
      </c>
      <c r="L1452" s="2">
        <v>45323</v>
      </c>
      <c r="O1452" t="str">
        <f>IF(ecommerce_10000[[#This Row],[Platform]]="Souq","sq",ecommerce_10000[[#This Row],[Platform]])</f>
        <v>Jumia</v>
      </c>
      <c r="P1452" t="str">
        <f>IF(E1452="Souq","sq",IF(E1452="Jumia","Jum",E1452))</f>
        <v>Jum</v>
      </c>
      <c r="Q1452">
        <f>VLOOKUP(ecommerce_10000[[#This Row],[City]],F:I,4,FALSE)</f>
        <v>26648.76</v>
      </c>
      <c r="R1452" s="1">
        <f>SUMIF(C:C,ecommerce_10000[[#This Row],[Category]],I:I)</f>
        <v>29200970.130000021</v>
      </c>
      <c r="S1452" s="1">
        <f>SUMIFS(I:I,C:C,C1452)</f>
        <v>29200970.130000021</v>
      </c>
      <c r="T1452" s="1" t="str">
        <f>INDEX(F:F,MATCH(ecommerce_10000[[#This Row],[TotalAmount]],I:I,0))</f>
        <v>Casablanca</v>
      </c>
    </row>
    <row r="1453" spans="1:20" x14ac:dyDescent="0.3">
      <c r="A1453" s="1" t="s">
        <v>1497</v>
      </c>
      <c r="B1453" s="1" t="s">
        <v>43</v>
      </c>
      <c r="C1453" s="1" t="s">
        <v>44</v>
      </c>
      <c r="D1453" s="1" t="s">
        <v>45</v>
      </c>
      <c r="E1453" s="1" t="s">
        <v>22</v>
      </c>
      <c r="F1453" s="1" t="s">
        <v>33</v>
      </c>
      <c r="G1453">
        <v>12207.43</v>
      </c>
      <c r="H1453">
        <v>2</v>
      </c>
      <c r="I1453">
        <v>24414.86</v>
      </c>
      <c r="J1453">
        <v>4.76</v>
      </c>
      <c r="K1453">
        <v>4954</v>
      </c>
      <c r="L1453" s="2">
        <v>45386</v>
      </c>
      <c r="O1453" t="str">
        <f>IF(ecommerce_10000[[#This Row],[Platform]]="Souq","sq",ecommerce_10000[[#This Row],[Platform]])</f>
        <v>Jumia</v>
      </c>
      <c r="P1453" t="str">
        <f>IF(E1453="Souq","sq",IF(E1453="Jumia","Jum",E1453))</f>
        <v>Jum</v>
      </c>
      <c r="Q1453">
        <f>VLOOKUP(ecommerce_10000[[#This Row],[City]],F:I,4,FALSE)</f>
        <v>3665.44</v>
      </c>
      <c r="R1453" s="1">
        <f>SUMIF(C:C,ecommerce_10000[[#This Row],[Category]],I:I)</f>
        <v>31420413.200000018</v>
      </c>
      <c r="S1453" s="1">
        <f>SUMIFS(I:I,C:C,C1453)</f>
        <v>31420413.200000018</v>
      </c>
      <c r="T1453" s="1" t="str">
        <f>INDEX(F:F,MATCH(ecommerce_10000[[#This Row],[TotalAmount]],I:I,0))</f>
        <v>Dubai</v>
      </c>
    </row>
    <row r="1454" spans="1:20" x14ac:dyDescent="0.3">
      <c r="A1454" s="1" t="s">
        <v>1498</v>
      </c>
      <c r="B1454" s="1" t="s">
        <v>19</v>
      </c>
      <c r="C1454" s="1" t="s">
        <v>20</v>
      </c>
      <c r="D1454" s="1" t="s">
        <v>21</v>
      </c>
      <c r="E1454" s="1" t="s">
        <v>22</v>
      </c>
      <c r="F1454" s="1" t="s">
        <v>62</v>
      </c>
      <c r="G1454">
        <v>1283.45</v>
      </c>
      <c r="H1454">
        <v>5</v>
      </c>
      <c r="I1454">
        <v>6417.25</v>
      </c>
      <c r="J1454">
        <v>1.56</v>
      </c>
      <c r="K1454">
        <v>2613</v>
      </c>
      <c r="L1454" s="2">
        <v>45384</v>
      </c>
      <c r="O1454" t="str">
        <f>IF(ecommerce_10000[[#This Row],[Platform]]="Souq","sq",ecommerce_10000[[#This Row],[Platform]])</f>
        <v>Jumia</v>
      </c>
      <c r="P1454" t="str">
        <f>IF(E1454="Souq","sq",IF(E1454="Jumia","Jum",E1454))</f>
        <v>Jum</v>
      </c>
      <c r="Q1454">
        <f>VLOOKUP(ecommerce_10000[[#This Row],[City]],F:I,4,FALSE)</f>
        <v>27872.98</v>
      </c>
      <c r="R1454" s="1">
        <f>SUMIF(C:C,ecommerce_10000[[#This Row],[Category]],I:I)</f>
        <v>91504159.730000004</v>
      </c>
      <c r="S1454" s="1">
        <f>SUMIFS(I:I,C:C,C1454)</f>
        <v>91504159.730000004</v>
      </c>
      <c r="T1454" s="1" t="str">
        <f>INDEX(F:F,MATCH(ecommerce_10000[[#This Row],[TotalAmount]],I:I,0))</f>
        <v>Giza</v>
      </c>
    </row>
    <row r="1455" spans="1:20" x14ac:dyDescent="0.3">
      <c r="A1455" s="1" t="s">
        <v>1499</v>
      </c>
      <c r="B1455" s="1" t="s">
        <v>53</v>
      </c>
      <c r="C1455" s="1" t="s">
        <v>31</v>
      </c>
      <c r="D1455" s="1" t="s">
        <v>54</v>
      </c>
      <c r="E1455" s="1" t="s">
        <v>47</v>
      </c>
      <c r="F1455" s="1" t="s">
        <v>28</v>
      </c>
      <c r="G1455">
        <v>18680.11</v>
      </c>
      <c r="H1455">
        <v>4</v>
      </c>
      <c r="I1455">
        <v>74720.44</v>
      </c>
      <c r="J1455">
        <v>2.2400000000000002</v>
      </c>
      <c r="K1455">
        <v>316</v>
      </c>
      <c r="L1455" s="2">
        <v>45544</v>
      </c>
      <c r="O1455" t="str">
        <f>IF(ecommerce_10000[[#This Row],[Platform]]="Souq","sq",ecommerce_10000[[#This Row],[Platform]])</f>
        <v>Amazon</v>
      </c>
      <c r="P1455" t="str">
        <f>IF(E1455="Souq","sq",IF(E1455="Jumia","Jum",E1455))</f>
        <v>Amazon</v>
      </c>
      <c r="Q1455">
        <f>VLOOKUP(ecommerce_10000[[#This Row],[City]],F:I,4,FALSE)</f>
        <v>26648.76</v>
      </c>
      <c r="R1455" s="1">
        <f>SUMIF(C:C,ecommerce_10000[[#This Row],[Category]],I:I)</f>
        <v>57542997.559999913</v>
      </c>
      <c r="S1455" s="1">
        <f>SUMIFS(I:I,C:C,C1455)</f>
        <v>57542997.559999913</v>
      </c>
      <c r="T1455" s="1" t="str">
        <f>INDEX(F:F,MATCH(ecommerce_10000[[#This Row],[TotalAmount]],I:I,0))</f>
        <v>Casablanca</v>
      </c>
    </row>
    <row r="1456" spans="1:20" x14ac:dyDescent="0.3">
      <c r="A1456" s="1" t="s">
        <v>1500</v>
      </c>
      <c r="B1456" s="1" t="s">
        <v>13</v>
      </c>
      <c r="C1456" s="1" t="s">
        <v>14</v>
      </c>
      <c r="D1456" s="1" t="s">
        <v>15</v>
      </c>
      <c r="E1456" s="1" t="s">
        <v>22</v>
      </c>
      <c r="F1456" s="1" t="s">
        <v>23</v>
      </c>
      <c r="G1456">
        <v>19435.88</v>
      </c>
      <c r="H1456">
        <v>1</v>
      </c>
      <c r="I1456">
        <v>19435.88</v>
      </c>
      <c r="J1456">
        <v>1.1100000000000001</v>
      </c>
      <c r="K1456">
        <v>3447</v>
      </c>
      <c r="L1456" s="2">
        <v>45581</v>
      </c>
      <c r="O1456" t="str">
        <f>IF(ecommerce_10000[[#This Row],[Platform]]="Souq","sq",ecommerce_10000[[#This Row],[Platform]])</f>
        <v>Jumia</v>
      </c>
      <c r="P1456" t="str">
        <f>IF(E1456="Souq","sq",IF(E1456="Jumia","Jum",E1456))</f>
        <v>Jum</v>
      </c>
      <c r="Q1456">
        <f>VLOOKUP(ecommerce_10000[[#This Row],[City]],F:I,4,FALSE)</f>
        <v>13290.4</v>
      </c>
      <c r="R1456" s="1">
        <f>SUMIF(C:C,ecommerce_10000[[#This Row],[Category]],I:I)</f>
        <v>92327183.770000085</v>
      </c>
      <c r="S1456" s="1">
        <f>SUMIFS(I:I,C:C,C1456)</f>
        <v>92327183.770000085</v>
      </c>
      <c r="T1456" s="1" t="str">
        <f>INDEX(F:F,MATCH(ecommerce_10000[[#This Row],[TotalAmount]],I:I,0))</f>
        <v>Alexandria</v>
      </c>
    </row>
    <row r="1457" spans="1:20" x14ac:dyDescent="0.3">
      <c r="A1457" s="1" t="s">
        <v>1501</v>
      </c>
      <c r="B1457" s="1" t="s">
        <v>53</v>
      </c>
      <c r="C1457" s="1" t="s">
        <v>31</v>
      </c>
      <c r="D1457" s="1" t="s">
        <v>54</v>
      </c>
      <c r="E1457" s="1" t="s">
        <v>22</v>
      </c>
      <c r="F1457" s="1" t="s">
        <v>62</v>
      </c>
      <c r="G1457">
        <v>16946.73</v>
      </c>
      <c r="H1457">
        <v>5</v>
      </c>
      <c r="I1457">
        <v>84733.65</v>
      </c>
      <c r="J1457">
        <v>1.1299999999999999</v>
      </c>
      <c r="K1457">
        <v>2669</v>
      </c>
      <c r="L1457" s="2">
        <v>45463</v>
      </c>
      <c r="O1457" t="str">
        <f>IF(ecommerce_10000[[#This Row],[Platform]]="Souq","sq",ecommerce_10000[[#This Row],[Platform]])</f>
        <v>Jumia</v>
      </c>
      <c r="P1457" t="str">
        <f>IF(E1457="Souq","sq",IF(E1457="Jumia","Jum",E1457))</f>
        <v>Jum</v>
      </c>
      <c r="Q1457">
        <f>VLOOKUP(ecommerce_10000[[#This Row],[City]],F:I,4,FALSE)</f>
        <v>27872.98</v>
      </c>
      <c r="R1457" s="1">
        <f>SUMIF(C:C,ecommerce_10000[[#This Row],[Category]],I:I)</f>
        <v>57542997.559999913</v>
      </c>
      <c r="S1457" s="1">
        <f>SUMIFS(I:I,C:C,C1457)</f>
        <v>57542997.559999913</v>
      </c>
      <c r="T1457" s="1" t="str">
        <f>INDEX(F:F,MATCH(ecommerce_10000[[#This Row],[TotalAmount]],I:I,0))</f>
        <v>Giza</v>
      </c>
    </row>
    <row r="1458" spans="1:20" x14ac:dyDescent="0.3">
      <c r="A1458" s="1" t="s">
        <v>1502</v>
      </c>
      <c r="B1458" s="1" t="s">
        <v>25</v>
      </c>
      <c r="C1458" s="1" t="s">
        <v>26</v>
      </c>
      <c r="D1458" s="1" t="s">
        <v>27</v>
      </c>
      <c r="E1458" s="1" t="s">
        <v>47</v>
      </c>
      <c r="F1458" s="1" t="s">
        <v>23</v>
      </c>
      <c r="G1458">
        <v>12424.66</v>
      </c>
      <c r="H1458">
        <v>1</v>
      </c>
      <c r="I1458">
        <v>12424.66</v>
      </c>
      <c r="J1458">
        <v>1.47</v>
      </c>
      <c r="K1458">
        <v>4791</v>
      </c>
      <c r="L1458" s="2">
        <v>45541</v>
      </c>
      <c r="O1458" t="str">
        <f>IF(ecommerce_10000[[#This Row],[Platform]]="Souq","sq",ecommerce_10000[[#This Row],[Platform]])</f>
        <v>Amazon</v>
      </c>
      <c r="P1458" t="str">
        <f>IF(E1458="Souq","sq",IF(E1458="Jumia","Jum",E1458))</f>
        <v>Amazon</v>
      </c>
      <c r="Q1458">
        <f>VLOOKUP(ecommerce_10000[[#This Row],[City]],F:I,4,FALSE)</f>
        <v>13290.4</v>
      </c>
      <c r="R1458" s="1">
        <f>SUMIF(C:C,ecommerce_10000[[#This Row],[Category]],I:I)</f>
        <v>29200970.130000021</v>
      </c>
      <c r="S1458" s="1">
        <f>SUMIFS(I:I,C:C,C1458)</f>
        <v>29200970.130000021</v>
      </c>
      <c r="T1458" s="1" t="str">
        <f>INDEX(F:F,MATCH(ecommerce_10000[[#This Row],[TotalAmount]],I:I,0))</f>
        <v>Alexandria</v>
      </c>
    </row>
    <row r="1459" spans="1:20" x14ac:dyDescent="0.3">
      <c r="A1459" s="1" t="s">
        <v>1503</v>
      </c>
      <c r="B1459" s="1" t="s">
        <v>43</v>
      </c>
      <c r="C1459" s="1" t="s">
        <v>44</v>
      </c>
      <c r="D1459" s="1" t="s">
        <v>45</v>
      </c>
      <c r="E1459" s="1" t="s">
        <v>16</v>
      </c>
      <c r="F1459" s="1" t="s">
        <v>17</v>
      </c>
      <c r="G1459">
        <v>8329.39</v>
      </c>
      <c r="H1459">
        <v>5</v>
      </c>
      <c r="I1459">
        <v>41646.949999999997</v>
      </c>
      <c r="J1459">
        <v>4.9000000000000004</v>
      </c>
      <c r="K1459">
        <v>161</v>
      </c>
      <c r="L1459" s="2">
        <v>45544</v>
      </c>
      <c r="O1459" t="str">
        <f>IF(ecommerce_10000[[#This Row],[Platform]]="Souq","sq",ecommerce_10000[[#This Row],[Platform]])</f>
        <v>sq</v>
      </c>
      <c r="P1459" t="str">
        <f>IF(E1459="Souq","sq",IF(E1459="Jumia","Jum",E1459))</f>
        <v>sq</v>
      </c>
      <c r="Q1459">
        <f>VLOOKUP(ecommerce_10000[[#This Row],[City]],F:I,4,FALSE)</f>
        <v>16284.02</v>
      </c>
      <c r="R1459" s="1">
        <f>SUMIF(C:C,ecommerce_10000[[#This Row],[Category]],I:I)</f>
        <v>31420413.200000018</v>
      </c>
      <c r="S1459" s="1">
        <f>SUMIFS(I:I,C:C,C1459)</f>
        <v>31420413.200000018</v>
      </c>
      <c r="T1459" s="1" t="str">
        <f>INDEX(F:F,MATCH(ecommerce_10000[[#This Row],[TotalAmount]],I:I,0))</f>
        <v>Cairo</v>
      </c>
    </row>
    <row r="1460" spans="1:20" x14ac:dyDescent="0.3">
      <c r="A1460" s="1" t="s">
        <v>1504</v>
      </c>
      <c r="B1460" s="1" t="s">
        <v>30</v>
      </c>
      <c r="C1460" s="1" t="s">
        <v>31</v>
      </c>
      <c r="D1460" s="1" t="s">
        <v>32</v>
      </c>
      <c r="E1460" s="1" t="s">
        <v>47</v>
      </c>
      <c r="F1460" s="1" t="s">
        <v>33</v>
      </c>
      <c r="G1460">
        <v>5573.82</v>
      </c>
      <c r="H1460">
        <v>3</v>
      </c>
      <c r="I1460">
        <v>16721.46</v>
      </c>
      <c r="J1460">
        <v>4.96</v>
      </c>
      <c r="K1460">
        <v>3398</v>
      </c>
      <c r="L1460" s="2">
        <v>45573</v>
      </c>
      <c r="O1460" t="str">
        <f>IF(ecommerce_10000[[#This Row],[Platform]]="Souq","sq",ecommerce_10000[[#This Row],[Platform]])</f>
        <v>Amazon</v>
      </c>
      <c r="P1460" t="str">
        <f>IF(E1460="Souq","sq",IF(E1460="Jumia","Jum",E1460))</f>
        <v>Amazon</v>
      </c>
      <c r="Q1460">
        <f>VLOOKUP(ecommerce_10000[[#This Row],[City]],F:I,4,FALSE)</f>
        <v>3665.44</v>
      </c>
      <c r="R1460" s="1">
        <f>SUMIF(C:C,ecommerce_10000[[#This Row],[Category]],I:I)</f>
        <v>57542997.559999913</v>
      </c>
      <c r="S1460" s="1">
        <f>SUMIFS(I:I,C:C,C1460)</f>
        <v>57542997.559999913</v>
      </c>
      <c r="T1460" s="1" t="str">
        <f>INDEX(F:F,MATCH(ecommerce_10000[[#This Row],[TotalAmount]],I:I,0))</f>
        <v>Dubai</v>
      </c>
    </row>
    <row r="1461" spans="1:20" x14ac:dyDescent="0.3">
      <c r="A1461" s="1" t="s">
        <v>1505</v>
      </c>
      <c r="B1461" s="1" t="s">
        <v>25</v>
      </c>
      <c r="C1461" s="1" t="s">
        <v>26</v>
      </c>
      <c r="D1461" s="1" t="s">
        <v>27</v>
      </c>
      <c r="E1461" s="1" t="s">
        <v>22</v>
      </c>
      <c r="F1461" s="1" t="s">
        <v>62</v>
      </c>
      <c r="G1461">
        <v>19797.96</v>
      </c>
      <c r="H1461">
        <v>1</v>
      </c>
      <c r="I1461">
        <v>19797.96</v>
      </c>
      <c r="J1461">
        <v>2.5</v>
      </c>
      <c r="K1461">
        <v>189</v>
      </c>
      <c r="L1461" s="2">
        <v>45456</v>
      </c>
      <c r="O1461" t="str">
        <f>IF(ecommerce_10000[[#This Row],[Platform]]="Souq","sq",ecommerce_10000[[#This Row],[Platform]])</f>
        <v>Jumia</v>
      </c>
      <c r="P1461" t="str">
        <f>IF(E1461="Souq","sq",IF(E1461="Jumia","Jum",E1461))</f>
        <v>Jum</v>
      </c>
      <c r="Q1461">
        <f>VLOOKUP(ecommerce_10000[[#This Row],[City]],F:I,4,FALSE)</f>
        <v>27872.98</v>
      </c>
      <c r="R1461" s="1">
        <f>SUMIF(C:C,ecommerce_10000[[#This Row],[Category]],I:I)</f>
        <v>29200970.130000021</v>
      </c>
      <c r="S1461" s="1">
        <f>SUMIFS(I:I,C:C,C1461)</f>
        <v>29200970.130000021</v>
      </c>
      <c r="T1461" s="1" t="str">
        <f>INDEX(F:F,MATCH(ecommerce_10000[[#This Row],[TotalAmount]],I:I,0))</f>
        <v>Giza</v>
      </c>
    </row>
    <row r="1462" spans="1:20" x14ac:dyDescent="0.3">
      <c r="A1462" s="1" t="s">
        <v>1506</v>
      </c>
      <c r="B1462" s="1" t="s">
        <v>38</v>
      </c>
      <c r="C1462" s="1" t="s">
        <v>20</v>
      </c>
      <c r="D1462" s="1" t="s">
        <v>39</v>
      </c>
      <c r="E1462" s="1" t="s">
        <v>22</v>
      </c>
      <c r="F1462" s="1" t="s">
        <v>17</v>
      </c>
      <c r="G1462">
        <v>16523.22</v>
      </c>
      <c r="H1462">
        <v>5</v>
      </c>
      <c r="I1462">
        <v>82616.100000000006</v>
      </c>
      <c r="J1462">
        <v>4.18</v>
      </c>
      <c r="K1462">
        <v>1698</v>
      </c>
      <c r="L1462" s="2">
        <v>45551</v>
      </c>
      <c r="O1462" t="str">
        <f>IF(ecommerce_10000[[#This Row],[Platform]]="Souq","sq",ecommerce_10000[[#This Row],[Platform]])</f>
        <v>Jumia</v>
      </c>
      <c r="P1462" t="str">
        <f>IF(E1462="Souq","sq",IF(E1462="Jumia","Jum",E1462))</f>
        <v>Jum</v>
      </c>
      <c r="Q1462">
        <f>VLOOKUP(ecommerce_10000[[#This Row],[City]],F:I,4,FALSE)</f>
        <v>16284.02</v>
      </c>
      <c r="R1462" s="1">
        <f>SUMIF(C:C,ecommerce_10000[[#This Row],[Category]],I:I)</f>
        <v>91504159.730000004</v>
      </c>
      <c r="S1462" s="1">
        <f>SUMIFS(I:I,C:C,C1462)</f>
        <v>91504159.730000004</v>
      </c>
      <c r="T1462" s="1" t="str">
        <f>INDEX(F:F,MATCH(ecommerce_10000[[#This Row],[TotalAmount]],I:I,0))</f>
        <v>Cairo</v>
      </c>
    </row>
    <row r="1463" spans="1:20" x14ac:dyDescent="0.3">
      <c r="A1463" s="1" t="s">
        <v>1507</v>
      </c>
      <c r="B1463" s="1" t="s">
        <v>49</v>
      </c>
      <c r="C1463" s="1" t="s">
        <v>14</v>
      </c>
      <c r="D1463" s="1" t="s">
        <v>50</v>
      </c>
      <c r="E1463" s="1" t="s">
        <v>22</v>
      </c>
      <c r="F1463" s="1" t="s">
        <v>62</v>
      </c>
      <c r="G1463">
        <v>8638.59</v>
      </c>
      <c r="H1463">
        <v>4</v>
      </c>
      <c r="I1463">
        <v>34554.36</v>
      </c>
      <c r="J1463">
        <v>2.5</v>
      </c>
      <c r="K1463">
        <v>1237</v>
      </c>
      <c r="L1463" s="2">
        <v>45619</v>
      </c>
      <c r="O1463" t="str">
        <f>IF(ecommerce_10000[[#This Row],[Platform]]="Souq","sq",ecommerce_10000[[#This Row],[Platform]])</f>
        <v>Jumia</v>
      </c>
      <c r="P1463" t="str">
        <f>IF(E1463="Souq","sq",IF(E1463="Jumia","Jum",E1463))</f>
        <v>Jum</v>
      </c>
      <c r="Q1463">
        <f>VLOOKUP(ecommerce_10000[[#This Row],[City]],F:I,4,FALSE)</f>
        <v>27872.98</v>
      </c>
      <c r="R1463" s="1">
        <f>SUMIF(C:C,ecommerce_10000[[#This Row],[Category]],I:I)</f>
        <v>92327183.770000085</v>
      </c>
      <c r="S1463" s="1">
        <f>SUMIFS(I:I,C:C,C1463)</f>
        <v>92327183.770000085</v>
      </c>
      <c r="T1463" s="1" t="str">
        <f>INDEX(F:F,MATCH(ecommerce_10000[[#This Row],[TotalAmount]],I:I,0))</f>
        <v>Giza</v>
      </c>
    </row>
    <row r="1464" spans="1:20" x14ac:dyDescent="0.3">
      <c r="A1464" s="1" t="s">
        <v>1508</v>
      </c>
      <c r="B1464" s="1" t="s">
        <v>38</v>
      </c>
      <c r="C1464" s="1" t="s">
        <v>20</v>
      </c>
      <c r="D1464" s="1" t="s">
        <v>39</v>
      </c>
      <c r="E1464" s="1" t="s">
        <v>47</v>
      </c>
      <c r="F1464" s="1" t="s">
        <v>23</v>
      </c>
      <c r="G1464">
        <v>6002.65</v>
      </c>
      <c r="H1464">
        <v>3</v>
      </c>
      <c r="I1464">
        <v>18007.95</v>
      </c>
      <c r="J1464">
        <v>4.18</v>
      </c>
      <c r="K1464">
        <v>4655</v>
      </c>
      <c r="L1464" s="2">
        <v>45458</v>
      </c>
      <c r="O1464" t="str">
        <f>IF(ecommerce_10000[[#This Row],[Platform]]="Souq","sq",ecommerce_10000[[#This Row],[Platform]])</f>
        <v>Amazon</v>
      </c>
      <c r="P1464" t="str">
        <f>IF(E1464="Souq","sq",IF(E1464="Jumia","Jum",E1464))</f>
        <v>Amazon</v>
      </c>
      <c r="Q1464">
        <f>VLOOKUP(ecommerce_10000[[#This Row],[City]],F:I,4,FALSE)</f>
        <v>13290.4</v>
      </c>
      <c r="R1464" s="1">
        <f>SUMIF(C:C,ecommerce_10000[[#This Row],[Category]],I:I)</f>
        <v>91504159.730000004</v>
      </c>
      <c r="S1464" s="1">
        <f>SUMIFS(I:I,C:C,C1464)</f>
        <v>91504159.730000004</v>
      </c>
      <c r="T1464" s="1" t="str">
        <f>INDEX(F:F,MATCH(ecommerce_10000[[#This Row],[TotalAmount]],I:I,0))</f>
        <v>Alexandria</v>
      </c>
    </row>
    <row r="1465" spans="1:20" x14ac:dyDescent="0.3">
      <c r="A1465" s="1" t="s">
        <v>1509</v>
      </c>
      <c r="B1465" s="1" t="s">
        <v>13</v>
      </c>
      <c r="C1465" s="1" t="s">
        <v>14</v>
      </c>
      <c r="D1465" s="1" t="s">
        <v>15</v>
      </c>
      <c r="E1465" s="1" t="s">
        <v>16</v>
      </c>
      <c r="F1465" s="1" t="s">
        <v>40</v>
      </c>
      <c r="G1465">
        <v>6214.04</v>
      </c>
      <c r="H1465">
        <v>5</v>
      </c>
      <c r="I1465">
        <v>31070.2</v>
      </c>
      <c r="J1465">
        <v>4.6100000000000003</v>
      </c>
      <c r="K1465">
        <v>2854</v>
      </c>
      <c r="L1465" s="2">
        <v>45558</v>
      </c>
      <c r="O1465" t="str">
        <f>IF(ecommerce_10000[[#This Row],[Platform]]="Souq","sq",ecommerce_10000[[#This Row],[Platform]])</f>
        <v>sq</v>
      </c>
      <c r="P1465" t="str">
        <f>IF(E1465="Souq","sq",IF(E1465="Jumia","Jum",E1465))</f>
        <v>sq</v>
      </c>
      <c r="Q1465">
        <f>VLOOKUP(ecommerce_10000[[#This Row],[City]],F:I,4,FALSE)</f>
        <v>99349.3</v>
      </c>
      <c r="R1465" s="1">
        <f>SUMIF(C:C,ecommerce_10000[[#This Row],[Category]],I:I)</f>
        <v>92327183.770000085</v>
      </c>
      <c r="S1465" s="1">
        <f>SUMIFS(I:I,C:C,C1465)</f>
        <v>92327183.770000085</v>
      </c>
      <c r="T1465" s="1" t="str">
        <f>INDEX(F:F,MATCH(ecommerce_10000[[#This Row],[TotalAmount]],I:I,0))</f>
        <v>Riyadh</v>
      </c>
    </row>
    <row r="1466" spans="1:20" x14ac:dyDescent="0.3">
      <c r="A1466" s="1" t="s">
        <v>1510</v>
      </c>
      <c r="B1466" s="1" t="s">
        <v>65</v>
      </c>
      <c r="C1466" s="1" t="s">
        <v>20</v>
      </c>
      <c r="D1466" s="1" t="s">
        <v>66</v>
      </c>
      <c r="E1466" s="1" t="s">
        <v>16</v>
      </c>
      <c r="F1466" s="1" t="s">
        <v>33</v>
      </c>
      <c r="G1466">
        <v>6236.29</v>
      </c>
      <c r="H1466">
        <v>2</v>
      </c>
      <c r="I1466">
        <v>12472.58</v>
      </c>
      <c r="J1466">
        <v>1.2</v>
      </c>
      <c r="K1466">
        <v>3037</v>
      </c>
      <c r="L1466" s="2">
        <v>45447</v>
      </c>
      <c r="O1466" t="str">
        <f>IF(ecommerce_10000[[#This Row],[Platform]]="Souq","sq",ecommerce_10000[[#This Row],[Platform]])</f>
        <v>sq</v>
      </c>
      <c r="P1466" t="str">
        <f>IF(E1466="Souq","sq",IF(E1466="Jumia","Jum",E1466))</f>
        <v>sq</v>
      </c>
      <c r="Q1466">
        <f>VLOOKUP(ecommerce_10000[[#This Row],[City]],F:I,4,FALSE)</f>
        <v>3665.44</v>
      </c>
      <c r="R1466" s="1">
        <f>SUMIF(C:C,ecommerce_10000[[#This Row],[Category]],I:I)</f>
        <v>91504159.730000004</v>
      </c>
      <c r="S1466" s="1">
        <f>SUMIFS(I:I,C:C,C1466)</f>
        <v>91504159.730000004</v>
      </c>
      <c r="T1466" s="1" t="str">
        <f>INDEX(F:F,MATCH(ecommerce_10000[[#This Row],[TotalAmount]],I:I,0))</f>
        <v>Dubai</v>
      </c>
    </row>
    <row r="1467" spans="1:20" x14ac:dyDescent="0.3">
      <c r="A1467" s="1" t="s">
        <v>1511</v>
      </c>
      <c r="B1467" s="1" t="s">
        <v>65</v>
      </c>
      <c r="C1467" s="1" t="s">
        <v>20</v>
      </c>
      <c r="D1467" s="1" t="s">
        <v>66</v>
      </c>
      <c r="E1467" s="1" t="s">
        <v>22</v>
      </c>
      <c r="F1467" s="1" t="s">
        <v>28</v>
      </c>
      <c r="G1467">
        <v>12596.42</v>
      </c>
      <c r="H1467">
        <v>1</v>
      </c>
      <c r="I1467">
        <v>12596.42</v>
      </c>
      <c r="J1467">
        <v>1.45</v>
      </c>
      <c r="K1467">
        <v>4921</v>
      </c>
      <c r="L1467" s="2">
        <v>45602</v>
      </c>
      <c r="O1467" t="str">
        <f>IF(ecommerce_10000[[#This Row],[Platform]]="Souq","sq",ecommerce_10000[[#This Row],[Platform]])</f>
        <v>Jumia</v>
      </c>
      <c r="P1467" t="str">
        <f>IF(E1467="Souq","sq",IF(E1467="Jumia","Jum",E1467))</f>
        <v>Jum</v>
      </c>
      <c r="Q1467">
        <f>VLOOKUP(ecommerce_10000[[#This Row],[City]],F:I,4,FALSE)</f>
        <v>26648.76</v>
      </c>
      <c r="R1467" s="1">
        <f>SUMIF(C:C,ecommerce_10000[[#This Row],[Category]],I:I)</f>
        <v>91504159.730000004</v>
      </c>
      <c r="S1467" s="1">
        <f>SUMIFS(I:I,C:C,C1467)</f>
        <v>91504159.730000004</v>
      </c>
      <c r="T1467" s="1" t="str">
        <f>INDEX(F:F,MATCH(ecommerce_10000[[#This Row],[TotalAmount]],I:I,0))</f>
        <v>Casablanca</v>
      </c>
    </row>
    <row r="1468" spans="1:20" x14ac:dyDescent="0.3">
      <c r="A1468" s="1" t="s">
        <v>1512</v>
      </c>
      <c r="B1468" s="1" t="s">
        <v>30</v>
      </c>
      <c r="C1468" s="1" t="s">
        <v>31</v>
      </c>
      <c r="D1468" s="1" t="s">
        <v>32</v>
      </c>
      <c r="E1468" s="1" t="s">
        <v>47</v>
      </c>
      <c r="F1468" s="1" t="s">
        <v>23</v>
      </c>
      <c r="G1468">
        <v>18642.78</v>
      </c>
      <c r="H1468">
        <v>5</v>
      </c>
      <c r="I1468">
        <v>93213.9</v>
      </c>
      <c r="J1468">
        <v>3.85</v>
      </c>
      <c r="K1468">
        <v>4863</v>
      </c>
      <c r="L1468" s="2">
        <v>45579</v>
      </c>
      <c r="O1468" t="str">
        <f>IF(ecommerce_10000[[#This Row],[Platform]]="Souq","sq",ecommerce_10000[[#This Row],[Platform]])</f>
        <v>Amazon</v>
      </c>
      <c r="P1468" t="str">
        <f>IF(E1468="Souq","sq",IF(E1468="Jumia","Jum",E1468))</f>
        <v>Amazon</v>
      </c>
      <c r="Q1468">
        <f>VLOOKUP(ecommerce_10000[[#This Row],[City]],F:I,4,FALSE)</f>
        <v>13290.4</v>
      </c>
      <c r="R1468" s="1">
        <f>SUMIF(C:C,ecommerce_10000[[#This Row],[Category]],I:I)</f>
        <v>57542997.559999913</v>
      </c>
      <c r="S1468" s="1">
        <f>SUMIFS(I:I,C:C,C1468)</f>
        <v>57542997.559999913</v>
      </c>
      <c r="T1468" s="1" t="str">
        <f>INDEX(F:F,MATCH(ecommerce_10000[[#This Row],[TotalAmount]],I:I,0))</f>
        <v>Alexandria</v>
      </c>
    </row>
    <row r="1469" spans="1:20" x14ac:dyDescent="0.3">
      <c r="A1469" s="1" t="s">
        <v>1513</v>
      </c>
      <c r="B1469" s="1" t="s">
        <v>49</v>
      </c>
      <c r="C1469" s="1" t="s">
        <v>14</v>
      </c>
      <c r="D1469" s="1" t="s">
        <v>50</v>
      </c>
      <c r="E1469" s="1" t="s">
        <v>16</v>
      </c>
      <c r="F1469" s="1" t="s">
        <v>40</v>
      </c>
      <c r="G1469">
        <v>2552.7399999999998</v>
      </c>
      <c r="H1469">
        <v>1</v>
      </c>
      <c r="I1469">
        <v>2552.7399999999998</v>
      </c>
      <c r="J1469">
        <v>2.71</v>
      </c>
      <c r="K1469">
        <v>1040</v>
      </c>
      <c r="L1469" s="2">
        <v>45325</v>
      </c>
      <c r="O1469" t="str">
        <f>IF(ecommerce_10000[[#This Row],[Platform]]="Souq","sq",ecommerce_10000[[#This Row],[Platform]])</f>
        <v>sq</v>
      </c>
      <c r="P1469" t="str">
        <f>IF(E1469="Souq","sq",IF(E1469="Jumia","Jum",E1469))</f>
        <v>sq</v>
      </c>
      <c r="Q1469">
        <f>VLOOKUP(ecommerce_10000[[#This Row],[City]],F:I,4,FALSE)</f>
        <v>99349.3</v>
      </c>
      <c r="R1469" s="1">
        <f>SUMIF(C:C,ecommerce_10000[[#This Row],[Category]],I:I)</f>
        <v>92327183.770000085</v>
      </c>
      <c r="S1469" s="1">
        <f>SUMIFS(I:I,C:C,C1469)</f>
        <v>92327183.770000085</v>
      </c>
      <c r="T1469" s="1" t="str">
        <f>INDEX(F:F,MATCH(ecommerce_10000[[#This Row],[TotalAmount]],I:I,0))</f>
        <v>Riyadh</v>
      </c>
    </row>
    <row r="1470" spans="1:20" x14ac:dyDescent="0.3">
      <c r="A1470" s="1" t="s">
        <v>1514</v>
      </c>
      <c r="B1470" s="1" t="s">
        <v>43</v>
      </c>
      <c r="C1470" s="1" t="s">
        <v>44</v>
      </c>
      <c r="D1470" s="1" t="s">
        <v>45</v>
      </c>
      <c r="E1470" s="1" t="s">
        <v>47</v>
      </c>
      <c r="F1470" s="1" t="s">
        <v>28</v>
      </c>
      <c r="G1470">
        <v>2498.2800000000002</v>
      </c>
      <c r="H1470">
        <v>5</v>
      </c>
      <c r="I1470">
        <v>12491.4</v>
      </c>
      <c r="J1470">
        <v>4.6500000000000004</v>
      </c>
      <c r="K1470">
        <v>2779</v>
      </c>
      <c r="L1470" s="2">
        <v>45521</v>
      </c>
      <c r="O1470" t="str">
        <f>IF(ecommerce_10000[[#This Row],[Platform]]="Souq","sq",ecommerce_10000[[#This Row],[Platform]])</f>
        <v>Amazon</v>
      </c>
      <c r="P1470" t="str">
        <f>IF(E1470="Souq","sq",IF(E1470="Jumia","Jum",E1470))</f>
        <v>Amazon</v>
      </c>
      <c r="Q1470">
        <f>VLOOKUP(ecommerce_10000[[#This Row],[City]],F:I,4,FALSE)</f>
        <v>26648.76</v>
      </c>
      <c r="R1470" s="1">
        <f>SUMIF(C:C,ecommerce_10000[[#This Row],[Category]],I:I)</f>
        <v>31420413.200000018</v>
      </c>
      <c r="S1470" s="1">
        <f>SUMIFS(I:I,C:C,C1470)</f>
        <v>31420413.200000018</v>
      </c>
      <c r="T1470" s="1" t="str">
        <f>INDEX(F:F,MATCH(ecommerce_10000[[#This Row],[TotalAmount]],I:I,0))</f>
        <v>Casablanca</v>
      </c>
    </row>
    <row r="1471" spans="1:20" x14ac:dyDescent="0.3">
      <c r="A1471" s="1" t="s">
        <v>1515</v>
      </c>
      <c r="B1471" s="1" t="s">
        <v>38</v>
      </c>
      <c r="C1471" s="1" t="s">
        <v>20</v>
      </c>
      <c r="D1471" s="1" t="s">
        <v>39</v>
      </c>
      <c r="E1471" s="1" t="s">
        <v>16</v>
      </c>
      <c r="F1471" s="1" t="s">
        <v>17</v>
      </c>
      <c r="G1471">
        <v>18484.93</v>
      </c>
      <c r="H1471">
        <v>4</v>
      </c>
      <c r="I1471">
        <v>73939.72</v>
      </c>
      <c r="J1471">
        <v>3.7</v>
      </c>
      <c r="K1471">
        <v>643</v>
      </c>
      <c r="L1471" s="2">
        <v>45343</v>
      </c>
      <c r="O1471" t="str">
        <f>IF(ecommerce_10000[[#This Row],[Platform]]="Souq","sq",ecommerce_10000[[#This Row],[Platform]])</f>
        <v>sq</v>
      </c>
      <c r="P1471" t="str">
        <f>IF(E1471="Souq","sq",IF(E1471="Jumia","Jum",E1471))</f>
        <v>sq</v>
      </c>
      <c r="Q1471">
        <f>VLOOKUP(ecommerce_10000[[#This Row],[City]],F:I,4,FALSE)</f>
        <v>16284.02</v>
      </c>
      <c r="R1471" s="1">
        <f>SUMIF(C:C,ecommerce_10000[[#This Row],[Category]],I:I)</f>
        <v>91504159.730000004</v>
      </c>
      <c r="S1471" s="1">
        <f>SUMIFS(I:I,C:C,C1471)</f>
        <v>91504159.730000004</v>
      </c>
      <c r="T1471" s="1" t="str">
        <f>INDEX(F:F,MATCH(ecommerce_10000[[#This Row],[TotalAmount]],I:I,0))</f>
        <v>Cairo</v>
      </c>
    </row>
    <row r="1472" spans="1:20" x14ac:dyDescent="0.3">
      <c r="A1472" s="1" t="s">
        <v>1516</v>
      </c>
      <c r="B1472" s="1" t="s">
        <v>49</v>
      </c>
      <c r="C1472" s="1" t="s">
        <v>14</v>
      </c>
      <c r="D1472" s="1" t="s">
        <v>50</v>
      </c>
      <c r="E1472" s="1" t="s">
        <v>47</v>
      </c>
      <c r="F1472" s="1" t="s">
        <v>40</v>
      </c>
      <c r="G1472">
        <v>1555.91</v>
      </c>
      <c r="H1472">
        <v>1</v>
      </c>
      <c r="I1472">
        <v>1555.91</v>
      </c>
      <c r="J1472">
        <v>3.41</v>
      </c>
      <c r="K1472">
        <v>2701</v>
      </c>
      <c r="L1472" s="2">
        <v>45466</v>
      </c>
      <c r="O1472" t="str">
        <f>IF(ecommerce_10000[[#This Row],[Platform]]="Souq","sq",ecommerce_10000[[#This Row],[Platform]])</f>
        <v>Amazon</v>
      </c>
      <c r="P1472" t="str">
        <f>IF(E1472="Souq","sq",IF(E1472="Jumia","Jum",E1472))</f>
        <v>Amazon</v>
      </c>
      <c r="Q1472">
        <f>VLOOKUP(ecommerce_10000[[#This Row],[City]],F:I,4,FALSE)</f>
        <v>99349.3</v>
      </c>
      <c r="R1472" s="1">
        <f>SUMIF(C:C,ecommerce_10000[[#This Row],[Category]],I:I)</f>
        <v>92327183.770000085</v>
      </c>
      <c r="S1472" s="1">
        <f>SUMIFS(I:I,C:C,C1472)</f>
        <v>92327183.770000085</v>
      </c>
      <c r="T1472" s="1" t="str">
        <f>INDEX(F:F,MATCH(ecommerce_10000[[#This Row],[TotalAmount]],I:I,0))</f>
        <v>Riyadh</v>
      </c>
    </row>
    <row r="1473" spans="1:20" x14ac:dyDescent="0.3">
      <c r="A1473" s="1" t="s">
        <v>1517</v>
      </c>
      <c r="B1473" s="1" t="s">
        <v>38</v>
      </c>
      <c r="C1473" s="1" t="s">
        <v>20</v>
      </c>
      <c r="D1473" s="1" t="s">
        <v>39</v>
      </c>
      <c r="E1473" s="1" t="s">
        <v>16</v>
      </c>
      <c r="F1473" s="1" t="s">
        <v>40</v>
      </c>
      <c r="G1473">
        <v>11194.85</v>
      </c>
      <c r="H1473">
        <v>5</v>
      </c>
      <c r="I1473">
        <v>55974.25</v>
      </c>
      <c r="J1473">
        <v>4.22</v>
      </c>
      <c r="K1473">
        <v>294</v>
      </c>
      <c r="L1473" s="2">
        <v>45457</v>
      </c>
      <c r="O1473" t="str">
        <f>IF(ecommerce_10000[[#This Row],[Platform]]="Souq","sq",ecommerce_10000[[#This Row],[Platform]])</f>
        <v>sq</v>
      </c>
      <c r="P1473" t="str">
        <f>IF(E1473="Souq","sq",IF(E1473="Jumia","Jum",E1473))</f>
        <v>sq</v>
      </c>
      <c r="Q1473">
        <f>VLOOKUP(ecommerce_10000[[#This Row],[City]],F:I,4,FALSE)</f>
        <v>99349.3</v>
      </c>
      <c r="R1473" s="1">
        <f>SUMIF(C:C,ecommerce_10000[[#This Row],[Category]],I:I)</f>
        <v>91504159.730000004</v>
      </c>
      <c r="S1473" s="1">
        <f>SUMIFS(I:I,C:C,C1473)</f>
        <v>91504159.730000004</v>
      </c>
      <c r="T1473" s="1" t="str">
        <f>INDEX(F:F,MATCH(ecommerce_10000[[#This Row],[TotalAmount]],I:I,0))</f>
        <v>Riyadh</v>
      </c>
    </row>
    <row r="1474" spans="1:20" x14ac:dyDescent="0.3">
      <c r="A1474" s="1" t="s">
        <v>1518</v>
      </c>
      <c r="B1474" s="1" t="s">
        <v>19</v>
      </c>
      <c r="C1474" s="1" t="s">
        <v>20</v>
      </c>
      <c r="D1474" s="1" t="s">
        <v>21</v>
      </c>
      <c r="E1474" s="1" t="s">
        <v>16</v>
      </c>
      <c r="F1474" s="1" t="s">
        <v>23</v>
      </c>
      <c r="G1474">
        <v>6823.52</v>
      </c>
      <c r="H1474">
        <v>3</v>
      </c>
      <c r="I1474">
        <v>20470.560000000001</v>
      </c>
      <c r="J1474">
        <v>1.31</v>
      </c>
      <c r="K1474">
        <v>3661</v>
      </c>
      <c r="L1474" s="2">
        <v>45462</v>
      </c>
      <c r="O1474" t="str">
        <f>IF(ecommerce_10000[[#This Row],[Platform]]="Souq","sq",ecommerce_10000[[#This Row],[Platform]])</f>
        <v>sq</v>
      </c>
      <c r="P1474" t="str">
        <f>IF(E1474="Souq","sq",IF(E1474="Jumia","Jum",E1474))</f>
        <v>sq</v>
      </c>
      <c r="Q1474">
        <f>VLOOKUP(ecommerce_10000[[#This Row],[City]],F:I,4,FALSE)</f>
        <v>13290.4</v>
      </c>
      <c r="R1474" s="1">
        <f>SUMIF(C:C,ecommerce_10000[[#This Row],[Category]],I:I)</f>
        <v>91504159.730000004</v>
      </c>
      <c r="S1474" s="1">
        <f>SUMIFS(I:I,C:C,C1474)</f>
        <v>91504159.730000004</v>
      </c>
      <c r="T1474" s="1" t="str">
        <f>INDEX(F:F,MATCH(ecommerce_10000[[#This Row],[TotalAmount]],I:I,0))</f>
        <v>Alexandria</v>
      </c>
    </row>
    <row r="1475" spans="1:20" x14ac:dyDescent="0.3">
      <c r="A1475" s="1" t="s">
        <v>1519</v>
      </c>
      <c r="B1475" s="1" t="s">
        <v>43</v>
      </c>
      <c r="C1475" s="1" t="s">
        <v>44</v>
      </c>
      <c r="D1475" s="1" t="s">
        <v>45</v>
      </c>
      <c r="E1475" s="1" t="s">
        <v>22</v>
      </c>
      <c r="F1475" s="1" t="s">
        <v>62</v>
      </c>
      <c r="G1475">
        <v>13862.72</v>
      </c>
      <c r="H1475">
        <v>3</v>
      </c>
      <c r="I1475">
        <v>41588.160000000003</v>
      </c>
      <c r="J1475">
        <v>3.12</v>
      </c>
      <c r="K1475">
        <v>1171</v>
      </c>
      <c r="L1475" s="2">
        <v>45306</v>
      </c>
      <c r="O1475" t="str">
        <f>IF(ecommerce_10000[[#This Row],[Platform]]="Souq","sq",ecommerce_10000[[#This Row],[Platform]])</f>
        <v>Jumia</v>
      </c>
      <c r="P1475" t="str">
        <f>IF(E1475="Souq","sq",IF(E1475="Jumia","Jum",E1475))</f>
        <v>Jum</v>
      </c>
      <c r="Q1475">
        <f>VLOOKUP(ecommerce_10000[[#This Row],[City]],F:I,4,FALSE)</f>
        <v>27872.98</v>
      </c>
      <c r="R1475" s="1">
        <f>SUMIF(C:C,ecommerce_10000[[#This Row],[Category]],I:I)</f>
        <v>31420413.200000018</v>
      </c>
      <c r="S1475" s="1">
        <f>SUMIFS(I:I,C:C,C1475)</f>
        <v>31420413.200000018</v>
      </c>
      <c r="T1475" s="1" t="str">
        <f>INDEX(F:F,MATCH(ecommerce_10000[[#This Row],[TotalAmount]],I:I,0))</f>
        <v>Giza</v>
      </c>
    </row>
    <row r="1476" spans="1:20" x14ac:dyDescent="0.3">
      <c r="A1476" s="1" t="s">
        <v>1520</v>
      </c>
      <c r="B1476" s="1" t="s">
        <v>43</v>
      </c>
      <c r="C1476" s="1" t="s">
        <v>44</v>
      </c>
      <c r="D1476" s="1" t="s">
        <v>45</v>
      </c>
      <c r="E1476" s="1" t="s">
        <v>22</v>
      </c>
      <c r="F1476" s="1" t="s">
        <v>33</v>
      </c>
      <c r="G1476">
        <v>7982.59</v>
      </c>
      <c r="H1476">
        <v>5</v>
      </c>
      <c r="I1476">
        <v>39912.949999999997</v>
      </c>
      <c r="J1476">
        <v>1.83</v>
      </c>
      <c r="K1476">
        <v>3413</v>
      </c>
      <c r="L1476" s="2">
        <v>45503</v>
      </c>
      <c r="O1476" t="str">
        <f>IF(ecommerce_10000[[#This Row],[Platform]]="Souq","sq",ecommerce_10000[[#This Row],[Platform]])</f>
        <v>Jumia</v>
      </c>
      <c r="P1476" t="str">
        <f>IF(E1476="Souq","sq",IF(E1476="Jumia","Jum",E1476))</f>
        <v>Jum</v>
      </c>
      <c r="Q1476">
        <f>VLOOKUP(ecommerce_10000[[#This Row],[City]],F:I,4,FALSE)</f>
        <v>3665.44</v>
      </c>
      <c r="R1476" s="1">
        <f>SUMIF(C:C,ecommerce_10000[[#This Row],[Category]],I:I)</f>
        <v>31420413.200000018</v>
      </c>
      <c r="S1476" s="1">
        <f>SUMIFS(I:I,C:C,C1476)</f>
        <v>31420413.200000018</v>
      </c>
      <c r="T1476" s="1" t="str">
        <f>INDEX(F:F,MATCH(ecommerce_10000[[#This Row],[TotalAmount]],I:I,0))</f>
        <v>Dubai</v>
      </c>
    </row>
    <row r="1477" spans="1:20" x14ac:dyDescent="0.3">
      <c r="A1477" s="1" t="s">
        <v>1521</v>
      </c>
      <c r="B1477" s="1" t="s">
        <v>25</v>
      </c>
      <c r="C1477" s="1" t="s">
        <v>26</v>
      </c>
      <c r="D1477" s="1" t="s">
        <v>27</v>
      </c>
      <c r="E1477" s="1" t="s">
        <v>16</v>
      </c>
      <c r="F1477" s="1" t="s">
        <v>23</v>
      </c>
      <c r="G1477">
        <v>9011.1299999999992</v>
      </c>
      <c r="H1477">
        <v>4</v>
      </c>
      <c r="I1477">
        <v>36044.519999999997</v>
      </c>
      <c r="J1477">
        <v>1.6</v>
      </c>
      <c r="K1477">
        <v>95</v>
      </c>
      <c r="L1477" s="2">
        <v>45433</v>
      </c>
      <c r="O1477" t="str">
        <f>IF(ecommerce_10000[[#This Row],[Platform]]="Souq","sq",ecommerce_10000[[#This Row],[Platform]])</f>
        <v>sq</v>
      </c>
      <c r="P1477" t="str">
        <f>IF(E1477="Souq","sq",IF(E1477="Jumia","Jum",E1477))</f>
        <v>sq</v>
      </c>
      <c r="Q1477">
        <f>VLOOKUP(ecommerce_10000[[#This Row],[City]],F:I,4,FALSE)</f>
        <v>13290.4</v>
      </c>
      <c r="R1477" s="1">
        <f>SUMIF(C:C,ecommerce_10000[[#This Row],[Category]],I:I)</f>
        <v>29200970.130000021</v>
      </c>
      <c r="S1477" s="1">
        <f>SUMIFS(I:I,C:C,C1477)</f>
        <v>29200970.130000021</v>
      </c>
      <c r="T1477" s="1" t="str">
        <f>INDEX(F:F,MATCH(ecommerce_10000[[#This Row],[TotalAmount]],I:I,0))</f>
        <v>Alexandria</v>
      </c>
    </row>
    <row r="1478" spans="1:20" x14ac:dyDescent="0.3">
      <c r="A1478" s="1" t="s">
        <v>1522</v>
      </c>
      <c r="B1478" s="1" t="s">
        <v>30</v>
      </c>
      <c r="C1478" s="1" t="s">
        <v>31</v>
      </c>
      <c r="D1478" s="1" t="s">
        <v>32</v>
      </c>
      <c r="E1478" s="1" t="s">
        <v>22</v>
      </c>
      <c r="F1478" s="1" t="s">
        <v>40</v>
      </c>
      <c r="G1478">
        <v>8510.31</v>
      </c>
      <c r="H1478">
        <v>4</v>
      </c>
      <c r="I1478">
        <v>34041.24</v>
      </c>
      <c r="J1478">
        <v>2.98</v>
      </c>
      <c r="K1478">
        <v>362</v>
      </c>
      <c r="L1478" s="2">
        <v>45303</v>
      </c>
      <c r="O1478" t="str">
        <f>IF(ecommerce_10000[[#This Row],[Platform]]="Souq","sq",ecommerce_10000[[#This Row],[Platform]])</f>
        <v>Jumia</v>
      </c>
      <c r="P1478" t="str">
        <f>IF(E1478="Souq","sq",IF(E1478="Jumia","Jum",E1478))</f>
        <v>Jum</v>
      </c>
      <c r="Q1478">
        <f>VLOOKUP(ecommerce_10000[[#This Row],[City]],F:I,4,FALSE)</f>
        <v>99349.3</v>
      </c>
      <c r="R1478" s="1">
        <f>SUMIF(C:C,ecommerce_10000[[#This Row],[Category]],I:I)</f>
        <v>57542997.559999913</v>
      </c>
      <c r="S1478" s="1">
        <f>SUMIFS(I:I,C:C,C1478)</f>
        <v>57542997.559999913</v>
      </c>
      <c r="T1478" s="1" t="str">
        <f>INDEX(F:F,MATCH(ecommerce_10000[[#This Row],[TotalAmount]],I:I,0))</f>
        <v>Riyadh</v>
      </c>
    </row>
    <row r="1479" spans="1:20" x14ac:dyDescent="0.3">
      <c r="A1479" s="1" t="s">
        <v>1523</v>
      </c>
      <c r="B1479" s="1" t="s">
        <v>65</v>
      </c>
      <c r="C1479" s="1" t="s">
        <v>20</v>
      </c>
      <c r="D1479" s="1" t="s">
        <v>66</v>
      </c>
      <c r="E1479" s="1" t="s">
        <v>22</v>
      </c>
      <c r="F1479" s="1" t="s">
        <v>62</v>
      </c>
      <c r="G1479">
        <v>8414.26</v>
      </c>
      <c r="H1479">
        <v>1</v>
      </c>
      <c r="I1479">
        <v>8414.26</v>
      </c>
      <c r="J1479">
        <v>4.75</v>
      </c>
      <c r="K1479">
        <v>4085</v>
      </c>
      <c r="L1479" s="2">
        <v>45462</v>
      </c>
      <c r="O1479" t="str">
        <f>IF(ecommerce_10000[[#This Row],[Platform]]="Souq","sq",ecommerce_10000[[#This Row],[Platform]])</f>
        <v>Jumia</v>
      </c>
      <c r="P1479" t="str">
        <f>IF(E1479="Souq","sq",IF(E1479="Jumia","Jum",E1479))</f>
        <v>Jum</v>
      </c>
      <c r="Q1479">
        <f>VLOOKUP(ecommerce_10000[[#This Row],[City]],F:I,4,FALSE)</f>
        <v>27872.98</v>
      </c>
      <c r="R1479" s="1">
        <f>SUMIF(C:C,ecommerce_10000[[#This Row],[Category]],I:I)</f>
        <v>91504159.730000004</v>
      </c>
      <c r="S1479" s="1">
        <f>SUMIFS(I:I,C:C,C1479)</f>
        <v>91504159.730000004</v>
      </c>
      <c r="T1479" s="1" t="str">
        <f>INDEX(F:F,MATCH(ecommerce_10000[[#This Row],[TotalAmount]],I:I,0))</f>
        <v>Giza</v>
      </c>
    </row>
    <row r="1480" spans="1:20" x14ac:dyDescent="0.3">
      <c r="A1480" s="1" t="s">
        <v>1524</v>
      </c>
      <c r="B1480" s="1" t="s">
        <v>49</v>
      </c>
      <c r="C1480" s="1" t="s">
        <v>14</v>
      </c>
      <c r="D1480" s="1" t="s">
        <v>50</v>
      </c>
      <c r="E1480" s="1" t="s">
        <v>16</v>
      </c>
      <c r="F1480" s="1" t="s">
        <v>62</v>
      </c>
      <c r="G1480">
        <v>17028.53</v>
      </c>
      <c r="H1480">
        <v>3</v>
      </c>
      <c r="I1480">
        <v>51085.59</v>
      </c>
      <c r="J1480">
        <v>3.09</v>
      </c>
      <c r="K1480">
        <v>4386</v>
      </c>
      <c r="L1480" s="2">
        <v>45363</v>
      </c>
      <c r="O1480" t="str">
        <f>IF(ecommerce_10000[[#This Row],[Platform]]="Souq","sq",ecommerce_10000[[#This Row],[Platform]])</f>
        <v>sq</v>
      </c>
      <c r="P1480" t="str">
        <f>IF(E1480="Souq","sq",IF(E1480="Jumia","Jum",E1480))</f>
        <v>sq</v>
      </c>
      <c r="Q1480">
        <f>VLOOKUP(ecommerce_10000[[#This Row],[City]],F:I,4,FALSE)</f>
        <v>27872.98</v>
      </c>
      <c r="R1480" s="1">
        <f>SUMIF(C:C,ecommerce_10000[[#This Row],[Category]],I:I)</f>
        <v>92327183.770000085</v>
      </c>
      <c r="S1480" s="1">
        <f>SUMIFS(I:I,C:C,C1480)</f>
        <v>92327183.770000085</v>
      </c>
      <c r="T1480" s="1" t="str">
        <f>INDEX(F:F,MATCH(ecommerce_10000[[#This Row],[TotalAmount]],I:I,0))</f>
        <v>Giza</v>
      </c>
    </row>
    <row r="1481" spans="1:20" x14ac:dyDescent="0.3">
      <c r="A1481" s="1" t="s">
        <v>1525</v>
      </c>
      <c r="B1481" s="1" t="s">
        <v>38</v>
      </c>
      <c r="C1481" s="1" t="s">
        <v>20</v>
      </c>
      <c r="D1481" s="1" t="s">
        <v>39</v>
      </c>
      <c r="E1481" s="1" t="s">
        <v>47</v>
      </c>
      <c r="F1481" s="1" t="s">
        <v>33</v>
      </c>
      <c r="G1481">
        <v>3927.4</v>
      </c>
      <c r="H1481">
        <v>5</v>
      </c>
      <c r="I1481">
        <v>19637</v>
      </c>
      <c r="J1481">
        <v>2.4900000000000002</v>
      </c>
      <c r="K1481">
        <v>4307</v>
      </c>
      <c r="L1481" s="2">
        <v>45616</v>
      </c>
      <c r="O1481" t="str">
        <f>IF(ecommerce_10000[[#This Row],[Platform]]="Souq","sq",ecommerce_10000[[#This Row],[Platform]])</f>
        <v>Amazon</v>
      </c>
      <c r="P1481" t="str">
        <f>IF(E1481="Souq","sq",IF(E1481="Jumia","Jum",E1481))</f>
        <v>Amazon</v>
      </c>
      <c r="Q1481">
        <f>VLOOKUP(ecommerce_10000[[#This Row],[City]],F:I,4,FALSE)</f>
        <v>3665.44</v>
      </c>
      <c r="R1481" s="1">
        <f>SUMIF(C:C,ecommerce_10000[[#This Row],[Category]],I:I)</f>
        <v>91504159.730000004</v>
      </c>
      <c r="S1481" s="1">
        <f>SUMIFS(I:I,C:C,C1481)</f>
        <v>91504159.730000004</v>
      </c>
      <c r="T1481" s="1" t="str">
        <f>INDEX(F:F,MATCH(ecommerce_10000[[#This Row],[TotalAmount]],I:I,0))</f>
        <v>Dubai</v>
      </c>
    </row>
    <row r="1482" spans="1:20" x14ac:dyDescent="0.3">
      <c r="A1482" s="1" t="s">
        <v>1526</v>
      </c>
      <c r="B1482" s="1" t="s">
        <v>19</v>
      </c>
      <c r="C1482" s="1" t="s">
        <v>20</v>
      </c>
      <c r="D1482" s="1" t="s">
        <v>21</v>
      </c>
      <c r="E1482" s="1" t="s">
        <v>47</v>
      </c>
      <c r="F1482" s="1" t="s">
        <v>33</v>
      </c>
      <c r="G1482">
        <v>5855.68</v>
      </c>
      <c r="H1482">
        <v>4</v>
      </c>
      <c r="I1482">
        <v>23422.720000000001</v>
      </c>
      <c r="J1482">
        <v>3.59</v>
      </c>
      <c r="K1482">
        <v>4477</v>
      </c>
      <c r="L1482" s="2">
        <v>45425</v>
      </c>
      <c r="O1482" t="str">
        <f>IF(ecommerce_10000[[#This Row],[Platform]]="Souq","sq",ecommerce_10000[[#This Row],[Platform]])</f>
        <v>Amazon</v>
      </c>
      <c r="P1482" t="str">
        <f>IF(E1482="Souq","sq",IF(E1482="Jumia","Jum",E1482))</f>
        <v>Amazon</v>
      </c>
      <c r="Q1482">
        <f>VLOOKUP(ecommerce_10000[[#This Row],[City]],F:I,4,FALSE)</f>
        <v>3665.44</v>
      </c>
      <c r="R1482" s="1">
        <f>SUMIF(C:C,ecommerce_10000[[#This Row],[Category]],I:I)</f>
        <v>91504159.730000004</v>
      </c>
      <c r="S1482" s="1">
        <f>SUMIFS(I:I,C:C,C1482)</f>
        <v>91504159.730000004</v>
      </c>
      <c r="T1482" s="1" t="str">
        <f>INDEX(F:F,MATCH(ecommerce_10000[[#This Row],[TotalAmount]],I:I,0))</f>
        <v>Dubai</v>
      </c>
    </row>
    <row r="1483" spans="1:20" x14ac:dyDescent="0.3">
      <c r="A1483" s="1" t="s">
        <v>1527</v>
      </c>
      <c r="B1483" s="1" t="s">
        <v>53</v>
      </c>
      <c r="C1483" s="1" t="s">
        <v>31</v>
      </c>
      <c r="D1483" s="1" t="s">
        <v>54</v>
      </c>
      <c r="E1483" s="1" t="s">
        <v>47</v>
      </c>
      <c r="F1483" s="1" t="s">
        <v>23</v>
      </c>
      <c r="G1483">
        <v>18262.38</v>
      </c>
      <c r="H1483">
        <v>4</v>
      </c>
      <c r="I1483">
        <v>73049.52</v>
      </c>
      <c r="J1483">
        <v>3.91</v>
      </c>
      <c r="K1483">
        <v>3861</v>
      </c>
      <c r="L1483" s="2">
        <v>45586</v>
      </c>
      <c r="O1483" t="str">
        <f>IF(ecommerce_10000[[#This Row],[Platform]]="Souq","sq",ecommerce_10000[[#This Row],[Platform]])</f>
        <v>Amazon</v>
      </c>
      <c r="P1483" t="str">
        <f>IF(E1483="Souq","sq",IF(E1483="Jumia","Jum",E1483))</f>
        <v>Amazon</v>
      </c>
      <c r="Q1483">
        <f>VLOOKUP(ecommerce_10000[[#This Row],[City]],F:I,4,FALSE)</f>
        <v>13290.4</v>
      </c>
      <c r="R1483" s="1">
        <f>SUMIF(C:C,ecommerce_10000[[#This Row],[Category]],I:I)</f>
        <v>57542997.559999913</v>
      </c>
      <c r="S1483" s="1">
        <f>SUMIFS(I:I,C:C,C1483)</f>
        <v>57542997.559999913</v>
      </c>
      <c r="T1483" s="1" t="str">
        <f>INDEX(F:F,MATCH(ecommerce_10000[[#This Row],[TotalAmount]],I:I,0))</f>
        <v>Alexandria</v>
      </c>
    </row>
    <row r="1484" spans="1:20" x14ac:dyDescent="0.3">
      <c r="A1484" s="1" t="s">
        <v>1528</v>
      </c>
      <c r="B1484" s="1" t="s">
        <v>49</v>
      </c>
      <c r="C1484" s="1" t="s">
        <v>14</v>
      </c>
      <c r="D1484" s="1" t="s">
        <v>50</v>
      </c>
      <c r="E1484" s="1" t="s">
        <v>47</v>
      </c>
      <c r="F1484" s="1" t="s">
        <v>17</v>
      </c>
      <c r="G1484">
        <v>5659.1</v>
      </c>
      <c r="H1484">
        <v>2</v>
      </c>
      <c r="I1484">
        <v>11318.2</v>
      </c>
      <c r="J1484">
        <v>2.63</v>
      </c>
      <c r="K1484">
        <v>985</v>
      </c>
      <c r="L1484" s="2">
        <v>45319</v>
      </c>
      <c r="O1484" t="str">
        <f>IF(ecommerce_10000[[#This Row],[Platform]]="Souq","sq",ecommerce_10000[[#This Row],[Platform]])</f>
        <v>Amazon</v>
      </c>
      <c r="P1484" t="str">
        <f>IF(E1484="Souq","sq",IF(E1484="Jumia","Jum",E1484))</f>
        <v>Amazon</v>
      </c>
      <c r="Q1484">
        <f>VLOOKUP(ecommerce_10000[[#This Row],[City]],F:I,4,FALSE)</f>
        <v>16284.02</v>
      </c>
      <c r="R1484" s="1">
        <f>SUMIF(C:C,ecommerce_10000[[#This Row],[Category]],I:I)</f>
        <v>92327183.770000085</v>
      </c>
      <c r="S1484" s="1">
        <f>SUMIFS(I:I,C:C,C1484)</f>
        <v>92327183.770000085</v>
      </c>
      <c r="T1484" s="1" t="str">
        <f>INDEX(F:F,MATCH(ecommerce_10000[[#This Row],[TotalAmount]],I:I,0))</f>
        <v>Cairo</v>
      </c>
    </row>
    <row r="1485" spans="1:20" x14ac:dyDescent="0.3">
      <c r="A1485" s="1" t="s">
        <v>1529</v>
      </c>
      <c r="B1485" s="1" t="s">
        <v>49</v>
      </c>
      <c r="C1485" s="1" t="s">
        <v>14</v>
      </c>
      <c r="D1485" s="1" t="s">
        <v>50</v>
      </c>
      <c r="E1485" s="1" t="s">
        <v>47</v>
      </c>
      <c r="F1485" s="1" t="s">
        <v>28</v>
      </c>
      <c r="G1485">
        <v>3098.74</v>
      </c>
      <c r="H1485">
        <v>2</v>
      </c>
      <c r="I1485">
        <v>6197.48</v>
      </c>
      <c r="J1485">
        <v>2.59</v>
      </c>
      <c r="K1485">
        <v>3079</v>
      </c>
      <c r="L1485" s="2">
        <v>45573</v>
      </c>
      <c r="O1485" t="str">
        <f>IF(ecommerce_10000[[#This Row],[Platform]]="Souq","sq",ecommerce_10000[[#This Row],[Platform]])</f>
        <v>Amazon</v>
      </c>
      <c r="P1485" t="str">
        <f>IF(E1485="Souq","sq",IF(E1485="Jumia","Jum",E1485))</f>
        <v>Amazon</v>
      </c>
      <c r="Q1485">
        <f>VLOOKUP(ecommerce_10000[[#This Row],[City]],F:I,4,FALSE)</f>
        <v>26648.76</v>
      </c>
      <c r="R1485" s="1">
        <f>SUMIF(C:C,ecommerce_10000[[#This Row],[Category]],I:I)</f>
        <v>92327183.770000085</v>
      </c>
      <c r="S1485" s="1">
        <f>SUMIFS(I:I,C:C,C1485)</f>
        <v>92327183.770000085</v>
      </c>
      <c r="T1485" s="1" t="str">
        <f>INDEX(F:F,MATCH(ecommerce_10000[[#This Row],[TotalAmount]],I:I,0))</f>
        <v>Casablanca</v>
      </c>
    </row>
    <row r="1486" spans="1:20" x14ac:dyDescent="0.3">
      <c r="A1486" s="1" t="s">
        <v>1530</v>
      </c>
      <c r="B1486" s="1" t="s">
        <v>30</v>
      </c>
      <c r="C1486" s="1" t="s">
        <v>31</v>
      </c>
      <c r="D1486" s="1" t="s">
        <v>32</v>
      </c>
      <c r="E1486" s="1" t="s">
        <v>22</v>
      </c>
      <c r="F1486" s="1" t="s">
        <v>40</v>
      </c>
      <c r="G1486">
        <v>13867.08</v>
      </c>
      <c r="H1486">
        <v>5</v>
      </c>
      <c r="I1486">
        <v>69335.399999999994</v>
      </c>
      <c r="J1486">
        <v>4.37</v>
      </c>
      <c r="K1486">
        <v>3354</v>
      </c>
      <c r="L1486" s="2">
        <v>45554</v>
      </c>
      <c r="O1486" t="str">
        <f>IF(ecommerce_10000[[#This Row],[Platform]]="Souq","sq",ecommerce_10000[[#This Row],[Platform]])</f>
        <v>Jumia</v>
      </c>
      <c r="P1486" t="str">
        <f>IF(E1486="Souq","sq",IF(E1486="Jumia","Jum",E1486))</f>
        <v>Jum</v>
      </c>
      <c r="Q1486">
        <f>VLOOKUP(ecommerce_10000[[#This Row],[City]],F:I,4,FALSE)</f>
        <v>99349.3</v>
      </c>
      <c r="R1486" s="1">
        <f>SUMIF(C:C,ecommerce_10000[[#This Row],[Category]],I:I)</f>
        <v>57542997.559999913</v>
      </c>
      <c r="S1486" s="1">
        <f>SUMIFS(I:I,C:C,C1486)</f>
        <v>57542997.559999913</v>
      </c>
      <c r="T1486" s="1" t="str">
        <f>INDEX(F:F,MATCH(ecommerce_10000[[#This Row],[TotalAmount]],I:I,0))</f>
        <v>Riyadh</v>
      </c>
    </row>
    <row r="1487" spans="1:20" x14ac:dyDescent="0.3">
      <c r="A1487" s="1" t="s">
        <v>1531</v>
      </c>
      <c r="B1487" s="1" t="s">
        <v>49</v>
      </c>
      <c r="C1487" s="1" t="s">
        <v>14</v>
      </c>
      <c r="D1487" s="1" t="s">
        <v>50</v>
      </c>
      <c r="E1487" s="1" t="s">
        <v>16</v>
      </c>
      <c r="F1487" s="1" t="s">
        <v>23</v>
      </c>
      <c r="G1487">
        <v>3547</v>
      </c>
      <c r="H1487">
        <v>3</v>
      </c>
      <c r="I1487">
        <v>10641</v>
      </c>
      <c r="J1487">
        <v>3.42</v>
      </c>
      <c r="K1487">
        <v>2191</v>
      </c>
      <c r="L1487" s="2">
        <v>45301</v>
      </c>
      <c r="O1487" t="str">
        <f>IF(ecommerce_10000[[#This Row],[Platform]]="Souq","sq",ecommerce_10000[[#This Row],[Platform]])</f>
        <v>sq</v>
      </c>
      <c r="P1487" t="str">
        <f>IF(E1487="Souq","sq",IF(E1487="Jumia","Jum",E1487))</f>
        <v>sq</v>
      </c>
      <c r="Q1487">
        <f>VLOOKUP(ecommerce_10000[[#This Row],[City]],F:I,4,FALSE)</f>
        <v>13290.4</v>
      </c>
      <c r="R1487" s="1">
        <f>SUMIF(C:C,ecommerce_10000[[#This Row],[Category]],I:I)</f>
        <v>92327183.770000085</v>
      </c>
      <c r="S1487" s="1">
        <f>SUMIFS(I:I,C:C,C1487)</f>
        <v>92327183.770000085</v>
      </c>
      <c r="T1487" s="1" t="str">
        <f>INDEX(F:F,MATCH(ecommerce_10000[[#This Row],[TotalAmount]],I:I,0))</f>
        <v>Alexandria</v>
      </c>
    </row>
    <row r="1488" spans="1:20" x14ac:dyDescent="0.3">
      <c r="A1488" s="1" t="s">
        <v>1532</v>
      </c>
      <c r="B1488" s="1" t="s">
        <v>25</v>
      </c>
      <c r="C1488" s="1" t="s">
        <v>26</v>
      </c>
      <c r="D1488" s="1" t="s">
        <v>27</v>
      </c>
      <c r="E1488" s="1" t="s">
        <v>47</v>
      </c>
      <c r="F1488" s="1" t="s">
        <v>40</v>
      </c>
      <c r="G1488">
        <v>876.67</v>
      </c>
      <c r="H1488">
        <v>4</v>
      </c>
      <c r="I1488">
        <v>3506.68</v>
      </c>
      <c r="J1488">
        <v>3.23</v>
      </c>
      <c r="K1488">
        <v>3217</v>
      </c>
      <c r="L1488" s="2">
        <v>45583</v>
      </c>
      <c r="O1488" t="str">
        <f>IF(ecommerce_10000[[#This Row],[Platform]]="Souq","sq",ecommerce_10000[[#This Row],[Platform]])</f>
        <v>Amazon</v>
      </c>
      <c r="P1488" t="str">
        <f>IF(E1488="Souq","sq",IF(E1488="Jumia","Jum",E1488))</f>
        <v>Amazon</v>
      </c>
      <c r="Q1488">
        <f>VLOOKUP(ecommerce_10000[[#This Row],[City]],F:I,4,FALSE)</f>
        <v>99349.3</v>
      </c>
      <c r="R1488" s="1">
        <f>SUMIF(C:C,ecommerce_10000[[#This Row],[Category]],I:I)</f>
        <v>29200970.130000021</v>
      </c>
      <c r="S1488" s="1">
        <f>SUMIFS(I:I,C:C,C1488)</f>
        <v>29200970.130000021</v>
      </c>
      <c r="T1488" s="1" t="str">
        <f>INDEX(F:F,MATCH(ecommerce_10000[[#This Row],[TotalAmount]],I:I,0))</f>
        <v>Riyadh</v>
      </c>
    </row>
    <row r="1489" spans="1:20" x14ac:dyDescent="0.3">
      <c r="A1489" s="1" t="s">
        <v>1533</v>
      </c>
      <c r="B1489" s="1" t="s">
        <v>30</v>
      </c>
      <c r="C1489" s="1" t="s">
        <v>31</v>
      </c>
      <c r="D1489" s="1" t="s">
        <v>32</v>
      </c>
      <c r="E1489" s="1" t="s">
        <v>47</v>
      </c>
      <c r="F1489" s="1" t="s">
        <v>62</v>
      </c>
      <c r="G1489">
        <v>2846.01</v>
      </c>
      <c r="H1489">
        <v>5</v>
      </c>
      <c r="I1489">
        <v>14230.05</v>
      </c>
      <c r="J1489">
        <v>4.18</v>
      </c>
      <c r="K1489">
        <v>930</v>
      </c>
      <c r="L1489" s="2">
        <v>45475</v>
      </c>
      <c r="O1489" t="str">
        <f>IF(ecommerce_10000[[#This Row],[Platform]]="Souq","sq",ecommerce_10000[[#This Row],[Platform]])</f>
        <v>Amazon</v>
      </c>
      <c r="P1489" t="str">
        <f>IF(E1489="Souq","sq",IF(E1489="Jumia","Jum",E1489))</f>
        <v>Amazon</v>
      </c>
      <c r="Q1489">
        <f>VLOOKUP(ecommerce_10000[[#This Row],[City]],F:I,4,FALSE)</f>
        <v>27872.98</v>
      </c>
      <c r="R1489" s="1">
        <f>SUMIF(C:C,ecommerce_10000[[#This Row],[Category]],I:I)</f>
        <v>57542997.559999913</v>
      </c>
      <c r="S1489" s="1">
        <f>SUMIFS(I:I,C:C,C1489)</f>
        <v>57542997.559999913</v>
      </c>
      <c r="T1489" s="1" t="str">
        <f>INDEX(F:F,MATCH(ecommerce_10000[[#This Row],[TotalAmount]],I:I,0))</f>
        <v>Giza</v>
      </c>
    </row>
    <row r="1490" spans="1:20" x14ac:dyDescent="0.3">
      <c r="A1490" s="1" t="s">
        <v>1534</v>
      </c>
      <c r="B1490" s="1" t="s">
        <v>19</v>
      </c>
      <c r="C1490" s="1" t="s">
        <v>20</v>
      </c>
      <c r="D1490" s="1" t="s">
        <v>21</v>
      </c>
      <c r="E1490" s="1" t="s">
        <v>16</v>
      </c>
      <c r="F1490" s="1" t="s">
        <v>28</v>
      </c>
      <c r="G1490">
        <v>7207.35</v>
      </c>
      <c r="H1490">
        <v>1</v>
      </c>
      <c r="I1490">
        <v>7207.35</v>
      </c>
      <c r="J1490">
        <v>3.4</v>
      </c>
      <c r="K1490">
        <v>4276</v>
      </c>
      <c r="L1490" s="2">
        <v>45434</v>
      </c>
      <c r="O1490" t="str">
        <f>IF(ecommerce_10000[[#This Row],[Platform]]="Souq","sq",ecommerce_10000[[#This Row],[Platform]])</f>
        <v>sq</v>
      </c>
      <c r="P1490" t="str">
        <f>IF(E1490="Souq","sq",IF(E1490="Jumia","Jum",E1490))</f>
        <v>sq</v>
      </c>
      <c r="Q1490">
        <f>VLOOKUP(ecommerce_10000[[#This Row],[City]],F:I,4,FALSE)</f>
        <v>26648.76</v>
      </c>
      <c r="R1490" s="1">
        <f>SUMIF(C:C,ecommerce_10000[[#This Row],[Category]],I:I)</f>
        <v>91504159.730000004</v>
      </c>
      <c r="S1490" s="1">
        <f>SUMIFS(I:I,C:C,C1490)</f>
        <v>91504159.730000004</v>
      </c>
      <c r="T1490" s="1" t="str">
        <f>INDEX(F:F,MATCH(ecommerce_10000[[#This Row],[TotalAmount]],I:I,0))</f>
        <v>Casablanca</v>
      </c>
    </row>
    <row r="1491" spans="1:20" x14ac:dyDescent="0.3">
      <c r="A1491" s="1" t="s">
        <v>1535</v>
      </c>
      <c r="B1491" s="1" t="s">
        <v>30</v>
      </c>
      <c r="C1491" s="1" t="s">
        <v>31</v>
      </c>
      <c r="D1491" s="1" t="s">
        <v>32</v>
      </c>
      <c r="E1491" s="1" t="s">
        <v>16</v>
      </c>
      <c r="F1491" s="1" t="s">
        <v>33</v>
      </c>
      <c r="G1491">
        <v>19165.28</v>
      </c>
      <c r="H1491">
        <v>1</v>
      </c>
      <c r="I1491">
        <v>19165.28</v>
      </c>
      <c r="J1491">
        <v>3.98</v>
      </c>
      <c r="K1491">
        <v>1859</v>
      </c>
      <c r="L1491" s="2">
        <v>45498</v>
      </c>
      <c r="O1491" t="str">
        <f>IF(ecommerce_10000[[#This Row],[Platform]]="Souq","sq",ecommerce_10000[[#This Row],[Platform]])</f>
        <v>sq</v>
      </c>
      <c r="P1491" t="str">
        <f>IF(E1491="Souq","sq",IF(E1491="Jumia","Jum",E1491))</f>
        <v>sq</v>
      </c>
      <c r="Q1491">
        <f>VLOOKUP(ecommerce_10000[[#This Row],[City]],F:I,4,FALSE)</f>
        <v>3665.44</v>
      </c>
      <c r="R1491" s="1">
        <f>SUMIF(C:C,ecommerce_10000[[#This Row],[Category]],I:I)</f>
        <v>57542997.559999913</v>
      </c>
      <c r="S1491" s="1">
        <f>SUMIFS(I:I,C:C,C1491)</f>
        <v>57542997.559999913</v>
      </c>
      <c r="T1491" s="1" t="str">
        <f>INDEX(F:F,MATCH(ecommerce_10000[[#This Row],[TotalAmount]],I:I,0))</f>
        <v>Dubai</v>
      </c>
    </row>
    <row r="1492" spans="1:20" x14ac:dyDescent="0.3">
      <c r="A1492" s="1" t="s">
        <v>1536</v>
      </c>
      <c r="B1492" s="1" t="s">
        <v>35</v>
      </c>
      <c r="C1492" s="1" t="s">
        <v>14</v>
      </c>
      <c r="D1492" s="1" t="s">
        <v>36</v>
      </c>
      <c r="E1492" s="1" t="s">
        <v>22</v>
      </c>
      <c r="F1492" s="1" t="s">
        <v>23</v>
      </c>
      <c r="G1492">
        <v>1175.0999999999999</v>
      </c>
      <c r="H1492">
        <v>1</v>
      </c>
      <c r="I1492">
        <v>1175.0999999999999</v>
      </c>
      <c r="J1492">
        <v>4.0599999999999996</v>
      </c>
      <c r="K1492">
        <v>990</v>
      </c>
      <c r="L1492" s="2">
        <v>45356</v>
      </c>
      <c r="O1492" t="str">
        <f>IF(ecommerce_10000[[#This Row],[Platform]]="Souq","sq",ecommerce_10000[[#This Row],[Platform]])</f>
        <v>Jumia</v>
      </c>
      <c r="P1492" t="str">
        <f>IF(E1492="Souq","sq",IF(E1492="Jumia","Jum",E1492))</f>
        <v>Jum</v>
      </c>
      <c r="Q1492">
        <f>VLOOKUP(ecommerce_10000[[#This Row],[City]],F:I,4,FALSE)</f>
        <v>13290.4</v>
      </c>
      <c r="R1492" s="1">
        <f>SUMIF(C:C,ecommerce_10000[[#This Row],[Category]],I:I)</f>
        <v>92327183.770000085</v>
      </c>
      <c r="S1492" s="1">
        <f>SUMIFS(I:I,C:C,C1492)</f>
        <v>92327183.770000085</v>
      </c>
      <c r="T1492" s="1" t="str">
        <f>INDEX(F:F,MATCH(ecommerce_10000[[#This Row],[TotalAmount]],I:I,0))</f>
        <v>Alexandria</v>
      </c>
    </row>
    <row r="1493" spans="1:20" x14ac:dyDescent="0.3">
      <c r="A1493" s="1" t="s">
        <v>1537</v>
      </c>
      <c r="B1493" s="1" t="s">
        <v>49</v>
      </c>
      <c r="C1493" s="1" t="s">
        <v>14</v>
      </c>
      <c r="D1493" s="1" t="s">
        <v>50</v>
      </c>
      <c r="E1493" s="1" t="s">
        <v>16</v>
      </c>
      <c r="F1493" s="1" t="s">
        <v>40</v>
      </c>
      <c r="G1493">
        <v>13783.59</v>
      </c>
      <c r="H1493">
        <v>4</v>
      </c>
      <c r="I1493">
        <v>55134.36</v>
      </c>
      <c r="J1493">
        <v>2.88</v>
      </c>
      <c r="K1493">
        <v>3907</v>
      </c>
      <c r="L1493" s="2">
        <v>45330</v>
      </c>
      <c r="O1493" t="str">
        <f>IF(ecommerce_10000[[#This Row],[Platform]]="Souq","sq",ecommerce_10000[[#This Row],[Platform]])</f>
        <v>sq</v>
      </c>
      <c r="P1493" t="str">
        <f>IF(E1493="Souq","sq",IF(E1493="Jumia","Jum",E1493))</f>
        <v>sq</v>
      </c>
      <c r="Q1493">
        <f>VLOOKUP(ecommerce_10000[[#This Row],[City]],F:I,4,FALSE)</f>
        <v>99349.3</v>
      </c>
      <c r="R1493" s="1">
        <f>SUMIF(C:C,ecommerce_10000[[#This Row],[Category]],I:I)</f>
        <v>92327183.770000085</v>
      </c>
      <c r="S1493" s="1">
        <f>SUMIFS(I:I,C:C,C1493)</f>
        <v>92327183.770000085</v>
      </c>
      <c r="T1493" s="1" t="str">
        <f>INDEX(F:F,MATCH(ecommerce_10000[[#This Row],[TotalAmount]],I:I,0))</f>
        <v>Riyadh</v>
      </c>
    </row>
    <row r="1494" spans="1:20" x14ac:dyDescent="0.3">
      <c r="A1494" s="1" t="s">
        <v>1538</v>
      </c>
      <c r="B1494" s="1" t="s">
        <v>30</v>
      </c>
      <c r="C1494" s="1" t="s">
        <v>31</v>
      </c>
      <c r="D1494" s="1" t="s">
        <v>32</v>
      </c>
      <c r="E1494" s="1" t="s">
        <v>47</v>
      </c>
      <c r="F1494" s="1" t="s">
        <v>28</v>
      </c>
      <c r="G1494">
        <v>18083.97</v>
      </c>
      <c r="H1494">
        <v>5</v>
      </c>
      <c r="I1494">
        <v>90419.85</v>
      </c>
      <c r="J1494">
        <v>2.77</v>
      </c>
      <c r="K1494">
        <v>131</v>
      </c>
      <c r="L1494" s="2">
        <v>45612</v>
      </c>
      <c r="O1494" t="str">
        <f>IF(ecommerce_10000[[#This Row],[Platform]]="Souq","sq",ecommerce_10000[[#This Row],[Platform]])</f>
        <v>Amazon</v>
      </c>
      <c r="P1494" t="str">
        <f>IF(E1494="Souq","sq",IF(E1494="Jumia","Jum",E1494))</f>
        <v>Amazon</v>
      </c>
      <c r="Q1494">
        <f>VLOOKUP(ecommerce_10000[[#This Row],[City]],F:I,4,FALSE)</f>
        <v>26648.76</v>
      </c>
      <c r="R1494" s="1">
        <f>SUMIF(C:C,ecommerce_10000[[#This Row],[Category]],I:I)</f>
        <v>57542997.559999913</v>
      </c>
      <c r="S1494" s="1">
        <f>SUMIFS(I:I,C:C,C1494)</f>
        <v>57542997.559999913</v>
      </c>
      <c r="T1494" s="1" t="str">
        <f>INDEX(F:F,MATCH(ecommerce_10000[[#This Row],[TotalAmount]],I:I,0))</f>
        <v>Casablanca</v>
      </c>
    </row>
    <row r="1495" spans="1:20" x14ac:dyDescent="0.3">
      <c r="A1495" s="1" t="s">
        <v>1539</v>
      </c>
      <c r="B1495" s="1" t="s">
        <v>35</v>
      </c>
      <c r="C1495" s="1" t="s">
        <v>14</v>
      </c>
      <c r="D1495" s="1" t="s">
        <v>36</v>
      </c>
      <c r="E1495" s="1" t="s">
        <v>22</v>
      </c>
      <c r="F1495" s="1" t="s">
        <v>62</v>
      </c>
      <c r="G1495">
        <v>16287.06</v>
      </c>
      <c r="H1495">
        <v>4</v>
      </c>
      <c r="I1495">
        <v>65148.24</v>
      </c>
      <c r="J1495">
        <v>1.6</v>
      </c>
      <c r="K1495">
        <v>252</v>
      </c>
      <c r="L1495" s="2">
        <v>45407</v>
      </c>
      <c r="O1495" t="str">
        <f>IF(ecommerce_10000[[#This Row],[Platform]]="Souq","sq",ecommerce_10000[[#This Row],[Platform]])</f>
        <v>Jumia</v>
      </c>
      <c r="P1495" t="str">
        <f>IF(E1495="Souq","sq",IF(E1495="Jumia","Jum",E1495))</f>
        <v>Jum</v>
      </c>
      <c r="Q1495">
        <f>VLOOKUP(ecommerce_10000[[#This Row],[City]],F:I,4,FALSE)</f>
        <v>27872.98</v>
      </c>
      <c r="R1495" s="1">
        <f>SUMIF(C:C,ecommerce_10000[[#This Row],[Category]],I:I)</f>
        <v>92327183.770000085</v>
      </c>
      <c r="S1495" s="1">
        <f>SUMIFS(I:I,C:C,C1495)</f>
        <v>92327183.770000085</v>
      </c>
      <c r="T1495" s="1" t="str">
        <f>INDEX(F:F,MATCH(ecommerce_10000[[#This Row],[TotalAmount]],I:I,0))</f>
        <v>Giza</v>
      </c>
    </row>
    <row r="1496" spans="1:20" x14ac:dyDescent="0.3">
      <c r="A1496" s="1" t="s">
        <v>1540</v>
      </c>
      <c r="B1496" s="1" t="s">
        <v>13</v>
      </c>
      <c r="C1496" s="1" t="s">
        <v>14</v>
      </c>
      <c r="D1496" s="1" t="s">
        <v>15</v>
      </c>
      <c r="E1496" s="1" t="s">
        <v>22</v>
      </c>
      <c r="F1496" s="1" t="s">
        <v>40</v>
      </c>
      <c r="G1496">
        <v>19695.53</v>
      </c>
      <c r="H1496">
        <v>1</v>
      </c>
      <c r="I1496">
        <v>19695.53</v>
      </c>
      <c r="J1496">
        <v>2.19</v>
      </c>
      <c r="K1496">
        <v>2440</v>
      </c>
      <c r="L1496" s="2">
        <v>45308</v>
      </c>
      <c r="O1496" t="str">
        <f>IF(ecommerce_10000[[#This Row],[Platform]]="Souq","sq",ecommerce_10000[[#This Row],[Platform]])</f>
        <v>Jumia</v>
      </c>
      <c r="P1496" t="str">
        <f>IF(E1496="Souq","sq",IF(E1496="Jumia","Jum",E1496))</f>
        <v>Jum</v>
      </c>
      <c r="Q1496">
        <f>VLOOKUP(ecommerce_10000[[#This Row],[City]],F:I,4,FALSE)</f>
        <v>99349.3</v>
      </c>
      <c r="R1496" s="1">
        <f>SUMIF(C:C,ecommerce_10000[[#This Row],[Category]],I:I)</f>
        <v>92327183.770000085</v>
      </c>
      <c r="S1496" s="1">
        <f>SUMIFS(I:I,C:C,C1496)</f>
        <v>92327183.770000085</v>
      </c>
      <c r="T1496" s="1" t="str">
        <f>INDEX(F:F,MATCH(ecommerce_10000[[#This Row],[TotalAmount]],I:I,0))</f>
        <v>Riyadh</v>
      </c>
    </row>
    <row r="1497" spans="1:20" x14ac:dyDescent="0.3">
      <c r="A1497" s="1" t="s">
        <v>1541</v>
      </c>
      <c r="B1497" s="1" t="s">
        <v>25</v>
      </c>
      <c r="C1497" s="1" t="s">
        <v>26</v>
      </c>
      <c r="D1497" s="1" t="s">
        <v>27</v>
      </c>
      <c r="E1497" s="1" t="s">
        <v>47</v>
      </c>
      <c r="F1497" s="1" t="s">
        <v>23</v>
      </c>
      <c r="G1497">
        <v>4744.8500000000004</v>
      </c>
      <c r="H1497">
        <v>1</v>
      </c>
      <c r="I1497">
        <v>4744.8500000000004</v>
      </c>
      <c r="J1497">
        <v>3.96</v>
      </c>
      <c r="K1497">
        <v>2177</v>
      </c>
      <c r="L1497" s="2">
        <v>45490</v>
      </c>
      <c r="O1497" t="str">
        <f>IF(ecommerce_10000[[#This Row],[Platform]]="Souq","sq",ecommerce_10000[[#This Row],[Platform]])</f>
        <v>Amazon</v>
      </c>
      <c r="P1497" t="str">
        <f>IF(E1497="Souq","sq",IF(E1497="Jumia","Jum",E1497))</f>
        <v>Amazon</v>
      </c>
      <c r="Q1497">
        <f>VLOOKUP(ecommerce_10000[[#This Row],[City]],F:I,4,FALSE)</f>
        <v>13290.4</v>
      </c>
      <c r="R1497" s="1">
        <f>SUMIF(C:C,ecommerce_10000[[#This Row],[Category]],I:I)</f>
        <v>29200970.130000021</v>
      </c>
      <c r="S1497" s="1">
        <f>SUMIFS(I:I,C:C,C1497)</f>
        <v>29200970.130000021</v>
      </c>
      <c r="T1497" s="1" t="str">
        <f>INDEX(F:F,MATCH(ecommerce_10000[[#This Row],[TotalAmount]],I:I,0))</f>
        <v>Alexandria</v>
      </c>
    </row>
    <row r="1498" spans="1:20" x14ac:dyDescent="0.3">
      <c r="A1498" s="1" t="s">
        <v>1542</v>
      </c>
      <c r="B1498" s="1" t="s">
        <v>19</v>
      </c>
      <c r="C1498" s="1" t="s">
        <v>20</v>
      </c>
      <c r="D1498" s="1" t="s">
        <v>21</v>
      </c>
      <c r="E1498" s="1" t="s">
        <v>47</v>
      </c>
      <c r="F1498" s="1" t="s">
        <v>17</v>
      </c>
      <c r="G1498">
        <v>14492.93</v>
      </c>
      <c r="H1498">
        <v>4</v>
      </c>
      <c r="I1498">
        <v>57971.72</v>
      </c>
      <c r="J1498">
        <v>3.39</v>
      </c>
      <c r="K1498">
        <v>4332</v>
      </c>
      <c r="L1498" s="2">
        <v>45329</v>
      </c>
      <c r="O1498" t="str">
        <f>IF(ecommerce_10000[[#This Row],[Platform]]="Souq","sq",ecommerce_10000[[#This Row],[Platform]])</f>
        <v>Amazon</v>
      </c>
      <c r="P1498" t="str">
        <f>IF(E1498="Souq","sq",IF(E1498="Jumia","Jum",E1498))</f>
        <v>Amazon</v>
      </c>
      <c r="Q1498">
        <f>VLOOKUP(ecommerce_10000[[#This Row],[City]],F:I,4,FALSE)</f>
        <v>16284.02</v>
      </c>
      <c r="R1498" s="1">
        <f>SUMIF(C:C,ecommerce_10000[[#This Row],[Category]],I:I)</f>
        <v>91504159.730000004</v>
      </c>
      <c r="S1498" s="1">
        <f>SUMIFS(I:I,C:C,C1498)</f>
        <v>91504159.730000004</v>
      </c>
      <c r="T1498" s="1" t="str">
        <f>INDEX(F:F,MATCH(ecommerce_10000[[#This Row],[TotalAmount]],I:I,0))</f>
        <v>Cairo</v>
      </c>
    </row>
    <row r="1499" spans="1:20" x14ac:dyDescent="0.3">
      <c r="A1499" s="1" t="s">
        <v>1543</v>
      </c>
      <c r="B1499" s="1" t="s">
        <v>53</v>
      </c>
      <c r="C1499" s="1" t="s">
        <v>31</v>
      </c>
      <c r="D1499" s="1" t="s">
        <v>54</v>
      </c>
      <c r="E1499" s="1" t="s">
        <v>22</v>
      </c>
      <c r="F1499" s="1" t="s">
        <v>62</v>
      </c>
      <c r="G1499">
        <v>11126.38</v>
      </c>
      <c r="H1499">
        <v>2</v>
      </c>
      <c r="I1499">
        <v>22252.76</v>
      </c>
      <c r="J1499">
        <v>4.6900000000000004</v>
      </c>
      <c r="K1499">
        <v>4559</v>
      </c>
      <c r="L1499" s="2">
        <v>45476</v>
      </c>
      <c r="O1499" t="str">
        <f>IF(ecommerce_10000[[#This Row],[Platform]]="Souq","sq",ecommerce_10000[[#This Row],[Platform]])</f>
        <v>Jumia</v>
      </c>
      <c r="P1499" t="str">
        <f>IF(E1499="Souq","sq",IF(E1499="Jumia","Jum",E1499))</f>
        <v>Jum</v>
      </c>
      <c r="Q1499">
        <f>VLOOKUP(ecommerce_10000[[#This Row],[City]],F:I,4,FALSE)</f>
        <v>27872.98</v>
      </c>
      <c r="R1499" s="1">
        <f>SUMIF(C:C,ecommerce_10000[[#This Row],[Category]],I:I)</f>
        <v>57542997.559999913</v>
      </c>
      <c r="S1499" s="1">
        <f>SUMIFS(I:I,C:C,C1499)</f>
        <v>57542997.559999913</v>
      </c>
      <c r="T1499" s="1" t="str">
        <f>INDEX(F:F,MATCH(ecommerce_10000[[#This Row],[TotalAmount]],I:I,0))</f>
        <v>Giza</v>
      </c>
    </row>
    <row r="1500" spans="1:20" x14ac:dyDescent="0.3">
      <c r="A1500" s="1" t="s">
        <v>1544</v>
      </c>
      <c r="B1500" s="1" t="s">
        <v>25</v>
      </c>
      <c r="C1500" s="1" t="s">
        <v>26</v>
      </c>
      <c r="D1500" s="1" t="s">
        <v>27</v>
      </c>
      <c r="E1500" s="1" t="s">
        <v>47</v>
      </c>
      <c r="F1500" s="1" t="s">
        <v>17</v>
      </c>
      <c r="G1500">
        <v>15837.93</v>
      </c>
      <c r="H1500">
        <v>2</v>
      </c>
      <c r="I1500">
        <v>31675.86</v>
      </c>
      <c r="J1500">
        <v>3.12</v>
      </c>
      <c r="K1500">
        <v>3597</v>
      </c>
      <c r="L1500" s="2">
        <v>45604</v>
      </c>
      <c r="O1500" t="str">
        <f>IF(ecommerce_10000[[#This Row],[Platform]]="Souq","sq",ecommerce_10000[[#This Row],[Platform]])</f>
        <v>Amazon</v>
      </c>
      <c r="P1500" t="str">
        <f>IF(E1500="Souq","sq",IF(E1500="Jumia","Jum",E1500))</f>
        <v>Amazon</v>
      </c>
      <c r="Q1500">
        <f>VLOOKUP(ecommerce_10000[[#This Row],[City]],F:I,4,FALSE)</f>
        <v>16284.02</v>
      </c>
      <c r="R1500" s="1">
        <f>SUMIF(C:C,ecommerce_10000[[#This Row],[Category]],I:I)</f>
        <v>29200970.130000021</v>
      </c>
      <c r="S1500" s="1">
        <f>SUMIFS(I:I,C:C,C1500)</f>
        <v>29200970.130000021</v>
      </c>
      <c r="T1500" s="1" t="str">
        <f>INDEX(F:F,MATCH(ecommerce_10000[[#This Row],[TotalAmount]],I:I,0))</f>
        <v>Cairo</v>
      </c>
    </row>
    <row r="1501" spans="1:20" x14ac:dyDescent="0.3">
      <c r="A1501" s="1" t="s">
        <v>1545</v>
      </c>
      <c r="B1501" s="1" t="s">
        <v>49</v>
      </c>
      <c r="C1501" s="1" t="s">
        <v>14</v>
      </c>
      <c r="D1501" s="1" t="s">
        <v>50</v>
      </c>
      <c r="E1501" s="1" t="s">
        <v>16</v>
      </c>
      <c r="F1501" s="1" t="s">
        <v>40</v>
      </c>
      <c r="G1501">
        <v>6282.26</v>
      </c>
      <c r="H1501">
        <v>4</v>
      </c>
      <c r="I1501">
        <v>25129.040000000001</v>
      </c>
      <c r="J1501">
        <v>3.82</v>
      </c>
      <c r="K1501">
        <v>4186</v>
      </c>
      <c r="L1501" s="2">
        <v>45649</v>
      </c>
      <c r="O1501" t="str">
        <f>IF(ecommerce_10000[[#This Row],[Platform]]="Souq","sq",ecommerce_10000[[#This Row],[Platform]])</f>
        <v>sq</v>
      </c>
      <c r="P1501" t="str">
        <f>IF(E1501="Souq","sq",IF(E1501="Jumia","Jum",E1501))</f>
        <v>sq</v>
      </c>
      <c r="Q1501">
        <f>VLOOKUP(ecommerce_10000[[#This Row],[City]],F:I,4,FALSE)</f>
        <v>99349.3</v>
      </c>
      <c r="R1501" s="1">
        <f>SUMIF(C:C,ecommerce_10000[[#This Row],[Category]],I:I)</f>
        <v>92327183.770000085</v>
      </c>
      <c r="S1501" s="1">
        <f>SUMIFS(I:I,C:C,C1501)</f>
        <v>92327183.770000085</v>
      </c>
      <c r="T1501" s="1" t="str">
        <f>INDEX(F:F,MATCH(ecommerce_10000[[#This Row],[TotalAmount]],I:I,0))</f>
        <v>Riyadh</v>
      </c>
    </row>
    <row r="1502" spans="1:20" x14ac:dyDescent="0.3">
      <c r="A1502" s="1" t="s">
        <v>1546</v>
      </c>
      <c r="B1502" s="1" t="s">
        <v>13</v>
      </c>
      <c r="C1502" s="1" t="s">
        <v>14</v>
      </c>
      <c r="D1502" s="1" t="s">
        <v>15</v>
      </c>
      <c r="E1502" s="1" t="s">
        <v>47</v>
      </c>
      <c r="F1502" s="1" t="s">
        <v>62</v>
      </c>
      <c r="G1502">
        <v>3940.7</v>
      </c>
      <c r="H1502">
        <v>2</v>
      </c>
      <c r="I1502">
        <v>7881.4</v>
      </c>
      <c r="J1502">
        <v>4.4000000000000004</v>
      </c>
      <c r="K1502">
        <v>1071</v>
      </c>
      <c r="L1502" s="2">
        <v>45602</v>
      </c>
      <c r="O1502" t="str">
        <f>IF(ecommerce_10000[[#This Row],[Platform]]="Souq","sq",ecommerce_10000[[#This Row],[Platform]])</f>
        <v>Amazon</v>
      </c>
      <c r="P1502" t="str">
        <f>IF(E1502="Souq","sq",IF(E1502="Jumia","Jum",E1502))</f>
        <v>Amazon</v>
      </c>
      <c r="Q1502">
        <f>VLOOKUP(ecommerce_10000[[#This Row],[City]],F:I,4,FALSE)</f>
        <v>27872.98</v>
      </c>
      <c r="R1502" s="1">
        <f>SUMIF(C:C,ecommerce_10000[[#This Row],[Category]],I:I)</f>
        <v>92327183.770000085</v>
      </c>
      <c r="S1502" s="1">
        <f>SUMIFS(I:I,C:C,C1502)</f>
        <v>92327183.770000085</v>
      </c>
      <c r="T1502" s="1" t="str">
        <f>INDEX(F:F,MATCH(ecommerce_10000[[#This Row],[TotalAmount]],I:I,0))</f>
        <v>Giza</v>
      </c>
    </row>
    <row r="1503" spans="1:20" x14ac:dyDescent="0.3">
      <c r="A1503" s="1" t="s">
        <v>1547</v>
      </c>
      <c r="B1503" s="1" t="s">
        <v>43</v>
      </c>
      <c r="C1503" s="1" t="s">
        <v>44</v>
      </c>
      <c r="D1503" s="1" t="s">
        <v>45</v>
      </c>
      <c r="E1503" s="1" t="s">
        <v>47</v>
      </c>
      <c r="F1503" s="1" t="s">
        <v>23</v>
      </c>
      <c r="G1503">
        <v>6084.73</v>
      </c>
      <c r="H1503">
        <v>2</v>
      </c>
      <c r="I1503">
        <v>12169.46</v>
      </c>
      <c r="J1503">
        <v>3.71</v>
      </c>
      <c r="K1503">
        <v>4079</v>
      </c>
      <c r="L1503" s="2">
        <v>45507</v>
      </c>
      <c r="O1503" t="str">
        <f>IF(ecommerce_10000[[#This Row],[Platform]]="Souq","sq",ecommerce_10000[[#This Row],[Platform]])</f>
        <v>Amazon</v>
      </c>
      <c r="P1503" t="str">
        <f>IF(E1503="Souq","sq",IF(E1503="Jumia","Jum",E1503))</f>
        <v>Amazon</v>
      </c>
      <c r="Q1503">
        <f>VLOOKUP(ecommerce_10000[[#This Row],[City]],F:I,4,FALSE)</f>
        <v>13290.4</v>
      </c>
      <c r="R1503" s="1">
        <f>SUMIF(C:C,ecommerce_10000[[#This Row],[Category]],I:I)</f>
        <v>31420413.200000018</v>
      </c>
      <c r="S1503" s="1">
        <f>SUMIFS(I:I,C:C,C1503)</f>
        <v>31420413.200000018</v>
      </c>
      <c r="T1503" s="1" t="str">
        <f>INDEX(F:F,MATCH(ecommerce_10000[[#This Row],[TotalAmount]],I:I,0))</f>
        <v>Alexandria</v>
      </c>
    </row>
    <row r="1504" spans="1:20" x14ac:dyDescent="0.3">
      <c r="A1504" s="1" t="s">
        <v>1548</v>
      </c>
      <c r="B1504" s="1" t="s">
        <v>53</v>
      </c>
      <c r="C1504" s="1" t="s">
        <v>31</v>
      </c>
      <c r="D1504" s="1" t="s">
        <v>54</v>
      </c>
      <c r="E1504" s="1" t="s">
        <v>22</v>
      </c>
      <c r="F1504" s="1" t="s">
        <v>40</v>
      </c>
      <c r="G1504">
        <v>15347.32</v>
      </c>
      <c r="H1504">
        <v>2</v>
      </c>
      <c r="I1504">
        <v>30694.639999999999</v>
      </c>
      <c r="J1504">
        <v>3.36</v>
      </c>
      <c r="K1504">
        <v>4386</v>
      </c>
      <c r="L1504" s="2">
        <v>45444</v>
      </c>
      <c r="O1504" t="str">
        <f>IF(ecommerce_10000[[#This Row],[Platform]]="Souq","sq",ecommerce_10000[[#This Row],[Platform]])</f>
        <v>Jumia</v>
      </c>
      <c r="P1504" t="str">
        <f>IF(E1504="Souq","sq",IF(E1504="Jumia","Jum",E1504))</f>
        <v>Jum</v>
      </c>
      <c r="Q1504">
        <f>VLOOKUP(ecommerce_10000[[#This Row],[City]],F:I,4,FALSE)</f>
        <v>99349.3</v>
      </c>
      <c r="R1504" s="1">
        <f>SUMIF(C:C,ecommerce_10000[[#This Row],[Category]],I:I)</f>
        <v>57542997.559999913</v>
      </c>
      <c r="S1504" s="1">
        <f>SUMIFS(I:I,C:C,C1504)</f>
        <v>57542997.559999913</v>
      </c>
      <c r="T1504" s="1" t="str">
        <f>INDEX(F:F,MATCH(ecommerce_10000[[#This Row],[TotalAmount]],I:I,0))</f>
        <v>Riyadh</v>
      </c>
    </row>
    <row r="1505" spans="1:20" x14ac:dyDescent="0.3">
      <c r="A1505" s="1" t="s">
        <v>1549</v>
      </c>
      <c r="B1505" s="1" t="s">
        <v>13</v>
      </c>
      <c r="C1505" s="1" t="s">
        <v>14</v>
      </c>
      <c r="D1505" s="1" t="s">
        <v>15</v>
      </c>
      <c r="E1505" s="1" t="s">
        <v>47</v>
      </c>
      <c r="F1505" s="1" t="s">
        <v>62</v>
      </c>
      <c r="G1505">
        <v>5303.08</v>
      </c>
      <c r="H1505">
        <v>3</v>
      </c>
      <c r="I1505">
        <v>15909.24</v>
      </c>
      <c r="J1505">
        <v>4.32</v>
      </c>
      <c r="K1505">
        <v>3108</v>
      </c>
      <c r="L1505" s="2">
        <v>45412</v>
      </c>
      <c r="O1505" t="str">
        <f>IF(ecommerce_10000[[#This Row],[Platform]]="Souq","sq",ecommerce_10000[[#This Row],[Platform]])</f>
        <v>Amazon</v>
      </c>
      <c r="P1505" t="str">
        <f>IF(E1505="Souq","sq",IF(E1505="Jumia","Jum",E1505))</f>
        <v>Amazon</v>
      </c>
      <c r="Q1505">
        <f>VLOOKUP(ecommerce_10000[[#This Row],[City]],F:I,4,FALSE)</f>
        <v>27872.98</v>
      </c>
      <c r="R1505" s="1">
        <f>SUMIF(C:C,ecommerce_10000[[#This Row],[Category]],I:I)</f>
        <v>92327183.770000085</v>
      </c>
      <c r="S1505" s="1">
        <f>SUMIFS(I:I,C:C,C1505)</f>
        <v>92327183.770000085</v>
      </c>
      <c r="T1505" s="1" t="str">
        <f>INDEX(F:F,MATCH(ecommerce_10000[[#This Row],[TotalAmount]],I:I,0))</f>
        <v>Giza</v>
      </c>
    </row>
    <row r="1506" spans="1:20" x14ac:dyDescent="0.3">
      <c r="A1506" s="1" t="s">
        <v>1550</v>
      </c>
      <c r="B1506" s="1" t="s">
        <v>35</v>
      </c>
      <c r="C1506" s="1" t="s">
        <v>14</v>
      </c>
      <c r="D1506" s="1" t="s">
        <v>36</v>
      </c>
      <c r="E1506" s="1" t="s">
        <v>22</v>
      </c>
      <c r="F1506" s="1" t="s">
        <v>40</v>
      </c>
      <c r="G1506">
        <v>3044.72</v>
      </c>
      <c r="H1506">
        <v>4</v>
      </c>
      <c r="I1506">
        <v>12178.88</v>
      </c>
      <c r="J1506">
        <v>2.59</v>
      </c>
      <c r="K1506">
        <v>986</v>
      </c>
      <c r="L1506" s="2">
        <v>45447</v>
      </c>
      <c r="O1506" t="str">
        <f>IF(ecommerce_10000[[#This Row],[Platform]]="Souq","sq",ecommerce_10000[[#This Row],[Platform]])</f>
        <v>Jumia</v>
      </c>
      <c r="P1506" t="str">
        <f>IF(E1506="Souq","sq",IF(E1506="Jumia","Jum",E1506))</f>
        <v>Jum</v>
      </c>
      <c r="Q1506">
        <f>VLOOKUP(ecommerce_10000[[#This Row],[City]],F:I,4,FALSE)</f>
        <v>99349.3</v>
      </c>
      <c r="R1506" s="1">
        <f>SUMIF(C:C,ecommerce_10000[[#This Row],[Category]],I:I)</f>
        <v>92327183.770000085</v>
      </c>
      <c r="S1506" s="1">
        <f>SUMIFS(I:I,C:C,C1506)</f>
        <v>92327183.770000085</v>
      </c>
      <c r="T1506" s="1" t="str">
        <f>INDEX(F:F,MATCH(ecommerce_10000[[#This Row],[TotalAmount]],I:I,0))</f>
        <v>Riyadh</v>
      </c>
    </row>
    <row r="1507" spans="1:20" x14ac:dyDescent="0.3">
      <c r="A1507" s="1" t="s">
        <v>1551</v>
      </c>
      <c r="B1507" s="1" t="s">
        <v>38</v>
      </c>
      <c r="C1507" s="1" t="s">
        <v>20</v>
      </c>
      <c r="D1507" s="1" t="s">
        <v>39</v>
      </c>
      <c r="E1507" s="1" t="s">
        <v>16</v>
      </c>
      <c r="F1507" s="1" t="s">
        <v>17</v>
      </c>
      <c r="G1507">
        <v>17689.71</v>
      </c>
      <c r="H1507">
        <v>1</v>
      </c>
      <c r="I1507">
        <v>17689.71</v>
      </c>
      <c r="J1507">
        <v>1.91</v>
      </c>
      <c r="K1507">
        <v>345</v>
      </c>
      <c r="L1507" s="2">
        <v>45399</v>
      </c>
      <c r="O1507" t="str">
        <f>IF(ecommerce_10000[[#This Row],[Platform]]="Souq","sq",ecommerce_10000[[#This Row],[Platform]])</f>
        <v>sq</v>
      </c>
      <c r="P1507" t="str">
        <f>IF(E1507="Souq","sq",IF(E1507="Jumia","Jum",E1507))</f>
        <v>sq</v>
      </c>
      <c r="Q1507">
        <f>VLOOKUP(ecommerce_10000[[#This Row],[City]],F:I,4,FALSE)</f>
        <v>16284.02</v>
      </c>
      <c r="R1507" s="1">
        <f>SUMIF(C:C,ecommerce_10000[[#This Row],[Category]],I:I)</f>
        <v>91504159.730000004</v>
      </c>
      <c r="S1507" s="1">
        <f>SUMIFS(I:I,C:C,C1507)</f>
        <v>91504159.730000004</v>
      </c>
      <c r="T1507" s="1" t="str">
        <f>INDEX(F:F,MATCH(ecommerce_10000[[#This Row],[TotalAmount]],I:I,0))</f>
        <v>Cairo</v>
      </c>
    </row>
    <row r="1508" spans="1:20" x14ac:dyDescent="0.3">
      <c r="A1508" s="1" t="s">
        <v>1552</v>
      </c>
      <c r="B1508" s="1" t="s">
        <v>35</v>
      </c>
      <c r="C1508" s="1" t="s">
        <v>14</v>
      </c>
      <c r="D1508" s="1" t="s">
        <v>36</v>
      </c>
      <c r="E1508" s="1" t="s">
        <v>22</v>
      </c>
      <c r="F1508" s="1" t="s">
        <v>40</v>
      </c>
      <c r="G1508">
        <v>1681.45</v>
      </c>
      <c r="H1508">
        <v>4</v>
      </c>
      <c r="I1508">
        <v>6725.8</v>
      </c>
      <c r="J1508">
        <v>2.31</v>
      </c>
      <c r="K1508">
        <v>2933</v>
      </c>
      <c r="L1508" s="2">
        <v>45458</v>
      </c>
      <c r="O1508" t="str">
        <f>IF(ecommerce_10000[[#This Row],[Platform]]="Souq","sq",ecommerce_10000[[#This Row],[Platform]])</f>
        <v>Jumia</v>
      </c>
      <c r="P1508" t="str">
        <f>IF(E1508="Souq","sq",IF(E1508="Jumia","Jum",E1508))</f>
        <v>Jum</v>
      </c>
      <c r="Q1508">
        <f>VLOOKUP(ecommerce_10000[[#This Row],[City]],F:I,4,FALSE)</f>
        <v>99349.3</v>
      </c>
      <c r="R1508" s="1">
        <f>SUMIF(C:C,ecommerce_10000[[#This Row],[Category]],I:I)</f>
        <v>92327183.770000085</v>
      </c>
      <c r="S1508" s="1">
        <f>SUMIFS(I:I,C:C,C1508)</f>
        <v>92327183.770000085</v>
      </c>
      <c r="T1508" s="1" t="str">
        <f>INDEX(F:F,MATCH(ecommerce_10000[[#This Row],[TotalAmount]],I:I,0))</f>
        <v>Riyadh</v>
      </c>
    </row>
    <row r="1509" spans="1:20" x14ac:dyDescent="0.3">
      <c r="A1509" s="1" t="s">
        <v>1553</v>
      </c>
      <c r="B1509" s="1" t="s">
        <v>49</v>
      </c>
      <c r="C1509" s="1" t="s">
        <v>14</v>
      </c>
      <c r="D1509" s="1" t="s">
        <v>50</v>
      </c>
      <c r="E1509" s="1" t="s">
        <v>22</v>
      </c>
      <c r="F1509" s="1" t="s">
        <v>23</v>
      </c>
      <c r="G1509">
        <v>12167.55</v>
      </c>
      <c r="H1509">
        <v>4</v>
      </c>
      <c r="I1509">
        <v>48670.2</v>
      </c>
      <c r="J1509">
        <v>1.41</v>
      </c>
      <c r="K1509">
        <v>2311</v>
      </c>
      <c r="L1509" s="2">
        <v>45524</v>
      </c>
      <c r="O1509" t="str">
        <f>IF(ecommerce_10000[[#This Row],[Platform]]="Souq","sq",ecommerce_10000[[#This Row],[Platform]])</f>
        <v>Jumia</v>
      </c>
      <c r="P1509" t="str">
        <f>IF(E1509="Souq","sq",IF(E1509="Jumia","Jum",E1509))</f>
        <v>Jum</v>
      </c>
      <c r="Q1509">
        <f>VLOOKUP(ecommerce_10000[[#This Row],[City]],F:I,4,FALSE)</f>
        <v>13290.4</v>
      </c>
      <c r="R1509" s="1">
        <f>SUMIF(C:C,ecommerce_10000[[#This Row],[Category]],I:I)</f>
        <v>92327183.770000085</v>
      </c>
      <c r="S1509" s="1">
        <f>SUMIFS(I:I,C:C,C1509)</f>
        <v>92327183.770000085</v>
      </c>
      <c r="T1509" s="1" t="str">
        <f>INDEX(F:F,MATCH(ecommerce_10000[[#This Row],[TotalAmount]],I:I,0))</f>
        <v>Alexandria</v>
      </c>
    </row>
    <row r="1510" spans="1:20" x14ac:dyDescent="0.3">
      <c r="A1510" s="1" t="s">
        <v>1554</v>
      </c>
      <c r="B1510" s="1" t="s">
        <v>43</v>
      </c>
      <c r="C1510" s="1" t="s">
        <v>44</v>
      </c>
      <c r="D1510" s="1" t="s">
        <v>45</v>
      </c>
      <c r="E1510" s="1" t="s">
        <v>16</v>
      </c>
      <c r="F1510" s="1" t="s">
        <v>28</v>
      </c>
      <c r="G1510">
        <v>12812.02</v>
      </c>
      <c r="H1510">
        <v>1</v>
      </c>
      <c r="I1510">
        <v>12812.02</v>
      </c>
      <c r="J1510">
        <v>5</v>
      </c>
      <c r="K1510">
        <v>4493</v>
      </c>
      <c r="L1510" s="2">
        <v>45484</v>
      </c>
      <c r="O1510" t="str">
        <f>IF(ecommerce_10000[[#This Row],[Platform]]="Souq","sq",ecommerce_10000[[#This Row],[Platform]])</f>
        <v>sq</v>
      </c>
      <c r="P1510" t="str">
        <f>IF(E1510="Souq","sq",IF(E1510="Jumia","Jum",E1510))</f>
        <v>sq</v>
      </c>
      <c r="Q1510">
        <f>VLOOKUP(ecommerce_10000[[#This Row],[City]],F:I,4,FALSE)</f>
        <v>26648.76</v>
      </c>
      <c r="R1510" s="1">
        <f>SUMIF(C:C,ecommerce_10000[[#This Row],[Category]],I:I)</f>
        <v>31420413.200000018</v>
      </c>
      <c r="S1510" s="1">
        <f>SUMIFS(I:I,C:C,C1510)</f>
        <v>31420413.200000018</v>
      </c>
      <c r="T1510" s="1" t="str">
        <f>INDEX(F:F,MATCH(ecommerce_10000[[#This Row],[TotalAmount]],I:I,0))</f>
        <v>Casablanca</v>
      </c>
    </row>
    <row r="1511" spans="1:20" x14ac:dyDescent="0.3">
      <c r="A1511" s="1" t="s">
        <v>1555</v>
      </c>
      <c r="B1511" s="1" t="s">
        <v>30</v>
      </c>
      <c r="C1511" s="1" t="s">
        <v>31</v>
      </c>
      <c r="D1511" s="1" t="s">
        <v>32</v>
      </c>
      <c r="E1511" s="1" t="s">
        <v>47</v>
      </c>
      <c r="F1511" s="1" t="s">
        <v>23</v>
      </c>
      <c r="G1511">
        <v>6714.48</v>
      </c>
      <c r="H1511">
        <v>4</v>
      </c>
      <c r="I1511">
        <v>26857.919999999998</v>
      </c>
      <c r="J1511">
        <v>1.54</v>
      </c>
      <c r="K1511">
        <v>3853</v>
      </c>
      <c r="L1511" s="2">
        <v>45327</v>
      </c>
      <c r="O1511" t="str">
        <f>IF(ecommerce_10000[[#This Row],[Platform]]="Souq","sq",ecommerce_10000[[#This Row],[Platform]])</f>
        <v>Amazon</v>
      </c>
      <c r="P1511" t="str">
        <f>IF(E1511="Souq","sq",IF(E1511="Jumia","Jum",E1511))</f>
        <v>Amazon</v>
      </c>
      <c r="Q1511">
        <f>VLOOKUP(ecommerce_10000[[#This Row],[City]],F:I,4,FALSE)</f>
        <v>13290.4</v>
      </c>
      <c r="R1511" s="1">
        <f>SUMIF(C:C,ecommerce_10000[[#This Row],[Category]],I:I)</f>
        <v>57542997.559999913</v>
      </c>
      <c r="S1511" s="1">
        <f>SUMIFS(I:I,C:C,C1511)</f>
        <v>57542997.559999913</v>
      </c>
      <c r="T1511" s="1" t="str">
        <f>INDEX(F:F,MATCH(ecommerce_10000[[#This Row],[TotalAmount]],I:I,0))</f>
        <v>Alexandria</v>
      </c>
    </row>
    <row r="1512" spans="1:20" x14ac:dyDescent="0.3">
      <c r="A1512" s="1" t="s">
        <v>1556</v>
      </c>
      <c r="B1512" s="1" t="s">
        <v>35</v>
      </c>
      <c r="C1512" s="1" t="s">
        <v>14</v>
      </c>
      <c r="D1512" s="1" t="s">
        <v>36</v>
      </c>
      <c r="E1512" s="1" t="s">
        <v>16</v>
      </c>
      <c r="F1512" s="1" t="s">
        <v>40</v>
      </c>
      <c r="G1512">
        <v>9584.98</v>
      </c>
      <c r="H1512">
        <v>1</v>
      </c>
      <c r="I1512">
        <v>9584.98</v>
      </c>
      <c r="J1512">
        <v>3.15</v>
      </c>
      <c r="K1512">
        <v>714</v>
      </c>
      <c r="L1512" s="2">
        <v>45328</v>
      </c>
      <c r="O1512" t="str">
        <f>IF(ecommerce_10000[[#This Row],[Platform]]="Souq","sq",ecommerce_10000[[#This Row],[Platform]])</f>
        <v>sq</v>
      </c>
      <c r="P1512" t="str">
        <f>IF(E1512="Souq","sq",IF(E1512="Jumia","Jum",E1512))</f>
        <v>sq</v>
      </c>
      <c r="Q1512">
        <f>VLOOKUP(ecommerce_10000[[#This Row],[City]],F:I,4,FALSE)</f>
        <v>99349.3</v>
      </c>
      <c r="R1512" s="1">
        <f>SUMIF(C:C,ecommerce_10000[[#This Row],[Category]],I:I)</f>
        <v>92327183.770000085</v>
      </c>
      <c r="S1512" s="1">
        <f>SUMIFS(I:I,C:C,C1512)</f>
        <v>92327183.770000085</v>
      </c>
      <c r="T1512" s="1" t="str">
        <f>INDEX(F:F,MATCH(ecommerce_10000[[#This Row],[TotalAmount]],I:I,0))</f>
        <v>Riyadh</v>
      </c>
    </row>
    <row r="1513" spans="1:20" x14ac:dyDescent="0.3">
      <c r="A1513" s="1" t="s">
        <v>1557</v>
      </c>
      <c r="B1513" s="1" t="s">
        <v>25</v>
      </c>
      <c r="C1513" s="1" t="s">
        <v>26</v>
      </c>
      <c r="D1513" s="1" t="s">
        <v>27</v>
      </c>
      <c r="E1513" s="1" t="s">
        <v>16</v>
      </c>
      <c r="F1513" s="1" t="s">
        <v>33</v>
      </c>
      <c r="G1513">
        <v>4713.17</v>
      </c>
      <c r="H1513">
        <v>3</v>
      </c>
      <c r="I1513">
        <v>14139.51</v>
      </c>
      <c r="J1513">
        <v>1.67</v>
      </c>
      <c r="K1513">
        <v>3992</v>
      </c>
      <c r="L1513" s="2">
        <v>45339</v>
      </c>
      <c r="O1513" t="str">
        <f>IF(ecommerce_10000[[#This Row],[Platform]]="Souq","sq",ecommerce_10000[[#This Row],[Platform]])</f>
        <v>sq</v>
      </c>
      <c r="P1513" t="str">
        <f>IF(E1513="Souq","sq",IF(E1513="Jumia","Jum",E1513))</f>
        <v>sq</v>
      </c>
      <c r="Q1513">
        <f>VLOOKUP(ecommerce_10000[[#This Row],[City]],F:I,4,FALSE)</f>
        <v>3665.44</v>
      </c>
      <c r="R1513" s="1">
        <f>SUMIF(C:C,ecommerce_10000[[#This Row],[Category]],I:I)</f>
        <v>29200970.130000021</v>
      </c>
      <c r="S1513" s="1">
        <f>SUMIFS(I:I,C:C,C1513)</f>
        <v>29200970.130000021</v>
      </c>
      <c r="T1513" s="1" t="str">
        <f>INDEX(F:F,MATCH(ecommerce_10000[[#This Row],[TotalAmount]],I:I,0))</f>
        <v>Dubai</v>
      </c>
    </row>
    <row r="1514" spans="1:20" x14ac:dyDescent="0.3">
      <c r="A1514" s="1" t="s">
        <v>1558</v>
      </c>
      <c r="B1514" s="1" t="s">
        <v>19</v>
      </c>
      <c r="C1514" s="1" t="s">
        <v>20</v>
      </c>
      <c r="D1514" s="1" t="s">
        <v>21</v>
      </c>
      <c r="E1514" s="1" t="s">
        <v>47</v>
      </c>
      <c r="F1514" s="1" t="s">
        <v>33</v>
      </c>
      <c r="G1514">
        <v>826.43</v>
      </c>
      <c r="H1514">
        <v>5</v>
      </c>
      <c r="I1514">
        <v>4132.1499999999996</v>
      </c>
      <c r="J1514">
        <v>3.73</v>
      </c>
      <c r="K1514">
        <v>1939</v>
      </c>
      <c r="L1514" s="2">
        <v>45534</v>
      </c>
      <c r="O1514" t="str">
        <f>IF(ecommerce_10000[[#This Row],[Platform]]="Souq","sq",ecommerce_10000[[#This Row],[Platform]])</f>
        <v>Amazon</v>
      </c>
      <c r="P1514" t="str">
        <f>IF(E1514="Souq","sq",IF(E1514="Jumia","Jum",E1514))</f>
        <v>Amazon</v>
      </c>
      <c r="Q1514">
        <f>VLOOKUP(ecommerce_10000[[#This Row],[City]],F:I,4,FALSE)</f>
        <v>3665.44</v>
      </c>
      <c r="R1514" s="1">
        <f>SUMIF(C:C,ecommerce_10000[[#This Row],[Category]],I:I)</f>
        <v>91504159.730000004</v>
      </c>
      <c r="S1514" s="1">
        <f>SUMIFS(I:I,C:C,C1514)</f>
        <v>91504159.730000004</v>
      </c>
      <c r="T1514" s="1" t="str">
        <f>INDEX(F:F,MATCH(ecommerce_10000[[#This Row],[TotalAmount]],I:I,0))</f>
        <v>Dubai</v>
      </c>
    </row>
    <row r="1515" spans="1:20" x14ac:dyDescent="0.3">
      <c r="A1515" s="1" t="s">
        <v>1559</v>
      </c>
      <c r="B1515" s="1" t="s">
        <v>30</v>
      </c>
      <c r="C1515" s="1" t="s">
        <v>31</v>
      </c>
      <c r="D1515" s="1" t="s">
        <v>32</v>
      </c>
      <c r="E1515" s="1" t="s">
        <v>47</v>
      </c>
      <c r="F1515" s="1" t="s">
        <v>40</v>
      </c>
      <c r="G1515">
        <v>17012.310000000001</v>
      </c>
      <c r="H1515">
        <v>3</v>
      </c>
      <c r="I1515">
        <v>51036.93</v>
      </c>
      <c r="J1515">
        <v>4.7</v>
      </c>
      <c r="K1515">
        <v>4096</v>
      </c>
      <c r="L1515" s="2">
        <v>45499</v>
      </c>
      <c r="O1515" t="str">
        <f>IF(ecommerce_10000[[#This Row],[Platform]]="Souq","sq",ecommerce_10000[[#This Row],[Platform]])</f>
        <v>Amazon</v>
      </c>
      <c r="P1515" t="str">
        <f>IF(E1515="Souq","sq",IF(E1515="Jumia","Jum",E1515))</f>
        <v>Amazon</v>
      </c>
      <c r="Q1515">
        <f>VLOOKUP(ecommerce_10000[[#This Row],[City]],F:I,4,FALSE)</f>
        <v>99349.3</v>
      </c>
      <c r="R1515" s="1">
        <f>SUMIF(C:C,ecommerce_10000[[#This Row],[Category]],I:I)</f>
        <v>57542997.559999913</v>
      </c>
      <c r="S1515" s="1">
        <f>SUMIFS(I:I,C:C,C1515)</f>
        <v>57542997.559999913</v>
      </c>
      <c r="T1515" s="1" t="str">
        <f>INDEX(F:F,MATCH(ecommerce_10000[[#This Row],[TotalAmount]],I:I,0))</f>
        <v>Riyadh</v>
      </c>
    </row>
    <row r="1516" spans="1:20" x14ac:dyDescent="0.3">
      <c r="A1516" s="1" t="s">
        <v>1560</v>
      </c>
      <c r="B1516" s="1" t="s">
        <v>49</v>
      </c>
      <c r="C1516" s="1" t="s">
        <v>14</v>
      </c>
      <c r="D1516" s="1" t="s">
        <v>50</v>
      </c>
      <c r="E1516" s="1" t="s">
        <v>22</v>
      </c>
      <c r="F1516" s="1" t="s">
        <v>40</v>
      </c>
      <c r="G1516">
        <v>4332.03</v>
      </c>
      <c r="H1516">
        <v>1</v>
      </c>
      <c r="I1516">
        <v>4332.03</v>
      </c>
      <c r="J1516">
        <v>4.5599999999999996</v>
      </c>
      <c r="K1516">
        <v>3489</v>
      </c>
      <c r="L1516" s="2">
        <v>45467</v>
      </c>
      <c r="O1516" t="str">
        <f>IF(ecommerce_10000[[#This Row],[Platform]]="Souq","sq",ecommerce_10000[[#This Row],[Platform]])</f>
        <v>Jumia</v>
      </c>
      <c r="P1516" t="str">
        <f>IF(E1516="Souq","sq",IF(E1516="Jumia","Jum",E1516))</f>
        <v>Jum</v>
      </c>
      <c r="Q1516">
        <f>VLOOKUP(ecommerce_10000[[#This Row],[City]],F:I,4,FALSE)</f>
        <v>99349.3</v>
      </c>
      <c r="R1516" s="1">
        <f>SUMIF(C:C,ecommerce_10000[[#This Row],[Category]],I:I)</f>
        <v>92327183.770000085</v>
      </c>
      <c r="S1516" s="1">
        <f>SUMIFS(I:I,C:C,C1516)</f>
        <v>92327183.770000085</v>
      </c>
      <c r="T1516" s="1" t="str">
        <f>INDEX(F:F,MATCH(ecommerce_10000[[#This Row],[TotalAmount]],I:I,0))</f>
        <v>Riyadh</v>
      </c>
    </row>
    <row r="1517" spans="1:20" x14ac:dyDescent="0.3">
      <c r="A1517" s="1" t="s">
        <v>1561</v>
      </c>
      <c r="B1517" s="1" t="s">
        <v>49</v>
      </c>
      <c r="C1517" s="1" t="s">
        <v>14</v>
      </c>
      <c r="D1517" s="1" t="s">
        <v>50</v>
      </c>
      <c r="E1517" s="1" t="s">
        <v>47</v>
      </c>
      <c r="F1517" s="1" t="s">
        <v>23</v>
      </c>
      <c r="G1517">
        <v>9328.59</v>
      </c>
      <c r="H1517">
        <v>5</v>
      </c>
      <c r="I1517">
        <v>46642.95</v>
      </c>
      <c r="J1517">
        <v>2.11</v>
      </c>
      <c r="K1517">
        <v>3124</v>
      </c>
      <c r="L1517" s="2">
        <v>45473</v>
      </c>
      <c r="O1517" t="str">
        <f>IF(ecommerce_10000[[#This Row],[Platform]]="Souq","sq",ecommerce_10000[[#This Row],[Platform]])</f>
        <v>Amazon</v>
      </c>
      <c r="P1517" t="str">
        <f>IF(E1517="Souq","sq",IF(E1517="Jumia","Jum",E1517))</f>
        <v>Amazon</v>
      </c>
      <c r="Q1517">
        <f>VLOOKUP(ecommerce_10000[[#This Row],[City]],F:I,4,FALSE)</f>
        <v>13290.4</v>
      </c>
      <c r="R1517" s="1">
        <f>SUMIF(C:C,ecommerce_10000[[#This Row],[Category]],I:I)</f>
        <v>92327183.770000085</v>
      </c>
      <c r="S1517" s="1">
        <f>SUMIFS(I:I,C:C,C1517)</f>
        <v>92327183.770000085</v>
      </c>
      <c r="T1517" s="1" t="str">
        <f>INDEX(F:F,MATCH(ecommerce_10000[[#This Row],[TotalAmount]],I:I,0))</f>
        <v>Alexandria</v>
      </c>
    </row>
    <row r="1518" spans="1:20" x14ac:dyDescent="0.3">
      <c r="A1518" s="1" t="s">
        <v>1562</v>
      </c>
      <c r="B1518" s="1" t="s">
        <v>43</v>
      </c>
      <c r="C1518" s="1" t="s">
        <v>44</v>
      </c>
      <c r="D1518" s="1" t="s">
        <v>45</v>
      </c>
      <c r="E1518" s="1" t="s">
        <v>47</v>
      </c>
      <c r="F1518" s="1" t="s">
        <v>33</v>
      </c>
      <c r="G1518">
        <v>6721.6</v>
      </c>
      <c r="H1518">
        <v>1</v>
      </c>
      <c r="I1518">
        <v>6721.6</v>
      </c>
      <c r="J1518">
        <v>2.0699999999999998</v>
      </c>
      <c r="K1518">
        <v>1668</v>
      </c>
      <c r="L1518" s="2">
        <v>45382</v>
      </c>
      <c r="O1518" t="str">
        <f>IF(ecommerce_10000[[#This Row],[Platform]]="Souq","sq",ecommerce_10000[[#This Row],[Platform]])</f>
        <v>Amazon</v>
      </c>
      <c r="P1518" t="str">
        <f>IF(E1518="Souq","sq",IF(E1518="Jumia","Jum",E1518))</f>
        <v>Amazon</v>
      </c>
      <c r="Q1518">
        <f>VLOOKUP(ecommerce_10000[[#This Row],[City]],F:I,4,FALSE)</f>
        <v>3665.44</v>
      </c>
      <c r="R1518" s="1">
        <f>SUMIF(C:C,ecommerce_10000[[#This Row],[Category]],I:I)</f>
        <v>31420413.200000018</v>
      </c>
      <c r="S1518" s="1">
        <f>SUMIFS(I:I,C:C,C1518)</f>
        <v>31420413.200000018</v>
      </c>
      <c r="T1518" s="1" t="str">
        <f>INDEX(F:F,MATCH(ecommerce_10000[[#This Row],[TotalAmount]],I:I,0))</f>
        <v>Dubai</v>
      </c>
    </row>
    <row r="1519" spans="1:20" x14ac:dyDescent="0.3">
      <c r="A1519" s="1" t="s">
        <v>1563</v>
      </c>
      <c r="B1519" s="1" t="s">
        <v>30</v>
      </c>
      <c r="C1519" s="1" t="s">
        <v>31</v>
      </c>
      <c r="D1519" s="1" t="s">
        <v>32</v>
      </c>
      <c r="E1519" s="1" t="s">
        <v>16</v>
      </c>
      <c r="F1519" s="1" t="s">
        <v>33</v>
      </c>
      <c r="G1519">
        <v>8175.13</v>
      </c>
      <c r="H1519">
        <v>3</v>
      </c>
      <c r="I1519">
        <v>24525.39</v>
      </c>
      <c r="J1519">
        <v>4.72</v>
      </c>
      <c r="K1519">
        <v>2907</v>
      </c>
      <c r="L1519" s="2">
        <v>45595</v>
      </c>
      <c r="O1519" t="str">
        <f>IF(ecommerce_10000[[#This Row],[Platform]]="Souq","sq",ecommerce_10000[[#This Row],[Platform]])</f>
        <v>sq</v>
      </c>
      <c r="P1519" t="str">
        <f>IF(E1519="Souq","sq",IF(E1519="Jumia","Jum",E1519))</f>
        <v>sq</v>
      </c>
      <c r="Q1519">
        <f>VLOOKUP(ecommerce_10000[[#This Row],[City]],F:I,4,FALSE)</f>
        <v>3665.44</v>
      </c>
      <c r="R1519" s="1">
        <f>SUMIF(C:C,ecommerce_10000[[#This Row],[Category]],I:I)</f>
        <v>57542997.559999913</v>
      </c>
      <c r="S1519" s="1">
        <f>SUMIFS(I:I,C:C,C1519)</f>
        <v>57542997.559999913</v>
      </c>
      <c r="T1519" s="1" t="str">
        <f>INDEX(F:F,MATCH(ecommerce_10000[[#This Row],[TotalAmount]],I:I,0))</f>
        <v>Dubai</v>
      </c>
    </row>
    <row r="1520" spans="1:20" x14ac:dyDescent="0.3">
      <c r="A1520" s="1" t="s">
        <v>1564</v>
      </c>
      <c r="B1520" s="1" t="s">
        <v>35</v>
      </c>
      <c r="C1520" s="1" t="s">
        <v>14</v>
      </c>
      <c r="D1520" s="1" t="s">
        <v>36</v>
      </c>
      <c r="E1520" s="1" t="s">
        <v>22</v>
      </c>
      <c r="F1520" s="1" t="s">
        <v>17</v>
      </c>
      <c r="G1520">
        <v>18439.29</v>
      </c>
      <c r="H1520">
        <v>4</v>
      </c>
      <c r="I1520">
        <v>73757.16</v>
      </c>
      <c r="J1520">
        <v>1.24</v>
      </c>
      <c r="K1520">
        <v>4631</v>
      </c>
      <c r="L1520" s="2">
        <v>45574</v>
      </c>
      <c r="O1520" t="str">
        <f>IF(ecommerce_10000[[#This Row],[Platform]]="Souq","sq",ecommerce_10000[[#This Row],[Platform]])</f>
        <v>Jumia</v>
      </c>
      <c r="P1520" t="str">
        <f>IF(E1520="Souq","sq",IF(E1520="Jumia","Jum",E1520))</f>
        <v>Jum</v>
      </c>
      <c r="Q1520">
        <f>VLOOKUP(ecommerce_10000[[#This Row],[City]],F:I,4,FALSE)</f>
        <v>16284.02</v>
      </c>
      <c r="R1520" s="1">
        <f>SUMIF(C:C,ecommerce_10000[[#This Row],[Category]],I:I)</f>
        <v>92327183.770000085</v>
      </c>
      <c r="S1520" s="1">
        <f>SUMIFS(I:I,C:C,C1520)</f>
        <v>92327183.770000085</v>
      </c>
      <c r="T1520" s="1" t="str">
        <f>INDEX(F:F,MATCH(ecommerce_10000[[#This Row],[TotalAmount]],I:I,0))</f>
        <v>Cairo</v>
      </c>
    </row>
    <row r="1521" spans="1:20" x14ac:dyDescent="0.3">
      <c r="A1521" s="1" t="s">
        <v>1565</v>
      </c>
      <c r="B1521" s="1" t="s">
        <v>25</v>
      </c>
      <c r="C1521" s="1" t="s">
        <v>26</v>
      </c>
      <c r="D1521" s="1" t="s">
        <v>27</v>
      </c>
      <c r="E1521" s="1" t="s">
        <v>16</v>
      </c>
      <c r="F1521" s="1" t="s">
        <v>33</v>
      </c>
      <c r="G1521">
        <v>15760.01</v>
      </c>
      <c r="H1521">
        <v>1</v>
      </c>
      <c r="I1521">
        <v>15760.01</v>
      </c>
      <c r="J1521">
        <v>4.01</v>
      </c>
      <c r="K1521">
        <v>33</v>
      </c>
      <c r="L1521" s="2">
        <v>45359</v>
      </c>
      <c r="O1521" t="str">
        <f>IF(ecommerce_10000[[#This Row],[Platform]]="Souq","sq",ecommerce_10000[[#This Row],[Platform]])</f>
        <v>sq</v>
      </c>
      <c r="P1521" t="str">
        <f>IF(E1521="Souq","sq",IF(E1521="Jumia","Jum",E1521))</f>
        <v>sq</v>
      </c>
      <c r="Q1521">
        <f>VLOOKUP(ecommerce_10000[[#This Row],[City]],F:I,4,FALSE)</f>
        <v>3665.44</v>
      </c>
      <c r="R1521" s="1">
        <f>SUMIF(C:C,ecommerce_10000[[#This Row],[Category]],I:I)</f>
        <v>29200970.130000021</v>
      </c>
      <c r="S1521" s="1">
        <f>SUMIFS(I:I,C:C,C1521)</f>
        <v>29200970.130000021</v>
      </c>
      <c r="T1521" s="1" t="str">
        <f>INDEX(F:F,MATCH(ecommerce_10000[[#This Row],[TotalAmount]],I:I,0))</f>
        <v>Dubai</v>
      </c>
    </row>
    <row r="1522" spans="1:20" x14ac:dyDescent="0.3">
      <c r="A1522" s="1" t="s">
        <v>1566</v>
      </c>
      <c r="B1522" s="1" t="s">
        <v>65</v>
      </c>
      <c r="C1522" s="1" t="s">
        <v>20</v>
      </c>
      <c r="D1522" s="1" t="s">
        <v>66</v>
      </c>
      <c r="E1522" s="1" t="s">
        <v>47</v>
      </c>
      <c r="F1522" s="1" t="s">
        <v>28</v>
      </c>
      <c r="G1522">
        <v>12640.25</v>
      </c>
      <c r="H1522">
        <v>2</v>
      </c>
      <c r="I1522">
        <v>25280.5</v>
      </c>
      <c r="J1522">
        <v>4.5</v>
      </c>
      <c r="K1522">
        <v>2030</v>
      </c>
      <c r="L1522" s="2">
        <v>45523</v>
      </c>
      <c r="O1522" t="str">
        <f>IF(ecommerce_10000[[#This Row],[Platform]]="Souq","sq",ecommerce_10000[[#This Row],[Platform]])</f>
        <v>Amazon</v>
      </c>
      <c r="P1522" t="str">
        <f>IF(E1522="Souq","sq",IF(E1522="Jumia","Jum",E1522))</f>
        <v>Amazon</v>
      </c>
      <c r="Q1522">
        <f>VLOOKUP(ecommerce_10000[[#This Row],[City]],F:I,4,FALSE)</f>
        <v>26648.76</v>
      </c>
      <c r="R1522" s="1">
        <f>SUMIF(C:C,ecommerce_10000[[#This Row],[Category]],I:I)</f>
        <v>91504159.730000004</v>
      </c>
      <c r="S1522" s="1">
        <f>SUMIFS(I:I,C:C,C1522)</f>
        <v>91504159.730000004</v>
      </c>
      <c r="T1522" s="1" t="str">
        <f>INDEX(F:F,MATCH(ecommerce_10000[[#This Row],[TotalAmount]],I:I,0))</f>
        <v>Casablanca</v>
      </c>
    </row>
    <row r="1523" spans="1:20" x14ac:dyDescent="0.3">
      <c r="A1523" s="1" t="s">
        <v>1567</v>
      </c>
      <c r="B1523" s="1" t="s">
        <v>53</v>
      </c>
      <c r="C1523" s="1" t="s">
        <v>31</v>
      </c>
      <c r="D1523" s="1" t="s">
        <v>54</v>
      </c>
      <c r="E1523" s="1" t="s">
        <v>47</v>
      </c>
      <c r="F1523" s="1" t="s">
        <v>28</v>
      </c>
      <c r="G1523">
        <v>7272.04</v>
      </c>
      <c r="H1523">
        <v>4</v>
      </c>
      <c r="I1523">
        <v>29088.16</v>
      </c>
      <c r="J1523">
        <v>4.8</v>
      </c>
      <c r="K1523">
        <v>1077</v>
      </c>
      <c r="L1523" s="2">
        <v>45622</v>
      </c>
      <c r="O1523" t="str">
        <f>IF(ecommerce_10000[[#This Row],[Platform]]="Souq","sq",ecommerce_10000[[#This Row],[Platform]])</f>
        <v>Amazon</v>
      </c>
      <c r="P1523" t="str">
        <f>IF(E1523="Souq","sq",IF(E1523="Jumia","Jum",E1523))</f>
        <v>Amazon</v>
      </c>
      <c r="Q1523">
        <f>VLOOKUP(ecommerce_10000[[#This Row],[City]],F:I,4,FALSE)</f>
        <v>26648.76</v>
      </c>
      <c r="R1523" s="1">
        <f>SUMIF(C:C,ecommerce_10000[[#This Row],[Category]],I:I)</f>
        <v>57542997.559999913</v>
      </c>
      <c r="S1523" s="1">
        <f>SUMIFS(I:I,C:C,C1523)</f>
        <v>57542997.559999913</v>
      </c>
      <c r="T1523" s="1" t="str">
        <f>INDEX(F:F,MATCH(ecommerce_10000[[#This Row],[TotalAmount]],I:I,0))</f>
        <v>Casablanca</v>
      </c>
    </row>
    <row r="1524" spans="1:20" x14ac:dyDescent="0.3">
      <c r="A1524" s="1" t="s">
        <v>1568</v>
      </c>
      <c r="B1524" s="1" t="s">
        <v>53</v>
      </c>
      <c r="C1524" s="1" t="s">
        <v>31</v>
      </c>
      <c r="D1524" s="1" t="s">
        <v>54</v>
      </c>
      <c r="E1524" s="1" t="s">
        <v>16</v>
      </c>
      <c r="F1524" s="1" t="s">
        <v>17</v>
      </c>
      <c r="G1524">
        <v>16852.73</v>
      </c>
      <c r="H1524">
        <v>1</v>
      </c>
      <c r="I1524">
        <v>16852.73</v>
      </c>
      <c r="J1524">
        <v>4.07</v>
      </c>
      <c r="K1524">
        <v>3515</v>
      </c>
      <c r="L1524" s="2">
        <v>45326</v>
      </c>
      <c r="O1524" t="str">
        <f>IF(ecommerce_10000[[#This Row],[Platform]]="Souq","sq",ecommerce_10000[[#This Row],[Platform]])</f>
        <v>sq</v>
      </c>
      <c r="P1524" t="str">
        <f>IF(E1524="Souq","sq",IF(E1524="Jumia","Jum",E1524))</f>
        <v>sq</v>
      </c>
      <c r="Q1524">
        <f>VLOOKUP(ecommerce_10000[[#This Row],[City]],F:I,4,FALSE)</f>
        <v>16284.02</v>
      </c>
      <c r="R1524" s="1">
        <f>SUMIF(C:C,ecommerce_10000[[#This Row],[Category]],I:I)</f>
        <v>57542997.559999913</v>
      </c>
      <c r="S1524" s="1">
        <f>SUMIFS(I:I,C:C,C1524)</f>
        <v>57542997.559999913</v>
      </c>
      <c r="T1524" s="1" t="str">
        <f>INDEX(F:F,MATCH(ecommerce_10000[[#This Row],[TotalAmount]],I:I,0))</f>
        <v>Cairo</v>
      </c>
    </row>
    <row r="1525" spans="1:20" x14ac:dyDescent="0.3">
      <c r="A1525" s="1" t="s">
        <v>1569</v>
      </c>
      <c r="B1525" s="1" t="s">
        <v>65</v>
      </c>
      <c r="C1525" s="1" t="s">
        <v>20</v>
      </c>
      <c r="D1525" s="1" t="s">
        <v>66</v>
      </c>
      <c r="E1525" s="1" t="s">
        <v>47</v>
      </c>
      <c r="F1525" s="1" t="s">
        <v>62</v>
      </c>
      <c r="G1525">
        <v>9764.93</v>
      </c>
      <c r="H1525">
        <v>2</v>
      </c>
      <c r="I1525">
        <v>19529.86</v>
      </c>
      <c r="J1525">
        <v>3.52</v>
      </c>
      <c r="K1525">
        <v>3899</v>
      </c>
      <c r="L1525" s="2">
        <v>45641</v>
      </c>
      <c r="O1525" t="str">
        <f>IF(ecommerce_10000[[#This Row],[Platform]]="Souq","sq",ecommerce_10000[[#This Row],[Platform]])</f>
        <v>Amazon</v>
      </c>
      <c r="P1525" t="str">
        <f>IF(E1525="Souq","sq",IF(E1525="Jumia","Jum",E1525))</f>
        <v>Amazon</v>
      </c>
      <c r="Q1525">
        <f>VLOOKUP(ecommerce_10000[[#This Row],[City]],F:I,4,FALSE)</f>
        <v>27872.98</v>
      </c>
      <c r="R1525" s="1">
        <f>SUMIF(C:C,ecommerce_10000[[#This Row],[Category]],I:I)</f>
        <v>91504159.730000004</v>
      </c>
      <c r="S1525" s="1">
        <f>SUMIFS(I:I,C:C,C1525)</f>
        <v>91504159.730000004</v>
      </c>
      <c r="T1525" s="1" t="str">
        <f>INDEX(F:F,MATCH(ecommerce_10000[[#This Row],[TotalAmount]],I:I,0))</f>
        <v>Giza</v>
      </c>
    </row>
    <row r="1526" spans="1:20" x14ac:dyDescent="0.3">
      <c r="A1526" s="1" t="s">
        <v>1570</v>
      </c>
      <c r="B1526" s="1" t="s">
        <v>65</v>
      </c>
      <c r="C1526" s="1" t="s">
        <v>20</v>
      </c>
      <c r="D1526" s="1" t="s">
        <v>66</v>
      </c>
      <c r="E1526" s="1" t="s">
        <v>22</v>
      </c>
      <c r="F1526" s="1" t="s">
        <v>62</v>
      </c>
      <c r="G1526">
        <v>15235.44</v>
      </c>
      <c r="H1526">
        <v>4</v>
      </c>
      <c r="I1526">
        <v>60941.760000000002</v>
      </c>
      <c r="J1526">
        <v>1.5</v>
      </c>
      <c r="K1526">
        <v>2869</v>
      </c>
      <c r="L1526" s="2">
        <v>45428</v>
      </c>
      <c r="O1526" t="str">
        <f>IF(ecommerce_10000[[#This Row],[Platform]]="Souq","sq",ecommerce_10000[[#This Row],[Platform]])</f>
        <v>Jumia</v>
      </c>
      <c r="P1526" t="str">
        <f>IF(E1526="Souq","sq",IF(E1526="Jumia","Jum",E1526))</f>
        <v>Jum</v>
      </c>
      <c r="Q1526">
        <f>VLOOKUP(ecommerce_10000[[#This Row],[City]],F:I,4,FALSE)</f>
        <v>27872.98</v>
      </c>
      <c r="R1526" s="1">
        <f>SUMIF(C:C,ecommerce_10000[[#This Row],[Category]],I:I)</f>
        <v>91504159.730000004</v>
      </c>
      <c r="S1526" s="1">
        <f>SUMIFS(I:I,C:C,C1526)</f>
        <v>91504159.730000004</v>
      </c>
      <c r="T1526" s="1" t="str">
        <f>INDEX(F:F,MATCH(ecommerce_10000[[#This Row],[TotalAmount]],I:I,0))</f>
        <v>Giza</v>
      </c>
    </row>
    <row r="1527" spans="1:20" x14ac:dyDescent="0.3">
      <c r="A1527" s="1" t="s">
        <v>1571</v>
      </c>
      <c r="B1527" s="1" t="s">
        <v>38</v>
      </c>
      <c r="C1527" s="1" t="s">
        <v>20</v>
      </c>
      <c r="D1527" s="1" t="s">
        <v>39</v>
      </c>
      <c r="E1527" s="1" t="s">
        <v>22</v>
      </c>
      <c r="F1527" s="1" t="s">
        <v>33</v>
      </c>
      <c r="G1527">
        <v>17708.990000000002</v>
      </c>
      <c r="H1527">
        <v>1</v>
      </c>
      <c r="I1527">
        <v>17708.990000000002</v>
      </c>
      <c r="J1527">
        <v>2.0299999999999998</v>
      </c>
      <c r="K1527">
        <v>4022</v>
      </c>
      <c r="L1527" s="2">
        <v>45376</v>
      </c>
      <c r="O1527" t="str">
        <f>IF(ecommerce_10000[[#This Row],[Platform]]="Souq","sq",ecommerce_10000[[#This Row],[Platform]])</f>
        <v>Jumia</v>
      </c>
      <c r="P1527" t="str">
        <f>IF(E1527="Souq","sq",IF(E1527="Jumia","Jum",E1527))</f>
        <v>Jum</v>
      </c>
      <c r="Q1527">
        <f>VLOOKUP(ecommerce_10000[[#This Row],[City]],F:I,4,FALSE)</f>
        <v>3665.44</v>
      </c>
      <c r="R1527" s="1">
        <f>SUMIF(C:C,ecommerce_10000[[#This Row],[Category]],I:I)</f>
        <v>91504159.730000004</v>
      </c>
      <c r="S1527" s="1">
        <f>SUMIFS(I:I,C:C,C1527)</f>
        <v>91504159.730000004</v>
      </c>
      <c r="T1527" s="1" t="str">
        <f>INDEX(F:F,MATCH(ecommerce_10000[[#This Row],[TotalAmount]],I:I,0))</f>
        <v>Dubai</v>
      </c>
    </row>
    <row r="1528" spans="1:20" x14ac:dyDescent="0.3">
      <c r="A1528" s="1" t="s">
        <v>1572</v>
      </c>
      <c r="B1528" s="1" t="s">
        <v>35</v>
      </c>
      <c r="C1528" s="1" t="s">
        <v>14</v>
      </c>
      <c r="D1528" s="1" t="s">
        <v>36</v>
      </c>
      <c r="E1528" s="1" t="s">
        <v>47</v>
      </c>
      <c r="F1528" s="1" t="s">
        <v>28</v>
      </c>
      <c r="G1528">
        <v>15614.03</v>
      </c>
      <c r="H1528">
        <v>5</v>
      </c>
      <c r="I1528">
        <v>78070.149999999994</v>
      </c>
      <c r="J1528">
        <v>3.92</v>
      </c>
      <c r="K1528">
        <v>3814</v>
      </c>
      <c r="L1528" s="2">
        <v>45555</v>
      </c>
      <c r="O1528" t="str">
        <f>IF(ecommerce_10000[[#This Row],[Platform]]="Souq","sq",ecommerce_10000[[#This Row],[Platform]])</f>
        <v>Amazon</v>
      </c>
      <c r="P1528" t="str">
        <f>IF(E1528="Souq","sq",IF(E1528="Jumia","Jum",E1528))</f>
        <v>Amazon</v>
      </c>
      <c r="Q1528">
        <f>VLOOKUP(ecommerce_10000[[#This Row],[City]],F:I,4,FALSE)</f>
        <v>26648.76</v>
      </c>
      <c r="R1528" s="1">
        <f>SUMIF(C:C,ecommerce_10000[[#This Row],[Category]],I:I)</f>
        <v>92327183.770000085</v>
      </c>
      <c r="S1528" s="1">
        <f>SUMIFS(I:I,C:C,C1528)</f>
        <v>92327183.770000085</v>
      </c>
      <c r="T1528" s="1" t="str">
        <f>INDEX(F:F,MATCH(ecommerce_10000[[#This Row],[TotalAmount]],I:I,0))</f>
        <v>Casablanca</v>
      </c>
    </row>
    <row r="1529" spans="1:20" x14ac:dyDescent="0.3">
      <c r="A1529" s="1" t="s">
        <v>1573</v>
      </c>
      <c r="B1529" s="1" t="s">
        <v>25</v>
      </c>
      <c r="C1529" s="1" t="s">
        <v>26</v>
      </c>
      <c r="D1529" s="1" t="s">
        <v>27</v>
      </c>
      <c r="E1529" s="1" t="s">
        <v>22</v>
      </c>
      <c r="F1529" s="1" t="s">
        <v>23</v>
      </c>
      <c r="G1529">
        <v>8046.22</v>
      </c>
      <c r="H1529">
        <v>4</v>
      </c>
      <c r="I1529">
        <v>32184.880000000001</v>
      </c>
      <c r="J1529">
        <v>2.62</v>
      </c>
      <c r="K1529">
        <v>2724</v>
      </c>
      <c r="L1529" s="2">
        <v>45383</v>
      </c>
      <c r="O1529" t="str">
        <f>IF(ecommerce_10000[[#This Row],[Platform]]="Souq","sq",ecommerce_10000[[#This Row],[Platform]])</f>
        <v>Jumia</v>
      </c>
      <c r="P1529" t="str">
        <f>IF(E1529="Souq","sq",IF(E1529="Jumia","Jum",E1529))</f>
        <v>Jum</v>
      </c>
      <c r="Q1529">
        <f>VLOOKUP(ecommerce_10000[[#This Row],[City]],F:I,4,FALSE)</f>
        <v>13290.4</v>
      </c>
      <c r="R1529" s="1">
        <f>SUMIF(C:C,ecommerce_10000[[#This Row],[Category]],I:I)</f>
        <v>29200970.130000021</v>
      </c>
      <c r="S1529" s="1">
        <f>SUMIFS(I:I,C:C,C1529)</f>
        <v>29200970.130000021</v>
      </c>
      <c r="T1529" s="1" t="str">
        <f>INDEX(F:F,MATCH(ecommerce_10000[[#This Row],[TotalAmount]],I:I,0))</f>
        <v>Alexandria</v>
      </c>
    </row>
    <row r="1530" spans="1:20" x14ac:dyDescent="0.3">
      <c r="A1530" s="1" t="s">
        <v>1574</v>
      </c>
      <c r="B1530" s="1" t="s">
        <v>65</v>
      </c>
      <c r="C1530" s="1" t="s">
        <v>20</v>
      </c>
      <c r="D1530" s="1" t="s">
        <v>66</v>
      </c>
      <c r="E1530" s="1" t="s">
        <v>22</v>
      </c>
      <c r="F1530" s="1" t="s">
        <v>17</v>
      </c>
      <c r="G1530">
        <v>14006.34</v>
      </c>
      <c r="H1530">
        <v>5</v>
      </c>
      <c r="I1530">
        <v>70031.7</v>
      </c>
      <c r="J1530">
        <v>2.95</v>
      </c>
      <c r="K1530">
        <v>3360</v>
      </c>
      <c r="L1530" s="2">
        <v>45554</v>
      </c>
      <c r="O1530" t="str">
        <f>IF(ecommerce_10000[[#This Row],[Platform]]="Souq","sq",ecommerce_10000[[#This Row],[Platform]])</f>
        <v>Jumia</v>
      </c>
      <c r="P1530" t="str">
        <f>IF(E1530="Souq","sq",IF(E1530="Jumia","Jum",E1530))</f>
        <v>Jum</v>
      </c>
      <c r="Q1530">
        <f>VLOOKUP(ecommerce_10000[[#This Row],[City]],F:I,4,FALSE)</f>
        <v>16284.02</v>
      </c>
      <c r="R1530" s="1">
        <f>SUMIF(C:C,ecommerce_10000[[#This Row],[Category]],I:I)</f>
        <v>91504159.730000004</v>
      </c>
      <c r="S1530" s="1">
        <f>SUMIFS(I:I,C:C,C1530)</f>
        <v>91504159.730000004</v>
      </c>
      <c r="T1530" s="1" t="str">
        <f>INDEX(F:F,MATCH(ecommerce_10000[[#This Row],[TotalAmount]],I:I,0))</f>
        <v>Cairo</v>
      </c>
    </row>
    <row r="1531" spans="1:20" x14ac:dyDescent="0.3">
      <c r="A1531" s="1" t="s">
        <v>1575</v>
      </c>
      <c r="B1531" s="1" t="s">
        <v>35</v>
      </c>
      <c r="C1531" s="1" t="s">
        <v>14</v>
      </c>
      <c r="D1531" s="1" t="s">
        <v>36</v>
      </c>
      <c r="E1531" s="1" t="s">
        <v>16</v>
      </c>
      <c r="F1531" s="1" t="s">
        <v>23</v>
      </c>
      <c r="G1531">
        <v>8052.27</v>
      </c>
      <c r="H1531">
        <v>2</v>
      </c>
      <c r="I1531">
        <v>16104.54</v>
      </c>
      <c r="J1531">
        <v>1.63</v>
      </c>
      <c r="K1531">
        <v>3040</v>
      </c>
      <c r="L1531" s="2">
        <v>45530</v>
      </c>
      <c r="O1531" t="str">
        <f>IF(ecommerce_10000[[#This Row],[Platform]]="Souq","sq",ecommerce_10000[[#This Row],[Platform]])</f>
        <v>sq</v>
      </c>
      <c r="P1531" t="str">
        <f>IF(E1531="Souq","sq",IF(E1531="Jumia","Jum",E1531))</f>
        <v>sq</v>
      </c>
      <c r="Q1531">
        <f>VLOOKUP(ecommerce_10000[[#This Row],[City]],F:I,4,FALSE)</f>
        <v>13290.4</v>
      </c>
      <c r="R1531" s="1">
        <f>SUMIF(C:C,ecommerce_10000[[#This Row],[Category]],I:I)</f>
        <v>92327183.770000085</v>
      </c>
      <c r="S1531" s="1">
        <f>SUMIFS(I:I,C:C,C1531)</f>
        <v>92327183.770000085</v>
      </c>
      <c r="T1531" s="1" t="str">
        <f>INDEX(F:F,MATCH(ecommerce_10000[[#This Row],[TotalAmount]],I:I,0))</f>
        <v>Alexandria</v>
      </c>
    </row>
    <row r="1532" spans="1:20" x14ac:dyDescent="0.3">
      <c r="A1532" s="1" t="s">
        <v>1576</v>
      </c>
      <c r="B1532" s="1" t="s">
        <v>53</v>
      </c>
      <c r="C1532" s="1" t="s">
        <v>31</v>
      </c>
      <c r="D1532" s="1" t="s">
        <v>54</v>
      </c>
      <c r="E1532" s="1" t="s">
        <v>16</v>
      </c>
      <c r="F1532" s="1" t="s">
        <v>28</v>
      </c>
      <c r="G1532">
        <v>7704.53</v>
      </c>
      <c r="H1532">
        <v>5</v>
      </c>
      <c r="I1532">
        <v>38522.65</v>
      </c>
      <c r="J1532">
        <v>1.88</v>
      </c>
      <c r="K1532">
        <v>3384</v>
      </c>
      <c r="L1532" s="2">
        <v>45319</v>
      </c>
      <c r="O1532" t="str">
        <f>IF(ecommerce_10000[[#This Row],[Platform]]="Souq","sq",ecommerce_10000[[#This Row],[Platform]])</f>
        <v>sq</v>
      </c>
      <c r="P1532" t="str">
        <f>IF(E1532="Souq","sq",IF(E1532="Jumia","Jum",E1532))</f>
        <v>sq</v>
      </c>
      <c r="Q1532">
        <f>VLOOKUP(ecommerce_10000[[#This Row],[City]],F:I,4,FALSE)</f>
        <v>26648.76</v>
      </c>
      <c r="R1532" s="1">
        <f>SUMIF(C:C,ecommerce_10000[[#This Row],[Category]],I:I)</f>
        <v>57542997.559999913</v>
      </c>
      <c r="S1532" s="1">
        <f>SUMIFS(I:I,C:C,C1532)</f>
        <v>57542997.559999913</v>
      </c>
      <c r="T1532" s="1" t="str">
        <f>INDEX(F:F,MATCH(ecommerce_10000[[#This Row],[TotalAmount]],I:I,0))</f>
        <v>Casablanca</v>
      </c>
    </row>
    <row r="1533" spans="1:20" x14ac:dyDescent="0.3">
      <c r="A1533" s="1" t="s">
        <v>1577</v>
      </c>
      <c r="B1533" s="1" t="s">
        <v>19</v>
      </c>
      <c r="C1533" s="1" t="s">
        <v>20</v>
      </c>
      <c r="D1533" s="1" t="s">
        <v>21</v>
      </c>
      <c r="E1533" s="1" t="s">
        <v>16</v>
      </c>
      <c r="F1533" s="1" t="s">
        <v>33</v>
      </c>
      <c r="G1533">
        <v>13305.13</v>
      </c>
      <c r="H1533">
        <v>3</v>
      </c>
      <c r="I1533">
        <v>39915.39</v>
      </c>
      <c r="J1533">
        <v>1.3</v>
      </c>
      <c r="K1533">
        <v>272</v>
      </c>
      <c r="L1533" s="2">
        <v>45496</v>
      </c>
      <c r="O1533" t="str">
        <f>IF(ecommerce_10000[[#This Row],[Platform]]="Souq","sq",ecommerce_10000[[#This Row],[Platform]])</f>
        <v>sq</v>
      </c>
      <c r="P1533" t="str">
        <f>IF(E1533="Souq","sq",IF(E1533="Jumia","Jum",E1533))</f>
        <v>sq</v>
      </c>
      <c r="Q1533">
        <f>VLOOKUP(ecommerce_10000[[#This Row],[City]],F:I,4,FALSE)</f>
        <v>3665.44</v>
      </c>
      <c r="R1533" s="1">
        <f>SUMIF(C:C,ecommerce_10000[[#This Row],[Category]],I:I)</f>
        <v>91504159.730000004</v>
      </c>
      <c r="S1533" s="1">
        <f>SUMIFS(I:I,C:C,C1533)</f>
        <v>91504159.730000004</v>
      </c>
      <c r="T1533" s="1" t="str">
        <f>INDEX(F:F,MATCH(ecommerce_10000[[#This Row],[TotalAmount]],I:I,0))</f>
        <v>Dubai</v>
      </c>
    </row>
    <row r="1534" spans="1:20" x14ac:dyDescent="0.3">
      <c r="A1534" s="1" t="s">
        <v>1578</v>
      </c>
      <c r="B1534" s="1" t="s">
        <v>43</v>
      </c>
      <c r="C1534" s="1" t="s">
        <v>44</v>
      </c>
      <c r="D1534" s="1" t="s">
        <v>45</v>
      </c>
      <c r="E1534" s="1" t="s">
        <v>47</v>
      </c>
      <c r="F1534" s="1" t="s">
        <v>40</v>
      </c>
      <c r="G1534">
        <v>18390.77</v>
      </c>
      <c r="H1534">
        <v>4</v>
      </c>
      <c r="I1534">
        <v>73563.08</v>
      </c>
      <c r="J1534">
        <v>2.4900000000000002</v>
      </c>
      <c r="K1534">
        <v>4880</v>
      </c>
      <c r="L1534" s="2">
        <v>45347</v>
      </c>
      <c r="O1534" t="str">
        <f>IF(ecommerce_10000[[#This Row],[Platform]]="Souq","sq",ecommerce_10000[[#This Row],[Platform]])</f>
        <v>Amazon</v>
      </c>
      <c r="P1534" t="str">
        <f>IF(E1534="Souq","sq",IF(E1534="Jumia","Jum",E1534))</f>
        <v>Amazon</v>
      </c>
      <c r="Q1534">
        <f>VLOOKUP(ecommerce_10000[[#This Row],[City]],F:I,4,FALSE)</f>
        <v>99349.3</v>
      </c>
      <c r="R1534" s="1">
        <f>SUMIF(C:C,ecommerce_10000[[#This Row],[Category]],I:I)</f>
        <v>31420413.200000018</v>
      </c>
      <c r="S1534" s="1">
        <f>SUMIFS(I:I,C:C,C1534)</f>
        <v>31420413.200000018</v>
      </c>
      <c r="T1534" s="1" t="str">
        <f>INDEX(F:F,MATCH(ecommerce_10000[[#This Row],[TotalAmount]],I:I,0))</f>
        <v>Riyadh</v>
      </c>
    </row>
    <row r="1535" spans="1:20" x14ac:dyDescent="0.3">
      <c r="A1535" s="1" t="s">
        <v>1579</v>
      </c>
      <c r="B1535" s="1" t="s">
        <v>30</v>
      </c>
      <c r="C1535" s="1" t="s">
        <v>31</v>
      </c>
      <c r="D1535" s="1" t="s">
        <v>32</v>
      </c>
      <c r="E1535" s="1" t="s">
        <v>22</v>
      </c>
      <c r="F1535" s="1" t="s">
        <v>23</v>
      </c>
      <c r="G1535">
        <v>10220.77</v>
      </c>
      <c r="H1535">
        <v>2</v>
      </c>
      <c r="I1535">
        <v>20441.54</v>
      </c>
      <c r="J1535">
        <v>1.68</v>
      </c>
      <c r="K1535">
        <v>1815</v>
      </c>
      <c r="L1535" s="2">
        <v>45378</v>
      </c>
      <c r="O1535" t="str">
        <f>IF(ecommerce_10000[[#This Row],[Platform]]="Souq","sq",ecommerce_10000[[#This Row],[Platform]])</f>
        <v>Jumia</v>
      </c>
      <c r="P1535" t="str">
        <f>IF(E1535="Souq","sq",IF(E1535="Jumia","Jum",E1535))</f>
        <v>Jum</v>
      </c>
      <c r="Q1535">
        <f>VLOOKUP(ecommerce_10000[[#This Row],[City]],F:I,4,FALSE)</f>
        <v>13290.4</v>
      </c>
      <c r="R1535" s="1">
        <f>SUMIF(C:C,ecommerce_10000[[#This Row],[Category]],I:I)</f>
        <v>57542997.559999913</v>
      </c>
      <c r="S1535" s="1">
        <f>SUMIFS(I:I,C:C,C1535)</f>
        <v>57542997.559999913</v>
      </c>
      <c r="T1535" s="1" t="str">
        <f>INDEX(F:F,MATCH(ecommerce_10000[[#This Row],[TotalAmount]],I:I,0))</f>
        <v>Alexandria</v>
      </c>
    </row>
    <row r="1536" spans="1:20" x14ac:dyDescent="0.3">
      <c r="A1536" s="1" t="s">
        <v>1580</v>
      </c>
      <c r="B1536" s="1" t="s">
        <v>38</v>
      </c>
      <c r="C1536" s="1" t="s">
        <v>20</v>
      </c>
      <c r="D1536" s="1" t="s">
        <v>39</v>
      </c>
      <c r="E1536" s="1" t="s">
        <v>16</v>
      </c>
      <c r="F1536" s="1" t="s">
        <v>17</v>
      </c>
      <c r="G1536">
        <v>17665.14</v>
      </c>
      <c r="H1536">
        <v>1</v>
      </c>
      <c r="I1536">
        <v>17665.14</v>
      </c>
      <c r="J1536">
        <v>2.52</v>
      </c>
      <c r="K1536">
        <v>1352</v>
      </c>
      <c r="L1536" s="2">
        <v>45552</v>
      </c>
      <c r="O1536" t="str">
        <f>IF(ecommerce_10000[[#This Row],[Platform]]="Souq","sq",ecommerce_10000[[#This Row],[Platform]])</f>
        <v>sq</v>
      </c>
      <c r="P1536" t="str">
        <f>IF(E1536="Souq","sq",IF(E1536="Jumia","Jum",E1536))</f>
        <v>sq</v>
      </c>
      <c r="Q1536">
        <f>VLOOKUP(ecommerce_10000[[#This Row],[City]],F:I,4,FALSE)</f>
        <v>16284.02</v>
      </c>
      <c r="R1536" s="1">
        <f>SUMIF(C:C,ecommerce_10000[[#This Row],[Category]],I:I)</f>
        <v>91504159.730000004</v>
      </c>
      <c r="S1536" s="1">
        <f>SUMIFS(I:I,C:C,C1536)</f>
        <v>91504159.730000004</v>
      </c>
      <c r="T1536" s="1" t="str">
        <f>INDEX(F:F,MATCH(ecommerce_10000[[#This Row],[TotalAmount]],I:I,0))</f>
        <v>Cairo</v>
      </c>
    </row>
    <row r="1537" spans="1:20" x14ac:dyDescent="0.3">
      <c r="A1537" s="1" t="s">
        <v>1581</v>
      </c>
      <c r="B1537" s="1" t="s">
        <v>38</v>
      </c>
      <c r="C1537" s="1" t="s">
        <v>20</v>
      </c>
      <c r="D1537" s="1" t="s">
        <v>39</v>
      </c>
      <c r="E1537" s="1" t="s">
        <v>16</v>
      </c>
      <c r="F1537" s="1" t="s">
        <v>40</v>
      </c>
      <c r="G1537">
        <v>8896.2000000000007</v>
      </c>
      <c r="H1537">
        <v>1</v>
      </c>
      <c r="I1537">
        <v>8896.2000000000007</v>
      </c>
      <c r="J1537">
        <v>4.99</v>
      </c>
      <c r="K1537">
        <v>1465</v>
      </c>
      <c r="L1537" s="2">
        <v>45438</v>
      </c>
      <c r="O1537" t="str">
        <f>IF(ecommerce_10000[[#This Row],[Platform]]="Souq","sq",ecommerce_10000[[#This Row],[Platform]])</f>
        <v>sq</v>
      </c>
      <c r="P1537" t="str">
        <f>IF(E1537="Souq","sq",IF(E1537="Jumia","Jum",E1537))</f>
        <v>sq</v>
      </c>
      <c r="Q1537">
        <f>VLOOKUP(ecommerce_10000[[#This Row],[City]],F:I,4,FALSE)</f>
        <v>99349.3</v>
      </c>
      <c r="R1537" s="1">
        <f>SUMIF(C:C,ecommerce_10000[[#This Row],[Category]],I:I)</f>
        <v>91504159.730000004</v>
      </c>
      <c r="S1537" s="1">
        <f>SUMIFS(I:I,C:C,C1537)</f>
        <v>91504159.730000004</v>
      </c>
      <c r="T1537" s="1" t="str">
        <f>INDEX(F:F,MATCH(ecommerce_10000[[#This Row],[TotalAmount]],I:I,0))</f>
        <v>Riyadh</v>
      </c>
    </row>
    <row r="1538" spans="1:20" x14ac:dyDescent="0.3">
      <c r="A1538" s="1" t="s">
        <v>1582</v>
      </c>
      <c r="B1538" s="1" t="s">
        <v>19</v>
      </c>
      <c r="C1538" s="1" t="s">
        <v>20</v>
      </c>
      <c r="D1538" s="1" t="s">
        <v>21</v>
      </c>
      <c r="E1538" s="1" t="s">
        <v>47</v>
      </c>
      <c r="F1538" s="1" t="s">
        <v>33</v>
      </c>
      <c r="G1538">
        <v>17259.169999999998</v>
      </c>
      <c r="H1538">
        <v>5</v>
      </c>
      <c r="I1538">
        <v>86295.85</v>
      </c>
      <c r="J1538">
        <v>2.84</v>
      </c>
      <c r="K1538">
        <v>3332</v>
      </c>
      <c r="L1538" s="2">
        <v>45517</v>
      </c>
      <c r="O1538" t="str">
        <f>IF(ecommerce_10000[[#This Row],[Platform]]="Souq","sq",ecommerce_10000[[#This Row],[Platform]])</f>
        <v>Amazon</v>
      </c>
      <c r="P1538" t="str">
        <f>IF(E1538="Souq","sq",IF(E1538="Jumia","Jum",E1538))</f>
        <v>Amazon</v>
      </c>
      <c r="Q1538">
        <f>VLOOKUP(ecommerce_10000[[#This Row],[City]],F:I,4,FALSE)</f>
        <v>3665.44</v>
      </c>
      <c r="R1538" s="1">
        <f>SUMIF(C:C,ecommerce_10000[[#This Row],[Category]],I:I)</f>
        <v>91504159.730000004</v>
      </c>
      <c r="S1538" s="1">
        <f>SUMIFS(I:I,C:C,C1538)</f>
        <v>91504159.730000004</v>
      </c>
      <c r="T1538" s="1" t="str">
        <f>INDEX(F:F,MATCH(ecommerce_10000[[#This Row],[TotalAmount]],I:I,0))</f>
        <v>Dubai</v>
      </c>
    </row>
    <row r="1539" spans="1:20" x14ac:dyDescent="0.3">
      <c r="A1539" s="1" t="s">
        <v>1583</v>
      </c>
      <c r="B1539" s="1" t="s">
        <v>49</v>
      </c>
      <c r="C1539" s="1" t="s">
        <v>14</v>
      </c>
      <c r="D1539" s="1" t="s">
        <v>50</v>
      </c>
      <c r="E1539" s="1" t="s">
        <v>22</v>
      </c>
      <c r="F1539" s="1" t="s">
        <v>62</v>
      </c>
      <c r="G1539">
        <v>19092.82</v>
      </c>
      <c r="H1539">
        <v>4</v>
      </c>
      <c r="I1539">
        <v>76371.28</v>
      </c>
      <c r="J1539">
        <v>3.45</v>
      </c>
      <c r="K1539">
        <v>3642</v>
      </c>
      <c r="L1539" s="2">
        <v>45646</v>
      </c>
      <c r="O1539" t="str">
        <f>IF(ecommerce_10000[[#This Row],[Platform]]="Souq","sq",ecommerce_10000[[#This Row],[Platform]])</f>
        <v>Jumia</v>
      </c>
      <c r="P1539" t="str">
        <f>IF(E1539="Souq","sq",IF(E1539="Jumia","Jum",E1539))</f>
        <v>Jum</v>
      </c>
      <c r="Q1539">
        <f>VLOOKUP(ecommerce_10000[[#This Row],[City]],F:I,4,FALSE)</f>
        <v>27872.98</v>
      </c>
      <c r="R1539" s="1">
        <f>SUMIF(C:C,ecommerce_10000[[#This Row],[Category]],I:I)</f>
        <v>92327183.770000085</v>
      </c>
      <c r="S1539" s="1">
        <f>SUMIFS(I:I,C:C,C1539)</f>
        <v>92327183.770000085</v>
      </c>
      <c r="T1539" s="1" t="str">
        <f>INDEX(F:F,MATCH(ecommerce_10000[[#This Row],[TotalAmount]],I:I,0))</f>
        <v>Giza</v>
      </c>
    </row>
    <row r="1540" spans="1:20" x14ac:dyDescent="0.3">
      <c r="A1540" s="1" t="s">
        <v>1584</v>
      </c>
      <c r="B1540" s="1" t="s">
        <v>38</v>
      </c>
      <c r="C1540" s="1" t="s">
        <v>20</v>
      </c>
      <c r="D1540" s="1" t="s">
        <v>39</v>
      </c>
      <c r="E1540" s="1" t="s">
        <v>47</v>
      </c>
      <c r="F1540" s="1" t="s">
        <v>33</v>
      </c>
      <c r="G1540">
        <v>15942.59</v>
      </c>
      <c r="H1540">
        <v>2</v>
      </c>
      <c r="I1540">
        <v>31885.18</v>
      </c>
      <c r="J1540">
        <v>3.27</v>
      </c>
      <c r="K1540">
        <v>3074</v>
      </c>
      <c r="L1540" s="2">
        <v>45528</v>
      </c>
      <c r="O1540" t="str">
        <f>IF(ecommerce_10000[[#This Row],[Platform]]="Souq","sq",ecommerce_10000[[#This Row],[Platform]])</f>
        <v>Amazon</v>
      </c>
      <c r="P1540" t="str">
        <f>IF(E1540="Souq","sq",IF(E1540="Jumia","Jum",E1540))</f>
        <v>Amazon</v>
      </c>
      <c r="Q1540">
        <f>VLOOKUP(ecommerce_10000[[#This Row],[City]],F:I,4,FALSE)</f>
        <v>3665.44</v>
      </c>
      <c r="R1540" s="1">
        <f>SUMIF(C:C,ecommerce_10000[[#This Row],[Category]],I:I)</f>
        <v>91504159.730000004</v>
      </c>
      <c r="S1540" s="1">
        <f>SUMIFS(I:I,C:C,C1540)</f>
        <v>91504159.730000004</v>
      </c>
      <c r="T1540" s="1" t="str">
        <f>INDEX(F:F,MATCH(ecommerce_10000[[#This Row],[TotalAmount]],I:I,0))</f>
        <v>Dubai</v>
      </c>
    </row>
    <row r="1541" spans="1:20" x14ac:dyDescent="0.3">
      <c r="A1541" s="1" t="s">
        <v>1585</v>
      </c>
      <c r="B1541" s="1" t="s">
        <v>35</v>
      </c>
      <c r="C1541" s="1" t="s">
        <v>14</v>
      </c>
      <c r="D1541" s="1" t="s">
        <v>36</v>
      </c>
      <c r="E1541" s="1" t="s">
        <v>47</v>
      </c>
      <c r="F1541" s="1" t="s">
        <v>33</v>
      </c>
      <c r="G1541">
        <v>15772.15</v>
      </c>
      <c r="H1541">
        <v>2</v>
      </c>
      <c r="I1541">
        <v>31544.3</v>
      </c>
      <c r="J1541">
        <v>3.9</v>
      </c>
      <c r="K1541">
        <v>2670</v>
      </c>
      <c r="L1541" s="2">
        <v>45414</v>
      </c>
      <c r="O1541" t="str">
        <f>IF(ecommerce_10000[[#This Row],[Platform]]="Souq","sq",ecommerce_10000[[#This Row],[Platform]])</f>
        <v>Amazon</v>
      </c>
      <c r="P1541" t="str">
        <f>IF(E1541="Souq","sq",IF(E1541="Jumia","Jum",E1541))</f>
        <v>Amazon</v>
      </c>
      <c r="Q1541">
        <f>VLOOKUP(ecommerce_10000[[#This Row],[City]],F:I,4,FALSE)</f>
        <v>3665.44</v>
      </c>
      <c r="R1541" s="1">
        <f>SUMIF(C:C,ecommerce_10000[[#This Row],[Category]],I:I)</f>
        <v>92327183.770000085</v>
      </c>
      <c r="S1541" s="1">
        <f>SUMIFS(I:I,C:C,C1541)</f>
        <v>92327183.770000085</v>
      </c>
      <c r="T1541" s="1" t="str">
        <f>INDEX(F:F,MATCH(ecommerce_10000[[#This Row],[TotalAmount]],I:I,0))</f>
        <v>Dubai</v>
      </c>
    </row>
    <row r="1542" spans="1:20" x14ac:dyDescent="0.3">
      <c r="A1542" s="1" t="s">
        <v>1586</v>
      </c>
      <c r="B1542" s="1" t="s">
        <v>25</v>
      </c>
      <c r="C1542" s="1" t="s">
        <v>26</v>
      </c>
      <c r="D1542" s="1" t="s">
        <v>27</v>
      </c>
      <c r="E1542" s="1" t="s">
        <v>22</v>
      </c>
      <c r="F1542" s="1" t="s">
        <v>40</v>
      </c>
      <c r="G1542">
        <v>6542.43</v>
      </c>
      <c r="H1542">
        <v>4</v>
      </c>
      <c r="I1542">
        <v>26169.72</v>
      </c>
      <c r="J1542">
        <v>1.04</v>
      </c>
      <c r="K1542">
        <v>3658</v>
      </c>
      <c r="L1542" s="2">
        <v>45416</v>
      </c>
      <c r="O1542" t="str">
        <f>IF(ecommerce_10000[[#This Row],[Platform]]="Souq","sq",ecommerce_10000[[#This Row],[Platform]])</f>
        <v>Jumia</v>
      </c>
      <c r="P1542" t="str">
        <f>IF(E1542="Souq","sq",IF(E1542="Jumia","Jum",E1542))</f>
        <v>Jum</v>
      </c>
      <c r="Q1542">
        <f>VLOOKUP(ecommerce_10000[[#This Row],[City]],F:I,4,FALSE)</f>
        <v>99349.3</v>
      </c>
      <c r="R1542" s="1">
        <f>SUMIF(C:C,ecommerce_10000[[#This Row],[Category]],I:I)</f>
        <v>29200970.130000021</v>
      </c>
      <c r="S1542" s="1">
        <f>SUMIFS(I:I,C:C,C1542)</f>
        <v>29200970.130000021</v>
      </c>
      <c r="T1542" s="1" t="str">
        <f>INDEX(F:F,MATCH(ecommerce_10000[[#This Row],[TotalAmount]],I:I,0))</f>
        <v>Riyadh</v>
      </c>
    </row>
    <row r="1543" spans="1:20" x14ac:dyDescent="0.3">
      <c r="A1543" s="1" t="s">
        <v>1587</v>
      </c>
      <c r="B1543" s="1" t="s">
        <v>65</v>
      </c>
      <c r="C1543" s="1" t="s">
        <v>20</v>
      </c>
      <c r="D1543" s="1" t="s">
        <v>66</v>
      </c>
      <c r="E1543" s="1" t="s">
        <v>16</v>
      </c>
      <c r="F1543" s="1" t="s">
        <v>17</v>
      </c>
      <c r="G1543">
        <v>533.54</v>
      </c>
      <c r="H1543">
        <v>4</v>
      </c>
      <c r="I1543">
        <v>2134.16</v>
      </c>
      <c r="J1543">
        <v>1.91</v>
      </c>
      <c r="K1543">
        <v>3066</v>
      </c>
      <c r="L1543" s="2">
        <v>45320</v>
      </c>
      <c r="O1543" t="str">
        <f>IF(ecommerce_10000[[#This Row],[Platform]]="Souq","sq",ecommerce_10000[[#This Row],[Platform]])</f>
        <v>sq</v>
      </c>
      <c r="P1543" t="str">
        <f>IF(E1543="Souq","sq",IF(E1543="Jumia","Jum",E1543))</f>
        <v>sq</v>
      </c>
      <c r="Q1543">
        <f>VLOOKUP(ecommerce_10000[[#This Row],[City]],F:I,4,FALSE)</f>
        <v>16284.02</v>
      </c>
      <c r="R1543" s="1">
        <f>SUMIF(C:C,ecommerce_10000[[#This Row],[Category]],I:I)</f>
        <v>91504159.730000004</v>
      </c>
      <c r="S1543" s="1">
        <f>SUMIFS(I:I,C:C,C1543)</f>
        <v>91504159.730000004</v>
      </c>
      <c r="T1543" s="1" t="str">
        <f>INDEX(F:F,MATCH(ecommerce_10000[[#This Row],[TotalAmount]],I:I,0))</f>
        <v>Cairo</v>
      </c>
    </row>
    <row r="1544" spans="1:20" x14ac:dyDescent="0.3">
      <c r="A1544" s="1" t="s">
        <v>1588</v>
      </c>
      <c r="B1544" s="1" t="s">
        <v>49</v>
      </c>
      <c r="C1544" s="1" t="s">
        <v>14</v>
      </c>
      <c r="D1544" s="1" t="s">
        <v>50</v>
      </c>
      <c r="E1544" s="1" t="s">
        <v>16</v>
      </c>
      <c r="F1544" s="1" t="s">
        <v>62</v>
      </c>
      <c r="G1544">
        <v>14866.42</v>
      </c>
      <c r="H1544">
        <v>3</v>
      </c>
      <c r="I1544">
        <v>44599.26</v>
      </c>
      <c r="J1544">
        <v>3.35</v>
      </c>
      <c r="K1544">
        <v>2426</v>
      </c>
      <c r="L1544" s="2">
        <v>45581</v>
      </c>
      <c r="O1544" t="str">
        <f>IF(ecommerce_10000[[#This Row],[Platform]]="Souq","sq",ecommerce_10000[[#This Row],[Platform]])</f>
        <v>sq</v>
      </c>
      <c r="P1544" t="str">
        <f>IF(E1544="Souq","sq",IF(E1544="Jumia","Jum",E1544))</f>
        <v>sq</v>
      </c>
      <c r="Q1544">
        <f>VLOOKUP(ecommerce_10000[[#This Row],[City]],F:I,4,FALSE)</f>
        <v>27872.98</v>
      </c>
      <c r="R1544" s="1">
        <f>SUMIF(C:C,ecommerce_10000[[#This Row],[Category]],I:I)</f>
        <v>92327183.770000085</v>
      </c>
      <c r="S1544" s="1">
        <f>SUMIFS(I:I,C:C,C1544)</f>
        <v>92327183.770000085</v>
      </c>
      <c r="T1544" s="1" t="str">
        <f>INDEX(F:F,MATCH(ecommerce_10000[[#This Row],[TotalAmount]],I:I,0))</f>
        <v>Giza</v>
      </c>
    </row>
    <row r="1545" spans="1:20" x14ac:dyDescent="0.3">
      <c r="A1545" s="1" t="s">
        <v>1589</v>
      </c>
      <c r="B1545" s="1" t="s">
        <v>13</v>
      </c>
      <c r="C1545" s="1" t="s">
        <v>14</v>
      </c>
      <c r="D1545" s="1" t="s">
        <v>15</v>
      </c>
      <c r="E1545" s="1" t="s">
        <v>16</v>
      </c>
      <c r="F1545" s="1" t="s">
        <v>62</v>
      </c>
      <c r="G1545">
        <v>6707.79</v>
      </c>
      <c r="H1545">
        <v>2</v>
      </c>
      <c r="I1545">
        <v>13415.58</v>
      </c>
      <c r="J1545">
        <v>2.74</v>
      </c>
      <c r="K1545">
        <v>1489</v>
      </c>
      <c r="L1545" s="2">
        <v>45365</v>
      </c>
      <c r="O1545" t="str">
        <f>IF(ecommerce_10000[[#This Row],[Platform]]="Souq","sq",ecommerce_10000[[#This Row],[Platform]])</f>
        <v>sq</v>
      </c>
      <c r="P1545" t="str">
        <f>IF(E1545="Souq","sq",IF(E1545="Jumia","Jum",E1545))</f>
        <v>sq</v>
      </c>
      <c r="Q1545">
        <f>VLOOKUP(ecommerce_10000[[#This Row],[City]],F:I,4,FALSE)</f>
        <v>27872.98</v>
      </c>
      <c r="R1545" s="1">
        <f>SUMIF(C:C,ecommerce_10000[[#This Row],[Category]],I:I)</f>
        <v>92327183.770000085</v>
      </c>
      <c r="S1545" s="1">
        <f>SUMIFS(I:I,C:C,C1545)</f>
        <v>92327183.770000085</v>
      </c>
      <c r="T1545" s="1" t="str">
        <f>INDEX(F:F,MATCH(ecommerce_10000[[#This Row],[TotalAmount]],I:I,0))</f>
        <v>Giza</v>
      </c>
    </row>
    <row r="1546" spans="1:20" x14ac:dyDescent="0.3">
      <c r="A1546" s="1" t="s">
        <v>1590</v>
      </c>
      <c r="B1546" s="1" t="s">
        <v>19</v>
      </c>
      <c r="C1546" s="1" t="s">
        <v>20</v>
      </c>
      <c r="D1546" s="1" t="s">
        <v>21</v>
      </c>
      <c r="E1546" s="1" t="s">
        <v>22</v>
      </c>
      <c r="F1546" s="1" t="s">
        <v>33</v>
      </c>
      <c r="G1546">
        <v>7158.62</v>
      </c>
      <c r="H1546">
        <v>2</v>
      </c>
      <c r="I1546">
        <v>14317.24</v>
      </c>
      <c r="J1546">
        <v>2.86</v>
      </c>
      <c r="K1546">
        <v>1153</v>
      </c>
      <c r="L1546" s="2">
        <v>45447</v>
      </c>
      <c r="O1546" t="str">
        <f>IF(ecommerce_10000[[#This Row],[Platform]]="Souq","sq",ecommerce_10000[[#This Row],[Platform]])</f>
        <v>Jumia</v>
      </c>
      <c r="P1546" t="str">
        <f>IF(E1546="Souq","sq",IF(E1546="Jumia","Jum",E1546))</f>
        <v>Jum</v>
      </c>
      <c r="Q1546">
        <f>VLOOKUP(ecommerce_10000[[#This Row],[City]],F:I,4,FALSE)</f>
        <v>3665.44</v>
      </c>
      <c r="R1546" s="1">
        <f>SUMIF(C:C,ecommerce_10000[[#This Row],[Category]],I:I)</f>
        <v>91504159.730000004</v>
      </c>
      <c r="S1546" s="1">
        <f>SUMIFS(I:I,C:C,C1546)</f>
        <v>91504159.730000004</v>
      </c>
      <c r="T1546" s="1" t="str">
        <f>INDEX(F:F,MATCH(ecommerce_10000[[#This Row],[TotalAmount]],I:I,0))</f>
        <v>Dubai</v>
      </c>
    </row>
    <row r="1547" spans="1:20" x14ac:dyDescent="0.3">
      <c r="A1547" s="1" t="s">
        <v>1591</v>
      </c>
      <c r="B1547" s="1" t="s">
        <v>49</v>
      </c>
      <c r="C1547" s="1" t="s">
        <v>14</v>
      </c>
      <c r="D1547" s="1" t="s">
        <v>50</v>
      </c>
      <c r="E1547" s="1" t="s">
        <v>16</v>
      </c>
      <c r="F1547" s="1" t="s">
        <v>28</v>
      </c>
      <c r="G1547">
        <v>5535.59</v>
      </c>
      <c r="H1547">
        <v>5</v>
      </c>
      <c r="I1547">
        <v>27677.95</v>
      </c>
      <c r="J1547">
        <v>4.24</v>
      </c>
      <c r="K1547">
        <v>665</v>
      </c>
      <c r="L1547" s="2">
        <v>45524</v>
      </c>
      <c r="O1547" t="str">
        <f>IF(ecommerce_10000[[#This Row],[Platform]]="Souq","sq",ecommerce_10000[[#This Row],[Platform]])</f>
        <v>sq</v>
      </c>
      <c r="P1547" t="str">
        <f>IF(E1547="Souq","sq",IF(E1547="Jumia","Jum",E1547))</f>
        <v>sq</v>
      </c>
      <c r="Q1547">
        <f>VLOOKUP(ecommerce_10000[[#This Row],[City]],F:I,4,FALSE)</f>
        <v>26648.76</v>
      </c>
      <c r="R1547" s="1">
        <f>SUMIF(C:C,ecommerce_10000[[#This Row],[Category]],I:I)</f>
        <v>92327183.770000085</v>
      </c>
      <c r="S1547" s="1">
        <f>SUMIFS(I:I,C:C,C1547)</f>
        <v>92327183.770000085</v>
      </c>
      <c r="T1547" s="1" t="str">
        <f>INDEX(F:F,MATCH(ecommerce_10000[[#This Row],[TotalAmount]],I:I,0))</f>
        <v>Casablanca</v>
      </c>
    </row>
    <row r="1548" spans="1:20" x14ac:dyDescent="0.3">
      <c r="A1548" s="1" t="s">
        <v>1592</v>
      </c>
      <c r="B1548" s="1" t="s">
        <v>35</v>
      </c>
      <c r="C1548" s="1" t="s">
        <v>14</v>
      </c>
      <c r="D1548" s="1" t="s">
        <v>36</v>
      </c>
      <c r="E1548" s="1" t="s">
        <v>47</v>
      </c>
      <c r="F1548" s="1" t="s">
        <v>33</v>
      </c>
      <c r="G1548">
        <v>10943.38</v>
      </c>
      <c r="H1548">
        <v>2</v>
      </c>
      <c r="I1548">
        <v>21886.76</v>
      </c>
      <c r="J1548">
        <v>2.2400000000000002</v>
      </c>
      <c r="K1548">
        <v>2367</v>
      </c>
      <c r="L1548" s="2">
        <v>45330</v>
      </c>
      <c r="O1548" t="str">
        <f>IF(ecommerce_10000[[#This Row],[Platform]]="Souq","sq",ecommerce_10000[[#This Row],[Platform]])</f>
        <v>Amazon</v>
      </c>
      <c r="P1548" t="str">
        <f>IF(E1548="Souq","sq",IF(E1548="Jumia","Jum",E1548))</f>
        <v>Amazon</v>
      </c>
      <c r="Q1548">
        <f>VLOOKUP(ecommerce_10000[[#This Row],[City]],F:I,4,FALSE)</f>
        <v>3665.44</v>
      </c>
      <c r="R1548" s="1">
        <f>SUMIF(C:C,ecommerce_10000[[#This Row],[Category]],I:I)</f>
        <v>92327183.770000085</v>
      </c>
      <c r="S1548" s="1">
        <f>SUMIFS(I:I,C:C,C1548)</f>
        <v>92327183.770000085</v>
      </c>
      <c r="T1548" s="1" t="str">
        <f>INDEX(F:F,MATCH(ecommerce_10000[[#This Row],[TotalAmount]],I:I,0))</f>
        <v>Dubai</v>
      </c>
    </row>
    <row r="1549" spans="1:20" x14ac:dyDescent="0.3">
      <c r="A1549" s="1" t="s">
        <v>1593</v>
      </c>
      <c r="B1549" s="1" t="s">
        <v>30</v>
      </c>
      <c r="C1549" s="1" t="s">
        <v>31</v>
      </c>
      <c r="D1549" s="1" t="s">
        <v>32</v>
      </c>
      <c r="E1549" s="1" t="s">
        <v>47</v>
      </c>
      <c r="F1549" s="1" t="s">
        <v>17</v>
      </c>
      <c r="G1549">
        <v>4907.0200000000004</v>
      </c>
      <c r="H1549">
        <v>4</v>
      </c>
      <c r="I1549">
        <v>19628.080000000002</v>
      </c>
      <c r="J1549">
        <v>3.94</v>
      </c>
      <c r="K1549">
        <v>4407</v>
      </c>
      <c r="L1549" s="2">
        <v>45509</v>
      </c>
      <c r="O1549" t="str">
        <f>IF(ecommerce_10000[[#This Row],[Platform]]="Souq","sq",ecommerce_10000[[#This Row],[Platform]])</f>
        <v>Amazon</v>
      </c>
      <c r="P1549" t="str">
        <f>IF(E1549="Souq","sq",IF(E1549="Jumia","Jum",E1549))</f>
        <v>Amazon</v>
      </c>
      <c r="Q1549">
        <f>VLOOKUP(ecommerce_10000[[#This Row],[City]],F:I,4,FALSE)</f>
        <v>16284.02</v>
      </c>
      <c r="R1549" s="1">
        <f>SUMIF(C:C,ecommerce_10000[[#This Row],[Category]],I:I)</f>
        <v>57542997.559999913</v>
      </c>
      <c r="S1549" s="1">
        <f>SUMIFS(I:I,C:C,C1549)</f>
        <v>57542997.559999913</v>
      </c>
      <c r="T1549" s="1" t="str">
        <f>INDEX(F:F,MATCH(ecommerce_10000[[#This Row],[TotalAmount]],I:I,0))</f>
        <v>Cairo</v>
      </c>
    </row>
    <row r="1550" spans="1:20" x14ac:dyDescent="0.3">
      <c r="A1550" s="1" t="s">
        <v>1594</v>
      </c>
      <c r="B1550" s="1" t="s">
        <v>30</v>
      </c>
      <c r="C1550" s="1" t="s">
        <v>31</v>
      </c>
      <c r="D1550" s="1" t="s">
        <v>32</v>
      </c>
      <c r="E1550" s="1" t="s">
        <v>22</v>
      </c>
      <c r="F1550" s="1" t="s">
        <v>23</v>
      </c>
      <c r="G1550">
        <v>8323.8799999999992</v>
      </c>
      <c r="H1550">
        <v>1</v>
      </c>
      <c r="I1550">
        <v>8323.8799999999992</v>
      </c>
      <c r="J1550">
        <v>4.95</v>
      </c>
      <c r="K1550">
        <v>4114</v>
      </c>
      <c r="L1550" s="2">
        <v>45369</v>
      </c>
      <c r="O1550" t="str">
        <f>IF(ecommerce_10000[[#This Row],[Platform]]="Souq","sq",ecommerce_10000[[#This Row],[Platform]])</f>
        <v>Jumia</v>
      </c>
      <c r="P1550" t="str">
        <f>IF(E1550="Souq","sq",IF(E1550="Jumia","Jum",E1550))</f>
        <v>Jum</v>
      </c>
      <c r="Q1550">
        <f>VLOOKUP(ecommerce_10000[[#This Row],[City]],F:I,4,FALSE)</f>
        <v>13290.4</v>
      </c>
      <c r="R1550" s="1">
        <f>SUMIF(C:C,ecommerce_10000[[#This Row],[Category]],I:I)</f>
        <v>57542997.559999913</v>
      </c>
      <c r="S1550" s="1">
        <f>SUMIFS(I:I,C:C,C1550)</f>
        <v>57542997.559999913</v>
      </c>
      <c r="T1550" s="1" t="str">
        <f>INDEX(F:F,MATCH(ecommerce_10000[[#This Row],[TotalAmount]],I:I,0))</f>
        <v>Alexandria</v>
      </c>
    </row>
    <row r="1551" spans="1:20" x14ac:dyDescent="0.3">
      <c r="A1551" s="1" t="s">
        <v>1595</v>
      </c>
      <c r="B1551" s="1" t="s">
        <v>19</v>
      </c>
      <c r="C1551" s="1" t="s">
        <v>20</v>
      </c>
      <c r="D1551" s="1" t="s">
        <v>21</v>
      </c>
      <c r="E1551" s="1" t="s">
        <v>47</v>
      </c>
      <c r="F1551" s="1" t="s">
        <v>17</v>
      </c>
      <c r="G1551">
        <v>2454.52</v>
      </c>
      <c r="H1551">
        <v>1</v>
      </c>
      <c r="I1551">
        <v>2454.52</v>
      </c>
      <c r="J1551">
        <v>2.91</v>
      </c>
      <c r="K1551">
        <v>1523</v>
      </c>
      <c r="L1551" s="2">
        <v>45579</v>
      </c>
      <c r="O1551" t="str">
        <f>IF(ecommerce_10000[[#This Row],[Platform]]="Souq","sq",ecommerce_10000[[#This Row],[Platform]])</f>
        <v>Amazon</v>
      </c>
      <c r="P1551" t="str">
        <f>IF(E1551="Souq","sq",IF(E1551="Jumia","Jum",E1551))</f>
        <v>Amazon</v>
      </c>
      <c r="Q1551">
        <f>VLOOKUP(ecommerce_10000[[#This Row],[City]],F:I,4,FALSE)</f>
        <v>16284.02</v>
      </c>
      <c r="R1551" s="1">
        <f>SUMIF(C:C,ecommerce_10000[[#This Row],[Category]],I:I)</f>
        <v>91504159.730000004</v>
      </c>
      <c r="S1551" s="1">
        <f>SUMIFS(I:I,C:C,C1551)</f>
        <v>91504159.730000004</v>
      </c>
      <c r="T1551" s="1" t="str">
        <f>INDEX(F:F,MATCH(ecommerce_10000[[#This Row],[TotalAmount]],I:I,0))</f>
        <v>Cairo</v>
      </c>
    </row>
    <row r="1552" spans="1:20" x14ac:dyDescent="0.3">
      <c r="A1552" s="1" t="s">
        <v>1596</v>
      </c>
      <c r="B1552" s="1" t="s">
        <v>19</v>
      </c>
      <c r="C1552" s="1" t="s">
        <v>20</v>
      </c>
      <c r="D1552" s="1" t="s">
        <v>21</v>
      </c>
      <c r="E1552" s="1" t="s">
        <v>47</v>
      </c>
      <c r="F1552" s="1" t="s">
        <v>33</v>
      </c>
      <c r="G1552">
        <v>13447.46</v>
      </c>
      <c r="H1552">
        <v>2</v>
      </c>
      <c r="I1552">
        <v>26894.92</v>
      </c>
      <c r="J1552">
        <v>4.71</v>
      </c>
      <c r="K1552">
        <v>3914</v>
      </c>
      <c r="L1552" s="2">
        <v>45641</v>
      </c>
      <c r="O1552" t="str">
        <f>IF(ecommerce_10000[[#This Row],[Platform]]="Souq","sq",ecommerce_10000[[#This Row],[Platform]])</f>
        <v>Amazon</v>
      </c>
      <c r="P1552" t="str">
        <f>IF(E1552="Souq","sq",IF(E1552="Jumia","Jum",E1552))</f>
        <v>Amazon</v>
      </c>
      <c r="Q1552">
        <f>VLOOKUP(ecommerce_10000[[#This Row],[City]],F:I,4,FALSE)</f>
        <v>3665.44</v>
      </c>
      <c r="R1552" s="1">
        <f>SUMIF(C:C,ecommerce_10000[[#This Row],[Category]],I:I)</f>
        <v>91504159.730000004</v>
      </c>
      <c r="S1552" s="1">
        <f>SUMIFS(I:I,C:C,C1552)</f>
        <v>91504159.730000004</v>
      </c>
      <c r="T1552" s="1" t="str">
        <f>INDEX(F:F,MATCH(ecommerce_10000[[#This Row],[TotalAmount]],I:I,0))</f>
        <v>Dubai</v>
      </c>
    </row>
    <row r="1553" spans="1:20" x14ac:dyDescent="0.3">
      <c r="A1553" s="1" t="s">
        <v>1597</v>
      </c>
      <c r="B1553" s="1" t="s">
        <v>65</v>
      </c>
      <c r="C1553" s="1" t="s">
        <v>20</v>
      </c>
      <c r="D1553" s="1" t="s">
        <v>66</v>
      </c>
      <c r="E1553" s="1" t="s">
        <v>47</v>
      </c>
      <c r="F1553" s="1" t="s">
        <v>33</v>
      </c>
      <c r="G1553">
        <v>2769.24</v>
      </c>
      <c r="H1553">
        <v>3</v>
      </c>
      <c r="I1553">
        <v>8307.7199999999993</v>
      </c>
      <c r="J1553">
        <v>3.33</v>
      </c>
      <c r="K1553">
        <v>4403</v>
      </c>
      <c r="L1553" s="2">
        <v>45552</v>
      </c>
      <c r="O1553" t="str">
        <f>IF(ecommerce_10000[[#This Row],[Platform]]="Souq","sq",ecommerce_10000[[#This Row],[Platform]])</f>
        <v>Amazon</v>
      </c>
      <c r="P1553" t="str">
        <f>IF(E1553="Souq","sq",IF(E1553="Jumia","Jum",E1553))</f>
        <v>Amazon</v>
      </c>
      <c r="Q1553">
        <f>VLOOKUP(ecommerce_10000[[#This Row],[City]],F:I,4,FALSE)</f>
        <v>3665.44</v>
      </c>
      <c r="R1553" s="1">
        <f>SUMIF(C:C,ecommerce_10000[[#This Row],[Category]],I:I)</f>
        <v>91504159.730000004</v>
      </c>
      <c r="S1553" s="1">
        <f>SUMIFS(I:I,C:C,C1553)</f>
        <v>91504159.730000004</v>
      </c>
      <c r="T1553" s="1" t="str">
        <f>INDEX(F:F,MATCH(ecommerce_10000[[#This Row],[TotalAmount]],I:I,0))</f>
        <v>Dubai</v>
      </c>
    </row>
    <row r="1554" spans="1:20" x14ac:dyDescent="0.3">
      <c r="A1554" s="1" t="s">
        <v>1598</v>
      </c>
      <c r="B1554" s="1" t="s">
        <v>53</v>
      </c>
      <c r="C1554" s="1" t="s">
        <v>31</v>
      </c>
      <c r="D1554" s="1" t="s">
        <v>54</v>
      </c>
      <c r="E1554" s="1" t="s">
        <v>47</v>
      </c>
      <c r="F1554" s="1" t="s">
        <v>40</v>
      </c>
      <c r="G1554">
        <v>9603.16</v>
      </c>
      <c r="H1554">
        <v>3</v>
      </c>
      <c r="I1554">
        <v>28809.48</v>
      </c>
      <c r="J1554">
        <v>1.0900000000000001</v>
      </c>
      <c r="K1554">
        <v>4835</v>
      </c>
      <c r="L1554" s="2">
        <v>45382</v>
      </c>
      <c r="O1554" t="str">
        <f>IF(ecommerce_10000[[#This Row],[Platform]]="Souq","sq",ecommerce_10000[[#This Row],[Platform]])</f>
        <v>Amazon</v>
      </c>
      <c r="P1554" t="str">
        <f>IF(E1554="Souq","sq",IF(E1554="Jumia","Jum",E1554))</f>
        <v>Amazon</v>
      </c>
      <c r="Q1554">
        <f>VLOOKUP(ecommerce_10000[[#This Row],[City]],F:I,4,FALSE)</f>
        <v>99349.3</v>
      </c>
      <c r="R1554" s="1">
        <f>SUMIF(C:C,ecommerce_10000[[#This Row],[Category]],I:I)</f>
        <v>57542997.559999913</v>
      </c>
      <c r="S1554" s="1">
        <f>SUMIFS(I:I,C:C,C1554)</f>
        <v>57542997.559999913</v>
      </c>
      <c r="T1554" s="1" t="str">
        <f>INDEX(F:F,MATCH(ecommerce_10000[[#This Row],[TotalAmount]],I:I,0))</f>
        <v>Riyadh</v>
      </c>
    </row>
    <row r="1555" spans="1:20" x14ac:dyDescent="0.3">
      <c r="A1555" s="1" t="s">
        <v>1599</v>
      </c>
      <c r="B1555" s="1" t="s">
        <v>49</v>
      </c>
      <c r="C1555" s="1" t="s">
        <v>14</v>
      </c>
      <c r="D1555" s="1" t="s">
        <v>50</v>
      </c>
      <c r="E1555" s="1" t="s">
        <v>47</v>
      </c>
      <c r="F1555" s="1" t="s">
        <v>40</v>
      </c>
      <c r="G1555">
        <v>14843.42</v>
      </c>
      <c r="H1555">
        <v>5</v>
      </c>
      <c r="I1555">
        <v>74217.100000000006</v>
      </c>
      <c r="J1555">
        <v>1.5</v>
      </c>
      <c r="K1555">
        <v>2748</v>
      </c>
      <c r="L1555" s="2">
        <v>45335</v>
      </c>
      <c r="O1555" t="str">
        <f>IF(ecommerce_10000[[#This Row],[Platform]]="Souq","sq",ecommerce_10000[[#This Row],[Platform]])</f>
        <v>Amazon</v>
      </c>
      <c r="P1555" t="str">
        <f>IF(E1555="Souq","sq",IF(E1555="Jumia","Jum",E1555))</f>
        <v>Amazon</v>
      </c>
      <c r="Q1555">
        <f>VLOOKUP(ecommerce_10000[[#This Row],[City]],F:I,4,FALSE)</f>
        <v>99349.3</v>
      </c>
      <c r="R1555" s="1">
        <f>SUMIF(C:C,ecommerce_10000[[#This Row],[Category]],I:I)</f>
        <v>92327183.770000085</v>
      </c>
      <c r="S1555" s="1">
        <f>SUMIFS(I:I,C:C,C1555)</f>
        <v>92327183.770000085</v>
      </c>
      <c r="T1555" s="1" t="str">
        <f>INDEX(F:F,MATCH(ecommerce_10000[[#This Row],[TotalAmount]],I:I,0))</f>
        <v>Riyadh</v>
      </c>
    </row>
    <row r="1556" spans="1:20" x14ac:dyDescent="0.3">
      <c r="A1556" s="1" t="s">
        <v>1600</v>
      </c>
      <c r="B1556" s="1" t="s">
        <v>35</v>
      </c>
      <c r="C1556" s="1" t="s">
        <v>14</v>
      </c>
      <c r="D1556" s="1" t="s">
        <v>36</v>
      </c>
      <c r="E1556" s="1" t="s">
        <v>16</v>
      </c>
      <c r="F1556" s="1" t="s">
        <v>33</v>
      </c>
      <c r="G1556">
        <v>12054.16</v>
      </c>
      <c r="H1556">
        <v>3</v>
      </c>
      <c r="I1556">
        <v>36162.480000000003</v>
      </c>
      <c r="J1556">
        <v>2.31</v>
      </c>
      <c r="K1556">
        <v>1692</v>
      </c>
      <c r="L1556" s="2">
        <v>45565</v>
      </c>
      <c r="O1556" t="str">
        <f>IF(ecommerce_10000[[#This Row],[Platform]]="Souq","sq",ecommerce_10000[[#This Row],[Platform]])</f>
        <v>sq</v>
      </c>
      <c r="P1556" t="str">
        <f>IF(E1556="Souq","sq",IF(E1556="Jumia","Jum",E1556))</f>
        <v>sq</v>
      </c>
      <c r="Q1556">
        <f>VLOOKUP(ecommerce_10000[[#This Row],[City]],F:I,4,FALSE)</f>
        <v>3665.44</v>
      </c>
      <c r="R1556" s="1">
        <f>SUMIF(C:C,ecommerce_10000[[#This Row],[Category]],I:I)</f>
        <v>92327183.770000085</v>
      </c>
      <c r="S1556" s="1">
        <f>SUMIFS(I:I,C:C,C1556)</f>
        <v>92327183.770000085</v>
      </c>
      <c r="T1556" s="1" t="str">
        <f>INDEX(F:F,MATCH(ecommerce_10000[[#This Row],[TotalAmount]],I:I,0))</f>
        <v>Dubai</v>
      </c>
    </row>
    <row r="1557" spans="1:20" x14ac:dyDescent="0.3">
      <c r="A1557" s="1" t="s">
        <v>1601</v>
      </c>
      <c r="B1557" s="1" t="s">
        <v>30</v>
      </c>
      <c r="C1557" s="1" t="s">
        <v>31</v>
      </c>
      <c r="D1557" s="1" t="s">
        <v>32</v>
      </c>
      <c r="E1557" s="1" t="s">
        <v>47</v>
      </c>
      <c r="F1557" s="1" t="s">
        <v>28</v>
      </c>
      <c r="G1557">
        <v>13605.94</v>
      </c>
      <c r="H1557">
        <v>1</v>
      </c>
      <c r="I1557">
        <v>13605.94</v>
      </c>
      <c r="J1557">
        <v>3.93</v>
      </c>
      <c r="K1557">
        <v>3857</v>
      </c>
      <c r="L1557" s="2">
        <v>45470</v>
      </c>
      <c r="O1557" t="str">
        <f>IF(ecommerce_10000[[#This Row],[Platform]]="Souq","sq",ecommerce_10000[[#This Row],[Platform]])</f>
        <v>Amazon</v>
      </c>
      <c r="P1557" t="str">
        <f>IF(E1557="Souq","sq",IF(E1557="Jumia","Jum",E1557))</f>
        <v>Amazon</v>
      </c>
      <c r="Q1557">
        <f>VLOOKUP(ecommerce_10000[[#This Row],[City]],F:I,4,FALSE)</f>
        <v>26648.76</v>
      </c>
      <c r="R1557" s="1">
        <f>SUMIF(C:C,ecommerce_10000[[#This Row],[Category]],I:I)</f>
        <v>57542997.559999913</v>
      </c>
      <c r="S1557" s="1">
        <f>SUMIFS(I:I,C:C,C1557)</f>
        <v>57542997.559999913</v>
      </c>
      <c r="T1557" s="1" t="str">
        <f>INDEX(F:F,MATCH(ecommerce_10000[[#This Row],[TotalAmount]],I:I,0))</f>
        <v>Casablanca</v>
      </c>
    </row>
    <row r="1558" spans="1:20" x14ac:dyDescent="0.3">
      <c r="A1558" s="1" t="s">
        <v>1602</v>
      </c>
      <c r="B1558" s="1" t="s">
        <v>35</v>
      </c>
      <c r="C1558" s="1" t="s">
        <v>14</v>
      </c>
      <c r="D1558" s="1" t="s">
        <v>36</v>
      </c>
      <c r="E1558" s="1" t="s">
        <v>47</v>
      </c>
      <c r="F1558" s="1" t="s">
        <v>17</v>
      </c>
      <c r="G1558">
        <v>5777.57</v>
      </c>
      <c r="H1558">
        <v>1</v>
      </c>
      <c r="I1558">
        <v>5777.57</v>
      </c>
      <c r="J1558">
        <v>2.13</v>
      </c>
      <c r="K1558">
        <v>3584</v>
      </c>
      <c r="L1558" s="2">
        <v>45532</v>
      </c>
      <c r="O1558" t="str">
        <f>IF(ecommerce_10000[[#This Row],[Platform]]="Souq","sq",ecommerce_10000[[#This Row],[Platform]])</f>
        <v>Amazon</v>
      </c>
      <c r="P1558" t="str">
        <f>IF(E1558="Souq","sq",IF(E1558="Jumia","Jum",E1558))</f>
        <v>Amazon</v>
      </c>
      <c r="Q1558">
        <f>VLOOKUP(ecommerce_10000[[#This Row],[City]],F:I,4,FALSE)</f>
        <v>16284.02</v>
      </c>
      <c r="R1558" s="1">
        <f>SUMIF(C:C,ecommerce_10000[[#This Row],[Category]],I:I)</f>
        <v>92327183.770000085</v>
      </c>
      <c r="S1558" s="1">
        <f>SUMIFS(I:I,C:C,C1558)</f>
        <v>92327183.770000085</v>
      </c>
      <c r="T1558" s="1" t="str">
        <f>INDEX(F:F,MATCH(ecommerce_10000[[#This Row],[TotalAmount]],I:I,0))</f>
        <v>Cairo</v>
      </c>
    </row>
    <row r="1559" spans="1:20" x14ac:dyDescent="0.3">
      <c r="A1559" s="1" t="s">
        <v>1603</v>
      </c>
      <c r="B1559" s="1" t="s">
        <v>38</v>
      </c>
      <c r="C1559" s="1" t="s">
        <v>20</v>
      </c>
      <c r="D1559" s="1" t="s">
        <v>39</v>
      </c>
      <c r="E1559" s="1" t="s">
        <v>22</v>
      </c>
      <c r="F1559" s="1" t="s">
        <v>40</v>
      </c>
      <c r="G1559">
        <v>18245.05</v>
      </c>
      <c r="H1559">
        <v>5</v>
      </c>
      <c r="I1559">
        <v>91225.25</v>
      </c>
      <c r="J1559">
        <v>2.19</v>
      </c>
      <c r="K1559">
        <v>3246</v>
      </c>
      <c r="L1559" s="2">
        <v>45298</v>
      </c>
      <c r="O1559" t="str">
        <f>IF(ecommerce_10000[[#This Row],[Platform]]="Souq","sq",ecommerce_10000[[#This Row],[Platform]])</f>
        <v>Jumia</v>
      </c>
      <c r="P1559" t="str">
        <f>IF(E1559="Souq","sq",IF(E1559="Jumia","Jum",E1559))</f>
        <v>Jum</v>
      </c>
      <c r="Q1559">
        <f>VLOOKUP(ecommerce_10000[[#This Row],[City]],F:I,4,FALSE)</f>
        <v>99349.3</v>
      </c>
      <c r="R1559" s="1">
        <f>SUMIF(C:C,ecommerce_10000[[#This Row],[Category]],I:I)</f>
        <v>91504159.730000004</v>
      </c>
      <c r="S1559" s="1">
        <f>SUMIFS(I:I,C:C,C1559)</f>
        <v>91504159.730000004</v>
      </c>
      <c r="T1559" s="1" t="str">
        <f>INDEX(F:F,MATCH(ecommerce_10000[[#This Row],[TotalAmount]],I:I,0))</f>
        <v>Riyadh</v>
      </c>
    </row>
    <row r="1560" spans="1:20" x14ac:dyDescent="0.3">
      <c r="A1560" s="1" t="s">
        <v>1604</v>
      </c>
      <c r="B1560" s="1" t="s">
        <v>25</v>
      </c>
      <c r="C1560" s="1" t="s">
        <v>26</v>
      </c>
      <c r="D1560" s="1" t="s">
        <v>27</v>
      </c>
      <c r="E1560" s="1" t="s">
        <v>47</v>
      </c>
      <c r="F1560" s="1" t="s">
        <v>28</v>
      </c>
      <c r="G1560">
        <v>1275.26</v>
      </c>
      <c r="H1560">
        <v>4</v>
      </c>
      <c r="I1560">
        <v>5101.04</v>
      </c>
      <c r="J1560">
        <v>2.27</v>
      </c>
      <c r="K1560">
        <v>961</v>
      </c>
      <c r="L1560" s="2">
        <v>45424</v>
      </c>
      <c r="O1560" t="str">
        <f>IF(ecommerce_10000[[#This Row],[Platform]]="Souq","sq",ecommerce_10000[[#This Row],[Platform]])</f>
        <v>Amazon</v>
      </c>
      <c r="P1560" t="str">
        <f>IF(E1560="Souq","sq",IF(E1560="Jumia","Jum",E1560))</f>
        <v>Amazon</v>
      </c>
      <c r="Q1560">
        <f>VLOOKUP(ecommerce_10000[[#This Row],[City]],F:I,4,FALSE)</f>
        <v>26648.76</v>
      </c>
      <c r="R1560" s="1">
        <f>SUMIF(C:C,ecommerce_10000[[#This Row],[Category]],I:I)</f>
        <v>29200970.130000021</v>
      </c>
      <c r="S1560" s="1">
        <f>SUMIFS(I:I,C:C,C1560)</f>
        <v>29200970.130000021</v>
      </c>
      <c r="T1560" s="1" t="str">
        <f>INDEX(F:F,MATCH(ecommerce_10000[[#This Row],[TotalAmount]],I:I,0))</f>
        <v>Casablanca</v>
      </c>
    </row>
    <row r="1561" spans="1:20" x14ac:dyDescent="0.3">
      <c r="A1561" s="1" t="s">
        <v>1605</v>
      </c>
      <c r="B1561" s="1" t="s">
        <v>35</v>
      </c>
      <c r="C1561" s="1" t="s">
        <v>14</v>
      </c>
      <c r="D1561" s="1" t="s">
        <v>36</v>
      </c>
      <c r="E1561" s="1" t="s">
        <v>16</v>
      </c>
      <c r="F1561" s="1" t="s">
        <v>62</v>
      </c>
      <c r="G1561">
        <v>14731.57</v>
      </c>
      <c r="H1561">
        <v>1</v>
      </c>
      <c r="I1561">
        <v>14731.57</v>
      </c>
      <c r="J1561">
        <v>2.11</v>
      </c>
      <c r="K1561">
        <v>4465</v>
      </c>
      <c r="L1561" s="2">
        <v>45589</v>
      </c>
      <c r="O1561" t="str">
        <f>IF(ecommerce_10000[[#This Row],[Platform]]="Souq","sq",ecommerce_10000[[#This Row],[Platform]])</f>
        <v>sq</v>
      </c>
      <c r="P1561" t="str">
        <f>IF(E1561="Souq","sq",IF(E1561="Jumia","Jum",E1561))</f>
        <v>sq</v>
      </c>
      <c r="Q1561">
        <f>VLOOKUP(ecommerce_10000[[#This Row],[City]],F:I,4,FALSE)</f>
        <v>27872.98</v>
      </c>
      <c r="R1561" s="1">
        <f>SUMIF(C:C,ecommerce_10000[[#This Row],[Category]],I:I)</f>
        <v>92327183.770000085</v>
      </c>
      <c r="S1561" s="1">
        <f>SUMIFS(I:I,C:C,C1561)</f>
        <v>92327183.770000085</v>
      </c>
      <c r="T1561" s="1" t="str">
        <f>INDEX(F:F,MATCH(ecommerce_10000[[#This Row],[TotalAmount]],I:I,0))</f>
        <v>Giza</v>
      </c>
    </row>
    <row r="1562" spans="1:20" x14ac:dyDescent="0.3">
      <c r="A1562" s="1" t="s">
        <v>1606</v>
      </c>
      <c r="B1562" s="1" t="s">
        <v>13</v>
      </c>
      <c r="C1562" s="1" t="s">
        <v>14</v>
      </c>
      <c r="D1562" s="1" t="s">
        <v>15</v>
      </c>
      <c r="E1562" s="1" t="s">
        <v>16</v>
      </c>
      <c r="F1562" s="1" t="s">
        <v>62</v>
      </c>
      <c r="G1562">
        <v>6755.52</v>
      </c>
      <c r="H1562">
        <v>4</v>
      </c>
      <c r="I1562">
        <v>27022.080000000002</v>
      </c>
      <c r="J1562">
        <v>3.06</v>
      </c>
      <c r="K1562">
        <v>2361</v>
      </c>
      <c r="L1562" s="2">
        <v>45617</v>
      </c>
      <c r="O1562" t="str">
        <f>IF(ecommerce_10000[[#This Row],[Platform]]="Souq","sq",ecommerce_10000[[#This Row],[Platform]])</f>
        <v>sq</v>
      </c>
      <c r="P1562" t="str">
        <f>IF(E1562="Souq","sq",IF(E1562="Jumia","Jum",E1562))</f>
        <v>sq</v>
      </c>
      <c r="Q1562">
        <f>VLOOKUP(ecommerce_10000[[#This Row],[City]],F:I,4,FALSE)</f>
        <v>27872.98</v>
      </c>
      <c r="R1562" s="1">
        <f>SUMIF(C:C,ecommerce_10000[[#This Row],[Category]],I:I)</f>
        <v>92327183.770000085</v>
      </c>
      <c r="S1562" s="1">
        <f>SUMIFS(I:I,C:C,C1562)</f>
        <v>92327183.770000085</v>
      </c>
      <c r="T1562" s="1" t="str">
        <f>INDEX(F:F,MATCH(ecommerce_10000[[#This Row],[TotalAmount]],I:I,0))</f>
        <v>Giza</v>
      </c>
    </row>
    <row r="1563" spans="1:20" x14ac:dyDescent="0.3">
      <c r="A1563" s="1" t="s">
        <v>1607</v>
      </c>
      <c r="B1563" s="1" t="s">
        <v>19</v>
      </c>
      <c r="C1563" s="1" t="s">
        <v>20</v>
      </c>
      <c r="D1563" s="1" t="s">
        <v>21</v>
      </c>
      <c r="E1563" s="1" t="s">
        <v>47</v>
      </c>
      <c r="F1563" s="1" t="s">
        <v>28</v>
      </c>
      <c r="G1563">
        <v>11152.51</v>
      </c>
      <c r="H1563">
        <v>3</v>
      </c>
      <c r="I1563">
        <v>33457.53</v>
      </c>
      <c r="J1563">
        <v>1.27</v>
      </c>
      <c r="K1563">
        <v>679</v>
      </c>
      <c r="L1563" s="2">
        <v>45313</v>
      </c>
      <c r="O1563" t="str">
        <f>IF(ecommerce_10000[[#This Row],[Platform]]="Souq","sq",ecommerce_10000[[#This Row],[Platform]])</f>
        <v>Amazon</v>
      </c>
      <c r="P1563" t="str">
        <f>IF(E1563="Souq","sq",IF(E1563="Jumia","Jum",E1563))</f>
        <v>Amazon</v>
      </c>
      <c r="Q1563">
        <f>VLOOKUP(ecommerce_10000[[#This Row],[City]],F:I,4,FALSE)</f>
        <v>26648.76</v>
      </c>
      <c r="R1563" s="1">
        <f>SUMIF(C:C,ecommerce_10000[[#This Row],[Category]],I:I)</f>
        <v>91504159.730000004</v>
      </c>
      <c r="S1563" s="1">
        <f>SUMIFS(I:I,C:C,C1563)</f>
        <v>91504159.730000004</v>
      </c>
      <c r="T1563" s="1" t="str">
        <f>INDEX(F:F,MATCH(ecommerce_10000[[#This Row],[TotalAmount]],I:I,0))</f>
        <v>Casablanca</v>
      </c>
    </row>
    <row r="1564" spans="1:20" x14ac:dyDescent="0.3">
      <c r="A1564" s="1" t="s">
        <v>1608</v>
      </c>
      <c r="B1564" s="1" t="s">
        <v>38</v>
      </c>
      <c r="C1564" s="1" t="s">
        <v>20</v>
      </c>
      <c r="D1564" s="1" t="s">
        <v>39</v>
      </c>
      <c r="E1564" s="1" t="s">
        <v>16</v>
      </c>
      <c r="F1564" s="1" t="s">
        <v>62</v>
      </c>
      <c r="G1564">
        <v>4949.22</v>
      </c>
      <c r="H1564">
        <v>3</v>
      </c>
      <c r="I1564">
        <v>14847.66</v>
      </c>
      <c r="J1564">
        <v>2.31</v>
      </c>
      <c r="K1564">
        <v>2933</v>
      </c>
      <c r="L1564" s="2">
        <v>45509</v>
      </c>
      <c r="O1564" t="str">
        <f>IF(ecommerce_10000[[#This Row],[Platform]]="Souq","sq",ecommerce_10000[[#This Row],[Platform]])</f>
        <v>sq</v>
      </c>
      <c r="P1564" t="str">
        <f>IF(E1564="Souq","sq",IF(E1564="Jumia","Jum",E1564))</f>
        <v>sq</v>
      </c>
      <c r="Q1564">
        <f>VLOOKUP(ecommerce_10000[[#This Row],[City]],F:I,4,FALSE)</f>
        <v>27872.98</v>
      </c>
      <c r="R1564" s="1">
        <f>SUMIF(C:C,ecommerce_10000[[#This Row],[Category]],I:I)</f>
        <v>91504159.730000004</v>
      </c>
      <c r="S1564" s="1">
        <f>SUMIFS(I:I,C:C,C1564)</f>
        <v>91504159.730000004</v>
      </c>
      <c r="T1564" s="1" t="str">
        <f>INDEX(F:F,MATCH(ecommerce_10000[[#This Row],[TotalAmount]],I:I,0))</f>
        <v>Giza</v>
      </c>
    </row>
    <row r="1565" spans="1:20" x14ac:dyDescent="0.3">
      <c r="A1565" s="1" t="s">
        <v>1609</v>
      </c>
      <c r="B1565" s="1" t="s">
        <v>19</v>
      </c>
      <c r="C1565" s="1" t="s">
        <v>20</v>
      </c>
      <c r="D1565" s="1" t="s">
        <v>21</v>
      </c>
      <c r="E1565" s="1" t="s">
        <v>22</v>
      </c>
      <c r="F1565" s="1" t="s">
        <v>28</v>
      </c>
      <c r="G1565">
        <v>14202.78</v>
      </c>
      <c r="H1565">
        <v>4</v>
      </c>
      <c r="I1565">
        <v>56811.12</v>
      </c>
      <c r="J1565">
        <v>3.8</v>
      </c>
      <c r="K1565">
        <v>144</v>
      </c>
      <c r="L1565" s="2">
        <v>45489</v>
      </c>
      <c r="O1565" t="str">
        <f>IF(ecommerce_10000[[#This Row],[Platform]]="Souq","sq",ecommerce_10000[[#This Row],[Platform]])</f>
        <v>Jumia</v>
      </c>
      <c r="P1565" t="str">
        <f>IF(E1565="Souq","sq",IF(E1565="Jumia","Jum",E1565))</f>
        <v>Jum</v>
      </c>
      <c r="Q1565">
        <f>VLOOKUP(ecommerce_10000[[#This Row],[City]],F:I,4,FALSE)</f>
        <v>26648.76</v>
      </c>
      <c r="R1565" s="1">
        <f>SUMIF(C:C,ecommerce_10000[[#This Row],[Category]],I:I)</f>
        <v>91504159.730000004</v>
      </c>
      <c r="S1565" s="1">
        <f>SUMIFS(I:I,C:C,C1565)</f>
        <v>91504159.730000004</v>
      </c>
      <c r="T1565" s="1" t="str">
        <f>INDEX(F:F,MATCH(ecommerce_10000[[#This Row],[TotalAmount]],I:I,0))</f>
        <v>Casablanca</v>
      </c>
    </row>
    <row r="1566" spans="1:20" x14ac:dyDescent="0.3">
      <c r="A1566" s="1" t="s">
        <v>1610</v>
      </c>
      <c r="B1566" s="1" t="s">
        <v>25</v>
      </c>
      <c r="C1566" s="1" t="s">
        <v>26</v>
      </c>
      <c r="D1566" s="1" t="s">
        <v>27</v>
      </c>
      <c r="E1566" s="1" t="s">
        <v>16</v>
      </c>
      <c r="F1566" s="1" t="s">
        <v>62</v>
      </c>
      <c r="G1566">
        <v>8258.09</v>
      </c>
      <c r="H1566">
        <v>2</v>
      </c>
      <c r="I1566">
        <v>16516.18</v>
      </c>
      <c r="J1566">
        <v>2.29</v>
      </c>
      <c r="K1566">
        <v>76</v>
      </c>
      <c r="L1566" s="2">
        <v>45422</v>
      </c>
      <c r="O1566" t="str">
        <f>IF(ecommerce_10000[[#This Row],[Platform]]="Souq","sq",ecommerce_10000[[#This Row],[Platform]])</f>
        <v>sq</v>
      </c>
      <c r="P1566" t="str">
        <f>IF(E1566="Souq","sq",IF(E1566="Jumia","Jum",E1566))</f>
        <v>sq</v>
      </c>
      <c r="Q1566">
        <f>VLOOKUP(ecommerce_10000[[#This Row],[City]],F:I,4,FALSE)</f>
        <v>27872.98</v>
      </c>
      <c r="R1566" s="1">
        <f>SUMIF(C:C,ecommerce_10000[[#This Row],[Category]],I:I)</f>
        <v>29200970.130000021</v>
      </c>
      <c r="S1566" s="1">
        <f>SUMIFS(I:I,C:C,C1566)</f>
        <v>29200970.130000021</v>
      </c>
      <c r="T1566" s="1" t="str">
        <f>INDEX(F:F,MATCH(ecommerce_10000[[#This Row],[TotalAmount]],I:I,0))</f>
        <v>Giza</v>
      </c>
    </row>
    <row r="1567" spans="1:20" x14ac:dyDescent="0.3">
      <c r="A1567" s="1" t="s">
        <v>1611</v>
      </c>
      <c r="B1567" s="1" t="s">
        <v>35</v>
      </c>
      <c r="C1567" s="1" t="s">
        <v>14</v>
      </c>
      <c r="D1567" s="1" t="s">
        <v>36</v>
      </c>
      <c r="E1567" s="1" t="s">
        <v>16</v>
      </c>
      <c r="F1567" s="1" t="s">
        <v>40</v>
      </c>
      <c r="G1567">
        <v>4004.93</v>
      </c>
      <c r="H1567">
        <v>4</v>
      </c>
      <c r="I1567">
        <v>16019.72</v>
      </c>
      <c r="J1567">
        <v>3.27</v>
      </c>
      <c r="K1567">
        <v>3392</v>
      </c>
      <c r="L1567" s="2">
        <v>45565</v>
      </c>
      <c r="O1567" t="str">
        <f>IF(ecommerce_10000[[#This Row],[Platform]]="Souq","sq",ecommerce_10000[[#This Row],[Platform]])</f>
        <v>sq</v>
      </c>
      <c r="P1567" t="str">
        <f>IF(E1567="Souq","sq",IF(E1567="Jumia","Jum",E1567))</f>
        <v>sq</v>
      </c>
      <c r="Q1567">
        <f>VLOOKUP(ecommerce_10000[[#This Row],[City]],F:I,4,FALSE)</f>
        <v>99349.3</v>
      </c>
      <c r="R1567" s="1">
        <f>SUMIF(C:C,ecommerce_10000[[#This Row],[Category]],I:I)</f>
        <v>92327183.770000085</v>
      </c>
      <c r="S1567" s="1">
        <f>SUMIFS(I:I,C:C,C1567)</f>
        <v>92327183.770000085</v>
      </c>
      <c r="T1567" s="1" t="str">
        <f>INDEX(F:F,MATCH(ecommerce_10000[[#This Row],[TotalAmount]],I:I,0))</f>
        <v>Riyadh</v>
      </c>
    </row>
    <row r="1568" spans="1:20" x14ac:dyDescent="0.3">
      <c r="A1568" s="1" t="s">
        <v>1612</v>
      </c>
      <c r="B1568" s="1" t="s">
        <v>65</v>
      </c>
      <c r="C1568" s="1" t="s">
        <v>20</v>
      </c>
      <c r="D1568" s="1" t="s">
        <v>66</v>
      </c>
      <c r="E1568" s="1" t="s">
        <v>47</v>
      </c>
      <c r="F1568" s="1" t="s">
        <v>17</v>
      </c>
      <c r="G1568">
        <v>520.42999999999995</v>
      </c>
      <c r="H1568">
        <v>4</v>
      </c>
      <c r="I1568">
        <v>2081.7199999999998</v>
      </c>
      <c r="J1568">
        <v>2.3199999999999998</v>
      </c>
      <c r="K1568">
        <v>770</v>
      </c>
      <c r="L1568" s="2">
        <v>45457</v>
      </c>
      <c r="O1568" t="str">
        <f>IF(ecommerce_10000[[#This Row],[Platform]]="Souq","sq",ecommerce_10000[[#This Row],[Platform]])</f>
        <v>Amazon</v>
      </c>
      <c r="P1568" t="str">
        <f>IF(E1568="Souq","sq",IF(E1568="Jumia","Jum",E1568))</f>
        <v>Amazon</v>
      </c>
      <c r="Q1568">
        <f>VLOOKUP(ecommerce_10000[[#This Row],[City]],F:I,4,FALSE)</f>
        <v>16284.02</v>
      </c>
      <c r="R1568" s="1">
        <f>SUMIF(C:C,ecommerce_10000[[#This Row],[Category]],I:I)</f>
        <v>91504159.730000004</v>
      </c>
      <c r="S1568" s="1">
        <f>SUMIFS(I:I,C:C,C1568)</f>
        <v>91504159.730000004</v>
      </c>
      <c r="T1568" s="1" t="str">
        <f>INDEX(F:F,MATCH(ecommerce_10000[[#This Row],[TotalAmount]],I:I,0))</f>
        <v>Cairo</v>
      </c>
    </row>
    <row r="1569" spans="1:20" x14ac:dyDescent="0.3">
      <c r="A1569" s="1" t="s">
        <v>1613</v>
      </c>
      <c r="B1569" s="1" t="s">
        <v>43</v>
      </c>
      <c r="C1569" s="1" t="s">
        <v>44</v>
      </c>
      <c r="D1569" s="1" t="s">
        <v>45</v>
      </c>
      <c r="E1569" s="1" t="s">
        <v>22</v>
      </c>
      <c r="F1569" s="1" t="s">
        <v>17</v>
      </c>
      <c r="G1569">
        <v>15128.97</v>
      </c>
      <c r="H1569">
        <v>5</v>
      </c>
      <c r="I1569">
        <v>75644.850000000006</v>
      </c>
      <c r="J1569">
        <v>3.53</v>
      </c>
      <c r="K1569">
        <v>3632</v>
      </c>
      <c r="L1569" s="2">
        <v>45573</v>
      </c>
      <c r="O1569" t="str">
        <f>IF(ecommerce_10000[[#This Row],[Platform]]="Souq","sq",ecommerce_10000[[#This Row],[Platform]])</f>
        <v>Jumia</v>
      </c>
      <c r="P1569" t="str">
        <f>IF(E1569="Souq","sq",IF(E1569="Jumia","Jum",E1569))</f>
        <v>Jum</v>
      </c>
      <c r="Q1569">
        <f>VLOOKUP(ecommerce_10000[[#This Row],[City]],F:I,4,FALSE)</f>
        <v>16284.02</v>
      </c>
      <c r="R1569" s="1">
        <f>SUMIF(C:C,ecommerce_10000[[#This Row],[Category]],I:I)</f>
        <v>31420413.200000018</v>
      </c>
      <c r="S1569" s="1">
        <f>SUMIFS(I:I,C:C,C1569)</f>
        <v>31420413.200000018</v>
      </c>
      <c r="T1569" s="1" t="str">
        <f>INDEX(F:F,MATCH(ecommerce_10000[[#This Row],[TotalAmount]],I:I,0))</f>
        <v>Cairo</v>
      </c>
    </row>
    <row r="1570" spans="1:20" x14ac:dyDescent="0.3">
      <c r="A1570" s="1" t="s">
        <v>1614</v>
      </c>
      <c r="B1570" s="1" t="s">
        <v>38</v>
      </c>
      <c r="C1570" s="1" t="s">
        <v>20</v>
      </c>
      <c r="D1570" s="1" t="s">
        <v>39</v>
      </c>
      <c r="E1570" s="1" t="s">
        <v>47</v>
      </c>
      <c r="F1570" s="1" t="s">
        <v>62</v>
      </c>
      <c r="G1570">
        <v>5106.51</v>
      </c>
      <c r="H1570">
        <v>1</v>
      </c>
      <c r="I1570">
        <v>5106.51</v>
      </c>
      <c r="J1570">
        <v>4.8499999999999996</v>
      </c>
      <c r="K1570">
        <v>1114</v>
      </c>
      <c r="L1570" s="2">
        <v>45437</v>
      </c>
      <c r="O1570" t="str">
        <f>IF(ecommerce_10000[[#This Row],[Platform]]="Souq","sq",ecommerce_10000[[#This Row],[Platform]])</f>
        <v>Amazon</v>
      </c>
      <c r="P1570" t="str">
        <f>IF(E1570="Souq","sq",IF(E1570="Jumia","Jum",E1570))</f>
        <v>Amazon</v>
      </c>
      <c r="Q1570">
        <f>VLOOKUP(ecommerce_10000[[#This Row],[City]],F:I,4,FALSE)</f>
        <v>27872.98</v>
      </c>
      <c r="R1570" s="1">
        <f>SUMIF(C:C,ecommerce_10000[[#This Row],[Category]],I:I)</f>
        <v>91504159.730000004</v>
      </c>
      <c r="S1570" s="1">
        <f>SUMIFS(I:I,C:C,C1570)</f>
        <v>91504159.730000004</v>
      </c>
      <c r="T1570" s="1" t="str">
        <f>INDEX(F:F,MATCH(ecommerce_10000[[#This Row],[TotalAmount]],I:I,0))</f>
        <v>Giza</v>
      </c>
    </row>
    <row r="1571" spans="1:20" x14ac:dyDescent="0.3">
      <c r="A1571" s="1" t="s">
        <v>1615</v>
      </c>
      <c r="B1571" s="1" t="s">
        <v>43</v>
      </c>
      <c r="C1571" s="1" t="s">
        <v>44</v>
      </c>
      <c r="D1571" s="1" t="s">
        <v>45</v>
      </c>
      <c r="E1571" s="1" t="s">
        <v>22</v>
      </c>
      <c r="F1571" s="1" t="s">
        <v>62</v>
      </c>
      <c r="G1571">
        <v>11212.58</v>
      </c>
      <c r="H1571">
        <v>3</v>
      </c>
      <c r="I1571">
        <v>33637.74</v>
      </c>
      <c r="J1571">
        <v>3.93</v>
      </c>
      <c r="K1571">
        <v>4705</v>
      </c>
      <c r="L1571" s="2">
        <v>45525</v>
      </c>
      <c r="O1571" t="str">
        <f>IF(ecommerce_10000[[#This Row],[Platform]]="Souq","sq",ecommerce_10000[[#This Row],[Platform]])</f>
        <v>Jumia</v>
      </c>
      <c r="P1571" t="str">
        <f>IF(E1571="Souq","sq",IF(E1571="Jumia","Jum",E1571))</f>
        <v>Jum</v>
      </c>
      <c r="Q1571">
        <f>VLOOKUP(ecommerce_10000[[#This Row],[City]],F:I,4,FALSE)</f>
        <v>27872.98</v>
      </c>
      <c r="R1571" s="1">
        <f>SUMIF(C:C,ecommerce_10000[[#This Row],[Category]],I:I)</f>
        <v>31420413.200000018</v>
      </c>
      <c r="S1571" s="1">
        <f>SUMIFS(I:I,C:C,C1571)</f>
        <v>31420413.200000018</v>
      </c>
      <c r="T1571" s="1" t="str">
        <f>INDEX(F:F,MATCH(ecommerce_10000[[#This Row],[TotalAmount]],I:I,0))</f>
        <v>Giza</v>
      </c>
    </row>
    <row r="1572" spans="1:20" x14ac:dyDescent="0.3">
      <c r="A1572" s="1" t="s">
        <v>1616</v>
      </c>
      <c r="B1572" s="1" t="s">
        <v>19</v>
      </c>
      <c r="C1572" s="1" t="s">
        <v>20</v>
      </c>
      <c r="D1572" s="1" t="s">
        <v>21</v>
      </c>
      <c r="E1572" s="1" t="s">
        <v>22</v>
      </c>
      <c r="F1572" s="1" t="s">
        <v>28</v>
      </c>
      <c r="G1572">
        <v>15562.52</v>
      </c>
      <c r="H1572">
        <v>2</v>
      </c>
      <c r="I1572">
        <v>31125.040000000001</v>
      </c>
      <c r="J1572">
        <v>1.34</v>
      </c>
      <c r="K1572">
        <v>3604</v>
      </c>
      <c r="L1572" s="2">
        <v>45409</v>
      </c>
      <c r="O1572" t="str">
        <f>IF(ecommerce_10000[[#This Row],[Platform]]="Souq","sq",ecommerce_10000[[#This Row],[Platform]])</f>
        <v>Jumia</v>
      </c>
      <c r="P1572" t="str">
        <f>IF(E1572="Souq","sq",IF(E1572="Jumia","Jum",E1572))</f>
        <v>Jum</v>
      </c>
      <c r="Q1572">
        <f>VLOOKUP(ecommerce_10000[[#This Row],[City]],F:I,4,FALSE)</f>
        <v>26648.76</v>
      </c>
      <c r="R1572" s="1">
        <f>SUMIF(C:C,ecommerce_10000[[#This Row],[Category]],I:I)</f>
        <v>91504159.730000004</v>
      </c>
      <c r="S1572" s="1">
        <f>SUMIFS(I:I,C:C,C1572)</f>
        <v>91504159.730000004</v>
      </c>
      <c r="T1572" s="1" t="str">
        <f>INDEX(F:F,MATCH(ecommerce_10000[[#This Row],[TotalAmount]],I:I,0))</f>
        <v>Casablanca</v>
      </c>
    </row>
    <row r="1573" spans="1:20" x14ac:dyDescent="0.3">
      <c r="A1573" s="1" t="s">
        <v>1617</v>
      </c>
      <c r="B1573" s="1" t="s">
        <v>25</v>
      </c>
      <c r="C1573" s="1" t="s">
        <v>26</v>
      </c>
      <c r="D1573" s="1" t="s">
        <v>27</v>
      </c>
      <c r="E1573" s="1" t="s">
        <v>47</v>
      </c>
      <c r="F1573" s="1" t="s">
        <v>28</v>
      </c>
      <c r="G1573">
        <v>10296.36</v>
      </c>
      <c r="H1573">
        <v>4</v>
      </c>
      <c r="I1573">
        <v>41185.440000000002</v>
      </c>
      <c r="J1573">
        <v>3.5</v>
      </c>
      <c r="K1573">
        <v>1309</v>
      </c>
      <c r="L1573" s="2">
        <v>45461</v>
      </c>
      <c r="O1573" t="str">
        <f>IF(ecommerce_10000[[#This Row],[Platform]]="Souq","sq",ecommerce_10000[[#This Row],[Platform]])</f>
        <v>Amazon</v>
      </c>
      <c r="P1573" t="str">
        <f>IF(E1573="Souq","sq",IF(E1573="Jumia","Jum",E1573))</f>
        <v>Amazon</v>
      </c>
      <c r="Q1573">
        <f>VLOOKUP(ecommerce_10000[[#This Row],[City]],F:I,4,FALSE)</f>
        <v>26648.76</v>
      </c>
      <c r="R1573" s="1">
        <f>SUMIF(C:C,ecommerce_10000[[#This Row],[Category]],I:I)</f>
        <v>29200970.130000021</v>
      </c>
      <c r="S1573" s="1">
        <f>SUMIFS(I:I,C:C,C1573)</f>
        <v>29200970.130000021</v>
      </c>
      <c r="T1573" s="1" t="str">
        <f>INDEX(F:F,MATCH(ecommerce_10000[[#This Row],[TotalAmount]],I:I,0))</f>
        <v>Casablanca</v>
      </c>
    </row>
    <row r="1574" spans="1:20" x14ac:dyDescent="0.3">
      <c r="A1574" s="1" t="s">
        <v>1618</v>
      </c>
      <c r="B1574" s="1" t="s">
        <v>65</v>
      </c>
      <c r="C1574" s="1" t="s">
        <v>20</v>
      </c>
      <c r="D1574" s="1" t="s">
        <v>66</v>
      </c>
      <c r="E1574" s="1" t="s">
        <v>22</v>
      </c>
      <c r="F1574" s="1" t="s">
        <v>23</v>
      </c>
      <c r="G1574">
        <v>19431.66</v>
      </c>
      <c r="H1574">
        <v>2</v>
      </c>
      <c r="I1574">
        <v>38863.32</v>
      </c>
      <c r="J1574">
        <v>3</v>
      </c>
      <c r="K1574">
        <v>4182</v>
      </c>
      <c r="L1574" s="2">
        <v>45384</v>
      </c>
      <c r="O1574" t="str">
        <f>IF(ecommerce_10000[[#This Row],[Platform]]="Souq","sq",ecommerce_10000[[#This Row],[Platform]])</f>
        <v>Jumia</v>
      </c>
      <c r="P1574" t="str">
        <f>IF(E1574="Souq","sq",IF(E1574="Jumia","Jum",E1574))</f>
        <v>Jum</v>
      </c>
      <c r="Q1574">
        <f>VLOOKUP(ecommerce_10000[[#This Row],[City]],F:I,4,FALSE)</f>
        <v>13290.4</v>
      </c>
      <c r="R1574" s="1">
        <f>SUMIF(C:C,ecommerce_10000[[#This Row],[Category]],I:I)</f>
        <v>91504159.730000004</v>
      </c>
      <c r="S1574" s="1">
        <f>SUMIFS(I:I,C:C,C1574)</f>
        <v>91504159.730000004</v>
      </c>
      <c r="T1574" s="1" t="str">
        <f>INDEX(F:F,MATCH(ecommerce_10000[[#This Row],[TotalAmount]],I:I,0))</f>
        <v>Alexandria</v>
      </c>
    </row>
    <row r="1575" spans="1:20" x14ac:dyDescent="0.3">
      <c r="A1575" s="1" t="s">
        <v>1619</v>
      </c>
      <c r="B1575" s="1" t="s">
        <v>13</v>
      </c>
      <c r="C1575" s="1" t="s">
        <v>14</v>
      </c>
      <c r="D1575" s="1" t="s">
        <v>15</v>
      </c>
      <c r="E1575" s="1" t="s">
        <v>47</v>
      </c>
      <c r="F1575" s="1" t="s">
        <v>40</v>
      </c>
      <c r="G1575">
        <v>9142.9699999999993</v>
      </c>
      <c r="H1575">
        <v>5</v>
      </c>
      <c r="I1575">
        <v>45714.85</v>
      </c>
      <c r="J1575">
        <v>3.3</v>
      </c>
      <c r="K1575">
        <v>3926</v>
      </c>
      <c r="L1575" s="2">
        <v>45616</v>
      </c>
      <c r="O1575" t="str">
        <f>IF(ecommerce_10000[[#This Row],[Platform]]="Souq","sq",ecommerce_10000[[#This Row],[Platform]])</f>
        <v>Amazon</v>
      </c>
      <c r="P1575" t="str">
        <f>IF(E1575="Souq","sq",IF(E1575="Jumia","Jum",E1575))</f>
        <v>Amazon</v>
      </c>
      <c r="Q1575">
        <f>VLOOKUP(ecommerce_10000[[#This Row],[City]],F:I,4,FALSE)</f>
        <v>99349.3</v>
      </c>
      <c r="R1575" s="1">
        <f>SUMIF(C:C,ecommerce_10000[[#This Row],[Category]],I:I)</f>
        <v>92327183.770000085</v>
      </c>
      <c r="S1575" s="1">
        <f>SUMIFS(I:I,C:C,C1575)</f>
        <v>92327183.770000085</v>
      </c>
      <c r="T1575" s="1" t="str">
        <f>INDEX(F:F,MATCH(ecommerce_10000[[#This Row],[TotalAmount]],I:I,0))</f>
        <v>Riyadh</v>
      </c>
    </row>
    <row r="1576" spans="1:20" x14ac:dyDescent="0.3">
      <c r="A1576" s="1" t="s">
        <v>1620</v>
      </c>
      <c r="B1576" s="1" t="s">
        <v>30</v>
      </c>
      <c r="C1576" s="1" t="s">
        <v>31</v>
      </c>
      <c r="D1576" s="1" t="s">
        <v>32</v>
      </c>
      <c r="E1576" s="1" t="s">
        <v>22</v>
      </c>
      <c r="F1576" s="1" t="s">
        <v>33</v>
      </c>
      <c r="G1576">
        <v>10345.52</v>
      </c>
      <c r="H1576">
        <v>5</v>
      </c>
      <c r="I1576">
        <v>51727.6</v>
      </c>
      <c r="J1576">
        <v>4.4800000000000004</v>
      </c>
      <c r="K1576">
        <v>3083</v>
      </c>
      <c r="L1576" s="2">
        <v>45614</v>
      </c>
      <c r="O1576" t="str">
        <f>IF(ecommerce_10000[[#This Row],[Platform]]="Souq","sq",ecommerce_10000[[#This Row],[Platform]])</f>
        <v>Jumia</v>
      </c>
      <c r="P1576" t="str">
        <f>IF(E1576="Souq","sq",IF(E1576="Jumia","Jum",E1576))</f>
        <v>Jum</v>
      </c>
      <c r="Q1576">
        <f>VLOOKUP(ecommerce_10000[[#This Row],[City]],F:I,4,FALSE)</f>
        <v>3665.44</v>
      </c>
      <c r="R1576" s="1">
        <f>SUMIF(C:C,ecommerce_10000[[#This Row],[Category]],I:I)</f>
        <v>57542997.559999913</v>
      </c>
      <c r="S1576" s="1">
        <f>SUMIFS(I:I,C:C,C1576)</f>
        <v>57542997.559999913</v>
      </c>
      <c r="T1576" s="1" t="str">
        <f>INDEX(F:F,MATCH(ecommerce_10000[[#This Row],[TotalAmount]],I:I,0))</f>
        <v>Dubai</v>
      </c>
    </row>
    <row r="1577" spans="1:20" x14ac:dyDescent="0.3">
      <c r="A1577" s="1" t="s">
        <v>1621</v>
      </c>
      <c r="B1577" s="1" t="s">
        <v>35</v>
      </c>
      <c r="C1577" s="1" t="s">
        <v>14</v>
      </c>
      <c r="D1577" s="1" t="s">
        <v>36</v>
      </c>
      <c r="E1577" s="1" t="s">
        <v>47</v>
      </c>
      <c r="F1577" s="1" t="s">
        <v>40</v>
      </c>
      <c r="G1577">
        <v>17984.86</v>
      </c>
      <c r="H1577">
        <v>4</v>
      </c>
      <c r="I1577">
        <v>71939.44</v>
      </c>
      <c r="J1577">
        <v>3.26</v>
      </c>
      <c r="K1577">
        <v>1982</v>
      </c>
      <c r="L1577" s="2">
        <v>45368</v>
      </c>
      <c r="O1577" t="str">
        <f>IF(ecommerce_10000[[#This Row],[Platform]]="Souq","sq",ecommerce_10000[[#This Row],[Platform]])</f>
        <v>Amazon</v>
      </c>
      <c r="P1577" t="str">
        <f>IF(E1577="Souq","sq",IF(E1577="Jumia","Jum",E1577))</f>
        <v>Amazon</v>
      </c>
      <c r="Q1577">
        <f>VLOOKUP(ecommerce_10000[[#This Row],[City]],F:I,4,FALSE)</f>
        <v>99349.3</v>
      </c>
      <c r="R1577" s="1">
        <f>SUMIF(C:C,ecommerce_10000[[#This Row],[Category]],I:I)</f>
        <v>92327183.770000085</v>
      </c>
      <c r="S1577" s="1">
        <f>SUMIFS(I:I,C:C,C1577)</f>
        <v>92327183.770000085</v>
      </c>
      <c r="T1577" s="1" t="str">
        <f>INDEX(F:F,MATCH(ecommerce_10000[[#This Row],[TotalAmount]],I:I,0))</f>
        <v>Riyadh</v>
      </c>
    </row>
    <row r="1578" spans="1:20" x14ac:dyDescent="0.3">
      <c r="A1578" s="1" t="s">
        <v>1622</v>
      </c>
      <c r="B1578" s="1" t="s">
        <v>30</v>
      </c>
      <c r="C1578" s="1" t="s">
        <v>31</v>
      </c>
      <c r="D1578" s="1" t="s">
        <v>32</v>
      </c>
      <c r="E1578" s="1" t="s">
        <v>16</v>
      </c>
      <c r="F1578" s="1" t="s">
        <v>17</v>
      </c>
      <c r="G1578">
        <v>8609.93</v>
      </c>
      <c r="H1578">
        <v>1</v>
      </c>
      <c r="I1578">
        <v>8609.93</v>
      </c>
      <c r="J1578">
        <v>2.68</v>
      </c>
      <c r="K1578">
        <v>2250</v>
      </c>
      <c r="L1578" s="2">
        <v>45505</v>
      </c>
      <c r="O1578" t="str">
        <f>IF(ecommerce_10000[[#This Row],[Platform]]="Souq","sq",ecommerce_10000[[#This Row],[Platform]])</f>
        <v>sq</v>
      </c>
      <c r="P1578" t="str">
        <f>IF(E1578="Souq","sq",IF(E1578="Jumia","Jum",E1578))</f>
        <v>sq</v>
      </c>
      <c r="Q1578">
        <f>VLOOKUP(ecommerce_10000[[#This Row],[City]],F:I,4,FALSE)</f>
        <v>16284.02</v>
      </c>
      <c r="R1578" s="1">
        <f>SUMIF(C:C,ecommerce_10000[[#This Row],[Category]],I:I)</f>
        <v>57542997.559999913</v>
      </c>
      <c r="S1578" s="1">
        <f>SUMIFS(I:I,C:C,C1578)</f>
        <v>57542997.559999913</v>
      </c>
      <c r="T1578" s="1" t="str">
        <f>INDEX(F:F,MATCH(ecommerce_10000[[#This Row],[TotalAmount]],I:I,0))</f>
        <v>Cairo</v>
      </c>
    </row>
    <row r="1579" spans="1:20" x14ac:dyDescent="0.3">
      <c r="A1579" s="1" t="s">
        <v>1623</v>
      </c>
      <c r="B1579" s="1" t="s">
        <v>43</v>
      </c>
      <c r="C1579" s="1" t="s">
        <v>44</v>
      </c>
      <c r="D1579" s="1" t="s">
        <v>45</v>
      </c>
      <c r="E1579" s="1" t="s">
        <v>47</v>
      </c>
      <c r="F1579" s="1" t="s">
        <v>23</v>
      </c>
      <c r="G1579">
        <v>15723.88</v>
      </c>
      <c r="H1579">
        <v>5</v>
      </c>
      <c r="I1579">
        <v>78619.399999999994</v>
      </c>
      <c r="J1579">
        <v>2.82</v>
      </c>
      <c r="K1579">
        <v>1945</v>
      </c>
      <c r="L1579" s="2">
        <v>45323</v>
      </c>
      <c r="O1579" t="str">
        <f>IF(ecommerce_10000[[#This Row],[Platform]]="Souq","sq",ecommerce_10000[[#This Row],[Platform]])</f>
        <v>Amazon</v>
      </c>
      <c r="P1579" t="str">
        <f>IF(E1579="Souq","sq",IF(E1579="Jumia","Jum",E1579))</f>
        <v>Amazon</v>
      </c>
      <c r="Q1579">
        <f>VLOOKUP(ecommerce_10000[[#This Row],[City]],F:I,4,FALSE)</f>
        <v>13290.4</v>
      </c>
      <c r="R1579" s="1">
        <f>SUMIF(C:C,ecommerce_10000[[#This Row],[Category]],I:I)</f>
        <v>31420413.200000018</v>
      </c>
      <c r="S1579" s="1">
        <f>SUMIFS(I:I,C:C,C1579)</f>
        <v>31420413.200000018</v>
      </c>
      <c r="T1579" s="1" t="str">
        <f>INDEX(F:F,MATCH(ecommerce_10000[[#This Row],[TotalAmount]],I:I,0))</f>
        <v>Alexandria</v>
      </c>
    </row>
    <row r="1580" spans="1:20" x14ac:dyDescent="0.3">
      <c r="A1580" s="1" t="s">
        <v>1624</v>
      </c>
      <c r="B1580" s="1" t="s">
        <v>38</v>
      </c>
      <c r="C1580" s="1" t="s">
        <v>20</v>
      </c>
      <c r="D1580" s="1" t="s">
        <v>39</v>
      </c>
      <c r="E1580" s="1" t="s">
        <v>47</v>
      </c>
      <c r="F1580" s="1" t="s">
        <v>28</v>
      </c>
      <c r="G1580">
        <v>12728.83</v>
      </c>
      <c r="H1580">
        <v>1</v>
      </c>
      <c r="I1580">
        <v>12728.83</v>
      </c>
      <c r="J1580">
        <v>2.9</v>
      </c>
      <c r="K1580">
        <v>4686</v>
      </c>
      <c r="L1580" s="2">
        <v>45522</v>
      </c>
      <c r="O1580" t="str">
        <f>IF(ecommerce_10000[[#This Row],[Platform]]="Souq","sq",ecommerce_10000[[#This Row],[Platform]])</f>
        <v>Amazon</v>
      </c>
      <c r="P1580" t="str">
        <f>IF(E1580="Souq","sq",IF(E1580="Jumia","Jum",E1580))</f>
        <v>Amazon</v>
      </c>
      <c r="Q1580">
        <f>VLOOKUP(ecommerce_10000[[#This Row],[City]],F:I,4,FALSE)</f>
        <v>26648.76</v>
      </c>
      <c r="R1580" s="1">
        <f>SUMIF(C:C,ecommerce_10000[[#This Row],[Category]],I:I)</f>
        <v>91504159.730000004</v>
      </c>
      <c r="S1580" s="1">
        <f>SUMIFS(I:I,C:C,C1580)</f>
        <v>91504159.730000004</v>
      </c>
      <c r="T1580" s="1" t="str">
        <f>INDEX(F:F,MATCH(ecommerce_10000[[#This Row],[TotalAmount]],I:I,0))</f>
        <v>Casablanca</v>
      </c>
    </row>
    <row r="1581" spans="1:20" x14ac:dyDescent="0.3">
      <c r="A1581" s="1" t="s">
        <v>1625</v>
      </c>
      <c r="B1581" s="1" t="s">
        <v>30</v>
      </c>
      <c r="C1581" s="1" t="s">
        <v>31</v>
      </c>
      <c r="D1581" s="1" t="s">
        <v>32</v>
      </c>
      <c r="E1581" s="1" t="s">
        <v>47</v>
      </c>
      <c r="F1581" s="1" t="s">
        <v>40</v>
      </c>
      <c r="G1581">
        <v>461.05</v>
      </c>
      <c r="H1581">
        <v>2</v>
      </c>
      <c r="I1581">
        <v>922.1</v>
      </c>
      <c r="J1581">
        <v>2.4900000000000002</v>
      </c>
      <c r="K1581">
        <v>470</v>
      </c>
      <c r="L1581" s="2">
        <v>45531</v>
      </c>
      <c r="O1581" t="str">
        <f>IF(ecommerce_10000[[#This Row],[Platform]]="Souq","sq",ecommerce_10000[[#This Row],[Platform]])</f>
        <v>Amazon</v>
      </c>
      <c r="P1581" t="str">
        <f>IF(E1581="Souq","sq",IF(E1581="Jumia","Jum",E1581))</f>
        <v>Amazon</v>
      </c>
      <c r="Q1581">
        <f>VLOOKUP(ecommerce_10000[[#This Row],[City]],F:I,4,FALSE)</f>
        <v>99349.3</v>
      </c>
      <c r="R1581" s="1">
        <f>SUMIF(C:C,ecommerce_10000[[#This Row],[Category]],I:I)</f>
        <v>57542997.559999913</v>
      </c>
      <c r="S1581" s="1">
        <f>SUMIFS(I:I,C:C,C1581)</f>
        <v>57542997.559999913</v>
      </c>
      <c r="T1581" s="1" t="str">
        <f>INDEX(F:F,MATCH(ecommerce_10000[[#This Row],[TotalAmount]],I:I,0))</f>
        <v>Riyadh</v>
      </c>
    </row>
    <row r="1582" spans="1:20" x14ac:dyDescent="0.3">
      <c r="A1582" s="1" t="s">
        <v>1626</v>
      </c>
      <c r="B1582" s="1" t="s">
        <v>25</v>
      </c>
      <c r="C1582" s="1" t="s">
        <v>26</v>
      </c>
      <c r="D1582" s="1" t="s">
        <v>27</v>
      </c>
      <c r="E1582" s="1" t="s">
        <v>16</v>
      </c>
      <c r="F1582" s="1" t="s">
        <v>23</v>
      </c>
      <c r="G1582">
        <v>15393.35</v>
      </c>
      <c r="H1582">
        <v>2</v>
      </c>
      <c r="I1582">
        <v>30786.7</v>
      </c>
      <c r="J1582">
        <v>1.72</v>
      </c>
      <c r="K1582">
        <v>4833</v>
      </c>
      <c r="L1582" s="2">
        <v>45421</v>
      </c>
      <c r="O1582" t="str">
        <f>IF(ecommerce_10000[[#This Row],[Platform]]="Souq","sq",ecommerce_10000[[#This Row],[Platform]])</f>
        <v>sq</v>
      </c>
      <c r="P1582" t="str">
        <f>IF(E1582="Souq","sq",IF(E1582="Jumia","Jum",E1582))</f>
        <v>sq</v>
      </c>
      <c r="Q1582">
        <f>VLOOKUP(ecommerce_10000[[#This Row],[City]],F:I,4,FALSE)</f>
        <v>13290.4</v>
      </c>
      <c r="R1582" s="1">
        <f>SUMIF(C:C,ecommerce_10000[[#This Row],[Category]],I:I)</f>
        <v>29200970.130000021</v>
      </c>
      <c r="S1582" s="1">
        <f>SUMIFS(I:I,C:C,C1582)</f>
        <v>29200970.130000021</v>
      </c>
      <c r="T1582" s="1" t="str">
        <f>INDEX(F:F,MATCH(ecommerce_10000[[#This Row],[TotalAmount]],I:I,0))</f>
        <v>Alexandria</v>
      </c>
    </row>
    <row r="1583" spans="1:20" x14ac:dyDescent="0.3">
      <c r="A1583" s="1" t="s">
        <v>1627</v>
      </c>
      <c r="B1583" s="1" t="s">
        <v>19</v>
      </c>
      <c r="C1583" s="1" t="s">
        <v>20</v>
      </c>
      <c r="D1583" s="1" t="s">
        <v>21</v>
      </c>
      <c r="E1583" s="1" t="s">
        <v>16</v>
      </c>
      <c r="F1583" s="1" t="s">
        <v>23</v>
      </c>
      <c r="G1583">
        <v>11677.2</v>
      </c>
      <c r="H1583">
        <v>5</v>
      </c>
      <c r="I1583">
        <v>58386</v>
      </c>
      <c r="J1583">
        <v>2.87</v>
      </c>
      <c r="K1583">
        <v>541</v>
      </c>
      <c r="L1583" s="2">
        <v>45652</v>
      </c>
      <c r="O1583" t="str">
        <f>IF(ecommerce_10000[[#This Row],[Platform]]="Souq","sq",ecommerce_10000[[#This Row],[Platform]])</f>
        <v>sq</v>
      </c>
      <c r="P1583" t="str">
        <f>IF(E1583="Souq","sq",IF(E1583="Jumia","Jum",E1583))</f>
        <v>sq</v>
      </c>
      <c r="Q1583">
        <f>VLOOKUP(ecommerce_10000[[#This Row],[City]],F:I,4,FALSE)</f>
        <v>13290.4</v>
      </c>
      <c r="R1583" s="1">
        <f>SUMIF(C:C,ecommerce_10000[[#This Row],[Category]],I:I)</f>
        <v>91504159.730000004</v>
      </c>
      <c r="S1583" s="1">
        <f>SUMIFS(I:I,C:C,C1583)</f>
        <v>91504159.730000004</v>
      </c>
      <c r="T1583" s="1" t="str">
        <f>INDEX(F:F,MATCH(ecommerce_10000[[#This Row],[TotalAmount]],I:I,0))</f>
        <v>Alexandria</v>
      </c>
    </row>
    <row r="1584" spans="1:20" x14ac:dyDescent="0.3">
      <c r="A1584" s="1" t="s">
        <v>1628</v>
      </c>
      <c r="B1584" s="1" t="s">
        <v>30</v>
      </c>
      <c r="C1584" s="1" t="s">
        <v>31</v>
      </c>
      <c r="D1584" s="1" t="s">
        <v>32</v>
      </c>
      <c r="E1584" s="1" t="s">
        <v>16</v>
      </c>
      <c r="F1584" s="1" t="s">
        <v>17</v>
      </c>
      <c r="G1584">
        <v>13801.26</v>
      </c>
      <c r="H1584">
        <v>4</v>
      </c>
      <c r="I1584">
        <v>55205.04</v>
      </c>
      <c r="J1584">
        <v>4.37</v>
      </c>
      <c r="K1584">
        <v>3116</v>
      </c>
      <c r="L1584" s="2">
        <v>45311</v>
      </c>
      <c r="O1584" t="str">
        <f>IF(ecommerce_10000[[#This Row],[Platform]]="Souq","sq",ecommerce_10000[[#This Row],[Platform]])</f>
        <v>sq</v>
      </c>
      <c r="P1584" t="str">
        <f>IF(E1584="Souq","sq",IF(E1584="Jumia","Jum",E1584))</f>
        <v>sq</v>
      </c>
      <c r="Q1584">
        <f>VLOOKUP(ecommerce_10000[[#This Row],[City]],F:I,4,FALSE)</f>
        <v>16284.02</v>
      </c>
      <c r="R1584" s="1">
        <f>SUMIF(C:C,ecommerce_10000[[#This Row],[Category]],I:I)</f>
        <v>57542997.559999913</v>
      </c>
      <c r="S1584" s="1">
        <f>SUMIFS(I:I,C:C,C1584)</f>
        <v>57542997.559999913</v>
      </c>
      <c r="T1584" s="1" t="str">
        <f>INDEX(F:F,MATCH(ecommerce_10000[[#This Row],[TotalAmount]],I:I,0))</f>
        <v>Cairo</v>
      </c>
    </row>
    <row r="1585" spans="1:20" x14ac:dyDescent="0.3">
      <c r="A1585" s="1" t="s">
        <v>1629</v>
      </c>
      <c r="B1585" s="1" t="s">
        <v>53</v>
      </c>
      <c r="C1585" s="1" t="s">
        <v>31</v>
      </c>
      <c r="D1585" s="1" t="s">
        <v>54</v>
      </c>
      <c r="E1585" s="1" t="s">
        <v>22</v>
      </c>
      <c r="F1585" s="1" t="s">
        <v>28</v>
      </c>
      <c r="G1585">
        <v>7027.26</v>
      </c>
      <c r="H1585">
        <v>2</v>
      </c>
      <c r="I1585">
        <v>14054.52</v>
      </c>
      <c r="J1585">
        <v>2.16</v>
      </c>
      <c r="K1585">
        <v>1253</v>
      </c>
      <c r="L1585" s="2">
        <v>45573</v>
      </c>
      <c r="O1585" t="str">
        <f>IF(ecommerce_10000[[#This Row],[Platform]]="Souq","sq",ecommerce_10000[[#This Row],[Platform]])</f>
        <v>Jumia</v>
      </c>
      <c r="P1585" t="str">
        <f>IF(E1585="Souq","sq",IF(E1585="Jumia","Jum",E1585))</f>
        <v>Jum</v>
      </c>
      <c r="Q1585">
        <f>VLOOKUP(ecommerce_10000[[#This Row],[City]],F:I,4,FALSE)</f>
        <v>26648.76</v>
      </c>
      <c r="R1585" s="1">
        <f>SUMIF(C:C,ecommerce_10000[[#This Row],[Category]],I:I)</f>
        <v>57542997.559999913</v>
      </c>
      <c r="S1585" s="1">
        <f>SUMIFS(I:I,C:C,C1585)</f>
        <v>57542997.559999913</v>
      </c>
      <c r="T1585" s="1" t="str">
        <f>INDEX(F:F,MATCH(ecommerce_10000[[#This Row],[TotalAmount]],I:I,0))</f>
        <v>Casablanca</v>
      </c>
    </row>
    <row r="1586" spans="1:20" x14ac:dyDescent="0.3">
      <c r="A1586" s="1" t="s">
        <v>1630</v>
      </c>
      <c r="B1586" s="1" t="s">
        <v>38</v>
      </c>
      <c r="C1586" s="1" t="s">
        <v>20</v>
      </c>
      <c r="D1586" s="1" t="s">
        <v>39</v>
      </c>
      <c r="E1586" s="1" t="s">
        <v>22</v>
      </c>
      <c r="F1586" s="1" t="s">
        <v>23</v>
      </c>
      <c r="G1586">
        <v>17065.98</v>
      </c>
      <c r="H1586">
        <v>3</v>
      </c>
      <c r="I1586">
        <v>51197.94</v>
      </c>
      <c r="J1586">
        <v>2.35</v>
      </c>
      <c r="K1586">
        <v>3535</v>
      </c>
      <c r="L1586" s="2">
        <v>45416</v>
      </c>
      <c r="O1586" t="str">
        <f>IF(ecommerce_10000[[#This Row],[Platform]]="Souq","sq",ecommerce_10000[[#This Row],[Platform]])</f>
        <v>Jumia</v>
      </c>
      <c r="P1586" t="str">
        <f>IF(E1586="Souq","sq",IF(E1586="Jumia","Jum",E1586))</f>
        <v>Jum</v>
      </c>
      <c r="Q1586">
        <f>VLOOKUP(ecommerce_10000[[#This Row],[City]],F:I,4,FALSE)</f>
        <v>13290.4</v>
      </c>
      <c r="R1586" s="1">
        <f>SUMIF(C:C,ecommerce_10000[[#This Row],[Category]],I:I)</f>
        <v>91504159.730000004</v>
      </c>
      <c r="S1586" s="1">
        <f>SUMIFS(I:I,C:C,C1586)</f>
        <v>91504159.730000004</v>
      </c>
      <c r="T1586" s="1" t="str">
        <f>INDEX(F:F,MATCH(ecommerce_10000[[#This Row],[TotalAmount]],I:I,0))</f>
        <v>Alexandria</v>
      </c>
    </row>
    <row r="1587" spans="1:20" x14ac:dyDescent="0.3">
      <c r="A1587" s="1" t="s">
        <v>1631</v>
      </c>
      <c r="B1587" s="1" t="s">
        <v>65</v>
      </c>
      <c r="C1587" s="1" t="s">
        <v>20</v>
      </c>
      <c r="D1587" s="1" t="s">
        <v>66</v>
      </c>
      <c r="E1587" s="1" t="s">
        <v>47</v>
      </c>
      <c r="F1587" s="1" t="s">
        <v>62</v>
      </c>
      <c r="G1587">
        <v>11515.42</v>
      </c>
      <c r="H1587">
        <v>3</v>
      </c>
      <c r="I1587">
        <v>34546.26</v>
      </c>
      <c r="J1587">
        <v>3.83</v>
      </c>
      <c r="K1587">
        <v>872</v>
      </c>
      <c r="L1587" s="2">
        <v>45623</v>
      </c>
      <c r="O1587" t="str">
        <f>IF(ecommerce_10000[[#This Row],[Platform]]="Souq","sq",ecommerce_10000[[#This Row],[Platform]])</f>
        <v>Amazon</v>
      </c>
      <c r="P1587" t="str">
        <f>IF(E1587="Souq","sq",IF(E1587="Jumia","Jum",E1587))</f>
        <v>Amazon</v>
      </c>
      <c r="Q1587">
        <f>VLOOKUP(ecommerce_10000[[#This Row],[City]],F:I,4,FALSE)</f>
        <v>27872.98</v>
      </c>
      <c r="R1587" s="1">
        <f>SUMIF(C:C,ecommerce_10000[[#This Row],[Category]],I:I)</f>
        <v>91504159.730000004</v>
      </c>
      <c r="S1587" s="1">
        <f>SUMIFS(I:I,C:C,C1587)</f>
        <v>91504159.730000004</v>
      </c>
      <c r="T1587" s="1" t="str">
        <f>INDEX(F:F,MATCH(ecommerce_10000[[#This Row],[TotalAmount]],I:I,0))</f>
        <v>Giza</v>
      </c>
    </row>
    <row r="1588" spans="1:20" x14ac:dyDescent="0.3">
      <c r="A1588" s="1" t="s">
        <v>1632</v>
      </c>
      <c r="B1588" s="1" t="s">
        <v>30</v>
      </c>
      <c r="C1588" s="1" t="s">
        <v>31</v>
      </c>
      <c r="D1588" s="1" t="s">
        <v>32</v>
      </c>
      <c r="E1588" s="1" t="s">
        <v>16</v>
      </c>
      <c r="F1588" s="1" t="s">
        <v>28</v>
      </c>
      <c r="G1588">
        <v>14199.58</v>
      </c>
      <c r="H1588">
        <v>3</v>
      </c>
      <c r="I1588">
        <v>42598.74</v>
      </c>
      <c r="J1588">
        <v>4.1500000000000004</v>
      </c>
      <c r="K1588">
        <v>484</v>
      </c>
      <c r="L1588" s="2">
        <v>45548</v>
      </c>
      <c r="O1588" t="str">
        <f>IF(ecommerce_10000[[#This Row],[Platform]]="Souq","sq",ecommerce_10000[[#This Row],[Platform]])</f>
        <v>sq</v>
      </c>
      <c r="P1588" t="str">
        <f>IF(E1588="Souq","sq",IF(E1588="Jumia","Jum",E1588))</f>
        <v>sq</v>
      </c>
      <c r="Q1588">
        <f>VLOOKUP(ecommerce_10000[[#This Row],[City]],F:I,4,FALSE)</f>
        <v>26648.76</v>
      </c>
      <c r="R1588" s="1">
        <f>SUMIF(C:C,ecommerce_10000[[#This Row],[Category]],I:I)</f>
        <v>57542997.559999913</v>
      </c>
      <c r="S1588" s="1">
        <f>SUMIFS(I:I,C:C,C1588)</f>
        <v>57542997.559999913</v>
      </c>
      <c r="T1588" s="1" t="str">
        <f>INDEX(F:F,MATCH(ecommerce_10000[[#This Row],[TotalAmount]],I:I,0))</f>
        <v>Casablanca</v>
      </c>
    </row>
    <row r="1589" spans="1:20" x14ac:dyDescent="0.3">
      <c r="A1589" s="1" t="s">
        <v>1633</v>
      </c>
      <c r="B1589" s="1" t="s">
        <v>19</v>
      </c>
      <c r="C1589" s="1" t="s">
        <v>20</v>
      </c>
      <c r="D1589" s="1" t="s">
        <v>21</v>
      </c>
      <c r="E1589" s="1" t="s">
        <v>16</v>
      </c>
      <c r="F1589" s="1" t="s">
        <v>17</v>
      </c>
      <c r="G1589">
        <v>14369.79</v>
      </c>
      <c r="H1589">
        <v>5</v>
      </c>
      <c r="I1589">
        <v>71848.95</v>
      </c>
      <c r="J1589">
        <v>3.84</v>
      </c>
      <c r="K1589">
        <v>4627</v>
      </c>
      <c r="L1589" s="2">
        <v>45497</v>
      </c>
      <c r="O1589" t="str">
        <f>IF(ecommerce_10000[[#This Row],[Platform]]="Souq","sq",ecommerce_10000[[#This Row],[Platform]])</f>
        <v>sq</v>
      </c>
      <c r="P1589" t="str">
        <f>IF(E1589="Souq","sq",IF(E1589="Jumia","Jum",E1589))</f>
        <v>sq</v>
      </c>
      <c r="Q1589">
        <f>VLOOKUP(ecommerce_10000[[#This Row],[City]],F:I,4,FALSE)</f>
        <v>16284.02</v>
      </c>
      <c r="R1589" s="1">
        <f>SUMIF(C:C,ecommerce_10000[[#This Row],[Category]],I:I)</f>
        <v>91504159.730000004</v>
      </c>
      <c r="S1589" s="1">
        <f>SUMIFS(I:I,C:C,C1589)</f>
        <v>91504159.730000004</v>
      </c>
      <c r="T1589" s="1" t="str">
        <f>INDEX(F:F,MATCH(ecommerce_10000[[#This Row],[TotalAmount]],I:I,0))</f>
        <v>Cairo</v>
      </c>
    </row>
    <row r="1590" spans="1:20" x14ac:dyDescent="0.3">
      <c r="A1590" s="1" t="s">
        <v>1634</v>
      </c>
      <c r="B1590" s="1" t="s">
        <v>35</v>
      </c>
      <c r="C1590" s="1" t="s">
        <v>14</v>
      </c>
      <c r="D1590" s="1" t="s">
        <v>36</v>
      </c>
      <c r="E1590" s="1" t="s">
        <v>47</v>
      </c>
      <c r="F1590" s="1" t="s">
        <v>28</v>
      </c>
      <c r="G1590">
        <v>13158.4</v>
      </c>
      <c r="H1590">
        <v>1</v>
      </c>
      <c r="I1590">
        <v>13158.4</v>
      </c>
      <c r="J1590">
        <v>4.3099999999999996</v>
      </c>
      <c r="K1590">
        <v>4469</v>
      </c>
      <c r="L1590" s="2">
        <v>45504</v>
      </c>
      <c r="O1590" t="str">
        <f>IF(ecommerce_10000[[#This Row],[Platform]]="Souq","sq",ecommerce_10000[[#This Row],[Platform]])</f>
        <v>Amazon</v>
      </c>
      <c r="P1590" t="str">
        <f>IF(E1590="Souq","sq",IF(E1590="Jumia","Jum",E1590))</f>
        <v>Amazon</v>
      </c>
      <c r="Q1590">
        <f>VLOOKUP(ecommerce_10000[[#This Row],[City]],F:I,4,FALSE)</f>
        <v>26648.76</v>
      </c>
      <c r="R1590" s="1">
        <f>SUMIF(C:C,ecommerce_10000[[#This Row],[Category]],I:I)</f>
        <v>92327183.770000085</v>
      </c>
      <c r="S1590" s="1">
        <f>SUMIFS(I:I,C:C,C1590)</f>
        <v>92327183.770000085</v>
      </c>
      <c r="T1590" s="1" t="str">
        <f>INDEX(F:F,MATCH(ecommerce_10000[[#This Row],[TotalAmount]],I:I,0))</f>
        <v>Casablanca</v>
      </c>
    </row>
    <row r="1591" spans="1:20" x14ac:dyDescent="0.3">
      <c r="A1591" s="1" t="s">
        <v>1635</v>
      </c>
      <c r="B1591" s="1" t="s">
        <v>38</v>
      </c>
      <c r="C1591" s="1" t="s">
        <v>20</v>
      </c>
      <c r="D1591" s="1" t="s">
        <v>39</v>
      </c>
      <c r="E1591" s="1" t="s">
        <v>22</v>
      </c>
      <c r="F1591" s="1" t="s">
        <v>62</v>
      </c>
      <c r="G1591">
        <v>9789.26</v>
      </c>
      <c r="H1591">
        <v>1</v>
      </c>
      <c r="I1591">
        <v>9789.26</v>
      </c>
      <c r="J1591">
        <v>4.88</v>
      </c>
      <c r="K1591">
        <v>3025</v>
      </c>
      <c r="L1591" s="2">
        <v>45554</v>
      </c>
      <c r="O1591" t="str">
        <f>IF(ecommerce_10000[[#This Row],[Platform]]="Souq","sq",ecommerce_10000[[#This Row],[Platform]])</f>
        <v>Jumia</v>
      </c>
      <c r="P1591" t="str">
        <f>IF(E1591="Souq","sq",IF(E1591="Jumia","Jum",E1591))</f>
        <v>Jum</v>
      </c>
      <c r="Q1591">
        <f>VLOOKUP(ecommerce_10000[[#This Row],[City]],F:I,4,FALSE)</f>
        <v>27872.98</v>
      </c>
      <c r="R1591" s="1">
        <f>SUMIF(C:C,ecommerce_10000[[#This Row],[Category]],I:I)</f>
        <v>91504159.730000004</v>
      </c>
      <c r="S1591" s="1">
        <f>SUMIFS(I:I,C:C,C1591)</f>
        <v>91504159.730000004</v>
      </c>
      <c r="T1591" s="1" t="str">
        <f>INDEX(F:F,MATCH(ecommerce_10000[[#This Row],[TotalAmount]],I:I,0))</f>
        <v>Giza</v>
      </c>
    </row>
    <row r="1592" spans="1:20" x14ac:dyDescent="0.3">
      <c r="A1592" s="1" t="s">
        <v>1636</v>
      </c>
      <c r="B1592" s="1" t="s">
        <v>38</v>
      </c>
      <c r="C1592" s="1" t="s">
        <v>20</v>
      </c>
      <c r="D1592" s="1" t="s">
        <v>39</v>
      </c>
      <c r="E1592" s="1" t="s">
        <v>22</v>
      </c>
      <c r="F1592" s="1" t="s">
        <v>33</v>
      </c>
      <c r="G1592">
        <v>10049.15</v>
      </c>
      <c r="H1592">
        <v>2</v>
      </c>
      <c r="I1592">
        <v>20098.3</v>
      </c>
      <c r="J1592">
        <v>3.19</v>
      </c>
      <c r="K1592">
        <v>3821</v>
      </c>
      <c r="L1592" s="2">
        <v>45605</v>
      </c>
      <c r="O1592" t="str">
        <f>IF(ecommerce_10000[[#This Row],[Platform]]="Souq","sq",ecommerce_10000[[#This Row],[Platform]])</f>
        <v>Jumia</v>
      </c>
      <c r="P1592" t="str">
        <f>IF(E1592="Souq","sq",IF(E1592="Jumia","Jum",E1592))</f>
        <v>Jum</v>
      </c>
      <c r="Q1592">
        <f>VLOOKUP(ecommerce_10000[[#This Row],[City]],F:I,4,FALSE)</f>
        <v>3665.44</v>
      </c>
      <c r="R1592" s="1">
        <f>SUMIF(C:C,ecommerce_10000[[#This Row],[Category]],I:I)</f>
        <v>91504159.730000004</v>
      </c>
      <c r="S1592" s="1">
        <f>SUMIFS(I:I,C:C,C1592)</f>
        <v>91504159.730000004</v>
      </c>
      <c r="T1592" s="1" t="str">
        <f>INDEX(F:F,MATCH(ecommerce_10000[[#This Row],[TotalAmount]],I:I,0))</f>
        <v>Dubai</v>
      </c>
    </row>
    <row r="1593" spans="1:20" x14ac:dyDescent="0.3">
      <c r="A1593" s="1" t="s">
        <v>1637</v>
      </c>
      <c r="B1593" s="1" t="s">
        <v>65</v>
      </c>
      <c r="C1593" s="1" t="s">
        <v>20</v>
      </c>
      <c r="D1593" s="1" t="s">
        <v>66</v>
      </c>
      <c r="E1593" s="1" t="s">
        <v>22</v>
      </c>
      <c r="F1593" s="1" t="s">
        <v>23</v>
      </c>
      <c r="G1593">
        <v>6344.63</v>
      </c>
      <c r="H1593">
        <v>5</v>
      </c>
      <c r="I1593">
        <v>31723.15</v>
      </c>
      <c r="J1593">
        <v>1.82</v>
      </c>
      <c r="K1593">
        <v>3401</v>
      </c>
      <c r="L1593" s="2">
        <v>45383</v>
      </c>
      <c r="O1593" t="str">
        <f>IF(ecommerce_10000[[#This Row],[Platform]]="Souq","sq",ecommerce_10000[[#This Row],[Platform]])</f>
        <v>Jumia</v>
      </c>
      <c r="P1593" t="str">
        <f>IF(E1593="Souq","sq",IF(E1593="Jumia","Jum",E1593))</f>
        <v>Jum</v>
      </c>
      <c r="Q1593">
        <f>VLOOKUP(ecommerce_10000[[#This Row],[City]],F:I,4,FALSE)</f>
        <v>13290.4</v>
      </c>
      <c r="R1593" s="1">
        <f>SUMIF(C:C,ecommerce_10000[[#This Row],[Category]],I:I)</f>
        <v>91504159.730000004</v>
      </c>
      <c r="S1593" s="1">
        <f>SUMIFS(I:I,C:C,C1593)</f>
        <v>91504159.730000004</v>
      </c>
      <c r="T1593" s="1" t="str">
        <f>INDEX(F:F,MATCH(ecommerce_10000[[#This Row],[TotalAmount]],I:I,0))</f>
        <v>Alexandria</v>
      </c>
    </row>
    <row r="1594" spans="1:20" x14ac:dyDescent="0.3">
      <c r="A1594" s="1" t="s">
        <v>1638</v>
      </c>
      <c r="B1594" s="1" t="s">
        <v>43</v>
      </c>
      <c r="C1594" s="1" t="s">
        <v>44</v>
      </c>
      <c r="D1594" s="1" t="s">
        <v>45</v>
      </c>
      <c r="E1594" s="1" t="s">
        <v>16</v>
      </c>
      <c r="F1594" s="1" t="s">
        <v>23</v>
      </c>
      <c r="G1594">
        <v>16661.939999999999</v>
      </c>
      <c r="H1594">
        <v>5</v>
      </c>
      <c r="I1594">
        <v>83309.7</v>
      </c>
      <c r="J1594">
        <v>3.44</v>
      </c>
      <c r="K1594">
        <v>1976</v>
      </c>
      <c r="L1594" s="2">
        <v>45379</v>
      </c>
      <c r="O1594" t="str">
        <f>IF(ecommerce_10000[[#This Row],[Platform]]="Souq","sq",ecommerce_10000[[#This Row],[Platform]])</f>
        <v>sq</v>
      </c>
      <c r="P1594" t="str">
        <f>IF(E1594="Souq","sq",IF(E1594="Jumia","Jum",E1594))</f>
        <v>sq</v>
      </c>
      <c r="Q1594">
        <f>VLOOKUP(ecommerce_10000[[#This Row],[City]],F:I,4,FALSE)</f>
        <v>13290.4</v>
      </c>
      <c r="R1594" s="1">
        <f>SUMIF(C:C,ecommerce_10000[[#This Row],[Category]],I:I)</f>
        <v>31420413.200000018</v>
      </c>
      <c r="S1594" s="1">
        <f>SUMIFS(I:I,C:C,C1594)</f>
        <v>31420413.200000018</v>
      </c>
      <c r="T1594" s="1" t="str">
        <f>INDEX(F:F,MATCH(ecommerce_10000[[#This Row],[TotalAmount]],I:I,0))</f>
        <v>Alexandria</v>
      </c>
    </row>
    <row r="1595" spans="1:20" x14ac:dyDescent="0.3">
      <c r="A1595" s="1" t="s">
        <v>1639</v>
      </c>
      <c r="B1595" s="1" t="s">
        <v>49</v>
      </c>
      <c r="C1595" s="1" t="s">
        <v>14</v>
      </c>
      <c r="D1595" s="1" t="s">
        <v>50</v>
      </c>
      <c r="E1595" s="1" t="s">
        <v>16</v>
      </c>
      <c r="F1595" s="1" t="s">
        <v>17</v>
      </c>
      <c r="G1595">
        <v>3650.8</v>
      </c>
      <c r="H1595">
        <v>3</v>
      </c>
      <c r="I1595">
        <v>10952.4</v>
      </c>
      <c r="J1595">
        <v>4.8</v>
      </c>
      <c r="K1595">
        <v>1577</v>
      </c>
      <c r="L1595" s="2">
        <v>45469</v>
      </c>
      <c r="O1595" t="str">
        <f>IF(ecommerce_10000[[#This Row],[Platform]]="Souq","sq",ecommerce_10000[[#This Row],[Platform]])</f>
        <v>sq</v>
      </c>
      <c r="P1595" t="str">
        <f>IF(E1595="Souq","sq",IF(E1595="Jumia","Jum",E1595))</f>
        <v>sq</v>
      </c>
      <c r="Q1595">
        <f>VLOOKUP(ecommerce_10000[[#This Row],[City]],F:I,4,FALSE)</f>
        <v>16284.02</v>
      </c>
      <c r="R1595" s="1">
        <f>SUMIF(C:C,ecommerce_10000[[#This Row],[Category]],I:I)</f>
        <v>92327183.770000085</v>
      </c>
      <c r="S1595" s="1">
        <f>SUMIFS(I:I,C:C,C1595)</f>
        <v>92327183.770000085</v>
      </c>
      <c r="T1595" s="1" t="str">
        <f>INDEX(F:F,MATCH(ecommerce_10000[[#This Row],[TotalAmount]],I:I,0))</f>
        <v>Cairo</v>
      </c>
    </row>
    <row r="1596" spans="1:20" x14ac:dyDescent="0.3">
      <c r="A1596" s="1" t="s">
        <v>1640</v>
      </c>
      <c r="B1596" s="1" t="s">
        <v>49</v>
      </c>
      <c r="C1596" s="1" t="s">
        <v>14</v>
      </c>
      <c r="D1596" s="1" t="s">
        <v>50</v>
      </c>
      <c r="E1596" s="1" t="s">
        <v>22</v>
      </c>
      <c r="F1596" s="1" t="s">
        <v>33</v>
      </c>
      <c r="G1596">
        <v>7524.67</v>
      </c>
      <c r="H1596">
        <v>1</v>
      </c>
      <c r="I1596">
        <v>7524.67</v>
      </c>
      <c r="J1596">
        <v>4.22</v>
      </c>
      <c r="K1596">
        <v>2723</v>
      </c>
      <c r="L1596" s="2">
        <v>45457</v>
      </c>
      <c r="O1596" t="str">
        <f>IF(ecommerce_10000[[#This Row],[Platform]]="Souq","sq",ecommerce_10000[[#This Row],[Platform]])</f>
        <v>Jumia</v>
      </c>
      <c r="P1596" t="str">
        <f>IF(E1596="Souq","sq",IF(E1596="Jumia","Jum",E1596))</f>
        <v>Jum</v>
      </c>
      <c r="Q1596">
        <f>VLOOKUP(ecommerce_10000[[#This Row],[City]],F:I,4,FALSE)</f>
        <v>3665.44</v>
      </c>
      <c r="R1596" s="1">
        <f>SUMIF(C:C,ecommerce_10000[[#This Row],[Category]],I:I)</f>
        <v>92327183.770000085</v>
      </c>
      <c r="S1596" s="1">
        <f>SUMIFS(I:I,C:C,C1596)</f>
        <v>92327183.770000085</v>
      </c>
      <c r="T1596" s="1" t="str">
        <f>INDEX(F:F,MATCH(ecommerce_10000[[#This Row],[TotalAmount]],I:I,0))</f>
        <v>Dubai</v>
      </c>
    </row>
    <row r="1597" spans="1:20" x14ac:dyDescent="0.3">
      <c r="A1597" s="1" t="s">
        <v>1641</v>
      </c>
      <c r="B1597" s="1" t="s">
        <v>38</v>
      </c>
      <c r="C1597" s="1" t="s">
        <v>20</v>
      </c>
      <c r="D1597" s="1" t="s">
        <v>39</v>
      </c>
      <c r="E1597" s="1" t="s">
        <v>47</v>
      </c>
      <c r="F1597" s="1" t="s">
        <v>40</v>
      </c>
      <c r="G1597">
        <v>15303.81</v>
      </c>
      <c r="H1597">
        <v>4</v>
      </c>
      <c r="I1597">
        <v>61215.24</v>
      </c>
      <c r="J1597">
        <v>1.8</v>
      </c>
      <c r="K1597">
        <v>446</v>
      </c>
      <c r="L1597" s="2">
        <v>45625</v>
      </c>
      <c r="O1597" t="str">
        <f>IF(ecommerce_10000[[#This Row],[Platform]]="Souq","sq",ecommerce_10000[[#This Row],[Platform]])</f>
        <v>Amazon</v>
      </c>
      <c r="P1597" t="str">
        <f>IF(E1597="Souq","sq",IF(E1597="Jumia","Jum",E1597))</f>
        <v>Amazon</v>
      </c>
      <c r="Q1597">
        <f>VLOOKUP(ecommerce_10000[[#This Row],[City]],F:I,4,FALSE)</f>
        <v>99349.3</v>
      </c>
      <c r="R1597" s="1">
        <f>SUMIF(C:C,ecommerce_10000[[#This Row],[Category]],I:I)</f>
        <v>91504159.730000004</v>
      </c>
      <c r="S1597" s="1">
        <f>SUMIFS(I:I,C:C,C1597)</f>
        <v>91504159.730000004</v>
      </c>
      <c r="T1597" s="1" t="str">
        <f>INDEX(F:F,MATCH(ecommerce_10000[[#This Row],[TotalAmount]],I:I,0))</f>
        <v>Riyadh</v>
      </c>
    </row>
    <row r="1598" spans="1:20" x14ac:dyDescent="0.3">
      <c r="A1598" s="1" t="s">
        <v>1642</v>
      </c>
      <c r="B1598" s="1" t="s">
        <v>43</v>
      </c>
      <c r="C1598" s="1" t="s">
        <v>44</v>
      </c>
      <c r="D1598" s="1" t="s">
        <v>45</v>
      </c>
      <c r="E1598" s="1" t="s">
        <v>22</v>
      </c>
      <c r="F1598" s="1" t="s">
        <v>23</v>
      </c>
      <c r="G1598">
        <v>15832.53</v>
      </c>
      <c r="H1598">
        <v>2</v>
      </c>
      <c r="I1598">
        <v>31665.06</v>
      </c>
      <c r="J1598">
        <v>3.38</v>
      </c>
      <c r="K1598">
        <v>3200</v>
      </c>
      <c r="L1598" s="2">
        <v>45310</v>
      </c>
      <c r="O1598" t="str">
        <f>IF(ecommerce_10000[[#This Row],[Platform]]="Souq","sq",ecommerce_10000[[#This Row],[Platform]])</f>
        <v>Jumia</v>
      </c>
      <c r="P1598" t="str">
        <f>IF(E1598="Souq","sq",IF(E1598="Jumia","Jum",E1598))</f>
        <v>Jum</v>
      </c>
      <c r="Q1598">
        <f>VLOOKUP(ecommerce_10000[[#This Row],[City]],F:I,4,FALSE)</f>
        <v>13290.4</v>
      </c>
      <c r="R1598" s="1">
        <f>SUMIF(C:C,ecommerce_10000[[#This Row],[Category]],I:I)</f>
        <v>31420413.200000018</v>
      </c>
      <c r="S1598" s="1">
        <f>SUMIFS(I:I,C:C,C1598)</f>
        <v>31420413.200000018</v>
      </c>
      <c r="T1598" s="1" t="str">
        <f>INDEX(F:F,MATCH(ecommerce_10000[[#This Row],[TotalAmount]],I:I,0))</f>
        <v>Alexandria</v>
      </c>
    </row>
    <row r="1599" spans="1:20" x14ac:dyDescent="0.3">
      <c r="A1599" s="1" t="s">
        <v>1643</v>
      </c>
      <c r="B1599" s="1" t="s">
        <v>38</v>
      </c>
      <c r="C1599" s="1" t="s">
        <v>20</v>
      </c>
      <c r="D1599" s="1" t="s">
        <v>39</v>
      </c>
      <c r="E1599" s="1" t="s">
        <v>16</v>
      </c>
      <c r="F1599" s="1" t="s">
        <v>62</v>
      </c>
      <c r="G1599">
        <v>18971.54</v>
      </c>
      <c r="H1599">
        <v>5</v>
      </c>
      <c r="I1599">
        <v>94857.7</v>
      </c>
      <c r="J1599">
        <v>2.48</v>
      </c>
      <c r="K1599">
        <v>3977</v>
      </c>
      <c r="L1599" s="2">
        <v>45458</v>
      </c>
      <c r="O1599" t="str">
        <f>IF(ecommerce_10000[[#This Row],[Platform]]="Souq","sq",ecommerce_10000[[#This Row],[Platform]])</f>
        <v>sq</v>
      </c>
      <c r="P1599" t="str">
        <f>IF(E1599="Souq","sq",IF(E1599="Jumia","Jum",E1599))</f>
        <v>sq</v>
      </c>
      <c r="Q1599">
        <f>VLOOKUP(ecommerce_10000[[#This Row],[City]],F:I,4,FALSE)</f>
        <v>27872.98</v>
      </c>
      <c r="R1599" s="1">
        <f>SUMIF(C:C,ecommerce_10000[[#This Row],[Category]],I:I)</f>
        <v>91504159.730000004</v>
      </c>
      <c r="S1599" s="1">
        <f>SUMIFS(I:I,C:C,C1599)</f>
        <v>91504159.730000004</v>
      </c>
      <c r="T1599" s="1" t="str">
        <f>INDEX(F:F,MATCH(ecommerce_10000[[#This Row],[TotalAmount]],I:I,0))</f>
        <v>Giza</v>
      </c>
    </row>
    <row r="1600" spans="1:20" x14ac:dyDescent="0.3">
      <c r="A1600" s="1" t="s">
        <v>1644</v>
      </c>
      <c r="B1600" s="1" t="s">
        <v>19</v>
      </c>
      <c r="C1600" s="1" t="s">
        <v>20</v>
      </c>
      <c r="D1600" s="1" t="s">
        <v>21</v>
      </c>
      <c r="E1600" s="1" t="s">
        <v>22</v>
      </c>
      <c r="F1600" s="1" t="s">
        <v>17</v>
      </c>
      <c r="G1600">
        <v>17691.8</v>
      </c>
      <c r="H1600">
        <v>5</v>
      </c>
      <c r="I1600">
        <v>88459</v>
      </c>
      <c r="J1600">
        <v>3.61</v>
      </c>
      <c r="K1600">
        <v>1637</v>
      </c>
      <c r="L1600" s="2">
        <v>45519</v>
      </c>
      <c r="O1600" t="str">
        <f>IF(ecommerce_10000[[#This Row],[Platform]]="Souq","sq",ecommerce_10000[[#This Row],[Platform]])</f>
        <v>Jumia</v>
      </c>
      <c r="P1600" t="str">
        <f>IF(E1600="Souq","sq",IF(E1600="Jumia","Jum",E1600))</f>
        <v>Jum</v>
      </c>
      <c r="Q1600">
        <f>VLOOKUP(ecommerce_10000[[#This Row],[City]],F:I,4,FALSE)</f>
        <v>16284.02</v>
      </c>
      <c r="R1600" s="1">
        <f>SUMIF(C:C,ecommerce_10000[[#This Row],[Category]],I:I)</f>
        <v>91504159.730000004</v>
      </c>
      <c r="S1600" s="1">
        <f>SUMIFS(I:I,C:C,C1600)</f>
        <v>91504159.730000004</v>
      </c>
      <c r="T1600" s="1" t="str">
        <f>INDEX(F:F,MATCH(ecommerce_10000[[#This Row],[TotalAmount]],I:I,0))</f>
        <v>Cairo</v>
      </c>
    </row>
    <row r="1601" spans="1:20" x14ac:dyDescent="0.3">
      <c r="A1601" s="1" t="s">
        <v>1645</v>
      </c>
      <c r="B1601" s="1" t="s">
        <v>30</v>
      </c>
      <c r="C1601" s="1" t="s">
        <v>31</v>
      </c>
      <c r="D1601" s="1" t="s">
        <v>32</v>
      </c>
      <c r="E1601" s="1" t="s">
        <v>47</v>
      </c>
      <c r="F1601" s="1" t="s">
        <v>62</v>
      </c>
      <c r="G1601">
        <v>5817.02</v>
      </c>
      <c r="H1601">
        <v>4</v>
      </c>
      <c r="I1601">
        <v>23268.080000000002</v>
      </c>
      <c r="J1601">
        <v>4.2</v>
      </c>
      <c r="K1601">
        <v>461</v>
      </c>
      <c r="L1601" s="2">
        <v>45471</v>
      </c>
      <c r="O1601" t="str">
        <f>IF(ecommerce_10000[[#This Row],[Platform]]="Souq","sq",ecommerce_10000[[#This Row],[Platform]])</f>
        <v>Amazon</v>
      </c>
      <c r="P1601" t="str">
        <f>IF(E1601="Souq","sq",IF(E1601="Jumia","Jum",E1601))</f>
        <v>Amazon</v>
      </c>
      <c r="Q1601">
        <f>VLOOKUP(ecommerce_10000[[#This Row],[City]],F:I,4,FALSE)</f>
        <v>27872.98</v>
      </c>
      <c r="R1601" s="1">
        <f>SUMIF(C:C,ecommerce_10000[[#This Row],[Category]],I:I)</f>
        <v>57542997.559999913</v>
      </c>
      <c r="S1601" s="1">
        <f>SUMIFS(I:I,C:C,C1601)</f>
        <v>57542997.559999913</v>
      </c>
      <c r="T1601" s="1" t="str">
        <f>INDEX(F:F,MATCH(ecommerce_10000[[#This Row],[TotalAmount]],I:I,0))</f>
        <v>Giza</v>
      </c>
    </row>
    <row r="1602" spans="1:20" x14ac:dyDescent="0.3">
      <c r="A1602" s="1" t="s">
        <v>1646</v>
      </c>
      <c r="B1602" s="1" t="s">
        <v>13</v>
      </c>
      <c r="C1602" s="1" t="s">
        <v>14</v>
      </c>
      <c r="D1602" s="1" t="s">
        <v>15</v>
      </c>
      <c r="E1602" s="1" t="s">
        <v>16</v>
      </c>
      <c r="F1602" s="1" t="s">
        <v>28</v>
      </c>
      <c r="G1602">
        <v>11073.85</v>
      </c>
      <c r="H1602">
        <v>3</v>
      </c>
      <c r="I1602">
        <v>33221.550000000003</v>
      </c>
      <c r="J1602">
        <v>2.0299999999999998</v>
      </c>
      <c r="K1602">
        <v>3114</v>
      </c>
      <c r="L1602" s="2">
        <v>45548</v>
      </c>
      <c r="O1602" t="str">
        <f>IF(ecommerce_10000[[#This Row],[Platform]]="Souq","sq",ecommerce_10000[[#This Row],[Platform]])</f>
        <v>sq</v>
      </c>
      <c r="P1602" t="str">
        <f>IF(E1602="Souq","sq",IF(E1602="Jumia","Jum",E1602))</f>
        <v>sq</v>
      </c>
      <c r="Q1602">
        <f>VLOOKUP(ecommerce_10000[[#This Row],[City]],F:I,4,FALSE)</f>
        <v>26648.76</v>
      </c>
      <c r="R1602" s="1">
        <f>SUMIF(C:C,ecommerce_10000[[#This Row],[Category]],I:I)</f>
        <v>92327183.770000085</v>
      </c>
      <c r="S1602" s="1">
        <f>SUMIFS(I:I,C:C,C1602)</f>
        <v>92327183.770000085</v>
      </c>
      <c r="T1602" s="1" t="str">
        <f>INDEX(F:F,MATCH(ecommerce_10000[[#This Row],[TotalAmount]],I:I,0))</f>
        <v>Casablanca</v>
      </c>
    </row>
    <row r="1603" spans="1:20" x14ac:dyDescent="0.3">
      <c r="A1603" s="1" t="s">
        <v>1647</v>
      </c>
      <c r="B1603" s="1" t="s">
        <v>19</v>
      </c>
      <c r="C1603" s="1" t="s">
        <v>20</v>
      </c>
      <c r="D1603" s="1" t="s">
        <v>21</v>
      </c>
      <c r="E1603" s="1" t="s">
        <v>47</v>
      </c>
      <c r="F1603" s="1" t="s">
        <v>62</v>
      </c>
      <c r="G1603">
        <v>11098.13</v>
      </c>
      <c r="H1603">
        <v>4</v>
      </c>
      <c r="I1603">
        <v>44392.52</v>
      </c>
      <c r="J1603">
        <v>3.2</v>
      </c>
      <c r="K1603">
        <v>2410</v>
      </c>
      <c r="L1603" s="2">
        <v>45620</v>
      </c>
      <c r="O1603" t="str">
        <f>IF(ecommerce_10000[[#This Row],[Platform]]="Souq","sq",ecommerce_10000[[#This Row],[Platform]])</f>
        <v>Amazon</v>
      </c>
      <c r="P1603" t="str">
        <f>IF(E1603="Souq","sq",IF(E1603="Jumia","Jum",E1603))</f>
        <v>Amazon</v>
      </c>
      <c r="Q1603">
        <f>VLOOKUP(ecommerce_10000[[#This Row],[City]],F:I,4,FALSE)</f>
        <v>27872.98</v>
      </c>
      <c r="R1603" s="1">
        <f>SUMIF(C:C,ecommerce_10000[[#This Row],[Category]],I:I)</f>
        <v>91504159.730000004</v>
      </c>
      <c r="S1603" s="1">
        <f>SUMIFS(I:I,C:C,C1603)</f>
        <v>91504159.730000004</v>
      </c>
      <c r="T1603" s="1" t="str">
        <f>INDEX(F:F,MATCH(ecommerce_10000[[#This Row],[TotalAmount]],I:I,0))</f>
        <v>Giza</v>
      </c>
    </row>
    <row r="1604" spans="1:20" x14ac:dyDescent="0.3">
      <c r="A1604" s="1" t="s">
        <v>1648</v>
      </c>
      <c r="B1604" s="1" t="s">
        <v>65</v>
      </c>
      <c r="C1604" s="1" t="s">
        <v>20</v>
      </c>
      <c r="D1604" s="1" t="s">
        <v>66</v>
      </c>
      <c r="E1604" s="1" t="s">
        <v>22</v>
      </c>
      <c r="F1604" s="1" t="s">
        <v>33</v>
      </c>
      <c r="G1604">
        <v>15757.8</v>
      </c>
      <c r="H1604">
        <v>4</v>
      </c>
      <c r="I1604">
        <v>63031.199999999997</v>
      </c>
      <c r="J1604">
        <v>4.0999999999999996</v>
      </c>
      <c r="K1604">
        <v>1206</v>
      </c>
      <c r="L1604" s="2">
        <v>45553</v>
      </c>
      <c r="O1604" t="str">
        <f>IF(ecommerce_10000[[#This Row],[Platform]]="Souq","sq",ecommerce_10000[[#This Row],[Platform]])</f>
        <v>Jumia</v>
      </c>
      <c r="P1604" t="str">
        <f>IF(E1604="Souq","sq",IF(E1604="Jumia","Jum",E1604))</f>
        <v>Jum</v>
      </c>
      <c r="Q1604">
        <f>VLOOKUP(ecommerce_10000[[#This Row],[City]],F:I,4,FALSE)</f>
        <v>3665.44</v>
      </c>
      <c r="R1604" s="1">
        <f>SUMIF(C:C,ecommerce_10000[[#This Row],[Category]],I:I)</f>
        <v>91504159.730000004</v>
      </c>
      <c r="S1604" s="1">
        <f>SUMIFS(I:I,C:C,C1604)</f>
        <v>91504159.730000004</v>
      </c>
      <c r="T1604" s="1" t="str">
        <f>INDEX(F:F,MATCH(ecommerce_10000[[#This Row],[TotalAmount]],I:I,0))</f>
        <v>Dubai</v>
      </c>
    </row>
    <row r="1605" spans="1:20" x14ac:dyDescent="0.3">
      <c r="A1605" s="1" t="s">
        <v>1649</v>
      </c>
      <c r="B1605" s="1" t="s">
        <v>25</v>
      </c>
      <c r="C1605" s="1" t="s">
        <v>26</v>
      </c>
      <c r="D1605" s="1" t="s">
        <v>27</v>
      </c>
      <c r="E1605" s="1" t="s">
        <v>22</v>
      </c>
      <c r="F1605" s="1" t="s">
        <v>23</v>
      </c>
      <c r="G1605">
        <v>8240.7000000000007</v>
      </c>
      <c r="H1605">
        <v>4</v>
      </c>
      <c r="I1605">
        <v>32962.800000000003</v>
      </c>
      <c r="J1605">
        <v>2.14</v>
      </c>
      <c r="K1605">
        <v>581</v>
      </c>
      <c r="L1605" s="2">
        <v>45640</v>
      </c>
      <c r="O1605" t="str">
        <f>IF(ecommerce_10000[[#This Row],[Platform]]="Souq","sq",ecommerce_10000[[#This Row],[Platform]])</f>
        <v>Jumia</v>
      </c>
      <c r="P1605" t="str">
        <f>IF(E1605="Souq","sq",IF(E1605="Jumia","Jum",E1605))</f>
        <v>Jum</v>
      </c>
      <c r="Q1605">
        <f>VLOOKUP(ecommerce_10000[[#This Row],[City]],F:I,4,FALSE)</f>
        <v>13290.4</v>
      </c>
      <c r="R1605" s="1">
        <f>SUMIF(C:C,ecommerce_10000[[#This Row],[Category]],I:I)</f>
        <v>29200970.130000021</v>
      </c>
      <c r="S1605" s="1">
        <f>SUMIFS(I:I,C:C,C1605)</f>
        <v>29200970.130000021</v>
      </c>
      <c r="T1605" s="1" t="str">
        <f>INDEX(F:F,MATCH(ecommerce_10000[[#This Row],[TotalAmount]],I:I,0))</f>
        <v>Alexandria</v>
      </c>
    </row>
    <row r="1606" spans="1:20" x14ac:dyDescent="0.3">
      <c r="A1606" s="1" t="s">
        <v>1650</v>
      </c>
      <c r="B1606" s="1" t="s">
        <v>53</v>
      </c>
      <c r="C1606" s="1" t="s">
        <v>31</v>
      </c>
      <c r="D1606" s="1" t="s">
        <v>54</v>
      </c>
      <c r="E1606" s="1" t="s">
        <v>22</v>
      </c>
      <c r="F1606" s="1" t="s">
        <v>62</v>
      </c>
      <c r="G1606">
        <v>7864.3</v>
      </c>
      <c r="H1606">
        <v>3</v>
      </c>
      <c r="I1606">
        <v>23592.9</v>
      </c>
      <c r="J1606">
        <v>1.88</v>
      </c>
      <c r="K1606">
        <v>4171</v>
      </c>
      <c r="L1606" s="2">
        <v>45405</v>
      </c>
      <c r="O1606" t="str">
        <f>IF(ecommerce_10000[[#This Row],[Platform]]="Souq","sq",ecommerce_10000[[#This Row],[Platform]])</f>
        <v>Jumia</v>
      </c>
      <c r="P1606" t="str">
        <f>IF(E1606="Souq","sq",IF(E1606="Jumia","Jum",E1606))</f>
        <v>Jum</v>
      </c>
      <c r="Q1606">
        <f>VLOOKUP(ecommerce_10000[[#This Row],[City]],F:I,4,FALSE)</f>
        <v>27872.98</v>
      </c>
      <c r="R1606" s="1">
        <f>SUMIF(C:C,ecommerce_10000[[#This Row],[Category]],I:I)</f>
        <v>57542997.559999913</v>
      </c>
      <c r="S1606" s="1">
        <f>SUMIFS(I:I,C:C,C1606)</f>
        <v>57542997.559999913</v>
      </c>
      <c r="T1606" s="1" t="str">
        <f>INDEX(F:F,MATCH(ecommerce_10000[[#This Row],[TotalAmount]],I:I,0))</f>
        <v>Giza</v>
      </c>
    </row>
    <row r="1607" spans="1:20" x14ac:dyDescent="0.3">
      <c r="A1607" s="1" t="s">
        <v>1651</v>
      </c>
      <c r="B1607" s="1" t="s">
        <v>30</v>
      </c>
      <c r="C1607" s="1" t="s">
        <v>31</v>
      </c>
      <c r="D1607" s="1" t="s">
        <v>32</v>
      </c>
      <c r="E1607" s="1" t="s">
        <v>22</v>
      </c>
      <c r="F1607" s="1" t="s">
        <v>62</v>
      </c>
      <c r="G1607">
        <v>7298.69</v>
      </c>
      <c r="H1607">
        <v>5</v>
      </c>
      <c r="I1607">
        <v>36493.449999999997</v>
      </c>
      <c r="J1607">
        <v>1.02</v>
      </c>
      <c r="K1607">
        <v>4762</v>
      </c>
      <c r="L1607" s="2">
        <v>45425</v>
      </c>
      <c r="O1607" t="str">
        <f>IF(ecommerce_10000[[#This Row],[Platform]]="Souq","sq",ecommerce_10000[[#This Row],[Platform]])</f>
        <v>Jumia</v>
      </c>
      <c r="P1607" t="str">
        <f>IF(E1607="Souq","sq",IF(E1607="Jumia","Jum",E1607))</f>
        <v>Jum</v>
      </c>
      <c r="Q1607">
        <f>VLOOKUP(ecommerce_10000[[#This Row],[City]],F:I,4,FALSE)</f>
        <v>27872.98</v>
      </c>
      <c r="R1607" s="1">
        <f>SUMIF(C:C,ecommerce_10000[[#This Row],[Category]],I:I)</f>
        <v>57542997.559999913</v>
      </c>
      <c r="S1607" s="1">
        <f>SUMIFS(I:I,C:C,C1607)</f>
        <v>57542997.559999913</v>
      </c>
      <c r="T1607" s="1" t="str">
        <f>INDEX(F:F,MATCH(ecommerce_10000[[#This Row],[TotalAmount]],I:I,0))</f>
        <v>Giza</v>
      </c>
    </row>
    <row r="1608" spans="1:20" x14ac:dyDescent="0.3">
      <c r="A1608" s="1" t="s">
        <v>1652</v>
      </c>
      <c r="B1608" s="1" t="s">
        <v>53</v>
      </c>
      <c r="C1608" s="1" t="s">
        <v>31</v>
      </c>
      <c r="D1608" s="1" t="s">
        <v>54</v>
      </c>
      <c r="E1608" s="1" t="s">
        <v>22</v>
      </c>
      <c r="F1608" s="1" t="s">
        <v>33</v>
      </c>
      <c r="G1608">
        <v>12569.75</v>
      </c>
      <c r="H1608">
        <v>4</v>
      </c>
      <c r="I1608">
        <v>50279</v>
      </c>
      <c r="J1608">
        <v>2.4300000000000002</v>
      </c>
      <c r="K1608">
        <v>2101</v>
      </c>
      <c r="L1608" s="2">
        <v>45366</v>
      </c>
      <c r="O1608" t="str">
        <f>IF(ecommerce_10000[[#This Row],[Platform]]="Souq","sq",ecommerce_10000[[#This Row],[Platform]])</f>
        <v>Jumia</v>
      </c>
      <c r="P1608" t="str">
        <f>IF(E1608="Souq","sq",IF(E1608="Jumia","Jum",E1608))</f>
        <v>Jum</v>
      </c>
      <c r="Q1608">
        <f>VLOOKUP(ecommerce_10000[[#This Row],[City]],F:I,4,FALSE)</f>
        <v>3665.44</v>
      </c>
      <c r="R1608" s="1">
        <f>SUMIF(C:C,ecommerce_10000[[#This Row],[Category]],I:I)</f>
        <v>57542997.559999913</v>
      </c>
      <c r="S1608" s="1">
        <f>SUMIFS(I:I,C:C,C1608)</f>
        <v>57542997.559999913</v>
      </c>
      <c r="T1608" s="1" t="str">
        <f>INDEX(F:F,MATCH(ecommerce_10000[[#This Row],[TotalAmount]],I:I,0))</f>
        <v>Dubai</v>
      </c>
    </row>
    <row r="1609" spans="1:20" x14ac:dyDescent="0.3">
      <c r="A1609" s="1" t="s">
        <v>1653</v>
      </c>
      <c r="B1609" s="1" t="s">
        <v>65</v>
      </c>
      <c r="C1609" s="1" t="s">
        <v>20</v>
      </c>
      <c r="D1609" s="1" t="s">
        <v>66</v>
      </c>
      <c r="E1609" s="1" t="s">
        <v>16</v>
      </c>
      <c r="F1609" s="1" t="s">
        <v>23</v>
      </c>
      <c r="G1609">
        <v>12187.77</v>
      </c>
      <c r="H1609">
        <v>3</v>
      </c>
      <c r="I1609">
        <v>36563.31</v>
      </c>
      <c r="J1609">
        <v>1.1599999999999999</v>
      </c>
      <c r="K1609">
        <v>250</v>
      </c>
      <c r="L1609" s="2">
        <v>45313</v>
      </c>
      <c r="O1609" t="str">
        <f>IF(ecommerce_10000[[#This Row],[Platform]]="Souq","sq",ecommerce_10000[[#This Row],[Platform]])</f>
        <v>sq</v>
      </c>
      <c r="P1609" t="str">
        <f>IF(E1609="Souq","sq",IF(E1609="Jumia","Jum",E1609))</f>
        <v>sq</v>
      </c>
      <c r="Q1609">
        <f>VLOOKUP(ecommerce_10000[[#This Row],[City]],F:I,4,FALSE)</f>
        <v>13290.4</v>
      </c>
      <c r="R1609" s="1">
        <f>SUMIF(C:C,ecommerce_10000[[#This Row],[Category]],I:I)</f>
        <v>91504159.730000004</v>
      </c>
      <c r="S1609" s="1">
        <f>SUMIFS(I:I,C:C,C1609)</f>
        <v>91504159.730000004</v>
      </c>
      <c r="T1609" s="1" t="str">
        <f>INDEX(F:F,MATCH(ecommerce_10000[[#This Row],[TotalAmount]],I:I,0))</f>
        <v>Alexandria</v>
      </c>
    </row>
    <row r="1610" spans="1:20" x14ac:dyDescent="0.3">
      <c r="A1610" s="1" t="s">
        <v>1654</v>
      </c>
      <c r="B1610" s="1" t="s">
        <v>49</v>
      </c>
      <c r="C1610" s="1" t="s">
        <v>14</v>
      </c>
      <c r="D1610" s="1" t="s">
        <v>50</v>
      </c>
      <c r="E1610" s="1" t="s">
        <v>16</v>
      </c>
      <c r="F1610" s="1" t="s">
        <v>33</v>
      </c>
      <c r="G1610">
        <v>16341.68</v>
      </c>
      <c r="H1610">
        <v>3</v>
      </c>
      <c r="I1610">
        <v>49025.04</v>
      </c>
      <c r="J1610">
        <v>4.34</v>
      </c>
      <c r="K1610">
        <v>4999</v>
      </c>
      <c r="L1610" s="2">
        <v>45458</v>
      </c>
      <c r="O1610" t="str">
        <f>IF(ecommerce_10000[[#This Row],[Platform]]="Souq","sq",ecommerce_10000[[#This Row],[Platform]])</f>
        <v>sq</v>
      </c>
      <c r="P1610" t="str">
        <f>IF(E1610="Souq","sq",IF(E1610="Jumia","Jum",E1610))</f>
        <v>sq</v>
      </c>
      <c r="Q1610">
        <f>VLOOKUP(ecommerce_10000[[#This Row],[City]],F:I,4,FALSE)</f>
        <v>3665.44</v>
      </c>
      <c r="R1610" s="1">
        <f>SUMIF(C:C,ecommerce_10000[[#This Row],[Category]],I:I)</f>
        <v>92327183.770000085</v>
      </c>
      <c r="S1610" s="1">
        <f>SUMIFS(I:I,C:C,C1610)</f>
        <v>92327183.770000085</v>
      </c>
      <c r="T1610" s="1" t="str">
        <f>INDEX(F:F,MATCH(ecommerce_10000[[#This Row],[TotalAmount]],I:I,0))</f>
        <v>Dubai</v>
      </c>
    </row>
    <row r="1611" spans="1:20" x14ac:dyDescent="0.3">
      <c r="A1611" s="1" t="s">
        <v>1655</v>
      </c>
      <c r="B1611" s="1" t="s">
        <v>65</v>
      </c>
      <c r="C1611" s="1" t="s">
        <v>20</v>
      </c>
      <c r="D1611" s="1" t="s">
        <v>66</v>
      </c>
      <c r="E1611" s="1" t="s">
        <v>16</v>
      </c>
      <c r="F1611" s="1" t="s">
        <v>28</v>
      </c>
      <c r="G1611">
        <v>19392.89</v>
      </c>
      <c r="H1611">
        <v>1</v>
      </c>
      <c r="I1611">
        <v>19392.89</v>
      </c>
      <c r="J1611">
        <v>2.2999999999999998</v>
      </c>
      <c r="K1611">
        <v>3853</v>
      </c>
      <c r="L1611" s="2">
        <v>45365</v>
      </c>
      <c r="O1611" t="str">
        <f>IF(ecommerce_10000[[#This Row],[Platform]]="Souq","sq",ecommerce_10000[[#This Row],[Platform]])</f>
        <v>sq</v>
      </c>
      <c r="P1611" t="str">
        <f>IF(E1611="Souq","sq",IF(E1611="Jumia","Jum",E1611))</f>
        <v>sq</v>
      </c>
      <c r="Q1611">
        <f>VLOOKUP(ecommerce_10000[[#This Row],[City]],F:I,4,FALSE)</f>
        <v>26648.76</v>
      </c>
      <c r="R1611" s="1">
        <f>SUMIF(C:C,ecommerce_10000[[#This Row],[Category]],I:I)</f>
        <v>91504159.730000004</v>
      </c>
      <c r="S1611" s="1">
        <f>SUMIFS(I:I,C:C,C1611)</f>
        <v>91504159.730000004</v>
      </c>
      <c r="T1611" s="1" t="str">
        <f>INDEX(F:F,MATCH(ecommerce_10000[[#This Row],[TotalAmount]],I:I,0))</f>
        <v>Casablanca</v>
      </c>
    </row>
    <row r="1612" spans="1:20" x14ac:dyDescent="0.3">
      <c r="A1612" s="1" t="s">
        <v>1656</v>
      </c>
      <c r="B1612" s="1" t="s">
        <v>38</v>
      </c>
      <c r="C1612" s="1" t="s">
        <v>20</v>
      </c>
      <c r="D1612" s="1" t="s">
        <v>39</v>
      </c>
      <c r="E1612" s="1" t="s">
        <v>47</v>
      </c>
      <c r="F1612" s="1" t="s">
        <v>28</v>
      </c>
      <c r="G1612">
        <v>4852.08</v>
      </c>
      <c r="H1612">
        <v>2</v>
      </c>
      <c r="I1612">
        <v>9704.16</v>
      </c>
      <c r="J1612">
        <v>4.5</v>
      </c>
      <c r="K1612">
        <v>159</v>
      </c>
      <c r="L1612" s="2">
        <v>45616</v>
      </c>
      <c r="O1612" t="str">
        <f>IF(ecommerce_10000[[#This Row],[Platform]]="Souq","sq",ecommerce_10000[[#This Row],[Platform]])</f>
        <v>Amazon</v>
      </c>
      <c r="P1612" t="str">
        <f>IF(E1612="Souq","sq",IF(E1612="Jumia","Jum",E1612))</f>
        <v>Amazon</v>
      </c>
      <c r="Q1612">
        <f>VLOOKUP(ecommerce_10000[[#This Row],[City]],F:I,4,FALSE)</f>
        <v>26648.76</v>
      </c>
      <c r="R1612" s="1">
        <f>SUMIF(C:C,ecommerce_10000[[#This Row],[Category]],I:I)</f>
        <v>91504159.730000004</v>
      </c>
      <c r="S1612" s="1">
        <f>SUMIFS(I:I,C:C,C1612)</f>
        <v>91504159.730000004</v>
      </c>
      <c r="T1612" s="1" t="str">
        <f>INDEX(F:F,MATCH(ecommerce_10000[[#This Row],[TotalAmount]],I:I,0))</f>
        <v>Casablanca</v>
      </c>
    </row>
    <row r="1613" spans="1:20" x14ac:dyDescent="0.3">
      <c r="A1613" s="1" t="s">
        <v>1657</v>
      </c>
      <c r="B1613" s="1" t="s">
        <v>13</v>
      </c>
      <c r="C1613" s="1" t="s">
        <v>14</v>
      </c>
      <c r="D1613" s="1" t="s">
        <v>15</v>
      </c>
      <c r="E1613" s="1" t="s">
        <v>47</v>
      </c>
      <c r="F1613" s="1" t="s">
        <v>28</v>
      </c>
      <c r="G1613">
        <v>16339.04</v>
      </c>
      <c r="H1613">
        <v>2</v>
      </c>
      <c r="I1613">
        <v>32678.080000000002</v>
      </c>
      <c r="J1613">
        <v>3.7</v>
      </c>
      <c r="K1613">
        <v>68</v>
      </c>
      <c r="L1613" s="2">
        <v>45601</v>
      </c>
      <c r="O1613" t="str">
        <f>IF(ecommerce_10000[[#This Row],[Platform]]="Souq","sq",ecommerce_10000[[#This Row],[Platform]])</f>
        <v>Amazon</v>
      </c>
      <c r="P1613" t="str">
        <f>IF(E1613="Souq","sq",IF(E1613="Jumia","Jum",E1613))</f>
        <v>Amazon</v>
      </c>
      <c r="Q1613">
        <f>VLOOKUP(ecommerce_10000[[#This Row],[City]],F:I,4,FALSE)</f>
        <v>26648.76</v>
      </c>
      <c r="R1613" s="1">
        <f>SUMIF(C:C,ecommerce_10000[[#This Row],[Category]],I:I)</f>
        <v>92327183.770000085</v>
      </c>
      <c r="S1613" s="1">
        <f>SUMIFS(I:I,C:C,C1613)</f>
        <v>92327183.770000085</v>
      </c>
      <c r="T1613" s="1" t="str">
        <f>INDEX(F:F,MATCH(ecommerce_10000[[#This Row],[TotalAmount]],I:I,0))</f>
        <v>Casablanca</v>
      </c>
    </row>
    <row r="1614" spans="1:20" x14ac:dyDescent="0.3">
      <c r="A1614" s="1" t="s">
        <v>1658</v>
      </c>
      <c r="B1614" s="1" t="s">
        <v>43</v>
      </c>
      <c r="C1614" s="1" t="s">
        <v>44</v>
      </c>
      <c r="D1614" s="1" t="s">
        <v>45</v>
      </c>
      <c r="E1614" s="1" t="s">
        <v>22</v>
      </c>
      <c r="F1614" s="1" t="s">
        <v>40</v>
      </c>
      <c r="G1614">
        <v>13623.47</v>
      </c>
      <c r="H1614">
        <v>3</v>
      </c>
      <c r="I1614">
        <v>40870.410000000003</v>
      </c>
      <c r="J1614">
        <v>1.38</v>
      </c>
      <c r="K1614">
        <v>3666</v>
      </c>
      <c r="L1614" s="2">
        <v>45496</v>
      </c>
      <c r="O1614" t="str">
        <f>IF(ecommerce_10000[[#This Row],[Platform]]="Souq","sq",ecommerce_10000[[#This Row],[Platform]])</f>
        <v>Jumia</v>
      </c>
      <c r="P1614" t="str">
        <f>IF(E1614="Souq","sq",IF(E1614="Jumia","Jum",E1614))</f>
        <v>Jum</v>
      </c>
      <c r="Q1614">
        <f>VLOOKUP(ecommerce_10000[[#This Row],[City]],F:I,4,FALSE)</f>
        <v>99349.3</v>
      </c>
      <c r="R1614" s="1">
        <f>SUMIF(C:C,ecommerce_10000[[#This Row],[Category]],I:I)</f>
        <v>31420413.200000018</v>
      </c>
      <c r="S1614" s="1">
        <f>SUMIFS(I:I,C:C,C1614)</f>
        <v>31420413.200000018</v>
      </c>
      <c r="T1614" s="1" t="str">
        <f>INDEX(F:F,MATCH(ecommerce_10000[[#This Row],[TotalAmount]],I:I,0))</f>
        <v>Riyadh</v>
      </c>
    </row>
    <row r="1615" spans="1:20" x14ac:dyDescent="0.3">
      <c r="A1615" s="1" t="s">
        <v>1659</v>
      </c>
      <c r="B1615" s="1" t="s">
        <v>19</v>
      </c>
      <c r="C1615" s="1" t="s">
        <v>20</v>
      </c>
      <c r="D1615" s="1" t="s">
        <v>21</v>
      </c>
      <c r="E1615" s="1" t="s">
        <v>47</v>
      </c>
      <c r="F1615" s="1" t="s">
        <v>62</v>
      </c>
      <c r="G1615">
        <v>3660.3</v>
      </c>
      <c r="H1615">
        <v>1</v>
      </c>
      <c r="I1615">
        <v>3660.3</v>
      </c>
      <c r="J1615">
        <v>1.7</v>
      </c>
      <c r="K1615">
        <v>675</v>
      </c>
      <c r="L1615" s="2">
        <v>45294</v>
      </c>
      <c r="O1615" t="str">
        <f>IF(ecommerce_10000[[#This Row],[Platform]]="Souq","sq",ecommerce_10000[[#This Row],[Platform]])</f>
        <v>Amazon</v>
      </c>
      <c r="P1615" t="str">
        <f>IF(E1615="Souq","sq",IF(E1615="Jumia","Jum",E1615))</f>
        <v>Amazon</v>
      </c>
      <c r="Q1615">
        <f>VLOOKUP(ecommerce_10000[[#This Row],[City]],F:I,4,FALSE)</f>
        <v>27872.98</v>
      </c>
      <c r="R1615" s="1">
        <f>SUMIF(C:C,ecommerce_10000[[#This Row],[Category]],I:I)</f>
        <v>91504159.730000004</v>
      </c>
      <c r="S1615" s="1">
        <f>SUMIFS(I:I,C:C,C1615)</f>
        <v>91504159.730000004</v>
      </c>
      <c r="T1615" s="1" t="str">
        <f>INDEX(F:F,MATCH(ecommerce_10000[[#This Row],[TotalAmount]],I:I,0))</f>
        <v>Giza</v>
      </c>
    </row>
    <row r="1616" spans="1:20" x14ac:dyDescent="0.3">
      <c r="A1616" s="1" t="s">
        <v>1660</v>
      </c>
      <c r="B1616" s="1" t="s">
        <v>25</v>
      </c>
      <c r="C1616" s="1" t="s">
        <v>26</v>
      </c>
      <c r="D1616" s="1" t="s">
        <v>27</v>
      </c>
      <c r="E1616" s="1" t="s">
        <v>22</v>
      </c>
      <c r="F1616" s="1" t="s">
        <v>17</v>
      </c>
      <c r="G1616">
        <v>898.39</v>
      </c>
      <c r="H1616">
        <v>1</v>
      </c>
      <c r="I1616">
        <v>898.39</v>
      </c>
      <c r="J1616">
        <v>2.14</v>
      </c>
      <c r="K1616">
        <v>2728</v>
      </c>
      <c r="L1616" s="2">
        <v>45508</v>
      </c>
      <c r="O1616" t="str">
        <f>IF(ecommerce_10000[[#This Row],[Platform]]="Souq","sq",ecommerce_10000[[#This Row],[Platform]])</f>
        <v>Jumia</v>
      </c>
      <c r="P1616" t="str">
        <f>IF(E1616="Souq","sq",IF(E1616="Jumia","Jum",E1616))</f>
        <v>Jum</v>
      </c>
      <c r="Q1616">
        <f>VLOOKUP(ecommerce_10000[[#This Row],[City]],F:I,4,FALSE)</f>
        <v>16284.02</v>
      </c>
      <c r="R1616" s="1">
        <f>SUMIF(C:C,ecommerce_10000[[#This Row],[Category]],I:I)</f>
        <v>29200970.130000021</v>
      </c>
      <c r="S1616" s="1">
        <f>SUMIFS(I:I,C:C,C1616)</f>
        <v>29200970.130000021</v>
      </c>
      <c r="T1616" s="1" t="str">
        <f>INDEX(F:F,MATCH(ecommerce_10000[[#This Row],[TotalAmount]],I:I,0))</f>
        <v>Cairo</v>
      </c>
    </row>
    <row r="1617" spans="1:20" x14ac:dyDescent="0.3">
      <c r="A1617" s="1" t="s">
        <v>1661</v>
      </c>
      <c r="B1617" s="1" t="s">
        <v>49</v>
      </c>
      <c r="C1617" s="1" t="s">
        <v>14</v>
      </c>
      <c r="D1617" s="1" t="s">
        <v>50</v>
      </c>
      <c r="E1617" s="1" t="s">
        <v>22</v>
      </c>
      <c r="F1617" s="1" t="s">
        <v>28</v>
      </c>
      <c r="G1617">
        <v>165.82</v>
      </c>
      <c r="H1617">
        <v>3</v>
      </c>
      <c r="I1617">
        <v>497.46</v>
      </c>
      <c r="J1617">
        <v>1.29</v>
      </c>
      <c r="K1617">
        <v>3170</v>
      </c>
      <c r="L1617" s="2">
        <v>45313</v>
      </c>
      <c r="O1617" t="str">
        <f>IF(ecommerce_10000[[#This Row],[Platform]]="Souq","sq",ecommerce_10000[[#This Row],[Platform]])</f>
        <v>Jumia</v>
      </c>
      <c r="P1617" t="str">
        <f>IF(E1617="Souq","sq",IF(E1617="Jumia","Jum",E1617))</f>
        <v>Jum</v>
      </c>
      <c r="Q1617">
        <f>VLOOKUP(ecommerce_10000[[#This Row],[City]],F:I,4,FALSE)</f>
        <v>26648.76</v>
      </c>
      <c r="R1617" s="1">
        <f>SUMIF(C:C,ecommerce_10000[[#This Row],[Category]],I:I)</f>
        <v>92327183.770000085</v>
      </c>
      <c r="S1617" s="1">
        <f>SUMIFS(I:I,C:C,C1617)</f>
        <v>92327183.770000085</v>
      </c>
      <c r="T1617" s="1" t="str">
        <f>INDEX(F:F,MATCH(ecommerce_10000[[#This Row],[TotalAmount]],I:I,0))</f>
        <v>Casablanca</v>
      </c>
    </row>
    <row r="1618" spans="1:20" x14ac:dyDescent="0.3">
      <c r="A1618" s="1" t="s">
        <v>1662</v>
      </c>
      <c r="B1618" s="1" t="s">
        <v>53</v>
      </c>
      <c r="C1618" s="1" t="s">
        <v>31</v>
      </c>
      <c r="D1618" s="1" t="s">
        <v>54</v>
      </c>
      <c r="E1618" s="1" t="s">
        <v>47</v>
      </c>
      <c r="F1618" s="1" t="s">
        <v>40</v>
      </c>
      <c r="G1618">
        <v>3671.05</v>
      </c>
      <c r="H1618">
        <v>3</v>
      </c>
      <c r="I1618">
        <v>11013.15</v>
      </c>
      <c r="J1618">
        <v>1.75</v>
      </c>
      <c r="K1618">
        <v>3967</v>
      </c>
      <c r="L1618" s="2">
        <v>45596</v>
      </c>
      <c r="O1618" t="str">
        <f>IF(ecommerce_10000[[#This Row],[Platform]]="Souq","sq",ecommerce_10000[[#This Row],[Platform]])</f>
        <v>Amazon</v>
      </c>
      <c r="P1618" t="str">
        <f>IF(E1618="Souq","sq",IF(E1618="Jumia","Jum",E1618))</f>
        <v>Amazon</v>
      </c>
      <c r="Q1618">
        <f>VLOOKUP(ecommerce_10000[[#This Row],[City]],F:I,4,FALSE)</f>
        <v>99349.3</v>
      </c>
      <c r="R1618" s="1">
        <f>SUMIF(C:C,ecommerce_10000[[#This Row],[Category]],I:I)</f>
        <v>57542997.559999913</v>
      </c>
      <c r="S1618" s="1">
        <f>SUMIFS(I:I,C:C,C1618)</f>
        <v>57542997.559999913</v>
      </c>
      <c r="T1618" s="1" t="str">
        <f>INDEX(F:F,MATCH(ecommerce_10000[[#This Row],[TotalAmount]],I:I,0))</f>
        <v>Riyadh</v>
      </c>
    </row>
    <row r="1619" spans="1:20" x14ac:dyDescent="0.3">
      <c r="A1619" s="1" t="s">
        <v>1663</v>
      </c>
      <c r="B1619" s="1" t="s">
        <v>25</v>
      </c>
      <c r="C1619" s="1" t="s">
        <v>26</v>
      </c>
      <c r="D1619" s="1" t="s">
        <v>27</v>
      </c>
      <c r="E1619" s="1" t="s">
        <v>47</v>
      </c>
      <c r="F1619" s="1" t="s">
        <v>40</v>
      </c>
      <c r="G1619">
        <v>7569.21</v>
      </c>
      <c r="H1619">
        <v>1</v>
      </c>
      <c r="I1619">
        <v>7569.21</v>
      </c>
      <c r="J1619">
        <v>4.3499999999999996</v>
      </c>
      <c r="K1619">
        <v>4032</v>
      </c>
      <c r="L1619" s="2">
        <v>45539</v>
      </c>
      <c r="O1619" t="str">
        <f>IF(ecommerce_10000[[#This Row],[Platform]]="Souq","sq",ecommerce_10000[[#This Row],[Platform]])</f>
        <v>Amazon</v>
      </c>
      <c r="P1619" t="str">
        <f>IF(E1619="Souq","sq",IF(E1619="Jumia","Jum",E1619))</f>
        <v>Amazon</v>
      </c>
      <c r="Q1619">
        <f>VLOOKUP(ecommerce_10000[[#This Row],[City]],F:I,4,FALSE)</f>
        <v>99349.3</v>
      </c>
      <c r="R1619" s="1">
        <f>SUMIF(C:C,ecommerce_10000[[#This Row],[Category]],I:I)</f>
        <v>29200970.130000021</v>
      </c>
      <c r="S1619" s="1">
        <f>SUMIFS(I:I,C:C,C1619)</f>
        <v>29200970.130000021</v>
      </c>
      <c r="T1619" s="1" t="str">
        <f>INDEX(F:F,MATCH(ecommerce_10000[[#This Row],[TotalAmount]],I:I,0))</f>
        <v>Riyadh</v>
      </c>
    </row>
    <row r="1620" spans="1:20" x14ac:dyDescent="0.3">
      <c r="A1620" s="1" t="s">
        <v>1664</v>
      </c>
      <c r="B1620" s="1" t="s">
        <v>13</v>
      </c>
      <c r="C1620" s="1" t="s">
        <v>14</v>
      </c>
      <c r="D1620" s="1" t="s">
        <v>15</v>
      </c>
      <c r="E1620" s="1" t="s">
        <v>47</v>
      </c>
      <c r="F1620" s="1" t="s">
        <v>23</v>
      </c>
      <c r="G1620">
        <v>6520.31</v>
      </c>
      <c r="H1620">
        <v>5</v>
      </c>
      <c r="I1620">
        <v>32601.55</v>
      </c>
      <c r="J1620">
        <v>4.95</v>
      </c>
      <c r="K1620">
        <v>397</v>
      </c>
      <c r="L1620" s="2">
        <v>45605</v>
      </c>
      <c r="O1620" t="str">
        <f>IF(ecommerce_10000[[#This Row],[Platform]]="Souq","sq",ecommerce_10000[[#This Row],[Platform]])</f>
        <v>Amazon</v>
      </c>
      <c r="P1620" t="str">
        <f>IF(E1620="Souq","sq",IF(E1620="Jumia","Jum",E1620))</f>
        <v>Amazon</v>
      </c>
      <c r="Q1620">
        <f>VLOOKUP(ecommerce_10000[[#This Row],[City]],F:I,4,FALSE)</f>
        <v>13290.4</v>
      </c>
      <c r="R1620" s="1">
        <f>SUMIF(C:C,ecommerce_10000[[#This Row],[Category]],I:I)</f>
        <v>92327183.770000085</v>
      </c>
      <c r="S1620" s="1">
        <f>SUMIFS(I:I,C:C,C1620)</f>
        <v>92327183.770000085</v>
      </c>
      <c r="T1620" s="1" t="str">
        <f>INDEX(F:F,MATCH(ecommerce_10000[[#This Row],[TotalAmount]],I:I,0))</f>
        <v>Alexandria</v>
      </c>
    </row>
    <row r="1621" spans="1:20" x14ac:dyDescent="0.3">
      <c r="A1621" s="1" t="s">
        <v>1665</v>
      </c>
      <c r="B1621" s="1" t="s">
        <v>19</v>
      </c>
      <c r="C1621" s="1" t="s">
        <v>20</v>
      </c>
      <c r="D1621" s="1" t="s">
        <v>21</v>
      </c>
      <c r="E1621" s="1" t="s">
        <v>47</v>
      </c>
      <c r="F1621" s="1" t="s">
        <v>40</v>
      </c>
      <c r="G1621">
        <v>1350.6</v>
      </c>
      <c r="H1621">
        <v>3</v>
      </c>
      <c r="I1621">
        <v>4051.8</v>
      </c>
      <c r="J1621">
        <v>4.95</v>
      </c>
      <c r="K1621">
        <v>3387</v>
      </c>
      <c r="L1621" s="2">
        <v>45533</v>
      </c>
      <c r="O1621" t="str">
        <f>IF(ecommerce_10000[[#This Row],[Platform]]="Souq","sq",ecommerce_10000[[#This Row],[Platform]])</f>
        <v>Amazon</v>
      </c>
      <c r="P1621" t="str">
        <f>IF(E1621="Souq","sq",IF(E1621="Jumia","Jum",E1621))</f>
        <v>Amazon</v>
      </c>
      <c r="Q1621">
        <f>VLOOKUP(ecommerce_10000[[#This Row],[City]],F:I,4,FALSE)</f>
        <v>99349.3</v>
      </c>
      <c r="R1621" s="1">
        <f>SUMIF(C:C,ecommerce_10000[[#This Row],[Category]],I:I)</f>
        <v>91504159.730000004</v>
      </c>
      <c r="S1621" s="1">
        <f>SUMIFS(I:I,C:C,C1621)</f>
        <v>91504159.730000004</v>
      </c>
      <c r="T1621" s="1" t="str">
        <f>INDEX(F:F,MATCH(ecommerce_10000[[#This Row],[TotalAmount]],I:I,0))</f>
        <v>Riyadh</v>
      </c>
    </row>
    <row r="1622" spans="1:20" x14ac:dyDescent="0.3">
      <c r="A1622" s="1" t="s">
        <v>1666</v>
      </c>
      <c r="B1622" s="1" t="s">
        <v>25</v>
      </c>
      <c r="C1622" s="1" t="s">
        <v>26</v>
      </c>
      <c r="D1622" s="1" t="s">
        <v>27</v>
      </c>
      <c r="E1622" s="1" t="s">
        <v>16</v>
      </c>
      <c r="F1622" s="1" t="s">
        <v>40</v>
      </c>
      <c r="G1622">
        <v>14212.6</v>
      </c>
      <c r="H1622">
        <v>3</v>
      </c>
      <c r="I1622">
        <v>42637.8</v>
      </c>
      <c r="J1622">
        <v>4.9400000000000004</v>
      </c>
      <c r="K1622">
        <v>4821</v>
      </c>
      <c r="L1622" s="2">
        <v>45293</v>
      </c>
      <c r="O1622" t="str">
        <f>IF(ecommerce_10000[[#This Row],[Platform]]="Souq","sq",ecommerce_10000[[#This Row],[Platform]])</f>
        <v>sq</v>
      </c>
      <c r="P1622" t="str">
        <f>IF(E1622="Souq","sq",IF(E1622="Jumia","Jum",E1622))</f>
        <v>sq</v>
      </c>
      <c r="Q1622">
        <f>VLOOKUP(ecommerce_10000[[#This Row],[City]],F:I,4,FALSE)</f>
        <v>99349.3</v>
      </c>
      <c r="R1622" s="1">
        <f>SUMIF(C:C,ecommerce_10000[[#This Row],[Category]],I:I)</f>
        <v>29200970.130000021</v>
      </c>
      <c r="S1622" s="1">
        <f>SUMIFS(I:I,C:C,C1622)</f>
        <v>29200970.130000021</v>
      </c>
      <c r="T1622" s="1" t="str">
        <f>INDEX(F:F,MATCH(ecommerce_10000[[#This Row],[TotalAmount]],I:I,0))</f>
        <v>Riyadh</v>
      </c>
    </row>
    <row r="1623" spans="1:20" x14ac:dyDescent="0.3">
      <c r="A1623" s="1" t="s">
        <v>1667</v>
      </c>
      <c r="B1623" s="1" t="s">
        <v>30</v>
      </c>
      <c r="C1623" s="1" t="s">
        <v>31</v>
      </c>
      <c r="D1623" s="1" t="s">
        <v>32</v>
      </c>
      <c r="E1623" s="1" t="s">
        <v>16</v>
      </c>
      <c r="F1623" s="1" t="s">
        <v>62</v>
      </c>
      <c r="G1623">
        <v>15273</v>
      </c>
      <c r="H1623">
        <v>2</v>
      </c>
      <c r="I1623">
        <v>30546</v>
      </c>
      <c r="J1623">
        <v>2.35</v>
      </c>
      <c r="K1623">
        <v>521</v>
      </c>
      <c r="L1623" s="2">
        <v>45639</v>
      </c>
      <c r="O1623" t="str">
        <f>IF(ecommerce_10000[[#This Row],[Platform]]="Souq","sq",ecommerce_10000[[#This Row],[Platform]])</f>
        <v>sq</v>
      </c>
      <c r="P1623" t="str">
        <f>IF(E1623="Souq","sq",IF(E1623="Jumia","Jum",E1623))</f>
        <v>sq</v>
      </c>
      <c r="Q1623">
        <f>VLOOKUP(ecommerce_10000[[#This Row],[City]],F:I,4,FALSE)</f>
        <v>27872.98</v>
      </c>
      <c r="R1623" s="1">
        <f>SUMIF(C:C,ecommerce_10000[[#This Row],[Category]],I:I)</f>
        <v>57542997.559999913</v>
      </c>
      <c r="S1623" s="1">
        <f>SUMIFS(I:I,C:C,C1623)</f>
        <v>57542997.559999913</v>
      </c>
      <c r="T1623" s="1" t="str">
        <f>INDEX(F:F,MATCH(ecommerce_10000[[#This Row],[TotalAmount]],I:I,0))</f>
        <v>Giza</v>
      </c>
    </row>
    <row r="1624" spans="1:20" x14ac:dyDescent="0.3">
      <c r="A1624" s="1" t="s">
        <v>1668</v>
      </c>
      <c r="B1624" s="1" t="s">
        <v>25</v>
      </c>
      <c r="C1624" s="1" t="s">
        <v>26</v>
      </c>
      <c r="D1624" s="1" t="s">
        <v>27</v>
      </c>
      <c r="E1624" s="1" t="s">
        <v>16</v>
      </c>
      <c r="F1624" s="1" t="s">
        <v>62</v>
      </c>
      <c r="G1624">
        <v>4763.49</v>
      </c>
      <c r="H1624">
        <v>2</v>
      </c>
      <c r="I1624">
        <v>9526.98</v>
      </c>
      <c r="J1624">
        <v>3.79</v>
      </c>
      <c r="K1624">
        <v>1280</v>
      </c>
      <c r="L1624" s="2">
        <v>45565</v>
      </c>
      <c r="O1624" t="str">
        <f>IF(ecommerce_10000[[#This Row],[Platform]]="Souq","sq",ecommerce_10000[[#This Row],[Platform]])</f>
        <v>sq</v>
      </c>
      <c r="P1624" t="str">
        <f>IF(E1624="Souq","sq",IF(E1624="Jumia","Jum",E1624))</f>
        <v>sq</v>
      </c>
      <c r="Q1624">
        <f>VLOOKUP(ecommerce_10000[[#This Row],[City]],F:I,4,FALSE)</f>
        <v>27872.98</v>
      </c>
      <c r="R1624" s="1">
        <f>SUMIF(C:C,ecommerce_10000[[#This Row],[Category]],I:I)</f>
        <v>29200970.130000021</v>
      </c>
      <c r="S1624" s="1">
        <f>SUMIFS(I:I,C:C,C1624)</f>
        <v>29200970.130000021</v>
      </c>
      <c r="T1624" s="1" t="str">
        <f>INDEX(F:F,MATCH(ecommerce_10000[[#This Row],[TotalAmount]],I:I,0))</f>
        <v>Giza</v>
      </c>
    </row>
    <row r="1625" spans="1:20" x14ac:dyDescent="0.3">
      <c r="A1625" s="1" t="s">
        <v>1669</v>
      </c>
      <c r="B1625" s="1" t="s">
        <v>35</v>
      </c>
      <c r="C1625" s="1" t="s">
        <v>14</v>
      </c>
      <c r="D1625" s="1" t="s">
        <v>36</v>
      </c>
      <c r="E1625" s="1" t="s">
        <v>16</v>
      </c>
      <c r="F1625" s="1" t="s">
        <v>33</v>
      </c>
      <c r="G1625">
        <v>8815.9</v>
      </c>
      <c r="H1625">
        <v>1</v>
      </c>
      <c r="I1625">
        <v>8815.9</v>
      </c>
      <c r="J1625">
        <v>2.5099999999999998</v>
      </c>
      <c r="K1625">
        <v>370</v>
      </c>
      <c r="L1625" s="2">
        <v>45481</v>
      </c>
      <c r="O1625" t="str">
        <f>IF(ecommerce_10000[[#This Row],[Platform]]="Souq","sq",ecommerce_10000[[#This Row],[Platform]])</f>
        <v>sq</v>
      </c>
      <c r="P1625" t="str">
        <f>IF(E1625="Souq","sq",IF(E1625="Jumia","Jum",E1625))</f>
        <v>sq</v>
      </c>
      <c r="Q1625">
        <f>VLOOKUP(ecommerce_10000[[#This Row],[City]],F:I,4,FALSE)</f>
        <v>3665.44</v>
      </c>
      <c r="R1625" s="1">
        <f>SUMIF(C:C,ecommerce_10000[[#This Row],[Category]],I:I)</f>
        <v>92327183.770000085</v>
      </c>
      <c r="S1625" s="1">
        <f>SUMIFS(I:I,C:C,C1625)</f>
        <v>92327183.770000085</v>
      </c>
      <c r="T1625" s="1" t="str">
        <f>INDEX(F:F,MATCH(ecommerce_10000[[#This Row],[TotalAmount]],I:I,0))</f>
        <v>Dubai</v>
      </c>
    </row>
    <row r="1626" spans="1:20" x14ac:dyDescent="0.3">
      <c r="A1626" s="1" t="s">
        <v>1670</v>
      </c>
      <c r="B1626" s="1" t="s">
        <v>65</v>
      </c>
      <c r="C1626" s="1" t="s">
        <v>20</v>
      </c>
      <c r="D1626" s="1" t="s">
        <v>66</v>
      </c>
      <c r="E1626" s="1" t="s">
        <v>47</v>
      </c>
      <c r="F1626" s="1" t="s">
        <v>33</v>
      </c>
      <c r="G1626">
        <v>4841.75</v>
      </c>
      <c r="H1626">
        <v>4</v>
      </c>
      <c r="I1626">
        <v>19367</v>
      </c>
      <c r="J1626">
        <v>4.03</v>
      </c>
      <c r="K1626">
        <v>4605</v>
      </c>
      <c r="L1626" s="2">
        <v>45492</v>
      </c>
      <c r="O1626" t="str">
        <f>IF(ecommerce_10000[[#This Row],[Platform]]="Souq","sq",ecommerce_10000[[#This Row],[Platform]])</f>
        <v>Amazon</v>
      </c>
      <c r="P1626" t="str">
        <f>IF(E1626="Souq","sq",IF(E1626="Jumia","Jum",E1626))</f>
        <v>Amazon</v>
      </c>
      <c r="Q1626">
        <f>VLOOKUP(ecommerce_10000[[#This Row],[City]],F:I,4,FALSE)</f>
        <v>3665.44</v>
      </c>
      <c r="R1626" s="1">
        <f>SUMIF(C:C,ecommerce_10000[[#This Row],[Category]],I:I)</f>
        <v>91504159.730000004</v>
      </c>
      <c r="S1626" s="1">
        <f>SUMIFS(I:I,C:C,C1626)</f>
        <v>91504159.730000004</v>
      </c>
      <c r="T1626" s="1" t="str">
        <f>INDEX(F:F,MATCH(ecommerce_10000[[#This Row],[TotalAmount]],I:I,0))</f>
        <v>Dubai</v>
      </c>
    </row>
    <row r="1627" spans="1:20" x14ac:dyDescent="0.3">
      <c r="A1627" s="1" t="s">
        <v>1671</v>
      </c>
      <c r="B1627" s="1" t="s">
        <v>13</v>
      </c>
      <c r="C1627" s="1" t="s">
        <v>14</v>
      </c>
      <c r="D1627" s="1" t="s">
        <v>15</v>
      </c>
      <c r="E1627" s="1" t="s">
        <v>22</v>
      </c>
      <c r="F1627" s="1" t="s">
        <v>23</v>
      </c>
      <c r="G1627">
        <v>6107.21</v>
      </c>
      <c r="H1627">
        <v>4</v>
      </c>
      <c r="I1627">
        <v>24428.84</v>
      </c>
      <c r="J1627">
        <v>3.95</v>
      </c>
      <c r="K1627">
        <v>2679</v>
      </c>
      <c r="L1627" s="2">
        <v>45459</v>
      </c>
      <c r="O1627" t="str">
        <f>IF(ecommerce_10000[[#This Row],[Platform]]="Souq","sq",ecommerce_10000[[#This Row],[Platform]])</f>
        <v>Jumia</v>
      </c>
      <c r="P1627" t="str">
        <f>IF(E1627="Souq","sq",IF(E1627="Jumia","Jum",E1627))</f>
        <v>Jum</v>
      </c>
      <c r="Q1627">
        <f>VLOOKUP(ecommerce_10000[[#This Row],[City]],F:I,4,FALSE)</f>
        <v>13290.4</v>
      </c>
      <c r="R1627" s="1">
        <f>SUMIF(C:C,ecommerce_10000[[#This Row],[Category]],I:I)</f>
        <v>92327183.770000085</v>
      </c>
      <c r="S1627" s="1">
        <f>SUMIFS(I:I,C:C,C1627)</f>
        <v>92327183.770000085</v>
      </c>
      <c r="T1627" s="1" t="str">
        <f>INDEX(F:F,MATCH(ecommerce_10000[[#This Row],[TotalAmount]],I:I,0))</f>
        <v>Alexandria</v>
      </c>
    </row>
    <row r="1628" spans="1:20" x14ac:dyDescent="0.3">
      <c r="A1628" s="1" t="s">
        <v>1672</v>
      </c>
      <c r="B1628" s="1" t="s">
        <v>53</v>
      </c>
      <c r="C1628" s="1" t="s">
        <v>31</v>
      </c>
      <c r="D1628" s="1" t="s">
        <v>54</v>
      </c>
      <c r="E1628" s="1" t="s">
        <v>16</v>
      </c>
      <c r="F1628" s="1" t="s">
        <v>23</v>
      </c>
      <c r="G1628">
        <v>9040.57</v>
      </c>
      <c r="H1628">
        <v>2</v>
      </c>
      <c r="I1628">
        <v>18081.14</v>
      </c>
      <c r="J1628">
        <v>1.91</v>
      </c>
      <c r="K1628">
        <v>3676</v>
      </c>
      <c r="L1628" s="2">
        <v>45623</v>
      </c>
      <c r="O1628" t="str">
        <f>IF(ecommerce_10000[[#This Row],[Platform]]="Souq","sq",ecommerce_10000[[#This Row],[Platform]])</f>
        <v>sq</v>
      </c>
      <c r="P1628" t="str">
        <f>IF(E1628="Souq","sq",IF(E1628="Jumia","Jum",E1628))</f>
        <v>sq</v>
      </c>
      <c r="Q1628">
        <f>VLOOKUP(ecommerce_10000[[#This Row],[City]],F:I,4,FALSE)</f>
        <v>13290.4</v>
      </c>
      <c r="R1628" s="1">
        <f>SUMIF(C:C,ecommerce_10000[[#This Row],[Category]],I:I)</f>
        <v>57542997.559999913</v>
      </c>
      <c r="S1628" s="1">
        <f>SUMIFS(I:I,C:C,C1628)</f>
        <v>57542997.559999913</v>
      </c>
      <c r="T1628" s="1" t="str">
        <f>INDEX(F:F,MATCH(ecommerce_10000[[#This Row],[TotalAmount]],I:I,0))</f>
        <v>Alexandria</v>
      </c>
    </row>
    <row r="1629" spans="1:20" x14ac:dyDescent="0.3">
      <c r="A1629" s="1" t="s">
        <v>1673</v>
      </c>
      <c r="B1629" s="1" t="s">
        <v>65</v>
      </c>
      <c r="C1629" s="1" t="s">
        <v>20</v>
      </c>
      <c r="D1629" s="1" t="s">
        <v>66</v>
      </c>
      <c r="E1629" s="1" t="s">
        <v>16</v>
      </c>
      <c r="F1629" s="1" t="s">
        <v>28</v>
      </c>
      <c r="G1629">
        <v>13794.91</v>
      </c>
      <c r="H1629">
        <v>2</v>
      </c>
      <c r="I1629">
        <v>27589.82</v>
      </c>
      <c r="J1629">
        <v>3.57</v>
      </c>
      <c r="K1629">
        <v>3512</v>
      </c>
      <c r="L1629" s="2">
        <v>45596</v>
      </c>
      <c r="O1629" t="str">
        <f>IF(ecommerce_10000[[#This Row],[Platform]]="Souq","sq",ecommerce_10000[[#This Row],[Platform]])</f>
        <v>sq</v>
      </c>
      <c r="P1629" t="str">
        <f>IF(E1629="Souq","sq",IF(E1629="Jumia","Jum",E1629))</f>
        <v>sq</v>
      </c>
      <c r="Q1629">
        <f>VLOOKUP(ecommerce_10000[[#This Row],[City]],F:I,4,FALSE)</f>
        <v>26648.76</v>
      </c>
      <c r="R1629" s="1">
        <f>SUMIF(C:C,ecommerce_10000[[#This Row],[Category]],I:I)</f>
        <v>91504159.730000004</v>
      </c>
      <c r="S1629" s="1">
        <f>SUMIFS(I:I,C:C,C1629)</f>
        <v>91504159.730000004</v>
      </c>
      <c r="T1629" s="1" t="str">
        <f>INDEX(F:F,MATCH(ecommerce_10000[[#This Row],[TotalAmount]],I:I,0))</f>
        <v>Casablanca</v>
      </c>
    </row>
    <row r="1630" spans="1:20" x14ac:dyDescent="0.3">
      <c r="A1630" s="1" t="s">
        <v>1674</v>
      </c>
      <c r="B1630" s="1" t="s">
        <v>43</v>
      </c>
      <c r="C1630" s="1" t="s">
        <v>44</v>
      </c>
      <c r="D1630" s="1" t="s">
        <v>45</v>
      </c>
      <c r="E1630" s="1" t="s">
        <v>47</v>
      </c>
      <c r="F1630" s="1" t="s">
        <v>23</v>
      </c>
      <c r="G1630">
        <v>2219.65</v>
      </c>
      <c r="H1630">
        <v>5</v>
      </c>
      <c r="I1630">
        <v>11098.25</v>
      </c>
      <c r="J1630">
        <v>3.87</v>
      </c>
      <c r="K1630">
        <v>2902</v>
      </c>
      <c r="L1630" s="2">
        <v>45406</v>
      </c>
      <c r="O1630" t="str">
        <f>IF(ecommerce_10000[[#This Row],[Platform]]="Souq","sq",ecommerce_10000[[#This Row],[Platform]])</f>
        <v>Amazon</v>
      </c>
      <c r="P1630" t="str">
        <f>IF(E1630="Souq","sq",IF(E1630="Jumia","Jum",E1630))</f>
        <v>Amazon</v>
      </c>
      <c r="Q1630">
        <f>VLOOKUP(ecommerce_10000[[#This Row],[City]],F:I,4,FALSE)</f>
        <v>13290.4</v>
      </c>
      <c r="R1630" s="1">
        <f>SUMIF(C:C,ecommerce_10000[[#This Row],[Category]],I:I)</f>
        <v>31420413.200000018</v>
      </c>
      <c r="S1630" s="1">
        <f>SUMIFS(I:I,C:C,C1630)</f>
        <v>31420413.200000018</v>
      </c>
      <c r="T1630" s="1" t="str">
        <f>INDEX(F:F,MATCH(ecommerce_10000[[#This Row],[TotalAmount]],I:I,0))</f>
        <v>Alexandria</v>
      </c>
    </row>
    <row r="1631" spans="1:20" x14ac:dyDescent="0.3">
      <c r="A1631" s="1" t="s">
        <v>1675</v>
      </c>
      <c r="B1631" s="1" t="s">
        <v>49</v>
      </c>
      <c r="C1631" s="1" t="s">
        <v>14</v>
      </c>
      <c r="D1631" s="1" t="s">
        <v>50</v>
      </c>
      <c r="E1631" s="1" t="s">
        <v>16</v>
      </c>
      <c r="F1631" s="1" t="s">
        <v>17</v>
      </c>
      <c r="G1631">
        <v>6443.74</v>
      </c>
      <c r="H1631">
        <v>5</v>
      </c>
      <c r="I1631">
        <v>32218.7</v>
      </c>
      <c r="J1631">
        <v>2.36</v>
      </c>
      <c r="K1631">
        <v>152</v>
      </c>
      <c r="L1631" s="2">
        <v>45299</v>
      </c>
      <c r="O1631" t="str">
        <f>IF(ecommerce_10000[[#This Row],[Platform]]="Souq","sq",ecommerce_10000[[#This Row],[Platform]])</f>
        <v>sq</v>
      </c>
      <c r="P1631" t="str">
        <f>IF(E1631="Souq","sq",IF(E1631="Jumia","Jum",E1631))</f>
        <v>sq</v>
      </c>
      <c r="Q1631">
        <f>VLOOKUP(ecommerce_10000[[#This Row],[City]],F:I,4,FALSE)</f>
        <v>16284.02</v>
      </c>
      <c r="R1631" s="1">
        <f>SUMIF(C:C,ecommerce_10000[[#This Row],[Category]],I:I)</f>
        <v>92327183.770000085</v>
      </c>
      <c r="S1631" s="1">
        <f>SUMIFS(I:I,C:C,C1631)</f>
        <v>92327183.770000085</v>
      </c>
      <c r="T1631" s="1" t="str">
        <f>INDEX(F:F,MATCH(ecommerce_10000[[#This Row],[TotalAmount]],I:I,0))</f>
        <v>Cairo</v>
      </c>
    </row>
    <row r="1632" spans="1:20" x14ac:dyDescent="0.3">
      <c r="A1632" s="1" t="s">
        <v>1676</v>
      </c>
      <c r="B1632" s="1" t="s">
        <v>43</v>
      </c>
      <c r="C1632" s="1" t="s">
        <v>44</v>
      </c>
      <c r="D1632" s="1" t="s">
        <v>45</v>
      </c>
      <c r="E1632" s="1" t="s">
        <v>22</v>
      </c>
      <c r="F1632" s="1" t="s">
        <v>40</v>
      </c>
      <c r="G1632">
        <v>8248.33</v>
      </c>
      <c r="H1632">
        <v>4</v>
      </c>
      <c r="I1632">
        <v>32993.32</v>
      </c>
      <c r="J1632">
        <v>2.99</v>
      </c>
      <c r="K1632">
        <v>598</v>
      </c>
      <c r="L1632" s="2">
        <v>45436</v>
      </c>
      <c r="O1632" t="str">
        <f>IF(ecommerce_10000[[#This Row],[Platform]]="Souq","sq",ecommerce_10000[[#This Row],[Platform]])</f>
        <v>Jumia</v>
      </c>
      <c r="P1632" t="str">
        <f>IF(E1632="Souq","sq",IF(E1632="Jumia","Jum",E1632))</f>
        <v>Jum</v>
      </c>
      <c r="Q1632">
        <f>VLOOKUP(ecommerce_10000[[#This Row],[City]],F:I,4,FALSE)</f>
        <v>99349.3</v>
      </c>
      <c r="R1632" s="1">
        <f>SUMIF(C:C,ecommerce_10000[[#This Row],[Category]],I:I)</f>
        <v>31420413.200000018</v>
      </c>
      <c r="S1632" s="1">
        <f>SUMIFS(I:I,C:C,C1632)</f>
        <v>31420413.200000018</v>
      </c>
      <c r="T1632" s="1" t="str">
        <f>INDEX(F:F,MATCH(ecommerce_10000[[#This Row],[TotalAmount]],I:I,0))</f>
        <v>Riyadh</v>
      </c>
    </row>
    <row r="1633" spans="1:20" x14ac:dyDescent="0.3">
      <c r="A1633" s="1" t="s">
        <v>1677</v>
      </c>
      <c r="B1633" s="1" t="s">
        <v>53</v>
      </c>
      <c r="C1633" s="1" t="s">
        <v>31</v>
      </c>
      <c r="D1633" s="1" t="s">
        <v>54</v>
      </c>
      <c r="E1633" s="1" t="s">
        <v>47</v>
      </c>
      <c r="F1633" s="1" t="s">
        <v>40</v>
      </c>
      <c r="G1633">
        <v>16060.65</v>
      </c>
      <c r="H1633">
        <v>2</v>
      </c>
      <c r="I1633">
        <v>32121.3</v>
      </c>
      <c r="J1633">
        <v>3.5</v>
      </c>
      <c r="K1633">
        <v>3425</v>
      </c>
      <c r="L1633" s="2">
        <v>45510</v>
      </c>
      <c r="O1633" t="str">
        <f>IF(ecommerce_10000[[#This Row],[Platform]]="Souq","sq",ecommerce_10000[[#This Row],[Platform]])</f>
        <v>Amazon</v>
      </c>
      <c r="P1633" t="str">
        <f>IF(E1633="Souq","sq",IF(E1633="Jumia","Jum",E1633))</f>
        <v>Amazon</v>
      </c>
      <c r="Q1633">
        <f>VLOOKUP(ecommerce_10000[[#This Row],[City]],F:I,4,FALSE)</f>
        <v>99349.3</v>
      </c>
      <c r="R1633" s="1">
        <f>SUMIF(C:C,ecommerce_10000[[#This Row],[Category]],I:I)</f>
        <v>57542997.559999913</v>
      </c>
      <c r="S1633" s="1">
        <f>SUMIFS(I:I,C:C,C1633)</f>
        <v>57542997.559999913</v>
      </c>
      <c r="T1633" s="1" t="str">
        <f>INDEX(F:F,MATCH(ecommerce_10000[[#This Row],[TotalAmount]],I:I,0))</f>
        <v>Riyadh</v>
      </c>
    </row>
    <row r="1634" spans="1:20" x14ac:dyDescent="0.3">
      <c r="A1634" s="1" t="s">
        <v>1678</v>
      </c>
      <c r="B1634" s="1" t="s">
        <v>49</v>
      </c>
      <c r="C1634" s="1" t="s">
        <v>14</v>
      </c>
      <c r="D1634" s="1" t="s">
        <v>50</v>
      </c>
      <c r="E1634" s="1" t="s">
        <v>16</v>
      </c>
      <c r="F1634" s="1" t="s">
        <v>62</v>
      </c>
      <c r="G1634">
        <v>10131.49</v>
      </c>
      <c r="H1634">
        <v>2</v>
      </c>
      <c r="I1634">
        <v>20262.98</v>
      </c>
      <c r="J1634">
        <v>2.52</v>
      </c>
      <c r="K1634">
        <v>3089</v>
      </c>
      <c r="L1634" s="2">
        <v>45598</v>
      </c>
      <c r="O1634" t="str">
        <f>IF(ecommerce_10000[[#This Row],[Platform]]="Souq","sq",ecommerce_10000[[#This Row],[Platform]])</f>
        <v>sq</v>
      </c>
      <c r="P1634" t="str">
        <f>IF(E1634="Souq","sq",IF(E1634="Jumia","Jum",E1634))</f>
        <v>sq</v>
      </c>
      <c r="Q1634">
        <f>VLOOKUP(ecommerce_10000[[#This Row],[City]],F:I,4,FALSE)</f>
        <v>27872.98</v>
      </c>
      <c r="R1634" s="1">
        <f>SUMIF(C:C,ecommerce_10000[[#This Row],[Category]],I:I)</f>
        <v>92327183.770000085</v>
      </c>
      <c r="S1634" s="1">
        <f>SUMIFS(I:I,C:C,C1634)</f>
        <v>92327183.770000085</v>
      </c>
      <c r="T1634" s="1" t="str">
        <f>INDEX(F:F,MATCH(ecommerce_10000[[#This Row],[TotalAmount]],I:I,0))</f>
        <v>Giza</v>
      </c>
    </row>
    <row r="1635" spans="1:20" x14ac:dyDescent="0.3">
      <c r="A1635" s="1" t="s">
        <v>1679</v>
      </c>
      <c r="B1635" s="1" t="s">
        <v>38</v>
      </c>
      <c r="C1635" s="1" t="s">
        <v>20</v>
      </c>
      <c r="D1635" s="1" t="s">
        <v>39</v>
      </c>
      <c r="E1635" s="1" t="s">
        <v>47</v>
      </c>
      <c r="F1635" s="1" t="s">
        <v>17</v>
      </c>
      <c r="G1635">
        <v>12024.25</v>
      </c>
      <c r="H1635">
        <v>3</v>
      </c>
      <c r="I1635">
        <v>36072.75</v>
      </c>
      <c r="J1635">
        <v>2.1800000000000002</v>
      </c>
      <c r="K1635">
        <v>1183</v>
      </c>
      <c r="L1635" s="2">
        <v>45563</v>
      </c>
      <c r="O1635" t="str">
        <f>IF(ecommerce_10000[[#This Row],[Platform]]="Souq","sq",ecommerce_10000[[#This Row],[Platform]])</f>
        <v>Amazon</v>
      </c>
      <c r="P1635" t="str">
        <f>IF(E1635="Souq","sq",IF(E1635="Jumia","Jum",E1635))</f>
        <v>Amazon</v>
      </c>
      <c r="Q1635">
        <f>VLOOKUP(ecommerce_10000[[#This Row],[City]],F:I,4,FALSE)</f>
        <v>16284.02</v>
      </c>
      <c r="R1635" s="1">
        <f>SUMIF(C:C,ecommerce_10000[[#This Row],[Category]],I:I)</f>
        <v>91504159.730000004</v>
      </c>
      <c r="S1635" s="1">
        <f>SUMIFS(I:I,C:C,C1635)</f>
        <v>91504159.730000004</v>
      </c>
      <c r="T1635" s="1" t="str">
        <f>INDEX(F:F,MATCH(ecommerce_10000[[#This Row],[TotalAmount]],I:I,0))</f>
        <v>Cairo</v>
      </c>
    </row>
    <row r="1636" spans="1:20" x14ac:dyDescent="0.3">
      <c r="A1636" s="1" t="s">
        <v>1680</v>
      </c>
      <c r="B1636" s="1" t="s">
        <v>43</v>
      </c>
      <c r="C1636" s="1" t="s">
        <v>44</v>
      </c>
      <c r="D1636" s="1" t="s">
        <v>45</v>
      </c>
      <c r="E1636" s="1" t="s">
        <v>16</v>
      </c>
      <c r="F1636" s="1" t="s">
        <v>17</v>
      </c>
      <c r="G1636">
        <v>15054.59</v>
      </c>
      <c r="H1636">
        <v>5</v>
      </c>
      <c r="I1636">
        <v>75272.95</v>
      </c>
      <c r="J1636">
        <v>4.12</v>
      </c>
      <c r="K1636">
        <v>633</v>
      </c>
      <c r="L1636" s="2">
        <v>45604</v>
      </c>
      <c r="O1636" t="str">
        <f>IF(ecommerce_10000[[#This Row],[Platform]]="Souq","sq",ecommerce_10000[[#This Row],[Platform]])</f>
        <v>sq</v>
      </c>
      <c r="P1636" t="str">
        <f>IF(E1636="Souq","sq",IF(E1636="Jumia","Jum",E1636))</f>
        <v>sq</v>
      </c>
      <c r="Q1636">
        <f>VLOOKUP(ecommerce_10000[[#This Row],[City]],F:I,4,FALSE)</f>
        <v>16284.02</v>
      </c>
      <c r="R1636" s="1">
        <f>SUMIF(C:C,ecommerce_10000[[#This Row],[Category]],I:I)</f>
        <v>31420413.200000018</v>
      </c>
      <c r="S1636" s="1">
        <f>SUMIFS(I:I,C:C,C1636)</f>
        <v>31420413.200000018</v>
      </c>
      <c r="T1636" s="1" t="str">
        <f>INDEX(F:F,MATCH(ecommerce_10000[[#This Row],[TotalAmount]],I:I,0))</f>
        <v>Cairo</v>
      </c>
    </row>
    <row r="1637" spans="1:20" x14ac:dyDescent="0.3">
      <c r="A1637" s="1" t="s">
        <v>1681</v>
      </c>
      <c r="B1637" s="1" t="s">
        <v>13</v>
      </c>
      <c r="C1637" s="1" t="s">
        <v>14</v>
      </c>
      <c r="D1637" s="1" t="s">
        <v>15</v>
      </c>
      <c r="E1637" s="1" t="s">
        <v>22</v>
      </c>
      <c r="F1637" s="1" t="s">
        <v>23</v>
      </c>
      <c r="G1637">
        <v>5860.1</v>
      </c>
      <c r="H1637">
        <v>4</v>
      </c>
      <c r="I1637">
        <v>23440.400000000001</v>
      </c>
      <c r="J1637">
        <v>1.44</v>
      </c>
      <c r="K1637">
        <v>3786</v>
      </c>
      <c r="L1637" s="2">
        <v>45567</v>
      </c>
      <c r="O1637" t="str">
        <f>IF(ecommerce_10000[[#This Row],[Platform]]="Souq","sq",ecommerce_10000[[#This Row],[Platform]])</f>
        <v>Jumia</v>
      </c>
      <c r="P1637" t="str">
        <f>IF(E1637="Souq","sq",IF(E1637="Jumia","Jum",E1637))</f>
        <v>Jum</v>
      </c>
      <c r="Q1637">
        <f>VLOOKUP(ecommerce_10000[[#This Row],[City]],F:I,4,FALSE)</f>
        <v>13290.4</v>
      </c>
      <c r="R1637" s="1">
        <f>SUMIF(C:C,ecommerce_10000[[#This Row],[Category]],I:I)</f>
        <v>92327183.770000085</v>
      </c>
      <c r="S1637" s="1">
        <f>SUMIFS(I:I,C:C,C1637)</f>
        <v>92327183.770000085</v>
      </c>
      <c r="T1637" s="1" t="str">
        <f>INDEX(F:F,MATCH(ecommerce_10000[[#This Row],[TotalAmount]],I:I,0))</f>
        <v>Alexandria</v>
      </c>
    </row>
    <row r="1638" spans="1:20" x14ac:dyDescent="0.3">
      <c r="A1638" s="1" t="s">
        <v>1682</v>
      </c>
      <c r="B1638" s="1" t="s">
        <v>19</v>
      </c>
      <c r="C1638" s="1" t="s">
        <v>20</v>
      </c>
      <c r="D1638" s="1" t="s">
        <v>21</v>
      </c>
      <c r="E1638" s="1" t="s">
        <v>22</v>
      </c>
      <c r="F1638" s="1" t="s">
        <v>33</v>
      </c>
      <c r="G1638">
        <v>14732.13</v>
      </c>
      <c r="H1638">
        <v>5</v>
      </c>
      <c r="I1638">
        <v>73660.649999999994</v>
      </c>
      <c r="J1638">
        <v>4.91</v>
      </c>
      <c r="K1638">
        <v>2492</v>
      </c>
      <c r="L1638" s="2">
        <v>45475</v>
      </c>
      <c r="O1638" t="str">
        <f>IF(ecommerce_10000[[#This Row],[Platform]]="Souq","sq",ecommerce_10000[[#This Row],[Platform]])</f>
        <v>Jumia</v>
      </c>
      <c r="P1638" t="str">
        <f>IF(E1638="Souq","sq",IF(E1638="Jumia","Jum",E1638))</f>
        <v>Jum</v>
      </c>
      <c r="Q1638">
        <f>VLOOKUP(ecommerce_10000[[#This Row],[City]],F:I,4,FALSE)</f>
        <v>3665.44</v>
      </c>
      <c r="R1638" s="1">
        <f>SUMIF(C:C,ecommerce_10000[[#This Row],[Category]],I:I)</f>
        <v>91504159.730000004</v>
      </c>
      <c r="S1638" s="1">
        <f>SUMIFS(I:I,C:C,C1638)</f>
        <v>91504159.730000004</v>
      </c>
      <c r="T1638" s="1" t="str">
        <f>INDEX(F:F,MATCH(ecommerce_10000[[#This Row],[TotalAmount]],I:I,0))</f>
        <v>Dubai</v>
      </c>
    </row>
    <row r="1639" spans="1:20" x14ac:dyDescent="0.3">
      <c r="A1639" s="1" t="s">
        <v>1683</v>
      </c>
      <c r="B1639" s="1" t="s">
        <v>49</v>
      </c>
      <c r="C1639" s="1" t="s">
        <v>14</v>
      </c>
      <c r="D1639" s="1" t="s">
        <v>50</v>
      </c>
      <c r="E1639" s="1" t="s">
        <v>22</v>
      </c>
      <c r="F1639" s="1" t="s">
        <v>40</v>
      </c>
      <c r="G1639">
        <v>4350.01</v>
      </c>
      <c r="H1639">
        <v>2</v>
      </c>
      <c r="I1639">
        <v>8700.02</v>
      </c>
      <c r="J1639">
        <v>3.79</v>
      </c>
      <c r="K1639">
        <v>883</v>
      </c>
      <c r="L1639" s="2">
        <v>45376</v>
      </c>
      <c r="O1639" t="str">
        <f>IF(ecommerce_10000[[#This Row],[Platform]]="Souq","sq",ecommerce_10000[[#This Row],[Platform]])</f>
        <v>Jumia</v>
      </c>
      <c r="P1639" t="str">
        <f>IF(E1639="Souq","sq",IF(E1639="Jumia","Jum",E1639))</f>
        <v>Jum</v>
      </c>
      <c r="Q1639">
        <f>VLOOKUP(ecommerce_10000[[#This Row],[City]],F:I,4,FALSE)</f>
        <v>99349.3</v>
      </c>
      <c r="R1639" s="1">
        <f>SUMIF(C:C,ecommerce_10000[[#This Row],[Category]],I:I)</f>
        <v>92327183.770000085</v>
      </c>
      <c r="S1639" s="1">
        <f>SUMIFS(I:I,C:C,C1639)</f>
        <v>92327183.770000085</v>
      </c>
      <c r="T1639" s="1" t="str">
        <f>INDEX(F:F,MATCH(ecommerce_10000[[#This Row],[TotalAmount]],I:I,0))</f>
        <v>Riyadh</v>
      </c>
    </row>
    <row r="1640" spans="1:20" x14ac:dyDescent="0.3">
      <c r="A1640" s="1" t="s">
        <v>1684</v>
      </c>
      <c r="B1640" s="1" t="s">
        <v>38</v>
      </c>
      <c r="C1640" s="1" t="s">
        <v>20</v>
      </c>
      <c r="D1640" s="1" t="s">
        <v>39</v>
      </c>
      <c r="E1640" s="1" t="s">
        <v>16</v>
      </c>
      <c r="F1640" s="1" t="s">
        <v>28</v>
      </c>
      <c r="G1640">
        <v>9937.57</v>
      </c>
      <c r="H1640">
        <v>3</v>
      </c>
      <c r="I1640">
        <v>29812.71</v>
      </c>
      <c r="J1640">
        <v>1.63</v>
      </c>
      <c r="K1640">
        <v>938</v>
      </c>
      <c r="L1640" s="2">
        <v>45640</v>
      </c>
      <c r="O1640" t="str">
        <f>IF(ecommerce_10000[[#This Row],[Platform]]="Souq","sq",ecommerce_10000[[#This Row],[Platform]])</f>
        <v>sq</v>
      </c>
      <c r="P1640" t="str">
        <f>IF(E1640="Souq","sq",IF(E1640="Jumia","Jum",E1640))</f>
        <v>sq</v>
      </c>
      <c r="Q1640">
        <f>VLOOKUP(ecommerce_10000[[#This Row],[City]],F:I,4,FALSE)</f>
        <v>26648.76</v>
      </c>
      <c r="R1640" s="1">
        <f>SUMIF(C:C,ecommerce_10000[[#This Row],[Category]],I:I)</f>
        <v>91504159.730000004</v>
      </c>
      <c r="S1640" s="1">
        <f>SUMIFS(I:I,C:C,C1640)</f>
        <v>91504159.730000004</v>
      </c>
      <c r="T1640" s="1" t="str">
        <f>INDEX(F:F,MATCH(ecommerce_10000[[#This Row],[TotalAmount]],I:I,0))</f>
        <v>Casablanca</v>
      </c>
    </row>
    <row r="1641" spans="1:20" x14ac:dyDescent="0.3">
      <c r="A1641" s="1" t="s">
        <v>1685</v>
      </c>
      <c r="B1641" s="1" t="s">
        <v>25</v>
      </c>
      <c r="C1641" s="1" t="s">
        <v>26</v>
      </c>
      <c r="D1641" s="1" t="s">
        <v>27</v>
      </c>
      <c r="E1641" s="1" t="s">
        <v>22</v>
      </c>
      <c r="F1641" s="1" t="s">
        <v>33</v>
      </c>
      <c r="G1641">
        <v>6629.95</v>
      </c>
      <c r="H1641">
        <v>2</v>
      </c>
      <c r="I1641">
        <v>13259.9</v>
      </c>
      <c r="J1641">
        <v>4.9400000000000004</v>
      </c>
      <c r="K1641">
        <v>1861</v>
      </c>
      <c r="L1641" s="2">
        <v>45649</v>
      </c>
      <c r="O1641" t="str">
        <f>IF(ecommerce_10000[[#This Row],[Platform]]="Souq","sq",ecommerce_10000[[#This Row],[Platform]])</f>
        <v>Jumia</v>
      </c>
      <c r="P1641" t="str">
        <f>IF(E1641="Souq","sq",IF(E1641="Jumia","Jum",E1641))</f>
        <v>Jum</v>
      </c>
      <c r="Q1641">
        <f>VLOOKUP(ecommerce_10000[[#This Row],[City]],F:I,4,FALSE)</f>
        <v>3665.44</v>
      </c>
      <c r="R1641" s="1">
        <f>SUMIF(C:C,ecommerce_10000[[#This Row],[Category]],I:I)</f>
        <v>29200970.130000021</v>
      </c>
      <c r="S1641" s="1">
        <f>SUMIFS(I:I,C:C,C1641)</f>
        <v>29200970.130000021</v>
      </c>
      <c r="T1641" s="1" t="str">
        <f>INDEX(F:F,MATCH(ecommerce_10000[[#This Row],[TotalAmount]],I:I,0))</f>
        <v>Dubai</v>
      </c>
    </row>
    <row r="1642" spans="1:20" x14ac:dyDescent="0.3">
      <c r="A1642" s="1" t="s">
        <v>1686</v>
      </c>
      <c r="B1642" s="1" t="s">
        <v>13</v>
      </c>
      <c r="C1642" s="1" t="s">
        <v>14</v>
      </c>
      <c r="D1642" s="1" t="s">
        <v>15</v>
      </c>
      <c r="E1642" s="1" t="s">
        <v>16</v>
      </c>
      <c r="F1642" s="1" t="s">
        <v>40</v>
      </c>
      <c r="G1642">
        <v>11262.2</v>
      </c>
      <c r="H1642">
        <v>4</v>
      </c>
      <c r="I1642">
        <v>45048.800000000003</v>
      </c>
      <c r="J1642">
        <v>3.57</v>
      </c>
      <c r="K1642">
        <v>2108</v>
      </c>
      <c r="L1642" s="2">
        <v>45544</v>
      </c>
      <c r="O1642" t="str">
        <f>IF(ecommerce_10000[[#This Row],[Platform]]="Souq","sq",ecommerce_10000[[#This Row],[Platform]])</f>
        <v>sq</v>
      </c>
      <c r="P1642" t="str">
        <f>IF(E1642="Souq","sq",IF(E1642="Jumia","Jum",E1642))</f>
        <v>sq</v>
      </c>
      <c r="Q1642">
        <f>VLOOKUP(ecommerce_10000[[#This Row],[City]],F:I,4,FALSE)</f>
        <v>99349.3</v>
      </c>
      <c r="R1642" s="1">
        <f>SUMIF(C:C,ecommerce_10000[[#This Row],[Category]],I:I)</f>
        <v>92327183.770000085</v>
      </c>
      <c r="S1642" s="1">
        <f>SUMIFS(I:I,C:C,C1642)</f>
        <v>92327183.770000085</v>
      </c>
      <c r="T1642" s="1" t="str">
        <f>INDEX(F:F,MATCH(ecommerce_10000[[#This Row],[TotalAmount]],I:I,0))</f>
        <v>Riyadh</v>
      </c>
    </row>
    <row r="1643" spans="1:20" x14ac:dyDescent="0.3">
      <c r="A1643" s="1" t="s">
        <v>1687</v>
      </c>
      <c r="B1643" s="1" t="s">
        <v>30</v>
      </c>
      <c r="C1643" s="1" t="s">
        <v>31</v>
      </c>
      <c r="D1643" s="1" t="s">
        <v>32</v>
      </c>
      <c r="E1643" s="1" t="s">
        <v>16</v>
      </c>
      <c r="F1643" s="1" t="s">
        <v>40</v>
      </c>
      <c r="G1643">
        <v>13990.02</v>
      </c>
      <c r="H1643">
        <v>2</v>
      </c>
      <c r="I1643">
        <v>27980.04</v>
      </c>
      <c r="J1643">
        <v>4.01</v>
      </c>
      <c r="K1643">
        <v>3295</v>
      </c>
      <c r="L1643" s="2">
        <v>45532</v>
      </c>
      <c r="O1643" t="str">
        <f>IF(ecommerce_10000[[#This Row],[Platform]]="Souq","sq",ecommerce_10000[[#This Row],[Platform]])</f>
        <v>sq</v>
      </c>
      <c r="P1643" t="str">
        <f>IF(E1643="Souq","sq",IF(E1643="Jumia","Jum",E1643))</f>
        <v>sq</v>
      </c>
      <c r="Q1643">
        <f>VLOOKUP(ecommerce_10000[[#This Row],[City]],F:I,4,FALSE)</f>
        <v>99349.3</v>
      </c>
      <c r="R1643" s="1">
        <f>SUMIF(C:C,ecommerce_10000[[#This Row],[Category]],I:I)</f>
        <v>57542997.559999913</v>
      </c>
      <c r="S1643" s="1">
        <f>SUMIFS(I:I,C:C,C1643)</f>
        <v>57542997.559999913</v>
      </c>
      <c r="T1643" s="1" t="str">
        <f>INDEX(F:F,MATCH(ecommerce_10000[[#This Row],[TotalAmount]],I:I,0))</f>
        <v>Riyadh</v>
      </c>
    </row>
    <row r="1644" spans="1:20" x14ac:dyDescent="0.3">
      <c r="A1644" s="1" t="s">
        <v>1688</v>
      </c>
      <c r="B1644" s="1" t="s">
        <v>35</v>
      </c>
      <c r="C1644" s="1" t="s">
        <v>14</v>
      </c>
      <c r="D1644" s="1" t="s">
        <v>36</v>
      </c>
      <c r="E1644" s="1" t="s">
        <v>47</v>
      </c>
      <c r="F1644" s="1" t="s">
        <v>17</v>
      </c>
      <c r="G1644">
        <v>3150.89</v>
      </c>
      <c r="H1644">
        <v>3</v>
      </c>
      <c r="I1644">
        <v>9452.67</v>
      </c>
      <c r="J1644">
        <v>4.8899999999999997</v>
      </c>
      <c r="K1644">
        <v>3396</v>
      </c>
      <c r="L1644" s="2">
        <v>45577</v>
      </c>
      <c r="O1644" t="str">
        <f>IF(ecommerce_10000[[#This Row],[Platform]]="Souq","sq",ecommerce_10000[[#This Row],[Platform]])</f>
        <v>Amazon</v>
      </c>
      <c r="P1644" t="str">
        <f>IF(E1644="Souq","sq",IF(E1644="Jumia","Jum",E1644))</f>
        <v>Amazon</v>
      </c>
      <c r="Q1644">
        <f>VLOOKUP(ecommerce_10000[[#This Row],[City]],F:I,4,FALSE)</f>
        <v>16284.02</v>
      </c>
      <c r="R1644" s="1">
        <f>SUMIF(C:C,ecommerce_10000[[#This Row],[Category]],I:I)</f>
        <v>92327183.770000085</v>
      </c>
      <c r="S1644" s="1">
        <f>SUMIFS(I:I,C:C,C1644)</f>
        <v>92327183.770000085</v>
      </c>
      <c r="T1644" s="1" t="str">
        <f>INDEX(F:F,MATCH(ecommerce_10000[[#This Row],[TotalAmount]],I:I,0))</f>
        <v>Cairo</v>
      </c>
    </row>
    <row r="1645" spans="1:20" x14ac:dyDescent="0.3">
      <c r="A1645" s="1" t="s">
        <v>1689</v>
      </c>
      <c r="B1645" s="1" t="s">
        <v>49</v>
      </c>
      <c r="C1645" s="1" t="s">
        <v>14</v>
      </c>
      <c r="D1645" s="1" t="s">
        <v>50</v>
      </c>
      <c r="E1645" s="1" t="s">
        <v>22</v>
      </c>
      <c r="F1645" s="1" t="s">
        <v>40</v>
      </c>
      <c r="G1645">
        <v>15642.39</v>
      </c>
      <c r="H1645">
        <v>2</v>
      </c>
      <c r="I1645">
        <v>31284.78</v>
      </c>
      <c r="J1645">
        <v>4.74</v>
      </c>
      <c r="K1645">
        <v>3649</v>
      </c>
      <c r="L1645" s="2">
        <v>45370</v>
      </c>
      <c r="O1645" t="str">
        <f>IF(ecommerce_10000[[#This Row],[Platform]]="Souq","sq",ecommerce_10000[[#This Row],[Platform]])</f>
        <v>Jumia</v>
      </c>
      <c r="P1645" t="str">
        <f>IF(E1645="Souq","sq",IF(E1645="Jumia","Jum",E1645))</f>
        <v>Jum</v>
      </c>
      <c r="Q1645">
        <f>VLOOKUP(ecommerce_10000[[#This Row],[City]],F:I,4,FALSE)</f>
        <v>99349.3</v>
      </c>
      <c r="R1645" s="1">
        <f>SUMIF(C:C,ecommerce_10000[[#This Row],[Category]],I:I)</f>
        <v>92327183.770000085</v>
      </c>
      <c r="S1645" s="1">
        <f>SUMIFS(I:I,C:C,C1645)</f>
        <v>92327183.770000085</v>
      </c>
      <c r="T1645" s="1" t="str">
        <f>INDEX(F:F,MATCH(ecommerce_10000[[#This Row],[TotalAmount]],I:I,0))</f>
        <v>Riyadh</v>
      </c>
    </row>
    <row r="1646" spans="1:20" x14ac:dyDescent="0.3">
      <c r="A1646" s="1" t="s">
        <v>1690</v>
      </c>
      <c r="B1646" s="1" t="s">
        <v>65</v>
      </c>
      <c r="C1646" s="1" t="s">
        <v>20</v>
      </c>
      <c r="D1646" s="1" t="s">
        <v>66</v>
      </c>
      <c r="E1646" s="1" t="s">
        <v>47</v>
      </c>
      <c r="F1646" s="1" t="s">
        <v>62</v>
      </c>
      <c r="G1646">
        <v>6570.75</v>
      </c>
      <c r="H1646">
        <v>1</v>
      </c>
      <c r="I1646">
        <v>6570.75</v>
      </c>
      <c r="J1646">
        <v>4.59</v>
      </c>
      <c r="K1646">
        <v>2546</v>
      </c>
      <c r="L1646" s="2">
        <v>45525</v>
      </c>
      <c r="O1646" t="str">
        <f>IF(ecommerce_10000[[#This Row],[Platform]]="Souq","sq",ecommerce_10000[[#This Row],[Platform]])</f>
        <v>Amazon</v>
      </c>
      <c r="P1646" t="str">
        <f>IF(E1646="Souq","sq",IF(E1646="Jumia","Jum",E1646))</f>
        <v>Amazon</v>
      </c>
      <c r="Q1646">
        <f>VLOOKUP(ecommerce_10000[[#This Row],[City]],F:I,4,FALSE)</f>
        <v>27872.98</v>
      </c>
      <c r="R1646" s="1">
        <f>SUMIF(C:C,ecommerce_10000[[#This Row],[Category]],I:I)</f>
        <v>91504159.730000004</v>
      </c>
      <c r="S1646" s="1">
        <f>SUMIFS(I:I,C:C,C1646)</f>
        <v>91504159.730000004</v>
      </c>
      <c r="T1646" s="1" t="str">
        <f>INDEX(F:F,MATCH(ecommerce_10000[[#This Row],[TotalAmount]],I:I,0))</f>
        <v>Giza</v>
      </c>
    </row>
    <row r="1647" spans="1:20" x14ac:dyDescent="0.3">
      <c r="A1647" s="1" t="s">
        <v>1691</v>
      </c>
      <c r="B1647" s="1" t="s">
        <v>43</v>
      </c>
      <c r="C1647" s="1" t="s">
        <v>44</v>
      </c>
      <c r="D1647" s="1" t="s">
        <v>45</v>
      </c>
      <c r="E1647" s="1" t="s">
        <v>16</v>
      </c>
      <c r="F1647" s="1" t="s">
        <v>17</v>
      </c>
      <c r="G1647">
        <v>11466.04</v>
      </c>
      <c r="H1647">
        <v>5</v>
      </c>
      <c r="I1647">
        <v>57330.2</v>
      </c>
      <c r="J1647">
        <v>4.58</v>
      </c>
      <c r="K1647">
        <v>930</v>
      </c>
      <c r="L1647" s="2">
        <v>45605</v>
      </c>
      <c r="O1647" t="str">
        <f>IF(ecommerce_10000[[#This Row],[Platform]]="Souq","sq",ecommerce_10000[[#This Row],[Platform]])</f>
        <v>sq</v>
      </c>
      <c r="P1647" t="str">
        <f>IF(E1647="Souq","sq",IF(E1647="Jumia","Jum",E1647))</f>
        <v>sq</v>
      </c>
      <c r="Q1647">
        <f>VLOOKUP(ecommerce_10000[[#This Row],[City]],F:I,4,FALSE)</f>
        <v>16284.02</v>
      </c>
      <c r="R1647" s="1">
        <f>SUMIF(C:C,ecommerce_10000[[#This Row],[Category]],I:I)</f>
        <v>31420413.200000018</v>
      </c>
      <c r="S1647" s="1">
        <f>SUMIFS(I:I,C:C,C1647)</f>
        <v>31420413.200000018</v>
      </c>
      <c r="T1647" s="1" t="str">
        <f>INDEX(F:F,MATCH(ecommerce_10000[[#This Row],[TotalAmount]],I:I,0))</f>
        <v>Cairo</v>
      </c>
    </row>
    <row r="1648" spans="1:20" x14ac:dyDescent="0.3">
      <c r="A1648" s="1" t="s">
        <v>1692</v>
      </c>
      <c r="B1648" s="1" t="s">
        <v>19</v>
      </c>
      <c r="C1648" s="1" t="s">
        <v>20</v>
      </c>
      <c r="D1648" s="1" t="s">
        <v>21</v>
      </c>
      <c r="E1648" s="1" t="s">
        <v>47</v>
      </c>
      <c r="F1648" s="1" t="s">
        <v>17</v>
      </c>
      <c r="G1648">
        <v>10273.35</v>
      </c>
      <c r="H1648">
        <v>5</v>
      </c>
      <c r="I1648">
        <v>51366.75</v>
      </c>
      <c r="J1648">
        <v>1.54</v>
      </c>
      <c r="K1648">
        <v>3256</v>
      </c>
      <c r="L1648" s="2">
        <v>45487</v>
      </c>
      <c r="O1648" t="str">
        <f>IF(ecommerce_10000[[#This Row],[Platform]]="Souq","sq",ecommerce_10000[[#This Row],[Platform]])</f>
        <v>Amazon</v>
      </c>
      <c r="P1648" t="str">
        <f>IF(E1648="Souq","sq",IF(E1648="Jumia","Jum",E1648))</f>
        <v>Amazon</v>
      </c>
      <c r="Q1648">
        <f>VLOOKUP(ecommerce_10000[[#This Row],[City]],F:I,4,FALSE)</f>
        <v>16284.02</v>
      </c>
      <c r="R1648" s="1">
        <f>SUMIF(C:C,ecommerce_10000[[#This Row],[Category]],I:I)</f>
        <v>91504159.730000004</v>
      </c>
      <c r="S1648" s="1">
        <f>SUMIFS(I:I,C:C,C1648)</f>
        <v>91504159.730000004</v>
      </c>
      <c r="T1648" s="1" t="str">
        <f>INDEX(F:F,MATCH(ecommerce_10000[[#This Row],[TotalAmount]],I:I,0))</f>
        <v>Cairo</v>
      </c>
    </row>
    <row r="1649" spans="1:20" x14ac:dyDescent="0.3">
      <c r="A1649" s="1" t="s">
        <v>1693</v>
      </c>
      <c r="B1649" s="1" t="s">
        <v>49</v>
      </c>
      <c r="C1649" s="1" t="s">
        <v>14</v>
      </c>
      <c r="D1649" s="1" t="s">
        <v>50</v>
      </c>
      <c r="E1649" s="1" t="s">
        <v>22</v>
      </c>
      <c r="F1649" s="1" t="s">
        <v>62</v>
      </c>
      <c r="G1649">
        <v>17259.52</v>
      </c>
      <c r="H1649">
        <v>5</v>
      </c>
      <c r="I1649">
        <v>86297.600000000006</v>
      </c>
      <c r="J1649">
        <v>2.77</v>
      </c>
      <c r="K1649">
        <v>310</v>
      </c>
      <c r="L1649" s="2">
        <v>45553</v>
      </c>
      <c r="O1649" t="str">
        <f>IF(ecommerce_10000[[#This Row],[Platform]]="Souq","sq",ecommerce_10000[[#This Row],[Platform]])</f>
        <v>Jumia</v>
      </c>
      <c r="P1649" t="str">
        <f>IF(E1649="Souq","sq",IF(E1649="Jumia","Jum",E1649))</f>
        <v>Jum</v>
      </c>
      <c r="Q1649">
        <f>VLOOKUP(ecommerce_10000[[#This Row],[City]],F:I,4,FALSE)</f>
        <v>27872.98</v>
      </c>
      <c r="R1649" s="1">
        <f>SUMIF(C:C,ecommerce_10000[[#This Row],[Category]],I:I)</f>
        <v>92327183.770000085</v>
      </c>
      <c r="S1649" s="1">
        <f>SUMIFS(I:I,C:C,C1649)</f>
        <v>92327183.770000085</v>
      </c>
      <c r="T1649" s="1" t="str">
        <f>INDEX(F:F,MATCH(ecommerce_10000[[#This Row],[TotalAmount]],I:I,0))</f>
        <v>Giza</v>
      </c>
    </row>
    <row r="1650" spans="1:20" x14ac:dyDescent="0.3">
      <c r="A1650" s="1" t="s">
        <v>1694</v>
      </c>
      <c r="B1650" s="1" t="s">
        <v>38</v>
      </c>
      <c r="C1650" s="1" t="s">
        <v>20</v>
      </c>
      <c r="D1650" s="1" t="s">
        <v>39</v>
      </c>
      <c r="E1650" s="1" t="s">
        <v>16</v>
      </c>
      <c r="F1650" s="1" t="s">
        <v>33</v>
      </c>
      <c r="G1650">
        <v>434.21</v>
      </c>
      <c r="H1650">
        <v>4</v>
      </c>
      <c r="I1650">
        <v>1736.84</v>
      </c>
      <c r="J1650">
        <v>2.52</v>
      </c>
      <c r="K1650">
        <v>2773</v>
      </c>
      <c r="L1650" s="2">
        <v>45565</v>
      </c>
      <c r="O1650" t="str">
        <f>IF(ecommerce_10000[[#This Row],[Platform]]="Souq","sq",ecommerce_10000[[#This Row],[Platform]])</f>
        <v>sq</v>
      </c>
      <c r="P1650" t="str">
        <f>IF(E1650="Souq","sq",IF(E1650="Jumia","Jum",E1650))</f>
        <v>sq</v>
      </c>
      <c r="Q1650">
        <f>VLOOKUP(ecommerce_10000[[#This Row],[City]],F:I,4,FALSE)</f>
        <v>3665.44</v>
      </c>
      <c r="R1650" s="1">
        <f>SUMIF(C:C,ecommerce_10000[[#This Row],[Category]],I:I)</f>
        <v>91504159.730000004</v>
      </c>
      <c r="S1650" s="1">
        <f>SUMIFS(I:I,C:C,C1650)</f>
        <v>91504159.730000004</v>
      </c>
      <c r="T1650" s="1" t="str">
        <f>INDEX(F:F,MATCH(ecommerce_10000[[#This Row],[TotalAmount]],I:I,0))</f>
        <v>Dubai</v>
      </c>
    </row>
    <row r="1651" spans="1:20" x14ac:dyDescent="0.3">
      <c r="A1651" s="1" t="s">
        <v>1695</v>
      </c>
      <c r="B1651" s="1" t="s">
        <v>35</v>
      </c>
      <c r="C1651" s="1" t="s">
        <v>14</v>
      </c>
      <c r="D1651" s="1" t="s">
        <v>36</v>
      </c>
      <c r="E1651" s="1" t="s">
        <v>47</v>
      </c>
      <c r="F1651" s="1" t="s">
        <v>17</v>
      </c>
      <c r="G1651">
        <v>1635.81</v>
      </c>
      <c r="H1651">
        <v>1</v>
      </c>
      <c r="I1651">
        <v>1635.81</v>
      </c>
      <c r="J1651">
        <v>2.67</v>
      </c>
      <c r="K1651">
        <v>1139</v>
      </c>
      <c r="L1651" s="2">
        <v>45627</v>
      </c>
      <c r="O1651" t="str">
        <f>IF(ecommerce_10000[[#This Row],[Platform]]="Souq","sq",ecommerce_10000[[#This Row],[Platform]])</f>
        <v>Amazon</v>
      </c>
      <c r="P1651" t="str">
        <f>IF(E1651="Souq","sq",IF(E1651="Jumia","Jum",E1651))</f>
        <v>Amazon</v>
      </c>
      <c r="Q1651">
        <f>VLOOKUP(ecommerce_10000[[#This Row],[City]],F:I,4,FALSE)</f>
        <v>16284.02</v>
      </c>
      <c r="R1651" s="1">
        <f>SUMIF(C:C,ecommerce_10000[[#This Row],[Category]],I:I)</f>
        <v>92327183.770000085</v>
      </c>
      <c r="S1651" s="1">
        <f>SUMIFS(I:I,C:C,C1651)</f>
        <v>92327183.770000085</v>
      </c>
      <c r="T1651" s="1" t="str">
        <f>INDEX(F:F,MATCH(ecommerce_10000[[#This Row],[TotalAmount]],I:I,0))</f>
        <v>Cairo</v>
      </c>
    </row>
    <row r="1652" spans="1:20" x14ac:dyDescent="0.3">
      <c r="A1652" s="1" t="s">
        <v>1696</v>
      </c>
      <c r="B1652" s="1" t="s">
        <v>30</v>
      </c>
      <c r="C1652" s="1" t="s">
        <v>31</v>
      </c>
      <c r="D1652" s="1" t="s">
        <v>32</v>
      </c>
      <c r="E1652" s="1" t="s">
        <v>22</v>
      </c>
      <c r="F1652" s="1" t="s">
        <v>23</v>
      </c>
      <c r="G1652">
        <v>3334.26</v>
      </c>
      <c r="H1652">
        <v>5</v>
      </c>
      <c r="I1652">
        <v>16671.3</v>
      </c>
      <c r="J1652">
        <v>1.52</v>
      </c>
      <c r="K1652">
        <v>4470</v>
      </c>
      <c r="L1652" s="2">
        <v>45332</v>
      </c>
      <c r="O1652" t="str">
        <f>IF(ecommerce_10000[[#This Row],[Platform]]="Souq","sq",ecommerce_10000[[#This Row],[Platform]])</f>
        <v>Jumia</v>
      </c>
      <c r="P1652" t="str">
        <f>IF(E1652="Souq","sq",IF(E1652="Jumia","Jum",E1652))</f>
        <v>Jum</v>
      </c>
      <c r="Q1652">
        <f>VLOOKUP(ecommerce_10000[[#This Row],[City]],F:I,4,FALSE)</f>
        <v>13290.4</v>
      </c>
      <c r="R1652" s="1">
        <f>SUMIF(C:C,ecommerce_10000[[#This Row],[Category]],I:I)</f>
        <v>57542997.559999913</v>
      </c>
      <c r="S1652" s="1">
        <f>SUMIFS(I:I,C:C,C1652)</f>
        <v>57542997.559999913</v>
      </c>
      <c r="T1652" s="1" t="str">
        <f>INDEX(F:F,MATCH(ecommerce_10000[[#This Row],[TotalAmount]],I:I,0))</f>
        <v>Alexandria</v>
      </c>
    </row>
    <row r="1653" spans="1:20" x14ac:dyDescent="0.3">
      <c r="A1653" s="1" t="s">
        <v>1697</v>
      </c>
      <c r="B1653" s="1" t="s">
        <v>13</v>
      </c>
      <c r="C1653" s="1" t="s">
        <v>14</v>
      </c>
      <c r="D1653" s="1" t="s">
        <v>15</v>
      </c>
      <c r="E1653" s="1" t="s">
        <v>22</v>
      </c>
      <c r="F1653" s="1" t="s">
        <v>28</v>
      </c>
      <c r="G1653">
        <v>6771.23</v>
      </c>
      <c r="H1653">
        <v>3</v>
      </c>
      <c r="I1653">
        <v>20313.689999999999</v>
      </c>
      <c r="J1653">
        <v>2.5499999999999998</v>
      </c>
      <c r="K1653">
        <v>4055</v>
      </c>
      <c r="L1653" s="2">
        <v>45450</v>
      </c>
      <c r="O1653" t="str">
        <f>IF(ecommerce_10000[[#This Row],[Platform]]="Souq","sq",ecommerce_10000[[#This Row],[Platform]])</f>
        <v>Jumia</v>
      </c>
      <c r="P1653" t="str">
        <f>IF(E1653="Souq","sq",IF(E1653="Jumia","Jum",E1653))</f>
        <v>Jum</v>
      </c>
      <c r="Q1653">
        <f>VLOOKUP(ecommerce_10000[[#This Row],[City]],F:I,4,FALSE)</f>
        <v>26648.76</v>
      </c>
      <c r="R1653" s="1">
        <f>SUMIF(C:C,ecommerce_10000[[#This Row],[Category]],I:I)</f>
        <v>92327183.770000085</v>
      </c>
      <c r="S1653" s="1">
        <f>SUMIFS(I:I,C:C,C1653)</f>
        <v>92327183.770000085</v>
      </c>
      <c r="T1653" s="1" t="str">
        <f>INDEX(F:F,MATCH(ecommerce_10000[[#This Row],[TotalAmount]],I:I,0))</f>
        <v>Casablanca</v>
      </c>
    </row>
    <row r="1654" spans="1:20" x14ac:dyDescent="0.3">
      <c r="A1654" s="1" t="s">
        <v>1698</v>
      </c>
      <c r="B1654" s="1" t="s">
        <v>65</v>
      </c>
      <c r="C1654" s="1" t="s">
        <v>20</v>
      </c>
      <c r="D1654" s="1" t="s">
        <v>66</v>
      </c>
      <c r="E1654" s="1" t="s">
        <v>22</v>
      </c>
      <c r="F1654" s="1" t="s">
        <v>17</v>
      </c>
      <c r="G1654">
        <v>1371.97</v>
      </c>
      <c r="H1654">
        <v>2</v>
      </c>
      <c r="I1654">
        <v>2743.94</v>
      </c>
      <c r="J1654">
        <v>4.0999999999999996</v>
      </c>
      <c r="K1654">
        <v>3238</v>
      </c>
      <c r="L1654" s="2">
        <v>45643</v>
      </c>
      <c r="O1654" t="str">
        <f>IF(ecommerce_10000[[#This Row],[Platform]]="Souq","sq",ecommerce_10000[[#This Row],[Platform]])</f>
        <v>Jumia</v>
      </c>
      <c r="P1654" t="str">
        <f>IF(E1654="Souq","sq",IF(E1654="Jumia","Jum",E1654))</f>
        <v>Jum</v>
      </c>
      <c r="Q1654">
        <f>VLOOKUP(ecommerce_10000[[#This Row],[City]],F:I,4,FALSE)</f>
        <v>16284.02</v>
      </c>
      <c r="R1654" s="1">
        <f>SUMIF(C:C,ecommerce_10000[[#This Row],[Category]],I:I)</f>
        <v>91504159.730000004</v>
      </c>
      <c r="S1654" s="1">
        <f>SUMIFS(I:I,C:C,C1654)</f>
        <v>91504159.730000004</v>
      </c>
      <c r="T1654" s="1" t="str">
        <f>INDEX(F:F,MATCH(ecommerce_10000[[#This Row],[TotalAmount]],I:I,0))</f>
        <v>Cairo</v>
      </c>
    </row>
    <row r="1655" spans="1:20" x14ac:dyDescent="0.3">
      <c r="A1655" s="1" t="s">
        <v>1699</v>
      </c>
      <c r="B1655" s="1" t="s">
        <v>49</v>
      </c>
      <c r="C1655" s="1" t="s">
        <v>14</v>
      </c>
      <c r="D1655" s="1" t="s">
        <v>50</v>
      </c>
      <c r="E1655" s="1" t="s">
        <v>16</v>
      </c>
      <c r="F1655" s="1" t="s">
        <v>28</v>
      </c>
      <c r="G1655">
        <v>6857.37</v>
      </c>
      <c r="H1655">
        <v>2</v>
      </c>
      <c r="I1655">
        <v>13714.74</v>
      </c>
      <c r="J1655">
        <v>4.0199999999999996</v>
      </c>
      <c r="K1655">
        <v>29</v>
      </c>
      <c r="L1655" s="2">
        <v>45339</v>
      </c>
      <c r="O1655" t="str">
        <f>IF(ecommerce_10000[[#This Row],[Platform]]="Souq","sq",ecommerce_10000[[#This Row],[Platform]])</f>
        <v>sq</v>
      </c>
      <c r="P1655" t="str">
        <f>IF(E1655="Souq","sq",IF(E1655="Jumia","Jum",E1655))</f>
        <v>sq</v>
      </c>
      <c r="Q1655">
        <f>VLOOKUP(ecommerce_10000[[#This Row],[City]],F:I,4,FALSE)</f>
        <v>26648.76</v>
      </c>
      <c r="R1655" s="1">
        <f>SUMIF(C:C,ecommerce_10000[[#This Row],[Category]],I:I)</f>
        <v>92327183.770000085</v>
      </c>
      <c r="S1655" s="1">
        <f>SUMIFS(I:I,C:C,C1655)</f>
        <v>92327183.770000085</v>
      </c>
      <c r="T1655" s="1" t="str">
        <f>INDEX(F:F,MATCH(ecommerce_10000[[#This Row],[TotalAmount]],I:I,0))</f>
        <v>Casablanca</v>
      </c>
    </row>
    <row r="1656" spans="1:20" x14ac:dyDescent="0.3">
      <c r="A1656" s="1" t="s">
        <v>1700</v>
      </c>
      <c r="B1656" s="1" t="s">
        <v>25</v>
      </c>
      <c r="C1656" s="1" t="s">
        <v>26</v>
      </c>
      <c r="D1656" s="1" t="s">
        <v>27</v>
      </c>
      <c r="E1656" s="1" t="s">
        <v>47</v>
      </c>
      <c r="F1656" s="1" t="s">
        <v>23</v>
      </c>
      <c r="G1656">
        <v>12000.92</v>
      </c>
      <c r="H1656">
        <v>1</v>
      </c>
      <c r="I1656">
        <v>12000.92</v>
      </c>
      <c r="J1656">
        <v>2.02</v>
      </c>
      <c r="K1656">
        <v>3513</v>
      </c>
      <c r="L1656" s="2">
        <v>45542</v>
      </c>
      <c r="O1656" t="str">
        <f>IF(ecommerce_10000[[#This Row],[Platform]]="Souq","sq",ecommerce_10000[[#This Row],[Platform]])</f>
        <v>Amazon</v>
      </c>
      <c r="P1656" t="str">
        <f>IF(E1656="Souq","sq",IF(E1656="Jumia","Jum",E1656))</f>
        <v>Amazon</v>
      </c>
      <c r="Q1656">
        <f>VLOOKUP(ecommerce_10000[[#This Row],[City]],F:I,4,FALSE)</f>
        <v>13290.4</v>
      </c>
      <c r="R1656" s="1">
        <f>SUMIF(C:C,ecommerce_10000[[#This Row],[Category]],I:I)</f>
        <v>29200970.130000021</v>
      </c>
      <c r="S1656" s="1">
        <f>SUMIFS(I:I,C:C,C1656)</f>
        <v>29200970.130000021</v>
      </c>
      <c r="T1656" s="1" t="str">
        <f>INDEX(F:F,MATCH(ecommerce_10000[[#This Row],[TotalAmount]],I:I,0))</f>
        <v>Alexandria</v>
      </c>
    </row>
    <row r="1657" spans="1:20" x14ac:dyDescent="0.3">
      <c r="A1657" s="1" t="s">
        <v>1701</v>
      </c>
      <c r="B1657" s="1" t="s">
        <v>30</v>
      </c>
      <c r="C1657" s="1" t="s">
        <v>31</v>
      </c>
      <c r="D1657" s="1" t="s">
        <v>32</v>
      </c>
      <c r="E1657" s="1" t="s">
        <v>47</v>
      </c>
      <c r="F1657" s="1" t="s">
        <v>23</v>
      </c>
      <c r="G1657">
        <v>3385.92</v>
      </c>
      <c r="H1657">
        <v>3</v>
      </c>
      <c r="I1657">
        <v>10157.76</v>
      </c>
      <c r="J1657">
        <v>4.25</v>
      </c>
      <c r="K1657">
        <v>3571</v>
      </c>
      <c r="L1657" s="2">
        <v>45438</v>
      </c>
      <c r="O1657" t="str">
        <f>IF(ecommerce_10000[[#This Row],[Platform]]="Souq","sq",ecommerce_10000[[#This Row],[Platform]])</f>
        <v>Amazon</v>
      </c>
      <c r="P1657" t="str">
        <f>IF(E1657="Souq","sq",IF(E1657="Jumia","Jum",E1657))</f>
        <v>Amazon</v>
      </c>
      <c r="Q1657">
        <f>VLOOKUP(ecommerce_10000[[#This Row],[City]],F:I,4,FALSE)</f>
        <v>13290.4</v>
      </c>
      <c r="R1657" s="1">
        <f>SUMIF(C:C,ecommerce_10000[[#This Row],[Category]],I:I)</f>
        <v>57542997.559999913</v>
      </c>
      <c r="S1657" s="1">
        <f>SUMIFS(I:I,C:C,C1657)</f>
        <v>57542997.559999913</v>
      </c>
      <c r="T1657" s="1" t="str">
        <f>INDEX(F:F,MATCH(ecommerce_10000[[#This Row],[TotalAmount]],I:I,0))</f>
        <v>Alexandria</v>
      </c>
    </row>
    <row r="1658" spans="1:20" x14ac:dyDescent="0.3">
      <c r="A1658" s="1" t="s">
        <v>1702</v>
      </c>
      <c r="B1658" s="1" t="s">
        <v>65</v>
      </c>
      <c r="C1658" s="1" t="s">
        <v>20</v>
      </c>
      <c r="D1658" s="1" t="s">
        <v>66</v>
      </c>
      <c r="E1658" s="1" t="s">
        <v>22</v>
      </c>
      <c r="F1658" s="1" t="s">
        <v>62</v>
      </c>
      <c r="G1658">
        <v>5068.09</v>
      </c>
      <c r="H1658">
        <v>4</v>
      </c>
      <c r="I1658">
        <v>20272.36</v>
      </c>
      <c r="J1658">
        <v>3.47</v>
      </c>
      <c r="K1658">
        <v>3605</v>
      </c>
      <c r="L1658" s="2">
        <v>45468</v>
      </c>
      <c r="O1658" t="str">
        <f>IF(ecommerce_10000[[#This Row],[Platform]]="Souq","sq",ecommerce_10000[[#This Row],[Platform]])</f>
        <v>Jumia</v>
      </c>
      <c r="P1658" t="str">
        <f>IF(E1658="Souq","sq",IF(E1658="Jumia","Jum",E1658))</f>
        <v>Jum</v>
      </c>
      <c r="Q1658">
        <f>VLOOKUP(ecommerce_10000[[#This Row],[City]],F:I,4,FALSE)</f>
        <v>27872.98</v>
      </c>
      <c r="R1658" s="1">
        <f>SUMIF(C:C,ecommerce_10000[[#This Row],[Category]],I:I)</f>
        <v>91504159.730000004</v>
      </c>
      <c r="S1658" s="1">
        <f>SUMIFS(I:I,C:C,C1658)</f>
        <v>91504159.730000004</v>
      </c>
      <c r="T1658" s="1" t="str">
        <f>INDEX(F:F,MATCH(ecommerce_10000[[#This Row],[TotalAmount]],I:I,0))</f>
        <v>Giza</v>
      </c>
    </row>
    <row r="1659" spans="1:20" x14ac:dyDescent="0.3">
      <c r="A1659" s="1" t="s">
        <v>1703</v>
      </c>
      <c r="B1659" s="1" t="s">
        <v>53</v>
      </c>
      <c r="C1659" s="1" t="s">
        <v>31</v>
      </c>
      <c r="D1659" s="1" t="s">
        <v>54</v>
      </c>
      <c r="E1659" s="1" t="s">
        <v>22</v>
      </c>
      <c r="F1659" s="1" t="s">
        <v>17</v>
      </c>
      <c r="G1659">
        <v>12540.54</v>
      </c>
      <c r="H1659">
        <v>3</v>
      </c>
      <c r="I1659">
        <v>37621.620000000003</v>
      </c>
      <c r="J1659">
        <v>4.49</v>
      </c>
      <c r="K1659">
        <v>2653</v>
      </c>
      <c r="L1659" s="2">
        <v>45425</v>
      </c>
      <c r="O1659" t="str">
        <f>IF(ecommerce_10000[[#This Row],[Platform]]="Souq","sq",ecommerce_10000[[#This Row],[Platform]])</f>
        <v>Jumia</v>
      </c>
      <c r="P1659" t="str">
        <f>IF(E1659="Souq","sq",IF(E1659="Jumia","Jum",E1659))</f>
        <v>Jum</v>
      </c>
      <c r="Q1659">
        <f>VLOOKUP(ecommerce_10000[[#This Row],[City]],F:I,4,FALSE)</f>
        <v>16284.02</v>
      </c>
      <c r="R1659" s="1">
        <f>SUMIF(C:C,ecommerce_10000[[#This Row],[Category]],I:I)</f>
        <v>57542997.559999913</v>
      </c>
      <c r="S1659" s="1">
        <f>SUMIFS(I:I,C:C,C1659)</f>
        <v>57542997.559999913</v>
      </c>
      <c r="T1659" s="1" t="str">
        <f>INDEX(F:F,MATCH(ecommerce_10000[[#This Row],[TotalAmount]],I:I,0))</f>
        <v>Cairo</v>
      </c>
    </row>
    <row r="1660" spans="1:20" x14ac:dyDescent="0.3">
      <c r="A1660" s="1" t="s">
        <v>1704</v>
      </c>
      <c r="B1660" s="1" t="s">
        <v>38</v>
      </c>
      <c r="C1660" s="1" t="s">
        <v>20</v>
      </c>
      <c r="D1660" s="1" t="s">
        <v>39</v>
      </c>
      <c r="E1660" s="1" t="s">
        <v>22</v>
      </c>
      <c r="F1660" s="1" t="s">
        <v>28</v>
      </c>
      <c r="G1660">
        <v>1911.07</v>
      </c>
      <c r="H1660">
        <v>2</v>
      </c>
      <c r="I1660">
        <v>3822.14</v>
      </c>
      <c r="J1660">
        <v>4.4000000000000004</v>
      </c>
      <c r="K1660">
        <v>2654</v>
      </c>
      <c r="L1660" s="2">
        <v>45353</v>
      </c>
      <c r="O1660" t="str">
        <f>IF(ecommerce_10000[[#This Row],[Platform]]="Souq","sq",ecommerce_10000[[#This Row],[Platform]])</f>
        <v>Jumia</v>
      </c>
      <c r="P1660" t="str">
        <f>IF(E1660="Souq","sq",IF(E1660="Jumia","Jum",E1660))</f>
        <v>Jum</v>
      </c>
      <c r="Q1660">
        <f>VLOOKUP(ecommerce_10000[[#This Row],[City]],F:I,4,FALSE)</f>
        <v>26648.76</v>
      </c>
      <c r="R1660" s="1">
        <f>SUMIF(C:C,ecommerce_10000[[#This Row],[Category]],I:I)</f>
        <v>91504159.730000004</v>
      </c>
      <c r="S1660" s="1">
        <f>SUMIFS(I:I,C:C,C1660)</f>
        <v>91504159.730000004</v>
      </c>
      <c r="T1660" s="1" t="str">
        <f>INDEX(F:F,MATCH(ecommerce_10000[[#This Row],[TotalAmount]],I:I,0))</f>
        <v>Casablanca</v>
      </c>
    </row>
    <row r="1661" spans="1:20" x14ac:dyDescent="0.3">
      <c r="A1661" s="1" t="s">
        <v>1705</v>
      </c>
      <c r="B1661" s="1" t="s">
        <v>38</v>
      </c>
      <c r="C1661" s="1" t="s">
        <v>20</v>
      </c>
      <c r="D1661" s="1" t="s">
        <v>39</v>
      </c>
      <c r="E1661" s="1" t="s">
        <v>16</v>
      </c>
      <c r="F1661" s="1" t="s">
        <v>62</v>
      </c>
      <c r="G1661">
        <v>17753.849999999999</v>
      </c>
      <c r="H1661">
        <v>4</v>
      </c>
      <c r="I1661">
        <v>71015.399999999994</v>
      </c>
      <c r="J1661">
        <v>4.33</v>
      </c>
      <c r="K1661">
        <v>3665</v>
      </c>
      <c r="L1661" s="2">
        <v>45616</v>
      </c>
      <c r="O1661" t="str">
        <f>IF(ecommerce_10000[[#This Row],[Platform]]="Souq","sq",ecommerce_10000[[#This Row],[Platform]])</f>
        <v>sq</v>
      </c>
      <c r="P1661" t="str">
        <f>IF(E1661="Souq","sq",IF(E1661="Jumia","Jum",E1661))</f>
        <v>sq</v>
      </c>
      <c r="Q1661">
        <f>VLOOKUP(ecommerce_10000[[#This Row],[City]],F:I,4,FALSE)</f>
        <v>27872.98</v>
      </c>
      <c r="R1661" s="1">
        <f>SUMIF(C:C,ecommerce_10000[[#This Row],[Category]],I:I)</f>
        <v>91504159.730000004</v>
      </c>
      <c r="S1661" s="1">
        <f>SUMIFS(I:I,C:C,C1661)</f>
        <v>91504159.730000004</v>
      </c>
      <c r="T1661" s="1" t="str">
        <f>INDEX(F:F,MATCH(ecommerce_10000[[#This Row],[TotalAmount]],I:I,0))</f>
        <v>Giza</v>
      </c>
    </row>
    <row r="1662" spans="1:20" x14ac:dyDescent="0.3">
      <c r="A1662" s="1" t="s">
        <v>1706</v>
      </c>
      <c r="B1662" s="1" t="s">
        <v>43</v>
      </c>
      <c r="C1662" s="1" t="s">
        <v>44</v>
      </c>
      <c r="D1662" s="1" t="s">
        <v>45</v>
      </c>
      <c r="E1662" s="1" t="s">
        <v>47</v>
      </c>
      <c r="F1662" s="1" t="s">
        <v>33</v>
      </c>
      <c r="G1662">
        <v>14798.98</v>
      </c>
      <c r="H1662">
        <v>3</v>
      </c>
      <c r="I1662">
        <v>44396.94</v>
      </c>
      <c r="J1662">
        <v>2.72</v>
      </c>
      <c r="K1662">
        <v>3781</v>
      </c>
      <c r="L1662" s="2">
        <v>45373</v>
      </c>
      <c r="O1662" t="str">
        <f>IF(ecommerce_10000[[#This Row],[Platform]]="Souq","sq",ecommerce_10000[[#This Row],[Platform]])</f>
        <v>Amazon</v>
      </c>
      <c r="P1662" t="str">
        <f>IF(E1662="Souq","sq",IF(E1662="Jumia","Jum",E1662))</f>
        <v>Amazon</v>
      </c>
      <c r="Q1662">
        <f>VLOOKUP(ecommerce_10000[[#This Row],[City]],F:I,4,FALSE)</f>
        <v>3665.44</v>
      </c>
      <c r="R1662" s="1">
        <f>SUMIF(C:C,ecommerce_10000[[#This Row],[Category]],I:I)</f>
        <v>31420413.200000018</v>
      </c>
      <c r="S1662" s="1">
        <f>SUMIFS(I:I,C:C,C1662)</f>
        <v>31420413.200000018</v>
      </c>
      <c r="T1662" s="1" t="str">
        <f>INDEX(F:F,MATCH(ecommerce_10000[[#This Row],[TotalAmount]],I:I,0))</f>
        <v>Dubai</v>
      </c>
    </row>
    <row r="1663" spans="1:20" x14ac:dyDescent="0.3">
      <c r="A1663" s="1" t="s">
        <v>1707</v>
      </c>
      <c r="B1663" s="1" t="s">
        <v>13</v>
      </c>
      <c r="C1663" s="1" t="s">
        <v>14</v>
      </c>
      <c r="D1663" s="1" t="s">
        <v>15</v>
      </c>
      <c r="E1663" s="1" t="s">
        <v>22</v>
      </c>
      <c r="F1663" s="1" t="s">
        <v>28</v>
      </c>
      <c r="G1663">
        <v>2319.9</v>
      </c>
      <c r="H1663">
        <v>1</v>
      </c>
      <c r="I1663">
        <v>2319.9</v>
      </c>
      <c r="J1663">
        <v>2.81</v>
      </c>
      <c r="K1663">
        <v>4784</v>
      </c>
      <c r="L1663" s="2">
        <v>45295</v>
      </c>
      <c r="O1663" t="str">
        <f>IF(ecommerce_10000[[#This Row],[Platform]]="Souq","sq",ecommerce_10000[[#This Row],[Platform]])</f>
        <v>Jumia</v>
      </c>
      <c r="P1663" t="str">
        <f>IF(E1663="Souq","sq",IF(E1663="Jumia","Jum",E1663))</f>
        <v>Jum</v>
      </c>
      <c r="Q1663">
        <f>VLOOKUP(ecommerce_10000[[#This Row],[City]],F:I,4,FALSE)</f>
        <v>26648.76</v>
      </c>
      <c r="R1663" s="1">
        <f>SUMIF(C:C,ecommerce_10000[[#This Row],[Category]],I:I)</f>
        <v>92327183.770000085</v>
      </c>
      <c r="S1663" s="1">
        <f>SUMIFS(I:I,C:C,C1663)</f>
        <v>92327183.770000085</v>
      </c>
      <c r="T1663" s="1" t="str">
        <f>INDEX(F:F,MATCH(ecommerce_10000[[#This Row],[TotalAmount]],I:I,0))</f>
        <v>Casablanca</v>
      </c>
    </row>
    <row r="1664" spans="1:20" x14ac:dyDescent="0.3">
      <c r="A1664" s="1" t="s">
        <v>1708</v>
      </c>
      <c r="B1664" s="1" t="s">
        <v>49</v>
      </c>
      <c r="C1664" s="1" t="s">
        <v>14</v>
      </c>
      <c r="D1664" s="1" t="s">
        <v>50</v>
      </c>
      <c r="E1664" s="1" t="s">
        <v>47</v>
      </c>
      <c r="F1664" s="1" t="s">
        <v>62</v>
      </c>
      <c r="G1664">
        <v>15633.75</v>
      </c>
      <c r="H1664">
        <v>5</v>
      </c>
      <c r="I1664">
        <v>78168.75</v>
      </c>
      <c r="J1664">
        <v>4.37</v>
      </c>
      <c r="K1664">
        <v>4845</v>
      </c>
      <c r="L1664" s="2">
        <v>45611</v>
      </c>
      <c r="O1664" t="str">
        <f>IF(ecommerce_10000[[#This Row],[Platform]]="Souq","sq",ecommerce_10000[[#This Row],[Platform]])</f>
        <v>Amazon</v>
      </c>
      <c r="P1664" t="str">
        <f>IF(E1664="Souq","sq",IF(E1664="Jumia","Jum",E1664))</f>
        <v>Amazon</v>
      </c>
      <c r="Q1664">
        <f>VLOOKUP(ecommerce_10000[[#This Row],[City]],F:I,4,FALSE)</f>
        <v>27872.98</v>
      </c>
      <c r="R1664" s="1">
        <f>SUMIF(C:C,ecommerce_10000[[#This Row],[Category]],I:I)</f>
        <v>92327183.770000085</v>
      </c>
      <c r="S1664" s="1">
        <f>SUMIFS(I:I,C:C,C1664)</f>
        <v>92327183.770000085</v>
      </c>
      <c r="T1664" s="1" t="str">
        <f>INDEX(F:F,MATCH(ecommerce_10000[[#This Row],[TotalAmount]],I:I,0))</f>
        <v>Giza</v>
      </c>
    </row>
    <row r="1665" spans="1:20" x14ac:dyDescent="0.3">
      <c r="A1665" s="1" t="s">
        <v>1709</v>
      </c>
      <c r="B1665" s="1" t="s">
        <v>25</v>
      </c>
      <c r="C1665" s="1" t="s">
        <v>26</v>
      </c>
      <c r="D1665" s="1" t="s">
        <v>27</v>
      </c>
      <c r="E1665" s="1" t="s">
        <v>22</v>
      </c>
      <c r="F1665" s="1" t="s">
        <v>33</v>
      </c>
      <c r="G1665">
        <v>15931.12</v>
      </c>
      <c r="H1665">
        <v>3</v>
      </c>
      <c r="I1665">
        <v>47793.36</v>
      </c>
      <c r="J1665">
        <v>3.65</v>
      </c>
      <c r="K1665">
        <v>2241</v>
      </c>
      <c r="L1665" s="2">
        <v>45303</v>
      </c>
      <c r="O1665" t="str">
        <f>IF(ecommerce_10000[[#This Row],[Platform]]="Souq","sq",ecommerce_10000[[#This Row],[Platform]])</f>
        <v>Jumia</v>
      </c>
      <c r="P1665" t="str">
        <f>IF(E1665="Souq","sq",IF(E1665="Jumia","Jum",E1665))</f>
        <v>Jum</v>
      </c>
      <c r="Q1665">
        <f>VLOOKUP(ecommerce_10000[[#This Row],[City]],F:I,4,FALSE)</f>
        <v>3665.44</v>
      </c>
      <c r="R1665" s="1">
        <f>SUMIF(C:C,ecommerce_10000[[#This Row],[Category]],I:I)</f>
        <v>29200970.130000021</v>
      </c>
      <c r="S1665" s="1">
        <f>SUMIFS(I:I,C:C,C1665)</f>
        <v>29200970.130000021</v>
      </c>
      <c r="T1665" s="1" t="str">
        <f>INDEX(F:F,MATCH(ecommerce_10000[[#This Row],[TotalAmount]],I:I,0))</f>
        <v>Dubai</v>
      </c>
    </row>
    <row r="1666" spans="1:20" x14ac:dyDescent="0.3">
      <c r="A1666" s="1" t="s">
        <v>1710</v>
      </c>
      <c r="B1666" s="1" t="s">
        <v>49</v>
      </c>
      <c r="C1666" s="1" t="s">
        <v>14</v>
      </c>
      <c r="D1666" s="1" t="s">
        <v>50</v>
      </c>
      <c r="E1666" s="1" t="s">
        <v>47</v>
      </c>
      <c r="F1666" s="1" t="s">
        <v>33</v>
      </c>
      <c r="G1666">
        <v>2327.0700000000002</v>
      </c>
      <c r="H1666">
        <v>1</v>
      </c>
      <c r="I1666">
        <v>2327.0700000000002</v>
      </c>
      <c r="J1666">
        <v>1.2</v>
      </c>
      <c r="K1666">
        <v>4431</v>
      </c>
      <c r="L1666" s="2">
        <v>45620</v>
      </c>
      <c r="O1666" t="str">
        <f>IF(ecommerce_10000[[#This Row],[Platform]]="Souq","sq",ecommerce_10000[[#This Row],[Platform]])</f>
        <v>Amazon</v>
      </c>
      <c r="P1666" t="str">
        <f>IF(E1666="Souq","sq",IF(E1666="Jumia","Jum",E1666))</f>
        <v>Amazon</v>
      </c>
      <c r="Q1666">
        <f>VLOOKUP(ecommerce_10000[[#This Row],[City]],F:I,4,FALSE)</f>
        <v>3665.44</v>
      </c>
      <c r="R1666" s="1">
        <f>SUMIF(C:C,ecommerce_10000[[#This Row],[Category]],I:I)</f>
        <v>92327183.770000085</v>
      </c>
      <c r="S1666" s="1">
        <f>SUMIFS(I:I,C:C,C1666)</f>
        <v>92327183.770000085</v>
      </c>
      <c r="T1666" s="1" t="str">
        <f>INDEX(F:F,MATCH(ecommerce_10000[[#This Row],[TotalAmount]],I:I,0))</f>
        <v>Dubai</v>
      </c>
    </row>
    <row r="1667" spans="1:20" x14ac:dyDescent="0.3">
      <c r="A1667" s="1" t="s">
        <v>1711</v>
      </c>
      <c r="B1667" s="1" t="s">
        <v>35</v>
      </c>
      <c r="C1667" s="1" t="s">
        <v>14</v>
      </c>
      <c r="D1667" s="1" t="s">
        <v>36</v>
      </c>
      <c r="E1667" s="1" t="s">
        <v>47</v>
      </c>
      <c r="F1667" s="1" t="s">
        <v>40</v>
      </c>
      <c r="G1667">
        <v>9438.1200000000008</v>
      </c>
      <c r="H1667">
        <v>2</v>
      </c>
      <c r="I1667">
        <v>18876.240000000002</v>
      </c>
      <c r="J1667">
        <v>2.21</v>
      </c>
      <c r="K1667">
        <v>3635</v>
      </c>
      <c r="L1667" s="2">
        <v>45585</v>
      </c>
      <c r="O1667" t="str">
        <f>IF(ecommerce_10000[[#This Row],[Platform]]="Souq","sq",ecommerce_10000[[#This Row],[Platform]])</f>
        <v>Amazon</v>
      </c>
      <c r="P1667" t="str">
        <f>IF(E1667="Souq","sq",IF(E1667="Jumia","Jum",E1667))</f>
        <v>Amazon</v>
      </c>
      <c r="Q1667">
        <f>VLOOKUP(ecommerce_10000[[#This Row],[City]],F:I,4,FALSE)</f>
        <v>99349.3</v>
      </c>
      <c r="R1667" s="1">
        <f>SUMIF(C:C,ecommerce_10000[[#This Row],[Category]],I:I)</f>
        <v>92327183.770000085</v>
      </c>
      <c r="S1667" s="1">
        <f>SUMIFS(I:I,C:C,C1667)</f>
        <v>92327183.770000085</v>
      </c>
      <c r="T1667" s="1" t="str">
        <f>INDEX(F:F,MATCH(ecommerce_10000[[#This Row],[TotalAmount]],I:I,0))</f>
        <v>Riyadh</v>
      </c>
    </row>
    <row r="1668" spans="1:20" x14ac:dyDescent="0.3">
      <c r="A1668" s="1" t="s">
        <v>1712</v>
      </c>
      <c r="B1668" s="1" t="s">
        <v>30</v>
      </c>
      <c r="C1668" s="1" t="s">
        <v>31</v>
      </c>
      <c r="D1668" s="1" t="s">
        <v>32</v>
      </c>
      <c r="E1668" s="1" t="s">
        <v>16</v>
      </c>
      <c r="F1668" s="1" t="s">
        <v>23</v>
      </c>
      <c r="G1668">
        <v>2819.8</v>
      </c>
      <c r="H1668">
        <v>4</v>
      </c>
      <c r="I1668">
        <v>11279.2</v>
      </c>
      <c r="J1668">
        <v>1.7</v>
      </c>
      <c r="K1668">
        <v>824</v>
      </c>
      <c r="L1668" s="2">
        <v>45468</v>
      </c>
      <c r="O1668" t="str">
        <f>IF(ecommerce_10000[[#This Row],[Platform]]="Souq","sq",ecommerce_10000[[#This Row],[Platform]])</f>
        <v>sq</v>
      </c>
      <c r="P1668" t="str">
        <f>IF(E1668="Souq","sq",IF(E1668="Jumia","Jum",E1668))</f>
        <v>sq</v>
      </c>
      <c r="Q1668">
        <f>VLOOKUP(ecommerce_10000[[#This Row],[City]],F:I,4,FALSE)</f>
        <v>13290.4</v>
      </c>
      <c r="R1668" s="1">
        <f>SUMIF(C:C,ecommerce_10000[[#This Row],[Category]],I:I)</f>
        <v>57542997.559999913</v>
      </c>
      <c r="S1668" s="1">
        <f>SUMIFS(I:I,C:C,C1668)</f>
        <v>57542997.559999913</v>
      </c>
      <c r="T1668" s="1" t="str">
        <f>INDEX(F:F,MATCH(ecommerce_10000[[#This Row],[TotalAmount]],I:I,0))</f>
        <v>Alexandria</v>
      </c>
    </row>
    <row r="1669" spans="1:20" x14ac:dyDescent="0.3">
      <c r="A1669" s="1" t="s">
        <v>1713</v>
      </c>
      <c r="B1669" s="1" t="s">
        <v>43</v>
      </c>
      <c r="C1669" s="1" t="s">
        <v>44</v>
      </c>
      <c r="D1669" s="1" t="s">
        <v>45</v>
      </c>
      <c r="E1669" s="1" t="s">
        <v>22</v>
      </c>
      <c r="F1669" s="1" t="s">
        <v>40</v>
      </c>
      <c r="G1669">
        <v>12678.7</v>
      </c>
      <c r="H1669">
        <v>3</v>
      </c>
      <c r="I1669">
        <v>38036.1</v>
      </c>
      <c r="J1669">
        <v>1.83</v>
      </c>
      <c r="K1669">
        <v>3733</v>
      </c>
      <c r="L1669" s="2">
        <v>45584</v>
      </c>
      <c r="O1669" t="str">
        <f>IF(ecommerce_10000[[#This Row],[Platform]]="Souq","sq",ecommerce_10000[[#This Row],[Platform]])</f>
        <v>Jumia</v>
      </c>
      <c r="P1669" t="str">
        <f>IF(E1669="Souq","sq",IF(E1669="Jumia","Jum",E1669))</f>
        <v>Jum</v>
      </c>
      <c r="Q1669">
        <f>VLOOKUP(ecommerce_10000[[#This Row],[City]],F:I,4,FALSE)</f>
        <v>99349.3</v>
      </c>
      <c r="R1669" s="1">
        <f>SUMIF(C:C,ecommerce_10000[[#This Row],[Category]],I:I)</f>
        <v>31420413.200000018</v>
      </c>
      <c r="S1669" s="1">
        <f>SUMIFS(I:I,C:C,C1669)</f>
        <v>31420413.200000018</v>
      </c>
      <c r="T1669" s="1" t="str">
        <f>INDEX(F:F,MATCH(ecommerce_10000[[#This Row],[TotalAmount]],I:I,0))</f>
        <v>Riyadh</v>
      </c>
    </row>
    <row r="1670" spans="1:20" x14ac:dyDescent="0.3">
      <c r="A1670" s="1" t="s">
        <v>1714</v>
      </c>
      <c r="B1670" s="1" t="s">
        <v>35</v>
      </c>
      <c r="C1670" s="1" t="s">
        <v>14</v>
      </c>
      <c r="D1670" s="1" t="s">
        <v>36</v>
      </c>
      <c r="E1670" s="1" t="s">
        <v>16</v>
      </c>
      <c r="F1670" s="1" t="s">
        <v>23</v>
      </c>
      <c r="G1670">
        <v>11106.2</v>
      </c>
      <c r="H1670">
        <v>4</v>
      </c>
      <c r="I1670">
        <v>44424.800000000003</v>
      </c>
      <c r="J1670">
        <v>4.7300000000000004</v>
      </c>
      <c r="K1670">
        <v>352</v>
      </c>
      <c r="L1670" s="2">
        <v>45319</v>
      </c>
      <c r="O1670" t="str">
        <f>IF(ecommerce_10000[[#This Row],[Platform]]="Souq","sq",ecommerce_10000[[#This Row],[Platform]])</f>
        <v>sq</v>
      </c>
      <c r="P1670" t="str">
        <f>IF(E1670="Souq","sq",IF(E1670="Jumia","Jum",E1670))</f>
        <v>sq</v>
      </c>
      <c r="Q1670">
        <f>VLOOKUP(ecommerce_10000[[#This Row],[City]],F:I,4,FALSE)</f>
        <v>13290.4</v>
      </c>
      <c r="R1670" s="1">
        <f>SUMIF(C:C,ecommerce_10000[[#This Row],[Category]],I:I)</f>
        <v>92327183.770000085</v>
      </c>
      <c r="S1670" s="1">
        <f>SUMIFS(I:I,C:C,C1670)</f>
        <v>92327183.770000085</v>
      </c>
      <c r="T1670" s="1" t="str">
        <f>INDEX(F:F,MATCH(ecommerce_10000[[#This Row],[TotalAmount]],I:I,0))</f>
        <v>Alexandria</v>
      </c>
    </row>
    <row r="1671" spans="1:20" x14ac:dyDescent="0.3">
      <c r="A1671" s="1" t="s">
        <v>1715</v>
      </c>
      <c r="B1671" s="1" t="s">
        <v>13</v>
      </c>
      <c r="C1671" s="1" t="s">
        <v>14</v>
      </c>
      <c r="D1671" s="1" t="s">
        <v>15</v>
      </c>
      <c r="E1671" s="1" t="s">
        <v>22</v>
      </c>
      <c r="F1671" s="1" t="s">
        <v>23</v>
      </c>
      <c r="G1671">
        <v>9560.64</v>
      </c>
      <c r="H1671">
        <v>2</v>
      </c>
      <c r="I1671">
        <v>19121.28</v>
      </c>
      <c r="J1671">
        <v>4.42</v>
      </c>
      <c r="K1671">
        <v>616</v>
      </c>
      <c r="L1671" s="2">
        <v>45339</v>
      </c>
      <c r="O1671" t="str">
        <f>IF(ecommerce_10000[[#This Row],[Platform]]="Souq","sq",ecommerce_10000[[#This Row],[Platform]])</f>
        <v>Jumia</v>
      </c>
      <c r="P1671" t="str">
        <f>IF(E1671="Souq","sq",IF(E1671="Jumia","Jum",E1671))</f>
        <v>Jum</v>
      </c>
      <c r="Q1671">
        <f>VLOOKUP(ecommerce_10000[[#This Row],[City]],F:I,4,FALSE)</f>
        <v>13290.4</v>
      </c>
      <c r="R1671" s="1">
        <f>SUMIF(C:C,ecommerce_10000[[#This Row],[Category]],I:I)</f>
        <v>92327183.770000085</v>
      </c>
      <c r="S1671" s="1">
        <f>SUMIFS(I:I,C:C,C1671)</f>
        <v>92327183.770000085</v>
      </c>
      <c r="T1671" s="1" t="str">
        <f>INDEX(F:F,MATCH(ecommerce_10000[[#This Row],[TotalAmount]],I:I,0))</f>
        <v>Alexandria</v>
      </c>
    </row>
    <row r="1672" spans="1:20" x14ac:dyDescent="0.3">
      <c r="A1672" s="1" t="s">
        <v>1716</v>
      </c>
      <c r="B1672" s="1" t="s">
        <v>65</v>
      </c>
      <c r="C1672" s="1" t="s">
        <v>20</v>
      </c>
      <c r="D1672" s="1" t="s">
        <v>66</v>
      </c>
      <c r="E1672" s="1" t="s">
        <v>47</v>
      </c>
      <c r="F1672" s="1" t="s">
        <v>17</v>
      </c>
      <c r="G1672">
        <v>3100.12</v>
      </c>
      <c r="H1672">
        <v>1</v>
      </c>
      <c r="I1672">
        <v>3100.12</v>
      </c>
      <c r="J1672">
        <v>4.4400000000000004</v>
      </c>
      <c r="K1672">
        <v>3357</v>
      </c>
      <c r="L1672" s="2">
        <v>45524</v>
      </c>
      <c r="O1672" t="str">
        <f>IF(ecommerce_10000[[#This Row],[Platform]]="Souq","sq",ecommerce_10000[[#This Row],[Platform]])</f>
        <v>Amazon</v>
      </c>
      <c r="P1672" t="str">
        <f>IF(E1672="Souq","sq",IF(E1672="Jumia","Jum",E1672))</f>
        <v>Amazon</v>
      </c>
      <c r="Q1672">
        <f>VLOOKUP(ecommerce_10000[[#This Row],[City]],F:I,4,FALSE)</f>
        <v>16284.02</v>
      </c>
      <c r="R1672" s="1">
        <f>SUMIF(C:C,ecommerce_10000[[#This Row],[Category]],I:I)</f>
        <v>91504159.730000004</v>
      </c>
      <c r="S1672" s="1">
        <f>SUMIFS(I:I,C:C,C1672)</f>
        <v>91504159.730000004</v>
      </c>
      <c r="T1672" s="1" t="str">
        <f>INDEX(F:F,MATCH(ecommerce_10000[[#This Row],[TotalAmount]],I:I,0))</f>
        <v>Cairo</v>
      </c>
    </row>
    <row r="1673" spans="1:20" x14ac:dyDescent="0.3">
      <c r="A1673" s="1" t="s">
        <v>1717</v>
      </c>
      <c r="B1673" s="1" t="s">
        <v>19</v>
      </c>
      <c r="C1673" s="1" t="s">
        <v>20</v>
      </c>
      <c r="D1673" s="1" t="s">
        <v>21</v>
      </c>
      <c r="E1673" s="1" t="s">
        <v>22</v>
      </c>
      <c r="F1673" s="1" t="s">
        <v>33</v>
      </c>
      <c r="G1673">
        <v>1262.72</v>
      </c>
      <c r="H1673">
        <v>2</v>
      </c>
      <c r="I1673">
        <v>2525.44</v>
      </c>
      <c r="J1673">
        <v>2.1800000000000002</v>
      </c>
      <c r="K1673">
        <v>2084</v>
      </c>
      <c r="L1673" s="2">
        <v>45392</v>
      </c>
      <c r="O1673" t="str">
        <f>IF(ecommerce_10000[[#This Row],[Platform]]="Souq","sq",ecommerce_10000[[#This Row],[Platform]])</f>
        <v>Jumia</v>
      </c>
      <c r="P1673" t="str">
        <f>IF(E1673="Souq","sq",IF(E1673="Jumia","Jum",E1673))</f>
        <v>Jum</v>
      </c>
      <c r="Q1673">
        <f>VLOOKUP(ecommerce_10000[[#This Row],[City]],F:I,4,FALSE)</f>
        <v>3665.44</v>
      </c>
      <c r="R1673" s="1">
        <f>SUMIF(C:C,ecommerce_10000[[#This Row],[Category]],I:I)</f>
        <v>91504159.730000004</v>
      </c>
      <c r="S1673" s="1">
        <f>SUMIFS(I:I,C:C,C1673)</f>
        <v>91504159.730000004</v>
      </c>
      <c r="T1673" s="1" t="str">
        <f>INDEX(F:F,MATCH(ecommerce_10000[[#This Row],[TotalAmount]],I:I,0))</f>
        <v>Dubai</v>
      </c>
    </row>
    <row r="1674" spans="1:20" x14ac:dyDescent="0.3">
      <c r="A1674" s="1" t="s">
        <v>1718</v>
      </c>
      <c r="B1674" s="1" t="s">
        <v>65</v>
      </c>
      <c r="C1674" s="1" t="s">
        <v>20</v>
      </c>
      <c r="D1674" s="1" t="s">
        <v>66</v>
      </c>
      <c r="E1674" s="1" t="s">
        <v>16</v>
      </c>
      <c r="F1674" s="1" t="s">
        <v>28</v>
      </c>
      <c r="G1674">
        <v>1123.2</v>
      </c>
      <c r="H1674">
        <v>4</v>
      </c>
      <c r="I1674">
        <v>4492.8</v>
      </c>
      <c r="J1674">
        <v>1.44</v>
      </c>
      <c r="K1674">
        <v>4053</v>
      </c>
      <c r="L1674" s="2">
        <v>45556</v>
      </c>
      <c r="O1674" t="str">
        <f>IF(ecommerce_10000[[#This Row],[Platform]]="Souq","sq",ecommerce_10000[[#This Row],[Platform]])</f>
        <v>sq</v>
      </c>
      <c r="P1674" t="str">
        <f>IF(E1674="Souq","sq",IF(E1674="Jumia","Jum",E1674))</f>
        <v>sq</v>
      </c>
      <c r="Q1674">
        <f>VLOOKUP(ecommerce_10000[[#This Row],[City]],F:I,4,FALSE)</f>
        <v>26648.76</v>
      </c>
      <c r="R1674" s="1">
        <f>SUMIF(C:C,ecommerce_10000[[#This Row],[Category]],I:I)</f>
        <v>91504159.730000004</v>
      </c>
      <c r="S1674" s="1">
        <f>SUMIFS(I:I,C:C,C1674)</f>
        <v>91504159.730000004</v>
      </c>
      <c r="T1674" s="1" t="str">
        <f>INDEX(F:F,MATCH(ecommerce_10000[[#This Row],[TotalAmount]],I:I,0))</f>
        <v>Casablanca</v>
      </c>
    </row>
    <row r="1675" spans="1:20" x14ac:dyDescent="0.3">
      <c r="A1675" s="1" t="s">
        <v>1719</v>
      </c>
      <c r="B1675" s="1" t="s">
        <v>43</v>
      </c>
      <c r="C1675" s="1" t="s">
        <v>44</v>
      </c>
      <c r="D1675" s="1" t="s">
        <v>45</v>
      </c>
      <c r="E1675" s="1" t="s">
        <v>22</v>
      </c>
      <c r="F1675" s="1" t="s">
        <v>28</v>
      </c>
      <c r="G1675">
        <v>19566.79</v>
      </c>
      <c r="H1675">
        <v>3</v>
      </c>
      <c r="I1675">
        <v>58700.37</v>
      </c>
      <c r="J1675">
        <v>3.23</v>
      </c>
      <c r="K1675">
        <v>2608</v>
      </c>
      <c r="L1675" s="2">
        <v>45448</v>
      </c>
      <c r="O1675" t="str">
        <f>IF(ecommerce_10000[[#This Row],[Platform]]="Souq","sq",ecommerce_10000[[#This Row],[Platform]])</f>
        <v>Jumia</v>
      </c>
      <c r="P1675" t="str">
        <f>IF(E1675="Souq","sq",IF(E1675="Jumia","Jum",E1675))</f>
        <v>Jum</v>
      </c>
      <c r="Q1675">
        <f>VLOOKUP(ecommerce_10000[[#This Row],[City]],F:I,4,FALSE)</f>
        <v>26648.76</v>
      </c>
      <c r="R1675" s="1">
        <f>SUMIF(C:C,ecommerce_10000[[#This Row],[Category]],I:I)</f>
        <v>31420413.200000018</v>
      </c>
      <c r="S1675" s="1">
        <f>SUMIFS(I:I,C:C,C1675)</f>
        <v>31420413.200000018</v>
      </c>
      <c r="T1675" s="1" t="str">
        <f>INDEX(F:F,MATCH(ecommerce_10000[[#This Row],[TotalAmount]],I:I,0))</f>
        <v>Casablanca</v>
      </c>
    </row>
    <row r="1676" spans="1:20" x14ac:dyDescent="0.3">
      <c r="A1676" s="1" t="s">
        <v>1720</v>
      </c>
      <c r="B1676" s="1" t="s">
        <v>65</v>
      </c>
      <c r="C1676" s="1" t="s">
        <v>20</v>
      </c>
      <c r="D1676" s="1" t="s">
        <v>66</v>
      </c>
      <c r="E1676" s="1" t="s">
        <v>16</v>
      </c>
      <c r="F1676" s="1" t="s">
        <v>23</v>
      </c>
      <c r="G1676">
        <v>14494.53</v>
      </c>
      <c r="H1676">
        <v>2</v>
      </c>
      <c r="I1676">
        <v>28989.06</v>
      </c>
      <c r="J1676">
        <v>3.01</v>
      </c>
      <c r="K1676">
        <v>3810</v>
      </c>
      <c r="L1676" s="2">
        <v>45402</v>
      </c>
      <c r="O1676" t="str">
        <f>IF(ecommerce_10000[[#This Row],[Platform]]="Souq","sq",ecommerce_10000[[#This Row],[Platform]])</f>
        <v>sq</v>
      </c>
      <c r="P1676" t="str">
        <f>IF(E1676="Souq","sq",IF(E1676="Jumia","Jum",E1676))</f>
        <v>sq</v>
      </c>
      <c r="Q1676">
        <f>VLOOKUP(ecommerce_10000[[#This Row],[City]],F:I,4,FALSE)</f>
        <v>13290.4</v>
      </c>
      <c r="R1676" s="1">
        <f>SUMIF(C:C,ecommerce_10000[[#This Row],[Category]],I:I)</f>
        <v>91504159.730000004</v>
      </c>
      <c r="S1676" s="1">
        <f>SUMIFS(I:I,C:C,C1676)</f>
        <v>91504159.730000004</v>
      </c>
      <c r="T1676" s="1" t="str">
        <f>INDEX(F:F,MATCH(ecommerce_10000[[#This Row],[TotalAmount]],I:I,0))</f>
        <v>Alexandria</v>
      </c>
    </row>
    <row r="1677" spans="1:20" x14ac:dyDescent="0.3">
      <c r="A1677" s="1" t="s">
        <v>1721</v>
      </c>
      <c r="B1677" s="1" t="s">
        <v>49</v>
      </c>
      <c r="C1677" s="1" t="s">
        <v>14</v>
      </c>
      <c r="D1677" s="1" t="s">
        <v>50</v>
      </c>
      <c r="E1677" s="1" t="s">
        <v>16</v>
      </c>
      <c r="F1677" s="1" t="s">
        <v>17</v>
      </c>
      <c r="G1677">
        <v>1310.99</v>
      </c>
      <c r="H1677">
        <v>2</v>
      </c>
      <c r="I1677">
        <v>2621.98</v>
      </c>
      <c r="J1677">
        <v>2.4700000000000002</v>
      </c>
      <c r="K1677">
        <v>1928</v>
      </c>
      <c r="L1677" s="2">
        <v>45504</v>
      </c>
      <c r="O1677" t="str">
        <f>IF(ecommerce_10000[[#This Row],[Platform]]="Souq","sq",ecommerce_10000[[#This Row],[Platform]])</f>
        <v>sq</v>
      </c>
      <c r="P1677" t="str">
        <f>IF(E1677="Souq","sq",IF(E1677="Jumia","Jum",E1677))</f>
        <v>sq</v>
      </c>
      <c r="Q1677">
        <f>VLOOKUP(ecommerce_10000[[#This Row],[City]],F:I,4,FALSE)</f>
        <v>16284.02</v>
      </c>
      <c r="R1677" s="1">
        <f>SUMIF(C:C,ecommerce_10000[[#This Row],[Category]],I:I)</f>
        <v>92327183.770000085</v>
      </c>
      <c r="S1677" s="1">
        <f>SUMIFS(I:I,C:C,C1677)</f>
        <v>92327183.770000085</v>
      </c>
      <c r="T1677" s="1" t="str">
        <f>INDEX(F:F,MATCH(ecommerce_10000[[#This Row],[TotalAmount]],I:I,0))</f>
        <v>Cairo</v>
      </c>
    </row>
    <row r="1678" spans="1:20" x14ac:dyDescent="0.3">
      <c r="A1678" s="1" t="s">
        <v>1722</v>
      </c>
      <c r="B1678" s="1" t="s">
        <v>35</v>
      </c>
      <c r="C1678" s="1" t="s">
        <v>14</v>
      </c>
      <c r="D1678" s="1" t="s">
        <v>36</v>
      </c>
      <c r="E1678" s="1" t="s">
        <v>16</v>
      </c>
      <c r="F1678" s="1" t="s">
        <v>33</v>
      </c>
      <c r="G1678">
        <v>5249.17</v>
      </c>
      <c r="H1678">
        <v>3</v>
      </c>
      <c r="I1678">
        <v>15747.51</v>
      </c>
      <c r="J1678">
        <v>3.34</v>
      </c>
      <c r="K1678">
        <v>2527</v>
      </c>
      <c r="L1678" s="2">
        <v>45429</v>
      </c>
      <c r="O1678" t="str">
        <f>IF(ecommerce_10000[[#This Row],[Platform]]="Souq","sq",ecommerce_10000[[#This Row],[Platform]])</f>
        <v>sq</v>
      </c>
      <c r="P1678" t="str">
        <f>IF(E1678="Souq","sq",IF(E1678="Jumia","Jum",E1678))</f>
        <v>sq</v>
      </c>
      <c r="Q1678">
        <f>VLOOKUP(ecommerce_10000[[#This Row],[City]],F:I,4,FALSE)</f>
        <v>3665.44</v>
      </c>
      <c r="R1678" s="1">
        <f>SUMIF(C:C,ecommerce_10000[[#This Row],[Category]],I:I)</f>
        <v>92327183.770000085</v>
      </c>
      <c r="S1678" s="1">
        <f>SUMIFS(I:I,C:C,C1678)</f>
        <v>92327183.770000085</v>
      </c>
      <c r="T1678" s="1" t="str">
        <f>INDEX(F:F,MATCH(ecommerce_10000[[#This Row],[TotalAmount]],I:I,0))</f>
        <v>Dubai</v>
      </c>
    </row>
    <row r="1679" spans="1:20" x14ac:dyDescent="0.3">
      <c r="A1679" s="1" t="s">
        <v>1723</v>
      </c>
      <c r="B1679" s="1" t="s">
        <v>49</v>
      </c>
      <c r="C1679" s="1" t="s">
        <v>14</v>
      </c>
      <c r="D1679" s="1" t="s">
        <v>50</v>
      </c>
      <c r="E1679" s="1" t="s">
        <v>47</v>
      </c>
      <c r="F1679" s="1" t="s">
        <v>62</v>
      </c>
      <c r="G1679">
        <v>8090.15</v>
      </c>
      <c r="H1679">
        <v>4</v>
      </c>
      <c r="I1679">
        <v>32360.6</v>
      </c>
      <c r="J1679">
        <v>4.2300000000000004</v>
      </c>
      <c r="K1679">
        <v>3711</v>
      </c>
      <c r="L1679" s="2">
        <v>45326</v>
      </c>
      <c r="O1679" t="str">
        <f>IF(ecommerce_10000[[#This Row],[Platform]]="Souq","sq",ecommerce_10000[[#This Row],[Platform]])</f>
        <v>Amazon</v>
      </c>
      <c r="P1679" t="str">
        <f>IF(E1679="Souq","sq",IF(E1679="Jumia","Jum",E1679))</f>
        <v>Amazon</v>
      </c>
      <c r="Q1679">
        <f>VLOOKUP(ecommerce_10000[[#This Row],[City]],F:I,4,FALSE)</f>
        <v>27872.98</v>
      </c>
      <c r="R1679" s="1">
        <f>SUMIF(C:C,ecommerce_10000[[#This Row],[Category]],I:I)</f>
        <v>92327183.770000085</v>
      </c>
      <c r="S1679" s="1">
        <f>SUMIFS(I:I,C:C,C1679)</f>
        <v>92327183.770000085</v>
      </c>
      <c r="T1679" s="1" t="str">
        <f>INDEX(F:F,MATCH(ecommerce_10000[[#This Row],[TotalAmount]],I:I,0))</f>
        <v>Giza</v>
      </c>
    </row>
    <row r="1680" spans="1:20" x14ac:dyDescent="0.3">
      <c r="A1680" s="1" t="s">
        <v>1724</v>
      </c>
      <c r="B1680" s="1" t="s">
        <v>35</v>
      </c>
      <c r="C1680" s="1" t="s">
        <v>14</v>
      </c>
      <c r="D1680" s="1" t="s">
        <v>36</v>
      </c>
      <c r="E1680" s="1" t="s">
        <v>16</v>
      </c>
      <c r="F1680" s="1" t="s">
        <v>17</v>
      </c>
      <c r="G1680">
        <v>372.19</v>
      </c>
      <c r="H1680">
        <v>1</v>
      </c>
      <c r="I1680">
        <v>372.19</v>
      </c>
      <c r="J1680">
        <v>2.73</v>
      </c>
      <c r="K1680">
        <v>3986</v>
      </c>
      <c r="L1680" s="2">
        <v>45388</v>
      </c>
      <c r="O1680" t="str">
        <f>IF(ecommerce_10000[[#This Row],[Platform]]="Souq","sq",ecommerce_10000[[#This Row],[Platform]])</f>
        <v>sq</v>
      </c>
      <c r="P1680" t="str">
        <f>IF(E1680="Souq","sq",IF(E1680="Jumia","Jum",E1680))</f>
        <v>sq</v>
      </c>
      <c r="Q1680">
        <f>VLOOKUP(ecommerce_10000[[#This Row],[City]],F:I,4,FALSE)</f>
        <v>16284.02</v>
      </c>
      <c r="R1680" s="1">
        <f>SUMIF(C:C,ecommerce_10000[[#This Row],[Category]],I:I)</f>
        <v>92327183.770000085</v>
      </c>
      <c r="S1680" s="1">
        <f>SUMIFS(I:I,C:C,C1680)</f>
        <v>92327183.770000085</v>
      </c>
      <c r="T1680" s="1" t="str">
        <f>INDEX(F:F,MATCH(ecommerce_10000[[#This Row],[TotalAmount]],I:I,0))</f>
        <v>Cairo</v>
      </c>
    </row>
    <row r="1681" spans="1:20" x14ac:dyDescent="0.3">
      <c r="A1681" s="1" t="s">
        <v>1725</v>
      </c>
      <c r="B1681" s="1" t="s">
        <v>30</v>
      </c>
      <c r="C1681" s="1" t="s">
        <v>31</v>
      </c>
      <c r="D1681" s="1" t="s">
        <v>32</v>
      </c>
      <c r="E1681" s="1" t="s">
        <v>47</v>
      </c>
      <c r="F1681" s="1" t="s">
        <v>40</v>
      </c>
      <c r="G1681">
        <v>4462.42</v>
      </c>
      <c r="H1681">
        <v>2</v>
      </c>
      <c r="I1681">
        <v>8924.84</v>
      </c>
      <c r="J1681">
        <v>1.18</v>
      </c>
      <c r="K1681">
        <v>3063</v>
      </c>
      <c r="L1681" s="2">
        <v>45472</v>
      </c>
      <c r="O1681" t="str">
        <f>IF(ecommerce_10000[[#This Row],[Platform]]="Souq","sq",ecommerce_10000[[#This Row],[Platform]])</f>
        <v>Amazon</v>
      </c>
      <c r="P1681" t="str">
        <f>IF(E1681="Souq","sq",IF(E1681="Jumia","Jum",E1681))</f>
        <v>Amazon</v>
      </c>
      <c r="Q1681">
        <f>VLOOKUP(ecommerce_10000[[#This Row],[City]],F:I,4,FALSE)</f>
        <v>99349.3</v>
      </c>
      <c r="R1681" s="1">
        <f>SUMIF(C:C,ecommerce_10000[[#This Row],[Category]],I:I)</f>
        <v>57542997.559999913</v>
      </c>
      <c r="S1681" s="1">
        <f>SUMIFS(I:I,C:C,C1681)</f>
        <v>57542997.559999913</v>
      </c>
      <c r="T1681" s="1" t="str">
        <f>INDEX(F:F,MATCH(ecommerce_10000[[#This Row],[TotalAmount]],I:I,0))</f>
        <v>Riyadh</v>
      </c>
    </row>
    <row r="1682" spans="1:20" x14ac:dyDescent="0.3">
      <c r="A1682" s="1" t="s">
        <v>1726</v>
      </c>
      <c r="B1682" s="1" t="s">
        <v>13</v>
      </c>
      <c r="C1682" s="1" t="s">
        <v>14</v>
      </c>
      <c r="D1682" s="1" t="s">
        <v>15</v>
      </c>
      <c r="E1682" s="1" t="s">
        <v>47</v>
      </c>
      <c r="F1682" s="1" t="s">
        <v>40</v>
      </c>
      <c r="G1682">
        <v>1176.58</v>
      </c>
      <c r="H1682">
        <v>2</v>
      </c>
      <c r="I1682">
        <v>2353.16</v>
      </c>
      <c r="J1682">
        <v>3.89</v>
      </c>
      <c r="K1682">
        <v>1095</v>
      </c>
      <c r="L1682" s="2">
        <v>45626</v>
      </c>
      <c r="O1682" t="str">
        <f>IF(ecommerce_10000[[#This Row],[Platform]]="Souq","sq",ecommerce_10000[[#This Row],[Platform]])</f>
        <v>Amazon</v>
      </c>
      <c r="P1682" t="str">
        <f>IF(E1682="Souq","sq",IF(E1682="Jumia","Jum",E1682))</f>
        <v>Amazon</v>
      </c>
      <c r="Q1682">
        <f>VLOOKUP(ecommerce_10000[[#This Row],[City]],F:I,4,FALSE)</f>
        <v>99349.3</v>
      </c>
      <c r="R1682" s="1">
        <f>SUMIF(C:C,ecommerce_10000[[#This Row],[Category]],I:I)</f>
        <v>92327183.770000085</v>
      </c>
      <c r="S1682" s="1">
        <f>SUMIFS(I:I,C:C,C1682)</f>
        <v>92327183.770000085</v>
      </c>
      <c r="T1682" s="1" t="str">
        <f>INDEX(F:F,MATCH(ecommerce_10000[[#This Row],[TotalAmount]],I:I,0))</f>
        <v>Riyadh</v>
      </c>
    </row>
    <row r="1683" spans="1:20" x14ac:dyDescent="0.3">
      <c r="A1683" s="1" t="s">
        <v>1727</v>
      </c>
      <c r="B1683" s="1" t="s">
        <v>19</v>
      </c>
      <c r="C1683" s="1" t="s">
        <v>20</v>
      </c>
      <c r="D1683" s="1" t="s">
        <v>21</v>
      </c>
      <c r="E1683" s="1" t="s">
        <v>47</v>
      </c>
      <c r="F1683" s="1" t="s">
        <v>40</v>
      </c>
      <c r="G1683">
        <v>10711.32</v>
      </c>
      <c r="H1683">
        <v>1</v>
      </c>
      <c r="I1683">
        <v>10711.32</v>
      </c>
      <c r="J1683">
        <v>4.2</v>
      </c>
      <c r="K1683">
        <v>4373</v>
      </c>
      <c r="L1683" s="2">
        <v>45506</v>
      </c>
      <c r="O1683" t="str">
        <f>IF(ecommerce_10000[[#This Row],[Platform]]="Souq","sq",ecommerce_10000[[#This Row],[Platform]])</f>
        <v>Amazon</v>
      </c>
      <c r="P1683" t="str">
        <f>IF(E1683="Souq","sq",IF(E1683="Jumia","Jum",E1683))</f>
        <v>Amazon</v>
      </c>
      <c r="Q1683">
        <f>VLOOKUP(ecommerce_10000[[#This Row],[City]],F:I,4,FALSE)</f>
        <v>99349.3</v>
      </c>
      <c r="R1683" s="1">
        <f>SUMIF(C:C,ecommerce_10000[[#This Row],[Category]],I:I)</f>
        <v>91504159.730000004</v>
      </c>
      <c r="S1683" s="1">
        <f>SUMIFS(I:I,C:C,C1683)</f>
        <v>91504159.730000004</v>
      </c>
      <c r="T1683" s="1" t="str">
        <f>INDEX(F:F,MATCH(ecommerce_10000[[#This Row],[TotalAmount]],I:I,0))</f>
        <v>Riyadh</v>
      </c>
    </row>
    <row r="1684" spans="1:20" x14ac:dyDescent="0.3">
      <c r="A1684" s="1" t="s">
        <v>1728</v>
      </c>
      <c r="B1684" s="1" t="s">
        <v>38</v>
      </c>
      <c r="C1684" s="1" t="s">
        <v>20</v>
      </c>
      <c r="D1684" s="1" t="s">
        <v>39</v>
      </c>
      <c r="E1684" s="1" t="s">
        <v>22</v>
      </c>
      <c r="F1684" s="1" t="s">
        <v>62</v>
      </c>
      <c r="G1684">
        <v>2184.81</v>
      </c>
      <c r="H1684">
        <v>1</v>
      </c>
      <c r="I1684">
        <v>2184.81</v>
      </c>
      <c r="J1684">
        <v>3.38</v>
      </c>
      <c r="K1684">
        <v>4025</v>
      </c>
      <c r="L1684" s="2">
        <v>45642</v>
      </c>
      <c r="O1684" t="str">
        <f>IF(ecommerce_10000[[#This Row],[Platform]]="Souq","sq",ecommerce_10000[[#This Row],[Platform]])</f>
        <v>Jumia</v>
      </c>
      <c r="P1684" t="str">
        <f>IF(E1684="Souq","sq",IF(E1684="Jumia","Jum",E1684))</f>
        <v>Jum</v>
      </c>
      <c r="Q1684">
        <f>VLOOKUP(ecommerce_10000[[#This Row],[City]],F:I,4,FALSE)</f>
        <v>27872.98</v>
      </c>
      <c r="R1684" s="1">
        <f>SUMIF(C:C,ecommerce_10000[[#This Row],[Category]],I:I)</f>
        <v>91504159.730000004</v>
      </c>
      <c r="S1684" s="1">
        <f>SUMIFS(I:I,C:C,C1684)</f>
        <v>91504159.730000004</v>
      </c>
      <c r="T1684" s="1" t="str">
        <f>INDEX(F:F,MATCH(ecommerce_10000[[#This Row],[TotalAmount]],I:I,0))</f>
        <v>Giza</v>
      </c>
    </row>
    <row r="1685" spans="1:20" x14ac:dyDescent="0.3">
      <c r="A1685" s="1" t="s">
        <v>1729</v>
      </c>
      <c r="B1685" s="1" t="s">
        <v>19</v>
      </c>
      <c r="C1685" s="1" t="s">
        <v>20</v>
      </c>
      <c r="D1685" s="1" t="s">
        <v>21</v>
      </c>
      <c r="E1685" s="1" t="s">
        <v>47</v>
      </c>
      <c r="F1685" s="1" t="s">
        <v>28</v>
      </c>
      <c r="G1685">
        <v>4007.24</v>
      </c>
      <c r="H1685">
        <v>5</v>
      </c>
      <c r="I1685">
        <v>20036.2</v>
      </c>
      <c r="J1685">
        <v>4.05</v>
      </c>
      <c r="K1685">
        <v>2694</v>
      </c>
      <c r="L1685" s="2">
        <v>45414</v>
      </c>
      <c r="O1685" t="str">
        <f>IF(ecommerce_10000[[#This Row],[Platform]]="Souq","sq",ecommerce_10000[[#This Row],[Platform]])</f>
        <v>Amazon</v>
      </c>
      <c r="P1685" t="str">
        <f>IF(E1685="Souq","sq",IF(E1685="Jumia","Jum",E1685))</f>
        <v>Amazon</v>
      </c>
      <c r="Q1685">
        <f>VLOOKUP(ecommerce_10000[[#This Row],[City]],F:I,4,FALSE)</f>
        <v>26648.76</v>
      </c>
      <c r="R1685" s="1">
        <f>SUMIF(C:C,ecommerce_10000[[#This Row],[Category]],I:I)</f>
        <v>91504159.730000004</v>
      </c>
      <c r="S1685" s="1">
        <f>SUMIFS(I:I,C:C,C1685)</f>
        <v>91504159.730000004</v>
      </c>
      <c r="T1685" s="1" t="str">
        <f>INDEX(F:F,MATCH(ecommerce_10000[[#This Row],[TotalAmount]],I:I,0))</f>
        <v>Casablanca</v>
      </c>
    </row>
    <row r="1686" spans="1:20" x14ac:dyDescent="0.3">
      <c r="A1686" s="1" t="s">
        <v>1730</v>
      </c>
      <c r="B1686" s="1" t="s">
        <v>13</v>
      </c>
      <c r="C1686" s="1" t="s">
        <v>14</v>
      </c>
      <c r="D1686" s="1" t="s">
        <v>15</v>
      </c>
      <c r="E1686" s="1" t="s">
        <v>16</v>
      </c>
      <c r="F1686" s="1" t="s">
        <v>62</v>
      </c>
      <c r="G1686">
        <v>15507.93</v>
      </c>
      <c r="H1686">
        <v>5</v>
      </c>
      <c r="I1686">
        <v>77539.649999999994</v>
      </c>
      <c r="J1686">
        <v>1.39</v>
      </c>
      <c r="K1686">
        <v>628</v>
      </c>
      <c r="L1686" s="2">
        <v>45530</v>
      </c>
      <c r="O1686" t="str">
        <f>IF(ecommerce_10000[[#This Row],[Platform]]="Souq","sq",ecommerce_10000[[#This Row],[Platform]])</f>
        <v>sq</v>
      </c>
      <c r="P1686" t="str">
        <f>IF(E1686="Souq","sq",IF(E1686="Jumia","Jum",E1686))</f>
        <v>sq</v>
      </c>
      <c r="Q1686">
        <f>VLOOKUP(ecommerce_10000[[#This Row],[City]],F:I,4,FALSE)</f>
        <v>27872.98</v>
      </c>
      <c r="R1686" s="1">
        <f>SUMIF(C:C,ecommerce_10000[[#This Row],[Category]],I:I)</f>
        <v>92327183.770000085</v>
      </c>
      <c r="S1686" s="1">
        <f>SUMIFS(I:I,C:C,C1686)</f>
        <v>92327183.770000085</v>
      </c>
      <c r="T1686" s="1" t="str">
        <f>INDEX(F:F,MATCH(ecommerce_10000[[#This Row],[TotalAmount]],I:I,0))</f>
        <v>Giza</v>
      </c>
    </row>
    <row r="1687" spans="1:20" x14ac:dyDescent="0.3">
      <c r="A1687" s="1" t="s">
        <v>1731</v>
      </c>
      <c r="B1687" s="1" t="s">
        <v>13</v>
      </c>
      <c r="C1687" s="1" t="s">
        <v>14</v>
      </c>
      <c r="D1687" s="1" t="s">
        <v>15</v>
      </c>
      <c r="E1687" s="1" t="s">
        <v>47</v>
      </c>
      <c r="F1687" s="1" t="s">
        <v>23</v>
      </c>
      <c r="G1687">
        <v>9308.2199999999993</v>
      </c>
      <c r="H1687">
        <v>3</v>
      </c>
      <c r="I1687">
        <v>27924.66</v>
      </c>
      <c r="J1687">
        <v>4.53</v>
      </c>
      <c r="K1687">
        <v>2500</v>
      </c>
      <c r="L1687" s="2">
        <v>45351</v>
      </c>
      <c r="O1687" t="str">
        <f>IF(ecommerce_10000[[#This Row],[Platform]]="Souq","sq",ecommerce_10000[[#This Row],[Platform]])</f>
        <v>Amazon</v>
      </c>
      <c r="P1687" t="str">
        <f>IF(E1687="Souq","sq",IF(E1687="Jumia","Jum",E1687))</f>
        <v>Amazon</v>
      </c>
      <c r="Q1687">
        <f>VLOOKUP(ecommerce_10000[[#This Row],[City]],F:I,4,FALSE)</f>
        <v>13290.4</v>
      </c>
      <c r="R1687" s="1">
        <f>SUMIF(C:C,ecommerce_10000[[#This Row],[Category]],I:I)</f>
        <v>92327183.770000085</v>
      </c>
      <c r="S1687" s="1">
        <f>SUMIFS(I:I,C:C,C1687)</f>
        <v>92327183.770000085</v>
      </c>
      <c r="T1687" s="1" t="str">
        <f>INDEX(F:F,MATCH(ecommerce_10000[[#This Row],[TotalAmount]],I:I,0))</f>
        <v>Alexandria</v>
      </c>
    </row>
    <row r="1688" spans="1:20" x14ac:dyDescent="0.3">
      <c r="A1688" s="1" t="s">
        <v>1732</v>
      </c>
      <c r="B1688" s="1" t="s">
        <v>35</v>
      </c>
      <c r="C1688" s="1" t="s">
        <v>14</v>
      </c>
      <c r="D1688" s="1" t="s">
        <v>36</v>
      </c>
      <c r="E1688" s="1" t="s">
        <v>16</v>
      </c>
      <c r="F1688" s="1" t="s">
        <v>33</v>
      </c>
      <c r="G1688">
        <v>7901.04</v>
      </c>
      <c r="H1688">
        <v>1</v>
      </c>
      <c r="I1688">
        <v>7901.04</v>
      </c>
      <c r="J1688">
        <v>1.1000000000000001</v>
      </c>
      <c r="K1688">
        <v>360</v>
      </c>
      <c r="L1688" s="2">
        <v>45608</v>
      </c>
      <c r="O1688" t="str">
        <f>IF(ecommerce_10000[[#This Row],[Platform]]="Souq","sq",ecommerce_10000[[#This Row],[Platform]])</f>
        <v>sq</v>
      </c>
      <c r="P1688" t="str">
        <f>IF(E1688="Souq","sq",IF(E1688="Jumia","Jum",E1688))</f>
        <v>sq</v>
      </c>
      <c r="Q1688">
        <f>VLOOKUP(ecommerce_10000[[#This Row],[City]],F:I,4,FALSE)</f>
        <v>3665.44</v>
      </c>
      <c r="R1688" s="1">
        <f>SUMIF(C:C,ecommerce_10000[[#This Row],[Category]],I:I)</f>
        <v>92327183.770000085</v>
      </c>
      <c r="S1688" s="1">
        <f>SUMIFS(I:I,C:C,C1688)</f>
        <v>92327183.770000085</v>
      </c>
      <c r="T1688" s="1" t="str">
        <f>INDEX(F:F,MATCH(ecommerce_10000[[#This Row],[TotalAmount]],I:I,0))</f>
        <v>Dubai</v>
      </c>
    </row>
    <row r="1689" spans="1:20" x14ac:dyDescent="0.3">
      <c r="A1689" s="1" t="s">
        <v>1733</v>
      </c>
      <c r="B1689" s="1" t="s">
        <v>38</v>
      </c>
      <c r="C1689" s="1" t="s">
        <v>20</v>
      </c>
      <c r="D1689" s="1" t="s">
        <v>39</v>
      </c>
      <c r="E1689" s="1" t="s">
        <v>16</v>
      </c>
      <c r="F1689" s="1" t="s">
        <v>62</v>
      </c>
      <c r="G1689">
        <v>5061.1099999999997</v>
      </c>
      <c r="H1689">
        <v>3</v>
      </c>
      <c r="I1689">
        <v>15183.33</v>
      </c>
      <c r="J1689">
        <v>2</v>
      </c>
      <c r="K1689">
        <v>4127</v>
      </c>
      <c r="L1689" s="2">
        <v>45648</v>
      </c>
      <c r="O1689" t="str">
        <f>IF(ecommerce_10000[[#This Row],[Platform]]="Souq","sq",ecommerce_10000[[#This Row],[Platform]])</f>
        <v>sq</v>
      </c>
      <c r="P1689" t="str">
        <f>IF(E1689="Souq","sq",IF(E1689="Jumia","Jum",E1689))</f>
        <v>sq</v>
      </c>
      <c r="Q1689">
        <f>VLOOKUP(ecommerce_10000[[#This Row],[City]],F:I,4,FALSE)</f>
        <v>27872.98</v>
      </c>
      <c r="R1689" s="1">
        <f>SUMIF(C:C,ecommerce_10000[[#This Row],[Category]],I:I)</f>
        <v>91504159.730000004</v>
      </c>
      <c r="S1689" s="1">
        <f>SUMIFS(I:I,C:C,C1689)</f>
        <v>91504159.730000004</v>
      </c>
      <c r="T1689" s="1" t="str">
        <f>INDEX(F:F,MATCH(ecommerce_10000[[#This Row],[TotalAmount]],I:I,0))</f>
        <v>Giza</v>
      </c>
    </row>
    <row r="1690" spans="1:20" x14ac:dyDescent="0.3">
      <c r="A1690" s="1" t="s">
        <v>1734</v>
      </c>
      <c r="B1690" s="1" t="s">
        <v>38</v>
      </c>
      <c r="C1690" s="1" t="s">
        <v>20</v>
      </c>
      <c r="D1690" s="1" t="s">
        <v>39</v>
      </c>
      <c r="E1690" s="1" t="s">
        <v>47</v>
      </c>
      <c r="F1690" s="1" t="s">
        <v>17</v>
      </c>
      <c r="G1690">
        <v>18604.57</v>
      </c>
      <c r="H1690">
        <v>4</v>
      </c>
      <c r="I1690">
        <v>74418.28</v>
      </c>
      <c r="J1690">
        <v>2.35</v>
      </c>
      <c r="K1690">
        <v>3867</v>
      </c>
      <c r="L1690" s="2">
        <v>45326</v>
      </c>
      <c r="O1690" t="str">
        <f>IF(ecommerce_10000[[#This Row],[Platform]]="Souq","sq",ecommerce_10000[[#This Row],[Platform]])</f>
        <v>Amazon</v>
      </c>
      <c r="P1690" t="str">
        <f>IF(E1690="Souq","sq",IF(E1690="Jumia","Jum",E1690))</f>
        <v>Amazon</v>
      </c>
      <c r="Q1690">
        <f>VLOOKUP(ecommerce_10000[[#This Row],[City]],F:I,4,FALSE)</f>
        <v>16284.02</v>
      </c>
      <c r="R1690" s="1">
        <f>SUMIF(C:C,ecommerce_10000[[#This Row],[Category]],I:I)</f>
        <v>91504159.730000004</v>
      </c>
      <c r="S1690" s="1">
        <f>SUMIFS(I:I,C:C,C1690)</f>
        <v>91504159.730000004</v>
      </c>
      <c r="T1690" s="1" t="str">
        <f>INDEX(F:F,MATCH(ecommerce_10000[[#This Row],[TotalAmount]],I:I,0))</f>
        <v>Cairo</v>
      </c>
    </row>
    <row r="1691" spans="1:20" x14ac:dyDescent="0.3">
      <c r="A1691" s="1" t="s">
        <v>1735</v>
      </c>
      <c r="B1691" s="1" t="s">
        <v>25</v>
      </c>
      <c r="C1691" s="1" t="s">
        <v>26</v>
      </c>
      <c r="D1691" s="1" t="s">
        <v>27</v>
      </c>
      <c r="E1691" s="1" t="s">
        <v>16</v>
      </c>
      <c r="F1691" s="1" t="s">
        <v>23</v>
      </c>
      <c r="G1691">
        <v>18725.37</v>
      </c>
      <c r="H1691">
        <v>2</v>
      </c>
      <c r="I1691">
        <v>37450.74</v>
      </c>
      <c r="J1691">
        <v>2.4300000000000002</v>
      </c>
      <c r="K1691">
        <v>2229</v>
      </c>
      <c r="L1691" s="2">
        <v>45304</v>
      </c>
      <c r="O1691" t="str">
        <f>IF(ecommerce_10000[[#This Row],[Platform]]="Souq","sq",ecommerce_10000[[#This Row],[Platform]])</f>
        <v>sq</v>
      </c>
      <c r="P1691" t="str">
        <f>IF(E1691="Souq","sq",IF(E1691="Jumia","Jum",E1691))</f>
        <v>sq</v>
      </c>
      <c r="Q1691">
        <f>VLOOKUP(ecommerce_10000[[#This Row],[City]],F:I,4,FALSE)</f>
        <v>13290.4</v>
      </c>
      <c r="R1691" s="1">
        <f>SUMIF(C:C,ecommerce_10000[[#This Row],[Category]],I:I)</f>
        <v>29200970.130000021</v>
      </c>
      <c r="S1691" s="1">
        <f>SUMIFS(I:I,C:C,C1691)</f>
        <v>29200970.130000021</v>
      </c>
      <c r="T1691" s="1" t="str">
        <f>INDEX(F:F,MATCH(ecommerce_10000[[#This Row],[TotalAmount]],I:I,0))</f>
        <v>Alexandria</v>
      </c>
    </row>
    <row r="1692" spans="1:20" x14ac:dyDescent="0.3">
      <c r="A1692" s="1" t="s">
        <v>1736</v>
      </c>
      <c r="B1692" s="1" t="s">
        <v>65</v>
      </c>
      <c r="C1692" s="1" t="s">
        <v>20</v>
      </c>
      <c r="D1692" s="1" t="s">
        <v>66</v>
      </c>
      <c r="E1692" s="1" t="s">
        <v>22</v>
      </c>
      <c r="F1692" s="1" t="s">
        <v>17</v>
      </c>
      <c r="G1692">
        <v>10422.620000000001</v>
      </c>
      <c r="H1692">
        <v>2</v>
      </c>
      <c r="I1692">
        <v>20845.240000000002</v>
      </c>
      <c r="J1692">
        <v>4.99</v>
      </c>
      <c r="K1692">
        <v>1387</v>
      </c>
      <c r="L1692" s="2">
        <v>45598</v>
      </c>
      <c r="O1692" t="str">
        <f>IF(ecommerce_10000[[#This Row],[Platform]]="Souq","sq",ecommerce_10000[[#This Row],[Platform]])</f>
        <v>Jumia</v>
      </c>
      <c r="P1692" t="str">
        <f>IF(E1692="Souq","sq",IF(E1692="Jumia","Jum",E1692))</f>
        <v>Jum</v>
      </c>
      <c r="Q1692">
        <f>VLOOKUP(ecommerce_10000[[#This Row],[City]],F:I,4,FALSE)</f>
        <v>16284.02</v>
      </c>
      <c r="R1692" s="1">
        <f>SUMIF(C:C,ecommerce_10000[[#This Row],[Category]],I:I)</f>
        <v>91504159.730000004</v>
      </c>
      <c r="S1692" s="1">
        <f>SUMIFS(I:I,C:C,C1692)</f>
        <v>91504159.730000004</v>
      </c>
      <c r="T1692" s="1" t="str">
        <f>INDEX(F:F,MATCH(ecommerce_10000[[#This Row],[TotalAmount]],I:I,0))</f>
        <v>Cairo</v>
      </c>
    </row>
    <row r="1693" spans="1:20" x14ac:dyDescent="0.3">
      <c r="A1693" s="1" t="s">
        <v>1737</v>
      </c>
      <c r="B1693" s="1" t="s">
        <v>38</v>
      </c>
      <c r="C1693" s="1" t="s">
        <v>20</v>
      </c>
      <c r="D1693" s="1" t="s">
        <v>39</v>
      </c>
      <c r="E1693" s="1" t="s">
        <v>47</v>
      </c>
      <c r="F1693" s="1" t="s">
        <v>62</v>
      </c>
      <c r="G1693">
        <v>13189.5</v>
      </c>
      <c r="H1693">
        <v>2</v>
      </c>
      <c r="I1693">
        <v>26379</v>
      </c>
      <c r="J1693">
        <v>1.02</v>
      </c>
      <c r="K1693">
        <v>1863</v>
      </c>
      <c r="L1693" s="2">
        <v>45649</v>
      </c>
      <c r="O1693" t="str">
        <f>IF(ecommerce_10000[[#This Row],[Platform]]="Souq","sq",ecommerce_10000[[#This Row],[Platform]])</f>
        <v>Amazon</v>
      </c>
      <c r="P1693" t="str">
        <f>IF(E1693="Souq","sq",IF(E1693="Jumia","Jum",E1693))</f>
        <v>Amazon</v>
      </c>
      <c r="Q1693">
        <f>VLOOKUP(ecommerce_10000[[#This Row],[City]],F:I,4,FALSE)</f>
        <v>27872.98</v>
      </c>
      <c r="R1693" s="1">
        <f>SUMIF(C:C,ecommerce_10000[[#This Row],[Category]],I:I)</f>
        <v>91504159.730000004</v>
      </c>
      <c r="S1693" s="1">
        <f>SUMIFS(I:I,C:C,C1693)</f>
        <v>91504159.730000004</v>
      </c>
      <c r="T1693" s="1" t="str">
        <f>INDEX(F:F,MATCH(ecommerce_10000[[#This Row],[TotalAmount]],I:I,0))</f>
        <v>Giza</v>
      </c>
    </row>
    <row r="1694" spans="1:20" x14ac:dyDescent="0.3">
      <c r="A1694" s="1" t="s">
        <v>1738</v>
      </c>
      <c r="B1694" s="1" t="s">
        <v>19</v>
      </c>
      <c r="C1694" s="1" t="s">
        <v>20</v>
      </c>
      <c r="D1694" s="1" t="s">
        <v>21</v>
      </c>
      <c r="E1694" s="1" t="s">
        <v>16</v>
      </c>
      <c r="F1694" s="1" t="s">
        <v>23</v>
      </c>
      <c r="G1694">
        <v>1692.36</v>
      </c>
      <c r="H1694">
        <v>4</v>
      </c>
      <c r="I1694">
        <v>6769.44</v>
      </c>
      <c r="J1694">
        <v>4.93</v>
      </c>
      <c r="K1694">
        <v>178</v>
      </c>
      <c r="L1694" s="2">
        <v>45385</v>
      </c>
      <c r="O1694" t="str">
        <f>IF(ecommerce_10000[[#This Row],[Platform]]="Souq","sq",ecommerce_10000[[#This Row],[Platform]])</f>
        <v>sq</v>
      </c>
      <c r="P1694" t="str">
        <f>IF(E1694="Souq","sq",IF(E1694="Jumia","Jum",E1694))</f>
        <v>sq</v>
      </c>
      <c r="Q1694">
        <f>VLOOKUP(ecommerce_10000[[#This Row],[City]],F:I,4,FALSE)</f>
        <v>13290.4</v>
      </c>
      <c r="R1694" s="1">
        <f>SUMIF(C:C,ecommerce_10000[[#This Row],[Category]],I:I)</f>
        <v>91504159.730000004</v>
      </c>
      <c r="S1694" s="1">
        <f>SUMIFS(I:I,C:C,C1694)</f>
        <v>91504159.730000004</v>
      </c>
      <c r="T1694" s="1" t="str">
        <f>INDEX(F:F,MATCH(ecommerce_10000[[#This Row],[TotalAmount]],I:I,0))</f>
        <v>Alexandria</v>
      </c>
    </row>
    <row r="1695" spans="1:20" x14ac:dyDescent="0.3">
      <c r="A1695" s="1" t="s">
        <v>1739</v>
      </c>
      <c r="B1695" s="1" t="s">
        <v>13</v>
      </c>
      <c r="C1695" s="1" t="s">
        <v>14</v>
      </c>
      <c r="D1695" s="1" t="s">
        <v>15</v>
      </c>
      <c r="E1695" s="1" t="s">
        <v>16</v>
      </c>
      <c r="F1695" s="1" t="s">
        <v>28</v>
      </c>
      <c r="G1695">
        <v>12904.86</v>
      </c>
      <c r="H1695">
        <v>3</v>
      </c>
      <c r="I1695">
        <v>38714.58</v>
      </c>
      <c r="J1695">
        <v>3.67</v>
      </c>
      <c r="K1695">
        <v>2113</v>
      </c>
      <c r="L1695" s="2">
        <v>45645</v>
      </c>
      <c r="O1695" t="str">
        <f>IF(ecommerce_10000[[#This Row],[Platform]]="Souq","sq",ecommerce_10000[[#This Row],[Platform]])</f>
        <v>sq</v>
      </c>
      <c r="P1695" t="str">
        <f>IF(E1695="Souq","sq",IF(E1695="Jumia","Jum",E1695))</f>
        <v>sq</v>
      </c>
      <c r="Q1695">
        <f>VLOOKUP(ecommerce_10000[[#This Row],[City]],F:I,4,FALSE)</f>
        <v>26648.76</v>
      </c>
      <c r="R1695" s="1">
        <f>SUMIF(C:C,ecommerce_10000[[#This Row],[Category]],I:I)</f>
        <v>92327183.770000085</v>
      </c>
      <c r="S1695" s="1">
        <f>SUMIFS(I:I,C:C,C1695)</f>
        <v>92327183.770000085</v>
      </c>
      <c r="T1695" s="1" t="str">
        <f>INDEX(F:F,MATCH(ecommerce_10000[[#This Row],[TotalAmount]],I:I,0))</f>
        <v>Casablanca</v>
      </c>
    </row>
    <row r="1696" spans="1:20" x14ac:dyDescent="0.3">
      <c r="A1696" s="1" t="s">
        <v>1740</v>
      </c>
      <c r="B1696" s="1" t="s">
        <v>19</v>
      </c>
      <c r="C1696" s="1" t="s">
        <v>20</v>
      </c>
      <c r="D1696" s="1" t="s">
        <v>21</v>
      </c>
      <c r="E1696" s="1" t="s">
        <v>22</v>
      </c>
      <c r="F1696" s="1" t="s">
        <v>33</v>
      </c>
      <c r="G1696">
        <v>15231.1</v>
      </c>
      <c r="H1696">
        <v>1</v>
      </c>
      <c r="I1696">
        <v>15231.1</v>
      </c>
      <c r="J1696">
        <v>2.2599999999999998</v>
      </c>
      <c r="K1696">
        <v>1134</v>
      </c>
      <c r="L1696" s="2">
        <v>45415</v>
      </c>
      <c r="O1696" t="str">
        <f>IF(ecommerce_10000[[#This Row],[Platform]]="Souq","sq",ecommerce_10000[[#This Row],[Platform]])</f>
        <v>Jumia</v>
      </c>
      <c r="P1696" t="str">
        <f>IF(E1696="Souq","sq",IF(E1696="Jumia","Jum",E1696))</f>
        <v>Jum</v>
      </c>
      <c r="Q1696">
        <f>VLOOKUP(ecommerce_10000[[#This Row],[City]],F:I,4,FALSE)</f>
        <v>3665.44</v>
      </c>
      <c r="R1696" s="1">
        <f>SUMIF(C:C,ecommerce_10000[[#This Row],[Category]],I:I)</f>
        <v>91504159.730000004</v>
      </c>
      <c r="S1696" s="1">
        <f>SUMIFS(I:I,C:C,C1696)</f>
        <v>91504159.730000004</v>
      </c>
      <c r="T1696" s="1" t="str">
        <f>INDEX(F:F,MATCH(ecommerce_10000[[#This Row],[TotalAmount]],I:I,0))</f>
        <v>Dubai</v>
      </c>
    </row>
    <row r="1697" spans="1:20" x14ac:dyDescent="0.3">
      <c r="A1697" s="1" t="s">
        <v>1741</v>
      </c>
      <c r="B1697" s="1" t="s">
        <v>53</v>
      </c>
      <c r="C1697" s="1" t="s">
        <v>31</v>
      </c>
      <c r="D1697" s="1" t="s">
        <v>54</v>
      </c>
      <c r="E1697" s="1" t="s">
        <v>16</v>
      </c>
      <c r="F1697" s="1" t="s">
        <v>40</v>
      </c>
      <c r="G1697">
        <v>10251.69</v>
      </c>
      <c r="H1697">
        <v>2</v>
      </c>
      <c r="I1697">
        <v>20503.38</v>
      </c>
      <c r="J1697">
        <v>4.32</v>
      </c>
      <c r="K1697">
        <v>2850</v>
      </c>
      <c r="L1697" s="2">
        <v>45614</v>
      </c>
      <c r="O1697" t="str">
        <f>IF(ecommerce_10000[[#This Row],[Platform]]="Souq","sq",ecommerce_10000[[#This Row],[Platform]])</f>
        <v>sq</v>
      </c>
      <c r="P1697" t="str">
        <f>IF(E1697="Souq","sq",IF(E1697="Jumia","Jum",E1697))</f>
        <v>sq</v>
      </c>
      <c r="Q1697">
        <f>VLOOKUP(ecommerce_10000[[#This Row],[City]],F:I,4,FALSE)</f>
        <v>99349.3</v>
      </c>
      <c r="R1697" s="1">
        <f>SUMIF(C:C,ecommerce_10000[[#This Row],[Category]],I:I)</f>
        <v>57542997.559999913</v>
      </c>
      <c r="S1697" s="1">
        <f>SUMIFS(I:I,C:C,C1697)</f>
        <v>57542997.559999913</v>
      </c>
      <c r="T1697" s="1" t="str">
        <f>INDEX(F:F,MATCH(ecommerce_10000[[#This Row],[TotalAmount]],I:I,0))</f>
        <v>Riyadh</v>
      </c>
    </row>
    <row r="1698" spans="1:20" x14ac:dyDescent="0.3">
      <c r="A1698" s="1" t="s">
        <v>1742</v>
      </c>
      <c r="B1698" s="1" t="s">
        <v>30</v>
      </c>
      <c r="C1698" s="1" t="s">
        <v>31</v>
      </c>
      <c r="D1698" s="1" t="s">
        <v>32</v>
      </c>
      <c r="E1698" s="1" t="s">
        <v>22</v>
      </c>
      <c r="F1698" s="1" t="s">
        <v>17</v>
      </c>
      <c r="G1698">
        <v>8001.4</v>
      </c>
      <c r="H1698">
        <v>1</v>
      </c>
      <c r="I1698">
        <v>8001.4</v>
      </c>
      <c r="J1698">
        <v>4.62</v>
      </c>
      <c r="K1698">
        <v>1411</v>
      </c>
      <c r="L1698" s="2">
        <v>45428</v>
      </c>
      <c r="O1698" t="str">
        <f>IF(ecommerce_10000[[#This Row],[Platform]]="Souq","sq",ecommerce_10000[[#This Row],[Platform]])</f>
        <v>Jumia</v>
      </c>
      <c r="P1698" t="str">
        <f>IF(E1698="Souq","sq",IF(E1698="Jumia","Jum",E1698))</f>
        <v>Jum</v>
      </c>
      <c r="Q1698">
        <f>VLOOKUP(ecommerce_10000[[#This Row],[City]],F:I,4,FALSE)</f>
        <v>16284.02</v>
      </c>
      <c r="R1698" s="1">
        <f>SUMIF(C:C,ecommerce_10000[[#This Row],[Category]],I:I)</f>
        <v>57542997.559999913</v>
      </c>
      <c r="S1698" s="1">
        <f>SUMIFS(I:I,C:C,C1698)</f>
        <v>57542997.559999913</v>
      </c>
      <c r="T1698" s="1" t="str">
        <f>INDEX(F:F,MATCH(ecommerce_10000[[#This Row],[TotalAmount]],I:I,0))</f>
        <v>Cairo</v>
      </c>
    </row>
    <row r="1699" spans="1:20" x14ac:dyDescent="0.3">
      <c r="A1699" s="1" t="s">
        <v>1743</v>
      </c>
      <c r="B1699" s="1" t="s">
        <v>30</v>
      </c>
      <c r="C1699" s="1" t="s">
        <v>31</v>
      </c>
      <c r="D1699" s="1" t="s">
        <v>32</v>
      </c>
      <c r="E1699" s="1" t="s">
        <v>16</v>
      </c>
      <c r="F1699" s="1" t="s">
        <v>33</v>
      </c>
      <c r="G1699">
        <v>6623.22</v>
      </c>
      <c r="H1699">
        <v>1</v>
      </c>
      <c r="I1699">
        <v>6623.22</v>
      </c>
      <c r="J1699">
        <v>4.32</v>
      </c>
      <c r="K1699">
        <v>4802</v>
      </c>
      <c r="L1699" s="2">
        <v>45624</v>
      </c>
      <c r="O1699" t="str">
        <f>IF(ecommerce_10000[[#This Row],[Platform]]="Souq","sq",ecommerce_10000[[#This Row],[Platform]])</f>
        <v>sq</v>
      </c>
      <c r="P1699" t="str">
        <f>IF(E1699="Souq","sq",IF(E1699="Jumia","Jum",E1699))</f>
        <v>sq</v>
      </c>
      <c r="Q1699">
        <f>VLOOKUP(ecommerce_10000[[#This Row],[City]],F:I,4,FALSE)</f>
        <v>3665.44</v>
      </c>
      <c r="R1699" s="1">
        <f>SUMIF(C:C,ecommerce_10000[[#This Row],[Category]],I:I)</f>
        <v>57542997.559999913</v>
      </c>
      <c r="S1699" s="1">
        <f>SUMIFS(I:I,C:C,C1699)</f>
        <v>57542997.559999913</v>
      </c>
      <c r="T1699" s="1" t="str">
        <f>INDEX(F:F,MATCH(ecommerce_10000[[#This Row],[TotalAmount]],I:I,0))</f>
        <v>Dubai</v>
      </c>
    </row>
    <row r="1700" spans="1:20" x14ac:dyDescent="0.3">
      <c r="A1700" s="1" t="s">
        <v>1744</v>
      </c>
      <c r="B1700" s="1" t="s">
        <v>19</v>
      </c>
      <c r="C1700" s="1" t="s">
        <v>20</v>
      </c>
      <c r="D1700" s="1" t="s">
        <v>21</v>
      </c>
      <c r="E1700" s="1" t="s">
        <v>47</v>
      </c>
      <c r="F1700" s="1" t="s">
        <v>40</v>
      </c>
      <c r="G1700">
        <v>15148.84</v>
      </c>
      <c r="H1700">
        <v>2</v>
      </c>
      <c r="I1700">
        <v>30297.68</v>
      </c>
      <c r="J1700">
        <v>2.99</v>
      </c>
      <c r="K1700">
        <v>3173</v>
      </c>
      <c r="L1700" s="2">
        <v>45351</v>
      </c>
      <c r="O1700" t="str">
        <f>IF(ecommerce_10000[[#This Row],[Platform]]="Souq","sq",ecommerce_10000[[#This Row],[Platform]])</f>
        <v>Amazon</v>
      </c>
      <c r="P1700" t="str">
        <f>IF(E1700="Souq","sq",IF(E1700="Jumia","Jum",E1700))</f>
        <v>Amazon</v>
      </c>
      <c r="Q1700">
        <f>VLOOKUP(ecommerce_10000[[#This Row],[City]],F:I,4,FALSE)</f>
        <v>99349.3</v>
      </c>
      <c r="R1700" s="1">
        <f>SUMIF(C:C,ecommerce_10000[[#This Row],[Category]],I:I)</f>
        <v>91504159.730000004</v>
      </c>
      <c r="S1700" s="1">
        <f>SUMIFS(I:I,C:C,C1700)</f>
        <v>91504159.730000004</v>
      </c>
      <c r="T1700" s="1" t="str">
        <f>INDEX(F:F,MATCH(ecommerce_10000[[#This Row],[TotalAmount]],I:I,0))</f>
        <v>Riyadh</v>
      </c>
    </row>
    <row r="1701" spans="1:20" x14ac:dyDescent="0.3">
      <c r="A1701" s="1" t="s">
        <v>1745</v>
      </c>
      <c r="B1701" s="1" t="s">
        <v>53</v>
      </c>
      <c r="C1701" s="1" t="s">
        <v>31</v>
      </c>
      <c r="D1701" s="1" t="s">
        <v>54</v>
      </c>
      <c r="E1701" s="1" t="s">
        <v>22</v>
      </c>
      <c r="F1701" s="1" t="s">
        <v>28</v>
      </c>
      <c r="G1701">
        <v>3848.17</v>
      </c>
      <c r="H1701">
        <v>5</v>
      </c>
      <c r="I1701">
        <v>19240.849999999999</v>
      </c>
      <c r="J1701">
        <v>4.37</v>
      </c>
      <c r="K1701">
        <v>4944</v>
      </c>
      <c r="L1701" s="2">
        <v>45406</v>
      </c>
      <c r="O1701" t="str">
        <f>IF(ecommerce_10000[[#This Row],[Platform]]="Souq","sq",ecommerce_10000[[#This Row],[Platform]])</f>
        <v>Jumia</v>
      </c>
      <c r="P1701" t="str">
        <f>IF(E1701="Souq","sq",IF(E1701="Jumia","Jum",E1701))</f>
        <v>Jum</v>
      </c>
      <c r="Q1701">
        <f>VLOOKUP(ecommerce_10000[[#This Row],[City]],F:I,4,FALSE)</f>
        <v>26648.76</v>
      </c>
      <c r="R1701" s="1">
        <f>SUMIF(C:C,ecommerce_10000[[#This Row],[Category]],I:I)</f>
        <v>57542997.559999913</v>
      </c>
      <c r="S1701" s="1">
        <f>SUMIFS(I:I,C:C,C1701)</f>
        <v>57542997.559999913</v>
      </c>
      <c r="T1701" s="1" t="str">
        <f>INDEX(F:F,MATCH(ecommerce_10000[[#This Row],[TotalAmount]],I:I,0))</f>
        <v>Casablanca</v>
      </c>
    </row>
    <row r="1702" spans="1:20" x14ac:dyDescent="0.3">
      <c r="A1702" s="1" t="s">
        <v>1746</v>
      </c>
      <c r="B1702" s="1" t="s">
        <v>53</v>
      </c>
      <c r="C1702" s="1" t="s">
        <v>31</v>
      </c>
      <c r="D1702" s="1" t="s">
        <v>54</v>
      </c>
      <c r="E1702" s="1" t="s">
        <v>22</v>
      </c>
      <c r="F1702" s="1" t="s">
        <v>23</v>
      </c>
      <c r="G1702">
        <v>13702.89</v>
      </c>
      <c r="H1702">
        <v>1</v>
      </c>
      <c r="I1702">
        <v>13702.89</v>
      </c>
      <c r="J1702">
        <v>3.8</v>
      </c>
      <c r="K1702">
        <v>2730</v>
      </c>
      <c r="L1702" s="2">
        <v>45498</v>
      </c>
      <c r="O1702" t="str">
        <f>IF(ecommerce_10000[[#This Row],[Platform]]="Souq","sq",ecommerce_10000[[#This Row],[Platform]])</f>
        <v>Jumia</v>
      </c>
      <c r="P1702" t="str">
        <f>IF(E1702="Souq","sq",IF(E1702="Jumia","Jum",E1702))</f>
        <v>Jum</v>
      </c>
      <c r="Q1702">
        <f>VLOOKUP(ecommerce_10000[[#This Row],[City]],F:I,4,FALSE)</f>
        <v>13290.4</v>
      </c>
      <c r="R1702" s="1">
        <f>SUMIF(C:C,ecommerce_10000[[#This Row],[Category]],I:I)</f>
        <v>57542997.559999913</v>
      </c>
      <c r="S1702" s="1">
        <f>SUMIFS(I:I,C:C,C1702)</f>
        <v>57542997.559999913</v>
      </c>
      <c r="T1702" s="1" t="str">
        <f>INDEX(F:F,MATCH(ecommerce_10000[[#This Row],[TotalAmount]],I:I,0))</f>
        <v>Alexandria</v>
      </c>
    </row>
    <row r="1703" spans="1:20" x14ac:dyDescent="0.3">
      <c r="A1703" s="1" t="s">
        <v>1747</v>
      </c>
      <c r="B1703" s="1" t="s">
        <v>13</v>
      </c>
      <c r="C1703" s="1" t="s">
        <v>14</v>
      </c>
      <c r="D1703" s="1" t="s">
        <v>15</v>
      </c>
      <c r="E1703" s="1" t="s">
        <v>16</v>
      </c>
      <c r="F1703" s="1" t="s">
        <v>40</v>
      </c>
      <c r="G1703">
        <v>16199.63</v>
      </c>
      <c r="H1703">
        <v>4</v>
      </c>
      <c r="I1703">
        <v>64798.52</v>
      </c>
      <c r="J1703">
        <v>4.8</v>
      </c>
      <c r="K1703">
        <v>4335</v>
      </c>
      <c r="L1703" s="2">
        <v>45358</v>
      </c>
      <c r="O1703" t="str">
        <f>IF(ecommerce_10000[[#This Row],[Platform]]="Souq","sq",ecommerce_10000[[#This Row],[Platform]])</f>
        <v>sq</v>
      </c>
      <c r="P1703" t="str">
        <f>IF(E1703="Souq","sq",IF(E1703="Jumia","Jum",E1703))</f>
        <v>sq</v>
      </c>
      <c r="Q1703">
        <f>VLOOKUP(ecommerce_10000[[#This Row],[City]],F:I,4,FALSE)</f>
        <v>99349.3</v>
      </c>
      <c r="R1703" s="1">
        <f>SUMIF(C:C,ecommerce_10000[[#This Row],[Category]],I:I)</f>
        <v>92327183.770000085</v>
      </c>
      <c r="S1703" s="1">
        <f>SUMIFS(I:I,C:C,C1703)</f>
        <v>92327183.770000085</v>
      </c>
      <c r="T1703" s="1" t="str">
        <f>INDEX(F:F,MATCH(ecommerce_10000[[#This Row],[TotalAmount]],I:I,0))</f>
        <v>Riyadh</v>
      </c>
    </row>
    <row r="1704" spans="1:20" x14ac:dyDescent="0.3">
      <c r="A1704" s="1" t="s">
        <v>1748</v>
      </c>
      <c r="B1704" s="1" t="s">
        <v>65</v>
      </c>
      <c r="C1704" s="1" t="s">
        <v>20</v>
      </c>
      <c r="D1704" s="1" t="s">
        <v>66</v>
      </c>
      <c r="E1704" s="1" t="s">
        <v>16</v>
      </c>
      <c r="F1704" s="1" t="s">
        <v>28</v>
      </c>
      <c r="G1704">
        <v>6906.43</v>
      </c>
      <c r="H1704">
        <v>1</v>
      </c>
      <c r="I1704">
        <v>6906.43</v>
      </c>
      <c r="J1704">
        <v>1.85</v>
      </c>
      <c r="K1704">
        <v>4246</v>
      </c>
      <c r="L1704" s="2">
        <v>45440</v>
      </c>
      <c r="O1704" t="str">
        <f>IF(ecommerce_10000[[#This Row],[Platform]]="Souq","sq",ecommerce_10000[[#This Row],[Platform]])</f>
        <v>sq</v>
      </c>
      <c r="P1704" t="str">
        <f>IF(E1704="Souq","sq",IF(E1704="Jumia","Jum",E1704))</f>
        <v>sq</v>
      </c>
      <c r="Q1704">
        <f>VLOOKUP(ecommerce_10000[[#This Row],[City]],F:I,4,FALSE)</f>
        <v>26648.76</v>
      </c>
      <c r="R1704" s="1">
        <f>SUMIF(C:C,ecommerce_10000[[#This Row],[Category]],I:I)</f>
        <v>91504159.730000004</v>
      </c>
      <c r="S1704" s="1">
        <f>SUMIFS(I:I,C:C,C1704)</f>
        <v>91504159.730000004</v>
      </c>
      <c r="T1704" s="1" t="str">
        <f>INDEX(F:F,MATCH(ecommerce_10000[[#This Row],[TotalAmount]],I:I,0))</f>
        <v>Casablanca</v>
      </c>
    </row>
    <row r="1705" spans="1:20" x14ac:dyDescent="0.3">
      <c r="A1705" s="1" t="s">
        <v>1749</v>
      </c>
      <c r="B1705" s="1" t="s">
        <v>19</v>
      </c>
      <c r="C1705" s="1" t="s">
        <v>20</v>
      </c>
      <c r="D1705" s="1" t="s">
        <v>21</v>
      </c>
      <c r="E1705" s="1" t="s">
        <v>16</v>
      </c>
      <c r="F1705" s="1" t="s">
        <v>40</v>
      </c>
      <c r="G1705">
        <v>19596.099999999999</v>
      </c>
      <c r="H1705">
        <v>4</v>
      </c>
      <c r="I1705">
        <v>78384.399999999994</v>
      </c>
      <c r="J1705">
        <v>2.46</v>
      </c>
      <c r="K1705">
        <v>3728</v>
      </c>
      <c r="L1705" s="2">
        <v>45388</v>
      </c>
      <c r="O1705" t="str">
        <f>IF(ecommerce_10000[[#This Row],[Platform]]="Souq","sq",ecommerce_10000[[#This Row],[Platform]])</f>
        <v>sq</v>
      </c>
      <c r="P1705" t="str">
        <f>IF(E1705="Souq","sq",IF(E1705="Jumia","Jum",E1705))</f>
        <v>sq</v>
      </c>
      <c r="Q1705">
        <f>VLOOKUP(ecommerce_10000[[#This Row],[City]],F:I,4,FALSE)</f>
        <v>99349.3</v>
      </c>
      <c r="R1705" s="1">
        <f>SUMIF(C:C,ecommerce_10000[[#This Row],[Category]],I:I)</f>
        <v>91504159.730000004</v>
      </c>
      <c r="S1705" s="1">
        <f>SUMIFS(I:I,C:C,C1705)</f>
        <v>91504159.730000004</v>
      </c>
      <c r="T1705" s="1" t="str">
        <f>INDEX(F:F,MATCH(ecommerce_10000[[#This Row],[TotalAmount]],I:I,0))</f>
        <v>Riyadh</v>
      </c>
    </row>
    <row r="1706" spans="1:20" x14ac:dyDescent="0.3">
      <c r="A1706" s="1" t="s">
        <v>1750</v>
      </c>
      <c r="B1706" s="1" t="s">
        <v>25</v>
      </c>
      <c r="C1706" s="1" t="s">
        <v>26</v>
      </c>
      <c r="D1706" s="1" t="s">
        <v>27</v>
      </c>
      <c r="E1706" s="1" t="s">
        <v>47</v>
      </c>
      <c r="F1706" s="1" t="s">
        <v>17</v>
      </c>
      <c r="G1706">
        <v>19022.580000000002</v>
      </c>
      <c r="H1706">
        <v>3</v>
      </c>
      <c r="I1706">
        <v>57067.74</v>
      </c>
      <c r="J1706">
        <v>4.1900000000000004</v>
      </c>
      <c r="K1706">
        <v>2003</v>
      </c>
      <c r="L1706" s="2">
        <v>45470</v>
      </c>
      <c r="O1706" t="str">
        <f>IF(ecommerce_10000[[#This Row],[Platform]]="Souq","sq",ecommerce_10000[[#This Row],[Platform]])</f>
        <v>Amazon</v>
      </c>
      <c r="P1706" t="str">
        <f>IF(E1706="Souq","sq",IF(E1706="Jumia","Jum",E1706))</f>
        <v>Amazon</v>
      </c>
      <c r="Q1706">
        <f>VLOOKUP(ecommerce_10000[[#This Row],[City]],F:I,4,FALSE)</f>
        <v>16284.02</v>
      </c>
      <c r="R1706" s="1">
        <f>SUMIF(C:C,ecommerce_10000[[#This Row],[Category]],I:I)</f>
        <v>29200970.130000021</v>
      </c>
      <c r="S1706" s="1">
        <f>SUMIFS(I:I,C:C,C1706)</f>
        <v>29200970.130000021</v>
      </c>
      <c r="T1706" s="1" t="str">
        <f>INDEX(F:F,MATCH(ecommerce_10000[[#This Row],[TotalAmount]],I:I,0))</f>
        <v>Cairo</v>
      </c>
    </row>
    <row r="1707" spans="1:20" x14ac:dyDescent="0.3">
      <c r="A1707" s="1" t="s">
        <v>1751</v>
      </c>
      <c r="B1707" s="1" t="s">
        <v>35</v>
      </c>
      <c r="C1707" s="1" t="s">
        <v>14</v>
      </c>
      <c r="D1707" s="1" t="s">
        <v>36</v>
      </c>
      <c r="E1707" s="1" t="s">
        <v>22</v>
      </c>
      <c r="F1707" s="1" t="s">
        <v>23</v>
      </c>
      <c r="G1707">
        <v>7989.84</v>
      </c>
      <c r="H1707">
        <v>2</v>
      </c>
      <c r="I1707">
        <v>15979.68</v>
      </c>
      <c r="J1707">
        <v>1.85</v>
      </c>
      <c r="K1707">
        <v>2906</v>
      </c>
      <c r="L1707" s="2">
        <v>45393</v>
      </c>
      <c r="O1707" t="str">
        <f>IF(ecommerce_10000[[#This Row],[Platform]]="Souq","sq",ecommerce_10000[[#This Row],[Platform]])</f>
        <v>Jumia</v>
      </c>
      <c r="P1707" t="str">
        <f>IF(E1707="Souq","sq",IF(E1707="Jumia","Jum",E1707))</f>
        <v>Jum</v>
      </c>
      <c r="Q1707">
        <f>VLOOKUP(ecommerce_10000[[#This Row],[City]],F:I,4,FALSE)</f>
        <v>13290.4</v>
      </c>
      <c r="R1707" s="1">
        <f>SUMIF(C:C,ecommerce_10000[[#This Row],[Category]],I:I)</f>
        <v>92327183.770000085</v>
      </c>
      <c r="S1707" s="1">
        <f>SUMIFS(I:I,C:C,C1707)</f>
        <v>92327183.770000085</v>
      </c>
      <c r="T1707" s="1" t="str">
        <f>INDEX(F:F,MATCH(ecommerce_10000[[#This Row],[TotalAmount]],I:I,0))</f>
        <v>Alexandria</v>
      </c>
    </row>
    <row r="1708" spans="1:20" x14ac:dyDescent="0.3">
      <c r="A1708" s="1" t="s">
        <v>1752</v>
      </c>
      <c r="B1708" s="1" t="s">
        <v>49</v>
      </c>
      <c r="C1708" s="1" t="s">
        <v>14</v>
      </c>
      <c r="D1708" s="1" t="s">
        <v>50</v>
      </c>
      <c r="E1708" s="1" t="s">
        <v>16</v>
      </c>
      <c r="F1708" s="1" t="s">
        <v>33</v>
      </c>
      <c r="G1708">
        <v>2938.5</v>
      </c>
      <c r="H1708">
        <v>4</v>
      </c>
      <c r="I1708">
        <v>11754</v>
      </c>
      <c r="J1708">
        <v>3.72</v>
      </c>
      <c r="K1708">
        <v>3083</v>
      </c>
      <c r="L1708" s="2">
        <v>45510</v>
      </c>
      <c r="O1708" t="str">
        <f>IF(ecommerce_10000[[#This Row],[Platform]]="Souq","sq",ecommerce_10000[[#This Row],[Platform]])</f>
        <v>sq</v>
      </c>
      <c r="P1708" t="str">
        <f>IF(E1708="Souq","sq",IF(E1708="Jumia","Jum",E1708))</f>
        <v>sq</v>
      </c>
      <c r="Q1708">
        <f>VLOOKUP(ecommerce_10000[[#This Row],[City]],F:I,4,FALSE)</f>
        <v>3665.44</v>
      </c>
      <c r="R1708" s="1">
        <f>SUMIF(C:C,ecommerce_10000[[#This Row],[Category]],I:I)</f>
        <v>92327183.770000085</v>
      </c>
      <c r="S1708" s="1">
        <f>SUMIFS(I:I,C:C,C1708)</f>
        <v>92327183.770000085</v>
      </c>
      <c r="T1708" s="1" t="str">
        <f>INDEX(F:F,MATCH(ecommerce_10000[[#This Row],[TotalAmount]],I:I,0))</f>
        <v>Dubai</v>
      </c>
    </row>
    <row r="1709" spans="1:20" x14ac:dyDescent="0.3">
      <c r="A1709" s="1" t="s">
        <v>1753</v>
      </c>
      <c r="B1709" s="1" t="s">
        <v>43</v>
      </c>
      <c r="C1709" s="1" t="s">
        <v>44</v>
      </c>
      <c r="D1709" s="1" t="s">
        <v>45</v>
      </c>
      <c r="E1709" s="1" t="s">
        <v>22</v>
      </c>
      <c r="F1709" s="1" t="s">
        <v>40</v>
      </c>
      <c r="G1709">
        <v>17469.52</v>
      </c>
      <c r="H1709">
        <v>2</v>
      </c>
      <c r="I1709">
        <v>34939.040000000001</v>
      </c>
      <c r="J1709">
        <v>1.22</v>
      </c>
      <c r="K1709">
        <v>4902</v>
      </c>
      <c r="L1709" s="2">
        <v>45388</v>
      </c>
      <c r="O1709" t="str">
        <f>IF(ecommerce_10000[[#This Row],[Platform]]="Souq","sq",ecommerce_10000[[#This Row],[Platform]])</f>
        <v>Jumia</v>
      </c>
      <c r="P1709" t="str">
        <f>IF(E1709="Souq","sq",IF(E1709="Jumia","Jum",E1709))</f>
        <v>Jum</v>
      </c>
      <c r="Q1709">
        <f>VLOOKUP(ecommerce_10000[[#This Row],[City]],F:I,4,FALSE)</f>
        <v>99349.3</v>
      </c>
      <c r="R1709" s="1">
        <f>SUMIF(C:C,ecommerce_10000[[#This Row],[Category]],I:I)</f>
        <v>31420413.200000018</v>
      </c>
      <c r="S1709" s="1">
        <f>SUMIFS(I:I,C:C,C1709)</f>
        <v>31420413.200000018</v>
      </c>
      <c r="T1709" s="1" t="str">
        <f>INDEX(F:F,MATCH(ecommerce_10000[[#This Row],[TotalAmount]],I:I,0))</f>
        <v>Riyadh</v>
      </c>
    </row>
    <row r="1710" spans="1:20" x14ac:dyDescent="0.3">
      <c r="A1710" s="1" t="s">
        <v>1754</v>
      </c>
      <c r="B1710" s="1" t="s">
        <v>13</v>
      </c>
      <c r="C1710" s="1" t="s">
        <v>14</v>
      </c>
      <c r="D1710" s="1" t="s">
        <v>15</v>
      </c>
      <c r="E1710" s="1" t="s">
        <v>16</v>
      </c>
      <c r="F1710" s="1" t="s">
        <v>28</v>
      </c>
      <c r="G1710">
        <v>18671.82</v>
      </c>
      <c r="H1710">
        <v>2</v>
      </c>
      <c r="I1710">
        <v>37343.64</v>
      </c>
      <c r="J1710">
        <v>4.18</v>
      </c>
      <c r="K1710">
        <v>3925</v>
      </c>
      <c r="L1710" s="2">
        <v>45635</v>
      </c>
      <c r="O1710" t="str">
        <f>IF(ecommerce_10000[[#This Row],[Platform]]="Souq","sq",ecommerce_10000[[#This Row],[Platform]])</f>
        <v>sq</v>
      </c>
      <c r="P1710" t="str">
        <f>IF(E1710="Souq","sq",IF(E1710="Jumia","Jum",E1710))</f>
        <v>sq</v>
      </c>
      <c r="Q1710">
        <f>VLOOKUP(ecommerce_10000[[#This Row],[City]],F:I,4,FALSE)</f>
        <v>26648.76</v>
      </c>
      <c r="R1710" s="1">
        <f>SUMIF(C:C,ecommerce_10000[[#This Row],[Category]],I:I)</f>
        <v>92327183.770000085</v>
      </c>
      <c r="S1710" s="1">
        <f>SUMIFS(I:I,C:C,C1710)</f>
        <v>92327183.770000085</v>
      </c>
      <c r="T1710" s="1" t="str">
        <f>INDEX(F:F,MATCH(ecommerce_10000[[#This Row],[TotalAmount]],I:I,0))</f>
        <v>Casablanca</v>
      </c>
    </row>
    <row r="1711" spans="1:20" x14ac:dyDescent="0.3">
      <c r="A1711" s="1" t="s">
        <v>1755</v>
      </c>
      <c r="B1711" s="1" t="s">
        <v>30</v>
      </c>
      <c r="C1711" s="1" t="s">
        <v>31</v>
      </c>
      <c r="D1711" s="1" t="s">
        <v>32</v>
      </c>
      <c r="E1711" s="1" t="s">
        <v>22</v>
      </c>
      <c r="F1711" s="1" t="s">
        <v>62</v>
      </c>
      <c r="G1711">
        <v>6241.44</v>
      </c>
      <c r="H1711">
        <v>5</v>
      </c>
      <c r="I1711">
        <v>31207.200000000001</v>
      </c>
      <c r="J1711">
        <v>1.83</v>
      </c>
      <c r="K1711">
        <v>3739</v>
      </c>
      <c r="L1711" s="2">
        <v>45343</v>
      </c>
      <c r="O1711" t="str">
        <f>IF(ecommerce_10000[[#This Row],[Platform]]="Souq","sq",ecommerce_10000[[#This Row],[Platform]])</f>
        <v>Jumia</v>
      </c>
      <c r="P1711" t="str">
        <f>IF(E1711="Souq","sq",IF(E1711="Jumia","Jum",E1711))</f>
        <v>Jum</v>
      </c>
      <c r="Q1711">
        <f>VLOOKUP(ecommerce_10000[[#This Row],[City]],F:I,4,FALSE)</f>
        <v>27872.98</v>
      </c>
      <c r="R1711" s="1">
        <f>SUMIF(C:C,ecommerce_10000[[#This Row],[Category]],I:I)</f>
        <v>57542997.559999913</v>
      </c>
      <c r="S1711" s="1">
        <f>SUMIFS(I:I,C:C,C1711)</f>
        <v>57542997.559999913</v>
      </c>
      <c r="T1711" s="1" t="str">
        <f>INDEX(F:F,MATCH(ecommerce_10000[[#This Row],[TotalAmount]],I:I,0))</f>
        <v>Giza</v>
      </c>
    </row>
    <row r="1712" spans="1:20" x14ac:dyDescent="0.3">
      <c r="A1712" s="1" t="s">
        <v>1756</v>
      </c>
      <c r="B1712" s="1" t="s">
        <v>38</v>
      </c>
      <c r="C1712" s="1" t="s">
        <v>20</v>
      </c>
      <c r="D1712" s="1" t="s">
        <v>39</v>
      </c>
      <c r="E1712" s="1" t="s">
        <v>22</v>
      </c>
      <c r="F1712" s="1" t="s">
        <v>33</v>
      </c>
      <c r="G1712">
        <v>13220.99</v>
      </c>
      <c r="H1712">
        <v>4</v>
      </c>
      <c r="I1712">
        <v>52883.96</v>
      </c>
      <c r="J1712">
        <v>4.8899999999999997</v>
      </c>
      <c r="K1712">
        <v>4306</v>
      </c>
      <c r="L1712" s="2">
        <v>45473</v>
      </c>
      <c r="O1712" t="str">
        <f>IF(ecommerce_10000[[#This Row],[Platform]]="Souq","sq",ecommerce_10000[[#This Row],[Platform]])</f>
        <v>Jumia</v>
      </c>
      <c r="P1712" t="str">
        <f>IF(E1712="Souq","sq",IF(E1712="Jumia","Jum",E1712))</f>
        <v>Jum</v>
      </c>
      <c r="Q1712">
        <f>VLOOKUP(ecommerce_10000[[#This Row],[City]],F:I,4,FALSE)</f>
        <v>3665.44</v>
      </c>
      <c r="R1712" s="1">
        <f>SUMIF(C:C,ecommerce_10000[[#This Row],[Category]],I:I)</f>
        <v>91504159.730000004</v>
      </c>
      <c r="S1712" s="1">
        <f>SUMIFS(I:I,C:C,C1712)</f>
        <v>91504159.730000004</v>
      </c>
      <c r="T1712" s="1" t="str">
        <f>INDEX(F:F,MATCH(ecommerce_10000[[#This Row],[TotalAmount]],I:I,0))</f>
        <v>Dubai</v>
      </c>
    </row>
    <row r="1713" spans="1:20" x14ac:dyDescent="0.3">
      <c r="A1713" s="1" t="s">
        <v>1757</v>
      </c>
      <c r="B1713" s="1" t="s">
        <v>38</v>
      </c>
      <c r="C1713" s="1" t="s">
        <v>20</v>
      </c>
      <c r="D1713" s="1" t="s">
        <v>39</v>
      </c>
      <c r="E1713" s="1" t="s">
        <v>16</v>
      </c>
      <c r="F1713" s="1" t="s">
        <v>33</v>
      </c>
      <c r="G1713">
        <v>8198.5499999999993</v>
      </c>
      <c r="H1713">
        <v>4</v>
      </c>
      <c r="I1713">
        <v>32794.199999999997</v>
      </c>
      <c r="J1713">
        <v>1.55</v>
      </c>
      <c r="K1713">
        <v>4241</v>
      </c>
      <c r="L1713" s="2">
        <v>45560</v>
      </c>
      <c r="O1713" t="str">
        <f>IF(ecommerce_10000[[#This Row],[Platform]]="Souq","sq",ecommerce_10000[[#This Row],[Platform]])</f>
        <v>sq</v>
      </c>
      <c r="P1713" t="str">
        <f>IF(E1713="Souq","sq",IF(E1713="Jumia","Jum",E1713))</f>
        <v>sq</v>
      </c>
      <c r="Q1713">
        <f>VLOOKUP(ecommerce_10000[[#This Row],[City]],F:I,4,FALSE)</f>
        <v>3665.44</v>
      </c>
      <c r="R1713" s="1">
        <f>SUMIF(C:C,ecommerce_10000[[#This Row],[Category]],I:I)</f>
        <v>91504159.730000004</v>
      </c>
      <c r="S1713" s="1">
        <f>SUMIFS(I:I,C:C,C1713)</f>
        <v>91504159.730000004</v>
      </c>
      <c r="T1713" s="1" t="str">
        <f>INDEX(F:F,MATCH(ecommerce_10000[[#This Row],[TotalAmount]],I:I,0))</f>
        <v>Dubai</v>
      </c>
    </row>
    <row r="1714" spans="1:20" x14ac:dyDescent="0.3">
      <c r="A1714" s="1" t="s">
        <v>1758</v>
      </c>
      <c r="B1714" s="1" t="s">
        <v>13</v>
      </c>
      <c r="C1714" s="1" t="s">
        <v>14</v>
      </c>
      <c r="D1714" s="1" t="s">
        <v>15</v>
      </c>
      <c r="E1714" s="1" t="s">
        <v>22</v>
      </c>
      <c r="F1714" s="1" t="s">
        <v>23</v>
      </c>
      <c r="G1714">
        <v>2372.85</v>
      </c>
      <c r="H1714">
        <v>5</v>
      </c>
      <c r="I1714">
        <v>11864.25</v>
      </c>
      <c r="J1714">
        <v>1.96</v>
      </c>
      <c r="K1714">
        <v>538</v>
      </c>
      <c r="L1714" s="2">
        <v>45570</v>
      </c>
      <c r="O1714" t="str">
        <f>IF(ecommerce_10000[[#This Row],[Platform]]="Souq","sq",ecommerce_10000[[#This Row],[Platform]])</f>
        <v>Jumia</v>
      </c>
      <c r="P1714" t="str">
        <f>IF(E1714="Souq","sq",IF(E1714="Jumia","Jum",E1714))</f>
        <v>Jum</v>
      </c>
      <c r="Q1714">
        <f>VLOOKUP(ecommerce_10000[[#This Row],[City]],F:I,4,FALSE)</f>
        <v>13290.4</v>
      </c>
      <c r="R1714" s="1">
        <f>SUMIF(C:C,ecommerce_10000[[#This Row],[Category]],I:I)</f>
        <v>92327183.770000085</v>
      </c>
      <c r="S1714" s="1">
        <f>SUMIFS(I:I,C:C,C1714)</f>
        <v>92327183.770000085</v>
      </c>
      <c r="T1714" s="1" t="str">
        <f>INDEX(F:F,MATCH(ecommerce_10000[[#This Row],[TotalAmount]],I:I,0))</f>
        <v>Alexandria</v>
      </c>
    </row>
    <row r="1715" spans="1:20" x14ac:dyDescent="0.3">
      <c r="A1715" s="1" t="s">
        <v>1759</v>
      </c>
      <c r="B1715" s="1" t="s">
        <v>13</v>
      </c>
      <c r="C1715" s="1" t="s">
        <v>14</v>
      </c>
      <c r="D1715" s="1" t="s">
        <v>15</v>
      </c>
      <c r="E1715" s="1" t="s">
        <v>47</v>
      </c>
      <c r="F1715" s="1" t="s">
        <v>62</v>
      </c>
      <c r="G1715">
        <v>12201.77</v>
      </c>
      <c r="H1715">
        <v>1</v>
      </c>
      <c r="I1715">
        <v>12201.77</v>
      </c>
      <c r="J1715">
        <v>3.3</v>
      </c>
      <c r="K1715">
        <v>3620</v>
      </c>
      <c r="L1715" s="2">
        <v>45429</v>
      </c>
      <c r="O1715" t="str">
        <f>IF(ecommerce_10000[[#This Row],[Platform]]="Souq","sq",ecommerce_10000[[#This Row],[Platform]])</f>
        <v>Amazon</v>
      </c>
      <c r="P1715" t="str">
        <f>IF(E1715="Souq","sq",IF(E1715="Jumia","Jum",E1715))</f>
        <v>Amazon</v>
      </c>
      <c r="Q1715">
        <f>VLOOKUP(ecommerce_10000[[#This Row],[City]],F:I,4,FALSE)</f>
        <v>27872.98</v>
      </c>
      <c r="R1715" s="1">
        <f>SUMIF(C:C,ecommerce_10000[[#This Row],[Category]],I:I)</f>
        <v>92327183.770000085</v>
      </c>
      <c r="S1715" s="1">
        <f>SUMIFS(I:I,C:C,C1715)</f>
        <v>92327183.770000085</v>
      </c>
      <c r="T1715" s="1" t="str">
        <f>INDEX(F:F,MATCH(ecommerce_10000[[#This Row],[TotalAmount]],I:I,0))</f>
        <v>Giza</v>
      </c>
    </row>
    <row r="1716" spans="1:20" x14ac:dyDescent="0.3">
      <c r="A1716" s="1" t="s">
        <v>1760</v>
      </c>
      <c r="B1716" s="1" t="s">
        <v>49</v>
      </c>
      <c r="C1716" s="1" t="s">
        <v>14</v>
      </c>
      <c r="D1716" s="1" t="s">
        <v>50</v>
      </c>
      <c r="E1716" s="1" t="s">
        <v>16</v>
      </c>
      <c r="F1716" s="1" t="s">
        <v>23</v>
      </c>
      <c r="G1716">
        <v>6474.54</v>
      </c>
      <c r="H1716">
        <v>4</v>
      </c>
      <c r="I1716">
        <v>25898.16</v>
      </c>
      <c r="J1716">
        <v>3.41</v>
      </c>
      <c r="K1716">
        <v>1245</v>
      </c>
      <c r="L1716" s="2">
        <v>45300</v>
      </c>
      <c r="O1716" t="str">
        <f>IF(ecommerce_10000[[#This Row],[Platform]]="Souq","sq",ecommerce_10000[[#This Row],[Platform]])</f>
        <v>sq</v>
      </c>
      <c r="P1716" t="str">
        <f>IF(E1716="Souq","sq",IF(E1716="Jumia","Jum",E1716))</f>
        <v>sq</v>
      </c>
      <c r="Q1716">
        <f>VLOOKUP(ecommerce_10000[[#This Row],[City]],F:I,4,FALSE)</f>
        <v>13290.4</v>
      </c>
      <c r="R1716" s="1">
        <f>SUMIF(C:C,ecommerce_10000[[#This Row],[Category]],I:I)</f>
        <v>92327183.770000085</v>
      </c>
      <c r="S1716" s="1">
        <f>SUMIFS(I:I,C:C,C1716)</f>
        <v>92327183.770000085</v>
      </c>
      <c r="T1716" s="1" t="str">
        <f>INDEX(F:F,MATCH(ecommerce_10000[[#This Row],[TotalAmount]],I:I,0))</f>
        <v>Alexandria</v>
      </c>
    </row>
    <row r="1717" spans="1:20" x14ac:dyDescent="0.3">
      <c r="A1717" s="1" t="s">
        <v>1761</v>
      </c>
      <c r="B1717" s="1" t="s">
        <v>19</v>
      </c>
      <c r="C1717" s="1" t="s">
        <v>20</v>
      </c>
      <c r="D1717" s="1" t="s">
        <v>21</v>
      </c>
      <c r="E1717" s="1" t="s">
        <v>16</v>
      </c>
      <c r="F1717" s="1" t="s">
        <v>40</v>
      </c>
      <c r="G1717">
        <v>15533.33</v>
      </c>
      <c r="H1717">
        <v>3</v>
      </c>
      <c r="I1717">
        <v>46599.99</v>
      </c>
      <c r="J1717">
        <v>4.8499999999999996</v>
      </c>
      <c r="K1717">
        <v>401</v>
      </c>
      <c r="L1717" s="2">
        <v>45378</v>
      </c>
      <c r="O1717" t="str">
        <f>IF(ecommerce_10000[[#This Row],[Platform]]="Souq","sq",ecommerce_10000[[#This Row],[Platform]])</f>
        <v>sq</v>
      </c>
      <c r="P1717" t="str">
        <f>IF(E1717="Souq","sq",IF(E1717="Jumia","Jum",E1717))</f>
        <v>sq</v>
      </c>
      <c r="Q1717">
        <f>VLOOKUP(ecommerce_10000[[#This Row],[City]],F:I,4,FALSE)</f>
        <v>99349.3</v>
      </c>
      <c r="R1717" s="1">
        <f>SUMIF(C:C,ecommerce_10000[[#This Row],[Category]],I:I)</f>
        <v>91504159.730000004</v>
      </c>
      <c r="S1717" s="1">
        <f>SUMIFS(I:I,C:C,C1717)</f>
        <v>91504159.730000004</v>
      </c>
      <c r="T1717" s="1" t="str">
        <f>INDEX(F:F,MATCH(ecommerce_10000[[#This Row],[TotalAmount]],I:I,0))</f>
        <v>Riyadh</v>
      </c>
    </row>
    <row r="1718" spans="1:20" x14ac:dyDescent="0.3">
      <c r="A1718" s="1" t="s">
        <v>1762</v>
      </c>
      <c r="B1718" s="1" t="s">
        <v>13</v>
      </c>
      <c r="C1718" s="1" t="s">
        <v>14</v>
      </c>
      <c r="D1718" s="1" t="s">
        <v>15</v>
      </c>
      <c r="E1718" s="1" t="s">
        <v>47</v>
      </c>
      <c r="F1718" s="1" t="s">
        <v>28</v>
      </c>
      <c r="G1718">
        <v>3039.07</v>
      </c>
      <c r="H1718">
        <v>1</v>
      </c>
      <c r="I1718">
        <v>3039.07</v>
      </c>
      <c r="J1718">
        <v>4</v>
      </c>
      <c r="K1718">
        <v>1960</v>
      </c>
      <c r="L1718" s="2">
        <v>45338</v>
      </c>
      <c r="O1718" t="str">
        <f>IF(ecommerce_10000[[#This Row],[Platform]]="Souq","sq",ecommerce_10000[[#This Row],[Platform]])</f>
        <v>Amazon</v>
      </c>
      <c r="P1718" t="str">
        <f>IF(E1718="Souq","sq",IF(E1718="Jumia","Jum",E1718))</f>
        <v>Amazon</v>
      </c>
      <c r="Q1718">
        <f>VLOOKUP(ecommerce_10000[[#This Row],[City]],F:I,4,FALSE)</f>
        <v>26648.76</v>
      </c>
      <c r="R1718" s="1">
        <f>SUMIF(C:C,ecommerce_10000[[#This Row],[Category]],I:I)</f>
        <v>92327183.770000085</v>
      </c>
      <c r="S1718" s="1">
        <f>SUMIFS(I:I,C:C,C1718)</f>
        <v>92327183.770000085</v>
      </c>
      <c r="T1718" s="1" t="str">
        <f>INDEX(F:F,MATCH(ecommerce_10000[[#This Row],[TotalAmount]],I:I,0))</f>
        <v>Casablanca</v>
      </c>
    </row>
    <row r="1719" spans="1:20" x14ac:dyDescent="0.3">
      <c r="A1719" s="1" t="s">
        <v>1763</v>
      </c>
      <c r="B1719" s="1" t="s">
        <v>30</v>
      </c>
      <c r="C1719" s="1" t="s">
        <v>31</v>
      </c>
      <c r="D1719" s="1" t="s">
        <v>32</v>
      </c>
      <c r="E1719" s="1" t="s">
        <v>22</v>
      </c>
      <c r="F1719" s="1" t="s">
        <v>62</v>
      </c>
      <c r="G1719">
        <v>15976.94</v>
      </c>
      <c r="H1719">
        <v>4</v>
      </c>
      <c r="I1719">
        <v>63907.76</v>
      </c>
      <c r="J1719">
        <v>3.89</v>
      </c>
      <c r="K1719">
        <v>2164</v>
      </c>
      <c r="L1719" s="2">
        <v>45631</v>
      </c>
      <c r="O1719" t="str">
        <f>IF(ecommerce_10000[[#This Row],[Platform]]="Souq","sq",ecommerce_10000[[#This Row],[Platform]])</f>
        <v>Jumia</v>
      </c>
      <c r="P1719" t="str">
        <f>IF(E1719="Souq","sq",IF(E1719="Jumia","Jum",E1719))</f>
        <v>Jum</v>
      </c>
      <c r="Q1719">
        <f>VLOOKUP(ecommerce_10000[[#This Row],[City]],F:I,4,FALSE)</f>
        <v>27872.98</v>
      </c>
      <c r="R1719" s="1">
        <f>SUMIF(C:C,ecommerce_10000[[#This Row],[Category]],I:I)</f>
        <v>57542997.559999913</v>
      </c>
      <c r="S1719" s="1">
        <f>SUMIFS(I:I,C:C,C1719)</f>
        <v>57542997.559999913</v>
      </c>
      <c r="T1719" s="1" t="str">
        <f>INDEX(F:F,MATCH(ecommerce_10000[[#This Row],[TotalAmount]],I:I,0))</f>
        <v>Giza</v>
      </c>
    </row>
    <row r="1720" spans="1:20" x14ac:dyDescent="0.3">
      <c r="A1720" s="1" t="s">
        <v>1764</v>
      </c>
      <c r="B1720" s="1" t="s">
        <v>43</v>
      </c>
      <c r="C1720" s="1" t="s">
        <v>44</v>
      </c>
      <c r="D1720" s="1" t="s">
        <v>45</v>
      </c>
      <c r="E1720" s="1" t="s">
        <v>22</v>
      </c>
      <c r="F1720" s="1" t="s">
        <v>62</v>
      </c>
      <c r="G1720">
        <v>9668.7000000000007</v>
      </c>
      <c r="H1720">
        <v>5</v>
      </c>
      <c r="I1720">
        <v>48343.5</v>
      </c>
      <c r="J1720">
        <v>2.5</v>
      </c>
      <c r="K1720">
        <v>1668</v>
      </c>
      <c r="L1720" s="2">
        <v>45622</v>
      </c>
      <c r="O1720" t="str">
        <f>IF(ecommerce_10000[[#This Row],[Platform]]="Souq","sq",ecommerce_10000[[#This Row],[Platform]])</f>
        <v>Jumia</v>
      </c>
      <c r="P1720" t="str">
        <f>IF(E1720="Souq","sq",IF(E1720="Jumia","Jum",E1720))</f>
        <v>Jum</v>
      </c>
      <c r="Q1720">
        <f>VLOOKUP(ecommerce_10000[[#This Row],[City]],F:I,4,FALSE)</f>
        <v>27872.98</v>
      </c>
      <c r="R1720" s="1">
        <f>SUMIF(C:C,ecommerce_10000[[#This Row],[Category]],I:I)</f>
        <v>31420413.200000018</v>
      </c>
      <c r="S1720" s="1">
        <f>SUMIFS(I:I,C:C,C1720)</f>
        <v>31420413.200000018</v>
      </c>
      <c r="T1720" s="1" t="str">
        <f>INDEX(F:F,MATCH(ecommerce_10000[[#This Row],[TotalAmount]],I:I,0))</f>
        <v>Giza</v>
      </c>
    </row>
    <row r="1721" spans="1:20" x14ac:dyDescent="0.3">
      <c r="A1721" s="1" t="s">
        <v>1765</v>
      </c>
      <c r="B1721" s="1" t="s">
        <v>13</v>
      </c>
      <c r="C1721" s="1" t="s">
        <v>14</v>
      </c>
      <c r="D1721" s="1" t="s">
        <v>15</v>
      </c>
      <c r="E1721" s="1" t="s">
        <v>22</v>
      </c>
      <c r="F1721" s="1" t="s">
        <v>62</v>
      </c>
      <c r="G1721">
        <v>14199.37</v>
      </c>
      <c r="H1721">
        <v>5</v>
      </c>
      <c r="I1721">
        <v>70996.850000000006</v>
      </c>
      <c r="J1721">
        <v>3.72</v>
      </c>
      <c r="K1721">
        <v>1818</v>
      </c>
      <c r="L1721" s="2">
        <v>45628</v>
      </c>
      <c r="O1721" t="str">
        <f>IF(ecommerce_10000[[#This Row],[Platform]]="Souq","sq",ecommerce_10000[[#This Row],[Platform]])</f>
        <v>Jumia</v>
      </c>
      <c r="P1721" t="str">
        <f>IF(E1721="Souq","sq",IF(E1721="Jumia","Jum",E1721))</f>
        <v>Jum</v>
      </c>
      <c r="Q1721">
        <f>VLOOKUP(ecommerce_10000[[#This Row],[City]],F:I,4,FALSE)</f>
        <v>27872.98</v>
      </c>
      <c r="R1721" s="1">
        <f>SUMIF(C:C,ecommerce_10000[[#This Row],[Category]],I:I)</f>
        <v>92327183.770000085</v>
      </c>
      <c r="S1721" s="1">
        <f>SUMIFS(I:I,C:C,C1721)</f>
        <v>92327183.770000085</v>
      </c>
      <c r="T1721" s="1" t="str">
        <f>INDEX(F:F,MATCH(ecommerce_10000[[#This Row],[TotalAmount]],I:I,0))</f>
        <v>Giza</v>
      </c>
    </row>
    <row r="1722" spans="1:20" x14ac:dyDescent="0.3">
      <c r="A1722" s="1" t="s">
        <v>1766</v>
      </c>
      <c r="B1722" s="1" t="s">
        <v>43</v>
      </c>
      <c r="C1722" s="1" t="s">
        <v>44</v>
      </c>
      <c r="D1722" s="1" t="s">
        <v>45</v>
      </c>
      <c r="E1722" s="1" t="s">
        <v>47</v>
      </c>
      <c r="F1722" s="1" t="s">
        <v>23</v>
      </c>
      <c r="G1722">
        <v>11845.83</v>
      </c>
      <c r="H1722">
        <v>1</v>
      </c>
      <c r="I1722">
        <v>11845.83</v>
      </c>
      <c r="J1722">
        <v>4.2699999999999996</v>
      </c>
      <c r="K1722">
        <v>3790</v>
      </c>
      <c r="L1722" s="2">
        <v>45564</v>
      </c>
      <c r="O1722" t="str">
        <f>IF(ecommerce_10000[[#This Row],[Platform]]="Souq","sq",ecommerce_10000[[#This Row],[Platform]])</f>
        <v>Amazon</v>
      </c>
      <c r="P1722" t="str">
        <f>IF(E1722="Souq","sq",IF(E1722="Jumia","Jum",E1722))</f>
        <v>Amazon</v>
      </c>
      <c r="Q1722">
        <f>VLOOKUP(ecommerce_10000[[#This Row],[City]],F:I,4,FALSE)</f>
        <v>13290.4</v>
      </c>
      <c r="R1722" s="1">
        <f>SUMIF(C:C,ecommerce_10000[[#This Row],[Category]],I:I)</f>
        <v>31420413.200000018</v>
      </c>
      <c r="S1722" s="1">
        <f>SUMIFS(I:I,C:C,C1722)</f>
        <v>31420413.200000018</v>
      </c>
      <c r="T1722" s="1" t="str">
        <f>INDEX(F:F,MATCH(ecommerce_10000[[#This Row],[TotalAmount]],I:I,0))</f>
        <v>Alexandria</v>
      </c>
    </row>
    <row r="1723" spans="1:20" x14ac:dyDescent="0.3">
      <c r="A1723" s="1" t="s">
        <v>1767</v>
      </c>
      <c r="B1723" s="1" t="s">
        <v>35</v>
      </c>
      <c r="C1723" s="1" t="s">
        <v>14</v>
      </c>
      <c r="D1723" s="1" t="s">
        <v>36</v>
      </c>
      <c r="E1723" s="1" t="s">
        <v>22</v>
      </c>
      <c r="F1723" s="1" t="s">
        <v>28</v>
      </c>
      <c r="G1723">
        <v>2883.65</v>
      </c>
      <c r="H1723">
        <v>1</v>
      </c>
      <c r="I1723">
        <v>2883.65</v>
      </c>
      <c r="J1723">
        <v>3.23</v>
      </c>
      <c r="K1723">
        <v>2319</v>
      </c>
      <c r="L1723" s="2">
        <v>45600</v>
      </c>
      <c r="O1723" t="str">
        <f>IF(ecommerce_10000[[#This Row],[Platform]]="Souq","sq",ecommerce_10000[[#This Row],[Platform]])</f>
        <v>Jumia</v>
      </c>
      <c r="P1723" t="str">
        <f>IF(E1723="Souq","sq",IF(E1723="Jumia","Jum",E1723))</f>
        <v>Jum</v>
      </c>
      <c r="Q1723">
        <f>VLOOKUP(ecommerce_10000[[#This Row],[City]],F:I,4,FALSE)</f>
        <v>26648.76</v>
      </c>
      <c r="R1723" s="1">
        <f>SUMIF(C:C,ecommerce_10000[[#This Row],[Category]],I:I)</f>
        <v>92327183.770000085</v>
      </c>
      <c r="S1723" s="1">
        <f>SUMIFS(I:I,C:C,C1723)</f>
        <v>92327183.770000085</v>
      </c>
      <c r="T1723" s="1" t="str">
        <f>INDEX(F:F,MATCH(ecommerce_10000[[#This Row],[TotalAmount]],I:I,0))</f>
        <v>Casablanca</v>
      </c>
    </row>
    <row r="1724" spans="1:20" x14ac:dyDescent="0.3">
      <c r="A1724" s="1" t="s">
        <v>1768</v>
      </c>
      <c r="B1724" s="1" t="s">
        <v>49</v>
      </c>
      <c r="C1724" s="1" t="s">
        <v>14</v>
      </c>
      <c r="D1724" s="1" t="s">
        <v>50</v>
      </c>
      <c r="E1724" s="1" t="s">
        <v>47</v>
      </c>
      <c r="F1724" s="1" t="s">
        <v>17</v>
      </c>
      <c r="G1724">
        <v>13469.47</v>
      </c>
      <c r="H1724">
        <v>4</v>
      </c>
      <c r="I1724">
        <v>53877.88</v>
      </c>
      <c r="J1724">
        <v>3.59</v>
      </c>
      <c r="K1724">
        <v>4363</v>
      </c>
      <c r="L1724" s="2">
        <v>45384</v>
      </c>
      <c r="O1724" t="str">
        <f>IF(ecommerce_10000[[#This Row],[Platform]]="Souq","sq",ecommerce_10000[[#This Row],[Platform]])</f>
        <v>Amazon</v>
      </c>
      <c r="P1724" t="str">
        <f>IF(E1724="Souq","sq",IF(E1724="Jumia","Jum",E1724))</f>
        <v>Amazon</v>
      </c>
      <c r="Q1724">
        <f>VLOOKUP(ecommerce_10000[[#This Row],[City]],F:I,4,FALSE)</f>
        <v>16284.02</v>
      </c>
      <c r="R1724" s="1">
        <f>SUMIF(C:C,ecommerce_10000[[#This Row],[Category]],I:I)</f>
        <v>92327183.770000085</v>
      </c>
      <c r="S1724" s="1">
        <f>SUMIFS(I:I,C:C,C1724)</f>
        <v>92327183.770000085</v>
      </c>
      <c r="T1724" s="1" t="str">
        <f>INDEX(F:F,MATCH(ecommerce_10000[[#This Row],[TotalAmount]],I:I,0))</f>
        <v>Cairo</v>
      </c>
    </row>
    <row r="1725" spans="1:20" x14ac:dyDescent="0.3">
      <c r="A1725" s="1" t="s">
        <v>1769</v>
      </c>
      <c r="B1725" s="1" t="s">
        <v>35</v>
      </c>
      <c r="C1725" s="1" t="s">
        <v>14</v>
      </c>
      <c r="D1725" s="1" t="s">
        <v>36</v>
      </c>
      <c r="E1725" s="1" t="s">
        <v>16</v>
      </c>
      <c r="F1725" s="1" t="s">
        <v>23</v>
      </c>
      <c r="G1725">
        <v>8490.1200000000008</v>
      </c>
      <c r="H1725">
        <v>3</v>
      </c>
      <c r="I1725">
        <v>25470.36</v>
      </c>
      <c r="J1725">
        <v>3.27</v>
      </c>
      <c r="K1725">
        <v>2191</v>
      </c>
      <c r="L1725" s="2">
        <v>45472</v>
      </c>
      <c r="O1725" t="str">
        <f>IF(ecommerce_10000[[#This Row],[Platform]]="Souq","sq",ecommerce_10000[[#This Row],[Platform]])</f>
        <v>sq</v>
      </c>
      <c r="P1725" t="str">
        <f>IF(E1725="Souq","sq",IF(E1725="Jumia","Jum",E1725))</f>
        <v>sq</v>
      </c>
      <c r="Q1725">
        <f>VLOOKUP(ecommerce_10000[[#This Row],[City]],F:I,4,FALSE)</f>
        <v>13290.4</v>
      </c>
      <c r="R1725" s="1">
        <f>SUMIF(C:C,ecommerce_10000[[#This Row],[Category]],I:I)</f>
        <v>92327183.770000085</v>
      </c>
      <c r="S1725" s="1">
        <f>SUMIFS(I:I,C:C,C1725)</f>
        <v>92327183.770000085</v>
      </c>
      <c r="T1725" s="1" t="str">
        <f>INDEX(F:F,MATCH(ecommerce_10000[[#This Row],[TotalAmount]],I:I,0))</f>
        <v>Alexandria</v>
      </c>
    </row>
    <row r="1726" spans="1:20" x14ac:dyDescent="0.3">
      <c r="A1726" s="1" t="s">
        <v>1770</v>
      </c>
      <c r="B1726" s="1" t="s">
        <v>38</v>
      </c>
      <c r="C1726" s="1" t="s">
        <v>20</v>
      </c>
      <c r="D1726" s="1" t="s">
        <v>39</v>
      </c>
      <c r="E1726" s="1" t="s">
        <v>47</v>
      </c>
      <c r="F1726" s="1" t="s">
        <v>23</v>
      </c>
      <c r="G1726">
        <v>5492.52</v>
      </c>
      <c r="H1726">
        <v>5</v>
      </c>
      <c r="I1726">
        <v>27462.6</v>
      </c>
      <c r="J1726">
        <v>1.7</v>
      </c>
      <c r="K1726">
        <v>3853</v>
      </c>
      <c r="L1726" s="2">
        <v>45590</v>
      </c>
      <c r="O1726" t="str">
        <f>IF(ecommerce_10000[[#This Row],[Platform]]="Souq","sq",ecommerce_10000[[#This Row],[Platform]])</f>
        <v>Amazon</v>
      </c>
      <c r="P1726" t="str">
        <f>IF(E1726="Souq","sq",IF(E1726="Jumia","Jum",E1726))</f>
        <v>Amazon</v>
      </c>
      <c r="Q1726">
        <f>VLOOKUP(ecommerce_10000[[#This Row],[City]],F:I,4,FALSE)</f>
        <v>13290.4</v>
      </c>
      <c r="R1726" s="1">
        <f>SUMIF(C:C,ecommerce_10000[[#This Row],[Category]],I:I)</f>
        <v>91504159.730000004</v>
      </c>
      <c r="S1726" s="1">
        <f>SUMIFS(I:I,C:C,C1726)</f>
        <v>91504159.730000004</v>
      </c>
      <c r="T1726" s="1" t="str">
        <f>INDEX(F:F,MATCH(ecommerce_10000[[#This Row],[TotalAmount]],I:I,0))</f>
        <v>Alexandria</v>
      </c>
    </row>
    <row r="1727" spans="1:20" x14ac:dyDescent="0.3">
      <c r="A1727" s="1" t="s">
        <v>1771</v>
      </c>
      <c r="B1727" s="1" t="s">
        <v>43</v>
      </c>
      <c r="C1727" s="1" t="s">
        <v>44</v>
      </c>
      <c r="D1727" s="1" t="s">
        <v>45</v>
      </c>
      <c r="E1727" s="1" t="s">
        <v>16</v>
      </c>
      <c r="F1727" s="1" t="s">
        <v>62</v>
      </c>
      <c r="G1727">
        <v>1878.33</v>
      </c>
      <c r="H1727">
        <v>4</v>
      </c>
      <c r="I1727">
        <v>7513.32</v>
      </c>
      <c r="J1727">
        <v>1.84</v>
      </c>
      <c r="K1727">
        <v>3943</v>
      </c>
      <c r="L1727" s="2">
        <v>45414</v>
      </c>
      <c r="O1727" t="str">
        <f>IF(ecommerce_10000[[#This Row],[Platform]]="Souq","sq",ecommerce_10000[[#This Row],[Platform]])</f>
        <v>sq</v>
      </c>
      <c r="P1727" t="str">
        <f>IF(E1727="Souq","sq",IF(E1727="Jumia","Jum",E1727))</f>
        <v>sq</v>
      </c>
      <c r="Q1727">
        <f>VLOOKUP(ecommerce_10000[[#This Row],[City]],F:I,4,FALSE)</f>
        <v>27872.98</v>
      </c>
      <c r="R1727" s="1">
        <f>SUMIF(C:C,ecommerce_10000[[#This Row],[Category]],I:I)</f>
        <v>31420413.200000018</v>
      </c>
      <c r="S1727" s="1">
        <f>SUMIFS(I:I,C:C,C1727)</f>
        <v>31420413.200000018</v>
      </c>
      <c r="T1727" s="1" t="str">
        <f>INDEX(F:F,MATCH(ecommerce_10000[[#This Row],[TotalAmount]],I:I,0))</f>
        <v>Giza</v>
      </c>
    </row>
    <row r="1728" spans="1:20" x14ac:dyDescent="0.3">
      <c r="A1728" s="1" t="s">
        <v>1772</v>
      </c>
      <c r="B1728" s="1" t="s">
        <v>35</v>
      </c>
      <c r="C1728" s="1" t="s">
        <v>14</v>
      </c>
      <c r="D1728" s="1" t="s">
        <v>36</v>
      </c>
      <c r="E1728" s="1" t="s">
        <v>22</v>
      </c>
      <c r="F1728" s="1" t="s">
        <v>23</v>
      </c>
      <c r="G1728">
        <v>4544.47</v>
      </c>
      <c r="H1728">
        <v>1</v>
      </c>
      <c r="I1728">
        <v>4544.47</v>
      </c>
      <c r="J1728">
        <v>2.5099999999999998</v>
      </c>
      <c r="K1728">
        <v>3992</v>
      </c>
      <c r="L1728" s="2">
        <v>45555</v>
      </c>
      <c r="O1728" t="str">
        <f>IF(ecommerce_10000[[#This Row],[Platform]]="Souq","sq",ecommerce_10000[[#This Row],[Platform]])</f>
        <v>Jumia</v>
      </c>
      <c r="P1728" t="str">
        <f>IF(E1728="Souq","sq",IF(E1728="Jumia","Jum",E1728))</f>
        <v>Jum</v>
      </c>
      <c r="Q1728">
        <f>VLOOKUP(ecommerce_10000[[#This Row],[City]],F:I,4,FALSE)</f>
        <v>13290.4</v>
      </c>
      <c r="R1728" s="1">
        <f>SUMIF(C:C,ecommerce_10000[[#This Row],[Category]],I:I)</f>
        <v>92327183.770000085</v>
      </c>
      <c r="S1728" s="1">
        <f>SUMIFS(I:I,C:C,C1728)</f>
        <v>92327183.770000085</v>
      </c>
      <c r="T1728" s="1" t="str">
        <f>INDEX(F:F,MATCH(ecommerce_10000[[#This Row],[TotalAmount]],I:I,0))</f>
        <v>Alexandria</v>
      </c>
    </row>
    <row r="1729" spans="1:20" x14ac:dyDescent="0.3">
      <c r="A1729" s="1" t="s">
        <v>1773</v>
      </c>
      <c r="B1729" s="1" t="s">
        <v>13</v>
      </c>
      <c r="C1729" s="1" t="s">
        <v>14</v>
      </c>
      <c r="D1729" s="1" t="s">
        <v>15</v>
      </c>
      <c r="E1729" s="1" t="s">
        <v>47</v>
      </c>
      <c r="F1729" s="1" t="s">
        <v>28</v>
      </c>
      <c r="G1729">
        <v>16371.76</v>
      </c>
      <c r="H1729">
        <v>2</v>
      </c>
      <c r="I1729">
        <v>32743.52</v>
      </c>
      <c r="J1729">
        <v>1.97</v>
      </c>
      <c r="K1729">
        <v>4142</v>
      </c>
      <c r="L1729" s="2">
        <v>45462</v>
      </c>
      <c r="O1729" t="str">
        <f>IF(ecommerce_10000[[#This Row],[Platform]]="Souq","sq",ecommerce_10000[[#This Row],[Platform]])</f>
        <v>Amazon</v>
      </c>
      <c r="P1729" t="str">
        <f>IF(E1729="Souq","sq",IF(E1729="Jumia","Jum",E1729))</f>
        <v>Amazon</v>
      </c>
      <c r="Q1729">
        <f>VLOOKUP(ecommerce_10000[[#This Row],[City]],F:I,4,FALSE)</f>
        <v>26648.76</v>
      </c>
      <c r="R1729" s="1">
        <f>SUMIF(C:C,ecommerce_10000[[#This Row],[Category]],I:I)</f>
        <v>92327183.770000085</v>
      </c>
      <c r="S1729" s="1">
        <f>SUMIFS(I:I,C:C,C1729)</f>
        <v>92327183.770000085</v>
      </c>
      <c r="T1729" s="1" t="str">
        <f>INDEX(F:F,MATCH(ecommerce_10000[[#This Row],[TotalAmount]],I:I,0))</f>
        <v>Casablanca</v>
      </c>
    </row>
    <row r="1730" spans="1:20" x14ac:dyDescent="0.3">
      <c r="A1730" s="1" t="s">
        <v>1774</v>
      </c>
      <c r="B1730" s="1" t="s">
        <v>65</v>
      </c>
      <c r="C1730" s="1" t="s">
        <v>20</v>
      </c>
      <c r="D1730" s="1" t="s">
        <v>66</v>
      </c>
      <c r="E1730" s="1" t="s">
        <v>16</v>
      </c>
      <c r="F1730" s="1" t="s">
        <v>33</v>
      </c>
      <c r="G1730">
        <v>18639.96</v>
      </c>
      <c r="H1730">
        <v>1</v>
      </c>
      <c r="I1730">
        <v>18639.96</v>
      </c>
      <c r="J1730">
        <v>2.2000000000000002</v>
      </c>
      <c r="K1730">
        <v>3642</v>
      </c>
      <c r="L1730" s="2">
        <v>45436</v>
      </c>
      <c r="O1730" t="str">
        <f>IF(ecommerce_10000[[#This Row],[Platform]]="Souq","sq",ecommerce_10000[[#This Row],[Platform]])</f>
        <v>sq</v>
      </c>
      <c r="P1730" t="str">
        <f>IF(E1730="Souq","sq",IF(E1730="Jumia","Jum",E1730))</f>
        <v>sq</v>
      </c>
      <c r="Q1730">
        <f>VLOOKUP(ecommerce_10000[[#This Row],[City]],F:I,4,FALSE)</f>
        <v>3665.44</v>
      </c>
      <c r="R1730" s="1">
        <f>SUMIF(C:C,ecommerce_10000[[#This Row],[Category]],I:I)</f>
        <v>91504159.730000004</v>
      </c>
      <c r="S1730" s="1">
        <f>SUMIFS(I:I,C:C,C1730)</f>
        <v>91504159.730000004</v>
      </c>
      <c r="T1730" s="1" t="str">
        <f>INDEX(F:F,MATCH(ecommerce_10000[[#This Row],[TotalAmount]],I:I,0))</f>
        <v>Dubai</v>
      </c>
    </row>
    <row r="1731" spans="1:20" x14ac:dyDescent="0.3">
      <c r="A1731" s="1" t="s">
        <v>1775</v>
      </c>
      <c r="B1731" s="1" t="s">
        <v>35</v>
      </c>
      <c r="C1731" s="1" t="s">
        <v>14</v>
      </c>
      <c r="D1731" s="1" t="s">
        <v>36</v>
      </c>
      <c r="E1731" s="1" t="s">
        <v>22</v>
      </c>
      <c r="F1731" s="1" t="s">
        <v>33</v>
      </c>
      <c r="G1731">
        <v>5700.46</v>
      </c>
      <c r="H1731">
        <v>4</v>
      </c>
      <c r="I1731">
        <v>22801.84</v>
      </c>
      <c r="J1731">
        <v>1.58</v>
      </c>
      <c r="K1731">
        <v>2147</v>
      </c>
      <c r="L1731" s="2">
        <v>45603</v>
      </c>
      <c r="O1731" t="str">
        <f>IF(ecommerce_10000[[#This Row],[Platform]]="Souq","sq",ecommerce_10000[[#This Row],[Platform]])</f>
        <v>Jumia</v>
      </c>
      <c r="P1731" t="str">
        <f>IF(E1731="Souq","sq",IF(E1731="Jumia","Jum",E1731))</f>
        <v>Jum</v>
      </c>
      <c r="Q1731">
        <f>VLOOKUP(ecommerce_10000[[#This Row],[City]],F:I,4,FALSE)</f>
        <v>3665.44</v>
      </c>
      <c r="R1731" s="1">
        <f>SUMIF(C:C,ecommerce_10000[[#This Row],[Category]],I:I)</f>
        <v>92327183.770000085</v>
      </c>
      <c r="S1731" s="1">
        <f>SUMIFS(I:I,C:C,C1731)</f>
        <v>92327183.770000085</v>
      </c>
      <c r="T1731" s="1" t="str">
        <f>INDEX(F:F,MATCH(ecommerce_10000[[#This Row],[TotalAmount]],I:I,0))</f>
        <v>Dubai</v>
      </c>
    </row>
    <row r="1732" spans="1:20" x14ac:dyDescent="0.3">
      <c r="A1732" s="1" t="s">
        <v>1776</v>
      </c>
      <c r="B1732" s="1" t="s">
        <v>38</v>
      </c>
      <c r="C1732" s="1" t="s">
        <v>20</v>
      </c>
      <c r="D1732" s="1" t="s">
        <v>39</v>
      </c>
      <c r="E1732" s="1" t="s">
        <v>16</v>
      </c>
      <c r="F1732" s="1" t="s">
        <v>33</v>
      </c>
      <c r="G1732">
        <v>3651.63</v>
      </c>
      <c r="H1732">
        <v>5</v>
      </c>
      <c r="I1732">
        <v>18258.150000000001</v>
      </c>
      <c r="J1732">
        <v>2.4900000000000002</v>
      </c>
      <c r="K1732">
        <v>2326</v>
      </c>
      <c r="L1732" s="2">
        <v>45441</v>
      </c>
      <c r="O1732" t="str">
        <f>IF(ecommerce_10000[[#This Row],[Platform]]="Souq","sq",ecommerce_10000[[#This Row],[Platform]])</f>
        <v>sq</v>
      </c>
      <c r="P1732" t="str">
        <f>IF(E1732="Souq","sq",IF(E1732="Jumia","Jum",E1732))</f>
        <v>sq</v>
      </c>
      <c r="Q1732">
        <f>VLOOKUP(ecommerce_10000[[#This Row],[City]],F:I,4,FALSE)</f>
        <v>3665.44</v>
      </c>
      <c r="R1732" s="1">
        <f>SUMIF(C:C,ecommerce_10000[[#This Row],[Category]],I:I)</f>
        <v>91504159.730000004</v>
      </c>
      <c r="S1732" s="1">
        <f>SUMIFS(I:I,C:C,C1732)</f>
        <v>91504159.730000004</v>
      </c>
      <c r="T1732" s="1" t="str">
        <f>INDEX(F:F,MATCH(ecommerce_10000[[#This Row],[TotalAmount]],I:I,0))</f>
        <v>Dubai</v>
      </c>
    </row>
    <row r="1733" spans="1:20" x14ac:dyDescent="0.3">
      <c r="A1733" s="1" t="s">
        <v>1777</v>
      </c>
      <c r="B1733" s="1" t="s">
        <v>13</v>
      </c>
      <c r="C1733" s="1" t="s">
        <v>14</v>
      </c>
      <c r="D1733" s="1" t="s">
        <v>15</v>
      </c>
      <c r="E1733" s="1" t="s">
        <v>16</v>
      </c>
      <c r="F1733" s="1" t="s">
        <v>33</v>
      </c>
      <c r="G1733">
        <v>19076.64</v>
      </c>
      <c r="H1733">
        <v>2</v>
      </c>
      <c r="I1733">
        <v>38153.279999999999</v>
      </c>
      <c r="J1733">
        <v>1.74</v>
      </c>
      <c r="K1733">
        <v>1851</v>
      </c>
      <c r="L1733" s="2">
        <v>45476</v>
      </c>
      <c r="O1733" t="str">
        <f>IF(ecommerce_10000[[#This Row],[Platform]]="Souq","sq",ecommerce_10000[[#This Row],[Platform]])</f>
        <v>sq</v>
      </c>
      <c r="P1733" t="str">
        <f>IF(E1733="Souq","sq",IF(E1733="Jumia","Jum",E1733))</f>
        <v>sq</v>
      </c>
      <c r="Q1733">
        <f>VLOOKUP(ecommerce_10000[[#This Row],[City]],F:I,4,FALSE)</f>
        <v>3665.44</v>
      </c>
      <c r="R1733" s="1">
        <f>SUMIF(C:C,ecommerce_10000[[#This Row],[Category]],I:I)</f>
        <v>92327183.770000085</v>
      </c>
      <c r="S1733" s="1">
        <f>SUMIFS(I:I,C:C,C1733)</f>
        <v>92327183.770000085</v>
      </c>
      <c r="T1733" s="1" t="str">
        <f>INDEX(F:F,MATCH(ecommerce_10000[[#This Row],[TotalAmount]],I:I,0))</f>
        <v>Dubai</v>
      </c>
    </row>
    <row r="1734" spans="1:20" x14ac:dyDescent="0.3">
      <c r="A1734" s="1" t="s">
        <v>1778</v>
      </c>
      <c r="B1734" s="1" t="s">
        <v>43</v>
      </c>
      <c r="C1734" s="1" t="s">
        <v>44</v>
      </c>
      <c r="D1734" s="1" t="s">
        <v>45</v>
      </c>
      <c r="E1734" s="1" t="s">
        <v>47</v>
      </c>
      <c r="F1734" s="1" t="s">
        <v>33</v>
      </c>
      <c r="G1734">
        <v>16010.02</v>
      </c>
      <c r="H1734">
        <v>4</v>
      </c>
      <c r="I1734">
        <v>64040.08</v>
      </c>
      <c r="J1734">
        <v>4.57</v>
      </c>
      <c r="K1734">
        <v>3475</v>
      </c>
      <c r="L1734" s="2">
        <v>45353</v>
      </c>
      <c r="O1734" t="str">
        <f>IF(ecommerce_10000[[#This Row],[Platform]]="Souq","sq",ecommerce_10000[[#This Row],[Platform]])</f>
        <v>Amazon</v>
      </c>
      <c r="P1734" t="str">
        <f>IF(E1734="Souq","sq",IF(E1734="Jumia","Jum",E1734))</f>
        <v>Amazon</v>
      </c>
      <c r="Q1734">
        <f>VLOOKUP(ecommerce_10000[[#This Row],[City]],F:I,4,FALSE)</f>
        <v>3665.44</v>
      </c>
      <c r="R1734" s="1">
        <f>SUMIF(C:C,ecommerce_10000[[#This Row],[Category]],I:I)</f>
        <v>31420413.200000018</v>
      </c>
      <c r="S1734" s="1">
        <f>SUMIFS(I:I,C:C,C1734)</f>
        <v>31420413.200000018</v>
      </c>
      <c r="T1734" s="1" t="str">
        <f>INDEX(F:F,MATCH(ecommerce_10000[[#This Row],[TotalAmount]],I:I,0))</f>
        <v>Dubai</v>
      </c>
    </row>
    <row r="1735" spans="1:20" x14ac:dyDescent="0.3">
      <c r="A1735" s="1" t="s">
        <v>1779</v>
      </c>
      <c r="B1735" s="1" t="s">
        <v>19</v>
      </c>
      <c r="C1735" s="1" t="s">
        <v>20</v>
      </c>
      <c r="D1735" s="1" t="s">
        <v>21</v>
      </c>
      <c r="E1735" s="1" t="s">
        <v>22</v>
      </c>
      <c r="F1735" s="1" t="s">
        <v>28</v>
      </c>
      <c r="G1735">
        <v>3064.77</v>
      </c>
      <c r="H1735">
        <v>2</v>
      </c>
      <c r="I1735">
        <v>6129.54</v>
      </c>
      <c r="J1735">
        <v>1.29</v>
      </c>
      <c r="K1735">
        <v>4106</v>
      </c>
      <c r="L1735" s="2">
        <v>45326</v>
      </c>
      <c r="O1735" t="str">
        <f>IF(ecommerce_10000[[#This Row],[Platform]]="Souq","sq",ecommerce_10000[[#This Row],[Platform]])</f>
        <v>Jumia</v>
      </c>
      <c r="P1735" t="str">
        <f>IF(E1735="Souq","sq",IF(E1735="Jumia","Jum",E1735))</f>
        <v>Jum</v>
      </c>
      <c r="Q1735">
        <f>VLOOKUP(ecommerce_10000[[#This Row],[City]],F:I,4,FALSE)</f>
        <v>26648.76</v>
      </c>
      <c r="R1735" s="1">
        <f>SUMIF(C:C,ecommerce_10000[[#This Row],[Category]],I:I)</f>
        <v>91504159.730000004</v>
      </c>
      <c r="S1735" s="1">
        <f>SUMIFS(I:I,C:C,C1735)</f>
        <v>91504159.730000004</v>
      </c>
      <c r="T1735" s="1" t="str">
        <f>INDEX(F:F,MATCH(ecommerce_10000[[#This Row],[TotalAmount]],I:I,0))</f>
        <v>Casablanca</v>
      </c>
    </row>
    <row r="1736" spans="1:20" x14ac:dyDescent="0.3">
      <c r="A1736" s="1" t="s">
        <v>1780</v>
      </c>
      <c r="B1736" s="1" t="s">
        <v>43</v>
      </c>
      <c r="C1736" s="1" t="s">
        <v>44</v>
      </c>
      <c r="D1736" s="1" t="s">
        <v>45</v>
      </c>
      <c r="E1736" s="1" t="s">
        <v>47</v>
      </c>
      <c r="F1736" s="1" t="s">
        <v>40</v>
      </c>
      <c r="G1736">
        <v>8596.82</v>
      </c>
      <c r="H1736">
        <v>1</v>
      </c>
      <c r="I1736">
        <v>8596.82</v>
      </c>
      <c r="J1736">
        <v>3.02</v>
      </c>
      <c r="K1736">
        <v>1850</v>
      </c>
      <c r="L1736" s="2">
        <v>45507</v>
      </c>
      <c r="O1736" t="str">
        <f>IF(ecommerce_10000[[#This Row],[Platform]]="Souq","sq",ecommerce_10000[[#This Row],[Platform]])</f>
        <v>Amazon</v>
      </c>
      <c r="P1736" t="str">
        <f>IF(E1736="Souq","sq",IF(E1736="Jumia","Jum",E1736))</f>
        <v>Amazon</v>
      </c>
      <c r="Q1736">
        <f>VLOOKUP(ecommerce_10000[[#This Row],[City]],F:I,4,FALSE)</f>
        <v>99349.3</v>
      </c>
      <c r="R1736" s="1">
        <f>SUMIF(C:C,ecommerce_10000[[#This Row],[Category]],I:I)</f>
        <v>31420413.200000018</v>
      </c>
      <c r="S1736" s="1">
        <f>SUMIFS(I:I,C:C,C1736)</f>
        <v>31420413.200000018</v>
      </c>
      <c r="T1736" s="1" t="str">
        <f>INDEX(F:F,MATCH(ecommerce_10000[[#This Row],[TotalAmount]],I:I,0))</f>
        <v>Riyadh</v>
      </c>
    </row>
    <row r="1737" spans="1:20" x14ac:dyDescent="0.3">
      <c r="A1737" s="1" t="s">
        <v>1781</v>
      </c>
      <c r="B1737" s="1" t="s">
        <v>13</v>
      </c>
      <c r="C1737" s="1" t="s">
        <v>14</v>
      </c>
      <c r="D1737" s="1" t="s">
        <v>15</v>
      </c>
      <c r="E1737" s="1" t="s">
        <v>22</v>
      </c>
      <c r="F1737" s="1" t="s">
        <v>40</v>
      </c>
      <c r="G1737">
        <v>10173.94</v>
      </c>
      <c r="H1737">
        <v>2</v>
      </c>
      <c r="I1737">
        <v>20347.88</v>
      </c>
      <c r="J1737">
        <v>3.74</v>
      </c>
      <c r="K1737">
        <v>368</v>
      </c>
      <c r="L1737" s="2">
        <v>45614</v>
      </c>
      <c r="O1737" t="str">
        <f>IF(ecommerce_10000[[#This Row],[Platform]]="Souq","sq",ecommerce_10000[[#This Row],[Platform]])</f>
        <v>Jumia</v>
      </c>
      <c r="P1737" t="str">
        <f>IF(E1737="Souq","sq",IF(E1737="Jumia","Jum",E1737))</f>
        <v>Jum</v>
      </c>
      <c r="Q1737">
        <f>VLOOKUP(ecommerce_10000[[#This Row],[City]],F:I,4,FALSE)</f>
        <v>99349.3</v>
      </c>
      <c r="R1737" s="1">
        <f>SUMIF(C:C,ecommerce_10000[[#This Row],[Category]],I:I)</f>
        <v>92327183.770000085</v>
      </c>
      <c r="S1737" s="1">
        <f>SUMIFS(I:I,C:C,C1737)</f>
        <v>92327183.770000085</v>
      </c>
      <c r="T1737" s="1" t="str">
        <f>INDEX(F:F,MATCH(ecommerce_10000[[#This Row],[TotalAmount]],I:I,0))</f>
        <v>Riyadh</v>
      </c>
    </row>
    <row r="1738" spans="1:20" x14ac:dyDescent="0.3">
      <c r="A1738" s="1" t="s">
        <v>1782</v>
      </c>
      <c r="B1738" s="1" t="s">
        <v>49</v>
      </c>
      <c r="C1738" s="1" t="s">
        <v>14</v>
      </c>
      <c r="D1738" s="1" t="s">
        <v>50</v>
      </c>
      <c r="E1738" s="1" t="s">
        <v>22</v>
      </c>
      <c r="F1738" s="1" t="s">
        <v>62</v>
      </c>
      <c r="G1738">
        <v>13788.47</v>
      </c>
      <c r="H1738">
        <v>1</v>
      </c>
      <c r="I1738">
        <v>13788.47</v>
      </c>
      <c r="J1738">
        <v>2.66</v>
      </c>
      <c r="K1738">
        <v>2309</v>
      </c>
      <c r="L1738" s="2">
        <v>45605</v>
      </c>
      <c r="O1738" t="str">
        <f>IF(ecommerce_10000[[#This Row],[Platform]]="Souq","sq",ecommerce_10000[[#This Row],[Platform]])</f>
        <v>Jumia</v>
      </c>
      <c r="P1738" t="str">
        <f>IF(E1738="Souq","sq",IF(E1738="Jumia","Jum",E1738))</f>
        <v>Jum</v>
      </c>
      <c r="Q1738">
        <f>VLOOKUP(ecommerce_10000[[#This Row],[City]],F:I,4,FALSE)</f>
        <v>27872.98</v>
      </c>
      <c r="R1738" s="1">
        <f>SUMIF(C:C,ecommerce_10000[[#This Row],[Category]],I:I)</f>
        <v>92327183.770000085</v>
      </c>
      <c r="S1738" s="1">
        <f>SUMIFS(I:I,C:C,C1738)</f>
        <v>92327183.770000085</v>
      </c>
      <c r="T1738" s="1" t="str">
        <f>INDEX(F:F,MATCH(ecommerce_10000[[#This Row],[TotalAmount]],I:I,0))</f>
        <v>Giza</v>
      </c>
    </row>
    <row r="1739" spans="1:20" x14ac:dyDescent="0.3">
      <c r="A1739" s="1" t="s">
        <v>1783</v>
      </c>
      <c r="B1739" s="1" t="s">
        <v>38</v>
      </c>
      <c r="C1739" s="1" t="s">
        <v>20</v>
      </c>
      <c r="D1739" s="1" t="s">
        <v>39</v>
      </c>
      <c r="E1739" s="1" t="s">
        <v>16</v>
      </c>
      <c r="F1739" s="1" t="s">
        <v>33</v>
      </c>
      <c r="G1739">
        <v>19921.73</v>
      </c>
      <c r="H1739">
        <v>4</v>
      </c>
      <c r="I1739">
        <v>79686.92</v>
      </c>
      <c r="J1739">
        <v>3.2</v>
      </c>
      <c r="K1739">
        <v>3009</v>
      </c>
      <c r="L1739" s="2">
        <v>45540</v>
      </c>
      <c r="O1739" t="str">
        <f>IF(ecommerce_10000[[#This Row],[Platform]]="Souq","sq",ecommerce_10000[[#This Row],[Platform]])</f>
        <v>sq</v>
      </c>
      <c r="P1739" t="str">
        <f>IF(E1739="Souq","sq",IF(E1739="Jumia","Jum",E1739))</f>
        <v>sq</v>
      </c>
      <c r="Q1739">
        <f>VLOOKUP(ecommerce_10000[[#This Row],[City]],F:I,4,FALSE)</f>
        <v>3665.44</v>
      </c>
      <c r="R1739" s="1">
        <f>SUMIF(C:C,ecommerce_10000[[#This Row],[Category]],I:I)</f>
        <v>91504159.730000004</v>
      </c>
      <c r="S1739" s="1">
        <f>SUMIFS(I:I,C:C,C1739)</f>
        <v>91504159.730000004</v>
      </c>
      <c r="T1739" s="1" t="str">
        <f>INDEX(F:F,MATCH(ecommerce_10000[[#This Row],[TotalAmount]],I:I,0))</f>
        <v>Dubai</v>
      </c>
    </row>
    <row r="1740" spans="1:20" x14ac:dyDescent="0.3">
      <c r="A1740" s="1" t="s">
        <v>1784</v>
      </c>
      <c r="B1740" s="1" t="s">
        <v>19</v>
      </c>
      <c r="C1740" s="1" t="s">
        <v>20</v>
      </c>
      <c r="D1740" s="1" t="s">
        <v>21</v>
      </c>
      <c r="E1740" s="1" t="s">
        <v>16</v>
      </c>
      <c r="F1740" s="1" t="s">
        <v>23</v>
      </c>
      <c r="G1740">
        <v>15529.03</v>
      </c>
      <c r="H1740">
        <v>5</v>
      </c>
      <c r="I1740">
        <v>77645.149999999994</v>
      </c>
      <c r="J1740">
        <v>4.17</v>
      </c>
      <c r="K1740">
        <v>3247</v>
      </c>
      <c r="L1740" s="2">
        <v>45585</v>
      </c>
      <c r="O1740" t="str">
        <f>IF(ecommerce_10000[[#This Row],[Platform]]="Souq","sq",ecommerce_10000[[#This Row],[Platform]])</f>
        <v>sq</v>
      </c>
      <c r="P1740" t="str">
        <f>IF(E1740="Souq","sq",IF(E1740="Jumia","Jum",E1740))</f>
        <v>sq</v>
      </c>
      <c r="Q1740">
        <f>VLOOKUP(ecommerce_10000[[#This Row],[City]],F:I,4,FALSE)</f>
        <v>13290.4</v>
      </c>
      <c r="R1740" s="1">
        <f>SUMIF(C:C,ecommerce_10000[[#This Row],[Category]],I:I)</f>
        <v>91504159.730000004</v>
      </c>
      <c r="S1740" s="1">
        <f>SUMIFS(I:I,C:C,C1740)</f>
        <v>91504159.730000004</v>
      </c>
      <c r="T1740" s="1" t="str">
        <f>INDEX(F:F,MATCH(ecommerce_10000[[#This Row],[TotalAmount]],I:I,0))</f>
        <v>Alexandria</v>
      </c>
    </row>
    <row r="1741" spans="1:20" x14ac:dyDescent="0.3">
      <c r="A1741" s="1" t="s">
        <v>1785</v>
      </c>
      <c r="B1741" s="1" t="s">
        <v>53</v>
      </c>
      <c r="C1741" s="1" t="s">
        <v>31</v>
      </c>
      <c r="D1741" s="1" t="s">
        <v>54</v>
      </c>
      <c r="E1741" s="1" t="s">
        <v>47</v>
      </c>
      <c r="F1741" s="1" t="s">
        <v>62</v>
      </c>
      <c r="G1741">
        <v>6368.84</v>
      </c>
      <c r="H1741">
        <v>4</v>
      </c>
      <c r="I1741">
        <v>25475.360000000001</v>
      </c>
      <c r="J1741">
        <v>3.96</v>
      </c>
      <c r="K1741">
        <v>3742</v>
      </c>
      <c r="L1741" s="2">
        <v>45476</v>
      </c>
      <c r="O1741" t="str">
        <f>IF(ecommerce_10000[[#This Row],[Platform]]="Souq","sq",ecommerce_10000[[#This Row],[Platform]])</f>
        <v>Amazon</v>
      </c>
      <c r="P1741" t="str">
        <f>IF(E1741="Souq","sq",IF(E1741="Jumia","Jum",E1741))</f>
        <v>Amazon</v>
      </c>
      <c r="Q1741">
        <f>VLOOKUP(ecommerce_10000[[#This Row],[City]],F:I,4,FALSE)</f>
        <v>27872.98</v>
      </c>
      <c r="R1741" s="1">
        <f>SUMIF(C:C,ecommerce_10000[[#This Row],[Category]],I:I)</f>
        <v>57542997.559999913</v>
      </c>
      <c r="S1741" s="1">
        <f>SUMIFS(I:I,C:C,C1741)</f>
        <v>57542997.559999913</v>
      </c>
      <c r="T1741" s="1" t="str">
        <f>INDEX(F:F,MATCH(ecommerce_10000[[#This Row],[TotalAmount]],I:I,0))</f>
        <v>Giza</v>
      </c>
    </row>
    <row r="1742" spans="1:20" x14ac:dyDescent="0.3">
      <c r="A1742" s="1" t="s">
        <v>1786</v>
      </c>
      <c r="B1742" s="1" t="s">
        <v>13</v>
      </c>
      <c r="C1742" s="1" t="s">
        <v>14</v>
      </c>
      <c r="D1742" s="1" t="s">
        <v>15</v>
      </c>
      <c r="E1742" s="1" t="s">
        <v>47</v>
      </c>
      <c r="F1742" s="1" t="s">
        <v>28</v>
      </c>
      <c r="G1742">
        <v>15386.85</v>
      </c>
      <c r="H1742">
        <v>3</v>
      </c>
      <c r="I1742">
        <v>46160.55</v>
      </c>
      <c r="J1742">
        <v>1.24</v>
      </c>
      <c r="K1742">
        <v>4613</v>
      </c>
      <c r="L1742" s="2">
        <v>45478</v>
      </c>
      <c r="O1742" t="str">
        <f>IF(ecommerce_10000[[#This Row],[Platform]]="Souq","sq",ecommerce_10000[[#This Row],[Platform]])</f>
        <v>Amazon</v>
      </c>
      <c r="P1742" t="str">
        <f>IF(E1742="Souq","sq",IF(E1742="Jumia","Jum",E1742))</f>
        <v>Amazon</v>
      </c>
      <c r="Q1742">
        <f>VLOOKUP(ecommerce_10000[[#This Row],[City]],F:I,4,FALSE)</f>
        <v>26648.76</v>
      </c>
      <c r="R1742" s="1">
        <f>SUMIF(C:C,ecommerce_10000[[#This Row],[Category]],I:I)</f>
        <v>92327183.770000085</v>
      </c>
      <c r="S1742" s="1">
        <f>SUMIFS(I:I,C:C,C1742)</f>
        <v>92327183.770000085</v>
      </c>
      <c r="T1742" s="1" t="str">
        <f>INDEX(F:F,MATCH(ecommerce_10000[[#This Row],[TotalAmount]],I:I,0))</f>
        <v>Casablanca</v>
      </c>
    </row>
    <row r="1743" spans="1:20" x14ac:dyDescent="0.3">
      <c r="A1743" s="1" t="s">
        <v>1787</v>
      </c>
      <c r="B1743" s="1" t="s">
        <v>13</v>
      </c>
      <c r="C1743" s="1" t="s">
        <v>14</v>
      </c>
      <c r="D1743" s="1" t="s">
        <v>15</v>
      </c>
      <c r="E1743" s="1" t="s">
        <v>22</v>
      </c>
      <c r="F1743" s="1" t="s">
        <v>40</v>
      </c>
      <c r="G1743">
        <v>938.8</v>
      </c>
      <c r="H1743">
        <v>4</v>
      </c>
      <c r="I1743">
        <v>3755.2</v>
      </c>
      <c r="J1743">
        <v>4.9000000000000004</v>
      </c>
      <c r="K1743">
        <v>3888</v>
      </c>
      <c r="L1743" s="2">
        <v>45648</v>
      </c>
      <c r="O1743" t="str">
        <f>IF(ecommerce_10000[[#This Row],[Platform]]="Souq","sq",ecommerce_10000[[#This Row],[Platform]])</f>
        <v>Jumia</v>
      </c>
      <c r="P1743" t="str">
        <f>IF(E1743="Souq","sq",IF(E1743="Jumia","Jum",E1743))</f>
        <v>Jum</v>
      </c>
      <c r="Q1743">
        <f>VLOOKUP(ecommerce_10000[[#This Row],[City]],F:I,4,FALSE)</f>
        <v>99349.3</v>
      </c>
      <c r="R1743" s="1">
        <f>SUMIF(C:C,ecommerce_10000[[#This Row],[Category]],I:I)</f>
        <v>92327183.770000085</v>
      </c>
      <c r="S1743" s="1">
        <f>SUMIFS(I:I,C:C,C1743)</f>
        <v>92327183.770000085</v>
      </c>
      <c r="T1743" s="1" t="str">
        <f>INDEX(F:F,MATCH(ecommerce_10000[[#This Row],[TotalAmount]],I:I,0))</f>
        <v>Riyadh</v>
      </c>
    </row>
    <row r="1744" spans="1:20" x14ac:dyDescent="0.3">
      <c r="A1744" s="1" t="s">
        <v>1788</v>
      </c>
      <c r="B1744" s="1" t="s">
        <v>65</v>
      </c>
      <c r="C1744" s="1" t="s">
        <v>20</v>
      </c>
      <c r="D1744" s="1" t="s">
        <v>66</v>
      </c>
      <c r="E1744" s="1" t="s">
        <v>47</v>
      </c>
      <c r="F1744" s="1" t="s">
        <v>40</v>
      </c>
      <c r="G1744">
        <v>5402.68</v>
      </c>
      <c r="H1744">
        <v>4</v>
      </c>
      <c r="I1744">
        <v>21610.720000000001</v>
      </c>
      <c r="J1744">
        <v>1.76</v>
      </c>
      <c r="K1744">
        <v>1926</v>
      </c>
      <c r="L1744" s="2">
        <v>45536</v>
      </c>
      <c r="O1744" t="str">
        <f>IF(ecommerce_10000[[#This Row],[Platform]]="Souq","sq",ecommerce_10000[[#This Row],[Platform]])</f>
        <v>Amazon</v>
      </c>
      <c r="P1744" t="str">
        <f>IF(E1744="Souq","sq",IF(E1744="Jumia","Jum",E1744))</f>
        <v>Amazon</v>
      </c>
      <c r="Q1744">
        <f>VLOOKUP(ecommerce_10000[[#This Row],[City]],F:I,4,FALSE)</f>
        <v>99349.3</v>
      </c>
      <c r="R1744" s="1">
        <f>SUMIF(C:C,ecommerce_10000[[#This Row],[Category]],I:I)</f>
        <v>91504159.730000004</v>
      </c>
      <c r="S1744" s="1">
        <f>SUMIFS(I:I,C:C,C1744)</f>
        <v>91504159.730000004</v>
      </c>
      <c r="T1744" s="1" t="str">
        <f>INDEX(F:F,MATCH(ecommerce_10000[[#This Row],[TotalAmount]],I:I,0))</f>
        <v>Riyadh</v>
      </c>
    </row>
    <row r="1745" spans="1:20" x14ac:dyDescent="0.3">
      <c r="A1745" s="1" t="s">
        <v>1789</v>
      </c>
      <c r="B1745" s="1" t="s">
        <v>19</v>
      </c>
      <c r="C1745" s="1" t="s">
        <v>20</v>
      </c>
      <c r="D1745" s="1" t="s">
        <v>21</v>
      </c>
      <c r="E1745" s="1" t="s">
        <v>22</v>
      </c>
      <c r="F1745" s="1" t="s">
        <v>17</v>
      </c>
      <c r="G1745">
        <v>9018.8799999999992</v>
      </c>
      <c r="H1745">
        <v>1</v>
      </c>
      <c r="I1745">
        <v>9018.8799999999992</v>
      </c>
      <c r="J1745">
        <v>4.13</v>
      </c>
      <c r="K1745">
        <v>1720</v>
      </c>
      <c r="L1745" s="2">
        <v>45503</v>
      </c>
      <c r="O1745" t="str">
        <f>IF(ecommerce_10000[[#This Row],[Platform]]="Souq","sq",ecommerce_10000[[#This Row],[Platform]])</f>
        <v>Jumia</v>
      </c>
      <c r="P1745" t="str">
        <f>IF(E1745="Souq","sq",IF(E1745="Jumia","Jum",E1745))</f>
        <v>Jum</v>
      </c>
      <c r="Q1745">
        <f>VLOOKUP(ecommerce_10000[[#This Row],[City]],F:I,4,FALSE)</f>
        <v>16284.02</v>
      </c>
      <c r="R1745" s="1">
        <f>SUMIF(C:C,ecommerce_10000[[#This Row],[Category]],I:I)</f>
        <v>91504159.730000004</v>
      </c>
      <c r="S1745" s="1">
        <f>SUMIFS(I:I,C:C,C1745)</f>
        <v>91504159.730000004</v>
      </c>
      <c r="T1745" s="1" t="str">
        <f>INDEX(F:F,MATCH(ecommerce_10000[[#This Row],[TotalAmount]],I:I,0))</f>
        <v>Cairo</v>
      </c>
    </row>
    <row r="1746" spans="1:20" x14ac:dyDescent="0.3">
      <c r="A1746" s="1" t="s">
        <v>1790</v>
      </c>
      <c r="B1746" s="1" t="s">
        <v>13</v>
      </c>
      <c r="C1746" s="1" t="s">
        <v>14</v>
      </c>
      <c r="D1746" s="1" t="s">
        <v>15</v>
      </c>
      <c r="E1746" s="1" t="s">
        <v>47</v>
      </c>
      <c r="F1746" s="1" t="s">
        <v>62</v>
      </c>
      <c r="G1746">
        <v>13262.29</v>
      </c>
      <c r="H1746">
        <v>3</v>
      </c>
      <c r="I1746">
        <v>39786.870000000003</v>
      </c>
      <c r="J1746">
        <v>4.7300000000000004</v>
      </c>
      <c r="K1746">
        <v>2629</v>
      </c>
      <c r="L1746" s="2">
        <v>45588</v>
      </c>
      <c r="O1746" t="str">
        <f>IF(ecommerce_10000[[#This Row],[Platform]]="Souq","sq",ecommerce_10000[[#This Row],[Platform]])</f>
        <v>Amazon</v>
      </c>
      <c r="P1746" t="str">
        <f>IF(E1746="Souq","sq",IF(E1746="Jumia","Jum",E1746))</f>
        <v>Amazon</v>
      </c>
      <c r="Q1746">
        <f>VLOOKUP(ecommerce_10000[[#This Row],[City]],F:I,4,FALSE)</f>
        <v>27872.98</v>
      </c>
      <c r="R1746" s="1">
        <f>SUMIF(C:C,ecommerce_10000[[#This Row],[Category]],I:I)</f>
        <v>92327183.770000085</v>
      </c>
      <c r="S1746" s="1">
        <f>SUMIFS(I:I,C:C,C1746)</f>
        <v>92327183.770000085</v>
      </c>
      <c r="T1746" s="1" t="str">
        <f>INDEX(F:F,MATCH(ecommerce_10000[[#This Row],[TotalAmount]],I:I,0))</f>
        <v>Giza</v>
      </c>
    </row>
    <row r="1747" spans="1:20" x14ac:dyDescent="0.3">
      <c r="A1747" s="1" t="s">
        <v>1791</v>
      </c>
      <c r="B1747" s="1" t="s">
        <v>13</v>
      </c>
      <c r="C1747" s="1" t="s">
        <v>14</v>
      </c>
      <c r="D1747" s="1" t="s">
        <v>15</v>
      </c>
      <c r="E1747" s="1" t="s">
        <v>47</v>
      </c>
      <c r="F1747" s="1" t="s">
        <v>40</v>
      </c>
      <c r="G1747">
        <v>11380.27</v>
      </c>
      <c r="H1747">
        <v>5</v>
      </c>
      <c r="I1747">
        <v>56901.35</v>
      </c>
      <c r="J1747">
        <v>1.64</v>
      </c>
      <c r="K1747">
        <v>1212</v>
      </c>
      <c r="L1747" s="2">
        <v>45352</v>
      </c>
      <c r="O1747" t="str">
        <f>IF(ecommerce_10000[[#This Row],[Platform]]="Souq","sq",ecommerce_10000[[#This Row],[Platform]])</f>
        <v>Amazon</v>
      </c>
      <c r="P1747" t="str">
        <f>IF(E1747="Souq","sq",IF(E1747="Jumia","Jum",E1747))</f>
        <v>Amazon</v>
      </c>
      <c r="Q1747">
        <f>VLOOKUP(ecommerce_10000[[#This Row],[City]],F:I,4,FALSE)</f>
        <v>99349.3</v>
      </c>
      <c r="R1747" s="1">
        <f>SUMIF(C:C,ecommerce_10000[[#This Row],[Category]],I:I)</f>
        <v>92327183.770000085</v>
      </c>
      <c r="S1747" s="1">
        <f>SUMIFS(I:I,C:C,C1747)</f>
        <v>92327183.770000085</v>
      </c>
      <c r="T1747" s="1" t="str">
        <f>INDEX(F:F,MATCH(ecommerce_10000[[#This Row],[TotalAmount]],I:I,0))</f>
        <v>Riyadh</v>
      </c>
    </row>
    <row r="1748" spans="1:20" x14ac:dyDescent="0.3">
      <c r="A1748" s="1" t="s">
        <v>1792</v>
      </c>
      <c r="B1748" s="1" t="s">
        <v>25</v>
      </c>
      <c r="C1748" s="1" t="s">
        <v>26</v>
      </c>
      <c r="D1748" s="1" t="s">
        <v>27</v>
      </c>
      <c r="E1748" s="1" t="s">
        <v>22</v>
      </c>
      <c r="F1748" s="1" t="s">
        <v>17</v>
      </c>
      <c r="G1748">
        <v>1032.3900000000001</v>
      </c>
      <c r="H1748">
        <v>2</v>
      </c>
      <c r="I1748">
        <v>2064.7800000000002</v>
      </c>
      <c r="J1748">
        <v>1.01</v>
      </c>
      <c r="K1748">
        <v>1213</v>
      </c>
      <c r="L1748" s="2">
        <v>45475</v>
      </c>
      <c r="O1748" t="str">
        <f>IF(ecommerce_10000[[#This Row],[Platform]]="Souq","sq",ecommerce_10000[[#This Row],[Platform]])</f>
        <v>Jumia</v>
      </c>
      <c r="P1748" t="str">
        <f>IF(E1748="Souq","sq",IF(E1748="Jumia","Jum",E1748))</f>
        <v>Jum</v>
      </c>
      <c r="Q1748">
        <f>VLOOKUP(ecommerce_10000[[#This Row],[City]],F:I,4,FALSE)</f>
        <v>16284.02</v>
      </c>
      <c r="R1748" s="1">
        <f>SUMIF(C:C,ecommerce_10000[[#This Row],[Category]],I:I)</f>
        <v>29200970.130000021</v>
      </c>
      <c r="S1748" s="1">
        <f>SUMIFS(I:I,C:C,C1748)</f>
        <v>29200970.130000021</v>
      </c>
      <c r="T1748" s="1" t="str">
        <f>INDEX(F:F,MATCH(ecommerce_10000[[#This Row],[TotalAmount]],I:I,0))</f>
        <v>Cairo</v>
      </c>
    </row>
    <row r="1749" spans="1:20" x14ac:dyDescent="0.3">
      <c r="A1749" s="1" t="s">
        <v>1793</v>
      </c>
      <c r="B1749" s="1" t="s">
        <v>43</v>
      </c>
      <c r="C1749" s="1" t="s">
        <v>44</v>
      </c>
      <c r="D1749" s="1" t="s">
        <v>45</v>
      </c>
      <c r="E1749" s="1" t="s">
        <v>22</v>
      </c>
      <c r="F1749" s="1" t="s">
        <v>62</v>
      </c>
      <c r="G1749">
        <v>17722.11</v>
      </c>
      <c r="H1749">
        <v>1</v>
      </c>
      <c r="I1749">
        <v>17722.11</v>
      </c>
      <c r="J1749">
        <v>2.7</v>
      </c>
      <c r="K1749">
        <v>4468</v>
      </c>
      <c r="L1749" s="2">
        <v>45409</v>
      </c>
      <c r="O1749" t="str">
        <f>IF(ecommerce_10000[[#This Row],[Platform]]="Souq","sq",ecommerce_10000[[#This Row],[Platform]])</f>
        <v>Jumia</v>
      </c>
      <c r="P1749" t="str">
        <f>IF(E1749="Souq","sq",IF(E1749="Jumia","Jum",E1749))</f>
        <v>Jum</v>
      </c>
      <c r="Q1749">
        <f>VLOOKUP(ecommerce_10000[[#This Row],[City]],F:I,4,FALSE)</f>
        <v>27872.98</v>
      </c>
      <c r="R1749" s="1">
        <f>SUMIF(C:C,ecommerce_10000[[#This Row],[Category]],I:I)</f>
        <v>31420413.200000018</v>
      </c>
      <c r="S1749" s="1">
        <f>SUMIFS(I:I,C:C,C1749)</f>
        <v>31420413.200000018</v>
      </c>
      <c r="T1749" s="1" t="str">
        <f>INDEX(F:F,MATCH(ecommerce_10000[[#This Row],[TotalAmount]],I:I,0))</f>
        <v>Giza</v>
      </c>
    </row>
    <row r="1750" spans="1:20" x14ac:dyDescent="0.3">
      <c r="A1750" s="1" t="s">
        <v>1794</v>
      </c>
      <c r="B1750" s="1" t="s">
        <v>25</v>
      </c>
      <c r="C1750" s="1" t="s">
        <v>26</v>
      </c>
      <c r="D1750" s="1" t="s">
        <v>27</v>
      </c>
      <c r="E1750" s="1" t="s">
        <v>16</v>
      </c>
      <c r="F1750" s="1" t="s">
        <v>17</v>
      </c>
      <c r="G1750">
        <v>17312.189999999999</v>
      </c>
      <c r="H1750">
        <v>2</v>
      </c>
      <c r="I1750">
        <v>34624.379999999997</v>
      </c>
      <c r="J1750">
        <v>1.41</v>
      </c>
      <c r="K1750">
        <v>13</v>
      </c>
      <c r="L1750" s="2">
        <v>45421</v>
      </c>
      <c r="O1750" t="str">
        <f>IF(ecommerce_10000[[#This Row],[Platform]]="Souq","sq",ecommerce_10000[[#This Row],[Platform]])</f>
        <v>sq</v>
      </c>
      <c r="P1750" t="str">
        <f>IF(E1750="Souq","sq",IF(E1750="Jumia","Jum",E1750))</f>
        <v>sq</v>
      </c>
      <c r="Q1750">
        <f>VLOOKUP(ecommerce_10000[[#This Row],[City]],F:I,4,FALSE)</f>
        <v>16284.02</v>
      </c>
      <c r="R1750" s="1">
        <f>SUMIF(C:C,ecommerce_10000[[#This Row],[Category]],I:I)</f>
        <v>29200970.130000021</v>
      </c>
      <c r="S1750" s="1">
        <f>SUMIFS(I:I,C:C,C1750)</f>
        <v>29200970.130000021</v>
      </c>
      <c r="T1750" s="1" t="str">
        <f>INDEX(F:F,MATCH(ecommerce_10000[[#This Row],[TotalAmount]],I:I,0))</f>
        <v>Cairo</v>
      </c>
    </row>
    <row r="1751" spans="1:20" x14ac:dyDescent="0.3">
      <c r="A1751" s="1" t="s">
        <v>1795</v>
      </c>
      <c r="B1751" s="1" t="s">
        <v>65</v>
      </c>
      <c r="C1751" s="1" t="s">
        <v>20</v>
      </c>
      <c r="D1751" s="1" t="s">
        <v>66</v>
      </c>
      <c r="E1751" s="1" t="s">
        <v>22</v>
      </c>
      <c r="F1751" s="1" t="s">
        <v>62</v>
      </c>
      <c r="G1751">
        <v>6024.55</v>
      </c>
      <c r="H1751">
        <v>2</v>
      </c>
      <c r="I1751">
        <v>12049.1</v>
      </c>
      <c r="J1751">
        <v>4.7</v>
      </c>
      <c r="K1751">
        <v>1859</v>
      </c>
      <c r="L1751" s="2">
        <v>45534</v>
      </c>
      <c r="O1751" t="str">
        <f>IF(ecommerce_10000[[#This Row],[Platform]]="Souq","sq",ecommerce_10000[[#This Row],[Platform]])</f>
        <v>Jumia</v>
      </c>
      <c r="P1751" t="str">
        <f>IF(E1751="Souq","sq",IF(E1751="Jumia","Jum",E1751))</f>
        <v>Jum</v>
      </c>
      <c r="Q1751">
        <f>VLOOKUP(ecommerce_10000[[#This Row],[City]],F:I,4,FALSE)</f>
        <v>27872.98</v>
      </c>
      <c r="R1751" s="1">
        <f>SUMIF(C:C,ecommerce_10000[[#This Row],[Category]],I:I)</f>
        <v>91504159.730000004</v>
      </c>
      <c r="S1751" s="1">
        <f>SUMIFS(I:I,C:C,C1751)</f>
        <v>91504159.730000004</v>
      </c>
      <c r="T1751" s="1" t="str">
        <f>INDEX(F:F,MATCH(ecommerce_10000[[#This Row],[TotalAmount]],I:I,0))</f>
        <v>Giza</v>
      </c>
    </row>
    <row r="1752" spans="1:20" x14ac:dyDescent="0.3">
      <c r="A1752" s="1" t="s">
        <v>1796</v>
      </c>
      <c r="B1752" s="1" t="s">
        <v>53</v>
      </c>
      <c r="C1752" s="1" t="s">
        <v>31</v>
      </c>
      <c r="D1752" s="1" t="s">
        <v>54</v>
      </c>
      <c r="E1752" s="1" t="s">
        <v>22</v>
      </c>
      <c r="F1752" s="1" t="s">
        <v>28</v>
      </c>
      <c r="G1752">
        <v>14807.25</v>
      </c>
      <c r="H1752">
        <v>1</v>
      </c>
      <c r="I1752">
        <v>14807.25</v>
      </c>
      <c r="J1752">
        <v>1.59</v>
      </c>
      <c r="K1752">
        <v>2857</v>
      </c>
      <c r="L1752" s="2">
        <v>45352</v>
      </c>
      <c r="O1752" t="str">
        <f>IF(ecommerce_10000[[#This Row],[Platform]]="Souq","sq",ecommerce_10000[[#This Row],[Platform]])</f>
        <v>Jumia</v>
      </c>
      <c r="P1752" t="str">
        <f>IF(E1752="Souq","sq",IF(E1752="Jumia","Jum",E1752))</f>
        <v>Jum</v>
      </c>
      <c r="Q1752">
        <f>VLOOKUP(ecommerce_10000[[#This Row],[City]],F:I,4,FALSE)</f>
        <v>26648.76</v>
      </c>
      <c r="R1752" s="1">
        <f>SUMIF(C:C,ecommerce_10000[[#This Row],[Category]],I:I)</f>
        <v>57542997.559999913</v>
      </c>
      <c r="S1752" s="1">
        <f>SUMIFS(I:I,C:C,C1752)</f>
        <v>57542997.559999913</v>
      </c>
      <c r="T1752" s="1" t="str">
        <f>INDEX(F:F,MATCH(ecommerce_10000[[#This Row],[TotalAmount]],I:I,0))</f>
        <v>Casablanca</v>
      </c>
    </row>
    <row r="1753" spans="1:20" x14ac:dyDescent="0.3">
      <c r="A1753" s="1" t="s">
        <v>1797</v>
      </c>
      <c r="B1753" s="1" t="s">
        <v>19</v>
      </c>
      <c r="C1753" s="1" t="s">
        <v>20</v>
      </c>
      <c r="D1753" s="1" t="s">
        <v>21</v>
      </c>
      <c r="E1753" s="1" t="s">
        <v>47</v>
      </c>
      <c r="F1753" s="1" t="s">
        <v>33</v>
      </c>
      <c r="G1753">
        <v>7201.2</v>
      </c>
      <c r="H1753">
        <v>5</v>
      </c>
      <c r="I1753">
        <v>36006</v>
      </c>
      <c r="J1753">
        <v>2.65</v>
      </c>
      <c r="K1753">
        <v>2413</v>
      </c>
      <c r="L1753" s="2">
        <v>45339</v>
      </c>
      <c r="O1753" t="str">
        <f>IF(ecommerce_10000[[#This Row],[Platform]]="Souq","sq",ecommerce_10000[[#This Row],[Platform]])</f>
        <v>Amazon</v>
      </c>
      <c r="P1753" t="str">
        <f>IF(E1753="Souq","sq",IF(E1753="Jumia","Jum",E1753))</f>
        <v>Amazon</v>
      </c>
      <c r="Q1753">
        <f>VLOOKUP(ecommerce_10000[[#This Row],[City]],F:I,4,FALSE)</f>
        <v>3665.44</v>
      </c>
      <c r="R1753" s="1">
        <f>SUMIF(C:C,ecommerce_10000[[#This Row],[Category]],I:I)</f>
        <v>91504159.730000004</v>
      </c>
      <c r="S1753" s="1">
        <f>SUMIFS(I:I,C:C,C1753)</f>
        <v>91504159.730000004</v>
      </c>
      <c r="T1753" s="1" t="str">
        <f>INDEX(F:F,MATCH(ecommerce_10000[[#This Row],[TotalAmount]],I:I,0))</f>
        <v>Dubai</v>
      </c>
    </row>
    <row r="1754" spans="1:20" x14ac:dyDescent="0.3">
      <c r="A1754" s="1" t="s">
        <v>1798</v>
      </c>
      <c r="B1754" s="1" t="s">
        <v>43</v>
      </c>
      <c r="C1754" s="1" t="s">
        <v>44</v>
      </c>
      <c r="D1754" s="1" t="s">
        <v>45</v>
      </c>
      <c r="E1754" s="1" t="s">
        <v>16</v>
      </c>
      <c r="F1754" s="1" t="s">
        <v>40</v>
      </c>
      <c r="G1754">
        <v>12781.28</v>
      </c>
      <c r="H1754">
        <v>1</v>
      </c>
      <c r="I1754">
        <v>12781.28</v>
      </c>
      <c r="J1754">
        <v>2.98</v>
      </c>
      <c r="K1754">
        <v>4668</v>
      </c>
      <c r="L1754" s="2">
        <v>45555</v>
      </c>
      <c r="O1754" t="str">
        <f>IF(ecommerce_10000[[#This Row],[Platform]]="Souq","sq",ecommerce_10000[[#This Row],[Platform]])</f>
        <v>sq</v>
      </c>
      <c r="P1754" t="str">
        <f>IF(E1754="Souq","sq",IF(E1754="Jumia","Jum",E1754))</f>
        <v>sq</v>
      </c>
      <c r="Q1754">
        <f>VLOOKUP(ecommerce_10000[[#This Row],[City]],F:I,4,FALSE)</f>
        <v>99349.3</v>
      </c>
      <c r="R1754" s="1">
        <f>SUMIF(C:C,ecommerce_10000[[#This Row],[Category]],I:I)</f>
        <v>31420413.200000018</v>
      </c>
      <c r="S1754" s="1">
        <f>SUMIFS(I:I,C:C,C1754)</f>
        <v>31420413.200000018</v>
      </c>
      <c r="T1754" s="1" t="str">
        <f>INDEX(F:F,MATCH(ecommerce_10000[[#This Row],[TotalAmount]],I:I,0))</f>
        <v>Riyadh</v>
      </c>
    </row>
    <row r="1755" spans="1:20" x14ac:dyDescent="0.3">
      <c r="A1755" s="1" t="s">
        <v>1799</v>
      </c>
      <c r="B1755" s="1" t="s">
        <v>13</v>
      </c>
      <c r="C1755" s="1" t="s">
        <v>14</v>
      </c>
      <c r="D1755" s="1" t="s">
        <v>15</v>
      </c>
      <c r="E1755" s="1" t="s">
        <v>22</v>
      </c>
      <c r="F1755" s="1" t="s">
        <v>28</v>
      </c>
      <c r="G1755">
        <v>16515.88</v>
      </c>
      <c r="H1755">
        <v>3</v>
      </c>
      <c r="I1755">
        <v>49547.64</v>
      </c>
      <c r="J1755">
        <v>2.04</v>
      </c>
      <c r="K1755">
        <v>1152</v>
      </c>
      <c r="L1755" s="2">
        <v>45435</v>
      </c>
      <c r="O1755" t="str">
        <f>IF(ecommerce_10000[[#This Row],[Platform]]="Souq","sq",ecommerce_10000[[#This Row],[Platform]])</f>
        <v>Jumia</v>
      </c>
      <c r="P1755" t="str">
        <f>IF(E1755="Souq","sq",IF(E1755="Jumia","Jum",E1755))</f>
        <v>Jum</v>
      </c>
      <c r="Q1755">
        <f>VLOOKUP(ecommerce_10000[[#This Row],[City]],F:I,4,FALSE)</f>
        <v>26648.76</v>
      </c>
      <c r="R1755" s="1">
        <f>SUMIF(C:C,ecommerce_10000[[#This Row],[Category]],I:I)</f>
        <v>92327183.770000085</v>
      </c>
      <c r="S1755" s="1">
        <f>SUMIFS(I:I,C:C,C1755)</f>
        <v>92327183.770000085</v>
      </c>
      <c r="T1755" s="1" t="str">
        <f>INDEX(F:F,MATCH(ecommerce_10000[[#This Row],[TotalAmount]],I:I,0))</f>
        <v>Casablanca</v>
      </c>
    </row>
    <row r="1756" spans="1:20" x14ac:dyDescent="0.3">
      <c r="A1756" s="1" t="s">
        <v>1800</v>
      </c>
      <c r="B1756" s="1" t="s">
        <v>65</v>
      </c>
      <c r="C1756" s="1" t="s">
        <v>20</v>
      </c>
      <c r="D1756" s="1" t="s">
        <v>66</v>
      </c>
      <c r="E1756" s="1" t="s">
        <v>22</v>
      </c>
      <c r="F1756" s="1" t="s">
        <v>17</v>
      </c>
      <c r="G1756">
        <v>9248.68</v>
      </c>
      <c r="H1756">
        <v>5</v>
      </c>
      <c r="I1756">
        <v>46243.4</v>
      </c>
      <c r="J1756">
        <v>3.79</v>
      </c>
      <c r="K1756">
        <v>2313</v>
      </c>
      <c r="L1756" s="2">
        <v>45538</v>
      </c>
      <c r="O1756" t="str">
        <f>IF(ecommerce_10000[[#This Row],[Platform]]="Souq","sq",ecommerce_10000[[#This Row],[Platform]])</f>
        <v>Jumia</v>
      </c>
      <c r="P1756" t="str">
        <f>IF(E1756="Souq","sq",IF(E1756="Jumia","Jum",E1756))</f>
        <v>Jum</v>
      </c>
      <c r="Q1756">
        <f>VLOOKUP(ecommerce_10000[[#This Row],[City]],F:I,4,FALSE)</f>
        <v>16284.02</v>
      </c>
      <c r="R1756" s="1">
        <f>SUMIF(C:C,ecommerce_10000[[#This Row],[Category]],I:I)</f>
        <v>91504159.730000004</v>
      </c>
      <c r="S1756" s="1">
        <f>SUMIFS(I:I,C:C,C1756)</f>
        <v>91504159.730000004</v>
      </c>
      <c r="T1756" s="1" t="str">
        <f>INDEX(F:F,MATCH(ecommerce_10000[[#This Row],[TotalAmount]],I:I,0))</f>
        <v>Cairo</v>
      </c>
    </row>
    <row r="1757" spans="1:20" x14ac:dyDescent="0.3">
      <c r="A1757" s="1" t="s">
        <v>1801</v>
      </c>
      <c r="B1757" s="1" t="s">
        <v>38</v>
      </c>
      <c r="C1757" s="1" t="s">
        <v>20</v>
      </c>
      <c r="D1757" s="1" t="s">
        <v>39</v>
      </c>
      <c r="E1757" s="1" t="s">
        <v>22</v>
      </c>
      <c r="F1757" s="1" t="s">
        <v>40</v>
      </c>
      <c r="G1757">
        <v>10764.38</v>
      </c>
      <c r="H1757">
        <v>4</v>
      </c>
      <c r="I1757">
        <v>43057.52</v>
      </c>
      <c r="J1757">
        <v>3.64</v>
      </c>
      <c r="K1757">
        <v>1885</v>
      </c>
      <c r="L1757" s="2">
        <v>45600</v>
      </c>
      <c r="O1757" t="str">
        <f>IF(ecommerce_10000[[#This Row],[Platform]]="Souq","sq",ecommerce_10000[[#This Row],[Platform]])</f>
        <v>Jumia</v>
      </c>
      <c r="P1757" t="str">
        <f>IF(E1757="Souq","sq",IF(E1757="Jumia","Jum",E1757))</f>
        <v>Jum</v>
      </c>
      <c r="Q1757">
        <f>VLOOKUP(ecommerce_10000[[#This Row],[City]],F:I,4,FALSE)</f>
        <v>99349.3</v>
      </c>
      <c r="R1757" s="1">
        <f>SUMIF(C:C,ecommerce_10000[[#This Row],[Category]],I:I)</f>
        <v>91504159.730000004</v>
      </c>
      <c r="S1757" s="1">
        <f>SUMIFS(I:I,C:C,C1757)</f>
        <v>91504159.730000004</v>
      </c>
      <c r="T1757" s="1" t="str">
        <f>INDEX(F:F,MATCH(ecommerce_10000[[#This Row],[TotalAmount]],I:I,0))</f>
        <v>Riyadh</v>
      </c>
    </row>
    <row r="1758" spans="1:20" x14ac:dyDescent="0.3">
      <c r="A1758" s="1" t="s">
        <v>1802</v>
      </c>
      <c r="B1758" s="1" t="s">
        <v>65</v>
      </c>
      <c r="C1758" s="1" t="s">
        <v>20</v>
      </c>
      <c r="D1758" s="1" t="s">
        <v>66</v>
      </c>
      <c r="E1758" s="1" t="s">
        <v>16</v>
      </c>
      <c r="F1758" s="1" t="s">
        <v>62</v>
      </c>
      <c r="G1758">
        <v>11864.66</v>
      </c>
      <c r="H1758">
        <v>5</v>
      </c>
      <c r="I1758">
        <v>59323.3</v>
      </c>
      <c r="J1758">
        <v>3.37</v>
      </c>
      <c r="K1758">
        <v>4103</v>
      </c>
      <c r="L1758" s="2">
        <v>45305</v>
      </c>
      <c r="O1758" t="str">
        <f>IF(ecommerce_10000[[#This Row],[Platform]]="Souq","sq",ecommerce_10000[[#This Row],[Platform]])</f>
        <v>sq</v>
      </c>
      <c r="P1758" t="str">
        <f>IF(E1758="Souq","sq",IF(E1758="Jumia","Jum",E1758))</f>
        <v>sq</v>
      </c>
      <c r="Q1758">
        <f>VLOOKUP(ecommerce_10000[[#This Row],[City]],F:I,4,FALSE)</f>
        <v>27872.98</v>
      </c>
      <c r="R1758" s="1">
        <f>SUMIF(C:C,ecommerce_10000[[#This Row],[Category]],I:I)</f>
        <v>91504159.730000004</v>
      </c>
      <c r="S1758" s="1">
        <f>SUMIFS(I:I,C:C,C1758)</f>
        <v>91504159.730000004</v>
      </c>
      <c r="T1758" s="1" t="str">
        <f>INDEX(F:F,MATCH(ecommerce_10000[[#This Row],[TotalAmount]],I:I,0))</f>
        <v>Giza</v>
      </c>
    </row>
    <row r="1759" spans="1:20" x14ac:dyDescent="0.3">
      <c r="A1759" s="1" t="s">
        <v>1803</v>
      </c>
      <c r="B1759" s="1" t="s">
        <v>53</v>
      </c>
      <c r="C1759" s="1" t="s">
        <v>31</v>
      </c>
      <c r="D1759" s="1" t="s">
        <v>54</v>
      </c>
      <c r="E1759" s="1" t="s">
        <v>16</v>
      </c>
      <c r="F1759" s="1" t="s">
        <v>33</v>
      </c>
      <c r="G1759">
        <v>19509.04</v>
      </c>
      <c r="H1759">
        <v>3</v>
      </c>
      <c r="I1759">
        <v>58527.12</v>
      </c>
      <c r="J1759">
        <v>1.74</v>
      </c>
      <c r="K1759">
        <v>921</v>
      </c>
      <c r="L1759" s="2">
        <v>45641</v>
      </c>
      <c r="O1759" t="str">
        <f>IF(ecommerce_10000[[#This Row],[Platform]]="Souq","sq",ecommerce_10000[[#This Row],[Platform]])</f>
        <v>sq</v>
      </c>
      <c r="P1759" t="str">
        <f>IF(E1759="Souq","sq",IF(E1759="Jumia","Jum",E1759))</f>
        <v>sq</v>
      </c>
      <c r="Q1759">
        <f>VLOOKUP(ecommerce_10000[[#This Row],[City]],F:I,4,FALSE)</f>
        <v>3665.44</v>
      </c>
      <c r="R1759" s="1">
        <f>SUMIF(C:C,ecommerce_10000[[#This Row],[Category]],I:I)</f>
        <v>57542997.559999913</v>
      </c>
      <c r="S1759" s="1">
        <f>SUMIFS(I:I,C:C,C1759)</f>
        <v>57542997.559999913</v>
      </c>
      <c r="T1759" s="1" t="str">
        <f>INDEX(F:F,MATCH(ecommerce_10000[[#This Row],[TotalAmount]],I:I,0))</f>
        <v>Dubai</v>
      </c>
    </row>
    <row r="1760" spans="1:20" x14ac:dyDescent="0.3">
      <c r="A1760" s="1" t="s">
        <v>1804</v>
      </c>
      <c r="B1760" s="1" t="s">
        <v>30</v>
      </c>
      <c r="C1760" s="1" t="s">
        <v>31</v>
      </c>
      <c r="D1760" s="1" t="s">
        <v>32</v>
      </c>
      <c r="E1760" s="1" t="s">
        <v>22</v>
      </c>
      <c r="F1760" s="1" t="s">
        <v>23</v>
      </c>
      <c r="G1760">
        <v>1543.22</v>
      </c>
      <c r="H1760">
        <v>2</v>
      </c>
      <c r="I1760">
        <v>3086.44</v>
      </c>
      <c r="J1760">
        <v>2.75</v>
      </c>
      <c r="K1760">
        <v>134</v>
      </c>
      <c r="L1760" s="2">
        <v>45302</v>
      </c>
      <c r="O1760" t="str">
        <f>IF(ecommerce_10000[[#This Row],[Platform]]="Souq","sq",ecommerce_10000[[#This Row],[Platform]])</f>
        <v>Jumia</v>
      </c>
      <c r="P1760" t="str">
        <f>IF(E1760="Souq","sq",IF(E1760="Jumia","Jum",E1760))</f>
        <v>Jum</v>
      </c>
      <c r="Q1760">
        <f>VLOOKUP(ecommerce_10000[[#This Row],[City]],F:I,4,FALSE)</f>
        <v>13290.4</v>
      </c>
      <c r="R1760" s="1">
        <f>SUMIF(C:C,ecommerce_10000[[#This Row],[Category]],I:I)</f>
        <v>57542997.559999913</v>
      </c>
      <c r="S1760" s="1">
        <f>SUMIFS(I:I,C:C,C1760)</f>
        <v>57542997.559999913</v>
      </c>
      <c r="T1760" s="1" t="str">
        <f>INDEX(F:F,MATCH(ecommerce_10000[[#This Row],[TotalAmount]],I:I,0))</f>
        <v>Alexandria</v>
      </c>
    </row>
    <row r="1761" spans="1:20" x14ac:dyDescent="0.3">
      <c r="A1761" s="1" t="s">
        <v>1805</v>
      </c>
      <c r="B1761" s="1" t="s">
        <v>19</v>
      </c>
      <c r="C1761" s="1" t="s">
        <v>20</v>
      </c>
      <c r="D1761" s="1" t="s">
        <v>21</v>
      </c>
      <c r="E1761" s="1" t="s">
        <v>16</v>
      </c>
      <c r="F1761" s="1" t="s">
        <v>17</v>
      </c>
      <c r="G1761">
        <v>14639.8</v>
      </c>
      <c r="H1761">
        <v>1</v>
      </c>
      <c r="I1761">
        <v>14639.8</v>
      </c>
      <c r="J1761">
        <v>1.71</v>
      </c>
      <c r="K1761">
        <v>3437</v>
      </c>
      <c r="L1761" s="2">
        <v>45580</v>
      </c>
      <c r="O1761" t="str">
        <f>IF(ecommerce_10000[[#This Row],[Platform]]="Souq","sq",ecommerce_10000[[#This Row],[Platform]])</f>
        <v>sq</v>
      </c>
      <c r="P1761" t="str">
        <f>IF(E1761="Souq","sq",IF(E1761="Jumia","Jum",E1761))</f>
        <v>sq</v>
      </c>
      <c r="Q1761">
        <f>VLOOKUP(ecommerce_10000[[#This Row],[City]],F:I,4,FALSE)</f>
        <v>16284.02</v>
      </c>
      <c r="R1761" s="1">
        <f>SUMIF(C:C,ecommerce_10000[[#This Row],[Category]],I:I)</f>
        <v>91504159.730000004</v>
      </c>
      <c r="S1761" s="1">
        <f>SUMIFS(I:I,C:C,C1761)</f>
        <v>91504159.730000004</v>
      </c>
      <c r="T1761" s="1" t="str">
        <f>INDEX(F:F,MATCH(ecommerce_10000[[#This Row],[TotalAmount]],I:I,0))</f>
        <v>Cairo</v>
      </c>
    </row>
    <row r="1762" spans="1:20" x14ac:dyDescent="0.3">
      <c r="A1762" s="1" t="s">
        <v>1806</v>
      </c>
      <c r="B1762" s="1" t="s">
        <v>25</v>
      </c>
      <c r="C1762" s="1" t="s">
        <v>26</v>
      </c>
      <c r="D1762" s="1" t="s">
        <v>27</v>
      </c>
      <c r="E1762" s="1" t="s">
        <v>22</v>
      </c>
      <c r="F1762" s="1" t="s">
        <v>33</v>
      </c>
      <c r="G1762">
        <v>3545.32</v>
      </c>
      <c r="H1762">
        <v>2</v>
      </c>
      <c r="I1762">
        <v>7090.64</v>
      </c>
      <c r="J1762">
        <v>4.58</v>
      </c>
      <c r="K1762">
        <v>4476</v>
      </c>
      <c r="L1762" s="2">
        <v>45471</v>
      </c>
      <c r="O1762" t="str">
        <f>IF(ecommerce_10000[[#This Row],[Platform]]="Souq","sq",ecommerce_10000[[#This Row],[Platform]])</f>
        <v>Jumia</v>
      </c>
      <c r="P1762" t="str">
        <f>IF(E1762="Souq","sq",IF(E1762="Jumia","Jum",E1762))</f>
        <v>Jum</v>
      </c>
      <c r="Q1762">
        <f>VLOOKUP(ecommerce_10000[[#This Row],[City]],F:I,4,FALSE)</f>
        <v>3665.44</v>
      </c>
      <c r="R1762" s="1">
        <f>SUMIF(C:C,ecommerce_10000[[#This Row],[Category]],I:I)</f>
        <v>29200970.130000021</v>
      </c>
      <c r="S1762" s="1">
        <f>SUMIFS(I:I,C:C,C1762)</f>
        <v>29200970.130000021</v>
      </c>
      <c r="T1762" s="1" t="str">
        <f>INDEX(F:F,MATCH(ecommerce_10000[[#This Row],[TotalAmount]],I:I,0))</f>
        <v>Dubai</v>
      </c>
    </row>
    <row r="1763" spans="1:20" x14ac:dyDescent="0.3">
      <c r="A1763" s="1" t="s">
        <v>1807</v>
      </c>
      <c r="B1763" s="1" t="s">
        <v>38</v>
      </c>
      <c r="C1763" s="1" t="s">
        <v>20</v>
      </c>
      <c r="D1763" s="1" t="s">
        <v>39</v>
      </c>
      <c r="E1763" s="1" t="s">
        <v>47</v>
      </c>
      <c r="F1763" s="1" t="s">
        <v>17</v>
      </c>
      <c r="G1763">
        <v>9825.01</v>
      </c>
      <c r="H1763">
        <v>5</v>
      </c>
      <c r="I1763">
        <v>49125.05</v>
      </c>
      <c r="J1763">
        <v>4.32</v>
      </c>
      <c r="K1763">
        <v>2761</v>
      </c>
      <c r="L1763" s="2">
        <v>45557</v>
      </c>
      <c r="O1763" t="str">
        <f>IF(ecommerce_10000[[#This Row],[Platform]]="Souq","sq",ecommerce_10000[[#This Row],[Platform]])</f>
        <v>Amazon</v>
      </c>
      <c r="P1763" t="str">
        <f>IF(E1763="Souq","sq",IF(E1763="Jumia","Jum",E1763))</f>
        <v>Amazon</v>
      </c>
      <c r="Q1763">
        <f>VLOOKUP(ecommerce_10000[[#This Row],[City]],F:I,4,FALSE)</f>
        <v>16284.02</v>
      </c>
      <c r="R1763" s="1">
        <f>SUMIF(C:C,ecommerce_10000[[#This Row],[Category]],I:I)</f>
        <v>91504159.730000004</v>
      </c>
      <c r="S1763" s="1">
        <f>SUMIFS(I:I,C:C,C1763)</f>
        <v>91504159.730000004</v>
      </c>
      <c r="T1763" s="1" t="str">
        <f>INDEX(F:F,MATCH(ecommerce_10000[[#This Row],[TotalAmount]],I:I,0))</f>
        <v>Cairo</v>
      </c>
    </row>
    <row r="1764" spans="1:20" x14ac:dyDescent="0.3">
      <c r="A1764" s="1" t="s">
        <v>1808</v>
      </c>
      <c r="B1764" s="1" t="s">
        <v>38</v>
      </c>
      <c r="C1764" s="1" t="s">
        <v>20</v>
      </c>
      <c r="D1764" s="1" t="s">
        <v>39</v>
      </c>
      <c r="E1764" s="1" t="s">
        <v>22</v>
      </c>
      <c r="F1764" s="1" t="s">
        <v>28</v>
      </c>
      <c r="G1764">
        <v>15928.22</v>
      </c>
      <c r="H1764">
        <v>3</v>
      </c>
      <c r="I1764">
        <v>47784.66</v>
      </c>
      <c r="J1764">
        <v>3.1</v>
      </c>
      <c r="K1764">
        <v>434</v>
      </c>
      <c r="L1764" s="2">
        <v>45527</v>
      </c>
      <c r="O1764" t="str">
        <f>IF(ecommerce_10000[[#This Row],[Platform]]="Souq","sq",ecommerce_10000[[#This Row],[Platform]])</f>
        <v>Jumia</v>
      </c>
      <c r="P1764" t="str">
        <f>IF(E1764="Souq","sq",IF(E1764="Jumia","Jum",E1764))</f>
        <v>Jum</v>
      </c>
      <c r="Q1764">
        <f>VLOOKUP(ecommerce_10000[[#This Row],[City]],F:I,4,FALSE)</f>
        <v>26648.76</v>
      </c>
      <c r="R1764" s="1">
        <f>SUMIF(C:C,ecommerce_10000[[#This Row],[Category]],I:I)</f>
        <v>91504159.730000004</v>
      </c>
      <c r="S1764" s="1">
        <f>SUMIFS(I:I,C:C,C1764)</f>
        <v>91504159.730000004</v>
      </c>
      <c r="T1764" s="1" t="str">
        <f>INDEX(F:F,MATCH(ecommerce_10000[[#This Row],[TotalAmount]],I:I,0))</f>
        <v>Casablanca</v>
      </c>
    </row>
    <row r="1765" spans="1:20" x14ac:dyDescent="0.3">
      <c r="A1765" s="1" t="s">
        <v>1809</v>
      </c>
      <c r="B1765" s="1" t="s">
        <v>35</v>
      </c>
      <c r="C1765" s="1" t="s">
        <v>14</v>
      </c>
      <c r="D1765" s="1" t="s">
        <v>36</v>
      </c>
      <c r="E1765" s="1" t="s">
        <v>16</v>
      </c>
      <c r="F1765" s="1" t="s">
        <v>17</v>
      </c>
      <c r="G1765">
        <v>8089.6</v>
      </c>
      <c r="H1765">
        <v>1</v>
      </c>
      <c r="I1765">
        <v>8089.6</v>
      </c>
      <c r="J1765">
        <v>2.2999999999999998</v>
      </c>
      <c r="K1765">
        <v>4233</v>
      </c>
      <c r="L1765" s="2">
        <v>45338</v>
      </c>
      <c r="O1765" t="str">
        <f>IF(ecommerce_10000[[#This Row],[Platform]]="Souq","sq",ecommerce_10000[[#This Row],[Platform]])</f>
        <v>sq</v>
      </c>
      <c r="P1765" t="str">
        <f>IF(E1765="Souq","sq",IF(E1765="Jumia","Jum",E1765))</f>
        <v>sq</v>
      </c>
      <c r="Q1765">
        <f>VLOOKUP(ecommerce_10000[[#This Row],[City]],F:I,4,FALSE)</f>
        <v>16284.02</v>
      </c>
      <c r="R1765" s="1">
        <f>SUMIF(C:C,ecommerce_10000[[#This Row],[Category]],I:I)</f>
        <v>92327183.770000085</v>
      </c>
      <c r="S1765" s="1">
        <f>SUMIFS(I:I,C:C,C1765)</f>
        <v>92327183.770000085</v>
      </c>
      <c r="T1765" s="1" t="str">
        <f>INDEX(F:F,MATCH(ecommerce_10000[[#This Row],[TotalAmount]],I:I,0))</f>
        <v>Cairo</v>
      </c>
    </row>
    <row r="1766" spans="1:20" x14ac:dyDescent="0.3">
      <c r="A1766" s="1" t="s">
        <v>1810</v>
      </c>
      <c r="B1766" s="1" t="s">
        <v>49</v>
      </c>
      <c r="C1766" s="1" t="s">
        <v>14</v>
      </c>
      <c r="D1766" s="1" t="s">
        <v>50</v>
      </c>
      <c r="E1766" s="1" t="s">
        <v>22</v>
      </c>
      <c r="F1766" s="1" t="s">
        <v>33</v>
      </c>
      <c r="G1766">
        <v>6803.79</v>
      </c>
      <c r="H1766">
        <v>5</v>
      </c>
      <c r="I1766">
        <v>34018.949999999997</v>
      </c>
      <c r="J1766">
        <v>3.63</v>
      </c>
      <c r="K1766">
        <v>4666</v>
      </c>
      <c r="L1766" s="2">
        <v>45324</v>
      </c>
      <c r="O1766" t="str">
        <f>IF(ecommerce_10000[[#This Row],[Platform]]="Souq","sq",ecommerce_10000[[#This Row],[Platform]])</f>
        <v>Jumia</v>
      </c>
      <c r="P1766" t="str">
        <f>IF(E1766="Souq","sq",IF(E1766="Jumia","Jum",E1766))</f>
        <v>Jum</v>
      </c>
      <c r="Q1766">
        <f>VLOOKUP(ecommerce_10000[[#This Row],[City]],F:I,4,FALSE)</f>
        <v>3665.44</v>
      </c>
      <c r="R1766" s="1">
        <f>SUMIF(C:C,ecommerce_10000[[#This Row],[Category]],I:I)</f>
        <v>92327183.770000085</v>
      </c>
      <c r="S1766" s="1">
        <f>SUMIFS(I:I,C:C,C1766)</f>
        <v>92327183.770000085</v>
      </c>
      <c r="T1766" s="1" t="str">
        <f>INDEX(F:F,MATCH(ecommerce_10000[[#This Row],[TotalAmount]],I:I,0))</f>
        <v>Dubai</v>
      </c>
    </row>
    <row r="1767" spans="1:20" x14ac:dyDescent="0.3">
      <c r="A1767" s="1" t="s">
        <v>1811</v>
      </c>
      <c r="B1767" s="1" t="s">
        <v>38</v>
      </c>
      <c r="C1767" s="1" t="s">
        <v>20</v>
      </c>
      <c r="D1767" s="1" t="s">
        <v>39</v>
      </c>
      <c r="E1767" s="1" t="s">
        <v>22</v>
      </c>
      <c r="F1767" s="1" t="s">
        <v>28</v>
      </c>
      <c r="G1767">
        <v>2123.5500000000002</v>
      </c>
      <c r="H1767">
        <v>5</v>
      </c>
      <c r="I1767">
        <v>10617.75</v>
      </c>
      <c r="J1767">
        <v>1.03</v>
      </c>
      <c r="K1767">
        <v>4072</v>
      </c>
      <c r="L1767" s="2">
        <v>45597</v>
      </c>
      <c r="O1767" t="str">
        <f>IF(ecommerce_10000[[#This Row],[Platform]]="Souq","sq",ecommerce_10000[[#This Row],[Platform]])</f>
        <v>Jumia</v>
      </c>
      <c r="P1767" t="str">
        <f>IF(E1767="Souq","sq",IF(E1767="Jumia","Jum",E1767))</f>
        <v>Jum</v>
      </c>
      <c r="Q1767">
        <f>VLOOKUP(ecommerce_10000[[#This Row],[City]],F:I,4,FALSE)</f>
        <v>26648.76</v>
      </c>
      <c r="R1767" s="1">
        <f>SUMIF(C:C,ecommerce_10000[[#This Row],[Category]],I:I)</f>
        <v>91504159.730000004</v>
      </c>
      <c r="S1767" s="1">
        <f>SUMIFS(I:I,C:C,C1767)</f>
        <v>91504159.730000004</v>
      </c>
      <c r="T1767" s="1" t="str">
        <f>INDEX(F:F,MATCH(ecommerce_10000[[#This Row],[TotalAmount]],I:I,0))</f>
        <v>Casablanca</v>
      </c>
    </row>
    <row r="1768" spans="1:20" x14ac:dyDescent="0.3">
      <c r="A1768" s="1" t="s">
        <v>1812</v>
      </c>
      <c r="B1768" s="1" t="s">
        <v>49</v>
      </c>
      <c r="C1768" s="1" t="s">
        <v>14</v>
      </c>
      <c r="D1768" s="1" t="s">
        <v>50</v>
      </c>
      <c r="E1768" s="1" t="s">
        <v>16</v>
      </c>
      <c r="F1768" s="1" t="s">
        <v>28</v>
      </c>
      <c r="G1768">
        <v>11890.53</v>
      </c>
      <c r="H1768">
        <v>2</v>
      </c>
      <c r="I1768">
        <v>23781.06</v>
      </c>
      <c r="J1768">
        <v>3.02</v>
      </c>
      <c r="K1768">
        <v>2359</v>
      </c>
      <c r="L1768" s="2">
        <v>45298</v>
      </c>
      <c r="O1768" t="str">
        <f>IF(ecommerce_10000[[#This Row],[Platform]]="Souq","sq",ecommerce_10000[[#This Row],[Platform]])</f>
        <v>sq</v>
      </c>
      <c r="P1768" t="str">
        <f>IF(E1768="Souq","sq",IF(E1768="Jumia","Jum",E1768))</f>
        <v>sq</v>
      </c>
      <c r="Q1768">
        <f>VLOOKUP(ecommerce_10000[[#This Row],[City]],F:I,4,FALSE)</f>
        <v>26648.76</v>
      </c>
      <c r="R1768" s="1">
        <f>SUMIF(C:C,ecommerce_10000[[#This Row],[Category]],I:I)</f>
        <v>92327183.770000085</v>
      </c>
      <c r="S1768" s="1">
        <f>SUMIFS(I:I,C:C,C1768)</f>
        <v>92327183.770000085</v>
      </c>
      <c r="T1768" s="1" t="str">
        <f>INDEX(F:F,MATCH(ecommerce_10000[[#This Row],[TotalAmount]],I:I,0))</f>
        <v>Casablanca</v>
      </c>
    </row>
    <row r="1769" spans="1:20" x14ac:dyDescent="0.3">
      <c r="A1769" s="1" t="s">
        <v>1813</v>
      </c>
      <c r="B1769" s="1" t="s">
        <v>49</v>
      </c>
      <c r="C1769" s="1" t="s">
        <v>14</v>
      </c>
      <c r="D1769" s="1" t="s">
        <v>50</v>
      </c>
      <c r="E1769" s="1" t="s">
        <v>16</v>
      </c>
      <c r="F1769" s="1" t="s">
        <v>28</v>
      </c>
      <c r="G1769">
        <v>14268.9</v>
      </c>
      <c r="H1769">
        <v>3</v>
      </c>
      <c r="I1769">
        <v>42806.7</v>
      </c>
      <c r="J1769">
        <v>4.59</v>
      </c>
      <c r="K1769">
        <v>616</v>
      </c>
      <c r="L1769" s="2">
        <v>45537</v>
      </c>
      <c r="O1769" t="str">
        <f>IF(ecommerce_10000[[#This Row],[Platform]]="Souq","sq",ecommerce_10000[[#This Row],[Platform]])</f>
        <v>sq</v>
      </c>
      <c r="P1769" t="str">
        <f>IF(E1769="Souq","sq",IF(E1769="Jumia","Jum",E1769))</f>
        <v>sq</v>
      </c>
      <c r="Q1769">
        <f>VLOOKUP(ecommerce_10000[[#This Row],[City]],F:I,4,FALSE)</f>
        <v>26648.76</v>
      </c>
      <c r="R1769" s="1">
        <f>SUMIF(C:C,ecommerce_10000[[#This Row],[Category]],I:I)</f>
        <v>92327183.770000085</v>
      </c>
      <c r="S1769" s="1">
        <f>SUMIFS(I:I,C:C,C1769)</f>
        <v>92327183.770000085</v>
      </c>
      <c r="T1769" s="1" t="str">
        <f>INDEX(F:F,MATCH(ecommerce_10000[[#This Row],[TotalAmount]],I:I,0))</f>
        <v>Casablanca</v>
      </c>
    </row>
    <row r="1770" spans="1:20" x14ac:dyDescent="0.3">
      <c r="A1770" s="1" t="s">
        <v>1814</v>
      </c>
      <c r="B1770" s="1" t="s">
        <v>35</v>
      </c>
      <c r="C1770" s="1" t="s">
        <v>14</v>
      </c>
      <c r="D1770" s="1" t="s">
        <v>36</v>
      </c>
      <c r="E1770" s="1" t="s">
        <v>16</v>
      </c>
      <c r="F1770" s="1" t="s">
        <v>23</v>
      </c>
      <c r="G1770">
        <v>7507.56</v>
      </c>
      <c r="H1770">
        <v>5</v>
      </c>
      <c r="I1770">
        <v>37537.800000000003</v>
      </c>
      <c r="J1770">
        <v>2.8</v>
      </c>
      <c r="K1770">
        <v>3320</v>
      </c>
      <c r="L1770" s="2">
        <v>45544</v>
      </c>
      <c r="O1770" t="str">
        <f>IF(ecommerce_10000[[#This Row],[Platform]]="Souq","sq",ecommerce_10000[[#This Row],[Platform]])</f>
        <v>sq</v>
      </c>
      <c r="P1770" t="str">
        <f>IF(E1770="Souq","sq",IF(E1770="Jumia","Jum",E1770))</f>
        <v>sq</v>
      </c>
      <c r="Q1770">
        <f>VLOOKUP(ecommerce_10000[[#This Row],[City]],F:I,4,FALSE)</f>
        <v>13290.4</v>
      </c>
      <c r="R1770" s="1">
        <f>SUMIF(C:C,ecommerce_10000[[#This Row],[Category]],I:I)</f>
        <v>92327183.770000085</v>
      </c>
      <c r="S1770" s="1">
        <f>SUMIFS(I:I,C:C,C1770)</f>
        <v>92327183.770000085</v>
      </c>
      <c r="T1770" s="1" t="str">
        <f>INDEX(F:F,MATCH(ecommerce_10000[[#This Row],[TotalAmount]],I:I,0))</f>
        <v>Alexandria</v>
      </c>
    </row>
    <row r="1771" spans="1:20" x14ac:dyDescent="0.3">
      <c r="A1771" s="1" t="s">
        <v>1815</v>
      </c>
      <c r="B1771" s="1" t="s">
        <v>43</v>
      </c>
      <c r="C1771" s="1" t="s">
        <v>44</v>
      </c>
      <c r="D1771" s="1" t="s">
        <v>45</v>
      </c>
      <c r="E1771" s="1" t="s">
        <v>47</v>
      </c>
      <c r="F1771" s="1" t="s">
        <v>40</v>
      </c>
      <c r="G1771">
        <v>19246.400000000001</v>
      </c>
      <c r="H1771">
        <v>2</v>
      </c>
      <c r="I1771">
        <v>38492.800000000003</v>
      </c>
      <c r="J1771">
        <v>1.83</v>
      </c>
      <c r="K1771">
        <v>3415</v>
      </c>
      <c r="L1771" s="2">
        <v>45573</v>
      </c>
      <c r="O1771" t="str">
        <f>IF(ecommerce_10000[[#This Row],[Platform]]="Souq","sq",ecommerce_10000[[#This Row],[Platform]])</f>
        <v>Amazon</v>
      </c>
      <c r="P1771" t="str">
        <f>IF(E1771="Souq","sq",IF(E1771="Jumia","Jum",E1771))</f>
        <v>Amazon</v>
      </c>
      <c r="Q1771">
        <f>VLOOKUP(ecommerce_10000[[#This Row],[City]],F:I,4,FALSE)</f>
        <v>99349.3</v>
      </c>
      <c r="R1771" s="1">
        <f>SUMIF(C:C,ecommerce_10000[[#This Row],[Category]],I:I)</f>
        <v>31420413.200000018</v>
      </c>
      <c r="S1771" s="1">
        <f>SUMIFS(I:I,C:C,C1771)</f>
        <v>31420413.200000018</v>
      </c>
      <c r="T1771" s="1" t="str">
        <f>INDEX(F:F,MATCH(ecommerce_10000[[#This Row],[TotalAmount]],I:I,0))</f>
        <v>Riyadh</v>
      </c>
    </row>
    <row r="1772" spans="1:20" x14ac:dyDescent="0.3">
      <c r="A1772" s="1" t="s">
        <v>1816</v>
      </c>
      <c r="B1772" s="1" t="s">
        <v>43</v>
      </c>
      <c r="C1772" s="1" t="s">
        <v>44</v>
      </c>
      <c r="D1772" s="1" t="s">
        <v>45</v>
      </c>
      <c r="E1772" s="1" t="s">
        <v>22</v>
      </c>
      <c r="F1772" s="1" t="s">
        <v>62</v>
      </c>
      <c r="G1772">
        <v>3112.57</v>
      </c>
      <c r="H1772">
        <v>5</v>
      </c>
      <c r="I1772">
        <v>15562.85</v>
      </c>
      <c r="J1772">
        <v>1.2</v>
      </c>
      <c r="K1772">
        <v>3288</v>
      </c>
      <c r="L1772" s="2">
        <v>45421</v>
      </c>
      <c r="O1772" t="str">
        <f>IF(ecommerce_10000[[#This Row],[Platform]]="Souq","sq",ecommerce_10000[[#This Row],[Platform]])</f>
        <v>Jumia</v>
      </c>
      <c r="P1772" t="str">
        <f>IF(E1772="Souq","sq",IF(E1772="Jumia","Jum",E1772))</f>
        <v>Jum</v>
      </c>
      <c r="Q1772">
        <f>VLOOKUP(ecommerce_10000[[#This Row],[City]],F:I,4,FALSE)</f>
        <v>27872.98</v>
      </c>
      <c r="R1772" s="1">
        <f>SUMIF(C:C,ecommerce_10000[[#This Row],[Category]],I:I)</f>
        <v>31420413.200000018</v>
      </c>
      <c r="S1772" s="1">
        <f>SUMIFS(I:I,C:C,C1772)</f>
        <v>31420413.200000018</v>
      </c>
      <c r="T1772" s="1" t="str">
        <f>INDEX(F:F,MATCH(ecommerce_10000[[#This Row],[TotalAmount]],I:I,0))</f>
        <v>Giza</v>
      </c>
    </row>
    <row r="1773" spans="1:20" x14ac:dyDescent="0.3">
      <c r="A1773" s="1" t="s">
        <v>1817</v>
      </c>
      <c r="B1773" s="1" t="s">
        <v>13</v>
      </c>
      <c r="C1773" s="1" t="s">
        <v>14</v>
      </c>
      <c r="D1773" s="1" t="s">
        <v>15</v>
      </c>
      <c r="E1773" s="1" t="s">
        <v>16</v>
      </c>
      <c r="F1773" s="1" t="s">
        <v>17</v>
      </c>
      <c r="G1773">
        <v>1844.28</v>
      </c>
      <c r="H1773">
        <v>1</v>
      </c>
      <c r="I1773">
        <v>1844.28</v>
      </c>
      <c r="J1773">
        <v>2.41</v>
      </c>
      <c r="K1773">
        <v>1775</v>
      </c>
      <c r="L1773" s="2">
        <v>45349</v>
      </c>
      <c r="O1773" t="str">
        <f>IF(ecommerce_10000[[#This Row],[Platform]]="Souq","sq",ecommerce_10000[[#This Row],[Platform]])</f>
        <v>sq</v>
      </c>
      <c r="P1773" t="str">
        <f>IF(E1773="Souq","sq",IF(E1773="Jumia","Jum",E1773))</f>
        <v>sq</v>
      </c>
      <c r="Q1773">
        <f>VLOOKUP(ecommerce_10000[[#This Row],[City]],F:I,4,FALSE)</f>
        <v>16284.02</v>
      </c>
      <c r="R1773" s="1">
        <f>SUMIF(C:C,ecommerce_10000[[#This Row],[Category]],I:I)</f>
        <v>92327183.770000085</v>
      </c>
      <c r="S1773" s="1">
        <f>SUMIFS(I:I,C:C,C1773)</f>
        <v>92327183.770000085</v>
      </c>
      <c r="T1773" s="1" t="str">
        <f>INDEX(F:F,MATCH(ecommerce_10000[[#This Row],[TotalAmount]],I:I,0))</f>
        <v>Cairo</v>
      </c>
    </row>
    <row r="1774" spans="1:20" x14ac:dyDescent="0.3">
      <c r="A1774" s="1" t="s">
        <v>1818</v>
      </c>
      <c r="B1774" s="1" t="s">
        <v>49</v>
      </c>
      <c r="C1774" s="1" t="s">
        <v>14</v>
      </c>
      <c r="D1774" s="1" t="s">
        <v>50</v>
      </c>
      <c r="E1774" s="1" t="s">
        <v>47</v>
      </c>
      <c r="F1774" s="1" t="s">
        <v>33</v>
      </c>
      <c r="G1774">
        <v>10288.34</v>
      </c>
      <c r="H1774">
        <v>2</v>
      </c>
      <c r="I1774">
        <v>20576.68</v>
      </c>
      <c r="J1774">
        <v>1.92</v>
      </c>
      <c r="K1774">
        <v>1197</v>
      </c>
      <c r="L1774" s="2">
        <v>45643</v>
      </c>
      <c r="O1774" t="str">
        <f>IF(ecommerce_10000[[#This Row],[Platform]]="Souq","sq",ecommerce_10000[[#This Row],[Platform]])</f>
        <v>Amazon</v>
      </c>
      <c r="P1774" t="str">
        <f>IF(E1774="Souq","sq",IF(E1774="Jumia","Jum",E1774))</f>
        <v>Amazon</v>
      </c>
      <c r="Q1774">
        <f>VLOOKUP(ecommerce_10000[[#This Row],[City]],F:I,4,FALSE)</f>
        <v>3665.44</v>
      </c>
      <c r="R1774" s="1">
        <f>SUMIF(C:C,ecommerce_10000[[#This Row],[Category]],I:I)</f>
        <v>92327183.770000085</v>
      </c>
      <c r="S1774" s="1">
        <f>SUMIFS(I:I,C:C,C1774)</f>
        <v>92327183.770000085</v>
      </c>
      <c r="T1774" s="1" t="str">
        <f>INDEX(F:F,MATCH(ecommerce_10000[[#This Row],[TotalAmount]],I:I,0))</f>
        <v>Dubai</v>
      </c>
    </row>
    <row r="1775" spans="1:20" x14ac:dyDescent="0.3">
      <c r="A1775" s="1" t="s">
        <v>1819</v>
      </c>
      <c r="B1775" s="1" t="s">
        <v>43</v>
      </c>
      <c r="C1775" s="1" t="s">
        <v>44</v>
      </c>
      <c r="D1775" s="1" t="s">
        <v>45</v>
      </c>
      <c r="E1775" s="1" t="s">
        <v>47</v>
      </c>
      <c r="F1775" s="1" t="s">
        <v>33</v>
      </c>
      <c r="G1775">
        <v>16047.93</v>
      </c>
      <c r="H1775">
        <v>1</v>
      </c>
      <c r="I1775">
        <v>16047.93</v>
      </c>
      <c r="J1775">
        <v>2.73</v>
      </c>
      <c r="K1775">
        <v>2522</v>
      </c>
      <c r="L1775" s="2">
        <v>45381</v>
      </c>
      <c r="O1775" t="str">
        <f>IF(ecommerce_10000[[#This Row],[Platform]]="Souq","sq",ecommerce_10000[[#This Row],[Platform]])</f>
        <v>Amazon</v>
      </c>
      <c r="P1775" t="str">
        <f>IF(E1775="Souq","sq",IF(E1775="Jumia","Jum",E1775))</f>
        <v>Amazon</v>
      </c>
      <c r="Q1775">
        <f>VLOOKUP(ecommerce_10000[[#This Row],[City]],F:I,4,FALSE)</f>
        <v>3665.44</v>
      </c>
      <c r="R1775" s="1">
        <f>SUMIF(C:C,ecommerce_10000[[#This Row],[Category]],I:I)</f>
        <v>31420413.200000018</v>
      </c>
      <c r="S1775" s="1">
        <f>SUMIFS(I:I,C:C,C1775)</f>
        <v>31420413.200000018</v>
      </c>
      <c r="T1775" s="1" t="str">
        <f>INDEX(F:F,MATCH(ecommerce_10000[[#This Row],[TotalAmount]],I:I,0))</f>
        <v>Dubai</v>
      </c>
    </row>
    <row r="1776" spans="1:20" x14ac:dyDescent="0.3">
      <c r="A1776" s="1" t="s">
        <v>1820</v>
      </c>
      <c r="B1776" s="1" t="s">
        <v>38</v>
      </c>
      <c r="C1776" s="1" t="s">
        <v>20</v>
      </c>
      <c r="D1776" s="1" t="s">
        <v>39</v>
      </c>
      <c r="E1776" s="1" t="s">
        <v>47</v>
      </c>
      <c r="F1776" s="1" t="s">
        <v>23</v>
      </c>
      <c r="G1776">
        <v>18598.580000000002</v>
      </c>
      <c r="H1776">
        <v>3</v>
      </c>
      <c r="I1776">
        <v>55795.74</v>
      </c>
      <c r="J1776">
        <v>3.73</v>
      </c>
      <c r="K1776">
        <v>1434</v>
      </c>
      <c r="L1776" s="2">
        <v>45329</v>
      </c>
      <c r="O1776" t="str">
        <f>IF(ecommerce_10000[[#This Row],[Platform]]="Souq","sq",ecommerce_10000[[#This Row],[Platform]])</f>
        <v>Amazon</v>
      </c>
      <c r="P1776" t="str">
        <f>IF(E1776="Souq","sq",IF(E1776="Jumia","Jum",E1776))</f>
        <v>Amazon</v>
      </c>
      <c r="Q1776">
        <f>VLOOKUP(ecommerce_10000[[#This Row],[City]],F:I,4,FALSE)</f>
        <v>13290.4</v>
      </c>
      <c r="R1776" s="1">
        <f>SUMIF(C:C,ecommerce_10000[[#This Row],[Category]],I:I)</f>
        <v>91504159.730000004</v>
      </c>
      <c r="S1776" s="1">
        <f>SUMIFS(I:I,C:C,C1776)</f>
        <v>91504159.730000004</v>
      </c>
      <c r="T1776" s="1" t="str">
        <f>INDEX(F:F,MATCH(ecommerce_10000[[#This Row],[TotalAmount]],I:I,0))</f>
        <v>Alexandria</v>
      </c>
    </row>
    <row r="1777" spans="1:20" x14ac:dyDescent="0.3">
      <c r="A1777" s="1" t="s">
        <v>1821</v>
      </c>
      <c r="B1777" s="1" t="s">
        <v>53</v>
      </c>
      <c r="C1777" s="1" t="s">
        <v>31</v>
      </c>
      <c r="D1777" s="1" t="s">
        <v>54</v>
      </c>
      <c r="E1777" s="1" t="s">
        <v>16</v>
      </c>
      <c r="F1777" s="1" t="s">
        <v>28</v>
      </c>
      <c r="G1777">
        <v>13710.06</v>
      </c>
      <c r="H1777">
        <v>5</v>
      </c>
      <c r="I1777">
        <v>68550.3</v>
      </c>
      <c r="J1777">
        <v>3.85</v>
      </c>
      <c r="K1777">
        <v>102</v>
      </c>
      <c r="L1777" s="2">
        <v>45496</v>
      </c>
      <c r="O1777" t="str">
        <f>IF(ecommerce_10000[[#This Row],[Platform]]="Souq","sq",ecommerce_10000[[#This Row],[Platform]])</f>
        <v>sq</v>
      </c>
      <c r="P1777" t="str">
        <f>IF(E1777="Souq","sq",IF(E1777="Jumia","Jum",E1777))</f>
        <v>sq</v>
      </c>
      <c r="Q1777">
        <f>VLOOKUP(ecommerce_10000[[#This Row],[City]],F:I,4,FALSE)</f>
        <v>26648.76</v>
      </c>
      <c r="R1777" s="1">
        <f>SUMIF(C:C,ecommerce_10000[[#This Row],[Category]],I:I)</f>
        <v>57542997.559999913</v>
      </c>
      <c r="S1777" s="1">
        <f>SUMIFS(I:I,C:C,C1777)</f>
        <v>57542997.559999913</v>
      </c>
      <c r="T1777" s="1" t="str">
        <f>INDEX(F:F,MATCH(ecommerce_10000[[#This Row],[TotalAmount]],I:I,0))</f>
        <v>Casablanca</v>
      </c>
    </row>
    <row r="1778" spans="1:20" x14ac:dyDescent="0.3">
      <c r="A1778" s="1" t="s">
        <v>1822</v>
      </c>
      <c r="B1778" s="1" t="s">
        <v>35</v>
      </c>
      <c r="C1778" s="1" t="s">
        <v>14</v>
      </c>
      <c r="D1778" s="1" t="s">
        <v>36</v>
      </c>
      <c r="E1778" s="1" t="s">
        <v>22</v>
      </c>
      <c r="F1778" s="1" t="s">
        <v>33</v>
      </c>
      <c r="G1778">
        <v>14532.02</v>
      </c>
      <c r="H1778">
        <v>3</v>
      </c>
      <c r="I1778">
        <v>43596.06</v>
      </c>
      <c r="J1778">
        <v>1.71</v>
      </c>
      <c r="K1778">
        <v>4213</v>
      </c>
      <c r="L1778" s="2">
        <v>45314</v>
      </c>
      <c r="O1778" t="str">
        <f>IF(ecommerce_10000[[#This Row],[Platform]]="Souq","sq",ecommerce_10000[[#This Row],[Platform]])</f>
        <v>Jumia</v>
      </c>
      <c r="P1778" t="str">
        <f>IF(E1778="Souq","sq",IF(E1778="Jumia","Jum",E1778))</f>
        <v>Jum</v>
      </c>
      <c r="Q1778">
        <f>VLOOKUP(ecommerce_10000[[#This Row],[City]],F:I,4,FALSE)</f>
        <v>3665.44</v>
      </c>
      <c r="R1778" s="1">
        <f>SUMIF(C:C,ecommerce_10000[[#This Row],[Category]],I:I)</f>
        <v>92327183.770000085</v>
      </c>
      <c r="S1778" s="1">
        <f>SUMIFS(I:I,C:C,C1778)</f>
        <v>92327183.770000085</v>
      </c>
      <c r="T1778" s="1" t="str">
        <f>INDEX(F:F,MATCH(ecommerce_10000[[#This Row],[TotalAmount]],I:I,0))</f>
        <v>Dubai</v>
      </c>
    </row>
    <row r="1779" spans="1:20" x14ac:dyDescent="0.3">
      <c r="A1779" s="1" t="s">
        <v>1823</v>
      </c>
      <c r="B1779" s="1" t="s">
        <v>43</v>
      </c>
      <c r="C1779" s="1" t="s">
        <v>44</v>
      </c>
      <c r="D1779" s="1" t="s">
        <v>45</v>
      </c>
      <c r="E1779" s="1" t="s">
        <v>16</v>
      </c>
      <c r="F1779" s="1" t="s">
        <v>17</v>
      </c>
      <c r="G1779">
        <v>6304.28</v>
      </c>
      <c r="H1779">
        <v>4</v>
      </c>
      <c r="I1779">
        <v>25217.119999999999</v>
      </c>
      <c r="J1779">
        <v>4.04</v>
      </c>
      <c r="K1779">
        <v>2001</v>
      </c>
      <c r="L1779" s="2">
        <v>45413</v>
      </c>
      <c r="O1779" t="str">
        <f>IF(ecommerce_10000[[#This Row],[Platform]]="Souq","sq",ecommerce_10000[[#This Row],[Platform]])</f>
        <v>sq</v>
      </c>
      <c r="P1779" t="str">
        <f>IF(E1779="Souq","sq",IF(E1779="Jumia","Jum",E1779))</f>
        <v>sq</v>
      </c>
      <c r="Q1779">
        <f>VLOOKUP(ecommerce_10000[[#This Row],[City]],F:I,4,FALSE)</f>
        <v>16284.02</v>
      </c>
      <c r="R1779" s="1">
        <f>SUMIF(C:C,ecommerce_10000[[#This Row],[Category]],I:I)</f>
        <v>31420413.200000018</v>
      </c>
      <c r="S1779" s="1">
        <f>SUMIFS(I:I,C:C,C1779)</f>
        <v>31420413.200000018</v>
      </c>
      <c r="T1779" s="1" t="str">
        <f>INDEX(F:F,MATCH(ecommerce_10000[[#This Row],[TotalAmount]],I:I,0))</f>
        <v>Cairo</v>
      </c>
    </row>
    <row r="1780" spans="1:20" x14ac:dyDescent="0.3">
      <c r="A1780" s="1" t="s">
        <v>1824</v>
      </c>
      <c r="B1780" s="1" t="s">
        <v>38</v>
      </c>
      <c r="C1780" s="1" t="s">
        <v>20</v>
      </c>
      <c r="D1780" s="1" t="s">
        <v>39</v>
      </c>
      <c r="E1780" s="1" t="s">
        <v>22</v>
      </c>
      <c r="F1780" s="1" t="s">
        <v>28</v>
      </c>
      <c r="G1780">
        <v>11229.19</v>
      </c>
      <c r="H1780">
        <v>3</v>
      </c>
      <c r="I1780">
        <v>33687.57</v>
      </c>
      <c r="J1780">
        <v>4.88</v>
      </c>
      <c r="K1780">
        <v>1901</v>
      </c>
      <c r="L1780" s="2">
        <v>45440</v>
      </c>
      <c r="O1780" t="str">
        <f>IF(ecommerce_10000[[#This Row],[Platform]]="Souq","sq",ecommerce_10000[[#This Row],[Platform]])</f>
        <v>Jumia</v>
      </c>
      <c r="P1780" t="str">
        <f>IF(E1780="Souq","sq",IF(E1780="Jumia","Jum",E1780))</f>
        <v>Jum</v>
      </c>
      <c r="Q1780">
        <f>VLOOKUP(ecommerce_10000[[#This Row],[City]],F:I,4,FALSE)</f>
        <v>26648.76</v>
      </c>
      <c r="R1780" s="1">
        <f>SUMIF(C:C,ecommerce_10000[[#This Row],[Category]],I:I)</f>
        <v>91504159.730000004</v>
      </c>
      <c r="S1780" s="1">
        <f>SUMIFS(I:I,C:C,C1780)</f>
        <v>91504159.730000004</v>
      </c>
      <c r="T1780" s="1" t="str">
        <f>INDEX(F:F,MATCH(ecommerce_10000[[#This Row],[TotalAmount]],I:I,0))</f>
        <v>Casablanca</v>
      </c>
    </row>
    <row r="1781" spans="1:20" x14ac:dyDescent="0.3">
      <c r="A1781" s="1" t="s">
        <v>1825</v>
      </c>
      <c r="B1781" s="1" t="s">
        <v>19</v>
      </c>
      <c r="C1781" s="1" t="s">
        <v>20</v>
      </c>
      <c r="D1781" s="1" t="s">
        <v>21</v>
      </c>
      <c r="E1781" s="1" t="s">
        <v>47</v>
      </c>
      <c r="F1781" s="1" t="s">
        <v>33</v>
      </c>
      <c r="G1781">
        <v>18916.47</v>
      </c>
      <c r="H1781">
        <v>2</v>
      </c>
      <c r="I1781">
        <v>37832.94</v>
      </c>
      <c r="J1781">
        <v>4.91</v>
      </c>
      <c r="K1781">
        <v>4490</v>
      </c>
      <c r="L1781" s="2">
        <v>45621</v>
      </c>
      <c r="O1781" t="str">
        <f>IF(ecommerce_10000[[#This Row],[Platform]]="Souq","sq",ecommerce_10000[[#This Row],[Platform]])</f>
        <v>Amazon</v>
      </c>
      <c r="P1781" t="str">
        <f>IF(E1781="Souq","sq",IF(E1781="Jumia","Jum",E1781))</f>
        <v>Amazon</v>
      </c>
      <c r="Q1781">
        <f>VLOOKUP(ecommerce_10000[[#This Row],[City]],F:I,4,FALSE)</f>
        <v>3665.44</v>
      </c>
      <c r="R1781" s="1">
        <f>SUMIF(C:C,ecommerce_10000[[#This Row],[Category]],I:I)</f>
        <v>91504159.730000004</v>
      </c>
      <c r="S1781" s="1">
        <f>SUMIFS(I:I,C:C,C1781)</f>
        <v>91504159.730000004</v>
      </c>
      <c r="T1781" s="1" t="str">
        <f>INDEX(F:F,MATCH(ecommerce_10000[[#This Row],[TotalAmount]],I:I,0))</f>
        <v>Dubai</v>
      </c>
    </row>
    <row r="1782" spans="1:20" x14ac:dyDescent="0.3">
      <c r="A1782" s="1" t="s">
        <v>1826</v>
      </c>
      <c r="B1782" s="1" t="s">
        <v>13</v>
      </c>
      <c r="C1782" s="1" t="s">
        <v>14</v>
      </c>
      <c r="D1782" s="1" t="s">
        <v>15</v>
      </c>
      <c r="E1782" s="1" t="s">
        <v>47</v>
      </c>
      <c r="F1782" s="1" t="s">
        <v>40</v>
      </c>
      <c r="G1782">
        <v>10175.61</v>
      </c>
      <c r="H1782">
        <v>2</v>
      </c>
      <c r="I1782">
        <v>20351.22</v>
      </c>
      <c r="J1782">
        <v>4.22</v>
      </c>
      <c r="K1782">
        <v>2563</v>
      </c>
      <c r="L1782" s="2">
        <v>45572</v>
      </c>
      <c r="O1782" t="str">
        <f>IF(ecommerce_10000[[#This Row],[Platform]]="Souq","sq",ecommerce_10000[[#This Row],[Platform]])</f>
        <v>Amazon</v>
      </c>
      <c r="P1782" t="str">
        <f>IF(E1782="Souq","sq",IF(E1782="Jumia","Jum",E1782))</f>
        <v>Amazon</v>
      </c>
      <c r="Q1782">
        <f>VLOOKUP(ecommerce_10000[[#This Row],[City]],F:I,4,FALSE)</f>
        <v>99349.3</v>
      </c>
      <c r="R1782" s="1">
        <f>SUMIF(C:C,ecommerce_10000[[#This Row],[Category]],I:I)</f>
        <v>92327183.770000085</v>
      </c>
      <c r="S1782" s="1">
        <f>SUMIFS(I:I,C:C,C1782)</f>
        <v>92327183.770000085</v>
      </c>
      <c r="T1782" s="1" t="str">
        <f>INDEX(F:F,MATCH(ecommerce_10000[[#This Row],[TotalAmount]],I:I,0))</f>
        <v>Riyadh</v>
      </c>
    </row>
    <row r="1783" spans="1:20" x14ac:dyDescent="0.3">
      <c r="A1783" s="1" t="s">
        <v>1827</v>
      </c>
      <c r="B1783" s="1" t="s">
        <v>35</v>
      </c>
      <c r="C1783" s="1" t="s">
        <v>14</v>
      </c>
      <c r="D1783" s="1" t="s">
        <v>36</v>
      </c>
      <c r="E1783" s="1" t="s">
        <v>47</v>
      </c>
      <c r="F1783" s="1" t="s">
        <v>33</v>
      </c>
      <c r="G1783">
        <v>8818.7199999999993</v>
      </c>
      <c r="H1783">
        <v>5</v>
      </c>
      <c r="I1783">
        <v>44093.599999999999</v>
      </c>
      <c r="J1783">
        <v>2.72</v>
      </c>
      <c r="K1783">
        <v>2972</v>
      </c>
      <c r="L1783" s="2">
        <v>45300</v>
      </c>
      <c r="O1783" t="str">
        <f>IF(ecommerce_10000[[#This Row],[Platform]]="Souq","sq",ecommerce_10000[[#This Row],[Platform]])</f>
        <v>Amazon</v>
      </c>
      <c r="P1783" t="str">
        <f>IF(E1783="Souq","sq",IF(E1783="Jumia","Jum",E1783))</f>
        <v>Amazon</v>
      </c>
      <c r="Q1783">
        <f>VLOOKUP(ecommerce_10000[[#This Row],[City]],F:I,4,FALSE)</f>
        <v>3665.44</v>
      </c>
      <c r="R1783" s="1">
        <f>SUMIF(C:C,ecommerce_10000[[#This Row],[Category]],I:I)</f>
        <v>92327183.770000085</v>
      </c>
      <c r="S1783" s="1">
        <f>SUMIFS(I:I,C:C,C1783)</f>
        <v>92327183.770000085</v>
      </c>
      <c r="T1783" s="1" t="str">
        <f>INDEX(F:F,MATCH(ecommerce_10000[[#This Row],[TotalAmount]],I:I,0))</f>
        <v>Dubai</v>
      </c>
    </row>
    <row r="1784" spans="1:20" x14ac:dyDescent="0.3">
      <c r="A1784" s="1" t="s">
        <v>1828</v>
      </c>
      <c r="B1784" s="1" t="s">
        <v>30</v>
      </c>
      <c r="C1784" s="1" t="s">
        <v>31</v>
      </c>
      <c r="D1784" s="1" t="s">
        <v>32</v>
      </c>
      <c r="E1784" s="1" t="s">
        <v>47</v>
      </c>
      <c r="F1784" s="1" t="s">
        <v>40</v>
      </c>
      <c r="G1784">
        <v>8111.45</v>
      </c>
      <c r="H1784">
        <v>1</v>
      </c>
      <c r="I1784">
        <v>8111.45</v>
      </c>
      <c r="J1784">
        <v>1.26</v>
      </c>
      <c r="K1784">
        <v>2893</v>
      </c>
      <c r="L1784" s="2">
        <v>45475</v>
      </c>
      <c r="O1784" t="str">
        <f>IF(ecommerce_10000[[#This Row],[Platform]]="Souq","sq",ecommerce_10000[[#This Row],[Platform]])</f>
        <v>Amazon</v>
      </c>
      <c r="P1784" t="str">
        <f>IF(E1784="Souq","sq",IF(E1784="Jumia","Jum",E1784))</f>
        <v>Amazon</v>
      </c>
      <c r="Q1784">
        <f>VLOOKUP(ecommerce_10000[[#This Row],[City]],F:I,4,FALSE)</f>
        <v>99349.3</v>
      </c>
      <c r="R1784" s="1">
        <f>SUMIF(C:C,ecommerce_10000[[#This Row],[Category]],I:I)</f>
        <v>57542997.559999913</v>
      </c>
      <c r="S1784" s="1">
        <f>SUMIFS(I:I,C:C,C1784)</f>
        <v>57542997.559999913</v>
      </c>
      <c r="T1784" s="1" t="str">
        <f>INDEX(F:F,MATCH(ecommerce_10000[[#This Row],[TotalAmount]],I:I,0))</f>
        <v>Riyadh</v>
      </c>
    </row>
    <row r="1785" spans="1:20" x14ac:dyDescent="0.3">
      <c r="A1785" s="1" t="s">
        <v>1829</v>
      </c>
      <c r="B1785" s="1" t="s">
        <v>35</v>
      </c>
      <c r="C1785" s="1" t="s">
        <v>14</v>
      </c>
      <c r="D1785" s="1" t="s">
        <v>36</v>
      </c>
      <c r="E1785" s="1" t="s">
        <v>47</v>
      </c>
      <c r="F1785" s="1" t="s">
        <v>23</v>
      </c>
      <c r="G1785">
        <v>7180.12</v>
      </c>
      <c r="H1785">
        <v>2</v>
      </c>
      <c r="I1785">
        <v>14360.24</v>
      </c>
      <c r="J1785">
        <v>4.79</v>
      </c>
      <c r="K1785">
        <v>3935</v>
      </c>
      <c r="L1785" s="2">
        <v>45363</v>
      </c>
      <c r="O1785" t="str">
        <f>IF(ecommerce_10000[[#This Row],[Platform]]="Souq","sq",ecommerce_10000[[#This Row],[Platform]])</f>
        <v>Amazon</v>
      </c>
      <c r="P1785" t="str">
        <f>IF(E1785="Souq","sq",IF(E1785="Jumia","Jum",E1785))</f>
        <v>Amazon</v>
      </c>
      <c r="Q1785">
        <f>VLOOKUP(ecommerce_10000[[#This Row],[City]],F:I,4,FALSE)</f>
        <v>13290.4</v>
      </c>
      <c r="R1785" s="1">
        <f>SUMIF(C:C,ecommerce_10000[[#This Row],[Category]],I:I)</f>
        <v>92327183.770000085</v>
      </c>
      <c r="S1785" s="1">
        <f>SUMIFS(I:I,C:C,C1785)</f>
        <v>92327183.770000085</v>
      </c>
      <c r="T1785" s="1" t="str">
        <f>INDEX(F:F,MATCH(ecommerce_10000[[#This Row],[TotalAmount]],I:I,0))</f>
        <v>Alexandria</v>
      </c>
    </row>
    <row r="1786" spans="1:20" x14ac:dyDescent="0.3">
      <c r="A1786" s="1" t="s">
        <v>1830</v>
      </c>
      <c r="B1786" s="1" t="s">
        <v>25</v>
      </c>
      <c r="C1786" s="1" t="s">
        <v>26</v>
      </c>
      <c r="D1786" s="1" t="s">
        <v>27</v>
      </c>
      <c r="E1786" s="1" t="s">
        <v>22</v>
      </c>
      <c r="F1786" s="1" t="s">
        <v>33</v>
      </c>
      <c r="G1786">
        <v>2788.87</v>
      </c>
      <c r="H1786">
        <v>1</v>
      </c>
      <c r="I1786">
        <v>2788.87</v>
      </c>
      <c r="J1786">
        <v>4.2300000000000004</v>
      </c>
      <c r="K1786">
        <v>942</v>
      </c>
      <c r="L1786" s="2">
        <v>45550</v>
      </c>
      <c r="O1786" t="str">
        <f>IF(ecommerce_10000[[#This Row],[Platform]]="Souq","sq",ecommerce_10000[[#This Row],[Platform]])</f>
        <v>Jumia</v>
      </c>
      <c r="P1786" t="str">
        <f>IF(E1786="Souq","sq",IF(E1786="Jumia","Jum",E1786))</f>
        <v>Jum</v>
      </c>
      <c r="Q1786">
        <f>VLOOKUP(ecommerce_10000[[#This Row],[City]],F:I,4,FALSE)</f>
        <v>3665.44</v>
      </c>
      <c r="R1786" s="1">
        <f>SUMIF(C:C,ecommerce_10000[[#This Row],[Category]],I:I)</f>
        <v>29200970.130000021</v>
      </c>
      <c r="S1786" s="1">
        <f>SUMIFS(I:I,C:C,C1786)</f>
        <v>29200970.130000021</v>
      </c>
      <c r="T1786" s="1" t="str">
        <f>INDEX(F:F,MATCH(ecommerce_10000[[#This Row],[TotalAmount]],I:I,0))</f>
        <v>Dubai</v>
      </c>
    </row>
    <row r="1787" spans="1:20" x14ac:dyDescent="0.3">
      <c r="A1787" s="1" t="s">
        <v>1831</v>
      </c>
      <c r="B1787" s="1" t="s">
        <v>49</v>
      </c>
      <c r="C1787" s="1" t="s">
        <v>14</v>
      </c>
      <c r="D1787" s="1" t="s">
        <v>50</v>
      </c>
      <c r="E1787" s="1" t="s">
        <v>47</v>
      </c>
      <c r="F1787" s="1" t="s">
        <v>23</v>
      </c>
      <c r="G1787">
        <v>3697.28</v>
      </c>
      <c r="H1787">
        <v>5</v>
      </c>
      <c r="I1787">
        <v>18486.400000000001</v>
      </c>
      <c r="J1787">
        <v>4.76</v>
      </c>
      <c r="K1787">
        <v>3713</v>
      </c>
      <c r="L1787" s="2">
        <v>45328</v>
      </c>
      <c r="O1787" t="str">
        <f>IF(ecommerce_10000[[#This Row],[Platform]]="Souq","sq",ecommerce_10000[[#This Row],[Platform]])</f>
        <v>Amazon</v>
      </c>
      <c r="P1787" t="str">
        <f>IF(E1787="Souq","sq",IF(E1787="Jumia","Jum",E1787))</f>
        <v>Amazon</v>
      </c>
      <c r="Q1787">
        <f>VLOOKUP(ecommerce_10000[[#This Row],[City]],F:I,4,FALSE)</f>
        <v>13290.4</v>
      </c>
      <c r="R1787" s="1">
        <f>SUMIF(C:C,ecommerce_10000[[#This Row],[Category]],I:I)</f>
        <v>92327183.770000085</v>
      </c>
      <c r="S1787" s="1">
        <f>SUMIFS(I:I,C:C,C1787)</f>
        <v>92327183.770000085</v>
      </c>
      <c r="T1787" s="1" t="str">
        <f>INDEX(F:F,MATCH(ecommerce_10000[[#This Row],[TotalAmount]],I:I,0))</f>
        <v>Alexandria</v>
      </c>
    </row>
    <row r="1788" spans="1:20" x14ac:dyDescent="0.3">
      <c r="A1788" s="1" t="s">
        <v>1832</v>
      </c>
      <c r="B1788" s="1" t="s">
        <v>25</v>
      </c>
      <c r="C1788" s="1" t="s">
        <v>26</v>
      </c>
      <c r="D1788" s="1" t="s">
        <v>27</v>
      </c>
      <c r="E1788" s="1" t="s">
        <v>22</v>
      </c>
      <c r="F1788" s="1" t="s">
        <v>17</v>
      </c>
      <c r="G1788">
        <v>7956.37</v>
      </c>
      <c r="H1788">
        <v>1</v>
      </c>
      <c r="I1788">
        <v>7956.37</v>
      </c>
      <c r="J1788">
        <v>1.28</v>
      </c>
      <c r="K1788">
        <v>3805</v>
      </c>
      <c r="L1788" s="2">
        <v>45432</v>
      </c>
      <c r="O1788" t="str">
        <f>IF(ecommerce_10000[[#This Row],[Platform]]="Souq","sq",ecommerce_10000[[#This Row],[Platform]])</f>
        <v>Jumia</v>
      </c>
      <c r="P1788" t="str">
        <f>IF(E1788="Souq","sq",IF(E1788="Jumia","Jum",E1788))</f>
        <v>Jum</v>
      </c>
      <c r="Q1788">
        <f>VLOOKUP(ecommerce_10000[[#This Row],[City]],F:I,4,FALSE)</f>
        <v>16284.02</v>
      </c>
      <c r="R1788" s="1">
        <f>SUMIF(C:C,ecommerce_10000[[#This Row],[Category]],I:I)</f>
        <v>29200970.130000021</v>
      </c>
      <c r="S1788" s="1">
        <f>SUMIFS(I:I,C:C,C1788)</f>
        <v>29200970.130000021</v>
      </c>
      <c r="T1788" s="1" t="str">
        <f>INDEX(F:F,MATCH(ecommerce_10000[[#This Row],[TotalAmount]],I:I,0))</f>
        <v>Cairo</v>
      </c>
    </row>
    <row r="1789" spans="1:20" x14ac:dyDescent="0.3">
      <c r="A1789" s="1" t="s">
        <v>1833</v>
      </c>
      <c r="B1789" s="1" t="s">
        <v>43</v>
      </c>
      <c r="C1789" s="1" t="s">
        <v>44</v>
      </c>
      <c r="D1789" s="1" t="s">
        <v>45</v>
      </c>
      <c r="E1789" s="1" t="s">
        <v>22</v>
      </c>
      <c r="F1789" s="1" t="s">
        <v>33</v>
      </c>
      <c r="G1789">
        <v>18971.36</v>
      </c>
      <c r="H1789">
        <v>5</v>
      </c>
      <c r="I1789">
        <v>94856.8</v>
      </c>
      <c r="J1789">
        <v>2.4500000000000002</v>
      </c>
      <c r="K1789">
        <v>497</v>
      </c>
      <c r="L1789" s="2">
        <v>45423</v>
      </c>
      <c r="O1789" t="str">
        <f>IF(ecommerce_10000[[#This Row],[Platform]]="Souq","sq",ecommerce_10000[[#This Row],[Platform]])</f>
        <v>Jumia</v>
      </c>
      <c r="P1789" t="str">
        <f>IF(E1789="Souq","sq",IF(E1789="Jumia","Jum",E1789))</f>
        <v>Jum</v>
      </c>
      <c r="Q1789">
        <f>VLOOKUP(ecommerce_10000[[#This Row],[City]],F:I,4,FALSE)</f>
        <v>3665.44</v>
      </c>
      <c r="R1789" s="1">
        <f>SUMIF(C:C,ecommerce_10000[[#This Row],[Category]],I:I)</f>
        <v>31420413.200000018</v>
      </c>
      <c r="S1789" s="1">
        <f>SUMIFS(I:I,C:C,C1789)</f>
        <v>31420413.200000018</v>
      </c>
      <c r="T1789" s="1" t="str">
        <f>INDEX(F:F,MATCH(ecommerce_10000[[#This Row],[TotalAmount]],I:I,0))</f>
        <v>Dubai</v>
      </c>
    </row>
    <row r="1790" spans="1:20" x14ac:dyDescent="0.3">
      <c r="A1790" s="1" t="s">
        <v>1834</v>
      </c>
      <c r="B1790" s="1" t="s">
        <v>19</v>
      </c>
      <c r="C1790" s="1" t="s">
        <v>20</v>
      </c>
      <c r="D1790" s="1" t="s">
        <v>21</v>
      </c>
      <c r="E1790" s="1" t="s">
        <v>47</v>
      </c>
      <c r="F1790" s="1" t="s">
        <v>40</v>
      </c>
      <c r="G1790">
        <v>16899.759999999998</v>
      </c>
      <c r="H1790">
        <v>4</v>
      </c>
      <c r="I1790">
        <v>67599.039999999994</v>
      </c>
      <c r="J1790">
        <v>3.67</v>
      </c>
      <c r="K1790">
        <v>3998</v>
      </c>
      <c r="L1790" s="2">
        <v>45448</v>
      </c>
      <c r="O1790" t="str">
        <f>IF(ecommerce_10000[[#This Row],[Platform]]="Souq","sq",ecommerce_10000[[#This Row],[Platform]])</f>
        <v>Amazon</v>
      </c>
      <c r="P1790" t="str">
        <f>IF(E1790="Souq","sq",IF(E1790="Jumia","Jum",E1790))</f>
        <v>Amazon</v>
      </c>
      <c r="Q1790">
        <f>VLOOKUP(ecommerce_10000[[#This Row],[City]],F:I,4,FALSE)</f>
        <v>99349.3</v>
      </c>
      <c r="R1790" s="1">
        <f>SUMIF(C:C,ecommerce_10000[[#This Row],[Category]],I:I)</f>
        <v>91504159.730000004</v>
      </c>
      <c r="S1790" s="1">
        <f>SUMIFS(I:I,C:C,C1790)</f>
        <v>91504159.730000004</v>
      </c>
      <c r="T1790" s="1" t="str">
        <f>INDEX(F:F,MATCH(ecommerce_10000[[#This Row],[TotalAmount]],I:I,0))</f>
        <v>Riyadh</v>
      </c>
    </row>
    <row r="1791" spans="1:20" x14ac:dyDescent="0.3">
      <c r="A1791" s="1" t="s">
        <v>1835</v>
      </c>
      <c r="B1791" s="1" t="s">
        <v>13</v>
      </c>
      <c r="C1791" s="1" t="s">
        <v>14</v>
      </c>
      <c r="D1791" s="1" t="s">
        <v>15</v>
      </c>
      <c r="E1791" s="1" t="s">
        <v>22</v>
      </c>
      <c r="F1791" s="1" t="s">
        <v>33</v>
      </c>
      <c r="G1791">
        <v>13403.85</v>
      </c>
      <c r="H1791">
        <v>2</v>
      </c>
      <c r="I1791">
        <v>26807.7</v>
      </c>
      <c r="J1791">
        <v>1.43</v>
      </c>
      <c r="K1791">
        <v>2245</v>
      </c>
      <c r="L1791" s="2">
        <v>45543</v>
      </c>
      <c r="O1791" t="str">
        <f>IF(ecommerce_10000[[#This Row],[Platform]]="Souq","sq",ecommerce_10000[[#This Row],[Platform]])</f>
        <v>Jumia</v>
      </c>
      <c r="P1791" t="str">
        <f>IF(E1791="Souq","sq",IF(E1791="Jumia","Jum",E1791))</f>
        <v>Jum</v>
      </c>
      <c r="Q1791">
        <f>VLOOKUP(ecommerce_10000[[#This Row],[City]],F:I,4,FALSE)</f>
        <v>3665.44</v>
      </c>
      <c r="R1791" s="1">
        <f>SUMIF(C:C,ecommerce_10000[[#This Row],[Category]],I:I)</f>
        <v>92327183.770000085</v>
      </c>
      <c r="S1791" s="1">
        <f>SUMIFS(I:I,C:C,C1791)</f>
        <v>92327183.770000085</v>
      </c>
      <c r="T1791" s="1" t="str">
        <f>INDEX(F:F,MATCH(ecommerce_10000[[#This Row],[TotalAmount]],I:I,0))</f>
        <v>Dubai</v>
      </c>
    </row>
    <row r="1792" spans="1:20" x14ac:dyDescent="0.3">
      <c r="A1792" s="1" t="s">
        <v>1836</v>
      </c>
      <c r="B1792" s="1" t="s">
        <v>30</v>
      </c>
      <c r="C1792" s="1" t="s">
        <v>31</v>
      </c>
      <c r="D1792" s="1" t="s">
        <v>32</v>
      </c>
      <c r="E1792" s="1" t="s">
        <v>22</v>
      </c>
      <c r="F1792" s="1" t="s">
        <v>23</v>
      </c>
      <c r="G1792">
        <v>624.45000000000005</v>
      </c>
      <c r="H1792">
        <v>3</v>
      </c>
      <c r="I1792">
        <v>1873.35</v>
      </c>
      <c r="J1792">
        <v>2.54</v>
      </c>
      <c r="K1792">
        <v>743</v>
      </c>
      <c r="L1792" s="2">
        <v>45619</v>
      </c>
      <c r="O1792" t="str">
        <f>IF(ecommerce_10000[[#This Row],[Platform]]="Souq","sq",ecommerce_10000[[#This Row],[Platform]])</f>
        <v>Jumia</v>
      </c>
      <c r="P1792" t="str">
        <f>IF(E1792="Souq","sq",IF(E1792="Jumia","Jum",E1792))</f>
        <v>Jum</v>
      </c>
      <c r="Q1792">
        <f>VLOOKUP(ecommerce_10000[[#This Row],[City]],F:I,4,FALSE)</f>
        <v>13290.4</v>
      </c>
      <c r="R1792" s="1">
        <f>SUMIF(C:C,ecommerce_10000[[#This Row],[Category]],I:I)</f>
        <v>57542997.559999913</v>
      </c>
      <c r="S1792" s="1">
        <f>SUMIFS(I:I,C:C,C1792)</f>
        <v>57542997.559999913</v>
      </c>
      <c r="T1792" s="1" t="str">
        <f>INDEX(F:F,MATCH(ecommerce_10000[[#This Row],[TotalAmount]],I:I,0))</f>
        <v>Alexandria</v>
      </c>
    </row>
    <row r="1793" spans="1:20" x14ac:dyDescent="0.3">
      <c r="A1793" s="1" t="s">
        <v>1837</v>
      </c>
      <c r="B1793" s="1" t="s">
        <v>38</v>
      </c>
      <c r="C1793" s="1" t="s">
        <v>20</v>
      </c>
      <c r="D1793" s="1" t="s">
        <v>39</v>
      </c>
      <c r="E1793" s="1" t="s">
        <v>16</v>
      </c>
      <c r="F1793" s="1" t="s">
        <v>33</v>
      </c>
      <c r="G1793">
        <v>5080.57</v>
      </c>
      <c r="H1793">
        <v>3</v>
      </c>
      <c r="I1793">
        <v>15241.71</v>
      </c>
      <c r="J1793">
        <v>1.22</v>
      </c>
      <c r="K1793">
        <v>3710</v>
      </c>
      <c r="L1793" s="2">
        <v>45595</v>
      </c>
      <c r="O1793" t="str">
        <f>IF(ecommerce_10000[[#This Row],[Platform]]="Souq","sq",ecommerce_10000[[#This Row],[Platform]])</f>
        <v>sq</v>
      </c>
      <c r="P1793" t="str">
        <f>IF(E1793="Souq","sq",IF(E1793="Jumia","Jum",E1793))</f>
        <v>sq</v>
      </c>
      <c r="Q1793">
        <f>VLOOKUP(ecommerce_10000[[#This Row],[City]],F:I,4,FALSE)</f>
        <v>3665.44</v>
      </c>
      <c r="R1793" s="1">
        <f>SUMIF(C:C,ecommerce_10000[[#This Row],[Category]],I:I)</f>
        <v>91504159.730000004</v>
      </c>
      <c r="S1793" s="1">
        <f>SUMIFS(I:I,C:C,C1793)</f>
        <v>91504159.730000004</v>
      </c>
      <c r="T1793" s="1" t="str">
        <f>INDEX(F:F,MATCH(ecommerce_10000[[#This Row],[TotalAmount]],I:I,0))</f>
        <v>Dubai</v>
      </c>
    </row>
    <row r="1794" spans="1:20" x14ac:dyDescent="0.3">
      <c r="A1794" s="1" t="s">
        <v>1838</v>
      </c>
      <c r="B1794" s="1" t="s">
        <v>65</v>
      </c>
      <c r="C1794" s="1" t="s">
        <v>20</v>
      </c>
      <c r="D1794" s="1" t="s">
        <v>66</v>
      </c>
      <c r="E1794" s="1" t="s">
        <v>22</v>
      </c>
      <c r="F1794" s="1" t="s">
        <v>62</v>
      </c>
      <c r="G1794">
        <v>8564.58</v>
      </c>
      <c r="H1794">
        <v>2</v>
      </c>
      <c r="I1794">
        <v>17129.16</v>
      </c>
      <c r="J1794">
        <v>3.24</v>
      </c>
      <c r="K1794">
        <v>4170</v>
      </c>
      <c r="L1794" s="2">
        <v>45407</v>
      </c>
      <c r="O1794" t="str">
        <f>IF(ecommerce_10000[[#This Row],[Platform]]="Souq","sq",ecommerce_10000[[#This Row],[Platform]])</f>
        <v>Jumia</v>
      </c>
      <c r="P1794" t="str">
        <f>IF(E1794="Souq","sq",IF(E1794="Jumia","Jum",E1794))</f>
        <v>Jum</v>
      </c>
      <c r="Q1794">
        <f>VLOOKUP(ecommerce_10000[[#This Row],[City]],F:I,4,FALSE)</f>
        <v>27872.98</v>
      </c>
      <c r="R1794" s="1">
        <f>SUMIF(C:C,ecommerce_10000[[#This Row],[Category]],I:I)</f>
        <v>91504159.730000004</v>
      </c>
      <c r="S1794" s="1">
        <f>SUMIFS(I:I,C:C,C1794)</f>
        <v>91504159.730000004</v>
      </c>
      <c r="T1794" s="1" t="str">
        <f>INDEX(F:F,MATCH(ecommerce_10000[[#This Row],[TotalAmount]],I:I,0))</f>
        <v>Giza</v>
      </c>
    </row>
    <row r="1795" spans="1:20" x14ac:dyDescent="0.3">
      <c r="A1795" s="1" t="s">
        <v>1839</v>
      </c>
      <c r="B1795" s="1" t="s">
        <v>13</v>
      </c>
      <c r="C1795" s="1" t="s">
        <v>14</v>
      </c>
      <c r="D1795" s="1" t="s">
        <v>15</v>
      </c>
      <c r="E1795" s="1" t="s">
        <v>16</v>
      </c>
      <c r="F1795" s="1" t="s">
        <v>17</v>
      </c>
      <c r="G1795">
        <v>8232.7999999999993</v>
      </c>
      <c r="H1795">
        <v>4</v>
      </c>
      <c r="I1795">
        <v>32931.199999999997</v>
      </c>
      <c r="J1795">
        <v>4.7300000000000004</v>
      </c>
      <c r="K1795">
        <v>4182</v>
      </c>
      <c r="L1795" s="2">
        <v>45417</v>
      </c>
      <c r="O1795" t="str">
        <f>IF(ecommerce_10000[[#This Row],[Platform]]="Souq","sq",ecommerce_10000[[#This Row],[Platform]])</f>
        <v>sq</v>
      </c>
      <c r="P1795" t="str">
        <f>IF(E1795="Souq","sq",IF(E1795="Jumia","Jum",E1795))</f>
        <v>sq</v>
      </c>
      <c r="Q1795">
        <f>VLOOKUP(ecommerce_10000[[#This Row],[City]],F:I,4,FALSE)</f>
        <v>16284.02</v>
      </c>
      <c r="R1795" s="1">
        <f>SUMIF(C:C,ecommerce_10000[[#This Row],[Category]],I:I)</f>
        <v>92327183.770000085</v>
      </c>
      <c r="S1795" s="1">
        <f>SUMIFS(I:I,C:C,C1795)</f>
        <v>92327183.770000085</v>
      </c>
      <c r="T1795" s="1" t="str">
        <f>INDEX(F:F,MATCH(ecommerce_10000[[#This Row],[TotalAmount]],I:I,0))</f>
        <v>Cairo</v>
      </c>
    </row>
    <row r="1796" spans="1:20" x14ac:dyDescent="0.3">
      <c r="A1796" s="1" t="s">
        <v>1840</v>
      </c>
      <c r="B1796" s="1" t="s">
        <v>19</v>
      </c>
      <c r="C1796" s="1" t="s">
        <v>20</v>
      </c>
      <c r="D1796" s="1" t="s">
        <v>21</v>
      </c>
      <c r="E1796" s="1" t="s">
        <v>16</v>
      </c>
      <c r="F1796" s="1" t="s">
        <v>33</v>
      </c>
      <c r="G1796">
        <v>7688.57</v>
      </c>
      <c r="H1796">
        <v>4</v>
      </c>
      <c r="I1796">
        <v>30754.28</v>
      </c>
      <c r="J1796">
        <v>1.68</v>
      </c>
      <c r="K1796">
        <v>225</v>
      </c>
      <c r="L1796" s="2">
        <v>45588</v>
      </c>
      <c r="O1796" t="str">
        <f>IF(ecommerce_10000[[#This Row],[Platform]]="Souq","sq",ecommerce_10000[[#This Row],[Platform]])</f>
        <v>sq</v>
      </c>
      <c r="P1796" t="str">
        <f>IF(E1796="Souq","sq",IF(E1796="Jumia","Jum",E1796))</f>
        <v>sq</v>
      </c>
      <c r="Q1796">
        <f>VLOOKUP(ecommerce_10000[[#This Row],[City]],F:I,4,FALSE)</f>
        <v>3665.44</v>
      </c>
      <c r="R1796" s="1">
        <f>SUMIF(C:C,ecommerce_10000[[#This Row],[Category]],I:I)</f>
        <v>91504159.730000004</v>
      </c>
      <c r="S1796" s="1">
        <f>SUMIFS(I:I,C:C,C1796)</f>
        <v>91504159.730000004</v>
      </c>
      <c r="T1796" s="1" t="str">
        <f>INDEX(F:F,MATCH(ecommerce_10000[[#This Row],[TotalAmount]],I:I,0))</f>
        <v>Dubai</v>
      </c>
    </row>
    <row r="1797" spans="1:20" x14ac:dyDescent="0.3">
      <c r="A1797" s="1" t="s">
        <v>1841</v>
      </c>
      <c r="B1797" s="1" t="s">
        <v>35</v>
      </c>
      <c r="C1797" s="1" t="s">
        <v>14</v>
      </c>
      <c r="D1797" s="1" t="s">
        <v>36</v>
      </c>
      <c r="E1797" s="1" t="s">
        <v>22</v>
      </c>
      <c r="F1797" s="1" t="s">
        <v>23</v>
      </c>
      <c r="G1797">
        <v>11062.15</v>
      </c>
      <c r="H1797">
        <v>4</v>
      </c>
      <c r="I1797">
        <v>44248.6</v>
      </c>
      <c r="J1797">
        <v>2.77</v>
      </c>
      <c r="K1797">
        <v>4446</v>
      </c>
      <c r="L1797" s="2">
        <v>45376</v>
      </c>
      <c r="O1797" t="str">
        <f>IF(ecommerce_10000[[#This Row],[Platform]]="Souq","sq",ecommerce_10000[[#This Row],[Platform]])</f>
        <v>Jumia</v>
      </c>
      <c r="P1797" t="str">
        <f>IF(E1797="Souq","sq",IF(E1797="Jumia","Jum",E1797))</f>
        <v>Jum</v>
      </c>
      <c r="Q1797">
        <f>VLOOKUP(ecommerce_10000[[#This Row],[City]],F:I,4,FALSE)</f>
        <v>13290.4</v>
      </c>
      <c r="R1797" s="1">
        <f>SUMIF(C:C,ecommerce_10000[[#This Row],[Category]],I:I)</f>
        <v>92327183.770000085</v>
      </c>
      <c r="S1797" s="1">
        <f>SUMIFS(I:I,C:C,C1797)</f>
        <v>92327183.770000085</v>
      </c>
      <c r="T1797" s="1" t="str">
        <f>INDEX(F:F,MATCH(ecommerce_10000[[#This Row],[TotalAmount]],I:I,0))</f>
        <v>Alexandria</v>
      </c>
    </row>
    <row r="1798" spans="1:20" x14ac:dyDescent="0.3">
      <c r="A1798" s="1" t="s">
        <v>1842</v>
      </c>
      <c r="B1798" s="1" t="s">
        <v>13</v>
      </c>
      <c r="C1798" s="1" t="s">
        <v>14</v>
      </c>
      <c r="D1798" s="1" t="s">
        <v>15</v>
      </c>
      <c r="E1798" s="1" t="s">
        <v>16</v>
      </c>
      <c r="F1798" s="1" t="s">
        <v>17</v>
      </c>
      <c r="G1798">
        <v>4528.5600000000004</v>
      </c>
      <c r="H1798">
        <v>1</v>
      </c>
      <c r="I1798">
        <v>4528.5600000000004</v>
      </c>
      <c r="J1798">
        <v>4.49</v>
      </c>
      <c r="K1798">
        <v>761</v>
      </c>
      <c r="L1798" s="2">
        <v>45497</v>
      </c>
      <c r="O1798" t="str">
        <f>IF(ecommerce_10000[[#This Row],[Platform]]="Souq","sq",ecommerce_10000[[#This Row],[Platform]])</f>
        <v>sq</v>
      </c>
      <c r="P1798" t="str">
        <f>IF(E1798="Souq","sq",IF(E1798="Jumia","Jum",E1798))</f>
        <v>sq</v>
      </c>
      <c r="Q1798">
        <f>VLOOKUP(ecommerce_10000[[#This Row],[City]],F:I,4,FALSE)</f>
        <v>16284.02</v>
      </c>
      <c r="R1798" s="1">
        <f>SUMIF(C:C,ecommerce_10000[[#This Row],[Category]],I:I)</f>
        <v>92327183.770000085</v>
      </c>
      <c r="S1798" s="1">
        <f>SUMIFS(I:I,C:C,C1798)</f>
        <v>92327183.770000085</v>
      </c>
      <c r="T1798" s="1" t="str">
        <f>INDEX(F:F,MATCH(ecommerce_10000[[#This Row],[TotalAmount]],I:I,0))</f>
        <v>Cairo</v>
      </c>
    </row>
    <row r="1799" spans="1:20" x14ac:dyDescent="0.3">
      <c r="A1799" s="1" t="s">
        <v>1843</v>
      </c>
      <c r="B1799" s="1" t="s">
        <v>35</v>
      </c>
      <c r="C1799" s="1" t="s">
        <v>14</v>
      </c>
      <c r="D1799" s="1" t="s">
        <v>36</v>
      </c>
      <c r="E1799" s="1" t="s">
        <v>22</v>
      </c>
      <c r="F1799" s="1" t="s">
        <v>40</v>
      </c>
      <c r="G1799">
        <v>11974.36</v>
      </c>
      <c r="H1799">
        <v>3</v>
      </c>
      <c r="I1799">
        <v>35923.08</v>
      </c>
      <c r="J1799">
        <v>2.96</v>
      </c>
      <c r="K1799">
        <v>374</v>
      </c>
      <c r="L1799" s="2">
        <v>45551</v>
      </c>
      <c r="O1799" t="str">
        <f>IF(ecommerce_10000[[#This Row],[Platform]]="Souq","sq",ecommerce_10000[[#This Row],[Platform]])</f>
        <v>Jumia</v>
      </c>
      <c r="P1799" t="str">
        <f>IF(E1799="Souq","sq",IF(E1799="Jumia","Jum",E1799))</f>
        <v>Jum</v>
      </c>
      <c r="Q1799">
        <f>VLOOKUP(ecommerce_10000[[#This Row],[City]],F:I,4,FALSE)</f>
        <v>99349.3</v>
      </c>
      <c r="R1799" s="1">
        <f>SUMIF(C:C,ecommerce_10000[[#This Row],[Category]],I:I)</f>
        <v>92327183.770000085</v>
      </c>
      <c r="S1799" s="1">
        <f>SUMIFS(I:I,C:C,C1799)</f>
        <v>92327183.770000085</v>
      </c>
      <c r="T1799" s="1" t="str">
        <f>INDEX(F:F,MATCH(ecommerce_10000[[#This Row],[TotalAmount]],I:I,0))</f>
        <v>Riyadh</v>
      </c>
    </row>
    <row r="1800" spans="1:20" x14ac:dyDescent="0.3">
      <c r="A1800" s="1" t="s">
        <v>1844</v>
      </c>
      <c r="B1800" s="1" t="s">
        <v>43</v>
      </c>
      <c r="C1800" s="1" t="s">
        <v>44</v>
      </c>
      <c r="D1800" s="1" t="s">
        <v>45</v>
      </c>
      <c r="E1800" s="1" t="s">
        <v>16</v>
      </c>
      <c r="F1800" s="1" t="s">
        <v>62</v>
      </c>
      <c r="G1800">
        <v>11590.97</v>
      </c>
      <c r="H1800">
        <v>3</v>
      </c>
      <c r="I1800">
        <v>34772.910000000003</v>
      </c>
      <c r="J1800">
        <v>3.18</v>
      </c>
      <c r="K1800">
        <v>2649</v>
      </c>
      <c r="L1800" s="2">
        <v>45346</v>
      </c>
      <c r="O1800" t="str">
        <f>IF(ecommerce_10000[[#This Row],[Platform]]="Souq","sq",ecommerce_10000[[#This Row],[Platform]])</f>
        <v>sq</v>
      </c>
      <c r="P1800" t="str">
        <f>IF(E1800="Souq","sq",IF(E1800="Jumia","Jum",E1800))</f>
        <v>sq</v>
      </c>
      <c r="Q1800">
        <f>VLOOKUP(ecommerce_10000[[#This Row],[City]],F:I,4,FALSE)</f>
        <v>27872.98</v>
      </c>
      <c r="R1800" s="1">
        <f>SUMIF(C:C,ecommerce_10000[[#This Row],[Category]],I:I)</f>
        <v>31420413.200000018</v>
      </c>
      <c r="S1800" s="1">
        <f>SUMIFS(I:I,C:C,C1800)</f>
        <v>31420413.200000018</v>
      </c>
      <c r="T1800" s="1" t="str">
        <f>INDEX(F:F,MATCH(ecommerce_10000[[#This Row],[TotalAmount]],I:I,0))</f>
        <v>Giza</v>
      </c>
    </row>
    <row r="1801" spans="1:20" x14ac:dyDescent="0.3">
      <c r="A1801" s="1" t="s">
        <v>1845</v>
      </c>
      <c r="B1801" s="1" t="s">
        <v>49</v>
      </c>
      <c r="C1801" s="1" t="s">
        <v>14</v>
      </c>
      <c r="D1801" s="1" t="s">
        <v>50</v>
      </c>
      <c r="E1801" s="1" t="s">
        <v>47</v>
      </c>
      <c r="F1801" s="1" t="s">
        <v>33</v>
      </c>
      <c r="G1801">
        <v>18980.16</v>
      </c>
      <c r="H1801">
        <v>5</v>
      </c>
      <c r="I1801">
        <v>94900.800000000003</v>
      </c>
      <c r="J1801">
        <v>1.25</v>
      </c>
      <c r="K1801">
        <v>3113</v>
      </c>
      <c r="L1801" s="2">
        <v>45626</v>
      </c>
      <c r="O1801" t="str">
        <f>IF(ecommerce_10000[[#This Row],[Platform]]="Souq","sq",ecommerce_10000[[#This Row],[Platform]])</f>
        <v>Amazon</v>
      </c>
      <c r="P1801" t="str">
        <f>IF(E1801="Souq","sq",IF(E1801="Jumia","Jum",E1801))</f>
        <v>Amazon</v>
      </c>
      <c r="Q1801">
        <f>VLOOKUP(ecommerce_10000[[#This Row],[City]],F:I,4,FALSE)</f>
        <v>3665.44</v>
      </c>
      <c r="R1801" s="1">
        <f>SUMIF(C:C,ecommerce_10000[[#This Row],[Category]],I:I)</f>
        <v>92327183.770000085</v>
      </c>
      <c r="S1801" s="1">
        <f>SUMIFS(I:I,C:C,C1801)</f>
        <v>92327183.770000085</v>
      </c>
      <c r="T1801" s="1" t="str">
        <f>INDEX(F:F,MATCH(ecommerce_10000[[#This Row],[TotalAmount]],I:I,0))</f>
        <v>Dubai</v>
      </c>
    </row>
    <row r="1802" spans="1:20" x14ac:dyDescent="0.3">
      <c r="A1802" s="1" t="s">
        <v>1846</v>
      </c>
      <c r="B1802" s="1" t="s">
        <v>13</v>
      </c>
      <c r="C1802" s="1" t="s">
        <v>14</v>
      </c>
      <c r="D1802" s="1" t="s">
        <v>15</v>
      </c>
      <c r="E1802" s="1" t="s">
        <v>16</v>
      </c>
      <c r="F1802" s="1" t="s">
        <v>33</v>
      </c>
      <c r="G1802">
        <v>13834.7</v>
      </c>
      <c r="H1802">
        <v>5</v>
      </c>
      <c r="I1802">
        <v>69173.5</v>
      </c>
      <c r="J1802">
        <v>1.23</v>
      </c>
      <c r="K1802">
        <v>2469</v>
      </c>
      <c r="L1802" s="2">
        <v>45617</v>
      </c>
      <c r="O1802" t="str">
        <f>IF(ecommerce_10000[[#This Row],[Platform]]="Souq","sq",ecommerce_10000[[#This Row],[Platform]])</f>
        <v>sq</v>
      </c>
      <c r="P1802" t="str">
        <f>IF(E1802="Souq","sq",IF(E1802="Jumia","Jum",E1802))</f>
        <v>sq</v>
      </c>
      <c r="Q1802">
        <f>VLOOKUP(ecommerce_10000[[#This Row],[City]],F:I,4,FALSE)</f>
        <v>3665.44</v>
      </c>
      <c r="R1802" s="1">
        <f>SUMIF(C:C,ecommerce_10000[[#This Row],[Category]],I:I)</f>
        <v>92327183.770000085</v>
      </c>
      <c r="S1802" s="1">
        <f>SUMIFS(I:I,C:C,C1802)</f>
        <v>92327183.770000085</v>
      </c>
      <c r="T1802" s="1" t="str">
        <f>INDEX(F:F,MATCH(ecommerce_10000[[#This Row],[TotalAmount]],I:I,0))</f>
        <v>Dubai</v>
      </c>
    </row>
    <row r="1803" spans="1:20" x14ac:dyDescent="0.3">
      <c r="A1803" s="1" t="s">
        <v>1847</v>
      </c>
      <c r="B1803" s="1" t="s">
        <v>65</v>
      </c>
      <c r="C1803" s="1" t="s">
        <v>20</v>
      </c>
      <c r="D1803" s="1" t="s">
        <v>66</v>
      </c>
      <c r="E1803" s="1" t="s">
        <v>47</v>
      </c>
      <c r="F1803" s="1" t="s">
        <v>17</v>
      </c>
      <c r="G1803">
        <v>9970.17</v>
      </c>
      <c r="H1803">
        <v>3</v>
      </c>
      <c r="I1803">
        <v>29910.51</v>
      </c>
      <c r="J1803">
        <v>4.55</v>
      </c>
      <c r="K1803">
        <v>1178</v>
      </c>
      <c r="L1803" s="2">
        <v>45397</v>
      </c>
      <c r="O1803" t="str">
        <f>IF(ecommerce_10000[[#This Row],[Platform]]="Souq","sq",ecommerce_10000[[#This Row],[Platform]])</f>
        <v>Amazon</v>
      </c>
      <c r="P1803" t="str">
        <f>IF(E1803="Souq","sq",IF(E1803="Jumia","Jum",E1803))</f>
        <v>Amazon</v>
      </c>
      <c r="Q1803">
        <f>VLOOKUP(ecommerce_10000[[#This Row],[City]],F:I,4,FALSE)</f>
        <v>16284.02</v>
      </c>
      <c r="R1803" s="1">
        <f>SUMIF(C:C,ecommerce_10000[[#This Row],[Category]],I:I)</f>
        <v>91504159.730000004</v>
      </c>
      <c r="S1803" s="1">
        <f>SUMIFS(I:I,C:C,C1803)</f>
        <v>91504159.730000004</v>
      </c>
      <c r="T1803" s="1" t="str">
        <f>INDEX(F:F,MATCH(ecommerce_10000[[#This Row],[TotalAmount]],I:I,0))</f>
        <v>Cairo</v>
      </c>
    </row>
    <row r="1804" spans="1:20" x14ac:dyDescent="0.3">
      <c r="A1804" s="1" t="s">
        <v>1848</v>
      </c>
      <c r="B1804" s="1" t="s">
        <v>53</v>
      </c>
      <c r="C1804" s="1" t="s">
        <v>31</v>
      </c>
      <c r="D1804" s="1" t="s">
        <v>54</v>
      </c>
      <c r="E1804" s="1" t="s">
        <v>47</v>
      </c>
      <c r="F1804" s="1" t="s">
        <v>17</v>
      </c>
      <c r="G1804">
        <v>4131.42</v>
      </c>
      <c r="H1804">
        <v>1</v>
      </c>
      <c r="I1804">
        <v>4131.42</v>
      </c>
      <c r="J1804">
        <v>3.11</v>
      </c>
      <c r="K1804">
        <v>4907</v>
      </c>
      <c r="L1804" s="2">
        <v>45432</v>
      </c>
      <c r="O1804" t="str">
        <f>IF(ecommerce_10000[[#This Row],[Platform]]="Souq","sq",ecommerce_10000[[#This Row],[Platform]])</f>
        <v>Amazon</v>
      </c>
      <c r="P1804" t="str">
        <f>IF(E1804="Souq","sq",IF(E1804="Jumia","Jum",E1804))</f>
        <v>Amazon</v>
      </c>
      <c r="Q1804">
        <f>VLOOKUP(ecommerce_10000[[#This Row],[City]],F:I,4,FALSE)</f>
        <v>16284.02</v>
      </c>
      <c r="R1804" s="1">
        <f>SUMIF(C:C,ecommerce_10000[[#This Row],[Category]],I:I)</f>
        <v>57542997.559999913</v>
      </c>
      <c r="S1804" s="1">
        <f>SUMIFS(I:I,C:C,C1804)</f>
        <v>57542997.559999913</v>
      </c>
      <c r="T1804" s="1" t="str">
        <f>INDEX(F:F,MATCH(ecommerce_10000[[#This Row],[TotalAmount]],I:I,0))</f>
        <v>Cairo</v>
      </c>
    </row>
    <row r="1805" spans="1:20" x14ac:dyDescent="0.3">
      <c r="A1805" s="1" t="s">
        <v>1849</v>
      </c>
      <c r="B1805" s="1" t="s">
        <v>65</v>
      </c>
      <c r="C1805" s="1" t="s">
        <v>20</v>
      </c>
      <c r="D1805" s="1" t="s">
        <v>66</v>
      </c>
      <c r="E1805" s="1" t="s">
        <v>22</v>
      </c>
      <c r="F1805" s="1" t="s">
        <v>62</v>
      </c>
      <c r="G1805">
        <v>1935.46</v>
      </c>
      <c r="H1805">
        <v>1</v>
      </c>
      <c r="I1805">
        <v>1935.46</v>
      </c>
      <c r="J1805">
        <v>2.41</v>
      </c>
      <c r="K1805">
        <v>4202</v>
      </c>
      <c r="L1805" s="2">
        <v>45362</v>
      </c>
      <c r="O1805" t="str">
        <f>IF(ecommerce_10000[[#This Row],[Platform]]="Souq","sq",ecommerce_10000[[#This Row],[Platform]])</f>
        <v>Jumia</v>
      </c>
      <c r="P1805" t="str">
        <f>IF(E1805="Souq","sq",IF(E1805="Jumia","Jum",E1805))</f>
        <v>Jum</v>
      </c>
      <c r="Q1805">
        <f>VLOOKUP(ecommerce_10000[[#This Row],[City]],F:I,4,FALSE)</f>
        <v>27872.98</v>
      </c>
      <c r="R1805" s="1">
        <f>SUMIF(C:C,ecommerce_10000[[#This Row],[Category]],I:I)</f>
        <v>91504159.730000004</v>
      </c>
      <c r="S1805" s="1">
        <f>SUMIFS(I:I,C:C,C1805)</f>
        <v>91504159.730000004</v>
      </c>
      <c r="T1805" s="1" t="str">
        <f>INDEX(F:F,MATCH(ecommerce_10000[[#This Row],[TotalAmount]],I:I,0))</f>
        <v>Giza</v>
      </c>
    </row>
    <row r="1806" spans="1:20" x14ac:dyDescent="0.3">
      <c r="A1806" s="1" t="s">
        <v>1850</v>
      </c>
      <c r="B1806" s="1" t="s">
        <v>53</v>
      </c>
      <c r="C1806" s="1" t="s">
        <v>31</v>
      </c>
      <c r="D1806" s="1" t="s">
        <v>54</v>
      </c>
      <c r="E1806" s="1" t="s">
        <v>16</v>
      </c>
      <c r="F1806" s="1" t="s">
        <v>33</v>
      </c>
      <c r="G1806">
        <v>19898.32</v>
      </c>
      <c r="H1806">
        <v>4</v>
      </c>
      <c r="I1806">
        <v>79593.279999999999</v>
      </c>
      <c r="J1806">
        <v>1.1100000000000001</v>
      </c>
      <c r="K1806">
        <v>3995</v>
      </c>
      <c r="L1806" s="2">
        <v>45650</v>
      </c>
      <c r="O1806" t="str">
        <f>IF(ecommerce_10000[[#This Row],[Platform]]="Souq","sq",ecommerce_10000[[#This Row],[Platform]])</f>
        <v>sq</v>
      </c>
      <c r="P1806" t="str">
        <f>IF(E1806="Souq","sq",IF(E1806="Jumia","Jum",E1806))</f>
        <v>sq</v>
      </c>
      <c r="Q1806">
        <f>VLOOKUP(ecommerce_10000[[#This Row],[City]],F:I,4,FALSE)</f>
        <v>3665.44</v>
      </c>
      <c r="R1806" s="1">
        <f>SUMIF(C:C,ecommerce_10000[[#This Row],[Category]],I:I)</f>
        <v>57542997.559999913</v>
      </c>
      <c r="S1806" s="1">
        <f>SUMIFS(I:I,C:C,C1806)</f>
        <v>57542997.559999913</v>
      </c>
      <c r="T1806" s="1" t="str">
        <f>INDEX(F:F,MATCH(ecommerce_10000[[#This Row],[TotalAmount]],I:I,0))</f>
        <v>Dubai</v>
      </c>
    </row>
    <row r="1807" spans="1:20" x14ac:dyDescent="0.3">
      <c r="A1807" s="1" t="s">
        <v>1851</v>
      </c>
      <c r="B1807" s="1" t="s">
        <v>38</v>
      </c>
      <c r="C1807" s="1" t="s">
        <v>20</v>
      </c>
      <c r="D1807" s="1" t="s">
        <v>39</v>
      </c>
      <c r="E1807" s="1" t="s">
        <v>22</v>
      </c>
      <c r="F1807" s="1" t="s">
        <v>62</v>
      </c>
      <c r="G1807">
        <v>18383.79</v>
      </c>
      <c r="H1807">
        <v>5</v>
      </c>
      <c r="I1807">
        <v>91918.95</v>
      </c>
      <c r="J1807">
        <v>3.77</v>
      </c>
      <c r="K1807">
        <v>4450</v>
      </c>
      <c r="L1807" s="2">
        <v>45443</v>
      </c>
      <c r="O1807" t="str">
        <f>IF(ecommerce_10000[[#This Row],[Platform]]="Souq","sq",ecommerce_10000[[#This Row],[Platform]])</f>
        <v>Jumia</v>
      </c>
      <c r="P1807" t="str">
        <f>IF(E1807="Souq","sq",IF(E1807="Jumia","Jum",E1807))</f>
        <v>Jum</v>
      </c>
      <c r="Q1807">
        <f>VLOOKUP(ecommerce_10000[[#This Row],[City]],F:I,4,FALSE)</f>
        <v>27872.98</v>
      </c>
      <c r="R1807" s="1">
        <f>SUMIF(C:C,ecommerce_10000[[#This Row],[Category]],I:I)</f>
        <v>91504159.730000004</v>
      </c>
      <c r="S1807" s="1">
        <f>SUMIFS(I:I,C:C,C1807)</f>
        <v>91504159.730000004</v>
      </c>
      <c r="T1807" s="1" t="str">
        <f>INDEX(F:F,MATCH(ecommerce_10000[[#This Row],[TotalAmount]],I:I,0))</f>
        <v>Giza</v>
      </c>
    </row>
    <row r="1808" spans="1:20" x14ac:dyDescent="0.3">
      <c r="A1808" s="1" t="s">
        <v>1852</v>
      </c>
      <c r="B1808" s="1" t="s">
        <v>49</v>
      </c>
      <c r="C1808" s="1" t="s">
        <v>14</v>
      </c>
      <c r="D1808" s="1" t="s">
        <v>50</v>
      </c>
      <c r="E1808" s="1" t="s">
        <v>22</v>
      </c>
      <c r="F1808" s="1" t="s">
        <v>23</v>
      </c>
      <c r="G1808">
        <v>7407.97</v>
      </c>
      <c r="H1808">
        <v>2</v>
      </c>
      <c r="I1808">
        <v>14815.94</v>
      </c>
      <c r="J1808">
        <v>4.09</v>
      </c>
      <c r="K1808">
        <v>2139</v>
      </c>
      <c r="L1808" s="2">
        <v>45464</v>
      </c>
      <c r="O1808" t="str">
        <f>IF(ecommerce_10000[[#This Row],[Platform]]="Souq","sq",ecommerce_10000[[#This Row],[Platform]])</f>
        <v>Jumia</v>
      </c>
      <c r="P1808" t="str">
        <f>IF(E1808="Souq","sq",IF(E1808="Jumia","Jum",E1808))</f>
        <v>Jum</v>
      </c>
      <c r="Q1808">
        <f>VLOOKUP(ecommerce_10000[[#This Row],[City]],F:I,4,FALSE)</f>
        <v>13290.4</v>
      </c>
      <c r="R1808" s="1">
        <f>SUMIF(C:C,ecommerce_10000[[#This Row],[Category]],I:I)</f>
        <v>92327183.770000085</v>
      </c>
      <c r="S1808" s="1">
        <f>SUMIFS(I:I,C:C,C1808)</f>
        <v>92327183.770000085</v>
      </c>
      <c r="T1808" s="1" t="str">
        <f>INDEX(F:F,MATCH(ecommerce_10000[[#This Row],[TotalAmount]],I:I,0))</f>
        <v>Alexandria</v>
      </c>
    </row>
    <row r="1809" spans="1:20" x14ac:dyDescent="0.3">
      <c r="A1809" s="1" t="s">
        <v>1853</v>
      </c>
      <c r="B1809" s="1" t="s">
        <v>35</v>
      </c>
      <c r="C1809" s="1" t="s">
        <v>14</v>
      </c>
      <c r="D1809" s="1" t="s">
        <v>36</v>
      </c>
      <c r="E1809" s="1" t="s">
        <v>47</v>
      </c>
      <c r="F1809" s="1" t="s">
        <v>17</v>
      </c>
      <c r="G1809">
        <v>16386.400000000001</v>
      </c>
      <c r="H1809">
        <v>3</v>
      </c>
      <c r="I1809">
        <v>49159.199999999997</v>
      </c>
      <c r="J1809">
        <v>2.8</v>
      </c>
      <c r="K1809">
        <v>3162</v>
      </c>
      <c r="L1809" s="2">
        <v>45548</v>
      </c>
      <c r="O1809" t="str">
        <f>IF(ecommerce_10000[[#This Row],[Platform]]="Souq","sq",ecommerce_10000[[#This Row],[Platform]])</f>
        <v>Amazon</v>
      </c>
      <c r="P1809" t="str">
        <f>IF(E1809="Souq","sq",IF(E1809="Jumia","Jum",E1809))</f>
        <v>Amazon</v>
      </c>
      <c r="Q1809">
        <f>VLOOKUP(ecommerce_10000[[#This Row],[City]],F:I,4,FALSE)</f>
        <v>16284.02</v>
      </c>
      <c r="R1809" s="1">
        <f>SUMIF(C:C,ecommerce_10000[[#This Row],[Category]],I:I)</f>
        <v>92327183.770000085</v>
      </c>
      <c r="S1809" s="1">
        <f>SUMIFS(I:I,C:C,C1809)</f>
        <v>92327183.770000085</v>
      </c>
      <c r="T1809" s="1" t="str">
        <f>INDEX(F:F,MATCH(ecommerce_10000[[#This Row],[TotalAmount]],I:I,0))</f>
        <v>Cairo</v>
      </c>
    </row>
    <row r="1810" spans="1:20" x14ac:dyDescent="0.3">
      <c r="A1810" s="1" t="s">
        <v>1854</v>
      </c>
      <c r="B1810" s="1" t="s">
        <v>25</v>
      </c>
      <c r="C1810" s="1" t="s">
        <v>26</v>
      </c>
      <c r="D1810" s="1" t="s">
        <v>27</v>
      </c>
      <c r="E1810" s="1" t="s">
        <v>22</v>
      </c>
      <c r="F1810" s="1" t="s">
        <v>17</v>
      </c>
      <c r="G1810">
        <v>10180.620000000001</v>
      </c>
      <c r="H1810">
        <v>5</v>
      </c>
      <c r="I1810">
        <v>50903.1</v>
      </c>
      <c r="J1810">
        <v>1.1599999999999999</v>
      </c>
      <c r="K1810">
        <v>1450</v>
      </c>
      <c r="L1810" s="2">
        <v>45642</v>
      </c>
      <c r="O1810" t="str">
        <f>IF(ecommerce_10000[[#This Row],[Platform]]="Souq","sq",ecommerce_10000[[#This Row],[Platform]])</f>
        <v>Jumia</v>
      </c>
      <c r="P1810" t="str">
        <f>IF(E1810="Souq","sq",IF(E1810="Jumia","Jum",E1810))</f>
        <v>Jum</v>
      </c>
      <c r="Q1810">
        <f>VLOOKUP(ecommerce_10000[[#This Row],[City]],F:I,4,FALSE)</f>
        <v>16284.02</v>
      </c>
      <c r="R1810" s="1">
        <f>SUMIF(C:C,ecommerce_10000[[#This Row],[Category]],I:I)</f>
        <v>29200970.130000021</v>
      </c>
      <c r="S1810" s="1">
        <f>SUMIFS(I:I,C:C,C1810)</f>
        <v>29200970.130000021</v>
      </c>
      <c r="T1810" s="1" t="str">
        <f>INDEX(F:F,MATCH(ecommerce_10000[[#This Row],[TotalAmount]],I:I,0))</f>
        <v>Cairo</v>
      </c>
    </row>
    <row r="1811" spans="1:20" x14ac:dyDescent="0.3">
      <c r="A1811" s="1" t="s">
        <v>1855</v>
      </c>
      <c r="B1811" s="1" t="s">
        <v>25</v>
      </c>
      <c r="C1811" s="1" t="s">
        <v>26</v>
      </c>
      <c r="D1811" s="1" t="s">
        <v>27</v>
      </c>
      <c r="E1811" s="1" t="s">
        <v>22</v>
      </c>
      <c r="F1811" s="1" t="s">
        <v>33</v>
      </c>
      <c r="G1811">
        <v>4078.96</v>
      </c>
      <c r="H1811">
        <v>2</v>
      </c>
      <c r="I1811">
        <v>8157.92</v>
      </c>
      <c r="J1811">
        <v>2.11</v>
      </c>
      <c r="K1811">
        <v>2026</v>
      </c>
      <c r="L1811" s="2">
        <v>45579</v>
      </c>
      <c r="O1811" t="str">
        <f>IF(ecommerce_10000[[#This Row],[Platform]]="Souq","sq",ecommerce_10000[[#This Row],[Platform]])</f>
        <v>Jumia</v>
      </c>
      <c r="P1811" t="str">
        <f>IF(E1811="Souq","sq",IF(E1811="Jumia","Jum",E1811))</f>
        <v>Jum</v>
      </c>
      <c r="Q1811">
        <f>VLOOKUP(ecommerce_10000[[#This Row],[City]],F:I,4,FALSE)</f>
        <v>3665.44</v>
      </c>
      <c r="R1811" s="1">
        <f>SUMIF(C:C,ecommerce_10000[[#This Row],[Category]],I:I)</f>
        <v>29200970.130000021</v>
      </c>
      <c r="S1811" s="1">
        <f>SUMIFS(I:I,C:C,C1811)</f>
        <v>29200970.130000021</v>
      </c>
      <c r="T1811" s="1" t="str">
        <f>INDEX(F:F,MATCH(ecommerce_10000[[#This Row],[TotalAmount]],I:I,0))</f>
        <v>Dubai</v>
      </c>
    </row>
    <row r="1812" spans="1:20" x14ac:dyDescent="0.3">
      <c r="A1812" s="1" t="s">
        <v>1856</v>
      </c>
      <c r="B1812" s="1" t="s">
        <v>25</v>
      </c>
      <c r="C1812" s="1" t="s">
        <v>26</v>
      </c>
      <c r="D1812" s="1" t="s">
        <v>27</v>
      </c>
      <c r="E1812" s="1" t="s">
        <v>47</v>
      </c>
      <c r="F1812" s="1" t="s">
        <v>33</v>
      </c>
      <c r="G1812">
        <v>13017.05</v>
      </c>
      <c r="H1812">
        <v>3</v>
      </c>
      <c r="I1812">
        <v>39051.15</v>
      </c>
      <c r="J1812">
        <v>3.57</v>
      </c>
      <c r="K1812">
        <v>308</v>
      </c>
      <c r="L1812" s="2">
        <v>45386</v>
      </c>
      <c r="O1812" t="str">
        <f>IF(ecommerce_10000[[#This Row],[Platform]]="Souq","sq",ecommerce_10000[[#This Row],[Platform]])</f>
        <v>Amazon</v>
      </c>
      <c r="P1812" t="str">
        <f>IF(E1812="Souq","sq",IF(E1812="Jumia","Jum",E1812))</f>
        <v>Amazon</v>
      </c>
      <c r="Q1812">
        <f>VLOOKUP(ecommerce_10000[[#This Row],[City]],F:I,4,FALSE)</f>
        <v>3665.44</v>
      </c>
      <c r="R1812" s="1">
        <f>SUMIF(C:C,ecommerce_10000[[#This Row],[Category]],I:I)</f>
        <v>29200970.130000021</v>
      </c>
      <c r="S1812" s="1">
        <f>SUMIFS(I:I,C:C,C1812)</f>
        <v>29200970.130000021</v>
      </c>
      <c r="T1812" s="1" t="str">
        <f>INDEX(F:F,MATCH(ecommerce_10000[[#This Row],[TotalAmount]],I:I,0))</f>
        <v>Dubai</v>
      </c>
    </row>
    <row r="1813" spans="1:20" x14ac:dyDescent="0.3">
      <c r="A1813" s="1" t="s">
        <v>1857</v>
      </c>
      <c r="B1813" s="1" t="s">
        <v>35</v>
      </c>
      <c r="C1813" s="1" t="s">
        <v>14</v>
      </c>
      <c r="D1813" s="1" t="s">
        <v>36</v>
      </c>
      <c r="E1813" s="1" t="s">
        <v>47</v>
      </c>
      <c r="F1813" s="1" t="s">
        <v>17</v>
      </c>
      <c r="G1813">
        <v>13821.66</v>
      </c>
      <c r="H1813">
        <v>5</v>
      </c>
      <c r="I1813">
        <v>69108.3</v>
      </c>
      <c r="J1813">
        <v>4.24</v>
      </c>
      <c r="K1813">
        <v>3621</v>
      </c>
      <c r="L1813" s="2">
        <v>45532</v>
      </c>
      <c r="O1813" t="str">
        <f>IF(ecommerce_10000[[#This Row],[Platform]]="Souq","sq",ecommerce_10000[[#This Row],[Platform]])</f>
        <v>Amazon</v>
      </c>
      <c r="P1813" t="str">
        <f>IF(E1813="Souq","sq",IF(E1813="Jumia","Jum",E1813))</f>
        <v>Amazon</v>
      </c>
      <c r="Q1813">
        <f>VLOOKUP(ecommerce_10000[[#This Row],[City]],F:I,4,FALSE)</f>
        <v>16284.02</v>
      </c>
      <c r="R1813" s="1">
        <f>SUMIF(C:C,ecommerce_10000[[#This Row],[Category]],I:I)</f>
        <v>92327183.770000085</v>
      </c>
      <c r="S1813" s="1">
        <f>SUMIFS(I:I,C:C,C1813)</f>
        <v>92327183.770000085</v>
      </c>
      <c r="T1813" s="1" t="str">
        <f>INDEX(F:F,MATCH(ecommerce_10000[[#This Row],[TotalAmount]],I:I,0))</f>
        <v>Cairo</v>
      </c>
    </row>
    <row r="1814" spans="1:20" x14ac:dyDescent="0.3">
      <c r="A1814" s="1" t="s">
        <v>1858</v>
      </c>
      <c r="B1814" s="1" t="s">
        <v>19</v>
      </c>
      <c r="C1814" s="1" t="s">
        <v>20</v>
      </c>
      <c r="D1814" s="1" t="s">
        <v>21</v>
      </c>
      <c r="E1814" s="1" t="s">
        <v>47</v>
      </c>
      <c r="F1814" s="1" t="s">
        <v>23</v>
      </c>
      <c r="G1814">
        <v>16858.47</v>
      </c>
      <c r="H1814">
        <v>4</v>
      </c>
      <c r="I1814">
        <v>67433.88</v>
      </c>
      <c r="J1814">
        <v>1.92</v>
      </c>
      <c r="K1814">
        <v>1559</v>
      </c>
      <c r="L1814" s="2">
        <v>45348</v>
      </c>
      <c r="O1814" t="str">
        <f>IF(ecommerce_10000[[#This Row],[Platform]]="Souq","sq",ecommerce_10000[[#This Row],[Platform]])</f>
        <v>Amazon</v>
      </c>
      <c r="P1814" t="str">
        <f>IF(E1814="Souq","sq",IF(E1814="Jumia","Jum",E1814))</f>
        <v>Amazon</v>
      </c>
      <c r="Q1814">
        <f>VLOOKUP(ecommerce_10000[[#This Row],[City]],F:I,4,FALSE)</f>
        <v>13290.4</v>
      </c>
      <c r="R1814" s="1">
        <f>SUMIF(C:C,ecommerce_10000[[#This Row],[Category]],I:I)</f>
        <v>91504159.730000004</v>
      </c>
      <c r="S1814" s="1">
        <f>SUMIFS(I:I,C:C,C1814)</f>
        <v>91504159.730000004</v>
      </c>
      <c r="T1814" s="1" t="str">
        <f>INDEX(F:F,MATCH(ecommerce_10000[[#This Row],[TotalAmount]],I:I,0))</f>
        <v>Alexandria</v>
      </c>
    </row>
    <row r="1815" spans="1:20" x14ac:dyDescent="0.3">
      <c r="A1815" s="1" t="s">
        <v>1859</v>
      </c>
      <c r="B1815" s="1" t="s">
        <v>38</v>
      </c>
      <c r="C1815" s="1" t="s">
        <v>20</v>
      </c>
      <c r="D1815" s="1" t="s">
        <v>39</v>
      </c>
      <c r="E1815" s="1" t="s">
        <v>22</v>
      </c>
      <c r="F1815" s="1" t="s">
        <v>33</v>
      </c>
      <c r="G1815">
        <v>1220.55</v>
      </c>
      <c r="H1815">
        <v>2</v>
      </c>
      <c r="I1815">
        <v>2441.1</v>
      </c>
      <c r="J1815">
        <v>3.95</v>
      </c>
      <c r="K1815">
        <v>3835</v>
      </c>
      <c r="L1815" s="2">
        <v>45373</v>
      </c>
      <c r="O1815" t="str">
        <f>IF(ecommerce_10000[[#This Row],[Platform]]="Souq","sq",ecommerce_10000[[#This Row],[Platform]])</f>
        <v>Jumia</v>
      </c>
      <c r="P1815" t="str">
        <f>IF(E1815="Souq","sq",IF(E1815="Jumia","Jum",E1815))</f>
        <v>Jum</v>
      </c>
      <c r="Q1815">
        <f>VLOOKUP(ecommerce_10000[[#This Row],[City]],F:I,4,FALSE)</f>
        <v>3665.44</v>
      </c>
      <c r="R1815" s="1">
        <f>SUMIF(C:C,ecommerce_10000[[#This Row],[Category]],I:I)</f>
        <v>91504159.730000004</v>
      </c>
      <c r="S1815" s="1">
        <f>SUMIFS(I:I,C:C,C1815)</f>
        <v>91504159.730000004</v>
      </c>
      <c r="T1815" s="1" t="str">
        <f>INDEX(F:F,MATCH(ecommerce_10000[[#This Row],[TotalAmount]],I:I,0))</f>
        <v>Dubai</v>
      </c>
    </row>
    <row r="1816" spans="1:20" x14ac:dyDescent="0.3">
      <c r="A1816" s="1" t="s">
        <v>1860</v>
      </c>
      <c r="B1816" s="1" t="s">
        <v>25</v>
      </c>
      <c r="C1816" s="1" t="s">
        <v>26</v>
      </c>
      <c r="D1816" s="1" t="s">
        <v>27</v>
      </c>
      <c r="E1816" s="1" t="s">
        <v>47</v>
      </c>
      <c r="F1816" s="1" t="s">
        <v>40</v>
      </c>
      <c r="G1816">
        <v>6136.91</v>
      </c>
      <c r="H1816">
        <v>1</v>
      </c>
      <c r="I1816">
        <v>6136.91</v>
      </c>
      <c r="J1816">
        <v>4.5999999999999996</v>
      </c>
      <c r="K1816">
        <v>85</v>
      </c>
      <c r="L1816" s="2">
        <v>45378</v>
      </c>
      <c r="O1816" t="str">
        <f>IF(ecommerce_10000[[#This Row],[Platform]]="Souq","sq",ecommerce_10000[[#This Row],[Platform]])</f>
        <v>Amazon</v>
      </c>
      <c r="P1816" t="str">
        <f>IF(E1816="Souq","sq",IF(E1816="Jumia","Jum",E1816))</f>
        <v>Amazon</v>
      </c>
      <c r="Q1816">
        <f>VLOOKUP(ecommerce_10000[[#This Row],[City]],F:I,4,FALSE)</f>
        <v>99349.3</v>
      </c>
      <c r="R1816" s="1">
        <f>SUMIF(C:C,ecommerce_10000[[#This Row],[Category]],I:I)</f>
        <v>29200970.130000021</v>
      </c>
      <c r="S1816" s="1">
        <f>SUMIFS(I:I,C:C,C1816)</f>
        <v>29200970.130000021</v>
      </c>
      <c r="T1816" s="1" t="str">
        <f>INDEX(F:F,MATCH(ecommerce_10000[[#This Row],[TotalAmount]],I:I,0))</f>
        <v>Riyadh</v>
      </c>
    </row>
    <row r="1817" spans="1:20" x14ac:dyDescent="0.3">
      <c r="A1817" s="1" t="s">
        <v>1861</v>
      </c>
      <c r="B1817" s="1" t="s">
        <v>53</v>
      </c>
      <c r="C1817" s="1" t="s">
        <v>31</v>
      </c>
      <c r="D1817" s="1" t="s">
        <v>54</v>
      </c>
      <c r="E1817" s="1" t="s">
        <v>22</v>
      </c>
      <c r="F1817" s="1" t="s">
        <v>33</v>
      </c>
      <c r="G1817">
        <v>13222.32</v>
      </c>
      <c r="H1817">
        <v>4</v>
      </c>
      <c r="I1817">
        <v>52889.279999999999</v>
      </c>
      <c r="J1817">
        <v>4.38</v>
      </c>
      <c r="K1817">
        <v>952</v>
      </c>
      <c r="L1817" s="2">
        <v>45294</v>
      </c>
      <c r="O1817" t="str">
        <f>IF(ecommerce_10000[[#This Row],[Platform]]="Souq","sq",ecommerce_10000[[#This Row],[Platform]])</f>
        <v>Jumia</v>
      </c>
      <c r="P1817" t="str">
        <f>IF(E1817="Souq","sq",IF(E1817="Jumia","Jum",E1817))</f>
        <v>Jum</v>
      </c>
      <c r="Q1817">
        <f>VLOOKUP(ecommerce_10000[[#This Row],[City]],F:I,4,FALSE)</f>
        <v>3665.44</v>
      </c>
      <c r="R1817" s="1">
        <f>SUMIF(C:C,ecommerce_10000[[#This Row],[Category]],I:I)</f>
        <v>57542997.559999913</v>
      </c>
      <c r="S1817" s="1">
        <f>SUMIFS(I:I,C:C,C1817)</f>
        <v>57542997.559999913</v>
      </c>
      <c r="T1817" s="1" t="str">
        <f>INDEX(F:F,MATCH(ecommerce_10000[[#This Row],[TotalAmount]],I:I,0))</f>
        <v>Dubai</v>
      </c>
    </row>
    <row r="1818" spans="1:20" x14ac:dyDescent="0.3">
      <c r="A1818" s="1" t="s">
        <v>1862</v>
      </c>
      <c r="B1818" s="1" t="s">
        <v>30</v>
      </c>
      <c r="C1818" s="1" t="s">
        <v>31</v>
      </c>
      <c r="D1818" s="1" t="s">
        <v>32</v>
      </c>
      <c r="E1818" s="1" t="s">
        <v>22</v>
      </c>
      <c r="F1818" s="1" t="s">
        <v>40</v>
      </c>
      <c r="G1818">
        <v>19659.63</v>
      </c>
      <c r="H1818">
        <v>4</v>
      </c>
      <c r="I1818">
        <v>78638.52</v>
      </c>
      <c r="J1818">
        <v>1.38</v>
      </c>
      <c r="K1818">
        <v>4866</v>
      </c>
      <c r="L1818" s="2">
        <v>45552</v>
      </c>
      <c r="O1818" t="str">
        <f>IF(ecommerce_10000[[#This Row],[Platform]]="Souq","sq",ecommerce_10000[[#This Row],[Platform]])</f>
        <v>Jumia</v>
      </c>
      <c r="P1818" t="str">
        <f>IF(E1818="Souq","sq",IF(E1818="Jumia","Jum",E1818))</f>
        <v>Jum</v>
      </c>
      <c r="Q1818">
        <f>VLOOKUP(ecommerce_10000[[#This Row],[City]],F:I,4,FALSE)</f>
        <v>99349.3</v>
      </c>
      <c r="R1818" s="1">
        <f>SUMIF(C:C,ecommerce_10000[[#This Row],[Category]],I:I)</f>
        <v>57542997.559999913</v>
      </c>
      <c r="S1818" s="1">
        <f>SUMIFS(I:I,C:C,C1818)</f>
        <v>57542997.559999913</v>
      </c>
      <c r="T1818" s="1" t="str">
        <f>INDEX(F:F,MATCH(ecommerce_10000[[#This Row],[TotalAmount]],I:I,0))</f>
        <v>Riyadh</v>
      </c>
    </row>
    <row r="1819" spans="1:20" x14ac:dyDescent="0.3">
      <c r="A1819" s="1" t="s">
        <v>1863</v>
      </c>
      <c r="B1819" s="1" t="s">
        <v>30</v>
      </c>
      <c r="C1819" s="1" t="s">
        <v>31</v>
      </c>
      <c r="D1819" s="1" t="s">
        <v>32</v>
      </c>
      <c r="E1819" s="1" t="s">
        <v>47</v>
      </c>
      <c r="F1819" s="1" t="s">
        <v>17</v>
      </c>
      <c r="G1819">
        <v>10207.31</v>
      </c>
      <c r="H1819">
        <v>1</v>
      </c>
      <c r="I1819">
        <v>10207.31</v>
      </c>
      <c r="J1819">
        <v>2.9</v>
      </c>
      <c r="K1819">
        <v>2880</v>
      </c>
      <c r="L1819" s="2">
        <v>45460</v>
      </c>
      <c r="O1819" t="str">
        <f>IF(ecommerce_10000[[#This Row],[Platform]]="Souq","sq",ecommerce_10000[[#This Row],[Platform]])</f>
        <v>Amazon</v>
      </c>
      <c r="P1819" t="str">
        <f>IF(E1819="Souq","sq",IF(E1819="Jumia","Jum",E1819))</f>
        <v>Amazon</v>
      </c>
      <c r="Q1819">
        <f>VLOOKUP(ecommerce_10000[[#This Row],[City]],F:I,4,FALSE)</f>
        <v>16284.02</v>
      </c>
      <c r="R1819" s="1">
        <f>SUMIF(C:C,ecommerce_10000[[#This Row],[Category]],I:I)</f>
        <v>57542997.559999913</v>
      </c>
      <c r="S1819" s="1">
        <f>SUMIFS(I:I,C:C,C1819)</f>
        <v>57542997.559999913</v>
      </c>
      <c r="T1819" s="1" t="str">
        <f>INDEX(F:F,MATCH(ecommerce_10000[[#This Row],[TotalAmount]],I:I,0))</f>
        <v>Cairo</v>
      </c>
    </row>
    <row r="1820" spans="1:20" x14ac:dyDescent="0.3">
      <c r="A1820" s="1" t="s">
        <v>1864</v>
      </c>
      <c r="B1820" s="1" t="s">
        <v>13</v>
      </c>
      <c r="C1820" s="1" t="s">
        <v>14</v>
      </c>
      <c r="D1820" s="1" t="s">
        <v>15</v>
      </c>
      <c r="E1820" s="1" t="s">
        <v>16</v>
      </c>
      <c r="F1820" s="1" t="s">
        <v>23</v>
      </c>
      <c r="G1820">
        <v>9184.44</v>
      </c>
      <c r="H1820">
        <v>4</v>
      </c>
      <c r="I1820">
        <v>36737.760000000002</v>
      </c>
      <c r="J1820">
        <v>2.14</v>
      </c>
      <c r="K1820">
        <v>123</v>
      </c>
      <c r="L1820" s="2">
        <v>45520</v>
      </c>
      <c r="O1820" t="str">
        <f>IF(ecommerce_10000[[#This Row],[Platform]]="Souq","sq",ecommerce_10000[[#This Row],[Platform]])</f>
        <v>sq</v>
      </c>
      <c r="P1820" t="str">
        <f>IF(E1820="Souq","sq",IF(E1820="Jumia","Jum",E1820))</f>
        <v>sq</v>
      </c>
      <c r="Q1820">
        <f>VLOOKUP(ecommerce_10000[[#This Row],[City]],F:I,4,FALSE)</f>
        <v>13290.4</v>
      </c>
      <c r="R1820" s="1">
        <f>SUMIF(C:C,ecommerce_10000[[#This Row],[Category]],I:I)</f>
        <v>92327183.770000085</v>
      </c>
      <c r="S1820" s="1">
        <f>SUMIFS(I:I,C:C,C1820)</f>
        <v>92327183.770000085</v>
      </c>
      <c r="T1820" s="1" t="str">
        <f>INDEX(F:F,MATCH(ecommerce_10000[[#This Row],[TotalAmount]],I:I,0))</f>
        <v>Alexandria</v>
      </c>
    </row>
    <row r="1821" spans="1:20" x14ac:dyDescent="0.3">
      <c r="A1821" s="1" t="s">
        <v>1865</v>
      </c>
      <c r="B1821" s="1" t="s">
        <v>13</v>
      </c>
      <c r="C1821" s="1" t="s">
        <v>14</v>
      </c>
      <c r="D1821" s="1" t="s">
        <v>15</v>
      </c>
      <c r="E1821" s="1" t="s">
        <v>22</v>
      </c>
      <c r="F1821" s="1" t="s">
        <v>28</v>
      </c>
      <c r="G1821">
        <v>2835.33</v>
      </c>
      <c r="H1821">
        <v>1</v>
      </c>
      <c r="I1821">
        <v>2835.33</v>
      </c>
      <c r="J1821">
        <v>1.75</v>
      </c>
      <c r="K1821">
        <v>937</v>
      </c>
      <c r="L1821" s="2">
        <v>45306</v>
      </c>
      <c r="O1821" t="str">
        <f>IF(ecommerce_10000[[#This Row],[Platform]]="Souq","sq",ecommerce_10000[[#This Row],[Platform]])</f>
        <v>Jumia</v>
      </c>
      <c r="P1821" t="str">
        <f>IF(E1821="Souq","sq",IF(E1821="Jumia","Jum",E1821))</f>
        <v>Jum</v>
      </c>
      <c r="Q1821">
        <f>VLOOKUP(ecommerce_10000[[#This Row],[City]],F:I,4,FALSE)</f>
        <v>26648.76</v>
      </c>
      <c r="R1821" s="1">
        <f>SUMIF(C:C,ecommerce_10000[[#This Row],[Category]],I:I)</f>
        <v>92327183.770000085</v>
      </c>
      <c r="S1821" s="1">
        <f>SUMIFS(I:I,C:C,C1821)</f>
        <v>92327183.770000085</v>
      </c>
      <c r="T1821" s="1" t="str">
        <f>INDEX(F:F,MATCH(ecommerce_10000[[#This Row],[TotalAmount]],I:I,0))</f>
        <v>Casablanca</v>
      </c>
    </row>
    <row r="1822" spans="1:20" x14ac:dyDescent="0.3">
      <c r="A1822" s="1" t="s">
        <v>1866</v>
      </c>
      <c r="B1822" s="1" t="s">
        <v>53</v>
      </c>
      <c r="C1822" s="1" t="s">
        <v>31</v>
      </c>
      <c r="D1822" s="1" t="s">
        <v>54</v>
      </c>
      <c r="E1822" s="1" t="s">
        <v>22</v>
      </c>
      <c r="F1822" s="1" t="s">
        <v>40</v>
      </c>
      <c r="G1822">
        <v>3365.43</v>
      </c>
      <c r="H1822">
        <v>5</v>
      </c>
      <c r="I1822">
        <v>16827.150000000001</v>
      </c>
      <c r="J1822">
        <v>2.54</v>
      </c>
      <c r="K1822">
        <v>2486</v>
      </c>
      <c r="L1822" s="2">
        <v>45594</v>
      </c>
      <c r="O1822" t="str">
        <f>IF(ecommerce_10000[[#This Row],[Platform]]="Souq","sq",ecommerce_10000[[#This Row],[Platform]])</f>
        <v>Jumia</v>
      </c>
      <c r="P1822" t="str">
        <f>IF(E1822="Souq","sq",IF(E1822="Jumia","Jum",E1822))</f>
        <v>Jum</v>
      </c>
      <c r="Q1822">
        <f>VLOOKUP(ecommerce_10000[[#This Row],[City]],F:I,4,FALSE)</f>
        <v>99349.3</v>
      </c>
      <c r="R1822" s="1">
        <f>SUMIF(C:C,ecommerce_10000[[#This Row],[Category]],I:I)</f>
        <v>57542997.559999913</v>
      </c>
      <c r="S1822" s="1">
        <f>SUMIFS(I:I,C:C,C1822)</f>
        <v>57542997.559999913</v>
      </c>
      <c r="T1822" s="1" t="str">
        <f>INDEX(F:F,MATCH(ecommerce_10000[[#This Row],[TotalAmount]],I:I,0))</f>
        <v>Riyadh</v>
      </c>
    </row>
    <row r="1823" spans="1:20" x14ac:dyDescent="0.3">
      <c r="A1823" s="1" t="s">
        <v>1867</v>
      </c>
      <c r="B1823" s="1" t="s">
        <v>43</v>
      </c>
      <c r="C1823" s="1" t="s">
        <v>44</v>
      </c>
      <c r="D1823" s="1" t="s">
        <v>45</v>
      </c>
      <c r="E1823" s="1" t="s">
        <v>22</v>
      </c>
      <c r="F1823" s="1" t="s">
        <v>40</v>
      </c>
      <c r="G1823">
        <v>2608.0700000000002</v>
      </c>
      <c r="H1823">
        <v>4</v>
      </c>
      <c r="I1823">
        <v>10432.280000000001</v>
      </c>
      <c r="J1823">
        <v>4.2</v>
      </c>
      <c r="K1823">
        <v>1584</v>
      </c>
      <c r="L1823" s="2">
        <v>45611</v>
      </c>
      <c r="O1823" t="str">
        <f>IF(ecommerce_10000[[#This Row],[Platform]]="Souq","sq",ecommerce_10000[[#This Row],[Platform]])</f>
        <v>Jumia</v>
      </c>
      <c r="P1823" t="str">
        <f>IF(E1823="Souq","sq",IF(E1823="Jumia","Jum",E1823))</f>
        <v>Jum</v>
      </c>
      <c r="Q1823">
        <f>VLOOKUP(ecommerce_10000[[#This Row],[City]],F:I,4,FALSE)</f>
        <v>99349.3</v>
      </c>
      <c r="R1823" s="1">
        <f>SUMIF(C:C,ecommerce_10000[[#This Row],[Category]],I:I)</f>
        <v>31420413.200000018</v>
      </c>
      <c r="S1823" s="1">
        <f>SUMIFS(I:I,C:C,C1823)</f>
        <v>31420413.200000018</v>
      </c>
      <c r="T1823" s="1" t="str">
        <f>INDEX(F:F,MATCH(ecommerce_10000[[#This Row],[TotalAmount]],I:I,0))</f>
        <v>Riyadh</v>
      </c>
    </row>
    <row r="1824" spans="1:20" x14ac:dyDescent="0.3">
      <c r="A1824" s="1" t="s">
        <v>1868</v>
      </c>
      <c r="B1824" s="1" t="s">
        <v>19</v>
      </c>
      <c r="C1824" s="1" t="s">
        <v>20</v>
      </c>
      <c r="D1824" s="1" t="s">
        <v>21</v>
      </c>
      <c r="E1824" s="1" t="s">
        <v>47</v>
      </c>
      <c r="F1824" s="1" t="s">
        <v>33</v>
      </c>
      <c r="G1824">
        <v>15257.16</v>
      </c>
      <c r="H1824">
        <v>5</v>
      </c>
      <c r="I1824">
        <v>76285.8</v>
      </c>
      <c r="J1824">
        <v>1.85</v>
      </c>
      <c r="K1824">
        <v>734</v>
      </c>
      <c r="L1824" s="2">
        <v>45314</v>
      </c>
      <c r="O1824" t="str">
        <f>IF(ecommerce_10000[[#This Row],[Platform]]="Souq","sq",ecommerce_10000[[#This Row],[Platform]])</f>
        <v>Amazon</v>
      </c>
      <c r="P1824" t="str">
        <f>IF(E1824="Souq","sq",IF(E1824="Jumia","Jum",E1824))</f>
        <v>Amazon</v>
      </c>
      <c r="Q1824">
        <f>VLOOKUP(ecommerce_10000[[#This Row],[City]],F:I,4,FALSE)</f>
        <v>3665.44</v>
      </c>
      <c r="R1824" s="1">
        <f>SUMIF(C:C,ecommerce_10000[[#This Row],[Category]],I:I)</f>
        <v>91504159.730000004</v>
      </c>
      <c r="S1824" s="1">
        <f>SUMIFS(I:I,C:C,C1824)</f>
        <v>91504159.730000004</v>
      </c>
      <c r="T1824" s="1" t="str">
        <f>INDEX(F:F,MATCH(ecommerce_10000[[#This Row],[TotalAmount]],I:I,0))</f>
        <v>Dubai</v>
      </c>
    </row>
    <row r="1825" spans="1:20" x14ac:dyDescent="0.3">
      <c r="A1825" s="1" t="s">
        <v>1869</v>
      </c>
      <c r="B1825" s="1" t="s">
        <v>19</v>
      </c>
      <c r="C1825" s="1" t="s">
        <v>20</v>
      </c>
      <c r="D1825" s="1" t="s">
        <v>21</v>
      </c>
      <c r="E1825" s="1" t="s">
        <v>16</v>
      </c>
      <c r="F1825" s="1" t="s">
        <v>62</v>
      </c>
      <c r="G1825">
        <v>5089.6000000000004</v>
      </c>
      <c r="H1825">
        <v>3</v>
      </c>
      <c r="I1825">
        <v>15268.8</v>
      </c>
      <c r="J1825">
        <v>3.92</v>
      </c>
      <c r="K1825">
        <v>2913</v>
      </c>
      <c r="L1825" s="2">
        <v>45301</v>
      </c>
      <c r="O1825" t="str">
        <f>IF(ecommerce_10000[[#This Row],[Platform]]="Souq","sq",ecommerce_10000[[#This Row],[Platform]])</f>
        <v>sq</v>
      </c>
      <c r="P1825" t="str">
        <f>IF(E1825="Souq","sq",IF(E1825="Jumia","Jum",E1825))</f>
        <v>sq</v>
      </c>
      <c r="Q1825">
        <f>VLOOKUP(ecommerce_10000[[#This Row],[City]],F:I,4,FALSE)</f>
        <v>27872.98</v>
      </c>
      <c r="R1825" s="1">
        <f>SUMIF(C:C,ecommerce_10000[[#This Row],[Category]],I:I)</f>
        <v>91504159.730000004</v>
      </c>
      <c r="S1825" s="1">
        <f>SUMIFS(I:I,C:C,C1825)</f>
        <v>91504159.730000004</v>
      </c>
      <c r="T1825" s="1" t="str">
        <f>INDEX(F:F,MATCH(ecommerce_10000[[#This Row],[TotalAmount]],I:I,0))</f>
        <v>Giza</v>
      </c>
    </row>
    <row r="1826" spans="1:20" x14ac:dyDescent="0.3">
      <c r="A1826" s="1" t="s">
        <v>1870</v>
      </c>
      <c r="B1826" s="1" t="s">
        <v>38</v>
      </c>
      <c r="C1826" s="1" t="s">
        <v>20</v>
      </c>
      <c r="D1826" s="1" t="s">
        <v>39</v>
      </c>
      <c r="E1826" s="1" t="s">
        <v>22</v>
      </c>
      <c r="F1826" s="1" t="s">
        <v>28</v>
      </c>
      <c r="G1826">
        <v>9038.9500000000007</v>
      </c>
      <c r="H1826">
        <v>1</v>
      </c>
      <c r="I1826">
        <v>9038.9500000000007</v>
      </c>
      <c r="J1826">
        <v>4.2300000000000004</v>
      </c>
      <c r="K1826">
        <v>3268</v>
      </c>
      <c r="L1826" s="2">
        <v>45352</v>
      </c>
      <c r="O1826" t="str">
        <f>IF(ecommerce_10000[[#This Row],[Platform]]="Souq","sq",ecommerce_10000[[#This Row],[Platform]])</f>
        <v>Jumia</v>
      </c>
      <c r="P1826" t="str">
        <f>IF(E1826="Souq","sq",IF(E1826="Jumia","Jum",E1826))</f>
        <v>Jum</v>
      </c>
      <c r="Q1826">
        <f>VLOOKUP(ecommerce_10000[[#This Row],[City]],F:I,4,FALSE)</f>
        <v>26648.76</v>
      </c>
      <c r="R1826" s="1">
        <f>SUMIF(C:C,ecommerce_10000[[#This Row],[Category]],I:I)</f>
        <v>91504159.730000004</v>
      </c>
      <c r="S1826" s="1">
        <f>SUMIFS(I:I,C:C,C1826)</f>
        <v>91504159.730000004</v>
      </c>
      <c r="T1826" s="1" t="str">
        <f>INDEX(F:F,MATCH(ecommerce_10000[[#This Row],[TotalAmount]],I:I,0))</f>
        <v>Casablanca</v>
      </c>
    </row>
    <row r="1827" spans="1:20" x14ac:dyDescent="0.3">
      <c r="A1827" s="1" t="s">
        <v>1871</v>
      </c>
      <c r="B1827" s="1" t="s">
        <v>19</v>
      </c>
      <c r="C1827" s="1" t="s">
        <v>20</v>
      </c>
      <c r="D1827" s="1" t="s">
        <v>21</v>
      </c>
      <c r="E1827" s="1" t="s">
        <v>22</v>
      </c>
      <c r="F1827" s="1" t="s">
        <v>33</v>
      </c>
      <c r="G1827">
        <v>327.19</v>
      </c>
      <c r="H1827">
        <v>3</v>
      </c>
      <c r="I1827">
        <v>981.57</v>
      </c>
      <c r="J1827">
        <v>1.69</v>
      </c>
      <c r="K1827">
        <v>86</v>
      </c>
      <c r="L1827" s="2">
        <v>45448</v>
      </c>
      <c r="O1827" t="str">
        <f>IF(ecommerce_10000[[#This Row],[Platform]]="Souq","sq",ecommerce_10000[[#This Row],[Platform]])</f>
        <v>Jumia</v>
      </c>
      <c r="P1827" t="str">
        <f>IF(E1827="Souq","sq",IF(E1827="Jumia","Jum",E1827))</f>
        <v>Jum</v>
      </c>
      <c r="Q1827">
        <f>VLOOKUP(ecommerce_10000[[#This Row],[City]],F:I,4,FALSE)</f>
        <v>3665.44</v>
      </c>
      <c r="R1827" s="1">
        <f>SUMIF(C:C,ecommerce_10000[[#This Row],[Category]],I:I)</f>
        <v>91504159.730000004</v>
      </c>
      <c r="S1827" s="1">
        <f>SUMIFS(I:I,C:C,C1827)</f>
        <v>91504159.730000004</v>
      </c>
      <c r="T1827" s="1" t="str">
        <f>INDEX(F:F,MATCH(ecommerce_10000[[#This Row],[TotalAmount]],I:I,0))</f>
        <v>Dubai</v>
      </c>
    </row>
    <row r="1828" spans="1:20" x14ac:dyDescent="0.3">
      <c r="A1828" s="1" t="s">
        <v>1872</v>
      </c>
      <c r="B1828" s="1" t="s">
        <v>19</v>
      </c>
      <c r="C1828" s="1" t="s">
        <v>20</v>
      </c>
      <c r="D1828" s="1" t="s">
        <v>21</v>
      </c>
      <c r="E1828" s="1" t="s">
        <v>16</v>
      </c>
      <c r="F1828" s="1" t="s">
        <v>17</v>
      </c>
      <c r="G1828">
        <v>17260.23</v>
      </c>
      <c r="H1828">
        <v>4</v>
      </c>
      <c r="I1828">
        <v>69040.92</v>
      </c>
      <c r="J1828">
        <v>4.13</v>
      </c>
      <c r="K1828">
        <v>349</v>
      </c>
      <c r="L1828" s="2">
        <v>45551</v>
      </c>
      <c r="O1828" t="str">
        <f>IF(ecommerce_10000[[#This Row],[Platform]]="Souq","sq",ecommerce_10000[[#This Row],[Platform]])</f>
        <v>sq</v>
      </c>
      <c r="P1828" t="str">
        <f>IF(E1828="Souq","sq",IF(E1828="Jumia","Jum",E1828))</f>
        <v>sq</v>
      </c>
      <c r="Q1828">
        <f>VLOOKUP(ecommerce_10000[[#This Row],[City]],F:I,4,FALSE)</f>
        <v>16284.02</v>
      </c>
      <c r="R1828" s="1">
        <f>SUMIF(C:C,ecommerce_10000[[#This Row],[Category]],I:I)</f>
        <v>91504159.730000004</v>
      </c>
      <c r="S1828" s="1">
        <f>SUMIFS(I:I,C:C,C1828)</f>
        <v>91504159.730000004</v>
      </c>
      <c r="T1828" s="1" t="str">
        <f>INDEX(F:F,MATCH(ecommerce_10000[[#This Row],[TotalAmount]],I:I,0))</f>
        <v>Cairo</v>
      </c>
    </row>
    <row r="1829" spans="1:20" x14ac:dyDescent="0.3">
      <c r="A1829" s="1" t="s">
        <v>1873</v>
      </c>
      <c r="B1829" s="1" t="s">
        <v>19</v>
      </c>
      <c r="C1829" s="1" t="s">
        <v>20</v>
      </c>
      <c r="D1829" s="1" t="s">
        <v>21</v>
      </c>
      <c r="E1829" s="1" t="s">
        <v>47</v>
      </c>
      <c r="F1829" s="1" t="s">
        <v>40</v>
      </c>
      <c r="G1829">
        <v>15703.36</v>
      </c>
      <c r="H1829">
        <v>4</v>
      </c>
      <c r="I1829">
        <v>62813.440000000002</v>
      </c>
      <c r="J1829">
        <v>1.81</v>
      </c>
      <c r="K1829">
        <v>2543</v>
      </c>
      <c r="L1829" s="2">
        <v>45460</v>
      </c>
      <c r="O1829" t="str">
        <f>IF(ecommerce_10000[[#This Row],[Platform]]="Souq","sq",ecommerce_10000[[#This Row],[Platform]])</f>
        <v>Amazon</v>
      </c>
      <c r="P1829" t="str">
        <f>IF(E1829="Souq","sq",IF(E1829="Jumia","Jum",E1829))</f>
        <v>Amazon</v>
      </c>
      <c r="Q1829">
        <f>VLOOKUP(ecommerce_10000[[#This Row],[City]],F:I,4,FALSE)</f>
        <v>99349.3</v>
      </c>
      <c r="R1829" s="1">
        <f>SUMIF(C:C,ecommerce_10000[[#This Row],[Category]],I:I)</f>
        <v>91504159.730000004</v>
      </c>
      <c r="S1829" s="1">
        <f>SUMIFS(I:I,C:C,C1829)</f>
        <v>91504159.730000004</v>
      </c>
      <c r="T1829" s="1" t="str">
        <f>INDEX(F:F,MATCH(ecommerce_10000[[#This Row],[TotalAmount]],I:I,0))</f>
        <v>Riyadh</v>
      </c>
    </row>
    <row r="1830" spans="1:20" x14ac:dyDescent="0.3">
      <c r="A1830" s="1" t="s">
        <v>1874</v>
      </c>
      <c r="B1830" s="1" t="s">
        <v>19</v>
      </c>
      <c r="C1830" s="1" t="s">
        <v>20</v>
      </c>
      <c r="D1830" s="1" t="s">
        <v>21</v>
      </c>
      <c r="E1830" s="1" t="s">
        <v>22</v>
      </c>
      <c r="F1830" s="1" t="s">
        <v>62</v>
      </c>
      <c r="G1830">
        <v>7333.57</v>
      </c>
      <c r="H1830">
        <v>5</v>
      </c>
      <c r="I1830">
        <v>36667.85</v>
      </c>
      <c r="J1830">
        <v>2.23</v>
      </c>
      <c r="K1830">
        <v>2863</v>
      </c>
      <c r="L1830" s="2">
        <v>45298</v>
      </c>
      <c r="O1830" t="str">
        <f>IF(ecommerce_10000[[#This Row],[Platform]]="Souq","sq",ecommerce_10000[[#This Row],[Platform]])</f>
        <v>Jumia</v>
      </c>
      <c r="P1830" t="str">
        <f>IF(E1830="Souq","sq",IF(E1830="Jumia","Jum",E1830))</f>
        <v>Jum</v>
      </c>
      <c r="Q1830">
        <f>VLOOKUP(ecommerce_10000[[#This Row],[City]],F:I,4,FALSE)</f>
        <v>27872.98</v>
      </c>
      <c r="R1830" s="1">
        <f>SUMIF(C:C,ecommerce_10000[[#This Row],[Category]],I:I)</f>
        <v>91504159.730000004</v>
      </c>
      <c r="S1830" s="1">
        <f>SUMIFS(I:I,C:C,C1830)</f>
        <v>91504159.730000004</v>
      </c>
      <c r="T1830" s="1" t="str">
        <f>INDEX(F:F,MATCH(ecommerce_10000[[#This Row],[TotalAmount]],I:I,0))</f>
        <v>Giza</v>
      </c>
    </row>
    <row r="1831" spans="1:20" x14ac:dyDescent="0.3">
      <c r="A1831" s="1" t="s">
        <v>1875</v>
      </c>
      <c r="B1831" s="1" t="s">
        <v>25</v>
      </c>
      <c r="C1831" s="1" t="s">
        <v>26</v>
      </c>
      <c r="D1831" s="1" t="s">
        <v>27</v>
      </c>
      <c r="E1831" s="1" t="s">
        <v>16</v>
      </c>
      <c r="F1831" s="1" t="s">
        <v>33</v>
      </c>
      <c r="G1831">
        <v>1252.01</v>
      </c>
      <c r="H1831">
        <v>1</v>
      </c>
      <c r="I1831">
        <v>1252.01</v>
      </c>
      <c r="J1831">
        <v>2.56</v>
      </c>
      <c r="K1831">
        <v>892</v>
      </c>
      <c r="L1831" s="2">
        <v>45333</v>
      </c>
      <c r="O1831" t="str">
        <f>IF(ecommerce_10000[[#This Row],[Platform]]="Souq","sq",ecommerce_10000[[#This Row],[Platform]])</f>
        <v>sq</v>
      </c>
      <c r="P1831" t="str">
        <f>IF(E1831="Souq","sq",IF(E1831="Jumia","Jum",E1831))</f>
        <v>sq</v>
      </c>
      <c r="Q1831">
        <f>VLOOKUP(ecommerce_10000[[#This Row],[City]],F:I,4,FALSE)</f>
        <v>3665.44</v>
      </c>
      <c r="R1831" s="1">
        <f>SUMIF(C:C,ecommerce_10000[[#This Row],[Category]],I:I)</f>
        <v>29200970.130000021</v>
      </c>
      <c r="S1831" s="1">
        <f>SUMIFS(I:I,C:C,C1831)</f>
        <v>29200970.130000021</v>
      </c>
      <c r="T1831" s="1" t="str">
        <f>INDEX(F:F,MATCH(ecommerce_10000[[#This Row],[TotalAmount]],I:I,0))</f>
        <v>Dubai</v>
      </c>
    </row>
    <row r="1832" spans="1:20" x14ac:dyDescent="0.3">
      <c r="A1832" s="1" t="s">
        <v>1876</v>
      </c>
      <c r="B1832" s="1" t="s">
        <v>30</v>
      </c>
      <c r="C1832" s="1" t="s">
        <v>31</v>
      </c>
      <c r="D1832" s="1" t="s">
        <v>32</v>
      </c>
      <c r="E1832" s="1" t="s">
        <v>47</v>
      </c>
      <c r="F1832" s="1" t="s">
        <v>40</v>
      </c>
      <c r="G1832">
        <v>12478.32</v>
      </c>
      <c r="H1832">
        <v>5</v>
      </c>
      <c r="I1832">
        <v>62391.6</v>
      </c>
      <c r="J1832">
        <v>3.83</v>
      </c>
      <c r="K1832">
        <v>3362</v>
      </c>
      <c r="L1832" s="2">
        <v>45516</v>
      </c>
      <c r="O1832" t="str">
        <f>IF(ecommerce_10000[[#This Row],[Platform]]="Souq","sq",ecommerce_10000[[#This Row],[Platform]])</f>
        <v>Amazon</v>
      </c>
      <c r="P1832" t="str">
        <f>IF(E1832="Souq","sq",IF(E1832="Jumia","Jum",E1832))</f>
        <v>Amazon</v>
      </c>
      <c r="Q1832">
        <f>VLOOKUP(ecommerce_10000[[#This Row],[City]],F:I,4,FALSE)</f>
        <v>99349.3</v>
      </c>
      <c r="R1832" s="1">
        <f>SUMIF(C:C,ecommerce_10000[[#This Row],[Category]],I:I)</f>
        <v>57542997.559999913</v>
      </c>
      <c r="S1832" s="1">
        <f>SUMIFS(I:I,C:C,C1832)</f>
        <v>57542997.559999913</v>
      </c>
      <c r="T1832" s="1" t="str">
        <f>INDEX(F:F,MATCH(ecommerce_10000[[#This Row],[TotalAmount]],I:I,0))</f>
        <v>Riyadh</v>
      </c>
    </row>
    <row r="1833" spans="1:20" x14ac:dyDescent="0.3">
      <c r="A1833" s="1" t="s">
        <v>1877</v>
      </c>
      <c r="B1833" s="1" t="s">
        <v>65</v>
      </c>
      <c r="C1833" s="1" t="s">
        <v>20</v>
      </c>
      <c r="D1833" s="1" t="s">
        <v>66</v>
      </c>
      <c r="E1833" s="1" t="s">
        <v>47</v>
      </c>
      <c r="F1833" s="1" t="s">
        <v>40</v>
      </c>
      <c r="G1833">
        <v>7595.95</v>
      </c>
      <c r="H1833">
        <v>4</v>
      </c>
      <c r="I1833">
        <v>30383.8</v>
      </c>
      <c r="J1833">
        <v>1.46</v>
      </c>
      <c r="K1833">
        <v>4398</v>
      </c>
      <c r="L1833" s="2">
        <v>45561</v>
      </c>
      <c r="O1833" t="str">
        <f>IF(ecommerce_10000[[#This Row],[Platform]]="Souq","sq",ecommerce_10000[[#This Row],[Platform]])</f>
        <v>Amazon</v>
      </c>
      <c r="P1833" t="str">
        <f>IF(E1833="Souq","sq",IF(E1833="Jumia","Jum",E1833))</f>
        <v>Amazon</v>
      </c>
      <c r="Q1833">
        <f>VLOOKUP(ecommerce_10000[[#This Row],[City]],F:I,4,FALSE)</f>
        <v>99349.3</v>
      </c>
      <c r="R1833" s="1">
        <f>SUMIF(C:C,ecommerce_10000[[#This Row],[Category]],I:I)</f>
        <v>91504159.730000004</v>
      </c>
      <c r="S1833" s="1">
        <f>SUMIFS(I:I,C:C,C1833)</f>
        <v>91504159.730000004</v>
      </c>
      <c r="T1833" s="1" t="str">
        <f>INDEX(F:F,MATCH(ecommerce_10000[[#This Row],[TotalAmount]],I:I,0))</f>
        <v>Riyadh</v>
      </c>
    </row>
    <row r="1834" spans="1:20" x14ac:dyDescent="0.3">
      <c r="A1834" s="1" t="s">
        <v>1878</v>
      </c>
      <c r="B1834" s="1" t="s">
        <v>49</v>
      </c>
      <c r="C1834" s="1" t="s">
        <v>14</v>
      </c>
      <c r="D1834" s="1" t="s">
        <v>50</v>
      </c>
      <c r="E1834" s="1" t="s">
        <v>47</v>
      </c>
      <c r="F1834" s="1" t="s">
        <v>28</v>
      </c>
      <c r="G1834">
        <v>17342.310000000001</v>
      </c>
      <c r="H1834">
        <v>2</v>
      </c>
      <c r="I1834">
        <v>34684.620000000003</v>
      </c>
      <c r="J1834">
        <v>4.57</v>
      </c>
      <c r="K1834">
        <v>2382</v>
      </c>
      <c r="L1834" s="2">
        <v>45386</v>
      </c>
      <c r="O1834" t="str">
        <f>IF(ecommerce_10000[[#This Row],[Platform]]="Souq","sq",ecommerce_10000[[#This Row],[Platform]])</f>
        <v>Amazon</v>
      </c>
      <c r="P1834" t="str">
        <f>IF(E1834="Souq","sq",IF(E1834="Jumia","Jum",E1834))</f>
        <v>Amazon</v>
      </c>
      <c r="Q1834">
        <f>VLOOKUP(ecommerce_10000[[#This Row],[City]],F:I,4,FALSE)</f>
        <v>26648.76</v>
      </c>
      <c r="R1834" s="1">
        <f>SUMIF(C:C,ecommerce_10000[[#This Row],[Category]],I:I)</f>
        <v>92327183.770000085</v>
      </c>
      <c r="S1834" s="1">
        <f>SUMIFS(I:I,C:C,C1834)</f>
        <v>92327183.770000085</v>
      </c>
      <c r="T1834" s="1" t="str">
        <f>INDEX(F:F,MATCH(ecommerce_10000[[#This Row],[TotalAmount]],I:I,0))</f>
        <v>Casablanca</v>
      </c>
    </row>
    <row r="1835" spans="1:20" x14ac:dyDescent="0.3">
      <c r="A1835" s="1" t="s">
        <v>1879</v>
      </c>
      <c r="B1835" s="1" t="s">
        <v>25</v>
      </c>
      <c r="C1835" s="1" t="s">
        <v>26</v>
      </c>
      <c r="D1835" s="1" t="s">
        <v>27</v>
      </c>
      <c r="E1835" s="1" t="s">
        <v>22</v>
      </c>
      <c r="F1835" s="1" t="s">
        <v>33</v>
      </c>
      <c r="G1835">
        <v>5579.08</v>
      </c>
      <c r="H1835">
        <v>2</v>
      </c>
      <c r="I1835">
        <v>11158.16</v>
      </c>
      <c r="J1835">
        <v>2.08</v>
      </c>
      <c r="K1835">
        <v>4712</v>
      </c>
      <c r="L1835" s="2">
        <v>45418</v>
      </c>
      <c r="O1835" t="str">
        <f>IF(ecommerce_10000[[#This Row],[Platform]]="Souq","sq",ecommerce_10000[[#This Row],[Platform]])</f>
        <v>Jumia</v>
      </c>
      <c r="P1835" t="str">
        <f>IF(E1835="Souq","sq",IF(E1835="Jumia","Jum",E1835))</f>
        <v>Jum</v>
      </c>
      <c r="Q1835">
        <f>VLOOKUP(ecommerce_10000[[#This Row],[City]],F:I,4,FALSE)</f>
        <v>3665.44</v>
      </c>
      <c r="R1835" s="1">
        <f>SUMIF(C:C,ecommerce_10000[[#This Row],[Category]],I:I)</f>
        <v>29200970.130000021</v>
      </c>
      <c r="S1835" s="1">
        <f>SUMIFS(I:I,C:C,C1835)</f>
        <v>29200970.130000021</v>
      </c>
      <c r="T1835" s="1" t="str">
        <f>INDEX(F:F,MATCH(ecommerce_10000[[#This Row],[TotalAmount]],I:I,0))</f>
        <v>Dubai</v>
      </c>
    </row>
    <row r="1836" spans="1:20" x14ac:dyDescent="0.3">
      <c r="A1836" s="1" t="s">
        <v>1880</v>
      </c>
      <c r="B1836" s="1" t="s">
        <v>65</v>
      </c>
      <c r="C1836" s="1" t="s">
        <v>20</v>
      </c>
      <c r="D1836" s="1" t="s">
        <v>66</v>
      </c>
      <c r="E1836" s="1" t="s">
        <v>47</v>
      </c>
      <c r="F1836" s="1" t="s">
        <v>62</v>
      </c>
      <c r="G1836">
        <v>1904.05</v>
      </c>
      <c r="H1836">
        <v>4</v>
      </c>
      <c r="I1836">
        <v>7616.2</v>
      </c>
      <c r="J1836">
        <v>2.87</v>
      </c>
      <c r="K1836">
        <v>2082</v>
      </c>
      <c r="L1836" s="2">
        <v>45445</v>
      </c>
      <c r="O1836" t="str">
        <f>IF(ecommerce_10000[[#This Row],[Platform]]="Souq","sq",ecommerce_10000[[#This Row],[Platform]])</f>
        <v>Amazon</v>
      </c>
      <c r="P1836" t="str">
        <f>IF(E1836="Souq","sq",IF(E1836="Jumia","Jum",E1836))</f>
        <v>Amazon</v>
      </c>
      <c r="Q1836">
        <f>VLOOKUP(ecommerce_10000[[#This Row],[City]],F:I,4,FALSE)</f>
        <v>27872.98</v>
      </c>
      <c r="R1836" s="1">
        <f>SUMIF(C:C,ecommerce_10000[[#This Row],[Category]],I:I)</f>
        <v>91504159.730000004</v>
      </c>
      <c r="S1836" s="1">
        <f>SUMIFS(I:I,C:C,C1836)</f>
        <v>91504159.730000004</v>
      </c>
      <c r="T1836" s="1" t="str">
        <f>INDEX(F:F,MATCH(ecommerce_10000[[#This Row],[TotalAmount]],I:I,0))</f>
        <v>Giza</v>
      </c>
    </row>
    <row r="1837" spans="1:20" x14ac:dyDescent="0.3">
      <c r="A1837" s="1" t="s">
        <v>1881</v>
      </c>
      <c r="B1837" s="1" t="s">
        <v>65</v>
      </c>
      <c r="C1837" s="1" t="s">
        <v>20</v>
      </c>
      <c r="D1837" s="1" t="s">
        <v>66</v>
      </c>
      <c r="E1837" s="1" t="s">
        <v>16</v>
      </c>
      <c r="F1837" s="1" t="s">
        <v>17</v>
      </c>
      <c r="G1837">
        <v>3102.54</v>
      </c>
      <c r="H1837">
        <v>2</v>
      </c>
      <c r="I1837">
        <v>6205.08</v>
      </c>
      <c r="J1837">
        <v>1.8</v>
      </c>
      <c r="K1837">
        <v>1795</v>
      </c>
      <c r="L1837" s="2">
        <v>45558</v>
      </c>
      <c r="O1837" t="str">
        <f>IF(ecommerce_10000[[#This Row],[Platform]]="Souq","sq",ecommerce_10000[[#This Row],[Platform]])</f>
        <v>sq</v>
      </c>
      <c r="P1837" t="str">
        <f>IF(E1837="Souq","sq",IF(E1837="Jumia","Jum",E1837))</f>
        <v>sq</v>
      </c>
      <c r="Q1837">
        <f>VLOOKUP(ecommerce_10000[[#This Row],[City]],F:I,4,FALSE)</f>
        <v>16284.02</v>
      </c>
      <c r="R1837" s="1">
        <f>SUMIF(C:C,ecommerce_10000[[#This Row],[Category]],I:I)</f>
        <v>91504159.730000004</v>
      </c>
      <c r="S1837" s="1">
        <f>SUMIFS(I:I,C:C,C1837)</f>
        <v>91504159.730000004</v>
      </c>
      <c r="T1837" s="1" t="str">
        <f>INDEX(F:F,MATCH(ecommerce_10000[[#This Row],[TotalAmount]],I:I,0))</f>
        <v>Cairo</v>
      </c>
    </row>
    <row r="1838" spans="1:20" x14ac:dyDescent="0.3">
      <c r="A1838" s="1" t="s">
        <v>1882</v>
      </c>
      <c r="B1838" s="1" t="s">
        <v>38</v>
      </c>
      <c r="C1838" s="1" t="s">
        <v>20</v>
      </c>
      <c r="D1838" s="1" t="s">
        <v>39</v>
      </c>
      <c r="E1838" s="1" t="s">
        <v>22</v>
      </c>
      <c r="F1838" s="1" t="s">
        <v>23</v>
      </c>
      <c r="G1838">
        <v>16583.43</v>
      </c>
      <c r="H1838">
        <v>5</v>
      </c>
      <c r="I1838">
        <v>82917.149999999994</v>
      </c>
      <c r="J1838">
        <v>1.93</v>
      </c>
      <c r="K1838">
        <v>3858</v>
      </c>
      <c r="L1838" s="2">
        <v>45407</v>
      </c>
      <c r="O1838" t="str">
        <f>IF(ecommerce_10000[[#This Row],[Platform]]="Souq","sq",ecommerce_10000[[#This Row],[Platform]])</f>
        <v>Jumia</v>
      </c>
      <c r="P1838" t="str">
        <f>IF(E1838="Souq","sq",IF(E1838="Jumia","Jum",E1838))</f>
        <v>Jum</v>
      </c>
      <c r="Q1838">
        <f>VLOOKUP(ecommerce_10000[[#This Row],[City]],F:I,4,FALSE)</f>
        <v>13290.4</v>
      </c>
      <c r="R1838" s="1">
        <f>SUMIF(C:C,ecommerce_10000[[#This Row],[Category]],I:I)</f>
        <v>91504159.730000004</v>
      </c>
      <c r="S1838" s="1">
        <f>SUMIFS(I:I,C:C,C1838)</f>
        <v>91504159.730000004</v>
      </c>
      <c r="T1838" s="1" t="str">
        <f>INDEX(F:F,MATCH(ecommerce_10000[[#This Row],[TotalAmount]],I:I,0))</f>
        <v>Alexandria</v>
      </c>
    </row>
    <row r="1839" spans="1:20" x14ac:dyDescent="0.3">
      <c r="A1839" s="1" t="s">
        <v>1883</v>
      </c>
      <c r="B1839" s="1" t="s">
        <v>53</v>
      </c>
      <c r="C1839" s="1" t="s">
        <v>31</v>
      </c>
      <c r="D1839" s="1" t="s">
        <v>54</v>
      </c>
      <c r="E1839" s="1" t="s">
        <v>16</v>
      </c>
      <c r="F1839" s="1" t="s">
        <v>23</v>
      </c>
      <c r="G1839">
        <v>18371.36</v>
      </c>
      <c r="H1839">
        <v>3</v>
      </c>
      <c r="I1839">
        <v>55114.080000000002</v>
      </c>
      <c r="J1839">
        <v>1.99</v>
      </c>
      <c r="K1839">
        <v>2147</v>
      </c>
      <c r="L1839" s="2">
        <v>45405</v>
      </c>
      <c r="O1839" t="str">
        <f>IF(ecommerce_10000[[#This Row],[Platform]]="Souq","sq",ecommerce_10000[[#This Row],[Platform]])</f>
        <v>sq</v>
      </c>
      <c r="P1839" t="str">
        <f>IF(E1839="Souq","sq",IF(E1839="Jumia","Jum",E1839))</f>
        <v>sq</v>
      </c>
      <c r="Q1839">
        <f>VLOOKUP(ecommerce_10000[[#This Row],[City]],F:I,4,FALSE)</f>
        <v>13290.4</v>
      </c>
      <c r="R1839" s="1">
        <f>SUMIF(C:C,ecommerce_10000[[#This Row],[Category]],I:I)</f>
        <v>57542997.559999913</v>
      </c>
      <c r="S1839" s="1">
        <f>SUMIFS(I:I,C:C,C1839)</f>
        <v>57542997.559999913</v>
      </c>
      <c r="T1839" s="1" t="str">
        <f>INDEX(F:F,MATCH(ecommerce_10000[[#This Row],[TotalAmount]],I:I,0))</f>
        <v>Alexandria</v>
      </c>
    </row>
    <row r="1840" spans="1:20" x14ac:dyDescent="0.3">
      <c r="A1840" s="1" t="s">
        <v>1884</v>
      </c>
      <c r="B1840" s="1" t="s">
        <v>25</v>
      </c>
      <c r="C1840" s="1" t="s">
        <v>26</v>
      </c>
      <c r="D1840" s="1" t="s">
        <v>27</v>
      </c>
      <c r="E1840" s="1" t="s">
        <v>22</v>
      </c>
      <c r="F1840" s="1" t="s">
        <v>40</v>
      </c>
      <c r="G1840">
        <v>19318.37</v>
      </c>
      <c r="H1840">
        <v>4</v>
      </c>
      <c r="I1840">
        <v>77273.48</v>
      </c>
      <c r="J1840">
        <v>4.18</v>
      </c>
      <c r="K1840">
        <v>4756</v>
      </c>
      <c r="L1840" s="2">
        <v>45495</v>
      </c>
      <c r="O1840" t="str">
        <f>IF(ecommerce_10000[[#This Row],[Platform]]="Souq","sq",ecommerce_10000[[#This Row],[Platform]])</f>
        <v>Jumia</v>
      </c>
      <c r="P1840" t="str">
        <f>IF(E1840="Souq","sq",IF(E1840="Jumia","Jum",E1840))</f>
        <v>Jum</v>
      </c>
      <c r="Q1840">
        <f>VLOOKUP(ecommerce_10000[[#This Row],[City]],F:I,4,FALSE)</f>
        <v>99349.3</v>
      </c>
      <c r="R1840" s="1">
        <f>SUMIF(C:C,ecommerce_10000[[#This Row],[Category]],I:I)</f>
        <v>29200970.130000021</v>
      </c>
      <c r="S1840" s="1">
        <f>SUMIFS(I:I,C:C,C1840)</f>
        <v>29200970.130000021</v>
      </c>
      <c r="T1840" s="1" t="str">
        <f>INDEX(F:F,MATCH(ecommerce_10000[[#This Row],[TotalAmount]],I:I,0))</f>
        <v>Riyadh</v>
      </c>
    </row>
    <row r="1841" spans="1:20" x14ac:dyDescent="0.3">
      <c r="A1841" s="1" t="s">
        <v>1885</v>
      </c>
      <c r="B1841" s="1" t="s">
        <v>30</v>
      </c>
      <c r="C1841" s="1" t="s">
        <v>31</v>
      </c>
      <c r="D1841" s="1" t="s">
        <v>32</v>
      </c>
      <c r="E1841" s="1" t="s">
        <v>47</v>
      </c>
      <c r="F1841" s="1" t="s">
        <v>40</v>
      </c>
      <c r="G1841">
        <v>479.28</v>
      </c>
      <c r="H1841">
        <v>3</v>
      </c>
      <c r="I1841">
        <v>1437.84</v>
      </c>
      <c r="J1841">
        <v>1.82</v>
      </c>
      <c r="K1841">
        <v>2081</v>
      </c>
      <c r="L1841" s="2">
        <v>45298</v>
      </c>
      <c r="O1841" t="str">
        <f>IF(ecommerce_10000[[#This Row],[Platform]]="Souq","sq",ecommerce_10000[[#This Row],[Platform]])</f>
        <v>Amazon</v>
      </c>
      <c r="P1841" t="str">
        <f>IF(E1841="Souq","sq",IF(E1841="Jumia","Jum",E1841))</f>
        <v>Amazon</v>
      </c>
      <c r="Q1841">
        <f>VLOOKUP(ecommerce_10000[[#This Row],[City]],F:I,4,FALSE)</f>
        <v>99349.3</v>
      </c>
      <c r="R1841" s="1">
        <f>SUMIF(C:C,ecommerce_10000[[#This Row],[Category]],I:I)</f>
        <v>57542997.559999913</v>
      </c>
      <c r="S1841" s="1">
        <f>SUMIFS(I:I,C:C,C1841)</f>
        <v>57542997.559999913</v>
      </c>
      <c r="T1841" s="1" t="str">
        <f>INDEX(F:F,MATCH(ecommerce_10000[[#This Row],[TotalAmount]],I:I,0))</f>
        <v>Riyadh</v>
      </c>
    </row>
    <row r="1842" spans="1:20" x14ac:dyDescent="0.3">
      <c r="A1842" s="1" t="s">
        <v>1886</v>
      </c>
      <c r="B1842" s="1" t="s">
        <v>53</v>
      </c>
      <c r="C1842" s="1" t="s">
        <v>31</v>
      </c>
      <c r="D1842" s="1" t="s">
        <v>54</v>
      </c>
      <c r="E1842" s="1" t="s">
        <v>22</v>
      </c>
      <c r="F1842" s="1" t="s">
        <v>40</v>
      </c>
      <c r="G1842">
        <v>12627.79</v>
      </c>
      <c r="H1842">
        <v>5</v>
      </c>
      <c r="I1842">
        <v>63138.95</v>
      </c>
      <c r="J1842">
        <v>3.18</v>
      </c>
      <c r="K1842">
        <v>2407</v>
      </c>
      <c r="L1842" s="2">
        <v>45484</v>
      </c>
      <c r="O1842" t="str">
        <f>IF(ecommerce_10000[[#This Row],[Platform]]="Souq","sq",ecommerce_10000[[#This Row],[Platform]])</f>
        <v>Jumia</v>
      </c>
      <c r="P1842" t="str">
        <f>IF(E1842="Souq","sq",IF(E1842="Jumia","Jum",E1842))</f>
        <v>Jum</v>
      </c>
      <c r="Q1842">
        <f>VLOOKUP(ecommerce_10000[[#This Row],[City]],F:I,4,FALSE)</f>
        <v>99349.3</v>
      </c>
      <c r="R1842" s="1">
        <f>SUMIF(C:C,ecommerce_10000[[#This Row],[Category]],I:I)</f>
        <v>57542997.559999913</v>
      </c>
      <c r="S1842" s="1">
        <f>SUMIFS(I:I,C:C,C1842)</f>
        <v>57542997.559999913</v>
      </c>
      <c r="T1842" s="1" t="str">
        <f>INDEX(F:F,MATCH(ecommerce_10000[[#This Row],[TotalAmount]],I:I,0))</f>
        <v>Riyadh</v>
      </c>
    </row>
    <row r="1843" spans="1:20" x14ac:dyDescent="0.3">
      <c r="A1843" s="1" t="s">
        <v>1887</v>
      </c>
      <c r="B1843" s="1" t="s">
        <v>25</v>
      </c>
      <c r="C1843" s="1" t="s">
        <v>26</v>
      </c>
      <c r="D1843" s="1" t="s">
        <v>27</v>
      </c>
      <c r="E1843" s="1" t="s">
        <v>22</v>
      </c>
      <c r="F1843" s="1" t="s">
        <v>28</v>
      </c>
      <c r="G1843">
        <v>9589.5400000000009</v>
      </c>
      <c r="H1843">
        <v>3</v>
      </c>
      <c r="I1843">
        <v>28768.62</v>
      </c>
      <c r="J1843">
        <v>2.48</v>
      </c>
      <c r="K1843">
        <v>3858</v>
      </c>
      <c r="L1843" s="2">
        <v>45563</v>
      </c>
      <c r="O1843" t="str">
        <f>IF(ecommerce_10000[[#This Row],[Platform]]="Souq","sq",ecommerce_10000[[#This Row],[Platform]])</f>
        <v>Jumia</v>
      </c>
      <c r="P1843" t="str">
        <f>IF(E1843="Souq","sq",IF(E1843="Jumia","Jum",E1843))</f>
        <v>Jum</v>
      </c>
      <c r="Q1843">
        <f>VLOOKUP(ecommerce_10000[[#This Row],[City]],F:I,4,FALSE)</f>
        <v>26648.76</v>
      </c>
      <c r="R1843" s="1">
        <f>SUMIF(C:C,ecommerce_10000[[#This Row],[Category]],I:I)</f>
        <v>29200970.130000021</v>
      </c>
      <c r="S1843" s="1">
        <f>SUMIFS(I:I,C:C,C1843)</f>
        <v>29200970.130000021</v>
      </c>
      <c r="T1843" s="1" t="str">
        <f>INDEX(F:F,MATCH(ecommerce_10000[[#This Row],[TotalAmount]],I:I,0))</f>
        <v>Casablanca</v>
      </c>
    </row>
    <row r="1844" spans="1:20" x14ac:dyDescent="0.3">
      <c r="A1844" s="1" t="s">
        <v>1888</v>
      </c>
      <c r="B1844" s="1" t="s">
        <v>13</v>
      </c>
      <c r="C1844" s="1" t="s">
        <v>14</v>
      </c>
      <c r="D1844" s="1" t="s">
        <v>15</v>
      </c>
      <c r="E1844" s="1" t="s">
        <v>47</v>
      </c>
      <c r="F1844" s="1" t="s">
        <v>62</v>
      </c>
      <c r="G1844">
        <v>1312.51</v>
      </c>
      <c r="H1844">
        <v>2</v>
      </c>
      <c r="I1844">
        <v>2625.02</v>
      </c>
      <c r="J1844">
        <v>4.4800000000000004</v>
      </c>
      <c r="K1844">
        <v>4510</v>
      </c>
      <c r="L1844" s="2">
        <v>45487</v>
      </c>
      <c r="O1844" t="str">
        <f>IF(ecommerce_10000[[#This Row],[Platform]]="Souq","sq",ecommerce_10000[[#This Row],[Platform]])</f>
        <v>Amazon</v>
      </c>
      <c r="P1844" t="str">
        <f>IF(E1844="Souq","sq",IF(E1844="Jumia","Jum",E1844))</f>
        <v>Amazon</v>
      </c>
      <c r="Q1844">
        <f>VLOOKUP(ecommerce_10000[[#This Row],[City]],F:I,4,FALSE)</f>
        <v>27872.98</v>
      </c>
      <c r="R1844" s="1">
        <f>SUMIF(C:C,ecommerce_10000[[#This Row],[Category]],I:I)</f>
        <v>92327183.770000085</v>
      </c>
      <c r="S1844" s="1">
        <f>SUMIFS(I:I,C:C,C1844)</f>
        <v>92327183.770000085</v>
      </c>
      <c r="T1844" s="1" t="str">
        <f>INDEX(F:F,MATCH(ecommerce_10000[[#This Row],[TotalAmount]],I:I,0))</f>
        <v>Giza</v>
      </c>
    </row>
    <row r="1845" spans="1:20" x14ac:dyDescent="0.3">
      <c r="A1845" s="1" t="s">
        <v>1889</v>
      </c>
      <c r="B1845" s="1" t="s">
        <v>43</v>
      </c>
      <c r="C1845" s="1" t="s">
        <v>44</v>
      </c>
      <c r="D1845" s="1" t="s">
        <v>45</v>
      </c>
      <c r="E1845" s="1" t="s">
        <v>16</v>
      </c>
      <c r="F1845" s="1" t="s">
        <v>40</v>
      </c>
      <c r="G1845">
        <v>10733.71</v>
      </c>
      <c r="H1845">
        <v>1</v>
      </c>
      <c r="I1845">
        <v>10733.71</v>
      </c>
      <c r="J1845">
        <v>1.37</v>
      </c>
      <c r="K1845">
        <v>999</v>
      </c>
      <c r="L1845" s="2">
        <v>45596</v>
      </c>
      <c r="O1845" t="str">
        <f>IF(ecommerce_10000[[#This Row],[Platform]]="Souq","sq",ecommerce_10000[[#This Row],[Platform]])</f>
        <v>sq</v>
      </c>
      <c r="P1845" t="str">
        <f>IF(E1845="Souq","sq",IF(E1845="Jumia","Jum",E1845))</f>
        <v>sq</v>
      </c>
      <c r="Q1845">
        <f>VLOOKUP(ecommerce_10000[[#This Row],[City]],F:I,4,FALSE)</f>
        <v>99349.3</v>
      </c>
      <c r="R1845" s="1">
        <f>SUMIF(C:C,ecommerce_10000[[#This Row],[Category]],I:I)</f>
        <v>31420413.200000018</v>
      </c>
      <c r="S1845" s="1">
        <f>SUMIFS(I:I,C:C,C1845)</f>
        <v>31420413.200000018</v>
      </c>
      <c r="T1845" s="1" t="str">
        <f>INDEX(F:F,MATCH(ecommerce_10000[[#This Row],[TotalAmount]],I:I,0))</f>
        <v>Riyadh</v>
      </c>
    </row>
    <row r="1846" spans="1:20" x14ac:dyDescent="0.3">
      <c r="A1846" s="1" t="s">
        <v>1890</v>
      </c>
      <c r="B1846" s="1" t="s">
        <v>53</v>
      </c>
      <c r="C1846" s="1" t="s">
        <v>31</v>
      </c>
      <c r="D1846" s="1" t="s">
        <v>54</v>
      </c>
      <c r="E1846" s="1" t="s">
        <v>22</v>
      </c>
      <c r="F1846" s="1" t="s">
        <v>62</v>
      </c>
      <c r="G1846">
        <v>12233.81</v>
      </c>
      <c r="H1846">
        <v>5</v>
      </c>
      <c r="I1846">
        <v>61169.05</v>
      </c>
      <c r="J1846">
        <v>2.58</v>
      </c>
      <c r="K1846">
        <v>91</v>
      </c>
      <c r="L1846" s="2">
        <v>45395</v>
      </c>
      <c r="O1846" t="str">
        <f>IF(ecommerce_10000[[#This Row],[Platform]]="Souq","sq",ecommerce_10000[[#This Row],[Platform]])</f>
        <v>Jumia</v>
      </c>
      <c r="P1846" t="str">
        <f>IF(E1846="Souq","sq",IF(E1846="Jumia","Jum",E1846))</f>
        <v>Jum</v>
      </c>
      <c r="Q1846">
        <f>VLOOKUP(ecommerce_10000[[#This Row],[City]],F:I,4,FALSE)</f>
        <v>27872.98</v>
      </c>
      <c r="R1846" s="1">
        <f>SUMIF(C:C,ecommerce_10000[[#This Row],[Category]],I:I)</f>
        <v>57542997.559999913</v>
      </c>
      <c r="S1846" s="1">
        <f>SUMIFS(I:I,C:C,C1846)</f>
        <v>57542997.559999913</v>
      </c>
      <c r="T1846" s="1" t="str">
        <f>INDEX(F:F,MATCH(ecommerce_10000[[#This Row],[TotalAmount]],I:I,0))</f>
        <v>Giza</v>
      </c>
    </row>
    <row r="1847" spans="1:20" x14ac:dyDescent="0.3">
      <c r="A1847" s="1" t="s">
        <v>1891</v>
      </c>
      <c r="B1847" s="1" t="s">
        <v>30</v>
      </c>
      <c r="C1847" s="1" t="s">
        <v>31</v>
      </c>
      <c r="D1847" s="1" t="s">
        <v>32</v>
      </c>
      <c r="E1847" s="1" t="s">
        <v>16</v>
      </c>
      <c r="F1847" s="1" t="s">
        <v>17</v>
      </c>
      <c r="G1847">
        <v>2693.03</v>
      </c>
      <c r="H1847">
        <v>4</v>
      </c>
      <c r="I1847">
        <v>10772.12</v>
      </c>
      <c r="J1847">
        <v>1.1299999999999999</v>
      </c>
      <c r="K1847">
        <v>3666</v>
      </c>
      <c r="L1847" s="2">
        <v>45386</v>
      </c>
      <c r="O1847" t="str">
        <f>IF(ecommerce_10000[[#This Row],[Platform]]="Souq","sq",ecommerce_10000[[#This Row],[Platform]])</f>
        <v>sq</v>
      </c>
      <c r="P1847" t="str">
        <f>IF(E1847="Souq","sq",IF(E1847="Jumia","Jum",E1847))</f>
        <v>sq</v>
      </c>
      <c r="Q1847">
        <f>VLOOKUP(ecommerce_10000[[#This Row],[City]],F:I,4,FALSE)</f>
        <v>16284.02</v>
      </c>
      <c r="R1847" s="1">
        <f>SUMIF(C:C,ecommerce_10000[[#This Row],[Category]],I:I)</f>
        <v>57542997.559999913</v>
      </c>
      <c r="S1847" s="1">
        <f>SUMIFS(I:I,C:C,C1847)</f>
        <v>57542997.559999913</v>
      </c>
      <c r="T1847" s="1" t="str">
        <f>INDEX(F:F,MATCH(ecommerce_10000[[#This Row],[TotalAmount]],I:I,0))</f>
        <v>Cairo</v>
      </c>
    </row>
    <row r="1848" spans="1:20" x14ac:dyDescent="0.3">
      <c r="A1848" s="1" t="s">
        <v>1892</v>
      </c>
      <c r="B1848" s="1" t="s">
        <v>43</v>
      </c>
      <c r="C1848" s="1" t="s">
        <v>44</v>
      </c>
      <c r="D1848" s="1" t="s">
        <v>45</v>
      </c>
      <c r="E1848" s="1" t="s">
        <v>22</v>
      </c>
      <c r="F1848" s="1" t="s">
        <v>17</v>
      </c>
      <c r="G1848">
        <v>2484.98</v>
      </c>
      <c r="H1848">
        <v>4</v>
      </c>
      <c r="I1848">
        <v>9939.92</v>
      </c>
      <c r="J1848">
        <v>3.99</v>
      </c>
      <c r="K1848">
        <v>4055</v>
      </c>
      <c r="L1848" s="2">
        <v>45628</v>
      </c>
      <c r="O1848" t="str">
        <f>IF(ecommerce_10000[[#This Row],[Platform]]="Souq","sq",ecommerce_10000[[#This Row],[Platform]])</f>
        <v>Jumia</v>
      </c>
      <c r="P1848" t="str">
        <f>IF(E1848="Souq","sq",IF(E1848="Jumia","Jum",E1848))</f>
        <v>Jum</v>
      </c>
      <c r="Q1848">
        <f>VLOOKUP(ecommerce_10000[[#This Row],[City]],F:I,4,FALSE)</f>
        <v>16284.02</v>
      </c>
      <c r="R1848" s="1">
        <f>SUMIF(C:C,ecommerce_10000[[#This Row],[Category]],I:I)</f>
        <v>31420413.200000018</v>
      </c>
      <c r="S1848" s="1">
        <f>SUMIFS(I:I,C:C,C1848)</f>
        <v>31420413.200000018</v>
      </c>
      <c r="T1848" s="1" t="str">
        <f>INDEX(F:F,MATCH(ecommerce_10000[[#This Row],[TotalAmount]],I:I,0))</f>
        <v>Cairo</v>
      </c>
    </row>
    <row r="1849" spans="1:20" x14ac:dyDescent="0.3">
      <c r="A1849" s="1" t="s">
        <v>1893</v>
      </c>
      <c r="B1849" s="1" t="s">
        <v>65</v>
      </c>
      <c r="C1849" s="1" t="s">
        <v>20</v>
      </c>
      <c r="D1849" s="1" t="s">
        <v>66</v>
      </c>
      <c r="E1849" s="1" t="s">
        <v>47</v>
      </c>
      <c r="F1849" s="1" t="s">
        <v>17</v>
      </c>
      <c r="G1849">
        <v>17300.099999999999</v>
      </c>
      <c r="H1849">
        <v>3</v>
      </c>
      <c r="I1849">
        <v>51900.3</v>
      </c>
      <c r="J1849">
        <v>4.95</v>
      </c>
      <c r="K1849">
        <v>3942</v>
      </c>
      <c r="L1849" s="2">
        <v>45628</v>
      </c>
      <c r="O1849" t="str">
        <f>IF(ecommerce_10000[[#This Row],[Platform]]="Souq","sq",ecommerce_10000[[#This Row],[Platform]])</f>
        <v>Amazon</v>
      </c>
      <c r="P1849" t="str">
        <f>IF(E1849="Souq","sq",IF(E1849="Jumia","Jum",E1849))</f>
        <v>Amazon</v>
      </c>
      <c r="Q1849">
        <f>VLOOKUP(ecommerce_10000[[#This Row],[City]],F:I,4,FALSE)</f>
        <v>16284.02</v>
      </c>
      <c r="R1849" s="1">
        <f>SUMIF(C:C,ecommerce_10000[[#This Row],[Category]],I:I)</f>
        <v>91504159.730000004</v>
      </c>
      <c r="S1849" s="1">
        <f>SUMIFS(I:I,C:C,C1849)</f>
        <v>91504159.730000004</v>
      </c>
      <c r="T1849" s="1" t="str">
        <f>INDEX(F:F,MATCH(ecommerce_10000[[#This Row],[TotalAmount]],I:I,0))</f>
        <v>Cairo</v>
      </c>
    </row>
    <row r="1850" spans="1:20" x14ac:dyDescent="0.3">
      <c r="A1850" s="1" t="s">
        <v>1894</v>
      </c>
      <c r="B1850" s="1" t="s">
        <v>65</v>
      </c>
      <c r="C1850" s="1" t="s">
        <v>20</v>
      </c>
      <c r="D1850" s="1" t="s">
        <v>66</v>
      </c>
      <c r="E1850" s="1" t="s">
        <v>16</v>
      </c>
      <c r="F1850" s="1" t="s">
        <v>23</v>
      </c>
      <c r="G1850">
        <v>16895.27</v>
      </c>
      <c r="H1850">
        <v>2</v>
      </c>
      <c r="I1850">
        <v>33790.54</v>
      </c>
      <c r="J1850">
        <v>1.67</v>
      </c>
      <c r="K1850">
        <v>3349</v>
      </c>
      <c r="L1850" s="2">
        <v>45603</v>
      </c>
      <c r="O1850" t="str">
        <f>IF(ecommerce_10000[[#This Row],[Platform]]="Souq","sq",ecommerce_10000[[#This Row],[Platform]])</f>
        <v>sq</v>
      </c>
      <c r="P1850" t="str">
        <f>IF(E1850="Souq","sq",IF(E1850="Jumia","Jum",E1850))</f>
        <v>sq</v>
      </c>
      <c r="Q1850">
        <f>VLOOKUP(ecommerce_10000[[#This Row],[City]],F:I,4,FALSE)</f>
        <v>13290.4</v>
      </c>
      <c r="R1850" s="1">
        <f>SUMIF(C:C,ecommerce_10000[[#This Row],[Category]],I:I)</f>
        <v>91504159.730000004</v>
      </c>
      <c r="S1850" s="1">
        <f>SUMIFS(I:I,C:C,C1850)</f>
        <v>91504159.730000004</v>
      </c>
      <c r="T1850" s="1" t="str">
        <f>INDEX(F:F,MATCH(ecommerce_10000[[#This Row],[TotalAmount]],I:I,0))</f>
        <v>Alexandria</v>
      </c>
    </row>
    <row r="1851" spans="1:20" x14ac:dyDescent="0.3">
      <c r="A1851" s="1" t="s">
        <v>1895</v>
      </c>
      <c r="B1851" s="1" t="s">
        <v>43</v>
      </c>
      <c r="C1851" s="1" t="s">
        <v>44</v>
      </c>
      <c r="D1851" s="1" t="s">
        <v>45</v>
      </c>
      <c r="E1851" s="1" t="s">
        <v>16</v>
      </c>
      <c r="F1851" s="1" t="s">
        <v>40</v>
      </c>
      <c r="G1851">
        <v>9595.3799999999992</v>
      </c>
      <c r="H1851">
        <v>5</v>
      </c>
      <c r="I1851">
        <v>47976.9</v>
      </c>
      <c r="J1851">
        <v>1.78</v>
      </c>
      <c r="K1851">
        <v>897</v>
      </c>
      <c r="L1851" s="2">
        <v>45415</v>
      </c>
      <c r="O1851" t="str">
        <f>IF(ecommerce_10000[[#This Row],[Platform]]="Souq","sq",ecommerce_10000[[#This Row],[Platform]])</f>
        <v>sq</v>
      </c>
      <c r="P1851" t="str">
        <f>IF(E1851="Souq","sq",IF(E1851="Jumia","Jum",E1851))</f>
        <v>sq</v>
      </c>
      <c r="Q1851">
        <f>VLOOKUP(ecommerce_10000[[#This Row],[City]],F:I,4,FALSE)</f>
        <v>99349.3</v>
      </c>
      <c r="R1851" s="1">
        <f>SUMIF(C:C,ecommerce_10000[[#This Row],[Category]],I:I)</f>
        <v>31420413.200000018</v>
      </c>
      <c r="S1851" s="1">
        <f>SUMIFS(I:I,C:C,C1851)</f>
        <v>31420413.200000018</v>
      </c>
      <c r="T1851" s="1" t="str">
        <f>INDEX(F:F,MATCH(ecommerce_10000[[#This Row],[TotalAmount]],I:I,0))</f>
        <v>Riyadh</v>
      </c>
    </row>
    <row r="1852" spans="1:20" x14ac:dyDescent="0.3">
      <c r="A1852" s="1" t="s">
        <v>1896</v>
      </c>
      <c r="B1852" s="1" t="s">
        <v>19</v>
      </c>
      <c r="C1852" s="1" t="s">
        <v>20</v>
      </c>
      <c r="D1852" s="1" t="s">
        <v>21</v>
      </c>
      <c r="E1852" s="1" t="s">
        <v>47</v>
      </c>
      <c r="F1852" s="1" t="s">
        <v>23</v>
      </c>
      <c r="G1852">
        <v>19452.34</v>
      </c>
      <c r="H1852">
        <v>4</v>
      </c>
      <c r="I1852">
        <v>77809.36</v>
      </c>
      <c r="J1852">
        <v>1.19</v>
      </c>
      <c r="K1852">
        <v>201</v>
      </c>
      <c r="L1852" s="2">
        <v>45618</v>
      </c>
      <c r="O1852" t="str">
        <f>IF(ecommerce_10000[[#This Row],[Platform]]="Souq","sq",ecommerce_10000[[#This Row],[Platform]])</f>
        <v>Amazon</v>
      </c>
      <c r="P1852" t="str">
        <f>IF(E1852="Souq","sq",IF(E1852="Jumia","Jum",E1852))</f>
        <v>Amazon</v>
      </c>
      <c r="Q1852">
        <f>VLOOKUP(ecommerce_10000[[#This Row],[City]],F:I,4,FALSE)</f>
        <v>13290.4</v>
      </c>
      <c r="R1852" s="1">
        <f>SUMIF(C:C,ecommerce_10000[[#This Row],[Category]],I:I)</f>
        <v>91504159.730000004</v>
      </c>
      <c r="S1852" s="1">
        <f>SUMIFS(I:I,C:C,C1852)</f>
        <v>91504159.730000004</v>
      </c>
      <c r="T1852" s="1" t="str">
        <f>INDEX(F:F,MATCH(ecommerce_10000[[#This Row],[TotalAmount]],I:I,0))</f>
        <v>Alexandria</v>
      </c>
    </row>
    <row r="1853" spans="1:20" x14ac:dyDescent="0.3">
      <c r="A1853" s="1" t="s">
        <v>1897</v>
      </c>
      <c r="B1853" s="1" t="s">
        <v>53</v>
      </c>
      <c r="C1853" s="1" t="s">
        <v>31</v>
      </c>
      <c r="D1853" s="1" t="s">
        <v>54</v>
      </c>
      <c r="E1853" s="1" t="s">
        <v>16</v>
      </c>
      <c r="F1853" s="1" t="s">
        <v>23</v>
      </c>
      <c r="G1853">
        <v>13311.33</v>
      </c>
      <c r="H1853">
        <v>5</v>
      </c>
      <c r="I1853">
        <v>66556.649999999994</v>
      </c>
      <c r="J1853">
        <v>3.19</v>
      </c>
      <c r="K1853">
        <v>2804</v>
      </c>
      <c r="L1853" s="2">
        <v>45438</v>
      </c>
      <c r="O1853" t="str">
        <f>IF(ecommerce_10000[[#This Row],[Platform]]="Souq","sq",ecommerce_10000[[#This Row],[Platform]])</f>
        <v>sq</v>
      </c>
      <c r="P1853" t="str">
        <f>IF(E1853="Souq","sq",IF(E1853="Jumia","Jum",E1853))</f>
        <v>sq</v>
      </c>
      <c r="Q1853">
        <f>VLOOKUP(ecommerce_10000[[#This Row],[City]],F:I,4,FALSE)</f>
        <v>13290.4</v>
      </c>
      <c r="R1853" s="1">
        <f>SUMIF(C:C,ecommerce_10000[[#This Row],[Category]],I:I)</f>
        <v>57542997.559999913</v>
      </c>
      <c r="S1853" s="1">
        <f>SUMIFS(I:I,C:C,C1853)</f>
        <v>57542997.559999913</v>
      </c>
      <c r="T1853" s="1" t="str">
        <f>INDEX(F:F,MATCH(ecommerce_10000[[#This Row],[TotalAmount]],I:I,0))</f>
        <v>Alexandria</v>
      </c>
    </row>
    <row r="1854" spans="1:20" x14ac:dyDescent="0.3">
      <c r="A1854" s="1" t="s">
        <v>1898</v>
      </c>
      <c r="B1854" s="1" t="s">
        <v>35</v>
      </c>
      <c r="C1854" s="1" t="s">
        <v>14</v>
      </c>
      <c r="D1854" s="1" t="s">
        <v>36</v>
      </c>
      <c r="E1854" s="1" t="s">
        <v>22</v>
      </c>
      <c r="F1854" s="1" t="s">
        <v>33</v>
      </c>
      <c r="G1854">
        <v>8231.73</v>
      </c>
      <c r="H1854">
        <v>2</v>
      </c>
      <c r="I1854">
        <v>16463.46</v>
      </c>
      <c r="J1854">
        <v>4.49</v>
      </c>
      <c r="K1854">
        <v>4840</v>
      </c>
      <c r="L1854" s="2">
        <v>45504</v>
      </c>
      <c r="O1854" t="str">
        <f>IF(ecommerce_10000[[#This Row],[Platform]]="Souq","sq",ecommerce_10000[[#This Row],[Platform]])</f>
        <v>Jumia</v>
      </c>
      <c r="P1854" t="str">
        <f>IF(E1854="Souq","sq",IF(E1854="Jumia","Jum",E1854))</f>
        <v>Jum</v>
      </c>
      <c r="Q1854">
        <f>VLOOKUP(ecommerce_10000[[#This Row],[City]],F:I,4,FALSE)</f>
        <v>3665.44</v>
      </c>
      <c r="R1854" s="1">
        <f>SUMIF(C:C,ecommerce_10000[[#This Row],[Category]],I:I)</f>
        <v>92327183.770000085</v>
      </c>
      <c r="S1854" s="1">
        <f>SUMIFS(I:I,C:C,C1854)</f>
        <v>92327183.770000085</v>
      </c>
      <c r="T1854" s="1" t="str">
        <f>INDEX(F:F,MATCH(ecommerce_10000[[#This Row],[TotalAmount]],I:I,0))</f>
        <v>Dubai</v>
      </c>
    </row>
    <row r="1855" spans="1:20" x14ac:dyDescent="0.3">
      <c r="A1855" s="1" t="s">
        <v>1899</v>
      </c>
      <c r="B1855" s="1" t="s">
        <v>65</v>
      </c>
      <c r="C1855" s="1" t="s">
        <v>20</v>
      </c>
      <c r="D1855" s="1" t="s">
        <v>66</v>
      </c>
      <c r="E1855" s="1" t="s">
        <v>22</v>
      </c>
      <c r="F1855" s="1" t="s">
        <v>17</v>
      </c>
      <c r="G1855">
        <v>15583.72</v>
      </c>
      <c r="H1855">
        <v>1</v>
      </c>
      <c r="I1855">
        <v>15583.72</v>
      </c>
      <c r="J1855">
        <v>1.01</v>
      </c>
      <c r="K1855">
        <v>474</v>
      </c>
      <c r="L1855" s="2">
        <v>45505</v>
      </c>
      <c r="O1855" t="str">
        <f>IF(ecommerce_10000[[#This Row],[Platform]]="Souq","sq",ecommerce_10000[[#This Row],[Platform]])</f>
        <v>Jumia</v>
      </c>
      <c r="P1855" t="str">
        <f>IF(E1855="Souq","sq",IF(E1855="Jumia","Jum",E1855))</f>
        <v>Jum</v>
      </c>
      <c r="Q1855">
        <f>VLOOKUP(ecommerce_10000[[#This Row],[City]],F:I,4,FALSE)</f>
        <v>16284.02</v>
      </c>
      <c r="R1855" s="1">
        <f>SUMIF(C:C,ecommerce_10000[[#This Row],[Category]],I:I)</f>
        <v>91504159.730000004</v>
      </c>
      <c r="S1855" s="1">
        <f>SUMIFS(I:I,C:C,C1855)</f>
        <v>91504159.730000004</v>
      </c>
      <c r="T1855" s="1" t="str">
        <f>INDEX(F:F,MATCH(ecommerce_10000[[#This Row],[TotalAmount]],I:I,0))</f>
        <v>Cairo</v>
      </c>
    </row>
    <row r="1856" spans="1:20" x14ac:dyDescent="0.3">
      <c r="A1856" s="1" t="s">
        <v>1900</v>
      </c>
      <c r="B1856" s="1" t="s">
        <v>43</v>
      </c>
      <c r="C1856" s="1" t="s">
        <v>44</v>
      </c>
      <c r="D1856" s="1" t="s">
        <v>45</v>
      </c>
      <c r="E1856" s="1" t="s">
        <v>47</v>
      </c>
      <c r="F1856" s="1" t="s">
        <v>28</v>
      </c>
      <c r="G1856">
        <v>2282.0300000000002</v>
      </c>
      <c r="H1856">
        <v>5</v>
      </c>
      <c r="I1856">
        <v>11410.15</v>
      </c>
      <c r="J1856">
        <v>2.7</v>
      </c>
      <c r="K1856">
        <v>4938</v>
      </c>
      <c r="L1856" s="2">
        <v>45410</v>
      </c>
      <c r="O1856" t="str">
        <f>IF(ecommerce_10000[[#This Row],[Platform]]="Souq","sq",ecommerce_10000[[#This Row],[Platform]])</f>
        <v>Amazon</v>
      </c>
      <c r="P1856" t="str">
        <f>IF(E1856="Souq","sq",IF(E1856="Jumia","Jum",E1856))</f>
        <v>Amazon</v>
      </c>
      <c r="Q1856">
        <f>VLOOKUP(ecommerce_10000[[#This Row],[City]],F:I,4,FALSE)</f>
        <v>26648.76</v>
      </c>
      <c r="R1856" s="1">
        <f>SUMIF(C:C,ecommerce_10000[[#This Row],[Category]],I:I)</f>
        <v>31420413.200000018</v>
      </c>
      <c r="S1856" s="1">
        <f>SUMIFS(I:I,C:C,C1856)</f>
        <v>31420413.200000018</v>
      </c>
      <c r="T1856" s="1" t="str">
        <f>INDEX(F:F,MATCH(ecommerce_10000[[#This Row],[TotalAmount]],I:I,0))</f>
        <v>Casablanca</v>
      </c>
    </row>
    <row r="1857" spans="1:20" x14ac:dyDescent="0.3">
      <c r="A1857" s="1" t="s">
        <v>1901</v>
      </c>
      <c r="B1857" s="1" t="s">
        <v>53</v>
      </c>
      <c r="C1857" s="1" t="s">
        <v>31</v>
      </c>
      <c r="D1857" s="1" t="s">
        <v>54</v>
      </c>
      <c r="E1857" s="1" t="s">
        <v>22</v>
      </c>
      <c r="F1857" s="1" t="s">
        <v>23</v>
      </c>
      <c r="G1857">
        <v>311.3</v>
      </c>
      <c r="H1857">
        <v>2</v>
      </c>
      <c r="I1857">
        <v>622.6</v>
      </c>
      <c r="J1857">
        <v>3.29</v>
      </c>
      <c r="K1857">
        <v>3865</v>
      </c>
      <c r="L1857" s="2">
        <v>45522</v>
      </c>
      <c r="O1857" t="str">
        <f>IF(ecommerce_10000[[#This Row],[Platform]]="Souq","sq",ecommerce_10000[[#This Row],[Platform]])</f>
        <v>Jumia</v>
      </c>
      <c r="P1857" t="str">
        <f>IF(E1857="Souq","sq",IF(E1857="Jumia","Jum",E1857))</f>
        <v>Jum</v>
      </c>
      <c r="Q1857">
        <f>VLOOKUP(ecommerce_10000[[#This Row],[City]],F:I,4,FALSE)</f>
        <v>13290.4</v>
      </c>
      <c r="R1857" s="1">
        <f>SUMIF(C:C,ecommerce_10000[[#This Row],[Category]],I:I)</f>
        <v>57542997.559999913</v>
      </c>
      <c r="S1857" s="1">
        <f>SUMIFS(I:I,C:C,C1857)</f>
        <v>57542997.559999913</v>
      </c>
      <c r="T1857" s="1" t="str">
        <f>INDEX(F:F,MATCH(ecommerce_10000[[#This Row],[TotalAmount]],I:I,0))</f>
        <v>Alexandria</v>
      </c>
    </row>
    <row r="1858" spans="1:20" x14ac:dyDescent="0.3">
      <c r="A1858" s="1" t="s">
        <v>1902</v>
      </c>
      <c r="B1858" s="1" t="s">
        <v>43</v>
      </c>
      <c r="C1858" s="1" t="s">
        <v>44</v>
      </c>
      <c r="D1858" s="1" t="s">
        <v>45</v>
      </c>
      <c r="E1858" s="1" t="s">
        <v>22</v>
      </c>
      <c r="F1858" s="1" t="s">
        <v>40</v>
      </c>
      <c r="G1858">
        <v>12269.48</v>
      </c>
      <c r="H1858">
        <v>2</v>
      </c>
      <c r="I1858">
        <v>24538.959999999999</v>
      </c>
      <c r="J1858">
        <v>1.47</v>
      </c>
      <c r="K1858">
        <v>2468</v>
      </c>
      <c r="L1858" s="2">
        <v>45347</v>
      </c>
      <c r="O1858" t="str">
        <f>IF(ecommerce_10000[[#This Row],[Platform]]="Souq","sq",ecommerce_10000[[#This Row],[Platform]])</f>
        <v>Jumia</v>
      </c>
      <c r="P1858" t="str">
        <f>IF(E1858="Souq","sq",IF(E1858="Jumia","Jum",E1858))</f>
        <v>Jum</v>
      </c>
      <c r="Q1858">
        <f>VLOOKUP(ecommerce_10000[[#This Row],[City]],F:I,4,FALSE)</f>
        <v>99349.3</v>
      </c>
      <c r="R1858" s="1">
        <f>SUMIF(C:C,ecommerce_10000[[#This Row],[Category]],I:I)</f>
        <v>31420413.200000018</v>
      </c>
      <c r="S1858" s="1">
        <f>SUMIFS(I:I,C:C,C1858)</f>
        <v>31420413.200000018</v>
      </c>
      <c r="T1858" s="1" t="str">
        <f>INDEX(F:F,MATCH(ecommerce_10000[[#This Row],[TotalAmount]],I:I,0))</f>
        <v>Riyadh</v>
      </c>
    </row>
    <row r="1859" spans="1:20" x14ac:dyDescent="0.3">
      <c r="A1859" s="1" t="s">
        <v>1903</v>
      </c>
      <c r="B1859" s="1" t="s">
        <v>65</v>
      </c>
      <c r="C1859" s="1" t="s">
        <v>20</v>
      </c>
      <c r="D1859" s="1" t="s">
        <v>66</v>
      </c>
      <c r="E1859" s="1" t="s">
        <v>47</v>
      </c>
      <c r="F1859" s="1" t="s">
        <v>28</v>
      </c>
      <c r="G1859">
        <v>18894.669999999998</v>
      </c>
      <c r="H1859">
        <v>2</v>
      </c>
      <c r="I1859">
        <v>37789.339999999997</v>
      </c>
      <c r="J1859">
        <v>2.6</v>
      </c>
      <c r="K1859">
        <v>2480</v>
      </c>
      <c r="L1859" s="2">
        <v>45425</v>
      </c>
      <c r="O1859" t="str">
        <f>IF(ecommerce_10000[[#This Row],[Platform]]="Souq","sq",ecommerce_10000[[#This Row],[Platform]])</f>
        <v>Amazon</v>
      </c>
      <c r="P1859" t="str">
        <f>IF(E1859="Souq","sq",IF(E1859="Jumia","Jum",E1859))</f>
        <v>Amazon</v>
      </c>
      <c r="Q1859">
        <f>VLOOKUP(ecommerce_10000[[#This Row],[City]],F:I,4,FALSE)</f>
        <v>26648.76</v>
      </c>
      <c r="R1859" s="1">
        <f>SUMIF(C:C,ecommerce_10000[[#This Row],[Category]],I:I)</f>
        <v>91504159.730000004</v>
      </c>
      <c r="S1859" s="1">
        <f>SUMIFS(I:I,C:C,C1859)</f>
        <v>91504159.730000004</v>
      </c>
      <c r="T1859" s="1" t="str">
        <f>INDEX(F:F,MATCH(ecommerce_10000[[#This Row],[TotalAmount]],I:I,0))</f>
        <v>Casablanca</v>
      </c>
    </row>
    <row r="1860" spans="1:20" x14ac:dyDescent="0.3">
      <c r="A1860" s="1" t="s">
        <v>1904</v>
      </c>
      <c r="B1860" s="1" t="s">
        <v>19</v>
      </c>
      <c r="C1860" s="1" t="s">
        <v>20</v>
      </c>
      <c r="D1860" s="1" t="s">
        <v>21</v>
      </c>
      <c r="E1860" s="1" t="s">
        <v>22</v>
      </c>
      <c r="F1860" s="1" t="s">
        <v>62</v>
      </c>
      <c r="G1860">
        <v>1822.83</v>
      </c>
      <c r="H1860">
        <v>3</v>
      </c>
      <c r="I1860">
        <v>5468.49</v>
      </c>
      <c r="J1860">
        <v>3.32</v>
      </c>
      <c r="K1860">
        <v>2648</v>
      </c>
      <c r="L1860" s="2">
        <v>45435</v>
      </c>
      <c r="O1860" t="str">
        <f>IF(ecommerce_10000[[#This Row],[Platform]]="Souq","sq",ecommerce_10000[[#This Row],[Platform]])</f>
        <v>Jumia</v>
      </c>
      <c r="P1860" t="str">
        <f>IF(E1860="Souq","sq",IF(E1860="Jumia","Jum",E1860))</f>
        <v>Jum</v>
      </c>
      <c r="Q1860">
        <f>VLOOKUP(ecommerce_10000[[#This Row],[City]],F:I,4,FALSE)</f>
        <v>27872.98</v>
      </c>
      <c r="R1860" s="1">
        <f>SUMIF(C:C,ecommerce_10000[[#This Row],[Category]],I:I)</f>
        <v>91504159.730000004</v>
      </c>
      <c r="S1860" s="1">
        <f>SUMIFS(I:I,C:C,C1860)</f>
        <v>91504159.730000004</v>
      </c>
      <c r="T1860" s="1" t="str">
        <f>INDEX(F:F,MATCH(ecommerce_10000[[#This Row],[TotalAmount]],I:I,0))</f>
        <v>Giza</v>
      </c>
    </row>
    <row r="1861" spans="1:20" x14ac:dyDescent="0.3">
      <c r="A1861" s="1" t="s">
        <v>1905</v>
      </c>
      <c r="B1861" s="1" t="s">
        <v>43</v>
      </c>
      <c r="C1861" s="1" t="s">
        <v>44</v>
      </c>
      <c r="D1861" s="1" t="s">
        <v>45</v>
      </c>
      <c r="E1861" s="1" t="s">
        <v>16</v>
      </c>
      <c r="F1861" s="1" t="s">
        <v>17</v>
      </c>
      <c r="G1861">
        <v>4235.58</v>
      </c>
      <c r="H1861">
        <v>4</v>
      </c>
      <c r="I1861">
        <v>16942.32</v>
      </c>
      <c r="J1861">
        <v>4.38</v>
      </c>
      <c r="K1861">
        <v>2198</v>
      </c>
      <c r="L1861" s="2">
        <v>45392</v>
      </c>
      <c r="O1861" t="str">
        <f>IF(ecommerce_10000[[#This Row],[Platform]]="Souq","sq",ecommerce_10000[[#This Row],[Platform]])</f>
        <v>sq</v>
      </c>
      <c r="P1861" t="str">
        <f>IF(E1861="Souq","sq",IF(E1861="Jumia","Jum",E1861))</f>
        <v>sq</v>
      </c>
      <c r="Q1861">
        <f>VLOOKUP(ecommerce_10000[[#This Row],[City]],F:I,4,FALSE)</f>
        <v>16284.02</v>
      </c>
      <c r="R1861" s="1">
        <f>SUMIF(C:C,ecommerce_10000[[#This Row],[Category]],I:I)</f>
        <v>31420413.200000018</v>
      </c>
      <c r="S1861" s="1">
        <f>SUMIFS(I:I,C:C,C1861)</f>
        <v>31420413.200000018</v>
      </c>
      <c r="T1861" s="1" t="str">
        <f>INDEX(F:F,MATCH(ecommerce_10000[[#This Row],[TotalAmount]],I:I,0))</f>
        <v>Cairo</v>
      </c>
    </row>
    <row r="1862" spans="1:20" x14ac:dyDescent="0.3">
      <c r="A1862" s="1" t="s">
        <v>1906</v>
      </c>
      <c r="B1862" s="1" t="s">
        <v>49</v>
      </c>
      <c r="C1862" s="1" t="s">
        <v>14</v>
      </c>
      <c r="D1862" s="1" t="s">
        <v>50</v>
      </c>
      <c r="E1862" s="1" t="s">
        <v>22</v>
      </c>
      <c r="F1862" s="1" t="s">
        <v>33</v>
      </c>
      <c r="G1862">
        <v>17398.23</v>
      </c>
      <c r="H1862">
        <v>5</v>
      </c>
      <c r="I1862">
        <v>86991.15</v>
      </c>
      <c r="J1862">
        <v>4.3600000000000003</v>
      </c>
      <c r="K1862">
        <v>1802</v>
      </c>
      <c r="L1862" s="2">
        <v>45408</v>
      </c>
      <c r="O1862" t="str">
        <f>IF(ecommerce_10000[[#This Row],[Platform]]="Souq","sq",ecommerce_10000[[#This Row],[Platform]])</f>
        <v>Jumia</v>
      </c>
      <c r="P1862" t="str">
        <f>IF(E1862="Souq","sq",IF(E1862="Jumia","Jum",E1862))</f>
        <v>Jum</v>
      </c>
      <c r="Q1862">
        <f>VLOOKUP(ecommerce_10000[[#This Row],[City]],F:I,4,FALSE)</f>
        <v>3665.44</v>
      </c>
      <c r="R1862" s="1">
        <f>SUMIF(C:C,ecommerce_10000[[#This Row],[Category]],I:I)</f>
        <v>92327183.770000085</v>
      </c>
      <c r="S1862" s="1">
        <f>SUMIFS(I:I,C:C,C1862)</f>
        <v>92327183.770000085</v>
      </c>
      <c r="T1862" s="1" t="str">
        <f>INDEX(F:F,MATCH(ecommerce_10000[[#This Row],[TotalAmount]],I:I,0))</f>
        <v>Dubai</v>
      </c>
    </row>
    <row r="1863" spans="1:20" x14ac:dyDescent="0.3">
      <c r="A1863" s="1" t="s">
        <v>1907</v>
      </c>
      <c r="B1863" s="1" t="s">
        <v>38</v>
      </c>
      <c r="C1863" s="1" t="s">
        <v>20</v>
      </c>
      <c r="D1863" s="1" t="s">
        <v>39</v>
      </c>
      <c r="E1863" s="1" t="s">
        <v>16</v>
      </c>
      <c r="F1863" s="1" t="s">
        <v>40</v>
      </c>
      <c r="G1863">
        <v>8447.7800000000007</v>
      </c>
      <c r="H1863">
        <v>5</v>
      </c>
      <c r="I1863">
        <v>42238.9</v>
      </c>
      <c r="J1863">
        <v>1.29</v>
      </c>
      <c r="K1863">
        <v>4789</v>
      </c>
      <c r="L1863" s="2">
        <v>45358</v>
      </c>
      <c r="O1863" t="str">
        <f>IF(ecommerce_10000[[#This Row],[Platform]]="Souq","sq",ecommerce_10000[[#This Row],[Platform]])</f>
        <v>sq</v>
      </c>
      <c r="P1863" t="str">
        <f>IF(E1863="Souq","sq",IF(E1863="Jumia","Jum",E1863))</f>
        <v>sq</v>
      </c>
      <c r="Q1863">
        <f>VLOOKUP(ecommerce_10000[[#This Row],[City]],F:I,4,FALSE)</f>
        <v>99349.3</v>
      </c>
      <c r="R1863" s="1">
        <f>SUMIF(C:C,ecommerce_10000[[#This Row],[Category]],I:I)</f>
        <v>91504159.730000004</v>
      </c>
      <c r="S1863" s="1">
        <f>SUMIFS(I:I,C:C,C1863)</f>
        <v>91504159.730000004</v>
      </c>
      <c r="T1863" s="1" t="str">
        <f>INDEX(F:F,MATCH(ecommerce_10000[[#This Row],[TotalAmount]],I:I,0))</f>
        <v>Riyadh</v>
      </c>
    </row>
    <row r="1864" spans="1:20" x14ac:dyDescent="0.3">
      <c r="A1864" s="1" t="s">
        <v>1908</v>
      </c>
      <c r="B1864" s="1" t="s">
        <v>25</v>
      </c>
      <c r="C1864" s="1" t="s">
        <v>26</v>
      </c>
      <c r="D1864" s="1" t="s">
        <v>27</v>
      </c>
      <c r="E1864" s="1" t="s">
        <v>16</v>
      </c>
      <c r="F1864" s="1" t="s">
        <v>62</v>
      </c>
      <c r="G1864">
        <v>12015.86</v>
      </c>
      <c r="H1864">
        <v>3</v>
      </c>
      <c r="I1864">
        <v>36047.58</v>
      </c>
      <c r="J1864">
        <v>3.71</v>
      </c>
      <c r="K1864">
        <v>1813</v>
      </c>
      <c r="L1864" s="2">
        <v>45611</v>
      </c>
      <c r="O1864" t="str">
        <f>IF(ecommerce_10000[[#This Row],[Platform]]="Souq","sq",ecommerce_10000[[#This Row],[Platform]])</f>
        <v>sq</v>
      </c>
      <c r="P1864" t="str">
        <f>IF(E1864="Souq","sq",IF(E1864="Jumia","Jum",E1864))</f>
        <v>sq</v>
      </c>
      <c r="Q1864">
        <f>VLOOKUP(ecommerce_10000[[#This Row],[City]],F:I,4,FALSE)</f>
        <v>27872.98</v>
      </c>
      <c r="R1864" s="1">
        <f>SUMIF(C:C,ecommerce_10000[[#This Row],[Category]],I:I)</f>
        <v>29200970.130000021</v>
      </c>
      <c r="S1864" s="1">
        <f>SUMIFS(I:I,C:C,C1864)</f>
        <v>29200970.130000021</v>
      </c>
      <c r="T1864" s="1" t="str">
        <f>INDEX(F:F,MATCH(ecommerce_10000[[#This Row],[TotalAmount]],I:I,0))</f>
        <v>Giza</v>
      </c>
    </row>
    <row r="1865" spans="1:20" x14ac:dyDescent="0.3">
      <c r="A1865" s="1" t="s">
        <v>1909</v>
      </c>
      <c r="B1865" s="1" t="s">
        <v>65</v>
      </c>
      <c r="C1865" s="1" t="s">
        <v>20</v>
      </c>
      <c r="D1865" s="1" t="s">
        <v>66</v>
      </c>
      <c r="E1865" s="1" t="s">
        <v>47</v>
      </c>
      <c r="F1865" s="1" t="s">
        <v>23</v>
      </c>
      <c r="G1865">
        <v>10905.65</v>
      </c>
      <c r="H1865">
        <v>1</v>
      </c>
      <c r="I1865">
        <v>10905.65</v>
      </c>
      <c r="J1865">
        <v>2.4700000000000002</v>
      </c>
      <c r="K1865">
        <v>227</v>
      </c>
      <c r="L1865" s="2">
        <v>45585</v>
      </c>
      <c r="O1865" t="str">
        <f>IF(ecommerce_10000[[#This Row],[Platform]]="Souq","sq",ecommerce_10000[[#This Row],[Platform]])</f>
        <v>Amazon</v>
      </c>
      <c r="P1865" t="str">
        <f>IF(E1865="Souq","sq",IF(E1865="Jumia","Jum",E1865))</f>
        <v>Amazon</v>
      </c>
      <c r="Q1865">
        <f>VLOOKUP(ecommerce_10000[[#This Row],[City]],F:I,4,FALSE)</f>
        <v>13290.4</v>
      </c>
      <c r="R1865" s="1">
        <f>SUMIF(C:C,ecommerce_10000[[#This Row],[Category]],I:I)</f>
        <v>91504159.730000004</v>
      </c>
      <c r="S1865" s="1">
        <f>SUMIFS(I:I,C:C,C1865)</f>
        <v>91504159.730000004</v>
      </c>
      <c r="T1865" s="1" t="str">
        <f>INDEX(F:F,MATCH(ecommerce_10000[[#This Row],[TotalAmount]],I:I,0))</f>
        <v>Alexandria</v>
      </c>
    </row>
    <row r="1866" spans="1:20" x14ac:dyDescent="0.3">
      <c r="A1866" s="1" t="s">
        <v>1910</v>
      </c>
      <c r="B1866" s="1" t="s">
        <v>53</v>
      </c>
      <c r="C1866" s="1" t="s">
        <v>31</v>
      </c>
      <c r="D1866" s="1" t="s">
        <v>54</v>
      </c>
      <c r="E1866" s="1" t="s">
        <v>16</v>
      </c>
      <c r="F1866" s="1" t="s">
        <v>40</v>
      </c>
      <c r="G1866">
        <v>8279.89</v>
      </c>
      <c r="H1866">
        <v>1</v>
      </c>
      <c r="I1866">
        <v>8279.89</v>
      </c>
      <c r="J1866">
        <v>4.79</v>
      </c>
      <c r="K1866">
        <v>821</v>
      </c>
      <c r="L1866" s="2">
        <v>45488</v>
      </c>
      <c r="O1866" t="str">
        <f>IF(ecommerce_10000[[#This Row],[Platform]]="Souq","sq",ecommerce_10000[[#This Row],[Platform]])</f>
        <v>sq</v>
      </c>
      <c r="P1866" t="str">
        <f>IF(E1866="Souq","sq",IF(E1866="Jumia","Jum",E1866))</f>
        <v>sq</v>
      </c>
      <c r="Q1866">
        <f>VLOOKUP(ecommerce_10000[[#This Row],[City]],F:I,4,FALSE)</f>
        <v>99349.3</v>
      </c>
      <c r="R1866" s="1">
        <f>SUMIF(C:C,ecommerce_10000[[#This Row],[Category]],I:I)</f>
        <v>57542997.559999913</v>
      </c>
      <c r="S1866" s="1">
        <f>SUMIFS(I:I,C:C,C1866)</f>
        <v>57542997.559999913</v>
      </c>
      <c r="T1866" s="1" t="str">
        <f>INDEX(F:F,MATCH(ecommerce_10000[[#This Row],[TotalAmount]],I:I,0))</f>
        <v>Riyadh</v>
      </c>
    </row>
    <row r="1867" spans="1:20" x14ac:dyDescent="0.3">
      <c r="A1867" s="1" t="s">
        <v>1911</v>
      </c>
      <c r="B1867" s="1" t="s">
        <v>49</v>
      </c>
      <c r="C1867" s="1" t="s">
        <v>14</v>
      </c>
      <c r="D1867" s="1" t="s">
        <v>50</v>
      </c>
      <c r="E1867" s="1" t="s">
        <v>22</v>
      </c>
      <c r="F1867" s="1" t="s">
        <v>40</v>
      </c>
      <c r="G1867">
        <v>10980.91</v>
      </c>
      <c r="H1867">
        <v>4</v>
      </c>
      <c r="I1867">
        <v>43923.64</v>
      </c>
      <c r="J1867">
        <v>1.7</v>
      </c>
      <c r="K1867">
        <v>389</v>
      </c>
      <c r="L1867" s="2">
        <v>45539</v>
      </c>
      <c r="O1867" t="str">
        <f>IF(ecommerce_10000[[#This Row],[Platform]]="Souq","sq",ecommerce_10000[[#This Row],[Platform]])</f>
        <v>Jumia</v>
      </c>
      <c r="P1867" t="str">
        <f>IF(E1867="Souq","sq",IF(E1867="Jumia","Jum",E1867))</f>
        <v>Jum</v>
      </c>
      <c r="Q1867">
        <f>VLOOKUP(ecommerce_10000[[#This Row],[City]],F:I,4,FALSE)</f>
        <v>99349.3</v>
      </c>
      <c r="R1867" s="1">
        <f>SUMIF(C:C,ecommerce_10000[[#This Row],[Category]],I:I)</f>
        <v>92327183.770000085</v>
      </c>
      <c r="S1867" s="1">
        <f>SUMIFS(I:I,C:C,C1867)</f>
        <v>92327183.770000085</v>
      </c>
      <c r="T1867" s="1" t="str">
        <f>INDEX(F:F,MATCH(ecommerce_10000[[#This Row],[TotalAmount]],I:I,0))</f>
        <v>Riyadh</v>
      </c>
    </row>
    <row r="1868" spans="1:20" x14ac:dyDescent="0.3">
      <c r="A1868" s="1" t="s">
        <v>1912</v>
      </c>
      <c r="B1868" s="1" t="s">
        <v>35</v>
      </c>
      <c r="C1868" s="1" t="s">
        <v>14</v>
      </c>
      <c r="D1868" s="1" t="s">
        <v>36</v>
      </c>
      <c r="E1868" s="1" t="s">
        <v>22</v>
      </c>
      <c r="F1868" s="1" t="s">
        <v>17</v>
      </c>
      <c r="G1868">
        <v>300.27</v>
      </c>
      <c r="H1868">
        <v>4</v>
      </c>
      <c r="I1868">
        <v>1201.08</v>
      </c>
      <c r="J1868">
        <v>2.33</v>
      </c>
      <c r="K1868">
        <v>3179</v>
      </c>
      <c r="L1868" s="2">
        <v>45354</v>
      </c>
      <c r="O1868" t="str">
        <f>IF(ecommerce_10000[[#This Row],[Platform]]="Souq","sq",ecommerce_10000[[#This Row],[Platform]])</f>
        <v>Jumia</v>
      </c>
      <c r="P1868" t="str">
        <f>IF(E1868="Souq","sq",IF(E1868="Jumia","Jum",E1868))</f>
        <v>Jum</v>
      </c>
      <c r="Q1868">
        <f>VLOOKUP(ecommerce_10000[[#This Row],[City]],F:I,4,FALSE)</f>
        <v>16284.02</v>
      </c>
      <c r="R1868" s="1">
        <f>SUMIF(C:C,ecommerce_10000[[#This Row],[Category]],I:I)</f>
        <v>92327183.770000085</v>
      </c>
      <c r="S1868" s="1">
        <f>SUMIFS(I:I,C:C,C1868)</f>
        <v>92327183.770000085</v>
      </c>
      <c r="T1868" s="1" t="str">
        <f>INDEX(F:F,MATCH(ecommerce_10000[[#This Row],[TotalAmount]],I:I,0))</f>
        <v>Cairo</v>
      </c>
    </row>
    <row r="1869" spans="1:20" x14ac:dyDescent="0.3">
      <c r="A1869" s="1" t="s">
        <v>1913</v>
      </c>
      <c r="B1869" s="1" t="s">
        <v>19</v>
      </c>
      <c r="C1869" s="1" t="s">
        <v>20</v>
      </c>
      <c r="D1869" s="1" t="s">
        <v>21</v>
      </c>
      <c r="E1869" s="1" t="s">
        <v>22</v>
      </c>
      <c r="F1869" s="1" t="s">
        <v>40</v>
      </c>
      <c r="G1869">
        <v>3671.54</v>
      </c>
      <c r="H1869">
        <v>4</v>
      </c>
      <c r="I1869">
        <v>14686.16</v>
      </c>
      <c r="J1869">
        <v>1.1599999999999999</v>
      </c>
      <c r="K1869">
        <v>2237</v>
      </c>
      <c r="L1869" s="2">
        <v>45383</v>
      </c>
      <c r="O1869" t="str">
        <f>IF(ecommerce_10000[[#This Row],[Platform]]="Souq","sq",ecommerce_10000[[#This Row],[Platform]])</f>
        <v>Jumia</v>
      </c>
      <c r="P1869" t="str">
        <f>IF(E1869="Souq","sq",IF(E1869="Jumia","Jum",E1869))</f>
        <v>Jum</v>
      </c>
      <c r="Q1869">
        <f>VLOOKUP(ecommerce_10000[[#This Row],[City]],F:I,4,FALSE)</f>
        <v>99349.3</v>
      </c>
      <c r="R1869" s="1">
        <f>SUMIF(C:C,ecommerce_10000[[#This Row],[Category]],I:I)</f>
        <v>91504159.730000004</v>
      </c>
      <c r="S1869" s="1">
        <f>SUMIFS(I:I,C:C,C1869)</f>
        <v>91504159.730000004</v>
      </c>
      <c r="T1869" s="1" t="str">
        <f>INDEX(F:F,MATCH(ecommerce_10000[[#This Row],[TotalAmount]],I:I,0))</f>
        <v>Riyadh</v>
      </c>
    </row>
    <row r="1870" spans="1:20" x14ac:dyDescent="0.3">
      <c r="A1870" s="1" t="s">
        <v>1914</v>
      </c>
      <c r="B1870" s="1" t="s">
        <v>13</v>
      </c>
      <c r="C1870" s="1" t="s">
        <v>14</v>
      </c>
      <c r="D1870" s="1" t="s">
        <v>15</v>
      </c>
      <c r="E1870" s="1" t="s">
        <v>16</v>
      </c>
      <c r="F1870" s="1" t="s">
        <v>23</v>
      </c>
      <c r="G1870">
        <v>13809.48</v>
      </c>
      <c r="H1870">
        <v>4</v>
      </c>
      <c r="I1870">
        <v>55237.919999999998</v>
      </c>
      <c r="J1870">
        <v>4.7300000000000004</v>
      </c>
      <c r="K1870">
        <v>15</v>
      </c>
      <c r="L1870" s="2">
        <v>45568</v>
      </c>
      <c r="O1870" t="str">
        <f>IF(ecommerce_10000[[#This Row],[Platform]]="Souq","sq",ecommerce_10000[[#This Row],[Platform]])</f>
        <v>sq</v>
      </c>
      <c r="P1870" t="str">
        <f>IF(E1870="Souq","sq",IF(E1870="Jumia","Jum",E1870))</f>
        <v>sq</v>
      </c>
      <c r="Q1870">
        <f>VLOOKUP(ecommerce_10000[[#This Row],[City]],F:I,4,FALSE)</f>
        <v>13290.4</v>
      </c>
      <c r="R1870" s="1">
        <f>SUMIF(C:C,ecommerce_10000[[#This Row],[Category]],I:I)</f>
        <v>92327183.770000085</v>
      </c>
      <c r="S1870" s="1">
        <f>SUMIFS(I:I,C:C,C1870)</f>
        <v>92327183.770000085</v>
      </c>
      <c r="T1870" s="1" t="str">
        <f>INDEX(F:F,MATCH(ecommerce_10000[[#This Row],[TotalAmount]],I:I,0))</f>
        <v>Alexandria</v>
      </c>
    </row>
    <row r="1871" spans="1:20" x14ac:dyDescent="0.3">
      <c r="A1871" s="1" t="s">
        <v>1915</v>
      </c>
      <c r="B1871" s="1" t="s">
        <v>43</v>
      </c>
      <c r="C1871" s="1" t="s">
        <v>44</v>
      </c>
      <c r="D1871" s="1" t="s">
        <v>45</v>
      </c>
      <c r="E1871" s="1" t="s">
        <v>16</v>
      </c>
      <c r="F1871" s="1" t="s">
        <v>23</v>
      </c>
      <c r="G1871">
        <v>459.58</v>
      </c>
      <c r="H1871">
        <v>4</v>
      </c>
      <c r="I1871">
        <v>1838.32</v>
      </c>
      <c r="J1871">
        <v>3.47</v>
      </c>
      <c r="K1871">
        <v>116</v>
      </c>
      <c r="L1871" s="2">
        <v>45388</v>
      </c>
      <c r="O1871" t="str">
        <f>IF(ecommerce_10000[[#This Row],[Platform]]="Souq","sq",ecommerce_10000[[#This Row],[Platform]])</f>
        <v>sq</v>
      </c>
      <c r="P1871" t="str">
        <f>IF(E1871="Souq","sq",IF(E1871="Jumia","Jum",E1871))</f>
        <v>sq</v>
      </c>
      <c r="Q1871">
        <f>VLOOKUP(ecommerce_10000[[#This Row],[City]],F:I,4,FALSE)</f>
        <v>13290.4</v>
      </c>
      <c r="R1871" s="1">
        <f>SUMIF(C:C,ecommerce_10000[[#This Row],[Category]],I:I)</f>
        <v>31420413.200000018</v>
      </c>
      <c r="S1871" s="1">
        <f>SUMIFS(I:I,C:C,C1871)</f>
        <v>31420413.200000018</v>
      </c>
      <c r="T1871" s="1" t="str">
        <f>INDEX(F:F,MATCH(ecommerce_10000[[#This Row],[TotalAmount]],I:I,0))</f>
        <v>Alexandria</v>
      </c>
    </row>
    <row r="1872" spans="1:20" x14ac:dyDescent="0.3">
      <c r="A1872" s="1" t="s">
        <v>1916</v>
      </c>
      <c r="B1872" s="1" t="s">
        <v>30</v>
      </c>
      <c r="C1872" s="1" t="s">
        <v>31</v>
      </c>
      <c r="D1872" s="1" t="s">
        <v>32</v>
      </c>
      <c r="E1872" s="1" t="s">
        <v>22</v>
      </c>
      <c r="F1872" s="1" t="s">
        <v>23</v>
      </c>
      <c r="G1872">
        <v>10584.81</v>
      </c>
      <c r="H1872">
        <v>1</v>
      </c>
      <c r="I1872">
        <v>10584.81</v>
      </c>
      <c r="J1872">
        <v>4.88</v>
      </c>
      <c r="K1872">
        <v>786</v>
      </c>
      <c r="L1872" s="2">
        <v>45651</v>
      </c>
      <c r="O1872" t="str">
        <f>IF(ecommerce_10000[[#This Row],[Platform]]="Souq","sq",ecommerce_10000[[#This Row],[Platform]])</f>
        <v>Jumia</v>
      </c>
      <c r="P1872" t="str">
        <f>IF(E1872="Souq","sq",IF(E1872="Jumia","Jum",E1872))</f>
        <v>Jum</v>
      </c>
      <c r="Q1872">
        <f>VLOOKUP(ecommerce_10000[[#This Row],[City]],F:I,4,FALSE)</f>
        <v>13290.4</v>
      </c>
      <c r="R1872" s="1">
        <f>SUMIF(C:C,ecommerce_10000[[#This Row],[Category]],I:I)</f>
        <v>57542997.559999913</v>
      </c>
      <c r="S1872" s="1">
        <f>SUMIFS(I:I,C:C,C1872)</f>
        <v>57542997.559999913</v>
      </c>
      <c r="T1872" s="1" t="str">
        <f>INDEX(F:F,MATCH(ecommerce_10000[[#This Row],[TotalAmount]],I:I,0))</f>
        <v>Alexandria</v>
      </c>
    </row>
    <row r="1873" spans="1:20" x14ac:dyDescent="0.3">
      <c r="A1873" s="1" t="s">
        <v>1917</v>
      </c>
      <c r="B1873" s="1" t="s">
        <v>49</v>
      </c>
      <c r="C1873" s="1" t="s">
        <v>14</v>
      </c>
      <c r="D1873" s="1" t="s">
        <v>50</v>
      </c>
      <c r="E1873" s="1" t="s">
        <v>22</v>
      </c>
      <c r="F1873" s="1" t="s">
        <v>28</v>
      </c>
      <c r="G1873">
        <v>14739.88</v>
      </c>
      <c r="H1873">
        <v>1</v>
      </c>
      <c r="I1873">
        <v>14739.88</v>
      </c>
      <c r="J1873">
        <v>2.04</v>
      </c>
      <c r="K1873">
        <v>1914</v>
      </c>
      <c r="L1873" s="2">
        <v>45568</v>
      </c>
      <c r="O1873" t="str">
        <f>IF(ecommerce_10000[[#This Row],[Platform]]="Souq","sq",ecommerce_10000[[#This Row],[Platform]])</f>
        <v>Jumia</v>
      </c>
      <c r="P1873" t="str">
        <f>IF(E1873="Souq","sq",IF(E1873="Jumia","Jum",E1873))</f>
        <v>Jum</v>
      </c>
      <c r="Q1873">
        <f>VLOOKUP(ecommerce_10000[[#This Row],[City]],F:I,4,FALSE)</f>
        <v>26648.76</v>
      </c>
      <c r="R1873" s="1">
        <f>SUMIF(C:C,ecommerce_10000[[#This Row],[Category]],I:I)</f>
        <v>92327183.770000085</v>
      </c>
      <c r="S1873" s="1">
        <f>SUMIFS(I:I,C:C,C1873)</f>
        <v>92327183.770000085</v>
      </c>
      <c r="T1873" s="1" t="str">
        <f>INDEX(F:F,MATCH(ecommerce_10000[[#This Row],[TotalAmount]],I:I,0))</f>
        <v>Casablanca</v>
      </c>
    </row>
    <row r="1874" spans="1:20" x14ac:dyDescent="0.3">
      <c r="A1874" s="1" t="s">
        <v>1918</v>
      </c>
      <c r="B1874" s="1" t="s">
        <v>43</v>
      </c>
      <c r="C1874" s="1" t="s">
        <v>44</v>
      </c>
      <c r="D1874" s="1" t="s">
        <v>45</v>
      </c>
      <c r="E1874" s="1" t="s">
        <v>47</v>
      </c>
      <c r="F1874" s="1" t="s">
        <v>33</v>
      </c>
      <c r="G1874">
        <v>7177.29</v>
      </c>
      <c r="H1874">
        <v>1</v>
      </c>
      <c r="I1874">
        <v>7177.29</v>
      </c>
      <c r="J1874">
        <v>4.03</v>
      </c>
      <c r="K1874">
        <v>2047</v>
      </c>
      <c r="L1874" s="2">
        <v>45358</v>
      </c>
      <c r="O1874" t="str">
        <f>IF(ecommerce_10000[[#This Row],[Platform]]="Souq","sq",ecommerce_10000[[#This Row],[Platform]])</f>
        <v>Amazon</v>
      </c>
      <c r="P1874" t="str">
        <f>IF(E1874="Souq","sq",IF(E1874="Jumia","Jum",E1874))</f>
        <v>Amazon</v>
      </c>
      <c r="Q1874">
        <f>VLOOKUP(ecommerce_10000[[#This Row],[City]],F:I,4,FALSE)</f>
        <v>3665.44</v>
      </c>
      <c r="R1874" s="1">
        <f>SUMIF(C:C,ecommerce_10000[[#This Row],[Category]],I:I)</f>
        <v>31420413.200000018</v>
      </c>
      <c r="S1874" s="1">
        <f>SUMIFS(I:I,C:C,C1874)</f>
        <v>31420413.200000018</v>
      </c>
      <c r="T1874" s="1" t="str">
        <f>INDEX(F:F,MATCH(ecommerce_10000[[#This Row],[TotalAmount]],I:I,0))</f>
        <v>Dubai</v>
      </c>
    </row>
    <row r="1875" spans="1:20" x14ac:dyDescent="0.3">
      <c r="A1875" s="1" t="s">
        <v>1919</v>
      </c>
      <c r="B1875" s="1" t="s">
        <v>38</v>
      </c>
      <c r="C1875" s="1" t="s">
        <v>20</v>
      </c>
      <c r="D1875" s="1" t="s">
        <v>39</v>
      </c>
      <c r="E1875" s="1" t="s">
        <v>16</v>
      </c>
      <c r="F1875" s="1" t="s">
        <v>28</v>
      </c>
      <c r="G1875">
        <v>940.06</v>
      </c>
      <c r="H1875">
        <v>4</v>
      </c>
      <c r="I1875">
        <v>3760.24</v>
      </c>
      <c r="J1875">
        <v>1.34</v>
      </c>
      <c r="K1875">
        <v>3370</v>
      </c>
      <c r="L1875" s="2">
        <v>45581</v>
      </c>
      <c r="O1875" t="str">
        <f>IF(ecommerce_10000[[#This Row],[Platform]]="Souq","sq",ecommerce_10000[[#This Row],[Platform]])</f>
        <v>sq</v>
      </c>
      <c r="P1875" t="str">
        <f>IF(E1875="Souq","sq",IF(E1875="Jumia","Jum",E1875))</f>
        <v>sq</v>
      </c>
      <c r="Q1875">
        <f>VLOOKUP(ecommerce_10000[[#This Row],[City]],F:I,4,FALSE)</f>
        <v>26648.76</v>
      </c>
      <c r="R1875" s="1">
        <f>SUMIF(C:C,ecommerce_10000[[#This Row],[Category]],I:I)</f>
        <v>91504159.730000004</v>
      </c>
      <c r="S1875" s="1">
        <f>SUMIFS(I:I,C:C,C1875)</f>
        <v>91504159.730000004</v>
      </c>
      <c r="T1875" s="1" t="str">
        <f>INDEX(F:F,MATCH(ecommerce_10000[[#This Row],[TotalAmount]],I:I,0))</f>
        <v>Casablanca</v>
      </c>
    </row>
    <row r="1876" spans="1:20" x14ac:dyDescent="0.3">
      <c r="A1876" s="1" t="s">
        <v>1920</v>
      </c>
      <c r="B1876" s="1" t="s">
        <v>65</v>
      </c>
      <c r="C1876" s="1" t="s">
        <v>20</v>
      </c>
      <c r="D1876" s="1" t="s">
        <v>66</v>
      </c>
      <c r="E1876" s="1" t="s">
        <v>16</v>
      </c>
      <c r="F1876" s="1" t="s">
        <v>28</v>
      </c>
      <c r="G1876">
        <v>5678.11</v>
      </c>
      <c r="H1876">
        <v>3</v>
      </c>
      <c r="I1876">
        <v>17034.330000000002</v>
      </c>
      <c r="J1876">
        <v>1.1499999999999999</v>
      </c>
      <c r="K1876">
        <v>3943</v>
      </c>
      <c r="L1876" s="2">
        <v>45433</v>
      </c>
      <c r="O1876" t="str">
        <f>IF(ecommerce_10000[[#This Row],[Platform]]="Souq","sq",ecommerce_10000[[#This Row],[Platform]])</f>
        <v>sq</v>
      </c>
      <c r="P1876" t="str">
        <f>IF(E1876="Souq","sq",IF(E1876="Jumia","Jum",E1876))</f>
        <v>sq</v>
      </c>
      <c r="Q1876">
        <f>VLOOKUP(ecommerce_10000[[#This Row],[City]],F:I,4,FALSE)</f>
        <v>26648.76</v>
      </c>
      <c r="R1876" s="1">
        <f>SUMIF(C:C,ecommerce_10000[[#This Row],[Category]],I:I)</f>
        <v>91504159.730000004</v>
      </c>
      <c r="S1876" s="1">
        <f>SUMIFS(I:I,C:C,C1876)</f>
        <v>91504159.730000004</v>
      </c>
      <c r="T1876" s="1" t="str">
        <f>INDEX(F:F,MATCH(ecommerce_10000[[#This Row],[TotalAmount]],I:I,0))</f>
        <v>Casablanca</v>
      </c>
    </row>
    <row r="1877" spans="1:20" x14ac:dyDescent="0.3">
      <c r="A1877" s="1" t="s">
        <v>1921</v>
      </c>
      <c r="B1877" s="1" t="s">
        <v>25</v>
      </c>
      <c r="C1877" s="1" t="s">
        <v>26</v>
      </c>
      <c r="D1877" s="1" t="s">
        <v>27</v>
      </c>
      <c r="E1877" s="1" t="s">
        <v>22</v>
      </c>
      <c r="F1877" s="1" t="s">
        <v>62</v>
      </c>
      <c r="G1877">
        <v>11862.9</v>
      </c>
      <c r="H1877">
        <v>5</v>
      </c>
      <c r="I1877">
        <v>59314.5</v>
      </c>
      <c r="J1877">
        <v>3.38</v>
      </c>
      <c r="K1877">
        <v>1251</v>
      </c>
      <c r="L1877" s="2">
        <v>45504</v>
      </c>
      <c r="O1877" t="str">
        <f>IF(ecommerce_10000[[#This Row],[Platform]]="Souq","sq",ecommerce_10000[[#This Row],[Platform]])</f>
        <v>Jumia</v>
      </c>
      <c r="P1877" t="str">
        <f>IF(E1877="Souq","sq",IF(E1877="Jumia","Jum",E1877))</f>
        <v>Jum</v>
      </c>
      <c r="Q1877">
        <f>VLOOKUP(ecommerce_10000[[#This Row],[City]],F:I,4,FALSE)</f>
        <v>27872.98</v>
      </c>
      <c r="R1877" s="1">
        <f>SUMIF(C:C,ecommerce_10000[[#This Row],[Category]],I:I)</f>
        <v>29200970.130000021</v>
      </c>
      <c r="S1877" s="1">
        <f>SUMIFS(I:I,C:C,C1877)</f>
        <v>29200970.130000021</v>
      </c>
      <c r="T1877" s="1" t="str">
        <f>INDEX(F:F,MATCH(ecommerce_10000[[#This Row],[TotalAmount]],I:I,0))</f>
        <v>Giza</v>
      </c>
    </row>
    <row r="1878" spans="1:20" x14ac:dyDescent="0.3">
      <c r="A1878" s="1" t="s">
        <v>1922</v>
      </c>
      <c r="B1878" s="1" t="s">
        <v>49</v>
      </c>
      <c r="C1878" s="1" t="s">
        <v>14</v>
      </c>
      <c r="D1878" s="1" t="s">
        <v>50</v>
      </c>
      <c r="E1878" s="1" t="s">
        <v>16</v>
      </c>
      <c r="F1878" s="1" t="s">
        <v>62</v>
      </c>
      <c r="G1878">
        <v>12922.46</v>
      </c>
      <c r="H1878">
        <v>1</v>
      </c>
      <c r="I1878">
        <v>12922.46</v>
      </c>
      <c r="J1878">
        <v>3.85</v>
      </c>
      <c r="K1878">
        <v>1427</v>
      </c>
      <c r="L1878" s="2">
        <v>45436</v>
      </c>
      <c r="O1878" t="str">
        <f>IF(ecommerce_10000[[#This Row],[Platform]]="Souq","sq",ecommerce_10000[[#This Row],[Platform]])</f>
        <v>sq</v>
      </c>
      <c r="P1878" t="str">
        <f>IF(E1878="Souq","sq",IF(E1878="Jumia","Jum",E1878))</f>
        <v>sq</v>
      </c>
      <c r="Q1878">
        <f>VLOOKUP(ecommerce_10000[[#This Row],[City]],F:I,4,FALSE)</f>
        <v>27872.98</v>
      </c>
      <c r="R1878" s="1">
        <f>SUMIF(C:C,ecommerce_10000[[#This Row],[Category]],I:I)</f>
        <v>92327183.770000085</v>
      </c>
      <c r="S1878" s="1">
        <f>SUMIFS(I:I,C:C,C1878)</f>
        <v>92327183.770000085</v>
      </c>
      <c r="T1878" s="1" t="str">
        <f>INDEX(F:F,MATCH(ecommerce_10000[[#This Row],[TotalAmount]],I:I,0))</f>
        <v>Giza</v>
      </c>
    </row>
    <row r="1879" spans="1:20" x14ac:dyDescent="0.3">
      <c r="A1879" s="1" t="s">
        <v>1923</v>
      </c>
      <c r="B1879" s="1" t="s">
        <v>35</v>
      </c>
      <c r="C1879" s="1" t="s">
        <v>14</v>
      </c>
      <c r="D1879" s="1" t="s">
        <v>36</v>
      </c>
      <c r="E1879" s="1" t="s">
        <v>47</v>
      </c>
      <c r="F1879" s="1" t="s">
        <v>17</v>
      </c>
      <c r="G1879">
        <v>5342.51</v>
      </c>
      <c r="H1879">
        <v>3</v>
      </c>
      <c r="I1879">
        <v>16027.53</v>
      </c>
      <c r="J1879">
        <v>2.89</v>
      </c>
      <c r="K1879">
        <v>871</v>
      </c>
      <c r="L1879" s="2">
        <v>45458</v>
      </c>
      <c r="O1879" t="str">
        <f>IF(ecommerce_10000[[#This Row],[Platform]]="Souq","sq",ecommerce_10000[[#This Row],[Platform]])</f>
        <v>Amazon</v>
      </c>
      <c r="P1879" t="str">
        <f>IF(E1879="Souq","sq",IF(E1879="Jumia","Jum",E1879))</f>
        <v>Amazon</v>
      </c>
      <c r="Q1879">
        <f>VLOOKUP(ecommerce_10000[[#This Row],[City]],F:I,4,FALSE)</f>
        <v>16284.02</v>
      </c>
      <c r="R1879" s="1">
        <f>SUMIF(C:C,ecommerce_10000[[#This Row],[Category]],I:I)</f>
        <v>92327183.770000085</v>
      </c>
      <c r="S1879" s="1">
        <f>SUMIFS(I:I,C:C,C1879)</f>
        <v>92327183.770000085</v>
      </c>
      <c r="T1879" s="1" t="str">
        <f>INDEX(F:F,MATCH(ecommerce_10000[[#This Row],[TotalAmount]],I:I,0))</f>
        <v>Cairo</v>
      </c>
    </row>
    <row r="1880" spans="1:20" x14ac:dyDescent="0.3">
      <c r="A1880" s="1" t="s">
        <v>1924</v>
      </c>
      <c r="B1880" s="1" t="s">
        <v>25</v>
      </c>
      <c r="C1880" s="1" t="s">
        <v>26</v>
      </c>
      <c r="D1880" s="1" t="s">
        <v>27</v>
      </c>
      <c r="E1880" s="1" t="s">
        <v>47</v>
      </c>
      <c r="F1880" s="1" t="s">
        <v>28</v>
      </c>
      <c r="G1880">
        <v>1452.38</v>
      </c>
      <c r="H1880">
        <v>3</v>
      </c>
      <c r="I1880">
        <v>4357.1400000000003</v>
      </c>
      <c r="J1880">
        <v>4.5</v>
      </c>
      <c r="K1880">
        <v>3649</v>
      </c>
      <c r="L1880" s="2">
        <v>45538</v>
      </c>
      <c r="O1880" t="str">
        <f>IF(ecommerce_10000[[#This Row],[Platform]]="Souq","sq",ecommerce_10000[[#This Row],[Platform]])</f>
        <v>Amazon</v>
      </c>
      <c r="P1880" t="str">
        <f>IF(E1880="Souq","sq",IF(E1880="Jumia","Jum",E1880))</f>
        <v>Amazon</v>
      </c>
      <c r="Q1880">
        <f>VLOOKUP(ecommerce_10000[[#This Row],[City]],F:I,4,FALSE)</f>
        <v>26648.76</v>
      </c>
      <c r="R1880" s="1">
        <f>SUMIF(C:C,ecommerce_10000[[#This Row],[Category]],I:I)</f>
        <v>29200970.130000021</v>
      </c>
      <c r="S1880" s="1">
        <f>SUMIFS(I:I,C:C,C1880)</f>
        <v>29200970.130000021</v>
      </c>
      <c r="T1880" s="1" t="str">
        <f>INDEX(F:F,MATCH(ecommerce_10000[[#This Row],[TotalAmount]],I:I,0))</f>
        <v>Casablanca</v>
      </c>
    </row>
    <row r="1881" spans="1:20" x14ac:dyDescent="0.3">
      <c r="A1881" s="1" t="s">
        <v>1925</v>
      </c>
      <c r="B1881" s="1" t="s">
        <v>13</v>
      </c>
      <c r="C1881" s="1" t="s">
        <v>14</v>
      </c>
      <c r="D1881" s="1" t="s">
        <v>15</v>
      </c>
      <c r="E1881" s="1" t="s">
        <v>22</v>
      </c>
      <c r="F1881" s="1" t="s">
        <v>28</v>
      </c>
      <c r="G1881">
        <v>14416.11</v>
      </c>
      <c r="H1881">
        <v>5</v>
      </c>
      <c r="I1881">
        <v>72080.55</v>
      </c>
      <c r="J1881">
        <v>3.59</v>
      </c>
      <c r="K1881">
        <v>323</v>
      </c>
      <c r="L1881" s="2">
        <v>45476</v>
      </c>
      <c r="O1881" t="str">
        <f>IF(ecommerce_10000[[#This Row],[Platform]]="Souq","sq",ecommerce_10000[[#This Row],[Platform]])</f>
        <v>Jumia</v>
      </c>
      <c r="P1881" t="str">
        <f>IF(E1881="Souq","sq",IF(E1881="Jumia","Jum",E1881))</f>
        <v>Jum</v>
      </c>
      <c r="Q1881">
        <f>VLOOKUP(ecommerce_10000[[#This Row],[City]],F:I,4,FALSE)</f>
        <v>26648.76</v>
      </c>
      <c r="R1881" s="1">
        <f>SUMIF(C:C,ecommerce_10000[[#This Row],[Category]],I:I)</f>
        <v>92327183.770000085</v>
      </c>
      <c r="S1881" s="1">
        <f>SUMIFS(I:I,C:C,C1881)</f>
        <v>92327183.770000085</v>
      </c>
      <c r="T1881" s="1" t="str">
        <f>INDEX(F:F,MATCH(ecommerce_10000[[#This Row],[TotalAmount]],I:I,0))</f>
        <v>Casablanca</v>
      </c>
    </row>
    <row r="1882" spans="1:20" x14ac:dyDescent="0.3">
      <c r="A1882" s="1" t="s">
        <v>1926</v>
      </c>
      <c r="B1882" s="1" t="s">
        <v>38</v>
      </c>
      <c r="C1882" s="1" t="s">
        <v>20</v>
      </c>
      <c r="D1882" s="1" t="s">
        <v>39</v>
      </c>
      <c r="E1882" s="1" t="s">
        <v>22</v>
      </c>
      <c r="F1882" s="1" t="s">
        <v>62</v>
      </c>
      <c r="G1882">
        <v>2382.73</v>
      </c>
      <c r="H1882">
        <v>3</v>
      </c>
      <c r="I1882">
        <v>7148.19</v>
      </c>
      <c r="J1882">
        <v>1.03</v>
      </c>
      <c r="K1882">
        <v>4008</v>
      </c>
      <c r="L1882" s="2">
        <v>45322</v>
      </c>
      <c r="O1882" t="str">
        <f>IF(ecommerce_10000[[#This Row],[Platform]]="Souq","sq",ecommerce_10000[[#This Row],[Platform]])</f>
        <v>Jumia</v>
      </c>
      <c r="P1882" t="str">
        <f>IF(E1882="Souq","sq",IF(E1882="Jumia","Jum",E1882))</f>
        <v>Jum</v>
      </c>
      <c r="Q1882">
        <f>VLOOKUP(ecommerce_10000[[#This Row],[City]],F:I,4,FALSE)</f>
        <v>27872.98</v>
      </c>
      <c r="R1882" s="1">
        <f>SUMIF(C:C,ecommerce_10000[[#This Row],[Category]],I:I)</f>
        <v>91504159.730000004</v>
      </c>
      <c r="S1882" s="1">
        <f>SUMIFS(I:I,C:C,C1882)</f>
        <v>91504159.730000004</v>
      </c>
      <c r="T1882" s="1" t="str">
        <f>INDEX(F:F,MATCH(ecommerce_10000[[#This Row],[TotalAmount]],I:I,0))</f>
        <v>Giza</v>
      </c>
    </row>
    <row r="1883" spans="1:20" x14ac:dyDescent="0.3">
      <c r="A1883" s="1" t="s">
        <v>1927</v>
      </c>
      <c r="B1883" s="1" t="s">
        <v>65</v>
      </c>
      <c r="C1883" s="1" t="s">
        <v>20</v>
      </c>
      <c r="D1883" s="1" t="s">
        <v>66</v>
      </c>
      <c r="E1883" s="1" t="s">
        <v>16</v>
      </c>
      <c r="F1883" s="1" t="s">
        <v>40</v>
      </c>
      <c r="G1883">
        <v>1348.63</v>
      </c>
      <c r="H1883">
        <v>1</v>
      </c>
      <c r="I1883">
        <v>1348.63</v>
      </c>
      <c r="J1883">
        <v>1.05</v>
      </c>
      <c r="K1883">
        <v>3535</v>
      </c>
      <c r="L1883" s="2">
        <v>45628</v>
      </c>
      <c r="O1883" t="str">
        <f>IF(ecommerce_10000[[#This Row],[Platform]]="Souq","sq",ecommerce_10000[[#This Row],[Platform]])</f>
        <v>sq</v>
      </c>
      <c r="P1883" t="str">
        <f>IF(E1883="Souq","sq",IF(E1883="Jumia","Jum",E1883))</f>
        <v>sq</v>
      </c>
      <c r="Q1883">
        <f>VLOOKUP(ecommerce_10000[[#This Row],[City]],F:I,4,FALSE)</f>
        <v>99349.3</v>
      </c>
      <c r="R1883" s="1">
        <f>SUMIF(C:C,ecommerce_10000[[#This Row],[Category]],I:I)</f>
        <v>91504159.730000004</v>
      </c>
      <c r="S1883" s="1">
        <f>SUMIFS(I:I,C:C,C1883)</f>
        <v>91504159.730000004</v>
      </c>
      <c r="T1883" s="1" t="str">
        <f>INDEX(F:F,MATCH(ecommerce_10000[[#This Row],[TotalAmount]],I:I,0))</f>
        <v>Riyadh</v>
      </c>
    </row>
    <row r="1884" spans="1:20" x14ac:dyDescent="0.3">
      <c r="A1884" s="1" t="s">
        <v>1928</v>
      </c>
      <c r="B1884" s="1" t="s">
        <v>13</v>
      </c>
      <c r="C1884" s="1" t="s">
        <v>14</v>
      </c>
      <c r="D1884" s="1" t="s">
        <v>15</v>
      </c>
      <c r="E1884" s="1" t="s">
        <v>47</v>
      </c>
      <c r="F1884" s="1" t="s">
        <v>40</v>
      </c>
      <c r="G1884">
        <v>3121.17</v>
      </c>
      <c r="H1884">
        <v>2</v>
      </c>
      <c r="I1884">
        <v>6242.34</v>
      </c>
      <c r="J1884">
        <v>2.88</v>
      </c>
      <c r="K1884">
        <v>351</v>
      </c>
      <c r="L1884" s="2">
        <v>45457</v>
      </c>
      <c r="O1884" t="str">
        <f>IF(ecommerce_10000[[#This Row],[Platform]]="Souq","sq",ecommerce_10000[[#This Row],[Platform]])</f>
        <v>Amazon</v>
      </c>
      <c r="P1884" t="str">
        <f>IF(E1884="Souq","sq",IF(E1884="Jumia","Jum",E1884))</f>
        <v>Amazon</v>
      </c>
      <c r="Q1884">
        <f>VLOOKUP(ecommerce_10000[[#This Row],[City]],F:I,4,FALSE)</f>
        <v>99349.3</v>
      </c>
      <c r="R1884" s="1">
        <f>SUMIF(C:C,ecommerce_10000[[#This Row],[Category]],I:I)</f>
        <v>92327183.770000085</v>
      </c>
      <c r="S1884" s="1">
        <f>SUMIFS(I:I,C:C,C1884)</f>
        <v>92327183.770000085</v>
      </c>
      <c r="T1884" s="1" t="str">
        <f>INDEX(F:F,MATCH(ecommerce_10000[[#This Row],[TotalAmount]],I:I,0))</f>
        <v>Riyadh</v>
      </c>
    </row>
    <row r="1885" spans="1:20" x14ac:dyDescent="0.3">
      <c r="A1885" s="1" t="s">
        <v>1929</v>
      </c>
      <c r="B1885" s="1" t="s">
        <v>25</v>
      </c>
      <c r="C1885" s="1" t="s">
        <v>26</v>
      </c>
      <c r="D1885" s="1" t="s">
        <v>27</v>
      </c>
      <c r="E1885" s="1" t="s">
        <v>47</v>
      </c>
      <c r="F1885" s="1" t="s">
        <v>40</v>
      </c>
      <c r="G1885">
        <v>19706.82</v>
      </c>
      <c r="H1885">
        <v>1</v>
      </c>
      <c r="I1885">
        <v>19706.82</v>
      </c>
      <c r="J1885">
        <v>2.16</v>
      </c>
      <c r="K1885">
        <v>4959</v>
      </c>
      <c r="L1885" s="2">
        <v>45490</v>
      </c>
      <c r="O1885" t="str">
        <f>IF(ecommerce_10000[[#This Row],[Platform]]="Souq","sq",ecommerce_10000[[#This Row],[Platform]])</f>
        <v>Amazon</v>
      </c>
      <c r="P1885" t="str">
        <f>IF(E1885="Souq","sq",IF(E1885="Jumia","Jum",E1885))</f>
        <v>Amazon</v>
      </c>
      <c r="Q1885">
        <f>VLOOKUP(ecommerce_10000[[#This Row],[City]],F:I,4,FALSE)</f>
        <v>99349.3</v>
      </c>
      <c r="R1885" s="1">
        <f>SUMIF(C:C,ecommerce_10000[[#This Row],[Category]],I:I)</f>
        <v>29200970.130000021</v>
      </c>
      <c r="S1885" s="1">
        <f>SUMIFS(I:I,C:C,C1885)</f>
        <v>29200970.130000021</v>
      </c>
      <c r="T1885" s="1" t="str">
        <f>INDEX(F:F,MATCH(ecommerce_10000[[#This Row],[TotalAmount]],I:I,0))</f>
        <v>Riyadh</v>
      </c>
    </row>
    <row r="1886" spans="1:20" x14ac:dyDescent="0.3">
      <c r="A1886" s="1" t="s">
        <v>1930</v>
      </c>
      <c r="B1886" s="1" t="s">
        <v>35</v>
      </c>
      <c r="C1886" s="1" t="s">
        <v>14</v>
      </c>
      <c r="D1886" s="1" t="s">
        <v>36</v>
      </c>
      <c r="E1886" s="1" t="s">
        <v>47</v>
      </c>
      <c r="F1886" s="1" t="s">
        <v>40</v>
      </c>
      <c r="G1886">
        <v>19040.63</v>
      </c>
      <c r="H1886">
        <v>4</v>
      </c>
      <c r="I1886">
        <v>76162.52</v>
      </c>
      <c r="J1886">
        <v>3.88</v>
      </c>
      <c r="K1886">
        <v>1848</v>
      </c>
      <c r="L1886" s="2">
        <v>45473</v>
      </c>
      <c r="O1886" t="str">
        <f>IF(ecommerce_10000[[#This Row],[Platform]]="Souq","sq",ecommerce_10000[[#This Row],[Platform]])</f>
        <v>Amazon</v>
      </c>
      <c r="P1886" t="str">
        <f>IF(E1886="Souq","sq",IF(E1886="Jumia","Jum",E1886))</f>
        <v>Amazon</v>
      </c>
      <c r="Q1886">
        <f>VLOOKUP(ecommerce_10000[[#This Row],[City]],F:I,4,FALSE)</f>
        <v>99349.3</v>
      </c>
      <c r="R1886" s="1">
        <f>SUMIF(C:C,ecommerce_10000[[#This Row],[Category]],I:I)</f>
        <v>92327183.770000085</v>
      </c>
      <c r="S1886" s="1">
        <f>SUMIFS(I:I,C:C,C1886)</f>
        <v>92327183.770000085</v>
      </c>
      <c r="T1886" s="1" t="str">
        <f>INDEX(F:F,MATCH(ecommerce_10000[[#This Row],[TotalAmount]],I:I,0))</f>
        <v>Riyadh</v>
      </c>
    </row>
    <row r="1887" spans="1:20" x14ac:dyDescent="0.3">
      <c r="A1887" s="1" t="s">
        <v>1931</v>
      </c>
      <c r="B1887" s="1" t="s">
        <v>65</v>
      </c>
      <c r="C1887" s="1" t="s">
        <v>20</v>
      </c>
      <c r="D1887" s="1" t="s">
        <v>66</v>
      </c>
      <c r="E1887" s="1" t="s">
        <v>22</v>
      </c>
      <c r="F1887" s="1" t="s">
        <v>33</v>
      </c>
      <c r="G1887">
        <v>16240.84</v>
      </c>
      <c r="H1887">
        <v>2</v>
      </c>
      <c r="I1887">
        <v>32481.68</v>
      </c>
      <c r="J1887">
        <v>2.71</v>
      </c>
      <c r="K1887">
        <v>1126</v>
      </c>
      <c r="L1887" s="2">
        <v>45397</v>
      </c>
      <c r="O1887" t="str">
        <f>IF(ecommerce_10000[[#This Row],[Platform]]="Souq","sq",ecommerce_10000[[#This Row],[Platform]])</f>
        <v>Jumia</v>
      </c>
      <c r="P1887" t="str">
        <f>IF(E1887="Souq","sq",IF(E1887="Jumia","Jum",E1887))</f>
        <v>Jum</v>
      </c>
      <c r="Q1887">
        <f>VLOOKUP(ecommerce_10000[[#This Row],[City]],F:I,4,FALSE)</f>
        <v>3665.44</v>
      </c>
      <c r="R1887" s="1">
        <f>SUMIF(C:C,ecommerce_10000[[#This Row],[Category]],I:I)</f>
        <v>91504159.730000004</v>
      </c>
      <c r="S1887" s="1">
        <f>SUMIFS(I:I,C:C,C1887)</f>
        <v>91504159.730000004</v>
      </c>
      <c r="T1887" s="1" t="str">
        <f>INDEX(F:F,MATCH(ecommerce_10000[[#This Row],[TotalAmount]],I:I,0))</f>
        <v>Dubai</v>
      </c>
    </row>
    <row r="1888" spans="1:20" x14ac:dyDescent="0.3">
      <c r="A1888" s="1" t="s">
        <v>1932</v>
      </c>
      <c r="B1888" s="1" t="s">
        <v>49</v>
      </c>
      <c r="C1888" s="1" t="s">
        <v>14</v>
      </c>
      <c r="D1888" s="1" t="s">
        <v>50</v>
      </c>
      <c r="E1888" s="1" t="s">
        <v>16</v>
      </c>
      <c r="F1888" s="1" t="s">
        <v>23</v>
      </c>
      <c r="G1888">
        <v>16835.509999999998</v>
      </c>
      <c r="H1888">
        <v>2</v>
      </c>
      <c r="I1888">
        <v>33671.019999999997</v>
      </c>
      <c r="J1888">
        <v>3.33</v>
      </c>
      <c r="K1888">
        <v>2696</v>
      </c>
      <c r="L1888" s="2">
        <v>45295</v>
      </c>
      <c r="O1888" t="str">
        <f>IF(ecommerce_10000[[#This Row],[Platform]]="Souq","sq",ecommerce_10000[[#This Row],[Platform]])</f>
        <v>sq</v>
      </c>
      <c r="P1888" t="str">
        <f>IF(E1888="Souq","sq",IF(E1888="Jumia","Jum",E1888))</f>
        <v>sq</v>
      </c>
      <c r="Q1888">
        <f>VLOOKUP(ecommerce_10000[[#This Row],[City]],F:I,4,FALSE)</f>
        <v>13290.4</v>
      </c>
      <c r="R1888" s="1">
        <f>SUMIF(C:C,ecommerce_10000[[#This Row],[Category]],I:I)</f>
        <v>92327183.770000085</v>
      </c>
      <c r="S1888" s="1">
        <f>SUMIFS(I:I,C:C,C1888)</f>
        <v>92327183.770000085</v>
      </c>
      <c r="T1888" s="1" t="str">
        <f>INDEX(F:F,MATCH(ecommerce_10000[[#This Row],[TotalAmount]],I:I,0))</f>
        <v>Alexandria</v>
      </c>
    </row>
    <row r="1889" spans="1:20" x14ac:dyDescent="0.3">
      <c r="A1889" s="1" t="s">
        <v>1933</v>
      </c>
      <c r="B1889" s="1" t="s">
        <v>19</v>
      </c>
      <c r="C1889" s="1" t="s">
        <v>20</v>
      </c>
      <c r="D1889" s="1" t="s">
        <v>21</v>
      </c>
      <c r="E1889" s="1" t="s">
        <v>22</v>
      </c>
      <c r="F1889" s="1" t="s">
        <v>33</v>
      </c>
      <c r="G1889">
        <v>7699.21</v>
      </c>
      <c r="H1889">
        <v>5</v>
      </c>
      <c r="I1889">
        <v>38496.050000000003</v>
      </c>
      <c r="J1889">
        <v>1.52</v>
      </c>
      <c r="K1889">
        <v>587</v>
      </c>
      <c r="L1889" s="2">
        <v>45326</v>
      </c>
      <c r="O1889" t="str">
        <f>IF(ecommerce_10000[[#This Row],[Platform]]="Souq","sq",ecommerce_10000[[#This Row],[Platform]])</f>
        <v>Jumia</v>
      </c>
      <c r="P1889" t="str">
        <f>IF(E1889="Souq","sq",IF(E1889="Jumia","Jum",E1889))</f>
        <v>Jum</v>
      </c>
      <c r="Q1889">
        <f>VLOOKUP(ecommerce_10000[[#This Row],[City]],F:I,4,FALSE)</f>
        <v>3665.44</v>
      </c>
      <c r="R1889" s="1">
        <f>SUMIF(C:C,ecommerce_10000[[#This Row],[Category]],I:I)</f>
        <v>91504159.730000004</v>
      </c>
      <c r="S1889" s="1">
        <f>SUMIFS(I:I,C:C,C1889)</f>
        <v>91504159.730000004</v>
      </c>
      <c r="T1889" s="1" t="str">
        <f>INDEX(F:F,MATCH(ecommerce_10000[[#This Row],[TotalAmount]],I:I,0))</f>
        <v>Dubai</v>
      </c>
    </row>
    <row r="1890" spans="1:20" x14ac:dyDescent="0.3">
      <c r="A1890" s="1" t="s">
        <v>1934</v>
      </c>
      <c r="B1890" s="1" t="s">
        <v>43</v>
      </c>
      <c r="C1890" s="1" t="s">
        <v>44</v>
      </c>
      <c r="D1890" s="1" t="s">
        <v>45</v>
      </c>
      <c r="E1890" s="1" t="s">
        <v>16</v>
      </c>
      <c r="F1890" s="1" t="s">
        <v>62</v>
      </c>
      <c r="G1890">
        <v>19514.04</v>
      </c>
      <c r="H1890">
        <v>1</v>
      </c>
      <c r="I1890">
        <v>19514.04</v>
      </c>
      <c r="J1890">
        <v>2</v>
      </c>
      <c r="K1890">
        <v>345</v>
      </c>
      <c r="L1890" s="2">
        <v>45448</v>
      </c>
      <c r="O1890" t="str">
        <f>IF(ecommerce_10000[[#This Row],[Platform]]="Souq","sq",ecommerce_10000[[#This Row],[Platform]])</f>
        <v>sq</v>
      </c>
      <c r="P1890" t="str">
        <f>IF(E1890="Souq","sq",IF(E1890="Jumia","Jum",E1890))</f>
        <v>sq</v>
      </c>
      <c r="Q1890">
        <f>VLOOKUP(ecommerce_10000[[#This Row],[City]],F:I,4,FALSE)</f>
        <v>27872.98</v>
      </c>
      <c r="R1890" s="1">
        <f>SUMIF(C:C,ecommerce_10000[[#This Row],[Category]],I:I)</f>
        <v>31420413.200000018</v>
      </c>
      <c r="S1890" s="1">
        <f>SUMIFS(I:I,C:C,C1890)</f>
        <v>31420413.200000018</v>
      </c>
      <c r="T1890" s="1" t="str">
        <f>INDEX(F:F,MATCH(ecommerce_10000[[#This Row],[TotalAmount]],I:I,0))</f>
        <v>Giza</v>
      </c>
    </row>
    <row r="1891" spans="1:20" x14ac:dyDescent="0.3">
      <c r="A1891" s="1" t="s">
        <v>1935</v>
      </c>
      <c r="B1891" s="1" t="s">
        <v>65</v>
      </c>
      <c r="C1891" s="1" t="s">
        <v>20</v>
      </c>
      <c r="D1891" s="1" t="s">
        <v>66</v>
      </c>
      <c r="E1891" s="1" t="s">
        <v>22</v>
      </c>
      <c r="F1891" s="1" t="s">
        <v>62</v>
      </c>
      <c r="G1891">
        <v>17869.41</v>
      </c>
      <c r="H1891">
        <v>3</v>
      </c>
      <c r="I1891">
        <v>53608.23</v>
      </c>
      <c r="J1891">
        <v>2.29</v>
      </c>
      <c r="K1891">
        <v>1573</v>
      </c>
      <c r="L1891" s="2">
        <v>45556</v>
      </c>
      <c r="O1891" t="str">
        <f>IF(ecommerce_10000[[#This Row],[Platform]]="Souq","sq",ecommerce_10000[[#This Row],[Platform]])</f>
        <v>Jumia</v>
      </c>
      <c r="P1891" t="str">
        <f>IF(E1891="Souq","sq",IF(E1891="Jumia","Jum",E1891))</f>
        <v>Jum</v>
      </c>
      <c r="Q1891">
        <f>VLOOKUP(ecommerce_10000[[#This Row],[City]],F:I,4,FALSE)</f>
        <v>27872.98</v>
      </c>
      <c r="R1891" s="1">
        <f>SUMIF(C:C,ecommerce_10000[[#This Row],[Category]],I:I)</f>
        <v>91504159.730000004</v>
      </c>
      <c r="S1891" s="1">
        <f>SUMIFS(I:I,C:C,C1891)</f>
        <v>91504159.730000004</v>
      </c>
      <c r="T1891" s="1" t="str">
        <f>INDEX(F:F,MATCH(ecommerce_10000[[#This Row],[TotalAmount]],I:I,0))</f>
        <v>Giza</v>
      </c>
    </row>
    <row r="1892" spans="1:20" x14ac:dyDescent="0.3">
      <c r="A1892" s="1" t="s">
        <v>1936</v>
      </c>
      <c r="B1892" s="1" t="s">
        <v>13</v>
      </c>
      <c r="C1892" s="1" t="s">
        <v>14</v>
      </c>
      <c r="D1892" s="1" t="s">
        <v>15</v>
      </c>
      <c r="E1892" s="1" t="s">
        <v>47</v>
      </c>
      <c r="F1892" s="1" t="s">
        <v>17</v>
      </c>
      <c r="G1892">
        <v>18175.13</v>
      </c>
      <c r="H1892">
        <v>5</v>
      </c>
      <c r="I1892">
        <v>90875.65</v>
      </c>
      <c r="J1892">
        <v>3.96</v>
      </c>
      <c r="K1892">
        <v>601</v>
      </c>
      <c r="L1892" s="2">
        <v>45608</v>
      </c>
      <c r="O1892" t="str">
        <f>IF(ecommerce_10000[[#This Row],[Platform]]="Souq","sq",ecommerce_10000[[#This Row],[Platform]])</f>
        <v>Amazon</v>
      </c>
      <c r="P1892" t="str">
        <f>IF(E1892="Souq","sq",IF(E1892="Jumia","Jum",E1892))</f>
        <v>Amazon</v>
      </c>
      <c r="Q1892">
        <f>VLOOKUP(ecommerce_10000[[#This Row],[City]],F:I,4,FALSE)</f>
        <v>16284.02</v>
      </c>
      <c r="R1892" s="1">
        <f>SUMIF(C:C,ecommerce_10000[[#This Row],[Category]],I:I)</f>
        <v>92327183.770000085</v>
      </c>
      <c r="S1892" s="1">
        <f>SUMIFS(I:I,C:C,C1892)</f>
        <v>92327183.770000085</v>
      </c>
      <c r="T1892" s="1" t="str">
        <f>INDEX(F:F,MATCH(ecommerce_10000[[#This Row],[TotalAmount]],I:I,0))</f>
        <v>Cairo</v>
      </c>
    </row>
    <row r="1893" spans="1:20" x14ac:dyDescent="0.3">
      <c r="A1893" s="1" t="s">
        <v>1937</v>
      </c>
      <c r="B1893" s="1" t="s">
        <v>43</v>
      </c>
      <c r="C1893" s="1" t="s">
        <v>44</v>
      </c>
      <c r="D1893" s="1" t="s">
        <v>45</v>
      </c>
      <c r="E1893" s="1" t="s">
        <v>16</v>
      </c>
      <c r="F1893" s="1" t="s">
        <v>62</v>
      </c>
      <c r="G1893">
        <v>6358.07</v>
      </c>
      <c r="H1893">
        <v>1</v>
      </c>
      <c r="I1893">
        <v>6358.07</v>
      </c>
      <c r="J1893">
        <v>1.63</v>
      </c>
      <c r="K1893">
        <v>219</v>
      </c>
      <c r="L1893" s="2">
        <v>45567</v>
      </c>
      <c r="O1893" t="str">
        <f>IF(ecommerce_10000[[#This Row],[Platform]]="Souq","sq",ecommerce_10000[[#This Row],[Platform]])</f>
        <v>sq</v>
      </c>
      <c r="P1893" t="str">
        <f>IF(E1893="Souq","sq",IF(E1893="Jumia","Jum",E1893))</f>
        <v>sq</v>
      </c>
      <c r="Q1893">
        <f>VLOOKUP(ecommerce_10000[[#This Row],[City]],F:I,4,FALSE)</f>
        <v>27872.98</v>
      </c>
      <c r="R1893" s="1">
        <f>SUMIF(C:C,ecommerce_10000[[#This Row],[Category]],I:I)</f>
        <v>31420413.200000018</v>
      </c>
      <c r="S1893" s="1">
        <f>SUMIFS(I:I,C:C,C1893)</f>
        <v>31420413.200000018</v>
      </c>
      <c r="T1893" s="1" t="str">
        <f>INDEX(F:F,MATCH(ecommerce_10000[[#This Row],[TotalAmount]],I:I,0))</f>
        <v>Giza</v>
      </c>
    </row>
    <row r="1894" spans="1:20" x14ac:dyDescent="0.3">
      <c r="A1894" s="1" t="s">
        <v>1938</v>
      </c>
      <c r="B1894" s="1" t="s">
        <v>65</v>
      </c>
      <c r="C1894" s="1" t="s">
        <v>20</v>
      </c>
      <c r="D1894" s="1" t="s">
        <v>66</v>
      </c>
      <c r="E1894" s="1" t="s">
        <v>16</v>
      </c>
      <c r="F1894" s="1" t="s">
        <v>40</v>
      </c>
      <c r="G1894">
        <v>16915.18</v>
      </c>
      <c r="H1894">
        <v>2</v>
      </c>
      <c r="I1894">
        <v>33830.36</v>
      </c>
      <c r="J1894">
        <v>4.9800000000000004</v>
      </c>
      <c r="K1894">
        <v>667</v>
      </c>
      <c r="L1894" s="2">
        <v>45606</v>
      </c>
      <c r="O1894" t="str">
        <f>IF(ecommerce_10000[[#This Row],[Platform]]="Souq","sq",ecommerce_10000[[#This Row],[Platform]])</f>
        <v>sq</v>
      </c>
      <c r="P1894" t="str">
        <f>IF(E1894="Souq","sq",IF(E1894="Jumia","Jum",E1894))</f>
        <v>sq</v>
      </c>
      <c r="Q1894">
        <f>VLOOKUP(ecommerce_10000[[#This Row],[City]],F:I,4,FALSE)</f>
        <v>99349.3</v>
      </c>
      <c r="R1894" s="1">
        <f>SUMIF(C:C,ecommerce_10000[[#This Row],[Category]],I:I)</f>
        <v>91504159.730000004</v>
      </c>
      <c r="S1894" s="1">
        <f>SUMIFS(I:I,C:C,C1894)</f>
        <v>91504159.730000004</v>
      </c>
      <c r="T1894" s="1" t="str">
        <f>INDEX(F:F,MATCH(ecommerce_10000[[#This Row],[TotalAmount]],I:I,0))</f>
        <v>Riyadh</v>
      </c>
    </row>
    <row r="1895" spans="1:20" x14ac:dyDescent="0.3">
      <c r="A1895" s="1" t="s">
        <v>1939</v>
      </c>
      <c r="B1895" s="1" t="s">
        <v>49</v>
      </c>
      <c r="C1895" s="1" t="s">
        <v>14</v>
      </c>
      <c r="D1895" s="1" t="s">
        <v>50</v>
      </c>
      <c r="E1895" s="1" t="s">
        <v>16</v>
      </c>
      <c r="F1895" s="1" t="s">
        <v>28</v>
      </c>
      <c r="G1895">
        <v>15848.15</v>
      </c>
      <c r="H1895">
        <v>3</v>
      </c>
      <c r="I1895">
        <v>47544.45</v>
      </c>
      <c r="J1895">
        <v>3.15</v>
      </c>
      <c r="K1895">
        <v>3271</v>
      </c>
      <c r="L1895" s="2">
        <v>45585</v>
      </c>
      <c r="O1895" t="str">
        <f>IF(ecommerce_10000[[#This Row],[Platform]]="Souq","sq",ecommerce_10000[[#This Row],[Platform]])</f>
        <v>sq</v>
      </c>
      <c r="P1895" t="str">
        <f>IF(E1895="Souq","sq",IF(E1895="Jumia","Jum",E1895))</f>
        <v>sq</v>
      </c>
      <c r="Q1895">
        <f>VLOOKUP(ecommerce_10000[[#This Row],[City]],F:I,4,FALSE)</f>
        <v>26648.76</v>
      </c>
      <c r="R1895" s="1">
        <f>SUMIF(C:C,ecommerce_10000[[#This Row],[Category]],I:I)</f>
        <v>92327183.770000085</v>
      </c>
      <c r="S1895" s="1">
        <f>SUMIFS(I:I,C:C,C1895)</f>
        <v>92327183.770000085</v>
      </c>
      <c r="T1895" s="1" t="str">
        <f>INDEX(F:F,MATCH(ecommerce_10000[[#This Row],[TotalAmount]],I:I,0))</f>
        <v>Casablanca</v>
      </c>
    </row>
    <row r="1896" spans="1:20" x14ac:dyDescent="0.3">
      <c r="A1896" s="1" t="s">
        <v>1940</v>
      </c>
      <c r="B1896" s="1" t="s">
        <v>43</v>
      </c>
      <c r="C1896" s="1" t="s">
        <v>44</v>
      </c>
      <c r="D1896" s="1" t="s">
        <v>45</v>
      </c>
      <c r="E1896" s="1" t="s">
        <v>22</v>
      </c>
      <c r="F1896" s="1" t="s">
        <v>40</v>
      </c>
      <c r="G1896">
        <v>4306.6099999999997</v>
      </c>
      <c r="H1896">
        <v>1</v>
      </c>
      <c r="I1896">
        <v>4306.6099999999997</v>
      </c>
      <c r="J1896">
        <v>1.65</v>
      </c>
      <c r="K1896">
        <v>1639</v>
      </c>
      <c r="L1896" s="2">
        <v>45389</v>
      </c>
      <c r="O1896" t="str">
        <f>IF(ecommerce_10000[[#This Row],[Platform]]="Souq","sq",ecommerce_10000[[#This Row],[Platform]])</f>
        <v>Jumia</v>
      </c>
      <c r="P1896" t="str">
        <f>IF(E1896="Souq","sq",IF(E1896="Jumia","Jum",E1896))</f>
        <v>Jum</v>
      </c>
      <c r="Q1896">
        <f>VLOOKUP(ecommerce_10000[[#This Row],[City]],F:I,4,FALSE)</f>
        <v>99349.3</v>
      </c>
      <c r="R1896" s="1">
        <f>SUMIF(C:C,ecommerce_10000[[#This Row],[Category]],I:I)</f>
        <v>31420413.200000018</v>
      </c>
      <c r="S1896" s="1">
        <f>SUMIFS(I:I,C:C,C1896)</f>
        <v>31420413.200000018</v>
      </c>
      <c r="T1896" s="1" t="str">
        <f>INDEX(F:F,MATCH(ecommerce_10000[[#This Row],[TotalAmount]],I:I,0))</f>
        <v>Riyadh</v>
      </c>
    </row>
    <row r="1897" spans="1:20" x14ac:dyDescent="0.3">
      <c r="A1897" s="1" t="s">
        <v>1941</v>
      </c>
      <c r="B1897" s="1" t="s">
        <v>38</v>
      </c>
      <c r="C1897" s="1" t="s">
        <v>20</v>
      </c>
      <c r="D1897" s="1" t="s">
        <v>39</v>
      </c>
      <c r="E1897" s="1" t="s">
        <v>16</v>
      </c>
      <c r="F1897" s="1" t="s">
        <v>33</v>
      </c>
      <c r="G1897">
        <v>15980.48</v>
      </c>
      <c r="H1897">
        <v>1</v>
      </c>
      <c r="I1897">
        <v>15980.48</v>
      </c>
      <c r="J1897">
        <v>3.69</v>
      </c>
      <c r="K1897">
        <v>1938</v>
      </c>
      <c r="L1897" s="2">
        <v>45459</v>
      </c>
      <c r="O1897" t="str">
        <f>IF(ecommerce_10000[[#This Row],[Platform]]="Souq","sq",ecommerce_10000[[#This Row],[Platform]])</f>
        <v>sq</v>
      </c>
      <c r="P1897" t="str">
        <f>IF(E1897="Souq","sq",IF(E1897="Jumia","Jum",E1897))</f>
        <v>sq</v>
      </c>
      <c r="Q1897">
        <f>VLOOKUP(ecommerce_10000[[#This Row],[City]],F:I,4,FALSE)</f>
        <v>3665.44</v>
      </c>
      <c r="R1897" s="1">
        <f>SUMIF(C:C,ecommerce_10000[[#This Row],[Category]],I:I)</f>
        <v>91504159.730000004</v>
      </c>
      <c r="S1897" s="1">
        <f>SUMIFS(I:I,C:C,C1897)</f>
        <v>91504159.730000004</v>
      </c>
      <c r="T1897" s="1" t="str">
        <f>INDEX(F:F,MATCH(ecommerce_10000[[#This Row],[TotalAmount]],I:I,0))</f>
        <v>Dubai</v>
      </c>
    </row>
    <row r="1898" spans="1:20" x14ac:dyDescent="0.3">
      <c r="A1898" s="1" t="s">
        <v>1942</v>
      </c>
      <c r="B1898" s="1" t="s">
        <v>25</v>
      </c>
      <c r="C1898" s="1" t="s">
        <v>26</v>
      </c>
      <c r="D1898" s="1" t="s">
        <v>27</v>
      </c>
      <c r="E1898" s="1" t="s">
        <v>47</v>
      </c>
      <c r="F1898" s="1" t="s">
        <v>33</v>
      </c>
      <c r="G1898">
        <v>16859.62</v>
      </c>
      <c r="H1898">
        <v>5</v>
      </c>
      <c r="I1898">
        <v>84298.1</v>
      </c>
      <c r="J1898">
        <v>3.26</v>
      </c>
      <c r="K1898">
        <v>260</v>
      </c>
      <c r="L1898" s="2">
        <v>45299</v>
      </c>
      <c r="O1898" t="str">
        <f>IF(ecommerce_10000[[#This Row],[Platform]]="Souq","sq",ecommerce_10000[[#This Row],[Platform]])</f>
        <v>Amazon</v>
      </c>
      <c r="P1898" t="str">
        <f>IF(E1898="Souq","sq",IF(E1898="Jumia","Jum",E1898))</f>
        <v>Amazon</v>
      </c>
      <c r="Q1898">
        <f>VLOOKUP(ecommerce_10000[[#This Row],[City]],F:I,4,FALSE)</f>
        <v>3665.44</v>
      </c>
      <c r="R1898" s="1">
        <f>SUMIF(C:C,ecommerce_10000[[#This Row],[Category]],I:I)</f>
        <v>29200970.130000021</v>
      </c>
      <c r="S1898" s="1">
        <f>SUMIFS(I:I,C:C,C1898)</f>
        <v>29200970.130000021</v>
      </c>
      <c r="T1898" s="1" t="str">
        <f>INDEX(F:F,MATCH(ecommerce_10000[[#This Row],[TotalAmount]],I:I,0))</f>
        <v>Dubai</v>
      </c>
    </row>
    <row r="1899" spans="1:20" x14ac:dyDescent="0.3">
      <c r="A1899" s="1" t="s">
        <v>1943</v>
      </c>
      <c r="B1899" s="1" t="s">
        <v>13</v>
      </c>
      <c r="C1899" s="1" t="s">
        <v>14</v>
      </c>
      <c r="D1899" s="1" t="s">
        <v>15</v>
      </c>
      <c r="E1899" s="1" t="s">
        <v>16</v>
      </c>
      <c r="F1899" s="1" t="s">
        <v>23</v>
      </c>
      <c r="G1899">
        <v>10060.620000000001</v>
      </c>
      <c r="H1899">
        <v>2</v>
      </c>
      <c r="I1899">
        <v>20121.240000000002</v>
      </c>
      <c r="J1899">
        <v>2.62</v>
      </c>
      <c r="K1899">
        <v>1152</v>
      </c>
      <c r="L1899" s="2">
        <v>45597</v>
      </c>
      <c r="O1899" t="str">
        <f>IF(ecommerce_10000[[#This Row],[Platform]]="Souq","sq",ecommerce_10000[[#This Row],[Platform]])</f>
        <v>sq</v>
      </c>
      <c r="P1899" t="str">
        <f>IF(E1899="Souq","sq",IF(E1899="Jumia","Jum",E1899))</f>
        <v>sq</v>
      </c>
      <c r="Q1899">
        <f>VLOOKUP(ecommerce_10000[[#This Row],[City]],F:I,4,FALSE)</f>
        <v>13290.4</v>
      </c>
      <c r="R1899" s="1">
        <f>SUMIF(C:C,ecommerce_10000[[#This Row],[Category]],I:I)</f>
        <v>92327183.770000085</v>
      </c>
      <c r="S1899" s="1">
        <f>SUMIFS(I:I,C:C,C1899)</f>
        <v>92327183.770000085</v>
      </c>
      <c r="T1899" s="1" t="str">
        <f>INDEX(F:F,MATCH(ecommerce_10000[[#This Row],[TotalAmount]],I:I,0))</f>
        <v>Alexandria</v>
      </c>
    </row>
    <row r="1900" spans="1:20" x14ac:dyDescent="0.3">
      <c r="A1900" s="1" t="s">
        <v>1944</v>
      </c>
      <c r="B1900" s="1" t="s">
        <v>53</v>
      </c>
      <c r="C1900" s="1" t="s">
        <v>31</v>
      </c>
      <c r="D1900" s="1" t="s">
        <v>54</v>
      </c>
      <c r="E1900" s="1" t="s">
        <v>16</v>
      </c>
      <c r="F1900" s="1" t="s">
        <v>23</v>
      </c>
      <c r="G1900">
        <v>9127.8700000000008</v>
      </c>
      <c r="H1900">
        <v>4</v>
      </c>
      <c r="I1900">
        <v>36511.480000000003</v>
      </c>
      <c r="J1900">
        <v>2.29</v>
      </c>
      <c r="K1900">
        <v>946</v>
      </c>
      <c r="L1900" s="2">
        <v>45363</v>
      </c>
      <c r="O1900" t="str">
        <f>IF(ecommerce_10000[[#This Row],[Platform]]="Souq","sq",ecommerce_10000[[#This Row],[Platform]])</f>
        <v>sq</v>
      </c>
      <c r="P1900" t="str">
        <f>IF(E1900="Souq","sq",IF(E1900="Jumia","Jum",E1900))</f>
        <v>sq</v>
      </c>
      <c r="Q1900">
        <f>VLOOKUP(ecommerce_10000[[#This Row],[City]],F:I,4,FALSE)</f>
        <v>13290.4</v>
      </c>
      <c r="R1900" s="1">
        <f>SUMIF(C:C,ecommerce_10000[[#This Row],[Category]],I:I)</f>
        <v>57542997.559999913</v>
      </c>
      <c r="S1900" s="1">
        <f>SUMIFS(I:I,C:C,C1900)</f>
        <v>57542997.559999913</v>
      </c>
      <c r="T1900" s="1" t="str">
        <f>INDEX(F:F,MATCH(ecommerce_10000[[#This Row],[TotalAmount]],I:I,0))</f>
        <v>Alexandria</v>
      </c>
    </row>
    <row r="1901" spans="1:20" x14ac:dyDescent="0.3">
      <c r="A1901" s="1" t="s">
        <v>1945</v>
      </c>
      <c r="B1901" s="1" t="s">
        <v>53</v>
      </c>
      <c r="C1901" s="1" t="s">
        <v>31</v>
      </c>
      <c r="D1901" s="1" t="s">
        <v>54</v>
      </c>
      <c r="E1901" s="1" t="s">
        <v>22</v>
      </c>
      <c r="F1901" s="1" t="s">
        <v>40</v>
      </c>
      <c r="G1901">
        <v>11195.11</v>
      </c>
      <c r="H1901">
        <v>5</v>
      </c>
      <c r="I1901">
        <v>55975.55</v>
      </c>
      <c r="J1901">
        <v>2.09</v>
      </c>
      <c r="K1901">
        <v>657</v>
      </c>
      <c r="L1901" s="2">
        <v>45342</v>
      </c>
      <c r="O1901" t="str">
        <f>IF(ecommerce_10000[[#This Row],[Platform]]="Souq","sq",ecommerce_10000[[#This Row],[Platform]])</f>
        <v>Jumia</v>
      </c>
      <c r="P1901" t="str">
        <f>IF(E1901="Souq","sq",IF(E1901="Jumia","Jum",E1901))</f>
        <v>Jum</v>
      </c>
      <c r="Q1901">
        <f>VLOOKUP(ecommerce_10000[[#This Row],[City]],F:I,4,FALSE)</f>
        <v>99349.3</v>
      </c>
      <c r="R1901" s="1">
        <f>SUMIF(C:C,ecommerce_10000[[#This Row],[Category]],I:I)</f>
        <v>57542997.559999913</v>
      </c>
      <c r="S1901" s="1">
        <f>SUMIFS(I:I,C:C,C1901)</f>
        <v>57542997.559999913</v>
      </c>
      <c r="T1901" s="1" t="str">
        <f>INDEX(F:F,MATCH(ecommerce_10000[[#This Row],[TotalAmount]],I:I,0))</f>
        <v>Riyadh</v>
      </c>
    </row>
    <row r="1902" spans="1:20" x14ac:dyDescent="0.3">
      <c r="A1902" s="1" t="s">
        <v>1946</v>
      </c>
      <c r="B1902" s="1" t="s">
        <v>43</v>
      </c>
      <c r="C1902" s="1" t="s">
        <v>44</v>
      </c>
      <c r="D1902" s="1" t="s">
        <v>45</v>
      </c>
      <c r="E1902" s="1" t="s">
        <v>47</v>
      </c>
      <c r="F1902" s="1" t="s">
        <v>28</v>
      </c>
      <c r="G1902">
        <v>8169.49</v>
      </c>
      <c r="H1902">
        <v>3</v>
      </c>
      <c r="I1902">
        <v>24508.47</v>
      </c>
      <c r="J1902">
        <v>2.4300000000000002</v>
      </c>
      <c r="K1902">
        <v>1548</v>
      </c>
      <c r="L1902" s="2">
        <v>45626</v>
      </c>
      <c r="O1902" t="str">
        <f>IF(ecommerce_10000[[#This Row],[Platform]]="Souq","sq",ecommerce_10000[[#This Row],[Platform]])</f>
        <v>Amazon</v>
      </c>
      <c r="P1902" t="str">
        <f>IF(E1902="Souq","sq",IF(E1902="Jumia","Jum",E1902))</f>
        <v>Amazon</v>
      </c>
      <c r="Q1902">
        <f>VLOOKUP(ecommerce_10000[[#This Row],[City]],F:I,4,FALSE)</f>
        <v>26648.76</v>
      </c>
      <c r="R1902" s="1">
        <f>SUMIF(C:C,ecommerce_10000[[#This Row],[Category]],I:I)</f>
        <v>31420413.200000018</v>
      </c>
      <c r="S1902" s="1">
        <f>SUMIFS(I:I,C:C,C1902)</f>
        <v>31420413.200000018</v>
      </c>
      <c r="T1902" s="1" t="str">
        <f>INDEX(F:F,MATCH(ecommerce_10000[[#This Row],[TotalAmount]],I:I,0))</f>
        <v>Casablanca</v>
      </c>
    </row>
    <row r="1903" spans="1:20" x14ac:dyDescent="0.3">
      <c r="A1903" s="1" t="s">
        <v>1947</v>
      </c>
      <c r="B1903" s="1" t="s">
        <v>53</v>
      </c>
      <c r="C1903" s="1" t="s">
        <v>31</v>
      </c>
      <c r="D1903" s="1" t="s">
        <v>54</v>
      </c>
      <c r="E1903" s="1" t="s">
        <v>16</v>
      </c>
      <c r="F1903" s="1" t="s">
        <v>23</v>
      </c>
      <c r="G1903">
        <v>10635.4</v>
      </c>
      <c r="H1903">
        <v>2</v>
      </c>
      <c r="I1903">
        <v>21270.799999999999</v>
      </c>
      <c r="J1903">
        <v>3</v>
      </c>
      <c r="K1903">
        <v>2818</v>
      </c>
      <c r="L1903" s="2">
        <v>45631</v>
      </c>
      <c r="O1903" t="str">
        <f>IF(ecommerce_10000[[#This Row],[Platform]]="Souq","sq",ecommerce_10000[[#This Row],[Platform]])</f>
        <v>sq</v>
      </c>
      <c r="P1903" t="str">
        <f>IF(E1903="Souq","sq",IF(E1903="Jumia","Jum",E1903))</f>
        <v>sq</v>
      </c>
      <c r="Q1903">
        <f>VLOOKUP(ecommerce_10000[[#This Row],[City]],F:I,4,FALSE)</f>
        <v>13290.4</v>
      </c>
      <c r="R1903" s="1">
        <f>SUMIF(C:C,ecommerce_10000[[#This Row],[Category]],I:I)</f>
        <v>57542997.559999913</v>
      </c>
      <c r="S1903" s="1">
        <f>SUMIFS(I:I,C:C,C1903)</f>
        <v>57542997.559999913</v>
      </c>
      <c r="T1903" s="1" t="str">
        <f>INDEX(F:F,MATCH(ecommerce_10000[[#This Row],[TotalAmount]],I:I,0))</f>
        <v>Alexandria</v>
      </c>
    </row>
    <row r="1904" spans="1:20" x14ac:dyDescent="0.3">
      <c r="A1904" s="1" t="s">
        <v>1948</v>
      </c>
      <c r="B1904" s="1" t="s">
        <v>38</v>
      </c>
      <c r="C1904" s="1" t="s">
        <v>20</v>
      </c>
      <c r="D1904" s="1" t="s">
        <v>39</v>
      </c>
      <c r="E1904" s="1" t="s">
        <v>16</v>
      </c>
      <c r="F1904" s="1" t="s">
        <v>62</v>
      </c>
      <c r="G1904">
        <v>423.43</v>
      </c>
      <c r="H1904">
        <v>2</v>
      </c>
      <c r="I1904">
        <v>846.86</v>
      </c>
      <c r="J1904">
        <v>1.8</v>
      </c>
      <c r="K1904">
        <v>940</v>
      </c>
      <c r="L1904" s="2">
        <v>45551</v>
      </c>
      <c r="O1904" t="str">
        <f>IF(ecommerce_10000[[#This Row],[Platform]]="Souq","sq",ecommerce_10000[[#This Row],[Platform]])</f>
        <v>sq</v>
      </c>
      <c r="P1904" t="str">
        <f>IF(E1904="Souq","sq",IF(E1904="Jumia","Jum",E1904))</f>
        <v>sq</v>
      </c>
      <c r="Q1904">
        <f>VLOOKUP(ecommerce_10000[[#This Row],[City]],F:I,4,FALSE)</f>
        <v>27872.98</v>
      </c>
      <c r="R1904" s="1">
        <f>SUMIF(C:C,ecommerce_10000[[#This Row],[Category]],I:I)</f>
        <v>91504159.730000004</v>
      </c>
      <c r="S1904" s="1">
        <f>SUMIFS(I:I,C:C,C1904)</f>
        <v>91504159.730000004</v>
      </c>
      <c r="T1904" s="1" t="str">
        <f>INDEX(F:F,MATCH(ecommerce_10000[[#This Row],[TotalAmount]],I:I,0))</f>
        <v>Giza</v>
      </c>
    </row>
    <row r="1905" spans="1:20" x14ac:dyDescent="0.3">
      <c r="A1905" s="1" t="s">
        <v>1949</v>
      </c>
      <c r="B1905" s="1" t="s">
        <v>65</v>
      </c>
      <c r="C1905" s="1" t="s">
        <v>20</v>
      </c>
      <c r="D1905" s="1" t="s">
        <v>66</v>
      </c>
      <c r="E1905" s="1" t="s">
        <v>22</v>
      </c>
      <c r="F1905" s="1" t="s">
        <v>62</v>
      </c>
      <c r="G1905">
        <v>16006.5</v>
      </c>
      <c r="H1905">
        <v>4</v>
      </c>
      <c r="I1905">
        <v>64026</v>
      </c>
      <c r="J1905">
        <v>2.82</v>
      </c>
      <c r="K1905">
        <v>3838</v>
      </c>
      <c r="L1905" s="2">
        <v>45531</v>
      </c>
      <c r="O1905" t="str">
        <f>IF(ecommerce_10000[[#This Row],[Platform]]="Souq","sq",ecommerce_10000[[#This Row],[Platform]])</f>
        <v>Jumia</v>
      </c>
      <c r="P1905" t="str">
        <f>IF(E1905="Souq","sq",IF(E1905="Jumia","Jum",E1905))</f>
        <v>Jum</v>
      </c>
      <c r="Q1905">
        <f>VLOOKUP(ecommerce_10000[[#This Row],[City]],F:I,4,FALSE)</f>
        <v>27872.98</v>
      </c>
      <c r="R1905" s="1">
        <f>SUMIF(C:C,ecommerce_10000[[#This Row],[Category]],I:I)</f>
        <v>91504159.730000004</v>
      </c>
      <c r="S1905" s="1">
        <f>SUMIFS(I:I,C:C,C1905)</f>
        <v>91504159.730000004</v>
      </c>
      <c r="T1905" s="1" t="str">
        <f>INDEX(F:F,MATCH(ecommerce_10000[[#This Row],[TotalAmount]],I:I,0))</f>
        <v>Giza</v>
      </c>
    </row>
    <row r="1906" spans="1:20" x14ac:dyDescent="0.3">
      <c r="A1906" s="1" t="s">
        <v>1950</v>
      </c>
      <c r="B1906" s="1" t="s">
        <v>49</v>
      </c>
      <c r="C1906" s="1" t="s">
        <v>14</v>
      </c>
      <c r="D1906" s="1" t="s">
        <v>50</v>
      </c>
      <c r="E1906" s="1" t="s">
        <v>16</v>
      </c>
      <c r="F1906" s="1" t="s">
        <v>33</v>
      </c>
      <c r="G1906">
        <v>8553.76</v>
      </c>
      <c r="H1906">
        <v>5</v>
      </c>
      <c r="I1906">
        <v>42768.800000000003</v>
      </c>
      <c r="J1906">
        <v>2.48</v>
      </c>
      <c r="K1906">
        <v>2049</v>
      </c>
      <c r="L1906" s="2">
        <v>45325</v>
      </c>
      <c r="O1906" t="str">
        <f>IF(ecommerce_10000[[#This Row],[Platform]]="Souq","sq",ecommerce_10000[[#This Row],[Platform]])</f>
        <v>sq</v>
      </c>
      <c r="P1906" t="str">
        <f>IF(E1906="Souq","sq",IF(E1906="Jumia","Jum",E1906))</f>
        <v>sq</v>
      </c>
      <c r="Q1906">
        <f>VLOOKUP(ecommerce_10000[[#This Row],[City]],F:I,4,FALSE)</f>
        <v>3665.44</v>
      </c>
      <c r="R1906" s="1">
        <f>SUMIF(C:C,ecommerce_10000[[#This Row],[Category]],I:I)</f>
        <v>92327183.770000085</v>
      </c>
      <c r="S1906" s="1">
        <f>SUMIFS(I:I,C:C,C1906)</f>
        <v>92327183.770000085</v>
      </c>
      <c r="T1906" s="1" t="str">
        <f>INDEX(F:F,MATCH(ecommerce_10000[[#This Row],[TotalAmount]],I:I,0))</f>
        <v>Dubai</v>
      </c>
    </row>
    <row r="1907" spans="1:20" x14ac:dyDescent="0.3">
      <c r="A1907" s="1" t="s">
        <v>1951</v>
      </c>
      <c r="B1907" s="1" t="s">
        <v>13</v>
      </c>
      <c r="C1907" s="1" t="s">
        <v>14</v>
      </c>
      <c r="D1907" s="1" t="s">
        <v>15</v>
      </c>
      <c r="E1907" s="1" t="s">
        <v>22</v>
      </c>
      <c r="F1907" s="1" t="s">
        <v>28</v>
      </c>
      <c r="G1907">
        <v>19900.23</v>
      </c>
      <c r="H1907">
        <v>1</v>
      </c>
      <c r="I1907">
        <v>19900.23</v>
      </c>
      <c r="J1907">
        <v>1.32</v>
      </c>
      <c r="K1907">
        <v>471</v>
      </c>
      <c r="L1907" s="2">
        <v>45455</v>
      </c>
      <c r="O1907" t="str">
        <f>IF(ecommerce_10000[[#This Row],[Platform]]="Souq","sq",ecommerce_10000[[#This Row],[Platform]])</f>
        <v>Jumia</v>
      </c>
      <c r="P1907" t="str">
        <f>IF(E1907="Souq","sq",IF(E1907="Jumia","Jum",E1907))</f>
        <v>Jum</v>
      </c>
      <c r="Q1907">
        <f>VLOOKUP(ecommerce_10000[[#This Row],[City]],F:I,4,FALSE)</f>
        <v>26648.76</v>
      </c>
      <c r="R1907" s="1">
        <f>SUMIF(C:C,ecommerce_10000[[#This Row],[Category]],I:I)</f>
        <v>92327183.770000085</v>
      </c>
      <c r="S1907" s="1">
        <f>SUMIFS(I:I,C:C,C1907)</f>
        <v>92327183.770000085</v>
      </c>
      <c r="T1907" s="1" t="str">
        <f>INDEX(F:F,MATCH(ecommerce_10000[[#This Row],[TotalAmount]],I:I,0))</f>
        <v>Casablanca</v>
      </c>
    </row>
    <row r="1908" spans="1:20" x14ac:dyDescent="0.3">
      <c r="A1908" s="1" t="s">
        <v>1952</v>
      </c>
      <c r="B1908" s="1" t="s">
        <v>38</v>
      </c>
      <c r="C1908" s="1" t="s">
        <v>20</v>
      </c>
      <c r="D1908" s="1" t="s">
        <v>39</v>
      </c>
      <c r="E1908" s="1" t="s">
        <v>16</v>
      </c>
      <c r="F1908" s="1" t="s">
        <v>23</v>
      </c>
      <c r="G1908">
        <v>5225.6899999999996</v>
      </c>
      <c r="H1908">
        <v>2</v>
      </c>
      <c r="I1908">
        <v>10451.379999999999</v>
      </c>
      <c r="J1908">
        <v>1.24</v>
      </c>
      <c r="K1908">
        <v>2484</v>
      </c>
      <c r="L1908" s="2">
        <v>45476</v>
      </c>
      <c r="O1908" t="str">
        <f>IF(ecommerce_10000[[#This Row],[Platform]]="Souq","sq",ecommerce_10000[[#This Row],[Platform]])</f>
        <v>sq</v>
      </c>
      <c r="P1908" t="str">
        <f>IF(E1908="Souq","sq",IF(E1908="Jumia","Jum",E1908))</f>
        <v>sq</v>
      </c>
      <c r="Q1908">
        <f>VLOOKUP(ecommerce_10000[[#This Row],[City]],F:I,4,FALSE)</f>
        <v>13290.4</v>
      </c>
      <c r="R1908" s="1">
        <f>SUMIF(C:C,ecommerce_10000[[#This Row],[Category]],I:I)</f>
        <v>91504159.730000004</v>
      </c>
      <c r="S1908" s="1">
        <f>SUMIFS(I:I,C:C,C1908)</f>
        <v>91504159.730000004</v>
      </c>
      <c r="T1908" s="1" t="str">
        <f>INDEX(F:F,MATCH(ecommerce_10000[[#This Row],[TotalAmount]],I:I,0))</f>
        <v>Alexandria</v>
      </c>
    </row>
    <row r="1909" spans="1:20" x14ac:dyDescent="0.3">
      <c r="A1909" s="1" t="s">
        <v>1953</v>
      </c>
      <c r="B1909" s="1" t="s">
        <v>53</v>
      </c>
      <c r="C1909" s="1" t="s">
        <v>31</v>
      </c>
      <c r="D1909" s="1" t="s">
        <v>54</v>
      </c>
      <c r="E1909" s="1" t="s">
        <v>47</v>
      </c>
      <c r="F1909" s="1" t="s">
        <v>17</v>
      </c>
      <c r="G1909">
        <v>1567.87</v>
      </c>
      <c r="H1909">
        <v>5</v>
      </c>
      <c r="I1909">
        <v>7839.35</v>
      </c>
      <c r="J1909">
        <v>4.1900000000000004</v>
      </c>
      <c r="K1909">
        <v>2383</v>
      </c>
      <c r="L1909" s="2">
        <v>45338</v>
      </c>
      <c r="O1909" t="str">
        <f>IF(ecommerce_10000[[#This Row],[Platform]]="Souq","sq",ecommerce_10000[[#This Row],[Platform]])</f>
        <v>Amazon</v>
      </c>
      <c r="P1909" t="str">
        <f>IF(E1909="Souq","sq",IF(E1909="Jumia","Jum",E1909))</f>
        <v>Amazon</v>
      </c>
      <c r="Q1909">
        <f>VLOOKUP(ecommerce_10000[[#This Row],[City]],F:I,4,FALSE)</f>
        <v>16284.02</v>
      </c>
      <c r="R1909" s="1">
        <f>SUMIF(C:C,ecommerce_10000[[#This Row],[Category]],I:I)</f>
        <v>57542997.559999913</v>
      </c>
      <c r="S1909" s="1">
        <f>SUMIFS(I:I,C:C,C1909)</f>
        <v>57542997.559999913</v>
      </c>
      <c r="T1909" s="1" t="str">
        <f>INDEX(F:F,MATCH(ecommerce_10000[[#This Row],[TotalAmount]],I:I,0))</f>
        <v>Cairo</v>
      </c>
    </row>
    <row r="1910" spans="1:20" x14ac:dyDescent="0.3">
      <c r="A1910" s="1" t="s">
        <v>1954</v>
      </c>
      <c r="B1910" s="1" t="s">
        <v>43</v>
      </c>
      <c r="C1910" s="1" t="s">
        <v>44</v>
      </c>
      <c r="D1910" s="1" t="s">
        <v>45</v>
      </c>
      <c r="E1910" s="1" t="s">
        <v>47</v>
      </c>
      <c r="F1910" s="1" t="s">
        <v>17</v>
      </c>
      <c r="G1910">
        <v>6211.44</v>
      </c>
      <c r="H1910">
        <v>2</v>
      </c>
      <c r="I1910">
        <v>12422.88</v>
      </c>
      <c r="J1910">
        <v>3.01</v>
      </c>
      <c r="K1910">
        <v>2618</v>
      </c>
      <c r="L1910" s="2">
        <v>45332</v>
      </c>
      <c r="O1910" t="str">
        <f>IF(ecommerce_10000[[#This Row],[Platform]]="Souq","sq",ecommerce_10000[[#This Row],[Platform]])</f>
        <v>Amazon</v>
      </c>
      <c r="P1910" t="str">
        <f>IF(E1910="Souq","sq",IF(E1910="Jumia","Jum",E1910))</f>
        <v>Amazon</v>
      </c>
      <c r="Q1910">
        <f>VLOOKUP(ecommerce_10000[[#This Row],[City]],F:I,4,FALSE)</f>
        <v>16284.02</v>
      </c>
      <c r="R1910" s="1">
        <f>SUMIF(C:C,ecommerce_10000[[#This Row],[Category]],I:I)</f>
        <v>31420413.200000018</v>
      </c>
      <c r="S1910" s="1">
        <f>SUMIFS(I:I,C:C,C1910)</f>
        <v>31420413.200000018</v>
      </c>
      <c r="T1910" s="1" t="str">
        <f>INDEX(F:F,MATCH(ecommerce_10000[[#This Row],[TotalAmount]],I:I,0))</f>
        <v>Cairo</v>
      </c>
    </row>
    <row r="1911" spans="1:20" x14ac:dyDescent="0.3">
      <c r="A1911" s="1" t="s">
        <v>1955</v>
      </c>
      <c r="B1911" s="1" t="s">
        <v>13</v>
      </c>
      <c r="C1911" s="1" t="s">
        <v>14</v>
      </c>
      <c r="D1911" s="1" t="s">
        <v>15</v>
      </c>
      <c r="E1911" s="1" t="s">
        <v>22</v>
      </c>
      <c r="F1911" s="1" t="s">
        <v>28</v>
      </c>
      <c r="G1911">
        <v>10483.27</v>
      </c>
      <c r="H1911">
        <v>2</v>
      </c>
      <c r="I1911">
        <v>20966.54</v>
      </c>
      <c r="J1911">
        <v>1.21</v>
      </c>
      <c r="K1911">
        <v>4953</v>
      </c>
      <c r="L1911" s="2">
        <v>45416</v>
      </c>
      <c r="O1911" t="str">
        <f>IF(ecommerce_10000[[#This Row],[Platform]]="Souq","sq",ecommerce_10000[[#This Row],[Platform]])</f>
        <v>Jumia</v>
      </c>
      <c r="P1911" t="str">
        <f>IF(E1911="Souq","sq",IF(E1911="Jumia","Jum",E1911))</f>
        <v>Jum</v>
      </c>
      <c r="Q1911">
        <f>VLOOKUP(ecommerce_10000[[#This Row],[City]],F:I,4,FALSE)</f>
        <v>26648.76</v>
      </c>
      <c r="R1911" s="1">
        <f>SUMIF(C:C,ecommerce_10000[[#This Row],[Category]],I:I)</f>
        <v>92327183.770000085</v>
      </c>
      <c r="S1911" s="1">
        <f>SUMIFS(I:I,C:C,C1911)</f>
        <v>92327183.770000085</v>
      </c>
      <c r="T1911" s="1" t="str">
        <f>INDEX(F:F,MATCH(ecommerce_10000[[#This Row],[TotalAmount]],I:I,0))</f>
        <v>Casablanca</v>
      </c>
    </row>
    <row r="1912" spans="1:20" x14ac:dyDescent="0.3">
      <c r="A1912" s="1" t="s">
        <v>1956</v>
      </c>
      <c r="B1912" s="1" t="s">
        <v>53</v>
      </c>
      <c r="C1912" s="1" t="s">
        <v>31</v>
      </c>
      <c r="D1912" s="1" t="s">
        <v>54</v>
      </c>
      <c r="E1912" s="1" t="s">
        <v>22</v>
      </c>
      <c r="F1912" s="1" t="s">
        <v>17</v>
      </c>
      <c r="G1912">
        <v>9551.73</v>
      </c>
      <c r="H1912">
        <v>4</v>
      </c>
      <c r="I1912">
        <v>38206.92</v>
      </c>
      <c r="J1912">
        <v>4.34</v>
      </c>
      <c r="K1912">
        <v>1942</v>
      </c>
      <c r="L1912" s="2">
        <v>45630</v>
      </c>
      <c r="O1912" t="str">
        <f>IF(ecommerce_10000[[#This Row],[Platform]]="Souq","sq",ecommerce_10000[[#This Row],[Platform]])</f>
        <v>Jumia</v>
      </c>
      <c r="P1912" t="str">
        <f>IF(E1912="Souq","sq",IF(E1912="Jumia","Jum",E1912))</f>
        <v>Jum</v>
      </c>
      <c r="Q1912">
        <f>VLOOKUP(ecommerce_10000[[#This Row],[City]],F:I,4,FALSE)</f>
        <v>16284.02</v>
      </c>
      <c r="R1912" s="1">
        <f>SUMIF(C:C,ecommerce_10000[[#This Row],[Category]],I:I)</f>
        <v>57542997.559999913</v>
      </c>
      <c r="S1912" s="1">
        <f>SUMIFS(I:I,C:C,C1912)</f>
        <v>57542997.559999913</v>
      </c>
      <c r="T1912" s="1" t="str">
        <f>INDEX(F:F,MATCH(ecommerce_10000[[#This Row],[TotalAmount]],I:I,0))</f>
        <v>Cairo</v>
      </c>
    </row>
    <row r="1913" spans="1:20" x14ac:dyDescent="0.3">
      <c r="A1913" s="1" t="s">
        <v>1957</v>
      </c>
      <c r="B1913" s="1" t="s">
        <v>25</v>
      </c>
      <c r="C1913" s="1" t="s">
        <v>26</v>
      </c>
      <c r="D1913" s="1" t="s">
        <v>27</v>
      </c>
      <c r="E1913" s="1" t="s">
        <v>47</v>
      </c>
      <c r="F1913" s="1" t="s">
        <v>62</v>
      </c>
      <c r="G1913">
        <v>4889.97</v>
      </c>
      <c r="H1913">
        <v>1</v>
      </c>
      <c r="I1913">
        <v>4889.97</v>
      </c>
      <c r="J1913">
        <v>1.96</v>
      </c>
      <c r="K1913">
        <v>2604</v>
      </c>
      <c r="L1913" s="2">
        <v>45392</v>
      </c>
      <c r="O1913" t="str">
        <f>IF(ecommerce_10000[[#This Row],[Platform]]="Souq","sq",ecommerce_10000[[#This Row],[Platform]])</f>
        <v>Amazon</v>
      </c>
      <c r="P1913" t="str">
        <f>IF(E1913="Souq","sq",IF(E1913="Jumia","Jum",E1913))</f>
        <v>Amazon</v>
      </c>
      <c r="Q1913">
        <f>VLOOKUP(ecommerce_10000[[#This Row],[City]],F:I,4,FALSE)</f>
        <v>27872.98</v>
      </c>
      <c r="R1913" s="1">
        <f>SUMIF(C:C,ecommerce_10000[[#This Row],[Category]],I:I)</f>
        <v>29200970.130000021</v>
      </c>
      <c r="S1913" s="1">
        <f>SUMIFS(I:I,C:C,C1913)</f>
        <v>29200970.130000021</v>
      </c>
      <c r="T1913" s="1" t="str">
        <f>INDEX(F:F,MATCH(ecommerce_10000[[#This Row],[TotalAmount]],I:I,0))</f>
        <v>Giza</v>
      </c>
    </row>
    <row r="1914" spans="1:20" x14ac:dyDescent="0.3">
      <c r="A1914" s="1" t="s">
        <v>1958</v>
      </c>
      <c r="B1914" s="1" t="s">
        <v>49</v>
      </c>
      <c r="C1914" s="1" t="s">
        <v>14</v>
      </c>
      <c r="D1914" s="1" t="s">
        <v>50</v>
      </c>
      <c r="E1914" s="1" t="s">
        <v>47</v>
      </c>
      <c r="F1914" s="1" t="s">
        <v>17</v>
      </c>
      <c r="G1914">
        <v>5862.4</v>
      </c>
      <c r="H1914">
        <v>2</v>
      </c>
      <c r="I1914">
        <v>11724.8</v>
      </c>
      <c r="J1914">
        <v>1.69</v>
      </c>
      <c r="K1914">
        <v>4226</v>
      </c>
      <c r="L1914" s="2">
        <v>45496</v>
      </c>
      <c r="O1914" t="str">
        <f>IF(ecommerce_10000[[#This Row],[Platform]]="Souq","sq",ecommerce_10000[[#This Row],[Platform]])</f>
        <v>Amazon</v>
      </c>
      <c r="P1914" t="str">
        <f>IF(E1914="Souq","sq",IF(E1914="Jumia","Jum",E1914))</f>
        <v>Amazon</v>
      </c>
      <c r="Q1914">
        <f>VLOOKUP(ecommerce_10000[[#This Row],[City]],F:I,4,FALSE)</f>
        <v>16284.02</v>
      </c>
      <c r="R1914" s="1">
        <f>SUMIF(C:C,ecommerce_10000[[#This Row],[Category]],I:I)</f>
        <v>92327183.770000085</v>
      </c>
      <c r="S1914" s="1">
        <f>SUMIFS(I:I,C:C,C1914)</f>
        <v>92327183.770000085</v>
      </c>
      <c r="T1914" s="1" t="str">
        <f>INDEX(F:F,MATCH(ecommerce_10000[[#This Row],[TotalAmount]],I:I,0))</f>
        <v>Cairo</v>
      </c>
    </row>
    <row r="1915" spans="1:20" x14ac:dyDescent="0.3">
      <c r="A1915" s="1" t="s">
        <v>1959</v>
      </c>
      <c r="B1915" s="1" t="s">
        <v>65</v>
      </c>
      <c r="C1915" s="1" t="s">
        <v>20</v>
      </c>
      <c r="D1915" s="1" t="s">
        <v>66</v>
      </c>
      <c r="E1915" s="1" t="s">
        <v>47</v>
      </c>
      <c r="F1915" s="1" t="s">
        <v>23</v>
      </c>
      <c r="G1915">
        <v>8531.93</v>
      </c>
      <c r="H1915">
        <v>5</v>
      </c>
      <c r="I1915">
        <v>42659.65</v>
      </c>
      <c r="J1915">
        <v>3.43</v>
      </c>
      <c r="K1915">
        <v>2401</v>
      </c>
      <c r="L1915" s="2">
        <v>45427</v>
      </c>
      <c r="O1915" t="str">
        <f>IF(ecommerce_10000[[#This Row],[Platform]]="Souq","sq",ecommerce_10000[[#This Row],[Platform]])</f>
        <v>Amazon</v>
      </c>
      <c r="P1915" t="str">
        <f>IF(E1915="Souq","sq",IF(E1915="Jumia","Jum",E1915))</f>
        <v>Amazon</v>
      </c>
      <c r="Q1915">
        <f>VLOOKUP(ecommerce_10000[[#This Row],[City]],F:I,4,FALSE)</f>
        <v>13290.4</v>
      </c>
      <c r="R1915" s="1">
        <f>SUMIF(C:C,ecommerce_10000[[#This Row],[Category]],I:I)</f>
        <v>91504159.730000004</v>
      </c>
      <c r="S1915" s="1">
        <f>SUMIFS(I:I,C:C,C1915)</f>
        <v>91504159.730000004</v>
      </c>
      <c r="T1915" s="1" t="str">
        <f>INDEX(F:F,MATCH(ecommerce_10000[[#This Row],[TotalAmount]],I:I,0))</f>
        <v>Alexandria</v>
      </c>
    </row>
    <row r="1916" spans="1:20" x14ac:dyDescent="0.3">
      <c r="A1916" s="1" t="s">
        <v>1960</v>
      </c>
      <c r="B1916" s="1" t="s">
        <v>30</v>
      </c>
      <c r="C1916" s="1" t="s">
        <v>31</v>
      </c>
      <c r="D1916" s="1" t="s">
        <v>32</v>
      </c>
      <c r="E1916" s="1" t="s">
        <v>22</v>
      </c>
      <c r="F1916" s="1" t="s">
        <v>62</v>
      </c>
      <c r="G1916">
        <v>7163.92</v>
      </c>
      <c r="H1916">
        <v>4</v>
      </c>
      <c r="I1916">
        <v>28655.68</v>
      </c>
      <c r="J1916">
        <v>3.22</v>
      </c>
      <c r="K1916">
        <v>4650</v>
      </c>
      <c r="L1916" s="2">
        <v>45551</v>
      </c>
      <c r="O1916" t="str">
        <f>IF(ecommerce_10000[[#This Row],[Platform]]="Souq","sq",ecommerce_10000[[#This Row],[Platform]])</f>
        <v>Jumia</v>
      </c>
      <c r="P1916" t="str">
        <f>IF(E1916="Souq","sq",IF(E1916="Jumia","Jum",E1916))</f>
        <v>Jum</v>
      </c>
      <c r="Q1916">
        <f>VLOOKUP(ecommerce_10000[[#This Row],[City]],F:I,4,FALSE)</f>
        <v>27872.98</v>
      </c>
      <c r="R1916" s="1">
        <f>SUMIF(C:C,ecommerce_10000[[#This Row],[Category]],I:I)</f>
        <v>57542997.559999913</v>
      </c>
      <c r="S1916" s="1">
        <f>SUMIFS(I:I,C:C,C1916)</f>
        <v>57542997.559999913</v>
      </c>
      <c r="T1916" s="1" t="str">
        <f>INDEX(F:F,MATCH(ecommerce_10000[[#This Row],[TotalAmount]],I:I,0))</f>
        <v>Giza</v>
      </c>
    </row>
    <row r="1917" spans="1:20" x14ac:dyDescent="0.3">
      <c r="A1917" s="1" t="s">
        <v>1961</v>
      </c>
      <c r="B1917" s="1" t="s">
        <v>19</v>
      </c>
      <c r="C1917" s="1" t="s">
        <v>20</v>
      </c>
      <c r="D1917" s="1" t="s">
        <v>21</v>
      </c>
      <c r="E1917" s="1" t="s">
        <v>16</v>
      </c>
      <c r="F1917" s="1" t="s">
        <v>23</v>
      </c>
      <c r="G1917">
        <v>8606.0300000000007</v>
      </c>
      <c r="H1917">
        <v>4</v>
      </c>
      <c r="I1917">
        <v>34424.120000000003</v>
      </c>
      <c r="J1917">
        <v>1.23</v>
      </c>
      <c r="K1917">
        <v>2764</v>
      </c>
      <c r="L1917" s="2">
        <v>45592</v>
      </c>
      <c r="O1917" t="str">
        <f>IF(ecommerce_10000[[#This Row],[Platform]]="Souq","sq",ecommerce_10000[[#This Row],[Platform]])</f>
        <v>sq</v>
      </c>
      <c r="P1917" t="str">
        <f>IF(E1917="Souq","sq",IF(E1917="Jumia","Jum",E1917))</f>
        <v>sq</v>
      </c>
      <c r="Q1917">
        <f>VLOOKUP(ecommerce_10000[[#This Row],[City]],F:I,4,FALSE)</f>
        <v>13290.4</v>
      </c>
      <c r="R1917" s="1">
        <f>SUMIF(C:C,ecommerce_10000[[#This Row],[Category]],I:I)</f>
        <v>91504159.730000004</v>
      </c>
      <c r="S1917" s="1">
        <f>SUMIFS(I:I,C:C,C1917)</f>
        <v>91504159.730000004</v>
      </c>
      <c r="T1917" s="1" t="str">
        <f>INDEX(F:F,MATCH(ecommerce_10000[[#This Row],[TotalAmount]],I:I,0))</f>
        <v>Alexandria</v>
      </c>
    </row>
    <row r="1918" spans="1:20" x14ac:dyDescent="0.3">
      <c r="A1918" s="1" t="s">
        <v>1962</v>
      </c>
      <c r="B1918" s="1" t="s">
        <v>43</v>
      </c>
      <c r="C1918" s="1" t="s">
        <v>44</v>
      </c>
      <c r="D1918" s="1" t="s">
        <v>45</v>
      </c>
      <c r="E1918" s="1" t="s">
        <v>22</v>
      </c>
      <c r="F1918" s="1" t="s">
        <v>23</v>
      </c>
      <c r="G1918">
        <v>19371.23</v>
      </c>
      <c r="H1918">
        <v>2</v>
      </c>
      <c r="I1918">
        <v>38742.46</v>
      </c>
      <c r="J1918">
        <v>4.1500000000000004</v>
      </c>
      <c r="K1918">
        <v>2112</v>
      </c>
      <c r="L1918" s="2">
        <v>45469</v>
      </c>
      <c r="O1918" t="str">
        <f>IF(ecommerce_10000[[#This Row],[Platform]]="Souq","sq",ecommerce_10000[[#This Row],[Platform]])</f>
        <v>Jumia</v>
      </c>
      <c r="P1918" t="str">
        <f>IF(E1918="Souq","sq",IF(E1918="Jumia","Jum",E1918))</f>
        <v>Jum</v>
      </c>
      <c r="Q1918">
        <f>VLOOKUP(ecommerce_10000[[#This Row],[City]],F:I,4,FALSE)</f>
        <v>13290.4</v>
      </c>
      <c r="R1918" s="1">
        <f>SUMIF(C:C,ecommerce_10000[[#This Row],[Category]],I:I)</f>
        <v>31420413.200000018</v>
      </c>
      <c r="S1918" s="1">
        <f>SUMIFS(I:I,C:C,C1918)</f>
        <v>31420413.200000018</v>
      </c>
      <c r="T1918" s="1" t="str">
        <f>INDEX(F:F,MATCH(ecommerce_10000[[#This Row],[TotalAmount]],I:I,0))</f>
        <v>Alexandria</v>
      </c>
    </row>
    <row r="1919" spans="1:20" x14ac:dyDescent="0.3">
      <c r="A1919" s="1" t="s">
        <v>1963</v>
      </c>
      <c r="B1919" s="1" t="s">
        <v>38</v>
      </c>
      <c r="C1919" s="1" t="s">
        <v>20</v>
      </c>
      <c r="D1919" s="1" t="s">
        <v>39</v>
      </c>
      <c r="E1919" s="1" t="s">
        <v>16</v>
      </c>
      <c r="F1919" s="1" t="s">
        <v>33</v>
      </c>
      <c r="G1919">
        <v>13427.84</v>
      </c>
      <c r="H1919">
        <v>4</v>
      </c>
      <c r="I1919">
        <v>53711.360000000001</v>
      </c>
      <c r="J1919">
        <v>2.46</v>
      </c>
      <c r="K1919">
        <v>723</v>
      </c>
      <c r="L1919" s="2">
        <v>45450</v>
      </c>
      <c r="O1919" t="str">
        <f>IF(ecommerce_10000[[#This Row],[Platform]]="Souq","sq",ecommerce_10000[[#This Row],[Platform]])</f>
        <v>sq</v>
      </c>
      <c r="P1919" t="str">
        <f>IF(E1919="Souq","sq",IF(E1919="Jumia","Jum",E1919))</f>
        <v>sq</v>
      </c>
      <c r="Q1919">
        <f>VLOOKUP(ecommerce_10000[[#This Row],[City]],F:I,4,FALSE)</f>
        <v>3665.44</v>
      </c>
      <c r="R1919" s="1">
        <f>SUMIF(C:C,ecommerce_10000[[#This Row],[Category]],I:I)</f>
        <v>91504159.730000004</v>
      </c>
      <c r="S1919" s="1">
        <f>SUMIFS(I:I,C:C,C1919)</f>
        <v>91504159.730000004</v>
      </c>
      <c r="T1919" s="1" t="str">
        <f>INDEX(F:F,MATCH(ecommerce_10000[[#This Row],[TotalAmount]],I:I,0))</f>
        <v>Dubai</v>
      </c>
    </row>
    <row r="1920" spans="1:20" x14ac:dyDescent="0.3">
      <c r="A1920" s="1" t="s">
        <v>1964</v>
      </c>
      <c r="B1920" s="1" t="s">
        <v>13</v>
      </c>
      <c r="C1920" s="1" t="s">
        <v>14</v>
      </c>
      <c r="D1920" s="1" t="s">
        <v>15</v>
      </c>
      <c r="E1920" s="1" t="s">
        <v>16</v>
      </c>
      <c r="F1920" s="1" t="s">
        <v>40</v>
      </c>
      <c r="G1920">
        <v>2587.77</v>
      </c>
      <c r="H1920">
        <v>5</v>
      </c>
      <c r="I1920">
        <v>12938.85</v>
      </c>
      <c r="J1920">
        <v>3.41</v>
      </c>
      <c r="K1920">
        <v>3081</v>
      </c>
      <c r="L1920" s="2">
        <v>45401</v>
      </c>
      <c r="O1920" t="str">
        <f>IF(ecommerce_10000[[#This Row],[Platform]]="Souq","sq",ecommerce_10000[[#This Row],[Platform]])</f>
        <v>sq</v>
      </c>
      <c r="P1920" t="str">
        <f>IF(E1920="Souq","sq",IF(E1920="Jumia","Jum",E1920))</f>
        <v>sq</v>
      </c>
      <c r="Q1920">
        <f>VLOOKUP(ecommerce_10000[[#This Row],[City]],F:I,4,FALSE)</f>
        <v>99349.3</v>
      </c>
      <c r="R1920" s="1">
        <f>SUMIF(C:C,ecommerce_10000[[#This Row],[Category]],I:I)</f>
        <v>92327183.770000085</v>
      </c>
      <c r="S1920" s="1">
        <f>SUMIFS(I:I,C:C,C1920)</f>
        <v>92327183.770000085</v>
      </c>
      <c r="T1920" s="1" t="str">
        <f>INDEX(F:F,MATCH(ecommerce_10000[[#This Row],[TotalAmount]],I:I,0))</f>
        <v>Riyadh</v>
      </c>
    </row>
    <row r="1921" spans="1:20" x14ac:dyDescent="0.3">
      <c r="A1921" s="1" t="s">
        <v>1965</v>
      </c>
      <c r="B1921" s="1" t="s">
        <v>35</v>
      </c>
      <c r="C1921" s="1" t="s">
        <v>14</v>
      </c>
      <c r="D1921" s="1" t="s">
        <v>36</v>
      </c>
      <c r="E1921" s="1" t="s">
        <v>22</v>
      </c>
      <c r="F1921" s="1" t="s">
        <v>17</v>
      </c>
      <c r="G1921">
        <v>2365.9699999999998</v>
      </c>
      <c r="H1921">
        <v>5</v>
      </c>
      <c r="I1921">
        <v>11829.85</v>
      </c>
      <c r="J1921">
        <v>3.6</v>
      </c>
      <c r="K1921">
        <v>4207</v>
      </c>
      <c r="L1921" s="2">
        <v>45296</v>
      </c>
      <c r="O1921" t="str">
        <f>IF(ecommerce_10000[[#This Row],[Platform]]="Souq","sq",ecommerce_10000[[#This Row],[Platform]])</f>
        <v>Jumia</v>
      </c>
      <c r="P1921" t="str">
        <f>IF(E1921="Souq","sq",IF(E1921="Jumia","Jum",E1921))</f>
        <v>Jum</v>
      </c>
      <c r="Q1921">
        <f>VLOOKUP(ecommerce_10000[[#This Row],[City]],F:I,4,FALSE)</f>
        <v>16284.02</v>
      </c>
      <c r="R1921" s="1">
        <f>SUMIF(C:C,ecommerce_10000[[#This Row],[Category]],I:I)</f>
        <v>92327183.770000085</v>
      </c>
      <c r="S1921" s="1">
        <f>SUMIFS(I:I,C:C,C1921)</f>
        <v>92327183.770000085</v>
      </c>
      <c r="T1921" s="1" t="str">
        <f>INDEX(F:F,MATCH(ecommerce_10000[[#This Row],[TotalAmount]],I:I,0))</f>
        <v>Cairo</v>
      </c>
    </row>
    <row r="1922" spans="1:20" x14ac:dyDescent="0.3">
      <c r="A1922" s="1" t="s">
        <v>1966</v>
      </c>
      <c r="B1922" s="1" t="s">
        <v>19</v>
      </c>
      <c r="C1922" s="1" t="s">
        <v>20</v>
      </c>
      <c r="D1922" s="1" t="s">
        <v>21</v>
      </c>
      <c r="E1922" s="1" t="s">
        <v>22</v>
      </c>
      <c r="F1922" s="1" t="s">
        <v>40</v>
      </c>
      <c r="G1922">
        <v>793.66</v>
      </c>
      <c r="H1922">
        <v>3</v>
      </c>
      <c r="I1922">
        <v>2380.98</v>
      </c>
      <c r="J1922">
        <v>2.87</v>
      </c>
      <c r="K1922">
        <v>3248</v>
      </c>
      <c r="L1922" s="2">
        <v>45553</v>
      </c>
      <c r="O1922" t="str">
        <f>IF(ecommerce_10000[[#This Row],[Platform]]="Souq","sq",ecommerce_10000[[#This Row],[Platform]])</f>
        <v>Jumia</v>
      </c>
      <c r="P1922" t="str">
        <f>IF(E1922="Souq","sq",IF(E1922="Jumia","Jum",E1922))</f>
        <v>Jum</v>
      </c>
      <c r="Q1922">
        <f>VLOOKUP(ecommerce_10000[[#This Row],[City]],F:I,4,FALSE)</f>
        <v>99349.3</v>
      </c>
      <c r="R1922" s="1">
        <f>SUMIF(C:C,ecommerce_10000[[#This Row],[Category]],I:I)</f>
        <v>91504159.730000004</v>
      </c>
      <c r="S1922" s="1">
        <f>SUMIFS(I:I,C:C,C1922)</f>
        <v>91504159.730000004</v>
      </c>
      <c r="T1922" s="1" t="str">
        <f>INDEX(F:F,MATCH(ecommerce_10000[[#This Row],[TotalAmount]],I:I,0))</f>
        <v>Riyadh</v>
      </c>
    </row>
    <row r="1923" spans="1:20" x14ac:dyDescent="0.3">
      <c r="A1923" s="1" t="s">
        <v>1967</v>
      </c>
      <c r="B1923" s="1" t="s">
        <v>65</v>
      </c>
      <c r="C1923" s="1" t="s">
        <v>20</v>
      </c>
      <c r="D1923" s="1" t="s">
        <v>66</v>
      </c>
      <c r="E1923" s="1" t="s">
        <v>47</v>
      </c>
      <c r="F1923" s="1" t="s">
        <v>28</v>
      </c>
      <c r="G1923">
        <v>5942.1</v>
      </c>
      <c r="H1923">
        <v>3</v>
      </c>
      <c r="I1923">
        <v>17826.3</v>
      </c>
      <c r="J1923">
        <v>3.74</v>
      </c>
      <c r="K1923">
        <v>2834</v>
      </c>
      <c r="L1923" s="2">
        <v>45590</v>
      </c>
      <c r="O1923" t="str">
        <f>IF(ecommerce_10000[[#This Row],[Platform]]="Souq","sq",ecommerce_10000[[#This Row],[Platform]])</f>
        <v>Amazon</v>
      </c>
      <c r="P1923" t="str">
        <f>IF(E1923="Souq","sq",IF(E1923="Jumia","Jum",E1923))</f>
        <v>Amazon</v>
      </c>
      <c r="Q1923">
        <f>VLOOKUP(ecommerce_10000[[#This Row],[City]],F:I,4,FALSE)</f>
        <v>26648.76</v>
      </c>
      <c r="R1923" s="1">
        <f>SUMIF(C:C,ecommerce_10000[[#This Row],[Category]],I:I)</f>
        <v>91504159.730000004</v>
      </c>
      <c r="S1923" s="1">
        <f>SUMIFS(I:I,C:C,C1923)</f>
        <v>91504159.730000004</v>
      </c>
      <c r="T1923" s="1" t="str">
        <f>INDEX(F:F,MATCH(ecommerce_10000[[#This Row],[TotalAmount]],I:I,0))</f>
        <v>Casablanca</v>
      </c>
    </row>
    <row r="1924" spans="1:20" x14ac:dyDescent="0.3">
      <c r="A1924" s="1" t="s">
        <v>1968</v>
      </c>
      <c r="B1924" s="1" t="s">
        <v>13</v>
      </c>
      <c r="C1924" s="1" t="s">
        <v>14</v>
      </c>
      <c r="D1924" s="1" t="s">
        <v>15</v>
      </c>
      <c r="E1924" s="1" t="s">
        <v>47</v>
      </c>
      <c r="F1924" s="1" t="s">
        <v>62</v>
      </c>
      <c r="G1924">
        <v>1377.6</v>
      </c>
      <c r="H1924">
        <v>2</v>
      </c>
      <c r="I1924">
        <v>2755.2</v>
      </c>
      <c r="J1924">
        <v>2.67</v>
      </c>
      <c r="K1924">
        <v>3116</v>
      </c>
      <c r="L1924" s="2">
        <v>45560</v>
      </c>
      <c r="O1924" t="str">
        <f>IF(ecommerce_10000[[#This Row],[Platform]]="Souq","sq",ecommerce_10000[[#This Row],[Platform]])</f>
        <v>Amazon</v>
      </c>
      <c r="P1924" t="str">
        <f>IF(E1924="Souq","sq",IF(E1924="Jumia","Jum",E1924))</f>
        <v>Amazon</v>
      </c>
      <c r="Q1924">
        <f>VLOOKUP(ecommerce_10000[[#This Row],[City]],F:I,4,FALSE)</f>
        <v>27872.98</v>
      </c>
      <c r="R1924" s="1">
        <f>SUMIF(C:C,ecommerce_10000[[#This Row],[Category]],I:I)</f>
        <v>92327183.770000085</v>
      </c>
      <c r="S1924" s="1">
        <f>SUMIFS(I:I,C:C,C1924)</f>
        <v>92327183.770000085</v>
      </c>
      <c r="T1924" s="1" t="str">
        <f>INDEX(F:F,MATCH(ecommerce_10000[[#This Row],[TotalAmount]],I:I,0))</f>
        <v>Giza</v>
      </c>
    </row>
    <row r="1925" spans="1:20" x14ac:dyDescent="0.3">
      <c r="A1925" s="1" t="s">
        <v>1969</v>
      </c>
      <c r="B1925" s="1" t="s">
        <v>25</v>
      </c>
      <c r="C1925" s="1" t="s">
        <v>26</v>
      </c>
      <c r="D1925" s="1" t="s">
        <v>27</v>
      </c>
      <c r="E1925" s="1" t="s">
        <v>16</v>
      </c>
      <c r="F1925" s="1" t="s">
        <v>40</v>
      </c>
      <c r="G1925">
        <v>11993.07</v>
      </c>
      <c r="H1925">
        <v>5</v>
      </c>
      <c r="I1925">
        <v>59965.35</v>
      </c>
      <c r="J1925">
        <v>2.97</v>
      </c>
      <c r="K1925">
        <v>167</v>
      </c>
      <c r="L1925" s="2">
        <v>45607</v>
      </c>
      <c r="O1925" t="str">
        <f>IF(ecommerce_10000[[#This Row],[Platform]]="Souq","sq",ecommerce_10000[[#This Row],[Platform]])</f>
        <v>sq</v>
      </c>
      <c r="P1925" t="str">
        <f>IF(E1925="Souq","sq",IF(E1925="Jumia","Jum",E1925))</f>
        <v>sq</v>
      </c>
      <c r="Q1925">
        <f>VLOOKUP(ecommerce_10000[[#This Row],[City]],F:I,4,FALSE)</f>
        <v>99349.3</v>
      </c>
      <c r="R1925" s="1">
        <f>SUMIF(C:C,ecommerce_10000[[#This Row],[Category]],I:I)</f>
        <v>29200970.130000021</v>
      </c>
      <c r="S1925" s="1">
        <f>SUMIFS(I:I,C:C,C1925)</f>
        <v>29200970.130000021</v>
      </c>
      <c r="T1925" s="1" t="str">
        <f>INDEX(F:F,MATCH(ecommerce_10000[[#This Row],[TotalAmount]],I:I,0))</f>
        <v>Riyadh</v>
      </c>
    </row>
    <row r="1926" spans="1:20" x14ac:dyDescent="0.3">
      <c r="A1926" s="1" t="s">
        <v>1970</v>
      </c>
      <c r="B1926" s="1" t="s">
        <v>30</v>
      </c>
      <c r="C1926" s="1" t="s">
        <v>31</v>
      </c>
      <c r="D1926" s="1" t="s">
        <v>32</v>
      </c>
      <c r="E1926" s="1" t="s">
        <v>16</v>
      </c>
      <c r="F1926" s="1" t="s">
        <v>28</v>
      </c>
      <c r="G1926">
        <v>5119.1000000000004</v>
      </c>
      <c r="H1926">
        <v>2</v>
      </c>
      <c r="I1926">
        <v>10238.200000000001</v>
      </c>
      <c r="J1926">
        <v>3.74</v>
      </c>
      <c r="K1926">
        <v>558</v>
      </c>
      <c r="L1926" s="2">
        <v>45441</v>
      </c>
      <c r="O1926" t="str">
        <f>IF(ecommerce_10000[[#This Row],[Platform]]="Souq","sq",ecommerce_10000[[#This Row],[Platform]])</f>
        <v>sq</v>
      </c>
      <c r="P1926" t="str">
        <f>IF(E1926="Souq","sq",IF(E1926="Jumia","Jum",E1926))</f>
        <v>sq</v>
      </c>
      <c r="Q1926">
        <f>VLOOKUP(ecommerce_10000[[#This Row],[City]],F:I,4,FALSE)</f>
        <v>26648.76</v>
      </c>
      <c r="R1926" s="1">
        <f>SUMIF(C:C,ecommerce_10000[[#This Row],[Category]],I:I)</f>
        <v>57542997.559999913</v>
      </c>
      <c r="S1926" s="1">
        <f>SUMIFS(I:I,C:C,C1926)</f>
        <v>57542997.559999913</v>
      </c>
      <c r="T1926" s="1" t="str">
        <f>INDEX(F:F,MATCH(ecommerce_10000[[#This Row],[TotalAmount]],I:I,0))</f>
        <v>Casablanca</v>
      </c>
    </row>
    <row r="1927" spans="1:20" x14ac:dyDescent="0.3">
      <c r="A1927" s="1" t="s">
        <v>1971</v>
      </c>
      <c r="B1927" s="1" t="s">
        <v>25</v>
      </c>
      <c r="C1927" s="1" t="s">
        <v>26</v>
      </c>
      <c r="D1927" s="1" t="s">
        <v>27</v>
      </c>
      <c r="E1927" s="1" t="s">
        <v>16</v>
      </c>
      <c r="F1927" s="1" t="s">
        <v>62</v>
      </c>
      <c r="G1927">
        <v>1159.81</v>
      </c>
      <c r="H1927">
        <v>2</v>
      </c>
      <c r="I1927">
        <v>2319.62</v>
      </c>
      <c r="J1927">
        <v>4.04</v>
      </c>
      <c r="K1927">
        <v>1302</v>
      </c>
      <c r="L1927" s="2">
        <v>45356</v>
      </c>
      <c r="O1927" t="str">
        <f>IF(ecommerce_10000[[#This Row],[Platform]]="Souq","sq",ecommerce_10000[[#This Row],[Platform]])</f>
        <v>sq</v>
      </c>
      <c r="P1927" t="str">
        <f>IF(E1927="Souq","sq",IF(E1927="Jumia","Jum",E1927))</f>
        <v>sq</v>
      </c>
      <c r="Q1927">
        <f>VLOOKUP(ecommerce_10000[[#This Row],[City]],F:I,4,FALSE)</f>
        <v>27872.98</v>
      </c>
      <c r="R1927" s="1">
        <f>SUMIF(C:C,ecommerce_10000[[#This Row],[Category]],I:I)</f>
        <v>29200970.130000021</v>
      </c>
      <c r="S1927" s="1">
        <f>SUMIFS(I:I,C:C,C1927)</f>
        <v>29200970.130000021</v>
      </c>
      <c r="T1927" s="1" t="str">
        <f>INDEX(F:F,MATCH(ecommerce_10000[[#This Row],[TotalAmount]],I:I,0))</f>
        <v>Giza</v>
      </c>
    </row>
    <row r="1928" spans="1:20" x14ac:dyDescent="0.3">
      <c r="A1928" s="1" t="s">
        <v>1972</v>
      </c>
      <c r="B1928" s="1" t="s">
        <v>65</v>
      </c>
      <c r="C1928" s="1" t="s">
        <v>20</v>
      </c>
      <c r="D1928" s="1" t="s">
        <v>66</v>
      </c>
      <c r="E1928" s="1" t="s">
        <v>22</v>
      </c>
      <c r="F1928" s="1" t="s">
        <v>33</v>
      </c>
      <c r="G1928">
        <v>17349.04</v>
      </c>
      <c r="H1928">
        <v>4</v>
      </c>
      <c r="I1928">
        <v>69396.160000000003</v>
      </c>
      <c r="J1928">
        <v>2.52</v>
      </c>
      <c r="K1928">
        <v>4192</v>
      </c>
      <c r="L1928" s="2">
        <v>45483</v>
      </c>
      <c r="O1928" t="str">
        <f>IF(ecommerce_10000[[#This Row],[Platform]]="Souq","sq",ecommerce_10000[[#This Row],[Platform]])</f>
        <v>Jumia</v>
      </c>
      <c r="P1928" t="str">
        <f>IF(E1928="Souq","sq",IF(E1928="Jumia","Jum",E1928))</f>
        <v>Jum</v>
      </c>
      <c r="Q1928">
        <f>VLOOKUP(ecommerce_10000[[#This Row],[City]],F:I,4,FALSE)</f>
        <v>3665.44</v>
      </c>
      <c r="R1928" s="1">
        <f>SUMIF(C:C,ecommerce_10000[[#This Row],[Category]],I:I)</f>
        <v>91504159.730000004</v>
      </c>
      <c r="S1928" s="1">
        <f>SUMIFS(I:I,C:C,C1928)</f>
        <v>91504159.730000004</v>
      </c>
      <c r="T1928" s="1" t="str">
        <f>INDEX(F:F,MATCH(ecommerce_10000[[#This Row],[TotalAmount]],I:I,0))</f>
        <v>Dubai</v>
      </c>
    </row>
    <row r="1929" spans="1:20" x14ac:dyDescent="0.3">
      <c r="A1929" s="1" t="s">
        <v>1973</v>
      </c>
      <c r="B1929" s="1" t="s">
        <v>30</v>
      </c>
      <c r="C1929" s="1" t="s">
        <v>31</v>
      </c>
      <c r="D1929" s="1" t="s">
        <v>32</v>
      </c>
      <c r="E1929" s="1" t="s">
        <v>22</v>
      </c>
      <c r="F1929" s="1" t="s">
        <v>62</v>
      </c>
      <c r="G1929">
        <v>16663.14</v>
      </c>
      <c r="H1929">
        <v>5</v>
      </c>
      <c r="I1929">
        <v>83315.7</v>
      </c>
      <c r="J1929">
        <v>4.25</v>
      </c>
      <c r="K1929">
        <v>2197</v>
      </c>
      <c r="L1929" s="2">
        <v>45359</v>
      </c>
      <c r="O1929" t="str">
        <f>IF(ecommerce_10000[[#This Row],[Platform]]="Souq","sq",ecommerce_10000[[#This Row],[Platform]])</f>
        <v>Jumia</v>
      </c>
      <c r="P1929" t="str">
        <f>IF(E1929="Souq","sq",IF(E1929="Jumia","Jum",E1929))</f>
        <v>Jum</v>
      </c>
      <c r="Q1929">
        <f>VLOOKUP(ecommerce_10000[[#This Row],[City]],F:I,4,FALSE)</f>
        <v>27872.98</v>
      </c>
      <c r="R1929" s="1">
        <f>SUMIF(C:C,ecommerce_10000[[#This Row],[Category]],I:I)</f>
        <v>57542997.559999913</v>
      </c>
      <c r="S1929" s="1">
        <f>SUMIFS(I:I,C:C,C1929)</f>
        <v>57542997.559999913</v>
      </c>
      <c r="T1929" s="1" t="str">
        <f>INDEX(F:F,MATCH(ecommerce_10000[[#This Row],[TotalAmount]],I:I,0))</f>
        <v>Giza</v>
      </c>
    </row>
    <row r="1930" spans="1:20" x14ac:dyDescent="0.3">
      <c r="A1930" s="1" t="s">
        <v>1974</v>
      </c>
      <c r="B1930" s="1" t="s">
        <v>65</v>
      </c>
      <c r="C1930" s="1" t="s">
        <v>20</v>
      </c>
      <c r="D1930" s="1" t="s">
        <v>66</v>
      </c>
      <c r="E1930" s="1" t="s">
        <v>22</v>
      </c>
      <c r="F1930" s="1" t="s">
        <v>33</v>
      </c>
      <c r="G1930">
        <v>15825.48</v>
      </c>
      <c r="H1930">
        <v>2</v>
      </c>
      <c r="I1930">
        <v>31650.959999999999</v>
      </c>
      <c r="J1930">
        <v>3.88</v>
      </c>
      <c r="K1930">
        <v>2915</v>
      </c>
      <c r="L1930" s="2">
        <v>45418</v>
      </c>
      <c r="O1930" t="str">
        <f>IF(ecommerce_10000[[#This Row],[Platform]]="Souq","sq",ecommerce_10000[[#This Row],[Platform]])</f>
        <v>Jumia</v>
      </c>
      <c r="P1930" t="str">
        <f>IF(E1930="Souq","sq",IF(E1930="Jumia","Jum",E1930))</f>
        <v>Jum</v>
      </c>
      <c r="Q1930">
        <f>VLOOKUP(ecommerce_10000[[#This Row],[City]],F:I,4,FALSE)</f>
        <v>3665.44</v>
      </c>
      <c r="R1930" s="1">
        <f>SUMIF(C:C,ecommerce_10000[[#This Row],[Category]],I:I)</f>
        <v>91504159.730000004</v>
      </c>
      <c r="S1930" s="1">
        <f>SUMIFS(I:I,C:C,C1930)</f>
        <v>91504159.730000004</v>
      </c>
      <c r="T1930" s="1" t="str">
        <f>INDEX(F:F,MATCH(ecommerce_10000[[#This Row],[TotalAmount]],I:I,0))</f>
        <v>Dubai</v>
      </c>
    </row>
    <row r="1931" spans="1:20" x14ac:dyDescent="0.3">
      <c r="A1931" s="1" t="s">
        <v>1975</v>
      </c>
      <c r="B1931" s="1" t="s">
        <v>25</v>
      </c>
      <c r="C1931" s="1" t="s">
        <v>26</v>
      </c>
      <c r="D1931" s="1" t="s">
        <v>27</v>
      </c>
      <c r="E1931" s="1" t="s">
        <v>47</v>
      </c>
      <c r="F1931" s="1" t="s">
        <v>23</v>
      </c>
      <c r="G1931">
        <v>7820.92</v>
      </c>
      <c r="H1931">
        <v>2</v>
      </c>
      <c r="I1931">
        <v>15641.84</v>
      </c>
      <c r="J1931">
        <v>2.73</v>
      </c>
      <c r="K1931">
        <v>1883</v>
      </c>
      <c r="L1931" s="2">
        <v>45442</v>
      </c>
      <c r="O1931" t="str">
        <f>IF(ecommerce_10000[[#This Row],[Platform]]="Souq","sq",ecommerce_10000[[#This Row],[Platform]])</f>
        <v>Amazon</v>
      </c>
      <c r="P1931" t="str">
        <f>IF(E1931="Souq","sq",IF(E1931="Jumia","Jum",E1931))</f>
        <v>Amazon</v>
      </c>
      <c r="Q1931">
        <f>VLOOKUP(ecommerce_10000[[#This Row],[City]],F:I,4,FALSE)</f>
        <v>13290.4</v>
      </c>
      <c r="R1931" s="1">
        <f>SUMIF(C:C,ecommerce_10000[[#This Row],[Category]],I:I)</f>
        <v>29200970.130000021</v>
      </c>
      <c r="S1931" s="1">
        <f>SUMIFS(I:I,C:C,C1931)</f>
        <v>29200970.130000021</v>
      </c>
      <c r="T1931" s="1" t="str">
        <f>INDEX(F:F,MATCH(ecommerce_10000[[#This Row],[TotalAmount]],I:I,0))</f>
        <v>Alexandria</v>
      </c>
    </row>
    <row r="1932" spans="1:20" x14ac:dyDescent="0.3">
      <c r="A1932" s="1" t="s">
        <v>1976</v>
      </c>
      <c r="B1932" s="1" t="s">
        <v>35</v>
      </c>
      <c r="C1932" s="1" t="s">
        <v>14</v>
      </c>
      <c r="D1932" s="1" t="s">
        <v>36</v>
      </c>
      <c r="E1932" s="1" t="s">
        <v>16</v>
      </c>
      <c r="F1932" s="1" t="s">
        <v>17</v>
      </c>
      <c r="G1932">
        <v>13604.7</v>
      </c>
      <c r="H1932">
        <v>1</v>
      </c>
      <c r="I1932">
        <v>13604.7</v>
      </c>
      <c r="J1932">
        <v>3.31</v>
      </c>
      <c r="K1932">
        <v>853</v>
      </c>
      <c r="L1932" s="2">
        <v>45588</v>
      </c>
      <c r="O1932" t="str">
        <f>IF(ecommerce_10000[[#This Row],[Platform]]="Souq","sq",ecommerce_10000[[#This Row],[Platform]])</f>
        <v>sq</v>
      </c>
      <c r="P1932" t="str">
        <f>IF(E1932="Souq","sq",IF(E1932="Jumia","Jum",E1932))</f>
        <v>sq</v>
      </c>
      <c r="Q1932">
        <f>VLOOKUP(ecommerce_10000[[#This Row],[City]],F:I,4,FALSE)</f>
        <v>16284.02</v>
      </c>
      <c r="R1932" s="1">
        <f>SUMIF(C:C,ecommerce_10000[[#This Row],[Category]],I:I)</f>
        <v>92327183.770000085</v>
      </c>
      <c r="S1932" s="1">
        <f>SUMIFS(I:I,C:C,C1932)</f>
        <v>92327183.770000085</v>
      </c>
      <c r="T1932" s="1" t="str">
        <f>INDEX(F:F,MATCH(ecommerce_10000[[#This Row],[TotalAmount]],I:I,0))</f>
        <v>Cairo</v>
      </c>
    </row>
    <row r="1933" spans="1:20" x14ac:dyDescent="0.3">
      <c r="A1933" s="1" t="s">
        <v>1977</v>
      </c>
      <c r="B1933" s="1" t="s">
        <v>49</v>
      </c>
      <c r="C1933" s="1" t="s">
        <v>14</v>
      </c>
      <c r="D1933" s="1" t="s">
        <v>50</v>
      </c>
      <c r="E1933" s="1" t="s">
        <v>22</v>
      </c>
      <c r="F1933" s="1" t="s">
        <v>28</v>
      </c>
      <c r="G1933">
        <v>440.16</v>
      </c>
      <c r="H1933">
        <v>1</v>
      </c>
      <c r="I1933">
        <v>440.16</v>
      </c>
      <c r="J1933">
        <v>3.39</v>
      </c>
      <c r="K1933">
        <v>3404</v>
      </c>
      <c r="L1933" s="2">
        <v>45393</v>
      </c>
      <c r="O1933" t="str">
        <f>IF(ecommerce_10000[[#This Row],[Platform]]="Souq","sq",ecommerce_10000[[#This Row],[Platform]])</f>
        <v>Jumia</v>
      </c>
      <c r="P1933" t="str">
        <f>IF(E1933="Souq","sq",IF(E1933="Jumia","Jum",E1933))</f>
        <v>Jum</v>
      </c>
      <c r="Q1933">
        <f>VLOOKUP(ecommerce_10000[[#This Row],[City]],F:I,4,FALSE)</f>
        <v>26648.76</v>
      </c>
      <c r="R1933" s="1">
        <f>SUMIF(C:C,ecommerce_10000[[#This Row],[Category]],I:I)</f>
        <v>92327183.770000085</v>
      </c>
      <c r="S1933" s="1">
        <f>SUMIFS(I:I,C:C,C1933)</f>
        <v>92327183.770000085</v>
      </c>
      <c r="T1933" s="1" t="str">
        <f>INDEX(F:F,MATCH(ecommerce_10000[[#This Row],[TotalAmount]],I:I,0))</f>
        <v>Casablanca</v>
      </c>
    </row>
    <row r="1934" spans="1:20" x14ac:dyDescent="0.3">
      <c r="A1934" s="1" t="s">
        <v>1978</v>
      </c>
      <c r="B1934" s="1" t="s">
        <v>13</v>
      </c>
      <c r="C1934" s="1" t="s">
        <v>14</v>
      </c>
      <c r="D1934" s="1" t="s">
        <v>15</v>
      </c>
      <c r="E1934" s="1" t="s">
        <v>16</v>
      </c>
      <c r="F1934" s="1" t="s">
        <v>62</v>
      </c>
      <c r="G1934">
        <v>18458.12</v>
      </c>
      <c r="H1934">
        <v>5</v>
      </c>
      <c r="I1934">
        <v>92290.6</v>
      </c>
      <c r="J1934">
        <v>4.51</v>
      </c>
      <c r="K1934">
        <v>3081</v>
      </c>
      <c r="L1934" s="2">
        <v>45642</v>
      </c>
      <c r="O1934" t="str">
        <f>IF(ecommerce_10000[[#This Row],[Platform]]="Souq","sq",ecommerce_10000[[#This Row],[Platform]])</f>
        <v>sq</v>
      </c>
      <c r="P1934" t="str">
        <f>IF(E1934="Souq","sq",IF(E1934="Jumia","Jum",E1934))</f>
        <v>sq</v>
      </c>
      <c r="Q1934">
        <f>VLOOKUP(ecommerce_10000[[#This Row],[City]],F:I,4,FALSE)</f>
        <v>27872.98</v>
      </c>
      <c r="R1934" s="1">
        <f>SUMIF(C:C,ecommerce_10000[[#This Row],[Category]],I:I)</f>
        <v>92327183.770000085</v>
      </c>
      <c r="S1934" s="1">
        <f>SUMIFS(I:I,C:C,C1934)</f>
        <v>92327183.770000085</v>
      </c>
      <c r="T1934" s="1" t="str">
        <f>INDEX(F:F,MATCH(ecommerce_10000[[#This Row],[TotalAmount]],I:I,0))</f>
        <v>Giza</v>
      </c>
    </row>
    <row r="1935" spans="1:20" x14ac:dyDescent="0.3">
      <c r="A1935" s="1" t="s">
        <v>1979</v>
      </c>
      <c r="B1935" s="1" t="s">
        <v>49</v>
      </c>
      <c r="C1935" s="1" t="s">
        <v>14</v>
      </c>
      <c r="D1935" s="1" t="s">
        <v>50</v>
      </c>
      <c r="E1935" s="1" t="s">
        <v>22</v>
      </c>
      <c r="F1935" s="1" t="s">
        <v>28</v>
      </c>
      <c r="G1935">
        <v>13650.47</v>
      </c>
      <c r="H1935">
        <v>1</v>
      </c>
      <c r="I1935">
        <v>13650.47</v>
      </c>
      <c r="J1935">
        <v>1.79</v>
      </c>
      <c r="K1935">
        <v>2027</v>
      </c>
      <c r="L1935" s="2">
        <v>45539</v>
      </c>
      <c r="O1935" t="str">
        <f>IF(ecommerce_10000[[#This Row],[Platform]]="Souq","sq",ecommerce_10000[[#This Row],[Platform]])</f>
        <v>Jumia</v>
      </c>
      <c r="P1935" t="str">
        <f>IF(E1935="Souq","sq",IF(E1935="Jumia","Jum",E1935))</f>
        <v>Jum</v>
      </c>
      <c r="Q1935">
        <f>VLOOKUP(ecommerce_10000[[#This Row],[City]],F:I,4,FALSE)</f>
        <v>26648.76</v>
      </c>
      <c r="R1935" s="1">
        <f>SUMIF(C:C,ecommerce_10000[[#This Row],[Category]],I:I)</f>
        <v>92327183.770000085</v>
      </c>
      <c r="S1935" s="1">
        <f>SUMIFS(I:I,C:C,C1935)</f>
        <v>92327183.770000085</v>
      </c>
      <c r="T1935" s="1" t="str">
        <f>INDEX(F:F,MATCH(ecommerce_10000[[#This Row],[TotalAmount]],I:I,0))</f>
        <v>Casablanca</v>
      </c>
    </row>
    <row r="1936" spans="1:20" x14ac:dyDescent="0.3">
      <c r="A1936" s="1" t="s">
        <v>1980</v>
      </c>
      <c r="B1936" s="1" t="s">
        <v>43</v>
      </c>
      <c r="C1936" s="1" t="s">
        <v>44</v>
      </c>
      <c r="D1936" s="1" t="s">
        <v>45</v>
      </c>
      <c r="E1936" s="1" t="s">
        <v>22</v>
      </c>
      <c r="F1936" s="1" t="s">
        <v>33</v>
      </c>
      <c r="G1936">
        <v>13485.53</v>
      </c>
      <c r="H1936">
        <v>3</v>
      </c>
      <c r="I1936">
        <v>40456.589999999997</v>
      </c>
      <c r="J1936">
        <v>3.41</v>
      </c>
      <c r="K1936">
        <v>312</v>
      </c>
      <c r="L1936" s="2">
        <v>45632</v>
      </c>
      <c r="O1936" t="str">
        <f>IF(ecommerce_10000[[#This Row],[Platform]]="Souq","sq",ecommerce_10000[[#This Row],[Platform]])</f>
        <v>Jumia</v>
      </c>
      <c r="P1936" t="str">
        <f>IF(E1936="Souq","sq",IF(E1936="Jumia","Jum",E1936))</f>
        <v>Jum</v>
      </c>
      <c r="Q1936">
        <f>VLOOKUP(ecommerce_10000[[#This Row],[City]],F:I,4,FALSE)</f>
        <v>3665.44</v>
      </c>
      <c r="R1936" s="1">
        <f>SUMIF(C:C,ecommerce_10000[[#This Row],[Category]],I:I)</f>
        <v>31420413.200000018</v>
      </c>
      <c r="S1936" s="1">
        <f>SUMIFS(I:I,C:C,C1936)</f>
        <v>31420413.200000018</v>
      </c>
      <c r="T1936" s="1" t="str">
        <f>INDEX(F:F,MATCH(ecommerce_10000[[#This Row],[TotalAmount]],I:I,0))</f>
        <v>Dubai</v>
      </c>
    </row>
    <row r="1937" spans="1:20" x14ac:dyDescent="0.3">
      <c r="A1937" s="1" t="s">
        <v>1981</v>
      </c>
      <c r="B1937" s="1" t="s">
        <v>49</v>
      </c>
      <c r="C1937" s="1" t="s">
        <v>14</v>
      </c>
      <c r="D1937" s="1" t="s">
        <v>50</v>
      </c>
      <c r="E1937" s="1" t="s">
        <v>47</v>
      </c>
      <c r="F1937" s="1" t="s">
        <v>28</v>
      </c>
      <c r="G1937">
        <v>19000.55</v>
      </c>
      <c r="H1937">
        <v>3</v>
      </c>
      <c r="I1937">
        <v>57001.65</v>
      </c>
      <c r="J1937">
        <v>3.93</v>
      </c>
      <c r="K1937">
        <v>4068</v>
      </c>
      <c r="L1937" s="2">
        <v>45341</v>
      </c>
      <c r="O1937" t="str">
        <f>IF(ecommerce_10000[[#This Row],[Platform]]="Souq","sq",ecommerce_10000[[#This Row],[Platform]])</f>
        <v>Amazon</v>
      </c>
      <c r="P1937" t="str">
        <f>IF(E1937="Souq","sq",IF(E1937="Jumia","Jum",E1937))</f>
        <v>Amazon</v>
      </c>
      <c r="Q1937">
        <f>VLOOKUP(ecommerce_10000[[#This Row],[City]],F:I,4,FALSE)</f>
        <v>26648.76</v>
      </c>
      <c r="R1937" s="1">
        <f>SUMIF(C:C,ecommerce_10000[[#This Row],[Category]],I:I)</f>
        <v>92327183.770000085</v>
      </c>
      <c r="S1937" s="1">
        <f>SUMIFS(I:I,C:C,C1937)</f>
        <v>92327183.770000085</v>
      </c>
      <c r="T1937" s="1" t="str">
        <f>INDEX(F:F,MATCH(ecommerce_10000[[#This Row],[TotalAmount]],I:I,0))</f>
        <v>Casablanca</v>
      </c>
    </row>
    <row r="1938" spans="1:20" x14ac:dyDescent="0.3">
      <c r="A1938" s="1" t="s">
        <v>1982</v>
      </c>
      <c r="B1938" s="1" t="s">
        <v>38</v>
      </c>
      <c r="C1938" s="1" t="s">
        <v>20</v>
      </c>
      <c r="D1938" s="1" t="s">
        <v>39</v>
      </c>
      <c r="E1938" s="1" t="s">
        <v>16</v>
      </c>
      <c r="F1938" s="1" t="s">
        <v>28</v>
      </c>
      <c r="G1938">
        <v>4499.05</v>
      </c>
      <c r="H1938">
        <v>3</v>
      </c>
      <c r="I1938">
        <v>13497.15</v>
      </c>
      <c r="J1938">
        <v>4.91</v>
      </c>
      <c r="K1938">
        <v>489</v>
      </c>
      <c r="L1938" s="2">
        <v>45522</v>
      </c>
      <c r="O1938" t="str">
        <f>IF(ecommerce_10000[[#This Row],[Platform]]="Souq","sq",ecommerce_10000[[#This Row],[Platform]])</f>
        <v>sq</v>
      </c>
      <c r="P1938" t="str">
        <f>IF(E1938="Souq","sq",IF(E1938="Jumia","Jum",E1938))</f>
        <v>sq</v>
      </c>
      <c r="Q1938">
        <f>VLOOKUP(ecommerce_10000[[#This Row],[City]],F:I,4,FALSE)</f>
        <v>26648.76</v>
      </c>
      <c r="R1938" s="1">
        <f>SUMIF(C:C,ecommerce_10000[[#This Row],[Category]],I:I)</f>
        <v>91504159.730000004</v>
      </c>
      <c r="S1938" s="1">
        <f>SUMIFS(I:I,C:C,C1938)</f>
        <v>91504159.730000004</v>
      </c>
      <c r="T1938" s="1" t="str">
        <f>INDEX(F:F,MATCH(ecommerce_10000[[#This Row],[TotalAmount]],I:I,0))</f>
        <v>Casablanca</v>
      </c>
    </row>
    <row r="1939" spans="1:20" x14ac:dyDescent="0.3">
      <c r="A1939" s="1" t="s">
        <v>1983</v>
      </c>
      <c r="B1939" s="1" t="s">
        <v>65</v>
      </c>
      <c r="C1939" s="1" t="s">
        <v>20</v>
      </c>
      <c r="D1939" s="1" t="s">
        <v>66</v>
      </c>
      <c r="E1939" s="1" t="s">
        <v>47</v>
      </c>
      <c r="F1939" s="1" t="s">
        <v>23</v>
      </c>
      <c r="G1939">
        <v>7629.43</v>
      </c>
      <c r="H1939">
        <v>4</v>
      </c>
      <c r="I1939">
        <v>30517.72</v>
      </c>
      <c r="J1939">
        <v>4.47</v>
      </c>
      <c r="K1939">
        <v>4788</v>
      </c>
      <c r="L1939" s="2">
        <v>45419</v>
      </c>
      <c r="O1939" t="str">
        <f>IF(ecommerce_10000[[#This Row],[Platform]]="Souq","sq",ecommerce_10000[[#This Row],[Platform]])</f>
        <v>Amazon</v>
      </c>
      <c r="P1939" t="str">
        <f>IF(E1939="Souq","sq",IF(E1939="Jumia","Jum",E1939))</f>
        <v>Amazon</v>
      </c>
      <c r="Q1939">
        <f>VLOOKUP(ecommerce_10000[[#This Row],[City]],F:I,4,FALSE)</f>
        <v>13290.4</v>
      </c>
      <c r="R1939" s="1">
        <f>SUMIF(C:C,ecommerce_10000[[#This Row],[Category]],I:I)</f>
        <v>91504159.730000004</v>
      </c>
      <c r="S1939" s="1">
        <f>SUMIFS(I:I,C:C,C1939)</f>
        <v>91504159.730000004</v>
      </c>
      <c r="T1939" s="1" t="str">
        <f>INDEX(F:F,MATCH(ecommerce_10000[[#This Row],[TotalAmount]],I:I,0))</f>
        <v>Alexandria</v>
      </c>
    </row>
    <row r="1940" spans="1:20" x14ac:dyDescent="0.3">
      <c r="A1940" s="1" t="s">
        <v>1984</v>
      </c>
      <c r="B1940" s="1" t="s">
        <v>49</v>
      </c>
      <c r="C1940" s="1" t="s">
        <v>14</v>
      </c>
      <c r="D1940" s="1" t="s">
        <v>50</v>
      </c>
      <c r="E1940" s="1" t="s">
        <v>22</v>
      </c>
      <c r="F1940" s="1" t="s">
        <v>23</v>
      </c>
      <c r="G1940">
        <v>6527.21</v>
      </c>
      <c r="H1940">
        <v>1</v>
      </c>
      <c r="I1940">
        <v>6527.21</v>
      </c>
      <c r="J1940">
        <v>4.3600000000000003</v>
      </c>
      <c r="K1940">
        <v>1221</v>
      </c>
      <c r="L1940" s="2">
        <v>45504</v>
      </c>
      <c r="O1940" t="str">
        <f>IF(ecommerce_10000[[#This Row],[Platform]]="Souq","sq",ecommerce_10000[[#This Row],[Platform]])</f>
        <v>Jumia</v>
      </c>
      <c r="P1940" t="str">
        <f>IF(E1940="Souq","sq",IF(E1940="Jumia","Jum",E1940))</f>
        <v>Jum</v>
      </c>
      <c r="Q1940">
        <f>VLOOKUP(ecommerce_10000[[#This Row],[City]],F:I,4,FALSE)</f>
        <v>13290.4</v>
      </c>
      <c r="R1940" s="1">
        <f>SUMIF(C:C,ecommerce_10000[[#This Row],[Category]],I:I)</f>
        <v>92327183.770000085</v>
      </c>
      <c r="S1940" s="1">
        <f>SUMIFS(I:I,C:C,C1940)</f>
        <v>92327183.770000085</v>
      </c>
      <c r="T1940" s="1" t="str">
        <f>INDEX(F:F,MATCH(ecommerce_10000[[#This Row],[TotalAmount]],I:I,0))</f>
        <v>Alexandria</v>
      </c>
    </row>
    <row r="1941" spans="1:20" x14ac:dyDescent="0.3">
      <c r="A1941" s="1" t="s">
        <v>1985</v>
      </c>
      <c r="B1941" s="1" t="s">
        <v>38</v>
      </c>
      <c r="C1941" s="1" t="s">
        <v>20</v>
      </c>
      <c r="D1941" s="1" t="s">
        <v>39</v>
      </c>
      <c r="E1941" s="1" t="s">
        <v>16</v>
      </c>
      <c r="F1941" s="1" t="s">
        <v>23</v>
      </c>
      <c r="G1941">
        <v>17978.53</v>
      </c>
      <c r="H1941">
        <v>1</v>
      </c>
      <c r="I1941">
        <v>17978.53</v>
      </c>
      <c r="J1941">
        <v>3.79</v>
      </c>
      <c r="K1941">
        <v>1749</v>
      </c>
      <c r="L1941" s="2">
        <v>45410</v>
      </c>
      <c r="O1941" t="str">
        <f>IF(ecommerce_10000[[#This Row],[Platform]]="Souq","sq",ecommerce_10000[[#This Row],[Platform]])</f>
        <v>sq</v>
      </c>
      <c r="P1941" t="str">
        <f>IF(E1941="Souq","sq",IF(E1941="Jumia","Jum",E1941))</f>
        <v>sq</v>
      </c>
      <c r="Q1941">
        <f>VLOOKUP(ecommerce_10000[[#This Row],[City]],F:I,4,FALSE)</f>
        <v>13290.4</v>
      </c>
      <c r="R1941" s="1">
        <f>SUMIF(C:C,ecommerce_10000[[#This Row],[Category]],I:I)</f>
        <v>91504159.730000004</v>
      </c>
      <c r="S1941" s="1">
        <f>SUMIFS(I:I,C:C,C1941)</f>
        <v>91504159.730000004</v>
      </c>
      <c r="T1941" s="1" t="str">
        <f>INDEX(F:F,MATCH(ecommerce_10000[[#This Row],[TotalAmount]],I:I,0))</f>
        <v>Alexandria</v>
      </c>
    </row>
    <row r="1942" spans="1:20" x14ac:dyDescent="0.3">
      <c r="A1942" s="1" t="s">
        <v>1986</v>
      </c>
      <c r="B1942" s="1" t="s">
        <v>19</v>
      </c>
      <c r="C1942" s="1" t="s">
        <v>20</v>
      </c>
      <c r="D1942" s="1" t="s">
        <v>21</v>
      </c>
      <c r="E1942" s="1" t="s">
        <v>22</v>
      </c>
      <c r="F1942" s="1" t="s">
        <v>40</v>
      </c>
      <c r="G1942">
        <v>2375.52</v>
      </c>
      <c r="H1942">
        <v>2</v>
      </c>
      <c r="I1942">
        <v>4751.04</v>
      </c>
      <c r="J1942">
        <v>4.1399999999999997</v>
      </c>
      <c r="K1942">
        <v>398</v>
      </c>
      <c r="L1942" s="2">
        <v>45441</v>
      </c>
      <c r="O1942" t="str">
        <f>IF(ecommerce_10000[[#This Row],[Platform]]="Souq","sq",ecommerce_10000[[#This Row],[Platform]])</f>
        <v>Jumia</v>
      </c>
      <c r="P1942" t="str">
        <f>IF(E1942="Souq","sq",IF(E1942="Jumia","Jum",E1942))</f>
        <v>Jum</v>
      </c>
      <c r="Q1942">
        <f>VLOOKUP(ecommerce_10000[[#This Row],[City]],F:I,4,FALSE)</f>
        <v>99349.3</v>
      </c>
      <c r="R1942" s="1">
        <f>SUMIF(C:C,ecommerce_10000[[#This Row],[Category]],I:I)</f>
        <v>91504159.730000004</v>
      </c>
      <c r="S1942" s="1">
        <f>SUMIFS(I:I,C:C,C1942)</f>
        <v>91504159.730000004</v>
      </c>
      <c r="T1942" s="1" t="str">
        <f>INDEX(F:F,MATCH(ecommerce_10000[[#This Row],[TotalAmount]],I:I,0))</f>
        <v>Riyadh</v>
      </c>
    </row>
    <row r="1943" spans="1:20" x14ac:dyDescent="0.3">
      <c r="A1943" s="1" t="s">
        <v>1987</v>
      </c>
      <c r="B1943" s="1" t="s">
        <v>25</v>
      </c>
      <c r="C1943" s="1" t="s">
        <v>26</v>
      </c>
      <c r="D1943" s="1" t="s">
        <v>27</v>
      </c>
      <c r="E1943" s="1" t="s">
        <v>47</v>
      </c>
      <c r="F1943" s="1" t="s">
        <v>23</v>
      </c>
      <c r="G1943">
        <v>19684.560000000001</v>
      </c>
      <c r="H1943">
        <v>2</v>
      </c>
      <c r="I1943">
        <v>39369.120000000003</v>
      </c>
      <c r="J1943">
        <v>2.35</v>
      </c>
      <c r="K1943">
        <v>4637</v>
      </c>
      <c r="L1943" s="2">
        <v>45315</v>
      </c>
      <c r="O1943" t="str">
        <f>IF(ecommerce_10000[[#This Row],[Platform]]="Souq","sq",ecommerce_10000[[#This Row],[Platform]])</f>
        <v>Amazon</v>
      </c>
      <c r="P1943" t="str">
        <f>IF(E1943="Souq","sq",IF(E1943="Jumia","Jum",E1943))</f>
        <v>Amazon</v>
      </c>
      <c r="Q1943">
        <f>VLOOKUP(ecommerce_10000[[#This Row],[City]],F:I,4,FALSE)</f>
        <v>13290.4</v>
      </c>
      <c r="R1943" s="1">
        <f>SUMIF(C:C,ecommerce_10000[[#This Row],[Category]],I:I)</f>
        <v>29200970.130000021</v>
      </c>
      <c r="S1943" s="1">
        <f>SUMIFS(I:I,C:C,C1943)</f>
        <v>29200970.130000021</v>
      </c>
      <c r="T1943" s="1" t="str">
        <f>INDEX(F:F,MATCH(ecommerce_10000[[#This Row],[TotalAmount]],I:I,0))</f>
        <v>Alexandria</v>
      </c>
    </row>
    <row r="1944" spans="1:20" x14ac:dyDescent="0.3">
      <c r="A1944" s="1" t="s">
        <v>1988</v>
      </c>
      <c r="B1944" s="1" t="s">
        <v>25</v>
      </c>
      <c r="C1944" s="1" t="s">
        <v>26</v>
      </c>
      <c r="D1944" s="1" t="s">
        <v>27</v>
      </c>
      <c r="E1944" s="1" t="s">
        <v>47</v>
      </c>
      <c r="F1944" s="1" t="s">
        <v>23</v>
      </c>
      <c r="G1944">
        <v>12419.98</v>
      </c>
      <c r="H1944">
        <v>2</v>
      </c>
      <c r="I1944">
        <v>24839.96</v>
      </c>
      <c r="J1944">
        <v>2.38</v>
      </c>
      <c r="K1944">
        <v>2587</v>
      </c>
      <c r="L1944" s="2">
        <v>45407</v>
      </c>
      <c r="O1944" t="str">
        <f>IF(ecommerce_10000[[#This Row],[Platform]]="Souq","sq",ecommerce_10000[[#This Row],[Platform]])</f>
        <v>Amazon</v>
      </c>
      <c r="P1944" t="str">
        <f>IF(E1944="Souq","sq",IF(E1944="Jumia","Jum",E1944))</f>
        <v>Amazon</v>
      </c>
      <c r="Q1944">
        <f>VLOOKUP(ecommerce_10000[[#This Row],[City]],F:I,4,FALSE)</f>
        <v>13290.4</v>
      </c>
      <c r="R1944" s="1">
        <f>SUMIF(C:C,ecommerce_10000[[#This Row],[Category]],I:I)</f>
        <v>29200970.130000021</v>
      </c>
      <c r="S1944" s="1">
        <f>SUMIFS(I:I,C:C,C1944)</f>
        <v>29200970.130000021</v>
      </c>
      <c r="T1944" s="1" t="str">
        <f>INDEX(F:F,MATCH(ecommerce_10000[[#This Row],[TotalAmount]],I:I,0))</f>
        <v>Alexandria</v>
      </c>
    </row>
    <row r="1945" spans="1:20" x14ac:dyDescent="0.3">
      <c r="A1945" s="1" t="s">
        <v>1989</v>
      </c>
      <c r="B1945" s="1" t="s">
        <v>13</v>
      </c>
      <c r="C1945" s="1" t="s">
        <v>14</v>
      </c>
      <c r="D1945" s="1" t="s">
        <v>15</v>
      </c>
      <c r="E1945" s="1" t="s">
        <v>22</v>
      </c>
      <c r="F1945" s="1" t="s">
        <v>17</v>
      </c>
      <c r="G1945">
        <v>13917.97</v>
      </c>
      <c r="H1945">
        <v>4</v>
      </c>
      <c r="I1945">
        <v>55671.88</v>
      </c>
      <c r="J1945">
        <v>2.56</v>
      </c>
      <c r="K1945">
        <v>3821</v>
      </c>
      <c r="L1945" s="2">
        <v>45473</v>
      </c>
      <c r="O1945" t="str">
        <f>IF(ecommerce_10000[[#This Row],[Platform]]="Souq","sq",ecommerce_10000[[#This Row],[Platform]])</f>
        <v>Jumia</v>
      </c>
      <c r="P1945" t="str">
        <f>IF(E1945="Souq","sq",IF(E1945="Jumia","Jum",E1945))</f>
        <v>Jum</v>
      </c>
      <c r="Q1945">
        <f>VLOOKUP(ecommerce_10000[[#This Row],[City]],F:I,4,FALSE)</f>
        <v>16284.02</v>
      </c>
      <c r="R1945" s="1">
        <f>SUMIF(C:C,ecommerce_10000[[#This Row],[Category]],I:I)</f>
        <v>92327183.770000085</v>
      </c>
      <c r="S1945" s="1">
        <f>SUMIFS(I:I,C:C,C1945)</f>
        <v>92327183.770000085</v>
      </c>
      <c r="T1945" s="1" t="str">
        <f>INDEX(F:F,MATCH(ecommerce_10000[[#This Row],[TotalAmount]],I:I,0))</f>
        <v>Cairo</v>
      </c>
    </row>
    <row r="1946" spans="1:20" x14ac:dyDescent="0.3">
      <c r="A1946" s="1" t="s">
        <v>1990</v>
      </c>
      <c r="B1946" s="1" t="s">
        <v>30</v>
      </c>
      <c r="C1946" s="1" t="s">
        <v>31</v>
      </c>
      <c r="D1946" s="1" t="s">
        <v>32</v>
      </c>
      <c r="E1946" s="1" t="s">
        <v>47</v>
      </c>
      <c r="F1946" s="1" t="s">
        <v>17</v>
      </c>
      <c r="G1946">
        <v>5961.91</v>
      </c>
      <c r="H1946">
        <v>2</v>
      </c>
      <c r="I1946">
        <v>11923.82</v>
      </c>
      <c r="J1946">
        <v>4.25</v>
      </c>
      <c r="K1946">
        <v>2701</v>
      </c>
      <c r="L1946" s="2">
        <v>45339</v>
      </c>
      <c r="O1946" t="str">
        <f>IF(ecommerce_10000[[#This Row],[Platform]]="Souq","sq",ecommerce_10000[[#This Row],[Platform]])</f>
        <v>Amazon</v>
      </c>
      <c r="P1946" t="str">
        <f>IF(E1946="Souq","sq",IF(E1946="Jumia","Jum",E1946))</f>
        <v>Amazon</v>
      </c>
      <c r="Q1946">
        <f>VLOOKUP(ecommerce_10000[[#This Row],[City]],F:I,4,FALSE)</f>
        <v>16284.02</v>
      </c>
      <c r="R1946" s="1">
        <f>SUMIF(C:C,ecommerce_10000[[#This Row],[Category]],I:I)</f>
        <v>57542997.559999913</v>
      </c>
      <c r="S1946" s="1">
        <f>SUMIFS(I:I,C:C,C1946)</f>
        <v>57542997.559999913</v>
      </c>
      <c r="T1946" s="1" t="str">
        <f>INDEX(F:F,MATCH(ecommerce_10000[[#This Row],[TotalAmount]],I:I,0))</f>
        <v>Cairo</v>
      </c>
    </row>
    <row r="1947" spans="1:20" x14ac:dyDescent="0.3">
      <c r="A1947" s="1" t="s">
        <v>1991</v>
      </c>
      <c r="B1947" s="1" t="s">
        <v>65</v>
      </c>
      <c r="C1947" s="1" t="s">
        <v>20</v>
      </c>
      <c r="D1947" s="1" t="s">
        <v>66</v>
      </c>
      <c r="E1947" s="1" t="s">
        <v>22</v>
      </c>
      <c r="F1947" s="1" t="s">
        <v>28</v>
      </c>
      <c r="G1947">
        <v>10403.39</v>
      </c>
      <c r="H1947">
        <v>4</v>
      </c>
      <c r="I1947">
        <v>41613.56</v>
      </c>
      <c r="J1947">
        <v>1.46</v>
      </c>
      <c r="K1947">
        <v>2704</v>
      </c>
      <c r="L1947" s="2">
        <v>45587</v>
      </c>
      <c r="O1947" t="str">
        <f>IF(ecommerce_10000[[#This Row],[Platform]]="Souq","sq",ecommerce_10000[[#This Row],[Platform]])</f>
        <v>Jumia</v>
      </c>
      <c r="P1947" t="str">
        <f>IF(E1947="Souq","sq",IF(E1947="Jumia","Jum",E1947))</f>
        <v>Jum</v>
      </c>
      <c r="Q1947">
        <f>VLOOKUP(ecommerce_10000[[#This Row],[City]],F:I,4,FALSE)</f>
        <v>26648.76</v>
      </c>
      <c r="R1947" s="1">
        <f>SUMIF(C:C,ecommerce_10000[[#This Row],[Category]],I:I)</f>
        <v>91504159.730000004</v>
      </c>
      <c r="S1947" s="1">
        <f>SUMIFS(I:I,C:C,C1947)</f>
        <v>91504159.730000004</v>
      </c>
      <c r="T1947" s="1" t="str">
        <f>INDEX(F:F,MATCH(ecommerce_10000[[#This Row],[TotalAmount]],I:I,0))</f>
        <v>Casablanca</v>
      </c>
    </row>
    <row r="1948" spans="1:20" x14ac:dyDescent="0.3">
      <c r="A1948" s="1" t="s">
        <v>1992</v>
      </c>
      <c r="B1948" s="1" t="s">
        <v>19</v>
      </c>
      <c r="C1948" s="1" t="s">
        <v>20</v>
      </c>
      <c r="D1948" s="1" t="s">
        <v>21</v>
      </c>
      <c r="E1948" s="1" t="s">
        <v>47</v>
      </c>
      <c r="F1948" s="1" t="s">
        <v>62</v>
      </c>
      <c r="G1948">
        <v>12106.42</v>
      </c>
      <c r="H1948">
        <v>4</v>
      </c>
      <c r="I1948">
        <v>48425.68</v>
      </c>
      <c r="J1948">
        <v>2.19</v>
      </c>
      <c r="K1948">
        <v>203</v>
      </c>
      <c r="L1948" s="2">
        <v>45414</v>
      </c>
      <c r="O1948" t="str">
        <f>IF(ecommerce_10000[[#This Row],[Platform]]="Souq","sq",ecommerce_10000[[#This Row],[Platform]])</f>
        <v>Amazon</v>
      </c>
      <c r="P1948" t="str">
        <f>IF(E1948="Souq","sq",IF(E1948="Jumia","Jum",E1948))</f>
        <v>Amazon</v>
      </c>
      <c r="Q1948">
        <f>VLOOKUP(ecommerce_10000[[#This Row],[City]],F:I,4,FALSE)</f>
        <v>27872.98</v>
      </c>
      <c r="R1948" s="1">
        <f>SUMIF(C:C,ecommerce_10000[[#This Row],[Category]],I:I)</f>
        <v>91504159.730000004</v>
      </c>
      <c r="S1948" s="1">
        <f>SUMIFS(I:I,C:C,C1948)</f>
        <v>91504159.730000004</v>
      </c>
      <c r="T1948" s="1" t="str">
        <f>INDEX(F:F,MATCH(ecommerce_10000[[#This Row],[TotalAmount]],I:I,0))</f>
        <v>Giza</v>
      </c>
    </row>
    <row r="1949" spans="1:20" x14ac:dyDescent="0.3">
      <c r="A1949" s="1" t="s">
        <v>1993</v>
      </c>
      <c r="B1949" s="1" t="s">
        <v>43</v>
      </c>
      <c r="C1949" s="1" t="s">
        <v>44</v>
      </c>
      <c r="D1949" s="1" t="s">
        <v>45</v>
      </c>
      <c r="E1949" s="1" t="s">
        <v>47</v>
      </c>
      <c r="F1949" s="1" t="s">
        <v>40</v>
      </c>
      <c r="G1949">
        <v>17461.05</v>
      </c>
      <c r="H1949">
        <v>3</v>
      </c>
      <c r="I1949">
        <v>52383.15</v>
      </c>
      <c r="J1949">
        <v>2.5299999999999998</v>
      </c>
      <c r="K1949">
        <v>3293</v>
      </c>
      <c r="L1949" s="2">
        <v>45529</v>
      </c>
      <c r="O1949" t="str">
        <f>IF(ecommerce_10000[[#This Row],[Platform]]="Souq","sq",ecommerce_10000[[#This Row],[Platform]])</f>
        <v>Amazon</v>
      </c>
      <c r="P1949" t="str">
        <f>IF(E1949="Souq","sq",IF(E1949="Jumia","Jum",E1949))</f>
        <v>Amazon</v>
      </c>
      <c r="Q1949">
        <f>VLOOKUP(ecommerce_10000[[#This Row],[City]],F:I,4,FALSE)</f>
        <v>99349.3</v>
      </c>
      <c r="R1949" s="1">
        <f>SUMIF(C:C,ecommerce_10000[[#This Row],[Category]],I:I)</f>
        <v>31420413.200000018</v>
      </c>
      <c r="S1949" s="1">
        <f>SUMIFS(I:I,C:C,C1949)</f>
        <v>31420413.200000018</v>
      </c>
      <c r="T1949" s="1" t="str">
        <f>INDEX(F:F,MATCH(ecommerce_10000[[#This Row],[TotalAmount]],I:I,0))</f>
        <v>Riyadh</v>
      </c>
    </row>
    <row r="1950" spans="1:20" x14ac:dyDescent="0.3">
      <c r="A1950" s="1" t="s">
        <v>1994</v>
      </c>
      <c r="B1950" s="1" t="s">
        <v>35</v>
      </c>
      <c r="C1950" s="1" t="s">
        <v>14</v>
      </c>
      <c r="D1950" s="1" t="s">
        <v>36</v>
      </c>
      <c r="E1950" s="1" t="s">
        <v>22</v>
      </c>
      <c r="F1950" s="1" t="s">
        <v>33</v>
      </c>
      <c r="G1950">
        <v>18807.28</v>
      </c>
      <c r="H1950">
        <v>2</v>
      </c>
      <c r="I1950">
        <v>37614.559999999998</v>
      </c>
      <c r="J1950">
        <v>2.81</v>
      </c>
      <c r="K1950">
        <v>4089</v>
      </c>
      <c r="L1950" s="2">
        <v>45398</v>
      </c>
      <c r="O1950" t="str">
        <f>IF(ecommerce_10000[[#This Row],[Platform]]="Souq","sq",ecommerce_10000[[#This Row],[Platform]])</f>
        <v>Jumia</v>
      </c>
      <c r="P1950" t="str">
        <f>IF(E1950="Souq","sq",IF(E1950="Jumia","Jum",E1950))</f>
        <v>Jum</v>
      </c>
      <c r="Q1950">
        <f>VLOOKUP(ecommerce_10000[[#This Row],[City]],F:I,4,FALSE)</f>
        <v>3665.44</v>
      </c>
      <c r="R1950" s="1">
        <f>SUMIF(C:C,ecommerce_10000[[#This Row],[Category]],I:I)</f>
        <v>92327183.770000085</v>
      </c>
      <c r="S1950" s="1">
        <f>SUMIFS(I:I,C:C,C1950)</f>
        <v>92327183.770000085</v>
      </c>
      <c r="T1950" s="1" t="str">
        <f>INDEX(F:F,MATCH(ecommerce_10000[[#This Row],[TotalAmount]],I:I,0))</f>
        <v>Dubai</v>
      </c>
    </row>
    <row r="1951" spans="1:20" x14ac:dyDescent="0.3">
      <c r="A1951" s="1" t="s">
        <v>1995</v>
      </c>
      <c r="B1951" s="1" t="s">
        <v>49</v>
      </c>
      <c r="C1951" s="1" t="s">
        <v>14</v>
      </c>
      <c r="D1951" s="1" t="s">
        <v>50</v>
      </c>
      <c r="E1951" s="1" t="s">
        <v>16</v>
      </c>
      <c r="F1951" s="1" t="s">
        <v>40</v>
      </c>
      <c r="G1951">
        <v>18691.43</v>
      </c>
      <c r="H1951">
        <v>3</v>
      </c>
      <c r="I1951">
        <v>56074.29</v>
      </c>
      <c r="J1951">
        <v>2.19</v>
      </c>
      <c r="K1951">
        <v>1562</v>
      </c>
      <c r="L1951" s="2">
        <v>45515</v>
      </c>
      <c r="O1951" t="str">
        <f>IF(ecommerce_10000[[#This Row],[Platform]]="Souq","sq",ecommerce_10000[[#This Row],[Platform]])</f>
        <v>sq</v>
      </c>
      <c r="P1951" t="str">
        <f>IF(E1951="Souq","sq",IF(E1951="Jumia","Jum",E1951))</f>
        <v>sq</v>
      </c>
      <c r="Q1951">
        <f>VLOOKUP(ecommerce_10000[[#This Row],[City]],F:I,4,FALSE)</f>
        <v>99349.3</v>
      </c>
      <c r="R1951" s="1">
        <f>SUMIF(C:C,ecommerce_10000[[#This Row],[Category]],I:I)</f>
        <v>92327183.770000085</v>
      </c>
      <c r="S1951" s="1">
        <f>SUMIFS(I:I,C:C,C1951)</f>
        <v>92327183.770000085</v>
      </c>
      <c r="T1951" s="1" t="str">
        <f>INDEX(F:F,MATCH(ecommerce_10000[[#This Row],[TotalAmount]],I:I,0))</f>
        <v>Riyadh</v>
      </c>
    </row>
    <row r="1952" spans="1:20" x14ac:dyDescent="0.3">
      <c r="A1952" s="1" t="s">
        <v>1996</v>
      </c>
      <c r="B1952" s="1" t="s">
        <v>30</v>
      </c>
      <c r="C1952" s="1" t="s">
        <v>31</v>
      </c>
      <c r="D1952" s="1" t="s">
        <v>32</v>
      </c>
      <c r="E1952" s="1" t="s">
        <v>16</v>
      </c>
      <c r="F1952" s="1" t="s">
        <v>62</v>
      </c>
      <c r="G1952">
        <v>18445.43</v>
      </c>
      <c r="H1952">
        <v>5</v>
      </c>
      <c r="I1952">
        <v>92227.15</v>
      </c>
      <c r="J1952">
        <v>4.2</v>
      </c>
      <c r="K1952">
        <v>2591</v>
      </c>
      <c r="L1952" s="2">
        <v>45573</v>
      </c>
      <c r="O1952" t="str">
        <f>IF(ecommerce_10000[[#This Row],[Platform]]="Souq","sq",ecommerce_10000[[#This Row],[Platform]])</f>
        <v>sq</v>
      </c>
      <c r="P1952" t="str">
        <f>IF(E1952="Souq","sq",IF(E1952="Jumia","Jum",E1952))</f>
        <v>sq</v>
      </c>
      <c r="Q1952">
        <f>VLOOKUP(ecommerce_10000[[#This Row],[City]],F:I,4,FALSE)</f>
        <v>27872.98</v>
      </c>
      <c r="R1952" s="1">
        <f>SUMIF(C:C,ecommerce_10000[[#This Row],[Category]],I:I)</f>
        <v>57542997.559999913</v>
      </c>
      <c r="S1952" s="1">
        <f>SUMIFS(I:I,C:C,C1952)</f>
        <v>57542997.559999913</v>
      </c>
      <c r="T1952" s="1" t="str">
        <f>INDEX(F:F,MATCH(ecommerce_10000[[#This Row],[TotalAmount]],I:I,0))</f>
        <v>Giza</v>
      </c>
    </row>
    <row r="1953" spans="1:20" x14ac:dyDescent="0.3">
      <c r="A1953" s="1" t="s">
        <v>1997</v>
      </c>
      <c r="B1953" s="1" t="s">
        <v>53</v>
      </c>
      <c r="C1953" s="1" t="s">
        <v>31</v>
      </c>
      <c r="D1953" s="1" t="s">
        <v>54</v>
      </c>
      <c r="E1953" s="1" t="s">
        <v>47</v>
      </c>
      <c r="F1953" s="1" t="s">
        <v>62</v>
      </c>
      <c r="G1953">
        <v>4359.1000000000004</v>
      </c>
      <c r="H1953">
        <v>3</v>
      </c>
      <c r="I1953">
        <v>13077.3</v>
      </c>
      <c r="J1953">
        <v>4.71</v>
      </c>
      <c r="K1953">
        <v>245</v>
      </c>
      <c r="L1953" s="2">
        <v>45608</v>
      </c>
      <c r="O1953" t="str">
        <f>IF(ecommerce_10000[[#This Row],[Platform]]="Souq","sq",ecommerce_10000[[#This Row],[Platform]])</f>
        <v>Amazon</v>
      </c>
      <c r="P1953" t="str">
        <f>IF(E1953="Souq","sq",IF(E1953="Jumia","Jum",E1953))</f>
        <v>Amazon</v>
      </c>
      <c r="Q1953">
        <f>VLOOKUP(ecommerce_10000[[#This Row],[City]],F:I,4,FALSE)</f>
        <v>27872.98</v>
      </c>
      <c r="R1953" s="1">
        <f>SUMIF(C:C,ecommerce_10000[[#This Row],[Category]],I:I)</f>
        <v>57542997.559999913</v>
      </c>
      <c r="S1953" s="1">
        <f>SUMIFS(I:I,C:C,C1953)</f>
        <v>57542997.559999913</v>
      </c>
      <c r="T1953" s="1" t="str">
        <f>INDEX(F:F,MATCH(ecommerce_10000[[#This Row],[TotalAmount]],I:I,0))</f>
        <v>Giza</v>
      </c>
    </row>
    <row r="1954" spans="1:20" x14ac:dyDescent="0.3">
      <c r="A1954" s="1" t="s">
        <v>1998</v>
      </c>
      <c r="B1954" s="1" t="s">
        <v>25</v>
      </c>
      <c r="C1954" s="1" t="s">
        <v>26</v>
      </c>
      <c r="D1954" s="1" t="s">
        <v>27</v>
      </c>
      <c r="E1954" s="1" t="s">
        <v>47</v>
      </c>
      <c r="F1954" s="1" t="s">
        <v>28</v>
      </c>
      <c r="G1954">
        <v>18980.96</v>
      </c>
      <c r="H1954">
        <v>4</v>
      </c>
      <c r="I1954">
        <v>75923.839999999997</v>
      </c>
      <c r="J1954">
        <v>2.52</v>
      </c>
      <c r="K1954">
        <v>3256</v>
      </c>
      <c r="L1954" s="2">
        <v>45402</v>
      </c>
      <c r="O1954" t="str">
        <f>IF(ecommerce_10000[[#This Row],[Platform]]="Souq","sq",ecommerce_10000[[#This Row],[Platform]])</f>
        <v>Amazon</v>
      </c>
      <c r="P1954" t="str">
        <f>IF(E1954="Souq","sq",IF(E1954="Jumia","Jum",E1954))</f>
        <v>Amazon</v>
      </c>
      <c r="Q1954">
        <f>VLOOKUP(ecommerce_10000[[#This Row],[City]],F:I,4,FALSE)</f>
        <v>26648.76</v>
      </c>
      <c r="R1954" s="1">
        <f>SUMIF(C:C,ecommerce_10000[[#This Row],[Category]],I:I)</f>
        <v>29200970.130000021</v>
      </c>
      <c r="S1954" s="1">
        <f>SUMIFS(I:I,C:C,C1954)</f>
        <v>29200970.130000021</v>
      </c>
      <c r="T1954" s="1" t="str">
        <f>INDEX(F:F,MATCH(ecommerce_10000[[#This Row],[TotalAmount]],I:I,0))</f>
        <v>Casablanca</v>
      </c>
    </row>
    <row r="1955" spans="1:20" x14ac:dyDescent="0.3">
      <c r="A1955" s="1" t="s">
        <v>1999</v>
      </c>
      <c r="B1955" s="1" t="s">
        <v>19</v>
      </c>
      <c r="C1955" s="1" t="s">
        <v>20</v>
      </c>
      <c r="D1955" s="1" t="s">
        <v>21</v>
      </c>
      <c r="E1955" s="1" t="s">
        <v>22</v>
      </c>
      <c r="F1955" s="1" t="s">
        <v>23</v>
      </c>
      <c r="G1955">
        <v>18287.63</v>
      </c>
      <c r="H1955">
        <v>2</v>
      </c>
      <c r="I1955">
        <v>36575.26</v>
      </c>
      <c r="J1955">
        <v>4.16</v>
      </c>
      <c r="K1955">
        <v>1761</v>
      </c>
      <c r="L1955" s="2">
        <v>45501</v>
      </c>
      <c r="O1955" t="str">
        <f>IF(ecommerce_10000[[#This Row],[Platform]]="Souq","sq",ecommerce_10000[[#This Row],[Platform]])</f>
        <v>Jumia</v>
      </c>
      <c r="P1955" t="str">
        <f>IF(E1955="Souq","sq",IF(E1955="Jumia","Jum",E1955))</f>
        <v>Jum</v>
      </c>
      <c r="Q1955">
        <f>VLOOKUP(ecommerce_10000[[#This Row],[City]],F:I,4,FALSE)</f>
        <v>13290.4</v>
      </c>
      <c r="R1955" s="1">
        <f>SUMIF(C:C,ecommerce_10000[[#This Row],[Category]],I:I)</f>
        <v>91504159.730000004</v>
      </c>
      <c r="S1955" s="1">
        <f>SUMIFS(I:I,C:C,C1955)</f>
        <v>91504159.730000004</v>
      </c>
      <c r="T1955" s="1" t="str">
        <f>INDEX(F:F,MATCH(ecommerce_10000[[#This Row],[TotalAmount]],I:I,0))</f>
        <v>Alexandria</v>
      </c>
    </row>
    <row r="1956" spans="1:20" x14ac:dyDescent="0.3">
      <c r="A1956" s="1" t="s">
        <v>2000</v>
      </c>
      <c r="B1956" s="1" t="s">
        <v>25</v>
      </c>
      <c r="C1956" s="1" t="s">
        <v>26</v>
      </c>
      <c r="D1956" s="1" t="s">
        <v>27</v>
      </c>
      <c r="E1956" s="1" t="s">
        <v>16</v>
      </c>
      <c r="F1956" s="1" t="s">
        <v>33</v>
      </c>
      <c r="G1956">
        <v>3897.31</v>
      </c>
      <c r="H1956">
        <v>5</v>
      </c>
      <c r="I1956">
        <v>19486.55</v>
      </c>
      <c r="J1956">
        <v>4</v>
      </c>
      <c r="K1956">
        <v>2579</v>
      </c>
      <c r="L1956" s="2">
        <v>45583</v>
      </c>
      <c r="O1956" t="str">
        <f>IF(ecommerce_10000[[#This Row],[Platform]]="Souq","sq",ecommerce_10000[[#This Row],[Platform]])</f>
        <v>sq</v>
      </c>
      <c r="P1956" t="str">
        <f>IF(E1956="Souq","sq",IF(E1956="Jumia","Jum",E1956))</f>
        <v>sq</v>
      </c>
      <c r="Q1956">
        <f>VLOOKUP(ecommerce_10000[[#This Row],[City]],F:I,4,FALSE)</f>
        <v>3665.44</v>
      </c>
      <c r="R1956" s="1">
        <f>SUMIF(C:C,ecommerce_10000[[#This Row],[Category]],I:I)</f>
        <v>29200970.130000021</v>
      </c>
      <c r="S1956" s="1">
        <f>SUMIFS(I:I,C:C,C1956)</f>
        <v>29200970.130000021</v>
      </c>
      <c r="T1956" s="1" t="str">
        <f>INDEX(F:F,MATCH(ecommerce_10000[[#This Row],[TotalAmount]],I:I,0))</f>
        <v>Dubai</v>
      </c>
    </row>
    <row r="1957" spans="1:20" x14ac:dyDescent="0.3">
      <c r="A1957" s="1" t="s">
        <v>2001</v>
      </c>
      <c r="B1957" s="1" t="s">
        <v>30</v>
      </c>
      <c r="C1957" s="1" t="s">
        <v>31</v>
      </c>
      <c r="D1957" s="1" t="s">
        <v>32</v>
      </c>
      <c r="E1957" s="1" t="s">
        <v>47</v>
      </c>
      <c r="F1957" s="1" t="s">
        <v>62</v>
      </c>
      <c r="G1957">
        <v>13400.52</v>
      </c>
      <c r="H1957">
        <v>2</v>
      </c>
      <c r="I1957">
        <v>26801.040000000001</v>
      </c>
      <c r="J1957">
        <v>4.9800000000000004</v>
      </c>
      <c r="K1957">
        <v>4258</v>
      </c>
      <c r="L1957" s="2">
        <v>45476</v>
      </c>
      <c r="O1957" t="str">
        <f>IF(ecommerce_10000[[#This Row],[Platform]]="Souq","sq",ecommerce_10000[[#This Row],[Platform]])</f>
        <v>Amazon</v>
      </c>
      <c r="P1957" t="str">
        <f>IF(E1957="Souq","sq",IF(E1957="Jumia","Jum",E1957))</f>
        <v>Amazon</v>
      </c>
      <c r="Q1957">
        <f>VLOOKUP(ecommerce_10000[[#This Row],[City]],F:I,4,FALSE)</f>
        <v>27872.98</v>
      </c>
      <c r="R1957" s="1">
        <f>SUMIF(C:C,ecommerce_10000[[#This Row],[Category]],I:I)</f>
        <v>57542997.559999913</v>
      </c>
      <c r="S1957" s="1">
        <f>SUMIFS(I:I,C:C,C1957)</f>
        <v>57542997.559999913</v>
      </c>
      <c r="T1957" s="1" t="str">
        <f>INDEX(F:F,MATCH(ecommerce_10000[[#This Row],[TotalAmount]],I:I,0))</f>
        <v>Giza</v>
      </c>
    </row>
    <row r="1958" spans="1:20" x14ac:dyDescent="0.3">
      <c r="A1958" s="1" t="s">
        <v>2002</v>
      </c>
      <c r="B1958" s="1" t="s">
        <v>13</v>
      </c>
      <c r="C1958" s="1" t="s">
        <v>14</v>
      </c>
      <c r="D1958" s="1" t="s">
        <v>15</v>
      </c>
      <c r="E1958" s="1" t="s">
        <v>16</v>
      </c>
      <c r="F1958" s="1" t="s">
        <v>23</v>
      </c>
      <c r="G1958">
        <v>9401.11</v>
      </c>
      <c r="H1958">
        <v>4</v>
      </c>
      <c r="I1958">
        <v>37604.44</v>
      </c>
      <c r="J1958">
        <v>1.1599999999999999</v>
      </c>
      <c r="K1958">
        <v>1593</v>
      </c>
      <c r="L1958" s="2">
        <v>45538</v>
      </c>
      <c r="O1958" t="str">
        <f>IF(ecommerce_10000[[#This Row],[Platform]]="Souq","sq",ecommerce_10000[[#This Row],[Platform]])</f>
        <v>sq</v>
      </c>
      <c r="P1958" t="str">
        <f>IF(E1958="Souq","sq",IF(E1958="Jumia","Jum",E1958))</f>
        <v>sq</v>
      </c>
      <c r="Q1958">
        <f>VLOOKUP(ecommerce_10000[[#This Row],[City]],F:I,4,FALSE)</f>
        <v>13290.4</v>
      </c>
      <c r="R1958" s="1">
        <f>SUMIF(C:C,ecommerce_10000[[#This Row],[Category]],I:I)</f>
        <v>92327183.770000085</v>
      </c>
      <c r="S1958" s="1">
        <f>SUMIFS(I:I,C:C,C1958)</f>
        <v>92327183.770000085</v>
      </c>
      <c r="T1958" s="1" t="str">
        <f>INDEX(F:F,MATCH(ecommerce_10000[[#This Row],[TotalAmount]],I:I,0))</f>
        <v>Alexandria</v>
      </c>
    </row>
    <row r="1959" spans="1:20" x14ac:dyDescent="0.3">
      <c r="A1959" s="1" t="s">
        <v>2003</v>
      </c>
      <c r="B1959" s="1" t="s">
        <v>19</v>
      </c>
      <c r="C1959" s="1" t="s">
        <v>20</v>
      </c>
      <c r="D1959" s="1" t="s">
        <v>21</v>
      </c>
      <c r="E1959" s="1" t="s">
        <v>22</v>
      </c>
      <c r="F1959" s="1" t="s">
        <v>17</v>
      </c>
      <c r="G1959">
        <v>4762.0600000000004</v>
      </c>
      <c r="H1959">
        <v>3</v>
      </c>
      <c r="I1959">
        <v>14286.18</v>
      </c>
      <c r="J1959">
        <v>1.06</v>
      </c>
      <c r="K1959">
        <v>586</v>
      </c>
      <c r="L1959" s="2">
        <v>45516</v>
      </c>
      <c r="O1959" t="str">
        <f>IF(ecommerce_10000[[#This Row],[Platform]]="Souq","sq",ecommerce_10000[[#This Row],[Platform]])</f>
        <v>Jumia</v>
      </c>
      <c r="P1959" t="str">
        <f>IF(E1959="Souq","sq",IF(E1959="Jumia","Jum",E1959))</f>
        <v>Jum</v>
      </c>
      <c r="Q1959">
        <f>VLOOKUP(ecommerce_10000[[#This Row],[City]],F:I,4,FALSE)</f>
        <v>16284.02</v>
      </c>
      <c r="R1959" s="1">
        <f>SUMIF(C:C,ecommerce_10000[[#This Row],[Category]],I:I)</f>
        <v>91504159.730000004</v>
      </c>
      <c r="S1959" s="1">
        <f>SUMIFS(I:I,C:C,C1959)</f>
        <v>91504159.730000004</v>
      </c>
      <c r="T1959" s="1" t="str">
        <f>INDEX(F:F,MATCH(ecommerce_10000[[#This Row],[TotalAmount]],I:I,0))</f>
        <v>Cairo</v>
      </c>
    </row>
    <row r="1960" spans="1:20" x14ac:dyDescent="0.3">
      <c r="A1960" s="1" t="s">
        <v>2004</v>
      </c>
      <c r="B1960" s="1" t="s">
        <v>38</v>
      </c>
      <c r="C1960" s="1" t="s">
        <v>20</v>
      </c>
      <c r="D1960" s="1" t="s">
        <v>39</v>
      </c>
      <c r="E1960" s="1" t="s">
        <v>16</v>
      </c>
      <c r="F1960" s="1" t="s">
        <v>23</v>
      </c>
      <c r="G1960">
        <v>11798.19</v>
      </c>
      <c r="H1960">
        <v>4</v>
      </c>
      <c r="I1960">
        <v>47192.76</v>
      </c>
      <c r="J1960">
        <v>2.42</v>
      </c>
      <c r="K1960">
        <v>1864</v>
      </c>
      <c r="L1960" s="2">
        <v>45356</v>
      </c>
      <c r="O1960" t="str">
        <f>IF(ecommerce_10000[[#This Row],[Platform]]="Souq","sq",ecommerce_10000[[#This Row],[Platform]])</f>
        <v>sq</v>
      </c>
      <c r="P1960" t="str">
        <f>IF(E1960="Souq","sq",IF(E1960="Jumia","Jum",E1960))</f>
        <v>sq</v>
      </c>
      <c r="Q1960">
        <f>VLOOKUP(ecommerce_10000[[#This Row],[City]],F:I,4,FALSE)</f>
        <v>13290.4</v>
      </c>
      <c r="R1960" s="1">
        <f>SUMIF(C:C,ecommerce_10000[[#This Row],[Category]],I:I)</f>
        <v>91504159.730000004</v>
      </c>
      <c r="S1960" s="1">
        <f>SUMIFS(I:I,C:C,C1960)</f>
        <v>91504159.730000004</v>
      </c>
      <c r="T1960" s="1" t="str">
        <f>INDEX(F:F,MATCH(ecommerce_10000[[#This Row],[TotalAmount]],I:I,0))</f>
        <v>Alexandria</v>
      </c>
    </row>
    <row r="1961" spans="1:20" x14ac:dyDescent="0.3">
      <c r="A1961" s="1" t="s">
        <v>2005</v>
      </c>
      <c r="B1961" s="1" t="s">
        <v>65</v>
      </c>
      <c r="C1961" s="1" t="s">
        <v>20</v>
      </c>
      <c r="D1961" s="1" t="s">
        <v>66</v>
      </c>
      <c r="E1961" s="1" t="s">
        <v>22</v>
      </c>
      <c r="F1961" s="1" t="s">
        <v>62</v>
      </c>
      <c r="G1961">
        <v>12675.39</v>
      </c>
      <c r="H1961">
        <v>4</v>
      </c>
      <c r="I1961">
        <v>50701.56</v>
      </c>
      <c r="J1961">
        <v>3.19</v>
      </c>
      <c r="K1961">
        <v>3649</v>
      </c>
      <c r="L1961" s="2">
        <v>45480</v>
      </c>
      <c r="O1961" t="str">
        <f>IF(ecommerce_10000[[#This Row],[Platform]]="Souq","sq",ecommerce_10000[[#This Row],[Platform]])</f>
        <v>Jumia</v>
      </c>
      <c r="P1961" t="str">
        <f>IF(E1961="Souq","sq",IF(E1961="Jumia","Jum",E1961))</f>
        <v>Jum</v>
      </c>
      <c r="Q1961">
        <f>VLOOKUP(ecommerce_10000[[#This Row],[City]],F:I,4,FALSE)</f>
        <v>27872.98</v>
      </c>
      <c r="R1961" s="1">
        <f>SUMIF(C:C,ecommerce_10000[[#This Row],[Category]],I:I)</f>
        <v>91504159.730000004</v>
      </c>
      <c r="S1961" s="1">
        <f>SUMIFS(I:I,C:C,C1961)</f>
        <v>91504159.730000004</v>
      </c>
      <c r="T1961" s="1" t="str">
        <f>INDEX(F:F,MATCH(ecommerce_10000[[#This Row],[TotalAmount]],I:I,0))</f>
        <v>Giza</v>
      </c>
    </row>
    <row r="1962" spans="1:20" x14ac:dyDescent="0.3">
      <c r="A1962" s="1" t="s">
        <v>2006</v>
      </c>
      <c r="B1962" s="1" t="s">
        <v>43</v>
      </c>
      <c r="C1962" s="1" t="s">
        <v>44</v>
      </c>
      <c r="D1962" s="1" t="s">
        <v>45</v>
      </c>
      <c r="E1962" s="1" t="s">
        <v>16</v>
      </c>
      <c r="F1962" s="1" t="s">
        <v>40</v>
      </c>
      <c r="G1962">
        <v>4037.34</v>
      </c>
      <c r="H1962">
        <v>1</v>
      </c>
      <c r="I1962">
        <v>4037.34</v>
      </c>
      <c r="J1962">
        <v>4.05</v>
      </c>
      <c r="K1962">
        <v>1704</v>
      </c>
      <c r="L1962" s="2">
        <v>45612</v>
      </c>
      <c r="O1962" t="str">
        <f>IF(ecommerce_10000[[#This Row],[Platform]]="Souq","sq",ecommerce_10000[[#This Row],[Platform]])</f>
        <v>sq</v>
      </c>
      <c r="P1962" t="str">
        <f>IF(E1962="Souq","sq",IF(E1962="Jumia","Jum",E1962))</f>
        <v>sq</v>
      </c>
      <c r="Q1962">
        <f>VLOOKUP(ecommerce_10000[[#This Row],[City]],F:I,4,FALSE)</f>
        <v>99349.3</v>
      </c>
      <c r="R1962" s="1">
        <f>SUMIF(C:C,ecommerce_10000[[#This Row],[Category]],I:I)</f>
        <v>31420413.200000018</v>
      </c>
      <c r="S1962" s="1">
        <f>SUMIFS(I:I,C:C,C1962)</f>
        <v>31420413.200000018</v>
      </c>
      <c r="T1962" s="1" t="str">
        <f>INDEX(F:F,MATCH(ecommerce_10000[[#This Row],[TotalAmount]],I:I,0))</f>
        <v>Riyadh</v>
      </c>
    </row>
    <row r="1963" spans="1:20" x14ac:dyDescent="0.3">
      <c r="A1963" s="1" t="s">
        <v>2007</v>
      </c>
      <c r="B1963" s="1" t="s">
        <v>30</v>
      </c>
      <c r="C1963" s="1" t="s">
        <v>31</v>
      </c>
      <c r="D1963" s="1" t="s">
        <v>32</v>
      </c>
      <c r="E1963" s="1" t="s">
        <v>16</v>
      </c>
      <c r="F1963" s="1" t="s">
        <v>62</v>
      </c>
      <c r="G1963">
        <v>12996.48</v>
      </c>
      <c r="H1963">
        <v>5</v>
      </c>
      <c r="I1963">
        <v>64982.400000000001</v>
      </c>
      <c r="J1963">
        <v>1.38</v>
      </c>
      <c r="K1963">
        <v>4608</v>
      </c>
      <c r="L1963" s="2">
        <v>45419</v>
      </c>
      <c r="O1963" t="str">
        <f>IF(ecommerce_10000[[#This Row],[Platform]]="Souq","sq",ecommerce_10000[[#This Row],[Platform]])</f>
        <v>sq</v>
      </c>
      <c r="P1963" t="str">
        <f>IF(E1963="Souq","sq",IF(E1963="Jumia","Jum",E1963))</f>
        <v>sq</v>
      </c>
      <c r="Q1963">
        <f>VLOOKUP(ecommerce_10000[[#This Row],[City]],F:I,4,FALSE)</f>
        <v>27872.98</v>
      </c>
      <c r="R1963" s="1">
        <f>SUMIF(C:C,ecommerce_10000[[#This Row],[Category]],I:I)</f>
        <v>57542997.559999913</v>
      </c>
      <c r="S1963" s="1">
        <f>SUMIFS(I:I,C:C,C1963)</f>
        <v>57542997.559999913</v>
      </c>
      <c r="T1963" s="1" t="str">
        <f>INDEX(F:F,MATCH(ecommerce_10000[[#This Row],[TotalAmount]],I:I,0))</f>
        <v>Giza</v>
      </c>
    </row>
    <row r="1964" spans="1:20" x14ac:dyDescent="0.3">
      <c r="A1964" s="1" t="s">
        <v>2008</v>
      </c>
      <c r="B1964" s="1" t="s">
        <v>30</v>
      </c>
      <c r="C1964" s="1" t="s">
        <v>31</v>
      </c>
      <c r="D1964" s="1" t="s">
        <v>32</v>
      </c>
      <c r="E1964" s="1" t="s">
        <v>16</v>
      </c>
      <c r="F1964" s="1" t="s">
        <v>23</v>
      </c>
      <c r="G1964">
        <v>1797.57</v>
      </c>
      <c r="H1964">
        <v>2</v>
      </c>
      <c r="I1964">
        <v>3595.14</v>
      </c>
      <c r="J1964">
        <v>4.46</v>
      </c>
      <c r="K1964">
        <v>468</v>
      </c>
      <c r="L1964" s="2">
        <v>45468</v>
      </c>
      <c r="O1964" t="str">
        <f>IF(ecommerce_10000[[#This Row],[Platform]]="Souq","sq",ecommerce_10000[[#This Row],[Platform]])</f>
        <v>sq</v>
      </c>
      <c r="P1964" t="str">
        <f>IF(E1964="Souq","sq",IF(E1964="Jumia","Jum",E1964))</f>
        <v>sq</v>
      </c>
      <c r="Q1964">
        <f>VLOOKUP(ecommerce_10000[[#This Row],[City]],F:I,4,FALSE)</f>
        <v>13290.4</v>
      </c>
      <c r="R1964" s="1">
        <f>SUMIF(C:C,ecommerce_10000[[#This Row],[Category]],I:I)</f>
        <v>57542997.559999913</v>
      </c>
      <c r="S1964" s="1">
        <f>SUMIFS(I:I,C:C,C1964)</f>
        <v>57542997.559999913</v>
      </c>
      <c r="T1964" s="1" t="str">
        <f>INDEX(F:F,MATCH(ecommerce_10000[[#This Row],[TotalAmount]],I:I,0))</f>
        <v>Alexandria</v>
      </c>
    </row>
    <row r="1965" spans="1:20" x14ac:dyDescent="0.3">
      <c r="A1965" s="1" t="s">
        <v>2009</v>
      </c>
      <c r="B1965" s="1" t="s">
        <v>30</v>
      </c>
      <c r="C1965" s="1" t="s">
        <v>31</v>
      </c>
      <c r="D1965" s="1" t="s">
        <v>32</v>
      </c>
      <c r="E1965" s="1" t="s">
        <v>22</v>
      </c>
      <c r="F1965" s="1" t="s">
        <v>40</v>
      </c>
      <c r="G1965">
        <v>3219.44</v>
      </c>
      <c r="H1965">
        <v>2</v>
      </c>
      <c r="I1965">
        <v>6438.88</v>
      </c>
      <c r="J1965">
        <v>1.2</v>
      </c>
      <c r="K1965">
        <v>1537</v>
      </c>
      <c r="L1965" s="2">
        <v>45336</v>
      </c>
      <c r="O1965" t="str">
        <f>IF(ecommerce_10000[[#This Row],[Platform]]="Souq","sq",ecommerce_10000[[#This Row],[Platform]])</f>
        <v>Jumia</v>
      </c>
      <c r="P1965" t="str">
        <f>IF(E1965="Souq","sq",IF(E1965="Jumia","Jum",E1965))</f>
        <v>Jum</v>
      </c>
      <c r="Q1965">
        <f>VLOOKUP(ecommerce_10000[[#This Row],[City]],F:I,4,FALSE)</f>
        <v>99349.3</v>
      </c>
      <c r="R1965" s="1">
        <f>SUMIF(C:C,ecommerce_10000[[#This Row],[Category]],I:I)</f>
        <v>57542997.559999913</v>
      </c>
      <c r="S1965" s="1">
        <f>SUMIFS(I:I,C:C,C1965)</f>
        <v>57542997.559999913</v>
      </c>
      <c r="T1965" s="1" t="str">
        <f>INDEX(F:F,MATCH(ecommerce_10000[[#This Row],[TotalAmount]],I:I,0))</f>
        <v>Riyadh</v>
      </c>
    </row>
    <row r="1966" spans="1:20" x14ac:dyDescent="0.3">
      <c r="A1966" s="1" t="s">
        <v>2010</v>
      </c>
      <c r="B1966" s="1" t="s">
        <v>25</v>
      </c>
      <c r="C1966" s="1" t="s">
        <v>26</v>
      </c>
      <c r="D1966" s="1" t="s">
        <v>27</v>
      </c>
      <c r="E1966" s="1" t="s">
        <v>16</v>
      </c>
      <c r="F1966" s="1" t="s">
        <v>28</v>
      </c>
      <c r="G1966">
        <v>12713.49</v>
      </c>
      <c r="H1966">
        <v>3</v>
      </c>
      <c r="I1966">
        <v>38140.47</v>
      </c>
      <c r="J1966">
        <v>1.19</v>
      </c>
      <c r="K1966">
        <v>4182</v>
      </c>
      <c r="L1966" s="2">
        <v>45636</v>
      </c>
      <c r="O1966" t="str">
        <f>IF(ecommerce_10000[[#This Row],[Platform]]="Souq","sq",ecommerce_10000[[#This Row],[Platform]])</f>
        <v>sq</v>
      </c>
      <c r="P1966" t="str">
        <f>IF(E1966="Souq","sq",IF(E1966="Jumia","Jum",E1966))</f>
        <v>sq</v>
      </c>
      <c r="Q1966">
        <f>VLOOKUP(ecommerce_10000[[#This Row],[City]],F:I,4,FALSE)</f>
        <v>26648.76</v>
      </c>
      <c r="R1966" s="1">
        <f>SUMIF(C:C,ecommerce_10000[[#This Row],[Category]],I:I)</f>
        <v>29200970.130000021</v>
      </c>
      <c r="S1966" s="1">
        <f>SUMIFS(I:I,C:C,C1966)</f>
        <v>29200970.130000021</v>
      </c>
      <c r="T1966" s="1" t="str">
        <f>INDEX(F:F,MATCH(ecommerce_10000[[#This Row],[TotalAmount]],I:I,0))</f>
        <v>Casablanca</v>
      </c>
    </row>
    <row r="1967" spans="1:20" x14ac:dyDescent="0.3">
      <c r="A1967" s="1" t="s">
        <v>2011</v>
      </c>
      <c r="B1967" s="1" t="s">
        <v>38</v>
      </c>
      <c r="C1967" s="1" t="s">
        <v>20</v>
      </c>
      <c r="D1967" s="1" t="s">
        <v>39</v>
      </c>
      <c r="E1967" s="1" t="s">
        <v>16</v>
      </c>
      <c r="F1967" s="1" t="s">
        <v>28</v>
      </c>
      <c r="G1967">
        <v>12751.54</v>
      </c>
      <c r="H1967">
        <v>2</v>
      </c>
      <c r="I1967">
        <v>25503.08</v>
      </c>
      <c r="J1967">
        <v>3.07</v>
      </c>
      <c r="K1967">
        <v>2082</v>
      </c>
      <c r="L1967" s="2">
        <v>45319</v>
      </c>
      <c r="O1967" t="str">
        <f>IF(ecommerce_10000[[#This Row],[Platform]]="Souq","sq",ecommerce_10000[[#This Row],[Platform]])</f>
        <v>sq</v>
      </c>
      <c r="P1967" t="str">
        <f>IF(E1967="Souq","sq",IF(E1967="Jumia","Jum",E1967))</f>
        <v>sq</v>
      </c>
      <c r="Q1967">
        <f>VLOOKUP(ecommerce_10000[[#This Row],[City]],F:I,4,FALSE)</f>
        <v>26648.76</v>
      </c>
      <c r="R1967" s="1">
        <f>SUMIF(C:C,ecommerce_10000[[#This Row],[Category]],I:I)</f>
        <v>91504159.730000004</v>
      </c>
      <c r="S1967" s="1">
        <f>SUMIFS(I:I,C:C,C1967)</f>
        <v>91504159.730000004</v>
      </c>
      <c r="T1967" s="1" t="str">
        <f>INDEX(F:F,MATCH(ecommerce_10000[[#This Row],[TotalAmount]],I:I,0))</f>
        <v>Casablanca</v>
      </c>
    </row>
    <row r="1968" spans="1:20" x14ac:dyDescent="0.3">
      <c r="A1968" s="1" t="s">
        <v>2012</v>
      </c>
      <c r="B1968" s="1" t="s">
        <v>13</v>
      </c>
      <c r="C1968" s="1" t="s">
        <v>14</v>
      </c>
      <c r="D1968" s="1" t="s">
        <v>15</v>
      </c>
      <c r="E1968" s="1" t="s">
        <v>22</v>
      </c>
      <c r="F1968" s="1" t="s">
        <v>28</v>
      </c>
      <c r="G1968">
        <v>8763.31</v>
      </c>
      <c r="H1968">
        <v>5</v>
      </c>
      <c r="I1968">
        <v>43816.55</v>
      </c>
      <c r="J1968">
        <v>2.5499999999999998</v>
      </c>
      <c r="K1968">
        <v>610</v>
      </c>
      <c r="L1968" s="2">
        <v>45596</v>
      </c>
      <c r="O1968" t="str">
        <f>IF(ecommerce_10000[[#This Row],[Platform]]="Souq","sq",ecommerce_10000[[#This Row],[Platform]])</f>
        <v>Jumia</v>
      </c>
      <c r="P1968" t="str">
        <f>IF(E1968="Souq","sq",IF(E1968="Jumia","Jum",E1968))</f>
        <v>Jum</v>
      </c>
      <c r="Q1968">
        <f>VLOOKUP(ecommerce_10000[[#This Row],[City]],F:I,4,FALSE)</f>
        <v>26648.76</v>
      </c>
      <c r="R1968" s="1">
        <f>SUMIF(C:C,ecommerce_10000[[#This Row],[Category]],I:I)</f>
        <v>92327183.770000085</v>
      </c>
      <c r="S1968" s="1">
        <f>SUMIFS(I:I,C:C,C1968)</f>
        <v>92327183.770000085</v>
      </c>
      <c r="T1968" s="1" t="str">
        <f>INDEX(F:F,MATCH(ecommerce_10000[[#This Row],[TotalAmount]],I:I,0))</f>
        <v>Casablanca</v>
      </c>
    </row>
    <row r="1969" spans="1:20" x14ac:dyDescent="0.3">
      <c r="A1969" s="1" t="s">
        <v>2013</v>
      </c>
      <c r="B1969" s="1" t="s">
        <v>35</v>
      </c>
      <c r="C1969" s="1" t="s">
        <v>14</v>
      </c>
      <c r="D1969" s="1" t="s">
        <v>36</v>
      </c>
      <c r="E1969" s="1" t="s">
        <v>22</v>
      </c>
      <c r="F1969" s="1" t="s">
        <v>17</v>
      </c>
      <c r="G1969">
        <v>350</v>
      </c>
      <c r="H1969">
        <v>4</v>
      </c>
      <c r="I1969">
        <v>1400</v>
      </c>
      <c r="J1969">
        <v>1.74</v>
      </c>
      <c r="K1969">
        <v>1741</v>
      </c>
      <c r="L1969" s="2">
        <v>45346</v>
      </c>
      <c r="O1969" t="str">
        <f>IF(ecommerce_10000[[#This Row],[Platform]]="Souq","sq",ecommerce_10000[[#This Row],[Platform]])</f>
        <v>Jumia</v>
      </c>
      <c r="P1969" t="str">
        <f>IF(E1969="Souq","sq",IF(E1969="Jumia","Jum",E1969))</f>
        <v>Jum</v>
      </c>
      <c r="Q1969">
        <f>VLOOKUP(ecommerce_10000[[#This Row],[City]],F:I,4,FALSE)</f>
        <v>16284.02</v>
      </c>
      <c r="R1969" s="1">
        <f>SUMIF(C:C,ecommerce_10000[[#This Row],[Category]],I:I)</f>
        <v>92327183.770000085</v>
      </c>
      <c r="S1969" s="1">
        <f>SUMIFS(I:I,C:C,C1969)</f>
        <v>92327183.770000085</v>
      </c>
      <c r="T1969" s="1" t="str">
        <f>INDEX(F:F,MATCH(ecommerce_10000[[#This Row],[TotalAmount]],I:I,0))</f>
        <v>Cairo</v>
      </c>
    </row>
    <row r="1970" spans="1:20" x14ac:dyDescent="0.3">
      <c r="A1970" s="1" t="s">
        <v>2014</v>
      </c>
      <c r="B1970" s="1" t="s">
        <v>30</v>
      </c>
      <c r="C1970" s="1" t="s">
        <v>31</v>
      </c>
      <c r="D1970" s="1" t="s">
        <v>32</v>
      </c>
      <c r="E1970" s="1" t="s">
        <v>16</v>
      </c>
      <c r="F1970" s="1" t="s">
        <v>23</v>
      </c>
      <c r="G1970">
        <v>4276.0600000000004</v>
      </c>
      <c r="H1970">
        <v>1</v>
      </c>
      <c r="I1970">
        <v>4276.0600000000004</v>
      </c>
      <c r="J1970">
        <v>4.0199999999999996</v>
      </c>
      <c r="K1970">
        <v>2758</v>
      </c>
      <c r="L1970" s="2">
        <v>45301</v>
      </c>
      <c r="O1970" t="str">
        <f>IF(ecommerce_10000[[#This Row],[Platform]]="Souq","sq",ecommerce_10000[[#This Row],[Platform]])</f>
        <v>sq</v>
      </c>
      <c r="P1970" t="str">
        <f>IF(E1970="Souq","sq",IF(E1970="Jumia","Jum",E1970))</f>
        <v>sq</v>
      </c>
      <c r="Q1970">
        <f>VLOOKUP(ecommerce_10000[[#This Row],[City]],F:I,4,FALSE)</f>
        <v>13290.4</v>
      </c>
      <c r="R1970" s="1">
        <f>SUMIF(C:C,ecommerce_10000[[#This Row],[Category]],I:I)</f>
        <v>57542997.559999913</v>
      </c>
      <c r="S1970" s="1">
        <f>SUMIFS(I:I,C:C,C1970)</f>
        <v>57542997.559999913</v>
      </c>
      <c r="T1970" s="1" t="str">
        <f>INDEX(F:F,MATCH(ecommerce_10000[[#This Row],[TotalAmount]],I:I,0))</f>
        <v>Alexandria</v>
      </c>
    </row>
    <row r="1971" spans="1:20" x14ac:dyDescent="0.3">
      <c r="A1971" s="1" t="s">
        <v>2015</v>
      </c>
      <c r="B1971" s="1" t="s">
        <v>43</v>
      </c>
      <c r="C1971" s="1" t="s">
        <v>44</v>
      </c>
      <c r="D1971" s="1" t="s">
        <v>45</v>
      </c>
      <c r="E1971" s="1" t="s">
        <v>22</v>
      </c>
      <c r="F1971" s="1" t="s">
        <v>17</v>
      </c>
      <c r="G1971">
        <v>13938.68</v>
      </c>
      <c r="H1971">
        <v>3</v>
      </c>
      <c r="I1971">
        <v>41816.04</v>
      </c>
      <c r="J1971">
        <v>2.5099999999999998</v>
      </c>
      <c r="K1971">
        <v>3622</v>
      </c>
      <c r="L1971" s="2">
        <v>45446</v>
      </c>
      <c r="O1971" t="str">
        <f>IF(ecommerce_10000[[#This Row],[Platform]]="Souq","sq",ecommerce_10000[[#This Row],[Platform]])</f>
        <v>Jumia</v>
      </c>
      <c r="P1971" t="str">
        <f>IF(E1971="Souq","sq",IF(E1971="Jumia","Jum",E1971))</f>
        <v>Jum</v>
      </c>
      <c r="Q1971">
        <f>VLOOKUP(ecommerce_10000[[#This Row],[City]],F:I,4,FALSE)</f>
        <v>16284.02</v>
      </c>
      <c r="R1971" s="1">
        <f>SUMIF(C:C,ecommerce_10000[[#This Row],[Category]],I:I)</f>
        <v>31420413.200000018</v>
      </c>
      <c r="S1971" s="1">
        <f>SUMIFS(I:I,C:C,C1971)</f>
        <v>31420413.200000018</v>
      </c>
      <c r="T1971" s="1" t="str">
        <f>INDEX(F:F,MATCH(ecommerce_10000[[#This Row],[TotalAmount]],I:I,0))</f>
        <v>Cairo</v>
      </c>
    </row>
    <row r="1972" spans="1:20" x14ac:dyDescent="0.3">
      <c r="A1972" s="1" t="s">
        <v>2016</v>
      </c>
      <c r="B1972" s="1" t="s">
        <v>30</v>
      </c>
      <c r="C1972" s="1" t="s">
        <v>31</v>
      </c>
      <c r="D1972" s="1" t="s">
        <v>32</v>
      </c>
      <c r="E1972" s="1" t="s">
        <v>22</v>
      </c>
      <c r="F1972" s="1" t="s">
        <v>62</v>
      </c>
      <c r="G1972">
        <v>10406.790000000001</v>
      </c>
      <c r="H1972">
        <v>4</v>
      </c>
      <c r="I1972">
        <v>41627.160000000003</v>
      </c>
      <c r="J1972">
        <v>4.58</v>
      </c>
      <c r="K1972">
        <v>3813</v>
      </c>
      <c r="L1972" s="2">
        <v>45631</v>
      </c>
      <c r="O1972" t="str">
        <f>IF(ecommerce_10000[[#This Row],[Platform]]="Souq","sq",ecommerce_10000[[#This Row],[Platform]])</f>
        <v>Jumia</v>
      </c>
      <c r="P1972" t="str">
        <f>IF(E1972="Souq","sq",IF(E1972="Jumia","Jum",E1972))</f>
        <v>Jum</v>
      </c>
      <c r="Q1972">
        <f>VLOOKUP(ecommerce_10000[[#This Row],[City]],F:I,4,FALSE)</f>
        <v>27872.98</v>
      </c>
      <c r="R1972" s="1">
        <f>SUMIF(C:C,ecommerce_10000[[#This Row],[Category]],I:I)</f>
        <v>57542997.559999913</v>
      </c>
      <c r="S1972" s="1">
        <f>SUMIFS(I:I,C:C,C1972)</f>
        <v>57542997.559999913</v>
      </c>
      <c r="T1972" s="1" t="str">
        <f>INDEX(F:F,MATCH(ecommerce_10000[[#This Row],[TotalAmount]],I:I,0))</f>
        <v>Giza</v>
      </c>
    </row>
    <row r="1973" spans="1:20" x14ac:dyDescent="0.3">
      <c r="A1973" s="1" t="s">
        <v>2017</v>
      </c>
      <c r="B1973" s="1" t="s">
        <v>65</v>
      </c>
      <c r="C1973" s="1" t="s">
        <v>20</v>
      </c>
      <c r="D1973" s="1" t="s">
        <v>66</v>
      </c>
      <c r="E1973" s="1" t="s">
        <v>16</v>
      </c>
      <c r="F1973" s="1" t="s">
        <v>23</v>
      </c>
      <c r="G1973">
        <v>13076.35</v>
      </c>
      <c r="H1973">
        <v>5</v>
      </c>
      <c r="I1973">
        <v>65381.75</v>
      </c>
      <c r="J1973">
        <v>2.25</v>
      </c>
      <c r="K1973">
        <v>3452</v>
      </c>
      <c r="L1973" s="2">
        <v>45484</v>
      </c>
      <c r="O1973" t="str">
        <f>IF(ecommerce_10000[[#This Row],[Platform]]="Souq","sq",ecommerce_10000[[#This Row],[Platform]])</f>
        <v>sq</v>
      </c>
      <c r="P1973" t="str">
        <f>IF(E1973="Souq","sq",IF(E1973="Jumia","Jum",E1973))</f>
        <v>sq</v>
      </c>
      <c r="Q1973">
        <f>VLOOKUP(ecommerce_10000[[#This Row],[City]],F:I,4,FALSE)</f>
        <v>13290.4</v>
      </c>
      <c r="R1973" s="1">
        <f>SUMIF(C:C,ecommerce_10000[[#This Row],[Category]],I:I)</f>
        <v>91504159.730000004</v>
      </c>
      <c r="S1973" s="1">
        <f>SUMIFS(I:I,C:C,C1973)</f>
        <v>91504159.730000004</v>
      </c>
      <c r="T1973" s="1" t="str">
        <f>INDEX(F:F,MATCH(ecommerce_10000[[#This Row],[TotalAmount]],I:I,0))</f>
        <v>Alexandria</v>
      </c>
    </row>
    <row r="1974" spans="1:20" x14ac:dyDescent="0.3">
      <c r="A1974" s="1" t="s">
        <v>2018</v>
      </c>
      <c r="B1974" s="1" t="s">
        <v>30</v>
      </c>
      <c r="C1974" s="1" t="s">
        <v>31</v>
      </c>
      <c r="D1974" s="1" t="s">
        <v>32</v>
      </c>
      <c r="E1974" s="1" t="s">
        <v>47</v>
      </c>
      <c r="F1974" s="1" t="s">
        <v>17</v>
      </c>
      <c r="G1974">
        <v>10574.6</v>
      </c>
      <c r="H1974">
        <v>2</v>
      </c>
      <c r="I1974">
        <v>21149.200000000001</v>
      </c>
      <c r="J1974">
        <v>1.96</v>
      </c>
      <c r="K1974">
        <v>3592</v>
      </c>
      <c r="L1974" s="2">
        <v>45473</v>
      </c>
      <c r="O1974" t="str">
        <f>IF(ecommerce_10000[[#This Row],[Platform]]="Souq","sq",ecommerce_10000[[#This Row],[Platform]])</f>
        <v>Amazon</v>
      </c>
      <c r="P1974" t="str">
        <f>IF(E1974="Souq","sq",IF(E1974="Jumia","Jum",E1974))</f>
        <v>Amazon</v>
      </c>
      <c r="Q1974">
        <f>VLOOKUP(ecommerce_10000[[#This Row],[City]],F:I,4,FALSE)</f>
        <v>16284.02</v>
      </c>
      <c r="R1974" s="1">
        <f>SUMIF(C:C,ecommerce_10000[[#This Row],[Category]],I:I)</f>
        <v>57542997.559999913</v>
      </c>
      <c r="S1974" s="1">
        <f>SUMIFS(I:I,C:C,C1974)</f>
        <v>57542997.559999913</v>
      </c>
      <c r="T1974" s="1" t="str">
        <f>INDEX(F:F,MATCH(ecommerce_10000[[#This Row],[TotalAmount]],I:I,0))</f>
        <v>Cairo</v>
      </c>
    </row>
    <row r="1975" spans="1:20" x14ac:dyDescent="0.3">
      <c r="A1975" s="1" t="s">
        <v>2019</v>
      </c>
      <c r="B1975" s="1" t="s">
        <v>30</v>
      </c>
      <c r="C1975" s="1" t="s">
        <v>31</v>
      </c>
      <c r="D1975" s="1" t="s">
        <v>32</v>
      </c>
      <c r="E1975" s="1" t="s">
        <v>47</v>
      </c>
      <c r="F1975" s="1" t="s">
        <v>23</v>
      </c>
      <c r="G1975">
        <v>19054.5</v>
      </c>
      <c r="H1975">
        <v>2</v>
      </c>
      <c r="I1975">
        <v>38109</v>
      </c>
      <c r="J1975">
        <v>1.97</v>
      </c>
      <c r="K1975">
        <v>1220</v>
      </c>
      <c r="L1975" s="2">
        <v>45626</v>
      </c>
      <c r="O1975" t="str">
        <f>IF(ecommerce_10000[[#This Row],[Platform]]="Souq","sq",ecommerce_10000[[#This Row],[Platform]])</f>
        <v>Amazon</v>
      </c>
      <c r="P1975" t="str">
        <f>IF(E1975="Souq","sq",IF(E1975="Jumia","Jum",E1975))</f>
        <v>Amazon</v>
      </c>
      <c r="Q1975">
        <f>VLOOKUP(ecommerce_10000[[#This Row],[City]],F:I,4,FALSE)</f>
        <v>13290.4</v>
      </c>
      <c r="R1975" s="1">
        <f>SUMIF(C:C,ecommerce_10000[[#This Row],[Category]],I:I)</f>
        <v>57542997.559999913</v>
      </c>
      <c r="S1975" s="1">
        <f>SUMIFS(I:I,C:C,C1975)</f>
        <v>57542997.559999913</v>
      </c>
      <c r="T1975" s="1" t="str">
        <f>INDEX(F:F,MATCH(ecommerce_10000[[#This Row],[TotalAmount]],I:I,0))</f>
        <v>Alexandria</v>
      </c>
    </row>
    <row r="1976" spans="1:20" x14ac:dyDescent="0.3">
      <c r="A1976" s="1" t="s">
        <v>2020</v>
      </c>
      <c r="B1976" s="1" t="s">
        <v>19</v>
      </c>
      <c r="C1976" s="1" t="s">
        <v>20</v>
      </c>
      <c r="D1976" s="1" t="s">
        <v>21</v>
      </c>
      <c r="E1976" s="1" t="s">
        <v>16</v>
      </c>
      <c r="F1976" s="1" t="s">
        <v>23</v>
      </c>
      <c r="G1976">
        <v>7842.35</v>
      </c>
      <c r="H1976">
        <v>3</v>
      </c>
      <c r="I1976">
        <v>23527.05</v>
      </c>
      <c r="J1976">
        <v>2.5499999999999998</v>
      </c>
      <c r="K1976">
        <v>1686</v>
      </c>
      <c r="L1976" s="2">
        <v>45296</v>
      </c>
      <c r="O1976" t="str">
        <f>IF(ecommerce_10000[[#This Row],[Platform]]="Souq","sq",ecommerce_10000[[#This Row],[Platform]])</f>
        <v>sq</v>
      </c>
      <c r="P1976" t="str">
        <f>IF(E1976="Souq","sq",IF(E1976="Jumia","Jum",E1976))</f>
        <v>sq</v>
      </c>
      <c r="Q1976">
        <f>VLOOKUP(ecommerce_10000[[#This Row],[City]],F:I,4,FALSE)</f>
        <v>13290.4</v>
      </c>
      <c r="R1976" s="1">
        <f>SUMIF(C:C,ecommerce_10000[[#This Row],[Category]],I:I)</f>
        <v>91504159.730000004</v>
      </c>
      <c r="S1976" s="1">
        <f>SUMIFS(I:I,C:C,C1976)</f>
        <v>91504159.730000004</v>
      </c>
      <c r="T1976" s="1" t="str">
        <f>INDEX(F:F,MATCH(ecommerce_10000[[#This Row],[TotalAmount]],I:I,0))</f>
        <v>Alexandria</v>
      </c>
    </row>
    <row r="1977" spans="1:20" x14ac:dyDescent="0.3">
      <c r="A1977" s="1" t="s">
        <v>2021</v>
      </c>
      <c r="B1977" s="1" t="s">
        <v>49</v>
      </c>
      <c r="C1977" s="1" t="s">
        <v>14</v>
      </c>
      <c r="D1977" s="1" t="s">
        <v>50</v>
      </c>
      <c r="E1977" s="1" t="s">
        <v>47</v>
      </c>
      <c r="F1977" s="1" t="s">
        <v>17</v>
      </c>
      <c r="G1977">
        <v>821.08</v>
      </c>
      <c r="H1977">
        <v>3</v>
      </c>
      <c r="I1977">
        <v>2463.2399999999998</v>
      </c>
      <c r="J1977">
        <v>3.51</v>
      </c>
      <c r="K1977">
        <v>4014</v>
      </c>
      <c r="L1977" s="2">
        <v>45344</v>
      </c>
      <c r="O1977" t="str">
        <f>IF(ecommerce_10000[[#This Row],[Platform]]="Souq","sq",ecommerce_10000[[#This Row],[Platform]])</f>
        <v>Amazon</v>
      </c>
      <c r="P1977" t="str">
        <f>IF(E1977="Souq","sq",IF(E1977="Jumia","Jum",E1977))</f>
        <v>Amazon</v>
      </c>
      <c r="Q1977">
        <f>VLOOKUP(ecommerce_10000[[#This Row],[City]],F:I,4,FALSE)</f>
        <v>16284.02</v>
      </c>
      <c r="R1977" s="1">
        <f>SUMIF(C:C,ecommerce_10000[[#This Row],[Category]],I:I)</f>
        <v>92327183.770000085</v>
      </c>
      <c r="S1977" s="1">
        <f>SUMIFS(I:I,C:C,C1977)</f>
        <v>92327183.770000085</v>
      </c>
      <c r="T1977" s="1" t="str">
        <f>INDEX(F:F,MATCH(ecommerce_10000[[#This Row],[TotalAmount]],I:I,0))</f>
        <v>Cairo</v>
      </c>
    </row>
    <row r="1978" spans="1:20" x14ac:dyDescent="0.3">
      <c r="A1978" s="1" t="s">
        <v>2022</v>
      </c>
      <c r="B1978" s="1" t="s">
        <v>13</v>
      </c>
      <c r="C1978" s="1" t="s">
        <v>14</v>
      </c>
      <c r="D1978" s="1" t="s">
        <v>15</v>
      </c>
      <c r="E1978" s="1" t="s">
        <v>47</v>
      </c>
      <c r="F1978" s="1" t="s">
        <v>17</v>
      </c>
      <c r="G1978">
        <v>11910.82</v>
      </c>
      <c r="H1978">
        <v>2</v>
      </c>
      <c r="I1978">
        <v>23821.64</v>
      </c>
      <c r="J1978">
        <v>4.5999999999999996</v>
      </c>
      <c r="K1978">
        <v>1085</v>
      </c>
      <c r="L1978" s="2">
        <v>45317</v>
      </c>
      <c r="O1978" t="str">
        <f>IF(ecommerce_10000[[#This Row],[Platform]]="Souq","sq",ecommerce_10000[[#This Row],[Platform]])</f>
        <v>Amazon</v>
      </c>
      <c r="P1978" t="str">
        <f>IF(E1978="Souq","sq",IF(E1978="Jumia","Jum",E1978))</f>
        <v>Amazon</v>
      </c>
      <c r="Q1978">
        <f>VLOOKUP(ecommerce_10000[[#This Row],[City]],F:I,4,FALSE)</f>
        <v>16284.02</v>
      </c>
      <c r="R1978" s="1">
        <f>SUMIF(C:C,ecommerce_10000[[#This Row],[Category]],I:I)</f>
        <v>92327183.770000085</v>
      </c>
      <c r="S1978" s="1">
        <f>SUMIFS(I:I,C:C,C1978)</f>
        <v>92327183.770000085</v>
      </c>
      <c r="T1978" s="1" t="str">
        <f>INDEX(F:F,MATCH(ecommerce_10000[[#This Row],[TotalAmount]],I:I,0))</f>
        <v>Cairo</v>
      </c>
    </row>
    <row r="1979" spans="1:20" x14ac:dyDescent="0.3">
      <c r="A1979" s="1" t="s">
        <v>2023</v>
      </c>
      <c r="B1979" s="1" t="s">
        <v>49</v>
      </c>
      <c r="C1979" s="1" t="s">
        <v>14</v>
      </c>
      <c r="D1979" s="1" t="s">
        <v>50</v>
      </c>
      <c r="E1979" s="1" t="s">
        <v>22</v>
      </c>
      <c r="F1979" s="1" t="s">
        <v>40</v>
      </c>
      <c r="G1979">
        <v>4044.64</v>
      </c>
      <c r="H1979">
        <v>2</v>
      </c>
      <c r="I1979">
        <v>8089.28</v>
      </c>
      <c r="J1979">
        <v>4.71</v>
      </c>
      <c r="K1979">
        <v>2868</v>
      </c>
      <c r="L1979" s="2">
        <v>45332</v>
      </c>
      <c r="O1979" t="str">
        <f>IF(ecommerce_10000[[#This Row],[Platform]]="Souq","sq",ecommerce_10000[[#This Row],[Platform]])</f>
        <v>Jumia</v>
      </c>
      <c r="P1979" t="str">
        <f>IF(E1979="Souq","sq",IF(E1979="Jumia","Jum",E1979))</f>
        <v>Jum</v>
      </c>
      <c r="Q1979">
        <f>VLOOKUP(ecommerce_10000[[#This Row],[City]],F:I,4,FALSE)</f>
        <v>99349.3</v>
      </c>
      <c r="R1979" s="1">
        <f>SUMIF(C:C,ecommerce_10000[[#This Row],[Category]],I:I)</f>
        <v>92327183.770000085</v>
      </c>
      <c r="S1979" s="1">
        <f>SUMIFS(I:I,C:C,C1979)</f>
        <v>92327183.770000085</v>
      </c>
      <c r="T1979" s="1" t="str">
        <f>INDEX(F:F,MATCH(ecommerce_10000[[#This Row],[TotalAmount]],I:I,0))</f>
        <v>Riyadh</v>
      </c>
    </row>
    <row r="1980" spans="1:20" x14ac:dyDescent="0.3">
      <c r="A1980" s="1" t="s">
        <v>2024</v>
      </c>
      <c r="B1980" s="1" t="s">
        <v>13</v>
      </c>
      <c r="C1980" s="1" t="s">
        <v>14</v>
      </c>
      <c r="D1980" s="1" t="s">
        <v>15</v>
      </c>
      <c r="E1980" s="1" t="s">
        <v>16</v>
      </c>
      <c r="F1980" s="1" t="s">
        <v>62</v>
      </c>
      <c r="G1980">
        <v>10631.57</v>
      </c>
      <c r="H1980">
        <v>5</v>
      </c>
      <c r="I1980">
        <v>53157.85</v>
      </c>
      <c r="J1980">
        <v>2.4500000000000002</v>
      </c>
      <c r="K1980">
        <v>3958</v>
      </c>
      <c r="L1980" s="2">
        <v>45497</v>
      </c>
      <c r="O1980" t="str">
        <f>IF(ecommerce_10000[[#This Row],[Platform]]="Souq","sq",ecommerce_10000[[#This Row],[Platform]])</f>
        <v>sq</v>
      </c>
      <c r="P1980" t="str">
        <f>IF(E1980="Souq","sq",IF(E1980="Jumia","Jum",E1980))</f>
        <v>sq</v>
      </c>
      <c r="Q1980">
        <f>VLOOKUP(ecommerce_10000[[#This Row],[City]],F:I,4,FALSE)</f>
        <v>27872.98</v>
      </c>
      <c r="R1980" s="1">
        <f>SUMIF(C:C,ecommerce_10000[[#This Row],[Category]],I:I)</f>
        <v>92327183.770000085</v>
      </c>
      <c r="S1980" s="1">
        <f>SUMIFS(I:I,C:C,C1980)</f>
        <v>92327183.770000085</v>
      </c>
      <c r="T1980" s="1" t="str">
        <f>INDEX(F:F,MATCH(ecommerce_10000[[#This Row],[TotalAmount]],I:I,0))</f>
        <v>Giza</v>
      </c>
    </row>
    <row r="1981" spans="1:20" x14ac:dyDescent="0.3">
      <c r="A1981" s="1" t="s">
        <v>2025</v>
      </c>
      <c r="B1981" s="1" t="s">
        <v>43</v>
      </c>
      <c r="C1981" s="1" t="s">
        <v>44</v>
      </c>
      <c r="D1981" s="1" t="s">
        <v>45</v>
      </c>
      <c r="E1981" s="1" t="s">
        <v>16</v>
      </c>
      <c r="F1981" s="1" t="s">
        <v>40</v>
      </c>
      <c r="G1981">
        <v>9465.18</v>
      </c>
      <c r="H1981">
        <v>4</v>
      </c>
      <c r="I1981">
        <v>37860.720000000001</v>
      </c>
      <c r="J1981">
        <v>4.79</v>
      </c>
      <c r="K1981">
        <v>571</v>
      </c>
      <c r="L1981" s="2">
        <v>45338</v>
      </c>
      <c r="O1981" t="str">
        <f>IF(ecommerce_10000[[#This Row],[Platform]]="Souq","sq",ecommerce_10000[[#This Row],[Platform]])</f>
        <v>sq</v>
      </c>
      <c r="P1981" t="str">
        <f>IF(E1981="Souq","sq",IF(E1981="Jumia","Jum",E1981))</f>
        <v>sq</v>
      </c>
      <c r="Q1981">
        <f>VLOOKUP(ecommerce_10000[[#This Row],[City]],F:I,4,FALSE)</f>
        <v>99349.3</v>
      </c>
      <c r="R1981" s="1">
        <f>SUMIF(C:C,ecommerce_10000[[#This Row],[Category]],I:I)</f>
        <v>31420413.200000018</v>
      </c>
      <c r="S1981" s="1">
        <f>SUMIFS(I:I,C:C,C1981)</f>
        <v>31420413.200000018</v>
      </c>
      <c r="T1981" s="1" t="str">
        <f>INDEX(F:F,MATCH(ecommerce_10000[[#This Row],[TotalAmount]],I:I,0))</f>
        <v>Riyadh</v>
      </c>
    </row>
    <row r="1982" spans="1:20" x14ac:dyDescent="0.3">
      <c r="A1982" s="1" t="s">
        <v>2026</v>
      </c>
      <c r="B1982" s="1" t="s">
        <v>65</v>
      </c>
      <c r="C1982" s="1" t="s">
        <v>20</v>
      </c>
      <c r="D1982" s="1" t="s">
        <v>66</v>
      </c>
      <c r="E1982" s="1" t="s">
        <v>47</v>
      </c>
      <c r="F1982" s="1" t="s">
        <v>33</v>
      </c>
      <c r="G1982">
        <v>619.27</v>
      </c>
      <c r="H1982">
        <v>3</v>
      </c>
      <c r="I1982">
        <v>1857.81</v>
      </c>
      <c r="J1982">
        <v>2.99</v>
      </c>
      <c r="K1982">
        <v>2348</v>
      </c>
      <c r="L1982" s="2">
        <v>45501</v>
      </c>
      <c r="O1982" t="str">
        <f>IF(ecommerce_10000[[#This Row],[Platform]]="Souq","sq",ecommerce_10000[[#This Row],[Platform]])</f>
        <v>Amazon</v>
      </c>
      <c r="P1982" t="str">
        <f>IF(E1982="Souq","sq",IF(E1982="Jumia","Jum",E1982))</f>
        <v>Amazon</v>
      </c>
      <c r="Q1982">
        <f>VLOOKUP(ecommerce_10000[[#This Row],[City]],F:I,4,FALSE)</f>
        <v>3665.44</v>
      </c>
      <c r="R1982" s="1">
        <f>SUMIF(C:C,ecommerce_10000[[#This Row],[Category]],I:I)</f>
        <v>91504159.730000004</v>
      </c>
      <c r="S1982" s="1">
        <f>SUMIFS(I:I,C:C,C1982)</f>
        <v>91504159.730000004</v>
      </c>
      <c r="T1982" s="1" t="str">
        <f>INDEX(F:F,MATCH(ecommerce_10000[[#This Row],[TotalAmount]],I:I,0))</f>
        <v>Dubai</v>
      </c>
    </row>
    <row r="1983" spans="1:20" x14ac:dyDescent="0.3">
      <c r="A1983" s="1" t="s">
        <v>2027</v>
      </c>
      <c r="B1983" s="1" t="s">
        <v>38</v>
      </c>
      <c r="C1983" s="1" t="s">
        <v>20</v>
      </c>
      <c r="D1983" s="1" t="s">
        <v>39</v>
      </c>
      <c r="E1983" s="1" t="s">
        <v>22</v>
      </c>
      <c r="F1983" s="1" t="s">
        <v>40</v>
      </c>
      <c r="G1983">
        <v>5983.66</v>
      </c>
      <c r="H1983">
        <v>4</v>
      </c>
      <c r="I1983">
        <v>23934.639999999999</v>
      </c>
      <c r="J1983">
        <v>1.74</v>
      </c>
      <c r="K1983">
        <v>407</v>
      </c>
      <c r="L1983" s="2">
        <v>45546</v>
      </c>
      <c r="O1983" t="str">
        <f>IF(ecommerce_10000[[#This Row],[Platform]]="Souq","sq",ecommerce_10000[[#This Row],[Platform]])</f>
        <v>Jumia</v>
      </c>
      <c r="P1983" t="str">
        <f>IF(E1983="Souq","sq",IF(E1983="Jumia","Jum",E1983))</f>
        <v>Jum</v>
      </c>
      <c r="Q1983">
        <f>VLOOKUP(ecommerce_10000[[#This Row],[City]],F:I,4,FALSE)</f>
        <v>99349.3</v>
      </c>
      <c r="R1983" s="1">
        <f>SUMIF(C:C,ecommerce_10000[[#This Row],[Category]],I:I)</f>
        <v>91504159.730000004</v>
      </c>
      <c r="S1983" s="1">
        <f>SUMIFS(I:I,C:C,C1983)</f>
        <v>91504159.730000004</v>
      </c>
      <c r="T1983" s="1" t="str">
        <f>INDEX(F:F,MATCH(ecommerce_10000[[#This Row],[TotalAmount]],I:I,0))</f>
        <v>Riyadh</v>
      </c>
    </row>
    <row r="1984" spans="1:20" x14ac:dyDescent="0.3">
      <c r="A1984" s="1" t="s">
        <v>2028</v>
      </c>
      <c r="B1984" s="1" t="s">
        <v>49</v>
      </c>
      <c r="C1984" s="1" t="s">
        <v>14</v>
      </c>
      <c r="D1984" s="1" t="s">
        <v>50</v>
      </c>
      <c r="E1984" s="1" t="s">
        <v>47</v>
      </c>
      <c r="F1984" s="1" t="s">
        <v>17</v>
      </c>
      <c r="G1984">
        <v>15906.41</v>
      </c>
      <c r="H1984">
        <v>1</v>
      </c>
      <c r="I1984">
        <v>15906.41</v>
      </c>
      <c r="J1984">
        <v>1.63</v>
      </c>
      <c r="K1984">
        <v>4445</v>
      </c>
      <c r="L1984" s="2">
        <v>45309</v>
      </c>
      <c r="O1984" t="str">
        <f>IF(ecommerce_10000[[#This Row],[Platform]]="Souq","sq",ecommerce_10000[[#This Row],[Platform]])</f>
        <v>Amazon</v>
      </c>
      <c r="P1984" t="str">
        <f>IF(E1984="Souq","sq",IF(E1984="Jumia","Jum",E1984))</f>
        <v>Amazon</v>
      </c>
      <c r="Q1984">
        <f>VLOOKUP(ecommerce_10000[[#This Row],[City]],F:I,4,FALSE)</f>
        <v>16284.02</v>
      </c>
      <c r="R1984" s="1">
        <f>SUMIF(C:C,ecommerce_10000[[#This Row],[Category]],I:I)</f>
        <v>92327183.770000085</v>
      </c>
      <c r="S1984" s="1">
        <f>SUMIFS(I:I,C:C,C1984)</f>
        <v>92327183.770000085</v>
      </c>
      <c r="T1984" s="1" t="str">
        <f>INDEX(F:F,MATCH(ecommerce_10000[[#This Row],[TotalAmount]],I:I,0))</f>
        <v>Cairo</v>
      </c>
    </row>
    <row r="1985" spans="1:20" x14ac:dyDescent="0.3">
      <c r="A1985" s="1" t="s">
        <v>2029</v>
      </c>
      <c r="B1985" s="1" t="s">
        <v>30</v>
      </c>
      <c r="C1985" s="1" t="s">
        <v>31</v>
      </c>
      <c r="D1985" s="1" t="s">
        <v>32</v>
      </c>
      <c r="E1985" s="1" t="s">
        <v>16</v>
      </c>
      <c r="F1985" s="1" t="s">
        <v>33</v>
      </c>
      <c r="G1985">
        <v>7647.55</v>
      </c>
      <c r="H1985">
        <v>4</v>
      </c>
      <c r="I1985">
        <v>30590.2</v>
      </c>
      <c r="J1985">
        <v>3.86</v>
      </c>
      <c r="K1985">
        <v>2592</v>
      </c>
      <c r="L1985" s="2">
        <v>45505</v>
      </c>
      <c r="O1985" t="str">
        <f>IF(ecommerce_10000[[#This Row],[Platform]]="Souq","sq",ecommerce_10000[[#This Row],[Platform]])</f>
        <v>sq</v>
      </c>
      <c r="P1985" t="str">
        <f>IF(E1985="Souq","sq",IF(E1985="Jumia","Jum",E1985))</f>
        <v>sq</v>
      </c>
      <c r="Q1985">
        <f>VLOOKUP(ecommerce_10000[[#This Row],[City]],F:I,4,FALSE)</f>
        <v>3665.44</v>
      </c>
      <c r="R1985" s="1">
        <f>SUMIF(C:C,ecommerce_10000[[#This Row],[Category]],I:I)</f>
        <v>57542997.559999913</v>
      </c>
      <c r="S1985" s="1">
        <f>SUMIFS(I:I,C:C,C1985)</f>
        <v>57542997.559999913</v>
      </c>
      <c r="T1985" s="1" t="str">
        <f>INDEX(F:F,MATCH(ecommerce_10000[[#This Row],[TotalAmount]],I:I,0))</f>
        <v>Dubai</v>
      </c>
    </row>
    <row r="1986" spans="1:20" x14ac:dyDescent="0.3">
      <c r="A1986" s="1" t="s">
        <v>2030</v>
      </c>
      <c r="B1986" s="1" t="s">
        <v>49</v>
      </c>
      <c r="C1986" s="1" t="s">
        <v>14</v>
      </c>
      <c r="D1986" s="1" t="s">
        <v>50</v>
      </c>
      <c r="E1986" s="1" t="s">
        <v>22</v>
      </c>
      <c r="F1986" s="1" t="s">
        <v>28</v>
      </c>
      <c r="G1986">
        <v>18396.349999999999</v>
      </c>
      <c r="H1986">
        <v>4</v>
      </c>
      <c r="I1986">
        <v>73585.399999999994</v>
      </c>
      <c r="J1986">
        <v>2.06</v>
      </c>
      <c r="K1986">
        <v>1264</v>
      </c>
      <c r="L1986" s="2">
        <v>45354</v>
      </c>
      <c r="O1986" t="str">
        <f>IF(ecommerce_10000[[#This Row],[Platform]]="Souq","sq",ecommerce_10000[[#This Row],[Platform]])</f>
        <v>Jumia</v>
      </c>
      <c r="P1986" t="str">
        <f>IF(E1986="Souq","sq",IF(E1986="Jumia","Jum",E1986))</f>
        <v>Jum</v>
      </c>
      <c r="Q1986">
        <f>VLOOKUP(ecommerce_10000[[#This Row],[City]],F:I,4,FALSE)</f>
        <v>26648.76</v>
      </c>
      <c r="R1986" s="1">
        <f>SUMIF(C:C,ecommerce_10000[[#This Row],[Category]],I:I)</f>
        <v>92327183.770000085</v>
      </c>
      <c r="S1986" s="1">
        <f>SUMIFS(I:I,C:C,C1986)</f>
        <v>92327183.770000085</v>
      </c>
      <c r="T1986" s="1" t="str">
        <f>INDEX(F:F,MATCH(ecommerce_10000[[#This Row],[TotalAmount]],I:I,0))</f>
        <v>Casablanca</v>
      </c>
    </row>
    <row r="1987" spans="1:20" x14ac:dyDescent="0.3">
      <c r="A1987" s="1" t="s">
        <v>2031</v>
      </c>
      <c r="B1987" s="1" t="s">
        <v>53</v>
      </c>
      <c r="C1987" s="1" t="s">
        <v>31</v>
      </c>
      <c r="D1987" s="1" t="s">
        <v>54</v>
      </c>
      <c r="E1987" s="1" t="s">
        <v>16</v>
      </c>
      <c r="F1987" s="1" t="s">
        <v>28</v>
      </c>
      <c r="G1987">
        <v>17321.560000000001</v>
      </c>
      <c r="H1987">
        <v>4</v>
      </c>
      <c r="I1987">
        <v>69286.240000000005</v>
      </c>
      <c r="J1987">
        <v>3.15</v>
      </c>
      <c r="K1987">
        <v>3364</v>
      </c>
      <c r="L1987" s="2">
        <v>45564</v>
      </c>
      <c r="O1987" t="str">
        <f>IF(ecommerce_10000[[#This Row],[Platform]]="Souq","sq",ecommerce_10000[[#This Row],[Platform]])</f>
        <v>sq</v>
      </c>
      <c r="P1987" t="str">
        <f>IF(E1987="Souq","sq",IF(E1987="Jumia","Jum",E1987))</f>
        <v>sq</v>
      </c>
      <c r="Q1987">
        <f>VLOOKUP(ecommerce_10000[[#This Row],[City]],F:I,4,FALSE)</f>
        <v>26648.76</v>
      </c>
      <c r="R1987" s="1">
        <f>SUMIF(C:C,ecommerce_10000[[#This Row],[Category]],I:I)</f>
        <v>57542997.559999913</v>
      </c>
      <c r="S1987" s="1">
        <f>SUMIFS(I:I,C:C,C1987)</f>
        <v>57542997.559999913</v>
      </c>
      <c r="T1987" s="1" t="str">
        <f>INDEX(F:F,MATCH(ecommerce_10000[[#This Row],[TotalAmount]],I:I,0))</f>
        <v>Casablanca</v>
      </c>
    </row>
    <row r="1988" spans="1:20" x14ac:dyDescent="0.3">
      <c r="A1988" s="1" t="s">
        <v>2032</v>
      </c>
      <c r="B1988" s="1" t="s">
        <v>13</v>
      </c>
      <c r="C1988" s="1" t="s">
        <v>14</v>
      </c>
      <c r="D1988" s="1" t="s">
        <v>15</v>
      </c>
      <c r="E1988" s="1" t="s">
        <v>22</v>
      </c>
      <c r="F1988" s="1" t="s">
        <v>62</v>
      </c>
      <c r="G1988">
        <v>16294.61</v>
      </c>
      <c r="H1988">
        <v>4</v>
      </c>
      <c r="I1988">
        <v>65178.44</v>
      </c>
      <c r="J1988">
        <v>1.61</v>
      </c>
      <c r="K1988">
        <v>3702</v>
      </c>
      <c r="L1988" s="2">
        <v>45557</v>
      </c>
      <c r="O1988" t="str">
        <f>IF(ecommerce_10000[[#This Row],[Platform]]="Souq","sq",ecommerce_10000[[#This Row],[Platform]])</f>
        <v>Jumia</v>
      </c>
      <c r="P1988" t="str">
        <f>IF(E1988="Souq","sq",IF(E1988="Jumia","Jum",E1988))</f>
        <v>Jum</v>
      </c>
      <c r="Q1988">
        <f>VLOOKUP(ecommerce_10000[[#This Row],[City]],F:I,4,FALSE)</f>
        <v>27872.98</v>
      </c>
      <c r="R1988" s="1">
        <f>SUMIF(C:C,ecommerce_10000[[#This Row],[Category]],I:I)</f>
        <v>92327183.770000085</v>
      </c>
      <c r="S1988" s="1">
        <f>SUMIFS(I:I,C:C,C1988)</f>
        <v>92327183.770000085</v>
      </c>
      <c r="T1988" s="1" t="str">
        <f>INDEX(F:F,MATCH(ecommerce_10000[[#This Row],[TotalAmount]],I:I,0))</f>
        <v>Giza</v>
      </c>
    </row>
    <row r="1989" spans="1:20" x14ac:dyDescent="0.3">
      <c r="A1989" s="1" t="s">
        <v>2033</v>
      </c>
      <c r="B1989" s="1" t="s">
        <v>53</v>
      </c>
      <c r="C1989" s="1" t="s">
        <v>31</v>
      </c>
      <c r="D1989" s="1" t="s">
        <v>54</v>
      </c>
      <c r="E1989" s="1" t="s">
        <v>47</v>
      </c>
      <c r="F1989" s="1" t="s">
        <v>40</v>
      </c>
      <c r="G1989">
        <v>12211.52</v>
      </c>
      <c r="H1989">
        <v>4</v>
      </c>
      <c r="I1989">
        <v>48846.080000000002</v>
      </c>
      <c r="J1989">
        <v>2.21</v>
      </c>
      <c r="K1989">
        <v>4880</v>
      </c>
      <c r="L1989" s="2">
        <v>45486</v>
      </c>
      <c r="O1989" t="str">
        <f>IF(ecommerce_10000[[#This Row],[Platform]]="Souq","sq",ecommerce_10000[[#This Row],[Platform]])</f>
        <v>Amazon</v>
      </c>
      <c r="P1989" t="str">
        <f>IF(E1989="Souq","sq",IF(E1989="Jumia","Jum",E1989))</f>
        <v>Amazon</v>
      </c>
      <c r="Q1989">
        <f>VLOOKUP(ecommerce_10000[[#This Row],[City]],F:I,4,FALSE)</f>
        <v>99349.3</v>
      </c>
      <c r="R1989" s="1">
        <f>SUMIF(C:C,ecommerce_10000[[#This Row],[Category]],I:I)</f>
        <v>57542997.559999913</v>
      </c>
      <c r="S1989" s="1">
        <f>SUMIFS(I:I,C:C,C1989)</f>
        <v>57542997.559999913</v>
      </c>
      <c r="T1989" s="1" t="str">
        <f>INDEX(F:F,MATCH(ecommerce_10000[[#This Row],[TotalAmount]],I:I,0))</f>
        <v>Riyadh</v>
      </c>
    </row>
    <row r="1990" spans="1:20" x14ac:dyDescent="0.3">
      <c r="A1990" s="1" t="s">
        <v>2034</v>
      </c>
      <c r="B1990" s="1" t="s">
        <v>49</v>
      </c>
      <c r="C1990" s="1" t="s">
        <v>14</v>
      </c>
      <c r="D1990" s="1" t="s">
        <v>50</v>
      </c>
      <c r="E1990" s="1" t="s">
        <v>22</v>
      </c>
      <c r="F1990" s="1" t="s">
        <v>23</v>
      </c>
      <c r="G1990">
        <v>13630.53</v>
      </c>
      <c r="H1990">
        <v>3</v>
      </c>
      <c r="I1990">
        <v>40891.589999999997</v>
      </c>
      <c r="J1990">
        <v>1.5</v>
      </c>
      <c r="K1990">
        <v>4655</v>
      </c>
      <c r="L1990" s="2">
        <v>45373</v>
      </c>
      <c r="O1990" t="str">
        <f>IF(ecommerce_10000[[#This Row],[Platform]]="Souq","sq",ecommerce_10000[[#This Row],[Platform]])</f>
        <v>Jumia</v>
      </c>
      <c r="P1990" t="str">
        <f>IF(E1990="Souq","sq",IF(E1990="Jumia","Jum",E1990))</f>
        <v>Jum</v>
      </c>
      <c r="Q1990">
        <f>VLOOKUP(ecommerce_10000[[#This Row],[City]],F:I,4,FALSE)</f>
        <v>13290.4</v>
      </c>
      <c r="R1990" s="1">
        <f>SUMIF(C:C,ecommerce_10000[[#This Row],[Category]],I:I)</f>
        <v>92327183.770000085</v>
      </c>
      <c r="S1990" s="1">
        <f>SUMIFS(I:I,C:C,C1990)</f>
        <v>92327183.770000085</v>
      </c>
      <c r="T1990" s="1" t="str">
        <f>INDEX(F:F,MATCH(ecommerce_10000[[#This Row],[TotalAmount]],I:I,0))</f>
        <v>Alexandria</v>
      </c>
    </row>
    <row r="1991" spans="1:20" x14ac:dyDescent="0.3">
      <c r="A1991" s="1" t="s">
        <v>2035</v>
      </c>
      <c r="B1991" s="1" t="s">
        <v>25</v>
      </c>
      <c r="C1991" s="1" t="s">
        <v>26</v>
      </c>
      <c r="D1991" s="1" t="s">
        <v>27</v>
      </c>
      <c r="E1991" s="1" t="s">
        <v>16</v>
      </c>
      <c r="F1991" s="1" t="s">
        <v>28</v>
      </c>
      <c r="G1991">
        <v>9334.57</v>
      </c>
      <c r="H1991">
        <v>5</v>
      </c>
      <c r="I1991">
        <v>46672.85</v>
      </c>
      <c r="J1991">
        <v>2.57</v>
      </c>
      <c r="K1991">
        <v>2443</v>
      </c>
      <c r="L1991" s="2">
        <v>45542</v>
      </c>
      <c r="O1991" t="str">
        <f>IF(ecommerce_10000[[#This Row],[Platform]]="Souq","sq",ecommerce_10000[[#This Row],[Platform]])</f>
        <v>sq</v>
      </c>
      <c r="P1991" t="str">
        <f>IF(E1991="Souq","sq",IF(E1991="Jumia","Jum",E1991))</f>
        <v>sq</v>
      </c>
      <c r="Q1991">
        <f>VLOOKUP(ecommerce_10000[[#This Row],[City]],F:I,4,FALSE)</f>
        <v>26648.76</v>
      </c>
      <c r="R1991" s="1">
        <f>SUMIF(C:C,ecommerce_10000[[#This Row],[Category]],I:I)</f>
        <v>29200970.130000021</v>
      </c>
      <c r="S1991" s="1">
        <f>SUMIFS(I:I,C:C,C1991)</f>
        <v>29200970.130000021</v>
      </c>
      <c r="T1991" s="1" t="str">
        <f>INDEX(F:F,MATCH(ecommerce_10000[[#This Row],[TotalAmount]],I:I,0))</f>
        <v>Casablanca</v>
      </c>
    </row>
    <row r="1992" spans="1:20" x14ac:dyDescent="0.3">
      <c r="A1992" s="1" t="s">
        <v>2036</v>
      </c>
      <c r="B1992" s="1" t="s">
        <v>38</v>
      </c>
      <c r="C1992" s="1" t="s">
        <v>20</v>
      </c>
      <c r="D1992" s="1" t="s">
        <v>39</v>
      </c>
      <c r="E1992" s="1" t="s">
        <v>22</v>
      </c>
      <c r="F1992" s="1" t="s">
        <v>28</v>
      </c>
      <c r="G1992">
        <v>3354.06</v>
      </c>
      <c r="H1992">
        <v>4</v>
      </c>
      <c r="I1992">
        <v>13416.24</v>
      </c>
      <c r="J1992">
        <v>1.0900000000000001</v>
      </c>
      <c r="K1992">
        <v>3075</v>
      </c>
      <c r="L1992" s="2">
        <v>45489</v>
      </c>
      <c r="O1992" t="str">
        <f>IF(ecommerce_10000[[#This Row],[Platform]]="Souq","sq",ecommerce_10000[[#This Row],[Platform]])</f>
        <v>Jumia</v>
      </c>
      <c r="P1992" t="str">
        <f>IF(E1992="Souq","sq",IF(E1992="Jumia","Jum",E1992))</f>
        <v>Jum</v>
      </c>
      <c r="Q1992">
        <f>VLOOKUP(ecommerce_10000[[#This Row],[City]],F:I,4,FALSE)</f>
        <v>26648.76</v>
      </c>
      <c r="R1992" s="1">
        <f>SUMIF(C:C,ecommerce_10000[[#This Row],[Category]],I:I)</f>
        <v>91504159.730000004</v>
      </c>
      <c r="S1992" s="1">
        <f>SUMIFS(I:I,C:C,C1992)</f>
        <v>91504159.730000004</v>
      </c>
      <c r="T1992" s="1" t="str">
        <f>INDEX(F:F,MATCH(ecommerce_10000[[#This Row],[TotalAmount]],I:I,0))</f>
        <v>Casablanca</v>
      </c>
    </row>
    <row r="1993" spans="1:20" x14ac:dyDescent="0.3">
      <c r="A1993" s="1" t="s">
        <v>2037</v>
      </c>
      <c r="B1993" s="1" t="s">
        <v>53</v>
      </c>
      <c r="C1993" s="1" t="s">
        <v>31</v>
      </c>
      <c r="D1993" s="1" t="s">
        <v>54</v>
      </c>
      <c r="E1993" s="1" t="s">
        <v>16</v>
      </c>
      <c r="F1993" s="1" t="s">
        <v>33</v>
      </c>
      <c r="G1993">
        <v>15287.67</v>
      </c>
      <c r="H1993">
        <v>1</v>
      </c>
      <c r="I1993">
        <v>15287.67</v>
      </c>
      <c r="J1993">
        <v>1.05</v>
      </c>
      <c r="K1993">
        <v>304</v>
      </c>
      <c r="L1993" s="2">
        <v>45630</v>
      </c>
      <c r="O1993" t="str">
        <f>IF(ecommerce_10000[[#This Row],[Platform]]="Souq","sq",ecommerce_10000[[#This Row],[Platform]])</f>
        <v>sq</v>
      </c>
      <c r="P1993" t="str">
        <f>IF(E1993="Souq","sq",IF(E1993="Jumia","Jum",E1993))</f>
        <v>sq</v>
      </c>
      <c r="Q1993">
        <f>VLOOKUP(ecommerce_10000[[#This Row],[City]],F:I,4,FALSE)</f>
        <v>3665.44</v>
      </c>
      <c r="R1993" s="1">
        <f>SUMIF(C:C,ecommerce_10000[[#This Row],[Category]],I:I)</f>
        <v>57542997.559999913</v>
      </c>
      <c r="S1993" s="1">
        <f>SUMIFS(I:I,C:C,C1993)</f>
        <v>57542997.559999913</v>
      </c>
      <c r="T1993" s="1" t="str">
        <f>INDEX(F:F,MATCH(ecommerce_10000[[#This Row],[TotalAmount]],I:I,0))</f>
        <v>Dubai</v>
      </c>
    </row>
    <row r="1994" spans="1:20" x14ac:dyDescent="0.3">
      <c r="A1994" s="1" t="s">
        <v>2038</v>
      </c>
      <c r="B1994" s="1" t="s">
        <v>53</v>
      </c>
      <c r="C1994" s="1" t="s">
        <v>31</v>
      </c>
      <c r="D1994" s="1" t="s">
        <v>54</v>
      </c>
      <c r="E1994" s="1" t="s">
        <v>47</v>
      </c>
      <c r="F1994" s="1" t="s">
        <v>33</v>
      </c>
      <c r="G1994">
        <v>9112.9599999999991</v>
      </c>
      <c r="H1994">
        <v>3</v>
      </c>
      <c r="I1994">
        <v>27338.880000000001</v>
      </c>
      <c r="J1994">
        <v>3.56</v>
      </c>
      <c r="K1994">
        <v>1666</v>
      </c>
      <c r="L1994" s="2">
        <v>45308</v>
      </c>
      <c r="O1994" t="str">
        <f>IF(ecommerce_10000[[#This Row],[Platform]]="Souq","sq",ecommerce_10000[[#This Row],[Platform]])</f>
        <v>Amazon</v>
      </c>
      <c r="P1994" t="str">
        <f>IF(E1994="Souq","sq",IF(E1994="Jumia","Jum",E1994))</f>
        <v>Amazon</v>
      </c>
      <c r="Q1994">
        <f>VLOOKUP(ecommerce_10000[[#This Row],[City]],F:I,4,FALSE)</f>
        <v>3665.44</v>
      </c>
      <c r="R1994" s="1">
        <f>SUMIF(C:C,ecommerce_10000[[#This Row],[Category]],I:I)</f>
        <v>57542997.559999913</v>
      </c>
      <c r="S1994" s="1">
        <f>SUMIFS(I:I,C:C,C1994)</f>
        <v>57542997.559999913</v>
      </c>
      <c r="T1994" s="1" t="str">
        <f>INDEX(F:F,MATCH(ecommerce_10000[[#This Row],[TotalAmount]],I:I,0))</f>
        <v>Dubai</v>
      </c>
    </row>
    <row r="1995" spans="1:20" x14ac:dyDescent="0.3">
      <c r="A1995" s="1" t="s">
        <v>2039</v>
      </c>
      <c r="B1995" s="1" t="s">
        <v>49</v>
      </c>
      <c r="C1995" s="1" t="s">
        <v>14</v>
      </c>
      <c r="D1995" s="1" t="s">
        <v>50</v>
      </c>
      <c r="E1995" s="1" t="s">
        <v>22</v>
      </c>
      <c r="F1995" s="1" t="s">
        <v>23</v>
      </c>
      <c r="G1995">
        <v>14495.41</v>
      </c>
      <c r="H1995">
        <v>1</v>
      </c>
      <c r="I1995">
        <v>14495.41</v>
      </c>
      <c r="J1995">
        <v>2</v>
      </c>
      <c r="K1995">
        <v>1108</v>
      </c>
      <c r="L1995" s="2">
        <v>45376</v>
      </c>
      <c r="O1995" t="str">
        <f>IF(ecommerce_10000[[#This Row],[Platform]]="Souq","sq",ecommerce_10000[[#This Row],[Platform]])</f>
        <v>Jumia</v>
      </c>
      <c r="P1995" t="str">
        <f>IF(E1995="Souq","sq",IF(E1995="Jumia","Jum",E1995))</f>
        <v>Jum</v>
      </c>
      <c r="Q1995">
        <f>VLOOKUP(ecommerce_10000[[#This Row],[City]],F:I,4,FALSE)</f>
        <v>13290.4</v>
      </c>
      <c r="R1995" s="1">
        <f>SUMIF(C:C,ecommerce_10000[[#This Row],[Category]],I:I)</f>
        <v>92327183.770000085</v>
      </c>
      <c r="S1995" s="1">
        <f>SUMIFS(I:I,C:C,C1995)</f>
        <v>92327183.770000085</v>
      </c>
      <c r="T1995" s="1" t="str">
        <f>INDEX(F:F,MATCH(ecommerce_10000[[#This Row],[TotalAmount]],I:I,0))</f>
        <v>Alexandria</v>
      </c>
    </row>
    <row r="1996" spans="1:20" x14ac:dyDescent="0.3">
      <c r="A1996" s="1" t="s">
        <v>2040</v>
      </c>
      <c r="B1996" s="1" t="s">
        <v>25</v>
      </c>
      <c r="C1996" s="1" t="s">
        <v>26</v>
      </c>
      <c r="D1996" s="1" t="s">
        <v>27</v>
      </c>
      <c r="E1996" s="1" t="s">
        <v>47</v>
      </c>
      <c r="F1996" s="1" t="s">
        <v>40</v>
      </c>
      <c r="G1996">
        <v>18703.34</v>
      </c>
      <c r="H1996">
        <v>1</v>
      </c>
      <c r="I1996">
        <v>18703.34</v>
      </c>
      <c r="J1996">
        <v>3.91</v>
      </c>
      <c r="K1996">
        <v>1970</v>
      </c>
      <c r="L1996" s="2">
        <v>45541</v>
      </c>
      <c r="O1996" t="str">
        <f>IF(ecommerce_10000[[#This Row],[Platform]]="Souq","sq",ecommerce_10000[[#This Row],[Platform]])</f>
        <v>Amazon</v>
      </c>
      <c r="P1996" t="str">
        <f>IF(E1996="Souq","sq",IF(E1996="Jumia","Jum",E1996))</f>
        <v>Amazon</v>
      </c>
      <c r="Q1996">
        <f>VLOOKUP(ecommerce_10000[[#This Row],[City]],F:I,4,FALSE)</f>
        <v>99349.3</v>
      </c>
      <c r="R1996" s="1">
        <f>SUMIF(C:C,ecommerce_10000[[#This Row],[Category]],I:I)</f>
        <v>29200970.130000021</v>
      </c>
      <c r="S1996" s="1">
        <f>SUMIFS(I:I,C:C,C1996)</f>
        <v>29200970.130000021</v>
      </c>
      <c r="T1996" s="1" t="str">
        <f>INDEX(F:F,MATCH(ecommerce_10000[[#This Row],[TotalAmount]],I:I,0))</f>
        <v>Riyadh</v>
      </c>
    </row>
    <row r="1997" spans="1:20" x14ac:dyDescent="0.3">
      <c r="A1997" s="1" t="s">
        <v>2041</v>
      </c>
      <c r="B1997" s="1" t="s">
        <v>19</v>
      </c>
      <c r="C1997" s="1" t="s">
        <v>20</v>
      </c>
      <c r="D1997" s="1" t="s">
        <v>21</v>
      </c>
      <c r="E1997" s="1" t="s">
        <v>22</v>
      </c>
      <c r="F1997" s="1" t="s">
        <v>17</v>
      </c>
      <c r="G1997">
        <v>5004.43</v>
      </c>
      <c r="H1997">
        <v>3</v>
      </c>
      <c r="I1997">
        <v>15013.29</v>
      </c>
      <c r="J1997">
        <v>1.75</v>
      </c>
      <c r="K1997">
        <v>1023</v>
      </c>
      <c r="L1997" s="2">
        <v>45338</v>
      </c>
      <c r="O1997" t="str">
        <f>IF(ecommerce_10000[[#This Row],[Platform]]="Souq","sq",ecommerce_10000[[#This Row],[Platform]])</f>
        <v>Jumia</v>
      </c>
      <c r="P1997" t="str">
        <f>IF(E1997="Souq","sq",IF(E1997="Jumia","Jum",E1997))</f>
        <v>Jum</v>
      </c>
      <c r="Q1997">
        <f>VLOOKUP(ecommerce_10000[[#This Row],[City]],F:I,4,FALSE)</f>
        <v>16284.02</v>
      </c>
      <c r="R1997" s="1">
        <f>SUMIF(C:C,ecommerce_10000[[#This Row],[Category]],I:I)</f>
        <v>91504159.730000004</v>
      </c>
      <c r="S1997" s="1">
        <f>SUMIFS(I:I,C:C,C1997)</f>
        <v>91504159.730000004</v>
      </c>
      <c r="T1997" s="1" t="str">
        <f>INDEX(F:F,MATCH(ecommerce_10000[[#This Row],[TotalAmount]],I:I,0))</f>
        <v>Cairo</v>
      </c>
    </row>
    <row r="1998" spans="1:20" x14ac:dyDescent="0.3">
      <c r="A1998" s="1" t="s">
        <v>2042</v>
      </c>
      <c r="B1998" s="1" t="s">
        <v>49</v>
      </c>
      <c r="C1998" s="1" t="s">
        <v>14</v>
      </c>
      <c r="D1998" s="1" t="s">
        <v>50</v>
      </c>
      <c r="E1998" s="1" t="s">
        <v>16</v>
      </c>
      <c r="F1998" s="1" t="s">
        <v>28</v>
      </c>
      <c r="G1998">
        <v>18916.61</v>
      </c>
      <c r="H1998">
        <v>2</v>
      </c>
      <c r="I1998">
        <v>37833.22</v>
      </c>
      <c r="J1998">
        <v>3.6</v>
      </c>
      <c r="K1998">
        <v>2310</v>
      </c>
      <c r="L1998" s="2">
        <v>45327</v>
      </c>
      <c r="O1998" t="str">
        <f>IF(ecommerce_10000[[#This Row],[Platform]]="Souq","sq",ecommerce_10000[[#This Row],[Platform]])</f>
        <v>sq</v>
      </c>
      <c r="P1998" t="str">
        <f>IF(E1998="Souq","sq",IF(E1998="Jumia","Jum",E1998))</f>
        <v>sq</v>
      </c>
      <c r="Q1998">
        <f>VLOOKUP(ecommerce_10000[[#This Row],[City]],F:I,4,FALSE)</f>
        <v>26648.76</v>
      </c>
      <c r="R1998" s="1">
        <f>SUMIF(C:C,ecommerce_10000[[#This Row],[Category]],I:I)</f>
        <v>92327183.770000085</v>
      </c>
      <c r="S1998" s="1">
        <f>SUMIFS(I:I,C:C,C1998)</f>
        <v>92327183.770000085</v>
      </c>
      <c r="T1998" s="1" t="str">
        <f>INDEX(F:F,MATCH(ecommerce_10000[[#This Row],[TotalAmount]],I:I,0))</f>
        <v>Casablanca</v>
      </c>
    </row>
    <row r="1999" spans="1:20" x14ac:dyDescent="0.3">
      <c r="A1999" s="1" t="s">
        <v>2043</v>
      </c>
      <c r="B1999" s="1" t="s">
        <v>43</v>
      </c>
      <c r="C1999" s="1" t="s">
        <v>44</v>
      </c>
      <c r="D1999" s="1" t="s">
        <v>45</v>
      </c>
      <c r="E1999" s="1" t="s">
        <v>16</v>
      </c>
      <c r="F1999" s="1" t="s">
        <v>23</v>
      </c>
      <c r="G1999">
        <v>3279.46</v>
      </c>
      <c r="H1999">
        <v>4</v>
      </c>
      <c r="I1999">
        <v>13117.84</v>
      </c>
      <c r="J1999">
        <v>4.8499999999999996</v>
      </c>
      <c r="K1999">
        <v>181</v>
      </c>
      <c r="L1999" s="2">
        <v>45544</v>
      </c>
      <c r="O1999" t="str">
        <f>IF(ecommerce_10000[[#This Row],[Platform]]="Souq","sq",ecommerce_10000[[#This Row],[Platform]])</f>
        <v>sq</v>
      </c>
      <c r="P1999" t="str">
        <f>IF(E1999="Souq","sq",IF(E1999="Jumia","Jum",E1999))</f>
        <v>sq</v>
      </c>
      <c r="Q1999">
        <f>VLOOKUP(ecommerce_10000[[#This Row],[City]],F:I,4,FALSE)</f>
        <v>13290.4</v>
      </c>
      <c r="R1999" s="1">
        <f>SUMIF(C:C,ecommerce_10000[[#This Row],[Category]],I:I)</f>
        <v>31420413.200000018</v>
      </c>
      <c r="S1999" s="1">
        <f>SUMIFS(I:I,C:C,C1999)</f>
        <v>31420413.200000018</v>
      </c>
      <c r="T1999" s="1" t="str">
        <f>INDEX(F:F,MATCH(ecommerce_10000[[#This Row],[TotalAmount]],I:I,0))</f>
        <v>Alexandria</v>
      </c>
    </row>
    <row r="2000" spans="1:20" x14ac:dyDescent="0.3">
      <c r="A2000" s="1" t="s">
        <v>2044</v>
      </c>
      <c r="B2000" s="1" t="s">
        <v>25</v>
      </c>
      <c r="C2000" s="1" t="s">
        <v>26</v>
      </c>
      <c r="D2000" s="1" t="s">
        <v>27</v>
      </c>
      <c r="E2000" s="1" t="s">
        <v>16</v>
      </c>
      <c r="F2000" s="1" t="s">
        <v>40</v>
      </c>
      <c r="G2000">
        <v>8312.75</v>
      </c>
      <c r="H2000">
        <v>5</v>
      </c>
      <c r="I2000">
        <v>41563.75</v>
      </c>
      <c r="J2000">
        <v>4.79</v>
      </c>
      <c r="K2000">
        <v>4751</v>
      </c>
      <c r="L2000" s="2">
        <v>45448</v>
      </c>
      <c r="O2000" t="str">
        <f>IF(ecommerce_10000[[#This Row],[Platform]]="Souq","sq",ecommerce_10000[[#This Row],[Platform]])</f>
        <v>sq</v>
      </c>
      <c r="P2000" t="str">
        <f>IF(E2000="Souq","sq",IF(E2000="Jumia","Jum",E2000))</f>
        <v>sq</v>
      </c>
      <c r="Q2000">
        <f>VLOOKUP(ecommerce_10000[[#This Row],[City]],F:I,4,FALSE)</f>
        <v>99349.3</v>
      </c>
      <c r="R2000" s="1">
        <f>SUMIF(C:C,ecommerce_10000[[#This Row],[Category]],I:I)</f>
        <v>29200970.130000021</v>
      </c>
      <c r="S2000" s="1">
        <f>SUMIFS(I:I,C:C,C2000)</f>
        <v>29200970.130000021</v>
      </c>
      <c r="T2000" s="1" t="str">
        <f>INDEX(F:F,MATCH(ecommerce_10000[[#This Row],[TotalAmount]],I:I,0))</f>
        <v>Riyadh</v>
      </c>
    </row>
    <row r="2001" spans="1:20" x14ac:dyDescent="0.3">
      <c r="A2001" s="1" t="s">
        <v>2045</v>
      </c>
      <c r="B2001" s="1" t="s">
        <v>25</v>
      </c>
      <c r="C2001" s="1" t="s">
        <v>26</v>
      </c>
      <c r="D2001" s="1" t="s">
        <v>27</v>
      </c>
      <c r="E2001" s="1" t="s">
        <v>47</v>
      </c>
      <c r="F2001" s="1" t="s">
        <v>40</v>
      </c>
      <c r="G2001">
        <v>14738.13</v>
      </c>
      <c r="H2001">
        <v>1</v>
      </c>
      <c r="I2001">
        <v>14738.13</v>
      </c>
      <c r="J2001">
        <v>3.05</v>
      </c>
      <c r="K2001">
        <v>2451</v>
      </c>
      <c r="L2001" s="2">
        <v>45570</v>
      </c>
      <c r="O2001" t="str">
        <f>IF(ecommerce_10000[[#This Row],[Platform]]="Souq","sq",ecommerce_10000[[#This Row],[Platform]])</f>
        <v>Amazon</v>
      </c>
      <c r="P2001" t="str">
        <f>IF(E2001="Souq","sq",IF(E2001="Jumia","Jum",E2001))</f>
        <v>Amazon</v>
      </c>
      <c r="Q2001">
        <f>VLOOKUP(ecommerce_10000[[#This Row],[City]],F:I,4,FALSE)</f>
        <v>99349.3</v>
      </c>
      <c r="R2001" s="1">
        <f>SUMIF(C:C,ecommerce_10000[[#This Row],[Category]],I:I)</f>
        <v>29200970.130000021</v>
      </c>
      <c r="S2001" s="1">
        <f>SUMIFS(I:I,C:C,C2001)</f>
        <v>29200970.130000021</v>
      </c>
      <c r="T2001" s="1" t="str">
        <f>INDEX(F:F,MATCH(ecommerce_10000[[#This Row],[TotalAmount]],I:I,0))</f>
        <v>Riyadh</v>
      </c>
    </row>
    <row r="2002" spans="1:20" x14ac:dyDescent="0.3">
      <c r="A2002" s="1" t="s">
        <v>2046</v>
      </c>
      <c r="B2002" s="1" t="s">
        <v>30</v>
      </c>
      <c r="C2002" s="1" t="s">
        <v>31</v>
      </c>
      <c r="D2002" s="1" t="s">
        <v>32</v>
      </c>
      <c r="E2002" s="1" t="s">
        <v>22</v>
      </c>
      <c r="F2002" s="1" t="s">
        <v>28</v>
      </c>
      <c r="G2002">
        <v>10635.61</v>
      </c>
      <c r="H2002">
        <v>2</v>
      </c>
      <c r="I2002">
        <v>21271.22</v>
      </c>
      <c r="J2002">
        <v>4.0999999999999996</v>
      </c>
      <c r="K2002">
        <v>4162</v>
      </c>
      <c r="L2002" s="2">
        <v>45347</v>
      </c>
      <c r="O2002" t="str">
        <f>IF(ecommerce_10000[[#This Row],[Platform]]="Souq","sq",ecommerce_10000[[#This Row],[Platform]])</f>
        <v>Jumia</v>
      </c>
      <c r="P2002" t="str">
        <f>IF(E2002="Souq","sq",IF(E2002="Jumia","Jum",E2002))</f>
        <v>Jum</v>
      </c>
      <c r="Q2002">
        <f>VLOOKUP(ecommerce_10000[[#This Row],[City]],F:I,4,FALSE)</f>
        <v>26648.76</v>
      </c>
      <c r="R2002" s="1">
        <f>SUMIF(C:C,ecommerce_10000[[#This Row],[Category]],I:I)</f>
        <v>57542997.559999913</v>
      </c>
      <c r="S2002" s="1">
        <f>SUMIFS(I:I,C:C,C2002)</f>
        <v>57542997.559999913</v>
      </c>
      <c r="T2002" s="1" t="str">
        <f>INDEX(F:F,MATCH(ecommerce_10000[[#This Row],[TotalAmount]],I:I,0))</f>
        <v>Casablanca</v>
      </c>
    </row>
    <row r="2003" spans="1:20" x14ac:dyDescent="0.3">
      <c r="A2003" s="1" t="s">
        <v>2047</v>
      </c>
      <c r="B2003" s="1" t="s">
        <v>30</v>
      </c>
      <c r="C2003" s="1" t="s">
        <v>31</v>
      </c>
      <c r="D2003" s="1" t="s">
        <v>32</v>
      </c>
      <c r="E2003" s="1" t="s">
        <v>16</v>
      </c>
      <c r="F2003" s="1" t="s">
        <v>23</v>
      </c>
      <c r="G2003">
        <v>13953.16</v>
      </c>
      <c r="H2003">
        <v>5</v>
      </c>
      <c r="I2003">
        <v>69765.8</v>
      </c>
      <c r="J2003">
        <v>3.17</v>
      </c>
      <c r="K2003">
        <v>4765</v>
      </c>
      <c r="L2003" s="2">
        <v>45481</v>
      </c>
      <c r="O2003" t="str">
        <f>IF(ecommerce_10000[[#This Row],[Platform]]="Souq","sq",ecommerce_10000[[#This Row],[Platform]])</f>
        <v>sq</v>
      </c>
      <c r="P2003" t="str">
        <f>IF(E2003="Souq","sq",IF(E2003="Jumia","Jum",E2003))</f>
        <v>sq</v>
      </c>
      <c r="Q2003">
        <f>VLOOKUP(ecommerce_10000[[#This Row],[City]],F:I,4,FALSE)</f>
        <v>13290.4</v>
      </c>
      <c r="R2003" s="1">
        <f>SUMIF(C:C,ecommerce_10000[[#This Row],[Category]],I:I)</f>
        <v>57542997.559999913</v>
      </c>
      <c r="S2003" s="1">
        <f>SUMIFS(I:I,C:C,C2003)</f>
        <v>57542997.559999913</v>
      </c>
      <c r="T2003" s="1" t="str">
        <f>INDEX(F:F,MATCH(ecommerce_10000[[#This Row],[TotalAmount]],I:I,0))</f>
        <v>Alexandria</v>
      </c>
    </row>
    <row r="2004" spans="1:20" x14ac:dyDescent="0.3">
      <c r="A2004" s="1" t="s">
        <v>2048</v>
      </c>
      <c r="B2004" s="1" t="s">
        <v>19</v>
      </c>
      <c r="C2004" s="1" t="s">
        <v>20</v>
      </c>
      <c r="D2004" s="1" t="s">
        <v>21</v>
      </c>
      <c r="E2004" s="1" t="s">
        <v>16</v>
      </c>
      <c r="F2004" s="1" t="s">
        <v>17</v>
      </c>
      <c r="G2004">
        <v>607.12</v>
      </c>
      <c r="H2004">
        <v>4</v>
      </c>
      <c r="I2004">
        <v>2428.48</v>
      </c>
      <c r="J2004">
        <v>3.59</v>
      </c>
      <c r="K2004">
        <v>3496</v>
      </c>
      <c r="L2004" s="2">
        <v>45295</v>
      </c>
      <c r="O2004" t="str">
        <f>IF(ecommerce_10000[[#This Row],[Platform]]="Souq","sq",ecommerce_10000[[#This Row],[Platform]])</f>
        <v>sq</v>
      </c>
      <c r="P2004" t="str">
        <f>IF(E2004="Souq","sq",IF(E2004="Jumia","Jum",E2004))</f>
        <v>sq</v>
      </c>
      <c r="Q2004">
        <f>VLOOKUP(ecommerce_10000[[#This Row],[City]],F:I,4,FALSE)</f>
        <v>16284.02</v>
      </c>
      <c r="R2004" s="1">
        <f>SUMIF(C:C,ecommerce_10000[[#This Row],[Category]],I:I)</f>
        <v>91504159.730000004</v>
      </c>
      <c r="S2004" s="1">
        <f>SUMIFS(I:I,C:C,C2004)</f>
        <v>91504159.730000004</v>
      </c>
      <c r="T2004" s="1" t="str">
        <f>INDEX(F:F,MATCH(ecommerce_10000[[#This Row],[TotalAmount]],I:I,0))</f>
        <v>Cairo</v>
      </c>
    </row>
    <row r="2005" spans="1:20" x14ac:dyDescent="0.3">
      <c r="A2005" s="1" t="s">
        <v>2049</v>
      </c>
      <c r="B2005" s="1" t="s">
        <v>30</v>
      </c>
      <c r="C2005" s="1" t="s">
        <v>31</v>
      </c>
      <c r="D2005" s="1" t="s">
        <v>32</v>
      </c>
      <c r="E2005" s="1" t="s">
        <v>22</v>
      </c>
      <c r="F2005" s="1" t="s">
        <v>17</v>
      </c>
      <c r="G2005">
        <v>14796.37</v>
      </c>
      <c r="H2005">
        <v>5</v>
      </c>
      <c r="I2005">
        <v>73981.850000000006</v>
      </c>
      <c r="J2005">
        <v>1.08</v>
      </c>
      <c r="K2005">
        <v>4881</v>
      </c>
      <c r="L2005" s="2">
        <v>45492</v>
      </c>
      <c r="O2005" t="str">
        <f>IF(ecommerce_10000[[#This Row],[Platform]]="Souq","sq",ecommerce_10000[[#This Row],[Platform]])</f>
        <v>Jumia</v>
      </c>
      <c r="P2005" t="str">
        <f>IF(E2005="Souq","sq",IF(E2005="Jumia","Jum",E2005))</f>
        <v>Jum</v>
      </c>
      <c r="Q2005">
        <f>VLOOKUP(ecommerce_10000[[#This Row],[City]],F:I,4,FALSE)</f>
        <v>16284.02</v>
      </c>
      <c r="R2005" s="1">
        <f>SUMIF(C:C,ecommerce_10000[[#This Row],[Category]],I:I)</f>
        <v>57542997.559999913</v>
      </c>
      <c r="S2005" s="1">
        <f>SUMIFS(I:I,C:C,C2005)</f>
        <v>57542997.559999913</v>
      </c>
      <c r="T2005" s="1" t="str">
        <f>INDEX(F:F,MATCH(ecommerce_10000[[#This Row],[TotalAmount]],I:I,0))</f>
        <v>Cairo</v>
      </c>
    </row>
    <row r="2006" spans="1:20" x14ac:dyDescent="0.3">
      <c r="A2006" s="1" t="s">
        <v>2050</v>
      </c>
      <c r="B2006" s="1" t="s">
        <v>49</v>
      </c>
      <c r="C2006" s="1" t="s">
        <v>14</v>
      </c>
      <c r="D2006" s="1" t="s">
        <v>50</v>
      </c>
      <c r="E2006" s="1" t="s">
        <v>16</v>
      </c>
      <c r="F2006" s="1" t="s">
        <v>40</v>
      </c>
      <c r="G2006">
        <v>6642.07</v>
      </c>
      <c r="H2006">
        <v>2</v>
      </c>
      <c r="I2006">
        <v>13284.14</v>
      </c>
      <c r="J2006">
        <v>4.0999999999999996</v>
      </c>
      <c r="K2006">
        <v>2584</v>
      </c>
      <c r="L2006" s="2">
        <v>45324</v>
      </c>
      <c r="O2006" t="str">
        <f>IF(ecommerce_10000[[#This Row],[Platform]]="Souq","sq",ecommerce_10000[[#This Row],[Platform]])</f>
        <v>sq</v>
      </c>
      <c r="P2006" t="str">
        <f>IF(E2006="Souq","sq",IF(E2006="Jumia","Jum",E2006))</f>
        <v>sq</v>
      </c>
      <c r="Q2006">
        <f>VLOOKUP(ecommerce_10000[[#This Row],[City]],F:I,4,FALSE)</f>
        <v>99349.3</v>
      </c>
      <c r="R2006" s="1">
        <f>SUMIF(C:C,ecommerce_10000[[#This Row],[Category]],I:I)</f>
        <v>92327183.770000085</v>
      </c>
      <c r="S2006" s="1">
        <f>SUMIFS(I:I,C:C,C2006)</f>
        <v>92327183.770000085</v>
      </c>
      <c r="T2006" s="1" t="str">
        <f>INDEX(F:F,MATCH(ecommerce_10000[[#This Row],[TotalAmount]],I:I,0))</f>
        <v>Riyadh</v>
      </c>
    </row>
    <row r="2007" spans="1:20" x14ac:dyDescent="0.3">
      <c r="A2007" s="1" t="s">
        <v>2051</v>
      </c>
      <c r="B2007" s="1" t="s">
        <v>49</v>
      </c>
      <c r="C2007" s="1" t="s">
        <v>14</v>
      </c>
      <c r="D2007" s="1" t="s">
        <v>50</v>
      </c>
      <c r="E2007" s="1" t="s">
        <v>22</v>
      </c>
      <c r="F2007" s="1" t="s">
        <v>17</v>
      </c>
      <c r="G2007">
        <v>1143.8699999999999</v>
      </c>
      <c r="H2007">
        <v>1</v>
      </c>
      <c r="I2007">
        <v>1143.8699999999999</v>
      </c>
      <c r="J2007">
        <v>3.04</v>
      </c>
      <c r="K2007">
        <v>2382</v>
      </c>
      <c r="L2007" s="2">
        <v>45302</v>
      </c>
      <c r="O2007" t="str">
        <f>IF(ecommerce_10000[[#This Row],[Platform]]="Souq","sq",ecommerce_10000[[#This Row],[Platform]])</f>
        <v>Jumia</v>
      </c>
      <c r="P2007" t="str">
        <f>IF(E2007="Souq","sq",IF(E2007="Jumia","Jum",E2007))</f>
        <v>Jum</v>
      </c>
      <c r="Q2007">
        <f>VLOOKUP(ecommerce_10000[[#This Row],[City]],F:I,4,FALSE)</f>
        <v>16284.02</v>
      </c>
      <c r="R2007" s="1">
        <f>SUMIF(C:C,ecommerce_10000[[#This Row],[Category]],I:I)</f>
        <v>92327183.770000085</v>
      </c>
      <c r="S2007" s="1">
        <f>SUMIFS(I:I,C:C,C2007)</f>
        <v>92327183.770000085</v>
      </c>
      <c r="T2007" s="1" t="str">
        <f>INDEX(F:F,MATCH(ecommerce_10000[[#This Row],[TotalAmount]],I:I,0))</f>
        <v>Cairo</v>
      </c>
    </row>
    <row r="2008" spans="1:20" x14ac:dyDescent="0.3">
      <c r="A2008" s="1" t="s">
        <v>2052</v>
      </c>
      <c r="B2008" s="1" t="s">
        <v>35</v>
      </c>
      <c r="C2008" s="1" t="s">
        <v>14</v>
      </c>
      <c r="D2008" s="1" t="s">
        <v>36</v>
      </c>
      <c r="E2008" s="1" t="s">
        <v>22</v>
      </c>
      <c r="F2008" s="1" t="s">
        <v>23</v>
      </c>
      <c r="G2008">
        <v>14336.42</v>
      </c>
      <c r="H2008">
        <v>3</v>
      </c>
      <c r="I2008">
        <v>43009.26</v>
      </c>
      <c r="J2008">
        <v>4.4000000000000004</v>
      </c>
      <c r="K2008">
        <v>2395</v>
      </c>
      <c r="L2008" s="2">
        <v>45471</v>
      </c>
      <c r="O2008" t="str">
        <f>IF(ecommerce_10000[[#This Row],[Platform]]="Souq","sq",ecommerce_10000[[#This Row],[Platform]])</f>
        <v>Jumia</v>
      </c>
      <c r="P2008" t="str">
        <f>IF(E2008="Souq","sq",IF(E2008="Jumia","Jum",E2008))</f>
        <v>Jum</v>
      </c>
      <c r="Q2008">
        <f>VLOOKUP(ecommerce_10000[[#This Row],[City]],F:I,4,FALSE)</f>
        <v>13290.4</v>
      </c>
      <c r="R2008" s="1">
        <f>SUMIF(C:C,ecommerce_10000[[#This Row],[Category]],I:I)</f>
        <v>92327183.770000085</v>
      </c>
      <c r="S2008" s="1">
        <f>SUMIFS(I:I,C:C,C2008)</f>
        <v>92327183.770000085</v>
      </c>
      <c r="T2008" s="1" t="str">
        <f>INDEX(F:F,MATCH(ecommerce_10000[[#This Row],[TotalAmount]],I:I,0))</f>
        <v>Alexandria</v>
      </c>
    </row>
    <row r="2009" spans="1:20" x14ac:dyDescent="0.3">
      <c r="A2009" s="1" t="s">
        <v>2053</v>
      </c>
      <c r="B2009" s="1" t="s">
        <v>19</v>
      </c>
      <c r="C2009" s="1" t="s">
        <v>20</v>
      </c>
      <c r="D2009" s="1" t="s">
        <v>21</v>
      </c>
      <c r="E2009" s="1" t="s">
        <v>22</v>
      </c>
      <c r="F2009" s="1" t="s">
        <v>40</v>
      </c>
      <c r="G2009">
        <v>10134.56</v>
      </c>
      <c r="H2009">
        <v>1</v>
      </c>
      <c r="I2009">
        <v>10134.56</v>
      </c>
      <c r="J2009">
        <v>1.1000000000000001</v>
      </c>
      <c r="K2009">
        <v>656</v>
      </c>
      <c r="L2009" s="2">
        <v>45647</v>
      </c>
      <c r="O2009" t="str">
        <f>IF(ecommerce_10000[[#This Row],[Platform]]="Souq","sq",ecommerce_10000[[#This Row],[Platform]])</f>
        <v>Jumia</v>
      </c>
      <c r="P2009" t="str">
        <f>IF(E2009="Souq","sq",IF(E2009="Jumia","Jum",E2009))</f>
        <v>Jum</v>
      </c>
      <c r="Q2009">
        <f>VLOOKUP(ecommerce_10000[[#This Row],[City]],F:I,4,FALSE)</f>
        <v>99349.3</v>
      </c>
      <c r="R2009" s="1">
        <f>SUMIF(C:C,ecommerce_10000[[#This Row],[Category]],I:I)</f>
        <v>91504159.730000004</v>
      </c>
      <c r="S2009" s="1">
        <f>SUMIFS(I:I,C:C,C2009)</f>
        <v>91504159.730000004</v>
      </c>
      <c r="T2009" s="1" t="str">
        <f>INDEX(F:F,MATCH(ecommerce_10000[[#This Row],[TotalAmount]],I:I,0))</f>
        <v>Riyadh</v>
      </c>
    </row>
    <row r="2010" spans="1:20" x14ac:dyDescent="0.3">
      <c r="A2010" s="1" t="s">
        <v>2054</v>
      </c>
      <c r="B2010" s="1" t="s">
        <v>65</v>
      </c>
      <c r="C2010" s="1" t="s">
        <v>20</v>
      </c>
      <c r="D2010" s="1" t="s">
        <v>66</v>
      </c>
      <c r="E2010" s="1" t="s">
        <v>47</v>
      </c>
      <c r="F2010" s="1" t="s">
        <v>62</v>
      </c>
      <c r="G2010">
        <v>6991.45</v>
      </c>
      <c r="H2010">
        <v>5</v>
      </c>
      <c r="I2010">
        <v>34957.25</v>
      </c>
      <c r="J2010">
        <v>3.97</v>
      </c>
      <c r="K2010">
        <v>2442</v>
      </c>
      <c r="L2010" s="2">
        <v>45323</v>
      </c>
      <c r="O2010" t="str">
        <f>IF(ecommerce_10000[[#This Row],[Platform]]="Souq","sq",ecommerce_10000[[#This Row],[Platform]])</f>
        <v>Amazon</v>
      </c>
      <c r="P2010" t="str">
        <f>IF(E2010="Souq","sq",IF(E2010="Jumia","Jum",E2010))</f>
        <v>Amazon</v>
      </c>
      <c r="Q2010">
        <f>VLOOKUP(ecommerce_10000[[#This Row],[City]],F:I,4,FALSE)</f>
        <v>27872.98</v>
      </c>
      <c r="R2010" s="1">
        <f>SUMIF(C:C,ecommerce_10000[[#This Row],[Category]],I:I)</f>
        <v>91504159.730000004</v>
      </c>
      <c r="S2010" s="1">
        <f>SUMIFS(I:I,C:C,C2010)</f>
        <v>91504159.730000004</v>
      </c>
      <c r="T2010" s="1" t="str">
        <f>INDEX(F:F,MATCH(ecommerce_10000[[#This Row],[TotalAmount]],I:I,0))</f>
        <v>Giza</v>
      </c>
    </row>
    <row r="2011" spans="1:20" x14ac:dyDescent="0.3">
      <c r="A2011" s="1" t="s">
        <v>2055</v>
      </c>
      <c r="B2011" s="1" t="s">
        <v>43</v>
      </c>
      <c r="C2011" s="1" t="s">
        <v>44</v>
      </c>
      <c r="D2011" s="1" t="s">
        <v>45</v>
      </c>
      <c r="E2011" s="1" t="s">
        <v>16</v>
      </c>
      <c r="F2011" s="1" t="s">
        <v>23</v>
      </c>
      <c r="G2011">
        <v>6258.6</v>
      </c>
      <c r="H2011">
        <v>4</v>
      </c>
      <c r="I2011">
        <v>25034.400000000001</v>
      </c>
      <c r="J2011">
        <v>3.31</v>
      </c>
      <c r="K2011">
        <v>2056</v>
      </c>
      <c r="L2011" s="2">
        <v>45373</v>
      </c>
      <c r="O2011" t="str">
        <f>IF(ecommerce_10000[[#This Row],[Platform]]="Souq","sq",ecommerce_10000[[#This Row],[Platform]])</f>
        <v>sq</v>
      </c>
      <c r="P2011" t="str">
        <f>IF(E2011="Souq","sq",IF(E2011="Jumia","Jum",E2011))</f>
        <v>sq</v>
      </c>
      <c r="Q2011">
        <f>VLOOKUP(ecommerce_10000[[#This Row],[City]],F:I,4,FALSE)</f>
        <v>13290.4</v>
      </c>
      <c r="R2011" s="1">
        <f>SUMIF(C:C,ecommerce_10000[[#This Row],[Category]],I:I)</f>
        <v>31420413.200000018</v>
      </c>
      <c r="S2011" s="1">
        <f>SUMIFS(I:I,C:C,C2011)</f>
        <v>31420413.200000018</v>
      </c>
      <c r="T2011" s="1" t="str">
        <f>INDEX(F:F,MATCH(ecommerce_10000[[#This Row],[TotalAmount]],I:I,0))</f>
        <v>Alexandria</v>
      </c>
    </row>
    <row r="2012" spans="1:20" x14ac:dyDescent="0.3">
      <c r="A2012" s="1" t="s">
        <v>2056</v>
      </c>
      <c r="B2012" s="1" t="s">
        <v>43</v>
      </c>
      <c r="C2012" s="1" t="s">
        <v>44</v>
      </c>
      <c r="D2012" s="1" t="s">
        <v>45</v>
      </c>
      <c r="E2012" s="1" t="s">
        <v>22</v>
      </c>
      <c r="F2012" s="1" t="s">
        <v>17</v>
      </c>
      <c r="G2012">
        <v>417.37</v>
      </c>
      <c r="H2012">
        <v>2</v>
      </c>
      <c r="I2012">
        <v>834.74</v>
      </c>
      <c r="J2012">
        <v>1.85</v>
      </c>
      <c r="K2012">
        <v>1586</v>
      </c>
      <c r="L2012" s="2">
        <v>45529</v>
      </c>
      <c r="O2012" t="str">
        <f>IF(ecommerce_10000[[#This Row],[Platform]]="Souq","sq",ecommerce_10000[[#This Row],[Platform]])</f>
        <v>Jumia</v>
      </c>
      <c r="P2012" t="str">
        <f>IF(E2012="Souq","sq",IF(E2012="Jumia","Jum",E2012))</f>
        <v>Jum</v>
      </c>
      <c r="Q2012">
        <f>VLOOKUP(ecommerce_10000[[#This Row],[City]],F:I,4,FALSE)</f>
        <v>16284.02</v>
      </c>
      <c r="R2012" s="1">
        <f>SUMIF(C:C,ecommerce_10000[[#This Row],[Category]],I:I)</f>
        <v>31420413.200000018</v>
      </c>
      <c r="S2012" s="1">
        <f>SUMIFS(I:I,C:C,C2012)</f>
        <v>31420413.200000018</v>
      </c>
      <c r="T2012" s="1" t="str">
        <f>INDEX(F:F,MATCH(ecommerce_10000[[#This Row],[TotalAmount]],I:I,0))</f>
        <v>Cairo</v>
      </c>
    </row>
    <row r="2013" spans="1:20" x14ac:dyDescent="0.3">
      <c r="A2013" s="1" t="s">
        <v>2057</v>
      </c>
      <c r="B2013" s="1" t="s">
        <v>25</v>
      </c>
      <c r="C2013" s="1" t="s">
        <v>26</v>
      </c>
      <c r="D2013" s="1" t="s">
        <v>27</v>
      </c>
      <c r="E2013" s="1" t="s">
        <v>22</v>
      </c>
      <c r="F2013" s="1" t="s">
        <v>23</v>
      </c>
      <c r="G2013">
        <v>15816.42</v>
      </c>
      <c r="H2013">
        <v>1</v>
      </c>
      <c r="I2013">
        <v>15816.42</v>
      </c>
      <c r="J2013">
        <v>2.99</v>
      </c>
      <c r="K2013">
        <v>4557</v>
      </c>
      <c r="L2013" s="2">
        <v>45342</v>
      </c>
      <c r="O2013" t="str">
        <f>IF(ecommerce_10000[[#This Row],[Platform]]="Souq","sq",ecommerce_10000[[#This Row],[Platform]])</f>
        <v>Jumia</v>
      </c>
      <c r="P2013" t="str">
        <f>IF(E2013="Souq","sq",IF(E2013="Jumia","Jum",E2013))</f>
        <v>Jum</v>
      </c>
      <c r="Q2013">
        <f>VLOOKUP(ecommerce_10000[[#This Row],[City]],F:I,4,FALSE)</f>
        <v>13290.4</v>
      </c>
      <c r="R2013" s="1">
        <f>SUMIF(C:C,ecommerce_10000[[#This Row],[Category]],I:I)</f>
        <v>29200970.130000021</v>
      </c>
      <c r="S2013" s="1">
        <f>SUMIFS(I:I,C:C,C2013)</f>
        <v>29200970.130000021</v>
      </c>
      <c r="T2013" s="1" t="str">
        <f>INDEX(F:F,MATCH(ecommerce_10000[[#This Row],[TotalAmount]],I:I,0))</f>
        <v>Alexandria</v>
      </c>
    </row>
    <row r="2014" spans="1:20" x14ac:dyDescent="0.3">
      <c r="A2014" s="1" t="s">
        <v>2058</v>
      </c>
      <c r="B2014" s="1" t="s">
        <v>43</v>
      </c>
      <c r="C2014" s="1" t="s">
        <v>44</v>
      </c>
      <c r="D2014" s="1" t="s">
        <v>45</v>
      </c>
      <c r="E2014" s="1" t="s">
        <v>22</v>
      </c>
      <c r="F2014" s="1" t="s">
        <v>62</v>
      </c>
      <c r="G2014">
        <v>7866.98</v>
      </c>
      <c r="H2014">
        <v>4</v>
      </c>
      <c r="I2014">
        <v>31467.919999999998</v>
      </c>
      <c r="J2014">
        <v>4.76</v>
      </c>
      <c r="K2014">
        <v>1457</v>
      </c>
      <c r="L2014" s="2">
        <v>45325</v>
      </c>
      <c r="O2014" t="str">
        <f>IF(ecommerce_10000[[#This Row],[Platform]]="Souq","sq",ecommerce_10000[[#This Row],[Platform]])</f>
        <v>Jumia</v>
      </c>
      <c r="P2014" t="str">
        <f>IF(E2014="Souq","sq",IF(E2014="Jumia","Jum",E2014))</f>
        <v>Jum</v>
      </c>
      <c r="Q2014">
        <f>VLOOKUP(ecommerce_10000[[#This Row],[City]],F:I,4,FALSE)</f>
        <v>27872.98</v>
      </c>
      <c r="R2014" s="1">
        <f>SUMIF(C:C,ecommerce_10000[[#This Row],[Category]],I:I)</f>
        <v>31420413.200000018</v>
      </c>
      <c r="S2014" s="1">
        <f>SUMIFS(I:I,C:C,C2014)</f>
        <v>31420413.200000018</v>
      </c>
      <c r="T2014" s="1" t="str">
        <f>INDEX(F:F,MATCH(ecommerce_10000[[#This Row],[TotalAmount]],I:I,0))</f>
        <v>Giza</v>
      </c>
    </row>
    <row r="2015" spans="1:20" x14ac:dyDescent="0.3">
      <c r="A2015" s="1" t="s">
        <v>2059</v>
      </c>
      <c r="B2015" s="1" t="s">
        <v>13</v>
      </c>
      <c r="C2015" s="1" t="s">
        <v>14</v>
      </c>
      <c r="D2015" s="1" t="s">
        <v>15</v>
      </c>
      <c r="E2015" s="1" t="s">
        <v>16</v>
      </c>
      <c r="F2015" s="1" t="s">
        <v>33</v>
      </c>
      <c r="G2015">
        <v>1044.69</v>
      </c>
      <c r="H2015">
        <v>1</v>
      </c>
      <c r="I2015">
        <v>1044.69</v>
      </c>
      <c r="J2015">
        <v>2.34</v>
      </c>
      <c r="K2015">
        <v>4891</v>
      </c>
      <c r="L2015" s="2">
        <v>45597</v>
      </c>
      <c r="O2015" t="str">
        <f>IF(ecommerce_10000[[#This Row],[Platform]]="Souq","sq",ecommerce_10000[[#This Row],[Platform]])</f>
        <v>sq</v>
      </c>
      <c r="P2015" t="str">
        <f>IF(E2015="Souq","sq",IF(E2015="Jumia","Jum",E2015))</f>
        <v>sq</v>
      </c>
      <c r="Q2015">
        <f>VLOOKUP(ecommerce_10000[[#This Row],[City]],F:I,4,FALSE)</f>
        <v>3665.44</v>
      </c>
      <c r="R2015" s="1">
        <f>SUMIF(C:C,ecommerce_10000[[#This Row],[Category]],I:I)</f>
        <v>92327183.770000085</v>
      </c>
      <c r="S2015" s="1">
        <f>SUMIFS(I:I,C:C,C2015)</f>
        <v>92327183.770000085</v>
      </c>
      <c r="T2015" s="1" t="str">
        <f>INDEX(F:F,MATCH(ecommerce_10000[[#This Row],[TotalAmount]],I:I,0))</f>
        <v>Dubai</v>
      </c>
    </row>
    <row r="2016" spans="1:20" x14ac:dyDescent="0.3">
      <c r="A2016" s="1" t="s">
        <v>2060</v>
      </c>
      <c r="B2016" s="1" t="s">
        <v>35</v>
      </c>
      <c r="C2016" s="1" t="s">
        <v>14</v>
      </c>
      <c r="D2016" s="1" t="s">
        <v>36</v>
      </c>
      <c r="E2016" s="1" t="s">
        <v>47</v>
      </c>
      <c r="F2016" s="1" t="s">
        <v>40</v>
      </c>
      <c r="G2016">
        <v>1470.51</v>
      </c>
      <c r="H2016">
        <v>2</v>
      </c>
      <c r="I2016">
        <v>2941.02</v>
      </c>
      <c r="J2016">
        <v>4.42</v>
      </c>
      <c r="K2016">
        <v>2656</v>
      </c>
      <c r="L2016" s="2">
        <v>45314</v>
      </c>
      <c r="O2016" t="str">
        <f>IF(ecommerce_10000[[#This Row],[Platform]]="Souq","sq",ecommerce_10000[[#This Row],[Platform]])</f>
        <v>Amazon</v>
      </c>
      <c r="P2016" t="str">
        <f>IF(E2016="Souq","sq",IF(E2016="Jumia","Jum",E2016))</f>
        <v>Amazon</v>
      </c>
      <c r="Q2016">
        <f>VLOOKUP(ecommerce_10000[[#This Row],[City]],F:I,4,FALSE)</f>
        <v>99349.3</v>
      </c>
      <c r="R2016" s="1">
        <f>SUMIF(C:C,ecommerce_10000[[#This Row],[Category]],I:I)</f>
        <v>92327183.770000085</v>
      </c>
      <c r="S2016" s="1">
        <f>SUMIFS(I:I,C:C,C2016)</f>
        <v>92327183.770000085</v>
      </c>
      <c r="T2016" s="1" t="str">
        <f>INDEX(F:F,MATCH(ecommerce_10000[[#This Row],[TotalAmount]],I:I,0))</f>
        <v>Riyadh</v>
      </c>
    </row>
    <row r="2017" spans="1:20" x14ac:dyDescent="0.3">
      <c r="A2017" s="1" t="s">
        <v>2061</v>
      </c>
      <c r="B2017" s="1" t="s">
        <v>35</v>
      </c>
      <c r="C2017" s="1" t="s">
        <v>14</v>
      </c>
      <c r="D2017" s="1" t="s">
        <v>36</v>
      </c>
      <c r="E2017" s="1" t="s">
        <v>16</v>
      </c>
      <c r="F2017" s="1" t="s">
        <v>33</v>
      </c>
      <c r="G2017">
        <v>17488.14</v>
      </c>
      <c r="H2017">
        <v>4</v>
      </c>
      <c r="I2017">
        <v>69952.56</v>
      </c>
      <c r="J2017">
        <v>4.67</v>
      </c>
      <c r="K2017">
        <v>641</v>
      </c>
      <c r="L2017" s="2">
        <v>45578</v>
      </c>
      <c r="O2017" t="str">
        <f>IF(ecommerce_10000[[#This Row],[Platform]]="Souq","sq",ecommerce_10000[[#This Row],[Platform]])</f>
        <v>sq</v>
      </c>
      <c r="P2017" t="str">
        <f>IF(E2017="Souq","sq",IF(E2017="Jumia","Jum",E2017))</f>
        <v>sq</v>
      </c>
      <c r="Q2017">
        <f>VLOOKUP(ecommerce_10000[[#This Row],[City]],F:I,4,FALSE)</f>
        <v>3665.44</v>
      </c>
      <c r="R2017" s="1">
        <f>SUMIF(C:C,ecommerce_10000[[#This Row],[Category]],I:I)</f>
        <v>92327183.770000085</v>
      </c>
      <c r="S2017" s="1">
        <f>SUMIFS(I:I,C:C,C2017)</f>
        <v>92327183.770000085</v>
      </c>
      <c r="T2017" s="1" t="str">
        <f>INDEX(F:F,MATCH(ecommerce_10000[[#This Row],[TotalAmount]],I:I,0))</f>
        <v>Dubai</v>
      </c>
    </row>
    <row r="2018" spans="1:20" x14ac:dyDescent="0.3">
      <c r="A2018" s="1" t="s">
        <v>2062</v>
      </c>
      <c r="B2018" s="1" t="s">
        <v>25</v>
      </c>
      <c r="C2018" s="1" t="s">
        <v>26</v>
      </c>
      <c r="D2018" s="1" t="s">
        <v>27</v>
      </c>
      <c r="E2018" s="1" t="s">
        <v>22</v>
      </c>
      <c r="F2018" s="1" t="s">
        <v>28</v>
      </c>
      <c r="G2018">
        <v>3721.88</v>
      </c>
      <c r="H2018">
        <v>2</v>
      </c>
      <c r="I2018">
        <v>7443.76</v>
      </c>
      <c r="J2018">
        <v>4.1399999999999997</v>
      </c>
      <c r="K2018">
        <v>4854</v>
      </c>
      <c r="L2018" s="2">
        <v>45623</v>
      </c>
      <c r="O2018" t="str">
        <f>IF(ecommerce_10000[[#This Row],[Platform]]="Souq","sq",ecommerce_10000[[#This Row],[Platform]])</f>
        <v>Jumia</v>
      </c>
      <c r="P2018" t="str">
        <f>IF(E2018="Souq","sq",IF(E2018="Jumia","Jum",E2018))</f>
        <v>Jum</v>
      </c>
      <c r="Q2018">
        <f>VLOOKUP(ecommerce_10000[[#This Row],[City]],F:I,4,FALSE)</f>
        <v>26648.76</v>
      </c>
      <c r="R2018" s="1">
        <f>SUMIF(C:C,ecommerce_10000[[#This Row],[Category]],I:I)</f>
        <v>29200970.130000021</v>
      </c>
      <c r="S2018" s="1">
        <f>SUMIFS(I:I,C:C,C2018)</f>
        <v>29200970.130000021</v>
      </c>
      <c r="T2018" s="1" t="str">
        <f>INDEX(F:F,MATCH(ecommerce_10000[[#This Row],[TotalAmount]],I:I,0))</f>
        <v>Casablanca</v>
      </c>
    </row>
    <row r="2019" spans="1:20" x14ac:dyDescent="0.3">
      <c r="A2019" s="1" t="s">
        <v>2063</v>
      </c>
      <c r="B2019" s="1" t="s">
        <v>25</v>
      </c>
      <c r="C2019" s="1" t="s">
        <v>26</v>
      </c>
      <c r="D2019" s="1" t="s">
        <v>27</v>
      </c>
      <c r="E2019" s="1" t="s">
        <v>22</v>
      </c>
      <c r="F2019" s="1" t="s">
        <v>40</v>
      </c>
      <c r="G2019">
        <v>4352.0200000000004</v>
      </c>
      <c r="H2019">
        <v>5</v>
      </c>
      <c r="I2019">
        <v>21760.1</v>
      </c>
      <c r="J2019">
        <v>4.25</v>
      </c>
      <c r="K2019">
        <v>3986</v>
      </c>
      <c r="L2019" s="2">
        <v>45429</v>
      </c>
      <c r="O2019" t="str">
        <f>IF(ecommerce_10000[[#This Row],[Platform]]="Souq","sq",ecommerce_10000[[#This Row],[Platform]])</f>
        <v>Jumia</v>
      </c>
      <c r="P2019" t="str">
        <f>IF(E2019="Souq","sq",IF(E2019="Jumia","Jum",E2019))</f>
        <v>Jum</v>
      </c>
      <c r="Q2019">
        <f>VLOOKUP(ecommerce_10000[[#This Row],[City]],F:I,4,FALSE)</f>
        <v>99349.3</v>
      </c>
      <c r="R2019" s="1">
        <f>SUMIF(C:C,ecommerce_10000[[#This Row],[Category]],I:I)</f>
        <v>29200970.130000021</v>
      </c>
      <c r="S2019" s="1">
        <f>SUMIFS(I:I,C:C,C2019)</f>
        <v>29200970.130000021</v>
      </c>
      <c r="T2019" s="1" t="str">
        <f>INDEX(F:F,MATCH(ecommerce_10000[[#This Row],[TotalAmount]],I:I,0))</f>
        <v>Riyadh</v>
      </c>
    </row>
    <row r="2020" spans="1:20" x14ac:dyDescent="0.3">
      <c r="A2020" s="1" t="s">
        <v>2064</v>
      </c>
      <c r="B2020" s="1" t="s">
        <v>38</v>
      </c>
      <c r="C2020" s="1" t="s">
        <v>20</v>
      </c>
      <c r="D2020" s="1" t="s">
        <v>39</v>
      </c>
      <c r="E2020" s="1" t="s">
        <v>47</v>
      </c>
      <c r="F2020" s="1" t="s">
        <v>62</v>
      </c>
      <c r="G2020">
        <v>10990.21</v>
      </c>
      <c r="H2020">
        <v>1</v>
      </c>
      <c r="I2020">
        <v>10990.21</v>
      </c>
      <c r="J2020">
        <v>2.2200000000000002</v>
      </c>
      <c r="K2020">
        <v>336</v>
      </c>
      <c r="L2020" s="2">
        <v>45445</v>
      </c>
      <c r="O2020" t="str">
        <f>IF(ecommerce_10000[[#This Row],[Platform]]="Souq","sq",ecommerce_10000[[#This Row],[Platform]])</f>
        <v>Amazon</v>
      </c>
      <c r="P2020" t="str">
        <f>IF(E2020="Souq","sq",IF(E2020="Jumia","Jum",E2020))</f>
        <v>Amazon</v>
      </c>
      <c r="Q2020">
        <f>VLOOKUP(ecommerce_10000[[#This Row],[City]],F:I,4,FALSE)</f>
        <v>27872.98</v>
      </c>
      <c r="R2020" s="1">
        <f>SUMIF(C:C,ecommerce_10000[[#This Row],[Category]],I:I)</f>
        <v>91504159.730000004</v>
      </c>
      <c r="S2020" s="1">
        <f>SUMIFS(I:I,C:C,C2020)</f>
        <v>91504159.730000004</v>
      </c>
      <c r="T2020" s="1" t="str">
        <f>INDEX(F:F,MATCH(ecommerce_10000[[#This Row],[TotalAmount]],I:I,0))</f>
        <v>Giza</v>
      </c>
    </row>
    <row r="2021" spans="1:20" x14ac:dyDescent="0.3">
      <c r="A2021" s="1" t="s">
        <v>2065</v>
      </c>
      <c r="B2021" s="1" t="s">
        <v>65</v>
      </c>
      <c r="C2021" s="1" t="s">
        <v>20</v>
      </c>
      <c r="D2021" s="1" t="s">
        <v>66</v>
      </c>
      <c r="E2021" s="1" t="s">
        <v>47</v>
      </c>
      <c r="F2021" s="1" t="s">
        <v>40</v>
      </c>
      <c r="G2021">
        <v>19179.25</v>
      </c>
      <c r="H2021">
        <v>5</v>
      </c>
      <c r="I2021">
        <v>95896.25</v>
      </c>
      <c r="J2021">
        <v>3.61</v>
      </c>
      <c r="K2021">
        <v>4869</v>
      </c>
      <c r="L2021" s="2">
        <v>45365</v>
      </c>
      <c r="O2021" t="str">
        <f>IF(ecommerce_10000[[#This Row],[Platform]]="Souq","sq",ecommerce_10000[[#This Row],[Platform]])</f>
        <v>Amazon</v>
      </c>
      <c r="P2021" t="str">
        <f>IF(E2021="Souq","sq",IF(E2021="Jumia","Jum",E2021))</f>
        <v>Amazon</v>
      </c>
      <c r="Q2021">
        <f>VLOOKUP(ecommerce_10000[[#This Row],[City]],F:I,4,FALSE)</f>
        <v>99349.3</v>
      </c>
      <c r="R2021" s="1">
        <f>SUMIF(C:C,ecommerce_10000[[#This Row],[Category]],I:I)</f>
        <v>91504159.730000004</v>
      </c>
      <c r="S2021" s="1">
        <f>SUMIFS(I:I,C:C,C2021)</f>
        <v>91504159.730000004</v>
      </c>
      <c r="T2021" s="1" t="str">
        <f>INDEX(F:F,MATCH(ecommerce_10000[[#This Row],[TotalAmount]],I:I,0))</f>
        <v>Riyadh</v>
      </c>
    </row>
    <row r="2022" spans="1:20" x14ac:dyDescent="0.3">
      <c r="A2022" s="1" t="s">
        <v>2066</v>
      </c>
      <c r="B2022" s="1" t="s">
        <v>35</v>
      </c>
      <c r="C2022" s="1" t="s">
        <v>14</v>
      </c>
      <c r="D2022" s="1" t="s">
        <v>36</v>
      </c>
      <c r="E2022" s="1" t="s">
        <v>16</v>
      </c>
      <c r="F2022" s="1" t="s">
        <v>33</v>
      </c>
      <c r="G2022">
        <v>9131.56</v>
      </c>
      <c r="H2022">
        <v>5</v>
      </c>
      <c r="I2022">
        <v>45657.8</v>
      </c>
      <c r="J2022">
        <v>2.97</v>
      </c>
      <c r="K2022">
        <v>4742</v>
      </c>
      <c r="L2022" s="2">
        <v>45421</v>
      </c>
      <c r="O2022" t="str">
        <f>IF(ecommerce_10000[[#This Row],[Platform]]="Souq","sq",ecommerce_10000[[#This Row],[Platform]])</f>
        <v>sq</v>
      </c>
      <c r="P2022" t="str">
        <f>IF(E2022="Souq","sq",IF(E2022="Jumia","Jum",E2022))</f>
        <v>sq</v>
      </c>
      <c r="Q2022">
        <f>VLOOKUP(ecommerce_10000[[#This Row],[City]],F:I,4,FALSE)</f>
        <v>3665.44</v>
      </c>
      <c r="R2022" s="1">
        <f>SUMIF(C:C,ecommerce_10000[[#This Row],[Category]],I:I)</f>
        <v>92327183.770000085</v>
      </c>
      <c r="S2022" s="1">
        <f>SUMIFS(I:I,C:C,C2022)</f>
        <v>92327183.770000085</v>
      </c>
      <c r="T2022" s="1" t="str">
        <f>INDEX(F:F,MATCH(ecommerce_10000[[#This Row],[TotalAmount]],I:I,0))</f>
        <v>Dubai</v>
      </c>
    </row>
    <row r="2023" spans="1:20" x14ac:dyDescent="0.3">
      <c r="A2023" s="1" t="s">
        <v>2067</v>
      </c>
      <c r="B2023" s="1" t="s">
        <v>25</v>
      </c>
      <c r="C2023" s="1" t="s">
        <v>26</v>
      </c>
      <c r="D2023" s="1" t="s">
        <v>27</v>
      </c>
      <c r="E2023" s="1" t="s">
        <v>47</v>
      </c>
      <c r="F2023" s="1" t="s">
        <v>23</v>
      </c>
      <c r="G2023">
        <v>3724.43</v>
      </c>
      <c r="H2023">
        <v>4</v>
      </c>
      <c r="I2023">
        <v>14897.72</v>
      </c>
      <c r="J2023">
        <v>3.06</v>
      </c>
      <c r="K2023">
        <v>2783</v>
      </c>
      <c r="L2023" s="2">
        <v>45353</v>
      </c>
      <c r="O2023" t="str">
        <f>IF(ecommerce_10000[[#This Row],[Platform]]="Souq","sq",ecommerce_10000[[#This Row],[Platform]])</f>
        <v>Amazon</v>
      </c>
      <c r="P2023" t="str">
        <f>IF(E2023="Souq","sq",IF(E2023="Jumia","Jum",E2023))</f>
        <v>Amazon</v>
      </c>
      <c r="Q2023">
        <f>VLOOKUP(ecommerce_10000[[#This Row],[City]],F:I,4,FALSE)</f>
        <v>13290.4</v>
      </c>
      <c r="R2023" s="1">
        <f>SUMIF(C:C,ecommerce_10000[[#This Row],[Category]],I:I)</f>
        <v>29200970.130000021</v>
      </c>
      <c r="S2023" s="1">
        <f>SUMIFS(I:I,C:C,C2023)</f>
        <v>29200970.130000021</v>
      </c>
      <c r="T2023" s="1" t="str">
        <f>INDEX(F:F,MATCH(ecommerce_10000[[#This Row],[TotalAmount]],I:I,0))</f>
        <v>Alexandria</v>
      </c>
    </row>
    <row r="2024" spans="1:20" x14ac:dyDescent="0.3">
      <c r="A2024" s="1" t="s">
        <v>2068</v>
      </c>
      <c r="B2024" s="1" t="s">
        <v>13</v>
      </c>
      <c r="C2024" s="1" t="s">
        <v>14</v>
      </c>
      <c r="D2024" s="1" t="s">
        <v>15</v>
      </c>
      <c r="E2024" s="1" t="s">
        <v>16</v>
      </c>
      <c r="F2024" s="1" t="s">
        <v>62</v>
      </c>
      <c r="G2024">
        <v>8446.2099999999991</v>
      </c>
      <c r="H2024">
        <v>5</v>
      </c>
      <c r="I2024">
        <v>42231.05</v>
      </c>
      <c r="J2024">
        <v>1.91</v>
      </c>
      <c r="K2024">
        <v>697</v>
      </c>
      <c r="L2024" s="2">
        <v>45638</v>
      </c>
      <c r="O2024" t="str">
        <f>IF(ecommerce_10000[[#This Row],[Platform]]="Souq","sq",ecommerce_10000[[#This Row],[Platform]])</f>
        <v>sq</v>
      </c>
      <c r="P2024" t="str">
        <f>IF(E2024="Souq","sq",IF(E2024="Jumia","Jum",E2024))</f>
        <v>sq</v>
      </c>
      <c r="Q2024">
        <f>VLOOKUP(ecommerce_10000[[#This Row],[City]],F:I,4,FALSE)</f>
        <v>27872.98</v>
      </c>
      <c r="R2024" s="1">
        <f>SUMIF(C:C,ecommerce_10000[[#This Row],[Category]],I:I)</f>
        <v>92327183.770000085</v>
      </c>
      <c r="S2024" s="1">
        <f>SUMIFS(I:I,C:C,C2024)</f>
        <v>92327183.770000085</v>
      </c>
      <c r="T2024" s="1" t="str">
        <f>INDEX(F:F,MATCH(ecommerce_10000[[#This Row],[TotalAmount]],I:I,0))</f>
        <v>Giza</v>
      </c>
    </row>
    <row r="2025" spans="1:20" x14ac:dyDescent="0.3">
      <c r="A2025" s="1" t="s">
        <v>2069</v>
      </c>
      <c r="B2025" s="1" t="s">
        <v>65</v>
      </c>
      <c r="C2025" s="1" t="s">
        <v>20</v>
      </c>
      <c r="D2025" s="1" t="s">
        <v>66</v>
      </c>
      <c r="E2025" s="1" t="s">
        <v>16</v>
      </c>
      <c r="F2025" s="1" t="s">
        <v>17</v>
      </c>
      <c r="G2025">
        <v>13545.26</v>
      </c>
      <c r="H2025">
        <v>4</v>
      </c>
      <c r="I2025">
        <v>54181.04</v>
      </c>
      <c r="J2025">
        <v>2.93</v>
      </c>
      <c r="K2025">
        <v>4338</v>
      </c>
      <c r="L2025" s="2">
        <v>45569</v>
      </c>
      <c r="O2025" t="str">
        <f>IF(ecommerce_10000[[#This Row],[Platform]]="Souq","sq",ecommerce_10000[[#This Row],[Platform]])</f>
        <v>sq</v>
      </c>
      <c r="P2025" t="str">
        <f>IF(E2025="Souq","sq",IF(E2025="Jumia","Jum",E2025))</f>
        <v>sq</v>
      </c>
      <c r="Q2025">
        <f>VLOOKUP(ecommerce_10000[[#This Row],[City]],F:I,4,FALSE)</f>
        <v>16284.02</v>
      </c>
      <c r="R2025" s="1">
        <f>SUMIF(C:C,ecommerce_10000[[#This Row],[Category]],I:I)</f>
        <v>91504159.730000004</v>
      </c>
      <c r="S2025" s="1">
        <f>SUMIFS(I:I,C:C,C2025)</f>
        <v>91504159.730000004</v>
      </c>
      <c r="T2025" s="1" t="str">
        <f>INDEX(F:F,MATCH(ecommerce_10000[[#This Row],[TotalAmount]],I:I,0))</f>
        <v>Cairo</v>
      </c>
    </row>
    <row r="2026" spans="1:20" x14ac:dyDescent="0.3">
      <c r="A2026" s="1" t="s">
        <v>2070</v>
      </c>
      <c r="B2026" s="1" t="s">
        <v>65</v>
      </c>
      <c r="C2026" s="1" t="s">
        <v>20</v>
      </c>
      <c r="D2026" s="1" t="s">
        <v>66</v>
      </c>
      <c r="E2026" s="1" t="s">
        <v>47</v>
      </c>
      <c r="F2026" s="1" t="s">
        <v>28</v>
      </c>
      <c r="G2026">
        <v>7661.23</v>
      </c>
      <c r="H2026">
        <v>3</v>
      </c>
      <c r="I2026">
        <v>22983.69</v>
      </c>
      <c r="J2026">
        <v>1.02</v>
      </c>
      <c r="K2026">
        <v>2518</v>
      </c>
      <c r="L2026" s="2">
        <v>45380</v>
      </c>
      <c r="O2026" t="str">
        <f>IF(ecommerce_10000[[#This Row],[Platform]]="Souq","sq",ecommerce_10000[[#This Row],[Platform]])</f>
        <v>Amazon</v>
      </c>
      <c r="P2026" t="str">
        <f>IF(E2026="Souq","sq",IF(E2026="Jumia","Jum",E2026))</f>
        <v>Amazon</v>
      </c>
      <c r="Q2026">
        <f>VLOOKUP(ecommerce_10000[[#This Row],[City]],F:I,4,FALSE)</f>
        <v>26648.76</v>
      </c>
      <c r="R2026" s="1">
        <f>SUMIF(C:C,ecommerce_10000[[#This Row],[Category]],I:I)</f>
        <v>91504159.730000004</v>
      </c>
      <c r="S2026" s="1">
        <f>SUMIFS(I:I,C:C,C2026)</f>
        <v>91504159.730000004</v>
      </c>
      <c r="T2026" s="1" t="str">
        <f>INDEX(F:F,MATCH(ecommerce_10000[[#This Row],[TotalAmount]],I:I,0))</f>
        <v>Casablanca</v>
      </c>
    </row>
    <row r="2027" spans="1:20" x14ac:dyDescent="0.3">
      <c r="A2027" s="1" t="s">
        <v>2071</v>
      </c>
      <c r="B2027" s="1" t="s">
        <v>30</v>
      </c>
      <c r="C2027" s="1" t="s">
        <v>31</v>
      </c>
      <c r="D2027" s="1" t="s">
        <v>32</v>
      </c>
      <c r="E2027" s="1" t="s">
        <v>16</v>
      </c>
      <c r="F2027" s="1" t="s">
        <v>33</v>
      </c>
      <c r="G2027">
        <v>8266.59</v>
      </c>
      <c r="H2027">
        <v>2</v>
      </c>
      <c r="I2027">
        <v>16533.18</v>
      </c>
      <c r="J2027">
        <v>1.92</v>
      </c>
      <c r="K2027">
        <v>1880</v>
      </c>
      <c r="L2027" s="2">
        <v>45644</v>
      </c>
      <c r="O2027" t="str">
        <f>IF(ecommerce_10000[[#This Row],[Platform]]="Souq","sq",ecommerce_10000[[#This Row],[Platform]])</f>
        <v>sq</v>
      </c>
      <c r="P2027" t="str">
        <f>IF(E2027="Souq","sq",IF(E2027="Jumia","Jum",E2027))</f>
        <v>sq</v>
      </c>
      <c r="Q2027">
        <f>VLOOKUP(ecommerce_10000[[#This Row],[City]],F:I,4,FALSE)</f>
        <v>3665.44</v>
      </c>
      <c r="R2027" s="1">
        <f>SUMIF(C:C,ecommerce_10000[[#This Row],[Category]],I:I)</f>
        <v>57542997.559999913</v>
      </c>
      <c r="S2027" s="1">
        <f>SUMIFS(I:I,C:C,C2027)</f>
        <v>57542997.559999913</v>
      </c>
      <c r="T2027" s="1" t="str">
        <f>INDEX(F:F,MATCH(ecommerce_10000[[#This Row],[TotalAmount]],I:I,0))</f>
        <v>Dubai</v>
      </c>
    </row>
    <row r="2028" spans="1:20" x14ac:dyDescent="0.3">
      <c r="A2028" s="1" t="s">
        <v>2072</v>
      </c>
      <c r="B2028" s="1" t="s">
        <v>49</v>
      </c>
      <c r="C2028" s="1" t="s">
        <v>14</v>
      </c>
      <c r="D2028" s="1" t="s">
        <v>50</v>
      </c>
      <c r="E2028" s="1" t="s">
        <v>16</v>
      </c>
      <c r="F2028" s="1" t="s">
        <v>33</v>
      </c>
      <c r="G2028">
        <v>17788.740000000002</v>
      </c>
      <c r="H2028">
        <v>1</v>
      </c>
      <c r="I2028">
        <v>17788.740000000002</v>
      </c>
      <c r="J2028">
        <v>1.39</v>
      </c>
      <c r="K2028">
        <v>299</v>
      </c>
      <c r="L2028" s="2">
        <v>45617</v>
      </c>
      <c r="O2028" t="str">
        <f>IF(ecommerce_10000[[#This Row],[Platform]]="Souq","sq",ecommerce_10000[[#This Row],[Platform]])</f>
        <v>sq</v>
      </c>
      <c r="P2028" t="str">
        <f>IF(E2028="Souq","sq",IF(E2028="Jumia","Jum",E2028))</f>
        <v>sq</v>
      </c>
      <c r="Q2028">
        <f>VLOOKUP(ecommerce_10000[[#This Row],[City]],F:I,4,FALSE)</f>
        <v>3665.44</v>
      </c>
      <c r="R2028" s="1">
        <f>SUMIF(C:C,ecommerce_10000[[#This Row],[Category]],I:I)</f>
        <v>92327183.770000085</v>
      </c>
      <c r="S2028" s="1">
        <f>SUMIFS(I:I,C:C,C2028)</f>
        <v>92327183.770000085</v>
      </c>
      <c r="T2028" s="1" t="str">
        <f>INDEX(F:F,MATCH(ecommerce_10000[[#This Row],[TotalAmount]],I:I,0))</f>
        <v>Dubai</v>
      </c>
    </row>
    <row r="2029" spans="1:20" x14ac:dyDescent="0.3">
      <c r="A2029" s="1" t="s">
        <v>2073</v>
      </c>
      <c r="B2029" s="1" t="s">
        <v>43</v>
      </c>
      <c r="C2029" s="1" t="s">
        <v>44</v>
      </c>
      <c r="D2029" s="1" t="s">
        <v>45</v>
      </c>
      <c r="E2029" s="1" t="s">
        <v>47</v>
      </c>
      <c r="F2029" s="1" t="s">
        <v>62</v>
      </c>
      <c r="G2029">
        <v>7995.01</v>
      </c>
      <c r="H2029">
        <v>2</v>
      </c>
      <c r="I2029">
        <v>15990.02</v>
      </c>
      <c r="J2029">
        <v>4.3600000000000003</v>
      </c>
      <c r="K2029">
        <v>4312</v>
      </c>
      <c r="L2029" s="2">
        <v>45366</v>
      </c>
      <c r="O2029" t="str">
        <f>IF(ecommerce_10000[[#This Row],[Platform]]="Souq","sq",ecommerce_10000[[#This Row],[Platform]])</f>
        <v>Amazon</v>
      </c>
      <c r="P2029" t="str">
        <f>IF(E2029="Souq","sq",IF(E2029="Jumia","Jum",E2029))</f>
        <v>Amazon</v>
      </c>
      <c r="Q2029">
        <f>VLOOKUP(ecommerce_10000[[#This Row],[City]],F:I,4,FALSE)</f>
        <v>27872.98</v>
      </c>
      <c r="R2029" s="1">
        <f>SUMIF(C:C,ecommerce_10000[[#This Row],[Category]],I:I)</f>
        <v>31420413.200000018</v>
      </c>
      <c r="S2029" s="1">
        <f>SUMIFS(I:I,C:C,C2029)</f>
        <v>31420413.200000018</v>
      </c>
      <c r="T2029" s="1" t="str">
        <f>INDEX(F:F,MATCH(ecommerce_10000[[#This Row],[TotalAmount]],I:I,0))</f>
        <v>Giza</v>
      </c>
    </row>
    <row r="2030" spans="1:20" x14ac:dyDescent="0.3">
      <c r="A2030" s="1" t="s">
        <v>2074</v>
      </c>
      <c r="B2030" s="1" t="s">
        <v>49</v>
      </c>
      <c r="C2030" s="1" t="s">
        <v>14</v>
      </c>
      <c r="D2030" s="1" t="s">
        <v>50</v>
      </c>
      <c r="E2030" s="1" t="s">
        <v>16</v>
      </c>
      <c r="F2030" s="1" t="s">
        <v>40</v>
      </c>
      <c r="G2030">
        <v>6934.13</v>
      </c>
      <c r="H2030">
        <v>2</v>
      </c>
      <c r="I2030">
        <v>13868.26</v>
      </c>
      <c r="J2030">
        <v>3.78</v>
      </c>
      <c r="K2030">
        <v>2749</v>
      </c>
      <c r="L2030" s="2">
        <v>45378</v>
      </c>
      <c r="O2030" t="str">
        <f>IF(ecommerce_10000[[#This Row],[Platform]]="Souq","sq",ecommerce_10000[[#This Row],[Platform]])</f>
        <v>sq</v>
      </c>
      <c r="P2030" t="str">
        <f>IF(E2030="Souq","sq",IF(E2030="Jumia","Jum",E2030))</f>
        <v>sq</v>
      </c>
      <c r="Q2030">
        <f>VLOOKUP(ecommerce_10000[[#This Row],[City]],F:I,4,FALSE)</f>
        <v>99349.3</v>
      </c>
      <c r="R2030" s="1">
        <f>SUMIF(C:C,ecommerce_10000[[#This Row],[Category]],I:I)</f>
        <v>92327183.770000085</v>
      </c>
      <c r="S2030" s="1">
        <f>SUMIFS(I:I,C:C,C2030)</f>
        <v>92327183.770000085</v>
      </c>
      <c r="T2030" s="1" t="str">
        <f>INDEX(F:F,MATCH(ecommerce_10000[[#This Row],[TotalAmount]],I:I,0))</f>
        <v>Riyadh</v>
      </c>
    </row>
    <row r="2031" spans="1:20" x14ac:dyDescent="0.3">
      <c r="A2031" s="1" t="s">
        <v>2075</v>
      </c>
      <c r="B2031" s="1" t="s">
        <v>19</v>
      </c>
      <c r="C2031" s="1" t="s">
        <v>20</v>
      </c>
      <c r="D2031" s="1" t="s">
        <v>21</v>
      </c>
      <c r="E2031" s="1" t="s">
        <v>16</v>
      </c>
      <c r="F2031" s="1" t="s">
        <v>40</v>
      </c>
      <c r="G2031">
        <v>553.95000000000005</v>
      </c>
      <c r="H2031">
        <v>1</v>
      </c>
      <c r="I2031">
        <v>553.95000000000005</v>
      </c>
      <c r="J2031">
        <v>1.35</v>
      </c>
      <c r="K2031">
        <v>893</v>
      </c>
      <c r="L2031" s="2">
        <v>45297</v>
      </c>
      <c r="O2031" t="str">
        <f>IF(ecommerce_10000[[#This Row],[Platform]]="Souq","sq",ecommerce_10000[[#This Row],[Platform]])</f>
        <v>sq</v>
      </c>
      <c r="P2031" t="str">
        <f>IF(E2031="Souq","sq",IF(E2031="Jumia","Jum",E2031))</f>
        <v>sq</v>
      </c>
      <c r="Q2031">
        <f>VLOOKUP(ecommerce_10000[[#This Row],[City]],F:I,4,FALSE)</f>
        <v>99349.3</v>
      </c>
      <c r="R2031" s="1">
        <f>SUMIF(C:C,ecommerce_10000[[#This Row],[Category]],I:I)</f>
        <v>91504159.730000004</v>
      </c>
      <c r="S2031" s="1">
        <f>SUMIFS(I:I,C:C,C2031)</f>
        <v>91504159.730000004</v>
      </c>
      <c r="T2031" s="1" t="str">
        <f>INDEX(F:F,MATCH(ecommerce_10000[[#This Row],[TotalAmount]],I:I,0))</f>
        <v>Riyadh</v>
      </c>
    </row>
    <row r="2032" spans="1:20" x14ac:dyDescent="0.3">
      <c r="A2032" s="1" t="s">
        <v>2076</v>
      </c>
      <c r="B2032" s="1" t="s">
        <v>65</v>
      </c>
      <c r="C2032" s="1" t="s">
        <v>20</v>
      </c>
      <c r="D2032" s="1" t="s">
        <v>66</v>
      </c>
      <c r="E2032" s="1" t="s">
        <v>47</v>
      </c>
      <c r="F2032" s="1" t="s">
        <v>62</v>
      </c>
      <c r="G2032">
        <v>3084.33</v>
      </c>
      <c r="H2032">
        <v>4</v>
      </c>
      <c r="I2032">
        <v>12337.32</v>
      </c>
      <c r="J2032">
        <v>4.6100000000000003</v>
      </c>
      <c r="K2032">
        <v>1581</v>
      </c>
      <c r="L2032" s="2">
        <v>45504</v>
      </c>
      <c r="O2032" t="str">
        <f>IF(ecommerce_10000[[#This Row],[Platform]]="Souq","sq",ecommerce_10000[[#This Row],[Platform]])</f>
        <v>Amazon</v>
      </c>
      <c r="P2032" t="str">
        <f>IF(E2032="Souq","sq",IF(E2032="Jumia","Jum",E2032))</f>
        <v>Amazon</v>
      </c>
      <c r="Q2032">
        <f>VLOOKUP(ecommerce_10000[[#This Row],[City]],F:I,4,FALSE)</f>
        <v>27872.98</v>
      </c>
      <c r="R2032" s="1">
        <f>SUMIF(C:C,ecommerce_10000[[#This Row],[Category]],I:I)</f>
        <v>91504159.730000004</v>
      </c>
      <c r="S2032" s="1">
        <f>SUMIFS(I:I,C:C,C2032)</f>
        <v>91504159.730000004</v>
      </c>
      <c r="T2032" s="1" t="str">
        <f>INDEX(F:F,MATCH(ecommerce_10000[[#This Row],[TotalAmount]],I:I,0))</f>
        <v>Giza</v>
      </c>
    </row>
    <row r="2033" spans="1:20" x14ac:dyDescent="0.3">
      <c r="A2033" s="1" t="s">
        <v>2077</v>
      </c>
      <c r="B2033" s="1" t="s">
        <v>38</v>
      </c>
      <c r="C2033" s="1" t="s">
        <v>20</v>
      </c>
      <c r="D2033" s="1" t="s">
        <v>39</v>
      </c>
      <c r="E2033" s="1" t="s">
        <v>47</v>
      </c>
      <c r="F2033" s="1" t="s">
        <v>28</v>
      </c>
      <c r="G2033">
        <v>6336.81</v>
      </c>
      <c r="H2033">
        <v>4</v>
      </c>
      <c r="I2033">
        <v>25347.24</v>
      </c>
      <c r="J2033">
        <v>2.94</v>
      </c>
      <c r="K2033">
        <v>4641</v>
      </c>
      <c r="L2033" s="2">
        <v>45522</v>
      </c>
      <c r="O2033" t="str">
        <f>IF(ecommerce_10000[[#This Row],[Platform]]="Souq","sq",ecommerce_10000[[#This Row],[Platform]])</f>
        <v>Amazon</v>
      </c>
      <c r="P2033" t="str">
        <f>IF(E2033="Souq","sq",IF(E2033="Jumia","Jum",E2033))</f>
        <v>Amazon</v>
      </c>
      <c r="Q2033">
        <f>VLOOKUP(ecommerce_10000[[#This Row],[City]],F:I,4,FALSE)</f>
        <v>26648.76</v>
      </c>
      <c r="R2033" s="1">
        <f>SUMIF(C:C,ecommerce_10000[[#This Row],[Category]],I:I)</f>
        <v>91504159.730000004</v>
      </c>
      <c r="S2033" s="1">
        <f>SUMIFS(I:I,C:C,C2033)</f>
        <v>91504159.730000004</v>
      </c>
      <c r="T2033" s="1" t="str">
        <f>INDEX(F:F,MATCH(ecommerce_10000[[#This Row],[TotalAmount]],I:I,0))</f>
        <v>Casablanca</v>
      </c>
    </row>
    <row r="2034" spans="1:20" x14ac:dyDescent="0.3">
      <c r="A2034" s="1" t="s">
        <v>2078</v>
      </c>
      <c r="B2034" s="1" t="s">
        <v>35</v>
      </c>
      <c r="C2034" s="1" t="s">
        <v>14</v>
      </c>
      <c r="D2034" s="1" t="s">
        <v>36</v>
      </c>
      <c r="E2034" s="1" t="s">
        <v>22</v>
      </c>
      <c r="F2034" s="1" t="s">
        <v>62</v>
      </c>
      <c r="G2034">
        <v>4559.68</v>
      </c>
      <c r="H2034">
        <v>4</v>
      </c>
      <c r="I2034">
        <v>18238.72</v>
      </c>
      <c r="J2034">
        <v>1.35</v>
      </c>
      <c r="K2034">
        <v>2011</v>
      </c>
      <c r="L2034" s="2">
        <v>45424</v>
      </c>
      <c r="O2034" t="str">
        <f>IF(ecommerce_10000[[#This Row],[Platform]]="Souq","sq",ecommerce_10000[[#This Row],[Platform]])</f>
        <v>Jumia</v>
      </c>
      <c r="P2034" t="str">
        <f>IF(E2034="Souq","sq",IF(E2034="Jumia","Jum",E2034))</f>
        <v>Jum</v>
      </c>
      <c r="Q2034">
        <f>VLOOKUP(ecommerce_10000[[#This Row],[City]],F:I,4,FALSE)</f>
        <v>27872.98</v>
      </c>
      <c r="R2034" s="1">
        <f>SUMIF(C:C,ecommerce_10000[[#This Row],[Category]],I:I)</f>
        <v>92327183.770000085</v>
      </c>
      <c r="S2034" s="1">
        <f>SUMIFS(I:I,C:C,C2034)</f>
        <v>92327183.770000085</v>
      </c>
      <c r="T2034" s="1" t="str">
        <f>INDEX(F:F,MATCH(ecommerce_10000[[#This Row],[TotalAmount]],I:I,0))</f>
        <v>Giza</v>
      </c>
    </row>
    <row r="2035" spans="1:20" x14ac:dyDescent="0.3">
      <c r="A2035" s="1" t="s">
        <v>2079</v>
      </c>
      <c r="B2035" s="1" t="s">
        <v>35</v>
      </c>
      <c r="C2035" s="1" t="s">
        <v>14</v>
      </c>
      <c r="D2035" s="1" t="s">
        <v>36</v>
      </c>
      <c r="E2035" s="1" t="s">
        <v>16</v>
      </c>
      <c r="F2035" s="1" t="s">
        <v>17</v>
      </c>
      <c r="G2035">
        <v>18631.45</v>
      </c>
      <c r="H2035">
        <v>1</v>
      </c>
      <c r="I2035">
        <v>18631.45</v>
      </c>
      <c r="J2035">
        <v>3.6</v>
      </c>
      <c r="K2035">
        <v>2941</v>
      </c>
      <c r="L2035" s="2">
        <v>45649</v>
      </c>
      <c r="O2035" t="str">
        <f>IF(ecommerce_10000[[#This Row],[Platform]]="Souq","sq",ecommerce_10000[[#This Row],[Platform]])</f>
        <v>sq</v>
      </c>
      <c r="P2035" t="str">
        <f>IF(E2035="Souq","sq",IF(E2035="Jumia","Jum",E2035))</f>
        <v>sq</v>
      </c>
      <c r="Q2035">
        <f>VLOOKUP(ecommerce_10000[[#This Row],[City]],F:I,4,FALSE)</f>
        <v>16284.02</v>
      </c>
      <c r="R2035" s="1">
        <f>SUMIF(C:C,ecommerce_10000[[#This Row],[Category]],I:I)</f>
        <v>92327183.770000085</v>
      </c>
      <c r="S2035" s="1">
        <f>SUMIFS(I:I,C:C,C2035)</f>
        <v>92327183.770000085</v>
      </c>
      <c r="T2035" s="1" t="str">
        <f>INDEX(F:F,MATCH(ecommerce_10000[[#This Row],[TotalAmount]],I:I,0))</f>
        <v>Cairo</v>
      </c>
    </row>
    <row r="2036" spans="1:20" x14ac:dyDescent="0.3">
      <c r="A2036" s="1" t="s">
        <v>2080</v>
      </c>
      <c r="B2036" s="1" t="s">
        <v>35</v>
      </c>
      <c r="C2036" s="1" t="s">
        <v>14</v>
      </c>
      <c r="D2036" s="1" t="s">
        <v>36</v>
      </c>
      <c r="E2036" s="1" t="s">
        <v>47</v>
      </c>
      <c r="F2036" s="1" t="s">
        <v>40</v>
      </c>
      <c r="G2036">
        <v>14387.28</v>
      </c>
      <c r="H2036">
        <v>5</v>
      </c>
      <c r="I2036">
        <v>71936.399999999994</v>
      </c>
      <c r="J2036">
        <v>2.82</v>
      </c>
      <c r="K2036">
        <v>1471</v>
      </c>
      <c r="L2036" s="2">
        <v>45327</v>
      </c>
      <c r="O2036" t="str">
        <f>IF(ecommerce_10000[[#This Row],[Platform]]="Souq","sq",ecommerce_10000[[#This Row],[Platform]])</f>
        <v>Amazon</v>
      </c>
      <c r="P2036" t="str">
        <f>IF(E2036="Souq","sq",IF(E2036="Jumia","Jum",E2036))</f>
        <v>Amazon</v>
      </c>
      <c r="Q2036">
        <f>VLOOKUP(ecommerce_10000[[#This Row],[City]],F:I,4,FALSE)</f>
        <v>99349.3</v>
      </c>
      <c r="R2036" s="1">
        <f>SUMIF(C:C,ecommerce_10000[[#This Row],[Category]],I:I)</f>
        <v>92327183.770000085</v>
      </c>
      <c r="S2036" s="1">
        <f>SUMIFS(I:I,C:C,C2036)</f>
        <v>92327183.770000085</v>
      </c>
      <c r="T2036" s="1" t="str">
        <f>INDEX(F:F,MATCH(ecommerce_10000[[#This Row],[TotalAmount]],I:I,0))</f>
        <v>Riyadh</v>
      </c>
    </row>
    <row r="2037" spans="1:20" x14ac:dyDescent="0.3">
      <c r="A2037" s="1" t="s">
        <v>2081</v>
      </c>
      <c r="B2037" s="1" t="s">
        <v>65</v>
      </c>
      <c r="C2037" s="1" t="s">
        <v>20</v>
      </c>
      <c r="D2037" s="1" t="s">
        <v>66</v>
      </c>
      <c r="E2037" s="1" t="s">
        <v>22</v>
      </c>
      <c r="F2037" s="1" t="s">
        <v>23</v>
      </c>
      <c r="G2037">
        <v>8515.32</v>
      </c>
      <c r="H2037">
        <v>2</v>
      </c>
      <c r="I2037">
        <v>17030.64</v>
      </c>
      <c r="J2037">
        <v>1.04</v>
      </c>
      <c r="K2037">
        <v>762</v>
      </c>
      <c r="L2037" s="2">
        <v>45443</v>
      </c>
      <c r="O2037" t="str">
        <f>IF(ecommerce_10000[[#This Row],[Platform]]="Souq","sq",ecommerce_10000[[#This Row],[Platform]])</f>
        <v>Jumia</v>
      </c>
      <c r="P2037" t="str">
        <f>IF(E2037="Souq","sq",IF(E2037="Jumia","Jum",E2037))</f>
        <v>Jum</v>
      </c>
      <c r="Q2037">
        <f>VLOOKUP(ecommerce_10000[[#This Row],[City]],F:I,4,FALSE)</f>
        <v>13290.4</v>
      </c>
      <c r="R2037" s="1">
        <f>SUMIF(C:C,ecommerce_10000[[#This Row],[Category]],I:I)</f>
        <v>91504159.730000004</v>
      </c>
      <c r="S2037" s="1">
        <f>SUMIFS(I:I,C:C,C2037)</f>
        <v>91504159.730000004</v>
      </c>
      <c r="T2037" s="1" t="str">
        <f>INDEX(F:F,MATCH(ecommerce_10000[[#This Row],[TotalAmount]],I:I,0))</f>
        <v>Alexandria</v>
      </c>
    </row>
    <row r="2038" spans="1:20" x14ac:dyDescent="0.3">
      <c r="A2038" s="1" t="s">
        <v>2082</v>
      </c>
      <c r="B2038" s="1" t="s">
        <v>53</v>
      </c>
      <c r="C2038" s="1" t="s">
        <v>31</v>
      </c>
      <c r="D2038" s="1" t="s">
        <v>54</v>
      </c>
      <c r="E2038" s="1" t="s">
        <v>16</v>
      </c>
      <c r="F2038" s="1" t="s">
        <v>23</v>
      </c>
      <c r="G2038">
        <v>18087.09</v>
      </c>
      <c r="H2038">
        <v>5</v>
      </c>
      <c r="I2038">
        <v>90435.45</v>
      </c>
      <c r="J2038">
        <v>1.53</v>
      </c>
      <c r="K2038">
        <v>2539</v>
      </c>
      <c r="L2038" s="2">
        <v>45568</v>
      </c>
      <c r="O2038" t="str">
        <f>IF(ecommerce_10000[[#This Row],[Platform]]="Souq","sq",ecommerce_10000[[#This Row],[Platform]])</f>
        <v>sq</v>
      </c>
      <c r="P2038" t="str">
        <f>IF(E2038="Souq","sq",IF(E2038="Jumia","Jum",E2038))</f>
        <v>sq</v>
      </c>
      <c r="Q2038">
        <f>VLOOKUP(ecommerce_10000[[#This Row],[City]],F:I,4,FALSE)</f>
        <v>13290.4</v>
      </c>
      <c r="R2038" s="1">
        <f>SUMIF(C:C,ecommerce_10000[[#This Row],[Category]],I:I)</f>
        <v>57542997.559999913</v>
      </c>
      <c r="S2038" s="1">
        <f>SUMIFS(I:I,C:C,C2038)</f>
        <v>57542997.559999913</v>
      </c>
      <c r="T2038" s="1" t="str">
        <f>INDEX(F:F,MATCH(ecommerce_10000[[#This Row],[TotalAmount]],I:I,0))</f>
        <v>Alexandria</v>
      </c>
    </row>
    <row r="2039" spans="1:20" x14ac:dyDescent="0.3">
      <c r="A2039" s="1" t="s">
        <v>2083</v>
      </c>
      <c r="B2039" s="1" t="s">
        <v>65</v>
      </c>
      <c r="C2039" s="1" t="s">
        <v>20</v>
      </c>
      <c r="D2039" s="1" t="s">
        <v>66</v>
      </c>
      <c r="E2039" s="1" t="s">
        <v>22</v>
      </c>
      <c r="F2039" s="1" t="s">
        <v>17</v>
      </c>
      <c r="G2039">
        <v>4606.2</v>
      </c>
      <c r="H2039">
        <v>2</v>
      </c>
      <c r="I2039">
        <v>9212.4</v>
      </c>
      <c r="J2039">
        <v>2.9</v>
      </c>
      <c r="K2039">
        <v>3507</v>
      </c>
      <c r="L2039" s="2">
        <v>45428</v>
      </c>
      <c r="O2039" t="str">
        <f>IF(ecommerce_10000[[#This Row],[Platform]]="Souq","sq",ecommerce_10000[[#This Row],[Platform]])</f>
        <v>Jumia</v>
      </c>
      <c r="P2039" t="str">
        <f>IF(E2039="Souq","sq",IF(E2039="Jumia","Jum",E2039))</f>
        <v>Jum</v>
      </c>
      <c r="Q2039">
        <f>VLOOKUP(ecommerce_10000[[#This Row],[City]],F:I,4,FALSE)</f>
        <v>16284.02</v>
      </c>
      <c r="R2039" s="1">
        <f>SUMIF(C:C,ecommerce_10000[[#This Row],[Category]],I:I)</f>
        <v>91504159.730000004</v>
      </c>
      <c r="S2039" s="1">
        <f>SUMIFS(I:I,C:C,C2039)</f>
        <v>91504159.730000004</v>
      </c>
      <c r="T2039" s="1" t="str">
        <f>INDEX(F:F,MATCH(ecommerce_10000[[#This Row],[TotalAmount]],I:I,0))</f>
        <v>Cairo</v>
      </c>
    </row>
    <row r="2040" spans="1:20" x14ac:dyDescent="0.3">
      <c r="A2040" s="1" t="s">
        <v>2084</v>
      </c>
      <c r="B2040" s="1" t="s">
        <v>43</v>
      </c>
      <c r="C2040" s="1" t="s">
        <v>44</v>
      </c>
      <c r="D2040" s="1" t="s">
        <v>45</v>
      </c>
      <c r="E2040" s="1" t="s">
        <v>22</v>
      </c>
      <c r="F2040" s="1" t="s">
        <v>17</v>
      </c>
      <c r="G2040">
        <v>15580.89</v>
      </c>
      <c r="H2040">
        <v>2</v>
      </c>
      <c r="I2040">
        <v>31161.78</v>
      </c>
      <c r="J2040">
        <v>2.02</v>
      </c>
      <c r="K2040">
        <v>1932</v>
      </c>
      <c r="L2040" s="2">
        <v>45402</v>
      </c>
      <c r="O2040" t="str">
        <f>IF(ecommerce_10000[[#This Row],[Platform]]="Souq","sq",ecommerce_10000[[#This Row],[Platform]])</f>
        <v>Jumia</v>
      </c>
      <c r="P2040" t="str">
        <f>IF(E2040="Souq","sq",IF(E2040="Jumia","Jum",E2040))</f>
        <v>Jum</v>
      </c>
      <c r="Q2040">
        <f>VLOOKUP(ecommerce_10000[[#This Row],[City]],F:I,4,FALSE)</f>
        <v>16284.02</v>
      </c>
      <c r="R2040" s="1">
        <f>SUMIF(C:C,ecommerce_10000[[#This Row],[Category]],I:I)</f>
        <v>31420413.200000018</v>
      </c>
      <c r="S2040" s="1">
        <f>SUMIFS(I:I,C:C,C2040)</f>
        <v>31420413.200000018</v>
      </c>
      <c r="T2040" s="1" t="str">
        <f>INDEX(F:F,MATCH(ecommerce_10000[[#This Row],[TotalAmount]],I:I,0))</f>
        <v>Cairo</v>
      </c>
    </row>
    <row r="2041" spans="1:20" x14ac:dyDescent="0.3">
      <c r="A2041" s="1" t="s">
        <v>2085</v>
      </c>
      <c r="B2041" s="1" t="s">
        <v>35</v>
      </c>
      <c r="C2041" s="1" t="s">
        <v>14</v>
      </c>
      <c r="D2041" s="1" t="s">
        <v>36</v>
      </c>
      <c r="E2041" s="1" t="s">
        <v>47</v>
      </c>
      <c r="F2041" s="1" t="s">
        <v>17</v>
      </c>
      <c r="G2041">
        <v>11630.86</v>
      </c>
      <c r="H2041">
        <v>2</v>
      </c>
      <c r="I2041">
        <v>23261.72</v>
      </c>
      <c r="J2041">
        <v>4.71</v>
      </c>
      <c r="K2041">
        <v>3125</v>
      </c>
      <c r="L2041" s="2">
        <v>45586</v>
      </c>
      <c r="O2041" t="str">
        <f>IF(ecommerce_10000[[#This Row],[Platform]]="Souq","sq",ecommerce_10000[[#This Row],[Platform]])</f>
        <v>Amazon</v>
      </c>
      <c r="P2041" t="str">
        <f>IF(E2041="Souq","sq",IF(E2041="Jumia","Jum",E2041))</f>
        <v>Amazon</v>
      </c>
      <c r="Q2041">
        <f>VLOOKUP(ecommerce_10000[[#This Row],[City]],F:I,4,FALSE)</f>
        <v>16284.02</v>
      </c>
      <c r="R2041" s="1">
        <f>SUMIF(C:C,ecommerce_10000[[#This Row],[Category]],I:I)</f>
        <v>92327183.770000085</v>
      </c>
      <c r="S2041" s="1">
        <f>SUMIFS(I:I,C:C,C2041)</f>
        <v>92327183.770000085</v>
      </c>
      <c r="T2041" s="1" t="str">
        <f>INDEX(F:F,MATCH(ecommerce_10000[[#This Row],[TotalAmount]],I:I,0))</f>
        <v>Cairo</v>
      </c>
    </row>
    <row r="2042" spans="1:20" x14ac:dyDescent="0.3">
      <c r="A2042" s="1" t="s">
        <v>2086</v>
      </c>
      <c r="B2042" s="1" t="s">
        <v>30</v>
      </c>
      <c r="C2042" s="1" t="s">
        <v>31</v>
      </c>
      <c r="D2042" s="1" t="s">
        <v>32</v>
      </c>
      <c r="E2042" s="1" t="s">
        <v>16</v>
      </c>
      <c r="F2042" s="1" t="s">
        <v>28</v>
      </c>
      <c r="G2042">
        <v>11702.49</v>
      </c>
      <c r="H2042">
        <v>2</v>
      </c>
      <c r="I2042">
        <v>23404.98</v>
      </c>
      <c r="J2042">
        <v>3.68</v>
      </c>
      <c r="K2042">
        <v>3357</v>
      </c>
      <c r="L2042" s="2">
        <v>45360</v>
      </c>
      <c r="O2042" t="str">
        <f>IF(ecommerce_10000[[#This Row],[Platform]]="Souq","sq",ecommerce_10000[[#This Row],[Platform]])</f>
        <v>sq</v>
      </c>
      <c r="P2042" t="str">
        <f>IF(E2042="Souq","sq",IF(E2042="Jumia","Jum",E2042))</f>
        <v>sq</v>
      </c>
      <c r="Q2042">
        <f>VLOOKUP(ecommerce_10000[[#This Row],[City]],F:I,4,FALSE)</f>
        <v>26648.76</v>
      </c>
      <c r="R2042" s="1">
        <f>SUMIF(C:C,ecommerce_10000[[#This Row],[Category]],I:I)</f>
        <v>57542997.559999913</v>
      </c>
      <c r="S2042" s="1">
        <f>SUMIFS(I:I,C:C,C2042)</f>
        <v>57542997.559999913</v>
      </c>
      <c r="T2042" s="1" t="str">
        <f>INDEX(F:F,MATCH(ecommerce_10000[[#This Row],[TotalAmount]],I:I,0))</f>
        <v>Casablanca</v>
      </c>
    </row>
    <row r="2043" spans="1:20" x14ac:dyDescent="0.3">
      <c r="A2043" s="1" t="s">
        <v>2087</v>
      </c>
      <c r="B2043" s="1" t="s">
        <v>65</v>
      </c>
      <c r="C2043" s="1" t="s">
        <v>20</v>
      </c>
      <c r="D2043" s="1" t="s">
        <v>66</v>
      </c>
      <c r="E2043" s="1" t="s">
        <v>16</v>
      </c>
      <c r="F2043" s="1" t="s">
        <v>62</v>
      </c>
      <c r="G2043">
        <v>5521.17</v>
      </c>
      <c r="H2043">
        <v>5</v>
      </c>
      <c r="I2043">
        <v>27605.85</v>
      </c>
      <c r="J2043">
        <v>1.18</v>
      </c>
      <c r="K2043">
        <v>3903</v>
      </c>
      <c r="L2043" s="2">
        <v>45595</v>
      </c>
      <c r="O2043" t="str">
        <f>IF(ecommerce_10000[[#This Row],[Platform]]="Souq","sq",ecommerce_10000[[#This Row],[Platform]])</f>
        <v>sq</v>
      </c>
      <c r="P2043" t="str">
        <f>IF(E2043="Souq","sq",IF(E2043="Jumia","Jum",E2043))</f>
        <v>sq</v>
      </c>
      <c r="Q2043">
        <f>VLOOKUP(ecommerce_10000[[#This Row],[City]],F:I,4,FALSE)</f>
        <v>27872.98</v>
      </c>
      <c r="R2043" s="1">
        <f>SUMIF(C:C,ecommerce_10000[[#This Row],[Category]],I:I)</f>
        <v>91504159.730000004</v>
      </c>
      <c r="S2043" s="1">
        <f>SUMIFS(I:I,C:C,C2043)</f>
        <v>91504159.730000004</v>
      </c>
      <c r="T2043" s="1" t="str">
        <f>INDEX(F:F,MATCH(ecommerce_10000[[#This Row],[TotalAmount]],I:I,0))</f>
        <v>Giza</v>
      </c>
    </row>
    <row r="2044" spans="1:20" x14ac:dyDescent="0.3">
      <c r="A2044" s="1" t="s">
        <v>2088</v>
      </c>
      <c r="B2044" s="1" t="s">
        <v>35</v>
      </c>
      <c r="C2044" s="1" t="s">
        <v>14</v>
      </c>
      <c r="D2044" s="1" t="s">
        <v>36</v>
      </c>
      <c r="E2044" s="1" t="s">
        <v>22</v>
      </c>
      <c r="F2044" s="1" t="s">
        <v>23</v>
      </c>
      <c r="G2044">
        <v>12864.8</v>
      </c>
      <c r="H2044">
        <v>1</v>
      </c>
      <c r="I2044">
        <v>12864.8</v>
      </c>
      <c r="J2044">
        <v>2.57</v>
      </c>
      <c r="K2044">
        <v>4438</v>
      </c>
      <c r="L2044" s="2">
        <v>45314</v>
      </c>
      <c r="O2044" t="str">
        <f>IF(ecommerce_10000[[#This Row],[Platform]]="Souq","sq",ecommerce_10000[[#This Row],[Platform]])</f>
        <v>Jumia</v>
      </c>
      <c r="P2044" t="str">
        <f>IF(E2044="Souq","sq",IF(E2044="Jumia","Jum",E2044))</f>
        <v>Jum</v>
      </c>
      <c r="Q2044">
        <f>VLOOKUP(ecommerce_10000[[#This Row],[City]],F:I,4,FALSE)</f>
        <v>13290.4</v>
      </c>
      <c r="R2044" s="1">
        <f>SUMIF(C:C,ecommerce_10000[[#This Row],[Category]],I:I)</f>
        <v>92327183.770000085</v>
      </c>
      <c r="S2044" s="1">
        <f>SUMIFS(I:I,C:C,C2044)</f>
        <v>92327183.770000085</v>
      </c>
      <c r="T2044" s="1" t="str">
        <f>INDEX(F:F,MATCH(ecommerce_10000[[#This Row],[TotalAmount]],I:I,0))</f>
        <v>Alexandria</v>
      </c>
    </row>
    <row r="2045" spans="1:20" x14ac:dyDescent="0.3">
      <c r="A2045" s="1" t="s">
        <v>2089</v>
      </c>
      <c r="B2045" s="1" t="s">
        <v>65</v>
      </c>
      <c r="C2045" s="1" t="s">
        <v>20</v>
      </c>
      <c r="D2045" s="1" t="s">
        <v>66</v>
      </c>
      <c r="E2045" s="1" t="s">
        <v>47</v>
      </c>
      <c r="F2045" s="1" t="s">
        <v>17</v>
      </c>
      <c r="G2045">
        <v>10650</v>
      </c>
      <c r="H2045">
        <v>2</v>
      </c>
      <c r="I2045">
        <v>21300</v>
      </c>
      <c r="J2045">
        <v>1.79</v>
      </c>
      <c r="K2045">
        <v>1883</v>
      </c>
      <c r="L2045" s="2">
        <v>45632</v>
      </c>
      <c r="O2045" t="str">
        <f>IF(ecommerce_10000[[#This Row],[Platform]]="Souq","sq",ecommerce_10000[[#This Row],[Platform]])</f>
        <v>Amazon</v>
      </c>
      <c r="P2045" t="str">
        <f>IF(E2045="Souq","sq",IF(E2045="Jumia","Jum",E2045))</f>
        <v>Amazon</v>
      </c>
      <c r="Q2045">
        <f>VLOOKUP(ecommerce_10000[[#This Row],[City]],F:I,4,FALSE)</f>
        <v>16284.02</v>
      </c>
      <c r="R2045" s="1">
        <f>SUMIF(C:C,ecommerce_10000[[#This Row],[Category]],I:I)</f>
        <v>91504159.730000004</v>
      </c>
      <c r="S2045" s="1">
        <f>SUMIFS(I:I,C:C,C2045)</f>
        <v>91504159.730000004</v>
      </c>
      <c r="T2045" s="1" t="str">
        <f>INDEX(F:F,MATCH(ecommerce_10000[[#This Row],[TotalAmount]],I:I,0))</f>
        <v>Cairo</v>
      </c>
    </row>
    <row r="2046" spans="1:20" x14ac:dyDescent="0.3">
      <c r="A2046" s="1" t="s">
        <v>2090</v>
      </c>
      <c r="B2046" s="1" t="s">
        <v>53</v>
      </c>
      <c r="C2046" s="1" t="s">
        <v>31</v>
      </c>
      <c r="D2046" s="1" t="s">
        <v>54</v>
      </c>
      <c r="E2046" s="1" t="s">
        <v>47</v>
      </c>
      <c r="F2046" s="1" t="s">
        <v>62</v>
      </c>
      <c r="G2046">
        <v>5890.35</v>
      </c>
      <c r="H2046">
        <v>1</v>
      </c>
      <c r="I2046">
        <v>5890.35</v>
      </c>
      <c r="J2046">
        <v>4.3099999999999996</v>
      </c>
      <c r="K2046">
        <v>3338</v>
      </c>
      <c r="L2046" s="2">
        <v>45441</v>
      </c>
      <c r="O2046" t="str">
        <f>IF(ecommerce_10000[[#This Row],[Platform]]="Souq","sq",ecommerce_10000[[#This Row],[Platform]])</f>
        <v>Amazon</v>
      </c>
      <c r="P2046" t="str">
        <f>IF(E2046="Souq","sq",IF(E2046="Jumia","Jum",E2046))</f>
        <v>Amazon</v>
      </c>
      <c r="Q2046">
        <f>VLOOKUP(ecommerce_10000[[#This Row],[City]],F:I,4,FALSE)</f>
        <v>27872.98</v>
      </c>
      <c r="R2046" s="1">
        <f>SUMIF(C:C,ecommerce_10000[[#This Row],[Category]],I:I)</f>
        <v>57542997.559999913</v>
      </c>
      <c r="S2046" s="1">
        <f>SUMIFS(I:I,C:C,C2046)</f>
        <v>57542997.559999913</v>
      </c>
      <c r="T2046" s="1" t="str">
        <f>INDEX(F:F,MATCH(ecommerce_10000[[#This Row],[TotalAmount]],I:I,0))</f>
        <v>Giza</v>
      </c>
    </row>
    <row r="2047" spans="1:20" x14ac:dyDescent="0.3">
      <c r="A2047" s="1" t="s">
        <v>2091</v>
      </c>
      <c r="B2047" s="1" t="s">
        <v>53</v>
      </c>
      <c r="C2047" s="1" t="s">
        <v>31</v>
      </c>
      <c r="D2047" s="1" t="s">
        <v>54</v>
      </c>
      <c r="E2047" s="1" t="s">
        <v>22</v>
      </c>
      <c r="F2047" s="1" t="s">
        <v>33</v>
      </c>
      <c r="G2047">
        <v>1929.19</v>
      </c>
      <c r="H2047">
        <v>4</v>
      </c>
      <c r="I2047">
        <v>7716.76</v>
      </c>
      <c r="J2047">
        <v>4.58</v>
      </c>
      <c r="K2047">
        <v>3828</v>
      </c>
      <c r="L2047" s="2">
        <v>45487</v>
      </c>
      <c r="O2047" t="str">
        <f>IF(ecommerce_10000[[#This Row],[Platform]]="Souq","sq",ecommerce_10000[[#This Row],[Platform]])</f>
        <v>Jumia</v>
      </c>
      <c r="P2047" t="str">
        <f>IF(E2047="Souq","sq",IF(E2047="Jumia","Jum",E2047))</f>
        <v>Jum</v>
      </c>
      <c r="Q2047">
        <f>VLOOKUP(ecommerce_10000[[#This Row],[City]],F:I,4,FALSE)</f>
        <v>3665.44</v>
      </c>
      <c r="R2047" s="1">
        <f>SUMIF(C:C,ecommerce_10000[[#This Row],[Category]],I:I)</f>
        <v>57542997.559999913</v>
      </c>
      <c r="S2047" s="1">
        <f>SUMIFS(I:I,C:C,C2047)</f>
        <v>57542997.559999913</v>
      </c>
      <c r="T2047" s="1" t="str">
        <f>INDEX(F:F,MATCH(ecommerce_10000[[#This Row],[TotalAmount]],I:I,0))</f>
        <v>Dubai</v>
      </c>
    </row>
    <row r="2048" spans="1:20" x14ac:dyDescent="0.3">
      <c r="A2048" s="1" t="s">
        <v>2092</v>
      </c>
      <c r="B2048" s="1" t="s">
        <v>25</v>
      </c>
      <c r="C2048" s="1" t="s">
        <v>26</v>
      </c>
      <c r="D2048" s="1" t="s">
        <v>27</v>
      </c>
      <c r="E2048" s="1" t="s">
        <v>22</v>
      </c>
      <c r="F2048" s="1" t="s">
        <v>40</v>
      </c>
      <c r="G2048">
        <v>18401.150000000001</v>
      </c>
      <c r="H2048">
        <v>1</v>
      </c>
      <c r="I2048">
        <v>18401.150000000001</v>
      </c>
      <c r="J2048">
        <v>4.38</v>
      </c>
      <c r="K2048">
        <v>37</v>
      </c>
      <c r="L2048" s="2">
        <v>45538</v>
      </c>
      <c r="O2048" t="str">
        <f>IF(ecommerce_10000[[#This Row],[Platform]]="Souq","sq",ecommerce_10000[[#This Row],[Platform]])</f>
        <v>Jumia</v>
      </c>
      <c r="P2048" t="str">
        <f>IF(E2048="Souq","sq",IF(E2048="Jumia","Jum",E2048))</f>
        <v>Jum</v>
      </c>
      <c r="Q2048">
        <f>VLOOKUP(ecommerce_10000[[#This Row],[City]],F:I,4,FALSE)</f>
        <v>99349.3</v>
      </c>
      <c r="R2048" s="1">
        <f>SUMIF(C:C,ecommerce_10000[[#This Row],[Category]],I:I)</f>
        <v>29200970.130000021</v>
      </c>
      <c r="S2048" s="1">
        <f>SUMIFS(I:I,C:C,C2048)</f>
        <v>29200970.130000021</v>
      </c>
      <c r="T2048" s="1" t="str">
        <f>INDEX(F:F,MATCH(ecommerce_10000[[#This Row],[TotalAmount]],I:I,0))</f>
        <v>Riyadh</v>
      </c>
    </row>
    <row r="2049" spans="1:20" x14ac:dyDescent="0.3">
      <c r="A2049" s="1" t="s">
        <v>2093</v>
      </c>
      <c r="B2049" s="1" t="s">
        <v>19</v>
      </c>
      <c r="C2049" s="1" t="s">
        <v>20</v>
      </c>
      <c r="D2049" s="1" t="s">
        <v>21</v>
      </c>
      <c r="E2049" s="1" t="s">
        <v>22</v>
      </c>
      <c r="F2049" s="1" t="s">
        <v>17</v>
      </c>
      <c r="G2049">
        <v>8560.94</v>
      </c>
      <c r="H2049">
        <v>2</v>
      </c>
      <c r="I2049">
        <v>17121.88</v>
      </c>
      <c r="J2049">
        <v>4.1100000000000003</v>
      </c>
      <c r="K2049">
        <v>2339</v>
      </c>
      <c r="L2049" s="2">
        <v>45602</v>
      </c>
      <c r="O2049" t="str">
        <f>IF(ecommerce_10000[[#This Row],[Platform]]="Souq","sq",ecommerce_10000[[#This Row],[Platform]])</f>
        <v>Jumia</v>
      </c>
      <c r="P2049" t="str">
        <f>IF(E2049="Souq","sq",IF(E2049="Jumia","Jum",E2049))</f>
        <v>Jum</v>
      </c>
      <c r="Q2049">
        <f>VLOOKUP(ecommerce_10000[[#This Row],[City]],F:I,4,FALSE)</f>
        <v>16284.02</v>
      </c>
      <c r="R2049" s="1">
        <f>SUMIF(C:C,ecommerce_10000[[#This Row],[Category]],I:I)</f>
        <v>91504159.730000004</v>
      </c>
      <c r="S2049" s="1">
        <f>SUMIFS(I:I,C:C,C2049)</f>
        <v>91504159.730000004</v>
      </c>
      <c r="T2049" s="1" t="str">
        <f>INDEX(F:F,MATCH(ecommerce_10000[[#This Row],[TotalAmount]],I:I,0))</f>
        <v>Cairo</v>
      </c>
    </row>
    <row r="2050" spans="1:20" x14ac:dyDescent="0.3">
      <c r="A2050" s="1" t="s">
        <v>2094</v>
      </c>
      <c r="B2050" s="1" t="s">
        <v>19</v>
      </c>
      <c r="C2050" s="1" t="s">
        <v>20</v>
      </c>
      <c r="D2050" s="1" t="s">
        <v>21</v>
      </c>
      <c r="E2050" s="1" t="s">
        <v>22</v>
      </c>
      <c r="F2050" s="1" t="s">
        <v>40</v>
      </c>
      <c r="G2050">
        <v>15249.46</v>
      </c>
      <c r="H2050">
        <v>2</v>
      </c>
      <c r="I2050">
        <v>30498.92</v>
      </c>
      <c r="J2050">
        <v>3.26</v>
      </c>
      <c r="K2050">
        <v>1872</v>
      </c>
      <c r="L2050" s="2">
        <v>45580</v>
      </c>
      <c r="O2050" t="str">
        <f>IF(ecommerce_10000[[#This Row],[Platform]]="Souq","sq",ecommerce_10000[[#This Row],[Platform]])</f>
        <v>Jumia</v>
      </c>
      <c r="P2050" t="str">
        <f>IF(E2050="Souq","sq",IF(E2050="Jumia","Jum",E2050))</f>
        <v>Jum</v>
      </c>
      <c r="Q2050">
        <f>VLOOKUP(ecommerce_10000[[#This Row],[City]],F:I,4,FALSE)</f>
        <v>99349.3</v>
      </c>
      <c r="R2050" s="1">
        <f>SUMIF(C:C,ecommerce_10000[[#This Row],[Category]],I:I)</f>
        <v>91504159.730000004</v>
      </c>
      <c r="S2050" s="1">
        <f>SUMIFS(I:I,C:C,C2050)</f>
        <v>91504159.730000004</v>
      </c>
      <c r="T2050" s="1" t="str">
        <f>INDEX(F:F,MATCH(ecommerce_10000[[#This Row],[TotalAmount]],I:I,0))</f>
        <v>Riyadh</v>
      </c>
    </row>
    <row r="2051" spans="1:20" x14ac:dyDescent="0.3">
      <c r="A2051" s="1" t="s">
        <v>2095</v>
      </c>
      <c r="B2051" s="1" t="s">
        <v>13</v>
      </c>
      <c r="C2051" s="1" t="s">
        <v>14</v>
      </c>
      <c r="D2051" s="1" t="s">
        <v>15</v>
      </c>
      <c r="E2051" s="1" t="s">
        <v>22</v>
      </c>
      <c r="F2051" s="1" t="s">
        <v>28</v>
      </c>
      <c r="G2051">
        <v>11665.79</v>
      </c>
      <c r="H2051">
        <v>4</v>
      </c>
      <c r="I2051">
        <v>46663.16</v>
      </c>
      <c r="J2051">
        <v>1.46</v>
      </c>
      <c r="K2051">
        <v>2744</v>
      </c>
      <c r="L2051" s="2">
        <v>45567</v>
      </c>
      <c r="O2051" t="str">
        <f>IF(ecommerce_10000[[#This Row],[Platform]]="Souq","sq",ecommerce_10000[[#This Row],[Platform]])</f>
        <v>Jumia</v>
      </c>
      <c r="P2051" t="str">
        <f>IF(E2051="Souq","sq",IF(E2051="Jumia","Jum",E2051))</f>
        <v>Jum</v>
      </c>
      <c r="Q2051">
        <f>VLOOKUP(ecommerce_10000[[#This Row],[City]],F:I,4,FALSE)</f>
        <v>26648.76</v>
      </c>
      <c r="R2051" s="1">
        <f>SUMIF(C:C,ecommerce_10000[[#This Row],[Category]],I:I)</f>
        <v>92327183.770000085</v>
      </c>
      <c r="S2051" s="1">
        <f>SUMIFS(I:I,C:C,C2051)</f>
        <v>92327183.770000085</v>
      </c>
      <c r="T2051" s="1" t="str">
        <f>INDEX(F:F,MATCH(ecommerce_10000[[#This Row],[TotalAmount]],I:I,0))</f>
        <v>Casablanca</v>
      </c>
    </row>
    <row r="2052" spans="1:20" x14ac:dyDescent="0.3">
      <c r="A2052" s="1" t="s">
        <v>2096</v>
      </c>
      <c r="B2052" s="1" t="s">
        <v>53</v>
      </c>
      <c r="C2052" s="1" t="s">
        <v>31</v>
      </c>
      <c r="D2052" s="1" t="s">
        <v>54</v>
      </c>
      <c r="E2052" s="1" t="s">
        <v>22</v>
      </c>
      <c r="F2052" s="1" t="s">
        <v>28</v>
      </c>
      <c r="G2052">
        <v>19094.96</v>
      </c>
      <c r="H2052">
        <v>3</v>
      </c>
      <c r="I2052">
        <v>57284.88</v>
      </c>
      <c r="J2052">
        <v>4.84</v>
      </c>
      <c r="K2052">
        <v>3211</v>
      </c>
      <c r="L2052" s="2">
        <v>45623</v>
      </c>
      <c r="O2052" t="str">
        <f>IF(ecommerce_10000[[#This Row],[Platform]]="Souq","sq",ecommerce_10000[[#This Row],[Platform]])</f>
        <v>Jumia</v>
      </c>
      <c r="P2052" t="str">
        <f>IF(E2052="Souq","sq",IF(E2052="Jumia","Jum",E2052))</f>
        <v>Jum</v>
      </c>
      <c r="Q2052">
        <f>VLOOKUP(ecommerce_10000[[#This Row],[City]],F:I,4,FALSE)</f>
        <v>26648.76</v>
      </c>
      <c r="R2052" s="1">
        <f>SUMIF(C:C,ecommerce_10000[[#This Row],[Category]],I:I)</f>
        <v>57542997.559999913</v>
      </c>
      <c r="S2052" s="1">
        <f>SUMIFS(I:I,C:C,C2052)</f>
        <v>57542997.559999913</v>
      </c>
      <c r="T2052" s="1" t="str">
        <f>INDEX(F:F,MATCH(ecommerce_10000[[#This Row],[TotalAmount]],I:I,0))</f>
        <v>Casablanca</v>
      </c>
    </row>
    <row r="2053" spans="1:20" x14ac:dyDescent="0.3">
      <c r="A2053" s="1" t="s">
        <v>2097</v>
      </c>
      <c r="B2053" s="1" t="s">
        <v>35</v>
      </c>
      <c r="C2053" s="1" t="s">
        <v>14</v>
      </c>
      <c r="D2053" s="1" t="s">
        <v>36</v>
      </c>
      <c r="E2053" s="1" t="s">
        <v>22</v>
      </c>
      <c r="F2053" s="1" t="s">
        <v>40</v>
      </c>
      <c r="G2053">
        <v>8893.8700000000008</v>
      </c>
      <c r="H2053">
        <v>2</v>
      </c>
      <c r="I2053">
        <v>17787.740000000002</v>
      </c>
      <c r="J2053">
        <v>2.64</v>
      </c>
      <c r="K2053">
        <v>797</v>
      </c>
      <c r="L2053" s="2">
        <v>45431</v>
      </c>
      <c r="O2053" t="str">
        <f>IF(ecommerce_10000[[#This Row],[Platform]]="Souq","sq",ecommerce_10000[[#This Row],[Platform]])</f>
        <v>Jumia</v>
      </c>
      <c r="P2053" t="str">
        <f>IF(E2053="Souq","sq",IF(E2053="Jumia","Jum",E2053))</f>
        <v>Jum</v>
      </c>
      <c r="Q2053">
        <f>VLOOKUP(ecommerce_10000[[#This Row],[City]],F:I,4,FALSE)</f>
        <v>99349.3</v>
      </c>
      <c r="R2053" s="1">
        <f>SUMIF(C:C,ecommerce_10000[[#This Row],[Category]],I:I)</f>
        <v>92327183.770000085</v>
      </c>
      <c r="S2053" s="1">
        <f>SUMIFS(I:I,C:C,C2053)</f>
        <v>92327183.770000085</v>
      </c>
      <c r="T2053" s="1" t="str">
        <f>INDEX(F:F,MATCH(ecommerce_10000[[#This Row],[TotalAmount]],I:I,0))</f>
        <v>Riyadh</v>
      </c>
    </row>
    <row r="2054" spans="1:20" x14ac:dyDescent="0.3">
      <c r="A2054" s="1" t="s">
        <v>2098</v>
      </c>
      <c r="B2054" s="1" t="s">
        <v>13</v>
      </c>
      <c r="C2054" s="1" t="s">
        <v>14</v>
      </c>
      <c r="D2054" s="1" t="s">
        <v>15</v>
      </c>
      <c r="E2054" s="1" t="s">
        <v>22</v>
      </c>
      <c r="F2054" s="1" t="s">
        <v>33</v>
      </c>
      <c r="G2054">
        <v>12177.88</v>
      </c>
      <c r="H2054">
        <v>1</v>
      </c>
      <c r="I2054">
        <v>12177.88</v>
      </c>
      <c r="J2054">
        <v>3.19</v>
      </c>
      <c r="K2054">
        <v>268</v>
      </c>
      <c r="L2054" s="2">
        <v>45306</v>
      </c>
      <c r="O2054" t="str">
        <f>IF(ecommerce_10000[[#This Row],[Platform]]="Souq","sq",ecommerce_10000[[#This Row],[Platform]])</f>
        <v>Jumia</v>
      </c>
      <c r="P2054" t="str">
        <f>IF(E2054="Souq","sq",IF(E2054="Jumia","Jum",E2054))</f>
        <v>Jum</v>
      </c>
      <c r="Q2054">
        <f>VLOOKUP(ecommerce_10000[[#This Row],[City]],F:I,4,FALSE)</f>
        <v>3665.44</v>
      </c>
      <c r="R2054" s="1">
        <f>SUMIF(C:C,ecommerce_10000[[#This Row],[Category]],I:I)</f>
        <v>92327183.770000085</v>
      </c>
      <c r="S2054" s="1">
        <f>SUMIFS(I:I,C:C,C2054)</f>
        <v>92327183.770000085</v>
      </c>
      <c r="T2054" s="1" t="str">
        <f>INDEX(F:F,MATCH(ecommerce_10000[[#This Row],[TotalAmount]],I:I,0))</f>
        <v>Dubai</v>
      </c>
    </row>
    <row r="2055" spans="1:20" x14ac:dyDescent="0.3">
      <c r="A2055" s="1" t="s">
        <v>2099</v>
      </c>
      <c r="B2055" s="1" t="s">
        <v>43</v>
      </c>
      <c r="C2055" s="1" t="s">
        <v>44</v>
      </c>
      <c r="D2055" s="1" t="s">
        <v>45</v>
      </c>
      <c r="E2055" s="1" t="s">
        <v>16</v>
      </c>
      <c r="F2055" s="1" t="s">
        <v>33</v>
      </c>
      <c r="G2055">
        <v>6031.61</v>
      </c>
      <c r="H2055">
        <v>2</v>
      </c>
      <c r="I2055">
        <v>12063.22</v>
      </c>
      <c r="J2055">
        <v>4.79</v>
      </c>
      <c r="K2055">
        <v>3372</v>
      </c>
      <c r="L2055" s="2">
        <v>45457</v>
      </c>
      <c r="O2055" t="str">
        <f>IF(ecommerce_10000[[#This Row],[Platform]]="Souq","sq",ecommerce_10000[[#This Row],[Platform]])</f>
        <v>sq</v>
      </c>
      <c r="P2055" t="str">
        <f>IF(E2055="Souq","sq",IF(E2055="Jumia","Jum",E2055))</f>
        <v>sq</v>
      </c>
      <c r="Q2055">
        <f>VLOOKUP(ecommerce_10000[[#This Row],[City]],F:I,4,FALSE)</f>
        <v>3665.44</v>
      </c>
      <c r="R2055" s="1">
        <f>SUMIF(C:C,ecommerce_10000[[#This Row],[Category]],I:I)</f>
        <v>31420413.200000018</v>
      </c>
      <c r="S2055" s="1">
        <f>SUMIFS(I:I,C:C,C2055)</f>
        <v>31420413.200000018</v>
      </c>
      <c r="T2055" s="1" t="str">
        <f>INDEX(F:F,MATCH(ecommerce_10000[[#This Row],[TotalAmount]],I:I,0))</f>
        <v>Dubai</v>
      </c>
    </row>
    <row r="2056" spans="1:20" x14ac:dyDescent="0.3">
      <c r="A2056" s="1" t="s">
        <v>2100</v>
      </c>
      <c r="B2056" s="1" t="s">
        <v>53</v>
      </c>
      <c r="C2056" s="1" t="s">
        <v>31</v>
      </c>
      <c r="D2056" s="1" t="s">
        <v>54</v>
      </c>
      <c r="E2056" s="1" t="s">
        <v>22</v>
      </c>
      <c r="F2056" s="1" t="s">
        <v>17</v>
      </c>
      <c r="G2056">
        <v>10722.93</v>
      </c>
      <c r="H2056">
        <v>3</v>
      </c>
      <c r="I2056">
        <v>32168.79</v>
      </c>
      <c r="J2056">
        <v>1.04</v>
      </c>
      <c r="K2056">
        <v>4969</v>
      </c>
      <c r="L2056" s="2">
        <v>45596</v>
      </c>
      <c r="O2056" t="str">
        <f>IF(ecommerce_10000[[#This Row],[Platform]]="Souq","sq",ecommerce_10000[[#This Row],[Platform]])</f>
        <v>Jumia</v>
      </c>
      <c r="P2056" t="str">
        <f>IF(E2056="Souq","sq",IF(E2056="Jumia","Jum",E2056))</f>
        <v>Jum</v>
      </c>
      <c r="Q2056">
        <f>VLOOKUP(ecommerce_10000[[#This Row],[City]],F:I,4,FALSE)</f>
        <v>16284.02</v>
      </c>
      <c r="R2056" s="1">
        <f>SUMIF(C:C,ecommerce_10000[[#This Row],[Category]],I:I)</f>
        <v>57542997.559999913</v>
      </c>
      <c r="S2056" s="1">
        <f>SUMIFS(I:I,C:C,C2056)</f>
        <v>57542997.559999913</v>
      </c>
      <c r="T2056" s="1" t="str">
        <f>INDEX(F:F,MATCH(ecommerce_10000[[#This Row],[TotalAmount]],I:I,0))</f>
        <v>Cairo</v>
      </c>
    </row>
    <row r="2057" spans="1:20" x14ac:dyDescent="0.3">
      <c r="A2057" s="1" t="s">
        <v>2101</v>
      </c>
      <c r="B2057" s="1" t="s">
        <v>49</v>
      </c>
      <c r="C2057" s="1" t="s">
        <v>14</v>
      </c>
      <c r="D2057" s="1" t="s">
        <v>50</v>
      </c>
      <c r="E2057" s="1" t="s">
        <v>22</v>
      </c>
      <c r="F2057" s="1" t="s">
        <v>23</v>
      </c>
      <c r="G2057">
        <v>16206.35</v>
      </c>
      <c r="H2057">
        <v>4</v>
      </c>
      <c r="I2057">
        <v>64825.4</v>
      </c>
      <c r="J2057">
        <v>4.9000000000000004</v>
      </c>
      <c r="K2057">
        <v>3590</v>
      </c>
      <c r="L2057" s="2">
        <v>45626</v>
      </c>
      <c r="O2057" t="str">
        <f>IF(ecommerce_10000[[#This Row],[Platform]]="Souq","sq",ecommerce_10000[[#This Row],[Platform]])</f>
        <v>Jumia</v>
      </c>
      <c r="P2057" t="str">
        <f>IF(E2057="Souq","sq",IF(E2057="Jumia","Jum",E2057))</f>
        <v>Jum</v>
      </c>
      <c r="Q2057">
        <f>VLOOKUP(ecommerce_10000[[#This Row],[City]],F:I,4,FALSE)</f>
        <v>13290.4</v>
      </c>
      <c r="R2057" s="1">
        <f>SUMIF(C:C,ecommerce_10000[[#This Row],[Category]],I:I)</f>
        <v>92327183.770000085</v>
      </c>
      <c r="S2057" s="1">
        <f>SUMIFS(I:I,C:C,C2057)</f>
        <v>92327183.770000085</v>
      </c>
      <c r="T2057" s="1" t="str">
        <f>INDEX(F:F,MATCH(ecommerce_10000[[#This Row],[TotalAmount]],I:I,0))</f>
        <v>Alexandria</v>
      </c>
    </row>
    <row r="2058" spans="1:20" x14ac:dyDescent="0.3">
      <c r="A2058" s="1" t="s">
        <v>2102</v>
      </c>
      <c r="B2058" s="1" t="s">
        <v>65</v>
      </c>
      <c r="C2058" s="1" t="s">
        <v>20</v>
      </c>
      <c r="D2058" s="1" t="s">
        <v>66</v>
      </c>
      <c r="E2058" s="1" t="s">
        <v>16</v>
      </c>
      <c r="F2058" s="1" t="s">
        <v>28</v>
      </c>
      <c r="G2058">
        <v>4579.1099999999997</v>
      </c>
      <c r="H2058">
        <v>2</v>
      </c>
      <c r="I2058">
        <v>9158.2199999999993</v>
      </c>
      <c r="J2058">
        <v>3.37</v>
      </c>
      <c r="K2058">
        <v>1288</v>
      </c>
      <c r="L2058" s="2">
        <v>45307</v>
      </c>
      <c r="O2058" t="str">
        <f>IF(ecommerce_10000[[#This Row],[Platform]]="Souq","sq",ecommerce_10000[[#This Row],[Platform]])</f>
        <v>sq</v>
      </c>
      <c r="P2058" t="str">
        <f>IF(E2058="Souq","sq",IF(E2058="Jumia","Jum",E2058))</f>
        <v>sq</v>
      </c>
      <c r="Q2058">
        <f>VLOOKUP(ecommerce_10000[[#This Row],[City]],F:I,4,FALSE)</f>
        <v>26648.76</v>
      </c>
      <c r="R2058" s="1">
        <f>SUMIF(C:C,ecommerce_10000[[#This Row],[Category]],I:I)</f>
        <v>91504159.730000004</v>
      </c>
      <c r="S2058" s="1">
        <f>SUMIFS(I:I,C:C,C2058)</f>
        <v>91504159.730000004</v>
      </c>
      <c r="T2058" s="1" t="str">
        <f>INDEX(F:F,MATCH(ecommerce_10000[[#This Row],[TotalAmount]],I:I,0))</f>
        <v>Casablanca</v>
      </c>
    </row>
    <row r="2059" spans="1:20" x14ac:dyDescent="0.3">
      <c r="A2059" s="1" t="s">
        <v>2103</v>
      </c>
      <c r="B2059" s="1" t="s">
        <v>43</v>
      </c>
      <c r="C2059" s="1" t="s">
        <v>44</v>
      </c>
      <c r="D2059" s="1" t="s">
        <v>45</v>
      </c>
      <c r="E2059" s="1" t="s">
        <v>16</v>
      </c>
      <c r="F2059" s="1" t="s">
        <v>17</v>
      </c>
      <c r="G2059">
        <v>12383.16</v>
      </c>
      <c r="H2059">
        <v>2</v>
      </c>
      <c r="I2059">
        <v>24766.32</v>
      </c>
      <c r="J2059">
        <v>1.4</v>
      </c>
      <c r="K2059">
        <v>3188</v>
      </c>
      <c r="L2059" s="2">
        <v>45303</v>
      </c>
      <c r="O2059" t="str">
        <f>IF(ecommerce_10000[[#This Row],[Platform]]="Souq","sq",ecommerce_10000[[#This Row],[Platform]])</f>
        <v>sq</v>
      </c>
      <c r="P2059" t="str">
        <f>IF(E2059="Souq","sq",IF(E2059="Jumia","Jum",E2059))</f>
        <v>sq</v>
      </c>
      <c r="Q2059">
        <f>VLOOKUP(ecommerce_10000[[#This Row],[City]],F:I,4,FALSE)</f>
        <v>16284.02</v>
      </c>
      <c r="R2059" s="1">
        <f>SUMIF(C:C,ecommerce_10000[[#This Row],[Category]],I:I)</f>
        <v>31420413.200000018</v>
      </c>
      <c r="S2059" s="1">
        <f>SUMIFS(I:I,C:C,C2059)</f>
        <v>31420413.200000018</v>
      </c>
      <c r="T2059" s="1" t="str">
        <f>INDEX(F:F,MATCH(ecommerce_10000[[#This Row],[TotalAmount]],I:I,0))</f>
        <v>Cairo</v>
      </c>
    </row>
    <row r="2060" spans="1:20" x14ac:dyDescent="0.3">
      <c r="A2060" s="1" t="s">
        <v>2104</v>
      </c>
      <c r="B2060" s="1" t="s">
        <v>35</v>
      </c>
      <c r="C2060" s="1" t="s">
        <v>14</v>
      </c>
      <c r="D2060" s="1" t="s">
        <v>36</v>
      </c>
      <c r="E2060" s="1" t="s">
        <v>16</v>
      </c>
      <c r="F2060" s="1" t="s">
        <v>62</v>
      </c>
      <c r="G2060">
        <v>13559.21</v>
      </c>
      <c r="H2060">
        <v>2</v>
      </c>
      <c r="I2060">
        <v>27118.42</v>
      </c>
      <c r="J2060">
        <v>3.91</v>
      </c>
      <c r="K2060">
        <v>4068</v>
      </c>
      <c r="L2060" s="2">
        <v>45429</v>
      </c>
      <c r="O2060" t="str">
        <f>IF(ecommerce_10000[[#This Row],[Platform]]="Souq","sq",ecommerce_10000[[#This Row],[Platform]])</f>
        <v>sq</v>
      </c>
      <c r="P2060" t="str">
        <f>IF(E2060="Souq","sq",IF(E2060="Jumia","Jum",E2060))</f>
        <v>sq</v>
      </c>
      <c r="Q2060">
        <f>VLOOKUP(ecommerce_10000[[#This Row],[City]],F:I,4,FALSE)</f>
        <v>27872.98</v>
      </c>
      <c r="R2060" s="1">
        <f>SUMIF(C:C,ecommerce_10000[[#This Row],[Category]],I:I)</f>
        <v>92327183.770000085</v>
      </c>
      <c r="S2060" s="1">
        <f>SUMIFS(I:I,C:C,C2060)</f>
        <v>92327183.770000085</v>
      </c>
      <c r="T2060" s="1" t="str">
        <f>INDEX(F:F,MATCH(ecommerce_10000[[#This Row],[TotalAmount]],I:I,0))</f>
        <v>Giza</v>
      </c>
    </row>
    <row r="2061" spans="1:20" x14ac:dyDescent="0.3">
      <c r="A2061" s="1" t="s">
        <v>2105</v>
      </c>
      <c r="B2061" s="1" t="s">
        <v>35</v>
      </c>
      <c r="C2061" s="1" t="s">
        <v>14</v>
      </c>
      <c r="D2061" s="1" t="s">
        <v>36</v>
      </c>
      <c r="E2061" s="1" t="s">
        <v>16</v>
      </c>
      <c r="F2061" s="1" t="s">
        <v>28</v>
      </c>
      <c r="G2061">
        <v>7531.72</v>
      </c>
      <c r="H2061">
        <v>4</v>
      </c>
      <c r="I2061">
        <v>30126.880000000001</v>
      </c>
      <c r="J2061">
        <v>3.54</v>
      </c>
      <c r="K2061">
        <v>3450</v>
      </c>
      <c r="L2061" s="2">
        <v>45404</v>
      </c>
      <c r="O2061" t="str">
        <f>IF(ecommerce_10000[[#This Row],[Platform]]="Souq","sq",ecommerce_10000[[#This Row],[Platform]])</f>
        <v>sq</v>
      </c>
      <c r="P2061" t="str">
        <f>IF(E2061="Souq","sq",IF(E2061="Jumia","Jum",E2061))</f>
        <v>sq</v>
      </c>
      <c r="Q2061">
        <f>VLOOKUP(ecommerce_10000[[#This Row],[City]],F:I,4,FALSE)</f>
        <v>26648.76</v>
      </c>
      <c r="R2061" s="1">
        <f>SUMIF(C:C,ecommerce_10000[[#This Row],[Category]],I:I)</f>
        <v>92327183.770000085</v>
      </c>
      <c r="S2061" s="1">
        <f>SUMIFS(I:I,C:C,C2061)</f>
        <v>92327183.770000085</v>
      </c>
      <c r="T2061" s="1" t="str">
        <f>INDEX(F:F,MATCH(ecommerce_10000[[#This Row],[TotalAmount]],I:I,0))</f>
        <v>Casablanca</v>
      </c>
    </row>
    <row r="2062" spans="1:20" x14ac:dyDescent="0.3">
      <c r="A2062" s="1" t="s">
        <v>2106</v>
      </c>
      <c r="B2062" s="1" t="s">
        <v>53</v>
      </c>
      <c r="C2062" s="1" t="s">
        <v>31</v>
      </c>
      <c r="D2062" s="1" t="s">
        <v>54</v>
      </c>
      <c r="E2062" s="1" t="s">
        <v>47</v>
      </c>
      <c r="F2062" s="1" t="s">
        <v>23</v>
      </c>
      <c r="G2062">
        <v>16388.27</v>
      </c>
      <c r="H2062">
        <v>4</v>
      </c>
      <c r="I2062">
        <v>65553.08</v>
      </c>
      <c r="J2062">
        <v>1.69</v>
      </c>
      <c r="K2062">
        <v>2330</v>
      </c>
      <c r="L2062" s="2">
        <v>45553</v>
      </c>
      <c r="O2062" t="str">
        <f>IF(ecommerce_10000[[#This Row],[Platform]]="Souq","sq",ecommerce_10000[[#This Row],[Platform]])</f>
        <v>Amazon</v>
      </c>
      <c r="P2062" t="str">
        <f>IF(E2062="Souq","sq",IF(E2062="Jumia","Jum",E2062))</f>
        <v>Amazon</v>
      </c>
      <c r="Q2062">
        <f>VLOOKUP(ecommerce_10000[[#This Row],[City]],F:I,4,FALSE)</f>
        <v>13290.4</v>
      </c>
      <c r="R2062" s="1">
        <f>SUMIF(C:C,ecommerce_10000[[#This Row],[Category]],I:I)</f>
        <v>57542997.559999913</v>
      </c>
      <c r="S2062" s="1">
        <f>SUMIFS(I:I,C:C,C2062)</f>
        <v>57542997.559999913</v>
      </c>
      <c r="T2062" s="1" t="str">
        <f>INDEX(F:F,MATCH(ecommerce_10000[[#This Row],[TotalAmount]],I:I,0))</f>
        <v>Alexandria</v>
      </c>
    </row>
    <row r="2063" spans="1:20" x14ac:dyDescent="0.3">
      <c r="A2063" s="1" t="s">
        <v>2107</v>
      </c>
      <c r="B2063" s="1" t="s">
        <v>25</v>
      </c>
      <c r="C2063" s="1" t="s">
        <v>26</v>
      </c>
      <c r="D2063" s="1" t="s">
        <v>27</v>
      </c>
      <c r="E2063" s="1" t="s">
        <v>16</v>
      </c>
      <c r="F2063" s="1" t="s">
        <v>62</v>
      </c>
      <c r="G2063">
        <v>11011.12</v>
      </c>
      <c r="H2063">
        <v>1</v>
      </c>
      <c r="I2063">
        <v>11011.12</v>
      </c>
      <c r="J2063">
        <v>3.61</v>
      </c>
      <c r="K2063">
        <v>3757</v>
      </c>
      <c r="L2063" s="2">
        <v>45489</v>
      </c>
      <c r="O2063" t="str">
        <f>IF(ecommerce_10000[[#This Row],[Platform]]="Souq","sq",ecommerce_10000[[#This Row],[Platform]])</f>
        <v>sq</v>
      </c>
      <c r="P2063" t="str">
        <f>IF(E2063="Souq","sq",IF(E2063="Jumia","Jum",E2063))</f>
        <v>sq</v>
      </c>
      <c r="Q2063">
        <f>VLOOKUP(ecommerce_10000[[#This Row],[City]],F:I,4,FALSE)</f>
        <v>27872.98</v>
      </c>
      <c r="R2063" s="1">
        <f>SUMIF(C:C,ecommerce_10000[[#This Row],[Category]],I:I)</f>
        <v>29200970.130000021</v>
      </c>
      <c r="S2063" s="1">
        <f>SUMIFS(I:I,C:C,C2063)</f>
        <v>29200970.130000021</v>
      </c>
      <c r="T2063" s="1" t="str">
        <f>INDEX(F:F,MATCH(ecommerce_10000[[#This Row],[TotalAmount]],I:I,0))</f>
        <v>Giza</v>
      </c>
    </row>
    <row r="2064" spans="1:20" x14ac:dyDescent="0.3">
      <c r="A2064" s="1" t="s">
        <v>2108</v>
      </c>
      <c r="B2064" s="1" t="s">
        <v>65</v>
      </c>
      <c r="C2064" s="1" t="s">
        <v>20</v>
      </c>
      <c r="D2064" s="1" t="s">
        <v>66</v>
      </c>
      <c r="E2064" s="1" t="s">
        <v>47</v>
      </c>
      <c r="F2064" s="1" t="s">
        <v>17</v>
      </c>
      <c r="G2064">
        <v>19436.95</v>
      </c>
      <c r="H2064">
        <v>4</v>
      </c>
      <c r="I2064">
        <v>77747.8</v>
      </c>
      <c r="J2064">
        <v>2.63</v>
      </c>
      <c r="K2064">
        <v>3503</v>
      </c>
      <c r="L2064" s="2">
        <v>45321</v>
      </c>
      <c r="O2064" t="str">
        <f>IF(ecommerce_10000[[#This Row],[Platform]]="Souq","sq",ecommerce_10000[[#This Row],[Platform]])</f>
        <v>Amazon</v>
      </c>
      <c r="P2064" t="str">
        <f>IF(E2064="Souq","sq",IF(E2064="Jumia","Jum",E2064))</f>
        <v>Amazon</v>
      </c>
      <c r="Q2064">
        <f>VLOOKUP(ecommerce_10000[[#This Row],[City]],F:I,4,FALSE)</f>
        <v>16284.02</v>
      </c>
      <c r="R2064" s="1">
        <f>SUMIF(C:C,ecommerce_10000[[#This Row],[Category]],I:I)</f>
        <v>91504159.730000004</v>
      </c>
      <c r="S2064" s="1">
        <f>SUMIFS(I:I,C:C,C2064)</f>
        <v>91504159.730000004</v>
      </c>
      <c r="T2064" s="1" t="str">
        <f>INDEX(F:F,MATCH(ecommerce_10000[[#This Row],[TotalAmount]],I:I,0))</f>
        <v>Cairo</v>
      </c>
    </row>
    <row r="2065" spans="1:20" x14ac:dyDescent="0.3">
      <c r="A2065" s="1" t="s">
        <v>2109</v>
      </c>
      <c r="B2065" s="1" t="s">
        <v>38</v>
      </c>
      <c r="C2065" s="1" t="s">
        <v>20</v>
      </c>
      <c r="D2065" s="1" t="s">
        <v>39</v>
      </c>
      <c r="E2065" s="1" t="s">
        <v>22</v>
      </c>
      <c r="F2065" s="1" t="s">
        <v>40</v>
      </c>
      <c r="G2065">
        <v>7224.51</v>
      </c>
      <c r="H2065">
        <v>1</v>
      </c>
      <c r="I2065">
        <v>7224.51</v>
      </c>
      <c r="J2065">
        <v>2.2599999999999998</v>
      </c>
      <c r="K2065">
        <v>146</v>
      </c>
      <c r="L2065" s="2">
        <v>45629</v>
      </c>
      <c r="O2065" t="str">
        <f>IF(ecommerce_10000[[#This Row],[Platform]]="Souq","sq",ecommerce_10000[[#This Row],[Platform]])</f>
        <v>Jumia</v>
      </c>
      <c r="P2065" t="str">
        <f>IF(E2065="Souq","sq",IF(E2065="Jumia","Jum",E2065))</f>
        <v>Jum</v>
      </c>
      <c r="Q2065">
        <f>VLOOKUP(ecommerce_10000[[#This Row],[City]],F:I,4,FALSE)</f>
        <v>99349.3</v>
      </c>
      <c r="R2065" s="1">
        <f>SUMIF(C:C,ecommerce_10000[[#This Row],[Category]],I:I)</f>
        <v>91504159.730000004</v>
      </c>
      <c r="S2065" s="1">
        <f>SUMIFS(I:I,C:C,C2065)</f>
        <v>91504159.730000004</v>
      </c>
      <c r="T2065" s="1" t="str">
        <f>INDEX(F:F,MATCH(ecommerce_10000[[#This Row],[TotalAmount]],I:I,0))</f>
        <v>Riyadh</v>
      </c>
    </row>
    <row r="2066" spans="1:20" x14ac:dyDescent="0.3">
      <c r="A2066" s="1" t="s">
        <v>2110</v>
      </c>
      <c r="B2066" s="1" t="s">
        <v>13</v>
      </c>
      <c r="C2066" s="1" t="s">
        <v>14</v>
      </c>
      <c r="D2066" s="1" t="s">
        <v>15</v>
      </c>
      <c r="E2066" s="1" t="s">
        <v>16</v>
      </c>
      <c r="F2066" s="1" t="s">
        <v>17</v>
      </c>
      <c r="G2066">
        <v>12398.73</v>
      </c>
      <c r="H2066">
        <v>4</v>
      </c>
      <c r="I2066">
        <v>49594.92</v>
      </c>
      <c r="J2066">
        <v>2.4300000000000002</v>
      </c>
      <c r="K2066">
        <v>1367</v>
      </c>
      <c r="L2066" s="2">
        <v>45362</v>
      </c>
      <c r="O2066" t="str">
        <f>IF(ecommerce_10000[[#This Row],[Platform]]="Souq","sq",ecommerce_10000[[#This Row],[Platform]])</f>
        <v>sq</v>
      </c>
      <c r="P2066" t="str">
        <f>IF(E2066="Souq","sq",IF(E2066="Jumia","Jum",E2066))</f>
        <v>sq</v>
      </c>
      <c r="Q2066">
        <f>VLOOKUP(ecommerce_10000[[#This Row],[City]],F:I,4,FALSE)</f>
        <v>16284.02</v>
      </c>
      <c r="R2066" s="1">
        <f>SUMIF(C:C,ecommerce_10000[[#This Row],[Category]],I:I)</f>
        <v>92327183.770000085</v>
      </c>
      <c r="S2066" s="1">
        <f>SUMIFS(I:I,C:C,C2066)</f>
        <v>92327183.770000085</v>
      </c>
      <c r="T2066" s="1" t="str">
        <f>INDEX(F:F,MATCH(ecommerce_10000[[#This Row],[TotalAmount]],I:I,0))</f>
        <v>Cairo</v>
      </c>
    </row>
    <row r="2067" spans="1:20" x14ac:dyDescent="0.3">
      <c r="A2067" s="1" t="s">
        <v>2111</v>
      </c>
      <c r="B2067" s="1" t="s">
        <v>25</v>
      </c>
      <c r="C2067" s="1" t="s">
        <v>26</v>
      </c>
      <c r="D2067" s="1" t="s">
        <v>27</v>
      </c>
      <c r="E2067" s="1" t="s">
        <v>22</v>
      </c>
      <c r="F2067" s="1" t="s">
        <v>17</v>
      </c>
      <c r="G2067">
        <v>13563.24</v>
      </c>
      <c r="H2067">
        <v>2</v>
      </c>
      <c r="I2067">
        <v>27126.48</v>
      </c>
      <c r="J2067">
        <v>2.93</v>
      </c>
      <c r="K2067">
        <v>1062</v>
      </c>
      <c r="L2067" s="2">
        <v>45302</v>
      </c>
      <c r="O2067" t="str">
        <f>IF(ecommerce_10000[[#This Row],[Platform]]="Souq","sq",ecommerce_10000[[#This Row],[Platform]])</f>
        <v>Jumia</v>
      </c>
      <c r="P2067" t="str">
        <f>IF(E2067="Souq","sq",IF(E2067="Jumia","Jum",E2067))</f>
        <v>Jum</v>
      </c>
      <c r="Q2067">
        <f>VLOOKUP(ecommerce_10000[[#This Row],[City]],F:I,4,FALSE)</f>
        <v>16284.02</v>
      </c>
      <c r="R2067" s="1">
        <f>SUMIF(C:C,ecommerce_10000[[#This Row],[Category]],I:I)</f>
        <v>29200970.130000021</v>
      </c>
      <c r="S2067" s="1">
        <f>SUMIFS(I:I,C:C,C2067)</f>
        <v>29200970.130000021</v>
      </c>
      <c r="T2067" s="1" t="str">
        <f>INDEX(F:F,MATCH(ecommerce_10000[[#This Row],[TotalAmount]],I:I,0))</f>
        <v>Cairo</v>
      </c>
    </row>
    <row r="2068" spans="1:20" x14ac:dyDescent="0.3">
      <c r="A2068" s="1" t="s">
        <v>2112</v>
      </c>
      <c r="B2068" s="1" t="s">
        <v>25</v>
      </c>
      <c r="C2068" s="1" t="s">
        <v>26</v>
      </c>
      <c r="D2068" s="1" t="s">
        <v>27</v>
      </c>
      <c r="E2068" s="1" t="s">
        <v>22</v>
      </c>
      <c r="F2068" s="1" t="s">
        <v>62</v>
      </c>
      <c r="G2068">
        <v>2925.71</v>
      </c>
      <c r="H2068">
        <v>4</v>
      </c>
      <c r="I2068">
        <v>11702.84</v>
      </c>
      <c r="J2068">
        <v>3.98</v>
      </c>
      <c r="K2068">
        <v>1131</v>
      </c>
      <c r="L2068" s="2">
        <v>45558</v>
      </c>
      <c r="O2068" t="str">
        <f>IF(ecommerce_10000[[#This Row],[Platform]]="Souq","sq",ecommerce_10000[[#This Row],[Platform]])</f>
        <v>Jumia</v>
      </c>
      <c r="P2068" t="str">
        <f>IF(E2068="Souq","sq",IF(E2068="Jumia","Jum",E2068))</f>
        <v>Jum</v>
      </c>
      <c r="Q2068">
        <f>VLOOKUP(ecommerce_10000[[#This Row],[City]],F:I,4,FALSE)</f>
        <v>27872.98</v>
      </c>
      <c r="R2068" s="1">
        <f>SUMIF(C:C,ecommerce_10000[[#This Row],[Category]],I:I)</f>
        <v>29200970.130000021</v>
      </c>
      <c r="S2068" s="1">
        <f>SUMIFS(I:I,C:C,C2068)</f>
        <v>29200970.130000021</v>
      </c>
      <c r="T2068" s="1" t="str">
        <f>INDEX(F:F,MATCH(ecommerce_10000[[#This Row],[TotalAmount]],I:I,0))</f>
        <v>Giza</v>
      </c>
    </row>
    <row r="2069" spans="1:20" x14ac:dyDescent="0.3">
      <c r="A2069" s="1" t="s">
        <v>2113</v>
      </c>
      <c r="B2069" s="1" t="s">
        <v>25</v>
      </c>
      <c r="C2069" s="1" t="s">
        <v>26</v>
      </c>
      <c r="D2069" s="1" t="s">
        <v>27</v>
      </c>
      <c r="E2069" s="1" t="s">
        <v>22</v>
      </c>
      <c r="F2069" s="1" t="s">
        <v>23</v>
      </c>
      <c r="G2069">
        <v>1573.11</v>
      </c>
      <c r="H2069">
        <v>3</v>
      </c>
      <c r="I2069">
        <v>4719.33</v>
      </c>
      <c r="J2069">
        <v>4.05</v>
      </c>
      <c r="K2069">
        <v>2639</v>
      </c>
      <c r="L2069" s="2">
        <v>45648</v>
      </c>
      <c r="O2069" t="str">
        <f>IF(ecommerce_10000[[#This Row],[Platform]]="Souq","sq",ecommerce_10000[[#This Row],[Platform]])</f>
        <v>Jumia</v>
      </c>
      <c r="P2069" t="str">
        <f>IF(E2069="Souq","sq",IF(E2069="Jumia","Jum",E2069))</f>
        <v>Jum</v>
      </c>
      <c r="Q2069">
        <f>VLOOKUP(ecommerce_10000[[#This Row],[City]],F:I,4,FALSE)</f>
        <v>13290.4</v>
      </c>
      <c r="R2069" s="1">
        <f>SUMIF(C:C,ecommerce_10000[[#This Row],[Category]],I:I)</f>
        <v>29200970.130000021</v>
      </c>
      <c r="S2069" s="1">
        <f>SUMIFS(I:I,C:C,C2069)</f>
        <v>29200970.130000021</v>
      </c>
      <c r="T2069" s="1" t="str">
        <f>INDEX(F:F,MATCH(ecommerce_10000[[#This Row],[TotalAmount]],I:I,0))</f>
        <v>Alexandria</v>
      </c>
    </row>
    <row r="2070" spans="1:20" x14ac:dyDescent="0.3">
      <c r="A2070" s="1" t="s">
        <v>2114</v>
      </c>
      <c r="B2070" s="1" t="s">
        <v>53</v>
      </c>
      <c r="C2070" s="1" t="s">
        <v>31</v>
      </c>
      <c r="D2070" s="1" t="s">
        <v>54</v>
      </c>
      <c r="E2070" s="1" t="s">
        <v>22</v>
      </c>
      <c r="F2070" s="1" t="s">
        <v>23</v>
      </c>
      <c r="G2070">
        <v>10990.25</v>
      </c>
      <c r="H2070">
        <v>2</v>
      </c>
      <c r="I2070">
        <v>21980.5</v>
      </c>
      <c r="J2070">
        <v>1.61</v>
      </c>
      <c r="K2070">
        <v>1606</v>
      </c>
      <c r="L2070" s="2">
        <v>45298</v>
      </c>
      <c r="O2070" t="str">
        <f>IF(ecommerce_10000[[#This Row],[Platform]]="Souq","sq",ecommerce_10000[[#This Row],[Platform]])</f>
        <v>Jumia</v>
      </c>
      <c r="P2070" t="str">
        <f>IF(E2070="Souq","sq",IF(E2070="Jumia","Jum",E2070))</f>
        <v>Jum</v>
      </c>
      <c r="Q2070">
        <f>VLOOKUP(ecommerce_10000[[#This Row],[City]],F:I,4,FALSE)</f>
        <v>13290.4</v>
      </c>
      <c r="R2070" s="1">
        <f>SUMIF(C:C,ecommerce_10000[[#This Row],[Category]],I:I)</f>
        <v>57542997.559999913</v>
      </c>
      <c r="S2070" s="1">
        <f>SUMIFS(I:I,C:C,C2070)</f>
        <v>57542997.559999913</v>
      </c>
      <c r="T2070" s="1" t="str">
        <f>INDEX(F:F,MATCH(ecommerce_10000[[#This Row],[TotalAmount]],I:I,0))</f>
        <v>Alexandria</v>
      </c>
    </row>
    <row r="2071" spans="1:20" x14ac:dyDescent="0.3">
      <c r="A2071" s="1" t="s">
        <v>2115</v>
      </c>
      <c r="B2071" s="1" t="s">
        <v>53</v>
      </c>
      <c r="C2071" s="1" t="s">
        <v>31</v>
      </c>
      <c r="D2071" s="1" t="s">
        <v>54</v>
      </c>
      <c r="E2071" s="1" t="s">
        <v>16</v>
      </c>
      <c r="F2071" s="1" t="s">
        <v>40</v>
      </c>
      <c r="G2071">
        <v>15279.03</v>
      </c>
      <c r="H2071">
        <v>2</v>
      </c>
      <c r="I2071">
        <v>30558.06</v>
      </c>
      <c r="J2071">
        <v>4.28</v>
      </c>
      <c r="K2071">
        <v>1005</v>
      </c>
      <c r="L2071" s="2">
        <v>45504</v>
      </c>
      <c r="O2071" t="str">
        <f>IF(ecommerce_10000[[#This Row],[Platform]]="Souq","sq",ecommerce_10000[[#This Row],[Platform]])</f>
        <v>sq</v>
      </c>
      <c r="P2071" t="str">
        <f>IF(E2071="Souq","sq",IF(E2071="Jumia","Jum",E2071))</f>
        <v>sq</v>
      </c>
      <c r="Q2071">
        <f>VLOOKUP(ecommerce_10000[[#This Row],[City]],F:I,4,FALSE)</f>
        <v>99349.3</v>
      </c>
      <c r="R2071" s="1">
        <f>SUMIF(C:C,ecommerce_10000[[#This Row],[Category]],I:I)</f>
        <v>57542997.559999913</v>
      </c>
      <c r="S2071" s="1">
        <f>SUMIFS(I:I,C:C,C2071)</f>
        <v>57542997.559999913</v>
      </c>
      <c r="T2071" s="1" t="str">
        <f>INDEX(F:F,MATCH(ecommerce_10000[[#This Row],[TotalAmount]],I:I,0))</f>
        <v>Riyadh</v>
      </c>
    </row>
    <row r="2072" spans="1:20" x14ac:dyDescent="0.3">
      <c r="A2072" s="1" t="s">
        <v>2116</v>
      </c>
      <c r="B2072" s="1" t="s">
        <v>65</v>
      </c>
      <c r="C2072" s="1" t="s">
        <v>20</v>
      </c>
      <c r="D2072" s="1" t="s">
        <v>66</v>
      </c>
      <c r="E2072" s="1" t="s">
        <v>47</v>
      </c>
      <c r="F2072" s="1" t="s">
        <v>33</v>
      </c>
      <c r="G2072">
        <v>16968.330000000002</v>
      </c>
      <c r="H2072">
        <v>3</v>
      </c>
      <c r="I2072">
        <v>50904.99</v>
      </c>
      <c r="J2072">
        <v>3.03</v>
      </c>
      <c r="K2072">
        <v>3917</v>
      </c>
      <c r="L2072" s="2">
        <v>45641</v>
      </c>
      <c r="O2072" t="str">
        <f>IF(ecommerce_10000[[#This Row],[Platform]]="Souq","sq",ecommerce_10000[[#This Row],[Platform]])</f>
        <v>Amazon</v>
      </c>
      <c r="P2072" t="str">
        <f>IF(E2072="Souq","sq",IF(E2072="Jumia","Jum",E2072))</f>
        <v>Amazon</v>
      </c>
      <c r="Q2072">
        <f>VLOOKUP(ecommerce_10000[[#This Row],[City]],F:I,4,FALSE)</f>
        <v>3665.44</v>
      </c>
      <c r="R2072" s="1">
        <f>SUMIF(C:C,ecommerce_10000[[#This Row],[Category]],I:I)</f>
        <v>91504159.730000004</v>
      </c>
      <c r="S2072" s="1">
        <f>SUMIFS(I:I,C:C,C2072)</f>
        <v>91504159.730000004</v>
      </c>
      <c r="T2072" s="1" t="str">
        <f>INDEX(F:F,MATCH(ecommerce_10000[[#This Row],[TotalAmount]],I:I,0))</f>
        <v>Dubai</v>
      </c>
    </row>
    <row r="2073" spans="1:20" x14ac:dyDescent="0.3">
      <c r="A2073" s="1" t="s">
        <v>2117</v>
      </c>
      <c r="B2073" s="1" t="s">
        <v>25</v>
      </c>
      <c r="C2073" s="1" t="s">
        <v>26</v>
      </c>
      <c r="D2073" s="1" t="s">
        <v>27</v>
      </c>
      <c r="E2073" s="1" t="s">
        <v>47</v>
      </c>
      <c r="F2073" s="1" t="s">
        <v>40</v>
      </c>
      <c r="G2073">
        <v>6600.68</v>
      </c>
      <c r="H2073">
        <v>4</v>
      </c>
      <c r="I2073">
        <v>26402.720000000001</v>
      </c>
      <c r="J2073">
        <v>4.01</v>
      </c>
      <c r="K2073">
        <v>1145</v>
      </c>
      <c r="L2073" s="2">
        <v>45354</v>
      </c>
      <c r="O2073" t="str">
        <f>IF(ecommerce_10000[[#This Row],[Platform]]="Souq","sq",ecommerce_10000[[#This Row],[Platform]])</f>
        <v>Amazon</v>
      </c>
      <c r="P2073" t="str">
        <f>IF(E2073="Souq","sq",IF(E2073="Jumia","Jum",E2073))</f>
        <v>Amazon</v>
      </c>
      <c r="Q2073">
        <f>VLOOKUP(ecommerce_10000[[#This Row],[City]],F:I,4,FALSE)</f>
        <v>99349.3</v>
      </c>
      <c r="R2073" s="1">
        <f>SUMIF(C:C,ecommerce_10000[[#This Row],[Category]],I:I)</f>
        <v>29200970.130000021</v>
      </c>
      <c r="S2073" s="1">
        <f>SUMIFS(I:I,C:C,C2073)</f>
        <v>29200970.130000021</v>
      </c>
      <c r="T2073" s="1" t="str">
        <f>INDEX(F:F,MATCH(ecommerce_10000[[#This Row],[TotalAmount]],I:I,0))</f>
        <v>Riyadh</v>
      </c>
    </row>
    <row r="2074" spans="1:20" x14ac:dyDescent="0.3">
      <c r="A2074" s="1" t="s">
        <v>2118</v>
      </c>
      <c r="B2074" s="1" t="s">
        <v>53</v>
      </c>
      <c r="C2074" s="1" t="s">
        <v>31</v>
      </c>
      <c r="D2074" s="1" t="s">
        <v>54</v>
      </c>
      <c r="E2074" s="1" t="s">
        <v>47</v>
      </c>
      <c r="F2074" s="1" t="s">
        <v>33</v>
      </c>
      <c r="G2074">
        <v>9226.9500000000007</v>
      </c>
      <c r="H2074">
        <v>1</v>
      </c>
      <c r="I2074">
        <v>9226.9500000000007</v>
      </c>
      <c r="J2074">
        <v>2.56</v>
      </c>
      <c r="K2074">
        <v>4726</v>
      </c>
      <c r="L2074" s="2">
        <v>45471</v>
      </c>
      <c r="O2074" t="str">
        <f>IF(ecommerce_10000[[#This Row],[Platform]]="Souq","sq",ecommerce_10000[[#This Row],[Platform]])</f>
        <v>Amazon</v>
      </c>
      <c r="P2074" t="str">
        <f>IF(E2074="Souq","sq",IF(E2074="Jumia","Jum",E2074))</f>
        <v>Amazon</v>
      </c>
      <c r="Q2074">
        <f>VLOOKUP(ecommerce_10000[[#This Row],[City]],F:I,4,FALSE)</f>
        <v>3665.44</v>
      </c>
      <c r="R2074" s="1">
        <f>SUMIF(C:C,ecommerce_10000[[#This Row],[Category]],I:I)</f>
        <v>57542997.559999913</v>
      </c>
      <c r="S2074" s="1">
        <f>SUMIFS(I:I,C:C,C2074)</f>
        <v>57542997.559999913</v>
      </c>
      <c r="T2074" s="1" t="str">
        <f>INDEX(F:F,MATCH(ecommerce_10000[[#This Row],[TotalAmount]],I:I,0))</f>
        <v>Dubai</v>
      </c>
    </row>
    <row r="2075" spans="1:20" x14ac:dyDescent="0.3">
      <c r="A2075" s="1" t="s">
        <v>2119</v>
      </c>
      <c r="B2075" s="1" t="s">
        <v>65</v>
      </c>
      <c r="C2075" s="1" t="s">
        <v>20</v>
      </c>
      <c r="D2075" s="1" t="s">
        <v>66</v>
      </c>
      <c r="E2075" s="1" t="s">
        <v>47</v>
      </c>
      <c r="F2075" s="1" t="s">
        <v>33</v>
      </c>
      <c r="G2075">
        <v>9664.3700000000008</v>
      </c>
      <c r="H2075">
        <v>4</v>
      </c>
      <c r="I2075">
        <v>38657.480000000003</v>
      </c>
      <c r="J2075">
        <v>2.37</v>
      </c>
      <c r="K2075">
        <v>1582</v>
      </c>
      <c r="L2075" s="2">
        <v>45428</v>
      </c>
      <c r="O2075" t="str">
        <f>IF(ecommerce_10000[[#This Row],[Platform]]="Souq","sq",ecommerce_10000[[#This Row],[Platform]])</f>
        <v>Amazon</v>
      </c>
      <c r="P2075" t="str">
        <f>IF(E2075="Souq","sq",IF(E2075="Jumia","Jum",E2075))</f>
        <v>Amazon</v>
      </c>
      <c r="Q2075">
        <f>VLOOKUP(ecommerce_10000[[#This Row],[City]],F:I,4,FALSE)</f>
        <v>3665.44</v>
      </c>
      <c r="R2075" s="1">
        <f>SUMIF(C:C,ecommerce_10000[[#This Row],[Category]],I:I)</f>
        <v>91504159.730000004</v>
      </c>
      <c r="S2075" s="1">
        <f>SUMIFS(I:I,C:C,C2075)</f>
        <v>91504159.730000004</v>
      </c>
      <c r="T2075" s="1" t="str">
        <f>INDEX(F:F,MATCH(ecommerce_10000[[#This Row],[TotalAmount]],I:I,0))</f>
        <v>Dubai</v>
      </c>
    </row>
    <row r="2076" spans="1:20" x14ac:dyDescent="0.3">
      <c r="A2076" s="1" t="s">
        <v>2120</v>
      </c>
      <c r="B2076" s="1" t="s">
        <v>53</v>
      </c>
      <c r="C2076" s="1" t="s">
        <v>31</v>
      </c>
      <c r="D2076" s="1" t="s">
        <v>54</v>
      </c>
      <c r="E2076" s="1" t="s">
        <v>47</v>
      </c>
      <c r="F2076" s="1" t="s">
        <v>40</v>
      </c>
      <c r="G2076">
        <v>15973.95</v>
      </c>
      <c r="H2076">
        <v>3</v>
      </c>
      <c r="I2076">
        <v>47921.85</v>
      </c>
      <c r="J2076">
        <v>1.47</v>
      </c>
      <c r="K2076">
        <v>101</v>
      </c>
      <c r="L2076" s="2">
        <v>45351</v>
      </c>
      <c r="O2076" t="str">
        <f>IF(ecommerce_10000[[#This Row],[Platform]]="Souq","sq",ecommerce_10000[[#This Row],[Platform]])</f>
        <v>Amazon</v>
      </c>
      <c r="P2076" t="str">
        <f>IF(E2076="Souq","sq",IF(E2076="Jumia","Jum",E2076))</f>
        <v>Amazon</v>
      </c>
      <c r="Q2076">
        <f>VLOOKUP(ecommerce_10000[[#This Row],[City]],F:I,4,FALSE)</f>
        <v>99349.3</v>
      </c>
      <c r="R2076" s="1">
        <f>SUMIF(C:C,ecommerce_10000[[#This Row],[Category]],I:I)</f>
        <v>57542997.559999913</v>
      </c>
      <c r="S2076" s="1">
        <f>SUMIFS(I:I,C:C,C2076)</f>
        <v>57542997.559999913</v>
      </c>
      <c r="T2076" s="1" t="str">
        <f>INDEX(F:F,MATCH(ecommerce_10000[[#This Row],[TotalAmount]],I:I,0))</f>
        <v>Riyadh</v>
      </c>
    </row>
    <row r="2077" spans="1:20" x14ac:dyDescent="0.3">
      <c r="A2077" s="1" t="s">
        <v>2121</v>
      </c>
      <c r="B2077" s="1" t="s">
        <v>65</v>
      </c>
      <c r="C2077" s="1" t="s">
        <v>20</v>
      </c>
      <c r="D2077" s="1" t="s">
        <v>66</v>
      </c>
      <c r="E2077" s="1" t="s">
        <v>47</v>
      </c>
      <c r="F2077" s="1" t="s">
        <v>17</v>
      </c>
      <c r="G2077">
        <v>15304.37</v>
      </c>
      <c r="H2077">
        <v>1</v>
      </c>
      <c r="I2077">
        <v>15304.37</v>
      </c>
      <c r="J2077">
        <v>3.63</v>
      </c>
      <c r="K2077">
        <v>1427</v>
      </c>
      <c r="L2077" s="2">
        <v>45615</v>
      </c>
      <c r="O2077" t="str">
        <f>IF(ecommerce_10000[[#This Row],[Platform]]="Souq","sq",ecommerce_10000[[#This Row],[Platform]])</f>
        <v>Amazon</v>
      </c>
      <c r="P2077" t="str">
        <f>IF(E2077="Souq","sq",IF(E2077="Jumia","Jum",E2077))</f>
        <v>Amazon</v>
      </c>
      <c r="Q2077">
        <f>VLOOKUP(ecommerce_10000[[#This Row],[City]],F:I,4,FALSE)</f>
        <v>16284.02</v>
      </c>
      <c r="R2077" s="1">
        <f>SUMIF(C:C,ecommerce_10000[[#This Row],[Category]],I:I)</f>
        <v>91504159.730000004</v>
      </c>
      <c r="S2077" s="1">
        <f>SUMIFS(I:I,C:C,C2077)</f>
        <v>91504159.730000004</v>
      </c>
      <c r="T2077" s="1" t="str">
        <f>INDEX(F:F,MATCH(ecommerce_10000[[#This Row],[TotalAmount]],I:I,0))</f>
        <v>Cairo</v>
      </c>
    </row>
    <row r="2078" spans="1:20" x14ac:dyDescent="0.3">
      <c r="A2078" s="1" t="s">
        <v>2122</v>
      </c>
      <c r="B2078" s="1" t="s">
        <v>49</v>
      </c>
      <c r="C2078" s="1" t="s">
        <v>14</v>
      </c>
      <c r="D2078" s="1" t="s">
        <v>50</v>
      </c>
      <c r="E2078" s="1" t="s">
        <v>22</v>
      </c>
      <c r="F2078" s="1" t="s">
        <v>23</v>
      </c>
      <c r="G2078">
        <v>18834.62</v>
      </c>
      <c r="H2078">
        <v>3</v>
      </c>
      <c r="I2078">
        <v>56503.86</v>
      </c>
      <c r="J2078">
        <v>4.1399999999999997</v>
      </c>
      <c r="K2078">
        <v>4867</v>
      </c>
      <c r="L2078" s="2">
        <v>45322</v>
      </c>
      <c r="O2078" t="str">
        <f>IF(ecommerce_10000[[#This Row],[Platform]]="Souq","sq",ecommerce_10000[[#This Row],[Platform]])</f>
        <v>Jumia</v>
      </c>
      <c r="P2078" t="str">
        <f>IF(E2078="Souq","sq",IF(E2078="Jumia","Jum",E2078))</f>
        <v>Jum</v>
      </c>
      <c r="Q2078">
        <f>VLOOKUP(ecommerce_10000[[#This Row],[City]],F:I,4,FALSE)</f>
        <v>13290.4</v>
      </c>
      <c r="R2078" s="1">
        <f>SUMIF(C:C,ecommerce_10000[[#This Row],[Category]],I:I)</f>
        <v>92327183.770000085</v>
      </c>
      <c r="S2078" s="1">
        <f>SUMIFS(I:I,C:C,C2078)</f>
        <v>92327183.770000085</v>
      </c>
      <c r="T2078" s="1" t="str">
        <f>INDEX(F:F,MATCH(ecommerce_10000[[#This Row],[TotalAmount]],I:I,0))</f>
        <v>Alexandria</v>
      </c>
    </row>
    <row r="2079" spans="1:20" x14ac:dyDescent="0.3">
      <c r="A2079" s="1" t="s">
        <v>2123</v>
      </c>
      <c r="B2079" s="1" t="s">
        <v>30</v>
      </c>
      <c r="C2079" s="1" t="s">
        <v>31</v>
      </c>
      <c r="D2079" s="1" t="s">
        <v>32</v>
      </c>
      <c r="E2079" s="1" t="s">
        <v>16</v>
      </c>
      <c r="F2079" s="1" t="s">
        <v>23</v>
      </c>
      <c r="G2079">
        <v>12679.26</v>
      </c>
      <c r="H2079">
        <v>5</v>
      </c>
      <c r="I2079">
        <v>63396.3</v>
      </c>
      <c r="J2079">
        <v>1.92</v>
      </c>
      <c r="K2079">
        <v>4297</v>
      </c>
      <c r="L2079" s="2">
        <v>45324</v>
      </c>
      <c r="O2079" t="str">
        <f>IF(ecommerce_10000[[#This Row],[Platform]]="Souq","sq",ecommerce_10000[[#This Row],[Platform]])</f>
        <v>sq</v>
      </c>
      <c r="P2079" t="str">
        <f>IF(E2079="Souq","sq",IF(E2079="Jumia","Jum",E2079))</f>
        <v>sq</v>
      </c>
      <c r="Q2079">
        <f>VLOOKUP(ecommerce_10000[[#This Row],[City]],F:I,4,FALSE)</f>
        <v>13290.4</v>
      </c>
      <c r="R2079" s="1">
        <f>SUMIF(C:C,ecommerce_10000[[#This Row],[Category]],I:I)</f>
        <v>57542997.559999913</v>
      </c>
      <c r="S2079" s="1">
        <f>SUMIFS(I:I,C:C,C2079)</f>
        <v>57542997.559999913</v>
      </c>
      <c r="T2079" s="1" t="str">
        <f>INDEX(F:F,MATCH(ecommerce_10000[[#This Row],[TotalAmount]],I:I,0))</f>
        <v>Alexandria</v>
      </c>
    </row>
    <row r="2080" spans="1:20" x14ac:dyDescent="0.3">
      <c r="A2080" s="1" t="s">
        <v>2124</v>
      </c>
      <c r="B2080" s="1" t="s">
        <v>19</v>
      </c>
      <c r="C2080" s="1" t="s">
        <v>20</v>
      </c>
      <c r="D2080" s="1" t="s">
        <v>21</v>
      </c>
      <c r="E2080" s="1" t="s">
        <v>47</v>
      </c>
      <c r="F2080" s="1" t="s">
        <v>40</v>
      </c>
      <c r="G2080">
        <v>16225.05</v>
      </c>
      <c r="H2080">
        <v>2</v>
      </c>
      <c r="I2080">
        <v>32450.1</v>
      </c>
      <c r="J2080">
        <v>1.73</v>
      </c>
      <c r="K2080">
        <v>3182</v>
      </c>
      <c r="L2080" s="2">
        <v>45614</v>
      </c>
      <c r="O2080" t="str">
        <f>IF(ecommerce_10000[[#This Row],[Platform]]="Souq","sq",ecommerce_10000[[#This Row],[Platform]])</f>
        <v>Amazon</v>
      </c>
      <c r="P2080" t="str">
        <f>IF(E2080="Souq","sq",IF(E2080="Jumia","Jum",E2080))</f>
        <v>Amazon</v>
      </c>
      <c r="Q2080">
        <f>VLOOKUP(ecommerce_10000[[#This Row],[City]],F:I,4,FALSE)</f>
        <v>99349.3</v>
      </c>
      <c r="R2080" s="1">
        <f>SUMIF(C:C,ecommerce_10000[[#This Row],[Category]],I:I)</f>
        <v>91504159.730000004</v>
      </c>
      <c r="S2080" s="1">
        <f>SUMIFS(I:I,C:C,C2080)</f>
        <v>91504159.730000004</v>
      </c>
      <c r="T2080" s="1" t="str">
        <f>INDEX(F:F,MATCH(ecommerce_10000[[#This Row],[TotalAmount]],I:I,0))</f>
        <v>Riyadh</v>
      </c>
    </row>
    <row r="2081" spans="1:20" x14ac:dyDescent="0.3">
      <c r="A2081" s="1" t="s">
        <v>2125</v>
      </c>
      <c r="B2081" s="1" t="s">
        <v>19</v>
      </c>
      <c r="C2081" s="1" t="s">
        <v>20</v>
      </c>
      <c r="D2081" s="1" t="s">
        <v>21</v>
      </c>
      <c r="E2081" s="1" t="s">
        <v>47</v>
      </c>
      <c r="F2081" s="1" t="s">
        <v>33</v>
      </c>
      <c r="G2081">
        <v>8027.47</v>
      </c>
      <c r="H2081">
        <v>3</v>
      </c>
      <c r="I2081">
        <v>24082.41</v>
      </c>
      <c r="J2081">
        <v>2.5</v>
      </c>
      <c r="K2081">
        <v>3943</v>
      </c>
      <c r="L2081" s="2">
        <v>45594</v>
      </c>
      <c r="O2081" t="str">
        <f>IF(ecommerce_10000[[#This Row],[Platform]]="Souq","sq",ecommerce_10000[[#This Row],[Platform]])</f>
        <v>Amazon</v>
      </c>
      <c r="P2081" t="str">
        <f>IF(E2081="Souq","sq",IF(E2081="Jumia","Jum",E2081))</f>
        <v>Amazon</v>
      </c>
      <c r="Q2081">
        <f>VLOOKUP(ecommerce_10000[[#This Row],[City]],F:I,4,FALSE)</f>
        <v>3665.44</v>
      </c>
      <c r="R2081" s="1">
        <f>SUMIF(C:C,ecommerce_10000[[#This Row],[Category]],I:I)</f>
        <v>91504159.730000004</v>
      </c>
      <c r="S2081" s="1">
        <f>SUMIFS(I:I,C:C,C2081)</f>
        <v>91504159.730000004</v>
      </c>
      <c r="T2081" s="1" t="str">
        <f>INDEX(F:F,MATCH(ecommerce_10000[[#This Row],[TotalAmount]],I:I,0))</f>
        <v>Dubai</v>
      </c>
    </row>
    <row r="2082" spans="1:20" x14ac:dyDescent="0.3">
      <c r="A2082" s="1" t="s">
        <v>2126</v>
      </c>
      <c r="B2082" s="1" t="s">
        <v>49</v>
      </c>
      <c r="C2082" s="1" t="s">
        <v>14</v>
      </c>
      <c r="D2082" s="1" t="s">
        <v>50</v>
      </c>
      <c r="E2082" s="1" t="s">
        <v>22</v>
      </c>
      <c r="F2082" s="1" t="s">
        <v>40</v>
      </c>
      <c r="G2082">
        <v>4831.78</v>
      </c>
      <c r="H2082">
        <v>1</v>
      </c>
      <c r="I2082">
        <v>4831.78</v>
      </c>
      <c r="J2082">
        <v>2.64</v>
      </c>
      <c r="K2082">
        <v>2612</v>
      </c>
      <c r="L2082" s="2">
        <v>45574</v>
      </c>
      <c r="O2082" t="str">
        <f>IF(ecommerce_10000[[#This Row],[Platform]]="Souq","sq",ecommerce_10000[[#This Row],[Platform]])</f>
        <v>Jumia</v>
      </c>
      <c r="P2082" t="str">
        <f>IF(E2082="Souq","sq",IF(E2082="Jumia","Jum",E2082))</f>
        <v>Jum</v>
      </c>
      <c r="Q2082">
        <f>VLOOKUP(ecommerce_10000[[#This Row],[City]],F:I,4,FALSE)</f>
        <v>99349.3</v>
      </c>
      <c r="R2082" s="1">
        <f>SUMIF(C:C,ecommerce_10000[[#This Row],[Category]],I:I)</f>
        <v>92327183.770000085</v>
      </c>
      <c r="S2082" s="1">
        <f>SUMIFS(I:I,C:C,C2082)</f>
        <v>92327183.770000085</v>
      </c>
      <c r="T2082" s="1" t="str">
        <f>INDEX(F:F,MATCH(ecommerce_10000[[#This Row],[TotalAmount]],I:I,0))</f>
        <v>Riyadh</v>
      </c>
    </row>
    <row r="2083" spans="1:20" x14ac:dyDescent="0.3">
      <c r="A2083" s="1" t="s">
        <v>2127</v>
      </c>
      <c r="B2083" s="1" t="s">
        <v>13</v>
      </c>
      <c r="C2083" s="1" t="s">
        <v>14</v>
      </c>
      <c r="D2083" s="1" t="s">
        <v>15</v>
      </c>
      <c r="E2083" s="1" t="s">
        <v>16</v>
      </c>
      <c r="F2083" s="1" t="s">
        <v>23</v>
      </c>
      <c r="G2083">
        <v>14003.75</v>
      </c>
      <c r="H2083">
        <v>1</v>
      </c>
      <c r="I2083">
        <v>14003.75</v>
      </c>
      <c r="J2083">
        <v>1.93</v>
      </c>
      <c r="K2083">
        <v>4651</v>
      </c>
      <c r="L2083" s="2">
        <v>45464</v>
      </c>
      <c r="O2083" t="str">
        <f>IF(ecommerce_10000[[#This Row],[Platform]]="Souq","sq",ecommerce_10000[[#This Row],[Platform]])</f>
        <v>sq</v>
      </c>
      <c r="P2083" t="str">
        <f>IF(E2083="Souq","sq",IF(E2083="Jumia","Jum",E2083))</f>
        <v>sq</v>
      </c>
      <c r="Q2083">
        <f>VLOOKUP(ecommerce_10000[[#This Row],[City]],F:I,4,FALSE)</f>
        <v>13290.4</v>
      </c>
      <c r="R2083" s="1">
        <f>SUMIF(C:C,ecommerce_10000[[#This Row],[Category]],I:I)</f>
        <v>92327183.770000085</v>
      </c>
      <c r="S2083" s="1">
        <f>SUMIFS(I:I,C:C,C2083)</f>
        <v>92327183.770000085</v>
      </c>
      <c r="T2083" s="1" t="str">
        <f>INDEX(F:F,MATCH(ecommerce_10000[[#This Row],[TotalAmount]],I:I,0))</f>
        <v>Alexandria</v>
      </c>
    </row>
    <row r="2084" spans="1:20" x14ac:dyDescent="0.3">
      <c r="A2084" s="1" t="s">
        <v>2128</v>
      </c>
      <c r="B2084" s="1" t="s">
        <v>19</v>
      </c>
      <c r="C2084" s="1" t="s">
        <v>20</v>
      </c>
      <c r="D2084" s="1" t="s">
        <v>21</v>
      </c>
      <c r="E2084" s="1" t="s">
        <v>22</v>
      </c>
      <c r="F2084" s="1" t="s">
        <v>62</v>
      </c>
      <c r="G2084">
        <v>13225.48</v>
      </c>
      <c r="H2084">
        <v>5</v>
      </c>
      <c r="I2084">
        <v>66127.399999999994</v>
      </c>
      <c r="J2084">
        <v>4.43</v>
      </c>
      <c r="K2084">
        <v>3285</v>
      </c>
      <c r="L2084" s="2">
        <v>45377</v>
      </c>
      <c r="O2084" t="str">
        <f>IF(ecommerce_10000[[#This Row],[Platform]]="Souq","sq",ecommerce_10000[[#This Row],[Platform]])</f>
        <v>Jumia</v>
      </c>
      <c r="P2084" t="str">
        <f>IF(E2084="Souq","sq",IF(E2084="Jumia","Jum",E2084))</f>
        <v>Jum</v>
      </c>
      <c r="Q2084">
        <f>VLOOKUP(ecommerce_10000[[#This Row],[City]],F:I,4,FALSE)</f>
        <v>27872.98</v>
      </c>
      <c r="R2084" s="1">
        <f>SUMIF(C:C,ecommerce_10000[[#This Row],[Category]],I:I)</f>
        <v>91504159.730000004</v>
      </c>
      <c r="S2084" s="1">
        <f>SUMIFS(I:I,C:C,C2084)</f>
        <v>91504159.730000004</v>
      </c>
      <c r="T2084" s="1" t="str">
        <f>INDEX(F:F,MATCH(ecommerce_10000[[#This Row],[TotalAmount]],I:I,0))</f>
        <v>Giza</v>
      </c>
    </row>
    <row r="2085" spans="1:20" x14ac:dyDescent="0.3">
      <c r="A2085" s="1" t="s">
        <v>2129</v>
      </c>
      <c r="B2085" s="1" t="s">
        <v>19</v>
      </c>
      <c r="C2085" s="1" t="s">
        <v>20</v>
      </c>
      <c r="D2085" s="1" t="s">
        <v>21</v>
      </c>
      <c r="E2085" s="1" t="s">
        <v>47</v>
      </c>
      <c r="F2085" s="1" t="s">
        <v>33</v>
      </c>
      <c r="G2085">
        <v>12584.26</v>
      </c>
      <c r="H2085">
        <v>1</v>
      </c>
      <c r="I2085">
        <v>12584.26</v>
      </c>
      <c r="J2085">
        <v>3.8</v>
      </c>
      <c r="K2085">
        <v>1922</v>
      </c>
      <c r="L2085" s="2">
        <v>45463</v>
      </c>
      <c r="O2085" t="str">
        <f>IF(ecommerce_10000[[#This Row],[Platform]]="Souq","sq",ecommerce_10000[[#This Row],[Platform]])</f>
        <v>Amazon</v>
      </c>
      <c r="P2085" t="str">
        <f>IF(E2085="Souq","sq",IF(E2085="Jumia","Jum",E2085))</f>
        <v>Amazon</v>
      </c>
      <c r="Q2085">
        <f>VLOOKUP(ecommerce_10000[[#This Row],[City]],F:I,4,FALSE)</f>
        <v>3665.44</v>
      </c>
      <c r="R2085" s="1">
        <f>SUMIF(C:C,ecommerce_10000[[#This Row],[Category]],I:I)</f>
        <v>91504159.730000004</v>
      </c>
      <c r="S2085" s="1">
        <f>SUMIFS(I:I,C:C,C2085)</f>
        <v>91504159.730000004</v>
      </c>
      <c r="T2085" s="1" t="str">
        <f>INDEX(F:F,MATCH(ecommerce_10000[[#This Row],[TotalAmount]],I:I,0))</f>
        <v>Dubai</v>
      </c>
    </row>
    <row r="2086" spans="1:20" x14ac:dyDescent="0.3">
      <c r="A2086" s="1" t="s">
        <v>2130</v>
      </c>
      <c r="B2086" s="1" t="s">
        <v>49</v>
      </c>
      <c r="C2086" s="1" t="s">
        <v>14</v>
      </c>
      <c r="D2086" s="1" t="s">
        <v>50</v>
      </c>
      <c r="E2086" s="1" t="s">
        <v>16</v>
      </c>
      <c r="F2086" s="1" t="s">
        <v>23</v>
      </c>
      <c r="G2086">
        <v>13353.06</v>
      </c>
      <c r="H2086">
        <v>1</v>
      </c>
      <c r="I2086">
        <v>13353.06</v>
      </c>
      <c r="J2086">
        <v>4.0999999999999996</v>
      </c>
      <c r="K2086">
        <v>1163</v>
      </c>
      <c r="L2086" s="2">
        <v>45568</v>
      </c>
      <c r="O2086" t="str">
        <f>IF(ecommerce_10000[[#This Row],[Platform]]="Souq","sq",ecommerce_10000[[#This Row],[Platform]])</f>
        <v>sq</v>
      </c>
      <c r="P2086" t="str">
        <f>IF(E2086="Souq","sq",IF(E2086="Jumia","Jum",E2086))</f>
        <v>sq</v>
      </c>
      <c r="Q2086">
        <f>VLOOKUP(ecommerce_10000[[#This Row],[City]],F:I,4,FALSE)</f>
        <v>13290.4</v>
      </c>
      <c r="R2086" s="1">
        <f>SUMIF(C:C,ecommerce_10000[[#This Row],[Category]],I:I)</f>
        <v>92327183.770000085</v>
      </c>
      <c r="S2086" s="1">
        <f>SUMIFS(I:I,C:C,C2086)</f>
        <v>92327183.770000085</v>
      </c>
      <c r="T2086" s="1" t="str">
        <f>INDEX(F:F,MATCH(ecommerce_10000[[#This Row],[TotalAmount]],I:I,0))</f>
        <v>Alexandria</v>
      </c>
    </row>
    <row r="2087" spans="1:20" x14ac:dyDescent="0.3">
      <c r="A2087" s="1" t="s">
        <v>2131</v>
      </c>
      <c r="B2087" s="1" t="s">
        <v>65</v>
      </c>
      <c r="C2087" s="1" t="s">
        <v>20</v>
      </c>
      <c r="D2087" s="1" t="s">
        <v>66</v>
      </c>
      <c r="E2087" s="1" t="s">
        <v>22</v>
      </c>
      <c r="F2087" s="1" t="s">
        <v>40</v>
      </c>
      <c r="G2087">
        <v>3665.78</v>
      </c>
      <c r="H2087">
        <v>5</v>
      </c>
      <c r="I2087">
        <v>18328.900000000001</v>
      </c>
      <c r="J2087">
        <v>1.97</v>
      </c>
      <c r="K2087">
        <v>4670</v>
      </c>
      <c r="L2087" s="2">
        <v>45580</v>
      </c>
      <c r="O2087" t="str">
        <f>IF(ecommerce_10000[[#This Row],[Platform]]="Souq","sq",ecommerce_10000[[#This Row],[Platform]])</f>
        <v>Jumia</v>
      </c>
      <c r="P2087" t="str">
        <f>IF(E2087="Souq","sq",IF(E2087="Jumia","Jum",E2087))</f>
        <v>Jum</v>
      </c>
      <c r="Q2087">
        <f>VLOOKUP(ecommerce_10000[[#This Row],[City]],F:I,4,FALSE)</f>
        <v>99349.3</v>
      </c>
      <c r="R2087" s="1">
        <f>SUMIF(C:C,ecommerce_10000[[#This Row],[Category]],I:I)</f>
        <v>91504159.730000004</v>
      </c>
      <c r="S2087" s="1">
        <f>SUMIFS(I:I,C:C,C2087)</f>
        <v>91504159.730000004</v>
      </c>
      <c r="T2087" s="1" t="str">
        <f>INDEX(F:F,MATCH(ecommerce_10000[[#This Row],[TotalAmount]],I:I,0))</f>
        <v>Riyadh</v>
      </c>
    </row>
    <row r="2088" spans="1:20" x14ac:dyDescent="0.3">
      <c r="A2088" s="1" t="s">
        <v>2132</v>
      </c>
      <c r="B2088" s="1" t="s">
        <v>49</v>
      </c>
      <c r="C2088" s="1" t="s">
        <v>14</v>
      </c>
      <c r="D2088" s="1" t="s">
        <v>50</v>
      </c>
      <c r="E2088" s="1" t="s">
        <v>22</v>
      </c>
      <c r="F2088" s="1" t="s">
        <v>62</v>
      </c>
      <c r="G2088">
        <v>5692.3</v>
      </c>
      <c r="H2088">
        <v>5</v>
      </c>
      <c r="I2088">
        <v>28461.5</v>
      </c>
      <c r="J2088">
        <v>4.0599999999999996</v>
      </c>
      <c r="K2088">
        <v>4428</v>
      </c>
      <c r="L2088" s="2">
        <v>45438</v>
      </c>
      <c r="O2088" t="str">
        <f>IF(ecommerce_10000[[#This Row],[Platform]]="Souq","sq",ecommerce_10000[[#This Row],[Platform]])</f>
        <v>Jumia</v>
      </c>
      <c r="P2088" t="str">
        <f>IF(E2088="Souq","sq",IF(E2088="Jumia","Jum",E2088))</f>
        <v>Jum</v>
      </c>
      <c r="Q2088">
        <f>VLOOKUP(ecommerce_10000[[#This Row],[City]],F:I,4,FALSE)</f>
        <v>27872.98</v>
      </c>
      <c r="R2088" s="1">
        <f>SUMIF(C:C,ecommerce_10000[[#This Row],[Category]],I:I)</f>
        <v>92327183.770000085</v>
      </c>
      <c r="S2088" s="1">
        <f>SUMIFS(I:I,C:C,C2088)</f>
        <v>92327183.770000085</v>
      </c>
      <c r="T2088" s="1" t="str">
        <f>INDEX(F:F,MATCH(ecommerce_10000[[#This Row],[TotalAmount]],I:I,0))</f>
        <v>Giza</v>
      </c>
    </row>
    <row r="2089" spans="1:20" x14ac:dyDescent="0.3">
      <c r="A2089" s="1" t="s">
        <v>2133</v>
      </c>
      <c r="B2089" s="1" t="s">
        <v>53</v>
      </c>
      <c r="C2089" s="1" t="s">
        <v>31</v>
      </c>
      <c r="D2089" s="1" t="s">
        <v>54</v>
      </c>
      <c r="E2089" s="1" t="s">
        <v>22</v>
      </c>
      <c r="F2089" s="1" t="s">
        <v>33</v>
      </c>
      <c r="G2089">
        <v>13076.18</v>
      </c>
      <c r="H2089">
        <v>5</v>
      </c>
      <c r="I2089">
        <v>65380.9</v>
      </c>
      <c r="J2089">
        <v>2.71</v>
      </c>
      <c r="K2089">
        <v>2266</v>
      </c>
      <c r="L2089" s="2">
        <v>45606</v>
      </c>
      <c r="O2089" t="str">
        <f>IF(ecommerce_10000[[#This Row],[Platform]]="Souq","sq",ecommerce_10000[[#This Row],[Platform]])</f>
        <v>Jumia</v>
      </c>
      <c r="P2089" t="str">
        <f>IF(E2089="Souq","sq",IF(E2089="Jumia","Jum",E2089))</f>
        <v>Jum</v>
      </c>
      <c r="Q2089">
        <f>VLOOKUP(ecommerce_10000[[#This Row],[City]],F:I,4,FALSE)</f>
        <v>3665.44</v>
      </c>
      <c r="R2089" s="1">
        <f>SUMIF(C:C,ecommerce_10000[[#This Row],[Category]],I:I)</f>
        <v>57542997.559999913</v>
      </c>
      <c r="S2089" s="1">
        <f>SUMIFS(I:I,C:C,C2089)</f>
        <v>57542997.559999913</v>
      </c>
      <c r="T2089" s="1" t="str">
        <f>INDEX(F:F,MATCH(ecommerce_10000[[#This Row],[TotalAmount]],I:I,0))</f>
        <v>Dubai</v>
      </c>
    </row>
    <row r="2090" spans="1:20" x14ac:dyDescent="0.3">
      <c r="A2090" s="1" t="s">
        <v>2134</v>
      </c>
      <c r="B2090" s="1" t="s">
        <v>49</v>
      </c>
      <c r="C2090" s="1" t="s">
        <v>14</v>
      </c>
      <c r="D2090" s="1" t="s">
        <v>50</v>
      </c>
      <c r="E2090" s="1" t="s">
        <v>22</v>
      </c>
      <c r="F2090" s="1" t="s">
        <v>33</v>
      </c>
      <c r="G2090">
        <v>4639.25</v>
      </c>
      <c r="H2090">
        <v>5</v>
      </c>
      <c r="I2090">
        <v>23196.25</v>
      </c>
      <c r="J2090">
        <v>2.48</v>
      </c>
      <c r="K2090">
        <v>3729</v>
      </c>
      <c r="L2090" s="2">
        <v>45632</v>
      </c>
      <c r="O2090" t="str">
        <f>IF(ecommerce_10000[[#This Row],[Platform]]="Souq","sq",ecommerce_10000[[#This Row],[Platform]])</f>
        <v>Jumia</v>
      </c>
      <c r="P2090" t="str">
        <f>IF(E2090="Souq","sq",IF(E2090="Jumia","Jum",E2090))</f>
        <v>Jum</v>
      </c>
      <c r="Q2090">
        <f>VLOOKUP(ecommerce_10000[[#This Row],[City]],F:I,4,FALSE)</f>
        <v>3665.44</v>
      </c>
      <c r="R2090" s="1">
        <f>SUMIF(C:C,ecommerce_10000[[#This Row],[Category]],I:I)</f>
        <v>92327183.770000085</v>
      </c>
      <c r="S2090" s="1">
        <f>SUMIFS(I:I,C:C,C2090)</f>
        <v>92327183.770000085</v>
      </c>
      <c r="T2090" s="1" t="str">
        <f>INDEX(F:F,MATCH(ecommerce_10000[[#This Row],[TotalAmount]],I:I,0))</f>
        <v>Dubai</v>
      </c>
    </row>
    <row r="2091" spans="1:20" x14ac:dyDescent="0.3">
      <c r="A2091" s="1" t="s">
        <v>2135</v>
      </c>
      <c r="B2091" s="1" t="s">
        <v>30</v>
      </c>
      <c r="C2091" s="1" t="s">
        <v>31</v>
      </c>
      <c r="D2091" s="1" t="s">
        <v>32</v>
      </c>
      <c r="E2091" s="1" t="s">
        <v>47</v>
      </c>
      <c r="F2091" s="1" t="s">
        <v>23</v>
      </c>
      <c r="G2091">
        <v>2597.11</v>
      </c>
      <c r="H2091">
        <v>1</v>
      </c>
      <c r="I2091">
        <v>2597.11</v>
      </c>
      <c r="J2091">
        <v>2.73</v>
      </c>
      <c r="K2091">
        <v>4922</v>
      </c>
      <c r="L2091" s="2">
        <v>45345</v>
      </c>
      <c r="O2091" t="str">
        <f>IF(ecommerce_10000[[#This Row],[Platform]]="Souq","sq",ecommerce_10000[[#This Row],[Platform]])</f>
        <v>Amazon</v>
      </c>
      <c r="P2091" t="str">
        <f>IF(E2091="Souq","sq",IF(E2091="Jumia","Jum",E2091))</f>
        <v>Amazon</v>
      </c>
      <c r="Q2091">
        <f>VLOOKUP(ecommerce_10000[[#This Row],[City]],F:I,4,FALSE)</f>
        <v>13290.4</v>
      </c>
      <c r="R2091" s="1">
        <f>SUMIF(C:C,ecommerce_10000[[#This Row],[Category]],I:I)</f>
        <v>57542997.559999913</v>
      </c>
      <c r="S2091" s="1">
        <f>SUMIFS(I:I,C:C,C2091)</f>
        <v>57542997.559999913</v>
      </c>
      <c r="T2091" s="1" t="str">
        <f>INDEX(F:F,MATCH(ecommerce_10000[[#This Row],[TotalAmount]],I:I,0))</f>
        <v>Alexandria</v>
      </c>
    </row>
    <row r="2092" spans="1:20" x14ac:dyDescent="0.3">
      <c r="A2092" s="1" t="s">
        <v>2136</v>
      </c>
      <c r="B2092" s="1" t="s">
        <v>43</v>
      </c>
      <c r="C2092" s="1" t="s">
        <v>44</v>
      </c>
      <c r="D2092" s="1" t="s">
        <v>45</v>
      </c>
      <c r="E2092" s="1" t="s">
        <v>47</v>
      </c>
      <c r="F2092" s="1" t="s">
        <v>62</v>
      </c>
      <c r="G2092">
        <v>18820.560000000001</v>
      </c>
      <c r="H2092">
        <v>1</v>
      </c>
      <c r="I2092">
        <v>18820.560000000001</v>
      </c>
      <c r="J2092">
        <v>4.26</v>
      </c>
      <c r="K2092">
        <v>669</v>
      </c>
      <c r="L2092" s="2">
        <v>45618</v>
      </c>
      <c r="O2092" t="str">
        <f>IF(ecommerce_10000[[#This Row],[Platform]]="Souq","sq",ecommerce_10000[[#This Row],[Platform]])</f>
        <v>Amazon</v>
      </c>
      <c r="P2092" t="str">
        <f>IF(E2092="Souq","sq",IF(E2092="Jumia","Jum",E2092))</f>
        <v>Amazon</v>
      </c>
      <c r="Q2092">
        <f>VLOOKUP(ecommerce_10000[[#This Row],[City]],F:I,4,FALSE)</f>
        <v>27872.98</v>
      </c>
      <c r="R2092" s="1">
        <f>SUMIF(C:C,ecommerce_10000[[#This Row],[Category]],I:I)</f>
        <v>31420413.200000018</v>
      </c>
      <c r="S2092" s="1">
        <f>SUMIFS(I:I,C:C,C2092)</f>
        <v>31420413.200000018</v>
      </c>
      <c r="T2092" s="1" t="str">
        <f>INDEX(F:F,MATCH(ecommerce_10000[[#This Row],[TotalAmount]],I:I,0))</f>
        <v>Giza</v>
      </c>
    </row>
    <row r="2093" spans="1:20" x14ac:dyDescent="0.3">
      <c r="A2093" s="1" t="s">
        <v>2137</v>
      </c>
      <c r="B2093" s="1" t="s">
        <v>53</v>
      </c>
      <c r="C2093" s="1" t="s">
        <v>31</v>
      </c>
      <c r="D2093" s="1" t="s">
        <v>54</v>
      </c>
      <c r="E2093" s="1" t="s">
        <v>47</v>
      </c>
      <c r="F2093" s="1" t="s">
        <v>17</v>
      </c>
      <c r="G2093">
        <v>5690.27</v>
      </c>
      <c r="H2093">
        <v>4</v>
      </c>
      <c r="I2093">
        <v>22761.08</v>
      </c>
      <c r="J2093">
        <v>3.75</v>
      </c>
      <c r="K2093">
        <v>2066</v>
      </c>
      <c r="L2093" s="2">
        <v>45645</v>
      </c>
      <c r="O2093" t="str">
        <f>IF(ecommerce_10000[[#This Row],[Platform]]="Souq","sq",ecommerce_10000[[#This Row],[Platform]])</f>
        <v>Amazon</v>
      </c>
      <c r="P2093" t="str">
        <f>IF(E2093="Souq","sq",IF(E2093="Jumia","Jum",E2093))</f>
        <v>Amazon</v>
      </c>
      <c r="Q2093">
        <f>VLOOKUP(ecommerce_10000[[#This Row],[City]],F:I,4,FALSE)</f>
        <v>16284.02</v>
      </c>
      <c r="R2093" s="1">
        <f>SUMIF(C:C,ecommerce_10000[[#This Row],[Category]],I:I)</f>
        <v>57542997.559999913</v>
      </c>
      <c r="S2093" s="1">
        <f>SUMIFS(I:I,C:C,C2093)</f>
        <v>57542997.559999913</v>
      </c>
      <c r="T2093" s="1" t="str">
        <f>INDEX(F:F,MATCH(ecommerce_10000[[#This Row],[TotalAmount]],I:I,0))</f>
        <v>Cairo</v>
      </c>
    </row>
    <row r="2094" spans="1:20" x14ac:dyDescent="0.3">
      <c r="A2094" s="1" t="s">
        <v>2138</v>
      </c>
      <c r="B2094" s="1" t="s">
        <v>35</v>
      </c>
      <c r="C2094" s="1" t="s">
        <v>14</v>
      </c>
      <c r="D2094" s="1" t="s">
        <v>36</v>
      </c>
      <c r="E2094" s="1" t="s">
        <v>47</v>
      </c>
      <c r="F2094" s="1" t="s">
        <v>17</v>
      </c>
      <c r="G2094">
        <v>6947.16</v>
      </c>
      <c r="H2094">
        <v>1</v>
      </c>
      <c r="I2094">
        <v>6947.16</v>
      </c>
      <c r="J2094">
        <v>4.3099999999999996</v>
      </c>
      <c r="K2094">
        <v>4395</v>
      </c>
      <c r="L2094" s="2">
        <v>45514</v>
      </c>
      <c r="O2094" t="str">
        <f>IF(ecommerce_10000[[#This Row],[Platform]]="Souq","sq",ecommerce_10000[[#This Row],[Platform]])</f>
        <v>Amazon</v>
      </c>
      <c r="P2094" t="str">
        <f>IF(E2094="Souq","sq",IF(E2094="Jumia","Jum",E2094))</f>
        <v>Amazon</v>
      </c>
      <c r="Q2094">
        <f>VLOOKUP(ecommerce_10000[[#This Row],[City]],F:I,4,FALSE)</f>
        <v>16284.02</v>
      </c>
      <c r="R2094" s="1">
        <f>SUMIF(C:C,ecommerce_10000[[#This Row],[Category]],I:I)</f>
        <v>92327183.770000085</v>
      </c>
      <c r="S2094" s="1">
        <f>SUMIFS(I:I,C:C,C2094)</f>
        <v>92327183.770000085</v>
      </c>
      <c r="T2094" s="1" t="str">
        <f>INDEX(F:F,MATCH(ecommerce_10000[[#This Row],[TotalAmount]],I:I,0))</f>
        <v>Cairo</v>
      </c>
    </row>
    <row r="2095" spans="1:20" x14ac:dyDescent="0.3">
      <c r="A2095" s="1" t="s">
        <v>2139</v>
      </c>
      <c r="B2095" s="1" t="s">
        <v>25</v>
      </c>
      <c r="C2095" s="1" t="s">
        <v>26</v>
      </c>
      <c r="D2095" s="1" t="s">
        <v>27</v>
      </c>
      <c r="E2095" s="1" t="s">
        <v>47</v>
      </c>
      <c r="F2095" s="1" t="s">
        <v>17</v>
      </c>
      <c r="G2095">
        <v>15097.92</v>
      </c>
      <c r="H2095">
        <v>2</v>
      </c>
      <c r="I2095">
        <v>30195.84</v>
      </c>
      <c r="J2095">
        <v>2.31</v>
      </c>
      <c r="K2095">
        <v>4015</v>
      </c>
      <c r="L2095" s="2">
        <v>45443</v>
      </c>
      <c r="O2095" t="str">
        <f>IF(ecommerce_10000[[#This Row],[Platform]]="Souq","sq",ecommerce_10000[[#This Row],[Platform]])</f>
        <v>Amazon</v>
      </c>
      <c r="P2095" t="str">
        <f>IF(E2095="Souq","sq",IF(E2095="Jumia","Jum",E2095))</f>
        <v>Amazon</v>
      </c>
      <c r="Q2095">
        <f>VLOOKUP(ecommerce_10000[[#This Row],[City]],F:I,4,FALSE)</f>
        <v>16284.02</v>
      </c>
      <c r="R2095" s="1">
        <f>SUMIF(C:C,ecommerce_10000[[#This Row],[Category]],I:I)</f>
        <v>29200970.130000021</v>
      </c>
      <c r="S2095" s="1">
        <f>SUMIFS(I:I,C:C,C2095)</f>
        <v>29200970.130000021</v>
      </c>
      <c r="T2095" s="1" t="str">
        <f>INDEX(F:F,MATCH(ecommerce_10000[[#This Row],[TotalAmount]],I:I,0))</f>
        <v>Cairo</v>
      </c>
    </row>
    <row r="2096" spans="1:20" x14ac:dyDescent="0.3">
      <c r="A2096" s="1" t="s">
        <v>2140</v>
      </c>
      <c r="B2096" s="1" t="s">
        <v>35</v>
      </c>
      <c r="C2096" s="1" t="s">
        <v>14</v>
      </c>
      <c r="D2096" s="1" t="s">
        <v>36</v>
      </c>
      <c r="E2096" s="1" t="s">
        <v>16</v>
      </c>
      <c r="F2096" s="1" t="s">
        <v>62</v>
      </c>
      <c r="G2096">
        <v>15288.63</v>
      </c>
      <c r="H2096">
        <v>4</v>
      </c>
      <c r="I2096">
        <v>61154.52</v>
      </c>
      <c r="J2096">
        <v>1.83</v>
      </c>
      <c r="K2096">
        <v>3444</v>
      </c>
      <c r="L2096" s="2">
        <v>45461</v>
      </c>
      <c r="O2096" t="str">
        <f>IF(ecommerce_10000[[#This Row],[Platform]]="Souq","sq",ecommerce_10000[[#This Row],[Platform]])</f>
        <v>sq</v>
      </c>
      <c r="P2096" t="str">
        <f>IF(E2096="Souq","sq",IF(E2096="Jumia","Jum",E2096))</f>
        <v>sq</v>
      </c>
      <c r="Q2096">
        <f>VLOOKUP(ecommerce_10000[[#This Row],[City]],F:I,4,FALSE)</f>
        <v>27872.98</v>
      </c>
      <c r="R2096" s="1">
        <f>SUMIF(C:C,ecommerce_10000[[#This Row],[Category]],I:I)</f>
        <v>92327183.770000085</v>
      </c>
      <c r="S2096" s="1">
        <f>SUMIFS(I:I,C:C,C2096)</f>
        <v>92327183.770000085</v>
      </c>
      <c r="T2096" s="1" t="str">
        <f>INDEX(F:F,MATCH(ecommerce_10000[[#This Row],[TotalAmount]],I:I,0))</f>
        <v>Giza</v>
      </c>
    </row>
    <row r="2097" spans="1:20" x14ac:dyDescent="0.3">
      <c r="A2097" s="1" t="s">
        <v>2141</v>
      </c>
      <c r="B2097" s="1" t="s">
        <v>38</v>
      </c>
      <c r="C2097" s="1" t="s">
        <v>20</v>
      </c>
      <c r="D2097" s="1" t="s">
        <v>39</v>
      </c>
      <c r="E2097" s="1" t="s">
        <v>47</v>
      </c>
      <c r="F2097" s="1" t="s">
        <v>62</v>
      </c>
      <c r="G2097">
        <v>5144.5</v>
      </c>
      <c r="H2097">
        <v>3</v>
      </c>
      <c r="I2097">
        <v>15433.5</v>
      </c>
      <c r="J2097">
        <v>2.41</v>
      </c>
      <c r="K2097">
        <v>4486</v>
      </c>
      <c r="L2097" s="2">
        <v>45361</v>
      </c>
      <c r="O2097" t="str">
        <f>IF(ecommerce_10000[[#This Row],[Platform]]="Souq","sq",ecommerce_10000[[#This Row],[Platform]])</f>
        <v>Amazon</v>
      </c>
      <c r="P2097" t="str">
        <f>IF(E2097="Souq","sq",IF(E2097="Jumia","Jum",E2097))</f>
        <v>Amazon</v>
      </c>
      <c r="Q2097">
        <f>VLOOKUP(ecommerce_10000[[#This Row],[City]],F:I,4,FALSE)</f>
        <v>27872.98</v>
      </c>
      <c r="R2097" s="1">
        <f>SUMIF(C:C,ecommerce_10000[[#This Row],[Category]],I:I)</f>
        <v>91504159.730000004</v>
      </c>
      <c r="S2097" s="1">
        <f>SUMIFS(I:I,C:C,C2097)</f>
        <v>91504159.730000004</v>
      </c>
      <c r="T2097" s="1" t="str">
        <f>INDEX(F:F,MATCH(ecommerce_10000[[#This Row],[TotalAmount]],I:I,0))</f>
        <v>Giza</v>
      </c>
    </row>
    <row r="2098" spans="1:20" x14ac:dyDescent="0.3">
      <c r="A2098" s="1" t="s">
        <v>2142</v>
      </c>
      <c r="B2098" s="1" t="s">
        <v>19</v>
      </c>
      <c r="C2098" s="1" t="s">
        <v>20</v>
      </c>
      <c r="D2098" s="1" t="s">
        <v>21</v>
      </c>
      <c r="E2098" s="1" t="s">
        <v>22</v>
      </c>
      <c r="F2098" s="1" t="s">
        <v>40</v>
      </c>
      <c r="G2098">
        <v>16920.439999999999</v>
      </c>
      <c r="H2098">
        <v>4</v>
      </c>
      <c r="I2098">
        <v>67681.759999999995</v>
      </c>
      <c r="J2098">
        <v>2.02</v>
      </c>
      <c r="K2098">
        <v>3193</v>
      </c>
      <c r="L2098" s="2">
        <v>45597</v>
      </c>
      <c r="O2098" t="str">
        <f>IF(ecommerce_10000[[#This Row],[Platform]]="Souq","sq",ecommerce_10000[[#This Row],[Platform]])</f>
        <v>Jumia</v>
      </c>
      <c r="P2098" t="str">
        <f>IF(E2098="Souq","sq",IF(E2098="Jumia","Jum",E2098))</f>
        <v>Jum</v>
      </c>
      <c r="Q2098">
        <f>VLOOKUP(ecommerce_10000[[#This Row],[City]],F:I,4,FALSE)</f>
        <v>99349.3</v>
      </c>
      <c r="R2098" s="1">
        <f>SUMIF(C:C,ecommerce_10000[[#This Row],[Category]],I:I)</f>
        <v>91504159.730000004</v>
      </c>
      <c r="S2098" s="1">
        <f>SUMIFS(I:I,C:C,C2098)</f>
        <v>91504159.730000004</v>
      </c>
      <c r="T2098" s="1" t="str">
        <f>INDEX(F:F,MATCH(ecommerce_10000[[#This Row],[TotalAmount]],I:I,0))</f>
        <v>Riyadh</v>
      </c>
    </row>
    <row r="2099" spans="1:20" x14ac:dyDescent="0.3">
      <c r="A2099" s="1" t="s">
        <v>2143</v>
      </c>
      <c r="B2099" s="1" t="s">
        <v>53</v>
      </c>
      <c r="C2099" s="1" t="s">
        <v>31</v>
      </c>
      <c r="D2099" s="1" t="s">
        <v>54</v>
      </c>
      <c r="E2099" s="1" t="s">
        <v>22</v>
      </c>
      <c r="F2099" s="1" t="s">
        <v>23</v>
      </c>
      <c r="G2099">
        <v>3766.64</v>
      </c>
      <c r="H2099">
        <v>1</v>
      </c>
      <c r="I2099">
        <v>3766.64</v>
      </c>
      <c r="J2099">
        <v>4.32</v>
      </c>
      <c r="K2099">
        <v>4563</v>
      </c>
      <c r="L2099" s="2">
        <v>45503</v>
      </c>
      <c r="O2099" t="str">
        <f>IF(ecommerce_10000[[#This Row],[Platform]]="Souq","sq",ecommerce_10000[[#This Row],[Platform]])</f>
        <v>Jumia</v>
      </c>
      <c r="P2099" t="str">
        <f>IF(E2099="Souq","sq",IF(E2099="Jumia","Jum",E2099))</f>
        <v>Jum</v>
      </c>
      <c r="Q2099">
        <f>VLOOKUP(ecommerce_10000[[#This Row],[City]],F:I,4,FALSE)</f>
        <v>13290.4</v>
      </c>
      <c r="R2099" s="1">
        <f>SUMIF(C:C,ecommerce_10000[[#This Row],[Category]],I:I)</f>
        <v>57542997.559999913</v>
      </c>
      <c r="S2099" s="1">
        <f>SUMIFS(I:I,C:C,C2099)</f>
        <v>57542997.559999913</v>
      </c>
      <c r="T2099" s="1" t="str">
        <f>INDEX(F:F,MATCH(ecommerce_10000[[#This Row],[TotalAmount]],I:I,0))</f>
        <v>Alexandria</v>
      </c>
    </row>
    <row r="2100" spans="1:20" x14ac:dyDescent="0.3">
      <c r="A2100" s="1" t="s">
        <v>2144</v>
      </c>
      <c r="B2100" s="1" t="s">
        <v>65</v>
      </c>
      <c r="C2100" s="1" t="s">
        <v>20</v>
      </c>
      <c r="D2100" s="1" t="s">
        <v>66</v>
      </c>
      <c r="E2100" s="1" t="s">
        <v>22</v>
      </c>
      <c r="F2100" s="1" t="s">
        <v>62</v>
      </c>
      <c r="G2100">
        <v>19465.62</v>
      </c>
      <c r="H2100">
        <v>4</v>
      </c>
      <c r="I2100">
        <v>77862.48</v>
      </c>
      <c r="J2100">
        <v>3.77</v>
      </c>
      <c r="K2100">
        <v>355</v>
      </c>
      <c r="L2100" s="2">
        <v>45383</v>
      </c>
      <c r="O2100" t="str">
        <f>IF(ecommerce_10000[[#This Row],[Platform]]="Souq","sq",ecommerce_10000[[#This Row],[Platform]])</f>
        <v>Jumia</v>
      </c>
      <c r="P2100" t="str">
        <f>IF(E2100="Souq","sq",IF(E2100="Jumia","Jum",E2100))</f>
        <v>Jum</v>
      </c>
      <c r="Q2100">
        <f>VLOOKUP(ecommerce_10000[[#This Row],[City]],F:I,4,FALSE)</f>
        <v>27872.98</v>
      </c>
      <c r="R2100" s="1">
        <f>SUMIF(C:C,ecommerce_10000[[#This Row],[Category]],I:I)</f>
        <v>91504159.730000004</v>
      </c>
      <c r="S2100" s="1">
        <f>SUMIFS(I:I,C:C,C2100)</f>
        <v>91504159.730000004</v>
      </c>
      <c r="T2100" s="1" t="str">
        <f>INDEX(F:F,MATCH(ecommerce_10000[[#This Row],[TotalAmount]],I:I,0))</f>
        <v>Giza</v>
      </c>
    </row>
    <row r="2101" spans="1:20" x14ac:dyDescent="0.3">
      <c r="A2101" s="1" t="s">
        <v>2145</v>
      </c>
      <c r="B2101" s="1" t="s">
        <v>65</v>
      </c>
      <c r="C2101" s="1" t="s">
        <v>20</v>
      </c>
      <c r="D2101" s="1" t="s">
        <v>66</v>
      </c>
      <c r="E2101" s="1" t="s">
        <v>16</v>
      </c>
      <c r="F2101" s="1" t="s">
        <v>23</v>
      </c>
      <c r="G2101">
        <v>9347.11</v>
      </c>
      <c r="H2101">
        <v>4</v>
      </c>
      <c r="I2101">
        <v>37388.44</v>
      </c>
      <c r="J2101">
        <v>4.37</v>
      </c>
      <c r="K2101">
        <v>4334</v>
      </c>
      <c r="L2101" s="2">
        <v>45581</v>
      </c>
      <c r="O2101" t="str">
        <f>IF(ecommerce_10000[[#This Row],[Platform]]="Souq","sq",ecommerce_10000[[#This Row],[Platform]])</f>
        <v>sq</v>
      </c>
      <c r="P2101" t="str">
        <f>IF(E2101="Souq","sq",IF(E2101="Jumia","Jum",E2101))</f>
        <v>sq</v>
      </c>
      <c r="Q2101">
        <f>VLOOKUP(ecommerce_10000[[#This Row],[City]],F:I,4,FALSE)</f>
        <v>13290.4</v>
      </c>
      <c r="R2101" s="1">
        <f>SUMIF(C:C,ecommerce_10000[[#This Row],[Category]],I:I)</f>
        <v>91504159.730000004</v>
      </c>
      <c r="S2101" s="1">
        <f>SUMIFS(I:I,C:C,C2101)</f>
        <v>91504159.730000004</v>
      </c>
      <c r="T2101" s="1" t="str">
        <f>INDEX(F:F,MATCH(ecommerce_10000[[#This Row],[TotalAmount]],I:I,0))</f>
        <v>Alexandria</v>
      </c>
    </row>
    <row r="2102" spans="1:20" x14ac:dyDescent="0.3">
      <c r="A2102" s="1" t="s">
        <v>2146</v>
      </c>
      <c r="B2102" s="1" t="s">
        <v>53</v>
      </c>
      <c r="C2102" s="1" t="s">
        <v>31</v>
      </c>
      <c r="D2102" s="1" t="s">
        <v>54</v>
      </c>
      <c r="E2102" s="1" t="s">
        <v>47</v>
      </c>
      <c r="F2102" s="1" t="s">
        <v>23</v>
      </c>
      <c r="G2102">
        <v>8624.34</v>
      </c>
      <c r="H2102">
        <v>3</v>
      </c>
      <c r="I2102">
        <v>25873.02</v>
      </c>
      <c r="J2102">
        <v>1.04</v>
      </c>
      <c r="K2102">
        <v>3887</v>
      </c>
      <c r="L2102" s="2">
        <v>45304</v>
      </c>
      <c r="O2102" t="str">
        <f>IF(ecommerce_10000[[#This Row],[Platform]]="Souq","sq",ecommerce_10000[[#This Row],[Platform]])</f>
        <v>Amazon</v>
      </c>
      <c r="P2102" t="str">
        <f>IF(E2102="Souq","sq",IF(E2102="Jumia","Jum",E2102))</f>
        <v>Amazon</v>
      </c>
      <c r="Q2102">
        <f>VLOOKUP(ecommerce_10000[[#This Row],[City]],F:I,4,FALSE)</f>
        <v>13290.4</v>
      </c>
      <c r="R2102" s="1">
        <f>SUMIF(C:C,ecommerce_10000[[#This Row],[Category]],I:I)</f>
        <v>57542997.559999913</v>
      </c>
      <c r="S2102" s="1">
        <f>SUMIFS(I:I,C:C,C2102)</f>
        <v>57542997.559999913</v>
      </c>
      <c r="T2102" s="1" t="str">
        <f>INDEX(F:F,MATCH(ecommerce_10000[[#This Row],[TotalAmount]],I:I,0))</f>
        <v>Alexandria</v>
      </c>
    </row>
    <row r="2103" spans="1:20" x14ac:dyDescent="0.3">
      <c r="A2103" s="1" t="s">
        <v>2147</v>
      </c>
      <c r="B2103" s="1" t="s">
        <v>30</v>
      </c>
      <c r="C2103" s="1" t="s">
        <v>31</v>
      </c>
      <c r="D2103" s="1" t="s">
        <v>32</v>
      </c>
      <c r="E2103" s="1" t="s">
        <v>22</v>
      </c>
      <c r="F2103" s="1" t="s">
        <v>33</v>
      </c>
      <c r="G2103">
        <v>14646.53</v>
      </c>
      <c r="H2103">
        <v>3</v>
      </c>
      <c r="I2103">
        <v>43939.59</v>
      </c>
      <c r="J2103">
        <v>1</v>
      </c>
      <c r="K2103">
        <v>3883</v>
      </c>
      <c r="L2103" s="2">
        <v>45429</v>
      </c>
      <c r="O2103" t="str">
        <f>IF(ecommerce_10000[[#This Row],[Platform]]="Souq","sq",ecommerce_10000[[#This Row],[Platform]])</f>
        <v>Jumia</v>
      </c>
      <c r="P2103" t="str">
        <f>IF(E2103="Souq","sq",IF(E2103="Jumia","Jum",E2103))</f>
        <v>Jum</v>
      </c>
      <c r="Q2103">
        <f>VLOOKUP(ecommerce_10000[[#This Row],[City]],F:I,4,FALSE)</f>
        <v>3665.44</v>
      </c>
      <c r="R2103" s="1">
        <f>SUMIF(C:C,ecommerce_10000[[#This Row],[Category]],I:I)</f>
        <v>57542997.559999913</v>
      </c>
      <c r="S2103" s="1">
        <f>SUMIFS(I:I,C:C,C2103)</f>
        <v>57542997.559999913</v>
      </c>
      <c r="T2103" s="1" t="str">
        <f>INDEX(F:F,MATCH(ecommerce_10000[[#This Row],[TotalAmount]],I:I,0))</f>
        <v>Dubai</v>
      </c>
    </row>
    <row r="2104" spans="1:20" x14ac:dyDescent="0.3">
      <c r="A2104" s="1" t="s">
        <v>2148</v>
      </c>
      <c r="B2104" s="1" t="s">
        <v>53</v>
      </c>
      <c r="C2104" s="1" t="s">
        <v>31</v>
      </c>
      <c r="D2104" s="1" t="s">
        <v>54</v>
      </c>
      <c r="E2104" s="1" t="s">
        <v>47</v>
      </c>
      <c r="F2104" s="1" t="s">
        <v>33</v>
      </c>
      <c r="G2104">
        <v>17409.48</v>
      </c>
      <c r="H2104">
        <v>3</v>
      </c>
      <c r="I2104">
        <v>52228.44</v>
      </c>
      <c r="J2104">
        <v>1.28</v>
      </c>
      <c r="K2104">
        <v>1345</v>
      </c>
      <c r="L2104" s="2">
        <v>45611</v>
      </c>
      <c r="O2104" t="str">
        <f>IF(ecommerce_10000[[#This Row],[Platform]]="Souq","sq",ecommerce_10000[[#This Row],[Platform]])</f>
        <v>Amazon</v>
      </c>
      <c r="P2104" t="str">
        <f>IF(E2104="Souq","sq",IF(E2104="Jumia","Jum",E2104))</f>
        <v>Amazon</v>
      </c>
      <c r="Q2104">
        <f>VLOOKUP(ecommerce_10000[[#This Row],[City]],F:I,4,FALSE)</f>
        <v>3665.44</v>
      </c>
      <c r="R2104" s="1">
        <f>SUMIF(C:C,ecommerce_10000[[#This Row],[Category]],I:I)</f>
        <v>57542997.559999913</v>
      </c>
      <c r="S2104" s="1">
        <f>SUMIFS(I:I,C:C,C2104)</f>
        <v>57542997.559999913</v>
      </c>
      <c r="T2104" s="1" t="str">
        <f>INDEX(F:F,MATCH(ecommerce_10000[[#This Row],[TotalAmount]],I:I,0))</f>
        <v>Dubai</v>
      </c>
    </row>
    <row r="2105" spans="1:20" x14ac:dyDescent="0.3">
      <c r="A2105" s="1" t="s">
        <v>2149</v>
      </c>
      <c r="B2105" s="1" t="s">
        <v>19</v>
      </c>
      <c r="C2105" s="1" t="s">
        <v>20</v>
      </c>
      <c r="D2105" s="1" t="s">
        <v>21</v>
      </c>
      <c r="E2105" s="1" t="s">
        <v>16</v>
      </c>
      <c r="F2105" s="1" t="s">
        <v>33</v>
      </c>
      <c r="G2105">
        <v>18334.400000000001</v>
      </c>
      <c r="H2105">
        <v>5</v>
      </c>
      <c r="I2105">
        <v>91672</v>
      </c>
      <c r="J2105">
        <v>2.09</v>
      </c>
      <c r="K2105">
        <v>2245</v>
      </c>
      <c r="L2105" s="2">
        <v>45460</v>
      </c>
      <c r="O2105" t="str">
        <f>IF(ecommerce_10000[[#This Row],[Platform]]="Souq","sq",ecommerce_10000[[#This Row],[Platform]])</f>
        <v>sq</v>
      </c>
      <c r="P2105" t="str">
        <f>IF(E2105="Souq","sq",IF(E2105="Jumia","Jum",E2105))</f>
        <v>sq</v>
      </c>
      <c r="Q2105">
        <f>VLOOKUP(ecommerce_10000[[#This Row],[City]],F:I,4,FALSE)</f>
        <v>3665.44</v>
      </c>
      <c r="R2105" s="1">
        <f>SUMIF(C:C,ecommerce_10000[[#This Row],[Category]],I:I)</f>
        <v>91504159.730000004</v>
      </c>
      <c r="S2105" s="1">
        <f>SUMIFS(I:I,C:C,C2105)</f>
        <v>91504159.730000004</v>
      </c>
      <c r="T2105" s="1" t="str">
        <f>INDEX(F:F,MATCH(ecommerce_10000[[#This Row],[TotalAmount]],I:I,0))</f>
        <v>Dubai</v>
      </c>
    </row>
    <row r="2106" spans="1:20" x14ac:dyDescent="0.3">
      <c r="A2106" s="1" t="s">
        <v>2150</v>
      </c>
      <c r="B2106" s="1" t="s">
        <v>19</v>
      </c>
      <c r="C2106" s="1" t="s">
        <v>20</v>
      </c>
      <c r="D2106" s="1" t="s">
        <v>21</v>
      </c>
      <c r="E2106" s="1" t="s">
        <v>16</v>
      </c>
      <c r="F2106" s="1" t="s">
        <v>33</v>
      </c>
      <c r="G2106">
        <v>11467.21</v>
      </c>
      <c r="H2106">
        <v>4</v>
      </c>
      <c r="I2106">
        <v>45868.84</v>
      </c>
      <c r="J2106">
        <v>2.88</v>
      </c>
      <c r="K2106">
        <v>455</v>
      </c>
      <c r="L2106" s="2">
        <v>45498</v>
      </c>
      <c r="O2106" t="str">
        <f>IF(ecommerce_10000[[#This Row],[Platform]]="Souq","sq",ecommerce_10000[[#This Row],[Platform]])</f>
        <v>sq</v>
      </c>
      <c r="P2106" t="str">
        <f>IF(E2106="Souq","sq",IF(E2106="Jumia","Jum",E2106))</f>
        <v>sq</v>
      </c>
      <c r="Q2106">
        <f>VLOOKUP(ecommerce_10000[[#This Row],[City]],F:I,4,FALSE)</f>
        <v>3665.44</v>
      </c>
      <c r="R2106" s="1">
        <f>SUMIF(C:C,ecommerce_10000[[#This Row],[Category]],I:I)</f>
        <v>91504159.730000004</v>
      </c>
      <c r="S2106" s="1">
        <f>SUMIFS(I:I,C:C,C2106)</f>
        <v>91504159.730000004</v>
      </c>
      <c r="T2106" s="1" t="str">
        <f>INDEX(F:F,MATCH(ecommerce_10000[[#This Row],[TotalAmount]],I:I,0))</f>
        <v>Dubai</v>
      </c>
    </row>
    <row r="2107" spans="1:20" x14ac:dyDescent="0.3">
      <c r="A2107" s="1" t="s">
        <v>2151</v>
      </c>
      <c r="B2107" s="1" t="s">
        <v>49</v>
      </c>
      <c r="C2107" s="1" t="s">
        <v>14</v>
      </c>
      <c r="D2107" s="1" t="s">
        <v>50</v>
      </c>
      <c r="E2107" s="1" t="s">
        <v>22</v>
      </c>
      <c r="F2107" s="1" t="s">
        <v>33</v>
      </c>
      <c r="G2107">
        <v>19759.21</v>
      </c>
      <c r="H2107">
        <v>3</v>
      </c>
      <c r="I2107">
        <v>59277.63</v>
      </c>
      <c r="J2107">
        <v>2</v>
      </c>
      <c r="K2107">
        <v>2817</v>
      </c>
      <c r="L2107" s="2">
        <v>45623</v>
      </c>
      <c r="O2107" t="str">
        <f>IF(ecommerce_10000[[#This Row],[Platform]]="Souq","sq",ecommerce_10000[[#This Row],[Platform]])</f>
        <v>Jumia</v>
      </c>
      <c r="P2107" t="str">
        <f>IF(E2107="Souq","sq",IF(E2107="Jumia","Jum",E2107))</f>
        <v>Jum</v>
      </c>
      <c r="Q2107">
        <f>VLOOKUP(ecommerce_10000[[#This Row],[City]],F:I,4,FALSE)</f>
        <v>3665.44</v>
      </c>
      <c r="R2107" s="1">
        <f>SUMIF(C:C,ecommerce_10000[[#This Row],[Category]],I:I)</f>
        <v>92327183.770000085</v>
      </c>
      <c r="S2107" s="1">
        <f>SUMIFS(I:I,C:C,C2107)</f>
        <v>92327183.770000085</v>
      </c>
      <c r="T2107" s="1" t="str">
        <f>INDEX(F:F,MATCH(ecommerce_10000[[#This Row],[TotalAmount]],I:I,0))</f>
        <v>Dubai</v>
      </c>
    </row>
    <row r="2108" spans="1:20" x14ac:dyDescent="0.3">
      <c r="A2108" s="1" t="s">
        <v>2152</v>
      </c>
      <c r="B2108" s="1" t="s">
        <v>65</v>
      </c>
      <c r="C2108" s="1" t="s">
        <v>20</v>
      </c>
      <c r="D2108" s="1" t="s">
        <v>66</v>
      </c>
      <c r="E2108" s="1" t="s">
        <v>16</v>
      </c>
      <c r="F2108" s="1" t="s">
        <v>28</v>
      </c>
      <c r="G2108">
        <v>2885.35</v>
      </c>
      <c r="H2108">
        <v>1</v>
      </c>
      <c r="I2108">
        <v>2885.35</v>
      </c>
      <c r="J2108">
        <v>3.63</v>
      </c>
      <c r="K2108">
        <v>634</v>
      </c>
      <c r="L2108" s="2">
        <v>45554</v>
      </c>
      <c r="O2108" t="str">
        <f>IF(ecommerce_10000[[#This Row],[Platform]]="Souq","sq",ecommerce_10000[[#This Row],[Platform]])</f>
        <v>sq</v>
      </c>
      <c r="P2108" t="str">
        <f>IF(E2108="Souq","sq",IF(E2108="Jumia","Jum",E2108))</f>
        <v>sq</v>
      </c>
      <c r="Q2108">
        <f>VLOOKUP(ecommerce_10000[[#This Row],[City]],F:I,4,FALSE)</f>
        <v>26648.76</v>
      </c>
      <c r="R2108" s="1">
        <f>SUMIF(C:C,ecommerce_10000[[#This Row],[Category]],I:I)</f>
        <v>91504159.730000004</v>
      </c>
      <c r="S2108" s="1">
        <f>SUMIFS(I:I,C:C,C2108)</f>
        <v>91504159.730000004</v>
      </c>
      <c r="T2108" s="1" t="str">
        <f>INDEX(F:F,MATCH(ecommerce_10000[[#This Row],[TotalAmount]],I:I,0))</f>
        <v>Casablanca</v>
      </c>
    </row>
    <row r="2109" spans="1:20" x14ac:dyDescent="0.3">
      <c r="A2109" s="1" t="s">
        <v>2153</v>
      </c>
      <c r="B2109" s="1" t="s">
        <v>38</v>
      </c>
      <c r="C2109" s="1" t="s">
        <v>20</v>
      </c>
      <c r="D2109" s="1" t="s">
        <v>39</v>
      </c>
      <c r="E2109" s="1" t="s">
        <v>22</v>
      </c>
      <c r="F2109" s="1" t="s">
        <v>33</v>
      </c>
      <c r="G2109">
        <v>18166.009999999998</v>
      </c>
      <c r="H2109">
        <v>1</v>
      </c>
      <c r="I2109">
        <v>18166.009999999998</v>
      </c>
      <c r="J2109">
        <v>2.93</v>
      </c>
      <c r="K2109">
        <v>4425</v>
      </c>
      <c r="L2109" s="2">
        <v>45640</v>
      </c>
      <c r="O2109" t="str">
        <f>IF(ecommerce_10000[[#This Row],[Platform]]="Souq","sq",ecommerce_10000[[#This Row],[Platform]])</f>
        <v>Jumia</v>
      </c>
      <c r="P2109" t="str">
        <f>IF(E2109="Souq","sq",IF(E2109="Jumia","Jum",E2109))</f>
        <v>Jum</v>
      </c>
      <c r="Q2109">
        <f>VLOOKUP(ecommerce_10000[[#This Row],[City]],F:I,4,FALSE)</f>
        <v>3665.44</v>
      </c>
      <c r="R2109" s="1">
        <f>SUMIF(C:C,ecommerce_10000[[#This Row],[Category]],I:I)</f>
        <v>91504159.730000004</v>
      </c>
      <c r="S2109" s="1">
        <f>SUMIFS(I:I,C:C,C2109)</f>
        <v>91504159.730000004</v>
      </c>
      <c r="T2109" s="1" t="str">
        <f>INDEX(F:F,MATCH(ecommerce_10000[[#This Row],[TotalAmount]],I:I,0))</f>
        <v>Dubai</v>
      </c>
    </row>
    <row r="2110" spans="1:20" x14ac:dyDescent="0.3">
      <c r="A2110" s="1" t="s">
        <v>2154</v>
      </c>
      <c r="B2110" s="1" t="s">
        <v>25</v>
      </c>
      <c r="C2110" s="1" t="s">
        <v>26</v>
      </c>
      <c r="D2110" s="1" t="s">
        <v>27</v>
      </c>
      <c r="E2110" s="1" t="s">
        <v>22</v>
      </c>
      <c r="F2110" s="1" t="s">
        <v>17</v>
      </c>
      <c r="G2110">
        <v>18197.47</v>
      </c>
      <c r="H2110">
        <v>1</v>
      </c>
      <c r="I2110">
        <v>18197.47</v>
      </c>
      <c r="J2110">
        <v>1.84</v>
      </c>
      <c r="K2110">
        <v>3067</v>
      </c>
      <c r="L2110" s="2">
        <v>45568</v>
      </c>
      <c r="O2110" t="str">
        <f>IF(ecommerce_10000[[#This Row],[Platform]]="Souq","sq",ecommerce_10000[[#This Row],[Platform]])</f>
        <v>Jumia</v>
      </c>
      <c r="P2110" t="str">
        <f>IF(E2110="Souq","sq",IF(E2110="Jumia","Jum",E2110))</f>
        <v>Jum</v>
      </c>
      <c r="Q2110">
        <f>VLOOKUP(ecommerce_10000[[#This Row],[City]],F:I,4,FALSE)</f>
        <v>16284.02</v>
      </c>
      <c r="R2110" s="1">
        <f>SUMIF(C:C,ecommerce_10000[[#This Row],[Category]],I:I)</f>
        <v>29200970.130000021</v>
      </c>
      <c r="S2110" s="1">
        <f>SUMIFS(I:I,C:C,C2110)</f>
        <v>29200970.130000021</v>
      </c>
      <c r="T2110" s="1" t="str">
        <f>INDEX(F:F,MATCH(ecommerce_10000[[#This Row],[TotalAmount]],I:I,0))</f>
        <v>Cairo</v>
      </c>
    </row>
    <row r="2111" spans="1:20" x14ac:dyDescent="0.3">
      <c r="A2111" s="1" t="s">
        <v>2155</v>
      </c>
      <c r="B2111" s="1" t="s">
        <v>65</v>
      </c>
      <c r="C2111" s="1" t="s">
        <v>20</v>
      </c>
      <c r="D2111" s="1" t="s">
        <v>66</v>
      </c>
      <c r="E2111" s="1" t="s">
        <v>16</v>
      </c>
      <c r="F2111" s="1" t="s">
        <v>40</v>
      </c>
      <c r="G2111">
        <v>8868.3700000000008</v>
      </c>
      <c r="H2111">
        <v>5</v>
      </c>
      <c r="I2111">
        <v>44341.85</v>
      </c>
      <c r="J2111">
        <v>4.38</v>
      </c>
      <c r="K2111">
        <v>3097</v>
      </c>
      <c r="L2111" s="2">
        <v>45441</v>
      </c>
      <c r="O2111" t="str">
        <f>IF(ecommerce_10000[[#This Row],[Platform]]="Souq","sq",ecommerce_10000[[#This Row],[Platform]])</f>
        <v>sq</v>
      </c>
      <c r="P2111" t="str">
        <f>IF(E2111="Souq","sq",IF(E2111="Jumia","Jum",E2111))</f>
        <v>sq</v>
      </c>
      <c r="Q2111">
        <f>VLOOKUP(ecommerce_10000[[#This Row],[City]],F:I,4,FALSE)</f>
        <v>99349.3</v>
      </c>
      <c r="R2111" s="1">
        <f>SUMIF(C:C,ecommerce_10000[[#This Row],[Category]],I:I)</f>
        <v>91504159.730000004</v>
      </c>
      <c r="S2111" s="1">
        <f>SUMIFS(I:I,C:C,C2111)</f>
        <v>91504159.730000004</v>
      </c>
      <c r="T2111" s="1" t="str">
        <f>INDEX(F:F,MATCH(ecommerce_10000[[#This Row],[TotalAmount]],I:I,0))</f>
        <v>Riyadh</v>
      </c>
    </row>
    <row r="2112" spans="1:20" x14ac:dyDescent="0.3">
      <c r="A2112" s="1" t="s">
        <v>2156</v>
      </c>
      <c r="B2112" s="1" t="s">
        <v>43</v>
      </c>
      <c r="C2112" s="1" t="s">
        <v>44</v>
      </c>
      <c r="D2112" s="1" t="s">
        <v>45</v>
      </c>
      <c r="E2112" s="1" t="s">
        <v>22</v>
      </c>
      <c r="F2112" s="1" t="s">
        <v>40</v>
      </c>
      <c r="G2112">
        <v>13329.34</v>
      </c>
      <c r="H2112">
        <v>4</v>
      </c>
      <c r="I2112">
        <v>53317.36</v>
      </c>
      <c r="J2112">
        <v>1.1599999999999999</v>
      </c>
      <c r="K2112">
        <v>900</v>
      </c>
      <c r="L2112" s="2">
        <v>45581</v>
      </c>
      <c r="O2112" t="str">
        <f>IF(ecommerce_10000[[#This Row],[Platform]]="Souq","sq",ecommerce_10000[[#This Row],[Platform]])</f>
        <v>Jumia</v>
      </c>
      <c r="P2112" t="str">
        <f>IF(E2112="Souq","sq",IF(E2112="Jumia","Jum",E2112))</f>
        <v>Jum</v>
      </c>
      <c r="Q2112">
        <f>VLOOKUP(ecommerce_10000[[#This Row],[City]],F:I,4,FALSE)</f>
        <v>99349.3</v>
      </c>
      <c r="R2112" s="1">
        <f>SUMIF(C:C,ecommerce_10000[[#This Row],[Category]],I:I)</f>
        <v>31420413.200000018</v>
      </c>
      <c r="S2112" s="1">
        <f>SUMIFS(I:I,C:C,C2112)</f>
        <v>31420413.200000018</v>
      </c>
      <c r="T2112" s="1" t="str">
        <f>INDEX(F:F,MATCH(ecommerce_10000[[#This Row],[TotalAmount]],I:I,0))</f>
        <v>Riyadh</v>
      </c>
    </row>
    <row r="2113" spans="1:20" x14ac:dyDescent="0.3">
      <c r="A2113" s="1" t="s">
        <v>2157</v>
      </c>
      <c r="B2113" s="1" t="s">
        <v>38</v>
      </c>
      <c r="C2113" s="1" t="s">
        <v>20</v>
      </c>
      <c r="D2113" s="1" t="s">
        <v>39</v>
      </c>
      <c r="E2113" s="1" t="s">
        <v>16</v>
      </c>
      <c r="F2113" s="1" t="s">
        <v>28</v>
      </c>
      <c r="G2113">
        <v>14957.71</v>
      </c>
      <c r="H2113">
        <v>2</v>
      </c>
      <c r="I2113">
        <v>29915.42</v>
      </c>
      <c r="J2113">
        <v>4.96</v>
      </c>
      <c r="K2113">
        <v>4613</v>
      </c>
      <c r="L2113" s="2">
        <v>45563</v>
      </c>
      <c r="O2113" t="str">
        <f>IF(ecommerce_10000[[#This Row],[Platform]]="Souq","sq",ecommerce_10000[[#This Row],[Platform]])</f>
        <v>sq</v>
      </c>
      <c r="P2113" t="str">
        <f>IF(E2113="Souq","sq",IF(E2113="Jumia","Jum",E2113))</f>
        <v>sq</v>
      </c>
      <c r="Q2113">
        <f>VLOOKUP(ecommerce_10000[[#This Row],[City]],F:I,4,FALSE)</f>
        <v>26648.76</v>
      </c>
      <c r="R2113" s="1">
        <f>SUMIF(C:C,ecommerce_10000[[#This Row],[Category]],I:I)</f>
        <v>91504159.730000004</v>
      </c>
      <c r="S2113" s="1">
        <f>SUMIFS(I:I,C:C,C2113)</f>
        <v>91504159.730000004</v>
      </c>
      <c r="T2113" s="1" t="str">
        <f>INDEX(F:F,MATCH(ecommerce_10000[[#This Row],[TotalAmount]],I:I,0))</f>
        <v>Casablanca</v>
      </c>
    </row>
    <row r="2114" spans="1:20" x14ac:dyDescent="0.3">
      <c r="A2114" s="1" t="s">
        <v>2158</v>
      </c>
      <c r="B2114" s="1" t="s">
        <v>38</v>
      </c>
      <c r="C2114" s="1" t="s">
        <v>20</v>
      </c>
      <c r="D2114" s="1" t="s">
        <v>39</v>
      </c>
      <c r="E2114" s="1" t="s">
        <v>22</v>
      </c>
      <c r="F2114" s="1" t="s">
        <v>23</v>
      </c>
      <c r="G2114">
        <v>1690.83</v>
      </c>
      <c r="H2114">
        <v>4</v>
      </c>
      <c r="I2114">
        <v>6763.32</v>
      </c>
      <c r="J2114">
        <v>4.62</v>
      </c>
      <c r="K2114">
        <v>4883</v>
      </c>
      <c r="L2114" s="2">
        <v>45604</v>
      </c>
      <c r="O2114" t="str">
        <f>IF(ecommerce_10000[[#This Row],[Platform]]="Souq","sq",ecommerce_10000[[#This Row],[Platform]])</f>
        <v>Jumia</v>
      </c>
      <c r="P2114" t="str">
        <f>IF(E2114="Souq","sq",IF(E2114="Jumia","Jum",E2114))</f>
        <v>Jum</v>
      </c>
      <c r="Q2114">
        <f>VLOOKUP(ecommerce_10000[[#This Row],[City]],F:I,4,FALSE)</f>
        <v>13290.4</v>
      </c>
      <c r="R2114" s="1">
        <f>SUMIF(C:C,ecommerce_10000[[#This Row],[Category]],I:I)</f>
        <v>91504159.730000004</v>
      </c>
      <c r="S2114" s="1">
        <f>SUMIFS(I:I,C:C,C2114)</f>
        <v>91504159.730000004</v>
      </c>
      <c r="T2114" s="1" t="str">
        <f>INDEX(F:F,MATCH(ecommerce_10000[[#This Row],[TotalAmount]],I:I,0))</f>
        <v>Alexandria</v>
      </c>
    </row>
    <row r="2115" spans="1:20" x14ac:dyDescent="0.3">
      <c r="A2115" s="1" t="s">
        <v>2159</v>
      </c>
      <c r="B2115" s="1" t="s">
        <v>19</v>
      </c>
      <c r="C2115" s="1" t="s">
        <v>20</v>
      </c>
      <c r="D2115" s="1" t="s">
        <v>21</v>
      </c>
      <c r="E2115" s="1" t="s">
        <v>47</v>
      </c>
      <c r="F2115" s="1" t="s">
        <v>17</v>
      </c>
      <c r="G2115">
        <v>880.49</v>
      </c>
      <c r="H2115">
        <v>2</v>
      </c>
      <c r="I2115">
        <v>1760.98</v>
      </c>
      <c r="J2115">
        <v>1.37</v>
      </c>
      <c r="K2115">
        <v>895</v>
      </c>
      <c r="L2115" s="2">
        <v>45335</v>
      </c>
      <c r="O2115" t="str">
        <f>IF(ecommerce_10000[[#This Row],[Platform]]="Souq","sq",ecommerce_10000[[#This Row],[Platform]])</f>
        <v>Amazon</v>
      </c>
      <c r="P2115" t="str">
        <f>IF(E2115="Souq","sq",IF(E2115="Jumia","Jum",E2115))</f>
        <v>Amazon</v>
      </c>
      <c r="Q2115">
        <f>VLOOKUP(ecommerce_10000[[#This Row],[City]],F:I,4,FALSE)</f>
        <v>16284.02</v>
      </c>
      <c r="R2115" s="1">
        <f>SUMIF(C:C,ecommerce_10000[[#This Row],[Category]],I:I)</f>
        <v>91504159.730000004</v>
      </c>
      <c r="S2115" s="1">
        <f>SUMIFS(I:I,C:C,C2115)</f>
        <v>91504159.730000004</v>
      </c>
      <c r="T2115" s="1" t="str">
        <f>INDEX(F:F,MATCH(ecommerce_10000[[#This Row],[TotalAmount]],I:I,0))</f>
        <v>Cairo</v>
      </c>
    </row>
    <row r="2116" spans="1:20" x14ac:dyDescent="0.3">
      <c r="A2116" s="1" t="s">
        <v>2160</v>
      </c>
      <c r="B2116" s="1" t="s">
        <v>30</v>
      </c>
      <c r="C2116" s="1" t="s">
        <v>31</v>
      </c>
      <c r="D2116" s="1" t="s">
        <v>32</v>
      </c>
      <c r="E2116" s="1" t="s">
        <v>16</v>
      </c>
      <c r="F2116" s="1" t="s">
        <v>17</v>
      </c>
      <c r="G2116">
        <v>18297.54</v>
      </c>
      <c r="H2116">
        <v>5</v>
      </c>
      <c r="I2116">
        <v>91487.7</v>
      </c>
      <c r="J2116">
        <v>1.4</v>
      </c>
      <c r="K2116">
        <v>1189</v>
      </c>
      <c r="L2116" s="2">
        <v>45377</v>
      </c>
      <c r="O2116" t="str">
        <f>IF(ecommerce_10000[[#This Row],[Platform]]="Souq","sq",ecommerce_10000[[#This Row],[Platform]])</f>
        <v>sq</v>
      </c>
      <c r="P2116" t="str">
        <f>IF(E2116="Souq","sq",IF(E2116="Jumia","Jum",E2116))</f>
        <v>sq</v>
      </c>
      <c r="Q2116">
        <f>VLOOKUP(ecommerce_10000[[#This Row],[City]],F:I,4,FALSE)</f>
        <v>16284.02</v>
      </c>
      <c r="R2116" s="1">
        <f>SUMIF(C:C,ecommerce_10000[[#This Row],[Category]],I:I)</f>
        <v>57542997.559999913</v>
      </c>
      <c r="S2116" s="1">
        <f>SUMIFS(I:I,C:C,C2116)</f>
        <v>57542997.559999913</v>
      </c>
      <c r="T2116" s="1" t="str">
        <f>INDEX(F:F,MATCH(ecommerce_10000[[#This Row],[TotalAmount]],I:I,0))</f>
        <v>Cairo</v>
      </c>
    </row>
    <row r="2117" spans="1:20" x14ac:dyDescent="0.3">
      <c r="A2117" s="1" t="s">
        <v>2161</v>
      </c>
      <c r="B2117" s="1" t="s">
        <v>38</v>
      </c>
      <c r="C2117" s="1" t="s">
        <v>20</v>
      </c>
      <c r="D2117" s="1" t="s">
        <v>39</v>
      </c>
      <c r="E2117" s="1" t="s">
        <v>22</v>
      </c>
      <c r="F2117" s="1" t="s">
        <v>28</v>
      </c>
      <c r="G2117">
        <v>14714.93</v>
      </c>
      <c r="H2117">
        <v>4</v>
      </c>
      <c r="I2117">
        <v>58859.72</v>
      </c>
      <c r="J2117">
        <v>2.37</v>
      </c>
      <c r="K2117">
        <v>3949</v>
      </c>
      <c r="L2117" s="2">
        <v>45354</v>
      </c>
      <c r="O2117" t="str">
        <f>IF(ecommerce_10000[[#This Row],[Platform]]="Souq","sq",ecommerce_10000[[#This Row],[Platform]])</f>
        <v>Jumia</v>
      </c>
      <c r="P2117" t="str">
        <f>IF(E2117="Souq","sq",IF(E2117="Jumia","Jum",E2117))</f>
        <v>Jum</v>
      </c>
      <c r="Q2117">
        <f>VLOOKUP(ecommerce_10000[[#This Row],[City]],F:I,4,FALSE)</f>
        <v>26648.76</v>
      </c>
      <c r="R2117" s="1">
        <f>SUMIF(C:C,ecommerce_10000[[#This Row],[Category]],I:I)</f>
        <v>91504159.730000004</v>
      </c>
      <c r="S2117" s="1">
        <f>SUMIFS(I:I,C:C,C2117)</f>
        <v>91504159.730000004</v>
      </c>
      <c r="T2117" s="1" t="str">
        <f>INDEX(F:F,MATCH(ecommerce_10000[[#This Row],[TotalAmount]],I:I,0))</f>
        <v>Casablanca</v>
      </c>
    </row>
    <row r="2118" spans="1:20" x14ac:dyDescent="0.3">
      <c r="A2118" s="1" t="s">
        <v>2162</v>
      </c>
      <c r="B2118" s="1" t="s">
        <v>43</v>
      </c>
      <c r="C2118" s="1" t="s">
        <v>44</v>
      </c>
      <c r="D2118" s="1" t="s">
        <v>45</v>
      </c>
      <c r="E2118" s="1" t="s">
        <v>22</v>
      </c>
      <c r="F2118" s="1" t="s">
        <v>40</v>
      </c>
      <c r="G2118">
        <v>9768.48</v>
      </c>
      <c r="H2118">
        <v>4</v>
      </c>
      <c r="I2118">
        <v>39073.919999999998</v>
      </c>
      <c r="J2118">
        <v>2.38</v>
      </c>
      <c r="K2118">
        <v>2229</v>
      </c>
      <c r="L2118" s="2">
        <v>45307</v>
      </c>
      <c r="O2118" t="str">
        <f>IF(ecommerce_10000[[#This Row],[Platform]]="Souq","sq",ecommerce_10000[[#This Row],[Platform]])</f>
        <v>Jumia</v>
      </c>
      <c r="P2118" t="str">
        <f>IF(E2118="Souq","sq",IF(E2118="Jumia","Jum",E2118))</f>
        <v>Jum</v>
      </c>
      <c r="Q2118">
        <f>VLOOKUP(ecommerce_10000[[#This Row],[City]],F:I,4,FALSE)</f>
        <v>99349.3</v>
      </c>
      <c r="R2118" s="1">
        <f>SUMIF(C:C,ecommerce_10000[[#This Row],[Category]],I:I)</f>
        <v>31420413.200000018</v>
      </c>
      <c r="S2118" s="1">
        <f>SUMIFS(I:I,C:C,C2118)</f>
        <v>31420413.200000018</v>
      </c>
      <c r="T2118" s="1" t="str">
        <f>INDEX(F:F,MATCH(ecommerce_10000[[#This Row],[TotalAmount]],I:I,0))</f>
        <v>Riyadh</v>
      </c>
    </row>
    <row r="2119" spans="1:20" x14ac:dyDescent="0.3">
      <c r="A2119" s="1" t="s">
        <v>2163</v>
      </c>
      <c r="B2119" s="1" t="s">
        <v>49</v>
      </c>
      <c r="C2119" s="1" t="s">
        <v>14</v>
      </c>
      <c r="D2119" s="1" t="s">
        <v>50</v>
      </c>
      <c r="E2119" s="1" t="s">
        <v>22</v>
      </c>
      <c r="F2119" s="1" t="s">
        <v>62</v>
      </c>
      <c r="G2119">
        <v>16604.88</v>
      </c>
      <c r="H2119">
        <v>3</v>
      </c>
      <c r="I2119">
        <v>49814.64</v>
      </c>
      <c r="J2119">
        <v>3.85</v>
      </c>
      <c r="K2119">
        <v>3441</v>
      </c>
      <c r="L2119" s="2">
        <v>45638</v>
      </c>
      <c r="O2119" t="str">
        <f>IF(ecommerce_10000[[#This Row],[Platform]]="Souq","sq",ecommerce_10000[[#This Row],[Platform]])</f>
        <v>Jumia</v>
      </c>
      <c r="P2119" t="str">
        <f>IF(E2119="Souq","sq",IF(E2119="Jumia","Jum",E2119))</f>
        <v>Jum</v>
      </c>
      <c r="Q2119">
        <f>VLOOKUP(ecommerce_10000[[#This Row],[City]],F:I,4,FALSE)</f>
        <v>27872.98</v>
      </c>
      <c r="R2119" s="1">
        <f>SUMIF(C:C,ecommerce_10000[[#This Row],[Category]],I:I)</f>
        <v>92327183.770000085</v>
      </c>
      <c r="S2119" s="1">
        <f>SUMIFS(I:I,C:C,C2119)</f>
        <v>92327183.770000085</v>
      </c>
      <c r="T2119" s="1" t="str">
        <f>INDEX(F:F,MATCH(ecommerce_10000[[#This Row],[TotalAmount]],I:I,0))</f>
        <v>Giza</v>
      </c>
    </row>
    <row r="2120" spans="1:20" x14ac:dyDescent="0.3">
      <c r="A2120" s="1" t="s">
        <v>2164</v>
      </c>
      <c r="B2120" s="1" t="s">
        <v>19</v>
      </c>
      <c r="C2120" s="1" t="s">
        <v>20</v>
      </c>
      <c r="D2120" s="1" t="s">
        <v>21</v>
      </c>
      <c r="E2120" s="1" t="s">
        <v>22</v>
      </c>
      <c r="F2120" s="1" t="s">
        <v>23</v>
      </c>
      <c r="G2120">
        <v>11875.1</v>
      </c>
      <c r="H2120">
        <v>2</v>
      </c>
      <c r="I2120">
        <v>23750.2</v>
      </c>
      <c r="J2120">
        <v>1.1200000000000001</v>
      </c>
      <c r="K2120">
        <v>4841</v>
      </c>
      <c r="L2120" s="2">
        <v>45575</v>
      </c>
      <c r="O2120" t="str">
        <f>IF(ecommerce_10000[[#This Row],[Platform]]="Souq","sq",ecommerce_10000[[#This Row],[Platform]])</f>
        <v>Jumia</v>
      </c>
      <c r="P2120" t="str">
        <f>IF(E2120="Souq","sq",IF(E2120="Jumia","Jum",E2120))</f>
        <v>Jum</v>
      </c>
      <c r="Q2120">
        <f>VLOOKUP(ecommerce_10000[[#This Row],[City]],F:I,4,FALSE)</f>
        <v>13290.4</v>
      </c>
      <c r="R2120" s="1">
        <f>SUMIF(C:C,ecommerce_10000[[#This Row],[Category]],I:I)</f>
        <v>91504159.730000004</v>
      </c>
      <c r="S2120" s="1">
        <f>SUMIFS(I:I,C:C,C2120)</f>
        <v>91504159.730000004</v>
      </c>
      <c r="T2120" s="1" t="str">
        <f>INDEX(F:F,MATCH(ecommerce_10000[[#This Row],[TotalAmount]],I:I,0))</f>
        <v>Alexandria</v>
      </c>
    </row>
    <row r="2121" spans="1:20" x14ac:dyDescent="0.3">
      <c r="A2121" s="1" t="s">
        <v>2165</v>
      </c>
      <c r="B2121" s="1" t="s">
        <v>65</v>
      </c>
      <c r="C2121" s="1" t="s">
        <v>20</v>
      </c>
      <c r="D2121" s="1" t="s">
        <v>66</v>
      </c>
      <c r="E2121" s="1" t="s">
        <v>16</v>
      </c>
      <c r="F2121" s="1" t="s">
        <v>62</v>
      </c>
      <c r="G2121">
        <v>5310.63</v>
      </c>
      <c r="H2121">
        <v>1</v>
      </c>
      <c r="I2121">
        <v>5310.63</v>
      </c>
      <c r="J2121">
        <v>4.2300000000000004</v>
      </c>
      <c r="K2121">
        <v>907</v>
      </c>
      <c r="L2121" s="2">
        <v>45463</v>
      </c>
      <c r="O2121" t="str">
        <f>IF(ecommerce_10000[[#This Row],[Platform]]="Souq","sq",ecommerce_10000[[#This Row],[Platform]])</f>
        <v>sq</v>
      </c>
      <c r="P2121" t="str">
        <f>IF(E2121="Souq","sq",IF(E2121="Jumia","Jum",E2121))</f>
        <v>sq</v>
      </c>
      <c r="Q2121">
        <f>VLOOKUP(ecommerce_10000[[#This Row],[City]],F:I,4,FALSE)</f>
        <v>27872.98</v>
      </c>
      <c r="R2121" s="1">
        <f>SUMIF(C:C,ecommerce_10000[[#This Row],[Category]],I:I)</f>
        <v>91504159.730000004</v>
      </c>
      <c r="S2121" s="1">
        <f>SUMIFS(I:I,C:C,C2121)</f>
        <v>91504159.730000004</v>
      </c>
      <c r="T2121" s="1" t="str">
        <f>INDEX(F:F,MATCH(ecommerce_10000[[#This Row],[TotalAmount]],I:I,0))</f>
        <v>Giza</v>
      </c>
    </row>
    <row r="2122" spans="1:20" x14ac:dyDescent="0.3">
      <c r="A2122" s="1" t="s">
        <v>2166</v>
      </c>
      <c r="B2122" s="1" t="s">
        <v>19</v>
      </c>
      <c r="C2122" s="1" t="s">
        <v>20</v>
      </c>
      <c r="D2122" s="1" t="s">
        <v>21</v>
      </c>
      <c r="E2122" s="1" t="s">
        <v>22</v>
      </c>
      <c r="F2122" s="1" t="s">
        <v>62</v>
      </c>
      <c r="G2122">
        <v>17046.509999999998</v>
      </c>
      <c r="H2122">
        <v>2</v>
      </c>
      <c r="I2122">
        <v>34093.019999999997</v>
      </c>
      <c r="J2122">
        <v>1.59</v>
      </c>
      <c r="K2122">
        <v>2810</v>
      </c>
      <c r="L2122" s="2">
        <v>45644</v>
      </c>
      <c r="O2122" t="str">
        <f>IF(ecommerce_10000[[#This Row],[Platform]]="Souq","sq",ecommerce_10000[[#This Row],[Platform]])</f>
        <v>Jumia</v>
      </c>
      <c r="P2122" t="str">
        <f>IF(E2122="Souq","sq",IF(E2122="Jumia","Jum",E2122))</f>
        <v>Jum</v>
      </c>
      <c r="Q2122">
        <f>VLOOKUP(ecommerce_10000[[#This Row],[City]],F:I,4,FALSE)</f>
        <v>27872.98</v>
      </c>
      <c r="R2122" s="1">
        <f>SUMIF(C:C,ecommerce_10000[[#This Row],[Category]],I:I)</f>
        <v>91504159.730000004</v>
      </c>
      <c r="S2122" s="1">
        <f>SUMIFS(I:I,C:C,C2122)</f>
        <v>91504159.730000004</v>
      </c>
      <c r="T2122" s="1" t="str">
        <f>INDEX(F:F,MATCH(ecommerce_10000[[#This Row],[TotalAmount]],I:I,0))</f>
        <v>Giza</v>
      </c>
    </row>
    <row r="2123" spans="1:20" x14ac:dyDescent="0.3">
      <c r="A2123" s="1" t="s">
        <v>2167</v>
      </c>
      <c r="B2123" s="1" t="s">
        <v>65</v>
      </c>
      <c r="C2123" s="1" t="s">
        <v>20</v>
      </c>
      <c r="D2123" s="1" t="s">
        <v>66</v>
      </c>
      <c r="E2123" s="1" t="s">
        <v>47</v>
      </c>
      <c r="F2123" s="1" t="s">
        <v>62</v>
      </c>
      <c r="G2123">
        <v>16571.830000000002</v>
      </c>
      <c r="H2123">
        <v>2</v>
      </c>
      <c r="I2123">
        <v>33143.660000000003</v>
      </c>
      <c r="J2123">
        <v>3.84</v>
      </c>
      <c r="K2123">
        <v>112</v>
      </c>
      <c r="L2123" s="2">
        <v>45435</v>
      </c>
      <c r="O2123" t="str">
        <f>IF(ecommerce_10000[[#This Row],[Platform]]="Souq","sq",ecommerce_10000[[#This Row],[Platform]])</f>
        <v>Amazon</v>
      </c>
      <c r="P2123" t="str">
        <f>IF(E2123="Souq","sq",IF(E2123="Jumia","Jum",E2123))</f>
        <v>Amazon</v>
      </c>
      <c r="Q2123">
        <f>VLOOKUP(ecommerce_10000[[#This Row],[City]],F:I,4,FALSE)</f>
        <v>27872.98</v>
      </c>
      <c r="R2123" s="1">
        <f>SUMIF(C:C,ecommerce_10000[[#This Row],[Category]],I:I)</f>
        <v>91504159.730000004</v>
      </c>
      <c r="S2123" s="1">
        <f>SUMIFS(I:I,C:C,C2123)</f>
        <v>91504159.730000004</v>
      </c>
      <c r="T2123" s="1" t="str">
        <f>INDEX(F:F,MATCH(ecommerce_10000[[#This Row],[TotalAmount]],I:I,0))</f>
        <v>Giza</v>
      </c>
    </row>
    <row r="2124" spans="1:20" x14ac:dyDescent="0.3">
      <c r="A2124" s="1" t="s">
        <v>2168</v>
      </c>
      <c r="B2124" s="1" t="s">
        <v>19</v>
      </c>
      <c r="C2124" s="1" t="s">
        <v>20</v>
      </c>
      <c r="D2124" s="1" t="s">
        <v>21</v>
      </c>
      <c r="E2124" s="1" t="s">
        <v>22</v>
      </c>
      <c r="F2124" s="1" t="s">
        <v>23</v>
      </c>
      <c r="G2124">
        <v>4380.3900000000003</v>
      </c>
      <c r="H2124">
        <v>5</v>
      </c>
      <c r="I2124">
        <v>21901.95</v>
      </c>
      <c r="J2124">
        <v>2.66</v>
      </c>
      <c r="K2124">
        <v>260</v>
      </c>
      <c r="L2124" s="2">
        <v>45597</v>
      </c>
      <c r="O2124" t="str">
        <f>IF(ecommerce_10000[[#This Row],[Platform]]="Souq","sq",ecommerce_10000[[#This Row],[Platform]])</f>
        <v>Jumia</v>
      </c>
      <c r="P2124" t="str">
        <f>IF(E2124="Souq","sq",IF(E2124="Jumia","Jum",E2124))</f>
        <v>Jum</v>
      </c>
      <c r="Q2124">
        <f>VLOOKUP(ecommerce_10000[[#This Row],[City]],F:I,4,FALSE)</f>
        <v>13290.4</v>
      </c>
      <c r="R2124" s="1">
        <f>SUMIF(C:C,ecommerce_10000[[#This Row],[Category]],I:I)</f>
        <v>91504159.730000004</v>
      </c>
      <c r="S2124" s="1">
        <f>SUMIFS(I:I,C:C,C2124)</f>
        <v>91504159.730000004</v>
      </c>
      <c r="T2124" s="1" t="str">
        <f>INDEX(F:F,MATCH(ecommerce_10000[[#This Row],[TotalAmount]],I:I,0))</f>
        <v>Alexandria</v>
      </c>
    </row>
    <row r="2125" spans="1:20" x14ac:dyDescent="0.3">
      <c r="A2125" s="1" t="s">
        <v>2169</v>
      </c>
      <c r="B2125" s="1" t="s">
        <v>13</v>
      </c>
      <c r="C2125" s="1" t="s">
        <v>14</v>
      </c>
      <c r="D2125" s="1" t="s">
        <v>15</v>
      </c>
      <c r="E2125" s="1" t="s">
        <v>22</v>
      </c>
      <c r="F2125" s="1" t="s">
        <v>23</v>
      </c>
      <c r="G2125">
        <v>8882.56</v>
      </c>
      <c r="H2125">
        <v>1</v>
      </c>
      <c r="I2125">
        <v>8882.56</v>
      </c>
      <c r="J2125">
        <v>1.9</v>
      </c>
      <c r="K2125">
        <v>833</v>
      </c>
      <c r="L2125" s="2">
        <v>45495</v>
      </c>
      <c r="O2125" t="str">
        <f>IF(ecommerce_10000[[#This Row],[Platform]]="Souq","sq",ecommerce_10000[[#This Row],[Platform]])</f>
        <v>Jumia</v>
      </c>
      <c r="P2125" t="str">
        <f>IF(E2125="Souq","sq",IF(E2125="Jumia","Jum",E2125))</f>
        <v>Jum</v>
      </c>
      <c r="Q2125">
        <f>VLOOKUP(ecommerce_10000[[#This Row],[City]],F:I,4,FALSE)</f>
        <v>13290.4</v>
      </c>
      <c r="R2125" s="1">
        <f>SUMIF(C:C,ecommerce_10000[[#This Row],[Category]],I:I)</f>
        <v>92327183.770000085</v>
      </c>
      <c r="S2125" s="1">
        <f>SUMIFS(I:I,C:C,C2125)</f>
        <v>92327183.770000085</v>
      </c>
      <c r="T2125" s="1" t="str">
        <f>INDEX(F:F,MATCH(ecommerce_10000[[#This Row],[TotalAmount]],I:I,0))</f>
        <v>Alexandria</v>
      </c>
    </row>
    <row r="2126" spans="1:20" x14ac:dyDescent="0.3">
      <c r="A2126" s="1" t="s">
        <v>2170</v>
      </c>
      <c r="B2126" s="1" t="s">
        <v>43</v>
      </c>
      <c r="C2126" s="1" t="s">
        <v>44</v>
      </c>
      <c r="D2126" s="1" t="s">
        <v>45</v>
      </c>
      <c r="E2126" s="1" t="s">
        <v>22</v>
      </c>
      <c r="F2126" s="1" t="s">
        <v>33</v>
      </c>
      <c r="G2126">
        <v>18711</v>
      </c>
      <c r="H2126">
        <v>3</v>
      </c>
      <c r="I2126">
        <v>56133</v>
      </c>
      <c r="J2126">
        <v>3.29</v>
      </c>
      <c r="K2126">
        <v>113</v>
      </c>
      <c r="L2126" s="2">
        <v>45422</v>
      </c>
      <c r="O2126" t="str">
        <f>IF(ecommerce_10000[[#This Row],[Platform]]="Souq","sq",ecommerce_10000[[#This Row],[Platform]])</f>
        <v>Jumia</v>
      </c>
      <c r="P2126" t="str">
        <f>IF(E2126="Souq","sq",IF(E2126="Jumia","Jum",E2126))</f>
        <v>Jum</v>
      </c>
      <c r="Q2126">
        <f>VLOOKUP(ecommerce_10000[[#This Row],[City]],F:I,4,FALSE)</f>
        <v>3665.44</v>
      </c>
      <c r="R2126" s="1">
        <f>SUMIF(C:C,ecommerce_10000[[#This Row],[Category]],I:I)</f>
        <v>31420413.200000018</v>
      </c>
      <c r="S2126" s="1">
        <f>SUMIFS(I:I,C:C,C2126)</f>
        <v>31420413.200000018</v>
      </c>
      <c r="T2126" s="1" t="str">
        <f>INDEX(F:F,MATCH(ecommerce_10000[[#This Row],[TotalAmount]],I:I,0))</f>
        <v>Dubai</v>
      </c>
    </row>
    <row r="2127" spans="1:20" x14ac:dyDescent="0.3">
      <c r="A2127" s="1" t="s">
        <v>2171</v>
      </c>
      <c r="B2127" s="1" t="s">
        <v>19</v>
      </c>
      <c r="C2127" s="1" t="s">
        <v>20</v>
      </c>
      <c r="D2127" s="1" t="s">
        <v>21</v>
      </c>
      <c r="E2127" s="1" t="s">
        <v>16</v>
      </c>
      <c r="F2127" s="1" t="s">
        <v>40</v>
      </c>
      <c r="G2127">
        <v>15171.37</v>
      </c>
      <c r="H2127">
        <v>2</v>
      </c>
      <c r="I2127">
        <v>30342.74</v>
      </c>
      <c r="J2127">
        <v>1.79</v>
      </c>
      <c r="K2127">
        <v>3523</v>
      </c>
      <c r="L2127" s="2">
        <v>45650</v>
      </c>
      <c r="O2127" t="str">
        <f>IF(ecommerce_10000[[#This Row],[Platform]]="Souq","sq",ecommerce_10000[[#This Row],[Platform]])</f>
        <v>sq</v>
      </c>
      <c r="P2127" t="str">
        <f>IF(E2127="Souq","sq",IF(E2127="Jumia","Jum",E2127))</f>
        <v>sq</v>
      </c>
      <c r="Q2127">
        <f>VLOOKUP(ecommerce_10000[[#This Row],[City]],F:I,4,FALSE)</f>
        <v>99349.3</v>
      </c>
      <c r="R2127" s="1">
        <f>SUMIF(C:C,ecommerce_10000[[#This Row],[Category]],I:I)</f>
        <v>91504159.730000004</v>
      </c>
      <c r="S2127" s="1">
        <f>SUMIFS(I:I,C:C,C2127)</f>
        <v>91504159.730000004</v>
      </c>
      <c r="T2127" s="1" t="str">
        <f>INDEX(F:F,MATCH(ecommerce_10000[[#This Row],[TotalAmount]],I:I,0))</f>
        <v>Riyadh</v>
      </c>
    </row>
    <row r="2128" spans="1:20" x14ac:dyDescent="0.3">
      <c r="A2128" s="1" t="s">
        <v>2172</v>
      </c>
      <c r="B2128" s="1" t="s">
        <v>65</v>
      </c>
      <c r="C2128" s="1" t="s">
        <v>20</v>
      </c>
      <c r="D2128" s="1" t="s">
        <v>66</v>
      </c>
      <c r="E2128" s="1" t="s">
        <v>16</v>
      </c>
      <c r="F2128" s="1" t="s">
        <v>33</v>
      </c>
      <c r="G2128">
        <v>12713.62</v>
      </c>
      <c r="H2128">
        <v>3</v>
      </c>
      <c r="I2128">
        <v>38140.86</v>
      </c>
      <c r="J2128">
        <v>2.0099999999999998</v>
      </c>
      <c r="K2128">
        <v>1844</v>
      </c>
      <c r="L2128" s="2">
        <v>45408</v>
      </c>
      <c r="O2128" t="str">
        <f>IF(ecommerce_10000[[#This Row],[Platform]]="Souq","sq",ecommerce_10000[[#This Row],[Platform]])</f>
        <v>sq</v>
      </c>
      <c r="P2128" t="str">
        <f>IF(E2128="Souq","sq",IF(E2128="Jumia","Jum",E2128))</f>
        <v>sq</v>
      </c>
      <c r="Q2128">
        <f>VLOOKUP(ecommerce_10000[[#This Row],[City]],F:I,4,FALSE)</f>
        <v>3665.44</v>
      </c>
      <c r="R2128" s="1">
        <f>SUMIF(C:C,ecommerce_10000[[#This Row],[Category]],I:I)</f>
        <v>91504159.730000004</v>
      </c>
      <c r="S2128" s="1">
        <f>SUMIFS(I:I,C:C,C2128)</f>
        <v>91504159.730000004</v>
      </c>
      <c r="T2128" s="1" t="str">
        <f>INDEX(F:F,MATCH(ecommerce_10000[[#This Row],[TotalAmount]],I:I,0))</f>
        <v>Dubai</v>
      </c>
    </row>
    <row r="2129" spans="1:20" x14ac:dyDescent="0.3">
      <c r="A2129" s="1" t="s">
        <v>2173</v>
      </c>
      <c r="B2129" s="1" t="s">
        <v>53</v>
      </c>
      <c r="C2129" s="1" t="s">
        <v>31</v>
      </c>
      <c r="D2129" s="1" t="s">
        <v>54</v>
      </c>
      <c r="E2129" s="1" t="s">
        <v>47</v>
      </c>
      <c r="F2129" s="1" t="s">
        <v>23</v>
      </c>
      <c r="G2129">
        <v>4119.82</v>
      </c>
      <c r="H2129">
        <v>4</v>
      </c>
      <c r="I2129">
        <v>16479.28</v>
      </c>
      <c r="J2129">
        <v>1.83</v>
      </c>
      <c r="K2129">
        <v>3290</v>
      </c>
      <c r="L2129" s="2">
        <v>45416</v>
      </c>
      <c r="O2129" t="str">
        <f>IF(ecommerce_10000[[#This Row],[Platform]]="Souq","sq",ecommerce_10000[[#This Row],[Platform]])</f>
        <v>Amazon</v>
      </c>
      <c r="P2129" t="str">
        <f>IF(E2129="Souq","sq",IF(E2129="Jumia","Jum",E2129))</f>
        <v>Amazon</v>
      </c>
      <c r="Q2129">
        <f>VLOOKUP(ecommerce_10000[[#This Row],[City]],F:I,4,FALSE)</f>
        <v>13290.4</v>
      </c>
      <c r="R2129" s="1">
        <f>SUMIF(C:C,ecommerce_10000[[#This Row],[Category]],I:I)</f>
        <v>57542997.559999913</v>
      </c>
      <c r="S2129" s="1">
        <f>SUMIFS(I:I,C:C,C2129)</f>
        <v>57542997.559999913</v>
      </c>
      <c r="T2129" s="1" t="str">
        <f>INDEX(F:F,MATCH(ecommerce_10000[[#This Row],[TotalAmount]],I:I,0))</f>
        <v>Alexandria</v>
      </c>
    </row>
    <row r="2130" spans="1:20" x14ac:dyDescent="0.3">
      <c r="A2130" s="1" t="s">
        <v>2174</v>
      </c>
      <c r="B2130" s="1" t="s">
        <v>19</v>
      </c>
      <c r="C2130" s="1" t="s">
        <v>20</v>
      </c>
      <c r="D2130" s="1" t="s">
        <v>21</v>
      </c>
      <c r="E2130" s="1" t="s">
        <v>16</v>
      </c>
      <c r="F2130" s="1" t="s">
        <v>62</v>
      </c>
      <c r="G2130">
        <v>2771.05</v>
      </c>
      <c r="H2130">
        <v>4</v>
      </c>
      <c r="I2130">
        <v>11084.2</v>
      </c>
      <c r="J2130">
        <v>1.39</v>
      </c>
      <c r="K2130">
        <v>4759</v>
      </c>
      <c r="L2130" s="2">
        <v>45647</v>
      </c>
      <c r="O2130" t="str">
        <f>IF(ecommerce_10000[[#This Row],[Platform]]="Souq","sq",ecommerce_10000[[#This Row],[Platform]])</f>
        <v>sq</v>
      </c>
      <c r="P2130" t="str">
        <f>IF(E2130="Souq","sq",IF(E2130="Jumia","Jum",E2130))</f>
        <v>sq</v>
      </c>
      <c r="Q2130">
        <f>VLOOKUP(ecommerce_10000[[#This Row],[City]],F:I,4,FALSE)</f>
        <v>27872.98</v>
      </c>
      <c r="R2130" s="1">
        <f>SUMIF(C:C,ecommerce_10000[[#This Row],[Category]],I:I)</f>
        <v>91504159.730000004</v>
      </c>
      <c r="S2130" s="1">
        <f>SUMIFS(I:I,C:C,C2130)</f>
        <v>91504159.730000004</v>
      </c>
      <c r="T2130" s="1" t="str">
        <f>INDEX(F:F,MATCH(ecommerce_10000[[#This Row],[TotalAmount]],I:I,0))</f>
        <v>Giza</v>
      </c>
    </row>
    <row r="2131" spans="1:20" x14ac:dyDescent="0.3">
      <c r="A2131" s="1" t="s">
        <v>2175</v>
      </c>
      <c r="B2131" s="1" t="s">
        <v>13</v>
      </c>
      <c r="C2131" s="1" t="s">
        <v>14</v>
      </c>
      <c r="D2131" s="1" t="s">
        <v>15</v>
      </c>
      <c r="E2131" s="1" t="s">
        <v>47</v>
      </c>
      <c r="F2131" s="1" t="s">
        <v>33</v>
      </c>
      <c r="G2131">
        <v>19032.330000000002</v>
      </c>
      <c r="H2131">
        <v>4</v>
      </c>
      <c r="I2131">
        <v>76129.320000000007</v>
      </c>
      <c r="J2131">
        <v>3.41</v>
      </c>
      <c r="K2131">
        <v>1076</v>
      </c>
      <c r="L2131" s="2">
        <v>45560</v>
      </c>
      <c r="O2131" t="str">
        <f>IF(ecommerce_10000[[#This Row],[Platform]]="Souq","sq",ecommerce_10000[[#This Row],[Platform]])</f>
        <v>Amazon</v>
      </c>
      <c r="P2131" t="str">
        <f>IF(E2131="Souq","sq",IF(E2131="Jumia","Jum",E2131))</f>
        <v>Amazon</v>
      </c>
      <c r="Q2131">
        <f>VLOOKUP(ecommerce_10000[[#This Row],[City]],F:I,4,FALSE)</f>
        <v>3665.44</v>
      </c>
      <c r="R2131" s="1">
        <f>SUMIF(C:C,ecommerce_10000[[#This Row],[Category]],I:I)</f>
        <v>92327183.770000085</v>
      </c>
      <c r="S2131" s="1">
        <f>SUMIFS(I:I,C:C,C2131)</f>
        <v>92327183.770000085</v>
      </c>
      <c r="T2131" s="1" t="str">
        <f>INDEX(F:F,MATCH(ecommerce_10000[[#This Row],[TotalAmount]],I:I,0))</f>
        <v>Dubai</v>
      </c>
    </row>
    <row r="2132" spans="1:20" x14ac:dyDescent="0.3">
      <c r="A2132" s="1" t="s">
        <v>2176</v>
      </c>
      <c r="B2132" s="1" t="s">
        <v>25</v>
      </c>
      <c r="C2132" s="1" t="s">
        <v>26</v>
      </c>
      <c r="D2132" s="1" t="s">
        <v>27</v>
      </c>
      <c r="E2132" s="1" t="s">
        <v>16</v>
      </c>
      <c r="F2132" s="1" t="s">
        <v>62</v>
      </c>
      <c r="G2132">
        <v>10764.48</v>
      </c>
      <c r="H2132">
        <v>2</v>
      </c>
      <c r="I2132">
        <v>21528.959999999999</v>
      </c>
      <c r="J2132">
        <v>4.3600000000000003</v>
      </c>
      <c r="K2132">
        <v>145</v>
      </c>
      <c r="L2132" s="2">
        <v>45646</v>
      </c>
      <c r="O2132" t="str">
        <f>IF(ecommerce_10000[[#This Row],[Platform]]="Souq","sq",ecommerce_10000[[#This Row],[Platform]])</f>
        <v>sq</v>
      </c>
      <c r="P2132" t="str">
        <f>IF(E2132="Souq","sq",IF(E2132="Jumia","Jum",E2132))</f>
        <v>sq</v>
      </c>
      <c r="Q2132">
        <f>VLOOKUP(ecommerce_10000[[#This Row],[City]],F:I,4,FALSE)</f>
        <v>27872.98</v>
      </c>
      <c r="R2132" s="1">
        <f>SUMIF(C:C,ecommerce_10000[[#This Row],[Category]],I:I)</f>
        <v>29200970.130000021</v>
      </c>
      <c r="S2132" s="1">
        <f>SUMIFS(I:I,C:C,C2132)</f>
        <v>29200970.130000021</v>
      </c>
      <c r="T2132" s="1" t="str">
        <f>INDEX(F:F,MATCH(ecommerce_10000[[#This Row],[TotalAmount]],I:I,0))</f>
        <v>Giza</v>
      </c>
    </row>
    <row r="2133" spans="1:20" x14ac:dyDescent="0.3">
      <c r="A2133" s="1" t="s">
        <v>2177</v>
      </c>
      <c r="B2133" s="1" t="s">
        <v>65</v>
      </c>
      <c r="C2133" s="1" t="s">
        <v>20</v>
      </c>
      <c r="D2133" s="1" t="s">
        <v>66</v>
      </c>
      <c r="E2133" s="1" t="s">
        <v>16</v>
      </c>
      <c r="F2133" s="1" t="s">
        <v>23</v>
      </c>
      <c r="G2133">
        <v>1744.43</v>
      </c>
      <c r="H2133">
        <v>3</v>
      </c>
      <c r="I2133">
        <v>5233.29</v>
      </c>
      <c r="J2133">
        <v>4.6900000000000004</v>
      </c>
      <c r="K2133">
        <v>798</v>
      </c>
      <c r="L2133" s="2">
        <v>45520</v>
      </c>
      <c r="O2133" t="str">
        <f>IF(ecommerce_10000[[#This Row],[Platform]]="Souq","sq",ecommerce_10000[[#This Row],[Platform]])</f>
        <v>sq</v>
      </c>
      <c r="P2133" t="str">
        <f>IF(E2133="Souq","sq",IF(E2133="Jumia","Jum",E2133))</f>
        <v>sq</v>
      </c>
      <c r="Q2133">
        <f>VLOOKUP(ecommerce_10000[[#This Row],[City]],F:I,4,FALSE)</f>
        <v>13290.4</v>
      </c>
      <c r="R2133" s="1">
        <f>SUMIF(C:C,ecommerce_10000[[#This Row],[Category]],I:I)</f>
        <v>91504159.730000004</v>
      </c>
      <c r="S2133" s="1">
        <f>SUMIFS(I:I,C:C,C2133)</f>
        <v>91504159.730000004</v>
      </c>
      <c r="T2133" s="1" t="str">
        <f>INDEX(F:F,MATCH(ecommerce_10000[[#This Row],[TotalAmount]],I:I,0))</f>
        <v>Alexandria</v>
      </c>
    </row>
    <row r="2134" spans="1:20" x14ac:dyDescent="0.3">
      <c r="A2134" s="1" t="s">
        <v>2178</v>
      </c>
      <c r="B2134" s="1" t="s">
        <v>25</v>
      </c>
      <c r="C2134" s="1" t="s">
        <v>26</v>
      </c>
      <c r="D2134" s="1" t="s">
        <v>27</v>
      </c>
      <c r="E2134" s="1" t="s">
        <v>16</v>
      </c>
      <c r="F2134" s="1" t="s">
        <v>33</v>
      </c>
      <c r="G2134">
        <v>2406.1</v>
      </c>
      <c r="H2134">
        <v>4</v>
      </c>
      <c r="I2134">
        <v>9624.4</v>
      </c>
      <c r="J2134">
        <v>1.88</v>
      </c>
      <c r="K2134">
        <v>1182</v>
      </c>
      <c r="L2134" s="2">
        <v>45394</v>
      </c>
      <c r="O2134" t="str">
        <f>IF(ecommerce_10000[[#This Row],[Platform]]="Souq","sq",ecommerce_10000[[#This Row],[Platform]])</f>
        <v>sq</v>
      </c>
      <c r="P2134" t="str">
        <f>IF(E2134="Souq","sq",IF(E2134="Jumia","Jum",E2134))</f>
        <v>sq</v>
      </c>
      <c r="Q2134">
        <f>VLOOKUP(ecommerce_10000[[#This Row],[City]],F:I,4,FALSE)</f>
        <v>3665.44</v>
      </c>
      <c r="R2134" s="1">
        <f>SUMIF(C:C,ecommerce_10000[[#This Row],[Category]],I:I)</f>
        <v>29200970.130000021</v>
      </c>
      <c r="S2134" s="1">
        <f>SUMIFS(I:I,C:C,C2134)</f>
        <v>29200970.130000021</v>
      </c>
      <c r="T2134" s="1" t="str">
        <f>INDEX(F:F,MATCH(ecommerce_10000[[#This Row],[TotalAmount]],I:I,0))</f>
        <v>Dubai</v>
      </c>
    </row>
    <row r="2135" spans="1:20" x14ac:dyDescent="0.3">
      <c r="A2135" s="1" t="s">
        <v>2179</v>
      </c>
      <c r="B2135" s="1" t="s">
        <v>53</v>
      </c>
      <c r="C2135" s="1" t="s">
        <v>31</v>
      </c>
      <c r="D2135" s="1" t="s">
        <v>54</v>
      </c>
      <c r="E2135" s="1" t="s">
        <v>16</v>
      </c>
      <c r="F2135" s="1" t="s">
        <v>28</v>
      </c>
      <c r="G2135">
        <v>5831.53</v>
      </c>
      <c r="H2135">
        <v>2</v>
      </c>
      <c r="I2135">
        <v>11663.06</v>
      </c>
      <c r="J2135">
        <v>1.99</v>
      </c>
      <c r="K2135">
        <v>3741</v>
      </c>
      <c r="L2135" s="2">
        <v>45606</v>
      </c>
      <c r="O2135" t="str">
        <f>IF(ecommerce_10000[[#This Row],[Platform]]="Souq","sq",ecommerce_10000[[#This Row],[Platform]])</f>
        <v>sq</v>
      </c>
      <c r="P2135" t="str">
        <f>IF(E2135="Souq","sq",IF(E2135="Jumia","Jum",E2135))</f>
        <v>sq</v>
      </c>
      <c r="Q2135">
        <f>VLOOKUP(ecommerce_10000[[#This Row],[City]],F:I,4,FALSE)</f>
        <v>26648.76</v>
      </c>
      <c r="R2135" s="1">
        <f>SUMIF(C:C,ecommerce_10000[[#This Row],[Category]],I:I)</f>
        <v>57542997.559999913</v>
      </c>
      <c r="S2135" s="1">
        <f>SUMIFS(I:I,C:C,C2135)</f>
        <v>57542997.559999913</v>
      </c>
      <c r="T2135" s="1" t="str">
        <f>INDEX(F:F,MATCH(ecommerce_10000[[#This Row],[TotalAmount]],I:I,0))</f>
        <v>Casablanca</v>
      </c>
    </row>
    <row r="2136" spans="1:20" x14ac:dyDescent="0.3">
      <c r="A2136" s="1" t="s">
        <v>2180</v>
      </c>
      <c r="B2136" s="1" t="s">
        <v>65</v>
      </c>
      <c r="C2136" s="1" t="s">
        <v>20</v>
      </c>
      <c r="D2136" s="1" t="s">
        <v>66</v>
      </c>
      <c r="E2136" s="1" t="s">
        <v>22</v>
      </c>
      <c r="F2136" s="1" t="s">
        <v>28</v>
      </c>
      <c r="G2136">
        <v>6527.12</v>
      </c>
      <c r="H2136">
        <v>5</v>
      </c>
      <c r="I2136">
        <v>32635.599999999999</v>
      </c>
      <c r="J2136">
        <v>3.62</v>
      </c>
      <c r="K2136">
        <v>776</v>
      </c>
      <c r="L2136" s="2">
        <v>45486</v>
      </c>
      <c r="O2136" t="str">
        <f>IF(ecommerce_10000[[#This Row],[Platform]]="Souq","sq",ecommerce_10000[[#This Row],[Platform]])</f>
        <v>Jumia</v>
      </c>
      <c r="P2136" t="str">
        <f>IF(E2136="Souq","sq",IF(E2136="Jumia","Jum",E2136))</f>
        <v>Jum</v>
      </c>
      <c r="Q2136">
        <f>VLOOKUP(ecommerce_10000[[#This Row],[City]],F:I,4,FALSE)</f>
        <v>26648.76</v>
      </c>
      <c r="R2136" s="1">
        <f>SUMIF(C:C,ecommerce_10000[[#This Row],[Category]],I:I)</f>
        <v>91504159.730000004</v>
      </c>
      <c r="S2136" s="1">
        <f>SUMIFS(I:I,C:C,C2136)</f>
        <v>91504159.730000004</v>
      </c>
      <c r="T2136" s="1" t="str">
        <f>INDEX(F:F,MATCH(ecommerce_10000[[#This Row],[TotalAmount]],I:I,0))</f>
        <v>Casablanca</v>
      </c>
    </row>
    <row r="2137" spans="1:20" x14ac:dyDescent="0.3">
      <c r="A2137" s="1" t="s">
        <v>2181</v>
      </c>
      <c r="B2137" s="1" t="s">
        <v>49</v>
      </c>
      <c r="C2137" s="1" t="s">
        <v>14</v>
      </c>
      <c r="D2137" s="1" t="s">
        <v>50</v>
      </c>
      <c r="E2137" s="1" t="s">
        <v>16</v>
      </c>
      <c r="F2137" s="1" t="s">
        <v>40</v>
      </c>
      <c r="G2137">
        <v>8303.6</v>
      </c>
      <c r="H2137">
        <v>1</v>
      </c>
      <c r="I2137">
        <v>8303.6</v>
      </c>
      <c r="J2137">
        <v>2.31</v>
      </c>
      <c r="K2137">
        <v>1406</v>
      </c>
      <c r="L2137" s="2">
        <v>45522</v>
      </c>
      <c r="O2137" t="str">
        <f>IF(ecommerce_10000[[#This Row],[Platform]]="Souq","sq",ecommerce_10000[[#This Row],[Platform]])</f>
        <v>sq</v>
      </c>
      <c r="P2137" t="str">
        <f>IF(E2137="Souq","sq",IF(E2137="Jumia","Jum",E2137))</f>
        <v>sq</v>
      </c>
      <c r="Q2137">
        <f>VLOOKUP(ecommerce_10000[[#This Row],[City]],F:I,4,FALSE)</f>
        <v>99349.3</v>
      </c>
      <c r="R2137" s="1">
        <f>SUMIF(C:C,ecommerce_10000[[#This Row],[Category]],I:I)</f>
        <v>92327183.770000085</v>
      </c>
      <c r="S2137" s="1">
        <f>SUMIFS(I:I,C:C,C2137)</f>
        <v>92327183.770000085</v>
      </c>
      <c r="T2137" s="1" t="str">
        <f>INDEX(F:F,MATCH(ecommerce_10000[[#This Row],[TotalAmount]],I:I,0))</f>
        <v>Riyadh</v>
      </c>
    </row>
    <row r="2138" spans="1:20" x14ac:dyDescent="0.3">
      <c r="A2138" s="1" t="s">
        <v>2182</v>
      </c>
      <c r="B2138" s="1" t="s">
        <v>49</v>
      </c>
      <c r="C2138" s="1" t="s">
        <v>14</v>
      </c>
      <c r="D2138" s="1" t="s">
        <v>50</v>
      </c>
      <c r="E2138" s="1" t="s">
        <v>47</v>
      </c>
      <c r="F2138" s="1" t="s">
        <v>33</v>
      </c>
      <c r="G2138">
        <v>5154.5600000000004</v>
      </c>
      <c r="H2138">
        <v>4</v>
      </c>
      <c r="I2138">
        <v>20618.240000000002</v>
      </c>
      <c r="J2138">
        <v>1.8</v>
      </c>
      <c r="K2138">
        <v>1499</v>
      </c>
      <c r="L2138" s="2">
        <v>45616</v>
      </c>
      <c r="O2138" t="str">
        <f>IF(ecommerce_10000[[#This Row],[Platform]]="Souq","sq",ecommerce_10000[[#This Row],[Platform]])</f>
        <v>Amazon</v>
      </c>
      <c r="P2138" t="str">
        <f>IF(E2138="Souq","sq",IF(E2138="Jumia","Jum",E2138))</f>
        <v>Amazon</v>
      </c>
      <c r="Q2138">
        <f>VLOOKUP(ecommerce_10000[[#This Row],[City]],F:I,4,FALSE)</f>
        <v>3665.44</v>
      </c>
      <c r="R2138" s="1">
        <f>SUMIF(C:C,ecommerce_10000[[#This Row],[Category]],I:I)</f>
        <v>92327183.770000085</v>
      </c>
      <c r="S2138" s="1">
        <f>SUMIFS(I:I,C:C,C2138)</f>
        <v>92327183.770000085</v>
      </c>
      <c r="T2138" s="1" t="str">
        <f>INDEX(F:F,MATCH(ecommerce_10000[[#This Row],[TotalAmount]],I:I,0))</f>
        <v>Dubai</v>
      </c>
    </row>
    <row r="2139" spans="1:20" x14ac:dyDescent="0.3">
      <c r="A2139" s="1" t="s">
        <v>2183</v>
      </c>
      <c r="B2139" s="1" t="s">
        <v>38</v>
      </c>
      <c r="C2139" s="1" t="s">
        <v>20</v>
      </c>
      <c r="D2139" s="1" t="s">
        <v>39</v>
      </c>
      <c r="E2139" s="1" t="s">
        <v>47</v>
      </c>
      <c r="F2139" s="1" t="s">
        <v>28</v>
      </c>
      <c r="G2139">
        <v>3348.4</v>
      </c>
      <c r="H2139">
        <v>2</v>
      </c>
      <c r="I2139">
        <v>6696.8</v>
      </c>
      <c r="J2139">
        <v>3.52</v>
      </c>
      <c r="K2139">
        <v>522</v>
      </c>
      <c r="L2139" s="2">
        <v>45553</v>
      </c>
      <c r="O2139" t="str">
        <f>IF(ecommerce_10000[[#This Row],[Platform]]="Souq","sq",ecommerce_10000[[#This Row],[Platform]])</f>
        <v>Amazon</v>
      </c>
      <c r="P2139" t="str">
        <f>IF(E2139="Souq","sq",IF(E2139="Jumia","Jum",E2139))</f>
        <v>Amazon</v>
      </c>
      <c r="Q2139">
        <f>VLOOKUP(ecommerce_10000[[#This Row],[City]],F:I,4,FALSE)</f>
        <v>26648.76</v>
      </c>
      <c r="R2139" s="1">
        <f>SUMIF(C:C,ecommerce_10000[[#This Row],[Category]],I:I)</f>
        <v>91504159.730000004</v>
      </c>
      <c r="S2139" s="1">
        <f>SUMIFS(I:I,C:C,C2139)</f>
        <v>91504159.730000004</v>
      </c>
      <c r="T2139" s="1" t="str">
        <f>INDEX(F:F,MATCH(ecommerce_10000[[#This Row],[TotalAmount]],I:I,0))</f>
        <v>Casablanca</v>
      </c>
    </row>
    <row r="2140" spans="1:20" x14ac:dyDescent="0.3">
      <c r="A2140" s="1" t="s">
        <v>2184</v>
      </c>
      <c r="B2140" s="1" t="s">
        <v>19</v>
      </c>
      <c r="C2140" s="1" t="s">
        <v>20</v>
      </c>
      <c r="D2140" s="1" t="s">
        <v>21</v>
      </c>
      <c r="E2140" s="1" t="s">
        <v>22</v>
      </c>
      <c r="F2140" s="1" t="s">
        <v>40</v>
      </c>
      <c r="G2140">
        <v>19887.23</v>
      </c>
      <c r="H2140">
        <v>2</v>
      </c>
      <c r="I2140">
        <v>39774.46</v>
      </c>
      <c r="J2140">
        <v>4.24</v>
      </c>
      <c r="K2140">
        <v>332</v>
      </c>
      <c r="L2140" s="2">
        <v>45354</v>
      </c>
      <c r="O2140" t="str">
        <f>IF(ecommerce_10000[[#This Row],[Platform]]="Souq","sq",ecommerce_10000[[#This Row],[Platform]])</f>
        <v>Jumia</v>
      </c>
      <c r="P2140" t="str">
        <f>IF(E2140="Souq","sq",IF(E2140="Jumia","Jum",E2140))</f>
        <v>Jum</v>
      </c>
      <c r="Q2140">
        <f>VLOOKUP(ecommerce_10000[[#This Row],[City]],F:I,4,FALSE)</f>
        <v>99349.3</v>
      </c>
      <c r="R2140" s="1">
        <f>SUMIF(C:C,ecommerce_10000[[#This Row],[Category]],I:I)</f>
        <v>91504159.730000004</v>
      </c>
      <c r="S2140" s="1">
        <f>SUMIFS(I:I,C:C,C2140)</f>
        <v>91504159.730000004</v>
      </c>
      <c r="T2140" s="1" t="str">
        <f>INDEX(F:F,MATCH(ecommerce_10000[[#This Row],[TotalAmount]],I:I,0))</f>
        <v>Riyadh</v>
      </c>
    </row>
    <row r="2141" spans="1:20" x14ac:dyDescent="0.3">
      <c r="A2141" s="1" t="s">
        <v>2185</v>
      </c>
      <c r="B2141" s="1" t="s">
        <v>35</v>
      </c>
      <c r="C2141" s="1" t="s">
        <v>14</v>
      </c>
      <c r="D2141" s="1" t="s">
        <v>36</v>
      </c>
      <c r="E2141" s="1" t="s">
        <v>47</v>
      </c>
      <c r="F2141" s="1" t="s">
        <v>23</v>
      </c>
      <c r="G2141">
        <v>18917.669999999998</v>
      </c>
      <c r="H2141">
        <v>5</v>
      </c>
      <c r="I2141">
        <v>94588.35</v>
      </c>
      <c r="J2141">
        <v>2.58</v>
      </c>
      <c r="K2141">
        <v>4818</v>
      </c>
      <c r="L2141" s="2">
        <v>45530</v>
      </c>
      <c r="O2141" t="str">
        <f>IF(ecommerce_10000[[#This Row],[Platform]]="Souq","sq",ecommerce_10000[[#This Row],[Platform]])</f>
        <v>Amazon</v>
      </c>
      <c r="P2141" t="str">
        <f>IF(E2141="Souq","sq",IF(E2141="Jumia","Jum",E2141))</f>
        <v>Amazon</v>
      </c>
      <c r="Q2141">
        <f>VLOOKUP(ecommerce_10000[[#This Row],[City]],F:I,4,FALSE)</f>
        <v>13290.4</v>
      </c>
      <c r="R2141" s="1">
        <f>SUMIF(C:C,ecommerce_10000[[#This Row],[Category]],I:I)</f>
        <v>92327183.770000085</v>
      </c>
      <c r="S2141" s="1">
        <f>SUMIFS(I:I,C:C,C2141)</f>
        <v>92327183.770000085</v>
      </c>
      <c r="T2141" s="1" t="str">
        <f>INDEX(F:F,MATCH(ecommerce_10000[[#This Row],[TotalAmount]],I:I,0))</f>
        <v>Alexandria</v>
      </c>
    </row>
    <row r="2142" spans="1:20" x14ac:dyDescent="0.3">
      <c r="A2142" s="1" t="s">
        <v>2186</v>
      </c>
      <c r="B2142" s="1" t="s">
        <v>43</v>
      </c>
      <c r="C2142" s="1" t="s">
        <v>44</v>
      </c>
      <c r="D2142" s="1" t="s">
        <v>45</v>
      </c>
      <c r="E2142" s="1" t="s">
        <v>22</v>
      </c>
      <c r="F2142" s="1" t="s">
        <v>23</v>
      </c>
      <c r="G2142">
        <v>14478.64</v>
      </c>
      <c r="H2142">
        <v>3</v>
      </c>
      <c r="I2142">
        <v>43435.92</v>
      </c>
      <c r="J2142">
        <v>4.9800000000000004</v>
      </c>
      <c r="K2142">
        <v>171</v>
      </c>
      <c r="L2142" s="2">
        <v>45351</v>
      </c>
      <c r="O2142" t="str">
        <f>IF(ecommerce_10000[[#This Row],[Platform]]="Souq","sq",ecommerce_10000[[#This Row],[Platform]])</f>
        <v>Jumia</v>
      </c>
      <c r="P2142" t="str">
        <f>IF(E2142="Souq","sq",IF(E2142="Jumia","Jum",E2142))</f>
        <v>Jum</v>
      </c>
      <c r="Q2142">
        <f>VLOOKUP(ecommerce_10000[[#This Row],[City]],F:I,4,FALSE)</f>
        <v>13290.4</v>
      </c>
      <c r="R2142" s="1">
        <f>SUMIF(C:C,ecommerce_10000[[#This Row],[Category]],I:I)</f>
        <v>31420413.200000018</v>
      </c>
      <c r="S2142" s="1">
        <f>SUMIFS(I:I,C:C,C2142)</f>
        <v>31420413.200000018</v>
      </c>
      <c r="T2142" s="1" t="str">
        <f>INDEX(F:F,MATCH(ecommerce_10000[[#This Row],[TotalAmount]],I:I,0))</f>
        <v>Alexandria</v>
      </c>
    </row>
    <row r="2143" spans="1:20" x14ac:dyDescent="0.3">
      <c r="A2143" s="1" t="s">
        <v>2187</v>
      </c>
      <c r="B2143" s="1" t="s">
        <v>43</v>
      </c>
      <c r="C2143" s="1" t="s">
        <v>44</v>
      </c>
      <c r="D2143" s="1" t="s">
        <v>45</v>
      </c>
      <c r="E2143" s="1" t="s">
        <v>16</v>
      </c>
      <c r="F2143" s="1" t="s">
        <v>23</v>
      </c>
      <c r="G2143">
        <v>2722.05</v>
      </c>
      <c r="H2143">
        <v>1</v>
      </c>
      <c r="I2143">
        <v>2722.05</v>
      </c>
      <c r="J2143">
        <v>2</v>
      </c>
      <c r="K2143">
        <v>754</v>
      </c>
      <c r="L2143" s="2">
        <v>45511</v>
      </c>
      <c r="O2143" t="str">
        <f>IF(ecommerce_10000[[#This Row],[Platform]]="Souq","sq",ecommerce_10000[[#This Row],[Platform]])</f>
        <v>sq</v>
      </c>
      <c r="P2143" t="str">
        <f>IF(E2143="Souq","sq",IF(E2143="Jumia","Jum",E2143))</f>
        <v>sq</v>
      </c>
      <c r="Q2143">
        <f>VLOOKUP(ecommerce_10000[[#This Row],[City]],F:I,4,FALSE)</f>
        <v>13290.4</v>
      </c>
      <c r="R2143" s="1">
        <f>SUMIF(C:C,ecommerce_10000[[#This Row],[Category]],I:I)</f>
        <v>31420413.200000018</v>
      </c>
      <c r="S2143" s="1">
        <f>SUMIFS(I:I,C:C,C2143)</f>
        <v>31420413.200000018</v>
      </c>
      <c r="T2143" s="1" t="str">
        <f>INDEX(F:F,MATCH(ecommerce_10000[[#This Row],[TotalAmount]],I:I,0))</f>
        <v>Alexandria</v>
      </c>
    </row>
    <row r="2144" spans="1:20" x14ac:dyDescent="0.3">
      <c r="A2144" s="1" t="s">
        <v>2188</v>
      </c>
      <c r="B2144" s="1" t="s">
        <v>43</v>
      </c>
      <c r="C2144" s="1" t="s">
        <v>44</v>
      </c>
      <c r="D2144" s="1" t="s">
        <v>45</v>
      </c>
      <c r="E2144" s="1" t="s">
        <v>47</v>
      </c>
      <c r="F2144" s="1" t="s">
        <v>40</v>
      </c>
      <c r="G2144">
        <v>2591.86</v>
      </c>
      <c r="H2144">
        <v>3</v>
      </c>
      <c r="I2144">
        <v>7775.58</v>
      </c>
      <c r="J2144">
        <v>4.9000000000000004</v>
      </c>
      <c r="K2144">
        <v>980</v>
      </c>
      <c r="L2144" s="2">
        <v>45297</v>
      </c>
      <c r="O2144" t="str">
        <f>IF(ecommerce_10000[[#This Row],[Platform]]="Souq","sq",ecommerce_10000[[#This Row],[Platform]])</f>
        <v>Amazon</v>
      </c>
      <c r="P2144" t="str">
        <f>IF(E2144="Souq","sq",IF(E2144="Jumia","Jum",E2144))</f>
        <v>Amazon</v>
      </c>
      <c r="Q2144">
        <f>VLOOKUP(ecommerce_10000[[#This Row],[City]],F:I,4,FALSE)</f>
        <v>99349.3</v>
      </c>
      <c r="R2144" s="1">
        <f>SUMIF(C:C,ecommerce_10000[[#This Row],[Category]],I:I)</f>
        <v>31420413.200000018</v>
      </c>
      <c r="S2144" s="1">
        <f>SUMIFS(I:I,C:C,C2144)</f>
        <v>31420413.200000018</v>
      </c>
      <c r="T2144" s="1" t="str">
        <f>INDEX(F:F,MATCH(ecommerce_10000[[#This Row],[TotalAmount]],I:I,0))</f>
        <v>Riyadh</v>
      </c>
    </row>
    <row r="2145" spans="1:20" x14ac:dyDescent="0.3">
      <c r="A2145" s="1" t="s">
        <v>2189</v>
      </c>
      <c r="B2145" s="1" t="s">
        <v>49</v>
      </c>
      <c r="C2145" s="1" t="s">
        <v>14</v>
      </c>
      <c r="D2145" s="1" t="s">
        <v>50</v>
      </c>
      <c r="E2145" s="1" t="s">
        <v>47</v>
      </c>
      <c r="F2145" s="1" t="s">
        <v>17</v>
      </c>
      <c r="G2145">
        <v>18845.91</v>
      </c>
      <c r="H2145">
        <v>3</v>
      </c>
      <c r="I2145">
        <v>56537.73</v>
      </c>
      <c r="J2145">
        <v>3.07</v>
      </c>
      <c r="K2145">
        <v>4037</v>
      </c>
      <c r="L2145" s="2">
        <v>45318</v>
      </c>
      <c r="O2145" t="str">
        <f>IF(ecommerce_10000[[#This Row],[Platform]]="Souq","sq",ecommerce_10000[[#This Row],[Platform]])</f>
        <v>Amazon</v>
      </c>
      <c r="P2145" t="str">
        <f>IF(E2145="Souq","sq",IF(E2145="Jumia","Jum",E2145))</f>
        <v>Amazon</v>
      </c>
      <c r="Q2145">
        <f>VLOOKUP(ecommerce_10000[[#This Row],[City]],F:I,4,FALSE)</f>
        <v>16284.02</v>
      </c>
      <c r="R2145" s="1">
        <f>SUMIF(C:C,ecommerce_10000[[#This Row],[Category]],I:I)</f>
        <v>92327183.770000085</v>
      </c>
      <c r="S2145" s="1">
        <f>SUMIFS(I:I,C:C,C2145)</f>
        <v>92327183.770000085</v>
      </c>
      <c r="T2145" s="1" t="str">
        <f>INDEX(F:F,MATCH(ecommerce_10000[[#This Row],[TotalAmount]],I:I,0))</f>
        <v>Cairo</v>
      </c>
    </row>
    <row r="2146" spans="1:20" x14ac:dyDescent="0.3">
      <c r="A2146" s="1" t="s">
        <v>2190</v>
      </c>
      <c r="B2146" s="1" t="s">
        <v>38</v>
      </c>
      <c r="C2146" s="1" t="s">
        <v>20</v>
      </c>
      <c r="D2146" s="1" t="s">
        <v>39</v>
      </c>
      <c r="E2146" s="1" t="s">
        <v>22</v>
      </c>
      <c r="F2146" s="1" t="s">
        <v>17</v>
      </c>
      <c r="G2146">
        <v>18340.3</v>
      </c>
      <c r="H2146">
        <v>1</v>
      </c>
      <c r="I2146">
        <v>18340.3</v>
      </c>
      <c r="J2146">
        <v>1.91</v>
      </c>
      <c r="K2146">
        <v>1188</v>
      </c>
      <c r="L2146" s="2">
        <v>45645</v>
      </c>
      <c r="O2146" t="str">
        <f>IF(ecommerce_10000[[#This Row],[Platform]]="Souq","sq",ecommerce_10000[[#This Row],[Platform]])</f>
        <v>Jumia</v>
      </c>
      <c r="P2146" t="str">
        <f>IF(E2146="Souq","sq",IF(E2146="Jumia","Jum",E2146))</f>
        <v>Jum</v>
      </c>
      <c r="Q2146">
        <f>VLOOKUP(ecommerce_10000[[#This Row],[City]],F:I,4,FALSE)</f>
        <v>16284.02</v>
      </c>
      <c r="R2146" s="1">
        <f>SUMIF(C:C,ecommerce_10000[[#This Row],[Category]],I:I)</f>
        <v>91504159.730000004</v>
      </c>
      <c r="S2146" s="1">
        <f>SUMIFS(I:I,C:C,C2146)</f>
        <v>91504159.730000004</v>
      </c>
      <c r="T2146" s="1" t="str">
        <f>INDEX(F:F,MATCH(ecommerce_10000[[#This Row],[TotalAmount]],I:I,0))</f>
        <v>Cairo</v>
      </c>
    </row>
    <row r="2147" spans="1:20" x14ac:dyDescent="0.3">
      <c r="A2147" s="1" t="s">
        <v>2191</v>
      </c>
      <c r="B2147" s="1" t="s">
        <v>30</v>
      </c>
      <c r="C2147" s="1" t="s">
        <v>31</v>
      </c>
      <c r="D2147" s="1" t="s">
        <v>32</v>
      </c>
      <c r="E2147" s="1" t="s">
        <v>16</v>
      </c>
      <c r="F2147" s="1" t="s">
        <v>17</v>
      </c>
      <c r="G2147">
        <v>695.47</v>
      </c>
      <c r="H2147">
        <v>3</v>
      </c>
      <c r="I2147">
        <v>2086.41</v>
      </c>
      <c r="J2147">
        <v>4.62</v>
      </c>
      <c r="K2147">
        <v>3594</v>
      </c>
      <c r="L2147" s="2">
        <v>45502</v>
      </c>
      <c r="O2147" t="str">
        <f>IF(ecommerce_10000[[#This Row],[Platform]]="Souq","sq",ecommerce_10000[[#This Row],[Platform]])</f>
        <v>sq</v>
      </c>
      <c r="P2147" t="str">
        <f>IF(E2147="Souq","sq",IF(E2147="Jumia","Jum",E2147))</f>
        <v>sq</v>
      </c>
      <c r="Q2147">
        <f>VLOOKUP(ecommerce_10000[[#This Row],[City]],F:I,4,FALSE)</f>
        <v>16284.02</v>
      </c>
      <c r="R2147" s="1">
        <f>SUMIF(C:C,ecommerce_10000[[#This Row],[Category]],I:I)</f>
        <v>57542997.559999913</v>
      </c>
      <c r="S2147" s="1">
        <f>SUMIFS(I:I,C:C,C2147)</f>
        <v>57542997.559999913</v>
      </c>
      <c r="T2147" s="1" t="str">
        <f>INDEX(F:F,MATCH(ecommerce_10000[[#This Row],[TotalAmount]],I:I,0))</f>
        <v>Cairo</v>
      </c>
    </row>
    <row r="2148" spans="1:20" x14ac:dyDescent="0.3">
      <c r="A2148" s="1" t="s">
        <v>2192</v>
      </c>
      <c r="B2148" s="1" t="s">
        <v>49</v>
      </c>
      <c r="C2148" s="1" t="s">
        <v>14</v>
      </c>
      <c r="D2148" s="1" t="s">
        <v>50</v>
      </c>
      <c r="E2148" s="1" t="s">
        <v>47</v>
      </c>
      <c r="F2148" s="1" t="s">
        <v>23</v>
      </c>
      <c r="G2148">
        <v>16979.009999999998</v>
      </c>
      <c r="H2148">
        <v>1</v>
      </c>
      <c r="I2148">
        <v>16979.009999999998</v>
      </c>
      <c r="J2148">
        <v>1.35</v>
      </c>
      <c r="K2148">
        <v>1383</v>
      </c>
      <c r="L2148" s="2">
        <v>45509</v>
      </c>
      <c r="O2148" t="str">
        <f>IF(ecommerce_10000[[#This Row],[Platform]]="Souq","sq",ecommerce_10000[[#This Row],[Platform]])</f>
        <v>Amazon</v>
      </c>
      <c r="P2148" t="str">
        <f>IF(E2148="Souq","sq",IF(E2148="Jumia","Jum",E2148))</f>
        <v>Amazon</v>
      </c>
      <c r="Q2148">
        <f>VLOOKUP(ecommerce_10000[[#This Row],[City]],F:I,4,FALSE)</f>
        <v>13290.4</v>
      </c>
      <c r="R2148" s="1">
        <f>SUMIF(C:C,ecommerce_10000[[#This Row],[Category]],I:I)</f>
        <v>92327183.770000085</v>
      </c>
      <c r="S2148" s="1">
        <f>SUMIFS(I:I,C:C,C2148)</f>
        <v>92327183.770000085</v>
      </c>
      <c r="T2148" s="1" t="str">
        <f>INDEX(F:F,MATCH(ecommerce_10000[[#This Row],[TotalAmount]],I:I,0))</f>
        <v>Alexandria</v>
      </c>
    </row>
    <row r="2149" spans="1:20" x14ac:dyDescent="0.3">
      <c r="A2149" s="1" t="s">
        <v>2193</v>
      </c>
      <c r="B2149" s="1" t="s">
        <v>38</v>
      </c>
      <c r="C2149" s="1" t="s">
        <v>20</v>
      </c>
      <c r="D2149" s="1" t="s">
        <v>39</v>
      </c>
      <c r="E2149" s="1" t="s">
        <v>22</v>
      </c>
      <c r="F2149" s="1" t="s">
        <v>40</v>
      </c>
      <c r="G2149">
        <v>9726.7999999999993</v>
      </c>
      <c r="H2149">
        <v>5</v>
      </c>
      <c r="I2149">
        <v>48634</v>
      </c>
      <c r="J2149">
        <v>2.77</v>
      </c>
      <c r="K2149">
        <v>3218</v>
      </c>
      <c r="L2149" s="2">
        <v>45424</v>
      </c>
      <c r="O2149" t="str">
        <f>IF(ecommerce_10000[[#This Row],[Platform]]="Souq","sq",ecommerce_10000[[#This Row],[Platform]])</f>
        <v>Jumia</v>
      </c>
      <c r="P2149" t="str">
        <f>IF(E2149="Souq","sq",IF(E2149="Jumia","Jum",E2149))</f>
        <v>Jum</v>
      </c>
      <c r="Q2149">
        <f>VLOOKUP(ecommerce_10000[[#This Row],[City]],F:I,4,FALSE)</f>
        <v>99349.3</v>
      </c>
      <c r="R2149" s="1">
        <f>SUMIF(C:C,ecommerce_10000[[#This Row],[Category]],I:I)</f>
        <v>91504159.730000004</v>
      </c>
      <c r="S2149" s="1">
        <f>SUMIFS(I:I,C:C,C2149)</f>
        <v>91504159.730000004</v>
      </c>
      <c r="T2149" s="1" t="str">
        <f>INDEX(F:F,MATCH(ecommerce_10000[[#This Row],[TotalAmount]],I:I,0))</f>
        <v>Riyadh</v>
      </c>
    </row>
    <row r="2150" spans="1:20" x14ac:dyDescent="0.3">
      <c r="A2150" s="1" t="s">
        <v>2194</v>
      </c>
      <c r="B2150" s="1" t="s">
        <v>53</v>
      </c>
      <c r="C2150" s="1" t="s">
        <v>31</v>
      </c>
      <c r="D2150" s="1" t="s">
        <v>54</v>
      </c>
      <c r="E2150" s="1" t="s">
        <v>16</v>
      </c>
      <c r="F2150" s="1" t="s">
        <v>23</v>
      </c>
      <c r="G2150">
        <v>14610.09</v>
      </c>
      <c r="H2150">
        <v>3</v>
      </c>
      <c r="I2150">
        <v>43830.27</v>
      </c>
      <c r="J2150">
        <v>2.17</v>
      </c>
      <c r="K2150">
        <v>609</v>
      </c>
      <c r="L2150" s="2">
        <v>45571</v>
      </c>
      <c r="O2150" t="str">
        <f>IF(ecommerce_10000[[#This Row],[Platform]]="Souq","sq",ecommerce_10000[[#This Row],[Platform]])</f>
        <v>sq</v>
      </c>
      <c r="P2150" t="str">
        <f>IF(E2150="Souq","sq",IF(E2150="Jumia","Jum",E2150))</f>
        <v>sq</v>
      </c>
      <c r="Q2150">
        <f>VLOOKUP(ecommerce_10000[[#This Row],[City]],F:I,4,FALSE)</f>
        <v>13290.4</v>
      </c>
      <c r="R2150" s="1">
        <f>SUMIF(C:C,ecommerce_10000[[#This Row],[Category]],I:I)</f>
        <v>57542997.559999913</v>
      </c>
      <c r="S2150" s="1">
        <f>SUMIFS(I:I,C:C,C2150)</f>
        <v>57542997.559999913</v>
      </c>
      <c r="T2150" s="1" t="str">
        <f>INDEX(F:F,MATCH(ecommerce_10000[[#This Row],[TotalAmount]],I:I,0))</f>
        <v>Alexandria</v>
      </c>
    </row>
    <row r="2151" spans="1:20" x14ac:dyDescent="0.3">
      <c r="A2151" s="1" t="s">
        <v>2195</v>
      </c>
      <c r="B2151" s="1" t="s">
        <v>35</v>
      </c>
      <c r="C2151" s="1" t="s">
        <v>14</v>
      </c>
      <c r="D2151" s="1" t="s">
        <v>36</v>
      </c>
      <c r="E2151" s="1" t="s">
        <v>22</v>
      </c>
      <c r="F2151" s="1" t="s">
        <v>23</v>
      </c>
      <c r="G2151">
        <v>15535.94</v>
      </c>
      <c r="H2151">
        <v>2</v>
      </c>
      <c r="I2151">
        <v>31071.88</v>
      </c>
      <c r="J2151">
        <v>2.4700000000000002</v>
      </c>
      <c r="K2151">
        <v>4291</v>
      </c>
      <c r="L2151" s="2">
        <v>45466</v>
      </c>
      <c r="O2151" t="str">
        <f>IF(ecommerce_10000[[#This Row],[Platform]]="Souq","sq",ecommerce_10000[[#This Row],[Platform]])</f>
        <v>Jumia</v>
      </c>
      <c r="P2151" t="str">
        <f>IF(E2151="Souq","sq",IF(E2151="Jumia","Jum",E2151))</f>
        <v>Jum</v>
      </c>
      <c r="Q2151">
        <f>VLOOKUP(ecommerce_10000[[#This Row],[City]],F:I,4,FALSE)</f>
        <v>13290.4</v>
      </c>
      <c r="R2151" s="1">
        <f>SUMIF(C:C,ecommerce_10000[[#This Row],[Category]],I:I)</f>
        <v>92327183.770000085</v>
      </c>
      <c r="S2151" s="1">
        <f>SUMIFS(I:I,C:C,C2151)</f>
        <v>92327183.770000085</v>
      </c>
      <c r="T2151" s="1" t="str">
        <f>INDEX(F:F,MATCH(ecommerce_10000[[#This Row],[TotalAmount]],I:I,0))</f>
        <v>Alexandria</v>
      </c>
    </row>
    <row r="2152" spans="1:20" x14ac:dyDescent="0.3">
      <c r="A2152" s="1" t="s">
        <v>2196</v>
      </c>
      <c r="B2152" s="1" t="s">
        <v>19</v>
      </c>
      <c r="C2152" s="1" t="s">
        <v>20</v>
      </c>
      <c r="D2152" s="1" t="s">
        <v>21</v>
      </c>
      <c r="E2152" s="1" t="s">
        <v>22</v>
      </c>
      <c r="F2152" s="1" t="s">
        <v>33</v>
      </c>
      <c r="G2152">
        <v>17153.45</v>
      </c>
      <c r="H2152">
        <v>3</v>
      </c>
      <c r="I2152">
        <v>51460.35</v>
      </c>
      <c r="J2152">
        <v>3.77</v>
      </c>
      <c r="K2152">
        <v>691</v>
      </c>
      <c r="L2152" s="2">
        <v>45622</v>
      </c>
      <c r="O2152" t="str">
        <f>IF(ecommerce_10000[[#This Row],[Platform]]="Souq","sq",ecommerce_10000[[#This Row],[Platform]])</f>
        <v>Jumia</v>
      </c>
      <c r="P2152" t="str">
        <f>IF(E2152="Souq","sq",IF(E2152="Jumia","Jum",E2152))</f>
        <v>Jum</v>
      </c>
      <c r="Q2152">
        <f>VLOOKUP(ecommerce_10000[[#This Row],[City]],F:I,4,FALSE)</f>
        <v>3665.44</v>
      </c>
      <c r="R2152" s="1">
        <f>SUMIF(C:C,ecommerce_10000[[#This Row],[Category]],I:I)</f>
        <v>91504159.730000004</v>
      </c>
      <c r="S2152" s="1">
        <f>SUMIFS(I:I,C:C,C2152)</f>
        <v>91504159.730000004</v>
      </c>
      <c r="T2152" s="1" t="str">
        <f>INDEX(F:F,MATCH(ecommerce_10000[[#This Row],[TotalAmount]],I:I,0))</f>
        <v>Dubai</v>
      </c>
    </row>
    <row r="2153" spans="1:20" x14ac:dyDescent="0.3">
      <c r="A2153" s="1" t="s">
        <v>2197</v>
      </c>
      <c r="B2153" s="1" t="s">
        <v>19</v>
      </c>
      <c r="C2153" s="1" t="s">
        <v>20</v>
      </c>
      <c r="D2153" s="1" t="s">
        <v>21</v>
      </c>
      <c r="E2153" s="1" t="s">
        <v>47</v>
      </c>
      <c r="F2153" s="1" t="s">
        <v>33</v>
      </c>
      <c r="G2153">
        <v>351.54</v>
      </c>
      <c r="H2153">
        <v>4</v>
      </c>
      <c r="I2153">
        <v>1406.16</v>
      </c>
      <c r="J2153">
        <v>1.52</v>
      </c>
      <c r="K2153">
        <v>1375</v>
      </c>
      <c r="L2153" s="2">
        <v>45502</v>
      </c>
      <c r="O2153" t="str">
        <f>IF(ecommerce_10000[[#This Row],[Platform]]="Souq","sq",ecommerce_10000[[#This Row],[Platform]])</f>
        <v>Amazon</v>
      </c>
      <c r="P2153" t="str">
        <f>IF(E2153="Souq","sq",IF(E2153="Jumia","Jum",E2153))</f>
        <v>Amazon</v>
      </c>
      <c r="Q2153">
        <f>VLOOKUP(ecommerce_10000[[#This Row],[City]],F:I,4,FALSE)</f>
        <v>3665.44</v>
      </c>
      <c r="R2153" s="1">
        <f>SUMIF(C:C,ecommerce_10000[[#This Row],[Category]],I:I)</f>
        <v>91504159.730000004</v>
      </c>
      <c r="S2153" s="1">
        <f>SUMIFS(I:I,C:C,C2153)</f>
        <v>91504159.730000004</v>
      </c>
      <c r="T2153" s="1" t="str">
        <f>INDEX(F:F,MATCH(ecommerce_10000[[#This Row],[TotalAmount]],I:I,0))</f>
        <v>Dubai</v>
      </c>
    </row>
    <row r="2154" spans="1:20" x14ac:dyDescent="0.3">
      <c r="A2154" s="1" t="s">
        <v>2198</v>
      </c>
      <c r="B2154" s="1" t="s">
        <v>35</v>
      </c>
      <c r="C2154" s="1" t="s">
        <v>14</v>
      </c>
      <c r="D2154" s="1" t="s">
        <v>36</v>
      </c>
      <c r="E2154" s="1" t="s">
        <v>16</v>
      </c>
      <c r="F2154" s="1" t="s">
        <v>40</v>
      </c>
      <c r="G2154">
        <v>12044.39</v>
      </c>
      <c r="H2154">
        <v>3</v>
      </c>
      <c r="I2154">
        <v>36133.17</v>
      </c>
      <c r="J2154">
        <v>4.28</v>
      </c>
      <c r="K2154">
        <v>3545</v>
      </c>
      <c r="L2154" s="2">
        <v>45342</v>
      </c>
      <c r="O2154" t="str">
        <f>IF(ecommerce_10000[[#This Row],[Platform]]="Souq","sq",ecommerce_10000[[#This Row],[Platform]])</f>
        <v>sq</v>
      </c>
      <c r="P2154" t="str">
        <f>IF(E2154="Souq","sq",IF(E2154="Jumia","Jum",E2154))</f>
        <v>sq</v>
      </c>
      <c r="Q2154">
        <f>VLOOKUP(ecommerce_10000[[#This Row],[City]],F:I,4,FALSE)</f>
        <v>99349.3</v>
      </c>
      <c r="R2154" s="1">
        <f>SUMIF(C:C,ecommerce_10000[[#This Row],[Category]],I:I)</f>
        <v>92327183.770000085</v>
      </c>
      <c r="S2154" s="1">
        <f>SUMIFS(I:I,C:C,C2154)</f>
        <v>92327183.770000085</v>
      </c>
      <c r="T2154" s="1" t="str">
        <f>INDEX(F:F,MATCH(ecommerce_10000[[#This Row],[TotalAmount]],I:I,0))</f>
        <v>Riyadh</v>
      </c>
    </row>
    <row r="2155" spans="1:20" x14ac:dyDescent="0.3">
      <c r="A2155" s="1" t="s">
        <v>2199</v>
      </c>
      <c r="B2155" s="1" t="s">
        <v>49</v>
      </c>
      <c r="C2155" s="1" t="s">
        <v>14</v>
      </c>
      <c r="D2155" s="1" t="s">
        <v>50</v>
      </c>
      <c r="E2155" s="1" t="s">
        <v>47</v>
      </c>
      <c r="F2155" s="1" t="s">
        <v>40</v>
      </c>
      <c r="G2155">
        <v>11506.25</v>
      </c>
      <c r="H2155">
        <v>5</v>
      </c>
      <c r="I2155">
        <v>57531.25</v>
      </c>
      <c r="J2155">
        <v>2.65</v>
      </c>
      <c r="K2155">
        <v>731</v>
      </c>
      <c r="L2155" s="2">
        <v>45330</v>
      </c>
      <c r="O2155" t="str">
        <f>IF(ecommerce_10000[[#This Row],[Platform]]="Souq","sq",ecommerce_10000[[#This Row],[Platform]])</f>
        <v>Amazon</v>
      </c>
      <c r="P2155" t="str">
        <f>IF(E2155="Souq","sq",IF(E2155="Jumia","Jum",E2155))</f>
        <v>Amazon</v>
      </c>
      <c r="Q2155">
        <f>VLOOKUP(ecommerce_10000[[#This Row],[City]],F:I,4,FALSE)</f>
        <v>99349.3</v>
      </c>
      <c r="R2155" s="1">
        <f>SUMIF(C:C,ecommerce_10000[[#This Row],[Category]],I:I)</f>
        <v>92327183.770000085</v>
      </c>
      <c r="S2155" s="1">
        <f>SUMIFS(I:I,C:C,C2155)</f>
        <v>92327183.770000085</v>
      </c>
      <c r="T2155" s="1" t="str">
        <f>INDEX(F:F,MATCH(ecommerce_10000[[#This Row],[TotalAmount]],I:I,0))</f>
        <v>Riyadh</v>
      </c>
    </row>
    <row r="2156" spans="1:20" x14ac:dyDescent="0.3">
      <c r="A2156" s="1" t="s">
        <v>2200</v>
      </c>
      <c r="B2156" s="1" t="s">
        <v>38</v>
      </c>
      <c r="C2156" s="1" t="s">
        <v>20</v>
      </c>
      <c r="D2156" s="1" t="s">
        <v>39</v>
      </c>
      <c r="E2156" s="1" t="s">
        <v>16</v>
      </c>
      <c r="F2156" s="1" t="s">
        <v>17</v>
      </c>
      <c r="G2156">
        <v>5061.16</v>
      </c>
      <c r="H2156">
        <v>3</v>
      </c>
      <c r="I2156">
        <v>15183.48</v>
      </c>
      <c r="J2156">
        <v>4.68</v>
      </c>
      <c r="K2156">
        <v>979</v>
      </c>
      <c r="L2156" s="2">
        <v>45547</v>
      </c>
      <c r="O2156" t="str">
        <f>IF(ecommerce_10000[[#This Row],[Platform]]="Souq","sq",ecommerce_10000[[#This Row],[Platform]])</f>
        <v>sq</v>
      </c>
      <c r="P2156" t="str">
        <f>IF(E2156="Souq","sq",IF(E2156="Jumia","Jum",E2156))</f>
        <v>sq</v>
      </c>
      <c r="Q2156">
        <f>VLOOKUP(ecommerce_10000[[#This Row],[City]],F:I,4,FALSE)</f>
        <v>16284.02</v>
      </c>
      <c r="R2156" s="1">
        <f>SUMIF(C:C,ecommerce_10000[[#This Row],[Category]],I:I)</f>
        <v>91504159.730000004</v>
      </c>
      <c r="S2156" s="1">
        <f>SUMIFS(I:I,C:C,C2156)</f>
        <v>91504159.730000004</v>
      </c>
      <c r="T2156" s="1" t="str">
        <f>INDEX(F:F,MATCH(ecommerce_10000[[#This Row],[TotalAmount]],I:I,0))</f>
        <v>Cairo</v>
      </c>
    </row>
    <row r="2157" spans="1:20" x14ac:dyDescent="0.3">
      <c r="A2157" s="1" t="s">
        <v>2201</v>
      </c>
      <c r="B2157" s="1" t="s">
        <v>25</v>
      </c>
      <c r="C2157" s="1" t="s">
        <v>26</v>
      </c>
      <c r="D2157" s="1" t="s">
        <v>27</v>
      </c>
      <c r="E2157" s="1" t="s">
        <v>47</v>
      </c>
      <c r="F2157" s="1" t="s">
        <v>17</v>
      </c>
      <c r="G2157">
        <v>12586.47</v>
      </c>
      <c r="H2157">
        <v>4</v>
      </c>
      <c r="I2157">
        <v>50345.88</v>
      </c>
      <c r="J2157">
        <v>2.72</v>
      </c>
      <c r="K2157">
        <v>1853</v>
      </c>
      <c r="L2157" s="2">
        <v>45599</v>
      </c>
      <c r="O2157" t="str">
        <f>IF(ecommerce_10000[[#This Row],[Platform]]="Souq","sq",ecommerce_10000[[#This Row],[Platform]])</f>
        <v>Amazon</v>
      </c>
      <c r="P2157" t="str">
        <f>IF(E2157="Souq","sq",IF(E2157="Jumia","Jum",E2157))</f>
        <v>Amazon</v>
      </c>
      <c r="Q2157">
        <f>VLOOKUP(ecommerce_10000[[#This Row],[City]],F:I,4,FALSE)</f>
        <v>16284.02</v>
      </c>
      <c r="R2157" s="1">
        <f>SUMIF(C:C,ecommerce_10000[[#This Row],[Category]],I:I)</f>
        <v>29200970.130000021</v>
      </c>
      <c r="S2157" s="1">
        <f>SUMIFS(I:I,C:C,C2157)</f>
        <v>29200970.130000021</v>
      </c>
      <c r="T2157" s="1" t="str">
        <f>INDEX(F:F,MATCH(ecommerce_10000[[#This Row],[TotalAmount]],I:I,0))</f>
        <v>Cairo</v>
      </c>
    </row>
    <row r="2158" spans="1:20" x14ac:dyDescent="0.3">
      <c r="A2158" s="1" t="s">
        <v>2202</v>
      </c>
      <c r="B2158" s="1" t="s">
        <v>13</v>
      </c>
      <c r="C2158" s="1" t="s">
        <v>14</v>
      </c>
      <c r="D2158" s="1" t="s">
        <v>15</v>
      </c>
      <c r="E2158" s="1" t="s">
        <v>16</v>
      </c>
      <c r="F2158" s="1" t="s">
        <v>23</v>
      </c>
      <c r="G2158">
        <v>15163.31</v>
      </c>
      <c r="H2158">
        <v>4</v>
      </c>
      <c r="I2158">
        <v>60653.24</v>
      </c>
      <c r="J2158">
        <v>4.12</v>
      </c>
      <c r="K2158">
        <v>2866</v>
      </c>
      <c r="L2158" s="2">
        <v>45466</v>
      </c>
      <c r="O2158" t="str">
        <f>IF(ecommerce_10000[[#This Row],[Platform]]="Souq","sq",ecommerce_10000[[#This Row],[Platform]])</f>
        <v>sq</v>
      </c>
      <c r="P2158" t="str">
        <f>IF(E2158="Souq","sq",IF(E2158="Jumia","Jum",E2158))</f>
        <v>sq</v>
      </c>
      <c r="Q2158">
        <f>VLOOKUP(ecommerce_10000[[#This Row],[City]],F:I,4,FALSE)</f>
        <v>13290.4</v>
      </c>
      <c r="R2158" s="1">
        <f>SUMIF(C:C,ecommerce_10000[[#This Row],[Category]],I:I)</f>
        <v>92327183.770000085</v>
      </c>
      <c r="S2158" s="1">
        <f>SUMIFS(I:I,C:C,C2158)</f>
        <v>92327183.770000085</v>
      </c>
      <c r="T2158" s="1" t="str">
        <f>INDEX(F:F,MATCH(ecommerce_10000[[#This Row],[TotalAmount]],I:I,0))</f>
        <v>Alexandria</v>
      </c>
    </row>
    <row r="2159" spans="1:20" x14ac:dyDescent="0.3">
      <c r="A2159" s="1" t="s">
        <v>2203</v>
      </c>
      <c r="B2159" s="1" t="s">
        <v>19</v>
      </c>
      <c r="C2159" s="1" t="s">
        <v>20</v>
      </c>
      <c r="D2159" s="1" t="s">
        <v>21</v>
      </c>
      <c r="E2159" s="1" t="s">
        <v>22</v>
      </c>
      <c r="F2159" s="1" t="s">
        <v>40</v>
      </c>
      <c r="G2159">
        <v>1068.26</v>
      </c>
      <c r="H2159">
        <v>2</v>
      </c>
      <c r="I2159">
        <v>2136.52</v>
      </c>
      <c r="J2159">
        <v>4.9400000000000004</v>
      </c>
      <c r="K2159">
        <v>3153</v>
      </c>
      <c r="L2159" s="2">
        <v>45400</v>
      </c>
      <c r="O2159" t="str">
        <f>IF(ecommerce_10000[[#This Row],[Platform]]="Souq","sq",ecommerce_10000[[#This Row],[Platform]])</f>
        <v>Jumia</v>
      </c>
      <c r="P2159" t="str">
        <f>IF(E2159="Souq","sq",IF(E2159="Jumia","Jum",E2159))</f>
        <v>Jum</v>
      </c>
      <c r="Q2159">
        <f>VLOOKUP(ecommerce_10000[[#This Row],[City]],F:I,4,FALSE)</f>
        <v>99349.3</v>
      </c>
      <c r="R2159" s="1">
        <f>SUMIF(C:C,ecommerce_10000[[#This Row],[Category]],I:I)</f>
        <v>91504159.730000004</v>
      </c>
      <c r="S2159" s="1">
        <f>SUMIFS(I:I,C:C,C2159)</f>
        <v>91504159.730000004</v>
      </c>
      <c r="T2159" s="1" t="str">
        <f>INDEX(F:F,MATCH(ecommerce_10000[[#This Row],[TotalAmount]],I:I,0))</f>
        <v>Riyadh</v>
      </c>
    </row>
    <row r="2160" spans="1:20" x14ac:dyDescent="0.3">
      <c r="A2160" s="1" t="s">
        <v>2204</v>
      </c>
      <c r="B2160" s="1" t="s">
        <v>43</v>
      </c>
      <c r="C2160" s="1" t="s">
        <v>44</v>
      </c>
      <c r="D2160" s="1" t="s">
        <v>45</v>
      </c>
      <c r="E2160" s="1" t="s">
        <v>47</v>
      </c>
      <c r="F2160" s="1" t="s">
        <v>23</v>
      </c>
      <c r="G2160">
        <v>6410.01</v>
      </c>
      <c r="H2160">
        <v>3</v>
      </c>
      <c r="I2160">
        <v>19230.03</v>
      </c>
      <c r="J2160">
        <v>4.2699999999999996</v>
      </c>
      <c r="K2160">
        <v>1037</v>
      </c>
      <c r="L2160" s="2">
        <v>45449</v>
      </c>
      <c r="O2160" t="str">
        <f>IF(ecommerce_10000[[#This Row],[Platform]]="Souq","sq",ecommerce_10000[[#This Row],[Platform]])</f>
        <v>Amazon</v>
      </c>
      <c r="P2160" t="str">
        <f>IF(E2160="Souq","sq",IF(E2160="Jumia","Jum",E2160))</f>
        <v>Amazon</v>
      </c>
      <c r="Q2160">
        <f>VLOOKUP(ecommerce_10000[[#This Row],[City]],F:I,4,FALSE)</f>
        <v>13290.4</v>
      </c>
      <c r="R2160" s="1">
        <f>SUMIF(C:C,ecommerce_10000[[#This Row],[Category]],I:I)</f>
        <v>31420413.200000018</v>
      </c>
      <c r="S2160" s="1">
        <f>SUMIFS(I:I,C:C,C2160)</f>
        <v>31420413.200000018</v>
      </c>
      <c r="T2160" s="1" t="str">
        <f>INDEX(F:F,MATCH(ecommerce_10000[[#This Row],[TotalAmount]],I:I,0))</f>
        <v>Alexandria</v>
      </c>
    </row>
    <row r="2161" spans="1:20" x14ac:dyDescent="0.3">
      <c r="A2161" s="1" t="s">
        <v>2205</v>
      </c>
      <c r="B2161" s="1" t="s">
        <v>13</v>
      </c>
      <c r="C2161" s="1" t="s">
        <v>14</v>
      </c>
      <c r="D2161" s="1" t="s">
        <v>15</v>
      </c>
      <c r="E2161" s="1" t="s">
        <v>16</v>
      </c>
      <c r="F2161" s="1" t="s">
        <v>62</v>
      </c>
      <c r="G2161">
        <v>19218.150000000001</v>
      </c>
      <c r="H2161">
        <v>3</v>
      </c>
      <c r="I2161">
        <v>57654.45</v>
      </c>
      <c r="J2161">
        <v>2.38</v>
      </c>
      <c r="K2161">
        <v>1713</v>
      </c>
      <c r="L2161" s="2">
        <v>45465</v>
      </c>
      <c r="O2161" t="str">
        <f>IF(ecommerce_10000[[#This Row],[Platform]]="Souq","sq",ecommerce_10000[[#This Row],[Platform]])</f>
        <v>sq</v>
      </c>
      <c r="P2161" t="str">
        <f>IF(E2161="Souq","sq",IF(E2161="Jumia","Jum",E2161))</f>
        <v>sq</v>
      </c>
      <c r="Q2161">
        <f>VLOOKUP(ecommerce_10000[[#This Row],[City]],F:I,4,FALSE)</f>
        <v>27872.98</v>
      </c>
      <c r="R2161" s="1">
        <f>SUMIF(C:C,ecommerce_10000[[#This Row],[Category]],I:I)</f>
        <v>92327183.770000085</v>
      </c>
      <c r="S2161" s="1">
        <f>SUMIFS(I:I,C:C,C2161)</f>
        <v>92327183.770000085</v>
      </c>
      <c r="T2161" s="1" t="str">
        <f>INDEX(F:F,MATCH(ecommerce_10000[[#This Row],[TotalAmount]],I:I,0))</f>
        <v>Giza</v>
      </c>
    </row>
    <row r="2162" spans="1:20" x14ac:dyDescent="0.3">
      <c r="A2162" s="1" t="s">
        <v>2206</v>
      </c>
      <c r="B2162" s="1" t="s">
        <v>43</v>
      </c>
      <c r="C2162" s="1" t="s">
        <v>44</v>
      </c>
      <c r="D2162" s="1" t="s">
        <v>45</v>
      </c>
      <c r="E2162" s="1" t="s">
        <v>47</v>
      </c>
      <c r="F2162" s="1" t="s">
        <v>28</v>
      </c>
      <c r="G2162">
        <v>4760.66</v>
      </c>
      <c r="H2162">
        <v>2</v>
      </c>
      <c r="I2162">
        <v>9521.32</v>
      </c>
      <c r="J2162">
        <v>2.27</v>
      </c>
      <c r="K2162">
        <v>2093</v>
      </c>
      <c r="L2162" s="2">
        <v>45314</v>
      </c>
      <c r="O2162" t="str">
        <f>IF(ecommerce_10000[[#This Row],[Platform]]="Souq","sq",ecommerce_10000[[#This Row],[Platform]])</f>
        <v>Amazon</v>
      </c>
      <c r="P2162" t="str">
        <f>IF(E2162="Souq","sq",IF(E2162="Jumia","Jum",E2162))</f>
        <v>Amazon</v>
      </c>
      <c r="Q2162">
        <f>VLOOKUP(ecommerce_10000[[#This Row],[City]],F:I,4,FALSE)</f>
        <v>26648.76</v>
      </c>
      <c r="R2162" s="1">
        <f>SUMIF(C:C,ecommerce_10000[[#This Row],[Category]],I:I)</f>
        <v>31420413.200000018</v>
      </c>
      <c r="S2162" s="1">
        <f>SUMIFS(I:I,C:C,C2162)</f>
        <v>31420413.200000018</v>
      </c>
      <c r="T2162" s="1" t="str">
        <f>INDEX(F:F,MATCH(ecommerce_10000[[#This Row],[TotalAmount]],I:I,0))</f>
        <v>Casablanca</v>
      </c>
    </row>
    <row r="2163" spans="1:20" x14ac:dyDescent="0.3">
      <c r="A2163" s="1" t="s">
        <v>2207</v>
      </c>
      <c r="B2163" s="1" t="s">
        <v>43</v>
      </c>
      <c r="C2163" s="1" t="s">
        <v>44</v>
      </c>
      <c r="D2163" s="1" t="s">
        <v>45</v>
      </c>
      <c r="E2163" s="1" t="s">
        <v>22</v>
      </c>
      <c r="F2163" s="1" t="s">
        <v>40</v>
      </c>
      <c r="G2163">
        <v>9305.85</v>
      </c>
      <c r="H2163">
        <v>2</v>
      </c>
      <c r="I2163">
        <v>18611.7</v>
      </c>
      <c r="J2163">
        <v>2.27</v>
      </c>
      <c r="K2163">
        <v>3701</v>
      </c>
      <c r="L2163" s="2">
        <v>45310</v>
      </c>
      <c r="O2163" t="str">
        <f>IF(ecommerce_10000[[#This Row],[Platform]]="Souq","sq",ecommerce_10000[[#This Row],[Platform]])</f>
        <v>Jumia</v>
      </c>
      <c r="P2163" t="str">
        <f>IF(E2163="Souq","sq",IF(E2163="Jumia","Jum",E2163))</f>
        <v>Jum</v>
      </c>
      <c r="Q2163">
        <f>VLOOKUP(ecommerce_10000[[#This Row],[City]],F:I,4,FALSE)</f>
        <v>99349.3</v>
      </c>
      <c r="R2163" s="1">
        <f>SUMIF(C:C,ecommerce_10000[[#This Row],[Category]],I:I)</f>
        <v>31420413.200000018</v>
      </c>
      <c r="S2163" s="1">
        <f>SUMIFS(I:I,C:C,C2163)</f>
        <v>31420413.200000018</v>
      </c>
      <c r="T2163" s="1" t="str">
        <f>INDEX(F:F,MATCH(ecommerce_10000[[#This Row],[TotalAmount]],I:I,0))</f>
        <v>Riyadh</v>
      </c>
    </row>
    <row r="2164" spans="1:20" x14ac:dyDescent="0.3">
      <c r="A2164" s="1" t="s">
        <v>2208</v>
      </c>
      <c r="B2164" s="1" t="s">
        <v>49</v>
      </c>
      <c r="C2164" s="1" t="s">
        <v>14</v>
      </c>
      <c r="D2164" s="1" t="s">
        <v>50</v>
      </c>
      <c r="E2164" s="1" t="s">
        <v>16</v>
      </c>
      <c r="F2164" s="1" t="s">
        <v>33</v>
      </c>
      <c r="G2164">
        <v>19345.25</v>
      </c>
      <c r="H2164">
        <v>2</v>
      </c>
      <c r="I2164">
        <v>38690.5</v>
      </c>
      <c r="J2164">
        <v>1.8</v>
      </c>
      <c r="K2164">
        <v>4599</v>
      </c>
      <c r="L2164" s="2">
        <v>45509</v>
      </c>
      <c r="O2164" t="str">
        <f>IF(ecommerce_10000[[#This Row],[Platform]]="Souq","sq",ecommerce_10000[[#This Row],[Platform]])</f>
        <v>sq</v>
      </c>
      <c r="P2164" t="str">
        <f>IF(E2164="Souq","sq",IF(E2164="Jumia","Jum",E2164))</f>
        <v>sq</v>
      </c>
      <c r="Q2164">
        <f>VLOOKUP(ecommerce_10000[[#This Row],[City]],F:I,4,FALSE)</f>
        <v>3665.44</v>
      </c>
      <c r="R2164" s="1">
        <f>SUMIF(C:C,ecommerce_10000[[#This Row],[Category]],I:I)</f>
        <v>92327183.770000085</v>
      </c>
      <c r="S2164" s="1">
        <f>SUMIFS(I:I,C:C,C2164)</f>
        <v>92327183.770000085</v>
      </c>
      <c r="T2164" s="1" t="str">
        <f>INDEX(F:F,MATCH(ecommerce_10000[[#This Row],[TotalAmount]],I:I,0))</f>
        <v>Dubai</v>
      </c>
    </row>
    <row r="2165" spans="1:20" x14ac:dyDescent="0.3">
      <c r="A2165" s="1" t="s">
        <v>2209</v>
      </c>
      <c r="B2165" s="1" t="s">
        <v>65</v>
      </c>
      <c r="C2165" s="1" t="s">
        <v>20</v>
      </c>
      <c r="D2165" s="1" t="s">
        <v>66</v>
      </c>
      <c r="E2165" s="1" t="s">
        <v>16</v>
      </c>
      <c r="F2165" s="1" t="s">
        <v>23</v>
      </c>
      <c r="G2165">
        <v>4950.42</v>
      </c>
      <c r="H2165">
        <v>3</v>
      </c>
      <c r="I2165">
        <v>14851.26</v>
      </c>
      <c r="J2165">
        <v>2.27</v>
      </c>
      <c r="K2165">
        <v>3079</v>
      </c>
      <c r="L2165" s="2">
        <v>45378</v>
      </c>
      <c r="O2165" t="str">
        <f>IF(ecommerce_10000[[#This Row],[Platform]]="Souq","sq",ecommerce_10000[[#This Row],[Platform]])</f>
        <v>sq</v>
      </c>
      <c r="P2165" t="str">
        <f>IF(E2165="Souq","sq",IF(E2165="Jumia","Jum",E2165))</f>
        <v>sq</v>
      </c>
      <c r="Q2165">
        <f>VLOOKUP(ecommerce_10000[[#This Row],[City]],F:I,4,FALSE)</f>
        <v>13290.4</v>
      </c>
      <c r="R2165" s="1">
        <f>SUMIF(C:C,ecommerce_10000[[#This Row],[Category]],I:I)</f>
        <v>91504159.730000004</v>
      </c>
      <c r="S2165" s="1">
        <f>SUMIFS(I:I,C:C,C2165)</f>
        <v>91504159.730000004</v>
      </c>
      <c r="T2165" s="1" t="str">
        <f>INDEX(F:F,MATCH(ecommerce_10000[[#This Row],[TotalAmount]],I:I,0))</f>
        <v>Alexandria</v>
      </c>
    </row>
    <row r="2166" spans="1:20" x14ac:dyDescent="0.3">
      <c r="A2166" s="1" t="s">
        <v>2210</v>
      </c>
      <c r="B2166" s="1" t="s">
        <v>49</v>
      </c>
      <c r="C2166" s="1" t="s">
        <v>14</v>
      </c>
      <c r="D2166" s="1" t="s">
        <v>50</v>
      </c>
      <c r="E2166" s="1" t="s">
        <v>22</v>
      </c>
      <c r="F2166" s="1" t="s">
        <v>28</v>
      </c>
      <c r="G2166">
        <v>14301.63</v>
      </c>
      <c r="H2166">
        <v>3</v>
      </c>
      <c r="I2166">
        <v>42904.89</v>
      </c>
      <c r="J2166">
        <v>4.51</v>
      </c>
      <c r="K2166">
        <v>4781</v>
      </c>
      <c r="L2166" s="2">
        <v>45506</v>
      </c>
      <c r="O2166" t="str">
        <f>IF(ecommerce_10000[[#This Row],[Platform]]="Souq","sq",ecommerce_10000[[#This Row],[Platform]])</f>
        <v>Jumia</v>
      </c>
      <c r="P2166" t="str">
        <f>IF(E2166="Souq","sq",IF(E2166="Jumia","Jum",E2166))</f>
        <v>Jum</v>
      </c>
      <c r="Q2166">
        <f>VLOOKUP(ecommerce_10000[[#This Row],[City]],F:I,4,FALSE)</f>
        <v>26648.76</v>
      </c>
      <c r="R2166" s="1">
        <f>SUMIF(C:C,ecommerce_10000[[#This Row],[Category]],I:I)</f>
        <v>92327183.770000085</v>
      </c>
      <c r="S2166" s="1">
        <f>SUMIFS(I:I,C:C,C2166)</f>
        <v>92327183.770000085</v>
      </c>
      <c r="T2166" s="1" t="str">
        <f>INDEX(F:F,MATCH(ecommerce_10000[[#This Row],[TotalAmount]],I:I,0))</f>
        <v>Casablanca</v>
      </c>
    </row>
    <row r="2167" spans="1:20" x14ac:dyDescent="0.3">
      <c r="A2167" s="1" t="s">
        <v>2211</v>
      </c>
      <c r="B2167" s="1" t="s">
        <v>38</v>
      </c>
      <c r="C2167" s="1" t="s">
        <v>20</v>
      </c>
      <c r="D2167" s="1" t="s">
        <v>39</v>
      </c>
      <c r="E2167" s="1" t="s">
        <v>22</v>
      </c>
      <c r="F2167" s="1" t="s">
        <v>62</v>
      </c>
      <c r="G2167">
        <v>2676.13</v>
      </c>
      <c r="H2167">
        <v>4</v>
      </c>
      <c r="I2167">
        <v>10704.52</v>
      </c>
      <c r="J2167">
        <v>4.6100000000000003</v>
      </c>
      <c r="K2167">
        <v>1868</v>
      </c>
      <c r="L2167" s="2">
        <v>45607</v>
      </c>
      <c r="O2167" t="str">
        <f>IF(ecommerce_10000[[#This Row],[Platform]]="Souq","sq",ecommerce_10000[[#This Row],[Platform]])</f>
        <v>Jumia</v>
      </c>
      <c r="P2167" t="str">
        <f>IF(E2167="Souq","sq",IF(E2167="Jumia","Jum",E2167))</f>
        <v>Jum</v>
      </c>
      <c r="Q2167">
        <f>VLOOKUP(ecommerce_10000[[#This Row],[City]],F:I,4,FALSE)</f>
        <v>27872.98</v>
      </c>
      <c r="R2167" s="1">
        <f>SUMIF(C:C,ecommerce_10000[[#This Row],[Category]],I:I)</f>
        <v>91504159.730000004</v>
      </c>
      <c r="S2167" s="1">
        <f>SUMIFS(I:I,C:C,C2167)</f>
        <v>91504159.730000004</v>
      </c>
      <c r="T2167" s="1" t="str">
        <f>INDEX(F:F,MATCH(ecommerce_10000[[#This Row],[TotalAmount]],I:I,0))</f>
        <v>Giza</v>
      </c>
    </row>
    <row r="2168" spans="1:20" x14ac:dyDescent="0.3">
      <c r="A2168" s="1" t="s">
        <v>2212</v>
      </c>
      <c r="B2168" s="1" t="s">
        <v>13</v>
      </c>
      <c r="C2168" s="1" t="s">
        <v>14</v>
      </c>
      <c r="D2168" s="1" t="s">
        <v>15</v>
      </c>
      <c r="E2168" s="1" t="s">
        <v>16</v>
      </c>
      <c r="F2168" s="1" t="s">
        <v>28</v>
      </c>
      <c r="G2168">
        <v>16254.45</v>
      </c>
      <c r="H2168">
        <v>1</v>
      </c>
      <c r="I2168">
        <v>16254.45</v>
      </c>
      <c r="J2168">
        <v>2.39</v>
      </c>
      <c r="K2168">
        <v>4488</v>
      </c>
      <c r="L2168" s="2">
        <v>45506</v>
      </c>
      <c r="O2168" t="str">
        <f>IF(ecommerce_10000[[#This Row],[Platform]]="Souq","sq",ecommerce_10000[[#This Row],[Platform]])</f>
        <v>sq</v>
      </c>
      <c r="P2168" t="str">
        <f>IF(E2168="Souq","sq",IF(E2168="Jumia","Jum",E2168))</f>
        <v>sq</v>
      </c>
      <c r="Q2168">
        <f>VLOOKUP(ecommerce_10000[[#This Row],[City]],F:I,4,FALSE)</f>
        <v>26648.76</v>
      </c>
      <c r="R2168" s="1">
        <f>SUMIF(C:C,ecommerce_10000[[#This Row],[Category]],I:I)</f>
        <v>92327183.770000085</v>
      </c>
      <c r="S2168" s="1">
        <f>SUMIFS(I:I,C:C,C2168)</f>
        <v>92327183.770000085</v>
      </c>
      <c r="T2168" s="1" t="str">
        <f>INDEX(F:F,MATCH(ecommerce_10000[[#This Row],[TotalAmount]],I:I,0))</f>
        <v>Casablanca</v>
      </c>
    </row>
    <row r="2169" spans="1:20" x14ac:dyDescent="0.3">
      <c r="A2169" s="1" t="s">
        <v>2213</v>
      </c>
      <c r="B2169" s="1" t="s">
        <v>49</v>
      </c>
      <c r="C2169" s="1" t="s">
        <v>14</v>
      </c>
      <c r="D2169" s="1" t="s">
        <v>50</v>
      </c>
      <c r="E2169" s="1" t="s">
        <v>16</v>
      </c>
      <c r="F2169" s="1" t="s">
        <v>62</v>
      </c>
      <c r="G2169">
        <v>15237.71</v>
      </c>
      <c r="H2169">
        <v>5</v>
      </c>
      <c r="I2169">
        <v>76188.55</v>
      </c>
      <c r="J2169">
        <v>4.63</v>
      </c>
      <c r="K2169">
        <v>337</v>
      </c>
      <c r="L2169" s="2">
        <v>45617</v>
      </c>
      <c r="O2169" t="str">
        <f>IF(ecommerce_10000[[#This Row],[Platform]]="Souq","sq",ecommerce_10000[[#This Row],[Platform]])</f>
        <v>sq</v>
      </c>
      <c r="P2169" t="str">
        <f>IF(E2169="Souq","sq",IF(E2169="Jumia","Jum",E2169))</f>
        <v>sq</v>
      </c>
      <c r="Q2169">
        <f>VLOOKUP(ecommerce_10000[[#This Row],[City]],F:I,4,FALSE)</f>
        <v>27872.98</v>
      </c>
      <c r="R2169" s="1">
        <f>SUMIF(C:C,ecommerce_10000[[#This Row],[Category]],I:I)</f>
        <v>92327183.770000085</v>
      </c>
      <c r="S2169" s="1">
        <f>SUMIFS(I:I,C:C,C2169)</f>
        <v>92327183.770000085</v>
      </c>
      <c r="T2169" s="1" t="str">
        <f>INDEX(F:F,MATCH(ecommerce_10000[[#This Row],[TotalAmount]],I:I,0))</f>
        <v>Giza</v>
      </c>
    </row>
    <row r="2170" spans="1:20" x14ac:dyDescent="0.3">
      <c r="A2170" s="1" t="s">
        <v>2214</v>
      </c>
      <c r="B2170" s="1" t="s">
        <v>25</v>
      </c>
      <c r="C2170" s="1" t="s">
        <v>26</v>
      </c>
      <c r="D2170" s="1" t="s">
        <v>27</v>
      </c>
      <c r="E2170" s="1" t="s">
        <v>16</v>
      </c>
      <c r="F2170" s="1" t="s">
        <v>28</v>
      </c>
      <c r="G2170">
        <v>7679.23</v>
      </c>
      <c r="H2170">
        <v>2</v>
      </c>
      <c r="I2170">
        <v>15358.46</v>
      </c>
      <c r="J2170">
        <v>4.0599999999999996</v>
      </c>
      <c r="K2170">
        <v>2005</v>
      </c>
      <c r="L2170" s="2">
        <v>45409</v>
      </c>
      <c r="O2170" t="str">
        <f>IF(ecommerce_10000[[#This Row],[Platform]]="Souq","sq",ecommerce_10000[[#This Row],[Platform]])</f>
        <v>sq</v>
      </c>
      <c r="P2170" t="str">
        <f>IF(E2170="Souq","sq",IF(E2170="Jumia","Jum",E2170))</f>
        <v>sq</v>
      </c>
      <c r="Q2170">
        <f>VLOOKUP(ecommerce_10000[[#This Row],[City]],F:I,4,FALSE)</f>
        <v>26648.76</v>
      </c>
      <c r="R2170" s="1">
        <f>SUMIF(C:C,ecommerce_10000[[#This Row],[Category]],I:I)</f>
        <v>29200970.130000021</v>
      </c>
      <c r="S2170" s="1">
        <f>SUMIFS(I:I,C:C,C2170)</f>
        <v>29200970.130000021</v>
      </c>
      <c r="T2170" s="1" t="str">
        <f>INDEX(F:F,MATCH(ecommerce_10000[[#This Row],[TotalAmount]],I:I,0))</f>
        <v>Casablanca</v>
      </c>
    </row>
    <row r="2171" spans="1:20" x14ac:dyDescent="0.3">
      <c r="A2171" s="1" t="s">
        <v>2215</v>
      </c>
      <c r="B2171" s="1" t="s">
        <v>35</v>
      </c>
      <c r="C2171" s="1" t="s">
        <v>14</v>
      </c>
      <c r="D2171" s="1" t="s">
        <v>36</v>
      </c>
      <c r="E2171" s="1" t="s">
        <v>47</v>
      </c>
      <c r="F2171" s="1" t="s">
        <v>40</v>
      </c>
      <c r="G2171">
        <v>9462.2199999999993</v>
      </c>
      <c r="H2171">
        <v>2</v>
      </c>
      <c r="I2171">
        <v>18924.439999999999</v>
      </c>
      <c r="J2171">
        <v>2.98</v>
      </c>
      <c r="K2171">
        <v>4384</v>
      </c>
      <c r="L2171" s="2">
        <v>45573</v>
      </c>
      <c r="O2171" t="str">
        <f>IF(ecommerce_10000[[#This Row],[Platform]]="Souq","sq",ecommerce_10000[[#This Row],[Platform]])</f>
        <v>Amazon</v>
      </c>
      <c r="P2171" t="str">
        <f>IF(E2171="Souq","sq",IF(E2171="Jumia","Jum",E2171))</f>
        <v>Amazon</v>
      </c>
      <c r="Q2171">
        <f>VLOOKUP(ecommerce_10000[[#This Row],[City]],F:I,4,FALSE)</f>
        <v>99349.3</v>
      </c>
      <c r="R2171" s="1">
        <f>SUMIF(C:C,ecommerce_10000[[#This Row],[Category]],I:I)</f>
        <v>92327183.770000085</v>
      </c>
      <c r="S2171" s="1">
        <f>SUMIFS(I:I,C:C,C2171)</f>
        <v>92327183.770000085</v>
      </c>
      <c r="T2171" s="1" t="str">
        <f>INDEX(F:F,MATCH(ecommerce_10000[[#This Row],[TotalAmount]],I:I,0))</f>
        <v>Riyadh</v>
      </c>
    </row>
    <row r="2172" spans="1:20" x14ac:dyDescent="0.3">
      <c r="A2172" s="1" t="s">
        <v>2216</v>
      </c>
      <c r="B2172" s="1" t="s">
        <v>49</v>
      </c>
      <c r="C2172" s="1" t="s">
        <v>14</v>
      </c>
      <c r="D2172" s="1" t="s">
        <v>50</v>
      </c>
      <c r="E2172" s="1" t="s">
        <v>16</v>
      </c>
      <c r="F2172" s="1" t="s">
        <v>23</v>
      </c>
      <c r="G2172">
        <v>12015.55</v>
      </c>
      <c r="H2172">
        <v>5</v>
      </c>
      <c r="I2172">
        <v>60077.75</v>
      </c>
      <c r="J2172">
        <v>2.15</v>
      </c>
      <c r="K2172">
        <v>4206</v>
      </c>
      <c r="L2172" s="2">
        <v>45407</v>
      </c>
      <c r="O2172" t="str">
        <f>IF(ecommerce_10000[[#This Row],[Platform]]="Souq","sq",ecommerce_10000[[#This Row],[Platform]])</f>
        <v>sq</v>
      </c>
      <c r="P2172" t="str">
        <f>IF(E2172="Souq","sq",IF(E2172="Jumia","Jum",E2172))</f>
        <v>sq</v>
      </c>
      <c r="Q2172">
        <f>VLOOKUP(ecommerce_10000[[#This Row],[City]],F:I,4,FALSE)</f>
        <v>13290.4</v>
      </c>
      <c r="R2172" s="1">
        <f>SUMIF(C:C,ecommerce_10000[[#This Row],[Category]],I:I)</f>
        <v>92327183.770000085</v>
      </c>
      <c r="S2172" s="1">
        <f>SUMIFS(I:I,C:C,C2172)</f>
        <v>92327183.770000085</v>
      </c>
      <c r="T2172" s="1" t="str">
        <f>INDEX(F:F,MATCH(ecommerce_10000[[#This Row],[TotalAmount]],I:I,0))</f>
        <v>Alexandria</v>
      </c>
    </row>
    <row r="2173" spans="1:20" x14ac:dyDescent="0.3">
      <c r="A2173" s="1" t="s">
        <v>2217</v>
      </c>
      <c r="B2173" s="1" t="s">
        <v>19</v>
      </c>
      <c r="C2173" s="1" t="s">
        <v>20</v>
      </c>
      <c r="D2173" s="1" t="s">
        <v>21</v>
      </c>
      <c r="E2173" s="1" t="s">
        <v>16</v>
      </c>
      <c r="F2173" s="1" t="s">
        <v>17</v>
      </c>
      <c r="G2173">
        <v>19833.419999999998</v>
      </c>
      <c r="H2173">
        <v>2</v>
      </c>
      <c r="I2173">
        <v>39666.839999999997</v>
      </c>
      <c r="J2173">
        <v>4.1900000000000004</v>
      </c>
      <c r="K2173">
        <v>1337</v>
      </c>
      <c r="L2173" s="2">
        <v>45384</v>
      </c>
      <c r="O2173" t="str">
        <f>IF(ecommerce_10000[[#This Row],[Platform]]="Souq","sq",ecommerce_10000[[#This Row],[Platform]])</f>
        <v>sq</v>
      </c>
      <c r="P2173" t="str">
        <f>IF(E2173="Souq","sq",IF(E2173="Jumia","Jum",E2173))</f>
        <v>sq</v>
      </c>
      <c r="Q2173">
        <f>VLOOKUP(ecommerce_10000[[#This Row],[City]],F:I,4,FALSE)</f>
        <v>16284.02</v>
      </c>
      <c r="R2173" s="1">
        <f>SUMIF(C:C,ecommerce_10000[[#This Row],[Category]],I:I)</f>
        <v>91504159.730000004</v>
      </c>
      <c r="S2173" s="1">
        <f>SUMIFS(I:I,C:C,C2173)</f>
        <v>91504159.730000004</v>
      </c>
      <c r="T2173" s="1" t="str">
        <f>INDEX(F:F,MATCH(ecommerce_10000[[#This Row],[TotalAmount]],I:I,0))</f>
        <v>Cairo</v>
      </c>
    </row>
    <row r="2174" spans="1:20" x14ac:dyDescent="0.3">
      <c r="A2174" s="1" t="s">
        <v>2218</v>
      </c>
      <c r="B2174" s="1" t="s">
        <v>65</v>
      </c>
      <c r="C2174" s="1" t="s">
        <v>20</v>
      </c>
      <c r="D2174" s="1" t="s">
        <v>66</v>
      </c>
      <c r="E2174" s="1" t="s">
        <v>16</v>
      </c>
      <c r="F2174" s="1" t="s">
        <v>28</v>
      </c>
      <c r="G2174">
        <v>19279.7</v>
      </c>
      <c r="H2174">
        <v>5</v>
      </c>
      <c r="I2174">
        <v>96398.5</v>
      </c>
      <c r="J2174">
        <v>2.1</v>
      </c>
      <c r="K2174">
        <v>493</v>
      </c>
      <c r="L2174" s="2">
        <v>45537</v>
      </c>
      <c r="O2174" t="str">
        <f>IF(ecommerce_10000[[#This Row],[Platform]]="Souq","sq",ecommerce_10000[[#This Row],[Platform]])</f>
        <v>sq</v>
      </c>
      <c r="P2174" t="str">
        <f>IF(E2174="Souq","sq",IF(E2174="Jumia","Jum",E2174))</f>
        <v>sq</v>
      </c>
      <c r="Q2174">
        <f>VLOOKUP(ecommerce_10000[[#This Row],[City]],F:I,4,FALSE)</f>
        <v>26648.76</v>
      </c>
      <c r="R2174" s="1">
        <f>SUMIF(C:C,ecommerce_10000[[#This Row],[Category]],I:I)</f>
        <v>91504159.730000004</v>
      </c>
      <c r="S2174" s="1">
        <f>SUMIFS(I:I,C:C,C2174)</f>
        <v>91504159.730000004</v>
      </c>
      <c r="T2174" s="1" t="str">
        <f>INDEX(F:F,MATCH(ecommerce_10000[[#This Row],[TotalAmount]],I:I,0))</f>
        <v>Casablanca</v>
      </c>
    </row>
    <row r="2175" spans="1:20" x14ac:dyDescent="0.3">
      <c r="A2175" s="1" t="s">
        <v>2219</v>
      </c>
      <c r="B2175" s="1" t="s">
        <v>65</v>
      </c>
      <c r="C2175" s="1" t="s">
        <v>20</v>
      </c>
      <c r="D2175" s="1" t="s">
        <v>66</v>
      </c>
      <c r="E2175" s="1" t="s">
        <v>22</v>
      </c>
      <c r="F2175" s="1" t="s">
        <v>62</v>
      </c>
      <c r="G2175">
        <v>17416.55</v>
      </c>
      <c r="H2175">
        <v>1</v>
      </c>
      <c r="I2175">
        <v>17416.55</v>
      </c>
      <c r="J2175">
        <v>1.28</v>
      </c>
      <c r="K2175">
        <v>1707</v>
      </c>
      <c r="L2175" s="2">
        <v>45565</v>
      </c>
      <c r="O2175" t="str">
        <f>IF(ecommerce_10000[[#This Row],[Platform]]="Souq","sq",ecommerce_10000[[#This Row],[Platform]])</f>
        <v>Jumia</v>
      </c>
      <c r="P2175" t="str">
        <f>IF(E2175="Souq","sq",IF(E2175="Jumia","Jum",E2175))</f>
        <v>Jum</v>
      </c>
      <c r="Q2175">
        <f>VLOOKUP(ecommerce_10000[[#This Row],[City]],F:I,4,FALSE)</f>
        <v>27872.98</v>
      </c>
      <c r="R2175" s="1">
        <f>SUMIF(C:C,ecommerce_10000[[#This Row],[Category]],I:I)</f>
        <v>91504159.730000004</v>
      </c>
      <c r="S2175" s="1">
        <f>SUMIFS(I:I,C:C,C2175)</f>
        <v>91504159.730000004</v>
      </c>
      <c r="T2175" s="1" t="str">
        <f>INDEX(F:F,MATCH(ecommerce_10000[[#This Row],[TotalAmount]],I:I,0))</f>
        <v>Giza</v>
      </c>
    </row>
    <row r="2176" spans="1:20" x14ac:dyDescent="0.3">
      <c r="A2176" s="1" t="s">
        <v>2220</v>
      </c>
      <c r="B2176" s="1" t="s">
        <v>19</v>
      </c>
      <c r="C2176" s="1" t="s">
        <v>20</v>
      </c>
      <c r="D2176" s="1" t="s">
        <v>21</v>
      </c>
      <c r="E2176" s="1" t="s">
        <v>47</v>
      </c>
      <c r="F2176" s="1" t="s">
        <v>23</v>
      </c>
      <c r="G2176">
        <v>10305.219999999999</v>
      </c>
      <c r="H2176">
        <v>5</v>
      </c>
      <c r="I2176">
        <v>51526.1</v>
      </c>
      <c r="J2176">
        <v>3.01</v>
      </c>
      <c r="K2176">
        <v>3132</v>
      </c>
      <c r="L2176" s="2">
        <v>45324</v>
      </c>
      <c r="O2176" t="str">
        <f>IF(ecommerce_10000[[#This Row],[Platform]]="Souq","sq",ecommerce_10000[[#This Row],[Platform]])</f>
        <v>Amazon</v>
      </c>
      <c r="P2176" t="str">
        <f>IF(E2176="Souq","sq",IF(E2176="Jumia","Jum",E2176))</f>
        <v>Amazon</v>
      </c>
      <c r="Q2176">
        <f>VLOOKUP(ecommerce_10000[[#This Row],[City]],F:I,4,FALSE)</f>
        <v>13290.4</v>
      </c>
      <c r="R2176" s="1">
        <f>SUMIF(C:C,ecommerce_10000[[#This Row],[Category]],I:I)</f>
        <v>91504159.730000004</v>
      </c>
      <c r="S2176" s="1">
        <f>SUMIFS(I:I,C:C,C2176)</f>
        <v>91504159.730000004</v>
      </c>
      <c r="T2176" s="1" t="str">
        <f>INDEX(F:F,MATCH(ecommerce_10000[[#This Row],[TotalAmount]],I:I,0))</f>
        <v>Alexandria</v>
      </c>
    </row>
    <row r="2177" spans="1:20" x14ac:dyDescent="0.3">
      <c r="A2177" s="1" t="s">
        <v>2221</v>
      </c>
      <c r="B2177" s="1" t="s">
        <v>65</v>
      </c>
      <c r="C2177" s="1" t="s">
        <v>20</v>
      </c>
      <c r="D2177" s="1" t="s">
        <v>66</v>
      </c>
      <c r="E2177" s="1" t="s">
        <v>47</v>
      </c>
      <c r="F2177" s="1" t="s">
        <v>33</v>
      </c>
      <c r="G2177">
        <v>12943.39</v>
      </c>
      <c r="H2177">
        <v>2</v>
      </c>
      <c r="I2177">
        <v>25886.78</v>
      </c>
      <c r="J2177">
        <v>3.55</v>
      </c>
      <c r="K2177">
        <v>3816</v>
      </c>
      <c r="L2177" s="2">
        <v>45323</v>
      </c>
      <c r="O2177" t="str">
        <f>IF(ecommerce_10000[[#This Row],[Platform]]="Souq","sq",ecommerce_10000[[#This Row],[Platform]])</f>
        <v>Amazon</v>
      </c>
      <c r="P2177" t="str">
        <f>IF(E2177="Souq","sq",IF(E2177="Jumia","Jum",E2177))</f>
        <v>Amazon</v>
      </c>
      <c r="Q2177">
        <f>VLOOKUP(ecommerce_10000[[#This Row],[City]],F:I,4,FALSE)</f>
        <v>3665.44</v>
      </c>
      <c r="R2177" s="1">
        <f>SUMIF(C:C,ecommerce_10000[[#This Row],[Category]],I:I)</f>
        <v>91504159.730000004</v>
      </c>
      <c r="S2177" s="1">
        <f>SUMIFS(I:I,C:C,C2177)</f>
        <v>91504159.730000004</v>
      </c>
      <c r="T2177" s="1" t="str">
        <f>INDEX(F:F,MATCH(ecommerce_10000[[#This Row],[TotalAmount]],I:I,0))</f>
        <v>Dubai</v>
      </c>
    </row>
    <row r="2178" spans="1:20" x14ac:dyDescent="0.3">
      <c r="A2178" s="1" t="s">
        <v>2222</v>
      </c>
      <c r="B2178" s="1" t="s">
        <v>65</v>
      </c>
      <c r="C2178" s="1" t="s">
        <v>20</v>
      </c>
      <c r="D2178" s="1" t="s">
        <v>66</v>
      </c>
      <c r="E2178" s="1" t="s">
        <v>47</v>
      </c>
      <c r="F2178" s="1" t="s">
        <v>62</v>
      </c>
      <c r="G2178">
        <v>16447.560000000001</v>
      </c>
      <c r="H2178">
        <v>3</v>
      </c>
      <c r="I2178">
        <v>49342.68</v>
      </c>
      <c r="J2178">
        <v>2.41</v>
      </c>
      <c r="K2178">
        <v>3273</v>
      </c>
      <c r="L2178" s="2">
        <v>45388</v>
      </c>
      <c r="O2178" t="str">
        <f>IF(ecommerce_10000[[#This Row],[Platform]]="Souq","sq",ecommerce_10000[[#This Row],[Platform]])</f>
        <v>Amazon</v>
      </c>
      <c r="P2178" t="str">
        <f>IF(E2178="Souq","sq",IF(E2178="Jumia","Jum",E2178))</f>
        <v>Amazon</v>
      </c>
      <c r="Q2178">
        <f>VLOOKUP(ecommerce_10000[[#This Row],[City]],F:I,4,FALSE)</f>
        <v>27872.98</v>
      </c>
      <c r="R2178" s="1">
        <f>SUMIF(C:C,ecommerce_10000[[#This Row],[Category]],I:I)</f>
        <v>91504159.730000004</v>
      </c>
      <c r="S2178" s="1">
        <f>SUMIFS(I:I,C:C,C2178)</f>
        <v>91504159.730000004</v>
      </c>
      <c r="T2178" s="1" t="str">
        <f>INDEX(F:F,MATCH(ecommerce_10000[[#This Row],[TotalAmount]],I:I,0))</f>
        <v>Giza</v>
      </c>
    </row>
    <row r="2179" spans="1:20" x14ac:dyDescent="0.3">
      <c r="A2179" s="1" t="s">
        <v>2223</v>
      </c>
      <c r="B2179" s="1" t="s">
        <v>43</v>
      </c>
      <c r="C2179" s="1" t="s">
        <v>44</v>
      </c>
      <c r="D2179" s="1" t="s">
        <v>45</v>
      </c>
      <c r="E2179" s="1" t="s">
        <v>47</v>
      </c>
      <c r="F2179" s="1" t="s">
        <v>62</v>
      </c>
      <c r="G2179">
        <v>8935.06</v>
      </c>
      <c r="H2179">
        <v>1</v>
      </c>
      <c r="I2179">
        <v>8935.06</v>
      </c>
      <c r="J2179">
        <v>3.27</v>
      </c>
      <c r="K2179">
        <v>1638</v>
      </c>
      <c r="L2179" s="2">
        <v>45625</v>
      </c>
      <c r="O2179" t="str">
        <f>IF(ecommerce_10000[[#This Row],[Platform]]="Souq","sq",ecommerce_10000[[#This Row],[Platform]])</f>
        <v>Amazon</v>
      </c>
      <c r="P2179" t="str">
        <f>IF(E2179="Souq","sq",IF(E2179="Jumia","Jum",E2179))</f>
        <v>Amazon</v>
      </c>
      <c r="Q2179">
        <f>VLOOKUP(ecommerce_10000[[#This Row],[City]],F:I,4,FALSE)</f>
        <v>27872.98</v>
      </c>
      <c r="R2179" s="1">
        <f>SUMIF(C:C,ecommerce_10000[[#This Row],[Category]],I:I)</f>
        <v>31420413.200000018</v>
      </c>
      <c r="S2179" s="1">
        <f>SUMIFS(I:I,C:C,C2179)</f>
        <v>31420413.200000018</v>
      </c>
      <c r="T2179" s="1" t="str">
        <f>INDEX(F:F,MATCH(ecommerce_10000[[#This Row],[TotalAmount]],I:I,0))</f>
        <v>Giza</v>
      </c>
    </row>
    <row r="2180" spans="1:20" x14ac:dyDescent="0.3">
      <c r="A2180" s="1" t="s">
        <v>2224</v>
      </c>
      <c r="B2180" s="1" t="s">
        <v>38</v>
      </c>
      <c r="C2180" s="1" t="s">
        <v>20</v>
      </c>
      <c r="D2180" s="1" t="s">
        <v>39</v>
      </c>
      <c r="E2180" s="1" t="s">
        <v>47</v>
      </c>
      <c r="F2180" s="1" t="s">
        <v>33</v>
      </c>
      <c r="G2180">
        <v>6885.87</v>
      </c>
      <c r="H2180">
        <v>2</v>
      </c>
      <c r="I2180">
        <v>13771.74</v>
      </c>
      <c r="J2180">
        <v>4.6500000000000004</v>
      </c>
      <c r="K2180">
        <v>4306</v>
      </c>
      <c r="L2180" s="2">
        <v>45428</v>
      </c>
      <c r="O2180" t="str">
        <f>IF(ecommerce_10000[[#This Row],[Platform]]="Souq","sq",ecommerce_10000[[#This Row],[Platform]])</f>
        <v>Amazon</v>
      </c>
      <c r="P2180" t="str">
        <f>IF(E2180="Souq","sq",IF(E2180="Jumia","Jum",E2180))</f>
        <v>Amazon</v>
      </c>
      <c r="Q2180">
        <f>VLOOKUP(ecommerce_10000[[#This Row],[City]],F:I,4,FALSE)</f>
        <v>3665.44</v>
      </c>
      <c r="R2180" s="1">
        <f>SUMIF(C:C,ecommerce_10000[[#This Row],[Category]],I:I)</f>
        <v>91504159.730000004</v>
      </c>
      <c r="S2180" s="1">
        <f>SUMIFS(I:I,C:C,C2180)</f>
        <v>91504159.730000004</v>
      </c>
      <c r="T2180" s="1" t="str">
        <f>INDEX(F:F,MATCH(ecommerce_10000[[#This Row],[TotalAmount]],I:I,0))</f>
        <v>Dubai</v>
      </c>
    </row>
    <row r="2181" spans="1:20" x14ac:dyDescent="0.3">
      <c r="A2181" s="1" t="s">
        <v>2225</v>
      </c>
      <c r="B2181" s="1" t="s">
        <v>13</v>
      </c>
      <c r="C2181" s="1" t="s">
        <v>14</v>
      </c>
      <c r="D2181" s="1" t="s">
        <v>15</v>
      </c>
      <c r="E2181" s="1" t="s">
        <v>47</v>
      </c>
      <c r="F2181" s="1" t="s">
        <v>62</v>
      </c>
      <c r="G2181">
        <v>17053.259999999998</v>
      </c>
      <c r="H2181">
        <v>4</v>
      </c>
      <c r="I2181">
        <v>68213.039999999994</v>
      </c>
      <c r="J2181">
        <v>3.12</v>
      </c>
      <c r="K2181">
        <v>1952</v>
      </c>
      <c r="L2181" s="2">
        <v>45371</v>
      </c>
      <c r="O2181" t="str">
        <f>IF(ecommerce_10000[[#This Row],[Platform]]="Souq","sq",ecommerce_10000[[#This Row],[Platform]])</f>
        <v>Amazon</v>
      </c>
      <c r="P2181" t="str">
        <f>IF(E2181="Souq","sq",IF(E2181="Jumia","Jum",E2181))</f>
        <v>Amazon</v>
      </c>
      <c r="Q2181">
        <f>VLOOKUP(ecommerce_10000[[#This Row],[City]],F:I,4,FALSE)</f>
        <v>27872.98</v>
      </c>
      <c r="R2181" s="1">
        <f>SUMIF(C:C,ecommerce_10000[[#This Row],[Category]],I:I)</f>
        <v>92327183.770000085</v>
      </c>
      <c r="S2181" s="1">
        <f>SUMIFS(I:I,C:C,C2181)</f>
        <v>92327183.770000085</v>
      </c>
      <c r="T2181" s="1" t="str">
        <f>INDEX(F:F,MATCH(ecommerce_10000[[#This Row],[TotalAmount]],I:I,0))</f>
        <v>Giza</v>
      </c>
    </row>
    <row r="2182" spans="1:20" x14ac:dyDescent="0.3">
      <c r="A2182" s="1" t="s">
        <v>2226</v>
      </c>
      <c r="B2182" s="1" t="s">
        <v>35</v>
      </c>
      <c r="C2182" s="1" t="s">
        <v>14</v>
      </c>
      <c r="D2182" s="1" t="s">
        <v>36</v>
      </c>
      <c r="E2182" s="1" t="s">
        <v>47</v>
      </c>
      <c r="F2182" s="1" t="s">
        <v>23</v>
      </c>
      <c r="G2182">
        <v>14940.38</v>
      </c>
      <c r="H2182">
        <v>3</v>
      </c>
      <c r="I2182">
        <v>44821.14</v>
      </c>
      <c r="J2182">
        <v>3.3</v>
      </c>
      <c r="K2182">
        <v>1346</v>
      </c>
      <c r="L2182" s="2">
        <v>45402</v>
      </c>
      <c r="O2182" t="str">
        <f>IF(ecommerce_10000[[#This Row],[Platform]]="Souq","sq",ecommerce_10000[[#This Row],[Platform]])</f>
        <v>Amazon</v>
      </c>
      <c r="P2182" t="str">
        <f>IF(E2182="Souq","sq",IF(E2182="Jumia","Jum",E2182))</f>
        <v>Amazon</v>
      </c>
      <c r="Q2182">
        <f>VLOOKUP(ecommerce_10000[[#This Row],[City]],F:I,4,FALSE)</f>
        <v>13290.4</v>
      </c>
      <c r="R2182" s="1">
        <f>SUMIF(C:C,ecommerce_10000[[#This Row],[Category]],I:I)</f>
        <v>92327183.770000085</v>
      </c>
      <c r="S2182" s="1">
        <f>SUMIFS(I:I,C:C,C2182)</f>
        <v>92327183.770000085</v>
      </c>
      <c r="T2182" s="1" t="str">
        <f>INDEX(F:F,MATCH(ecommerce_10000[[#This Row],[TotalAmount]],I:I,0))</f>
        <v>Alexandria</v>
      </c>
    </row>
    <row r="2183" spans="1:20" x14ac:dyDescent="0.3">
      <c r="A2183" s="1" t="s">
        <v>2227</v>
      </c>
      <c r="B2183" s="1" t="s">
        <v>53</v>
      </c>
      <c r="C2183" s="1" t="s">
        <v>31</v>
      </c>
      <c r="D2183" s="1" t="s">
        <v>54</v>
      </c>
      <c r="E2183" s="1" t="s">
        <v>16</v>
      </c>
      <c r="F2183" s="1" t="s">
        <v>33</v>
      </c>
      <c r="G2183">
        <v>3913.16</v>
      </c>
      <c r="H2183">
        <v>4</v>
      </c>
      <c r="I2183">
        <v>15652.64</v>
      </c>
      <c r="J2183">
        <v>2.0699999999999998</v>
      </c>
      <c r="K2183">
        <v>147</v>
      </c>
      <c r="L2183" s="2">
        <v>45601</v>
      </c>
      <c r="O2183" t="str">
        <f>IF(ecommerce_10000[[#This Row],[Platform]]="Souq","sq",ecommerce_10000[[#This Row],[Platform]])</f>
        <v>sq</v>
      </c>
      <c r="P2183" t="str">
        <f>IF(E2183="Souq","sq",IF(E2183="Jumia","Jum",E2183))</f>
        <v>sq</v>
      </c>
      <c r="Q2183">
        <f>VLOOKUP(ecommerce_10000[[#This Row],[City]],F:I,4,FALSE)</f>
        <v>3665.44</v>
      </c>
      <c r="R2183" s="1">
        <f>SUMIF(C:C,ecommerce_10000[[#This Row],[Category]],I:I)</f>
        <v>57542997.559999913</v>
      </c>
      <c r="S2183" s="1">
        <f>SUMIFS(I:I,C:C,C2183)</f>
        <v>57542997.559999913</v>
      </c>
      <c r="T2183" s="1" t="str">
        <f>INDEX(F:F,MATCH(ecommerce_10000[[#This Row],[TotalAmount]],I:I,0))</f>
        <v>Dubai</v>
      </c>
    </row>
    <row r="2184" spans="1:20" x14ac:dyDescent="0.3">
      <c r="A2184" s="1" t="s">
        <v>2228</v>
      </c>
      <c r="B2184" s="1" t="s">
        <v>43</v>
      </c>
      <c r="C2184" s="1" t="s">
        <v>44</v>
      </c>
      <c r="D2184" s="1" t="s">
        <v>45</v>
      </c>
      <c r="E2184" s="1" t="s">
        <v>16</v>
      </c>
      <c r="F2184" s="1" t="s">
        <v>23</v>
      </c>
      <c r="G2184">
        <v>11881.16</v>
      </c>
      <c r="H2184">
        <v>2</v>
      </c>
      <c r="I2184">
        <v>23762.32</v>
      </c>
      <c r="J2184">
        <v>1.58</v>
      </c>
      <c r="K2184">
        <v>3662</v>
      </c>
      <c r="L2184" s="2">
        <v>45458</v>
      </c>
      <c r="O2184" t="str">
        <f>IF(ecommerce_10000[[#This Row],[Platform]]="Souq","sq",ecommerce_10000[[#This Row],[Platform]])</f>
        <v>sq</v>
      </c>
      <c r="P2184" t="str">
        <f>IF(E2184="Souq","sq",IF(E2184="Jumia","Jum",E2184))</f>
        <v>sq</v>
      </c>
      <c r="Q2184">
        <f>VLOOKUP(ecommerce_10000[[#This Row],[City]],F:I,4,FALSE)</f>
        <v>13290.4</v>
      </c>
      <c r="R2184" s="1">
        <f>SUMIF(C:C,ecommerce_10000[[#This Row],[Category]],I:I)</f>
        <v>31420413.200000018</v>
      </c>
      <c r="S2184" s="1">
        <f>SUMIFS(I:I,C:C,C2184)</f>
        <v>31420413.200000018</v>
      </c>
      <c r="T2184" s="1" t="str">
        <f>INDEX(F:F,MATCH(ecommerce_10000[[#This Row],[TotalAmount]],I:I,0))</f>
        <v>Alexandria</v>
      </c>
    </row>
    <row r="2185" spans="1:20" x14ac:dyDescent="0.3">
      <c r="A2185" s="1" t="s">
        <v>2229</v>
      </c>
      <c r="B2185" s="1" t="s">
        <v>25</v>
      </c>
      <c r="C2185" s="1" t="s">
        <v>26</v>
      </c>
      <c r="D2185" s="1" t="s">
        <v>27</v>
      </c>
      <c r="E2185" s="1" t="s">
        <v>22</v>
      </c>
      <c r="F2185" s="1" t="s">
        <v>40</v>
      </c>
      <c r="G2185">
        <v>17128.009999999998</v>
      </c>
      <c r="H2185">
        <v>5</v>
      </c>
      <c r="I2185">
        <v>85640.05</v>
      </c>
      <c r="J2185">
        <v>1.1399999999999999</v>
      </c>
      <c r="K2185">
        <v>3070</v>
      </c>
      <c r="L2185" s="2">
        <v>45442</v>
      </c>
      <c r="O2185" t="str">
        <f>IF(ecommerce_10000[[#This Row],[Platform]]="Souq","sq",ecommerce_10000[[#This Row],[Platform]])</f>
        <v>Jumia</v>
      </c>
      <c r="P2185" t="str">
        <f>IF(E2185="Souq","sq",IF(E2185="Jumia","Jum",E2185))</f>
        <v>Jum</v>
      </c>
      <c r="Q2185">
        <f>VLOOKUP(ecommerce_10000[[#This Row],[City]],F:I,4,FALSE)</f>
        <v>99349.3</v>
      </c>
      <c r="R2185" s="1">
        <f>SUMIF(C:C,ecommerce_10000[[#This Row],[Category]],I:I)</f>
        <v>29200970.130000021</v>
      </c>
      <c r="S2185" s="1">
        <f>SUMIFS(I:I,C:C,C2185)</f>
        <v>29200970.130000021</v>
      </c>
      <c r="T2185" s="1" t="str">
        <f>INDEX(F:F,MATCH(ecommerce_10000[[#This Row],[TotalAmount]],I:I,0))</f>
        <v>Riyadh</v>
      </c>
    </row>
    <row r="2186" spans="1:20" x14ac:dyDescent="0.3">
      <c r="A2186" s="1" t="s">
        <v>2230</v>
      </c>
      <c r="B2186" s="1" t="s">
        <v>65</v>
      </c>
      <c r="C2186" s="1" t="s">
        <v>20</v>
      </c>
      <c r="D2186" s="1" t="s">
        <v>66</v>
      </c>
      <c r="E2186" s="1" t="s">
        <v>47</v>
      </c>
      <c r="F2186" s="1" t="s">
        <v>62</v>
      </c>
      <c r="G2186">
        <v>6866.28</v>
      </c>
      <c r="H2186">
        <v>1</v>
      </c>
      <c r="I2186">
        <v>6866.28</v>
      </c>
      <c r="J2186">
        <v>2.96</v>
      </c>
      <c r="K2186">
        <v>4600</v>
      </c>
      <c r="L2186" s="2">
        <v>45363</v>
      </c>
      <c r="O2186" t="str">
        <f>IF(ecommerce_10000[[#This Row],[Platform]]="Souq","sq",ecommerce_10000[[#This Row],[Platform]])</f>
        <v>Amazon</v>
      </c>
      <c r="P2186" t="str">
        <f>IF(E2186="Souq","sq",IF(E2186="Jumia","Jum",E2186))</f>
        <v>Amazon</v>
      </c>
      <c r="Q2186">
        <f>VLOOKUP(ecommerce_10000[[#This Row],[City]],F:I,4,FALSE)</f>
        <v>27872.98</v>
      </c>
      <c r="R2186" s="1">
        <f>SUMIF(C:C,ecommerce_10000[[#This Row],[Category]],I:I)</f>
        <v>91504159.730000004</v>
      </c>
      <c r="S2186" s="1">
        <f>SUMIFS(I:I,C:C,C2186)</f>
        <v>91504159.730000004</v>
      </c>
      <c r="T2186" s="1" t="str">
        <f>INDEX(F:F,MATCH(ecommerce_10000[[#This Row],[TotalAmount]],I:I,0))</f>
        <v>Giza</v>
      </c>
    </row>
    <row r="2187" spans="1:20" x14ac:dyDescent="0.3">
      <c r="A2187" s="1" t="s">
        <v>2231</v>
      </c>
      <c r="B2187" s="1" t="s">
        <v>19</v>
      </c>
      <c r="C2187" s="1" t="s">
        <v>20</v>
      </c>
      <c r="D2187" s="1" t="s">
        <v>21</v>
      </c>
      <c r="E2187" s="1" t="s">
        <v>47</v>
      </c>
      <c r="F2187" s="1" t="s">
        <v>33</v>
      </c>
      <c r="G2187">
        <v>10607.38</v>
      </c>
      <c r="H2187">
        <v>4</v>
      </c>
      <c r="I2187">
        <v>42429.52</v>
      </c>
      <c r="J2187">
        <v>4.74</v>
      </c>
      <c r="K2187">
        <v>3539</v>
      </c>
      <c r="L2187" s="2">
        <v>45344</v>
      </c>
      <c r="O2187" t="str">
        <f>IF(ecommerce_10000[[#This Row],[Platform]]="Souq","sq",ecommerce_10000[[#This Row],[Platform]])</f>
        <v>Amazon</v>
      </c>
      <c r="P2187" t="str">
        <f>IF(E2187="Souq","sq",IF(E2187="Jumia","Jum",E2187))</f>
        <v>Amazon</v>
      </c>
      <c r="Q2187">
        <f>VLOOKUP(ecommerce_10000[[#This Row],[City]],F:I,4,FALSE)</f>
        <v>3665.44</v>
      </c>
      <c r="R2187" s="1">
        <f>SUMIF(C:C,ecommerce_10000[[#This Row],[Category]],I:I)</f>
        <v>91504159.730000004</v>
      </c>
      <c r="S2187" s="1">
        <f>SUMIFS(I:I,C:C,C2187)</f>
        <v>91504159.730000004</v>
      </c>
      <c r="T2187" s="1" t="str">
        <f>INDEX(F:F,MATCH(ecommerce_10000[[#This Row],[TotalAmount]],I:I,0))</f>
        <v>Dubai</v>
      </c>
    </row>
    <row r="2188" spans="1:20" x14ac:dyDescent="0.3">
      <c r="A2188" s="1" t="s">
        <v>2232</v>
      </c>
      <c r="B2188" s="1" t="s">
        <v>38</v>
      </c>
      <c r="C2188" s="1" t="s">
        <v>20</v>
      </c>
      <c r="D2188" s="1" t="s">
        <v>39</v>
      </c>
      <c r="E2188" s="1" t="s">
        <v>22</v>
      </c>
      <c r="F2188" s="1" t="s">
        <v>40</v>
      </c>
      <c r="G2188">
        <v>10246.700000000001</v>
      </c>
      <c r="H2188">
        <v>4</v>
      </c>
      <c r="I2188">
        <v>40986.800000000003</v>
      </c>
      <c r="J2188">
        <v>4.37</v>
      </c>
      <c r="K2188">
        <v>2117</v>
      </c>
      <c r="L2188" s="2">
        <v>45434</v>
      </c>
      <c r="O2188" t="str">
        <f>IF(ecommerce_10000[[#This Row],[Platform]]="Souq","sq",ecommerce_10000[[#This Row],[Platform]])</f>
        <v>Jumia</v>
      </c>
      <c r="P2188" t="str">
        <f>IF(E2188="Souq","sq",IF(E2188="Jumia","Jum",E2188))</f>
        <v>Jum</v>
      </c>
      <c r="Q2188">
        <f>VLOOKUP(ecommerce_10000[[#This Row],[City]],F:I,4,FALSE)</f>
        <v>99349.3</v>
      </c>
      <c r="R2188" s="1">
        <f>SUMIF(C:C,ecommerce_10000[[#This Row],[Category]],I:I)</f>
        <v>91504159.730000004</v>
      </c>
      <c r="S2188" s="1">
        <f>SUMIFS(I:I,C:C,C2188)</f>
        <v>91504159.730000004</v>
      </c>
      <c r="T2188" s="1" t="str">
        <f>INDEX(F:F,MATCH(ecommerce_10000[[#This Row],[TotalAmount]],I:I,0))</f>
        <v>Riyadh</v>
      </c>
    </row>
    <row r="2189" spans="1:20" x14ac:dyDescent="0.3">
      <c r="A2189" s="1" t="s">
        <v>2233</v>
      </c>
      <c r="B2189" s="1" t="s">
        <v>38</v>
      </c>
      <c r="C2189" s="1" t="s">
        <v>20</v>
      </c>
      <c r="D2189" s="1" t="s">
        <v>39</v>
      </c>
      <c r="E2189" s="1" t="s">
        <v>22</v>
      </c>
      <c r="F2189" s="1" t="s">
        <v>62</v>
      </c>
      <c r="G2189">
        <v>13481.58</v>
      </c>
      <c r="H2189">
        <v>2</v>
      </c>
      <c r="I2189">
        <v>26963.16</v>
      </c>
      <c r="J2189">
        <v>3.46</v>
      </c>
      <c r="K2189">
        <v>3119</v>
      </c>
      <c r="L2189" s="2">
        <v>45542</v>
      </c>
      <c r="O2189" t="str">
        <f>IF(ecommerce_10000[[#This Row],[Platform]]="Souq","sq",ecommerce_10000[[#This Row],[Platform]])</f>
        <v>Jumia</v>
      </c>
      <c r="P2189" t="str">
        <f>IF(E2189="Souq","sq",IF(E2189="Jumia","Jum",E2189))</f>
        <v>Jum</v>
      </c>
      <c r="Q2189">
        <f>VLOOKUP(ecommerce_10000[[#This Row],[City]],F:I,4,FALSE)</f>
        <v>27872.98</v>
      </c>
      <c r="R2189" s="1">
        <f>SUMIF(C:C,ecommerce_10000[[#This Row],[Category]],I:I)</f>
        <v>91504159.730000004</v>
      </c>
      <c r="S2189" s="1">
        <f>SUMIFS(I:I,C:C,C2189)</f>
        <v>91504159.730000004</v>
      </c>
      <c r="T2189" s="1" t="str">
        <f>INDEX(F:F,MATCH(ecommerce_10000[[#This Row],[TotalAmount]],I:I,0))</f>
        <v>Giza</v>
      </c>
    </row>
    <row r="2190" spans="1:20" x14ac:dyDescent="0.3">
      <c r="A2190" s="1" t="s">
        <v>2234</v>
      </c>
      <c r="B2190" s="1" t="s">
        <v>38</v>
      </c>
      <c r="C2190" s="1" t="s">
        <v>20</v>
      </c>
      <c r="D2190" s="1" t="s">
        <v>39</v>
      </c>
      <c r="E2190" s="1" t="s">
        <v>47</v>
      </c>
      <c r="F2190" s="1" t="s">
        <v>28</v>
      </c>
      <c r="G2190">
        <v>2651.58</v>
      </c>
      <c r="H2190">
        <v>4</v>
      </c>
      <c r="I2190">
        <v>10606.32</v>
      </c>
      <c r="J2190">
        <v>4.6399999999999997</v>
      </c>
      <c r="K2190">
        <v>2773</v>
      </c>
      <c r="L2190" s="2">
        <v>45344</v>
      </c>
      <c r="O2190" t="str">
        <f>IF(ecommerce_10000[[#This Row],[Platform]]="Souq","sq",ecommerce_10000[[#This Row],[Platform]])</f>
        <v>Amazon</v>
      </c>
      <c r="P2190" t="str">
        <f>IF(E2190="Souq","sq",IF(E2190="Jumia","Jum",E2190))</f>
        <v>Amazon</v>
      </c>
      <c r="Q2190">
        <f>VLOOKUP(ecommerce_10000[[#This Row],[City]],F:I,4,FALSE)</f>
        <v>26648.76</v>
      </c>
      <c r="R2190" s="1">
        <f>SUMIF(C:C,ecommerce_10000[[#This Row],[Category]],I:I)</f>
        <v>91504159.730000004</v>
      </c>
      <c r="S2190" s="1">
        <f>SUMIFS(I:I,C:C,C2190)</f>
        <v>91504159.730000004</v>
      </c>
      <c r="T2190" s="1" t="str">
        <f>INDEX(F:F,MATCH(ecommerce_10000[[#This Row],[TotalAmount]],I:I,0))</f>
        <v>Casablanca</v>
      </c>
    </row>
    <row r="2191" spans="1:20" x14ac:dyDescent="0.3">
      <c r="A2191" s="1" t="s">
        <v>2235</v>
      </c>
      <c r="B2191" s="1" t="s">
        <v>38</v>
      </c>
      <c r="C2191" s="1" t="s">
        <v>20</v>
      </c>
      <c r="D2191" s="1" t="s">
        <v>39</v>
      </c>
      <c r="E2191" s="1" t="s">
        <v>47</v>
      </c>
      <c r="F2191" s="1" t="s">
        <v>17</v>
      </c>
      <c r="G2191">
        <v>10373.77</v>
      </c>
      <c r="H2191">
        <v>3</v>
      </c>
      <c r="I2191">
        <v>31121.31</v>
      </c>
      <c r="J2191">
        <v>4.29</v>
      </c>
      <c r="K2191">
        <v>2156</v>
      </c>
      <c r="L2191" s="2">
        <v>45540</v>
      </c>
      <c r="O2191" t="str">
        <f>IF(ecommerce_10000[[#This Row],[Platform]]="Souq","sq",ecommerce_10000[[#This Row],[Platform]])</f>
        <v>Amazon</v>
      </c>
      <c r="P2191" t="str">
        <f>IF(E2191="Souq","sq",IF(E2191="Jumia","Jum",E2191))</f>
        <v>Amazon</v>
      </c>
      <c r="Q2191">
        <f>VLOOKUP(ecommerce_10000[[#This Row],[City]],F:I,4,FALSE)</f>
        <v>16284.02</v>
      </c>
      <c r="R2191" s="1">
        <f>SUMIF(C:C,ecommerce_10000[[#This Row],[Category]],I:I)</f>
        <v>91504159.730000004</v>
      </c>
      <c r="S2191" s="1">
        <f>SUMIFS(I:I,C:C,C2191)</f>
        <v>91504159.730000004</v>
      </c>
      <c r="T2191" s="1" t="str">
        <f>INDEX(F:F,MATCH(ecommerce_10000[[#This Row],[TotalAmount]],I:I,0))</f>
        <v>Cairo</v>
      </c>
    </row>
    <row r="2192" spans="1:20" x14ac:dyDescent="0.3">
      <c r="A2192" s="1" t="s">
        <v>2236</v>
      </c>
      <c r="B2192" s="1" t="s">
        <v>19</v>
      </c>
      <c r="C2192" s="1" t="s">
        <v>20</v>
      </c>
      <c r="D2192" s="1" t="s">
        <v>21</v>
      </c>
      <c r="E2192" s="1" t="s">
        <v>47</v>
      </c>
      <c r="F2192" s="1" t="s">
        <v>28</v>
      </c>
      <c r="G2192">
        <v>2482.2600000000002</v>
      </c>
      <c r="H2192">
        <v>1</v>
      </c>
      <c r="I2192">
        <v>2482.2600000000002</v>
      </c>
      <c r="J2192">
        <v>4.8600000000000003</v>
      </c>
      <c r="K2192">
        <v>3162</v>
      </c>
      <c r="L2192" s="2">
        <v>45466</v>
      </c>
      <c r="O2192" t="str">
        <f>IF(ecommerce_10000[[#This Row],[Platform]]="Souq","sq",ecommerce_10000[[#This Row],[Platform]])</f>
        <v>Amazon</v>
      </c>
      <c r="P2192" t="str">
        <f>IF(E2192="Souq","sq",IF(E2192="Jumia","Jum",E2192))</f>
        <v>Amazon</v>
      </c>
      <c r="Q2192">
        <f>VLOOKUP(ecommerce_10000[[#This Row],[City]],F:I,4,FALSE)</f>
        <v>26648.76</v>
      </c>
      <c r="R2192" s="1">
        <f>SUMIF(C:C,ecommerce_10000[[#This Row],[Category]],I:I)</f>
        <v>91504159.730000004</v>
      </c>
      <c r="S2192" s="1">
        <f>SUMIFS(I:I,C:C,C2192)</f>
        <v>91504159.730000004</v>
      </c>
      <c r="T2192" s="1" t="str">
        <f>INDEX(F:F,MATCH(ecommerce_10000[[#This Row],[TotalAmount]],I:I,0))</f>
        <v>Casablanca</v>
      </c>
    </row>
    <row r="2193" spans="1:20" x14ac:dyDescent="0.3">
      <c r="A2193" s="1" t="s">
        <v>2237</v>
      </c>
      <c r="B2193" s="1" t="s">
        <v>38</v>
      </c>
      <c r="C2193" s="1" t="s">
        <v>20</v>
      </c>
      <c r="D2193" s="1" t="s">
        <v>39</v>
      </c>
      <c r="E2193" s="1" t="s">
        <v>16</v>
      </c>
      <c r="F2193" s="1" t="s">
        <v>28</v>
      </c>
      <c r="G2193">
        <v>12867.55</v>
      </c>
      <c r="H2193">
        <v>1</v>
      </c>
      <c r="I2193">
        <v>12867.55</v>
      </c>
      <c r="J2193">
        <v>4.95</v>
      </c>
      <c r="K2193">
        <v>4270</v>
      </c>
      <c r="L2193" s="2">
        <v>45348</v>
      </c>
      <c r="O2193" t="str">
        <f>IF(ecommerce_10000[[#This Row],[Platform]]="Souq","sq",ecommerce_10000[[#This Row],[Platform]])</f>
        <v>sq</v>
      </c>
      <c r="P2193" t="str">
        <f>IF(E2193="Souq","sq",IF(E2193="Jumia","Jum",E2193))</f>
        <v>sq</v>
      </c>
      <c r="Q2193">
        <f>VLOOKUP(ecommerce_10000[[#This Row],[City]],F:I,4,FALSE)</f>
        <v>26648.76</v>
      </c>
      <c r="R2193" s="1">
        <f>SUMIF(C:C,ecommerce_10000[[#This Row],[Category]],I:I)</f>
        <v>91504159.730000004</v>
      </c>
      <c r="S2193" s="1">
        <f>SUMIFS(I:I,C:C,C2193)</f>
        <v>91504159.730000004</v>
      </c>
      <c r="T2193" s="1" t="str">
        <f>INDEX(F:F,MATCH(ecommerce_10000[[#This Row],[TotalAmount]],I:I,0))</f>
        <v>Casablanca</v>
      </c>
    </row>
    <row r="2194" spans="1:20" x14ac:dyDescent="0.3">
      <c r="A2194" s="1" t="s">
        <v>2238</v>
      </c>
      <c r="B2194" s="1" t="s">
        <v>35</v>
      </c>
      <c r="C2194" s="1" t="s">
        <v>14</v>
      </c>
      <c r="D2194" s="1" t="s">
        <v>36</v>
      </c>
      <c r="E2194" s="1" t="s">
        <v>22</v>
      </c>
      <c r="F2194" s="1" t="s">
        <v>17</v>
      </c>
      <c r="G2194">
        <v>12628.17</v>
      </c>
      <c r="H2194">
        <v>1</v>
      </c>
      <c r="I2194">
        <v>12628.17</v>
      </c>
      <c r="J2194">
        <v>4.18</v>
      </c>
      <c r="K2194">
        <v>487</v>
      </c>
      <c r="L2194" s="2">
        <v>45431</v>
      </c>
      <c r="O2194" t="str">
        <f>IF(ecommerce_10000[[#This Row],[Platform]]="Souq","sq",ecommerce_10000[[#This Row],[Platform]])</f>
        <v>Jumia</v>
      </c>
      <c r="P2194" t="str">
        <f>IF(E2194="Souq","sq",IF(E2194="Jumia","Jum",E2194))</f>
        <v>Jum</v>
      </c>
      <c r="Q2194">
        <f>VLOOKUP(ecommerce_10000[[#This Row],[City]],F:I,4,FALSE)</f>
        <v>16284.02</v>
      </c>
      <c r="R2194" s="1">
        <f>SUMIF(C:C,ecommerce_10000[[#This Row],[Category]],I:I)</f>
        <v>92327183.770000085</v>
      </c>
      <c r="S2194" s="1">
        <f>SUMIFS(I:I,C:C,C2194)</f>
        <v>92327183.770000085</v>
      </c>
      <c r="T2194" s="1" t="str">
        <f>INDEX(F:F,MATCH(ecommerce_10000[[#This Row],[TotalAmount]],I:I,0))</f>
        <v>Cairo</v>
      </c>
    </row>
    <row r="2195" spans="1:20" x14ac:dyDescent="0.3">
      <c r="A2195" s="1" t="s">
        <v>2239</v>
      </c>
      <c r="B2195" s="1" t="s">
        <v>19</v>
      </c>
      <c r="C2195" s="1" t="s">
        <v>20</v>
      </c>
      <c r="D2195" s="1" t="s">
        <v>21</v>
      </c>
      <c r="E2195" s="1" t="s">
        <v>47</v>
      </c>
      <c r="F2195" s="1" t="s">
        <v>28</v>
      </c>
      <c r="G2195">
        <v>349.72</v>
      </c>
      <c r="H2195">
        <v>3</v>
      </c>
      <c r="I2195">
        <v>1049.1600000000001</v>
      </c>
      <c r="J2195">
        <v>4.8600000000000003</v>
      </c>
      <c r="K2195">
        <v>2711</v>
      </c>
      <c r="L2195" s="2">
        <v>45444</v>
      </c>
      <c r="O2195" t="str">
        <f>IF(ecommerce_10000[[#This Row],[Platform]]="Souq","sq",ecommerce_10000[[#This Row],[Platform]])</f>
        <v>Amazon</v>
      </c>
      <c r="P2195" t="str">
        <f>IF(E2195="Souq","sq",IF(E2195="Jumia","Jum",E2195))</f>
        <v>Amazon</v>
      </c>
      <c r="Q2195">
        <f>VLOOKUP(ecommerce_10000[[#This Row],[City]],F:I,4,FALSE)</f>
        <v>26648.76</v>
      </c>
      <c r="R2195" s="1">
        <f>SUMIF(C:C,ecommerce_10000[[#This Row],[Category]],I:I)</f>
        <v>91504159.730000004</v>
      </c>
      <c r="S2195" s="1">
        <f>SUMIFS(I:I,C:C,C2195)</f>
        <v>91504159.730000004</v>
      </c>
      <c r="T2195" s="1" t="str">
        <f>INDEX(F:F,MATCH(ecommerce_10000[[#This Row],[TotalAmount]],I:I,0))</f>
        <v>Casablanca</v>
      </c>
    </row>
    <row r="2196" spans="1:20" x14ac:dyDescent="0.3">
      <c r="A2196" s="1" t="s">
        <v>2240</v>
      </c>
      <c r="B2196" s="1" t="s">
        <v>49</v>
      </c>
      <c r="C2196" s="1" t="s">
        <v>14</v>
      </c>
      <c r="D2196" s="1" t="s">
        <v>50</v>
      </c>
      <c r="E2196" s="1" t="s">
        <v>22</v>
      </c>
      <c r="F2196" s="1" t="s">
        <v>23</v>
      </c>
      <c r="G2196">
        <v>14925.19</v>
      </c>
      <c r="H2196">
        <v>3</v>
      </c>
      <c r="I2196">
        <v>44775.57</v>
      </c>
      <c r="J2196">
        <v>4.3899999999999997</v>
      </c>
      <c r="K2196">
        <v>4807</v>
      </c>
      <c r="L2196" s="2">
        <v>45558</v>
      </c>
      <c r="O2196" t="str">
        <f>IF(ecommerce_10000[[#This Row],[Platform]]="Souq","sq",ecommerce_10000[[#This Row],[Platform]])</f>
        <v>Jumia</v>
      </c>
      <c r="P2196" t="str">
        <f>IF(E2196="Souq","sq",IF(E2196="Jumia","Jum",E2196))</f>
        <v>Jum</v>
      </c>
      <c r="Q2196">
        <f>VLOOKUP(ecommerce_10000[[#This Row],[City]],F:I,4,FALSE)</f>
        <v>13290.4</v>
      </c>
      <c r="R2196" s="1">
        <f>SUMIF(C:C,ecommerce_10000[[#This Row],[Category]],I:I)</f>
        <v>92327183.770000085</v>
      </c>
      <c r="S2196" s="1">
        <f>SUMIFS(I:I,C:C,C2196)</f>
        <v>92327183.770000085</v>
      </c>
      <c r="T2196" s="1" t="str">
        <f>INDEX(F:F,MATCH(ecommerce_10000[[#This Row],[TotalAmount]],I:I,0))</f>
        <v>Alexandria</v>
      </c>
    </row>
    <row r="2197" spans="1:20" x14ac:dyDescent="0.3">
      <c r="A2197" s="1" t="s">
        <v>2241</v>
      </c>
      <c r="B2197" s="1" t="s">
        <v>49</v>
      </c>
      <c r="C2197" s="1" t="s">
        <v>14</v>
      </c>
      <c r="D2197" s="1" t="s">
        <v>50</v>
      </c>
      <c r="E2197" s="1" t="s">
        <v>47</v>
      </c>
      <c r="F2197" s="1" t="s">
        <v>28</v>
      </c>
      <c r="G2197">
        <v>11877.74</v>
      </c>
      <c r="H2197">
        <v>3</v>
      </c>
      <c r="I2197">
        <v>35633.22</v>
      </c>
      <c r="J2197">
        <v>1.96</v>
      </c>
      <c r="K2197">
        <v>4782</v>
      </c>
      <c r="L2197" s="2">
        <v>45493</v>
      </c>
      <c r="O2197" t="str">
        <f>IF(ecommerce_10000[[#This Row],[Platform]]="Souq","sq",ecommerce_10000[[#This Row],[Platform]])</f>
        <v>Amazon</v>
      </c>
      <c r="P2197" t="str">
        <f>IF(E2197="Souq","sq",IF(E2197="Jumia","Jum",E2197))</f>
        <v>Amazon</v>
      </c>
      <c r="Q2197">
        <f>VLOOKUP(ecommerce_10000[[#This Row],[City]],F:I,4,FALSE)</f>
        <v>26648.76</v>
      </c>
      <c r="R2197" s="1">
        <f>SUMIF(C:C,ecommerce_10000[[#This Row],[Category]],I:I)</f>
        <v>92327183.770000085</v>
      </c>
      <c r="S2197" s="1">
        <f>SUMIFS(I:I,C:C,C2197)</f>
        <v>92327183.770000085</v>
      </c>
      <c r="T2197" s="1" t="str">
        <f>INDEX(F:F,MATCH(ecommerce_10000[[#This Row],[TotalAmount]],I:I,0))</f>
        <v>Casablanca</v>
      </c>
    </row>
    <row r="2198" spans="1:20" x14ac:dyDescent="0.3">
      <c r="A2198" s="1" t="s">
        <v>2242</v>
      </c>
      <c r="B2198" s="1" t="s">
        <v>30</v>
      </c>
      <c r="C2198" s="1" t="s">
        <v>31</v>
      </c>
      <c r="D2198" s="1" t="s">
        <v>32</v>
      </c>
      <c r="E2198" s="1" t="s">
        <v>47</v>
      </c>
      <c r="F2198" s="1" t="s">
        <v>62</v>
      </c>
      <c r="G2198">
        <v>4087.13</v>
      </c>
      <c r="H2198">
        <v>1</v>
      </c>
      <c r="I2198">
        <v>4087.13</v>
      </c>
      <c r="J2198">
        <v>4.83</v>
      </c>
      <c r="K2198">
        <v>4063</v>
      </c>
      <c r="L2198" s="2">
        <v>45443</v>
      </c>
      <c r="O2198" t="str">
        <f>IF(ecommerce_10000[[#This Row],[Platform]]="Souq","sq",ecommerce_10000[[#This Row],[Platform]])</f>
        <v>Amazon</v>
      </c>
      <c r="P2198" t="str">
        <f>IF(E2198="Souq","sq",IF(E2198="Jumia","Jum",E2198))</f>
        <v>Amazon</v>
      </c>
      <c r="Q2198">
        <f>VLOOKUP(ecommerce_10000[[#This Row],[City]],F:I,4,FALSE)</f>
        <v>27872.98</v>
      </c>
      <c r="R2198" s="1">
        <f>SUMIF(C:C,ecommerce_10000[[#This Row],[Category]],I:I)</f>
        <v>57542997.559999913</v>
      </c>
      <c r="S2198" s="1">
        <f>SUMIFS(I:I,C:C,C2198)</f>
        <v>57542997.559999913</v>
      </c>
      <c r="T2198" s="1" t="str">
        <f>INDEX(F:F,MATCH(ecommerce_10000[[#This Row],[TotalAmount]],I:I,0))</f>
        <v>Giza</v>
      </c>
    </row>
    <row r="2199" spans="1:20" x14ac:dyDescent="0.3">
      <c r="A2199" s="1" t="s">
        <v>2243</v>
      </c>
      <c r="B2199" s="1" t="s">
        <v>35</v>
      </c>
      <c r="C2199" s="1" t="s">
        <v>14</v>
      </c>
      <c r="D2199" s="1" t="s">
        <v>36</v>
      </c>
      <c r="E2199" s="1" t="s">
        <v>16</v>
      </c>
      <c r="F2199" s="1" t="s">
        <v>28</v>
      </c>
      <c r="G2199">
        <v>18538.89</v>
      </c>
      <c r="H2199">
        <v>3</v>
      </c>
      <c r="I2199">
        <v>55616.67</v>
      </c>
      <c r="J2199">
        <v>2.95</v>
      </c>
      <c r="K2199">
        <v>1807</v>
      </c>
      <c r="L2199" s="2">
        <v>45615</v>
      </c>
      <c r="O2199" t="str">
        <f>IF(ecommerce_10000[[#This Row],[Platform]]="Souq","sq",ecommerce_10000[[#This Row],[Platform]])</f>
        <v>sq</v>
      </c>
      <c r="P2199" t="str">
        <f>IF(E2199="Souq","sq",IF(E2199="Jumia","Jum",E2199))</f>
        <v>sq</v>
      </c>
      <c r="Q2199">
        <f>VLOOKUP(ecommerce_10000[[#This Row],[City]],F:I,4,FALSE)</f>
        <v>26648.76</v>
      </c>
      <c r="R2199" s="1">
        <f>SUMIF(C:C,ecommerce_10000[[#This Row],[Category]],I:I)</f>
        <v>92327183.770000085</v>
      </c>
      <c r="S2199" s="1">
        <f>SUMIFS(I:I,C:C,C2199)</f>
        <v>92327183.770000085</v>
      </c>
      <c r="T2199" s="1" t="str">
        <f>INDEX(F:F,MATCH(ecommerce_10000[[#This Row],[TotalAmount]],I:I,0))</f>
        <v>Casablanca</v>
      </c>
    </row>
    <row r="2200" spans="1:20" x14ac:dyDescent="0.3">
      <c r="A2200" s="1" t="s">
        <v>2244</v>
      </c>
      <c r="B2200" s="1" t="s">
        <v>38</v>
      </c>
      <c r="C2200" s="1" t="s">
        <v>20</v>
      </c>
      <c r="D2200" s="1" t="s">
        <v>39</v>
      </c>
      <c r="E2200" s="1" t="s">
        <v>16</v>
      </c>
      <c r="F2200" s="1" t="s">
        <v>40</v>
      </c>
      <c r="G2200">
        <v>4149.0200000000004</v>
      </c>
      <c r="H2200">
        <v>2</v>
      </c>
      <c r="I2200">
        <v>8298.0400000000009</v>
      </c>
      <c r="J2200">
        <v>4.72</v>
      </c>
      <c r="K2200">
        <v>2097</v>
      </c>
      <c r="L2200" s="2">
        <v>45364</v>
      </c>
      <c r="O2200" t="str">
        <f>IF(ecommerce_10000[[#This Row],[Platform]]="Souq","sq",ecommerce_10000[[#This Row],[Platform]])</f>
        <v>sq</v>
      </c>
      <c r="P2200" t="str">
        <f>IF(E2200="Souq","sq",IF(E2200="Jumia","Jum",E2200))</f>
        <v>sq</v>
      </c>
      <c r="Q2200">
        <f>VLOOKUP(ecommerce_10000[[#This Row],[City]],F:I,4,FALSE)</f>
        <v>99349.3</v>
      </c>
      <c r="R2200" s="1">
        <f>SUMIF(C:C,ecommerce_10000[[#This Row],[Category]],I:I)</f>
        <v>91504159.730000004</v>
      </c>
      <c r="S2200" s="1">
        <f>SUMIFS(I:I,C:C,C2200)</f>
        <v>91504159.730000004</v>
      </c>
      <c r="T2200" s="1" t="str">
        <f>INDEX(F:F,MATCH(ecommerce_10000[[#This Row],[TotalAmount]],I:I,0))</f>
        <v>Riyadh</v>
      </c>
    </row>
    <row r="2201" spans="1:20" x14ac:dyDescent="0.3">
      <c r="A2201" s="1" t="s">
        <v>2245</v>
      </c>
      <c r="B2201" s="1" t="s">
        <v>19</v>
      </c>
      <c r="C2201" s="1" t="s">
        <v>20</v>
      </c>
      <c r="D2201" s="1" t="s">
        <v>21</v>
      </c>
      <c r="E2201" s="1" t="s">
        <v>22</v>
      </c>
      <c r="F2201" s="1" t="s">
        <v>17</v>
      </c>
      <c r="G2201">
        <v>15705.5</v>
      </c>
      <c r="H2201">
        <v>5</v>
      </c>
      <c r="I2201">
        <v>78527.5</v>
      </c>
      <c r="J2201">
        <v>1.79</v>
      </c>
      <c r="K2201">
        <v>2445</v>
      </c>
      <c r="L2201" s="2">
        <v>45595</v>
      </c>
      <c r="O2201" t="str">
        <f>IF(ecommerce_10000[[#This Row],[Platform]]="Souq","sq",ecommerce_10000[[#This Row],[Platform]])</f>
        <v>Jumia</v>
      </c>
      <c r="P2201" t="str">
        <f>IF(E2201="Souq","sq",IF(E2201="Jumia","Jum",E2201))</f>
        <v>Jum</v>
      </c>
      <c r="Q2201">
        <f>VLOOKUP(ecommerce_10000[[#This Row],[City]],F:I,4,FALSE)</f>
        <v>16284.02</v>
      </c>
      <c r="R2201" s="1">
        <f>SUMIF(C:C,ecommerce_10000[[#This Row],[Category]],I:I)</f>
        <v>91504159.730000004</v>
      </c>
      <c r="S2201" s="1">
        <f>SUMIFS(I:I,C:C,C2201)</f>
        <v>91504159.730000004</v>
      </c>
      <c r="T2201" s="1" t="str">
        <f>INDEX(F:F,MATCH(ecommerce_10000[[#This Row],[TotalAmount]],I:I,0))</f>
        <v>Cairo</v>
      </c>
    </row>
    <row r="2202" spans="1:20" x14ac:dyDescent="0.3">
      <c r="A2202" s="1" t="s">
        <v>2246</v>
      </c>
      <c r="B2202" s="1" t="s">
        <v>65</v>
      </c>
      <c r="C2202" s="1" t="s">
        <v>20</v>
      </c>
      <c r="D2202" s="1" t="s">
        <v>66</v>
      </c>
      <c r="E2202" s="1" t="s">
        <v>16</v>
      </c>
      <c r="F2202" s="1" t="s">
        <v>23</v>
      </c>
      <c r="G2202">
        <v>17281.849999999999</v>
      </c>
      <c r="H2202">
        <v>5</v>
      </c>
      <c r="I2202">
        <v>86409.25</v>
      </c>
      <c r="J2202">
        <v>1.34</v>
      </c>
      <c r="K2202">
        <v>484</v>
      </c>
      <c r="L2202" s="2">
        <v>45449</v>
      </c>
      <c r="O2202" t="str">
        <f>IF(ecommerce_10000[[#This Row],[Platform]]="Souq","sq",ecommerce_10000[[#This Row],[Platform]])</f>
        <v>sq</v>
      </c>
      <c r="P2202" t="str">
        <f>IF(E2202="Souq","sq",IF(E2202="Jumia","Jum",E2202))</f>
        <v>sq</v>
      </c>
      <c r="Q2202">
        <f>VLOOKUP(ecommerce_10000[[#This Row],[City]],F:I,4,FALSE)</f>
        <v>13290.4</v>
      </c>
      <c r="R2202" s="1">
        <f>SUMIF(C:C,ecommerce_10000[[#This Row],[Category]],I:I)</f>
        <v>91504159.730000004</v>
      </c>
      <c r="S2202" s="1">
        <f>SUMIFS(I:I,C:C,C2202)</f>
        <v>91504159.730000004</v>
      </c>
      <c r="T2202" s="1" t="str">
        <f>INDEX(F:F,MATCH(ecommerce_10000[[#This Row],[TotalAmount]],I:I,0))</f>
        <v>Alexandria</v>
      </c>
    </row>
    <row r="2203" spans="1:20" x14ac:dyDescent="0.3">
      <c r="A2203" s="1" t="s">
        <v>2247</v>
      </c>
      <c r="B2203" s="1" t="s">
        <v>30</v>
      </c>
      <c r="C2203" s="1" t="s">
        <v>31</v>
      </c>
      <c r="D2203" s="1" t="s">
        <v>32</v>
      </c>
      <c r="E2203" s="1" t="s">
        <v>16</v>
      </c>
      <c r="F2203" s="1" t="s">
        <v>23</v>
      </c>
      <c r="G2203">
        <v>17468.89</v>
      </c>
      <c r="H2203">
        <v>5</v>
      </c>
      <c r="I2203">
        <v>87344.45</v>
      </c>
      <c r="J2203">
        <v>4.41</v>
      </c>
      <c r="K2203">
        <v>3576</v>
      </c>
      <c r="L2203" s="2">
        <v>45388</v>
      </c>
      <c r="O2203" t="str">
        <f>IF(ecommerce_10000[[#This Row],[Platform]]="Souq","sq",ecommerce_10000[[#This Row],[Platform]])</f>
        <v>sq</v>
      </c>
      <c r="P2203" t="str">
        <f>IF(E2203="Souq","sq",IF(E2203="Jumia","Jum",E2203))</f>
        <v>sq</v>
      </c>
      <c r="Q2203">
        <f>VLOOKUP(ecommerce_10000[[#This Row],[City]],F:I,4,FALSE)</f>
        <v>13290.4</v>
      </c>
      <c r="R2203" s="1">
        <f>SUMIF(C:C,ecommerce_10000[[#This Row],[Category]],I:I)</f>
        <v>57542997.559999913</v>
      </c>
      <c r="S2203" s="1">
        <f>SUMIFS(I:I,C:C,C2203)</f>
        <v>57542997.559999913</v>
      </c>
      <c r="T2203" s="1" t="str">
        <f>INDEX(F:F,MATCH(ecommerce_10000[[#This Row],[TotalAmount]],I:I,0))</f>
        <v>Alexandria</v>
      </c>
    </row>
    <row r="2204" spans="1:20" x14ac:dyDescent="0.3">
      <c r="A2204" s="1" t="s">
        <v>2248</v>
      </c>
      <c r="B2204" s="1" t="s">
        <v>30</v>
      </c>
      <c r="C2204" s="1" t="s">
        <v>31</v>
      </c>
      <c r="D2204" s="1" t="s">
        <v>32</v>
      </c>
      <c r="E2204" s="1" t="s">
        <v>47</v>
      </c>
      <c r="F2204" s="1" t="s">
        <v>33</v>
      </c>
      <c r="G2204">
        <v>17799.060000000001</v>
      </c>
      <c r="H2204">
        <v>5</v>
      </c>
      <c r="I2204">
        <v>88995.3</v>
      </c>
      <c r="J2204">
        <v>4.53</v>
      </c>
      <c r="K2204">
        <v>2982</v>
      </c>
      <c r="L2204" s="2">
        <v>45528</v>
      </c>
      <c r="O2204" t="str">
        <f>IF(ecommerce_10000[[#This Row],[Platform]]="Souq","sq",ecommerce_10000[[#This Row],[Platform]])</f>
        <v>Amazon</v>
      </c>
      <c r="P2204" t="str">
        <f>IF(E2204="Souq","sq",IF(E2204="Jumia","Jum",E2204))</f>
        <v>Amazon</v>
      </c>
      <c r="Q2204">
        <f>VLOOKUP(ecommerce_10000[[#This Row],[City]],F:I,4,FALSE)</f>
        <v>3665.44</v>
      </c>
      <c r="R2204" s="1">
        <f>SUMIF(C:C,ecommerce_10000[[#This Row],[Category]],I:I)</f>
        <v>57542997.559999913</v>
      </c>
      <c r="S2204" s="1">
        <f>SUMIFS(I:I,C:C,C2204)</f>
        <v>57542997.559999913</v>
      </c>
      <c r="T2204" s="1" t="str">
        <f>INDEX(F:F,MATCH(ecommerce_10000[[#This Row],[TotalAmount]],I:I,0))</f>
        <v>Dubai</v>
      </c>
    </row>
    <row r="2205" spans="1:20" x14ac:dyDescent="0.3">
      <c r="A2205" s="1" t="s">
        <v>2249</v>
      </c>
      <c r="B2205" s="1" t="s">
        <v>53</v>
      </c>
      <c r="C2205" s="1" t="s">
        <v>31</v>
      </c>
      <c r="D2205" s="1" t="s">
        <v>54</v>
      </c>
      <c r="E2205" s="1" t="s">
        <v>22</v>
      </c>
      <c r="F2205" s="1" t="s">
        <v>62</v>
      </c>
      <c r="G2205">
        <v>3026.52</v>
      </c>
      <c r="H2205">
        <v>2</v>
      </c>
      <c r="I2205">
        <v>6053.04</v>
      </c>
      <c r="J2205">
        <v>4.72</v>
      </c>
      <c r="K2205">
        <v>858</v>
      </c>
      <c r="L2205" s="2">
        <v>45335</v>
      </c>
      <c r="O2205" t="str">
        <f>IF(ecommerce_10000[[#This Row],[Platform]]="Souq","sq",ecommerce_10000[[#This Row],[Platform]])</f>
        <v>Jumia</v>
      </c>
      <c r="P2205" t="str">
        <f>IF(E2205="Souq","sq",IF(E2205="Jumia","Jum",E2205))</f>
        <v>Jum</v>
      </c>
      <c r="Q2205">
        <f>VLOOKUP(ecommerce_10000[[#This Row],[City]],F:I,4,FALSE)</f>
        <v>27872.98</v>
      </c>
      <c r="R2205" s="1">
        <f>SUMIF(C:C,ecommerce_10000[[#This Row],[Category]],I:I)</f>
        <v>57542997.559999913</v>
      </c>
      <c r="S2205" s="1">
        <f>SUMIFS(I:I,C:C,C2205)</f>
        <v>57542997.559999913</v>
      </c>
      <c r="T2205" s="1" t="str">
        <f>INDEX(F:F,MATCH(ecommerce_10000[[#This Row],[TotalAmount]],I:I,0))</f>
        <v>Giza</v>
      </c>
    </row>
    <row r="2206" spans="1:20" x14ac:dyDescent="0.3">
      <c r="A2206" s="1" t="s">
        <v>2250</v>
      </c>
      <c r="B2206" s="1" t="s">
        <v>19</v>
      </c>
      <c r="C2206" s="1" t="s">
        <v>20</v>
      </c>
      <c r="D2206" s="1" t="s">
        <v>21</v>
      </c>
      <c r="E2206" s="1" t="s">
        <v>22</v>
      </c>
      <c r="F2206" s="1" t="s">
        <v>28</v>
      </c>
      <c r="G2206">
        <v>16151</v>
      </c>
      <c r="H2206">
        <v>5</v>
      </c>
      <c r="I2206">
        <v>80755</v>
      </c>
      <c r="J2206">
        <v>2.35</v>
      </c>
      <c r="K2206">
        <v>763</v>
      </c>
      <c r="L2206" s="2">
        <v>45362</v>
      </c>
      <c r="O2206" t="str">
        <f>IF(ecommerce_10000[[#This Row],[Platform]]="Souq","sq",ecommerce_10000[[#This Row],[Platform]])</f>
        <v>Jumia</v>
      </c>
      <c r="P2206" t="str">
        <f>IF(E2206="Souq","sq",IF(E2206="Jumia","Jum",E2206))</f>
        <v>Jum</v>
      </c>
      <c r="Q2206">
        <f>VLOOKUP(ecommerce_10000[[#This Row],[City]],F:I,4,FALSE)</f>
        <v>26648.76</v>
      </c>
      <c r="R2206" s="1">
        <f>SUMIF(C:C,ecommerce_10000[[#This Row],[Category]],I:I)</f>
        <v>91504159.730000004</v>
      </c>
      <c r="S2206" s="1">
        <f>SUMIFS(I:I,C:C,C2206)</f>
        <v>91504159.730000004</v>
      </c>
      <c r="T2206" s="1" t="str">
        <f>INDEX(F:F,MATCH(ecommerce_10000[[#This Row],[TotalAmount]],I:I,0))</f>
        <v>Casablanca</v>
      </c>
    </row>
    <row r="2207" spans="1:20" x14ac:dyDescent="0.3">
      <c r="A2207" s="1" t="s">
        <v>2251</v>
      </c>
      <c r="B2207" s="1" t="s">
        <v>25</v>
      </c>
      <c r="C2207" s="1" t="s">
        <v>26</v>
      </c>
      <c r="D2207" s="1" t="s">
        <v>27</v>
      </c>
      <c r="E2207" s="1" t="s">
        <v>16</v>
      </c>
      <c r="F2207" s="1" t="s">
        <v>17</v>
      </c>
      <c r="G2207">
        <v>4644.6000000000004</v>
      </c>
      <c r="H2207">
        <v>2</v>
      </c>
      <c r="I2207">
        <v>9289.2000000000007</v>
      </c>
      <c r="J2207">
        <v>4.43</v>
      </c>
      <c r="K2207">
        <v>360</v>
      </c>
      <c r="L2207" s="2">
        <v>45333</v>
      </c>
      <c r="O2207" t="str">
        <f>IF(ecommerce_10000[[#This Row],[Platform]]="Souq","sq",ecommerce_10000[[#This Row],[Platform]])</f>
        <v>sq</v>
      </c>
      <c r="P2207" t="str">
        <f>IF(E2207="Souq","sq",IF(E2207="Jumia","Jum",E2207))</f>
        <v>sq</v>
      </c>
      <c r="Q2207">
        <f>VLOOKUP(ecommerce_10000[[#This Row],[City]],F:I,4,FALSE)</f>
        <v>16284.02</v>
      </c>
      <c r="R2207" s="1">
        <f>SUMIF(C:C,ecommerce_10000[[#This Row],[Category]],I:I)</f>
        <v>29200970.130000021</v>
      </c>
      <c r="S2207" s="1">
        <f>SUMIFS(I:I,C:C,C2207)</f>
        <v>29200970.130000021</v>
      </c>
      <c r="T2207" s="1" t="str">
        <f>INDEX(F:F,MATCH(ecommerce_10000[[#This Row],[TotalAmount]],I:I,0))</f>
        <v>Cairo</v>
      </c>
    </row>
    <row r="2208" spans="1:20" x14ac:dyDescent="0.3">
      <c r="A2208" s="1" t="s">
        <v>2252</v>
      </c>
      <c r="B2208" s="1" t="s">
        <v>13</v>
      </c>
      <c r="C2208" s="1" t="s">
        <v>14</v>
      </c>
      <c r="D2208" s="1" t="s">
        <v>15</v>
      </c>
      <c r="E2208" s="1" t="s">
        <v>47</v>
      </c>
      <c r="F2208" s="1" t="s">
        <v>28</v>
      </c>
      <c r="G2208">
        <v>1927.39</v>
      </c>
      <c r="H2208">
        <v>3</v>
      </c>
      <c r="I2208">
        <v>5782.17</v>
      </c>
      <c r="J2208">
        <v>2.3199999999999998</v>
      </c>
      <c r="K2208">
        <v>4697</v>
      </c>
      <c r="L2208" s="2">
        <v>45385</v>
      </c>
      <c r="O2208" t="str">
        <f>IF(ecommerce_10000[[#This Row],[Platform]]="Souq","sq",ecommerce_10000[[#This Row],[Platform]])</f>
        <v>Amazon</v>
      </c>
      <c r="P2208" t="str">
        <f>IF(E2208="Souq","sq",IF(E2208="Jumia","Jum",E2208))</f>
        <v>Amazon</v>
      </c>
      <c r="Q2208">
        <f>VLOOKUP(ecommerce_10000[[#This Row],[City]],F:I,4,FALSE)</f>
        <v>26648.76</v>
      </c>
      <c r="R2208" s="1">
        <f>SUMIF(C:C,ecommerce_10000[[#This Row],[Category]],I:I)</f>
        <v>92327183.770000085</v>
      </c>
      <c r="S2208" s="1">
        <f>SUMIFS(I:I,C:C,C2208)</f>
        <v>92327183.770000085</v>
      </c>
      <c r="T2208" s="1" t="str">
        <f>INDEX(F:F,MATCH(ecommerce_10000[[#This Row],[TotalAmount]],I:I,0))</f>
        <v>Casablanca</v>
      </c>
    </row>
    <row r="2209" spans="1:20" x14ac:dyDescent="0.3">
      <c r="A2209" s="1" t="s">
        <v>2253</v>
      </c>
      <c r="B2209" s="1" t="s">
        <v>30</v>
      </c>
      <c r="C2209" s="1" t="s">
        <v>31</v>
      </c>
      <c r="D2209" s="1" t="s">
        <v>32</v>
      </c>
      <c r="E2209" s="1" t="s">
        <v>47</v>
      </c>
      <c r="F2209" s="1" t="s">
        <v>33</v>
      </c>
      <c r="G2209">
        <v>1934.08</v>
      </c>
      <c r="H2209">
        <v>4</v>
      </c>
      <c r="I2209">
        <v>7736.32</v>
      </c>
      <c r="J2209">
        <v>4.74</v>
      </c>
      <c r="K2209">
        <v>1096</v>
      </c>
      <c r="L2209" s="2">
        <v>45604</v>
      </c>
      <c r="O2209" t="str">
        <f>IF(ecommerce_10000[[#This Row],[Platform]]="Souq","sq",ecommerce_10000[[#This Row],[Platform]])</f>
        <v>Amazon</v>
      </c>
      <c r="P2209" t="str">
        <f>IF(E2209="Souq","sq",IF(E2209="Jumia","Jum",E2209))</f>
        <v>Amazon</v>
      </c>
      <c r="Q2209">
        <f>VLOOKUP(ecommerce_10000[[#This Row],[City]],F:I,4,FALSE)</f>
        <v>3665.44</v>
      </c>
      <c r="R2209" s="1">
        <f>SUMIF(C:C,ecommerce_10000[[#This Row],[Category]],I:I)</f>
        <v>57542997.559999913</v>
      </c>
      <c r="S2209" s="1">
        <f>SUMIFS(I:I,C:C,C2209)</f>
        <v>57542997.559999913</v>
      </c>
      <c r="T2209" s="1" t="str">
        <f>INDEX(F:F,MATCH(ecommerce_10000[[#This Row],[TotalAmount]],I:I,0))</f>
        <v>Dubai</v>
      </c>
    </row>
    <row r="2210" spans="1:20" x14ac:dyDescent="0.3">
      <c r="A2210" s="1" t="s">
        <v>2254</v>
      </c>
      <c r="B2210" s="1" t="s">
        <v>19</v>
      </c>
      <c r="C2210" s="1" t="s">
        <v>20</v>
      </c>
      <c r="D2210" s="1" t="s">
        <v>21</v>
      </c>
      <c r="E2210" s="1" t="s">
        <v>47</v>
      </c>
      <c r="F2210" s="1" t="s">
        <v>40</v>
      </c>
      <c r="G2210">
        <v>3515.66</v>
      </c>
      <c r="H2210">
        <v>2</v>
      </c>
      <c r="I2210">
        <v>7031.32</v>
      </c>
      <c r="J2210">
        <v>1.1000000000000001</v>
      </c>
      <c r="K2210">
        <v>2644</v>
      </c>
      <c r="L2210" s="2">
        <v>45488</v>
      </c>
      <c r="O2210" t="str">
        <f>IF(ecommerce_10000[[#This Row],[Platform]]="Souq","sq",ecommerce_10000[[#This Row],[Platform]])</f>
        <v>Amazon</v>
      </c>
      <c r="P2210" t="str">
        <f>IF(E2210="Souq","sq",IF(E2210="Jumia","Jum",E2210))</f>
        <v>Amazon</v>
      </c>
      <c r="Q2210">
        <f>VLOOKUP(ecommerce_10000[[#This Row],[City]],F:I,4,FALSE)</f>
        <v>99349.3</v>
      </c>
      <c r="R2210" s="1">
        <f>SUMIF(C:C,ecommerce_10000[[#This Row],[Category]],I:I)</f>
        <v>91504159.730000004</v>
      </c>
      <c r="S2210" s="1">
        <f>SUMIFS(I:I,C:C,C2210)</f>
        <v>91504159.730000004</v>
      </c>
      <c r="T2210" s="1" t="str">
        <f>INDEX(F:F,MATCH(ecommerce_10000[[#This Row],[TotalAmount]],I:I,0))</f>
        <v>Riyadh</v>
      </c>
    </row>
    <row r="2211" spans="1:20" x14ac:dyDescent="0.3">
      <c r="A2211" s="1" t="s">
        <v>2255</v>
      </c>
      <c r="B2211" s="1" t="s">
        <v>30</v>
      </c>
      <c r="C2211" s="1" t="s">
        <v>31</v>
      </c>
      <c r="D2211" s="1" t="s">
        <v>32</v>
      </c>
      <c r="E2211" s="1" t="s">
        <v>16</v>
      </c>
      <c r="F2211" s="1" t="s">
        <v>17</v>
      </c>
      <c r="G2211">
        <v>8344.11</v>
      </c>
      <c r="H2211">
        <v>2</v>
      </c>
      <c r="I2211">
        <v>16688.22</v>
      </c>
      <c r="J2211">
        <v>4.45</v>
      </c>
      <c r="K2211">
        <v>2005</v>
      </c>
      <c r="L2211" s="2">
        <v>45409</v>
      </c>
      <c r="O2211" t="str">
        <f>IF(ecommerce_10000[[#This Row],[Platform]]="Souq","sq",ecommerce_10000[[#This Row],[Platform]])</f>
        <v>sq</v>
      </c>
      <c r="P2211" t="str">
        <f>IF(E2211="Souq","sq",IF(E2211="Jumia","Jum",E2211))</f>
        <v>sq</v>
      </c>
      <c r="Q2211">
        <f>VLOOKUP(ecommerce_10000[[#This Row],[City]],F:I,4,FALSE)</f>
        <v>16284.02</v>
      </c>
      <c r="R2211" s="1">
        <f>SUMIF(C:C,ecommerce_10000[[#This Row],[Category]],I:I)</f>
        <v>57542997.559999913</v>
      </c>
      <c r="S2211" s="1">
        <f>SUMIFS(I:I,C:C,C2211)</f>
        <v>57542997.559999913</v>
      </c>
      <c r="T2211" s="1" t="str">
        <f>INDEX(F:F,MATCH(ecommerce_10000[[#This Row],[TotalAmount]],I:I,0))</f>
        <v>Cairo</v>
      </c>
    </row>
    <row r="2212" spans="1:20" x14ac:dyDescent="0.3">
      <c r="A2212" s="1" t="s">
        <v>2256</v>
      </c>
      <c r="B2212" s="1" t="s">
        <v>19</v>
      </c>
      <c r="C2212" s="1" t="s">
        <v>20</v>
      </c>
      <c r="D2212" s="1" t="s">
        <v>21</v>
      </c>
      <c r="E2212" s="1" t="s">
        <v>22</v>
      </c>
      <c r="F2212" s="1" t="s">
        <v>62</v>
      </c>
      <c r="G2212">
        <v>2942.56</v>
      </c>
      <c r="H2212">
        <v>4</v>
      </c>
      <c r="I2212">
        <v>11770.24</v>
      </c>
      <c r="J2212">
        <v>4.16</v>
      </c>
      <c r="K2212">
        <v>809</v>
      </c>
      <c r="L2212" s="2">
        <v>45615</v>
      </c>
      <c r="O2212" t="str">
        <f>IF(ecommerce_10000[[#This Row],[Platform]]="Souq","sq",ecommerce_10000[[#This Row],[Platform]])</f>
        <v>Jumia</v>
      </c>
      <c r="P2212" t="str">
        <f>IF(E2212="Souq","sq",IF(E2212="Jumia","Jum",E2212))</f>
        <v>Jum</v>
      </c>
      <c r="Q2212">
        <f>VLOOKUP(ecommerce_10000[[#This Row],[City]],F:I,4,FALSE)</f>
        <v>27872.98</v>
      </c>
      <c r="R2212" s="1">
        <f>SUMIF(C:C,ecommerce_10000[[#This Row],[Category]],I:I)</f>
        <v>91504159.730000004</v>
      </c>
      <c r="S2212" s="1">
        <f>SUMIFS(I:I,C:C,C2212)</f>
        <v>91504159.730000004</v>
      </c>
      <c r="T2212" s="1" t="str">
        <f>INDEX(F:F,MATCH(ecommerce_10000[[#This Row],[TotalAmount]],I:I,0))</f>
        <v>Giza</v>
      </c>
    </row>
    <row r="2213" spans="1:20" x14ac:dyDescent="0.3">
      <c r="A2213" s="1" t="s">
        <v>2257</v>
      </c>
      <c r="B2213" s="1" t="s">
        <v>30</v>
      </c>
      <c r="C2213" s="1" t="s">
        <v>31</v>
      </c>
      <c r="D2213" s="1" t="s">
        <v>32</v>
      </c>
      <c r="E2213" s="1" t="s">
        <v>22</v>
      </c>
      <c r="F2213" s="1" t="s">
        <v>23</v>
      </c>
      <c r="G2213">
        <v>10807.29</v>
      </c>
      <c r="H2213">
        <v>4</v>
      </c>
      <c r="I2213">
        <v>43229.16</v>
      </c>
      <c r="J2213">
        <v>2.2400000000000002</v>
      </c>
      <c r="K2213">
        <v>293</v>
      </c>
      <c r="L2213" s="2">
        <v>45478</v>
      </c>
      <c r="O2213" t="str">
        <f>IF(ecommerce_10000[[#This Row],[Platform]]="Souq","sq",ecommerce_10000[[#This Row],[Platform]])</f>
        <v>Jumia</v>
      </c>
      <c r="P2213" t="str">
        <f>IF(E2213="Souq","sq",IF(E2213="Jumia","Jum",E2213))</f>
        <v>Jum</v>
      </c>
      <c r="Q2213">
        <f>VLOOKUP(ecommerce_10000[[#This Row],[City]],F:I,4,FALSE)</f>
        <v>13290.4</v>
      </c>
      <c r="R2213" s="1">
        <f>SUMIF(C:C,ecommerce_10000[[#This Row],[Category]],I:I)</f>
        <v>57542997.559999913</v>
      </c>
      <c r="S2213" s="1">
        <f>SUMIFS(I:I,C:C,C2213)</f>
        <v>57542997.559999913</v>
      </c>
      <c r="T2213" s="1" t="str">
        <f>INDEX(F:F,MATCH(ecommerce_10000[[#This Row],[TotalAmount]],I:I,0))</f>
        <v>Alexandria</v>
      </c>
    </row>
    <row r="2214" spans="1:20" x14ac:dyDescent="0.3">
      <c r="A2214" s="1" t="s">
        <v>2258</v>
      </c>
      <c r="B2214" s="1" t="s">
        <v>49</v>
      </c>
      <c r="C2214" s="1" t="s">
        <v>14</v>
      </c>
      <c r="D2214" s="1" t="s">
        <v>50</v>
      </c>
      <c r="E2214" s="1" t="s">
        <v>22</v>
      </c>
      <c r="F2214" s="1" t="s">
        <v>33</v>
      </c>
      <c r="G2214">
        <v>1980.52</v>
      </c>
      <c r="H2214">
        <v>2</v>
      </c>
      <c r="I2214">
        <v>3961.04</v>
      </c>
      <c r="J2214">
        <v>2.78</v>
      </c>
      <c r="K2214">
        <v>4648</v>
      </c>
      <c r="L2214" s="2">
        <v>45494</v>
      </c>
      <c r="O2214" t="str">
        <f>IF(ecommerce_10000[[#This Row],[Platform]]="Souq","sq",ecommerce_10000[[#This Row],[Platform]])</f>
        <v>Jumia</v>
      </c>
      <c r="P2214" t="str">
        <f>IF(E2214="Souq","sq",IF(E2214="Jumia","Jum",E2214))</f>
        <v>Jum</v>
      </c>
      <c r="Q2214">
        <f>VLOOKUP(ecommerce_10000[[#This Row],[City]],F:I,4,FALSE)</f>
        <v>3665.44</v>
      </c>
      <c r="R2214" s="1">
        <f>SUMIF(C:C,ecommerce_10000[[#This Row],[Category]],I:I)</f>
        <v>92327183.770000085</v>
      </c>
      <c r="S2214" s="1">
        <f>SUMIFS(I:I,C:C,C2214)</f>
        <v>92327183.770000085</v>
      </c>
      <c r="T2214" s="1" t="str">
        <f>INDEX(F:F,MATCH(ecommerce_10000[[#This Row],[TotalAmount]],I:I,0))</f>
        <v>Dubai</v>
      </c>
    </row>
    <row r="2215" spans="1:20" x14ac:dyDescent="0.3">
      <c r="A2215" s="1" t="s">
        <v>2259</v>
      </c>
      <c r="B2215" s="1" t="s">
        <v>35</v>
      </c>
      <c r="C2215" s="1" t="s">
        <v>14</v>
      </c>
      <c r="D2215" s="1" t="s">
        <v>36</v>
      </c>
      <c r="E2215" s="1" t="s">
        <v>16</v>
      </c>
      <c r="F2215" s="1" t="s">
        <v>23</v>
      </c>
      <c r="G2215">
        <v>16014.17</v>
      </c>
      <c r="H2215">
        <v>4</v>
      </c>
      <c r="I2215">
        <v>64056.68</v>
      </c>
      <c r="J2215">
        <v>1.71</v>
      </c>
      <c r="K2215">
        <v>4109</v>
      </c>
      <c r="L2215" s="2">
        <v>45438</v>
      </c>
      <c r="O2215" t="str">
        <f>IF(ecommerce_10000[[#This Row],[Platform]]="Souq","sq",ecommerce_10000[[#This Row],[Platform]])</f>
        <v>sq</v>
      </c>
      <c r="P2215" t="str">
        <f>IF(E2215="Souq","sq",IF(E2215="Jumia","Jum",E2215))</f>
        <v>sq</v>
      </c>
      <c r="Q2215">
        <f>VLOOKUP(ecommerce_10000[[#This Row],[City]],F:I,4,FALSE)</f>
        <v>13290.4</v>
      </c>
      <c r="R2215" s="1">
        <f>SUMIF(C:C,ecommerce_10000[[#This Row],[Category]],I:I)</f>
        <v>92327183.770000085</v>
      </c>
      <c r="S2215" s="1">
        <f>SUMIFS(I:I,C:C,C2215)</f>
        <v>92327183.770000085</v>
      </c>
      <c r="T2215" s="1" t="str">
        <f>INDEX(F:F,MATCH(ecommerce_10000[[#This Row],[TotalAmount]],I:I,0))</f>
        <v>Alexandria</v>
      </c>
    </row>
    <row r="2216" spans="1:20" x14ac:dyDescent="0.3">
      <c r="A2216" s="1" t="s">
        <v>2260</v>
      </c>
      <c r="B2216" s="1" t="s">
        <v>13</v>
      </c>
      <c r="C2216" s="1" t="s">
        <v>14</v>
      </c>
      <c r="D2216" s="1" t="s">
        <v>15</v>
      </c>
      <c r="E2216" s="1" t="s">
        <v>16</v>
      </c>
      <c r="F2216" s="1" t="s">
        <v>28</v>
      </c>
      <c r="G2216">
        <v>13644.5</v>
      </c>
      <c r="H2216">
        <v>5</v>
      </c>
      <c r="I2216">
        <v>68222.5</v>
      </c>
      <c r="J2216">
        <v>2.4900000000000002</v>
      </c>
      <c r="K2216">
        <v>3818</v>
      </c>
      <c r="L2216" s="2">
        <v>45304</v>
      </c>
      <c r="O2216" t="str">
        <f>IF(ecommerce_10000[[#This Row],[Platform]]="Souq","sq",ecommerce_10000[[#This Row],[Platform]])</f>
        <v>sq</v>
      </c>
      <c r="P2216" t="str">
        <f>IF(E2216="Souq","sq",IF(E2216="Jumia","Jum",E2216))</f>
        <v>sq</v>
      </c>
      <c r="Q2216">
        <f>VLOOKUP(ecommerce_10000[[#This Row],[City]],F:I,4,FALSE)</f>
        <v>26648.76</v>
      </c>
      <c r="R2216" s="1">
        <f>SUMIF(C:C,ecommerce_10000[[#This Row],[Category]],I:I)</f>
        <v>92327183.770000085</v>
      </c>
      <c r="S2216" s="1">
        <f>SUMIFS(I:I,C:C,C2216)</f>
        <v>92327183.770000085</v>
      </c>
      <c r="T2216" s="1" t="str">
        <f>INDEX(F:F,MATCH(ecommerce_10000[[#This Row],[TotalAmount]],I:I,0))</f>
        <v>Casablanca</v>
      </c>
    </row>
    <row r="2217" spans="1:20" x14ac:dyDescent="0.3">
      <c r="A2217" s="1" t="s">
        <v>2261</v>
      </c>
      <c r="B2217" s="1" t="s">
        <v>49</v>
      </c>
      <c r="C2217" s="1" t="s">
        <v>14</v>
      </c>
      <c r="D2217" s="1" t="s">
        <v>50</v>
      </c>
      <c r="E2217" s="1" t="s">
        <v>47</v>
      </c>
      <c r="F2217" s="1" t="s">
        <v>33</v>
      </c>
      <c r="G2217">
        <v>14513.98</v>
      </c>
      <c r="H2217">
        <v>2</v>
      </c>
      <c r="I2217">
        <v>29027.96</v>
      </c>
      <c r="J2217">
        <v>2</v>
      </c>
      <c r="K2217">
        <v>3594</v>
      </c>
      <c r="L2217" s="2">
        <v>45393</v>
      </c>
      <c r="O2217" t="str">
        <f>IF(ecommerce_10000[[#This Row],[Platform]]="Souq","sq",ecommerce_10000[[#This Row],[Platform]])</f>
        <v>Amazon</v>
      </c>
      <c r="P2217" t="str">
        <f>IF(E2217="Souq","sq",IF(E2217="Jumia","Jum",E2217))</f>
        <v>Amazon</v>
      </c>
      <c r="Q2217">
        <f>VLOOKUP(ecommerce_10000[[#This Row],[City]],F:I,4,FALSE)</f>
        <v>3665.44</v>
      </c>
      <c r="R2217" s="1">
        <f>SUMIF(C:C,ecommerce_10000[[#This Row],[Category]],I:I)</f>
        <v>92327183.770000085</v>
      </c>
      <c r="S2217" s="1">
        <f>SUMIFS(I:I,C:C,C2217)</f>
        <v>92327183.770000085</v>
      </c>
      <c r="T2217" s="1" t="str">
        <f>INDEX(F:F,MATCH(ecommerce_10000[[#This Row],[TotalAmount]],I:I,0))</f>
        <v>Dubai</v>
      </c>
    </row>
    <row r="2218" spans="1:20" x14ac:dyDescent="0.3">
      <c r="A2218" s="1" t="s">
        <v>2262</v>
      </c>
      <c r="B2218" s="1" t="s">
        <v>19</v>
      </c>
      <c r="C2218" s="1" t="s">
        <v>20</v>
      </c>
      <c r="D2218" s="1" t="s">
        <v>21</v>
      </c>
      <c r="E2218" s="1" t="s">
        <v>22</v>
      </c>
      <c r="F2218" s="1" t="s">
        <v>23</v>
      </c>
      <c r="G2218">
        <v>17468.060000000001</v>
      </c>
      <c r="H2218">
        <v>1</v>
      </c>
      <c r="I2218">
        <v>17468.060000000001</v>
      </c>
      <c r="J2218">
        <v>4.58</v>
      </c>
      <c r="K2218">
        <v>2136</v>
      </c>
      <c r="L2218" s="2">
        <v>45409</v>
      </c>
      <c r="O2218" t="str">
        <f>IF(ecommerce_10000[[#This Row],[Platform]]="Souq","sq",ecommerce_10000[[#This Row],[Platform]])</f>
        <v>Jumia</v>
      </c>
      <c r="P2218" t="str">
        <f>IF(E2218="Souq","sq",IF(E2218="Jumia","Jum",E2218))</f>
        <v>Jum</v>
      </c>
      <c r="Q2218">
        <f>VLOOKUP(ecommerce_10000[[#This Row],[City]],F:I,4,FALSE)</f>
        <v>13290.4</v>
      </c>
      <c r="R2218" s="1">
        <f>SUMIF(C:C,ecommerce_10000[[#This Row],[Category]],I:I)</f>
        <v>91504159.730000004</v>
      </c>
      <c r="S2218" s="1">
        <f>SUMIFS(I:I,C:C,C2218)</f>
        <v>91504159.730000004</v>
      </c>
      <c r="T2218" s="1" t="str">
        <f>INDEX(F:F,MATCH(ecommerce_10000[[#This Row],[TotalAmount]],I:I,0))</f>
        <v>Alexandria</v>
      </c>
    </row>
    <row r="2219" spans="1:20" x14ac:dyDescent="0.3">
      <c r="A2219" s="1" t="s">
        <v>2263</v>
      </c>
      <c r="B2219" s="1" t="s">
        <v>38</v>
      </c>
      <c r="C2219" s="1" t="s">
        <v>20</v>
      </c>
      <c r="D2219" s="1" t="s">
        <v>39</v>
      </c>
      <c r="E2219" s="1" t="s">
        <v>16</v>
      </c>
      <c r="F2219" s="1" t="s">
        <v>40</v>
      </c>
      <c r="G2219">
        <v>19267.759999999998</v>
      </c>
      <c r="H2219">
        <v>4</v>
      </c>
      <c r="I2219">
        <v>77071.039999999994</v>
      </c>
      <c r="J2219">
        <v>4.6900000000000004</v>
      </c>
      <c r="K2219">
        <v>4627</v>
      </c>
      <c r="L2219" s="2">
        <v>45620</v>
      </c>
      <c r="O2219" t="str">
        <f>IF(ecommerce_10000[[#This Row],[Platform]]="Souq","sq",ecommerce_10000[[#This Row],[Platform]])</f>
        <v>sq</v>
      </c>
      <c r="P2219" t="str">
        <f>IF(E2219="Souq","sq",IF(E2219="Jumia","Jum",E2219))</f>
        <v>sq</v>
      </c>
      <c r="Q2219">
        <f>VLOOKUP(ecommerce_10000[[#This Row],[City]],F:I,4,FALSE)</f>
        <v>99349.3</v>
      </c>
      <c r="R2219" s="1">
        <f>SUMIF(C:C,ecommerce_10000[[#This Row],[Category]],I:I)</f>
        <v>91504159.730000004</v>
      </c>
      <c r="S2219" s="1">
        <f>SUMIFS(I:I,C:C,C2219)</f>
        <v>91504159.730000004</v>
      </c>
      <c r="T2219" s="1" t="str">
        <f>INDEX(F:F,MATCH(ecommerce_10000[[#This Row],[TotalAmount]],I:I,0))</f>
        <v>Riyadh</v>
      </c>
    </row>
    <row r="2220" spans="1:20" x14ac:dyDescent="0.3">
      <c r="A2220" s="1" t="s">
        <v>2264</v>
      </c>
      <c r="B2220" s="1" t="s">
        <v>30</v>
      </c>
      <c r="C2220" s="1" t="s">
        <v>31</v>
      </c>
      <c r="D2220" s="1" t="s">
        <v>32</v>
      </c>
      <c r="E2220" s="1" t="s">
        <v>16</v>
      </c>
      <c r="F2220" s="1" t="s">
        <v>33</v>
      </c>
      <c r="G2220">
        <v>16566.46</v>
      </c>
      <c r="H2220">
        <v>2</v>
      </c>
      <c r="I2220">
        <v>33132.92</v>
      </c>
      <c r="J2220">
        <v>2.1800000000000002</v>
      </c>
      <c r="K2220">
        <v>2330</v>
      </c>
      <c r="L2220" s="2">
        <v>45651</v>
      </c>
      <c r="O2220" t="str">
        <f>IF(ecommerce_10000[[#This Row],[Platform]]="Souq","sq",ecommerce_10000[[#This Row],[Platform]])</f>
        <v>sq</v>
      </c>
      <c r="P2220" t="str">
        <f>IF(E2220="Souq","sq",IF(E2220="Jumia","Jum",E2220))</f>
        <v>sq</v>
      </c>
      <c r="Q2220">
        <f>VLOOKUP(ecommerce_10000[[#This Row],[City]],F:I,4,FALSE)</f>
        <v>3665.44</v>
      </c>
      <c r="R2220" s="1">
        <f>SUMIF(C:C,ecommerce_10000[[#This Row],[Category]],I:I)</f>
        <v>57542997.559999913</v>
      </c>
      <c r="S2220" s="1">
        <f>SUMIFS(I:I,C:C,C2220)</f>
        <v>57542997.559999913</v>
      </c>
      <c r="T2220" s="1" t="str">
        <f>INDEX(F:F,MATCH(ecommerce_10000[[#This Row],[TotalAmount]],I:I,0))</f>
        <v>Dubai</v>
      </c>
    </row>
    <row r="2221" spans="1:20" x14ac:dyDescent="0.3">
      <c r="A2221" s="1" t="s">
        <v>2265</v>
      </c>
      <c r="B2221" s="1" t="s">
        <v>35</v>
      </c>
      <c r="C2221" s="1" t="s">
        <v>14</v>
      </c>
      <c r="D2221" s="1" t="s">
        <v>36</v>
      </c>
      <c r="E2221" s="1" t="s">
        <v>22</v>
      </c>
      <c r="F2221" s="1" t="s">
        <v>23</v>
      </c>
      <c r="G2221">
        <v>6541.79</v>
      </c>
      <c r="H2221">
        <v>4</v>
      </c>
      <c r="I2221">
        <v>26167.16</v>
      </c>
      <c r="J2221">
        <v>4.9400000000000004</v>
      </c>
      <c r="K2221">
        <v>4487</v>
      </c>
      <c r="L2221" s="2">
        <v>45470</v>
      </c>
      <c r="O2221" t="str">
        <f>IF(ecommerce_10000[[#This Row],[Platform]]="Souq","sq",ecommerce_10000[[#This Row],[Platform]])</f>
        <v>Jumia</v>
      </c>
      <c r="P2221" t="str">
        <f>IF(E2221="Souq","sq",IF(E2221="Jumia","Jum",E2221))</f>
        <v>Jum</v>
      </c>
      <c r="Q2221">
        <f>VLOOKUP(ecommerce_10000[[#This Row],[City]],F:I,4,FALSE)</f>
        <v>13290.4</v>
      </c>
      <c r="R2221" s="1">
        <f>SUMIF(C:C,ecommerce_10000[[#This Row],[Category]],I:I)</f>
        <v>92327183.770000085</v>
      </c>
      <c r="S2221" s="1">
        <f>SUMIFS(I:I,C:C,C2221)</f>
        <v>92327183.770000085</v>
      </c>
      <c r="T2221" s="1" t="str">
        <f>INDEX(F:F,MATCH(ecommerce_10000[[#This Row],[TotalAmount]],I:I,0))</f>
        <v>Alexandria</v>
      </c>
    </row>
    <row r="2222" spans="1:20" x14ac:dyDescent="0.3">
      <c r="A2222" s="1" t="s">
        <v>2266</v>
      </c>
      <c r="B2222" s="1" t="s">
        <v>43</v>
      </c>
      <c r="C2222" s="1" t="s">
        <v>44</v>
      </c>
      <c r="D2222" s="1" t="s">
        <v>45</v>
      </c>
      <c r="E2222" s="1" t="s">
        <v>22</v>
      </c>
      <c r="F2222" s="1" t="s">
        <v>40</v>
      </c>
      <c r="G2222">
        <v>5334.34</v>
      </c>
      <c r="H2222">
        <v>1</v>
      </c>
      <c r="I2222">
        <v>5334.34</v>
      </c>
      <c r="J2222">
        <v>2.59</v>
      </c>
      <c r="K2222">
        <v>3738</v>
      </c>
      <c r="L2222" s="2">
        <v>45338</v>
      </c>
      <c r="O2222" t="str">
        <f>IF(ecommerce_10000[[#This Row],[Platform]]="Souq","sq",ecommerce_10000[[#This Row],[Platform]])</f>
        <v>Jumia</v>
      </c>
      <c r="P2222" t="str">
        <f>IF(E2222="Souq","sq",IF(E2222="Jumia","Jum",E2222))</f>
        <v>Jum</v>
      </c>
      <c r="Q2222">
        <f>VLOOKUP(ecommerce_10000[[#This Row],[City]],F:I,4,FALSE)</f>
        <v>99349.3</v>
      </c>
      <c r="R2222" s="1">
        <f>SUMIF(C:C,ecommerce_10000[[#This Row],[Category]],I:I)</f>
        <v>31420413.200000018</v>
      </c>
      <c r="S2222" s="1">
        <f>SUMIFS(I:I,C:C,C2222)</f>
        <v>31420413.200000018</v>
      </c>
      <c r="T2222" s="1" t="str">
        <f>INDEX(F:F,MATCH(ecommerce_10000[[#This Row],[TotalAmount]],I:I,0))</f>
        <v>Riyadh</v>
      </c>
    </row>
    <row r="2223" spans="1:20" x14ac:dyDescent="0.3">
      <c r="A2223" s="1" t="s">
        <v>2267</v>
      </c>
      <c r="B2223" s="1" t="s">
        <v>30</v>
      </c>
      <c r="C2223" s="1" t="s">
        <v>31</v>
      </c>
      <c r="D2223" s="1" t="s">
        <v>32</v>
      </c>
      <c r="E2223" s="1" t="s">
        <v>47</v>
      </c>
      <c r="F2223" s="1" t="s">
        <v>23</v>
      </c>
      <c r="G2223">
        <v>18338.169999999998</v>
      </c>
      <c r="H2223">
        <v>3</v>
      </c>
      <c r="I2223">
        <v>55014.51</v>
      </c>
      <c r="J2223">
        <v>1.47</v>
      </c>
      <c r="K2223">
        <v>2623</v>
      </c>
      <c r="L2223" s="2">
        <v>45469</v>
      </c>
      <c r="O2223" t="str">
        <f>IF(ecommerce_10000[[#This Row],[Platform]]="Souq","sq",ecommerce_10000[[#This Row],[Platform]])</f>
        <v>Amazon</v>
      </c>
      <c r="P2223" t="str">
        <f>IF(E2223="Souq","sq",IF(E2223="Jumia","Jum",E2223))</f>
        <v>Amazon</v>
      </c>
      <c r="Q2223">
        <f>VLOOKUP(ecommerce_10000[[#This Row],[City]],F:I,4,FALSE)</f>
        <v>13290.4</v>
      </c>
      <c r="R2223" s="1">
        <f>SUMIF(C:C,ecommerce_10000[[#This Row],[Category]],I:I)</f>
        <v>57542997.559999913</v>
      </c>
      <c r="S2223" s="1">
        <f>SUMIFS(I:I,C:C,C2223)</f>
        <v>57542997.559999913</v>
      </c>
      <c r="T2223" s="1" t="str">
        <f>INDEX(F:F,MATCH(ecommerce_10000[[#This Row],[TotalAmount]],I:I,0))</f>
        <v>Alexandria</v>
      </c>
    </row>
    <row r="2224" spans="1:20" x14ac:dyDescent="0.3">
      <c r="A2224" s="1" t="s">
        <v>2268</v>
      </c>
      <c r="B2224" s="1" t="s">
        <v>38</v>
      </c>
      <c r="C2224" s="1" t="s">
        <v>20</v>
      </c>
      <c r="D2224" s="1" t="s">
        <v>39</v>
      </c>
      <c r="E2224" s="1" t="s">
        <v>22</v>
      </c>
      <c r="F2224" s="1" t="s">
        <v>28</v>
      </c>
      <c r="G2224">
        <v>2202.36</v>
      </c>
      <c r="H2224">
        <v>3</v>
      </c>
      <c r="I2224">
        <v>6607.08</v>
      </c>
      <c r="J2224">
        <v>3.71</v>
      </c>
      <c r="K2224">
        <v>2038</v>
      </c>
      <c r="L2224" s="2">
        <v>45353</v>
      </c>
      <c r="O2224" t="str">
        <f>IF(ecommerce_10000[[#This Row],[Platform]]="Souq","sq",ecommerce_10000[[#This Row],[Platform]])</f>
        <v>Jumia</v>
      </c>
      <c r="P2224" t="str">
        <f>IF(E2224="Souq","sq",IF(E2224="Jumia","Jum",E2224))</f>
        <v>Jum</v>
      </c>
      <c r="Q2224">
        <f>VLOOKUP(ecommerce_10000[[#This Row],[City]],F:I,4,FALSE)</f>
        <v>26648.76</v>
      </c>
      <c r="R2224" s="1">
        <f>SUMIF(C:C,ecommerce_10000[[#This Row],[Category]],I:I)</f>
        <v>91504159.730000004</v>
      </c>
      <c r="S2224" s="1">
        <f>SUMIFS(I:I,C:C,C2224)</f>
        <v>91504159.730000004</v>
      </c>
      <c r="T2224" s="1" t="str">
        <f>INDEX(F:F,MATCH(ecommerce_10000[[#This Row],[TotalAmount]],I:I,0))</f>
        <v>Casablanca</v>
      </c>
    </row>
    <row r="2225" spans="1:20" x14ac:dyDescent="0.3">
      <c r="A2225" s="1" t="s">
        <v>2269</v>
      </c>
      <c r="B2225" s="1" t="s">
        <v>43</v>
      </c>
      <c r="C2225" s="1" t="s">
        <v>44</v>
      </c>
      <c r="D2225" s="1" t="s">
        <v>45</v>
      </c>
      <c r="E2225" s="1" t="s">
        <v>22</v>
      </c>
      <c r="F2225" s="1" t="s">
        <v>62</v>
      </c>
      <c r="G2225">
        <v>136.63</v>
      </c>
      <c r="H2225">
        <v>4</v>
      </c>
      <c r="I2225">
        <v>546.52</v>
      </c>
      <c r="J2225">
        <v>4.22</v>
      </c>
      <c r="K2225">
        <v>2831</v>
      </c>
      <c r="L2225" s="2">
        <v>45542</v>
      </c>
      <c r="O2225" t="str">
        <f>IF(ecommerce_10000[[#This Row],[Platform]]="Souq","sq",ecommerce_10000[[#This Row],[Platform]])</f>
        <v>Jumia</v>
      </c>
      <c r="P2225" t="str">
        <f>IF(E2225="Souq","sq",IF(E2225="Jumia","Jum",E2225))</f>
        <v>Jum</v>
      </c>
      <c r="Q2225">
        <f>VLOOKUP(ecommerce_10000[[#This Row],[City]],F:I,4,FALSE)</f>
        <v>27872.98</v>
      </c>
      <c r="R2225" s="1">
        <f>SUMIF(C:C,ecommerce_10000[[#This Row],[Category]],I:I)</f>
        <v>31420413.200000018</v>
      </c>
      <c r="S2225" s="1">
        <f>SUMIFS(I:I,C:C,C2225)</f>
        <v>31420413.200000018</v>
      </c>
      <c r="T2225" s="1" t="str">
        <f>INDEX(F:F,MATCH(ecommerce_10000[[#This Row],[TotalAmount]],I:I,0))</f>
        <v>Giza</v>
      </c>
    </row>
    <row r="2226" spans="1:20" x14ac:dyDescent="0.3">
      <c r="A2226" s="1" t="s">
        <v>2270</v>
      </c>
      <c r="B2226" s="1" t="s">
        <v>65</v>
      </c>
      <c r="C2226" s="1" t="s">
        <v>20</v>
      </c>
      <c r="D2226" s="1" t="s">
        <v>66</v>
      </c>
      <c r="E2226" s="1" t="s">
        <v>22</v>
      </c>
      <c r="F2226" s="1" t="s">
        <v>28</v>
      </c>
      <c r="G2226">
        <v>4665.7700000000004</v>
      </c>
      <c r="H2226">
        <v>4</v>
      </c>
      <c r="I2226">
        <v>18663.080000000002</v>
      </c>
      <c r="J2226">
        <v>4.6399999999999997</v>
      </c>
      <c r="K2226">
        <v>1232</v>
      </c>
      <c r="L2226" s="2">
        <v>45457</v>
      </c>
      <c r="O2226" t="str">
        <f>IF(ecommerce_10000[[#This Row],[Platform]]="Souq","sq",ecommerce_10000[[#This Row],[Platform]])</f>
        <v>Jumia</v>
      </c>
      <c r="P2226" t="str">
        <f>IF(E2226="Souq","sq",IF(E2226="Jumia","Jum",E2226))</f>
        <v>Jum</v>
      </c>
      <c r="Q2226">
        <f>VLOOKUP(ecommerce_10000[[#This Row],[City]],F:I,4,FALSE)</f>
        <v>26648.76</v>
      </c>
      <c r="R2226" s="1">
        <f>SUMIF(C:C,ecommerce_10000[[#This Row],[Category]],I:I)</f>
        <v>91504159.730000004</v>
      </c>
      <c r="S2226" s="1">
        <f>SUMIFS(I:I,C:C,C2226)</f>
        <v>91504159.730000004</v>
      </c>
      <c r="T2226" s="1" t="str">
        <f>INDEX(F:F,MATCH(ecommerce_10000[[#This Row],[TotalAmount]],I:I,0))</f>
        <v>Casablanca</v>
      </c>
    </row>
    <row r="2227" spans="1:20" x14ac:dyDescent="0.3">
      <c r="A2227" s="1" t="s">
        <v>2271</v>
      </c>
      <c r="B2227" s="1" t="s">
        <v>38</v>
      </c>
      <c r="C2227" s="1" t="s">
        <v>20</v>
      </c>
      <c r="D2227" s="1" t="s">
        <v>39</v>
      </c>
      <c r="E2227" s="1" t="s">
        <v>47</v>
      </c>
      <c r="F2227" s="1" t="s">
        <v>33</v>
      </c>
      <c r="G2227">
        <v>3146.51</v>
      </c>
      <c r="H2227">
        <v>4</v>
      </c>
      <c r="I2227">
        <v>12586.04</v>
      </c>
      <c r="J2227">
        <v>2.2999999999999998</v>
      </c>
      <c r="K2227">
        <v>1472</v>
      </c>
      <c r="L2227" s="2">
        <v>45346</v>
      </c>
      <c r="O2227" t="str">
        <f>IF(ecommerce_10000[[#This Row],[Platform]]="Souq","sq",ecommerce_10000[[#This Row],[Platform]])</f>
        <v>Amazon</v>
      </c>
      <c r="P2227" t="str">
        <f>IF(E2227="Souq","sq",IF(E2227="Jumia","Jum",E2227))</f>
        <v>Amazon</v>
      </c>
      <c r="Q2227">
        <f>VLOOKUP(ecommerce_10000[[#This Row],[City]],F:I,4,FALSE)</f>
        <v>3665.44</v>
      </c>
      <c r="R2227" s="1">
        <f>SUMIF(C:C,ecommerce_10000[[#This Row],[Category]],I:I)</f>
        <v>91504159.730000004</v>
      </c>
      <c r="S2227" s="1">
        <f>SUMIFS(I:I,C:C,C2227)</f>
        <v>91504159.730000004</v>
      </c>
      <c r="T2227" s="1" t="str">
        <f>INDEX(F:F,MATCH(ecommerce_10000[[#This Row],[TotalAmount]],I:I,0))</f>
        <v>Dubai</v>
      </c>
    </row>
    <row r="2228" spans="1:20" x14ac:dyDescent="0.3">
      <c r="A2228" s="1" t="s">
        <v>2272</v>
      </c>
      <c r="B2228" s="1" t="s">
        <v>35</v>
      </c>
      <c r="C2228" s="1" t="s">
        <v>14</v>
      </c>
      <c r="D2228" s="1" t="s">
        <v>36</v>
      </c>
      <c r="E2228" s="1" t="s">
        <v>16</v>
      </c>
      <c r="F2228" s="1" t="s">
        <v>23</v>
      </c>
      <c r="G2228">
        <v>7105.68</v>
      </c>
      <c r="H2228">
        <v>3</v>
      </c>
      <c r="I2228">
        <v>21317.040000000001</v>
      </c>
      <c r="J2228">
        <v>4.29</v>
      </c>
      <c r="K2228">
        <v>483</v>
      </c>
      <c r="L2228" s="2">
        <v>45546</v>
      </c>
      <c r="O2228" t="str">
        <f>IF(ecommerce_10000[[#This Row],[Platform]]="Souq","sq",ecommerce_10000[[#This Row],[Platform]])</f>
        <v>sq</v>
      </c>
      <c r="P2228" t="str">
        <f>IF(E2228="Souq","sq",IF(E2228="Jumia","Jum",E2228))</f>
        <v>sq</v>
      </c>
      <c r="Q2228">
        <f>VLOOKUP(ecommerce_10000[[#This Row],[City]],F:I,4,FALSE)</f>
        <v>13290.4</v>
      </c>
      <c r="R2228" s="1">
        <f>SUMIF(C:C,ecommerce_10000[[#This Row],[Category]],I:I)</f>
        <v>92327183.770000085</v>
      </c>
      <c r="S2228" s="1">
        <f>SUMIFS(I:I,C:C,C2228)</f>
        <v>92327183.770000085</v>
      </c>
      <c r="T2228" s="1" t="str">
        <f>INDEX(F:F,MATCH(ecommerce_10000[[#This Row],[TotalAmount]],I:I,0))</f>
        <v>Alexandria</v>
      </c>
    </row>
    <row r="2229" spans="1:20" x14ac:dyDescent="0.3">
      <c r="A2229" s="1" t="s">
        <v>2273</v>
      </c>
      <c r="B2229" s="1" t="s">
        <v>38</v>
      </c>
      <c r="C2229" s="1" t="s">
        <v>20</v>
      </c>
      <c r="D2229" s="1" t="s">
        <v>39</v>
      </c>
      <c r="E2229" s="1" t="s">
        <v>16</v>
      </c>
      <c r="F2229" s="1" t="s">
        <v>33</v>
      </c>
      <c r="G2229">
        <v>7871.13</v>
      </c>
      <c r="H2229">
        <v>3</v>
      </c>
      <c r="I2229">
        <v>23613.39</v>
      </c>
      <c r="J2229">
        <v>2.2400000000000002</v>
      </c>
      <c r="K2229">
        <v>730</v>
      </c>
      <c r="L2229" s="2">
        <v>45376</v>
      </c>
      <c r="O2229" t="str">
        <f>IF(ecommerce_10000[[#This Row],[Platform]]="Souq","sq",ecommerce_10000[[#This Row],[Platform]])</f>
        <v>sq</v>
      </c>
      <c r="P2229" t="str">
        <f>IF(E2229="Souq","sq",IF(E2229="Jumia","Jum",E2229))</f>
        <v>sq</v>
      </c>
      <c r="Q2229">
        <f>VLOOKUP(ecommerce_10000[[#This Row],[City]],F:I,4,FALSE)</f>
        <v>3665.44</v>
      </c>
      <c r="R2229" s="1">
        <f>SUMIF(C:C,ecommerce_10000[[#This Row],[Category]],I:I)</f>
        <v>91504159.730000004</v>
      </c>
      <c r="S2229" s="1">
        <f>SUMIFS(I:I,C:C,C2229)</f>
        <v>91504159.730000004</v>
      </c>
      <c r="T2229" s="1" t="str">
        <f>INDEX(F:F,MATCH(ecommerce_10000[[#This Row],[TotalAmount]],I:I,0))</f>
        <v>Dubai</v>
      </c>
    </row>
    <row r="2230" spans="1:20" x14ac:dyDescent="0.3">
      <c r="A2230" s="1" t="s">
        <v>2274</v>
      </c>
      <c r="B2230" s="1" t="s">
        <v>53</v>
      </c>
      <c r="C2230" s="1" t="s">
        <v>31</v>
      </c>
      <c r="D2230" s="1" t="s">
        <v>54</v>
      </c>
      <c r="E2230" s="1" t="s">
        <v>22</v>
      </c>
      <c r="F2230" s="1" t="s">
        <v>28</v>
      </c>
      <c r="G2230">
        <v>7162.02</v>
      </c>
      <c r="H2230">
        <v>1</v>
      </c>
      <c r="I2230">
        <v>7162.02</v>
      </c>
      <c r="J2230">
        <v>3.96</v>
      </c>
      <c r="K2230">
        <v>2125</v>
      </c>
      <c r="L2230" s="2">
        <v>45609</v>
      </c>
      <c r="O2230" t="str">
        <f>IF(ecommerce_10000[[#This Row],[Platform]]="Souq","sq",ecommerce_10000[[#This Row],[Platform]])</f>
        <v>Jumia</v>
      </c>
      <c r="P2230" t="str">
        <f>IF(E2230="Souq","sq",IF(E2230="Jumia","Jum",E2230))</f>
        <v>Jum</v>
      </c>
      <c r="Q2230">
        <f>VLOOKUP(ecommerce_10000[[#This Row],[City]],F:I,4,FALSE)</f>
        <v>26648.76</v>
      </c>
      <c r="R2230" s="1">
        <f>SUMIF(C:C,ecommerce_10000[[#This Row],[Category]],I:I)</f>
        <v>57542997.559999913</v>
      </c>
      <c r="S2230" s="1">
        <f>SUMIFS(I:I,C:C,C2230)</f>
        <v>57542997.559999913</v>
      </c>
      <c r="T2230" s="1" t="str">
        <f>INDEX(F:F,MATCH(ecommerce_10000[[#This Row],[TotalAmount]],I:I,0))</f>
        <v>Casablanca</v>
      </c>
    </row>
    <row r="2231" spans="1:20" x14ac:dyDescent="0.3">
      <c r="A2231" s="1" t="s">
        <v>2275</v>
      </c>
      <c r="B2231" s="1" t="s">
        <v>53</v>
      </c>
      <c r="C2231" s="1" t="s">
        <v>31</v>
      </c>
      <c r="D2231" s="1" t="s">
        <v>54</v>
      </c>
      <c r="E2231" s="1" t="s">
        <v>16</v>
      </c>
      <c r="F2231" s="1" t="s">
        <v>28</v>
      </c>
      <c r="G2231">
        <v>10725.74</v>
      </c>
      <c r="H2231">
        <v>4</v>
      </c>
      <c r="I2231">
        <v>42902.96</v>
      </c>
      <c r="J2231">
        <v>4.6399999999999997</v>
      </c>
      <c r="K2231">
        <v>4556</v>
      </c>
      <c r="L2231" s="2">
        <v>45355</v>
      </c>
      <c r="O2231" t="str">
        <f>IF(ecommerce_10000[[#This Row],[Platform]]="Souq","sq",ecommerce_10000[[#This Row],[Platform]])</f>
        <v>sq</v>
      </c>
      <c r="P2231" t="str">
        <f>IF(E2231="Souq","sq",IF(E2231="Jumia","Jum",E2231))</f>
        <v>sq</v>
      </c>
      <c r="Q2231">
        <f>VLOOKUP(ecommerce_10000[[#This Row],[City]],F:I,4,FALSE)</f>
        <v>26648.76</v>
      </c>
      <c r="R2231" s="1">
        <f>SUMIF(C:C,ecommerce_10000[[#This Row],[Category]],I:I)</f>
        <v>57542997.559999913</v>
      </c>
      <c r="S2231" s="1">
        <f>SUMIFS(I:I,C:C,C2231)</f>
        <v>57542997.559999913</v>
      </c>
      <c r="T2231" s="1" t="str">
        <f>INDEX(F:F,MATCH(ecommerce_10000[[#This Row],[TotalAmount]],I:I,0))</f>
        <v>Casablanca</v>
      </c>
    </row>
    <row r="2232" spans="1:20" x14ac:dyDescent="0.3">
      <c r="A2232" s="1" t="s">
        <v>2276</v>
      </c>
      <c r="B2232" s="1" t="s">
        <v>38</v>
      </c>
      <c r="C2232" s="1" t="s">
        <v>20</v>
      </c>
      <c r="D2232" s="1" t="s">
        <v>39</v>
      </c>
      <c r="E2232" s="1" t="s">
        <v>16</v>
      </c>
      <c r="F2232" s="1" t="s">
        <v>23</v>
      </c>
      <c r="G2232">
        <v>17687.7</v>
      </c>
      <c r="H2232">
        <v>2</v>
      </c>
      <c r="I2232">
        <v>35375.4</v>
      </c>
      <c r="J2232">
        <v>1.1599999999999999</v>
      </c>
      <c r="K2232">
        <v>656</v>
      </c>
      <c r="L2232" s="2">
        <v>45319</v>
      </c>
      <c r="O2232" t="str">
        <f>IF(ecommerce_10000[[#This Row],[Platform]]="Souq","sq",ecommerce_10000[[#This Row],[Platform]])</f>
        <v>sq</v>
      </c>
      <c r="P2232" t="str">
        <f>IF(E2232="Souq","sq",IF(E2232="Jumia","Jum",E2232))</f>
        <v>sq</v>
      </c>
      <c r="Q2232">
        <f>VLOOKUP(ecommerce_10000[[#This Row],[City]],F:I,4,FALSE)</f>
        <v>13290.4</v>
      </c>
      <c r="R2232" s="1">
        <f>SUMIF(C:C,ecommerce_10000[[#This Row],[Category]],I:I)</f>
        <v>91504159.730000004</v>
      </c>
      <c r="S2232" s="1">
        <f>SUMIFS(I:I,C:C,C2232)</f>
        <v>91504159.730000004</v>
      </c>
      <c r="T2232" s="1" t="str">
        <f>INDEX(F:F,MATCH(ecommerce_10000[[#This Row],[TotalAmount]],I:I,0))</f>
        <v>Alexandria</v>
      </c>
    </row>
    <row r="2233" spans="1:20" x14ac:dyDescent="0.3">
      <c r="A2233" s="1" t="s">
        <v>2277</v>
      </c>
      <c r="B2233" s="1" t="s">
        <v>49</v>
      </c>
      <c r="C2233" s="1" t="s">
        <v>14</v>
      </c>
      <c r="D2233" s="1" t="s">
        <v>50</v>
      </c>
      <c r="E2233" s="1" t="s">
        <v>16</v>
      </c>
      <c r="F2233" s="1" t="s">
        <v>28</v>
      </c>
      <c r="G2233">
        <v>6356.62</v>
      </c>
      <c r="H2233">
        <v>2</v>
      </c>
      <c r="I2233">
        <v>12713.24</v>
      </c>
      <c r="J2233">
        <v>3.94</v>
      </c>
      <c r="K2233">
        <v>3371</v>
      </c>
      <c r="L2233" s="2">
        <v>45495</v>
      </c>
      <c r="O2233" t="str">
        <f>IF(ecommerce_10000[[#This Row],[Platform]]="Souq","sq",ecommerce_10000[[#This Row],[Platform]])</f>
        <v>sq</v>
      </c>
      <c r="P2233" t="str">
        <f>IF(E2233="Souq","sq",IF(E2233="Jumia","Jum",E2233))</f>
        <v>sq</v>
      </c>
      <c r="Q2233">
        <f>VLOOKUP(ecommerce_10000[[#This Row],[City]],F:I,4,FALSE)</f>
        <v>26648.76</v>
      </c>
      <c r="R2233" s="1">
        <f>SUMIF(C:C,ecommerce_10000[[#This Row],[Category]],I:I)</f>
        <v>92327183.770000085</v>
      </c>
      <c r="S2233" s="1">
        <f>SUMIFS(I:I,C:C,C2233)</f>
        <v>92327183.770000085</v>
      </c>
      <c r="T2233" s="1" t="str">
        <f>INDEX(F:F,MATCH(ecommerce_10000[[#This Row],[TotalAmount]],I:I,0))</f>
        <v>Casablanca</v>
      </c>
    </row>
    <row r="2234" spans="1:20" x14ac:dyDescent="0.3">
      <c r="A2234" s="1" t="s">
        <v>2278</v>
      </c>
      <c r="B2234" s="1" t="s">
        <v>25</v>
      </c>
      <c r="C2234" s="1" t="s">
        <v>26</v>
      </c>
      <c r="D2234" s="1" t="s">
        <v>27</v>
      </c>
      <c r="E2234" s="1" t="s">
        <v>47</v>
      </c>
      <c r="F2234" s="1" t="s">
        <v>17</v>
      </c>
      <c r="G2234">
        <v>7897.8</v>
      </c>
      <c r="H2234">
        <v>2</v>
      </c>
      <c r="I2234">
        <v>15795.6</v>
      </c>
      <c r="J2234">
        <v>3.58</v>
      </c>
      <c r="K2234">
        <v>3218</v>
      </c>
      <c r="L2234" s="2">
        <v>45481</v>
      </c>
      <c r="O2234" t="str">
        <f>IF(ecommerce_10000[[#This Row],[Platform]]="Souq","sq",ecommerce_10000[[#This Row],[Platform]])</f>
        <v>Amazon</v>
      </c>
      <c r="P2234" t="str">
        <f>IF(E2234="Souq","sq",IF(E2234="Jumia","Jum",E2234))</f>
        <v>Amazon</v>
      </c>
      <c r="Q2234">
        <f>VLOOKUP(ecommerce_10000[[#This Row],[City]],F:I,4,FALSE)</f>
        <v>16284.02</v>
      </c>
      <c r="R2234" s="1">
        <f>SUMIF(C:C,ecommerce_10000[[#This Row],[Category]],I:I)</f>
        <v>29200970.130000021</v>
      </c>
      <c r="S2234" s="1">
        <f>SUMIFS(I:I,C:C,C2234)</f>
        <v>29200970.130000021</v>
      </c>
      <c r="T2234" s="1" t="str">
        <f>INDEX(F:F,MATCH(ecommerce_10000[[#This Row],[TotalAmount]],I:I,0))</f>
        <v>Cairo</v>
      </c>
    </row>
    <row r="2235" spans="1:20" x14ac:dyDescent="0.3">
      <c r="A2235" s="1" t="s">
        <v>2279</v>
      </c>
      <c r="B2235" s="1" t="s">
        <v>38</v>
      </c>
      <c r="C2235" s="1" t="s">
        <v>20</v>
      </c>
      <c r="D2235" s="1" t="s">
        <v>39</v>
      </c>
      <c r="E2235" s="1" t="s">
        <v>16</v>
      </c>
      <c r="F2235" s="1" t="s">
        <v>17</v>
      </c>
      <c r="G2235">
        <v>1732.85</v>
      </c>
      <c r="H2235">
        <v>5</v>
      </c>
      <c r="I2235">
        <v>8664.25</v>
      </c>
      <c r="J2235">
        <v>2.81</v>
      </c>
      <c r="K2235">
        <v>0</v>
      </c>
      <c r="L2235" s="2">
        <v>45649</v>
      </c>
      <c r="O2235" t="str">
        <f>IF(ecommerce_10000[[#This Row],[Platform]]="Souq","sq",ecommerce_10000[[#This Row],[Platform]])</f>
        <v>sq</v>
      </c>
      <c r="P2235" t="str">
        <f>IF(E2235="Souq","sq",IF(E2235="Jumia","Jum",E2235))</f>
        <v>sq</v>
      </c>
      <c r="Q2235">
        <f>VLOOKUP(ecommerce_10000[[#This Row],[City]],F:I,4,FALSE)</f>
        <v>16284.02</v>
      </c>
      <c r="R2235" s="1">
        <f>SUMIF(C:C,ecommerce_10000[[#This Row],[Category]],I:I)</f>
        <v>91504159.730000004</v>
      </c>
      <c r="S2235" s="1">
        <f>SUMIFS(I:I,C:C,C2235)</f>
        <v>91504159.730000004</v>
      </c>
      <c r="T2235" s="1" t="str">
        <f>INDEX(F:F,MATCH(ecommerce_10000[[#This Row],[TotalAmount]],I:I,0))</f>
        <v>Cairo</v>
      </c>
    </row>
    <row r="2236" spans="1:20" x14ac:dyDescent="0.3">
      <c r="A2236" s="1" t="s">
        <v>2280</v>
      </c>
      <c r="B2236" s="1" t="s">
        <v>38</v>
      </c>
      <c r="C2236" s="1" t="s">
        <v>20</v>
      </c>
      <c r="D2236" s="1" t="s">
        <v>39</v>
      </c>
      <c r="E2236" s="1" t="s">
        <v>47</v>
      </c>
      <c r="F2236" s="1" t="s">
        <v>17</v>
      </c>
      <c r="G2236">
        <v>10855.73</v>
      </c>
      <c r="H2236">
        <v>4</v>
      </c>
      <c r="I2236">
        <v>43422.92</v>
      </c>
      <c r="J2236">
        <v>1.95</v>
      </c>
      <c r="K2236">
        <v>3273</v>
      </c>
      <c r="L2236" s="2">
        <v>45375</v>
      </c>
      <c r="O2236" t="str">
        <f>IF(ecommerce_10000[[#This Row],[Platform]]="Souq","sq",ecommerce_10000[[#This Row],[Platform]])</f>
        <v>Amazon</v>
      </c>
      <c r="P2236" t="str">
        <f>IF(E2236="Souq","sq",IF(E2236="Jumia","Jum",E2236))</f>
        <v>Amazon</v>
      </c>
      <c r="Q2236">
        <f>VLOOKUP(ecommerce_10000[[#This Row],[City]],F:I,4,FALSE)</f>
        <v>16284.02</v>
      </c>
      <c r="R2236" s="1">
        <f>SUMIF(C:C,ecommerce_10000[[#This Row],[Category]],I:I)</f>
        <v>91504159.730000004</v>
      </c>
      <c r="S2236" s="1">
        <f>SUMIFS(I:I,C:C,C2236)</f>
        <v>91504159.730000004</v>
      </c>
      <c r="T2236" s="1" t="str">
        <f>INDEX(F:F,MATCH(ecommerce_10000[[#This Row],[TotalAmount]],I:I,0))</f>
        <v>Cairo</v>
      </c>
    </row>
    <row r="2237" spans="1:20" x14ac:dyDescent="0.3">
      <c r="A2237" s="1" t="s">
        <v>2281</v>
      </c>
      <c r="B2237" s="1" t="s">
        <v>38</v>
      </c>
      <c r="C2237" s="1" t="s">
        <v>20</v>
      </c>
      <c r="D2237" s="1" t="s">
        <v>39</v>
      </c>
      <c r="E2237" s="1" t="s">
        <v>16</v>
      </c>
      <c r="F2237" s="1" t="s">
        <v>40</v>
      </c>
      <c r="G2237">
        <v>7893.88</v>
      </c>
      <c r="H2237">
        <v>5</v>
      </c>
      <c r="I2237">
        <v>39469.4</v>
      </c>
      <c r="J2237">
        <v>4.34</v>
      </c>
      <c r="K2237">
        <v>3907</v>
      </c>
      <c r="L2237" s="2">
        <v>45440</v>
      </c>
      <c r="O2237" t="str">
        <f>IF(ecommerce_10000[[#This Row],[Platform]]="Souq","sq",ecommerce_10000[[#This Row],[Platform]])</f>
        <v>sq</v>
      </c>
      <c r="P2237" t="str">
        <f>IF(E2237="Souq","sq",IF(E2237="Jumia","Jum",E2237))</f>
        <v>sq</v>
      </c>
      <c r="Q2237">
        <f>VLOOKUP(ecommerce_10000[[#This Row],[City]],F:I,4,FALSE)</f>
        <v>99349.3</v>
      </c>
      <c r="R2237" s="1">
        <f>SUMIF(C:C,ecommerce_10000[[#This Row],[Category]],I:I)</f>
        <v>91504159.730000004</v>
      </c>
      <c r="S2237" s="1">
        <f>SUMIFS(I:I,C:C,C2237)</f>
        <v>91504159.730000004</v>
      </c>
      <c r="T2237" s="1" t="str">
        <f>INDEX(F:F,MATCH(ecommerce_10000[[#This Row],[TotalAmount]],I:I,0))</f>
        <v>Riyadh</v>
      </c>
    </row>
    <row r="2238" spans="1:20" x14ac:dyDescent="0.3">
      <c r="A2238" s="1" t="s">
        <v>2282</v>
      </c>
      <c r="B2238" s="1" t="s">
        <v>19</v>
      </c>
      <c r="C2238" s="1" t="s">
        <v>20</v>
      </c>
      <c r="D2238" s="1" t="s">
        <v>21</v>
      </c>
      <c r="E2238" s="1" t="s">
        <v>16</v>
      </c>
      <c r="F2238" s="1" t="s">
        <v>28</v>
      </c>
      <c r="G2238">
        <v>8975.2800000000007</v>
      </c>
      <c r="H2238">
        <v>2</v>
      </c>
      <c r="I2238">
        <v>17950.560000000001</v>
      </c>
      <c r="J2238">
        <v>3.14</v>
      </c>
      <c r="K2238">
        <v>2490</v>
      </c>
      <c r="L2238" s="2">
        <v>45505</v>
      </c>
      <c r="O2238" t="str">
        <f>IF(ecommerce_10000[[#This Row],[Platform]]="Souq","sq",ecommerce_10000[[#This Row],[Platform]])</f>
        <v>sq</v>
      </c>
      <c r="P2238" t="str">
        <f>IF(E2238="Souq","sq",IF(E2238="Jumia","Jum",E2238))</f>
        <v>sq</v>
      </c>
      <c r="Q2238">
        <f>VLOOKUP(ecommerce_10000[[#This Row],[City]],F:I,4,FALSE)</f>
        <v>26648.76</v>
      </c>
      <c r="R2238" s="1">
        <f>SUMIF(C:C,ecommerce_10000[[#This Row],[Category]],I:I)</f>
        <v>91504159.730000004</v>
      </c>
      <c r="S2238" s="1">
        <f>SUMIFS(I:I,C:C,C2238)</f>
        <v>91504159.730000004</v>
      </c>
      <c r="T2238" s="1" t="str">
        <f>INDEX(F:F,MATCH(ecommerce_10000[[#This Row],[TotalAmount]],I:I,0))</f>
        <v>Casablanca</v>
      </c>
    </row>
    <row r="2239" spans="1:20" x14ac:dyDescent="0.3">
      <c r="A2239" s="1" t="s">
        <v>2283</v>
      </c>
      <c r="B2239" s="1" t="s">
        <v>19</v>
      </c>
      <c r="C2239" s="1" t="s">
        <v>20</v>
      </c>
      <c r="D2239" s="1" t="s">
        <v>21</v>
      </c>
      <c r="E2239" s="1" t="s">
        <v>16</v>
      </c>
      <c r="F2239" s="1" t="s">
        <v>33</v>
      </c>
      <c r="G2239">
        <v>482.62</v>
      </c>
      <c r="H2239">
        <v>2</v>
      </c>
      <c r="I2239">
        <v>965.24</v>
      </c>
      <c r="J2239">
        <v>1.43</v>
      </c>
      <c r="K2239">
        <v>4667</v>
      </c>
      <c r="L2239" s="2">
        <v>45449</v>
      </c>
      <c r="O2239" t="str">
        <f>IF(ecommerce_10000[[#This Row],[Platform]]="Souq","sq",ecommerce_10000[[#This Row],[Platform]])</f>
        <v>sq</v>
      </c>
      <c r="P2239" t="str">
        <f>IF(E2239="Souq","sq",IF(E2239="Jumia","Jum",E2239))</f>
        <v>sq</v>
      </c>
      <c r="Q2239">
        <f>VLOOKUP(ecommerce_10000[[#This Row],[City]],F:I,4,FALSE)</f>
        <v>3665.44</v>
      </c>
      <c r="R2239" s="1">
        <f>SUMIF(C:C,ecommerce_10000[[#This Row],[Category]],I:I)</f>
        <v>91504159.730000004</v>
      </c>
      <c r="S2239" s="1">
        <f>SUMIFS(I:I,C:C,C2239)</f>
        <v>91504159.730000004</v>
      </c>
      <c r="T2239" s="1" t="str">
        <f>INDEX(F:F,MATCH(ecommerce_10000[[#This Row],[TotalAmount]],I:I,0))</f>
        <v>Dubai</v>
      </c>
    </row>
    <row r="2240" spans="1:20" x14ac:dyDescent="0.3">
      <c r="A2240" s="1" t="s">
        <v>2284</v>
      </c>
      <c r="B2240" s="1" t="s">
        <v>43</v>
      </c>
      <c r="C2240" s="1" t="s">
        <v>44</v>
      </c>
      <c r="D2240" s="1" t="s">
        <v>45</v>
      </c>
      <c r="E2240" s="1" t="s">
        <v>16</v>
      </c>
      <c r="F2240" s="1" t="s">
        <v>40</v>
      </c>
      <c r="G2240">
        <v>19121.650000000001</v>
      </c>
      <c r="H2240">
        <v>3</v>
      </c>
      <c r="I2240">
        <v>57364.95</v>
      </c>
      <c r="J2240">
        <v>1.81</v>
      </c>
      <c r="K2240">
        <v>2601</v>
      </c>
      <c r="L2240" s="2">
        <v>45588</v>
      </c>
      <c r="O2240" t="str">
        <f>IF(ecommerce_10000[[#This Row],[Platform]]="Souq","sq",ecommerce_10000[[#This Row],[Platform]])</f>
        <v>sq</v>
      </c>
      <c r="P2240" t="str">
        <f>IF(E2240="Souq","sq",IF(E2240="Jumia","Jum",E2240))</f>
        <v>sq</v>
      </c>
      <c r="Q2240">
        <f>VLOOKUP(ecommerce_10000[[#This Row],[City]],F:I,4,FALSE)</f>
        <v>99349.3</v>
      </c>
      <c r="R2240" s="1">
        <f>SUMIF(C:C,ecommerce_10000[[#This Row],[Category]],I:I)</f>
        <v>31420413.200000018</v>
      </c>
      <c r="S2240" s="1">
        <f>SUMIFS(I:I,C:C,C2240)</f>
        <v>31420413.200000018</v>
      </c>
      <c r="T2240" s="1" t="str">
        <f>INDEX(F:F,MATCH(ecommerce_10000[[#This Row],[TotalAmount]],I:I,0))</f>
        <v>Riyadh</v>
      </c>
    </row>
    <row r="2241" spans="1:20" x14ac:dyDescent="0.3">
      <c r="A2241" s="1" t="s">
        <v>2285</v>
      </c>
      <c r="B2241" s="1" t="s">
        <v>19</v>
      </c>
      <c r="C2241" s="1" t="s">
        <v>20</v>
      </c>
      <c r="D2241" s="1" t="s">
        <v>21</v>
      </c>
      <c r="E2241" s="1" t="s">
        <v>16</v>
      </c>
      <c r="F2241" s="1" t="s">
        <v>17</v>
      </c>
      <c r="G2241">
        <v>1029.22</v>
      </c>
      <c r="H2241">
        <v>1</v>
      </c>
      <c r="I2241">
        <v>1029.22</v>
      </c>
      <c r="J2241">
        <v>4.84</v>
      </c>
      <c r="K2241">
        <v>1710</v>
      </c>
      <c r="L2241" s="2">
        <v>45441</v>
      </c>
      <c r="O2241" t="str">
        <f>IF(ecommerce_10000[[#This Row],[Platform]]="Souq","sq",ecommerce_10000[[#This Row],[Platform]])</f>
        <v>sq</v>
      </c>
      <c r="P2241" t="str">
        <f>IF(E2241="Souq","sq",IF(E2241="Jumia","Jum",E2241))</f>
        <v>sq</v>
      </c>
      <c r="Q2241">
        <f>VLOOKUP(ecommerce_10000[[#This Row],[City]],F:I,4,FALSE)</f>
        <v>16284.02</v>
      </c>
      <c r="R2241" s="1">
        <f>SUMIF(C:C,ecommerce_10000[[#This Row],[Category]],I:I)</f>
        <v>91504159.730000004</v>
      </c>
      <c r="S2241" s="1">
        <f>SUMIFS(I:I,C:C,C2241)</f>
        <v>91504159.730000004</v>
      </c>
      <c r="T2241" s="1" t="str">
        <f>INDEX(F:F,MATCH(ecommerce_10000[[#This Row],[TotalAmount]],I:I,0))</f>
        <v>Cairo</v>
      </c>
    </row>
    <row r="2242" spans="1:20" x14ac:dyDescent="0.3">
      <c r="A2242" s="1" t="s">
        <v>2286</v>
      </c>
      <c r="B2242" s="1" t="s">
        <v>53</v>
      </c>
      <c r="C2242" s="1" t="s">
        <v>31</v>
      </c>
      <c r="D2242" s="1" t="s">
        <v>54</v>
      </c>
      <c r="E2242" s="1" t="s">
        <v>22</v>
      </c>
      <c r="F2242" s="1" t="s">
        <v>28</v>
      </c>
      <c r="G2242">
        <v>7237.48</v>
      </c>
      <c r="H2242">
        <v>1</v>
      </c>
      <c r="I2242">
        <v>7237.48</v>
      </c>
      <c r="J2242">
        <v>4.53</v>
      </c>
      <c r="K2242">
        <v>2042</v>
      </c>
      <c r="L2242" s="2">
        <v>45318</v>
      </c>
      <c r="O2242" t="str">
        <f>IF(ecommerce_10000[[#This Row],[Platform]]="Souq","sq",ecommerce_10000[[#This Row],[Platform]])</f>
        <v>Jumia</v>
      </c>
      <c r="P2242" t="str">
        <f>IF(E2242="Souq","sq",IF(E2242="Jumia","Jum",E2242))</f>
        <v>Jum</v>
      </c>
      <c r="Q2242">
        <f>VLOOKUP(ecommerce_10000[[#This Row],[City]],F:I,4,FALSE)</f>
        <v>26648.76</v>
      </c>
      <c r="R2242" s="1">
        <f>SUMIF(C:C,ecommerce_10000[[#This Row],[Category]],I:I)</f>
        <v>57542997.559999913</v>
      </c>
      <c r="S2242" s="1">
        <f>SUMIFS(I:I,C:C,C2242)</f>
        <v>57542997.559999913</v>
      </c>
      <c r="T2242" s="1" t="str">
        <f>INDEX(F:F,MATCH(ecommerce_10000[[#This Row],[TotalAmount]],I:I,0))</f>
        <v>Casablanca</v>
      </c>
    </row>
    <row r="2243" spans="1:20" x14ac:dyDescent="0.3">
      <c r="A2243" s="1" t="s">
        <v>2287</v>
      </c>
      <c r="B2243" s="1" t="s">
        <v>25</v>
      </c>
      <c r="C2243" s="1" t="s">
        <v>26</v>
      </c>
      <c r="D2243" s="1" t="s">
        <v>27</v>
      </c>
      <c r="E2243" s="1" t="s">
        <v>16</v>
      </c>
      <c r="F2243" s="1" t="s">
        <v>33</v>
      </c>
      <c r="G2243">
        <v>14272.99</v>
      </c>
      <c r="H2243">
        <v>3</v>
      </c>
      <c r="I2243">
        <v>42818.97</v>
      </c>
      <c r="J2243">
        <v>2.5299999999999998</v>
      </c>
      <c r="K2243">
        <v>3675</v>
      </c>
      <c r="L2243" s="2">
        <v>45394</v>
      </c>
      <c r="O2243" t="str">
        <f>IF(ecommerce_10000[[#This Row],[Platform]]="Souq","sq",ecommerce_10000[[#This Row],[Platform]])</f>
        <v>sq</v>
      </c>
      <c r="P2243" t="str">
        <f>IF(E2243="Souq","sq",IF(E2243="Jumia","Jum",E2243))</f>
        <v>sq</v>
      </c>
      <c r="Q2243">
        <f>VLOOKUP(ecommerce_10000[[#This Row],[City]],F:I,4,FALSE)</f>
        <v>3665.44</v>
      </c>
      <c r="R2243" s="1">
        <f>SUMIF(C:C,ecommerce_10000[[#This Row],[Category]],I:I)</f>
        <v>29200970.130000021</v>
      </c>
      <c r="S2243" s="1">
        <f>SUMIFS(I:I,C:C,C2243)</f>
        <v>29200970.130000021</v>
      </c>
      <c r="T2243" s="1" t="str">
        <f>INDEX(F:F,MATCH(ecommerce_10000[[#This Row],[TotalAmount]],I:I,0))</f>
        <v>Dubai</v>
      </c>
    </row>
    <row r="2244" spans="1:20" x14ac:dyDescent="0.3">
      <c r="A2244" s="1" t="s">
        <v>2288</v>
      </c>
      <c r="B2244" s="1" t="s">
        <v>13</v>
      </c>
      <c r="C2244" s="1" t="s">
        <v>14</v>
      </c>
      <c r="D2244" s="1" t="s">
        <v>15</v>
      </c>
      <c r="E2244" s="1" t="s">
        <v>47</v>
      </c>
      <c r="F2244" s="1" t="s">
        <v>62</v>
      </c>
      <c r="G2244">
        <v>6691.27</v>
      </c>
      <c r="H2244">
        <v>5</v>
      </c>
      <c r="I2244">
        <v>33456.35</v>
      </c>
      <c r="J2244">
        <v>3.45</v>
      </c>
      <c r="K2244">
        <v>2948</v>
      </c>
      <c r="L2244" s="2">
        <v>45545</v>
      </c>
      <c r="O2244" t="str">
        <f>IF(ecommerce_10000[[#This Row],[Platform]]="Souq","sq",ecommerce_10000[[#This Row],[Platform]])</f>
        <v>Amazon</v>
      </c>
      <c r="P2244" t="str">
        <f>IF(E2244="Souq","sq",IF(E2244="Jumia","Jum",E2244))</f>
        <v>Amazon</v>
      </c>
      <c r="Q2244">
        <f>VLOOKUP(ecommerce_10000[[#This Row],[City]],F:I,4,FALSE)</f>
        <v>27872.98</v>
      </c>
      <c r="R2244" s="1">
        <f>SUMIF(C:C,ecommerce_10000[[#This Row],[Category]],I:I)</f>
        <v>92327183.770000085</v>
      </c>
      <c r="S2244" s="1">
        <f>SUMIFS(I:I,C:C,C2244)</f>
        <v>92327183.770000085</v>
      </c>
      <c r="T2244" s="1" t="str">
        <f>INDEX(F:F,MATCH(ecommerce_10000[[#This Row],[TotalAmount]],I:I,0))</f>
        <v>Giza</v>
      </c>
    </row>
    <row r="2245" spans="1:20" x14ac:dyDescent="0.3">
      <c r="A2245" s="1" t="s">
        <v>2289</v>
      </c>
      <c r="B2245" s="1" t="s">
        <v>30</v>
      </c>
      <c r="C2245" s="1" t="s">
        <v>31</v>
      </c>
      <c r="D2245" s="1" t="s">
        <v>32</v>
      </c>
      <c r="E2245" s="1" t="s">
        <v>16</v>
      </c>
      <c r="F2245" s="1" t="s">
        <v>17</v>
      </c>
      <c r="G2245">
        <v>17549.82</v>
      </c>
      <c r="H2245">
        <v>5</v>
      </c>
      <c r="I2245">
        <v>87749.1</v>
      </c>
      <c r="J2245">
        <v>1.89</v>
      </c>
      <c r="K2245">
        <v>2113</v>
      </c>
      <c r="L2245" s="2">
        <v>45471</v>
      </c>
      <c r="O2245" t="str">
        <f>IF(ecommerce_10000[[#This Row],[Platform]]="Souq","sq",ecommerce_10000[[#This Row],[Platform]])</f>
        <v>sq</v>
      </c>
      <c r="P2245" t="str">
        <f>IF(E2245="Souq","sq",IF(E2245="Jumia","Jum",E2245))</f>
        <v>sq</v>
      </c>
      <c r="Q2245">
        <f>VLOOKUP(ecommerce_10000[[#This Row],[City]],F:I,4,FALSE)</f>
        <v>16284.02</v>
      </c>
      <c r="R2245" s="1">
        <f>SUMIF(C:C,ecommerce_10000[[#This Row],[Category]],I:I)</f>
        <v>57542997.559999913</v>
      </c>
      <c r="S2245" s="1">
        <f>SUMIFS(I:I,C:C,C2245)</f>
        <v>57542997.559999913</v>
      </c>
      <c r="T2245" s="1" t="str">
        <f>INDEX(F:F,MATCH(ecommerce_10000[[#This Row],[TotalAmount]],I:I,0))</f>
        <v>Cairo</v>
      </c>
    </row>
    <row r="2246" spans="1:20" x14ac:dyDescent="0.3">
      <c r="A2246" s="1" t="s">
        <v>2290</v>
      </c>
      <c r="B2246" s="1" t="s">
        <v>35</v>
      </c>
      <c r="C2246" s="1" t="s">
        <v>14</v>
      </c>
      <c r="D2246" s="1" t="s">
        <v>36</v>
      </c>
      <c r="E2246" s="1" t="s">
        <v>16</v>
      </c>
      <c r="F2246" s="1" t="s">
        <v>62</v>
      </c>
      <c r="G2246">
        <v>1598.38</v>
      </c>
      <c r="H2246">
        <v>4</v>
      </c>
      <c r="I2246">
        <v>6393.52</v>
      </c>
      <c r="J2246">
        <v>2.2999999999999998</v>
      </c>
      <c r="K2246">
        <v>3414</v>
      </c>
      <c r="L2246" s="2">
        <v>45448</v>
      </c>
      <c r="O2246" t="str">
        <f>IF(ecommerce_10000[[#This Row],[Platform]]="Souq","sq",ecommerce_10000[[#This Row],[Platform]])</f>
        <v>sq</v>
      </c>
      <c r="P2246" t="str">
        <f>IF(E2246="Souq","sq",IF(E2246="Jumia","Jum",E2246))</f>
        <v>sq</v>
      </c>
      <c r="Q2246">
        <f>VLOOKUP(ecommerce_10000[[#This Row],[City]],F:I,4,FALSE)</f>
        <v>27872.98</v>
      </c>
      <c r="R2246" s="1">
        <f>SUMIF(C:C,ecommerce_10000[[#This Row],[Category]],I:I)</f>
        <v>92327183.770000085</v>
      </c>
      <c r="S2246" s="1">
        <f>SUMIFS(I:I,C:C,C2246)</f>
        <v>92327183.770000085</v>
      </c>
      <c r="T2246" s="1" t="str">
        <f>INDEX(F:F,MATCH(ecommerce_10000[[#This Row],[TotalAmount]],I:I,0))</f>
        <v>Giza</v>
      </c>
    </row>
    <row r="2247" spans="1:20" x14ac:dyDescent="0.3">
      <c r="A2247" s="1" t="s">
        <v>2291</v>
      </c>
      <c r="B2247" s="1" t="s">
        <v>49</v>
      </c>
      <c r="C2247" s="1" t="s">
        <v>14</v>
      </c>
      <c r="D2247" s="1" t="s">
        <v>50</v>
      </c>
      <c r="E2247" s="1" t="s">
        <v>22</v>
      </c>
      <c r="F2247" s="1" t="s">
        <v>28</v>
      </c>
      <c r="G2247">
        <v>12082.12</v>
      </c>
      <c r="H2247">
        <v>5</v>
      </c>
      <c r="I2247">
        <v>60410.6</v>
      </c>
      <c r="J2247">
        <v>3.13</v>
      </c>
      <c r="K2247">
        <v>3093</v>
      </c>
      <c r="L2247" s="2">
        <v>45466</v>
      </c>
      <c r="O2247" t="str">
        <f>IF(ecommerce_10000[[#This Row],[Platform]]="Souq","sq",ecommerce_10000[[#This Row],[Platform]])</f>
        <v>Jumia</v>
      </c>
      <c r="P2247" t="str">
        <f>IF(E2247="Souq","sq",IF(E2247="Jumia","Jum",E2247))</f>
        <v>Jum</v>
      </c>
      <c r="Q2247">
        <f>VLOOKUP(ecommerce_10000[[#This Row],[City]],F:I,4,FALSE)</f>
        <v>26648.76</v>
      </c>
      <c r="R2247" s="1">
        <f>SUMIF(C:C,ecommerce_10000[[#This Row],[Category]],I:I)</f>
        <v>92327183.770000085</v>
      </c>
      <c r="S2247" s="1">
        <f>SUMIFS(I:I,C:C,C2247)</f>
        <v>92327183.770000085</v>
      </c>
      <c r="T2247" s="1" t="str">
        <f>INDEX(F:F,MATCH(ecommerce_10000[[#This Row],[TotalAmount]],I:I,0))</f>
        <v>Casablanca</v>
      </c>
    </row>
    <row r="2248" spans="1:20" x14ac:dyDescent="0.3">
      <c r="A2248" s="1" t="s">
        <v>2292</v>
      </c>
      <c r="B2248" s="1" t="s">
        <v>35</v>
      </c>
      <c r="C2248" s="1" t="s">
        <v>14</v>
      </c>
      <c r="D2248" s="1" t="s">
        <v>36</v>
      </c>
      <c r="E2248" s="1" t="s">
        <v>47</v>
      </c>
      <c r="F2248" s="1" t="s">
        <v>17</v>
      </c>
      <c r="G2248">
        <v>18582.02</v>
      </c>
      <c r="H2248">
        <v>5</v>
      </c>
      <c r="I2248">
        <v>92910.1</v>
      </c>
      <c r="J2248">
        <v>4.4000000000000004</v>
      </c>
      <c r="K2248">
        <v>3751</v>
      </c>
      <c r="L2248" s="2">
        <v>45444</v>
      </c>
      <c r="O2248" t="str">
        <f>IF(ecommerce_10000[[#This Row],[Platform]]="Souq","sq",ecommerce_10000[[#This Row],[Platform]])</f>
        <v>Amazon</v>
      </c>
      <c r="P2248" t="str">
        <f>IF(E2248="Souq","sq",IF(E2248="Jumia","Jum",E2248))</f>
        <v>Amazon</v>
      </c>
      <c r="Q2248">
        <f>VLOOKUP(ecommerce_10000[[#This Row],[City]],F:I,4,FALSE)</f>
        <v>16284.02</v>
      </c>
      <c r="R2248" s="1">
        <f>SUMIF(C:C,ecommerce_10000[[#This Row],[Category]],I:I)</f>
        <v>92327183.770000085</v>
      </c>
      <c r="S2248" s="1">
        <f>SUMIFS(I:I,C:C,C2248)</f>
        <v>92327183.770000085</v>
      </c>
      <c r="T2248" s="1" t="str">
        <f>INDEX(F:F,MATCH(ecommerce_10000[[#This Row],[TotalAmount]],I:I,0))</f>
        <v>Cairo</v>
      </c>
    </row>
    <row r="2249" spans="1:20" x14ac:dyDescent="0.3">
      <c r="A2249" s="1" t="s">
        <v>2293</v>
      </c>
      <c r="B2249" s="1" t="s">
        <v>65</v>
      </c>
      <c r="C2249" s="1" t="s">
        <v>20</v>
      </c>
      <c r="D2249" s="1" t="s">
        <v>66</v>
      </c>
      <c r="E2249" s="1" t="s">
        <v>47</v>
      </c>
      <c r="F2249" s="1" t="s">
        <v>23</v>
      </c>
      <c r="G2249">
        <v>2567.5500000000002</v>
      </c>
      <c r="H2249">
        <v>4</v>
      </c>
      <c r="I2249">
        <v>10270.200000000001</v>
      </c>
      <c r="J2249">
        <v>2.73</v>
      </c>
      <c r="K2249">
        <v>4708</v>
      </c>
      <c r="L2249" s="2">
        <v>45354</v>
      </c>
      <c r="O2249" t="str">
        <f>IF(ecommerce_10000[[#This Row],[Platform]]="Souq","sq",ecommerce_10000[[#This Row],[Platform]])</f>
        <v>Amazon</v>
      </c>
      <c r="P2249" t="str">
        <f>IF(E2249="Souq","sq",IF(E2249="Jumia","Jum",E2249))</f>
        <v>Amazon</v>
      </c>
      <c r="Q2249">
        <f>VLOOKUP(ecommerce_10000[[#This Row],[City]],F:I,4,FALSE)</f>
        <v>13290.4</v>
      </c>
      <c r="R2249" s="1">
        <f>SUMIF(C:C,ecommerce_10000[[#This Row],[Category]],I:I)</f>
        <v>91504159.730000004</v>
      </c>
      <c r="S2249" s="1">
        <f>SUMIFS(I:I,C:C,C2249)</f>
        <v>91504159.730000004</v>
      </c>
      <c r="T2249" s="1" t="str">
        <f>INDEX(F:F,MATCH(ecommerce_10000[[#This Row],[TotalAmount]],I:I,0))</f>
        <v>Alexandria</v>
      </c>
    </row>
    <row r="2250" spans="1:20" x14ac:dyDescent="0.3">
      <c r="A2250" s="1" t="s">
        <v>2294</v>
      </c>
      <c r="B2250" s="1" t="s">
        <v>65</v>
      </c>
      <c r="C2250" s="1" t="s">
        <v>20</v>
      </c>
      <c r="D2250" s="1" t="s">
        <v>66</v>
      </c>
      <c r="E2250" s="1" t="s">
        <v>47</v>
      </c>
      <c r="F2250" s="1" t="s">
        <v>28</v>
      </c>
      <c r="G2250">
        <v>11883.57</v>
      </c>
      <c r="H2250">
        <v>1</v>
      </c>
      <c r="I2250">
        <v>11883.57</v>
      </c>
      <c r="J2250">
        <v>2.97</v>
      </c>
      <c r="K2250">
        <v>3878</v>
      </c>
      <c r="L2250" s="2">
        <v>45606</v>
      </c>
      <c r="O2250" t="str">
        <f>IF(ecommerce_10000[[#This Row],[Platform]]="Souq","sq",ecommerce_10000[[#This Row],[Platform]])</f>
        <v>Amazon</v>
      </c>
      <c r="P2250" t="str">
        <f>IF(E2250="Souq","sq",IF(E2250="Jumia","Jum",E2250))</f>
        <v>Amazon</v>
      </c>
      <c r="Q2250">
        <f>VLOOKUP(ecommerce_10000[[#This Row],[City]],F:I,4,FALSE)</f>
        <v>26648.76</v>
      </c>
      <c r="R2250" s="1">
        <f>SUMIF(C:C,ecommerce_10000[[#This Row],[Category]],I:I)</f>
        <v>91504159.730000004</v>
      </c>
      <c r="S2250" s="1">
        <f>SUMIFS(I:I,C:C,C2250)</f>
        <v>91504159.730000004</v>
      </c>
      <c r="T2250" s="1" t="str">
        <f>INDEX(F:F,MATCH(ecommerce_10000[[#This Row],[TotalAmount]],I:I,0))</f>
        <v>Casablanca</v>
      </c>
    </row>
    <row r="2251" spans="1:20" x14ac:dyDescent="0.3">
      <c r="A2251" s="1" t="s">
        <v>2295</v>
      </c>
      <c r="B2251" s="1" t="s">
        <v>25</v>
      </c>
      <c r="C2251" s="1" t="s">
        <v>26</v>
      </c>
      <c r="D2251" s="1" t="s">
        <v>27</v>
      </c>
      <c r="E2251" s="1" t="s">
        <v>22</v>
      </c>
      <c r="F2251" s="1" t="s">
        <v>28</v>
      </c>
      <c r="G2251">
        <v>15028.91</v>
      </c>
      <c r="H2251">
        <v>2</v>
      </c>
      <c r="I2251">
        <v>30057.82</v>
      </c>
      <c r="J2251">
        <v>2.52</v>
      </c>
      <c r="K2251">
        <v>1935</v>
      </c>
      <c r="L2251" s="2">
        <v>45502</v>
      </c>
      <c r="O2251" t="str">
        <f>IF(ecommerce_10000[[#This Row],[Platform]]="Souq","sq",ecommerce_10000[[#This Row],[Platform]])</f>
        <v>Jumia</v>
      </c>
      <c r="P2251" t="str">
        <f>IF(E2251="Souq","sq",IF(E2251="Jumia","Jum",E2251))</f>
        <v>Jum</v>
      </c>
      <c r="Q2251">
        <f>VLOOKUP(ecommerce_10000[[#This Row],[City]],F:I,4,FALSE)</f>
        <v>26648.76</v>
      </c>
      <c r="R2251" s="1">
        <f>SUMIF(C:C,ecommerce_10000[[#This Row],[Category]],I:I)</f>
        <v>29200970.130000021</v>
      </c>
      <c r="S2251" s="1">
        <f>SUMIFS(I:I,C:C,C2251)</f>
        <v>29200970.130000021</v>
      </c>
      <c r="T2251" s="1" t="str">
        <f>INDEX(F:F,MATCH(ecommerce_10000[[#This Row],[TotalAmount]],I:I,0))</f>
        <v>Casablanca</v>
      </c>
    </row>
    <row r="2252" spans="1:20" x14ac:dyDescent="0.3">
      <c r="A2252" s="1" t="s">
        <v>2296</v>
      </c>
      <c r="B2252" s="1" t="s">
        <v>35</v>
      </c>
      <c r="C2252" s="1" t="s">
        <v>14</v>
      </c>
      <c r="D2252" s="1" t="s">
        <v>36</v>
      </c>
      <c r="E2252" s="1" t="s">
        <v>22</v>
      </c>
      <c r="F2252" s="1" t="s">
        <v>33</v>
      </c>
      <c r="G2252">
        <v>16491.71</v>
      </c>
      <c r="H2252">
        <v>5</v>
      </c>
      <c r="I2252">
        <v>82458.55</v>
      </c>
      <c r="J2252">
        <v>3.91</v>
      </c>
      <c r="K2252">
        <v>933</v>
      </c>
      <c r="L2252" s="2">
        <v>45333</v>
      </c>
      <c r="O2252" t="str">
        <f>IF(ecommerce_10000[[#This Row],[Platform]]="Souq","sq",ecommerce_10000[[#This Row],[Platform]])</f>
        <v>Jumia</v>
      </c>
      <c r="P2252" t="str">
        <f>IF(E2252="Souq","sq",IF(E2252="Jumia","Jum",E2252))</f>
        <v>Jum</v>
      </c>
      <c r="Q2252">
        <f>VLOOKUP(ecommerce_10000[[#This Row],[City]],F:I,4,FALSE)</f>
        <v>3665.44</v>
      </c>
      <c r="R2252" s="1">
        <f>SUMIF(C:C,ecommerce_10000[[#This Row],[Category]],I:I)</f>
        <v>92327183.770000085</v>
      </c>
      <c r="S2252" s="1">
        <f>SUMIFS(I:I,C:C,C2252)</f>
        <v>92327183.770000085</v>
      </c>
      <c r="T2252" s="1" t="str">
        <f>INDEX(F:F,MATCH(ecommerce_10000[[#This Row],[TotalAmount]],I:I,0))</f>
        <v>Dubai</v>
      </c>
    </row>
    <row r="2253" spans="1:20" x14ac:dyDescent="0.3">
      <c r="A2253" s="1" t="s">
        <v>2297</v>
      </c>
      <c r="B2253" s="1" t="s">
        <v>43</v>
      </c>
      <c r="C2253" s="1" t="s">
        <v>44</v>
      </c>
      <c r="D2253" s="1" t="s">
        <v>45</v>
      </c>
      <c r="E2253" s="1" t="s">
        <v>22</v>
      </c>
      <c r="F2253" s="1" t="s">
        <v>40</v>
      </c>
      <c r="G2253">
        <v>13064.7</v>
      </c>
      <c r="H2253">
        <v>5</v>
      </c>
      <c r="I2253">
        <v>65323.5</v>
      </c>
      <c r="J2253">
        <v>1.65</v>
      </c>
      <c r="K2253">
        <v>1088</v>
      </c>
      <c r="L2253" s="2">
        <v>45587</v>
      </c>
      <c r="O2253" t="str">
        <f>IF(ecommerce_10000[[#This Row],[Platform]]="Souq","sq",ecommerce_10000[[#This Row],[Platform]])</f>
        <v>Jumia</v>
      </c>
      <c r="P2253" t="str">
        <f>IF(E2253="Souq","sq",IF(E2253="Jumia","Jum",E2253))</f>
        <v>Jum</v>
      </c>
      <c r="Q2253">
        <f>VLOOKUP(ecommerce_10000[[#This Row],[City]],F:I,4,FALSE)</f>
        <v>99349.3</v>
      </c>
      <c r="R2253" s="1">
        <f>SUMIF(C:C,ecommerce_10000[[#This Row],[Category]],I:I)</f>
        <v>31420413.200000018</v>
      </c>
      <c r="S2253" s="1">
        <f>SUMIFS(I:I,C:C,C2253)</f>
        <v>31420413.200000018</v>
      </c>
      <c r="T2253" s="1" t="str">
        <f>INDEX(F:F,MATCH(ecommerce_10000[[#This Row],[TotalAmount]],I:I,0))</f>
        <v>Riyadh</v>
      </c>
    </row>
    <row r="2254" spans="1:20" x14ac:dyDescent="0.3">
      <c r="A2254" s="1" t="s">
        <v>2298</v>
      </c>
      <c r="B2254" s="1" t="s">
        <v>43</v>
      </c>
      <c r="C2254" s="1" t="s">
        <v>44</v>
      </c>
      <c r="D2254" s="1" t="s">
        <v>45</v>
      </c>
      <c r="E2254" s="1" t="s">
        <v>22</v>
      </c>
      <c r="F2254" s="1" t="s">
        <v>28</v>
      </c>
      <c r="G2254">
        <v>10838.55</v>
      </c>
      <c r="H2254">
        <v>4</v>
      </c>
      <c r="I2254">
        <v>43354.2</v>
      </c>
      <c r="J2254">
        <v>2.95</v>
      </c>
      <c r="K2254">
        <v>2930</v>
      </c>
      <c r="L2254" s="2">
        <v>45537</v>
      </c>
      <c r="O2254" t="str">
        <f>IF(ecommerce_10000[[#This Row],[Platform]]="Souq","sq",ecommerce_10000[[#This Row],[Platform]])</f>
        <v>Jumia</v>
      </c>
      <c r="P2254" t="str">
        <f>IF(E2254="Souq","sq",IF(E2254="Jumia","Jum",E2254))</f>
        <v>Jum</v>
      </c>
      <c r="Q2254">
        <f>VLOOKUP(ecommerce_10000[[#This Row],[City]],F:I,4,FALSE)</f>
        <v>26648.76</v>
      </c>
      <c r="R2254" s="1">
        <f>SUMIF(C:C,ecommerce_10000[[#This Row],[Category]],I:I)</f>
        <v>31420413.200000018</v>
      </c>
      <c r="S2254" s="1">
        <f>SUMIFS(I:I,C:C,C2254)</f>
        <v>31420413.200000018</v>
      </c>
      <c r="T2254" s="1" t="str">
        <f>INDEX(F:F,MATCH(ecommerce_10000[[#This Row],[TotalAmount]],I:I,0))</f>
        <v>Casablanca</v>
      </c>
    </row>
    <row r="2255" spans="1:20" x14ac:dyDescent="0.3">
      <c r="A2255" s="1" t="s">
        <v>2299</v>
      </c>
      <c r="B2255" s="1" t="s">
        <v>38</v>
      </c>
      <c r="C2255" s="1" t="s">
        <v>20</v>
      </c>
      <c r="D2255" s="1" t="s">
        <v>39</v>
      </c>
      <c r="E2255" s="1" t="s">
        <v>47</v>
      </c>
      <c r="F2255" s="1" t="s">
        <v>33</v>
      </c>
      <c r="G2255">
        <v>1439.61</v>
      </c>
      <c r="H2255">
        <v>2</v>
      </c>
      <c r="I2255">
        <v>2879.22</v>
      </c>
      <c r="J2255">
        <v>3.44</v>
      </c>
      <c r="K2255">
        <v>711</v>
      </c>
      <c r="L2255" s="2">
        <v>45583</v>
      </c>
      <c r="O2255" t="str">
        <f>IF(ecommerce_10000[[#This Row],[Platform]]="Souq","sq",ecommerce_10000[[#This Row],[Platform]])</f>
        <v>Amazon</v>
      </c>
      <c r="P2255" t="str">
        <f>IF(E2255="Souq","sq",IF(E2255="Jumia","Jum",E2255))</f>
        <v>Amazon</v>
      </c>
      <c r="Q2255">
        <f>VLOOKUP(ecommerce_10000[[#This Row],[City]],F:I,4,FALSE)</f>
        <v>3665.44</v>
      </c>
      <c r="R2255" s="1">
        <f>SUMIF(C:C,ecommerce_10000[[#This Row],[Category]],I:I)</f>
        <v>91504159.730000004</v>
      </c>
      <c r="S2255" s="1">
        <f>SUMIFS(I:I,C:C,C2255)</f>
        <v>91504159.730000004</v>
      </c>
      <c r="T2255" s="1" t="str">
        <f>INDEX(F:F,MATCH(ecommerce_10000[[#This Row],[TotalAmount]],I:I,0))</f>
        <v>Dubai</v>
      </c>
    </row>
    <row r="2256" spans="1:20" x14ac:dyDescent="0.3">
      <c r="A2256" s="1" t="s">
        <v>2300</v>
      </c>
      <c r="B2256" s="1" t="s">
        <v>19</v>
      </c>
      <c r="C2256" s="1" t="s">
        <v>20</v>
      </c>
      <c r="D2256" s="1" t="s">
        <v>21</v>
      </c>
      <c r="E2256" s="1" t="s">
        <v>22</v>
      </c>
      <c r="F2256" s="1" t="s">
        <v>33</v>
      </c>
      <c r="G2256">
        <v>5630.3</v>
      </c>
      <c r="H2256">
        <v>1</v>
      </c>
      <c r="I2256">
        <v>5630.3</v>
      </c>
      <c r="J2256">
        <v>3.29</v>
      </c>
      <c r="K2256">
        <v>3962</v>
      </c>
      <c r="L2256" s="2">
        <v>45649</v>
      </c>
      <c r="O2256" t="str">
        <f>IF(ecommerce_10000[[#This Row],[Platform]]="Souq","sq",ecommerce_10000[[#This Row],[Platform]])</f>
        <v>Jumia</v>
      </c>
      <c r="P2256" t="str">
        <f>IF(E2256="Souq","sq",IF(E2256="Jumia","Jum",E2256))</f>
        <v>Jum</v>
      </c>
      <c r="Q2256">
        <f>VLOOKUP(ecommerce_10000[[#This Row],[City]],F:I,4,FALSE)</f>
        <v>3665.44</v>
      </c>
      <c r="R2256" s="1">
        <f>SUMIF(C:C,ecommerce_10000[[#This Row],[Category]],I:I)</f>
        <v>91504159.730000004</v>
      </c>
      <c r="S2256" s="1">
        <f>SUMIFS(I:I,C:C,C2256)</f>
        <v>91504159.730000004</v>
      </c>
      <c r="T2256" s="1" t="str">
        <f>INDEX(F:F,MATCH(ecommerce_10000[[#This Row],[TotalAmount]],I:I,0))</f>
        <v>Dubai</v>
      </c>
    </row>
    <row r="2257" spans="1:20" x14ac:dyDescent="0.3">
      <c r="A2257" s="1" t="s">
        <v>2301</v>
      </c>
      <c r="B2257" s="1" t="s">
        <v>19</v>
      </c>
      <c r="C2257" s="1" t="s">
        <v>20</v>
      </c>
      <c r="D2257" s="1" t="s">
        <v>21</v>
      </c>
      <c r="E2257" s="1" t="s">
        <v>22</v>
      </c>
      <c r="F2257" s="1" t="s">
        <v>28</v>
      </c>
      <c r="G2257">
        <v>5108.29</v>
      </c>
      <c r="H2257">
        <v>2</v>
      </c>
      <c r="I2257">
        <v>10216.58</v>
      </c>
      <c r="J2257">
        <v>2.89</v>
      </c>
      <c r="K2257">
        <v>3005</v>
      </c>
      <c r="L2257" s="2">
        <v>45434</v>
      </c>
      <c r="O2257" t="str">
        <f>IF(ecommerce_10000[[#This Row],[Platform]]="Souq","sq",ecommerce_10000[[#This Row],[Platform]])</f>
        <v>Jumia</v>
      </c>
      <c r="P2257" t="str">
        <f>IF(E2257="Souq","sq",IF(E2257="Jumia","Jum",E2257))</f>
        <v>Jum</v>
      </c>
      <c r="Q2257">
        <f>VLOOKUP(ecommerce_10000[[#This Row],[City]],F:I,4,FALSE)</f>
        <v>26648.76</v>
      </c>
      <c r="R2257" s="1">
        <f>SUMIF(C:C,ecommerce_10000[[#This Row],[Category]],I:I)</f>
        <v>91504159.730000004</v>
      </c>
      <c r="S2257" s="1">
        <f>SUMIFS(I:I,C:C,C2257)</f>
        <v>91504159.730000004</v>
      </c>
      <c r="T2257" s="1" t="str">
        <f>INDEX(F:F,MATCH(ecommerce_10000[[#This Row],[TotalAmount]],I:I,0))</f>
        <v>Casablanca</v>
      </c>
    </row>
    <row r="2258" spans="1:20" x14ac:dyDescent="0.3">
      <c r="A2258" s="1" t="s">
        <v>2302</v>
      </c>
      <c r="B2258" s="1" t="s">
        <v>13</v>
      </c>
      <c r="C2258" s="1" t="s">
        <v>14</v>
      </c>
      <c r="D2258" s="1" t="s">
        <v>15</v>
      </c>
      <c r="E2258" s="1" t="s">
        <v>47</v>
      </c>
      <c r="F2258" s="1" t="s">
        <v>28</v>
      </c>
      <c r="G2258">
        <v>2017.62</v>
      </c>
      <c r="H2258">
        <v>4</v>
      </c>
      <c r="I2258">
        <v>8070.48</v>
      </c>
      <c r="J2258">
        <v>2.08</v>
      </c>
      <c r="K2258">
        <v>2113</v>
      </c>
      <c r="L2258" s="2">
        <v>45324</v>
      </c>
      <c r="O2258" t="str">
        <f>IF(ecommerce_10000[[#This Row],[Platform]]="Souq","sq",ecommerce_10000[[#This Row],[Platform]])</f>
        <v>Amazon</v>
      </c>
      <c r="P2258" t="str">
        <f>IF(E2258="Souq","sq",IF(E2258="Jumia","Jum",E2258))</f>
        <v>Amazon</v>
      </c>
      <c r="Q2258">
        <f>VLOOKUP(ecommerce_10000[[#This Row],[City]],F:I,4,FALSE)</f>
        <v>26648.76</v>
      </c>
      <c r="R2258" s="1">
        <f>SUMIF(C:C,ecommerce_10000[[#This Row],[Category]],I:I)</f>
        <v>92327183.770000085</v>
      </c>
      <c r="S2258" s="1">
        <f>SUMIFS(I:I,C:C,C2258)</f>
        <v>92327183.770000085</v>
      </c>
      <c r="T2258" s="1" t="str">
        <f>INDEX(F:F,MATCH(ecommerce_10000[[#This Row],[TotalAmount]],I:I,0))</f>
        <v>Casablanca</v>
      </c>
    </row>
    <row r="2259" spans="1:20" x14ac:dyDescent="0.3">
      <c r="A2259" s="1" t="s">
        <v>2303</v>
      </c>
      <c r="B2259" s="1" t="s">
        <v>19</v>
      </c>
      <c r="C2259" s="1" t="s">
        <v>20</v>
      </c>
      <c r="D2259" s="1" t="s">
        <v>21</v>
      </c>
      <c r="E2259" s="1" t="s">
        <v>22</v>
      </c>
      <c r="F2259" s="1" t="s">
        <v>17</v>
      </c>
      <c r="G2259">
        <v>11276.3</v>
      </c>
      <c r="H2259">
        <v>5</v>
      </c>
      <c r="I2259">
        <v>56381.5</v>
      </c>
      <c r="J2259">
        <v>3.04</v>
      </c>
      <c r="K2259">
        <v>3989</v>
      </c>
      <c r="L2259" s="2">
        <v>45303</v>
      </c>
      <c r="O2259" t="str">
        <f>IF(ecommerce_10000[[#This Row],[Platform]]="Souq","sq",ecommerce_10000[[#This Row],[Platform]])</f>
        <v>Jumia</v>
      </c>
      <c r="P2259" t="str">
        <f>IF(E2259="Souq","sq",IF(E2259="Jumia","Jum",E2259))</f>
        <v>Jum</v>
      </c>
      <c r="Q2259">
        <f>VLOOKUP(ecommerce_10000[[#This Row],[City]],F:I,4,FALSE)</f>
        <v>16284.02</v>
      </c>
      <c r="R2259" s="1">
        <f>SUMIF(C:C,ecommerce_10000[[#This Row],[Category]],I:I)</f>
        <v>91504159.730000004</v>
      </c>
      <c r="S2259" s="1">
        <f>SUMIFS(I:I,C:C,C2259)</f>
        <v>91504159.730000004</v>
      </c>
      <c r="T2259" s="1" t="str">
        <f>INDEX(F:F,MATCH(ecommerce_10000[[#This Row],[TotalAmount]],I:I,0))</f>
        <v>Cairo</v>
      </c>
    </row>
    <row r="2260" spans="1:20" x14ac:dyDescent="0.3">
      <c r="A2260" s="1" t="s">
        <v>2304</v>
      </c>
      <c r="B2260" s="1" t="s">
        <v>25</v>
      </c>
      <c r="C2260" s="1" t="s">
        <v>26</v>
      </c>
      <c r="D2260" s="1" t="s">
        <v>27</v>
      </c>
      <c r="E2260" s="1" t="s">
        <v>16</v>
      </c>
      <c r="F2260" s="1" t="s">
        <v>40</v>
      </c>
      <c r="G2260">
        <v>14942.87</v>
      </c>
      <c r="H2260">
        <v>5</v>
      </c>
      <c r="I2260">
        <v>74714.350000000006</v>
      </c>
      <c r="J2260">
        <v>2.73</v>
      </c>
      <c r="K2260">
        <v>4880</v>
      </c>
      <c r="L2260" s="2">
        <v>45492</v>
      </c>
      <c r="O2260" t="str">
        <f>IF(ecommerce_10000[[#This Row],[Platform]]="Souq","sq",ecommerce_10000[[#This Row],[Platform]])</f>
        <v>sq</v>
      </c>
      <c r="P2260" t="str">
        <f>IF(E2260="Souq","sq",IF(E2260="Jumia","Jum",E2260))</f>
        <v>sq</v>
      </c>
      <c r="Q2260">
        <f>VLOOKUP(ecommerce_10000[[#This Row],[City]],F:I,4,FALSE)</f>
        <v>99349.3</v>
      </c>
      <c r="R2260" s="1">
        <f>SUMIF(C:C,ecommerce_10000[[#This Row],[Category]],I:I)</f>
        <v>29200970.130000021</v>
      </c>
      <c r="S2260" s="1">
        <f>SUMIFS(I:I,C:C,C2260)</f>
        <v>29200970.130000021</v>
      </c>
      <c r="T2260" s="1" t="str">
        <f>INDEX(F:F,MATCH(ecommerce_10000[[#This Row],[TotalAmount]],I:I,0))</f>
        <v>Riyadh</v>
      </c>
    </row>
    <row r="2261" spans="1:20" x14ac:dyDescent="0.3">
      <c r="A2261" s="1" t="s">
        <v>2305</v>
      </c>
      <c r="B2261" s="1" t="s">
        <v>53</v>
      </c>
      <c r="C2261" s="1" t="s">
        <v>31</v>
      </c>
      <c r="D2261" s="1" t="s">
        <v>54</v>
      </c>
      <c r="E2261" s="1" t="s">
        <v>16</v>
      </c>
      <c r="F2261" s="1" t="s">
        <v>33</v>
      </c>
      <c r="G2261">
        <v>7108.39</v>
      </c>
      <c r="H2261">
        <v>4</v>
      </c>
      <c r="I2261">
        <v>28433.56</v>
      </c>
      <c r="J2261">
        <v>1.4</v>
      </c>
      <c r="K2261">
        <v>2841</v>
      </c>
      <c r="L2261" s="2">
        <v>45406</v>
      </c>
      <c r="O2261" t="str">
        <f>IF(ecommerce_10000[[#This Row],[Platform]]="Souq","sq",ecommerce_10000[[#This Row],[Platform]])</f>
        <v>sq</v>
      </c>
      <c r="P2261" t="str">
        <f>IF(E2261="Souq","sq",IF(E2261="Jumia","Jum",E2261))</f>
        <v>sq</v>
      </c>
      <c r="Q2261">
        <f>VLOOKUP(ecommerce_10000[[#This Row],[City]],F:I,4,FALSE)</f>
        <v>3665.44</v>
      </c>
      <c r="R2261" s="1">
        <f>SUMIF(C:C,ecommerce_10000[[#This Row],[Category]],I:I)</f>
        <v>57542997.559999913</v>
      </c>
      <c r="S2261" s="1">
        <f>SUMIFS(I:I,C:C,C2261)</f>
        <v>57542997.559999913</v>
      </c>
      <c r="T2261" s="1" t="str">
        <f>INDEX(F:F,MATCH(ecommerce_10000[[#This Row],[TotalAmount]],I:I,0))</f>
        <v>Dubai</v>
      </c>
    </row>
    <row r="2262" spans="1:20" x14ac:dyDescent="0.3">
      <c r="A2262" s="1" t="s">
        <v>2306</v>
      </c>
      <c r="B2262" s="1" t="s">
        <v>19</v>
      </c>
      <c r="C2262" s="1" t="s">
        <v>20</v>
      </c>
      <c r="D2262" s="1" t="s">
        <v>21</v>
      </c>
      <c r="E2262" s="1" t="s">
        <v>16</v>
      </c>
      <c r="F2262" s="1" t="s">
        <v>23</v>
      </c>
      <c r="G2262">
        <v>6644.5</v>
      </c>
      <c r="H2262">
        <v>5</v>
      </c>
      <c r="I2262">
        <v>33222.5</v>
      </c>
      <c r="J2262">
        <v>1.33</v>
      </c>
      <c r="K2262">
        <v>4749</v>
      </c>
      <c r="L2262" s="2">
        <v>45567</v>
      </c>
      <c r="O2262" t="str">
        <f>IF(ecommerce_10000[[#This Row],[Platform]]="Souq","sq",ecommerce_10000[[#This Row],[Platform]])</f>
        <v>sq</v>
      </c>
      <c r="P2262" t="str">
        <f>IF(E2262="Souq","sq",IF(E2262="Jumia","Jum",E2262))</f>
        <v>sq</v>
      </c>
      <c r="Q2262">
        <f>VLOOKUP(ecommerce_10000[[#This Row],[City]],F:I,4,FALSE)</f>
        <v>13290.4</v>
      </c>
      <c r="R2262" s="1">
        <f>SUMIF(C:C,ecommerce_10000[[#This Row],[Category]],I:I)</f>
        <v>91504159.730000004</v>
      </c>
      <c r="S2262" s="1">
        <f>SUMIFS(I:I,C:C,C2262)</f>
        <v>91504159.730000004</v>
      </c>
      <c r="T2262" s="1" t="str">
        <f>INDEX(F:F,MATCH(ecommerce_10000[[#This Row],[TotalAmount]],I:I,0))</f>
        <v>Alexandria</v>
      </c>
    </row>
    <row r="2263" spans="1:20" x14ac:dyDescent="0.3">
      <c r="A2263" s="1" t="s">
        <v>2307</v>
      </c>
      <c r="B2263" s="1" t="s">
        <v>35</v>
      </c>
      <c r="C2263" s="1" t="s">
        <v>14</v>
      </c>
      <c r="D2263" s="1" t="s">
        <v>36</v>
      </c>
      <c r="E2263" s="1" t="s">
        <v>16</v>
      </c>
      <c r="F2263" s="1" t="s">
        <v>17</v>
      </c>
      <c r="G2263">
        <v>7685.39</v>
      </c>
      <c r="H2263">
        <v>4</v>
      </c>
      <c r="I2263">
        <v>30741.56</v>
      </c>
      <c r="J2263">
        <v>1.48</v>
      </c>
      <c r="K2263">
        <v>1167</v>
      </c>
      <c r="L2263" s="2">
        <v>45565</v>
      </c>
      <c r="O2263" t="str">
        <f>IF(ecommerce_10000[[#This Row],[Platform]]="Souq","sq",ecommerce_10000[[#This Row],[Platform]])</f>
        <v>sq</v>
      </c>
      <c r="P2263" t="str">
        <f>IF(E2263="Souq","sq",IF(E2263="Jumia","Jum",E2263))</f>
        <v>sq</v>
      </c>
      <c r="Q2263">
        <f>VLOOKUP(ecommerce_10000[[#This Row],[City]],F:I,4,FALSE)</f>
        <v>16284.02</v>
      </c>
      <c r="R2263" s="1">
        <f>SUMIF(C:C,ecommerce_10000[[#This Row],[Category]],I:I)</f>
        <v>92327183.770000085</v>
      </c>
      <c r="S2263" s="1">
        <f>SUMIFS(I:I,C:C,C2263)</f>
        <v>92327183.770000085</v>
      </c>
      <c r="T2263" s="1" t="str">
        <f>INDEX(F:F,MATCH(ecommerce_10000[[#This Row],[TotalAmount]],I:I,0))</f>
        <v>Cairo</v>
      </c>
    </row>
    <row r="2264" spans="1:20" x14ac:dyDescent="0.3">
      <c r="A2264" s="1" t="s">
        <v>2308</v>
      </c>
      <c r="B2264" s="1" t="s">
        <v>49</v>
      </c>
      <c r="C2264" s="1" t="s">
        <v>14</v>
      </c>
      <c r="D2264" s="1" t="s">
        <v>50</v>
      </c>
      <c r="E2264" s="1" t="s">
        <v>22</v>
      </c>
      <c r="F2264" s="1" t="s">
        <v>62</v>
      </c>
      <c r="G2264">
        <v>3604.28</v>
      </c>
      <c r="H2264">
        <v>3</v>
      </c>
      <c r="I2264">
        <v>10812.84</v>
      </c>
      <c r="J2264">
        <v>4.0599999999999996</v>
      </c>
      <c r="K2264">
        <v>765</v>
      </c>
      <c r="L2264" s="2">
        <v>45538</v>
      </c>
      <c r="O2264" t="str">
        <f>IF(ecommerce_10000[[#This Row],[Platform]]="Souq","sq",ecommerce_10000[[#This Row],[Platform]])</f>
        <v>Jumia</v>
      </c>
      <c r="P2264" t="str">
        <f>IF(E2264="Souq","sq",IF(E2264="Jumia","Jum",E2264))</f>
        <v>Jum</v>
      </c>
      <c r="Q2264">
        <f>VLOOKUP(ecommerce_10000[[#This Row],[City]],F:I,4,FALSE)</f>
        <v>27872.98</v>
      </c>
      <c r="R2264" s="1">
        <f>SUMIF(C:C,ecommerce_10000[[#This Row],[Category]],I:I)</f>
        <v>92327183.770000085</v>
      </c>
      <c r="S2264" s="1">
        <f>SUMIFS(I:I,C:C,C2264)</f>
        <v>92327183.770000085</v>
      </c>
      <c r="T2264" s="1" t="str">
        <f>INDEX(F:F,MATCH(ecommerce_10000[[#This Row],[TotalAmount]],I:I,0))</f>
        <v>Giza</v>
      </c>
    </row>
    <row r="2265" spans="1:20" x14ac:dyDescent="0.3">
      <c r="A2265" s="1" t="s">
        <v>2309</v>
      </c>
      <c r="B2265" s="1" t="s">
        <v>65</v>
      </c>
      <c r="C2265" s="1" t="s">
        <v>20</v>
      </c>
      <c r="D2265" s="1" t="s">
        <v>66</v>
      </c>
      <c r="E2265" s="1" t="s">
        <v>16</v>
      </c>
      <c r="F2265" s="1" t="s">
        <v>62</v>
      </c>
      <c r="G2265">
        <v>5340.23</v>
      </c>
      <c r="H2265">
        <v>3</v>
      </c>
      <c r="I2265">
        <v>16020.69</v>
      </c>
      <c r="J2265">
        <v>2.68</v>
      </c>
      <c r="K2265">
        <v>327</v>
      </c>
      <c r="L2265" s="2">
        <v>45500</v>
      </c>
      <c r="O2265" t="str">
        <f>IF(ecommerce_10000[[#This Row],[Platform]]="Souq","sq",ecommerce_10000[[#This Row],[Platform]])</f>
        <v>sq</v>
      </c>
      <c r="P2265" t="str">
        <f>IF(E2265="Souq","sq",IF(E2265="Jumia","Jum",E2265))</f>
        <v>sq</v>
      </c>
      <c r="Q2265">
        <f>VLOOKUP(ecommerce_10000[[#This Row],[City]],F:I,4,FALSE)</f>
        <v>27872.98</v>
      </c>
      <c r="R2265" s="1">
        <f>SUMIF(C:C,ecommerce_10000[[#This Row],[Category]],I:I)</f>
        <v>91504159.730000004</v>
      </c>
      <c r="S2265" s="1">
        <f>SUMIFS(I:I,C:C,C2265)</f>
        <v>91504159.730000004</v>
      </c>
      <c r="T2265" s="1" t="str">
        <f>INDEX(F:F,MATCH(ecommerce_10000[[#This Row],[TotalAmount]],I:I,0))</f>
        <v>Giza</v>
      </c>
    </row>
    <row r="2266" spans="1:20" x14ac:dyDescent="0.3">
      <c r="A2266" s="1" t="s">
        <v>2310</v>
      </c>
      <c r="B2266" s="1" t="s">
        <v>30</v>
      </c>
      <c r="C2266" s="1" t="s">
        <v>31</v>
      </c>
      <c r="D2266" s="1" t="s">
        <v>32</v>
      </c>
      <c r="E2266" s="1" t="s">
        <v>47</v>
      </c>
      <c r="F2266" s="1" t="s">
        <v>33</v>
      </c>
      <c r="G2266">
        <v>11154.76</v>
      </c>
      <c r="H2266">
        <v>4</v>
      </c>
      <c r="I2266">
        <v>44619.040000000001</v>
      </c>
      <c r="J2266">
        <v>2.74</v>
      </c>
      <c r="K2266">
        <v>171</v>
      </c>
      <c r="L2266" s="2">
        <v>45521</v>
      </c>
      <c r="O2266" t="str">
        <f>IF(ecommerce_10000[[#This Row],[Platform]]="Souq","sq",ecommerce_10000[[#This Row],[Platform]])</f>
        <v>Amazon</v>
      </c>
      <c r="P2266" t="str">
        <f>IF(E2266="Souq","sq",IF(E2266="Jumia","Jum",E2266))</f>
        <v>Amazon</v>
      </c>
      <c r="Q2266">
        <f>VLOOKUP(ecommerce_10000[[#This Row],[City]],F:I,4,FALSE)</f>
        <v>3665.44</v>
      </c>
      <c r="R2266" s="1">
        <f>SUMIF(C:C,ecommerce_10000[[#This Row],[Category]],I:I)</f>
        <v>57542997.559999913</v>
      </c>
      <c r="S2266" s="1">
        <f>SUMIFS(I:I,C:C,C2266)</f>
        <v>57542997.559999913</v>
      </c>
      <c r="T2266" s="1" t="str">
        <f>INDEX(F:F,MATCH(ecommerce_10000[[#This Row],[TotalAmount]],I:I,0))</f>
        <v>Dubai</v>
      </c>
    </row>
    <row r="2267" spans="1:20" x14ac:dyDescent="0.3">
      <c r="A2267" s="1" t="s">
        <v>2311</v>
      </c>
      <c r="B2267" s="1" t="s">
        <v>65</v>
      </c>
      <c r="C2267" s="1" t="s">
        <v>20</v>
      </c>
      <c r="D2267" s="1" t="s">
        <v>66</v>
      </c>
      <c r="E2267" s="1" t="s">
        <v>16</v>
      </c>
      <c r="F2267" s="1" t="s">
        <v>62</v>
      </c>
      <c r="G2267">
        <v>12147.44</v>
      </c>
      <c r="H2267">
        <v>1</v>
      </c>
      <c r="I2267">
        <v>12147.44</v>
      </c>
      <c r="J2267">
        <v>3.72</v>
      </c>
      <c r="K2267">
        <v>914</v>
      </c>
      <c r="L2267" s="2">
        <v>45321</v>
      </c>
      <c r="O2267" t="str">
        <f>IF(ecommerce_10000[[#This Row],[Platform]]="Souq","sq",ecommerce_10000[[#This Row],[Platform]])</f>
        <v>sq</v>
      </c>
      <c r="P2267" t="str">
        <f>IF(E2267="Souq","sq",IF(E2267="Jumia","Jum",E2267))</f>
        <v>sq</v>
      </c>
      <c r="Q2267">
        <f>VLOOKUP(ecommerce_10000[[#This Row],[City]],F:I,4,FALSE)</f>
        <v>27872.98</v>
      </c>
      <c r="R2267" s="1">
        <f>SUMIF(C:C,ecommerce_10000[[#This Row],[Category]],I:I)</f>
        <v>91504159.730000004</v>
      </c>
      <c r="S2267" s="1">
        <f>SUMIFS(I:I,C:C,C2267)</f>
        <v>91504159.730000004</v>
      </c>
      <c r="T2267" s="1" t="str">
        <f>INDEX(F:F,MATCH(ecommerce_10000[[#This Row],[TotalAmount]],I:I,0))</f>
        <v>Giza</v>
      </c>
    </row>
    <row r="2268" spans="1:20" x14ac:dyDescent="0.3">
      <c r="A2268" s="1" t="s">
        <v>2312</v>
      </c>
      <c r="B2268" s="1" t="s">
        <v>38</v>
      </c>
      <c r="C2268" s="1" t="s">
        <v>20</v>
      </c>
      <c r="D2268" s="1" t="s">
        <v>39</v>
      </c>
      <c r="E2268" s="1" t="s">
        <v>16</v>
      </c>
      <c r="F2268" s="1" t="s">
        <v>40</v>
      </c>
      <c r="G2268">
        <v>5994.26</v>
      </c>
      <c r="H2268">
        <v>4</v>
      </c>
      <c r="I2268">
        <v>23977.040000000001</v>
      </c>
      <c r="J2268">
        <v>1.29</v>
      </c>
      <c r="K2268">
        <v>4430</v>
      </c>
      <c r="L2268" s="2">
        <v>45337</v>
      </c>
      <c r="O2268" t="str">
        <f>IF(ecommerce_10000[[#This Row],[Platform]]="Souq","sq",ecommerce_10000[[#This Row],[Platform]])</f>
        <v>sq</v>
      </c>
      <c r="P2268" t="str">
        <f>IF(E2268="Souq","sq",IF(E2268="Jumia","Jum",E2268))</f>
        <v>sq</v>
      </c>
      <c r="Q2268">
        <f>VLOOKUP(ecommerce_10000[[#This Row],[City]],F:I,4,FALSE)</f>
        <v>99349.3</v>
      </c>
      <c r="R2268" s="1">
        <f>SUMIF(C:C,ecommerce_10000[[#This Row],[Category]],I:I)</f>
        <v>91504159.730000004</v>
      </c>
      <c r="S2268" s="1">
        <f>SUMIFS(I:I,C:C,C2268)</f>
        <v>91504159.730000004</v>
      </c>
      <c r="T2268" s="1" t="str">
        <f>INDEX(F:F,MATCH(ecommerce_10000[[#This Row],[TotalAmount]],I:I,0))</f>
        <v>Riyadh</v>
      </c>
    </row>
    <row r="2269" spans="1:20" x14ac:dyDescent="0.3">
      <c r="A2269" s="1" t="s">
        <v>2313</v>
      </c>
      <c r="B2269" s="1" t="s">
        <v>30</v>
      </c>
      <c r="C2269" s="1" t="s">
        <v>31</v>
      </c>
      <c r="D2269" s="1" t="s">
        <v>32</v>
      </c>
      <c r="E2269" s="1" t="s">
        <v>16</v>
      </c>
      <c r="F2269" s="1" t="s">
        <v>28</v>
      </c>
      <c r="G2269">
        <v>1293.77</v>
      </c>
      <c r="H2269">
        <v>5</v>
      </c>
      <c r="I2269">
        <v>6468.85</v>
      </c>
      <c r="J2269">
        <v>1.57</v>
      </c>
      <c r="K2269">
        <v>517</v>
      </c>
      <c r="L2269" s="2">
        <v>45630</v>
      </c>
      <c r="O2269" t="str">
        <f>IF(ecommerce_10000[[#This Row],[Platform]]="Souq","sq",ecommerce_10000[[#This Row],[Platform]])</f>
        <v>sq</v>
      </c>
      <c r="P2269" t="str">
        <f>IF(E2269="Souq","sq",IF(E2269="Jumia","Jum",E2269))</f>
        <v>sq</v>
      </c>
      <c r="Q2269">
        <f>VLOOKUP(ecommerce_10000[[#This Row],[City]],F:I,4,FALSE)</f>
        <v>26648.76</v>
      </c>
      <c r="R2269" s="1">
        <f>SUMIF(C:C,ecommerce_10000[[#This Row],[Category]],I:I)</f>
        <v>57542997.559999913</v>
      </c>
      <c r="S2269" s="1">
        <f>SUMIFS(I:I,C:C,C2269)</f>
        <v>57542997.559999913</v>
      </c>
      <c r="T2269" s="1" t="str">
        <f>INDEX(F:F,MATCH(ecommerce_10000[[#This Row],[TotalAmount]],I:I,0))</f>
        <v>Casablanca</v>
      </c>
    </row>
    <row r="2270" spans="1:20" x14ac:dyDescent="0.3">
      <c r="A2270" s="1" t="s">
        <v>2314</v>
      </c>
      <c r="B2270" s="1" t="s">
        <v>25</v>
      </c>
      <c r="C2270" s="1" t="s">
        <v>26</v>
      </c>
      <c r="D2270" s="1" t="s">
        <v>27</v>
      </c>
      <c r="E2270" s="1" t="s">
        <v>16</v>
      </c>
      <c r="F2270" s="1" t="s">
        <v>17</v>
      </c>
      <c r="G2270">
        <v>6193.97</v>
      </c>
      <c r="H2270">
        <v>4</v>
      </c>
      <c r="I2270">
        <v>24775.88</v>
      </c>
      <c r="J2270">
        <v>1.27</v>
      </c>
      <c r="K2270">
        <v>2790</v>
      </c>
      <c r="L2270" s="2">
        <v>45553</v>
      </c>
      <c r="O2270" t="str">
        <f>IF(ecommerce_10000[[#This Row],[Platform]]="Souq","sq",ecommerce_10000[[#This Row],[Platform]])</f>
        <v>sq</v>
      </c>
      <c r="P2270" t="str">
        <f>IF(E2270="Souq","sq",IF(E2270="Jumia","Jum",E2270))</f>
        <v>sq</v>
      </c>
      <c r="Q2270">
        <f>VLOOKUP(ecommerce_10000[[#This Row],[City]],F:I,4,FALSE)</f>
        <v>16284.02</v>
      </c>
      <c r="R2270" s="1">
        <f>SUMIF(C:C,ecommerce_10000[[#This Row],[Category]],I:I)</f>
        <v>29200970.130000021</v>
      </c>
      <c r="S2270" s="1">
        <f>SUMIFS(I:I,C:C,C2270)</f>
        <v>29200970.130000021</v>
      </c>
      <c r="T2270" s="1" t="str">
        <f>INDEX(F:F,MATCH(ecommerce_10000[[#This Row],[TotalAmount]],I:I,0))</f>
        <v>Cairo</v>
      </c>
    </row>
    <row r="2271" spans="1:20" x14ac:dyDescent="0.3">
      <c r="A2271" s="1" t="s">
        <v>2315</v>
      </c>
      <c r="B2271" s="1" t="s">
        <v>30</v>
      </c>
      <c r="C2271" s="1" t="s">
        <v>31</v>
      </c>
      <c r="D2271" s="1" t="s">
        <v>32</v>
      </c>
      <c r="E2271" s="1" t="s">
        <v>22</v>
      </c>
      <c r="F2271" s="1" t="s">
        <v>23</v>
      </c>
      <c r="G2271">
        <v>3080.19</v>
      </c>
      <c r="H2271">
        <v>4</v>
      </c>
      <c r="I2271">
        <v>12320.76</v>
      </c>
      <c r="J2271">
        <v>1.68</v>
      </c>
      <c r="K2271">
        <v>2439</v>
      </c>
      <c r="L2271" s="2">
        <v>45616</v>
      </c>
      <c r="O2271" t="str">
        <f>IF(ecommerce_10000[[#This Row],[Platform]]="Souq","sq",ecommerce_10000[[#This Row],[Platform]])</f>
        <v>Jumia</v>
      </c>
      <c r="P2271" t="str">
        <f>IF(E2271="Souq","sq",IF(E2271="Jumia","Jum",E2271))</f>
        <v>Jum</v>
      </c>
      <c r="Q2271">
        <f>VLOOKUP(ecommerce_10000[[#This Row],[City]],F:I,4,FALSE)</f>
        <v>13290.4</v>
      </c>
      <c r="R2271" s="1">
        <f>SUMIF(C:C,ecommerce_10000[[#This Row],[Category]],I:I)</f>
        <v>57542997.559999913</v>
      </c>
      <c r="S2271" s="1">
        <f>SUMIFS(I:I,C:C,C2271)</f>
        <v>57542997.559999913</v>
      </c>
      <c r="T2271" s="1" t="str">
        <f>INDEX(F:F,MATCH(ecommerce_10000[[#This Row],[TotalAmount]],I:I,0))</f>
        <v>Alexandria</v>
      </c>
    </row>
    <row r="2272" spans="1:20" x14ac:dyDescent="0.3">
      <c r="A2272" s="1" t="s">
        <v>2316</v>
      </c>
      <c r="B2272" s="1" t="s">
        <v>53</v>
      </c>
      <c r="C2272" s="1" t="s">
        <v>31</v>
      </c>
      <c r="D2272" s="1" t="s">
        <v>54</v>
      </c>
      <c r="E2272" s="1" t="s">
        <v>16</v>
      </c>
      <c r="F2272" s="1" t="s">
        <v>40</v>
      </c>
      <c r="G2272">
        <v>17266.28</v>
      </c>
      <c r="H2272">
        <v>1</v>
      </c>
      <c r="I2272">
        <v>17266.28</v>
      </c>
      <c r="J2272">
        <v>2.56</v>
      </c>
      <c r="K2272">
        <v>870</v>
      </c>
      <c r="L2272" s="2">
        <v>45425</v>
      </c>
      <c r="O2272" t="str">
        <f>IF(ecommerce_10000[[#This Row],[Platform]]="Souq","sq",ecommerce_10000[[#This Row],[Platform]])</f>
        <v>sq</v>
      </c>
      <c r="P2272" t="str">
        <f>IF(E2272="Souq","sq",IF(E2272="Jumia","Jum",E2272))</f>
        <v>sq</v>
      </c>
      <c r="Q2272">
        <f>VLOOKUP(ecommerce_10000[[#This Row],[City]],F:I,4,FALSE)</f>
        <v>99349.3</v>
      </c>
      <c r="R2272" s="1">
        <f>SUMIF(C:C,ecommerce_10000[[#This Row],[Category]],I:I)</f>
        <v>57542997.559999913</v>
      </c>
      <c r="S2272" s="1">
        <f>SUMIFS(I:I,C:C,C2272)</f>
        <v>57542997.559999913</v>
      </c>
      <c r="T2272" s="1" t="str">
        <f>INDEX(F:F,MATCH(ecommerce_10000[[#This Row],[TotalAmount]],I:I,0))</f>
        <v>Riyadh</v>
      </c>
    </row>
    <row r="2273" spans="1:20" x14ac:dyDescent="0.3">
      <c r="A2273" s="1" t="s">
        <v>2317</v>
      </c>
      <c r="B2273" s="1" t="s">
        <v>13</v>
      </c>
      <c r="C2273" s="1" t="s">
        <v>14</v>
      </c>
      <c r="D2273" s="1" t="s">
        <v>15</v>
      </c>
      <c r="E2273" s="1" t="s">
        <v>47</v>
      </c>
      <c r="F2273" s="1" t="s">
        <v>33</v>
      </c>
      <c r="G2273">
        <v>11323.35</v>
      </c>
      <c r="H2273">
        <v>5</v>
      </c>
      <c r="I2273">
        <v>56616.75</v>
      </c>
      <c r="J2273">
        <v>3.62</v>
      </c>
      <c r="K2273">
        <v>1127</v>
      </c>
      <c r="L2273" s="2">
        <v>45531</v>
      </c>
      <c r="O2273" t="str">
        <f>IF(ecommerce_10000[[#This Row],[Platform]]="Souq","sq",ecommerce_10000[[#This Row],[Platform]])</f>
        <v>Amazon</v>
      </c>
      <c r="P2273" t="str">
        <f>IF(E2273="Souq","sq",IF(E2273="Jumia","Jum",E2273))</f>
        <v>Amazon</v>
      </c>
      <c r="Q2273">
        <f>VLOOKUP(ecommerce_10000[[#This Row],[City]],F:I,4,FALSE)</f>
        <v>3665.44</v>
      </c>
      <c r="R2273" s="1">
        <f>SUMIF(C:C,ecommerce_10000[[#This Row],[Category]],I:I)</f>
        <v>92327183.770000085</v>
      </c>
      <c r="S2273" s="1">
        <f>SUMIFS(I:I,C:C,C2273)</f>
        <v>92327183.770000085</v>
      </c>
      <c r="T2273" s="1" t="str">
        <f>INDEX(F:F,MATCH(ecommerce_10000[[#This Row],[TotalAmount]],I:I,0))</f>
        <v>Dubai</v>
      </c>
    </row>
    <row r="2274" spans="1:20" x14ac:dyDescent="0.3">
      <c r="A2274" s="1" t="s">
        <v>2318</v>
      </c>
      <c r="B2274" s="1" t="s">
        <v>65</v>
      </c>
      <c r="C2274" s="1" t="s">
        <v>20</v>
      </c>
      <c r="D2274" s="1" t="s">
        <v>66</v>
      </c>
      <c r="E2274" s="1" t="s">
        <v>47</v>
      </c>
      <c r="F2274" s="1" t="s">
        <v>62</v>
      </c>
      <c r="G2274">
        <v>9116.42</v>
      </c>
      <c r="H2274">
        <v>4</v>
      </c>
      <c r="I2274">
        <v>36465.68</v>
      </c>
      <c r="J2274">
        <v>1.1399999999999999</v>
      </c>
      <c r="K2274">
        <v>3715</v>
      </c>
      <c r="L2274" s="2">
        <v>45521</v>
      </c>
      <c r="O2274" t="str">
        <f>IF(ecommerce_10000[[#This Row],[Platform]]="Souq","sq",ecommerce_10000[[#This Row],[Platform]])</f>
        <v>Amazon</v>
      </c>
      <c r="P2274" t="str">
        <f>IF(E2274="Souq","sq",IF(E2274="Jumia","Jum",E2274))</f>
        <v>Amazon</v>
      </c>
      <c r="Q2274">
        <f>VLOOKUP(ecommerce_10000[[#This Row],[City]],F:I,4,FALSE)</f>
        <v>27872.98</v>
      </c>
      <c r="R2274" s="1">
        <f>SUMIF(C:C,ecommerce_10000[[#This Row],[Category]],I:I)</f>
        <v>91504159.730000004</v>
      </c>
      <c r="S2274" s="1">
        <f>SUMIFS(I:I,C:C,C2274)</f>
        <v>91504159.730000004</v>
      </c>
      <c r="T2274" s="1" t="str">
        <f>INDEX(F:F,MATCH(ecommerce_10000[[#This Row],[TotalAmount]],I:I,0))</f>
        <v>Giza</v>
      </c>
    </row>
    <row r="2275" spans="1:20" x14ac:dyDescent="0.3">
      <c r="A2275" s="1" t="s">
        <v>2319</v>
      </c>
      <c r="B2275" s="1" t="s">
        <v>19</v>
      </c>
      <c r="C2275" s="1" t="s">
        <v>20</v>
      </c>
      <c r="D2275" s="1" t="s">
        <v>21</v>
      </c>
      <c r="E2275" s="1" t="s">
        <v>22</v>
      </c>
      <c r="F2275" s="1" t="s">
        <v>40</v>
      </c>
      <c r="G2275">
        <v>7554.94</v>
      </c>
      <c r="H2275">
        <v>5</v>
      </c>
      <c r="I2275">
        <v>37774.699999999997</v>
      </c>
      <c r="J2275">
        <v>1.57</v>
      </c>
      <c r="K2275">
        <v>581</v>
      </c>
      <c r="L2275" s="2">
        <v>45375</v>
      </c>
      <c r="O2275" t="str">
        <f>IF(ecommerce_10000[[#This Row],[Platform]]="Souq","sq",ecommerce_10000[[#This Row],[Platform]])</f>
        <v>Jumia</v>
      </c>
      <c r="P2275" t="str">
        <f>IF(E2275="Souq","sq",IF(E2275="Jumia","Jum",E2275))</f>
        <v>Jum</v>
      </c>
      <c r="Q2275">
        <f>VLOOKUP(ecommerce_10000[[#This Row],[City]],F:I,4,FALSE)</f>
        <v>99349.3</v>
      </c>
      <c r="R2275" s="1">
        <f>SUMIF(C:C,ecommerce_10000[[#This Row],[Category]],I:I)</f>
        <v>91504159.730000004</v>
      </c>
      <c r="S2275" s="1">
        <f>SUMIFS(I:I,C:C,C2275)</f>
        <v>91504159.730000004</v>
      </c>
      <c r="T2275" s="1" t="str">
        <f>INDEX(F:F,MATCH(ecommerce_10000[[#This Row],[TotalAmount]],I:I,0))</f>
        <v>Riyadh</v>
      </c>
    </row>
    <row r="2276" spans="1:20" x14ac:dyDescent="0.3">
      <c r="A2276" s="1" t="s">
        <v>2320</v>
      </c>
      <c r="B2276" s="1" t="s">
        <v>65</v>
      </c>
      <c r="C2276" s="1" t="s">
        <v>20</v>
      </c>
      <c r="D2276" s="1" t="s">
        <v>66</v>
      </c>
      <c r="E2276" s="1" t="s">
        <v>47</v>
      </c>
      <c r="F2276" s="1" t="s">
        <v>28</v>
      </c>
      <c r="G2276">
        <v>16288.4</v>
      </c>
      <c r="H2276">
        <v>4</v>
      </c>
      <c r="I2276">
        <v>65153.599999999999</v>
      </c>
      <c r="J2276">
        <v>4.1399999999999997</v>
      </c>
      <c r="K2276">
        <v>1052</v>
      </c>
      <c r="L2276" s="2">
        <v>45590</v>
      </c>
      <c r="O2276" t="str">
        <f>IF(ecommerce_10000[[#This Row],[Platform]]="Souq","sq",ecommerce_10000[[#This Row],[Platform]])</f>
        <v>Amazon</v>
      </c>
      <c r="P2276" t="str">
        <f>IF(E2276="Souq","sq",IF(E2276="Jumia","Jum",E2276))</f>
        <v>Amazon</v>
      </c>
      <c r="Q2276">
        <f>VLOOKUP(ecommerce_10000[[#This Row],[City]],F:I,4,FALSE)</f>
        <v>26648.76</v>
      </c>
      <c r="R2276" s="1">
        <f>SUMIF(C:C,ecommerce_10000[[#This Row],[Category]],I:I)</f>
        <v>91504159.730000004</v>
      </c>
      <c r="S2276" s="1">
        <f>SUMIFS(I:I,C:C,C2276)</f>
        <v>91504159.730000004</v>
      </c>
      <c r="T2276" s="1" t="str">
        <f>INDEX(F:F,MATCH(ecommerce_10000[[#This Row],[TotalAmount]],I:I,0))</f>
        <v>Casablanca</v>
      </c>
    </row>
    <row r="2277" spans="1:20" x14ac:dyDescent="0.3">
      <c r="A2277" s="1" t="s">
        <v>2321</v>
      </c>
      <c r="B2277" s="1" t="s">
        <v>43</v>
      </c>
      <c r="C2277" s="1" t="s">
        <v>44</v>
      </c>
      <c r="D2277" s="1" t="s">
        <v>45</v>
      </c>
      <c r="E2277" s="1" t="s">
        <v>16</v>
      </c>
      <c r="F2277" s="1" t="s">
        <v>17</v>
      </c>
      <c r="G2277">
        <v>18239.84</v>
      </c>
      <c r="H2277">
        <v>5</v>
      </c>
      <c r="I2277">
        <v>91199.2</v>
      </c>
      <c r="J2277">
        <v>3.95</v>
      </c>
      <c r="K2277">
        <v>2936</v>
      </c>
      <c r="L2277" s="2">
        <v>45318</v>
      </c>
      <c r="O2277" t="str">
        <f>IF(ecommerce_10000[[#This Row],[Platform]]="Souq","sq",ecommerce_10000[[#This Row],[Platform]])</f>
        <v>sq</v>
      </c>
      <c r="P2277" t="str">
        <f>IF(E2277="Souq","sq",IF(E2277="Jumia","Jum",E2277))</f>
        <v>sq</v>
      </c>
      <c r="Q2277">
        <f>VLOOKUP(ecommerce_10000[[#This Row],[City]],F:I,4,FALSE)</f>
        <v>16284.02</v>
      </c>
      <c r="R2277" s="1">
        <f>SUMIF(C:C,ecommerce_10000[[#This Row],[Category]],I:I)</f>
        <v>31420413.200000018</v>
      </c>
      <c r="S2277" s="1">
        <f>SUMIFS(I:I,C:C,C2277)</f>
        <v>31420413.200000018</v>
      </c>
      <c r="T2277" s="1" t="str">
        <f>INDEX(F:F,MATCH(ecommerce_10000[[#This Row],[TotalAmount]],I:I,0))</f>
        <v>Cairo</v>
      </c>
    </row>
    <row r="2278" spans="1:20" x14ac:dyDescent="0.3">
      <c r="A2278" s="1" t="s">
        <v>2322</v>
      </c>
      <c r="B2278" s="1" t="s">
        <v>35</v>
      </c>
      <c r="C2278" s="1" t="s">
        <v>14</v>
      </c>
      <c r="D2278" s="1" t="s">
        <v>36</v>
      </c>
      <c r="E2278" s="1" t="s">
        <v>47</v>
      </c>
      <c r="F2278" s="1" t="s">
        <v>40</v>
      </c>
      <c r="G2278">
        <v>6118.55</v>
      </c>
      <c r="H2278">
        <v>5</v>
      </c>
      <c r="I2278">
        <v>30592.75</v>
      </c>
      <c r="J2278">
        <v>4.28</v>
      </c>
      <c r="K2278">
        <v>2481</v>
      </c>
      <c r="L2278" s="2">
        <v>45564</v>
      </c>
      <c r="O2278" t="str">
        <f>IF(ecommerce_10000[[#This Row],[Platform]]="Souq","sq",ecommerce_10000[[#This Row],[Platform]])</f>
        <v>Amazon</v>
      </c>
      <c r="P2278" t="str">
        <f>IF(E2278="Souq","sq",IF(E2278="Jumia","Jum",E2278))</f>
        <v>Amazon</v>
      </c>
      <c r="Q2278">
        <f>VLOOKUP(ecommerce_10000[[#This Row],[City]],F:I,4,FALSE)</f>
        <v>99349.3</v>
      </c>
      <c r="R2278" s="1">
        <f>SUMIF(C:C,ecommerce_10000[[#This Row],[Category]],I:I)</f>
        <v>92327183.770000085</v>
      </c>
      <c r="S2278" s="1">
        <f>SUMIFS(I:I,C:C,C2278)</f>
        <v>92327183.770000085</v>
      </c>
      <c r="T2278" s="1" t="str">
        <f>INDEX(F:F,MATCH(ecommerce_10000[[#This Row],[TotalAmount]],I:I,0))</f>
        <v>Riyadh</v>
      </c>
    </row>
    <row r="2279" spans="1:20" x14ac:dyDescent="0.3">
      <c r="A2279" s="1" t="s">
        <v>2323</v>
      </c>
      <c r="B2279" s="1" t="s">
        <v>35</v>
      </c>
      <c r="C2279" s="1" t="s">
        <v>14</v>
      </c>
      <c r="D2279" s="1" t="s">
        <v>36</v>
      </c>
      <c r="E2279" s="1" t="s">
        <v>47</v>
      </c>
      <c r="F2279" s="1" t="s">
        <v>33</v>
      </c>
      <c r="G2279">
        <v>13561.85</v>
      </c>
      <c r="H2279">
        <v>3</v>
      </c>
      <c r="I2279">
        <v>40685.550000000003</v>
      </c>
      <c r="J2279">
        <v>4.3</v>
      </c>
      <c r="K2279">
        <v>2352</v>
      </c>
      <c r="L2279" s="2">
        <v>45390</v>
      </c>
      <c r="O2279" t="str">
        <f>IF(ecommerce_10000[[#This Row],[Platform]]="Souq","sq",ecommerce_10000[[#This Row],[Platform]])</f>
        <v>Amazon</v>
      </c>
      <c r="P2279" t="str">
        <f>IF(E2279="Souq","sq",IF(E2279="Jumia","Jum",E2279))</f>
        <v>Amazon</v>
      </c>
      <c r="Q2279">
        <f>VLOOKUP(ecommerce_10000[[#This Row],[City]],F:I,4,FALSE)</f>
        <v>3665.44</v>
      </c>
      <c r="R2279" s="1">
        <f>SUMIF(C:C,ecommerce_10000[[#This Row],[Category]],I:I)</f>
        <v>92327183.770000085</v>
      </c>
      <c r="S2279" s="1">
        <f>SUMIFS(I:I,C:C,C2279)</f>
        <v>92327183.770000085</v>
      </c>
      <c r="T2279" s="1" t="str">
        <f>INDEX(F:F,MATCH(ecommerce_10000[[#This Row],[TotalAmount]],I:I,0))</f>
        <v>Dubai</v>
      </c>
    </row>
    <row r="2280" spans="1:20" x14ac:dyDescent="0.3">
      <c r="A2280" s="1" t="s">
        <v>2324</v>
      </c>
      <c r="B2280" s="1" t="s">
        <v>19</v>
      </c>
      <c r="C2280" s="1" t="s">
        <v>20</v>
      </c>
      <c r="D2280" s="1" t="s">
        <v>21</v>
      </c>
      <c r="E2280" s="1" t="s">
        <v>22</v>
      </c>
      <c r="F2280" s="1" t="s">
        <v>40</v>
      </c>
      <c r="G2280">
        <v>8933.73</v>
      </c>
      <c r="H2280">
        <v>4</v>
      </c>
      <c r="I2280">
        <v>35734.92</v>
      </c>
      <c r="J2280">
        <v>2.72</v>
      </c>
      <c r="K2280">
        <v>2243</v>
      </c>
      <c r="L2280" s="2">
        <v>45399</v>
      </c>
      <c r="O2280" t="str">
        <f>IF(ecommerce_10000[[#This Row],[Platform]]="Souq","sq",ecommerce_10000[[#This Row],[Platform]])</f>
        <v>Jumia</v>
      </c>
      <c r="P2280" t="str">
        <f>IF(E2280="Souq","sq",IF(E2280="Jumia","Jum",E2280))</f>
        <v>Jum</v>
      </c>
      <c r="Q2280">
        <f>VLOOKUP(ecommerce_10000[[#This Row],[City]],F:I,4,FALSE)</f>
        <v>99349.3</v>
      </c>
      <c r="R2280" s="1">
        <f>SUMIF(C:C,ecommerce_10000[[#This Row],[Category]],I:I)</f>
        <v>91504159.730000004</v>
      </c>
      <c r="S2280" s="1">
        <f>SUMIFS(I:I,C:C,C2280)</f>
        <v>91504159.730000004</v>
      </c>
      <c r="T2280" s="1" t="str">
        <f>INDEX(F:F,MATCH(ecommerce_10000[[#This Row],[TotalAmount]],I:I,0))</f>
        <v>Riyadh</v>
      </c>
    </row>
    <row r="2281" spans="1:20" x14ac:dyDescent="0.3">
      <c r="A2281" s="1" t="s">
        <v>2325</v>
      </c>
      <c r="B2281" s="1" t="s">
        <v>38</v>
      </c>
      <c r="C2281" s="1" t="s">
        <v>20</v>
      </c>
      <c r="D2281" s="1" t="s">
        <v>39</v>
      </c>
      <c r="E2281" s="1" t="s">
        <v>47</v>
      </c>
      <c r="F2281" s="1" t="s">
        <v>33</v>
      </c>
      <c r="G2281">
        <v>16414.580000000002</v>
      </c>
      <c r="H2281">
        <v>3</v>
      </c>
      <c r="I2281">
        <v>49243.74</v>
      </c>
      <c r="J2281">
        <v>2.17</v>
      </c>
      <c r="K2281">
        <v>1663</v>
      </c>
      <c r="L2281" s="2">
        <v>45539</v>
      </c>
      <c r="O2281" t="str">
        <f>IF(ecommerce_10000[[#This Row],[Platform]]="Souq","sq",ecommerce_10000[[#This Row],[Platform]])</f>
        <v>Amazon</v>
      </c>
      <c r="P2281" t="str">
        <f>IF(E2281="Souq","sq",IF(E2281="Jumia","Jum",E2281))</f>
        <v>Amazon</v>
      </c>
      <c r="Q2281">
        <f>VLOOKUP(ecommerce_10000[[#This Row],[City]],F:I,4,FALSE)</f>
        <v>3665.44</v>
      </c>
      <c r="R2281" s="1">
        <f>SUMIF(C:C,ecommerce_10000[[#This Row],[Category]],I:I)</f>
        <v>91504159.730000004</v>
      </c>
      <c r="S2281" s="1">
        <f>SUMIFS(I:I,C:C,C2281)</f>
        <v>91504159.730000004</v>
      </c>
      <c r="T2281" s="1" t="str">
        <f>INDEX(F:F,MATCH(ecommerce_10000[[#This Row],[TotalAmount]],I:I,0))</f>
        <v>Dubai</v>
      </c>
    </row>
    <row r="2282" spans="1:20" x14ac:dyDescent="0.3">
      <c r="A2282" s="1" t="s">
        <v>2326</v>
      </c>
      <c r="B2282" s="1" t="s">
        <v>30</v>
      </c>
      <c r="C2282" s="1" t="s">
        <v>31</v>
      </c>
      <c r="D2282" s="1" t="s">
        <v>32</v>
      </c>
      <c r="E2282" s="1" t="s">
        <v>47</v>
      </c>
      <c r="F2282" s="1" t="s">
        <v>62</v>
      </c>
      <c r="G2282">
        <v>7371.92</v>
      </c>
      <c r="H2282">
        <v>3</v>
      </c>
      <c r="I2282">
        <v>22115.759999999998</v>
      </c>
      <c r="J2282">
        <v>1.18</v>
      </c>
      <c r="K2282">
        <v>2525</v>
      </c>
      <c r="L2282" s="2">
        <v>45485</v>
      </c>
      <c r="O2282" t="str">
        <f>IF(ecommerce_10000[[#This Row],[Platform]]="Souq","sq",ecommerce_10000[[#This Row],[Platform]])</f>
        <v>Amazon</v>
      </c>
      <c r="P2282" t="str">
        <f>IF(E2282="Souq","sq",IF(E2282="Jumia","Jum",E2282))</f>
        <v>Amazon</v>
      </c>
      <c r="Q2282">
        <f>VLOOKUP(ecommerce_10000[[#This Row],[City]],F:I,4,FALSE)</f>
        <v>27872.98</v>
      </c>
      <c r="R2282" s="1">
        <f>SUMIF(C:C,ecommerce_10000[[#This Row],[Category]],I:I)</f>
        <v>57542997.559999913</v>
      </c>
      <c r="S2282" s="1">
        <f>SUMIFS(I:I,C:C,C2282)</f>
        <v>57542997.559999913</v>
      </c>
      <c r="T2282" s="1" t="str">
        <f>INDEX(F:F,MATCH(ecommerce_10000[[#This Row],[TotalAmount]],I:I,0))</f>
        <v>Giza</v>
      </c>
    </row>
    <row r="2283" spans="1:20" x14ac:dyDescent="0.3">
      <c r="A2283" s="1" t="s">
        <v>2327</v>
      </c>
      <c r="B2283" s="1" t="s">
        <v>43</v>
      </c>
      <c r="C2283" s="1" t="s">
        <v>44</v>
      </c>
      <c r="D2283" s="1" t="s">
        <v>45</v>
      </c>
      <c r="E2283" s="1" t="s">
        <v>22</v>
      </c>
      <c r="F2283" s="1" t="s">
        <v>17</v>
      </c>
      <c r="G2283">
        <v>5066.2299999999996</v>
      </c>
      <c r="H2283">
        <v>1</v>
      </c>
      <c r="I2283">
        <v>5066.2299999999996</v>
      </c>
      <c r="J2283">
        <v>1.58</v>
      </c>
      <c r="K2283">
        <v>4137</v>
      </c>
      <c r="L2283" s="2">
        <v>45635</v>
      </c>
      <c r="O2283" t="str">
        <f>IF(ecommerce_10000[[#This Row],[Platform]]="Souq","sq",ecommerce_10000[[#This Row],[Platform]])</f>
        <v>Jumia</v>
      </c>
      <c r="P2283" t="str">
        <f>IF(E2283="Souq","sq",IF(E2283="Jumia","Jum",E2283))</f>
        <v>Jum</v>
      </c>
      <c r="Q2283">
        <f>VLOOKUP(ecommerce_10000[[#This Row],[City]],F:I,4,FALSE)</f>
        <v>16284.02</v>
      </c>
      <c r="R2283" s="1">
        <f>SUMIF(C:C,ecommerce_10000[[#This Row],[Category]],I:I)</f>
        <v>31420413.200000018</v>
      </c>
      <c r="S2283" s="1">
        <f>SUMIFS(I:I,C:C,C2283)</f>
        <v>31420413.200000018</v>
      </c>
      <c r="T2283" s="1" t="str">
        <f>INDEX(F:F,MATCH(ecommerce_10000[[#This Row],[TotalAmount]],I:I,0))</f>
        <v>Cairo</v>
      </c>
    </row>
    <row r="2284" spans="1:20" x14ac:dyDescent="0.3">
      <c r="A2284" s="1" t="s">
        <v>2328</v>
      </c>
      <c r="B2284" s="1" t="s">
        <v>49</v>
      </c>
      <c r="C2284" s="1" t="s">
        <v>14</v>
      </c>
      <c r="D2284" s="1" t="s">
        <v>50</v>
      </c>
      <c r="E2284" s="1" t="s">
        <v>22</v>
      </c>
      <c r="F2284" s="1" t="s">
        <v>62</v>
      </c>
      <c r="G2284">
        <v>3486.38</v>
      </c>
      <c r="H2284">
        <v>4</v>
      </c>
      <c r="I2284">
        <v>13945.52</v>
      </c>
      <c r="J2284">
        <v>1.22</v>
      </c>
      <c r="K2284">
        <v>4643</v>
      </c>
      <c r="L2284" s="2">
        <v>45637</v>
      </c>
      <c r="O2284" t="str">
        <f>IF(ecommerce_10000[[#This Row],[Platform]]="Souq","sq",ecommerce_10000[[#This Row],[Platform]])</f>
        <v>Jumia</v>
      </c>
      <c r="P2284" t="str">
        <f>IF(E2284="Souq","sq",IF(E2284="Jumia","Jum",E2284))</f>
        <v>Jum</v>
      </c>
      <c r="Q2284">
        <f>VLOOKUP(ecommerce_10000[[#This Row],[City]],F:I,4,FALSE)</f>
        <v>27872.98</v>
      </c>
      <c r="R2284" s="1">
        <f>SUMIF(C:C,ecommerce_10000[[#This Row],[Category]],I:I)</f>
        <v>92327183.770000085</v>
      </c>
      <c r="S2284" s="1">
        <f>SUMIFS(I:I,C:C,C2284)</f>
        <v>92327183.770000085</v>
      </c>
      <c r="T2284" s="1" t="str">
        <f>INDEX(F:F,MATCH(ecommerce_10000[[#This Row],[TotalAmount]],I:I,0))</f>
        <v>Giza</v>
      </c>
    </row>
    <row r="2285" spans="1:20" x14ac:dyDescent="0.3">
      <c r="A2285" s="1" t="s">
        <v>2329</v>
      </c>
      <c r="B2285" s="1" t="s">
        <v>53</v>
      </c>
      <c r="C2285" s="1" t="s">
        <v>31</v>
      </c>
      <c r="D2285" s="1" t="s">
        <v>54</v>
      </c>
      <c r="E2285" s="1" t="s">
        <v>22</v>
      </c>
      <c r="F2285" s="1" t="s">
        <v>23</v>
      </c>
      <c r="G2285">
        <v>9046.16</v>
      </c>
      <c r="H2285">
        <v>2</v>
      </c>
      <c r="I2285">
        <v>18092.32</v>
      </c>
      <c r="J2285">
        <v>3.38</v>
      </c>
      <c r="K2285">
        <v>1316</v>
      </c>
      <c r="L2285" s="2">
        <v>45490</v>
      </c>
      <c r="O2285" t="str">
        <f>IF(ecommerce_10000[[#This Row],[Platform]]="Souq","sq",ecommerce_10000[[#This Row],[Platform]])</f>
        <v>Jumia</v>
      </c>
      <c r="P2285" t="str">
        <f>IF(E2285="Souq","sq",IF(E2285="Jumia","Jum",E2285))</f>
        <v>Jum</v>
      </c>
      <c r="Q2285">
        <f>VLOOKUP(ecommerce_10000[[#This Row],[City]],F:I,4,FALSE)</f>
        <v>13290.4</v>
      </c>
      <c r="R2285" s="1">
        <f>SUMIF(C:C,ecommerce_10000[[#This Row],[Category]],I:I)</f>
        <v>57542997.559999913</v>
      </c>
      <c r="S2285" s="1">
        <f>SUMIFS(I:I,C:C,C2285)</f>
        <v>57542997.559999913</v>
      </c>
      <c r="T2285" s="1" t="str">
        <f>INDEX(F:F,MATCH(ecommerce_10000[[#This Row],[TotalAmount]],I:I,0))</f>
        <v>Alexandria</v>
      </c>
    </row>
    <row r="2286" spans="1:20" x14ac:dyDescent="0.3">
      <c r="A2286" s="1" t="s">
        <v>2330</v>
      </c>
      <c r="B2286" s="1" t="s">
        <v>19</v>
      </c>
      <c r="C2286" s="1" t="s">
        <v>20</v>
      </c>
      <c r="D2286" s="1" t="s">
        <v>21</v>
      </c>
      <c r="E2286" s="1" t="s">
        <v>16</v>
      </c>
      <c r="F2286" s="1" t="s">
        <v>62</v>
      </c>
      <c r="G2286">
        <v>9383.1200000000008</v>
      </c>
      <c r="H2286">
        <v>4</v>
      </c>
      <c r="I2286">
        <v>37532.480000000003</v>
      </c>
      <c r="J2286">
        <v>4</v>
      </c>
      <c r="K2286">
        <v>3362</v>
      </c>
      <c r="L2286" s="2">
        <v>45506</v>
      </c>
      <c r="O2286" t="str">
        <f>IF(ecommerce_10000[[#This Row],[Platform]]="Souq","sq",ecommerce_10000[[#This Row],[Platform]])</f>
        <v>sq</v>
      </c>
      <c r="P2286" t="str">
        <f>IF(E2286="Souq","sq",IF(E2286="Jumia","Jum",E2286))</f>
        <v>sq</v>
      </c>
      <c r="Q2286">
        <f>VLOOKUP(ecommerce_10000[[#This Row],[City]],F:I,4,FALSE)</f>
        <v>27872.98</v>
      </c>
      <c r="R2286" s="1">
        <f>SUMIF(C:C,ecommerce_10000[[#This Row],[Category]],I:I)</f>
        <v>91504159.730000004</v>
      </c>
      <c r="S2286" s="1">
        <f>SUMIFS(I:I,C:C,C2286)</f>
        <v>91504159.730000004</v>
      </c>
      <c r="T2286" s="1" t="str">
        <f>INDEX(F:F,MATCH(ecommerce_10000[[#This Row],[TotalAmount]],I:I,0))</f>
        <v>Giza</v>
      </c>
    </row>
    <row r="2287" spans="1:20" x14ac:dyDescent="0.3">
      <c r="A2287" s="1" t="s">
        <v>2331</v>
      </c>
      <c r="B2287" s="1" t="s">
        <v>13</v>
      </c>
      <c r="C2287" s="1" t="s">
        <v>14</v>
      </c>
      <c r="D2287" s="1" t="s">
        <v>15</v>
      </c>
      <c r="E2287" s="1" t="s">
        <v>47</v>
      </c>
      <c r="F2287" s="1" t="s">
        <v>40</v>
      </c>
      <c r="G2287">
        <v>13680.98</v>
      </c>
      <c r="H2287">
        <v>3</v>
      </c>
      <c r="I2287">
        <v>41042.94</v>
      </c>
      <c r="J2287">
        <v>2.2999999999999998</v>
      </c>
      <c r="K2287">
        <v>972</v>
      </c>
      <c r="L2287" s="2">
        <v>45318</v>
      </c>
      <c r="O2287" t="str">
        <f>IF(ecommerce_10000[[#This Row],[Platform]]="Souq","sq",ecommerce_10000[[#This Row],[Platform]])</f>
        <v>Amazon</v>
      </c>
      <c r="P2287" t="str">
        <f>IF(E2287="Souq","sq",IF(E2287="Jumia","Jum",E2287))</f>
        <v>Amazon</v>
      </c>
      <c r="Q2287">
        <f>VLOOKUP(ecommerce_10000[[#This Row],[City]],F:I,4,FALSE)</f>
        <v>99349.3</v>
      </c>
      <c r="R2287" s="1">
        <f>SUMIF(C:C,ecommerce_10000[[#This Row],[Category]],I:I)</f>
        <v>92327183.770000085</v>
      </c>
      <c r="S2287" s="1">
        <f>SUMIFS(I:I,C:C,C2287)</f>
        <v>92327183.770000085</v>
      </c>
      <c r="T2287" s="1" t="str">
        <f>INDEX(F:F,MATCH(ecommerce_10000[[#This Row],[TotalAmount]],I:I,0))</f>
        <v>Riyadh</v>
      </c>
    </row>
    <row r="2288" spans="1:20" x14ac:dyDescent="0.3">
      <c r="A2288" s="1" t="s">
        <v>2332</v>
      </c>
      <c r="B2288" s="1" t="s">
        <v>13</v>
      </c>
      <c r="C2288" s="1" t="s">
        <v>14</v>
      </c>
      <c r="D2288" s="1" t="s">
        <v>15</v>
      </c>
      <c r="E2288" s="1" t="s">
        <v>22</v>
      </c>
      <c r="F2288" s="1" t="s">
        <v>40</v>
      </c>
      <c r="G2288">
        <v>3377.85</v>
      </c>
      <c r="H2288">
        <v>5</v>
      </c>
      <c r="I2288">
        <v>16889.25</v>
      </c>
      <c r="J2288">
        <v>4.54</v>
      </c>
      <c r="K2288">
        <v>588</v>
      </c>
      <c r="L2288" s="2">
        <v>45468</v>
      </c>
      <c r="O2288" t="str">
        <f>IF(ecommerce_10000[[#This Row],[Platform]]="Souq","sq",ecommerce_10000[[#This Row],[Platform]])</f>
        <v>Jumia</v>
      </c>
      <c r="P2288" t="str">
        <f>IF(E2288="Souq","sq",IF(E2288="Jumia","Jum",E2288))</f>
        <v>Jum</v>
      </c>
      <c r="Q2288">
        <f>VLOOKUP(ecommerce_10000[[#This Row],[City]],F:I,4,FALSE)</f>
        <v>99349.3</v>
      </c>
      <c r="R2288" s="1">
        <f>SUMIF(C:C,ecommerce_10000[[#This Row],[Category]],I:I)</f>
        <v>92327183.770000085</v>
      </c>
      <c r="S2288" s="1">
        <f>SUMIFS(I:I,C:C,C2288)</f>
        <v>92327183.770000085</v>
      </c>
      <c r="T2288" s="1" t="str">
        <f>INDEX(F:F,MATCH(ecommerce_10000[[#This Row],[TotalAmount]],I:I,0))</f>
        <v>Riyadh</v>
      </c>
    </row>
    <row r="2289" spans="1:20" x14ac:dyDescent="0.3">
      <c r="A2289" s="1" t="s">
        <v>2333</v>
      </c>
      <c r="B2289" s="1" t="s">
        <v>49</v>
      </c>
      <c r="C2289" s="1" t="s">
        <v>14</v>
      </c>
      <c r="D2289" s="1" t="s">
        <v>50</v>
      </c>
      <c r="E2289" s="1" t="s">
        <v>16</v>
      </c>
      <c r="F2289" s="1" t="s">
        <v>23</v>
      </c>
      <c r="G2289">
        <v>11700.1</v>
      </c>
      <c r="H2289">
        <v>1</v>
      </c>
      <c r="I2289">
        <v>11700.1</v>
      </c>
      <c r="J2289">
        <v>2.46</v>
      </c>
      <c r="K2289">
        <v>3847</v>
      </c>
      <c r="L2289" s="2">
        <v>45543</v>
      </c>
      <c r="O2289" t="str">
        <f>IF(ecommerce_10000[[#This Row],[Platform]]="Souq","sq",ecommerce_10000[[#This Row],[Platform]])</f>
        <v>sq</v>
      </c>
      <c r="P2289" t="str">
        <f>IF(E2289="Souq","sq",IF(E2289="Jumia","Jum",E2289))</f>
        <v>sq</v>
      </c>
      <c r="Q2289">
        <f>VLOOKUP(ecommerce_10000[[#This Row],[City]],F:I,4,FALSE)</f>
        <v>13290.4</v>
      </c>
      <c r="R2289" s="1">
        <f>SUMIF(C:C,ecommerce_10000[[#This Row],[Category]],I:I)</f>
        <v>92327183.770000085</v>
      </c>
      <c r="S2289" s="1">
        <f>SUMIFS(I:I,C:C,C2289)</f>
        <v>92327183.770000085</v>
      </c>
      <c r="T2289" s="1" t="str">
        <f>INDEX(F:F,MATCH(ecommerce_10000[[#This Row],[TotalAmount]],I:I,0))</f>
        <v>Alexandria</v>
      </c>
    </row>
    <row r="2290" spans="1:20" x14ac:dyDescent="0.3">
      <c r="A2290" s="1" t="s">
        <v>2334</v>
      </c>
      <c r="B2290" s="1" t="s">
        <v>49</v>
      </c>
      <c r="C2290" s="1" t="s">
        <v>14</v>
      </c>
      <c r="D2290" s="1" t="s">
        <v>50</v>
      </c>
      <c r="E2290" s="1" t="s">
        <v>47</v>
      </c>
      <c r="F2290" s="1" t="s">
        <v>23</v>
      </c>
      <c r="G2290">
        <v>17216.669999999998</v>
      </c>
      <c r="H2290">
        <v>4</v>
      </c>
      <c r="I2290">
        <v>68866.679999999993</v>
      </c>
      <c r="J2290">
        <v>4.57</v>
      </c>
      <c r="K2290">
        <v>2959</v>
      </c>
      <c r="L2290" s="2">
        <v>45482</v>
      </c>
      <c r="O2290" t="str">
        <f>IF(ecommerce_10000[[#This Row],[Platform]]="Souq","sq",ecommerce_10000[[#This Row],[Platform]])</f>
        <v>Amazon</v>
      </c>
      <c r="P2290" t="str">
        <f>IF(E2290="Souq","sq",IF(E2290="Jumia","Jum",E2290))</f>
        <v>Amazon</v>
      </c>
      <c r="Q2290">
        <f>VLOOKUP(ecommerce_10000[[#This Row],[City]],F:I,4,FALSE)</f>
        <v>13290.4</v>
      </c>
      <c r="R2290" s="1">
        <f>SUMIF(C:C,ecommerce_10000[[#This Row],[Category]],I:I)</f>
        <v>92327183.770000085</v>
      </c>
      <c r="S2290" s="1">
        <f>SUMIFS(I:I,C:C,C2290)</f>
        <v>92327183.770000085</v>
      </c>
      <c r="T2290" s="1" t="str">
        <f>INDEX(F:F,MATCH(ecommerce_10000[[#This Row],[TotalAmount]],I:I,0))</f>
        <v>Alexandria</v>
      </c>
    </row>
    <row r="2291" spans="1:20" x14ac:dyDescent="0.3">
      <c r="A2291" s="1" t="s">
        <v>2335</v>
      </c>
      <c r="B2291" s="1" t="s">
        <v>43</v>
      </c>
      <c r="C2291" s="1" t="s">
        <v>44</v>
      </c>
      <c r="D2291" s="1" t="s">
        <v>45</v>
      </c>
      <c r="E2291" s="1" t="s">
        <v>16</v>
      </c>
      <c r="F2291" s="1" t="s">
        <v>40</v>
      </c>
      <c r="G2291">
        <v>13400.97</v>
      </c>
      <c r="H2291">
        <v>2</v>
      </c>
      <c r="I2291">
        <v>26801.94</v>
      </c>
      <c r="J2291">
        <v>4.84</v>
      </c>
      <c r="K2291">
        <v>1012</v>
      </c>
      <c r="L2291" s="2">
        <v>45642</v>
      </c>
      <c r="O2291" t="str">
        <f>IF(ecommerce_10000[[#This Row],[Platform]]="Souq","sq",ecommerce_10000[[#This Row],[Platform]])</f>
        <v>sq</v>
      </c>
      <c r="P2291" t="str">
        <f>IF(E2291="Souq","sq",IF(E2291="Jumia","Jum",E2291))</f>
        <v>sq</v>
      </c>
      <c r="Q2291">
        <f>VLOOKUP(ecommerce_10000[[#This Row],[City]],F:I,4,FALSE)</f>
        <v>99349.3</v>
      </c>
      <c r="R2291" s="1">
        <f>SUMIF(C:C,ecommerce_10000[[#This Row],[Category]],I:I)</f>
        <v>31420413.200000018</v>
      </c>
      <c r="S2291" s="1">
        <f>SUMIFS(I:I,C:C,C2291)</f>
        <v>31420413.200000018</v>
      </c>
      <c r="T2291" s="1" t="str">
        <f>INDEX(F:F,MATCH(ecommerce_10000[[#This Row],[TotalAmount]],I:I,0))</f>
        <v>Riyadh</v>
      </c>
    </row>
    <row r="2292" spans="1:20" x14ac:dyDescent="0.3">
      <c r="A2292" s="1" t="s">
        <v>2336</v>
      </c>
      <c r="B2292" s="1" t="s">
        <v>30</v>
      </c>
      <c r="C2292" s="1" t="s">
        <v>31</v>
      </c>
      <c r="D2292" s="1" t="s">
        <v>32</v>
      </c>
      <c r="E2292" s="1" t="s">
        <v>22</v>
      </c>
      <c r="F2292" s="1" t="s">
        <v>62</v>
      </c>
      <c r="G2292">
        <v>18170.09</v>
      </c>
      <c r="H2292">
        <v>1</v>
      </c>
      <c r="I2292">
        <v>18170.09</v>
      </c>
      <c r="J2292">
        <v>2.12</v>
      </c>
      <c r="K2292">
        <v>4809</v>
      </c>
      <c r="L2292" s="2">
        <v>45643</v>
      </c>
      <c r="O2292" t="str">
        <f>IF(ecommerce_10000[[#This Row],[Platform]]="Souq","sq",ecommerce_10000[[#This Row],[Platform]])</f>
        <v>Jumia</v>
      </c>
      <c r="P2292" t="str">
        <f>IF(E2292="Souq","sq",IF(E2292="Jumia","Jum",E2292))</f>
        <v>Jum</v>
      </c>
      <c r="Q2292">
        <f>VLOOKUP(ecommerce_10000[[#This Row],[City]],F:I,4,FALSE)</f>
        <v>27872.98</v>
      </c>
      <c r="R2292" s="1">
        <f>SUMIF(C:C,ecommerce_10000[[#This Row],[Category]],I:I)</f>
        <v>57542997.559999913</v>
      </c>
      <c r="S2292" s="1">
        <f>SUMIFS(I:I,C:C,C2292)</f>
        <v>57542997.559999913</v>
      </c>
      <c r="T2292" s="1" t="str">
        <f>INDEX(F:F,MATCH(ecommerce_10000[[#This Row],[TotalAmount]],I:I,0))</f>
        <v>Giza</v>
      </c>
    </row>
    <row r="2293" spans="1:20" x14ac:dyDescent="0.3">
      <c r="A2293" s="1" t="s">
        <v>2337</v>
      </c>
      <c r="B2293" s="1" t="s">
        <v>19</v>
      </c>
      <c r="C2293" s="1" t="s">
        <v>20</v>
      </c>
      <c r="D2293" s="1" t="s">
        <v>21</v>
      </c>
      <c r="E2293" s="1" t="s">
        <v>22</v>
      </c>
      <c r="F2293" s="1" t="s">
        <v>17</v>
      </c>
      <c r="G2293">
        <v>10027.84</v>
      </c>
      <c r="H2293">
        <v>2</v>
      </c>
      <c r="I2293">
        <v>20055.68</v>
      </c>
      <c r="J2293">
        <v>2.13</v>
      </c>
      <c r="K2293">
        <v>279</v>
      </c>
      <c r="L2293" s="2">
        <v>45601</v>
      </c>
      <c r="O2293" t="str">
        <f>IF(ecommerce_10000[[#This Row],[Platform]]="Souq","sq",ecommerce_10000[[#This Row],[Platform]])</f>
        <v>Jumia</v>
      </c>
      <c r="P2293" t="str">
        <f>IF(E2293="Souq","sq",IF(E2293="Jumia","Jum",E2293))</f>
        <v>Jum</v>
      </c>
      <c r="Q2293">
        <f>VLOOKUP(ecommerce_10000[[#This Row],[City]],F:I,4,FALSE)</f>
        <v>16284.02</v>
      </c>
      <c r="R2293" s="1">
        <f>SUMIF(C:C,ecommerce_10000[[#This Row],[Category]],I:I)</f>
        <v>91504159.730000004</v>
      </c>
      <c r="S2293" s="1">
        <f>SUMIFS(I:I,C:C,C2293)</f>
        <v>91504159.730000004</v>
      </c>
      <c r="T2293" s="1" t="str">
        <f>INDEX(F:F,MATCH(ecommerce_10000[[#This Row],[TotalAmount]],I:I,0))</f>
        <v>Cairo</v>
      </c>
    </row>
    <row r="2294" spans="1:20" x14ac:dyDescent="0.3">
      <c r="A2294" s="1" t="s">
        <v>2338</v>
      </c>
      <c r="B2294" s="1" t="s">
        <v>19</v>
      </c>
      <c r="C2294" s="1" t="s">
        <v>20</v>
      </c>
      <c r="D2294" s="1" t="s">
        <v>21</v>
      </c>
      <c r="E2294" s="1" t="s">
        <v>47</v>
      </c>
      <c r="F2294" s="1" t="s">
        <v>28</v>
      </c>
      <c r="G2294">
        <v>5073.22</v>
      </c>
      <c r="H2294">
        <v>4</v>
      </c>
      <c r="I2294">
        <v>20292.88</v>
      </c>
      <c r="J2294">
        <v>3.35</v>
      </c>
      <c r="K2294">
        <v>3259</v>
      </c>
      <c r="L2294" s="2">
        <v>45294</v>
      </c>
      <c r="O2294" t="str">
        <f>IF(ecommerce_10000[[#This Row],[Platform]]="Souq","sq",ecommerce_10000[[#This Row],[Platform]])</f>
        <v>Amazon</v>
      </c>
      <c r="P2294" t="str">
        <f>IF(E2294="Souq","sq",IF(E2294="Jumia","Jum",E2294))</f>
        <v>Amazon</v>
      </c>
      <c r="Q2294">
        <f>VLOOKUP(ecommerce_10000[[#This Row],[City]],F:I,4,FALSE)</f>
        <v>26648.76</v>
      </c>
      <c r="R2294" s="1">
        <f>SUMIF(C:C,ecommerce_10000[[#This Row],[Category]],I:I)</f>
        <v>91504159.730000004</v>
      </c>
      <c r="S2294" s="1">
        <f>SUMIFS(I:I,C:C,C2294)</f>
        <v>91504159.730000004</v>
      </c>
      <c r="T2294" s="1" t="str">
        <f>INDEX(F:F,MATCH(ecommerce_10000[[#This Row],[TotalAmount]],I:I,0))</f>
        <v>Casablanca</v>
      </c>
    </row>
    <row r="2295" spans="1:20" x14ac:dyDescent="0.3">
      <c r="A2295" s="1" t="s">
        <v>2339</v>
      </c>
      <c r="B2295" s="1" t="s">
        <v>25</v>
      </c>
      <c r="C2295" s="1" t="s">
        <v>26</v>
      </c>
      <c r="D2295" s="1" t="s">
        <v>27</v>
      </c>
      <c r="E2295" s="1" t="s">
        <v>22</v>
      </c>
      <c r="F2295" s="1" t="s">
        <v>23</v>
      </c>
      <c r="G2295">
        <v>4504.66</v>
      </c>
      <c r="H2295">
        <v>1</v>
      </c>
      <c r="I2295">
        <v>4504.66</v>
      </c>
      <c r="J2295">
        <v>1.1100000000000001</v>
      </c>
      <c r="K2295">
        <v>4612</v>
      </c>
      <c r="L2295" s="2">
        <v>45401</v>
      </c>
      <c r="O2295" t="str">
        <f>IF(ecommerce_10000[[#This Row],[Platform]]="Souq","sq",ecommerce_10000[[#This Row],[Platform]])</f>
        <v>Jumia</v>
      </c>
      <c r="P2295" t="str">
        <f>IF(E2295="Souq","sq",IF(E2295="Jumia","Jum",E2295))</f>
        <v>Jum</v>
      </c>
      <c r="Q2295">
        <f>VLOOKUP(ecommerce_10000[[#This Row],[City]],F:I,4,FALSE)</f>
        <v>13290.4</v>
      </c>
      <c r="R2295" s="1">
        <f>SUMIF(C:C,ecommerce_10000[[#This Row],[Category]],I:I)</f>
        <v>29200970.130000021</v>
      </c>
      <c r="S2295" s="1">
        <f>SUMIFS(I:I,C:C,C2295)</f>
        <v>29200970.130000021</v>
      </c>
      <c r="T2295" s="1" t="str">
        <f>INDEX(F:F,MATCH(ecommerce_10000[[#This Row],[TotalAmount]],I:I,0))</f>
        <v>Alexandria</v>
      </c>
    </row>
    <row r="2296" spans="1:20" x14ac:dyDescent="0.3">
      <c r="A2296" s="1" t="s">
        <v>2340</v>
      </c>
      <c r="B2296" s="1" t="s">
        <v>13</v>
      </c>
      <c r="C2296" s="1" t="s">
        <v>14</v>
      </c>
      <c r="D2296" s="1" t="s">
        <v>15</v>
      </c>
      <c r="E2296" s="1" t="s">
        <v>22</v>
      </c>
      <c r="F2296" s="1" t="s">
        <v>62</v>
      </c>
      <c r="G2296">
        <v>1634.74</v>
      </c>
      <c r="H2296">
        <v>3</v>
      </c>
      <c r="I2296">
        <v>4904.22</v>
      </c>
      <c r="J2296">
        <v>2.59</v>
      </c>
      <c r="K2296">
        <v>3209</v>
      </c>
      <c r="L2296" s="2">
        <v>45631</v>
      </c>
      <c r="O2296" t="str">
        <f>IF(ecommerce_10000[[#This Row],[Platform]]="Souq","sq",ecommerce_10000[[#This Row],[Platform]])</f>
        <v>Jumia</v>
      </c>
      <c r="P2296" t="str">
        <f>IF(E2296="Souq","sq",IF(E2296="Jumia","Jum",E2296))</f>
        <v>Jum</v>
      </c>
      <c r="Q2296">
        <f>VLOOKUP(ecommerce_10000[[#This Row],[City]],F:I,4,FALSE)</f>
        <v>27872.98</v>
      </c>
      <c r="R2296" s="1">
        <f>SUMIF(C:C,ecommerce_10000[[#This Row],[Category]],I:I)</f>
        <v>92327183.770000085</v>
      </c>
      <c r="S2296" s="1">
        <f>SUMIFS(I:I,C:C,C2296)</f>
        <v>92327183.770000085</v>
      </c>
      <c r="T2296" s="1" t="str">
        <f>INDEX(F:F,MATCH(ecommerce_10000[[#This Row],[TotalAmount]],I:I,0))</f>
        <v>Giza</v>
      </c>
    </row>
    <row r="2297" spans="1:20" x14ac:dyDescent="0.3">
      <c r="A2297" s="1" t="s">
        <v>2341</v>
      </c>
      <c r="B2297" s="1" t="s">
        <v>53</v>
      </c>
      <c r="C2297" s="1" t="s">
        <v>31</v>
      </c>
      <c r="D2297" s="1" t="s">
        <v>54</v>
      </c>
      <c r="E2297" s="1" t="s">
        <v>22</v>
      </c>
      <c r="F2297" s="1" t="s">
        <v>23</v>
      </c>
      <c r="G2297">
        <v>3763.06</v>
      </c>
      <c r="H2297">
        <v>1</v>
      </c>
      <c r="I2297">
        <v>3763.06</v>
      </c>
      <c r="J2297">
        <v>2.99</v>
      </c>
      <c r="K2297">
        <v>438</v>
      </c>
      <c r="L2297" s="2">
        <v>45542</v>
      </c>
      <c r="O2297" t="str">
        <f>IF(ecommerce_10000[[#This Row],[Platform]]="Souq","sq",ecommerce_10000[[#This Row],[Platform]])</f>
        <v>Jumia</v>
      </c>
      <c r="P2297" t="str">
        <f>IF(E2297="Souq","sq",IF(E2297="Jumia","Jum",E2297))</f>
        <v>Jum</v>
      </c>
      <c r="Q2297">
        <f>VLOOKUP(ecommerce_10000[[#This Row],[City]],F:I,4,FALSE)</f>
        <v>13290.4</v>
      </c>
      <c r="R2297" s="1">
        <f>SUMIF(C:C,ecommerce_10000[[#This Row],[Category]],I:I)</f>
        <v>57542997.559999913</v>
      </c>
      <c r="S2297" s="1">
        <f>SUMIFS(I:I,C:C,C2297)</f>
        <v>57542997.559999913</v>
      </c>
      <c r="T2297" s="1" t="str">
        <f>INDEX(F:F,MATCH(ecommerce_10000[[#This Row],[TotalAmount]],I:I,0))</f>
        <v>Alexandria</v>
      </c>
    </row>
    <row r="2298" spans="1:20" x14ac:dyDescent="0.3">
      <c r="A2298" s="1" t="s">
        <v>2342</v>
      </c>
      <c r="B2298" s="1" t="s">
        <v>43</v>
      </c>
      <c r="C2298" s="1" t="s">
        <v>44</v>
      </c>
      <c r="D2298" s="1" t="s">
        <v>45</v>
      </c>
      <c r="E2298" s="1" t="s">
        <v>22</v>
      </c>
      <c r="F2298" s="1" t="s">
        <v>40</v>
      </c>
      <c r="G2298">
        <v>14389.48</v>
      </c>
      <c r="H2298">
        <v>3</v>
      </c>
      <c r="I2298">
        <v>43168.44</v>
      </c>
      <c r="J2298">
        <v>1.62</v>
      </c>
      <c r="K2298">
        <v>3393</v>
      </c>
      <c r="L2298" s="2">
        <v>45325</v>
      </c>
      <c r="O2298" t="str">
        <f>IF(ecommerce_10000[[#This Row],[Platform]]="Souq","sq",ecommerce_10000[[#This Row],[Platform]])</f>
        <v>Jumia</v>
      </c>
      <c r="P2298" t="str">
        <f>IF(E2298="Souq","sq",IF(E2298="Jumia","Jum",E2298))</f>
        <v>Jum</v>
      </c>
      <c r="Q2298">
        <f>VLOOKUP(ecommerce_10000[[#This Row],[City]],F:I,4,FALSE)</f>
        <v>99349.3</v>
      </c>
      <c r="R2298" s="1">
        <f>SUMIF(C:C,ecommerce_10000[[#This Row],[Category]],I:I)</f>
        <v>31420413.200000018</v>
      </c>
      <c r="S2298" s="1">
        <f>SUMIFS(I:I,C:C,C2298)</f>
        <v>31420413.200000018</v>
      </c>
      <c r="T2298" s="1" t="str">
        <f>INDEX(F:F,MATCH(ecommerce_10000[[#This Row],[TotalAmount]],I:I,0))</f>
        <v>Riyadh</v>
      </c>
    </row>
    <row r="2299" spans="1:20" x14ac:dyDescent="0.3">
      <c r="A2299" s="1" t="s">
        <v>2343</v>
      </c>
      <c r="B2299" s="1" t="s">
        <v>19</v>
      </c>
      <c r="C2299" s="1" t="s">
        <v>20</v>
      </c>
      <c r="D2299" s="1" t="s">
        <v>21</v>
      </c>
      <c r="E2299" s="1" t="s">
        <v>22</v>
      </c>
      <c r="F2299" s="1" t="s">
        <v>23</v>
      </c>
      <c r="G2299">
        <v>12103.41</v>
      </c>
      <c r="H2299">
        <v>4</v>
      </c>
      <c r="I2299">
        <v>48413.64</v>
      </c>
      <c r="J2299">
        <v>1.57</v>
      </c>
      <c r="K2299">
        <v>455</v>
      </c>
      <c r="L2299" s="2">
        <v>45508</v>
      </c>
      <c r="O2299" t="str">
        <f>IF(ecommerce_10000[[#This Row],[Platform]]="Souq","sq",ecommerce_10000[[#This Row],[Platform]])</f>
        <v>Jumia</v>
      </c>
      <c r="P2299" t="str">
        <f>IF(E2299="Souq","sq",IF(E2299="Jumia","Jum",E2299))</f>
        <v>Jum</v>
      </c>
      <c r="Q2299">
        <f>VLOOKUP(ecommerce_10000[[#This Row],[City]],F:I,4,FALSE)</f>
        <v>13290.4</v>
      </c>
      <c r="R2299" s="1">
        <f>SUMIF(C:C,ecommerce_10000[[#This Row],[Category]],I:I)</f>
        <v>91504159.730000004</v>
      </c>
      <c r="S2299" s="1">
        <f>SUMIFS(I:I,C:C,C2299)</f>
        <v>91504159.730000004</v>
      </c>
      <c r="T2299" s="1" t="str">
        <f>INDEX(F:F,MATCH(ecommerce_10000[[#This Row],[TotalAmount]],I:I,0))</f>
        <v>Alexandria</v>
      </c>
    </row>
    <row r="2300" spans="1:20" x14ac:dyDescent="0.3">
      <c r="A2300" s="1" t="s">
        <v>2344</v>
      </c>
      <c r="B2300" s="1" t="s">
        <v>53</v>
      </c>
      <c r="C2300" s="1" t="s">
        <v>31</v>
      </c>
      <c r="D2300" s="1" t="s">
        <v>54</v>
      </c>
      <c r="E2300" s="1" t="s">
        <v>16</v>
      </c>
      <c r="F2300" s="1" t="s">
        <v>33</v>
      </c>
      <c r="G2300">
        <v>16312.79</v>
      </c>
      <c r="H2300">
        <v>5</v>
      </c>
      <c r="I2300">
        <v>81563.95</v>
      </c>
      <c r="J2300">
        <v>3.56</v>
      </c>
      <c r="K2300">
        <v>4704</v>
      </c>
      <c r="L2300" s="2">
        <v>45474</v>
      </c>
      <c r="O2300" t="str">
        <f>IF(ecommerce_10000[[#This Row],[Platform]]="Souq","sq",ecommerce_10000[[#This Row],[Platform]])</f>
        <v>sq</v>
      </c>
      <c r="P2300" t="str">
        <f>IF(E2300="Souq","sq",IF(E2300="Jumia","Jum",E2300))</f>
        <v>sq</v>
      </c>
      <c r="Q2300">
        <f>VLOOKUP(ecommerce_10000[[#This Row],[City]],F:I,4,FALSE)</f>
        <v>3665.44</v>
      </c>
      <c r="R2300" s="1">
        <f>SUMIF(C:C,ecommerce_10000[[#This Row],[Category]],I:I)</f>
        <v>57542997.559999913</v>
      </c>
      <c r="S2300" s="1">
        <f>SUMIFS(I:I,C:C,C2300)</f>
        <v>57542997.559999913</v>
      </c>
      <c r="T2300" s="1" t="str">
        <f>INDEX(F:F,MATCH(ecommerce_10000[[#This Row],[TotalAmount]],I:I,0))</f>
        <v>Dubai</v>
      </c>
    </row>
    <row r="2301" spans="1:20" x14ac:dyDescent="0.3">
      <c r="A2301" s="1" t="s">
        <v>2345</v>
      </c>
      <c r="B2301" s="1" t="s">
        <v>49</v>
      </c>
      <c r="C2301" s="1" t="s">
        <v>14</v>
      </c>
      <c r="D2301" s="1" t="s">
        <v>50</v>
      </c>
      <c r="E2301" s="1" t="s">
        <v>16</v>
      </c>
      <c r="F2301" s="1" t="s">
        <v>33</v>
      </c>
      <c r="G2301">
        <v>9025.91</v>
      </c>
      <c r="H2301">
        <v>2</v>
      </c>
      <c r="I2301">
        <v>18051.82</v>
      </c>
      <c r="J2301">
        <v>2.11</v>
      </c>
      <c r="K2301">
        <v>2860</v>
      </c>
      <c r="L2301" s="2">
        <v>45462</v>
      </c>
      <c r="O2301" t="str">
        <f>IF(ecommerce_10000[[#This Row],[Platform]]="Souq","sq",ecommerce_10000[[#This Row],[Platform]])</f>
        <v>sq</v>
      </c>
      <c r="P2301" t="str">
        <f>IF(E2301="Souq","sq",IF(E2301="Jumia","Jum",E2301))</f>
        <v>sq</v>
      </c>
      <c r="Q2301">
        <f>VLOOKUP(ecommerce_10000[[#This Row],[City]],F:I,4,FALSE)</f>
        <v>3665.44</v>
      </c>
      <c r="R2301" s="1">
        <f>SUMIF(C:C,ecommerce_10000[[#This Row],[Category]],I:I)</f>
        <v>92327183.770000085</v>
      </c>
      <c r="S2301" s="1">
        <f>SUMIFS(I:I,C:C,C2301)</f>
        <v>92327183.770000085</v>
      </c>
      <c r="T2301" s="1" t="str">
        <f>INDEX(F:F,MATCH(ecommerce_10000[[#This Row],[TotalAmount]],I:I,0))</f>
        <v>Dubai</v>
      </c>
    </row>
    <row r="2302" spans="1:20" x14ac:dyDescent="0.3">
      <c r="A2302" s="1" t="s">
        <v>2346</v>
      </c>
      <c r="B2302" s="1" t="s">
        <v>25</v>
      </c>
      <c r="C2302" s="1" t="s">
        <v>26</v>
      </c>
      <c r="D2302" s="1" t="s">
        <v>27</v>
      </c>
      <c r="E2302" s="1" t="s">
        <v>16</v>
      </c>
      <c r="F2302" s="1" t="s">
        <v>62</v>
      </c>
      <c r="G2302">
        <v>14226.77</v>
      </c>
      <c r="H2302">
        <v>2</v>
      </c>
      <c r="I2302">
        <v>28453.54</v>
      </c>
      <c r="J2302">
        <v>3.41</v>
      </c>
      <c r="K2302">
        <v>4131</v>
      </c>
      <c r="L2302" s="2">
        <v>45547</v>
      </c>
      <c r="O2302" t="str">
        <f>IF(ecommerce_10000[[#This Row],[Platform]]="Souq","sq",ecommerce_10000[[#This Row],[Platform]])</f>
        <v>sq</v>
      </c>
      <c r="P2302" t="str">
        <f>IF(E2302="Souq","sq",IF(E2302="Jumia","Jum",E2302))</f>
        <v>sq</v>
      </c>
      <c r="Q2302">
        <f>VLOOKUP(ecommerce_10000[[#This Row],[City]],F:I,4,FALSE)</f>
        <v>27872.98</v>
      </c>
      <c r="R2302" s="1">
        <f>SUMIF(C:C,ecommerce_10000[[#This Row],[Category]],I:I)</f>
        <v>29200970.130000021</v>
      </c>
      <c r="S2302" s="1">
        <f>SUMIFS(I:I,C:C,C2302)</f>
        <v>29200970.130000021</v>
      </c>
      <c r="T2302" s="1" t="str">
        <f>INDEX(F:F,MATCH(ecommerce_10000[[#This Row],[TotalAmount]],I:I,0))</f>
        <v>Giza</v>
      </c>
    </row>
    <row r="2303" spans="1:20" x14ac:dyDescent="0.3">
      <c r="A2303" s="1" t="s">
        <v>2347</v>
      </c>
      <c r="B2303" s="1" t="s">
        <v>38</v>
      </c>
      <c r="C2303" s="1" t="s">
        <v>20</v>
      </c>
      <c r="D2303" s="1" t="s">
        <v>39</v>
      </c>
      <c r="E2303" s="1" t="s">
        <v>47</v>
      </c>
      <c r="F2303" s="1" t="s">
        <v>40</v>
      </c>
      <c r="G2303">
        <v>11527.39</v>
      </c>
      <c r="H2303">
        <v>3</v>
      </c>
      <c r="I2303">
        <v>34582.17</v>
      </c>
      <c r="J2303">
        <v>1.63</v>
      </c>
      <c r="K2303">
        <v>1366</v>
      </c>
      <c r="L2303" s="2">
        <v>45385</v>
      </c>
      <c r="O2303" t="str">
        <f>IF(ecommerce_10000[[#This Row],[Platform]]="Souq","sq",ecommerce_10000[[#This Row],[Platform]])</f>
        <v>Amazon</v>
      </c>
      <c r="P2303" t="str">
        <f>IF(E2303="Souq","sq",IF(E2303="Jumia","Jum",E2303))</f>
        <v>Amazon</v>
      </c>
      <c r="Q2303">
        <f>VLOOKUP(ecommerce_10000[[#This Row],[City]],F:I,4,FALSE)</f>
        <v>99349.3</v>
      </c>
      <c r="R2303" s="1">
        <f>SUMIF(C:C,ecommerce_10000[[#This Row],[Category]],I:I)</f>
        <v>91504159.730000004</v>
      </c>
      <c r="S2303" s="1">
        <f>SUMIFS(I:I,C:C,C2303)</f>
        <v>91504159.730000004</v>
      </c>
      <c r="T2303" s="1" t="str">
        <f>INDEX(F:F,MATCH(ecommerce_10000[[#This Row],[TotalAmount]],I:I,0))</f>
        <v>Riyadh</v>
      </c>
    </row>
    <row r="2304" spans="1:20" x14ac:dyDescent="0.3">
      <c r="A2304" s="1" t="s">
        <v>2348</v>
      </c>
      <c r="B2304" s="1" t="s">
        <v>35</v>
      </c>
      <c r="C2304" s="1" t="s">
        <v>14</v>
      </c>
      <c r="D2304" s="1" t="s">
        <v>36</v>
      </c>
      <c r="E2304" s="1" t="s">
        <v>47</v>
      </c>
      <c r="F2304" s="1" t="s">
        <v>23</v>
      </c>
      <c r="G2304">
        <v>15380.88</v>
      </c>
      <c r="H2304">
        <v>1</v>
      </c>
      <c r="I2304">
        <v>15380.88</v>
      </c>
      <c r="J2304">
        <v>3.74</v>
      </c>
      <c r="K2304">
        <v>763</v>
      </c>
      <c r="L2304" s="2">
        <v>45555</v>
      </c>
      <c r="O2304" t="str">
        <f>IF(ecommerce_10000[[#This Row],[Platform]]="Souq","sq",ecommerce_10000[[#This Row],[Platform]])</f>
        <v>Amazon</v>
      </c>
      <c r="P2304" t="str">
        <f>IF(E2304="Souq","sq",IF(E2304="Jumia","Jum",E2304))</f>
        <v>Amazon</v>
      </c>
      <c r="Q2304">
        <f>VLOOKUP(ecommerce_10000[[#This Row],[City]],F:I,4,FALSE)</f>
        <v>13290.4</v>
      </c>
      <c r="R2304" s="1">
        <f>SUMIF(C:C,ecommerce_10000[[#This Row],[Category]],I:I)</f>
        <v>92327183.770000085</v>
      </c>
      <c r="S2304" s="1">
        <f>SUMIFS(I:I,C:C,C2304)</f>
        <v>92327183.770000085</v>
      </c>
      <c r="T2304" s="1" t="str">
        <f>INDEX(F:F,MATCH(ecommerce_10000[[#This Row],[TotalAmount]],I:I,0))</f>
        <v>Alexandria</v>
      </c>
    </row>
    <row r="2305" spans="1:20" x14ac:dyDescent="0.3">
      <c r="A2305" s="1" t="s">
        <v>2349</v>
      </c>
      <c r="B2305" s="1" t="s">
        <v>25</v>
      </c>
      <c r="C2305" s="1" t="s">
        <v>26</v>
      </c>
      <c r="D2305" s="1" t="s">
        <v>27</v>
      </c>
      <c r="E2305" s="1" t="s">
        <v>22</v>
      </c>
      <c r="F2305" s="1" t="s">
        <v>40</v>
      </c>
      <c r="G2305">
        <v>14977.71</v>
      </c>
      <c r="H2305">
        <v>1</v>
      </c>
      <c r="I2305">
        <v>14977.71</v>
      </c>
      <c r="J2305">
        <v>1.64</v>
      </c>
      <c r="K2305">
        <v>4326</v>
      </c>
      <c r="L2305" s="2">
        <v>45598</v>
      </c>
      <c r="O2305" t="str">
        <f>IF(ecommerce_10000[[#This Row],[Platform]]="Souq","sq",ecommerce_10000[[#This Row],[Platform]])</f>
        <v>Jumia</v>
      </c>
      <c r="P2305" t="str">
        <f>IF(E2305="Souq","sq",IF(E2305="Jumia","Jum",E2305))</f>
        <v>Jum</v>
      </c>
      <c r="Q2305">
        <f>VLOOKUP(ecommerce_10000[[#This Row],[City]],F:I,4,FALSE)</f>
        <v>99349.3</v>
      </c>
      <c r="R2305" s="1">
        <f>SUMIF(C:C,ecommerce_10000[[#This Row],[Category]],I:I)</f>
        <v>29200970.130000021</v>
      </c>
      <c r="S2305" s="1">
        <f>SUMIFS(I:I,C:C,C2305)</f>
        <v>29200970.130000021</v>
      </c>
      <c r="T2305" s="1" t="str">
        <f>INDEX(F:F,MATCH(ecommerce_10000[[#This Row],[TotalAmount]],I:I,0))</f>
        <v>Riyadh</v>
      </c>
    </row>
    <row r="2306" spans="1:20" x14ac:dyDescent="0.3">
      <c r="A2306" s="1" t="s">
        <v>2350</v>
      </c>
      <c r="B2306" s="1" t="s">
        <v>19</v>
      </c>
      <c r="C2306" s="1" t="s">
        <v>20</v>
      </c>
      <c r="D2306" s="1" t="s">
        <v>21</v>
      </c>
      <c r="E2306" s="1" t="s">
        <v>47</v>
      </c>
      <c r="F2306" s="1" t="s">
        <v>62</v>
      </c>
      <c r="G2306">
        <v>18605.79</v>
      </c>
      <c r="H2306">
        <v>5</v>
      </c>
      <c r="I2306">
        <v>93028.95</v>
      </c>
      <c r="J2306">
        <v>1.44</v>
      </c>
      <c r="K2306">
        <v>2715</v>
      </c>
      <c r="L2306" s="2">
        <v>45413</v>
      </c>
      <c r="O2306" t="str">
        <f>IF(ecommerce_10000[[#This Row],[Platform]]="Souq","sq",ecommerce_10000[[#This Row],[Platform]])</f>
        <v>Amazon</v>
      </c>
      <c r="P2306" t="str">
        <f>IF(E2306="Souq","sq",IF(E2306="Jumia","Jum",E2306))</f>
        <v>Amazon</v>
      </c>
      <c r="Q2306">
        <f>VLOOKUP(ecommerce_10000[[#This Row],[City]],F:I,4,FALSE)</f>
        <v>27872.98</v>
      </c>
      <c r="R2306" s="1">
        <f>SUMIF(C:C,ecommerce_10000[[#This Row],[Category]],I:I)</f>
        <v>91504159.730000004</v>
      </c>
      <c r="S2306" s="1">
        <f>SUMIFS(I:I,C:C,C2306)</f>
        <v>91504159.730000004</v>
      </c>
      <c r="T2306" s="1" t="str">
        <f>INDEX(F:F,MATCH(ecommerce_10000[[#This Row],[TotalAmount]],I:I,0))</f>
        <v>Giza</v>
      </c>
    </row>
    <row r="2307" spans="1:20" x14ac:dyDescent="0.3">
      <c r="A2307" s="1" t="s">
        <v>2351</v>
      </c>
      <c r="B2307" s="1" t="s">
        <v>38</v>
      </c>
      <c r="C2307" s="1" t="s">
        <v>20</v>
      </c>
      <c r="D2307" s="1" t="s">
        <v>39</v>
      </c>
      <c r="E2307" s="1" t="s">
        <v>16</v>
      </c>
      <c r="F2307" s="1" t="s">
        <v>17</v>
      </c>
      <c r="G2307">
        <v>8976.0400000000009</v>
      </c>
      <c r="H2307">
        <v>3</v>
      </c>
      <c r="I2307">
        <v>26928.12</v>
      </c>
      <c r="J2307">
        <v>2.64</v>
      </c>
      <c r="K2307">
        <v>112</v>
      </c>
      <c r="L2307" s="2">
        <v>45578</v>
      </c>
      <c r="O2307" t="str">
        <f>IF(ecommerce_10000[[#This Row],[Platform]]="Souq","sq",ecommerce_10000[[#This Row],[Platform]])</f>
        <v>sq</v>
      </c>
      <c r="P2307" t="str">
        <f>IF(E2307="Souq","sq",IF(E2307="Jumia","Jum",E2307))</f>
        <v>sq</v>
      </c>
      <c r="Q2307">
        <f>VLOOKUP(ecommerce_10000[[#This Row],[City]],F:I,4,FALSE)</f>
        <v>16284.02</v>
      </c>
      <c r="R2307" s="1">
        <f>SUMIF(C:C,ecommerce_10000[[#This Row],[Category]],I:I)</f>
        <v>91504159.730000004</v>
      </c>
      <c r="S2307" s="1">
        <f>SUMIFS(I:I,C:C,C2307)</f>
        <v>91504159.730000004</v>
      </c>
      <c r="T2307" s="1" t="str">
        <f>INDEX(F:F,MATCH(ecommerce_10000[[#This Row],[TotalAmount]],I:I,0))</f>
        <v>Cairo</v>
      </c>
    </row>
    <row r="2308" spans="1:20" x14ac:dyDescent="0.3">
      <c r="A2308" s="1" t="s">
        <v>2352</v>
      </c>
      <c r="B2308" s="1" t="s">
        <v>25</v>
      </c>
      <c r="C2308" s="1" t="s">
        <v>26</v>
      </c>
      <c r="D2308" s="1" t="s">
        <v>27</v>
      </c>
      <c r="E2308" s="1" t="s">
        <v>22</v>
      </c>
      <c r="F2308" s="1" t="s">
        <v>28</v>
      </c>
      <c r="G2308">
        <v>6611.93</v>
      </c>
      <c r="H2308">
        <v>4</v>
      </c>
      <c r="I2308">
        <v>26447.72</v>
      </c>
      <c r="J2308">
        <v>2</v>
      </c>
      <c r="K2308">
        <v>207</v>
      </c>
      <c r="L2308" s="2">
        <v>45363</v>
      </c>
      <c r="O2308" t="str">
        <f>IF(ecommerce_10000[[#This Row],[Platform]]="Souq","sq",ecommerce_10000[[#This Row],[Platform]])</f>
        <v>Jumia</v>
      </c>
      <c r="P2308" t="str">
        <f>IF(E2308="Souq","sq",IF(E2308="Jumia","Jum",E2308))</f>
        <v>Jum</v>
      </c>
      <c r="Q2308">
        <f>VLOOKUP(ecommerce_10000[[#This Row],[City]],F:I,4,FALSE)</f>
        <v>26648.76</v>
      </c>
      <c r="R2308" s="1">
        <f>SUMIF(C:C,ecommerce_10000[[#This Row],[Category]],I:I)</f>
        <v>29200970.130000021</v>
      </c>
      <c r="S2308" s="1">
        <f>SUMIFS(I:I,C:C,C2308)</f>
        <v>29200970.130000021</v>
      </c>
      <c r="T2308" s="1" t="str">
        <f>INDEX(F:F,MATCH(ecommerce_10000[[#This Row],[TotalAmount]],I:I,0))</f>
        <v>Casablanca</v>
      </c>
    </row>
    <row r="2309" spans="1:20" x14ac:dyDescent="0.3">
      <c r="A2309" s="1" t="s">
        <v>2353</v>
      </c>
      <c r="B2309" s="1" t="s">
        <v>49</v>
      </c>
      <c r="C2309" s="1" t="s">
        <v>14</v>
      </c>
      <c r="D2309" s="1" t="s">
        <v>50</v>
      </c>
      <c r="E2309" s="1" t="s">
        <v>22</v>
      </c>
      <c r="F2309" s="1" t="s">
        <v>33</v>
      </c>
      <c r="G2309">
        <v>12041.52</v>
      </c>
      <c r="H2309">
        <v>1</v>
      </c>
      <c r="I2309">
        <v>12041.52</v>
      </c>
      <c r="J2309">
        <v>4.05</v>
      </c>
      <c r="K2309">
        <v>436</v>
      </c>
      <c r="L2309" s="2">
        <v>45511</v>
      </c>
      <c r="O2309" t="str">
        <f>IF(ecommerce_10000[[#This Row],[Platform]]="Souq","sq",ecommerce_10000[[#This Row],[Platform]])</f>
        <v>Jumia</v>
      </c>
      <c r="P2309" t="str">
        <f>IF(E2309="Souq","sq",IF(E2309="Jumia","Jum",E2309))</f>
        <v>Jum</v>
      </c>
      <c r="Q2309">
        <f>VLOOKUP(ecommerce_10000[[#This Row],[City]],F:I,4,FALSE)</f>
        <v>3665.44</v>
      </c>
      <c r="R2309" s="1">
        <f>SUMIF(C:C,ecommerce_10000[[#This Row],[Category]],I:I)</f>
        <v>92327183.770000085</v>
      </c>
      <c r="S2309" s="1">
        <f>SUMIFS(I:I,C:C,C2309)</f>
        <v>92327183.770000085</v>
      </c>
      <c r="T2309" s="1" t="str">
        <f>INDEX(F:F,MATCH(ecommerce_10000[[#This Row],[TotalAmount]],I:I,0))</f>
        <v>Dubai</v>
      </c>
    </row>
    <row r="2310" spans="1:20" x14ac:dyDescent="0.3">
      <c r="A2310" s="1" t="s">
        <v>2354</v>
      </c>
      <c r="B2310" s="1" t="s">
        <v>65</v>
      </c>
      <c r="C2310" s="1" t="s">
        <v>20</v>
      </c>
      <c r="D2310" s="1" t="s">
        <v>66</v>
      </c>
      <c r="E2310" s="1" t="s">
        <v>47</v>
      </c>
      <c r="F2310" s="1" t="s">
        <v>62</v>
      </c>
      <c r="G2310">
        <v>3513.48</v>
      </c>
      <c r="H2310">
        <v>2</v>
      </c>
      <c r="I2310">
        <v>7026.96</v>
      </c>
      <c r="J2310">
        <v>2.78</v>
      </c>
      <c r="K2310">
        <v>3248</v>
      </c>
      <c r="L2310" s="2">
        <v>45571</v>
      </c>
      <c r="O2310" t="str">
        <f>IF(ecommerce_10000[[#This Row],[Platform]]="Souq","sq",ecommerce_10000[[#This Row],[Platform]])</f>
        <v>Amazon</v>
      </c>
      <c r="P2310" t="str">
        <f>IF(E2310="Souq","sq",IF(E2310="Jumia","Jum",E2310))</f>
        <v>Amazon</v>
      </c>
      <c r="Q2310">
        <f>VLOOKUP(ecommerce_10000[[#This Row],[City]],F:I,4,FALSE)</f>
        <v>27872.98</v>
      </c>
      <c r="R2310" s="1">
        <f>SUMIF(C:C,ecommerce_10000[[#This Row],[Category]],I:I)</f>
        <v>91504159.730000004</v>
      </c>
      <c r="S2310" s="1">
        <f>SUMIFS(I:I,C:C,C2310)</f>
        <v>91504159.730000004</v>
      </c>
      <c r="T2310" s="1" t="str">
        <f>INDEX(F:F,MATCH(ecommerce_10000[[#This Row],[TotalAmount]],I:I,0))</f>
        <v>Giza</v>
      </c>
    </row>
    <row r="2311" spans="1:20" x14ac:dyDescent="0.3">
      <c r="A2311" s="1" t="s">
        <v>2355</v>
      </c>
      <c r="B2311" s="1" t="s">
        <v>25</v>
      </c>
      <c r="C2311" s="1" t="s">
        <v>26</v>
      </c>
      <c r="D2311" s="1" t="s">
        <v>27</v>
      </c>
      <c r="E2311" s="1" t="s">
        <v>22</v>
      </c>
      <c r="F2311" s="1" t="s">
        <v>28</v>
      </c>
      <c r="G2311">
        <v>3556.07</v>
      </c>
      <c r="H2311">
        <v>3</v>
      </c>
      <c r="I2311">
        <v>10668.21</v>
      </c>
      <c r="J2311">
        <v>2</v>
      </c>
      <c r="K2311">
        <v>71</v>
      </c>
      <c r="L2311" s="2">
        <v>45302</v>
      </c>
      <c r="O2311" t="str">
        <f>IF(ecommerce_10000[[#This Row],[Platform]]="Souq","sq",ecommerce_10000[[#This Row],[Platform]])</f>
        <v>Jumia</v>
      </c>
      <c r="P2311" t="str">
        <f>IF(E2311="Souq","sq",IF(E2311="Jumia","Jum",E2311))</f>
        <v>Jum</v>
      </c>
      <c r="Q2311">
        <f>VLOOKUP(ecommerce_10000[[#This Row],[City]],F:I,4,FALSE)</f>
        <v>26648.76</v>
      </c>
      <c r="R2311" s="1">
        <f>SUMIF(C:C,ecommerce_10000[[#This Row],[Category]],I:I)</f>
        <v>29200970.130000021</v>
      </c>
      <c r="S2311" s="1">
        <f>SUMIFS(I:I,C:C,C2311)</f>
        <v>29200970.130000021</v>
      </c>
      <c r="T2311" s="1" t="str">
        <f>INDEX(F:F,MATCH(ecommerce_10000[[#This Row],[TotalAmount]],I:I,0))</f>
        <v>Casablanca</v>
      </c>
    </row>
    <row r="2312" spans="1:20" x14ac:dyDescent="0.3">
      <c r="A2312" s="1" t="s">
        <v>2356</v>
      </c>
      <c r="B2312" s="1" t="s">
        <v>38</v>
      </c>
      <c r="C2312" s="1" t="s">
        <v>20</v>
      </c>
      <c r="D2312" s="1" t="s">
        <v>39</v>
      </c>
      <c r="E2312" s="1" t="s">
        <v>22</v>
      </c>
      <c r="F2312" s="1" t="s">
        <v>40</v>
      </c>
      <c r="G2312">
        <v>16773.14</v>
      </c>
      <c r="H2312">
        <v>1</v>
      </c>
      <c r="I2312">
        <v>16773.14</v>
      </c>
      <c r="J2312">
        <v>4.4000000000000004</v>
      </c>
      <c r="K2312">
        <v>289</v>
      </c>
      <c r="L2312" s="2">
        <v>45540</v>
      </c>
      <c r="O2312" t="str">
        <f>IF(ecommerce_10000[[#This Row],[Platform]]="Souq","sq",ecommerce_10000[[#This Row],[Platform]])</f>
        <v>Jumia</v>
      </c>
      <c r="P2312" t="str">
        <f>IF(E2312="Souq","sq",IF(E2312="Jumia","Jum",E2312))</f>
        <v>Jum</v>
      </c>
      <c r="Q2312">
        <f>VLOOKUP(ecommerce_10000[[#This Row],[City]],F:I,4,FALSE)</f>
        <v>99349.3</v>
      </c>
      <c r="R2312" s="1">
        <f>SUMIF(C:C,ecommerce_10000[[#This Row],[Category]],I:I)</f>
        <v>91504159.730000004</v>
      </c>
      <c r="S2312" s="1">
        <f>SUMIFS(I:I,C:C,C2312)</f>
        <v>91504159.730000004</v>
      </c>
      <c r="T2312" s="1" t="str">
        <f>INDEX(F:F,MATCH(ecommerce_10000[[#This Row],[TotalAmount]],I:I,0))</f>
        <v>Riyadh</v>
      </c>
    </row>
    <row r="2313" spans="1:20" x14ac:dyDescent="0.3">
      <c r="A2313" s="1" t="s">
        <v>2357</v>
      </c>
      <c r="B2313" s="1" t="s">
        <v>53</v>
      </c>
      <c r="C2313" s="1" t="s">
        <v>31</v>
      </c>
      <c r="D2313" s="1" t="s">
        <v>54</v>
      </c>
      <c r="E2313" s="1" t="s">
        <v>16</v>
      </c>
      <c r="F2313" s="1" t="s">
        <v>17</v>
      </c>
      <c r="G2313">
        <v>2908.84</v>
      </c>
      <c r="H2313">
        <v>3</v>
      </c>
      <c r="I2313">
        <v>8726.52</v>
      </c>
      <c r="J2313">
        <v>4.58</v>
      </c>
      <c r="K2313">
        <v>3224</v>
      </c>
      <c r="L2313" s="2">
        <v>45644</v>
      </c>
      <c r="O2313" t="str">
        <f>IF(ecommerce_10000[[#This Row],[Platform]]="Souq","sq",ecommerce_10000[[#This Row],[Platform]])</f>
        <v>sq</v>
      </c>
      <c r="P2313" t="str">
        <f>IF(E2313="Souq","sq",IF(E2313="Jumia","Jum",E2313))</f>
        <v>sq</v>
      </c>
      <c r="Q2313">
        <f>VLOOKUP(ecommerce_10000[[#This Row],[City]],F:I,4,FALSE)</f>
        <v>16284.02</v>
      </c>
      <c r="R2313" s="1">
        <f>SUMIF(C:C,ecommerce_10000[[#This Row],[Category]],I:I)</f>
        <v>57542997.559999913</v>
      </c>
      <c r="S2313" s="1">
        <f>SUMIFS(I:I,C:C,C2313)</f>
        <v>57542997.559999913</v>
      </c>
      <c r="T2313" s="1" t="str">
        <f>INDEX(F:F,MATCH(ecommerce_10000[[#This Row],[TotalAmount]],I:I,0))</f>
        <v>Cairo</v>
      </c>
    </row>
    <row r="2314" spans="1:20" x14ac:dyDescent="0.3">
      <c r="A2314" s="1" t="s">
        <v>2358</v>
      </c>
      <c r="B2314" s="1" t="s">
        <v>49</v>
      </c>
      <c r="C2314" s="1" t="s">
        <v>14</v>
      </c>
      <c r="D2314" s="1" t="s">
        <v>50</v>
      </c>
      <c r="E2314" s="1" t="s">
        <v>16</v>
      </c>
      <c r="F2314" s="1" t="s">
        <v>40</v>
      </c>
      <c r="G2314">
        <v>3339.03</v>
      </c>
      <c r="H2314">
        <v>3</v>
      </c>
      <c r="I2314">
        <v>10017.09</v>
      </c>
      <c r="J2314">
        <v>3.76</v>
      </c>
      <c r="K2314">
        <v>3228</v>
      </c>
      <c r="L2314" s="2">
        <v>45443</v>
      </c>
      <c r="O2314" t="str">
        <f>IF(ecommerce_10000[[#This Row],[Platform]]="Souq","sq",ecommerce_10000[[#This Row],[Platform]])</f>
        <v>sq</v>
      </c>
      <c r="P2314" t="str">
        <f>IF(E2314="Souq","sq",IF(E2314="Jumia","Jum",E2314))</f>
        <v>sq</v>
      </c>
      <c r="Q2314">
        <f>VLOOKUP(ecommerce_10000[[#This Row],[City]],F:I,4,FALSE)</f>
        <v>99349.3</v>
      </c>
      <c r="R2314" s="1">
        <f>SUMIF(C:C,ecommerce_10000[[#This Row],[Category]],I:I)</f>
        <v>92327183.770000085</v>
      </c>
      <c r="S2314" s="1">
        <f>SUMIFS(I:I,C:C,C2314)</f>
        <v>92327183.770000085</v>
      </c>
      <c r="T2314" s="1" t="str">
        <f>INDEX(F:F,MATCH(ecommerce_10000[[#This Row],[TotalAmount]],I:I,0))</f>
        <v>Riyadh</v>
      </c>
    </row>
    <row r="2315" spans="1:20" x14ac:dyDescent="0.3">
      <c r="A2315" s="1" t="s">
        <v>2359</v>
      </c>
      <c r="B2315" s="1" t="s">
        <v>65</v>
      </c>
      <c r="C2315" s="1" t="s">
        <v>20</v>
      </c>
      <c r="D2315" s="1" t="s">
        <v>66</v>
      </c>
      <c r="E2315" s="1" t="s">
        <v>47</v>
      </c>
      <c r="F2315" s="1" t="s">
        <v>33</v>
      </c>
      <c r="G2315">
        <v>1087.75</v>
      </c>
      <c r="H2315">
        <v>5</v>
      </c>
      <c r="I2315">
        <v>5438.75</v>
      </c>
      <c r="J2315">
        <v>4.58</v>
      </c>
      <c r="K2315">
        <v>159</v>
      </c>
      <c r="L2315" s="2">
        <v>45630</v>
      </c>
      <c r="O2315" t="str">
        <f>IF(ecommerce_10000[[#This Row],[Platform]]="Souq","sq",ecommerce_10000[[#This Row],[Platform]])</f>
        <v>Amazon</v>
      </c>
      <c r="P2315" t="str">
        <f>IF(E2315="Souq","sq",IF(E2315="Jumia","Jum",E2315))</f>
        <v>Amazon</v>
      </c>
      <c r="Q2315">
        <f>VLOOKUP(ecommerce_10000[[#This Row],[City]],F:I,4,FALSE)</f>
        <v>3665.44</v>
      </c>
      <c r="R2315" s="1">
        <f>SUMIF(C:C,ecommerce_10000[[#This Row],[Category]],I:I)</f>
        <v>91504159.730000004</v>
      </c>
      <c r="S2315" s="1">
        <f>SUMIFS(I:I,C:C,C2315)</f>
        <v>91504159.730000004</v>
      </c>
      <c r="T2315" s="1" t="str">
        <f>INDEX(F:F,MATCH(ecommerce_10000[[#This Row],[TotalAmount]],I:I,0))</f>
        <v>Dubai</v>
      </c>
    </row>
    <row r="2316" spans="1:20" x14ac:dyDescent="0.3">
      <c r="A2316" s="1" t="s">
        <v>2360</v>
      </c>
      <c r="B2316" s="1" t="s">
        <v>13</v>
      </c>
      <c r="C2316" s="1" t="s">
        <v>14</v>
      </c>
      <c r="D2316" s="1" t="s">
        <v>15</v>
      </c>
      <c r="E2316" s="1" t="s">
        <v>16</v>
      </c>
      <c r="F2316" s="1" t="s">
        <v>28</v>
      </c>
      <c r="G2316">
        <v>15280.71</v>
      </c>
      <c r="H2316">
        <v>3</v>
      </c>
      <c r="I2316">
        <v>45842.13</v>
      </c>
      <c r="J2316">
        <v>4.78</v>
      </c>
      <c r="K2316">
        <v>992</v>
      </c>
      <c r="L2316" s="2">
        <v>45397</v>
      </c>
      <c r="O2316" t="str">
        <f>IF(ecommerce_10000[[#This Row],[Platform]]="Souq","sq",ecommerce_10000[[#This Row],[Platform]])</f>
        <v>sq</v>
      </c>
      <c r="P2316" t="str">
        <f>IF(E2316="Souq","sq",IF(E2316="Jumia","Jum",E2316))</f>
        <v>sq</v>
      </c>
      <c r="Q2316">
        <f>VLOOKUP(ecommerce_10000[[#This Row],[City]],F:I,4,FALSE)</f>
        <v>26648.76</v>
      </c>
      <c r="R2316" s="1">
        <f>SUMIF(C:C,ecommerce_10000[[#This Row],[Category]],I:I)</f>
        <v>92327183.770000085</v>
      </c>
      <c r="S2316" s="1">
        <f>SUMIFS(I:I,C:C,C2316)</f>
        <v>92327183.770000085</v>
      </c>
      <c r="T2316" s="1" t="str">
        <f>INDEX(F:F,MATCH(ecommerce_10000[[#This Row],[TotalAmount]],I:I,0))</f>
        <v>Casablanca</v>
      </c>
    </row>
    <row r="2317" spans="1:20" x14ac:dyDescent="0.3">
      <c r="A2317" s="1" t="s">
        <v>2361</v>
      </c>
      <c r="B2317" s="1" t="s">
        <v>65</v>
      </c>
      <c r="C2317" s="1" t="s">
        <v>20</v>
      </c>
      <c r="D2317" s="1" t="s">
        <v>66</v>
      </c>
      <c r="E2317" s="1" t="s">
        <v>16</v>
      </c>
      <c r="F2317" s="1" t="s">
        <v>62</v>
      </c>
      <c r="G2317">
        <v>15314.29</v>
      </c>
      <c r="H2317">
        <v>5</v>
      </c>
      <c r="I2317">
        <v>76571.45</v>
      </c>
      <c r="J2317">
        <v>4.99</v>
      </c>
      <c r="K2317">
        <v>2576</v>
      </c>
      <c r="L2317" s="2">
        <v>45591</v>
      </c>
      <c r="O2317" t="str">
        <f>IF(ecommerce_10000[[#This Row],[Platform]]="Souq","sq",ecommerce_10000[[#This Row],[Platform]])</f>
        <v>sq</v>
      </c>
      <c r="P2317" t="str">
        <f>IF(E2317="Souq","sq",IF(E2317="Jumia","Jum",E2317))</f>
        <v>sq</v>
      </c>
      <c r="Q2317">
        <f>VLOOKUP(ecommerce_10000[[#This Row],[City]],F:I,4,FALSE)</f>
        <v>27872.98</v>
      </c>
      <c r="R2317" s="1">
        <f>SUMIF(C:C,ecommerce_10000[[#This Row],[Category]],I:I)</f>
        <v>91504159.730000004</v>
      </c>
      <c r="S2317" s="1">
        <f>SUMIFS(I:I,C:C,C2317)</f>
        <v>91504159.730000004</v>
      </c>
      <c r="T2317" s="1" t="str">
        <f>INDEX(F:F,MATCH(ecommerce_10000[[#This Row],[TotalAmount]],I:I,0))</f>
        <v>Giza</v>
      </c>
    </row>
    <row r="2318" spans="1:20" x14ac:dyDescent="0.3">
      <c r="A2318" s="1" t="s">
        <v>2362</v>
      </c>
      <c r="B2318" s="1" t="s">
        <v>35</v>
      </c>
      <c r="C2318" s="1" t="s">
        <v>14</v>
      </c>
      <c r="D2318" s="1" t="s">
        <v>36</v>
      </c>
      <c r="E2318" s="1" t="s">
        <v>22</v>
      </c>
      <c r="F2318" s="1" t="s">
        <v>62</v>
      </c>
      <c r="G2318">
        <v>18362.57</v>
      </c>
      <c r="H2318">
        <v>3</v>
      </c>
      <c r="I2318">
        <v>55087.71</v>
      </c>
      <c r="J2318">
        <v>2.33</v>
      </c>
      <c r="K2318">
        <v>1115</v>
      </c>
      <c r="L2318" s="2">
        <v>45442</v>
      </c>
      <c r="O2318" t="str">
        <f>IF(ecommerce_10000[[#This Row],[Platform]]="Souq","sq",ecommerce_10000[[#This Row],[Platform]])</f>
        <v>Jumia</v>
      </c>
      <c r="P2318" t="str">
        <f>IF(E2318="Souq","sq",IF(E2318="Jumia","Jum",E2318))</f>
        <v>Jum</v>
      </c>
      <c r="Q2318">
        <f>VLOOKUP(ecommerce_10000[[#This Row],[City]],F:I,4,FALSE)</f>
        <v>27872.98</v>
      </c>
      <c r="R2318" s="1">
        <f>SUMIF(C:C,ecommerce_10000[[#This Row],[Category]],I:I)</f>
        <v>92327183.770000085</v>
      </c>
      <c r="S2318" s="1">
        <f>SUMIFS(I:I,C:C,C2318)</f>
        <v>92327183.770000085</v>
      </c>
      <c r="T2318" s="1" t="str">
        <f>INDEX(F:F,MATCH(ecommerce_10000[[#This Row],[TotalAmount]],I:I,0))</f>
        <v>Giza</v>
      </c>
    </row>
    <row r="2319" spans="1:20" x14ac:dyDescent="0.3">
      <c r="A2319" s="1" t="s">
        <v>2363</v>
      </c>
      <c r="B2319" s="1" t="s">
        <v>19</v>
      </c>
      <c r="C2319" s="1" t="s">
        <v>20</v>
      </c>
      <c r="D2319" s="1" t="s">
        <v>21</v>
      </c>
      <c r="E2319" s="1" t="s">
        <v>16</v>
      </c>
      <c r="F2319" s="1" t="s">
        <v>23</v>
      </c>
      <c r="G2319">
        <v>14794.43</v>
      </c>
      <c r="H2319">
        <v>2</v>
      </c>
      <c r="I2319">
        <v>29588.86</v>
      </c>
      <c r="J2319">
        <v>4.84</v>
      </c>
      <c r="K2319">
        <v>72</v>
      </c>
      <c r="L2319" s="2">
        <v>45360</v>
      </c>
      <c r="O2319" t="str">
        <f>IF(ecommerce_10000[[#This Row],[Platform]]="Souq","sq",ecommerce_10000[[#This Row],[Platform]])</f>
        <v>sq</v>
      </c>
      <c r="P2319" t="str">
        <f>IF(E2319="Souq","sq",IF(E2319="Jumia","Jum",E2319))</f>
        <v>sq</v>
      </c>
      <c r="Q2319">
        <f>VLOOKUP(ecommerce_10000[[#This Row],[City]],F:I,4,FALSE)</f>
        <v>13290.4</v>
      </c>
      <c r="R2319" s="1">
        <f>SUMIF(C:C,ecommerce_10000[[#This Row],[Category]],I:I)</f>
        <v>91504159.730000004</v>
      </c>
      <c r="S2319" s="1">
        <f>SUMIFS(I:I,C:C,C2319)</f>
        <v>91504159.730000004</v>
      </c>
      <c r="T2319" s="1" t="str">
        <f>INDEX(F:F,MATCH(ecommerce_10000[[#This Row],[TotalAmount]],I:I,0))</f>
        <v>Alexandria</v>
      </c>
    </row>
    <row r="2320" spans="1:20" x14ac:dyDescent="0.3">
      <c r="A2320" s="1" t="s">
        <v>2364</v>
      </c>
      <c r="B2320" s="1" t="s">
        <v>25</v>
      </c>
      <c r="C2320" s="1" t="s">
        <v>26</v>
      </c>
      <c r="D2320" s="1" t="s">
        <v>27</v>
      </c>
      <c r="E2320" s="1" t="s">
        <v>16</v>
      </c>
      <c r="F2320" s="1" t="s">
        <v>33</v>
      </c>
      <c r="G2320">
        <v>7815.82</v>
      </c>
      <c r="H2320">
        <v>1</v>
      </c>
      <c r="I2320">
        <v>7815.82</v>
      </c>
      <c r="J2320">
        <v>1.1100000000000001</v>
      </c>
      <c r="K2320">
        <v>1351</v>
      </c>
      <c r="L2320" s="2">
        <v>45478</v>
      </c>
      <c r="O2320" t="str">
        <f>IF(ecommerce_10000[[#This Row],[Platform]]="Souq","sq",ecommerce_10000[[#This Row],[Platform]])</f>
        <v>sq</v>
      </c>
      <c r="P2320" t="str">
        <f>IF(E2320="Souq","sq",IF(E2320="Jumia","Jum",E2320))</f>
        <v>sq</v>
      </c>
      <c r="Q2320">
        <f>VLOOKUP(ecommerce_10000[[#This Row],[City]],F:I,4,FALSE)</f>
        <v>3665.44</v>
      </c>
      <c r="R2320" s="1">
        <f>SUMIF(C:C,ecommerce_10000[[#This Row],[Category]],I:I)</f>
        <v>29200970.130000021</v>
      </c>
      <c r="S2320" s="1">
        <f>SUMIFS(I:I,C:C,C2320)</f>
        <v>29200970.130000021</v>
      </c>
      <c r="T2320" s="1" t="str">
        <f>INDEX(F:F,MATCH(ecommerce_10000[[#This Row],[TotalAmount]],I:I,0))</f>
        <v>Dubai</v>
      </c>
    </row>
    <row r="2321" spans="1:20" x14ac:dyDescent="0.3">
      <c r="A2321" s="1" t="s">
        <v>2365</v>
      </c>
      <c r="B2321" s="1" t="s">
        <v>30</v>
      </c>
      <c r="C2321" s="1" t="s">
        <v>31</v>
      </c>
      <c r="D2321" s="1" t="s">
        <v>32</v>
      </c>
      <c r="E2321" s="1" t="s">
        <v>16</v>
      </c>
      <c r="F2321" s="1" t="s">
        <v>17</v>
      </c>
      <c r="G2321">
        <v>17202.45</v>
      </c>
      <c r="H2321">
        <v>4</v>
      </c>
      <c r="I2321">
        <v>68809.8</v>
      </c>
      <c r="J2321">
        <v>3.1</v>
      </c>
      <c r="K2321">
        <v>1400</v>
      </c>
      <c r="L2321" s="2">
        <v>45556</v>
      </c>
      <c r="O2321" t="str">
        <f>IF(ecommerce_10000[[#This Row],[Platform]]="Souq","sq",ecommerce_10000[[#This Row],[Platform]])</f>
        <v>sq</v>
      </c>
      <c r="P2321" t="str">
        <f>IF(E2321="Souq","sq",IF(E2321="Jumia","Jum",E2321))</f>
        <v>sq</v>
      </c>
      <c r="Q2321">
        <f>VLOOKUP(ecommerce_10000[[#This Row],[City]],F:I,4,FALSE)</f>
        <v>16284.02</v>
      </c>
      <c r="R2321" s="1">
        <f>SUMIF(C:C,ecommerce_10000[[#This Row],[Category]],I:I)</f>
        <v>57542997.559999913</v>
      </c>
      <c r="S2321" s="1">
        <f>SUMIFS(I:I,C:C,C2321)</f>
        <v>57542997.559999913</v>
      </c>
      <c r="T2321" s="1" t="str">
        <f>INDEX(F:F,MATCH(ecommerce_10000[[#This Row],[TotalAmount]],I:I,0))</f>
        <v>Cairo</v>
      </c>
    </row>
    <row r="2322" spans="1:20" x14ac:dyDescent="0.3">
      <c r="A2322" s="1" t="s">
        <v>2366</v>
      </c>
      <c r="B2322" s="1" t="s">
        <v>19</v>
      </c>
      <c r="C2322" s="1" t="s">
        <v>20</v>
      </c>
      <c r="D2322" s="1" t="s">
        <v>21</v>
      </c>
      <c r="E2322" s="1" t="s">
        <v>47</v>
      </c>
      <c r="F2322" s="1" t="s">
        <v>17</v>
      </c>
      <c r="G2322">
        <v>6011.19</v>
      </c>
      <c r="H2322">
        <v>1</v>
      </c>
      <c r="I2322">
        <v>6011.19</v>
      </c>
      <c r="J2322">
        <v>2.82</v>
      </c>
      <c r="K2322">
        <v>595</v>
      </c>
      <c r="L2322" s="2">
        <v>45404</v>
      </c>
      <c r="O2322" t="str">
        <f>IF(ecommerce_10000[[#This Row],[Platform]]="Souq","sq",ecommerce_10000[[#This Row],[Platform]])</f>
        <v>Amazon</v>
      </c>
      <c r="P2322" t="str">
        <f>IF(E2322="Souq","sq",IF(E2322="Jumia","Jum",E2322))</f>
        <v>Amazon</v>
      </c>
      <c r="Q2322">
        <f>VLOOKUP(ecommerce_10000[[#This Row],[City]],F:I,4,FALSE)</f>
        <v>16284.02</v>
      </c>
      <c r="R2322" s="1">
        <f>SUMIF(C:C,ecommerce_10000[[#This Row],[Category]],I:I)</f>
        <v>91504159.730000004</v>
      </c>
      <c r="S2322" s="1">
        <f>SUMIFS(I:I,C:C,C2322)</f>
        <v>91504159.730000004</v>
      </c>
      <c r="T2322" s="1" t="str">
        <f>INDEX(F:F,MATCH(ecommerce_10000[[#This Row],[TotalAmount]],I:I,0))</f>
        <v>Cairo</v>
      </c>
    </row>
    <row r="2323" spans="1:20" x14ac:dyDescent="0.3">
      <c r="A2323" s="1" t="s">
        <v>2367</v>
      </c>
      <c r="B2323" s="1" t="s">
        <v>25</v>
      </c>
      <c r="C2323" s="1" t="s">
        <v>26</v>
      </c>
      <c r="D2323" s="1" t="s">
        <v>27</v>
      </c>
      <c r="E2323" s="1" t="s">
        <v>16</v>
      </c>
      <c r="F2323" s="1" t="s">
        <v>62</v>
      </c>
      <c r="G2323">
        <v>14993.64</v>
      </c>
      <c r="H2323">
        <v>1</v>
      </c>
      <c r="I2323">
        <v>14993.64</v>
      </c>
      <c r="J2323">
        <v>4.12</v>
      </c>
      <c r="K2323">
        <v>478</v>
      </c>
      <c r="L2323" s="2">
        <v>45629</v>
      </c>
      <c r="O2323" t="str">
        <f>IF(ecommerce_10000[[#This Row],[Platform]]="Souq","sq",ecommerce_10000[[#This Row],[Platform]])</f>
        <v>sq</v>
      </c>
      <c r="P2323" t="str">
        <f>IF(E2323="Souq","sq",IF(E2323="Jumia","Jum",E2323))</f>
        <v>sq</v>
      </c>
      <c r="Q2323">
        <f>VLOOKUP(ecommerce_10000[[#This Row],[City]],F:I,4,FALSE)</f>
        <v>27872.98</v>
      </c>
      <c r="R2323" s="1">
        <f>SUMIF(C:C,ecommerce_10000[[#This Row],[Category]],I:I)</f>
        <v>29200970.130000021</v>
      </c>
      <c r="S2323" s="1">
        <f>SUMIFS(I:I,C:C,C2323)</f>
        <v>29200970.130000021</v>
      </c>
      <c r="T2323" s="1" t="str">
        <f>INDEX(F:F,MATCH(ecommerce_10000[[#This Row],[TotalAmount]],I:I,0))</f>
        <v>Giza</v>
      </c>
    </row>
    <row r="2324" spans="1:20" x14ac:dyDescent="0.3">
      <c r="A2324" s="1" t="s">
        <v>2368</v>
      </c>
      <c r="B2324" s="1" t="s">
        <v>30</v>
      </c>
      <c r="C2324" s="1" t="s">
        <v>31</v>
      </c>
      <c r="D2324" s="1" t="s">
        <v>32</v>
      </c>
      <c r="E2324" s="1" t="s">
        <v>22</v>
      </c>
      <c r="F2324" s="1" t="s">
        <v>40</v>
      </c>
      <c r="G2324">
        <v>13699.28</v>
      </c>
      <c r="H2324">
        <v>3</v>
      </c>
      <c r="I2324">
        <v>41097.839999999997</v>
      </c>
      <c r="J2324">
        <v>2.56</v>
      </c>
      <c r="K2324">
        <v>3348</v>
      </c>
      <c r="L2324" s="2">
        <v>45597</v>
      </c>
      <c r="O2324" t="str">
        <f>IF(ecommerce_10000[[#This Row],[Platform]]="Souq","sq",ecommerce_10000[[#This Row],[Platform]])</f>
        <v>Jumia</v>
      </c>
      <c r="P2324" t="str">
        <f>IF(E2324="Souq","sq",IF(E2324="Jumia","Jum",E2324))</f>
        <v>Jum</v>
      </c>
      <c r="Q2324">
        <f>VLOOKUP(ecommerce_10000[[#This Row],[City]],F:I,4,FALSE)</f>
        <v>99349.3</v>
      </c>
      <c r="R2324" s="1">
        <f>SUMIF(C:C,ecommerce_10000[[#This Row],[Category]],I:I)</f>
        <v>57542997.559999913</v>
      </c>
      <c r="S2324" s="1">
        <f>SUMIFS(I:I,C:C,C2324)</f>
        <v>57542997.559999913</v>
      </c>
      <c r="T2324" s="1" t="str">
        <f>INDEX(F:F,MATCH(ecommerce_10000[[#This Row],[TotalAmount]],I:I,0))</f>
        <v>Riyadh</v>
      </c>
    </row>
    <row r="2325" spans="1:20" x14ac:dyDescent="0.3">
      <c r="A2325" s="1" t="s">
        <v>2369</v>
      </c>
      <c r="B2325" s="1" t="s">
        <v>35</v>
      </c>
      <c r="C2325" s="1" t="s">
        <v>14</v>
      </c>
      <c r="D2325" s="1" t="s">
        <v>36</v>
      </c>
      <c r="E2325" s="1" t="s">
        <v>47</v>
      </c>
      <c r="F2325" s="1" t="s">
        <v>28</v>
      </c>
      <c r="G2325">
        <v>17782.12</v>
      </c>
      <c r="H2325">
        <v>5</v>
      </c>
      <c r="I2325">
        <v>88910.6</v>
      </c>
      <c r="J2325">
        <v>3.45</v>
      </c>
      <c r="K2325">
        <v>3662</v>
      </c>
      <c r="L2325" s="2">
        <v>45640</v>
      </c>
      <c r="O2325" t="str">
        <f>IF(ecommerce_10000[[#This Row],[Platform]]="Souq","sq",ecommerce_10000[[#This Row],[Platform]])</f>
        <v>Amazon</v>
      </c>
      <c r="P2325" t="str">
        <f>IF(E2325="Souq","sq",IF(E2325="Jumia","Jum",E2325))</f>
        <v>Amazon</v>
      </c>
      <c r="Q2325">
        <f>VLOOKUP(ecommerce_10000[[#This Row],[City]],F:I,4,FALSE)</f>
        <v>26648.76</v>
      </c>
      <c r="R2325" s="1">
        <f>SUMIF(C:C,ecommerce_10000[[#This Row],[Category]],I:I)</f>
        <v>92327183.770000085</v>
      </c>
      <c r="S2325" s="1">
        <f>SUMIFS(I:I,C:C,C2325)</f>
        <v>92327183.770000085</v>
      </c>
      <c r="T2325" s="1" t="str">
        <f>INDEX(F:F,MATCH(ecommerce_10000[[#This Row],[TotalAmount]],I:I,0))</f>
        <v>Casablanca</v>
      </c>
    </row>
    <row r="2326" spans="1:20" x14ac:dyDescent="0.3">
      <c r="A2326" s="1" t="s">
        <v>2370</v>
      </c>
      <c r="B2326" s="1" t="s">
        <v>53</v>
      </c>
      <c r="C2326" s="1" t="s">
        <v>31</v>
      </c>
      <c r="D2326" s="1" t="s">
        <v>54</v>
      </c>
      <c r="E2326" s="1" t="s">
        <v>16</v>
      </c>
      <c r="F2326" s="1" t="s">
        <v>17</v>
      </c>
      <c r="G2326">
        <v>19774.560000000001</v>
      </c>
      <c r="H2326">
        <v>3</v>
      </c>
      <c r="I2326">
        <v>59323.68</v>
      </c>
      <c r="J2326">
        <v>3.75</v>
      </c>
      <c r="K2326">
        <v>3170</v>
      </c>
      <c r="L2326" s="2">
        <v>45510</v>
      </c>
      <c r="O2326" t="str">
        <f>IF(ecommerce_10000[[#This Row],[Platform]]="Souq","sq",ecommerce_10000[[#This Row],[Platform]])</f>
        <v>sq</v>
      </c>
      <c r="P2326" t="str">
        <f>IF(E2326="Souq","sq",IF(E2326="Jumia","Jum",E2326))</f>
        <v>sq</v>
      </c>
      <c r="Q2326">
        <f>VLOOKUP(ecommerce_10000[[#This Row],[City]],F:I,4,FALSE)</f>
        <v>16284.02</v>
      </c>
      <c r="R2326" s="1">
        <f>SUMIF(C:C,ecommerce_10000[[#This Row],[Category]],I:I)</f>
        <v>57542997.559999913</v>
      </c>
      <c r="S2326" s="1">
        <f>SUMIFS(I:I,C:C,C2326)</f>
        <v>57542997.559999913</v>
      </c>
      <c r="T2326" s="1" t="str">
        <f>INDEX(F:F,MATCH(ecommerce_10000[[#This Row],[TotalAmount]],I:I,0))</f>
        <v>Cairo</v>
      </c>
    </row>
    <row r="2327" spans="1:20" x14ac:dyDescent="0.3">
      <c r="A2327" s="1" t="s">
        <v>2371</v>
      </c>
      <c r="B2327" s="1" t="s">
        <v>49</v>
      </c>
      <c r="C2327" s="1" t="s">
        <v>14</v>
      </c>
      <c r="D2327" s="1" t="s">
        <v>50</v>
      </c>
      <c r="E2327" s="1" t="s">
        <v>22</v>
      </c>
      <c r="F2327" s="1" t="s">
        <v>40</v>
      </c>
      <c r="G2327">
        <v>6922.72</v>
      </c>
      <c r="H2327">
        <v>5</v>
      </c>
      <c r="I2327">
        <v>34613.599999999999</v>
      </c>
      <c r="J2327">
        <v>3.76</v>
      </c>
      <c r="K2327">
        <v>3317</v>
      </c>
      <c r="L2327" s="2">
        <v>45428</v>
      </c>
      <c r="O2327" t="str">
        <f>IF(ecommerce_10000[[#This Row],[Platform]]="Souq","sq",ecommerce_10000[[#This Row],[Platform]])</f>
        <v>Jumia</v>
      </c>
      <c r="P2327" t="str">
        <f>IF(E2327="Souq","sq",IF(E2327="Jumia","Jum",E2327))</f>
        <v>Jum</v>
      </c>
      <c r="Q2327">
        <f>VLOOKUP(ecommerce_10000[[#This Row],[City]],F:I,4,FALSE)</f>
        <v>99349.3</v>
      </c>
      <c r="R2327" s="1">
        <f>SUMIF(C:C,ecommerce_10000[[#This Row],[Category]],I:I)</f>
        <v>92327183.770000085</v>
      </c>
      <c r="S2327" s="1">
        <f>SUMIFS(I:I,C:C,C2327)</f>
        <v>92327183.770000085</v>
      </c>
      <c r="T2327" s="1" t="str">
        <f>INDEX(F:F,MATCH(ecommerce_10000[[#This Row],[TotalAmount]],I:I,0))</f>
        <v>Riyadh</v>
      </c>
    </row>
    <row r="2328" spans="1:20" x14ac:dyDescent="0.3">
      <c r="A2328" s="1" t="s">
        <v>2372</v>
      </c>
      <c r="B2328" s="1" t="s">
        <v>13</v>
      </c>
      <c r="C2328" s="1" t="s">
        <v>14</v>
      </c>
      <c r="D2328" s="1" t="s">
        <v>15</v>
      </c>
      <c r="E2328" s="1" t="s">
        <v>22</v>
      </c>
      <c r="F2328" s="1" t="s">
        <v>33</v>
      </c>
      <c r="G2328">
        <v>7181.59</v>
      </c>
      <c r="H2328">
        <v>1</v>
      </c>
      <c r="I2328">
        <v>7181.59</v>
      </c>
      <c r="J2328">
        <v>3.04</v>
      </c>
      <c r="K2328">
        <v>4403</v>
      </c>
      <c r="L2328" s="2">
        <v>45612</v>
      </c>
      <c r="O2328" t="str">
        <f>IF(ecommerce_10000[[#This Row],[Platform]]="Souq","sq",ecommerce_10000[[#This Row],[Platform]])</f>
        <v>Jumia</v>
      </c>
      <c r="P2328" t="str">
        <f>IF(E2328="Souq","sq",IF(E2328="Jumia","Jum",E2328))</f>
        <v>Jum</v>
      </c>
      <c r="Q2328">
        <f>VLOOKUP(ecommerce_10000[[#This Row],[City]],F:I,4,FALSE)</f>
        <v>3665.44</v>
      </c>
      <c r="R2328" s="1">
        <f>SUMIF(C:C,ecommerce_10000[[#This Row],[Category]],I:I)</f>
        <v>92327183.770000085</v>
      </c>
      <c r="S2328" s="1">
        <f>SUMIFS(I:I,C:C,C2328)</f>
        <v>92327183.770000085</v>
      </c>
      <c r="T2328" s="1" t="str">
        <f>INDEX(F:F,MATCH(ecommerce_10000[[#This Row],[TotalAmount]],I:I,0))</f>
        <v>Dubai</v>
      </c>
    </row>
    <row r="2329" spans="1:20" x14ac:dyDescent="0.3">
      <c r="A2329" s="1" t="s">
        <v>2373</v>
      </c>
      <c r="B2329" s="1" t="s">
        <v>19</v>
      </c>
      <c r="C2329" s="1" t="s">
        <v>20</v>
      </c>
      <c r="D2329" s="1" t="s">
        <v>21</v>
      </c>
      <c r="E2329" s="1" t="s">
        <v>16</v>
      </c>
      <c r="F2329" s="1" t="s">
        <v>40</v>
      </c>
      <c r="G2329">
        <v>19751.240000000002</v>
      </c>
      <c r="H2329">
        <v>1</v>
      </c>
      <c r="I2329">
        <v>19751.240000000002</v>
      </c>
      <c r="J2329">
        <v>3.02</v>
      </c>
      <c r="K2329">
        <v>174</v>
      </c>
      <c r="L2329" s="2">
        <v>45381</v>
      </c>
      <c r="O2329" t="str">
        <f>IF(ecommerce_10000[[#This Row],[Platform]]="Souq","sq",ecommerce_10000[[#This Row],[Platform]])</f>
        <v>sq</v>
      </c>
      <c r="P2329" t="str">
        <f>IF(E2329="Souq","sq",IF(E2329="Jumia","Jum",E2329))</f>
        <v>sq</v>
      </c>
      <c r="Q2329">
        <f>VLOOKUP(ecommerce_10000[[#This Row],[City]],F:I,4,FALSE)</f>
        <v>99349.3</v>
      </c>
      <c r="R2329" s="1">
        <f>SUMIF(C:C,ecommerce_10000[[#This Row],[Category]],I:I)</f>
        <v>91504159.730000004</v>
      </c>
      <c r="S2329" s="1">
        <f>SUMIFS(I:I,C:C,C2329)</f>
        <v>91504159.730000004</v>
      </c>
      <c r="T2329" s="1" t="str">
        <f>INDEX(F:F,MATCH(ecommerce_10000[[#This Row],[TotalAmount]],I:I,0))</f>
        <v>Riyadh</v>
      </c>
    </row>
    <row r="2330" spans="1:20" x14ac:dyDescent="0.3">
      <c r="A2330" s="1" t="s">
        <v>2374</v>
      </c>
      <c r="B2330" s="1" t="s">
        <v>53</v>
      </c>
      <c r="C2330" s="1" t="s">
        <v>31</v>
      </c>
      <c r="D2330" s="1" t="s">
        <v>54</v>
      </c>
      <c r="E2330" s="1" t="s">
        <v>16</v>
      </c>
      <c r="F2330" s="1" t="s">
        <v>23</v>
      </c>
      <c r="G2330">
        <v>16543.09</v>
      </c>
      <c r="H2330">
        <v>4</v>
      </c>
      <c r="I2330">
        <v>66172.36</v>
      </c>
      <c r="J2330">
        <v>1.03</v>
      </c>
      <c r="K2330">
        <v>4721</v>
      </c>
      <c r="L2330" s="2">
        <v>45392</v>
      </c>
      <c r="O2330" t="str">
        <f>IF(ecommerce_10000[[#This Row],[Platform]]="Souq","sq",ecommerce_10000[[#This Row],[Platform]])</f>
        <v>sq</v>
      </c>
      <c r="P2330" t="str">
        <f>IF(E2330="Souq","sq",IF(E2330="Jumia","Jum",E2330))</f>
        <v>sq</v>
      </c>
      <c r="Q2330">
        <f>VLOOKUP(ecommerce_10000[[#This Row],[City]],F:I,4,FALSE)</f>
        <v>13290.4</v>
      </c>
      <c r="R2330" s="1">
        <f>SUMIF(C:C,ecommerce_10000[[#This Row],[Category]],I:I)</f>
        <v>57542997.559999913</v>
      </c>
      <c r="S2330" s="1">
        <f>SUMIFS(I:I,C:C,C2330)</f>
        <v>57542997.559999913</v>
      </c>
      <c r="T2330" s="1" t="str">
        <f>INDEX(F:F,MATCH(ecommerce_10000[[#This Row],[TotalAmount]],I:I,0))</f>
        <v>Alexandria</v>
      </c>
    </row>
    <row r="2331" spans="1:20" x14ac:dyDescent="0.3">
      <c r="A2331" s="1" t="s">
        <v>2375</v>
      </c>
      <c r="B2331" s="1" t="s">
        <v>53</v>
      </c>
      <c r="C2331" s="1" t="s">
        <v>31</v>
      </c>
      <c r="D2331" s="1" t="s">
        <v>54</v>
      </c>
      <c r="E2331" s="1" t="s">
        <v>22</v>
      </c>
      <c r="F2331" s="1" t="s">
        <v>62</v>
      </c>
      <c r="G2331">
        <v>12899.1</v>
      </c>
      <c r="H2331">
        <v>1</v>
      </c>
      <c r="I2331">
        <v>12899.1</v>
      </c>
      <c r="J2331">
        <v>4.2</v>
      </c>
      <c r="K2331">
        <v>4423</v>
      </c>
      <c r="L2331" s="2">
        <v>45433</v>
      </c>
      <c r="O2331" t="str">
        <f>IF(ecommerce_10000[[#This Row],[Platform]]="Souq","sq",ecommerce_10000[[#This Row],[Platform]])</f>
        <v>Jumia</v>
      </c>
      <c r="P2331" t="str">
        <f>IF(E2331="Souq","sq",IF(E2331="Jumia","Jum",E2331))</f>
        <v>Jum</v>
      </c>
      <c r="Q2331">
        <f>VLOOKUP(ecommerce_10000[[#This Row],[City]],F:I,4,FALSE)</f>
        <v>27872.98</v>
      </c>
      <c r="R2331" s="1">
        <f>SUMIF(C:C,ecommerce_10000[[#This Row],[Category]],I:I)</f>
        <v>57542997.559999913</v>
      </c>
      <c r="S2331" s="1">
        <f>SUMIFS(I:I,C:C,C2331)</f>
        <v>57542997.559999913</v>
      </c>
      <c r="T2331" s="1" t="str">
        <f>INDEX(F:F,MATCH(ecommerce_10000[[#This Row],[TotalAmount]],I:I,0))</f>
        <v>Giza</v>
      </c>
    </row>
    <row r="2332" spans="1:20" x14ac:dyDescent="0.3">
      <c r="A2332" s="1" t="s">
        <v>2376</v>
      </c>
      <c r="B2332" s="1" t="s">
        <v>49</v>
      </c>
      <c r="C2332" s="1" t="s">
        <v>14</v>
      </c>
      <c r="D2332" s="1" t="s">
        <v>50</v>
      </c>
      <c r="E2332" s="1" t="s">
        <v>22</v>
      </c>
      <c r="F2332" s="1" t="s">
        <v>28</v>
      </c>
      <c r="G2332">
        <v>11440.94</v>
      </c>
      <c r="H2332">
        <v>5</v>
      </c>
      <c r="I2332">
        <v>57204.7</v>
      </c>
      <c r="J2332">
        <v>2.48</v>
      </c>
      <c r="K2332">
        <v>4112</v>
      </c>
      <c r="L2332" s="2">
        <v>45538</v>
      </c>
      <c r="O2332" t="str">
        <f>IF(ecommerce_10000[[#This Row],[Platform]]="Souq","sq",ecommerce_10000[[#This Row],[Platform]])</f>
        <v>Jumia</v>
      </c>
      <c r="P2332" t="str">
        <f>IF(E2332="Souq","sq",IF(E2332="Jumia","Jum",E2332))</f>
        <v>Jum</v>
      </c>
      <c r="Q2332">
        <f>VLOOKUP(ecommerce_10000[[#This Row],[City]],F:I,4,FALSE)</f>
        <v>26648.76</v>
      </c>
      <c r="R2332" s="1">
        <f>SUMIF(C:C,ecommerce_10000[[#This Row],[Category]],I:I)</f>
        <v>92327183.770000085</v>
      </c>
      <c r="S2332" s="1">
        <f>SUMIFS(I:I,C:C,C2332)</f>
        <v>92327183.770000085</v>
      </c>
      <c r="T2332" s="1" t="str">
        <f>INDEX(F:F,MATCH(ecommerce_10000[[#This Row],[TotalAmount]],I:I,0))</f>
        <v>Casablanca</v>
      </c>
    </row>
    <row r="2333" spans="1:20" x14ac:dyDescent="0.3">
      <c r="A2333" s="1" t="s">
        <v>2377</v>
      </c>
      <c r="B2333" s="1" t="s">
        <v>49</v>
      </c>
      <c r="C2333" s="1" t="s">
        <v>14</v>
      </c>
      <c r="D2333" s="1" t="s">
        <v>50</v>
      </c>
      <c r="E2333" s="1" t="s">
        <v>22</v>
      </c>
      <c r="F2333" s="1" t="s">
        <v>62</v>
      </c>
      <c r="G2333">
        <v>19038.810000000001</v>
      </c>
      <c r="H2333">
        <v>5</v>
      </c>
      <c r="I2333">
        <v>95194.05</v>
      </c>
      <c r="J2333">
        <v>3.57</v>
      </c>
      <c r="K2333">
        <v>832</v>
      </c>
      <c r="L2333" s="2">
        <v>45494</v>
      </c>
      <c r="O2333" t="str">
        <f>IF(ecommerce_10000[[#This Row],[Platform]]="Souq","sq",ecommerce_10000[[#This Row],[Platform]])</f>
        <v>Jumia</v>
      </c>
      <c r="P2333" t="str">
        <f>IF(E2333="Souq","sq",IF(E2333="Jumia","Jum",E2333))</f>
        <v>Jum</v>
      </c>
      <c r="Q2333">
        <f>VLOOKUP(ecommerce_10000[[#This Row],[City]],F:I,4,FALSE)</f>
        <v>27872.98</v>
      </c>
      <c r="R2333" s="1">
        <f>SUMIF(C:C,ecommerce_10000[[#This Row],[Category]],I:I)</f>
        <v>92327183.770000085</v>
      </c>
      <c r="S2333" s="1">
        <f>SUMIFS(I:I,C:C,C2333)</f>
        <v>92327183.770000085</v>
      </c>
      <c r="T2333" s="1" t="str">
        <f>INDEX(F:F,MATCH(ecommerce_10000[[#This Row],[TotalAmount]],I:I,0))</f>
        <v>Giza</v>
      </c>
    </row>
    <row r="2334" spans="1:20" x14ac:dyDescent="0.3">
      <c r="A2334" s="1" t="s">
        <v>2378</v>
      </c>
      <c r="B2334" s="1" t="s">
        <v>13</v>
      </c>
      <c r="C2334" s="1" t="s">
        <v>14</v>
      </c>
      <c r="D2334" s="1" t="s">
        <v>15</v>
      </c>
      <c r="E2334" s="1" t="s">
        <v>47</v>
      </c>
      <c r="F2334" s="1" t="s">
        <v>28</v>
      </c>
      <c r="G2334">
        <v>19561.05</v>
      </c>
      <c r="H2334">
        <v>5</v>
      </c>
      <c r="I2334">
        <v>97805.25</v>
      </c>
      <c r="J2334">
        <v>2.88</v>
      </c>
      <c r="K2334">
        <v>836</v>
      </c>
      <c r="L2334" s="2">
        <v>45401</v>
      </c>
      <c r="O2334" t="str">
        <f>IF(ecommerce_10000[[#This Row],[Platform]]="Souq","sq",ecommerce_10000[[#This Row],[Platform]])</f>
        <v>Amazon</v>
      </c>
      <c r="P2334" t="str">
        <f>IF(E2334="Souq","sq",IF(E2334="Jumia","Jum",E2334))</f>
        <v>Amazon</v>
      </c>
      <c r="Q2334">
        <f>VLOOKUP(ecommerce_10000[[#This Row],[City]],F:I,4,FALSE)</f>
        <v>26648.76</v>
      </c>
      <c r="R2334" s="1">
        <f>SUMIF(C:C,ecommerce_10000[[#This Row],[Category]],I:I)</f>
        <v>92327183.770000085</v>
      </c>
      <c r="S2334" s="1">
        <f>SUMIFS(I:I,C:C,C2334)</f>
        <v>92327183.770000085</v>
      </c>
      <c r="T2334" s="1" t="str">
        <f>INDEX(F:F,MATCH(ecommerce_10000[[#This Row],[TotalAmount]],I:I,0))</f>
        <v>Casablanca</v>
      </c>
    </row>
    <row r="2335" spans="1:20" x14ac:dyDescent="0.3">
      <c r="A2335" s="1" t="s">
        <v>2379</v>
      </c>
      <c r="B2335" s="1" t="s">
        <v>25</v>
      </c>
      <c r="C2335" s="1" t="s">
        <v>26</v>
      </c>
      <c r="D2335" s="1" t="s">
        <v>27</v>
      </c>
      <c r="E2335" s="1" t="s">
        <v>16</v>
      </c>
      <c r="F2335" s="1" t="s">
        <v>17</v>
      </c>
      <c r="G2335">
        <v>2512.41</v>
      </c>
      <c r="H2335">
        <v>3</v>
      </c>
      <c r="I2335">
        <v>7537.23</v>
      </c>
      <c r="J2335">
        <v>2.25</v>
      </c>
      <c r="K2335">
        <v>2731</v>
      </c>
      <c r="L2335" s="2">
        <v>45365</v>
      </c>
      <c r="O2335" t="str">
        <f>IF(ecommerce_10000[[#This Row],[Platform]]="Souq","sq",ecommerce_10000[[#This Row],[Platform]])</f>
        <v>sq</v>
      </c>
      <c r="P2335" t="str">
        <f>IF(E2335="Souq","sq",IF(E2335="Jumia","Jum",E2335))</f>
        <v>sq</v>
      </c>
      <c r="Q2335">
        <f>VLOOKUP(ecommerce_10000[[#This Row],[City]],F:I,4,FALSE)</f>
        <v>16284.02</v>
      </c>
      <c r="R2335" s="1">
        <f>SUMIF(C:C,ecommerce_10000[[#This Row],[Category]],I:I)</f>
        <v>29200970.130000021</v>
      </c>
      <c r="S2335" s="1">
        <f>SUMIFS(I:I,C:C,C2335)</f>
        <v>29200970.130000021</v>
      </c>
      <c r="T2335" s="1" t="str">
        <f>INDEX(F:F,MATCH(ecommerce_10000[[#This Row],[TotalAmount]],I:I,0))</f>
        <v>Cairo</v>
      </c>
    </row>
    <row r="2336" spans="1:20" x14ac:dyDescent="0.3">
      <c r="A2336" s="1" t="s">
        <v>2380</v>
      </c>
      <c r="B2336" s="1" t="s">
        <v>30</v>
      </c>
      <c r="C2336" s="1" t="s">
        <v>31</v>
      </c>
      <c r="D2336" s="1" t="s">
        <v>32</v>
      </c>
      <c r="E2336" s="1" t="s">
        <v>16</v>
      </c>
      <c r="F2336" s="1" t="s">
        <v>17</v>
      </c>
      <c r="G2336">
        <v>9277.18</v>
      </c>
      <c r="H2336">
        <v>1</v>
      </c>
      <c r="I2336">
        <v>9277.18</v>
      </c>
      <c r="J2336">
        <v>1.93</v>
      </c>
      <c r="K2336">
        <v>2450</v>
      </c>
      <c r="L2336" s="2">
        <v>45385</v>
      </c>
      <c r="O2336" t="str">
        <f>IF(ecommerce_10000[[#This Row],[Platform]]="Souq","sq",ecommerce_10000[[#This Row],[Platform]])</f>
        <v>sq</v>
      </c>
      <c r="P2336" t="str">
        <f>IF(E2336="Souq","sq",IF(E2336="Jumia","Jum",E2336))</f>
        <v>sq</v>
      </c>
      <c r="Q2336">
        <f>VLOOKUP(ecommerce_10000[[#This Row],[City]],F:I,4,FALSE)</f>
        <v>16284.02</v>
      </c>
      <c r="R2336" s="1">
        <f>SUMIF(C:C,ecommerce_10000[[#This Row],[Category]],I:I)</f>
        <v>57542997.559999913</v>
      </c>
      <c r="S2336" s="1">
        <f>SUMIFS(I:I,C:C,C2336)</f>
        <v>57542997.559999913</v>
      </c>
      <c r="T2336" s="1" t="str">
        <f>INDEX(F:F,MATCH(ecommerce_10000[[#This Row],[TotalAmount]],I:I,0))</f>
        <v>Cairo</v>
      </c>
    </row>
    <row r="2337" spans="1:20" x14ac:dyDescent="0.3">
      <c r="A2337" s="1" t="s">
        <v>2381</v>
      </c>
      <c r="B2337" s="1" t="s">
        <v>53</v>
      </c>
      <c r="C2337" s="1" t="s">
        <v>31</v>
      </c>
      <c r="D2337" s="1" t="s">
        <v>54</v>
      </c>
      <c r="E2337" s="1" t="s">
        <v>22</v>
      </c>
      <c r="F2337" s="1" t="s">
        <v>23</v>
      </c>
      <c r="G2337">
        <v>19905.86</v>
      </c>
      <c r="H2337">
        <v>4</v>
      </c>
      <c r="I2337">
        <v>79623.44</v>
      </c>
      <c r="J2337">
        <v>4.9400000000000004</v>
      </c>
      <c r="K2337">
        <v>4239</v>
      </c>
      <c r="L2337" s="2">
        <v>45630</v>
      </c>
      <c r="O2337" t="str">
        <f>IF(ecommerce_10000[[#This Row],[Platform]]="Souq","sq",ecommerce_10000[[#This Row],[Platform]])</f>
        <v>Jumia</v>
      </c>
      <c r="P2337" t="str">
        <f>IF(E2337="Souq","sq",IF(E2337="Jumia","Jum",E2337))</f>
        <v>Jum</v>
      </c>
      <c r="Q2337">
        <f>VLOOKUP(ecommerce_10000[[#This Row],[City]],F:I,4,FALSE)</f>
        <v>13290.4</v>
      </c>
      <c r="R2337" s="1">
        <f>SUMIF(C:C,ecommerce_10000[[#This Row],[Category]],I:I)</f>
        <v>57542997.559999913</v>
      </c>
      <c r="S2337" s="1">
        <f>SUMIFS(I:I,C:C,C2337)</f>
        <v>57542997.559999913</v>
      </c>
      <c r="T2337" s="1" t="str">
        <f>INDEX(F:F,MATCH(ecommerce_10000[[#This Row],[TotalAmount]],I:I,0))</f>
        <v>Alexandria</v>
      </c>
    </row>
    <row r="2338" spans="1:20" x14ac:dyDescent="0.3">
      <c r="A2338" s="1" t="s">
        <v>2382</v>
      </c>
      <c r="B2338" s="1" t="s">
        <v>25</v>
      </c>
      <c r="C2338" s="1" t="s">
        <v>26</v>
      </c>
      <c r="D2338" s="1" t="s">
        <v>27</v>
      </c>
      <c r="E2338" s="1" t="s">
        <v>16</v>
      </c>
      <c r="F2338" s="1" t="s">
        <v>40</v>
      </c>
      <c r="G2338">
        <v>11868.16</v>
      </c>
      <c r="H2338">
        <v>2</v>
      </c>
      <c r="I2338">
        <v>23736.32</v>
      </c>
      <c r="J2338">
        <v>4.2699999999999996</v>
      </c>
      <c r="K2338">
        <v>3352</v>
      </c>
      <c r="L2338" s="2">
        <v>45604</v>
      </c>
      <c r="O2338" t="str">
        <f>IF(ecommerce_10000[[#This Row],[Platform]]="Souq","sq",ecommerce_10000[[#This Row],[Platform]])</f>
        <v>sq</v>
      </c>
      <c r="P2338" t="str">
        <f>IF(E2338="Souq","sq",IF(E2338="Jumia","Jum",E2338))</f>
        <v>sq</v>
      </c>
      <c r="Q2338">
        <f>VLOOKUP(ecommerce_10000[[#This Row],[City]],F:I,4,FALSE)</f>
        <v>99349.3</v>
      </c>
      <c r="R2338" s="1">
        <f>SUMIF(C:C,ecommerce_10000[[#This Row],[Category]],I:I)</f>
        <v>29200970.130000021</v>
      </c>
      <c r="S2338" s="1">
        <f>SUMIFS(I:I,C:C,C2338)</f>
        <v>29200970.130000021</v>
      </c>
      <c r="T2338" s="1" t="str">
        <f>INDEX(F:F,MATCH(ecommerce_10000[[#This Row],[TotalAmount]],I:I,0))</f>
        <v>Riyadh</v>
      </c>
    </row>
    <row r="2339" spans="1:20" x14ac:dyDescent="0.3">
      <c r="A2339" s="1" t="s">
        <v>2383</v>
      </c>
      <c r="B2339" s="1" t="s">
        <v>38</v>
      </c>
      <c r="C2339" s="1" t="s">
        <v>20</v>
      </c>
      <c r="D2339" s="1" t="s">
        <v>39</v>
      </c>
      <c r="E2339" s="1" t="s">
        <v>22</v>
      </c>
      <c r="F2339" s="1" t="s">
        <v>17</v>
      </c>
      <c r="G2339">
        <v>13168.75</v>
      </c>
      <c r="H2339">
        <v>1</v>
      </c>
      <c r="I2339">
        <v>13168.75</v>
      </c>
      <c r="J2339">
        <v>4.0599999999999996</v>
      </c>
      <c r="K2339">
        <v>4494</v>
      </c>
      <c r="L2339" s="2">
        <v>45402</v>
      </c>
      <c r="O2339" t="str">
        <f>IF(ecommerce_10000[[#This Row],[Platform]]="Souq","sq",ecommerce_10000[[#This Row],[Platform]])</f>
        <v>Jumia</v>
      </c>
      <c r="P2339" t="str">
        <f>IF(E2339="Souq","sq",IF(E2339="Jumia","Jum",E2339))</f>
        <v>Jum</v>
      </c>
      <c r="Q2339">
        <f>VLOOKUP(ecommerce_10000[[#This Row],[City]],F:I,4,FALSE)</f>
        <v>16284.02</v>
      </c>
      <c r="R2339" s="1">
        <f>SUMIF(C:C,ecommerce_10000[[#This Row],[Category]],I:I)</f>
        <v>91504159.730000004</v>
      </c>
      <c r="S2339" s="1">
        <f>SUMIFS(I:I,C:C,C2339)</f>
        <v>91504159.730000004</v>
      </c>
      <c r="T2339" s="1" t="str">
        <f>INDEX(F:F,MATCH(ecommerce_10000[[#This Row],[TotalAmount]],I:I,0))</f>
        <v>Cairo</v>
      </c>
    </row>
    <row r="2340" spans="1:20" x14ac:dyDescent="0.3">
      <c r="A2340" s="1" t="s">
        <v>2384</v>
      </c>
      <c r="B2340" s="1" t="s">
        <v>49</v>
      </c>
      <c r="C2340" s="1" t="s">
        <v>14</v>
      </c>
      <c r="D2340" s="1" t="s">
        <v>50</v>
      </c>
      <c r="E2340" s="1" t="s">
        <v>47</v>
      </c>
      <c r="F2340" s="1" t="s">
        <v>62</v>
      </c>
      <c r="G2340">
        <v>6792.58</v>
      </c>
      <c r="H2340">
        <v>4</v>
      </c>
      <c r="I2340">
        <v>27170.32</v>
      </c>
      <c r="J2340">
        <v>4.21</v>
      </c>
      <c r="K2340">
        <v>2376</v>
      </c>
      <c r="L2340" s="2">
        <v>45650</v>
      </c>
      <c r="O2340" t="str">
        <f>IF(ecommerce_10000[[#This Row],[Platform]]="Souq","sq",ecommerce_10000[[#This Row],[Platform]])</f>
        <v>Amazon</v>
      </c>
      <c r="P2340" t="str">
        <f>IF(E2340="Souq","sq",IF(E2340="Jumia","Jum",E2340))</f>
        <v>Amazon</v>
      </c>
      <c r="Q2340">
        <f>VLOOKUP(ecommerce_10000[[#This Row],[City]],F:I,4,FALSE)</f>
        <v>27872.98</v>
      </c>
      <c r="R2340" s="1">
        <f>SUMIF(C:C,ecommerce_10000[[#This Row],[Category]],I:I)</f>
        <v>92327183.770000085</v>
      </c>
      <c r="S2340" s="1">
        <f>SUMIFS(I:I,C:C,C2340)</f>
        <v>92327183.770000085</v>
      </c>
      <c r="T2340" s="1" t="str">
        <f>INDEX(F:F,MATCH(ecommerce_10000[[#This Row],[TotalAmount]],I:I,0))</f>
        <v>Giza</v>
      </c>
    </row>
    <row r="2341" spans="1:20" x14ac:dyDescent="0.3">
      <c r="A2341" s="1" t="s">
        <v>2385</v>
      </c>
      <c r="B2341" s="1" t="s">
        <v>25</v>
      </c>
      <c r="C2341" s="1" t="s">
        <v>26</v>
      </c>
      <c r="D2341" s="1" t="s">
        <v>27</v>
      </c>
      <c r="E2341" s="1" t="s">
        <v>47</v>
      </c>
      <c r="F2341" s="1" t="s">
        <v>33</v>
      </c>
      <c r="G2341">
        <v>2883.84</v>
      </c>
      <c r="H2341">
        <v>1</v>
      </c>
      <c r="I2341">
        <v>2883.84</v>
      </c>
      <c r="J2341">
        <v>2.88</v>
      </c>
      <c r="K2341">
        <v>4697</v>
      </c>
      <c r="L2341" s="2">
        <v>45480</v>
      </c>
      <c r="O2341" t="str">
        <f>IF(ecommerce_10000[[#This Row],[Platform]]="Souq","sq",ecommerce_10000[[#This Row],[Platform]])</f>
        <v>Amazon</v>
      </c>
      <c r="P2341" t="str">
        <f>IF(E2341="Souq","sq",IF(E2341="Jumia","Jum",E2341))</f>
        <v>Amazon</v>
      </c>
      <c r="Q2341">
        <f>VLOOKUP(ecommerce_10000[[#This Row],[City]],F:I,4,FALSE)</f>
        <v>3665.44</v>
      </c>
      <c r="R2341" s="1">
        <f>SUMIF(C:C,ecommerce_10000[[#This Row],[Category]],I:I)</f>
        <v>29200970.130000021</v>
      </c>
      <c r="S2341" s="1">
        <f>SUMIFS(I:I,C:C,C2341)</f>
        <v>29200970.130000021</v>
      </c>
      <c r="T2341" s="1" t="str">
        <f>INDEX(F:F,MATCH(ecommerce_10000[[#This Row],[TotalAmount]],I:I,0))</f>
        <v>Dubai</v>
      </c>
    </row>
    <row r="2342" spans="1:20" x14ac:dyDescent="0.3">
      <c r="A2342" s="1" t="s">
        <v>2386</v>
      </c>
      <c r="B2342" s="1" t="s">
        <v>13</v>
      </c>
      <c r="C2342" s="1" t="s">
        <v>14</v>
      </c>
      <c r="D2342" s="1" t="s">
        <v>15</v>
      </c>
      <c r="E2342" s="1" t="s">
        <v>47</v>
      </c>
      <c r="F2342" s="1" t="s">
        <v>28</v>
      </c>
      <c r="G2342">
        <v>15093.15</v>
      </c>
      <c r="H2342">
        <v>3</v>
      </c>
      <c r="I2342">
        <v>45279.45</v>
      </c>
      <c r="J2342">
        <v>4.8499999999999996</v>
      </c>
      <c r="K2342">
        <v>3462</v>
      </c>
      <c r="L2342" s="2">
        <v>45296</v>
      </c>
      <c r="O2342" t="str">
        <f>IF(ecommerce_10000[[#This Row],[Platform]]="Souq","sq",ecommerce_10000[[#This Row],[Platform]])</f>
        <v>Amazon</v>
      </c>
      <c r="P2342" t="str">
        <f>IF(E2342="Souq","sq",IF(E2342="Jumia","Jum",E2342))</f>
        <v>Amazon</v>
      </c>
      <c r="Q2342">
        <f>VLOOKUP(ecommerce_10000[[#This Row],[City]],F:I,4,FALSE)</f>
        <v>26648.76</v>
      </c>
      <c r="R2342" s="1">
        <f>SUMIF(C:C,ecommerce_10000[[#This Row],[Category]],I:I)</f>
        <v>92327183.770000085</v>
      </c>
      <c r="S2342" s="1">
        <f>SUMIFS(I:I,C:C,C2342)</f>
        <v>92327183.770000085</v>
      </c>
      <c r="T2342" s="1" t="str">
        <f>INDEX(F:F,MATCH(ecommerce_10000[[#This Row],[TotalAmount]],I:I,0))</f>
        <v>Casablanca</v>
      </c>
    </row>
    <row r="2343" spans="1:20" x14ac:dyDescent="0.3">
      <c r="A2343" s="1" t="s">
        <v>2387</v>
      </c>
      <c r="B2343" s="1" t="s">
        <v>13</v>
      </c>
      <c r="C2343" s="1" t="s">
        <v>14</v>
      </c>
      <c r="D2343" s="1" t="s">
        <v>15</v>
      </c>
      <c r="E2343" s="1" t="s">
        <v>22</v>
      </c>
      <c r="F2343" s="1" t="s">
        <v>62</v>
      </c>
      <c r="G2343">
        <v>6471.45</v>
      </c>
      <c r="H2343">
        <v>1</v>
      </c>
      <c r="I2343">
        <v>6471.45</v>
      </c>
      <c r="J2343">
        <v>2.3199999999999998</v>
      </c>
      <c r="K2343">
        <v>2960</v>
      </c>
      <c r="L2343" s="2">
        <v>45645</v>
      </c>
      <c r="O2343" t="str">
        <f>IF(ecommerce_10000[[#This Row],[Platform]]="Souq","sq",ecommerce_10000[[#This Row],[Platform]])</f>
        <v>Jumia</v>
      </c>
      <c r="P2343" t="str">
        <f>IF(E2343="Souq","sq",IF(E2343="Jumia","Jum",E2343))</f>
        <v>Jum</v>
      </c>
      <c r="Q2343">
        <f>VLOOKUP(ecommerce_10000[[#This Row],[City]],F:I,4,FALSE)</f>
        <v>27872.98</v>
      </c>
      <c r="R2343" s="1">
        <f>SUMIF(C:C,ecommerce_10000[[#This Row],[Category]],I:I)</f>
        <v>92327183.770000085</v>
      </c>
      <c r="S2343" s="1">
        <f>SUMIFS(I:I,C:C,C2343)</f>
        <v>92327183.770000085</v>
      </c>
      <c r="T2343" s="1" t="str">
        <f>INDEX(F:F,MATCH(ecommerce_10000[[#This Row],[TotalAmount]],I:I,0))</f>
        <v>Giza</v>
      </c>
    </row>
    <row r="2344" spans="1:20" x14ac:dyDescent="0.3">
      <c r="A2344" s="1" t="s">
        <v>2388</v>
      </c>
      <c r="B2344" s="1" t="s">
        <v>43</v>
      </c>
      <c r="C2344" s="1" t="s">
        <v>44</v>
      </c>
      <c r="D2344" s="1" t="s">
        <v>45</v>
      </c>
      <c r="E2344" s="1" t="s">
        <v>47</v>
      </c>
      <c r="F2344" s="1" t="s">
        <v>62</v>
      </c>
      <c r="G2344">
        <v>2181.1</v>
      </c>
      <c r="H2344">
        <v>2</v>
      </c>
      <c r="I2344">
        <v>4362.2</v>
      </c>
      <c r="J2344">
        <v>4.0999999999999996</v>
      </c>
      <c r="K2344">
        <v>4083</v>
      </c>
      <c r="L2344" s="2">
        <v>45342</v>
      </c>
      <c r="O2344" t="str">
        <f>IF(ecommerce_10000[[#This Row],[Platform]]="Souq","sq",ecommerce_10000[[#This Row],[Platform]])</f>
        <v>Amazon</v>
      </c>
      <c r="P2344" t="str">
        <f>IF(E2344="Souq","sq",IF(E2344="Jumia","Jum",E2344))</f>
        <v>Amazon</v>
      </c>
      <c r="Q2344">
        <f>VLOOKUP(ecommerce_10000[[#This Row],[City]],F:I,4,FALSE)</f>
        <v>27872.98</v>
      </c>
      <c r="R2344" s="1">
        <f>SUMIF(C:C,ecommerce_10000[[#This Row],[Category]],I:I)</f>
        <v>31420413.200000018</v>
      </c>
      <c r="S2344" s="1">
        <f>SUMIFS(I:I,C:C,C2344)</f>
        <v>31420413.200000018</v>
      </c>
      <c r="T2344" s="1" t="str">
        <f>INDEX(F:F,MATCH(ecommerce_10000[[#This Row],[TotalAmount]],I:I,0))</f>
        <v>Giza</v>
      </c>
    </row>
    <row r="2345" spans="1:20" x14ac:dyDescent="0.3">
      <c r="A2345" s="1" t="s">
        <v>2389</v>
      </c>
      <c r="B2345" s="1" t="s">
        <v>35</v>
      </c>
      <c r="C2345" s="1" t="s">
        <v>14</v>
      </c>
      <c r="D2345" s="1" t="s">
        <v>36</v>
      </c>
      <c r="E2345" s="1" t="s">
        <v>16</v>
      </c>
      <c r="F2345" s="1" t="s">
        <v>17</v>
      </c>
      <c r="G2345">
        <v>14329.71</v>
      </c>
      <c r="H2345">
        <v>4</v>
      </c>
      <c r="I2345">
        <v>57318.84</v>
      </c>
      <c r="J2345">
        <v>1.1100000000000001</v>
      </c>
      <c r="K2345">
        <v>1189</v>
      </c>
      <c r="L2345" s="2">
        <v>45552</v>
      </c>
      <c r="O2345" t="str">
        <f>IF(ecommerce_10000[[#This Row],[Platform]]="Souq","sq",ecommerce_10000[[#This Row],[Platform]])</f>
        <v>sq</v>
      </c>
      <c r="P2345" t="str">
        <f>IF(E2345="Souq","sq",IF(E2345="Jumia","Jum",E2345))</f>
        <v>sq</v>
      </c>
      <c r="Q2345">
        <f>VLOOKUP(ecommerce_10000[[#This Row],[City]],F:I,4,FALSE)</f>
        <v>16284.02</v>
      </c>
      <c r="R2345" s="1">
        <f>SUMIF(C:C,ecommerce_10000[[#This Row],[Category]],I:I)</f>
        <v>92327183.770000085</v>
      </c>
      <c r="S2345" s="1">
        <f>SUMIFS(I:I,C:C,C2345)</f>
        <v>92327183.770000085</v>
      </c>
      <c r="T2345" s="1" t="str">
        <f>INDEX(F:F,MATCH(ecommerce_10000[[#This Row],[TotalAmount]],I:I,0))</f>
        <v>Cairo</v>
      </c>
    </row>
    <row r="2346" spans="1:20" x14ac:dyDescent="0.3">
      <c r="A2346" s="1" t="s">
        <v>2390</v>
      </c>
      <c r="B2346" s="1" t="s">
        <v>30</v>
      </c>
      <c r="C2346" s="1" t="s">
        <v>31</v>
      </c>
      <c r="D2346" s="1" t="s">
        <v>32</v>
      </c>
      <c r="E2346" s="1" t="s">
        <v>16</v>
      </c>
      <c r="F2346" s="1" t="s">
        <v>40</v>
      </c>
      <c r="G2346">
        <v>9801.93</v>
      </c>
      <c r="H2346">
        <v>4</v>
      </c>
      <c r="I2346">
        <v>39207.72</v>
      </c>
      <c r="J2346">
        <v>4.46</v>
      </c>
      <c r="K2346">
        <v>2112</v>
      </c>
      <c r="L2346" s="2">
        <v>45438</v>
      </c>
      <c r="O2346" t="str">
        <f>IF(ecommerce_10000[[#This Row],[Platform]]="Souq","sq",ecommerce_10000[[#This Row],[Platform]])</f>
        <v>sq</v>
      </c>
      <c r="P2346" t="str">
        <f>IF(E2346="Souq","sq",IF(E2346="Jumia","Jum",E2346))</f>
        <v>sq</v>
      </c>
      <c r="Q2346">
        <f>VLOOKUP(ecommerce_10000[[#This Row],[City]],F:I,4,FALSE)</f>
        <v>99349.3</v>
      </c>
      <c r="R2346" s="1">
        <f>SUMIF(C:C,ecommerce_10000[[#This Row],[Category]],I:I)</f>
        <v>57542997.559999913</v>
      </c>
      <c r="S2346" s="1">
        <f>SUMIFS(I:I,C:C,C2346)</f>
        <v>57542997.559999913</v>
      </c>
      <c r="T2346" s="1" t="str">
        <f>INDEX(F:F,MATCH(ecommerce_10000[[#This Row],[TotalAmount]],I:I,0))</f>
        <v>Riyadh</v>
      </c>
    </row>
    <row r="2347" spans="1:20" x14ac:dyDescent="0.3">
      <c r="A2347" s="1" t="s">
        <v>2391</v>
      </c>
      <c r="B2347" s="1" t="s">
        <v>19</v>
      </c>
      <c r="C2347" s="1" t="s">
        <v>20</v>
      </c>
      <c r="D2347" s="1" t="s">
        <v>21</v>
      </c>
      <c r="E2347" s="1" t="s">
        <v>16</v>
      </c>
      <c r="F2347" s="1" t="s">
        <v>62</v>
      </c>
      <c r="G2347">
        <v>2571.56</v>
      </c>
      <c r="H2347">
        <v>4</v>
      </c>
      <c r="I2347">
        <v>10286.24</v>
      </c>
      <c r="J2347">
        <v>1.08</v>
      </c>
      <c r="K2347">
        <v>4535</v>
      </c>
      <c r="L2347" s="2">
        <v>45571</v>
      </c>
      <c r="O2347" t="str">
        <f>IF(ecommerce_10000[[#This Row],[Platform]]="Souq","sq",ecommerce_10000[[#This Row],[Platform]])</f>
        <v>sq</v>
      </c>
      <c r="P2347" t="str">
        <f>IF(E2347="Souq","sq",IF(E2347="Jumia","Jum",E2347))</f>
        <v>sq</v>
      </c>
      <c r="Q2347">
        <f>VLOOKUP(ecommerce_10000[[#This Row],[City]],F:I,4,FALSE)</f>
        <v>27872.98</v>
      </c>
      <c r="R2347" s="1">
        <f>SUMIF(C:C,ecommerce_10000[[#This Row],[Category]],I:I)</f>
        <v>91504159.730000004</v>
      </c>
      <c r="S2347" s="1">
        <f>SUMIFS(I:I,C:C,C2347)</f>
        <v>91504159.730000004</v>
      </c>
      <c r="T2347" s="1" t="str">
        <f>INDEX(F:F,MATCH(ecommerce_10000[[#This Row],[TotalAmount]],I:I,0))</f>
        <v>Giza</v>
      </c>
    </row>
    <row r="2348" spans="1:20" x14ac:dyDescent="0.3">
      <c r="A2348" s="1" t="s">
        <v>2392</v>
      </c>
      <c r="B2348" s="1" t="s">
        <v>25</v>
      </c>
      <c r="C2348" s="1" t="s">
        <v>26</v>
      </c>
      <c r="D2348" s="1" t="s">
        <v>27</v>
      </c>
      <c r="E2348" s="1" t="s">
        <v>47</v>
      </c>
      <c r="F2348" s="1" t="s">
        <v>23</v>
      </c>
      <c r="G2348">
        <v>5684.35</v>
      </c>
      <c r="H2348">
        <v>4</v>
      </c>
      <c r="I2348">
        <v>22737.4</v>
      </c>
      <c r="J2348">
        <v>3.39</v>
      </c>
      <c r="K2348">
        <v>3589</v>
      </c>
      <c r="L2348" s="2">
        <v>45468</v>
      </c>
      <c r="O2348" t="str">
        <f>IF(ecommerce_10000[[#This Row],[Platform]]="Souq","sq",ecommerce_10000[[#This Row],[Platform]])</f>
        <v>Amazon</v>
      </c>
      <c r="P2348" t="str">
        <f>IF(E2348="Souq","sq",IF(E2348="Jumia","Jum",E2348))</f>
        <v>Amazon</v>
      </c>
      <c r="Q2348">
        <f>VLOOKUP(ecommerce_10000[[#This Row],[City]],F:I,4,FALSE)</f>
        <v>13290.4</v>
      </c>
      <c r="R2348" s="1">
        <f>SUMIF(C:C,ecommerce_10000[[#This Row],[Category]],I:I)</f>
        <v>29200970.130000021</v>
      </c>
      <c r="S2348" s="1">
        <f>SUMIFS(I:I,C:C,C2348)</f>
        <v>29200970.130000021</v>
      </c>
      <c r="T2348" s="1" t="str">
        <f>INDEX(F:F,MATCH(ecommerce_10000[[#This Row],[TotalAmount]],I:I,0))</f>
        <v>Alexandria</v>
      </c>
    </row>
    <row r="2349" spans="1:20" x14ac:dyDescent="0.3">
      <c r="A2349" s="1" t="s">
        <v>2393</v>
      </c>
      <c r="B2349" s="1" t="s">
        <v>19</v>
      </c>
      <c r="C2349" s="1" t="s">
        <v>20</v>
      </c>
      <c r="D2349" s="1" t="s">
        <v>21</v>
      </c>
      <c r="E2349" s="1" t="s">
        <v>22</v>
      </c>
      <c r="F2349" s="1" t="s">
        <v>23</v>
      </c>
      <c r="G2349">
        <v>3409.25</v>
      </c>
      <c r="H2349">
        <v>5</v>
      </c>
      <c r="I2349">
        <v>17046.25</v>
      </c>
      <c r="J2349">
        <v>3.96</v>
      </c>
      <c r="K2349">
        <v>3863</v>
      </c>
      <c r="L2349" s="2">
        <v>45644</v>
      </c>
      <c r="O2349" t="str">
        <f>IF(ecommerce_10000[[#This Row],[Platform]]="Souq","sq",ecommerce_10000[[#This Row],[Platform]])</f>
        <v>Jumia</v>
      </c>
      <c r="P2349" t="str">
        <f>IF(E2349="Souq","sq",IF(E2349="Jumia","Jum",E2349))</f>
        <v>Jum</v>
      </c>
      <c r="Q2349">
        <f>VLOOKUP(ecommerce_10000[[#This Row],[City]],F:I,4,FALSE)</f>
        <v>13290.4</v>
      </c>
      <c r="R2349" s="1">
        <f>SUMIF(C:C,ecommerce_10000[[#This Row],[Category]],I:I)</f>
        <v>91504159.730000004</v>
      </c>
      <c r="S2349" s="1">
        <f>SUMIFS(I:I,C:C,C2349)</f>
        <v>91504159.730000004</v>
      </c>
      <c r="T2349" s="1" t="str">
        <f>INDEX(F:F,MATCH(ecommerce_10000[[#This Row],[TotalAmount]],I:I,0))</f>
        <v>Alexandria</v>
      </c>
    </row>
    <row r="2350" spans="1:20" x14ac:dyDescent="0.3">
      <c r="A2350" s="1" t="s">
        <v>2394</v>
      </c>
      <c r="B2350" s="1" t="s">
        <v>13</v>
      </c>
      <c r="C2350" s="1" t="s">
        <v>14</v>
      </c>
      <c r="D2350" s="1" t="s">
        <v>15</v>
      </c>
      <c r="E2350" s="1" t="s">
        <v>22</v>
      </c>
      <c r="F2350" s="1" t="s">
        <v>40</v>
      </c>
      <c r="G2350">
        <v>599.97</v>
      </c>
      <c r="H2350">
        <v>5</v>
      </c>
      <c r="I2350">
        <v>2999.85</v>
      </c>
      <c r="J2350">
        <v>4.25</v>
      </c>
      <c r="K2350">
        <v>666</v>
      </c>
      <c r="L2350" s="2">
        <v>45304</v>
      </c>
      <c r="O2350" t="str">
        <f>IF(ecommerce_10000[[#This Row],[Platform]]="Souq","sq",ecommerce_10000[[#This Row],[Platform]])</f>
        <v>Jumia</v>
      </c>
      <c r="P2350" t="str">
        <f>IF(E2350="Souq","sq",IF(E2350="Jumia","Jum",E2350))</f>
        <v>Jum</v>
      </c>
      <c r="Q2350">
        <f>VLOOKUP(ecommerce_10000[[#This Row],[City]],F:I,4,FALSE)</f>
        <v>99349.3</v>
      </c>
      <c r="R2350" s="1">
        <f>SUMIF(C:C,ecommerce_10000[[#This Row],[Category]],I:I)</f>
        <v>92327183.770000085</v>
      </c>
      <c r="S2350" s="1">
        <f>SUMIFS(I:I,C:C,C2350)</f>
        <v>92327183.770000085</v>
      </c>
      <c r="T2350" s="1" t="str">
        <f>INDEX(F:F,MATCH(ecommerce_10000[[#This Row],[TotalAmount]],I:I,0))</f>
        <v>Riyadh</v>
      </c>
    </row>
    <row r="2351" spans="1:20" x14ac:dyDescent="0.3">
      <c r="A2351" s="1" t="s">
        <v>2395</v>
      </c>
      <c r="B2351" s="1" t="s">
        <v>43</v>
      </c>
      <c r="C2351" s="1" t="s">
        <v>44</v>
      </c>
      <c r="D2351" s="1" t="s">
        <v>45</v>
      </c>
      <c r="E2351" s="1" t="s">
        <v>16</v>
      </c>
      <c r="F2351" s="1" t="s">
        <v>62</v>
      </c>
      <c r="G2351">
        <v>7235.85</v>
      </c>
      <c r="H2351">
        <v>4</v>
      </c>
      <c r="I2351">
        <v>28943.4</v>
      </c>
      <c r="J2351">
        <v>2.93</v>
      </c>
      <c r="K2351">
        <v>3870</v>
      </c>
      <c r="L2351" s="2">
        <v>45387</v>
      </c>
      <c r="O2351" t="str">
        <f>IF(ecommerce_10000[[#This Row],[Platform]]="Souq","sq",ecommerce_10000[[#This Row],[Platform]])</f>
        <v>sq</v>
      </c>
      <c r="P2351" t="str">
        <f>IF(E2351="Souq","sq",IF(E2351="Jumia","Jum",E2351))</f>
        <v>sq</v>
      </c>
      <c r="Q2351">
        <f>VLOOKUP(ecommerce_10000[[#This Row],[City]],F:I,4,FALSE)</f>
        <v>27872.98</v>
      </c>
      <c r="R2351" s="1">
        <f>SUMIF(C:C,ecommerce_10000[[#This Row],[Category]],I:I)</f>
        <v>31420413.200000018</v>
      </c>
      <c r="S2351" s="1">
        <f>SUMIFS(I:I,C:C,C2351)</f>
        <v>31420413.200000018</v>
      </c>
      <c r="T2351" s="1" t="str">
        <f>INDEX(F:F,MATCH(ecommerce_10000[[#This Row],[TotalAmount]],I:I,0))</f>
        <v>Giza</v>
      </c>
    </row>
    <row r="2352" spans="1:20" x14ac:dyDescent="0.3">
      <c r="A2352" s="1" t="s">
        <v>2396</v>
      </c>
      <c r="B2352" s="1" t="s">
        <v>65</v>
      </c>
      <c r="C2352" s="1" t="s">
        <v>20</v>
      </c>
      <c r="D2352" s="1" t="s">
        <v>66</v>
      </c>
      <c r="E2352" s="1" t="s">
        <v>47</v>
      </c>
      <c r="F2352" s="1" t="s">
        <v>17</v>
      </c>
      <c r="G2352">
        <v>14336.25</v>
      </c>
      <c r="H2352">
        <v>2</v>
      </c>
      <c r="I2352">
        <v>28672.5</v>
      </c>
      <c r="J2352">
        <v>4.2300000000000004</v>
      </c>
      <c r="K2352">
        <v>3860</v>
      </c>
      <c r="L2352" s="2">
        <v>45354</v>
      </c>
      <c r="O2352" t="str">
        <f>IF(ecommerce_10000[[#This Row],[Platform]]="Souq","sq",ecommerce_10000[[#This Row],[Platform]])</f>
        <v>Amazon</v>
      </c>
      <c r="P2352" t="str">
        <f>IF(E2352="Souq","sq",IF(E2352="Jumia","Jum",E2352))</f>
        <v>Amazon</v>
      </c>
      <c r="Q2352">
        <f>VLOOKUP(ecommerce_10000[[#This Row],[City]],F:I,4,FALSE)</f>
        <v>16284.02</v>
      </c>
      <c r="R2352" s="1">
        <f>SUMIF(C:C,ecommerce_10000[[#This Row],[Category]],I:I)</f>
        <v>91504159.730000004</v>
      </c>
      <c r="S2352" s="1">
        <f>SUMIFS(I:I,C:C,C2352)</f>
        <v>91504159.730000004</v>
      </c>
      <c r="T2352" s="1" t="str">
        <f>INDEX(F:F,MATCH(ecommerce_10000[[#This Row],[TotalAmount]],I:I,0))</f>
        <v>Cairo</v>
      </c>
    </row>
    <row r="2353" spans="1:20" x14ac:dyDescent="0.3">
      <c r="A2353" s="1" t="s">
        <v>2397</v>
      </c>
      <c r="B2353" s="1" t="s">
        <v>25</v>
      </c>
      <c r="C2353" s="1" t="s">
        <v>26</v>
      </c>
      <c r="D2353" s="1" t="s">
        <v>27</v>
      </c>
      <c r="E2353" s="1" t="s">
        <v>47</v>
      </c>
      <c r="F2353" s="1" t="s">
        <v>40</v>
      </c>
      <c r="G2353">
        <v>14443.86</v>
      </c>
      <c r="H2353">
        <v>4</v>
      </c>
      <c r="I2353">
        <v>57775.44</v>
      </c>
      <c r="J2353">
        <v>1.45</v>
      </c>
      <c r="K2353">
        <v>4101</v>
      </c>
      <c r="L2353" s="2">
        <v>45363</v>
      </c>
      <c r="O2353" t="str">
        <f>IF(ecommerce_10000[[#This Row],[Platform]]="Souq","sq",ecommerce_10000[[#This Row],[Platform]])</f>
        <v>Amazon</v>
      </c>
      <c r="P2353" t="str">
        <f>IF(E2353="Souq","sq",IF(E2353="Jumia","Jum",E2353))</f>
        <v>Amazon</v>
      </c>
      <c r="Q2353">
        <f>VLOOKUP(ecommerce_10000[[#This Row],[City]],F:I,4,FALSE)</f>
        <v>99349.3</v>
      </c>
      <c r="R2353" s="1">
        <f>SUMIF(C:C,ecommerce_10000[[#This Row],[Category]],I:I)</f>
        <v>29200970.130000021</v>
      </c>
      <c r="S2353" s="1">
        <f>SUMIFS(I:I,C:C,C2353)</f>
        <v>29200970.130000021</v>
      </c>
      <c r="T2353" s="1" t="str">
        <f>INDEX(F:F,MATCH(ecommerce_10000[[#This Row],[TotalAmount]],I:I,0))</f>
        <v>Riyadh</v>
      </c>
    </row>
    <row r="2354" spans="1:20" x14ac:dyDescent="0.3">
      <c r="A2354" s="1" t="s">
        <v>2398</v>
      </c>
      <c r="B2354" s="1" t="s">
        <v>35</v>
      </c>
      <c r="C2354" s="1" t="s">
        <v>14</v>
      </c>
      <c r="D2354" s="1" t="s">
        <v>36</v>
      </c>
      <c r="E2354" s="1" t="s">
        <v>16</v>
      </c>
      <c r="F2354" s="1" t="s">
        <v>28</v>
      </c>
      <c r="G2354">
        <v>6701.69</v>
      </c>
      <c r="H2354">
        <v>4</v>
      </c>
      <c r="I2354">
        <v>26806.76</v>
      </c>
      <c r="J2354">
        <v>3.21</v>
      </c>
      <c r="K2354">
        <v>584</v>
      </c>
      <c r="L2354" s="2">
        <v>45458</v>
      </c>
      <c r="O2354" t="str">
        <f>IF(ecommerce_10000[[#This Row],[Platform]]="Souq","sq",ecommerce_10000[[#This Row],[Platform]])</f>
        <v>sq</v>
      </c>
      <c r="P2354" t="str">
        <f>IF(E2354="Souq","sq",IF(E2354="Jumia","Jum",E2354))</f>
        <v>sq</v>
      </c>
      <c r="Q2354">
        <f>VLOOKUP(ecommerce_10000[[#This Row],[City]],F:I,4,FALSE)</f>
        <v>26648.76</v>
      </c>
      <c r="R2354" s="1">
        <f>SUMIF(C:C,ecommerce_10000[[#This Row],[Category]],I:I)</f>
        <v>92327183.770000085</v>
      </c>
      <c r="S2354" s="1">
        <f>SUMIFS(I:I,C:C,C2354)</f>
        <v>92327183.770000085</v>
      </c>
      <c r="T2354" s="1" t="str">
        <f>INDEX(F:F,MATCH(ecommerce_10000[[#This Row],[TotalAmount]],I:I,0))</f>
        <v>Casablanca</v>
      </c>
    </row>
    <row r="2355" spans="1:20" x14ac:dyDescent="0.3">
      <c r="A2355" s="1" t="s">
        <v>2399</v>
      </c>
      <c r="B2355" s="1" t="s">
        <v>19</v>
      </c>
      <c r="C2355" s="1" t="s">
        <v>20</v>
      </c>
      <c r="D2355" s="1" t="s">
        <v>21</v>
      </c>
      <c r="E2355" s="1" t="s">
        <v>22</v>
      </c>
      <c r="F2355" s="1" t="s">
        <v>40</v>
      </c>
      <c r="G2355">
        <v>12802.52</v>
      </c>
      <c r="H2355">
        <v>2</v>
      </c>
      <c r="I2355">
        <v>25605.040000000001</v>
      </c>
      <c r="J2355">
        <v>4.84</v>
      </c>
      <c r="K2355">
        <v>2334</v>
      </c>
      <c r="L2355" s="2">
        <v>45430</v>
      </c>
      <c r="O2355" t="str">
        <f>IF(ecommerce_10000[[#This Row],[Platform]]="Souq","sq",ecommerce_10000[[#This Row],[Platform]])</f>
        <v>Jumia</v>
      </c>
      <c r="P2355" t="str">
        <f>IF(E2355="Souq","sq",IF(E2355="Jumia","Jum",E2355))</f>
        <v>Jum</v>
      </c>
      <c r="Q2355">
        <f>VLOOKUP(ecommerce_10000[[#This Row],[City]],F:I,4,FALSE)</f>
        <v>99349.3</v>
      </c>
      <c r="R2355" s="1">
        <f>SUMIF(C:C,ecommerce_10000[[#This Row],[Category]],I:I)</f>
        <v>91504159.730000004</v>
      </c>
      <c r="S2355" s="1">
        <f>SUMIFS(I:I,C:C,C2355)</f>
        <v>91504159.730000004</v>
      </c>
      <c r="T2355" s="1" t="str">
        <f>INDEX(F:F,MATCH(ecommerce_10000[[#This Row],[TotalAmount]],I:I,0))</f>
        <v>Riyadh</v>
      </c>
    </row>
    <row r="2356" spans="1:20" x14ac:dyDescent="0.3">
      <c r="A2356" s="1" t="s">
        <v>2400</v>
      </c>
      <c r="B2356" s="1" t="s">
        <v>25</v>
      </c>
      <c r="C2356" s="1" t="s">
        <v>26</v>
      </c>
      <c r="D2356" s="1" t="s">
        <v>27</v>
      </c>
      <c r="E2356" s="1" t="s">
        <v>47</v>
      </c>
      <c r="F2356" s="1" t="s">
        <v>62</v>
      </c>
      <c r="G2356">
        <v>11889.02</v>
      </c>
      <c r="H2356">
        <v>2</v>
      </c>
      <c r="I2356">
        <v>23778.04</v>
      </c>
      <c r="J2356">
        <v>3.31</v>
      </c>
      <c r="K2356">
        <v>4033</v>
      </c>
      <c r="L2356" s="2">
        <v>45429</v>
      </c>
      <c r="O2356" t="str">
        <f>IF(ecommerce_10000[[#This Row],[Platform]]="Souq","sq",ecommerce_10000[[#This Row],[Platform]])</f>
        <v>Amazon</v>
      </c>
      <c r="P2356" t="str">
        <f>IF(E2356="Souq","sq",IF(E2356="Jumia","Jum",E2356))</f>
        <v>Amazon</v>
      </c>
      <c r="Q2356">
        <f>VLOOKUP(ecommerce_10000[[#This Row],[City]],F:I,4,FALSE)</f>
        <v>27872.98</v>
      </c>
      <c r="R2356" s="1">
        <f>SUMIF(C:C,ecommerce_10000[[#This Row],[Category]],I:I)</f>
        <v>29200970.130000021</v>
      </c>
      <c r="S2356" s="1">
        <f>SUMIFS(I:I,C:C,C2356)</f>
        <v>29200970.130000021</v>
      </c>
      <c r="T2356" s="1" t="str">
        <f>INDEX(F:F,MATCH(ecommerce_10000[[#This Row],[TotalAmount]],I:I,0))</f>
        <v>Giza</v>
      </c>
    </row>
    <row r="2357" spans="1:20" x14ac:dyDescent="0.3">
      <c r="A2357" s="1" t="s">
        <v>2401</v>
      </c>
      <c r="B2357" s="1" t="s">
        <v>38</v>
      </c>
      <c r="C2357" s="1" t="s">
        <v>20</v>
      </c>
      <c r="D2357" s="1" t="s">
        <v>39</v>
      </c>
      <c r="E2357" s="1" t="s">
        <v>47</v>
      </c>
      <c r="F2357" s="1" t="s">
        <v>40</v>
      </c>
      <c r="G2357">
        <v>5813.07</v>
      </c>
      <c r="H2357">
        <v>2</v>
      </c>
      <c r="I2357">
        <v>11626.14</v>
      </c>
      <c r="J2357">
        <v>2.75</v>
      </c>
      <c r="K2357">
        <v>2583</v>
      </c>
      <c r="L2357" s="2">
        <v>45494</v>
      </c>
      <c r="O2357" t="str">
        <f>IF(ecommerce_10000[[#This Row],[Platform]]="Souq","sq",ecommerce_10000[[#This Row],[Platform]])</f>
        <v>Amazon</v>
      </c>
      <c r="P2357" t="str">
        <f>IF(E2357="Souq","sq",IF(E2357="Jumia","Jum",E2357))</f>
        <v>Amazon</v>
      </c>
      <c r="Q2357">
        <f>VLOOKUP(ecommerce_10000[[#This Row],[City]],F:I,4,FALSE)</f>
        <v>99349.3</v>
      </c>
      <c r="R2357" s="1">
        <f>SUMIF(C:C,ecommerce_10000[[#This Row],[Category]],I:I)</f>
        <v>91504159.730000004</v>
      </c>
      <c r="S2357" s="1">
        <f>SUMIFS(I:I,C:C,C2357)</f>
        <v>91504159.730000004</v>
      </c>
      <c r="T2357" s="1" t="str">
        <f>INDEX(F:F,MATCH(ecommerce_10000[[#This Row],[TotalAmount]],I:I,0))</f>
        <v>Riyadh</v>
      </c>
    </row>
    <row r="2358" spans="1:20" x14ac:dyDescent="0.3">
      <c r="A2358" s="1" t="s">
        <v>2402</v>
      </c>
      <c r="B2358" s="1" t="s">
        <v>13</v>
      </c>
      <c r="C2358" s="1" t="s">
        <v>14</v>
      </c>
      <c r="D2358" s="1" t="s">
        <v>15</v>
      </c>
      <c r="E2358" s="1" t="s">
        <v>16</v>
      </c>
      <c r="F2358" s="1" t="s">
        <v>28</v>
      </c>
      <c r="G2358">
        <v>14289.08</v>
      </c>
      <c r="H2358">
        <v>2</v>
      </c>
      <c r="I2358">
        <v>28578.16</v>
      </c>
      <c r="J2358">
        <v>1.1299999999999999</v>
      </c>
      <c r="K2358">
        <v>4340</v>
      </c>
      <c r="L2358" s="2">
        <v>45427</v>
      </c>
      <c r="O2358" t="str">
        <f>IF(ecommerce_10000[[#This Row],[Platform]]="Souq","sq",ecommerce_10000[[#This Row],[Platform]])</f>
        <v>sq</v>
      </c>
      <c r="P2358" t="str">
        <f>IF(E2358="Souq","sq",IF(E2358="Jumia","Jum",E2358))</f>
        <v>sq</v>
      </c>
      <c r="Q2358">
        <f>VLOOKUP(ecommerce_10000[[#This Row],[City]],F:I,4,FALSE)</f>
        <v>26648.76</v>
      </c>
      <c r="R2358" s="1">
        <f>SUMIF(C:C,ecommerce_10000[[#This Row],[Category]],I:I)</f>
        <v>92327183.770000085</v>
      </c>
      <c r="S2358" s="1">
        <f>SUMIFS(I:I,C:C,C2358)</f>
        <v>92327183.770000085</v>
      </c>
      <c r="T2358" s="1" t="str">
        <f>INDEX(F:F,MATCH(ecommerce_10000[[#This Row],[TotalAmount]],I:I,0))</f>
        <v>Casablanca</v>
      </c>
    </row>
    <row r="2359" spans="1:20" x14ac:dyDescent="0.3">
      <c r="A2359" s="1" t="s">
        <v>2403</v>
      </c>
      <c r="B2359" s="1" t="s">
        <v>65</v>
      </c>
      <c r="C2359" s="1" t="s">
        <v>20</v>
      </c>
      <c r="D2359" s="1" t="s">
        <v>66</v>
      </c>
      <c r="E2359" s="1" t="s">
        <v>16</v>
      </c>
      <c r="F2359" s="1" t="s">
        <v>62</v>
      </c>
      <c r="G2359">
        <v>3832.34</v>
      </c>
      <c r="H2359">
        <v>5</v>
      </c>
      <c r="I2359">
        <v>19161.7</v>
      </c>
      <c r="J2359">
        <v>4.21</v>
      </c>
      <c r="K2359">
        <v>4332</v>
      </c>
      <c r="L2359" s="2">
        <v>45438</v>
      </c>
      <c r="O2359" t="str">
        <f>IF(ecommerce_10000[[#This Row],[Platform]]="Souq","sq",ecommerce_10000[[#This Row],[Platform]])</f>
        <v>sq</v>
      </c>
      <c r="P2359" t="str">
        <f>IF(E2359="Souq","sq",IF(E2359="Jumia","Jum",E2359))</f>
        <v>sq</v>
      </c>
      <c r="Q2359">
        <f>VLOOKUP(ecommerce_10000[[#This Row],[City]],F:I,4,FALSE)</f>
        <v>27872.98</v>
      </c>
      <c r="R2359" s="1">
        <f>SUMIF(C:C,ecommerce_10000[[#This Row],[Category]],I:I)</f>
        <v>91504159.730000004</v>
      </c>
      <c r="S2359" s="1">
        <f>SUMIFS(I:I,C:C,C2359)</f>
        <v>91504159.730000004</v>
      </c>
      <c r="T2359" s="1" t="str">
        <f>INDEX(F:F,MATCH(ecommerce_10000[[#This Row],[TotalAmount]],I:I,0))</f>
        <v>Giza</v>
      </c>
    </row>
    <row r="2360" spans="1:20" x14ac:dyDescent="0.3">
      <c r="A2360" s="1" t="s">
        <v>2404</v>
      </c>
      <c r="B2360" s="1" t="s">
        <v>35</v>
      </c>
      <c r="C2360" s="1" t="s">
        <v>14</v>
      </c>
      <c r="D2360" s="1" t="s">
        <v>36</v>
      </c>
      <c r="E2360" s="1" t="s">
        <v>22</v>
      </c>
      <c r="F2360" s="1" t="s">
        <v>40</v>
      </c>
      <c r="G2360">
        <v>13381.68</v>
      </c>
      <c r="H2360">
        <v>4</v>
      </c>
      <c r="I2360">
        <v>53526.720000000001</v>
      </c>
      <c r="J2360">
        <v>4.71</v>
      </c>
      <c r="K2360">
        <v>1819</v>
      </c>
      <c r="L2360" s="2">
        <v>45314</v>
      </c>
      <c r="O2360" t="str">
        <f>IF(ecommerce_10000[[#This Row],[Platform]]="Souq","sq",ecommerce_10000[[#This Row],[Platform]])</f>
        <v>Jumia</v>
      </c>
      <c r="P2360" t="str">
        <f>IF(E2360="Souq","sq",IF(E2360="Jumia","Jum",E2360))</f>
        <v>Jum</v>
      </c>
      <c r="Q2360">
        <f>VLOOKUP(ecommerce_10000[[#This Row],[City]],F:I,4,FALSE)</f>
        <v>99349.3</v>
      </c>
      <c r="R2360" s="1">
        <f>SUMIF(C:C,ecommerce_10000[[#This Row],[Category]],I:I)</f>
        <v>92327183.770000085</v>
      </c>
      <c r="S2360" s="1">
        <f>SUMIFS(I:I,C:C,C2360)</f>
        <v>92327183.770000085</v>
      </c>
      <c r="T2360" s="1" t="str">
        <f>INDEX(F:F,MATCH(ecommerce_10000[[#This Row],[TotalAmount]],I:I,0))</f>
        <v>Riyadh</v>
      </c>
    </row>
    <row r="2361" spans="1:20" x14ac:dyDescent="0.3">
      <c r="A2361" s="1" t="s">
        <v>2405</v>
      </c>
      <c r="B2361" s="1" t="s">
        <v>38</v>
      </c>
      <c r="C2361" s="1" t="s">
        <v>20</v>
      </c>
      <c r="D2361" s="1" t="s">
        <v>39</v>
      </c>
      <c r="E2361" s="1" t="s">
        <v>47</v>
      </c>
      <c r="F2361" s="1" t="s">
        <v>17</v>
      </c>
      <c r="G2361">
        <v>8237.34</v>
      </c>
      <c r="H2361">
        <v>3</v>
      </c>
      <c r="I2361">
        <v>24712.02</v>
      </c>
      <c r="J2361">
        <v>2.15</v>
      </c>
      <c r="K2361">
        <v>2480</v>
      </c>
      <c r="L2361" s="2">
        <v>45633</v>
      </c>
      <c r="O2361" t="str">
        <f>IF(ecommerce_10000[[#This Row],[Platform]]="Souq","sq",ecommerce_10000[[#This Row],[Platform]])</f>
        <v>Amazon</v>
      </c>
      <c r="P2361" t="str">
        <f>IF(E2361="Souq","sq",IF(E2361="Jumia","Jum",E2361))</f>
        <v>Amazon</v>
      </c>
      <c r="Q2361">
        <f>VLOOKUP(ecommerce_10000[[#This Row],[City]],F:I,4,FALSE)</f>
        <v>16284.02</v>
      </c>
      <c r="R2361" s="1">
        <f>SUMIF(C:C,ecommerce_10000[[#This Row],[Category]],I:I)</f>
        <v>91504159.730000004</v>
      </c>
      <c r="S2361" s="1">
        <f>SUMIFS(I:I,C:C,C2361)</f>
        <v>91504159.730000004</v>
      </c>
      <c r="T2361" s="1" t="str">
        <f>INDEX(F:F,MATCH(ecommerce_10000[[#This Row],[TotalAmount]],I:I,0))</f>
        <v>Cairo</v>
      </c>
    </row>
    <row r="2362" spans="1:20" x14ac:dyDescent="0.3">
      <c r="A2362" s="1" t="s">
        <v>2406</v>
      </c>
      <c r="B2362" s="1" t="s">
        <v>65</v>
      </c>
      <c r="C2362" s="1" t="s">
        <v>20</v>
      </c>
      <c r="D2362" s="1" t="s">
        <v>66</v>
      </c>
      <c r="E2362" s="1" t="s">
        <v>16</v>
      </c>
      <c r="F2362" s="1" t="s">
        <v>28</v>
      </c>
      <c r="G2362">
        <v>996.37</v>
      </c>
      <c r="H2362">
        <v>5</v>
      </c>
      <c r="I2362">
        <v>4981.8500000000004</v>
      </c>
      <c r="J2362">
        <v>2.91</v>
      </c>
      <c r="K2362">
        <v>764</v>
      </c>
      <c r="L2362" s="2">
        <v>45504</v>
      </c>
      <c r="O2362" t="str">
        <f>IF(ecommerce_10000[[#This Row],[Platform]]="Souq","sq",ecommerce_10000[[#This Row],[Platform]])</f>
        <v>sq</v>
      </c>
      <c r="P2362" t="str">
        <f>IF(E2362="Souq","sq",IF(E2362="Jumia","Jum",E2362))</f>
        <v>sq</v>
      </c>
      <c r="Q2362">
        <f>VLOOKUP(ecommerce_10000[[#This Row],[City]],F:I,4,FALSE)</f>
        <v>26648.76</v>
      </c>
      <c r="R2362" s="1">
        <f>SUMIF(C:C,ecommerce_10000[[#This Row],[Category]],I:I)</f>
        <v>91504159.730000004</v>
      </c>
      <c r="S2362" s="1">
        <f>SUMIFS(I:I,C:C,C2362)</f>
        <v>91504159.730000004</v>
      </c>
      <c r="T2362" s="1" t="str">
        <f>INDEX(F:F,MATCH(ecommerce_10000[[#This Row],[TotalAmount]],I:I,0))</f>
        <v>Casablanca</v>
      </c>
    </row>
    <row r="2363" spans="1:20" x14ac:dyDescent="0.3">
      <c r="A2363" s="1" t="s">
        <v>2407</v>
      </c>
      <c r="B2363" s="1" t="s">
        <v>38</v>
      </c>
      <c r="C2363" s="1" t="s">
        <v>20</v>
      </c>
      <c r="D2363" s="1" t="s">
        <v>39</v>
      </c>
      <c r="E2363" s="1" t="s">
        <v>22</v>
      </c>
      <c r="F2363" s="1" t="s">
        <v>17</v>
      </c>
      <c r="G2363">
        <v>12095.77</v>
      </c>
      <c r="H2363">
        <v>4</v>
      </c>
      <c r="I2363">
        <v>48383.08</v>
      </c>
      <c r="J2363">
        <v>2.0099999999999998</v>
      </c>
      <c r="K2363">
        <v>3151</v>
      </c>
      <c r="L2363" s="2">
        <v>45410</v>
      </c>
      <c r="O2363" t="str">
        <f>IF(ecommerce_10000[[#This Row],[Platform]]="Souq","sq",ecommerce_10000[[#This Row],[Platform]])</f>
        <v>Jumia</v>
      </c>
      <c r="P2363" t="str">
        <f>IF(E2363="Souq","sq",IF(E2363="Jumia","Jum",E2363))</f>
        <v>Jum</v>
      </c>
      <c r="Q2363">
        <f>VLOOKUP(ecommerce_10000[[#This Row],[City]],F:I,4,FALSE)</f>
        <v>16284.02</v>
      </c>
      <c r="R2363" s="1">
        <f>SUMIF(C:C,ecommerce_10000[[#This Row],[Category]],I:I)</f>
        <v>91504159.730000004</v>
      </c>
      <c r="S2363" s="1">
        <f>SUMIFS(I:I,C:C,C2363)</f>
        <v>91504159.730000004</v>
      </c>
      <c r="T2363" s="1" t="str">
        <f>INDEX(F:F,MATCH(ecommerce_10000[[#This Row],[TotalAmount]],I:I,0))</f>
        <v>Cairo</v>
      </c>
    </row>
    <row r="2364" spans="1:20" x14ac:dyDescent="0.3">
      <c r="A2364" s="1" t="s">
        <v>2408</v>
      </c>
      <c r="B2364" s="1" t="s">
        <v>38</v>
      </c>
      <c r="C2364" s="1" t="s">
        <v>20</v>
      </c>
      <c r="D2364" s="1" t="s">
        <v>39</v>
      </c>
      <c r="E2364" s="1" t="s">
        <v>16</v>
      </c>
      <c r="F2364" s="1" t="s">
        <v>23</v>
      </c>
      <c r="G2364">
        <v>16832.89</v>
      </c>
      <c r="H2364">
        <v>4</v>
      </c>
      <c r="I2364">
        <v>67331.56</v>
      </c>
      <c r="J2364">
        <v>3.98</v>
      </c>
      <c r="K2364">
        <v>2712</v>
      </c>
      <c r="L2364" s="2">
        <v>45525</v>
      </c>
      <c r="O2364" t="str">
        <f>IF(ecommerce_10000[[#This Row],[Platform]]="Souq","sq",ecommerce_10000[[#This Row],[Platform]])</f>
        <v>sq</v>
      </c>
      <c r="P2364" t="str">
        <f>IF(E2364="Souq","sq",IF(E2364="Jumia","Jum",E2364))</f>
        <v>sq</v>
      </c>
      <c r="Q2364">
        <f>VLOOKUP(ecommerce_10000[[#This Row],[City]],F:I,4,FALSE)</f>
        <v>13290.4</v>
      </c>
      <c r="R2364" s="1">
        <f>SUMIF(C:C,ecommerce_10000[[#This Row],[Category]],I:I)</f>
        <v>91504159.730000004</v>
      </c>
      <c r="S2364" s="1">
        <f>SUMIFS(I:I,C:C,C2364)</f>
        <v>91504159.730000004</v>
      </c>
      <c r="T2364" s="1" t="str">
        <f>INDEX(F:F,MATCH(ecommerce_10000[[#This Row],[TotalAmount]],I:I,0))</f>
        <v>Alexandria</v>
      </c>
    </row>
    <row r="2365" spans="1:20" x14ac:dyDescent="0.3">
      <c r="A2365" s="1" t="s">
        <v>2409</v>
      </c>
      <c r="B2365" s="1" t="s">
        <v>53</v>
      </c>
      <c r="C2365" s="1" t="s">
        <v>31</v>
      </c>
      <c r="D2365" s="1" t="s">
        <v>54</v>
      </c>
      <c r="E2365" s="1" t="s">
        <v>16</v>
      </c>
      <c r="F2365" s="1" t="s">
        <v>28</v>
      </c>
      <c r="G2365">
        <v>1099.25</v>
      </c>
      <c r="H2365">
        <v>4</v>
      </c>
      <c r="I2365">
        <v>4397</v>
      </c>
      <c r="J2365">
        <v>3.63</v>
      </c>
      <c r="K2365">
        <v>2393</v>
      </c>
      <c r="L2365" s="2">
        <v>45339</v>
      </c>
      <c r="O2365" t="str">
        <f>IF(ecommerce_10000[[#This Row],[Platform]]="Souq","sq",ecommerce_10000[[#This Row],[Platform]])</f>
        <v>sq</v>
      </c>
      <c r="P2365" t="str">
        <f>IF(E2365="Souq","sq",IF(E2365="Jumia","Jum",E2365))</f>
        <v>sq</v>
      </c>
      <c r="Q2365">
        <f>VLOOKUP(ecommerce_10000[[#This Row],[City]],F:I,4,FALSE)</f>
        <v>26648.76</v>
      </c>
      <c r="R2365" s="1">
        <f>SUMIF(C:C,ecommerce_10000[[#This Row],[Category]],I:I)</f>
        <v>57542997.559999913</v>
      </c>
      <c r="S2365" s="1">
        <f>SUMIFS(I:I,C:C,C2365)</f>
        <v>57542997.559999913</v>
      </c>
      <c r="T2365" s="1" t="str">
        <f>INDEX(F:F,MATCH(ecommerce_10000[[#This Row],[TotalAmount]],I:I,0))</f>
        <v>Casablanca</v>
      </c>
    </row>
    <row r="2366" spans="1:20" x14ac:dyDescent="0.3">
      <c r="A2366" s="1" t="s">
        <v>2410</v>
      </c>
      <c r="B2366" s="1" t="s">
        <v>30</v>
      </c>
      <c r="C2366" s="1" t="s">
        <v>31</v>
      </c>
      <c r="D2366" s="1" t="s">
        <v>32</v>
      </c>
      <c r="E2366" s="1" t="s">
        <v>16</v>
      </c>
      <c r="F2366" s="1" t="s">
        <v>23</v>
      </c>
      <c r="G2366">
        <v>3668.88</v>
      </c>
      <c r="H2366">
        <v>5</v>
      </c>
      <c r="I2366">
        <v>18344.400000000001</v>
      </c>
      <c r="J2366">
        <v>2.2999999999999998</v>
      </c>
      <c r="K2366">
        <v>3913</v>
      </c>
      <c r="L2366" s="2">
        <v>45577</v>
      </c>
      <c r="O2366" t="str">
        <f>IF(ecommerce_10000[[#This Row],[Platform]]="Souq","sq",ecommerce_10000[[#This Row],[Platform]])</f>
        <v>sq</v>
      </c>
      <c r="P2366" t="str">
        <f>IF(E2366="Souq","sq",IF(E2366="Jumia","Jum",E2366))</f>
        <v>sq</v>
      </c>
      <c r="Q2366">
        <f>VLOOKUP(ecommerce_10000[[#This Row],[City]],F:I,4,FALSE)</f>
        <v>13290.4</v>
      </c>
      <c r="R2366" s="1">
        <f>SUMIF(C:C,ecommerce_10000[[#This Row],[Category]],I:I)</f>
        <v>57542997.559999913</v>
      </c>
      <c r="S2366" s="1">
        <f>SUMIFS(I:I,C:C,C2366)</f>
        <v>57542997.559999913</v>
      </c>
      <c r="T2366" s="1" t="str">
        <f>INDEX(F:F,MATCH(ecommerce_10000[[#This Row],[TotalAmount]],I:I,0))</f>
        <v>Alexandria</v>
      </c>
    </row>
    <row r="2367" spans="1:20" x14ac:dyDescent="0.3">
      <c r="A2367" s="1" t="s">
        <v>2411</v>
      </c>
      <c r="B2367" s="1" t="s">
        <v>13</v>
      </c>
      <c r="C2367" s="1" t="s">
        <v>14</v>
      </c>
      <c r="D2367" s="1" t="s">
        <v>15</v>
      </c>
      <c r="E2367" s="1" t="s">
        <v>16</v>
      </c>
      <c r="F2367" s="1" t="s">
        <v>62</v>
      </c>
      <c r="G2367">
        <v>18742.53</v>
      </c>
      <c r="H2367">
        <v>4</v>
      </c>
      <c r="I2367">
        <v>74970.12</v>
      </c>
      <c r="J2367">
        <v>2.2200000000000002</v>
      </c>
      <c r="K2367">
        <v>1886</v>
      </c>
      <c r="L2367" s="2">
        <v>45559</v>
      </c>
      <c r="O2367" t="str">
        <f>IF(ecommerce_10000[[#This Row],[Platform]]="Souq","sq",ecommerce_10000[[#This Row],[Platform]])</f>
        <v>sq</v>
      </c>
      <c r="P2367" t="str">
        <f>IF(E2367="Souq","sq",IF(E2367="Jumia","Jum",E2367))</f>
        <v>sq</v>
      </c>
      <c r="Q2367">
        <f>VLOOKUP(ecommerce_10000[[#This Row],[City]],F:I,4,FALSE)</f>
        <v>27872.98</v>
      </c>
      <c r="R2367" s="1">
        <f>SUMIF(C:C,ecommerce_10000[[#This Row],[Category]],I:I)</f>
        <v>92327183.770000085</v>
      </c>
      <c r="S2367" s="1">
        <f>SUMIFS(I:I,C:C,C2367)</f>
        <v>92327183.770000085</v>
      </c>
      <c r="T2367" s="1" t="str">
        <f>INDEX(F:F,MATCH(ecommerce_10000[[#This Row],[TotalAmount]],I:I,0))</f>
        <v>Giza</v>
      </c>
    </row>
    <row r="2368" spans="1:20" x14ac:dyDescent="0.3">
      <c r="A2368" s="1" t="s">
        <v>2412</v>
      </c>
      <c r="B2368" s="1" t="s">
        <v>25</v>
      </c>
      <c r="C2368" s="1" t="s">
        <v>26</v>
      </c>
      <c r="D2368" s="1" t="s">
        <v>27</v>
      </c>
      <c r="E2368" s="1" t="s">
        <v>16</v>
      </c>
      <c r="F2368" s="1" t="s">
        <v>17</v>
      </c>
      <c r="G2368">
        <v>5163.3900000000003</v>
      </c>
      <c r="H2368">
        <v>2</v>
      </c>
      <c r="I2368">
        <v>10326.780000000001</v>
      </c>
      <c r="J2368">
        <v>1.78</v>
      </c>
      <c r="K2368">
        <v>4981</v>
      </c>
      <c r="L2368" s="2">
        <v>45395</v>
      </c>
      <c r="O2368" t="str">
        <f>IF(ecommerce_10000[[#This Row],[Platform]]="Souq","sq",ecommerce_10000[[#This Row],[Platform]])</f>
        <v>sq</v>
      </c>
      <c r="P2368" t="str">
        <f>IF(E2368="Souq","sq",IF(E2368="Jumia","Jum",E2368))</f>
        <v>sq</v>
      </c>
      <c r="Q2368">
        <f>VLOOKUP(ecommerce_10000[[#This Row],[City]],F:I,4,FALSE)</f>
        <v>16284.02</v>
      </c>
      <c r="R2368" s="1">
        <f>SUMIF(C:C,ecommerce_10000[[#This Row],[Category]],I:I)</f>
        <v>29200970.130000021</v>
      </c>
      <c r="S2368" s="1">
        <f>SUMIFS(I:I,C:C,C2368)</f>
        <v>29200970.130000021</v>
      </c>
      <c r="T2368" s="1" t="str">
        <f>INDEX(F:F,MATCH(ecommerce_10000[[#This Row],[TotalAmount]],I:I,0))</f>
        <v>Cairo</v>
      </c>
    </row>
    <row r="2369" spans="1:20" x14ac:dyDescent="0.3">
      <c r="A2369" s="1" t="s">
        <v>2413</v>
      </c>
      <c r="B2369" s="1" t="s">
        <v>49</v>
      </c>
      <c r="C2369" s="1" t="s">
        <v>14</v>
      </c>
      <c r="D2369" s="1" t="s">
        <v>50</v>
      </c>
      <c r="E2369" s="1" t="s">
        <v>47</v>
      </c>
      <c r="F2369" s="1" t="s">
        <v>40</v>
      </c>
      <c r="G2369">
        <v>2191.92</v>
      </c>
      <c r="H2369">
        <v>2</v>
      </c>
      <c r="I2369">
        <v>4383.84</v>
      </c>
      <c r="J2369">
        <v>3.29</v>
      </c>
      <c r="K2369">
        <v>468</v>
      </c>
      <c r="L2369" s="2">
        <v>45306</v>
      </c>
      <c r="O2369" t="str">
        <f>IF(ecommerce_10000[[#This Row],[Platform]]="Souq","sq",ecommerce_10000[[#This Row],[Platform]])</f>
        <v>Amazon</v>
      </c>
      <c r="P2369" t="str">
        <f>IF(E2369="Souq","sq",IF(E2369="Jumia","Jum",E2369))</f>
        <v>Amazon</v>
      </c>
      <c r="Q2369">
        <f>VLOOKUP(ecommerce_10000[[#This Row],[City]],F:I,4,FALSE)</f>
        <v>99349.3</v>
      </c>
      <c r="R2369" s="1">
        <f>SUMIF(C:C,ecommerce_10000[[#This Row],[Category]],I:I)</f>
        <v>92327183.770000085</v>
      </c>
      <c r="S2369" s="1">
        <f>SUMIFS(I:I,C:C,C2369)</f>
        <v>92327183.770000085</v>
      </c>
      <c r="T2369" s="1" t="str">
        <f>INDEX(F:F,MATCH(ecommerce_10000[[#This Row],[TotalAmount]],I:I,0))</f>
        <v>Riyadh</v>
      </c>
    </row>
    <row r="2370" spans="1:20" x14ac:dyDescent="0.3">
      <c r="A2370" s="1" t="s">
        <v>2414</v>
      </c>
      <c r="B2370" s="1" t="s">
        <v>49</v>
      </c>
      <c r="C2370" s="1" t="s">
        <v>14</v>
      </c>
      <c r="D2370" s="1" t="s">
        <v>50</v>
      </c>
      <c r="E2370" s="1" t="s">
        <v>22</v>
      </c>
      <c r="F2370" s="1" t="s">
        <v>17</v>
      </c>
      <c r="G2370">
        <v>14115.7</v>
      </c>
      <c r="H2370">
        <v>3</v>
      </c>
      <c r="I2370">
        <v>42347.1</v>
      </c>
      <c r="J2370">
        <v>1.06</v>
      </c>
      <c r="K2370">
        <v>1332</v>
      </c>
      <c r="L2370" s="2">
        <v>45598</v>
      </c>
      <c r="O2370" t="str">
        <f>IF(ecommerce_10000[[#This Row],[Platform]]="Souq","sq",ecommerce_10000[[#This Row],[Platform]])</f>
        <v>Jumia</v>
      </c>
      <c r="P2370" t="str">
        <f>IF(E2370="Souq","sq",IF(E2370="Jumia","Jum",E2370))</f>
        <v>Jum</v>
      </c>
      <c r="Q2370">
        <f>VLOOKUP(ecommerce_10000[[#This Row],[City]],F:I,4,FALSE)</f>
        <v>16284.02</v>
      </c>
      <c r="R2370" s="1">
        <f>SUMIF(C:C,ecommerce_10000[[#This Row],[Category]],I:I)</f>
        <v>92327183.770000085</v>
      </c>
      <c r="S2370" s="1">
        <f>SUMIFS(I:I,C:C,C2370)</f>
        <v>92327183.770000085</v>
      </c>
      <c r="T2370" s="1" t="str">
        <f>INDEX(F:F,MATCH(ecommerce_10000[[#This Row],[TotalAmount]],I:I,0))</f>
        <v>Cairo</v>
      </c>
    </row>
    <row r="2371" spans="1:20" x14ac:dyDescent="0.3">
      <c r="A2371" s="1" t="s">
        <v>2415</v>
      </c>
      <c r="B2371" s="1" t="s">
        <v>38</v>
      </c>
      <c r="C2371" s="1" t="s">
        <v>20</v>
      </c>
      <c r="D2371" s="1" t="s">
        <v>39</v>
      </c>
      <c r="E2371" s="1" t="s">
        <v>47</v>
      </c>
      <c r="F2371" s="1" t="s">
        <v>17</v>
      </c>
      <c r="G2371">
        <v>8607.98</v>
      </c>
      <c r="H2371">
        <v>5</v>
      </c>
      <c r="I2371">
        <v>43039.9</v>
      </c>
      <c r="J2371">
        <v>3.84</v>
      </c>
      <c r="K2371">
        <v>2381</v>
      </c>
      <c r="L2371" s="2">
        <v>45533</v>
      </c>
      <c r="O2371" t="str">
        <f>IF(ecommerce_10000[[#This Row],[Platform]]="Souq","sq",ecommerce_10000[[#This Row],[Platform]])</f>
        <v>Amazon</v>
      </c>
      <c r="P2371" t="str">
        <f>IF(E2371="Souq","sq",IF(E2371="Jumia","Jum",E2371))</f>
        <v>Amazon</v>
      </c>
      <c r="Q2371">
        <f>VLOOKUP(ecommerce_10000[[#This Row],[City]],F:I,4,FALSE)</f>
        <v>16284.02</v>
      </c>
      <c r="R2371" s="1">
        <f>SUMIF(C:C,ecommerce_10000[[#This Row],[Category]],I:I)</f>
        <v>91504159.730000004</v>
      </c>
      <c r="S2371" s="1">
        <f>SUMIFS(I:I,C:C,C2371)</f>
        <v>91504159.730000004</v>
      </c>
      <c r="T2371" s="1" t="str">
        <f>INDEX(F:F,MATCH(ecommerce_10000[[#This Row],[TotalAmount]],I:I,0))</f>
        <v>Cairo</v>
      </c>
    </row>
    <row r="2372" spans="1:20" x14ac:dyDescent="0.3">
      <c r="A2372" s="1" t="s">
        <v>2416</v>
      </c>
      <c r="B2372" s="1" t="s">
        <v>30</v>
      </c>
      <c r="C2372" s="1" t="s">
        <v>31</v>
      </c>
      <c r="D2372" s="1" t="s">
        <v>32</v>
      </c>
      <c r="E2372" s="1" t="s">
        <v>16</v>
      </c>
      <c r="F2372" s="1" t="s">
        <v>28</v>
      </c>
      <c r="G2372">
        <v>16276.47</v>
      </c>
      <c r="H2372">
        <v>1</v>
      </c>
      <c r="I2372">
        <v>16276.47</v>
      </c>
      <c r="J2372">
        <v>3.08</v>
      </c>
      <c r="K2372">
        <v>3531</v>
      </c>
      <c r="L2372" s="2">
        <v>45496</v>
      </c>
      <c r="O2372" t="str">
        <f>IF(ecommerce_10000[[#This Row],[Platform]]="Souq","sq",ecommerce_10000[[#This Row],[Platform]])</f>
        <v>sq</v>
      </c>
      <c r="P2372" t="str">
        <f>IF(E2372="Souq","sq",IF(E2372="Jumia","Jum",E2372))</f>
        <v>sq</v>
      </c>
      <c r="Q2372">
        <f>VLOOKUP(ecommerce_10000[[#This Row],[City]],F:I,4,FALSE)</f>
        <v>26648.76</v>
      </c>
      <c r="R2372" s="1">
        <f>SUMIF(C:C,ecommerce_10000[[#This Row],[Category]],I:I)</f>
        <v>57542997.559999913</v>
      </c>
      <c r="S2372" s="1">
        <f>SUMIFS(I:I,C:C,C2372)</f>
        <v>57542997.559999913</v>
      </c>
      <c r="T2372" s="1" t="str">
        <f>INDEX(F:F,MATCH(ecommerce_10000[[#This Row],[TotalAmount]],I:I,0))</f>
        <v>Casablanca</v>
      </c>
    </row>
    <row r="2373" spans="1:20" x14ac:dyDescent="0.3">
      <c r="A2373" s="1" t="s">
        <v>2417</v>
      </c>
      <c r="B2373" s="1" t="s">
        <v>25</v>
      </c>
      <c r="C2373" s="1" t="s">
        <v>26</v>
      </c>
      <c r="D2373" s="1" t="s">
        <v>27</v>
      </c>
      <c r="E2373" s="1" t="s">
        <v>22</v>
      </c>
      <c r="F2373" s="1" t="s">
        <v>28</v>
      </c>
      <c r="G2373">
        <v>11927.57</v>
      </c>
      <c r="H2373">
        <v>4</v>
      </c>
      <c r="I2373">
        <v>47710.28</v>
      </c>
      <c r="J2373">
        <v>3.23</v>
      </c>
      <c r="K2373">
        <v>2826</v>
      </c>
      <c r="L2373" s="2">
        <v>45604</v>
      </c>
      <c r="O2373" t="str">
        <f>IF(ecommerce_10000[[#This Row],[Platform]]="Souq","sq",ecommerce_10000[[#This Row],[Platform]])</f>
        <v>Jumia</v>
      </c>
      <c r="P2373" t="str">
        <f>IF(E2373="Souq","sq",IF(E2373="Jumia","Jum",E2373))</f>
        <v>Jum</v>
      </c>
      <c r="Q2373">
        <f>VLOOKUP(ecommerce_10000[[#This Row],[City]],F:I,4,FALSE)</f>
        <v>26648.76</v>
      </c>
      <c r="R2373" s="1">
        <f>SUMIF(C:C,ecommerce_10000[[#This Row],[Category]],I:I)</f>
        <v>29200970.130000021</v>
      </c>
      <c r="S2373" s="1">
        <f>SUMIFS(I:I,C:C,C2373)</f>
        <v>29200970.130000021</v>
      </c>
      <c r="T2373" s="1" t="str">
        <f>INDEX(F:F,MATCH(ecommerce_10000[[#This Row],[TotalAmount]],I:I,0))</f>
        <v>Casablanca</v>
      </c>
    </row>
    <row r="2374" spans="1:20" x14ac:dyDescent="0.3">
      <c r="A2374" s="1" t="s">
        <v>2418</v>
      </c>
      <c r="B2374" s="1" t="s">
        <v>38</v>
      </c>
      <c r="C2374" s="1" t="s">
        <v>20</v>
      </c>
      <c r="D2374" s="1" t="s">
        <v>39</v>
      </c>
      <c r="E2374" s="1" t="s">
        <v>22</v>
      </c>
      <c r="F2374" s="1" t="s">
        <v>40</v>
      </c>
      <c r="G2374">
        <v>13324.39</v>
      </c>
      <c r="H2374">
        <v>5</v>
      </c>
      <c r="I2374">
        <v>66621.95</v>
      </c>
      <c r="J2374">
        <v>2.5099999999999998</v>
      </c>
      <c r="K2374">
        <v>2720</v>
      </c>
      <c r="L2374" s="2">
        <v>45463</v>
      </c>
      <c r="O2374" t="str">
        <f>IF(ecommerce_10000[[#This Row],[Platform]]="Souq","sq",ecommerce_10000[[#This Row],[Platform]])</f>
        <v>Jumia</v>
      </c>
      <c r="P2374" t="str">
        <f>IF(E2374="Souq","sq",IF(E2374="Jumia","Jum",E2374))</f>
        <v>Jum</v>
      </c>
      <c r="Q2374">
        <f>VLOOKUP(ecommerce_10000[[#This Row],[City]],F:I,4,FALSE)</f>
        <v>99349.3</v>
      </c>
      <c r="R2374" s="1">
        <f>SUMIF(C:C,ecommerce_10000[[#This Row],[Category]],I:I)</f>
        <v>91504159.730000004</v>
      </c>
      <c r="S2374" s="1">
        <f>SUMIFS(I:I,C:C,C2374)</f>
        <v>91504159.730000004</v>
      </c>
      <c r="T2374" s="1" t="str">
        <f>INDEX(F:F,MATCH(ecommerce_10000[[#This Row],[TotalAmount]],I:I,0))</f>
        <v>Riyadh</v>
      </c>
    </row>
    <row r="2375" spans="1:20" x14ac:dyDescent="0.3">
      <c r="A2375" s="1" t="s">
        <v>2419</v>
      </c>
      <c r="B2375" s="1" t="s">
        <v>38</v>
      </c>
      <c r="C2375" s="1" t="s">
        <v>20</v>
      </c>
      <c r="D2375" s="1" t="s">
        <v>39</v>
      </c>
      <c r="E2375" s="1" t="s">
        <v>22</v>
      </c>
      <c r="F2375" s="1" t="s">
        <v>33</v>
      </c>
      <c r="G2375">
        <v>9239.24</v>
      </c>
      <c r="H2375">
        <v>1</v>
      </c>
      <c r="I2375">
        <v>9239.24</v>
      </c>
      <c r="J2375">
        <v>3.86</v>
      </c>
      <c r="K2375">
        <v>396</v>
      </c>
      <c r="L2375" s="2">
        <v>45560</v>
      </c>
      <c r="O2375" t="str">
        <f>IF(ecommerce_10000[[#This Row],[Platform]]="Souq","sq",ecommerce_10000[[#This Row],[Platform]])</f>
        <v>Jumia</v>
      </c>
      <c r="P2375" t="str">
        <f>IF(E2375="Souq","sq",IF(E2375="Jumia","Jum",E2375))</f>
        <v>Jum</v>
      </c>
      <c r="Q2375">
        <f>VLOOKUP(ecommerce_10000[[#This Row],[City]],F:I,4,FALSE)</f>
        <v>3665.44</v>
      </c>
      <c r="R2375" s="1">
        <f>SUMIF(C:C,ecommerce_10000[[#This Row],[Category]],I:I)</f>
        <v>91504159.730000004</v>
      </c>
      <c r="S2375" s="1">
        <f>SUMIFS(I:I,C:C,C2375)</f>
        <v>91504159.730000004</v>
      </c>
      <c r="T2375" s="1" t="str">
        <f>INDEX(F:F,MATCH(ecommerce_10000[[#This Row],[TotalAmount]],I:I,0))</f>
        <v>Dubai</v>
      </c>
    </row>
    <row r="2376" spans="1:20" x14ac:dyDescent="0.3">
      <c r="A2376" s="1" t="s">
        <v>2420</v>
      </c>
      <c r="B2376" s="1" t="s">
        <v>49</v>
      </c>
      <c r="C2376" s="1" t="s">
        <v>14</v>
      </c>
      <c r="D2376" s="1" t="s">
        <v>50</v>
      </c>
      <c r="E2376" s="1" t="s">
        <v>47</v>
      </c>
      <c r="F2376" s="1" t="s">
        <v>40</v>
      </c>
      <c r="G2376">
        <v>14546.82</v>
      </c>
      <c r="H2376">
        <v>1</v>
      </c>
      <c r="I2376">
        <v>14546.82</v>
      </c>
      <c r="J2376">
        <v>3.4</v>
      </c>
      <c r="K2376">
        <v>3478</v>
      </c>
      <c r="L2376" s="2">
        <v>45458</v>
      </c>
      <c r="O2376" t="str">
        <f>IF(ecommerce_10000[[#This Row],[Platform]]="Souq","sq",ecommerce_10000[[#This Row],[Platform]])</f>
        <v>Amazon</v>
      </c>
      <c r="P2376" t="str">
        <f>IF(E2376="Souq","sq",IF(E2376="Jumia","Jum",E2376))</f>
        <v>Amazon</v>
      </c>
      <c r="Q2376">
        <f>VLOOKUP(ecommerce_10000[[#This Row],[City]],F:I,4,FALSE)</f>
        <v>99349.3</v>
      </c>
      <c r="R2376" s="1">
        <f>SUMIF(C:C,ecommerce_10000[[#This Row],[Category]],I:I)</f>
        <v>92327183.770000085</v>
      </c>
      <c r="S2376" s="1">
        <f>SUMIFS(I:I,C:C,C2376)</f>
        <v>92327183.770000085</v>
      </c>
      <c r="T2376" s="1" t="str">
        <f>INDEX(F:F,MATCH(ecommerce_10000[[#This Row],[TotalAmount]],I:I,0))</f>
        <v>Riyadh</v>
      </c>
    </row>
    <row r="2377" spans="1:20" x14ac:dyDescent="0.3">
      <c r="A2377" s="1" t="s">
        <v>2421</v>
      </c>
      <c r="B2377" s="1" t="s">
        <v>19</v>
      </c>
      <c r="C2377" s="1" t="s">
        <v>20</v>
      </c>
      <c r="D2377" s="1" t="s">
        <v>21</v>
      </c>
      <c r="E2377" s="1" t="s">
        <v>22</v>
      </c>
      <c r="F2377" s="1" t="s">
        <v>17</v>
      </c>
      <c r="G2377">
        <v>18438.77</v>
      </c>
      <c r="H2377">
        <v>4</v>
      </c>
      <c r="I2377">
        <v>73755.08</v>
      </c>
      <c r="J2377">
        <v>1.75</v>
      </c>
      <c r="K2377">
        <v>4597</v>
      </c>
      <c r="L2377" s="2">
        <v>45479</v>
      </c>
      <c r="O2377" t="str">
        <f>IF(ecommerce_10000[[#This Row],[Platform]]="Souq","sq",ecommerce_10000[[#This Row],[Platform]])</f>
        <v>Jumia</v>
      </c>
      <c r="P2377" t="str">
        <f>IF(E2377="Souq","sq",IF(E2377="Jumia","Jum",E2377))</f>
        <v>Jum</v>
      </c>
      <c r="Q2377">
        <f>VLOOKUP(ecommerce_10000[[#This Row],[City]],F:I,4,FALSE)</f>
        <v>16284.02</v>
      </c>
      <c r="R2377" s="1">
        <f>SUMIF(C:C,ecommerce_10000[[#This Row],[Category]],I:I)</f>
        <v>91504159.730000004</v>
      </c>
      <c r="S2377" s="1">
        <f>SUMIFS(I:I,C:C,C2377)</f>
        <v>91504159.730000004</v>
      </c>
      <c r="T2377" s="1" t="str">
        <f>INDEX(F:F,MATCH(ecommerce_10000[[#This Row],[TotalAmount]],I:I,0))</f>
        <v>Cairo</v>
      </c>
    </row>
    <row r="2378" spans="1:20" x14ac:dyDescent="0.3">
      <c r="A2378" s="1" t="s">
        <v>2422</v>
      </c>
      <c r="B2378" s="1" t="s">
        <v>53</v>
      </c>
      <c r="C2378" s="1" t="s">
        <v>31</v>
      </c>
      <c r="D2378" s="1" t="s">
        <v>54</v>
      </c>
      <c r="E2378" s="1" t="s">
        <v>16</v>
      </c>
      <c r="F2378" s="1" t="s">
        <v>62</v>
      </c>
      <c r="G2378">
        <v>2533.21</v>
      </c>
      <c r="H2378">
        <v>4</v>
      </c>
      <c r="I2378">
        <v>10132.84</v>
      </c>
      <c r="J2378">
        <v>3.04</v>
      </c>
      <c r="K2378">
        <v>4967</v>
      </c>
      <c r="L2378" s="2">
        <v>45580</v>
      </c>
      <c r="O2378" t="str">
        <f>IF(ecommerce_10000[[#This Row],[Platform]]="Souq","sq",ecommerce_10000[[#This Row],[Platform]])</f>
        <v>sq</v>
      </c>
      <c r="P2378" t="str">
        <f>IF(E2378="Souq","sq",IF(E2378="Jumia","Jum",E2378))</f>
        <v>sq</v>
      </c>
      <c r="Q2378">
        <f>VLOOKUP(ecommerce_10000[[#This Row],[City]],F:I,4,FALSE)</f>
        <v>27872.98</v>
      </c>
      <c r="R2378" s="1">
        <f>SUMIF(C:C,ecommerce_10000[[#This Row],[Category]],I:I)</f>
        <v>57542997.559999913</v>
      </c>
      <c r="S2378" s="1">
        <f>SUMIFS(I:I,C:C,C2378)</f>
        <v>57542997.559999913</v>
      </c>
      <c r="T2378" s="1" t="str">
        <f>INDEX(F:F,MATCH(ecommerce_10000[[#This Row],[TotalAmount]],I:I,0))</f>
        <v>Giza</v>
      </c>
    </row>
    <row r="2379" spans="1:20" x14ac:dyDescent="0.3">
      <c r="A2379" s="1" t="s">
        <v>2423</v>
      </c>
      <c r="B2379" s="1" t="s">
        <v>19</v>
      </c>
      <c r="C2379" s="1" t="s">
        <v>20</v>
      </c>
      <c r="D2379" s="1" t="s">
        <v>21</v>
      </c>
      <c r="E2379" s="1" t="s">
        <v>47</v>
      </c>
      <c r="F2379" s="1" t="s">
        <v>40</v>
      </c>
      <c r="G2379">
        <v>15584.07</v>
      </c>
      <c r="H2379">
        <v>4</v>
      </c>
      <c r="I2379">
        <v>62336.28</v>
      </c>
      <c r="J2379">
        <v>1.57</v>
      </c>
      <c r="K2379">
        <v>2547</v>
      </c>
      <c r="L2379" s="2">
        <v>45380</v>
      </c>
      <c r="O2379" t="str">
        <f>IF(ecommerce_10000[[#This Row],[Platform]]="Souq","sq",ecommerce_10000[[#This Row],[Platform]])</f>
        <v>Amazon</v>
      </c>
      <c r="P2379" t="str">
        <f>IF(E2379="Souq","sq",IF(E2379="Jumia","Jum",E2379))</f>
        <v>Amazon</v>
      </c>
      <c r="Q2379">
        <f>VLOOKUP(ecommerce_10000[[#This Row],[City]],F:I,4,FALSE)</f>
        <v>99349.3</v>
      </c>
      <c r="R2379" s="1">
        <f>SUMIF(C:C,ecommerce_10000[[#This Row],[Category]],I:I)</f>
        <v>91504159.730000004</v>
      </c>
      <c r="S2379" s="1">
        <f>SUMIFS(I:I,C:C,C2379)</f>
        <v>91504159.730000004</v>
      </c>
      <c r="T2379" s="1" t="str">
        <f>INDEX(F:F,MATCH(ecommerce_10000[[#This Row],[TotalAmount]],I:I,0))</f>
        <v>Riyadh</v>
      </c>
    </row>
    <row r="2380" spans="1:20" x14ac:dyDescent="0.3">
      <c r="A2380" s="1" t="s">
        <v>2424</v>
      </c>
      <c r="B2380" s="1" t="s">
        <v>19</v>
      </c>
      <c r="C2380" s="1" t="s">
        <v>20</v>
      </c>
      <c r="D2380" s="1" t="s">
        <v>21</v>
      </c>
      <c r="E2380" s="1" t="s">
        <v>16</v>
      </c>
      <c r="F2380" s="1" t="s">
        <v>40</v>
      </c>
      <c r="G2380">
        <v>19697.330000000002</v>
      </c>
      <c r="H2380">
        <v>1</v>
      </c>
      <c r="I2380">
        <v>19697.330000000002</v>
      </c>
      <c r="J2380">
        <v>3.1</v>
      </c>
      <c r="K2380">
        <v>3043</v>
      </c>
      <c r="L2380" s="2">
        <v>45356</v>
      </c>
      <c r="O2380" t="str">
        <f>IF(ecommerce_10000[[#This Row],[Platform]]="Souq","sq",ecommerce_10000[[#This Row],[Platform]])</f>
        <v>sq</v>
      </c>
      <c r="P2380" t="str">
        <f>IF(E2380="Souq","sq",IF(E2380="Jumia","Jum",E2380))</f>
        <v>sq</v>
      </c>
      <c r="Q2380">
        <f>VLOOKUP(ecommerce_10000[[#This Row],[City]],F:I,4,FALSE)</f>
        <v>99349.3</v>
      </c>
      <c r="R2380" s="1">
        <f>SUMIF(C:C,ecommerce_10000[[#This Row],[Category]],I:I)</f>
        <v>91504159.730000004</v>
      </c>
      <c r="S2380" s="1">
        <f>SUMIFS(I:I,C:C,C2380)</f>
        <v>91504159.730000004</v>
      </c>
      <c r="T2380" s="1" t="str">
        <f>INDEX(F:F,MATCH(ecommerce_10000[[#This Row],[TotalAmount]],I:I,0))</f>
        <v>Riyadh</v>
      </c>
    </row>
    <row r="2381" spans="1:20" x14ac:dyDescent="0.3">
      <c r="A2381" s="1" t="s">
        <v>2425</v>
      </c>
      <c r="B2381" s="1" t="s">
        <v>30</v>
      </c>
      <c r="C2381" s="1" t="s">
        <v>31</v>
      </c>
      <c r="D2381" s="1" t="s">
        <v>32</v>
      </c>
      <c r="E2381" s="1" t="s">
        <v>22</v>
      </c>
      <c r="F2381" s="1" t="s">
        <v>23</v>
      </c>
      <c r="G2381">
        <v>4781.91</v>
      </c>
      <c r="H2381">
        <v>5</v>
      </c>
      <c r="I2381">
        <v>23909.55</v>
      </c>
      <c r="J2381">
        <v>4.21</v>
      </c>
      <c r="K2381">
        <v>3411</v>
      </c>
      <c r="L2381" s="2">
        <v>45380</v>
      </c>
      <c r="O2381" t="str">
        <f>IF(ecommerce_10000[[#This Row],[Platform]]="Souq","sq",ecommerce_10000[[#This Row],[Platform]])</f>
        <v>Jumia</v>
      </c>
      <c r="P2381" t="str">
        <f>IF(E2381="Souq","sq",IF(E2381="Jumia","Jum",E2381))</f>
        <v>Jum</v>
      </c>
      <c r="Q2381">
        <f>VLOOKUP(ecommerce_10000[[#This Row],[City]],F:I,4,FALSE)</f>
        <v>13290.4</v>
      </c>
      <c r="R2381" s="1">
        <f>SUMIF(C:C,ecommerce_10000[[#This Row],[Category]],I:I)</f>
        <v>57542997.559999913</v>
      </c>
      <c r="S2381" s="1">
        <f>SUMIFS(I:I,C:C,C2381)</f>
        <v>57542997.559999913</v>
      </c>
      <c r="T2381" s="1" t="str">
        <f>INDEX(F:F,MATCH(ecommerce_10000[[#This Row],[TotalAmount]],I:I,0))</f>
        <v>Alexandria</v>
      </c>
    </row>
    <row r="2382" spans="1:20" x14ac:dyDescent="0.3">
      <c r="A2382" s="1" t="s">
        <v>2426</v>
      </c>
      <c r="B2382" s="1" t="s">
        <v>25</v>
      </c>
      <c r="C2382" s="1" t="s">
        <v>26</v>
      </c>
      <c r="D2382" s="1" t="s">
        <v>27</v>
      </c>
      <c r="E2382" s="1" t="s">
        <v>47</v>
      </c>
      <c r="F2382" s="1" t="s">
        <v>40</v>
      </c>
      <c r="G2382">
        <v>3077.99</v>
      </c>
      <c r="H2382">
        <v>3</v>
      </c>
      <c r="I2382">
        <v>9233.9699999999993</v>
      </c>
      <c r="J2382">
        <v>4.37</v>
      </c>
      <c r="K2382">
        <v>1906</v>
      </c>
      <c r="L2382" s="2">
        <v>45397</v>
      </c>
      <c r="O2382" t="str">
        <f>IF(ecommerce_10000[[#This Row],[Platform]]="Souq","sq",ecommerce_10000[[#This Row],[Platform]])</f>
        <v>Amazon</v>
      </c>
      <c r="P2382" t="str">
        <f>IF(E2382="Souq","sq",IF(E2382="Jumia","Jum",E2382))</f>
        <v>Amazon</v>
      </c>
      <c r="Q2382">
        <f>VLOOKUP(ecommerce_10000[[#This Row],[City]],F:I,4,FALSE)</f>
        <v>99349.3</v>
      </c>
      <c r="R2382" s="1">
        <f>SUMIF(C:C,ecommerce_10000[[#This Row],[Category]],I:I)</f>
        <v>29200970.130000021</v>
      </c>
      <c r="S2382" s="1">
        <f>SUMIFS(I:I,C:C,C2382)</f>
        <v>29200970.130000021</v>
      </c>
      <c r="T2382" s="1" t="str">
        <f>INDEX(F:F,MATCH(ecommerce_10000[[#This Row],[TotalAmount]],I:I,0))</f>
        <v>Riyadh</v>
      </c>
    </row>
    <row r="2383" spans="1:20" x14ac:dyDescent="0.3">
      <c r="A2383" s="1" t="s">
        <v>2427</v>
      </c>
      <c r="B2383" s="1" t="s">
        <v>19</v>
      </c>
      <c r="C2383" s="1" t="s">
        <v>20</v>
      </c>
      <c r="D2383" s="1" t="s">
        <v>21</v>
      </c>
      <c r="E2383" s="1" t="s">
        <v>47</v>
      </c>
      <c r="F2383" s="1" t="s">
        <v>23</v>
      </c>
      <c r="G2383">
        <v>9908.7000000000007</v>
      </c>
      <c r="H2383">
        <v>2</v>
      </c>
      <c r="I2383">
        <v>19817.400000000001</v>
      </c>
      <c r="J2383">
        <v>2.59</v>
      </c>
      <c r="K2383">
        <v>1190</v>
      </c>
      <c r="L2383" s="2">
        <v>45312</v>
      </c>
      <c r="O2383" t="str">
        <f>IF(ecommerce_10000[[#This Row],[Platform]]="Souq","sq",ecommerce_10000[[#This Row],[Platform]])</f>
        <v>Amazon</v>
      </c>
      <c r="P2383" t="str">
        <f>IF(E2383="Souq","sq",IF(E2383="Jumia","Jum",E2383))</f>
        <v>Amazon</v>
      </c>
      <c r="Q2383">
        <f>VLOOKUP(ecommerce_10000[[#This Row],[City]],F:I,4,FALSE)</f>
        <v>13290.4</v>
      </c>
      <c r="R2383" s="1">
        <f>SUMIF(C:C,ecommerce_10000[[#This Row],[Category]],I:I)</f>
        <v>91504159.730000004</v>
      </c>
      <c r="S2383" s="1">
        <f>SUMIFS(I:I,C:C,C2383)</f>
        <v>91504159.730000004</v>
      </c>
      <c r="T2383" s="1" t="str">
        <f>INDEX(F:F,MATCH(ecommerce_10000[[#This Row],[TotalAmount]],I:I,0))</f>
        <v>Alexandria</v>
      </c>
    </row>
    <row r="2384" spans="1:20" x14ac:dyDescent="0.3">
      <c r="A2384" s="1" t="s">
        <v>2428</v>
      </c>
      <c r="B2384" s="1" t="s">
        <v>53</v>
      </c>
      <c r="C2384" s="1" t="s">
        <v>31</v>
      </c>
      <c r="D2384" s="1" t="s">
        <v>54</v>
      </c>
      <c r="E2384" s="1" t="s">
        <v>22</v>
      </c>
      <c r="F2384" s="1" t="s">
        <v>28</v>
      </c>
      <c r="G2384">
        <v>13531.09</v>
      </c>
      <c r="H2384">
        <v>5</v>
      </c>
      <c r="I2384">
        <v>67655.45</v>
      </c>
      <c r="J2384">
        <v>3.19</v>
      </c>
      <c r="K2384">
        <v>2860</v>
      </c>
      <c r="L2384" s="2">
        <v>45393</v>
      </c>
      <c r="O2384" t="str">
        <f>IF(ecommerce_10000[[#This Row],[Platform]]="Souq","sq",ecommerce_10000[[#This Row],[Platform]])</f>
        <v>Jumia</v>
      </c>
      <c r="P2384" t="str">
        <f>IF(E2384="Souq","sq",IF(E2384="Jumia","Jum",E2384))</f>
        <v>Jum</v>
      </c>
      <c r="Q2384">
        <f>VLOOKUP(ecommerce_10000[[#This Row],[City]],F:I,4,FALSE)</f>
        <v>26648.76</v>
      </c>
      <c r="R2384" s="1">
        <f>SUMIF(C:C,ecommerce_10000[[#This Row],[Category]],I:I)</f>
        <v>57542997.559999913</v>
      </c>
      <c r="S2384" s="1">
        <f>SUMIFS(I:I,C:C,C2384)</f>
        <v>57542997.559999913</v>
      </c>
      <c r="T2384" s="1" t="str">
        <f>INDEX(F:F,MATCH(ecommerce_10000[[#This Row],[TotalAmount]],I:I,0))</f>
        <v>Casablanca</v>
      </c>
    </row>
    <row r="2385" spans="1:20" x14ac:dyDescent="0.3">
      <c r="A2385" s="1" t="s">
        <v>2429</v>
      </c>
      <c r="B2385" s="1" t="s">
        <v>35</v>
      </c>
      <c r="C2385" s="1" t="s">
        <v>14</v>
      </c>
      <c r="D2385" s="1" t="s">
        <v>36</v>
      </c>
      <c r="E2385" s="1" t="s">
        <v>47</v>
      </c>
      <c r="F2385" s="1" t="s">
        <v>17</v>
      </c>
      <c r="G2385">
        <v>11577.51</v>
      </c>
      <c r="H2385">
        <v>3</v>
      </c>
      <c r="I2385">
        <v>34732.53</v>
      </c>
      <c r="J2385">
        <v>1.96</v>
      </c>
      <c r="K2385">
        <v>2535</v>
      </c>
      <c r="L2385" s="2">
        <v>45538</v>
      </c>
      <c r="O2385" t="str">
        <f>IF(ecommerce_10000[[#This Row],[Platform]]="Souq","sq",ecommerce_10000[[#This Row],[Platform]])</f>
        <v>Amazon</v>
      </c>
      <c r="P2385" t="str">
        <f>IF(E2385="Souq","sq",IF(E2385="Jumia","Jum",E2385))</f>
        <v>Amazon</v>
      </c>
      <c r="Q2385">
        <f>VLOOKUP(ecommerce_10000[[#This Row],[City]],F:I,4,FALSE)</f>
        <v>16284.02</v>
      </c>
      <c r="R2385" s="1">
        <f>SUMIF(C:C,ecommerce_10000[[#This Row],[Category]],I:I)</f>
        <v>92327183.770000085</v>
      </c>
      <c r="S2385" s="1">
        <f>SUMIFS(I:I,C:C,C2385)</f>
        <v>92327183.770000085</v>
      </c>
      <c r="T2385" s="1" t="str">
        <f>INDEX(F:F,MATCH(ecommerce_10000[[#This Row],[TotalAmount]],I:I,0))</f>
        <v>Cairo</v>
      </c>
    </row>
    <row r="2386" spans="1:20" x14ac:dyDescent="0.3">
      <c r="A2386" s="1" t="s">
        <v>2430</v>
      </c>
      <c r="B2386" s="1" t="s">
        <v>13</v>
      </c>
      <c r="C2386" s="1" t="s">
        <v>14</v>
      </c>
      <c r="D2386" s="1" t="s">
        <v>15</v>
      </c>
      <c r="E2386" s="1" t="s">
        <v>22</v>
      </c>
      <c r="F2386" s="1" t="s">
        <v>62</v>
      </c>
      <c r="G2386">
        <v>16859.66</v>
      </c>
      <c r="H2386">
        <v>5</v>
      </c>
      <c r="I2386">
        <v>84298.3</v>
      </c>
      <c r="J2386">
        <v>1.79</v>
      </c>
      <c r="K2386">
        <v>3084</v>
      </c>
      <c r="L2386" s="2">
        <v>45466</v>
      </c>
      <c r="O2386" t="str">
        <f>IF(ecommerce_10000[[#This Row],[Platform]]="Souq","sq",ecommerce_10000[[#This Row],[Platform]])</f>
        <v>Jumia</v>
      </c>
      <c r="P2386" t="str">
        <f>IF(E2386="Souq","sq",IF(E2386="Jumia","Jum",E2386))</f>
        <v>Jum</v>
      </c>
      <c r="Q2386">
        <f>VLOOKUP(ecommerce_10000[[#This Row],[City]],F:I,4,FALSE)</f>
        <v>27872.98</v>
      </c>
      <c r="R2386" s="1">
        <f>SUMIF(C:C,ecommerce_10000[[#This Row],[Category]],I:I)</f>
        <v>92327183.770000085</v>
      </c>
      <c r="S2386" s="1">
        <f>SUMIFS(I:I,C:C,C2386)</f>
        <v>92327183.770000085</v>
      </c>
      <c r="T2386" s="1" t="str">
        <f>INDEX(F:F,MATCH(ecommerce_10000[[#This Row],[TotalAmount]],I:I,0))</f>
        <v>Giza</v>
      </c>
    </row>
    <row r="2387" spans="1:20" x14ac:dyDescent="0.3">
      <c r="A2387" s="1" t="s">
        <v>2431</v>
      </c>
      <c r="B2387" s="1" t="s">
        <v>65</v>
      </c>
      <c r="C2387" s="1" t="s">
        <v>20</v>
      </c>
      <c r="D2387" s="1" t="s">
        <v>66</v>
      </c>
      <c r="E2387" s="1" t="s">
        <v>22</v>
      </c>
      <c r="F2387" s="1" t="s">
        <v>33</v>
      </c>
      <c r="G2387">
        <v>2085.56</v>
      </c>
      <c r="H2387">
        <v>5</v>
      </c>
      <c r="I2387">
        <v>10427.799999999999</v>
      </c>
      <c r="J2387">
        <v>3.99</v>
      </c>
      <c r="K2387">
        <v>3574</v>
      </c>
      <c r="L2387" s="2">
        <v>45415</v>
      </c>
      <c r="O2387" t="str">
        <f>IF(ecommerce_10000[[#This Row],[Platform]]="Souq","sq",ecommerce_10000[[#This Row],[Platform]])</f>
        <v>Jumia</v>
      </c>
      <c r="P2387" t="str">
        <f>IF(E2387="Souq","sq",IF(E2387="Jumia","Jum",E2387))</f>
        <v>Jum</v>
      </c>
      <c r="Q2387">
        <f>VLOOKUP(ecommerce_10000[[#This Row],[City]],F:I,4,FALSE)</f>
        <v>3665.44</v>
      </c>
      <c r="R2387" s="1">
        <f>SUMIF(C:C,ecommerce_10000[[#This Row],[Category]],I:I)</f>
        <v>91504159.730000004</v>
      </c>
      <c r="S2387" s="1">
        <f>SUMIFS(I:I,C:C,C2387)</f>
        <v>91504159.730000004</v>
      </c>
      <c r="T2387" s="1" t="str">
        <f>INDEX(F:F,MATCH(ecommerce_10000[[#This Row],[TotalAmount]],I:I,0))</f>
        <v>Dubai</v>
      </c>
    </row>
    <row r="2388" spans="1:20" x14ac:dyDescent="0.3">
      <c r="A2388" s="1" t="s">
        <v>2432</v>
      </c>
      <c r="B2388" s="1" t="s">
        <v>35</v>
      </c>
      <c r="C2388" s="1" t="s">
        <v>14</v>
      </c>
      <c r="D2388" s="1" t="s">
        <v>36</v>
      </c>
      <c r="E2388" s="1" t="s">
        <v>22</v>
      </c>
      <c r="F2388" s="1" t="s">
        <v>17</v>
      </c>
      <c r="G2388">
        <v>12075.05</v>
      </c>
      <c r="H2388">
        <v>5</v>
      </c>
      <c r="I2388">
        <v>60375.25</v>
      </c>
      <c r="J2388">
        <v>4.09</v>
      </c>
      <c r="K2388">
        <v>4754</v>
      </c>
      <c r="L2388" s="2">
        <v>45356</v>
      </c>
      <c r="O2388" t="str">
        <f>IF(ecommerce_10000[[#This Row],[Platform]]="Souq","sq",ecommerce_10000[[#This Row],[Platform]])</f>
        <v>Jumia</v>
      </c>
      <c r="P2388" t="str">
        <f>IF(E2388="Souq","sq",IF(E2388="Jumia","Jum",E2388))</f>
        <v>Jum</v>
      </c>
      <c r="Q2388">
        <f>VLOOKUP(ecommerce_10000[[#This Row],[City]],F:I,4,FALSE)</f>
        <v>16284.02</v>
      </c>
      <c r="R2388" s="1">
        <f>SUMIF(C:C,ecommerce_10000[[#This Row],[Category]],I:I)</f>
        <v>92327183.770000085</v>
      </c>
      <c r="S2388" s="1">
        <f>SUMIFS(I:I,C:C,C2388)</f>
        <v>92327183.770000085</v>
      </c>
      <c r="T2388" s="1" t="str">
        <f>INDEX(F:F,MATCH(ecommerce_10000[[#This Row],[TotalAmount]],I:I,0))</f>
        <v>Cairo</v>
      </c>
    </row>
    <row r="2389" spans="1:20" x14ac:dyDescent="0.3">
      <c r="A2389" s="1" t="s">
        <v>2433</v>
      </c>
      <c r="B2389" s="1" t="s">
        <v>43</v>
      </c>
      <c r="C2389" s="1" t="s">
        <v>44</v>
      </c>
      <c r="D2389" s="1" t="s">
        <v>45</v>
      </c>
      <c r="E2389" s="1" t="s">
        <v>47</v>
      </c>
      <c r="F2389" s="1" t="s">
        <v>40</v>
      </c>
      <c r="G2389">
        <v>13256.03</v>
      </c>
      <c r="H2389">
        <v>2</v>
      </c>
      <c r="I2389">
        <v>26512.06</v>
      </c>
      <c r="J2389">
        <v>4.29</v>
      </c>
      <c r="K2389">
        <v>482</v>
      </c>
      <c r="L2389" s="2">
        <v>45601</v>
      </c>
      <c r="O2389" t="str">
        <f>IF(ecommerce_10000[[#This Row],[Platform]]="Souq","sq",ecommerce_10000[[#This Row],[Platform]])</f>
        <v>Amazon</v>
      </c>
      <c r="P2389" t="str">
        <f>IF(E2389="Souq","sq",IF(E2389="Jumia","Jum",E2389))</f>
        <v>Amazon</v>
      </c>
      <c r="Q2389">
        <f>VLOOKUP(ecommerce_10000[[#This Row],[City]],F:I,4,FALSE)</f>
        <v>99349.3</v>
      </c>
      <c r="R2389" s="1">
        <f>SUMIF(C:C,ecommerce_10000[[#This Row],[Category]],I:I)</f>
        <v>31420413.200000018</v>
      </c>
      <c r="S2389" s="1">
        <f>SUMIFS(I:I,C:C,C2389)</f>
        <v>31420413.200000018</v>
      </c>
      <c r="T2389" s="1" t="str">
        <f>INDEX(F:F,MATCH(ecommerce_10000[[#This Row],[TotalAmount]],I:I,0))</f>
        <v>Riyadh</v>
      </c>
    </row>
    <row r="2390" spans="1:20" x14ac:dyDescent="0.3">
      <c r="A2390" s="1" t="s">
        <v>2434</v>
      </c>
      <c r="B2390" s="1" t="s">
        <v>35</v>
      </c>
      <c r="C2390" s="1" t="s">
        <v>14</v>
      </c>
      <c r="D2390" s="1" t="s">
        <v>36</v>
      </c>
      <c r="E2390" s="1" t="s">
        <v>47</v>
      </c>
      <c r="F2390" s="1" t="s">
        <v>23</v>
      </c>
      <c r="G2390">
        <v>9230.06</v>
      </c>
      <c r="H2390">
        <v>2</v>
      </c>
      <c r="I2390">
        <v>18460.12</v>
      </c>
      <c r="J2390">
        <v>4.97</v>
      </c>
      <c r="K2390">
        <v>76</v>
      </c>
      <c r="L2390" s="2">
        <v>45334</v>
      </c>
      <c r="O2390" t="str">
        <f>IF(ecommerce_10000[[#This Row],[Platform]]="Souq","sq",ecommerce_10000[[#This Row],[Platform]])</f>
        <v>Amazon</v>
      </c>
      <c r="P2390" t="str">
        <f>IF(E2390="Souq","sq",IF(E2390="Jumia","Jum",E2390))</f>
        <v>Amazon</v>
      </c>
      <c r="Q2390">
        <f>VLOOKUP(ecommerce_10000[[#This Row],[City]],F:I,4,FALSE)</f>
        <v>13290.4</v>
      </c>
      <c r="R2390" s="1">
        <f>SUMIF(C:C,ecommerce_10000[[#This Row],[Category]],I:I)</f>
        <v>92327183.770000085</v>
      </c>
      <c r="S2390" s="1">
        <f>SUMIFS(I:I,C:C,C2390)</f>
        <v>92327183.770000085</v>
      </c>
      <c r="T2390" s="1" t="str">
        <f>INDEX(F:F,MATCH(ecommerce_10000[[#This Row],[TotalAmount]],I:I,0))</f>
        <v>Alexandria</v>
      </c>
    </row>
    <row r="2391" spans="1:20" x14ac:dyDescent="0.3">
      <c r="A2391" s="1" t="s">
        <v>2435</v>
      </c>
      <c r="B2391" s="1" t="s">
        <v>65</v>
      </c>
      <c r="C2391" s="1" t="s">
        <v>20</v>
      </c>
      <c r="D2391" s="1" t="s">
        <v>66</v>
      </c>
      <c r="E2391" s="1" t="s">
        <v>22</v>
      </c>
      <c r="F2391" s="1" t="s">
        <v>28</v>
      </c>
      <c r="G2391">
        <v>18131.87</v>
      </c>
      <c r="H2391">
        <v>5</v>
      </c>
      <c r="I2391">
        <v>90659.35</v>
      </c>
      <c r="J2391">
        <v>4.3499999999999996</v>
      </c>
      <c r="K2391">
        <v>2424</v>
      </c>
      <c r="L2391" s="2">
        <v>45560</v>
      </c>
      <c r="O2391" t="str">
        <f>IF(ecommerce_10000[[#This Row],[Platform]]="Souq","sq",ecommerce_10000[[#This Row],[Platform]])</f>
        <v>Jumia</v>
      </c>
      <c r="P2391" t="str">
        <f>IF(E2391="Souq","sq",IF(E2391="Jumia","Jum",E2391))</f>
        <v>Jum</v>
      </c>
      <c r="Q2391">
        <f>VLOOKUP(ecommerce_10000[[#This Row],[City]],F:I,4,FALSE)</f>
        <v>26648.76</v>
      </c>
      <c r="R2391" s="1">
        <f>SUMIF(C:C,ecommerce_10000[[#This Row],[Category]],I:I)</f>
        <v>91504159.730000004</v>
      </c>
      <c r="S2391" s="1">
        <f>SUMIFS(I:I,C:C,C2391)</f>
        <v>91504159.730000004</v>
      </c>
      <c r="T2391" s="1" t="str">
        <f>INDEX(F:F,MATCH(ecommerce_10000[[#This Row],[TotalAmount]],I:I,0))</f>
        <v>Casablanca</v>
      </c>
    </row>
    <row r="2392" spans="1:20" x14ac:dyDescent="0.3">
      <c r="A2392" s="1" t="s">
        <v>2436</v>
      </c>
      <c r="B2392" s="1" t="s">
        <v>19</v>
      </c>
      <c r="C2392" s="1" t="s">
        <v>20</v>
      </c>
      <c r="D2392" s="1" t="s">
        <v>21</v>
      </c>
      <c r="E2392" s="1" t="s">
        <v>47</v>
      </c>
      <c r="F2392" s="1" t="s">
        <v>62</v>
      </c>
      <c r="G2392">
        <v>19866.23</v>
      </c>
      <c r="H2392">
        <v>1</v>
      </c>
      <c r="I2392">
        <v>19866.23</v>
      </c>
      <c r="J2392">
        <v>3.21</v>
      </c>
      <c r="K2392">
        <v>1955</v>
      </c>
      <c r="L2392" s="2">
        <v>45318</v>
      </c>
      <c r="O2392" t="str">
        <f>IF(ecommerce_10000[[#This Row],[Platform]]="Souq","sq",ecommerce_10000[[#This Row],[Platform]])</f>
        <v>Amazon</v>
      </c>
      <c r="P2392" t="str">
        <f>IF(E2392="Souq","sq",IF(E2392="Jumia","Jum",E2392))</f>
        <v>Amazon</v>
      </c>
      <c r="Q2392">
        <f>VLOOKUP(ecommerce_10000[[#This Row],[City]],F:I,4,FALSE)</f>
        <v>27872.98</v>
      </c>
      <c r="R2392" s="1">
        <f>SUMIF(C:C,ecommerce_10000[[#This Row],[Category]],I:I)</f>
        <v>91504159.730000004</v>
      </c>
      <c r="S2392" s="1">
        <f>SUMIFS(I:I,C:C,C2392)</f>
        <v>91504159.730000004</v>
      </c>
      <c r="T2392" s="1" t="str">
        <f>INDEX(F:F,MATCH(ecommerce_10000[[#This Row],[TotalAmount]],I:I,0))</f>
        <v>Giza</v>
      </c>
    </row>
    <row r="2393" spans="1:20" x14ac:dyDescent="0.3">
      <c r="A2393" s="1" t="s">
        <v>2437</v>
      </c>
      <c r="B2393" s="1" t="s">
        <v>53</v>
      </c>
      <c r="C2393" s="1" t="s">
        <v>31</v>
      </c>
      <c r="D2393" s="1" t="s">
        <v>54</v>
      </c>
      <c r="E2393" s="1" t="s">
        <v>47</v>
      </c>
      <c r="F2393" s="1" t="s">
        <v>23</v>
      </c>
      <c r="G2393">
        <v>5579.95</v>
      </c>
      <c r="H2393">
        <v>1</v>
      </c>
      <c r="I2393">
        <v>5579.95</v>
      </c>
      <c r="J2393">
        <v>2.79</v>
      </c>
      <c r="K2393">
        <v>2758</v>
      </c>
      <c r="L2393" s="2">
        <v>45404</v>
      </c>
      <c r="O2393" t="str">
        <f>IF(ecommerce_10000[[#This Row],[Platform]]="Souq","sq",ecommerce_10000[[#This Row],[Platform]])</f>
        <v>Amazon</v>
      </c>
      <c r="P2393" t="str">
        <f>IF(E2393="Souq","sq",IF(E2393="Jumia","Jum",E2393))</f>
        <v>Amazon</v>
      </c>
      <c r="Q2393">
        <f>VLOOKUP(ecommerce_10000[[#This Row],[City]],F:I,4,FALSE)</f>
        <v>13290.4</v>
      </c>
      <c r="R2393" s="1">
        <f>SUMIF(C:C,ecommerce_10000[[#This Row],[Category]],I:I)</f>
        <v>57542997.559999913</v>
      </c>
      <c r="S2393" s="1">
        <f>SUMIFS(I:I,C:C,C2393)</f>
        <v>57542997.559999913</v>
      </c>
      <c r="T2393" s="1" t="str">
        <f>INDEX(F:F,MATCH(ecommerce_10000[[#This Row],[TotalAmount]],I:I,0))</f>
        <v>Alexandria</v>
      </c>
    </row>
    <row r="2394" spans="1:20" x14ac:dyDescent="0.3">
      <c r="A2394" s="1" t="s">
        <v>2438</v>
      </c>
      <c r="B2394" s="1" t="s">
        <v>25</v>
      </c>
      <c r="C2394" s="1" t="s">
        <v>26</v>
      </c>
      <c r="D2394" s="1" t="s">
        <v>27</v>
      </c>
      <c r="E2394" s="1" t="s">
        <v>22</v>
      </c>
      <c r="F2394" s="1" t="s">
        <v>40</v>
      </c>
      <c r="G2394">
        <v>6969.92</v>
      </c>
      <c r="H2394">
        <v>3</v>
      </c>
      <c r="I2394">
        <v>20909.759999999998</v>
      </c>
      <c r="J2394">
        <v>2.4700000000000002</v>
      </c>
      <c r="K2394">
        <v>1845</v>
      </c>
      <c r="L2394" s="2">
        <v>45508</v>
      </c>
      <c r="O2394" t="str">
        <f>IF(ecommerce_10000[[#This Row],[Platform]]="Souq","sq",ecommerce_10000[[#This Row],[Platform]])</f>
        <v>Jumia</v>
      </c>
      <c r="P2394" t="str">
        <f>IF(E2394="Souq","sq",IF(E2394="Jumia","Jum",E2394))</f>
        <v>Jum</v>
      </c>
      <c r="Q2394">
        <f>VLOOKUP(ecommerce_10000[[#This Row],[City]],F:I,4,FALSE)</f>
        <v>99349.3</v>
      </c>
      <c r="R2394" s="1">
        <f>SUMIF(C:C,ecommerce_10000[[#This Row],[Category]],I:I)</f>
        <v>29200970.130000021</v>
      </c>
      <c r="S2394" s="1">
        <f>SUMIFS(I:I,C:C,C2394)</f>
        <v>29200970.130000021</v>
      </c>
      <c r="T2394" s="1" t="str">
        <f>INDEX(F:F,MATCH(ecommerce_10000[[#This Row],[TotalAmount]],I:I,0))</f>
        <v>Riyadh</v>
      </c>
    </row>
    <row r="2395" spans="1:20" x14ac:dyDescent="0.3">
      <c r="A2395" s="1" t="s">
        <v>2439</v>
      </c>
      <c r="B2395" s="1" t="s">
        <v>49</v>
      </c>
      <c r="C2395" s="1" t="s">
        <v>14</v>
      </c>
      <c r="D2395" s="1" t="s">
        <v>50</v>
      </c>
      <c r="E2395" s="1" t="s">
        <v>47</v>
      </c>
      <c r="F2395" s="1" t="s">
        <v>28</v>
      </c>
      <c r="G2395">
        <v>16892.62</v>
      </c>
      <c r="H2395">
        <v>1</v>
      </c>
      <c r="I2395">
        <v>16892.62</v>
      </c>
      <c r="J2395">
        <v>2.97</v>
      </c>
      <c r="K2395">
        <v>3339</v>
      </c>
      <c r="L2395" s="2">
        <v>45304</v>
      </c>
      <c r="O2395" t="str">
        <f>IF(ecommerce_10000[[#This Row],[Platform]]="Souq","sq",ecommerce_10000[[#This Row],[Platform]])</f>
        <v>Amazon</v>
      </c>
      <c r="P2395" t="str">
        <f>IF(E2395="Souq","sq",IF(E2395="Jumia","Jum",E2395))</f>
        <v>Amazon</v>
      </c>
      <c r="Q2395">
        <f>VLOOKUP(ecommerce_10000[[#This Row],[City]],F:I,4,FALSE)</f>
        <v>26648.76</v>
      </c>
      <c r="R2395" s="1">
        <f>SUMIF(C:C,ecommerce_10000[[#This Row],[Category]],I:I)</f>
        <v>92327183.770000085</v>
      </c>
      <c r="S2395" s="1">
        <f>SUMIFS(I:I,C:C,C2395)</f>
        <v>92327183.770000085</v>
      </c>
      <c r="T2395" s="1" t="str">
        <f>INDEX(F:F,MATCH(ecommerce_10000[[#This Row],[TotalAmount]],I:I,0))</f>
        <v>Casablanca</v>
      </c>
    </row>
    <row r="2396" spans="1:20" x14ac:dyDescent="0.3">
      <c r="A2396" s="1" t="s">
        <v>2440</v>
      </c>
      <c r="B2396" s="1" t="s">
        <v>35</v>
      </c>
      <c r="C2396" s="1" t="s">
        <v>14</v>
      </c>
      <c r="D2396" s="1" t="s">
        <v>36</v>
      </c>
      <c r="E2396" s="1" t="s">
        <v>22</v>
      </c>
      <c r="F2396" s="1" t="s">
        <v>40</v>
      </c>
      <c r="G2396">
        <v>14952.15</v>
      </c>
      <c r="H2396">
        <v>4</v>
      </c>
      <c r="I2396">
        <v>59808.6</v>
      </c>
      <c r="J2396">
        <v>4.8099999999999996</v>
      </c>
      <c r="K2396">
        <v>2482</v>
      </c>
      <c r="L2396" s="2">
        <v>45487</v>
      </c>
      <c r="O2396" t="str">
        <f>IF(ecommerce_10000[[#This Row],[Platform]]="Souq","sq",ecommerce_10000[[#This Row],[Platform]])</f>
        <v>Jumia</v>
      </c>
      <c r="P2396" t="str">
        <f>IF(E2396="Souq","sq",IF(E2396="Jumia","Jum",E2396))</f>
        <v>Jum</v>
      </c>
      <c r="Q2396">
        <f>VLOOKUP(ecommerce_10000[[#This Row],[City]],F:I,4,FALSE)</f>
        <v>99349.3</v>
      </c>
      <c r="R2396" s="1">
        <f>SUMIF(C:C,ecommerce_10000[[#This Row],[Category]],I:I)</f>
        <v>92327183.770000085</v>
      </c>
      <c r="S2396" s="1">
        <f>SUMIFS(I:I,C:C,C2396)</f>
        <v>92327183.770000085</v>
      </c>
      <c r="T2396" s="1" t="str">
        <f>INDEX(F:F,MATCH(ecommerce_10000[[#This Row],[TotalAmount]],I:I,0))</f>
        <v>Riyadh</v>
      </c>
    </row>
    <row r="2397" spans="1:20" x14ac:dyDescent="0.3">
      <c r="A2397" s="1" t="s">
        <v>2441</v>
      </c>
      <c r="B2397" s="1" t="s">
        <v>43</v>
      </c>
      <c r="C2397" s="1" t="s">
        <v>44</v>
      </c>
      <c r="D2397" s="1" t="s">
        <v>45</v>
      </c>
      <c r="E2397" s="1" t="s">
        <v>16</v>
      </c>
      <c r="F2397" s="1" t="s">
        <v>33</v>
      </c>
      <c r="G2397">
        <v>15329.78</v>
      </c>
      <c r="H2397">
        <v>5</v>
      </c>
      <c r="I2397">
        <v>76648.899999999994</v>
      </c>
      <c r="J2397">
        <v>3.77</v>
      </c>
      <c r="K2397">
        <v>1101</v>
      </c>
      <c r="L2397" s="2">
        <v>45340</v>
      </c>
      <c r="O2397" t="str">
        <f>IF(ecommerce_10000[[#This Row],[Platform]]="Souq","sq",ecommerce_10000[[#This Row],[Platform]])</f>
        <v>sq</v>
      </c>
      <c r="P2397" t="str">
        <f>IF(E2397="Souq","sq",IF(E2397="Jumia","Jum",E2397))</f>
        <v>sq</v>
      </c>
      <c r="Q2397">
        <f>VLOOKUP(ecommerce_10000[[#This Row],[City]],F:I,4,FALSE)</f>
        <v>3665.44</v>
      </c>
      <c r="R2397" s="1">
        <f>SUMIF(C:C,ecommerce_10000[[#This Row],[Category]],I:I)</f>
        <v>31420413.200000018</v>
      </c>
      <c r="S2397" s="1">
        <f>SUMIFS(I:I,C:C,C2397)</f>
        <v>31420413.200000018</v>
      </c>
      <c r="T2397" s="1" t="str">
        <f>INDEX(F:F,MATCH(ecommerce_10000[[#This Row],[TotalAmount]],I:I,0))</f>
        <v>Dubai</v>
      </c>
    </row>
    <row r="2398" spans="1:20" x14ac:dyDescent="0.3">
      <c r="A2398" s="1" t="s">
        <v>2442</v>
      </c>
      <c r="B2398" s="1" t="s">
        <v>43</v>
      </c>
      <c r="C2398" s="1" t="s">
        <v>44</v>
      </c>
      <c r="D2398" s="1" t="s">
        <v>45</v>
      </c>
      <c r="E2398" s="1" t="s">
        <v>22</v>
      </c>
      <c r="F2398" s="1" t="s">
        <v>33</v>
      </c>
      <c r="G2398">
        <v>9305.41</v>
      </c>
      <c r="H2398">
        <v>5</v>
      </c>
      <c r="I2398">
        <v>46527.05</v>
      </c>
      <c r="J2398">
        <v>1.49</v>
      </c>
      <c r="K2398">
        <v>1781</v>
      </c>
      <c r="L2398" s="2">
        <v>45584</v>
      </c>
      <c r="O2398" t="str">
        <f>IF(ecommerce_10000[[#This Row],[Platform]]="Souq","sq",ecommerce_10000[[#This Row],[Platform]])</f>
        <v>Jumia</v>
      </c>
      <c r="P2398" t="str">
        <f>IF(E2398="Souq","sq",IF(E2398="Jumia","Jum",E2398))</f>
        <v>Jum</v>
      </c>
      <c r="Q2398">
        <f>VLOOKUP(ecommerce_10000[[#This Row],[City]],F:I,4,FALSE)</f>
        <v>3665.44</v>
      </c>
      <c r="R2398" s="1">
        <f>SUMIF(C:C,ecommerce_10000[[#This Row],[Category]],I:I)</f>
        <v>31420413.200000018</v>
      </c>
      <c r="S2398" s="1">
        <f>SUMIFS(I:I,C:C,C2398)</f>
        <v>31420413.200000018</v>
      </c>
      <c r="T2398" s="1" t="str">
        <f>INDEX(F:F,MATCH(ecommerce_10000[[#This Row],[TotalAmount]],I:I,0))</f>
        <v>Dubai</v>
      </c>
    </row>
    <row r="2399" spans="1:20" x14ac:dyDescent="0.3">
      <c r="A2399" s="1" t="s">
        <v>2443</v>
      </c>
      <c r="B2399" s="1" t="s">
        <v>13</v>
      </c>
      <c r="C2399" s="1" t="s">
        <v>14</v>
      </c>
      <c r="D2399" s="1" t="s">
        <v>15</v>
      </c>
      <c r="E2399" s="1" t="s">
        <v>47</v>
      </c>
      <c r="F2399" s="1" t="s">
        <v>40</v>
      </c>
      <c r="G2399">
        <v>17936.240000000002</v>
      </c>
      <c r="H2399">
        <v>3</v>
      </c>
      <c r="I2399">
        <v>53808.72</v>
      </c>
      <c r="J2399">
        <v>3.05</v>
      </c>
      <c r="K2399">
        <v>1916</v>
      </c>
      <c r="L2399" s="2">
        <v>45373</v>
      </c>
      <c r="O2399" t="str">
        <f>IF(ecommerce_10000[[#This Row],[Platform]]="Souq","sq",ecommerce_10000[[#This Row],[Platform]])</f>
        <v>Amazon</v>
      </c>
      <c r="P2399" t="str">
        <f>IF(E2399="Souq","sq",IF(E2399="Jumia","Jum",E2399))</f>
        <v>Amazon</v>
      </c>
      <c r="Q2399">
        <f>VLOOKUP(ecommerce_10000[[#This Row],[City]],F:I,4,FALSE)</f>
        <v>99349.3</v>
      </c>
      <c r="R2399" s="1">
        <f>SUMIF(C:C,ecommerce_10000[[#This Row],[Category]],I:I)</f>
        <v>92327183.770000085</v>
      </c>
      <c r="S2399" s="1">
        <f>SUMIFS(I:I,C:C,C2399)</f>
        <v>92327183.770000085</v>
      </c>
      <c r="T2399" s="1" t="str">
        <f>INDEX(F:F,MATCH(ecommerce_10000[[#This Row],[TotalAmount]],I:I,0))</f>
        <v>Riyadh</v>
      </c>
    </row>
    <row r="2400" spans="1:20" x14ac:dyDescent="0.3">
      <c r="A2400" s="1" t="s">
        <v>2444</v>
      </c>
      <c r="B2400" s="1" t="s">
        <v>49</v>
      </c>
      <c r="C2400" s="1" t="s">
        <v>14</v>
      </c>
      <c r="D2400" s="1" t="s">
        <v>50</v>
      </c>
      <c r="E2400" s="1" t="s">
        <v>47</v>
      </c>
      <c r="F2400" s="1" t="s">
        <v>17</v>
      </c>
      <c r="G2400">
        <v>9612.8799999999992</v>
      </c>
      <c r="H2400">
        <v>4</v>
      </c>
      <c r="I2400">
        <v>38451.519999999997</v>
      </c>
      <c r="J2400">
        <v>3.13</v>
      </c>
      <c r="K2400">
        <v>2142</v>
      </c>
      <c r="L2400" s="2">
        <v>45535</v>
      </c>
      <c r="O2400" t="str">
        <f>IF(ecommerce_10000[[#This Row],[Platform]]="Souq","sq",ecommerce_10000[[#This Row],[Platform]])</f>
        <v>Amazon</v>
      </c>
      <c r="P2400" t="str">
        <f>IF(E2400="Souq","sq",IF(E2400="Jumia","Jum",E2400))</f>
        <v>Amazon</v>
      </c>
      <c r="Q2400">
        <f>VLOOKUP(ecommerce_10000[[#This Row],[City]],F:I,4,FALSE)</f>
        <v>16284.02</v>
      </c>
      <c r="R2400" s="1">
        <f>SUMIF(C:C,ecommerce_10000[[#This Row],[Category]],I:I)</f>
        <v>92327183.770000085</v>
      </c>
      <c r="S2400" s="1">
        <f>SUMIFS(I:I,C:C,C2400)</f>
        <v>92327183.770000085</v>
      </c>
      <c r="T2400" s="1" t="str">
        <f>INDEX(F:F,MATCH(ecommerce_10000[[#This Row],[TotalAmount]],I:I,0))</f>
        <v>Cairo</v>
      </c>
    </row>
    <row r="2401" spans="1:20" x14ac:dyDescent="0.3">
      <c r="A2401" s="1" t="s">
        <v>2445</v>
      </c>
      <c r="B2401" s="1" t="s">
        <v>43</v>
      </c>
      <c r="C2401" s="1" t="s">
        <v>44</v>
      </c>
      <c r="D2401" s="1" t="s">
        <v>45</v>
      </c>
      <c r="E2401" s="1" t="s">
        <v>22</v>
      </c>
      <c r="F2401" s="1" t="s">
        <v>33</v>
      </c>
      <c r="G2401">
        <v>19151.16</v>
      </c>
      <c r="H2401">
        <v>2</v>
      </c>
      <c r="I2401">
        <v>38302.32</v>
      </c>
      <c r="J2401">
        <v>4.41</v>
      </c>
      <c r="K2401">
        <v>3197</v>
      </c>
      <c r="L2401" s="2">
        <v>45459</v>
      </c>
      <c r="O2401" t="str">
        <f>IF(ecommerce_10000[[#This Row],[Platform]]="Souq","sq",ecommerce_10000[[#This Row],[Platform]])</f>
        <v>Jumia</v>
      </c>
      <c r="P2401" t="str">
        <f>IF(E2401="Souq","sq",IF(E2401="Jumia","Jum",E2401))</f>
        <v>Jum</v>
      </c>
      <c r="Q2401">
        <f>VLOOKUP(ecommerce_10000[[#This Row],[City]],F:I,4,FALSE)</f>
        <v>3665.44</v>
      </c>
      <c r="R2401" s="1">
        <f>SUMIF(C:C,ecommerce_10000[[#This Row],[Category]],I:I)</f>
        <v>31420413.200000018</v>
      </c>
      <c r="S2401" s="1">
        <f>SUMIFS(I:I,C:C,C2401)</f>
        <v>31420413.200000018</v>
      </c>
      <c r="T2401" s="1" t="str">
        <f>INDEX(F:F,MATCH(ecommerce_10000[[#This Row],[TotalAmount]],I:I,0))</f>
        <v>Dubai</v>
      </c>
    </row>
    <row r="2402" spans="1:20" x14ac:dyDescent="0.3">
      <c r="A2402" s="1" t="s">
        <v>2446</v>
      </c>
      <c r="B2402" s="1" t="s">
        <v>53</v>
      </c>
      <c r="C2402" s="1" t="s">
        <v>31</v>
      </c>
      <c r="D2402" s="1" t="s">
        <v>54</v>
      </c>
      <c r="E2402" s="1" t="s">
        <v>22</v>
      </c>
      <c r="F2402" s="1" t="s">
        <v>33</v>
      </c>
      <c r="G2402">
        <v>19119.82</v>
      </c>
      <c r="H2402">
        <v>4</v>
      </c>
      <c r="I2402">
        <v>76479.28</v>
      </c>
      <c r="J2402">
        <v>4.4400000000000004</v>
      </c>
      <c r="K2402">
        <v>3194</v>
      </c>
      <c r="L2402" s="2">
        <v>45590</v>
      </c>
      <c r="O2402" t="str">
        <f>IF(ecommerce_10000[[#This Row],[Platform]]="Souq","sq",ecommerce_10000[[#This Row],[Platform]])</f>
        <v>Jumia</v>
      </c>
      <c r="P2402" t="str">
        <f>IF(E2402="Souq","sq",IF(E2402="Jumia","Jum",E2402))</f>
        <v>Jum</v>
      </c>
      <c r="Q2402">
        <f>VLOOKUP(ecommerce_10000[[#This Row],[City]],F:I,4,FALSE)</f>
        <v>3665.44</v>
      </c>
      <c r="R2402" s="1">
        <f>SUMIF(C:C,ecommerce_10000[[#This Row],[Category]],I:I)</f>
        <v>57542997.559999913</v>
      </c>
      <c r="S2402" s="1">
        <f>SUMIFS(I:I,C:C,C2402)</f>
        <v>57542997.559999913</v>
      </c>
      <c r="T2402" s="1" t="str">
        <f>INDEX(F:F,MATCH(ecommerce_10000[[#This Row],[TotalAmount]],I:I,0))</f>
        <v>Dubai</v>
      </c>
    </row>
    <row r="2403" spans="1:20" x14ac:dyDescent="0.3">
      <c r="A2403" s="1" t="s">
        <v>2447</v>
      </c>
      <c r="B2403" s="1" t="s">
        <v>49</v>
      </c>
      <c r="C2403" s="1" t="s">
        <v>14</v>
      </c>
      <c r="D2403" s="1" t="s">
        <v>50</v>
      </c>
      <c r="E2403" s="1" t="s">
        <v>47</v>
      </c>
      <c r="F2403" s="1" t="s">
        <v>23</v>
      </c>
      <c r="G2403">
        <v>7909.23</v>
      </c>
      <c r="H2403">
        <v>1</v>
      </c>
      <c r="I2403">
        <v>7909.23</v>
      </c>
      <c r="J2403">
        <v>2.92</v>
      </c>
      <c r="K2403">
        <v>4917</v>
      </c>
      <c r="L2403" s="2">
        <v>45296</v>
      </c>
      <c r="O2403" t="str">
        <f>IF(ecommerce_10000[[#This Row],[Platform]]="Souq","sq",ecommerce_10000[[#This Row],[Platform]])</f>
        <v>Amazon</v>
      </c>
      <c r="P2403" t="str">
        <f>IF(E2403="Souq","sq",IF(E2403="Jumia","Jum",E2403))</f>
        <v>Amazon</v>
      </c>
      <c r="Q2403">
        <f>VLOOKUP(ecommerce_10000[[#This Row],[City]],F:I,4,FALSE)</f>
        <v>13290.4</v>
      </c>
      <c r="R2403" s="1">
        <f>SUMIF(C:C,ecommerce_10000[[#This Row],[Category]],I:I)</f>
        <v>92327183.770000085</v>
      </c>
      <c r="S2403" s="1">
        <f>SUMIFS(I:I,C:C,C2403)</f>
        <v>92327183.770000085</v>
      </c>
      <c r="T2403" s="1" t="str">
        <f>INDEX(F:F,MATCH(ecommerce_10000[[#This Row],[TotalAmount]],I:I,0))</f>
        <v>Alexandria</v>
      </c>
    </row>
    <row r="2404" spans="1:20" x14ac:dyDescent="0.3">
      <c r="A2404" s="1" t="s">
        <v>2448</v>
      </c>
      <c r="B2404" s="1" t="s">
        <v>25</v>
      </c>
      <c r="C2404" s="1" t="s">
        <v>26</v>
      </c>
      <c r="D2404" s="1" t="s">
        <v>27</v>
      </c>
      <c r="E2404" s="1" t="s">
        <v>22</v>
      </c>
      <c r="F2404" s="1" t="s">
        <v>17</v>
      </c>
      <c r="G2404">
        <v>11443.15</v>
      </c>
      <c r="H2404">
        <v>5</v>
      </c>
      <c r="I2404">
        <v>57215.75</v>
      </c>
      <c r="J2404">
        <v>4.59</v>
      </c>
      <c r="K2404">
        <v>1742</v>
      </c>
      <c r="L2404" s="2">
        <v>45584</v>
      </c>
      <c r="O2404" t="str">
        <f>IF(ecommerce_10000[[#This Row],[Platform]]="Souq","sq",ecommerce_10000[[#This Row],[Platform]])</f>
        <v>Jumia</v>
      </c>
      <c r="P2404" t="str">
        <f>IF(E2404="Souq","sq",IF(E2404="Jumia","Jum",E2404))</f>
        <v>Jum</v>
      </c>
      <c r="Q2404">
        <f>VLOOKUP(ecommerce_10000[[#This Row],[City]],F:I,4,FALSE)</f>
        <v>16284.02</v>
      </c>
      <c r="R2404" s="1">
        <f>SUMIF(C:C,ecommerce_10000[[#This Row],[Category]],I:I)</f>
        <v>29200970.130000021</v>
      </c>
      <c r="S2404" s="1">
        <f>SUMIFS(I:I,C:C,C2404)</f>
        <v>29200970.130000021</v>
      </c>
      <c r="T2404" s="1" t="str">
        <f>INDEX(F:F,MATCH(ecommerce_10000[[#This Row],[TotalAmount]],I:I,0))</f>
        <v>Cairo</v>
      </c>
    </row>
    <row r="2405" spans="1:20" x14ac:dyDescent="0.3">
      <c r="A2405" s="1" t="s">
        <v>2449</v>
      </c>
      <c r="B2405" s="1" t="s">
        <v>43</v>
      </c>
      <c r="C2405" s="1" t="s">
        <v>44</v>
      </c>
      <c r="D2405" s="1" t="s">
        <v>45</v>
      </c>
      <c r="E2405" s="1" t="s">
        <v>22</v>
      </c>
      <c r="F2405" s="1" t="s">
        <v>17</v>
      </c>
      <c r="G2405">
        <v>17269.45</v>
      </c>
      <c r="H2405">
        <v>1</v>
      </c>
      <c r="I2405">
        <v>17269.45</v>
      </c>
      <c r="J2405">
        <v>1.58</v>
      </c>
      <c r="K2405">
        <v>261</v>
      </c>
      <c r="L2405" s="2">
        <v>45551</v>
      </c>
      <c r="O2405" t="str">
        <f>IF(ecommerce_10000[[#This Row],[Platform]]="Souq","sq",ecommerce_10000[[#This Row],[Platform]])</f>
        <v>Jumia</v>
      </c>
      <c r="P2405" t="str">
        <f>IF(E2405="Souq","sq",IF(E2405="Jumia","Jum",E2405))</f>
        <v>Jum</v>
      </c>
      <c r="Q2405">
        <f>VLOOKUP(ecommerce_10000[[#This Row],[City]],F:I,4,FALSE)</f>
        <v>16284.02</v>
      </c>
      <c r="R2405" s="1">
        <f>SUMIF(C:C,ecommerce_10000[[#This Row],[Category]],I:I)</f>
        <v>31420413.200000018</v>
      </c>
      <c r="S2405" s="1">
        <f>SUMIFS(I:I,C:C,C2405)</f>
        <v>31420413.200000018</v>
      </c>
      <c r="T2405" s="1" t="str">
        <f>INDEX(F:F,MATCH(ecommerce_10000[[#This Row],[TotalAmount]],I:I,0))</f>
        <v>Cairo</v>
      </c>
    </row>
    <row r="2406" spans="1:20" x14ac:dyDescent="0.3">
      <c r="A2406" s="1" t="s">
        <v>2450</v>
      </c>
      <c r="B2406" s="1" t="s">
        <v>13</v>
      </c>
      <c r="C2406" s="1" t="s">
        <v>14</v>
      </c>
      <c r="D2406" s="1" t="s">
        <v>15</v>
      </c>
      <c r="E2406" s="1" t="s">
        <v>22</v>
      </c>
      <c r="F2406" s="1" t="s">
        <v>23</v>
      </c>
      <c r="G2406">
        <v>12307.75</v>
      </c>
      <c r="H2406">
        <v>5</v>
      </c>
      <c r="I2406">
        <v>61538.75</v>
      </c>
      <c r="J2406">
        <v>1.47</v>
      </c>
      <c r="K2406">
        <v>1447</v>
      </c>
      <c r="L2406" s="2">
        <v>45561</v>
      </c>
      <c r="O2406" t="str">
        <f>IF(ecommerce_10000[[#This Row],[Platform]]="Souq","sq",ecommerce_10000[[#This Row],[Platform]])</f>
        <v>Jumia</v>
      </c>
      <c r="P2406" t="str">
        <f>IF(E2406="Souq","sq",IF(E2406="Jumia","Jum",E2406))</f>
        <v>Jum</v>
      </c>
      <c r="Q2406">
        <f>VLOOKUP(ecommerce_10000[[#This Row],[City]],F:I,4,FALSE)</f>
        <v>13290.4</v>
      </c>
      <c r="R2406" s="1">
        <f>SUMIF(C:C,ecommerce_10000[[#This Row],[Category]],I:I)</f>
        <v>92327183.770000085</v>
      </c>
      <c r="S2406" s="1">
        <f>SUMIFS(I:I,C:C,C2406)</f>
        <v>92327183.770000085</v>
      </c>
      <c r="T2406" s="1" t="str">
        <f>INDEX(F:F,MATCH(ecommerce_10000[[#This Row],[TotalAmount]],I:I,0))</f>
        <v>Alexandria</v>
      </c>
    </row>
    <row r="2407" spans="1:20" x14ac:dyDescent="0.3">
      <c r="A2407" s="1" t="s">
        <v>2451</v>
      </c>
      <c r="B2407" s="1" t="s">
        <v>43</v>
      </c>
      <c r="C2407" s="1" t="s">
        <v>44</v>
      </c>
      <c r="D2407" s="1" t="s">
        <v>45</v>
      </c>
      <c r="E2407" s="1" t="s">
        <v>47</v>
      </c>
      <c r="F2407" s="1" t="s">
        <v>23</v>
      </c>
      <c r="G2407">
        <v>10041.51</v>
      </c>
      <c r="H2407">
        <v>4</v>
      </c>
      <c r="I2407">
        <v>40166.04</v>
      </c>
      <c r="J2407">
        <v>1.99</v>
      </c>
      <c r="K2407">
        <v>2397</v>
      </c>
      <c r="L2407" s="2">
        <v>45438</v>
      </c>
      <c r="O2407" t="str">
        <f>IF(ecommerce_10000[[#This Row],[Platform]]="Souq","sq",ecommerce_10000[[#This Row],[Platform]])</f>
        <v>Amazon</v>
      </c>
      <c r="P2407" t="str">
        <f>IF(E2407="Souq","sq",IF(E2407="Jumia","Jum",E2407))</f>
        <v>Amazon</v>
      </c>
      <c r="Q2407">
        <f>VLOOKUP(ecommerce_10000[[#This Row],[City]],F:I,4,FALSE)</f>
        <v>13290.4</v>
      </c>
      <c r="R2407" s="1">
        <f>SUMIF(C:C,ecommerce_10000[[#This Row],[Category]],I:I)</f>
        <v>31420413.200000018</v>
      </c>
      <c r="S2407" s="1">
        <f>SUMIFS(I:I,C:C,C2407)</f>
        <v>31420413.200000018</v>
      </c>
      <c r="T2407" s="1" t="str">
        <f>INDEX(F:F,MATCH(ecommerce_10000[[#This Row],[TotalAmount]],I:I,0))</f>
        <v>Alexandria</v>
      </c>
    </row>
    <row r="2408" spans="1:20" x14ac:dyDescent="0.3">
      <c r="A2408" s="1" t="s">
        <v>2452</v>
      </c>
      <c r="B2408" s="1" t="s">
        <v>49</v>
      </c>
      <c r="C2408" s="1" t="s">
        <v>14</v>
      </c>
      <c r="D2408" s="1" t="s">
        <v>50</v>
      </c>
      <c r="E2408" s="1" t="s">
        <v>22</v>
      </c>
      <c r="F2408" s="1" t="s">
        <v>23</v>
      </c>
      <c r="G2408">
        <v>9506.2199999999993</v>
      </c>
      <c r="H2408">
        <v>1</v>
      </c>
      <c r="I2408">
        <v>9506.2199999999993</v>
      </c>
      <c r="J2408">
        <v>1.37</v>
      </c>
      <c r="K2408">
        <v>1648</v>
      </c>
      <c r="L2408" s="2">
        <v>45603</v>
      </c>
      <c r="O2408" t="str">
        <f>IF(ecommerce_10000[[#This Row],[Platform]]="Souq","sq",ecommerce_10000[[#This Row],[Platform]])</f>
        <v>Jumia</v>
      </c>
      <c r="P2408" t="str">
        <f>IF(E2408="Souq","sq",IF(E2408="Jumia","Jum",E2408))</f>
        <v>Jum</v>
      </c>
      <c r="Q2408">
        <f>VLOOKUP(ecommerce_10000[[#This Row],[City]],F:I,4,FALSE)</f>
        <v>13290.4</v>
      </c>
      <c r="R2408" s="1">
        <f>SUMIF(C:C,ecommerce_10000[[#This Row],[Category]],I:I)</f>
        <v>92327183.770000085</v>
      </c>
      <c r="S2408" s="1">
        <f>SUMIFS(I:I,C:C,C2408)</f>
        <v>92327183.770000085</v>
      </c>
      <c r="T2408" s="1" t="str">
        <f>INDEX(F:F,MATCH(ecommerce_10000[[#This Row],[TotalAmount]],I:I,0))</f>
        <v>Alexandria</v>
      </c>
    </row>
    <row r="2409" spans="1:20" x14ac:dyDescent="0.3">
      <c r="A2409" s="1" t="s">
        <v>2453</v>
      </c>
      <c r="B2409" s="1" t="s">
        <v>49</v>
      </c>
      <c r="C2409" s="1" t="s">
        <v>14</v>
      </c>
      <c r="D2409" s="1" t="s">
        <v>50</v>
      </c>
      <c r="E2409" s="1" t="s">
        <v>22</v>
      </c>
      <c r="F2409" s="1" t="s">
        <v>17</v>
      </c>
      <c r="G2409">
        <v>9562.17</v>
      </c>
      <c r="H2409">
        <v>5</v>
      </c>
      <c r="I2409">
        <v>47810.85</v>
      </c>
      <c r="J2409">
        <v>4.84</v>
      </c>
      <c r="K2409">
        <v>3302</v>
      </c>
      <c r="L2409" s="2">
        <v>45373</v>
      </c>
      <c r="O2409" t="str">
        <f>IF(ecommerce_10000[[#This Row],[Platform]]="Souq","sq",ecommerce_10000[[#This Row],[Platform]])</f>
        <v>Jumia</v>
      </c>
      <c r="P2409" t="str">
        <f>IF(E2409="Souq","sq",IF(E2409="Jumia","Jum",E2409))</f>
        <v>Jum</v>
      </c>
      <c r="Q2409">
        <f>VLOOKUP(ecommerce_10000[[#This Row],[City]],F:I,4,FALSE)</f>
        <v>16284.02</v>
      </c>
      <c r="R2409" s="1">
        <f>SUMIF(C:C,ecommerce_10000[[#This Row],[Category]],I:I)</f>
        <v>92327183.770000085</v>
      </c>
      <c r="S2409" s="1">
        <f>SUMIFS(I:I,C:C,C2409)</f>
        <v>92327183.770000085</v>
      </c>
      <c r="T2409" s="1" t="str">
        <f>INDEX(F:F,MATCH(ecommerce_10000[[#This Row],[TotalAmount]],I:I,0))</f>
        <v>Cairo</v>
      </c>
    </row>
    <row r="2410" spans="1:20" x14ac:dyDescent="0.3">
      <c r="A2410" s="1" t="s">
        <v>2454</v>
      </c>
      <c r="B2410" s="1" t="s">
        <v>19</v>
      </c>
      <c r="C2410" s="1" t="s">
        <v>20</v>
      </c>
      <c r="D2410" s="1" t="s">
        <v>21</v>
      </c>
      <c r="E2410" s="1" t="s">
        <v>16</v>
      </c>
      <c r="F2410" s="1" t="s">
        <v>40</v>
      </c>
      <c r="G2410">
        <v>9764.31</v>
      </c>
      <c r="H2410">
        <v>3</v>
      </c>
      <c r="I2410">
        <v>29292.93</v>
      </c>
      <c r="J2410">
        <v>1.41</v>
      </c>
      <c r="K2410">
        <v>2193</v>
      </c>
      <c r="L2410" s="2">
        <v>45624</v>
      </c>
      <c r="O2410" t="str">
        <f>IF(ecommerce_10000[[#This Row],[Platform]]="Souq","sq",ecommerce_10000[[#This Row],[Platform]])</f>
        <v>sq</v>
      </c>
      <c r="P2410" t="str">
        <f>IF(E2410="Souq","sq",IF(E2410="Jumia","Jum",E2410))</f>
        <v>sq</v>
      </c>
      <c r="Q2410">
        <f>VLOOKUP(ecommerce_10000[[#This Row],[City]],F:I,4,FALSE)</f>
        <v>99349.3</v>
      </c>
      <c r="R2410" s="1">
        <f>SUMIF(C:C,ecommerce_10000[[#This Row],[Category]],I:I)</f>
        <v>91504159.730000004</v>
      </c>
      <c r="S2410" s="1">
        <f>SUMIFS(I:I,C:C,C2410)</f>
        <v>91504159.730000004</v>
      </c>
      <c r="T2410" s="1" t="str">
        <f>INDEX(F:F,MATCH(ecommerce_10000[[#This Row],[TotalAmount]],I:I,0))</f>
        <v>Riyadh</v>
      </c>
    </row>
    <row r="2411" spans="1:20" x14ac:dyDescent="0.3">
      <c r="A2411" s="1" t="s">
        <v>2455</v>
      </c>
      <c r="B2411" s="1" t="s">
        <v>19</v>
      </c>
      <c r="C2411" s="1" t="s">
        <v>20</v>
      </c>
      <c r="D2411" s="1" t="s">
        <v>21</v>
      </c>
      <c r="E2411" s="1" t="s">
        <v>16</v>
      </c>
      <c r="F2411" s="1" t="s">
        <v>23</v>
      </c>
      <c r="G2411">
        <v>14982.27</v>
      </c>
      <c r="H2411">
        <v>5</v>
      </c>
      <c r="I2411">
        <v>74911.350000000006</v>
      </c>
      <c r="J2411">
        <v>2.14</v>
      </c>
      <c r="K2411">
        <v>2493</v>
      </c>
      <c r="L2411" s="2">
        <v>45637</v>
      </c>
      <c r="O2411" t="str">
        <f>IF(ecommerce_10000[[#This Row],[Platform]]="Souq","sq",ecommerce_10000[[#This Row],[Platform]])</f>
        <v>sq</v>
      </c>
      <c r="P2411" t="str">
        <f>IF(E2411="Souq","sq",IF(E2411="Jumia","Jum",E2411))</f>
        <v>sq</v>
      </c>
      <c r="Q2411">
        <f>VLOOKUP(ecommerce_10000[[#This Row],[City]],F:I,4,FALSE)</f>
        <v>13290.4</v>
      </c>
      <c r="R2411" s="1">
        <f>SUMIF(C:C,ecommerce_10000[[#This Row],[Category]],I:I)</f>
        <v>91504159.730000004</v>
      </c>
      <c r="S2411" s="1">
        <f>SUMIFS(I:I,C:C,C2411)</f>
        <v>91504159.730000004</v>
      </c>
      <c r="T2411" s="1" t="str">
        <f>INDEX(F:F,MATCH(ecommerce_10000[[#This Row],[TotalAmount]],I:I,0))</f>
        <v>Alexandria</v>
      </c>
    </row>
    <row r="2412" spans="1:20" x14ac:dyDescent="0.3">
      <c r="A2412" s="1" t="s">
        <v>2456</v>
      </c>
      <c r="B2412" s="1" t="s">
        <v>49</v>
      </c>
      <c r="C2412" s="1" t="s">
        <v>14</v>
      </c>
      <c r="D2412" s="1" t="s">
        <v>50</v>
      </c>
      <c r="E2412" s="1" t="s">
        <v>16</v>
      </c>
      <c r="F2412" s="1" t="s">
        <v>17</v>
      </c>
      <c r="G2412">
        <v>8821.34</v>
      </c>
      <c r="H2412">
        <v>4</v>
      </c>
      <c r="I2412">
        <v>35285.360000000001</v>
      </c>
      <c r="J2412">
        <v>3.88</v>
      </c>
      <c r="K2412">
        <v>2942</v>
      </c>
      <c r="L2412" s="2">
        <v>45405</v>
      </c>
      <c r="O2412" t="str">
        <f>IF(ecommerce_10000[[#This Row],[Platform]]="Souq","sq",ecommerce_10000[[#This Row],[Platform]])</f>
        <v>sq</v>
      </c>
      <c r="P2412" t="str">
        <f>IF(E2412="Souq","sq",IF(E2412="Jumia","Jum",E2412))</f>
        <v>sq</v>
      </c>
      <c r="Q2412">
        <f>VLOOKUP(ecommerce_10000[[#This Row],[City]],F:I,4,FALSE)</f>
        <v>16284.02</v>
      </c>
      <c r="R2412" s="1">
        <f>SUMIF(C:C,ecommerce_10000[[#This Row],[Category]],I:I)</f>
        <v>92327183.770000085</v>
      </c>
      <c r="S2412" s="1">
        <f>SUMIFS(I:I,C:C,C2412)</f>
        <v>92327183.770000085</v>
      </c>
      <c r="T2412" s="1" t="str">
        <f>INDEX(F:F,MATCH(ecommerce_10000[[#This Row],[TotalAmount]],I:I,0))</f>
        <v>Cairo</v>
      </c>
    </row>
    <row r="2413" spans="1:20" x14ac:dyDescent="0.3">
      <c r="A2413" s="1" t="s">
        <v>2457</v>
      </c>
      <c r="B2413" s="1" t="s">
        <v>25</v>
      </c>
      <c r="C2413" s="1" t="s">
        <v>26</v>
      </c>
      <c r="D2413" s="1" t="s">
        <v>27</v>
      </c>
      <c r="E2413" s="1" t="s">
        <v>47</v>
      </c>
      <c r="F2413" s="1" t="s">
        <v>23</v>
      </c>
      <c r="G2413">
        <v>10570.63</v>
      </c>
      <c r="H2413">
        <v>1</v>
      </c>
      <c r="I2413">
        <v>10570.63</v>
      </c>
      <c r="J2413">
        <v>4.84</v>
      </c>
      <c r="K2413">
        <v>1622</v>
      </c>
      <c r="L2413" s="2">
        <v>45581</v>
      </c>
      <c r="O2413" t="str">
        <f>IF(ecommerce_10000[[#This Row],[Platform]]="Souq","sq",ecommerce_10000[[#This Row],[Platform]])</f>
        <v>Amazon</v>
      </c>
      <c r="P2413" t="str">
        <f>IF(E2413="Souq","sq",IF(E2413="Jumia","Jum",E2413))</f>
        <v>Amazon</v>
      </c>
      <c r="Q2413">
        <f>VLOOKUP(ecommerce_10000[[#This Row],[City]],F:I,4,FALSE)</f>
        <v>13290.4</v>
      </c>
      <c r="R2413" s="1">
        <f>SUMIF(C:C,ecommerce_10000[[#This Row],[Category]],I:I)</f>
        <v>29200970.130000021</v>
      </c>
      <c r="S2413" s="1">
        <f>SUMIFS(I:I,C:C,C2413)</f>
        <v>29200970.130000021</v>
      </c>
      <c r="T2413" s="1" t="str">
        <f>INDEX(F:F,MATCH(ecommerce_10000[[#This Row],[TotalAmount]],I:I,0))</f>
        <v>Alexandria</v>
      </c>
    </row>
    <row r="2414" spans="1:20" x14ac:dyDescent="0.3">
      <c r="A2414" s="1" t="s">
        <v>2458</v>
      </c>
      <c r="B2414" s="1" t="s">
        <v>13</v>
      </c>
      <c r="C2414" s="1" t="s">
        <v>14</v>
      </c>
      <c r="D2414" s="1" t="s">
        <v>15</v>
      </c>
      <c r="E2414" s="1" t="s">
        <v>16</v>
      </c>
      <c r="F2414" s="1" t="s">
        <v>23</v>
      </c>
      <c r="G2414">
        <v>18301.53</v>
      </c>
      <c r="H2414">
        <v>1</v>
      </c>
      <c r="I2414">
        <v>18301.53</v>
      </c>
      <c r="J2414">
        <v>3.62</v>
      </c>
      <c r="K2414">
        <v>4107</v>
      </c>
      <c r="L2414" s="2">
        <v>45411</v>
      </c>
      <c r="O2414" t="str">
        <f>IF(ecommerce_10000[[#This Row],[Platform]]="Souq","sq",ecommerce_10000[[#This Row],[Platform]])</f>
        <v>sq</v>
      </c>
      <c r="P2414" t="str">
        <f>IF(E2414="Souq","sq",IF(E2414="Jumia","Jum",E2414))</f>
        <v>sq</v>
      </c>
      <c r="Q2414">
        <f>VLOOKUP(ecommerce_10000[[#This Row],[City]],F:I,4,FALSE)</f>
        <v>13290.4</v>
      </c>
      <c r="R2414" s="1">
        <f>SUMIF(C:C,ecommerce_10000[[#This Row],[Category]],I:I)</f>
        <v>92327183.770000085</v>
      </c>
      <c r="S2414" s="1">
        <f>SUMIFS(I:I,C:C,C2414)</f>
        <v>92327183.770000085</v>
      </c>
      <c r="T2414" s="1" t="str">
        <f>INDEX(F:F,MATCH(ecommerce_10000[[#This Row],[TotalAmount]],I:I,0))</f>
        <v>Alexandria</v>
      </c>
    </row>
    <row r="2415" spans="1:20" x14ac:dyDescent="0.3">
      <c r="A2415" s="1" t="s">
        <v>2459</v>
      </c>
      <c r="B2415" s="1" t="s">
        <v>35</v>
      </c>
      <c r="C2415" s="1" t="s">
        <v>14</v>
      </c>
      <c r="D2415" s="1" t="s">
        <v>36</v>
      </c>
      <c r="E2415" s="1" t="s">
        <v>16</v>
      </c>
      <c r="F2415" s="1" t="s">
        <v>40</v>
      </c>
      <c r="G2415">
        <v>19996.689999999999</v>
      </c>
      <c r="H2415">
        <v>1</v>
      </c>
      <c r="I2415">
        <v>19996.689999999999</v>
      </c>
      <c r="J2415">
        <v>4.4000000000000004</v>
      </c>
      <c r="K2415">
        <v>4960</v>
      </c>
      <c r="L2415" s="2">
        <v>45602</v>
      </c>
      <c r="O2415" t="str">
        <f>IF(ecommerce_10000[[#This Row],[Platform]]="Souq","sq",ecommerce_10000[[#This Row],[Platform]])</f>
        <v>sq</v>
      </c>
      <c r="P2415" t="str">
        <f>IF(E2415="Souq","sq",IF(E2415="Jumia","Jum",E2415))</f>
        <v>sq</v>
      </c>
      <c r="Q2415">
        <f>VLOOKUP(ecommerce_10000[[#This Row],[City]],F:I,4,FALSE)</f>
        <v>99349.3</v>
      </c>
      <c r="R2415" s="1">
        <f>SUMIF(C:C,ecommerce_10000[[#This Row],[Category]],I:I)</f>
        <v>92327183.770000085</v>
      </c>
      <c r="S2415" s="1">
        <f>SUMIFS(I:I,C:C,C2415)</f>
        <v>92327183.770000085</v>
      </c>
      <c r="T2415" s="1" t="str">
        <f>INDEX(F:F,MATCH(ecommerce_10000[[#This Row],[TotalAmount]],I:I,0))</f>
        <v>Riyadh</v>
      </c>
    </row>
    <row r="2416" spans="1:20" x14ac:dyDescent="0.3">
      <c r="A2416" s="1" t="s">
        <v>2460</v>
      </c>
      <c r="B2416" s="1" t="s">
        <v>43</v>
      </c>
      <c r="C2416" s="1" t="s">
        <v>44</v>
      </c>
      <c r="D2416" s="1" t="s">
        <v>45</v>
      </c>
      <c r="E2416" s="1" t="s">
        <v>47</v>
      </c>
      <c r="F2416" s="1" t="s">
        <v>23</v>
      </c>
      <c r="G2416">
        <v>9158.0400000000009</v>
      </c>
      <c r="H2416">
        <v>5</v>
      </c>
      <c r="I2416">
        <v>45790.2</v>
      </c>
      <c r="J2416">
        <v>2.89</v>
      </c>
      <c r="K2416">
        <v>4760</v>
      </c>
      <c r="L2416" s="2">
        <v>45314</v>
      </c>
      <c r="O2416" t="str">
        <f>IF(ecommerce_10000[[#This Row],[Platform]]="Souq","sq",ecommerce_10000[[#This Row],[Platform]])</f>
        <v>Amazon</v>
      </c>
      <c r="P2416" t="str">
        <f>IF(E2416="Souq","sq",IF(E2416="Jumia","Jum",E2416))</f>
        <v>Amazon</v>
      </c>
      <c r="Q2416">
        <f>VLOOKUP(ecommerce_10000[[#This Row],[City]],F:I,4,FALSE)</f>
        <v>13290.4</v>
      </c>
      <c r="R2416" s="1">
        <f>SUMIF(C:C,ecommerce_10000[[#This Row],[Category]],I:I)</f>
        <v>31420413.200000018</v>
      </c>
      <c r="S2416" s="1">
        <f>SUMIFS(I:I,C:C,C2416)</f>
        <v>31420413.200000018</v>
      </c>
      <c r="T2416" s="1" t="str">
        <f>INDEX(F:F,MATCH(ecommerce_10000[[#This Row],[TotalAmount]],I:I,0))</f>
        <v>Alexandria</v>
      </c>
    </row>
    <row r="2417" spans="1:20" x14ac:dyDescent="0.3">
      <c r="A2417" s="1" t="s">
        <v>2461</v>
      </c>
      <c r="B2417" s="1" t="s">
        <v>19</v>
      </c>
      <c r="C2417" s="1" t="s">
        <v>20</v>
      </c>
      <c r="D2417" s="1" t="s">
        <v>21</v>
      </c>
      <c r="E2417" s="1" t="s">
        <v>16</v>
      </c>
      <c r="F2417" s="1" t="s">
        <v>28</v>
      </c>
      <c r="G2417">
        <v>5130.04</v>
      </c>
      <c r="H2417">
        <v>4</v>
      </c>
      <c r="I2417">
        <v>20520.16</v>
      </c>
      <c r="J2417">
        <v>1.3</v>
      </c>
      <c r="K2417">
        <v>3171</v>
      </c>
      <c r="L2417" s="2">
        <v>45492</v>
      </c>
      <c r="O2417" t="str">
        <f>IF(ecommerce_10000[[#This Row],[Platform]]="Souq","sq",ecommerce_10000[[#This Row],[Platform]])</f>
        <v>sq</v>
      </c>
      <c r="P2417" t="str">
        <f>IF(E2417="Souq","sq",IF(E2417="Jumia","Jum",E2417))</f>
        <v>sq</v>
      </c>
      <c r="Q2417">
        <f>VLOOKUP(ecommerce_10000[[#This Row],[City]],F:I,4,FALSE)</f>
        <v>26648.76</v>
      </c>
      <c r="R2417" s="1">
        <f>SUMIF(C:C,ecommerce_10000[[#This Row],[Category]],I:I)</f>
        <v>91504159.730000004</v>
      </c>
      <c r="S2417" s="1">
        <f>SUMIFS(I:I,C:C,C2417)</f>
        <v>91504159.730000004</v>
      </c>
      <c r="T2417" s="1" t="str">
        <f>INDEX(F:F,MATCH(ecommerce_10000[[#This Row],[TotalAmount]],I:I,0))</f>
        <v>Casablanca</v>
      </c>
    </row>
    <row r="2418" spans="1:20" x14ac:dyDescent="0.3">
      <c r="A2418" s="1" t="s">
        <v>2462</v>
      </c>
      <c r="B2418" s="1" t="s">
        <v>30</v>
      </c>
      <c r="C2418" s="1" t="s">
        <v>31</v>
      </c>
      <c r="D2418" s="1" t="s">
        <v>32</v>
      </c>
      <c r="E2418" s="1" t="s">
        <v>16</v>
      </c>
      <c r="F2418" s="1" t="s">
        <v>28</v>
      </c>
      <c r="G2418">
        <v>18854.939999999999</v>
      </c>
      <c r="H2418">
        <v>2</v>
      </c>
      <c r="I2418">
        <v>37709.879999999997</v>
      </c>
      <c r="J2418">
        <v>4.0599999999999996</v>
      </c>
      <c r="K2418">
        <v>3673</v>
      </c>
      <c r="L2418" s="2">
        <v>45473</v>
      </c>
      <c r="O2418" t="str">
        <f>IF(ecommerce_10000[[#This Row],[Platform]]="Souq","sq",ecommerce_10000[[#This Row],[Platform]])</f>
        <v>sq</v>
      </c>
      <c r="P2418" t="str">
        <f>IF(E2418="Souq","sq",IF(E2418="Jumia","Jum",E2418))</f>
        <v>sq</v>
      </c>
      <c r="Q2418">
        <f>VLOOKUP(ecommerce_10000[[#This Row],[City]],F:I,4,FALSE)</f>
        <v>26648.76</v>
      </c>
      <c r="R2418" s="1">
        <f>SUMIF(C:C,ecommerce_10000[[#This Row],[Category]],I:I)</f>
        <v>57542997.559999913</v>
      </c>
      <c r="S2418" s="1">
        <f>SUMIFS(I:I,C:C,C2418)</f>
        <v>57542997.559999913</v>
      </c>
      <c r="T2418" s="1" t="str">
        <f>INDEX(F:F,MATCH(ecommerce_10000[[#This Row],[TotalAmount]],I:I,0))</f>
        <v>Casablanca</v>
      </c>
    </row>
    <row r="2419" spans="1:20" x14ac:dyDescent="0.3">
      <c r="A2419" s="1" t="s">
        <v>2463</v>
      </c>
      <c r="B2419" s="1" t="s">
        <v>30</v>
      </c>
      <c r="C2419" s="1" t="s">
        <v>31</v>
      </c>
      <c r="D2419" s="1" t="s">
        <v>32</v>
      </c>
      <c r="E2419" s="1" t="s">
        <v>22</v>
      </c>
      <c r="F2419" s="1" t="s">
        <v>62</v>
      </c>
      <c r="G2419">
        <v>17259.97</v>
      </c>
      <c r="H2419">
        <v>1</v>
      </c>
      <c r="I2419">
        <v>17259.97</v>
      </c>
      <c r="J2419">
        <v>2.5299999999999998</v>
      </c>
      <c r="K2419">
        <v>4444</v>
      </c>
      <c r="L2419" s="2">
        <v>45553</v>
      </c>
      <c r="O2419" t="str">
        <f>IF(ecommerce_10000[[#This Row],[Platform]]="Souq","sq",ecommerce_10000[[#This Row],[Platform]])</f>
        <v>Jumia</v>
      </c>
      <c r="P2419" t="str">
        <f>IF(E2419="Souq","sq",IF(E2419="Jumia","Jum",E2419))</f>
        <v>Jum</v>
      </c>
      <c r="Q2419">
        <f>VLOOKUP(ecommerce_10000[[#This Row],[City]],F:I,4,FALSE)</f>
        <v>27872.98</v>
      </c>
      <c r="R2419" s="1">
        <f>SUMIF(C:C,ecommerce_10000[[#This Row],[Category]],I:I)</f>
        <v>57542997.559999913</v>
      </c>
      <c r="S2419" s="1">
        <f>SUMIFS(I:I,C:C,C2419)</f>
        <v>57542997.559999913</v>
      </c>
      <c r="T2419" s="1" t="str">
        <f>INDEX(F:F,MATCH(ecommerce_10000[[#This Row],[TotalAmount]],I:I,0))</f>
        <v>Giza</v>
      </c>
    </row>
    <row r="2420" spans="1:20" x14ac:dyDescent="0.3">
      <c r="A2420" s="1" t="s">
        <v>2464</v>
      </c>
      <c r="B2420" s="1" t="s">
        <v>65</v>
      </c>
      <c r="C2420" s="1" t="s">
        <v>20</v>
      </c>
      <c r="D2420" s="1" t="s">
        <v>66</v>
      </c>
      <c r="E2420" s="1" t="s">
        <v>16</v>
      </c>
      <c r="F2420" s="1" t="s">
        <v>28</v>
      </c>
      <c r="G2420">
        <v>13136.13</v>
      </c>
      <c r="H2420">
        <v>3</v>
      </c>
      <c r="I2420">
        <v>39408.39</v>
      </c>
      <c r="J2420">
        <v>4.37</v>
      </c>
      <c r="K2420">
        <v>4493</v>
      </c>
      <c r="L2420" s="2">
        <v>45589</v>
      </c>
      <c r="O2420" t="str">
        <f>IF(ecommerce_10000[[#This Row],[Platform]]="Souq","sq",ecommerce_10000[[#This Row],[Platform]])</f>
        <v>sq</v>
      </c>
      <c r="P2420" t="str">
        <f>IF(E2420="Souq","sq",IF(E2420="Jumia","Jum",E2420))</f>
        <v>sq</v>
      </c>
      <c r="Q2420">
        <f>VLOOKUP(ecommerce_10000[[#This Row],[City]],F:I,4,FALSE)</f>
        <v>26648.76</v>
      </c>
      <c r="R2420" s="1">
        <f>SUMIF(C:C,ecommerce_10000[[#This Row],[Category]],I:I)</f>
        <v>91504159.730000004</v>
      </c>
      <c r="S2420" s="1">
        <f>SUMIFS(I:I,C:C,C2420)</f>
        <v>91504159.730000004</v>
      </c>
      <c r="T2420" s="1" t="str">
        <f>INDEX(F:F,MATCH(ecommerce_10000[[#This Row],[TotalAmount]],I:I,0))</f>
        <v>Casablanca</v>
      </c>
    </row>
    <row r="2421" spans="1:20" x14ac:dyDescent="0.3">
      <c r="A2421" s="1" t="s">
        <v>2465</v>
      </c>
      <c r="B2421" s="1" t="s">
        <v>35</v>
      </c>
      <c r="C2421" s="1" t="s">
        <v>14</v>
      </c>
      <c r="D2421" s="1" t="s">
        <v>36</v>
      </c>
      <c r="E2421" s="1" t="s">
        <v>22</v>
      </c>
      <c r="F2421" s="1" t="s">
        <v>23</v>
      </c>
      <c r="G2421">
        <v>3424.02</v>
      </c>
      <c r="H2421">
        <v>4</v>
      </c>
      <c r="I2421">
        <v>13696.08</v>
      </c>
      <c r="J2421">
        <v>1.78</v>
      </c>
      <c r="K2421">
        <v>1094</v>
      </c>
      <c r="L2421" s="2">
        <v>45529</v>
      </c>
      <c r="O2421" t="str">
        <f>IF(ecommerce_10000[[#This Row],[Platform]]="Souq","sq",ecommerce_10000[[#This Row],[Platform]])</f>
        <v>Jumia</v>
      </c>
      <c r="P2421" t="str">
        <f>IF(E2421="Souq","sq",IF(E2421="Jumia","Jum",E2421))</f>
        <v>Jum</v>
      </c>
      <c r="Q2421">
        <f>VLOOKUP(ecommerce_10000[[#This Row],[City]],F:I,4,FALSE)</f>
        <v>13290.4</v>
      </c>
      <c r="R2421" s="1">
        <f>SUMIF(C:C,ecommerce_10000[[#This Row],[Category]],I:I)</f>
        <v>92327183.770000085</v>
      </c>
      <c r="S2421" s="1">
        <f>SUMIFS(I:I,C:C,C2421)</f>
        <v>92327183.770000085</v>
      </c>
      <c r="T2421" s="1" t="str">
        <f>INDEX(F:F,MATCH(ecommerce_10000[[#This Row],[TotalAmount]],I:I,0))</f>
        <v>Alexandria</v>
      </c>
    </row>
    <row r="2422" spans="1:20" x14ac:dyDescent="0.3">
      <c r="A2422" s="1" t="s">
        <v>2466</v>
      </c>
      <c r="B2422" s="1" t="s">
        <v>35</v>
      </c>
      <c r="C2422" s="1" t="s">
        <v>14</v>
      </c>
      <c r="D2422" s="1" t="s">
        <v>36</v>
      </c>
      <c r="E2422" s="1" t="s">
        <v>22</v>
      </c>
      <c r="F2422" s="1" t="s">
        <v>17</v>
      </c>
      <c r="G2422">
        <v>10666.84</v>
      </c>
      <c r="H2422">
        <v>5</v>
      </c>
      <c r="I2422">
        <v>53334.2</v>
      </c>
      <c r="J2422">
        <v>1.83</v>
      </c>
      <c r="K2422">
        <v>3726</v>
      </c>
      <c r="L2422" s="2">
        <v>45477</v>
      </c>
      <c r="O2422" t="str">
        <f>IF(ecommerce_10000[[#This Row],[Platform]]="Souq","sq",ecommerce_10000[[#This Row],[Platform]])</f>
        <v>Jumia</v>
      </c>
      <c r="P2422" t="str">
        <f>IF(E2422="Souq","sq",IF(E2422="Jumia","Jum",E2422))</f>
        <v>Jum</v>
      </c>
      <c r="Q2422">
        <f>VLOOKUP(ecommerce_10000[[#This Row],[City]],F:I,4,FALSE)</f>
        <v>16284.02</v>
      </c>
      <c r="R2422" s="1">
        <f>SUMIF(C:C,ecommerce_10000[[#This Row],[Category]],I:I)</f>
        <v>92327183.770000085</v>
      </c>
      <c r="S2422" s="1">
        <f>SUMIFS(I:I,C:C,C2422)</f>
        <v>92327183.770000085</v>
      </c>
      <c r="T2422" s="1" t="str">
        <f>INDEX(F:F,MATCH(ecommerce_10000[[#This Row],[TotalAmount]],I:I,0))</f>
        <v>Cairo</v>
      </c>
    </row>
    <row r="2423" spans="1:20" x14ac:dyDescent="0.3">
      <c r="A2423" s="1" t="s">
        <v>2467</v>
      </c>
      <c r="B2423" s="1" t="s">
        <v>53</v>
      </c>
      <c r="C2423" s="1" t="s">
        <v>31</v>
      </c>
      <c r="D2423" s="1" t="s">
        <v>54</v>
      </c>
      <c r="E2423" s="1" t="s">
        <v>22</v>
      </c>
      <c r="F2423" s="1" t="s">
        <v>17</v>
      </c>
      <c r="G2423">
        <v>5030.1000000000004</v>
      </c>
      <c r="H2423">
        <v>5</v>
      </c>
      <c r="I2423">
        <v>25150.5</v>
      </c>
      <c r="J2423">
        <v>1.5</v>
      </c>
      <c r="K2423">
        <v>3880</v>
      </c>
      <c r="L2423" s="2">
        <v>45630</v>
      </c>
      <c r="O2423" t="str">
        <f>IF(ecommerce_10000[[#This Row],[Platform]]="Souq","sq",ecommerce_10000[[#This Row],[Platform]])</f>
        <v>Jumia</v>
      </c>
      <c r="P2423" t="str">
        <f>IF(E2423="Souq","sq",IF(E2423="Jumia","Jum",E2423))</f>
        <v>Jum</v>
      </c>
      <c r="Q2423">
        <f>VLOOKUP(ecommerce_10000[[#This Row],[City]],F:I,4,FALSE)</f>
        <v>16284.02</v>
      </c>
      <c r="R2423" s="1">
        <f>SUMIF(C:C,ecommerce_10000[[#This Row],[Category]],I:I)</f>
        <v>57542997.559999913</v>
      </c>
      <c r="S2423" s="1">
        <f>SUMIFS(I:I,C:C,C2423)</f>
        <v>57542997.559999913</v>
      </c>
      <c r="T2423" s="1" t="str">
        <f>INDEX(F:F,MATCH(ecommerce_10000[[#This Row],[TotalAmount]],I:I,0))</f>
        <v>Cairo</v>
      </c>
    </row>
    <row r="2424" spans="1:20" x14ac:dyDescent="0.3">
      <c r="A2424" s="1" t="s">
        <v>2468</v>
      </c>
      <c r="B2424" s="1" t="s">
        <v>65</v>
      </c>
      <c r="C2424" s="1" t="s">
        <v>20</v>
      </c>
      <c r="D2424" s="1" t="s">
        <v>66</v>
      </c>
      <c r="E2424" s="1" t="s">
        <v>47</v>
      </c>
      <c r="F2424" s="1" t="s">
        <v>33</v>
      </c>
      <c r="G2424">
        <v>16529.22</v>
      </c>
      <c r="H2424">
        <v>4</v>
      </c>
      <c r="I2424">
        <v>66116.88</v>
      </c>
      <c r="J2424">
        <v>2.63</v>
      </c>
      <c r="K2424">
        <v>1215</v>
      </c>
      <c r="L2424" s="2">
        <v>45321</v>
      </c>
      <c r="O2424" t="str">
        <f>IF(ecommerce_10000[[#This Row],[Platform]]="Souq","sq",ecommerce_10000[[#This Row],[Platform]])</f>
        <v>Amazon</v>
      </c>
      <c r="P2424" t="str">
        <f>IF(E2424="Souq","sq",IF(E2424="Jumia","Jum",E2424))</f>
        <v>Amazon</v>
      </c>
      <c r="Q2424">
        <f>VLOOKUP(ecommerce_10000[[#This Row],[City]],F:I,4,FALSE)</f>
        <v>3665.44</v>
      </c>
      <c r="R2424" s="1">
        <f>SUMIF(C:C,ecommerce_10000[[#This Row],[Category]],I:I)</f>
        <v>91504159.730000004</v>
      </c>
      <c r="S2424" s="1">
        <f>SUMIFS(I:I,C:C,C2424)</f>
        <v>91504159.730000004</v>
      </c>
      <c r="T2424" s="1" t="str">
        <f>INDEX(F:F,MATCH(ecommerce_10000[[#This Row],[TotalAmount]],I:I,0))</f>
        <v>Dubai</v>
      </c>
    </row>
    <row r="2425" spans="1:20" x14ac:dyDescent="0.3">
      <c r="A2425" s="1" t="s">
        <v>2469</v>
      </c>
      <c r="B2425" s="1" t="s">
        <v>25</v>
      </c>
      <c r="C2425" s="1" t="s">
        <v>26</v>
      </c>
      <c r="D2425" s="1" t="s">
        <v>27</v>
      </c>
      <c r="E2425" s="1" t="s">
        <v>16</v>
      </c>
      <c r="F2425" s="1" t="s">
        <v>28</v>
      </c>
      <c r="G2425">
        <v>12887.98</v>
      </c>
      <c r="H2425">
        <v>1</v>
      </c>
      <c r="I2425">
        <v>12887.98</v>
      </c>
      <c r="J2425">
        <v>4.82</v>
      </c>
      <c r="K2425">
        <v>4733</v>
      </c>
      <c r="L2425" s="2">
        <v>45608</v>
      </c>
      <c r="O2425" t="str">
        <f>IF(ecommerce_10000[[#This Row],[Platform]]="Souq","sq",ecommerce_10000[[#This Row],[Platform]])</f>
        <v>sq</v>
      </c>
      <c r="P2425" t="str">
        <f>IF(E2425="Souq","sq",IF(E2425="Jumia","Jum",E2425))</f>
        <v>sq</v>
      </c>
      <c r="Q2425">
        <f>VLOOKUP(ecommerce_10000[[#This Row],[City]],F:I,4,FALSE)</f>
        <v>26648.76</v>
      </c>
      <c r="R2425" s="1">
        <f>SUMIF(C:C,ecommerce_10000[[#This Row],[Category]],I:I)</f>
        <v>29200970.130000021</v>
      </c>
      <c r="S2425" s="1">
        <f>SUMIFS(I:I,C:C,C2425)</f>
        <v>29200970.130000021</v>
      </c>
      <c r="T2425" s="1" t="str">
        <f>INDEX(F:F,MATCH(ecommerce_10000[[#This Row],[TotalAmount]],I:I,0))</f>
        <v>Casablanca</v>
      </c>
    </row>
    <row r="2426" spans="1:20" x14ac:dyDescent="0.3">
      <c r="A2426" s="1" t="s">
        <v>2470</v>
      </c>
      <c r="B2426" s="1" t="s">
        <v>43</v>
      </c>
      <c r="C2426" s="1" t="s">
        <v>44</v>
      </c>
      <c r="D2426" s="1" t="s">
        <v>45</v>
      </c>
      <c r="E2426" s="1" t="s">
        <v>22</v>
      </c>
      <c r="F2426" s="1" t="s">
        <v>23</v>
      </c>
      <c r="G2426">
        <v>17278.95</v>
      </c>
      <c r="H2426">
        <v>5</v>
      </c>
      <c r="I2426">
        <v>86394.75</v>
      </c>
      <c r="J2426">
        <v>4.43</v>
      </c>
      <c r="K2426">
        <v>4967</v>
      </c>
      <c r="L2426" s="2">
        <v>45501</v>
      </c>
      <c r="O2426" t="str">
        <f>IF(ecommerce_10000[[#This Row],[Platform]]="Souq","sq",ecommerce_10000[[#This Row],[Platform]])</f>
        <v>Jumia</v>
      </c>
      <c r="P2426" t="str">
        <f>IF(E2426="Souq","sq",IF(E2426="Jumia","Jum",E2426))</f>
        <v>Jum</v>
      </c>
      <c r="Q2426">
        <f>VLOOKUP(ecommerce_10000[[#This Row],[City]],F:I,4,FALSE)</f>
        <v>13290.4</v>
      </c>
      <c r="R2426" s="1">
        <f>SUMIF(C:C,ecommerce_10000[[#This Row],[Category]],I:I)</f>
        <v>31420413.200000018</v>
      </c>
      <c r="S2426" s="1">
        <f>SUMIFS(I:I,C:C,C2426)</f>
        <v>31420413.200000018</v>
      </c>
      <c r="T2426" s="1" t="str">
        <f>INDEX(F:F,MATCH(ecommerce_10000[[#This Row],[TotalAmount]],I:I,0))</f>
        <v>Alexandria</v>
      </c>
    </row>
    <row r="2427" spans="1:20" x14ac:dyDescent="0.3">
      <c r="A2427" s="1" t="s">
        <v>2471</v>
      </c>
      <c r="B2427" s="1" t="s">
        <v>25</v>
      </c>
      <c r="C2427" s="1" t="s">
        <v>26</v>
      </c>
      <c r="D2427" s="1" t="s">
        <v>27</v>
      </c>
      <c r="E2427" s="1" t="s">
        <v>16</v>
      </c>
      <c r="F2427" s="1" t="s">
        <v>40</v>
      </c>
      <c r="G2427">
        <v>11890.29</v>
      </c>
      <c r="H2427">
        <v>4</v>
      </c>
      <c r="I2427">
        <v>47561.16</v>
      </c>
      <c r="J2427">
        <v>2.54</v>
      </c>
      <c r="K2427">
        <v>2926</v>
      </c>
      <c r="L2427" s="2">
        <v>45628</v>
      </c>
      <c r="O2427" t="str">
        <f>IF(ecommerce_10000[[#This Row],[Platform]]="Souq","sq",ecommerce_10000[[#This Row],[Platform]])</f>
        <v>sq</v>
      </c>
      <c r="P2427" t="str">
        <f>IF(E2427="Souq","sq",IF(E2427="Jumia","Jum",E2427))</f>
        <v>sq</v>
      </c>
      <c r="Q2427">
        <f>VLOOKUP(ecommerce_10000[[#This Row],[City]],F:I,4,FALSE)</f>
        <v>99349.3</v>
      </c>
      <c r="R2427" s="1">
        <f>SUMIF(C:C,ecommerce_10000[[#This Row],[Category]],I:I)</f>
        <v>29200970.130000021</v>
      </c>
      <c r="S2427" s="1">
        <f>SUMIFS(I:I,C:C,C2427)</f>
        <v>29200970.130000021</v>
      </c>
      <c r="T2427" s="1" t="str">
        <f>INDEX(F:F,MATCH(ecommerce_10000[[#This Row],[TotalAmount]],I:I,0))</f>
        <v>Riyadh</v>
      </c>
    </row>
    <row r="2428" spans="1:20" x14ac:dyDescent="0.3">
      <c r="A2428" s="1" t="s">
        <v>2472</v>
      </c>
      <c r="B2428" s="1" t="s">
        <v>25</v>
      </c>
      <c r="C2428" s="1" t="s">
        <v>26</v>
      </c>
      <c r="D2428" s="1" t="s">
        <v>27</v>
      </c>
      <c r="E2428" s="1" t="s">
        <v>47</v>
      </c>
      <c r="F2428" s="1" t="s">
        <v>23</v>
      </c>
      <c r="G2428">
        <v>2144.61</v>
      </c>
      <c r="H2428">
        <v>5</v>
      </c>
      <c r="I2428">
        <v>10723.05</v>
      </c>
      <c r="J2428">
        <v>2.76</v>
      </c>
      <c r="K2428">
        <v>571</v>
      </c>
      <c r="L2428" s="2">
        <v>45352</v>
      </c>
      <c r="O2428" t="str">
        <f>IF(ecommerce_10000[[#This Row],[Platform]]="Souq","sq",ecommerce_10000[[#This Row],[Platform]])</f>
        <v>Amazon</v>
      </c>
      <c r="P2428" t="str">
        <f>IF(E2428="Souq","sq",IF(E2428="Jumia","Jum",E2428))</f>
        <v>Amazon</v>
      </c>
      <c r="Q2428">
        <f>VLOOKUP(ecommerce_10000[[#This Row],[City]],F:I,4,FALSE)</f>
        <v>13290.4</v>
      </c>
      <c r="R2428" s="1">
        <f>SUMIF(C:C,ecommerce_10000[[#This Row],[Category]],I:I)</f>
        <v>29200970.130000021</v>
      </c>
      <c r="S2428" s="1">
        <f>SUMIFS(I:I,C:C,C2428)</f>
        <v>29200970.130000021</v>
      </c>
      <c r="T2428" s="1" t="str">
        <f>INDEX(F:F,MATCH(ecommerce_10000[[#This Row],[TotalAmount]],I:I,0))</f>
        <v>Alexandria</v>
      </c>
    </row>
    <row r="2429" spans="1:20" x14ac:dyDescent="0.3">
      <c r="A2429" s="1" t="s">
        <v>2473</v>
      </c>
      <c r="B2429" s="1" t="s">
        <v>38</v>
      </c>
      <c r="C2429" s="1" t="s">
        <v>20</v>
      </c>
      <c r="D2429" s="1" t="s">
        <v>39</v>
      </c>
      <c r="E2429" s="1" t="s">
        <v>16</v>
      </c>
      <c r="F2429" s="1" t="s">
        <v>40</v>
      </c>
      <c r="G2429">
        <v>9262.84</v>
      </c>
      <c r="H2429">
        <v>3</v>
      </c>
      <c r="I2429">
        <v>27788.52</v>
      </c>
      <c r="J2429">
        <v>2.34</v>
      </c>
      <c r="K2429">
        <v>3809</v>
      </c>
      <c r="L2429" s="2">
        <v>45629</v>
      </c>
      <c r="O2429" t="str">
        <f>IF(ecommerce_10000[[#This Row],[Platform]]="Souq","sq",ecommerce_10000[[#This Row],[Platform]])</f>
        <v>sq</v>
      </c>
      <c r="P2429" t="str">
        <f>IF(E2429="Souq","sq",IF(E2429="Jumia","Jum",E2429))</f>
        <v>sq</v>
      </c>
      <c r="Q2429">
        <f>VLOOKUP(ecommerce_10000[[#This Row],[City]],F:I,4,FALSE)</f>
        <v>99349.3</v>
      </c>
      <c r="R2429" s="1">
        <f>SUMIF(C:C,ecommerce_10000[[#This Row],[Category]],I:I)</f>
        <v>91504159.730000004</v>
      </c>
      <c r="S2429" s="1">
        <f>SUMIFS(I:I,C:C,C2429)</f>
        <v>91504159.730000004</v>
      </c>
      <c r="T2429" s="1" t="str">
        <f>INDEX(F:F,MATCH(ecommerce_10000[[#This Row],[TotalAmount]],I:I,0))</f>
        <v>Riyadh</v>
      </c>
    </row>
    <row r="2430" spans="1:20" x14ac:dyDescent="0.3">
      <c r="A2430" s="1" t="s">
        <v>2474</v>
      </c>
      <c r="B2430" s="1" t="s">
        <v>19</v>
      </c>
      <c r="C2430" s="1" t="s">
        <v>20</v>
      </c>
      <c r="D2430" s="1" t="s">
        <v>21</v>
      </c>
      <c r="E2430" s="1" t="s">
        <v>47</v>
      </c>
      <c r="F2430" s="1" t="s">
        <v>62</v>
      </c>
      <c r="G2430">
        <v>10276.299999999999</v>
      </c>
      <c r="H2430">
        <v>3</v>
      </c>
      <c r="I2430">
        <v>30828.9</v>
      </c>
      <c r="J2430">
        <v>3.24</v>
      </c>
      <c r="K2430">
        <v>1861</v>
      </c>
      <c r="L2430" s="2">
        <v>45633</v>
      </c>
      <c r="O2430" t="str">
        <f>IF(ecommerce_10000[[#This Row],[Platform]]="Souq","sq",ecommerce_10000[[#This Row],[Platform]])</f>
        <v>Amazon</v>
      </c>
      <c r="P2430" t="str">
        <f>IF(E2430="Souq","sq",IF(E2430="Jumia","Jum",E2430))</f>
        <v>Amazon</v>
      </c>
      <c r="Q2430">
        <f>VLOOKUP(ecommerce_10000[[#This Row],[City]],F:I,4,FALSE)</f>
        <v>27872.98</v>
      </c>
      <c r="R2430" s="1">
        <f>SUMIF(C:C,ecommerce_10000[[#This Row],[Category]],I:I)</f>
        <v>91504159.730000004</v>
      </c>
      <c r="S2430" s="1">
        <f>SUMIFS(I:I,C:C,C2430)</f>
        <v>91504159.730000004</v>
      </c>
      <c r="T2430" s="1" t="str">
        <f>INDEX(F:F,MATCH(ecommerce_10000[[#This Row],[TotalAmount]],I:I,0))</f>
        <v>Giza</v>
      </c>
    </row>
    <row r="2431" spans="1:20" x14ac:dyDescent="0.3">
      <c r="A2431" s="1" t="s">
        <v>2475</v>
      </c>
      <c r="B2431" s="1" t="s">
        <v>25</v>
      </c>
      <c r="C2431" s="1" t="s">
        <v>26</v>
      </c>
      <c r="D2431" s="1" t="s">
        <v>27</v>
      </c>
      <c r="E2431" s="1" t="s">
        <v>22</v>
      </c>
      <c r="F2431" s="1" t="s">
        <v>40</v>
      </c>
      <c r="G2431">
        <v>3500.77</v>
      </c>
      <c r="H2431">
        <v>1</v>
      </c>
      <c r="I2431">
        <v>3500.77</v>
      </c>
      <c r="J2431">
        <v>1.42</v>
      </c>
      <c r="K2431">
        <v>4897</v>
      </c>
      <c r="L2431" s="2">
        <v>45530</v>
      </c>
      <c r="O2431" t="str">
        <f>IF(ecommerce_10000[[#This Row],[Platform]]="Souq","sq",ecommerce_10000[[#This Row],[Platform]])</f>
        <v>Jumia</v>
      </c>
      <c r="P2431" t="str">
        <f>IF(E2431="Souq","sq",IF(E2431="Jumia","Jum",E2431))</f>
        <v>Jum</v>
      </c>
      <c r="Q2431">
        <f>VLOOKUP(ecommerce_10000[[#This Row],[City]],F:I,4,FALSE)</f>
        <v>99349.3</v>
      </c>
      <c r="R2431" s="1">
        <f>SUMIF(C:C,ecommerce_10000[[#This Row],[Category]],I:I)</f>
        <v>29200970.130000021</v>
      </c>
      <c r="S2431" s="1">
        <f>SUMIFS(I:I,C:C,C2431)</f>
        <v>29200970.130000021</v>
      </c>
      <c r="T2431" s="1" t="str">
        <f>INDEX(F:F,MATCH(ecommerce_10000[[#This Row],[TotalAmount]],I:I,0))</f>
        <v>Riyadh</v>
      </c>
    </row>
    <row r="2432" spans="1:20" x14ac:dyDescent="0.3">
      <c r="A2432" s="1" t="s">
        <v>2476</v>
      </c>
      <c r="B2432" s="1" t="s">
        <v>49</v>
      </c>
      <c r="C2432" s="1" t="s">
        <v>14</v>
      </c>
      <c r="D2432" s="1" t="s">
        <v>50</v>
      </c>
      <c r="E2432" s="1" t="s">
        <v>16</v>
      </c>
      <c r="F2432" s="1" t="s">
        <v>17</v>
      </c>
      <c r="G2432">
        <v>11976.8</v>
      </c>
      <c r="H2432">
        <v>5</v>
      </c>
      <c r="I2432">
        <v>59884</v>
      </c>
      <c r="J2432">
        <v>3.06</v>
      </c>
      <c r="K2432">
        <v>3893</v>
      </c>
      <c r="L2432" s="2">
        <v>45370</v>
      </c>
      <c r="O2432" t="str">
        <f>IF(ecommerce_10000[[#This Row],[Platform]]="Souq","sq",ecommerce_10000[[#This Row],[Platform]])</f>
        <v>sq</v>
      </c>
      <c r="P2432" t="str">
        <f>IF(E2432="Souq","sq",IF(E2432="Jumia","Jum",E2432))</f>
        <v>sq</v>
      </c>
      <c r="Q2432">
        <f>VLOOKUP(ecommerce_10000[[#This Row],[City]],F:I,4,FALSE)</f>
        <v>16284.02</v>
      </c>
      <c r="R2432" s="1">
        <f>SUMIF(C:C,ecommerce_10000[[#This Row],[Category]],I:I)</f>
        <v>92327183.770000085</v>
      </c>
      <c r="S2432" s="1">
        <f>SUMIFS(I:I,C:C,C2432)</f>
        <v>92327183.770000085</v>
      </c>
      <c r="T2432" s="1" t="str">
        <f>INDEX(F:F,MATCH(ecommerce_10000[[#This Row],[TotalAmount]],I:I,0))</f>
        <v>Cairo</v>
      </c>
    </row>
    <row r="2433" spans="1:20" x14ac:dyDescent="0.3">
      <c r="A2433" s="1" t="s">
        <v>2477</v>
      </c>
      <c r="B2433" s="1" t="s">
        <v>38</v>
      </c>
      <c r="C2433" s="1" t="s">
        <v>20</v>
      </c>
      <c r="D2433" s="1" t="s">
        <v>39</v>
      </c>
      <c r="E2433" s="1" t="s">
        <v>22</v>
      </c>
      <c r="F2433" s="1" t="s">
        <v>28</v>
      </c>
      <c r="G2433">
        <v>10300.48</v>
      </c>
      <c r="H2433">
        <v>5</v>
      </c>
      <c r="I2433">
        <v>51502.400000000001</v>
      </c>
      <c r="J2433">
        <v>3.79</v>
      </c>
      <c r="K2433">
        <v>1004</v>
      </c>
      <c r="L2433" s="2">
        <v>45496</v>
      </c>
      <c r="O2433" t="str">
        <f>IF(ecommerce_10000[[#This Row],[Platform]]="Souq","sq",ecommerce_10000[[#This Row],[Platform]])</f>
        <v>Jumia</v>
      </c>
      <c r="P2433" t="str">
        <f>IF(E2433="Souq","sq",IF(E2433="Jumia","Jum",E2433))</f>
        <v>Jum</v>
      </c>
      <c r="Q2433">
        <f>VLOOKUP(ecommerce_10000[[#This Row],[City]],F:I,4,FALSE)</f>
        <v>26648.76</v>
      </c>
      <c r="R2433" s="1">
        <f>SUMIF(C:C,ecommerce_10000[[#This Row],[Category]],I:I)</f>
        <v>91504159.730000004</v>
      </c>
      <c r="S2433" s="1">
        <f>SUMIFS(I:I,C:C,C2433)</f>
        <v>91504159.730000004</v>
      </c>
      <c r="T2433" s="1" t="str">
        <f>INDEX(F:F,MATCH(ecommerce_10000[[#This Row],[TotalAmount]],I:I,0))</f>
        <v>Casablanca</v>
      </c>
    </row>
    <row r="2434" spans="1:20" x14ac:dyDescent="0.3">
      <c r="A2434" s="1" t="s">
        <v>2478</v>
      </c>
      <c r="B2434" s="1" t="s">
        <v>49</v>
      </c>
      <c r="C2434" s="1" t="s">
        <v>14</v>
      </c>
      <c r="D2434" s="1" t="s">
        <v>50</v>
      </c>
      <c r="E2434" s="1" t="s">
        <v>22</v>
      </c>
      <c r="F2434" s="1" t="s">
        <v>28</v>
      </c>
      <c r="G2434">
        <v>19527.79</v>
      </c>
      <c r="H2434">
        <v>3</v>
      </c>
      <c r="I2434">
        <v>58583.37</v>
      </c>
      <c r="J2434">
        <v>2.81</v>
      </c>
      <c r="K2434">
        <v>3178</v>
      </c>
      <c r="L2434" s="2">
        <v>45521</v>
      </c>
      <c r="O2434" t="str">
        <f>IF(ecommerce_10000[[#This Row],[Platform]]="Souq","sq",ecommerce_10000[[#This Row],[Platform]])</f>
        <v>Jumia</v>
      </c>
      <c r="P2434" t="str">
        <f>IF(E2434="Souq","sq",IF(E2434="Jumia","Jum",E2434))</f>
        <v>Jum</v>
      </c>
      <c r="Q2434">
        <f>VLOOKUP(ecommerce_10000[[#This Row],[City]],F:I,4,FALSE)</f>
        <v>26648.76</v>
      </c>
      <c r="R2434" s="1">
        <f>SUMIF(C:C,ecommerce_10000[[#This Row],[Category]],I:I)</f>
        <v>92327183.770000085</v>
      </c>
      <c r="S2434" s="1">
        <f>SUMIFS(I:I,C:C,C2434)</f>
        <v>92327183.770000085</v>
      </c>
      <c r="T2434" s="1" t="str">
        <f>INDEX(F:F,MATCH(ecommerce_10000[[#This Row],[TotalAmount]],I:I,0))</f>
        <v>Casablanca</v>
      </c>
    </row>
    <row r="2435" spans="1:20" x14ac:dyDescent="0.3">
      <c r="A2435" s="1" t="s">
        <v>2479</v>
      </c>
      <c r="B2435" s="1" t="s">
        <v>65</v>
      </c>
      <c r="C2435" s="1" t="s">
        <v>20</v>
      </c>
      <c r="D2435" s="1" t="s">
        <v>66</v>
      </c>
      <c r="E2435" s="1" t="s">
        <v>22</v>
      </c>
      <c r="F2435" s="1" t="s">
        <v>40</v>
      </c>
      <c r="G2435">
        <v>733.3</v>
      </c>
      <c r="H2435">
        <v>4</v>
      </c>
      <c r="I2435">
        <v>2933.2</v>
      </c>
      <c r="J2435">
        <v>2.33</v>
      </c>
      <c r="K2435">
        <v>2740</v>
      </c>
      <c r="L2435" s="2">
        <v>45361</v>
      </c>
      <c r="O2435" t="str">
        <f>IF(ecommerce_10000[[#This Row],[Platform]]="Souq","sq",ecommerce_10000[[#This Row],[Platform]])</f>
        <v>Jumia</v>
      </c>
      <c r="P2435" t="str">
        <f>IF(E2435="Souq","sq",IF(E2435="Jumia","Jum",E2435))</f>
        <v>Jum</v>
      </c>
      <c r="Q2435">
        <f>VLOOKUP(ecommerce_10000[[#This Row],[City]],F:I,4,FALSE)</f>
        <v>99349.3</v>
      </c>
      <c r="R2435" s="1">
        <f>SUMIF(C:C,ecommerce_10000[[#This Row],[Category]],I:I)</f>
        <v>91504159.730000004</v>
      </c>
      <c r="S2435" s="1">
        <f>SUMIFS(I:I,C:C,C2435)</f>
        <v>91504159.730000004</v>
      </c>
      <c r="T2435" s="1" t="str">
        <f>INDEX(F:F,MATCH(ecommerce_10000[[#This Row],[TotalAmount]],I:I,0))</f>
        <v>Riyadh</v>
      </c>
    </row>
    <row r="2436" spans="1:20" x14ac:dyDescent="0.3">
      <c r="A2436" s="1" t="s">
        <v>2480</v>
      </c>
      <c r="B2436" s="1" t="s">
        <v>19</v>
      </c>
      <c r="C2436" s="1" t="s">
        <v>20</v>
      </c>
      <c r="D2436" s="1" t="s">
        <v>21</v>
      </c>
      <c r="E2436" s="1" t="s">
        <v>22</v>
      </c>
      <c r="F2436" s="1" t="s">
        <v>40</v>
      </c>
      <c r="G2436">
        <v>4865.58</v>
      </c>
      <c r="H2436">
        <v>3</v>
      </c>
      <c r="I2436">
        <v>14596.74</v>
      </c>
      <c r="J2436">
        <v>4.3600000000000003</v>
      </c>
      <c r="K2436">
        <v>2260</v>
      </c>
      <c r="L2436" s="2">
        <v>45361</v>
      </c>
      <c r="O2436" t="str">
        <f>IF(ecommerce_10000[[#This Row],[Platform]]="Souq","sq",ecommerce_10000[[#This Row],[Platform]])</f>
        <v>Jumia</v>
      </c>
      <c r="P2436" t="str">
        <f>IF(E2436="Souq","sq",IF(E2436="Jumia","Jum",E2436))</f>
        <v>Jum</v>
      </c>
      <c r="Q2436">
        <f>VLOOKUP(ecommerce_10000[[#This Row],[City]],F:I,4,FALSE)</f>
        <v>99349.3</v>
      </c>
      <c r="R2436" s="1">
        <f>SUMIF(C:C,ecommerce_10000[[#This Row],[Category]],I:I)</f>
        <v>91504159.730000004</v>
      </c>
      <c r="S2436" s="1">
        <f>SUMIFS(I:I,C:C,C2436)</f>
        <v>91504159.730000004</v>
      </c>
      <c r="T2436" s="1" t="str">
        <f>INDEX(F:F,MATCH(ecommerce_10000[[#This Row],[TotalAmount]],I:I,0))</f>
        <v>Riyadh</v>
      </c>
    </row>
    <row r="2437" spans="1:20" x14ac:dyDescent="0.3">
      <c r="A2437" s="1" t="s">
        <v>2481</v>
      </c>
      <c r="B2437" s="1" t="s">
        <v>25</v>
      </c>
      <c r="C2437" s="1" t="s">
        <v>26</v>
      </c>
      <c r="D2437" s="1" t="s">
        <v>27</v>
      </c>
      <c r="E2437" s="1" t="s">
        <v>16</v>
      </c>
      <c r="F2437" s="1" t="s">
        <v>33</v>
      </c>
      <c r="G2437">
        <v>5741.08</v>
      </c>
      <c r="H2437">
        <v>2</v>
      </c>
      <c r="I2437">
        <v>11482.16</v>
      </c>
      <c r="J2437">
        <v>1.94</v>
      </c>
      <c r="K2437">
        <v>4136</v>
      </c>
      <c r="L2437" s="2">
        <v>45444</v>
      </c>
      <c r="O2437" t="str">
        <f>IF(ecommerce_10000[[#This Row],[Platform]]="Souq","sq",ecommerce_10000[[#This Row],[Platform]])</f>
        <v>sq</v>
      </c>
      <c r="P2437" t="str">
        <f>IF(E2437="Souq","sq",IF(E2437="Jumia","Jum",E2437))</f>
        <v>sq</v>
      </c>
      <c r="Q2437">
        <f>VLOOKUP(ecommerce_10000[[#This Row],[City]],F:I,4,FALSE)</f>
        <v>3665.44</v>
      </c>
      <c r="R2437" s="1">
        <f>SUMIF(C:C,ecommerce_10000[[#This Row],[Category]],I:I)</f>
        <v>29200970.130000021</v>
      </c>
      <c r="S2437" s="1">
        <f>SUMIFS(I:I,C:C,C2437)</f>
        <v>29200970.130000021</v>
      </c>
      <c r="T2437" s="1" t="str">
        <f>INDEX(F:F,MATCH(ecommerce_10000[[#This Row],[TotalAmount]],I:I,0))</f>
        <v>Dubai</v>
      </c>
    </row>
    <row r="2438" spans="1:20" x14ac:dyDescent="0.3">
      <c r="A2438" s="1" t="s">
        <v>2482</v>
      </c>
      <c r="B2438" s="1" t="s">
        <v>35</v>
      </c>
      <c r="C2438" s="1" t="s">
        <v>14</v>
      </c>
      <c r="D2438" s="1" t="s">
        <v>36</v>
      </c>
      <c r="E2438" s="1" t="s">
        <v>47</v>
      </c>
      <c r="F2438" s="1" t="s">
        <v>23</v>
      </c>
      <c r="G2438">
        <v>11459.18</v>
      </c>
      <c r="H2438">
        <v>5</v>
      </c>
      <c r="I2438">
        <v>57295.9</v>
      </c>
      <c r="J2438">
        <v>2.2599999999999998</v>
      </c>
      <c r="K2438">
        <v>2329</v>
      </c>
      <c r="L2438" s="2">
        <v>45478</v>
      </c>
      <c r="O2438" t="str">
        <f>IF(ecommerce_10000[[#This Row],[Platform]]="Souq","sq",ecommerce_10000[[#This Row],[Platform]])</f>
        <v>Amazon</v>
      </c>
      <c r="P2438" t="str">
        <f>IF(E2438="Souq","sq",IF(E2438="Jumia","Jum",E2438))</f>
        <v>Amazon</v>
      </c>
      <c r="Q2438">
        <f>VLOOKUP(ecommerce_10000[[#This Row],[City]],F:I,4,FALSE)</f>
        <v>13290.4</v>
      </c>
      <c r="R2438" s="1">
        <f>SUMIF(C:C,ecommerce_10000[[#This Row],[Category]],I:I)</f>
        <v>92327183.770000085</v>
      </c>
      <c r="S2438" s="1">
        <f>SUMIFS(I:I,C:C,C2438)</f>
        <v>92327183.770000085</v>
      </c>
      <c r="T2438" s="1" t="str">
        <f>INDEX(F:F,MATCH(ecommerce_10000[[#This Row],[TotalAmount]],I:I,0))</f>
        <v>Alexandria</v>
      </c>
    </row>
    <row r="2439" spans="1:20" x14ac:dyDescent="0.3">
      <c r="A2439" s="1" t="s">
        <v>2483</v>
      </c>
      <c r="B2439" s="1" t="s">
        <v>35</v>
      </c>
      <c r="C2439" s="1" t="s">
        <v>14</v>
      </c>
      <c r="D2439" s="1" t="s">
        <v>36</v>
      </c>
      <c r="E2439" s="1" t="s">
        <v>47</v>
      </c>
      <c r="F2439" s="1" t="s">
        <v>23</v>
      </c>
      <c r="G2439">
        <v>14423.51</v>
      </c>
      <c r="H2439">
        <v>3</v>
      </c>
      <c r="I2439">
        <v>43270.53</v>
      </c>
      <c r="J2439">
        <v>1.22</v>
      </c>
      <c r="K2439">
        <v>576</v>
      </c>
      <c r="L2439" s="2">
        <v>45517</v>
      </c>
      <c r="O2439" t="str">
        <f>IF(ecommerce_10000[[#This Row],[Platform]]="Souq","sq",ecommerce_10000[[#This Row],[Platform]])</f>
        <v>Amazon</v>
      </c>
      <c r="P2439" t="str">
        <f>IF(E2439="Souq","sq",IF(E2439="Jumia","Jum",E2439))</f>
        <v>Amazon</v>
      </c>
      <c r="Q2439">
        <f>VLOOKUP(ecommerce_10000[[#This Row],[City]],F:I,4,FALSE)</f>
        <v>13290.4</v>
      </c>
      <c r="R2439" s="1">
        <f>SUMIF(C:C,ecommerce_10000[[#This Row],[Category]],I:I)</f>
        <v>92327183.770000085</v>
      </c>
      <c r="S2439" s="1">
        <f>SUMIFS(I:I,C:C,C2439)</f>
        <v>92327183.770000085</v>
      </c>
      <c r="T2439" s="1" t="str">
        <f>INDEX(F:F,MATCH(ecommerce_10000[[#This Row],[TotalAmount]],I:I,0))</f>
        <v>Alexandria</v>
      </c>
    </row>
    <row r="2440" spans="1:20" x14ac:dyDescent="0.3">
      <c r="A2440" s="1" t="s">
        <v>2484</v>
      </c>
      <c r="B2440" s="1" t="s">
        <v>19</v>
      </c>
      <c r="C2440" s="1" t="s">
        <v>20</v>
      </c>
      <c r="D2440" s="1" t="s">
        <v>21</v>
      </c>
      <c r="E2440" s="1" t="s">
        <v>16</v>
      </c>
      <c r="F2440" s="1" t="s">
        <v>28</v>
      </c>
      <c r="G2440">
        <v>18517.05</v>
      </c>
      <c r="H2440">
        <v>5</v>
      </c>
      <c r="I2440">
        <v>92585.25</v>
      </c>
      <c r="J2440">
        <v>2.71</v>
      </c>
      <c r="K2440">
        <v>743</v>
      </c>
      <c r="L2440" s="2">
        <v>45336</v>
      </c>
      <c r="O2440" t="str">
        <f>IF(ecommerce_10000[[#This Row],[Platform]]="Souq","sq",ecommerce_10000[[#This Row],[Platform]])</f>
        <v>sq</v>
      </c>
      <c r="P2440" t="str">
        <f>IF(E2440="Souq","sq",IF(E2440="Jumia","Jum",E2440))</f>
        <v>sq</v>
      </c>
      <c r="Q2440">
        <f>VLOOKUP(ecommerce_10000[[#This Row],[City]],F:I,4,FALSE)</f>
        <v>26648.76</v>
      </c>
      <c r="R2440" s="1">
        <f>SUMIF(C:C,ecommerce_10000[[#This Row],[Category]],I:I)</f>
        <v>91504159.730000004</v>
      </c>
      <c r="S2440" s="1">
        <f>SUMIFS(I:I,C:C,C2440)</f>
        <v>91504159.730000004</v>
      </c>
      <c r="T2440" s="1" t="str">
        <f>INDEX(F:F,MATCH(ecommerce_10000[[#This Row],[TotalAmount]],I:I,0))</f>
        <v>Casablanca</v>
      </c>
    </row>
    <row r="2441" spans="1:20" x14ac:dyDescent="0.3">
      <c r="A2441" s="1" t="s">
        <v>2485</v>
      </c>
      <c r="B2441" s="1" t="s">
        <v>30</v>
      </c>
      <c r="C2441" s="1" t="s">
        <v>31</v>
      </c>
      <c r="D2441" s="1" t="s">
        <v>32</v>
      </c>
      <c r="E2441" s="1" t="s">
        <v>22</v>
      </c>
      <c r="F2441" s="1" t="s">
        <v>23</v>
      </c>
      <c r="G2441">
        <v>18644.22</v>
      </c>
      <c r="H2441">
        <v>4</v>
      </c>
      <c r="I2441">
        <v>74576.88</v>
      </c>
      <c r="J2441">
        <v>4.6399999999999997</v>
      </c>
      <c r="K2441">
        <v>3901</v>
      </c>
      <c r="L2441" s="2">
        <v>45330</v>
      </c>
      <c r="O2441" t="str">
        <f>IF(ecommerce_10000[[#This Row],[Platform]]="Souq","sq",ecommerce_10000[[#This Row],[Platform]])</f>
        <v>Jumia</v>
      </c>
      <c r="P2441" t="str">
        <f>IF(E2441="Souq","sq",IF(E2441="Jumia","Jum",E2441))</f>
        <v>Jum</v>
      </c>
      <c r="Q2441">
        <f>VLOOKUP(ecommerce_10000[[#This Row],[City]],F:I,4,FALSE)</f>
        <v>13290.4</v>
      </c>
      <c r="R2441" s="1">
        <f>SUMIF(C:C,ecommerce_10000[[#This Row],[Category]],I:I)</f>
        <v>57542997.559999913</v>
      </c>
      <c r="S2441" s="1">
        <f>SUMIFS(I:I,C:C,C2441)</f>
        <v>57542997.559999913</v>
      </c>
      <c r="T2441" s="1" t="str">
        <f>INDEX(F:F,MATCH(ecommerce_10000[[#This Row],[TotalAmount]],I:I,0))</f>
        <v>Alexandria</v>
      </c>
    </row>
    <row r="2442" spans="1:20" x14ac:dyDescent="0.3">
      <c r="A2442" s="1" t="s">
        <v>2486</v>
      </c>
      <c r="B2442" s="1" t="s">
        <v>65</v>
      </c>
      <c r="C2442" s="1" t="s">
        <v>20</v>
      </c>
      <c r="D2442" s="1" t="s">
        <v>66</v>
      </c>
      <c r="E2442" s="1" t="s">
        <v>16</v>
      </c>
      <c r="F2442" s="1" t="s">
        <v>40</v>
      </c>
      <c r="G2442">
        <v>4040.76</v>
      </c>
      <c r="H2442">
        <v>5</v>
      </c>
      <c r="I2442">
        <v>20203.8</v>
      </c>
      <c r="J2442">
        <v>4.46</v>
      </c>
      <c r="K2442">
        <v>2619</v>
      </c>
      <c r="L2442" s="2">
        <v>45428</v>
      </c>
      <c r="O2442" t="str">
        <f>IF(ecommerce_10000[[#This Row],[Platform]]="Souq","sq",ecommerce_10000[[#This Row],[Platform]])</f>
        <v>sq</v>
      </c>
      <c r="P2442" t="str">
        <f>IF(E2442="Souq","sq",IF(E2442="Jumia","Jum",E2442))</f>
        <v>sq</v>
      </c>
      <c r="Q2442">
        <f>VLOOKUP(ecommerce_10000[[#This Row],[City]],F:I,4,FALSE)</f>
        <v>99349.3</v>
      </c>
      <c r="R2442" s="1">
        <f>SUMIF(C:C,ecommerce_10000[[#This Row],[Category]],I:I)</f>
        <v>91504159.730000004</v>
      </c>
      <c r="S2442" s="1">
        <f>SUMIFS(I:I,C:C,C2442)</f>
        <v>91504159.730000004</v>
      </c>
      <c r="T2442" s="1" t="str">
        <f>INDEX(F:F,MATCH(ecommerce_10000[[#This Row],[TotalAmount]],I:I,0))</f>
        <v>Riyadh</v>
      </c>
    </row>
    <row r="2443" spans="1:20" x14ac:dyDescent="0.3">
      <c r="A2443" s="1" t="s">
        <v>2487</v>
      </c>
      <c r="B2443" s="1" t="s">
        <v>30</v>
      </c>
      <c r="C2443" s="1" t="s">
        <v>31</v>
      </c>
      <c r="D2443" s="1" t="s">
        <v>32</v>
      </c>
      <c r="E2443" s="1" t="s">
        <v>22</v>
      </c>
      <c r="F2443" s="1" t="s">
        <v>33</v>
      </c>
      <c r="G2443">
        <v>19598.82</v>
      </c>
      <c r="H2443">
        <v>2</v>
      </c>
      <c r="I2443">
        <v>39197.64</v>
      </c>
      <c r="J2443">
        <v>4.75</v>
      </c>
      <c r="K2443">
        <v>2728</v>
      </c>
      <c r="L2443" s="2">
        <v>45573</v>
      </c>
      <c r="O2443" t="str">
        <f>IF(ecommerce_10000[[#This Row],[Platform]]="Souq","sq",ecommerce_10000[[#This Row],[Platform]])</f>
        <v>Jumia</v>
      </c>
      <c r="P2443" t="str">
        <f>IF(E2443="Souq","sq",IF(E2443="Jumia","Jum",E2443))</f>
        <v>Jum</v>
      </c>
      <c r="Q2443">
        <f>VLOOKUP(ecommerce_10000[[#This Row],[City]],F:I,4,FALSE)</f>
        <v>3665.44</v>
      </c>
      <c r="R2443" s="1">
        <f>SUMIF(C:C,ecommerce_10000[[#This Row],[Category]],I:I)</f>
        <v>57542997.559999913</v>
      </c>
      <c r="S2443" s="1">
        <f>SUMIFS(I:I,C:C,C2443)</f>
        <v>57542997.559999913</v>
      </c>
      <c r="T2443" s="1" t="str">
        <f>INDEX(F:F,MATCH(ecommerce_10000[[#This Row],[TotalAmount]],I:I,0))</f>
        <v>Dubai</v>
      </c>
    </row>
    <row r="2444" spans="1:20" x14ac:dyDescent="0.3">
      <c r="A2444" s="1" t="s">
        <v>2488</v>
      </c>
      <c r="B2444" s="1" t="s">
        <v>49</v>
      </c>
      <c r="C2444" s="1" t="s">
        <v>14</v>
      </c>
      <c r="D2444" s="1" t="s">
        <v>50</v>
      </c>
      <c r="E2444" s="1" t="s">
        <v>47</v>
      </c>
      <c r="F2444" s="1" t="s">
        <v>23</v>
      </c>
      <c r="G2444">
        <v>10939.82</v>
      </c>
      <c r="H2444">
        <v>2</v>
      </c>
      <c r="I2444">
        <v>21879.64</v>
      </c>
      <c r="J2444">
        <v>1.46</v>
      </c>
      <c r="K2444">
        <v>4068</v>
      </c>
      <c r="L2444" s="2">
        <v>45410</v>
      </c>
      <c r="O2444" t="str">
        <f>IF(ecommerce_10000[[#This Row],[Platform]]="Souq","sq",ecommerce_10000[[#This Row],[Platform]])</f>
        <v>Amazon</v>
      </c>
      <c r="P2444" t="str">
        <f>IF(E2444="Souq","sq",IF(E2444="Jumia","Jum",E2444))</f>
        <v>Amazon</v>
      </c>
      <c r="Q2444">
        <f>VLOOKUP(ecommerce_10000[[#This Row],[City]],F:I,4,FALSE)</f>
        <v>13290.4</v>
      </c>
      <c r="R2444" s="1">
        <f>SUMIF(C:C,ecommerce_10000[[#This Row],[Category]],I:I)</f>
        <v>92327183.770000085</v>
      </c>
      <c r="S2444" s="1">
        <f>SUMIFS(I:I,C:C,C2444)</f>
        <v>92327183.770000085</v>
      </c>
      <c r="T2444" s="1" t="str">
        <f>INDEX(F:F,MATCH(ecommerce_10000[[#This Row],[TotalAmount]],I:I,0))</f>
        <v>Alexandria</v>
      </c>
    </row>
    <row r="2445" spans="1:20" x14ac:dyDescent="0.3">
      <c r="A2445" s="1" t="s">
        <v>2489</v>
      </c>
      <c r="B2445" s="1" t="s">
        <v>25</v>
      </c>
      <c r="C2445" s="1" t="s">
        <v>26</v>
      </c>
      <c r="D2445" s="1" t="s">
        <v>27</v>
      </c>
      <c r="E2445" s="1" t="s">
        <v>47</v>
      </c>
      <c r="F2445" s="1" t="s">
        <v>33</v>
      </c>
      <c r="G2445">
        <v>14132.3</v>
      </c>
      <c r="H2445">
        <v>3</v>
      </c>
      <c r="I2445">
        <v>42396.9</v>
      </c>
      <c r="J2445">
        <v>3.99</v>
      </c>
      <c r="K2445">
        <v>2658</v>
      </c>
      <c r="L2445" s="2">
        <v>45314</v>
      </c>
      <c r="O2445" t="str">
        <f>IF(ecommerce_10000[[#This Row],[Platform]]="Souq","sq",ecommerce_10000[[#This Row],[Platform]])</f>
        <v>Amazon</v>
      </c>
      <c r="P2445" t="str">
        <f>IF(E2445="Souq","sq",IF(E2445="Jumia","Jum",E2445))</f>
        <v>Amazon</v>
      </c>
      <c r="Q2445">
        <f>VLOOKUP(ecommerce_10000[[#This Row],[City]],F:I,4,FALSE)</f>
        <v>3665.44</v>
      </c>
      <c r="R2445" s="1">
        <f>SUMIF(C:C,ecommerce_10000[[#This Row],[Category]],I:I)</f>
        <v>29200970.130000021</v>
      </c>
      <c r="S2445" s="1">
        <f>SUMIFS(I:I,C:C,C2445)</f>
        <v>29200970.130000021</v>
      </c>
      <c r="T2445" s="1" t="str">
        <f>INDEX(F:F,MATCH(ecommerce_10000[[#This Row],[TotalAmount]],I:I,0))</f>
        <v>Dubai</v>
      </c>
    </row>
    <row r="2446" spans="1:20" x14ac:dyDescent="0.3">
      <c r="A2446" s="1" t="s">
        <v>2490</v>
      </c>
      <c r="B2446" s="1" t="s">
        <v>13</v>
      </c>
      <c r="C2446" s="1" t="s">
        <v>14</v>
      </c>
      <c r="D2446" s="1" t="s">
        <v>15</v>
      </c>
      <c r="E2446" s="1" t="s">
        <v>47</v>
      </c>
      <c r="F2446" s="1" t="s">
        <v>62</v>
      </c>
      <c r="G2446">
        <v>534.61</v>
      </c>
      <c r="H2446">
        <v>2</v>
      </c>
      <c r="I2446">
        <v>1069.22</v>
      </c>
      <c r="J2446">
        <v>3.64</v>
      </c>
      <c r="K2446">
        <v>761</v>
      </c>
      <c r="L2446" s="2">
        <v>45470</v>
      </c>
      <c r="O2446" t="str">
        <f>IF(ecommerce_10000[[#This Row],[Platform]]="Souq","sq",ecommerce_10000[[#This Row],[Platform]])</f>
        <v>Amazon</v>
      </c>
      <c r="P2446" t="str">
        <f>IF(E2446="Souq","sq",IF(E2446="Jumia","Jum",E2446))</f>
        <v>Amazon</v>
      </c>
      <c r="Q2446">
        <f>VLOOKUP(ecommerce_10000[[#This Row],[City]],F:I,4,FALSE)</f>
        <v>27872.98</v>
      </c>
      <c r="R2446" s="1">
        <f>SUMIF(C:C,ecommerce_10000[[#This Row],[Category]],I:I)</f>
        <v>92327183.770000085</v>
      </c>
      <c r="S2446" s="1">
        <f>SUMIFS(I:I,C:C,C2446)</f>
        <v>92327183.770000085</v>
      </c>
      <c r="T2446" s="1" t="str">
        <f>INDEX(F:F,MATCH(ecommerce_10000[[#This Row],[TotalAmount]],I:I,0))</f>
        <v>Giza</v>
      </c>
    </row>
    <row r="2447" spans="1:20" x14ac:dyDescent="0.3">
      <c r="A2447" s="1" t="s">
        <v>2491</v>
      </c>
      <c r="B2447" s="1" t="s">
        <v>53</v>
      </c>
      <c r="C2447" s="1" t="s">
        <v>31</v>
      </c>
      <c r="D2447" s="1" t="s">
        <v>54</v>
      </c>
      <c r="E2447" s="1" t="s">
        <v>47</v>
      </c>
      <c r="F2447" s="1" t="s">
        <v>62</v>
      </c>
      <c r="G2447">
        <v>9188.15</v>
      </c>
      <c r="H2447">
        <v>5</v>
      </c>
      <c r="I2447">
        <v>45940.75</v>
      </c>
      <c r="J2447">
        <v>3.63</v>
      </c>
      <c r="K2447">
        <v>2212</v>
      </c>
      <c r="L2447" s="2">
        <v>45628</v>
      </c>
      <c r="O2447" t="str">
        <f>IF(ecommerce_10000[[#This Row],[Platform]]="Souq","sq",ecommerce_10000[[#This Row],[Platform]])</f>
        <v>Amazon</v>
      </c>
      <c r="P2447" t="str">
        <f>IF(E2447="Souq","sq",IF(E2447="Jumia","Jum",E2447))</f>
        <v>Amazon</v>
      </c>
      <c r="Q2447">
        <f>VLOOKUP(ecommerce_10000[[#This Row],[City]],F:I,4,FALSE)</f>
        <v>27872.98</v>
      </c>
      <c r="R2447" s="1">
        <f>SUMIF(C:C,ecommerce_10000[[#This Row],[Category]],I:I)</f>
        <v>57542997.559999913</v>
      </c>
      <c r="S2447" s="1">
        <f>SUMIFS(I:I,C:C,C2447)</f>
        <v>57542997.559999913</v>
      </c>
      <c r="T2447" s="1" t="str">
        <f>INDEX(F:F,MATCH(ecommerce_10000[[#This Row],[TotalAmount]],I:I,0))</f>
        <v>Giza</v>
      </c>
    </row>
    <row r="2448" spans="1:20" x14ac:dyDescent="0.3">
      <c r="A2448" s="1" t="s">
        <v>2492</v>
      </c>
      <c r="B2448" s="1" t="s">
        <v>49</v>
      </c>
      <c r="C2448" s="1" t="s">
        <v>14</v>
      </c>
      <c r="D2448" s="1" t="s">
        <v>50</v>
      </c>
      <c r="E2448" s="1" t="s">
        <v>47</v>
      </c>
      <c r="F2448" s="1" t="s">
        <v>33</v>
      </c>
      <c r="G2448">
        <v>6349.28</v>
      </c>
      <c r="H2448">
        <v>2</v>
      </c>
      <c r="I2448">
        <v>12698.56</v>
      </c>
      <c r="J2448">
        <v>3.06</v>
      </c>
      <c r="K2448">
        <v>3914</v>
      </c>
      <c r="L2448" s="2">
        <v>45327</v>
      </c>
      <c r="O2448" t="str">
        <f>IF(ecommerce_10000[[#This Row],[Platform]]="Souq","sq",ecommerce_10000[[#This Row],[Platform]])</f>
        <v>Amazon</v>
      </c>
      <c r="P2448" t="str">
        <f>IF(E2448="Souq","sq",IF(E2448="Jumia","Jum",E2448))</f>
        <v>Amazon</v>
      </c>
      <c r="Q2448">
        <f>VLOOKUP(ecommerce_10000[[#This Row],[City]],F:I,4,FALSE)</f>
        <v>3665.44</v>
      </c>
      <c r="R2448" s="1">
        <f>SUMIF(C:C,ecommerce_10000[[#This Row],[Category]],I:I)</f>
        <v>92327183.770000085</v>
      </c>
      <c r="S2448" s="1">
        <f>SUMIFS(I:I,C:C,C2448)</f>
        <v>92327183.770000085</v>
      </c>
      <c r="T2448" s="1" t="str">
        <f>INDEX(F:F,MATCH(ecommerce_10000[[#This Row],[TotalAmount]],I:I,0))</f>
        <v>Dubai</v>
      </c>
    </row>
    <row r="2449" spans="1:20" x14ac:dyDescent="0.3">
      <c r="A2449" s="1" t="s">
        <v>2493</v>
      </c>
      <c r="B2449" s="1" t="s">
        <v>43</v>
      </c>
      <c r="C2449" s="1" t="s">
        <v>44</v>
      </c>
      <c r="D2449" s="1" t="s">
        <v>45</v>
      </c>
      <c r="E2449" s="1" t="s">
        <v>22</v>
      </c>
      <c r="F2449" s="1" t="s">
        <v>23</v>
      </c>
      <c r="G2449">
        <v>4195.1400000000003</v>
      </c>
      <c r="H2449">
        <v>1</v>
      </c>
      <c r="I2449">
        <v>4195.1400000000003</v>
      </c>
      <c r="J2449">
        <v>4.0999999999999996</v>
      </c>
      <c r="K2449">
        <v>1275</v>
      </c>
      <c r="L2449" s="2">
        <v>45503</v>
      </c>
      <c r="O2449" t="str">
        <f>IF(ecommerce_10000[[#This Row],[Platform]]="Souq","sq",ecommerce_10000[[#This Row],[Platform]])</f>
        <v>Jumia</v>
      </c>
      <c r="P2449" t="str">
        <f>IF(E2449="Souq","sq",IF(E2449="Jumia","Jum",E2449))</f>
        <v>Jum</v>
      </c>
      <c r="Q2449">
        <f>VLOOKUP(ecommerce_10000[[#This Row],[City]],F:I,4,FALSE)</f>
        <v>13290.4</v>
      </c>
      <c r="R2449" s="1">
        <f>SUMIF(C:C,ecommerce_10000[[#This Row],[Category]],I:I)</f>
        <v>31420413.200000018</v>
      </c>
      <c r="S2449" s="1">
        <f>SUMIFS(I:I,C:C,C2449)</f>
        <v>31420413.200000018</v>
      </c>
      <c r="T2449" s="1" t="str">
        <f>INDEX(F:F,MATCH(ecommerce_10000[[#This Row],[TotalAmount]],I:I,0))</f>
        <v>Alexandria</v>
      </c>
    </row>
    <row r="2450" spans="1:20" x14ac:dyDescent="0.3">
      <c r="A2450" s="1" t="s">
        <v>2494</v>
      </c>
      <c r="B2450" s="1" t="s">
        <v>13</v>
      </c>
      <c r="C2450" s="1" t="s">
        <v>14</v>
      </c>
      <c r="D2450" s="1" t="s">
        <v>15</v>
      </c>
      <c r="E2450" s="1" t="s">
        <v>16</v>
      </c>
      <c r="F2450" s="1" t="s">
        <v>17</v>
      </c>
      <c r="G2450">
        <v>3059.55</v>
      </c>
      <c r="H2450">
        <v>2</v>
      </c>
      <c r="I2450">
        <v>6119.1</v>
      </c>
      <c r="J2450">
        <v>1.99</v>
      </c>
      <c r="K2450">
        <v>2225</v>
      </c>
      <c r="L2450" s="2">
        <v>45635</v>
      </c>
      <c r="O2450" t="str">
        <f>IF(ecommerce_10000[[#This Row],[Platform]]="Souq","sq",ecommerce_10000[[#This Row],[Platform]])</f>
        <v>sq</v>
      </c>
      <c r="P2450" t="str">
        <f>IF(E2450="Souq","sq",IF(E2450="Jumia","Jum",E2450))</f>
        <v>sq</v>
      </c>
      <c r="Q2450">
        <f>VLOOKUP(ecommerce_10000[[#This Row],[City]],F:I,4,FALSE)</f>
        <v>16284.02</v>
      </c>
      <c r="R2450" s="1">
        <f>SUMIF(C:C,ecommerce_10000[[#This Row],[Category]],I:I)</f>
        <v>92327183.770000085</v>
      </c>
      <c r="S2450" s="1">
        <f>SUMIFS(I:I,C:C,C2450)</f>
        <v>92327183.770000085</v>
      </c>
      <c r="T2450" s="1" t="str">
        <f>INDEX(F:F,MATCH(ecommerce_10000[[#This Row],[TotalAmount]],I:I,0))</f>
        <v>Cairo</v>
      </c>
    </row>
    <row r="2451" spans="1:20" x14ac:dyDescent="0.3">
      <c r="A2451" s="1" t="s">
        <v>2495</v>
      </c>
      <c r="B2451" s="1" t="s">
        <v>13</v>
      </c>
      <c r="C2451" s="1" t="s">
        <v>14</v>
      </c>
      <c r="D2451" s="1" t="s">
        <v>15</v>
      </c>
      <c r="E2451" s="1" t="s">
        <v>22</v>
      </c>
      <c r="F2451" s="1" t="s">
        <v>17</v>
      </c>
      <c r="G2451">
        <v>18457.12</v>
      </c>
      <c r="H2451">
        <v>5</v>
      </c>
      <c r="I2451">
        <v>92285.6</v>
      </c>
      <c r="J2451">
        <v>2.39</v>
      </c>
      <c r="K2451">
        <v>1951</v>
      </c>
      <c r="L2451" s="2">
        <v>45648</v>
      </c>
      <c r="O2451" t="str">
        <f>IF(ecommerce_10000[[#This Row],[Platform]]="Souq","sq",ecommerce_10000[[#This Row],[Platform]])</f>
        <v>Jumia</v>
      </c>
      <c r="P2451" t="str">
        <f>IF(E2451="Souq","sq",IF(E2451="Jumia","Jum",E2451))</f>
        <v>Jum</v>
      </c>
      <c r="Q2451">
        <f>VLOOKUP(ecommerce_10000[[#This Row],[City]],F:I,4,FALSE)</f>
        <v>16284.02</v>
      </c>
      <c r="R2451" s="1">
        <f>SUMIF(C:C,ecommerce_10000[[#This Row],[Category]],I:I)</f>
        <v>92327183.770000085</v>
      </c>
      <c r="S2451" s="1">
        <f>SUMIFS(I:I,C:C,C2451)</f>
        <v>92327183.770000085</v>
      </c>
      <c r="T2451" s="1" t="str">
        <f>INDEX(F:F,MATCH(ecommerce_10000[[#This Row],[TotalAmount]],I:I,0))</f>
        <v>Cairo</v>
      </c>
    </row>
    <row r="2452" spans="1:20" x14ac:dyDescent="0.3">
      <c r="A2452" s="1" t="s">
        <v>2496</v>
      </c>
      <c r="B2452" s="1" t="s">
        <v>65</v>
      </c>
      <c r="C2452" s="1" t="s">
        <v>20</v>
      </c>
      <c r="D2452" s="1" t="s">
        <v>66</v>
      </c>
      <c r="E2452" s="1" t="s">
        <v>16</v>
      </c>
      <c r="F2452" s="1" t="s">
        <v>28</v>
      </c>
      <c r="G2452">
        <v>10442.61</v>
      </c>
      <c r="H2452">
        <v>3</v>
      </c>
      <c r="I2452">
        <v>31327.83</v>
      </c>
      <c r="J2452">
        <v>2.19</v>
      </c>
      <c r="K2452">
        <v>2692</v>
      </c>
      <c r="L2452" s="2">
        <v>45327</v>
      </c>
      <c r="O2452" t="str">
        <f>IF(ecommerce_10000[[#This Row],[Platform]]="Souq","sq",ecommerce_10000[[#This Row],[Platform]])</f>
        <v>sq</v>
      </c>
      <c r="P2452" t="str">
        <f>IF(E2452="Souq","sq",IF(E2452="Jumia","Jum",E2452))</f>
        <v>sq</v>
      </c>
      <c r="Q2452">
        <f>VLOOKUP(ecommerce_10000[[#This Row],[City]],F:I,4,FALSE)</f>
        <v>26648.76</v>
      </c>
      <c r="R2452" s="1">
        <f>SUMIF(C:C,ecommerce_10000[[#This Row],[Category]],I:I)</f>
        <v>91504159.730000004</v>
      </c>
      <c r="S2452" s="1">
        <f>SUMIFS(I:I,C:C,C2452)</f>
        <v>91504159.730000004</v>
      </c>
      <c r="T2452" s="1" t="str">
        <f>INDEX(F:F,MATCH(ecommerce_10000[[#This Row],[TotalAmount]],I:I,0))</f>
        <v>Casablanca</v>
      </c>
    </row>
    <row r="2453" spans="1:20" x14ac:dyDescent="0.3">
      <c r="A2453" s="1" t="s">
        <v>2497</v>
      </c>
      <c r="B2453" s="1" t="s">
        <v>30</v>
      </c>
      <c r="C2453" s="1" t="s">
        <v>31</v>
      </c>
      <c r="D2453" s="1" t="s">
        <v>32</v>
      </c>
      <c r="E2453" s="1" t="s">
        <v>47</v>
      </c>
      <c r="F2453" s="1" t="s">
        <v>17</v>
      </c>
      <c r="G2453">
        <v>2198.37</v>
      </c>
      <c r="H2453">
        <v>3</v>
      </c>
      <c r="I2453">
        <v>6595.11</v>
      </c>
      <c r="J2453">
        <v>1.72</v>
      </c>
      <c r="K2453">
        <v>780</v>
      </c>
      <c r="L2453" s="2">
        <v>45332</v>
      </c>
      <c r="O2453" t="str">
        <f>IF(ecommerce_10000[[#This Row],[Platform]]="Souq","sq",ecommerce_10000[[#This Row],[Platform]])</f>
        <v>Amazon</v>
      </c>
      <c r="P2453" t="str">
        <f>IF(E2453="Souq","sq",IF(E2453="Jumia","Jum",E2453))</f>
        <v>Amazon</v>
      </c>
      <c r="Q2453">
        <f>VLOOKUP(ecommerce_10000[[#This Row],[City]],F:I,4,FALSE)</f>
        <v>16284.02</v>
      </c>
      <c r="R2453" s="1">
        <f>SUMIF(C:C,ecommerce_10000[[#This Row],[Category]],I:I)</f>
        <v>57542997.559999913</v>
      </c>
      <c r="S2453" s="1">
        <f>SUMIFS(I:I,C:C,C2453)</f>
        <v>57542997.559999913</v>
      </c>
      <c r="T2453" s="1" t="str">
        <f>INDEX(F:F,MATCH(ecommerce_10000[[#This Row],[TotalAmount]],I:I,0))</f>
        <v>Cairo</v>
      </c>
    </row>
    <row r="2454" spans="1:20" x14ac:dyDescent="0.3">
      <c r="A2454" s="1" t="s">
        <v>2498</v>
      </c>
      <c r="B2454" s="1" t="s">
        <v>13</v>
      </c>
      <c r="C2454" s="1" t="s">
        <v>14</v>
      </c>
      <c r="D2454" s="1" t="s">
        <v>15</v>
      </c>
      <c r="E2454" s="1" t="s">
        <v>47</v>
      </c>
      <c r="F2454" s="1" t="s">
        <v>33</v>
      </c>
      <c r="G2454">
        <v>19560.7</v>
      </c>
      <c r="H2454">
        <v>3</v>
      </c>
      <c r="I2454">
        <v>58682.1</v>
      </c>
      <c r="J2454">
        <v>2.1</v>
      </c>
      <c r="K2454">
        <v>3497</v>
      </c>
      <c r="L2454" s="2">
        <v>45323</v>
      </c>
      <c r="O2454" t="str">
        <f>IF(ecommerce_10000[[#This Row],[Platform]]="Souq","sq",ecommerce_10000[[#This Row],[Platform]])</f>
        <v>Amazon</v>
      </c>
      <c r="P2454" t="str">
        <f>IF(E2454="Souq","sq",IF(E2454="Jumia","Jum",E2454))</f>
        <v>Amazon</v>
      </c>
      <c r="Q2454">
        <f>VLOOKUP(ecommerce_10000[[#This Row],[City]],F:I,4,FALSE)</f>
        <v>3665.44</v>
      </c>
      <c r="R2454" s="1">
        <f>SUMIF(C:C,ecommerce_10000[[#This Row],[Category]],I:I)</f>
        <v>92327183.770000085</v>
      </c>
      <c r="S2454" s="1">
        <f>SUMIFS(I:I,C:C,C2454)</f>
        <v>92327183.770000085</v>
      </c>
      <c r="T2454" s="1" t="str">
        <f>INDEX(F:F,MATCH(ecommerce_10000[[#This Row],[TotalAmount]],I:I,0))</f>
        <v>Dubai</v>
      </c>
    </row>
    <row r="2455" spans="1:20" x14ac:dyDescent="0.3">
      <c r="A2455" s="1" t="s">
        <v>2499</v>
      </c>
      <c r="B2455" s="1" t="s">
        <v>38</v>
      </c>
      <c r="C2455" s="1" t="s">
        <v>20</v>
      </c>
      <c r="D2455" s="1" t="s">
        <v>39</v>
      </c>
      <c r="E2455" s="1" t="s">
        <v>16</v>
      </c>
      <c r="F2455" s="1" t="s">
        <v>33</v>
      </c>
      <c r="G2455">
        <v>2562.25</v>
      </c>
      <c r="H2455">
        <v>1</v>
      </c>
      <c r="I2455">
        <v>2562.25</v>
      </c>
      <c r="J2455">
        <v>3.76</v>
      </c>
      <c r="K2455">
        <v>4541</v>
      </c>
      <c r="L2455" s="2">
        <v>45475</v>
      </c>
      <c r="O2455" t="str">
        <f>IF(ecommerce_10000[[#This Row],[Platform]]="Souq","sq",ecommerce_10000[[#This Row],[Platform]])</f>
        <v>sq</v>
      </c>
      <c r="P2455" t="str">
        <f>IF(E2455="Souq","sq",IF(E2455="Jumia","Jum",E2455))</f>
        <v>sq</v>
      </c>
      <c r="Q2455">
        <f>VLOOKUP(ecommerce_10000[[#This Row],[City]],F:I,4,FALSE)</f>
        <v>3665.44</v>
      </c>
      <c r="R2455" s="1">
        <f>SUMIF(C:C,ecommerce_10000[[#This Row],[Category]],I:I)</f>
        <v>91504159.730000004</v>
      </c>
      <c r="S2455" s="1">
        <f>SUMIFS(I:I,C:C,C2455)</f>
        <v>91504159.730000004</v>
      </c>
      <c r="T2455" s="1" t="str">
        <f>INDEX(F:F,MATCH(ecommerce_10000[[#This Row],[TotalAmount]],I:I,0))</f>
        <v>Dubai</v>
      </c>
    </row>
    <row r="2456" spans="1:20" x14ac:dyDescent="0.3">
      <c r="A2456" s="1" t="s">
        <v>2500</v>
      </c>
      <c r="B2456" s="1" t="s">
        <v>53</v>
      </c>
      <c r="C2456" s="1" t="s">
        <v>31</v>
      </c>
      <c r="D2456" s="1" t="s">
        <v>54</v>
      </c>
      <c r="E2456" s="1" t="s">
        <v>22</v>
      </c>
      <c r="F2456" s="1" t="s">
        <v>62</v>
      </c>
      <c r="G2456">
        <v>19951.21</v>
      </c>
      <c r="H2456">
        <v>3</v>
      </c>
      <c r="I2456">
        <v>59853.63</v>
      </c>
      <c r="J2456">
        <v>4.8600000000000003</v>
      </c>
      <c r="K2456">
        <v>4246</v>
      </c>
      <c r="L2456" s="2">
        <v>45614</v>
      </c>
      <c r="O2456" t="str">
        <f>IF(ecommerce_10000[[#This Row],[Platform]]="Souq","sq",ecommerce_10000[[#This Row],[Platform]])</f>
        <v>Jumia</v>
      </c>
      <c r="P2456" t="str">
        <f>IF(E2456="Souq","sq",IF(E2456="Jumia","Jum",E2456))</f>
        <v>Jum</v>
      </c>
      <c r="Q2456">
        <f>VLOOKUP(ecommerce_10000[[#This Row],[City]],F:I,4,FALSE)</f>
        <v>27872.98</v>
      </c>
      <c r="R2456" s="1">
        <f>SUMIF(C:C,ecommerce_10000[[#This Row],[Category]],I:I)</f>
        <v>57542997.559999913</v>
      </c>
      <c r="S2456" s="1">
        <f>SUMIFS(I:I,C:C,C2456)</f>
        <v>57542997.559999913</v>
      </c>
      <c r="T2456" s="1" t="str">
        <f>INDEX(F:F,MATCH(ecommerce_10000[[#This Row],[TotalAmount]],I:I,0))</f>
        <v>Giza</v>
      </c>
    </row>
    <row r="2457" spans="1:20" x14ac:dyDescent="0.3">
      <c r="A2457" s="1" t="s">
        <v>2501</v>
      </c>
      <c r="B2457" s="1" t="s">
        <v>53</v>
      </c>
      <c r="C2457" s="1" t="s">
        <v>31</v>
      </c>
      <c r="D2457" s="1" t="s">
        <v>54</v>
      </c>
      <c r="E2457" s="1" t="s">
        <v>47</v>
      </c>
      <c r="F2457" s="1" t="s">
        <v>23</v>
      </c>
      <c r="G2457">
        <v>5785.77</v>
      </c>
      <c r="H2457">
        <v>5</v>
      </c>
      <c r="I2457">
        <v>28928.85</v>
      </c>
      <c r="J2457">
        <v>3.35</v>
      </c>
      <c r="K2457">
        <v>1737</v>
      </c>
      <c r="L2457" s="2">
        <v>45502</v>
      </c>
      <c r="O2457" t="str">
        <f>IF(ecommerce_10000[[#This Row],[Platform]]="Souq","sq",ecommerce_10000[[#This Row],[Platform]])</f>
        <v>Amazon</v>
      </c>
      <c r="P2457" t="str">
        <f>IF(E2457="Souq","sq",IF(E2457="Jumia","Jum",E2457))</f>
        <v>Amazon</v>
      </c>
      <c r="Q2457">
        <f>VLOOKUP(ecommerce_10000[[#This Row],[City]],F:I,4,FALSE)</f>
        <v>13290.4</v>
      </c>
      <c r="R2457" s="1">
        <f>SUMIF(C:C,ecommerce_10000[[#This Row],[Category]],I:I)</f>
        <v>57542997.559999913</v>
      </c>
      <c r="S2457" s="1">
        <f>SUMIFS(I:I,C:C,C2457)</f>
        <v>57542997.559999913</v>
      </c>
      <c r="T2457" s="1" t="str">
        <f>INDEX(F:F,MATCH(ecommerce_10000[[#This Row],[TotalAmount]],I:I,0))</f>
        <v>Alexandria</v>
      </c>
    </row>
    <row r="2458" spans="1:20" x14ac:dyDescent="0.3">
      <c r="A2458" s="1" t="s">
        <v>2502</v>
      </c>
      <c r="B2458" s="1" t="s">
        <v>65</v>
      </c>
      <c r="C2458" s="1" t="s">
        <v>20</v>
      </c>
      <c r="D2458" s="1" t="s">
        <v>66</v>
      </c>
      <c r="E2458" s="1" t="s">
        <v>22</v>
      </c>
      <c r="F2458" s="1" t="s">
        <v>33</v>
      </c>
      <c r="G2458">
        <v>1574.79</v>
      </c>
      <c r="H2458">
        <v>4</v>
      </c>
      <c r="I2458">
        <v>6299.16</v>
      </c>
      <c r="J2458">
        <v>2.57</v>
      </c>
      <c r="K2458">
        <v>4770</v>
      </c>
      <c r="L2458" s="2">
        <v>45398</v>
      </c>
      <c r="O2458" t="str">
        <f>IF(ecommerce_10000[[#This Row],[Platform]]="Souq","sq",ecommerce_10000[[#This Row],[Platform]])</f>
        <v>Jumia</v>
      </c>
      <c r="P2458" t="str">
        <f>IF(E2458="Souq","sq",IF(E2458="Jumia","Jum",E2458))</f>
        <v>Jum</v>
      </c>
      <c r="Q2458">
        <f>VLOOKUP(ecommerce_10000[[#This Row],[City]],F:I,4,FALSE)</f>
        <v>3665.44</v>
      </c>
      <c r="R2458" s="1">
        <f>SUMIF(C:C,ecommerce_10000[[#This Row],[Category]],I:I)</f>
        <v>91504159.730000004</v>
      </c>
      <c r="S2458" s="1">
        <f>SUMIFS(I:I,C:C,C2458)</f>
        <v>91504159.730000004</v>
      </c>
      <c r="T2458" s="1" t="str">
        <f>INDEX(F:F,MATCH(ecommerce_10000[[#This Row],[TotalAmount]],I:I,0))</f>
        <v>Dubai</v>
      </c>
    </row>
    <row r="2459" spans="1:20" x14ac:dyDescent="0.3">
      <c r="A2459" s="1" t="s">
        <v>2503</v>
      </c>
      <c r="B2459" s="1" t="s">
        <v>35</v>
      </c>
      <c r="C2459" s="1" t="s">
        <v>14</v>
      </c>
      <c r="D2459" s="1" t="s">
        <v>36</v>
      </c>
      <c r="E2459" s="1" t="s">
        <v>22</v>
      </c>
      <c r="F2459" s="1" t="s">
        <v>17</v>
      </c>
      <c r="G2459">
        <v>7683.67</v>
      </c>
      <c r="H2459">
        <v>2</v>
      </c>
      <c r="I2459">
        <v>15367.34</v>
      </c>
      <c r="J2459">
        <v>4.5999999999999996</v>
      </c>
      <c r="K2459">
        <v>1780</v>
      </c>
      <c r="L2459" s="2">
        <v>45602</v>
      </c>
      <c r="O2459" t="str">
        <f>IF(ecommerce_10000[[#This Row],[Platform]]="Souq","sq",ecommerce_10000[[#This Row],[Platform]])</f>
        <v>Jumia</v>
      </c>
      <c r="P2459" t="str">
        <f>IF(E2459="Souq","sq",IF(E2459="Jumia","Jum",E2459))</f>
        <v>Jum</v>
      </c>
      <c r="Q2459">
        <f>VLOOKUP(ecommerce_10000[[#This Row],[City]],F:I,4,FALSE)</f>
        <v>16284.02</v>
      </c>
      <c r="R2459" s="1">
        <f>SUMIF(C:C,ecommerce_10000[[#This Row],[Category]],I:I)</f>
        <v>92327183.770000085</v>
      </c>
      <c r="S2459" s="1">
        <f>SUMIFS(I:I,C:C,C2459)</f>
        <v>92327183.770000085</v>
      </c>
      <c r="T2459" s="1" t="str">
        <f>INDEX(F:F,MATCH(ecommerce_10000[[#This Row],[TotalAmount]],I:I,0))</f>
        <v>Cairo</v>
      </c>
    </row>
    <row r="2460" spans="1:20" x14ac:dyDescent="0.3">
      <c r="A2460" s="1" t="s">
        <v>2504</v>
      </c>
      <c r="B2460" s="1" t="s">
        <v>19</v>
      </c>
      <c r="C2460" s="1" t="s">
        <v>20</v>
      </c>
      <c r="D2460" s="1" t="s">
        <v>21</v>
      </c>
      <c r="E2460" s="1" t="s">
        <v>16</v>
      </c>
      <c r="F2460" s="1" t="s">
        <v>40</v>
      </c>
      <c r="G2460">
        <v>15772.07</v>
      </c>
      <c r="H2460">
        <v>4</v>
      </c>
      <c r="I2460">
        <v>63088.28</v>
      </c>
      <c r="J2460">
        <v>4.87</v>
      </c>
      <c r="K2460">
        <v>2546</v>
      </c>
      <c r="L2460" s="2">
        <v>45568</v>
      </c>
      <c r="O2460" t="str">
        <f>IF(ecommerce_10000[[#This Row],[Platform]]="Souq","sq",ecommerce_10000[[#This Row],[Platform]])</f>
        <v>sq</v>
      </c>
      <c r="P2460" t="str">
        <f>IF(E2460="Souq","sq",IF(E2460="Jumia","Jum",E2460))</f>
        <v>sq</v>
      </c>
      <c r="Q2460">
        <f>VLOOKUP(ecommerce_10000[[#This Row],[City]],F:I,4,FALSE)</f>
        <v>99349.3</v>
      </c>
      <c r="R2460" s="1">
        <f>SUMIF(C:C,ecommerce_10000[[#This Row],[Category]],I:I)</f>
        <v>91504159.730000004</v>
      </c>
      <c r="S2460" s="1">
        <f>SUMIFS(I:I,C:C,C2460)</f>
        <v>91504159.730000004</v>
      </c>
      <c r="T2460" s="1" t="str">
        <f>INDEX(F:F,MATCH(ecommerce_10000[[#This Row],[TotalAmount]],I:I,0))</f>
        <v>Riyadh</v>
      </c>
    </row>
    <row r="2461" spans="1:20" x14ac:dyDescent="0.3">
      <c r="A2461" s="1" t="s">
        <v>2505</v>
      </c>
      <c r="B2461" s="1" t="s">
        <v>43</v>
      </c>
      <c r="C2461" s="1" t="s">
        <v>44</v>
      </c>
      <c r="D2461" s="1" t="s">
        <v>45</v>
      </c>
      <c r="E2461" s="1" t="s">
        <v>16</v>
      </c>
      <c r="F2461" s="1" t="s">
        <v>33</v>
      </c>
      <c r="G2461">
        <v>7210.57</v>
      </c>
      <c r="H2461">
        <v>5</v>
      </c>
      <c r="I2461">
        <v>36052.85</v>
      </c>
      <c r="J2461">
        <v>1.5</v>
      </c>
      <c r="K2461">
        <v>691</v>
      </c>
      <c r="L2461" s="2">
        <v>45296</v>
      </c>
      <c r="O2461" t="str">
        <f>IF(ecommerce_10000[[#This Row],[Platform]]="Souq","sq",ecommerce_10000[[#This Row],[Platform]])</f>
        <v>sq</v>
      </c>
      <c r="P2461" t="str">
        <f>IF(E2461="Souq","sq",IF(E2461="Jumia","Jum",E2461))</f>
        <v>sq</v>
      </c>
      <c r="Q2461">
        <f>VLOOKUP(ecommerce_10000[[#This Row],[City]],F:I,4,FALSE)</f>
        <v>3665.44</v>
      </c>
      <c r="R2461" s="1">
        <f>SUMIF(C:C,ecommerce_10000[[#This Row],[Category]],I:I)</f>
        <v>31420413.200000018</v>
      </c>
      <c r="S2461" s="1">
        <f>SUMIFS(I:I,C:C,C2461)</f>
        <v>31420413.200000018</v>
      </c>
      <c r="T2461" s="1" t="str">
        <f>INDEX(F:F,MATCH(ecommerce_10000[[#This Row],[TotalAmount]],I:I,0))</f>
        <v>Dubai</v>
      </c>
    </row>
    <row r="2462" spans="1:20" x14ac:dyDescent="0.3">
      <c r="A2462" s="1" t="s">
        <v>2506</v>
      </c>
      <c r="B2462" s="1" t="s">
        <v>38</v>
      </c>
      <c r="C2462" s="1" t="s">
        <v>20</v>
      </c>
      <c r="D2462" s="1" t="s">
        <v>39</v>
      </c>
      <c r="E2462" s="1" t="s">
        <v>22</v>
      </c>
      <c r="F2462" s="1" t="s">
        <v>62</v>
      </c>
      <c r="G2462">
        <v>10739.02</v>
      </c>
      <c r="H2462">
        <v>3</v>
      </c>
      <c r="I2462">
        <v>32217.06</v>
      </c>
      <c r="J2462">
        <v>3.04</v>
      </c>
      <c r="K2462">
        <v>4642</v>
      </c>
      <c r="L2462" s="2">
        <v>45646</v>
      </c>
      <c r="O2462" t="str">
        <f>IF(ecommerce_10000[[#This Row],[Platform]]="Souq","sq",ecommerce_10000[[#This Row],[Platform]])</f>
        <v>Jumia</v>
      </c>
      <c r="P2462" t="str">
        <f>IF(E2462="Souq","sq",IF(E2462="Jumia","Jum",E2462))</f>
        <v>Jum</v>
      </c>
      <c r="Q2462">
        <f>VLOOKUP(ecommerce_10000[[#This Row],[City]],F:I,4,FALSE)</f>
        <v>27872.98</v>
      </c>
      <c r="R2462" s="1">
        <f>SUMIF(C:C,ecommerce_10000[[#This Row],[Category]],I:I)</f>
        <v>91504159.730000004</v>
      </c>
      <c r="S2462" s="1">
        <f>SUMIFS(I:I,C:C,C2462)</f>
        <v>91504159.730000004</v>
      </c>
      <c r="T2462" s="1" t="str">
        <f>INDEX(F:F,MATCH(ecommerce_10000[[#This Row],[TotalAmount]],I:I,0))</f>
        <v>Giza</v>
      </c>
    </row>
    <row r="2463" spans="1:20" x14ac:dyDescent="0.3">
      <c r="A2463" s="1" t="s">
        <v>2507</v>
      </c>
      <c r="B2463" s="1" t="s">
        <v>19</v>
      </c>
      <c r="C2463" s="1" t="s">
        <v>20</v>
      </c>
      <c r="D2463" s="1" t="s">
        <v>21</v>
      </c>
      <c r="E2463" s="1" t="s">
        <v>22</v>
      </c>
      <c r="F2463" s="1" t="s">
        <v>23</v>
      </c>
      <c r="G2463">
        <v>3058.91</v>
      </c>
      <c r="H2463">
        <v>5</v>
      </c>
      <c r="I2463">
        <v>15294.55</v>
      </c>
      <c r="J2463">
        <v>2.83</v>
      </c>
      <c r="K2463">
        <v>1941</v>
      </c>
      <c r="L2463" s="2">
        <v>45301</v>
      </c>
      <c r="O2463" t="str">
        <f>IF(ecommerce_10000[[#This Row],[Platform]]="Souq","sq",ecommerce_10000[[#This Row],[Platform]])</f>
        <v>Jumia</v>
      </c>
      <c r="P2463" t="str">
        <f>IF(E2463="Souq","sq",IF(E2463="Jumia","Jum",E2463))</f>
        <v>Jum</v>
      </c>
      <c r="Q2463">
        <f>VLOOKUP(ecommerce_10000[[#This Row],[City]],F:I,4,FALSE)</f>
        <v>13290.4</v>
      </c>
      <c r="R2463" s="1">
        <f>SUMIF(C:C,ecommerce_10000[[#This Row],[Category]],I:I)</f>
        <v>91504159.730000004</v>
      </c>
      <c r="S2463" s="1">
        <f>SUMIFS(I:I,C:C,C2463)</f>
        <v>91504159.730000004</v>
      </c>
      <c r="T2463" s="1" t="str">
        <f>INDEX(F:F,MATCH(ecommerce_10000[[#This Row],[TotalAmount]],I:I,0))</f>
        <v>Alexandria</v>
      </c>
    </row>
    <row r="2464" spans="1:20" x14ac:dyDescent="0.3">
      <c r="A2464" s="1" t="s">
        <v>2508</v>
      </c>
      <c r="B2464" s="1" t="s">
        <v>30</v>
      </c>
      <c r="C2464" s="1" t="s">
        <v>31</v>
      </c>
      <c r="D2464" s="1" t="s">
        <v>32</v>
      </c>
      <c r="E2464" s="1" t="s">
        <v>16</v>
      </c>
      <c r="F2464" s="1" t="s">
        <v>40</v>
      </c>
      <c r="G2464">
        <v>11634.85</v>
      </c>
      <c r="H2464">
        <v>3</v>
      </c>
      <c r="I2464">
        <v>34904.550000000003</v>
      </c>
      <c r="J2464">
        <v>1.65</v>
      </c>
      <c r="K2464">
        <v>2254</v>
      </c>
      <c r="L2464" s="2">
        <v>45363</v>
      </c>
      <c r="O2464" t="str">
        <f>IF(ecommerce_10000[[#This Row],[Platform]]="Souq","sq",ecommerce_10000[[#This Row],[Platform]])</f>
        <v>sq</v>
      </c>
      <c r="P2464" t="str">
        <f>IF(E2464="Souq","sq",IF(E2464="Jumia","Jum",E2464))</f>
        <v>sq</v>
      </c>
      <c r="Q2464">
        <f>VLOOKUP(ecommerce_10000[[#This Row],[City]],F:I,4,FALSE)</f>
        <v>99349.3</v>
      </c>
      <c r="R2464" s="1">
        <f>SUMIF(C:C,ecommerce_10000[[#This Row],[Category]],I:I)</f>
        <v>57542997.559999913</v>
      </c>
      <c r="S2464" s="1">
        <f>SUMIFS(I:I,C:C,C2464)</f>
        <v>57542997.559999913</v>
      </c>
      <c r="T2464" s="1" t="str">
        <f>INDEX(F:F,MATCH(ecommerce_10000[[#This Row],[TotalAmount]],I:I,0))</f>
        <v>Riyadh</v>
      </c>
    </row>
    <row r="2465" spans="1:20" x14ac:dyDescent="0.3">
      <c r="A2465" s="1" t="s">
        <v>2509</v>
      </c>
      <c r="B2465" s="1" t="s">
        <v>43</v>
      </c>
      <c r="C2465" s="1" t="s">
        <v>44</v>
      </c>
      <c r="D2465" s="1" t="s">
        <v>45</v>
      </c>
      <c r="E2465" s="1" t="s">
        <v>47</v>
      </c>
      <c r="F2465" s="1" t="s">
        <v>40</v>
      </c>
      <c r="G2465">
        <v>9830.0400000000009</v>
      </c>
      <c r="H2465">
        <v>1</v>
      </c>
      <c r="I2465">
        <v>9830.0400000000009</v>
      </c>
      <c r="J2465">
        <v>4.8899999999999997</v>
      </c>
      <c r="K2465">
        <v>4492</v>
      </c>
      <c r="L2465" s="2">
        <v>45549</v>
      </c>
      <c r="O2465" t="str">
        <f>IF(ecommerce_10000[[#This Row],[Platform]]="Souq","sq",ecommerce_10000[[#This Row],[Platform]])</f>
        <v>Amazon</v>
      </c>
      <c r="P2465" t="str">
        <f>IF(E2465="Souq","sq",IF(E2465="Jumia","Jum",E2465))</f>
        <v>Amazon</v>
      </c>
      <c r="Q2465">
        <f>VLOOKUP(ecommerce_10000[[#This Row],[City]],F:I,4,FALSE)</f>
        <v>99349.3</v>
      </c>
      <c r="R2465" s="1">
        <f>SUMIF(C:C,ecommerce_10000[[#This Row],[Category]],I:I)</f>
        <v>31420413.200000018</v>
      </c>
      <c r="S2465" s="1">
        <f>SUMIFS(I:I,C:C,C2465)</f>
        <v>31420413.200000018</v>
      </c>
      <c r="T2465" s="1" t="str">
        <f>INDEX(F:F,MATCH(ecommerce_10000[[#This Row],[TotalAmount]],I:I,0))</f>
        <v>Riyadh</v>
      </c>
    </row>
    <row r="2466" spans="1:20" x14ac:dyDescent="0.3">
      <c r="A2466" s="1" t="s">
        <v>2510</v>
      </c>
      <c r="B2466" s="1" t="s">
        <v>25</v>
      </c>
      <c r="C2466" s="1" t="s">
        <v>26</v>
      </c>
      <c r="D2466" s="1" t="s">
        <v>27</v>
      </c>
      <c r="E2466" s="1" t="s">
        <v>22</v>
      </c>
      <c r="F2466" s="1" t="s">
        <v>40</v>
      </c>
      <c r="G2466">
        <v>11087.4</v>
      </c>
      <c r="H2466">
        <v>1</v>
      </c>
      <c r="I2466">
        <v>11087.4</v>
      </c>
      <c r="J2466">
        <v>4.51</v>
      </c>
      <c r="K2466">
        <v>1703</v>
      </c>
      <c r="L2466" s="2">
        <v>45596</v>
      </c>
      <c r="O2466" t="str">
        <f>IF(ecommerce_10000[[#This Row],[Platform]]="Souq","sq",ecommerce_10000[[#This Row],[Platform]])</f>
        <v>Jumia</v>
      </c>
      <c r="P2466" t="str">
        <f>IF(E2466="Souq","sq",IF(E2466="Jumia","Jum",E2466))</f>
        <v>Jum</v>
      </c>
      <c r="Q2466">
        <f>VLOOKUP(ecommerce_10000[[#This Row],[City]],F:I,4,FALSE)</f>
        <v>99349.3</v>
      </c>
      <c r="R2466" s="1">
        <f>SUMIF(C:C,ecommerce_10000[[#This Row],[Category]],I:I)</f>
        <v>29200970.130000021</v>
      </c>
      <c r="S2466" s="1">
        <f>SUMIFS(I:I,C:C,C2466)</f>
        <v>29200970.130000021</v>
      </c>
      <c r="T2466" s="1" t="str">
        <f>INDEX(F:F,MATCH(ecommerce_10000[[#This Row],[TotalAmount]],I:I,0))</f>
        <v>Riyadh</v>
      </c>
    </row>
    <row r="2467" spans="1:20" x14ac:dyDescent="0.3">
      <c r="A2467" s="1" t="s">
        <v>2511</v>
      </c>
      <c r="B2467" s="1" t="s">
        <v>65</v>
      </c>
      <c r="C2467" s="1" t="s">
        <v>20</v>
      </c>
      <c r="D2467" s="1" t="s">
        <v>66</v>
      </c>
      <c r="E2467" s="1" t="s">
        <v>22</v>
      </c>
      <c r="F2467" s="1" t="s">
        <v>23</v>
      </c>
      <c r="G2467">
        <v>12738.42</v>
      </c>
      <c r="H2467">
        <v>5</v>
      </c>
      <c r="I2467">
        <v>63692.1</v>
      </c>
      <c r="J2467">
        <v>1.29</v>
      </c>
      <c r="K2467">
        <v>4044</v>
      </c>
      <c r="L2467" s="2">
        <v>45478</v>
      </c>
      <c r="O2467" t="str">
        <f>IF(ecommerce_10000[[#This Row],[Platform]]="Souq","sq",ecommerce_10000[[#This Row],[Platform]])</f>
        <v>Jumia</v>
      </c>
      <c r="P2467" t="str">
        <f>IF(E2467="Souq","sq",IF(E2467="Jumia","Jum",E2467))</f>
        <v>Jum</v>
      </c>
      <c r="Q2467">
        <f>VLOOKUP(ecommerce_10000[[#This Row],[City]],F:I,4,FALSE)</f>
        <v>13290.4</v>
      </c>
      <c r="R2467" s="1">
        <f>SUMIF(C:C,ecommerce_10000[[#This Row],[Category]],I:I)</f>
        <v>91504159.730000004</v>
      </c>
      <c r="S2467" s="1">
        <f>SUMIFS(I:I,C:C,C2467)</f>
        <v>91504159.730000004</v>
      </c>
      <c r="T2467" s="1" t="str">
        <f>INDEX(F:F,MATCH(ecommerce_10000[[#This Row],[TotalAmount]],I:I,0))</f>
        <v>Alexandria</v>
      </c>
    </row>
    <row r="2468" spans="1:20" x14ac:dyDescent="0.3">
      <c r="A2468" s="1" t="s">
        <v>2512</v>
      </c>
      <c r="B2468" s="1" t="s">
        <v>65</v>
      </c>
      <c r="C2468" s="1" t="s">
        <v>20</v>
      </c>
      <c r="D2468" s="1" t="s">
        <v>66</v>
      </c>
      <c r="E2468" s="1" t="s">
        <v>16</v>
      </c>
      <c r="F2468" s="1" t="s">
        <v>62</v>
      </c>
      <c r="G2468">
        <v>8964.5400000000009</v>
      </c>
      <c r="H2468">
        <v>3</v>
      </c>
      <c r="I2468">
        <v>26893.62</v>
      </c>
      <c r="J2468">
        <v>2.54</v>
      </c>
      <c r="K2468">
        <v>3944</v>
      </c>
      <c r="L2468" s="2">
        <v>45359</v>
      </c>
      <c r="O2468" t="str">
        <f>IF(ecommerce_10000[[#This Row],[Platform]]="Souq","sq",ecommerce_10000[[#This Row],[Platform]])</f>
        <v>sq</v>
      </c>
      <c r="P2468" t="str">
        <f>IF(E2468="Souq","sq",IF(E2468="Jumia","Jum",E2468))</f>
        <v>sq</v>
      </c>
      <c r="Q2468">
        <f>VLOOKUP(ecommerce_10000[[#This Row],[City]],F:I,4,FALSE)</f>
        <v>27872.98</v>
      </c>
      <c r="R2468" s="1">
        <f>SUMIF(C:C,ecommerce_10000[[#This Row],[Category]],I:I)</f>
        <v>91504159.730000004</v>
      </c>
      <c r="S2468" s="1">
        <f>SUMIFS(I:I,C:C,C2468)</f>
        <v>91504159.730000004</v>
      </c>
      <c r="T2468" s="1" t="str">
        <f>INDEX(F:F,MATCH(ecommerce_10000[[#This Row],[TotalAmount]],I:I,0))</f>
        <v>Giza</v>
      </c>
    </row>
    <row r="2469" spans="1:20" x14ac:dyDescent="0.3">
      <c r="A2469" s="1" t="s">
        <v>2513</v>
      </c>
      <c r="B2469" s="1" t="s">
        <v>30</v>
      </c>
      <c r="C2469" s="1" t="s">
        <v>31</v>
      </c>
      <c r="D2469" s="1" t="s">
        <v>32</v>
      </c>
      <c r="E2469" s="1" t="s">
        <v>22</v>
      </c>
      <c r="F2469" s="1" t="s">
        <v>28</v>
      </c>
      <c r="G2469">
        <v>14995.78</v>
      </c>
      <c r="H2469">
        <v>4</v>
      </c>
      <c r="I2469">
        <v>59983.12</v>
      </c>
      <c r="J2469">
        <v>1.67</v>
      </c>
      <c r="K2469">
        <v>1515</v>
      </c>
      <c r="L2469" s="2">
        <v>45306</v>
      </c>
      <c r="O2469" t="str">
        <f>IF(ecommerce_10000[[#This Row],[Platform]]="Souq","sq",ecommerce_10000[[#This Row],[Platform]])</f>
        <v>Jumia</v>
      </c>
      <c r="P2469" t="str">
        <f>IF(E2469="Souq","sq",IF(E2469="Jumia","Jum",E2469))</f>
        <v>Jum</v>
      </c>
      <c r="Q2469">
        <f>VLOOKUP(ecommerce_10000[[#This Row],[City]],F:I,4,FALSE)</f>
        <v>26648.76</v>
      </c>
      <c r="R2469" s="1">
        <f>SUMIF(C:C,ecommerce_10000[[#This Row],[Category]],I:I)</f>
        <v>57542997.559999913</v>
      </c>
      <c r="S2469" s="1">
        <f>SUMIFS(I:I,C:C,C2469)</f>
        <v>57542997.559999913</v>
      </c>
      <c r="T2469" s="1" t="str">
        <f>INDEX(F:F,MATCH(ecommerce_10000[[#This Row],[TotalAmount]],I:I,0))</f>
        <v>Casablanca</v>
      </c>
    </row>
    <row r="2470" spans="1:20" x14ac:dyDescent="0.3">
      <c r="A2470" s="1" t="s">
        <v>2514</v>
      </c>
      <c r="B2470" s="1" t="s">
        <v>35</v>
      </c>
      <c r="C2470" s="1" t="s">
        <v>14</v>
      </c>
      <c r="D2470" s="1" t="s">
        <v>36</v>
      </c>
      <c r="E2470" s="1" t="s">
        <v>22</v>
      </c>
      <c r="F2470" s="1" t="s">
        <v>23</v>
      </c>
      <c r="G2470">
        <v>7563.4</v>
      </c>
      <c r="H2470">
        <v>1</v>
      </c>
      <c r="I2470">
        <v>7563.4</v>
      </c>
      <c r="J2470">
        <v>3.2</v>
      </c>
      <c r="K2470">
        <v>1116</v>
      </c>
      <c r="L2470" s="2">
        <v>45370</v>
      </c>
      <c r="O2470" t="str">
        <f>IF(ecommerce_10000[[#This Row],[Platform]]="Souq","sq",ecommerce_10000[[#This Row],[Platform]])</f>
        <v>Jumia</v>
      </c>
      <c r="P2470" t="str">
        <f>IF(E2470="Souq","sq",IF(E2470="Jumia","Jum",E2470))</f>
        <v>Jum</v>
      </c>
      <c r="Q2470">
        <f>VLOOKUP(ecommerce_10000[[#This Row],[City]],F:I,4,FALSE)</f>
        <v>13290.4</v>
      </c>
      <c r="R2470" s="1">
        <f>SUMIF(C:C,ecommerce_10000[[#This Row],[Category]],I:I)</f>
        <v>92327183.770000085</v>
      </c>
      <c r="S2470" s="1">
        <f>SUMIFS(I:I,C:C,C2470)</f>
        <v>92327183.770000085</v>
      </c>
      <c r="T2470" s="1" t="str">
        <f>INDEX(F:F,MATCH(ecommerce_10000[[#This Row],[TotalAmount]],I:I,0))</f>
        <v>Alexandria</v>
      </c>
    </row>
    <row r="2471" spans="1:20" x14ac:dyDescent="0.3">
      <c r="A2471" s="1" t="s">
        <v>2515</v>
      </c>
      <c r="B2471" s="1" t="s">
        <v>53</v>
      </c>
      <c r="C2471" s="1" t="s">
        <v>31</v>
      </c>
      <c r="D2471" s="1" t="s">
        <v>54</v>
      </c>
      <c r="E2471" s="1" t="s">
        <v>47</v>
      </c>
      <c r="F2471" s="1" t="s">
        <v>23</v>
      </c>
      <c r="G2471">
        <v>2627.27</v>
      </c>
      <c r="H2471">
        <v>1</v>
      </c>
      <c r="I2471">
        <v>2627.27</v>
      </c>
      <c r="J2471">
        <v>3.67</v>
      </c>
      <c r="K2471">
        <v>2903</v>
      </c>
      <c r="L2471" s="2">
        <v>45339</v>
      </c>
      <c r="O2471" t="str">
        <f>IF(ecommerce_10000[[#This Row],[Platform]]="Souq","sq",ecommerce_10000[[#This Row],[Platform]])</f>
        <v>Amazon</v>
      </c>
      <c r="P2471" t="str">
        <f>IF(E2471="Souq","sq",IF(E2471="Jumia","Jum",E2471))</f>
        <v>Amazon</v>
      </c>
      <c r="Q2471">
        <f>VLOOKUP(ecommerce_10000[[#This Row],[City]],F:I,4,FALSE)</f>
        <v>13290.4</v>
      </c>
      <c r="R2471" s="1">
        <f>SUMIF(C:C,ecommerce_10000[[#This Row],[Category]],I:I)</f>
        <v>57542997.559999913</v>
      </c>
      <c r="S2471" s="1">
        <f>SUMIFS(I:I,C:C,C2471)</f>
        <v>57542997.559999913</v>
      </c>
      <c r="T2471" s="1" t="str">
        <f>INDEX(F:F,MATCH(ecommerce_10000[[#This Row],[TotalAmount]],I:I,0))</f>
        <v>Alexandria</v>
      </c>
    </row>
    <row r="2472" spans="1:20" x14ac:dyDescent="0.3">
      <c r="A2472" s="1" t="s">
        <v>2516</v>
      </c>
      <c r="B2472" s="1" t="s">
        <v>30</v>
      </c>
      <c r="C2472" s="1" t="s">
        <v>31</v>
      </c>
      <c r="D2472" s="1" t="s">
        <v>32</v>
      </c>
      <c r="E2472" s="1" t="s">
        <v>16</v>
      </c>
      <c r="F2472" s="1" t="s">
        <v>40</v>
      </c>
      <c r="G2472">
        <v>12850.01</v>
      </c>
      <c r="H2472">
        <v>3</v>
      </c>
      <c r="I2472">
        <v>38550.03</v>
      </c>
      <c r="J2472">
        <v>3.66</v>
      </c>
      <c r="K2472">
        <v>2049</v>
      </c>
      <c r="L2472" s="2">
        <v>45436</v>
      </c>
      <c r="O2472" t="str">
        <f>IF(ecommerce_10000[[#This Row],[Platform]]="Souq","sq",ecommerce_10000[[#This Row],[Platform]])</f>
        <v>sq</v>
      </c>
      <c r="P2472" t="str">
        <f>IF(E2472="Souq","sq",IF(E2472="Jumia","Jum",E2472))</f>
        <v>sq</v>
      </c>
      <c r="Q2472">
        <f>VLOOKUP(ecommerce_10000[[#This Row],[City]],F:I,4,FALSE)</f>
        <v>99349.3</v>
      </c>
      <c r="R2472" s="1">
        <f>SUMIF(C:C,ecommerce_10000[[#This Row],[Category]],I:I)</f>
        <v>57542997.559999913</v>
      </c>
      <c r="S2472" s="1">
        <f>SUMIFS(I:I,C:C,C2472)</f>
        <v>57542997.559999913</v>
      </c>
      <c r="T2472" s="1" t="str">
        <f>INDEX(F:F,MATCH(ecommerce_10000[[#This Row],[TotalAmount]],I:I,0))</f>
        <v>Riyadh</v>
      </c>
    </row>
    <row r="2473" spans="1:20" x14ac:dyDescent="0.3">
      <c r="A2473" s="1" t="s">
        <v>2517</v>
      </c>
      <c r="B2473" s="1" t="s">
        <v>35</v>
      </c>
      <c r="C2473" s="1" t="s">
        <v>14</v>
      </c>
      <c r="D2473" s="1" t="s">
        <v>36</v>
      </c>
      <c r="E2473" s="1" t="s">
        <v>22</v>
      </c>
      <c r="F2473" s="1" t="s">
        <v>40</v>
      </c>
      <c r="G2473">
        <v>7319</v>
      </c>
      <c r="H2473">
        <v>4</v>
      </c>
      <c r="I2473">
        <v>29276</v>
      </c>
      <c r="J2473">
        <v>3.8</v>
      </c>
      <c r="K2473">
        <v>4144</v>
      </c>
      <c r="L2473" s="2">
        <v>45433</v>
      </c>
      <c r="O2473" t="str">
        <f>IF(ecommerce_10000[[#This Row],[Platform]]="Souq","sq",ecommerce_10000[[#This Row],[Platform]])</f>
        <v>Jumia</v>
      </c>
      <c r="P2473" t="str">
        <f>IF(E2473="Souq","sq",IF(E2473="Jumia","Jum",E2473))</f>
        <v>Jum</v>
      </c>
      <c r="Q2473">
        <f>VLOOKUP(ecommerce_10000[[#This Row],[City]],F:I,4,FALSE)</f>
        <v>99349.3</v>
      </c>
      <c r="R2473" s="1">
        <f>SUMIF(C:C,ecommerce_10000[[#This Row],[Category]],I:I)</f>
        <v>92327183.770000085</v>
      </c>
      <c r="S2473" s="1">
        <f>SUMIFS(I:I,C:C,C2473)</f>
        <v>92327183.770000085</v>
      </c>
      <c r="T2473" s="1" t="str">
        <f>INDEX(F:F,MATCH(ecommerce_10000[[#This Row],[TotalAmount]],I:I,0))</f>
        <v>Riyadh</v>
      </c>
    </row>
    <row r="2474" spans="1:20" x14ac:dyDescent="0.3">
      <c r="A2474" s="1" t="s">
        <v>2518</v>
      </c>
      <c r="B2474" s="1" t="s">
        <v>13</v>
      </c>
      <c r="C2474" s="1" t="s">
        <v>14</v>
      </c>
      <c r="D2474" s="1" t="s">
        <v>15</v>
      </c>
      <c r="E2474" s="1" t="s">
        <v>22</v>
      </c>
      <c r="F2474" s="1" t="s">
        <v>33</v>
      </c>
      <c r="G2474">
        <v>7592.99</v>
      </c>
      <c r="H2474">
        <v>2</v>
      </c>
      <c r="I2474">
        <v>15185.98</v>
      </c>
      <c r="J2474">
        <v>4.49</v>
      </c>
      <c r="K2474">
        <v>3094</v>
      </c>
      <c r="L2474" s="2">
        <v>45374</v>
      </c>
      <c r="O2474" t="str">
        <f>IF(ecommerce_10000[[#This Row],[Platform]]="Souq","sq",ecommerce_10000[[#This Row],[Platform]])</f>
        <v>Jumia</v>
      </c>
      <c r="P2474" t="str">
        <f>IF(E2474="Souq","sq",IF(E2474="Jumia","Jum",E2474))</f>
        <v>Jum</v>
      </c>
      <c r="Q2474">
        <f>VLOOKUP(ecommerce_10000[[#This Row],[City]],F:I,4,FALSE)</f>
        <v>3665.44</v>
      </c>
      <c r="R2474" s="1">
        <f>SUMIF(C:C,ecommerce_10000[[#This Row],[Category]],I:I)</f>
        <v>92327183.770000085</v>
      </c>
      <c r="S2474" s="1">
        <f>SUMIFS(I:I,C:C,C2474)</f>
        <v>92327183.770000085</v>
      </c>
      <c r="T2474" s="1" t="str">
        <f>INDEX(F:F,MATCH(ecommerce_10000[[#This Row],[TotalAmount]],I:I,0))</f>
        <v>Dubai</v>
      </c>
    </row>
    <row r="2475" spans="1:20" x14ac:dyDescent="0.3">
      <c r="A2475" s="1" t="s">
        <v>2519</v>
      </c>
      <c r="B2475" s="1" t="s">
        <v>25</v>
      </c>
      <c r="C2475" s="1" t="s">
        <v>26</v>
      </c>
      <c r="D2475" s="1" t="s">
        <v>27</v>
      </c>
      <c r="E2475" s="1" t="s">
        <v>16</v>
      </c>
      <c r="F2475" s="1" t="s">
        <v>40</v>
      </c>
      <c r="G2475">
        <v>1696.65</v>
      </c>
      <c r="H2475">
        <v>3</v>
      </c>
      <c r="I2475">
        <v>5089.95</v>
      </c>
      <c r="J2475">
        <v>4.71</v>
      </c>
      <c r="K2475">
        <v>2485</v>
      </c>
      <c r="L2475" s="2">
        <v>45360</v>
      </c>
      <c r="O2475" t="str">
        <f>IF(ecommerce_10000[[#This Row],[Platform]]="Souq","sq",ecommerce_10000[[#This Row],[Platform]])</f>
        <v>sq</v>
      </c>
      <c r="P2475" t="str">
        <f>IF(E2475="Souq","sq",IF(E2475="Jumia","Jum",E2475))</f>
        <v>sq</v>
      </c>
      <c r="Q2475">
        <f>VLOOKUP(ecommerce_10000[[#This Row],[City]],F:I,4,FALSE)</f>
        <v>99349.3</v>
      </c>
      <c r="R2475" s="1">
        <f>SUMIF(C:C,ecommerce_10000[[#This Row],[Category]],I:I)</f>
        <v>29200970.130000021</v>
      </c>
      <c r="S2475" s="1">
        <f>SUMIFS(I:I,C:C,C2475)</f>
        <v>29200970.130000021</v>
      </c>
      <c r="T2475" s="1" t="str">
        <f>INDEX(F:F,MATCH(ecommerce_10000[[#This Row],[TotalAmount]],I:I,0))</f>
        <v>Riyadh</v>
      </c>
    </row>
    <row r="2476" spans="1:20" x14ac:dyDescent="0.3">
      <c r="A2476" s="1" t="s">
        <v>2520</v>
      </c>
      <c r="B2476" s="1" t="s">
        <v>43</v>
      </c>
      <c r="C2476" s="1" t="s">
        <v>44</v>
      </c>
      <c r="D2476" s="1" t="s">
        <v>45</v>
      </c>
      <c r="E2476" s="1" t="s">
        <v>47</v>
      </c>
      <c r="F2476" s="1" t="s">
        <v>28</v>
      </c>
      <c r="G2476">
        <v>2597.4699999999998</v>
      </c>
      <c r="H2476">
        <v>2</v>
      </c>
      <c r="I2476">
        <v>5194.9399999999996</v>
      </c>
      <c r="J2476">
        <v>4.8</v>
      </c>
      <c r="K2476">
        <v>3589</v>
      </c>
      <c r="L2476" s="2">
        <v>45464</v>
      </c>
      <c r="O2476" t="str">
        <f>IF(ecommerce_10000[[#This Row],[Platform]]="Souq","sq",ecommerce_10000[[#This Row],[Platform]])</f>
        <v>Amazon</v>
      </c>
      <c r="P2476" t="str">
        <f>IF(E2476="Souq","sq",IF(E2476="Jumia","Jum",E2476))</f>
        <v>Amazon</v>
      </c>
      <c r="Q2476">
        <f>VLOOKUP(ecommerce_10000[[#This Row],[City]],F:I,4,FALSE)</f>
        <v>26648.76</v>
      </c>
      <c r="R2476" s="1">
        <f>SUMIF(C:C,ecommerce_10000[[#This Row],[Category]],I:I)</f>
        <v>31420413.200000018</v>
      </c>
      <c r="S2476" s="1">
        <f>SUMIFS(I:I,C:C,C2476)</f>
        <v>31420413.200000018</v>
      </c>
      <c r="T2476" s="1" t="str">
        <f>INDEX(F:F,MATCH(ecommerce_10000[[#This Row],[TotalAmount]],I:I,0))</f>
        <v>Casablanca</v>
      </c>
    </row>
    <row r="2477" spans="1:20" x14ac:dyDescent="0.3">
      <c r="A2477" s="1" t="s">
        <v>2521</v>
      </c>
      <c r="B2477" s="1" t="s">
        <v>49</v>
      </c>
      <c r="C2477" s="1" t="s">
        <v>14</v>
      </c>
      <c r="D2477" s="1" t="s">
        <v>50</v>
      </c>
      <c r="E2477" s="1" t="s">
        <v>22</v>
      </c>
      <c r="F2477" s="1" t="s">
        <v>28</v>
      </c>
      <c r="G2477">
        <v>6744.47</v>
      </c>
      <c r="H2477">
        <v>3</v>
      </c>
      <c r="I2477">
        <v>20233.41</v>
      </c>
      <c r="J2477">
        <v>2.2599999999999998</v>
      </c>
      <c r="K2477">
        <v>358</v>
      </c>
      <c r="L2477" s="2">
        <v>45326</v>
      </c>
      <c r="O2477" t="str">
        <f>IF(ecommerce_10000[[#This Row],[Platform]]="Souq","sq",ecommerce_10000[[#This Row],[Platform]])</f>
        <v>Jumia</v>
      </c>
      <c r="P2477" t="str">
        <f>IF(E2477="Souq","sq",IF(E2477="Jumia","Jum",E2477))</f>
        <v>Jum</v>
      </c>
      <c r="Q2477">
        <f>VLOOKUP(ecommerce_10000[[#This Row],[City]],F:I,4,FALSE)</f>
        <v>26648.76</v>
      </c>
      <c r="R2477" s="1">
        <f>SUMIF(C:C,ecommerce_10000[[#This Row],[Category]],I:I)</f>
        <v>92327183.770000085</v>
      </c>
      <c r="S2477" s="1">
        <f>SUMIFS(I:I,C:C,C2477)</f>
        <v>92327183.770000085</v>
      </c>
      <c r="T2477" s="1" t="str">
        <f>INDEX(F:F,MATCH(ecommerce_10000[[#This Row],[TotalAmount]],I:I,0))</f>
        <v>Casablanca</v>
      </c>
    </row>
    <row r="2478" spans="1:20" x14ac:dyDescent="0.3">
      <c r="A2478" s="1" t="s">
        <v>2522</v>
      </c>
      <c r="B2478" s="1" t="s">
        <v>38</v>
      </c>
      <c r="C2478" s="1" t="s">
        <v>20</v>
      </c>
      <c r="D2478" s="1" t="s">
        <v>39</v>
      </c>
      <c r="E2478" s="1" t="s">
        <v>47</v>
      </c>
      <c r="F2478" s="1" t="s">
        <v>40</v>
      </c>
      <c r="G2478">
        <v>18363.89</v>
      </c>
      <c r="H2478">
        <v>5</v>
      </c>
      <c r="I2478">
        <v>91819.45</v>
      </c>
      <c r="J2478">
        <v>1.63</v>
      </c>
      <c r="K2478">
        <v>1056</v>
      </c>
      <c r="L2478" s="2">
        <v>45328</v>
      </c>
      <c r="O2478" t="str">
        <f>IF(ecommerce_10000[[#This Row],[Platform]]="Souq","sq",ecommerce_10000[[#This Row],[Platform]])</f>
        <v>Amazon</v>
      </c>
      <c r="P2478" t="str">
        <f>IF(E2478="Souq","sq",IF(E2478="Jumia","Jum",E2478))</f>
        <v>Amazon</v>
      </c>
      <c r="Q2478">
        <f>VLOOKUP(ecommerce_10000[[#This Row],[City]],F:I,4,FALSE)</f>
        <v>99349.3</v>
      </c>
      <c r="R2478" s="1">
        <f>SUMIF(C:C,ecommerce_10000[[#This Row],[Category]],I:I)</f>
        <v>91504159.730000004</v>
      </c>
      <c r="S2478" s="1">
        <f>SUMIFS(I:I,C:C,C2478)</f>
        <v>91504159.730000004</v>
      </c>
      <c r="T2478" s="1" t="str">
        <f>INDEX(F:F,MATCH(ecommerce_10000[[#This Row],[TotalAmount]],I:I,0))</f>
        <v>Riyadh</v>
      </c>
    </row>
    <row r="2479" spans="1:20" x14ac:dyDescent="0.3">
      <c r="A2479" s="1" t="s">
        <v>2523</v>
      </c>
      <c r="B2479" s="1" t="s">
        <v>35</v>
      </c>
      <c r="C2479" s="1" t="s">
        <v>14</v>
      </c>
      <c r="D2479" s="1" t="s">
        <v>36</v>
      </c>
      <c r="E2479" s="1" t="s">
        <v>16</v>
      </c>
      <c r="F2479" s="1" t="s">
        <v>23</v>
      </c>
      <c r="G2479">
        <v>11882.45</v>
      </c>
      <c r="H2479">
        <v>4</v>
      </c>
      <c r="I2479">
        <v>47529.8</v>
      </c>
      <c r="J2479">
        <v>2.96</v>
      </c>
      <c r="K2479">
        <v>702</v>
      </c>
      <c r="L2479" s="2">
        <v>45539</v>
      </c>
      <c r="O2479" t="str">
        <f>IF(ecommerce_10000[[#This Row],[Platform]]="Souq","sq",ecommerce_10000[[#This Row],[Platform]])</f>
        <v>sq</v>
      </c>
      <c r="P2479" t="str">
        <f>IF(E2479="Souq","sq",IF(E2479="Jumia","Jum",E2479))</f>
        <v>sq</v>
      </c>
      <c r="Q2479">
        <f>VLOOKUP(ecommerce_10000[[#This Row],[City]],F:I,4,FALSE)</f>
        <v>13290.4</v>
      </c>
      <c r="R2479" s="1">
        <f>SUMIF(C:C,ecommerce_10000[[#This Row],[Category]],I:I)</f>
        <v>92327183.770000085</v>
      </c>
      <c r="S2479" s="1">
        <f>SUMIFS(I:I,C:C,C2479)</f>
        <v>92327183.770000085</v>
      </c>
      <c r="T2479" s="1" t="str">
        <f>INDEX(F:F,MATCH(ecommerce_10000[[#This Row],[TotalAmount]],I:I,0))</f>
        <v>Alexandria</v>
      </c>
    </row>
    <row r="2480" spans="1:20" x14ac:dyDescent="0.3">
      <c r="A2480" s="1" t="s">
        <v>2524</v>
      </c>
      <c r="B2480" s="1" t="s">
        <v>65</v>
      </c>
      <c r="C2480" s="1" t="s">
        <v>20</v>
      </c>
      <c r="D2480" s="1" t="s">
        <v>66</v>
      </c>
      <c r="E2480" s="1" t="s">
        <v>16</v>
      </c>
      <c r="F2480" s="1" t="s">
        <v>17</v>
      </c>
      <c r="G2480">
        <v>7330.23</v>
      </c>
      <c r="H2480">
        <v>2</v>
      </c>
      <c r="I2480">
        <v>14660.46</v>
      </c>
      <c r="J2480">
        <v>3.99</v>
      </c>
      <c r="K2480">
        <v>2139</v>
      </c>
      <c r="L2480" s="2">
        <v>45513</v>
      </c>
      <c r="O2480" t="str">
        <f>IF(ecommerce_10000[[#This Row],[Platform]]="Souq","sq",ecommerce_10000[[#This Row],[Platform]])</f>
        <v>sq</v>
      </c>
      <c r="P2480" t="str">
        <f>IF(E2480="Souq","sq",IF(E2480="Jumia","Jum",E2480))</f>
        <v>sq</v>
      </c>
      <c r="Q2480">
        <f>VLOOKUP(ecommerce_10000[[#This Row],[City]],F:I,4,FALSE)</f>
        <v>16284.02</v>
      </c>
      <c r="R2480" s="1">
        <f>SUMIF(C:C,ecommerce_10000[[#This Row],[Category]],I:I)</f>
        <v>91504159.730000004</v>
      </c>
      <c r="S2480" s="1">
        <f>SUMIFS(I:I,C:C,C2480)</f>
        <v>91504159.730000004</v>
      </c>
      <c r="T2480" s="1" t="str">
        <f>INDEX(F:F,MATCH(ecommerce_10000[[#This Row],[TotalAmount]],I:I,0))</f>
        <v>Cairo</v>
      </c>
    </row>
    <row r="2481" spans="1:20" x14ac:dyDescent="0.3">
      <c r="A2481" s="1" t="s">
        <v>2525</v>
      </c>
      <c r="B2481" s="1" t="s">
        <v>13</v>
      </c>
      <c r="C2481" s="1" t="s">
        <v>14</v>
      </c>
      <c r="D2481" s="1" t="s">
        <v>15</v>
      </c>
      <c r="E2481" s="1" t="s">
        <v>16</v>
      </c>
      <c r="F2481" s="1" t="s">
        <v>28</v>
      </c>
      <c r="G2481">
        <v>17379.32</v>
      </c>
      <c r="H2481">
        <v>5</v>
      </c>
      <c r="I2481">
        <v>86896.6</v>
      </c>
      <c r="J2481">
        <v>4.0999999999999996</v>
      </c>
      <c r="K2481">
        <v>1252</v>
      </c>
      <c r="L2481" s="2">
        <v>45465</v>
      </c>
      <c r="O2481" t="str">
        <f>IF(ecommerce_10000[[#This Row],[Platform]]="Souq","sq",ecommerce_10000[[#This Row],[Platform]])</f>
        <v>sq</v>
      </c>
      <c r="P2481" t="str">
        <f>IF(E2481="Souq","sq",IF(E2481="Jumia","Jum",E2481))</f>
        <v>sq</v>
      </c>
      <c r="Q2481">
        <f>VLOOKUP(ecommerce_10000[[#This Row],[City]],F:I,4,FALSE)</f>
        <v>26648.76</v>
      </c>
      <c r="R2481" s="1">
        <f>SUMIF(C:C,ecommerce_10000[[#This Row],[Category]],I:I)</f>
        <v>92327183.770000085</v>
      </c>
      <c r="S2481" s="1">
        <f>SUMIFS(I:I,C:C,C2481)</f>
        <v>92327183.770000085</v>
      </c>
      <c r="T2481" s="1" t="str">
        <f>INDEX(F:F,MATCH(ecommerce_10000[[#This Row],[TotalAmount]],I:I,0))</f>
        <v>Casablanca</v>
      </c>
    </row>
    <row r="2482" spans="1:20" x14ac:dyDescent="0.3">
      <c r="A2482" s="1" t="s">
        <v>2526</v>
      </c>
      <c r="B2482" s="1" t="s">
        <v>43</v>
      </c>
      <c r="C2482" s="1" t="s">
        <v>44</v>
      </c>
      <c r="D2482" s="1" t="s">
        <v>45</v>
      </c>
      <c r="E2482" s="1" t="s">
        <v>16</v>
      </c>
      <c r="F2482" s="1" t="s">
        <v>40</v>
      </c>
      <c r="G2482">
        <v>3888.79</v>
      </c>
      <c r="H2482">
        <v>1</v>
      </c>
      <c r="I2482">
        <v>3888.79</v>
      </c>
      <c r="J2482">
        <v>4.1900000000000004</v>
      </c>
      <c r="K2482">
        <v>989</v>
      </c>
      <c r="L2482" s="2">
        <v>45527</v>
      </c>
      <c r="O2482" t="str">
        <f>IF(ecommerce_10000[[#This Row],[Platform]]="Souq","sq",ecommerce_10000[[#This Row],[Platform]])</f>
        <v>sq</v>
      </c>
      <c r="P2482" t="str">
        <f>IF(E2482="Souq","sq",IF(E2482="Jumia","Jum",E2482))</f>
        <v>sq</v>
      </c>
      <c r="Q2482">
        <f>VLOOKUP(ecommerce_10000[[#This Row],[City]],F:I,4,FALSE)</f>
        <v>99349.3</v>
      </c>
      <c r="R2482" s="1">
        <f>SUMIF(C:C,ecommerce_10000[[#This Row],[Category]],I:I)</f>
        <v>31420413.200000018</v>
      </c>
      <c r="S2482" s="1">
        <f>SUMIFS(I:I,C:C,C2482)</f>
        <v>31420413.200000018</v>
      </c>
      <c r="T2482" s="1" t="str">
        <f>INDEX(F:F,MATCH(ecommerce_10000[[#This Row],[TotalAmount]],I:I,0))</f>
        <v>Riyadh</v>
      </c>
    </row>
    <row r="2483" spans="1:20" x14ac:dyDescent="0.3">
      <c r="A2483" s="1" t="s">
        <v>2527</v>
      </c>
      <c r="B2483" s="1" t="s">
        <v>38</v>
      </c>
      <c r="C2483" s="1" t="s">
        <v>20</v>
      </c>
      <c r="D2483" s="1" t="s">
        <v>39</v>
      </c>
      <c r="E2483" s="1" t="s">
        <v>16</v>
      </c>
      <c r="F2483" s="1" t="s">
        <v>17</v>
      </c>
      <c r="G2483">
        <v>1222.31</v>
      </c>
      <c r="H2483">
        <v>1</v>
      </c>
      <c r="I2483">
        <v>1222.31</v>
      </c>
      <c r="J2483">
        <v>1.47</v>
      </c>
      <c r="K2483">
        <v>161</v>
      </c>
      <c r="L2483" s="2">
        <v>45370</v>
      </c>
      <c r="O2483" t="str">
        <f>IF(ecommerce_10000[[#This Row],[Platform]]="Souq","sq",ecommerce_10000[[#This Row],[Platform]])</f>
        <v>sq</v>
      </c>
      <c r="P2483" t="str">
        <f>IF(E2483="Souq","sq",IF(E2483="Jumia","Jum",E2483))</f>
        <v>sq</v>
      </c>
      <c r="Q2483">
        <f>VLOOKUP(ecommerce_10000[[#This Row],[City]],F:I,4,FALSE)</f>
        <v>16284.02</v>
      </c>
      <c r="R2483" s="1">
        <f>SUMIF(C:C,ecommerce_10000[[#This Row],[Category]],I:I)</f>
        <v>91504159.730000004</v>
      </c>
      <c r="S2483" s="1">
        <f>SUMIFS(I:I,C:C,C2483)</f>
        <v>91504159.730000004</v>
      </c>
      <c r="T2483" s="1" t="str">
        <f>INDEX(F:F,MATCH(ecommerce_10000[[#This Row],[TotalAmount]],I:I,0))</f>
        <v>Cairo</v>
      </c>
    </row>
    <row r="2484" spans="1:20" x14ac:dyDescent="0.3">
      <c r="A2484" s="1" t="s">
        <v>2528</v>
      </c>
      <c r="B2484" s="1" t="s">
        <v>65</v>
      </c>
      <c r="C2484" s="1" t="s">
        <v>20</v>
      </c>
      <c r="D2484" s="1" t="s">
        <v>66</v>
      </c>
      <c r="E2484" s="1" t="s">
        <v>22</v>
      </c>
      <c r="F2484" s="1" t="s">
        <v>62</v>
      </c>
      <c r="G2484">
        <v>15628.31</v>
      </c>
      <c r="H2484">
        <v>2</v>
      </c>
      <c r="I2484">
        <v>31256.62</v>
      </c>
      <c r="J2484">
        <v>3.28</v>
      </c>
      <c r="K2484">
        <v>1201</v>
      </c>
      <c r="L2484" s="2">
        <v>45493</v>
      </c>
      <c r="O2484" t="str">
        <f>IF(ecommerce_10000[[#This Row],[Platform]]="Souq","sq",ecommerce_10000[[#This Row],[Platform]])</f>
        <v>Jumia</v>
      </c>
      <c r="P2484" t="str">
        <f>IF(E2484="Souq","sq",IF(E2484="Jumia","Jum",E2484))</f>
        <v>Jum</v>
      </c>
      <c r="Q2484">
        <f>VLOOKUP(ecommerce_10000[[#This Row],[City]],F:I,4,FALSE)</f>
        <v>27872.98</v>
      </c>
      <c r="R2484" s="1">
        <f>SUMIF(C:C,ecommerce_10000[[#This Row],[Category]],I:I)</f>
        <v>91504159.730000004</v>
      </c>
      <c r="S2484" s="1">
        <f>SUMIFS(I:I,C:C,C2484)</f>
        <v>91504159.730000004</v>
      </c>
      <c r="T2484" s="1" t="str">
        <f>INDEX(F:F,MATCH(ecommerce_10000[[#This Row],[TotalAmount]],I:I,0))</f>
        <v>Giza</v>
      </c>
    </row>
    <row r="2485" spans="1:20" x14ac:dyDescent="0.3">
      <c r="A2485" s="1" t="s">
        <v>2529</v>
      </c>
      <c r="B2485" s="1" t="s">
        <v>49</v>
      </c>
      <c r="C2485" s="1" t="s">
        <v>14</v>
      </c>
      <c r="D2485" s="1" t="s">
        <v>50</v>
      </c>
      <c r="E2485" s="1" t="s">
        <v>22</v>
      </c>
      <c r="F2485" s="1" t="s">
        <v>17</v>
      </c>
      <c r="G2485">
        <v>9659.68</v>
      </c>
      <c r="H2485">
        <v>1</v>
      </c>
      <c r="I2485">
        <v>9659.68</v>
      </c>
      <c r="J2485">
        <v>2.2400000000000002</v>
      </c>
      <c r="K2485">
        <v>3519</v>
      </c>
      <c r="L2485" s="2">
        <v>45372</v>
      </c>
      <c r="O2485" t="str">
        <f>IF(ecommerce_10000[[#This Row],[Platform]]="Souq","sq",ecommerce_10000[[#This Row],[Platform]])</f>
        <v>Jumia</v>
      </c>
      <c r="P2485" t="str">
        <f>IF(E2485="Souq","sq",IF(E2485="Jumia","Jum",E2485))</f>
        <v>Jum</v>
      </c>
      <c r="Q2485">
        <f>VLOOKUP(ecommerce_10000[[#This Row],[City]],F:I,4,FALSE)</f>
        <v>16284.02</v>
      </c>
      <c r="R2485" s="1">
        <f>SUMIF(C:C,ecommerce_10000[[#This Row],[Category]],I:I)</f>
        <v>92327183.770000085</v>
      </c>
      <c r="S2485" s="1">
        <f>SUMIFS(I:I,C:C,C2485)</f>
        <v>92327183.770000085</v>
      </c>
      <c r="T2485" s="1" t="str">
        <f>INDEX(F:F,MATCH(ecommerce_10000[[#This Row],[TotalAmount]],I:I,0))</f>
        <v>Cairo</v>
      </c>
    </row>
    <row r="2486" spans="1:20" x14ac:dyDescent="0.3">
      <c r="A2486" s="1" t="s">
        <v>2530</v>
      </c>
      <c r="B2486" s="1" t="s">
        <v>25</v>
      </c>
      <c r="C2486" s="1" t="s">
        <v>26</v>
      </c>
      <c r="D2486" s="1" t="s">
        <v>27</v>
      </c>
      <c r="E2486" s="1" t="s">
        <v>47</v>
      </c>
      <c r="F2486" s="1" t="s">
        <v>28</v>
      </c>
      <c r="G2486">
        <v>6453.32</v>
      </c>
      <c r="H2486">
        <v>3</v>
      </c>
      <c r="I2486">
        <v>19359.96</v>
      </c>
      <c r="J2486">
        <v>3.82</v>
      </c>
      <c r="K2486">
        <v>4229</v>
      </c>
      <c r="L2486" s="2">
        <v>45347</v>
      </c>
      <c r="O2486" t="str">
        <f>IF(ecommerce_10000[[#This Row],[Platform]]="Souq","sq",ecommerce_10000[[#This Row],[Platform]])</f>
        <v>Amazon</v>
      </c>
      <c r="P2486" t="str">
        <f>IF(E2486="Souq","sq",IF(E2486="Jumia","Jum",E2486))</f>
        <v>Amazon</v>
      </c>
      <c r="Q2486">
        <f>VLOOKUP(ecommerce_10000[[#This Row],[City]],F:I,4,FALSE)</f>
        <v>26648.76</v>
      </c>
      <c r="R2486" s="1">
        <f>SUMIF(C:C,ecommerce_10000[[#This Row],[Category]],I:I)</f>
        <v>29200970.130000021</v>
      </c>
      <c r="S2486" s="1">
        <f>SUMIFS(I:I,C:C,C2486)</f>
        <v>29200970.130000021</v>
      </c>
      <c r="T2486" s="1" t="str">
        <f>INDEX(F:F,MATCH(ecommerce_10000[[#This Row],[TotalAmount]],I:I,0))</f>
        <v>Casablanca</v>
      </c>
    </row>
    <row r="2487" spans="1:20" x14ac:dyDescent="0.3">
      <c r="A2487" s="1" t="s">
        <v>2531</v>
      </c>
      <c r="B2487" s="1" t="s">
        <v>65</v>
      </c>
      <c r="C2487" s="1" t="s">
        <v>20</v>
      </c>
      <c r="D2487" s="1" t="s">
        <v>66</v>
      </c>
      <c r="E2487" s="1" t="s">
        <v>22</v>
      </c>
      <c r="F2487" s="1" t="s">
        <v>40</v>
      </c>
      <c r="G2487">
        <v>18180.07</v>
      </c>
      <c r="H2487">
        <v>5</v>
      </c>
      <c r="I2487">
        <v>90900.35</v>
      </c>
      <c r="J2487">
        <v>4.45</v>
      </c>
      <c r="K2487">
        <v>1179</v>
      </c>
      <c r="L2487" s="2">
        <v>45394</v>
      </c>
      <c r="O2487" t="str">
        <f>IF(ecommerce_10000[[#This Row],[Platform]]="Souq","sq",ecommerce_10000[[#This Row],[Platform]])</f>
        <v>Jumia</v>
      </c>
      <c r="P2487" t="str">
        <f>IF(E2487="Souq","sq",IF(E2487="Jumia","Jum",E2487))</f>
        <v>Jum</v>
      </c>
      <c r="Q2487">
        <f>VLOOKUP(ecommerce_10000[[#This Row],[City]],F:I,4,FALSE)</f>
        <v>99349.3</v>
      </c>
      <c r="R2487" s="1">
        <f>SUMIF(C:C,ecommerce_10000[[#This Row],[Category]],I:I)</f>
        <v>91504159.730000004</v>
      </c>
      <c r="S2487" s="1">
        <f>SUMIFS(I:I,C:C,C2487)</f>
        <v>91504159.730000004</v>
      </c>
      <c r="T2487" s="1" t="str">
        <f>INDEX(F:F,MATCH(ecommerce_10000[[#This Row],[TotalAmount]],I:I,0))</f>
        <v>Riyadh</v>
      </c>
    </row>
    <row r="2488" spans="1:20" x14ac:dyDescent="0.3">
      <c r="A2488" s="1" t="s">
        <v>2532</v>
      </c>
      <c r="B2488" s="1" t="s">
        <v>19</v>
      </c>
      <c r="C2488" s="1" t="s">
        <v>20</v>
      </c>
      <c r="D2488" s="1" t="s">
        <v>21</v>
      </c>
      <c r="E2488" s="1" t="s">
        <v>16</v>
      </c>
      <c r="F2488" s="1" t="s">
        <v>23</v>
      </c>
      <c r="G2488">
        <v>19792.830000000002</v>
      </c>
      <c r="H2488">
        <v>4</v>
      </c>
      <c r="I2488">
        <v>79171.320000000007</v>
      </c>
      <c r="J2488">
        <v>3.16</v>
      </c>
      <c r="K2488">
        <v>335</v>
      </c>
      <c r="L2488" s="2">
        <v>45389</v>
      </c>
      <c r="O2488" t="str">
        <f>IF(ecommerce_10000[[#This Row],[Platform]]="Souq","sq",ecommerce_10000[[#This Row],[Platform]])</f>
        <v>sq</v>
      </c>
      <c r="P2488" t="str">
        <f>IF(E2488="Souq","sq",IF(E2488="Jumia","Jum",E2488))</f>
        <v>sq</v>
      </c>
      <c r="Q2488">
        <f>VLOOKUP(ecommerce_10000[[#This Row],[City]],F:I,4,FALSE)</f>
        <v>13290.4</v>
      </c>
      <c r="R2488" s="1">
        <f>SUMIF(C:C,ecommerce_10000[[#This Row],[Category]],I:I)</f>
        <v>91504159.730000004</v>
      </c>
      <c r="S2488" s="1">
        <f>SUMIFS(I:I,C:C,C2488)</f>
        <v>91504159.730000004</v>
      </c>
      <c r="T2488" s="1" t="str">
        <f>INDEX(F:F,MATCH(ecommerce_10000[[#This Row],[TotalAmount]],I:I,0))</f>
        <v>Alexandria</v>
      </c>
    </row>
    <row r="2489" spans="1:20" x14ac:dyDescent="0.3">
      <c r="A2489" s="1" t="s">
        <v>2533</v>
      </c>
      <c r="B2489" s="1" t="s">
        <v>49</v>
      </c>
      <c r="C2489" s="1" t="s">
        <v>14</v>
      </c>
      <c r="D2489" s="1" t="s">
        <v>50</v>
      </c>
      <c r="E2489" s="1" t="s">
        <v>22</v>
      </c>
      <c r="F2489" s="1" t="s">
        <v>40</v>
      </c>
      <c r="G2489">
        <v>8192.0300000000007</v>
      </c>
      <c r="H2489">
        <v>2</v>
      </c>
      <c r="I2489">
        <v>16384.060000000001</v>
      </c>
      <c r="J2489">
        <v>2.63</v>
      </c>
      <c r="K2489">
        <v>1780</v>
      </c>
      <c r="L2489" s="2">
        <v>45598</v>
      </c>
      <c r="O2489" t="str">
        <f>IF(ecommerce_10000[[#This Row],[Platform]]="Souq","sq",ecommerce_10000[[#This Row],[Platform]])</f>
        <v>Jumia</v>
      </c>
      <c r="P2489" t="str">
        <f>IF(E2489="Souq","sq",IF(E2489="Jumia","Jum",E2489))</f>
        <v>Jum</v>
      </c>
      <c r="Q2489">
        <f>VLOOKUP(ecommerce_10000[[#This Row],[City]],F:I,4,FALSE)</f>
        <v>99349.3</v>
      </c>
      <c r="R2489" s="1">
        <f>SUMIF(C:C,ecommerce_10000[[#This Row],[Category]],I:I)</f>
        <v>92327183.770000085</v>
      </c>
      <c r="S2489" s="1">
        <f>SUMIFS(I:I,C:C,C2489)</f>
        <v>92327183.770000085</v>
      </c>
      <c r="T2489" s="1" t="str">
        <f>INDEX(F:F,MATCH(ecommerce_10000[[#This Row],[TotalAmount]],I:I,0))</f>
        <v>Riyadh</v>
      </c>
    </row>
    <row r="2490" spans="1:20" x14ac:dyDescent="0.3">
      <c r="A2490" s="1" t="s">
        <v>2534</v>
      </c>
      <c r="B2490" s="1" t="s">
        <v>53</v>
      </c>
      <c r="C2490" s="1" t="s">
        <v>31</v>
      </c>
      <c r="D2490" s="1" t="s">
        <v>54</v>
      </c>
      <c r="E2490" s="1" t="s">
        <v>16</v>
      </c>
      <c r="F2490" s="1" t="s">
        <v>62</v>
      </c>
      <c r="G2490">
        <v>279.36</v>
      </c>
      <c r="H2490">
        <v>3</v>
      </c>
      <c r="I2490">
        <v>838.08</v>
      </c>
      <c r="J2490">
        <v>4.0199999999999996</v>
      </c>
      <c r="K2490">
        <v>3127</v>
      </c>
      <c r="L2490" s="2">
        <v>45454</v>
      </c>
      <c r="O2490" t="str">
        <f>IF(ecommerce_10000[[#This Row],[Platform]]="Souq","sq",ecommerce_10000[[#This Row],[Platform]])</f>
        <v>sq</v>
      </c>
      <c r="P2490" t="str">
        <f>IF(E2490="Souq","sq",IF(E2490="Jumia","Jum",E2490))</f>
        <v>sq</v>
      </c>
      <c r="Q2490">
        <f>VLOOKUP(ecommerce_10000[[#This Row],[City]],F:I,4,FALSE)</f>
        <v>27872.98</v>
      </c>
      <c r="R2490" s="1">
        <f>SUMIF(C:C,ecommerce_10000[[#This Row],[Category]],I:I)</f>
        <v>57542997.559999913</v>
      </c>
      <c r="S2490" s="1">
        <f>SUMIFS(I:I,C:C,C2490)</f>
        <v>57542997.559999913</v>
      </c>
      <c r="T2490" s="1" t="str">
        <f>INDEX(F:F,MATCH(ecommerce_10000[[#This Row],[TotalAmount]],I:I,0))</f>
        <v>Giza</v>
      </c>
    </row>
    <row r="2491" spans="1:20" x14ac:dyDescent="0.3">
      <c r="A2491" s="1" t="s">
        <v>2535</v>
      </c>
      <c r="B2491" s="1" t="s">
        <v>25</v>
      </c>
      <c r="C2491" s="1" t="s">
        <v>26</v>
      </c>
      <c r="D2491" s="1" t="s">
        <v>27</v>
      </c>
      <c r="E2491" s="1" t="s">
        <v>16</v>
      </c>
      <c r="F2491" s="1" t="s">
        <v>28</v>
      </c>
      <c r="G2491">
        <v>352.24</v>
      </c>
      <c r="H2491">
        <v>4</v>
      </c>
      <c r="I2491">
        <v>1408.96</v>
      </c>
      <c r="J2491">
        <v>1.68</v>
      </c>
      <c r="K2491">
        <v>2953</v>
      </c>
      <c r="L2491" s="2">
        <v>45455</v>
      </c>
      <c r="O2491" t="str">
        <f>IF(ecommerce_10000[[#This Row],[Platform]]="Souq","sq",ecommerce_10000[[#This Row],[Platform]])</f>
        <v>sq</v>
      </c>
      <c r="P2491" t="str">
        <f>IF(E2491="Souq","sq",IF(E2491="Jumia","Jum",E2491))</f>
        <v>sq</v>
      </c>
      <c r="Q2491">
        <f>VLOOKUP(ecommerce_10000[[#This Row],[City]],F:I,4,FALSE)</f>
        <v>26648.76</v>
      </c>
      <c r="R2491" s="1">
        <f>SUMIF(C:C,ecommerce_10000[[#This Row],[Category]],I:I)</f>
        <v>29200970.130000021</v>
      </c>
      <c r="S2491" s="1">
        <f>SUMIFS(I:I,C:C,C2491)</f>
        <v>29200970.130000021</v>
      </c>
      <c r="T2491" s="1" t="str">
        <f>INDEX(F:F,MATCH(ecommerce_10000[[#This Row],[TotalAmount]],I:I,0))</f>
        <v>Casablanca</v>
      </c>
    </row>
    <row r="2492" spans="1:20" x14ac:dyDescent="0.3">
      <c r="A2492" s="1" t="s">
        <v>2536</v>
      </c>
      <c r="B2492" s="1" t="s">
        <v>25</v>
      </c>
      <c r="C2492" s="1" t="s">
        <v>26</v>
      </c>
      <c r="D2492" s="1" t="s">
        <v>27</v>
      </c>
      <c r="E2492" s="1" t="s">
        <v>16</v>
      </c>
      <c r="F2492" s="1" t="s">
        <v>33</v>
      </c>
      <c r="G2492">
        <v>14160.82</v>
      </c>
      <c r="H2492">
        <v>3</v>
      </c>
      <c r="I2492">
        <v>42482.46</v>
      </c>
      <c r="J2492">
        <v>1.18</v>
      </c>
      <c r="K2492">
        <v>914</v>
      </c>
      <c r="L2492" s="2">
        <v>45580</v>
      </c>
      <c r="O2492" t="str">
        <f>IF(ecommerce_10000[[#This Row],[Platform]]="Souq","sq",ecommerce_10000[[#This Row],[Platform]])</f>
        <v>sq</v>
      </c>
      <c r="P2492" t="str">
        <f>IF(E2492="Souq","sq",IF(E2492="Jumia","Jum",E2492))</f>
        <v>sq</v>
      </c>
      <c r="Q2492">
        <f>VLOOKUP(ecommerce_10000[[#This Row],[City]],F:I,4,FALSE)</f>
        <v>3665.44</v>
      </c>
      <c r="R2492" s="1">
        <f>SUMIF(C:C,ecommerce_10000[[#This Row],[Category]],I:I)</f>
        <v>29200970.130000021</v>
      </c>
      <c r="S2492" s="1">
        <f>SUMIFS(I:I,C:C,C2492)</f>
        <v>29200970.130000021</v>
      </c>
      <c r="T2492" s="1" t="str">
        <f>INDEX(F:F,MATCH(ecommerce_10000[[#This Row],[TotalAmount]],I:I,0))</f>
        <v>Dubai</v>
      </c>
    </row>
    <row r="2493" spans="1:20" x14ac:dyDescent="0.3">
      <c r="A2493" s="1" t="s">
        <v>2537</v>
      </c>
      <c r="B2493" s="1" t="s">
        <v>53</v>
      </c>
      <c r="C2493" s="1" t="s">
        <v>31</v>
      </c>
      <c r="D2493" s="1" t="s">
        <v>54</v>
      </c>
      <c r="E2493" s="1" t="s">
        <v>16</v>
      </c>
      <c r="F2493" s="1" t="s">
        <v>28</v>
      </c>
      <c r="G2493">
        <v>2921.27</v>
      </c>
      <c r="H2493">
        <v>2</v>
      </c>
      <c r="I2493">
        <v>5842.54</v>
      </c>
      <c r="J2493">
        <v>3.91</v>
      </c>
      <c r="K2493">
        <v>1479</v>
      </c>
      <c r="L2493" s="2">
        <v>45635</v>
      </c>
      <c r="O2493" t="str">
        <f>IF(ecommerce_10000[[#This Row],[Platform]]="Souq","sq",ecommerce_10000[[#This Row],[Platform]])</f>
        <v>sq</v>
      </c>
      <c r="P2493" t="str">
        <f>IF(E2493="Souq","sq",IF(E2493="Jumia","Jum",E2493))</f>
        <v>sq</v>
      </c>
      <c r="Q2493">
        <f>VLOOKUP(ecommerce_10000[[#This Row],[City]],F:I,4,FALSE)</f>
        <v>26648.76</v>
      </c>
      <c r="R2493" s="1">
        <f>SUMIF(C:C,ecommerce_10000[[#This Row],[Category]],I:I)</f>
        <v>57542997.559999913</v>
      </c>
      <c r="S2493" s="1">
        <f>SUMIFS(I:I,C:C,C2493)</f>
        <v>57542997.559999913</v>
      </c>
      <c r="T2493" s="1" t="str">
        <f>INDEX(F:F,MATCH(ecommerce_10000[[#This Row],[TotalAmount]],I:I,0))</f>
        <v>Casablanca</v>
      </c>
    </row>
    <row r="2494" spans="1:20" x14ac:dyDescent="0.3">
      <c r="A2494" s="1" t="s">
        <v>2538</v>
      </c>
      <c r="B2494" s="1" t="s">
        <v>43</v>
      </c>
      <c r="C2494" s="1" t="s">
        <v>44</v>
      </c>
      <c r="D2494" s="1" t="s">
        <v>45</v>
      </c>
      <c r="E2494" s="1" t="s">
        <v>22</v>
      </c>
      <c r="F2494" s="1" t="s">
        <v>28</v>
      </c>
      <c r="G2494">
        <v>18007.23</v>
      </c>
      <c r="H2494">
        <v>5</v>
      </c>
      <c r="I2494">
        <v>90036.15</v>
      </c>
      <c r="J2494">
        <v>4.12</v>
      </c>
      <c r="K2494">
        <v>937</v>
      </c>
      <c r="L2494" s="2">
        <v>45560</v>
      </c>
      <c r="O2494" t="str">
        <f>IF(ecommerce_10000[[#This Row],[Platform]]="Souq","sq",ecommerce_10000[[#This Row],[Platform]])</f>
        <v>Jumia</v>
      </c>
      <c r="P2494" t="str">
        <f>IF(E2494="Souq","sq",IF(E2494="Jumia","Jum",E2494))</f>
        <v>Jum</v>
      </c>
      <c r="Q2494">
        <f>VLOOKUP(ecommerce_10000[[#This Row],[City]],F:I,4,FALSE)</f>
        <v>26648.76</v>
      </c>
      <c r="R2494" s="1">
        <f>SUMIF(C:C,ecommerce_10000[[#This Row],[Category]],I:I)</f>
        <v>31420413.200000018</v>
      </c>
      <c r="S2494" s="1">
        <f>SUMIFS(I:I,C:C,C2494)</f>
        <v>31420413.200000018</v>
      </c>
      <c r="T2494" s="1" t="str">
        <f>INDEX(F:F,MATCH(ecommerce_10000[[#This Row],[TotalAmount]],I:I,0))</f>
        <v>Casablanca</v>
      </c>
    </row>
    <row r="2495" spans="1:20" x14ac:dyDescent="0.3">
      <c r="A2495" s="1" t="s">
        <v>2539</v>
      </c>
      <c r="B2495" s="1" t="s">
        <v>25</v>
      </c>
      <c r="C2495" s="1" t="s">
        <v>26</v>
      </c>
      <c r="D2495" s="1" t="s">
        <v>27</v>
      </c>
      <c r="E2495" s="1" t="s">
        <v>47</v>
      </c>
      <c r="F2495" s="1" t="s">
        <v>28</v>
      </c>
      <c r="G2495">
        <v>1006.06</v>
      </c>
      <c r="H2495">
        <v>4</v>
      </c>
      <c r="I2495">
        <v>4024.24</v>
      </c>
      <c r="J2495">
        <v>1.18</v>
      </c>
      <c r="K2495">
        <v>2643</v>
      </c>
      <c r="L2495" s="2">
        <v>45396</v>
      </c>
      <c r="O2495" t="str">
        <f>IF(ecommerce_10000[[#This Row],[Platform]]="Souq","sq",ecommerce_10000[[#This Row],[Platform]])</f>
        <v>Amazon</v>
      </c>
      <c r="P2495" t="str">
        <f>IF(E2495="Souq","sq",IF(E2495="Jumia","Jum",E2495))</f>
        <v>Amazon</v>
      </c>
      <c r="Q2495">
        <f>VLOOKUP(ecommerce_10000[[#This Row],[City]],F:I,4,FALSE)</f>
        <v>26648.76</v>
      </c>
      <c r="R2495" s="1">
        <f>SUMIF(C:C,ecommerce_10000[[#This Row],[Category]],I:I)</f>
        <v>29200970.130000021</v>
      </c>
      <c r="S2495" s="1">
        <f>SUMIFS(I:I,C:C,C2495)</f>
        <v>29200970.130000021</v>
      </c>
      <c r="T2495" s="1" t="str">
        <f>INDEX(F:F,MATCH(ecommerce_10000[[#This Row],[TotalAmount]],I:I,0))</f>
        <v>Casablanca</v>
      </c>
    </row>
    <row r="2496" spans="1:20" x14ac:dyDescent="0.3">
      <c r="A2496" s="1" t="s">
        <v>2540</v>
      </c>
      <c r="B2496" s="1" t="s">
        <v>30</v>
      </c>
      <c r="C2496" s="1" t="s">
        <v>31</v>
      </c>
      <c r="D2496" s="1" t="s">
        <v>32</v>
      </c>
      <c r="E2496" s="1" t="s">
        <v>16</v>
      </c>
      <c r="F2496" s="1" t="s">
        <v>17</v>
      </c>
      <c r="G2496">
        <v>5644.92</v>
      </c>
      <c r="H2496">
        <v>1</v>
      </c>
      <c r="I2496">
        <v>5644.92</v>
      </c>
      <c r="J2496">
        <v>4.93</v>
      </c>
      <c r="K2496">
        <v>1348</v>
      </c>
      <c r="L2496" s="2">
        <v>45480</v>
      </c>
      <c r="O2496" t="str">
        <f>IF(ecommerce_10000[[#This Row],[Platform]]="Souq","sq",ecommerce_10000[[#This Row],[Platform]])</f>
        <v>sq</v>
      </c>
      <c r="P2496" t="str">
        <f>IF(E2496="Souq","sq",IF(E2496="Jumia","Jum",E2496))</f>
        <v>sq</v>
      </c>
      <c r="Q2496">
        <f>VLOOKUP(ecommerce_10000[[#This Row],[City]],F:I,4,FALSE)</f>
        <v>16284.02</v>
      </c>
      <c r="R2496" s="1">
        <f>SUMIF(C:C,ecommerce_10000[[#This Row],[Category]],I:I)</f>
        <v>57542997.559999913</v>
      </c>
      <c r="S2496" s="1">
        <f>SUMIFS(I:I,C:C,C2496)</f>
        <v>57542997.559999913</v>
      </c>
      <c r="T2496" s="1" t="str">
        <f>INDEX(F:F,MATCH(ecommerce_10000[[#This Row],[TotalAmount]],I:I,0))</f>
        <v>Cairo</v>
      </c>
    </row>
    <row r="2497" spans="1:20" x14ac:dyDescent="0.3">
      <c r="A2497" s="1" t="s">
        <v>2541</v>
      </c>
      <c r="B2497" s="1" t="s">
        <v>30</v>
      </c>
      <c r="C2497" s="1" t="s">
        <v>31</v>
      </c>
      <c r="D2497" s="1" t="s">
        <v>32</v>
      </c>
      <c r="E2497" s="1" t="s">
        <v>22</v>
      </c>
      <c r="F2497" s="1" t="s">
        <v>17</v>
      </c>
      <c r="G2497">
        <v>5091.04</v>
      </c>
      <c r="H2497">
        <v>5</v>
      </c>
      <c r="I2497">
        <v>25455.200000000001</v>
      </c>
      <c r="J2497">
        <v>1.63</v>
      </c>
      <c r="K2497">
        <v>1837</v>
      </c>
      <c r="L2497" s="2">
        <v>45515</v>
      </c>
      <c r="O2497" t="str">
        <f>IF(ecommerce_10000[[#This Row],[Platform]]="Souq","sq",ecommerce_10000[[#This Row],[Platform]])</f>
        <v>Jumia</v>
      </c>
      <c r="P2497" t="str">
        <f>IF(E2497="Souq","sq",IF(E2497="Jumia","Jum",E2497))</f>
        <v>Jum</v>
      </c>
      <c r="Q2497">
        <f>VLOOKUP(ecommerce_10000[[#This Row],[City]],F:I,4,FALSE)</f>
        <v>16284.02</v>
      </c>
      <c r="R2497" s="1">
        <f>SUMIF(C:C,ecommerce_10000[[#This Row],[Category]],I:I)</f>
        <v>57542997.559999913</v>
      </c>
      <c r="S2497" s="1">
        <f>SUMIFS(I:I,C:C,C2497)</f>
        <v>57542997.559999913</v>
      </c>
      <c r="T2497" s="1" t="str">
        <f>INDEX(F:F,MATCH(ecommerce_10000[[#This Row],[TotalAmount]],I:I,0))</f>
        <v>Cairo</v>
      </c>
    </row>
    <row r="2498" spans="1:20" x14ac:dyDescent="0.3">
      <c r="A2498" s="1" t="s">
        <v>2542</v>
      </c>
      <c r="B2498" s="1" t="s">
        <v>53</v>
      </c>
      <c r="C2498" s="1" t="s">
        <v>31</v>
      </c>
      <c r="D2498" s="1" t="s">
        <v>54</v>
      </c>
      <c r="E2498" s="1" t="s">
        <v>16</v>
      </c>
      <c r="F2498" s="1" t="s">
        <v>17</v>
      </c>
      <c r="G2498">
        <v>13782.63</v>
      </c>
      <c r="H2498">
        <v>3</v>
      </c>
      <c r="I2498">
        <v>41347.89</v>
      </c>
      <c r="J2498">
        <v>3.78</v>
      </c>
      <c r="K2498">
        <v>4683</v>
      </c>
      <c r="L2498" s="2">
        <v>45532</v>
      </c>
      <c r="O2498" t="str">
        <f>IF(ecommerce_10000[[#This Row],[Platform]]="Souq","sq",ecommerce_10000[[#This Row],[Platform]])</f>
        <v>sq</v>
      </c>
      <c r="P2498" t="str">
        <f>IF(E2498="Souq","sq",IF(E2498="Jumia","Jum",E2498))</f>
        <v>sq</v>
      </c>
      <c r="Q2498">
        <f>VLOOKUP(ecommerce_10000[[#This Row],[City]],F:I,4,FALSE)</f>
        <v>16284.02</v>
      </c>
      <c r="R2498" s="1">
        <f>SUMIF(C:C,ecommerce_10000[[#This Row],[Category]],I:I)</f>
        <v>57542997.559999913</v>
      </c>
      <c r="S2498" s="1">
        <f>SUMIFS(I:I,C:C,C2498)</f>
        <v>57542997.559999913</v>
      </c>
      <c r="T2498" s="1" t="str">
        <f>INDEX(F:F,MATCH(ecommerce_10000[[#This Row],[TotalAmount]],I:I,0))</f>
        <v>Cairo</v>
      </c>
    </row>
    <row r="2499" spans="1:20" x14ac:dyDescent="0.3">
      <c r="A2499" s="1" t="s">
        <v>2543</v>
      </c>
      <c r="B2499" s="1" t="s">
        <v>35</v>
      </c>
      <c r="C2499" s="1" t="s">
        <v>14</v>
      </c>
      <c r="D2499" s="1" t="s">
        <v>36</v>
      </c>
      <c r="E2499" s="1" t="s">
        <v>22</v>
      </c>
      <c r="F2499" s="1" t="s">
        <v>17</v>
      </c>
      <c r="G2499">
        <v>17646.7</v>
      </c>
      <c r="H2499">
        <v>1</v>
      </c>
      <c r="I2499">
        <v>17646.7</v>
      </c>
      <c r="J2499">
        <v>1.19</v>
      </c>
      <c r="K2499">
        <v>2182</v>
      </c>
      <c r="L2499" s="2">
        <v>45365</v>
      </c>
      <c r="O2499" t="str">
        <f>IF(ecommerce_10000[[#This Row],[Platform]]="Souq","sq",ecommerce_10000[[#This Row],[Platform]])</f>
        <v>Jumia</v>
      </c>
      <c r="P2499" t="str">
        <f>IF(E2499="Souq","sq",IF(E2499="Jumia","Jum",E2499))</f>
        <v>Jum</v>
      </c>
      <c r="Q2499">
        <f>VLOOKUP(ecommerce_10000[[#This Row],[City]],F:I,4,FALSE)</f>
        <v>16284.02</v>
      </c>
      <c r="R2499" s="1">
        <f>SUMIF(C:C,ecommerce_10000[[#This Row],[Category]],I:I)</f>
        <v>92327183.770000085</v>
      </c>
      <c r="S2499" s="1">
        <f>SUMIFS(I:I,C:C,C2499)</f>
        <v>92327183.770000085</v>
      </c>
      <c r="T2499" s="1" t="str">
        <f>INDEX(F:F,MATCH(ecommerce_10000[[#This Row],[TotalAmount]],I:I,0))</f>
        <v>Cairo</v>
      </c>
    </row>
    <row r="2500" spans="1:20" x14ac:dyDescent="0.3">
      <c r="A2500" s="1" t="s">
        <v>2544</v>
      </c>
      <c r="B2500" s="1" t="s">
        <v>35</v>
      </c>
      <c r="C2500" s="1" t="s">
        <v>14</v>
      </c>
      <c r="D2500" s="1" t="s">
        <v>36</v>
      </c>
      <c r="E2500" s="1" t="s">
        <v>16</v>
      </c>
      <c r="F2500" s="1" t="s">
        <v>40</v>
      </c>
      <c r="G2500">
        <v>2006.68</v>
      </c>
      <c r="H2500">
        <v>5</v>
      </c>
      <c r="I2500">
        <v>10033.4</v>
      </c>
      <c r="J2500">
        <v>1.88</v>
      </c>
      <c r="K2500">
        <v>320</v>
      </c>
      <c r="L2500" s="2">
        <v>45554</v>
      </c>
      <c r="O2500" t="str">
        <f>IF(ecommerce_10000[[#This Row],[Platform]]="Souq","sq",ecommerce_10000[[#This Row],[Platform]])</f>
        <v>sq</v>
      </c>
      <c r="P2500" t="str">
        <f>IF(E2500="Souq","sq",IF(E2500="Jumia","Jum",E2500))</f>
        <v>sq</v>
      </c>
      <c r="Q2500">
        <f>VLOOKUP(ecommerce_10000[[#This Row],[City]],F:I,4,FALSE)</f>
        <v>99349.3</v>
      </c>
      <c r="R2500" s="1">
        <f>SUMIF(C:C,ecommerce_10000[[#This Row],[Category]],I:I)</f>
        <v>92327183.770000085</v>
      </c>
      <c r="S2500" s="1">
        <f>SUMIFS(I:I,C:C,C2500)</f>
        <v>92327183.770000085</v>
      </c>
      <c r="T2500" s="1" t="str">
        <f>INDEX(F:F,MATCH(ecommerce_10000[[#This Row],[TotalAmount]],I:I,0))</f>
        <v>Riyadh</v>
      </c>
    </row>
    <row r="2501" spans="1:20" x14ac:dyDescent="0.3">
      <c r="A2501" s="1" t="s">
        <v>2545</v>
      </c>
      <c r="B2501" s="1" t="s">
        <v>13</v>
      </c>
      <c r="C2501" s="1" t="s">
        <v>14</v>
      </c>
      <c r="D2501" s="1" t="s">
        <v>15</v>
      </c>
      <c r="E2501" s="1" t="s">
        <v>16</v>
      </c>
      <c r="F2501" s="1" t="s">
        <v>23</v>
      </c>
      <c r="G2501">
        <v>16173.39</v>
      </c>
      <c r="H2501">
        <v>1</v>
      </c>
      <c r="I2501">
        <v>16173.39</v>
      </c>
      <c r="J2501">
        <v>3.05</v>
      </c>
      <c r="K2501">
        <v>3675</v>
      </c>
      <c r="L2501" s="2">
        <v>45649</v>
      </c>
      <c r="O2501" t="str">
        <f>IF(ecommerce_10000[[#This Row],[Platform]]="Souq","sq",ecommerce_10000[[#This Row],[Platform]])</f>
        <v>sq</v>
      </c>
      <c r="P2501" t="str">
        <f>IF(E2501="Souq","sq",IF(E2501="Jumia","Jum",E2501))</f>
        <v>sq</v>
      </c>
      <c r="Q2501">
        <f>VLOOKUP(ecommerce_10000[[#This Row],[City]],F:I,4,FALSE)</f>
        <v>13290.4</v>
      </c>
      <c r="R2501" s="1">
        <f>SUMIF(C:C,ecommerce_10000[[#This Row],[Category]],I:I)</f>
        <v>92327183.770000085</v>
      </c>
      <c r="S2501" s="1">
        <f>SUMIFS(I:I,C:C,C2501)</f>
        <v>92327183.770000085</v>
      </c>
      <c r="T2501" s="1" t="str">
        <f>INDEX(F:F,MATCH(ecommerce_10000[[#This Row],[TotalAmount]],I:I,0))</f>
        <v>Alexandria</v>
      </c>
    </row>
    <row r="2502" spans="1:20" x14ac:dyDescent="0.3">
      <c r="A2502" s="1" t="s">
        <v>2546</v>
      </c>
      <c r="B2502" s="1" t="s">
        <v>53</v>
      </c>
      <c r="C2502" s="1" t="s">
        <v>31</v>
      </c>
      <c r="D2502" s="1" t="s">
        <v>54</v>
      </c>
      <c r="E2502" s="1" t="s">
        <v>47</v>
      </c>
      <c r="F2502" s="1" t="s">
        <v>33</v>
      </c>
      <c r="G2502">
        <v>3330.12</v>
      </c>
      <c r="H2502">
        <v>4</v>
      </c>
      <c r="I2502">
        <v>13320.48</v>
      </c>
      <c r="J2502">
        <v>4.57</v>
      </c>
      <c r="K2502">
        <v>3818</v>
      </c>
      <c r="L2502" s="2">
        <v>45628</v>
      </c>
      <c r="O2502" t="str">
        <f>IF(ecommerce_10000[[#This Row],[Platform]]="Souq","sq",ecommerce_10000[[#This Row],[Platform]])</f>
        <v>Amazon</v>
      </c>
      <c r="P2502" t="str">
        <f>IF(E2502="Souq","sq",IF(E2502="Jumia","Jum",E2502))</f>
        <v>Amazon</v>
      </c>
      <c r="Q2502">
        <f>VLOOKUP(ecommerce_10000[[#This Row],[City]],F:I,4,FALSE)</f>
        <v>3665.44</v>
      </c>
      <c r="R2502" s="1">
        <f>SUMIF(C:C,ecommerce_10000[[#This Row],[Category]],I:I)</f>
        <v>57542997.559999913</v>
      </c>
      <c r="S2502" s="1">
        <f>SUMIFS(I:I,C:C,C2502)</f>
        <v>57542997.559999913</v>
      </c>
      <c r="T2502" s="1" t="str">
        <f>INDEX(F:F,MATCH(ecommerce_10000[[#This Row],[TotalAmount]],I:I,0))</f>
        <v>Dubai</v>
      </c>
    </row>
    <row r="2503" spans="1:20" x14ac:dyDescent="0.3">
      <c r="A2503" s="1" t="s">
        <v>2547</v>
      </c>
      <c r="B2503" s="1" t="s">
        <v>43</v>
      </c>
      <c r="C2503" s="1" t="s">
        <v>44</v>
      </c>
      <c r="D2503" s="1" t="s">
        <v>45</v>
      </c>
      <c r="E2503" s="1" t="s">
        <v>16</v>
      </c>
      <c r="F2503" s="1" t="s">
        <v>23</v>
      </c>
      <c r="G2503">
        <v>18564.23</v>
      </c>
      <c r="H2503">
        <v>5</v>
      </c>
      <c r="I2503">
        <v>92821.15</v>
      </c>
      <c r="J2503">
        <v>1.4</v>
      </c>
      <c r="K2503">
        <v>2695</v>
      </c>
      <c r="L2503" s="2">
        <v>45527</v>
      </c>
      <c r="O2503" t="str">
        <f>IF(ecommerce_10000[[#This Row],[Platform]]="Souq","sq",ecommerce_10000[[#This Row],[Platform]])</f>
        <v>sq</v>
      </c>
      <c r="P2503" t="str">
        <f>IF(E2503="Souq","sq",IF(E2503="Jumia","Jum",E2503))</f>
        <v>sq</v>
      </c>
      <c r="Q2503">
        <f>VLOOKUP(ecommerce_10000[[#This Row],[City]],F:I,4,FALSE)</f>
        <v>13290.4</v>
      </c>
      <c r="R2503" s="1">
        <f>SUMIF(C:C,ecommerce_10000[[#This Row],[Category]],I:I)</f>
        <v>31420413.200000018</v>
      </c>
      <c r="S2503" s="1">
        <f>SUMIFS(I:I,C:C,C2503)</f>
        <v>31420413.200000018</v>
      </c>
      <c r="T2503" s="1" t="str">
        <f>INDEX(F:F,MATCH(ecommerce_10000[[#This Row],[TotalAmount]],I:I,0))</f>
        <v>Alexandria</v>
      </c>
    </row>
    <row r="2504" spans="1:20" x14ac:dyDescent="0.3">
      <c r="A2504" s="1" t="s">
        <v>2548</v>
      </c>
      <c r="B2504" s="1" t="s">
        <v>53</v>
      </c>
      <c r="C2504" s="1" t="s">
        <v>31</v>
      </c>
      <c r="D2504" s="1" t="s">
        <v>54</v>
      </c>
      <c r="E2504" s="1" t="s">
        <v>47</v>
      </c>
      <c r="F2504" s="1" t="s">
        <v>23</v>
      </c>
      <c r="G2504">
        <v>9153.4</v>
      </c>
      <c r="H2504">
        <v>1</v>
      </c>
      <c r="I2504">
        <v>9153.4</v>
      </c>
      <c r="J2504">
        <v>3.44</v>
      </c>
      <c r="K2504">
        <v>135</v>
      </c>
      <c r="L2504" s="2">
        <v>45369</v>
      </c>
      <c r="O2504" t="str">
        <f>IF(ecommerce_10000[[#This Row],[Platform]]="Souq","sq",ecommerce_10000[[#This Row],[Platform]])</f>
        <v>Amazon</v>
      </c>
      <c r="P2504" t="str">
        <f>IF(E2504="Souq","sq",IF(E2504="Jumia","Jum",E2504))</f>
        <v>Amazon</v>
      </c>
      <c r="Q2504">
        <f>VLOOKUP(ecommerce_10000[[#This Row],[City]],F:I,4,FALSE)</f>
        <v>13290.4</v>
      </c>
      <c r="R2504" s="1">
        <f>SUMIF(C:C,ecommerce_10000[[#This Row],[Category]],I:I)</f>
        <v>57542997.559999913</v>
      </c>
      <c r="S2504" s="1">
        <f>SUMIFS(I:I,C:C,C2504)</f>
        <v>57542997.559999913</v>
      </c>
      <c r="T2504" s="1" t="str">
        <f>INDEX(F:F,MATCH(ecommerce_10000[[#This Row],[TotalAmount]],I:I,0))</f>
        <v>Alexandria</v>
      </c>
    </row>
    <row r="2505" spans="1:20" x14ac:dyDescent="0.3">
      <c r="A2505" s="1" t="s">
        <v>2549</v>
      </c>
      <c r="B2505" s="1" t="s">
        <v>65</v>
      </c>
      <c r="C2505" s="1" t="s">
        <v>20</v>
      </c>
      <c r="D2505" s="1" t="s">
        <v>66</v>
      </c>
      <c r="E2505" s="1" t="s">
        <v>22</v>
      </c>
      <c r="F2505" s="1" t="s">
        <v>17</v>
      </c>
      <c r="G2505">
        <v>15630.21</v>
      </c>
      <c r="H2505">
        <v>2</v>
      </c>
      <c r="I2505">
        <v>31260.42</v>
      </c>
      <c r="J2505">
        <v>3.13</v>
      </c>
      <c r="K2505">
        <v>1591</v>
      </c>
      <c r="L2505" s="2">
        <v>45461</v>
      </c>
      <c r="O2505" t="str">
        <f>IF(ecommerce_10000[[#This Row],[Platform]]="Souq","sq",ecommerce_10000[[#This Row],[Platform]])</f>
        <v>Jumia</v>
      </c>
      <c r="P2505" t="str">
        <f>IF(E2505="Souq","sq",IF(E2505="Jumia","Jum",E2505))</f>
        <v>Jum</v>
      </c>
      <c r="Q2505">
        <f>VLOOKUP(ecommerce_10000[[#This Row],[City]],F:I,4,FALSE)</f>
        <v>16284.02</v>
      </c>
      <c r="R2505" s="1">
        <f>SUMIF(C:C,ecommerce_10000[[#This Row],[Category]],I:I)</f>
        <v>91504159.730000004</v>
      </c>
      <c r="S2505" s="1">
        <f>SUMIFS(I:I,C:C,C2505)</f>
        <v>91504159.730000004</v>
      </c>
      <c r="T2505" s="1" t="str">
        <f>INDEX(F:F,MATCH(ecommerce_10000[[#This Row],[TotalAmount]],I:I,0))</f>
        <v>Cairo</v>
      </c>
    </row>
    <row r="2506" spans="1:20" x14ac:dyDescent="0.3">
      <c r="A2506" s="1" t="s">
        <v>2550</v>
      </c>
      <c r="B2506" s="1" t="s">
        <v>53</v>
      </c>
      <c r="C2506" s="1" t="s">
        <v>31</v>
      </c>
      <c r="D2506" s="1" t="s">
        <v>54</v>
      </c>
      <c r="E2506" s="1" t="s">
        <v>47</v>
      </c>
      <c r="F2506" s="1" t="s">
        <v>17</v>
      </c>
      <c r="G2506">
        <v>681.8</v>
      </c>
      <c r="H2506">
        <v>4</v>
      </c>
      <c r="I2506">
        <v>2727.2</v>
      </c>
      <c r="J2506">
        <v>3.58</v>
      </c>
      <c r="K2506">
        <v>2633</v>
      </c>
      <c r="L2506" s="2">
        <v>45544</v>
      </c>
      <c r="O2506" t="str">
        <f>IF(ecommerce_10000[[#This Row],[Platform]]="Souq","sq",ecommerce_10000[[#This Row],[Platform]])</f>
        <v>Amazon</v>
      </c>
      <c r="P2506" t="str">
        <f>IF(E2506="Souq","sq",IF(E2506="Jumia","Jum",E2506))</f>
        <v>Amazon</v>
      </c>
      <c r="Q2506">
        <f>VLOOKUP(ecommerce_10000[[#This Row],[City]],F:I,4,FALSE)</f>
        <v>16284.02</v>
      </c>
      <c r="R2506" s="1">
        <f>SUMIF(C:C,ecommerce_10000[[#This Row],[Category]],I:I)</f>
        <v>57542997.559999913</v>
      </c>
      <c r="S2506" s="1">
        <f>SUMIFS(I:I,C:C,C2506)</f>
        <v>57542997.559999913</v>
      </c>
      <c r="T2506" s="1" t="str">
        <f>INDEX(F:F,MATCH(ecommerce_10000[[#This Row],[TotalAmount]],I:I,0))</f>
        <v>Cairo</v>
      </c>
    </row>
    <row r="2507" spans="1:20" x14ac:dyDescent="0.3">
      <c r="A2507" s="1" t="s">
        <v>2551</v>
      </c>
      <c r="B2507" s="1" t="s">
        <v>65</v>
      </c>
      <c r="C2507" s="1" t="s">
        <v>20</v>
      </c>
      <c r="D2507" s="1" t="s">
        <v>66</v>
      </c>
      <c r="E2507" s="1" t="s">
        <v>22</v>
      </c>
      <c r="F2507" s="1" t="s">
        <v>28</v>
      </c>
      <c r="G2507">
        <v>12367.59</v>
      </c>
      <c r="H2507">
        <v>3</v>
      </c>
      <c r="I2507">
        <v>37102.769999999997</v>
      </c>
      <c r="J2507">
        <v>3.83</v>
      </c>
      <c r="K2507">
        <v>3631</v>
      </c>
      <c r="L2507" s="2">
        <v>45343</v>
      </c>
      <c r="O2507" t="str">
        <f>IF(ecommerce_10000[[#This Row],[Platform]]="Souq","sq",ecommerce_10000[[#This Row],[Platform]])</f>
        <v>Jumia</v>
      </c>
      <c r="P2507" t="str">
        <f>IF(E2507="Souq","sq",IF(E2507="Jumia","Jum",E2507))</f>
        <v>Jum</v>
      </c>
      <c r="Q2507">
        <f>VLOOKUP(ecommerce_10000[[#This Row],[City]],F:I,4,FALSE)</f>
        <v>26648.76</v>
      </c>
      <c r="R2507" s="1">
        <f>SUMIF(C:C,ecommerce_10000[[#This Row],[Category]],I:I)</f>
        <v>91504159.730000004</v>
      </c>
      <c r="S2507" s="1">
        <f>SUMIFS(I:I,C:C,C2507)</f>
        <v>91504159.730000004</v>
      </c>
      <c r="T2507" s="1" t="str">
        <f>INDEX(F:F,MATCH(ecommerce_10000[[#This Row],[TotalAmount]],I:I,0))</f>
        <v>Casablanca</v>
      </c>
    </row>
    <row r="2508" spans="1:20" x14ac:dyDescent="0.3">
      <c r="A2508" s="1" t="s">
        <v>2552</v>
      </c>
      <c r="B2508" s="1" t="s">
        <v>49</v>
      </c>
      <c r="C2508" s="1" t="s">
        <v>14</v>
      </c>
      <c r="D2508" s="1" t="s">
        <v>50</v>
      </c>
      <c r="E2508" s="1" t="s">
        <v>16</v>
      </c>
      <c r="F2508" s="1" t="s">
        <v>17</v>
      </c>
      <c r="G2508">
        <v>4924.43</v>
      </c>
      <c r="H2508">
        <v>1</v>
      </c>
      <c r="I2508">
        <v>4924.43</v>
      </c>
      <c r="J2508">
        <v>4.7300000000000004</v>
      </c>
      <c r="K2508">
        <v>3693</v>
      </c>
      <c r="L2508" s="2">
        <v>45322</v>
      </c>
      <c r="O2508" t="str">
        <f>IF(ecommerce_10000[[#This Row],[Platform]]="Souq","sq",ecommerce_10000[[#This Row],[Platform]])</f>
        <v>sq</v>
      </c>
      <c r="P2508" t="str">
        <f>IF(E2508="Souq","sq",IF(E2508="Jumia","Jum",E2508))</f>
        <v>sq</v>
      </c>
      <c r="Q2508">
        <f>VLOOKUP(ecommerce_10000[[#This Row],[City]],F:I,4,FALSE)</f>
        <v>16284.02</v>
      </c>
      <c r="R2508" s="1">
        <f>SUMIF(C:C,ecommerce_10000[[#This Row],[Category]],I:I)</f>
        <v>92327183.770000085</v>
      </c>
      <c r="S2508" s="1">
        <f>SUMIFS(I:I,C:C,C2508)</f>
        <v>92327183.770000085</v>
      </c>
      <c r="T2508" s="1" t="str">
        <f>INDEX(F:F,MATCH(ecommerce_10000[[#This Row],[TotalAmount]],I:I,0))</f>
        <v>Cairo</v>
      </c>
    </row>
    <row r="2509" spans="1:20" x14ac:dyDescent="0.3">
      <c r="A2509" s="1" t="s">
        <v>2553</v>
      </c>
      <c r="B2509" s="1" t="s">
        <v>53</v>
      </c>
      <c r="C2509" s="1" t="s">
        <v>31</v>
      </c>
      <c r="D2509" s="1" t="s">
        <v>54</v>
      </c>
      <c r="E2509" s="1" t="s">
        <v>47</v>
      </c>
      <c r="F2509" s="1" t="s">
        <v>62</v>
      </c>
      <c r="G2509">
        <v>4430.4399999999996</v>
      </c>
      <c r="H2509">
        <v>2</v>
      </c>
      <c r="I2509">
        <v>8860.8799999999992</v>
      </c>
      <c r="J2509">
        <v>1.4</v>
      </c>
      <c r="K2509">
        <v>3482</v>
      </c>
      <c r="L2509" s="2">
        <v>45527</v>
      </c>
      <c r="O2509" t="str">
        <f>IF(ecommerce_10000[[#This Row],[Platform]]="Souq","sq",ecommerce_10000[[#This Row],[Platform]])</f>
        <v>Amazon</v>
      </c>
      <c r="P2509" t="str">
        <f>IF(E2509="Souq","sq",IF(E2509="Jumia","Jum",E2509))</f>
        <v>Amazon</v>
      </c>
      <c r="Q2509">
        <f>VLOOKUP(ecommerce_10000[[#This Row],[City]],F:I,4,FALSE)</f>
        <v>27872.98</v>
      </c>
      <c r="R2509" s="1">
        <f>SUMIF(C:C,ecommerce_10000[[#This Row],[Category]],I:I)</f>
        <v>57542997.559999913</v>
      </c>
      <c r="S2509" s="1">
        <f>SUMIFS(I:I,C:C,C2509)</f>
        <v>57542997.559999913</v>
      </c>
      <c r="T2509" s="1" t="str">
        <f>INDEX(F:F,MATCH(ecommerce_10000[[#This Row],[TotalAmount]],I:I,0))</f>
        <v>Giza</v>
      </c>
    </row>
    <row r="2510" spans="1:20" x14ac:dyDescent="0.3">
      <c r="A2510" s="1" t="s">
        <v>2554</v>
      </c>
      <c r="B2510" s="1" t="s">
        <v>53</v>
      </c>
      <c r="C2510" s="1" t="s">
        <v>31</v>
      </c>
      <c r="D2510" s="1" t="s">
        <v>54</v>
      </c>
      <c r="E2510" s="1" t="s">
        <v>22</v>
      </c>
      <c r="F2510" s="1" t="s">
        <v>28</v>
      </c>
      <c r="G2510">
        <v>7815.52</v>
      </c>
      <c r="H2510">
        <v>4</v>
      </c>
      <c r="I2510">
        <v>31262.080000000002</v>
      </c>
      <c r="J2510">
        <v>1.87</v>
      </c>
      <c r="K2510">
        <v>4692</v>
      </c>
      <c r="L2510" s="2">
        <v>45432</v>
      </c>
      <c r="O2510" t="str">
        <f>IF(ecommerce_10000[[#This Row],[Platform]]="Souq","sq",ecommerce_10000[[#This Row],[Platform]])</f>
        <v>Jumia</v>
      </c>
      <c r="P2510" t="str">
        <f>IF(E2510="Souq","sq",IF(E2510="Jumia","Jum",E2510))</f>
        <v>Jum</v>
      </c>
      <c r="Q2510">
        <f>VLOOKUP(ecommerce_10000[[#This Row],[City]],F:I,4,FALSE)</f>
        <v>26648.76</v>
      </c>
      <c r="R2510" s="1">
        <f>SUMIF(C:C,ecommerce_10000[[#This Row],[Category]],I:I)</f>
        <v>57542997.559999913</v>
      </c>
      <c r="S2510" s="1">
        <f>SUMIFS(I:I,C:C,C2510)</f>
        <v>57542997.559999913</v>
      </c>
      <c r="T2510" s="1" t="str">
        <f>INDEX(F:F,MATCH(ecommerce_10000[[#This Row],[TotalAmount]],I:I,0))</f>
        <v>Casablanca</v>
      </c>
    </row>
    <row r="2511" spans="1:20" x14ac:dyDescent="0.3">
      <c r="A2511" s="1" t="s">
        <v>2555</v>
      </c>
      <c r="B2511" s="1" t="s">
        <v>30</v>
      </c>
      <c r="C2511" s="1" t="s">
        <v>31</v>
      </c>
      <c r="D2511" s="1" t="s">
        <v>32</v>
      </c>
      <c r="E2511" s="1" t="s">
        <v>47</v>
      </c>
      <c r="F2511" s="1" t="s">
        <v>17</v>
      </c>
      <c r="G2511">
        <v>1515.88</v>
      </c>
      <c r="H2511">
        <v>1</v>
      </c>
      <c r="I2511">
        <v>1515.88</v>
      </c>
      <c r="J2511">
        <v>4.84</v>
      </c>
      <c r="K2511">
        <v>3849</v>
      </c>
      <c r="L2511" s="2">
        <v>45509</v>
      </c>
      <c r="O2511" t="str">
        <f>IF(ecommerce_10000[[#This Row],[Platform]]="Souq","sq",ecommerce_10000[[#This Row],[Platform]])</f>
        <v>Amazon</v>
      </c>
      <c r="P2511" t="str">
        <f>IF(E2511="Souq","sq",IF(E2511="Jumia","Jum",E2511))</f>
        <v>Amazon</v>
      </c>
      <c r="Q2511">
        <f>VLOOKUP(ecommerce_10000[[#This Row],[City]],F:I,4,FALSE)</f>
        <v>16284.02</v>
      </c>
      <c r="R2511" s="1">
        <f>SUMIF(C:C,ecommerce_10000[[#This Row],[Category]],I:I)</f>
        <v>57542997.559999913</v>
      </c>
      <c r="S2511" s="1">
        <f>SUMIFS(I:I,C:C,C2511)</f>
        <v>57542997.559999913</v>
      </c>
      <c r="T2511" s="1" t="str">
        <f>INDEX(F:F,MATCH(ecommerce_10000[[#This Row],[TotalAmount]],I:I,0))</f>
        <v>Cairo</v>
      </c>
    </row>
    <row r="2512" spans="1:20" x14ac:dyDescent="0.3">
      <c r="A2512" s="1" t="s">
        <v>2556</v>
      </c>
      <c r="B2512" s="1" t="s">
        <v>25</v>
      </c>
      <c r="C2512" s="1" t="s">
        <v>26</v>
      </c>
      <c r="D2512" s="1" t="s">
        <v>27</v>
      </c>
      <c r="E2512" s="1" t="s">
        <v>47</v>
      </c>
      <c r="F2512" s="1" t="s">
        <v>23</v>
      </c>
      <c r="G2512">
        <v>5075.5600000000004</v>
      </c>
      <c r="H2512">
        <v>4</v>
      </c>
      <c r="I2512">
        <v>20302.240000000002</v>
      </c>
      <c r="J2512">
        <v>3.36</v>
      </c>
      <c r="K2512">
        <v>2020</v>
      </c>
      <c r="L2512" s="2">
        <v>45363</v>
      </c>
      <c r="O2512" t="str">
        <f>IF(ecommerce_10000[[#This Row],[Platform]]="Souq","sq",ecommerce_10000[[#This Row],[Platform]])</f>
        <v>Amazon</v>
      </c>
      <c r="P2512" t="str">
        <f>IF(E2512="Souq","sq",IF(E2512="Jumia","Jum",E2512))</f>
        <v>Amazon</v>
      </c>
      <c r="Q2512">
        <f>VLOOKUP(ecommerce_10000[[#This Row],[City]],F:I,4,FALSE)</f>
        <v>13290.4</v>
      </c>
      <c r="R2512" s="1">
        <f>SUMIF(C:C,ecommerce_10000[[#This Row],[Category]],I:I)</f>
        <v>29200970.130000021</v>
      </c>
      <c r="S2512" s="1">
        <f>SUMIFS(I:I,C:C,C2512)</f>
        <v>29200970.130000021</v>
      </c>
      <c r="T2512" s="1" t="str">
        <f>INDEX(F:F,MATCH(ecommerce_10000[[#This Row],[TotalAmount]],I:I,0))</f>
        <v>Alexandria</v>
      </c>
    </row>
    <row r="2513" spans="1:20" x14ac:dyDescent="0.3">
      <c r="A2513" s="1" t="s">
        <v>2557</v>
      </c>
      <c r="B2513" s="1" t="s">
        <v>25</v>
      </c>
      <c r="C2513" s="1" t="s">
        <v>26</v>
      </c>
      <c r="D2513" s="1" t="s">
        <v>27</v>
      </c>
      <c r="E2513" s="1" t="s">
        <v>16</v>
      </c>
      <c r="F2513" s="1" t="s">
        <v>28</v>
      </c>
      <c r="G2513">
        <v>18903.849999999999</v>
      </c>
      <c r="H2513">
        <v>3</v>
      </c>
      <c r="I2513">
        <v>56711.55</v>
      </c>
      <c r="J2513">
        <v>4.87</v>
      </c>
      <c r="K2513">
        <v>1702</v>
      </c>
      <c r="L2513" s="2">
        <v>45358</v>
      </c>
      <c r="O2513" t="str">
        <f>IF(ecommerce_10000[[#This Row],[Platform]]="Souq","sq",ecommerce_10000[[#This Row],[Platform]])</f>
        <v>sq</v>
      </c>
      <c r="P2513" t="str">
        <f>IF(E2513="Souq","sq",IF(E2513="Jumia","Jum",E2513))</f>
        <v>sq</v>
      </c>
      <c r="Q2513">
        <f>VLOOKUP(ecommerce_10000[[#This Row],[City]],F:I,4,FALSE)</f>
        <v>26648.76</v>
      </c>
      <c r="R2513" s="1">
        <f>SUMIF(C:C,ecommerce_10000[[#This Row],[Category]],I:I)</f>
        <v>29200970.130000021</v>
      </c>
      <c r="S2513" s="1">
        <f>SUMIFS(I:I,C:C,C2513)</f>
        <v>29200970.130000021</v>
      </c>
      <c r="T2513" s="1" t="str">
        <f>INDEX(F:F,MATCH(ecommerce_10000[[#This Row],[TotalAmount]],I:I,0))</f>
        <v>Casablanca</v>
      </c>
    </row>
    <row r="2514" spans="1:20" x14ac:dyDescent="0.3">
      <c r="A2514" s="1" t="s">
        <v>2558</v>
      </c>
      <c r="B2514" s="1" t="s">
        <v>65</v>
      </c>
      <c r="C2514" s="1" t="s">
        <v>20</v>
      </c>
      <c r="D2514" s="1" t="s">
        <v>66</v>
      </c>
      <c r="E2514" s="1" t="s">
        <v>47</v>
      </c>
      <c r="F2514" s="1" t="s">
        <v>28</v>
      </c>
      <c r="G2514">
        <v>18020.38</v>
      </c>
      <c r="H2514">
        <v>2</v>
      </c>
      <c r="I2514">
        <v>36040.76</v>
      </c>
      <c r="J2514">
        <v>2.71</v>
      </c>
      <c r="K2514">
        <v>994</v>
      </c>
      <c r="L2514" s="2">
        <v>45432</v>
      </c>
      <c r="O2514" t="str">
        <f>IF(ecommerce_10000[[#This Row],[Platform]]="Souq","sq",ecommerce_10000[[#This Row],[Platform]])</f>
        <v>Amazon</v>
      </c>
      <c r="P2514" t="str">
        <f>IF(E2514="Souq","sq",IF(E2514="Jumia","Jum",E2514))</f>
        <v>Amazon</v>
      </c>
      <c r="Q2514">
        <f>VLOOKUP(ecommerce_10000[[#This Row],[City]],F:I,4,FALSE)</f>
        <v>26648.76</v>
      </c>
      <c r="R2514" s="1">
        <f>SUMIF(C:C,ecommerce_10000[[#This Row],[Category]],I:I)</f>
        <v>91504159.730000004</v>
      </c>
      <c r="S2514" s="1">
        <f>SUMIFS(I:I,C:C,C2514)</f>
        <v>91504159.730000004</v>
      </c>
      <c r="T2514" s="1" t="str">
        <f>INDEX(F:F,MATCH(ecommerce_10000[[#This Row],[TotalAmount]],I:I,0))</f>
        <v>Casablanca</v>
      </c>
    </row>
    <row r="2515" spans="1:20" x14ac:dyDescent="0.3">
      <c r="A2515" s="1" t="s">
        <v>2559</v>
      </c>
      <c r="B2515" s="1" t="s">
        <v>13</v>
      </c>
      <c r="C2515" s="1" t="s">
        <v>14</v>
      </c>
      <c r="D2515" s="1" t="s">
        <v>15</v>
      </c>
      <c r="E2515" s="1" t="s">
        <v>16</v>
      </c>
      <c r="F2515" s="1" t="s">
        <v>17</v>
      </c>
      <c r="G2515">
        <v>380.51</v>
      </c>
      <c r="H2515">
        <v>5</v>
      </c>
      <c r="I2515">
        <v>1902.55</v>
      </c>
      <c r="J2515">
        <v>4.09</v>
      </c>
      <c r="K2515">
        <v>3088</v>
      </c>
      <c r="L2515" s="2">
        <v>45409</v>
      </c>
      <c r="O2515" t="str">
        <f>IF(ecommerce_10000[[#This Row],[Platform]]="Souq","sq",ecommerce_10000[[#This Row],[Platform]])</f>
        <v>sq</v>
      </c>
      <c r="P2515" t="str">
        <f>IF(E2515="Souq","sq",IF(E2515="Jumia","Jum",E2515))</f>
        <v>sq</v>
      </c>
      <c r="Q2515">
        <f>VLOOKUP(ecommerce_10000[[#This Row],[City]],F:I,4,FALSE)</f>
        <v>16284.02</v>
      </c>
      <c r="R2515" s="1">
        <f>SUMIF(C:C,ecommerce_10000[[#This Row],[Category]],I:I)</f>
        <v>92327183.770000085</v>
      </c>
      <c r="S2515" s="1">
        <f>SUMIFS(I:I,C:C,C2515)</f>
        <v>92327183.770000085</v>
      </c>
      <c r="T2515" s="1" t="str">
        <f>INDEX(F:F,MATCH(ecommerce_10000[[#This Row],[TotalAmount]],I:I,0))</f>
        <v>Cairo</v>
      </c>
    </row>
    <row r="2516" spans="1:20" x14ac:dyDescent="0.3">
      <c r="A2516" s="1" t="s">
        <v>2560</v>
      </c>
      <c r="B2516" s="1" t="s">
        <v>25</v>
      </c>
      <c r="C2516" s="1" t="s">
        <v>26</v>
      </c>
      <c r="D2516" s="1" t="s">
        <v>27</v>
      </c>
      <c r="E2516" s="1" t="s">
        <v>47</v>
      </c>
      <c r="F2516" s="1" t="s">
        <v>17</v>
      </c>
      <c r="G2516">
        <v>5875.62</v>
      </c>
      <c r="H2516">
        <v>5</v>
      </c>
      <c r="I2516">
        <v>29378.1</v>
      </c>
      <c r="J2516">
        <v>4.5</v>
      </c>
      <c r="K2516">
        <v>1850</v>
      </c>
      <c r="L2516" s="2">
        <v>45607</v>
      </c>
      <c r="O2516" t="str">
        <f>IF(ecommerce_10000[[#This Row],[Platform]]="Souq","sq",ecommerce_10000[[#This Row],[Platform]])</f>
        <v>Amazon</v>
      </c>
      <c r="P2516" t="str">
        <f>IF(E2516="Souq","sq",IF(E2516="Jumia","Jum",E2516))</f>
        <v>Amazon</v>
      </c>
      <c r="Q2516">
        <f>VLOOKUP(ecommerce_10000[[#This Row],[City]],F:I,4,FALSE)</f>
        <v>16284.02</v>
      </c>
      <c r="R2516" s="1">
        <f>SUMIF(C:C,ecommerce_10000[[#This Row],[Category]],I:I)</f>
        <v>29200970.130000021</v>
      </c>
      <c r="S2516" s="1">
        <f>SUMIFS(I:I,C:C,C2516)</f>
        <v>29200970.130000021</v>
      </c>
      <c r="T2516" s="1" t="str">
        <f>INDEX(F:F,MATCH(ecommerce_10000[[#This Row],[TotalAmount]],I:I,0))</f>
        <v>Cairo</v>
      </c>
    </row>
    <row r="2517" spans="1:20" x14ac:dyDescent="0.3">
      <c r="A2517" s="1" t="s">
        <v>2561</v>
      </c>
      <c r="B2517" s="1" t="s">
        <v>65</v>
      </c>
      <c r="C2517" s="1" t="s">
        <v>20</v>
      </c>
      <c r="D2517" s="1" t="s">
        <v>66</v>
      </c>
      <c r="E2517" s="1" t="s">
        <v>22</v>
      </c>
      <c r="F2517" s="1" t="s">
        <v>62</v>
      </c>
      <c r="G2517">
        <v>4111.47</v>
      </c>
      <c r="H2517">
        <v>1</v>
      </c>
      <c r="I2517">
        <v>4111.47</v>
      </c>
      <c r="J2517">
        <v>2.39</v>
      </c>
      <c r="K2517">
        <v>2361</v>
      </c>
      <c r="L2517" s="2">
        <v>45558</v>
      </c>
      <c r="O2517" t="str">
        <f>IF(ecommerce_10000[[#This Row],[Platform]]="Souq","sq",ecommerce_10000[[#This Row],[Platform]])</f>
        <v>Jumia</v>
      </c>
      <c r="P2517" t="str">
        <f>IF(E2517="Souq","sq",IF(E2517="Jumia","Jum",E2517))</f>
        <v>Jum</v>
      </c>
      <c r="Q2517">
        <f>VLOOKUP(ecommerce_10000[[#This Row],[City]],F:I,4,FALSE)</f>
        <v>27872.98</v>
      </c>
      <c r="R2517" s="1">
        <f>SUMIF(C:C,ecommerce_10000[[#This Row],[Category]],I:I)</f>
        <v>91504159.730000004</v>
      </c>
      <c r="S2517" s="1">
        <f>SUMIFS(I:I,C:C,C2517)</f>
        <v>91504159.730000004</v>
      </c>
      <c r="T2517" s="1" t="str">
        <f>INDEX(F:F,MATCH(ecommerce_10000[[#This Row],[TotalAmount]],I:I,0))</f>
        <v>Giza</v>
      </c>
    </row>
    <row r="2518" spans="1:20" x14ac:dyDescent="0.3">
      <c r="A2518" s="1" t="s">
        <v>2562</v>
      </c>
      <c r="B2518" s="1" t="s">
        <v>25</v>
      </c>
      <c r="C2518" s="1" t="s">
        <v>26</v>
      </c>
      <c r="D2518" s="1" t="s">
        <v>27</v>
      </c>
      <c r="E2518" s="1" t="s">
        <v>16</v>
      </c>
      <c r="F2518" s="1" t="s">
        <v>23</v>
      </c>
      <c r="G2518">
        <v>12096.29</v>
      </c>
      <c r="H2518">
        <v>3</v>
      </c>
      <c r="I2518">
        <v>36288.870000000003</v>
      </c>
      <c r="J2518">
        <v>3.23</v>
      </c>
      <c r="K2518">
        <v>3404</v>
      </c>
      <c r="L2518" s="2">
        <v>45566</v>
      </c>
      <c r="O2518" t="str">
        <f>IF(ecommerce_10000[[#This Row],[Platform]]="Souq","sq",ecommerce_10000[[#This Row],[Platform]])</f>
        <v>sq</v>
      </c>
      <c r="P2518" t="str">
        <f>IF(E2518="Souq","sq",IF(E2518="Jumia","Jum",E2518))</f>
        <v>sq</v>
      </c>
      <c r="Q2518">
        <f>VLOOKUP(ecommerce_10000[[#This Row],[City]],F:I,4,FALSE)</f>
        <v>13290.4</v>
      </c>
      <c r="R2518" s="1">
        <f>SUMIF(C:C,ecommerce_10000[[#This Row],[Category]],I:I)</f>
        <v>29200970.130000021</v>
      </c>
      <c r="S2518" s="1">
        <f>SUMIFS(I:I,C:C,C2518)</f>
        <v>29200970.130000021</v>
      </c>
      <c r="T2518" s="1" t="str">
        <f>INDEX(F:F,MATCH(ecommerce_10000[[#This Row],[TotalAmount]],I:I,0))</f>
        <v>Alexandria</v>
      </c>
    </row>
    <row r="2519" spans="1:20" x14ac:dyDescent="0.3">
      <c r="A2519" s="1" t="s">
        <v>2563</v>
      </c>
      <c r="B2519" s="1" t="s">
        <v>65</v>
      </c>
      <c r="C2519" s="1" t="s">
        <v>20</v>
      </c>
      <c r="D2519" s="1" t="s">
        <v>66</v>
      </c>
      <c r="E2519" s="1" t="s">
        <v>16</v>
      </c>
      <c r="F2519" s="1" t="s">
        <v>33</v>
      </c>
      <c r="G2519">
        <v>4109.67</v>
      </c>
      <c r="H2519">
        <v>2</v>
      </c>
      <c r="I2519">
        <v>8219.34</v>
      </c>
      <c r="J2519">
        <v>4.33</v>
      </c>
      <c r="K2519">
        <v>4640</v>
      </c>
      <c r="L2519" s="2">
        <v>45610</v>
      </c>
      <c r="O2519" t="str">
        <f>IF(ecommerce_10000[[#This Row],[Platform]]="Souq","sq",ecommerce_10000[[#This Row],[Platform]])</f>
        <v>sq</v>
      </c>
      <c r="P2519" t="str">
        <f>IF(E2519="Souq","sq",IF(E2519="Jumia","Jum",E2519))</f>
        <v>sq</v>
      </c>
      <c r="Q2519">
        <f>VLOOKUP(ecommerce_10000[[#This Row],[City]],F:I,4,FALSE)</f>
        <v>3665.44</v>
      </c>
      <c r="R2519" s="1">
        <f>SUMIF(C:C,ecommerce_10000[[#This Row],[Category]],I:I)</f>
        <v>91504159.730000004</v>
      </c>
      <c r="S2519" s="1">
        <f>SUMIFS(I:I,C:C,C2519)</f>
        <v>91504159.730000004</v>
      </c>
      <c r="T2519" s="1" t="str">
        <f>INDEX(F:F,MATCH(ecommerce_10000[[#This Row],[TotalAmount]],I:I,0))</f>
        <v>Dubai</v>
      </c>
    </row>
    <row r="2520" spans="1:20" x14ac:dyDescent="0.3">
      <c r="A2520" s="1" t="s">
        <v>2564</v>
      </c>
      <c r="B2520" s="1" t="s">
        <v>43</v>
      </c>
      <c r="C2520" s="1" t="s">
        <v>44</v>
      </c>
      <c r="D2520" s="1" t="s">
        <v>45</v>
      </c>
      <c r="E2520" s="1" t="s">
        <v>16</v>
      </c>
      <c r="F2520" s="1" t="s">
        <v>28</v>
      </c>
      <c r="G2520">
        <v>1911.58</v>
      </c>
      <c r="H2520">
        <v>4</v>
      </c>
      <c r="I2520">
        <v>7646.32</v>
      </c>
      <c r="J2520">
        <v>2.3199999999999998</v>
      </c>
      <c r="K2520">
        <v>3175</v>
      </c>
      <c r="L2520" s="2">
        <v>45616</v>
      </c>
      <c r="O2520" t="str">
        <f>IF(ecommerce_10000[[#This Row],[Platform]]="Souq","sq",ecommerce_10000[[#This Row],[Platform]])</f>
        <v>sq</v>
      </c>
      <c r="P2520" t="str">
        <f>IF(E2520="Souq","sq",IF(E2520="Jumia","Jum",E2520))</f>
        <v>sq</v>
      </c>
      <c r="Q2520">
        <f>VLOOKUP(ecommerce_10000[[#This Row],[City]],F:I,4,FALSE)</f>
        <v>26648.76</v>
      </c>
      <c r="R2520" s="1">
        <f>SUMIF(C:C,ecommerce_10000[[#This Row],[Category]],I:I)</f>
        <v>31420413.200000018</v>
      </c>
      <c r="S2520" s="1">
        <f>SUMIFS(I:I,C:C,C2520)</f>
        <v>31420413.200000018</v>
      </c>
      <c r="T2520" s="1" t="str">
        <f>INDEX(F:F,MATCH(ecommerce_10000[[#This Row],[TotalAmount]],I:I,0))</f>
        <v>Casablanca</v>
      </c>
    </row>
    <row r="2521" spans="1:20" x14ac:dyDescent="0.3">
      <c r="A2521" s="1" t="s">
        <v>2565</v>
      </c>
      <c r="B2521" s="1" t="s">
        <v>38</v>
      </c>
      <c r="C2521" s="1" t="s">
        <v>20</v>
      </c>
      <c r="D2521" s="1" t="s">
        <v>39</v>
      </c>
      <c r="E2521" s="1" t="s">
        <v>47</v>
      </c>
      <c r="F2521" s="1" t="s">
        <v>28</v>
      </c>
      <c r="G2521">
        <v>7955.86</v>
      </c>
      <c r="H2521">
        <v>4</v>
      </c>
      <c r="I2521">
        <v>31823.439999999999</v>
      </c>
      <c r="J2521">
        <v>3.76</v>
      </c>
      <c r="K2521">
        <v>4133</v>
      </c>
      <c r="L2521" s="2">
        <v>45441</v>
      </c>
      <c r="O2521" t="str">
        <f>IF(ecommerce_10000[[#This Row],[Platform]]="Souq","sq",ecommerce_10000[[#This Row],[Platform]])</f>
        <v>Amazon</v>
      </c>
      <c r="P2521" t="str">
        <f>IF(E2521="Souq","sq",IF(E2521="Jumia","Jum",E2521))</f>
        <v>Amazon</v>
      </c>
      <c r="Q2521">
        <f>VLOOKUP(ecommerce_10000[[#This Row],[City]],F:I,4,FALSE)</f>
        <v>26648.76</v>
      </c>
      <c r="R2521" s="1">
        <f>SUMIF(C:C,ecommerce_10000[[#This Row],[Category]],I:I)</f>
        <v>91504159.730000004</v>
      </c>
      <c r="S2521" s="1">
        <f>SUMIFS(I:I,C:C,C2521)</f>
        <v>91504159.730000004</v>
      </c>
      <c r="T2521" s="1" t="str">
        <f>INDEX(F:F,MATCH(ecommerce_10000[[#This Row],[TotalAmount]],I:I,0))</f>
        <v>Casablanca</v>
      </c>
    </row>
    <row r="2522" spans="1:20" x14ac:dyDescent="0.3">
      <c r="A2522" s="1" t="s">
        <v>2566</v>
      </c>
      <c r="B2522" s="1" t="s">
        <v>38</v>
      </c>
      <c r="C2522" s="1" t="s">
        <v>20</v>
      </c>
      <c r="D2522" s="1" t="s">
        <v>39</v>
      </c>
      <c r="E2522" s="1" t="s">
        <v>47</v>
      </c>
      <c r="F2522" s="1" t="s">
        <v>62</v>
      </c>
      <c r="G2522">
        <v>565.12</v>
      </c>
      <c r="H2522">
        <v>1</v>
      </c>
      <c r="I2522">
        <v>565.12</v>
      </c>
      <c r="J2522">
        <v>3.7</v>
      </c>
      <c r="K2522">
        <v>1191</v>
      </c>
      <c r="L2522" s="2">
        <v>45333</v>
      </c>
      <c r="O2522" t="str">
        <f>IF(ecommerce_10000[[#This Row],[Platform]]="Souq","sq",ecommerce_10000[[#This Row],[Platform]])</f>
        <v>Amazon</v>
      </c>
      <c r="P2522" t="str">
        <f>IF(E2522="Souq","sq",IF(E2522="Jumia","Jum",E2522))</f>
        <v>Amazon</v>
      </c>
      <c r="Q2522">
        <f>VLOOKUP(ecommerce_10000[[#This Row],[City]],F:I,4,FALSE)</f>
        <v>27872.98</v>
      </c>
      <c r="R2522" s="1">
        <f>SUMIF(C:C,ecommerce_10000[[#This Row],[Category]],I:I)</f>
        <v>91504159.730000004</v>
      </c>
      <c r="S2522" s="1">
        <f>SUMIFS(I:I,C:C,C2522)</f>
        <v>91504159.730000004</v>
      </c>
      <c r="T2522" s="1" t="str">
        <f>INDEX(F:F,MATCH(ecommerce_10000[[#This Row],[TotalAmount]],I:I,0))</f>
        <v>Giza</v>
      </c>
    </row>
    <row r="2523" spans="1:20" x14ac:dyDescent="0.3">
      <c r="A2523" s="1" t="s">
        <v>2567</v>
      </c>
      <c r="B2523" s="1" t="s">
        <v>38</v>
      </c>
      <c r="C2523" s="1" t="s">
        <v>20</v>
      </c>
      <c r="D2523" s="1" t="s">
        <v>39</v>
      </c>
      <c r="E2523" s="1" t="s">
        <v>22</v>
      </c>
      <c r="F2523" s="1" t="s">
        <v>33</v>
      </c>
      <c r="G2523">
        <v>15291.49</v>
      </c>
      <c r="H2523">
        <v>4</v>
      </c>
      <c r="I2523">
        <v>61165.96</v>
      </c>
      <c r="J2523">
        <v>2.0299999999999998</v>
      </c>
      <c r="K2523">
        <v>1061</v>
      </c>
      <c r="L2523" s="2">
        <v>45596</v>
      </c>
      <c r="O2523" t="str">
        <f>IF(ecommerce_10000[[#This Row],[Platform]]="Souq","sq",ecommerce_10000[[#This Row],[Platform]])</f>
        <v>Jumia</v>
      </c>
      <c r="P2523" t="str">
        <f>IF(E2523="Souq","sq",IF(E2523="Jumia","Jum",E2523))</f>
        <v>Jum</v>
      </c>
      <c r="Q2523">
        <f>VLOOKUP(ecommerce_10000[[#This Row],[City]],F:I,4,FALSE)</f>
        <v>3665.44</v>
      </c>
      <c r="R2523" s="1">
        <f>SUMIF(C:C,ecommerce_10000[[#This Row],[Category]],I:I)</f>
        <v>91504159.730000004</v>
      </c>
      <c r="S2523" s="1">
        <f>SUMIFS(I:I,C:C,C2523)</f>
        <v>91504159.730000004</v>
      </c>
      <c r="T2523" s="1" t="str">
        <f>INDEX(F:F,MATCH(ecommerce_10000[[#This Row],[TotalAmount]],I:I,0))</f>
        <v>Dubai</v>
      </c>
    </row>
    <row r="2524" spans="1:20" x14ac:dyDescent="0.3">
      <c r="A2524" s="1" t="s">
        <v>2568</v>
      </c>
      <c r="B2524" s="1" t="s">
        <v>35</v>
      </c>
      <c r="C2524" s="1" t="s">
        <v>14</v>
      </c>
      <c r="D2524" s="1" t="s">
        <v>36</v>
      </c>
      <c r="E2524" s="1" t="s">
        <v>22</v>
      </c>
      <c r="F2524" s="1" t="s">
        <v>40</v>
      </c>
      <c r="G2524">
        <v>8337.85</v>
      </c>
      <c r="H2524">
        <v>3</v>
      </c>
      <c r="I2524">
        <v>25013.55</v>
      </c>
      <c r="J2524">
        <v>1.38</v>
      </c>
      <c r="K2524">
        <v>376</v>
      </c>
      <c r="L2524" s="2">
        <v>45409</v>
      </c>
      <c r="O2524" t="str">
        <f>IF(ecommerce_10000[[#This Row],[Platform]]="Souq","sq",ecommerce_10000[[#This Row],[Platform]])</f>
        <v>Jumia</v>
      </c>
      <c r="P2524" t="str">
        <f>IF(E2524="Souq","sq",IF(E2524="Jumia","Jum",E2524))</f>
        <v>Jum</v>
      </c>
      <c r="Q2524">
        <f>VLOOKUP(ecommerce_10000[[#This Row],[City]],F:I,4,FALSE)</f>
        <v>99349.3</v>
      </c>
      <c r="R2524" s="1">
        <f>SUMIF(C:C,ecommerce_10000[[#This Row],[Category]],I:I)</f>
        <v>92327183.770000085</v>
      </c>
      <c r="S2524" s="1">
        <f>SUMIFS(I:I,C:C,C2524)</f>
        <v>92327183.770000085</v>
      </c>
      <c r="T2524" s="1" t="str">
        <f>INDEX(F:F,MATCH(ecommerce_10000[[#This Row],[TotalAmount]],I:I,0))</f>
        <v>Riyadh</v>
      </c>
    </row>
    <row r="2525" spans="1:20" x14ac:dyDescent="0.3">
      <c r="A2525" s="1" t="s">
        <v>2569</v>
      </c>
      <c r="B2525" s="1" t="s">
        <v>13</v>
      </c>
      <c r="C2525" s="1" t="s">
        <v>14</v>
      </c>
      <c r="D2525" s="1" t="s">
        <v>15</v>
      </c>
      <c r="E2525" s="1" t="s">
        <v>47</v>
      </c>
      <c r="F2525" s="1" t="s">
        <v>40</v>
      </c>
      <c r="G2525">
        <v>6692.98</v>
      </c>
      <c r="H2525">
        <v>5</v>
      </c>
      <c r="I2525">
        <v>33464.9</v>
      </c>
      <c r="J2525">
        <v>2.21</v>
      </c>
      <c r="K2525">
        <v>3352</v>
      </c>
      <c r="L2525" s="2">
        <v>45294</v>
      </c>
      <c r="O2525" t="str">
        <f>IF(ecommerce_10000[[#This Row],[Platform]]="Souq","sq",ecommerce_10000[[#This Row],[Platform]])</f>
        <v>Amazon</v>
      </c>
      <c r="P2525" t="str">
        <f>IF(E2525="Souq","sq",IF(E2525="Jumia","Jum",E2525))</f>
        <v>Amazon</v>
      </c>
      <c r="Q2525">
        <f>VLOOKUP(ecommerce_10000[[#This Row],[City]],F:I,4,FALSE)</f>
        <v>99349.3</v>
      </c>
      <c r="R2525" s="1">
        <f>SUMIF(C:C,ecommerce_10000[[#This Row],[Category]],I:I)</f>
        <v>92327183.770000085</v>
      </c>
      <c r="S2525" s="1">
        <f>SUMIFS(I:I,C:C,C2525)</f>
        <v>92327183.770000085</v>
      </c>
      <c r="T2525" s="1" t="str">
        <f>INDEX(F:F,MATCH(ecommerce_10000[[#This Row],[TotalAmount]],I:I,0))</f>
        <v>Riyadh</v>
      </c>
    </row>
    <row r="2526" spans="1:20" x14ac:dyDescent="0.3">
      <c r="A2526" s="1" t="s">
        <v>2570</v>
      </c>
      <c r="B2526" s="1" t="s">
        <v>38</v>
      </c>
      <c r="C2526" s="1" t="s">
        <v>20</v>
      </c>
      <c r="D2526" s="1" t="s">
        <v>39</v>
      </c>
      <c r="E2526" s="1" t="s">
        <v>47</v>
      </c>
      <c r="F2526" s="1" t="s">
        <v>17</v>
      </c>
      <c r="G2526">
        <v>10728.01</v>
      </c>
      <c r="H2526">
        <v>3</v>
      </c>
      <c r="I2526">
        <v>32184.03</v>
      </c>
      <c r="J2526">
        <v>2.06</v>
      </c>
      <c r="K2526">
        <v>333</v>
      </c>
      <c r="L2526" s="2">
        <v>45538</v>
      </c>
      <c r="O2526" t="str">
        <f>IF(ecommerce_10000[[#This Row],[Platform]]="Souq","sq",ecommerce_10000[[#This Row],[Platform]])</f>
        <v>Amazon</v>
      </c>
      <c r="P2526" t="str">
        <f>IF(E2526="Souq","sq",IF(E2526="Jumia","Jum",E2526))</f>
        <v>Amazon</v>
      </c>
      <c r="Q2526">
        <f>VLOOKUP(ecommerce_10000[[#This Row],[City]],F:I,4,FALSE)</f>
        <v>16284.02</v>
      </c>
      <c r="R2526" s="1">
        <f>SUMIF(C:C,ecommerce_10000[[#This Row],[Category]],I:I)</f>
        <v>91504159.730000004</v>
      </c>
      <c r="S2526" s="1">
        <f>SUMIFS(I:I,C:C,C2526)</f>
        <v>91504159.730000004</v>
      </c>
      <c r="T2526" s="1" t="str">
        <f>INDEX(F:F,MATCH(ecommerce_10000[[#This Row],[TotalAmount]],I:I,0))</f>
        <v>Cairo</v>
      </c>
    </row>
    <row r="2527" spans="1:20" x14ac:dyDescent="0.3">
      <c r="A2527" s="1" t="s">
        <v>2571</v>
      </c>
      <c r="B2527" s="1" t="s">
        <v>65</v>
      </c>
      <c r="C2527" s="1" t="s">
        <v>20</v>
      </c>
      <c r="D2527" s="1" t="s">
        <v>66</v>
      </c>
      <c r="E2527" s="1" t="s">
        <v>47</v>
      </c>
      <c r="F2527" s="1" t="s">
        <v>33</v>
      </c>
      <c r="G2527">
        <v>9479.98</v>
      </c>
      <c r="H2527">
        <v>1</v>
      </c>
      <c r="I2527">
        <v>9479.98</v>
      </c>
      <c r="J2527">
        <v>2.69</v>
      </c>
      <c r="K2527">
        <v>4216</v>
      </c>
      <c r="L2527" s="2">
        <v>45408</v>
      </c>
      <c r="O2527" t="str">
        <f>IF(ecommerce_10000[[#This Row],[Platform]]="Souq","sq",ecommerce_10000[[#This Row],[Platform]])</f>
        <v>Amazon</v>
      </c>
      <c r="P2527" t="str">
        <f>IF(E2527="Souq","sq",IF(E2527="Jumia","Jum",E2527))</f>
        <v>Amazon</v>
      </c>
      <c r="Q2527">
        <f>VLOOKUP(ecommerce_10000[[#This Row],[City]],F:I,4,FALSE)</f>
        <v>3665.44</v>
      </c>
      <c r="R2527" s="1">
        <f>SUMIF(C:C,ecommerce_10000[[#This Row],[Category]],I:I)</f>
        <v>91504159.730000004</v>
      </c>
      <c r="S2527" s="1">
        <f>SUMIFS(I:I,C:C,C2527)</f>
        <v>91504159.730000004</v>
      </c>
      <c r="T2527" s="1" t="str">
        <f>INDEX(F:F,MATCH(ecommerce_10000[[#This Row],[TotalAmount]],I:I,0))</f>
        <v>Dubai</v>
      </c>
    </row>
    <row r="2528" spans="1:20" x14ac:dyDescent="0.3">
      <c r="A2528" s="1" t="s">
        <v>2572</v>
      </c>
      <c r="B2528" s="1" t="s">
        <v>13</v>
      </c>
      <c r="C2528" s="1" t="s">
        <v>14</v>
      </c>
      <c r="D2528" s="1" t="s">
        <v>15</v>
      </c>
      <c r="E2528" s="1" t="s">
        <v>22</v>
      </c>
      <c r="F2528" s="1" t="s">
        <v>17</v>
      </c>
      <c r="G2528">
        <v>915.4</v>
      </c>
      <c r="H2528">
        <v>3</v>
      </c>
      <c r="I2528">
        <v>2746.2</v>
      </c>
      <c r="J2528">
        <v>2.16</v>
      </c>
      <c r="K2528">
        <v>3610</v>
      </c>
      <c r="L2528" s="2">
        <v>45499</v>
      </c>
      <c r="O2528" t="str">
        <f>IF(ecommerce_10000[[#This Row],[Platform]]="Souq","sq",ecommerce_10000[[#This Row],[Platform]])</f>
        <v>Jumia</v>
      </c>
      <c r="P2528" t="str">
        <f>IF(E2528="Souq","sq",IF(E2528="Jumia","Jum",E2528))</f>
        <v>Jum</v>
      </c>
      <c r="Q2528">
        <f>VLOOKUP(ecommerce_10000[[#This Row],[City]],F:I,4,FALSE)</f>
        <v>16284.02</v>
      </c>
      <c r="R2528" s="1">
        <f>SUMIF(C:C,ecommerce_10000[[#This Row],[Category]],I:I)</f>
        <v>92327183.770000085</v>
      </c>
      <c r="S2528" s="1">
        <f>SUMIFS(I:I,C:C,C2528)</f>
        <v>92327183.770000085</v>
      </c>
      <c r="T2528" s="1" t="str">
        <f>INDEX(F:F,MATCH(ecommerce_10000[[#This Row],[TotalAmount]],I:I,0))</f>
        <v>Cairo</v>
      </c>
    </row>
    <row r="2529" spans="1:20" x14ac:dyDescent="0.3">
      <c r="A2529" s="1" t="s">
        <v>2573</v>
      </c>
      <c r="B2529" s="1" t="s">
        <v>49</v>
      </c>
      <c r="C2529" s="1" t="s">
        <v>14</v>
      </c>
      <c r="D2529" s="1" t="s">
        <v>50</v>
      </c>
      <c r="E2529" s="1" t="s">
        <v>22</v>
      </c>
      <c r="F2529" s="1" t="s">
        <v>62</v>
      </c>
      <c r="G2529">
        <v>960.26</v>
      </c>
      <c r="H2529">
        <v>5</v>
      </c>
      <c r="I2529">
        <v>4801.3</v>
      </c>
      <c r="J2529">
        <v>2.2799999999999998</v>
      </c>
      <c r="K2529">
        <v>735</v>
      </c>
      <c r="L2529" s="2">
        <v>45549</v>
      </c>
      <c r="O2529" t="str">
        <f>IF(ecommerce_10000[[#This Row],[Platform]]="Souq","sq",ecommerce_10000[[#This Row],[Platform]])</f>
        <v>Jumia</v>
      </c>
      <c r="P2529" t="str">
        <f>IF(E2529="Souq","sq",IF(E2529="Jumia","Jum",E2529))</f>
        <v>Jum</v>
      </c>
      <c r="Q2529">
        <f>VLOOKUP(ecommerce_10000[[#This Row],[City]],F:I,4,FALSE)</f>
        <v>27872.98</v>
      </c>
      <c r="R2529" s="1">
        <f>SUMIF(C:C,ecommerce_10000[[#This Row],[Category]],I:I)</f>
        <v>92327183.770000085</v>
      </c>
      <c r="S2529" s="1">
        <f>SUMIFS(I:I,C:C,C2529)</f>
        <v>92327183.770000085</v>
      </c>
      <c r="T2529" s="1" t="str">
        <f>INDEX(F:F,MATCH(ecommerce_10000[[#This Row],[TotalAmount]],I:I,0))</f>
        <v>Giza</v>
      </c>
    </row>
    <row r="2530" spans="1:20" x14ac:dyDescent="0.3">
      <c r="A2530" s="1" t="s">
        <v>2574</v>
      </c>
      <c r="B2530" s="1" t="s">
        <v>65</v>
      </c>
      <c r="C2530" s="1" t="s">
        <v>20</v>
      </c>
      <c r="D2530" s="1" t="s">
        <v>66</v>
      </c>
      <c r="E2530" s="1" t="s">
        <v>16</v>
      </c>
      <c r="F2530" s="1" t="s">
        <v>33</v>
      </c>
      <c r="G2530">
        <v>17635.47</v>
      </c>
      <c r="H2530">
        <v>2</v>
      </c>
      <c r="I2530">
        <v>35270.94</v>
      </c>
      <c r="J2530">
        <v>1.5</v>
      </c>
      <c r="K2530">
        <v>2705</v>
      </c>
      <c r="L2530" s="2">
        <v>45401</v>
      </c>
      <c r="O2530" t="str">
        <f>IF(ecommerce_10000[[#This Row],[Platform]]="Souq","sq",ecommerce_10000[[#This Row],[Platform]])</f>
        <v>sq</v>
      </c>
      <c r="P2530" t="str">
        <f>IF(E2530="Souq","sq",IF(E2530="Jumia","Jum",E2530))</f>
        <v>sq</v>
      </c>
      <c r="Q2530">
        <f>VLOOKUP(ecommerce_10000[[#This Row],[City]],F:I,4,FALSE)</f>
        <v>3665.44</v>
      </c>
      <c r="R2530" s="1">
        <f>SUMIF(C:C,ecommerce_10000[[#This Row],[Category]],I:I)</f>
        <v>91504159.730000004</v>
      </c>
      <c r="S2530" s="1">
        <f>SUMIFS(I:I,C:C,C2530)</f>
        <v>91504159.730000004</v>
      </c>
      <c r="T2530" s="1" t="str">
        <f>INDEX(F:F,MATCH(ecommerce_10000[[#This Row],[TotalAmount]],I:I,0))</f>
        <v>Dubai</v>
      </c>
    </row>
    <row r="2531" spans="1:20" x14ac:dyDescent="0.3">
      <c r="A2531" s="1" t="s">
        <v>2575</v>
      </c>
      <c r="B2531" s="1" t="s">
        <v>53</v>
      </c>
      <c r="C2531" s="1" t="s">
        <v>31</v>
      </c>
      <c r="D2531" s="1" t="s">
        <v>54</v>
      </c>
      <c r="E2531" s="1" t="s">
        <v>16</v>
      </c>
      <c r="F2531" s="1" t="s">
        <v>33</v>
      </c>
      <c r="G2531">
        <v>7767.92</v>
      </c>
      <c r="H2531">
        <v>5</v>
      </c>
      <c r="I2531">
        <v>38839.599999999999</v>
      </c>
      <c r="J2531">
        <v>4.4000000000000004</v>
      </c>
      <c r="K2531">
        <v>2217</v>
      </c>
      <c r="L2531" s="2">
        <v>45331</v>
      </c>
      <c r="O2531" t="str">
        <f>IF(ecommerce_10000[[#This Row],[Platform]]="Souq","sq",ecommerce_10000[[#This Row],[Platform]])</f>
        <v>sq</v>
      </c>
      <c r="P2531" t="str">
        <f>IF(E2531="Souq","sq",IF(E2531="Jumia","Jum",E2531))</f>
        <v>sq</v>
      </c>
      <c r="Q2531">
        <f>VLOOKUP(ecommerce_10000[[#This Row],[City]],F:I,4,FALSE)</f>
        <v>3665.44</v>
      </c>
      <c r="R2531" s="1">
        <f>SUMIF(C:C,ecommerce_10000[[#This Row],[Category]],I:I)</f>
        <v>57542997.559999913</v>
      </c>
      <c r="S2531" s="1">
        <f>SUMIFS(I:I,C:C,C2531)</f>
        <v>57542997.559999913</v>
      </c>
      <c r="T2531" s="1" t="str">
        <f>INDEX(F:F,MATCH(ecommerce_10000[[#This Row],[TotalAmount]],I:I,0))</f>
        <v>Dubai</v>
      </c>
    </row>
    <row r="2532" spans="1:20" x14ac:dyDescent="0.3">
      <c r="A2532" s="1" t="s">
        <v>2576</v>
      </c>
      <c r="B2532" s="1" t="s">
        <v>25</v>
      </c>
      <c r="C2532" s="1" t="s">
        <v>26</v>
      </c>
      <c r="D2532" s="1" t="s">
        <v>27</v>
      </c>
      <c r="E2532" s="1" t="s">
        <v>16</v>
      </c>
      <c r="F2532" s="1" t="s">
        <v>23</v>
      </c>
      <c r="G2532">
        <v>7732.37</v>
      </c>
      <c r="H2532">
        <v>3</v>
      </c>
      <c r="I2532">
        <v>23197.11</v>
      </c>
      <c r="J2532">
        <v>3.09</v>
      </c>
      <c r="K2532">
        <v>4174</v>
      </c>
      <c r="L2532" s="2">
        <v>45456</v>
      </c>
      <c r="O2532" t="str">
        <f>IF(ecommerce_10000[[#This Row],[Platform]]="Souq","sq",ecommerce_10000[[#This Row],[Platform]])</f>
        <v>sq</v>
      </c>
      <c r="P2532" t="str">
        <f>IF(E2532="Souq","sq",IF(E2532="Jumia","Jum",E2532))</f>
        <v>sq</v>
      </c>
      <c r="Q2532">
        <f>VLOOKUP(ecommerce_10000[[#This Row],[City]],F:I,4,FALSE)</f>
        <v>13290.4</v>
      </c>
      <c r="R2532" s="1">
        <f>SUMIF(C:C,ecommerce_10000[[#This Row],[Category]],I:I)</f>
        <v>29200970.130000021</v>
      </c>
      <c r="S2532" s="1">
        <f>SUMIFS(I:I,C:C,C2532)</f>
        <v>29200970.130000021</v>
      </c>
      <c r="T2532" s="1" t="str">
        <f>INDEX(F:F,MATCH(ecommerce_10000[[#This Row],[TotalAmount]],I:I,0))</f>
        <v>Alexandria</v>
      </c>
    </row>
    <row r="2533" spans="1:20" x14ac:dyDescent="0.3">
      <c r="A2533" s="1" t="s">
        <v>2577</v>
      </c>
      <c r="B2533" s="1" t="s">
        <v>19</v>
      </c>
      <c r="C2533" s="1" t="s">
        <v>20</v>
      </c>
      <c r="D2533" s="1" t="s">
        <v>21</v>
      </c>
      <c r="E2533" s="1" t="s">
        <v>22</v>
      </c>
      <c r="F2533" s="1" t="s">
        <v>17</v>
      </c>
      <c r="G2533">
        <v>14282.29</v>
      </c>
      <c r="H2533">
        <v>1</v>
      </c>
      <c r="I2533">
        <v>14282.29</v>
      </c>
      <c r="J2533">
        <v>3.59</v>
      </c>
      <c r="K2533">
        <v>2453</v>
      </c>
      <c r="L2533" s="2">
        <v>45634</v>
      </c>
      <c r="O2533" t="str">
        <f>IF(ecommerce_10000[[#This Row],[Platform]]="Souq","sq",ecommerce_10000[[#This Row],[Platform]])</f>
        <v>Jumia</v>
      </c>
      <c r="P2533" t="str">
        <f>IF(E2533="Souq","sq",IF(E2533="Jumia","Jum",E2533))</f>
        <v>Jum</v>
      </c>
      <c r="Q2533">
        <f>VLOOKUP(ecommerce_10000[[#This Row],[City]],F:I,4,FALSE)</f>
        <v>16284.02</v>
      </c>
      <c r="R2533" s="1">
        <f>SUMIF(C:C,ecommerce_10000[[#This Row],[Category]],I:I)</f>
        <v>91504159.730000004</v>
      </c>
      <c r="S2533" s="1">
        <f>SUMIFS(I:I,C:C,C2533)</f>
        <v>91504159.730000004</v>
      </c>
      <c r="T2533" s="1" t="str">
        <f>INDEX(F:F,MATCH(ecommerce_10000[[#This Row],[TotalAmount]],I:I,0))</f>
        <v>Cairo</v>
      </c>
    </row>
    <row r="2534" spans="1:20" x14ac:dyDescent="0.3">
      <c r="A2534" s="1" t="s">
        <v>2578</v>
      </c>
      <c r="B2534" s="1" t="s">
        <v>49</v>
      </c>
      <c r="C2534" s="1" t="s">
        <v>14</v>
      </c>
      <c r="D2534" s="1" t="s">
        <v>50</v>
      </c>
      <c r="E2534" s="1" t="s">
        <v>47</v>
      </c>
      <c r="F2534" s="1" t="s">
        <v>17</v>
      </c>
      <c r="G2534">
        <v>19907.38</v>
      </c>
      <c r="H2534">
        <v>5</v>
      </c>
      <c r="I2534">
        <v>99536.9</v>
      </c>
      <c r="J2534">
        <v>2.98</v>
      </c>
      <c r="K2534">
        <v>1807</v>
      </c>
      <c r="L2534" s="2">
        <v>45582</v>
      </c>
      <c r="O2534" t="str">
        <f>IF(ecommerce_10000[[#This Row],[Platform]]="Souq","sq",ecommerce_10000[[#This Row],[Platform]])</f>
        <v>Amazon</v>
      </c>
      <c r="P2534" t="str">
        <f>IF(E2534="Souq","sq",IF(E2534="Jumia","Jum",E2534))</f>
        <v>Amazon</v>
      </c>
      <c r="Q2534">
        <f>VLOOKUP(ecommerce_10000[[#This Row],[City]],F:I,4,FALSE)</f>
        <v>16284.02</v>
      </c>
      <c r="R2534" s="1">
        <f>SUMIF(C:C,ecommerce_10000[[#This Row],[Category]],I:I)</f>
        <v>92327183.770000085</v>
      </c>
      <c r="S2534" s="1">
        <f>SUMIFS(I:I,C:C,C2534)</f>
        <v>92327183.770000085</v>
      </c>
      <c r="T2534" s="1" t="str">
        <f>INDEX(F:F,MATCH(ecommerce_10000[[#This Row],[TotalAmount]],I:I,0))</f>
        <v>Cairo</v>
      </c>
    </row>
    <row r="2535" spans="1:20" x14ac:dyDescent="0.3">
      <c r="A2535" s="1" t="s">
        <v>2579</v>
      </c>
      <c r="B2535" s="1" t="s">
        <v>19</v>
      </c>
      <c r="C2535" s="1" t="s">
        <v>20</v>
      </c>
      <c r="D2535" s="1" t="s">
        <v>21</v>
      </c>
      <c r="E2535" s="1" t="s">
        <v>22</v>
      </c>
      <c r="F2535" s="1" t="s">
        <v>23</v>
      </c>
      <c r="G2535">
        <v>1875.7</v>
      </c>
      <c r="H2535">
        <v>1</v>
      </c>
      <c r="I2535">
        <v>1875.7</v>
      </c>
      <c r="J2535">
        <v>4.8899999999999997</v>
      </c>
      <c r="K2535">
        <v>3682</v>
      </c>
      <c r="L2535" s="2">
        <v>45611</v>
      </c>
      <c r="O2535" t="str">
        <f>IF(ecommerce_10000[[#This Row],[Platform]]="Souq","sq",ecommerce_10000[[#This Row],[Platform]])</f>
        <v>Jumia</v>
      </c>
      <c r="P2535" t="str">
        <f>IF(E2535="Souq","sq",IF(E2535="Jumia","Jum",E2535))</f>
        <v>Jum</v>
      </c>
      <c r="Q2535">
        <f>VLOOKUP(ecommerce_10000[[#This Row],[City]],F:I,4,FALSE)</f>
        <v>13290.4</v>
      </c>
      <c r="R2535" s="1">
        <f>SUMIF(C:C,ecommerce_10000[[#This Row],[Category]],I:I)</f>
        <v>91504159.730000004</v>
      </c>
      <c r="S2535" s="1">
        <f>SUMIFS(I:I,C:C,C2535)</f>
        <v>91504159.730000004</v>
      </c>
      <c r="T2535" s="1" t="str">
        <f>INDEX(F:F,MATCH(ecommerce_10000[[#This Row],[TotalAmount]],I:I,0))</f>
        <v>Alexandria</v>
      </c>
    </row>
    <row r="2536" spans="1:20" x14ac:dyDescent="0.3">
      <c r="A2536" s="1" t="s">
        <v>2580</v>
      </c>
      <c r="B2536" s="1" t="s">
        <v>38</v>
      </c>
      <c r="C2536" s="1" t="s">
        <v>20</v>
      </c>
      <c r="D2536" s="1" t="s">
        <v>39</v>
      </c>
      <c r="E2536" s="1" t="s">
        <v>16</v>
      </c>
      <c r="F2536" s="1" t="s">
        <v>40</v>
      </c>
      <c r="G2536">
        <v>4639.49</v>
      </c>
      <c r="H2536">
        <v>5</v>
      </c>
      <c r="I2536">
        <v>23197.45</v>
      </c>
      <c r="J2536">
        <v>4.57</v>
      </c>
      <c r="K2536">
        <v>3055</v>
      </c>
      <c r="L2536" s="2">
        <v>45492</v>
      </c>
      <c r="O2536" t="str">
        <f>IF(ecommerce_10000[[#This Row],[Platform]]="Souq","sq",ecommerce_10000[[#This Row],[Platform]])</f>
        <v>sq</v>
      </c>
      <c r="P2536" t="str">
        <f>IF(E2536="Souq","sq",IF(E2536="Jumia","Jum",E2536))</f>
        <v>sq</v>
      </c>
      <c r="Q2536">
        <f>VLOOKUP(ecommerce_10000[[#This Row],[City]],F:I,4,FALSE)</f>
        <v>99349.3</v>
      </c>
      <c r="R2536" s="1">
        <f>SUMIF(C:C,ecommerce_10000[[#This Row],[Category]],I:I)</f>
        <v>91504159.730000004</v>
      </c>
      <c r="S2536" s="1">
        <f>SUMIFS(I:I,C:C,C2536)</f>
        <v>91504159.730000004</v>
      </c>
      <c r="T2536" s="1" t="str">
        <f>INDEX(F:F,MATCH(ecommerce_10000[[#This Row],[TotalAmount]],I:I,0))</f>
        <v>Riyadh</v>
      </c>
    </row>
    <row r="2537" spans="1:20" x14ac:dyDescent="0.3">
      <c r="A2537" s="1" t="s">
        <v>2581</v>
      </c>
      <c r="B2537" s="1" t="s">
        <v>35</v>
      </c>
      <c r="C2537" s="1" t="s">
        <v>14</v>
      </c>
      <c r="D2537" s="1" t="s">
        <v>36</v>
      </c>
      <c r="E2537" s="1" t="s">
        <v>22</v>
      </c>
      <c r="F2537" s="1" t="s">
        <v>17</v>
      </c>
      <c r="G2537">
        <v>16901.89</v>
      </c>
      <c r="H2537">
        <v>5</v>
      </c>
      <c r="I2537">
        <v>84509.45</v>
      </c>
      <c r="J2537">
        <v>3.83</v>
      </c>
      <c r="K2537">
        <v>4151</v>
      </c>
      <c r="L2537" s="2">
        <v>45371</v>
      </c>
      <c r="O2537" t="str">
        <f>IF(ecommerce_10000[[#This Row],[Platform]]="Souq","sq",ecommerce_10000[[#This Row],[Platform]])</f>
        <v>Jumia</v>
      </c>
      <c r="P2537" t="str">
        <f>IF(E2537="Souq","sq",IF(E2537="Jumia","Jum",E2537))</f>
        <v>Jum</v>
      </c>
      <c r="Q2537">
        <f>VLOOKUP(ecommerce_10000[[#This Row],[City]],F:I,4,FALSE)</f>
        <v>16284.02</v>
      </c>
      <c r="R2537" s="1">
        <f>SUMIF(C:C,ecommerce_10000[[#This Row],[Category]],I:I)</f>
        <v>92327183.770000085</v>
      </c>
      <c r="S2537" s="1">
        <f>SUMIFS(I:I,C:C,C2537)</f>
        <v>92327183.770000085</v>
      </c>
      <c r="T2537" s="1" t="str">
        <f>INDEX(F:F,MATCH(ecommerce_10000[[#This Row],[TotalAmount]],I:I,0))</f>
        <v>Cairo</v>
      </c>
    </row>
    <row r="2538" spans="1:20" x14ac:dyDescent="0.3">
      <c r="A2538" s="1" t="s">
        <v>2582</v>
      </c>
      <c r="B2538" s="1" t="s">
        <v>49</v>
      </c>
      <c r="C2538" s="1" t="s">
        <v>14</v>
      </c>
      <c r="D2538" s="1" t="s">
        <v>50</v>
      </c>
      <c r="E2538" s="1" t="s">
        <v>22</v>
      </c>
      <c r="F2538" s="1" t="s">
        <v>28</v>
      </c>
      <c r="G2538">
        <v>17827.87</v>
      </c>
      <c r="H2538">
        <v>4</v>
      </c>
      <c r="I2538">
        <v>71311.48</v>
      </c>
      <c r="J2538">
        <v>1.06</v>
      </c>
      <c r="K2538">
        <v>1631</v>
      </c>
      <c r="L2538" s="2">
        <v>45329</v>
      </c>
      <c r="O2538" t="str">
        <f>IF(ecommerce_10000[[#This Row],[Platform]]="Souq","sq",ecommerce_10000[[#This Row],[Platform]])</f>
        <v>Jumia</v>
      </c>
      <c r="P2538" t="str">
        <f>IF(E2538="Souq","sq",IF(E2538="Jumia","Jum",E2538))</f>
        <v>Jum</v>
      </c>
      <c r="Q2538">
        <f>VLOOKUP(ecommerce_10000[[#This Row],[City]],F:I,4,FALSE)</f>
        <v>26648.76</v>
      </c>
      <c r="R2538" s="1">
        <f>SUMIF(C:C,ecommerce_10000[[#This Row],[Category]],I:I)</f>
        <v>92327183.770000085</v>
      </c>
      <c r="S2538" s="1">
        <f>SUMIFS(I:I,C:C,C2538)</f>
        <v>92327183.770000085</v>
      </c>
      <c r="T2538" s="1" t="str">
        <f>INDEX(F:F,MATCH(ecommerce_10000[[#This Row],[TotalAmount]],I:I,0))</f>
        <v>Casablanca</v>
      </c>
    </row>
    <row r="2539" spans="1:20" x14ac:dyDescent="0.3">
      <c r="A2539" s="1" t="s">
        <v>2583</v>
      </c>
      <c r="B2539" s="1" t="s">
        <v>25</v>
      </c>
      <c r="C2539" s="1" t="s">
        <v>26</v>
      </c>
      <c r="D2539" s="1" t="s">
        <v>27</v>
      </c>
      <c r="E2539" s="1" t="s">
        <v>47</v>
      </c>
      <c r="F2539" s="1" t="s">
        <v>33</v>
      </c>
      <c r="G2539">
        <v>11899.01</v>
      </c>
      <c r="H2539">
        <v>5</v>
      </c>
      <c r="I2539">
        <v>59495.05</v>
      </c>
      <c r="J2539">
        <v>4.42</v>
      </c>
      <c r="K2539">
        <v>3508</v>
      </c>
      <c r="L2539" s="2">
        <v>45292</v>
      </c>
      <c r="O2539" t="str">
        <f>IF(ecommerce_10000[[#This Row],[Platform]]="Souq","sq",ecommerce_10000[[#This Row],[Platform]])</f>
        <v>Amazon</v>
      </c>
      <c r="P2539" t="str">
        <f>IF(E2539="Souq","sq",IF(E2539="Jumia","Jum",E2539))</f>
        <v>Amazon</v>
      </c>
      <c r="Q2539">
        <f>VLOOKUP(ecommerce_10000[[#This Row],[City]],F:I,4,FALSE)</f>
        <v>3665.44</v>
      </c>
      <c r="R2539" s="1">
        <f>SUMIF(C:C,ecommerce_10000[[#This Row],[Category]],I:I)</f>
        <v>29200970.130000021</v>
      </c>
      <c r="S2539" s="1">
        <f>SUMIFS(I:I,C:C,C2539)</f>
        <v>29200970.130000021</v>
      </c>
      <c r="T2539" s="1" t="str">
        <f>INDEX(F:F,MATCH(ecommerce_10000[[#This Row],[TotalAmount]],I:I,0))</f>
        <v>Dubai</v>
      </c>
    </row>
    <row r="2540" spans="1:20" x14ac:dyDescent="0.3">
      <c r="A2540" s="1" t="s">
        <v>2584</v>
      </c>
      <c r="B2540" s="1" t="s">
        <v>25</v>
      </c>
      <c r="C2540" s="1" t="s">
        <v>26</v>
      </c>
      <c r="D2540" s="1" t="s">
        <v>27</v>
      </c>
      <c r="E2540" s="1" t="s">
        <v>22</v>
      </c>
      <c r="F2540" s="1" t="s">
        <v>17</v>
      </c>
      <c r="G2540">
        <v>4678.16</v>
      </c>
      <c r="H2540">
        <v>2</v>
      </c>
      <c r="I2540">
        <v>9356.32</v>
      </c>
      <c r="J2540">
        <v>3.54</v>
      </c>
      <c r="K2540">
        <v>2263</v>
      </c>
      <c r="L2540" s="2">
        <v>45644</v>
      </c>
      <c r="O2540" t="str">
        <f>IF(ecommerce_10000[[#This Row],[Platform]]="Souq","sq",ecommerce_10000[[#This Row],[Platform]])</f>
        <v>Jumia</v>
      </c>
      <c r="P2540" t="str">
        <f>IF(E2540="Souq","sq",IF(E2540="Jumia","Jum",E2540))</f>
        <v>Jum</v>
      </c>
      <c r="Q2540">
        <f>VLOOKUP(ecommerce_10000[[#This Row],[City]],F:I,4,FALSE)</f>
        <v>16284.02</v>
      </c>
      <c r="R2540" s="1">
        <f>SUMIF(C:C,ecommerce_10000[[#This Row],[Category]],I:I)</f>
        <v>29200970.130000021</v>
      </c>
      <c r="S2540" s="1">
        <f>SUMIFS(I:I,C:C,C2540)</f>
        <v>29200970.130000021</v>
      </c>
      <c r="T2540" s="1" t="str">
        <f>INDEX(F:F,MATCH(ecommerce_10000[[#This Row],[TotalAmount]],I:I,0))</f>
        <v>Cairo</v>
      </c>
    </row>
    <row r="2541" spans="1:20" x14ac:dyDescent="0.3">
      <c r="A2541" s="1" t="s">
        <v>2585</v>
      </c>
      <c r="B2541" s="1" t="s">
        <v>30</v>
      </c>
      <c r="C2541" s="1" t="s">
        <v>31</v>
      </c>
      <c r="D2541" s="1" t="s">
        <v>32</v>
      </c>
      <c r="E2541" s="1" t="s">
        <v>16</v>
      </c>
      <c r="F2541" s="1" t="s">
        <v>17</v>
      </c>
      <c r="G2541">
        <v>9470.9500000000007</v>
      </c>
      <c r="H2541">
        <v>4</v>
      </c>
      <c r="I2541">
        <v>37883.800000000003</v>
      </c>
      <c r="J2541">
        <v>2.69</v>
      </c>
      <c r="K2541">
        <v>4785</v>
      </c>
      <c r="L2541" s="2">
        <v>45349</v>
      </c>
      <c r="O2541" t="str">
        <f>IF(ecommerce_10000[[#This Row],[Platform]]="Souq","sq",ecommerce_10000[[#This Row],[Platform]])</f>
        <v>sq</v>
      </c>
      <c r="P2541" t="str">
        <f>IF(E2541="Souq","sq",IF(E2541="Jumia","Jum",E2541))</f>
        <v>sq</v>
      </c>
      <c r="Q2541">
        <f>VLOOKUP(ecommerce_10000[[#This Row],[City]],F:I,4,FALSE)</f>
        <v>16284.02</v>
      </c>
      <c r="R2541" s="1">
        <f>SUMIF(C:C,ecommerce_10000[[#This Row],[Category]],I:I)</f>
        <v>57542997.559999913</v>
      </c>
      <c r="S2541" s="1">
        <f>SUMIFS(I:I,C:C,C2541)</f>
        <v>57542997.559999913</v>
      </c>
      <c r="T2541" s="1" t="str">
        <f>INDEX(F:F,MATCH(ecommerce_10000[[#This Row],[TotalAmount]],I:I,0))</f>
        <v>Cairo</v>
      </c>
    </row>
    <row r="2542" spans="1:20" x14ac:dyDescent="0.3">
      <c r="A2542" s="1" t="s">
        <v>2586</v>
      </c>
      <c r="B2542" s="1" t="s">
        <v>53</v>
      </c>
      <c r="C2542" s="1" t="s">
        <v>31</v>
      </c>
      <c r="D2542" s="1" t="s">
        <v>54</v>
      </c>
      <c r="E2542" s="1" t="s">
        <v>47</v>
      </c>
      <c r="F2542" s="1" t="s">
        <v>28</v>
      </c>
      <c r="G2542">
        <v>11541.03</v>
      </c>
      <c r="H2542">
        <v>3</v>
      </c>
      <c r="I2542">
        <v>34623.089999999997</v>
      </c>
      <c r="J2542">
        <v>3.02</v>
      </c>
      <c r="K2542">
        <v>907</v>
      </c>
      <c r="L2542" s="2">
        <v>45597</v>
      </c>
      <c r="O2542" t="str">
        <f>IF(ecommerce_10000[[#This Row],[Platform]]="Souq","sq",ecommerce_10000[[#This Row],[Platform]])</f>
        <v>Amazon</v>
      </c>
      <c r="P2542" t="str">
        <f>IF(E2542="Souq","sq",IF(E2542="Jumia","Jum",E2542))</f>
        <v>Amazon</v>
      </c>
      <c r="Q2542">
        <f>VLOOKUP(ecommerce_10000[[#This Row],[City]],F:I,4,FALSE)</f>
        <v>26648.76</v>
      </c>
      <c r="R2542" s="1">
        <f>SUMIF(C:C,ecommerce_10000[[#This Row],[Category]],I:I)</f>
        <v>57542997.559999913</v>
      </c>
      <c r="S2542" s="1">
        <f>SUMIFS(I:I,C:C,C2542)</f>
        <v>57542997.559999913</v>
      </c>
      <c r="T2542" s="1" t="str">
        <f>INDEX(F:F,MATCH(ecommerce_10000[[#This Row],[TotalAmount]],I:I,0))</f>
        <v>Casablanca</v>
      </c>
    </row>
    <row r="2543" spans="1:20" x14ac:dyDescent="0.3">
      <c r="A2543" s="1" t="s">
        <v>2587</v>
      </c>
      <c r="B2543" s="1" t="s">
        <v>13</v>
      </c>
      <c r="C2543" s="1" t="s">
        <v>14</v>
      </c>
      <c r="D2543" s="1" t="s">
        <v>15</v>
      </c>
      <c r="E2543" s="1" t="s">
        <v>47</v>
      </c>
      <c r="F2543" s="1" t="s">
        <v>28</v>
      </c>
      <c r="G2543">
        <v>787.98</v>
      </c>
      <c r="H2543">
        <v>4</v>
      </c>
      <c r="I2543">
        <v>3151.92</v>
      </c>
      <c r="J2543">
        <v>3.36</v>
      </c>
      <c r="K2543">
        <v>3613</v>
      </c>
      <c r="L2543" s="2">
        <v>45420</v>
      </c>
      <c r="O2543" t="str">
        <f>IF(ecommerce_10000[[#This Row],[Platform]]="Souq","sq",ecommerce_10000[[#This Row],[Platform]])</f>
        <v>Amazon</v>
      </c>
      <c r="P2543" t="str">
        <f>IF(E2543="Souq","sq",IF(E2543="Jumia","Jum",E2543))</f>
        <v>Amazon</v>
      </c>
      <c r="Q2543">
        <f>VLOOKUP(ecommerce_10000[[#This Row],[City]],F:I,4,FALSE)</f>
        <v>26648.76</v>
      </c>
      <c r="R2543" s="1">
        <f>SUMIF(C:C,ecommerce_10000[[#This Row],[Category]],I:I)</f>
        <v>92327183.770000085</v>
      </c>
      <c r="S2543" s="1">
        <f>SUMIFS(I:I,C:C,C2543)</f>
        <v>92327183.770000085</v>
      </c>
      <c r="T2543" s="1" t="str">
        <f>INDEX(F:F,MATCH(ecommerce_10000[[#This Row],[TotalAmount]],I:I,0))</f>
        <v>Casablanca</v>
      </c>
    </row>
    <row r="2544" spans="1:20" x14ac:dyDescent="0.3">
      <c r="A2544" s="1" t="s">
        <v>2588</v>
      </c>
      <c r="B2544" s="1" t="s">
        <v>65</v>
      </c>
      <c r="C2544" s="1" t="s">
        <v>20</v>
      </c>
      <c r="D2544" s="1" t="s">
        <v>66</v>
      </c>
      <c r="E2544" s="1" t="s">
        <v>22</v>
      </c>
      <c r="F2544" s="1" t="s">
        <v>33</v>
      </c>
      <c r="G2544">
        <v>19473.72</v>
      </c>
      <c r="H2544">
        <v>1</v>
      </c>
      <c r="I2544">
        <v>19473.72</v>
      </c>
      <c r="J2544">
        <v>4.74</v>
      </c>
      <c r="K2544">
        <v>3313</v>
      </c>
      <c r="L2544" s="2">
        <v>45629</v>
      </c>
      <c r="O2544" t="str">
        <f>IF(ecommerce_10000[[#This Row],[Platform]]="Souq","sq",ecommerce_10000[[#This Row],[Platform]])</f>
        <v>Jumia</v>
      </c>
      <c r="P2544" t="str">
        <f>IF(E2544="Souq","sq",IF(E2544="Jumia","Jum",E2544))</f>
        <v>Jum</v>
      </c>
      <c r="Q2544">
        <f>VLOOKUP(ecommerce_10000[[#This Row],[City]],F:I,4,FALSE)</f>
        <v>3665.44</v>
      </c>
      <c r="R2544" s="1">
        <f>SUMIF(C:C,ecommerce_10000[[#This Row],[Category]],I:I)</f>
        <v>91504159.730000004</v>
      </c>
      <c r="S2544" s="1">
        <f>SUMIFS(I:I,C:C,C2544)</f>
        <v>91504159.730000004</v>
      </c>
      <c r="T2544" s="1" t="str">
        <f>INDEX(F:F,MATCH(ecommerce_10000[[#This Row],[TotalAmount]],I:I,0))</f>
        <v>Dubai</v>
      </c>
    </row>
    <row r="2545" spans="1:20" x14ac:dyDescent="0.3">
      <c r="A2545" s="1" t="s">
        <v>2589</v>
      </c>
      <c r="B2545" s="1" t="s">
        <v>25</v>
      </c>
      <c r="C2545" s="1" t="s">
        <v>26</v>
      </c>
      <c r="D2545" s="1" t="s">
        <v>27</v>
      </c>
      <c r="E2545" s="1" t="s">
        <v>47</v>
      </c>
      <c r="F2545" s="1" t="s">
        <v>62</v>
      </c>
      <c r="G2545">
        <v>12462.79</v>
      </c>
      <c r="H2545">
        <v>4</v>
      </c>
      <c r="I2545">
        <v>49851.16</v>
      </c>
      <c r="J2545">
        <v>4.88</v>
      </c>
      <c r="K2545">
        <v>1571</v>
      </c>
      <c r="L2545" s="2">
        <v>45442</v>
      </c>
      <c r="O2545" t="str">
        <f>IF(ecommerce_10000[[#This Row],[Platform]]="Souq","sq",ecommerce_10000[[#This Row],[Platform]])</f>
        <v>Amazon</v>
      </c>
      <c r="P2545" t="str">
        <f>IF(E2545="Souq","sq",IF(E2545="Jumia","Jum",E2545))</f>
        <v>Amazon</v>
      </c>
      <c r="Q2545">
        <f>VLOOKUP(ecommerce_10000[[#This Row],[City]],F:I,4,FALSE)</f>
        <v>27872.98</v>
      </c>
      <c r="R2545" s="1">
        <f>SUMIF(C:C,ecommerce_10000[[#This Row],[Category]],I:I)</f>
        <v>29200970.130000021</v>
      </c>
      <c r="S2545" s="1">
        <f>SUMIFS(I:I,C:C,C2545)</f>
        <v>29200970.130000021</v>
      </c>
      <c r="T2545" s="1" t="str">
        <f>INDEX(F:F,MATCH(ecommerce_10000[[#This Row],[TotalAmount]],I:I,0))</f>
        <v>Giza</v>
      </c>
    </row>
    <row r="2546" spans="1:20" x14ac:dyDescent="0.3">
      <c r="A2546" s="1" t="s">
        <v>2590</v>
      </c>
      <c r="B2546" s="1" t="s">
        <v>19</v>
      </c>
      <c r="C2546" s="1" t="s">
        <v>20</v>
      </c>
      <c r="D2546" s="1" t="s">
        <v>21</v>
      </c>
      <c r="E2546" s="1" t="s">
        <v>22</v>
      </c>
      <c r="F2546" s="1" t="s">
        <v>62</v>
      </c>
      <c r="G2546">
        <v>18000.61</v>
      </c>
      <c r="H2546">
        <v>2</v>
      </c>
      <c r="I2546">
        <v>36001.22</v>
      </c>
      <c r="J2546">
        <v>4.8899999999999997</v>
      </c>
      <c r="K2546">
        <v>2691</v>
      </c>
      <c r="L2546" s="2">
        <v>45447</v>
      </c>
      <c r="O2546" t="str">
        <f>IF(ecommerce_10000[[#This Row],[Platform]]="Souq","sq",ecommerce_10000[[#This Row],[Platform]])</f>
        <v>Jumia</v>
      </c>
      <c r="P2546" t="str">
        <f>IF(E2546="Souq","sq",IF(E2546="Jumia","Jum",E2546))</f>
        <v>Jum</v>
      </c>
      <c r="Q2546">
        <f>VLOOKUP(ecommerce_10000[[#This Row],[City]],F:I,4,FALSE)</f>
        <v>27872.98</v>
      </c>
      <c r="R2546" s="1">
        <f>SUMIF(C:C,ecommerce_10000[[#This Row],[Category]],I:I)</f>
        <v>91504159.730000004</v>
      </c>
      <c r="S2546" s="1">
        <f>SUMIFS(I:I,C:C,C2546)</f>
        <v>91504159.730000004</v>
      </c>
      <c r="T2546" s="1" t="str">
        <f>INDEX(F:F,MATCH(ecommerce_10000[[#This Row],[TotalAmount]],I:I,0))</f>
        <v>Giza</v>
      </c>
    </row>
    <row r="2547" spans="1:20" x14ac:dyDescent="0.3">
      <c r="A2547" s="1" t="s">
        <v>2591</v>
      </c>
      <c r="B2547" s="1" t="s">
        <v>35</v>
      </c>
      <c r="C2547" s="1" t="s">
        <v>14</v>
      </c>
      <c r="D2547" s="1" t="s">
        <v>36</v>
      </c>
      <c r="E2547" s="1" t="s">
        <v>47</v>
      </c>
      <c r="F2547" s="1" t="s">
        <v>23</v>
      </c>
      <c r="G2547">
        <v>17774.439999999999</v>
      </c>
      <c r="H2547">
        <v>5</v>
      </c>
      <c r="I2547">
        <v>88872.2</v>
      </c>
      <c r="J2547">
        <v>4.78</v>
      </c>
      <c r="K2547">
        <v>2200</v>
      </c>
      <c r="L2547" s="2">
        <v>45584</v>
      </c>
      <c r="O2547" t="str">
        <f>IF(ecommerce_10000[[#This Row],[Platform]]="Souq","sq",ecommerce_10000[[#This Row],[Platform]])</f>
        <v>Amazon</v>
      </c>
      <c r="P2547" t="str">
        <f>IF(E2547="Souq","sq",IF(E2547="Jumia","Jum",E2547))</f>
        <v>Amazon</v>
      </c>
      <c r="Q2547">
        <f>VLOOKUP(ecommerce_10000[[#This Row],[City]],F:I,4,FALSE)</f>
        <v>13290.4</v>
      </c>
      <c r="R2547" s="1">
        <f>SUMIF(C:C,ecommerce_10000[[#This Row],[Category]],I:I)</f>
        <v>92327183.770000085</v>
      </c>
      <c r="S2547" s="1">
        <f>SUMIFS(I:I,C:C,C2547)</f>
        <v>92327183.770000085</v>
      </c>
      <c r="T2547" s="1" t="str">
        <f>INDEX(F:F,MATCH(ecommerce_10000[[#This Row],[TotalAmount]],I:I,0))</f>
        <v>Alexandria</v>
      </c>
    </row>
    <row r="2548" spans="1:20" x14ac:dyDescent="0.3">
      <c r="A2548" s="1" t="s">
        <v>2592</v>
      </c>
      <c r="B2548" s="1" t="s">
        <v>43</v>
      </c>
      <c r="C2548" s="1" t="s">
        <v>44</v>
      </c>
      <c r="D2548" s="1" t="s">
        <v>45</v>
      </c>
      <c r="E2548" s="1" t="s">
        <v>47</v>
      </c>
      <c r="F2548" s="1" t="s">
        <v>40</v>
      </c>
      <c r="G2548">
        <v>14796.6</v>
      </c>
      <c r="H2548">
        <v>1</v>
      </c>
      <c r="I2548">
        <v>14796.6</v>
      </c>
      <c r="J2548">
        <v>4.05</v>
      </c>
      <c r="K2548">
        <v>3778</v>
      </c>
      <c r="L2548" s="2">
        <v>45326</v>
      </c>
      <c r="O2548" t="str">
        <f>IF(ecommerce_10000[[#This Row],[Platform]]="Souq","sq",ecommerce_10000[[#This Row],[Platform]])</f>
        <v>Amazon</v>
      </c>
      <c r="P2548" t="str">
        <f>IF(E2548="Souq","sq",IF(E2548="Jumia","Jum",E2548))</f>
        <v>Amazon</v>
      </c>
      <c r="Q2548">
        <f>VLOOKUP(ecommerce_10000[[#This Row],[City]],F:I,4,FALSE)</f>
        <v>99349.3</v>
      </c>
      <c r="R2548" s="1">
        <f>SUMIF(C:C,ecommerce_10000[[#This Row],[Category]],I:I)</f>
        <v>31420413.200000018</v>
      </c>
      <c r="S2548" s="1">
        <f>SUMIFS(I:I,C:C,C2548)</f>
        <v>31420413.200000018</v>
      </c>
      <c r="T2548" s="1" t="str">
        <f>INDEX(F:F,MATCH(ecommerce_10000[[#This Row],[TotalAmount]],I:I,0))</f>
        <v>Riyadh</v>
      </c>
    </row>
    <row r="2549" spans="1:20" x14ac:dyDescent="0.3">
      <c r="A2549" s="1" t="s">
        <v>2593</v>
      </c>
      <c r="B2549" s="1" t="s">
        <v>49</v>
      </c>
      <c r="C2549" s="1" t="s">
        <v>14</v>
      </c>
      <c r="D2549" s="1" t="s">
        <v>50</v>
      </c>
      <c r="E2549" s="1" t="s">
        <v>47</v>
      </c>
      <c r="F2549" s="1" t="s">
        <v>62</v>
      </c>
      <c r="G2549">
        <v>3676.79</v>
      </c>
      <c r="H2549">
        <v>1</v>
      </c>
      <c r="I2549">
        <v>3676.79</v>
      </c>
      <c r="J2549">
        <v>2.04</v>
      </c>
      <c r="K2549">
        <v>835</v>
      </c>
      <c r="L2549" s="2">
        <v>45470</v>
      </c>
      <c r="O2549" t="str">
        <f>IF(ecommerce_10000[[#This Row],[Platform]]="Souq","sq",ecommerce_10000[[#This Row],[Platform]])</f>
        <v>Amazon</v>
      </c>
      <c r="P2549" t="str">
        <f>IF(E2549="Souq","sq",IF(E2549="Jumia","Jum",E2549))</f>
        <v>Amazon</v>
      </c>
      <c r="Q2549">
        <f>VLOOKUP(ecommerce_10000[[#This Row],[City]],F:I,4,FALSE)</f>
        <v>27872.98</v>
      </c>
      <c r="R2549" s="1">
        <f>SUMIF(C:C,ecommerce_10000[[#This Row],[Category]],I:I)</f>
        <v>92327183.770000085</v>
      </c>
      <c r="S2549" s="1">
        <f>SUMIFS(I:I,C:C,C2549)</f>
        <v>92327183.770000085</v>
      </c>
      <c r="T2549" s="1" t="str">
        <f>INDEX(F:F,MATCH(ecommerce_10000[[#This Row],[TotalAmount]],I:I,0))</f>
        <v>Giza</v>
      </c>
    </row>
    <row r="2550" spans="1:20" x14ac:dyDescent="0.3">
      <c r="A2550" s="1" t="s">
        <v>2594</v>
      </c>
      <c r="B2550" s="1" t="s">
        <v>38</v>
      </c>
      <c r="C2550" s="1" t="s">
        <v>20</v>
      </c>
      <c r="D2550" s="1" t="s">
        <v>39</v>
      </c>
      <c r="E2550" s="1" t="s">
        <v>16</v>
      </c>
      <c r="F2550" s="1" t="s">
        <v>23</v>
      </c>
      <c r="G2550">
        <v>1910.3</v>
      </c>
      <c r="H2550">
        <v>1</v>
      </c>
      <c r="I2550">
        <v>1910.3</v>
      </c>
      <c r="J2550">
        <v>3.01</v>
      </c>
      <c r="K2550">
        <v>2538</v>
      </c>
      <c r="L2550" s="2">
        <v>45620</v>
      </c>
      <c r="O2550" t="str">
        <f>IF(ecommerce_10000[[#This Row],[Platform]]="Souq","sq",ecommerce_10000[[#This Row],[Platform]])</f>
        <v>sq</v>
      </c>
      <c r="P2550" t="str">
        <f>IF(E2550="Souq","sq",IF(E2550="Jumia","Jum",E2550))</f>
        <v>sq</v>
      </c>
      <c r="Q2550">
        <f>VLOOKUP(ecommerce_10000[[#This Row],[City]],F:I,4,FALSE)</f>
        <v>13290.4</v>
      </c>
      <c r="R2550" s="1">
        <f>SUMIF(C:C,ecommerce_10000[[#This Row],[Category]],I:I)</f>
        <v>91504159.730000004</v>
      </c>
      <c r="S2550" s="1">
        <f>SUMIFS(I:I,C:C,C2550)</f>
        <v>91504159.730000004</v>
      </c>
      <c r="T2550" s="1" t="str">
        <f>INDEX(F:F,MATCH(ecommerce_10000[[#This Row],[TotalAmount]],I:I,0))</f>
        <v>Alexandria</v>
      </c>
    </row>
    <row r="2551" spans="1:20" x14ac:dyDescent="0.3">
      <c r="A2551" s="1" t="s">
        <v>2595</v>
      </c>
      <c r="B2551" s="1" t="s">
        <v>13</v>
      </c>
      <c r="C2551" s="1" t="s">
        <v>14</v>
      </c>
      <c r="D2551" s="1" t="s">
        <v>15</v>
      </c>
      <c r="E2551" s="1" t="s">
        <v>47</v>
      </c>
      <c r="F2551" s="1" t="s">
        <v>62</v>
      </c>
      <c r="G2551">
        <v>18710.45</v>
      </c>
      <c r="H2551">
        <v>5</v>
      </c>
      <c r="I2551">
        <v>93552.25</v>
      </c>
      <c r="J2551">
        <v>4.33</v>
      </c>
      <c r="K2551">
        <v>1551</v>
      </c>
      <c r="L2551" s="2">
        <v>45519</v>
      </c>
      <c r="O2551" t="str">
        <f>IF(ecommerce_10000[[#This Row],[Platform]]="Souq","sq",ecommerce_10000[[#This Row],[Platform]])</f>
        <v>Amazon</v>
      </c>
      <c r="P2551" t="str">
        <f>IF(E2551="Souq","sq",IF(E2551="Jumia","Jum",E2551))</f>
        <v>Amazon</v>
      </c>
      <c r="Q2551">
        <f>VLOOKUP(ecommerce_10000[[#This Row],[City]],F:I,4,FALSE)</f>
        <v>27872.98</v>
      </c>
      <c r="R2551" s="1">
        <f>SUMIF(C:C,ecommerce_10000[[#This Row],[Category]],I:I)</f>
        <v>92327183.770000085</v>
      </c>
      <c r="S2551" s="1">
        <f>SUMIFS(I:I,C:C,C2551)</f>
        <v>92327183.770000085</v>
      </c>
      <c r="T2551" s="1" t="str">
        <f>INDEX(F:F,MATCH(ecommerce_10000[[#This Row],[TotalAmount]],I:I,0))</f>
        <v>Giza</v>
      </c>
    </row>
    <row r="2552" spans="1:20" x14ac:dyDescent="0.3">
      <c r="A2552" s="1" t="s">
        <v>2596</v>
      </c>
      <c r="B2552" s="1" t="s">
        <v>19</v>
      </c>
      <c r="C2552" s="1" t="s">
        <v>20</v>
      </c>
      <c r="D2552" s="1" t="s">
        <v>21</v>
      </c>
      <c r="E2552" s="1" t="s">
        <v>22</v>
      </c>
      <c r="F2552" s="1" t="s">
        <v>17</v>
      </c>
      <c r="G2552">
        <v>3382.23</v>
      </c>
      <c r="H2552">
        <v>5</v>
      </c>
      <c r="I2552">
        <v>16911.150000000001</v>
      </c>
      <c r="J2552">
        <v>3.8</v>
      </c>
      <c r="K2552">
        <v>3545</v>
      </c>
      <c r="L2552" s="2">
        <v>45385</v>
      </c>
      <c r="O2552" t="str">
        <f>IF(ecommerce_10000[[#This Row],[Platform]]="Souq","sq",ecommerce_10000[[#This Row],[Platform]])</f>
        <v>Jumia</v>
      </c>
      <c r="P2552" t="str">
        <f>IF(E2552="Souq","sq",IF(E2552="Jumia","Jum",E2552))</f>
        <v>Jum</v>
      </c>
      <c r="Q2552">
        <f>VLOOKUP(ecommerce_10000[[#This Row],[City]],F:I,4,FALSE)</f>
        <v>16284.02</v>
      </c>
      <c r="R2552" s="1">
        <f>SUMIF(C:C,ecommerce_10000[[#This Row],[Category]],I:I)</f>
        <v>91504159.730000004</v>
      </c>
      <c r="S2552" s="1">
        <f>SUMIFS(I:I,C:C,C2552)</f>
        <v>91504159.730000004</v>
      </c>
      <c r="T2552" s="1" t="str">
        <f>INDEX(F:F,MATCH(ecommerce_10000[[#This Row],[TotalAmount]],I:I,0))</f>
        <v>Cairo</v>
      </c>
    </row>
    <row r="2553" spans="1:20" x14ac:dyDescent="0.3">
      <c r="A2553" s="1" t="s">
        <v>2597</v>
      </c>
      <c r="B2553" s="1" t="s">
        <v>49</v>
      </c>
      <c r="C2553" s="1" t="s">
        <v>14</v>
      </c>
      <c r="D2553" s="1" t="s">
        <v>50</v>
      </c>
      <c r="E2553" s="1" t="s">
        <v>47</v>
      </c>
      <c r="F2553" s="1" t="s">
        <v>28</v>
      </c>
      <c r="G2553">
        <v>15867.98</v>
      </c>
      <c r="H2553">
        <v>5</v>
      </c>
      <c r="I2553">
        <v>79339.899999999994</v>
      </c>
      <c r="J2553">
        <v>4.59</v>
      </c>
      <c r="K2553">
        <v>1948</v>
      </c>
      <c r="L2553" s="2">
        <v>45375</v>
      </c>
      <c r="O2553" t="str">
        <f>IF(ecommerce_10000[[#This Row],[Platform]]="Souq","sq",ecommerce_10000[[#This Row],[Platform]])</f>
        <v>Amazon</v>
      </c>
      <c r="P2553" t="str">
        <f>IF(E2553="Souq","sq",IF(E2553="Jumia","Jum",E2553))</f>
        <v>Amazon</v>
      </c>
      <c r="Q2553">
        <f>VLOOKUP(ecommerce_10000[[#This Row],[City]],F:I,4,FALSE)</f>
        <v>26648.76</v>
      </c>
      <c r="R2553" s="1">
        <f>SUMIF(C:C,ecommerce_10000[[#This Row],[Category]],I:I)</f>
        <v>92327183.770000085</v>
      </c>
      <c r="S2553" s="1">
        <f>SUMIFS(I:I,C:C,C2553)</f>
        <v>92327183.770000085</v>
      </c>
      <c r="T2553" s="1" t="str">
        <f>INDEX(F:F,MATCH(ecommerce_10000[[#This Row],[TotalAmount]],I:I,0))</f>
        <v>Casablanca</v>
      </c>
    </row>
    <row r="2554" spans="1:20" x14ac:dyDescent="0.3">
      <c r="A2554" s="1" t="s">
        <v>2598</v>
      </c>
      <c r="B2554" s="1" t="s">
        <v>38</v>
      </c>
      <c r="C2554" s="1" t="s">
        <v>20</v>
      </c>
      <c r="D2554" s="1" t="s">
        <v>39</v>
      </c>
      <c r="E2554" s="1" t="s">
        <v>22</v>
      </c>
      <c r="F2554" s="1" t="s">
        <v>17</v>
      </c>
      <c r="G2554">
        <v>9364.16</v>
      </c>
      <c r="H2554">
        <v>3</v>
      </c>
      <c r="I2554">
        <v>28092.48</v>
      </c>
      <c r="J2554">
        <v>3.45</v>
      </c>
      <c r="K2554">
        <v>2432</v>
      </c>
      <c r="L2554" s="2">
        <v>45603</v>
      </c>
      <c r="O2554" t="str">
        <f>IF(ecommerce_10000[[#This Row],[Platform]]="Souq","sq",ecommerce_10000[[#This Row],[Platform]])</f>
        <v>Jumia</v>
      </c>
      <c r="P2554" t="str">
        <f>IF(E2554="Souq","sq",IF(E2554="Jumia","Jum",E2554))</f>
        <v>Jum</v>
      </c>
      <c r="Q2554">
        <f>VLOOKUP(ecommerce_10000[[#This Row],[City]],F:I,4,FALSE)</f>
        <v>16284.02</v>
      </c>
      <c r="R2554" s="1">
        <f>SUMIF(C:C,ecommerce_10000[[#This Row],[Category]],I:I)</f>
        <v>91504159.730000004</v>
      </c>
      <c r="S2554" s="1">
        <f>SUMIFS(I:I,C:C,C2554)</f>
        <v>91504159.730000004</v>
      </c>
      <c r="T2554" s="1" t="str">
        <f>INDEX(F:F,MATCH(ecommerce_10000[[#This Row],[TotalAmount]],I:I,0))</f>
        <v>Cairo</v>
      </c>
    </row>
    <row r="2555" spans="1:20" x14ac:dyDescent="0.3">
      <c r="A2555" s="1" t="s">
        <v>2599</v>
      </c>
      <c r="B2555" s="1" t="s">
        <v>30</v>
      </c>
      <c r="C2555" s="1" t="s">
        <v>31</v>
      </c>
      <c r="D2555" s="1" t="s">
        <v>32</v>
      </c>
      <c r="E2555" s="1" t="s">
        <v>47</v>
      </c>
      <c r="F2555" s="1" t="s">
        <v>23</v>
      </c>
      <c r="G2555">
        <v>6046.46</v>
      </c>
      <c r="H2555">
        <v>2</v>
      </c>
      <c r="I2555">
        <v>12092.92</v>
      </c>
      <c r="J2555">
        <v>4.72</v>
      </c>
      <c r="K2555">
        <v>446</v>
      </c>
      <c r="L2555" s="2">
        <v>45467</v>
      </c>
      <c r="O2555" t="str">
        <f>IF(ecommerce_10000[[#This Row],[Platform]]="Souq","sq",ecommerce_10000[[#This Row],[Platform]])</f>
        <v>Amazon</v>
      </c>
      <c r="P2555" t="str">
        <f>IF(E2555="Souq","sq",IF(E2555="Jumia","Jum",E2555))</f>
        <v>Amazon</v>
      </c>
      <c r="Q2555">
        <f>VLOOKUP(ecommerce_10000[[#This Row],[City]],F:I,4,FALSE)</f>
        <v>13290.4</v>
      </c>
      <c r="R2555" s="1">
        <f>SUMIF(C:C,ecommerce_10000[[#This Row],[Category]],I:I)</f>
        <v>57542997.559999913</v>
      </c>
      <c r="S2555" s="1">
        <f>SUMIFS(I:I,C:C,C2555)</f>
        <v>57542997.559999913</v>
      </c>
      <c r="T2555" s="1" t="str">
        <f>INDEX(F:F,MATCH(ecommerce_10000[[#This Row],[TotalAmount]],I:I,0))</f>
        <v>Alexandria</v>
      </c>
    </row>
    <row r="2556" spans="1:20" x14ac:dyDescent="0.3">
      <c r="A2556" s="1" t="s">
        <v>2600</v>
      </c>
      <c r="B2556" s="1" t="s">
        <v>43</v>
      </c>
      <c r="C2556" s="1" t="s">
        <v>44</v>
      </c>
      <c r="D2556" s="1" t="s">
        <v>45</v>
      </c>
      <c r="E2556" s="1" t="s">
        <v>22</v>
      </c>
      <c r="F2556" s="1" t="s">
        <v>40</v>
      </c>
      <c r="G2556">
        <v>2184.23</v>
      </c>
      <c r="H2556">
        <v>1</v>
      </c>
      <c r="I2556">
        <v>2184.23</v>
      </c>
      <c r="J2556">
        <v>3.54</v>
      </c>
      <c r="K2556">
        <v>3434</v>
      </c>
      <c r="L2556" s="2">
        <v>45325</v>
      </c>
      <c r="O2556" t="str">
        <f>IF(ecommerce_10000[[#This Row],[Platform]]="Souq","sq",ecommerce_10000[[#This Row],[Platform]])</f>
        <v>Jumia</v>
      </c>
      <c r="P2556" t="str">
        <f>IF(E2556="Souq","sq",IF(E2556="Jumia","Jum",E2556))</f>
        <v>Jum</v>
      </c>
      <c r="Q2556">
        <f>VLOOKUP(ecommerce_10000[[#This Row],[City]],F:I,4,FALSE)</f>
        <v>99349.3</v>
      </c>
      <c r="R2556" s="1">
        <f>SUMIF(C:C,ecommerce_10000[[#This Row],[Category]],I:I)</f>
        <v>31420413.200000018</v>
      </c>
      <c r="S2556" s="1">
        <f>SUMIFS(I:I,C:C,C2556)</f>
        <v>31420413.200000018</v>
      </c>
      <c r="T2556" s="1" t="str">
        <f>INDEX(F:F,MATCH(ecommerce_10000[[#This Row],[TotalAmount]],I:I,0))</f>
        <v>Riyadh</v>
      </c>
    </row>
    <row r="2557" spans="1:20" x14ac:dyDescent="0.3">
      <c r="A2557" s="1" t="s">
        <v>2601</v>
      </c>
      <c r="B2557" s="1" t="s">
        <v>38</v>
      </c>
      <c r="C2557" s="1" t="s">
        <v>20</v>
      </c>
      <c r="D2557" s="1" t="s">
        <v>39</v>
      </c>
      <c r="E2557" s="1" t="s">
        <v>16</v>
      </c>
      <c r="F2557" s="1" t="s">
        <v>40</v>
      </c>
      <c r="G2557">
        <v>18766.810000000001</v>
      </c>
      <c r="H2557">
        <v>2</v>
      </c>
      <c r="I2557">
        <v>37533.620000000003</v>
      </c>
      <c r="J2557">
        <v>4.7300000000000004</v>
      </c>
      <c r="K2557">
        <v>4611</v>
      </c>
      <c r="L2557" s="2">
        <v>45557</v>
      </c>
      <c r="O2557" t="str">
        <f>IF(ecommerce_10000[[#This Row],[Platform]]="Souq","sq",ecommerce_10000[[#This Row],[Platform]])</f>
        <v>sq</v>
      </c>
      <c r="P2557" t="str">
        <f>IF(E2557="Souq","sq",IF(E2557="Jumia","Jum",E2557))</f>
        <v>sq</v>
      </c>
      <c r="Q2557">
        <f>VLOOKUP(ecommerce_10000[[#This Row],[City]],F:I,4,FALSE)</f>
        <v>99349.3</v>
      </c>
      <c r="R2557" s="1">
        <f>SUMIF(C:C,ecommerce_10000[[#This Row],[Category]],I:I)</f>
        <v>91504159.730000004</v>
      </c>
      <c r="S2557" s="1">
        <f>SUMIFS(I:I,C:C,C2557)</f>
        <v>91504159.730000004</v>
      </c>
      <c r="T2557" s="1" t="str">
        <f>INDEX(F:F,MATCH(ecommerce_10000[[#This Row],[TotalAmount]],I:I,0))</f>
        <v>Riyadh</v>
      </c>
    </row>
    <row r="2558" spans="1:20" x14ac:dyDescent="0.3">
      <c r="A2558" s="1" t="s">
        <v>2602</v>
      </c>
      <c r="B2558" s="1" t="s">
        <v>49</v>
      </c>
      <c r="C2558" s="1" t="s">
        <v>14</v>
      </c>
      <c r="D2558" s="1" t="s">
        <v>50</v>
      </c>
      <c r="E2558" s="1" t="s">
        <v>47</v>
      </c>
      <c r="F2558" s="1" t="s">
        <v>17</v>
      </c>
      <c r="G2558">
        <v>11831.28</v>
      </c>
      <c r="H2558">
        <v>4</v>
      </c>
      <c r="I2558">
        <v>47325.120000000003</v>
      </c>
      <c r="J2558">
        <v>4.42</v>
      </c>
      <c r="K2558">
        <v>4496</v>
      </c>
      <c r="L2558" s="2">
        <v>45461</v>
      </c>
      <c r="O2558" t="str">
        <f>IF(ecommerce_10000[[#This Row],[Platform]]="Souq","sq",ecommerce_10000[[#This Row],[Platform]])</f>
        <v>Amazon</v>
      </c>
      <c r="P2558" t="str">
        <f>IF(E2558="Souq","sq",IF(E2558="Jumia","Jum",E2558))</f>
        <v>Amazon</v>
      </c>
      <c r="Q2558">
        <f>VLOOKUP(ecommerce_10000[[#This Row],[City]],F:I,4,FALSE)</f>
        <v>16284.02</v>
      </c>
      <c r="R2558" s="1">
        <f>SUMIF(C:C,ecommerce_10000[[#This Row],[Category]],I:I)</f>
        <v>92327183.770000085</v>
      </c>
      <c r="S2558" s="1">
        <f>SUMIFS(I:I,C:C,C2558)</f>
        <v>92327183.770000085</v>
      </c>
      <c r="T2558" s="1" t="str">
        <f>INDEX(F:F,MATCH(ecommerce_10000[[#This Row],[TotalAmount]],I:I,0))</f>
        <v>Cairo</v>
      </c>
    </row>
    <row r="2559" spans="1:20" x14ac:dyDescent="0.3">
      <c r="A2559" s="1" t="s">
        <v>2603</v>
      </c>
      <c r="B2559" s="1" t="s">
        <v>25</v>
      </c>
      <c r="C2559" s="1" t="s">
        <v>26</v>
      </c>
      <c r="D2559" s="1" t="s">
        <v>27</v>
      </c>
      <c r="E2559" s="1" t="s">
        <v>16</v>
      </c>
      <c r="F2559" s="1" t="s">
        <v>17</v>
      </c>
      <c r="G2559">
        <v>9842.9500000000007</v>
      </c>
      <c r="H2559">
        <v>5</v>
      </c>
      <c r="I2559">
        <v>49214.75</v>
      </c>
      <c r="J2559">
        <v>2.84</v>
      </c>
      <c r="K2559">
        <v>1540</v>
      </c>
      <c r="L2559" s="2">
        <v>45381</v>
      </c>
      <c r="O2559" t="str">
        <f>IF(ecommerce_10000[[#This Row],[Platform]]="Souq","sq",ecommerce_10000[[#This Row],[Platform]])</f>
        <v>sq</v>
      </c>
      <c r="P2559" t="str">
        <f>IF(E2559="Souq","sq",IF(E2559="Jumia","Jum",E2559))</f>
        <v>sq</v>
      </c>
      <c r="Q2559">
        <f>VLOOKUP(ecommerce_10000[[#This Row],[City]],F:I,4,FALSE)</f>
        <v>16284.02</v>
      </c>
      <c r="R2559" s="1">
        <f>SUMIF(C:C,ecommerce_10000[[#This Row],[Category]],I:I)</f>
        <v>29200970.130000021</v>
      </c>
      <c r="S2559" s="1">
        <f>SUMIFS(I:I,C:C,C2559)</f>
        <v>29200970.130000021</v>
      </c>
      <c r="T2559" s="1" t="str">
        <f>INDEX(F:F,MATCH(ecommerce_10000[[#This Row],[TotalAmount]],I:I,0))</f>
        <v>Cairo</v>
      </c>
    </row>
    <row r="2560" spans="1:20" x14ac:dyDescent="0.3">
      <c r="A2560" s="1" t="s">
        <v>2604</v>
      </c>
      <c r="B2560" s="1" t="s">
        <v>19</v>
      </c>
      <c r="C2560" s="1" t="s">
        <v>20</v>
      </c>
      <c r="D2560" s="1" t="s">
        <v>21</v>
      </c>
      <c r="E2560" s="1" t="s">
        <v>22</v>
      </c>
      <c r="F2560" s="1" t="s">
        <v>62</v>
      </c>
      <c r="G2560">
        <v>11568.4</v>
      </c>
      <c r="H2560">
        <v>3</v>
      </c>
      <c r="I2560">
        <v>34705.199999999997</v>
      </c>
      <c r="J2560">
        <v>4.29</v>
      </c>
      <c r="K2560">
        <v>568</v>
      </c>
      <c r="L2560" s="2">
        <v>45455</v>
      </c>
      <c r="O2560" t="str">
        <f>IF(ecommerce_10000[[#This Row],[Platform]]="Souq","sq",ecommerce_10000[[#This Row],[Platform]])</f>
        <v>Jumia</v>
      </c>
      <c r="P2560" t="str">
        <f>IF(E2560="Souq","sq",IF(E2560="Jumia","Jum",E2560))</f>
        <v>Jum</v>
      </c>
      <c r="Q2560">
        <f>VLOOKUP(ecommerce_10000[[#This Row],[City]],F:I,4,FALSE)</f>
        <v>27872.98</v>
      </c>
      <c r="R2560" s="1">
        <f>SUMIF(C:C,ecommerce_10000[[#This Row],[Category]],I:I)</f>
        <v>91504159.730000004</v>
      </c>
      <c r="S2560" s="1">
        <f>SUMIFS(I:I,C:C,C2560)</f>
        <v>91504159.730000004</v>
      </c>
      <c r="T2560" s="1" t="str">
        <f>INDEX(F:F,MATCH(ecommerce_10000[[#This Row],[TotalAmount]],I:I,0))</f>
        <v>Giza</v>
      </c>
    </row>
    <row r="2561" spans="1:20" x14ac:dyDescent="0.3">
      <c r="A2561" s="1" t="s">
        <v>2605</v>
      </c>
      <c r="B2561" s="1" t="s">
        <v>49</v>
      </c>
      <c r="C2561" s="1" t="s">
        <v>14</v>
      </c>
      <c r="D2561" s="1" t="s">
        <v>50</v>
      </c>
      <c r="E2561" s="1" t="s">
        <v>22</v>
      </c>
      <c r="F2561" s="1" t="s">
        <v>33</v>
      </c>
      <c r="G2561">
        <v>18835.189999999999</v>
      </c>
      <c r="H2561">
        <v>5</v>
      </c>
      <c r="I2561">
        <v>94175.95</v>
      </c>
      <c r="J2561">
        <v>4.05</v>
      </c>
      <c r="K2561">
        <v>389</v>
      </c>
      <c r="L2561" s="2">
        <v>45459</v>
      </c>
      <c r="O2561" t="str">
        <f>IF(ecommerce_10000[[#This Row],[Platform]]="Souq","sq",ecommerce_10000[[#This Row],[Platform]])</f>
        <v>Jumia</v>
      </c>
      <c r="P2561" t="str">
        <f>IF(E2561="Souq","sq",IF(E2561="Jumia","Jum",E2561))</f>
        <v>Jum</v>
      </c>
      <c r="Q2561">
        <f>VLOOKUP(ecommerce_10000[[#This Row],[City]],F:I,4,FALSE)</f>
        <v>3665.44</v>
      </c>
      <c r="R2561" s="1">
        <f>SUMIF(C:C,ecommerce_10000[[#This Row],[Category]],I:I)</f>
        <v>92327183.770000085</v>
      </c>
      <c r="S2561" s="1">
        <f>SUMIFS(I:I,C:C,C2561)</f>
        <v>92327183.770000085</v>
      </c>
      <c r="T2561" s="1" t="str">
        <f>INDEX(F:F,MATCH(ecommerce_10000[[#This Row],[TotalAmount]],I:I,0))</f>
        <v>Dubai</v>
      </c>
    </row>
    <row r="2562" spans="1:20" x14ac:dyDescent="0.3">
      <c r="A2562" s="1" t="s">
        <v>2606</v>
      </c>
      <c r="B2562" s="1" t="s">
        <v>43</v>
      </c>
      <c r="C2562" s="1" t="s">
        <v>44</v>
      </c>
      <c r="D2562" s="1" t="s">
        <v>45</v>
      </c>
      <c r="E2562" s="1" t="s">
        <v>22</v>
      </c>
      <c r="F2562" s="1" t="s">
        <v>40</v>
      </c>
      <c r="G2562">
        <v>5001.6899999999996</v>
      </c>
      <c r="H2562">
        <v>4</v>
      </c>
      <c r="I2562">
        <v>20006.759999999998</v>
      </c>
      <c r="J2562">
        <v>4.32</v>
      </c>
      <c r="K2562">
        <v>2040</v>
      </c>
      <c r="L2562" s="2">
        <v>45559</v>
      </c>
      <c r="O2562" t="str">
        <f>IF(ecommerce_10000[[#This Row],[Platform]]="Souq","sq",ecommerce_10000[[#This Row],[Platform]])</f>
        <v>Jumia</v>
      </c>
      <c r="P2562" t="str">
        <f>IF(E2562="Souq","sq",IF(E2562="Jumia","Jum",E2562))</f>
        <v>Jum</v>
      </c>
      <c r="Q2562">
        <f>VLOOKUP(ecommerce_10000[[#This Row],[City]],F:I,4,FALSE)</f>
        <v>99349.3</v>
      </c>
      <c r="R2562" s="1">
        <f>SUMIF(C:C,ecommerce_10000[[#This Row],[Category]],I:I)</f>
        <v>31420413.200000018</v>
      </c>
      <c r="S2562" s="1">
        <f>SUMIFS(I:I,C:C,C2562)</f>
        <v>31420413.200000018</v>
      </c>
      <c r="T2562" s="1" t="str">
        <f>INDEX(F:F,MATCH(ecommerce_10000[[#This Row],[TotalAmount]],I:I,0))</f>
        <v>Riyadh</v>
      </c>
    </row>
    <row r="2563" spans="1:20" x14ac:dyDescent="0.3">
      <c r="A2563" s="1" t="s">
        <v>2607</v>
      </c>
      <c r="B2563" s="1" t="s">
        <v>38</v>
      </c>
      <c r="C2563" s="1" t="s">
        <v>20</v>
      </c>
      <c r="D2563" s="1" t="s">
        <v>39</v>
      </c>
      <c r="E2563" s="1" t="s">
        <v>16</v>
      </c>
      <c r="F2563" s="1" t="s">
        <v>23</v>
      </c>
      <c r="G2563">
        <v>13806.4</v>
      </c>
      <c r="H2563">
        <v>3</v>
      </c>
      <c r="I2563">
        <v>41419.199999999997</v>
      </c>
      <c r="J2563">
        <v>2.33</v>
      </c>
      <c r="K2563">
        <v>4989</v>
      </c>
      <c r="L2563" s="2">
        <v>45605</v>
      </c>
      <c r="O2563" t="str">
        <f>IF(ecommerce_10000[[#This Row],[Platform]]="Souq","sq",ecommerce_10000[[#This Row],[Platform]])</f>
        <v>sq</v>
      </c>
      <c r="P2563" t="str">
        <f>IF(E2563="Souq","sq",IF(E2563="Jumia","Jum",E2563))</f>
        <v>sq</v>
      </c>
      <c r="Q2563">
        <f>VLOOKUP(ecommerce_10000[[#This Row],[City]],F:I,4,FALSE)</f>
        <v>13290.4</v>
      </c>
      <c r="R2563" s="1">
        <f>SUMIF(C:C,ecommerce_10000[[#This Row],[Category]],I:I)</f>
        <v>91504159.730000004</v>
      </c>
      <c r="S2563" s="1">
        <f>SUMIFS(I:I,C:C,C2563)</f>
        <v>91504159.730000004</v>
      </c>
      <c r="T2563" s="1" t="str">
        <f>INDEX(F:F,MATCH(ecommerce_10000[[#This Row],[TotalAmount]],I:I,0))</f>
        <v>Alexandria</v>
      </c>
    </row>
    <row r="2564" spans="1:20" x14ac:dyDescent="0.3">
      <c r="A2564" s="1" t="s">
        <v>2608</v>
      </c>
      <c r="B2564" s="1" t="s">
        <v>43</v>
      </c>
      <c r="C2564" s="1" t="s">
        <v>44</v>
      </c>
      <c r="D2564" s="1" t="s">
        <v>45</v>
      </c>
      <c r="E2564" s="1" t="s">
        <v>22</v>
      </c>
      <c r="F2564" s="1" t="s">
        <v>17</v>
      </c>
      <c r="G2564">
        <v>11711.63</v>
      </c>
      <c r="H2564">
        <v>3</v>
      </c>
      <c r="I2564">
        <v>35134.89</v>
      </c>
      <c r="J2564">
        <v>2.82</v>
      </c>
      <c r="K2564">
        <v>4462</v>
      </c>
      <c r="L2564" s="2">
        <v>45364</v>
      </c>
      <c r="O2564" t="str">
        <f>IF(ecommerce_10000[[#This Row],[Platform]]="Souq","sq",ecommerce_10000[[#This Row],[Platform]])</f>
        <v>Jumia</v>
      </c>
      <c r="P2564" t="str">
        <f>IF(E2564="Souq","sq",IF(E2564="Jumia","Jum",E2564))</f>
        <v>Jum</v>
      </c>
      <c r="Q2564">
        <f>VLOOKUP(ecommerce_10000[[#This Row],[City]],F:I,4,FALSE)</f>
        <v>16284.02</v>
      </c>
      <c r="R2564" s="1">
        <f>SUMIF(C:C,ecommerce_10000[[#This Row],[Category]],I:I)</f>
        <v>31420413.200000018</v>
      </c>
      <c r="S2564" s="1">
        <f>SUMIFS(I:I,C:C,C2564)</f>
        <v>31420413.200000018</v>
      </c>
      <c r="T2564" s="1" t="str">
        <f>INDEX(F:F,MATCH(ecommerce_10000[[#This Row],[TotalAmount]],I:I,0))</f>
        <v>Cairo</v>
      </c>
    </row>
    <row r="2565" spans="1:20" x14ac:dyDescent="0.3">
      <c r="A2565" s="1" t="s">
        <v>2609</v>
      </c>
      <c r="B2565" s="1" t="s">
        <v>65</v>
      </c>
      <c r="C2565" s="1" t="s">
        <v>20</v>
      </c>
      <c r="D2565" s="1" t="s">
        <v>66</v>
      </c>
      <c r="E2565" s="1" t="s">
        <v>16</v>
      </c>
      <c r="F2565" s="1" t="s">
        <v>33</v>
      </c>
      <c r="G2565">
        <v>18263.79</v>
      </c>
      <c r="H2565">
        <v>5</v>
      </c>
      <c r="I2565">
        <v>91318.95</v>
      </c>
      <c r="J2565">
        <v>2.0699999999999998</v>
      </c>
      <c r="K2565">
        <v>3144</v>
      </c>
      <c r="L2565" s="2">
        <v>45590</v>
      </c>
      <c r="O2565" t="str">
        <f>IF(ecommerce_10000[[#This Row],[Platform]]="Souq","sq",ecommerce_10000[[#This Row],[Platform]])</f>
        <v>sq</v>
      </c>
      <c r="P2565" t="str">
        <f>IF(E2565="Souq","sq",IF(E2565="Jumia","Jum",E2565))</f>
        <v>sq</v>
      </c>
      <c r="Q2565">
        <f>VLOOKUP(ecommerce_10000[[#This Row],[City]],F:I,4,FALSE)</f>
        <v>3665.44</v>
      </c>
      <c r="R2565" s="1">
        <f>SUMIF(C:C,ecommerce_10000[[#This Row],[Category]],I:I)</f>
        <v>91504159.730000004</v>
      </c>
      <c r="S2565" s="1">
        <f>SUMIFS(I:I,C:C,C2565)</f>
        <v>91504159.730000004</v>
      </c>
      <c r="T2565" s="1" t="str">
        <f>INDEX(F:F,MATCH(ecommerce_10000[[#This Row],[TotalAmount]],I:I,0))</f>
        <v>Dubai</v>
      </c>
    </row>
    <row r="2566" spans="1:20" x14ac:dyDescent="0.3">
      <c r="A2566" s="1" t="s">
        <v>2610</v>
      </c>
      <c r="B2566" s="1" t="s">
        <v>25</v>
      </c>
      <c r="C2566" s="1" t="s">
        <v>26</v>
      </c>
      <c r="D2566" s="1" t="s">
        <v>27</v>
      </c>
      <c r="E2566" s="1" t="s">
        <v>16</v>
      </c>
      <c r="F2566" s="1" t="s">
        <v>33</v>
      </c>
      <c r="G2566">
        <v>8057.7</v>
      </c>
      <c r="H2566">
        <v>1</v>
      </c>
      <c r="I2566">
        <v>8057.7</v>
      </c>
      <c r="J2566">
        <v>2.27</v>
      </c>
      <c r="K2566">
        <v>1581</v>
      </c>
      <c r="L2566" s="2">
        <v>45351</v>
      </c>
      <c r="O2566" t="str">
        <f>IF(ecommerce_10000[[#This Row],[Platform]]="Souq","sq",ecommerce_10000[[#This Row],[Platform]])</f>
        <v>sq</v>
      </c>
      <c r="P2566" t="str">
        <f>IF(E2566="Souq","sq",IF(E2566="Jumia","Jum",E2566))</f>
        <v>sq</v>
      </c>
      <c r="Q2566">
        <f>VLOOKUP(ecommerce_10000[[#This Row],[City]],F:I,4,FALSE)</f>
        <v>3665.44</v>
      </c>
      <c r="R2566" s="1">
        <f>SUMIF(C:C,ecommerce_10000[[#This Row],[Category]],I:I)</f>
        <v>29200970.130000021</v>
      </c>
      <c r="S2566" s="1">
        <f>SUMIFS(I:I,C:C,C2566)</f>
        <v>29200970.130000021</v>
      </c>
      <c r="T2566" s="1" t="str">
        <f>INDEX(F:F,MATCH(ecommerce_10000[[#This Row],[TotalAmount]],I:I,0))</f>
        <v>Dubai</v>
      </c>
    </row>
    <row r="2567" spans="1:20" x14ac:dyDescent="0.3">
      <c r="A2567" s="1" t="s">
        <v>2611</v>
      </c>
      <c r="B2567" s="1" t="s">
        <v>38</v>
      </c>
      <c r="C2567" s="1" t="s">
        <v>20</v>
      </c>
      <c r="D2567" s="1" t="s">
        <v>39</v>
      </c>
      <c r="E2567" s="1" t="s">
        <v>47</v>
      </c>
      <c r="F2567" s="1" t="s">
        <v>40</v>
      </c>
      <c r="G2567">
        <v>5006.78</v>
      </c>
      <c r="H2567">
        <v>3</v>
      </c>
      <c r="I2567">
        <v>15020.34</v>
      </c>
      <c r="J2567">
        <v>1.76</v>
      </c>
      <c r="K2567">
        <v>2455</v>
      </c>
      <c r="L2567" s="2">
        <v>45516</v>
      </c>
      <c r="O2567" t="str">
        <f>IF(ecommerce_10000[[#This Row],[Platform]]="Souq","sq",ecommerce_10000[[#This Row],[Platform]])</f>
        <v>Amazon</v>
      </c>
      <c r="P2567" t="str">
        <f>IF(E2567="Souq","sq",IF(E2567="Jumia","Jum",E2567))</f>
        <v>Amazon</v>
      </c>
      <c r="Q2567">
        <f>VLOOKUP(ecommerce_10000[[#This Row],[City]],F:I,4,FALSE)</f>
        <v>99349.3</v>
      </c>
      <c r="R2567" s="1">
        <f>SUMIF(C:C,ecommerce_10000[[#This Row],[Category]],I:I)</f>
        <v>91504159.730000004</v>
      </c>
      <c r="S2567" s="1">
        <f>SUMIFS(I:I,C:C,C2567)</f>
        <v>91504159.730000004</v>
      </c>
      <c r="T2567" s="1" t="str">
        <f>INDEX(F:F,MATCH(ecommerce_10000[[#This Row],[TotalAmount]],I:I,0))</f>
        <v>Riyadh</v>
      </c>
    </row>
    <row r="2568" spans="1:20" x14ac:dyDescent="0.3">
      <c r="A2568" s="1" t="s">
        <v>2612</v>
      </c>
      <c r="B2568" s="1" t="s">
        <v>13</v>
      </c>
      <c r="C2568" s="1" t="s">
        <v>14</v>
      </c>
      <c r="D2568" s="1" t="s">
        <v>15</v>
      </c>
      <c r="E2568" s="1" t="s">
        <v>22</v>
      </c>
      <c r="F2568" s="1" t="s">
        <v>28</v>
      </c>
      <c r="G2568">
        <v>7758.83</v>
      </c>
      <c r="H2568">
        <v>4</v>
      </c>
      <c r="I2568">
        <v>31035.32</v>
      </c>
      <c r="J2568">
        <v>3.02</v>
      </c>
      <c r="K2568">
        <v>3911</v>
      </c>
      <c r="L2568" s="2">
        <v>45586</v>
      </c>
      <c r="O2568" t="str">
        <f>IF(ecommerce_10000[[#This Row],[Platform]]="Souq","sq",ecommerce_10000[[#This Row],[Platform]])</f>
        <v>Jumia</v>
      </c>
      <c r="P2568" t="str">
        <f>IF(E2568="Souq","sq",IF(E2568="Jumia","Jum",E2568))</f>
        <v>Jum</v>
      </c>
      <c r="Q2568">
        <f>VLOOKUP(ecommerce_10000[[#This Row],[City]],F:I,4,FALSE)</f>
        <v>26648.76</v>
      </c>
      <c r="R2568" s="1">
        <f>SUMIF(C:C,ecommerce_10000[[#This Row],[Category]],I:I)</f>
        <v>92327183.770000085</v>
      </c>
      <c r="S2568" s="1">
        <f>SUMIFS(I:I,C:C,C2568)</f>
        <v>92327183.770000085</v>
      </c>
      <c r="T2568" s="1" t="str">
        <f>INDEX(F:F,MATCH(ecommerce_10000[[#This Row],[TotalAmount]],I:I,0))</f>
        <v>Casablanca</v>
      </c>
    </row>
    <row r="2569" spans="1:20" x14ac:dyDescent="0.3">
      <c r="A2569" s="1" t="s">
        <v>2613</v>
      </c>
      <c r="B2569" s="1" t="s">
        <v>49</v>
      </c>
      <c r="C2569" s="1" t="s">
        <v>14</v>
      </c>
      <c r="D2569" s="1" t="s">
        <v>50</v>
      </c>
      <c r="E2569" s="1" t="s">
        <v>16</v>
      </c>
      <c r="F2569" s="1" t="s">
        <v>17</v>
      </c>
      <c r="G2569">
        <v>1710.82</v>
      </c>
      <c r="H2569">
        <v>5</v>
      </c>
      <c r="I2569">
        <v>8554.1</v>
      </c>
      <c r="J2569">
        <v>3.41</v>
      </c>
      <c r="K2569">
        <v>4465</v>
      </c>
      <c r="L2569" s="2">
        <v>45543</v>
      </c>
      <c r="O2569" t="str">
        <f>IF(ecommerce_10000[[#This Row],[Platform]]="Souq","sq",ecommerce_10000[[#This Row],[Platform]])</f>
        <v>sq</v>
      </c>
      <c r="P2569" t="str">
        <f>IF(E2569="Souq","sq",IF(E2569="Jumia","Jum",E2569))</f>
        <v>sq</v>
      </c>
      <c r="Q2569">
        <f>VLOOKUP(ecommerce_10000[[#This Row],[City]],F:I,4,FALSE)</f>
        <v>16284.02</v>
      </c>
      <c r="R2569" s="1">
        <f>SUMIF(C:C,ecommerce_10000[[#This Row],[Category]],I:I)</f>
        <v>92327183.770000085</v>
      </c>
      <c r="S2569" s="1">
        <f>SUMIFS(I:I,C:C,C2569)</f>
        <v>92327183.770000085</v>
      </c>
      <c r="T2569" s="1" t="str">
        <f>INDEX(F:F,MATCH(ecommerce_10000[[#This Row],[TotalAmount]],I:I,0))</f>
        <v>Cairo</v>
      </c>
    </row>
    <row r="2570" spans="1:20" x14ac:dyDescent="0.3">
      <c r="A2570" s="1" t="s">
        <v>2614</v>
      </c>
      <c r="B2570" s="1" t="s">
        <v>53</v>
      </c>
      <c r="C2570" s="1" t="s">
        <v>31</v>
      </c>
      <c r="D2570" s="1" t="s">
        <v>54</v>
      </c>
      <c r="E2570" s="1" t="s">
        <v>22</v>
      </c>
      <c r="F2570" s="1" t="s">
        <v>62</v>
      </c>
      <c r="G2570">
        <v>13224.99</v>
      </c>
      <c r="H2570">
        <v>3</v>
      </c>
      <c r="I2570">
        <v>39674.97</v>
      </c>
      <c r="J2570">
        <v>3.12</v>
      </c>
      <c r="K2570">
        <v>1884</v>
      </c>
      <c r="L2570" s="2">
        <v>45353</v>
      </c>
      <c r="O2570" t="str">
        <f>IF(ecommerce_10000[[#This Row],[Platform]]="Souq","sq",ecommerce_10000[[#This Row],[Platform]])</f>
        <v>Jumia</v>
      </c>
      <c r="P2570" t="str">
        <f>IF(E2570="Souq","sq",IF(E2570="Jumia","Jum",E2570))</f>
        <v>Jum</v>
      </c>
      <c r="Q2570">
        <f>VLOOKUP(ecommerce_10000[[#This Row],[City]],F:I,4,FALSE)</f>
        <v>27872.98</v>
      </c>
      <c r="R2570" s="1">
        <f>SUMIF(C:C,ecommerce_10000[[#This Row],[Category]],I:I)</f>
        <v>57542997.559999913</v>
      </c>
      <c r="S2570" s="1">
        <f>SUMIFS(I:I,C:C,C2570)</f>
        <v>57542997.559999913</v>
      </c>
      <c r="T2570" s="1" t="str">
        <f>INDEX(F:F,MATCH(ecommerce_10000[[#This Row],[TotalAmount]],I:I,0))</f>
        <v>Giza</v>
      </c>
    </row>
    <row r="2571" spans="1:20" x14ac:dyDescent="0.3">
      <c r="A2571" s="1" t="s">
        <v>2615</v>
      </c>
      <c r="B2571" s="1" t="s">
        <v>65</v>
      </c>
      <c r="C2571" s="1" t="s">
        <v>20</v>
      </c>
      <c r="D2571" s="1" t="s">
        <v>66</v>
      </c>
      <c r="E2571" s="1" t="s">
        <v>22</v>
      </c>
      <c r="F2571" s="1" t="s">
        <v>40</v>
      </c>
      <c r="G2571">
        <v>1048.8499999999999</v>
      </c>
      <c r="H2571">
        <v>2</v>
      </c>
      <c r="I2571">
        <v>2097.6999999999998</v>
      </c>
      <c r="J2571">
        <v>2.37</v>
      </c>
      <c r="K2571">
        <v>1740</v>
      </c>
      <c r="L2571" s="2">
        <v>45488</v>
      </c>
      <c r="O2571" t="str">
        <f>IF(ecommerce_10000[[#This Row],[Platform]]="Souq","sq",ecommerce_10000[[#This Row],[Platform]])</f>
        <v>Jumia</v>
      </c>
      <c r="P2571" t="str">
        <f>IF(E2571="Souq","sq",IF(E2571="Jumia","Jum",E2571))</f>
        <v>Jum</v>
      </c>
      <c r="Q2571">
        <f>VLOOKUP(ecommerce_10000[[#This Row],[City]],F:I,4,FALSE)</f>
        <v>99349.3</v>
      </c>
      <c r="R2571" s="1">
        <f>SUMIF(C:C,ecommerce_10000[[#This Row],[Category]],I:I)</f>
        <v>91504159.730000004</v>
      </c>
      <c r="S2571" s="1">
        <f>SUMIFS(I:I,C:C,C2571)</f>
        <v>91504159.730000004</v>
      </c>
      <c r="T2571" s="1" t="str">
        <f>INDEX(F:F,MATCH(ecommerce_10000[[#This Row],[TotalAmount]],I:I,0))</f>
        <v>Riyadh</v>
      </c>
    </row>
    <row r="2572" spans="1:20" x14ac:dyDescent="0.3">
      <c r="A2572" s="1" t="s">
        <v>2616</v>
      </c>
      <c r="B2572" s="1" t="s">
        <v>25</v>
      </c>
      <c r="C2572" s="1" t="s">
        <v>26</v>
      </c>
      <c r="D2572" s="1" t="s">
        <v>27</v>
      </c>
      <c r="E2572" s="1" t="s">
        <v>47</v>
      </c>
      <c r="F2572" s="1" t="s">
        <v>28</v>
      </c>
      <c r="G2572">
        <v>9690.68</v>
      </c>
      <c r="H2572">
        <v>4</v>
      </c>
      <c r="I2572">
        <v>38762.720000000001</v>
      </c>
      <c r="J2572">
        <v>2.7</v>
      </c>
      <c r="K2572">
        <v>4614</v>
      </c>
      <c r="L2572" s="2">
        <v>45337</v>
      </c>
      <c r="O2572" t="str">
        <f>IF(ecommerce_10000[[#This Row],[Platform]]="Souq","sq",ecommerce_10000[[#This Row],[Platform]])</f>
        <v>Amazon</v>
      </c>
      <c r="P2572" t="str">
        <f>IF(E2572="Souq","sq",IF(E2572="Jumia","Jum",E2572))</f>
        <v>Amazon</v>
      </c>
      <c r="Q2572">
        <f>VLOOKUP(ecommerce_10000[[#This Row],[City]],F:I,4,FALSE)</f>
        <v>26648.76</v>
      </c>
      <c r="R2572" s="1">
        <f>SUMIF(C:C,ecommerce_10000[[#This Row],[Category]],I:I)</f>
        <v>29200970.130000021</v>
      </c>
      <c r="S2572" s="1">
        <f>SUMIFS(I:I,C:C,C2572)</f>
        <v>29200970.130000021</v>
      </c>
      <c r="T2572" s="1" t="str">
        <f>INDEX(F:F,MATCH(ecommerce_10000[[#This Row],[TotalAmount]],I:I,0))</f>
        <v>Casablanca</v>
      </c>
    </row>
    <row r="2573" spans="1:20" x14ac:dyDescent="0.3">
      <c r="A2573" s="1" t="s">
        <v>2617</v>
      </c>
      <c r="B2573" s="1" t="s">
        <v>19</v>
      </c>
      <c r="C2573" s="1" t="s">
        <v>20</v>
      </c>
      <c r="D2573" s="1" t="s">
        <v>21</v>
      </c>
      <c r="E2573" s="1" t="s">
        <v>16</v>
      </c>
      <c r="F2573" s="1" t="s">
        <v>33</v>
      </c>
      <c r="G2573">
        <v>12045.69</v>
      </c>
      <c r="H2573">
        <v>4</v>
      </c>
      <c r="I2573">
        <v>48182.76</v>
      </c>
      <c r="J2573">
        <v>4.99</v>
      </c>
      <c r="K2573">
        <v>4656</v>
      </c>
      <c r="L2573" s="2">
        <v>45292</v>
      </c>
      <c r="O2573" t="str">
        <f>IF(ecommerce_10000[[#This Row],[Platform]]="Souq","sq",ecommerce_10000[[#This Row],[Platform]])</f>
        <v>sq</v>
      </c>
      <c r="P2573" t="str">
        <f>IF(E2573="Souq","sq",IF(E2573="Jumia","Jum",E2573))</f>
        <v>sq</v>
      </c>
      <c r="Q2573">
        <f>VLOOKUP(ecommerce_10000[[#This Row],[City]],F:I,4,FALSE)</f>
        <v>3665.44</v>
      </c>
      <c r="R2573" s="1">
        <f>SUMIF(C:C,ecommerce_10000[[#This Row],[Category]],I:I)</f>
        <v>91504159.730000004</v>
      </c>
      <c r="S2573" s="1">
        <f>SUMIFS(I:I,C:C,C2573)</f>
        <v>91504159.730000004</v>
      </c>
      <c r="T2573" s="1" t="str">
        <f>INDEX(F:F,MATCH(ecommerce_10000[[#This Row],[TotalAmount]],I:I,0))</f>
        <v>Dubai</v>
      </c>
    </row>
    <row r="2574" spans="1:20" x14ac:dyDescent="0.3">
      <c r="A2574" s="1" t="s">
        <v>2618</v>
      </c>
      <c r="B2574" s="1" t="s">
        <v>65</v>
      </c>
      <c r="C2574" s="1" t="s">
        <v>20</v>
      </c>
      <c r="D2574" s="1" t="s">
        <v>66</v>
      </c>
      <c r="E2574" s="1" t="s">
        <v>22</v>
      </c>
      <c r="F2574" s="1" t="s">
        <v>23</v>
      </c>
      <c r="G2574">
        <v>2148.0700000000002</v>
      </c>
      <c r="H2574">
        <v>4</v>
      </c>
      <c r="I2574">
        <v>8592.2800000000007</v>
      </c>
      <c r="J2574">
        <v>1.19</v>
      </c>
      <c r="K2574">
        <v>2938</v>
      </c>
      <c r="L2574" s="2">
        <v>45330</v>
      </c>
      <c r="O2574" t="str">
        <f>IF(ecommerce_10000[[#This Row],[Platform]]="Souq","sq",ecommerce_10000[[#This Row],[Platform]])</f>
        <v>Jumia</v>
      </c>
      <c r="P2574" t="str">
        <f>IF(E2574="Souq","sq",IF(E2574="Jumia","Jum",E2574))</f>
        <v>Jum</v>
      </c>
      <c r="Q2574">
        <f>VLOOKUP(ecommerce_10000[[#This Row],[City]],F:I,4,FALSE)</f>
        <v>13290.4</v>
      </c>
      <c r="R2574" s="1">
        <f>SUMIF(C:C,ecommerce_10000[[#This Row],[Category]],I:I)</f>
        <v>91504159.730000004</v>
      </c>
      <c r="S2574" s="1">
        <f>SUMIFS(I:I,C:C,C2574)</f>
        <v>91504159.730000004</v>
      </c>
      <c r="T2574" s="1" t="str">
        <f>INDEX(F:F,MATCH(ecommerce_10000[[#This Row],[TotalAmount]],I:I,0))</f>
        <v>Alexandria</v>
      </c>
    </row>
    <row r="2575" spans="1:20" x14ac:dyDescent="0.3">
      <c r="A2575" s="1" t="s">
        <v>2619</v>
      </c>
      <c r="B2575" s="1" t="s">
        <v>19</v>
      </c>
      <c r="C2575" s="1" t="s">
        <v>20</v>
      </c>
      <c r="D2575" s="1" t="s">
        <v>21</v>
      </c>
      <c r="E2575" s="1" t="s">
        <v>22</v>
      </c>
      <c r="F2575" s="1" t="s">
        <v>17</v>
      </c>
      <c r="G2575">
        <v>1046.5999999999999</v>
      </c>
      <c r="H2575">
        <v>1</v>
      </c>
      <c r="I2575">
        <v>1046.5999999999999</v>
      </c>
      <c r="J2575">
        <v>1.72</v>
      </c>
      <c r="K2575">
        <v>631</v>
      </c>
      <c r="L2575" s="2">
        <v>45507</v>
      </c>
      <c r="O2575" t="str">
        <f>IF(ecommerce_10000[[#This Row],[Platform]]="Souq","sq",ecommerce_10000[[#This Row],[Platform]])</f>
        <v>Jumia</v>
      </c>
      <c r="P2575" t="str">
        <f>IF(E2575="Souq","sq",IF(E2575="Jumia","Jum",E2575))</f>
        <v>Jum</v>
      </c>
      <c r="Q2575">
        <f>VLOOKUP(ecommerce_10000[[#This Row],[City]],F:I,4,FALSE)</f>
        <v>16284.02</v>
      </c>
      <c r="R2575" s="1">
        <f>SUMIF(C:C,ecommerce_10000[[#This Row],[Category]],I:I)</f>
        <v>91504159.730000004</v>
      </c>
      <c r="S2575" s="1">
        <f>SUMIFS(I:I,C:C,C2575)</f>
        <v>91504159.730000004</v>
      </c>
      <c r="T2575" s="1" t="str">
        <f>INDEX(F:F,MATCH(ecommerce_10000[[#This Row],[TotalAmount]],I:I,0))</f>
        <v>Cairo</v>
      </c>
    </row>
    <row r="2576" spans="1:20" x14ac:dyDescent="0.3">
      <c r="A2576" s="1" t="s">
        <v>2620</v>
      </c>
      <c r="B2576" s="1" t="s">
        <v>38</v>
      </c>
      <c r="C2576" s="1" t="s">
        <v>20</v>
      </c>
      <c r="D2576" s="1" t="s">
        <v>39</v>
      </c>
      <c r="E2576" s="1" t="s">
        <v>16</v>
      </c>
      <c r="F2576" s="1" t="s">
        <v>17</v>
      </c>
      <c r="G2576">
        <v>6492.78</v>
      </c>
      <c r="H2576">
        <v>5</v>
      </c>
      <c r="I2576">
        <v>32463.9</v>
      </c>
      <c r="J2576">
        <v>1.64</v>
      </c>
      <c r="K2576">
        <v>3285</v>
      </c>
      <c r="L2576" s="2">
        <v>45577</v>
      </c>
      <c r="O2576" t="str">
        <f>IF(ecommerce_10000[[#This Row],[Platform]]="Souq","sq",ecommerce_10000[[#This Row],[Platform]])</f>
        <v>sq</v>
      </c>
      <c r="P2576" t="str">
        <f>IF(E2576="Souq","sq",IF(E2576="Jumia","Jum",E2576))</f>
        <v>sq</v>
      </c>
      <c r="Q2576">
        <f>VLOOKUP(ecommerce_10000[[#This Row],[City]],F:I,4,FALSE)</f>
        <v>16284.02</v>
      </c>
      <c r="R2576" s="1">
        <f>SUMIF(C:C,ecommerce_10000[[#This Row],[Category]],I:I)</f>
        <v>91504159.730000004</v>
      </c>
      <c r="S2576" s="1">
        <f>SUMIFS(I:I,C:C,C2576)</f>
        <v>91504159.730000004</v>
      </c>
      <c r="T2576" s="1" t="str">
        <f>INDEX(F:F,MATCH(ecommerce_10000[[#This Row],[TotalAmount]],I:I,0))</f>
        <v>Cairo</v>
      </c>
    </row>
    <row r="2577" spans="1:20" x14ac:dyDescent="0.3">
      <c r="A2577" s="1" t="s">
        <v>2621</v>
      </c>
      <c r="B2577" s="1" t="s">
        <v>38</v>
      </c>
      <c r="C2577" s="1" t="s">
        <v>20</v>
      </c>
      <c r="D2577" s="1" t="s">
        <v>39</v>
      </c>
      <c r="E2577" s="1" t="s">
        <v>16</v>
      </c>
      <c r="F2577" s="1" t="s">
        <v>40</v>
      </c>
      <c r="G2577">
        <v>17550.23</v>
      </c>
      <c r="H2577">
        <v>1</v>
      </c>
      <c r="I2577">
        <v>17550.23</v>
      </c>
      <c r="J2577">
        <v>2.2200000000000002</v>
      </c>
      <c r="K2577">
        <v>2012</v>
      </c>
      <c r="L2577" s="2">
        <v>45403</v>
      </c>
      <c r="O2577" t="str">
        <f>IF(ecommerce_10000[[#This Row],[Platform]]="Souq","sq",ecommerce_10000[[#This Row],[Platform]])</f>
        <v>sq</v>
      </c>
      <c r="P2577" t="str">
        <f>IF(E2577="Souq","sq",IF(E2577="Jumia","Jum",E2577))</f>
        <v>sq</v>
      </c>
      <c r="Q2577">
        <f>VLOOKUP(ecommerce_10000[[#This Row],[City]],F:I,4,FALSE)</f>
        <v>99349.3</v>
      </c>
      <c r="R2577" s="1">
        <f>SUMIF(C:C,ecommerce_10000[[#This Row],[Category]],I:I)</f>
        <v>91504159.730000004</v>
      </c>
      <c r="S2577" s="1">
        <f>SUMIFS(I:I,C:C,C2577)</f>
        <v>91504159.730000004</v>
      </c>
      <c r="T2577" s="1" t="str">
        <f>INDEX(F:F,MATCH(ecommerce_10000[[#This Row],[TotalAmount]],I:I,0))</f>
        <v>Riyadh</v>
      </c>
    </row>
    <row r="2578" spans="1:20" x14ac:dyDescent="0.3">
      <c r="A2578" s="1" t="s">
        <v>2622</v>
      </c>
      <c r="B2578" s="1" t="s">
        <v>38</v>
      </c>
      <c r="C2578" s="1" t="s">
        <v>20</v>
      </c>
      <c r="D2578" s="1" t="s">
        <v>39</v>
      </c>
      <c r="E2578" s="1" t="s">
        <v>47</v>
      </c>
      <c r="F2578" s="1" t="s">
        <v>28</v>
      </c>
      <c r="G2578">
        <v>2004.59</v>
      </c>
      <c r="H2578">
        <v>5</v>
      </c>
      <c r="I2578">
        <v>10022.950000000001</v>
      </c>
      <c r="J2578">
        <v>2.93</v>
      </c>
      <c r="K2578">
        <v>1740</v>
      </c>
      <c r="L2578" s="2">
        <v>45628</v>
      </c>
      <c r="O2578" t="str">
        <f>IF(ecommerce_10000[[#This Row],[Platform]]="Souq","sq",ecommerce_10000[[#This Row],[Platform]])</f>
        <v>Amazon</v>
      </c>
      <c r="P2578" t="str">
        <f>IF(E2578="Souq","sq",IF(E2578="Jumia","Jum",E2578))</f>
        <v>Amazon</v>
      </c>
      <c r="Q2578">
        <f>VLOOKUP(ecommerce_10000[[#This Row],[City]],F:I,4,FALSE)</f>
        <v>26648.76</v>
      </c>
      <c r="R2578" s="1">
        <f>SUMIF(C:C,ecommerce_10000[[#This Row],[Category]],I:I)</f>
        <v>91504159.730000004</v>
      </c>
      <c r="S2578" s="1">
        <f>SUMIFS(I:I,C:C,C2578)</f>
        <v>91504159.730000004</v>
      </c>
      <c r="T2578" s="1" t="str">
        <f>INDEX(F:F,MATCH(ecommerce_10000[[#This Row],[TotalAmount]],I:I,0))</f>
        <v>Casablanca</v>
      </c>
    </row>
    <row r="2579" spans="1:20" x14ac:dyDescent="0.3">
      <c r="A2579" s="1" t="s">
        <v>2623</v>
      </c>
      <c r="B2579" s="1" t="s">
        <v>53</v>
      </c>
      <c r="C2579" s="1" t="s">
        <v>31</v>
      </c>
      <c r="D2579" s="1" t="s">
        <v>54</v>
      </c>
      <c r="E2579" s="1" t="s">
        <v>22</v>
      </c>
      <c r="F2579" s="1" t="s">
        <v>40</v>
      </c>
      <c r="G2579">
        <v>129.9</v>
      </c>
      <c r="H2579">
        <v>2</v>
      </c>
      <c r="I2579">
        <v>259.8</v>
      </c>
      <c r="J2579">
        <v>3.24</v>
      </c>
      <c r="K2579">
        <v>192</v>
      </c>
      <c r="L2579" s="2">
        <v>45374</v>
      </c>
      <c r="O2579" t="str">
        <f>IF(ecommerce_10000[[#This Row],[Platform]]="Souq","sq",ecommerce_10000[[#This Row],[Platform]])</f>
        <v>Jumia</v>
      </c>
      <c r="P2579" t="str">
        <f>IF(E2579="Souq","sq",IF(E2579="Jumia","Jum",E2579))</f>
        <v>Jum</v>
      </c>
      <c r="Q2579">
        <f>VLOOKUP(ecommerce_10000[[#This Row],[City]],F:I,4,FALSE)</f>
        <v>99349.3</v>
      </c>
      <c r="R2579" s="1">
        <f>SUMIF(C:C,ecommerce_10000[[#This Row],[Category]],I:I)</f>
        <v>57542997.559999913</v>
      </c>
      <c r="S2579" s="1">
        <f>SUMIFS(I:I,C:C,C2579)</f>
        <v>57542997.559999913</v>
      </c>
      <c r="T2579" s="1" t="str">
        <f>INDEX(F:F,MATCH(ecommerce_10000[[#This Row],[TotalAmount]],I:I,0))</f>
        <v>Riyadh</v>
      </c>
    </row>
    <row r="2580" spans="1:20" x14ac:dyDescent="0.3">
      <c r="A2580" s="1" t="s">
        <v>2624</v>
      </c>
      <c r="B2580" s="1" t="s">
        <v>19</v>
      </c>
      <c r="C2580" s="1" t="s">
        <v>20</v>
      </c>
      <c r="D2580" s="1" t="s">
        <v>21</v>
      </c>
      <c r="E2580" s="1" t="s">
        <v>47</v>
      </c>
      <c r="F2580" s="1" t="s">
        <v>33</v>
      </c>
      <c r="G2580">
        <v>17201.830000000002</v>
      </c>
      <c r="H2580">
        <v>1</v>
      </c>
      <c r="I2580">
        <v>17201.830000000002</v>
      </c>
      <c r="J2580">
        <v>1.22</v>
      </c>
      <c r="K2580">
        <v>1896</v>
      </c>
      <c r="L2580" s="2">
        <v>45438</v>
      </c>
      <c r="O2580" t="str">
        <f>IF(ecommerce_10000[[#This Row],[Platform]]="Souq","sq",ecommerce_10000[[#This Row],[Platform]])</f>
        <v>Amazon</v>
      </c>
      <c r="P2580" t="str">
        <f>IF(E2580="Souq","sq",IF(E2580="Jumia","Jum",E2580))</f>
        <v>Amazon</v>
      </c>
      <c r="Q2580">
        <f>VLOOKUP(ecommerce_10000[[#This Row],[City]],F:I,4,FALSE)</f>
        <v>3665.44</v>
      </c>
      <c r="R2580" s="1">
        <f>SUMIF(C:C,ecommerce_10000[[#This Row],[Category]],I:I)</f>
        <v>91504159.730000004</v>
      </c>
      <c r="S2580" s="1">
        <f>SUMIFS(I:I,C:C,C2580)</f>
        <v>91504159.730000004</v>
      </c>
      <c r="T2580" s="1" t="str">
        <f>INDEX(F:F,MATCH(ecommerce_10000[[#This Row],[TotalAmount]],I:I,0))</f>
        <v>Dubai</v>
      </c>
    </row>
    <row r="2581" spans="1:20" x14ac:dyDescent="0.3">
      <c r="A2581" s="1" t="s">
        <v>2625</v>
      </c>
      <c r="B2581" s="1" t="s">
        <v>43</v>
      </c>
      <c r="C2581" s="1" t="s">
        <v>44</v>
      </c>
      <c r="D2581" s="1" t="s">
        <v>45</v>
      </c>
      <c r="E2581" s="1" t="s">
        <v>47</v>
      </c>
      <c r="F2581" s="1" t="s">
        <v>23</v>
      </c>
      <c r="G2581">
        <v>3848.99</v>
      </c>
      <c r="H2581">
        <v>2</v>
      </c>
      <c r="I2581">
        <v>7697.98</v>
      </c>
      <c r="J2581">
        <v>4.9400000000000004</v>
      </c>
      <c r="K2581">
        <v>1845</v>
      </c>
      <c r="L2581" s="2">
        <v>45385</v>
      </c>
      <c r="O2581" t="str">
        <f>IF(ecommerce_10000[[#This Row],[Platform]]="Souq","sq",ecommerce_10000[[#This Row],[Platform]])</f>
        <v>Amazon</v>
      </c>
      <c r="P2581" t="str">
        <f>IF(E2581="Souq","sq",IF(E2581="Jumia","Jum",E2581))</f>
        <v>Amazon</v>
      </c>
      <c r="Q2581">
        <f>VLOOKUP(ecommerce_10000[[#This Row],[City]],F:I,4,FALSE)</f>
        <v>13290.4</v>
      </c>
      <c r="R2581" s="1">
        <f>SUMIF(C:C,ecommerce_10000[[#This Row],[Category]],I:I)</f>
        <v>31420413.200000018</v>
      </c>
      <c r="S2581" s="1">
        <f>SUMIFS(I:I,C:C,C2581)</f>
        <v>31420413.200000018</v>
      </c>
      <c r="T2581" s="1" t="str">
        <f>INDEX(F:F,MATCH(ecommerce_10000[[#This Row],[TotalAmount]],I:I,0))</f>
        <v>Alexandria</v>
      </c>
    </row>
    <row r="2582" spans="1:20" x14ac:dyDescent="0.3">
      <c r="A2582" s="1" t="s">
        <v>2626</v>
      </c>
      <c r="B2582" s="1" t="s">
        <v>43</v>
      </c>
      <c r="C2582" s="1" t="s">
        <v>44</v>
      </c>
      <c r="D2582" s="1" t="s">
        <v>45</v>
      </c>
      <c r="E2582" s="1" t="s">
        <v>16</v>
      </c>
      <c r="F2582" s="1" t="s">
        <v>23</v>
      </c>
      <c r="G2582">
        <v>14290.5</v>
      </c>
      <c r="H2582">
        <v>1</v>
      </c>
      <c r="I2582">
        <v>14290.5</v>
      </c>
      <c r="J2582">
        <v>3.21</v>
      </c>
      <c r="K2582">
        <v>453</v>
      </c>
      <c r="L2582" s="2">
        <v>45592</v>
      </c>
      <c r="O2582" t="str">
        <f>IF(ecommerce_10000[[#This Row],[Platform]]="Souq","sq",ecommerce_10000[[#This Row],[Platform]])</f>
        <v>sq</v>
      </c>
      <c r="P2582" t="str">
        <f>IF(E2582="Souq","sq",IF(E2582="Jumia","Jum",E2582))</f>
        <v>sq</v>
      </c>
      <c r="Q2582">
        <f>VLOOKUP(ecommerce_10000[[#This Row],[City]],F:I,4,FALSE)</f>
        <v>13290.4</v>
      </c>
      <c r="R2582" s="1">
        <f>SUMIF(C:C,ecommerce_10000[[#This Row],[Category]],I:I)</f>
        <v>31420413.200000018</v>
      </c>
      <c r="S2582" s="1">
        <f>SUMIFS(I:I,C:C,C2582)</f>
        <v>31420413.200000018</v>
      </c>
      <c r="T2582" s="1" t="str">
        <f>INDEX(F:F,MATCH(ecommerce_10000[[#This Row],[TotalAmount]],I:I,0))</f>
        <v>Alexandria</v>
      </c>
    </row>
    <row r="2583" spans="1:20" x14ac:dyDescent="0.3">
      <c r="A2583" s="1" t="s">
        <v>2627</v>
      </c>
      <c r="B2583" s="1" t="s">
        <v>25</v>
      </c>
      <c r="C2583" s="1" t="s">
        <v>26</v>
      </c>
      <c r="D2583" s="1" t="s">
        <v>27</v>
      </c>
      <c r="E2583" s="1" t="s">
        <v>47</v>
      </c>
      <c r="F2583" s="1" t="s">
        <v>23</v>
      </c>
      <c r="G2583">
        <v>19347.27</v>
      </c>
      <c r="H2583">
        <v>2</v>
      </c>
      <c r="I2583">
        <v>38694.54</v>
      </c>
      <c r="J2583">
        <v>1.37</v>
      </c>
      <c r="K2583">
        <v>2152</v>
      </c>
      <c r="L2583" s="2">
        <v>45339</v>
      </c>
      <c r="O2583" t="str">
        <f>IF(ecommerce_10000[[#This Row],[Platform]]="Souq","sq",ecommerce_10000[[#This Row],[Platform]])</f>
        <v>Amazon</v>
      </c>
      <c r="P2583" t="str">
        <f>IF(E2583="Souq","sq",IF(E2583="Jumia","Jum",E2583))</f>
        <v>Amazon</v>
      </c>
      <c r="Q2583">
        <f>VLOOKUP(ecommerce_10000[[#This Row],[City]],F:I,4,FALSE)</f>
        <v>13290.4</v>
      </c>
      <c r="R2583" s="1">
        <f>SUMIF(C:C,ecommerce_10000[[#This Row],[Category]],I:I)</f>
        <v>29200970.130000021</v>
      </c>
      <c r="S2583" s="1">
        <f>SUMIFS(I:I,C:C,C2583)</f>
        <v>29200970.130000021</v>
      </c>
      <c r="T2583" s="1" t="str">
        <f>INDEX(F:F,MATCH(ecommerce_10000[[#This Row],[TotalAmount]],I:I,0))</f>
        <v>Alexandria</v>
      </c>
    </row>
    <row r="2584" spans="1:20" x14ac:dyDescent="0.3">
      <c r="A2584" s="1" t="s">
        <v>2628</v>
      </c>
      <c r="B2584" s="1" t="s">
        <v>53</v>
      </c>
      <c r="C2584" s="1" t="s">
        <v>31</v>
      </c>
      <c r="D2584" s="1" t="s">
        <v>54</v>
      </c>
      <c r="E2584" s="1" t="s">
        <v>47</v>
      </c>
      <c r="F2584" s="1" t="s">
        <v>28</v>
      </c>
      <c r="G2584">
        <v>3109.03</v>
      </c>
      <c r="H2584">
        <v>1</v>
      </c>
      <c r="I2584">
        <v>3109.03</v>
      </c>
      <c r="J2584">
        <v>2.72</v>
      </c>
      <c r="K2584">
        <v>4953</v>
      </c>
      <c r="L2584" s="2">
        <v>45568</v>
      </c>
      <c r="O2584" t="str">
        <f>IF(ecommerce_10000[[#This Row],[Platform]]="Souq","sq",ecommerce_10000[[#This Row],[Platform]])</f>
        <v>Amazon</v>
      </c>
      <c r="P2584" t="str">
        <f>IF(E2584="Souq","sq",IF(E2584="Jumia","Jum",E2584))</f>
        <v>Amazon</v>
      </c>
      <c r="Q2584">
        <f>VLOOKUP(ecommerce_10000[[#This Row],[City]],F:I,4,FALSE)</f>
        <v>26648.76</v>
      </c>
      <c r="R2584" s="1">
        <f>SUMIF(C:C,ecommerce_10000[[#This Row],[Category]],I:I)</f>
        <v>57542997.559999913</v>
      </c>
      <c r="S2584" s="1">
        <f>SUMIFS(I:I,C:C,C2584)</f>
        <v>57542997.559999913</v>
      </c>
      <c r="T2584" s="1" t="str">
        <f>INDEX(F:F,MATCH(ecommerce_10000[[#This Row],[TotalAmount]],I:I,0))</f>
        <v>Casablanca</v>
      </c>
    </row>
    <row r="2585" spans="1:20" x14ac:dyDescent="0.3">
      <c r="A2585" s="1" t="s">
        <v>2629</v>
      </c>
      <c r="B2585" s="1" t="s">
        <v>43</v>
      </c>
      <c r="C2585" s="1" t="s">
        <v>44</v>
      </c>
      <c r="D2585" s="1" t="s">
        <v>45</v>
      </c>
      <c r="E2585" s="1" t="s">
        <v>16</v>
      </c>
      <c r="F2585" s="1" t="s">
        <v>17</v>
      </c>
      <c r="G2585">
        <v>6097.72</v>
      </c>
      <c r="H2585">
        <v>2</v>
      </c>
      <c r="I2585">
        <v>12195.44</v>
      </c>
      <c r="J2585">
        <v>2.39</v>
      </c>
      <c r="K2585">
        <v>945</v>
      </c>
      <c r="L2585" s="2">
        <v>45346</v>
      </c>
      <c r="O2585" t="str">
        <f>IF(ecommerce_10000[[#This Row],[Platform]]="Souq","sq",ecommerce_10000[[#This Row],[Platform]])</f>
        <v>sq</v>
      </c>
      <c r="P2585" t="str">
        <f>IF(E2585="Souq","sq",IF(E2585="Jumia","Jum",E2585))</f>
        <v>sq</v>
      </c>
      <c r="Q2585">
        <f>VLOOKUP(ecommerce_10000[[#This Row],[City]],F:I,4,FALSE)</f>
        <v>16284.02</v>
      </c>
      <c r="R2585" s="1">
        <f>SUMIF(C:C,ecommerce_10000[[#This Row],[Category]],I:I)</f>
        <v>31420413.200000018</v>
      </c>
      <c r="S2585" s="1">
        <f>SUMIFS(I:I,C:C,C2585)</f>
        <v>31420413.200000018</v>
      </c>
      <c r="T2585" s="1" t="str">
        <f>INDEX(F:F,MATCH(ecommerce_10000[[#This Row],[TotalAmount]],I:I,0))</f>
        <v>Cairo</v>
      </c>
    </row>
    <row r="2586" spans="1:20" x14ac:dyDescent="0.3">
      <c r="A2586" s="1" t="s">
        <v>2630</v>
      </c>
      <c r="B2586" s="1" t="s">
        <v>13</v>
      </c>
      <c r="C2586" s="1" t="s">
        <v>14</v>
      </c>
      <c r="D2586" s="1" t="s">
        <v>15</v>
      </c>
      <c r="E2586" s="1" t="s">
        <v>16</v>
      </c>
      <c r="F2586" s="1" t="s">
        <v>28</v>
      </c>
      <c r="G2586">
        <v>6750.06</v>
      </c>
      <c r="H2586">
        <v>4</v>
      </c>
      <c r="I2586">
        <v>27000.240000000002</v>
      </c>
      <c r="J2586">
        <v>4.4400000000000004</v>
      </c>
      <c r="K2586">
        <v>2942</v>
      </c>
      <c r="L2586" s="2">
        <v>45505</v>
      </c>
      <c r="O2586" t="str">
        <f>IF(ecommerce_10000[[#This Row],[Platform]]="Souq","sq",ecommerce_10000[[#This Row],[Platform]])</f>
        <v>sq</v>
      </c>
      <c r="P2586" t="str">
        <f>IF(E2586="Souq","sq",IF(E2586="Jumia","Jum",E2586))</f>
        <v>sq</v>
      </c>
      <c r="Q2586">
        <f>VLOOKUP(ecommerce_10000[[#This Row],[City]],F:I,4,FALSE)</f>
        <v>26648.76</v>
      </c>
      <c r="R2586" s="1">
        <f>SUMIF(C:C,ecommerce_10000[[#This Row],[Category]],I:I)</f>
        <v>92327183.770000085</v>
      </c>
      <c r="S2586" s="1">
        <f>SUMIFS(I:I,C:C,C2586)</f>
        <v>92327183.770000085</v>
      </c>
      <c r="T2586" s="1" t="str">
        <f>INDEX(F:F,MATCH(ecommerce_10000[[#This Row],[TotalAmount]],I:I,0))</f>
        <v>Casablanca</v>
      </c>
    </row>
    <row r="2587" spans="1:20" x14ac:dyDescent="0.3">
      <c r="A2587" s="1" t="s">
        <v>2631</v>
      </c>
      <c r="B2587" s="1" t="s">
        <v>19</v>
      </c>
      <c r="C2587" s="1" t="s">
        <v>20</v>
      </c>
      <c r="D2587" s="1" t="s">
        <v>21</v>
      </c>
      <c r="E2587" s="1" t="s">
        <v>16</v>
      </c>
      <c r="F2587" s="1" t="s">
        <v>33</v>
      </c>
      <c r="G2587">
        <v>8936.2900000000009</v>
      </c>
      <c r="H2587">
        <v>3</v>
      </c>
      <c r="I2587">
        <v>26808.87</v>
      </c>
      <c r="J2587">
        <v>2.2000000000000002</v>
      </c>
      <c r="K2587">
        <v>2354</v>
      </c>
      <c r="L2587" s="2">
        <v>45502</v>
      </c>
      <c r="O2587" t="str">
        <f>IF(ecommerce_10000[[#This Row],[Platform]]="Souq","sq",ecommerce_10000[[#This Row],[Platform]])</f>
        <v>sq</v>
      </c>
      <c r="P2587" t="str">
        <f>IF(E2587="Souq","sq",IF(E2587="Jumia","Jum",E2587))</f>
        <v>sq</v>
      </c>
      <c r="Q2587">
        <f>VLOOKUP(ecommerce_10000[[#This Row],[City]],F:I,4,FALSE)</f>
        <v>3665.44</v>
      </c>
      <c r="R2587" s="1">
        <f>SUMIF(C:C,ecommerce_10000[[#This Row],[Category]],I:I)</f>
        <v>91504159.730000004</v>
      </c>
      <c r="S2587" s="1">
        <f>SUMIFS(I:I,C:C,C2587)</f>
        <v>91504159.730000004</v>
      </c>
      <c r="T2587" s="1" t="str">
        <f>INDEX(F:F,MATCH(ecommerce_10000[[#This Row],[TotalAmount]],I:I,0))</f>
        <v>Dubai</v>
      </c>
    </row>
    <row r="2588" spans="1:20" x14ac:dyDescent="0.3">
      <c r="A2588" s="1" t="s">
        <v>2632</v>
      </c>
      <c r="B2588" s="1" t="s">
        <v>30</v>
      </c>
      <c r="C2588" s="1" t="s">
        <v>31</v>
      </c>
      <c r="D2588" s="1" t="s">
        <v>32</v>
      </c>
      <c r="E2588" s="1" t="s">
        <v>47</v>
      </c>
      <c r="F2588" s="1" t="s">
        <v>23</v>
      </c>
      <c r="G2588">
        <v>1733.92</v>
      </c>
      <c r="H2588">
        <v>1</v>
      </c>
      <c r="I2588">
        <v>1733.92</v>
      </c>
      <c r="J2588">
        <v>3.97</v>
      </c>
      <c r="K2588">
        <v>203</v>
      </c>
      <c r="L2588" s="2">
        <v>45426</v>
      </c>
      <c r="O2588" t="str">
        <f>IF(ecommerce_10000[[#This Row],[Platform]]="Souq","sq",ecommerce_10000[[#This Row],[Platform]])</f>
        <v>Amazon</v>
      </c>
      <c r="P2588" t="str">
        <f>IF(E2588="Souq","sq",IF(E2588="Jumia","Jum",E2588))</f>
        <v>Amazon</v>
      </c>
      <c r="Q2588">
        <f>VLOOKUP(ecommerce_10000[[#This Row],[City]],F:I,4,FALSE)</f>
        <v>13290.4</v>
      </c>
      <c r="R2588" s="1">
        <f>SUMIF(C:C,ecommerce_10000[[#This Row],[Category]],I:I)</f>
        <v>57542997.559999913</v>
      </c>
      <c r="S2588" s="1">
        <f>SUMIFS(I:I,C:C,C2588)</f>
        <v>57542997.559999913</v>
      </c>
      <c r="T2588" s="1" t="str">
        <f>INDEX(F:F,MATCH(ecommerce_10000[[#This Row],[TotalAmount]],I:I,0))</f>
        <v>Alexandria</v>
      </c>
    </row>
    <row r="2589" spans="1:20" x14ac:dyDescent="0.3">
      <c r="A2589" s="1" t="s">
        <v>2633</v>
      </c>
      <c r="B2589" s="1" t="s">
        <v>13</v>
      </c>
      <c r="C2589" s="1" t="s">
        <v>14</v>
      </c>
      <c r="D2589" s="1" t="s">
        <v>15</v>
      </c>
      <c r="E2589" s="1" t="s">
        <v>22</v>
      </c>
      <c r="F2589" s="1" t="s">
        <v>33</v>
      </c>
      <c r="G2589">
        <v>18110.939999999999</v>
      </c>
      <c r="H2589">
        <v>2</v>
      </c>
      <c r="I2589">
        <v>36221.879999999997</v>
      </c>
      <c r="J2589">
        <v>3.51</v>
      </c>
      <c r="K2589">
        <v>74</v>
      </c>
      <c r="L2589" s="2">
        <v>45434</v>
      </c>
      <c r="O2589" t="str">
        <f>IF(ecommerce_10000[[#This Row],[Platform]]="Souq","sq",ecommerce_10000[[#This Row],[Platform]])</f>
        <v>Jumia</v>
      </c>
      <c r="P2589" t="str">
        <f>IF(E2589="Souq","sq",IF(E2589="Jumia","Jum",E2589))</f>
        <v>Jum</v>
      </c>
      <c r="Q2589">
        <f>VLOOKUP(ecommerce_10000[[#This Row],[City]],F:I,4,FALSE)</f>
        <v>3665.44</v>
      </c>
      <c r="R2589" s="1">
        <f>SUMIF(C:C,ecommerce_10000[[#This Row],[Category]],I:I)</f>
        <v>92327183.770000085</v>
      </c>
      <c r="S2589" s="1">
        <f>SUMIFS(I:I,C:C,C2589)</f>
        <v>92327183.770000085</v>
      </c>
      <c r="T2589" s="1" t="str">
        <f>INDEX(F:F,MATCH(ecommerce_10000[[#This Row],[TotalAmount]],I:I,0))</f>
        <v>Dubai</v>
      </c>
    </row>
    <row r="2590" spans="1:20" x14ac:dyDescent="0.3">
      <c r="A2590" s="1" t="s">
        <v>2634</v>
      </c>
      <c r="B2590" s="1" t="s">
        <v>35</v>
      </c>
      <c r="C2590" s="1" t="s">
        <v>14</v>
      </c>
      <c r="D2590" s="1" t="s">
        <v>36</v>
      </c>
      <c r="E2590" s="1" t="s">
        <v>16</v>
      </c>
      <c r="F2590" s="1" t="s">
        <v>23</v>
      </c>
      <c r="G2590">
        <v>10614.7</v>
      </c>
      <c r="H2590">
        <v>1</v>
      </c>
      <c r="I2590">
        <v>10614.7</v>
      </c>
      <c r="J2590">
        <v>3.23</v>
      </c>
      <c r="K2590">
        <v>4517</v>
      </c>
      <c r="L2590" s="2">
        <v>45437</v>
      </c>
      <c r="O2590" t="str">
        <f>IF(ecommerce_10000[[#This Row],[Platform]]="Souq","sq",ecommerce_10000[[#This Row],[Platform]])</f>
        <v>sq</v>
      </c>
      <c r="P2590" t="str">
        <f>IF(E2590="Souq","sq",IF(E2590="Jumia","Jum",E2590))</f>
        <v>sq</v>
      </c>
      <c r="Q2590">
        <f>VLOOKUP(ecommerce_10000[[#This Row],[City]],F:I,4,FALSE)</f>
        <v>13290.4</v>
      </c>
      <c r="R2590" s="1">
        <f>SUMIF(C:C,ecommerce_10000[[#This Row],[Category]],I:I)</f>
        <v>92327183.770000085</v>
      </c>
      <c r="S2590" s="1">
        <f>SUMIFS(I:I,C:C,C2590)</f>
        <v>92327183.770000085</v>
      </c>
      <c r="T2590" s="1" t="str">
        <f>INDEX(F:F,MATCH(ecommerce_10000[[#This Row],[TotalAmount]],I:I,0))</f>
        <v>Alexandria</v>
      </c>
    </row>
    <row r="2591" spans="1:20" x14ac:dyDescent="0.3">
      <c r="A2591" s="1" t="s">
        <v>2635</v>
      </c>
      <c r="B2591" s="1" t="s">
        <v>43</v>
      </c>
      <c r="C2591" s="1" t="s">
        <v>44</v>
      </c>
      <c r="D2591" s="1" t="s">
        <v>45</v>
      </c>
      <c r="E2591" s="1" t="s">
        <v>22</v>
      </c>
      <c r="F2591" s="1" t="s">
        <v>17</v>
      </c>
      <c r="G2591">
        <v>13191.07</v>
      </c>
      <c r="H2591">
        <v>1</v>
      </c>
      <c r="I2591">
        <v>13191.07</v>
      </c>
      <c r="J2591">
        <v>1.77</v>
      </c>
      <c r="K2591">
        <v>1390</v>
      </c>
      <c r="L2591" s="2">
        <v>45451</v>
      </c>
      <c r="O2591" t="str">
        <f>IF(ecommerce_10000[[#This Row],[Platform]]="Souq","sq",ecommerce_10000[[#This Row],[Platform]])</f>
        <v>Jumia</v>
      </c>
      <c r="P2591" t="str">
        <f>IF(E2591="Souq","sq",IF(E2591="Jumia","Jum",E2591))</f>
        <v>Jum</v>
      </c>
      <c r="Q2591">
        <f>VLOOKUP(ecommerce_10000[[#This Row],[City]],F:I,4,FALSE)</f>
        <v>16284.02</v>
      </c>
      <c r="R2591" s="1">
        <f>SUMIF(C:C,ecommerce_10000[[#This Row],[Category]],I:I)</f>
        <v>31420413.200000018</v>
      </c>
      <c r="S2591" s="1">
        <f>SUMIFS(I:I,C:C,C2591)</f>
        <v>31420413.200000018</v>
      </c>
      <c r="T2591" s="1" t="str">
        <f>INDEX(F:F,MATCH(ecommerce_10000[[#This Row],[TotalAmount]],I:I,0))</f>
        <v>Cairo</v>
      </c>
    </row>
    <row r="2592" spans="1:20" x14ac:dyDescent="0.3">
      <c r="A2592" s="1" t="s">
        <v>2636</v>
      </c>
      <c r="B2592" s="1" t="s">
        <v>30</v>
      </c>
      <c r="C2592" s="1" t="s">
        <v>31</v>
      </c>
      <c r="D2592" s="1" t="s">
        <v>32</v>
      </c>
      <c r="E2592" s="1" t="s">
        <v>16</v>
      </c>
      <c r="F2592" s="1" t="s">
        <v>62</v>
      </c>
      <c r="G2592">
        <v>8143.68</v>
      </c>
      <c r="H2592">
        <v>2</v>
      </c>
      <c r="I2592">
        <v>16287.36</v>
      </c>
      <c r="J2592">
        <v>1.66</v>
      </c>
      <c r="K2592">
        <v>2498</v>
      </c>
      <c r="L2592" s="2">
        <v>45590</v>
      </c>
      <c r="O2592" t="str">
        <f>IF(ecommerce_10000[[#This Row],[Platform]]="Souq","sq",ecommerce_10000[[#This Row],[Platform]])</f>
        <v>sq</v>
      </c>
      <c r="P2592" t="str">
        <f>IF(E2592="Souq","sq",IF(E2592="Jumia","Jum",E2592))</f>
        <v>sq</v>
      </c>
      <c r="Q2592">
        <f>VLOOKUP(ecommerce_10000[[#This Row],[City]],F:I,4,FALSE)</f>
        <v>27872.98</v>
      </c>
      <c r="R2592" s="1">
        <f>SUMIF(C:C,ecommerce_10000[[#This Row],[Category]],I:I)</f>
        <v>57542997.559999913</v>
      </c>
      <c r="S2592" s="1">
        <f>SUMIFS(I:I,C:C,C2592)</f>
        <v>57542997.559999913</v>
      </c>
      <c r="T2592" s="1" t="str">
        <f>INDEX(F:F,MATCH(ecommerce_10000[[#This Row],[TotalAmount]],I:I,0))</f>
        <v>Giza</v>
      </c>
    </row>
    <row r="2593" spans="1:20" x14ac:dyDescent="0.3">
      <c r="A2593" s="1" t="s">
        <v>2637</v>
      </c>
      <c r="B2593" s="1" t="s">
        <v>38</v>
      </c>
      <c r="C2593" s="1" t="s">
        <v>20</v>
      </c>
      <c r="D2593" s="1" t="s">
        <v>39</v>
      </c>
      <c r="E2593" s="1" t="s">
        <v>22</v>
      </c>
      <c r="F2593" s="1" t="s">
        <v>23</v>
      </c>
      <c r="G2593">
        <v>10882.69</v>
      </c>
      <c r="H2593">
        <v>5</v>
      </c>
      <c r="I2593">
        <v>54413.45</v>
      </c>
      <c r="J2593">
        <v>4.1399999999999997</v>
      </c>
      <c r="K2593">
        <v>4569</v>
      </c>
      <c r="L2593" s="2">
        <v>45535</v>
      </c>
      <c r="O2593" t="str">
        <f>IF(ecommerce_10000[[#This Row],[Platform]]="Souq","sq",ecommerce_10000[[#This Row],[Platform]])</f>
        <v>Jumia</v>
      </c>
      <c r="P2593" t="str">
        <f>IF(E2593="Souq","sq",IF(E2593="Jumia","Jum",E2593))</f>
        <v>Jum</v>
      </c>
      <c r="Q2593">
        <f>VLOOKUP(ecommerce_10000[[#This Row],[City]],F:I,4,FALSE)</f>
        <v>13290.4</v>
      </c>
      <c r="R2593" s="1">
        <f>SUMIF(C:C,ecommerce_10000[[#This Row],[Category]],I:I)</f>
        <v>91504159.730000004</v>
      </c>
      <c r="S2593" s="1">
        <f>SUMIFS(I:I,C:C,C2593)</f>
        <v>91504159.730000004</v>
      </c>
      <c r="T2593" s="1" t="str">
        <f>INDEX(F:F,MATCH(ecommerce_10000[[#This Row],[TotalAmount]],I:I,0))</f>
        <v>Alexandria</v>
      </c>
    </row>
    <row r="2594" spans="1:20" x14ac:dyDescent="0.3">
      <c r="A2594" s="1" t="s">
        <v>2638</v>
      </c>
      <c r="B2594" s="1" t="s">
        <v>35</v>
      </c>
      <c r="C2594" s="1" t="s">
        <v>14</v>
      </c>
      <c r="D2594" s="1" t="s">
        <v>36</v>
      </c>
      <c r="E2594" s="1" t="s">
        <v>47</v>
      </c>
      <c r="F2594" s="1" t="s">
        <v>23</v>
      </c>
      <c r="G2594">
        <v>4575.74</v>
      </c>
      <c r="H2594">
        <v>3</v>
      </c>
      <c r="I2594">
        <v>13727.22</v>
      </c>
      <c r="J2594">
        <v>3.83</v>
      </c>
      <c r="K2594">
        <v>4943</v>
      </c>
      <c r="L2594" s="2">
        <v>45349</v>
      </c>
      <c r="O2594" t="str">
        <f>IF(ecommerce_10000[[#This Row],[Platform]]="Souq","sq",ecommerce_10000[[#This Row],[Platform]])</f>
        <v>Amazon</v>
      </c>
      <c r="P2594" t="str">
        <f>IF(E2594="Souq","sq",IF(E2594="Jumia","Jum",E2594))</f>
        <v>Amazon</v>
      </c>
      <c r="Q2594">
        <f>VLOOKUP(ecommerce_10000[[#This Row],[City]],F:I,4,FALSE)</f>
        <v>13290.4</v>
      </c>
      <c r="R2594" s="1">
        <f>SUMIF(C:C,ecommerce_10000[[#This Row],[Category]],I:I)</f>
        <v>92327183.770000085</v>
      </c>
      <c r="S2594" s="1">
        <f>SUMIFS(I:I,C:C,C2594)</f>
        <v>92327183.770000085</v>
      </c>
      <c r="T2594" s="1" t="str">
        <f>INDEX(F:F,MATCH(ecommerce_10000[[#This Row],[TotalAmount]],I:I,0))</f>
        <v>Alexandria</v>
      </c>
    </row>
    <row r="2595" spans="1:20" x14ac:dyDescent="0.3">
      <c r="A2595" s="1" t="s">
        <v>2639</v>
      </c>
      <c r="B2595" s="1" t="s">
        <v>30</v>
      </c>
      <c r="C2595" s="1" t="s">
        <v>31</v>
      </c>
      <c r="D2595" s="1" t="s">
        <v>32</v>
      </c>
      <c r="E2595" s="1" t="s">
        <v>16</v>
      </c>
      <c r="F2595" s="1" t="s">
        <v>62</v>
      </c>
      <c r="G2595">
        <v>10455.629999999999</v>
      </c>
      <c r="H2595">
        <v>4</v>
      </c>
      <c r="I2595">
        <v>41822.519999999997</v>
      </c>
      <c r="J2595">
        <v>4.49</v>
      </c>
      <c r="K2595">
        <v>1731</v>
      </c>
      <c r="L2595" s="2">
        <v>45602</v>
      </c>
      <c r="O2595" t="str">
        <f>IF(ecommerce_10000[[#This Row],[Platform]]="Souq","sq",ecommerce_10000[[#This Row],[Platform]])</f>
        <v>sq</v>
      </c>
      <c r="P2595" t="str">
        <f>IF(E2595="Souq","sq",IF(E2595="Jumia","Jum",E2595))</f>
        <v>sq</v>
      </c>
      <c r="Q2595">
        <f>VLOOKUP(ecommerce_10000[[#This Row],[City]],F:I,4,FALSE)</f>
        <v>27872.98</v>
      </c>
      <c r="R2595" s="1">
        <f>SUMIF(C:C,ecommerce_10000[[#This Row],[Category]],I:I)</f>
        <v>57542997.559999913</v>
      </c>
      <c r="S2595" s="1">
        <f>SUMIFS(I:I,C:C,C2595)</f>
        <v>57542997.559999913</v>
      </c>
      <c r="T2595" s="1" t="str">
        <f>INDEX(F:F,MATCH(ecommerce_10000[[#This Row],[TotalAmount]],I:I,0))</f>
        <v>Giza</v>
      </c>
    </row>
    <row r="2596" spans="1:20" x14ac:dyDescent="0.3">
      <c r="A2596" s="1" t="s">
        <v>2640</v>
      </c>
      <c r="B2596" s="1" t="s">
        <v>35</v>
      </c>
      <c r="C2596" s="1" t="s">
        <v>14</v>
      </c>
      <c r="D2596" s="1" t="s">
        <v>36</v>
      </c>
      <c r="E2596" s="1" t="s">
        <v>22</v>
      </c>
      <c r="F2596" s="1" t="s">
        <v>62</v>
      </c>
      <c r="G2596">
        <v>19573.37</v>
      </c>
      <c r="H2596">
        <v>1</v>
      </c>
      <c r="I2596">
        <v>19573.37</v>
      </c>
      <c r="J2596">
        <v>3.14</v>
      </c>
      <c r="K2596">
        <v>942</v>
      </c>
      <c r="L2596" s="2">
        <v>45652</v>
      </c>
      <c r="O2596" t="str">
        <f>IF(ecommerce_10000[[#This Row],[Platform]]="Souq","sq",ecommerce_10000[[#This Row],[Platform]])</f>
        <v>Jumia</v>
      </c>
      <c r="P2596" t="str">
        <f>IF(E2596="Souq","sq",IF(E2596="Jumia","Jum",E2596))</f>
        <v>Jum</v>
      </c>
      <c r="Q2596">
        <f>VLOOKUP(ecommerce_10000[[#This Row],[City]],F:I,4,FALSE)</f>
        <v>27872.98</v>
      </c>
      <c r="R2596" s="1">
        <f>SUMIF(C:C,ecommerce_10000[[#This Row],[Category]],I:I)</f>
        <v>92327183.770000085</v>
      </c>
      <c r="S2596" s="1">
        <f>SUMIFS(I:I,C:C,C2596)</f>
        <v>92327183.770000085</v>
      </c>
      <c r="T2596" s="1" t="str">
        <f>INDEX(F:F,MATCH(ecommerce_10000[[#This Row],[TotalAmount]],I:I,0))</f>
        <v>Giza</v>
      </c>
    </row>
    <row r="2597" spans="1:20" x14ac:dyDescent="0.3">
      <c r="A2597" s="1" t="s">
        <v>2641</v>
      </c>
      <c r="B2597" s="1" t="s">
        <v>38</v>
      </c>
      <c r="C2597" s="1" t="s">
        <v>20</v>
      </c>
      <c r="D2597" s="1" t="s">
        <v>39</v>
      </c>
      <c r="E2597" s="1" t="s">
        <v>22</v>
      </c>
      <c r="F2597" s="1" t="s">
        <v>28</v>
      </c>
      <c r="G2597">
        <v>4716.3100000000004</v>
      </c>
      <c r="H2597">
        <v>4</v>
      </c>
      <c r="I2597">
        <v>18865.240000000002</v>
      </c>
      <c r="J2597">
        <v>3.1</v>
      </c>
      <c r="K2597">
        <v>2151</v>
      </c>
      <c r="L2597" s="2">
        <v>45481</v>
      </c>
      <c r="O2597" t="str">
        <f>IF(ecommerce_10000[[#This Row],[Platform]]="Souq","sq",ecommerce_10000[[#This Row],[Platform]])</f>
        <v>Jumia</v>
      </c>
      <c r="P2597" t="str">
        <f>IF(E2597="Souq","sq",IF(E2597="Jumia","Jum",E2597))</f>
        <v>Jum</v>
      </c>
      <c r="Q2597">
        <f>VLOOKUP(ecommerce_10000[[#This Row],[City]],F:I,4,FALSE)</f>
        <v>26648.76</v>
      </c>
      <c r="R2597" s="1">
        <f>SUMIF(C:C,ecommerce_10000[[#This Row],[Category]],I:I)</f>
        <v>91504159.730000004</v>
      </c>
      <c r="S2597" s="1">
        <f>SUMIFS(I:I,C:C,C2597)</f>
        <v>91504159.730000004</v>
      </c>
      <c r="T2597" s="1" t="str">
        <f>INDEX(F:F,MATCH(ecommerce_10000[[#This Row],[TotalAmount]],I:I,0))</f>
        <v>Casablanca</v>
      </c>
    </row>
    <row r="2598" spans="1:20" x14ac:dyDescent="0.3">
      <c r="A2598" s="1" t="s">
        <v>2642</v>
      </c>
      <c r="B2598" s="1" t="s">
        <v>35</v>
      </c>
      <c r="C2598" s="1" t="s">
        <v>14</v>
      </c>
      <c r="D2598" s="1" t="s">
        <v>36</v>
      </c>
      <c r="E2598" s="1" t="s">
        <v>22</v>
      </c>
      <c r="F2598" s="1" t="s">
        <v>40</v>
      </c>
      <c r="G2598">
        <v>9879.4699999999993</v>
      </c>
      <c r="H2598">
        <v>3</v>
      </c>
      <c r="I2598">
        <v>29638.41</v>
      </c>
      <c r="J2598">
        <v>3.36</v>
      </c>
      <c r="K2598">
        <v>1508</v>
      </c>
      <c r="L2598" s="2">
        <v>45350</v>
      </c>
      <c r="O2598" t="str">
        <f>IF(ecommerce_10000[[#This Row],[Platform]]="Souq","sq",ecommerce_10000[[#This Row],[Platform]])</f>
        <v>Jumia</v>
      </c>
      <c r="P2598" t="str">
        <f>IF(E2598="Souq","sq",IF(E2598="Jumia","Jum",E2598))</f>
        <v>Jum</v>
      </c>
      <c r="Q2598">
        <f>VLOOKUP(ecommerce_10000[[#This Row],[City]],F:I,4,FALSE)</f>
        <v>99349.3</v>
      </c>
      <c r="R2598" s="1">
        <f>SUMIF(C:C,ecommerce_10000[[#This Row],[Category]],I:I)</f>
        <v>92327183.770000085</v>
      </c>
      <c r="S2598" s="1">
        <f>SUMIFS(I:I,C:C,C2598)</f>
        <v>92327183.770000085</v>
      </c>
      <c r="T2598" s="1" t="str">
        <f>INDEX(F:F,MATCH(ecommerce_10000[[#This Row],[TotalAmount]],I:I,0))</f>
        <v>Riyadh</v>
      </c>
    </row>
    <row r="2599" spans="1:20" x14ac:dyDescent="0.3">
      <c r="A2599" s="1" t="s">
        <v>2643</v>
      </c>
      <c r="B2599" s="1" t="s">
        <v>49</v>
      </c>
      <c r="C2599" s="1" t="s">
        <v>14</v>
      </c>
      <c r="D2599" s="1" t="s">
        <v>50</v>
      </c>
      <c r="E2599" s="1" t="s">
        <v>16</v>
      </c>
      <c r="F2599" s="1" t="s">
        <v>17</v>
      </c>
      <c r="G2599">
        <v>14898.71</v>
      </c>
      <c r="H2599">
        <v>4</v>
      </c>
      <c r="I2599">
        <v>59594.84</v>
      </c>
      <c r="J2599">
        <v>3.79</v>
      </c>
      <c r="K2599">
        <v>4445</v>
      </c>
      <c r="L2599" s="2">
        <v>45430</v>
      </c>
      <c r="O2599" t="str">
        <f>IF(ecommerce_10000[[#This Row],[Platform]]="Souq","sq",ecommerce_10000[[#This Row],[Platform]])</f>
        <v>sq</v>
      </c>
      <c r="P2599" t="str">
        <f>IF(E2599="Souq","sq",IF(E2599="Jumia","Jum",E2599))</f>
        <v>sq</v>
      </c>
      <c r="Q2599">
        <f>VLOOKUP(ecommerce_10000[[#This Row],[City]],F:I,4,FALSE)</f>
        <v>16284.02</v>
      </c>
      <c r="R2599" s="1">
        <f>SUMIF(C:C,ecommerce_10000[[#This Row],[Category]],I:I)</f>
        <v>92327183.770000085</v>
      </c>
      <c r="S2599" s="1">
        <f>SUMIFS(I:I,C:C,C2599)</f>
        <v>92327183.770000085</v>
      </c>
      <c r="T2599" s="1" t="str">
        <f>INDEX(F:F,MATCH(ecommerce_10000[[#This Row],[TotalAmount]],I:I,0))</f>
        <v>Cairo</v>
      </c>
    </row>
    <row r="2600" spans="1:20" x14ac:dyDescent="0.3">
      <c r="A2600" s="1" t="s">
        <v>2644</v>
      </c>
      <c r="B2600" s="1" t="s">
        <v>43</v>
      </c>
      <c r="C2600" s="1" t="s">
        <v>44</v>
      </c>
      <c r="D2600" s="1" t="s">
        <v>45</v>
      </c>
      <c r="E2600" s="1" t="s">
        <v>47</v>
      </c>
      <c r="F2600" s="1" t="s">
        <v>17</v>
      </c>
      <c r="G2600">
        <v>3129.73</v>
      </c>
      <c r="H2600">
        <v>5</v>
      </c>
      <c r="I2600">
        <v>15648.65</v>
      </c>
      <c r="J2600">
        <v>4.25</v>
      </c>
      <c r="K2600">
        <v>3981</v>
      </c>
      <c r="L2600" s="2">
        <v>45595</v>
      </c>
      <c r="O2600" t="str">
        <f>IF(ecommerce_10000[[#This Row],[Platform]]="Souq","sq",ecommerce_10000[[#This Row],[Platform]])</f>
        <v>Amazon</v>
      </c>
      <c r="P2600" t="str">
        <f>IF(E2600="Souq","sq",IF(E2600="Jumia","Jum",E2600))</f>
        <v>Amazon</v>
      </c>
      <c r="Q2600">
        <f>VLOOKUP(ecommerce_10000[[#This Row],[City]],F:I,4,FALSE)</f>
        <v>16284.02</v>
      </c>
      <c r="R2600" s="1">
        <f>SUMIF(C:C,ecommerce_10000[[#This Row],[Category]],I:I)</f>
        <v>31420413.200000018</v>
      </c>
      <c r="S2600" s="1">
        <f>SUMIFS(I:I,C:C,C2600)</f>
        <v>31420413.200000018</v>
      </c>
      <c r="T2600" s="1" t="str">
        <f>INDEX(F:F,MATCH(ecommerce_10000[[#This Row],[TotalAmount]],I:I,0))</f>
        <v>Cairo</v>
      </c>
    </row>
    <row r="2601" spans="1:20" x14ac:dyDescent="0.3">
      <c r="A2601" s="1" t="s">
        <v>2645</v>
      </c>
      <c r="B2601" s="1" t="s">
        <v>19</v>
      </c>
      <c r="C2601" s="1" t="s">
        <v>20</v>
      </c>
      <c r="D2601" s="1" t="s">
        <v>21</v>
      </c>
      <c r="E2601" s="1" t="s">
        <v>22</v>
      </c>
      <c r="F2601" s="1" t="s">
        <v>33</v>
      </c>
      <c r="G2601">
        <v>11440.34</v>
      </c>
      <c r="H2601">
        <v>2</v>
      </c>
      <c r="I2601">
        <v>22880.68</v>
      </c>
      <c r="J2601">
        <v>1.8</v>
      </c>
      <c r="K2601">
        <v>1879</v>
      </c>
      <c r="L2601" s="2">
        <v>45578</v>
      </c>
      <c r="O2601" t="str">
        <f>IF(ecommerce_10000[[#This Row],[Platform]]="Souq","sq",ecommerce_10000[[#This Row],[Platform]])</f>
        <v>Jumia</v>
      </c>
      <c r="P2601" t="str">
        <f>IF(E2601="Souq","sq",IF(E2601="Jumia","Jum",E2601))</f>
        <v>Jum</v>
      </c>
      <c r="Q2601">
        <f>VLOOKUP(ecommerce_10000[[#This Row],[City]],F:I,4,FALSE)</f>
        <v>3665.44</v>
      </c>
      <c r="R2601" s="1">
        <f>SUMIF(C:C,ecommerce_10000[[#This Row],[Category]],I:I)</f>
        <v>91504159.730000004</v>
      </c>
      <c r="S2601" s="1">
        <f>SUMIFS(I:I,C:C,C2601)</f>
        <v>91504159.730000004</v>
      </c>
      <c r="T2601" s="1" t="str">
        <f>INDEX(F:F,MATCH(ecommerce_10000[[#This Row],[TotalAmount]],I:I,0))</f>
        <v>Dubai</v>
      </c>
    </row>
    <row r="2602" spans="1:20" x14ac:dyDescent="0.3">
      <c r="A2602" s="1" t="s">
        <v>2646</v>
      </c>
      <c r="B2602" s="1" t="s">
        <v>43</v>
      </c>
      <c r="C2602" s="1" t="s">
        <v>44</v>
      </c>
      <c r="D2602" s="1" t="s">
        <v>45</v>
      </c>
      <c r="E2602" s="1" t="s">
        <v>47</v>
      </c>
      <c r="F2602" s="1" t="s">
        <v>62</v>
      </c>
      <c r="G2602">
        <v>16083.65</v>
      </c>
      <c r="H2602">
        <v>3</v>
      </c>
      <c r="I2602">
        <v>48250.95</v>
      </c>
      <c r="J2602">
        <v>3.72</v>
      </c>
      <c r="K2602">
        <v>347</v>
      </c>
      <c r="L2602" s="2">
        <v>45439</v>
      </c>
      <c r="O2602" t="str">
        <f>IF(ecommerce_10000[[#This Row],[Platform]]="Souq","sq",ecommerce_10000[[#This Row],[Platform]])</f>
        <v>Amazon</v>
      </c>
      <c r="P2602" t="str">
        <f>IF(E2602="Souq","sq",IF(E2602="Jumia","Jum",E2602))</f>
        <v>Amazon</v>
      </c>
      <c r="Q2602">
        <f>VLOOKUP(ecommerce_10000[[#This Row],[City]],F:I,4,FALSE)</f>
        <v>27872.98</v>
      </c>
      <c r="R2602" s="1">
        <f>SUMIF(C:C,ecommerce_10000[[#This Row],[Category]],I:I)</f>
        <v>31420413.200000018</v>
      </c>
      <c r="S2602" s="1">
        <f>SUMIFS(I:I,C:C,C2602)</f>
        <v>31420413.200000018</v>
      </c>
      <c r="T2602" s="1" t="str">
        <f>INDEX(F:F,MATCH(ecommerce_10000[[#This Row],[TotalAmount]],I:I,0))</f>
        <v>Giza</v>
      </c>
    </row>
    <row r="2603" spans="1:20" x14ac:dyDescent="0.3">
      <c r="A2603" s="1" t="s">
        <v>2647</v>
      </c>
      <c r="B2603" s="1" t="s">
        <v>65</v>
      </c>
      <c r="C2603" s="1" t="s">
        <v>20</v>
      </c>
      <c r="D2603" s="1" t="s">
        <v>66</v>
      </c>
      <c r="E2603" s="1" t="s">
        <v>16</v>
      </c>
      <c r="F2603" s="1" t="s">
        <v>33</v>
      </c>
      <c r="G2603">
        <v>13571.36</v>
      </c>
      <c r="H2603">
        <v>5</v>
      </c>
      <c r="I2603">
        <v>67856.800000000003</v>
      </c>
      <c r="J2603">
        <v>3.11</v>
      </c>
      <c r="K2603">
        <v>3615</v>
      </c>
      <c r="L2603" s="2">
        <v>45549</v>
      </c>
      <c r="O2603" t="str">
        <f>IF(ecommerce_10000[[#This Row],[Platform]]="Souq","sq",ecommerce_10000[[#This Row],[Platform]])</f>
        <v>sq</v>
      </c>
      <c r="P2603" t="str">
        <f>IF(E2603="Souq","sq",IF(E2603="Jumia","Jum",E2603))</f>
        <v>sq</v>
      </c>
      <c r="Q2603">
        <f>VLOOKUP(ecommerce_10000[[#This Row],[City]],F:I,4,FALSE)</f>
        <v>3665.44</v>
      </c>
      <c r="R2603" s="1">
        <f>SUMIF(C:C,ecommerce_10000[[#This Row],[Category]],I:I)</f>
        <v>91504159.730000004</v>
      </c>
      <c r="S2603" s="1">
        <f>SUMIFS(I:I,C:C,C2603)</f>
        <v>91504159.730000004</v>
      </c>
      <c r="T2603" s="1" t="str">
        <f>INDEX(F:F,MATCH(ecommerce_10000[[#This Row],[TotalAmount]],I:I,0))</f>
        <v>Dubai</v>
      </c>
    </row>
    <row r="2604" spans="1:20" x14ac:dyDescent="0.3">
      <c r="A2604" s="1" t="s">
        <v>2648</v>
      </c>
      <c r="B2604" s="1" t="s">
        <v>53</v>
      </c>
      <c r="C2604" s="1" t="s">
        <v>31</v>
      </c>
      <c r="D2604" s="1" t="s">
        <v>54</v>
      </c>
      <c r="E2604" s="1" t="s">
        <v>16</v>
      </c>
      <c r="F2604" s="1" t="s">
        <v>28</v>
      </c>
      <c r="G2604">
        <v>14337.07</v>
      </c>
      <c r="H2604">
        <v>2</v>
      </c>
      <c r="I2604">
        <v>28674.14</v>
      </c>
      <c r="J2604">
        <v>3.29</v>
      </c>
      <c r="K2604">
        <v>363</v>
      </c>
      <c r="L2604" s="2">
        <v>45319</v>
      </c>
      <c r="O2604" t="str">
        <f>IF(ecommerce_10000[[#This Row],[Platform]]="Souq","sq",ecommerce_10000[[#This Row],[Platform]])</f>
        <v>sq</v>
      </c>
      <c r="P2604" t="str">
        <f>IF(E2604="Souq","sq",IF(E2604="Jumia","Jum",E2604))</f>
        <v>sq</v>
      </c>
      <c r="Q2604">
        <f>VLOOKUP(ecommerce_10000[[#This Row],[City]],F:I,4,FALSE)</f>
        <v>26648.76</v>
      </c>
      <c r="R2604" s="1">
        <f>SUMIF(C:C,ecommerce_10000[[#This Row],[Category]],I:I)</f>
        <v>57542997.559999913</v>
      </c>
      <c r="S2604" s="1">
        <f>SUMIFS(I:I,C:C,C2604)</f>
        <v>57542997.559999913</v>
      </c>
      <c r="T2604" s="1" t="str">
        <f>INDEX(F:F,MATCH(ecommerce_10000[[#This Row],[TotalAmount]],I:I,0))</f>
        <v>Casablanca</v>
      </c>
    </row>
    <row r="2605" spans="1:20" x14ac:dyDescent="0.3">
      <c r="A2605" s="1" t="s">
        <v>2649</v>
      </c>
      <c r="B2605" s="1" t="s">
        <v>30</v>
      </c>
      <c r="C2605" s="1" t="s">
        <v>31</v>
      </c>
      <c r="D2605" s="1" t="s">
        <v>32</v>
      </c>
      <c r="E2605" s="1" t="s">
        <v>47</v>
      </c>
      <c r="F2605" s="1" t="s">
        <v>28</v>
      </c>
      <c r="G2605">
        <v>6420.58</v>
      </c>
      <c r="H2605">
        <v>4</v>
      </c>
      <c r="I2605">
        <v>25682.32</v>
      </c>
      <c r="J2605">
        <v>4.3600000000000003</v>
      </c>
      <c r="K2605">
        <v>2806</v>
      </c>
      <c r="L2605" s="2">
        <v>45297</v>
      </c>
      <c r="O2605" t="str">
        <f>IF(ecommerce_10000[[#This Row],[Platform]]="Souq","sq",ecommerce_10000[[#This Row],[Platform]])</f>
        <v>Amazon</v>
      </c>
      <c r="P2605" t="str">
        <f>IF(E2605="Souq","sq",IF(E2605="Jumia","Jum",E2605))</f>
        <v>Amazon</v>
      </c>
      <c r="Q2605">
        <f>VLOOKUP(ecommerce_10000[[#This Row],[City]],F:I,4,FALSE)</f>
        <v>26648.76</v>
      </c>
      <c r="R2605" s="1">
        <f>SUMIF(C:C,ecommerce_10000[[#This Row],[Category]],I:I)</f>
        <v>57542997.559999913</v>
      </c>
      <c r="S2605" s="1">
        <f>SUMIFS(I:I,C:C,C2605)</f>
        <v>57542997.559999913</v>
      </c>
      <c r="T2605" s="1" t="str">
        <f>INDEX(F:F,MATCH(ecommerce_10000[[#This Row],[TotalAmount]],I:I,0))</f>
        <v>Casablanca</v>
      </c>
    </row>
    <row r="2606" spans="1:20" x14ac:dyDescent="0.3">
      <c r="A2606" s="1" t="s">
        <v>2650</v>
      </c>
      <c r="B2606" s="1" t="s">
        <v>25</v>
      </c>
      <c r="C2606" s="1" t="s">
        <v>26</v>
      </c>
      <c r="D2606" s="1" t="s">
        <v>27</v>
      </c>
      <c r="E2606" s="1" t="s">
        <v>16</v>
      </c>
      <c r="F2606" s="1" t="s">
        <v>23</v>
      </c>
      <c r="G2606">
        <v>3068.9</v>
      </c>
      <c r="H2606">
        <v>2</v>
      </c>
      <c r="I2606">
        <v>6137.8</v>
      </c>
      <c r="J2606">
        <v>4.22</v>
      </c>
      <c r="K2606">
        <v>175</v>
      </c>
      <c r="L2606" s="2">
        <v>45317</v>
      </c>
      <c r="O2606" t="str">
        <f>IF(ecommerce_10000[[#This Row],[Platform]]="Souq","sq",ecommerce_10000[[#This Row],[Platform]])</f>
        <v>sq</v>
      </c>
      <c r="P2606" t="str">
        <f>IF(E2606="Souq","sq",IF(E2606="Jumia","Jum",E2606))</f>
        <v>sq</v>
      </c>
      <c r="Q2606">
        <f>VLOOKUP(ecommerce_10000[[#This Row],[City]],F:I,4,FALSE)</f>
        <v>13290.4</v>
      </c>
      <c r="R2606" s="1">
        <f>SUMIF(C:C,ecommerce_10000[[#This Row],[Category]],I:I)</f>
        <v>29200970.130000021</v>
      </c>
      <c r="S2606" s="1">
        <f>SUMIFS(I:I,C:C,C2606)</f>
        <v>29200970.130000021</v>
      </c>
      <c r="T2606" s="1" t="str">
        <f>INDEX(F:F,MATCH(ecommerce_10000[[#This Row],[TotalAmount]],I:I,0))</f>
        <v>Alexandria</v>
      </c>
    </row>
    <row r="2607" spans="1:20" x14ac:dyDescent="0.3">
      <c r="A2607" s="1" t="s">
        <v>2651</v>
      </c>
      <c r="B2607" s="1" t="s">
        <v>19</v>
      </c>
      <c r="C2607" s="1" t="s">
        <v>20</v>
      </c>
      <c r="D2607" s="1" t="s">
        <v>21</v>
      </c>
      <c r="E2607" s="1" t="s">
        <v>22</v>
      </c>
      <c r="F2607" s="1" t="s">
        <v>17</v>
      </c>
      <c r="G2607">
        <v>364.12</v>
      </c>
      <c r="H2607">
        <v>1</v>
      </c>
      <c r="I2607">
        <v>364.12</v>
      </c>
      <c r="J2607">
        <v>4.45</v>
      </c>
      <c r="K2607">
        <v>4752</v>
      </c>
      <c r="L2607" s="2">
        <v>45386</v>
      </c>
      <c r="O2607" t="str">
        <f>IF(ecommerce_10000[[#This Row],[Platform]]="Souq","sq",ecommerce_10000[[#This Row],[Platform]])</f>
        <v>Jumia</v>
      </c>
      <c r="P2607" t="str">
        <f>IF(E2607="Souq","sq",IF(E2607="Jumia","Jum",E2607))</f>
        <v>Jum</v>
      </c>
      <c r="Q2607">
        <f>VLOOKUP(ecommerce_10000[[#This Row],[City]],F:I,4,FALSE)</f>
        <v>16284.02</v>
      </c>
      <c r="R2607" s="1">
        <f>SUMIF(C:C,ecommerce_10000[[#This Row],[Category]],I:I)</f>
        <v>91504159.730000004</v>
      </c>
      <c r="S2607" s="1">
        <f>SUMIFS(I:I,C:C,C2607)</f>
        <v>91504159.730000004</v>
      </c>
      <c r="T2607" s="1" t="str">
        <f>INDEX(F:F,MATCH(ecommerce_10000[[#This Row],[TotalAmount]],I:I,0))</f>
        <v>Cairo</v>
      </c>
    </row>
    <row r="2608" spans="1:20" x14ac:dyDescent="0.3">
      <c r="A2608" s="1" t="s">
        <v>2652</v>
      </c>
      <c r="B2608" s="1" t="s">
        <v>38</v>
      </c>
      <c r="C2608" s="1" t="s">
        <v>20</v>
      </c>
      <c r="D2608" s="1" t="s">
        <v>39</v>
      </c>
      <c r="E2608" s="1" t="s">
        <v>16</v>
      </c>
      <c r="F2608" s="1" t="s">
        <v>28</v>
      </c>
      <c r="G2608">
        <v>14577.07</v>
      </c>
      <c r="H2608">
        <v>5</v>
      </c>
      <c r="I2608">
        <v>72885.350000000006</v>
      </c>
      <c r="J2608">
        <v>1.33</v>
      </c>
      <c r="K2608">
        <v>927</v>
      </c>
      <c r="L2608" s="2">
        <v>45298</v>
      </c>
      <c r="O2608" t="str">
        <f>IF(ecommerce_10000[[#This Row],[Platform]]="Souq","sq",ecommerce_10000[[#This Row],[Platform]])</f>
        <v>sq</v>
      </c>
      <c r="P2608" t="str">
        <f>IF(E2608="Souq","sq",IF(E2608="Jumia","Jum",E2608))</f>
        <v>sq</v>
      </c>
      <c r="Q2608">
        <f>VLOOKUP(ecommerce_10000[[#This Row],[City]],F:I,4,FALSE)</f>
        <v>26648.76</v>
      </c>
      <c r="R2608" s="1">
        <f>SUMIF(C:C,ecommerce_10000[[#This Row],[Category]],I:I)</f>
        <v>91504159.730000004</v>
      </c>
      <c r="S2608" s="1">
        <f>SUMIFS(I:I,C:C,C2608)</f>
        <v>91504159.730000004</v>
      </c>
      <c r="T2608" s="1" t="str">
        <f>INDEX(F:F,MATCH(ecommerce_10000[[#This Row],[TotalAmount]],I:I,0))</f>
        <v>Casablanca</v>
      </c>
    </row>
    <row r="2609" spans="1:20" x14ac:dyDescent="0.3">
      <c r="A2609" s="1" t="s">
        <v>2653</v>
      </c>
      <c r="B2609" s="1" t="s">
        <v>43</v>
      </c>
      <c r="C2609" s="1" t="s">
        <v>44</v>
      </c>
      <c r="D2609" s="1" t="s">
        <v>45</v>
      </c>
      <c r="E2609" s="1" t="s">
        <v>47</v>
      </c>
      <c r="F2609" s="1" t="s">
        <v>62</v>
      </c>
      <c r="G2609">
        <v>13519.96</v>
      </c>
      <c r="H2609">
        <v>2</v>
      </c>
      <c r="I2609">
        <v>27039.919999999998</v>
      </c>
      <c r="J2609">
        <v>4.3099999999999996</v>
      </c>
      <c r="K2609">
        <v>2338</v>
      </c>
      <c r="L2609" s="2">
        <v>45595</v>
      </c>
      <c r="O2609" t="str">
        <f>IF(ecommerce_10000[[#This Row],[Platform]]="Souq","sq",ecommerce_10000[[#This Row],[Platform]])</f>
        <v>Amazon</v>
      </c>
      <c r="P2609" t="str">
        <f>IF(E2609="Souq","sq",IF(E2609="Jumia","Jum",E2609))</f>
        <v>Amazon</v>
      </c>
      <c r="Q2609">
        <f>VLOOKUP(ecommerce_10000[[#This Row],[City]],F:I,4,FALSE)</f>
        <v>27872.98</v>
      </c>
      <c r="R2609" s="1">
        <f>SUMIF(C:C,ecommerce_10000[[#This Row],[Category]],I:I)</f>
        <v>31420413.200000018</v>
      </c>
      <c r="S2609" s="1">
        <f>SUMIFS(I:I,C:C,C2609)</f>
        <v>31420413.200000018</v>
      </c>
      <c r="T2609" s="1" t="str">
        <f>INDEX(F:F,MATCH(ecommerce_10000[[#This Row],[TotalAmount]],I:I,0))</f>
        <v>Giza</v>
      </c>
    </row>
    <row r="2610" spans="1:20" x14ac:dyDescent="0.3">
      <c r="A2610" s="1" t="s">
        <v>2654</v>
      </c>
      <c r="B2610" s="1" t="s">
        <v>13</v>
      </c>
      <c r="C2610" s="1" t="s">
        <v>14</v>
      </c>
      <c r="D2610" s="1" t="s">
        <v>15</v>
      </c>
      <c r="E2610" s="1" t="s">
        <v>16</v>
      </c>
      <c r="F2610" s="1" t="s">
        <v>23</v>
      </c>
      <c r="G2610">
        <v>6028.16</v>
      </c>
      <c r="H2610">
        <v>1</v>
      </c>
      <c r="I2610">
        <v>6028.16</v>
      </c>
      <c r="J2610">
        <v>2.2999999999999998</v>
      </c>
      <c r="K2610">
        <v>583</v>
      </c>
      <c r="L2610" s="2">
        <v>45546</v>
      </c>
      <c r="O2610" t="str">
        <f>IF(ecommerce_10000[[#This Row],[Platform]]="Souq","sq",ecommerce_10000[[#This Row],[Platform]])</f>
        <v>sq</v>
      </c>
      <c r="P2610" t="str">
        <f>IF(E2610="Souq","sq",IF(E2610="Jumia","Jum",E2610))</f>
        <v>sq</v>
      </c>
      <c r="Q2610">
        <f>VLOOKUP(ecommerce_10000[[#This Row],[City]],F:I,4,FALSE)</f>
        <v>13290.4</v>
      </c>
      <c r="R2610" s="1">
        <f>SUMIF(C:C,ecommerce_10000[[#This Row],[Category]],I:I)</f>
        <v>92327183.770000085</v>
      </c>
      <c r="S2610" s="1">
        <f>SUMIFS(I:I,C:C,C2610)</f>
        <v>92327183.770000085</v>
      </c>
      <c r="T2610" s="1" t="str">
        <f>INDEX(F:F,MATCH(ecommerce_10000[[#This Row],[TotalAmount]],I:I,0))</f>
        <v>Alexandria</v>
      </c>
    </row>
    <row r="2611" spans="1:20" x14ac:dyDescent="0.3">
      <c r="A2611" s="1" t="s">
        <v>2655</v>
      </c>
      <c r="B2611" s="1" t="s">
        <v>38</v>
      </c>
      <c r="C2611" s="1" t="s">
        <v>20</v>
      </c>
      <c r="D2611" s="1" t="s">
        <v>39</v>
      </c>
      <c r="E2611" s="1" t="s">
        <v>22</v>
      </c>
      <c r="F2611" s="1" t="s">
        <v>62</v>
      </c>
      <c r="G2611">
        <v>14504.67</v>
      </c>
      <c r="H2611">
        <v>5</v>
      </c>
      <c r="I2611">
        <v>72523.350000000006</v>
      </c>
      <c r="J2611">
        <v>3.15</v>
      </c>
      <c r="K2611">
        <v>1210</v>
      </c>
      <c r="L2611" s="2">
        <v>45540</v>
      </c>
      <c r="O2611" t="str">
        <f>IF(ecommerce_10000[[#This Row],[Platform]]="Souq","sq",ecommerce_10000[[#This Row],[Platform]])</f>
        <v>Jumia</v>
      </c>
      <c r="P2611" t="str">
        <f>IF(E2611="Souq","sq",IF(E2611="Jumia","Jum",E2611))</f>
        <v>Jum</v>
      </c>
      <c r="Q2611">
        <f>VLOOKUP(ecommerce_10000[[#This Row],[City]],F:I,4,FALSE)</f>
        <v>27872.98</v>
      </c>
      <c r="R2611" s="1">
        <f>SUMIF(C:C,ecommerce_10000[[#This Row],[Category]],I:I)</f>
        <v>91504159.730000004</v>
      </c>
      <c r="S2611" s="1">
        <f>SUMIFS(I:I,C:C,C2611)</f>
        <v>91504159.730000004</v>
      </c>
      <c r="T2611" s="1" t="str">
        <f>INDEX(F:F,MATCH(ecommerce_10000[[#This Row],[TotalAmount]],I:I,0))</f>
        <v>Giza</v>
      </c>
    </row>
    <row r="2612" spans="1:20" x14ac:dyDescent="0.3">
      <c r="A2612" s="1" t="s">
        <v>2656</v>
      </c>
      <c r="B2612" s="1" t="s">
        <v>25</v>
      </c>
      <c r="C2612" s="1" t="s">
        <v>26</v>
      </c>
      <c r="D2612" s="1" t="s">
        <v>27</v>
      </c>
      <c r="E2612" s="1" t="s">
        <v>22</v>
      </c>
      <c r="F2612" s="1" t="s">
        <v>40</v>
      </c>
      <c r="G2612">
        <v>8401.8799999999992</v>
      </c>
      <c r="H2612">
        <v>2</v>
      </c>
      <c r="I2612">
        <v>16803.759999999998</v>
      </c>
      <c r="J2612">
        <v>1.63</v>
      </c>
      <c r="K2612">
        <v>488</v>
      </c>
      <c r="L2612" s="2">
        <v>45518</v>
      </c>
      <c r="O2612" t="str">
        <f>IF(ecommerce_10000[[#This Row],[Platform]]="Souq","sq",ecommerce_10000[[#This Row],[Platform]])</f>
        <v>Jumia</v>
      </c>
      <c r="P2612" t="str">
        <f>IF(E2612="Souq","sq",IF(E2612="Jumia","Jum",E2612))</f>
        <v>Jum</v>
      </c>
      <c r="Q2612">
        <f>VLOOKUP(ecommerce_10000[[#This Row],[City]],F:I,4,FALSE)</f>
        <v>99349.3</v>
      </c>
      <c r="R2612" s="1">
        <f>SUMIF(C:C,ecommerce_10000[[#This Row],[Category]],I:I)</f>
        <v>29200970.130000021</v>
      </c>
      <c r="S2612" s="1">
        <f>SUMIFS(I:I,C:C,C2612)</f>
        <v>29200970.130000021</v>
      </c>
      <c r="T2612" s="1" t="str">
        <f>INDEX(F:F,MATCH(ecommerce_10000[[#This Row],[TotalAmount]],I:I,0))</f>
        <v>Riyadh</v>
      </c>
    </row>
    <row r="2613" spans="1:20" x14ac:dyDescent="0.3">
      <c r="A2613" s="1" t="s">
        <v>2657</v>
      </c>
      <c r="B2613" s="1" t="s">
        <v>25</v>
      </c>
      <c r="C2613" s="1" t="s">
        <v>26</v>
      </c>
      <c r="D2613" s="1" t="s">
        <v>27</v>
      </c>
      <c r="E2613" s="1" t="s">
        <v>47</v>
      </c>
      <c r="F2613" s="1" t="s">
        <v>28</v>
      </c>
      <c r="G2613">
        <v>13854.51</v>
      </c>
      <c r="H2613">
        <v>5</v>
      </c>
      <c r="I2613">
        <v>69272.55</v>
      </c>
      <c r="J2613">
        <v>1.45</v>
      </c>
      <c r="K2613">
        <v>4514</v>
      </c>
      <c r="L2613" s="2">
        <v>45343</v>
      </c>
      <c r="O2613" t="str">
        <f>IF(ecommerce_10000[[#This Row],[Platform]]="Souq","sq",ecommerce_10000[[#This Row],[Platform]])</f>
        <v>Amazon</v>
      </c>
      <c r="P2613" t="str">
        <f>IF(E2613="Souq","sq",IF(E2613="Jumia","Jum",E2613))</f>
        <v>Amazon</v>
      </c>
      <c r="Q2613">
        <f>VLOOKUP(ecommerce_10000[[#This Row],[City]],F:I,4,FALSE)</f>
        <v>26648.76</v>
      </c>
      <c r="R2613" s="1">
        <f>SUMIF(C:C,ecommerce_10000[[#This Row],[Category]],I:I)</f>
        <v>29200970.130000021</v>
      </c>
      <c r="S2613" s="1">
        <f>SUMIFS(I:I,C:C,C2613)</f>
        <v>29200970.130000021</v>
      </c>
      <c r="T2613" s="1" t="str">
        <f>INDEX(F:F,MATCH(ecommerce_10000[[#This Row],[TotalAmount]],I:I,0))</f>
        <v>Casablanca</v>
      </c>
    </row>
    <row r="2614" spans="1:20" x14ac:dyDescent="0.3">
      <c r="A2614" s="1" t="s">
        <v>2658</v>
      </c>
      <c r="B2614" s="1" t="s">
        <v>19</v>
      </c>
      <c r="C2614" s="1" t="s">
        <v>20</v>
      </c>
      <c r="D2614" s="1" t="s">
        <v>21</v>
      </c>
      <c r="E2614" s="1" t="s">
        <v>47</v>
      </c>
      <c r="F2614" s="1" t="s">
        <v>28</v>
      </c>
      <c r="G2614">
        <v>19934.77</v>
      </c>
      <c r="H2614">
        <v>2</v>
      </c>
      <c r="I2614">
        <v>39869.54</v>
      </c>
      <c r="J2614">
        <v>2.63</v>
      </c>
      <c r="K2614">
        <v>2954</v>
      </c>
      <c r="L2614" s="2">
        <v>45433</v>
      </c>
      <c r="O2614" t="str">
        <f>IF(ecommerce_10000[[#This Row],[Platform]]="Souq","sq",ecommerce_10000[[#This Row],[Platform]])</f>
        <v>Amazon</v>
      </c>
      <c r="P2614" t="str">
        <f>IF(E2614="Souq","sq",IF(E2614="Jumia","Jum",E2614))</f>
        <v>Amazon</v>
      </c>
      <c r="Q2614">
        <f>VLOOKUP(ecommerce_10000[[#This Row],[City]],F:I,4,FALSE)</f>
        <v>26648.76</v>
      </c>
      <c r="R2614" s="1">
        <f>SUMIF(C:C,ecommerce_10000[[#This Row],[Category]],I:I)</f>
        <v>91504159.730000004</v>
      </c>
      <c r="S2614" s="1">
        <f>SUMIFS(I:I,C:C,C2614)</f>
        <v>91504159.730000004</v>
      </c>
      <c r="T2614" s="1" t="str">
        <f>INDEX(F:F,MATCH(ecommerce_10000[[#This Row],[TotalAmount]],I:I,0))</f>
        <v>Casablanca</v>
      </c>
    </row>
    <row r="2615" spans="1:20" x14ac:dyDescent="0.3">
      <c r="A2615" s="1" t="s">
        <v>2659</v>
      </c>
      <c r="B2615" s="1" t="s">
        <v>13</v>
      </c>
      <c r="C2615" s="1" t="s">
        <v>14</v>
      </c>
      <c r="D2615" s="1" t="s">
        <v>15</v>
      </c>
      <c r="E2615" s="1" t="s">
        <v>16</v>
      </c>
      <c r="F2615" s="1" t="s">
        <v>40</v>
      </c>
      <c r="G2615">
        <v>17295.939999999999</v>
      </c>
      <c r="H2615">
        <v>1</v>
      </c>
      <c r="I2615">
        <v>17295.939999999999</v>
      </c>
      <c r="J2615">
        <v>4.3499999999999996</v>
      </c>
      <c r="K2615">
        <v>186</v>
      </c>
      <c r="L2615" s="2">
        <v>45647</v>
      </c>
      <c r="O2615" t="str">
        <f>IF(ecommerce_10000[[#This Row],[Platform]]="Souq","sq",ecommerce_10000[[#This Row],[Platform]])</f>
        <v>sq</v>
      </c>
      <c r="P2615" t="str">
        <f>IF(E2615="Souq","sq",IF(E2615="Jumia","Jum",E2615))</f>
        <v>sq</v>
      </c>
      <c r="Q2615">
        <f>VLOOKUP(ecommerce_10000[[#This Row],[City]],F:I,4,FALSE)</f>
        <v>99349.3</v>
      </c>
      <c r="R2615" s="1">
        <f>SUMIF(C:C,ecommerce_10000[[#This Row],[Category]],I:I)</f>
        <v>92327183.770000085</v>
      </c>
      <c r="S2615" s="1">
        <f>SUMIFS(I:I,C:C,C2615)</f>
        <v>92327183.770000085</v>
      </c>
      <c r="T2615" s="1" t="str">
        <f>INDEX(F:F,MATCH(ecommerce_10000[[#This Row],[TotalAmount]],I:I,0))</f>
        <v>Riyadh</v>
      </c>
    </row>
    <row r="2616" spans="1:20" x14ac:dyDescent="0.3">
      <c r="A2616" s="1" t="s">
        <v>2660</v>
      </c>
      <c r="B2616" s="1" t="s">
        <v>65</v>
      </c>
      <c r="C2616" s="1" t="s">
        <v>20</v>
      </c>
      <c r="D2616" s="1" t="s">
        <v>66</v>
      </c>
      <c r="E2616" s="1" t="s">
        <v>22</v>
      </c>
      <c r="F2616" s="1" t="s">
        <v>33</v>
      </c>
      <c r="G2616">
        <v>14449.28</v>
      </c>
      <c r="H2616">
        <v>3</v>
      </c>
      <c r="I2616">
        <v>43347.839999999997</v>
      </c>
      <c r="J2616">
        <v>1.68</v>
      </c>
      <c r="K2616">
        <v>4913</v>
      </c>
      <c r="L2616" s="2">
        <v>45400</v>
      </c>
      <c r="O2616" t="str">
        <f>IF(ecommerce_10000[[#This Row],[Platform]]="Souq","sq",ecommerce_10000[[#This Row],[Platform]])</f>
        <v>Jumia</v>
      </c>
      <c r="P2616" t="str">
        <f>IF(E2616="Souq","sq",IF(E2616="Jumia","Jum",E2616))</f>
        <v>Jum</v>
      </c>
      <c r="Q2616">
        <f>VLOOKUP(ecommerce_10000[[#This Row],[City]],F:I,4,FALSE)</f>
        <v>3665.44</v>
      </c>
      <c r="R2616" s="1">
        <f>SUMIF(C:C,ecommerce_10000[[#This Row],[Category]],I:I)</f>
        <v>91504159.730000004</v>
      </c>
      <c r="S2616" s="1">
        <f>SUMIFS(I:I,C:C,C2616)</f>
        <v>91504159.730000004</v>
      </c>
      <c r="T2616" s="1" t="str">
        <f>INDEX(F:F,MATCH(ecommerce_10000[[#This Row],[TotalAmount]],I:I,0))</f>
        <v>Dubai</v>
      </c>
    </row>
    <row r="2617" spans="1:20" x14ac:dyDescent="0.3">
      <c r="A2617" s="1" t="s">
        <v>2661</v>
      </c>
      <c r="B2617" s="1" t="s">
        <v>53</v>
      </c>
      <c r="C2617" s="1" t="s">
        <v>31</v>
      </c>
      <c r="D2617" s="1" t="s">
        <v>54</v>
      </c>
      <c r="E2617" s="1" t="s">
        <v>16</v>
      </c>
      <c r="F2617" s="1" t="s">
        <v>28</v>
      </c>
      <c r="G2617">
        <v>979.52</v>
      </c>
      <c r="H2617">
        <v>5</v>
      </c>
      <c r="I2617">
        <v>4897.6000000000004</v>
      </c>
      <c r="J2617">
        <v>2.4500000000000002</v>
      </c>
      <c r="K2617">
        <v>321</v>
      </c>
      <c r="L2617" s="2">
        <v>45484</v>
      </c>
      <c r="O2617" t="str">
        <f>IF(ecommerce_10000[[#This Row],[Platform]]="Souq","sq",ecommerce_10000[[#This Row],[Platform]])</f>
        <v>sq</v>
      </c>
      <c r="P2617" t="str">
        <f>IF(E2617="Souq","sq",IF(E2617="Jumia","Jum",E2617))</f>
        <v>sq</v>
      </c>
      <c r="Q2617">
        <f>VLOOKUP(ecommerce_10000[[#This Row],[City]],F:I,4,FALSE)</f>
        <v>26648.76</v>
      </c>
      <c r="R2617" s="1">
        <f>SUMIF(C:C,ecommerce_10000[[#This Row],[Category]],I:I)</f>
        <v>57542997.559999913</v>
      </c>
      <c r="S2617" s="1">
        <f>SUMIFS(I:I,C:C,C2617)</f>
        <v>57542997.559999913</v>
      </c>
      <c r="T2617" s="1" t="str">
        <f>INDEX(F:F,MATCH(ecommerce_10000[[#This Row],[TotalAmount]],I:I,0))</f>
        <v>Casablanca</v>
      </c>
    </row>
    <row r="2618" spans="1:20" x14ac:dyDescent="0.3">
      <c r="A2618" s="1" t="s">
        <v>2662</v>
      </c>
      <c r="B2618" s="1" t="s">
        <v>35</v>
      </c>
      <c r="C2618" s="1" t="s">
        <v>14</v>
      </c>
      <c r="D2618" s="1" t="s">
        <v>36</v>
      </c>
      <c r="E2618" s="1" t="s">
        <v>16</v>
      </c>
      <c r="F2618" s="1" t="s">
        <v>17</v>
      </c>
      <c r="G2618">
        <v>12416.14</v>
      </c>
      <c r="H2618">
        <v>5</v>
      </c>
      <c r="I2618">
        <v>62080.7</v>
      </c>
      <c r="J2618">
        <v>1.4</v>
      </c>
      <c r="K2618">
        <v>3374</v>
      </c>
      <c r="L2618" s="2">
        <v>45412</v>
      </c>
      <c r="O2618" t="str">
        <f>IF(ecommerce_10000[[#This Row],[Platform]]="Souq","sq",ecommerce_10000[[#This Row],[Platform]])</f>
        <v>sq</v>
      </c>
      <c r="P2618" t="str">
        <f>IF(E2618="Souq","sq",IF(E2618="Jumia","Jum",E2618))</f>
        <v>sq</v>
      </c>
      <c r="Q2618">
        <f>VLOOKUP(ecommerce_10000[[#This Row],[City]],F:I,4,FALSE)</f>
        <v>16284.02</v>
      </c>
      <c r="R2618" s="1">
        <f>SUMIF(C:C,ecommerce_10000[[#This Row],[Category]],I:I)</f>
        <v>92327183.770000085</v>
      </c>
      <c r="S2618" s="1">
        <f>SUMIFS(I:I,C:C,C2618)</f>
        <v>92327183.770000085</v>
      </c>
      <c r="T2618" s="1" t="str">
        <f>INDEX(F:F,MATCH(ecommerce_10000[[#This Row],[TotalAmount]],I:I,0))</f>
        <v>Cairo</v>
      </c>
    </row>
    <row r="2619" spans="1:20" x14ac:dyDescent="0.3">
      <c r="A2619" s="1" t="s">
        <v>2663</v>
      </c>
      <c r="B2619" s="1" t="s">
        <v>49</v>
      </c>
      <c r="C2619" s="1" t="s">
        <v>14</v>
      </c>
      <c r="D2619" s="1" t="s">
        <v>50</v>
      </c>
      <c r="E2619" s="1" t="s">
        <v>47</v>
      </c>
      <c r="F2619" s="1" t="s">
        <v>33</v>
      </c>
      <c r="G2619">
        <v>19472.54</v>
      </c>
      <c r="H2619">
        <v>5</v>
      </c>
      <c r="I2619">
        <v>97362.7</v>
      </c>
      <c r="J2619">
        <v>1.79</v>
      </c>
      <c r="K2619">
        <v>2459</v>
      </c>
      <c r="L2619" s="2">
        <v>45493</v>
      </c>
      <c r="O2619" t="str">
        <f>IF(ecommerce_10000[[#This Row],[Platform]]="Souq","sq",ecommerce_10000[[#This Row],[Platform]])</f>
        <v>Amazon</v>
      </c>
      <c r="P2619" t="str">
        <f>IF(E2619="Souq","sq",IF(E2619="Jumia","Jum",E2619))</f>
        <v>Amazon</v>
      </c>
      <c r="Q2619">
        <f>VLOOKUP(ecommerce_10000[[#This Row],[City]],F:I,4,FALSE)</f>
        <v>3665.44</v>
      </c>
      <c r="R2619" s="1">
        <f>SUMIF(C:C,ecommerce_10000[[#This Row],[Category]],I:I)</f>
        <v>92327183.770000085</v>
      </c>
      <c r="S2619" s="1">
        <f>SUMIFS(I:I,C:C,C2619)</f>
        <v>92327183.770000085</v>
      </c>
      <c r="T2619" s="1" t="str">
        <f>INDEX(F:F,MATCH(ecommerce_10000[[#This Row],[TotalAmount]],I:I,0))</f>
        <v>Dubai</v>
      </c>
    </row>
    <row r="2620" spans="1:20" x14ac:dyDescent="0.3">
      <c r="A2620" s="1" t="s">
        <v>2664</v>
      </c>
      <c r="B2620" s="1" t="s">
        <v>25</v>
      </c>
      <c r="C2620" s="1" t="s">
        <v>26</v>
      </c>
      <c r="D2620" s="1" t="s">
        <v>27</v>
      </c>
      <c r="E2620" s="1" t="s">
        <v>22</v>
      </c>
      <c r="F2620" s="1" t="s">
        <v>40</v>
      </c>
      <c r="G2620">
        <v>12375.7</v>
      </c>
      <c r="H2620">
        <v>3</v>
      </c>
      <c r="I2620">
        <v>37127.1</v>
      </c>
      <c r="J2620">
        <v>3.95</v>
      </c>
      <c r="K2620">
        <v>685</v>
      </c>
      <c r="L2620" s="2">
        <v>45387</v>
      </c>
      <c r="O2620" t="str">
        <f>IF(ecommerce_10000[[#This Row],[Platform]]="Souq","sq",ecommerce_10000[[#This Row],[Platform]])</f>
        <v>Jumia</v>
      </c>
      <c r="P2620" t="str">
        <f>IF(E2620="Souq","sq",IF(E2620="Jumia","Jum",E2620))</f>
        <v>Jum</v>
      </c>
      <c r="Q2620">
        <f>VLOOKUP(ecommerce_10000[[#This Row],[City]],F:I,4,FALSE)</f>
        <v>99349.3</v>
      </c>
      <c r="R2620" s="1">
        <f>SUMIF(C:C,ecommerce_10000[[#This Row],[Category]],I:I)</f>
        <v>29200970.130000021</v>
      </c>
      <c r="S2620" s="1">
        <f>SUMIFS(I:I,C:C,C2620)</f>
        <v>29200970.130000021</v>
      </c>
      <c r="T2620" s="1" t="str">
        <f>INDEX(F:F,MATCH(ecommerce_10000[[#This Row],[TotalAmount]],I:I,0))</f>
        <v>Riyadh</v>
      </c>
    </row>
    <row r="2621" spans="1:20" x14ac:dyDescent="0.3">
      <c r="A2621" s="1" t="s">
        <v>2665</v>
      </c>
      <c r="B2621" s="1" t="s">
        <v>35</v>
      </c>
      <c r="C2621" s="1" t="s">
        <v>14</v>
      </c>
      <c r="D2621" s="1" t="s">
        <v>36</v>
      </c>
      <c r="E2621" s="1" t="s">
        <v>22</v>
      </c>
      <c r="F2621" s="1" t="s">
        <v>28</v>
      </c>
      <c r="G2621">
        <v>8421.91</v>
      </c>
      <c r="H2621">
        <v>3</v>
      </c>
      <c r="I2621">
        <v>25265.73</v>
      </c>
      <c r="J2621">
        <v>3.77</v>
      </c>
      <c r="K2621">
        <v>3739</v>
      </c>
      <c r="L2621" s="2">
        <v>45612</v>
      </c>
      <c r="O2621" t="str">
        <f>IF(ecommerce_10000[[#This Row],[Platform]]="Souq","sq",ecommerce_10000[[#This Row],[Platform]])</f>
        <v>Jumia</v>
      </c>
      <c r="P2621" t="str">
        <f>IF(E2621="Souq","sq",IF(E2621="Jumia","Jum",E2621))</f>
        <v>Jum</v>
      </c>
      <c r="Q2621">
        <f>VLOOKUP(ecommerce_10000[[#This Row],[City]],F:I,4,FALSE)</f>
        <v>26648.76</v>
      </c>
      <c r="R2621" s="1">
        <f>SUMIF(C:C,ecommerce_10000[[#This Row],[Category]],I:I)</f>
        <v>92327183.770000085</v>
      </c>
      <c r="S2621" s="1">
        <f>SUMIFS(I:I,C:C,C2621)</f>
        <v>92327183.770000085</v>
      </c>
      <c r="T2621" s="1" t="str">
        <f>INDEX(F:F,MATCH(ecommerce_10000[[#This Row],[TotalAmount]],I:I,0))</f>
        <v>Casablanca</v>
      </c>
    </row>
    <row r="2622" spans="1:20" x14ac:dyDescent="0.3">
      <c r="A2622" s="1" t="s">
        <v>2666</v>
      </c>
      <c r="B2622" s="1" t="s">
        <v>43</v>
      </c>
      <c r="C2622" s="1" t="s">
        <v>44</v>
      </c>
      <c r="D2622" s="1" t="s">
        <v>45</v>
      </c>
      <c r="E2622" s="1" t="s">
        <v>16</v>
      </c>
      <c r="F2622" s="1" t="s">
        <v>23</v>
      </c>
      <c r="G2622">
        <v>14294.81</v>
      </c>
      <c r="H2622">
        <v>2</v>
      </c>
      <c r="I2622">
        <v>28589.62</v>
      </c>
      <c r="J2622">
        <v>1.66</v>
      </c>
      <c r="K2622">
        <v>1692</v>
      </c>
      <c r="L2622" s="2">
        <v>45582</v>
      </c>
      <c r="O2622" t="str">
        <f>IF(ecommerce_10000[[#This Row],[Platform]]="Souq","sq",ecommerce_10000[[#This Row],[Platform]])</f>
        <v>sq</v>
      </c>
      <c r="P2622" t="str">
        <f>IF(E2622="Souq","sq",IF(E2622="Jumia","Jum",E2622))</f>
        <v>sq</v>
      </c>
      <c r="Q2622">
        <f>VLOOKUP(ecommerce_10000[[#This Row],[City]],F:I,4,FALSE)</f>
        <v>13290.4</v>
      </c>
      <c r="R2622" s="1">
        <f>SUMIF(C:C,ecommerce_10000[[#This Row],[Category]],I:I)</f>
        <v>31420413.200000018</v>
      </c>
      <c r="S2622" s="1">
        <f>SUMIFS(I:I,C:C,C2622)</f>
        <v>31420413.200000018</v>
      </c>
      <c r="T2622" s="1" t="str">
        <f>INDEX(F:F,MATCH(ecommerce_10000[[#This Row],[TotalAmount]],I:I,0))</f>
        <v>Alexandria</v>
      </c>
    </row>
    <row r="2623" spans="1:20" x14ac:dyDescent="0.3">
      <c r="A2623" s="1" t="s">
        <v>2667</v>
      </c>
      <c r="B2623" s="1" t="s">
        <v>19</v>
      </c>
      <c r="C2623" s="1" t="s">
        <v>20</v>
      </c>
      <c r="D2623" s="1" t="s">
        <v>21</v>
      </c>
      <c r="E2623" s="1" t="s">
        <v>47</v>
      </c>
      <c r="F2623" s="1" t="s">
        <v>40</v>
      </c>
      <c r="G2623">
        <v>7231.24</v>
      </c>
      <c r="H2623">
        <v>3</v>
      </c>
      <c r="I2623">
        <v>21693.72</v>
      </c>
      <c r="J2623">
        <v>3.05</v>
      </c>
      <c r="K2623">
        <v>4228</v>
      </c>
      <c r="L2623" s="2">
        <v>45633</v>
      </c>
      <c r="O2623" t="str">
        <f>IF(ecommerce_10000[[#This Row],[Platform]]="Souq","sq",ecommerce_10000[[#This Row],[Platform]])</f>
        <v>Amazon</v>
      </c>
      <c r="P2623" t="str">
        <f>IF(E2623="Souq","sq",IF(E2623="Jumia","Jum",E2623))</f>
        <v>Amazon</v>
      </c>
      <c r="Q2623">
        <f>VLOOKUP(ecommerce_10000[[#This Row],[City]],F:I,4,FALSE)</f>
        <v>99349.3</v>
      </c>
      <c r="R2623" s="1">
        <f>SUMIF(C:C,ecommerce_10000[[#This Row],[Category]],I:I)</f>
        <v>91504159.730000004</v>
      </c>
      <c r="S2623" s="1">
        <f>SUMIFS(I:I,C:C,C2623)</f>
        <v>91504159.730000004</v>
      </c>
      <c r="T2623" s="1" t="str">
        <f>INDEX(F:F,MATCH(ecommerce_10000[[#This Row],[TotalAmount]],I:I,0))</f>
        <v>Riyadh</v>
      </c>
    </row>
    <row r="2624" spans="1:20" x14ac:dyDescent="0.3">
      <c r="A2624" s="1" t="s">
        <v>2668</v>
      </c>
      <c r="B2624" s="1" t="s">
        <v>30</v>
      </c>
      <c r="C2624" s="1" t="s">
        <v>31</v>
      </c>
      <c r="D2624" s="1" t="s">
        <v>32</v>
      </c>
      <c r="E2624" s="1" t="s">
        <v>16</v>
      </c>
      <c r="F2624" s="1" t="s">
        <v>62</v>
      </c>
      <c r="G2624">
        <v>13506.77</v>
      </c>
      <c r="H2624">
        <v>1</v>
      </c>
      <c r="I2624">
        <v>13506.77</v>
      </c>
      <c r="J2624">
        <v>1.85</v>
      </c>
      <c r="K2624">
        <v>4429</v>
      </c>
      <c r="L2624" s="2">
        <v>45637</v>
      </c>
      <c r="O2624" t="str">
        <f>IF(ecommerce_10000[[#This Row],[Platform]]="Souq","sq",ecommerce_10000[[#This Row],[Platform]])</f>
        <v>sq</v>
      </c>
      <c r="P2624" t="str">
        <f>IF(E2624="Souq","sq",IF(E2624="Jumia","Jum",E2624))</f>
        <v>sq</v>
      </c>
      <c r="Q2624">
        <f>VLOOKUP(ecommerce_10000[[#This Row],[City]],F:I,4,FALSE)</f>
        <v>27872.98</v>
      </c>
      <c r="R2624" s="1">
        <f>SUMIF(C:C,ecommerce_10000[[#This Row],[Category]],I:I)</f>
        <v>57542997.559999913</v>
      </c>
      <c r="S2624" s="1">
        <f>SUMIFS(I:I,C:C,C2624)</f>
        <v>57542997.559999913</v>
      </c>
      <c r="T2624" s="1" t="str">
        <f>INDEX(F:F,MATCH(ecommerce_10000[[#This Row],[TotalAmount]],I:I,0))</f>
        <v>Giza</v>
      </c>
    </row>
    <row r="2625" spans="1:20" x14ac:dyDescent="0.3">
      <c r="A2625" s="1" t="s">
        <v>2669</v>
      </c>
      <c r="B2625" s="1" t="s">
        <v>25</v>
      </c>
      <c r="C2625" s="1" t="s">
        <v>26</v>
      </c>
      <c r="D2625" s="1" t="s">
        <v>27</v>
      </c>
      <c r="E2625" s="1" t="s">
        <v>47</v>
      </c>
      <c r="F2625" s="1" t="s">
        <v>28</v>
      </c>
      <c r="G2625">
        <v>13562.13</v>
      </c>
      <c r="H2625">
        <v>1</v>
      </c>
      <c r="I2625">
        <v>13562.13</v>
      </c>
      <c r="J2625">
        <v>3.78</v>
      </c>
      <c r="K2625">
        <v>2733</v>
      </c>
      <c r="L2625" s="2">
        <v>45327</v>
      </c>
      <c r="O2625" t="str">
        <f>IF(ecommerce_10000[[#This Row],[Platform]]="Souq","sq",ecommerce_10000[[#This Row],[Platform]])</f>
        <v>Amazon</v>
      </c>
      <c r="P2625" t="str">
        <f>IF(E2625="Souq","sq",IF(E2625="Jumia","Jum",E2625))</f>
        <v>Amazon</v>
      </c>
      <c r="Q2625">
        <f>VLOOKUP(ecommerce_10000[[#This Row],[City]],F:I,4,FALSE)</f>
        <v>26648.76</v>
      </c>
      <c r="R2625" s="1">
        <f>SUMIF(C:C,ecommerce_10000[[#This Row],[Category]],I:I)</f>
        <v>29200970.130000021</v>
      </c>
      <c r="S2625" s="1">
        <f>SUMIFS(I:I,C:C,C2625)</f>
        <v>29200970.130000021</v>
      </c>
      <c r="T2625" s="1" t="str">
        <f>INDEX(F:F,MATCH(ecommerce_10000[[#This Row],[TotalAmount]],I:I,0))</f>
        <v>Casablanca</v>
      </c>
    </row>
    <row r="2626" spans="1:20" x14ac:dyDescent="0.3">
      <c r="A2626" s="1" t="s">
        <v>2670</v>
      </c>
      <c r="B2626" s="1" t="s">
        <v>43</v>
      </c>
      <c r="C2626" s="1" t="s">
        <v>44</v>
      </c>
      <c r="D2626" s="1" t="s">
        <v>45</v>
      </c>
      <c r="E2626" s="1" t="s">
        <v>16</v>
      </c>
      <c r="F2626" s="1" t="s">
        <v>33</v>
      </c>
      <c r="G2626">
        <v>13813.77</v>
      </c>
      <c r="H2626">
        <v>5</v>
      </c>
      <c r="I2626">
        <v>69068.850000000006</v>
      </c>
      <c r="J2626">
        <v>3.91</v>
      </c>
      <c r="K2626">
        <v>3030</v>
      </c>
      <c r="L2626" s="2">
        <v>45387</v>
      </c>
      <c r="O2626" t="str">
        <f>IF(ecommerce_10000[[#This Row],[Platform]]="Souq","sq",ecommerce_10000[[#This Row],[Platform]])</f>
        <v>sq</v>
      </c>
      <c r="P2626" t="str">
        <f>IF(E2626="Souq","sq",IF(E2626="Jumia","Jum",E2626))</f>
        <v>sq</v>
      </c>
      <c r="Q2626">
        <f>VLOOKUP(ecommerce_10000[[#This Row],[City]],F:I,4,FALSE)</f>
        <v>3665.44</v>
      </c>
      <c r="R2626" s="1">
        <f>SUMIF(C:C,ecommerce_10000[[#This Row],[Category]],I:I)</f>
        <v>31420413.200000018</v>
      </c>
      <c r="S2626" s="1">
        <f>SUMIFS(I:I,C:C,C2626)</f>
        <v>31420413.200000018</v>
      </c>
      <c r="T2626" s="1" t="str">
        <f>INDEX(F:F,MATCH(ecommerce_10000[[#This Row],[TotalAmount]],I:I,0))</f>
        <v>Dubai</v>
      </c>
    </row>
    <row r="2627" spans="1:20" x14ac:dyDescent="0.3">
      <c r="A2627" s="1" t="s">
        <v>2671</v>
      </c>
      <c r="B2627" s="1" t="s">
        <v>49</v>
      </c>
      <c r="C2627" s="1" t="s">
        <v>14</v>
      </c>
      <c r="D2627" s="1" t="s">
        <v>50</v>
      </c>
      <c r="E2627" s="1" t="s">
        <v>22</v>
      </c>
      <c r="F2627" s="1" t="s">
        <v>23</v>
      </c>
      <c r="G2627">
        <v>14490.54</v>
      </c>
      <c r="H2627">
        <v>3</v>
      </c>
      <c r="I2627">
        <v>43471.62</v>
      </c>
      <c r="J2627">
        <v>3.11</v>
      </c>
      <c r="K2627">
        <v>610</v>
      </c>
      <c r="L2627" s="2">
        <v>45465</v>
      </c>
      <c r="O2627" t="str">
        <f>IF(ecommerce_10000[[#This Row],[Platform]]="Souq","sq",ecommerce_10000[[#This Row],[Platform]])</f>
        <v>Jumia</v>
      </c>
      <c r="P2627" t="str">
        <f>IF(E2627="Souq","sq",IF(E2627="Jumia","Jum",E2627))</f>
        <v>Jum</v>
      </c>
      <c r="Q2627">
        <f>VLOOKUP(ecommerce_10000[[#This Row],[City]],F:I,4,FALSE)</f>
        <v>13290.4</v>
      </c>
      <c r="R2627" s="1">
        <f>SUMIF(C:C,ecommerce_10000[[#This Row],[Category]],I:I)</f>
        <v>92327183.770000085</v>
      </c>
      <c r="S2627" s="1">
        <f>SUMIFS(I:I,C:C,C2627)</f>
        <v>92327183.770000085</v>
      </c>
      <c r="T2627" s="1" t="str">
        <f>INDEX(F:F,MATCH(ecommerce_10000[[#This Row],[TotalAmount]],I:I,0))</f>
        <v>Alexandria</v>
      </c>
    </row>
    <row r="2628" spans="1:20" x14ac:dyDescent="0.3">
      <c r="A2628" s="1" t="s">
        <v>2672</v>
      </c>
      <c r="B2628" s="1" t="s">
        <v>53</v>
      </c>
      <c r="C2628" s="1" t="s">
        <v>31</v>
      </c>
      <c r="D2628" s="1" t="s">
        <v>54</v>
      </c>
      <c r="E2628" s="1" t="s">
        <v>16</v>
      </c>
      <c r="F2628" s="1" t="s">
        <v>40</v>
      </c>
      <c r="G2628">
        <v>2041.56</v>
      </c>
      <c r="H2628">
        <v>5</v>
      </c>
      <c r="I2628">
        <v>10207.799999999999</v>
      </c>
      <c r="J2628">
        <v>3.09</v>
      </c>
      <c r="K2628">
        <v>4976</v>
      </c>
      <c r="L2628" s="2">
        <v>45505</v>
      </c>
      <c r="O2628" t="str">
        <f>IF(ecommerce_10000[[#This Row],[Platform]]="Souq","sq",ecommerce_10000[[#This Row],[Platform]])</f>
        <v>sq</v>
      </c>
      <c r="P2628" t="str">
        <f>IF(E2628="Souq","sq",IF(E2628="Jumia","Jum",E2628))</f>
        <v>sq</v>
      </c>
      <c r="Q2628">
        <f>VLOOKUP(ecommerce_10000[[#This Row],[City]],F:I,4,FALSE)</f>
        <v>99349.3</v>
      </c>
      <c r="R2628" s="1">
        <f>SUMIF(C:C,ecommerce_10000[[#This Row],[Category]],I:I)</f>
        <v>57542997.559999913</v>
      </c>
      <c r="S2628" s="1">
        <f>SUMIFS(I:I,C:C,C2628)</f>
        <v>57542997.559999913</v>
      </c>
      <c r="T2628" s="1" t="str">
        <f>INDEX(F:F,MATCH(ecommerce_10000[[#This Row],[TotalAmount]],I:I,0))</f>
        <v>Riyadh</v>
      </c>
    </row>
    <row r="2629" spans="1:20" x14ac:dyDescent="0.3">
      <c r="A2629" s="1" t="s">
        <v>2673</v>
      </c>
      <c r="B2629" s="1" t="s">
        <v>19</v>
      </c>
      <c r="C2629" s="1" t="s">
        <v>20</v>
      </c>
      <c r="D2629" s="1" t="s">
        <v>21</v>
      </c>
      <c r="E2629" s="1" t="s">
        <v>47</v>
      </c>
      <c r="F2629" s="1" t="s">
        <v>40</v>
      </c>
      <c r="G2629">
        <v>8684.68</v>
      </c>
      <c r="H2629">
        <v>3</v>
      </c>
      <c r="I2629">
        <v>26054.04</v>
      </c>
      <c r="J2629">
        <v>1.81</v>
      </c>
      <c r="K2629">
        <v>3007</v>
      </c>
      <c r="L2629" s="2">
        <v>45419</v>
      </c>
      <c r="O2629" t="str">
        <f>IF(ecommerce_10000[[#This Row],[Platform]]="Souq","sq",ecommerce_10000[[#This Row],[Platform]])</f>
        <v>Amazon</v>
      </c>
      <c r="P2629" t="str">
        <f>IF(E2629="Souq","sq",IF(E2629="Jumia","Jum",E2629))</f>
        <v>Amazon</v>
      </c>
      <c r="Q2629">
        <f>VLOOKUP(ecommerce_10000[[#This Row],[City]],F:I,4,FALSE)</f>
        <v>99349.3</v>
      </c>
      <c r="R2629" s="1">
        <f>SUMIF(C:C,ecommerce_10000[[#This Row],[Category]],I:I)</f>
        <v>91504159.730000004</v>
      </c>
      <c r="S2629" s="1">
        <f>SUMIFS(I:I,C:C,C2629)</f>
        <v>91504159.730000004</v>
      </c>
      <c r="T2629" s="1" t="str">
        <f>INDEX(F:F,MATCH(ecommerce_10000[[#This Row],[TotalAmount]],I:I,0))</f>
        <v>Riyadh</v>
      </c>
    </row>
    <row r="2630" spans="1:20" x14ac:dyDescent="0.3">
      <c r="A2630" s="1" t="s">
        <v>2674</v>
      </c>
      <c r="B2630" s="1" t="s">
        <v>53</v>
      </c>
      <c r="C2630" s="1" t="s">
        <v>31</v>
      </c>
      <c r="D2630" s="1" t="s">
        <v>54</v>
      </c>
      <c r="E2630" s="1" t="s">
        <v>22</v>
      </c>
      <c r="F2630" s="1" t="s">
        <v>28</v>
      </c>
      <c r="G2630">
        <v>2403.06</v>
      </c>
      <c r="H2630">
        <v>1</v>
      </c>
      <c r="I2630">
        <v>2403.06</v>
      </c>
      <c r="J2630">
        <v>1.43</v>
      </c>
      <c r="K2630">
        <v>1423</v>
      </c>
      <c r="L2630" s="2">
        <v>45307</v>
      </c>
      <c r="O2630" t="str">
        <f>IF(ecommerce_10000[[#This Row],[Platform]]="Souq","sq",ecommerce_10000[[#This Row],[Platform]])</f>
        <v>Jumia</v>
      </c>
      <c r="P2630" t="str">
        <f>IF(E2630="Souq","sq",IF(E2630="Jumia","Jum",E2630))</f>
        <v>Jum</v>
      </c>
      <c r="Q2630">
        <f>VLOOKUP(ecommerce_10000[[#This Row],[City]],F:I,4,FALSE)</f>
        <v>26648.76</v>
      </c>
      <c r="R2630" s="1">
        <f>SUMIF(C:C,ecommerce_10000[[#This Row],[Category]],I:I)</f>
        <v>57542997.559999913</v>
      </c>
      <c r="S2630" s="1">
        <f>SUMIFS(I:I,C:C,C2630)</f>
        <v>57542997.559999913</v>
      </c>
      <c r="T2630" s="1" t="str">
        <f>INDEX(F:F,MATCH(ecommerce_10000[[#This Row],[TotalAmount]],I:I,0))</f>
        <v>Casablanca</v>
      </c>
    </row>
    <row r="2631" spans="1:20" x14ac:dyDescent="0.3">
      <c r="A2631" s="1" t="s">
        <v>2675</v>
      </c>
      <c r="B2631" s="1" t="s">
        <v>65</v>
      </c>
      <c r="C2631" s="1" t="s">
        <v>20</v>
      </c>
      <c r="D2631" s="1" t="s">
        <v>66</v>
      </c>
      <c r="E2631" s="1" t="s">
        <v>22</v>
      </c>
      <c r="F2631" s="1" t="s">
        <v>17</v>
      </c>
      <c r="G2631">
        <v>10068.09</v>
      </c>
      <c r="H2631">
        <v>3</v>
      </c>
      <c r="I2631">
        <v>30204.27</v>
      </c>
      <c r="J2631">
        <v>2.34</v>
      </c>
      <c r="K2631">
        <v>1333</v>
      </c>
      <c r="L2631" s="2">
        <v>45515</v>
      </c>
      <c r="O2631" t="str">
        <f>IF(ecommerce_10000[[#This Row],[Platform]]="Souq","sq",ecommerce_10000[[#This Row],[Platform]])</f>
        <v>Jumia</v>
      </c>
      <c r="P2631" t="str">
        <f>IF(E2631="Souq","sq",IF(E2631="Jumia","Jum",E2631))</f>
        <v>Jum</v>
      </c>
      <c r="Q2631">
        <f>VLOOKUP(ecommerce_10000[[#This Row],[City]],F:I,4,FALSE)</f>
        <v>16284.02</v>
      </c>
      <c r="R2631" s="1">
        <f>SUMIF(C:C,ecommerce_10000[[#This Row],[Category]],I:I)</f>
        <v>91504159.730000004</v>
      </c>
      <c r="S2631" s="1">
        <f>SUMIFS(I:I,C:C,C2631)</f>
        <v>91504159.730000004</v>
      </c>
      <c r="T2631" s="1" t="str">
        <f>INDEX(F:F,MATCH(ecommerce_10000[[#This Row],[TotalAmount]],I:I,0))</f>
        <v>Cairo</v>
      </c>
    </row>
    <row r="2632" spans="1:20" x14ac:dyDescent="0.3">
      <c r="A2632" s="1" t="s">
        <v>2676</v>
      </c>
      <c r="B2632" s="1" t="s">
        <v>49</v>
      </c>
      <c r="C2632" s="1" t="s">
        <v>14</v>
      </c>
      <c r="D2632" s="1" t="s">
        <v>50</v>
      </c>
      <c r="E2632" s="1" t="s">
        <v>22</v>
      </c>
      <c r="F2632" s="1" t="s">
        <v>62</v>
      </c>
      <c r="G2632">
        <v>12037.1</v>
      </c>
      <c r="H2632">
        <v>1</v>
      </c>
      <c r="I2632">
        <v>12037.1</v>
      </c>
      <c r="J2632">
        <v>3.11</v>
      </c>
      <c r="K2632">
        <v>1328</v>
      </c>
      <c r="L2632" s="2">
        <v>45343</v>
      </c>
      <c r="O2632" t="str">
        <f>IF(ecommerce_10000[[#This Row],[Platform]]="Souq","sq",ecommerce_10000[[#This Row],[Platform]])</f>
        <v>Jumia</v>
      </c>
      <c r="P2632" t="str">
        <f>IF(E2632="Souq","sq",IF(E2632="Jumia","Jum",E2632))</f>
        <v>Jum</v>
      </c>
      <c r="Q2632">
        <f>VLOOKUP(ecommerce_10000[[#This Row],[City]],F:I,4,FALSE)</f>
        <v>27872.98</v>
      </c>
      <c r="R2632" s="1">
        <f>SUMIF(C:C,ecommerce_10000[[#This Row],[Category]],I:I)</f>
        <v>92327183.770000085</v>
      </c>
      <c r="S2632" s="1">
        <f>SUMIFS(I:I,C:C,C2632)</f>
        <v>92327183.770000085</v>
      </c>
      <c r="T2632" s="1" t="str">
        <f>INDEX(F:F,MATCH(ecommerce_10000[[#This Row],[TotalAmount]],I:I,0))</f>
        <v>Giza</v>
      </c>
    </row>
    <row r="2633" spans="1:20" x14ac:dyDescent="0.3">
      <c r="A2633" s="1" t="s">
        <v>2677</v>
      </c>
      <c r="B2633" s="1" t="s">
        <v>30</v>
      </c>
      <c r="C2633" s="1" t="s">
        <v>31</v>
      </c>
      <c r="D2633" s="1" t="s">
        <v>32</v>
      </c>
      <c r="E2633" s="1" t="s">
        <v>47</v>
      </c>
      <c r="F2633" s="1" t="s">
        <v>62</v>
      </c>
      <c r="G2633">
        <v>18463.849999999999</v>
      </c>
      <c r="H2633">
        <v>2</v>
      </c>
      <c r="I2633">
        <v>36927.699999999997</v>
      </c>
      <c r="J2633">
        <v>4.09</v>
      </c>
      <c r="K2633">
        <v>4323</v>
      </c>
      <c r="L2633" s="2">
        <v>45438</v>
      </c>
      <c r="O2633" t="str">
        <f>IF(ecommerce_10000[[#This Row],[Platform]]="Souq","sq",ecommerce_10000[[#This Row],[Platform]])</f>
        <v>Amazon</v>
      </c>
      <c r="P2633" t="str">
        <f>IF(E2633="Souq","sq",IF(E2633="Jumia","Jum",E2633))</f>
        <v>Amazon</v>
      </c>
      <c r="Q2633">
        <f>VLOOKUP(ecommerce_10000[[#This Row],[City]],F:I,4,FALSE)</f>
        <v>27872.98</v>
      </c>
      <c r="R2633" s="1">
        <f>SUMIF(C:C,ecommerce_10000[[#This Row],[Category]],I:I)</f>
        <v>57542997.559999913</v>
      </c>
      <c r="S2633" s="1">
        <f>SUMIFS(I:I,C:C,C2633)</f>
        <v>57542997.559999913</v>
      </c>
      <c r="T2633" s="1" t="str">
        <f>INDEX(F:F,MATCH(ecommerce_10000[[#This Row],[TotalAmount]],I:I,0))</f>
        <v>Giza</v>
      </c>
    </row>
    <row r="2634" spans="1:20" x14ac:dyDescent="0.3">
      <c r="A2634" s="1" t="s">
        <v>2678</v>
      </c>
      <c r="B2634" s="1" t="s">
        <v>43</v>
      </c>
      <c r="C2634" s="1" t="s">
        <v>44</v>
      </c>
      <c r="D2634" s="1" t="s">
        <v>45</v>
      </c>
      <c r="E2634" s="1" t="s">
        <v>16</v>
      </c>
      <c r="F2634" s="1" t="s">
        <v>33</v>
      </c>
      <c r="G2634">
        <v>5127.8999999999996</v>
      </c>
      <c r="H2634">
        <v>3</v>
      </c>
      <c r="I2634">
        <v>15383.7</v>
      </c>
      <c r="J2634">
        <v>1.08</v>
      </c>
      <c r="K2634">
        <v>359</v>
      </c>
      <c r="L2634" s="2">
        <v>45649</v>
      </c>
      <c r="O2634" t="str">
        <f>IF(ecommerce_10000[[#This Row],[Platform]]="Souq","sq",ecommerce_10000[[#This Row],[Platform]])</f>
        <v>sq</v>
      </c>
      <c r="P2634" t="str">
        <f>IF(E2634="Souq","sq",IF(E2634="Jumia","Jum",E2634))</f>
        <v>sq</v>
      </c>
      <c r="Q2634">
        <f>VLOOKUP(ecommerce_10000[[#This Row],[City]],F:I,4,FALSE)</f>
        <v>3665.44</v>
      </c>
      <c r="R2634" s="1">
        <f>SUMIF(C:C,ecommerce_10000[[#This Row],[Category]],I:I)</f>
        <v>31420413.200000018</v>
      </c>
      <c r="S2634" s="1">
        <f>SUMIFS(I:I,C:C,C2634)</f>
        <v>31420413.200000018</v>
      </c>
      <c r="T2634" s="1" t="str">
        <f>INDEX(F:F,MATCH(ecommerce_10000[[#This Row],[TotalAmount]],I:I,0))</f>
        <v>Dubai</v>
      </c>
    </row>
    <row r="2635" spans="1:20" x14ac:dyDescent="0.3">
      <c r="A2635" s="1" t="s">
        <v>2679</v>
      </c>
      <c r="B2635" s="1" t="s">
        <v>53</v>
      </c>
      <c r="C2635" s="1" t="s">
        <v>31</v>
      </c>
      <c r="D2635" s="1" t="s">
        <v>54</v>
      </c>
      <c r="E2635" s="1" t="s">
        <v>47</v>
      </c>
      <c r="F2635" s="1" t="s">
        <v>62</v>
      </c>
      <c r="G2635">
        <v>3071.01</v>
      </c>
      <c r="H2635">
        <v>2</v>
      </c>
      <c r="I2635">
        <v>6142.02</v>
      </c>
      <c r="J2635">
        <v>2.41</v>
      </c>
      <c r="K2635">
        <v>4985</v>
      </c>
      <c r="L2635" s="2">
        <v>45603</v>
      </c>
      <c r="O2635" t="str">
        <f>IF(ecommerce_10000[[#This Row],[Platform]]="Souq","sq",ecommerce_10000[[#This Row],[Platform]])</f>
        <v>Amazon</v>
      </c>
      <c r="P2635" t="str">
        <f>IF(E2635="Souq","sq",IF(E2635="Jumia","Jum",E2635))</f>
        <v>Amazon</v>
      </c>
      <c r="Q2635">
        <f>VLOOKUP(ecommerce_10000[[#This Row],[City]],F:I,4,FALSE)</f>
        <v>27872.98</v>
      </c>
      <c r="R2635" s="1">
        <f>SUMIF(C:C,ecommerce_10000[[#This Row],[Category]],I:I)</f>
        <v>57542997.559999913</v>
      </c>
      <c r="S2635" s="1">
        <f>SUMIFS(I:I,C:C,C2635)</f>
        <v>57542997.559999913</v>
      </c>
      <c r="T2635" s="1" t="str">
        <f>INDEX(F:F,MATCH(ecommerce_10000[[#This Row],[TotalAmount]],I:I,0))</f>
        <v>Giza</v>
      </c>
    </row>
    <row r="2636" spans="1:20" x14ac:dyDescent="0.3">
      <c r="A2636" s="1" t="s">
        <v>2680</v>
      </c>
      <c r="B2636" s="1" t="s">
        <v>19</v>
      </c>
      <c r="C2636" s="1" t="s">
        <v>20</v>
      </c>
      <c r="D2636" s="1" t="s">
        <v>21</v>
      </c>
      <c r="E2636" s="1" t="s">
        <v>22</v>
      </c>
      <c r="F2636" s="1" t="s">
        <v>40</v>
      </c>
      <c r="G2636">
        <v>18368.03</v>
      </c>
      <c r="H2636">
        <v>3</v>
      </c>
      <c r="I2636">
        <v>55104.09</v>
      </c>
      <c r="J2636">
        <v>2.6</v>
      </c>
      <c r="K2636">
        <v>3534</v>
      </c>
      <c r="L2636" s="2">
        <v>45403</v>
      </c>
      <c r="O2636" t="str">
        <f>IF(ecommerce_10000[[#This Row],[Platform]]="Souq","sq",ecommerce_10000[[#This Row],[Platform]])</f>
        <v>Jumia</v>
      </c>
      <c r="P2636" t="str">
        <f>IF(E2636="Souq","sq",IF(E2636="Jumia","Jum",E2636))</f>
        <v>Jum</v>
      </c>
      <c r="Q2636">
        <f>VLOOKUP(ecommerce_10000[[#This Row],[City]],F:I,4,FALSE)</f>
        <v>99349.3</v>
      </c>
      <c r="R2636" s="1">
        <f>SUMIF(C:C,ecommerce_10000[[#This Row],[Category]],I:I)</f>
        <v>91504159.730000004</v>
      </c>
      <c r="S2636" s="1">
        <f>SUMIFS(I:I,C:C,C2636)</f>
        <v>91504159.730000004</v>
      </c>
      <c r="T2636" s="1" t="str">
        <f>INDEX(F:F,MATCH(ecommerce_10000[[#This Row],[TotalAmount]],I:I,0))</f>
        <v>Riyadh</v>
      </c>
    </row>
    <row r="2637" spans="1:20" x14ac:dyDescent="0.3">
      <c r="A2637" s="1" t="s">
        <v>2681</v>
      </c>
      <c r="B2637" s="1" t="s">
        <v>49</v>
      </c>
      <c r="C2637" s="1" t="s">
        <v>14</v>
      </c>
      <c r="D2637" s="1" t="s">
        <v>50</v>
      </c>
      <c r="E2637" s="1" t="s">
        <v>22</v>
      </c>
      <c r="F2637" s="1" t="s">
        <v>17</v>
      </c>
      <c r="G2637">
        <v>19072.48</v>
      </c>
      <c r="H2637">
        <v>4</v>
      </c>
      <c r="I2637">
        <v>76289.919999999998</v>
      </c>
      <c r="J2637">
        <v>1.24</v>
      </c>
      <c r="K2637">
        <v>555</v>
      </c>
      <c r="L2637" s="2">
        <v>45648</v>
      </c>
      <c r="O2637" t="str">
        <f>IF(ecommerce_10000[[#This Row],[Platform]]="Souq","sq",ecommerce_10000[[#This Row],[Platform]])</f>
        <v>Jumia</v>
      </c>
      <c r="P2637" t="str">
        <f>IF(E2637="Souq","sq",IF(E2637="Jumia","Jum",E2637))</f>
        <v>Jum</v>
      </c>
      <c r="Q2637">
        <f>VLOOKUP(ecommerce_10000[[#This Row],[City]],F:I,4,FALSE)</f>
        <v>16284.02</v>
      </c>
      <c r="R2637" s="1">
        <f>SUMIF(C:C,ecommerce_10000[[#This Row],[Category]],I:I)</f>
        <v>92327183.770000085</v>
      </c>
      <c r="S2637" s="1">
        <f>SUMIFS(I:I,C:C,C2637)</f>
        <v>92327183.770000085</v>
      </c>
      <c r="T2637" s="1" t="str">
        <f>INDEX(F:F,MATCH(ecommerce_10000[[#This Row],[TotalAmount]],I:I,0))</f>
        <v>Cairo</v>
      </c>
    </row>
    <row r="2638" spans="1:20" x14ac:dyDescent="0.3">
      <c r="A2638" s="1" t="s">
        <v>2682</v>
      </c>
      <c r="B2638" s="1" t="s">
        <v>35</v>
      </c>
      <c r="C2638" s="1" t="s">
        <v>14</v>
      </c>
      <c r="D2638" s="1" t="s">
        <v>36</v>
      </c>
      <c r="E2638" s="1" t="s">
        <v>22</v>
      </c>
      <c r="F2638" s="1" t="s">
        <v>23</v>
      </c>
      <c r="G2638">
        <v>4476.79</v>
      </c>
      <c r="H2638">
        <v>1</v>
      </c>
      <c r="I2638">
        <v>4476.79</v>
      </c>
      <c r="J2638">
        <v>2.57</v>
      </c>
      <c r="K2638">
        <v>1414</v>
      </c>
      <c r="L2638" s="2">
        <v>45453</v>
      </c>
      <c r="O2638" t="str">
        <f>IF(ecommerce_10000[[#This Row],[Platform]]="Souq","sq",ecommerce_10000[[#This Row],[Platform]])</f>
        <v>Jumia</v>
      </c>
      <c r="P2638" t="str">
        <f>IF(E2638="Souq","sq",IF(E2638="Jumia","Jum",E2638))</f>
        <v>Jum</v>
      </c>
      <c r="Q2638">
        <f>VLOOKUP(ecommerce_10000[[#This Row],[City]],F:I,4,FALSE)</f>
        <v>13290.4</v>
      </c>
      <c r="R2638" s="1">
        <f>SUMIF(C:C,ecommerce_10000[[#This Row],[Category]],I:I)</f>
        <v>92327183.770000085</v>
      </c>
      <c r="S2638" s="1">
        <f>SUMIFS(I:I,C:C,C2638)</f>
        <v>92327183.770000085</v>
      </c>
      <c r="T2638" s="1" t="str">
        <f>INDEX(F:F,MATCH(ecommerce_10000[[#This Row],[TotalAmount]],I:I,0))</f>
        <v>Alexandria</v>
      </c>
    </row>
    <row r="2639" spans="1:20" x14ac:dyDescent="0.3">
      <c r="A2639" s="1" t="s">
        <v>2683</v>
      </c>
      <c r="B2639" s="1" t="s">
        <v>19</v>
      </c>
      <c r="C2639" s="1" t="s">
        <v>20</v>
      </c>
      <c r="D2639" s="1" t="s">
        <v>21</v>
      </c>
      <c r="E2639" s="1" t="s">
        <v>22</v>
      </c>
      <c r="F2639" s="1" t="s">
        <v>28</v>
      </c>
      <c r="G2639">
        <v>19742.150000000001</v>
      </c>
      <c r="H2639">
        <v>5</v>
      </c>
      <c r="I2639">
        <v>98710.75</v>
      </c>
      <c r="J2639">
        <v>4.84</v>
      </c>
      <c r="K2639">
        <v>1521</v>
      </c>
      <c r="L2639" s="2">
        <v>45553</v>
      </c>
      <c r="O2639" t="str">
        <f>IF(ecommerce_10000[[#This Row],[Platform]]="Souq","sq",ecommerce_10000[[#This Row],[Platform]])</f>
        <v>Jumia</v>
      </c>
      <c r="P2639" t="str">
        <f>IF(E2639="Souq","sq",IF(E2639="Jumia","Jum",E2639))</f>
        <v>Jum</v>
      </c>
      <c r="Q2639">
        <f>VLOOKUP(ecommerce_10000[[#This Row],[City]],F:I,4,FALSE)</f>
        <v>26648.76</v>
      </c>
      <c r="R2639" s="1">
        <f>SUMIF(C:C,ecommerce_10000[[#This Row],[Category]],I:I)</f>
        <v>91504159.730000004</v>
      </c>
      <c r="S2639" s="1">
        <f>SUMIFS(I:I,C:C,C2639)</f>
        <v>91504159.730000004</v>
      </c>
      <c r="T2639" s="1" t="str">
        <f>INDEX(F:F,MATCH(ecommerce_10000[[#This Row],[TotalAmount]],I:I,0))</f>
        <v>Casablanca</v>
      </c>
    </row>
    <row r="2640" spans="1:20" x14ac:dyDescent="0.3">
      <c r="A2640" s="1" t="s">
        <v>2684</v>
      </c>
      <c r="B2640" s="1" t="s">
        <v>65</v>
      </c>
      <c r="C2640" s="1" t="s">
        <v>20</v>
      </c>
      <c r="D2640" s="1" t="s">
        <v>66</v>
      </c>
      <c r="E2640" s="1" t="s">
        <v>47</v>
      </c>
      <c r="F2640" s="1" t="s">
        <v>62</v>
      </c>
      <c r="G2640">
        <v>2693.03</v>
      </c>
      <c r="H2640">
        <v>1</v>
      </c>
      <c r="I2640">
        <v>2693.03</v>
      </c>
      <c r="J2640">
        <v>3.79</v>
      </c>
      <c r="K2640">
        <v>1603</v>
      </c>
      <c r="L2640" s="2">
        <v>45393</v>
      </c>
      <c r="O2640" t="str">
        <f>IF(ecommerce_10000[[#This Row],[Platform]]="Souq","sq",ecommerce_10000[[#This Row],[Platform]])</f>
        <v>Amazon</v>
      </c>
      <c r="P2640" t="str">
        <f>IF(E2640="Souq","sq",IF(E2640="Jumia","Jum",E2640))</f>
        <v>Amazon</v>
      </c>
      <c r="Q2640">
        <f>VLOOKUP(ecommerce_10000[[#This Row],[City]],F:I,4,FALSE)</f>
        <v>27872.98</v>
      </c>
      <c r="R2640" s="1">
        <f>SUMIF(C:C,ecommerce_10000[[#This Row],[Category]],I:I)</f>
        <v>91504159.730000004</v>
      </c>
      <c r="S2640" s="1">
        <f>SUMIFS(I:I,C:C,C2640)</f>
        <v>91504159.730000004</v>
      </c>
      <c r="T2640" s="1" t="str">
        <f>INDEX(F:F,MATCH(ecommerce_10000[[#This Row],[TotalAmount]],I:I,0))</f>
        <v>Giza</v>
      </c>
    </row>
    <row r="2641" spans="1:20" x14ac:dyDescent="0.3">
      <c r="A2641" s="1" t="s">
        <v>2685</v>
      </c>
      <c r="B2641" s="1" t="s">
        <v>13</v>
      </c>
      <c r="C2641" s="1" t="s">
        <v>14</v>
      </c>
      <c r="D2641" s="1" t="s">
        <v>15</v>
      </c>
      <c r="E2641" s="1" t="s">
        <v>22</v>
      </c>
      <c r="F2641" s="1" t="s">
        <v>28</v>
      </c>
      <c r="G2641">
        <v>2866.73</v>
      </c>
      <c r="H2641">
        <v>5</v>
      </c>
      <c r="I2641">
        <v>14333.65</v>
      </c>
      <c r="J2641">
        <v>4.8099999999999996</v>
      </c>
      <c r="K2641">
        <v>2239</v>
      </c>
      <c r="L2641" s="2">
        <v>45307</v>
      </c>
      <c r="O2641" t="str">
        <f>IF(ecommerce_10000[[#This Row],[Platform]]="Souq","sq",ecommerce_10000[[#This Row],[Platform]])</f>
        <v>Jumia</v>
      </c>
      <c r="P2641" t="str">
        <f>IF(E2641="Souq","sq",IF(E2641="Jumia","Jum",E2641))</f>
        <v>Jum</v>
      </c>
      <c r="Q2641">
        <f>VLOOKUP(ecommerce_10000[[#This Row],[City]],F:I,4,FALSE)</f>
        <v>26648.76</v>
      </c>
      <c r="R2641" s="1">
        <f>SUMIF(C:C,ecommerce_10000[[#This Row],[Category]],I:I)</f>
        <v>92327183.770000085</v>
      </c>
      <c r="S2641" s="1">
        <f>SUMIFS(I:I,C:C,C2641)</f>
        <v>92327183.770000085</v>
      </c>
      <c r="T2641" s="1" t="str">
        <f>INDEX(F:F,MATCH(ecommerce_10000[[#This Row],[TotalAmount]],I:I,0))</f>
        <v>Casablanca</v>
      </c>
    </row>
    <row r="2642" spans="1:20" x14ac:dyDescent="0.3">
      <c r="A2642" s="1" t="s">
        <v>2686</v>
      </c>
      <c r="B2642" s="1" t="s">
        <v>65</v>
      </c>
      <c r="C2642" s="1" t="s">
        <v>20</v>
      </c>
      <c r="D2642" s="1" t="s">
        <v>66</v>
      </c>
      <c r="E2642" s="1" t="s">
        <v>22</v>
      </c>
      <c r="F2642" s="1" t="s">
        <v>33</v>
      </c>
      <c r="G2642">
        <v>5044.6499999999996</v>
      </c>
      <c r="H2642">
        <v>3</v>
      </c>
      <c r="I2642">
        <v>15133.95</v>
      </c>
      <c r="J2642">
        <v>3.69</v>
      </c>
      <c r="K2642">
        <v>2397</v>
      </c>
      <c r="L2642" s="2">
        <v>45345</v>
      </c>
      <c r="O2642" t="str">
        <f>IF(ecommerce_10000[[#This Row],[Platform]]="Souq","sq",ecommerce_10000[[#This Row],[Platform]])</f>
        <v>Jumia</v>
      </c>
      <c r="P2642" t="str">
        <f>IF(E2642="Souq","sq",IF(E2642="Jumia","Jum",E2642))</f>
        <v>Jum</v>
      </c>
      <c r="Q2642">
        <f>VLOOKUP(ecommerce_10000[[#This Row],[City]],F:I,4,FALSE)</f>
        <v>3665.44</v>
      </c>
      <c r="R2642" s="1">
        <f>SUMIF(C:C,ecommerce_10000[[#This Row],[Category]],I:I)</f>
        <v>91504159.730000004</v>
      </c>
      <c r="S2642" s="1">
        <f>SUMIFS(I:I,C:C,C2642)</f>
        <v>91504159.730000004</v>
      </c>
      <c r="T2642" s="1" t="str">
        <f>INDEX(F:F,MATCH(ecommerce_10000[[#This Row],[TotalAmount]],I:I,0))</f>
        <v>Dubai</v>
      </c>
    </row>
    <row r="2643" spans="1:20" x14ac:dyDescent="0.3">
      <c r="A2643" s="1" t="s">
        <v>2687</v>
      </c>
      <c r="B2643" s="1" t="s">
        <v>53</v>
      </c>
      <c r="C2643" s="1" t="s">
        <v>31</v>
      </c>
      <c r="D2643" s="1" t="s">
        <v>54</v>
      </c>
      <c r="E2643" s="1" t="s">
        <v>22</v>
      </c>
      <c r="F2643" s="1" t="s">
        <v>40</v>
      </c>
      <c r="G2643">
        <v>10264.459999999999</v>
      </c>
      <c r="H2643">
        <v>3</v>
      </c>
      <c r="I2643">
        <v>30793.38</v>
      </c>
      <c r="J2643">
        <v>4.2699999999999996</v>
      </c>
      <c r="K2643">
        <v>756</v>
      </c>
      <c r="L2643" s="2">
        <v>45481</v>
      </c>
      <c r="O2643" t="str">
        <f>IF(ecommerce_10000[[#This Row],[Platform]]="Souq","sq",ecommerce_10000[[#This Row],[Platform]])</f>
        <v>Jumia</v>
      </c>
      <c r="P2643" t="str">
        <f>IF(E2643="Souq","sq",IF(E2643="Jumia","Jum",E2643))</f>
        <v>Jum</v>
      </c>
      <c r="Q2643">
        <f>VLOOKUP(ecommerce_10000[[#This Row],[City]],F:I,4,FALSE)</f>
        <v>99349.3</v>
      </c>
      <c r="R2643" s="1">
        <f>SUMIF(C:C,ecommerce_10000[[#This Row],[Category]],I:I)</f>
        <v>57542997.559999913</v>
      </c>
      <c r="S2643" s="1">
        <f>SUMIFS(I:I,C:C,C2643)</f>
        <v>57542997.559999913</v>
      </c>
      <c r="T2643" s="1" t="str">
        <f>INDEX(F:F,MATCH(ecommerce_10000[[#This Row],[TotalAmount]],I:I,0))</f>
        <v>Riyadh</v>
      </c>
    </row>
    <row r="2644" spans="1:20" x14ac:dyDescent="0.3">
      <c r="A2644" s="1" t="s">
        <v>2688</v>
      </c>
      <c r="B2644" s="1" t="s">
        <v>19</v>
      </c>
      <c r="C2644" s="1" t="s">
        <v>20</v>
      </c>
      <c r="D2644" s="1" t="s">
        <v>21</v>
      </c>
      <c r="E2644" s="1" t="s">
        <v>22</v>
      </c>
      <c r="F2644" s="1" t="s">
        <v>40</v>
      </c>
      <c r="G2644">
        <v>8777.4</v>
      </c>
      <c r="H2644">
        <v>2</v>
      </c>
      <c r="I2644">
        <v>17554.8</v>
      </c>
      <c r="J2644">
        <v>4.09</v>
      </c>
      <c r="K2644">
        <v>3225</v>
      </c>
      <c r="L2644" s="2">
        <v>45420</v>
      </c>
      <c r="O2644" t="str">
        <f>IF(ecommerce_10000[[#This Row],[Platform]]="Souq","sq",ecommerce_10000[[#This Row],[Platform]])</f>
        <v>Jumia</v>
      </c>
      <c r="P2644" t="str">
        <f>IF(E2644="Souq","sq",IF(E2644="Jumia","Jum",E2644))</f>
        <v>Jum</v>
      </c>
      <c r="Q2644">
        <f>VLOOKUP(ecommerce_10000[[#This Row],[City]],F:I,4,FALSE)</f>
        <v>99349.3</v>
      </c>
      <c r="R2644" s="1">
        <f>SUMIF(C:C,ecommerce_10000[[#This Row],[Category]],I:I)</f>
        <v>91504159.730000004</v>
      </c>
      <c r="S2644" s="1">
        <f>SUMIFS(I:I,C:C,C2644)</f>
        <v>91504159.730000004</v>
      </c>
      <c r="T2644" s="1" t="str">
        <f>INDEX(F:F,MATCH(ecommerce_10000[[#This Row],[TotalAmount]],I:I,0))</f>
        <v>Riyadh</v>
      </c>
    </row>
    <row r="2645" spans="1:20" x14ac:dyDescent="0.3">
      <c r="A2645" s="1" t="s">
        <v>2689</v>
      </c>
      <c r="B2645" s="1" t="s">
        <v>13</v>
      </c>
      <c r="C2645" s="1" t="s">
        <v>14</v>
      </c>
      <c r="D2645" s="1" t="s">
        <v>15</v>
      </c>
      <c r="E2645" s="1" t="s">
        <v>47</v>
      </c>
      <c r="F2645" s="1" t="s">
        <v>62</v>
      </c>
      <c r="G2645">
        <v>8088.57</v>
      </c>
      <c r="H2645">
        <v>4</v>
      </c>
      <c r="I2645">
        <v>32354.28</v>
      </c>
      <c r="J2645">
        <v>3.41</v>
      </c>
      <c r="K2645">
        <v>4892</v>
      </c>
      <c r="L2645" s="2">
        <v>45450</v>
      </c>
      <c r="O2645" t="str">
        <f>IF(ecommerce_10000[[#This Row],[Platform]]="Souq","sq",ecommerce_10000[[#This Row],[Platform]])</f>
        <v>Amazon</v>
      </c>
      <c r="P2645" t="str">
        <f>IF(E2645="Souq","sq",IF(E2645="Jumia","Jum",E2645))</f>
        <v>Amazon</v>
      </c>
      <c r="Q2645">
        <f>VLOOKUP(ecommerce_10000[[#This Row],[City]],F:I,4,FALSE)</f>
        <v>27872.98</v>
      </c>
      <c r="R2645" s="1">
        <f>SUMIF(C:C,ecommerce_10000[[#This Row],[Category]],I:I)</f>
        <v>92327183.770000085</v>
      </c>
      <c r="S2645" s="1">
        <f>SUMIFS(I:I,C:C,C2645)</f>
        <v>92327183.770000085</v>
      </c>
      <c r="T2645" s="1" t="str">
        <f>INDEX(F:F,MATCH(ecommerce_10000[[#This Row],[TotalAmount]],I:I,0))</f>
        <v>Giza</v>
      </c>
    </row>
    <row r="2646" spans="1:20" x14ac:dyDescent="0.3">
      <c r="A2646" s="1" t="s">
        <v>2690</v>
      </c>
      <c r="B2646" s="1" t="s">
        <v>65</v>
      </c>
      <c r="C2646" s="1" t="s">
        <v>20</v>
      </c>
      <c r="D2646" s="1" t="s">
        <v>66</v>
      </c>
      <c r="E2646" s="1" t="s">
        <v>16</v>
      </c>
      <c r="F2646" s="1" t="s">
        <v>62</v>
      </c>
      <c r="G2646">
        <v>13512.49</v>
      </c>
      <c r="H2646">
        <v>1</v>
      </c>
      <c r="I2646">
        <v>13512.49</v>
      </c>
      <c r="J2646">
        <v>2.2799999999999998</v>
      </c>
      <c r="K2646">
        <v>2554</v>
      </c>
      <c r="L2646" s="2">
        <v>45562</v>
      </c>
      <c r="O2646" t="str">
        <f>IF(ecommerce_10000[[#This Row],[Platform]]="Souq","sq",ecommerce_10000[[#This Row],[Platform]])</f>
        <v>sq</v>
      </c>
      <c r="P2646" t="str">
        <f>IF(E2646="Souq","sq",IF(E2646="Jumia","Jum",E2646))</f>
        <v>sq</v>
      </c>
      <c r="Q2646">
        <f>VLOOKUP(ecommerce_10000[[#This Row],[City]],F:I,4,FALSE)</f>
        <v>27872.98</v>
      </c>
      <c r="R2646" s="1">
        <f>SUMIF(C:C,ecommerce_10000[[#This Row],[Category]],I:I)</f>
        <v>91504159.730000004</v>
      </c>
      <c r="S2646" s="1">
        <f>SUMIFS(I:I,C:C,C2646)</f>
        <v>91504159.730000004</v>
      </c>
      <c r="T2646" s="1" t="str">
        <f>INDEX(F:F,MATCH(ecommerce_10000[[#This Row],[TotalAmount]],I:I,0))</f>
        <v>Giza</v>
      </c>
    </row>
    <row r="2647" spans="1:20" x14ac:dyDescent="0.3">
      <c r="A2647" s="1" t="s">
        <v>2691</v>
      </c>
      <c r="B2647" s="1" t="s">
        <v>65</v>
      </c>
      <c r="C2647" s="1" t="s">
        <v>20</v>
      </c>
      <c r="D2647" s="1" t="s">
        <v>66</v>
      </c>
      <c r="E2647" s="1" t="s">
        <v>22</v>
      </c>
      <c r="F2647" s="1" t="s">
        <v>62</v>
      </c>
      <c r="G2647">
        <v>9795.8700000000008</v>
      </c>
      <c r="H2647">
        <v>1</v>
      </c>
      <c r="I2647">
        <v>9795.8700000000008</v>
      </c>
      <c r="J2647">
        <v>1.72</v>
      </c>
      <c r="K2647">
        <v>1994</v>
      </c>
      <c r="L2647" s="2">
        <v>45305</v>
      </c>
      <c r="O2647" t="str">
        <f>IF(ecommerce_10000[[#This Row],[Platform]]="Souq","sq",ecommerce_10000[[#This Row],[Platform]])</f>
        <v>Jumia</v>
      </c>
      <c r="P2647" t="str">
        <f>IF(E2647="Souq","sq",IF(E2647="Jumia","Jum",E2647))</f>
        <v>Jum</v>
      </c>
      <c r="Q2647">
        <f>VLOOKUP(ecommerce_10000[[#This Row],[City]],F:I,4,FALSE)</f>
        <v>27872.98</v>
      </c>
      <c r="R2647" s="1">
        <f>SUMIF(C:C,ecommerce_10000[[#This Row],[Category]],I:I)</f>
        <v>91504159.730000004</v>
      </c>
      <c r="S2647" s="1">
        <f>SUMIFS(I:I,C:C,C2647)</f>
        <v>91504159.730000004</v>
      </c>
      <c r="T2647" s="1" t="str">
        <f>INDEX(F:F,MATCH(ecommerce_10000[[#This Row],[TotalAmount]],I:I,0))</f>
        <v>Giza</v>
      </c>
    </row>
    <row r="2648" spans="1:20" x14ac:dyDescent="0.3">
      <c r="A2648" s="1" t="s">
        <v>2692</v>
      </c>
      <c r="B2648" s="1" t="s">
        <v>65</v>
      </c>
      <c r="C2648" s="1" t="s">
        <v>20</v>
      </c>
      <c r="D2648" s="1" t="s">
        <v>66</v>
      </c>
      <c r="E2648" s="1" t="s">
        <v>22</v>
      </c>
      <c r="F2648" s="1" t="s">
        <v>28</v>
      </c>
      <c r="G2648">
        <v>19714.87</v>
      </c>
      <c r="H2648">
        <v>4</v>
      </c>
      <c r="I2648">
        <v>78859.48</v>
      </c>
      <c r="J2648">
        <v>3.76</v>
      </c>
      <c r="K2648">
        <v>2049</v>
      </c>
      <c r="L2648" s="2">
        <v>45476</v>
      </c>
      <c r="O2648" t="str">
        <f>IF(ecommerce_10000[[#This Row],[Platform]]="Souq","sq",ecommerce_10000[[#This Row],[Platform]])</f>
        <v>Jumia</v>
      </c>
      <c r="P2648" t="str">
        <f>IF(E2648="Souq","sq",IF(E2648="Jumia","Jum",E2648))</f>
        <v>Jum</v>
      </c>
      <c r="Q2648">
        <f>VLOOKUP(ecommerce_10000[[#This Row],[City]],F:I,4,FALSE)</f>
        <v>26648.76</v>
      </c>
      <c r="R2648" s="1">
        <f>SUMIF(C:C,ecommerce_10000[[#This Row],[Category]],I:I)</f>
        <v>91504159.730000004</v>
      </c>
      <c r="S2648" s="1">
        <f>SUMIFS(I:I,C:C,C2648)</f>
        <v>91504159.730000004</v>
      </c>
      <c r="T2648" s="1" t="str">
        <f>INDEX(F:F,MATCH(ecommerce_10000[[#This Row],[TotalAmount]],I:I,0))</f>
        <v>Casablanca</v>
      </c>
    </row>
    <row r="2649" spans="1:20" x14ac:dyDescent="0.3">
      <c r="A2649" s="1" t="s">
        <v>2693</v>
      </c>
      <c r="B2649" s="1" t="s">
        <v>13</v>
      </c>
      <c r="C2649" s="1" t="s">
        <v>14</v>
      </c>
      <c r="D2649" s="1" t="s">
        <v>15</v>
      </c>
      <c r="E2649" s="1" t="s">
        <v>22</v>
      </c>
      <c r="F2649" s="1" t="s">
        <v>28</v>
      </c>
      <c r="G2649">
        <v>4418.87</v>
      </c>
      <c r="H2649">
        <v>1</v>
      </c>
      <c r="I2649">
        <v>4418.87</v>
      </c>
      <c r="J2649">
        <v>4.63</v>
      </c>
      <c r="K2649">
        <v>1090</v>
      </c>
      <c r="L2649" s="2">
        <v>45639</v>
      </c>
      <c r="O2649" t="str">
        <f>IF(ecommerce_10000[[#This Row],[Platform]]="Souq","sq",ecommerce_10000[[#This Row],[Platform]])</f>
        <v>Jumia</v>
      </c>
      <c r="P2649" t="str">
        <f>IF(E2649="Souq","sq",IF(E2649="Jumia","Jum",E2649))</f>
        <v>Jum</v>
      </c>
      <c r="Q2649">
        <f>VLOOKUP(ecommerce_10000[[#This Row],[City]],F:I,4,FALSE)</f>
        <v>26648.76</v>
      </c>
      <c r="R2649" s="1">
        <f>SUMIF(C:C,ecommerce_10000[[#This Row],[Category]],I:I)</f>
        <v>92327183.770000085</v>
      </c>
      <c r="S2649" s="1">
        <f>SUMIFS(I:I,C:C,C2649)</f>
        <v>92327183.770000085</v>
      </c>
      <c r="T2649" s="1" t="str">
        <f>INDEX(F:F,MATCH(ecommerce_10000[[#This Row],[TotalAmount]],I:I,0))</f>
        <v>Casablanca</v>
      </c>
    </row>
    <row r="2650" spans="1:20" x14ac:dyDescent="0.3">
      <c r="A2650" s="1" t="s">
        <v>2694</v>
      </c>
      <c r="B2650" s="1" t="s">
        <v>49</v>
      </c>
      <c r="C2650" s="1" t="s">
        <v>14</v>
      </c>
      <c r="D2650" s="1" t="s">
        <v>50</v>
      </c>
      <c r="E2650" s="1" t="s">
        <v>22</v>
      </c>
      <c r="F2650" s="1" t="s">
        <v>23</v>
      </c>
      <c r="G2650">
        <v>9935.68</v>
      </c>
      <c r="H2650">
        <v>3</v>
      </c>
      <c r="I2650">
        <v>29807.040000000001</v>
      </c>
      <c r="J2650">
        <v>2.2000000000000002</v>
      </c>
      <c r="K2650">
        <v>4634</v>
      </c>
      <c r="L2650" s="2">
        <v>45383</v>
      </c>
      <c r="O2650" t="str">
        <f>IF(ecommerce_10000[[#This Row],[Platform]]="Souq","sq",ecommerce_10000[[#This Row],[Platform]])</f>
        <v>Jumia</v>
      </c>
      <c r="P2650" t="str">
        <f>IF(E2650="Souq","sq",IF(E2650="Jumia","Jum",E2650))</f>
        <v>Jum</v>
      </c>
      <c r="Q2650">
        <f>VLOOKUP(ecommerce_10000[[#This Row],[City]],F:I,4,FALSE)</f>
        <v>13290.4</v>
      </c>
      <c r="R2650" s="1">
        <f>SUMIF(C:C,ecommerce_10000[[#This Row],[Category]],I:I)</f>
        <v>92327183.770000085</v>
      </c>
      <c r="S2650" s="1">
        <f>SUMIFS(I:I,C:C,C2650)</f>
        <v>92327183.770000085</v>
      </c>
      <c r="T2650" s="1" t="str">
        <f>INDEX(F:F,MATCH(ecommerce_10000[[#This Row],[TotalAmount]],I:I,0))</f>
        <v>Alexandria</v>
      </c>
    </row>
    <row r="2651" spans="1:20" x14ac:dyDescent="0.3">
      <c r="A2651" s="1" t="s">
        <v>2695</v>
      </c>
      <c r="B2651" s="1" t="s">
        <v>30</v>
      </c>
      <c r="C2651" s="1" t="s">
        <v>31</v>
      </c>
      <c r="D2651" s="1" t="s">
        <v>32</v>
      </c>
      <c r="E2651" s="1" t="s">
        <v>22</v>
      </c>
      <c r="F2651" s="1" t="s">
        <v>40</v>
      </c>
      <c r="G2651">
        <v>12763.57</v>
      </c>
      <c r="H2651">
        <v>4</v>
      </c>
      <c r="I2651">
        <v>51054.28</v>
      </c>
      <c r="J2651">
        <v>3.16</v>
      </c>
      <c r="K2651">
        <v>4370</v>
      </c>
      <c r="L2651" s="2">
        <v>45342</v>
      </c>
      <c r="O2651" t="str">
        <f>IF(ecommerce_10000[[#This Row],[Platform]]="Souq","sq",ecommerce_10000[[#This Row],[Platform]])</f>
        <v>Jumia</v>
      </c>
      <c r="P2651" t="str">
        <f>IF(E2651="Souq","sq",IF(E2651="Jumia","Jum",E2651))</f>
        <v>Jum</v>
      </c>
      <c r="Q2651">
        <f>VLOOKUP(ecommerce_10000[[#This Row],[City]],F:I,4,FALSE)</f>
        <v>99349.3</v>
      </c>
      <c r="R2651" s="1">
        <f>SUMIF(C:C,ecommerce_10000[[#This Row],[Category]],I:I)</f>
        <v>57542997.559999913</v>
      </c>
      <c r="S2651" s="1">
        <f>SUMIFS(I:I,C:C,C2651)</f>
        <v>57542997.559999913</v>
      </c>
      <c r="T2651" s="1" t="str">
        <f>INDEX(F:F,MATCH(ecommerce_10000[[#This Row],[TotalAmount]],I:I,0))</f>
        <v>Riyadh</v>
      </c>
    </row>
    <row r="2652" spans="1:20" x14ac:dyDescent="0.3">
      <c r="A2652" s="1" t="s">
        <v>2696</v>
      </c>
      <c r="B2652" s="1" t="s">
        <v>65</v>
      </c>
      <c r="C2652" s="1" t="s">
        <v>20</v>
      </c>
      <c r="D2652" s="1" t="s">
        <v>66</v>
      </c>
      <c r="E2652" s="1" t="s">
        <v>47</v>
      </c>
      <c r="F2652" s="1" t="s">
        <v>17</v>
      </c>
      <c r="G2652">
        <v>971.17</v>
      </c>
      <c r="H2652">
        <v>4</v>
      </c>
      <c r="I2652">
        <v>3884.68</v>
      </c>
      <c r="J2652">
        <v>2.44</v>
      </c>
      <c r="K2652">
        <v>4765</v>
      </c>
      <c r="L2652" s="2">
        <v>45393</v>
      </c>
      <c r="O2652" t="str">
        <f>IF(ecommerce_10000[[#This Row],[Platform]]="Souq","sq",ecommerce_10000[[#This Row],[Platform]])</f>
        <v>Amazon</v>
      </c>
      <c r="P2652" t="str">
        <f>IF(E2652="Souq","sq",IF(E2652="Jumia","Jum",E2652))</f>
        <v>Amazon</v>
      </c>
      <c r="Q2652">
        <f>VLOOKUP(ecommerce_10000[[#This Row],[City]],F:I,4,FALSE)</f>
        <v>16284.02</v>
      </c>
      <c r="R2652" s="1">
        <f>SUMIF(C:C,ecommerce_10000[[#This Row],[Category]],I:I)</f>
        <v>91504159.730000004</v>
      </c>
      <c r="S2652" s="1">
        <f>SUMIFS(I:I,C:C,C2652)</f>
        <v>91504159.730000004</v>
      </c>
      <c r="T2652" s="1" t="str">
        <f>INDEX(F:F,MATCH(ecommerce_10000[[#This Row],[TotalAmount]],I:I,0))</f>
        <v>Cairo</v>
      </c>
    </row>
    <row r="2653" spans="1:20" x14ac:dyDescent="0.3">
      <c r="A2653" s="1" t="s">
        <v>2697</v>
      </c>
      <c r="B2653" s="1" t="s">
        <v>35</v>
      </c>
      <c r="C2653" s="1" t="s">
        <v>14</v>
      </c>
      <c r="D2653" s="1" t="s">
        <v>36</v>
      </c>
      <c r="E2653" s="1" t="s">
        <v>47</v>
      </c>
      <c r="F2653" s="1" t="s">
        <v>23</v>
      </c>
      <c r="G2653">
        <v>10624</v>
      </c>
      <c r="H2653">
        <v>4</v>
      </c>
      <c r="I2653">
        <v>42496</v>
      </c>
      <c r="J2653">
        <v>2.67</v>
      </c>
      <c r="K2653">
        <v>1712</v>
      </c>
      <c r="L2653" s="2">
        <v>45419</v>
      </c>
      <c r="O2653" t="str">
        <f>IF(ecommerce_10000[[#This Row],[Platform]]="Souq","sq",ecommerce_10000[[#This Row],[Platform]])</f>
        <v>Amazon</v>
      </c>
      <c r="P2653" t="str">
        <f>IF(E2653="Souq","sq",IF(E2653="Jumia","Jum",E2653))</f>
        <v>Amazon</v>
      </c>
      <c r="Q2653">
        <f>VLOOKUP(ecommerce_10000[[#This Row],[City]],F:I,4,FALSE)</f>
        <v>13290.4</v>
      </c>
      <c r="R2653" s="1">
        <f>SUMIF(C:C,ecommerce_10000[[#This Row],[Category]],I:I)</f>
        <v>92327183.770000085</v>
      </c>
      <c r="S2653" s="1">
        <f>SUMIFS(I:I,C:C,C2653)</f>
        <v>92327183.770000085</v>
      </c>
      <c r="T2653" s="1" t="str">
        <f>INDEX(F:F,MATCH(ecommerce_10000[[#This Row],[TotalAmount]],I:I,0))</f>
        <v>Alexandria</v>
      </c>
    </row>
    <row r="2654" spans="1:20" x14ac:dyDescent="0.3">
      <c r="A2654" s="1" t="s">
        <v>2698</v>
      </c>
      <c r="B2654" s="1" t="s">
        <v>43</v>
      </c>
      <c r="C2654" s="1" t="s">
        <v>44</v>
      </c>
      <c r="D2654" s="1" t="s">
        <v>45</v>
      </c>
      <c r="E2654" s="1" t="s">
        <v>16</v>
      </c>
      <c r="F2654" s="1" t="s">
        <v>33</v>
      </c>
      <c r="G2654">
        <v>18588.63</v>
      </c>
      <c r="H2654">
        <v>5</v>
      </c>
      <c r="I2654">
        <v>92943.15</v>
      </c>
      <c r="J2654">
        <v>3.35</v>
      </c>
      <c r="K2654">
        <v>1643</v>
      </c>
      <c r="L2654" s="2">
        <v>45323</v>
      </c>
      <c r="O2654" t="str">
        <f>IF(ecommerce_10000[[#This Row],[Platform]]="Souq","sq",ecommerce_10000[[#This Row],[Platform]])</f>
        <v>sq</v>
      </c>
      <c r="P2654" t="str">
        <f>IF(E2654="Souq","sq",IF(E2654="Jumia","Jum",E2654))</f>
        <v>sq</v>
      </c>
      <c r="Q2654">
        <f>VLOOKUP(ecommerce_10000[[#This Row],[City]],F:I,4,FALSE)</f>
        <v>3665.44</v>
      </c>
      <c r="R2654" s="1">
        <f>SUMIF(C:C,ecommerce_10000[[#This Row],[Category]],I:I)</f>
        <v>31420413.200000018</v>
      </c>
      <c r="S2654" s="1">
        <f>SUMIFS(I:I,C:C,C2654)</f>
        <v>31420413.200000018</v>
      </c>
      <c r="T2654" s="1" t="str">
        <f>INDEX(F:F,MATCH(ecommerce_10000[[#This Row],[TotalAmount]],I:I,0))</f>
        <v>Dubai</v>
      </c>
    </row>
    <row r="2655" spans="1:20" x14ac:dyDescent="0.3">
      <c r="A2655" s="1" t="s">
        <v>2699</v>
      </c>
      <c r="B2655" s="1" t="s">
        <v>30</v>
      </c>
      <c r="C2655" s="1" t="s">
        <v>31</v>
      </c>
      <c r="D2655" s="1" t="s">
        <v>32</v>
      </c>
      <c r="E2655" s="1" t="s">
        <v>16</v>
      </c>
      <c r="F2655" s="1" t="s">
        <v>28</v>
      </c>
      <c r="G2655">
        <v>19317.37</v>
      </c>
      <c r="H2655">
        <v>3</v>
      </c>
      <c r="I2655">
        <v>57952.11</v>
      </c>
      <c r="J2655">
        <v>1.64</v>
      </c>
      <c r="K2655">
        <v>4973</v>
      </c>
      <c r="L2655" s="2">
        <v>45555</v>
      </c>
      <c r="O2655" t="str">
        <f>IF(ecommerce_10000[[#This Row],[Platform]]="Souq","sq",ecommerce_10000[[#This Row],[Platform]])</f>
        <v>sq</v>
      </c>
      <c r="P2655" t="str">
        <f>IF(E2655="Souq","sq",IF(E2655="Jumia","Jum",E2655))</f>
        <v>sq</v>
      </c>
      <c r="Q2655">
        <f>VLOOKUP(ecommerce_10000[[#This Row],[City]],F:I,4,FALSE)</f>
        <v>26648.76</v>
      </c>
      <c r="R2655" s="1">
        <f>SUMIF(C:C,ecommerce_10000[[#This Row],[Category]],I:I)</f>
        <v>57542997.559999913</v>
      </c>
      <c r="S2655" s="1">
        <f>SUMIFS(I:I,C:C,C2655)</f>
        <v>57542997.559999913</v>
      </c>
      <c r="T2655" s="1" t="str">
        <f>INDEX(F:F,MATCH(ecommerce_10000[[#This Row],[TotalAmount]],I:I,0))</f>
        <v>Casablanca</v>
      </c>
    </row>
    <row r="2656" spans="1:20" x14ac:dyDescent="0.3">
      <c r="A2656" s="1" t="s">
        <v>2700</v>
      </c>
      <c r="B2656" s="1" t="s">
        <v>43</v>
      </c>
      <c r="C2656" s="1" t="s">
        <v>44</v>
      </c>
      <c r="D2656" s="1" t="s">
        <v>45</v>
      </c>
      <c r="E2656" s="1" t="s">
        <v>16</v>
      </c>
      <c r="F2656" s="1" t="s">
        <v>17</v>
      </c>
      <c r="G2656">
        <v>5003.49</v>
      </c>
      <c r="H2656">
        <v>3</v>
      </c>
      <c r="I2656">
        <v>15010.47</v>
      </c>
      <c r="J2656">
        <v>2.35</v>
      </c>
      <c r="K2656">
        <v>3002</v>
      </c>
      <c r="L2656" s="2">
        <v>45628</v>
      </c>
      <c r="O2656" t="str">
        <f>IF(ecommerce_10000[[#This Row],[Platform]]="Souq","sq",ecommerce_10000[[#This Row],[Platform]])</f>
        <v>sq</v>
      </c>
      <c r="P2656" t="str">
        <f>IF(E2656="Souq","sq",IF(E2656="Jumia","Jum",E2656))</f>
        <v>sq</v>
      </c>
      <c r="Q2656">
        <f>VLOOKUP(ecommerce_10000[[#This Row],[City]],F:I,4,FALSE)</f>
        <v>16284.02</v>
      </c>
      <c r="R2656" s="1">
        <f>SUMIF(C:C,ecommerce_10000[[#This Row],[Category]],I:I)</f>
        <v>31420413.200000018</v>
      </c>
      <c r="S2656" s="1">
        <f>SUMIFS(I:I,C:C,C2656)</f>
        <v>31420413.200000018</v>
      </c>
      <c r="T2656" s="1" t="str">
        <f>INDEX(F:F,MATCH(ecommerce_10000[[#This Row],[TotalAmount]],I:I,0))</f>
        <v>Cairo</v>
      </c>
    </row>
    <row r="2657" spans="1:20" x14ac:dyDescent="0.3">
      <c r="A2657" s="1" t="s">
        <v>2701</v>
      </c>
      <c r="B2657" s="1" t="s">
        <v>25</v>
      </c>
      <c r="C2657" s="1" t="s">
        <v>26</v>
      </c>
      <c r="D2657" s="1" t="s">
        <v>27</v>
      </c>
      <c r="E2657" s="1" t="s">
        <v>47</v>
      </c>
      <c r="F2657" s="1" t="s">
        <v>17</v>
      </c>
      <c r="G2657">
        <v>15860.83</v>
      </c>
      <c r="H2657">
        <v>1</v>
      </c>
      <c r="I2657">
        <v>15860.83</v>
      </c>
      <c r="J2657">
        <v>3.42</v>
      </c>
      <c r="K2657">
        <v>331</v>
      </c>
      <c r="L2657" s="2">
        <v>45333</v>
      </c>
      <c r="O2657" t="str">
        <f>IF(ecommerce_10000[[#This Row],[Platform]]="Souq","sq",ecommerce_10000[[#This Row],[Platform]])</f>
        <v>Amazon</v>
      </c>
      <c r="P2657" t="str">
        <f>IF(E2657="Souq","sq",IF(E2657="Jumia","Jum",E2657))</f>
        <v>Amazon</v>
      </c>
      <c r="Q2657">
        <f>VLOOKUP(ecommerce_10000[[#This Row],[City]],F:I,4,FALSE)</f>
        <v>16284.02</v>
      </c>
      <c r="R2657" s="1">
        <f>SUMIF(C:C,ecommerce_10000[[#This Row],[Category]],I:I)</f>
        <v>29200970.130000021</v>
      </c>
      <c r="S2657" s="1">
        <f>SUMIFS(I:I,C:C,C2657)</f>
        <v>29200970.130000021</v>
      </c>
      <c r="T2657" s="1" t="str">
        <f>INDEX(F:F,MATCH(ecommerce_10000[[#This Row],[TotalAmount]],I:I,0))</f>
        <v>Cairo</v>
      </c>
    </row>
    <row r="2658" spans="1:20" x14ac:dyDescent="0.3">
      <c r="A2658" s="1" t="s">
        <v>2702</v>
      </c>
      <c r="B2658" s="1" t="s">
        <v>43</v>
      </c>
      <c r="C2658" s="1" t="s">
        <v>44</v>
      </c>
      <c r="D2658" s="1" t="s">
        <v>45</v>
      </c>
      <c r="E2658" s="1" t="s">
        <v>16</v>
      </c>
      <c r="F2658" s="1" t="s">
        <v>23</v>
      </c>
      <c r="G2658">
        <v>2638.48</v>
      </c>
      <c r="H2658">
        <v>2</v>
      </c>
      <c r="I2658">
        <v>5276.96</v>
      </c>
      <c r="J2658">
        <v>4.42</v>
      </c>
      <c r="K2658">
        <v>737</v>
      </c>
      <c r="L2658" s="2">
        <v>45442</v>
      </c>
      <c r="O2658" t="str">
        <f>IF(ecommerce_10000[[#This Row],[Platform]]="Souq","sq",ecommerce_10000[[#This Row],[Platform]])</f>
        <v>sq</v>
      </c>
      <c r="P2658" t="str">
        <f>IF(E2658="Souq","sq",IF(E2658="Jumia","Jum",E2658))</f>
        <v>sq</v>
      </c>
      <c r="Q2658">
        <f>VLOOKUP(ecommerce_10000[[#This Row],[City]],F:I,4,FALSE)</f>
        <v>13290.4</v>
      </c>
      <c r="R2658" s="1">
        <f>SUMIF(C:C,ecommerce_10000[[#This Row],[Category]],I:I)</f>
        <v>31420413.200000018</v>
      </c>
      <c r="S2658" s="1">
        <f>SUMIFS(I:I,C:C,C2658)</f>
        <v>31420413.200000018</v>
      </c>
      <c r="T2658" s="1" t="str">
        <f>INDEX(F:F,MATCH(ecommerce_10000[[#This Row],[TotalAmount]],I:I,0))</f>
        <v>Alexandria</v>
      </c>
    </row>
    <row r="2659" spans="1:20" x14ac:dyDescent="0.3">
      <c r="A2659" s="1" t="s">
        <v>2703</v>
      </c>
      <c r="B2659" s="1" t="s">
        <v>13</v>
      </c>
      <c r="C2659" s="1" t="s">
        <v>14</v>
      </c>
      <c r="D2659" s="1" t="s">
        <v>15</v>
      </c>
      <c r="E2659" s="1" t="s">
        <v>47</v>
      </c>
      <c r="F2659" s="1" t="s">
        <v>23</v>
      </c>
      <c r="G2659">
        <v>4787.99</v>
      </c>
      <c r="H2659">
        <v>5</v>
      </c>
      <c r="I2659">
        <v>23939.95</v>
      </c>
      <c r="J2659">
        <v>3.48</v>
      </c>
      <c r="K2659">
        <v>2554</v>
      </c>
      <c r="L2659" s="2">
        <v>45480</v>
      </c>
      <c r="O2659" t="str">
        <f>IF(ecommerce_10000[[#This Row],[Platform]]="Souq","sq",ecommerce_10000[[#This Row],[Platform]])</f>
        <v>Amazon</v>
      </c>
      <c r="P2659" t="str">
        <f>IF(E2659="Souq","sq",IF(E2659="Jumia","Jum",E2659))</f>
        <v>Amazon</v>
      </c>
      <c r="Q2659">
        <f>VLOOKUP(ecommerce_10000[[#This Row],[City]],F:I,4,FALSE)</f>
        <v>13290.4</v>
      </c>
      <c r="R2659" s="1">
        <f>SUMIF(C:C,ecommerce_10000[[#This Row],[Category]],I:I)</f>
        <v>92327183.770000085</v>
      </c>
      <c r="S2659" s="1">
        <f>SUMIFS(I:I,C:C,C2659)</f>
        <v>92327183.770000085</v>
      </c>
      <c r="T2659" s="1" t="str">
        <f>INDEX(F:F,MATCH(ecommerce_10000[[#This Row],[TotalAmount]],I:I,0))</f>
        <v>Alexandria</v>
      </c>
    </row>
    <row r="2660" spans="1:20" x14ac:dyDescent="0.3">
      <c r="A2660" s="1" t="s">
        <v>2704</v>
      </c>
      <c r="B2660" s="1" t="s">
        <v>43</v>
      </c>
      <c r="C2660" s="1" t="s">
        <v>44</v>
      </c>
      <c r="D2660" s="1" t="s">
        <v>45</v>
      </c>
      <c r="E2660" s="1" t="s">
        <v>22</v>
      </c>
      <c r="F2660" s="1" t="s">
        <v>17</v>
      </c>
      <c r="G2660">
        <v>12057.78</v>
      </c>
      <c r="H2660">
        <v>1</v>
      </c>
      <c r="I2660">
        <v>12057.78</v>
      </c>
      <c r="J2660">
        <v>2.66</v>
      </c>
      <c r="K2660">
        <v>1013</v>
      </c>
      <c r="L2660" s="2">
        <v>45540</v>
      </c>
      <c r="O2660" t="str">
        <f>IF(ecommerce_10000[[#This Row],[Platform]]="Souq","sq",ecommerce_10000[[#This Row],[Platform]])</f>
        <v>Jumia</v>
      </c>
      <c r="P2660" t="str">
        <f>IF(E2660="Souq","sq",IF(E2660="Jumia","Jum",E2660))</f>
        <v>Jum</v>
      </c>
      <c r="Q2660">
        <f>VLOOKUP(ecommerce_10000[[#This Row],[City]],F:I,4,FALSE)</f>
        <v>16284.02</v>
      </c>
      <c r="R2660" s="1">
        <f>SUMIF(C:C,ecommerce_10000[[#This Row],[Category]],I:I)</f>
        <v>31420413.200000018</v>
      </c>
      <c r="S2660" s="1">
        <f>SUMIFS(I:I,C:C,C2660)</f>
        <v>31420413.200000018</v>
      </c>
      <c r="T2660" s="1" t="str">
        <f>INDEX(F:F,MATCH(ecommerce_10000[[#This Row],[TotalAmount]],I:I,0))</f>
        <v>Cairo</v>
      </c>
    </row>
    <row r="2661" spans="1:20" x14ac:dyDescent="0.3">
      <c r="A2661" s="1" t="s">
        <v>2705</v>
      </c>
      <c r="B2661" s="1" t="s">
        <v>19</v>
      </c>
      <c r="C2661" s="1" t="s">
        <v>20</v>
      </c>
      <c r="D2661" s="1" t="s">
        <v>21</v>
      </c>
      <c r="E2661" s="1" t="s">
        <v>47</v>
      </c>
      <c r="F2661" s="1" t="s">
        <v>17</v>
      </c>
      <c r="G2661">
        <v>1648.4</v>
      </c>
      <c r="H2661">
        <v>1</v>
      </c>
      <c r="I2661">
        <v>1648.4</v>
      </c>
      <c r="J2661">
        <v>4.42</v>
      </c>
      <c r="K2661">
        <v>2556</v>
      </c>
      <c r="L2661" s="2">
        <v>45394</v>
      </c>
      <c r="O2661" t="str">
        <f>IF(ecommerce_10000[[#This Row],[Platform]]="Souq","sq",ecommerce_10000[[#This Row],[Platform]])</f>
        <v>Amazon</v>
      </c>
      <c r="P2661" t="str">
        <f>IF(E2661="Souq","sq",IF(E2661="Jumia","Jum",E2661))</f>
        <v>Amazon</v>
      </c>
      <c r="Q2661">
        <f>VLOOKUP(ecommerce_10000[[#This Row],[City]],F:I,4,FALSE)</f>
        <v>16284.02</v>
      </c>
      <c r="R2661" s="1">
        <f>SUMIF(C:C,ecommerce_10000[[#This Row],[Category]],I:I)</f>
        <v>91504159.730000004</v>
      </c>
      <c r="S2661" s="1">
        <f>SUMIFS(I:I,C:C,C2661)</f>
        <v>91504159.730000004</v>
      </c>
      <c r="T2661" s="1" t="str">
        <f>INDEX(F:F,MATCH(ecommerce_10000[[#This Row],[TotalAmount]],I:I,0))</f>
        <v>Cairo</v>
      </c>
    </row>
    <row r="2662" spans="1:20" x14ac:dyDescent="0.3">
      <c r="A2662" s="1" t="s">
        <v>2706</v>
      </c>
      <c r="B2662" s="1" t="s">
        <v>25</v>
      </c>
      <c r="C2662" s="1" t="s">
        <v>26</v>
      </c>
      <c r="D2662" s="1" t="s">
        <v>27</v>
      </c>
      <c r="E2662" s="1" t="s">
        <v>22</v>
      </c>
      <c r="F2662" s="1" t="s">
        <v>33</v>
      </c>
      <c r="G2662">
        <v>15439.07</v>
      </c>
      <c r="H2662">
        <v>1</v>
      </c>
      <c r="I2662">
        <v>15439.07</v>
      </c>
      <c r="J2662">
        <v>2.48</v>
      </c>
      <c r="K2662">
        <v>4700</v>
      </c>
      <c r="L2662" s="2">
        <v>45333</v>
      </c>
      <c r="O2662" t="str">
        <f>IF(ecommerce_10000[[#This Row],[Platform]]="Souq","sq",ecommerce_10000[[#This Row],[Platform]])</f>
        <v>Jumia</v>
      </c>
      <c r="P2662" t="str">
        <f>IF(E2662="Souq","sq",IF(E2662="Jumia","Jum",E2662))</f>
        <v>Jum</v>
      </c>
      <c r="Q2662">
        <f>VLOOKUP(ecommerce_10000[[#This Row],[City]],F:I,4,FALSE)</f>
        <v>3665.44</v>
      </c>
      <c r="R2662" s="1">
        <f>SUMIF(C:C,ecommerce_10000[[#This Row],[Category]],I:I)</f>
        <v>29200970.130000021</v>
      </c>
      <c r="S2662" s="1">
        <f>SUMIFS(I:I,C:C,C2662)</f>
        <v>29200970.130000021</v>
      </c>
      <c r="T2662" s="1" t="str">
        <f>INDEX(F:F,MATCH(ecommerce_10000[[#This Row],[TotalAmount]],I:I,0))</f>
        <v>Dubai</v>
      </c>
    </row>
    <row r="2663" spans="1:20" x14ac:dyDescent="0.3">
      <c r="A2663" s="1" t="s">
        <v>2707</v>
      </c>
      <c r="B2663" s="1" t="s">
        <v>30</v>
      </c>
      <c r="C2663" s="1" t="s">
        <v>31</v>
      </c>
      <c r="D2663" s="1" t="s">
        <v>32</v>
      </c>
      <c r="E2663" s="1" t="s">
        <v>16</v>
      </c>
      <c r="F2663" s="1" t="s">
        <v>40</v>
      </c>
      <c r="G2663">
        <v>11011.82</v>
      </c>
      <c r="H2663">
        <v>2</v>
      </c>
      <c r="I2663">
        <v>22023.64</v>
      </c>
      <c r="J2663">
        <v>2.58</v>
      </c>
      <c r="K2663">
        <v>560</v>
      </c>
      <c r="L2663" s="2">
        <v>45562</v>
      </c>
      <c r="O2663" t="str">
        <f>IF(ecommerce_10000[[#This Row],[Platform]]="Souq","sq",ecommerce_10000[[#This Row],[Platform]])</f>
        <v>sq</v>
      </c>
      <c r="P2663" t="str">
        <f>IF(E2663="Souq","sq",IF(E2663="Jumia","Jum",E2663))</f>
        <v>sq</v>
      </c>
      <c r="Q2663">
        <f>VLOOKUP(ecommerce_10000[[#This Row],[City]],F:I,4,FALSE)</f>
        <v>99349.3</v>
      </c>
      <c r="R2663" s="1">
        <f>SUMIF(C:C,ecommerce_10000[[#This Row],[Category]],I:I)</f>
        <v>57542997.559999913</v>
      </c>
      <c r="S2663" s="1">
        <f>SUMIFS(I:I,C:C,C2663)</f>
        <v>57542997.559999913</v>
      </c>
      <c r="T2663" s="1" t="str">
        <f>INDEX(F:F,MATCH(ecommerce_10000[[#This Row],[TotalAmount]],I:I,0))</f>
        <v>Riyadh</v>
      </c>
    </row>
    <row r="2664" spans="1:20" x14ac:dyDescent="0.3">
      <c r="A2664" s="1" t="s">
        <v>2708</v>
      </c>
      <c r="B2664" s="1" t="s">
        <v>30</v>
      </c>
      <c r="C2664" s="1" t="s">
        <v>31</v>
      </c>
      <c r="D2664" s="1" t="s">
        <v>32</v>
      </c>
      <c r="E2664" s="1" t="s">
        <v>16</v>
      </c>
      <c r="F2664" s="1" t="s">
        <v>23</v>
      </c>
      <c r="G2664">
        <v>8856.6</v>
      </c>
      <c r="H2664">
        <v>5</v>
      </c>
      <c r="I2664">
        <v>44283</v>
      </c>
      <c r="J2664">
        <v>3.94</v>
      </c>
      <c r="K2664">
        <v>1546</v>
      </c>
      <c r="L2664" s="2">
        <v>45347</v>
      </c>
      <c r="O2664" t="str">
        <f>IF(ecommerce_10000[[#This Row],[Platform]]="Souq","sq",ecommerce_10000[[#This Row],[Platform]])</f>
        <v>sq</v>
      </c>
      <c r="P2664" t="str">
        <f>IF(E2664="Souq","sq",IF(E2664="Jumia","Jum",E2664))</f>
        <v>sq</v>
      </c>
      <c r="Q2664">
        <f>VLOOKUP(ecommerce_10000[[#This Row],[City]],F:I,4,FALSE)</f>
        <v>13290.4</v>
      </c>
      <c r="R2664" s="1">
        <f>SUMIF(C:C,ecommerce_10000[[#This Row],[Category]],I:I)</f>
        <v>57542997.559999913</v>
      </c>
      <c r="S2664" s="1">
        <f>SUMIFS(I:I,C:C,C2664)</f>
        <v>57542997.559999913</v>
      </c>
      <c r="T2664" s="1" t="str">
        <f>INDEX(F:F,MATCH(ecommerce_10000[[#This Row],[TotalAmount]],I:I,0))</f>
        <v>Alexandria</v>
      </c>
    </row>
    <row r="2665" spans="1:20" x14ac:dyDescent="0.3">
      <c r="A2665" s="1" t="s">
        <v>2709</v>
      </c>
      <c r="B2665" s="1" t="s">
        <v>38</v>
      </c>
      <c r="C2665" s="1" t="s">
        <v>20</v>
      </c>
      <c r="D2665" s="1" t="s">
        <v>39</v>
      </c>
      <c r="E2665" s="1" t="s">
        <v>16</v>
      </c>
      <c r="F2665" s="1" t="s">
        <v>62</v>
      </c>
      <c r="G2665">
        <v>3137.49</v>
      </c>
      <c r="H2665">
        <v>1</v>
      </c>
      <c r="I2665">
        <v>3137.49</v>
      </c>
      <c r="J2665">
        <v>3.45</v>
      </c>
      <c r="K2665">
        <v>1107</v>
      </c>
      <c r="L2665" s="2">
        <v>45293</v>
      </c>
      <c r="O2665" t="str">
        <f>IF(ecommerce_10000[[#This Row],[Platform]]="Souq","sq",ecommerce_10000[[#This Row],[Platform]])</f>
        <v>sq</v>
      </c>
      <c r="P2665" t="str">
        <f>IF(E2665="Souq","sq",IF(E2665="Jumia","Jum",E2665))</f>
        <v>sq</v>
      </c>
      <c r="Q2665">
        <f>VLOOKUP(ecommerce_10000[[#This Row],[City]],F:I,4,FALSE)</f>
        <v>27872.98</v>
      </c>
      <c r="R2665" s="1">
        <f>SUMIF(C:C,ecommerce_10000[[#This Row],[Category]],I:I)</f>
        <v>91504159.730000004</v>
      </c>
      <c r="S2665" s="1">
        <f>SUMIFS(I:I,C:C,C2665)</f>
        <v>91504159.730000004</v>
      </c>
      <c r="T2665" s="1" t="str">
        <f>INDEX(F:F,MATCH(ecommerce_10000[[#This Row],[TotalAmount]],I:I,0))</f>
        <v>Giza</v>
      </c>
    </row>
    <row r="2666" spans="1:20" x14ac:dyDescent="0.3">
      <c r="A2666" s="1" t="s">
        <v>2710</v>
      </c>
      <c r="B2666" s="1" t="s">
        <v>38</v>
      </c>
      <c r="C2666" s="1" t="s">
        <v>20</v>
      </c>
      <c r="D2666" s="1" t="s">
        <v>39</v>
      </c>
      <c r="E2666" s="1" t="s">
        <v>47</v>
      </c>
      <c r="F2666" s="1" t="s">
        <v>28</v>
      </c>
      <c r="G2666">
        <v>9329.17</v>
      </c>
      <c r="H2666">
        <v>2</v>
      </c>
      <c r="I2666">
        <v>18658.34</v>
      </c>
      <c r="J2666">
        <v>1.99</v>
      </c>
      <c r="K2666">
        <v>4301</v>
      </c>
      <c r="L2666" s="2">
        <v>45581</v>
      </c>
      <c r="O2666" t="str">
        <f>IF(ecommerce_10000[[#This Row],[Platform]]="Souq","sq",ecommerce_10000[[#This Row],[Platform]])</f>
        <v>Amazon</v>
      </c>
      <c r="P2666" t="str">
        <f>IF(E2666="Souq","sq",IF(E2666="Jumia","Jum",E2666))</f>
        <v>Amazon</v>
      </c>
      <c r="Q2666">
        <f>VLOOKUP(ecommerce_10000[[#This Row],[City]],F:I,4,FALSE)</f>
        <v>26648.76</v>
      </c>
      <c r="R2666" s="1">
        <f>SUMIF(C:C,ecommerce_10000[[#This Row],[Category]],I:I)</f>
        <v>91504159.730000004</v>
      </c>
      <c r="S2666" s="1">
        <f>SUMIFS(I:I,C:C,C2666)</f>
        <v>91504159.730000004</v>
      </c>
      <c r="T2666" s="1" t="str">
        <f>INDEX(F:F,MATCH(ecommerce_10000[[#This Row],[TotalAmount]],I:I,0))</f>
        <v>Casablanca</v>
      </c>
    </row>
    <row r="2667" spans="1:20" x14ac:dyDescent="0.3">
      <c r="A2667" s="1" t="s">
        <v>2711</v>
      </c>
      <c r="B2667" s="1" t="s">
        <v>19</v>
      </c>
      <c r="C2667" s="1" t="s">
        <v>20</v>
      </c>
      <c r="D2667" s="1" t="s">
        <v>21</v>
      </c>
      <c r="E2667" s="1" t="s">
        <v>22</v>
      </c>
      <c r="F2667" s="1" t="s">
        <v>28</v>
      </c>
      <c r="G2667">
        <v>730.55</v>
      </c>
      <c r="H2667">
        <v>2</v>
      </c>
      <c r="I2667">
        <v>1461.1</v>
      </c>
      <c r="J2667">
        <v>2.56</v>
      </c>
      <c r="K2667">
        <v>3750</v>
      </c>
      <c r="L2667" s="2">
        <v>45590</v>
      </c>
      <c r="O2667" t="str">
        <f>IF(ecommerce_10000[[#This Row],[Platform]]="Souq","sq",ecommerce_10000[[#This Row],[Platform]])</f>
        <v>Jumia</v>
      </c>
      <c r="P2667" t="str">
        <f>IF(E2667="Souq","sq",IF(E2667="Jumia","Jum",E2667))</f>
        <v>Jum</v>
      </c>
      <c r="Q2667">
        <f>VLOOKUP(ecommerce_10000[[#This Row],[City]],F:I,4,FALSE)</f>
        <v>26648.76</v>
      </c>
      <c r="R2667" s="1">
        <f>SUMIF(C:C,ecommerce_10000[[#This Row],[Category]],I:I)</f>
        <v>91504159.730000004</v>
      </c>
      <c r="S2667" s="1">
        <f>SUMIFS(I:I,C:C,C2667)</f>
        <v>91504159.730000004</v>
      </c>
      <c r="T2667" s="1" t="str">
        <f>INDEX(F:F,MATCH(ecommerce_10000[[#This Row],[TotalAmount]],I:I,0))</f>
        <v>Casablanca</v>
      </c>
    </row>
    <row r="2668" spans="1:20" x14ac:dyDescent="0.3">
      <c r="A2668" s="1" t="s">
        <v>2712</v>
      </c>
      <c r="B2668" s="1" t="s">
        <v>49</v>
      </c>
      <c r="C2668" s="1" t="s">
        <v>14</v>
      </c>
      <c r="D2668" s="1" t="s">
        <v>50</v>
      </c>
      <c r="E2668" s="1" t="s">
        <v>16</v>
      </c>
      <c r="F2668" s="1" t="s">
        <v>28</v>
      </c>
      <c r="G2668">
        <v>4919.8599999999997</v>
      </c>
      <c r="H2668">
        <v>5</v>
      </c>
      <c r="I2668">
        <v>24599.3</v>
      </c>
      <c r="J2668">
        <v>3.06</v>
      </c>
      <c r="K2668">
        <v>3389</v>
      </c>
      <c r="L2668" s="2">
        <v>45577</v>
      </c>
      <c r="O2668" t="str">
        <f>IF(ecommerce_10000[[#This Row],[Platform]]="Souq","sq",ecommerce_10000[[#This Row],[Platform]])</f>
        <v>sq</v>
      </c>
      <c r="P2668" t="str">
        <f>IF(E2668="Souq","sq",IF(E2668="Jumia","Jum",E2668))</f>
        <v>sq</v>
      </c>
      <c r="Q2668">
        <f>VLOOKUP(ecommerce_10000[[#This Row],[City]],F:I,4,FALSE)</f>
        <v>26648.76</v>
      </c>
      <c r="R2668" s="1">
        <f>SUMIF(C:C,ecommerce_10000[[#This Row],[Category]],I:I)</f>
        <v>92327183.770000085</v>
      </c>
      <c r="S2668" s="1">
        <f>SUMIFS(I:I,C:C,C2668)</f>
        <v>92327183.770000085</v>
      </c>
      <c r="T2668" s="1" t="str">
        <f>INDEX(F:F,MATCH(ecommerce_10000[[#This Row],[TotalAmount]],I:I,0))</f>
        <v>Casablanca</v>
      </c>
    </row>
    <row r="2669" spans="1:20" x14ac:dyDescent="0.3">
      <c r="A2669" s="1" t="s">
        <v>2713</v>
      </c>
      <c r="B2669" s="1" t="s">
        <v>35</v>
      </c>
      <c r="C2669" s="1" t="s">
        <v>14</v>
      </c>
      <c r="D2669" s="1" t="s">
        <v>36</v>
      </c>
      <c r="E2669" s="1" t="s">
        <v>22</v>
      </c>
      <c r="F2669" s="1" t="s">
        <v>62</v>
      </c>
      <c r="G2669">
        <v>9113.27</v>
      </c>
      <c r="H2669">
        <v>2</v>
      </c>
      <c r="I2669">
        <v>18226.54</v>
      </c>
      <c r="J2669">
        <v>1.28</v>
      </c>
      <c r="K2669">
        <v>1799</v>
      </c>
      <c r="L2669" s="2">
        <v>45410</v>
      </c>
      <c r="O2669" t="str">
        <f>IF(ecommerce_10000[[#This Row],[Platform]]="Souq","sq",ecommerce_10000[[#This Row],[Platform]])</f>
        <v>Jumia</v>
      </c>
      <c r="P2669" t="str">
        <f>IF(E2669="Souq","sq",IF(E2669="Jumia","Jum",E2669))</f>
        <v>Jum</v>
      </c>
      <c r="Q2669">
        <f>VLOOKUP(ecommerce_10000[[#This Row],[City]],F:I,4,FALSE)</f>
        <v>27872.98</v>
      </c>
      <c r="R2669" s="1">
        <f>SUMIF(C:C,ecommerce_10000[[#This Row],[Category]],I:I)</f>
        <v>92327183.770000085</v>
      </c>
      <c r="S2669" s="1">
        <f>SUMIFS(I:I,C:C,C2669)</f>
        <v>92327183.770000085</v>
      </c>
      <c r="T2669" s="1" t="str">
        <f>INDEX(F:F,MATCH(ecommerce_10000[[#This Row],[TotalAmount]],I:I,0))</f>
        <v>Giza</v>
      </c>
    </row>
    <row r="2670" spans="1:20" x14ac:dyDescent="0.3">
      <c r="A2670" s="1" t="s">
        <v>2714</v>
      </c>
      <c r="B2670" s="1" t="s">
        <v>53</v>
      </c>
      <c r="C2670" s="1" t="s">
        <v>31</v>
      </c>
      <c r="D2670" s="1" t="s">
        <v>54</v>
      </c>
      <c r="E2670" s="1" t="s">
        <v>22</v>
      </c>
      <c r="F2670" s="1" t="s">
        <v>33</v>
      </c>
      <c r="G2670">
        <v>7849.86</v>
      </c>
      <c r="H2670">
        <v>3</v>
      </c>
      <c r="I2670">
        <v>23549.58</v>
      </c>
      <c r="J2670">
        <v>2.75</v>
      </c>
      <c r="K2670">
        <v>372</v>
      </c>
      <c r="L2670" s="2">
        <v>45382</v>
      </c>
      <c r="O2670" t="str">
        <f>IF(ecommerce_10000[[#This Row],[Platform]]="Souq","sq",ecommerce_10000[[#This Row],[Platform]])</f>
        <v>Jumia</v>
      </c>
      <c r="P2670" t="str">
        <f>IF(E2670="Souq","sq",IF(E2670="Jumia","Jum",E2670))</f>
        <v>Jum</v>
      </c>
      <c r="Q2670">
        <f>VLOOKUP(ecommerce_10000[[#This Row],[City]],F:I,4,FALSE)</f>
        <v>3665.44</v>
      </c>
      <c r="R2670" s="1">
        <f>SUMIF(C:C,ecommerce_10000[[#This Row],[Category]],I:I)</f>
        <v>57542997.559999913</v>
      </c>
      <c r="S2670" s="1">
        <f>SUMIFS(I:I,C:C,C2670)</f>
        <v>57542997.559999913</v>
      </c>
      <c r="T2670" s="1" t="str">
        <f>INDEX(F:F,MATCH(ecommerce_10000[[#This Row],[TotalAmount]],I:I,0))</f>
        <v>Dubai</v>
      </c>
    </row>
    <row r="2671" spans="1:20" x14ac:dyDescent="0.3">
      <c r="A2671" s="1" t="s">
        <v>2715</v>
      </c>
      <c r="B2671" s="1" t="s">
        <v>53</v>
      </c>
      <c r="C2671" s="1" t="s">
        <v>31</v>
      </c>
      <c r="D2671" s="1" t="s">
        <v>54</v>
      </c>
      <c r="E2671" s="1" t="s">
        <v>16</v>
      </c>
      <c r="F2671" s="1" t="s">
        <v>62</v>
      </c>
      <c r="G2671">
        <v>12449.27</v>
      </c>
      <c r="H2671">
        <v>2</v>
      </c>
      <c r="I2671">
        <v>24898.54</v>
      </c>
      <c r="J2671">
        <v>1.03</v>
      </c>
      <c r="K2671">
        <v>4336</v>
      </c>
      <c r="L2671" s="2">
        <v>45560</v>
      </c>
      <c r="O2671" t="str">
        <f>IF(ecommerce_10000[[#This Row],[Platform]]="Souq","sq",ecommerce_10000[[#This Row],[Platform]])</f>
        <v>sq</v>
      </c>
      <c r="P2671" t="str">
        <f>IF(E2671="Souq","sq",IF(E2671="Jumia","Jum",E2671))</f>
        <v>sq</v>
      </c>
      <c r="Q2671">
        <f>VLOOKUP(ecommerce_10000[[#This Row],[City]],F:I,4,FALSE)</f>
        <v>27872.98</v>
      </c>
      <c r="R2671" s="1">
        <f>SUMIF(C:C,ecommerce_10000[[#This Row],[Category]],I:I)</f>
        <v>57542997.559999913</v>
      </c>
      <c r="S2671" s="1">
        <f>SUMIFS(I:I,C:C,C2671)</f>
        <v>57542997.559999913</v>
      </c>
      <c r="T2671" s="1" t="str">
        <f>INDEX(F:F,MATCH(ecommerce_10000[[#This Row],[TotalAmount]],I:I,0))</f>
        <v>Giza</v>
      </c>
    </row>
    <row r="2672" spans="1:20" x14ac:dyDescent="0.3">
      <c r="A2672" s="1" t="s">
        <v>2716</v>
      </c>
      <c r="B2672" s="1" t="s">
        <v>35</v>
      </c>
      <c r="C2672" s="1" t="s">
        <v>14</v>
      </c>
      <c r="D2672" s="1" t="s">
        <v>36</v>
      </c>
      <c r="E2672" s="1" t="s">
        <v>16</v>
      </c>
      <c r="F2672" s="1" t="s">
        <v>23</v>
      </c>
      <c r="G2672">
        <v>19994.28</v>
      </c>
      <c r="H2672">
        <v>1</v>
      </c>
      <c r="I2672">
        <v>19994.28</v>
      </c>
      <c r="J2672">
        <v>4.37</v>
      </c>
      <c r="K2672">
        <v>4082</v>
      </c>
      <c r="L2672" s="2">
        <v>45444</v>
      </c>
      <c r="O2672" t="str">
        <f>IF(ecommerce_10000[[#This Row],[Platform]]="Souq","sq",ecommerce_10000[[#This Row],[Platform]])</f>
        <v>sq</v>
      </c>
      <c r="P2672" t="str">
        <f>IF(E2672="Souq","sq",IF(E2672="Jumia","Jum",E2672))</f>
        <v>sq</v>
      </c>
      <c r="Q2672">
        <f>VLOOKUP(ecommerce_10000[[#This Row],[City]],F:I,4,FALSE)</f>
        <v>13290.4</v>
      </c>
      <c r="R2672" s="1">
        <f>SUMIF(C:C,ecommerce_10000[[#This Row],[Category]],I:I)</f>
        <v>92327183.770000085</v>
      </c>
      <c r="S2672" s="1">
        <f>SUMIFS(I:I,C:C,C2672)</f>
        <v>92327183.770000085</v>
      </c>
      <c r="T2672" s="1" t="str">
        <f>INDEX(F:F,MATCH(ecommerce_10000[[#This Row],[TotalAmount]],I:I,0))</f>
        <v>Alexandria</v>
      </c>
    </row>
    <row r="2673" spans="1:20" x14ac:dyDescent="0.3">
      <c r="A2673" s="1" t="s">
        <v>2717</v>
      </c>
      <c r="B2673" s="1" t="s">
        <v>49</v>
      </c>
      <c r="C2673" s="1" t="s">
        <v>14</v>
      </c>
      <c r="D2673" s="1" t="s">
        <v>50</v>
      </c>
      <c r="E2673" s="1" t="s">
        <v>22</v>
      </c>
      <c r="F2673" s="1" t="s">
        <v>62</v>
      </c>
      <c r="G2673">
        <v>15781.05</v>
      </c>
      <c r="H2673">
        <v>3</v>
      </c>
      <c r="I2673">
        <v>47343.15</v>
      </c>
      <c r="J2673">
        <v>2.93</v>
      </c>
      <c r="K2673">
        <v>3469</v>
      </c>
      <c r="L2673" s="2">
        <v>45466</v>
      </c>
      <c r="O2673" t="str">
        <f>IF(ecommerce_10000[[#This Row],[Platform]]="Souq","sq",ecommerce_10000[[#This Row],[Platform]])</f>
        <v>Jumia</v>
      </c>
      <c r="P2673" t="str">
        <f>IF(E2673="Souq","sq",IF(E2673="Jumia","Jum",E2673))</f>
        <v>Jum</v>
      </c>
      <c r="Q2673">
        <f>VLOOKUP(ecommerce_10000[[#This Row],[City]],F:I,4,FALSE)</f>
        <v>27872.98</v>
      </c>
      <c r="R2673" s="1">
        <f>SUMIF(C:C,ecommerce_10000[[#This Row],[Category]],I:I)</f>
        <v>92327183.770000085</v>
      </c>
      <c r="S2673" s="1">
        <f>SUMIFS(I:I,C:C,C2673)</f>
        <v>92327183.770000085</v>
      </c>
      <c r="T2673" s="1" t="str">
        <f>INDEX(F:F,MATCH(ecommerce_10000[[#This Row],[TotalAmount]],I:I,0))</f>
        <v>Giza</v>
      </c>
    </row>
    <row r="2674" spans="1:20" x14ac:dyDescent="0.3">
      <c r="A2674" s="1" t="s">
        <v>2718</v>
      </c>
      <c r="B2674" s="1" t="s">
        <v>65</v>
      </c>
      <c r="C2674" s="1" t="s">
        <v>20</v>
      </c>
      <c r="D2674" s="1" t="s">
        <v>66</v>
      </c>
      <c r="E2674" s="1" t="s">
        <v>16</v>
      </c>
      <c r="F2674" s="1" t="s">
        <v>33</v>
      </c>
      <c r="G2674">
        <v>11536.54</v>
      </c>
      <c r="H2674">
        <v>5</v>
      </c>
      <c r="I2674">
        <v>57682.7</v>
      </c>
      <c r="J2674">
        <v>3.66</v>
      </c>
      <c r="K2674">
        <v>315</v>
      </c>
      <c r="L2674" s="2">
        <v>45634</v>
      </c>
      <c r="O2674" t="str">
        <f>IF(ecommerce_10000[[#This Row],[Platform]]="Souq","sq",ecommerce_10000[[#This Row],[Platform]])</f>
        <v>sq</v>
      </c>
      <c r="P2674" t="str">
        <f>IF(E2674="Souq","sq",IF(E2674="Jumia","Jum",E2674))</f>
        <v>sq</v>
      </c>
      <c r="Q2674">
        <f>VLOOKUP(ecommerce_10000[[#This Row],[City]],F:I,4,FALSE)</f>
        <v>3665.44</v>
      </c>
      <c r="R2674" s="1">
        <f>SUMIF(C:C,ecommerce_10000[[#This Row],[Category]],I:I)</f>
        <v>91504159.730000004</v>
      </c>
      <c r="S2674" s="1">
        <f>SUMIFS(I:I,C:C,C2674)</f>
        <v>91504159.730000004</v>
      </c>
      <c r="T2674" s="1" t="str">
        <f>INDEX(F:F,MATCH(ecommerce_10000[[#This Row],[TotalAmount]],I:I,0))</f>
        <v>Dubai</v>
      </c>
    </row>
    <row r="2675" spans="1:20" x14ac:dyDescent="0.3">
      <c r="A2675" s="1" t="s">
        <v>2719</v>
      </c>
      <c r="B2675" s="1" t="s">
        <v>49</v>
      </c>
      <c r="C2675" s="1" t="s">
        <v>14</v>
      </c>
      <c r="D2675" s="1" t="s">
        <v>50</v>
      </c>
      <c r="E2675" s="1" t="s">
        <v>47</v>
      </c>
      <c r="F2675" s="1" t="s">
        <v>28</v>
      </c>
      <c r="G2675">
        <v>17783.939999999999</v>
      </c>
      <c r="H2675">
        <v>5</v>
      </c>
      <c r="I2675">
        <v>88919.7</v>
      </c>
      <c r="J2675">
        <v>4.04</v>
      </c>
      <c r="K2675">
        <v>908</v>
      </c>
      <c r="L2675" s="2">
        <v>45519</v>
      </c>
      <c r="O2675" t="str">
        <f>IF(ecommerce_10000[[#This Row],[Platform]]="Souq","sq",ecommerce_10000[[#This Row],[Platform]])</f>
        <v>Amazon</v>
      </c>
      <c r="P2675" t="str">
        <f>IF(E2675="Souq","sq",IF(E2675="Jumia","Jum",E2675))</f>
        <v>Amazon</v>
      </c>
      <c r="Q2675">
        <f>VLOOKUP(ecommerce_10000[[#This Row],[City]],F:I,4,FALSE)</f>
        <v>26648.76</v>
      </c>
      <c r="R2675" s="1">
        <f>SUMIF(C:C,ecommerce_10000[[#This Row],[Category]],I:I)</f>
        <v>92327183.770000085</v>
      </c>
      <c r="S2675" s="1">
        <f>SUMIFS(I:I,C:C,C2675)</f>
        <v>92327183.770000085</v>
      </c>
      <c r="T2675" s="1" t="str">
        <f>INDEX(F:F,MATCH(ecommerce_10000[[#This Row],[TotalAmount]],I:I,0))</f>
        <v>Casablanca</v>
      </c>
    </row>
    <row r="2676" spans="1:20" x14ac:dyDescent="0.3">
      <c r="A2676" s="1" t="s">
        <v>2720</v>
      </c>
      <c r="B2676" s="1" t="s">
        <v>25</v>
      </c>
      <c r="C2676" s="1" t="s">
        <v>26</v>
      </c>
      <c r="D2676" s="1" t="s">
        <v>27</v>
      </c>
      <c r="E2676" s="1" t="s">
        <v>47</v>
      </c>
      <c r="F2676" s="1" t="s">
        <v>23</v>
      </c>
      <c r="G2676">
        <v>1081.6500000000001</v>
      </c>
      <c r="H2676">
        <v>3</v>
      </c>
      <c r="I2676">
        <v>3244.95</v>
      </c>
      <c r="J2676">
        <v>2.4</v>
      </c>
      <c r="K2676">
        <v>4546</v>
      </c>
      <c r="L2676" s="2">
        <v>45543</v>
      </c>
      <c r="O2676" t="str">
        <f>IF(ecommerce_10000[[#This Row],[Platform]]="Souq","sq",ecommerce_10000[[#This Row],[Platform]])</f>
        <v>Amazon</v>
      </c>
      <c r="P2676" t="str">
        <f>IF(E2676="Souq","sq",IF(E2676="Jumia","Jum",E2676))</f>
        <v>Amazon</v>
      </c>
      <c r="Q2676">
        <f>VLOOKUP(ecommerce_10000[[#This Row],[City]],F:I,4,FALSE)</f>
        <v>13290.4</v>
      </c>
      <c r="R2676" s="1">
        <f>SUMIF(C:C,ecommerce_10000[[#This Row],[Category]],I:I)</f>
        <v>29200970.130000021</v>
      </c>
      <c r="S2676" s="1">
        <f>SUMIFS(I:I,C:C,C2676)</f>
        <v>29200970.130000021</v>
      </c>
      <c r="T2676" s="1" t="str">
        <f>INDEX(F:F,MATCH(ecommerce_10000[[#This Row],[TotalAmount]],I:I,0))</f>
        <v>Alexandria</v>
      </c>
    </row>
    <row r="2677" spans="1:20" x14ac:dyDescent="0.3">
      <c r="A2677" s="1" t="s">
        <v>2721</v>
      </c>
      <c r="B2677" s="1" t="s">
        <v>13</v>
      </c>
      <c r="C2677" s="1" t="s">
        <v>14</v>
      </c>
      <c r="D2677" s="1" t="s">
        <v>15</v>
      </c>
      <c r="E2677" s="1" t="s">
        <v>22</v>
      </c>
      <c r="F2677" s="1" t="s">
        <v>40</v>
      </c>
      <c r="G2677">
        <v>2544.84</v>
      </c>
      <c r="H2677">
        <v>2</v>
      </c>
      <c r="I2677">
        <v>5089.68</v>
      </c>
      <c r="J2677">
        <v>4.8899999999999997</v>
      </c>
      <c r="K2677">
        <v>2536</v>
      </c>
      <c r="L2677" s="2">
        <v>45415</v>
      </c>
      <c r="O2677" t="str">
        <f>IF(ecommerce_10000[[#This Row],[Platform]]="Souq","sq",ecommerce_10000[[#This Row],[Platform]])</f>
        <v>Jumia</v>
      </c>
      <c r="P2677" t="str">
        <f>IF(E2677="Souq","sq",IF(E2677="Jumia","Jum",E2677))</f>
        <v>Jum</v>
      </c>
      <c r="Q2677">
        <f>VLOOKUP(ecommerce_10000[[#This Row],[City]],F:I,4,FALSE)</f>
        <v>99349.3</v>
      </c>
      <c r="R2677" s="1">
        <f>SUMIF(C:C,ecommerce_10000[[#This Row],[Category]],I:I)</f>
        <v>92327183.770000085</v>
      </c>
      <c r="S2677" s="1">
        <f>SUMIFS(I:I,C:C,C2677)</f>
        <v>92327183.770000085</v>
      </c>
      <c r="T2677" s="1" t="str">
        <f>INDEX(F:F,MATCH(ecommerce_10000[[#This Row],[TotalAmount]],I:I,0))</f>
        <v>Riyadh</v>
      </c>
    </row>
    <row r="2678" spans="1:20" x14ac:dyDescent="0.3">
      <c r="A2678" s="1" t="s">
        <v>2722</v>
      </c>
      <c r="B2678" s="1" t="s">
        <v>19</v>
      </c>
      <c r="C2678" s="1" t="s">
        <v>20</v>
      </c>
      <c r="D2678" s="1" t="s">
        <v>21</v>
      </c>
      <c r="E2678" s="1" t="s">
        <v>47</v>
      </c>
      <c r="F2678" s="1" t="s">
        <v>17</v>
      </c>
      <c r="G2678">
        <v>5384.41</v>
      </c>
      <c r="H2678">
        <v>1</v>
      </c>
      <c r="I2678">
        <v>5384.41</v>
      </c>
      <c r="J2678">
        <v>1.86</v>
      </c>
      <c r="K2678">
        <v>4992</v>
      </c>
      <c r="L2678" s="2">
        <v>45513</v>
      </c>
      <c r="O2678" t="str">
        <f>IF(ecommerce_10000[[#This Row],[Platform]]="Souq","sq",ecommerce_10000[[#This Row],[Platform]])</f>
        <v>Amazon</v>
      </c>
      <c r="P2678" t="str">
        <f>IF(E2678="Souq","sq",IF(E2678="Jumia","Jum",E2678))</f>
        <v>Amazon</v>
      </c>
      <c r="Q2678">
        <f>VLOOKUP(ecommerce_10000[[#This Row],[City]],F:I,4,FALSE)</f>
        <v>16284.02</v>
      </c>
      <c r="R2678" s="1">
        <f>SUMIF(C:C,ecommerce_10000[[#This Row],[Category]],I:I)</f>
        <v>91504159.730000004</v>
      </c>
      <c r="S2678" s="1">
        <f>SUMIFS(I:I,C:C,C2678)</f>
        <v>91504159.730000004</v>
      </c>
      <c r="T2678" s="1" t="str">
        <f>INDEX(F:F,MATCH(ecommerce_10000[[#This Row],[TotalAmount]],I:I,0))</f>
        <v>Cairo</v>
      </c>
    </row>
    <row r="2679" spans="1:20" x14ac:dyDescent="0.3">
      <c r="A2679" s="1" t="s">
        <v>2723</v>
      </c>
      <c r="B2679" s="1" t="s">
        <v>65</v>
      </c>
      <c r="C2679" s="1" t="s">
        <v>20</v>
      </c>
      <c r="D2679" s="1" t="s">
        <v>66</v>
      </c>
      <c r="E2679" s="1" t="s">
        <v>47</v>
      </c>
      <c r="F2679" s="1" t="s">
        <v>17</v>
      </c>
      <c r="G2679">
        <v>16257.69</v>
      </c>
      <c r="H2679">
        <v>4</v>
      </c>
      <c r="I2679">
        <v>65030.76</v>
      </c>
      <c r="J2679">
        <v>2.54</v>
      </c>
      <c r="K2679">
        <v>257</v>
      </c>
      <c r="L2679" s="2">
        <v>45546</v>
      </c>
      <c r="O2679" t="str">
        <f>IF(ecommerce_10000[[#This Row],[Platform]]="Souq","sq",ecommerce_10000[[#This Row],[Platform]])</f>
        <v>Amazon</v>
      </c>
      <c r="P2679" t="str">
        <f>IF(E2679="Souq","sq",IF(E2679="Jumia","Jum",E2679))</f>
        <v>Amazon</v>
      </c>
      <c r="Q2679">
        <f>VLOOKUP(ecommerce_10000[[#This Row],[City]],F:I,4,FALSE)</f>
        <v>16284.02</v>
      </c>
      <c r="R2679" s="1">
        <f>SUMIF(C:C,ecommerce_10000[[#This Row],[Category]],I:I)</f>
        <v>91504159.730000004</v>
      </c>
      <c r="S2679" s="1">
        <f>SUMIFS(I:I,C:C,C2679)</f>
        <v>91504159.730000004</v>
      </c>
      <c r="T2679" s="1" t="str">
        <f>INDEX(F:F,MATCH(ecommerce_10000[[#This Row],[TotalAmount]],I:I,0))</f>
        <v>Cairo</v>
      </c>
    </row>
    <row r="2680" spans="1:20" x14ac:dyDescent="0.3">
      <c r="A2680" s="1" t="s">
        <v>2724</v>
      </c>
      <c r="B2680" s="1" t="s">
        <v>35</v>
      </c>
      <c r="C2680" s="1" t="s">
        <v>14</v>
      </c>
      <c r="D2680" s="1" t="s">
        <v>36</v>
      </c>
      <c r="E2680" s="1" t="s">
        <v>22</v>
      </c>
      <c r="F2680" s="1" t="s">
        <v>33</v>
      </c>
      <c r="G2680">
        <v>2859.81</v>
      </c>
      <c r="H2680">
        <v>2</v>
      </c>
      <c r="I2680">
        <v>5719.62</v>
      </c>
      <c r="J2680">
        <v>1.03</v>
      </c>
      <c r="K2680">
        <v>401</v>
      </c>
      <c r="L2680" s="2">
        <v>45440</v>
      </c>
      <c r="O2680" t="str">
        <f>IF(ecommerce_10000[[#This Row],[Platform]]="Souq","sq",ecommerce_10000[[#This Row],[Platform]])</f>
        <v>Jumia</v>
      </c>
      <c r="P2680" t="str">
        <f>IF(E2680="Souq","sq",IF(E2680="Jumia","Jum",E2680))</f>
        <v>Jum</v>
      </c>
      <c r="Q2680">
        <f>VLOOKUP(ecommerce_10000[[#This Row],[City]],F:I,4,FALSE)</f>
        <v>3665.44</v>
      </c>
      <c r="R2680" s="1">
        <f>SUMIF(C:C,ecommerce_10000[[#This Row],[Category]],I:I)</f>
        <v>92327183.770000085</v>
      </c>
      <c r="S2680" s="1">
        <f>SUMIFS(I:I,C:C,C2680)</f>
        <v>92327183.770000085</v>
      </c>
      <c r="T2680" s="1" t="str">
        <f>INDEX(F:F,MATCH(ecommerce_10000[[#This Row],[TotalAmount]],I:I,0))</f>
        <v>Dubai</v>
      </c>
    </row>
    <row r="2681" spans="1:20" x14ac:dyDescent="0.3">
      <c r="A2681" s="1" t="s">
        <v>2725</v>
      </c>
      <c r="B2681" s="1" t="s">
        <v>65</v>
      </c>
      <c r="C2681" s="1" t="s">
        <v>20</v>
      </c>
      <c r="D2681" s="1" t="s">
        <v>66</v>
      </c>
      <c r="E2681" s="1" t="s">
        <v>22</v>
      </c>
      <c r="F2681" s="1" t="s">
        <v>33</v>
      </c>
      <c r="G2681">
        <v>6227.92</v>
      </c>
      <c r="H2681">
        <v>4</v>
      </c>
      <c r="I2681">
        <v>24911.68</v>
      </c>
      <c r="J2681">
        <v>1.08</v>
      </c>
      <c r="K2681">
        <v>4326</v>
      </c>
      <c r="L2681" s="2">
        <v>45295</v>
      </c>
      <c r="O2681" t="str">
        <f>IF(ecommerce_10000[[#This Row],[Platform]]="Souq","sq",ecommerce_10000[[#This Row],[Platform]])</f>
        <v>Jumia</v>
      </c>
      <c r="P2681" t="str">
        <f>IF(E2681="Souq","sq",IF(E2681="Jumia","Jum",E2681))</f>
        <v>Jum</v>
      </c>
      <c r="Q2681">
        <f>VLOOKUP(ecommerce_10000[[#This Row],[City]],F:I,4,FALSE)</f>
        <v>3665.44</v>
      </c>
      <c r="R2681" s="1">
        <f>SUMIF(C:C,ecommerce_10000[[#This Row],[Category]],I:I)</f>
        <v>91504159.730000004</v>
      </c>
      <c r="S2681" s="1">
        <f>SUMIFS(I:I,C:C,C2681)</f>
        <v>91504159.730000004</v>
      </c>
      <c r="T2681" s="1" t="str">
        <f>INDEX(F:F,MATCH(ecommerce_10000[[#This Row],[TotalAmount]],I:I,0))</f>
        <v>Dubai</v>
      </c>
    </row>
    <row r="2682" spans="1:20" x14ac:dyDescent="0.3">
      <c r="A2682" s="1" t="s">
        <v>2726</v>
      </c>
      <c r="B2682" s="1" t="s">
        <v>65</v>
      </c>
      <c r="C2682" s="1" t="s">
        <v>20</v>
      </c>
      <c r="D2682" s="1" t="s">
        <v>66</v>
      </c>
      <c r="E2682" s="1" t="s">
        <v>16</v>
      </c>
      <c r="F2682" s="1" t="s">
        <v>62</v>
      </c>
      <c r="G2682">
        <v>6161.37</v>
      </c>
      <c r="H2682">
        <v>2</v>
      </c>
      <c r="I2682">
        <v>12322.74</v>
      </c>
      <c r="J2682">
        <v>1</v>
      </c>
      <c r="K2682">
        <v>1215</v>
      </c>
      <c r="L2682" s="2">
        <v>45521</v>
      </c>
      <c r="O2682" t="str">
        <f>IF(ecommerce_10000[[#This Row],[Platform]]="Souq","sq",ecommerce_10000[[#This Row],[Platform]])</f>
        <v>sq</v>
      </c>
      <c r="P2682" t="str">
        <f>IF(E2682="Souq","sq",IF(E2682="Jumia","Jum",E2682))</f>
        <v>sq</v>
      </c>
      <c r="Q2682">
        <f>VLOOKUP(ecommerce_10000[[#This Row],[City]],F:I,4,FALSE)</f>
        <v>27872.98</v>
      </c>
      <c r="R2682" s="1">
        <f>SUMIF(C:C,ecommerce_10000[[#This Row],[Category]],I:I)</f>
        <v>91504159.730000004</v>
      </c>
      <c r="S2682" s="1">
        <f>SUMIFS(I:I,C:C,C2682)</f>
        <v>91504159.730000004</v>
      </c>
      <c r="T2682" s="1" t="str">
        <f>INDEX(F:F,MATCH(ecommerce_10000[[#This Row],[TotalAmount]],I:I,0))</f>
        <v>Giza</v>
      </c>
    </row>
    <row r="2683" spans="1:20" x14ac:dyDescent="0.3">
      <c r="A2683" s="1" t="s">
        <v>2727</v>
      </c>
      <c r="B2683" s="1" t="s">
        <v>19</v>
      </c>
      <c r="C2683" s="1" t="s">
        <v>20</v>
      </c>
      <c r="D2683" s="1" t="s">
        <v>21</v>
      </c>
      <c r="E2683" s="1" t="s">
        <v>16</v>
      </c>
      <c r="F2683" s="1" t="s">
        <v>23</v>
      </c>
      <c r="G2683">
        <v>17957.75</v>
      </c>
      <c r="H2683">
        <v>5</v>
      </c>
      <c r="I2683">
        <v>89788.75</v>
      </c>
      <c r="J2683">
        <v>4.38</v>
      </c>
      <c r="K2683">
        <v>3406</v>
      </c>
      <c r="L2683" s="2">
        <v>45585</v>
      </c>
      <c r="O2683" t="str">
        <f>IF(ecommerce_10000[[#This Row],[Platform]]="Souq","sq",ecommerce_10000[[#This Row],[Platform]])</f>
        <v>sq</v>
      </c>
      <c r="P2683" t="str">
        <f>IF(E2683="Souq","sq",IF(E2683="Jumia","Jum",E2683))</f>
        <v>sq</v>
      </c>
      <c r="Q2683">
        <f>VLOOKUP(ecommerce_10000[[#This Row],[City]],F:I,4,FALSE)</f>
        <v>13290.4</v>
      </c>
      <c r="R2683" s="1">
        <f>SUMIF(C:C,ecommerce_10000[[#This Row],[Category]],I:I)</f>
        <v>91504159.730000004</v>
      </c>
      <c r="S2683" s="1">
        <f>SUMIFS(I:I,C:C,C2683)</f>
        <v>91504159.730000004</v>
      </c>
      <c r="T2683" s="1" t="str">
        <f>INDEX(F:F,MATCH(ecommerce_10000[[#This Row],[TotalAmount]],I:I,0))</f>
        <v>Alexandria</v>
      </c>
    </row>
    <row r="2684" spans="1:20" x14ac:dyDescent="0.3">
      <c r="A2684" s="1" t="s">
        <v>2728</v>
      </c>
      <c r="B2684" s="1" t="s">
        <v>19</v>
      </c>
      <c r="C2684" s="1" t="s">
        <v>20</v>
      </c>
      <c r="D2684" s="1" t="s">
        <v>21</v>
      </c>
      <c r="E2684" s="1" t="s">
        <v>16</v>
      </c>
      <c r="F2684" s="1" t="s">
        <v>28</v>
      </c>
      <c r="G2684">
        <v>6334.03</v>
      </c>
      <c r="H2684">
        <v>5</v>
      </c>
      <c r="I2684">
        <v>31670.15</v>
      </c>
      <c r="J2684">
        <v>3.27</v>
      </c>
      <c r="K2684">
        <v>511</v>
      </c>
      <c r="L2684" s="2">
        <v>45466</v>
      </c>
      <c r="O2684" t="str">
        <f>IF(ecommerce_10000[[#This Row],[Platform]]="Souq","sq",ecommerce_10000[[#This Row],[Platform]])</f>
        <v>sq</v>
      </c>
      <c r="P2684" t="str">
        <f>IF(E2684="Souq","sq",IF(E2684="Jumia","Jum",E2684))</f>
        <v>sq</v>
      </c>
      <c r="Q2684">
        <f>VLOOKUP(ecommerce_10000[[#This Row],[City]],F:I,4,FALSE)</f>
        <v>26648.76</v>
      </c>
      <c r="R2684" s="1">
        <f>SUMIF(C:C,ecommerce_10000[[#This Row],[Category]],I:I)</f>
        <v>91504159.730000004</v>
      </c>
      <c r="S2684" s="1">
        <f>SUMIFS(I:I,C:C,C2684)</f>
        <v>91504159.730000004</v>
      </c>
      <c r="T2684" s="1" t="str">
        <f>INDEX(F:F,MATCH(ecommerce_10000[[#This Row],[TotalAmount]],I:I,0))</f>
        <v>Casablanca</v>
      </c>
    </row>
    <row r="2685" spans="1:20" x14ac:dyDescent="0.3">
      <c r="A2685" s="1" t="s">
        <v>2729</v>
      </c>
      <c r="B2685" s="1" t="s">
        <v>25</v>
      </c>
      <c r="C2685" s="1" t="s">
        <v>26</v>
      </c>
      <c r="D2685" s="1" t="s">
        <v>27</v>
      </c>
      <c r="E2685" s="1" t="s">
        <v>16</v>
      </c>
      <c r="F2685" s="1" t="s">
        <v>62</v>
      </c>
      <c r="G2685">
        <v>9399.94</v>
      </c>
      <c r="H2685">
        <v>5</v>
      </c>
      <c r="I2685">
        <v>46999.7</v>
      </c>
      <c r="J2685">
        <v>3.35</v>
      </c>
      <c r="K2685">
        <v>3500</v>
      </c>
      <c r="L2685" s="2">
        <v>45445</v>
      </c>
      <c r="O2685" t="str">
        <f>IF(ecommerce_10000[[#This Row],[Platform]]="Souq","sq",ecommerce_10000[[#This Row],[Platform]])</f>
        <v>sq</v>
      </c>
      <c r="P2685" t="str">
        <f>IF(E2685="Souq","sq",IF(E2685="Jumia","Jum",E2685))</f>
        <v>sq</v>
      </c>
      <c r="Q2685">
        <f>VLOOKUP(ecommerce_10000[[#This Row],[City]],F:I,4,FALSE)</f>
        <v>27872.98</v>
      </c>
      <c r="R2685" s="1">
        <f>SUMIF(C:C,ecommerce_10000[[#This Row],[Category]],I:I)</f>
        <v>29200970.130000021</v>
      </c>
      <c r="S2685" s="1">
        <f>SUMIFS(I:I,C:C,C2685)</f>
        <v>29200970.130000021</v>
      </c>
      <c r="T2685" s="1" t="str">
        <f>INDEX(F:F,MATCH(ecommerce_10000[[#This Row],[TotalAmount]],I:I,0))</f>
        <v>Giza</v>
      </c>
    </row>
    <row r="2686" spans="1:20" x14ac:dyDescent="0.3">
      <c r="A2686" s="1" t="s">
        <v>2730</v>
      </c>
      <c r="B2686" s="1" t="s">
        <v>25</v>
      </c>
      <c r="C2686" s="1" t="s">
        <v>26</v>
      </c>
      <c r="D2686" s="1" t="s">
        <v>27</v>
      </c>
      <c r="E2686" s="1" t="s">
        <v>22</v>
      </c>
      <c r="F2686" s="1" t="s">
        <v>62</v>
      </c>
      <c r="G2686">
        <v>19514.099999999999</v>
      </c>
      <c r="H2686">
        <v>2</v>
      </c>
      <c r="I2686">
        <v>39028.199999999997</v>
      </c>
      <c r="J2686">
        <v>3.02</v>
      </c>
      <c r="K2686">
        <v>2372</v>
      </c>
      <c r="L2686" s="2">
        <v>45370</v>
      </c>
      <c r="O2686" t="str">
        <f>IF(ecommerce_10000[[#This Row],[Platform]]="Souq","sq",ecommerce_10000[[#This Row],[Platform]])</f>
        <v>Jumia</v>
      </c>
      <c r="P2686" t="str">
        <f>IF(E2686="Souq","sq",IF(E2686="Jumia","Jum",E2686))</f>
        <v>Jum</v>
      </c>
      <c r="Q2686">
        <f>VLOOKUP(ecommerce_10000[[#This Row],[City]],F:I,4,FALSE)</f>
        <v>27872.98</v>
      </c>
      <c r="R2686" s="1">
        <f>SUMIF(C:C,ecommerce_10000[[#This Row],[Category]],I:I)</f>
        <v>29200970.130000021</v>
      </c>
      <c r="S2686" s="1">
        <f>SUMIFS(I:I,C:C,C2686)</f>
        <v>29200970.130000021</v>
      </c>
      <c r="T2686" s="1" t="str">
        <f>INDEX(F:F,MATCH(ecommerce_10000[[#This Row],[TotalAmount]],I:I,0))</f>
        <v>Giza</v>
      </c>
    </row>
    <row r="2687" spans="1:20" x14ac:dyDescent="0.3">
      <c r="A2687" s="1" t="s">
        <v>2731</v>
      </c>
      <c r="B2687" s="1" t="s">
        <v>38</v>
      </c>
      <c r="C2687" s="1" t="s">
        <v>20</v>
      </c>
      <c r="D2687" s="1" t="s">
        <v>39</v>
      </c>
      <c r="E2687" s="1" t="s">
        <v>16</v>
      </c>
      <c r="F2687" s="1" t="s">
        <v>23</v>
      </c>
      <c r="G2687">
        <v>1996.93</v>
      </c>
      <c r="H2687">
        <v>3</v>
      </c>
      <c r="I2687">
        <v>5990.79</v>
      </c>
      <c r="J2687">
        <v>3.9</v>
      </c>
      <c r="K2687">
        <v>26</v>
      </c>
      <c r="L2687" s="2">
        <v>45557</v>
      </c>
      <c r="O2687" t="str">
        <f>IF(ecommerce_10000[[#This Row],[Platform]]="Souq","sq",ecommerce_10000[[#This Row],[Platform]])</f>
        <v>sq</v>
      </c>
      <c r="P2687" t="str">
        <f>IF(E2687="Souq","sq",IF(E2687="Jumia","Jum",E2687))</f>
        <v>sq</v>
      </c>
      <c r="Q2687">
        <f>VLOOKUP(ecommerce_10000[[#This Row],[City]],F:I,4,FALSE)</f>
        <v>13290.4</v>
      </c>
      <c r="R2687" s="1">
        <f>SUMIF(C:C,ecommerce_10000[[#This Row],[Category]],I:I)</f>
        <v>91504159.730000004</v>
      </c>
      <c r="S2687" s="1">
        <f>SUMIFS(I:I,C:C,C2687)</f>
        <v>91504159.730000004</v>
      </c>
      <c r="T2687" s="1" t="str">
        <f>INDEX(F:F,MATCH(ecommerce_10000[[#This Row],[TotalAmount]],I:I,0))</f>
        <v>Alexandria</v>
      </c>
    </row>
    <row r="2688" spans="1:20" x14ac:dyDescent="0.3">
      <c r="A2688" s="1" t="s">
        <v>2732</v>
      </c>
      <c r="B2688" s="1" t="s">
        <v>49</v>
      </c>
      <c r="C2688" s="1" t="s">
        <v>14</v>
      </c>
      <c r="D2688" s="1" t="s">
        <v>50</v>
      </c>
      <c r="E2688" s="1" t="s">
        <v>16</v>
      </c>
      <c r="F2688" s="1" t="s">
        <v>33</v>
      </c>
      <c r="G2688">
        <v>7448.6</v>
      </c>
      <c r="H2688">
        <v>5</v>
      </c>
      <c r="I2688">
        <v>37243</v>
      </c>
      <c r="J2688">
        <v>2.25</v>
      </c>
      <c r="K2688">
        <v>3245</v>
      </c>
      <c r="L2688" s="2">
        <v>45531</v>
      </c>
      <c r="O2688" t="str">
        <f>IF(ecommerce_10000[[#This Row],[Platform]]="Souq","sq",ecommerce_10000[[#This Row],[Platform]])</f>
        <v>sq</v>
      </c>
      <c r="P2688" t="str">
        <f>IF(E2688="Souq","sq",IF(E2688="Jumia","Jum",E2688))</f>
        <v>sq</v>
      </c>
      <c r="Q2688">
        <f>VLOOKUP(ecommerce_10000[[#This Row],[City]],F:I,4,FALSE)</f>
        <v>3665.44</v>
      </c>
      <c r="R2688" s="1">
        <f>SUMIF(C:C,ecommerce_10000[[#This Row],[Category]],I:I)</f>
        <v>92327183.770000085</v>
      </c>
      <c r="S2688" s="1">
        <f>SUMIFS(I:I,C:C,C2688)</f>
        <v>92327183.770000085</v>
      </c>
      <c r="T2688" s="1" t="str">
        <f>INDEX(F:F,MATCH(ecommerce_10000[[#This Row],[TotalAmount]],I:I,0))</f>
        <v>Dubai</v>
      </c>
    </row>
    <row r="2689" spans="1:20" x14ac:dyDescent="0.3">
      <c r="A2689" s="1" t="s">
        <v>2733</v>
      </c>
      <c r="B2689" s="1" t="s">
        <v>65</v>
      </c>
      <c r="C2689" s="1" t="s">
        <v>20</v>
      </c>
      <c r="D2689" s="1" t="s">
        <v>66</v>
      </c>
      <c r="E2689" s="1" t="s">
        <v>22</v>
      </c>
      <c r="F2689" s="1" t="s">
        <v>28</v>
      </c>
      <c r="G2689">
        <v>1950.93</v>
      </c>
      <c r="H2689">
        <v>5</v>
      </c>
      <c r="I2689">
        <v>9754.65</v>
      </c>
      <c r="J2689">
        <v>2.59</v>
      </c>
      <c r="K2689">
        <v>3799</v>
      </c>
      <c r="L2689" s="2">
        <v>45530</v>
      </c>
      <c r="O2689" t="str">
        <f>IF(ecommerce_10000[[#This Row],[Platform]]="Souq","sq",ecommerce_10000[[#This Row],[Platform]])</f>
        <v>Jumia</v>
      </c>
      <c r="P2689" t="str">
        <f>IF(E2689="Souq","sq",IF(E2689="Jumia","Jum",E2689))</f>
        <v>Jum</v>
      </c>
      <c r="Q2689">
        <f>VLOOKUP(ecommerce_10000[[#This Row],[City]],F:I,4,FALSE)</f>
        <v>26648.76</v>
      </c>
      <c r="R2689" s="1">
        <f>SUMIF(C:C,ecommerce_10000[[#This Row],[Category]],I:I)</f>
        <v>91504159.730000004</v>
      </c>
      <c r="S2689" s="1">
        <f>SUMIFS(I:I,C:C,C2689)</f>
        <v>91504159.730000004</v>
      </c>
      <c r="T2689" s="1" t="str">
        <f>INDEX(F:F,MATCH(ecommerce_10000[[#This Row],[TotalAmount]],I:I,0))</f>
        <v>Casablanca</v>
      </c>
    </row>
    <row r="2690" spans="1:20" x14ac:dyDescent="0.3">
      <c r="A2690" s="1" t="s">
        <v>2734</v>
      </c>
      <c r="B2690" s="1" t="s">
        <v>13</v>
      </c>
      <c r="C2690" s="1" t="s">
        <v>14</v>
      </c>
      <c r="D2690" s="1" t="s">
        <v>15</v>
      </c>
      <c r="E2690" s="1" t="s">
        <v>22</v>
      </c>
      <c r="F2690" s="1" t="s">
        <v>62</v>
      </c>
      <c r="G2690">
        <v>17805.68</v>
      </c>
      <c r="H2690">
        <v>4</v>
      </c>
      <c r="I2690">
        <v>71222.720000000001</v>
      </c>
      <c r="J2690">
        <v>1.69</v>
      </c>
      <c r="K2690">
        <v>4383</v>
      </c>
      <c r="L2690" s="2">
        <v>45423</v>
      </c>
      <c r="O2690" t="str">
        <f>IF(ecommerce_10000[[#This Row],[Platform]]="Souq","sq",ecommerce_10000[[#This Row],[Platform]])</f>
        <v>Jumia</v>
      </c>
      <c r="P2690" t="str">
        <f>IF(E2690="Souq","sq",IF(E2690="Jumia","Jum",E2690))</f>
        <v>Jum</v>
      </c>
      <c r="Q2690">
        <f>VLOOKUP(ecommerce_10000[[#This Row],[City]],F:I,4,FALSE)</f>
        <v>27872.98</v>
      </c>
      <c r="R2690" s="1">
        <f>SUMIF(C:C,ecommerce_10000[[#This Row],[Category]],I:I)</f>
        <v>92327183.770000085</v>
      </c>
      <c r="S2690" s="1">
        <f>SUMIFS(I:I,C:C,C2690)</f>
        <v>92327183.770000085</v>
      </c>
      <c r="T2690" s="1" t="str">
        <f>INDEX(F:F,MATCH(ecommerce_10000[[#This Row],[TotalAmount]],I:I,0))</f>
        <v>Giza</v>
      </c>
    </row>
    <row r="2691" spans="1:20" x14ac:dyDescent="0.3">
      <c r="A2691" s="1" t="s">
        <v>2735</v>
      </c>
      <c r="B2691" s="1" t="s">
        <v>30</v>
      </c>
      <c r="C2691" s="1" t="s">
        <v>31</v>
      </c>
      <c r="D2691" s="1" t="s">
        <v>32</v>
      </c>
      <c r="E2691" s="1" t="s">
        <v>22</v>
      </c>
      <c r="F2691" s="1" t="s">
        <v>28</v>
      </c>
      <c r="G2691">
        <v>16659.93</v>
      </c>
      <c r="H2691">
        <v>1</v>
      </c>
      <c r="I2691">
        <v>16659.93</v>
      </c>
      <c r="J2691">
        <v>2.02</v>
      </c>
      <c r="K2691">
        <v>741</v>
      </c>
      <c r="L2691" s="2">
        <v>45302</v>
      </c>
      <c r="O2691" t="str">
        <f>IF(ecommerce_10000[[#This Row],[Platform]]="Souq","sq",ecommerce_10000[[#This Row],[Platform]])</f>
        <v>Jumia</v>
      </c>
      <c r="P2691" t="str">
        <f>IF(E2691="Souq","sq",IF(E2691="Jumia","Jum",E2691))</f>
        <v>Jum</v>
      </c>
      <c r="Q2691">
        <f>VLOOKUP(ecommerce_10000[[#This Row],[City]],F:I,4,FALSE)</f>
        <v>26648.76</v>
      </c>
      <c r="R2691" s="1">
        <f>SUMIF(C:C,ecommerce_10000[[#This Row],[Category]],I:I)</f>
        <v>57542997.559999913</v>
      </c>
      <c r="S2691" s="1">
        <f>SUMIFS(I:I,C:C,C2691)</f>
        <v>57542997.559999913</v>
      </c>
      <c r="T2691" s="1" t="str">
        <f>INDEX(F:F,MATCH(ecommerce_10000[[#This Row],[TotalAmount]],I:I,0))</f>
        <v>Casablanca</v>
      </c>
    </row>
    <row r="2692" spans="1:20" x14ac:dyDescent="0.3">
      <c r="A2692" s="1" t="s">
        <v>2736</v>
      </c>
      <c r="B2692" s="1" t="s">
        <v>38</v>
      </c>
      <c r="C2692" s="1" t="s">
        <v>20</v>
      </c>
      <c r="D2692" s="1" t="s">
        <v>39</v>
      </c>
      <c r="E2692" s="1" t="s">
        <v>47</v>
      </c>
      <c r="F2692" s="1" t="s">
        <v>28</v>
      </c>
      <c r="G2692">
        <v>489.28</v>
      </c>
      <c r="H2692">
        <v>3</v>
      </c>
      <c r="I2692">
        <v>1467.84</v>
      </c>
      <c r="J2692">
        <v>1.31</v>
      </c>
      <c r="K2692">
        <v>2602</v>
      </c>
      <c r="L2692" s="2">
        <v>45652</v>
      </c>
      <c r="O2692" t="str">
        <f>IF(ecommerce_10000[[#This Row],[Platform]]="Souq","sq",ecommerce_10000[[#This Row],[Platform]])</f>
        <v>Amazon</v>
      </c>
      <c r="P2692" t="str">
        <f>IF(E2692="Souq","sq",IF(E2692="Jumia","Jum",E2692))</f>
        <v>Amazon</v>
      </c>
      <c r="Q2692">
        <f>VLOOKUP(ecommerce_10000[[#This Row],[City]],F:I,4,FALSE)</f>
        <v>26648.76</v>
      </c>
      <c r="R2692" s="1">
        <f>SUMIF(C:C,ecommerce_10000[[#This Row],[Category]],I:I)</f>
        <v>91504159.730000004</v>
      </c>
      <c r="S2692" s="1">
        <f>SUMIFS(I:I,C:C,C2692)</f>
        <v>91504159.730000004</v>
      </c>
      <c r="T2692" s="1" t="str">
        <f>INDEX(F:F,MATCH(ecommerce_10000[[#This Row],[TotalAmount]],I:I,0))</f>
        <v>Casablanca</v>
      </c>
    </row>
    <row r="2693" spans="1:20" x14ac:dyDescent="0.3">
      <c r="A2693" s="1" t="s">
        <v>2737</v>
      </c>
      <c r="B2693" s="1" t="s">
        <v>25</v>
      </c>
      <c r="C2693" s="1" t="s">
        <v>26</v>
      </c>
      <c r="D2693" s="1" t="s">
        <v>27</v>
      </c>
      <c r="E2693" s="1" t="s">
        <v>22</v>
      </c>
      <c r="F2693" s="1" t="s">
        <v>33</v>
      </c>
      <c r="G2693">
        <v>7912.02</v>
      </c>
      <c r="H2693">
        <v>4</v>
      </c>
      <c r="I2693">
        <v>31648.080000000002</v>
      </c>
      <c r="J2693">
        <v>1.7</v>
      </c>
      <c r="K2693">
        <v>3288</v>
      </c>
      <c r="L2693" s="2">
        <v>45553</v>
      </c>
      <c r="O2693" t="str">
        <f>IF(ecommerce_10000[[#This Row],[Platform]]="Souq","sq",ecommerce_10000[[#This Row],[Platform]])</f>
        <v>Jumia</v>
      </c>
      <c r="P2693" t="str">
        <f>IF(E2693="Souq","sq",IF(E2693="Jumia","Jum",E2693))</f>
        <v>Jum</v>
      </c>
      <c r="Q2693">
        <f>VLOOKUP(ecommerce_10000[[#This Row],[City]],F:I,4,FALSE)</f>
        <v>3665.44</v>
      </c>
      <c r="R2693" s="1">
        <f>SUMIF(C:C,ecommerce_10000[[#This Row],[Category]],I:I)</f>
        <v>29200970.130000021</v>
      </c>
      <c r="S2693" s="1">
        <f>SUMIFS(I:I,C:C,C2693)</f>
        <v>29200970.130000021</v>
      </c>
      <c r="T2693" s="1" t="str">
        <f>INDEX(F:F,MATCH(ecommerce_10000[[#This Row],[TotalAmount]],I:I,0))</f>
        <v>Dubai</v>
      </c>
    </row>
    <row r="2694" spans="1:20" x14ac:dyDescent="0.3">
      <c r="A2694" s="1" t="s">
        <v>2738</v>
      </c>
      <c r="B2694" s="1" t="s">
        <v>35</v>
      </c>
      <c r="C2694" s="1" t="s">
        <v>14</v>
      </c>
      <c r="D2694" s="1" t="s">
        <v>36</v>
      </c>
      <c r="E2694" s="1" t="s">
        <v>22</v>
      </c>
      <c r="F2694" s="1" t="s">
        <v>40</v>
      </c>
      <c r="G2694">
        <v>9547.25</v>
      </c>
      <c r="H2694">
        <v>5</v>
      </c>
      <c r="I2694">
        <v>47736.25</v>
      </c>
      <c r="J2694">
        <v>3.02</v>
      </c>
      <c r="K2694">
        <v>478</v>
      </c>
      <c r="L2694" s="2">
        <v>45293</v>
      </c>
      <c r="O2694" t="str">
        <f>IF(ecommerce_10000[[#This Row],[Platform]]="Souq","sq",ecommerce_10000[[#This Row],[Platform]])</f>
        <v>Jumia</v>
      </c>
      <c r="P2694" t="str">
        <f>IF(E2694="Souq","sq",IF(E2694="Jumia","Jum",E2694))</f>
        <v>Jum</v>
      </c>
      <c r="Q2694">
        <f>VLOOKUP(ecommerce_10000[[#This Row],[City]],F:I,4,FALSE)</f>
        <v>99349.3</v>
      </c>
      <c r="R2694" s="1">
        <f>SUMIF(C:C,ecommerce_10000[[#This Row],[Category]],I:I)</f>
        <v>92327183.770000085</v>
      </c>
      <c r="S2694" s="1">
        <f>SUMIFS(I:I,C:C,C2694)</f>
        <v>92327183.770000085</v>
      </c>
      <c r="T2694" s="1" t="str">
        <f>INDEX(F:F,MATCH(ecommerce_10000[[#This Row],[TotalAmount]],I:I,0))</f>
        <v>Riyadh</v>
      </c>
    </row>
    <row r="2695" spans="1:20" x14ac:dyDescent="0.3">
      <c r="A2695" s="1" t="s">
        <v>2739</v>
      </c>
      <c r="B2695" s="1" t="s">
        <v>65</v>
      </c>
      <c r="C2695" s="1" t="s">
        <v>20</v>
      </c>
      <c r="D2695" s="1" t="s">
        <v>66</v>
      </c>
      <c r="E2695" s="1" t="s">
        <v>16</v>
      </c>
      <c r="F2695" s="1" t="s">
        <v>28</v>
      </c>
      <c r="G2695">
        <v>322.39</v>
      </c>
      <c r="H2695">
        <v>1</v>
      </c>
      <c r="I2695">
        <v>322.39</v>
      </c>
      <c r="J2695">
        <v>4.21</v>
      </c>
      <c r="K2695">
        <v>3387</v>
      </c>
      <c r="L2695" s="2">
        <v>45548</v>
      </c>
      <c r="O2695" t="str">
        <f>IF(ecommerce_10000[[#This Row],[Platform]]="Souq","sq",ecommerce_10000[[#This Row],[Platform]])</f>
        <v>sq</v>
      </c>
      <c r="P2695" t="str">
        <f>IF(E2695="Souq","sq",IF(E2695="Jumia","Jum",E2695))</f>
        <v>sq</v>
      </c>
      <c r="Q2695">
        <f>VLOOKUP(ecommerce_10000[[#This Row],[City]],F:I,4,FALSE)</f>
        <v>26648.76</v>
      </c>
      <c r="R2695" s="1">
        <f>SUMIF(C:C,ecommerce_10000[[#This Row],[Category]],I:I)</f>
        <v>91504159.730000004</v>
      </c>
      <c r="S2695" s="1">
        <f>SUMIFS(I:I,C:C,C2695)</f>
        <v>91504159.730000004</v>
      </c>
      <c r="T2695" s="1" t="str">
        <f>INDEX(F:F,MATCH(ecommerce_10000[[#This Row],[TotalAmount]],I:I,0))</f>
        <v>Casablanca</v>
      </c>
    </row>
    <row r="2696" spans="1:20" x14ac:dyDescent="0.3">
      <c r="A2696" s="1" t="s">
        <v>2740</v>
      </c>
      <c r="B2696" s="1" t="s">
        <v>35</v>
      </c>
      <c r="C2696" s="1" t="s">
        <v>14</v>
      </c>
      <c r="D2696" s="1" t="s">
        <v>36</v>
      </c>
      <c r="E2696" s="1" t="s">
        <v>47</v>
      </c>
      <c r="F2696" s="1" t="s">
        <v>40</v>
      </c>
      <c r="G2696">
        <v>14311.98</v>
      </c>
      <c r="H2696">
        <v>5</v>
      </c>
      <c r="I2696">
        <v>71559.899999999994</v>
      </c>
      <c r="J2696">
        <v>2.97</v>
      </c>
      <c r="K2696">
        <v>4771</v>
      </c>
      <c r="L2696" s="2">
        <v>45636</v>
      </c>
      <c r="O2696" t="str">
        <f>IF(ecommerce_10000[[#This Row],[Platform]]="Souq","sq",ecommerce_10000[[#This Row],[Platform]])</f>
        <v>Amazon</v>
      </c>
      <c r="P2696" t="str">
        <f>IF(E2696="Souq","sq",IF(E2696="Jumia","Jum",E2696))</f>
        <v>Amazon</v>
      </c>
      <c r="Q2696">
        <f>VLOOKUP(ecommerce_10000[[#This Row],[City]],F:I,4,FALSE)</f>
        <v>99349.3</v>
      </c>
      <c r="R2696" s="1">
        <f>SUMIF(C:C,ecommerce_10000[[#This Row],[Category]],I:I)</f>
        <v>92327183.770000085</v>
      </c>
      <c r="S2696" s="1">
        <f>SUMIFS(I:I,C:C,C2696)</f>
        <v>92327183.770000085</v>
      </c>
      <c r="T2696" s="1" t="str">
        <f>INDEX(F:F,MATCH(ecommerce_10000[[#This Row],[TotalAmount]],I:I,0))</f>
        <v>Riyadh</v>
      </c>
    </row>
    <row r="2697" spans="1:20" x14ac:dyDescent="0.3">
      <c r="A2697" s="1" t="s">
        <v>2741</v>
      </c>
      <c r="B2697" s="1" t="s">
        <v>38</v>
      </c>
      <c r="C2697" s="1" t="s">
        <v>20</v>
      </c>
      <c r="D2697" s="1" t="s">
        <v>39</v>
      </c>
      <c r="E2697" s="1" t="s">
        <v>22</v>
      </c>
      <c r="F2697" s="1" t="s">
        <v>62</v>
      </c>
      <c r="G2697">
        <v>4644.32</v>
      </c>
      <c r="H2697">
        <v>1</v>
      </c>
      <c r="I2697">
        <v>4644.32</v>
      </c>
      <c r="J2697">
        <v>3.77</v>
      </c>
      <c r="K2697">
        <v>4589</v>
      </c>
      <c r="L2697" s="2">
        <v>45442</v>
      </c>
      <c r="O2697" t="str">
        <f>IF(ecommerce_10000[[#This Row],[Platform]]="Souq","sq",ecommerce_10000[[#This Row],[Platform]])</f>
        <v>Jumia</v>
      </c>
      <c r="P2697" t="str">
        <f>IF(E2697="Souq","sq",IF(E2697="Jumia","Jum",E2697))</f>
        <v>Jum</v>
      </c>
      <c r="Q2697">
        <f>VLOOKUP(ecommerce_10000[[#This Row],[City]],F:I,4,FALSE)</f>
        <v>27872.98</v>
      </c>
      <c r="R2697" s="1">
        <f>SUMIF(C:C,ecommerce_10000[[#This Row],[Category]],I:I)</f>
        <v>91504159.730000004</v>
      </c>
      <c r="S2697" s="1">
        <f>SUMIFS(I:I,C:C,C2697)</f>
        <v>91504159.730000004</v>
      </c>
      <c r="T2697" s="1" t="str">
        <f>INDEX(F:F,MATCH(ecommerce_10000[[#This Row],[TotalAmount]],I:I,0))</f>
        <v>Giza</v>
      </c>
    </row>
    <row r="2698" spans="1:20" x14ac:dyDescent="0.3">
      <c r="A2698" s="1" t="s">
        <v>2742</v>
      </c>
      <c r="B2698" s="1" t="s">
        <v>53</v>
      </c>
      <c r="C2698" s="1" t="s">
        <v>31</v>
      </c>
      <c r="D2698" s="1" t="s">
        <v>54</v>
      </c>
      <c r="E2698" s="1" t="s">
        <v>22</v>
      </c>
      <c r="F2698" s="1" t="s">
        <v>40</v>
      </c>
      <c r="G2698">
        <v>8880.2099999999991</v>
      </c>
      <c r="H2698">
        <v>4</v>
      </c>
      <c r="I2698">
        <v>35520.839999999997</v>
      </c>
      <c r="J2698">
        <v>2.0499999999999998</v>
      </c>
      <c r="K2698">
        <v>4394</v>
      </c>
      <c r="L2698" s="2">
        <v>45371</v>
      </c>
      <c r="O2698" t="str">
        <f>IF(ecommerce_10000[[#This Row],[Platform]]="Souq","sq",ecommerce_10000[[#This Row],[Platform]])</f>
        <v>Jumia</v>
      </c>
      <c r="P2698" t="str">
        <f>IF(E2698="Souq","sq",IF(E2698="Jumia","Jum",E2698))</f>
        <v>Jum</v>
      </c>
      <c r="Q2698">
        <f>VLOOKUP(ecommerce_10000[[#This Row],[City]],F:I,4,FALSE)</f>
        <v>99349.3</v>
      </c>
      <c r="R2698" s="1">
        <f>SUMIF(C:C,ecommerce_10000[[#This Row],[Category]],I:I)</f>
        <v>57542997.559999913</v>
      </c>
      <c r="S2698" s="1">
        <f>SUMIFS(I:I,C:C,C2698)</f>
        <v>57542997.559999913</v>
      </c>
      <c r="T2698" s="1" t="str">
        <f>INDEX(F:F,MATCH(ecommerce_10000[[#This Row],[TotalAmount]],I:I,0))</f>
        <v>Riyadh</v>
      </c>
    </row>
    <row r="2699" spans="1:20" x14ac:dyDescent="0.3">
      <c r="A2699" s="1" t="s">
        <v>2743</v>
      </c>
      <c r="B2699" s="1" t="s">
        <v>30</v>
      </c>
      <c r="C2699" s="1" t="s">
        <v>31</v>
      </c>
      <c r="D2699" s="1" t="s">
        <v>32</v>
      </c>
      <c r="E2699" s="1" t="s">
        <v>47</v>
      </c>
      <c r="F2699" s="1" t="s">
        <v>40</v>
      </c>
      <c r="G2699">
        <v>720.02</v>
      </c>
      <c r="H2699">
        <v>2</v>
      </c>
      <c r="I2699">
        <v>1440.04</v>
      </c>
      <c r="J2699">
        <v>2.5299999999999998</v>
      </c>
      <c r="K2699">
        <v>1483</v>
      </c>
      <c r="L2699" s="2">
        <v>45549</v>
      </c>
      <c r="O2699" t="str">
        <f>IF(ecommerce_10000[[#This Row],[Platform]]="Souq","sq",ecommerce_10000[[#This Row],[Platform]])</f>
        <v>Amazon</v>
      </c>
      <c r="P2699" t="str">
        <f>IF(E2699="Souq","sq",IF(E2699="Jumia","Jum",E2699))</f>
        <v>Amazon</v>
      </c>
      <c r="Q2699">
        <f>VLOOKUP(ecommerce_10000[[#This Row],[City]],F:I,4,FALSE)</f>
        <v>99349.3</v>
      </c>
      <c r="R2699" s="1">
        <f>SUMIF(C:C,ecommerce_10000[[#This Row],[Category]],I:I)</f>
        <v>57542997.559999913</v>
      </c>
      <c r="S2699" s="1">
        <f>SUMIFS(I:I,C:C,C2699)</f>
        <v>57542997.559999913</v>
      </c>
      <c r="T2699" s="1" t="str">
        <f>INDEX(F:F,MATCH(ecommerce_10000[[#This Row],[TotalAmount]],I:I,0))</f>
        <v>Riyadh</v>
      </c>
    </row>
    <row r="2700" spans="1:20" x14ac:dyDescent="0.3">
      <c r="A2700" s="1" t="s">
        <v>2744</v>
      </c>
      <c r="B2700" s="1" t="s">
        <v>53</v>
      </c>
      <c r="C2700" s="1" t="s">
        <v>31</v>
      </c>
      <c r="D2700" s="1" t="s">
        <v>54</v>
      </c>
      <c r="E2700" s="1" t="s">
        <v>16</v>
      </c>
      <c r="F2700" s="1" t="s">
        <v>23</v>
      </c>
      <c r="G2700">
        <v>11897.19</v>
      </c>
      <c r="H2700">
        <v>2</v>
      </c>
      <c r="I2700">
        <v>23794.38</v>
      </c>
      <c r="J2700">
        <v>3.97</v>
      </c>
      <c r="K2700">
        <v>170</v>
      </c>
      <c r="L2700" s="2">
        <v>45353</v>
      </c>
      <c r="O2700" t="str">
        <f>IF(ecommerce_10000[[#This Row],[Platform]]="Souq","sq",ecommerce_10000[[#This Row],[Platform]])</f>
        <v>sq</v>
      </c>
      <c r="P2700" t="str">
        <f>IF(E2700="Souq","sq",IF(E2700="Jumia","Jum",E2700))</f>
        <v>sq</v>
      </c>
      <c r="Q2700">
        <f>VLOOKUP(ecommerce_10000[[#This Row],[City]],F:I,4,FALSE)</f>
        <v>13290.4</v>
      </c>
      <c r="R2700" s="1">
        <f>SUMIF(C:C,ecommerce_10000[[#This Row],[Category]],I:I)</f>
        <v>57542997.559999913</v>
      </c>
      <c r="S2700" s="1">
        <f>SUMIFS(I:I,C:C,C2700)</f>
        <v>57542997.559999913</v>
      </c>
      <c r="T2700" s="1" t="str">
        <f>INDEX(F:F,MATCH(ecommerce_10000[[#This Row],[TotalAmount]],I:I,0))</f>
        <v>Alexandria</v>
      </c>
    </row>
    <row r="2701" spans="1:20" x14ac:dyDescent="0.3">
      <c r="A2701" s="1" t="s">
        <v>2745</v>
      </c>
      <c r="B2701" s="1" t="s">
        <v>13</v>
      </c>
      <c r="C2701" s="1" t="s">
        <v>14</v>
      </c>
      <c r="D2701" s="1" t="s">
        <v>15</v>
      </c>
      <c r="E2701" s="1" t="s">
        <v>47</v>
      </c>
      <c r="F2701" s="1" t="s">
        <v>28</v>
      </c>
      <c r="G2701">
        <v>10841.8</v>
      </c>
      <c r="H2701">
        <v>5</v>
      </c>
      <c r="I2701">
        <v>54209</v>
      </c>
      <c r="J2701">
        <v>4.7</v>
      </c>
      <c r="K2701">
        <v>123</v>
      </c>
      <c r="L2701" s="2">
        <v>45447</v>
      </c>
      <c r="O2701" t="str">
        <f>IF(ecommerce_10000[[#This Row],[Platform]]="Souq","sq",ecommerce_10000[[#This Row],[Platform]])</f>
        <v>Amazon</v>
      </c>
      <c r="P2701" t="str">
        <f>IF(E2701="Souq","sq",IF(E2701="Jumia","Jum",E2701))</f>
        <v>Amazon</v>
      </c>
      <c r="Q2701">
        <f>VLOOKUP(ecommerce_10000[[#This Row],[City]],F:I,4,FALSE)</f>
        <v>26648.76</v>
      </c>
      <c r="R2701" s="1">
        <f>SUMIF(C:C,ecommerce_10000[[#This Row],[Category]],I:I)</f>
        <v>92327183.770000085</v>
      </c>
      <c r="S2701" s="1">
        <f>SUMIFS(I:I,C:C,C2701)</f>
        <v>92327183.770000085</v>
      </c>
      <c r="T2701" s="1" t="str">
        <f>INDEX(F:F,MATCH(ecommerce_10000[[#This Row],[TotalAmount]],I:I,0))</f>
        <v>Casablanca</v>
      </c>
    </row>
    <row r="2702" spans="1:20" x14ac:dyDescent="0.3">
      <c r="A2702" s="1" t="s">
        <v>2746</v>
      </c>
      <c r="B2702" s="1" t="s">
        <v>65</v>
      </c>
      <c r="C2702" s="1" t="s">
        <v>20</v>
      </c>
      <c r="D2702" s="1" t="s">
        <v>66</v>
      </c>
      <c r="E2702" s="1" t="s">
        <v>22</v>
      </c>
      <c r="F2702" s="1" t="s">
        <v>23</v>
      </c>
      <c r="G2702">
        <v>2850.94</v>
      </c>
      <c r="H2702">
        <v>3</v>
      </c>
      <c r="I2702">
        <v>8552.82</v>
      </c>
      <c r="J2702">
        <v>3.23</v>
      </c>
      <c r="K2702">
        <v>789</v>
      </c>
      <c r="L2702" s="2">
        <v>45481</v>
      </c>
      <c r="O2702" t="str">
        <f>IF(ecommerce_10000[[#This Row],[Platform]]="Souq","sq",ecommerce_10000[[#This Row],[Platform]])</f>
        <v>Jumia</v>
      </c>
      <c r="P2702" t="str">
        <f>IF(E2702="Souq","sq",IF(E2702="Jumia","Jum",E2702))</f>
        <v>Jum</v>
      </c>
      <c r="Q2702">
        <f>VLOOKUP(ecommerce_10000[[#This Row],[City]],F:I,4,FALSE)</f>
        <v>13290.4</v>
      </c>
      <c r="R2702" s="1">
        <f>SUMIF(C:C,ecommerce_10000[[#This Row],[Category]],I:I)</f>
        <v>91504159.730000004</v>
      </c>
      <c r="S2702" s="1">
        <f>SUMIFS(I:I,C:C,C2702)</f>
        <v>91504159.730000004</v>
      </c>
      <c r="T2702" s="1" t="str">
        <f>INDEX(F:F,MATCH(ecommerce_10000[[#This Row],[TotalAmount]],I:I,0))</f>
        <v>Alexandria</v>
      </c>
    </row>
    <row r="2703" spans="1:20" x14ac:dyDescent="0.3">
      <c r="A2703" s="1" t="s">
        <v>2747</v>
      </c>
      <c r="B2703" s="1" t="s">
        <v>43</v>
      </c>
      <c r="C2703" s="1" t="s">
        <v>44</v>
      </c>
      <c r="D2703" s="1" t="s">
        <v>45</v>
      </c>
      <c r="E2703" s="1" t="s">
        <v>47</v>
      </c>
      <c r="F2703" s="1" t="s">
        <v>33</v>
      </c>
      <c r="G2703">
        <v>10394.469999999999</v>
      </c>
      <c r="H2703">
        <v>4</v>
      </c>
      <c r="I2703">
        <v>41577.879999999997</v>
      </c>
      <c r="J2703">
        <v>2.93</v>
      </c>
      <c r="K2703">
        <v>4390</v>
      </c>
      <c r="L2703" s="2">
        <v>45583</v>
      </c>
      <c r="O2703" t="str">
        <f>IF(ecommerce_10000[[#This Row],[Platform]]="Souq","sq",ecommerce_10000[[#This Row],[Platform]])</f>
        <v>Amazon</v>
      </c>
      <c r="P2703" t="str">
        <f>IF(E2703="Souq","sq",IF(E2703="Jumia","Jum",E2703))</f>
        <v>Amazon</v>
      </c>
      <c r="Q2703">
        <f>VLOOKUP(ecommerce_10000[[#This Row],[City]],F:I,4,FALSE)</f>
        <v>3665.44</v>
      </c>
      <c r="R2703" s="1">
        <f>SUMIF(C:C,ecommerce_10000[[#This Row],[Category]],I:I)</f>
        <v>31420413.200000018</v>
      </c>
      <c r="S2703" s="1">
        <f>SUMIFS(I:I,C:C,C2703)</f>
        <v>31420413.200000018</v>
      </c>
      <c r="T2703" s="1" t="str">
        <f>INDEX(F:F,MATCH(ecommerce_10000[[#This Row],[TotalAmount]],I:I,0))</f>
        <v>Dubai</v>
      </c>
    </row>
    <row r="2704" spans="1:20" x14ac:dyDescent="0.3">
      <c r="A2704" s="1" t="s">
        <v>2748</v>
      </c>
      <c r="B2704" s="1" t="s">
        <v>49</v>
      </c>
      <c r="C2704" s="1" t="s">
        <v>14</v>
      </c>
      <c r="D2704" s="1" t="s">
        <v>50</v>
      </c>
      <c r="E2704" s="1" t="s">
        <v>16</v>
      </c>
      <c r="F2704" s="1" t="s">
        <v>28</v>
      </c>
      <c r="G2704">
        <v>18067.990000000002</v>
      </c>
      <c r="H2704">
        <v>5</v>
      </c>
      <c r="I2704">
        <v>90339.95</v>
      </c>
      <c r="J2704">
        <v>4.08</v>
      </c>
      <c r="K2704">
        <v>4741</v>
      </c>
      <c r="L2704" s="2">
        <v>45551</v>
      </c>
      <c r="O2704" t="str">
        <f>IF(ecommerce_10000[[#This Row],[Platform]]="Souq","sq",ecommerce_10000[[#This Row],[Platform]])</f>
        <v>sq</v>
      </c>
      <c r="P2704" t="str">
        <f>IF(E2704="Souq","sq",IF(E2704="Jumia","Jum",E2704))</f>
        <v>sq</v>
      </c>
      <c r="Q2704">
        <f>VLOOKUP(ecommerce_10000[[#This Row],[City]],F:I,4,FALSE)</f>
        <v>26648.76</v>
      </c>
      <c r="R2704" s="1">
        <f>SUMIF(C:C,ecommerce_10000[[#This Row],[Category]],I:I)</f>
        <v>92327183.770000085</v>
      </c>
      <c r="S2704" s="1">
        <f>SUMIFS(I:I,C:C,C2704)</f>
        <v>92327183.770000085</v>
      </c>
      <c r="T2704" s="1" t="str">
        <f>INDEX(F:F,MATCH(ecommerce_10000[[#This Row],[TotalAmount]],I:I,0))</f>
        <v>Casablanca</v>
      </c>
    </row>
    <row r="2705" spans="1:20" x14ac:dyDescent="0.3">
      <c r="A2705" s="1" t="s">
        <v>2749</v>
      </c>
      <c r="B2705" s="1" t="s">
        <v>13</v>
      </c>
      <c r="C2705" s="1" t="s">
        <v>14</v>
      </c>
      <c r="D2705" s="1" t="s">
        <v>15</v>
      </c>
      <c r="E2705" s="1" t="s">
        <v>22</v>
      </c>
      <c r="F2705" s="1" t="s">
        <v>33</v>
      </c>
      <c r="G2705">
        <v>14206.3</v>
      </c>
      <c r="H2705">
        <v>1</v>
      </c>
      <c r="I2705">
        <v>14206.3</v>
      </c>
      <c r="J2705">
        <v>2.82</v>
      </c>
      <c r="K2705">
        <v>3720</v>
      </c>
      <c r="L2705" s="2">
        <v>45476</v>
      </c>
      <c r="O2705" t="str">
        <f>IF(ecommerce_10000[[#This Row],[Platform]]="Souq","sq",ecommerce_10000[[#This Row],[Platform]])</f>
        <v>Jumia</v>
      </c>
      <c r="P2705" t="str">
        <f>IF(E2705="Souq","sq",IF(E2705="Jumia","Jum",E2705))</f>
        <v>Jum</v>
      </c>
      <c r="Q2705">
        <f>VLOOKUP(ecommerce_10000[[#This Row],[City]],F:I,4,FALSE)</f>
        <v>3665.44</v>
      </c>
      <c r="R2705" s="1">
        <f>SUMIF(C:C,ecommerce_10000[[#This Row],[Category]],I:I)</f>
        <v>92327183.770000085</v>
      </c>
      <c r="S2705" s="1">
        <f>SUMIFS(I:I,C:C,C2705)</f>
        <v>92327183.770000085</v>
      </c>
      <c r="T2705" s="1" t="str">
        <f>INDEX(F:F,MATCH(ecommerce_10000[[#This Row],[TotalAmount]],I:I,0))</f>
        <v>Dubai</v>
      </c>
    </row>
    <row r="2706" spans="1:20" x14ac:dyDescent="0.3">
      <c r="A2706" s="1" t="s">
        <v>2750</v>
      </c>
      <c r="B2706" s="1" t="s">
        <v>53</v>
      </c>
      <c r="C2706" s="1" t="s">
        <v>31</v>
      </c>
      <c r="D2706" s="1" t="s">
        <v>54</v>
      </c>
      <c r="E2706" s="1" t="s">
        <v>16</v>
      </c>
      <c r="F2706" s="1" t="s">
        <v>40</v>
      </c>
      <c r="G2706">
        <v>3582.02</v>
      </c>
      <c r="H2706">
        <v>5</v>
      </c>
      <c r="I2706">
        <v>17910.099999999999</v>
      </c>
      <c r="J2706">
        <v>4.62</v>
      </c>
      <c r="K2706">
        <v>436</v>
      </c>
      <c r="L2706" s="2">
        <v>45586</v>
      </c>
      <c r="O2706" t="str">
        <f>IF(ecommerce_10000[[#This Row],[Platform]]="Souq","sq",ecommerce_10000[[#This Row],[Platform]])</f>
        <v>sq</v>
      </c>
      <c r="P2706" t="str">
        <f>IF(E2706="Souq","sq",IF(E2706="Jumia","Jum",E2706))</f>
        <v>sq</v>
      </c>
      <c r="Q2706">
        <f>VLOOKUP(ecommerce_10000[[#This Row],[City]],F:I,4,FALSE)</f>
        <v>99349.3</v>
      </c>
      <c r="R2706" s="1">
        <f>SUMIF(C:C,ecommerce_10000[[#This Row],[Category]],I:I)</f>
        <v>57542997.559999913</v>
      </c>
      <c r="S2706" s="1">
        <f>SUMIFS(I:I,C:C,C2706)</f>
        <v>57542997.559999913</v>
      </c>
      <c r="T2706" s="1" t="str">
        <f>INDEX(F:F,MATCH(ecommerce_10000[[#This Row],[TotalAmount]],I:I,0))</f>
        <v>Riyadh</v>
      </c>
    </row>
    <row r="2707" spans="1:20" x14ac:dyDescent="0.3">
      <c r="A2707" s="1" t="s">
        <v>2751</v>
      </c>
      <c r="B2707" s="1" t="s">
        <v>43</v>
      </c>
      <c r="C2707" s="1" t="s">
        <v>44</v>
      </c>
      <c r="D2707" s="1" t="s">
        <v>45</v>
      </c>
      <c r="E2707" s="1" t="s">
        <v>22</v>
      </c>
      <c r="F2707" s="1" t="s">
        <v>23</v>
      </c>
      <c r="G2707">
        <v>1290.83</v>
      </c>
      <c r="H2707">
        <v>3</v>
      </c>
      <c r="I2707">
        <v>3872.49</v>
      </c>
      <c r="J2707">
        <v>1.53</v>
      </c>
      <c r="K2707">
        <v>3555</v>
      </c>
      <c r="L2707" s="2">
        <v>45426</v>
      </c>
      <c r="O2707" t="str">
        <f>IF(ecommerce_10000[[#This Row],[Platform]]="Souq","sq",ecommerce_10000[[#This Row],[Platform]])</f>
        <v>Jumia</v>
      </c>
      <c r="P2707" t="str">
        <f>IF(E2707="Souq","sq",IF(E2707="Jumia","Jum",E2707))</f>
        <v>Jum</v>
      </c>
      <c r="Q2707">
        <f>VLOOKUP(ecommerce_10000[[#This Row],[City]],F:I,4,FALSE)</f>
        <v>13290.4</v>
      </c>
      <c r="R2707" s="1">
        <f>SUMIF(C:C,ecommerce_10000[[#This Row],[Category]],I:I)</f>
        <v>31420413.200000018</v>
      </c>
      <c r="S2707" s="1">
        <f>SUMIFS(I:I,C:C,C2707)</f>
        <v>31420413.200000018</v>
      </c>
      <c r="T2707" s="1" t="str">
        <f>INDEX(F:F,MATCH(ecommerce_10000[[#This Row],[TotalAmount]],I:I,0))</f>
        <v>Alexandria</v>
      </c>
    </row>
    <row r="2708" spans="1:20" x14ac:dyDescent="0.3">
      <c r="A2708" s="1" t="s">
        <v>2752</v>
      </c>
      <c r="B2708" s="1" t="s">
        <v>30</v>
      </c>
      <c r="C2708" s="1" t="s">
        <v>31</v>
      </c>
      <c r="D2708" s="1" t="s">
        <v>32</v>
      </c>
      <c r="E2708" s="1" t="s">
        <v>16</v>
      </c>
      <c r="F2708" s="1" t="s">
        <v>28</v>
      </c>
      <c r="G2708">
        <v>7154.99</v>
      </c>
      <c r="H2708">
        <v>2</v>
      </c>
      <c r="I2708">
        <v>14309.98</v>
      </c>
      <c r="J2708">
        <v>4.4000000000000004</v>
      </c>
      <c r="K2708">
        <v>4758</v>
      </c>
      <c r="L2708" s="2">
        <v>45602</v>
      </c>
      <c r="O2708" t="str">
        <f>IF(ecommerce_10000[[#This Row],[Platform]]="Souq","sq",ecommerce_10000[[#This Row],[Platform]])</f>
        <v>sq</v>
      </c>
      <c r="P2708" t="str">
        <f>IF(E2708="Souq","sq",IF(E2708="Jumia","Jum",E2708))</f>
        <v>sq</v>
      </c>
      <c r="Q2708">
        <f>VLOOKUP(ecommerce_10000[[#This Row],[City]],F:I,4,FALSE)</f>
        <v>26648.76</v>
      </c>
      <c r="R2708" s="1">
        <f>SUMIF(C:C,ecommerce_10000[[#This Row],[Category]],I:I)</f>
        <v>57542997.559999913</v>
      </c>
      <c r="S2708" s="1">
        <f>SUMIFS(I:I,C:C,C2708)</f>
        <v>57542997.559999913</v>
      </c>
      <c r="T2708" s="1" t="str">
        <f>INDEX(F:F,MATCH(ecommerce_10000[[#This Row],[TotalAmount]],I:I,0))</f>
        <v>Casablanca</v>
      </c>
    </row>
    <row r="2709" spans="1:20" x14ac:dyDescent="0.3">
      <c r="A2709" s="1" t="s">
        <v>2753</v>
      </c>
      <c r="B2709" s="1" t="s">
        <v>53</v>
      </c>
      <c r="C2709" s="1" t="s">
        <v>31</v>
      </c>
      <c r="D2709" s="1" t="s">
        <v>54</v>
      </c>
      <c r="E2709" s="1" t="s">
        <v>22</v>
      </c>
      <c r="F2709" s="1" t="s">
        <v>23</v>
      </c>
      <c r="G2709">
        <v>2097.84</v>
      </c>
      <c r="H2709">
        <v>1</v>
      </c>
      <c r="I2709">
        <v>2097.84</v>
      </c>
      <c r="J2709">
        <v>1.45</v>
      </c>
      <c r="K2709">
        <v>491</v>
      </c>
      <c r="L2709" s="2">
        <v>45379</v>
      </c>
      <c r="O2709" t="str">
        <f>IF(ecommerce_10000[[#This Row],[Platform]]="Souq","sq",ecommerce_10000[[#This Row],[Platform]])</f>
        <v>Jumia</v>
      </c>
      <c r="P2709" t="str">
        <f>IF(E2709="Souq","sq",IF(E2709="Jumia","Jum",E2709))</f>
        <v>Jum</v>
      </c>
      <c r="Q2709">
        <f>VLOOKUP(ecommerce_10000[[#This Row],[City]],F:I,4,FALSE)</f>
        <v>13290.4</v>
      </c>
      <c r="R2709" s="1">
        <f>SUMIF(C:C,ecommerce_10000[[#This Row],[Category]],I:I)</f>
        <v>57542997.559999913</v>
      </c>
      <c r="S2709" s="1">
        <f>SUMIFS(I:I,C:C,C2709)</f>
        <v>57542997.559999913</v>
      </c>
      <c r="T2709" s="1" t="str">
        <f>INDEX(F:F,MATCH(ecommerce_10000[[#This Row],[TotalAmount]],I:I,0))</f>
        <v>Alexandria</v>
      </c>
    </row>
    <row r="2710" spans="1:20" x14ac:dyDescent="0.3">
      <c r="A2710" s="1" t="s">
        <v>2754</v>
      </c>
      <c r="B2710" s="1" t="s">
        <v>65</v>
      </c>
      <c r="C2710" s="1" t="s">
        <v>20</v>
      </c>
      <c r="D2710" s="1" t="s">
        <v>66</v>
      </c>
      <c r="E2710" s="1" t="s">
        <v>22</v>
      </c>
      <c r="F2710" s="1" t="s">
        <v>33</v>
      </c>
      <c r="G2710">
        <v>7859.95</v>
      </c>
      <c r="H2710">
        <v>5</v>
      </c>
      <c r="I2710">
        <v>39299.75</v>
      </c>
      <c r="J2710">
        <v>4.0199999999999996</v>
      </c>
      <c r="K2710">
        <v>1747</v>
      </c>
      <c r="L2710" s="2">
        <v>45330</v>
      </c>
      <c r="O2710" t="str">
        <f>IF(ecommerce_10000[[#This Row],[Platform]]="Souq","sq",ecommerce_10000[[#This Row],[Platform]])</f>
        <v>Jumia</v>
      </c>
      <c r="P2710" t="str">
        <f>IF(E2710="Souq","sq",IF(E2710="Jumia","Jum",E2710))</f>
        <v>Jum</v>
      </c>
      <c r="Q2710">
        <f>VLOOKUP(ecommerce_10000[[#This Row],[City]],F:I,4,FALSE)</f>
        <v>3665.44</v>
      </c>
      <c r="R2710" s="1">
        <f>SUMIF(C:C,ecommerce_10000[[#This Row],[Category]],I:I)</f>
        <v>91504159.730000004</v>
      </c>
      <c r="S2710" s="1">
        <f>SUMIFS(I:I,C:C,C2710)</f>
        <v>91504159.730000004</v>
      </c>
      <c r="T2710" s="1" t="str">
        <f>INDEX(F:F,MATCH(ecommerce_10000[[#This Row],[TotalAmount]],I:I,0))</f>
        <v>Dubai</v>
      </c>
    </row>
    <row r="2711" spans="1:20" x14ac:dyDescent="0.3">
      <c r="A2711" s="1" t="s">
        <v>2755</v>
      </c>
      <c r="B2711" s="1" t="s">
        <v>53</v>
      </c>
      <c r="C2711" s="1" t="s">
        <v>31</v>
      </c>
      <c r="D2711" s="1" t="s">
        <v>54</v>
      </c>
      <c r="E2711" s="1" t="s">
        <v>47</v>
      </c>
      <c r="F2711" s="1" t="s">
        <v>33</v>
      </c>
      <c r="G2711">
        <v>16876.419999999998</v>
      </c>
      <c r="H2711">
        <v>5</v>
      </c>
      <c r="I2711">
        <v>84382.1</v>
      </c>
      <c r="J2711">
        <v>3.29</v>
      </c>
      <c r="K2711">
        <v>1592</v>
      </c>
      <c r="L2711" s="2">
        <v>45431</v>
      </c>
      <c r="O2711" t="str">
        <f>IF(ecommerce_10000[[#This Row],[Platform]]="Souq","sq",ecommerce_10000[[#This Row],[Platform]])</f>
        <v>Amazon</v>
      </c>
      <c r="P2711" t="str">
        <f>IF(E2711="Souq","sq",IF(E2711="Jumia","Jum",E2711))</f>
        <v>Amazon</v>
      </c>
      <c r="Q2711">
        <f>VLOOKUP(ecommerce_10000[[#This Row],[City]],F:I,4,FALSE)</f>
        <v>3665.44</v>
      </c>
      <c r="R2711" s="1">
        <f>SUMIF(C:C,ecommerce_10000[[#This Row],[Category]],I:I)</f>
        <v>57542997.559999913</v>
      </c>
      <c r="S2711" s="1">
        <f>SUMIFS(I:I,C:C,C2711)</f>
        <v>57542997.559999913</v>
      </c>
      <c r="T2711" s="1" t="str">
        <f>INDEX(F:F,MATCH(ecommerce_10000[[#This Row],[TotalAmount]],I:I,0))</f>
        <v>Dubai</v>
      </c>
    </row>
    <row r="2712" spans="1:20" x14ac:dyDescent="0.3">
      <c r="A2712" s="1" t="s">
        <v>2756</v>
      </c>
      <c r="B2712" s="1" t="s">
        <v>25</v>
      </c>
      <c r="C2712" s="1" t="s">
        <v>26</v>
      </c>
      <c r="D2712" s="1" t="s">
        <v>27</v>
      </c>
      <c r="E2712" s="1" t="s">
        <v>22</v>
      </c>
      <c r="F2712" s="1" t="s">
        <v>33</v>
      </c>
      <c r="G2712">
        <v>17093.310000000001</v>
      </c>
      <c r="H2712">
        <v>4</v>
      </c>
      <c r="I2712">
        <v>68373.240000000005</v>
      </c>
      <c r="J2712">
        <v>1.46</v>
      </c>
      <c r="K2712">
        <v>1202</v>
      </c>
      <c r="L2712" s="2">
        <v>45472</v>
      </c>
      <c r="O2712" t="str">
        <f>IF(ecommerce_10000[[#This Row],[Platform]]="Souq","sq",ecommerce_10000[[#This Row],[Platform]])</f>
        <v>Jumia</v>
      </c>
      <c r="P2712" t="str">
        <f>IF(E2712="Souq","sq",IF(E2712="Jumia","Jum",E2712))</f>
        <v>Jum</v>
      </c>
      <c r="Q2712">
        <f>VLOOKUP(ecommerce_10000[[#This Row],[City]],F:I,4,FALSE)</f>
        <v>3665.44</v>
      </c>
      <c r="R2712" s="1">
        <f>SUMIF(C:C,ecommerce_10000[[#This Row],[Category]],I:I)</f>
        <v>29200970.130000021</v>
      </c>
      <c r="S2712" s="1">
        <f>SUMIFS(I:I,C:C,C2712)</f>
        <v>29200970.130000021</v>
      </c>
      <c r="T2712" s="1" t="str">
        <f>INDEX(F:F,MATCH(ecommerce_10000[[#This Row],[TotalAmount]],I:I,0))</f>
        <v>Dubai</v>
      </c>
    </row>
    <row r="2713" spans="1:20" x14ac:dyDescent="0.3">
      <c r="A2713" s="1" t="s">
        <v>2757</v>
      </c>
      <c r="B2713" s="1" t="s">
        <v>38</v>
      </c>
      <c r="C2713" s="1" t="s">
        <v>20</v>
      </c>
      <c r="D2713" s="1" t="s">
        <v>39</v>
      </c>
      <c r="E2713" s="1" t="s">
        <v>22</v>
      </c>
      <c r="F2713" s="1" t="s">
        <v>62</v>
      </c>
      <c r="G2713">
        <v>14723.36</v>
      </c>
      <c r="H2713">
        <v>3</v>
      </c>
      <c r="I2713">
        <v>44170.080000000002</v>
      </c>
      <c r="J2713">
        <v>1.91</v>
      </c>
      <c r="K2713">
        <v>2827</v>
      </c>
      <c r="L2713" s="2">
        <v>45376</v>
      </c>
      <c r="O2713" t="str">
        <f>IF(ecommerce_10000[[#This Row],[Platform]]="Souq","sq",ecommerce_10000[[#This Row],[Platform]])</f>
        <v>Jumia</v>
      </c>
      <c r="P2713" t="str">
        <f>IF(E2713="Souq","sq",IF(E2713="Jumia","Jum",E2713))</f>
        <v>Jum</v>
      </c>
      <c r="Q2713">
        <f>VLOOKUP(ecommerce_10000[[#This Row],[City]],F:I,4,FALSE)</f>
        <v>27872.98</v>
      </c>
      <c r="R2713" s="1">
        <f>SUMIF(C:C,ecommerce_10000[[#This Row],[Category]],I:I)</f>
        <v>91504159.730000004</v>
      </c>
      <c r="S2713" s="1">
        <f>SUMIFS(I:I,C:C,C2713)</f>
        <v>91504159.730000004</v>
      </c>
      <c r="T2713" s="1" t="str">
        <f>INDEX(F:F,MATCH(ecommerce_10000[[#This Row],[TotalAmount]],I:I,0))</f>
        <v>Giza</v>
      </c>
    </row>
    <row r="2714" spans="1:20" x14ac:dyDescent="0.3">
      <c r="A2714" s="1" t="s">
        <v>2758</v>
      </c>
      <c r="B2714" s="1" t="s">
        <v>19</v>
      </c>
      <c r="C2714" s="1" t="s">
        <v>20</v>
      </c>
      <c r="D2714" s="1" t="s">
        <v>21</v>
      </c>
      <c r="E2714" s="1" t="s">
        <v>16</v>
      </c>
      <c r="F2714" s="1" t="s">
        <v>62</v>
      </c>
      <c r="G2714">
        <v>13861.7</v>
      </c>
      <c r="H2714">
        <v>1</v>
      </c>
      <c r="I2714">
        <v>13861.7</v>
      </c>
      <c r="J2714">
        <v>3.6</v>
      </c>
      <c r="K2714">
        <v>1210</v>
      </c>
      <c r="L2714" s="2">
        <v>45421</v>
      </c>
      <c r="O2714" t="str">
        <f>IF(ecommerce_10000[[#This Row],[Platform]]="Souq","sq",ecommerce_10000[[#This Row],[Platform]])</f>
        <v>sq</v>
      </c>
      <c r="P2714" t="str">
        <f>IF(E2714="Souq","sq",IF(E2714="Jumia","Jum",E2714))</f>
        <v>sq</v>
      </c>
      <c r="Q2714">
        <f>VLOOKUP(ecommerce_10000[[#This Row],[City]],F:I,4,FALSE)</f>
        <v>27872.98</v>
      </c>
      <c r="R2714" s="1">
        <f>SUMIF(C:C,ecommerce_10000[[#This Row],[Category]],I:I)</f>
        <v>91504159.730000004</v>
      </c>
      <c r="S2714" s="1">
        <f>SUMIFS(I:I,C:C,C2714)</f>
        <v>91504159.730000004</v>
      </c>
      <c r="T2714" s="1" t="str">
        <f>INDEX(F:F,MATCH(ecommerce_10000[[#This Row],[TotalAmount]],I:I,0))</f>
        <v>Giza</v>
      </c>
    </row>
    <row r="2715" spans="1:20" x14ac:dyDescent="0.3">
      <c r="A2715" s="1" t="s">
        <v>2759</v>
      </c>
      <c r="B2715" s="1" t="s">
        <v>53</v>
      </c>
      <c r="C2715" s="1" t="s">
        <v>31</v>
      </c>
      <c r="D2715" s="1" t="s">
        <v>54</v>
      </c>
      <c r="E2715" s="1" t="s">
        <v>22</v>
      </c>
      <c r="F2715" s="1" t="s">
        <v>23</v>
      </c>
      <c r="G2715">
        <v>10310.24</v>
      </c>
      <c r="H2715">
        <v>4</v>
      </c>
      <c r="I2715">
        <v>41240.959999999999</v>
      </c>
      <c r="J2715">
        <v>2.82</v>
      </c>
      <c r="K2715">
        <v>3827</v>
      </c>
      <c r="L2715" s="2">
        <v>45643</v>
      </c>
      <c r="O2715" t="str">
        <f>IF(ecommerce_10000[[#This Row],[Platform]]="Souq","sq",ecommerce_10000[[#This Row],[Platform]])</f>
        <v>Jumia</v>
      </c>
      <c r="P2715" t="str">
        <f>IF(E2715="Souq","sq",IF(E2715="Jumia","Jum",E2715))</f>
        <v>Jum</v>
      </c>
      <c r="Q2715">
        <f>VLOOKUP(ecommerce_10000[[#This Row],[City]],F:I,4,FALSE)</f>
        <v>13290.4</v>
      </c>
      <c r="R2715" s="1">
        <f>SUMIF(C:C,ecommerce_10000[[#This Row],[Category]],I:I)</f>
        <v>57542997.559999913</v>
      </c>
      <c r="S2715" s="1">
        <f>SUMIFS(I:I,C:C,C2715)</f>
        <v>57542997.559999913</v>
      </c>
      <c r="T2715" s="1" t="str">
        <f>INDEX(F:F,MATCH(ecommerce_10000[[#This Row],[TotalAmount]],I:I,0))</f>
        <v>Alexandria</v>
      </c>
    </row>
    <row r="2716" spans="1:20" x14ac:dyDescent="0.3">
      <c r="A2716" s="1" t="s">
        <v>2760</v>
      </c>
      <c r="B2716" s="1" t="s">
        <v>49</v>
      </c>
      <c r="C2716" s="1" t="s">
        <v>14</v>
      </c>
      <c r="D2716" s="1" t="s">
        <v>50</v>
      </c>
      <c r="E2716" s="1" t="s">
        <v>16</v>
      </c>
      <c r="F2716" s="1" t="s">
        <v>33</v>
      </c>
      <c r="G2716">
        <v>5502.54</v>
      </c>
      <c r="H2716">
        <v>1</v>
      </c>
      <c r="I2716">
        <v>5502.54</v>
      </c>
      <c r="J2716">
        <v>2.4300000000000002</v>
      </c>
      <c r="K2716">
        <v>851</v>
      </c>
      <c r="L2716" s="2">
        <v>45395</v>
      </c>
      <c r="O2716" t="str">
        <f>IF(ecommerce_10000[[#This Row],[Platform]]="Souq","sq",ecommerce_10000[[#This Row],[Platform]])</f>
        <v>sq</v>
      </c>
      <c r="P2716" t="str">
        <f>IF(E2716="Souq","sq",IF(E2716="Jumia","Jum",E2716))</f>
        <v>sq</v>
      </c>
      <c r="Q2716">
        <f>VLOOKUP(ecommerce_10000[[#This Row],[City]],F:I,4,FALSE)</f>
        <v>3665.44</v>
      </c>
      <c r="R2716" s="1">
        <f>SUMIF(C:C,ecommerce_10000[[#This Row],[Category]],I:I)</f>
        <v>92327183.770000085</v>
      </c>
      <c r="S2716" s="1">
        <f>SUMIFS(I:I,C:C,C2716)</f>
        <v>92327183.770000085</v>
      </c>
      <c r="T2716" s="1" t="str">
        <f>INDEX(F:F,MATCH(ecommerce_10000[[#This Row],[TotalAmount]],I:I,0))</f>
        <v>Dubai</v>
      </c>
    </row>
    <row r="2717" spans="1:20" x14ac:dyDescent="0.3">
      <c r="A2717" s="1" t="s">
        <v>2761</v>
      </c>
      <c r="B2717" s="1" t="s">
        <v>35</v>
      </c>
      <c r="C2717" s="1" t="s">
        <v>14</v>
      </c>
      <c r="D2717" s="1" t="s">
        <v>36</v>
      </c>
      <c r="E2717" s="1" t="s">
        <v>47</v>
      </c>
      <c r="F2717" s="1" t="s">
        <v>62</v>
      </c>
      <c r="G2717">
        <v>10895.26</v>
      </c>
      <c r="H2717">
        <v>1</v>
      </c>
      <c r="I2717">
        <v>10895.26</v>
      </c>
      <c r="J2717">
        <v>3.36</v>
      </c>
      <c r="K2717">
        <v>4969</v>
      </c>
      <c r="L2717" s="2">
        <v>45374</v>
      </c>
      <c r="O2717" t="str">
        <f>IF(ecommerce_10000[[#This Row],[Platform]]="Souq","sq",ecommerce_10000[[#This Row],[Platform]])</f>
        <v>Amazon</v>
      </c>
      <c r="P2717" t="str">
        <f>IF(E2717="Souq","sq",IF(E2717="Jumia","Jum",E2717))</f>
        <v>Amazon</v>
      </c>
      <c r="Q2717">
        <f>VLOOKUP(ecommerce_10000[[#This Row],[City]],F:I,4,FALSE)</f>
        <v>27872.98</v>
      </c>
      <c r="R2717" s="1">
        <f>SUMIF(C:C,ecommerce_10000[[#This Row],[Category]],I:I)</f>
        <v>92327183.770000085</v>
      </c>
      <c r="S2717" s="1">
        <f>SUMIFS(I:I,C:C,C2717)</f>
        <v>92327183.770000085</v>
      </c>
      <c r="T2717" s="1" t="str">
        <f>INDEX(F:F,MATCH(ecommerce_10000[[#This Row],[TotalAmount]],I:I,0))</f>
        <v>Giza</v>
      </c>
    </row>
    <row r="2718" spans="1:20" x14ac:dyDescent="0.3">
      <c r="A2718" s="1" t="s">
        <v>2762</v>
      </c>
      <c r="B2718" s="1" t="s">
        <v>19</v>
      </c>
      <c r="C2718" s="1" t="s">
        <v>20</v>
      </c>
      <c r="D2718" s="1" t="s">
        <v>21</v>
      </c>
      <c r="E2718" s="1" t="s">
        <v>47</v>
      </c>
      <c r="F2718" s="1" t="s">
        <v>28</v>
      </c>
      <c r="G2718">
        <v>6279.56</v>
      </c>
      <c r="H2718">
        <v>3</v>
      </c>
      <c r="I2718">
        <v>18838.68</v>
      </c>
      <c r="J2718">
        <v>1.39</v>
      </c>
      <c r="K2718">
        <v>4048</v>
      </c>
      <c r="L2718" s="2">
        <v>45328</v>
      </c>
      <c r="O2718" t="str">
        <f>IF(ecommerce_10000[[#This Row],[Platform]]="Souq","sq",ecommerce_10000[[#This Row],[Platform]])</f>
        <v>Amazon</v>
      </c>
      <c r="P2718" t="str">
        <f>IF(E2718="Souq","sq",IF(E2718="Jumia","Jum",E2718))</f>
        <v>Amazon</v>
      </c>
      <c r="Q2718">
        <f>VLOOKUP(ecommerce_10000[[#This Row],[City]],F:I,4,FALSE)</f>
        <v>26648.76</v>
      </c>
      <c r="R2718" s="1">
        <f>SUMIF(C:C,ecommerce_10000[[#This Row],[Category]],I:I)</f>
        <v>91504159.730000004</v>
      </c>
      <c r="S2718" s="1">
        <f>SUMIFS(I:I,C:C,C2718)</f>
        <v>91504159.730000004</v>
      </c>
      <c r="T2718" s="1" t="str">
        <f>INDEX(F:F,MATCH(ecommerce_10000[[#This Row],[TotalAmount]],I:I,0))</f>
        <v>Casablanca</v>
      </c>
    </row>
    <row r="2719" spans="1:20" x14ac:dyDescent="0.3">
      <c r="A2719" s="1" t="s">
        <v>2763</v>
      </c>
      <c r="B2719" s="1" t="s">
        <v>65</v>
      </c>
      <c r="C2719" s="1" t="s">
        <v>20</v>
      </c>
      <c r="D2719" s="1" t="s">
        <v>66</v>
      </c>
      <c r="E2719" s="1" t="s">
        <v>16</v>
      </c>
      <c r="F2719" s="1" t="s">
        <v>23</v>
      </c>
      <c r="G2719">
        <v>3988.72</v>
      </c>
      <c r="H2719">
        <v>1</v>
      </c>
      <c r="I2719">
        <v>3988.72</v>
      </c>
      <c r="J2719">
        <v>4.75</v>
      </c>
      <c r="K2719">
        <v>2908</v>
      </c>
      <c r="L2719" s="2">
        <v>45518</v>
      </c>
      <c r="O2719" t="str">
        <f>IF(ecommerce_10000[[#This Row],[Platform]]="Souq","sq",ecommerce_10000[[#This Row],[Platform]])</f>
        <v>sq</v>
      </c>
      <c r="P2719" t="str">
        <f>IF(E2719="Souq","sq",IF(E2719="Jumia","Jum",E2719))</f>
        <v>sq</v>
      </c>
      <c r="Q2719">
        <f>VLOOKUP(ecommerce_10000[[#This Row],[City]],F:I,4,FALSE)</f>
        <v>13290.4</v>
      </c>
      <c r="R2719" s="1">
        <f>SUMIF(C:C,ecommerce_10000[[#This Row],[Category]],I:I)</f>
        <v>91504159.730000004</v>
      </c>
      <c r="S2719" s="1">
        <f>SUMIFS(I:I,C:C,C2719)</f>
        <v>91504159.730000004</v>
      </c>
      <c r="T2719" s="1" t="str">
        <f>INDEX(F:F,MATCH(ecommerce_10000[[#This Row],[TotalAmount]],I:I,0))</f>
        <v>Alexandria</v>
      </c>
    </row>
    <row r="2720" spans="1:20" x14ac:dyDescent="0.3">
      <c r="A2720" s="1" t="s">
        <v>2764</v>
      </c>
      <c r="B2720" s="1" t="s">
        <v>53</v>
      </c>
      <c r="C2720" s="1" t="s">
        <v>31</v>
      </c>
      <c r="D2720" s="1" t="s">
        <v>54</v>
      </c>
      <c r="E2720" s="1" t="s">
        <v>47</v>
      </c>
      <c r="F2720" s="1" t="s">
        <v>62</v>
      </c>
      <c r="G2720">
        <v>18801.650000000001</v>
      </c>
      <c r="H2720">
        <v>4</v>
      </c>
      <c r="I2720">
        <v>75206.600000000006</v>
      </c>
      <c r="J2720">
        <v>4.97</v>
      </c>
      <c r="K2720">
        <v>1875</v>
      </c>
      <c r="L2720" s="2">
        <v>45522</v>
      </c>
      <c r="O2720" t="str">
        <f>IF(ecommerce_10000[[#This Row],[Platform]]="Souq","sq",ecommerce_10000[[#This Row],[Platform]])</f>
        <v>Amazon</v>
      </c>
      <c r="P2720" t="str">
        <f>IF(E2720="Souq","sq",IF(E2720="Jumia","Jum",E2720))</f>
        <v>Amazon</v>
      </c>
      <c r="Q2720">
        <f>VLOOKUP(ecommerce_10000[[#This Row],[City]],F:I,4,FALSE)</f>
        <v>27872.98</v>
      </c>
      <c r="R2720" s="1">
        <f>SUMIF(C:C,ecommerce_10000[[#This Row],[Category]],I:I)</f>
        <v>57542997.559999913</v>
      </c>
      <c r="S2720" s="1">
        <f>SUMIFS(I:I,C:C,C2720)</f>
        <v>57542997.559999913</v>
      </c>
      <c r="T2720" s="1" t="str">
        <f>INDEX(F:F,MATCH(ecommerce_10000[[#This Row],[TotalAmount]],I:I,0))</f>
        <v>Giza</v>
      </c>
    </row>
    <row r="2721" spans="1:20" x14ac:dyDescent="0.3">
      <c r="A2721" s="1" t="s">
        <v>2765</v>
      </c>
      <c r="B2721" s="1" t="s">
        <v>25</v>
      </c>
      <c r="C2721" s="1" t="s">
        <v>26</v>
      </c>
      <c r="D2721" s="1" t="s">
        <v>27</v>
      </c>
      <c r="E2721" s="1" t="s">
        <v>16</v>
      </c>
      <c r="F2721" s="1" t="s">
        <v>62</v>
      </c>
      <c r="G2721">
        <v>17713.73</v>
      </c>
      <c r="H2721">
        <v>1</v>
      </c>
      <c r="I2721">
        <v>17713.73</v>
      </c>
      <c r="J2721">
        <v>3.81</v>
      </c>
      <c r="K2721">
        <v>1233</v>
      </c>
      <c r="L2721" s="2">
        <v>45373</v>
      </c>
      <c r="O2721" t="str">
        <f>IF(ecommerce_10000[[#This Row],[Platform]]="Souq","sq",ecommerce_10000[[#This Row],[Platform]])</f>
        <v>sq</v>
      </c>
      <c r="P2721" t="str">
        <f>IF(E2721="Souq","sq",IF(E2721="Jumia","Jum",E2721))</f>
        <v>sq</v>
      </c>
      <c r="Q2721">
        <f>VLOOKUP(ecommerce_10000[[#This Row],[City]],F:I,4,FALSE)</f>
        <v>27872.98</v>
      </c>
      <c r="R2721" s="1">
        <f>SUMIF(C:C,ecommerce_10000[[#This Row],[Category]],I:I)</f>
        <v>29200970.130000021</v>
      </c>
      <c r="S2721" s="1">
        <f>SUMIFS(I:I,C:C,C2721)</f>
        <v>29200970.130000021</v>
      </c>
      <c r="T2721" s="1" t="str">
        <f>INDEX(F:F,MATCH(ecommerce_10000[[#This Row],[TotalAmount]],I:I,0))</f>
        <v>Giza</v>
      </c>
    </row>
    <row r="2722" spans="1:20" x14ac:dyDescent="0.3">
      <c r="A2722" s="1" t="s">
        <v>2766</v>
      </c>
      <c r="B2722" s="1" t="s">
        <v>25</v>
      </c>
      <c r="C2722" s="1" t="s">
        <v>26</v>
      </c>
      <c r="D2722" s="1" t="s">
        <v>27</v>
      </c>
      <c r="E2722" s="1" t="s">
        <v>16</v>
      </c>
      <c r="F2722" s="1" t="s">
        <v>17</v>
      </c>
      <c r="G2722">
        <v>12660.98</v>
      </c>
      <c r="H2722">
        <v>2</v>
      </c>
      <c r="I2722">
        <v>25321.96</v>
      </c>
      <c r="J2722">
        <v>2.4700000000000002</v>
      </c>
      <c r="K2722">
        <v>4838</v>
      </c>
      <c r="L2722" s="2">
        <v>45394</v>
      </c>
      <c r="O2722" t="str">
        <f>IF(ecommerce_10000[[#This Row],[Platform]]="Souq","sq",ecommerce_10000[[#This Row],[Platform]])</f>
        <v>sq</v>
      </c>
      <c r="P2722" t="str">
        <f>IF(E2722="Souq","sq",IF(E2722="Jumia","Jum",E2722))</f>
        <v>sq</v>
      </c>
      <c r="Q2722">
        <f>VLOOKUP(ecommerce_10000[[#This Row],[City]],F:I,4,FALSE)</f>
        <v>16284.02</v>
      </c>
      <c r="R2722" s="1">
        <f>SUMIF(C:C,ecommerce_10000[[#This Row],[Category]],I:I)</f>
        <v>29200970.130000021</v>
      </c>
      <c r="S2722" s="1">
        <f>SUMIFS(I:I,C:C,C2722)</f>
        <v>29200970.130000021</v>
      </c>
      <c r="T2722" s="1" t="str">
        <f>INDEX(F:F,MATCH(ecommerce_10000[[#This Row],[TotalAmount]],I:I,0))</f>
        <v>Cairo</v>
      </c>
    </row>
    <row r="2723" spans="1:20" x14ac:dyDescent="0.3">
      <c r="A2723" s="1" t="s">
        <v>2767</v>
      </c>
      <c r="B2723" s="1" t="s">
        <v>25</v>
      </c>
      <c r="C2723" s="1" t="s">
        <v>26</v>
      </c>
      <c r="D2723" s="1" t="s">
        <v>27</v>
      </c>
      <c r="E2723" s="1" t="s">
        <v>16</v>
      </c>
      <c r="F2723" s="1" t="s">
        <v>28</v>
      </c>
      <c r="G2723">
        <v>13576.2</v>
      </c>
      <c r="H2723">
        <v>3</v>
      </c>
      <c r="I2723">
        <v>40728.6</v>
      </c>
      <c r="J2723">
        <v>1.41</v>
      </c>
      <c r="K2723">
        <v>2987</v>
      </c>
      <c r="L2723" s="2">
        <v>45361</v>
      </c>
      <c r="O2723" t="str">
        <f>IF(ecommerce_10000[[#This Row],[Platform]]="Souq","sq",ecommerce_10000[[#This Row],[Platform]])</f>
        <v>sq</v>
      </c>
      <c r="P2723" t="str">
        <f>IF(E2723="Souq","sq",IF(E2723="Jumia","Jum",E2723))</f>
        <v>sq</v>
      </c>
      <c r="Q2723">
        <f>VLOOKUP(ecommerce_10000[[#This Row],[City]],F:I,4,FALSE)</f>
        <v>26648.76</v>
      </c>
      <c r="R2723" s="1">
        <f>SUMIF(C:C,ecommerce_10000[[#This Row],[Category]],I:I)</f>
        <v>29200970.130000021</v>
      </c>
      <c r="S2723" s="1">
        <f>SUMIFS(I:I,C:C,C2723)</f>
        <v>29200970.130000021</v>
      </c>
      <c r="T2723" s="1" t="str">
        <f>INDEX(F:F,MATCH(ecommerce_10000[[#This Row],[TotalAmount]],I:I,0))</f>
        <v>Casablanca</v>
      </c>
    </row>
    <row r="2724" spans="1:20" x14ac:dyDescent="0.3">
      <c r="A2724" s="1" t="s">
        <v>2768</v>
      </c>
      <c r="B2724" s="1" t="s">
        <v>13</v>
      </c>
      <c r="C2724" s="1" t="s">
        <v>14</v>
      </c>
      <c r="D2724" s="1" t="s">
        <v>15</v>
      </c>
      <c r="E2724" s="1" t="s">
        <v>22</v>
      </c>
      <c r="F2724" s="1" t="s">
        <v>62</v>
      </c>
      <c r="G2724">
        <v>7152.98</v>
      </c>
      <c r="H2724">
        <v>5</v>
      </c>
      <c r="I2724">
        <v>35764.9</v>
      </c>
      <c r="J2724">
        <v>4.2699999999999996</v>
      </c>
      <c r="K2724">
        <v>1589</v>
      </c>
      <c r="L2724" s="2">
        <v>45314</v>
      </c>
      <c r="O2724" t="str">
        <f>IF(ecommerce_10000[[#This Row],[Platform]]="Souq","sq",ecommerce_10000[[#This Row],[Platform]])</f>
        <v>Jumia</v>
      </c>
      <c r="P2724" t="str">
        <f>IF(E2724="Souq","sq",IF(E2724="Jumia","Jum",E2724))</f>
        <v>Jum</v>
      </c>
      <c r="Q2724">
        <f>VLOOKUP(ecommerce_10000[[#This Row],[City]],F:I,4,FALSE)</f>
        <v>27872.98</v>
      </c>
      <c r="R2724" s="1">
        <f>SUMIF(C:C,ecommerce_10000[[#This Row],[Category]],I:I)</f>
        <v>92327183.770000085</v>
      </c>
      <c r="S2724" s="1">
        <f>SUMIFS(I:I,C:C,C2724)</f>
        <v>92327183.770000085</v>
      </c>
      <c r="T2724" s="1" t="str">
        <f>INDEX(F:F,MATCH(ecommerce_10000[[#This Row],[TotalAmount]],I:I,0))</f>
        <v>Giza</v>
      </c>
    </row>
    <row r="2725" spans="1:20" x14ac:dyDescent="0.3">
      <c r="A2725" s="1" t="s">
        <v>2769</v>
      </c>
      <c r="B2725" s="1" t="s">
        <v>65</v>
      </c>
      <c r="C2725" s="1" t="s">
        <v>20</v>
      </c>
      <c r="D2725" s="1" t="s">
        <v>66</v>
      </c>
      <c r="E2725" s="1" t="s">
        <v>47</v>
      </c>
      <c r="F2725" s="1" t="s">
        <v>62</v>
      </c>
      <c r="G2725">
        <v>18256.490000000002</v>
      </c>
      <c r="H2725">
        <v>5</v>
      </c>
      <c r="I2725">
        <v>91282.45</v>
      </c>
      <c r="J2725">
        <v>3.34</v>
      </c>
      <c r="K2725">
        <v>1595</v>
      </c>
      <c r="L2725" s="2">
        <v>45525</v>
      </c>
      <c r="O2725" t="str">
        <f>IF(ecommerce_10000[[#This Row],[Platform]]="Souq","sq",ecommerce_10000[[#This Row],[Platform]])</f>
        <v>Amazon</v>
      </c>
      <c r="P2725" t="str">
        <f>IF(E2725="Souq","sq",IF(E2725="Jumia","Jum",E2725))</f>
        <v>Amazon</v>
      </c>
      <c r="Q2725">
        <f>VLOOKUP(ecommerce_10000[[#This Row],[City]],F:I,4,FALSE)</f>
        <v>27872.98</v>
      </c>
      <c r="R2725" s="1">
        <f>SUMIF(C:C,ecommerce_10000[[#This Row],[Category]],I:I)</f>
        <v>91504159.730000004</v>
      </c>
      <c r="S2725" s="1">
        <f>SUMIFS(I:I,C:C,C2725)</f>
        <v>91504159.730000004</v>
      </c>
      <c r="T2725" s="1" t="str">
        <f>INDEX(F:F,MATCH(ecommerce_10000[[#This Row],[TotalAmount]],I:I,0))</f>
        <v>Giza</v>
      </c>
    </row>
    <row r="2726" spans="1:20" x14ac:dyDescent="0.3">
      <c r="A2726" s="1" t="s">
        <v>2770</v>
      </c>
      <c r="B2726" s="1" t="s">
        <v>35</v>
      </c>
      <c r="C2726" s="1" t="s">
        <v>14</v>
      </c>
      <c r="D2726" s="1" t="s">
        <v>36</v>
      </c>
      <c r="E2726" s="1" t="s">
        <v>16</v>
      </c>
      <c r="F2726" s="1" t="s">
        <v>62</v>
      </c>
      <c r="G2726">
        <v>6390.6</v>
      </c>
      <c r="H2726">
        <v>4</v>
      </c>
      <c r="I2726">
        <v>25562.400000000001</v>
      </c>
      <c r="J2726">
        <v>4.55</v>
      </c>
      <c r="K2726">
        <v>1537</v>
      </c>
      <c r="L2726" s="2">
        <v>45504</v>
      </c>
      <c r="O2726" t="str">
        <f>IF(ecommerce_10000[[#This Row],[Platform]]="Souq","sq",ecommerce_10000[[#This Row],[Platform]])</f>
        <v>sq</v>
      </c>
      <c r="P2726" t="str">
        <f>IF(E2726="Souq","sq",IF(E2726="Jumia","Jum",E2726))</f>
        <v>sq</v>
      </c>
      <c r="Q2726">
        <f>VLOOKUP(ecommerce_10000[[#This Row],[City]],F:I,4,FALSE)</f>
        <v>27872.98</v>
      </c>
      <c r="R2726" s="1">
        <f>SUMIF(C:C,ecommerce_10000[[#This Row],[Category]],I:I)</f>
        <v>92327183.770000085</v>
      </c>
      <c r="S2726" s="1">
        <f>SUMIFS(I:I,C:C,C2726)</f>
        <v>92327183.770000085</v>
      </c>
      <c r="T2726" s="1" t="str">
        <f>INDEX(F:F,MATCH(ecommerce_10000[[#This Row],[TotalAmount]],I:I,0))</f>
        <v>Giza</v>
      </c>
    </row>
    <row r="2727" spans="1:20" x14ac:dyDescent="0.3">
      <c r="A2727" s="1" t="s">
        <v>2771</v>
      </c>
      <c r="B2727" s="1" t="s">
        <v>49</v>
      </c>
      <c r="C2727" s="1" t="s">
        <v>14</v>
      </c>
      <c r="D2727" s="1" t="s">
        <v>50</v>
      </c>
      <c r="E2727" s="1" t="s">
        <v>22</v>
      </c>
      <c r="F2727" s="1" t="s">
        <v>23</v>
      </c>
      <c r="G2727">
        <v>11686.44</v>
      </c>
      <c r="H2727">
        <v>5</v>
      </c>
      <c r="I2727">
        <v>58432.2</v>
      </c>
      <c r="J2727">
        <v>4.2</v>
      </c>
      <c r="K2727">
        <v>1220</v>
      </c>
      <c r="L2727" s="2">
        <v>45521</v>
      </c>
      <c r="O2727" t="str">
        <f>IF(ecommerce_10000[[#This Row],[Platform]]="Souq","sq",ecommerce_10000[[#This Row],[Platform]])</f>
        <v>Jumia</v>
      </c>
      <c r="P2727" t="str">
        <f>IF(E2727="Souq","sq",IF(E2727="Jumia","Jum",E2727))</f>
        <v>Jum</v>
      </c>
      <c r="Q2727">
        <f>VLOOKUP(ecommerce_10000[[#This Row],[City]],F:I,4,FALSE)</f>
        <v>13290.4</v>
      </c>
      <c r="R2727" s="1">
        <f>SUMIF(C:C,ecommerce_10000[[#This Row],[Category]],I:I)</f>
        <v>92327183.770000085</v>
      </c>
      <c r="S2727" s="1">
        <f>SUMIFS(I:I,C:C,C2727)</f>
        <v>92327183.770000085</v>
      </c>
      <c r="T2727" s="1" t="str">
        <f>INDEX(F:F,MATCH(ecommerce_10000[[#This Row],[TotalAmount]],I:I,0))</f>
        <v>Alexandria</v>
      </c>
    </row>
    <row r="2728" spans="1:20" x14ac:dyDescent="0.3">
      <c r="A2728" s="1" t="s">
        <v>2772</v>
      </c>
      <c r="B2728" s="1" t="s">
        <v>43</v>
      </c>
      <c r="C2728" s="1" t="s">
        <v>44</v>
      </c>
      <c r="D2728" s="1" t="s">
        <v>45</v>
      </c>
      <c r="E2728" s="1" t="s">
        <v>47</v>
      </c>
      <c r="F2728" s="1" t="s">
        <v>62</v>
      </c>
      <c r="G2728">
        <v>1332.38</v>
      </c>
      <c r="H2728">
        <v>1</v>
      </c>
      <c r="I2728">
        <v>1332.38</v>
      </c>
      <c r="J2728">
        <v>1.27</v>
      </c>
      <c r="K2728">
        <v>3768</v>
      </c>
      <c r="L2728" s="2">
        <v>45418</v>
      </c>
      <c r="O2728" t="str">
        <f>IF(ecommerce_10000[[#This Row],[Platform]]="Souq","sq",ecommerce_10000[[#This Row],[Platform]])</f>
        <v>Amazon</v>
      </c>
      <c r="P2728" t="str">
        <f>IF(E2728="Souq","sq",IF(E2728="Jumia","Jum",E2728))</f>
        <v>Amazon</v>
      </c>
      <c r="Q2728">
        <f>VLOOKUP(ecommerce_10000[[#This Row],[City]],F:I,4,FALSE)</f>
        <v>27872.98</v>
      </c>
      <c r="R2728" s="1">
        <f>SUMIF(C:C,ecommerce_10000[[#This Row],[Category]],I:I)</f>
        <v>31420413.200000018</v>
      </c>
      <c r="S2728" s="1">
        <f>SUMIFS(I:I,C:C,C2728)</f>
        <v>31420413.200000018</v>
      </c>
      <c r="T2728" s="1" t="str">
        <f>INDEX(F:F,MATCH(ecommerce_10000[[#This Row],[TotalAmount]],I:I,0))</f>
        <v>Giza</v>
      </c>
    </row>
    <row r="2729" spans="1:20" x14ac:dyDescent="0.3">
      <c r="A2729" s="1" t="s">
        <v>2773</v>
      </c>
      <c r="B2729" s="1" t="s">
        <v>53</v>
      </c>
      <c r="C2729" s="1" t="s">
        <v>31</v>
      </c>
      <c r="D2729" s="1" t="s">
        <v>54</v>
      </c>
      <c r="E2729" s="1" t="s">
        <v>22</v>
      </c>
      <c r="F2729" s="1" t="s">
        <v>40</v>
      </c>
      <c r="G2729">
        <v>15096.7</v>
      </c>
      <c r="H2729">
        <v>3</v>
      </c>
      <c r="I2729">
        <v>45290.1</v>
      </c>
      <c r="J2729">
        <v>2.23</v>
      </c>
      <c r="K2729">
        <v>4720</v>
      </c>
      <c r="L2729" s="2">
        <v>45440</v>
      </c>
      <c r="O2729" t="str">
        <f>IF(ecommerce_10000[[#This Row],[Platform]]="Souq","sq",ecommerce_10000[[#This Row],[Platform]])</f>
        <v>Jumia</v>
      </c>
      <c r="P2729" t="str">
        <f>IF(E2729="Souq","sq",IF(E2729="Jumia","Jum",E2729))</f>
        <v>Jum</v>
      </c>
      <c r="Q2729">
        <f>VLOOKUP(ecommerce_10000[[#This Row],[City]],F:I,4,FALSE)</f>
        <v>99349.3</v>
      </c>
      <c r="R2729" s="1">
        <f>SUMIF(C:C,ecommerce_10000[[#This Row],[Category]],I:I)</f>
        <v>57542997.559999913</v>
      </c>
      <c r="S2729" s="1">
        <f>SUMIFS(I:I,C:C,C2729)</f>
        <v>57542997.559999913</v>
      </c>
      <c r="T2729" s="1" t="str">
        <f>INDEX(F:F,MATCH(ecommerce_10000[[#This Row],[TotalAmount]],I:I,0))</f>
        <v>Riyadh</v>
      </c>
    </row>
    <row r="2730" spans="1:20" x14ac:dyDescent="0.3">
      <c r="A2730" s="1" t="s">
        <v>2774</v>
      </c>
      <c r="B2730" s="1" t="s">
        <v>13</v>
      </c>
      <c r="C2730" s="1" t="s">
        <v>14</v>
      </c>
      <c r="D2730" s="1" t="s">
        <v>15</v>
      </c>
      <c r="E2730" s="1" t="s">
        <v>16</v>
      </c>
      <c r="F2730" s="1" t="s">
        <v>23</v>
      </c>
      <c r="G2730">
        <v>3112.22</v>
      </c>
      <c r="H2730">
        <v>5</v>
      </c>
      <c r="I2730">
        <v>15561.1</v>
      </c>
      <c r="J2730">
        <v>2.29</v>
      </c>
      <c r="K2730">
        <v>2114</v>
      </c>
      <c r="L2730" s="2">
        <v>45533</v>
      </c>
      <c r="O2730" t="str">
        <f>IF(ecommerce_10000[[#This Row],[Platform]]="Souq","sq",ecommerce_10000[[#This Row],[Platform]])</f>
        <v>sq</v>
      </c>
      <c r="P2730" t="str">
        <f>IF(E2730="Souq","sq",IF(E2730="Jumia","Jum",E2730))</f>
        <v>sq</v>
      </c>
      <c r="Q2730">
        <f>VLOOKUP(ecommerce_10000[[#This Row],[City]],F:I,4,FALSE)</f>
        <v>13290.4</v>
      </c>
      <c r="R2730" s="1">
        <f>SUMIF(C:C,ecommerce_10000[[#This Row],[Category]],I:I)</f>
        <v>92327183.770000085</v>
      </c>
      <c r="S2730" s="1">
        <f>SUMIFS(I:I,C:C,C2730)</f>
        <v>92327183.770000085</v>
      </c>
      <c r="T2730" s="1" t="str">
        <f>INDEX(F:F,MATCH(ecommerce_10000[[#This Row],[TotalAmount]],I:I,0))</f>
        <v>Alexandria</v>
      </c>
    </row>
    <row r="2731" spans="1:20" x14ac:dyDescent="0.3">
      <c r="A2731" s="1" t="s">
        <v>2775</v>
      </c>
      <c r="B2731" s="1" t="s">
        <v>38</v>
      </c>
      <c r="C2731" s="1" t="s">
        <v>20</v>
      </c>
      <c r="D2731" s="1" t="s">
        <v>39</v>
      </c>
      <c r="E2731" s="1" t="s">
        <v>47</v>
      </c>
      <c r="F2731" s="1" t="s">
        <v>62</v>
      </c>
      <c r="G2731">
        <v>1009.56</v>
      </c>
      <c r="H2731">
        <v>3</v>
      </c>
      <c r="I2731">
        <v>3028.68</v>
      </c>
      <c r="J2731">
        <v>3.47</v>
      </c>
      <c r="K2731">
        <v>4911</v>
      </c>
      <c r="L2731" s="2">
        <v>45408</v>
      </c>
      <c r="O2731" t="str">
        <f>IF(ecommerce_10000[[#This Row],[Platform]]="Souq","sq",ecommerce_10000[[#This Row],[Platform]])</f>
        <v>Amazon</v>
      </c>
      <c r="P2731" t="str">
        <f>IF(E2731="Souq","sq",IF(E2731="Jumia","Jum",E2731))</f>
        <v>Amazon</v>
      </c>
      <c r="Q2731">
        <f>VLOOKUP(ecommerce_10000[[#This Row],[City]],F:I,4,FALSE)</f>
        <v>27872.98</v>
      </c>
      <c r="R2731" s="1">
        <f>SUMIF(C:C,ecommerce_10000[[#This Row],[Category]],I:I)</f>
        <v>91504159.730000004</v>
      </c>
      <c r="S2731" s="1">
        <f>SUMIFS(I:I,C:C,C2731)</f>
        <v>91504159.730000004</v>
      </c>
      <c r="T2731" s="1" t="str">
        <f>INDEX(F:F,MATCH(ecommerce_10000[[#This Row],[TotalAmount]],I:I,0))</f>
        <v>Giza</v>
      </c>
    </row>
    <row r="2732" spans="1:20" x14ac:dyDescent="0.3">
      <c r="A2732" s="1" t="s">
        <v>2776</v>
      </c>
      <c r="B2732" s="1" t="s">
        <v>30</v>
      </c>
      <c r="C2732" s="1" t="s">
        <v>31</v>
      </c>
      <c r="D2732" s="1" t="s">
        <v>32</v>
      </c>
      <c r="E2732" s="1" t="s">
        <v>16</v>
      </c>
      <c r="F2732" s="1" t="s">
        <v>28</v>
      </c>
      <c r="G2732">
        <v>7083.81</v>
      </c>
      <c r="H2732">
        <v>5</v>
      </c>
      <c r="I2732">
        <v>35419.050000000003</v>
      </c>
      <c r="J2732">
        <v>4.72</v>
      </c>
      <c r="K2732">
        <v>3844</v>
      </c>
      <c r="L2732" s="2">
        <v>45534</v>
      </c>
      <c r="O2732" t="str">
        <f>IF(ecommerce_10000[[#This Row],[Platform]]="Souq","sq",ecommerce_10000[[#This Row],[Platform]])</f>
        <v>sq</v>
      </c>
      <c r="P2732" t="str">
        <f>IF(E2732="Souq","sq",IF(E2732="Jumia","Jum",E2732))</f>
        <v>sq</v>
      </c>
      <c r="Q2732">
        <f>VLOOKUP(ecommerce_10000[[#This Row],[City]],F:I,4,FALSE)</f>
        <v>26648.76</v>
      </c>
      <c r="R2732" s="1">
        <f>SUMIF(C:C,ecommerce_10000[[#This Row],[Category]],I:I)</f>
        <v>57542997.559999913</v>
      </c>
      <c r="S2732" s="1">
        <f>SUMIFS(I:I,C:C,C2732)</f>
        <v>57542997.559999913</v>
      </c>
      <c r="T2732" s="1" t="str">
        <f>INDEX(F:F,MATCH(ecommerce_10000[[#This Row],[TotalAmount]],I:I,0))</f>
        <v>Casablanca</v>
      </c>
    </row>
    <row r="2733" spans="1:20" x14ac:dyDescent="0.3">
      <c r="A2733" s="1" t="s">
        <v>2777</v>
      </c>
      <c r="B2733" s="1" t="s">
        <v>25</v>
      </c>
      <c r="C2733" s="1" t="s">
        <v>26</v>
      </c>
      <c r="D2733" s="1" t="s">
        <v>27</v>
      </c>
      <c r="E2733" s="1" t="s">
        <v>47</v>
      </c>
      <c r="F2733" s="1" t="s">
        <v>17</v>
      </c>
      <c r="G2733">
        <v>603.94000000000005</v>
      </c>
      <c r="H2733">
        <v>1</v>
      </c>
      <c r="I2733">
        <v>603.94000000000005</v>
      </c>
      <c r="J2733">
        <v>4.54</v>
      </c>
      <c r="K2733">
        <v>4285</v>
      </c>
      <c r="L2733" s="2">
        <v>45582</v>
      </c>
      <c r="O2733" t="str">
        <f>IF(ecommerce_10000[[#This Row],[Platform]]="Souq","sq",ecommerce_10000[[#This Row],[Platform]])</f>
        <v>Amazon</v>
      </c>
      <c r="P2733" t="str">
        <f>IF(E2733="Souq","sq",IF(E2733="Jumia","Jum",E2733))</f>
        <v>Amazon</v>
      </c>
      <c r="Q2733">
        <f>VLOOKUP(ecommerce_10000[[#This Row],[City]],F:I,4,FALSE)</f>
        <v>16284.02</v>
      </c>
      <c r="R2733" s="1">
        <f>SUMIF(C:C,ecommerce_10000[[#This Row],[Category]],I:I)</f>
        <v>29200970.130000021</v>
      </c>
      <c r="S2733" s="1">
        <f>SUMIFS(I:I,C:C,C2733)</f>
        <v>29200970.130000021</v>
      </c>
      <c r="T2733" s="1" t="str">
        <f>INDEX(F:F,MATCH(ecommerce_10000[[#This Row],[TotalAmount]],I:I,0))</f>
        <v>Cairo</v>
      </c>
    </row>
    <row r="2734" spans="1:20" x14ac:dyDescent="0.3">
      <c r="A2734" s="1" t="s">
        <v>2778</v>
      </c>
      <c r="B2734" s="1" t="s">
        <v>13</v>
      </c>
      <c r="C2734" s="1" t="s">
        <v>14</v>
      </c>
      <c r="D2734" s="1" t="s">
        <v>15</v>
      </c>
      <c r="E2734" s="1" t="s">
        <v>47</v>
      </c>
      <c r="F2734" s="1" t="s">
        <v>28</v>
      </c>
      <c r="G2734">
        <v>14818.94</v>
      </c>
      <c r="H2734">
        <v>5</v>
      </c>
      <c r="I2734">
        <v>74094.7</v>
      </c>
      <c r="J2734">
        <v>1.66</v>
      </c>
      <c r="K2734">
        <v>4500</v>
      </c>
      <c r="L2734" s="2">
        <v>45434</v>
      </c>
      <c r="O2734" t="str">
        <f>IF(ecommerce_10000[[#This Row],[Platform]]="Souq","sq",ecommerce_10000[[#This Row],[Platform]])</f>
        <v>Amazon</v>
      </c>
      <c r="P2734" t="str">
        <f>IF(E2734="Souq","sq",IF(E2734="Jumia","Jum",E2734))</f>
        <v>Amazon</v>
      </c>
      <c r="Q2734">
        <f>VLOOKUP(ecommerce_10000[[#This Row],[City]],F:I,4,FALSE)</f>
        <v>26648.76</v>
      </c>
      <c r="R2734" s="1">
        <f>SUMIF(C:C,ecommerce_10000[[#This Row],[Category]],I:I)</f>
        <v>92327183.770000085</v>
      </c>
      <c r="S2734" s="1">
        <f>SUMIFS(I:I,C:C,C2734)</f>
        <v>92327183.770000085</v>
      </c>
      <c r="T2734" s="1" t="str">
        <f>INDEX(F:F,MATCH(ecommerce_10000[[#This Row],[TotalAmount]],I:I,0))</f>
        <v>Casablanca</v>
      </c>
    </row>
    <row r="2735" spans="1:20" x14ac:dyDescent="0.3">
      <c r="A2735" s="1" t="s">
        <v>2779</v>
      </c>
      <c r="B2735" s="1" t="s">
        <v>38</v>
      </c>
      <c r="C2735" s="1" t="s">
        <v>20</v>
      </c>
      <c r="D2735" s="1" t="s">
        <v>39</v>
      </c>
      <c r="E2735" s="1" t="s">
        <v>16</v>
      </c>
      <c r="F2735" s="1" t="s">
        <v>23</v>
      </c>
      <c r="G2735">
        <v>3593.89</v>
      </c>
      <c r="H2735">
        <v>5</v>
      </c>
      <c r="I2735">
        <v>17969.45</v>
      </c>
      <c r="J2735">
        <v>3.47</v>
      </c>
      <c r="K2735">
        <v>4310</v>
      </c>
      <c r="L2735" s="2">
        <v>45320</v>
      </c>
      <c r="O2735" t="str">
        <f>IF(ecommerce_10000[[#This Row],[Platform]]="Souq","sq",ecommerce_10000[[#This Row],[Platform]])</f>
        <v>sq</v>
      </c>
      <c r="P2735" t="str">
        <f>IF(E2735="Souq","sq",IF(E2735="Jumia","Jum",E2735))</f>
        <v>sq</v>
      </c>
      <c r="Q2735">
        <f>VLOOKUP(ecommerce_10000[[#This Row],[City]],F:I,4,FALSE)</f>
        <v>13290.4</v>
      </c>
      <c r="R2735" s="1">
        <f>SUMIF(C:C,ecommerce_10000[[#This Row],[Category]],I:I)</f>
        <v>91504159.730000004</v>
      </c>
      <c r="S2735" s="1">
        <f>SUMIFS(I:I,C:C,C2735)</f>
        <v>91504159.730000004</v>
      </c>
      <c r="T2735" s="1" t="str">
        <f>INDEX(F:F,MATCH(ecommerce_10000[[#This Row],[TotalAmount]],I:I,0))</f>
        <v>Alexandria</v>
      </c>
    </row>
    <row r="2736" spans="1:20" x14ac:dyDescent="0.3">
      <c r="A2736" s="1" t="s">
        <v>2780</v>
      </c>
      <c r="B2736" s="1" t="s">
        <v>43</v>
      </c>
      <c r="C2736" s="1" t="s">
        <v>44</v>
      </c>
      <c r="D2736" s="1" t="s">
        <v>45</v>
      </c>
      <c r="E2736" s="1" t="s">
        <v>47</v>
      </c>
      <c r="F2736" s="1" t="s">
        <v>62</v>
      </c>
      <c r="G2736">
        <v>5584.67</v>
      </c>
      <c r="H2736">
        <v>5</v>
      </c>
      <c r="I2736">
        <v>27923.35</v>
      </c>
      <c r="J2736">
        <v>1.97</v>
      </c>
      <c r="K2736">
        <v>805</v>
      </c>
      <c r="L2736" s="2">
        <v>45292</v>
      </c>
      <c r="O2736" t="str">
        <f>IF(ecommerce_10000[[#This Row],[Platform]]="Souq","sq",ecommerce_10000[[#This Row],[Platform]])</f>
        <v>Amazon</v>
      </c>
      <c r="P2736" t="str">
        <f>IF(E2736="Souq","sq",IF(E2736="Jumia","Jum",E2736))</f>
        <v>Amazon</v>
      </c>
      <c r="Q2736">
        <f>VLOOKUP(ecommerce_10000[[#This Row],[City]],F:I,4,FALSE)</f>
        <v>27872.98</v>
      </c>
      <c r="R2736" s="1">
        <f>SUMIF(C:C,ecommerce_10000[[#This Row],[Category]],I:I)</f>
        <v>31420413.200000018</v>
      </c>
      <c r="S2736" s="1">
        <f>SUMIFS(I:I,C:C,C2736)</f>
        <v>31420413.200000018</v>
      </c>
      <c r="T2736" s="1" t="str">
        <f>INDEX(F:F,MATCH(ecommerce_10000[[#This Row],[TotalAmount]],I:I,0))</f>
        <v>Giza</v>
      </c>
    </row>
    <row r="2737" spans="1:20" x14ac:dyDescent="0.3">
      <c r="A2737" s="1" t="s">
        <v>2781</v>
      </c>
      <c r="B2737" s="1" t="s">
        <v>49</v>
      </c>
      <c r="C2737" s="1" t="s">
        <v>14</v>
      </c>
      <c r="D2737" s="1" t="s">
        <v>50</v>
      </c>
      <c r="E2737" s="1" t="s">
        <v>16</v>
      </c>
      <c r="F2737" s="1" t="s">
        <v>17</v>
      </c>
      <c r="G2737">
        <v>10951.19</v>
      </c>
      <c r="H2737">
        <v>4</v>
      </c>
      <c r="I2737">
        <v>43804.76</v>
      </c>
      <c r="J2737">
        <v>3.52</v>
      </c>
      <c r="K2737">
        <v>2840</v>
      </c>
      <c r="L2737" s="2">
        <v>45376</v>
      </c>
      <c r="O2737" t="str">
        <f>IF(ecommerce_10000[[#This Row],[Platform]]="Souq","sq",ecommerce_10000[[#This Row],[Platform]])</f>
        <v>sq</v>
      </c>
      <c r="P2737" t="str">
        <f>IF(E2737="Souq","sq",IF(E2737="Jumia","Jum",E2737))</f>
        <v>sq</v>
      </c>
      <c r="Q2737">
        <f>VLOOKUP(ecommerce_10000[[#This Row],[City]],F:I,4,FALSE)</f>
        <v>16284.02</v>
      </c>
      <c r="R2737" s="1">
        <f>SUMIF(C:C,ecommerce_10000[[#This Row],[Category]],I:I)</f>
        <v>92327183.770000085</v>
      </c>
      <c r="S2737" s="1">
        <f>SUMIFS(I:I,C:C,C2737)</f>
        <v>92327183.770000085</v>
      </c>
      <c r="T2737" s="1" t="str">
        <f>INDEX(F:F,MATCH(ecommerce_10000[[#This Row],[TotalAmount]],I:I,0))</f>
        <v>Cairo</v>
      </c>
    </row>
    <row r="2738" spans="1:20" x14ac:dyDescent="0.3">
      <c r="A2738" s="1" t="s">
        <v>2782</v>
      </c>
      <c r="B2738" s="1" t="s">
        <v>30</v>
      </c>
      <c r="C2738" s="1" t="s">
        <v>31</v>
      </c>
      <c r="D2738" s="1" t="s">
        <v>32</v>
      </c>
      <c r="E2738" s="1" t="s">
        <v>47</v>
      </c>
      <c r="F2738" s="1" t="s">
        <v>33</v>
      </c>
      <c r="G2738">
        <v>8881.58</v>
      </c>
      <c r="H2738">
        <v>2</v>
      </c>
      <c r="I2738">
        <v>17763.16</v>
      </c>
      <c r="J2738">
        <v>3.44</v>
      </c>
      <c r="K2738">
        <v>3479</v>
      </c>
      <c r="L2738" s="2">
        <v>45316</v>
      </c>
      <c r="O2738" t="str">
        <f>IF(ecommerce_10000[[#This Row],[Platform]]="Souq","sq",ecommerce_10000[[#This Row],[Platform]])</f>
        <v>Amazon</v>
      </c>
      <c r="P2738" t="str">
        <f>IF(E2738="Souq","sq",IF(E2738="Jumia","Jum",E2738))</f>
        <v>Amazon</v>
      </c>
      <c r="Q2738">
        <f>VLOOKUP(ecommerce_10000[[#This Row],[City]],F:I,4,FALSE)</f>
        <v>3665.44</v>
      </c>
      <c r="R2738" s="1">
        <f>SUMIF(C:C,ecommerce_10000[[#This Row],[Category]],I:I)</f>
        <v>57542997.559999913</v>
      </c>
      <c r="S2738" s="1">
        <f>SUMIFS(I:I,C:C,C2738)</f>
        <v>57542997.559999913</v>
      </c>
      <c r="T2738" s="1" t="str">
        <f>INDEX(F:F,MATCH(ecommerce_10000[[#This Row],[TotalAmount]],I:I,0))</f>
        <v>Dubai</v>
      </c>
    </row>
    <row r="2739" spans="1:20" x14ac:dyDescent="0.3">
      <c r="A2739" s="1" t="s">
        <v>2783</v>
      </c>
      <c r="B2739" s="1" t="s">
        <v>19</v>
      </c>
      <c r="C2739" s="1" t="s">
        <v>20</v>
      </c>
      <c r="D2739" s="1" t="s">
        <v>21</v>
      </c>
      <c r="E2739" s="1" t="s">
        <v>47</v>
      </c>
      <c r="F2739" s="1" t="s">
        <v>33</v>
      </c>
      <c r="G2739">
        <v>18773.79</v>
      </c>
      <c r="H2739">
        <v>3</v>
      </c>
      <c r="I2739">
        <v>56321.37</v>
      </c>
      <c r="J2739">
        <v>2.9</v>
      </c>
      <c r="K2739">
        <v>3519</v>
      </c>
      <c r="L2739" s="2">
        <v>45365</v>
      </c>
      <c r="O2739" t="str">
        <f>IF(ecommerce_10000[[#This Row],[Platform]]="Souq","sq",ecommerce_10000[[#This Row],[Platform]])</f>
        <v>Amazon</v>
      </c>
      <c r="P2739" t="str">
        <f>IF(E2739="Souq","sq",IF(E2739="Jumia","Jum",E2739))</f>
        <v>Amazon</v>
      </c>
      <c r="Q2739">
        <f>VLOOKUP(ecommerce_10000[[#This Row],[City]],F:I,4,FALSE)</f>
        <v>3665.44</v>
      </c>
      <c r="R2739" s="1">
        <f>SUMIF(C:C,ecommerce_10000[[#This Row],[Category]],I:I)</f>
        <v>91504159.730000004</v>
      </c>
      <c r="S2739" s="1">
        <f>SUMIFS(I:I,C:C,C2739)</f>
        <v>91504159.730000004</v>
      </c>
      <c r="T2739" s="1" t="str">
        <f>INDEX(F:F,MATCH(ecommerce_10000[[#This Row],[TotalAmount]],I:I,0))</f>
        <v>Dubai</v>
      </c>
    </row>
    <row r="2740" spans="1:20" x14ac:dyDescent="0.3">
      <c r="A2740" s="1" t="s">
        <v>2784</v>
      </c>
      <c r="B2740" s="1" t="s">
        <v>38</v>
      </c>
      <c r="C2740" s="1" t="s">
        <v>20</v>
      </c>
      <c r="D2740" s="1" t="s">
        <v>39</v>
      </c>
      <c r="E2740" s="1" t="s">
        <v>22</v>
      </c>
      <c r="F2740" s="1" t="s">
        <v>28</v>
      </c>
      <c r="G2740">
        <v>5647.45</v>
      </c>
      <c r="H2740">
        <v>5</v>
      </c>
      <c r="I2740">
        <v>28237.25</v>
      </c>
      <c r="J2740">
        <v>2.3199999999999998</v>
      </c>
      <c r="K2740">
        <v>3604</v>
      </c>
      <c r="L2740" s="2">
        <v>45583</v>
      </c>
      <c r="O2740" t="str">
        <f>IF(ecommerce_10000[[#This Row],[Platform]]="Souq","sq",ecommerce_10000[[#This Row],[Platform]])</f>
        <v>Jumia</v>
      </c>
      <c r="P2740" t="str">
        <f>IF(E2740="Souq","sq",IF(E2740="Jumia","Jum",E2740))</f>
        <v>Jum</v>
      </c>
      <c r="Q2740">
        <f>VLOOKUP(ecommerce_10000[[#This Row],[City]],F:I,4,FALSE)</f>
        <v>26648.76</v>
      </c>
      <c r="R2740" s="1">
        <f>SUMIF(C:C,ecommerce_10000[[#This Row],[Category]],I:I)</f>
        <v>91504159.730000004</v>
      </c>
      <c r="S2740" s="1">
        <f>SUMIFS(I:I,C:C,C2740)</f>
        <v>91504159.730000004</v>
      </c>
      <c r="T2740" s="1" t="str">
        <f>INDEX(F:F,MATCH(ecommerce_10000[[#This Row],[TotalAmount]],I:I,0))</f>
        <v>Casablanca</v>
      </c>
    </row>
    <row r="2741" spans="1:20" x14ac:dyDescent="0.3">
      <c r="A2741" s="1" t="s">
        <v>2785</v>
      </c>
      <c r="B2741" s="1" t="s">
        <v>43</v>
      </c>
      <c r="C2741" s="1" t="s">
        <v>44</v>
      </c>
      <c r="D2741" s="1" t="s">
        <v>45</v>
      </c>
      <c r="E2741" s="1" t="s">
        <v>47</v>
      </c>
      <c r="F2741" s="1" t="s">
        <v>33</v>
      </c>
      <c r="G2741">
        <v>7833.6</v>
      </c>
      <c r="H2741">
        <v>1</v>
      </c>
      <c r="I2741">
        <v>7833.6</v>
      </c>
      <c r="J2741">
        <v>2.4</v>
      </c>
      <c r="K2741">
        <v>1433</v>
      </c>
      <c r="L2741" s="2">
        <v>45486</v>
      </c>
      <c r="O2741" t="str">
        <f>IF(ecommerce_10000[[#This Row],[Platform]]="Souq","sq",ecommerce_10000[[#This Row],[Platform]])</f>
        <v>Amazon</v>
      </c>
      <c r="P2741" t="str">
        <f>IF(E2741="Souq","sq",IF(E2741="Jumia","Jum",E2741))</f>
        <v>Amazon</v>
      </c>
      <c r="Q2741">
        <f>VLOOKUP(ecommerce_10000[[#This Row],[City]],F:I,4,FALSE)</f>
        <v>3665.44</v>
      </c>
      <c r="R2741" s="1">
        <f>SUMIF(C:C,ecommerce_10000[[#This Row],[Category]],I:I)</f>
        <v>31420413.200000018</v>
      </c>
      <c r="S2741" s="1">
        <f>SUMIFS(I:I,C:C,C2741)</f>
        <v>31420413.200000018</v>
      </c>
      <c r="T2741" s="1" t="str">
        <f>INDEX(F:F,MATCH(ecommerce_10000[[#This Row],[TotalAmount]],I:I,0))</f>
        <v>Dubai</v>
      </c>
    </row>
    <row r="2742" spans="1:20" x14ac:dyDescent="0.3">
      <c r="A2742" s="1" t="s">
        <v>2786</v>
      </c>
      <c r="B2742" s="1" t="s">
        <v>19</v>
      </c>
      <c r="C2742" s="1" t="s">
        <v>20</v>
      </c>
      <c r="D2742" s="1" t="s">
        <v>21</v>
      </c>
      <c r="E2742" s="1" t="s">
        <v>16</v>
      </c>
      <c r="F2742" s="1" t="s">
        <v>28</v>
      </c>
      <c r="G2742">
        <v>1283.45</v>
      </c>
      <c r="H2742">
        <v>1</v>
      </c>
      <c r="I2742">
        <v>1283.45</v>
      </c>
      <c r="J2742">
        <v>3</v>
      </c>
      <c r="K2742">
        <v>4597</v>
      </c>
      <c r="L2742" s="2">
        <v>45635</v>
      </c>
      <c r="O2742" t="str">
        <f>IF(ecommerce_10000[[#This Row],[Platform]]="Souq","sq",ecommerce_10000[[#This Row],[Platform]])</f>
        <v>sq</v>
      </c>
      <c r="P2742" t="str">
        <f>IF(E2742="Souq","sq",IF(E2742="Jumia","Jum",E2742))</f>
        <v>sq</v>
      </c>
      <c r="Q2742">
        <f>VLOOKUP(ecommerce_10000[[#This Row],[City]],F:I,4,FALSE)</f>
        <v>26648.76</v>
      </c>
      <c r="R2742" s="1">
        <f>SUMIF(C:C,ecommerce_10000[[#This Row],[Category]],I:I)</f>
        <v>91504159.730000004</v>
      </c>
      <c r="S2742" s="1">
        <f>SUMIFS(I:I,C:C,C2742)</f>
        <v>91504159.730000004</v>
      </c>
      <c r="T2742" s="1" t="str">
        <f>INDEX(F:F,MATCH(ecommerce_10000[[#This Row],[TotalAmount]],I:I,0))</f>
        <v>Casablanca</v>
      </c>
    </row>
    <row r="2743" spans="1:20" x14ac:dyDescent="0.3">
      <c r="A2743" s="1" t="s">
        <v>2787</v>
      </c>
      <c r="B2743" s="1" t="s">
        <v>43</v>
      </c>
      <c r="C2743" s="1" t="s">
        <v>44</v>
      </c>
      <c r="D2743" s="1" t="s">
        <v>45</v>
      </c>
      <c r="E2743" s="1" t="s">
        <v>16</v>
      </c>
      <c r="F2743" s="1" t="s">
        <v>40</v>
      </c>
      <c r="G2743">
        <v>17695.25</v>
      </c>
      <c r="H2743">
        <v>2</v>
      </c>
      <c r="I2743">
        <v>35390.5</v>
      </c>
      <c r="J2743">
        <v>2.1</v>
      </c>
      <c r="K2743">
        <v>2024</v>
      </c>
      <c r="L2743" s="2">
        <v>45650</v>
      </c>
      <c r="O2743" t="str">
        <f>IF(ecommerce_10000[[#This Row],[Platform]]="Souq","sq",ecommerce_10000[[#This Row],[Platform]])</f>
        <v>sq</v>
      </c>
      <c r="P2743" t="str">
        <f>IF(E2743="Souq","sq",IF(E2743="Jumia","Jum",E2743))</f>
        <v>sq</v>
      </c>
      <c r="Q2743">
        <f>VLOOKUP(ecommerce_10000[[#This Row],[City]],F:I,4,FALSE)</f>
        <v>99349.3</v>
      </c>
      <c r="R2743" s="1">
        <f>SUMIF(C:C,ecommerce_10000[[#This Row],[Category]],I:I)</f>
        <v>31420413.200000018</v>
      </c>
      <c r="S2743" s="1">
        <f>SUMIFS(I:I,C:C,C2743)</f>
        <v>31420413.200000018</v>
      </c>
      <c r="T2743" s="1" t="str">
        <f>INDEX(F:F,MATCH(ecommerce_10000[[#This Row],[TotalAmount]],I:I,0))</f>
        <v>Riyadh</v>
      </c>
    </row>
    <row r="2744" spans="1:20" x14ac:dyDescent="0.3">
      <c r="A2744" s="1" t="s">
        <v>2788</v>
      </c>
      <c r="B2744" s="1" t="s">
        <v>35</v>
      </c>
      <c r="C2744" s="1" t="s">
        <v>14</v>
      </c>
      <c r="D2744" s="1" t="s">
        <v>36</v>
      </c>
      <c r="E2744" s="1" t="s">
        <v>16</v>
      </c>
      <c r="F2744" s="1" t="s">
        <v>17</v>
      </c>
      <c r="G2744">
        <v>947</v>
      </c>
      <c r="H2744">
        <v>5</v>
      </c>
      <c r="I2744">
        <v>4735</v>
      </c>
      <c r="J2744">
        <v>4.37</v>
      </c>
      <c r="K2744">
        <v>2190</v>
      </c>
      <c r="L2744" s="2">
        <v>45416</v>
      </c>
      <c r="O2744" t="str">
        <f>IF(ecommerce_10000[[#This Row],[Platform]]="Souq","sq",ecommerce_10000[[#This Row],[Platform]])</f>
        <v>sq</v>
      </c>
      <c r="P2744" t="str">
        <f>IF(E2744="Souq","sq",IF(E2744="Jumia","Jum",E2744))</f>
        <v>sq</v>
      </c>
      <c r="Q2744">
        <f>VLOOKUP(ecommerce_10000[[#This Row],[City]],F:I,4,FALSE)</f>
        <v>16284.02</v>
      </c>
      <c r="R2744" s="1">
        <f>SUMIF(C:C,ecommerce_10000[[#This Row],[Category]],I:I)</f>
        <v>92327183.770000085</v>
      </c>
      <c r="S2744" s="1">
        <f>SUMIFS(I:I,C:C,C2744)</f>
        <v>92327183.770000085</v>
      </c>
      <c r="T2744" s="1" t="str">
        <f>INDEX(F:F,MATCH(ecommerce_10000[[#This Row],[TotalAmount]],I:I,0))</f>
        <v>Cairo</v>
      </c>
    </row>
    <row r="2745" spans="1:20" x14ac:dyDescent="0.3">
      <c r="A2745" s="1" t="s">
        <v>2789</v>
      </c>
      <c r="B2745" s="1" t="s">
        <v>19</v>
      </c>
      <c r="C2745" s="1" t="s">
        <v>20</v>
      </c>
      <c r="D2745" s="1" t="s">
        <v>21</v>
      </c>
      <c r="E2745" s="1" t="s">
        <v>22</v>
      </c>
      <c r="F2745" s="1" t="s">
        <v>17</v>
      </c>
      <c r="G2745">
        <v>6868.18</v>
      </c>
      <c r="H2745">
        <v>1</v>
      </c>
      <c r="I2745">
        <v>6868.18</v>
      </c>
      <c r="J2745">
        <v>1.0900000000000001</v>
      </c>
      <c r="K2745">
        <v>1040</v>
      </c>
      <c r="L2745" s="2">
        <v>45483</v>
      </c>
      <c r="O2745" t="str">
        <f>IF(ecommerce_10000[[#This Row],[Platform]]="Souq","sq",ecommerce_10000[[#This Row],[Platform]])</f>
        <v>Jumia</v>
      </c>
      <c r="P2745" t="str">
        <f>IF(E2745="Souq","sq",IF(E2745="Jumia","Jum",E2745))</f>
        <v>Jum</v>
      </c>
      <c r="Q2745">
        <f>VLOOKUP(ecommerce_10000[[#This Row],[City]],F:I,4,FALSE)</f>
        <v>16284.02</v>
      </c>
      <c r="R2745" s="1">
        <f>SUMIF(C:C,ecommerce_10000[[#This Row],[Category]],I:I)</f>
        <v>91504159.730000004</v>
      </c>
      <c r="S2745" s="1">
        <f>SUMIFS(I:I,C:C,C2745)</f>
        <v>91504159.730000004</v>
      </c>
      <c r="T2745" s="1" t="str">
        <f>INDEX(F:F,MATCH(ecommerce_10000[[#This Row],[TotalAmount]],I:I,0))</f>
        <v>Cairo</v>
      </c>
    </row>
    <row r="2746" spans="1:20" x14ac:dyDescent="0.3">
      <c r="A2746" s="1" t="s">
        <v>2790</v>
      </c>
      <c r="B2746" s="1" t="s">
        <v>25</v>
      </c>
      <c r="C2746" s="1" t="s">
        <v>26</v>
      </c>
      <c r="D2746" s="1" t="s">
        <v>27</v>
      </c>
      <c r="E2746" s="1" t="s">
        <v>47</v>
      </c>
      <c r="F2746" s="1" t="s">
        <v>23</v>
      </c>
      <c r="G2746">
        <v>8129.32</v>
      </c>
      <c r="H2746">
        <v>3</v>
      </c>
      <c r="I2746">
        <v>24387.96</v>
      </c>
      <c r="J2746">
        <v>4.33</v>
      </c>
      <c r="K2746">
        <v>4680</v>
      </c>
      <c r="L2746" s="2">
        <v>45495</v>
      </c>
      <c r="O2746" t="str">
        <f>IF(ecommerce_10000[[#This Row],[Platform]]="Souq","sq",ecommerce_10000[[#This Row],[Platform]])</f>
        <v>Amazon</v>
      </c>
      <c r="P2746" t="str">
        <f>IF(E2746="Souq","sq",IF(E2746="Jumia","Jum",E2746))</f>
        <v>Amazon</v>
      </c>
      <c r="Q2746">
        <f>VLOOKUP(ecommerce_10000[[#This Row],[City]],F:I,4,FALSE)</f>
        <v>13290.4</v>
      </c>
      <c r="R2746" s="1">
        <f>SUMIF(C:C,ecommerce_10000[[#This Row],[Category]],I:I)</f>
        <v>29200970.130000021</v>
      </c>
      <c r="S2746" s="1">
        <f>SUMIFS(I:I,C:C,C2746)</f>
        <v>29200970.130000021</v>
      </c>
      <c r="T2746" s="1" t="str">
        <f>INDEX(F:F,MATCH(ecommerce_10000[[#This Row],[TotalAmount]],I:I,0))</f>
        <v>Alexandria</v>
      </c>
    </row>
    <row r="2747" spans="1:20" x14ac:dyDescent="0.3">
      <c r="A2747" s="1" t="s">
        <v>2791</v>
      </c>
      <c r="B2747" s="1" t="s">
        <v>49</v>
      </c>
      <c r="C2747" s="1" t="s">
        <v>14</v>
      </c>
      <c r="D2747" s="1" t="s">
        <v>50</v>
      </c>
      <c r="E2747" s="1" t="s">
        <v>47</v>
      </c>
      <c r="F2747" s="1" t="s">
        <v>17</v>
      </c>
      <c r="G2747">
        <v>11074.68</v>
      </c>
      <c r="H2747">
        <v>5</v>
      </c>
      <c r="I2747">
        <v>55373.4</v>
      </c>
      <c r="J2747">
        <v>2.02</v>
      </c>
      <c r="K2747">
        <v>2507</v>
      </c>
      <c r="L2747" s="2">
        <v>45330</v>
      </c>
      <c r="O2747" t="str">
        <f>IF(ecommerce_10000[[#This Row],[Platform]]="Souq","sq",ecommerce_10000[[#This Row],[Platform]])</f>
        <v>Amazon</v>
      </c>
      <c r="P2747" t="str">
        <f>IF(E2747="Souq","sq",IF(E2747="Jumia","Jum",E2747))</f>
        <v>Amazon</v>
      </c>
      <c r="Q2747">
        <f>VLOOKUP(ecommerce_10000[[#This Row],[City]],F:I,4,FALSE)</f>
        <v>16284.02</v>
      </c>
      <c r="R2747" s="1">
        <f>SUMIF(C:C,ecommerce_10000[[#This Row],[Category]],I:I)</f>
        <v>92327183.770000085</v>
      </c>
      <c r="S2747" s="1">
        <f>SUMIFS(I:I,C:C,C2747)</f>
        <v>92327183.770000085</v>
      </c>
      <c r="T2747" s="1" t="str">
        <f>INDEX(F:F,MATCH(ecommerce_10000[[#This Row],[TotalAmount]],I:I,0))</f>
        <v>Cairo</v>
      </c>
    </row>
    <row r="2748" spans="1:20" x14ac:dyDescent="0.3">
      <c r="A2748" s="1" t="s">
        <v>2792</v>
      </c>
      <c r="B2748" s="1" t="s">
        <v>13</v>
      </c>
      <c r="C2748" s="1" t="s">
        <v>14</v>
      </c>
      <c r="D2748" s="1" t="s">
        <v>15</v>
      </c>
      <c r="E2748" s="1" t="s">
        <v>47</v>
      </c>
      <c r="F2748" s="1" t="s">
        <v>23</v>
      </c>
      <c r="G2748">
        <v>4163.95</v>
      </c>
      <c r="H2748">
        <v>4</v>
      </c>
      <c r="I2748">
        <v>16655.8</v>
      </c>
      <c r="J2748">
        <v>1.76</v>
      </c>
      <c r="K2748">
        <v>1128</v>
      </c>
      <c r="L2748" s="2">
        <v>45517</v>
      </c>
      <c r="O2748" t="str">
        <f>IF(ecommerce_10000[[#This Row],[Platform]]="Souq","sq",ecommerce_10000[[#This Row],[Platform]])</f>
        <v>Amazon</v>
      </c>
      <c r="P2748" t="str">
        <f>IF(E2748="Souq","sq",IF(E2748="Jumia","Jum",E2748))</f>
        <v>Amazon</v>
      </c>
      <c r="Q2748">
        <f>VLOOKUP(ecommerce_10000[[#This Row],[City]],F:I,4,FALSE)</f>
        <v>13290.4</v>
      </c>
      <c r="R2748" s="1">
        <f>SUMIF(C:C,ecommerce_10000[[#This Row],[Category]],I:I)</f>
        <v>92327183.770000085</v>
      </c>
      <c r="S2748" s="1">
        <f>SUMIFS(I:I,C:C,C2748)</f>
        <v>92327183.770000085</v>
      </c>
      <c r="T2748" s="1" t="str">
        <f>INDEX(F:F,MATCH(ecommerce_10000[[#This Row],[TotalAmount]],I:I,0))</f>
        <v>Alexandria</v>
      </c>
    </row>
    <row r="2749" spans="1:20" x14ac:dyDescent="0.3">
      <c r="A2749" s="1" t="s">
        <v>2793</v>
      </c>
      <c r="B2749" s="1" t="s">
        <v>53</v>
      </c>
      <c r="C2749" s="1" t="s">
        <v>31</v>
      </c>
      <c r="D2749" s="1" t="s">
        <v>54</v>
      </c>
      <c r="E2749" s="1" t="s">
        <v>22</v>
      </c>
      <c r="F2749" s="1" t="s">
        <v>33</v>
      </c>
      <c r="G2749">
        <v>834.56</v>
      </c>
      <c r="H2749">
        <v>2</v>
      </c>
      <c r="I2749">
        <v>1669.12</v>
      </c>
      <c r="J2749">
        <v>3.96</v>
      </c>
      <c r="K2749">
        <v>4046</v>
      </c>
      <c r="L2749" s="2">
        <v>45612</v>
      </c>
      <c r="O2749" t="str">
        <f>IF(ecommerce_10000[[#This Row],[Platform]]="Souq","sq",ecommerce_10000[[#This Row],[Platform]])</f>
        <v>Jumia</v>
      </c>
      <c r="P2749" t="str">
        <f>IF(E2749="Souq","sq",IF(E2749="Jumia","Jum",E2749))</f>
        <v>Jum</v>
      </c>
      <c r="Q2749">
        <f>VLOOKUP(ecommerce_10000[[#This Row],[City]],F:I,4,FALSE)</f>
        <v>3665.44</v>
      </c>
      <c r="R2749" s="1">
        <f>SUMIF(C:C,ecommerce_10000[[#This Row],[Category]],I:I)</f>
        <v>57542997.559999913</v>
      </c>
      <c r="S2749" s="1">
        <f>SUMIFS(I:I,C:C,C2749)</f>
        <v>57542997.559999913</v>
      </c>
      <c r="T2749" s="1" t="str">
        <f>INDEX(F:F,MATCH(ecommerce_10000[[#This Row],[TotalAmount]],I:I,0))</f>
        <v>Dubai</v>
      </c>
    </row>
    <row r="2750" spans="1:20" x14ac:dyDescent="0.3">
      <c r="A2750" s="1" t="s">
        <v>2794</v>
      </c>
      <c r="B2750" s="1" t="s">
        <v>43</v>
      </c>
      <c r="C2750" s="1" t="s">
        <v>44</v>
      </c>
      <c r="D2750" s="1" t="s">
        <v>45</v>
      </c>
      <c r="E2750" s="1" t="s">
        <v>47</v>
      </c>
      <c r="F2750" s="1" t="s">
        <v>33</v>
      </c>
      <c r="G2750">
        <v>9373.9</v>
      </c>
      <c r="H2750">
        <v>5</v>
      </c>
      <c r="I2750">
        <v>46869.5</v>
      </c>
      <c r="J2750">
        <v>4.08</v>
      </c>
      <c r="K2750">
        <v>2659</v>
      </c>
      <c r="L2750" s="2">
        <v>45341</v>
      </c>
      <c r="O2750" t="str">
        <f>IF(ecommerce_10000[[#This Row],[Platform]]="Souq","sq",ecommerce_10000[[#This Row],[Platform]])</f>
        <v>Amazon</v>
      </c>
      <c r="P2750" t="str">
        <f>IF(E2750="Souq","sq",IF(E2750="Jumia","Jum",E2750))</f>
        <v>Amazon</v>
      </c>
      <c r="Q2750">
        <f>VLOOKUP(ecommerce_10000[[#This Row],[City]],F:I,4,FALSE)</f>
        <v>3665.44</v>
      </c>
      <c r="R2750" s="1">
        <f>SUMIF(C:C,ecommerce_10000[[#This Row],[Category]],I:I)</f>
        <v>31420413.200000018</v>
      </c>
      <c r="S2750" s="1">
        <f>SUMIFS(I:I,C:C,C2750)</f>
        <v>31420413.200000018</v>
      </c>
      <c r="T2750" s="1" t="str">
        <f>INDEX(F:F,MATCH(ecommerce_10000[[#This Row],[TotalAmount]],I:I,0))</f>
        <v>Dubai</v>
      </c>
    </row>
    <row r="2751" spans="1:20" x14ac:dyDescent="0.3">
      <c r="A2751" s="1" t="s">
        <v>2795</v>
      </c>
      <c r="B2751" s="1" t="s">
        <v>25</v>
      </c>
      <c r="C2751" s="1" t="s">
        <v>26</v>
      </c>
      <c r="D2751" s="1" t="s">
        <v>27</v>
      </c>
      <c r="E2751" s="1" t="s">
        <v>47</v>
      </c>
      <c r="F2751" s="1" t="s">
        <v>40</v>
      </c>
      <c r="G2751">
        <v>19054.150000000001</v>
      </c>
      <c r="H2751">
        <v>5</v>
      </c>
      <c r="I2751">
        <v>95270.75</v>
      </c>
      <c r="J2751">
        <v>2.06</v>
      </c>
      <c r="K2751">
        <v>2934</v>
      </c>
      <c r="L2751" s="2">
        <v>45474</v>
      </c>
      <c r="O2751" t="str">
        <f>IF(ecommerce_10000[[#This Row],[Platform]]="Souq","sq",ecommerce_10000[[#This Row],[Platform]])</f>
        <v>Amazon</v>
      </c>
      <c r="P2751" t="str">
        <f>IF(E2751="Souq","sq",IF(E2751="Jumia","Jum",E2751))</f>
        <v>Amazon</v>
      </c>
      <c r="Q2751">
        <f>VLOOKUP(ecommerce_10000[[#This Row],[City]],F:I,4,FALSE)</f>
        <v>99349.3</v>
      </c>
      <c r="R2751" s="1">
        <f>SUMIF(C:C,ecommerce_10000[[#This Row],[Category]],I:I)</f>
        <v>29200970.130000021</v>
      </c>
      <c r="S2751" s="1">
        <f>SUMIFS(I:I,C:C,C2751)</f>
        <v>29200970.130000021</v>
      </c>
      <c r="T2751" s="1" t="str">
        <f>INDEX(F:F,MATCH(ecommerce_10000[[#This Row],[TotalAmount]],I:I,0))</f>
        <v>Riyadh</v>
      </c>
    </row>
    <row r="2752" spans="1:20" x14ac:dyDescent="0.3">
      <c r="A2752" s="1" t="s">
        <v>2796</v>
      </c>
      <c r="B2752" s="1" t="s">
        <v>25</v>
      </c>
      <c r="C2752" s="1" t="s">
        <v>26</v>
      </c>
      <c r="D2752" s="1" t="s">
        <v>27</v>
      </c>
      <c r="E2752" s="1" t="s">
        <v>22</v>
      </c>
      <c r="F2752" s="1" t="s">
        <v>17</v>
      </c>
      <c r="G2752">
        <v>13646.09</v>
      </c>
      <c r="H2752">
        <v>2</v>
      </c>
      <c r="I2752">
        <v>27292.18</v>
      </c>
      <c r="J2752">
        <v>3.71</v>
      </c>
      <c r="K2752">
        <v>265</v>
      </c>
      <c r="L2752" s="2">
        <v>45416</v>
      </c>
      <c r="O2752" t="str">
        <f>IF(ecommerce_10000[[#This Row],[Platform]]="Souq","sq",ecommerce_10000[[#This Row],[Platform]])</f>
        <v>Jumia</v>
      </c>
      <c r="P2752" t="str">
        <f>IF(E2752="Souq","sq",IF(E2752="Jumia","Jum",E2752))</f>
        <v>Jum</v>
      </c>
      <c r="Q2752">
        <f>VLOOKUP(ecommerce_10000[[#This Row],[City]],F:I,4,FALSE)</f>
        <v>16284.02</v>
      </c>
      <c r="R2752" s="1">
        <f>SUMIF(C:C,ecommerce_10000[[#This Row],[Category]],I:I)</f>
        <v>29200970.130000021</v>
      </c>
      <c r="S2752" s="1">
        <f>SUMIFS(I:I,C:C,C2752)</f>
        <v>29200970.130000021</v>
      </c>
      <c r="T2752" s="1" t="str">
        <f>INDEX(F:F,MATCH(ecommerce_10000[[#This Row],[TotalAmount]],I:I,0))</f>
        <v>Cairo</v>
      </c>
    </row>
    <row r="2753" spans="1:20" x14ac:dyDescent="0.3">
      <c r="A2753" s="1" t="s">
        <v>2797</v>
      </c>
      <c r="B2753" s="1" t="s">
        <v>38</v>
      </c>
      <c r="C2753" s="1" t="s">
        <v>20</v>
      </c>
      <c r="D2753" s="1" t="s">
        <v>39</v>
      </c>
      <c r="E2753" s="1" t="s">
        <v>47</v>
      </c>
      <c r="F2753" s="1" t="s">
        <v>40</v>
      </c>
      <c r="G2753">
        <v>14017.39</v>
      </c>
      <c r="H2753">
        <v>2</v>
      </c>
      <c r="I2753">
        <v>28034.78</v>
      </c>
      <c r="J2753">
        <v>1.1599999999999999</v>
      </c>
      <c r="K2753">
        <v>1857</v>
      </c>
      <c r="L2753" s="2">
        <v>45466</v>
      </c>
      <c r="O2753" t="str">
        <f>IF(ecommerce_10000[[#This Row],[Platform]]="Souq","sq",ecommerce_10000[[#This Row],[Platform]])</f>
        <v>Amazon</v>
      </c>
      <c r="P2753" t="str">
        <f>IF(E2753="Souq","sq",IF(E2753="Jumia","Jum",E2753))</f>
        <v>Amazon</v>
      </c>
      <c r="Q2753">
        <f>VLOOKUP(ecommerce_10000[[#This Row],[City]],F:I,4,FALSE)</f>
        <v>99349.3</v>
      </c>
      <c r="R2753" s="1">
        <f>SUMIF(C:C,ecommerce_10000[[#This Row],[Category]],I:I)</f>
        <v>91504159.730000004</v>
      </c>
      <c r="S2753" s="1">
        <f>SUMIFS(I:I,C:C,C2753)</f>
        <v>91504159.730000004</v>
      </c>
      <c r="T2753" s="1" t="str">
        <f>INDEX(F:F,MATCH(ecommerce_10000[[#This Row],[TotalAmount]],I:I,0))</f>
        <v>Riyadh</v>
      </c>
    </row>
    <row r="2754" spans="1:20" x14ac:dyDescent="0.3">
      <c r="A2754" s="1" t="s">
        <v>2798</v>
      </c>
      <c r="B2754" s="1" t="s">
        <v>43</v>
      </c>
      <c r="C2754" s="1" t="s">
        <v>44</v>
      </c>
      <c r="D2754" s="1" t="s">
        <v>45</v>
      </c>
      <c r="E2754" s="1" t="s">
        <v>22</v>
      </c>
      <c r="F2754" s="1" t="s">
        <v>23</v>
      </c>
      <c r="G2754">
        <v>6797.16</v>
      </c>
      <c r="H2754">
        <v>5</v>
      </c>
      <c r="I2754">
        <v>33985.800000000003</v>
      </c>
      <c r="J2754">
        <v>2.56</v>
      </c>
      <c r="K2754">
        <v>193</v>
      </c>
      <c r="L2754" s="2">
        <v>45316</v>
      </c>
      <c r="O2754" t="str">
        <f>IF(ecommerce_10000[[#This Row],[Platform]]="Souq","sq",ecommerce_10000[[#This Row],[Platform]])</f>
        <v>Jumia</v>
      </c>
      <c r="P2754" t="str">
        <f>IF(E2754="Souq","sq",IF(E2754="Jumia","Jum",E2754))</f>
        <v>Jum</v>
      </c>
      <c r="Q2754">
        <f>VLOOKUP(ecommerce_10000[[#This Row],[City]],F:I,4,FALSE)</f>
        <v>13290.4</v>
      </c>
      <c r="R2754" s="1">
        <f>SUMIF(C:C,ecommerce_10000[[#This Row],[Category]],I:I)</f>
        <v>31420413.200000018</v>
      </c>
      <c r="S2754" s="1">
        <f>SUMIFS(I:I,C:C,C2754)</f>
        <v>31420413.200000018</v>
      </c>
      <c r="T2754" s="1" t="str">
        <f>INDEX(F:F,MATCH(ecommerce_10000[[#This Row],[TotalAmount]],I:I,0))</f>
        <v>Alexandria</v>
      </c>
    </row>
    <row r="2755" spans="1:20" x14ac:dyDescent="0.3">
      <c r="A2755" s="1" t="s">
        <v>2799</v>
      </c>
      <c r="B2755" s="1" t="s">
        <v>53</v>
      </c>
      <c r="C2755" s="1" t="s">
        <v>31</v>
      </c>
      <c r="D2755" s="1" t="s">
        <v>54</v>
      </c>
      <c r="E2755" s="1" t="s">
        <v>47</v>
      </c>
      <c r="F2755" s="1" t="s">
        <v>28</v>
      </c>
      <c r="G2755">
        <v>14760.21</v>
      </c>
      <c r="H2755">
        <v>4</v>
      </c>
      <c r="I2755">
        <v>59040.84</v>
      </c>
      <c r="J2755">
        <v>2.7</v>
      </c>
      <c r="K2755">
        <v>2013</v>
      </c>
      <c r="L2755" s="2">
        <v>45549</v>
      </c>
      <c r="O2755" t="str">
        <f>IF(ecommerce_10000[[#This Row],[Platform]]="Souq","sq",ecommerce_10000[[#This Row],[Platform]])</f>
        <v>Amazon</v>
      </c>
      <c r="P2755" t="str">
        <f>IF(E2755="Souq","sq",IF(E2755="Jumia","Jum",E2755))</f>
        <v>Amazon</v>
      </c>
      <c r="Q2755">
        <f>VLOOKUP(ecommerce_10000[[#This Row],[City]],F:I,4,FALSE)</f>
        <v>26648.76</v>
      </c>
      <c r="R2755" s="1">
        <f>SUMIF(C:C,ecommerce_10000[[#This Row],[Category]],I:I)</f>
        <v>57542997.559999913</v>
      </c>
      <c r="S2755" s="1">
        <f>SUMIFS(I:I,C:C,C2755)</f>
        <v>57542997.559999913</v>
      </c>
      <c r="T2755" s="1" t="str">
        <f>INDEX(F:F,MATCH(ecommerce_10000[[#This Row],[TotalAmount]],I:I,0))</f>
        <v>Casablanca</v>
      </c>
    </row>
    <row r="2756" spans="1:20" x14ac:dyDescent="0.3">
      <c r="A2756" s="1" t="s">
        <v>2800</v>
      </c>
      <c r="B2756" s="1" t="s">
        <v>25</v>
      </c>
      <c r="C2756" s="1" t="s">
        <v>26</v>
      </c>
      <c r="D2756" s="1" t="s">
        <v>27</v>
      </c>
      <c r="E2756" s="1" t="s">
        <v>47</v>
      </c>
      <c r="F2756" s="1" t="s">
        <v>17</v>
      </c>
      <c r="G2756">
        <v>7939.77</v>
      </c>
      <c r="H2756">
        <v>2</v>
      </c>
      <c r="I2756">
        <v>15879.54</v>
      </c>
      <c r="J2756">
        <v>1.39</v>
      </c>
      <c r="K2756">
        <v>1931</v>
      </c>
      <c r="L2756" s="2">
        <v>45532</v>
      </c>
      <c r="O2756" t="str">
        <f>IF(ecommerce_10000[[#This Row],[Platform]]="Souq","sq",ecommerce_10000[[#This Row],[Platform]])</f>
        <v>Amazon</v>
      </c>
      <c r="P2756" t="str">
        <f>IF(E2756="Souq","sq",IF(E2756="Jumia","Jum",E2756))</f>
        <v>Amazon</v>
      </c>
      <c r="Q2756">
        <f>VLOOKUP(ecommerce_10000[[#This Row],[City]],F:I,4,FALSE)</f>
        <v>16284.02</v>
      </c>
      <c r="R2756" s="1">
        <f>SUMIF(C:C,ecommerce_10000[[#This Row],[Category]],I:I)</f>
        <v>29200970.130000021</v>
      </c>
      <c r="S2756" s="1">
        <f>SUMIFS(I:I,C:C,C2756)</f>
        <v>29200970.130000021</v>
      </c>
      <c r="T2756" s="1" t="str">
        <f>INDEX(F:F,MATCH(ecommerce_10000[[#This Row],[TotalAmount]],I:I,0))</f>
        <v>Cairo</v>
      </c>
    </row>
    <row r="2757" spans="1:20" x14ac:dyDescent="0.3">
      <c r="A2757" s="1" t="s">
        <v>2801</v>
      </c>
      <c r="B2757" s="1" t="s">
        <v>13</v>
      </c>
      <c r="C2757" s="1" t="s">
        <v>14</v>
      </c>
      <c r="D2757" s="1" t="s">
        <v>15</v>
      </c>
      <c r="E2757" s="1" t="s">
        <v>16</v>
      </c>
      <c r="F2757" s="1" t="s">
        <v>62</v>
      </c>
      <c r="G2757">
        <v>18057.71</v>
      </c>
      <c r="H2757">
        <v>1</v>
      </c>
      <c r="I2757">
        <v>18057.71</v>
      </c>
      <c r="J2757">
        <v>2.5299999999999998</v>
      </c>
      <c r="K2757">
        <v>4647</v>
      </c>
      <c r="L2757" s="2">
        <v>45575</v>
      </c>
      <c r="O2757" t="str">
        <f>IF(ecommerce_10000[[#This Row],[Platform]]="Souq","sq",ecommerce_10000[[#This Row],[Platform]])</f>
        <v>sq</v>
      </c>
      <c r="P2757" t="str">
        <f>IF(E2757="Souq","sq",IF(E2757="Jumia","Jum",E2757))</f>
        <v>sq</v>
      </c>
      <c r="Q2757">
        <f>VLOOKUP(ecommerce_10000[[#This Row],[City]],F:I,4,FALSE)</f>
        <v>27872.98</v>
      </c>
      <c r="R2757" s="1">
        <f>SUMIF(C:C,ecommerce_10000[[#This Row],[Category]],I:I)</f>
        <v>92327183.770000085</v>
      </c>
      <c r="S2757" s="1">
        <f>SUMIFS(I:I,C:C,C2757)</f>
        <v>92327183.770000085</v>
      </c>
      <c r="T2757" s="1" t="str">
        <f>INDEX(F:F,MATCH(ecommerce_10000[[#This Row],[TotalAmount]],I:I,0))</f>
        <v>Giza</v>
      </c>
    </row>
    <row r="2758" spans="1:20" x14ac:dyDescent="0.3">
      <c r="A2758" s="1" t="s">
        <v>2802</v>
      </c>
      <c r="B2758" s="1" t="s">
        <v>19</v>
      </c>
      <c r="C2758" s="1" t="s">
        <v>20</v>
      </c>
      <c r="D2758" s="1" t="s">
        <v>21</v>
      </c>
      <c r="E2758" s="1" t="s">
        <v>47</v>
      </c>
      <c r="F2758" s="1" t="s">
        <v>40</v>
      </c>
      <c r="G2758">
        <v>4783.2700000000004</v>
      </c>
      <c r="H2758">
        <v>2</v>
      </c>
      <c r="I2758">
        <v>9566.5400000000009</v>
      </c>
      <c r="J2758">
        <v>1.35</v>
      </c>
      <c r="K2758">
        <v>3931</v>
      </c>
      <c r="L2758" s="2">
        <v>45535</v>
      </c>
      <c r="O2758" t="str">
        <f>IF(ecommerce_10000[[#This Row],[Platform]]="Souq","sq",ecommerce_10000[[#This Row],[Platform]])</f>
        <v>Amazon</v>
      </c>
      <c r="P2758" t="str">
        <f>IF(E2758="Souq","sq",IF(E2758="Jumia","Jum",E2758))</f>
        <v>Amazon</v>
      </c>
      <c r="Q2758">
        <f>VLOOKUP(ecommerce_10000[[#This Row],[City]],F:I,4,FALSE)</f>
        <v>99349.3</v>
      </c>
      <c r="R2758" s="1">
        <f>SUMIF(C:C,ecommerce_10000[[#This Row],[Category]],I:I)</f>
        <v>91504159.730000004</v>
      </c>
      <c r="S2758" s="1">
        <f>SUMIFS(I:I,C:C,C2758)</f>
        <v>91504159.730000004</v>
      </c>
      <c r="T2758" s="1" t="str">
        <f>INDEX(F:F,MATCH(ecommerce_10000[[#This Row],[TotalAmount]],I:I,0))</f>
        <v>Riyadh</v>
      </c>
    </row>
    <row r="2759" spans="1:20" x14ac:dyDescent="0.3">
      <c r="A2759" s="1" t="s">
        <v>2803</v>
      </c>
      <c r="B2759" s="1" t="s">
        <v>30</v>
      </c>
      <c r="C2759" s="1" t="s">
        <v>31</v>
      </c>
      <c r="D2759" s="1" t="s">
        <v>32</v>
      </c>
      <c r="E2759" s="1" t="s">
        <v>22</v>
      </c>
      <c r="F2759" s="1" t="s">
        <v>28</v>
      </c>
      <c r="G2759">
        <v>19447.12</v>
      </c>
      <c r="H2759">
        <v>2</v>
      </c>
      <c r="I2759">
        <v>38894.239999999998</v>
      </c>
      <c r="J2759">
        <v>4.3600000000000003</v>
      </c>
      <c r="K2759">
        <v>319</v>
      </c>
      <c r="L2759" s="2">
        <v>45545</v>
      </c>
      <c r="O2759" t="str">
        <f>IF(ecommerce_10000[[#This Row],[Platform]]="Souq","sq",ecommerce_10000[[#This Row],[Platform]])</f>
        <v>Jumia</v>
      </c>
      <c r="P2759" t="str">
        <f>IF(E2759="Souq","sq",IF(E2759="Jumia","Jum",E2759))</f>
        <v>Jum</v>
      </c>
      <c r="Q2759">
        <f>VLOOKUP(ecommerce_10000[[#This Row],[City]],F:I,4,FALSE)</f>
        <v>26648.76</v>
      </c>
      <c r="R2759" s="1">
        <f>SUMIF(C:C,ecommerce_10000[[#This Row],[Category]],I:I)</f>
        <v>57542997.559999913</v>
      </c>
      <c r="S2759" s="1">
        <f>SUMIFS(I:I,C:C,C2759)</f>
        <v>57542997.559999913</v>
      </c>
      <c r="T2759" s="1" t="str">
        <f>INDEX(F:F,MATCH(ecommerce_10000[[#This Row],[TotalAmount]],I:I,0))</f>
        <v>Casablanca</v>
      </c>
    </row>
    <row r="2760" spans="1:20" x14ac:dyDescent="0.3">
      <c r="A2760" s="1" t="s">
        <v>2804</v>
      </c>
      <c r="B2760" s="1" t="s">
        <v>19</v>
      </c>
      <c r="C2760" s="1" t="s">
        <v>20</v>
      </c>
      <c r="D2760" s="1" t="s">
        <v>21</v>
      </c>
      <c r="E2760" s="1" t="s">
        <v>47</v>
      </c>
      <c r="F2760" s="1" t="s">
        <v>28</v>
      </c>
      <c r="G2760">
        <v>13969.43</v>
      </c>
      <c r="H2760">
        <v>4</v>
      </c>
      <c r="I2760">
        <v>55877.72</v>
      </c>
      <c r="J2760">
        <v>4.5199999999999996</v>
      </c>
      <c r="K2760">
        <v>583</v>
      </c>
      <c r="L2760" s="2">
        <v>45413</v>
      </c>
      <c r="O2760" t="str">
        <f>IF(ecommerce_10000[[#This Row],[Platform]]="Souq","sq",ecommerce_10000[[#This Row],[Platform]])</f>
        <v>Amazon</v>
      </c>
      <c r="P2760" t="str">
        <f>IF(E2760="Souq","sq",IF(E2760="Jumia","Jum",E2760))</f>
        <v>Amazon</v>
      </c>
      <c r="Q2760">
        <f>VLOOKUP(ecommerce_10000[[#This Row],[City]],F:I,4,FALSE)</f>
        <v>26648.76</v>
      </c>
      <c r="R2760" s="1">
        <f>SUMIF(C:C,ecommerce_10000[[#This Row],[Category]],I:I)</f>
        <v>91504159.730000004</v>
      </c>
      <c r="S2760" s="1">
        <f>SUMIFS(I:I,C:C,C2760)</f>
        <v>91504159.730000004</v>
      </c>
      <c r="T2760" s="1" t="str">
        <f>INDEX(F:F,MATCH(ecommerce_10000[[#This Row],[TotalAmount]],I:I,0))</f>
        <v>Casablanca</v>
      </c>
    </row>
    <row r="2761" spans="1:20" x14ac:dyDescent="0.3">
      <c r="A2761" s="1" t="s">
        <v>2805</v>
      </c>
      <c r="B2761" s="1" t="s">
        <v>65</v>
      </c>
      <c r="C2761" s="1" t="s">
        <v>20</v>
      </c>
      <c r="D2761" s="1" t="s">
        <v>66</v>
      </c>
      <c r="E2761" s="1" t="s">
        <v>16</v>
      </c>
      <c r="F2761" s="1" t="s">
        <v>62</v>
      </c>
      <c r="G2761">
        <v>7975.81</v>
      </c>
      <c r="H2761">
        <v>1</v>
      </c>
      <c r="I2761">
        <v>7975.81</v>
      </c>
      <c r="J2761">
        <v>2.12</v>
      </c>
      <c r="K2761">
        <v>476</v>
      </c>
      <c r="L2761" s="2">
        <v>45499</v>
      </c>
      <c r="O2761" t="str">
        <f>IF(ecommerce_10000[[#This Row],[Platform]]="Souq","sq",ecommerce_10000[[#This Row],[Platform]])</f>
        <v>sq</v>
      </c>
      <c r="P2761" t="str">
        <f>IF(E2761="Souq","sq",IF(E2761="Jumia","Jum",E2761))</f>
        <v>sq</v>
      </c>
      <c r="Q2761">
        <f>VLOOKUP(ecommerce_10000[[#This Row],[City]],F:I,4,FALSE)</f>
        <v>27872.98</v>
      </c>
      <c r="R2761" s="1">
        <f>SUMIF(C:C,ecommerce_10000[[#This Row],[Category]],I:I)</f>
        <v>91504159.730000004</v>
      </c>
      <c r="S2761" s="1">
        <f>SUMIFS(I:I,C:C,C2761)</f>
        <v>91504159.730000004</v>
      </c>
      <c r="T2761" s="1" t="str">
        <f>INDEX(F:F,MATCH(ecommerce_10000[[#This Row],[TotalAmount]],I:I,0))</f>
        <v>Giza</v>
      </c>
    </row>
    <row r="2762" spans="1:20" x14ac:dyDescent="0.3">
      <c r="A2762" s="1" t="s">
        <v>2806</v>
      </c>
      <c r="B2762" s="1" t="s">
        <v>19</v>
      </c>
      <c r="C2762" s="1" t="s">
        <v>20</v>
      </c>
      <c r="D2762" s="1" t="s">
        <v>21</v>
      </c>
      <c r="E2762" s="1" t="s">
        <v>22</v>
      </c>
      <c r="F2762" s="1" t="s">
        <v>23</v>
      </c>
      <c r="G2762">
        <v>4539.8999999999996</v>
      </c>
      <c r="H2762">
        <v>3</v>
      </c>
      <c r="I2762">
        <v>13619.7</v>
      </c>
      <c r="J2762">
        <v>4.4800000000000004</v>
      </c>
      <c r="K2762">
        <v>4511</v>
      </c>
      <c r="L2762" s="2">
        <v>45450</v>
      </c>
      <c r="O2762" t="str">
        <f>IF(ecommerce_10000[[#This Row],[Platform]]="Souq","sq",ecommerce_10000[[#This Row],[Platform]])</f>
        <v>Jumia</v>
      </c>
      <c r="P2762" t="str">
        <f>IF(E2762="Souq","sq",IF(E2762="Jumia","Jum",E2762))</f>
        <v>Jum</v>
      </c>
      <c r="Q2762">
        <f>VLOOKUP(ecommerce_10000[[#This Row],[City]],F:I,4,FALSE)</f>
        <v>13290.4</v>
      </c>
      <c r="R2762" s="1">
        <f>SUMIF(C:C,ecommerce_10000[[#This Row],[Category]],I:I)</f>
        <v>91504159.730000004</v>
      </c>
      <c r="S2762" s="1">
        <f>SUMIFS(I:I,C:C,C2762)</f>
        <v>91504159.730000004</v>
      </c>
      <c r="T2762" s="1" t="str">
        <f>INDEX(F:F,MATCH(ecommerce_10000[[#This Row],[TotalAmount]],I:I,0))</f>
        <v>Alexandria</v>
      </c>
    </row>
    <row r="2763" spans="1:20" x14ac:dyDescent="0.3">
      <c r="A2763" s="1" t="s">
        <v>2807</v>
      </c>
      <c r="B2763" s="1" t="s">
        <v>30</v>
      </c>
      <c r="C2763" s="1" t="s">
        <v>31</v>
      </c>
      <c r="D2763" s="1" t="s">
        <v>32</v>
      </c>
      <c r="E2763" s="1" t="s">
        <v>16</v>
      </c>
      <c r="F2763" s="1" t="s">
        <v>17</v>
      </c>
      <c r="G2763">
        <v>10524.26</v>
      </c>
      <c r="H2763">
        <v>2</v>
      </c>
      <c r="I2763">
        <v>21048.52</v>
      </c>
      <c r="J2763">
        <v>1.79</v>
      </c>
      <c r="K2763">
        <v>253</v>
      </c>
      <c r="L2763" s="2">
        <v>45534</v>
      </c>
      <c r="O2763" t="str">
        <f>IF(ecommerce_10000[[#This Row],[Platform]]="Souq","sq",ecommerce_10000[[#This Row],[Platform]])</f>
        <v>sq</v>
      </c>
      <c r="P2763" t="str">
        <f>IF(E2763="Souq","sq",IF(E2763="Jumia","Jum",E2763))</f>
        <v>sq</v>
      </c>
      <c r="Q2763">
        <f>VLOOKUP(ecommerce_10000[[#This Row],[City]],F:I,4,FALSE)</f>
        <v>16284.02</v>
      </c>
      <c r="R2763" s="1">
        <f>SUMIF(C:C,ecommerce_10000[[#This Row],[Category]],I:I)</f>
        <v>57542997.559999913</v>
      </c>
      <c r="S2763" s="1">
        <f>SUMIFS(I:I,C:C,C2763)</f>
        <v>57542997.559999913</v>
      </c>
      <c r="T2763" s="1" t="str">
        <f>INDEX(F:F,MATCH(ecommerce_10000[[#This Row],[TotalAmount]],I:I,0))</f>
        <v>Cairo</v>
      </c>
    </row>
    <row r="2764" spans="1:20" x14ac:dyDescent="0.3">
      <c r="A2764" s="1" t="s">
        <v>2808</v>
      </c>
      <c r="B2764" s="1" t="s">
        <v>19</v>
      </c>
      <c r="C2764" s="1" t="s">
        <v>20</v>
      </c>
      <c r="D2764" s="1" t="s">
        <v>21</v>
      </c>
      <c r="E2764" s="1" t="s">
        <v>22</v>
      </c>
      <c r="F2764" s="1" t="s">
        <v>62</v>
      </c>
      <c r="G2764">
        <v>897.41</v>
      </c>
      <c r="H2764">
        <v>5</v>
      </c>
      <c r="I2764">
        <v>4487.05</v>
      </c>
      <c r="J2764">
        <v>3.8</v>
      </c>
      <c r="K2764">
        <v>1496</v>
      </c>
      <c r="L2764" s="2">
        <v>45384</v>
      </c>
      <c r="O2764" t="str">
        <f>IF(ecommerce_10000[[#This Row],[Platform]]="Souq","sq",ecommerce_10000[[#This Row],[Platform]])</f>
        <v>Jumia</v>
      </c>
      <c r="P2764" t="str">
        <f>IF(E2764="Souq","sq",IF(E2764="Jumia","Jum",E2764))</f>
        <v>Jum</v>
      </c>
      <c r="Q2764">
        <f>VLOOKUP(ecommerce_10000[[#This Row],[City]],F:I,4,FALSE)</f>
        <v>27872.98</v>
      </c>
      <c r="R2764" s="1">
        <f>SUMIF(C:C,ecommerce_10000[[#This Row],[Category]],I:I)</f>
        <v>91504159.730000004</v>
      </c>
      <c r="S2764" s="1">
        <f>SUMIFS(I:I,C:C,C2764)</f>
        <v>91504159.730000004</v>
      </c>
      <c r="T2764" s="1" t="str">
        <f>INDEX(F:F,MATCH(ecommerce_10000[[#This Row],[TotalAmount]],I:I,0))</f>
        <v>Giza</v>
      </c>
    </row>
    <row r="2765" spans="1:20" x14ac:dyDescent="0.3">
      <c r="A2765" s="1" t="s">
        <v>2809</v>
      </c>
      <c r="B2765" s="1" t="s">
        <v>25</v>
      </c>
      <c r="C2765" s="1" t="s">
        <v>26</v>
      </c>
      <c r="D2765" s="1" t="s">
        <v>27</v>
      </c>
      <c r="E2765" s="1" t="s">
        <v>16</v>
      </c>
      <c r="F2765" s="1" t="s">
        <v>28</v>
      </c>
      <c r="G2765">
        <v>13438.73</v>
      </c>
      <c r="H2765">
        <v>5</v>
      </c>
      <c r="I2765">
        <v>67193.649999999994</v>
      </c>
      <c r="J2765">
        <v>3.47</v>
      </c>
      <c r="K2765">
        <v>2597</v>
      </c>
      <c r="L2765" s="2">
        <v>45352</v>
      </c>
      <c r="O2765" t="str">
        <f>IF(ecommerce_10000[[#This Row],[Platform]]="Souq","sq",ecommerce_10000[[#This Row],[Platform]])</f>
        <v>sq</v>
      </c>
      <c r="P2765" t="str">
        <f>IF(E2765="Souq","sq",IF(E2765="Jumia","Jum",E2765))</f>
        <v>sq</v>
      </c>
      <c r="Q2765">
        <f>VLOOKUP(ecommerce_10000[[#This Row],[City]],F:I,4,FALSE)</f>
        <v>26648.76</v>
      </c>
      <c r="R2765" s="1">
        <f>SUMIF(C:C,ecommerce_10000[[#This Row],[Category]],I:I)</f>
        <v>29200970.130000021</v>
      </c>
      <c r="S2765" s="1">
        <f>SUMIFS(I:I,C:C,C2765)</f>
        <v>29200970.130000021</v>
      </c>
      <c r="T2765" s="1" t="str">
        <f>INDEX(F:F,MATCH(ecommerce_10000[[#This Row],[TotalAmount]],I:I,0))</f>
        <v>Casablanca</v>
      </c>
    </row>
    <row r="2766" spans="1:20" x14ac:dyDescent="0.3">
      <c r="A2766" s="1" t="s">
        <v>2810</v>
      </c>
      <c r="B2766" s="1" t="s">
        <v>13</v>
      </c>
      <c r="C2766" s="1" t="s">
        <v>14</v>
      </c>
      <c r="D2766" s="1" t="s">
        <v>15</v>
      </c>
      <c r="E2766" s="1" t="s">
        <v>22</v>
      </c>
      <c r="F2766" s="1" t="s">
        <v>40</v>
      </c>
      <c r="G2766">
        <v>3189.43</v>
      </c>
      <c r="H2766">
        <v>5</v>
      </c>
      <c r="I2766">
        <v>15947.15</v>
      </c>
      <c r="J2766">
        <v>1.27</v>
      </c>
      <c r="K2766">
        <v>1189</v>
      </c>
      <c r="L2766" s="2">
        <v>45471</v>
      </c>
      <c r="O2766" t="str">
        <f>IF(ecommerce_10000[[#This Row],[Platform]]="Souq","sq",ecommerce_10000[[#This Row],[Platform]])</f>
        <v>Jumia</v>
      </c>
      <c r="P2766" t="str">
        <f>IF(E2766="Souq","sq",IF(E2766="Jumia","Jum",E2766))</f>
        <v>Jum</v>
      </c>
      <c r="Q2766">
        <f>VLOOKUP(ecommerce_10000[[#This Row],[City]],F:I,4,FALSE)</f>
        <v>99349.3</v>
      </c>
      <c r="R2766" s="1">
        <f>SUMIF(C:C,ecommerce_10000[[#This Row],[Category]],I:I)</f>
        <v>92327183.770000085</v>
      </c>
      <c r="S2766" s="1">
        <f>SUMIFS(I:I,C:C,C2766)</f>
        <v>92327183.770000085</v>
      </c>
      <c r="T2766" s="1" t="str">
        <f>INDEX(F:F,MATCH(ecommerce_10000[[#This Row],[TotalAmount]],I:I,0))</f>
        <v>Riyadh</v>
      </c>
    </row>
    <row r="2767" spans="1:20" x14ac:dyDescent="0.3">
      <c r="A2767" s="1" t="s">
        <v>2811</v>
      </c>
      <c r="B2767" s="1" t="s">
        <v>38</v>
      </c>
      <c r="C2767" s="1" t="s">
        <v>20</v>
      </c>
      <c r="D2767" s="1" t="s">
        <v>39</v>
      </c>
      <c r="E2767" s="1" t="s">
        <v>47</v>
      </c>
      <c r="F2767" s="1" t="s">
        <v>17</v>
      </c>
      <c r="G2767">
        <v>10701.44</v>
      </c>
      <c r="H2767">
        <v>5</v>
      </c>
      <c r="I2767">
        <v>53507.199999999997</v>
      </c>
      <c r="J2767">
        <v>1.02</v>
      </c>
      <c r="K2767">
        <v>3622</v>
      </c>
      <c r="L2767" s="2">
        <v>45461</v>
      </c>
      <c r="O2767" t="str">
        <f>IF(ecommerce_10000[[#This Row],[Platform]]="Souq","sq",ecommerce_10000[[#This Row],[Platform]])</f>
        <v>Amazon</v>
      </c>
      <c r="P2767" t="str">
        <f>IF(E2767="Souq","sq",IF(E2767="Jumia","Jum",E2767))</f>
        <v>Amazon</v>
      </c>
      <c r="Q2767">
        <f>VLOOKUP(ecommerce_10000[[#This Row],[City]],F:I,4,FALSE)</f>
        <v>16284.02</v>
      </c>
      <c r="R2767" s="1">
        <f>SUMIF(C:C,ecommerce_10000[[#This Row],[Category]],I:I)</f>
        <v>91504159.730000004</v>
      </c>
      <c r="S2767" s="1">
        <f>SUMIFS(I:I,C:C,C2767)</f>
        <v>91504159.730000004</v>
      </c>
      <c r="T2767" s="1" t="str">
        <f>INDEX(F:F,MATCH(ecommerce_10000[[#This Row],[TotalAmount]],I:I,0))</f>
        <v>Cairo</v>
      </c>
    </row>
    <row r="2768" spans="1:20" x14ac:dyDescent="0.3">
      <c r="A2768" s="1" t="s">
        <v>2812</v>
      </c>
      <c r="B2768" s="1" t="s">
        <v>30</v>
      </c>
      <c r="C2768" s="1" t="s">
        <v>31</v>
      </c>
      <c r="D2768" s="1" t="s">
        <v>32</v>
      </c>
      <c r="E2768" s="1" t="s">
        <v>22</v>
      </c>
      <c r="F2768" s="1" t="s">
        <v>40</v>
      </c>
      <c r="G2768">
        <v>12183.3</v>
      </c>
      <c r="H2768">
        <v>4</v>
      </c>
      <c r="I2768">
        <v>48733.2</v>
      </c>
      <c r="J2768">
        <v>3.12</v>
      </c>
      <c r="K2768">
        <v>2562</v>
      </c>
      <c r="L2768" s="2">
        <v>45342</v>
      </c>
      <c r="O2768" t="str">
        <f>IF(ecommerce_10000[[#This Row],[Platform]]="Souq","sq",ecommerce_10000[[#This Row],[Platform]])</f>
        <v>Jumia</v>
      </c>
      <c r="P2768" t="str">
        <f>IF(E2768="Souq","sq",IF(E2768="Jumia","Jum",E2768))</f>
        <v>Jum</v>
      </c>
      <c r="Q2768">
        <f>VLOOKUP(ecommerce_10000[[#This Row],[City]],F:I,4,FALSE)</f>
        <v>99349.3</v>
      </c>
      <c r="R2768" s="1">
        <f>SUMIF(C:C,ecommerce_10000[[#This Row],[Category]],I:I)</f>
        <v>57542997.559999913</v>
      </c>
      <c r="S2768" s="1">
        <f>SUMIFS(I:I,C:C,C2768)</f>
        <v>57542997.559999913</v>
      </c>
      <c r="T2768" s="1" t="str">
        <f>INDEX(F:F,MATCH(ecommerce_10000[[#This Row],[TotalAmount]],I:I,0))</f>
        <v>Riyadh</v>
      </c>
    </row>
    <row r="2769" spans="1:20" x14ac:dyDescent="0.3">
      <c r="A2769" s="1" t="s">
        <v>2813</v>
      </c>
      <c r="B2769" s="1" t="s">
        <v>30</v>
      </c>
      <c r="C2769" s="1" t="s">
        <v>31</v>
      </c>
      <c r="D2769" s="1" t="s">
        <v>32</v>
      </c>
      <c r="E2769" s="1" t="s">
        <v>16</v>
      </c>
      <c r="F2769" s="1" t="s">
        <v>62</v>
      </c>
      <c r="G2769">
        <v>15980.57</v>
      </c>
      <c r="H2769">
        <v>3</v>
      </c>
      <c r="I2769">
        <v>47941.71</v>
      </c>
      <c r="J2769">
        <v>2.4</v>
      </c>
      <c r="K2769">
        <v>2007</v>
      </c>
      <c r="L2769" s="2">
        <v>45470</v>
      </c>
      <c r="O2769" t="str">
        <f>IF(ecommerce_10000[[#This Row],[Platform]]="Souq","sq",ecommerce_10000[[#This Row],[Platform]])</f>
        <v>sq</v>
      </c>
      <c r="P2769" t="str">
        <f>IF(E2769="Souq","sq",IF(E2769="Jumia","Jum",E2769))</f>
        <v>sq</v>
      </c>
      <c r="Q2769">
        <f>VLOOKUP(ecommerce_10000[[#This Row],[City]],F:I,4,FALSE)</f>
        <v>27872.98</v>
      </c>
      <c r="R2769" s="1">
        <f>SUMIF(C:C,ecommerce_10000[[#This Row],[Category]],I:I)</f>
        <v>57542997.559999913</v>
      </c>
      <c r="S2769" s="1">
        <f>SUMIFS(I:I,C:C,C2769)</f>
        <v>57542997.559999913</v>
      </c>
      <c r="T2769" s="1" t="str">
        <f>INDEX(F:F,MATCH(ecommerce_10000[[#This Row],[TotalAmount]],I:I,0))</f>
        <v>Giza</v>
      </c>
    </row>
    <row r="2770" spans="1:20" x14ac:dyDescent="0.3">
      <c r="A2770" s="1" t="s">
        <v>2814</v>
      </c>
      <c r="B2770" s="1" t="s">
        <v>53</v>
      </c>
      <c r="C2770" s="1" t="s">
        <v>31</v>
      </c>
      <c r="D2770" s="1" t="s">
        <v>54</v>
      </c>
      <c r="E2770" s="1" t="s">
        <v>47</v>
      </c>
      <c r="F2770" s="1" t="s">
        <v>62</v>
      </c>
      <c r="G2770">
        <v>13186.27</v>
      </c>
      <c r="H2770">
        <v>3</v>
      </c>
      <c r="I2770">
        <v>39558.81</v>
      </c>
      <c r="J2770">
        <v>1.22</v>
      </c>
      <c r="K2770">
        <v>1860</v>
      </c>
      <c r="L2770" s="2">
        <v>45607</v>
      </c>
      <c r="O2770" t="str">
        <f>IF(ecommerce_10000[[#This Row],[Platform]]="Souq","sq",ecommerce_10000[[#This Row],[Platform]])</f>
        <v>Amazon</v>
      </c>
      <c r="P2770" t="str">
        <f>IF(E2770="Souq","sq",IF(E2770="Jumia","Jum",E2770))</f>
        <v>Amazon</v>
      </c>
      <c r="Q2770">
        <f>VLOOKUP(ecommerce_10000[[#This Row],[City]],F:I,4,FALSE)</f>
        <v>27872.98</v>
      </c>
      <c r="R2770" s="1">
        <f>SUMIF(C:C,ecommerce_10000[[#This Row],[Category]],I:I)</f>
        <v>57542997.559999913</v>
      </c>
      <c r="S2770" s="1">
        <f>SUMIFS(I:I,C:C,C2770)</f>
        <v>57542997.559999913</v>
      </c>
      <c r="T2770" s="1" t="str">
        <f>INDEX(F:F,MATCH(ecommerce_10000[[#This Row],[TotalAmount]],I:I,0))</f>
        <v>Giza</v>
      </c>
    </row>
    <row r="2771" spans="1:20" x14ac:dyDescent="0.3">
      <c r="A2771" s="1" t="s">
        <v>2815</v>
      </c>
      <c r="B2771" s="1" t="s">
        <v>35</v>
      </c>
      <c r="C2771" s="1" t="s">
        <v>14</v>
      </c>
      <c r="D2771" s="1" t="s">
        <v>36</v>
      </c>
      <c r="E2771" s="1" t="s">
        <v>16</v>
      </c>
      <c r="F2771" s="1" t="s">
        <v>28</v>
      </c>
      <c r="G2771">
        <v>11892.45</v>
      </c>
      <c r="H2771">
        <v>1</v>
      </c>
      <c r="I2771">
        <v>11892.45</v>
      </c>
      <c r="J2771">
        <v>2.0299999999999998</v>
      </c>
      <c r="K2771">
        <v>3391</v>
      </c>
      <c r="L2771" s="2">
        <v>45648</v>
      </c>
      <c r="O2771" t="str">
        <f>IF(ecommerce_10000[[#This Row],[Platform]]="Souq","sq",ecommerce_10000[[#This Row],[Platform]])</f>
        <v>sq</v>
      </c>
      <c r="P2771" t="str">
        <f>IF(E2771="Souq","sq",IF(E2771="Jumia","Jum",E2771))</f>
        <v>sq</v>
      </c>
      <c r="Q2771">
        <f>VLOOKUP(ecommerce_10000[[#This Row],[City]],F:I,4,FALSE)</f>
        <v>26648.76</v>
      </c>
      <c r="R2771" s="1">
        <f>SUMIF(C:C,ecommerce_10000[[#This Row],[Category]],I:I)</f>
        <v>92327183.770000085</v>
      </c>
      <c r="S2771" s="1">
        <f>SUMIFS(I:I,C:C,C2771)</f>
        <v>92327183.770000085</v>
      </c>
      <c r="T2771" s="1" t="str">
        <f>INDEX(F:F,MATCH(ecommerce_10000[[#This Row],[TotalAmount]],I:I,0))</f>
        <v>Casablanca</v>
      </c>
    </row>
    <row r="2772" spans="1:20" x14ac:dyDescent="0.3">
      <c r="A2772" s="1" t="s">
        <v>2816</v>
      </c>
      <c r="B2772" s="1" t="s">
        <v>25</v>
      </c>
      <c r="C2772" s="1" t="s">
        <v>26</v>
      </c>
      <c r="D2772" s="1" t="s">
        <v>27</v>
      </c>
      <c r="E2772" s="1" t="s">
        <v>47</v>
      </c>
      <c r="F2772" s="1" t="s">
        <v>40</v>
      </c>
      <c r="G2772">
        <v>2332.36</v>
      </c>
      <c r="H2772">
        <v>2</v>
      </c>
      <c r="I2772">
        <v>4664.72</v>
      </c>
      <c r="J2772">
        <v>3.17</v>
      </c>
      <c r="K2772">
        <v>3185</v>
      </c>
      <c r="L2772" s="2">
        <v>45302</v>
      </c>
      <c r="O2772" t="str">
        <f>IF(ecommerce_10000[[#This Row],[Platform]]="Souq","sq",ecommerce_10000[[#This Row],[Platform]])</f>
        <v>Amazon</v>
      </c>
      <c r="P2772" t="str">
        <f>IF(E2772="Souq","sq",IF(E2772="Jumia","Jum",E2772))</f>
        <v>Amazon</v>
      </c>
      <c r="Q2772">
        <f>VLOOKUP(ecommerce_10000[[#This Row],[City]],F:I,4,FALSE)</f>
        <v>99349.3</v>
      </c>
      <c r="R2772" s="1">
        <f>SUMIF(C:C,ecommerce_10000[[#This Row],[Category]],I:I)</f>
        <v>29200970.130000021</v>
      </c>
      <c r="S2772" s="1">
        <f>SUMIFS(I:I,C:C,C2772)</f>
        <v>29200970.130000021</v>
      </c>
      <c r="T2772" s="1" t="str">
        <f>INDEX(F:F,MATCH(ecommerce_10000[[#This Row],[TotalAmount]],I:I,0))</f>
        <v>Riyadh</v>
      </c>
    </row>
    <row r="2773" spans="1:20" x14ac:dyDescent="0.3">
      <c r="A2773" s="1" t="s">
        <v>2817</v>
      </c>
      <c r="B2773" s="1" t="s">
        <v>65</v>
      </c>
      <c r="C2773" s="1" t="s">
        <v>20</v>
      </c>
      <c r="D2773" s="1" t="s">
        <v>66</v>
      </c>
      <c r="E2773" s="1" t="s">
        <v>16</v>
      </c>
      <c r="F2773" s="1" t="s">
        <v>62</v>
      </c>
      <c r="G2773">
        <v>4962.79</v>
      </c>
      <c r="H2773">
        <v>3</v>
      </c>
      <c r="I2773">
        <v>14888.37</v>
      </c>
      <c r="J2773">
        <v>4.3099999999999996</v>
      </c>
      <c r="K2773">
        <v>3004</v>
      </c>
      <c r="L2773" s="2">
        <v>45531</v>
      </c>
      <c r="O2773" t="str">
        <f>IF(ecommerce_10000[[#This Row],[Platform]]="Souq","sq",ecommerce_10000[[#This Row],[Platform]])</f>
        <v>sq</v>
      </c>
      <c r="P2773" t="str">
        <f>IF(E2773="Souq","sq",IF(E2773="Jumia","Jum",E2773))</f>
        <v>sq</v>
      </c>
      <c r="Q2773">
        <f>VLOOKUP(ecommerce_10000[[#This Row],[City]],F:I,4,FALSE)</f>
        <v>27872.98</v>
      </c>
      <c r="R2773" s="1">
        <f>SUMIF(C:C,ecommerce_10000[[#This Row],[Category]],I:I)</f>
        <v>91504159.730000004</v>
      </c>
      <c r="S2773" s="1">
        <f>SUMIFS(I:I,C:C,C2773)</f>
        <v>91504159.730000004</v>
      </c>
      <c r="T2773" s="1" t="str">
        <f>INDEX(F:F,MATCH(ecommerce_10000[[#This Row],[TotalAmount]],I:I,0))</f>
        <v>Giza</v>
      </c>
    </row>
    <row r="2774" spans="1:20" x14ac:dyDescent="0.3">
      <c r="A2774" s="1" t="s">
        <v>2818</v>
      </c>
      <c r="B2774" s="1" t="s">
        <v>19</v>
      </c>
      <c r="C2774" s="1" t="s">
        <v>20</v>
      </c>
      <c r="D2774" s="1" t="s">
        <v>21</v>
      </c>
      <c r="E2774" s="1" t="s">
        <v>47</v>
      </c>
      <c r="F2774" s="1" t="s">
        <v>28</v>
      </c>
      <c r="G2774">
        <v>13692.09</v>
      </c>
      <c r="H2774">
        <v>4</v>
      </c>
      <c r="I2774">
        <v>54768.36</v>
      </c>
      <c r="J2774">
        <v>2.83</v>
      </c>
      <c r="K2774">
        <v>1192</v>
      </c>
      <c r="L2774" s="2">
        <v>45540</v>
      </c>
      <c r="O2774" t="str">
        <f>IF(ecommerce_10000[[#This Row],[Platform]]="Souq","sq",ecommerce_10000[[#This Row],[Platform]])</f>
        <v>Amazon</v>
      </c>
      <c r="P2774" t="str">
        <f>IF(E2774="Souq","sq",IF(E2774="Jumia","Jum",E2774))</f>
        <v>Amazon</v>
      </c>
      <c r="Q2774">
        <f>VLOOKUP(ecommerce_10000[[#This Row],[City]],F:I,4,FALSE)</f>
        <v>26648.76</v>
      </c>
      <c r="R2774" s="1">
        <f>SUMIF(C:C,ecommerce_10000[[#This Row],[Category]],I:I)</f>
        <v>91504159.730000004</v>
      </c>
      <c r="S2774" s="1">
        <f>SUMIFS(I:I,C:C,C2774)</f>
        <v>91504159.730000004</v>
      </c>
      <c r="T2774" s="1" t="str">
        <f>INDEX(F:F,MATCH(ecommerce_10000[[#This Row],[TotalAmount]],I:I,0))</f>
        <v>Casablanca</v>
      </c>
    </row>
    <row r="2775" spans="1:20" x14ac:dyDescent="0.3">
      <c r="A2775" s="1" t="s">
        <v>2819</v>
      </c>
      <c r="B2775" s="1" t="s">
        <v>25</v>
      </c>
      <c r="C2775" s="1" t="s">
        <v>26</v>
      </c>
      <c r="D2775" s="1" t="s">
        <v>27</v>
      </c>
      <c r="E2775" s="1" t="s">
        <v>16</v>
      </c>
      <c r="F2775" s="1" t="s">
        <v>62</v>
      </c>
      <c r="G2775">
        <v>6298.3</v>
      </c>
      <c r="H2775">
        <v>3</v>
      </c>
      <c r="I2775">
        <v>18894.900000000001</v>
      </c>
      <c r="J2775">
        <v>4.51</v>
      </c>
      <c r="K2775">
        <v>1193</v>
      </c>
      <c r="L2775" s="2">
        <v>45579</v>
      </c>
      <c r="O2775" t="str">
        <f>IF(ecommerce_10000[[#This Row],[Platform]]="Souq","sq",ecommerce_10000[[#This Row],[Platform]])</f>
        <v>sq</v>
      </c>
      <c r="P2775" t="str">
        <f>IF(E2775="Souq","sq",IF(E2775="Jumia","Jum",E2775))</f>
        <v>sq</v>
      </c>
      <c r="Q2775">
        <f>VLOOKUP(ecommerce_10000[[#This Row],[City]],F:I,4,FALSE)</f>
        <v>27872.98</v>
      </c>
      <c r="R2775" s="1">
        <f>SUMIF(C:C,ecommerce_10000[[#This Row],[Category]],I:I)</f>
        <v>29200970.130000021</v>
      </c>
      <c r="S2775" s="1">
        <f>SUMIFS(I:I,C:C,C2775)</f>
        <v>29200970.130000021</v>
      </c>
      <c r="T2775" s="1" t="str">
        <f>INDEX(F:F,MATCH(ecommerce_10000[[#This Row],[TotalAmount]],I:I,0))</f>
        <v>Giza</v>
      </c>
    </row>
    <row r="2776" spans="1:20" x14ac:dyDescent="0.3">
      <c r="A2776" s="1" t="s">
        <v>2820</v>
      </c>
      <c r="B2776" s="1" t="s">
        <v>19</v>
      </c>
      <c r="C2776" s="1" t="s">
        <v>20</v>
      </c>
      <c r="D2776" s="1" t="s">
        <v>21</v>
      </c>
      <c r="E2776" s="1" t="s">
        <v>16</v>
      </c>
      <c r="F2776" s="1" t="s">
        <v>40</v>
      </c>
      <c r="G2776">
        <v>377.78</v>
      </c>
      <c r="H2776">
        <v>3</v>
      </c>
      <c r="I2776">
        <v>1133.3399999999999</v>
      </c>
      <c r="J2776">
        <v>2.29</v>
      </c>
      <c r="K2776">
        <v>3723</v>
      </c>
      <c r="L2776" s="2">
        <v>45445</v>
      </c>
      <c r="O2776" t="str">
        <f>IF(ecommerce_10000[[#This Row],[Platform]]="Souq","sq",ecommerce_10000[[#This Row],[Platform]])</f>
        <v>sq</v>
      </c>
      <c r="P2776" t="str">
        <f>IF(E2776="Souq","sq",IF(E2776="Jumia","Jum",E2776))</f>
        <v>sq</v>
      </c>
      <c r="Q2776">
        <f>VLOOKUP(ecommerce_10000[[#This Row],[City]],F:I,4,FALSE)</f>
        <v>99349.3</v>
      </c>
      <c r="R2776" s="1">
        <f>SUMIF(C:C,ecommerce_10000[[#This Row],[Category]],I:I)</f>
        <v>91504159.730000004</v>
      </c>
      <c r="S2776" s="1">
        <f>SUMIFS(I:I,C:C,C2776)</f>
        <v>91504159.730000004</v>
      </c>
      <c r="T2776" s="1" t="str">
        <f>INDEX(F:F,MATCH(ecommerce_10000[[#This Row],[TotalAmount]],I:I,0))</f>
        <v>Riyadh</v>
      </c>
    </row>
    <row r="2777" spans="1:20" x14ac:dyDescent="0.3">
      <c r="A2777" s="1" t="s">
        <v>2821</v>
      </c>
      <c r="B2777" s="1" t="s">
        <v>38</v>
      </c>
      <c r="C2777" s="1" t="s">
        <v>20</v>
      </c>
      <c r="D2777" s="1" t="s">
        <v>39</v>
      </c>
      <c r="E2777" s="1" t="s">
        <v>16</v>
      </c>
      <c r="F2777" s="1" t="s">
        <v>17</v>
      </c>
      <c r="G2777">
        <v>18500.14</v>
      </c>
      <c r="H2777">
        <v>1</v>
      </c>
      <c r="I2777">
        <v>18500.14</v>
      </c>
      <c r="J2777">
        <v>2.85</v>
      </c>
      <c r="K2777">
        <v>44</v>
      </c>
      <c r="L2777" s="2">
        <v>45515</v>
      </c>
      <c r="O2777" t="str">
        <f>IF(ecommerce_10000[[#This Row],[Platform]]="Souq","sq",ecommerce_10000[[#This Row],[Platform]])</f>
        <v>sq</v>
      </c>
      <c r="P2777" t="str">
        <f>IF(E2777="Souq","sq",IF(E2777="Jumia","Jum",E2777))</f>
        <v>sq</v>
      </c>
      <c r="Q2777">
        <f>VLOOKUP(ecommerce_10000[[#This Row],[City]],F:I,4,FALSE)</f>
        <v>16284.02</v>
      </c>
      <c r="R2777" s="1">
        <f>SUMIF(C:C,ecommerce_10000[[#This Row],[Category]],I:I)</f>
        <v>91504159.730000004</v>
      </c>
      <c r="S2777" s="1">
        <f>SUMIFS(I:I,C:C,C2777)</f>
        <v>91504159.730000004</v>
      </c>
      <c r="T2777" s="1" t="str">
        <f>INDEX(F:F,MATCH(ecommerce_10000[[#This Row],[TotalAmount]],I:I,0))</f>
        <v>Cairo</v>
      </c>
    </row>
    <row r="2778" spans="1:20" x14ac:dyDescent="0.3">
      <c r="A2778" s="1" t="s">
        <v>2822</v>
      </c>
      <c r="B2778" s="1" t="s">
        <v>53</v>
      </c>
      <c r="C2778" s="1" t="s">
        <v>31</v>
      </c>
      <c r="D2778" s="1" t="s">
        <v>54</v>
      </c>
      <c r="E2778" s="1" t="s">
        <v>16</v>
      </c>
      <c r="F2778" s="1" t="s">
        <v>33</v>
      </c>
      <c r="G2778">
        <v>15477.92</v>
      </c>
      <c r="H2778">
        <v>3</v>
      </c>
      <c r="I2778">
        <v>46433.760000000002</v>
      </c>
      <c r="J2778">
        <v>1.89</v>
      </c>
      <c r="K2778">
        <v>3456</v>
      </c>
      <c r="L2778" s="2">
        <v>45635</v>
      </c>
      <c r="O2778" t="str">
        <f>IF(ecommerce_10000[[#This Row],[Platform]]="Souq","sq",ecommerce_10000[[#This Row],[Platform]])</f>
        <v>sq</v>
      </c>
      <c r="P2778" t="str">
        <f>IF(E2778="Souq","sq",IF(E2778="Jumia","Jum",E2778))</f>
        <v>sq</v>
      </c>
      <c r="Q2778">
        <f>VLOOKUP(ecommerce_10000[[#This Row],[City]],F:I,4,FALSE)</f>
        <v>3665.44</v>
      </c>
      <c r="R2778" s="1">
        <f>SUMIF(C:C,ecommerce_10000[[#This Row],[Category]],I:I)</f>
        <v>57542997.559999913</v>
      </c>
      <c r="S2778" s="1">
        <f>SUMIFS(I:I,C:C,C2778)</f>
        <v>57542997.559999913</v>
      </c>
      <c r="T2778" s="1" t="str">
        <f>INDEX(F:F,MATCH(ecommerce_10000[[#This Row],[TotalAmount]],I:I,0))</f>
        <v>Dubai</v>
      </c>
    </row>
    <row r="2779" spans="1:20" x14ac:dyDescent="0.3">
      <c r="A2779" s="1" t="s">
        <v>2823</v>
      </c>
      <c r="B2779" s="1" t="s">
        <v>19</v>
      </c>
      <c r="C2779" s="1" t="s">
        <v>20</v>
      </c>
      <c r="D2779" s="1" t="s">
        <v>21</v>
      </c>
      <c r="E2779" s="1" t="s">
        <v>47</v>
      </c>
      <c r="F2779" s="1" t="s">
        <v>17</v>
      </c>
      <c r="G2779">
        <v>10387.77</v>
      </c>
      <c r="H2779">
        <v>2</v>
      </c>
      <c r="I2779">
        <v>20775.54</v>
      </c>
      <c r="J2779">
        <v>2.37</v>
      </c>
      <c r="K2779">
        <v>2794</v>
      </c>
      <c r="L2779" s="2">
        <v>45467</v>
      </c>
      <c r="O2779" t="str">
        <f>IF(ecommerce_10000[[#This Row],[Platform]]="Souq","sq",ecommerce_10000[[#This Row],[Platform]])</f>
        <v>Amazon</v>
      </c>
      <c r="P2779" t="str">
        <f>IF(E2779="Souq","sq",IF(E2779="Jumia","Jum",E2779))</f>
        <v>Amazon</v>
      </c>
      <c r="Q2779">
        <f>VLOOKUP(ecommerce_10000[[#This Row],[City]],F:I,4,FALSE)</f>
        <v>16284.02</v>
      </c>
      <c r="R2779" s="1">
        <f>SUMIF(C:C,ecommerce_10000[[#This Row],[Category]],I:I)</f>
        <v>91504159.730000004</v>
      </c>
      <c r="S2779" s="1">
        <f>SUMIFS(I:I,C:C,C2779)</f>
        <v>91504159.730000004</v>
      </c>
      <c r="T2779" s="1" t="str">
        <f>INDEX(F:F,MATCH(ecommerce_10000[[#This Row],[TotalAmount]],I:I,0))</f>
        <v>Cairo</v>
      </c>
    </row>
    <row r="2780" spans="1:20" x14ac:dyDescent="0.3">
      <c r="A2780" s="1" t="s">
        <v>2824</v>
      </c>
      <c r="B2780" s="1" t="s">
        <v>43</v>
      </c>
      <c r="C2780" s="1" t="s">
        <v>44</v>
      </c>
      <c r="D2780" s="1" t="s">
        <v>45</v>
      </c>
      <c r="E2780" s="1" t="s">
        <v>22</v>
      </c>
      <c r="F2780" s="1" t="s">
        <v>40</v>
      </c>
      <c r="G2780">
        <v>18123.439999999999</v>
      </c>
      <c r="H2780">
        <v>2</v>
      </c>
      <c r="I2780">
        <v>36246.879999999997</v>
      </c>
      <c r="J2780">
        <v>3.1</v>
      </c>
      <c r="K2780">
        <v>1753</v>
      </c>
      <c r="L2780" s="2">
        <v>45369</v>
      </c>
      <c r="O2780" t="str">
        <f>IF(ecommerce_10000[[#This Row],[Platform]]="Souq","sq",ecommerce_10000[[#This Row],[Platform]])</f>
        <v>Jumia</v>
      </c>
      <c r="P2780" t="str">
        <f>IF(E2780="Souq","sq",IF(E2780="Jumia","Jum",E2780))</f>
        <v>Jum</v>
      </c>
      <c r="Q2780">
        <f>VLOOKUP(ecommerce_10000[[#This Row],[City]],F:I,4,FALSE)</f>
        <v>99349.3</v>
      </c>
      <c r="R2780" s="1">
        <f>SUMIF(C:C,ecommerce_10000[[#This Row],[Category]],I:I)</f>
        <v>31420413.200000018</v>
      </c>
      <c r="S2780" s="1">
        <f>SUMIFS(I:I,C:C,C2780)</f>
        <v>31420413.200000018</v>
      </c>
      <c r="T2780" s="1" t="str">
        <f>INDEX(F:F,MATCH(ecommerce_10000[[#This Row],[TotalAmount]],I:I,0))</f>
        <v>Riyadh</v>
      </c>
    </row>
    <row r="2781" spans="1:20" x14ac:dyDescent="0.3">
      <c r="A2781" s="1" t="s">
        <v>2825</v>
      </c>
      <c r="B2781" s="1" t="s">
        <v>25</v>
      </c>
      <c r="C2781" s="1" t="s">
        <v>26</v>
      </c>
      <c r="D2781" s="1" t="s">
        <v>27</v>
      </c>
      <c r="E2781" s="1" t="s">
        <v>16</v>
      </c>
      <c r="F2781" s="1" t="s">
        <v>17</v>
      </c>
      <c r="G2781">
        <v>17572.259999999998</v>
      </c>
      <c r="H2781">
        <v>4</v>
      </c>
      <c r="I2781">
        <v>70289.039999999994</v>
      </c>
      <c r="J2781">
        <v>1.69</v>
      </c>
      <c r="K2781">
        <v>2222</v>
      </c>
      <c r="L2781" s="2">
        <v>45644</v>
      </c>
      <c r="O2781" t="str">
        <f>IF(ecommerce_10000[[#This Row],[Platform]]="Souq","sq",ecommerce_10000[[#This Row],[Platform]])</f>
        <v>sq</v>
      </c>
      <c r="P2781" t="str">
        <f>IF(E2781="Souq","sq",IF(E2781="Jumia","Jum",E2781))</f>
        <v>sq</v>
      </c>
      <c r="Q2781">
        <f>VLOOKUP(ecommerce_10000[[#This Row],[City]],F:I,4,FALSE)</f>
        <v>16284.02</v>
      </c>
      <c r="R2781" s="1">
        <f>SUMIF(C:C,ecommerce_10000[[#This Row],[Category]],I:I)</f>
        <v>29200970.130000021</v>
      </c>
      <c r="S2781" s="1">
        <f>SUMIFS(I:I,C:C,C2781)</f>
        <v>29200970.130000021</v>
      </c>
      <c r="T2781" s="1" t="str">
        <f>INDEX(F:F,MATCH(ecommerce_10000[[#This Row],[TotalAmount]],I:I,0))</f>
        <v>Cairo</v>
      </c>
    </row>
    <row r="2782" spans="1:20" x14ac:dyDescent="0.3">
      <c r="A2782" s="1" t="s">
        <v>2826</v>
      </c>
      <c r="B2782" s="1" t="s">
        <v>35</v>
      </c>
      <c r="C2782" s="1" t="s">
        <v>14</v>
      </c>
      <c r="D2782" s="1" t="s">
        <v>36</v>
      </c>
      <c r="E2782" s="1" t="s">
        <v>47</v>
      </c>
      <c r="F2782" s="1" t="s">
        <v>17</v>
      </c>
      <c r="G2782">
        <v>14997.56</v>
      </c>
      <c r="H2782">
        <v>1</v>
      </c>
      <c r="I2782">
        <v>14997.56</v>
      </c>
      <c r="J2782">
        <v>2.66</v>
      </c>
      <c r="K2782">
        <v>2417</v>
      </c>
      <c r="L2782" s="2">
        <v>45349</v>
      </c>
      <c r="O2782" t="str">
        <f>IF(ecommerce_10000[[#This Row],[Platform]]="Souq","sq",ecommerce_10000[[#This Row],[Platform]])</f>
        <v>Amazon</v>
      </c>
      <c r="P2782" t="str">
        <f>IF(E2782="Souq","sq",IF(E2782="Jumia","Jum",E2782))</f>
        <v>Amazon</v>
      </c>
      <c r="Q2782">
        <f>VLOOKUP(ecommerce_10000[[#This Row],[City]],F:I,4,FALSE)</f>
        <v>16284.02</v>
      </c>
      <c r="R2782" s="1">
        <f>SUMIF(C:C,ecommerce_10000[[#This Row],[Category]],I:I)</f>
        <v>92327183.770000085</v>
      </c>
      <c r="S2782" s="1">
        <f>SUMIFS(I:I,C:C,C2782)</f>
        <v>92327183.770000085</v>
      </c>
      <c r="T2782" s="1" t="str">
        <f>INDEX(F:F,MATCH(ecommerce_10000[[#This Row],[TotalAmount]],I:I,0))</f>
        <v>Cairo</v>
      </c>
    </row>
    <row r="2783" spans="1:20" x14ac:dyDescent="0.3">
      <c r="A2783" s="1" t="s">
        <v>2827</v>
      </c>
      <c r="B2783" s="1" t="s">
        <v>19</v>
      </c>
      <c r="C2783" s="1" t="s">
        <v>20</v>
      </c>
      <c r="D2783" s="1" t="s">
        <v>21</v>
      </c>
      <c r="E2783" s="1" t="s">
        <v>16</v>
      </c>
      <c r="F2783" s="1" t="s">
        <v>33</v>
      </c>
      <c r="G2783">
        <v>10945.92</v>
      </c>
      <c r="H2783">
        <v>1</v>
      </c>
      <c r="I2783">
        <v>10945.92</v>
      </c>
      <c r="J2783">
        <v>1.21</v>
      </c>
      <c r="K2783">
        <v>1204</v>
      </c>
      <c r="L2783" s="2">
        <v>45593</v>
      </c>
      <c r="O2783" t="str">
        <f>IF(ecommerce_10000[[#This Row],[Platform]]="Souq","sq",ecommerce_10000[[#This Row],[Platform]])</f>
        <v>sq</v>
      </c>
      <c r="P2783" t="str">
        <f>IF(E2783="Souq","sq",IF(E2783="Jumia","Jum",E2783))</f>
        <v>sq</v>
      </c>
      <c r="Q2783">
        <f>VLOOKUP(ecommerce_10000[[#This Row],[City]],F:I,4,FALSE)</f>
        <v>3665.44</v>
      </c>
      <c r="R2783" s="1">
        <f>SUMIF(C:C,ecommerce_10000[[#This Row],[Category]],I:I)</f>
        <v>91504159.730000004</v>
      </c>
      <c r="S2783" s="1">
        <f>SUMIFS(I:I,C:C,C2783)</f>
        <v>91504159.730000004</v>
      </c>
      <c r="T2783" s="1" t="str">
        <f>INDEX(F:F,MATCH(ecommerce_10000[[#This Row],[TotalAmount]],I:I,0))</f>
        <v>Dubai</v>
      </c>
    </row>
    <row r="2784" spans="1:20" x14ac:dyDescent="0.3">
      <c r="A2784" s="1" t="s">
        <v>2828</v>
      </c>
      <c r="B2784" s="1" t="s">
        <v>35</v>
      </c>
      <c r="C2784" s="1" t="s">
        <v>14</v>
      </c>
      <c r="D2784" s="1" t="s">
        <v>36</v>
      </c>
      <c r="E2784" s="1" t="s">
        <v>47</v>
      </c>
      <c r="F2784" s="1" t="s">
        <v>40</v>
      </c>
      <c r="G2784">
        <v>1130.18</v>
      </c>
      <c r="H2784">
        <v>1</v>
      </c>
      <c r="I2784">
        <v>1130.18</v>
      </c>
      <c r="J2784">
        <v>1.1599999999999999</v>
      </c>
      <c r="K2784">
        <v>1177</v>
      </c>
      <c r="L2784" s="2">
        <v>45546</v>
      </c>
      <c r="O2784" t="str">
        <f>IF(ecommerce_10000[[#This Row],[Platform]]="Souq","sq",ecommerce_10000[[#This Row],[Platform]])</f>
        <v>Amazon</v>
      </c>
      <c r="P2784" t="str">
        <f>IF(E2784="Souq","sq",IF(E2784="Jumia","Jum",E2784))</f>
        <v>Amazon</v>
      </c>
      <c r="Q2784">
        <f>VLOOKUP(ecommerce_10000[[#This Row],[City]],F:I,4,FALSE)</f>
        <v>99349.3</v>
      </c>
      <c r="R2784" s="1">
        <f>SUMIF(C:C,ecommerce_10000[[#This Row],[Category]],I:I)</f>
        <v>92327183.770000085</v>
      </c>
      <c r="S2784" s="1">
        <f>SUMIFS(I:I,C:C,C2784)</f>
        <v>92327183.770000085</v>
      </c>
      <c r="T2784" s="1" t="str">
        <f>INDEX(F:F,MATCH(ecommerce_10000[[#This Row],[TotalAmount]],I:I,0))</f>
        <v>Riyadh</v>
      </c>
    </row>
    <row r="2785" spans="1:20" x14ac:dyDescent="0.3">
      <c r="A2785" s="1" t="s">
        <v>2829</v>
      </c>
      <c r="B2785" s="1" t="s">
        <v>25</v>
      </c>
      <c r="C2785" s="1" t="s">
        <v>26</v>
      </c>
      <c r="D2785" s="1" t="s">
        <v>27</v>
      </c>
      <c r="E2785" s="1" t="s">
        <v>22</v>
      </c>
      <c r="F2785" s="1" t="s">
        <v>28</v>
      </c>
      <c r="G2785">
        <v>18306.5</v>
      </c>
      <c r="H2785">
        <v>4</v>
      </c>
      <c r="I2785">
        <v>73226</v>
      </c>
      <c r="J2785">
        <v>4.9400000000000004</v>
      </c>
      <c r="K2785">
        <v>1216</v>
      </c>
      <c r="L2785" s="2">
        <v>45526</v>
      </c>
      <c r="O2785" t="str">
        <f>IF(ecommerce_10000[[#This Row],[Platform]]="Souq","sq",ecommerce_10000[[#This Row],[Platform]])</f>
        <v>Jumia</v>
      </c>
      <c r="P2785" t="str">
        <f>IF(E2785="Souq","sq",IF(E2785="Jumia","Jum",E2785))</f>
        <v>Jum</v>
      </c>
      <c r="Q2785">
        <f>VLOOKUP(ecommerce_10000[[#This Row],[City]],F:I,4,FALSE)</f>
        <v>26648.76</v>
      </c>
      <c r="R2785" s="1">
        <f>SUMIF(C:C,ecommerce_10000[[#This Row],[Category]],I:I)</f>
        <v>29200970.130000021</v>
      </c>
      <c r="S2785" s="1">
        <f>SUMIFS(I:I,C:C,C2785)</f>
        <v>29200970.130000021</v>
      </c>
      <c r="T2785" s="1" t="str">
        <f>INDEX(F:F,MATCH(ecommerce_10000[[#This Row],[TotalAmount]],I:I,0))</f>
        <v>Casablanca</v>
      </c>
    </row>
    <row r="2786" spans="1:20" x14ac:dyDescent="0.3">
      <c r="A2786" s="1" t="s">
        <v>2830</v>
      </c>
      <c r="B2786" s="1" t="s">
        <v>30</v>
      </c>
      <c r="C2786" s="1" t="s">
        <v>31</v>
      </c>
      <c r="D2786" s="1" t="s">
        <v>32</v>
      </c>
      <c r="E2786" s="1" t="s">
        <v>16</v>
      </c>
      <c r="F2786" s="1" t="s">
        <v>28</v>
      </c>
      <c r="G2786">
        <v>17813.27</v>
      </c>
      <c r="H2786">
        <v>4</v>
      </c>
      <c r="I2786">
        <v>71253.08</v>
      </c>
      <c r="J2786">
        <v>3.89</v>
      </c>
      <c r="K2786">
        <v>3322</v>
      </c>
      <c r="L2786" s="2">
        <v>45516</v>
      </c>
      <c r="O2786" t="str">
        <f>IF(ecommerce_10000[[#This Row],[Platform]]="Souq","sq",ecommerce_10000[[#This Row],[Platform]])</f>
        <v>sq</v>
      </c>
      <c r="P2786" t="str">
        <f>IF(E2786="Souq","sq",IF(E2786="Jumia","Jum",E2786))</f>
        <v>sq</v>
      </c>
      <c r="Q2786">
        <f>VLOOKUP(ecommerce_10000[[#This Row],[City]],F:I,4,FALSE)</f>
        <v>26648.76</v>
      </c>
      <c r="R2786" s="1">
        <f>SUMIF(C:C,ecommerce_10000[[#This Row],[Category]],I:I)</f>
        <v>57542997.559999913</v>
      </c>
      <c r="S2786" s="1">
        <f>SUMIFS(I:I,C:C,C2786)</f>
        <v>57542997.559999913</v>
      </c>
      <c r="T2786" s="1" t="str">
        <f>INDEX(F:F,MATCH(ecommerce_10000[[#This Row],[TotalAmount]],I:I,0))</f>
        <v>Casablanca</v>
      </c>
    </row>
    <row r="2787" spans="1:20" x14ac:dyDescent="0.3">
      <c r="A2787" s="1" t="s">
        <v>2831</v>
      </c>
      <c r="B2787" s="1" t="s">
        <v>13</v>
      </c>
      <c r="C2787" s="1" t="s">
        <v>14</v>
      </c>
      <c r="D2787" s="1" t="s">
        <v>15</v>
      </c>
      <c r="E2787" s="1" t="s">
        <v>22</v>
      </c>
      <c r="F2787" s="1" t="s">
        <v>23</v>
      </c>
      <c r="G2787">
        <v>7534.95</v>
      </c>
      <c r="H2787">
        <v>3</v>
      </c>
      <c r="I2787">
        <v>22604.85</v>
      </c>
      <c r="J2787">
        <v>3.01</v>
      </c>
      <c r="K2787">
        <v>3877</v>
      </c>
      <c r="L2787" s="2">
        <v>45597</v>
      </c>
      <c r="O2787" t="str">
        <f>IF(ecommerce_10000[[#This Row],[Platform]]="Souq","sq",ecommerce_10000[[#This Row],[Platform]])</f>
        <v>Jumia</v>
      </c>
      <c r="P2787" t="str">
        <f>IF(E2787="Souq","sq",IF(E2787="Jumia","Jum",E2787))</f>
        <v>Jum</v>
      </c>
      <c r="Q2787">
        <f>VLOOKUP(ecommerce_10000[[#This Row],[City]],F:I,4,FALSE)</f>
        <v>13290.4</v>
      </c>
      <c r="R2787" s="1">
        <f>SUMIF(C:C,ecommerce_10000[[#This Row],[Category]],I:I)</f>
        <v>92327183.770000085</v>
      </c>
      <c r="S2787" s="1">
        <f>SUMIFS(I:I,C:C,C2787)</f>
        <v>92327183.770000085</v>
      </c>
      <c r="T2787" s="1" t="str">
        <f>INDEX(F:F,MATCH(ecommerce_10000[[#This Row],[TotalAmount]],I:I,0))</f>
        <v>Alexandria</v>
      </c>
    </row>
    <row r="2788" spans="1:20" x14ac:dyDescent="0.3">
      <c r="A2788" s="1" t="s">
        <v>2832</v>
      </c>
      <c r="B2788" s="1" t="s">
        <v>25</v>
      </c>
      <c r="C2788" s="1" t="s">
        <v>26</v>
      </c>
      <c r="D2788" s="1" t="s">
        <v>27</v>
      </c>
      <c r="E2788" s="1" t="s">
        <v>47</v>
      </c>
      <c r="F2788" s="1" t="s">
        <v>17</v>
      </c>
      <c r="G2788">
        <v>13225.75</v>
      </c>
      <c r="H2788">
        <v>5</v>
      </c>
      <c r="I2788">
        <v>66128.75</v>
      </c>
      <c r="J2788">
        <v>2.92</v>
      </c>
      <c r="K2788">
        <v>2103</v>
      </c>
      <c r="L2788" s="2">
        <v>45520</v>
      </c>
      <c r="O2788" t="str">
        <f>IF(ecommerce_10000[[#This Row],[Platform]]="Souq","sq",ecommerce_10000[[#This Row],[Platform]])</f>
        <v>Amazon</v>
      </c>
      <c r="P2788" t="str">
        <f>IF(E2788="Souq","sq",IF(E2788="Jumia","Jum",E2788))</f>
        <v>Amazon</v>
      </c>
      <c r="Q2788">
        <f>VLOOKUP(ecommerce_10000[[#This Row],[City]],F:I,4,FALSE)</f>
        <v>16284.02</v>
      </c>
      <c r="R2788" s="1">
        <f>SUMIF(C:C,ecommerce_10000[[#This Row],[Category]],I:I)</f>
        <v>29200970.130000021</v>
      </c>
      <c r="S2788" s="1">
        <f>SUMIFS(I:I,C:C,C2788)</f>
        <v>29200970.130000021</v>
      </c>
      <c r="T2788" s="1" t="str">
        <f>INDEX(F:F,MATCH(ecommerce_10000[[#This Row],[TotalAmount]],I:I,0))</f>
        <v>Cairo</v>
      </c>
    </row>
    <row r="2789" spans="1:20" x14ac:dyDescent="0.3">
      <c r="A2789" s="1" t="s">
        <v>2833</v>
      </c>
      <c r="B2789" s="1" t="s">
        <v>65</v>
      </c>
      <c r="C2789" s="1" t="s">
        <v>20</v>
      </c>
      <c r="D2789" s="1" t="s">
        <v>66</v>
      </c>
      <c r="E2789" s="1" t="s">
        <v>47</v>
      </c>
      <c r="F2789" s="1" t="s">
        <v>23</v>
      </c>
      <c r="G2789">
        <v>6642.85</v>
      </c>
      <c r="H2789">
        <v>4</v>
      </c>
      <c r="I2789">
        <v>26571.4</v>
      </c>
      <c r="J2789">
        <v>3.51</v>
      </c>
      <c r="K2789">
        <v>2747</v>
      </c>
      <c r="L2789" s="2">
        <v>45561</v>
      </c>
      <c r="O2789" t="str">
        <f>IF(ecommerce_10000[[#This Row],[Platform]]="Souq","sq",ecommerce_10000[[#This Row],[Platform]])</f>
        <v>Amazon</v>
      </c>
      <c r="P2789" t="str">
        <f>IF(E2789="Souq","sq",IF(E2789="Jumia","Jum",E2789))</f>
        <v>Amazon</v>
      </c>
      <c r="Q2789">
        <f>VLOOKUP(ecommerce_10000[[#This Row],[City]],F:I,4,FALSE)</f>
        <v>13290.4</v>
      </c>
      <c r="R2789" s="1">
        <f>SUMIF(C:C,ecommerce_10000[[#This Row],[Category]],I:I)</f>
        <v>91504159.730000004</v>
      </c>
      <c r="S2789" s="1">
        <f>SUMIFS(I:I,C:C,C2789)</f>
        <v>91504159.730000004</v>
      </c>
      <c r="T2789" s="1" t="str">
        <f>INDEX(F:F,MATCH(ecommerce_10000[[#This Row],[TotalAmount]],I:I,0))</f>
        <v>Alexandria</v>
      </c>
    </row>
    <row r="2790" spans="1:20" x14ac:dyDescent="0.3">
      <c r="A2790" s="1" t="s">
        <v>2834</v>
      </c>
      <c r="B2790" s="1" t="s">
        <v>53</v>
      </c>
      <c r="C2790" s="1" t="s">
        <v>31</v>
      </c>
      <c r="D2790" s="1" t="s">
        <v>54</v>
      </c>
      <c r="E2790" s="1" t="s">
        <v>47</v>
      </c>
      <c r="F2790" s="1" t="s">
        <v>23</v>
      </c>
      <c r="G2790">
        <v>3823.07</v>
      </c>
      <c r="H2790">
        <v>2</v>
      </c>
      <c r="I2790">
        <v>7646.14</v>
      </c>
      <c r="J2790">
        <v>2.13</v>
      </c>
      <c r="K2790">
        <v>640</v>
      </c>
      <c r="L2790" s="2">
        <v>45521</v>
      </c>
      <c r="O2790" t="str">
        <f>IF(ecommerce_10000[[#This Row],[Platform]]="Souq","sq",ecommerce_10000[[#This Row],[Platform]])</f>
        <v>Amazon</v>
      </c>
      <c r="P2790" t="str">
        <f>IF(E2790="Souq","sq",IF(E2790="Jumia","Jum",E2790))</f>
        <v>Amazon</v>
      </c>
      <c r="Q2790">
        <f>VLOOKUP(ecommerce_10000[[#This Row],[City]],F:I,4,FALSE)</f>
        <v>13290.4</v>
      </c>
      <c r="R2790" s="1">
        <f>SUMIF(C:C,ecommerce_10000[[#This Row],[Category]],I:I)</f>
        <v>57542997.559999913</v>
      </c>
      <c r="S2790" s="1">
        <f>SUMIFS(I:I,C:C,C2790)</f>
        <v>57542997.559999913</v>
      </c>
      <c r="T2790" s="1" t="str">
        <f>INDEX(F:F,MATCH(ecommerce_10000[[#This Row],[TotalAmount]],I:I,0))</f>
        <v>Alexandria</v>
      </c>
    </row>
    <row r="2791" spans="1:20" x14ac:dyDescent="0.3">
      <c r="A2791" s="1" t="s">
        <v>2835</v>
      </c>
      <c r="B2791" s="1" t="s">
        <v>19</v>
      </c>
      <c r="C2791" s="1" t="s">
        <v>20</v>
      </c>
      <c r="D2791" s="1" t="s">
        <v>21</v>
      </c>
      <c r="E2791" s="1" t="s">
        <v>22</v>
      </c>
      <c r="F2791" s="1" t="s">
        <v>23</v>
      </c>
      <c r="G2791">
        <v>19052.29</v>
      </c>
      <c r="H2791">
        <v>2</v>
      </c>
      <c r="I2791">
        <v>38104.58</v>
      </c>
      <c r="J2791">
        <v>2.91</v>
      </c>
      <c r="K2791">
        <v>794</v>
      </c>
      <c r="L2791" s="2">
        <v>45584</v>
      </c>
      <c r="O2791" t="str">
        <f>IF(ecommerce_10000[[#This Row],[Platform]]="Souq","sq",ecommerce_10000[[#This Row],[Platform]])</f>
        <v>Jumia</v>
      </c>
      <c r="P2791" t="str">
        <f>IF(E2791="Souq","sq",IF(E2791="Jumia","Jum",E2791))</f>
        <v>Jum</v>
      </c>
      <c r="Q2791">
        <f>VLOOKUP(ecommerce_10000[[#This Row],[City]],F:I,4,FALSE)</f>
        <v>13290.4</v>
      </c>
      <c r="R2791" s="1">
        <f>SUMIF(C:C,ecommerce_10000[[#This Row],[Category]],I:I)</f>
        <v>91504159.730000004</v>
      </c>
      <c r="S2791" s="1">
        <f>SUMIFS(I:I,C:C,C2791)</f>
        <v>91504159.730000004</v>
      </c>
      <c r="T2791" s="1" t="str">
        <f>INDEX(F:F,MATCH(ecommerce_10000[[#This Row],[TotalAmount]],I:I,0))</f>
        <v>Alexandria</v>
      </c>
    </row>
    <row r="2792" spans="1:20" x14ac:dyDescent="0.3">
      <c r="A2792" s="1" t="s">
        <v>2836</v>
      </c>
      <c r="B2792" s="1" t="s">
        <v>25</v>
      </c>
      <c r="C2792" s="1" t="s">
        <v>26</v>
      </c>
      <c r="D2792" s="1" t="s">
        <v>27</v>
      </c>
      <c r="E2792" s="1" t="s">
        <v>22</v>
      </c>
      <c r="F2792" s="1" t="s">
        <v>33</v>
      </c>
      <c r="G2792">
        <v>7819.78</v>
      </c>
      <c r="H2792">
        <v>3</v>
      </c>
      <c r="I2792">
        <v>23459.34</v>
      </c>
      <c r="J2792">
        <v>3.34</v>
      </c>
      <c r="K2792">
        <v>1792</v>
      </c>
      <c r="L2792" s="2">
        <v>45513</v>
      </c>
      <c r="O2792" t="str">
        <f>IF(ecommerce_10000[[#This Row],[Platform]]="Souq","sq",ecommerce_10000[[#This Row],[Platform]])</f>
        <v>Jumia</v>
      </c>
      <c r="P2792" t="str">
        <f>IF(E2792="Souq","sq",IF(E2792="Jumia","Jum",E2792))</f>
        <v>Jum</v>
      </c>
      <c r="Q2792">
        <f>VLOOKUP(ecommerce_10000[[#This Row],[City]],F:I,4,FALSE)</f>
        <v>3665.44</v>
      </c>
      <c r="R2792" s="1">
        <f>SUMIF(C:C,ecommerce_10000[[#This Row],[Category]],I:I)</f>
        <v>29200970.130000021</v>
      </c>
      <c r="S2792" s="1">
        <f>SUMIFS(I:I,C:C,C2792)</f>
        <v>29200970.130000021</v>
      </c>
      <c r="T2792" s="1" t="str">
        <f>INDEX(F:F,MATCH(ecommerce_10000[[#This Row],[TotalAmount]],I:I,0))</f>
        <v>Dubai</v>
      </c>
    </row>
    <row r="2793" spans="1:20" x14ac:dyDescent="0.3">
      <c r="A2793" s="1" t="s">
        <v>2837</v>
      </c>
      <c r="B2793" s="1" t="s">
        <v>25</v>
      </c>
      <c r="C2793" s="1" t="s">
        <v>26</v>
      </c>
      <c r="D2793" s="1" t="s">
        <v>27</v>
      </c>
      <c r="E2793" s="1" t="s">
        <v>16</v>
      </c>
      <c r="F2793" s="1" t="s">
        <v>28</v>
      </c>
      <c r="G2793">
        <v>3516.23</v>
      </c>
      <c r="H2793">
        <v>5</v>
      </c>
      <c r="I2793">
        <v>17581.150000000001</v>
      </c>
      <c r="J2793">
        <v>3.33</v>
      </c>
      <c r="K2793">
        <v>279</v>
      </c>
      <c r="L2793" s="2">
        <v>45354</v>
      </c>
      <c r="O2793" t="str">
        <f>IF(ecommerce_10000[[#This Row],[Platform]]="Souq","sq",ecommerce_10000[[#This Row],[Platform]])</f>
        <v>sq</v>
      </c>
      <c r="P2793" t="str">
        <f>IF(E2793="Souq","sq",IF(E2793="Jumia","Jum",E2793))</f>
        <v>sq</v>
      </c>
      <c r="Q2793">
        <f>VLOOKUP(ecommerce_10000[[#This Row],[City]],F:I,4,FALSE)</f>
        <v>26648.76</v>
      </c>
      <c r="R2793" s="1">
        <f>SUMIF(C:C,ecommerce_10000[[#This Row],[Category]],I:I)</f>
        <v>29200970.130000021</v>
      </c>
      <c r="S2793" s="1">
        <f>SUMIFS(I:I,C:C,C2793)</f>
        <v>29200970.130000021</v>
      </c>
      <c r="T2793" s="1" t="str">
        <f>INDEX(F:F,MATCH(ecommerce_10000[[#This Row],[TotalAmount]],I:I,0))</f>
        <v>Casablanca</v>
      </c>
    </row>
    <row r="2794" spans="1:20" x14ac:dyDescent="0.3">
      <c r="A2794" s="1" t="s">
        <v>2838</v>
      </c>
      <c r="B2794" s="1" t="s">
        <v>19</v>
      </c>
      <c r="C2794" s="1" t="s">
        <v>20</v>
      </c>
      <c r="D2794" s="1" t="s">
        <v>21</v>
      </c>
      <c r="E2794" s="1" t="s">
        <v>22</v>
      </c>
      <c r="F2794" s="1" t="s">
        <v>33</v>
      </c>
      <c r="G2794">
        <v>9678.84</v>
      </c>
      <c r="H2794">
        <v>5</v>
      </c>
      <c r="I2794">
        <v>48394.2</v>
      </c>
      <c r="J2794">
        <v>4.67</v>
      </c>
      <c r="K2794">
        <v>3412</v>
      </c>
      <c r="L2794" s="2">
        <v>45545</v>
      </c>
      <c r="O2794" t="str">
        <f>IF(ecommerce_10000[[#This Row],[Platform]]="Souq","sq",ecommerce_10000[[#This Row],[Platform]])</f>
        <v>Jumia</v>
      </c>
      <c r="P2794" t="str">
        <f>IF(E2794="Souq","sq",IF(E2794="Jumia","Jum",E2794))</f>
        <v>Jum</v>
      </c>
      <c r="Q2794">
        <f>VLOOKUP(ecommerce_10000[[#This Row],[City]],F:I,4,FALSE)</f>
        <v>3665.44</v>
      </c>
      <c r="R2794" s="1">
        <f>SUMIF(C:C,ecommerce_10000[[#This Row],[Category]],I:I)</f>
        <v>91504159.730000004</v>
      </c>
      <c r="S2794" s="1">
        <f>SUMIFS(I:I,C:C,C2794)</f>
        <v>91504159.730000004</v>
      </c>
      <c r="T2794" s="1" t="str">
        <f>INDEX(F:F,MATCH(ecommerce_10000[[#This Row],[TotalAmount]],I:I,0))</f>
        <v>Dubai</v>
      </c>
    </row>
    <row r="2795" spans="1:20" x14ac:dyDescent="0.3">
      <c r="A2795" s="1" t="s">
        <v>2839</v>
      </c>
      <c r="B2795" s="1" t="s">
        <v>53</v>
      </c>
      <c r="C2795" s="1" t="s">
        <v>31</v>
      </c>
      <c r="D2795" s="1" t="s">
        <v>54</v>
      </c>
      <c r="E2795" s="1" t="s">
        <v>22</v>
      </c>
      <c r="F2795" s="1" t="s">
        <v>23</v>
      </c>
      <c r="G2795">
        <v>15912.62</v>
      </c>
      <c r="H2795">
        <v>5</v>
      </c>
      <c r="I2795">
        <v>79563.100000000006</v>
      </c>
      <c r="J2795">
        <v>2.57</v>
      </c>
      <c r="K2795">
        <v>3239</v>
      </c>
      <c r="L2795" s="2">
        <v>45435</v>
      </c>
      <c r="O2795" t="str">
        <f>IF(ecommerce_10000[[#This Row],[Platform]]="Souq","sq",ecommerce_10000[[#This Row],[Platform]])</f>
        <v>Jumia</v>
      </c>
      <c r="P2795" t="str">
        <f>IF(E2795="Souq","sq",IF(E2795="Jumia","Jum",E2795))</f>
        <v>Jum</v>
      </c>
      <c r="Q2795">
        <f>VLOOKUP(ecommerce_10000[[#This Row],[City]],F:I,4,FALSE)</f>
        <v>13290.4</v>
      </c>
      <c r="R2795" s="1">
        <f>SUMIF(C:C,ecommerce_10000[[#This Row],[Category]],I:I)</f>
        <v>57542997.559999913</v>
      </c>
      <c r="S2795" s="1">
        <f>SUMIFS(I:I,C:C,C2795)</f>
        <v>57542997.559999913</v>
      </c>
      <c r="T2795" s="1" t="str">
        <f>INDEX(F:F,MATCH(ecommerce_10000[[#This Row],[TotalAmount]],I:I,0))</f>
        <v>Alexandria</v>
      </c>
    </row>
    <row r="2796" spans="1:20" x14ac:dyDescent="0.3">
      <c r="A2796" s="1" t="s">
        <v>2840</v>
      </c>
      <c r="B2796" s="1" t="s">
        <v>43</v>
      </c>
      <c r="C2796" s="1" t="s">
        <v>44</v>
      </c>
      <c r="D2796" s="1" t="s">
        <v>45</v>
      </c>
      <c r="E2796" s="1" t="s">
        <v>16</v>
      </c>
      <c r="F2796" s="1" t="s">
        <v>40</v>
      </c>
      <c r="G2796">
        <v>19284.02</v>
      </c>
      <c r="H2796">
        <v>2</v>
      </c>
      <c r="I2796">
        <v>38568.04</v>
      </c>
      <c r="J2796">
        <v>4.32</v>
      </c>
      <c r="K2796">
        <v>1719</v>
      </c>
      <c r="L2796" s="2">
        <v>45473</v>
      </c>
      <c r="O2796" t="str">
        <f>IF(ecommerce_10000[[#This Row],[Platform]]="Souq","sq",ecommerce_10000[[#This Row],[Platform]])</f>
        <v>sq</v>
      </c>
      <c r="P2796" t="str">
        <f>IF(E2796="Souq","sq",IF(E2796="Jumia","Jum",E2796))</f>
        <v>sq</v>
      </c>
      <c r="Q2796">
        <f>VLOOKUP(ecommerce_10000[[#This Row],[City]],F:I,4,FALSE)</f>
        <v>99349.3</v>
      </c>
      <c r="R2796" s="1">
        <f>SUMIF(C:C,ecommerce_10000[[#This Row],[Category]],I:I)</f>
        <v>31420413.200000018</v>
      </c>
      <c r="S2796" s="1">
        <f>SUMIFS(I:I,C:C,C2796)</f>
        <v>31420413.200000018</v>
      </c>
      <c r="T2796" s="1" t="str">
        <f>INDEX(F:F,MATCH(ecommerce_10000[[#This Row],[TotalAmount]],I:I,0))</f>
        <v>Riyadh</v>
      </c>
    </row>
    <row r="2797" spans="1:20" x14ac:dyDescent="0.3">
      <c r="A2797" s="1" t="s">
        <v>2841</v>
      </c>
      <c r="B2797" s="1" t="s">
        <v>49</v>
      </c>
      <c r="C2797" s="1" t="s">
        <v>14</v>
      </c>
      <c r="D2797" s="1" t="s">
        <v>50</v>
      </c>
      <c r="E2797" s="1" t="s">
        <v>22</v>
      </c>
      <c r="F2797" s="1" t="s">
        <v>40</v>
      </c>
      <c r="G2797">
        <v>1704.08</v>
      </c>
      <c r="H2797">
        <v>5</v>
      </c>
      <c r="I2797">
        <v>8520.4</v>
      </c>
      <c r="J2797">
        <v>3.8</v>
      </c>
      <c r="K2797">
        <v>693</v>
      </c>
      <c r="L2797" s="2">
        <v>45560</v>
      </c>
      <c r="O2797" t="str">
        <f>IF(ecommerce_10000[[#This Row],[Platform]]="Souq","sq",ecommerce_10000[[#This Row],[Platform]])</f>
        <v>Jumia</v>
      </c>
      <c r="P2797" t="str">
        <f>IF(E2797="Souq","sq",IF(E2797="Jumia","Jum",E2797))</f>
        <v>Jum</v>
      </c>
      <c r="Q2797">
        <f>VLOOKUP(ecommerce_10000[[#This Row],[City]],F:I,4,FALSE)</f>
        <v>99349.3</v>
      </c>
      <c r="R2797" s="1">
        <f>SUMIF(C:C,ecommerce_10000[[#This Row],[Category]],I:I)</f>
        <v>92327183.770000085</v>
      </c>
      <c r="S2797" s="1">
        <f>SUMIFS(I:I,C:C,C2797)</f>
        <v>92327183.770000085</v>
      </c>
      <c r="T2797" s="1" t="str">
        <f>INDEX(F:F,MATCH(ecommerce_10000[[#This Row],[TotalAmount]],I:I,0))</f>
        <v>Riyadh</v>
      </c>
    </row>
    <row r="2798" spans="1:20" x14ac:dyDescent="0.3">
      <c r="A2798" s="1" t="s">
        <v>2842</v>
      </c>
      <c r="B2798" s="1" t="s">
        <v>49</v>
      </c>
      <c r="C2798" s="1" t="s">
        <v>14</v>
      </c>
      <c r="D2798" s="1" t="s">
        <v>50</v>
      </c>
      <c r="E2798" s="1" t="s">
        <v>22</v>
      </c>
      <c r="F2798" s="1" t="s">
        <v>23</v>
      </c>
      <c r="G2798">
        <v>9228.6299999999992</v>
      </c>
      <c r="H2798">
        <v>3</v>
      </c>
      <c r="I2798">
        <v>27685.89</v>
      </c>
      <c r="J2798">
        <v>4.6900000000000004</v>
      </c>
      <c r="K2798">
        <v>154</v>
      </c>
      <c r="L2798" s="2">
        <v>45412</v>
      </c>
      <c r="O2798" t="str">
        <f>IF(ecommerce_10000[[#This Row],[Platform]]="Souq","sq",ecommerce_10000[[#This Row],[Platform]])</f>
        <v>Jumia</v>
      </c>
      <c r="P2798" t="str">
        <f>IF(E2798="Souq","sq",IF(E2798="Jumia","Jum",E2798))</f>
        <v>Jum</v>
      </c>
      <c r="Q2798">
        <f>VLOOKUP(ecommerce_10000[[#This Row],[City]],F:I,4,FALSE)</f>
        <v>13290.4</v>
      </c>
      <c r="R2798" s="1">
        <f>SUMIF(C:C,ecommerce_10000[[#This Row],[Category]],I:I)</f>
        <v>92327183.770000085</v>
      </c>
      <c r="S2798" s="1">
        <f>SUMIFS(I:I,C:C,C2798)</f>
        <v>92327183.770000085</v>
      </c>
      <c r="T2798" s="1" t="str">
        <f>INDEX(F:F,MATCH(ecommerce_10000[[#This Row],[TotalAmount]],I:I,0))</f>
        <v>Alexandria</v>
      </c>
    </row>
    <row r="2799" spans="1:20" x14ac:dyDescent="0.3">
      <c r="A2799" s="1" t="s">
        <v>2843</v>
      </c>
      <c r="B2799" s="1" t="s">
        <v>35</v>
      </c>
      <c r="C2799" s="1" t="s">
        <v>14</v>
      </c>
      <c r="D2799" s="1" t="s">
        <v>36</v>
      </c>
      <c r="E2799" s="1" t="s">
        <v>22</v>
      </c>
      <c r="F2799" s="1" t="s">
        <v>28</v>
      </c>
      <c r="G2799">
        <v>15860.96</v>
      </c>
      <c r="H2799">
        <v>2</v>
      </c>
      <c r="I2799">
        <v>31721.919999999998</v>
      </c>
      <c r="J2799">
        <v>2.39</v>
      </c>
      <c r="K2799">
        <v>3686</v>
      </c>
      <c r="L2799" s="2">
        <v>45603</v>
      </c>
      <c r="O2799" t="str">
        <f>IF(ecommerce_10000[[#This Row],[Platform]]="Souq","sq",ecommerce_10000[[#This Row],[Platform]])</f>
        <v>Jumia</v>
      </c>
      <c r="P2799" t="str">
        <f>IF(E2799="Souq","sq",IF(E2799="Jumia","Jum",E2799))</f>
        <v>Jum</v>
      </c>
      <c r="Q2799">
        <f>VLOOKUP(ecommerce_10000[[#This Row],[City]],F:I,4,FALSE)</f>
        <v>26648.76</v>
      </c>
      <c r="R2799" s="1">
        <f>SUMIF(C:C,ecommerce_10000[[#This Row],[Category]],I:I)</f>
        <v>92327183.770000085</v>
      </c>
      <c r="S2799" s="1">
        <f>SUMIFS(I:I,C:C,C2799)</f>
        <v>92327183.770000085</v>
      </c>
      <c r="T2799" s="1" t="str">
        <f>INDEX(F:F,MATCH(ecommerce_10000[[#This Row],[TotalAmount]],I:I,0))</f>
        <v>Casablanca</v>
      </c>
    </row>
    <row r="2800" spans="1:20" x14ac:dyDescent="0.3">
      <c r="A2800" s="1" t="s">
        <v>2844</v>
      </c>
      <c r="B2800" s="1" t="s">
        <v>30</v>
      </c>
      <c r="C2800" s="1" t="s">
        <v>31</v>
      </c>
      <c r="D2800" s="1" t="s">
        <v>32</v>
      </c>
      <c r="E2800" s="1" t="s">
        <v>16</v>
      </c>
      <c r="F2800" s="1" t="s">
        <v>33</v>
      </c>
      <c r="G2800">
        <v>6640.34</v>
      </c>
      <c r="H2800">
        <v>3</v>
      </c>
      <c r="I2800">
        <v>19921.02</v>
      </c>
      <c r="J2800">
        <v>1.67</v>
      </c>
      <c r="K2800">
        <v>4046</v>
      </c>
      <c r="L2800" s="2">
        <v>45628</v>
      </c>
      <c r="O2800" t="str">
        <f>IF(ecommerce_10000[[#This Row],[Platform]]="Souq","sq",ecommerce_10000[[#This Row],[Platform]])</f>
        <v>sq</v>
      </c>
      <c r="P2800" t="str">
        <f>IF(E2800="Souq","sq",IF(E2800="Jumia","Jum",E2800))</f>
        <v>sq</v>
      </c>
      <c r="Q2800">
        <f>VLOOKUP(ecommerce_10000[[#This Row],[City]],F:I,4,FALSE)</f>
        <v>3665.44</v>
      </c>
      <c r="R2800" s="1">
        <f>SUMIF(C:C,ecommerce_10000[[#This Row],[Category]],I:I)</f>
        <v>57542997.559999913</v>
      </c>
      <c r="S2800" s="1">
        <f>SUMIFS(I:I,C:C,C2800)</f>
        <v>57542997.559999913</v>
      </c>
      <c r="T2800" s="1" t="str">
        <f>INDEX(F:F,MATCH(ecommerce_10000[[#This Row],[TotalAmount]],I:I,0))</f>
        <v>Dubai</v>
      </c>
    </row>
    <row r="2801" spans="1:20" x14ac:dyDescent="0.3">
      <c r="A2801" s="1" t="s">
        <v>2845</v>
      </c>
      <c r="B2801" s="1" t="s">
        <v>25</v>
      </c>
      <c r="C2801" s="1" t="s">
        <v>26</v>
      </c>
      <c r="D2801" s="1" t="s">
        <v>27</v>
      </c>
      <c r="E2801" s="1" t="s">
        <v>47</v>
      </c>
      <c r="F2801" s="1" t="s">
        <v>17</v>
      </c>
      <c r="G2801">
        <v>16210.79</v>
      </c>
      <c r="H2801">
        <v>3</v>
      </c>
      <c r="I2801">
        <v>48632.37</v>
      </c>
      <c r="J2801">
        <v>1.58</v>
      </c>
      <c r="K2801">
        <v>72</v>
      </c>
      <c r="L2801" s="2">
        <v>45416</v>
      </c>
      <c r="O2801" t="str">
        <f>IF(ecommerce_10000[[#This Row],[Platform]]="Souq","sq",ecommerce_10000[[#This Row],[Platform]])</f>
        <v>Amazon</v>
      </c>
      <c r="P2801" t="str">
        <f>IF(E2801="Souq","sq",IF(E2801="Jumia","Jum",E2801))</f>
        <v>Amazon</v>
      </c>
      <c r="Q2801">
        <f>VLOOKUP(ecommerce_10000[[#This Row],[City]],F:I,4,FALSE)</f>
        <v>16284.02</v>
      </c>
      <c r="R2801" s="1">
        <f>SUMIF(C:C,ecommerce_10000[[#This Row],[Category]],I:I)</f>
        <v>29200970.130000021</v>
      </c>
      <c r="S2801" s="1">
        <f>SUMIFS(I:I,C:C,C2801)</f>
        <v>29200970.130000021</v>
      </c>
      <c r="T2801" s="1" t="str">
        <f>INDEX(F:F,MATCH(ecommerce_10000[[#This Row],[TotalAmount]],I:I,0))</f>
        <v>Cairo</v>
      </c>
    </row>
    <row r="2802" spans="1:20" x14ac:dyDescent="0.3">
      <c r="A2802" s="1" t="s">
        <v>2846</v>
      </c>
      <c r="B2802" s="1" t="s">
        <v>53</v>
      </c>
      <c r="C2802" s="1" t="s">
        <v>31</v>
      </c>
      <c r="D2802" s="1" t="s">
        <v>54</v>
      </c>
      <c r="E2802" s="1" t="s">
        <v>22</v>
      </c>
      <c r="F2802" s="1" t="s">
        <v>62</v>
      </c>
      <c r="G2802">
        <v>8456.02</v>
      </c>
      <c r="H2802">
        <v>1</v>
      </c>
      <c r="I2802">
        <v>8456.02</v>
      </c>
      <c r="J2802">
        <v>3.98</v>
      </c>
      <c r="K2802">
        <v>3357</v>
      </c>
      <c r="L2802" s="2">
        <v>45301</v>
      </c>
      <c r="O2802" t="str">
        <f>IF(ecommerce_10000[[#This Row],[Platform]]="Souq","sq",ecommerce_10000[[#This Row],[Platform]])</f>
        <v>Jumia</v>
      </c>
      <c r="P2802" t="str">
        <f>IF(E2802="Souq","sq",IF(E2802="Jumia","Jum",E2802))</f>
        <v>Jum</v>
      </c>
      <c r="Q2802">
        <f>VLOOKUP(ecommerce_10000[[#This Row],[City]],F:I,4,FALSE)</f>
        <v>27872.98</v>
      </c>
      <c r="R2802" s="1">
        <f>SUMIF(C:C,ecommerce_10000[[#This Row],[Category]],I:I)</f>
        <v>57542997.559999913</v>
      </c>
      <c r="S2802" s="1">
        <f>SUMIFS(I:I,C:C,C2802)</f>
        <v>57542997.559999913</v>
      </c>
      <c r="T2802" s="1" t="str">
        <f>INDEX(F:F,MATCH(ecommerce_10000[[#This Row],[TotalAmount]],I:I,0))</f>
        <v>Giza</v>
      </c>
    </row>
    <row r="2803" spans="1:20" x14ac:dyDescent="0.3">
      <c r="A2803" s="1" t="s">
        <v>2847</v>
      </c>
      <c r="B2803" s="1" t="s">
        <v>49</v>
      </c>
      <c r="C2803" s="1" t="s">
        <v>14</v>
      </c>
      <c r="D2803" s="1" t="s">
        <v>50</v>
      </c>
      <c r="E2803" s="1" t="s">
        <v>22</v>
      </c>
      <c r="F2803" s="1" t="s">
        <v>33</v>
      </c>
      <c r="G2803">
        <v>2867.89</v>
      </c>
      <c r="H2803">
        <v>5</v>
      </c>
      <c r="I2803">
        <v>14339.45</v>
      </c>
      <c r="J2803">
        <v>3.81</v>
      </c>
      <c r="K2803">
        <v>1678</v>
      </c>
      <c r="L2803" s="2">
        <v>45400</v>
      </c>
      <c r="O2803" t="str">
        <f>IF(ecommerce_10000[[#This Row],[Platform]]="Souq","sq",ecommerce_10000[[#This Row],[Platform]])</f>
        <v>Jumia</v>
      </c>
      <c r="P2803" t="str">
        <f>IF(E2803="Souq","sq",IF(E2803="Jumia","Jum",E2803))</f>
        <v>Jum</v>
      </c>
      <c r="Q2803">
        <f>VLOOKUP(ecommerce_10000[[#This Row],[City]],F:I,4,FALSE)</f>
        <v>3665.44</v>
      </c>
      <c r="R2803" s="1">
        <f>SUMIF(C:C,ecommerce_10000[[#This Row],[Category]],I:I)</f>
        <v>92327183.770000085</v>
      </c>
      <c r="S2803" s="1">
        <f>SUMIFS(I:I,C:C,C2803)</f>
        <v>92327183.770000085</v>
      </c>
      <c r="T2803" s="1" t="str">
        <f>INDEX(F:F,MATCH(ecommerce_10000[[#This Row],[TotalAmount]],I:I,0))</f>
        <v>Dubai</v>
      </c>
    </row>
    <row r="2804" spans="1:20" x14ac:dyDescent="0.3">
      <c r="A2804" s="1" t="s">
        <v>2848</v>
      </c>
      <c r="B2804" s="1" t="s">
        <v>25</v>
      </c>
      <c r="C2804" s="1" t="s">
        <v>26</v>
      </c>
      <c r="D2804" s="1" t="s">
        <v>27</v>
      </c>
      <c r="E2804" s="1" t="s">
        <v>47</v>
      </c>
      <c r="F2804" s="1" t="s">
        <v>62</v>
      </c>
      <c r="G2804">
        <v>2848.6</v>
      </c>
      <c r="H2804">
        <v>1</v>
      </c>
      <c r="I2804">
        <v>2848.6</v>
      </c>
      <c r="J2804">
        <v>2.83</v>
      </c>
      <c r="K2804">
        <v>1891</v>
      </c>
      <c r="L2804" s="2">
        <v>45383</v>
      </c>
      <c r="O2804" t="str">
        <f>IF(ecommerce_10000[[#This Row],[Platform]]="Souq","sq",ecommerce_10000[[#This Row],[Platform]])</f>
        <v>Amazon</v>
      </c>
      <c r="P2804" t="str">
        <f>IF(E2804="Souq","sq",IF(E2804="Jumia","Jum",E2804))</f>
        <v>Amazon</v>
      </c>
      <c r="Q2804">
        <f>VLOOKUP(ecommerce_10000[[#This Row],[City]],F:I,4,FALSE)</f>
        <v>27872.98</v>
      </c>
      <c r="R2804" s="1">
        <f>SUMIF(C:C,ecommerce_10000[[#This Row],[Category]],I:I)</f>
        <v>29200970.130000021</v>
      </c>
      <c r="S2804" s="1">
        <f>SUMIFS(I:I,C:C,C2804)</f>
        <v>29200970.130000021</v>
      </c>
      <c r="T2804" s="1" t="str">
        <f>INDEX(F:F,MATCH(ecommerce_10000[[#This Row],[TotalAmount]],I:I,0))</f>
        <v>Giza</v>
      </c>
    </row>
    <row r="2805" spans="1:20" x14ac:dyDescent="0.3">
      <c r="A2805" s="1" t="s">
        <v>2849</v>
      </c>
      <c r="B2805" s="1" t="s">
        <v>30</v>
      </c>
      <c r="C2805" s="1" t="s">
        <v>31</v>
      </c>
      <c r="D2805" s="1" t="s">
        <v>32</v>
      </c>
      <c r="E2805" s="1" t="s">
        <v>47</v>
      </c>
      <c r="F2805" s="1" t="s">
        <v>28</v>
      </c>
      <c r="G2805">
        <v>14162.98</v>
      </c>
      <c r="H2805">
        <v>4</v>
      </c>
      <c r="I2805">
        <v>56651.92</v>
      </c>
      <c r="J2805">
        <v>1.17</v>
      </c>
      <c r="K2805">
        <v>930</v>
      </c>
      <c r="L2805" s="2">
        <v>45502</v>
      </c>
      <c r="O2805" t="str">
        <f>IF(ecommerce_10000[[#This Row],[Platform]]="Souq","sq",ecommerce_10000[[#This Row],[Platform]])</f>
        <v>Amazon</v>
      </c>
      <c r="P2805" t="str">
        <f>IF(E2805="Souq","sq",IF(E2805="Jumia","Jum",E2805))</f>
        <v>Amazon</v>
      </c>
      <c r="Q2805">
        <f>VLOOKUP(ecommerce_10000[[#This Row],[City]],F:I,4,FALSE)</f>
        <v>26648.76</v>
      </c>
      <c r="R2805" s="1">
        <f>SUMIF(C:C,ecommerce_10000[[#This Row],[Category]],I:I)</f>
        <v>57542997.559999913</v>
      </c>
      <c r="S2805" s="1">
        <f>SUMIFS(I:I,C:C,C2805)</f>
        <v>57542997.559999913</v>
      </c>
      <c r="T2805" s="1" t="str">
        <f>INDEX(F:F,MATCH(ecommerce_10000[[#This Row],[TotalAmount]],I:I,0))</f>
        <v>Casablanca</v>
      </c>
    </row>
    <row r="2806" spans="1:20" x14ac:dyDescent="0.3">
      <c r="A2806" s="1" t="s">
        <v>2850</v>
      </c>
      <c r="B2806" s="1" t="s">
        <v>30</v>
      </c>
      <c r="C2806" s="1" t="s">
        <v>31</v>
      </c>
      <c r="D2806" s="1" t="s">
        <v>32</v>
      </c>
      <c r="E2806" s="1" t="s">
        <v>47</v>
      </c>
      <c r="F2806" s="1" t="s">
        <v>23</v>
      </c>
      <c r="G2806">
        <v>5893.56</v>
      </c>
      <c r="H2806">
        <v>5</v>
      </c>
      <c r="I2806">
        <v>29467.8</v>
      </c>
      <c r="J2806">
        <v>3.5</v>
      </c>
      <c r="K2806">
        <v>4124</v>
      </c>
      <c r="L2806" s="2">
        <v>45406</v>
      </c>
      <c r="O2806" t="str">
        <f>IF(ecommerce_10000[[#This Row],[Platform]]="Souq","sq",ecommerce_10000[[#This Row],[Platform]])</f>
        <v>Amazon</v>
      </c>
      <c r="P2806" t="str">
        <f>IF(E2806="Souq","sq",IF(E2806="Jumia","Jum",E2806))</f>
        <v>Amazon</v>
      </c>
      <c r="Q2806">
        <f>VLOOKUP(ecommerce_10000[[#This Row],[City]],F:I,4,FALSE)</f>
        <v>13290.4</v>
      </c>
      <c r="R2806" s="1">
        <f>SUMIF(C:C,ecommerce_10000[[#This Row],[Category]],I:I)</f>
        <v>57542997.559999913</v>
      </c>
      <c r="S2806" s="1">
        <f>SUMIFS(I:I,C:C,C2806)</f>
        <v>57542997.559999913</v>
      </c>
      <c r="T2806" s="1" t="str">
        <f>INDEX(F:F,MATCH(ecommerce_10000[[#This Row],[TotalAmount]],I:I,0))</f>
        <v>Alexandria</v>
      </c>
    </row>
    <row r="2807" spans="1:20" x14ac:dyDescent="0.3">
      <c r="A2807" s="1" t="s">
        <v>2851</v>
      </c>
      <c r="B2807" s="1" t="s">
        <v>65</v>
      </c>
      <c r="C2807" s="1" t="s">
        <v>20</v>
      </c>
      <c r="D2807" s="1" t="s">
        <v>66</v>
      </c>
      <c r="E2807" s="1" t="s">
        <v>47</v>
      </c>
      <c r="F2807" s="1" t="s">
        <v>23</v>
      </c>
      <c r="G2807">
        <v>17579.900000000001</v>
      </c>
      <c r="H2807">
        <v>2</v>
      </c>
      <c r="I2807">
        <v>35159.800000000003</v>
      </c>
      <c r="J2807">
        <v>1.28</v>
      </c>
      <c r="K2807">
        <v>1330</v>
      </c>
      <c r="L2807" s="2">
        <v>45548</v>
      </c>
      <c r="O2807" t="str">
        <f>IF(ecommerce_10000[[#This Row],[Platform]]="Souq","sq",ecommerce_10000[[#This Row],[Platform]])</f>
        <v>Amazon</v>
      </c>
      <c r="P2807" t="str">
        <f>IF(E2807="Souq","sq",IF(E2807="Jumia","Jum",E2807))</f>
        <v>Amazon</v>
      </c>
      <c r="Q2807">
        <f>VLOOKUP(ecommerce_10000[[#This Row],[City]],F:I,4,FALSE)</f>
        <v>13290.4</v>
      </c>
      <c r="R2807" s="1">
        <f>SUMIF(C:C,ecommerce_10000[[#This Row],[Category]],I:I)</f>
        <v>91504159.730000004</v>
      </c>
      <c r="S2807" s="1">
        <f>SUMIFS(I:I,C:C,C2807)</f>
        <v>91504159.730000004</v>
      </c>
      <c r="T2807" s="1" t="str">
        <f>INDEX(F:F,MATCH(ecommerce_10000[[#This Row],[TotalAmount]],I:I,0))</f>
        <v>Alexandria</v>
      </c>
    </row>
    <row r="2808" spans="1:20" x14ac:dyDescent="0.3">
      <c r="A2808" s="1" t="s">
        <v>2852</v>
      </c>
      <c r="B2808" s="1" t="s">
        <v>53</v>
      </c>
      <c r="C2808" s="1" t="s">
        <v>31</v>
      </c>
      <c r="D2808" s="1" t="s">
        <v>54</v>
      </c>
      <c r="E2808" s="1" t="s">
        <v>22</v>
      </c>
      <c r="F2808" s="1" t="s">
        <v>23</v>
      </c>
      <c r="G2808">
        <v>12364.73</v>
      </c>
      <c r="H2808">
        <v>5</v>
      </c>
      <c r="I2808">
        <v>61823.65</v>
      </c>
      <c r="J2808">
        <v>3.18</v>
      </c>
      <c r="K2808">
        <v>836</v>
      </c>
      <c r="L2808" s="2">
        <v>45297</v>
      </c>
      <c r="O2808" t="str">
        <f>IF(ecommerce_10000[[#This Row],[Platform]]="Souq","sq",ecommerce_10000[[#This Row],[Platform]])</f>
        <v>Jumia</v>
      </c>
      <c r="P2808" t="str">
        <f>IF(E2808="Souq","sq",IF(E2808="Jumia","Jum",E2808))</f>
        <v>Jum</v>
      </c>
      <c r="Q2808">
        <f>VLOOKUP(ecommerce_10000[[#This Row],[City]],F:I,4,FALSE)</f>
        <v>13290.4</v>
      </c>
      <c r="R2808" s="1">
        <f>SUMIF(C:C,ecommerce_10000[[#This Row],[Category]],I:I)</f>
        <v>57542997.559999913</v>
      </c>
      <c r="S2808" s="1">
        <f>SUMIFS(I:I,C:C,C2808)</f>
        <v>57542997.559999913</v>
      </c>
      <c r="T2808" s="1" t="str">
        <f>INDEX(F:F,MATCH(ecommerce_10000[[#This Row],[TotalAmount]],I:I,0))</f>
        <v>Alexandria</v>
      </c>
    </row>
    <row r="2809" spans="1:20" x14ac:dyDescent="0.3">
      <c r="A2809" s="1" t="s">
        <v>2853</v>
      </c>
      <c r="B2809" s="1" t="s">
        <v>30</v>
      </c>
      <c r="C2809" s="1" t="s">
        <v>31</v>
      </c>
      <c r="D2809" s="1" t="s">
        <v>32</v>
      </c>
      <c r="E2809" s="1" t="s">
        <v>47</v>
      </c>
      <c r="F2809" s="1" t="s">
        <v>23</v>
      </c>
      <c r="G2809">
        <v>19332.54</v>
      </c>
      <c r="H2809">
        <v>4</v>
      </c>
      <c r="I2809">
        <v>77330.16</v>
      </c>
      <c r="J2809">
        <v>1.68</v>
      </c>
      <c r="K2809">
        <v>1945</v>
      </c>
      <c r="L2809" s="2">
        <v>45463</v>
      </c>
      <c r="O2809" t="str">
        <f>IF(ecommerce_10000[[#This Row],[Platform]]="Souq","sq",ecommerce_10000[[#This Row],[Platform]])</f>
        <v>Amazon</v>
      </c>
      <c r="P2809" t="str">
        <f>IF(E2809="Souq","sq",IF(E2809="Jumia","Jum",E2809))</f>
        <v>Amazon</v>
      </c>
      <c r="Q2809">
        <f>VLOOKUP(ecommerce_10000[[#This Row],[City]],F:I,4,FALSE)</f>
        <v>13290.4</v>
      </c>
      <c r="R2809" s="1">
        <f>SUMIF(C:C,ecommerce_10000[[#This Row],[Category]],I:I)</f>
        <v>57542997.559999913</v>
      </c>
      <c r="S2809" s="1">
        <f>SUMIFS(I:I,C:C,C2809)</f>
        <v>57542997.559999913</v>
      </c>
      <c r="T2809" s="1" t="str">
        <f>INDEX(F:F,MATCH(ecommerce_10000[[#This Row],[TotalAmount]],I:I,0))</f>
        <v>Alexandria</v>
      </c>
    </row>
    <row r="2810" spans="1:20" x14ac:dyDescent="0.3">
      <c r="A2810" s="1" t="s">
        <v>2854</v>
      </c>
      <c r="B2810" s="1" t="s">
        <v>43</v>
      </c>
      <c r="C2810" s="1" t="s">
        <v>44</v>
      </c>
      <c r="D2810" s="1" t="s">
        <v>45</v>
      </c>
      <c r="E2810" s="1" t="s">
        <v>47</v>
      </c>
      <c r="F2810" s="1" t="s">
        <v>40</v>
      </c>
      <c r="G2810">
        <v>888.64</v>
      </c>
      <c r="H2810">
        <v>2</v>
      </c>
      <c r="I2810">
        <v>1777.28</v>
      </c>
      <c r="J2810">
        <v>2.78</v>
      </c>
      <c r="K2810">
        <v>3380</v>
      </c>
      <c r="L2810" s="2">
        <v>45586</v>
      </c>
      <c r="O2810" t="str">
        <f>IF(ecommerce_10000[[#This Row],[Platform]]="Souq","sq",ecommerce_10000[[#This Row],[Platform]])</f>
        <v>Amazon</v>
      </c>
      <c r="P2810" t="str">
        <f>IF(E2810="Souq","sq",IF(E2810="Jumia","Jum",E2810))</f>
        <v>Amazon</v>
      </c>
      <c r="Q2810">
        <f>VLOOKUP(ecommerce_10000[[#This Row],[City]],F:I,4,FALSE)</f>
        <v>99349.3</v>
      </c>
      <c r="R2810" s="1">
        <f>SUMIF(C:C,ecommerce_10000[[#This Row],[Category]],I:I)</f>
        <v>31420413.200000018</v>
      </c>
      <c r="S2810" s="1">
        <f>SUMIFS(I:I,C:C,C2810)</f>
        <v>31420413.200000018</v>
      </c>
      <c r="T2810" s="1" t="str">
        <f>INDEX(F:F,MATCH(ecommerce_10000[[#This Row],[TotalAmount]],I:I,0))</f>
        <v>Riyadh</v>
      </c>
    </row>
    <row r="2811" spans="1:20" x14ac:dyDescent="0.3">
      <c r="A2811" s="1" t="s">
        <v>2855</v>
      </c>
      <c r="B2811" s="1" t="s">
        <v>30</v>
      </c>
      <c r="C2811" s="1" t="s">
        <v>31</v>
      </c>
      <c r="D2811" s="1" t="s">
        <v>32</v>
      </c>
      <c r="E2811" s="1" t="s">
        <v>47</v>
      </c>
      <c r="F2811" s="1" t="s">
        <v>17</v>
      </c>
      <c r="G2811">
        <v>7311.74</v>
      </c>
      <c r="H2811">
        <v>3</v>
      </c>
      <c r="I2811">
        <v>21935.22</v>
      </c>
      <c r="J2811">
        <v>3.19</v>
      </c>
      <c r="K2811">
        <v>548</v>
      </c>
      <c r="L2811" s="2">
        <v>45533</v>
      </c>
      <c r="O2811" t="str">
        <f>IF(ecommerce_10000[[#This Row],[Platform]]="Souq","sq",ecommerce_10000[[#This Row],[Platform]])</f>
        <v>Amazon</v>
      </c>
      <c r="P2811" t="str">
        <f>IF(E2811="Souq","sq",IF(E2811="Jumia","Jum",E2811))</f>
        <v>Amazon</v>
      </c>
      <c r="Q2811">
        <f>VLOOKUP(ecommerce_10000[[#This Row],[City]],F:I,4,FALSE)</f>
        <v>16284.02</v>
      </c>
      <c r="R2811" s="1">
        <f>SUMIF(C:C,ecommerce_10000[[#This Row],[Category]],I:I)</f>
        <v>57542997.559999913</v>
      </c>
      <c r="S2811" s="1">
        <f>SUMIFS(I:I,C:C,C2811)</f>
        <v>57542997.559999913</v>
      </c>
      <c r="T2811" s="1" t="str">
        <f>INDEX(F:F,MATCH(ecommerce_10000[[#This Row],[TotalAmount]],I:I,0))</f>
        <v>Cairo</v>
      </c>
    </row>
    <row r="2812" spans="1:20" x14ac:dyDescent="0.3">
      <c r="A2812" s="1" t="s">
        <v>2856</v>
      </c>
      <c r="B2812" s="1" t="s">
        <v>43</v>
      </c>
      <c r="C2812" s="1" t="s">
        <v>44</v>
      </c>
      <c r="D2812" s="1" t="s">
        <v>45</v>
      </c>
      <c r="E2812" s="1" t="s">
        <v>47</v>
      </c>
      <c r="F2812" s="1" t="s">
        <v>33</v>
      </c>
      <c r="G2812">
        <v>9129.7999999999993</v>
      </c>
      <c r="H2812">
        <v>5</v>
      </c>
      <c r="I2812">
        <v>45649</v>
      </c>
      <c r="J2812">
        <v>2.4300000000000002</v>
      </c>
      <c r="K2812">
        <v>1726</v>
      </c>
      <c r="L2812" s="2">
        <v>45321</v>
      </c>
      <c r="O2812" t="str">
        <f>IF(ecommerce_10000[[#This Row],[Platform]]="Souq","sq",ecommerce_10000[[#This Row],[Platform]])</f>
        <v>Amazon</v>
      </c>
      <c r="P2812" t="str">
        <f>IF(E2812="Souq","sq",IF(E2812="Jumia","Jum",E2812))</f>
        <v>Amazon</v>
      </c>
      <c r="Q2812">
        <f>VLOOKUP(ecommerce_10000[[#This Row],[City]],F:I,4,FALSE)</f>
        <v>3665.44</v>
      </c>
      <c r="R2812" s="1">
        <f>SUMIF(C:C,ecommerce_10000[[#This Row],[Category]],I:I)</f>
        <v>31420413.200000018</v>
      </c>
      <c r="S2812" s="1">
        <f>SUMIFS(I:I,C:C,C2812)</f>
        <v>31420413.200000018</v>
      </c>
      <c r="T2812" s="1" t="str">
        <f>INDEX(F:F,MATCH(ecommerce_10000[[#This Row],[TotalAmount]],I:I,0))</f>
        <v>Dubai</v>
      </c>
    </row>
    <row r="2813" spans="1:20" x14ac:dyDescent="0.3">
      <c r="A2813" s="1" t="s">
        <v>2857</v>
      </c>
      <c r="B2813" s="1" t="s">
        <v>38</v>
      </c>
      <c r="C2813" s="1" t="s">
        <v>20</v>
      </c>
      <c r="D2813" s="1" t="s">
        <v>39</v>
      </c>
      <c r="E2813" s="1" t="s">
        <v>22</v>
      </c>
      <c r="F2813" s="1" t="s">
        <v>33</v>
      </c>
      <c r="G2813">
        <v>7224.52</v>
      </c>
      <c r="H2813">
        <v>5</v>
      </c>
      <c r="I2813">
        <v>36122.6</v>
      </c>
      <c r="J2813">
        <v>3.14</v>
      </c>
      <c r="K2813">
        <v>1950</v>
      </c>
      <c r="L2813" s="2">
        <v>45465</v>
      </c>
      <c r="O2813" t="str">
        <f>IF(ecommerce_10000[[#This Row],[Platform]]="Souq","sq",ecommerce_10000[[#This Row],[Platform]])</f>
        <v>Jumia</v>
      </c>
      <c r="P2813" t="str">
        <f>IF(E2813="Souq","sq",IF(E2813="Jumia","Jum",E2813))</f>
        <v>Jum</v>
      </c>
      <c r="Q2813">
        <f>VLOOKUP(ecommerce_10000[[#This Row],[City]],F:I,4,FALSE)</f>
        <v>3665.44</v>
      </c>
      <c r="R2813" s="1">
        <f>SUMIF(C:C,ecommerce_10000[[#This Row],[Category]],I:I)</f>
        <v>91504159.730000004</v>
      </c>
      <c r="S2813" s="1">
        <f>SUMIFS(I:I,C:C,C2813)</f>
        <v>91504159.730000004</v>
      </c>
      <c r="T2813" s="1" t="str">
        <f>INDEX(F:F,MATCH(ecommerce_10000[[#This Row],[TotalAmount]],I:I,0))</f>
        <v>Dubai</v>
      </c>
    </row>
    <row r="2814" spans="1:20" x14ac:dyDescent="0.3">
      <c r="A2814" s="1" t="s">
        <v>2858</v>
      </c>
      <c r="B2814" s="1" t="s">
        <v>30</v>
      </c>
      <c r="C2814" s="1" t="s">
        <v>31</v>
      </c>
      <c r="D2814" s="1" t="s">
        <v>32</v>
      </c>
      <c r="E2814" s="1" t="s">
        <v>16</v>
      </c>
      <c r="F2814" s="1" t="s">
        <v>40</v>
      </c>
      <c r="G2814">
        <v>19604.7</v>
      </c>
      <c r="H2814">
        <v>4</v>
      </c>
      <c r="I2814">
        <v>78418.8</v>
      </c>
      <c r="J2814">
        <v>1.31</v>
      </c>
      <c r="K2814">
        <v>2097</v>
      </c>
      <c r="L2814" s="2">
        <v>45382</v>
      </c>
      <c r="O2814" t="str">
        <f>IF(ecommerce_10000[[#This Row],[Platform]]="Souq","sq",ecommerce_10000[[#This Row],[Platform]])</f>
        <v>sq</v>
      </c>
      <c r="P2814" t="str">
        <f>IF(E2814="Souq","sq",IF(E2814="Jumia","Jum",E2814))</f>
        <v>sq</v>
      </c>
      <c r="Q2814">
        <f>VLOOKUP(ecommerce_10000[[#This Row],[City]],F:I,4,FALSE)</f>
        <v>99349.3</v>
      </c>
      <c r="R2814" s="1">
        <f>SUMIF(C:C,ecommerce_10000[[#This Row],[Category]],I:I)</f>
        <v>57542997.559999913</v>
      </c>
      <c r="S2814" s="1">
        <f>SUMIFS(I:I,C:C,C2814)</f>
        <v>57542997.559999913</v>
      </c>
      <c r="T2814" s="1" t="str">
        <f>INDEX(F:F,MATCH(ecommerce_10000[[#This Row],[TotalAmount]],I:I,0))</f>
        <v>Riyadh</v>
      </c>
    </row>
    <row r="2815" spans="1:20" x14ac:dyDescent="0.3">
      <c r="A2815" s="1" t="s">
        <v>2859</v>
      </c>
      <c r="B2815" s="1" t="s">
        <v>25</v>
      </c>
      <c r="C2815" s="1" t="s">
        <v>26</v>
      </c>
      <c r="D2815" s="1" t="s">
        <v>27</v>
      </c>
      <c r="E2815" s="1" t="s">
        <v>47</v>
      </c>
      <c r="F2815" s="1" t="s">
        <v>62</v>
      </c>
      <c r="G2815">
        <v>5529.58</v>
      </c>
      <c r="H2815">
        <v>3</v>
      </c>
      <c r="I2815">
        <v>16588.740000000002</v>
      </c>
      <c r="J2815">
        <v>1.69</v>
      </c>
      <c r="K2815">
        <v>1524</v>
      </c>
      <c r="L2815" s="2">
        <v>45515</v>
      </c>
      <c r="O2815" t="str">
        <f>IF(ecommerce_10000[[#This Row],[Platform]]="Souq","sq",ecommerce_10000[[#This Row],[Platform]])</f>
        <v>Amazon</v>
      </c>
      <c r="P2815" t="str">
        <f>IF(E2815="Souq","sq",IF(E2815="Jumia","Jum",E2815))</f>
        <v>Amazon</v>
      </c>
      <c r="Q2815">
        <f>VLOOKUP(ecommerce_10000[[#This Row],[City]],F:I,4,FALSE)</f>
        <v>27872.98</v>
      </c>
      <c r="R2815" s="1">
        <f>SUMIF(C:C,ecommerce_10000[[#This Row],[Category]],I:I)</f>
        <v>29200970.130000021</v>
      </c>
      <c r="S2815" s="1">
        <f>SUMIFS(I:I,C:C,C2815)</f>
        <v>29200970.130000021</v>
      </c>
      <c r="T2815" s="1" t="str">
        <f>INDEX(F:F,MATCH(ecommerce_10000[[#This Row],[TotalAmount]],I:I,0))</f>
        <v>Giza</v>
      </c>
    </row>
    <row r="2816" spans="1:20" x14ac:dyDescent="0.3">
      <c r="A2816" s="1" t="s">
        <v>2860</v>
      </c>
      <c r="B2816" s="1" t="s">
        <v>30</v>
      </c>
      <c r="C2816" s="1" t="s">
        <v>31</v>
      </c>
      <c r="D2816" s="1" t="s">
        <v>32</v>
      </c>
      <c r="E2816" s="1" t="s">
        <v>16</v>
      </c>
      <c r="F2816" s="1" t="s">
        <v>40</v>
      </c>
      <c r="G2816">
        <v>13333.77</v>
      </c>
      <c r="H2816">
        <v>5</v>
      </c>
      <c r="I2816">
        <v>66668.850000000006</v>
      </c>
      <c r="J2816">
        <v>2.11</v>
      </c>
      <c r="K2816">
        <v>4570</v>
      </c>
      <c r="L2816" s="2">
        <v>45303</v>
      </c>
      <c r="O2816" t="str">
        <f>IF(ecommerce_10000[[#This Row],[Platform]]="Souq","sq",ecommerce_10000[[#This Row],[Platform]])</f>
        <v>sq</v>
      </c>
      <c r="P2816" t="str">
        <f>IF(E2816="Souq","sq",IF(E2816="Jumia","Jum",E2816))</f>
        <v>sq</v>
      </c>
      <c r="Q2816">
        <f>VLOOKUP(ecommerce_10000[[#This Row],[City]],F:I,4,FALSE)</f>
        <v>99349.3</v>
      </c>
      <c r="R2816" s="1">
        <f>SUMIF(C:C,ecommerce_10000[[#This Row],[Category]],I:I)</f>
        <v>57542997.559999913</v>
      </c>
      <c r="S2816" s="1">
        <f>SUMIFS(I:I,C:C,C2816)</f>
        <v>57542997.559999913</v>
      </c>
      <c r="T2816" s="1" t="str">
        <f>INDEX(F:F,MATCH(ecommerce_10000[[#This Row],[TotalAmount]],I:I,0))</f>
        <v>Riyadh</v>
      </c>
    </row>
    <row r="2817" spans="1:20" x14ac:dyDescent="0.3">
      <c r="A2817" s="1" t="s">
        <v>2861</v>
      </c>
      <c r="B2817" s="1" t="s">
        <v>19</v>
      </c>
      <c r="C2817" s="1" t="s">
        <v>20</v>
      </c>
      <c r="D2817" s="1" t="s">
        <v>21</v>
      </c>
      <c r="E2817" s="1" t="s">
        <v>22</v>
      </c>
      <c r="F2817" s="1" t="s">
        <v>28</v>
      </c>
      <c r="G2817">
        <v>12011.1</v>
      </c>
      <c r="H2817">
        <v>1</v>
      </c>
      <c r="I2817">
        <v>12011.1</v>
      </c>
      <c r="J2817">
        <v>3.73</v>
      </c>
      <c r="K2817">
        <v>4668</v>
      </c>
      <c r="L2817" s="2">
        <v>45596</v>
      </c>
      <c r="O2817" t="str">
        <f>IF(ecommerce_10000[[#This Row],[Platform]]="Souq","sq",ecommerce_10000[[#This Row],[Platform]])</f>
        <v>Jumia</v>
      </c>
      <c r="P2817" t="str">
        <f>IF(E2817="Souq","sq",IF(E2817="Jumia","Jum",E2817))</f>
        <v>Jum</v>
      </c>
      <c r="Q2817">
        <f>VLOOKUP(ecommerce_10000[[#This Row],[City]],F:I,4,FALSE)</f>
        <v>26648.76</v>
      </c>
      <c r="R2817" s="1">
        <f>SUMIF(C:C,ecommerce_10000[[#This Row],[Category]],I:I)</f>
        <v>91504159.730000004</v>
      </c>
      <c r="S2817" s="1">
        <f>SUMIFS(I:I,C:C,C2817)</f>
        <v>91504159.730000004</v>
      </c>
      <c r="T2817" s="1" t="str">
        <f>INDEX(F:F,MATCH(ecommerce_10000[[#This Row],[TotalAmount]],I:I,0))</f>
        <v>Casablanca</v>
      </c>
    </row>
    <row r="2818" spans="1:20" x14ac:dyDescent="0.3">
      <c r="A2818" s="1" t="s">
        <v>2862</v>
      </c>
      <c r="B2818" s="1" t="s">
        <v>43</v>
      </c>
      <c r="C2818" s="1" t="s">
        <v>44</v>
      </c>
      <c r="D2818" s="1" t="s">
        <v>45</v>
      </c>
      <c r="E2818" s="1" t="s">
        <v>22</v>
      </c>
      <c r="F2818" s="1" t="s">
        <v>62</v>
      </c>
      <c r="G2818">
        <v>10348.93</v>
      </c>
      <c r="H2818">
        <v>2</v>
      </c>
      <c r="I2818">
        <v>20697.86</v>
      </c>
      <c r="J2818">
        <v>3.73</v>
      </c>
      <c r="K2818">
        <v>1768</v>
      </c>
      <c r="L2818" s="2">
        <v>45414</v>
      </c>
      <c r="O2818" t="str">
        <f>IF(ecommerce_10000[[#This Row],[Platform]]="Souq","sq",ecommerce_10000[[#This Row],[Platform]])</f>
        <v>Jumia</v>
      </c>
      <c r="P2818" t="str">
        <f>IF(E2818="Souq","sq",IF(E2818="Jumia","Jum",E2818))</f>
        <v>Jum</v>
      </c>
      <c r="Q2818">
        <f>VLOOKUP(ecommerce_10000[[#This Row],[City]],F:I,4,FALSE)</f>
        <v>27872.98</v>
      </c>
      <c r="R2818" s="1">
        <f>SUMIF(C:C,ecommerce_10000[[#This Row],[Category]],I:I)</f>
        <v>31420413.200000018</v>
      </c>
      <c r="S2818" s="1">
        <f>SUMIFS(I:I,C:C,C2818)</f>
        <v>31420413.200000018</v>
      </c>
      <c r="T2818" s="1" t="str">
        <f>INDEX(F:F,MATCH(ecommerce_10000[[#This Row],[TotalAmount]],I:I,0))</f>
        <v>Giza</v>
      </c>
    </row>
    <row r="2819" spans="1:20" x14ac:dyDescent="0.3">
      <c r="A2819" s="1" t="s">
        <v>2863</v>
      </c>
      <c r="B2819" s="1" t="s">
        <v>13</v>
      </c>
      <c r="C2819" s="1" t="s">
        <v>14</v>
      </c>
      <c r="D2819" s="1" t="s">
        <v>15</v>
      </c>
      <c r="E2819" s="1" t="s">
        <v>47</v>
      </c>
      <c r="F2819" s="1" t="s">
        <v>28</v>
      </c>
      <c r="G2819">
        <v>4510.21</v>
      </c>
      <c r="H2819">
        <v>1</v>
      </c>
      <c r="I2819">
        <v>4510.21</v>
      </c>
      <c r="J2819">
        <v>3.05</v>
      </c>
      <c r="K2819">
        <v>3993</v>
      </c>
      <c r="L2819" s="2">
        <v>45569</v>
      </c>
      <c r="O2819" t="str">
        <f>IF(ecommerce_10000[[#This Row],[Platform]]="Souq","sq",ecommerce_10000[[#This Row],[Platform]])</f>
        <v>Amazon</v>
      </c>
      <c r="P2819" t="str">
        <f>IF(E2819="Souq","sq",IF(E2819="Jumia","Jum",E2819))</f>
        <v>Amazon</v>
      </c>
      <c r="Q2819">
        <f>VLOOKUP(ecommerce_10000[[#This Row],[City]],F:I,4,FALSE)</f>
        <v>26648.76</v>
      </c>
      <c r="R2819" s="1">
        <f>SUMIF(C:C,ecommerce_10000[[#This Row],[Category]],I:I)</f>
        <v>92327183.770000085</v>
      </c>
      <c r="S2819" s="1">
        <f>SUMIFS(I:I,C:C,C2819)</f>
        <v>92327183.770000085</v>
      </c>
      <c r="T2819" s="1" t="str">
        <f>INDEX(F:F,MATCH(ecommerce_10000[[#This Row],[TotalAmount]],I:I,0))</f>
        <v>Casablanca</v>
      </c>
    </row>
    <row r="2820" spans="1:20" x14ac:dyDescent="0.3">
      <c r="A2820" s="1" t="s">
        <v>2864</v>
      </c>
      <c r="B2820" s="1" t="s">
        <v>43</v>
      </c>
      <c r="C2820" s="1" t="s">
        <v>44</v>
      </c>
      <c r="D2820" s="1" t="s">
        <v>45</v>
      </c>
      <c r="E2820" s="1" t="s">
        <v>47</v>
      </c>
      <c r="F2820" s="1" t="s">
        <v>17</v>
      </c>
      <c r="G2820">
        <v>1434.26</v>
      </c>
      <c r="H2820">
        <v>5</v>
      </c>
      <c r="I2820">
        <v>7171.3</v>
      </c>
      <c r="J2820">
        <v>1.66</v>
      </c>
      <c r="K2820">
        <v>4192</v>
      </c>
      <c r="L2820" s="2">
        <v>45351</v>
      </c>
      <c r="O2820" t="str">
        <f>IF(ecommerce_10000[[#This Row],[Platform]]="Souq","sq",ecommerce_10000[[#This Row],[Platform]])</f>
        <v>Amazon</v>
      </c>
      <c r="P2820" t="str">
        <f>IF(E2820="Souq","sq",IF(E2820="Jumia","Jum",E2820))</f>
        <v>Amazon</v>
      </c>
      <c r="Q2820">
        <f>VLOOKUP(ecommerce_10000[[#This Row],[City]],F:I,4,FALSE)</f>
        <v>16284.02</v>
      </c>
      <c r="R2820" s="1">
        <f>SUMIF(C:C,ecommerce_10000[[#This Row],[Category]],I:I)</f>
        <v>31420413.200000018</v>
      </c>
      <c r="S2820" s="1">
        <f>SUMIFS(I:I,C:C,C2820)</f>
        <v>31420413.200000018</v>
      </c>
      <c r="T2820" s="1" t="str">
        <f>INDEX(F:F,MATCH(ecommerce_10000[[#This Row],[TotalAmount]],I:I,0))</f>
        <v>Cairo</v>
      </c>
    </row>
    <row r="2821" spans="1:20" x14ac:dyDescent="0.3">
      <c r="A2821" s="1" t="s">
        <v>2865</v>
      </c>
      <c r="B2821" s="1" t="s">
        <v>13</v>
      </c>
      <c r="C2821" s="1" t="s">
        <v>14</v>
      </c>
      <c r="D2821" s="1" t="s">
        <v>15</v>
      </c>
      <c r="E2821" s="1" t="s">
        <v>22</v>
      </c>
      <c r="F2821" s="1" t="s">
        <v>33</v>
      </c>
      <c r="G2821">
        <v>17903.72</v>
      </c>
      <c r="H2821">
        <v>5</v>
      </c>
      <c r="I2821">
        <v>89518.6</v>
      </c>
      <c r="J2821">
        <v>2.74</v>
      </c>
      <c r="K2821">
        <v>777</v>
      </c>
      <c r="L2821" s="2">
        <v>45512</v>
      </c>
      <c r="O2821" t="str">
        <f>IF(ecommerce_10000[[#This Row],[Platform]]="Souq","sq",ecommerce_10000[[#This Row],[Platform]])</f>
        <v>Jumia</v>
      </c>
      <c r="P2821" t="str">
        <f>IF(E2821="Souq","sq",IF(E2821="Jumia","Jum",E2821))</f>
        <v>Jum</v>
      </c>
      <c r="Q2821">
        <f>VLOOKUP(ecommerce_10000[[#This Row],[City]],F:I,4,FALSE)</f>
        <v>3665.44</v>
      </c>
      <c r="R2821" s="1">
        <f>SUMIF(C:C,ecommerce_10000[[#This Row],[Category]],I:I)</f>
        <v>92327183.770000085</v>
      </c>
      <c r="S2821" s="1">
        <f>SUMIFS(I:I,C:C,C2821)</f>
        <v>92327183.770000085</v>
      </c>
      <c r="T2821" s="1" t="str">
        <f>INDEX(F:F,MATCH(ecommerce_10000[[#This Row],[TotalAmount]],I:I,0))</f>
        <v>Dubai</v>
      </c>
    </row>
    <row r="2822" spans="1:20" x14ac:dyDescent="0.3">
      <c r="A2822" s="1" t="s">
        <v>2866</v>
      </c>
      <c r="B2822" s="1" t="s">
        <v>43</v>
      </c>
      <c r="C2822" s="1" t="s">
        <v>44</v>
      </c>
      <c r="D2822" s="1" t="s">
        <v>45</v>
      </c>
      <c r="E2822" s="1" t="s">
        <v>16</v>
      </c>
      <c r="F2822" s="1" t="s">
        <v>17</v>
      </c>
      <c r="G2822">
        <v>8889.01</v>
      </c>
      <c r="H2822">
        <v>4</v>
      </c>
      <c r="I2822">
        <v>35556.04</v>
      </c>
      <c r="J2822">
        <v>1.95</v>
      </c>
      <c r="K2822">
        <v>4464</v>
      </c>
      <c r="L2822" s="2">
        <v>45534</v>
      </c>
      <c r="O2822" t="str">
        <f>IF(ecommerce_10000[[#This Row],[Platform]]="Souq","sq",ecommerce_10000[[#This Row],[Platform]])</f>
        <v>sq</v>
      </c>
      <c r="P2822" t="str">
        <f>IF(E2822="Souq","sq",IF(E2822="Jumia","Jum",E2822))</f>
        <v>sq</v>
      </c>
      <c r="Q2822">
        <f>VLOOKUP(ecommerce_10000[[#This Row],[City]],F:I,4,FALSE)</f>
        <v>16284.02</v>
      </c>
      <c r="R2822" s="1">
        <f>SUMIF(C:C,ecommerce_10000[[#This Row],[Category]],I:I)</f>
        <v>31420413.200000018</v>
      </c>
      <c r="S2822" s="1">
        <f>SUMIFS(I:I,C:C,C2822)</f>
        <v>31420413.200000018</v>
      </c>
      <c r="T2822" s="1" t="str">
        <f>INDEX(F:F,MATCH(ecommerce_10000[[#This Row],[TotalAmount]],I:I,0))</f>
        <v>Cairo</v>
      </c>
    </row>
    <row r="2823" spans="1:20" x14ac:dyDescent="0.3">
      <c r="A2823" s="1" t="s">
        <v>2867</v>
      </c>
      <c r="B2823" s="1" t="s">
        <v>25</v>
      </c>
      <c r="C2823" s="1" t="s">
        <v>26</v>
      </c>
      <c r="D2823" s="1" t="s">
        <v>27</v>
      </c>
      <c r="E2823" s="1" t="s">
        <v>47</v>
      </c>
      <c r="F2823" s="1" t="s">
        <v>40</v>
      </c>
      <c r="G2823">
        <v>13573.84</v>
      </c>
      <c r="H2823">
        <v>2</v>
      </c>
      <c r="I2823">
        <v>27147.68</v>
      </c>
      <c r="J2823">
        <v>2.69</v>
      </c>
      <c r="K2823">
        <v>4327</v>
      </c>
      <c r="L2823" s="2">
        <v>45441</v>
      </c>
      <c r="O2823" t="str">
        <f>IF(ecommerce_10000[[#This Row],[Platform]]="Souq","sq",ecommerce_10000[[#This Row],[Platform]])</f>
        <v>Amazon</v>
      </c>
      <c r="P2823" t="str">
        <f>IF(E2823="Souq","sq",IF(E2823="Jumia","Jum",E2823))</f>
        <v>Amazon</v>
      </c>
      <c r="Q2823">
        <f>VLOOKUP(ecommerce_10000[[#This Row],[City]],F:I,4,FALSE)</f>
        <v>99349.3</v>
      </c>
      <c r="R2823" s="1">
        <f>SUMIF(C:C,ecommerce_10000[[#This Row],[Category]],I:I)</f>
        <v>29200970.130000021</v>
      </c>
      <c r="S2823" s="1">
        <f>SUMIFS(I:I,C:C,C2823)</f>
        <v>29200970.130000021</v>
      </c>
      <c r="T2823" s="1" t="str">
        <f>INDEX(F:F,MATCH(ecommerce_10000[[#This Row],[TotalAmount]],I:I,0))</f>
        <v>Riyadh</v>
      </c>
    </row>
    <row r="2824" spans="1:20" x14ac:dyDescent="0.3">
      <c r="A2824" s="1" t="s">
        <v>2868</v>
      </c>
      <c r="B2824" s="1" t="s">
        <v>35</v>
      </c>
      <c r="C2824" s="1" t="s">
        <v>14</v>
      </c>
      <c r="D2824" s="1" t="s">
        <v>36</v>
      </c>
      <c r="E2824" s="1" t="s">
        <v>22</v>
      </c>
      <c r="F2824" s="1" t="s">
        <v>33</v>
      </c>
      <c r="G2824">
        <v>17053.150000000001</v>
      </c>
      <c r="H2824">
        <v>5</v>
      </c>
      <c r="I2824">
        <v>85265.75</v>
      </c>
      <c r="J2824">
        <v>3.77</v>
      </c>
      <c r="K2824">
        <v>4274</v>
      </c>
      <c r="L2824" s="2">
        <v>45433</v>
      </c>
      <c r="O2824" t="str">
        <f>IF(ecommerce_10000[[#This Row],[Platform]]="Souq","sq",ecommerce_10000[[#This Row],[Platform]])</f>
        <v>Jumia</v>
      </c>
      <c r="P2824" t="str">
        <f>IF(E2824="Souq","sq",IF(E2824="Jumia","Jum",E2824))</f>
        <v>Jum</v>
      </c>
      <c r="Q2824">
        <f>VLOOKUP(ecommerce_10000[[#This Row],[City]],F:I,4,FALSE)</f>
        <v>3665.44</v>
      </c>
      <c r="R2824" s="1">
        <f>SUMIF(C:C,ecommerce_10000[[#This Row],[Category]],I:I)</f>
        <v>92327183.770000085</v>
      </c>
      <c r="S2824" s="1">
        <f>SUMIFS(I:I,C:C,C2824)</f>
        <v>92327183.770000085</v>
      </c>
      <c r="T2824" s="1" t="str">
        <f>INDEX(F:F,MATCH(ecommerce_10000[[#This Row],[TotalAmount]],I:I,0))</f>
        <v>Dubai</v>
      </c>
    </row>
    <row r="2825" spans="1:20" x14ac:dyDescent="0.3">
      <c r="A2825" s="1" t="s">
        <v>2869</v>
      </c>
      <c r="B2825" s="1" t="s">
        <v>30</v>
      </c>
      <c r="C2825" s="1" t="s">
        <v>31</v>
      </c>
      <c r="D2825" s="1" t="s">
        <v>32</v>
      </c>
      <c r="E2825" s="1" t="s">
        <v>16</v>
      </c>
      <c r="F2825" s="1" t="s">
        <v>23</v>
      </c>
      <c r="G2825">
        <v>2933.1</v>
      </c>
      <c r="H2825">
        <v>2</v>
      </c>
      <c r="I2825">
        <v>5866.2</v>
      </c>
      <c r="J2825">
        <v>3.85</v>
      </c>
      <c r="K2825">
        <v>2735</v>
      </c>
      <c r="L2825" s="2">
        <v>45305</v>
      </c>
      <c r="O2825" t="str">
        <f>IF(ecommerce_10000[[#This Row],[Platform]]="Souq","sq",ecommerce_10000[[#This Row],[Platform]])</f>
        <v>sq</v>
      </c>
      <c r="P2825" t="str">
        <f>IF(E2825="Souq","sq",IF(E2825="Jumia","Jum",E2825))</f>
        <v>sq</v>
      </c>
      <c r="Q2825">
        <f>VLOOKUP(ecommerce_10000[[#This Row],[City]],F:I,4,FALSE)</f>
        <v>13290.4</v>
      </c>
      <c r="R2825" s="1">
        <f>SUMIF(C:C,ecommerce_10000[[#This Row],[Category]],I:I)</f>
        <v>57542997.559999913</v>
      </c>
      <c r="S2825" s="1">
        <f>SUMIFS(I:I,C:C,C2825)</f>
        <v>57542997.559999913</v>
      </c>
      <c r="T2825" s="1" t="str">
        <f>INDEX(F:F,MATCH(ecommerce_10000[[#This Row],[TotalAmount]],I:I,0))</f>
        <v>Alexandria</v>
      </c>
    </row>
    <row r="2826" spans="1:20" x14ac:dyDescent="0.3">
      <c r="A2826" s="1" t="s">
        <v>2870</v>
      </c>
      <c r="B2826" s="1" t="s">
        <v>13</v>
      </c>
      <c r="C2826" s="1" t="s">
        <v>14</v>
      </c>
      <c r="D2826" s="1" t="s">
        <v>15</v>
      </c>
      <c r="E2826" s="1" t="s">
        <v>47</v>
      </c>
      <c r="F2826" s="1" t="s">
        <v>23</v>
      </c>
      <c r="G2826">
        <v>10863.78</v>
      </c>
      <c r="H2826">
        <v>4</v>
      </c>
      <c r="I2826">
        <v>43455.12</v>
      </c>
      <c r="J2826">
        <v>3.07</v>
      </c>
      <c r="K2826">
        <v>2004</v>
      </c>
      <c r="L2826" s="2">
        <v>45345</v>
      </c>
      <c r="O2826" t="str">
        <f>IF(ecommerce_10000[[#This Row],[Platform]]="Souq","sq",ecommerce_10000[[#This Row],[Platform]])</f>
        <v>Amazon</v>
      </c>
      <c r="P2826" t="str">
        <f>IF(E2826="Souq","sq",IF(E2826="Jumia","Jum",E2826))</f>
        <v>Amazon</v>
      </c>
      <c r="Q2826">
        <f>VLOOKUP(ecommerce_10000[[#This Row],[City]],F:I,4,FALSE)</f>
        <v>13290.4</v>
      </c>
      <c r="R2826" s="1">
        <f>SUMIF(C:C,ecommerce_10000[[#This Row],[Category]],I:I)</f>
        <v>92327183.770000085</v>
      </c>
      <c r="S2826" s="1">
        <f>SUMIFS(I:I,C:C,C2826)</f>
        <v>92327183.770000085</v>
      </c>
      <c r="T2826" s="1" t="str">
        <f>INDEX(F:F,MATCH(ecommerce_10000[[#This Row],[TotalAmount]],I:I,0))</f>
        <v>Alexandria</v>
      </c>
    </row>
    <row r="2827" spans="1:20" x14ac:dyDescent="0.3">
      <c r="A2827" s="1" t="s">
        <v>2871</v>
      </c>
      <c r="B2827" s="1" t="s">
        <v>43</v>
      </c>
      <c r="C2827" s="1" t="s">
        <v>44</v>
      </c>
      <c r="D2827" s="1" t="s">
        <v>45</v>
      </c>
      <c r="E2827" s="1" t="s">
        <v>16</v>
      </c>
      <c r="F2827" s="1" t="s">
        <v>62</v>
      </c>
      <c r="G2827">
        <v>6515.52</v>
      </c>
      <c r="H2827">
        <v>1</v>
      </c>
      <c r="I2827">
        <v>6515.52</v>
      </c>
      <c r="J2827">
        <v>3.65</v>
      </c>
      <c r="K2827">
        <v>68</v>
      </c>
      <c r="L2827" s="2">
        <v>45617</v>
      </c>
      <c r="O2827" t="str">
        <f>IF(ecommerce_10000[[#This Row],[Platform]]="Souq","sq",ecommerce_10000[[#This Row],[Platform]])</f>
        <v>sq</v>
      </c>
      <c r="P2827" t="str">
        <f>IF(E2827="Souq","sq",IF(E2827="Jumia","Jum",E2827))</f>
        <v>sq</v>
      </c>
      <c r="Q2827">
        <f>VLOOKUP(ecommerce_10000[[#This Row],[City]],F:I,4,FALSE)</f>
        <v>27872.98</v>
      </c>
      <c r="R2827" s="1">
        <f>SUMIF(C:C,ecommerce_10000[[#This Row],[Category]],I:I)</f>
        <v>31420413.200000018</v>
      </c>
      <c r="S2827" s="1">
        <f>SUMIFS(I:I,C:C,C2827)</f>
        <v>31420413.200000018</v>
      </c>
      <c r="T2827" s="1" t="str">
        <f>INDEX(F:F,MATCH(ecommerce_10000[[#This Row],[TotalAmount]],I:I,0))</f>
        <v>Giza</v>
      </c>
    </row>
    <row r="2828" spans="1:20" x14ac:dyDescent="0.3">
      <c r="A2828" s="1" t="s">
        <v>2872</v>
      </c>
      <c r="B2828" s="1" t="s">
        <v>38</v>
      </c>
      <c r="C2828" s="1" t="s">
        <v>20</v>
      </c>
      <c r="D2828" s="1" t="s">
        <v>39</v>
      </c>
      <c r="E2828" s="1" t="s">
        <v>22</v>
      </c>
      <c r="F2828" s="1" t="s">
        <v>17</v>
      </c>
      <c r="G2828">
        <v>15708.21</v>
      </c>
      <c r="H2828">
        <v>1</v>
      </c>
      <c r="I2828">
        <v>15708.21</v>
      </c>
      <c r="J2828">
        <v>1.82</v>
      </c>
      <c r="K2828">
        <v>4580</v>
      </c>
      <c r="L2828" s="2">
        <v>45504</v>
      </c>
      <c r="O2828" t="str">
        <f>IF(ecommerce_10000[[#This Row],[Platform]]="Souq","sq",ecommerce_10000[[#This Row],[Platform]])</f>
        <v>Jumia</v>
      </c>
      <c r="P2828" t="str">
        <f>IF(E2828="Souq","sq",IF(E2828="Jumia","Jum",E2828))</f>
        <v>Jum</v>
      </c>
      <c r="Q2828">
        <f>VLOOKUP(ecommerce_10000[[#This Row],[City]],F:I,4,FALSE)</f>
        <v>16284.02</v>
      </c>
      <c r="R2828" s="1">
        <f>SUMIF(C:C,ecommerce_10000[[#This Row],[Category]],I:I)</f>
        <v>91504159.730000004</v>
      </c>
      <c r="S2828" s="1">
        <f>SUMIFS(I:I,C:C,C2828)</f>
        <v>91504159.730000004</v>
      </c>
      <c r="T2828" s="1" t="str">
        <f>INDEX(F:F,MATCH(ecommerce_10000[[#This Row],[TotalAmount]],I:I,0))</f>
        <v>Cairo</v>
      </c>
    </row>
    <row r="2829" spans="1:20" x14ac:dyDescent="0.3">
      <c r="A2829" s="1" t="s">
        <v>2873</v>
      </c>
      <c r="B2829" s="1" t="s">
        <v>49</v>
      </c>
      <c r="C2829" s="1" t="s">
        <v>14</v>
      </c>
      <c r="D2829" s="1" t="s">
        <v>50</v>
      </c>
      <c r="E2829" s="1" t="s">
        <v>47</v>
      </c>
      <c r="F2829" s="1" t="s">
        <v>33</v>
      </c>
      <c r="G2829">
        <v>3076.22</v>
      </c>
      <c r="H2829">
        <v>5</v>
      </c>
      <c r="I2829">
        <v>15381.1</v>
      </c>
      <c r="J2829">
        <v>1.43</v>
      </c>
      <c r="K2829">
        <v>1093</v>
      </c>
      <c r="L2829" s="2">
        <v>45459</v>
      </c>
      <c r="O2829" t="str">
        <f>IF(ecommerce_10000[[#This Row],[Platform]]="Souq","sq",ecommerce_10000[[#This Row],[Platform]])</f>
        <v>Amazon</v>
      </c>
      <c r="P2829" t="str">
        <f>IF(E2829="Souq","sq",IF(E2829="Jumia","Jum",E2829))</f>
        <v>Amazon</v>
      </c>
      <c r="Q2829">
        <f>VLOOKUP(ecommerce_10000[[#This Row],[City]],F:I,4,FALSE)</f>
        <v>3665.44</v>
      </c>
      <c r="R2829" s="1">
        <f>SUMIF(C:C,ecommerce_10000[[#This Row],[Category]],I:I)</f>
        <v>92327183.770000085</v>
      </c>
      <c r="S2829" s="1">
        <f>SUMIFS(I:I,C:C,C2829)</f>
        <v>92327183.770000085</v>
      </c>
      <c r="T2829" s="1" t="str">
        <f>INDEX(F:F,MATCH(ecommerce_10000[[#This Row],[TotalAmount]],I:I,0))</f>
        <v>Dubai</v>
      </c>
    </row>
    <row r="2830" spans="1:20" x14ac:dyDescent="0.3">
      <c r="A2830" s="1" t="s">
        <v>2874</v>
      </c>
      <c r="B2830" s="1" t="s">
        <v>30</v>
      </c>
      <c r="C2830" s="1" t="s">
        <v>31</v>
      </c>
      <c r="D2830" s="1" t="s">
        <v>32</v>
      </c>
      <c r="E2830" s="1" t="s">
        <v>22</v>
      </c>
      <c r="F2830" s="1" t="s">
        <v>23</v>
      </c>
      <c r="G2830">
        <v>17657.98</v>
      </c>
      <c r="H2830">
        <v>1</v>
      </c>
      <c r="I2830">
        <v>17657.98</v>
      </c>
      <c r="J2830">
        <v>4.2300000000000004</v>
      </c>
      <c r="K2830">
        <v>2328</v>
      </c>
      <c r="L2830" s="2">
        <v>45528</v>
      </c>
      <c r="O2830" t="str">
        <f>IF(ecommerce_10000[[#This Row],[Platform]]="Souq","sq",ecommerce_10000[[#This Row],[Platform]])</f>
        <v>Jumia</v>
      </c>
      <c r="P2830" t="str">
        <f>IF(E2830="Souq","sq",IF(E2830="Jumia","Jum",E2830))</f>
        <v>Jum</v>
      </c>
      <c r="Q2830">
        <f>VLOOKUP(ecommerce_10000[[#This Row],[City]],F:I,4,FALSE)</f>
        <v>13290.4</v>
      </c>
      <c r="R2830" s="1">
        <f>SUMIF(C:C,ecommerce_10000[[#This Row],[Category]],I:I)</f>
        <v>57542997.559999913</v>
      </c>
      <c r="S2830" s="1">
        <f>SUMIFS(I:I,C:C,C2830)</f>
        <v>57542997.559999913</v>
      </c>
      <c r="T2830" s="1" t="str">
        <f>INDEX(F:F,MATCH(ecommerce_10000[[#This Row],[TotalAmount]],I:I,0))</f>
        <v>Alexandria</v>
      </c>
    </row>
    <row r="2831" spans="1:20" x14ac:dyDescent="0.3">
      <c r="A2831" s="1" t="s">
        <v>2875</v>
      </c>
      <c r="B2831" s="1" t="s">
        <v>53</v>
      </c>
      <c r="C2831" s="1" t="s">
        <v>31</v>
      </c>
      <c r="D2831" s="1" t="s">
        <v>54</v>
      </c>
      <c r="E2831" s="1" t="s">
        <v>16</v>
      </c>
      <c r="F2831" s="1" t="s">
        <v>23</v>
      </c>
      <c r="G2831">
        <v>6607.77</v>
      </c>
      <c r="H2831">
        <v>2</v>
      </c>
      <c r="I2831">
        <v>13215.54</v>
      </c>
      <c r="J2831">
        <v>4.17</v>
      </c>
      <c r="K2831">
        <v>2631</v>
      </c>
      <c r="L2831" s="2">
        <v>45444</v>
      </c>
      <c r="O2831" t="str">
        <f>IF(ecommerce_10000[[#This Row],[Platform]]="Souq","sq",ecommerce_10000[[#This Row],[Platform]])</f>
        <v>sq</v>
      </c>
      <c r="P2831" t="str">
        <f>IF(E2831="Souq","sq",IF(E2831="Jumia","Jum",E2831))</f>
        <v>sq</v>
      </c>
      <c r="Q2831">
        <f>VLOOKUP(ecommerce_10000[[#This Row],[City]],F:I,4,FALSE)</f>
        <v>13290.4</v>
      </c>
      <c r="R2831" s="1">
        <f>SUMIF(C:C,ecommerce_10000[[#This Row],[Category]],I:I)</f>
        <v>57542997.559999913</v>
      </c>
      <c r="S2831" s="1">
        <f>SUMIFS(I:I,C:C,C2831)</f>
        <v>57542997.559999913</v>
      </c>
      <c r="T2831" s="1" t="str">
        <f>INDEX(F:F,MATCH(ecommerce_10000[[#This Row],[TotalAmount]],I:I,0))</f>
        <v>Alexandria</v>
      </c>
    </row>
    <row r="2832" spans="1:20" x14ac:dyDescent="0.3">
      <c r="A2832" s="1" t="s">
        <v>2876</v>
      </c>
      <c r="B2832" s="1" t="s">
        <v>53</v>
      </c>
      <c r="C2832" s="1" t="s">
        <v>31</v>
      </c>
      <c r="D2832" s="1" t="s">
        <v>54</v>
      </c>
      <c r="E2832" s="1" t="s">
        <v>47</v>
      </c>
      <c r="F2832" s="1" t="s">
        <v>33</v>
      </c>
      <c r="G2832">
        <v>13891.23</v>
      </c>
      <c r="H2832">
        <v>3</v>
      </c>
      <c r="I2832">
        <v>41673.69</v>
      </c>
      <c r="J2832">
        <v>2.52</v>
      </c>
      <c r="K2832">
        <v>2030</v>
      </c>
      <c r="L2832" s="2">
        <v>45592</v>
      </c>
      <c r="O2832" t="str">
        <f>IF(ecommerce_10000[[#This Row],[Platform]]="Souq","sq",ecommerce_10000[[#This Row],[Platform]])</f>
        <v>Amazon</v>
      </c>
      <c r="P2832" t="str">
        <f>IF(E2832="Souq","sq",IF(E2832="Jumia","Jum",E2832))</f>
        <v>Amazon</v>
      </c>
      <c r="Q2832">
        <f>VLOOKUP(ecommerce_10000[[#This Row],[City]],F:I,4,FALSE)</f>
        <v>3665.44</v>
      </c>
      <c r="R2832" s="1">
        <f>SUMIF(C:C,ecommerce_10000[[#This Row],[Category]],I:I)</f>
        <v>57542997.559999913</v>
      </c>
      <c r="S2832" s="1">
        <f>SUMIFS(I:I,C:C,C2832)</f>
        <v>57542997.559999913</v>
      </c>
      <c r="T2832" s="1" t="str">
        <f>INDEX(F:F,MATCH(ecommerce_10000[[#This Row],[TotalAmount]],I:I,0))</f>
        <v>Dubai</v>
      </c>
    </row>
    <row r="2833" spans="1:20" x14ac:dyDescent="0.3">
      <c r="A2833" s="1" t="s">
        <v>2877</v>
      </c>
      <c r="B2833" s="1" t="s">
        <v>43</v>
      </c>
      <c r="C2833" s="1" t="s">
        <v>44</v>
      </c>
      <c r="D2833" s="1" t="s">
        <v>45</v>
      </c>
      <c r="E2833" s="1" t="s">
        <v>22</v>
      </c>
      <c r="F2833" s="1" t="s">
        <v>28</v>
      </c>
      <c r="G2833">
        <v>9956.8700000000008</v>
      </c>
      <c r="H2833">
        <v>3</v>
      </c>
      <c r="I2833">
        <v>29870.61</v>
      </c>
      <c r="J2833">
        <v>1.48</v>
      </c>
      <c r="K2833">
        <v>4320</v>
      </c>
      <c r="L2833" s="2">
        <v>45549</v>
      </c>
      <c r="O2833" t="str">
        <f>IF(ecommerce_10000[[#This Row],[Platform]]="Souq","sq",ecommerce_10000[[#This Row],[Platform]])</f>
        <v>Jumia</v>
      </c>
      <c r="P2833" t="str">
        <f>IF(E2833="Souq","sq",IF(E2833="Jumia","Jum",E2833))</f>
        <v>Jum</v>
      </c>
      <c r="Q2833">
        <f>VLOOKUP(ecommerce_10000[[#This Row],[City]],F:I,4,FALSE)</f>
        <v>26648.76</v>
      </c>
      <c r="R2833" s="1">
        <f>SUMIF(C:C,ecommerce_10000[[#This Row],[Category]],I:I)</f>
        <v>31420413.200000018</v>
      </c>
      <c r="S2833" s="1">
        <f>SUMIFS(I:I,C:C,C2833)</f>
        <v>31420413.200000018</v>
      </c>
      <c r="T2833" s="1" t="str">
        <f>INDEX(F:F,MATCH(ecommerce_10000[[#This Row],[TotalAmount]],I:I,0))</f>
        <v>Casablanca</v>
      </c>
    </row>
    <row r="2834" spans="1:20" x14ac:dyDescent="0.3">
      <c r="A2834" s="1" t="s">
        <v>2878</v>
      </c>
      <c r="B2834" s="1" t="s">
        <v>38</v>
      </c>
      <c r="C2834" s="1" t="s">
        <v>20</v>
      </c>
      <c r="D2834" s="1" t="s">
        <v>39</v>
      </c>
      <c r="E2834" s="1" t="s">
        <v>22</v>
      </c>
      <c r="F2834" s="1" t="s">
        <v>62</v>
      </c>
      <c r="G2834">
        <v>521.13</v>
      </c>
      <c r="H2834">
        <v>3</v>
      </c>
      <c r="I2834">
        <v>1563.39</v>
      </c>
      <c r="J2834">
        <v>1.53</v>
      </c>
      <c r="K2834">
        <v>193</v>
      </c>
      <c r="L2834" s="2">
        <v>45630</v>
      </c>
      <c r="O2834" t="str">
        <f>IF(ecommerce_10000[[#This Row],[Platform]]="Souq","sq",ecommerce_10000[[#This Row],[Platform]])</f>
        <v>Jumia</v>
      </c>
      <c r="P2834" t="str">
        <f>IF(E2834="Souq","sq",IF(E2834="Jumia","Jum",E2834))</f>
        <v>Jum</v>
      </c>
      <c r="Q2834">
        <f>VLOOKUP(ecommerce_10000[[#This Row],[City]],F:I,4,FALSE)</f>
        <v>27872.98</v>
      </c>
      <c r="R2834" s="1">
        <f>SUMIF(C:C,ecommerce_10000[[#This Row],[Category]],I:I)</f>
        <v>91504159.730000004</v>
      </c>
      <c r="S2834" s="1">
        <f>SUMIFS(I:I,C:C,C2834)</f>
        <v>91504159.730000004</v>
      </c>
      <c r="T2834" s="1" t="str">
        <f>INDEX(F:F,MATCH(ecommerce_10000[[#This Row],[TotalAmount]],I:I,0))</f>
        <v>Giza</v>
      </c>
    </row>
    <row r="2835" spans="1:20" x14ac:dyDescent="0.3">
      <c r="A2835" s="1" t="s">
        <v>2879</v>
      </c>
      <c r="B2835" s="1" t="s">
        <v>30</v>
      </c>
      <c r="C2835" s="1" t="s">
        <v>31</v>
      </c>
      <c r="D2835" s="1" t="s">
        <v>32</v>
      </c>
      <c r="E2835" s="1" t="s">
        <v>16</v>
      </c>
      <c r="F2835" s="1" t="s">
        <v>28</v>
      </c>
      <c r="G2835">
        <v>11419.51</v>
      </c>
      <c r="H2835">
        <v>4</v>
      </c>
      <c r="I2835">
        <v>45678.04</v>
      </c>
      <c r="J2835">
        <v>3.99</v>
      </c>
      <c r="K2835">
        <v>370</v>
      </c>
      <c r="L2835" s="2">
        <v>45627</v>
      </c>
      <c r="O2835" t="str">
        <f>IF(ecommerce_10000[[#This Row],[Platform]]="Souq","sq",ecommerce_10000[[#This Row],[Platform]])</f>
        <v>sq</v>
      </c>
      <c r="P2835" t="str">
        <f>IF(E2835="Souq","sq",IF(E2835="Jumia","Jum",E2835))</f>
        <v>sq</v>
      </c>
      <c r="Q2835">
        <f>VLOOKUP(ecommerce_10000[[#This Row],[City]],F:I,4,FALSE)</f>
        <v>26648.76</v>
      </c>
      <c r="R2835" s="1">
        <f>SUMIF(C:C,ecommerce_10000[[#This Row],[Category]],I:I)</f>
        <v>57542997.559999913</v>
      </c>
      <c r="S2835" s="1">
        <f>SUMIFS(I:I,C:C,C2835)</f>
        <v>57542997.559999913</v>
      </c>
      <c r="T2835" s="1" t="str">
        <f>INDEX(F:F,MATCH(ecommerce_10000[[#This Row],[TotalAmount]],I:I,0))</f>
        <v>Casablanca</v>
      </c>
    </row>
    <row r="2836" spans="1:20" x14ac:dyDescent="0.3">
      <c r="A2836" s="1" t="s">
        <v>2880</v>
      </c>
      <c r="B2836" s="1" t="s">
        <v>30</v>
      </c>
      <c r="C2836" s="1" t="s">
        <v>31</v>
      </c>
      <c r="D2836" s="1" t="s">
        <v>32</v>
      </c>
      <c r="E2836" s="1" t="s">
        <v>22</v>
      </c>
      <c r="F2836" s="1" t="s">
        <v>62</v>
      </c>
      <c r="G2836">
        <v>164.66</v>
      </c>
      <c r="H2836">
        <v>1</v>
      </c>
      <c r="I2836">
        <v>164.66</v>
      </c>
      <c r="J2836">
        <v>3.7</v>
      </c>
      <c r="K2836">
        <v>2767</v>
      </c>
      <c r="L2836" s="2">
        <v>45454</v>
      </c>
      <c r="O2836" t="str">
        <f>IF(ecommerce_10000[[#This Row],[Platform]]="Souq","sq",ecommerce_10000[[#This Row],[Platform]])</f>
        <v>Jumia</v>
      </c>
      <c r="P2836" t="str">
        <f>IF(E2836="Souq","sq",IF(E2836="Jumia","Jum",E2836))</f>
        <v>Jum</v>
      </c>
      <c r="Q2836">
        <f>VLOOKUP(ecommerce_10000[[#This Row],[City]],F:I,4,FALSE)</f>
        <v>27872.98</v>
      </c>
      <c r="R2836" s="1">
        <f>SUMIF(C:C,ecommerce_10000[[#This Row],[Category]],I:I)</f>
        <v>57542997.559999913</v>
      </c>
      <c r="S2836" s="1">
        <f>SUMIFS(I:I,C:C,C2836)</f>
        <v>57542997.559999913</v>
      </c>
      <c r="T2836" s="1" t="str">
        <f>INDEX(F:F,MATCH(ecommerce_10000[[#This Row],[TotalAmount]],I:I,0))</f>
        <v>Giza</v>
      </c>
    </row>
    <row r="2837" spans="1:20" x14ac:dyDescent="0.3">
      <c r="A2837" s="1" t="s">
        <v>2881</v>
      </c>
      <c r="B2837" s="1" t="s">
        <v>13</v>
      </c>
      <c r="C2837" s="1" t="s">
        <v>14</v>
      </c>
      <c r="D2837" s="1" t="s">
        <v>15</v>
      </c>
      <c r="E2837" s="1" t="s">
        <v>47</v>
      </c>
      <c r="F2837" s="1" t="s">
        <v>62</v>
      </c>
      <c r="G2837">
        <v>1139.55</v>
      </c>
      <c r="H2837">
        <v>5</v>
      </c>
      <c r="I2837">
        <v>5697.75</v>
      </c>
      <c r="J2837">
        <v>2.04</v>
      </c>
      <c r="K2837">
        <v>3358</v>
      </c>
      <c r="L2837" s="2">
        <v>45537</v>
      </c>
      <c r="O2837" t="str">
        <f>IF(ecommerce_10000[[#This Row],[Platform]]="Souq","sq",ecommerce_10000[[#This Row],[Platform]])</f>
        <v>Amazon</v>
      </c>
      <c r="P2837" t="str">
        <f>IF(E2837="Souq","sq",IF(E2837="Jumia","Jum",E2837))</f>
        <v>Amazon</v>
      </c>
      <c r="Q2837">
        <f>VLOOKUP(ecommerce_10000[[#This Row],[City]],F:I,4,FALSE)</f>
        <v>27872.98</v>
      </c>
      <c r="R2837" s="1">
        <f>SUMIF(C:C,ecommerce_10000[[#This Row],[Category]],I:I)</f>
        <v>92327183.770000085</v>
      </c>
      <c r="S2837" s="1">
        <f>SUMIFS(I:I,C:C,C2837)</f>
        <v>92327183.770000085</v>
      </c>
      <c r="T2837" s="1" t="str">
        <f>INDEX(F:F,MATCH(ecommerce_10000[[#This Row],[TotalAmount]],I:I,0))</f>
        <v>Giza</v>
      </c>
    </row>
    <row r="2838" spans="1:20" x14ac:dyDescent="0.3">
      <c r="A2838" s="1" t="s">
        <v>2882</v>
      </c>
      <c r="B2838" s="1" t="s">
        <v>65</v>
      </c>
      <c r="C2838" s="1" t="s">
        <v>20</v>
      </c>
      <c r="D2838" s="1" t="s">
        <v>66</v>
      </c>
      <c r="E2838" s="1" t="s">
        <v>22</v>
      </c>
      <c r="F2838" s="1" t="s">
        <v>40</v>
      </c>
      <c r="G2838">
        <v>5041.17</v>
      </c>
      <c r="H2838">
        <v>1</v>
      </c>
      <c r="I2838">
        <v>5041.17</v>
      </c>
      <c r="J2838">
        <v>1.57</v>
      </c>
      <c r="K2838">
        <v>2495</v>
      </c>
      <c r="L2838" s="2">
        <v>45407</v>
      </c>
      <c r="O2838" t="str">
        <f>IF(ecommerce_10000[[#This Row],[Platform]]="Souq","sq",ecommerce_10000[[#This Row],[Platform]])</f>
        <v>Jumia</v>
      </c>
      <c r="P2838" t="str">
        <f>IF(E2838="Souq","sq",IF(E2838="Jumia","Jum",E2838))</f>
        <v>Jum</v>
      </c>
      <c r="Q2838">
        <f>VLOOKUP(ecommerce_10000[[#This Row],[City]],F:I,4,FALSE)</f>
        <v>99349.3</v>
      </c>
      <c r="R2838" s="1">
        <f>SUMIF(C:C,ecommerce_10000[[#This Row],[Category]],I:I)</f>
        <v>91504159.730000004</v>
      </c>
      <c r="S2838" s="1">
        <f>SUMIFS(I:I,C:C,C2838)</f>
        <v>91504159.730000004</v>
      </c>
      <c r="T2838" s="1" t="str">
        <f>INDEX(F:F,MATCH(ecommerce_10000[[#This Row],[TotalAmount]],I:I,0))</f>
        <v>Riyadh</v>
      </c>
    </row>
    <row r="2839" spans="1:20" x14ac:dyDescent="0.3">
      <c r="A2839" s="1" t="s">
        <v>2883</v>
      </c>
      <c r="B2839" s="1" t="s">
        <v>49</v>
      </c>
      <c r="C2839" s="1" t="s">
        <v>14</v>
      </c>
      <c r="D2839" s="1" t="s">
        <v>50</v>
      </c>
      <c r="E2839" s="1" t="s">
        <v>22</v>
      </c>
      <c r="F2839" s="1" t="s">
        <v>40</v>
      </c>
      <c r="G2839">
        <v>15185.68</v>
      </c>
      <c r="H2839">
        <v>5</v>
      </c>
      <c r="I2839">
        <v>75928.399999999994</v>
      </c>
      <c r="J2839">
        <v>2.21</v>
      </c>
      <c r="K2839">
        <v>4005</v>
      </c>
      <c r="L2839" s="2">
        <v>45419</v>
      </c>
      <c r="O2839" t="str">
        <f>IF(ecommerce_10000[[#This Row],[Platform]]="Souq","sq",ecommerce_10000[[#This Row],[Platform]])</f>
        <v>Jumia</v>
      </c>
      <c r="P2839" t="str">
        <f>IF(E2839="Souq","sq",IF(E2839="Jumia","Jum",E2839))</f>
        <v>Jum</v>
      </c>
      <c r="Q2839">
        <f>VLOOKUP(ecommerce_10000[[#This Row],[City]],F:I,4,FALSE)</f>
        <v>99349.3</v>
      </c>
      <c r="R2839" s="1">
        <f>SUMIF(C:C,ecommerce_10000[[#This Row],[Category]],I:I)</f>
        <v>92327183.770000085</v>
      </c>
      <c r="S2839" s="1">
        <f>SUMIFS(I:I,C:C,C2839)</f>
        <v>92327183.770000085</v>
      </c>
      <c r="T2839" s="1" t="str">
        <f>INDEX(F:F,MATCH(ecommerce_10000[[#This Row],[TotalAmount]],I:I,0))</f>
        <v>Riyadh</v>
      </c>
    </row>
    <row r="2840" spans="1:20" x14ac:dyDescent="0.3">
      <c r="A2840" s="1" t="s">
        <v>2884</v>
      </c>
      <c r="B2840" s="1" t="s">
        <v>65</v>
      </c>
      <c r="C2840" s="1" t="s">
        <v>20</v>
      </c>
      <c r="D2840" s="1" t="s">
        <v>66</v>
      </c>
      <c r="E2840" s="1" t="s">
        <v>47</v>
      </c>
      <c r="F2840" s="1" t="s">
        <v>17</v>
      </c>
      <c r="G2840">
        <v>17712.439999999999</v>
      </c>
      <c r="H2840">
        <v>5</v>
      </c>
      <c r="I2840">
        <v>88562.2</v>
      </c>
      <c r="J2840">
        <v>3.86</v>
      </c>
      <c r="K2840">
        <v>432</v>
      </c>
      <c r="L2840" s="2">
        <v>45295</v>
      </c>
      <c r="O2840" t="str">
        <f>IF(ecommerce_10000[[#This Row],[Platform]]="Souq","sq",ecommerce_10000[[#This Row],[Platform]])</f>
        <v>Amazon</v>
      </c>
      <c r="P2840" t="str">
        <f>IF(E2840="Souq","sq",IF(E2840="Jumia","Jum",E2840))</f>
        <v>Amazon</v>
      </c>
      <c r="Q2840">
        <f>VLOOKUP(ecommerce_10000[[#This Row],[City]],F:I,4,FALSE)</f>
        <v>16284.02</v>
      </c>
      <c r="R2840" s="1">
        <f>SUMIF(C:C,ecommerce_10000[[#This Row],[Category]],I:I)</f>
        <v>91504159.730000004</v>
      </c>
      <c r="S2840" s="1">
        <f>SUMIFS(I:I,C:C,C2840)</f>
        <v>91504159.730000004</v>
      </c>
      <c r="T2840" s="1" t="str">
        <f>INDEX(F:F,MATCH(ecommerce_10000[[#This Row],[TotalAmount]],I:I,0))</f>
        <v>Cairo</v>
      </c>
    </row>
    <row r="2841" spans="1:20" x14ac:dyDescent="0.3">
      <c r="A2841" s="1" t="s">
        <v>2885</v>
      </c>
      <c r="B2841" s="1" t="s">
        <v>65</v>
      </c>
      <c r="C2841" s="1" t="s">
        <v>20</v>
      </c>
      <c r="D2841" s="1" t="s">
        <v>66</v>
      </c>
      <c r="E2841" s="1" t="s">
        <v>16</v>
      </c>
      <c r="F2841" s="1" t="s">
        <v>40</v>
      </c>
      <c r="G2841">
        <v>12823.61</v>
      </c>
      <c r="H2841">
        <v>3</v>
      </c>
      <c r="I2841">
        <v>38470.83</v>
      </c>
      <c r="J2841">
        <v>4.16</v>
      </c>
      <c r="K2841">
        <v>861</v>
      </c>
      <c r="L2841" s="2">
        <v>45357</v>
      </c>
      <c r="O2841" t="str">
        <f>IF(ecommerce_10000[[#This Row],[Platform]]="Souq","sq",ecommerce_10000[[#This Row],[Platform]])</f>
        <v>sq</v>
      </c>
      <c r="P2841" t="str">
        <f>IF(E2841="Souq","sq",IF(E2841="Jumia","Jum",E2841))</f>
        <v>sq</v>
      </c>
      <c r="Q2841">
        <f>VLOOKUP(ecommerce_10000[[#This Row],[City]],F:I,4,FALSE)</f>
        <v>99349.3</v>
      </c>
      <c r="R2841" s="1">
        <f>SUMIF(C:C,ecommerce_10000[[#This Row],[Category]],I:I)</f>
        <v>91504159.730000004</v>
      </c>
      <c r="S2841" s="1">
        <f>SUMIFS(I:I,C:C,C2841)</f>
        <v>91504159.730000004</v>
      </c>
      <c r="T2841" s="1" t="str">
        <f>INDEX(F:F,MATCH(ecommerce_10000[[#This Row],[TotalAmount]],I:I,0))</f>
        <v>Riyadh</v>
      </c>
    </row>
    <row r="2842" spans="1:20" x14ac:dyDescent="0.3">
      <c r="A2842" s="1" t="s">
        <v>2886</v>
      </c>
      <c r="B2842" s="1" t="s">
        <v>43</v>
      </c>
      <c r="C2842" s="1" t="s">
        <v>44</v>
      </c>
      <c r="D2842" s="1" t="s">
        <v>45</v>
      </c>
      <c r="E2842" s="1" t="s">
        <v>22</v>
      </c>
      <c r="F2842" s="1" t="s">
        <v>23</v>
      </c>
      <c r="G2842">
        <v>4581.41</v>
      </c>
      <c r="H2842">
        <v>4</v>
      </c>
      <c r="I2842">
        <v>18325.64</v>
      </c>
      <c r="J2842">
        <v>3.88</v>
      </c>
      <c r="K2842">
        <v>1848</v>
      </c>
      <c r="L2842" s="2">
        <v>45362</v>
      </c>
      <c r="O2842" t="str">
        <f>IF(ecommerce_10000[[#This Row],[Platform]]="Souq","sq",ecommerce_10000[[#This Row],[Platform]])</f>
        <v>Jumia</v>
      </c>
      <c r="P2842" t="str">
        <f>IF(E2842="Souq","sq",IF(E2842="Jumia","Jum",E2842))</f>
        <v>Jum</v>
      </c>
      <c r="Q2842">
        <f>VLOOKUP(ecommerce_10000[[#This Row],[City]],F:I,4,FALSE)</f>
        <v>13290.4</v>
      </c>
      <c r="R2842" s="1">
        <f>SUMIF(C:C,ecommerce_10000[[#This Row],[Category]],I:I)</f>
        <v>31420413.200000018</v>
      </c>
      <c r="S2842" s="1">
        <f>SUMIFS(I:I,C:C,C2842)</f>
        <v>31420413.200000018</v>
      </c>
      <c r="T2842" s="1" t="str">
        <f>INDEX(F:F,MATCH(ecommerce_10000[[#This Row],[TotalAmount]],I:I,0))</f>
        <v>Alexandria</v>
      </c>
    </row>
    <row r="2843" spans="1:20" x14ac:dyDescent="0.3">
      <c r="A2843" s="1" t="s">
        <v>2887</v>
      </c>
      <c r="B2843" s="1" t="s">
        <v>49</v>
      </c>
      <c r="C2843" s="1" t="s">
        <v>14</v>
      </c>
      <c r="D2843" s="1" t="s">
        <v>50</v>
      </c>
      <c r="E2843" s="1" t="s">
        <v>47</v>
      </c>
      <c r="F2843" s="1" t="s">
        <v>62</v>
      </c>
      <c r="G2843">
        <v>8723.0300000000007</v>
      </c>
      <c r="H2843">
        <v>2</v>
      </c>
      <c r="I2843">
        <v>17446.060000000001</v>
      </c>
      <c r="J2843">
        <v>3.5</v>
      </c>
      <c r="K2843">
        <v>4147</v>
      </c>
      <c r="L2843" s="2">
        <v>45426</v>
      </c>
      <c r="O2843" t="str">
        <f>IF(ecommerce_10000[[#This Row],[Platform]]="Souq","sq",ecommerce_10000[[#This Row],[Platform]])</f>
        <v>Amazon</v>
      </c>
      <c r="P2843" t="str">
        <f>IF(E2843="Souq","sq",IF(E2843="Jumia","Jum",E2843))</f>
        <v>Amazon</v>
      </c>
      <c r="Q2843">
        <f>VLOOKUP(ecommerce_10000[[#This Row],[City]],F:I,4,FALSE)</f>
        <v>27872.98</v>
      </c>
      <c r="R2843" s="1">
        <f>SUMIF(C:C,ecommerce_10000[[#This Row],[Category]],I:I)</f>
        <v>92327183.770000085</v>
      </c>
      <c r="S2843" s="1">
        <f>SUMIFS(I:I,C:C,C2843)</f>
        <v>92327183.770000085</v>
      </c>
      <c r="T2843" s="1" t="str">
        <f>INDEX(F:F,MATCH(ecommerce_10000[[#This Row],[TotalAmount]],I:I,0))</f>
        <v>Giza</v>
      </c>
    </row>
    <row r="2844" spans="1:20" x14ac:dyDescent="0.3">
      <c r="A2844" s="1" t="s">
        <v>2888</v>
      </c>
      <c r="B2844" s="1" t="s">
        <v>53</v>
      </c>
      <c r="C2844" s="1" t="s">
        <v>31</v>
      </c>
      <c r="D2844" s="1" t="s">
        <v>54</v>
      </c>
      <c r="E2844" s="1" t="s">
        <v>16</v>
      </c>
      <c r="F2844" s="1" t="s">
        <v>17</v>
      </c>
      <c r="G2844">
        <v>18401.62</v>
      </c>
      <c r="H2844">
        <v>4</v>
      </c>
      <c r="I2844">
        <v>73606.48</v>
      </c>
      <c r="J2844">
        <v>3.8</v>
      </c>
      <c r="K2844">
        <v>4241</v>
      </c>
      <c r="L2844" s="2">
        <v>45585</v>
      </c>
      <c r="O2844" t="str">
        <f>IF(ecommerce_10000[[#This Row],[Platform]]="Souq","sq",ecommerce_10000[[#This Row],[Platform]])</f>
        <v>sq</v>
      </c>
      <c r="P2844" t="str">
        <f>IF(E2844="Souq","sq",IF(E2844="Jumia","Jum",E2844))</f>
        <v>sq</v>
      </c>
      <c r="Q2844">
        <f>VLOOKUP(ecommerce_10000[[#This Row],[City]],F:I,4,FALSE)</f>
        <v>16284.02</v>
      </c>
      <c r="R2844" s="1">
        <f>SUMIF(C:C,ecommerce_10000[[#This Row],[Category]],I:I)</f>
        <v>57542997.559999913</v>
      </c>
      <c r="S2844" s="1">
        <f>SUMIFS(I:I,C:C,C2844)</f>
        <v>57542997.559999913</v>
      </c>
      <c r="T2844" s="1" t="str">
        <f>INDEX(F:F,MATCH(ecommerce_10000[[#This Row],[TotalAmount]],I:I,0))</f>
        <v>Cairo</v>
      </c>
    </row>
    <row r="2845" spans="1:20" x14ac:dyDescent="0.3">
      <c r="A2845" s="1" t="s">
        <v>2889</v>
      </c>
      <c r="B2845" s="1" t="s">
        <v>65</v>
      </c>
      <c r="C2845" s="1" t="s">
        <v>20</v>
      </c>
      <c r="D2845" s="1" t="s">
        <v>66</v>
      </c>
      <c r="E2845" s="1" t="s">
        <v>16</v>
      </c>
      <c r="F2845" s="1" t="s">
        <v>23</v>
      </c>
      <c r="G2845">
        <v>12258.7</v>
      </c>
      <c r="H2845">
        <v>2</v>
      </c>
      <c r="I2845">
        <v>24517.4</v>
      </c>
      <c r="J2845">
        <v>3.98</v>
      </c>
      <c r="K2845">
        <v>3945</v>
      </c>
      <c r="L2845" s="2">
        <v>45588</v>
      </c>
      <c r="O2845" t="str">
        <f>IF(ecommerce_10000[[#This Row],[Platform]]="Souq","sq",ecommerce_10000[[#This Row],[Platform]])</f>
        <v>sq</v>
      </c>
      <c r="P2845" t="str">
        <f>IF(E2845="Souq","sq",IF(E2845="Jumia","Jum",E2845))</f>
        <v>sq</v>
      </c>
      <c r="Q2845">
        <f>VLOOKUP(ecommerce_10000[[#This Row],[City]],F:I,4,FALSE)</f>
        <v>13290.4</v>
      </c>
      <c r="R2845" s="1">
        <f>SUMIF(C:C,ecommerce_10000[[#This Row],[Category]],I:I)</f>
        <v>91504159.730000004</v>
      </c>
      <c r="S2845" s="1">
        <f>SUMIFS(I:I,C:C,C2845)</f>
        <v>91504159.730000004</v>
      </c>
      <c r="T2845" s="1" t="str">
        <f>INDEX(F:F,MATCH(ecommerce_10000[[#This Row],[TotalAmount]],I:I,0))</f>
        <v>Alexandria</v>
      </c>
    </row>
    <row r="2846" spans="1:20" x14ac:dyDescent="0.3">
      <c r="A2846" s="1" t="s">
        <v>2890</v>
      </c>
      <c r="B2846" s="1" t="s">
        <v>43</v>
      </c>
      <c r="C2846" s="1" t="s">
        <v>44</v>
      </c>
      <c r="D2846" s="1" t="s">
        <v>45</v>
      </c>
      <c r="E2846" s="1" t="s">
        <v>47</v>
      </c>
      <c r="F2846" s="1" t="s">
        <v>62</v>
      </c>
      <c r="G2846">
        <v>19442.400000000001</v>
      </c>
      <c r="H2846">
        <v>1</v>
      </c>
      <c r="I2846">
        <v>19442.400000000001</v>
      </c>
      <c r="J2846">
        <v>4.75</v>
      </c>
      <c r="K2846">
        <v>463</v>
      </c>
      <c r="L2846" s="2">
        <v>45435</v>
      </c>
      <c r="O2846" t="str">
        <f>IF(ecommerce_10000[[#This Row],[Platform]]="Souq","sq",ecommerce_10000[[#This Row],[Platform]])</f>
        <v>Amazon</v>
      </c>
      <c r="P2846" t="str">
        <f>IF(E2846="Souq","sq",IF(E2846="Jumia","Jum",E2846))</f>
        <v>Amazon</v>
      </c>
      <c r="Q2846">
        <f>VLOOKUP(ecommerce_10000[[#This Row],[City]],F:I,4,FALSE)</f>
        <v>27872.98</v>
      </c>
      <c r="R2846" s="1">
        <f>SUMIF(C:C,ecommerce_10000[[#This Row],[Category]],I:I)</f>
        <v>31420413.200000018</v>
      </c>
      <c r="S2846" s="1">
        <f>SUMIFS(I:I,C:C,C2846)</f>
        <v>31420413.200000018</v>
      </c>
      <c r="T2846" s="1" t="str">
        <f>INDEX(F:F,MATCH(ecommerce_10000[[#This Row],[TotalAmount]],I:I,0))</f>
        <v>Giza</v>
      </c>
    </row>
    <row r="2847" spans="1:20" x14ac:dyDescent="0.3">
      <c r="A2847" s="1" t="s">
        <v>2891</v>
      </c>
      <c r="B2847" s="1" t="s">
        <v>65</v>
      </c>
      <c r="C2847" s="1" t="s">
        <v>20</v>
      </c>
      <c r="D2847" s="1" t="s">
        <v>66</v>
      </c>
      <c r="E2847" s="1" t="s">
        <v>47</v>
      </c>
      <c r="F2847" s="1" t="s">
        <v>17</v>
      </c>
      <c r="G2847">
        <v>5567.11</v>
      </c>
      <c r="H2847">
        <v>4</v>
      </c>
      <c r="I2847">
        <v>22268.44</v>
      </c>
      <c r="J2847">
        <v>1.27</v>
      </c>
      <c r="K2847">
        <v>3010</v>
      </c>
      <c r="L2847" s="2">
        <v>45504</v>
      </c>
      <c r="O2847" t="str">
        <f>IF(ecommerce_10000[[#This Row],[Platform]]="Souq","sq",ecommerce_10000[[#This Row],[Platform]])</f>
        <v>Amazon</v>
      </c>
      <c r="P2847" t="str">
        <f>IF(E2847="Souq","sq",IF(E2847="Jumia","Jum",E2847))</f>
        <v>Amazon</v>
      </c>
      <c r="Q2847">
        <f>VLOOKUP(ecommerce_10000[[#This Row],[City]],F:I,4,FALSE)</f>
        <v>16284.02</v>
      </c>
      <c r="R2847" s="1">
        <f>SUMIF(C:C,ecommerce_10000[[#This Row],[Category]],I:I)</f>
        <v>91504159.730000004</v>
      </c>
      <c r="S2847" s="1">
        <f>SUMIFS(I:I,C:C,C2847)</f>
        <v>91504159.730000004</v>
      </c>
      <c r="T2847" s="1" t="str">
        <f>INDEX(F:F,MATCH(ecommerce_10000[[#This Row],[TotalAmount]],I:I,0))</f>
        <v>Cairo</v>
      </c>
    </row>
    <row r="2848" spans="1:20" x14ac:dyDescent="0.3">
      <c r="A2848" s="1" t="s">
        <v>2892</v>
      </c>
      <c r="B2848" s="1" t="s">
        <v>53</v>
      </c>
      <c r="C2848" s="1" t="s">
        <v>31</v>
      </c>
      <c r="D2848" s="1" t="s">
        <v>54</v>
      </c>
      <c r="E2848" s="1" t="s">
        <v>22</v>
      </c>
      <c r="F2848" s="1" t="s">
        <v>62</v>
      </c>
      <c r="G2848">
        <v>2886.75</v>
      </c>
      <c r="H2848">
        <v>3</v>
      </c>
      <c r="I2848">
        <v>8660.25</v>
      </c>
      <c r="J2848">
        <v>4.87</v>
      </c>
      <c r="K2848">
        <v>46</v>
      </c>
      <c r="L2848" s="2">
        <v>45455</v>
      </c>
      <c r="O2848" t="str">
        <f>IF(ecommerce_10000[[#This Row],[Platform]]="Souq","sq",ecommerce_10000[[#This Row],[Platform]])</f>
        <v>Jumia</v>
      </c>
      <c r="P2848" t="str">
        <f>IF(E2848="Souq","sq",IF(E2848="Jumia","Jum",E2848))</f>
        <v>Jum</v>
      </c>
      <c r="Q2848">
        <f>VLOOKUP(ecommerce_10000[[#This Row],[City]],F:I,4,FALSE)</f>
        <v>27872.98</v>
      </c>
      <c r="R2848" s="1">
        <f>SUMIF(C:C,ecommerce_10000[[#This Row],[Category]],I:I)</f>
        <v>57542997.559999913</v>
      </c>
      <c r="S2848" s="1">
        <f>SUMIFS(I:I,C:C,C2848)</f>
        <v>57542997.559999913</v>
      </c>
      <c r="T2848" s="1" t="str">
        <f>INDEX(F:F,MATCH(ecommerce_10000[[#This Row],[TotalAmount]],I:I,0))</f>
        <v>Giza</v>
      </c>
    </row>
    <row r="2849" spans="1:20" x14ac:dyDescent="0.3">
      <c r="A2849" s="1" t="s">
        <v>2893</v>
      </c>
      <c r="B2849" s="1" t="s">
        <v>43</v>
      </c>
      <c r="C2849" s="1" t="s">
        <v>44</v>
      </c>
      <c r="D2849" s="1" t="s">
        <v>45</v>
      </c>
      <c r="E2849" s="1" t="s">
        <v>47</v>
      </c>
      <c r="F2849" s="1" t="s">
        <v>40</v>
      </c>
      <c r="G2849">
        <v>10608.71</v>
      </c>
      <c r="H2849">
        <v>2</v>
      </c>
      <c r="I2849">
        <v>21217.42</v>
      </c>
      <c r="J2849">
        <v>2.73</v>
      </c>
      <c r="K2849">
        <v>1291</v>
      </c>
      <c r="L2849" s="2">
        <v>45392</v>
      </c>
      <c r="O2849" t="str">
        <f>IF(ecommerce_10000[[#This Row],[Platform]]="Souq","sq",ecommerce_10000[[#This Row],[Platform]])</f>
        <v>Amazon</v>
      </c>
      <c r="P2849" t="str">
        <f>IF(E2849="Souq","sq",IF(E2849="Jumia","Jum",E2849))</f>
        <v>Amazon</v>
      </c>
      <c r="Q2849">
        <f>VLOOKUP(ecommerce_10000[[#This Row],[City]],F:I,4,FALSE)</f>
        <v>99349.3</v>
      </c>
      <c r="R2849" s="1">
        <f>SUMIF(C:C,ecommerce_10000[[#This Row],[Category]],I:I)</f>
        <v>31420413.200000018</v>
      </c>
      <c r="S2849" s="1">
        <f>SUMIFS(I:I,C:C,C2849)</f>
        <v>31420413.200000018</v>
      </c>
      <c r="T2849" s="1" t="str">
        <f>INDEX(F:F,MATCH(ecommerce_10000[[#This Row],[TotalAmount]],I:I,0))</f>
        <v>Riyadh</v>
      </c>
    </row>
    <row r="2850" spans="1:20" x14ac:dyDescent="0.3">
      <c r="A2850" s="1" t="s">
        <v>2894</v>
      </c>
      <c r="B2850" s="1" t="s">
        <v>43</v>
      </c>
      <c r="C2850" s="1" t="s">
        <v>44</v>
      </c>
      <c r="D2850" s="1" t="s">
        <v>45</v>
      </c>
      <c r="E2850" s="1" t="s">
        <v>47</v>
      </c>
      <c r="F2850" s="1" t="s">
        <v>17</v>
      </c>
      <c r="G2850">
        <v>9647.25</v>
      </c>
      <c r="H2850">
        <v>5</v>
      </c>
      <c r="I2850">
        <v>48236.25</v>
      </c>
      <c r="J2850">
        <v>3</v>
      </c>
      <c r="K2850">
        <v>998</v>
      </c>
      <c r="L2850" s="2">
        <v>45618</v>
      </c>
      <c r="O2850" t="str">
        <f>IF(ecommerce_10000[[#This Row],[Platform]]="Souq","sq",ecommerce_10000[[#This Row],[Platform]])</f>
        <v>Amazon</v>
      </c>
      <c r="P2850" t="str">
        <f>IF(E2850="Souq","sq",IF(E2850="Jumia","Jum",E2850))</f>
        <v>Amazon</v>
      </c>
      <c r="Q2850">
        <f>VLOOKUP(ecommerce_10000[[#This Row],[City]],F:I,4,FALSE)</f>
        <v>16284.02</v>
      </c>
      <c r="R2850" s="1">
        <f>SUMIF(C:C,ecommerce_10000[[#This Row],[Category]],I:I)</f>
        <v>31420413.200000018</v>
      </c>
      <c r="S2850" s="1">
        <f>SUMIFS(I:I,C:C,C2850)</f>
        <v>31420413.200000018</v>
      </c>
      <c r="T2850" s="1" t="str">
        <f>INDEX(F:F,MATCH(ecommerce_10000[[#This Row],[TotalAmount]],I:I,0))</f>
        <v>Cairo</v>
      </c>
    </row>
    <row r="2851" spans="1:20" x14ac:dyDescent="0.3">
      <c r="A2851" s="1" t="s">
        <v>2895</v>
      </c>
      <c r="B2851" s="1" t="s">
        <v>25</v>
      </c>
      <c r="C2851" s="1" t="s">
        <v>26</v>
      </c>
      <c r="D2851" s="1" t="s">
        <v>27</v>
      </c>
      <c r="E2851" s="1" t="s">
        <v>22</v>
      </c>
      <c r="F2851" s="1" t="s">
        <v>28</v>
      </c>
      <c r="G2851">
        <v>16812.53</v>
      </c>
      <c r="H2851">
        <v>4</v>
      </c>
      <c r="I2851">
        <v>67250.12</v>
      </c>
      <c r="J2851">
        <v>1.05</v>
      </c>
      <c r="K2851">
        <v>4547</v>
      </c>
      <c r="L2851" s="2">
        <v>45575</v>
      </c>
      <c r="O2851" t="str">
        <f>IF(ecommerce_10000[[#This Row],[Platform]]="Souq","sq",ecommerce_10000[[#This Row],[Platform]])</f>
        <v>Jumia</v>
      </c>
      <c r="P2851" t="str">
        <f>IF(E2851="Souq","sq",IF(E2851="Jumia","Jum",E2851))</f>
        <v>Jum</v>
      </c>
      <c r="Q2851">
        <f>VLOOKUP(ecommerce_10000[[#This Row],[City]],F:I,4,FALSE)</f>
        <v>26648.76</v>
      </c>
      <c r="R2851" s="1">
        <f>SUMIF(C:C,ecommerce_10000[[#This Row],[Category]],I:I)</f>
        <v>29200970.130000021</v>
      </c>
      <c r="S2851" s="1">
        <f>SUMIFS(I:I,C:C,C2851)</f>
        <v>29200970.130000021</v>
      </c>
      <c r="T2851" s="1" t="str">
        <f>INDEX(F:F,MATCH(ecommerce_10000[[#This Row],[TotalAmount]],I:I,0))</f>
        <v>Casablanca</v>
      </c>
    </row>
    <row r="2852" spans="1:20" x14ac:dyDescent="0.3">
      <c r="A2852" s="1" t="s">
        <v>2896</v>
      </c>
      <c r="B2852" s="1" t="s">
        <v>38</v>
      </c>
      <c r="C2852" s="1" t="s">
        <v>20</v>
      </c>
      <c r="D2852" s="1" t="s">
        <v>39</v>
      </c>
      <c r="E2852" s="1" t="s">
        <v>16</v>
      </c>
      <c r="F2852" s="1" t="s">
        <v>33</v>
      </c>
      <c r="G2852">
        <v>19759.3</v>
      </c>
      <c r="H2852">
        <v>3</v>
      </c>
      <c r="I2852">
        <v>59277.9</v>
      </c>
      <c r="J2852">
        <v>2.85</v>
      </c>
      <c r="K2852">
        <v>3946</v>
      </c>
      <c r="L2852" s="2">
        <v>45369</v>
      </c>
      <c r="O2852" t="str">
        <f>IF(ecommerce_10000[[#This Row],[Platform]]="Souq","sq",ecommerce_10000[[#This Row],[Platform]])</f>
        <v>sq</v>
      </c>
      <c r="P2852" t="str">
        <f>IF(E2852="Souq","sq",IF(E2852="Jumia","Jum",E2852))</f>
        <v>sq</v>
      </c>
      <c r="Q2852">
        <f>VLOOKUP(ecommerce_10000[[#This Row],[City]],F:I,4,FALSE)</f>
        <v>3665.44</v>
      </c>
      <c r="R2852" s="1">
        <f>SUMIF(C:C,ecommerce_10000[[#This Row],[Category]],I:I)</f>
        <v>91504159.730000004</v>
      </c>
      <c r="S2852" s="1">
        <f>SUMIFS(I:I,C:C,C2852)</f>
        <v>91504159.730000004</v>
      </c>
      <c r="T2852" s="1" t="str">
        <f>INDEX(F:F,MATCH(ecommerce_10000[[#This Row],[TotalAmount]],I:I,0))</f>
        <v>Dubai</v>
      </c>
    </row>
    <row r="2853" spans="1:20" x14ac:dyDescent="0.3">
      <c r="A2853" s="1" t="s">
        <v>2897</v>
      </c>
      <c r="B2853" s="1" t="s">
        <v>13</v>
      </c>
      <c r="C2853" s="1" t="s">
        <v>14</v>
      </c>
      <c r="D2853" s="1" t="s">
        <v>15</v>
      </c>
      <c r="E2853" s="1" t="s">
        <v>47</v>
      </c>
      <c r="F2853" s="1" t="s">
        <v>33</v>
      </c>
      <c r="G2853">
        <v>12904.74</v>
      </c>
      <c r="H2853">
        <v>4</v>
      </c>
      <c r="I2853">
        <v>51618.96</v>
      </c>
      <c r="J2853">
        <v>3.6</v>
      </c>
      <c r="K2853">
        <v>2428</v>
      </c>
      <c r="L2853" s="2">
        <v>45434</v>
      </c>
      <c r="O2853" t="str">
        <f>IF(ecommerce_10000[[#This Row],[Platform]]="Souq","sq",ecommerce_10000[[#This Row],[Platform]])</f>
        <v>Amazon</v>
      </c>
      <c r="P2853" t="str">
        <f>IF(E2853="Souq","sq",IF(E2853="Jumia","Jum",E2853))</f>
        <v>Amazon</v>
      </c>
      <c r="Q2853">
        <f>VLOOKUP(ecommerce_10000[[#This Row],[City]],F:I,4,FALSE)</f>
        <v>3665.44</v>
      </c>
      <c r="R2853" s="1">
        <f>SUMIF(C:C,ecommerce_10000[[#This Row],[Category]],I:I)</f>
        <v>92327183.770000085</v>
      </c>
      <c r="S2853" s="1">
        <f>SUMIFS(I:I,C:C,C2853)</f>
        <v>92327183.770000085</v>
      </c>
      <c r="T2853" s="1" t="str">
        <f>INDEX(F:F,MATCH(ecommerce_10000[[#This Row],[TotalAmount]],I:I,0))</f>
        <v>Dubai</v>
      </c>
    </row>
    <row r="2854" spans="1:20" x14ac:dyDescent="0.3">
      <c r="A2854" s="1" t="s">
        <v>2898</v>
      </c>
      <c r="B2854" s="1" t="s">
        <v>13</v>
      </c>
      <c r="C2854" s="1" t="s">
        <v>14</v>
      </c>
      <c r="D2854" s="1" t="s">
        <v>15</v>
      </c>
      <c r="E2854" s="1" t="s">
        <v>47</v>
      </c>
      <c r="F2854" s="1" t="s">
        <v>62</v>
      </c>
      <c r="G2854">
        <v>1700.18</v>
      </c>
      <c r="H2854">
        <v>1</v>
      </c>
      <c r="I2854">
        <v>1700.18</v>
      </c>
      <c r="J2854">
        <v>2.8</v>
      </c>
      <c r="K2854">
        <v>3456</v>
      </c>
      <c r="L2854" s="2">
        <v>45373</v>
      </c>
      <c r="O2854" t="str">
        <f>IF(ecommerce_10000[[#This Row],[Platform]]="Souq","sq",ecommerce_10000[[#This Row],[Platform]])</f>
        <v>Amazon</v>
      </c>
      <c r="P2854" t="str">
        <f>IF(E2854="Souq","sq",IF(E2854="Jumia","Jum",E2854))</f>
        <v>Amazon</v>
      </c>
      <c r="Q2854">
        <f>VLOOKUP(ecommerce_10000[[#This Row],[City]],F:I,4,FALSE)</f>
        <v>27872.98</v>
      </c>
      <c r="R2854" s="1">
        <f>SUMIF(C:C,ecommerce_10000[[#This Row],[Category]],I:I)</f>
        <v>92327183.770000085</v>
      </c>
      <c r="S2854" s="1">
        <f>SUMIFS(I:I,C:C,C2854)</f>
        <v>92327183.770000085</v>
      </c>
      <c r="T2854" s="1" t="str">
        <f>INDEX(F:F,MATCH(ecommerce_10000[[#This Row],[TotalAmount]],I:I,0))</f>
        <v>Giza</v>
      </c>
    </row>
    <row r="2855" spans="1:20" x14ac:dyDescent="0.3">
      <c r="A2855" s="1" t="s">
        <v>2899</v>
      </c>
      <c r="B2855" s="1" t="s">
        <v>53</v>
      </c>
      <c r="C2855" s="1" t="s">
        <v>31</v>
      </c>
      <c r="D2855" s="1" t="s">
        <v>54</v>
      </c>
      <c r="E2855" s="1" t="s">
        <v>47</v>
      </c>
      <c r="F2855" s="1" t="s">
        <v>62</v>
      </c>
      <c r="G2855">
        <v>14205.32</v>
      </c>
      <c r="H2855">
        <v>1</v>
      </c>
      <c r="I2855">
        <v>14205.32</v>
      </c>
      <c r="J2855">
        <v>2.44</v>
      </c>
      <c r="K2855">
        <v>3736</v>
      </c>
      <c r="L2855" s="2">
        <v>45493</v>
      </c>
      <c r="O2855" t="str">
        <f>IF(ecommerce_10000[[#This Row],[Platform]]="Souq","sq",ecommerce_10000[[#This Row],[Platform]])</f>
        <v>Amazon</v>
      </c>
      <c r="P2855" t="str">
        <f>IF(E2855="Souq","sq",IF(E2855="Jumia","Jum",E2855))</f>
        <v>Amazon</v>
      </c>
      <c r="Q2855">
        <f>VLOOKUP(ecommerce_10000[[#This Row],[City]],F:I,4,FALSE)</f>
        <v>27872.98</v>
      </c>
      <c r="R2855" s="1">
        <f>SUMIF(C:C,ecommerce_10000[[#This Row],[Category]],I:I)</f>
        <v>57542997.559999913</v>
      </c>
      <c r="S2855" s="1">
        <f>SUMIFS(I:I,C:C,C2855)</f>
        <v>57542997.559999913</v>
      </c>
      <c r="T2855" s="1" t="str">
        <f>INDEX(F:F,MATCH(ecommerce_10000[[#This Row],[TotalAmount]],I:I,0))</f>
        <v>Giza</v>
      </c>
    </row>
    <row r="2856" spans="1:20" x14ac:dyDescent="0.3">
      <c r="A2856" s="1" t="s">
        <v>2900</v>
      </c>
      <c r="B2856" s="1" t="s">
        <v>25</v>
      </c>
      <c r="C2856" s="1" t="s">
        <v>26</v>
      </c>
      <c r="D2856" s="1" t="s">
        <v>27</v>
      </c>
      <c r="E2856" s="1" t="s">
        <v>16</v>
      </c>
      <c r="F2856" s="1" t="s">
        <v>28</v>
      </c>
      <c r="G2856">
        <v>14711.19</v>
      </c>
      <c r="H2856">
        <v>3</v>
      </c>
      <c r="I2856">
        <v>44133.57</v>
      </c>
      <c r="J2856">
        <v>2.34</v>
      </c>
      <c r="K2856">
        <v>533</v>
      </c>
      <c r="L2856" s="2">
        <v>45478</v>
      </c>
      <c r="O2856" t="str">
        <f>IF(ecommerce_10000[[#This Row],[Platform]]="Souq","sq",ecommerce_10000[[#This Row],[Platform]])</f>
        <v>sq</v>
      </c>
      <c r="P2856" t="str">
        <f>IF(E2856="Souq","sq",IF(E2856="Jumia","Jum",E2856))</f>
        <v>sq</v>
      </c>
      <c r="Q2856">
        <f>VLOOKUP(ecommerce_10000[[#This Row],[City]],F:I,4,FALSE)</f>
        <v>26648.76</v>
      </c>
      <c r="R2856" s="1">
        <f>SUMIF(C:C,ecommerce_10000[[#This Row],[Category]],I:I)</f>
        <v>29200970.130000021</v>
      </c>
      <c r="S2856" s="1">
        <f>SUMIFS(I:I,C:C,C2856)</f>
        <v>29200970.130000021</v>
      </c>
      <c r="T2856" s="1" t="str">
        <f>INDEX(F:F,MATCH(ecommerce_10000[[#This Row],[TotalAmount]],I:I,0))</f>
        <v>Casablanca</v>
      </c>
    </row>
    <row r="2857" spans="1:20" x14ac:dyDescent="0.3">
      <c r="A2857" s="1" t="s">
        <v>2901</v>
      </c>
      <c r="B2857" s="1" t="s">
        <v>35</v>
      </c>
      <c r="C2857" s="1" t="s">
        <v>14</v>
      </c>
      <c r="D2857" s="1" t="s">
        <v>36</v>
      </c>
      <c r="E2857" s="1" t="s">
        <v>16</v>
      </c>
      <c r="F2857" s="1" t="s">
        <v>62</v>
      </c>
      <c r="G2857">
        <v>11612.55</v>
      </c>
      <c r="H2857">
        <v>2</v>
      </c>
      <c r="I2857">
        <v>23225.1</v>
      </c>
      <c r="J2857">
        <v>1.0900000000000001</v>
      </c>
      <c r="K2857">
        <v>1081</v>
      </c>
      <c r="L2857" s="2">
        <v>45473</v>
      </c>
      <c r="O2857" t="str">
        <f>IF(ecommerce_10000[[#This Row],[Platform]]="Souq","sq",ecommerce_10000[[#This Row],[Platform]])</f>
        <v>sq</v>
      </c>
      <c r="P2857" t="str">
        <f>IF(E2857="Souq","sq",IF(E2857="Jumia","Jum",E2857))</f>
        <v>sq</v>
      </c>
      <c r="Q2857">
        <f>VLOOKUP(ecommerce_10000[[#This Row],[City]],F:I,4,FALSE)</f>
        <v>27872.98</v>
      </c>
      <c r="R2857" s="1">
        <f>SUMIF(C:C,ecommerce_10000[[#This Row],[Category]],I:I)</f>
        <v>92327183.770000085</v>
      </c>
      <c r="S2857" s="1">
        <f>SUMIFS(I:I,C:C,C2857)</f>
        <v>92327183.770000085</v>
      </c>
      <c r="T2857" s="1" t="str">
        <f>INDEX(F:F,MATCH(ecommerce_10000[[#This Row],[TotalAmount]],I:I,0))</f>
        <v>Giza</v>
      </c>
    </row>
    <row r="2858" spans="1:20" x14ac:dyDescent="0.3">
      <c r="A2858" s="1" t="s">
        <v>2902</v>
      </c>
      <c r="B2858" s="1" t="s">
        <v>38</v>
      </c>
      <c r="C2858" s="1" t="s">
        <v>20</v>
      </c>
      <c r="D2858" s="1" t="s">
        <v>39</v>
      </c>
      <c r="E2858" s="1" t="s">
        <v>47</v>
      </c>
      <c r="F2858" s="1" t="s">
        <v>62</v>
      </c>
      <c r="G2858">
        <v>9429.67</v>
      </c>
      <c r="H2858">
        <v>1</v>
      </c>
      <c r="I2858">
        <v>9429.67</v>
      </c>
      <c r="J2858">
        <v>1.76</v>
      </c>
      <c r="K2858">
        <v>1339</v>
      </c>
      <c r="L2858" s="2">
        <v>45433</v>
      </c>
      <c r="O2858" t="str">
        <f>IF(ecommerce_10000[[#This Row],[Platform]]="Souq","sq",ecommerce_10000[[#This Row],[Platform]])</f>
        <v>Amazon</v>
      </c>
      <c r="P2858" t="str">
        <f>IF(E2858="Souq","sq",IF(E2858="Jumia","Jum",E2858))</f>
        <v>Amazon</v>
      </c>
      <c r="Q2858">
        <f>VLOOKUP(ecommerce_10000[[#This Row],[City]],F:I,4,FALSE)</f>
        <v>27872.98</v>
      </c>
      <c r="R2858" s="1">
        <f>SUMIF(C:C,ecommerce_10000[[#This Row],[Category]],I:I)</f>
        <v>91504159.730000004</v>
      </c>
      <c r="S2858" s="1">
        <f>SUMIFS(I:I,C:C,C2858)</f>
        <v>91504159.730000004</v>
      </c>
      <c r="T2858" s="1" t="str">
        <f>INDEX(F:F,MATCH(ecommerce_10000[[#This Row],[TotalAmount]],I:I,0))</f>
        <v>Giza</v>
      </c>
    </row>
    <row r="2859" spans="1:20" x14ac:dyDescent="0.3">
      <c r="A2859" s="1" t="s">
        <v>2903</v>
      </c>
      <c r="B2859" s="1" t="s">
        <v>53</v>
      </c>
      <c r="C2859" s="1" t="s">
        <v>31</v>
      </c>
      <c r="D2859" s="1" t="s">
        <v>54</v>
      </c>
      <c r="E2859" s="1" t="s">
        <v>16</v>
      </c>
      <c r="F2859" s="1" t="s">
        <v>17</v>
      </c>
      <c r="G2859">
        <v>13661.45</v>
      </c>
      <c r="H2859">
        <v>4</v>
      </c>
      <c r="I2859">
        <v>54645.8</v>
      </c>
      <c r="J2859">
        <v>2.57</v>
      </c>
      <c r="K2859">
        <v>360</v>
      </c>
      <c r="L2859" s="2">
        <v>45618</v>
      </c>
      <c r="O2859" t="str">
        <f>IF(ecommerce_10000[[#This Row],[Platform]]="Souq","sq",ecommerce_10000[[#This Row],[Platform]])</f>
        <v>sq</v>
      </c>
      <c r="P2859" t="str">
        <f>IF(E2859="Souq","sq",IF(E2859="Jumia","Jum",E2859))</f>
        <v>sq</v>
      </c>
      <c r="Q2859">
        <f>VLOOKUP(ecommerce_10000[[#This Row],[City]],F:I,4,FALSE)</f>
        <v>16284.02</v>
      </c>
      <c r="R2859" s="1">
        <f>SUMIF(C:C,ecommerce_10000[[#This Row],[Category]],I:I)</f>
        <v>57542997.559999913</v>
      </c>
      <c r="S2859" s="1">
        <f>SUMIFS(I:I,C:C,C2859)</f>
        <v>57542997.559999913</v>
      </c>
      <c r="T2859" s="1" t="str">
        <f>INDEX(F:F,MATCH(ecommerce_10000[[#This Row],[TotalAmount]],I:I,0))</f>
        <v>Cairo</v>
      </c>
    </row>
    <row r="2860" spans="1:20" x14ac:dyDescent="0.3">
      <c r="A2860" s="1" t="s">
        <v>2904</v>
      </c>
      <c r="B2860" s="1" t="s">
        <v>19</v>
      </c>
      <c r="C2860" s="1" t="s">
        <v>20</v>
      </c>
      <c r="D2860" s="1" t="s">
        <v>21</v>
      </c>
      <c r="E2860" s="1" t="s">
        <v>16</v>
      </c>
      <c r="F2860" s="1" t="s">
        <v>23</v>
      </c>
      <c r="G2860">
        <v>1380.07</v>
      </c>
      <c r="H2860">
        <v>4</v>
      </c>
      <c r="I2860">
        <v>5520.28</v>
      </c>
      <c r="J2860">
        <v>2.89</v>
      </c>
      <c r="K2860">
        <v>3015</v>
      </c>
      <c r="L2860" s="2">
        <v>45450</v>
      </c>
      <c r="O2860" t="str">
        <f>IF(ecommerce_10000[[#This Row],[Platform]]="Souq","sq",ecommerce_10000[[#This Row],[Platform]])</f>
        <v>sq</v>
      </c>
      <c r="P2860" t="str">
        <f>IF(E2860="Souq","sq",IF(E2860="Jumia","Jum",E2860))</f>
        <v>sq</v>
      </c>
      <c r="Q2860">
        <f>VLOOKUP(ecommerce_10000[[#This Row],[City]],F:I,4,FALSE)</f>
        <v>13290.4</v>
      </c>
      <c r="R2860" s="1">
        <f>SUMIF(C:C,ecommerce_10000[[#This Row],[Category]],I:I)</f>
        <v>91504159.730000004</v>
      </c>
      <c r="S2860" s="1">
        <f>SUMIFS(I:I,C:C,C2860)</f>
        <v>91504159.730000004</v>
      </c>
      <c r="T2860" s="1" t="str">
        <f>INDEX(F:F,MATCH(ecommerce_10000[[#This Row],[TotalAmount]],I:I,0))</f>
        <v>Alexandria</v>
      </c>
    </row>
    <row r="2861" spans="1:20" x14ac:dyDescent="0.3">
      <c r="A2861" s="1" t="s">
        <v>2905</v>
      </c>
      <c r="B2861" s="1" t="s">
        <v>49</v>
      </c>
      <c r="C2861" s="1" t="s">
        <v>14</v>
      </c>
      <c r="D2861" s="1" t="s">
        <v>50</v>
      </c>
      <c r="E2861" s="1" t="s">
        <v>47</v>
      </c>
      <c r="F2861" s="1" t="s">
        <v>62</v>
      </c>
      <c r="G2861">
        <v>7173.93</v>
      </c>
      <c r="H2861">
        <v>2</v>
      </c>
      <c r="I2861">
        <v>14347.86</v>
      </c>
      <c r="J2861">
        <v>1.96</v>
      </c>
      <c r="K2861">
        <v>3706</v>
      </c>
      <c r="L2861" s="2">
        <v>45533</v>
      </c>
      <c r="O2861" t="str">
        <f>IF(ecommerce_10000[[#This Row],[Platform]]="Souq","sq",ecommerce_10000[[#This Row],[Platform]])</f>
        <v>Amazon</v>
      </c>
      <c r="P2861" t="str">
        <f>IF(E2861="Souq","sq",IF(E2861="Jumia","Jum",E2861))</f>
        <v>Amazon</v>
      </c>
      <c r="Q2861">
        <f>VLOOKUP(ecommerce_10000[[#This Row],[City]],F:I,4,FALSE)</f>
        <v>27872.98</v>
      </c>
      <c r="R2861" s="1">
        <f>SUMIF(C:C,ecommerce_10000[[#This Row],[Category]],I:I)</f>
        <v>92327183.770000085</v>
      </c>
      <c r="S2861" s="1">
        <f>SUMIFS(I:I,C:C,C2861)</f>
        <v>92327183.770000085</v>
      </c>
      <c r="T2861" s="1" t="str">
        <f>INDEX(F:F,MATCH(ecommerce_10000[[#This Row],[TotalAmount]],I:I,0))</f>
        <v>Giza</v>
      </c>
    </row>
    <row r="2862" spans="1:20" x14ac:dyDescent="0.3">
      <c r="A2862" s="1" t="s">
        <v>2906</v>
      </c>
      <c r="B2862" s="1" t="s">
        <v>43</v>
      </c>
      <c r="C2862" s="1" t="s">
        <v>44</v>
      </c>
      <c r="D2862" s="1" t="s">
        <v>45</v>
      </c>
      <c r="E2862" s="1" t="s">
        <v>22</v>
      </c>
      <c r="F2862" s="1" t="s">
        <v>28</v>
      </c>
      <c r="G2862">
        <v>18601.21</v>
      </c>
      <c r="H2862">
        <v>5</v>
      </c>
      <c r="I2862">
        <v>93006.05</v>
      </c>
      <c r="J2862">
        <v>2.44</v>
      </c>
      <c r="K2862">
        <v>1087</v>
      </c>
      <c r="L2862" s="2">
        <v>45526</v>
      </c>
      <c r="O2862" t="str">
        <f>IF(ecommerce_10000[[#This Row],[Platform]]="Souq","sq",ecommerce_10000[[#This Row],[Platform]])</f>
        <v>Jumia</v>
      </c>
      <c r="P2862" t="str">
        <f>IF(E2862="Souq","sq",IF(E2862="Jumia","Jum",E2862))</f>
        <v>Jum</v>
      </c>
      <c r="Q2862">
        <f>VLOOKUP(ecommerce_10000[[#This Row],[City]],F:I,4,FALSE)</f>
        <v>26648.76</v>
      </c>
      <c r="R2862" s="1">
        <f>SUMIF(C:C,ecommerce_10000[[#This Row],[Category]],I:I)</f>
        <v>31420413.200000018</v>
      </c>
      <c r="S2862" s="1">
        <f>SUMIFS(I:I,C:C,C2862)</f>
        <v>31420413.200000018</v>
      </c>
      <c r="T2862" s="1" t="str">
        <f>INDEX(F:F,MATCH(ecommerce_10000[[#This Row],[TotalAmount]],I:I,0))</f>
        <v>Casablanca</v>
      </c>
    </row>
    <row r="2863" spans="1:20" x14ac:dyDescent="0.3">
      <c r="A2863" s="1" t="s">
        <v>2907</v>
      </c>
      <c r="B2863" s="1" t="s">
        <v>53</v>
      </c>
      <c r="C2863" s="1" t="s">
        <v>31</v>
      </c>
      <c r="D2863" s="1" t="s">
        <v>54</v>
      </c>
      <c r="E2863" s="1" t="s">
        <v>47</v>
      </c>
      <c r="F2863" s="1" t="s">
        <v>33</v>
      </c>
      <c r="G2863">
        <v>9517.6</v>
      </c>
      <c r="H2863">
        <v>3</v>
      </c>
      <c r="I2863">
        <v>28552.799999999999</v>
      </c>
      <c r="J2863">
        <v>2.4900000000000002</v>
      </c>
      <c r="K2863">
        <v>3403</v>
      </c>
      <c r="L2863" s="2">
        <v>45312</v>
      </c>
      <c r="O2863" t="str">
        <f>IF(ecommerce_10000[[#This Row],[Platform]]="Souq","sq",ecommerce_10000[[#This Row],[Platform]])</f>
        <v>Amazon</v>
      </c>
      <c r="P2863" t="str">
        <f>IF(E2863="Souq","sq",IF(E2863="Jumia","Jum",E2863))</f>
        <v>Amazon</v>
      </c>
      <c r="Q2863">
        <f>VLOOKUP(ecommerce_10000[[#This Row],[City]],F:I,4,FALSE)</f>
        <v>3665.44</v>
      </c>
      <c r="R2863" s="1">
        <f>SUMIF(C:C,ecommerce_10000[[#This Row],[Category]],I:I)</f>
        <v>57542997.559999913</v>
      </c>
      <c r="S2863" s="1">
        <f>SUMIFS(I:I,C:C,C2863)</f>
        <v>57542997.559999913</v>
      </c>
      <c r="T2863" s="1" t="str">
        <f>INDEX(F:F,MATCH(ecommerce_10000[[#This Row],[TotalAmount]],I:I,0))</f>
        <v>Dubai</v>
      </c>
    </row>
    <row r="2864" spans="1:20" x14ac:dyDescent="0.3">
      <c r="A2864" s="1" t="s">
        <v>2908</v>
      </c>
      <c r="B2864" s="1" t="s">
        <v>49</v>
      </c>
      <c r="C2864" s="1" t="s">
        <v>14</v>
      </c>
      <c r="D2864" s="1" t="s">
        <v>50</v>
      </c>
      <c r="E2864" s="1" t="s">
        <v>47</v>
      </c>
      <c r="F2864" s="1" t="s">
        <v>28</v>
      </c>
      <c r="G2864">
        <v>19674.05</v>
      </c>
      <c r="H2864">
        <v>4</v>
      </c>
      <c r="I2864">
        <v>78696.2</v>
      </c>
      <c r="J2864">
        <v>3.13</v>
      </c>
      <c r="K2864">
        <v>4008</v>
      </c>
      <c r="L2864" s="2">
        <v>45559</v>
      </c>
      <c r="O2864" t="str">
        <f>IF(ecommerce_10000[[#This Row],[Platform]]="Souq","sq",ecommerce_10000[[#This Row],[Platform]])</f>
        <v>Amazon</v>
      </c>
      <c r="P2864" t="str">
        <f>IF(E2864="Souq","sq",IF(E2864="Jumia","Jum",E2864))</f>
        <v>Amazon</v>
      </c>
      <c r="Q2864">
        <f>VLOOKUP(ecommerce_10000[[#This Row],[City]],F:I,4,FALSE)</f>
        <v>26648.76</v>
      </c>
      <c r="R2864" s="1">
        <f>SUMIF(C:C,ecommerce_10000[[#This Row],[Category]],I:I)</f>
        <v>92327183.770000085</v>
      </c>
      <c r="S2864" s="1">
        <f>SUMIFS(I:I,C:C,C2864)</f>
        <v>92327183.770000085</v>
      </c>
      <c r="T2864" s="1" t="str">
        <f>INDEX(F:F,MATCH(ecommerce_10000[[#This Row],[TotalAmount]],I:I,0))</f>
        <v>Casablanca</v>
      </c>
    </row>
    <row r="2865" spans="1:20" x14ac:dyDescent="0.3">
      <c r="A2865" s="1" t="s">
        <v>2909</v>
      </c>
      <c r="B2865" s="1" t="s">
        <v>65</v>
      </c>
      <c r="C2865" s="1" t="s">
        <v>20</v>
      </c>
      <c r="D2865" s="1" t="s">
        <v>66</v>
      </c>
      <c r="E2865" s="1" t="s">
        <v>22</v>
      </c>
      <c r="F2865" s="1" t="s">
        <v>28</v>
      </c>
      <c r="G2865">
        <v>17717.38</v>
      </c>
      <c r="H2865">
        <v>5</v>
      </c>
      <c r="I2865">
        <v>88586.9</v>
      </c>
      <c r="J2865">
        <v>3.54</v>
      </c>
      <c r="K2865">
        <v>640</v>
      </c>
      <c r="L2865" s="2">
        <v>45325</v>
      </c>
      <c r="O2865" t="str">
        <f>IF(ecommerce_10000[[#This Row],[Platform]]="Souq","sq",ecommerce_10000[[#This Row],[Platform]])</f>
        <v>Jumia</v>
      </c>
      <c r="P2865" t="str">
        <f>IF(E2865="Souq","sq",IF(E2865="Jumia","Jum",E2865))</f>
        <v>Jum</v>
      </c>
      <c r="Q2865">
        <f>VLOOKUP(ecommerce_10000[[#This Row],[City]],F:I,4,FALSE)</f>
        <v>26648.76</v>
      </c>
      <c r="R2865" s="1">
        <f>SUMIF(C:C,ecommerce_10000[[#This Row],[Category]],I:I)</f>
        <v>91504159.730000004</v>
      </c>
      <c r="S2865" s="1">
        <f>SUMIFS(I:I,C:C,C2865)</f>
        <v>91504159.730000004</v>
      </c>
      <c r="T2865" s="1" t="str">
        <f>INDEX(F:F,MATCH(ecommerce_10000[[#This Row],[TotalAmount]],I:I,0))</f>
        <v>Casablanca</v>
      </c>
    </row>
    <row r="2866" spans="1:20" x14ac:dyDescent="0.3">
      <c r="A2866" s="1" t="s">
        <v>2910</v>
      </c>
      <c r="B2866" s="1" t="s">
        <v>35</v>
      </c>
      <c r="C2866" s="1" t="s">
        <v>14</v>
      </c>
      <c r="D2866" s="1" t="s">
        <v>36</v>
      </c>
      <c r="E2866" s="1" t="s">
        <v>22</v>
      </c>
      <c r="F2866" s="1" t="s">
        <v>23</v>
      </c>
      <c r="G2866">
        <v>126.21</v>
      </c>
      <c r="H2866">
        <v>4</v>
      </c>
      <c r="I2866">
        <v>504.84</v>
      </c>
      <c r="J2866">
        <v>3.15</v>
      </c>
      <c r="K2866">
        <v>1389</v>
      </c>
      <c r="L2866" s="2">
        <v>45526</v>
      </c>
      <c r="O2866" t="str">
        <f>IF(ecommerce_10000[[#This Row],[Platform]]="Souq","sq",ecommerce_10000[[#This Row],[Platform]])</f>
        <v>Jumia</v>
      </c>
      <c r="P2866" t="str">
        <f>IF(E2866="Souq","sq",IF(E2866="Jumia","Jum",E2866))</f>
        <v>Jum</v>
      </c>
      <c r="Q2866">
        <f>VLOOKUP(ecommerce_10000[[#This Row],[City]],F:I,4,FALSE)</f>
        <v>13290.4</v>
      </c>
      <c r="R2866" s="1">
        <f>SUMIF(C:C,ecommerce_10000[[#This Row],[Category]],I:I)</f>
        <v>92327183.770000085</v>
      </c>
      <c r="S2866" s="1">
        <f>SUMIFS(I:I,C:C,C2866)</f>
        <v>92327183.770000085</v>
      </c>
      <c r="T2866" s="1" t="str">
        <f>INDEX(F:F,MATCH(ecommerce_10000[[#This Row],[TotalAmount]],I:I,0))</f>
        <v>Alexandria</v>
      </c>
    </row>
    <row r="2867" spans="1:20" x14ac:dyDescent="0.3">
      <c r="A2867" s="1" t="s">
        <v>2911</v>
      </c>
      <c r="B2867" s="1" t="s">
        <v>25</v>
      </c>
      <c r="C2867" s="1" t="s">
        <v>26</v>
      </c>
      <c r="D2867" s="1" t="s">
        <v>27</v>
      </c>
      <c r="E2867" s="1" t="s">
        <v>22</v>
      </c>
      <c r="F2867" s="1" t="s">
        <v>62</v>
      </c>
      <c r="G2867">
        <v>7785.33</v>
      </c>
      <c r="H2867">
        <v>2</v>
      </c>
      <c r="I2867">
        <v>15570.66</v>
      </c>
      <c r="J2867">
        <v>4</v>
      </c>
      <c r="K2867">
        <v>3382</v>
      </c>
      <c r="L2867" s="2">
        <v>45578</v>
      </c>
      <c r="O2867" t="str">
        <f>IF(ecommerce_10000[[#This Row],[Platform]]="Souq","sq",ecommerce_10000[[#This Row],[Platform]])</f>
        <v>Jumia</v>
      </c>
      <c r="P2867" t="str">
        <f>IF(E2867="Souq","sq",IF(E2867="Jumia","Jum",E2867))</f>
        <v>Jum</v>
      </c>
      <c r="Q2867">
        <f>VLOOKUP(ecommerce_10000[[#This Row],[City]],F:I,4,FALSE)</f>
        <v>27872.98</v>
      </c>
      <c r="R2867" s="1">
        <f>SUMIF(C:C,ecommerce_10000[[#This Row],[Category]],I:I)</f>
        <v>29200970.130000021</v>
      </c>
      <c r="S2867" s="1">
        <f>SUMIFS(I:I,C:C,C2867)</f>
        <v>29200970.130000021</v>
      </c>
      <c r="T2867" s="1" t="str">
        <f>INDEX(F:F,MATCH(ecommerce_10000[[#This Row],[TotalAmount]],I:I,0))</f>
        <v>Giza</v>
      </c>
    </row>
    <row r="2868" spans="1:20" x14ac:dyDescent="0.3">
      <c r="A2868" s="1" t="s">
        <v>2912</v>
      </c>
      <c r="B2868" s="1" t="s">
        <v>65</v>
      </c>
      <c r="C2868" s="1" t="s">
        <v>20</v>
      </c>
      <c r="D2868" s="1" t="s">
        <v>66</v>
      </c>
      <c r="E2868" s="1" t="s">
        <v>47</v>
      </c>
      <c r="F2868" s="1" t="s">
        <v>62</v>
      </c>
      <c r="G2868">
        <v>15341.33</v>
      </c>
      <c r="H2868">
        <v>3</v>
      </c>
      <c r="I2868">
        <v>46023.99</v>
      </c>
      <c r="J2868">
        <v>4.2300000000000004</v>
      </c>
      <c r="K2868">
        <v>236</v>
      </c>
      <c r="L2868" s="2">
        <v>45297</v>
      </c>
      <c r="O2868" t="str">
        <f>IF(ecommerce_10000[[#This Row],[Platform]]="Souq","sq",ecommerce_10000[[#This Row],[Platform]])</f>
        <v>Amazon</v>
      </c>
      <c r="P2868" t="str">
        <f>IF(E2868="Souq","sq",IF(E2868="Jumia","Jum",E2868))</f>
        <v>Amazon</v>
      </c>
      <c r="Q2868">
        <f>VLOOKUP(ecommerce_10000[[#This Row],[City]],F:I,4,FALSE)</f>
        <v>27872.98</v>
      </c>
      <c r="R2868" s="1">
        <f>SUMIF(C:C,ecommerce_10000[[#This Row],[Category]],I:I)</f>
        <v>91504159.730000004</v>
      </c>
      <c r="S2868" s="1">
        <f>SUMIFS(I:I,C:C,C2868)</f>
        <v>91504159.730000004</v>
      </c>
      <c r="T2868" s="1" t="str">
        <f>INDEX(F:F,MATCH(ecommerce_10000[[#This Row],[TotalAmount]],I:I,0))</f>
        <v>Giza</v>
      </c>
    </row>
    <row r="2869" spans="1:20" x14ac:dyDescent="0.3">
      <c r="A2869" s="1" t="s">
        <v>2913</v>
      </c>
      <c r="B2869" s="1" t="s">
        <v>49</v>
      </c>
      <c r="C2869" s="1" t="s">
        <v>14</v>
      </c>
      <c r="D2869" s="1" t="s">
        <v>50</v>
      </c>
      <c r="E2869" s="1" t="s">
        <v>47</v>
      </c>
      <c r="F2869" s="1" t="s">
        <v>28</v>
      </c>
      <c r="G2869">
        <v>1823.4</v>
      </c>
      <c r="H2869">
        <v>1</v>
      </c>
      <c r="I2869">
        <v>1823.4</v>
      </c>
      <c r="J2869">
        <v>4.0199999999999996</v>
      </c>
      <c r="K2869">
        <v>613</v>
      </c>
      <c r="L2869" s="2">
        <v>45376</v>
      </c>
      <c r="O2869" t="str">
        <f>IF(ecommerce_10000[[#This Row],[Platform]]="Souq","sq",ecommerce_10000[[#This Row],[Platform]])</f>
        <v>Amazon</v>
      </c>
      <c r="P2869" t="str">
        <f>IF(E2869="Souq","sq",IF(E2869="Jumia","Jum",E2869))</f>
        <v>Amazon</v>
      </c>
      <c r="Q2869">
        <f>VLOOKUP(ecommerce_10000[[#This Row],[City]],F:I,4,FALSE)</f>
        <v>26648.76</v>
      </c>
      <c r="R2869" s="1">
        <f>SUMIF(C:C,ecommerce_10000[[#This Row],[Category]],I:I)</f>
        <v>92327183.770000085</v>
      </c>
      <c r="S2869" s="1">
        <f>SUMIFS(I:I,C:C,C2869)</f>
        <v>92327183.770000085</v>
      </c>
      <c r="T2869" s="1" t="str">
        <f>INDEX(F:F,MATCH(ecommerce_10000[[#This Row],[TotalAmount]],I:I,0))</f>
        <v>Casablanca</v>
      </c>
    </row>
    <row r="2870" spans="1:20" x14ac:dyDescent="0.3">
      <c r="A2870" s="1" t="s">
        <v>2914</v>
      </c>
      <c r="B2870" s="1" t="s">
        <v>35</v>
      </c>
      <c r="C2870" s="1" t="s">
        <v>14</v>
      </c>
      <c r="D2870" s="1" t="s">
        <v>36</v>
      </c>
      <c r="E2870" s="1" t="s">
        <v>16</v>
      </c>
      <c r="F2870" s="1" t="s">
        <v>28</v>
      </c>
      <c r="G2870">
        <v>5894.18</v>
      </c>
      <c r="H2870">
        <v>4</v>
      </c>
      <c r="I2870">
        <v>23576.720000000001</v>
      </c>
      <c r="J2870">
        <v>4.2</v>
      </c>
      <c r="K2870">
        <v>613</v>
      </c>
      <c r="L2870" s="2">
        <v>45642</v>
      </c>
      <c r="O2870" t="str">
        <f>IF(ecommerce_10000[[#This Row],[Platform]]="Souq","sq",ecommerce_10000[[#This Row],[Platform]])</f>
        <v>sq</v>
      </c>
      <c r="P2870" t="str">
        <f>IF(E2870="Souq","sq",IF(E2870="Jumia","Jum",E2870))</f>
        <v>sq</v>
      </c>
      <c r="Q2870">
        <f>VLOOKUP(ecommerce_10000[[#This Row],[City]],F:I,4,FALSE)</f>
        <v>26648.76</v>
      </c>
      <c r="R2870" s="1">
        <f>SUMIF(C:C,ecommerce_10000[[#This Row],[Category]],I:I)</f>
        <v>92327183.770000085</v>
      </c>
      <c r="S2870" s="1">
        <f>SUMIFS(I:I,C:C,C2870)</f>
        <v>92327183.770000085</v>
      </c>
      <c r="T2870" s="1" t="str">
        <f>INDEX(F:F,MATCH(ecommerce_10000[[#This Row],[TotalAmount]],I:I,0))</f>
        <v>Casablanca</v>
      </c>
    </row>
    <row r="2871" spans="1:20" x14ac:dyDescent="0.3">
      <c r="A2871" s="1" t="s">
        <v>2915</v>
      </c>
      <c r="B2871" s="1" t="s">
        <v>43</v>
      </c>
      <c r="C2871" s="1" t="s">
        <v>44</v>
      </c>
      <c r="D2871" s="1" t="s">
        <v>45</v>
      </c>
      <c r="E2871" s="1" t="s">
        <v>22</v>
      </c>
      <c r="F2871" s="1" t="s">
        <v>23</v>
      </c>
      <c r="G2871">
        <v>5596.44</v>
      </c>
      <c r="H2871">
        <v>2</v>
      </c>
      <c r="I2871">
        <v>11192.88</v>
      </c>
      <c r="J2871">
        <v>1.58</v>
      </c>
      <c r="K2871">
        <v>2714</v>
      </c>
      <c r="L2871" s="2">
        <v>45297</v>
      </c>
      <c r="O2871" t="str">
        <f>IF(ecommerce_10000[[#This Row],[Platform]]="Souq","sq",ecommerce_10000[[#This Row],[Platform]])</f>
        <v>Jumia</v>
      </c>
      <c r="P2871" t="str">
        <f>IF(E2871="Souq","sq",IF(E2871="Jumia","Jum",E2871))</f>
        <v>Jum</v>
      </c>
      <c r="Q2871">
        <f>VLOOKUP(ecommerce_10000[[#This Row],[City]],F:I,4,FALSE)</f>
        <v>13290.4</v>
      </c>
      <c r="R2871" s="1">
        <f>SUMIF(C:C,ecommerce_10000[[#This Row],[Category]],I:I)</f>
        <v>31420413.200000018</v>
      </c>
      <c r="S2871" s="1">
        <f>SUMIFS(I:I,C:C,C2871)</f>
        <v>31420413.200000018</v>
      </c>
      <c r="T2871" s="1" t="str">
        <f>INDEX(F:F,MATCH(ecommerce_10000[[#This Row],[TotalAmount]],I:I,0))</f>
        <v>Alexandria</v>
      </c>
    </row>
    <row r="2872" spans="1:20" x14ac:dyDescent="0.3">
      <c r="A2872" s="1" t="s">
        <v>2916</v>
      </c>
      <c r="B2872" s="1" t="s">
        <v>65</v>
      </c>
      <c r="C2872" s="1" t="s">
        <v>20</v>
      </c>
      <c r="D2872" s="1" t="s">
        <v>66</v>
      </c>
      <c r="E2872" s="1" t="s">
        <v>47</v>
      </c>
      <c r="F2872" s="1" t="s">
        <v>33</v>
      </c>
      <c r="G2872">
        <v>6938.86</v>
      </c>
      <c r="H2872">
        <v>3</v>
      </c>
      <c r="I2872">
        <v>20816.580000000002</v>
      </c>
      <c r="J2872">
        <v>3.79</v>
      </c>
      <c r="K2872">
        <v>239</v>
      </c>
      <c r="L2872" s="2">
        <v>45477</v>
      </c>
      <c r="O2872" t="str">
        <f>IF(ecommerce_10000[[#This Row],[Platform]]="Souq","sq",ecommerce_10000[[#This Row],[Platform]])</f>
        <v>Amazon</v>
      </c>
      <c r="P2872" t="str">
        <f>IF(E2872="Souq","sq",IF(E2872="Jumia","Jum",E2872))</f>
        <v>Amazon</v>
      </c>
      <c r="Q2872">
        <f>VLOOKUP(ecommerce_10000[[#This Row],[City]],F:I,4,FALSE)</f>
        <v>3665.44</v>
      </c>
      <c r="R2872" s="1">
        <f>SUMIF(C:C,ecommerce_10000[[#This Row],[Category]],I:I)</f>
        <v>91504159.730000004</v>
      </c>
      <c r="S2872" s="1">
        <f>SUMIFS(I:I,C:C,C2872)</f>
        <v>91504159.730000004</v>
      </c>
      <c r="T2872" s="1" t="str">
        <f>INDEX(F:F,MATCH(ecommerce_10000[[#This Row],[TotalAmount]],I:I,0))</f>
        <v>Dubai</v>
      </c>
    </row>
    <row r="2873" spans="1:20" x14ac:dyDescent="0.3">
      <c r="A2873" s="1" t="s">
        <v>2917</v>
      </c>
      <c r="B2873" s="1" t="s">
        <v>53</v>
      </c>
      <c r="C2873" s="1" t="s">
        <v>31</v>
      </c>
      <c r="D2873" s="1" t="s">
        <v>54</v>
      </c>
      <c r="E2873" s="1" t="s">
        <v>47</v>
      </c>
      <c r="F2873" s="1" t="s">
        <v>62</v>
      </c>
      <c r="G2873">
        <v>6550.13</v>
      </c>
      <c r="H2873">
        <v>5</v>
      </c>
      <c r="I2873">
        <v>32750.65</v>
      </c>
      <c r="J2873">
        <v>2.85</v>
      </c>
      <c r="K2873">
        <v>4294</v>
      </c>
      <c r="L2873" s="2">
        <v>45397</v>
      </c>
      <c r="O2873" t="str">
        <f>IF(ecommerce_10000[[#This Row],[Platform]]="Souq","sq",ecommerce_10000[[#This Row],[Platform]])</f>
        <v>Amazon</v>
      </c>
      <c r="P2873" t="str">
        <f>IF(E2873="Souq","sq",IF(E2873="Jumia","Jum",E2873))</f>
        <v>Amazon</v>
      </c>
      <c r="Q2873">
        <f>VLOOKUP(ecommerce_10000[[#This Row],[City]],F:I,4,FALSE)</f>
        <v>27872.98</v>
      </c>
      <c r="R2873" s="1">
        <f>SUMIF(C:C,ecommerce_10000[[#This Row],[Category]],I:I)</f>
        <v>57542997.559999913</v>
      </c>
      <c r="S2873" s="1">
        <f>SUMIFS(I:I,C:C,C2873)</f>
        <v>57542997.559999913</v>
      </c>
      <c r="T2873" s="1" t="str">
        <f>INDEX(F:F,MATCH(ecommerce_10000[[#This Row],[TotalAmount]],I:I,0))</f>
        <v>Giza</v>
      </c>
    </row>
    <row r="2874" spans="1:20" x14ac:dyDescent="0.3">
      <c r="A2874" s="1" t="s">
        <v>2918</v>
      </c>
      <c r="B2874" s="1" t="s">
        <v>49</v>
      </c>
      <c r="C2874" s="1" t="s">
        <v>14</v>
      </c>
      <c r="D2874" s="1" t="s">
        <v>50</v>
      </c>
      <c r="E2874" s="1" t="s">
        <v>22</v>
      </c>
      <c r="F2874" s="1" t="s">
        <v>17</v>
      </c>
      <c r="G2874">
        <v>16052.58</v>
      </c>
      <c r="H2874">
        <v>2</v>
      </c>
      <c r="I2874">
        <v>32105.16</v>
      </c>
      <c r="J2874">
        <v>4.25</v>
      </c>
      <c r="K2874">
        <v>4911</v>
      </c>
      <c r="L2874" s="2">
        <v>45368</v>
      </c>
      <c r="O2874" t="str">
        <f>IF(ecommerce_10000[[#This Row],[Platform]]="Souq","sq",ecommerce_10000[[#This Row],[Platform]])</f>
        <v>Jumia</v>
      </c>
      <c r="P2874" t="str">
        <f>IF(E2874="Souq","sq",IF(E2874="Jumia","Jum",E2874))</f>
        <v>Jum</v>
      </c>
      <c r="Q2874">
        <f>VLOOKUP(ecommerce_10000[[#This Row],[City]],F:I,4,FALSE)</f>
        <v>16284.02</v>
      </c>
      <c r="R2874" s="1">
        <f>SUMIF(C:C,ecommerce_10000[[#This Row],[Category]],I:I)</f>
        <v>92327183.770000085</v>
      </c>
      <c r="S2874" s="1">
        <f>SUMIFS(I:I,C:C,C2874)</f>
        <v>92327183.770000085</v>
      </c>
      <c r="T2874" s="1" t="str">
        <f>INDEX(F:F,MATCH(ecommerce_10000[[#This Row],[TotalAmount]],I:I,0))</f>
        <v>Cairo</v>
      </c>
    </row>
    <row r="2875" spans="1:20" x14ac:dyDescent="0.3">
      <c r="A2875" s="1" t="s">
        <v>2919</v>
      </c>
      <c r="B2875" s="1" t="s">
        <v>38</v>
      </c>
      <c r="C2875" s="1" t="s">
        <v>20</v>
      </c>
      <c r="D2875" s="1" t="s">
        <v>39</v>
      </c>
      <c r="E2875" s="1" t="s">
        <v>47</v>
      </c>
      <c r="F2875" s="1" t="s">
        <v>33</v>
      </c>
      <c r="G2875">
        <v>14469.52</v>
      </c>
      <c r="H2875">
        <v>2</v>
      </c>
      <c r="I2875">
        <v>28939.040000000001</v>
      </c>
      <c r="J2875">
        <v>3.16</v>
      </c>
      <c r="K2875">
        <v>2494</v>
      </c>
      <c r="L2875" s="2">
        <v>45620</v>
      </c>
      <c r="O2875" t="str">
        <f>IF(ecommerce_10000[[#This Row],[Platform]]="Souq","sq",ecommerce_10000[[#This Row],[Platform]])</f>
        <v>Amazon</v>
      </c>
      <c r="P2875" t="str">
        <f>IF(E2875="Souq","sq",IF(E2875="Jumia","Jum",E2875))</f>
        <v>Amazon</v>
      </c>
      <c r="Q2875">
        <f>VLOOKUP(ecommerce_10000[[#This Row],[City]],F:I,4,FALSE)</f>
        <v>3665.44</v>
      </c>
      <c r="R2875" s="1">
        <f>SUMIF(C:C,ecommerce_10000[[#This Row],[Category]],I:I)</f>
        <v>91504159.730000004</v>
      </c>
      <c r="S2875" s="1">
        <f>SUMIFS(I:I,C:C,C2875)</f>
        <v>91504159.730000004</v>
      </c>
      <c r="T2875" s="1" t="str">
        <f>INDEX(F:F,MATCH(ecommerce_10000[[#This Row],[TotalAmount]],I:I,0))</f>
        <v>Dubai</v>
      </c>
    </row>
    <row r="2876" spans="1:20" x14ac:dyDescent="0.3">
      <c r="A2876" s="1" t="s">
        <v>2920</v>
      </c>
      <c r="B2876" s="1" t="s">
        <v>65</v>
      </c>
      <c r="C2876" s="1" t="s">
        <v>20</v>
      </c>
      <c r="D2876" s="1" t="s">
        <v>66</v>
      </c>
      <c r="E2876" s="1" t="s">
        <v>22</v>
      </c>
      <c r="F2876" s="1" t="s">
        <v>33</v>
      </c>
      <c r="G2876">
        <v>13111.54</v>
      </c>
      <c r="H2876">
        <v>2</v>
      </c>
      <c r="I2876">
        <v>26223.08</v>
      </c>
      <c r="J2876">
        <v>4.07</v>
      </c>
      <c r="K2876">
        <v>522</v>
      </c>
      <c r="L2876" s="2">
        <v>45543</v>
      </c>
      <c r="O2876" t="str">
        <f>IF(ecommerce_10000[[#This Row],[Platform]]="Souq","sq",ecommerce_10000[[#This Row],[Platform]])</f>
        <v>Jumia</v>
      </c>
      <c r="P2876" t="str">
        <f>IF(E2876="Souq","sq",IF(E2876="Jumia","Jum",E2876))</f>
        <v>Jum</v>
      </c>
      <c r="Q2876">
        <f>VLOOKUP(ecommerce_10000[[#This Row],[City]],F:I,4,FALSE)</f>
        <v>3665.44</v>
      </c>
      <c r="R2876" s="1">
        <f>SUMIF(C:C,ecommerce_10000[[#This Row],[Category]],I:I)</f>
        <v>91504159.730000004</v>
      </c>
      <c r="S2876" s="1">
        <f>SUMIFS(I:I,C:C,C2876)</f>
        <v>91504159.730000004</v>
      </c>
      <c r="T2876" s="1" t="str">
        <f>INDEX(F:F,MATCH(ecommerce_10000[[#This Row],[TotalAmount]],I:I,0))</f>
        <v>Dubai</v>
      </c>
    </row>
    <row r="2877" spans="1:20" x14ac:dyDescent="0.3">
      <c r="A2877" s="1" t="s">
        <v>2921</v>
      </c>
      <c r="B2877" s="1" t="s">
        <v>38</v>
      </c>
      <c r="C2877" s="1" t="s">
        <v>20</v>
      </c>
      <c r="D2877" s="1" t="s">
        <v>39</v>
      </c>
      <c r="E2877" s="1" t="s">
        <v>22</v>
      </c>
      <c r="F2877" s="1" t="s">
        <v>40</v>
      </c>
      <c r="G2877">
        <v>9243.57</v>
      </c>
      <c r="H2877">
        <v>3</v>
      </c>
      <c r="I2877">
        <v>27730.71</v>
      </c>
      <c r="J2877">
        <v>1.59</v>
      </c>
      <c r="K2877">
        <v>325</v>
      </c>
      <c r="L2877" s="2">
        <v>45439</v>
      </c>
      <c r="O2877" t="str">
        <f>IF(ecommerce_10000[[#This Row],[Platform]]="Souq","sq",ecommerce_10000[[#This Row],[Platform]])</f>
        <v>Jumia</v>
      </c>
      <c r="P2877" t="str">
        <f>IF(E2877="Souq","sq",IF(E2877="Jumia","Jum",E2877))</f>
        <v>Jum</v>
      </c>
      <c r="Q2877">
        <f>VLOOKUP(ecommerce_10000[[#This Row],[City]],F:I,4,FALSE)</f>
        <v>99349.3</v>
      </c>
      <c r="R2877" s="1">
        <f>SUMIF(C:C,ecommerce_10000[[#This Row],[Category]],I:I)</f>
        <v>91504159.730000004</v>
      </c>
      <c r="S2877" s="1">
        <f>SUMIFS(I:I,C:C,C2877)</f>
        <v>91504159.730000004</v>
      </c>
      <c r="T2877" s="1" t="str">
        <f>INDEX(F:F,MATCH(ecommerce_10000[[#This Row],[TotalAmount]],I:I,0))</f>
        <v>Riyadh</v>
      </c>
    </row>
    <row r="2878" spans="1:20" x14ac:dyDescent="0.3">
      <c r="A2878" s="1" t="s">
        <v>2922</v>
      </c>
      <c r="B2878" s="1" t="s">
        <v>38</v>
      </c>
      <c r="C2878" s="1" t="s">
        <v>20</v>
      </c>
      <c r="D2878" s="1" t="s">
        <v>39</v>
      </c>
      <c r="E2878" s="1" t="s">
        <v>16</v>
      </c>
      <c r="F2878" s="1" t="s">
        <v>23</v>
      </c>
      <c r="G2878">
        <v>8634.59</v>
      </c>
      <c r="H2878">
        <v>3</v>
      </c>
      <c r="I2878">
        <v>25903.77</v>
      </c>
      <c r="J2878">
        <v>1.45</v>
      </c>
      <c r="K2878">
        <v>3830</v>
      </c>
      <c r="L2878" s="2">
        <v>45361</v>
      </c>
      <c r="O2878" t="str">
        <f>IF(ecommerce_10000[[#This Row],[Platform]]="Souq","sq",ecommerce_10000[[#This Row],[Platform]])</f>
        <v>sq</v>
      </c>
      <c r="P2878" t="str">
        <f>IF(E2878="Souq","sq",IF(E2878="Jumia","Jum",E2878))</f>
        <v>sq</v>
      </c>
      <c r="Q2878">
        <f>VLOOKUP(ecommerce_10000[[#This Row],[City]],F:I,4,FALSE)</f>
        <v>13290.4</v>
      </c>
      <c r="R2878" s="1">
        <f>SUMIF(C:C,ecommerce_10000[[#This Row],[Category]],I:I)</f>
        <v>91504159.730000004</v>
      </c>
      <c r="S2878" s="1">
        <f>SUMIFS(I:I,C:C,C2878)</f>
        <v>91504159.730000004</v>
      </c>
      <c r="T2878" s="1" t="str">
        <f>INDEX(F:F,MATCH(ecommerce_10000[[#This Row],[TotalAmount]],I:I,0))</f>
        <v>Alexandria</v>
      </c>
    </row>
    <row r="2879" spans="1:20" x14ac:dyDescent="0.3">
      <c r="A2879" s="1" t="s">
        <v>2923</v>
      </c>
      <c r="B2879" s="1" t="s">
        <v>38</v>
      </c>
      <c r="C2879" s="1" t="s">
        <v>20</v>
      </c>
      <c r="D2879" s="1" t="s">
        <v>39</v>
      </c>
      <c r="E2879" s="1" t="s">
        <v>47</v>
      </c>
      <c r="F2879" s="1" t="s">
        <v>40</v>
      </c>
      <c r="G2879">
        <v>13683.61</v>
      </c>
      <c r="H2879">
        <v>2</v>
      </c>
      <c r="I2879">
        <v>27367.22</v>
      </c>
      <c r="J2879">
        <v>1.87</v>
      </c>
      <c r="K2879">
        <v>1335</v>
      </c>
      <c r="L2879" s="2">
        <v>45497</v>
      </c>
      <c r="O2879" t="str">
        <f>IF(ecommerce_10000[[#This Row],[Platform]]="Souq","sq",ecommerce_10000[[#This Row],[Platform]])</f>
        <v>Amazon</v>
      </c>
      <c r="P2879" t="str">
        <f>IF(E2879="Souq","sq",IF(E2879="Jumia","Jum",E2879))</f>
        <v>Amazon</v>
      </c>
      <c r="Q2879">
        <f>VLOOKUP(ecommerce_10000[[#This Row],[City]],F:I,4,FALSE)</f>
        <v>99349.3</v>
      </c>
      <c r="R2879" s="1">
        <f>SUMIF(C:C,ecommerce_10000[[#This Row],[Category]],I:I)</f>
        <v>91504159.730000004</v>
      </c>
      <c r="S2879" s="1">
        <f>SUMIFS(I:I,C:C,C2879)</f>
        <v>91504159.730000004</v>
      </c>
      <c r="T2879" s="1" t="str">
        <f>INDEX(F:F,MATCH(ecommerce_10000[[#This Row],[TotalAmount]],I:I,0))</f>
        <v>Riyadh</v>
      </c>
    </row>
    <row r="2880" spans="1:20" x14ac:dyDescent="0.3">
      <c r="A2880" s="1" t="s">
        <v>2924</v>
      </c>
      <c r="B2880" s="1" t="s">
        <v>25</v>
      </c>
      <c r="C2880" s="1" t="s">
        <v>26</v>
      </c>
      <c r="D2880" s="1" t="s">
        <v>27</v>
      </c>
      <c r="E2880" s="1" t="s">
        <v>16</v>
      </c>
      <c r="F2880" s="1" t="s">
        <v>33</v>
      </c>
      <c r="G2880">
        <v>740.33</v>
      </c>
      <c r="H2880">
        <v>4</v>
      </c>
      <c r="I2880">
        <v>2961.32</v>
      </c>
      <c r="J2880">
        <v>4.9800000000000004</v>
      </c>
      <c r="K2880">
        <v>1317</v>
      </c>
      <c r="L2880" s="2">
        <v>45525</v>
      </c>
      <c r="O2880" t="str">
        <f>IF(ecommerce_10000[[#This Row],[Platform]]="Souq","sq",ecommerce_10000[[#This Row],[Platform]])</f>
        <v>sq</v>
      </c>
      <c r="P2880" t="str">
        <f>IF(E2880="Souq","sq",IF(E2880="Jumia","Jum",E2880))</f>
        <v>sq</v>
      </c>
      <c r="Q2880">
        <f>VLOOKUP(ecommerce_10000[[#This Row],[City]],F:I,4,FALSE)</f>
        <v>3665.44</v>
      </c>
      <c r="R2880" s="1">
        <f>SUMIF(C:C,ecommerce_10000[[#This Row],[Category]],I:I)</f>
        <v>29200970.130000021</v>
      </c>
      <c r="S2880" s="1">
        <f>SUMIFS(I:I,C:C,C2880)</f>
        <v>29200970.130000021</v>
      </c>
      <c r="T2880" s="1" t="str">
        <f>INDEX(F:F,MATCH(ecommerce_10000[[#This Row],[TotalAmount]],I:I,0))</f>
        <v>Dubai</v>
      </c>
    </row>
    <row r="2881" spans="1:20" x14ac:dyDescent="0.3">
      <c r="A2881" s="1" t="s">
        <v>2925</v>
      </c>
      <c r="B2881" s="1" t="s">
        <v>19</v>
      </c>
      <c r="C2881" s="1" t="s">
        <v>20</v>
      </c>
      <c r="D2881" s="1" t="s">
        <v>21</v>
      </c>
      <c r="E2881" s="1" t="s">
        <v>22</v>
      </c>
      <c r="F2881" s="1" t="s">
        <v>17</v>
      </c>
      <c r="G2881">
        <v>10085.370000000001</v>
      </c>
      <c r="H2881">
        <v>4</v>
      </c>
      <c r="I2881">
        <v>40341.480000000003</v>
      </c>
      <c r="J2881">
        <v>2.96</v>
      </c>
      <c r="K2881">
        <v>650</v>
      </c>
      <c r="L2881" s="2">
        <v>45609</v>
      </c>
      <c r="O2881" t="str">
        <f>IF(ecommerce_10000[[#This Row],[Platform]]="Souq","sq",ecommerce_10000[[#This Row],[Platform]])</f>
        <v>Jumia</v>
      </c>
      <c r="P2881" t="str">
        <f>IF(E2881="Souq","sq",IF(E2881="Jumia","Jum",E2881))</f>
        <v>Jum</v>
      </c>
      <c r="Q2881">
        <f>VLOOKUP(ecommerce_10000[[#This Row],[City]],F:I,4,FALSE)</f>
        <v>16284.02</v>
      </c>
      <c r="R2881" s="1">
        <f>SUMIF(C:C,ecommerce_10000[[#This Row],[Category]],I:I)</f>
        <v>91504159.730000004</v>
      </c>
      <c r="S2881" s="1">
        <f>SUMIFS(I:I,C:C,C2881)</f>
        <v>91504159.730000004</v>
      </c>
      <c r="T2881" s="1" t="str">
        <f>INDEX(F:F,MATCH(ecommerce_10000[[#This Row],[TotalAmount]],I:I,0))</f>
        <v>Cairo</v>
      </c>
    </row>
    <row r="2882" spans="1:20" x14ac:dyDescent="0.3">
      <c r="A2882" s="1" t="s">
        <v>2926</v>
      </c>
      <c r="B2882" s="1" t="s">
        <v>53</v>
      </c>
      <c r="C2882" s="1" t="s">
        <v>31</v>
      </c>
      <c r="D2882" s="1" t="s">
        <v>54</v>
      </c>
      <c r="E2882" s="1" t="s">
        <v>22</v>
      </c>
      <c r="F2882" s="1" t="s">
        <v>28</v>
      </c>
      <c r="G2882">
        <v>19555.93</v>
      </c>
      <c r="H2882">
        <v>3</v>
      </c>
      <c r="I2882">
        <v>58667.79</v>
      </c>
      <c r="J2882">
        <v>2.35</v>
      </c>
      <c r="K2882">
        <v>3354</v>
      </c>
      <c r="L2882" s="2">
        <v>45330</v>
      </c>
      <c r="O2882" t="str">
        <f>IF(ecommerce_10000[[#This Row],[Platform]]="Souq","sq",ecommerce_10000[[#This Row],[Platform]])</f>
        <v>Jumia</v>
      </c>
      <c r="P2882" t="str">
        <f>IF(E2882="Souq","sq",IF(E2882="Jumia","Jum",E2882))</f>
        <v>Jum</v>
      </c>
      <c r="Q2882">
        <f>VLOOKUP(ecommerce_10000[[#This Row],[City]],F:I,4,FALSE)</f>
        <v>26648.76</v>
      </c>
      <c r="R2882" s="1">
        <f>SUMIF(C:C,ecommerce_10000[[#This Row],[Category]],I:I)</f>
        <v>57542997.559999913</v>
      </c>
      <c r="S2882" s="1">
        <f>SUMIFS(I:I,C:C,C2882)</f>
        <v>57542997.559999913</v>
      </c>
      <c r="T2882" s="1" t="str">
        <f>INDEX(F:F,MATCH(ecommerce_10000[[#This Row],[TotalAmount]],I:I,0))</f>
        <v>Casablanca</v>
      </c>
    </row>
    <row r="2883" spans="1:20" x14ac:dyDescent="0.3">
      <c r="A2883" s="1" t="s">
        <v>2927</v>
      </c>
      <c r="B2883" s="1" t="s">
        <v>38</v>
      </c>
      <c r="C2883" s="1" t="s">
        <v>20</v>
      </c>
      <c r="D2883" s="1" t="s">
        <v>39</v>
      </c>
      <c r="E2883" s="1" t="s">
        <v>16</v>
      </c>
      <c r="F2883" s="1" t="s">
        <v>33</v>
      </c>
      <c r="G2883">
        <v>2262.5300000000002</v>
      </c>
      <c r="H2883">
        <v>2</v>
      </c>
      <c r="I2883">
        <v>4525.0600000000004</v>
      </c>
      <c r="J2883">
        <v>4.6500000000000004</v>
      </c>
      <c r="K2883">
        <v>4540</v>
      </c>
      <c r="L2883" s="2">
        <v>45491</v>
      </c>
      <c r="O2883" t="str">
        <f>IF(ecommerce_10000[[#This Row],[Platform]]="Souq","sq",ecommerce_10000[[#This Row],[Platform]])</f>
        <v>sq</v>
      </c>
      <c r="P2883" t="str">
        <f>IF(E2883="Souq","sq",IF(E2883="Jumia","Jum",E2883))</f>
        <v>sq</v>
      </c>
      <c r="Q2883">
        <f>VLOOKUP(ecommerce_10000[[#This Row],[City]],F:I,4,FALSE)</f>
        <v>3665.44</v>
      </c>
      <c r="R2883" s="1">
        <f>SUMIF(C:C,ecommerce_10000[[#This Row],[Category]],I:I)</f>
        <v>91504159.730000004</v>
      </c>
      <c r="S2883" s="1">
        <f>SUMIFS(I:I,C:C,C2883)</f>
        <v>91504159.730000004</v>
      </c>
      <c r="T2883" s="1" t="str">
        <f>INDEX(F:F,MATCH(ecommerce_10000[[#This Row],[TotalAmount]],I:I,0))</f>
        <v>Dubai</v>
      </c>
    </row>
    <row r="2884" spans="1:20" x14ac:dyDescent="0.3">
      <c r="A2884" s="1" t="s">
        <v>2928</v>
      </c>
      <c r="B2884" s="1" t="s">
        <v>30</v>
      </c>
      <c r="C2884" s="1" t="s">
        <v>31</v>
      </c>
      <c r="D2884" s="1" t="s">
        <v>32</v>
      </c>
      <c r="E2884" s="1" t="s">
        <v>22</v>
      </c>
      <c r="F2884" s="1" t="s">
        <v>17</v>
      </c>
      <c r="G2884">
        <v>6857.78</v>
      </c>
      <c r="H2884">
        <v>5</v>
      </c>
      <c r="I2884">
        <v>34288.9</v>
      </c>
      <c r="J2884">
        <v>4.67</v>
      </c>
      <c r="K2884">
        <v>3426</v>
      </c>
      <c r="L2884" s="2">
        <v>45581</v>
      </c>
      <c r="O2884" t="str">
        <f>IF(ecommerce_10000[[#This Row],[Platform]]="Souq","sq",ecommerce_10000[[#This Row],[Platform]])</f>
        <v>Jumia</v>
      </c>
      <c r="P2884" t="str">
        <f>IF(E2884="Souq","sq",IF(E2884="Jumia","Jum",E2884))</f>
        <v>Jum</v>
      </c>
      <c r="Q2884">
        <f>VLOOKUP(ecommerce_10000[[#This Row],[City]],F:I,4,FALSE)</f>
        <v>16284.02</v>
      </c>
      <c r="R2884" s="1">
        <f>SUMIF(C:C,ecommerce_10000[[#This Row],[Category]],I:I)</f>
        <v>57542997.559999913</v>
      </c>
      <c r="S2884" s="1">
        <f>SUMIFS(I:I,C:C,C2884)</f>
        <v>57542997.559999913</v>
      </c>
      <c r="T2884" s="1" t="str">
        <f>INDEX(F:F,MATCH(ecommerce_10000[[#This Row],[TotalAmount]],I:I,0))</f>
        <v>Cairo</v>
      </c>
    </row>
    <row r="2885" spans="1:20" x14ac:dyDescent="0.3">
      <c r="A2885" s="1" t="s">
        <v>2929</v>
      </c>
      <c r="B2885" s="1" t="s">
        <v>65</v>
      </c>
      <c r="C2885" s="1" t="s">
        <v>20</v>
      </c>
      <c r="D2885" s="1" t="s">
        <v>66</v>
      </c>
      <c r="E2885" s="1" t="s">
        <v>16</v>
      </c>
      <c r="F2885" s="1" t="s">
        <v>33</v>
      </c>
      <c r="G2885">
        <v>214.45</v>
      </c>
      <c r="H2885">
        <v>3</v>
      </c>
      <c r="I2885">
        <v>643.35</v>
      </c>
      <c r="J2885">
        <v>2.81</v>
      </c>
      <c r="K2885">
        <v>1047</v>
      </c>
      <c r="L2885" s="2">
        <v>45398</v>
      </c>
      <c r="O2885" t="str">
        <f>IF(ecommerce_10000[[#This Row],[Platform]]="Souq","sq",ecommerce_10000[[#This Row],[Platform]])</f>
        <v>sq</v>
      </c>
      <c r="P2885" t="str">
        <f>IF(E2885="Souq","sq",IF(E2885="Jumia","Jum",E2885))</f>
        <v>sq</v>
      </c>
      <c r="Q2885">
        <f>VLOOKUP(ecommerce_10000[[#This Row],[City]],F:I,4,FALSE)</f>
        <v>3665.44</v>
      </c>
      <c r="R2885" s="1">
        <f>SUMIF(C:C,ecommerce_10000[[#This Row],[Category]],I:I)</f>
        <v>91504159.730000004</v>
      </c>
      <c r="S2885" s="1">
        <f>SUMIFS(I:I,C:C,C2885)</f>
        <v>91504159.730000004</v>
      </c>
      <c r="T2885" s="1" t="str">
        <f>INDEX(F:F,MATCH(ecommerce_10000[[#This Row],[TotalAmount]],I:I,0))</f>
        <v>Dubai</v>
      </c>
    </row>
    <row r="2886" spans="1:20" x14ac:dyDescent="0.3">
      <c r="A2886" s="1" t="s">
        <v>2930</v>
      </c>
      <c r="B2886" s="1" t="s">
        <v>49</v>
      </c>
      <c r="C2886" s="1" t="s">
        <v>14</v>
      </c>
      <c r="D2886" s="1" t="s">
        <v>50</v>
      </c>
      <c r="E2886" s="1" t="s">
        <v>22</v>
      </c>
      <c r="F2886" s="1" t="s">
        <v>40</v>
      </c>
      <c r="G2886">
        <v>3508.46</v>
      </c>
      <c r="H2886">
        <v>3</v>
      </c>
      <c r="I2886">
        <v>10525.38</v>
      </c>
      <c r="J2886">
        <v>2.69</v>
      </c>
      <c r="K2886">
        <v>701</v>
      </c>
      <c r="L2886" s="2">
        <v>45488</v>
      </c>
      <c r="O2886" t="str">
        <f>IF(ecommerce_10000[[#This Row],[Platform]]="Souq","sq",ecommerce_10000[[#This Row],[Platform]])</f>
        <v>Jumia</v>
      </c>
      <c r="P2886" t="str">
        <f>IF(E2886="Souq","sq",IF(E2886="Jumia","Jum",E2886))</f>
        <v>Jum</v>
      </c>
      <c r="Q2886">
        <f>VLOOKUP(ecommerce_10000[[#This Row],[City]],F:I,4,FALSE)</f>
        <v>99349.3</v>
      </c>
      <c r="R2886" s="1">
        <f>SUMIF(C:C,ecommerce_10000[[#This Row],[Category]],I:I)</f>
        <v>92327183.770000085</v>
      </c>
      <c r="S2886" s="1">
        <f>SUMIFS(I:I,C:C,C2886)</f>
        <v>92327183.770000085</v>
      </c>
      <c r="T2886" s="1" t="str">
        <f>INDEX(F:F,MATCH(ecommerce_10000[[#This Row],[TotalAmount]],I:I,0))</f>
        <v>Riyadh</v>
      </c>
    </row>
    <row r="2887" spans="1:20" x14ac:dyDescent="0.3">
      <c r="A2887" s="1" t="s">
        <v>2931</v>
      </c>
      <c r="B2887" s="1" t="s">
        <v>38</v>
      </c>
      <c r="C2887" s="1" t="s">
        <v>20</v>
      </c>
      <c r="D2887" s="1" t="s">
        <v>39</v>
      </c>
      <c r="E2887" s="1" t="s">
        <v>22</v>
      </c>
      <c r="F2887" s="1" t="s">
        <v>33</v>
      </c>
      <c r="G2887">
        <v>15236.9</v>
      </c>
      <c r="H2887">
        <v>1</v>
      </c>
      <c r="I2887">
        <v>15236.9</v>
      </c>
      <c r="J2887">
        <v>1.1000000000000001</v>
      </c>
      <c r="K2887">
        <v>2882</v>
      </c>
      <c r="L2887" s="2">
        <v>45544</v>
      </c>
      <c r="O2887" t="str">
        <f>IF(ecommerce_10000[[#This Row],[Platform]]="Souq","sq",ecommerce_10000[[#This Row],[Platform]])</f>
        <v>Jumia</v>
      </c>
      <c r="P2887" t="str">
        <f>IF(E2887="Souq","sq",IF(E2887="Jumia","Jum",E2887))</f>
        <v>Jum</v>
      </c>
      <c r="Q2887">
        <f>VLOOKUP(ecommerce_10000[[#This Row],[City]],F:I,4,FALSE)</f>
        <v>3665.44</v>
      </c>
      <c r="R2887" s="1">
        <f>SUMIF(C:C,ecommerce_10000[[#This Row],[Category]],I:I)</f>
        <v>91504159.730000004</v>
      </c>
      <c r="S2887" s="1">
        <f>SUMIFS(I:I,C:C,C2887)</f>
        <v>91504159.730000004</v>
      </c>
      <c r="T2887" s="1" t="str">
        <f>INDEX(F:F,MATCH(ecommerce_10000[[#This Row],[TotalAmount]],I:I,0))</f>
        <v>Dubai</v>
      </c>
    </row>
    <row r="2888" spans="1:20" x14ac:dyDescent="0.3">
      <c r="A2888" s="1" t="s">
        <v>2932</v>
      </c>
      <c r="B2888" s="1" t="s">
        <v>30</v>
      </c>
      <c r="C2888" s="1" t="s">
        <v>31</v>
      </c>
      <c r="D2888" s="1" t="s">
        <v>32</v>
      </c>
      <c r="E2888" s="1" t="s">
        <v>47</v>
      </c>
      <c r="F2888" s="1" t="s">
        <v>33</v>
      </c>
      <c r="G2888">
        <v>5261.41</v>
      </c>
      <c r="H2888">
        <v>5</v>
      </c>
      <c r="I2888">
        <v>26307.05</v>
      </c>
      <c r="J2888">
        <v>2.4</v>
      </c>
      <c r="K2888">
        <v>4216</v>
      </c>
      <c r="L2888" s="2">
        <v>45384</v>
      </c>
      <c r="O2888" t="str">
        <f>IF(ecommerce_10000[[#This Row],[Platform]]="Souq","sq",ecommerce_10000[[#This Row],[Platform]])</f>
        <v>Amazon</v>
      </c>
      <c r="P2888" t="str">
        <f>IF(E2888="Souq","sq",IF(E2888="Jumia","Jum",E2888))</f>
        <v>Amazon</v>
      </c>
      <c r="Q2888">
        <f>VLOOKUP(ecommerce_10000[[#This Row],[City]],F:I,4,FALSE)</f>
        <v>3665.44</v>
      </c>
      <c r="R2888" s="1">
        <f>SUMIF(C:C,ecommerce_10000[[#This Row],[Category]],I:I)</f>
        <v>57542997.559999913</v>
      </c>
      <c r="S2888" s="1">
        <f>SUMIFS(I:I,C:C,C2888)</f>
        <v>57542997.559999913</v>
      </c>
      <c r="T2888" s="1" t="str">
        <f>INDEX(F:F,MATCH(ecommerce_10000[[#This Row],[TotalAmount]],I:I,0))</f>
        <v>Dubai</v>
      </c>
    </row>
    <row r="2889" spans="1:20" x14ac:dyDescent="0.3">
      <c r="A2889" s="1" t="s">
        <v>2933</v>
      </c>
      <c r="B2889" s="1" t="s">
        <v>53</v>
      </c>
      <c r="C2889" s="1" t="s">
        <v>31</v>
      </c>
      <c r="D2889" s="1" t="s">
        <v>54</v>
      </c>
      <c r="E2889" s="1" t="s">
        <v>22</v>
      </c>
      <c r="F2889" s="1" t="s">
        <v>17</v>
      </c>
      <c r="G2889">
        <v>9330.14</v>
      </c>
      <c r="H2889">
        <v>1</v>
      </c>
      <c r="I2889">
        <v>9330.14</v>
      </c>
      <c r="J2889">
        <v>1.49</v>
      </c>
      <c r="K2889">
        <v>1995</v>
      </c>
      <c r="L2889" s="2">
        <v>45478</v>
      </c>
      <c r="O2889" t="str">
        <f>IF(ecommerce_10000[[#This Row],[Platform]]="Souq","sq",ecommerce_10000[[#This Row],[Platform]])</f>
        <v>Jumia</v>
      </c>
      <c r="P2889" t="str">
        <f>IF(E2889="Souq","sq",IF(E2889="Jumia","Jum",E2889))</f>
        <v>Jum</v>
      </c>
      <c r="Q2889">
        <f>VLOOKUP(ecommerce_10000[[#This Row],[City]],F:I,4,FALSE)</f>
        <v>16284.02</v>
      </c>
      <c r="R2889" s="1">
        <f>SUMIF(C:C,ecommerce_10000[[#This Row],[Category]],I:I)</f>
        <v>57542997.559999913</v>
      </c>
      <c r="S2889" s="1">
        <f>SUMIFS(I:I,C:C,C2889)</f>
        <v>57542997.559999913</v>
      </c>
      <c r="T2889" s="1" t="str">
        <f>INDEX(F:F,MATCH(ecommerce_10000[[#This Row],[TotalAmount]],I:I,0))</f>
        <v>Cairo</v>
      </c>
    </row>
    <row r="2890" spans="1:20" x14ac:dyDescent="0.3">
      <c r="A2890" s="1" t="s">
        <v>2934</v>
      </c>
      <c r="B2890" s="1" t="s">
        <v>25</v>
      </c>
      <c r="C2890" s="1" t="s">
        <v>26</v>
      </c>
      <c r="D2890" s="1" t="s">
        <v>27</v>
      </c>
      <c r="E2890" s="1" t="s">
        <v>16</v>
      </c>
      <c r="F2890" s="1" t="s">
        <v>62</v>
      </c>
      <c r="G2890">
        <v>8779.3700000000008</v>
      </c>
      <c r="H2890">
        <v>2</v>
      </c>
      <c r="I2890">
        <v>17558.740000000002</v>
      </c>
      <c r="J2890">
        <v>2.13</v>
      </c>
      <c r="K2890">
        <v>4901</v>
      </c>
      <c r="L2890" s="2">
        <v>45497</v>
      </c>
      <c r="O2890" t="str">
        <f>IF(ecommerce_10000[[#This Row],[Platform]]="Souq","sq",ecommerce_10000[[#This Row],[Platform]])</f>
        <v>sq</v>
      </c>
      <c r="P2890" t="str">
        <f>IF(E2890="Souq","sq",IF(E2890="Jumia","Jum",E2890))</f>
        <v>sq</v>
      </c>
      <c r="Q2890">
        <f>VLOOKUP(ecommerce_10000[[#This Row],[City]],F:I,4,FALSE)</f>
        <v>27872.98</v>
      </c>
      <c r="R2890" s="1">
        <f>SUMIF(C:C,ecommerce_10000[[#This Row],[Category]],I:I)</f>
        <v>29200970.130000021</v>
      </c>
      <c r="S2890" s="1">
        <f>SUMIFS(I:I,C:C,C2890)</f>
        <v>29200970.130000021</v>
      </c>
      <c r="T2890" s="1" t="str">
        <f>INDEX(F:F,MATCH(ecommerce_10000[[#This Row],[TotalAmount]],I:I,0))</f>
        <v>Giza</v>
      </c>
    </row>
    <row r="2891" spans="1:20" x14ac:dyDescent="0.3">
      <c r="A2891" s="1" t="s">
        <v>2935</v>
      </c>
      <c r="B2891" s="1" t="s">
        <v>38</v>
      </c>
      <c r="C2891" s="1" t="s">
        <v>20</v>
      </c>
      <c r="D2891" s="1" t="s">
        <v>39</v>
      </c>
      <c r="E2891" s="1" t="s">
        <v>16</v>
      </c>
      <c r="F2891" s="1" t="s">
        <v>62</v>
      </c>
      <c r="G2891">
        <v>4863.25</v>
      </c>
      <c r="H2891">
        <v>5</v>
      </c>
      <c r="I2891">
        <v>24316.25</v>
      </c>
      <c r="J2891">
        <v>2.73</v>
      </c>
      <c r="K2891">
        <v>205</v>
      </c>
      <c r="L2891" s="2">
        <v>45330</v>
      </c>
      <c r="O2891" t="str">
        <f>IF(ecommerce_10000[[#This Row],[Platform]]="Souq","sq",ecommerce_10000[[#This Row],[Platform]])</f>
        <v>sq</v>
      </c>
      <c r="P2891" t="str">
        <f>IF(E2891="Souq","sq",IF(E2891="Jumia","Jum",E2891))</f>
        <v>sq</v>
      </c>
      <c r="Q2891">
        <f>VLOOKUP(ecommerce_10000[[#This Row],[City]],F:I,4,FALSE)</f>
        <v>27872.98</v>
      </c>
      <c r="R2891" s="1">
        <f>SUMIF(C:C,ecommerce_10000[[#This Row],[Category]],I:I)</f>
        <v>91504159.730000004</v>
      </c>
      <c r="S2891" s="1">
        <f>SUMIFS(I:I,C:C,C2891)</f>
        <v>91504159.730000004</v>
      </c>
      <c r="T2891" s="1" t="str">
        <f>INDEX(F:F,MATCH(ecommerce_10000[[#This Row],[TotalAmount]],I:I,0))</f>
        <v>Giza</v>
      </c>
    </row>
    <row r="2892" spans="1:20" x14ac:dyDescent="0.3">
      <c r="A2892" s="1" t="s">
        <v>2936</v>
      </c>
      <c r="B2892" s="1" t="s">
        <v>25</v>
      </c>
      <c r="C2892" s="1" t="s">
        <v>26</v>
      </c>
      <c r="D2892" s="1" t="s">
        <v>27</v>
      </c>
      <c r="E2892" s="1" t="s">
        <v>22</v>
      </c>
      <c r="F2892" s="1" t="s">
        <v>62</v>
      </c>
      <c r="G2892">
        <v>9816.08</v>
      </c>
      <c r="H2892">
        <v>4</v>
      </c>
      <c r="I2892">
        <v>39264.32</v>
      </c>
      <c r="J2892">
        <v>2.2400000000000002</v>
      </c>
      <c r="K2892">
        <v>4216</v>
      </c>
      <c r="L2892" s="2">
        <v>45423</v>
      </c>
      <c r="O2892" t="str">
        <f>IF(ecommerce_10000[[#This Row],[Platform]]="Souq","sq",ecommerce_10000[[#This Row],[Platform]])</f>
        <v>Jumia</v>
      </c>
      <c r="P2892" t="str">
        <f>IF(E2892="Souq","sq",IF(E2892="Jumia","Jum",E2892))</f>
        <v>Jum</v>
      </c>
      <c r="Q2892">
        <f>VLOOKUP(ecommerce_10000[[#This Row],[City]],F:I,4,FALSE)</f>
        <v>27872.98</v>
      </c>
      <c r="R2892" s="1">
        <f>SUMIF(C:C,ecommerce_10000[[#This Row],[Category]],I:I)</f>
        <v>29200970.130000021</v>
      </c>
      <c r="S2892" s="1">
        <f>SUMIFS(I:I,C:C,C2892)</f>
        <v>29200970.130000021</v>
      </c>
      <c r="T2892" s="1" t="str">
        <f>INDEX(F:F,MATCH(ecommerce_10000[[#This Row],[TotalAmount]],I:I,0))</f>
        <v>Giza</v>
      </c>
    </row>
    <row r="2893" spans="1:20" x14ac:dyDescent="0.3">
      <c r="A2893" s="1" t="s">
        <v>2937</v>
      </c>
      <c r="B2893" s="1" t="s">
        <v>19</v>
      </c>
      <c r="C2893" s="1" t="s">
        <v>20</v>
      </c>
      <c r="D2893" s="1" t="s">
        <v>21</v>
      </c>
      <c r="E2893" s="1" t="s">
        <v>16</v>
      </c>
      <c r="F2893" s="1" t="s">
        <v>40</v>
      </c>
      <c r="G2893">
        <v>14176.38</v>
      </c>
      <c r="H2893">
        <v>5</v>
      </c>
      <c r="I2893">
        <v>70881.899999999994</v>
      </c>
      <c r="J2893">
        <v>3.1</v>
      </c>
      <c r="K2893">
        <v>1759</v>
      </c>
      <c r="L2893" s="2">
        <v>45361</v>
      </c>
      <c r="O2893" t="str">
        <f>IF(ecommerce_10000[[#This Row],[Platform]]="Souq","sq",ecommerce_10000[[#This Row],[Platform]])</f>
        <v>sq</v>
      </c>
      <c r="P2893" t="str">
        <f>IF(E2893="Souq","sq",IF(E2893="Jumia","Jum",E2893))</f>
        <v>sq</v>
      </c>
      <c r="Q2893">
        <f>VLOOKUP(ecommerce_10000[[#This Row],[City]],F:I,4,FALSE)</f>
        <v>99349.3</v>
      </c>
      <c r="R2893" s="1">
        <f>SUMIF(C:C,ecommerce_10000[[#This Row],[Category]],I:I)</f>
        <v>91504159.730000004</v>
      </c>
      <c r="S2893" s="1">
        <f>SUMIFS(I:I,C:C,C2893)</f>
        <v>91504159.730000004</v>
      </c>
      <c r="T2893" s="1" t="str">
        <f>INDEX(F:F,MATCH(ecommerce_10000[[#This Row],[TotalAmount]],I:I,0))</f>
        <v>Riyadh</v>
      </c>
    </row>
    <row r="2894" spans="1:20" x14ac:dyDescent="0.3">
      <c r="A2894" s="1" t="s">
        <v>2938</v>
      </c>
      <c r="B2894" s="1" t="s">
        <v>25</v>
      </c>
      <c r="C2894" s="1" t="s">
        <v>26</v>
      </c>
      <c r="D2894" s="1" t="s">
        <v>27</v>
      </c>
      <c r="E2894" s="1" t="s">
        <v>47</v>
      </c>
      <c r="F2894" s="1" t="s">
        <v>17</v>
      </c>
      <c r="G2894">
        <v>13765.54</v>
      </c>
      <c r="H2894">
        <v>5</v>
      </c>
      <c r="I2894">
        <v>68827.7</v>
      </c>
      <c r="J2894">
        <v>4.7699999999999996</v>
      </c>
      <c r="K2894">
        <v>809</v>
      </c>
      <c r="L2894" s="2">
        <v>45463</v>
      </c>
      <c r="O2894" t="str">
        <f>IF(ecommerce_10000[[#This Row],[Platform]]="Souq","sq",ecommerce_10000[[#This Row],[Platform]])</f>
        <v>Amazon</v>
      </c>
      <c r="P2894" t="str">
        <f>IF(E2894="Souq","sq",IF(E2894="Jumia","Jum",E2894))</f>
        <v>Amazon</v>
      </c>
      <c r="Q2894">
        <f>VLOOKUP(ecommerce_10000[[#This Row],[City]],F:I,4,FALSE)</f>
        <v>16284.02</v>
      </c>
      <c r="R2894" s="1">
        <f>SUMIF(C:C,ecommerce_10000[[#This Row],[Category]],I:I)</f>
        <v>29200970.130000021</v>
      </c>
      <c r="S2894" s="1">
        <f>SUMIFS(I:I,C:C,C2894)</f>
        <v>29200970.130000021</v>
      </c>
      <c r="T2894" s="1" t="str">
        <f>INDEX(F:F,MATCH(ecommerce_10000[[#This Row],[TotalAmount]],I:I,0))</f>
        <v>Cairo</v>
      </c>
    </row>
    <row r="2895" spans="1:20" x14ac:dyDescent="0.3">
      <c r="A2895" s="1" t="s">
        <v>2939</v>
      </c>
      <c r="B2895" s="1" t="s">
        <v>53</v>
      </c>
      <c r="C2895" s="1" t="s">
        <v>31</v>
      </c>
      <c r="D2895" s="1" t="s">
        <v>54</v>
      </c>
      <c r="E2895" s="1" t="s">
        <v>47</v>
      </c>
      <c r="F2895" s="1" t="s">
        <v>62</v>
      </c>
      <c r="G2895">
        <v>19614.23</v>
      </c>
      <c r="H2895">
        <v>3</v>
      </c>
      <c r="I2895">
        <v>58842.69</v>
      </c>
      <c r="J2895">
        <v>1.75</v>
      </c>
      <c r="K2895">
        <v>4893</v>
      </c>
      <c r="L2895" s="2">
        <v>45413</v>
      </c>
      <c r="O2895" t="str">
        <f>IF(ecommerce_10000[[#This Row],[Platform]]="Souq","sq",ecommerce_10000[[#This Row],[Platform]])</f>
        <v>Amazon</v>
      </c>
      <c r="P2895" t="str">
        <f>IF(E2895="Souq","sq",IF(E2895="Jumia","Jum",E2895))</f>
        <v>Amazon</v>
      </c>
      <c r="Q2895">
        <f>VLOOKUP(ecommerce_10000[[#This Row],[City]],F:I,4,FALSE)</f>
        <v>27872.98</v>
      </c>
      <c r="R2895" s="1">
        <f>SUMIF(C:C,ecommerce_10000[[#This Row],[Category]],I:I)</f>
        <v>57542997.559999913</v>
      </c>
      <c r="S2895" s="1">
        <f>SUMIFS(I:I,C:C,C2895)</f>
        <v>57542997.559999913</v>
      </c>
      <c r="T2895" s="1" t="str">
        <f>INDEX(F:F,MATCH(ecommerce_10000[[#This Row],[TotalAmount]],I:I,0))</f>
        <v>Giza</v>
      </c>
    </row>
    <row r="2896" spans="1:20" x14ac:dyDescent="0.3">
      <c r="A2896" s="1" t="s">
        <v>2940</v>
      </c>
      <c r="B2896" s="1" t="s">
        <v>19</v>
      </c>
      <c r="C2896" s="1" t="s">
        <v>20</v>
      </c>
      <c r="D2896" s="1" t="s">
        <v>21</v>
      </c>
      <c r="E2896" s="1" t="s">
        <v>16</v>
      </c>
      <c r="F2896" s="1" t="s">
        <v>17</v>
      </c>
      <c r="G2896">
        <v>18593.580000000002</v>
      </c>
      <c r="H2896">
        <v>1</v>
      </c>
      <c r="I2896">
        <v>18593.580000000002</v>
      </c>
      <c r="J2896">
        <v>1.68</v>
      </c>
      <c r="K2896">
        <v>2376</v>
      </c>
      <c r="L2896" s="2">
        <v>45575</v>
      </c>
      <c r="O2896" t="str">
        <f>IF(ecommerce_10000[[#This Row],[Platform]]="Souq","sq",ecommerce_10000[[#This Row],[Platform]])</f>
        <v>sq</v>
      </c>
      <c r="P2896" t="str">
        <f>IF(E2896="Souq","sq",IF(E2896="Jumia","Jum",E2896))</f>
        <v>sq</v>
      </c>
      <c r="Q2896">
        <f>VLOOKUP(ecommerce_10000[[#This Row],[City]],F:I,4,FALSE)</f>
        <v>16284.02</v>
      </c>
      <c r="R2896" s="1">
        <f>SUMIF(C:C,ecommerce_10000[[#This Row],[Category]],I:I)</f>
        <v>91504159.730000004</v>
      </c>
      <c r="S2896" s="1">
        <f>SUMIFS(I:I,C:C,C2896)</f>
        <v>91504159.730000004</v>
      </c>
      <c r="T2896" s="1" t="str">
        <f>INDEX(F:F,MATCH(ecommerce_10000[[#This Row],[TotalAmount]],I:I,0))</f>
        <v>Cairo</v>
      </c>
    </row>
    <row r="2897" spans="1:20" x14ac:dyDescent="0.3">
      <c r="A2897" s="1" t="s">
        <v>2941</v>
      </c>
      <c r="B2897" s="1" t="s">
        <v>35</v>
      </c>
      <c r="C2897" s="1" t="s">
        <v>14</v>
      </c>
      <c r="D2897" s="1" t="s">
        <v>36</v>
      </c>
      <c r="E2897" s="1" t="s">
        <v>16</v>
      </c>
      <c r="F2897" s="1" t="s">
        <v>17</v>
      </c>
      <c r="G2897">
        <v>18120.16</v>
      </c>
      <c r="H2897">
        <v>3</v>
      </c>
      <c r="I2897">
        <v>54360.480000000003</v>
      </c>
      <c r="J2897">
        <v>4.2699999999999996</v>
      </c>
      <c r="K2897">
        <v>4415</v>
      </c>
      <c r="L2897" s="2">
        <v>45300</v>
      </c>
      <c r="O2897" t="str">
        <f>IF(ecommerce_10000[[#This Row],[Platform]]="Souq","sq",ecommerce_10000[[#This Row],[Platform]])</f>
        <v>sq</v>
      </c>
      <c r="P2897" t="str">
        <f>IF(E2897="Souq","sq",IF(E2897="Jumia","Jum",E2897))</f>
        <v>sq</v>
      </c>
      <c r="Q2897">
        <f>VLOOKUP(ecommerce_10000[[#This Row],[City]],F:I,4,FALSE)</f>
        <v>16284.02</v>
      </c>
      <c r="R2897" s="1">
        <f>SUMIF(C:C,ecommerce_10000[[#This Row],[Category]],I:I)</f>
        <v>92327183.770000085</v>
      </c>
      <c r="S2897" s="1">
        <f>SUMIFS(I:I,C:C,C2897)</f>
        <v>92327183.770000085</v>
      </c>
      <c r="T2897" s="1" t="str">
        <f>INDEX(F:F,MATCH(ecommerce_10000[[#This Row],[TotalAmount]],I:I,0))</f>
        <v>Cairo</v>
      </c>
    </row>
    <row r="2898" spans="1:20" x14ac:dyDescent="0.3">
      <c r="A2898" s="1" t="s">
        <v>2942</v>
      </c>
      <c r="B2898" s="1" t="s">
        <v>49</v>
      </c>
      <c r="C2898" s="1" t="s">
        <v>14</v>
      </c>
      <c r="D2898" s="1" t="s">
        <v>50</v>
      </c>
      <c r="E2898" s="1" t="s">
        <v>47</v>
      </c>
      <c r="F2898" s="1" t="s">
        <v>23</v>
      </c>
      <c r="G2898">
        <v>18085.21</v>
      </c>
      <c r="H2898">
        <v>5</v>
      </c>
      <c r="I2898">
        <v>90426.05</v>
      </c>
      <c r="J2898">
        <v>2.15</v>
      </c>
      <c r="K2898">
        <v>3823</v>
      </c>
      <c r="L2898" s="2">
        <v>45313</v>
      </c>
      <c r="O2898" t="str">
        <f>IF(ecommerce_10000[[#This Row],[Platform]]="Souq","sq",ecommerce_10000[[#This Row],[Platform]])</f>
        <v>Amazon</v>
      </c>
      <c r="P2898" t="str">
        <f>IF(E2898="Souq","sq",IF(E2898="Jumia","Jum",E2898))</f>
        <v>Amazon</v>
      </c>
      <c r="Q2898">
        <f>VLOOKUP(ecommerce_10000[[#This Row],[City]],F:I,4,FALSE)</f>
        <v>13290.4</v>
      </c>
      <c r="R2898" s="1">
        <f>SUMIF(C:C,ecommerce_10000[[#This Row],[Category]],I:I)</f>
        <v>92327183.770000085</v>
      </c>
      <c r="S2898" s="1">
        <f>SUMIFS(I:I,C:C,C2898)</f>
        <v>92327183.770000085</v>
      </c>
      <c r="T2898" s="1" t="str">
        <f>INDEX(F:F,MATCH(ecommerce_10000[[#This Row],[TotalAmount]],I:I,0))</f>
        <v>Alexandria</v>
      </c>
    </row>
    <row r="2899" spans="1:20" x14ac:dyDescent="0.3">
      <c r="A2899" s="1" t="s">
        <v>2943</v>
      </c>
      <c r="B2899" s="1" t="s">
        <v>19</v>
      </c>
      <c r="C2899" s="1" t="s">
        <v>20</v>
      </c>
      <c r="D2899" s="1" t="s">
        <v>21</v>
      </c>
      <c r="E2899" s="1" t="s">
        <v>16</v>
      </c>
      <c r="F2899" s="1" t="s">
        <v>28</v>
      </c>
      <c r="G2899">
        <v>16791.11</v>
      </c>
      <c r="H2899">
        <v>1</v>
      </c>
      <c r="I2899">
        <v>16791.11</v>
      </c>
      <c r="J2899">
        <v>2.8</v>
      </c>
      <c r="K2899">
        <v>1952</v>
      </c>
      <c r="L2899" s="2">
        <v>45385</v>
      </c>
      <c r="O2899" t="str">
        <f>IF(ecommerce_10000[[#This Row],[Platform]]="Souq","sq",ecommerce_10000[[#This Row],[Platform]])</f>
        <v>sq</v>
      </c>
      <c r="P2899" t="str">
        <f>IF(E2899="Souq","sq",IF(E2899="Jumia","Jum",E2899))</f>
        <v>sq</v>
      </c>
      <c r="Q2899">
        <f>VLOOKUP(ecommerce_10000[[#This Row],[City]],F:I,4,FALSE)</f>
        <v>26648.76</v>
      </c>
      <c r="R2899" s="1">
        <f>SUMIF(C:C,ecommerce_10000[[#This Row],[Category]],I:I)</f>
        <v>91504159.730000004</v>
      </c>
      <c r="S2899" s="1">
        <f>SUMIFS(I:I,C:C,C2899)</f>
        <v>91504159.730000004</v>
      </c>
      <c r="T2899" s="1" t="str">
        <f>INDEX(F:F,MATCH(ecommerce_10000[[#This Row],[TotalAmount]],I:I,0))</f>
        <v>Casablanca</v>
      </c>
    </row>
    <row r="2900" spans="1:20" x14ac:dyDescent="0.3">
      <c r="A2900" s="1" t="s">
        <v>2944</v>
      </c>
      <c r="B2900" s="1" t="s">
        <v>43</v>
      </c>
      <c r="C2900" s="1" t="s">
        <v>44</v>
      </c>
      <c r="D2900" s="1" t="s">
        <v>45</v>
      </c>
      <c r="E2900" s="1" t="s">
        <v>47</v>
      </c>
      <c r="F2900" s="1" t="s">
        <v>23</v>
      </c>
      <c r="G2900">
        <v>3648.35</v>
      </c>
      <c r="H2900">
        <v>1</v>
      </c>
      <c r="I2900">
        <v>3648.35</v>
      </c>
      <c r="J2900">
        <v>1.7</v>
      </c>
      <c r="K2900">
        <v>3801</v>
      </c>
      <c r="L2900" s="2">
        <v>45423</v>
      </c>
      <c r="O2900" t="str">
        <f>IF(ecommerce_10000[[#This Row],[Platform]]="Souq","sq",ecommerce_10000[[#This Row],[Platform]])</f>
        <v>Amazon</v>
      </c>
      <c r="P2900" t="str">
        <f>IF(E2900="Souq","sq",IF(E2900="Jumia","Jum",E2900))</f>
        <v>Amazon</v>
      </c>
      <c r="Q2900">
        <f>VLOOKUP(ecommerce_10000[[#This Row],[City]],F:I,4,FALSE)</f>
        <v>13290.4</v>
      </c>
      <c r="R2900" s="1">
        <f>SUMIF(C:C,ecommerce_10000[[#This Row],[Category]],I:I)</f>
        <v>31420413.200000018</v>
      </c>
      <c r="S2900" s="1">
        <f>SUMIFS(I:I,C:C,C2900)</f>
        <v>31420413.200000018</v>
      </c>
      <c r="T2900" s="1" t="str">
        <f>INDEX(F:F,MATCH(ecommerce_10000[[#This Row],[TotalAmount]],I:I,0))</f>
        <v>Alexandria</v>
      </c>
    </row>
    <row r="2901" spans="1:20" x14ac:dyDescent="0.3">
      <c r="A2901" s="1" t="s">
        <v>2945</v>
      </c>
      <c r="B2901" s="1" t="s">
        <v>19</v>
      </c>
      <c r="C2901" s="1" t="s">
        <v>20</v>
      </c>
      <c r="D2901" s="1" t="s">
        <v>21</v>
      </c>
      <c r="E2901" s="1" t="s">
        <v>22</v>
      </c>
      <c r="F2901" s="1" t="s">
        <v>40</v>
      </c>
      <c r="G2901">
        <v>19607.259999999998</v>
      </c>
      <c r="H2901">
        <v>5</v>
      </c>
      <c r="I2901">
        <v>98036.3</v>
      </c>
      <c r="J2901">
        <v>4.9800000000000004</v>
      </c>
      <c r="K2901">
        <v>2474</v>
      </c>
      <c r="L2901" s="2">
        <v>45432</v>
      </c>
      <c r="O2901" t="str">
        <f>IF(ecommerce_10000[[#This Row],[Platform]]="Souq","sq",ecommerce_10000[[#This Row],[Platform]])</f>
        <v>Jumia</v>
      </c>
      <c r="P2901" t="str">
        <f>IF(E2901="Souq","sq",IF(E2901="Jumia","Jum",E2901))</f>
        <v>Jum</v>
      </c>
      <c r="Q2901">
        <f>VLOOKUP(ecommerce_10000[[#This Row],[City]],F:I,4,FALSE)</f>
        <v>99349.3</v>
      </c>
      <c r="R2901" s="1">
        <f>SUMIF(C:C,ecommerce_10000[[#This Row],[Category]],I:I)</f>
        <v>91504159.730000004</v>
      </c>
      <c r="S2901" s="1">
        <f>SUMIFS(I:I,C:C,C2901)</f>
        <v>91504159.730000004</v>
      </c>
      <c r="T2901" s="1" t="str">
        <f>INDEX(F:F,MATCH(ecommerce_10000[[#This Row],[TotalAmount]],I:I,0))</f>
        <v>Riyadh</v>
      </c>
    </row>
    <row r="2902" spans="1:20" x14ac:dyDescent="0.3">
      <c r="A2902" s="1" t="s">
        <v>2946</v>
      </c>
      <c r="B2902" s="1" t="s">
        <v>25</v>
      </c>
      <c r="C2902" s="1" t="s">
        <v>26</v>
      </c>
      <c r="D2902" s="1" t="s">
        <v>27</v>
      </c>
      <c r="E2902" s="1" t="s">
        <v>16</v>
      </c>
      <c r="F2902" s="1" t="s">
        <v>33</v>
      </c>
      <c r="G2902">
        <v>10859.14</v>
      </c>
      <c r="H2902">
        <v>1</v>
      </c>
      <c r="I2902">
        <v>10859.14</v>
      </c>
      <c r="J2902">
        <v>3</v>
      </c>
      <c r="K2902">
        <v>101</v>
      </c>
      <c r="L2902" s="2">
        <v>45436</v>
      </c>
      <c r="O2902" t="str">
        <f>IF(ecommerce_10000[[#This Row],[Platform]]="Souq","sq",ecommerce_10000[[#This Row],[Platform]])</f>
        <v>sq</v>
      </c>
      <c r="P2902" t="str">
        <f>IF(E2902="Souq","sq",IF(E2902="Jumia","Jum",E2902))</f>
        <v>sq</v>
      </c>
      <c r="Q2902">
        <f>VLOOKUP(ecommerce_10000[[#This Row],[City]],F:I,4,FALSE)</f>
        <v>3665.44</v>
      </c>
      <c r="R2902" s="1">
        <f>SUMIF(C:C,ecommerce_10000[[#This Row],[Category]],I:I)</f>
        <v>29200970.130000021</v>
      </c>
      <c r="S2902" s="1">
        <f>SUMIFS(I:I,C:C,C2902)</f>
        <v>29200970.130000021</v>
      </c>
      <c r="T2902" s="1" t="str">
        <f>INDEX(F:F,MATCH(ecommerce_10000[[#This Row],[TotalAmount]],I:I,0))</f>
        <v>Dubai</v>
      </c>
    </row>
    <row r="2903" spans="1:20" x14ac:dyDescent="0.3">
      <c r="A2903" s="1" t="s">
        <v>2947</v>
      </c>
      <c r="B2903" s="1" t="s">
        <v>53</v>
      </c>
      <c r="C2903" s="1" t="s">
        <v>31</v>
      </c>
      <c r="D2903" s="1" t="s">
        <v>54</v>
      </c>
      <c r="E2903" s="1" t="s">
        <v>16</v>
      </c>
      <c r="F2903" s="1" t="s">
        <v>40</v>
      </c>
      <c r="G2903">
        <v>13831.72</v>
      </c>
      <c r="H2903">
        <v>3</v>
      </c>
      <c r="I2903">
        <v>41495.160000000003</v>
      </c>
      <c r="J2903">
        <v>1.17</v>
      </c>
      <c r="K2903">
        <v>502</v>
      </c>
      <c r="L2903" s="2">
        <v>45328</v>
      </c>
      <c r="O2903" t="str">
        <f>IF(ecommerce_10000[[#This Row],[Platform]]="Souq","sq",ecommerce_10000[[#This Row],[Platform]])</f>
        <v>sq</v>
      </c>
      <c r="P2903" t="str">
        <f>IF(E2903="Souq","sq",IF(E2903="Jumia","Jum",E2903))</f>
        <v>sq</v>
      </c>
      <c r="Q2903">
        <f>VLOOKUP(ecommerce_10000[[#This Row],[City]],F:I,4,FALSE)</f>
        <v>99349.3</v>
      </c>
      <c r="R2903" s="1">
        <f>SUMIF(C:C,ecommerce_10000[[#This Row],[Category]],I:I)</f>
        <v>57542997.559999913</v>
      </c>
      <c r="S2903" s="1">
        <f>SUMIFS(I:I,C:C,C2903)</f>
        <v>57542997.559999913</v>
      </c>
      <c r="T2903" s="1" t="str">
        <f>INDEX(F:F,MATCH(ecommerce_10000[[#This Row],[TotalAmount]],I:I,0))</f>
        <v>Riyadh</v>
      </c>
    </row>
    <row r="2904" spans="1:20" x14ac:dyDescent="0.3">
      <c r="A2904" s="1" t="s">
        <v>2948</v>
      </c>
      <c r="B2904" s="1" t="s">
        <v>30</v>
      </c>
      <c r="C2904" s="1" t="s">
        <v>31</v>
      </c>
      <c r="D2904" s="1" t="s">
        <v>32</v>
      </c>
      <c r="E2904" s="1" t="s">
        <v>22</v>
      </c>
      <c r="F2904" s="1" t="s">
        <v>17</v>
      </c>
      <c r="G2904">
        <v>17024.759999999998</v>
      </c>
      <c r="H2904">
        <v>3</v>
      </c>
      <c r="I2904">
        <v>51074.28</v>
      </c>
      <c r="J2904">
        <v>4.84</v>
      </c>
      <c r="K2904">
        <v>802</v>
      </c>
      <c r="L2904" s="2">
        <v>45541</v>
      </c>
      <c r="O2904" t="str">
        <f>IF(ecommerce_10000[[#This Row],[Platform]]="Souq","sq",ecommerce_10000[[#This Row],[Platform]])</f>
        <v>Jumia</v>
      </c>
      <c r="P2904" t="str">
        <f>IF(E2904="Souq","sq",IF(E2904="Jumia","Jum",E2904))</f>
        <v>Jum</v>
      </c>
      <c r="Q2904">
        <f>VLOOKUP(ecommerce_10000[[#This Row],[City]],F:I,4,FALSE)</f>
        <v>16284.02</v>
      </c>
      <c r="R2904" s="1">
        <f>SUMIF(C:C,ecommerce_10000[[#This Row],[Category]],I:I)</f>
        <v>57542997.559999913</v>
      </c>
      <c r="S2904" s="1">
        <f>SUMIFS(I:I,C:C,C2904)</f>
        <v>57542997.559999913</v>
      </c>
      <c r="T2904" s="1" t="str">
        <f>INDEX(F:F,MATCH(ecommerce_10000[[#This Row],[TotalAmount]],I:I,0))</f>
        <v>Cairo</v>
      </c>
    </row>
    <row r="2905" spans="1:20" x14ac:dyDescent="0.3">
      <c r="A2905" s="1" t="s">
        <v>2949</v>
      </c>
      <c r="B2905" s="1" t="s">
        <v>49</v>
      </c>
      <c r="C2905" s="1" t="s">
        <v>14</v>
      </c>
      <c r="D2905" s="1" t="s">
        <v>50</v>
      </c>
      <c r="E2905" s="1" t="s">
        <v>47</v>
      </c>
      <c r="F2905" s="1" t="s">
        <v>33</v>
      </c>
      <c r="G2905">
        <v>18743.2</v>
      </c>
      <c r="H2905">
        <v>5</v>
      </c>
      <c r="I2905">
        <v>93716</v>
      </c>
      <c r="J2905">
        <v>3.09</v>
      </c>
      <c r="K2905">
        <v>4439</v>
      </c>
      <c r="L2905" s="2">
        <v>45347</v>
      </c>
      <c r="O2905" t="str">
        <f>IF(ecommerce_10000[[#This Row],[Platform]]="Souq","sq",ecommerce_10000[[#This Row],[Platform]])</f>
        <v>Amazon</v>
      </c>
      <c r="P2905" t="str">
        <f>IF(E2905="Souq","sq",IF(E2905="Jumia","Jum",E2905))</f>
        <v>Amazon</v>
      </c>
      <c r="Q2905">
        <f>VLOOKUP(ecommerce_10000[[#This Row],[City]],F:I,4,FALSE)</f>
        <v>3665.44</v>
      </c>
      <c r="R2905" s="1">
        <f>SUMIF(C:C,ecommerce_10000[[#This Row],[Category]],I:I)</f>
        <v>92327183.770000085</v>
      </c>
      <c r="S2905" s="1">
        <f>SUMIFS(I:I,C:C,C2905)</f>
        <v>92327183.770000085</v>
      </c>
      <c r="T2905" s="1" t="str">
        <f>INDEX(F:F,MATCH(ecommerce_10000[[#This Row],[TotalAmount]],I:I,0))</f>
        <v>Dubai</v>
      </c>
    </row>
    <row r="2906" spans="1:20" x14ac:dyDescent="0.3">
      <c r="A2906" s="1" t="s">
        <v>2950</v>
      </c>
      <c r="B2906" s="1" t="s">
        <v>49</v>
      </c>
      <c r="C2906" s="1" t="s">
        <v>14</v>
      </c>
      <c r="D2906" s="1" t="s">
        <v>50</v>
      </c>
      <c r="E2906" s="1" t="s">
        <v>47</v>
      </c>
      <c r="F2906" s="1" t="s">
        <v>40</v>
      </c>
      <c r="G2906">
        <v>1688.98</v>
      </c>
      <c r="H2906">
        <v>3</v>
      </c>
      <c r="I2906">
        <v>5066.9399999999996</v>
      </c>
      <c r="J2906">
        <v>2.59</v>
      </c>
      <c r="K2906">
        <v>3583</v>
      </c>
      <c r="L2906" s="2">
        <v>45425</v>
      </c>
      <c r="O2906" t="str">
        <f>IF(ecommerce_10000[[#This Row],[Platform]]="Souq","sq",ecommerce_10000[[#This Row],[Platform]])</f>
        <v>Amazon</v>
      </c>
      <c r="P2906" t="str">
        <f>IF(E2906="Souq","sq",IF(E2906="Jumia","Jum",E2906))</f>
        <v>Amazon</v>
      </c>
      <c r="Q2906">
        <f>VLOOKUP(ecommerce_10000[[#This Row],[City]],F:I,4,FALSE)</f>
        <v>99349.3</v>
      </c>
      <c r="R2906" s="1">
        <f>SUMIF(C:C,ecommerce_10000[[#This Row],[Category]],I:I)</f>
        <v>92327183.770000085</v>
      </c>
      <c r="S2906" s="1">
        <f>SUMIFS(I:I,C:C,C2906)</f>
        <v>92327183.770000085</v>
      </c>
      <c r="T2906" s="1" t="str">
        <f>INDEX(F:F,MATCH(ecommerce_10000[[#This Row],[TotalAmount]],I:I,0))</f>
        <v>Riyadh</v>
      </c>
    </row>
    <row r="2907" spans="1:20" x14ac:dyDescent="0.3">
      <c r="A2907" s="1" t="s">
        <v>2951</v>
      </c>
      <c r="B2907" s="1" t="s">
        <v>25</v>
      </c>
      <c r="C2907" s="1" t="s">
        <v>26</v>
      </c>
      <c r="D2907" s="1" t="s">
        <v>27</v>
      </c>
      <c r="E2907" s="1" t="s">
        <v>22</v>
      </c>
      <c r="F2907" s="1" t="s">
        <v>40</v>
      </c>
      <c r="G2907">
        <v>5029.6499999999996</v>
      </c>
      <c r="H2907">
        <v>2</v>
      </c>
      <c r="I2907">
        <v>10059.299999999999</v>
      </c>
      <c r="J2907">
        <v>4.3099999999999996</v>
      </c>
      <c r="K2907">
        <v>4984</v>
      </c>
      <c r="L2907" s="2">
        <v>45476</v>
      </c>
      <c r="O2907" t="str">
        <f>IF(ecommerce_10000[[#This Row],[Platform]]="Souq","sq",ecommerce_10000[[#This Row],[Platform]])</f>
        <v>Jumia</v>
      </c>
      <c r="P2907" t="str">
        <f>IF(E2907="Souq","sq",IF(E2907="Jumia","Jum",E2907))</f>
        <v>Jum</v>
      </c>
      <c r="Q2907">
        <f>VLOOKUP(ecommerce_10000[[#This Row],[City]],F:I,4,FALSE)</f>
        <v>99349.3</v>
      </c>
      <c r="R2907" s="1">
        <f>SUMIF(C:C,ecommerce_10000[[#This Row],[Category]],I:I)</f>
        <v>29200970.130000021</v>
      </c>
      <c r="S2907" s="1">
        <f>SUMIFS(I:I,C:C,C2907)</f>
        <v>29200970.130000021</v>
      </c>
      <c r="T2907" s="1" t="str">
        <f>INDEX(F:F,MATCH(ecommerce_10000[[#This Row],[TotalAmount]],I:I,0))</f>
        <v>Riyadh</v>
      </c>
    </row>
    <row r="2908" spans="1:20" x14ac:dyDescent="0.3">
      <c r="A2908" s="1" t="s">
        <v>2952</v>
      </c>
      <c r="B2908" s="1" t="s">
        <v>35</v>
      </c>
      <c r="C2908" s="1" t="s">
        <v>14</v>
      </c>
      <c r="D2908" s="1" t="s">
        <v>36</v>
      </c>
      <c r="E2908" s="1" t="s">
        <v>16</v>
      </c>
      <c r="F2908" s="1" t="s">
        <v>62</v>
      </c>
      <c r="G2908">
        <v>8003.28</v>
      </c>
      <c r="H2908">
        <v>4</v>
      </c>
      <c r="I2908">
        <v>32013.119999999999</v>
      </c>
      <c r="J2908">
        <v>4.49</v>
      </c>
      <c r="K2908">
        <v>3601</v>
      </c>
      <c r="L2908" s="2">
        <v>45449</v>
      </c>
      <c r="O2908" t="str">
        <f>IF(ecommerce_10000[[#This Row],[Platform]]="Souq","sq",ecommerce_10000[[#This Row],[Platform]])</f>
        <v>sq</v>
      </c>
      <c r="P2908" t="str">
        <f>IF(E2908="Souq","sq",IF(E2908="Jumia","Jum",E2908))</f>
        <v>sq</v>
      </c>
      <c r="Q2908">
        <f>VLOOKUP(ecommerce_10000[[#This Row],[City]],F:I,4,FALSE)</f>
        <v>27872.98</v>
      </c>
      <c r="R2908" s="1">
        <f>SUMIF(C:C,ecommerce_10000[[#This Row],[Category]],I:I)</f>
        <v>92327183.770000085</v>
      </c>
      <c r="S2908" s="1">
        <f>SUMIFS(I:I,C:C,C2908)</f>
        <v>92327183.770000085</v>
      </c>
      <c r="T2908" s="1" t="str">
        <f>INDEX(F:F,MATCH(ecommerce_10000[[#This Row],[TotalAmount]],I:I,0))</f>
        <v>Giza</v>
      </c>
    </row>
    <row r="2909" spans="1:20" x14ac:dyDescent="0.3">
      <c r="A2909" s="1" t="s">
        <v>2953</v>
      </c>
      <c r="B2909" s="1" t="s">
        <v>43</v>
      </c>
      <c r="C2909" s="1" t="s">
        <v>44</v>
      </c>
      <c r="D2909" s="1" t="s">
        <v>45</v>
      </c>
      <c r="E2909" s="1" t="s">
        <v>22</v>
      </c>
      <c r="F2909" s="1" t="s">
        <v>40</v>
      </c>
      <c r="G2909">
        <v>208.97</v>
      </c>
      <c r="H2909">
        <v>4</v>
      </c>
      <c r="I2909">
        <v>835.88</v>
      </c>
      <c r="J2909">
        <v>2.17</v>
      </c>
      <c r="K2909">
        <v>3317</v>
      </c>
      <c r="L2909" s="2">
        <v>45627</v>
      </c>
      <c r="O2909" t="str">
        <f>IF(ecommerce_10000[[#This Row],[Platform]]="Souq","sq",ecommerce_10000[[#This Row],[Platform]])</f>
        <v>Jumia</v>
      </c>
      <c r="P2909" t="str">
        <f>IF(E2909="Souq","sq",IF(E2909="Jumia","Jum",E2909))</f>
        <v>Jum</v>
      </c>
      <c r="Q2909">
        <f>VLOOKUP(ecommerce_10000[[#This Row],[City]],F:I,4,FALSE)</f>
        <v>99349.3</v>
      </c>
      <c r="R2909" s="1">
        <f>SUMIF(C:C,ecommerce_10000[[#This Row],[Category]],I:I)</f>
        <v>31420413.200000018</v>
      </c>
      <c r="S2909" s="1">
        <f>SUMIFS(I:I,C:C,C2909)</f>
        <v>31420413.200000018</v>
      </c>
      <c r="T2909" s="1" t="str">
        <f>INDEX(F:F,MATCH(ecommerce_10000[[#This Row],[TotalAmount]],I:I,0))</f>
        <v>Riyadh</v>
      </c>
    </row>
    <row r="2910" spans="1:20" x14ac:dyDescent="0.3">
      <c r="A2910" s="1" t="s">
        <v>2954</v>
      </c>
      <c r="B2910" s="1" t="s">
        <v>35</v>
      </c>
      <c r="C2910" s="1" t="s">
        <v>14</v>
      </c>
      <c r="D2910" s="1" t="s">
        <v>36</v>
      </c>
      <c r="E2910" s="1" t="s">
        <v>22</v>
      </c>
      <c r="F2910" s="1" t="s">
        <v>17</v>
      </c>
      <c r="G2910">
        <v>5127.7299999999996</v>
      </c>
      <c r="H2910">
        <v>5</v>
      </c>
      <c r="I2910">
        <v>25638.65</v>
      </c>
      <c r="J2910">
        <v>4.76</v>
      </c>
      <c r="K2910">
        <v>2894</v>
      </c>
      <c r="L2910" s="2">
        <v>45315</v>
      </c>
      <c r="O2910" t="str">
        <f>IF(ecommerce_10000[[#This Row],[Platform]]="Souq","sq",ecommerce_10000[[#This Row],[Platform]])</f>
        <v>Jumia</v>
      </c>
      <c r="P2910" t="str">
        <f>IF(E2910="Souq","sq",IF(E2910="Jumia","Jum",E2910))</f>
        <v>Jum</v>
      </c>
      <c r="Q2910">
        <f>VLOOKUP(ecommerce_10000[[#This Row],[City]],F:I,4,FALSE)</f>
        <v>16284.02</v>
      </c>
      <c r="R2910" s="1">
        <f>SUMIF(C:C,ecommerce_10000[[#This Row],[Category]],I:I)</f>
        <v>92327183.770000085</v>
      </c>
      <c r="S2910" s="1">
        <f>SUMIFS(I:I,C:C,C2910)</f>
        <v>92327183.770000085</v>
      </c>
      <c r="T2910" s="1" t="str">
        <f>INDEX(F:F,MATCH(ecommerce_10000[[#This Row],[TotalAmount]],I:I,0))</f>
        <v>Cairo</v>
      </c>
    </row>
    <row r="2911" spans="1:20" x14ac:dyDescent="0.3">
      <c r="A2911" s="1" t="s">
        <v>2955</v>
      </c>
      <c r="B2911" s="1" t="s">
        <v>13</v>
      </c>
      <c r="C2911" s="1" t="s">
        <v>14</v>
      </c>
      <c r="D2911" s="1" t="s">
        <v>15</v>
      </c>
      <c r="E2911" s="1" t="s">
        <v>47</v>
      </c>
      <c r="F2911" s="1" t="s">
        <v>17</v>
      </c>
      <c r="G2911">
        <v>5315.79</v>
      </c>
      <c r="H2911">
        <v>5</v>
      </c>
      <c r="I2911">
        <v>26578.95</v>
      </c>
      <c r="J2911">
        <v>4.16</v>
      </c>
      <c r="K2911">
        <v>1278</v>
      </c>
      <c r="L2911" s="2">
        <v>45349</v>
      </c>
      <c r="O2911" t="str">
        <f>IF(ecommerce_10000[[#This Row],[Platform]]="Souq","sq",ecommerce_10000[[#This Row],[Platform]])</f>
        <v>Amazon</v>
      </c>
      <c r="P2911" t="str">
        <f>IF(E2911="Souq","sq",IF(E2911="Jumia","Jum",E2911))</f>
        <v>Amazon</v>
      </c>
      <c r="Q2911">
        <f>VLOOKUP(ecommerce_10000[[#This Row],[City]],F:I,4,FALSE)</f>
        <v>16284.02</v>
      </c>
      <c r="R2911" s="1">
        <f>SUMIF(C:C,ecommerce_10000[[#This Row],[Category]],I:I)</f>
        <v>92327183.770000085</v>
      </c>
      <c r="S2911" s="1">
        <f>SUMIFS(I:I,C:C,C2911)</f>
        <v>92327183.770000085</v>
      </c>
      <c r="T2911" s="1" t="str">
        <f>INDEX(F:F,MATCH(ecommerce_10000[[#This Row],[TotalAmount]],I:I,0))</f>
        <v>Cairo</v>
      </c>
    </row>
    <row r="2912" spans="1:20" x14ac:dyDescent="0.3">
      <c r="A2912" s="1" t="s">
        <v>2956</v>
      </c>
      <c r="B2912" s="1" t="s">
        <v>25</v>
      </c>
      <c r="C2912" s="1" t="s">
        <v>26</v>
      </c>
      <c r="D2912" s="1" t="s">
        <v>27</v>
      </c>
      <c r="E2912" s="1" t="s">
        <v>47</v>
      </c>
      <c r="F2912" s="1" t="s">
        <v>17</v>
      </c>
      <c r="G2912">
        <v>8078.91</v>
      </c>
      <c r="H2912">
        <v>1</v>
      </c>
      <c r="I2912">
        <v>8078.91</v>
      </c>
      <c r="J2912">
        <v>1.26</v>
      </c>
      <c r="K2912">
        <v>760</v>
      </c>
      <c r="L2912" s="2">
        <v>45341</v>
      </c>
      <c r="O2912" t="str">
        <f>IF(ecommerce_10000[[#This Row],[Platform]]="Souq","sq",ecommerce_10000[[#This Row],[Platform]])</f>
        <v>Amazon</v>
      </c>
      <c r="P2912" t="str">
        <f>IF(E2912="Souq","sq",IF(E2912="Jumia","Jum",E2912))</f>
        <v>Amazon</v>
      </c>
      <c r="Q2912">
        <f>VLOOKUP(ecommerce_10000[[#This Row],[City]],F:I,4,FALSE)</f>
        <v>16284.02</v>
      </c>
      <c r="R2912" s="1">
        <f>SUMIF(C:C,ecommerce_10000[[#This Row],[Category]],I:I)</f>
        <v>29200970.130000021</v>
      </c>
      <c r="S2912" s="1">
        <f>SUMIFS(I:I,C:C,C2912)</f>
        <v>29200970.130000021</v>
      </c>
      <c r="T2912" s="1" t="str">
        <f>INDEX(F:F,MATCH(ecommerce_10000[[#This Row],[TotalAmount]],I:I,0))</f>
        <v>Cairo</v>
      </c>
    </row>
    <row r="2913" spans="1:20" x14ac:dyDescent="0.3">
      <c r="A2913" s="1" t="s">
        <v>2957</v>
      </c>
      <c r="B2913" s="1" t="s">
        <v>25</v>
      </c>
      <c r="C2913" s="1" t="s">
        <v>26</v>
      </c>
      <c r="D2913" s="1" t="s">
        <v>27</v>
      </c>
      <c r="E2913" s="1" t="s">
        <v>16</v>
      </c>
      <c r="F2913" s="1" t="s">
        <v>17</v>
      </c>
      <c r="G2913">
        <v>19777.37</v>
      </c>
      <c r="H2913">
        <v>1</v>
      </c>
      <c r="I2913">
        <v>19777.37</v>
      </c>
      <c r="J2913">
        <v>4.88</v>
      </c>
      <c r="K2913">
        <v>3052</v>
      </c>
      <c r="L2913" s="2">
        <v>45470</v>
      </c>
      <c r="O2913" t="str">
        <f>IF(ecommerce_10000[[#This Row],[Platform]]="Souq","sq",ecommerce_10000[[#This Row],[Platform]])</f>
        <v>sq</v>
      </c>
      <c r="P2913" t="str">
        <f>IF(E2913="Souq","sq",IF(E2913="Jumia","Jum",E2913))</f>
        <v>sq</v>
      </c>
      <c r="Q2913">
        <f>VLOOKUP(ecommerce_10000[[#This Row],[City]],F:I,4,FALSE)</f>
        <v>16284.02</v>
      </c>
      <c r="R2913" s="1">
        <f>SUMIF(C:C,ecommerce_10000[[#This Row],[Category]],I:I)</f>
        <v>29200970.130000021</v>
      </c>
      <c r="S2913" s="1">
        <f>SUMIFS(I:I,C:C,C2913)</f>
        <v>29200970.130000021</v>
      </c>
      <c r="T2913" s="1" t="str">
        <f>INDEX(F:F,MATCH(ecommerce_10000[[#This Row],[TotalAmount]],I:I,0))</f>
        <v>Cairo</v>
      </c>
    </row>
    <row r="2914" spans="1:20" x14ac:dyDescent="0.3">
      <c r="A2914" s="1" t="s">
        <v>2958</v>
      </c>
      <c r="B2914" s="1" t="s">
        <v>65</v>
      </c>
      <c r="C2914" s="1" t="s">
        <v>20</v>
      </c>
      <c r="D2914" s="1" t="s">
        <v>66</v>
      </c>
      <c r="E2914" s="1" t="s">
        <v>22</v>
      </c>
      <c r="F2914" s="1" t="s">
        <v>28</v>
      </c>
      <c r="G2914">
        <v>15768.2</v>
      </c>
      <c r="H2914">
        <v>3</v>
      </c>
      <c r="I2914">
        <v>47304.6</v>
      </c>
      <c r="J2914">
        <v>1.1499999999999999</v>
      </c>
      <c r="K2914">
        <v>2719</v>
      </c>
      <c r="L2914" s="2">
        <v>45574</v>
      </c>
      <c r="O2914" t="str">
        <f>IF(ecommerce_10000[[#This Row],[Platform]]="Souq","sq",ecommerce_10000[[#This Row],[Platform]])</f>
        <v>Jumia</v>
      </c>
      <c r="P2914" t="str">
        <f>IF(E2914="Souq","sq",IF(E2914="Jumia","Jum",E2914))</f>
        <v>Jum</v>
      </c>
      <c r="Q2914">
        <f>VLOOKUP(ecommerce_10000[[#This Row],[City]],F:I,4,FALSE)</f>
        <v>26648.76</v>
      </c>
      <c r="R2914" s="1">
        <f>SUMIF(C:C,ecommerce_10000[[#This Row],[Category]],I:I)</f>
        <v>91504159.730000004</v>
      </c>
      <c r="S2914" s="1">
        <f>SUMIFS(I:I,C:C,C2914)</f>
        <v>91504159.730000004</v>
      </c>
      <c r="T2914" s="1" t="str">
        <f>INDEX(F:F,MATCH(ecommerce_10000[[#This Row],[TotalAmount]],I:I,0))</f>
        <v>Casablanca</v>
      </c>
    </row>
    <row r="2915" spans="1:20" x14ac:dyDescent="0.3">
      <c r="A2915" s="1" t="s">
        <v>2959</v>
      </c>
      <c r="B2915" s="1" t="s">
        <v>13</v>
      </c>
      <c r="C2915" s="1" t="s">
        <v>14</v>
      </c>
      <c r="D2915" s="1" t="s">
        <v>15</v>
      </c>
      <c r="E2915" s="1" t="s">
        <v>16</v>
      </c>
      <c r="F2915" s="1" t="s">
        <v>23</v>
      </c>
      <c r="G2915">
        <v>12682.95</v>
      </c>
      <c r="H2915">
        <v>5</v>
      </c>
      <c r="I2915">
        <v>63414.75</v>
      </c>
      <c r="J2915">
        <v>3.09</v>
      </c>
      <c r="K2915">
        <v>2641</v>
      </c>
      <c r="L2915" s="2">
        <v>45316</v>
      </c>
      <c r="O2915" t="str">
        <f>IF(ecommerce_10000[[#This Row],[Platform]]="Souq","sq",ecommerce_10000[[#This Row],[Platform]])</f>
        <v>sq</v>
      </c>
      <c r="P2915" t="str">
        <f>IF(E2915="Souq","sq",IF(E2915="Jumia","Jum",E2915))</f>
        <v>sq</v>
      </c>
      <c r="Q2915">
        <f>VLOOKUP(ecommerce_10000[[#This Row],[City]],F:I,4,FALSE)</f>
        <v>13290.4</v>
      </c>
      <c r="R2915" s="1">
        <f>SUMIF(C:C,ecommerce_10000[[#This Row],[Category]],I:I)</f>
        <v>92327183.770000085</v>
      </c>
      <c r="S2915" s="1">
        <f>SUMIFS(I:I,C:C,C2915)</f>
        <v>92327183.770000085</v>
      </c>
      <c r="T2915" s="1" t="str">
        <f>INDEX(F:F,MATCH(ecommerce_10000[[#This Row],[TotalAmount]],I:I,0))</f>
        <v>Alexandria</v>
      </c>
    </row>
    <row r="2916" spans="1:20" x14ac:dyDescent="0.3">
      <c r="A2916" s="1" t="s">
        <v>2960</v>
      </c>
      <c r="B2916" s="1" t="s">
        <v>13</v>
      </c>
      <c r="C2916" s="1" t="s">
        <v>14</v>
      </c>
      <c r="D2916" s="1" t="s">
        <v>15</v>
      </c>
      <c r="E2916" s="1" t="s">
        <v>22</v>
      </c>
      <c r="F2916" s="1" t="s">
        <v>40</v>
      </c>
      <c r="G2916">
        <v>2861.38</v>
      </c>
      <c r="H2916">
        <v>3</v>
      </c>
      <c r="I2916">
        <v>8584.14</v>
      </c>
      <c r="J2916">
        <v>1.35</v>
      </c>
      <c r="K2916">
        <v>3495</v>
      </c>
      <c r="L2916" s="2">
        <v>45583</v>
      </c>
      <c r="O2916" t="str">
        <f>IF(ecommerce_10000[[#This Row],[Platform]]="Souq","sq",ecommerce_10000[[#This Row],[Platform]])</f>
        <v>Jumia</v>
      </c>
      <c r="P2916" t="str">
        <f>IF(E2916="Souq","sq",IF(E2916="Jumia","Jum",E2916))</f>
        <v>Jum</v>
      </c>
      <c r="Q2916">
        <f>VLOOKUP(ecommerce_10000[[#This Row],[City]],F:I,4,FALSE)</f>
        <v>99349.3</v>
      </c>
      <c r="R2916" s="1">
        <f>SUMIF(C:C,ecommerce_10000[[#This Row],[Category]],I:I)</f>
        <v>92327183.770000085</v>
      </c>
      <c r="S2916" s="1">
        <f>SUMIFS(I:I,C:C,C2916)</f>
        <v>92327183.770000085</v>
      </c>
      <c r="T2916" s="1" t="str">
        <f>INDEX(F:F,MATCH(ecommerce_10000[[#This Row],[TotalAmount]],I:I,0))</f>
        <v>Riyadh</v>
      </c>
    </row>
    <row r="2917" spans="1:20" x14ac:dyDescent="0.3">
      <c r="A2917" s="1" t="s">
        <v>2961</v>
      </c>
      <c r="B2917" s="1" t="s">
        <v>30</v>
      </c>
      <c r="C2917" s="1" t="s">
        <v>31</v>
      </c>
      <c r="D2917" s="1" t="s">
        <v>32</v>
      </c>
      <c r="E2917" s="1" t="s">
        <v>47</v>
      </c>
      <c r="F2917" s="1" t="s">
        <v>28</v>
      </c>
      <c r="G2917">
        <v>11046.85</v>
      </c>
      <c r="H2917">
        <v>5</v>
      </c>
      <c r="I2917">
        <v>55234.25</v>
      </c>
      <c r="J2917">
        <v>4.07</v>
      </c>
      <c r="K2917">
        <v>1695</v>
      </c>
      <c r="L2917" s="2">
        <v>45405</v>
      </c>
      <c r="O2917" t="str">
        <f>IF(ecommerce_10000[[#This Row],[Platform]]="Souq","sq",ecommerce_10000[[#This Row],[Platform]])</f>
        <v>Amazon</v>
      </c>
      <c r="P2917" t="str">
        <f>IF(E2917="Souq","sq",IF(E2917="Jumia","Jum",E2917))</f>
        <v>Amazon</v>
      </c>
      <c r="Q2917">
        <f>VLOOKUP(ecommerce_10000[[#This Row],[City]],F:I,4,FALSE)</f>
        <v>26648.76</v>
      </c>
      <c r="R2917" s="1">
        <f>SUMIF(C:C,ecommerce_10000[[#This Row],[Category]],I:I)</f>
        <v>57542997.559999913</v>
      </c>
      <c r="S2917" s="1">
        <f>SUMIFS(I:I,C:C,C2917)</f>
        <v>57542997.559999913</v>
      </c>
      <c r="T2917" s="1" t="str">
        <f>INDEX(F:F,MATCH(ecommerce_10000[[#This Row],[TotalAmount]],I:I,0))</f>
        <v>Casablanca</v>
      </c>
    </row>
    <row r="2918" spans="1:20" x14ac:dyDescent="0.3">
      <c r="A2918" s="1" t="s">
        <v>2962</v>
      </c>
      <c r="B2918" s="1" t="s">
        <v>43</v>
      </c>
      <c r="C2918" s="1" t="s">
        <v>44</v>
      </c>
      <c r="D2918" s="1" t="s">
        <v>45</v>
      </c>
      <c r="E2918" s="1" t="s">
        <v>16</v>
      </c>
      <c r="F2918" s="1" t="s">
        <v>17</v>
      </c>
      <c r="G2918">
        <v>1242.3599999999999</v>
      </c>
      <c r="H2918">
        <v>2</v>
      </c>
      <c r="I2918">
        <v>2484.7199999999998</v>
      </c>
      <c r="J2918">
        <v>2.6</v>
      </c>
      <c r="K2918">
        <v>4573</v>
      </c>
      <c r="L2918" s="2">
        <v>45356</v>
      </c>
      <c r="O2918" t="str">
        <f>IF(ecommerce_10000[[#This Row],[Platform]]="Souq","sq",ecommerce_10000[[#This Row],[Platform]])</f>
        <v>sq</v>
      </c>
      <c r="P2918" t="str">
        <f>IF(E2918="Souq","sq",IF(E2918="Jumia","Jum",E2918))</f>
        <v>sq</v>
      </c>
      <c r="Q2918">
        <f>VLOOKUP(ecommerce_10000[[#This Row],[City]],F:I,4,FALSE)</f>
        <v>16284.02</v>
      </c>
      <c r="R2918" s="1">
        <f>SUMIF(C:C,ecommerce_10000[[#This Row],[Category]],I:I)</f>
        <v>31420413.200000018</v>
      </c>
      <c r="S2918" s="1">
        <f>SUMIFS(I:I,C:C,C2918)</f>
        <v>31420413.200000018</v>
      </c>
      <c r="T2918" s="1" t="str">
        <f>INDEX(F:F,MATCH(ecommerce_10000[[#This Row],[TotalAmount]],I:I,0))</f>
        <v>Cairo</v>
      </c>
    </row>
    <row r="2919" spans="1:20" x14ac:dyDescent="0.3">
      <c r="A2919" s="1" t="s">
        <v>2963</v>
      </c>
      <c r="B2919" s="1" t="s">
        <v>49</v>
      </c>
      <c r="C2919" s="1" t="s">
        <v>14</v>
      </c>
      <c r="D2919" s="1" t="s">
        <v>50</v>
      </c>
      <c r="E2919" s="1" t="s">
        <v>16</v>
      </c>
      <c r="F2919" s="1" t="s">
        <v>40</v>
      </c>
      <c r="G2919">
        <v>19999.34</v>
      </c>
      <c r="H2919">
        <v>4</v>
      </c>
      <c r="I2919">
        <v>79997.36</v>
      </c>
      <c r="J2919">
        <v>4.5199999999999996</v>
      </c>
      <c r="K2919">
        <v>3300</v>
      </c>
      <c r="L2919" s="2">
        <v>45602</v>
      </c>
      <c r="O2919" t="str">
        <f>IF(ecommerce_10000[[#This Row],[Platform]]="Souq","sq",ecommerce_10000[[#This Row],[Platform]])</f>
        <v>sq</v>
      </c>
      <c r="P2919" t="str">
        <f>IF(E2919="Souq","sq",IF(E2919="Jumia","Jum",E2919))</f>
        <v>sq</v>
      </c>
      <c r="Q2919">
        <f>VLOOKUP(ecommerce_10000[[#This Row],[City]],F:I,4,FALSE)</f>
        <v>99349.3</v>
      </c>
      <c r="R2919" s="1">
        <f>SUMIF(C:C,ecommerce_10000[[#This Row],[Category]],I:I)</f>
        <v>92327183.770000085</v>
      </c>
      <c r="S2919" s="1">
        <f>SUMIFS(I:I,C:C,C2919)</f>
        <v>92327183.770000085</v>
      </c>
      <c r="T2919" s="1" t="str">
        <f>INDEX(F:F,MATCH(ecommerce_10000[[#This Row],[TotalAmount]],I:I,0))</f>
        <v>Riyadh</v>
      </c>
    </row>
    <row r="2920" spans="1:20" x14ac:dyDescent="0.3">
      <c r="A2920" s="1" t="s">
        <v>2964</v>
      </c>
      <c r="B2920" s="1" t="s">
        <v>43</v>
      </c>
      <c r="C2920" s="1" t="s">
        <v>44</v>
      </c>
      <c r="D2920" s="1" t="s">
        <v>45</v>
      </c>
      <c r="E2920" s="1" t="s">
        <v>22</v>
      </c>
      <c r="F2920" s="1" t="s">
        <v>33</v>
      </c>
      <c r="G2920">
        <v>5313.7</v>
      </c>
      <c r="H2920">
        <v>5</v>
      </c>
      <c r="I2920">
        <v>26568.5</v>
      </c>
      <c r="J2920">
        <v>4.66</v>
      </c>
      <c r="K2920">
        <v>1325</v>
      </c>
      <c r="L2920" s="2">
        <v>45568</v>
      </c>
      <c r="O2920" t="str">
        <f>IF(ecommerce_10000[[#This Row],[Platform]]="Souq","sq",ecommerce_10000[[#This Row],[Platform]])</f>
        <v>Jumia</v>
      </c>
      <c r="P2920" t="str">
        <f>IF(E2920="Souq","sq",IF(E2920="Jumia","Jum",E2920))</f>
        <v>Jum</v>
      </c>
      <c r="Q2920">
        <f>VLOOKUP(ecommerce_10000[[#This Row],[City]],F:I,4,FALSE)</f>
        <v>3665.44</v>
      </c>
      <c r="R2920" s="1">
        <f>SUMIF(C:C,ecommerce_10000[[#This Row],[Category]],I:I)</f>
        <v>31420413.200000018</v>
      </c>
      <c r="S2920" s="1">
        <f>SUMIFS(I:I,C:C,C2920)</f>
        <v>31420413.200000018</v>
      </c>
      <c r="T2920" s="1" t="str">
        <f>INDEX(F:F,MATCH(ecommerce_10000[[#This Row],[TotalAmount]],I:I,0))</f>
        <v>Dubai</v>
      </c>
    </row>
    <row r="2921" spans="1:20" x14ac:dyDescent="0.3">
      <c r="A2921" s="1" t="s">
        <v>2965</v>
      </c>
      <c r="B2921" s="1" t="s">
        <v>38</v>
      </c>
      <c r="C2921" s="1" t="s">
        <v>20</v>
      </c>
      <c r="D2921" s="1" t="s">
        <v>39</v>
      </c>
      <c r="E2921" s="1" t="s">
        <v>22</v>
      </c>
      <c r="F2921" s="1" t="s">
        <v>33</v>
      </c>
      <c r="G2921">
        <v>3814.85</v>
      </c>
      <c r="H2921">
        <v>1</v>
      </c>
      <c r="I2921">
        <v>3814.85</v>
      </c>
      <c r="J2921">
        <v>3.41</v>
      </c>
      <c r="K2921">
        <v>3982</v>
      </c>
      <c r="L2921" s="2">
        <v>45310</v>
      </c>
      <c r="O2921" t="str">
        <f>IF(ecommerce_10000[[#This Row],[Platform]]="Souq","sq",ecommerce_10000[[#This Row],[Platform]])</f>
        <v>Jumia</v>
      </c>
      <c r="P2921" t="str">
        <f>IF(E2921="Souq","sq",IF(E2921="Jumia","Jum",E2921))</f>
        <v>Jum</v>
      </c>
      <c r="Q2921">
        <f>VLOOKUP(ecommerce_10000[[#This Row],[City]],F:I,4,FALSE)</f>
        <v>3665.44</v>
      </c>
      <c r="R2921" s="1">
        <f>SUMIF(C:C,ecommerce_10000[[#This Row],[Category]],I:I)</f>
        <v>91504159.730000004</v>
      </c>
      <c r="S2921" s="1">
        <f>SUMIFS(I:I,C:C,C2921)</f>
        <v>91504159.730000004</v>
      </c>
      <c r="T2921" s="1" t="str">
        <f>INDEX(F:F,MATCH(ecommerce_10000[[#This Row],[TotalAmount]],I:I,0))</f>
        <v>Dubai</v>
      </c>
    </row>
    <row r="2922" spans="1:20" x14ac:dyDescent="0.3">
      <c r="A2922" s="1" t="s">
        <v>2966</v>
      </c>
      <c r="B2922" s="1" t="s">
        <v>19</v>
      </c>
      <c r="C2922" s="1" t="s">
        <v>20</v>
      </c>
      <c r="D2922" s="1" t="s">
        <v>21</v>
      </c>
      <c r="E2922" s="1" t="s">
        <v>47</v>
      </c>
      <c r="F2922" s="1" t="s">
        <v>40</v>
      </c>
      <c r="G2922">
        <v>11985</v>
      </c>
      <c r="H2922">
        <v>3</v>
      </c>
      <c r="I2922">
        <v>35955</v>
      </c>
      <c r="J2922">
        <v>4.4800000000000004</v>
      </c>
      <c r="K2922">
        <v>3625</v>
      </c>
      <c r="L2922" s="2">
        <v>45571</v>
      </c>
      <c r="O2922" t="str">
        <f>IF(ecommerce_10000[[#This Row],[Platform]]="Souq","sq",ecommerce_10000[[#This Row],[Platform]])</f>
        <v>Amazon</v>
      </c>
      <c r="P2922" t="str">
        <f>IF(E2922="Souq","sq",IF(E2922="Jumia","Jum",E2922))</f>
        <v>Amazon</v>
      </c>
      <c r="Q2922">
        <f>VLOOKUP(ecommerce_10000[[#This Row],[City]],F:I,4,FALSE)</f>
        <v>99349.3</v>
      </c>
      <c r="R2922" s="1">
        <f>SUMIF(C:C,ecommerce_10000[[#This Row],[Category]],I:I)</f>
        <v>91504159.730000004</v>
      </c>
      <c r="S2922" s="1">
        <f>SUMIFS(I:I,C:C,C2922)</f>
        <v>91504159.730000004</v>
      </c>
      <c r="T2922" s="1" t="str">
        <f>INDEX(F:F,MATCH(ecommerce_10000[[#This Row],[TotalAmount]],I:I,0))</f>
        <v>Riyadh</v>
      </c>
    </row>
    <row r="2923" spans="1:20" x14ac:dyDescent="0.3">
      <c r="A2923" s="1" t="s">
        <v>2967</v>
      </c>
      <c r="B2923" s="1" t="s">
        <v>19</v>
      </c>
      <c r="C2923" s="1" t="s">
        <v>20</v>
      </c>
      <c r="D2923" s="1" t="s">
        <v>21</v>
      </c>
      <c r="E2923" s="1" t="s">
        <v>22</v>
      </c>
      <c r="F2923" s="1" t="s">
        <v>17</v>
      </c>
      <c r="G2923">
        <v>5659.96</v>
      </c>
      <c r="H2923">
        <v>2</v>
      </c>
      <c r="I2923">
        <v>11319.92</v>
      </c>
      <c r="J2923">
        <v>3.18</v>
      </c>
      <c r="K2923">
        <v>3192</v>
      </c>
      <c r="L2923" s="2">
        <v>45523</v>
      </c>
      <c r="O2923" t="str">
        <f>IF(ecommerce_10000[[#This Row],[Platform]]="Souq","sq",ecommerce_10000[[#This Row],[Platform]])</f>
        <v>Jumia</v>
      </c>
      <c r="P2923" t="str">
        <f>IF(E2923="Souq","sq",IF(E2923="Jumia","Jum",E2923))</f>
        <v>Jum</v>
      </c>
      <c r="Q2923">
        <f>VLOOKUP(ecommerce_10000[[#This Row],[City]],F:I,4,FALSE)</f>
        <v>16284.02</v>
      </c>
      <c r="R2923" s="1">
        <f>SUMIF(C:C,ecommerce_10000[[#This Row],[Category]],I:I)</f>
        <v>91504159.730000004</v>
      </c>
      <c r="S2923" s="1">
        <f>SUMIFS(I:I,C:C,C2923)</f>
        <v>91504159.730000004</v>
      </c>
      <c r="T2923" s="1" t="str">
        <f>INDEX(F:F,MATCH(ecommerce_10000[[#This Row],[TotalAmount]],I:I,0))</f>
        <v>Cairo</v>
      </c>
    </row>
    <row r="2924" spans="1:20" x14ac:dyDescent="0.3">
      <c r="A2924" s="1" t="s">
        <v>2968</v>
      </c>
      <c r="B2924" s="1" t="s">
        <v>53</v>
      </c>
      <c r="C2924" s="1" t="s">
        <v>31</v>
      </c>
      <c r="D2924" s="1" t="s">
        <v>54</v>
      </c>
      <c r="E2924" s="1" t="s">
        <v>16</v>
      </c>
      <c r="F2924" s="1" t="s">
        <v>62</v>
      </c>
      <c r="G2924">
        <v>13638.9</v>
      </c>
      <c r="H2924">
        <v>4</v>
      </c>
      <c r="I2924">
        <v>54555.6</v>
      </c>
      <c r="J2924">
        <v>1.93</v>
      </c>
      <c r="K2924">
        <v>1356</v>
      </c>
      <c r="L2924" s="2">
        <v>45555</v>
      </c>
      <c r="O2924" t="str">
        <f>IF(ecommerce_10000[[#This Row],[Platform]]="Souq","sq",ecommerce_10000[[#This Row],[Platform]])</f>
        <v>sq</v>
      </c>
      <c r="P2924" t="str">
        <f>IF(E2924="Souq","sq",IF(E2924="Jumia","Jum",E2924))</f>
        <v>sq</v>
      </c>
      <c r="Q2924">
        <f>VLOOKUP(ecommerce_10000[[#This Row],[City]],F:I,4,FALSE)</f>
        <v>27872.98</v>
      </c>
      <c r="R2924" s="1">
        <f>SUMIF(C:C,ecommerce_10000[[#This Row],[Category]],I:I)</f>
        <v>57542997.559999913</v>
      </c>
      <c r="S2924" s="1">
        <f>SUMIFS(I:I,C:C,C2924)</f>
        <v>57542997.559999913</v>
      </c>
      <c r="T2924" s="1" t="str">
        <f>INDEX(F:F,MATCH(ecommerce_10000[[#This Row],[TotalAmount]],I:I,0))</f>
        <v>Giza</v>
      </c>
    </row>
    <row r="2925" spans="1:20" x14ac:dyDescent="0.3">
      <c r="A2925" s="1" t="s">
        <v>2969</v>
      </c>
      <c r="B2925" s="1" t="s">
        <v>53</v>
      </c>
      <c r="C2925" s="1" t="s">
        <v>31</v>
      </c>
      <c r="D2925" s="1" t="s">
        <v>54</v>
      </c>
      <c r="E2925" s="1" t="s">
        <v>22</v>
      </c>
      <c r="F2925" s="1" t="s">
        <v>40</v>
      </c>
      <c r="G2925">
        <v>17552.39</v>
      </c>
      <c r="H2925">
        <v>5</v>
      </c>
      <c r="I2925">
        <v>87761.95</v>
      </c>
      <c r="J2925">
        <v>2.29</v>
      </c>
      <c r="K2925">
        <v>2370</v>
      </c>
      <c r="L2925" s="2">
        <v>45386</v>
      </c>
      <c r="O2925" t="str">
        <f>IF(ecommerce_10000[[#This Row],[Platform]]="Souq","sq",ecommerce_10000[[#This Row],[Platform]])</f>
        <v>Jumia</v>
      </c>
      <c r="P2925" t="str">
        <f>IF(E2925="Souq","sq",IF(E2925="Jumia","Jum",E2925))</f>
        <v>Jum</v>
      </c>
      <c r="Q2925">
        <f>VLOOKUP(ecommerce_10000[[#This Row],[City]],F:I,4,FALSE)</f>
        <v>99349.3</v>
      </c>
      <c r="R2925" s="1">
        <f>SUMIF(C:C,ecommerce_10000[[#This Row],[Category]],I:I)</f>
        <v>57542997.559999913</v>
      </c>
      <c r="S2925" s="1">
        <f>SUMIFS(I:I,C:C,C2925)</f>
        <v>57542997.559999913</v>
      </c>
      <c r="T2925" s="1" t="str">
        <f>INDEX(F:F,MATCH(ecommerce_10000[[#This Row],[TotalAmount]],I:I,0))</f>
        <v>Riyadh</v>
      </c>
    </row>
    <row r="2926" spans="1:20" x14ac:dyDescent="0.3">
      <c r="A2926" s="1" t="s">
        <v>2970</v>
      </c>
      <c r="B2926" s="1" t="s">
        <v>38</v>
      </c>
      <c r="C2926" s="1" t="s">
        <v>20</v>
      </c>
      <c r="D2926" s="1" t="s">
        <v>39</v>
      </c>
      <c r="E2926" s="1" t="s">
        <v>16</v>
      </c>
      <c r="F2926" s="1" t="s">
        <v>17</v>
      </c>
      <c r="G2926">
        <v>10682.17</v>
      </c>
      <c r="H2926">
        <v>2</v>
      </c>
      <c r="I2926">
        <v>21364.34</v>
      </c>
      <c r="J2926">
        <v>1.56</v>
      </c>
      <c r="K2926">
        <v>1036</v>
      </c>
      <c r="L2926" s="2">
        <v>45597</v>
      </c>
      <c r="O2926" t="str">
        <f>IF(ecommerce_10000[[#This Row],[Platform]]="Souq","sq",ecommerce_10000[[#This Row],[Platform]])</f>
        <v>sq</v>
      </c>
      <c r="P2926" t="str">
        <f>IF(E2926="Souq","sq",IF(E2926="Jumia","Jum",E2926))</f>
        <v>sq</v>
      </c>
      <c r="Q2926">
        <f>VLOOKUP(ecommerce_10000[[#This Row],[City]],F:I,4,FALSE)</f>
        <v>16284.02</v>
      </c>
      <c r="R2926" s="1">
        <f>SUMIF(C:C,ecommerce_10000[[#This Row],[Category]],I:I)</f>
        <v>91504159.730000004</v>
      </c>
      <c r="S2926" s="1">
        <f>SUMIFS(I:I,C:C,C2926)</f>
        <v>91504159.730000004</v>
      </c>
      <c r="T2926" s="1" t="str">
        <f>INDEX(F:F,MATCH(ecommerce_10000[[#This Row],[TotalAmount]],I:I,0))</f>
        <v>Cairo</v>
      </c>
    </row>
    <row r="2927" spans="1:20" x14ac:dyDescent="0.3">
      <c r="A2927" s="1" t="s">
        <v>2971</v>
      </c>
      <c r="B2927" s="1" t="s">
        <v>65</v>
      </c>
      <c r="C2927" s="1" t="s">
        <v>20</v>
      </c>
      <c r="D2927" s="1" t="s">
        <v>66</v>
      </c>
      <c r="E2927" s="1" t="s">
        <v>47</v>
      </c>
      <c r="F2927" s="1" t="s">
        <v>28</v>
      </c>
      <c r="G2927">
        <v>16117.6</v>
      </c>
      <c r="H2927">
        <v>3</v>
      </c>
      <c r="I2927">
        <v>48352.800000000003</v>
      </c>
      <c r="J2927">
        <v>1.23</v>
      </c>
      <c r="K2927">
        <v>942</v>
      </c>
      <c r="L2927" s="2">
        <v>45492</v>
      </c>
      <c r="O2927" t="str">
        <f>IF(ecommerce_10000[[#This Row],[Platform]]="Souq","sq",ecommerce_10000[[#This Row],[Platform]])</f>
        <v>Amazon</v>
      </c>
      <c r="P2927" t="str">
        <f>IF(E2927="Souq","sq",IF(E2927="Jumia","Jum",E2927))</f>
        <v>Amazon</v>
      </c>
      <c r="Q2927">
        <f>VLOOKUP(ecommerce_10000[[#This Row],[City]],F:I,4,FALSE)</f>
        <v>26648.76</v>
      </c>
      <c r="R2927" s="1">
        <f>SUMIF(C:C,ecommerce_10000[[#This Row],[Category]],I:I)</f>
        <v>91504159.730000004</v>
      </c>
      <c r="S2927" s="1">
        <f>SUMIFS(I:I,C:C,C2927)</f>
        <v>91504159.730000004</v>
      </c>
      <c r="T2927" s="1" t="str">
        <f>INDEX(F:F,MATCH(ecommerce_10000[[#This Row],[TotalAmount]],I:I,0))</f>
        <v>Casablanca</v>
      </c>
    </row>
    <row r="2928" spans="1:20" x14ac:dyDescent="0.3">
      <c r="A2928" s="1" t="s">
        <v>2972</v>
      </c>
      <c r="B2928" s="1" t="s">
        <v>43</v>
      </c>
      <c r="C2928" s="1" t="s">
        <v>44</v>
      </c>
      <c r="D2928" s="1" t="s">
        <v>45</v>
      </c>
      <c r="E2928" s="1" t="s">
        <v>22</v>
      </c>
      <c r="F2928" s="1" t="s">
        <v>62</v>
      </c>
      <c r="G2928">
        <v>7596.53</v>
      </c>
      <c r="H2928">
        <v>5</v>
      </c>
      <c r="I2928">
        <v>37982.65</v>
      </c>
      <c r="J2928">
        <v>4.46</v>
      </c>
      <c r="K2928">
        <v>173</v>
      </c>
      <c r="L2928" s="2">
        <v>45390</v>
      </c>
      <c r="O2928" t="str">
        <f>IF(ecommerce_10000[[#This Row],[Platform]]="Souq","sq",ecommerce_10000[[#This Row],[Platform]])</f>
        <v>Jumia</v>
      </c>
      <c r="P2928" t="str">
        <f>IF(E2928="Souq","sq",IF(E2928="Jumia","Jum",E2928))</f>
        <v>Jum</v>
      </c>
      <c r="Q2928">
        <f>VLOOKUP(ecommerce_10000[[#This Row],[City]],F:I,4,FALSE)</f>
        <v>27872.98</v>
      </c>
      <c r="R2928" s="1">
        <f>SUMIF(C:C,ecommerce_10000[[#This Row],[Category]],I:I)</f>
        <v>31420413.200000018</v>
      </c>
      <c r="S2928" s="1">
        <f>SUMIFS(I:I,C:C,C2928)</f>
        <v>31420413.200000018</v>
      </c>
      <c r="T2928" s="1" t="str">
        <f>INDEX(F:F,MATCH(ecommerce_10000[[#This Row],[TotalAmount]],I:I,0))</f>
        <v>Giza</v>
      </c>
    </row>
    <row r="2929" spans="1:20" x14ac:dyDescent="0.3">
      <c r="A2929" s="1" t="s">
        <v>2973</v>
      </c>
      <c r="B2929" s="1" t="s">
        <v>53</v>
      </c>
      <c r="C2929" s="1" t="s">
        <v>31</v>
      </c>
      <c r="D2929" s="1" t="s">
        <v>54</v>
      </c>
      <c r="E2929" s="1" t="s">
        <v>16</v>
      </c>
      <c r="F2929" s="1" t="s">
        <v>62</v>
      </c>
      <c r="G2929">
        <v>15367.98</v>
      </c>
      <c r="H2929">
        <v>4</v>
      </c>
      <c r="I2929">
        <v>61471.92</v>
      </c>
      <c r="J2929">
        <v>3.55</v>
      </c>
      <c r="K2929">
        <v>1614</v>
      </c>
      <c r="L2929" s="2">
        <v>45292</v>
      </c>
      <c r="O2929" t="str">
        <f>IF(ecommerce_10000[[#This Row],[Platform]]="Souq","sq",ecommerce_10000[[#This Row],[Platform]])</f>
        <v>sq</v>
      </c>
      <c r="P2929" t="str">
        <f>IF(E2929="Souq","sq",IF(E2929="Jumia","Jum",E2929))</f>
        <v>sq</v>
      </c>
      <c r="Q2929">
        <f>VLOOKUP(ecommerce_10000[[#This Row],[City]],F:I,4,FALSE)</f>
        <v>27872.98</v>
      </c>
      <c r="R2929" s="1">
        <f>SUMIF(C:C,ecommerce_10000[[#This Row],[Category]],I:I)</f>
        <v>57542997.559999913</v>
      </c>
      <c r="S2929" s="1">
        <f>SUMIFS(I:I,C:C,C2929)</f>
        <v>57542997.559999913</v>
      </c>
      <c r="T2929" s="1" t="str">
        <f>INDEX(F:F,MATCH(ecommerce_10000[[#This Row],[TotalAmount]],I:I,0))</f>
        <v>Giza</v>
      </c>
    </row>
    <row r="2930" spans="1:20" x14ac:dyDescent="0.3">
      <c r="A2930" s="1" t="s">
        <v>2974</v>
      </c>
      <c r="B2930" s="1" t="s">
        <v>30</v>
      </c>
      <c r="C2930" s="1" t="s">
        <v>31</v>
      </c>
      <c r="D2930" s="1" t="s">
        <v>32</v>
      </c>
      <c r="E2930" s="1" t="s">
        <v>16</v>
      </c>
      <c r="F2930" s="1" t="s">
        <v>62</v>
      </c>
      <c r="G2930">
        <v>8436.67</v>
      </c>
      <c r="H2930">
        <v>5</v>
      </c>
      <c r="I2930">
        <v>42183.35</v>
      </c>
      <c r="J2930">
        <v>3.61</v>
      </c>
      <c r="K2930">
        <v>534</v>
      </c>
      <c r="L2930" s="2">
        <v>45380</v>
      </c>
      <c r="O2930" t="str">
        <f>IF(ecommerce_10000[[#This Row],[Platform]]="Souq","sq",ecommerce_10000[[#This Row],[Platform]])</f>
        <v>sq</v>
      </c>
      <c r="P2930" t="str">
        <f>IF(E2930="Souq","sq",IF(E2930="Jumia","Jum",E2930))</f>
        <v>sq</v>
      </c>
      <c r="Q2930">
        <f>VLOOKUP(ecommerce_10000[[#This Row],[City]],F:I,4,FALSE)</f>
        <v>27872.98</v>
      </c>
      <c r="R2930" s="1">
        <f>SUMIF(C:C,ecommerce_10000[[#This Row],[Category]],I:I)</f>
        <v>57542997.559999913</v>
      </c>
      <c r="S2930" s="1">
        <f>SUMIFS(I:I,C:C,C2930)</f>
        <v>57542997.559999913</v>
      </c>
      <c r="T2930" s="1" t="str">
        <f>INDEX(F:F,MATCH(ecommerce_10000[[#This Row],[TotalAmount]],I:I,0))</f>
        <v>Giza</v>
      </c>
    </row>
    <row r="2931" spans="1:20" x14ac:dyDescent="0.3">
      <c r="A2931" s="1" t="s">
        <v>2975</v>
      </c>
      <c r="B2931" s="1" t="s">
        <v>25</v>
      </c>
      <c r="C2931" s="1" t="s">
        <v>26</v>
      </c>
      <c r="D2931" s="1" t="s">
        <v>27</v>
      </c>
      <c r="E2931" s="1" t="s">
        <v>22</v>
      </c>
      <c r="F2931" s="1" t="s">
        <v>62</v>
      </c>
      <c r="G2931">
        <v>15974.9</v>
      </c>
      <c r="H2931">
        <v>4</v>
      </c>
      <c r="I2931">
        <v>63899.6</v>
      </c>
      <c r="J2931">
        <v>1.58</v>
      </c>
      <c r="K2931">
        <v>4117</v>
      </c>
      <c r="L2931" s="2">
        <v>45634</v>
      </c>
      <c r="O2931" t="str">
        <f>IF(ecommerce_10000[[#This Row],[Platform]]="Souq","sq",ecommerce_10000[[#This Row],[Platform]])</f>
        <v>Jumia</v>
      </c>
      <c r="P2931" t="str">
        <f>IF(E2931="Souq","sq",IF(E2931="Jumia","Jum",E2931))</f>
        <v>Jum</v>
      </c>
      <c r="Q2931">
        <f>VLOOKUP(ecommerce_10000[[#This Row],[City]],F:I,4,FALSE)</f>
        <v>27872.98</v>
      </c>
      <c r="R2931" s="1">
        <f>SUMIF(C:C,ecommerce_10000[[#This Row],[Category]],I:I)</f>
        <v>29200970.130000021</v>
      </c>
      <c r="S2931" s="1">
        <f>SUMIFS(I:I,C:C,C2931)</f>
        <v>29200970.130000021</v>
      </c>
      <c r="T2931" s="1" t="str">
        <f>INDEX(F:F,MATCH(ecommerce_10000[[#This Row],[TotalAmount]],I:I,0))</f>
        <v>Giza</v>
      </c>
    </row>
    <row r="2932" spans="1:20" x14ac:dyDescent="0.3">
      <c r="A2932" s="1" t="s">
        <v>2976</v>
      </c>
      <c r="B2932" s="1" t="s">
        <v>25</v>
      </c>
      <c r="C2932" s="1" t="s">
        <v>26</v>
      </c>
      <c r="D2932" s="1" t="s">
        <v>27</v>
      </c>
      <c r="E2932" s="1" t="s">
        <v>22</v>
      </c>
      <c r="F2932" s="1" t="s">
        <v>28</v>
      </c>
      <c r="G2932">
        <v>13883.13</v>
      </c>
      <c r="H2932">
        <v>1</v>
      </c>
      <c r="I2932">
        <v>13883.13</v>
      </c>
      <c r="J2932">
        <v>3.84</v>
      </c>
      <c r="K2932">
        <v>436</v>
      </c>
      <c r="L2932" s="2">
        <v>45480</v>
      </c>
      <c r="O2932" t="str">
        <f>IF(ecommerce_10000[[#This Row],[Platform]]="Souq","sq",ecommerce_10000[[#This Row],[Platform]])</f>
        <v>Jumia</v>
      </c>
      <c r="P2932" t="str">
        <f>IF(E2932="Souq","sq",IF(E2932="Jumia","Jum",E2932))</f>
        <v>Jum</v>
      </c>
      <c r="Q2932">
        <f>VLOOKUP(ecommerce_10000[[#This Row],[City]],F:I,4,FALSE)</f>
        <v>26648.76</v>
      </c>
      <c r="R2932" s="1">
        <f>SUMIF(C:C,ecommerce_10000[[#This Row],[Category]],I:I)</f>
        <v>29200970.130000021</v>
      </c>
      <c r="S2932" s="1">
        <f>SUMIFS(I:I,C:C,C2932)</f>
        <v>29200970.130000021</v>
      </c>
      <c r="T2932" s="1" t="str">
        <f>INDEX(F:F,MATCH(ecommerce_10000[[#This Row],[TotalAmount]],I:I,0))</f>
        <v>Casablanca</v>
      </c>
    </row>
    <row r="2933" spans="1:20" x14ac:dyDescent="0.3">
      <c r="A2933" s="1" t="s">
        <v>2977</v>
      </c>
      <c r="B2933" s="1" t="s">
        <v>35</v>
      </c>
      <c r="C2933" s="1" t="s">
        <v>14</v>
      </c>
      <c r="D2933" s="1" t="s">
        <v>36</v>
      </c>
      <c r="E2933" s="1" t="s">
        <v>22</v>
      </c>
      <c r="F2933" s="1" t="s">
        <v>33</v>
      </c>
      <c r="G2933">
        <v>15981.23</v>
      </c>
      <c r="H2933">
        <v>2</v>
      </c>
      <c r="I2933">
        <v>31962.46</v>
      </c>
      <c r="J2933">
        <v>2.6</v>
      </c>
      <c r="K2933">
        <v>3046</v>
      </c>
      <c r="L2933" s="2">
        <v>45570</v>
      </c>
      <c r="O2933" t="str">
        <f>IF(ecommerce_10000[[#This Row],[Platform]]="Souq","sq",ecommerce_10000[[#This Row],[Platform]])</f>
        <v>Jumia</v>
      </c>
      <c r="P2933" t="str">
        <f>IF(E2933="Souq","sq",IF(E2933="Jumia","Jum",E2933))</f>
        <v>Jum</v>
      </c>
      <c r="Q2933">
        <f>VLOOKUP(ecommerce_10000[[#This Row],[City]],F:I,4,FALSE)</f>
        <v>3665.44</v>
      </c>
      <c r="R2933" s="1">
        <f>SUMIF(C:C,ecommerce_10000[[#This Row],[Category]],I:I)</f>
        <v>92327183.770000085</v>
      </c>
      <c r="S2933" s="1">
        <f>SUMIFS(I:I,C:C,C2933)</f>
        <v>92327183.770000085</v>
      </c>
      <c r="T2933" s="1" t="str">
        <f>INDEX(F:F,MATCH(ecommerce_10000[[#This Row],[TotalAmount]],I:I,0))</f>
        <v>Dubai</v>
      </c>
    </row>
    <row r="2934" spans="1:20" x14ac:dyDescent="0.3">
      <c r="A2934" s="1" t="s">
        <v>2978</v>
      </c>
      <c r="B2934" s="1" t="s">
        <v>65</v>
      </c>
      <c r="C2934" s="1" t="s">
        <v>20</v>
      </c>
      <c r="D2934" s="1" t="s">
        <v>66</v>
      </c>
      <c r="E2934" s="1" t="s">
        <v>16</v>
      </c>
      <c r="F2934" s="1" t="s">
        <v>17</v>
      </c>
      <c r="G2934">
        <v>10675.04</v>
      </c>
      <c r="H2934">
        <v>4</v>
      </c>
      <c r="I2934">
        <v>42700.160000000003</v>
      </c>
      <c r="J2934">
        <v>2.72</v>
      </c>
      <c r="K2934">
        <v>3327</v>
      </c>
      <c r="L2934" s="2">
        <v>45611</v>
      </c>
      <c r="O2934" t="str">
        <f>IF(ecommerce_10000[[#This Row],[Platform]]="Souq","sq",ecommerce_10000[[#This Row],[Platform]])</f>
        <v>sq</v>
      </c>
      <c r="P2934" t="str">
        <f>IF(E2934="Souq","sq",IF(E2934="Jumia","Jum",E2934))</f>
        <v>sq</v>
      </c>
      <c r="Q2934">
        <f>VLOOKUP(ecommerce_10000[[#This Row],[City]],F:I,4,FALSE)</f>
        <v>16284.02</v>
      </c>
      <c r="R2934" s="1">
        <f>SUMIF(C:C,ecommerce_10000[[#This Row],[Category]],I:I)</f>
        <v>91504159.730000004</v>
      </c>
      <c r="S2934" s="1">
        <f>SUMIFS(I:I,C:C,C2934)</f>
        <v>91504159.730000004</v>
      </c>
      <c r="T2934" s="1" t="str">
        <f>INDEX(F:F,MATCH(ecommerce_10000[[#This Row],[TotalAmount]],I:I,0))</f>
        <v>Cairo</v>
      </c>
    </row>
    <row r="2935" spans="1:20" x14ac:dyDescent="0.3">
      <c r="A2935" s="1" t="s">
        <v>2979</v>
      </c>
      <c r="B2935" s="1" t="s">
        <v>13</v>
      </c>
      <c r="C2935" s="1" t="s">
        <v>14</v>
      </c>
      <c r="D2935" s="1" t="s">
        <v>15</v>
      </c>
      <c r="E2935" s="1" t="s">
        <v>47</v>
      </c>
      <c r="F2935" s="1" t="s">
        <v>17</v>
      </c>
      <c r="G2935">
        <v>15200.87</v>
      </c>
      <c r="H2935">
        <v>2</v>
      </c>
      <c r="I2935">
        <v>30401.74</v>
      </c>
      <c r="J2935">
        <v>4.7300000000000004</v>
      </c>
      <c r="K2935">
        <v>2784</v>
      </c>
      <c r="L2935" s="2">
        <v>45444</v>
      </c>
      <c r="O2935" t="str">
        <f>IF(ecommerce_10000[[#This Row],[Platform]]="Souq","sq",ecommerce_10000[[#This Row],[Platform]])</f>
        <v>Amazon</v>
      </c>
      <c r="P2935" t="str">
        <f>IF(E2935="Souq","sq",IF(E2935="Jumia","Jum",E2935))</f>
        <v>Amazon</v>
      </c>
      <c r="Q2935">
        <f>VLOOKUP(ecommerce_10000[[#This Row],[City]],F:I,4,FALSE)</f>
        <v>16284.02</v>
      </c>
      <c r="R2935" s="1">
        <f>SUMIF(C:C,ecommerce_10000[[#This Row],[Category]],I:I)</f>
        <v>92327183.770000085</v>
      </c>
      <c r="S2935" s="1">
        <f>SUMIFS(I:I,C:C,C2935)</f>
        <v>92327183.770000085</v>
      </c>
      <c r="T2935" s="1" t="str">
        <f>INDEX(F:F,MATCH(ecommerce_10000[[#This Row],[TotalAmount]],I:I,0))</f>
        <v>Cairo</v>
      </c>
    </row>
    <row r="2936" spans="1:20" x14ac:dyDescent="0.3">
      <c r="A2936" s="1" t="s">
        <v>2980</v>
      </c>
      <c r="B2936" s="1" t="s">
        <v>35</v>
      </c>
      <c r="C2936" s="1" t="s">
        <v>14</v>
      </c>
      <c r="D2936" s="1" t="s">
        <v>36</v>
      </c>
      <c r="E2936" s="1" t="s">
        <v>47</v>
      </c>
      <c r="F2936" s="1" t="s">
        <v>40</v>
      </c>
      <c r="G2936">
        <v>1555.12</v>
      </c>
      <c r="H2936">
        <v>3</v>
      </c>
      <c r="I2936">
        <v>4665.3599999999997</v>
      </c>
      <c r="J2936">
        <v>3.17</v>
      </c>
      <c r="K2936">
        <v>4497</v>
      </c>
      <c r="L2936" s="2">
        <v>45513</v>
      </c>
      <c r="O2936" t="str">
        <f>IF(ecommerce_10000[[#This Row],[Platform]]="Souq","sq",ecommerce_10000[[#This Row],[Platform]])</f>
        <v>Amazon</v>
      </c>
      <c r="P2936" t="str">
        <f>IF(E2936="Souq","sq",IF(E2936="Jumia","Jum",E2936))</f>
        <v>Amazon</v>
      </c>
      <c r="Q2936">
        <f>VLOOKUP(ecommerce_10000[[#This Row],[City]],F:I,4,FALSE)</f>
        <v>99349.3</v>
      </c>
      <c r="R2936" s="1">
        <f>SUMIF(C:C,ecommerce_10000[[#This Row],[Category]],I:I)</f>
        <v>92327183.770000085</v>
      </c>
      <c r="S2936" s="1">
        <f>SUMIFS(I:I,C:C,C2936)</f>
        <v>92327183.770000085</v>
      </c>
      <c r="T2936" s="1" t="str">
        <f>INDEX(F:F,MATCH(ecommerce_10000[[#This Row],[TotalAmount]],I:I,0))</f>
        <v>Riyadh</v>
      </c>
    </row>
    <row r="2937" spans="1:20" x14ac:dyDescent="0.3">
      <c r="A2937" s="1" t="s">
        <v>2981</v>
      </c>
      <c r="B2937" s="1" t="s">
        <v>43</v>
      </c>
      <c r="C2937" s="1" t="s">
        <v>44</v>
      </c>
      <c r="D2937" s="1" t="s">
        <v>45</v>
      </c>
      <c r="E2937" s="1" t="s">
        <v>47</v>
      </c>
      <c r="F2937" s="1" t="s">
        <v>33</v>
      </c>
      <c r="G2937">
        <v>4758.24</v>
      </c>
      <c r="H2937">
        <v>1</v>
      </c>
      <c r="I2937">
        <v>4758.24</v>
      </c>
      <c r="J2937">
        <v>1.4</v>
      </c>
      <c r="K2937">
        <v>443</v>
      </c>
      <c r="L2937" s="2">
        <v>45577</v>
      </c>
      <c r="O2937" t="str">
        <f>IF(ecommerce_10000[[#This Row],[Platform]]="Souq","sq",ecommerce_10000[[#This Row],[Platform]])</f>
        <v>Amazon</v>
      </c>
      <c r="P2937" t="str">
        <f>IF(E2937="Souq","sq",IF(E2937="Jumia","Jum",E2937))</f>
        <v>Amazon</v>
      </c>
      <c r="Q2937">
        <f>VLOOKUP(ecommerce_10000[[#This Row],[City]],F:I,4,FALSE)</f>
        <v>3665.44</v>
      </c>
      <c r="R2937" s="1">
        <f>SUMIF(C:C,ecommerce_10000[[#This Row],[Category]],I:I)</f>
        <v>31420413.200000018</v>
      </c>
      <c r="S2937" s="1">
        <f>SUMIFS(I:I,C:C,C2937)</f>
        <v>31420413.200000018</v>
      </c>
      <c r="T2937" s="1" t="str">
        <f>INDEX(F:F,MATCH(ecommerce_10000[[#This Row],[TotalAmount]],I:I,0))</f>
        <v>Dubai</v>
      </c>
    </row>
    <row r="2938" spans="1:20" x14ac:dyDescent="0.3">
      <c r="A2938" s="1" t="s">
        <v>2982</v>
      </c>
      <c r="B2938" s="1" t="s">
        <v>35</v>
      </c>
      <c r="C2938" s="1" t="s">
        <v>14</v>
      </c>
      <c r="D2938" s="1" t="s">
        <v>36</v>
      </c>
      <c r="E2938" s="1" t="s">
        <v>47</v>
      </c>
      <c r="F2938" s="1" t="s">
        <v>17</v>
      </c>
      <c r="G2938">
        <v>3227.47</v>
      </c>
      <c r="H2938">
        <v>1</v>
      </c>
      <c r="I2938">
        <v>3227.47</v>
      </c>
      <c r="J2938">
        <v>1.79</v>
      </c>
      <c r="K2938">
        <v>366</v>
      </c>
      <c r="L2938" s="2">
        <v>45535</v>
      </c>
      <c r="O2938" t="str">
        <f>IF(ecommerce_10000[[#This Row],[Platform]]="Souq","sq",ecommerce_10000[[#This Row],[Platform]])</f>
        <v>Amazon</v>
      </c>
      <c r="P2938" t="str">
        <f>IF(E2938="Souq","sq",IF(E2938="Jumia","Jum",E2938))</f>
        <v>Amazon</v>
      </c>
      <c r="Q2938">
        <f>VLOOKUP(ecommerce_10000[[#This Row],[City]],F:I,4,FALSE)</f>
        <v>16284.02</v>
      </c>
      <c r="R2938" s="1">
        <f>SUMIF(C:C,ecommerce_10000[[#This Row],[Category]],I:I)</f>
        <v>92327183.770000085</v>
      </c>
      <c r="S2938" s="1">
        <f>SUMIFS(I:I,C:C,C2938)</f>
        <v>92327183.770000085</v>
      </c>
      <c r="T2938" s="1" t="str">
        <f>INDEX(F:F,MATCH(ecommerce_10000[[#This Row],[TotalAmount]],I:I,0))</f>
        <v>Cairo</v>
      </c>
    </row>
    <row r="2939" spans="1:20" x14ac:dyDescent="0.3">
      <c r="A2939" s="1" t="s">
        <v>2983</v>
      </c>
      <c r="B2939" s="1" t="s">
        <v>65</v>
      </c>
      <c r="C2939" s="1" t="s">
        <v>20</v>
      </c>
      <c r="D2939" s="1" t="s">
        <v>66</v>
      </c>
      <c r="E2939" s="1" t="s">
        <v>16</v>
      </c>
      <c r="F2939" s="1" t="s">
        <v>23</v>
      </c>
      <c r="G2939">
        <v>2154.5700000000002</v>
      </c>
      <c r="H2939">
        <v>4</v>
      </c>
      <c r="I2939">
        <v>8618.2800000000007</v>
      </c>
      <c r="J2939">
        <v>2.2200000000000002</v>
      </c>
      <c r="K2939">
        <v>4224</v>
      </c>
      <c r="L2939" s="2">
        <v>45307</v>
      </c>
      <c r="O2939" t="str">
        <f>IF(ecommerce_10000[[#This Row],[Platform]]="Souq","sq",ecommerce_10000[[#This Row],[Platform]])</f>
        <v>sq</v>
      </c>
      <c r="P2939" t="str">
        <f>IF(E2939="Souq","sq",IF(E2939="Jumia","Jum",E2939))</f>
        <v>sq</v>
      </c>
      <c r="Q2939">
        <f>VLOOKUP(ecommerce_10000[[#This Row],[City]],F:I,4,FALSE)</f>
        <v>13290.4</v>
      </c>
      <c r="R2939" s="1">
        <f>SUMIF(C:C,ecommerce_10000[[#This Row],[Category]],I:I)</f>
        <v>91504159.730000004</v>
      </c>
      <c r="S2939" s="1">
        <f>SUMIFS(I:I,C:C,C2939)</f>
        <v>91504159.730000004</v>
      </c>
      <c r="T2939" s="1" t="str">
        <f>INDEX(F:F,MATCH(ecommerce_10000[[#This Row],[TotalAmount]],I:I,0))</f>
        <v>Alexandria</v>
      </c>
    </row>
    <row r="2940" spans="1:20" x14ac:dyDescent="0.3">
      <c r="A2940" s="1" t="s">
        <v>2984</v>
      </c>
      <c r="B2940" s="1" t="s">
        <v>13</v>
      </c>
      <c r="C2940" s="1" t="s">
        <v>14</v>
      </c>
      <c r="D2940" s="1" t="s">
        <v>15</v>
      </c>
      <c r="E2940" s="1" t="s">
        <v>16</v>
      </c>
      <c r="F2940" s="1" t="s">
        <v>33</v>
      </c>
      <c r="G2940">
        <v>7978.03</v>
      </c>
      <c r="H2940">
        <v>4</v>
      </c>
      <c r="I2940">
        <v>31912.12</v>
      </c>
      <c r="J2940">
        <v>4.93</v>
      </c>
      <c r="K2940">
        <v>3675</v>
      </c>
      <c r="L2940" s="2">
        <v>45500</v>
      </c>
      <c r="O2940" t="str">
        <f>IF(ecommerce_10000[[#This Row],[Platform]]="Souq","sq",ecommerce_10000[[#This Row],[Platform]])</f>
        <v>sq</v>
      </c>
      <c r="P2940" t="str">
        <f>IF(E2940="Souq","sq",IF(E2940="Jumia","Jum",E2940))</f>
        <v>sq</v>
      </c>
      <c r="Q2940">
        <f>VLOOKUP(ecommerce_10000[[#This Row],[City]],F:I,4,FALSE)</f>
        <v>3665.44</v>
      </c>
      <c r="R2940" s="1">
        <f>SUMIF(C:C,ecommerce_10000[[#This Row],[Category]],I:I)</f>
        <v>92327183.770000085</v>
      </c>
      <c r="S2940" s="1">
        <f>SUMIFS(I:I,C:C,C2940)</f>
        <v>92327183.770000085</v>
      </c>
      <c r="T2940" s="1" t="str">
        <f>INDEX(F:F,MATCH(ecommerce_10000[[#This Row],[TotalAmount]],I:I,0))</f>
        <v>Dubai</v>
      </c>
    </row>
    <row r="2941" spans="1:20" x14ac:dyDescent="0.3">
      <c r="A2941" s="1" t="s">
        <v>2985</v>
      </c>
      <c r="B2941" s="1" t="s">
        <v>25</v>
      </c>
      <c r="C2941" s="1" t="s">
        <v>26</v>
      </c>
      <c r="D2941" s="1" t="s">
        <v>27</v>
      </c>
      <c r="E2941" s="1" t="s">
        <v>47</v>
      </c>
      <c r="F2941" s="1" t="s">
        <v>62</v>
      </c>
      <c r="G2941">
        <v>2532.77</v>
      </c>
      <c r="H2941">
        <v>2</v>
      </c>
      <c r="I2941">
        <v>5065.54</v>
      </c>
      <c r="J2941">
        <v>2.2599999999999998</v>
      </c>
      <c r="K2941">
        <v>3834</v>
      </c>
      <c r="L2941" s="2">
        <v>45316</v>
      </c>
      <c r="O2941" t="str">
        <f>IF(ecommerce_10000[[#This Row],[Platform]]="Souq","sq",ecommerce_10000[[#This Row],[Platform]])</f>
        <v>Amazon</v>
      </c>
      <c r="P2941" t="str">
        <f>IF(E2941="Souq","sq",IF(E2941="Jumia","Jum",E2941))</f>
        <v>Amazon</v>
      </c>
      <c r="Q2941">
        <f>VLOOKUP(ecommerce_10000[[#This Row],[City]],F:I,4,FALSE)</f>
        <v>27872.98</v>
      </c>
      <c r="R2941" s="1">
        <f>SUMIF(C:C,ecommerce_10000[[#This Row],[Category]],I:I)</f>
        <v>29200970.130000021</v>
      </c>
      <c r="S2941" s="1">
        <f>SUMIFS(I:I,C:C,C2941)</f>
        <v>29200970.130000021</v>
      </c>
      <c r="T2941" s="1" t="str">
        <f>INDEX(F:F,MATCH(ecommerce_10000[[#This Row],[TotalAmount]],I:I,0))</f>
        <v>Giza</v>
      </c>
    </row>
    <row r="2942" spans="1:20" x14ac:dyDescent="0.3">
      <c r="A2942" s="1" t="s">
        <v>2986</v>
      </c>
      <c r="B2942" s="1" t="s">
        <v>65</v>
      </c>
      <c r="C2942" s="1" t="s">
        <v>20</v>
      </c>
      <c r="D2942" s="1" t="s">
        <v>66</v>
      </c>
      <c r="E2942" s="1" t="s">
        <v>16</v>
      </c>
      <c r="F2942" s="1" t="s">
        <v>28</v>
      </c>
      <c r="G2942">
        <v>3424.15</v>
      </c>
      <c r="H2942">
        <v>2</v>
      </c>
      <c r="I2942">
        <v>6848.3</v>
      </c>
      <c r="J2942">
        <v>4.9000000000000004</v>
      </c>
      <c r="K2942">
        <v>3604</v>
      </c>
      <c r="L2942" s="2">
        <v>45430</v>
      </c>
      <c r="O2942" t="str">
        <f>IF(ecommerce_10000[[#This Row],[Platform]]="Souq","sq",ecommerce_10000[[#This Row],[Platform]])</f>
        <v>sq</v>
      </c>
      <c r="P2942" t="str">
        <f>IF(E2942="Souq","sq",IF(E2942="Jumia","Jum",E2942))</f>
        <v>sq</v>
      </c>
      <c r="Q2942">
        <f>VLOOKUP(ecommerce_10000[[#This Row],[City]],F:I,4,FALSE)</f>
        <v>26648.76</v>
      </c>
      <c r="R2942" s="1">
        <f>SUMIF(C:C,ecommerce_10000[[#This Row],[Category]],I:I)</f>
        <v>91504159.730000004</v>
      </c>
      <c r="S2942" s="1">
        <f>SUMIFS(I:I,C:C,C2942)</f>
        <v>91504159.730000004</v>
      </c>
      <c r="T2942" s="1" t="str">
        <f>INDEX(F:F,MATCH(ecommerce_10000[[#This Row],[TotalAmount]],I:I,0))</f>
        <v>Casablanca</v>
      </c>
    </row>
    <row r="2943" spans="1:20" x14ac:dyDescent="0.3">
      <c r="A2943" s="1" t="s">
        <v>2987</v>
      </c>
      <c r="B2943" s="1" t="s">
        <v>19</v>
      </c>
      <c r="C2943" s="1" t="s">
        <v>20</v>
      </c>
      <c r="D2943" s="1" t="s">
        <v>21</v>
      </c>
      <c r="E2943" s="1" t="s">
        <v>47</v>
      </c>
      <c r="F2943" s="1" t="s">
        <v>17</v>
      </c>
      <c r="G2943">
        <v>15302.42</v>
      </c>
      <c r="H2943">
        <v>5</v>
      </c>
      <c r="I2943">
        <v>76512.100000000006</v>
      </c>
      <c r="J2943">
        <v>1.61</v>
      </c>
      <c r="K2943">
        <v>1904</v>
      </c>
      <c r="L2943" s="2">
        <v>45437</v>
      </c>
      <c r="O2943" t="str">
        <f>IF(ecommerce_10000[[#This Row],[Platform]]="Souq","sq",ecommerce_10000[[#This Row],[Platform]])</f>
        <v>Amazon</v>
      </c>
      <c r="P2943" t="str">
        <f>IF(E2943="Souq","sq",IF(E2943="Jumia","Jum",E2943))</f>
        <v>Amazon</v>
      </c>
      <c r="Q2943">
        <f>VLOOKUP(ecommerce_10000[[#This Row],[City]],F:I,4,FALSE)</f>
        <v>16284.02</v>
      </c>
      <c r="R2943" s="1">
        <f>SUMIF(C:C,ecommerce_10000[[#This Row],[Category]],I:I)</f>
        <v>91504159.730000004</v>
      </c>
      <c r="S2943" s="1">
        <f>SUMIFS(I:I,C:C,C2943)</f>
        <v>91504159.730000004</v>
      </c>
      <c r="T2943" s="1" t="str">
        <f>INDEX(F:F,MATCH(ecommerce_10000[[#This Row],[TotalAmount]],I:I,0))</f>
        <v>Cairo</v>
      </c>
    </row>
    <row r="2944" spans="1:20" x14ac:dyDescent="0.3">
      <c r="A2944" s="1" t="s">
        <v>2988</v>
      </c>
      <c r="B2944" s="1" t="s">
        <v>49</v>
      </c>
      <c r="C2944" s="1" t="s">
        <v>14</v>
      </c>
      <c r="D2944" s="1" t="s">
        <v>50</v>
      </c>
      <c r="E2944" s="1" t="s">
        <v>16</v>
      </c>
      <c r="F2944" s="1" t="s">
        <v>62</v>
      </c>
      <c r="G2944">
        <v>19766.009999999998</v>
      </c>
      <c r="H2944">
        <v>2</v>
      </c>
      <c r="I2944">
        <v>39532.019999999997</v>
      </c>
      <c r="J2944">
        <v>2.2799999999999998</v>
      </c>
      <c r="K2944">
        <v>809</v>
      </c>
      <c r="L2944" s="2">
        <v>45498</v>
      </c>
      <c r="O2944" t="str">
        <f>IF(ecommerce_10000[[#This Row],[Platform]]="Souq","sq",ecommerce_10000[[#This Row],[Platform]])</f>
        <v>sq</v>
      </c>
      <c r="P2944" t="str">
        <f>IF(E2944="Souq","sq",IF(E2944="Jumia","Jum",E2944))</f>
        <v>sq</v>
      </c>
      <c r="Q2944">
        <f>VLOOKUP(ecommerce_10000[[#This Row],[City]],F:I,4,FALSE)</f>
        <v>27872.98</v>
      </c>
      <c r="R2944" s="1">
        <f>SUMIF(C:C,ecommerce_10000[[#This Row],[Category]],I:I)</f>
        <v>92327183.770000085</v>
      </c>
      <c r="S2944" s="1">
        <f>SUMIFS(I:I,C:C,C2944)</f>
        <v>92327183.770000085</v>
      </c>
      <c r="T2944" s="1" t="str">
        <f>INDEX(F:F,MATCH(ecommerce_10000[[#This Row],[TotalAmount]],I:I,0))</f>
        <v>Giza</v>
      </c>
    </row>
    <row r="2945" spans="1:20" x14ac:dyDescent="0.3">
      <c r="A2945" s="1" t="s">
        <v>2989</v>
      </c>
      <c r="B2945" s="1" t="s">
        <v>65</v>
      </c>
      <c r="C2945" s="1" t="s">
        <v>20</v>
      </c>
      <c r="D2945" s="1" t="s">
        <v>66</v>
      </c>
      <c r="E2945" s="1" t="s">
        <v>47</v>
      </c>
      <c r="F2945" s="1" t="s">
        <v>33</v>
      </c>
      <c r="G2945">
        <v>6460.41</v>
      </c>
      <c r="H2945">
        <v>1</v>
      </c>
      <c r="I2945">
        <v>6460.41</v>
      </c>
      <c r="J2945">
        <v>3.62</v>
      </c>
      <c r="K2945">
        <v>4413</v>
      </c>
      <c r="L2945" s="2">
        <v>45536</v>
      </c>
      <c r="O2945" t="str">
        <f>IF(ecommerce_10000[[#This Row],[Platform]]="Souq","sq",ecommerce_10000[[#This Row],[Platform]])</f>
        <v>Amazon</v>
      </c>
      <c r="P2945" t="str">
        <f>IF(E2945="Souq","sq",IF(E2945="Jumia","Jum",E2945))</f>
        <v>Amazon</v>
      </c>
      <c r="Q2945">
        <f>VLOOKUP(ecommerce_10000[[#This Row],[City]],F:I,4,FALSE)</f>
        <v>3665.44</v>
      </c>
      <c r="R2945" s="1">
        <f>SUMIF(C:C,ecommerce_10000[[#This Row],[Category]],I:I)</f>
        <v>91504159.730000004</v>
      </c>
      <c r="S2945" s="1">
        <f>SUMIFS(I:I,C:C,C2945)</f>
        <v>91504159.730000004</v>
      </c>
      <c r="T2945" s="1" t="str">
        <f>INDEX(F:F,MATCH(ecommerce_10000[[#This Row],[TotalAmount]],I:I,0))</f>
        <v>Dubai</v>
      </c>
    </row>
    <row r="2946" spans="1:20" x14ac:dyDescent="0.3">
      <c r="A2946" s="1" t="s">
        <v>2990</v>
      </c>
      <c r="B2946" s="1" t="s">
        <v>43</v>
      </c>
      <c r="C2946" s="1" t="s">
        <v>44</v>
      </c>
      <c r="D2946" s="1" t="s">
        <v>45</v>
      </c>
      <c r="E2946" s="1" t="s">
        <v>22</v>
      </c>
      <c r="F2946" s="1" t="s">
        <v>28</v>
      </c>
      <c r="G2946">
        <v>9260.6200000000008</v>
      </c>
      <c r="H2946">
        <v>3</v>
      </c>
      <c r="I2946">
        <v>27781.86</v>
      </c>
      <c r="J2946">
        <v>4.37</v>
      </c>
      <c r="K2946">
        <v>3434</v>
      </c>
      <c r="L2946" s="2">
        <v>45347</v>
      </c>
      <c r="O2946" t="str">
        <f>IF(ecommerce_10000[[#This Row],[Platform]]="Souq","sq",ecommerce_10000[[#This Row],[Platform]])</f>
        <v>Jumia</v>
      </c>
      <c r="P2946" t="str">
        <f>IF(E2946="Souq","sq",IF(E2946="Jumia","Jum",E2946))</f>
        <v>Jum</v>
      </c>
      <c r="Q2946">
        <f>VLOOKUP(ecommerce_10000[[#This Row],[City]],F:I,4,FALSE)</f>
        <v>26648.76</v>
      </c>
      <c r="R2946" s="1">
        <f>SUMIF(C:C,ecommerce_10000[[#This Row],[Category]],I:I)</f>
        <v>31420413.200000018</v>
      </c>
      <c r="S2946" s="1">
        <f>SUMIFS(I:I,C:C,C2946)</f>
        <v>31420413.200000018</v>
      </c>
      <c r="T2946" s="1" t="str">
        <f>INDEX(F:F,MATCH(ecommerce_10000[[#This Row],[TotalAmount]],I:I,0))</f>
        <v>Casablanca</v>
      </c>
    </row>
    <row r="2947" spans="1:20" x14ac:dyDescent="0.3">
      <c r="A2947" s="1" t="s">
        <v>2991</v>
      </c>
      <c r="B2947" s="1" t="s">
        <v>49</v>
      </c>
      <c r="C2947" s="1" t="s">
        <v>14</v>
      </c>
      <c r="D2947" s="1" t="s">
        <v>50</v>
      </c>
      <c r="E2947" s="1" t="s">
        <v>47</v>
      </c>
      <c r="F2947" s="1" t="s">
        <v>23</v>
      </c>
      <c r="G2947">
        <v>2711.43</v>
      </c>
      <c r="H2947">
        <v>3</v>
      </c>
      <c r="I2947">
        <v>8134.29</v>
      </c>
      <c r="J2947">
        <v>2.37</v>
      </c>
      <c r="K2947">
        <v>1164</v>
      </c>
      <c r="L2947" s="2">
        <v>45430</v>
      </c>
      <c r="O2947" t="str">
        <f>IF(ecommerce_10000[[#This Row],[Platform]]="Souq","sq",ecommerce_10000[[#This Row],[Platform]])</f>
        <v>Amazon</v>
      </c>
      <c r="P2947" t="str">
        <f>IF(E2947="Souq","sq",IF(E2947="Jumia","Jum",E2947))</f>
        <v>Amazon</v>
      </c>
      <c r="Q2947">
        <f>VLOOKUP(ecommerce_10000[[#This Row],[City]],F:I,4,FALSE)</f>
        <v>13290.4</v>
      </c>
      <c r="R2947" s="1">
        <f>SUMIF(C:C,ecommerce_10000[[#This Row],[Category]],I:I)</f>
        <v>92327183.770000085</v>
      </c>
      <c r="S2947" s="1">
        <f>SUMIFS(I:I,C:C,C2947)</f>
        <v>92327183.770000085</v>
      </c>
      <c r="T2947" s="1" t="str">
        <f>INDEX(F:F,MATCH(ecommerce_10000[[#This Row],[TotalAmount]],I:I,0))</f>
        <v>Alexandria</v>
      </c>
    </row>
    <row r="2948" spans="1:20" x14ac:dyDescent="0.3">
      <c r="A2948" s="1" t="s">
        <v>2992</v>
      </c>
      <c r="B2948" s="1" t="s">
        <v>49</v>
      </c>
      <c r="C2948" s="1" t="s">
        <v>14</v>
      </c>
      <c r="D2948" s="1" t="s">
        <v>50</v>
      </c>
      <c r="E2948" s="1" t="s">
        <v>22</v>
      </c>
      <c r="F2948" s="1" t="s">
        <v>17</v>
      </c>
      <c r="G2948">
        <v>9556.31</v>
      </c>
      <c r="H2948">
        <v>2</v>
      </c>
      <c r="I2948">
        <v>19112.62</v>
      </c>
      <c r="J2948">
        <v>1.84</v>
      </c>
      <c r="K2948">
        <v>127</v>
      </c>
      <c r="L2948" s="2">
        <v>45347</v>
      </c>
      <c r="O2948" t="str">
        <f>IF(ecommerce_10000[[#This Row],[Platform]]="Souq","sq",ecommerce_10000[[#This Row],[Platform]])</f>
        <v>Jumia</v>
      </c>
      <c r="P2948" t="str">
        <f>IF(E2948="Souq","sq",IF(E2948="Jumia","Jum",E2948))</f>
        <v>Jum</v>
      </c>
      <c r="Q2948">
        <f>VLOOKUP(ecommerce_10000[[#This Row],[City]],F:I,4,FALSE)</f>
        <v>16284.02</v>
      </c>
      <c r="R2948" s="1">
        <f>SUMIF(C:C,ecommerce_10000[[#This Row],[Category]],I:I)</f>
        <v>92327183.770000085</v>
      </c>
      <c r="S2948" s="1">
        <f>SUMIFS(I:I,C:C,C2948)</f>
        <v>92327183.770000085</v>
      </c>
      <c r="T2948" s="1" t="str">
        <f>INDEX(F:F,MATCH(ecommerce_10000[[#This Row],[TotalAmount]],I:I,0))</f>
        <v>Cairo</v>
      </c>
    </row>
    <row r="2949" spans="1:20" x14ac:dyDescent="0.3">
      <c r="A2949" s="1" t="s">
        <v>2993</v>
      </c>
      <c r="B2949" s="1" t="s">
        <v>13</v>
      </c>
      <c r="C2949" s="1" t="s">
        <v>14</v>
      </c>
      <c r="D2949" s="1" t="s">
        <v>15</v>
      </c>
      <c r="E2949" s="1" t="s">
        <v>22</v>
      </c>
      <c r="F2949" s="1" t="s">
        <v>62</v>
      </c>
      <c r="G2949">
        <v>18235.310000000001</v>
      </c>
      <c r="H2949">
        <v>3</v>
      </c>
      <c r="I2949">
        <v>54705.93</v>
      </c>
      <c r="J2949">
        <v>4.09</v>
      </c>
      <c r="K2949">
        <v>4366</v>
      </c>
      <c r="L2949" s="2">
        <v>45564</v>
      </c>
      <c r="O2949" t="str">
        <f>IF(ecommerce_10000[[#This Row],[Platform]]="Souq","sq",ecommerce_10000[[#This Row],[Platform]])</f>
        <v>Jumia</v>
      </c>
      <c r="P2949" t="str">
        <f>IF(E2949="Souq","sq",IF(E2949="Jumia","Jum",E2949))</f>
        <v>Jum</v>
      </c>
      <c r="Q2949">
        <f>VLOOKUP(ecommerce_10000[[#This Row],[City]],F:I,4,FALSE)</f>
        <v>27872.98</v>
      </c>
      <c r="R2949" s="1">
        <f>SUMIF(C:C,ecommerce_10000[[#This Row],[Category]],I:I)</f>
        <v>92327183.770000085</v>
      </c>
      <c r="S2949" s="1">
        <f>SUMIFS(I:I,C:C,C2949)</f>
        <v>92327183.770000085</v>
      </c>
      <c r="T2949" s="1" t="str">
        <f>INDEX(F:F,MATCH(ecommerce_10000[[#This Row],[TotalAmount]],I:I,0))</f>
        <v>Giza</v>
      </c>
    </row>
    <row r="2950" spans="1:20" x14ac:dyDescent="0.3">
      <c r="A2950" s="1" t="s">
        <v>2994</v>
      </c>
      <c r="B2950" s="1" t="s">
        <v>25</v>
      </c>
      <c r="C2950" s="1" t="s">
        <v>26</v>
      </c>
      <c r="D2950" s="1" t="s">
        <v>27</v>
      </c>
      <c r="E2950" s="1" t="s">
        <v>22</v>
      </c>
      <c r="F2950" s="1" t="s">
        <v>23</v>
      </c>
      <c r="G2950">
        <v>12802.24</v>
      </c>
      <c r="H2950">
        <v>5</v>
      </c>
      <c r="I2950">
        <v>64011.199999999997</v>
      </c>
      <c r="J2950">
        <v>1.23</v>
      </c>
      <c r="K2950">
        <v>116</v>
      </c>
      <c r="L2950" s="2">
        <v>45632</v>
      </c>
      <c r="O2950" t="str">
        <f>IF(ecommerce_10000[[#This Row],[Platform]]="Souq","sq",ecommerce_10000[[#This Row],[Platform]])</f>
        <v>Jumia</v>
      </c>
      <c r="P2950" t="str">
        <f>IF(E2950="Souq","sq",IF(E2950="Jumia","Jum",E2950))</f>
        <v>Jum</v>
      </c>
      <c r="Q2950">
        <f>VLOOKUP(ecommerce_10000[[#This Row],[City]],F:I,4,FALSE)</f>
        <v>13290.4</v>
      </c>
      <c r="R2950" s="1">
        <f>SUMIF(C:C,ecommerce_10000[[#This Row],[Category]],I:I)</f>
        <v>29200970.130000021</v>
      </c>
      <c r="S2950" s="1">
        <f>SUMIFS(I:I,C:C,C2950)</f>
        <v>29200970.130000021</v>
      </c>
      <c r="T2950" s="1" t="str">
        <f>INDEX(F:F,MATCH(ecommerce_10000[[#This Row],[TotalAmount]],I:I,0))</f>
        <v>Alexandria</v>
      </c>
    </row>
    <row r="2951" spans="1:20" x14ac:dyDescent="0.3">
      <c r="A2951" s="1" t="s">
        <v>2995</v>
      </c>
      <c r="B2951" s="1" t="s">
        <v>35</v>
      </c>
      <c r="C2951" s="1" t="s">
        <v>14</v>
      </c>
      <c r="D2951" s="1" t="s">
        <v>36</v>
      </c>
      <c r="E2951" s="1" t="s">
        <v>47</v>
      </c>
      <c r="F2951" s="1" t="s">
        <v>23</v>
      </c>
      <c r="G2951">
        <v>11283.77</v>
      </c>
      <c r="H2951">
        <v>4</v>
      </c>
      <c r="I2951">
        <v>45135.08</v>
      </c>
      <c r="J2951">
        <v>1.58</v>
      </c>
      <c r="K2951">
        <v>2150</v>
      </c>
      <c r="L2951" s="2">
        <v>45636</v>
      </c>
      <c r="O2951" t="str">
        <f>IF(ecommerce_10000[[#This Row],[Platform]]="Souq","sq",ecommerce_10000[[#This Row],[Platform]])</f>
        <v>Amazon</v>
      </c>
      <c r="P2951" t="str">
        <f>IF(E2951="Souq","sq",IF(E2951="Jumia","Jum",E2951))</f>
        <v>Amazon</v>
      </c>
      <c r="Q2951">
        <f>VLOOKUP(ecommerce_10000[[#This Row],[City]],F:I,4,FALSE)</f>
        <v>13290.4</v>
      </c>
      <c r="R2951" s="1">
        <f>SUMIF(C:C,ecommerce_10000[[#This Row],[Category]],I:I)</f>
        <v>92327183.770000085</v>
      </c>
      <c r="S2951" s="1">
        <f>SUMIFS(I:I,C:C,C2951)</f>
        <v>92327183.770000085</v>
      </c>
      <c r="T2951" s="1" t="str">
        <f>INDEX(F:F,MATCH(ecommerce_10000[[#This Row],[TotalAmount]],I:I,0))</f>
        <v>Alexandria</v>
      </c>
    </row>
    <row r="2952" spans="1:20" x14ac:dyDescent="0.3">
      <c r="A2952" s="1" t="s">
        <v>2996</v>
      </c>
      <c r="B2952" s="1" t="s">
        <v>53</v>
      </c>
      <c r="C2952" s="1" t="s">
        <v>31</v>
      </c>
      <c r="D2952" s="1" t="s">
        <v>54</v>
      </c>
      <c r="E2952" s="1" t="s">
        <v>22</v>
      </c>
      <c r="F2952" s="1" t="s">
        <v>28</v>
      </c>
      <c r="G2952">
        <v>10252.23</v>
      </c>
      <c r="H2952">
        <v>5</v>
      </c>
      <c r="I2952">
        <v>51261.15</v>
      </c>
      <c r="J2952">
        <v>2.36</v>
      </c>
      <c r="K2952">
        <v>3648</v>
      </c>
      <c r="L2952" s="2">
        <v>45579</v>
      </c>
      <c r="O2952" t="str">
        <f>IF(ecommerce_10000[[#This Row],[Platform]]="Souq","sq",ecommerce_10000[[#This Row],[Platform]])</f>
        <v>Jumia</v>
      </c>
      <c r="P2952" t="str">
        <f>IF(E2952="Souq","sq",IF(E2952="Jumia","Jum",E2952))</f>
        <v>Jum</v>
      </c>
      <c r="Q2952">
        <f>VLOOKUP(ecommerce_10000[[#This Row],[City]],F:I,4,FALSE)</f>
        <v>26648.76</v>
      </c>
      <c r="R2952" s="1">
        <f>SUMIF(C:C,ecommerce_10000[[#This Row],[Category]],I:I)</f>
        <v>57542997.559999913</v>
      </c>
      <c r="S2952" s="1">
        <f>SUMIFS(I:I,C:C,C2952)</f>
        <v>57542997.559999913</v>
      </c>
      <c r="T2952" s="1" t="str">
        <f>INDEX(F:F,MATCH(ecommerce_10000[[#This Row],[TotalAmount]],I:I,0))</f>
        <v>Casablanca</v>
      </c>
    </row>
    <row r="2953" spans="1:20" x14ac:dyDescent="0.3">
      <c r="A2953" s="1" t="s">
        <v>2997</v>
      </c>
      <c r="B2953" s="1" t="s">
        <v>65</v>
      </c>
      <c r="C2953" s="1" t="s">
        <v>20</v>
      </c>
      <c r="D2953" s="1" t="s">
        <v>66</v>
      </c>
      <c r="E2953" s="1" t="s">
        <v>22</v>
      </c>
      <c r="F2953" s="1" t="s">
        <v>40</v>
      </c>
      <c r="G2953">
        <v>18958.22</v>
      </c>
      <c r="H2953">
        <v>5</v>
      </c>
      <c r="I2953">
        <v>94791.1</v>
      </c>
      <c r="J2953">
        <v>1.6</v>
      </c>
      <c r="K2953">
        <v>2384</v>
      </c>
      <c r="L2953" s="2">
        <v>45363</v>
      </c>
      <c r="O2953" t="str">
        <f>IF(ecommerce_10000[[#This Row],[Platform]]="Souq","sq",ecommerce_10000[[#This Row],[Platform]])</f>
        <v>Jumia</v>
      </c>
      <c r="P2953" t="str">
        <f>IF(E2953="Souq","sq",IF(E2953="Jumia","Jum",E2953))</f>
        <v>Jum</v>
      </c>
      <c r="Q2953">
        <f>VLOOKUP(ecommerce_10000[[#This Row],[City]],F:I,4,FALSE)</f>
        <v>99349.3</v>
      </c>
      <c r="R2953" s="1">
        <f>SUMIF(C:C,ecommerce_10000[[#This Row],[Category]],I:I)</f>
        <v>91504159.730000004</v>
      </c>
      <c r="S2953" s="1">
        <f>SUMIFS(I:I,C:C,C2953)</f>
        <v>91504159.730000004</v>
      </c>
      <c r="T2953" s="1" t="str">
        <f>INDEX(F:F,MATCH(ecommerce_10000[[#This Row],[TotalAmount]],I:I,0))</f>
        <v>Riyadh</v>
      </c>
    </row>
    <row r="2954" spans="1:20" x14ac:dyDescent="0.3">
      <c r="A2954" s="1" t="s">
        <v>2998</v>
      </c>
      <c r="B2954" s="1" t="s">
        <v>49</v>
      </c>
      <c r="C2954" s="1" t="s">
        <v>14</v>
      </c>
      <c r="D2954" s="1" t="s">
        <v>50</v>
      </c>
      <c r="E2954" s="1" t="s">
        <v>22</v>
      </c>
      <c r="F2954" s="1" t="s">
        <v>23</v>
      </c>
      <c r="G2954">
        <v>10435.74</v>
      </c>
      <c r="H2954">
        <v>1</v>
      </c>
      <c r="I2954">
        <v>10435.74</v>
      </c>
      <c r="J2954">
        <v>2.38</v>
      </c>
      <c r="K2954">
        <v>1483</v>
      </c>
      <c r="L2954" s="2">
        <v>45297</v>
      </c>
      <c r="O2954" t="str">
        <f>IF(ecommerce_10000[[#This Row],[Platform]]="Souq","sq",ecommerce_10000[[#This Row],[Platform]])</f>
        <v>Jumia</v>
      </c>
      <c r="P2954" t="str">
        <f>IF(E2954="Souq","sq",IF(E2954="Jumia","Jum",E2954))</f>
        <v>Jum</v>
      </c>
      <c r="Q2954">
        <f>VLOOKUP(ecommerce_10000[[#This Row],[City]],F:I,4,FALSE)</f>
        <v>13290.4</v>
      </c>
      <c r="R2954" s="1">
        <f>SUMIF(C:C,ecommerce_10000[[#This Row],[Category]],I:I)</f>
        <v>92327183.770000085</v>
      </c>
      <c r="S2954" s="1">
        <f>SUMIFS(I:I,C:C,C2954)</f>
        <v>92327183.770000085</v>
      </c>
      <c r="T2954" s="1" t="str">
        <f>INDEX(F:F,MATCH(ecommerce_10000[[#This Row],[TotalAmount]],I:I,0))</f>
        <v>Alexandria</v>
      </c>
    </row>
    <row r="2955" spans="1:20" x14ac:dyDescent="0.3">
      <c r="A2955" s="1" t="s">
        <v>2999</v>
      </c>
      <c r="B2955" s="1" t="s">
        <v>53</v>
      </c>
      <c r="C2955" s="1" t="s">
        <v>31</v>
      </c>
      <c r="D2955" s="1" t="s">
        <v>54</v>
      </c>
      <c r="E2955" s="1" t="s">
        <v>22</v>
      </c>
      <c r="F2955" s="1" t="s">
        <v>62</v>
      </c>
      <c r="G2955">
        <v>14810.94</v>
      </c>
      <c r="H2955">
        <v>2</v>
      </c>
      <c r="I2955">
        <v>29621.88</v>
      </c>
      <c r="J2955">
        <v>3</v>
      </c>
      <c r="K2955">
        <v>457</v>
      </c>
      <c r="L2955" s="2">
        <v>45622</v>
      </c>
      <c r="O2955" t="str">
        <f>IF(ecommerce_10000[[#This Row],[Platform]]="Souq","sq",ecommerce_10000[[#This Row],[Platform]])</f>
        <v>Jumia</v>
      </c>
      <c r="P2955" t="str">
        <f>IF(E2955="Souq","sq",IF(E2955="Jumia","Jum",E2955))</f>
        <v>Jum</v>
      </c>
      <c r="Q2955">
        <f>VLOOKUP(ecommerce_10000[[#This Row],[City]],F:I,4,FALSE)</f>
        <v>27872.98</v>
      </c>
      <c r="R2955" s="1">
        <f>SUMIF(C:C,ecommerce_10000[[#This Row],[Category]],I:I)</f>
        <v>57542997.559999913</v>
      </c>
      <c r="S2955" s="1">
        <f>SUMIFS(I:I,C:C,C2955)</f>
        <v>57542997.559999913</v>
      </c>
      <c r="T2955" s="1" t="str">
        <f>INDEX(F:F,MATCH(ecommerce_10000[[#This Row],[TotalAmount]],I:I,0))</f>
        <v>Giza</v>
      </c>
    </row>
    <row r="2956" spans="1:20" x14ac:dyDescent="0.3">
      <c r="A2956" s="1" t="s">
        <v>3000</v>
      </c>
      <c r="B2956" s="1" t="s">
        <v>43</v>
      </c>
      <c r="C2956" s="1" t="s">
        <v>44</v>
      </c>
      <c r="D2956" s="1" t="s">
        <v>45</v>
      </c>
      <c r="E2956" s="1" t="s">
        <v>22</v>
      </c>
      <c r="F2956" s="1" t="s">
        <v>62</v>
      </c>
      <c r="G2956">
        <v>13200.4</v>
      </c>
      <c r="H2956">
        <v>4</v>
      </c>
      <c r="I2956">
        <v>52801.599999999999</v>
      </c>
      <c r="J2956">
        <v>2.56</v>
      </c>
      <c r="K2956">
        <v>1340</v>
      </c>
      <c r="L2956" s="2">
        <v>45616</v>
      </c>
      <c r="O2956" t="str">
        <f>IF(ecommerce_10000[[#This Row],[Platform]]="Souq","sq",ecommerce_10000[[#This Row],[Platform]])</f>
        <v>Jumia</v>
      </c>
      <c r="P2956" t="str">
        <f>IF(E2956="Souq","sq",IF(E2956="Jumia","Jum",E2956))</f>
        <v>Jum</v>
      </c>
      <c r="Q2956">
        <f>VLOOKUP(ecommerce_10000[[#This Row],[City]],F:I,4,FALSE)</f>
        <v>27872.98</v>
      </c>
      <c r="R2956" s="1">
        <f>SUMIF(C:C,ecommerce_10000[[#This Row],[Category]],I:I)</f>
        <v>31420413.200000018</v>
      </c>
      <c r="S2956" s="1">
        <f>SUMIFS(I:I,C:C,C2956)</f>
        <v>31420413.200000018</v>
      </c>
      <c r="T2956" s="1" t="str">
        <f>INDEX(F:F,MATCH(ecommerce_10000[[#This Row],[TotalAmount]],I:I,0))</f>
        <v>Giza</v>
      </c>
    </row>
    <row r="2957" spans="1:20" x14ac:dyDescent="0.3">
      <c r="A2957" s="1" t="s">
        <v>3001</v>
      </c>
      <c r="B2957" s="1" t="s">
        <v>25</v>
      </c>
      <c r="C2957" s="1" t="s">
        <v>26</v>
      </c>
      <c r="D2957" s="1" t="s">
        <v>27</v>
      </c>
      <c r="E2957" s="1" t="s">
        <v>16</v>
      </c>
      <c r="F2957" s="1" t="s">
        <v>62</v>
      </c>
      <c r="G2957">
        <v>1301.95</v>
      </c>
      <c r="H2957">
        <v>2</v>
      </c>
      <c r="I2957">
        <v>2603.9</v>
      </c>
      <c r="J2957">
        <v>4.7699999999999996</v>
      </c>
      <c r="K2957">
        <v>4143</v>
      </c>
      <c r="L2957" s="2">
        <v>45443</v>
      </c>
      <c r="O2957" t="str">
        <f>IF(ecommerce_10000[[#This Row],[Platform]]="Souq","sq",ecommerce_10000[[#This Row],[Platform]])</f>
        <v>sq</v>
      </c>
      <c r="P2957" t="str">
        <f>IF(E2957="Souq","sq",IF(E2957="Jumia","Jum",E2957))</f>
        <v>sq</v>
      </c>
      <c r="Q2957">
        <f>VLOOKUP(ecommerce_10000[[#This Row],[City]],F:I,4,FALSE)</f>
        <v>27872.98</v>
      </c>
      <c r="R2957" s="1">
        <f>SUMIF(C:C,ecommerce_10000[[#This Row],[Category]],I:I)</f>
        <v>29200970.130000021</v>
      </c>
      <c r="S2957" s="1">
        <f>SUMIFS(I:I,C:C,C2957)</f>
        <v>29200970.130000021</v>
      </c>
      <c r="T2957" s="1" t="str">
        <f>INDEX(F:F,MATCH(ecommerce_10000[[#This Row],[TotalAmount]],I:I,0))</f>
        <v>Giza</v>
      </c>
    </row>
    <row r="2958" spans="1:20" x14ac:dyDescent="0.3">
      <c r="A2958" s="1" t="s">
        <v>3002</v>
      </c>
      <c r="B2958" s="1" t="s">
        <v>13</v>
      </c>
      <c r="C2958" s="1" t="s">
        <v>14</v>
      </c>
      <c r="D2958" s="1" t="s">
        <v>15</v>
      </c>
      <c r="E2958" s="1" t="s">
        <v>22</v>
      </c>
      <c r="F2958" s="1" t="s">
        <v>17</v>
      </c>
      <c r="G2958">
        <v>13156.24</v>
      </c>
      <c r="H2958">
        <v>2</v>
      </c>
      <c r="I2958">
        <v>26312.48</v>
      </c>
      <c r="J2958">
        <v>1.1000000000000001</v>
      </c>
      <c r="K2958">
        <v>3438</v>
      </c>
      <c r="L2958" s="2">
        <v>45565</v>
      </c>
      <c r="O2958" t="str">
        <f>IF(ecommerce_10000[[#This Row],[Platform]]="Souq","sq",ecommerce_10000[[#This Row],[Platform]])</f>
        <v>Jumia</v>
      </c>
      <c r="P2958" t="str">
        <f>IF(E2958="Souq","sq",IF(E2958="Jumia","Jum",E2958))</f>
        <v>Jum</v>
      </c>
      <c r="Q2958">
        <f>VLOOKUP(ecommerce_10000[[#This Row],[City]],F:I,4,FALSE)</f>
        <v>16284.02</v>
      </c>
      <c r="R2958" s="1">
        <f>SUMIF(C:C,ecommerce_10000[[#This Row],[Category]],I:I)</f>
        <v>92327183.770000085</v>
      </c>
      <c r="S2958" s="1">
        <f>SUMIFS(I:I,C:C,C2958)</f>
        <v>92327183.770000085</v>
      </c>
      <c r="T2958" s="1" t="str">
        <f>INDEX(F:F,MATCH(ecommerce_10000[[#This Row],[TotalAmount]],I:I,0))</f>
        <v>Cairo</v>
      </c>
    </row>
    <row r="2959" spans="1:20" x14ac:dyDescent="0.3">
      <c r="A2959" s="1" t="s">
        <v>3003</v>
      </c>
      <c r="B2959" s="1" t="s">
        <v>49</v>
      </c>
      <c r="C2959" s="1" t="s">
        <v>14</v>
      </c>
      <c r="D2959" s="1" t="s">
        <v>50</v>
      </c>
      <c r="E2959" s="1" t="s">
        <v>47</v>
      </c>
      <c r="F2959" s="1" t="s">
        <v>28</v>
      </c>
      <c r="G2959">
        <v>1837.5</v>
      </c>
      <c r="H2959">
        <v>1</v>
      </c>
      <c r="I2959">
        <v>1837.5</v>
      </c>
      <c r="J2959">
        <v>4.59</v>
      </c>
      <c r="K2959">
        <v>2025</v>
      </c>
      <c r="L2959" s="2">
        <v>45612</v>
      </c>
      <c r="O2959" t="str">
        <f>IF(ecommerce_10000[[#This Row],[Platform]]="Souq","sq",ecommerce_10000[[#This Row],[Platform]])</f>
        <v>Amazon</v>
      </c>
      <c r="P2959" t="str">
        <f>IF(E2959="Souq","sq",IF(E2959="Jumia","Jum",E2959))</f>
        <v>Amazon</v>
      </c>
      <c r="Q2959">
        <f>VLOOKUP(ecommerce_10000[[#This Row],[City]],F:I,4,FALSE)</f>
        <v>26648.76</v>
      </c>
      <c r="R2959" s="1">
        <f>SUMIF(C:C,ecommerce_10000[[#This Row],[Category]],I:I)</f>
        <v>92327183.770000085</v>
      </c>
      <c r="S2959" s="1">
        <f>SUMIFS(I:I,C:C,C2959)</f>
        <v>92327183.770000085</v>
      </c>
      <c r="T2959" s="1" t="str">
        <f>INDEX(F:F,MATCH(ecommerce_10000[[#This Row],[TotalAmount]],I:I,0))</f>
        <v>Casablanca</v>
      </c>
    </row>
    <row r="2960" spans="1:20" x14ac:dyDescent="0.3">
      <c r="A2960" s="1" t="s">
        <v>3004</v>
      </c>
      <c r="B2960" s="1" t="s">
        <v>13</v>
      </c>
      <c r="C2960" s="1" t="s">
        <v>14</v>
      </c>
      <c r="D2960" s="1" t="s">
        <v>15</v>
      </c>
      <c r="E2960" s="1" t="s">
        <v>22</v>
      </c>
      <c r="F2960" s="1" t="s">
        <v>23</v>
      </c>
      <c r="G2960">
        <v>10663.3</v>
      </c>
      <c r="H2960">
        <v>2</v>
      </c>
      <c r="I2960">
        <v>21326.6</v>
      </c>
      <c r="J2960">
        <v>1.6</v>
      </c>
      <c r="K2960">
        <v>1613</v>
      </c>
      <c r="L2960" s="2">
        <v>45574</v>
      </c>
      <c r="O2960" t="str">
        <f>IF(ecommerce_10000[[#This Row],[Platform]]="Souq","sq",ecommerce_10000[[#This Row],[Platform]])</f>
        <v>Jumia</v>
      </c>
      <c r="P2960" t="str">
        <f>IF(E2960="Souq","sq",IF(E2960="Jumia","Jum",E2960))</f>
        <v>Jum</v>
      </c>
      <c r="Q2960">
        <f>VLOOKUP(ecommerce_10000[[#This Row],[City]],F:I,4,FALSE)</f>
        <v>13290.4</v>
      </c>
      <c r="R2960" s="1">
        <f>SUMIF(C:C,ecommerce_10000[[#This Row],[Category]],I:I)</f>
        <v>92327183.770000085</v>
      </c>
      <c r="S2960" s="1">
        <f>SUMIFS(I:I,C:C,C2960)</f>
        <v>92327183.770000085</v>
      </c>
      <c r="T2960" s="1" t="str">
        <f>INDEX(F:F,MATCH(ecommerce_10000[[#This Row],[TotalAmount]],I:I,0))</f>
        <v>Alexandria</v>
      </c>
    </row>
    <row r="2961" spans="1:20" x14ac:dyDescent="0.3">
      <c r="A2961" s="1" t="s">
        <v>3005</v>
      </c>
      <c r="B2961" s="1" t="s">
        <v>53</v>
      </c>
      <c r="C2961" s="1" t="s">
        <v>31</v>
      </c>
      <c r="D2961" s="1" t="s">
        <v>54</v>
      </c>
      <c r="E2961" s="1" t="s">
        <v>16</v>
      </c>
      <c r="F2961" s="1" t="s">
        <v>62</v>
      </c>
      <c r="G2961">
        <v>8872.01</v>
      </c>
      <c r="H2961">
        <v>4</v>
      </c>
      <c r="I2961">
        <v>35488.04</v>
      </c>
      <c r="J2961">
        <v>1.87</v>
      </c>
      <c r="K2961">
        <v>3057</v>
      </c>
      <c r="L2961" s="2">
        <v>45583</v>
      </c>
      <c r="O2961" t="str">
        <f>IF(ecommerce_10000[[#This Row],[Platform]]="Souq","sq",ecommerce_10000[[#This Row],[Platform]])</f>
        <v>sq</v>
      </c>
      <c r="P2961" t="str">
        <f>IF(E2961="Souq","sq",IF(E2961="Jumia","Jum",E2961))</f>
        <v>sq</v>
      </c>
      <c r="Q2961">
        <f>VLOOKUP(ecommerce_10000[[#This Row],[City]],F:I,4,FALSE)</f>
        <v>27872.98</v>
      </c>
      <c r="R2961" s="1">
        <f>SUMIF(C:C,ecommerce_10000[[#This Row],[Category]],I:I)</f>
        <v>57542997.559999913</v>
      </c>
      <c r="S2961" s="1">
        <f>SUMIFS(I:I,C:C,C2961)</f>
        <v>57542997.559999913</v>
      </c>
      <c r="T2961" s="1" t="str">
        <f>INDEX(F:F,MATCH(ecommerce_10000[[#This Row],[TotalAmount]],I:I,0))</f>
        <v>Giza</v>
      </c>
    </row>
    <row r="2962" spans="1:20" x14ac:dyDescent="0.3">
      <c r="A2962" s="1" t="s">
        <v>3006</v>
      </c>
      <c r="B2962" s="1" t="s">
        <v>43</v>
      </c>
      <c r="C2962" s="1" t="s">
        <v>44</v>
      </c>
      <c r="D2962" s="1" t="s">
        <v>45</v>
      </c>
      <c r="E2962" s="1" t="s">
        <v>47</v>
      </c>
      <c r="F2962" s="1" t="s">
        <v>23</v>
      </c>
      <c r="G2962">
        <v>3738.17</v>
      </c>
      <c r="H2962">
        <v>4</v>
      </c>
      <c r="I2962">
        <v>14952.68</v>
      </c>
      <c r="J2962">
        <v>1.06</v>
      </c>
      <c r="K2962">
        <v>3602</v>
      </c>
      <c r="L2962" s="2">
        <v>45414</v>
      </c>
      <c r="O2962" t="str">
        <f>IF(ecommerce_10000[[#This Row],[Platform]]="Souq","sq",ecommerce_10000[[#This Row],[Platform]])</f>
        <v>Amazon</v>
      </c>
      <c r="P2962" t="str">
        <f>IF(E2962="Souq","sq",IF(E2962="Jumia","Jum",E2962))</f>
        <v>Amazon</v>
      </c>
      <c r="Q2962">
        <f>VLOOKUP(ecommerce_10000[[#This Row],[City]],F:I,4,FALSE)</f>
        <v>13290.4</v>
      </c>
      <c r="R2962" s="1">
        <f>SUMIF(C:C,ecommerce_10000[[#This Row],[Category]],I:I)</f>
        <v>31420413.200000018</v>
      </c>
      <c r="S2962" s="1">
        <f>SUMIFS(I:I,C:C,C2962)</f>
        <v>31420413.200000018</v>
      </c>
      <c r="T2962" s="1" t="str">
        <f>INDEX(F:F,MATCH(ecommerce_10000[[#This Row],[TotalAmount]],I:I,0))</f>
        <v>Alexandria</v>
      </c>
    </row>
    <row r="2963" spans="1:20" x14ac:dyDescent="0.3">
      <c r="A2963" s="1" t="s">
        <v>3007</v>
      </c>
      <c r="B2963" s="1" t="s">
        <v>43</v>
      </c>
      <c r="C2963" s="1" t="s">
        <v>44</v>
      </c>
      <c r="D2963" s="1" t="s">
        <v>45</v>
      </c>
      <c r="E2963" s="1" t="s">
        <v>16</v>
      </c>
      <c r="F2963" s="1" t="s">
        <v>62</v>
      </c>
      <c r="G2963">
        <v>18151.150000000001</v>
      </c>
      <c r="H2963">
        <v>3</v>
      </c>
      <c r="I2963">
        <v>54453.45</v>
      </c>
      <c r="J2963">
        <v>2.2999999999999998</v>
      </c>
      <c r="K2963">
        <v>130</v>
      </c>
      <c r="L2963" s="2">
        <v>45544</v>
      </c>
      <c r="O2963" t="str">
        <f>IF(ecommerce_10000[[#This Row],[Platform]]="Souq","sq",ecommerce_10000[[#This Row],[Platform]])</f>
        <v>sq</v>
      </c>
      <c r="P2963" t="str">
        <f>IF(E2963="Souq","sq",IF(E2963="Jumia","Jum",E2963))</f>
        <v>sq</v>
      </c>
      <c r="Q2963">
        <f>VLOOKUP(ecommerce_10000[[#This Row],[City]],F:I,4,FALSE)</f>
        <v>27872.98</v>
      </c>
      <c r="R2963" s="1">
        <f>SUMIF(C:C,ecommerce_10000[[#This Row],[Category]],I:I)</f>
        <v>31420413.200000018</v>
      </c>
      <c r="S2963" s="1">
        <f>SUMIFS(I:I,C:C,C2963)</f>
        <v>31420413.200000018</v>
      </c>
      <c r="T2963" s="1" t="str">
        <f>INDEX(F:F,MATCH(ecommerce_10000[[#This Row],[TotalAmount]],I:I,0))</f>
        <v>Giza</v>
      </c>
    </row>
    <row r="2964" spans="1:20" x14ac:dyDescent="0.3">
      <c r="A2964" s="1" t="s">
        <v>3008</v>
      </c>
      <c r="B2964" s="1" t="s">
        <v>13</v>
      </c>
      <c r="C2964" s="1" t="s">
        <v>14</v>
      </c>
      <c r="D2964" s="1" t="s">
        <v>15</v>
      </c>
      <c r="E2964" s="1" t="s">
        <v>47</v>
      </c>
      <c r="F2964" s="1" t="s">
        <v>62</v>
      </c>
      <c r="G2964">
        <v>11588.25</v>
      </c>
      <c r="H2964">
        <v>5</v>
      </c>
      <c r="I2964">
        <v>57941.25</v>
      </c>
      <c r="J2964">
        <v>1.79</v>
      </c>
      <c r="K2964">
        <v>51</v>
      </c>
      <c r="L2964" s="2">
        <v>45393</v>
      </c>
      <c r="O2964" t="str">
        <f>IF(ecommerce_10000[[#This Row],[Platform]]="Souq","sq",ecommerce_10000[[#This Row],[Platform]])</f>
        <v>Amazon</v>
      </c>
      <c r="P2964" t="str">
        <f>IF(E2964="Souq","sq",IF(E2964="Jumia","Jum",E2964))</f>
        <v>Amazon</v>
      </c>
      <c r="Q2964">
        <f>VLOOKUP(ecommerce_10000[[#This Row],[City]],F:I,4,FALSE)</f>
        <v>27872.98</v>
      </c>
      <c r="R2964" s="1">
        <f>SUMIF(C:C,ecommerce_10000[[#This Row],[Category]],I:I)</f>
        <v>92327183.770000085</v>
      </c>
      <c r="S2964" s="1">
        <f>SUMIFS(I:I,C:C,C2964)</f>
        <v>92327183.770000085</v>
      </c>
      <c r="T2964" s="1" t="str">
        <f>INDEX(F:F,MATCH(ecommerce_10000[[#This Row],[TotalAmount]],I:I,0))</f>
        <v>Giza</v>
      </c>
    </row>
    <row r="2965" spans="1:20" x14ac:dyDescent="0.3">
      <c r="A2965" s="1" t="s">
        <v>3009</v>
      </c>
      <c r="B2965" s="1" t="s">
        <v>43</v>
      </c>
      <c r="C2965" s="1" t="s">
        <v>44</v>
      </c>
      <c r="D2965" s="1" t="s">
        <v>45</v>
      </c>
      <c r="E2965" s="1" t="s">
        <v>16</v>
      </c>
      <c r="F2965" s="1" t="s">
        <v>62</v>
      </c>
      <c r="G2965">
        <v>8085.54</v>
      </c>
      <c r="H2965">
        <v>4</v>
      </c>
      <c r="I2965">
        <v>32342.16</v>
      </c>
      <c r="J2965">
        <v>3.13</v>
      </c>
      <c r="K2965">
        <v>1420</v>
      </c>
      <c r="L2965" s="2">
        <v>45346</v>
      </c>
      <c r="O2965" t="str">
        <f>IF(ecommerce_10000[[#This Row],[Platform]]="Souq","sq",ecommerce_10000[[#This Row],[Platform]])</f>
        <v>sq</v>
      </c>
      <c r="P2965" t="str">
        <f>IF(E2965="Souq","sq",IF(E2965="Jumia","Jum",E2965))</f>
        <v>sq</v>
      </c>
      <c r="Q2965">
        <f>VLOOKUP(ecommerce_10000[[#This Row],[City]],F:I,4,FALSE)</f>
        <v>27872.98</v>
      </c>
      <c r="R2965" s="1">
        <f>SUMIF(C:C,ecommerce_10000[[#This Row],[Category]],I:I)</f>
        <v>31420413.200000018</v>
      </c>
      <c r="S2965" s="1">
        <f>SUMIFS(I:I,C:C,C2965)</f>
        <v>31420413.200000018</v>
      </c>
      <c r="T2965" s="1" t="str">
        <f>INDEX(F:F,MATCH(ecommerce_10000[[#This Row],[TotalAmount]],I:I,0))</f>
        <v>Giza</v>
      </c>
    </row>
    <row r="2966" spans="1:20" x14ac:dyDescent="0.3">
      <c r="A2966" s="1" t="s">
        <v>3010</v>
      </c>
      <c r="B2966" s="1" t="s">
        <v>65</v>
      </c>
      <c r="C2966" s="1" t="s">
        <v>20</v>
      </c>
      <c r="D2966" s="1" t="s">
        <v>66</v>
      </c>
      <c r="E2966" s="1" t="s">
        <v>22</v>
      </c>
      <c r="F2966" s="1" t="s">
        <v>62</v>
      </c>
      <c r="G2966">
        <v>18750.419999999998</v>
      </c>
      <c r="H2966">
        <v>2</v>
      </c>
      <c r="I2966">
        <v>37500.839999999997</v>
      </c>
      <c r="J2966">
        <v>3.98</v>
      </c>
      <c r="K2966">
        <v>4520</v>
      </c>
      <c r="L2966" s="2">
        <v>45605</v>
      </c>
      <c r="O2966" t="str">
        <f>IF(ecommerce_10000[[#This Row],[Platform]]="Souq","sq",ecommerce_10000[[#This Row],[Platform]])</f>
        <v>Jumia</v>
      </c>
      <c r="P2966" t="str">
        <f>IF(E2966="Souq","sq",IF(E2966="Jumia","Jum",E2966))</f>
        <v>Jum</v>
      </c>
      <c r="Q2966">
        <f>VLOOKUP(ecommerce_10000[[#This Row],[City]],F:I,4,FALSE)</f>
        <v>27872.98</v>
      </c>
      <c r="R2966" s="1">
        <f>SUMIF(C:C,ecommerce_10000[[#This Row],[Category]],I:I)</f>
        <v>91504159.730000004</v>
      </c>
      <c r="S2966" s="1">
        <f>SUMIFS(I:I,C:C,C2966)</f>
        <v>91504159.730000004</v>
      </c>
      <c r="T2966" s="1" t="str">
        <f>INDEX(F:F,MATCH(ecommerce_10000[[#This Row],[TotalAmount]],I:I,0))</f>
        <v>Giza</v>
      </c>
    </row>
    <row r="2967" spans="1:20" x14ac:dyDescent="0.3">
      <c r="A2967" s="1" t="s">
        <v>3011</v>
      </c>
      <c r="B2967" s="1" t="s">
        <v>30</v>
      </c>
      <c r="C2967" s="1" t="s">
        <v>31</v>
      </c>
      <c r="D2967" s="1" t="s">
        <v>32</v>
      </c>
      <c r="E2967" s="1" t="s">
        <v>47</v>
      </c>
      <c r="F2967" s="1" t="s">
        <v>28</v>
      </c>
      <c r="G2967">
        <v>13610.66</v>
      </c>
      <c r="H2967">
        <v>5</v>
      </c>
      <c r="I2967">
        <v>68053.3</v>
      </c>
      <c r="J2967">
        <v>3.3</v>
      </c>
      <c r="K2967">
        <v>220</v>
      </c>
      <c r="L2967" s="2">
        <v>45316</v>
      </c>
      <c r="O2967" t="str">
        <f>IF(ecommerce_10000[[#This Row],[Platform]]="Souq","sq",ecommerce_10000[[#This Row],[Platform]])</f>
        <v>Amazon</v>
      </c>
      <c r="P2967" t="str">
        <f>IF(E2967="Souq","sq",IF(E2967="Jumia","Jum",E2967))</f>
        <v>Amazon</v>
      </c>
      <c r="Q2967">
        <f>VLOOKUP(ecommerce_10000[[#This Row],[City]],F:I,4,FALSE)</f>
        <v>26648.76</v>
      </c>
      <c r="R2967" s="1">
        <f>SUMIF(C:C,ecommerce_10000[[#This Row],[Category]],I:I)</f>
        <v>57542997.559999913</v>
      </c>
      <c r="S2967" s="1">
        <f>SUMIFS(I:I,C:C,C2967)</f>
        <v>57542997.559999913</v>
      </c>
      <c r="T2967" s="1" t="str">
        <f>INDEX(F:F,MATCH(ecommerce_10000[[#This Row],[TotalAmount]],I:I,0))</f>
        <v>Casablanca</v>
      </c>
    </row>
    <row r="2968" spans="1:20" x14ac:dyDescent="0.3">
      <c r="A2968" s="1" t="s">
        <v>3012</v>
      </c>
      <c r="B2968" s="1" t="s">
        <v>38</v>
      </c>
      <c r="C2968" s="1" t="s">
        <v>20</v>
      </c>
      <c r="D2968" s="1" t="s">
        <v>39</v>
      </c>
      <c r="E2968" s="1" t="s">
        <v>22</v>
      </c>
      <c r="F2968" s="1" t="s">
        <v>23</v>
      </c>
      <c r="G2968">
        <v>2756.5</v>
      </c>
      <c r="H2968">
        <v>3</v>
      </c>
      <c r="I2968">
        <v>8269.5</v>
      </c>
      <c r="J2968">
        <v>3.5</v>
      </c>
      <c r="K2968">
        <v>2847</v>
      </c>
      <c r="L2968" s="2">
        <v>45567</v>
      </c>
      <c r="O2968" t="str">
        <f>IF(ecommerce_10000[[#This Row],[Platform]]="Souq","sq",ecommerce_10000[[#This Row],[Platform]])</f>
        <v>Jumia</v>
      </c>
      <c r="P2968" t="str">
        <f>IF(E2968="Souq","sq",IF(E2968="Jumia","Jum",E2968))</f>
        <v>Jum</v>
      </c>
      <c r="Q2968">
        <f>VLOOKUP(ecommerce_10000[[#This Row],[City]],F:I,4,FALSE)</f>
        <v>13290.4</v>
      </c>
      <c r="R2968" s="1">
        <f>SUMIF(C:C,ecommerce_10000[[#This Row],[Category]],I:I)</f>
        <v>91504159.730000004</v>
      </c>
      <c r="S2968" s="1">
        <f>SUMIFS(I:I,C:C,C2968)</f>
        <v>91504159.730000004</v>
      </c>
      <c r="T2968" s="1" t="str">
        <f>INDEX(F:F,MATCH(ecommerce_10000[[#This Row],[TotalAmount]],I:I,0))</f>
        <v>Alexandria</v>
      </c>
    </row>
    <row r="2969" spans="1:20" x14ac:dyDescent="0.3">
      <c r="A2969" s="1" t="s">
        <v>3013</v>
      </c>
      <c r="B2969" s="1" t="s">
        <v>35</v>
      </c>
      <c r="C2969" s="1" t="s">
        <v>14</v>
      </c>
      <c r="D2969" s="1" t="s">
        <v>36</v>
      </c>
      <c r="E2969" s="1" t="s">
        <v>22</v>
      </c>
      <c r="F2969" s="1" t="s">
        <v>33</v>
      </c>
      <c r="G2969">
        <v>11014.52</v>
      </c>
      <c r="H2969">
        <v>2</v>
      </c>
      <c r="I2969">
        <v>22029.040000000001</v>
      </c>
      <c r="J2969">
        <v>4.3899999999999997</v>
      </c>
      <c r="K2969">
        <v>1619</v>
      </c>
      <c r="L2969" s="2">
        <v>45363</v>
      </c>
      <c r="O2969" t="str">
        <f>IF(ecommerce_10000[[#This Row],[Platform]]="Souq","sq",ecommerce_10000[[#This Row],[Platform]])</f>
        <v>Jumia</v>
      </c>
      <c r="P2969" t="str">
        <f>IF(E2969="Souq","sq",IF(E2969="Jumia","Jum",E2969))</f>
        <v>Jum</v>
      </c>
      <c r="Q2969">
        <f>VLOOKUP(ecommerce_10000[[#This Row],[City]],F:I,4,FALSE)</f>
        <v>3665.44</v>
      </c>
      <c r="R2969" s="1">
        <f>SUMIF(C:C,ecommerce_10000[[#This Row],[Category]],I:I)</f>
        <v>92327183.770000085</v>
      </c>
      <c r="S2969" s="1">
        <f>SUMIFS(I:I,C:C,C2969)</f>
        <v>92327183.770000085</v>
      </c>
      <c r="T2969" s="1" t="str">
        <f>INDEX(F:F,MATCH(ecommerce_10000[[#This Row],[TotalAmount]],I:I,0))</f>
        <v>Dubai</v>
      </c>
    </row>
    <row r="2970" spans="1:20" x14ac:dyDescent="0.3">
      <c r="A2970" s="1" t="s">
        <v>3014</v>
      </c>
      <c r="B2970" s="1" t="s">
        <v>43</v>
      </c>
      <c r="C2970" s="1" t="s">
        <v>44</v>
      </c>
      <c r="D2970" s="1" t="s">
        <v>45</v>
      </c>
      <c r="E2970" s="1" t="s">
        <v>47</v>
      </c>
      <c r="F2970" s="1" t="s">
        <v>62</v>
      </c>
      <c r="G2970">
        <v>11618.65</v>
      </c>
      <c r="H2970">
        <v>5</v>
      </c>
      <c r="I2970">
        <v>58093.25</v>
      </c>
      <c r="J2970">
        <v>4.37</v>
      </c>
      <c r="K2970">
        <v>714</v>
      </c>
      <c r="L2970" s="2">
        <v>45575</v>
      </c>
      <c r="O2970" t="str">
        <f>IF(ecommerce_10000[[#This Row],[Platform]]="Souq","sq",ecommerce_10000[[#This Row],[Platform]])</f>
        <v>Amazon</v>
      </c>
      <c r="P2970" t="str">
        <f>IF(E2970="Souq","sq",IF(E2970="Jumia","Jum",E2970))</f>
        <v>Amazon</v>
      </c>
      <c r="Q2970">
        <f>VLOOKUP(ecommerce_10000[[#This Row],[City]],F:I,4,FALSE)</f>
        <v>27872.98</v>
      </c>
      <c r="R2970" s="1">
        <f>SUMIF(C:C,ecommerce_10000[[#This Row],[Category]],I:I)</f>
        <v>31420413.200000018</v>
      </c>
      <c r="S2970" s="1">
        <f>SUMIFS(I:I,C:C,C2970)</f>
        <v>31420413.200000018</v>
      </c>
      <c r="T2970" s="1" t="str">
        <f>INDEX(F:F,MATCH(ecommerce_10000[[#This Row],[TotalAmount]],I:I,0))</f>
        <v>Giza</v>
      </c>
    </row>
    <row r="2971" spans="1:20" x14ac:dyDescent="0.3">
      <c r="A2971" s="1" t="s">
        <v>3015</v>
      </c>
      <c r="B2971" s="1" t="s">
        <v>53</v>
      </c>
      <c r="C2971" s="1" t="s">
        <v>31</v>
      </c>
      <c r="D2971" s="1" t="s">
        <v>54</v>
      </c>
      <c r="E2971" s="1" t="s">
        <v>16</v>
      </c>
      <c r="F2971" s="1" t="s">
        <v>17</v>
      </c>
      <c r="G2971">
        <v>3507.93</v>
      </c>
      <c r="H2971">
        <v>4</v>
      </c>
      <c r="I2971">
        <v>14031.72</v>
      </c>
      <c r="J2971">
        <v>2.72</v>
      </c>
      <c r="K2971">
        <v>2150</v>
      </c>
      <c r="L2971" s="2">
        <v>45484</v>
      </c>
      <c r="O2971" t="str">
        <f>IF(ecommerce_10000[[#This Row],[Platform]]="Souq","sq",ecommerce_10000[[#This Row],[Platform]])</f>
        <v>sq</v>
      </c>
      <c r="P2971" t="str">
        <f>IF(E2971="Souq","sq",IF(E2971="Jumia","Jum",E2971))</f>
        <v>sq</v>
      </c>
      <c r="Q2971">
        <f>VLOOKUP(ecommerce_10000[[#This Row],[City]],F:I,4,FALSE)</f>
        <v>16284.02</v>
      </c>
      <c r="R2971" s="1">
        <f>SUMIF(C:C,ecommerce_10000[[#This Row],[Category]],I:I)</f>
        <v>57542997.559999913</v>
      </c>
      <c r="S2971" s="1">
        <f>SUMIFS(I:I,C:C,C2971)</f>
        <v>57542997.559999913</v>
      </c>
      <c r="T2971" s="1" t="str">
        <f>INDEX(F:F,MATCH(ecommerce_10000[[#This Row],[TotalAmount]],I:I,0))</f>
        <v>Cairo</v>
      </c>
    </row>
    <row r="2972" spans="1:20" x14ac:dyDescent="0.3">
      <c r="A2972" s="1" t="s">
        <v>3016</v>
      </c>
      <c r="B2972" s="1" t="s">
        <v>30</v>
      </c>
      <c r="C2972" s="1" t="s">
        <v>31</v>
      </c>
      <c r="D2972" s="1" t="s">
        <v>32</v>
      </c>
      <c r="E2972" s="1" t="s">
        <v>16</v>
      </c>
      <c r="F2972" s="1" t="s">
        <v>33</v>
      </c>
      <c r="G2972">
        <v>2876.87</v>
      </c>
      <c r="H2972">
        <v>3</v>
      </c>
      <c r="I2972">
        <v>8630.61</v>
      </c>
      <c r="J2972">
        <v>4.17</v>
      </c>
      <c r="K2972">
        <v>4861</v>
      </c>
      <c r="L2972" s="2">
        <v>45380</v>
      </c>
      <c r="O2972" t="str">
        <f>IF(ecommerce_10000[[#This Row],[Platform]]="Souq","sq",ecommerce_10000[[#This Row],[Platform]])</f>
        <v>sq</v>
      </c>
      <c r="P2972" t="str">
        <f>IF(E2972="Souq","sq",IF(E2972="Jumia","Jum",E2972))</f>
        <v>sq</v>
      </c>
      <c r="Q2972">
        <f>VLOOKUP(ecommerce_10000[[#This Row],[City]],F:I,4,FALSE)</f>
        <v>3665.44</v>
      </c>
      <c r="R2972" s="1">
        <f>SUMIF(C:C,ecommerce_10000[[#This Row],[Category]],I:I)</f>
        <v>57542997.559999913</v>
      </c>
      <c r="S2972" s="1">
        <f>SUMIFS(I:I,C:C,C2972)</f>
        <v>57542997.559999913</v>
      </c>
      <c r="T2972" s="1" t="str">
        <f>INDEX(F:F,MATCH(ecommerce_10000[[#This Row],[TotalAmount]],I:I,0))</f>
        <v>Dubai</v>
      </c>
    </row>
    <row r="2973" spans="1:20" x14ac:dyDescent="0.3">
      <c r="A2973" s="1" t="s">
        <v>3017</v>
      </c>
      <c r="B2973" s="1" t="s">
        <v>53</v>
      </c>
      <c r="C2973" s="1" t="s">
        <v>31</v>
      </c>
      <c r="D2973" s="1" t="s">
        <v>54</v>
      </c>
      <c r="E2973" s="1" t="s">
        <v>22</v>
      </c>
      <c r="F2973" s="1" t="s">
        <v>62</v>
      </c>
      <c r="G2973">
        <v>4339.8100000000004</v>
      </c>
      <c r="H2973">
        <v>2</v>
      </c>
      <c r="I2973">
        <v>8679.6200000000008</v>
      </c>
      <c r="J2973">
        <v>4</v>
      </c>
      <c r="K2973">
        <v>1028</v>
      </c>
      <c r="L2973" s="2">
        <v>45563</v>
      </c>
      <c r="O2973" t="str">
        <f>IF(ecommerce_10000[[#This Row],[Platform]]="Souq","sq",ecommerce_10000[[#This Row],[Platform]])</f>
        <v>Jumia</v>
      </c>
      <c r="P2973" t="str">
        <f>IF(E2973="Souq","sq",IF(E2973="Jumia","Jum",E2973))</f>
        <v>Jum</v>
      </c>
      <c r="Q2973">
        <f>VLOOKUP(ecommerce_10000[[#This Row],[City]],F:I,4,FALSE)</f>
        <v>27872.98</v>
      </c>
      <c r="R2973" s="1">
        <f>SUMIF(C:C,ecommerce_10000[[#This Row],[Category]],I:I)</f>
        <v>57542997.559999913</v>
      </c>
      <c r="S2973" s="1">
        <f>SUMIFS(I:I,C:C,C2973)</f>
        <v>57542997.559999913</v>
      </c>
      <c r="T2973" s="1" t="str">
        <f>INDEX(F:F,MATCH(ecommerce_10000[[#This Row],[TotalAmount]],I:I,0))</f>
        <v>Giza</v>
      </c>
    </row>
    <row r="2974" spans="1:20" x14ac:dyDescent="0.3">
      <c r="A2974" s="1" t="s">
        <v>3018</v>
      </c>
      <c r="B2974" s="1" t="s">
        <v>49</v>
      </c>
      <c r="C2974" s="1" t="s">
        <v>14</v>
      </c>
      <c r="D2974" s="1" t="s">
        <v>50</v>
      </c>
      <c r="E2974" s="1" t="s">
        <v>16</v>
      </c>
      <c r="F2974" s="1" t="s">
        <v>40</v>
      </c>
      <c r="G2974">
        <v>3836.72</v>
      </c>
      <c r="H2974">
        <v>3</v>
      </c>
      <c r="I2974">
        <v>11510.16</v>
      </c>
      <c r="J2974">
        <v>4.29</v>
      </c>
      <c r="K2974">
        <v>4463</v>
      </c>
      <c r="L2974" s="2">
        <v>45375</v>
      </c>
      <c r="O2974" t="str">
        <f>IF(ecommerce_10000[[#This Row],[Platform]]="Souq","sq",ecommerce_10000[[#This Row],[Platform]])</f>
        <v>sq</v>
      </c>
      <c r="P2974" t="str">
        <f>IF(E2974="Souq","sq",IF(E2974="Jumia","Jum",E2974))</f>
        <v>sq</v>
      </c>
      <c r="Q2974">
        <f>VLOOKUP(ecommerce_10000[[#This Row],[City]],F:I,4,FALSE)</f>
        <v>99349.3</v>
      </c>
      <c r="R2974" s="1">
        <f>SUMIF(C:C,ecommerce_10000[[#This Row],[Category]],I:I)</f>
        <v>92327183.770000085</v>
      </c>
      <c r="S2974" s="1">
        <f>SUMIFS(I:I,C:C,C2974)</f>
        <v>92327183.770000085</v>
      </c>
      <c r="T2974" s="1" t="str">
        <f>INDEX(F:F,MATCH(ecommerce_10000[[#This Row],[TotalAmount]],I:I,0))</f>
        <v>Riyadh</v>
      </c>
    </row>
    <row r="2975" spans="1:20" x14ac:dyDescent="0.3">
      <c r="A2975" s="1" t="s">
        <v>3019</v>
      </c>
      <c r="B2975" s="1" t="s">
        <v>19</v>
      </c>
      <c r="C2975" s="1" t="s">
        <v>20</v>
      </c>
      <c r="D2975" s="1" t="s">
        <v>21</v>
      </c>
      <c r="E2975" s="1" t="s">
        <v>22</v>
      </c>
      <c r="F2975" s="1" t="s">
        <v>62</v>
      </c>
      <c r="G2975">
        <v>11655.98</v>
      </c>
      <c r="H2975">
        <v>3</v>
      </c>
      <c r="I2975">
        <v>34967.94</v>
      </c>
      <c r="J2975">
        <v>1.91</v>
      </c>
      <c r="K2975">
        <v>3741</v>
      </c>
      <c r="L2975" s="2">
        <v>45580</v>
      </c>
      <c r="O2975" t="str">
        <f>IF(ecommerce_10000[[#This Row],[Platform]]="Souq","sq",ecommerce_10000[[#This Row],[Platform]])</f>
        <v>Jumia</v>
      </c>
      <c r="P2975" t="str">
        <f>IF(E2975="Souq","sq",IF(E2975="Jumia","Jum",E2975))</f>
        <v>Jum</v>
      </c>
      <c r="Q2975">
        <f>VLOOKUP(ecommerce_10000[[#This Row],[City]],F:I,4,FALSE)</f>
        <v>27872.98</v>
      </c>
      <c r="R2975" s="1">
        <f>SUMIF(C:C,ecommerce_10000[[#This Row],[Category]],I:I)</f>
        <v>91504159.730000004</v>
      </c>
      <c r="S2975" s="1">
        <f>SUMIFS(I:I,C:C,C2975)</f>
        <v>91504159.730000004</v>
      </c>
      <c r="T2975" s="1" t="str">
        <f>INDEX(F:F,MATCH(ecommerce_10000[[#This Row],[TotalAmount]],I:I,0))</f>
        <v>Giza</v>
      </c>
    </row>
    <row r="2976" spans="1:20" x14ac:dyDescent="0.3">
      <c r="A2976" s="1" t="s">
        <v>3020</v>
      </c>
      <c r="B2976" s="1" t="s">
        <v>30</v>
      </c>
      <c r="C2976" s="1" t="s">
        <v>31</v>
      </c>
      <c r="D2976" s="1" t="s">
        <v>32</v>
      </c>
      <c r="E2976" s="1" t="s">
        <v>47</v>
      </c>
      <c r="F2976" s="1" t="s">
        <v>62</v>
      </c>
      <c r="G2976">
        <v>1367.59</v>
      </c>
      <c r="H2976">
        <v>1</v>
      </c>
      <c r="I2976">
        <v>1367.59</v>
      </c>
      <c r="J2976">
        <v>2.75</v>
      </c>
      <c r="K2976">
        <v>1089</v>
      </c>
      <c r="L2976" s="2">
        <v>45453</v>
      </c>
      <c r="O2976" t="str">
        <f>IF(ecommerce_10000[[#This Row],[Platform]]="Souq","sq",ecommerce_10000[[#This Row],[Platform]])</f>
        <v>Amazon</v>
      </c>
      <c r="P2976" t="str">
        <f>IF(E2976="Souq","sq",IF(E2976="Jumia","Jum",E2976))</f>
        <v>Amazon</v>
      </c>
      <c r="Q2976">
        <f>VLOOKUP(ecommerce_10000[[#This Row],[City]],F:I,4,FALSE)</f>
        <v>27872.98</v>
      </c>
      <c r="R2976" s="1">
        <f>SUMIF(C:C,ecommerce_10000[[#This Row],[Category]],I:I)</f>
        <v>57542997.559999913</v>
      </c>
      <c r="S2976" s="1">
        <f>SUMIFS(I:I,C:C,C2976)</f>
        <v>57542997.559999913</v>
      </c>
      <c r="T2976" s="1" t="str">
        <f>INDEX(F:F,MATCH(ecommerce_10000[[#This Row],[TotalAmount]],I:I,0))</f>
        <v>Giza</v>
      </c>
    </row>
    <row r="2977" spans="1:20" x14ac:dyDescent="0.3">
      <c r="A2977" s="1" t="s">
        <v>3021</v>
      </c>
      <c r="B2977" s="1" t="s">
        <v>65</v>
      </c>
      <c r="C2977" s="1" t="s">
        <v>20</v>
      </c>
      <c r="D2977" s="1" t="s">
        <v>66</v>
      </c>
      <c r="E2977" s="1" t="s">
        <v>22</v>
      </c>
      <c r="F2977" s="1" t="s">
        <v>62</v>
      </c>
      <c r="G2977">
        <v>3917.27</v>
      </c>
      <c r="H2977">
        <v>2</v>
      </c>
      <c r="I2977">
        <v>7834.54</v>
      </c>
      <c r="J2977">
        <v>2.31</v>
      </c>
      <c r="K2977">
        <v>1520</v>
      </c>
      <c r="L2977" s="2">
        <v>45567</v>
      </c>
      <c r="O2977" t="str">
        <f>IF(ecommerce_10000[[#This Row],[Platform]]="Souq","sq",ecommerce_10000[[#This Row],[Platform]])</f>
        <v>Jumia</v>
      </c>
      <c r="P2977" t="str">
        <f>IF(E2977="Souq","sq",IF(E2977="Jumia","Jum",E2977))</f>
        <v>Jum</v>
      </c>
      <c r="Q2977">
        <f>VLOOKUP(ecommerce_10000[[#This Row],[City]],F:I,4,FALSE)</f>
        <v>27872.98</v>
      </c>
      <c r="R2977" s="1">
        <f>SUMIF(C:C,ecommerce_10000[[#This Row],[Category]],I:I)</f>
        <v>91504159.730000004</v>
      </c>
      <c r="S2977" s="1">
        <f>SUMIFS(I:I,C:C,C2977)</f>
        <v>91504159.730000004</v>
      </c>
      <c r="T2977" s="1" t="str">
        <f>INDEX(F:F,MATCH(ecommerce_10000[[#This Row],[TotalAmount]],I:I,0))</f>
        <v>Giza</v>
      </c>
    </row>
    <row r="2978" spans="1:20" x14ac:dyDescent="0.3">
      <c r="A2978" s="1" t="s">
        <v>3022</v>
      </c>
      <c r="B2978" s="1" t="s">
        <v>13</v>
      </c>
      <c r="C2978" s="1" t="s">
        <v>14</v>
      </c>
      <c r="D2978" s="1" t="s">
        <v>15</v>
      </c>
      <c r="E2978" s="1" t="s">
        <v>16</v>
      </c>
      <c r="F2978" s="1" t="s">
        <v>28</v>
      </c>
      <c r="G2978">
        <v>7888.11</v>
      </c>
      <c r="H2978">
        <v>1</v>
      </c>
      <c r="I2978">
        <v>7888.11</v>
      </c>
      <c r="J2978">
        <v>4.83</v>
      </c>
      <c r="K2978">
        <v>953</v>
      </c>
      <c r="L2978" s="2">
        <v>45418</v>
      </c>
      <c r="O2978" t="str">
        <f>IF(ecommerce_10000[[#This Row],[Platform]]="Souq","sq",ecommerce_10000[[#This Row],[Platform]])</f>
        <v>sq</v>
      </c>
      <c r="P2978" t="str">
        <f>IF(E2978="Souq","sq",IF(E2978="Jumia","Jum",E2978))</f>
        <v>sq</v>
      </c>
      <c r="Q2978">
        <f>VLOOKUP(ecommerce_10000[[#This Row],[City]],F:I,4,FALSE)</f>
        <v>26648.76</v>
      </c>
      <c r="R2978" s="1">
        <f>SUMIF(C:C,ecommerce_10000[[#This Row],[Category]],I:I)</f>
        <v>92327183.770000085</v>
      </c>
      <c r="S2978" s="1">
        <f>SUMIFS(I:I,C:C,C2978)</f>
        <v>92327183.770000085</v>
      </c>
      <c r="T2978" s="1" t="str">
        <f>INDEX(F:F,MATCH(ecommerce_10000[[#This Row],[TotalAmount]],I:I,0))</f>
        <v>Casablanca</v>
      </c>
    </row>
    <row r="2979" spans="1:20" x14ac:dyDescent="0.3">
      <c r="A2979" s="1" t="s">
        <v>3023</v>
      </c>
      <c r="B2979" s="1" t="s">
        <v>25</v>
      </c>
      <c r="C2979" s="1" t="s">
        <v>26</v>
      </c>
      <c r="D2979" s="1" t="s">
        <v>27</v>
      </c>
      <c r="E2979" s="1" t="s">
        <v>16</v>
      </c>
      <c r="F2979" s="1" t="s">
        <v>40</v>
      </c>
      <c r="G2979">
        <v>6461.3</v>
      </c>
      <c r="H2979">
        <v>1</v>
      </c>
      <c r="I2979">
        <v>6461.3</v>
      </c>
      <c r="J2979">
        <v>4.87</v>
      </c>
      <c r="K2979">
        <v>1308</v>
      </c>
      <c r="L2979" s="2">
        <v>45646</v>
      </c>
      <c r="O2979" t="str">
        <f>IF(ecommerce_10000[[#This Row],[Platform]]="Souq","sq",ecommerce_10000[[#This Row],[Platform]])</f>
        <v>sq</v>
      </c>
      <c r="P2979" t="str">
        <f>IF(E2979="Souq","sq",IF(E2979="Jumia","Jum",E2979))</f>
        <v>sq</v>
      </c>
      <c r="Q2979">
        <f>VLOOKUP(ecommerce_10000[[#This Row],[City]],F:I,4,FALSE)</f>
        <v>99349.3</v>
      </c>
      <c r="R2979" s="1">
        <f>SUMIF(C:C,ecommerce_10000[[#This Row],[Category]],I:I)</f>
        <v>29200970.130000021</v>
      </c>
      <c r="S2979" s="1">
        <f>SUMIFS(I:I,C:C,C2979)</f>
        <v>29200970.130000021</v>
      </c>
      <c r="T2979" s="1" t="str">
        <f>INDEX(F:F,MATCH(ecommerce_10000[[#This Row],[TotalAmount]],I:I,0))</f>
        <v>Riyadh</v>
      </c>
    </row>
    <row r="2980" spans="1:20" x14ac:dyDescent="0.3">
      <c r="A2980" s="1" t="s">
        <v>3024</v>
      </c>
      <c r="B2980" s="1" t="s">
        <v>53</v>
      </c>
      <c r="C2980" s="1" t="s">
        <v>31</v>
      </c>
      <c r="D2980" s="1" t="s">
        <v>54</v>
      </c>
      <c r="E2980" s="1" t="s">
        <v>47</v>
      </c>
      <c r="F2980" s="1" t="s">
        <v>23</v>
      </c>
      <c r="G2980">
        <v>110.33</v>
      </c>
      <c r="H2980">
        <v>2</v>
      </c>
      <c r="I2980">
        <v>220.66</v>
      </c>
      <c r="J2980">
        <v>3.94</v>
      </c>
      <c r="K2980">
        <v>998</v>
      </c>
      <c r="L2980" s="2">
        <v>45397</v>
      </c>
      <c r="O2980" t="str">
        <f>IF(ecommerce_10000[[#This Row],[Platform]]="Souq","sq",ecommerce_10000[[#This Row],[Platform]])</f>
        <v>Amazon</v>
      </c>
      <c r="P2980" t="str">
        <f>IF(E2980="Souq","sq",IF(E2980="Jumia","Jum",E2980))</f>
        <v>Amazon</v>
      </c>
      <c r="Q2980">
        <f>VLOOKUP(ecommerce_10000[[#This Row],[City]],F:I,4,FALSE)</f>
        <v>13290.4</v>
      </c>
      <c r="R2980" s="1">
        <f>SUMIF(C:C,ecommerce_10000[[#This Row],[Category]],I:I)</f>
        <v>57542997.559999913</v>
      </c>
      <c r="S2980" s="1">
        <f>SUMIFS(I:I,C:C,C2980)</f>
        <v>57542997.559999913</v>
      </c>
      <c r="T2980" s="1" t="str">
        <f>INDEX(F:F,MATCH(ecommerce_10000[[#This Row],[TotalAmount]],I:I,0))</f>
        <v>Alexandria</v>
      </c>
    </row>
    <row r="2981" spans="1:20" x14ac:dyDescent="0.3">
      <c r="A2981" s="1" t="s">
        <v>3025</v>
      </c>
      <c r="B2981" s="1" t="s">
        <v>53</v>
      </c>
      <c r="C2981" s="1" t="s">
        <v>31</v>
      </c>
      <c r="D2981" s="1" t="s">
        <v>54</v>
      </c>
      <c r="E2981" s="1" t="s">
        <v>22</v>
      </c>
      <c r="F2981" s="1" t="s">
        <v>33</v>
      </c>
      <c r="G2981">
        <v>2810.04</v>
      </c>
      <c r="H2981">
        <v>2</v>
      </c>
      <c r="I2981">
        <v>5620.08</v>
      </c>
      <c r="J2981">
        <v>3.44</v>
      </c>
      <c r="K2981">
        <v>1511</v>
      </c>
      <c r="L2981" s="2">
        <v>45303</v>
      </c>
      <c r="O2981" t="str">
        <f>IF(ecommerce_10000[[#This Row],[Platform]]="Souq","sq",ecommerce_10000[[#This Row],[Platform]])</f>
        <v>Jumia</v>
      </c>
      <c r="P2981" t="str">
        <f>IF(E2981="Souq","sq",IF(E2981="Jumia","Jum",E2981))</f>
        <v>Jum</v>
      </c>
      <c r="Q2981">
        <f>VLOOKUP(ecommerce_10000[[#This Row],[City]],F:I,4,FALSE)</f>
        <v>3665.44</v>
      </c>
      <c r="R2981" s="1">
        <f>SUMIF(C:C,ecommerce_10000[[#This Row],[Category]],I:I)</f>
        <v>57542997.559999913</v>
      </c>
      <c r="S2981" s="1">
        <f>SUMIFS(I:I,C:C,C2981)</f>
        <v>57542997.559999913</v>
      </c>
      <c r="T2981" s="1" t="str">
        <f>INDEX(F:F,MATCH(ecommerce_10000[[#This Row],[TotalAmount]],I:I,0))</f>
        <v>Dubai</v>
      </c>
    </row>
    <row r="2982" spans="1:20" x14ac:dyDescent="0.3">
      <c r="A2982" s="1" t="s">
        <v>3026</v>
      </c>
      <c r="B2982" s="1" t="s">
        <v>49</v>
      </c>
      <c r="C2982" s="1" t="s">
        <v>14</v>
      </c>
      <c r="D2982" s="1" t="s">
        <v>50</v>
      </c>
      <c r="E2982" s="1" t="s">
        <v>47</v>
      </c>
      <c r="F2982" s="1" t="s">
        <v>23</v>
      </c>
      <c r="G2982">
        <v>11476.07</v>
      </c>
      <c r="H2982">
        <v>1</v>
      </c>
      <c r="I2982">
        <v>11476.07</v>
      </c>
      <c r="J2982">
        <v>3.33</v>
      </c>
      <c r="K2982">
        <v>579</v>
      </c>
      <c r="L2982" s="2">
        <v>45381</v>
      </c>
      <c r="O2982" t="str">
        <f>IF(ecommerce_10000[[#This Row],[Platform]]="Souq","sq",ecommerce_10000[[#This Row],[Platform]])</f>
        <v>Amazon</v>
      </c>
      <c r="P2982" t="str">
        <f>IF(E2982="Souq","sq",IF(E2982="Jumia","Jum",E2982))</f>
        <v>Amazon</v>
      </c>
      <c r="Q2982">
        <f>VLOOKUP(ecommerce_10000[[#This Row],[City]],F:I,4,FALSE)</f>
        <v>13290.4</v>
      </c>
      <c r="R2982" s="1">
        <f>SUMIF(C:C,ecommerce_10000[[#This Row],[Category]],I:I)</f>
        <v>92327183.770000085</v>
      </c>
      <c r="S2982" s="1">
        <f>SUMIFS(I:I,C:C,C2982)</f>
        <v>92327183.770000085</v>
      </c>
      <c r="T2982" s="1" t="str">
        <f>INDEX(F:F,MATCH(ecommerce_10000[[#This Row],[TotalAmount]],I:I,0))</f>
        <v>Alexandria</v>
      </c>
    </row>
    <row r="2983" spans="1:20" x14ac:dyDescent="0.3">
      <c r="A2983" s="1" t="s">
        <v>3027</v>
      </c>
      <c r="B2983" s="1" t="s">
        <v>13</v>
      </c>
      <c r="C2983" s="1" t="s">
        <v>14</v>
      </c>
      <c r="D2983" s="1" t="s">
        <v>15</v>
      </c>
      <c r="E2983" s="1" t="s">
        <v>16</v>
      </c>
      <c r="F2983" s="1" t="s">
        <v>28</v>
      </c>
      <c r="G2983">
        <v>19654.22</v>
      </c>
      <c r="H2983">
        <v>4</v>
      </c>
      <c r="I2983">
        <v>78616.88</v>
      </c>
      <c r="J2983">
        <v>3.02</v>
      </c>
      <c r="K2983">
        <v>4887</v>
      </c>
      <c r="L2983" s="2">
        <v>45552</v>
      </c>
      <c r="O2983" t="str">
        <f>IF(ecommerce_10000[[#This Row],[Platform]]="Souq","sq",ecommerce_10000[[#This Row],[Platform]])</f>
        <v>sq</v>
      </c>
      <c r="P2983" t="str">
        <f>IF(E2983="Souq","sq",IF(E2983="Jumia","Jum",E2983))</f>
        <v>sq</v>
      </c>
      <c r="Q2983">
        <f>VLOOKUP(ecommerce_10000[[#This Row],[City]],F:I,4,FALSE)</f>
        <v>26648.76</v>
      </c>
      <c r="R2983" s="1">
        <f>SUMIF(C:C,ecommerce_10000[[#This Row],[Category]],I:I)</f>
        <v>92327183.770000085</v>
      </c>
      <c r="S2983" s="1">
        <f>SUMIFS(I:I,C:C,C2983)</f>
        <v>92327183.770000085</v>
      </c>
      <c r="T2983" s="1" t="str">
        <f>INDEX(F:F,MATCH(ecommerce_10000[[#This Row],[TotalAmount]],I:I,0))</f>
        <v>Casablanca</v>
      </c>
    </row>
    <row r="2984" spans="1:20" x14ac:dyDescent="0.3">
      <c r="A2984" s="1" t="s">
        <v>3028</v>
      </c>
      <c r="B2984" s="1" t="s">
        <v>53</v>
      </c>
      <c r="C2984" s="1" t="s">
        <v>31</v>
      </c>
      <c r="D2984" s="1" t="s">
        <v>54</v>
      </c>
      <c r="E2984" s="1" t="s">
        <v>47</v>
      </c>
      <c r="F2984" s="1" t="s">
        <v>17</v>
      </c>
      <c r="G2984">
        <v>9287.57</v>
      </c>
      <c r="H2984">
        <v>2</v>
      </c>
      <c r="I2984">
        <v>18575.14</v>
      </c>
      <c r="J2984">
        <v>4.21</v>
      </c>
      <c r="K2984">
        <v>4290</v>
      </c>
      <c r="L2984" s="2">
        <v>45559</v>
      </c>
      <c r="O2984" t="str">
        <f>IF(ecommerce_10000[[#This Row],[Platform]]="Souq","sq",ecommerce_10000[[#This Row],[Platform]])</f>
        <v>Amazon</v>
      </c>
      <c r="P2984" t="str">
        <f>IF(E2984="Souq","sq",IF(E2984="Jumia","Jum",E2984))</f>
        <v>Amazon</v>
      </c>
      <c r="Q2984">
        <f>VLOOKUP(ecommerce_10000[[#This Row],[City]],F:I,4,FALSE)</f>
        <v>16284.02</v>
      </c>
      <c r="R2984" s="1">
        <f>SUMIF(C:C,ecommerce_10000[[#This Row],[Category]],I:I)</f>
        <v>57542997.559999913</v>
      </c>
      <c r="S2984" s="1">
        <f>SUMIFS(I:I,C:C,C2984)</f>
        <v>57542997.559999913</v>
      </c>
      <c r="T2984" s="1" t="str">
        <f>INDEX(F:F,MATCH(ecommerce_10000[[#This Row],[TotalAmount]],I:I,0))</f>
        <v>Cairo</v>
      </c>
    </row>
    <row r="2985" spans="1:20" x14ac:dyDescent="0.3">
      <c r="A2985" s="1" t="s">
        <v>3029</v>
      </c>
      <c r="B2985" s="1" t="s">
        <v>19</v>
      </c>
      <c r="C2985" s="1" t="s">
        <v>20</v>
      </c>
      <c r="D2985" s="1" t="s">
        <v>21</v>
      </c>
      <c r="E2985" s="1" t="s">
        <v>22</v>
      </c>
      <c r="F2985" s="1" t="s">
        <v>33</v>
      </c>
      <c r="G2985">
        <v>15566.57</v>
      </c>
      <c r="H2985">
        <v>2</v>
      </c>
      <c r="I2985">
        <v>31133.14</v>
      </c>
      <c r="J2985">
        <v>4.6900000000000004</v>
      </c>
      <c r="K2985">
        <v>3445</v>
      </c>
      <c r="L2985" s="2">
        <v>45369</v>
      </c>
      <c r="O2985" t="str">
        <f>IF(ecommerce_10000[[#This Row],[Platform]]="Souq","sq",ecommerce_10000[[#This Row],[Platform]])</f>
        <v>Jumia</v>
      </c>
      <c r="P2985" t="str">
        <f>IF(E2985="Souq","sq",IF(E2985="Jumia","Jum",E2985))</f>
        <v>Jum</v>
      </c>
      <c r="Q2985">
        <f>VLOOKUP(ecommerce_10000[[#This Row],[City]],F:I,4,FALSE)</f>
        <v>3665.44</v>
      </c>
      <c r="R2985" s="1">
        <f>SUMIF(C:C,ecommerce_10000[[#This Row],[Category]],I:I)</f>
        <v>91504159.730000004</v>
      </c>
      <c r="S2985" s="1">
        <f>SUMIFS(I:I,C:C,C2985)</f>
        <v>91504159.730000004</v>
      </c>
      <c r="T2985" s="1" t="str">
        <f>INDEX(F:F,MATCH(ecommerce_10000[[#This Row],[TotalAmount]],I:I,0))</f>
        <v>Dubai</v>
      </c>
    </row>
    <row r="2986" spans="1:20" x14ac:dyDescent="0.3">
      <c r="A2986" s="1" t="s">
        <v>3030</v>
      </c>
      <c r="B2986" s="1" t="s">
        <v>25</v>
      </c>
      <c r="C2986" s="1" t="s">
        <v>26</v>
      </c>
      <c r="D2986" s="1" t="s">
        <v>27</v>
      </c>
      <c r="E2986" s="1" t="s">
        <v>47</v>
      </c>
      <c r="F2986" s="1" t="s">
        <v>62</v>
      </c>
      <c r="G2986">
        <v>4728.09</v>
      </c>
      <c r="H2986">
        <v>5</v>
      </c>
      <c r="I2986">
        <v>23640.45</v>
      </c>
      <c r="J2986">
        <v>2.63</v>
      </c>
      <c r="K2986">
        <v>4502</v>
      </c>
      <c r="L2986" s="2">
        <v>45320</v>
      </c>
      <c r="O2986" t="str">
        <f>IF(ecommerce_10000[[#This Row],[Platform]]="Souq","sq",ecommerce_10000[[#This Row],[Platform]])</f>
        <v>Amazon</v>
      </c>
      <c r="P2986" t="str">
        <f>IF(E2986="Souq","sq",IF(E2986="Jumia","Jum",E2986))</f>
        <v>Amazon</v>
      </c>
      <c r="Q2986">
        <f>VLOOKUP(ecommerce_10000[[#This Row],[City]],F:I,4,FALSE)</f>
        <v>27872.98</v>
      </c>
      <c r="R2986" s="1">
        <f>SUMIF(C:C,ecommerce_10000[[#This Row],[Category]],I:I)</f>
        <v>29200970.130000021</v>
      </c>
      <c r="S2986" s="1">
        <f>SUMIFS(I:I,C:C,C2986)</f>
        <v>29200970.130000021</v>
      </c>
      <c r="T2986" s="1" t="str">
        <f>INDEX(F:F,MATCH(ecommerce_10000[[#This Row],[TotalAmount]],I:I,0))</f>
        <v>Giza</v>
      </c>
    </row>
    <row r="2987" spans="1:20" x14ac:dyDescent="0.3">
      <c r="A2987" s="1" t="s">
        <v>3031</v>
      </c>
      <c r="B2987" s="1" t="s">
        <v>49</v>
      </c>
      <c r="C2987" s="1" t="s">
        <v>14</v>
      </c>
      <c r="D2987" s="1" t="s">
        <v>50</v>
      </c>
      <c r="E2987" s="1" t="s">
        <v>47</v>
      </c>
      <c r="F2987" s="1" t="s">
        <v>40</v>
      </c>
      <c r="G2987">
        <v>12740.54</v>
      </c>
      <c r="H2987">
        <v>2</v>
      </c>
      <c r="I2987">
        <v>25481.08</v>
      </c>
      <c r="J2987">
        <v>4.92</v>
      </c>
      <c r="K2987">
        <v>279</v>
      </c>
      <c r="L2987" s="2">
        <v>45413</v>
      </c>
      <c r="O2987" t="str">
        <f>IF(ecommerce_10000[[#This Row],[Platform]]="Souq","sq",ecommerce_10000[[#This Row],[Platform]])</f>
        <v>Amazon</v>
      </c>
      <c r="P2987" t="str">
        <f>IF(E2987="Souq","sq",IF(E2987="Jumia","Jum",E2987))</f>
        <v>Amazon</v>
      </c>
      <c r="Q2987">
        <f>VLOOKUP(ecommerce_10000[[#This Row],[City]],F:I,4,FALSE)</f>
        <v>99349.3</v>
      </c>
      <c r="R2987" s="1">
        <f>SUMIF(C:C,ecommerce_10000[[#This Row],[Category]],I:I)</f>
        <v>92327183.770000085</v>
      </c>
      <c r="S2987" s="1">
        <f>SUMIFS(I:I,C:C,C2987)</f>
        <v>92327183.770000085</v>
      </c>
      <c r="T2987" s="1" t="str">
        <f>INDEX(F:F,MATCH(ecommerce_10000[[#This Row],[TotalAmount]],I:I,0))</f>
        <v>Riyadh</v>
      </c>
    </row>
    <row r="2988" spans="1:20" x14ac:dyDescent="0.3">
      <c r="A2988" s="1" t="s">
        <v>3032</v>
      </c>
      <c r="B2988" s="1" t="s">
        <v>13</v>
      </c>
      <c r="C2988" s="1" t="s">
        <v>14</v>
      </c>
      <c r="D2988" s="1" t="s">
        <v>15</v>
      </c>
      <c r="E2988" s="1" t="s">
        <v>22</v>
      </c>
      <c r="F2988" s="1" t="s">
        <v>28</v>
      </c>
      <c r="G2988">
        <v>3594.57</v>
      </c>
      <c r="H2988">
        <v>1</v>
      </c>
      <c r="I2988">
        <v>3594.57</v>
      </c>
      <c r="J2988">
        <v>1.18</v>
      </c>
      <c r="K2988">
        <v>2534</v>
      </c>
      <c r="L2988" s="2">
        <v>45499</v>
      </c>
      <c r="O2988" t="str">
        <f>IF(ecommerce_10000[[#This Row],[Platform]]="Souq","sq",ecommerce_10000[[#This Row],[Platform]])</f>
        <v>Jumia</v>
      </c>
      <c r="P2988" t="str">
        <f>IF(E2988="Souq","sq",IF(E2988="Jumia","Jum",E2988))</f>
        <v>Jum</v>
      </c>
      <c r="Q2988">
        <f>VLOOKUP(ecommerce_10000[[#This Row],[City]],F:I,4,FALSE)</f>
        <v>26648.76</v>
      </c>
      <c r="R2988" s="1">
        <f>SUMIF(C:C,ecommerce_10000[[#This Row],[Category]],I:I)</f>
        <v>92327183.770000085</v>
      </c>
      <c r="S2988" s="1">
        <f>SUMIFS(I:I,C:C,C2988)</f>
        <v>92327183.770000085</v>
      </c>
      <c r="T2988" s="1" t="str">
        <f>INDEX(F:F,MATCH(ecommerce_10000[[#This Row],[TotalAmount]],I:I,0))</f>
        <v>Casablanca</v>
      </c>
    </row>
    <row r="2989" spans="1:20" x14ac:dyDescent="0.3">
      <c r="A2989" s="1" t="s">
        <v>3033</v>
      </c>
      <c r="B2989" s="1" t="s">
        <v>43</v>
      </c>
      <c r="C2989" s="1" t="s">
        <v>44</v>
      </c>
      <c r="D2989" s="1" t="s">
        <v>45</v>
      </c>
      <c r="E2989" s="1" t="s">
        <v>47</v>
      </c>
      <c r="F2989" s="1" t="s">
        <v>28</v>
      </c>
      <c r="G2989">
        <v>1154.19</v>
      </c>
      <c r="H2989">
        <v>2</v>
      </c>
      <c r="I2989">
        <v>2308.38</v>
      </c>
      <c r="J2989">
        <v>1.3</v>
      </c>
      <c r="K2989">
        <v>3189</v>
      </c>
      <c r="L2989" s="2">
        <v>45481</v>
      </c>
      <c r="O2989" t="str">
        <f>IF(ecommerce_10000[[#This Row],[Platform]]="Souq","sq",ecommerce_10000[[#This Row],[Platform]])</f>
        <v>Amazon</v>
      </c>
      <c r="P2989" t="str">
        <f>IF(E2989="Souq","sq",IF(E2989="Jumia","Jum",E2989))</f>
        <v>Amazon</v>
      </c>
      <c r="Q2989">
        <f>VLOOKUP(ecommerce_10000[[#This Row],[City]],F:I,4,FALSE)</f>
        <v>26648.76</v>
      </c>
      <c r="R2989" s="1">
        <f>SUMIF(C:C,ecommerce_10000[[#This Row],[Category]],I:I)</f>
        <v>31420413.200000018</v>
      </c>
      <c r="S2989" s="1">
        <f>SUMIFS(I:I,C:C,C2989)</f>
        <v>31420413.200000018</v>
      </c>
      <c r="T2989" s="1" t="str">
        <f>INDEX(F:F,MATCH(ecommerce_10000[[#This Row],[TotalAmount]],I:I,0))</f>
        <v>Casablanca</v>
      </c>
    </row>
    <row r="2990" spans="1:20" x14ac:dyDescent="0.3">
      <c r="A2990" s="1" t="s">
        <v>3034</v>
      </c>
      <c r="B2990" s="1" t="s">
        <v>49</v>
      </c>
      <c r="C2990" s="1" t="s">
        <v>14</v>
      </c>
      <c r="D2990" s="1" t="s">
        <v>50</v>
      </c>
      <c r="E2990" s="1" t="s">
        <v>47</v>
      </c>
      <c r="F2990" s="1" t="s">
        <v>28</v>
      </c>
      <c r="G2990">
        <v>1167.51</v>
      </c>
      <c r="H2990">
        <v>3</v>
      </c>
      <c r="I2990">
        <v>3502.53</v>
      </c>
      <c r="J2990">
        <v>3.03</v>
      </c>
      <c r="K2990">
        <v>3654</v>
      </c>
      <c r="L2990" s="2">
        <v>45546</v>
      </c>
      <c r="O2990" t="str">
        <f>IF(ecommerce_10000[[#This Row],[Platform]]="Souq","sq",ecommerce_10000[[#This Row],[Platform]])</f>
        <v>Amazon</v>
      </c>
      <c r="P2990" t="str">
        <f>IF(E2990="Souq","sq",IF(E2990="Jumia","Jum",E2990))</f>
        <v>Amazon</v>
      </c>
      <c r="Q2990">
        <f>VLOOKUP(ecommerce_10000[[#This Row],[City]],F:I,4,FALSE)</f>
        <v>26648.76</v>
      </c>
      <c r="R2990" s="1">
        <f>SUMIF(C:C,ecommerce_10000[[#This Row],[Category]],I:I)</f>
        <v>92327183.770000085</v>
      </c>
      <c r="S2990" s="1">
        <f>SUMIFS(I:I,C:C,C2990)</f>
        <v>92327183.770000085</v>
      </c>
      <c r="T2990" s="1" t="str">
        <f>INDEX(F:F,MATCH(ecommerce_10000[[#This Row],[TotalAmount]],I:I,0))</f>
        <v>Casablanca</v>
      </c>
    </row>
    <row r="2991" spans="1:20" x14ac:dyDescent="0.3">
      <c r="A2991" s="1" t="s">
        <v>3035</v>
      </c>
      <c r="B2991" s="1" t="s">
        <v>38</v>
      </c>
      <c r="C2991" s="1" t="s">
        <v>20</v>
      </c>
      <c r="D2991" s="1" t="s">
        <v>39</v>
      </c>
      <c r="E2991" s="1" t="s">
        <v>47</v>
      </c>
      <c r="F2991" s="1" t="s">
        <v>40</v>
      </c>
      <c r="G2991">
        <v>5326.98</v>
      </c>
      <c r="H2991">
        <v>5</v>
      </c>
      <c r="I2991">
        <v>26634.9</v>
      </c>
      <c r="J2991">
        <v>1.66</v>
      </c>
      <c r="K2991">
        <v>4484</v>
      </c>
      <c r="L2991" s="2">
        <v>45443</v>
      </c>
      <c r="O2991" t="str">
        <f>IF(ecommerce_10000[[#This Row],[Platform]]="Souq","sq",ecommerce_10000[[#This Row],[Platform]])</f>
        <v>Amazon</v>
      </c>
      <c r="P2991" t="str">
        <f>IF(E2991="Souq","sq",IF(E2991="Jumia","Jum",E2991))</f>
        <v>Amazon</v>
      </c>
      <c r="Q2991">
        <f>VLOOKUP(ecommerce_10000[[#This Row],[City]],F:I,4,FALSE)</f>
        <v>99349.3</v>
      </c>
      <c r="R2991" s="1">
        <f>SUMIF(C:C,ecommerce_10000[[#This Row],[Category]],I:I)</f>
        <v>91504159.730000004</v>
      </c>
      <c r="S2991" s="1">
        <f>SUMIFS(I:I,C:C,C2991)</f>
        <v>91504159.730000004</v>
      </c>
      <c r="T2991" s="1" t="str">
        <f>INDEX(F:F,MATCH(ecommerce_10000[[#This Row],[TotalAmount]],I:I,0))</f>
        <v>Riyadh</v>
      </c>
    </row>
    <row r="2992" spans="1:20" x14ac:dyDescent="0.3">
      <c r="A2992" s="1" t="s">
        <v>3036</v>
      </c>
      <c r="B2992" s="1" t="s">
        <v>19</v>
      </c>
      <c r="C2992" s="1" t="s">
        <v>20</v>
      </c>
      <c r="D2992" s="1" t="s">
        <v>21</v>
      </c>
      <c r="E2992" s="1" t="s">
        <v>22</v>
      </c>
      <c r="F2992" s="1" t="s">
        <v>28</v>
      </c>
      <c r="G2992">
        <v>9515.43</v>
      </c>
      <c r="H2992">
        <v>5</v>
      </c>
      <c r="I2992">
        <v>47577.15</v>
      </c>
      <c r="J2992">
        <v>2.57</v>
      </c>
      <c r="K2992">
        <v>2905</v>
      </c>
      <c r="L2992" s="2">
        <v>45414</v>
      </c>
      <c r="O2992" t="str">
        <f>IF(ecommerce_10000[[#This Row],[Platform]]="Souq","sq",ecommerce_10000[[#This Row],[Platform]])</f>
        <v>Jumia</v>
      </c>
      <c r="P2992" t="str">
        <f>IF(E2992="Souq","sq",IF(E2992="Jumia","Jum",E2992))</f>
        <v>Jum</v>
      </c>
      <c r="Q2992">
        <f>VLOOKUP(ecommerce_10000[[#This Row],[City]],F:I,4,FALSE)</f>
        <v>26648.76</v>
      </c>
      <c r="R2992" s="1">
        <f>SUMIF(C:C,ecommerce_10000[[#This Row],[Category]],I:I)</f>
        <v>91504159.730000004</v>
      </c>
      <c r="S2992" s="1">
        <f>SUMIFS(I:I,C:C,C2992)</f>
        <v>91504159.730000004</v>
      </c>
      <c r="T2992" s="1" t="str">
        <f>INDEX(F:F,MATCH(ecommerce_10000[[#This Row],[TotalAmount]],I:I,0))</f>
        <v>Casablanca</v>
      </c>
    </row>
    <row r="2993" spans="1:20" x14ac:dyDescent="0.3">
      <c r="A2993" s="1" t="s">
        <v>3037</v>
      </c>
      <c r="B2993" s="1" t="s">
        <v>30</v>
      </c>
      <c r="C2993" s="1" t="s">
        <v>31</v>
      </c>
      <c r="D2993" s="1" t="s">
        <v>32</v>
      </c>
      <c r="E2993" s="1" t="s">
        <v>16</v>
      </c>
      <c r="F2993" s="1" t="s">
        <v>62</v>
      </c>
      <c r="G2993">
        <v>13456.9</v>
      </c>
      <c r="H2993">
        <v>2</v>
      </c>
      <c r="I2993">
        <v>26913.8</v>
      </c>
      <c r="J2993">
        <v>2.5499999999999998</v>
      </c>
      <c r="K2993">
        <v>2585</v>
      </c>
      <c r="L2993" s="2">
        <v>45647</v>
      </c>
      <c r="O2993" t="str">
        <f>IF(ecommerce_10000[[#This Row],[Platform]]="Souq","sq",ecommerce_10000[[#This Row],[Platform]])</f>
        <v>sq</v>
      </c>
      <c r="P2993" t="str">
        <f>IF(E2993="Souq","sq",IF(E2993="Jumia","Jum",E2993))</f>
        <v>sq</v>
      </c>
      <c r="Q2993">
        <f>VLOOKUP(ecommerce_10000[[#This Row],[City]],F:I,4,FALSE)</f>
        <v>27872.98</v>
      </c>
      <c r="R2993" s="1">
        <f>SUMIF(C:C,ecommerce_10000[[#This Row],[Category]],I:I)</f>
        <v>57542997.559999913</v>
      </c>
      <c r="S2993" s="1">
        <f>SUMIFS(I:I,C:C,C2993)</f>
        <v>57542997.559999913</v>
      </c>
      <c r="T2993" s="1" t="str">
        <f>INDEX(F:F,MATCH(ecommerce_10000[[#This Row],[TotalAmount]],I:I,0))</f>
        <v>Giza</v>
      </c>
    </row>
    <row r="2994" spans="1:20" x14ac:dyDescent="0.3">
      <c r="A2994" s="1" t="s">
        <v>3038</v>
      </c>
      <c r="B2994" s="1" t="s">
        <v>43</v>
      </c>
      <c r="C2994" s="1" t="s">
        <v>44</v>
      </c>
      <c r="D2994" s="1" t="s">
        <v>45</v>
      </c>
      <c r="E2994" s="1" t="s">
        <v>47</v>
      </c>
      <c r="F2994" s="1" t="s">
        <v>28</v>
      </c>
      <c r="G2994">
        <v>7463.55</v>
      </c>
      <c r="H2994">
        <v>5</v>
      </c>
      <c r="I2994">
        <v>37317.75</v>
      </c>
      <c r="J2994">
        <v>1.65</v>
      </c>
      <c r="K2994">
        <v>1651</v>
      </c>
      <c r="L2994" s="2">
        <v>45585</v>
      </c>
      <c r="O2994" t="str">
        <f>IF(ecommerce_10000[[#This Row],[Platform]]="Souq","sq",ecommerce_10000[[#This Row],[Platform]])</f>
        <v>Amazon</v>
      </c>
      <c r="P2994" t="str">
        <f>IF(E2994="Souq","sq",IF(E2994="Jumia","Jum",E2994))</f>
        <v>Amazon</v>
      </c>
      <c r="Q2994">
        <f>VLOOKUP(ecommerce_10000[[#This Row],[City]],F:I,4,FALSE)</f>
        <v>26648.76</v>
      </c>
      <c r="R2994" s="1">
        <f>SUMIF(C:C,ecommerce_10000[[#This Row],[Category]],I:I)</f>
        <v>31420413.200000018</v>
      </c>
      <c r="S2994" s="1">
        <f>SUMIFS(I:I,C:C,C2994)</f>
        <v>31420413.200000018</v>
      </c>
      <c r="T2994" s="1" t="str">
        <f>INDEX(F:F,MATCH(ecommerce_10000[[#This Row],[TotalAmount]],I:I,0))</f>
        <v>Casablanca</v>
      </c>
    </row>
    <row r="2995" spans="1:20" x14ac:dyDescent="0.3">
      <c r="A2995" s="1" t="s">
        <v>3039</v>
      </c>
      <c r="B2995" s="1" t="s">
        <v>43</v>
      </c>
      <c r="C2995" s="1" t="s">
        <v>44</v>
      </c>
      <c r="D2995" s="1" t="s">
        <v>45</v>
      </c>
      <c r="E2995" s="1" t="s">
        <v>22</v>
      </c>
      <c r="F2995" s="1" t="s">
        <v>33</v>
      </c>
      <c r="G2995">
        <v>1744.64</v>
      </c>
      <c r="H2995">
        <v>3</v>
      </c>
      <c r="I2995">
        <v>5233.92</v>
      </c>
      <c r="J2995">
        <v>3.41</v>
      </c>
      <c r="K2995">
        <v>2169</v>
      </c>
      <c r="L2995" s="2">
        <v>45632</v>
      </c>
      <c r="O2995" t="str">
        <f>IF(ecommerce_10000[[#This Row],[Platform]]="Souq","sq",ecommerce_10000[[#This Row],[Platform]])</f>
        <v>Jumia</v>
      </c>
      <c r="P2995" t="str">
        <f>IF(E2995="Souq","sq",IF(E2995="Jumia","Jum",E2995))</f>
        <v>Jum</v>
      </c>
      <c r="Q2995">
        <f>VLOOKUP(ecommerce_10000[[#This Row],[City]],F:I,4,FALSE)</f>
        <v>3665.44</v>
      </c>
      <c r="R2995" s="1">
        <f>SUMIF(C:C,ecommerce_10000[[#This Row],[Category]],I:I)</f>
        <v>31420413.200000018</v>
      </c>
      <c r="S2995" s="1">
        <f>SUMIFS(I:I,C:C,C2995)</f>
        <v>31420413.200000018</v>
      </c>
      <c r="T2995" s="1" t="str">
        <f>INDEX(F:F,MATCH(ecommerce_10000[[#This Row],[TotalAmount]],I:I,0))</f>
        <v>Dubai</v>
      </c>
    </row>
    <row r="2996" spans="1:20" x14ac:dyDescent="0.3">
      <c r="A2996" s="1" t="s">
        <v>3040</v>
      </c>
      <c r="B2996" s="1" t="s">
        <v>35</v>
      </c>
      <c r="C2996" s="1" t="s">
        <v>14</v>
      </c>
      <c r="D2996" s="1" t="s">
        <v>36</v>
      </c>
      <c r="E2996" s="1" t="s">
        <v>16</v>
      </c>
      <c r="F2996" s="1" t="s">
        <v>23</v>
      </c>
      <c r="G2996">
        <v>17251.849999999999</v>
      </c>
      <c r="H2996">
        <v>2</v>
      </c>
      <c r="I2996">
        <v>34503.699999999997</v>
      </c>
      <c r="J2996">
        <v>4.03</v>
      </c>
      <c r="K2996">
        <v>4094</v>
      </c>
      <c r="L2996" s="2">
        <v>45460</v>
      </c>
      <c r="O2996" t="str">
        <f>IF(ecommerce_10000[[#This Row],[Platform]]="Souq","sq",ecommerce_10000[[#This Row],[Platform]])</f>
        <v>sq</v>
      </c>
      <c r="P2996" t="str">
        <f>IF(E2996="Souq","sq",IF(E2996="Jumia","Jum",E2996))</f>
        <v>sq</v>
      </c>
      <c r="Q2996">
        <f>VLOOKUP(ecommerce_10000[[#This Row],[City]],F:I,4,FALSE)</f>
        <v>13290.4</v>
      </c>
      <c r="R2996" s="1">
        <f>SUMIF(C:C,ecommerce_10000[[#This Row],[Category]],I:I)</f>
        <v>92327183.770000085</v>
      </c>
      <c r="S2996" s="1">
        <f>SUMIFS(I:I,C:C,C2996)</f>
        <v>92327183.770000085</v>
      </c>
      <c r="T2996" s="1" t="str">
        <f>INDEX(F:F,MATCH(ecommerce_10000[[#This Row],[TotalAmount]],I:I,0))</f>
        <v>Alexandria</v>
      </c>
    </row>
    <row r="2997" spans="1:20" x14ac:dyDescent="0.3">
      <c r="A2997" s="1" t="s">
        <v>3041</v>
      </c>
      <c r="B2997" s="1" t="s">
        <v>30</v>
      </c>
      <c r="C2997" s="1" t="s">
        <v>31</v>
      </c>
      <c r="D2997" s="1" t="s">
        <v>32</v>
      </c>
      <c r="E2997" s="1" t="s">
        <v>47</v>
      </c>
      <c r="F2997" s="1" t="s">
        <v>40</v>
      </c>
      <c r="G2997">
        <v>9714.5300000000007</v>
      </c>
      <c r="H2997">
        <v>3</v>
      </c>
      <c r="I2997">
        <v>29143.59</v>
      </c>
      <c r="J2997">
        <v>4.88</v>
      </c>
      <c r="K2997">
        <v>4613</v>
      </c>
      <c r="L2997" s="2">
        <v>45392</v>
      </c>
      <c r="O2997" t="str">
        <f>IF(ecommerce_10000[[#This Row],[Platform]]="Souq","sq",ecommerce_10000[[#This Row],[Platform]])</f>
        <v>Amazon</v>
      </c>
      <c r="P2997" t="str">
        <f>IF(E2997="Souq","sq",IF(E2997="Jumia","Jum",E2997))</f>
        <v>Amazon</v>
      </c>
      <c r="Q2997">
        <f>VLOOKUP(ecommerce_10000[[#This Row],[City]],F:I,4,FALSE)</f>
        <v>99349.3</v>
      </c>
      <c r="R2997" s="1">
        <f>SUMIF(C:C,ecommerce_10000[[#This Row],[Category]],I:I)</f>
        <v>57542997.559999913</v>
      </c>
      <c r="S2997" s="1">
        <f>SUMIFS(I:I,C:C,C2997)</f>
        <v>57542997.559999913</v>
      </c>
      <c r="T2997" s="1" t="str">
        <f>INDEX(F:F,MATCH(ecommerce_10000[[#This Row],[TotalAmount]],I:I,0))</f>
        <v>Riyadh</v>
      </c>
    </row>
    <row r="2998" spans="1:20" x14ac:dyDescent="0.3">
      <c r="A2998" s="1" t="s">
        <v>3042</v>
      </c>
      <c r="B2998" s="1" t="s">
        <v>30</v>
      </c>
      <c r="C2998" s="1" t="s">
        <v>31</v>
      </c>
      <c r="D2998" s="1" t="s">
        <v>32</v>
      </c>
      <c r="E2998" s="1" t="s">
        <v>16</v>
      </c>
      <c r="F2998" s="1" t="s">
        <v>33</v>
      </c>
      <c r="G2998">
        <v>870.8</v>
      </c>
      <c r="H2998">
        <v>2</v>
      </c>
      <c r="I2998">
        <v>1741.6</v>
      </c>
      <c r="J2998">
        <v>2.5099999999999998</v>
      </c>
      <c r="K2998">
        <v>2632</v>
      </c>
      <c r="L2998" s="2">
        <v>45536</v>
      </c>
      <c r="O2998" t="str">
        <f>IF(ecommerce_10000[[#This Row],[Platform]]="Souq","sq",ecommerce_10000[[#This Row],[Platform]])</f>
        <v>sq</v>
      </c>
      <c r="P2998" t="str">
        <f>IF(E2998="Souq","sq",IF(E2998="Jumia","Jum",E2998))</f>
        <v>sq</v>
      </c>
      <c r="Q2998">
        <f>VLOOKUP(ecommerce_10000[[#This Row],[City]],F:I,4,FALSE)</f>
        <v>3665.44</v>
      </c>
      <c r="R2998" s="1">
        <f>SUMIF(C:C,ecommerce_10000[[#This Row],[Category]],I:I)</f>
        <v>57542997.559999913</v>
      </c>
      <c r="S2998" s="1">
        <f>SUMIFS(I:I,C:C,C2998)</f>
        <v>57542997.559999913</v>
      </c>
      <c r="T2998" s="1" t="str">
        <f>INDEX(F:F,MATCH(ecommerce_10000[[#This Row],[TotalAmount]],I:I,0))</f>
        <v>Dubai</v>
      </c>
    </row>
    <row r="2999" spans="1:20" x14ac:dyDescent="0.3">
      <c r="A2999" s="1" t="s">
        <v>3043</v>
      </c>
      <c r="B2999" s="1" t="s">
        <v>19</v>
      </c>
      <c r="C2999" s="1" t="s">
        <v>20</v>
      </c>
      <c r="D2999" s="1" t="s">
        <v>21</v>
      </c>
      <c r="E2999" s="1" t="s">
        <v>22</v>
      </c>
      <c r="F2999" s="1" t="s">
        <v>62</v>
      </c>
      <c r="G2999">
        <v>15370.19</v>
      </c>
      <c r="H2999">
        <v>1</v>
      </c>
      <c r="I2999">
        <v>15370.19</v>
      </c>
      <c r="J2999">
        <v>1.89</v>
      </c>
      <c r="K2999">
        <v>4306</v>
      </c>
      <c r="L2999" s="2">
        <v>45303</v>
      </c>
      <c r="O2999" t="str">
        <f>IF(ecommerce_10000[[#This Row],[Platform]]="Souq","sq",ecommerce_10000[[#This Row],[Platform]])</f>
        <v>Jumia</v>
      </c>
      <c r="P2999" t="str">
        <f>IF(E2999="Souq","sq",IF(E2999="Jumia","Jum",E2999))</f>
        <v>Jum</v>
      </c>
      <c r="Q2999">
        <f>VLOOKUP(ecommerce_10000[[#This Row],[City]],F:I,4,FALSE)</f>
        <v>27872.98</v>
      </c>
      <c r="R2999" s="1">
        <f>SUMIF(C:C,ecommerce_10000[[#This Row],[Category]],I:I)</f>
        <v>91504159.730000004</v>
      </c>
      <c r="S2999" s="1">
        <f>SUMIFS(I:I,C:C,C2999)</f>
        <v>91504159.730000004</v>
      </c>
      <c r="T2999" s="1" t="str">
        <f>INDEX(F:F,MATCH(ecommerce_10000[[#This Row],[TotalAmount]],I:I,0))</f>
        <v>Giza</v>
      </c>
    </row>
    <row r="3000" spans="1:20" x14ac:dyDescent="0.3">
      <c r="A3000" s="1" t="s">
        <v>3044</v>
      </c>
      <c r="B3000" s="1" t="s">
        <v>30</v>
      </c>
      <c r="C3000" s="1" t="s">
        <v>31</v>
      </c>
      <c r="D3000" s="1" t="s">
        <v>32</v>
      </c>
      <c r="E3000" s="1" t="s">
        <v>47</v>
      </c>
      <c r="F3000" s="1" t="s">
        <v>17</v>
      </c>
      <c r="G3000">
        <v>162.33000000000001</v>
      </c>
      <c r="H3000">
        <v>2</v>
      </c>
      <c r="I3000">
        <v>324.66000000000003</v>
      </c>
      <c r="J3000">
        <v>1.79</v>
      </c>
      <c r="K3000">
        <v>4107</v>
      </c>
      <c r="L3000" s="2">
        <v>45367</v>
      </c>
      <c r="O3000" t="str">
        <f>IF(ecommerce_10000[[#This Row],[Platform]]="Souq","sq",ecommerce_10000[[#This Row],[Platform]])</f>
        <v>Amazon</v>
      </c>
      <c r="P3000" t="str">
        <f>IF(E3000="Souq","sq",IF(E3000="Jumia","Jum",E3000))</f>
        <v>Amazon</v>
      </c>
      <c r="Q3000">
        <f>VLOOKUP(ecommerce_10000[[#This Row],[City]],F:I,4,FALSE)</f>
        <v>16284.02</v>
      </c>
      <c r="R3000" s="1">
        <f>SUMIF(C:C,ecommerce_10000[[#This Row],[Category]],I:I)</f>
        <v>57542997.559999913</v>
      </c>
      <c r="S3000" s="1">
        <f>SUMIFS(I:I,C:C,C3000)</f>
        <v>57542997.559999913</v>
      </c>
      <c r="T3000" s="1" t="str">
        <f>INDEX(F:F,MATCH(ecommerce_10000[[#This Row],[TotalAmount]],I:I,0))</f>
        <v>Cairo</v>
      </c>
    </row>
    <row r="3001" spans="1:20" x14ac:dyDescent="0.3">
      <c r="A3001" s="1" t="s">
        <v>3045</v>
      </c>
      <c r="B3001" s="1" t="s">
        <v>19</v>
      </c>
      <c r="C3001" s="1" t="s">
        <v>20</v>
      </c>
      <c r="D3001" s="1" t="s">
        <v>21</v>
      </c>
      <c r="E3001" s="1" t="s">
        <v>16</v>
      </c>
      <c r="F3001" s="1" t="s">
        <v>62</v>
      </c>
      <c r="G3001">
        <v>19470.41</v>
      </c>
      <c r="H3001">
        <v>3</v>
      </c>
      <c r="I3001">
        <v>58411.23</v>
      </c>
      <c r="J3001">
        <v>4.38</v>
      </c>
      <c r="K3001">
        <v>114</v>
      </c>
      <c r="L3001" s="2">
        <v>45325</v>
      </c>
      <c r="O3001" t="str">
        <f>IF(ecommerce_10000[[#This Row],[Platform]]="Souq","sq",ecommerce_10000[[#This Row],[Platform]])</f>
        <v>sq</v>
      </c>
      <c r="P3001" t="str">
        <f>IF(E3001="Souq","sq",IF(E3001="Jumia","Jum",E3001))</f>
        <v>sq</v>
      </c>
      <c r="Q3001">
        <f>VLOOKUP(ecommerce_10000[[#This Row],[City]],F:I,4,FALSE)</f>
        <v>27872.98</v>
      </c>
      <c r="R3001" s="1">
        <f>SUMIF(C:C,ecommerce_10000[[#This Row],[Category]],I:I)</f>
        <v>91504159.730000004</v>
      </c>
      <c r="S3001" s="1">
        <f>SUMIFS(I:I,C:C,C3001)</f>
        <v>91504159.730000004</v>
      </c>
      <c r="T3001" s="1" t="str">
        <f>INDEX(F:F,MATCH(ecommerce_10000[[#This Row],[TotalAmount]],I:I,0))</f>
        <v>Giza</v>
      </c>
    </row>
    <row r="3002" spans="1:20" x14ac:dyDescent="0.3">
      <c r="A3002" s="1" t="s">
        <v>3046</v>
      </c>
      <c r="B3002" s="1" t="s">
        <v>38</v>
      </c>
      <c r="C3002" s="1" t="s">
        <v>20</v>
      </c>
      <c r="D3002" s="1" t="s">
        <v>39</v>
      </c>
      <c r="E3002" s="1" t="s">
        <v>47</v>
      </c>
      <c r="F3002" s="1" t="s">
        <v>40</v>
      </c>
      <c r="G3002">
        <v>15133.89</v>
      </c>
      <c r="H3002">
        <v>4</v>
      </c>
      <c r="I3002">
        <v>60535.56</v>
      </c>
      <c r="J3002">
        <v>3.77</v>
      </c>
      <c r="K3002">
        <v>1879</v>
      </c>
      <c r="L3002" s="2">
        <v>45422</v>
      </c>
      <c r="O3002" t="str">
        <f>IF(ecommerce_10000[[#This Row],[Platform]]="Souq","sq",ecommerce_10000[[#This Row],[Platform]])</f>
        <v>Amazon</v>
      </c>
      <c r="P3002" t="str">
        <f>IF(E3002="Souq","sq",IF(E3002="Jumia","Jum",E3002))</f>
        <v>Amazon</v>
      </c>
      <c r="Q3002">
        <f>VLOOKUP(ecommerce_10000[[#This Row],[City]],F:I,4,FALSE)</f>
        <v>99349.3</v>
      </c>
      <c r="R3002" s="1">
        <f>SUMIF(C:C,ecommerce_10000[[#This Row],[Category]],I:I)</f>
        <v>91504159.730000004</v>
      </c>
      <c r="S3002" s="1">
        <f>SUMIFS(I:I,C:C,C3002)</f>
        <v>91504159.730000004</v>
      </c>
      <c r="T3002" s="1" t="str">
        <f>INDEX(F:F,MATCH(ecommerce_10000[[#This Row],[TotalAmount]],I:I,0))</f>
        <v>Riyadh</v>
      </c>
    </row>
    <row r="3003" spans="1:20" x14ac:dyDescent="0.3">
      <c r="A3003" s="1" t="s">
        <v>3047</v>
      </c>
      <c r="B3003" s="1" t="s">
        <v>38</v>
      </c>
      <c r="C3003" s="1" t="s">
        <v>20</v>
      </c>
      <c r="D3003" s="1" t="s">
        <v>39</v>
      </c>
      <c r="E3003" s="1" t="s">
        <v>22</v>
      </c>
      <c r="F3003" s="1" t="s">
        <v>17</v>
      </c>
      <c r="G3003">
        <v>11919.9</v>
      </c>
      <c r="H3003">
        <v>2</v>
      </c>
      <c r="I3003">
        <v>23839.8</v>
      </c>
      <c r="J3003">
        <v>2.8</v>
      </c>
      <c r="K3003">
        <v>886</v>
      </c>
      <c r="L3003" s="2">
        <v>45593</v>
      </c>
      <c r="O3003" t="str">
        <f>IF(ecommerce_10000[[#This Row],[Platform]]="Souq","sq",ecommerce_10000[[#This Row],[Platform]])</f>
        <v>Jumia</v>
      </c>
      <c r="P3003" t="str">
        <f>IF(E3003="Souq","sq",IF(E3003="Jumia","Jum",E3003))</f>
        <v>Jum</v>
      </c>
      <c r="Q3003">
        <f>VLOOKUP(ecommerce_10000[[#This Row],[City]],F:I,4,FALSE)</f>
        <v>16284.02</v>
      </c>
      <c r="R3003" s="1">
        <f>SUMIF(C:C,ecommerce_10000[[#This Row],[Category]],I:I)</f>
        <v>91504159.730000004</v>
      </c>
      <c r="S3003" s="1">
        <f>SUMIFS(I:I,C:C,C3003)</f>
        <v>91504159.730000004</v>
      </c>
      <c r="T3003" s="1" t="str">
        <f>INDEX(F:F,MATCH(ecommerce_10000[[#This Row],[TotalAmount]],I:I,0))</f>
        <v>Cairo</v>
      </c>
    </row>
    <row r="3004" spans="1:20" x14ac:dyDescent="0.3">
      <c r="A3004" s="1" t="s">
        <v>3048</v>
      </c>
      <c r="B3004" s="1" t="s">
        <v>49</v>
      </c>
      <c r="C3004" s="1" t="s">
        <v>14</v>
      </c>
      <c r="D3004" s="1" t="s">
        <v>50</v>
      </c>
      <c r="E3004" s="1" t="s">
        <v>16</v>
      </c>
      <c r="F3004" s="1" t="s">
        <v>17</v>
      </c>
      <c r="G3004">
        <v>1454.04</v>
      </c>
      <c r="H3004">
        <v>2</v>
      </c>
      <c r="I3004">
        <v>2908.08</v>
      </c>
      <c r="J3004">
        <v>2.59</v>
      </c>
      <c r="K3004">
        <v>808</v>
      </c>
      <c r="L3004" s="2">
        <v>45529</v>
      </c>
      <c r="O3004" t="str">
        <f>IF(ecommerce_10000[[#This Row],[Platform]]="Souq","sq",ecommerce_10000[[#This Row],[Platform]])</f>
        <v>sq</v>
      </c>
      <c r="P3004" t="str">
        <f>IF(E3004="Souq","sq",IF(E3004="Jumia","Jum",E3004))</f>
        <v>sq</v>
      </c>
      <c r="Q3004">
        <f>VLOOKUP(ecommerce_10000[[#This Row],[City]],F:I,4,FALSE)</f>
        <v>16284.02</v>
      </c>
      <c r="R3004" s="1">
        <f>SUMIF(C:C,ecommerce_10000[[#This Row],[Category]],I:I)</f>
        <v>92327183.770000085</v>
      </c>
      <c r="S3004" s="1">
        <f>SUMIFS(I:I,C:C,C3004)</f>
        <v>92327183.770000085</v>
      </c>
      <c r="T3004" s="1" t="str">
        <f>INDEX(F:F,MATCH(ecommerce_10000[[#This Row],[TotalAmount]],I:I,0))</f>
        <v>Cairo</v>
      </c>
    </row>
    <row r="3005" spans="1:20" x14ac:dyDescent="0.3">
      <c r="A3005" s="1" t="s">
        <v>3049</v>
      </c>
      <c r="B3005" s="1" t="s">
        <v>25</v>
      </c>
      <c r="C3005" s="1" t="s">
        <v>26</v>
      </c>
      <c r="D3005" s="1" t="s">
        <v>27</v>
      </c>
      <c r="E3005" s="1" t="s">
        <v>16</v>
      </c>
      <c r="F3005" s="1" t="s">
        <v>23</v>
      </c>
      <c r="G3005">
        <v>15304.71</v>
      </c>
      <c r="H3005">
        <v>4</v>
      </c>
      <c r="I3005">
        <v>61218.84</v>
      </c>
      <c r="J3005">
        <v>2.97</v>
      </c>
      <c r="K3005">
        <v>2684</v>
      </c>
      <c r="L3005" s="2">
        <v>45368</v>
      </c>
      <c r="O3005" t="str">
        <f>IF(ecommerce_10000[[#This Row],[Platform]]="Souq","sq",ecommerce_10000[[#This Row],[Platform]])</f>
        <v>sq</v>
      </c>
      <c r="P3005" t="str">
        <f>IF(E3005="Souq","sq",IF(E3005="Jumia","Jum",E3005))</f>
        <v>sq</v>
      </c>
      <c r="Q3005">
        <f>VLOOKUP(ecommerce_10000[[#This Row],[City]],F:I,4,FALSE)</f>
        <v>13290.4</v>
      </c>
      <c r="R3005" s="1">
        <f>SUMIF(C:C,ecommerce_10000[[#This Row],[Category]],I:I)</f>
        <v>29200970.130000021</v>
      </c>
      <c r="S3005" s="1">
        <f>SUMIFS(I:I,C:C,C3005)</f>
        <v>29200970.130000021</v>
      </c>
      <c r="T3005" s="1" t="str">
        <f>INDEX(F:F,MATCH(ecommerce_10000[[#This Row],[TotalAmount]],I:I,0))</f>
        <v>Alexandria</v>
      </c>
    </row>
    <row r="3006" spans="1:20" x14ac:dyDescent="0.3">
      <c r="A3006" s="1" t="s">
        <v>3050</v>
      </c>
      <c r="B3006" s="1" t="s">
        <v>43</v>
      </c>
      <c r="C3006" s="1" t="s">
        <v>44</v>
      </c>
      <c r="D3006" s="1" t="s">
        <v>45</v>
      </c>
      <c r="E3006" s="1" t="s">
        <v>22</v>
      </c>
      <c r="F3006" s="1" t="s">
        <v>40</v>
      </c>
      <c r="G3006">
        <v>9729.7900000000009</v>
      </c>
      <c r="H3006">
        <v>4</v>
      </c>
      <c r="I3006">
        <v>38919.160000000003</v>
      </c>
      <c r="J3006">
        <v>4.71</v>
      </c>
      <c r="K3006">
        <v>556</v>
      </c>
      <c r="L3006" s="2">
        <v>45642</v>
      </c>
      <c r="O3006" t="str">
        <f>IF(ecommerce_10000[[#This Row],[Platform]]="Souq","sq",ecommerce_10000[[#This Row],[Platform]])</f>
        <v>Jumia</v>
      </c>
      <c r="P3006" t="str">
        <f>IF(E3006="Souq","sq",IF(E3006="Jumia","Jum",E3006))</f>
        <v>Jum</v>
      </c>
      <c r="Q3006">
        <f>VLOOKUP(ecommerce_10000[[#This Row],[City]],F:I,4,FALSE)</f>
        <v>99349.3</v>
      </c>
      <c r="R3006" s="1">
        <f>SUMIF(C:C,ecommerce_10000[[#This Row],[Category]],I:I)</f>
        <v>31420413.200000018</v>
      </c>
      <c r="S3006" s="1">
        <f>SUMIFS(I:I,C:C,C3006)</f>
        <v>31420413.200000018</v>
      </c>
      <c r="T3006" s="1" t="str">
        <f>INDEX(F:F,MATCH(ecommerce_10000[[#This Row],[TotalAmount]],I:I,0))</f>
        <v>Riyadh</v>
      </c>
    </row>
    <row r="3007" spans="1:20" x14ac:dyDescent="0.3">
      <c r="A3007" s="1" t="s">
        <v>3051</v>
      </c>
      <c r="B3007" s="1" t="s">
        <v>53</v>
      </c>
      <c r="C3007" s="1" t="s">
        <v>31</v>
      </c>
      <c r="D3007" s="1" t="s">
        <v>54</v>
      </c>
      <c r="E3007" s="1" t="s">
        <v>22</v>
      </c>
      <c r="F3007" s="1" t="s">
        <v>28</v>
      </c>
      <c r="G3007">
        <v>2364.2199999999998</v>
      </c>
      <c r="H3007">
        <v>3</v>
      </c>
      <c r="I3007">
        <v>7092.66</v>
      </c>
      <c r="J3007">
        <v>2.75</v>
      </c>
      <c r="K3007">
        <v>2884</v>
      </c>
      <c r="L3007" s="2">
        <v>45368</v>
      </c>
      <c r="O3007" t="str">
        <f>IF(ecommerce_10000[[#This Row],[Platform]]="Souq","sq",ecommerce_10000[[#This Row],[Platform]])</f>
        <v>Jumia</v>
      </c>
      <c r="P3007" t="str">
        <f>IF(E3007="Souq","sq",IF(E3007="Jumia","Jum",E3007))</f>
        <v>Jum</v>
      </c>
      <c r="Q3007">
        <f>VLOOKUP(ecommerce_10000[[#This Row],[City]],F:I,4,FALSE)</f>
        <v>26648.76</v>
      </c>
      <c r="R3007" s="1">
        <f>SUMIF(C:C,ecommerce_10000[[#This Row],[Category]],I:I)</f>
        <v>57542997.559999913</v>
      </c>
      <c r="S3007" s="1">
        <f>SUMIFS(I:I,C:C,C3007)</f>
        <v>57542997.559999913</v>
      </c>
      <c r="T3007" s="1" t="str">
        <f>INDEX(F:F,MATCH(ecommerce_10000[[#This Row],[TotalAmount]],I:I,0))</f>
        <v>Casablanca</v>
      </c>
    </row>
    <row r="3008" spans="1:20" x14ac:dyDescent="0.3">
      <c r="A3008" s="1" t="s">
        <v>3052</v>
      </c>
      <c r="B3008" s="1" t="s">
        <v>53</v>
      </c>
      <c r="C3008" s="1" t="s">
        <v>31</v>
      </c>
      <c r="D3008" s="1" t="s">
        <v>54</v>
      </c>
      <c r="E3008" s="1" t="s">
        <v>22</v>
      </c>
      <c r="F3008" s="1" t="s">
        <v>23</v>
      </c>
      <c r="G3008">
        <v>2276.46</v>
      </c>
      <c r="H3008">
        <v>4</v>
      </c>
      <c r="I3008">
        <v>9105.84</v>
      </c>
      <c r="J3008">
        <v>2.1800000000000002</v>
      </c>
      <c r="K3008">
        <v>1168</v>
      </c>
      <c r="L3008" s="2">
        <v>45632</v>
      </c>
      <c r="O3008" t="str">
        <f>IF(ecommerce_10000[[#This Row],[Platform]]="Souq","sq",ecommerce_10000[[#This Row],[Platform]])</f>
        <v>Jumia</v>
      </c>
      <c r="P3008" t="str">
        <f>IF(E3008="Souq","sq",IF(E3008="Jumia","Jum",E3008))</f>
        <v>Jum</v>
      </c>
      <c r="Q3008">
        <f>VLOOKUP(ecommerce_10000[[#This Row],[City]],F:I,4,FALSE)</f>
        <v>13290.4</v>
      </c>
      <c r="R3008" s="1">
        <f>SUMIF(C:C,ecommerce_10000[[#This Row],[Category]],I:I)</f>
        <v>57542997.559999913</v>
      </c>
      <c r="S3008" s="1">
        <f>SUMIFS(I:I,C:C,C3008)</f>
        <v>57542997.559999913</v>
      </c>
      <c r="T3008" s="1" t="str">
        <f>INDEX(F:F,MATCH(ecommerce_10000[[#This Row],[TotalAmount]],I:I,0))</f>
        <v>Alexandria</v>
      </c>
    </row>
    <row r="3009" spans="1:20" x14ac:dyDescent="0.3">
      <c r="A3009" s="1" t="s">
        <v>3053</v>
      </c>
      <c r="B3009" s="1" t="s">
        <v>49</v>
      </c>
      <c r="C3009" s="1" t="s">
        <v>14</v>
      </c>
      <c r="D3009" s="1" t="s">
        <v>50</v>
      </c>
      <c r="E3009" s="1" t="s">
        <v>22</v>
      </c>
      <c r="F3009" s="1" t="s">
        <v>62</v>
      </c>
      <c r="G3009">
        <v>13786.85</v>
      </c>
      <c r="H3009">
        <v>2</v>
      </c>
      <c r="I3009">
        <v>27573.7</v>
      </c>
      <c r="J3009">
        <v>3.9</v>
      </c>
      <c r="K3009">
        <v>1364</v>
      </c>
      <c r="L3009" s="2">
        <v>45563</v>
      </c>
      <c r="O3009" t="str">
        <f>IF(ecommerce_10000[[#This Row],[Platform]]="Souq","sq",ecommerce_10000[[#This Row],[Platform]])</f>
        <v>Jumia</v>
      </c>
      <c r="P3009" t="str">
        <f>IF(E3009="Souq","sq",IF(E3009="Jumia","Jum",E3009))</f>
        <v>Jum</v>
      </c>
      <c r="Q3009">
        <f>VLOOKUP(ecommerce_10000[[#This Row],[City]],F:I,4,FALSE)</f>
        <v>27872.98</v>
      </c>
      <c r="R3009" s="1">
        <f>SUMIF(C:C,ecommerce_10000[[#This Row],[Category]],I:I)</f>
        <v>92327183.770000085</v>
      </c>
      <c r="S3009" s="1">
        <f>SUMIFS(I:I,C:C,C3009)</f>
        <v>92327183.770000085</v>
      </c>
      <c r="T3009" s="1" t="str">
        <f>INDEX(F:F,MATCH(ecommerce_10000[[#This Row],[TotalAmount]],I:I,0))</f>
        <v>Giza</v>
      </c>
    </row>
    <row r="3010" spans="1:20" x14ac:dyDescent="0.3">
      <c r="A3010" s="1" t="s">
        <v>3054</v>
      </c>
      <c r="B3010" s="1" t="s">
        <v>19</v>
      </c>
      <c r="C3010" s="1" t="s">
        <v>20</v>
      </c>
      <c r="D3010" s="1" t="s">
        <v>21</v>
      </c>
      <c r="E3010" s="1" t="s">
        <v>22</v>
      </c>
      <c r="F3010" s="1" t="s">
        <v>28</v>
      </c>
      <c r="G3010">
        <v>592.08000000000004</v>
      </c>
      <c r="H3010">
        <v>2</v>
      </c>
      <c r="I3010">
        <v>1184.1600000000001</v>
      </c>
      <c r="J3010">
        <v>4.84</v>
      </c>
      <c r="K3010">
        <v>3521</v>
      </c>
      <c r="L3010" s="2">
        <v>45316</v>
      </c>
      <c r="O3010" t="str">
        <f>IF(ecommerce_10000[[#This Row],[Platform]]="Souq","sq",ecommerce_10000[[#This Row],[Platform]])</f>
        <v>Jumia</v>
      </c>
      <c r="P3010" t="str">
        <f>IF(E3010="Souq","sq",IF(E3010="Jumia","Jum",E3010))</f>
        <v>Jum</v>
      </c>
      <c r="Q3010">
        <f>VLOOKUP(ecommerce_10000[[#This Row],[City]],F:I,4,FALSE)</f>
        <v>26648.76</v>
      </c>
      <c r="R3010" s="1">
        <f>SUMIF(C:C,ecommerce_10000[[#This Row],[Category]],I:I)</f>
        <v>91504159.730000004</v>
      </c>
      <c r="S3010" s="1">
        <f>SUMIFS(I:I,C:C,C3010)</f>
        <v>91504159.730000004</v>
      </c>
      <c r="T3010" s="1" t="str">
        <f>INDEX(F:F,MATCH(ecommerce_10000[[#This Row],[TotalAmount]],I:I,0))</f>
        <v>Casablanca</v>
      </c>
    </row>
    <row r="3011" spans="1:20" x14ac:dyDescent="0.3">
      <c r="A3011" s="1" t="s">
        <v>3055</v>
      </c>
      <c r="B3011" s="1" t="s">
        <v>19</v>
      </c>
      <c r="C3011" s="1" t="s">
        <v>20</v>
      </c>
      <c r="D3011" s="1" t="s">
        <v>21</v>
      </c>
      <c r="E3011" s="1" t="s">
        <v>22</v>
      </c>
      <c r="F3011" s="1" t="s">
        <v>33</v>
      </c>
      <c r="G3011">
        <v>10225.709999999999</v>
      </c>
      <c r="H3011">
        <v>5</v>
      </c>
      <c r="I3011">
        <v>51128.55</v>
      </c>
      <c r="J3011">
        <v>1.3</v>
      </c>
      <c r="K3011">
        <v>4935</v>
      </c>
      <c r="L3011" s="2">
        <v>45408</v>
      </c>
      <c r="O3011" t="str">
        <f>IF(ecommerce_10000[[#This Row],[Platform]]="Souq","sq",ecommerce_10000[[#This Row],[Platform]])</f>
        <v>Jumia</v>
      </c>
      <c r="P3011" t="str">
        <f>IF(E3011="Souq","sq",IF(E3011="Jumia","Jum",E3011))</f>
        <v>Jum</v>
      </c>
      <c r="Q3011">
        <f>VLOOKUP(ecommerce_10000[[#This Row],[City]],F:I,4,FALSE)</f>
        <v>3665.44</v>
      </c>
      <c r="R3011" s="1">
        <f>SUMIF(C:C,ecommerce_10000[[#This Row],[Category]],I:I)</f>
        <v>91504159.730000004</v>
      </c>
      <c r="S3011" s="1">
        <f>SUMIFS(I:I,C:C,C3011)</f>
        <v>91504159.730000004</v>
      </c>
      <c r="T3011" s="1" t="str">
        <f>INDEX(F:F,MATCH(ecommerce_10000[[#This Row],[TotalAmount]],I:I,0))</f>
        <v>Dubai</v>
      </c>
    </row>
    <row r="3012" spans="1:20" x14ac:dyDescent="0.3">
      <c r="A3012" s="1" t="s">
        <v>3056</v>
      </c>
      <c r="B3012" s="1" t="s">
        <v>13</v>
      </c>
      <c r="C3012" s="1" t="s">
        <v>14</v>
      </c>
      <c r="D3012" s="1" t="s">
        <v>15</v>
      </c>
      <c r="E3012" s="1" t="s">
        <v>22</v>
      </c>
      <c r="F3012" s="1" t="s">
        <v>40</v>
      </c>
      <c r="G3012">
        <v>1848.13</v>
      </c>
      <c r="H3012">
        <v>3</v>
      </c>
      <c r="I3012">
        <v>5544.39</v>
      </c>
      <c r="J3012">
        <v>1.58</v>
      </c>
      <c r="K3012">
        <v>2683</v>
      </c>
      <c r="L3012" s="2">
        <v>45391</v>
      </c>
      <c r="O3012" t="str">
        <f>IF(ecommerce_10000[[#This Row],[Platform]]="Souq","sq",ecommerce_10000[[#This Row],[Platform]])</f>
        <v>Jumia</v>
      </c>
      <c r="P3012" t="str">
        <f>IF(E3012="Souq","sq",IF(E3012="Jumia","Jum",E3012))</f>
        <v>Jum</v>
      </c>
      <c r="Q3012">
        <f>VLOOKUP(ecommerce_10000[[#This Row],[City]],F:I,4,FALSE)</f>
        <v>99349.3</v>
      </c>
      <c r="R3012" s="1">
        <f>SUMIF(C:C,ecommerce_10000[[#This Row],[Category]],I:I)</f>
        <v>92327183.770000085</v>
      </c>
      <c r="S3012" s="1">
        <f>SUMIFS(I:I,C:C,C3012)</f>
        <v>92327183.770000085</v>
      </c>
      <c r="T3012" s="1" t="str">
        <f>INDEX(F:F,MATCH(ecommerce_10000[[#This Row],[TotalAmount]],I:I,0))</f>
        <v>Riyadh</v>
      </c>
    </row>
    <row r="3013" spans="1:20" x14ac:dyDescent="0.3">
      <c r="A3013" s="1" t="s">
        <v>3057</v>
      </c>
      <c r="B3013" s="1" t="s">
        <v>35</v>
      </c>
      <c r="C3013" s="1" t="s">
        <v>14</v>
      </c>
      <c r="D3013" s="1" t="s">
        <v>36</v>
      </c>
      <c r="E3013" s="1" t="s">
        <v>22</v>
      </c>
      <c r="F3013" s="1" t="s">
        <v>62</v>
      </c>
      <c r="G3013">
        <v>10295.459999999999</v>
      </c>
      <c r="H3013">
        <v>3</v>
      </c>
      <c r="I3013">
        <v>30886.38</v>
      </c>
      <c r="J3013">
        <v>3.78</v>
      </c>
      <c r="K3013">
        <v>2528</v>
      </c>
      <c r="L3013" s="2">
        <v>45328</v>
      </c>
      <c r="O3013" t="str">
        <f>IF(ecommerce_10000[[#This Row],[Platform]]="Souq","sq",ecommerce_10000[[#This Row],[Platform]])</f>
        <v>Jumia</v>
      </c>
      <c r="P3013" t="str">
        <f>IF(E3013="Souq","sq",IF(E3013="Jumia","Jum",E3013))</f>
        <v>Jum</v>
      </c>
      <c r="Q3013">
        <f>VLOOKUP(ecommerce_10000[[#This Row],[City]],F:I,4,FALSE)</f>
        <v>27872.98</v>
      </c>
      <c r="R3013" s="1">
        <f>SUMIF(C:C,ecommerce_10000[[#This Row],[Category]],I:I)</f>
        <v>92327183.770000085</v>
      </c>
      <c r="S3013" s="1">
        <f>SUMIFS(I:I,C:C,C3013)</f>
        <v>92327183.770000085</v>
      </c>
      <c r="T3013" s="1" t="str">
        <f>INDEX(F:F,MATCH(ecommerce_10000[[#This Row],[TotalAmount]],I:I,0))</f>
        <v>Giza</v>
      </c>
    </row>
    <row r="3014" spans="1:20" x14ac:dyDescent="0.3">
      <c r="A3014" s="1" t="s">
        <v>3058</v>
      </c>
      <c r="B3014" s="1" t="s">
        <v>35</v>
      </c>
      <c r="C3014" s="1" t="s">
        <v>14</v>
      </c>
      <c r="D3014" s="1" t="s">
        <v>36</v>
      </c>
      <c r="E3014" s="1" t="s">
        <v>47</v>
      </c>
      <c r="F3014" s="1" t="s">
        <v>23</v>
      </c>
      <c r="G3014">
        <v>15174.09</v>
      </c>
      <c r="H3014">
        <v>1</v>
      </c>
      <c r="I3014">
        <v>15174.09</v>
      </c>
      <c r="J3014">
        <v>4.5599999999999996</v>
      </c>
      <c r="K3014">
        <v>1866</v>
      </c>
      <c r="L3014" s="2">
        <v>45432</v>
      </c>
      <c r="O3014" t="str">
        <f>IF(ecommerce_10000[[#This Row],[Platform]]="Souq","sq",ecommerce_10000[[#This Row],[Platform]])</f>
        <v>Amazon</v>
      </c>
      <c r="P3014" t="str">
        <f>IF(E3014="Souq","sq",IF(E3014="Jumia","Jum",E3014))</f>
        <v>Amazon</v>
      </c>
      <c r="Q3014">
        <f>VLOOKUP(ecommerce_10000[[#This Row],[City]],F:I,4,FALSE)</f>
        <v>13290.4</v>
      </c>
      <c r="R3014" s="1">
        <f>SUMIF(C:C,ecommerce_10000[[#This Row],[Category]],I:I)</f>
        <v>92327183.770000085</v>
      </c>
      <c r="S3014" s="1">
        <f>SUMIFS(I:I,C:C,C3014)</f>
        <v>92327183.770000085</v>
      </c>
      <c r="T3014" s="1" t="str">
        <f>INDEX(F:F,MATCH(ecommerce_10000[[#This Row],[TotalAmount]],I:I,0))</f>
        <v>Alexandria</v>
      </c>
    </row>
    <row r="3015" spans="1:20" x14ac:dyDescent="0.3">
      <c r="A3015" s="1" t="s">
        <v>3059</v>
      </c>
      <c r="B3015" s="1" t="s">
        <v>49</v>
      </c>
      <c r="C3015" s="1" t="s">
        <v>14</v>
      </c>
      <c r="D3015" s="1" t="s">
        <v>50</v>
      </c>
      <c r="E3015" s="1" t="s">
        <v>47</v>
      </c>
      <c r="F3015" s="1" t="s">
        <v>33</v>
      </c>
      <c r="G3015">
        <v>8281.56</v>
      </c>
      <c r="H3015">
        <v>5</v>
      </c>
      <c r="I3015">
        <v>41407.800000000003</v>
      </c>
      <c r="J3015">
        <v>2.77</v>
      </c>
      <c r="K3015">
        <v>1727</v>
      </c>
      <c r="L3015" s="2">
        <v>45403</v>
      </c>
      <c r="O3015" t="str">
        <f>IF(ecommerce_10000[[#This Row],[Platform]]="Souq","sq",ecommerce_10000[[#This Row],[Platform]])</f>
        <v>Amazon</v>
      </c>
      <c r="P3015" t="str">
        <f>IF(E3015="Souq","sq",IF(E3015="Jumia","Jum",E3015))</f>
        <v>Amazon</v>
      </c>
      <c r="Q3015">
        <f>VLOOKUP(ecommerce_10000[[#This Row],[City]],F:I,4,FALSE)</f>
        <v>3665.44</v>
      </c>
      <c r="R3015" s="1">
        <f>SUMIF(C:C,ecommerce_10000[[#This Row],[Category]],I:I)</f>
        <v>92327183.770000085</v>
      </c>
      <c r="S3015" s="1">
        <f>SUMIFS(I:I,C:C,C3015)</f>
        <v>92327183.770000085</v>
      </c>
      <c r="T3015" s="1" t="str">
        <f>INDEX(F:F,MATCH(ecommerce_10000[[#This Row],[TotalAmount]],I:I,0))</f>
        <v>Dubai</v>
      </c>
    </row>
    <row r="3016" spans="1:20" x14ac:dyDescent="0.3">
      <c r="A3016" s="1" t="s">
        <v>3060</v>
      </c>
      <c r="B3016" s="1" t="s">
        <v>19</v>
      </c>
      <c r="C3016" s="1" t="s">
        <v>20</v>
      </c>
      <c r="D3016" s="1" t="s">
        <v>21</v>
      </c>
      <c r="E3016" s="1" t="s">
        <v>16</v>
      </c>
      <c r="F3016" s="1" t="s">
        <v>40</v>
      </c>
      <c r="G3016">
        <v>4440.1499999999996</v>
      </c>
      <c r="H3016">
        <v>4</v>
      </c>
      <c r="I3016">
        <v>17760.599999999999</v>
      </c>
      <c r="J3016">
        <v>4.82</v>
      </c>
      <c r="K3016">
        <v>159</v>
      </c>
      <c r="L3016" s="2">
        <v>45293</v>
      </c>
      <c r="O3016" t="str">
        <f>IF(ecommerce_10000[[#This Row],[Platform]]="Souq","sq",ecommerce_10000[[#This Row],[Platform]])</f>
        <v>sq</v>
      </c>
      <c r="P3016" t="str">
        <f>IF(E3016="Souq","sq",IF(E3016="Jumia","Jum",E3016))</f>
        <v>sq</v>
      </c>
      <c r="Q3016">
        <f>VLOOKUP(ecommerce_10000[[#This Row],[City]],F:I,4,FALSE)</f>
        <v>99349.3</v>
      </c>
      <c r="R3016" s="1">
        <f>SUMIF(C:C,ecommerce_10000[[#This Row],[Category]],I:I)</f>
        <v>91504159.730000004</v>
      </c>
      <c r="S3016" s="1">
        <f>SUMIFS(I:I,C:C,C3016)</f>
        <v>91504159.730000004</v>
      </c>
      <c r="T3016" s="1" t="str">
        <f>INDEX(F:F,MATCH(ecommerce_10000[[#This Row],[TotalAmount]],I:I,0))</f>
        <v>Riyadh</v>
      </c>
    </row>
    <row r="3017" spans="1:20" x14ac:dyDescent="0.3">
      <c r="A3017" s="1" t="s">
        <v>3061</v>
      </c>
      <c r="B3017" s="1" t="s">
        <v>43</v>
      </c>
      <c r="C3017" s="1" t="s">
        <v>44</v>
      </c>
      <c r="D3017" s="1" t="s">
        <v>45</v>
      </c>
      <c r="E3017" s="1" t="s">
        <v>47</v>
      </c>
      <c r="F3017" s="1" t="s">
        <v>28</v>
      </c>
      <c r="G3017">
        <v>18923.990000000002</v>
      </c>
      <c r="H3017">
        <v>5</v>
      </c>
      <c r="I3017">
        <v>94619.95</v>
      </c>
      <c r="J3017">
        <v>2.42</v>
      </c>
      <c r="K3017">
        <v>3743</v>
      </c>
      <c r="L3017" s="2">
        <v>45574</v>
      </c>
      <c r="O3017" t="str">
        <f>IF(ecommerce_10000[[#This Row],[Platform]]="Souq","sq",ecommerce_10000[[#This Row],[Platform]])</f>
        <v>Amazon</v>
      </c>
      <c r="P3017" t="str">
        <f>IF(E3017="Souq","sq",IF(E3017="Jumia","Jum",E3017))</f>
        <v>Amazon</v>
      </c>
      <c r="Q3017">
        <f>VLOOKUP(ecommerce_10000[[#This Row],[City]],F:I,4,FALSE)</f>
        <v>26648.76</v>
      </c>
      <c r="R3017" s="1">
        <f>SUMIF(C:C,ecommerce_10000[[#This Row],[Category]],I:I)</f>
        <v>31420413.200000018</v>
      </c>
      <c r="S3017" s="1">
        <f>SUMIFS(I:I,C:C,C3017)</f>
        <v>31420413.200000018</v>
      </c>
      <c r="T3017" s="1" t="str">
        <f>INDEX(F:F,MATCH(ecommerce_10000[[#This Row],[TotalAmount]],I:I,0))</f>
        <v>Casablanca</v>
      </c>
    </row>
    <row r="3018" spans="1:20" x14ac:dyDescent="0.3">
      <c r="A3018" s="1" t="s">
        <v>3062</v>
      </c>
      <c r="B3018" s="1" t="s">
        <v>13</v>
      </c>
      <c r="C3018" s="1" t="s">
        <v>14</v>
      </c>
      <c r="D3018" s="1" t="s">
        <v>15</v>
      </c>
      <c r="E3018" s="1" t="s">
        <v>47</v>
      </c>
      <c r="F3018" s="1" t="s">
        <v>28</v>
      </c>
      <c r="G3018">
        <v>18790.990000000002</v>
      </c>
      <c r="H3018">
        <v>4</v>
      </c>
      <c r="I3018">
        <v>75163.960000000006</v>
      </c>
      <c r="J3018">
        <v>3.79</v>
      </c>
      <c r="K3018">
        <v>4833</v>
      </c>
      <c r="L3018" s="2">
        <v>45453</v>
      </c>
      <c r="O3018" t="str">
        <f>IF(ecommerce_10000[[#This Row],[Platform]]="Souq","sq",ecommerce_10000[[#This Row],[Platform]])</f>
        <v>Amazon</v>
      </c>
      <c r="P3018" t="str">
        <f>IF(E3018="Souq","sq",IF(E3018="Jumia","Jum",E3018))</f>
        <v>Amazon</v>
      </c>
      <c r="Q3018">
        <f>VLOOKUP(ecommerce_10000[[#This Row],[City]],F:I,4,FALSE)</f>
        <v>26648.76</v>
      </c>
      <c r="R3018" s="1">
        <f>SUMIF(C:C,ecommerce_10000[[#This Row],[Category]],I:I)</f>
        <v>92327183.770000085</v>
      </c>
      <c r="S3018" s="1">
        <f>SUMIFS(I:I,C:C,C3018)</f>
        <v>92327183.770000085</v>
      </c>
      <c r="T3018" s="1" t="str">
        <f>INDEX(F:F,MATCH(ecommerce_10000[[#This Row],[TotalAmount]],I:I,0))</f>
        <v>Casablanca</v>
      </c>
    </row>
    <row r="3019" spans="1:20" x14ac:dyDescent="0.3">
      <c r="A3019" s="1" t="s">
        <v>3063</v>
      </c>
      <c r="B3019" s="1" t="s">
        <v>38</v>
      </c>
      <c r="C3019" s="1" t="s">
        <v>20</v>
      </c>
      <c r="D3019" s="1" t="s">
        <v>39</v>
      </c>
      <c r="E3019" s="1" t="s">
        <v>16</v>
      </c>
      <c r="F3019" s="1" t="s">
        <v>23</v>
      </c>
      <c r="G3019">
        <v>1814.51</v>
      </c>
      <c r="H3019">
        <v>2</v>
      </c>
      <c r="I3019">
        <v>3629.02</v>
      </c>
      <c r="J3019">
        <v>2.3199999999999998</v>
      </c>
      <c r="K3019">
        <v>72</v>
      </c>
      <c r="L3019" s="2">
        <v>45508</v>
      </c>
      <c r="O3019" t="str">
        <f>IF(ecommerce_10000[[#This Row],[Platform]]="Souq","sq",ecommerce_10000[[#This Row],[Platform]])</f>
        <v>sq</v>
      </c>
      <c r="P3019" t="str">
        <f>IF(E3019="Souq","sq",IF(E3019="Jumia","Jum",E3019))</f>
        <v>sq</v>
      </c>
      <c r="Q3019">
        <f>VLOOKUP(ecommerce_10000[[#This Row],[City]],F:I,4,FALSE)</f>
        <v>13290.4</v>
      </c>
      <c r="R3019" s="1">
        <f>SUMIF(C:C,ecommerce_10000[[#This Row],[Category]],I:I)</f>
        <v>91504159.730000004</v>
      </c>
      <c r="S3019" s="1">
        <f>SUMIFS(I:I,C:C,C3019)</f>
        <v>91504159.730000004</v>
      </c>
      <c r="T3019" s="1" t="str">
        <f>INDEX(F:F,MATCH(ecommerce_10000[[#This Row],[TotalAmount]],I:I,0))</f>
        <v>Alexandria</v>
      </c>
    </row>
    <row r="3020" spans="1:20" x14ac:dyDescent="0.3">
      <c r="A3020" s="1" t="s">
        <v>3064</v>
      </c>
      <c r="B3020" s="1" t="s">
        <v>13</v>
      </c>
      <c r="C3020" s="1" t="s">
        <v>14</v>
      </c>
      <c r="D3020" s="1" t="s">
        <v>15</v>
      </c>
      <c r="E3020" s="1" t="s">
        <v>16</v>
      </c>
      <c r="F3020" s="1" t="s">
        <v>40</v>
      </c>
      <c r="G3020">
        <v>3619.44</v>
      </c>
      <c r="H3020">
        <v>1</v>
      </c>
      <c r="I3020">
        <v>3619.44</v>
      </c>
      <c r="J3020">
        <v>1.74</v>
      </c>
      <c r="K3020">
        <v>4740</v>
      </c>
      <c r="L3020" s="2">
        <v>45509</v>
      </c>
      <c r="O3020" t="str">
        <f>IF(ecommerce_10000[[#This Row],[Platform]]="Souq","sq",ecommerce_10000[[#This Row],[Platform]])</f>
        <v>sq</v>
      </c>
      <c r="P3020" t="str">
        <f>IF(E3020="Souq","sq",IF(E3020="Jumia","Jum",E3020))</f>
        <v>sq</v>
      </c>
      <c r="Q3020">
        <f>VLOOKUP(ecommerce_10000[[#This Row],[City]],F:I,4,FALSE)</f>
        <v>99349.3</v>
      </c>
      <c r="R3020" s="1">
        <f>SUMIF(C:C,ecommerce_10000[[#This Row],[Category]],I:I)</f>
        <v>92327183.770000085</v>
      </c>
      <c r="S3020" s="1">
        <f>SUMIFS(I:I,C:C,C3020)</f>
        <v>92327183.770000085</v>
      </c>
      <c r="T3020" s="1" t="str">
        <f>INDEX(F:F,MATCH(ecommerce_10000[[#This Row],[TotalAmount]],I:I,0))</f>
        <v>Riyadh</v>
      </c>
    </row>
    <row r="3021" spans="1:20" x14ac:dyDescent="0.3">
      <c r="A3021" s="1" t="s">
        <v>3065</v>
      </c>
      <c r="B3021" s="1" t="s">
        <v>38</v>
      </c>
      <c r="C3021" s="1" t="s">
        <v>20</v>
      </c>
      <c r="D3021" s="1" t="s">
        <v>39</v>
      </c>
      <c r="E3021" s="1" t="s">
        <v>22</v>
      </c>
      <c r="F3021" s="1" t="s">
        <v>17</v>
      </c>
      <c r="G3021">
        <v>13828.25</v>
      </c>
      <c r="H3021">
        <v>2</v>
      </c>
      <c r="I3021">
        <v>27656.5</v>
      </c>
      <c r="J3021">
        <v>2.38</v>
      </c>
      <c r="K3021">
        <v>2542</v>
      </c>
      <c r="L3021" s="2">
        <v>45370</v>
      </c>
      <c r="O3021" t="str">
        <f>IF(ecommerce_10000[[#This Row],[Platform]]="Souq","sq",ecommerce_10000[[#This Row],[Platform]])</f>
        <v>Jumia</v>
      </c>
      <c r="P3021" t="str">
        <f>IF(E3021="Souq","sq",IF(E3021="Jumia","Jum",E3021))</f>
        <v>Jum</v>
      </c>
      <c r="Q3021">
        <f>VLOOKUP(ecommerce_10000[[#This Row],[City]],F:I,4,FALSE)</f>
        <v>16284.02</v>
      </c>
      <c r="R3021" s="1">
        <f>SUMIF(C:C,ecommerce_10000[[#This Row],[Category]],I:I)</f>
        <v>91504159.730000004</v>
      </c>
      <c r="S3021" s="1">
        <f>SUMIFS(I:I,C:C,C3021)</f>
        <v>91504159.730000004</v>
      </c>
      <c r="T3021" s="1" t="str">
        <f>INDEX(F:F,MATCH(ecommerce_10000[[#This Row],[TotalAmount]],I:I,0))</f>
        <v>Cairo</v>
      </c>
    </row>
    <row r="3022" spans="1:20" x14ac:dyDescent="0.3">
      <c r="A3022" s="1" t="s">
        <v>3066</v>
      </c>
      <c r="B3022" s="1" t="s">
        <v>19</v>
      </c>
      <c r="C3022" s="1" t="s">
        <v>20</v>
      </c>
      <c r="D3022" s="1" t="s">
        <v>21</v>
      </c>
      <c r="E3022" s="1" t="s">
        <v>16</v>
      </c>
      <c r="F3022" s="1" t="s">
        <v>17</v>
      </c>
      <c r="G3022">
        <v>5370.12</v>
      </c>
      <c r="H3022">
        <v>5</v>
      </c>
      <c r="I3022">
        <v>26850.6</v>
      </c>
      <c r="J3022">
        <v>4.7</v>
      </c>
      <c r="K3022">
        <v>285</v>
      </c>
      <c r="L3022" s="2">
        <v>45536</v>
      </c>
      <c r="O3022" t="str">
        <f>IF(ecommerce_10000[[#This Row],[Platform]]="Souq","sq",ecommerce_10000[[#This Row],[Platform]])</f>
        <v>sq</v>
      </c>
      <c r="P3022" t="str">
        <f>IF(E3022="Souq","sq",IF(E3022="Jumia","Jum",E3022))</f>
        <v>sq</v>
      </c>
      <c r="Q3022">
        <f>VLOOKUP(ecommerce_10000[[#This Row],[City]],F:I,4,FALSE)</f>
        <v>16284.02</v>
      </c>
      <c r="R3022" s="1">
        <f>SUMIF(C:C,ecommerce_10000[[#This Row],[Category]],I:I)</f>
        <v>91504159.730000004</v>
      </c>
      <c r="S3022" s="1">
        <f>SUMIFS(I:I,C:C,C3022)</f>
        <v>91504159.730000004</v>
      </c>
      <c r="T3022" s="1" t="str">
        <f>INDEX(F:F,MATCH(ecommerce_10000[[#This Row],[TotalAmount]],I:I,0))</f>
        <v>Cairo</v>
      </c>
    </row>
    <row r="3023" spans="1:20" x14ac:dyDescent="0.3">
      <c r="A3023" s="1" t="s">
        <v>3067</v>
      </c>
      <c r="B3023" s="1" t="s">
        <v>43</v>
      </c>
      <c r="C3023" s="1" t="s">
        <v>44</v>
      </c>
      <c r="D3023" s="1" t="s">
        <v>45</v>
      </c>
      <c r="E3023" s="1" t="s">
        <v>16</v>
      </c>
      <c r="F3023" s="1" t="s">
        <v>33</v>
      </c>
      <c r="G3023">
        <v>15054.97</v>
      </c>
      <c r="H3023">
        <v>1</v>
      </c>
      <c r="I3023">
        <v>15054.97</v>
      </c>
      <c r="J3023">
        <v>2.29</v>
      </c>
      <c r="K3023">
        <v>2731</v>
      </c>
      <c r="L3023" s="2">
        <v>45489</v>
      </c>
      <c r="O3023" t="str">
        <f>IF(ecommerce_10000[[#This Row],[Platform]]="Souq","sq",ecommerce_10000[[#This Row],[Platform]])</f>
        <v>sq</v>
      </c>
      <c r="P3023" t="str">
        <f>IF(E3023="Souq","sq",IF(E3023="Jumia","Jum",E3023))</f>
        <v>sq</v>
      </c>
      <c r="Q3023">
        <f>VLOOKUP(ecommerce_10000[[#This Row],[City]],F:I,4,FALSE)</f>
        <v>3665.44</v>
      </c>
      <c r="R3023" s="1">
        <f>SUMIF(C:C,ecommerce_10000[[#This Row],[Category]],I:I)</f>
        <v>31420413.200000018</v>
      </c>
      <c r="S3023" s="1">
        <f>SUMIFS(I:I,C:C,C3023)</f>
        <v>31420413.200000018</v>
      </c>
      <c r="T3023" s="1" t="str">
        <f>INDEX(F:F,MATCH(ecommerce_10000[[#This Row],[TotalAmount]],I:I,0))</f>
        <v>Dubai</v>
      </c>
    </row>
    <row r="3024" spans="1:20" x14ac:dyDescent="0.3">
      <c r="A3024" s="1" t="s">
        <v>3068</v>
      </c>
      <c r="B3024" s="1" t="s">
        <v>25</v>
      </c>
      <c r="C3024" s="1" t="s">
        <v>26</v>
      </c>
      <c r="D3024" s="1" t="s">
        <v>27</v>
      </c>
      <c r="E3024" s="1" t="s">
        <v>47</v>
      </c>
      <c r="F3024" s="1" t="s">
        <v>17</v>
      </c>
      <c r="G3024">
        <v>9344.5499999999993</v>
      </c>
      <c r="H3024">
        <v>5</v>
      </c>
      <c r="I3024">
        <v>46722.75</v>
      </c>
      <c r="J3024">
        <v>3.73</v>
      </c>
      <c r="K3024">
        <v>618</v>
      </c>
      <c r="L3024" s="2">
        <v>45521</v>
      </c>
      <c r="O3024" t="str">
        <f>IF(ecommerce_10000[[#This Row],[Platform]]="Souq","sq",ecommerce_10000[[#This Row],[Platform]])</f>
        <v>Amazon</v>
      </c>
      <c r="P3024" t="str">
        <f>IF(E3024="Souq","sq",IF(E3024="Jumia","Jum",E3024))</f>
        <v>Amazon</v>
      </c>
      <c r="Q3024">
        <f>VLOOKUP(ecommerce_10000[[#This Row],[City]],F:I,4,FALSE)</f>
        <v>16284.02</v>
      </c>
      <c r="R3024" s="1">
        <f>SUMIF(C:C,ecommerce_10000[[#This Row],[Category]],I:I)</f>
        <v>29200970.130000021</v>
      </c>
      <c r="S3024" s="1">
        <f>SUMIFS(I:I,C:C,C3024)</f>
        <v>29200970.130000021</v>
      </c>
      <c r="T3024" s="1" t="str">
        <f>INDEX(F:F,MATCH(ecommerce_10000[[#This Row],[TotalAmount]],I:I,0))</f>
        <v>Cairo</v>
      </c>
    </row>
    <row r="3025" spans="1:20" x14ac:dyDescent="0.3">
      <c r="A3025" s="1" t="s">
        <v>3069</v>
      </c>
      <c r="B3025" s="1" t="s">
        <v>49</v>
      </c>
      <c r="C3025" s="1" t="s">
        <v>14</v>
      </c>
      <c r="D3025" s="1" t="s">
        <v>50</v>
      </c>
      <c r="E3025" s="1" t="s">
        <v>16</v>
      </c>
      <c r="F3025" s="1" t="s">
        <v>40</v>
      </c>
      <c r="G3025">
        <v>1500.31</v>
      </c>
      <c r="H3025">
        <v>2</v>
      </c>
      <c r="I3025">
        <v>3000.62</v>
      </c>
      <c r="J3025">
        <v>4.63</v>
      </c>
      <c r="K3025">
        <v>4510</v>
      </c>
      <c r="L3025" s="2">
        <v>45613</v>
      </c>
      <c r="O3025" t="str">
        <f>IF(ecommerce_10000[[#This Row],[Platform]]="Souq","sq",ecommerce_10000[[#This Row],[Platform]])</f>
        <v>sq</v>
      </c>
      <c r="P3025" t="str">
        <f>IF(E3025="Souq","sq",IF(E3025="Jumia","Jum",E3025))</f>
        <v>sq</v>
      </c>
      <c r="Q3025">
        <f>VLOOKUP(ecommerce_10000[[#This Row],[City]],F:I,4,FALSE)</f>
        <v>99349.3</v>
      </c>
      <c r="R3025" s="1">
        <f>SUMIF(C:C,ecommerce_10000[[#This Row],[Category]],I:I)</f>
        <v>92327183.770000085</v>
      </c>
      <c r="S3025" s="1">
        <f>SUMIFS(I:I,C:C,C3025)</f>
        <v>92327183.770000085</v>
      </c>
      <c r="T3025" s="1" t="str">
        <f>INDEX(F:F,MATCH(ecommerce_10000[[#This Row],[TotalAmount]],I:I,0))</f>
        <v>Riyadh</v>
      </c>
    </row>
    <row r="3026" spans="1:20" x14ac:dyDescent="0.3">
      <c r="A3026" s="1" t="s">
        <v>3070</v>
      </c>
      <c r="B3026" s="1" t="s">
        <v>19</v>
      </c>
      <c r="C3026" s="1" t="s">
        <v>20</v>
      </c>
      <c r="D3026" s="1" t="s">
        <v>21</v>
      </c>
      <c r="E3026" s="1" t="s">
        <v>22</v>
      </c>
      <c r="F3026" s="1" t="s">
        <v>23</v>
      </c>
      <c r="G3026">
        <v>3413.98</v>
      </c>
      <c r="H3026">
        <v>4</v>
      </c>
      <c r="I3026">
        <v>13655.92</v>
      </c>
      <c r="J3026">
        <v>1.9</v>
      </c>
      <c r="K3026">
        <v>799</v>
      </c>
      <c r="L3026" s="2">
        <v>45472</v>
      </c>
      <c r="O3026" t="str">
        <f>IF(ecommerce_10000[[#This Row],[Platform]]="Souq","sq",ecommerce_10000[[#This Row],[Platform]])</f>
        <v>Jumia</v>
      </c>
      <c r="P3026" t="str">
        <f>IF(E3026="Souq","sq",IF(E3026="Jumia","Jum",E3026))</f>
        <v>Jum</v>
      </c>
      <c r="Q3026">
        <f>VLOOKUP(ecommerce_10000[[#This Row],[City]],F:I,4,FALSE)</f>
        <v>13290.4</v>
      </c>
      <c r="R3026" s="1">
        <f>SUMIF(C:C,ecommerce_10000[[#This Row],[Category]],I:I)</f>
        <v>91504159.730000004</v>
      </c>
      <c r="S3026" s="1">
        <f>SUMIFS(I:I,C:C,C3026)</f>
        <v>91504159.730000004</v>
      </c>
      <c r="T3026" s="1" t="str">
        <f>INDEX(F:F,MATCH(ecommerce_10000[[#This Row],[TotalAmount]],I:I,0))</f>
        <v>Alexandria</v>
      </c>
    </row>
    <row r="3027" spans="1:20" x14ac:dyDescent="0.3">
      <c r="A3027" s="1" t="s">
        <v>3071</v>
      </c>
      <c r="B3027" s="1" t="s">
        <v>25</v>
      </c>
      <c r="C3027" s="1" t="s">
        <v>26</v>
      </c>
      <c r="D3027" s="1" t="s">
        <v>27</v>
      </c>
      <c r="E3027" s="1" t="s">
        <v>47</v>
      </c>
      <c r="F3027" s="1" t="s">
        <v>62</v>
      </c>
      <c r="G3027">
        <v>18658.330000000002</v>
      </c>
      <c r="H3027">
        <v>1</v>
      </c>
      <c r="I3027">
        <v>18658.330000000002</v>
      </c>
      <c r="J3027">
        <v>2.44</v>
      </c>
      <c r="K3027">
        <v>3647</v>
      </c>
      <c r="L3027" s="2">
        <v>45516</v>
      </c>
      <c r="O3027" t="str">
        <f>IF(ecommerce_10000[[#This Row],[Platform]]="Souq","sq",ecommerce_10000[[#This Row],[Platform]])</f>
        <v>Amazon</v>
      </c>
      <c r="P3027" t="str">
        <f>IF(E3027="Souq","sq",IF(E3027="Jumia","Jum",E3027))</f>
        <v>Amazon</v>
      </c>
      <c r="Q3027">
        <f>VLOOKUP(ecommerce_10000[[#This Row],[City]],F:I,4,FALSE)</f>
        <v>27872.98</v>
      </c>
      <c r="R3027" s="1">
        <f>SUMIF(C:C,ecommerce_10000[[#This Row],[Category]],I:I)</f>
        <v>29200970.130000021</v>
      </c>
      <c r="S3027" s="1">
        <f>SUMIFS(I:I,C:C,C3027)</f>
        <v>29200970.130000021</v>
      </c>
      <c r="T3027" s="1" t="str">
        <f>INDEX(F:F,MATCH(ecommerce_10000[[#This Row],[TotalAmount]],I:I,0))</f>
        <v>Giza</v>
      </c>
    </row>
    <row r="3028" spans="1:20" x14ac:dyDescent="0.3">
      <c r="A3028" s="1" t="s">
        <v>3072</v>
      </c>
      <c r="B3028" s="1" t="s">
        <v>43</v>
      </c>
      <c r="C3028" s="1" t="s">
        <v>44</v>
      </c>
      <c r="D3028" s="1" t="s">
        <v>45</v>
      </c>
      <c r="E3028" s="1" t="s">
        <v>47</v>
      </c>
      <c r="F3028" s="1" t="s">
        <v>28</v>
      </c>
      <c r="G3028">
        <v>137.79</v>
      </c>
      <c r="H3028">
        <v>3</v>
      </c>
      <c r="I3028">
        <v>413.37</v>
      </c>
      <c r="J3028">
        <v>3.4</v>
      </c>
      <c r="K3028">
        <v>3138</v>
      </c>
      <c r="L3028" s="2">
        <v>45498</v>
      </c>
      <c r="O3028" t="str">
        <f>IF(ecommerce_10000[[#This Row],[Platform]]="Souq","sq",ecommerce_10000[[#This Row],[Platform]])</f>
        <v>Amazon</v>
      </c>
      <c r="P3028" t="str">
        <f>IF(E3028="Souq","sq",IF(E3028="Jumia","Jum",E3028))</f>
        <v>Amazon</v>
      </c>
      <c r="Q3028">
        <f>VLOOKUP(ecommerce_10000[[#This Row],[City]],F:I,4,FALSE)</f>
        <v>26648.76</v>
      </c>
      <c r="R3028" s="1">
        <f>SUMIF(C:C,ecommerce_10000[[#This Row],[Category]],I:I)</f>
        <v>31420413.200000018</v>
      </c>
      <c r="S3028" s="1">
        <f>SUMIFS(I:I,C:C,C3028)</f>
        <v>31420413.200000018</v>
      </c>
      <c r="T3028" s="1" t="str">
        <f>INDEX(F:F,MATCH(ecommerce_10000[[#This Row],[TotalAmount]],I:I,0))</f>
        <v>Casablanca</v>
      </c>
    </row>
    <row r="3029" spans="1:20" x14ac:dyDescent="0.3">
      <c r="A3029" s="1" t="s">
        <v>3073</v>
      </c>
      <c r="B3029" s="1" t="s">
        <v>43</v>
      </c>
      <c r="C3029" s="1" t="s">
        <v>44</v>
      </c>
      <c r="D3029" s="1" t="s">
        <v>45</v>
      </c>
      <c r="E3029" s="1" t="s">
        <v>47</v>
      </c>
      <c r="F3029" s="1" t="s">
        <v>28</v>
      </c>
      <c r="G3029">
        <v>2791.1</v>
      </c>
      <c r="H3029">
        <v>2</v>
      </c>
      <c r="I3029">
        <v>5582.2</v>
      </c>
      <c r="J3029">
        <v>4.83</v>
      </c>
      <c r="K3029">
        <v>2289</v>
      </c>
      <c r="L3029" s="2">
        <v>45318</v>
      </c>
      <c r="O3029" t="str">
        <f>IF(ecommerce_10000[[#This Row],[Platform]]="Souq","sq",ecommerce_10000[[#This Row],[Platform]])</f>
        <v>Amazon</v>
      </c>
      <c r="P3029" t="str">
        <f>IF(E3029="Souq","sq",IF(E3029="Jumia","Jum",E3029))</f>
        <v>Amazon</v>
      </c>
      <c r="Q3029">
        <f>VLOOKUP(ecommerce_10000[[#This Row],[City]],F:I,4,FALSE)</f>
        <v>26648.76</v>
      </c>
      <c r="R3029" s="1">
        <f>SUMIF(C:C,ecommerce_10000[[#This Row],[Category]],I:I)</f>
        <v>31420413.200000018</v>
      </c>
      <c r="S3029" s="1">
        <f>SUMIFS(I:I,C:C,C3029)</f>
        <v>31420413.200000018</v>
      </c>
      <c r="T3029" s="1" t="str">
        <f>INDEX(F:F,MATCH(ecommerce_10000[[#This Row],[TotalAmount]],I:I,0))</f>
        <v>Casablanca</v>
      </c>
    </row>
    <row r="3030" spans="1:20" x14ac:dyDescent="0.3">
      <c r="A3030" s="1" t="s">
        <v>3074</v>
      </c>
      <c r="B3030" s="1" t="s">
        <v>53</v>
      </c>
      <c r="C3030" s="1" t="s">
        <v>31</v>
      </c>
      <c r="D3030" s="1" t="s">
        <v>54</v>
      </c>
      <c r="E3030" s="1" t="s">
        <v>47</v>
      </c>
      <c r="F3030" s="1" t="s">
        <v>17</v>
      </c>
      <c r="G3030">
        <v>6445.08</v>
      </c>
      <c r="H3030">
        <v>3</v>
      </c>
      <c r="I3030">
        <v>19335.240000000002</v>
      </c>
      <c r="J3030">
        <v>2.4700000000000002</v>
      </c>
      <c r="K3030">
        <v>4947</v>
      </c>
      <c r="L3030" s="2">
        <v>45507</v>
      </c>
      <c r="O3030" t="str">
        <f>IF(ecommerce_10000[[#This Row],[Platform]]="Souq","sq",ecommerce_10000[[#This Row],[Platform]])</f>
        <v>Amazon</v>
      </c>
      <c r="P3030" t="str">
        <f>IF(E3030="Souq","sq",IF(E3030="Jumia","Jum",E3030))</f>
        <v>Amazon</v>
      </c>
      <c r="Q3030">
        <f>VLOOKUP(ecommerce_10000[[#This Row],[City]],F:I,4,FALSE)</f>
        <v>16284.02</v>
      </c>
      <c r="R3030" s="1">
        <f>SUMIF(C:C,ecommerce_10000[[#This Row],[Category]],I:I)</f>
        <v>57542997.559999913</v>
      </c>
      <c r="S3030" s="1">
        <f>SUMIFS(I:I,C:C,C3030)</f>
        <v>57542997.559999913</v>
      </c>
      <c r="T3030" s="1" t="str">
        <f>INDEX(F:F,MATCH(ecommerce_10000[[#This Row],[TotalAmount]],I:I,0))</f>
        <v>Cairo</v>
      </c>
    </row>
    <row r="3031" spans="1:20" x14ac:dyDescent="0.3">
      <c r="A3031" s="1" t="s">
        <v>3075</v>
      </c>
      <c r="B3031" s="1" t="s">
        <v>13</v>
      </c>
      <c r="C3031" s="1" t="s">
        <v>14</v>
      </c>
      <c r="D3031" s="1" t="s">
        <v>15</v>
      </c>
      <c r="E3031" s="1" t="s">
        <v>47</v>
      </c>
      <c r="F3031" s="1" t="s">
        <v>33</v>
      </c>
      <c r="G3031">
        <v>432.22</v>
      </c>
      <c r="H3031">
        <v>4</v>
      </c>
      <c r="I3031">
        <v>1728.88</v>
      </c>
      <c r="J3031">
        <v>2.94</v>
      </c>
      <c r="K3031">
        <v>4247</v>
      </c>
      <c r="L3031" s="2">
        <v>45593</v>
      </c>
      <c r="O3031" t="str">
        <f>IF(ecommerce_10000[[#This Row],[Platform]]="Souq","sq",ecommerce_10000[[#This Row],[Platform]])</f>
        <v>Amazon</v>
      </c>
      <c r="P3031" t="str">
        <f>IF(E3031="Souq","sq",IF(E3031="Jumia","Jum",E3031))</f>
        <v>Amazon</v>
      </c>
      <c r="Q3031">
        <f>VLOOKUP(ecommerce_10000[[#This Row],[City]],F:I,4,FALSE)</f>
        <v>3665.44</v>
      </c>
      <c r="R3031" s="1">
        <f>SUMIF(C:C,ecommerce_10000[[#This Row],[Category]],I:I)</f>
        <v>92327183.770000085</v>
      </c>
      <c r="S3031" s="1">
        <f>SUMIFS(I:I,C:C,C3031)</f>
        <v>92327183.770000085</v>
      </c>
      <c r="T3031" s="1" t="str">
        <f>INDEX(F:F,MATCH(ecommerce_10000[[#This Row],[TotalAmount]],I:I,0))</f>
        <v>Dubai</v>
      </c>
    </row>
    <row r="3032" spans="1:20" x14ac:dyDescent="0.3">
      <c r="A3032" s="1" t="s">
        <v>3076</v>
      </c>
      <c r="B3032" s="1" t="s">
        <v>49</v>
      </c>
      <c r="C3032" s="1" t="s">
        <v>14</v>
      </c>
      <c r="D3032" s="1" t="s">
        <v>50</v>
      </c>
      <c r="E3032" s="1" t="s">
        <v>22</v>
      </c>
      <c r="F3032" s="1" t="s">
        <v>17</v>
      </c>
      <c r="G3032">
        <v>2996.83</v>
      </c>
      <c r="H3032">
        <v>2</v>
      </c>
      <c r="I3032">
        <v>5993.66</v>
      </c>
      <c r="J3032">
        <v>2.4</v>
      </c>
      <c r="K3032">
        <v>2952</v>
      </c>
      <c r="L3032" s="2">
        <v>45585</v>
      </c>
      <c r="O3032" t="str">
        <f>IF(ecommerce_10000[[#This Row],[Platform]]="Souq","sq",ecommerce_10000[[#This Row],[Platform]])</f>
        <v>Jumia</v>
      </c>
      <c r="P3032" t="str">
        <f>IF(E3032="Souq","sq",IF(E3032="Jumia","Jum",E3032))</f>
        <v>Jum</v>
      </c>
      <c r="Q3032">
        <f>VLOOKUP(ecommerce_10000[[#This Row],[City]],F:I,4,FALSE)</f>
        <v>16284.02</v>
      </c>
      <c r="R3032" s="1">
        <f>SUMIF(C:C,ecommerce_10000[[#This Row],[Category]],I:I)</f>
        <v>92327183.770000085</v>
      </c>
      <c r="S3032" s="1">
        <f>SUMIFS(I:I,C:C,C3032)</f>
        <v>92327183.770000085</v>
      </c>
      <c r="T3032" s="1" t="str">
        <f>INDEX(F:F,MATCH(ecommerce_10000[[#This Row],[TotalAmount]],I:I,0))</f>
        <v>Cairo</v>
      </c>
    </row>
    <row r="3033" spans="1:20" x14ac:dyDescent="0.3">
      <c r="A3033" s="1" t="s">
        <v>3077</v>
      </c>
      <c r="B3033" s="1" t="s">
        <v>19</v>
      </c>
      <c r="C3033" s="1" t="s">
        <v>20</v>
      </c>
      <c r="D3033" s="1" t="s">
        <v>21</v>
      </c>
      <c r="E3033" s="1" t="s">
        <v>47</v>
      </c>
      <c r="F3033" s="1" t="s">
        <v>33</v>
      </c>
      <c r="G3033">
        <v>3560</v>
      </c>
      <c r="H3033">
        <v>3</v>
      </c>
      <c r="I3033">
        <v>10680</v>
      </c>
      <c r="J3033">
        <v>1.06</v>
      </c>
      <c r="K3033">
        <v>1852</v>
      </c>
      <c r="L3033" s="2">
        <v>45651</v>
      </c>
      <c r="O3033" t="str">
        <f>IF(ecommerce_10000[[#This Row],[Platform]]="Souq","sq",ecommerce_10000[[#This Row],[Platform]])</f>
        <v>Amazon</v>
      </c>
      <c r="P3033" t="str">
        <f>IF(E3033="Souq","sq",IF(E3033="Jumia","Jum",E3033))</f>
        <v>Amazon</v>
      </c>
      <c r="Q3033">
        <f>VLOOKUP(ecommerce_10000[[#This Row],[City]],F:I,4,FALSE)</f>
        <v>3665.44</v>
      </c>
      <c r="R3033" s="1">
        <f>SUMIF(C:C,ecommerce_10000[[#This Row],[Category]],I:I)</f>
        <v>91504159.730000004</v>
      </c>
      <c r="S3033" s="1">
        <f>SUMIFS(I:I,C:C,C3033)</f>
        <v>91504159.730000004</v>
      </c>
      <c r="T3033" s="1" t="str">
        <f>INDEX(F:F,MATCH(ecommerce_10000[[#This Row],[TotalAmount]],I:I,0))</f>
        <v>Dubai</v>
      </c>
    </row>
    <row r="3034" spans="1:20" x14ac:dyDescent="0.3">
      <c r="A3034" s="1" t="s">
        <v>3078</v>
      </c>
      <c r="B3034" s="1" t="s">
        <v>43</v>
      </c>
      <c r="C3034" s="1" t="s">
        <v>44</v>
      </c>
      <c r="D3034" s="1" t="s">
        <v>45</v>
      </c>
      <c r="E3034" s="1" t="s">
        <v>16</v>
      </c>
      <c r="F3034" s="1" t="s">
        <v>28</v>
      </c>
      <c r="G3034">
        <v>19148.080000000002</v>
      </c>
      <c r="H3034">
        <v>5</v>
      </c>
      <c r="I3034">
        <v>95740.4</v>
      </c>
      <c r="J3034">
        <v>1.1299999999999999</v>
      </c>
      <c r="K3034">
        <v>209</v>
      </c>
      <c r="L3034" s="2">
        <v>45508</v>
      </c>
      <c r="O3034" t="str">
        <f>IF(ecommerce_10000[[#This Row],[Platform]]="Souq","sq",ecommerce_10000[[#This Row],[Platform]])</f>
        <v>sq</v>
      </c>
      <c r="P3034" t="str">
        <f>IF(E3034="Souq","sq",IF(E3034="Jumia","Jum",E3034))</f>
        <v>sq</v>
      </c>
      <c r="Q3034">
        <f>VLOOKUP(ecommerce_10000[[#This Row],[City]],F:I,4,FALSE)</f>
        <v>26648.76</v>
      </c>
      <c r="R3034" s="1">
        <f>SUMIF(C:C,ecommerce_10000[[#This Row],[Category]],I:I)</f>
        <v>31420413.200000018</v>
      </c>
      <c r="S3034" s="1">
        <f>SUMIFS(I:I,C:C,C3034)</f>
        <v>31420413.200000018</v>
      </c>
      <c r="T3034" s="1" t="str">
        <f>INDEX(F:F,MATCH(ecommerce_10000[[#This Row],[TotalAmount]],I:I,0))</f>
        <v>Casablanca</v>
      </c>
    </row>
    <row r="3035" spans="1:20" x14ac:dyDescent="0.3">
      <c r="A3035" s="1" t="s">
        <v>3079</v>
      </c>
      <c r="B3035" s="1" t="s">
        <v>38</v>
      </c>
      <c r="C3035" s="1" t="s">
        <v>20</v>
      </c>
      <c r="D3035" s="1" t="s">
        <v>39</v>
      </c>
      <c r="E3035" s="1" t="s">
        <v>47</v>
      </c>
      <c r="F3035" s="1" t="s">
        <v>40</v>
      </c>
      <c r="G3035">
        <v>5843.91</v>
      </c>
      <c r="H3035">
        <v>4</v>
      </c>
      <c r="I3035">
        <v>23375.64</v>
      </c>
      <c r="J3035">
        <v>4.49</v>
      </c>
      <c r="K3035">
        <v>2520</v>
      </c>
      <c r="L3035" s="2">
        <v>45508</v>
      </c>
      <c r="O3035" t="str">
        <f>IF(ecommerce_10000[[#This Row],[Platform]]="Souq","sq",ecommerce_10000[[#This Row],[Platform]])</f>
        <v>Amazon</v>
      </c>
      <c r="P3035" t="str">
        <f>IF(E3035="Souq","sq",IF(E3035="Jumia","Jum",E3035))</f>
        <v>Amazon</v>
      </c>
      <c r="Q3035">
        <f>VLOOKUP(ecommerce_10000[[#This Row],[City]],F:I,4,FALSE)</f>
        <v>99349.3</v>
      </c>
      <c r="R3035" s="1">
        <f>SUMIF(C:C,ecommerce_10000[[#This Row],[Category]],I:I)</f>
        <v>91504159.730000004</v>
      </c>
      <c r="S3035" s="1">
        <f>SUMIFS(I:I,C:C,C3035)</f>
        <v>91504159.730000004</v>
      </c>
      <c r="T3035" s="1" t="str">
        <f>INDEX(F:F,MATCH(ecommerce_10000[[#This Row],[TotalAmount]],I:I,0))</f>
        <v>Riyadh</v>
      </c>
    </row>
    <row r="3036" spans="1:20" x14ac:dyDescent="0.3">
      <c r="A3036" s="1" t="s">
        <v>3080</v>
      </c>
      <c r="B3036" s="1" t="s">
        <v>35</v>
      </c>
      <c r="C3036" s="1" t="s">
        <v>14</v>
      </c>
      <c r="D3036" s="1" t="s">
        <v>36</v>
      </c>
      <c r="E3036" s="1" t="s">
        <v>22</v>
      </c>
      <c r="F3036" s="1" t="s">
        <v>40</v>
      </c>
      <c r="G3036">
        <v>16660.490000000002</v>
      </c>
      <c r="H3036">
        <v>4</v>
      </c>
      <c r="I3036">
        <v>66641.960000000006</v>
      </c>
      <c r="J3036">
        <v>2.54</v>
      </c>
      <c r="K3036">
        <v>4595</v>
      </c>
      <c r="L3036" s="2">
        <v>45407</v>
      </c>
      <c r="O3036" t="str">
        <f>IF(ecommerce_10000[[#This Row],[Platform]]="Souq","sq",ecommerce_10000[[#This Row],[Platform]])</f>
        <v>Jumia</v>
      </c>
      <c r="P3036" t="str">
        <f>IF(E3036="Souq","sq",IF(E3036="Jumia","Jum",E3036))</f>
        <v>Jum</v>
      </c>
      <c r="Q3036">
        <f>VLOOKUP(ecommerce_10000[[#This Row],[City]],F:I,4,FALSE)</f>
        <v>99349.3</v>
      </c>
      <c r="R3036" s="1">
        <f>SUMIF(C:C,ecommerce_10000[[#This Row],[Category]],I:I)</f>
        <v>92327183.770000085</v>
      </c>
      <c r="S3036" s="1">
        <f>SUMIFS(I:I,C:C,C3036)</f>
        <v>92327183.770000085</v>
      </c>
      <c r="T3036" s="1" t="str">
        <f>INDEX(F:F,MATCH(ecommerce_10000[[#This Row],[TotalAmount]],I:I,0))</f>
        <v>Riyadh</v>
      </c>
    </row>
    <row r="3037" spans="1:20" x14ac:dyDescent="0.3">
      <c r="A3037" s="1" t="s">
        <v>3081</v>
      </c>
      <c r="B3037" s="1" t="s">
        <v>43</v>
      </c>
      <c r="C3037" s="1" t="s">
        <v>44</v>
      </c>
      <c r="D3037" s="1" t="s">
        <v>45</v>
      </c>
      <c r="E3037" s="1" t="s">
        <v>47</v>
      </c>
      <c r="F3037" s="1" t="s">
        <v>23</v>
      </c>
      <c r="G3037">
        <v>14795.9</v>
      </c>
      <c r="H3037">
        <v>4</v>
      </c>
      <c r="I3037">
        <v>59183.6</v>
      </c>
      <c r="J3037">
        <v>2.0499999999999998</v>
      </c>
      <c r="K3037">
        <v>4742</v>
      </c>
      <c r="L3037" s="2">
        <v>45308</v>
      </c>
      <c r="O3037" t="str">
        <f>IF(ecommerce_10000[[#This Row],[Platform]]="Souq","sq",ecommerce_10000[[#This Row],[Platform]])</f>
        <v>Amazon</v>
      </c>
      <c r="P3037" t="str">
        <f>IF(E3037="Souq","sq",IF(E3037="Jumia","Jum",E3037))</f>
        <v>Amazon</v>
      </c>
      <c r="Q3037">
        <f>VLOOKUP(ecommerce_10000[[#This Row],[City]],F:I,4,FALSE)</f>
        <v>13290.4</v>
      </c>
      <c r="R3037" s="1">
        <f>SUMIF(C:C,ecommerce_10000[[#This Row],[Category]],I:I)</f>
        <v>31420413.200000018</v>
      </c>
      <c r="S3037" s="1">
        <f>SUMIFS(I:I,C:C,C3037)</f>
        <v>31420413.200000018</v>
      </c>
      <c r="T3037" s="1" t="str">
        <f>INDEX(F:F,MATCH(ecommerce_10000[[#This Row],[TotalAmount]],I:I,0))</f>
        <v>Alexandria</v>
      </c>
    </row>
    <row r="3038" spans="1:20" x14ac:dyDescent="0.3">
      <c r="A3038" s="1" t="s">
        <v>3082</v>
      </c>
      <c r="B3038" s="1" t="s">
        <v>38</v>
      </c>
      <c r="C3038" s="1" t="s">
        <v>20</v>
      </c>
      <c r="D3038" s="1" t="s">
        <v>39</v>
      </c>
      <c r="E3038" s="1" t="s">
        <v>16</v>
      </c>
      <c r="F3038" s="1" t="s">
        <v>62</v>
      </c>
      <c r="G3038">
        <v>7553.26</v>
      </c>
      <c r="H3038">
        <v>3</v>
      </c>
      <c r="I3038">
        <v>22659.78</v>
      </c>
      <c r="J3038">
        <v>3.06</v>
      </c>
      <c r="K3038">
        <v>2262</v>
      </c>
      <c r="L3038" s="2">
        <v>45376</v>
      </c>
      <c r="O3038" t="str">
        <f>IF(ecommerce_10000[[#This Row],[Platform]]="Souq","sq",ecommerce_10000[[#This Row],[Platform]])</f>
        <v>sq</v>
      </c>
      <c r="P3038" t="str">
        <f>IF(E3038="Souq","sq",IF(E3038="Jumia","Jum",E3038))</f>
        <v>sq</v>
      </c>
      <c r="Q3038">
        <f>VLOOKUP(ecommerce_10000[[#This Row],[City]],F:I,4,FALSE)</f>
        <v>27872.98</v>
      </c>
      <c r="R3038" s="1">
        <f>SUMIF(C:C,ecommerce_10000[[#This Row],[Category]],I:I)</f>
        <v>91504159.730000004</v>
      </c>
      <c r="S3038" s="1">
        <f>SUMIFS(I:I,C:C,C3038)</f>
        <v>91504159.730000004</v>
      </c>
      <c r="T3038" s="1" t="str">
        <f>INDEX(F:F,MATCH(ecommerce_10000[[#This Row],[TotalAmount]],I:I,0))</f>
        <v>Giza</v>
      </c>
    </row>
    <row r="3039" spans="1:20" x14ac:dyDescent="0.3">
      <c r="A3039" s="1" t="s">
        <v>3083</v>
      </c>
      <c r="B3039" s="1" t="s">
        <v>35</v>
      </c>
      <c r="C3039" s="1" t="s">
        <v>14</v>
      </c>
      <c r="D3039" s="1" t="s">
        <v>36</v>
      </c>
      <c r="E3039" s="1" t="s">
        <v>16</v>
      </c>
      <c r="F3039" s="1" t="s">
        <v>28</v>
      </c>
      <c r="G3039">
        <v>10450.9</v>
      </c>
      <c r="H3039">
        <v>5</v>
      </c>
      <c r="I3039">
        <v>52254.5</v>
      </c>
      <c r="J3039">
        <v>3.86</v>
      </c>
      <c r="K3039">
        <v>4994</v>
      </c>
      <c r="L3039" s="2">
        <v>45563</v>
      </c>
      <c r="O3039" t="str">
        <f>IF(ecommerce_10000[[#This Row],[Platform]]="Souq","sq",ecommerce_10000[[#This Row],[Platform]])</f>
        <v>sq</v>
      </c>
      <c r="P3039" t="str">
        <f>IF(E3039="Souq","sq",IF(E3039="Jumia","Jum",E3039))</f>
        <v>sq</v>
      </c>
      <c r="Q3039">
        <f>VLOOKUP(ecommerce_10000[[#This Row],[City]],F:I,4,FALSE)</f>
        <v>26648.76</v>
      </c>
      <c r="R3039" s="1">
        <f>SUMIF(C:C,ecommerce_10000[[#This Row],[Category]],I:I)</f>
        <v>92327183.770000085</v>
      </c>
      <c r="S3039" s="1">
        <f>SUMIFS(I:I,C:C,C3039)</f>
        <v>92327183.770000085</v>
      </c>
      <c r="T3039" s="1" t="str">
        <f>INDEX(F:F,MATCH(ecommerce_10000[[#This Row],[TotalAmount]],I:I,0))</f>
        <v>Casablanca</v>
      </c>
    </row>
    <row r="3040" spans="1:20" x14ac:dyDescent="0.3">
      <c r="A3040" s="1" t="s">
        <v>3084</v>
      </c>
      <c r="B3040" s="1" t="s">
        <v>19</v>
      </c>
      <c r="C3040" s="1" t="s">
        <v>20</v>
      </c>
      <c r="D3040" s="1" t="s">
        <v>21</v>
      </c>
      <c r="E3040" s="1" t="s">
        <v>47</v>
      </c>
      <c r="F3040" s="1" t="s">
        <v>28</v>
      </c>
      <c r="G3040">
        <v>9107.65</v>
      </c>
      <c r="H3040">
        <v>3</v>
      </c>
      <c r="I3040">
        <v>27322.95</v>
      </c>
      <c r="J3040">
        <v>2.76</v>
      </c>
      <c r="K3040">
        <v>309</v>
      </c>
      <c r="L3040" s="2">
        <v>45604</v>
      </c>
      <c r="O3040" t="str">
        <f>IF(ecommerce_10000[[#This Row],[Platform]]="Souq","sq",ecommerce_10000[[#This Row],[Platform]])</f>
        <v>Amazon</v>
      </c>
      <c r="P3040" t="str">
        <f>IF(E3040="Souq","sq",IF(E3040="Jumia","Jum",E3040))</f>
        <v>Amazon</v>
      </c>
      <c r="Q3040">
        <f>VLOOKUP(ecommerce_10000[[#This Row],[City]],F:I,4,FALSE)</f>
        <v>26648.76</v>
      </c>
      <c r="R3040" s="1">
        <f>SUMIF(C:C,ecommerce_10000[[#This Row],[Category]],I:I)</f>
        <v>91504159.730000004</v>
      </c>
      <c r="S3040" s="1">
        <f>SUMIFS(I:I,C:C,C3040)</f>
        <v>91504159.730000004</v>
      </c>
      <c r="T3040" s="1" t="str">
        <f>INDEX(F:F,MATCH(ecommerce_10000[[#This Row],[TotalAmount]],I:I,0))</f>
        <v>Casablanca</v>
      </c>
    </row>
    <row r="3041" spans="1:20" x14ac:dyDescent="0.3">
      <c r="A3041" s="1" t="s">
        <v>3085</v>
      </c>
      <c r="B3041" s="1" t="s">
        <v>25</v>
      </c>
      <c r="C3041" s="1" t="s">
        <v>26</v>
      </c>
      <c r="D3041" s="1" t="s">
        <v>27</v>
      </c>
      <c r="E3041" s="1" t="s">
        <v>22</v>
      </c>
      <c r="F3041" s="1" t="s">
        <v>40</v>
      </c>
      <c r="G3041">
        <v>10613.93</v>
      </c>
      <c r="H3041">
        <v>2</v>
      </c>
      <c r="I3041">
        <v>21227.86</v>
      </c>
      <c r="J3041">
        <v>2.83</v>
      </c>
      <c r="K3041">
        <v>4702</v>
      </c>
      <c r="L3041" s="2">
        <v>45349</v>
      </c>
      <c r="O3041" t="str">
        <f>IF(ecommerce_10000[[#This Row],[Platform]]="Souq","sq",ecommerce_10000[[#This Row],[Platform]])</f>
        <v>Jumia</v>
      </c>
      <c r="P3041" t="str">
        <f>IF(E3041="Souq","sq",IF(E3041="Jumia","Jum",E3041))</f>
        <v>Jum</v>
      </c>
      <c r="Q3041">
        <f>VLOOKUP(ecommerce_10000[[#This Row],[City]],F:I,4,FALSE)</f>
        <v>99349.3</v>
      </c>
      <c r="R3041" s="1">
        <f>SUMIF(C:C,ecommerce_10000[[#This Row],[Category]],I:I)</f>
        <v>29200970.130000021</v>
      </c>
      <c r="S3041" s="1">
        <f>SUMIFS(I:I,C:C,C3041)</f>
        <v>29200970.130000021</v>
      </c>
      <c r="T3041" s="1" t="str">
        <f>INDEX(F:F,MATCH(ecommerce_10000[[#This Row],[TotalAmount]],I:I,0))</f>
        <v>Riyadh</v>
      </c>
    </row>
    <row r="3042" spans="1:20" x14ac:dyDescent="0.3">
      <c r="A3042" s="1" t="s">
        <v>3086</v>
      </c>
      <c r="B3042" s="1" t="s">
        <v>38</v>
      </c>
      <c r="C3042" s="1" t="s">
        <v>20</v>
      </c>
      <c r="D3042" s="1" t="s">
        <v>39</v>
      </c>
      <c r="E3042" s="1" t="s">
        <v>47</v>
      </c>
      <c r="F3042" s="1" t="s">
        <v>28</v>
      </c>
      <c r="G3042">
        <v>16909.63</v>
      </c>
      <c r="H3042">
        <v>2</v>
      </c>
      <c r="I3042">
        <v>33819.26</v>
      </c>
      <c r="J3042">
        <v>2.48</v>
      </c>
      <c r="K3042">
        <v>2888</v>
      </c>
      <c r="L3042" s="2">
        <v>45299</v>
      </c>
      <c r="O3042" t="str">
        <f>IF(ecommerce_10000[[#This Row],[Platform]]="Souq","sq",ecommerce_10000[[#This Row],[Platform]])</f>
        <v>Amazon</v>
      </c>
      <c r="P3042" t="str">
        <f>IF(E3042="Souq","sq",IF(E3042="Jumia","Jum",E3042))</f>
        <v>Amazon</v>
      </c>
      <c r="Q3042">
        <f>VLOOKUP(ecommerce_10000[[#This Row],[City]],F:I,4,FALSE)</f>
        <v>26648.76</v>
      </c>
      <c r="R3042" s="1">
        <f>SUMIF(C:C,ecommerce_10000[[#This Row],[Category]],I:I)</f>
        <v>91504159.730000004</v>
      </c>
      <c r="S3042" s="1">
        <f>SUMIFS(I:I,C:C,C3042)</f>
        <v>91504159.730000004</v>
      </c>
      <c r="T3042" s="1" t="str">
        <f>INDEX(F:F,MATCH(ecommerce_10000[[#This Row],[TotalAmount]],I:I,0))</f>
        <v>Casablanca</v>
      </c>
    </row>
    <row r="3043" spans="1:20" x14ac:dyDescent="0.3">
      <c r="A3043" s="1" t="s">
        <v>3087</v>
      </c>
      <c r="B3043" s="1" t="s">
        <v>53</v>
      </c>
      <c r="C3043" s="1" t="s">
        <v>31</v>
      </c>
      <c r="D3043" s="1" t="s">
        <v>54</v>
      </c>
      <c r="E3043" s="1" t="s">
        <v>16</v>
      </c>
      <c r="F3043" s="1" t="s">
        <v>23</v>
      </c>
      <c r="G3043">
        <v>4512.66</v>
      </c>
      <c r="H3043">
        <v>3</v>
      </c>
      <c r="I3043">
        <v>13537.98</v>
      </c>
      <c r="J3043">
        <v>2.48</v>
      </c>
      <c r="K3043">
        <v>1789</v>
      </c>
      <c r="L3043" s="2">
        <v>45437</v>
      </c>
      <c r="O3043" t="str">
        <f>IF(ecommerce_10000[[#This Row],[Platform]]="Souq","sq",ecommerce_10000[[#This Row],[Platform]])</f>
        <v>sq</v>
      </c>
      <c r="P3043" t="str">
        <f>IF(E3043="Souq","sq",IF(E3043="Jumia","Jum",E3043))</f>
        <v>sq</v>
      </c>
      <c r="Q3043">
        <f>VLOOKUP(ecommerce_10000[[#This Row],[City]],F:I,4,FALSE)</f>
        <v>13290.4</v>
      </c>
      <c r="R3043" s="1">
        <f>SUMIF(C:C,ecommerce_10000[[#This Row],[Category]],I:I)</f>
        <v>57542997.559999913</v>
      </c>
      <c r="S3043" s="1">
        <f>SUMIFS(I:I,C:C,C3043)</f>
        <v>57542997.559999913</v>
      </c>
      <c r="T3043" s="1" t="str">
        <f>INDEX(F:F,MATCH(ecommerce_10000[[#This Row],[TotalAmount]],I:I,0))</f>
        <v>Alexandria</v>
      </c>
    </row>
    <row r="3044" spans="1:20" x14ac:dyDescent="0.3">
      <c r="A3044" s="1" t="s">
        <v>3088</v>
      </c>
      <c r="B3044" s="1" t="s">
        <v>43</v>
      </c>
      <c r="C3044" s="1" t="s">
        <v>44</v>
      </c>
      <c r="D3044" s="1" t="s">
        <v>45</v>
      </c>
      <c r="E3044" s="1" t="s">
        <v>47</v>
      </c>
      <c r="F3044" s="1" t="s">
        <v>62</v>
      </c>
      <c r="G3044">
        <v>6148.69</v>
      </c>
      <c r="H3044">
        <v>3</v>
      </c>
      <c r="I3044">
        <v>18446.07</v>
      </c>
      <c r="J3044">
        <v>2.19</v>
      </c>
      <c r="K3044">
        <v>4585</v>
      </c>
      <c r="L3044" s="2">
        <v>45451</v>
      </c>
      <c r="O3044" t="str">
        <f>IF(ecommerce_10000[[#This Row],[Platform]]="Souq","sq",ecommerce_10000[[#This Row],[Platform]])</f>
        <v>Amazon</v>
      </c>
      <c r="P3044" t="str">
        <f>IF(E3044="Souq","sq",IF(E3044="Jumia","Jum",E3044))</f>
        <v>Amazon</v>
      </c>
      <c r="Q3044">
        <f>VLOOKUP(ecommerce_10000[[#This Row],[City]],F:I,4,FALSE)</f>
        <v>27872.98</v>
      </c>
      <c r="R3044" s="1">
        <f>SUMIF(C:C,ecommerce_10000[[#This Row],[Category]],I:I)</f>
        <v>31420413.200000018</v>
      </c>
      <c r="S3044" s="1">
        <f>SUMIFS(I:I,C:C,C3044)</f>
        <v>31420413.200000018</v>
      </c>
      <c r="T3044" s="1" t="str">
        <f>INDEX(F:F,MATCH(ecommerce_10000[[#This Row],[TotalAmount]],I:I,0))</f>
        <v>Giza</v>
      </c>
    </row>
    <row r="3045" spans="1:20" x14ac:dyDescent="0.3">
      <c r="A3045" s="1" t="s">
        <v>3089</v>
      </c>
      <c r="B3045" s="1" t="s">
        <v>49</v>
      </c>
      <c r="C3045" s="1" t="s">
        <v>14</v>
      </c>
      <c r="D3045" s="1" t="s">
        <v>50</v>
      </c>
      <c r="E3045" s="1" t="s">
        <v>47</v>
      </c>
      <c r="F3045" s="1" t="s">
        <v>62</v>
      </c>
      <c r="G3045">
        <v>12803.23</v>
      </c>
      <c r="H3045">
        <v>4</v>
      </c>
      <c r="I3045">
        <v>51212.92</v>
      </c>
      <c r="J3045">
        <v>1.36</v>
      </c>
      <c r="K3045">
        <v>545</v>
      </c>
      <c r="L3045" s="2">
        <v>45373</v>
      </c>
      <c r="O3045" t="str">
        <f>IF(ecommerce_10000[[#This Row],[Platform]]="Souq","sq",ecommerce_10000[[#This Row],[Platform]])</f>
        <v>Amazon</v>
      </c>
      <c r="P3045" t="str">
        <f>IF(E3045="Souq","sq",IF(E3045="Jumia","Jum",E3045))</f>
        <v>Amazon</v>
      </c>
      <c r="Q3045">
        <f>VLOOKUP(ecommerce_10000[[#This Row],[City]],F:I,4,FALSE)</f>
        <v>27872.98</v>
      </c>
      <c r="R3045" s="1">
        <f>SUMIF(C:C,ecommerce_10000[[#This Row],[Category]],I:I)</f>
        <v>92327183.770000085</v>
      </c>
      <c r="S3045" s="1">
        <f>SUMIFS(I:I,C:C,C3045)</f>
        <v>92327183.770000085</v>
      </c>
      <c r="T3045" s="1" t="str">
        <f>INDEX(F:F,MATCH(ecommerce_10000[[#This Row],[TotalAmount]],I:I,0))</f>
        <v>Giza</v>
      </c>
    </row>
    <row r="3046" spans="1:20" x14ac:dyDescent="0.3">
      <c r="A3046" s="1" t="s">
        <v>3090</v>
      </c>
      <c r="B3046" s="1" t="s">
        <v>13</v>
      </c>
      <c r="C3046" s="1" t="s">
        <v>14</v>
      </c>
      <c r="D3046" s="1" t="s">
        <v>15</v>
      </c>
      <c r="E3046" s="1" t="s">
        <v>16</v>
      </c>
      <c r="F3046" s="1" t="s">
        <v>17</v>
      </c>
      <c r="G3046">
        <v>3774.61</v>
      </c>
      <c r="H3046">
        <v>2</v>
      </c>
      <c r="I3046">
        <v>7549.22</v>
      </c>
      <c r="J3046">
        <v>3.48</v>
      </c>
      <c r="K3046">
        <v>4713</v>
      </c>
      <c r="L3046" s="2">
        <v>45335</v>
      </c>
      <c r="O3046" t="str">
        <f>IF(ecommerce_10000[[#This Row],[Platform]]="Souq","sq",ecommerce_10000[[#This Row],[Platform]])</f>
        <v>sq</v>
      </c>
      <c r="P3046" t="str">
        <f>IF(E3046="Souq","sq",IF(E3046="Jumia","Jum",E3046))</f>
        <v>sq</v>
      </c>
      <c r="Q3046">
        <f>VLOOKUP(ecommerce_10000[[#This Row],[City]],F:I,4,FALSE)</f>
        <v>16284.02</v>
      </c>
      <c r="R3046" s="1">
        <f>SUMIF(C:C,ecommerce_10000[[#This Row],[Category]],I:I)</f>
        <v>92327183.770000085</v>
      </c>
      <c r="S3046" s="1">
        <f>SUMIFS(I:I,C:C,C3046)</f>
        <v>92327183.770000085</v>
      </c>
      <c r="T3046" s="1" t="str">
        <f>INDEX(F:F,MATCH(ecommerce_10000[[#This Row],[TotalAmount]],I:I,0))</f>
        <v>Cairo</v>
      </c>
    </row>
    <row r="3047" spans="1:20" x14ac:dyDescent="0.3">
      <c r="A3047" s="1" t="s">
        <v>3091</v>
      </c>
      <c r="B3047" s="1" t="s">
        <v>65</v>
      </c>
      <c r="C3047" s="1" t="s">
        <v>20</v>
      </c>
      <c r="D3047" s="1" t="s">
        <v>66</v>
      </c>
      <c r="E3047" s="1" t="s">
        <v>22</v>
      </c>
      <c r="F3047" s="1" t="s">
        <v>17</v>
      </c>
      <c r="G3047">
        <v>18738.03</v>
      </c>
      <c r="H3047">
        <v>1</v>
      </c>
      <c r="I3047">
        <v>18738.03</v>
      </c>
      <c r="J3047">
        <v>2.16</v>
      </c>
      <c r="K3047">
        <v>2618</v>
      </c>
      <c r="L3047" s="2">
        <v>45382</v>
      </c>
      <c r="O3047" t="str">
        <f>IF(ecommerce_10000[[#This Row],[Platform]]="Souq","sq",ecommerce_10000[[#This Row],[Platform]])</f>
        <v>Jumia</v>
      </c>
      <c r="P3047" t="str">
        <f>IF(E3047="Souq","sq",IF(E3047="Jumia","Jum",E3047))</f>
        <v>Jum</v>
      </c>
      <c r="Q3047">
        <f>VLOOKUP(ecommerce_10000[[#This Row],[City]],F:I,4,FALSE)</f>
        <v>16284.02</v>
      </c>
      <c r="R3047" s="1">
        <f>SUMIF(C:C,ecommerce_10000[[#This Row],[Category]],I:I)</f>
        <v>91504159.730000004</v>
      </c>
      <c r="S3047" s="1">
        <f>SUMIFS(I:I,C:C,C3047)</f>
        <v>91504159.730000004</v>
      </c>
      <c r="T3047" s="1" t="str">
        <f>INDEX(F:F,MATCH(ecommerce_10000[[#This Row],[TotalAmount]],I:I,0))</f>
        <v>Cairo</v>
      </c>
    </row>
    <row r="3048" spans="1:20" x14ac:dyDescent="0.3">
      <c r="A3048" s="1" t="s">
        <v>3092</v>
      </c>
      <c r="B3048" s="1" t="s">
        <v>49</v>
      </c>
      <c r="C3048" s="1" t="s">
        <v>14</v>
      </c>
      <c r="D3048" s="1" t="s">
        <v>50</v>
      </c>
      <c r="E3048" s="1" t="s">
        <v>47</v>
      </c>
      <c r="F3048" s="1" t="s">
        <v>23</v>
      </c>
      <c r="G3048">
        <v>17902.54</v>
      </c>
      <c r="H3048">
        <v>1</v>
      </c>
      <c r="I3048">
        <v>17902.54</v>
      </c>
      <c r="J3048">
        <v>4.57</v>
      </c>
      <c r="K3048">
        <v>4113</v>
      </c>
      <c r="L3048" s="2">
        <v>45569</v>
      </c>
      <c r="O3048" t="str">
        <f>IF(ecommerce_10000[[#This Row],[Platform]]="Souq","sq",ecommerce_10000[[#This Row],[Platform]])</f>
        <v>Amazon</v>
      </c>
      <c r="P3048" t="str">
        <f>IF(E3048="Souq","sq",IF(E3048="Jumia","Jum",E3048))</f>
        <v>Amazon</v>
      </c>
      <c r="Q3048">
        <f>VLOOKUP(ecommerce_10000[[#This Row],[City]],F:I,4,FALSE)</f>
        <v>13290.4</v>
      </c>
      <c r="R3048" s="1">
        <f>SUMIF(C:C,ecommerce_10000[[#This Row],[Category]],I:I)</f>
        <v>92327183.770000085</v>
      </c>
      <c r="S3048" s="1">
        <f>SUMIFS(I:I,C:C,C3048)</f>
        <v>92327183.770000085</v>
      </c>
      <c r="T3048" s="1" t="str">
        <f>INDEX(F:F,MATCH(ecommerce_10000[[#This Row],[TotalAmount]],I:I,0))</f>
        <v>Alexandria</v>
      </c>
    </row>
    <row r="3049" spans="1:20" x14ac:dyDescent="0.3">
      <c r="A3049" s="1" t="s">
        <v>3093</v>
      </c>
      <c r="B3049" s="1" t="s">
        <v>49</v>
      </c>
      <c r="C3049" s="1" t="s">
        <v>14</v>
      </c>
      <c r="D3049" s="1" t="s">
        <v>50</v>
      </c>
      <c r="E3049" s="1" t="s">
        <v>47</v>
      </c>
      <c r="F3049" s="1" t="s">
        <v>23</v>
      </c>
      <c r="G3049">
        <v>18941.79</v>
      </c>
      <c r="H3049">
        <v>1</v>
      </c>
      <c r="I3049">
        <v>18941.79</v>
      </c>
      <c r="J3049">
        <v>2.13</v>
      </c>
      <c r="K3049">
        <v>951</v>
      </c>
      <c r="L3049" s="2">
        <v>45311</v>
      </c>
      <c r="O3049" t="str">
        <f>IF(ecommerce_10000[[#This Row],[Platform]]="Souq","sq",ecommerce_10000[[#This Row],[Platform]])</f>
        <v>Amazon</v>
      </c>
      <c r="P3049" t="str">
        <f>IF(E3049="Souq","sq",IF(E3049="Jumia","Jum",E3049))</f>
        <v>Amazon</v>
      </c>
      <c r="Q3049">
        <f>VLOOKUP(ecommerce_10000[[#This Row],[City]],F:I,4,FALSE)</f>
        <v>13290.4</v>
      </c>
      <c r="R3049" s="1">
        <f>SUMIF(C:C,ecommerce_10000[[#This Row],[Category]],I:I)</f>
        <v>92327183.770000085</v>
      </c>
      <c r="S3049" s="1">
        <f>SUMIFS(I:I,C:C,C3049)</f>
        <v>92327183.770000085</v>
      </c>
      <c r="T3049" s="1" t="str">
        <f>INDEX(F:F,MATCH(ecommerce_10000[[#This Row],[TotalAmount]],I:I,0))</f>
        <v>Alexandria</v>
      </c>
    </row>
    <row r="3050" spans="1:20" x14ac:dyDescent="0.3">
      <c r="A3050" s="1" t="s">
        <v>3094</v>
      </c>
      <c r="B3050" s="1" t="s">
        <v>43</v>
      </c>
      <c r="C3050" s="1" t="s">
        <v>44</v>
      </c>
      <c r="D3050" s="1" t="s">
        <v>45</v>
      </c>
      <c r="E3050" s="1" t="s">
        <v>47</v>
      </c>
      <c r="F3050" s="1" t="s">
        <v>17</v>
      </c>
      <c r="G3050">
        <v>12243.64</v>
      </c>
      <c r="H3050">
        <v>4</v>
      </c>
      <c r="I3050">
        <v>48974.559999999998</v>
      </c>
      <c r="J3050">
        <v>4.6900000000000004</v>
      </c>
      <c r="K3050">
        <v>1525</v>
      </c>
      <c r="L3050" s="2">
        <v>45308</v>
      </c>
      <c r="O3050" t="str">
        <f>IF(ecommerce_10000[[#This Row],[Platform]]="Souq","sq",ecommerce_10000[[#This Row],[Platform]])</f>
        <v>Amazon</v>
      </c>
      <c r="P3050" t="str">
        <f>IF(E3050="Souq","sq",IF(E3050="Jumia","Jum",E3050))</f>
        <v>Amazon</v>
      </c>
      <c r="Q3050">
        <f>VLOOKUP(ecommerce_10000[[#This Row],[City]],F:I,4,FALSE)</f>
        <v>16284.02</v>
      </c>
      <c r="R3050" s="1">
        <f>SUMIF(C:C,ecommerce_10000[[#This Row],[Category]],I:I)</f>
        <v>31420413.200000018</v>
      </c>
      <c r="S3050" s="1">
        <f>SUMIFS(I:I,C:C,C3050)</f>
        <v>31420413.200000018</v>
      </c>
      <c r="T3050" s="1" t="str">
        <f>INDEX(F:F,MATCH(ecommerce_10000[[#This Row],[TotalAmount]],I:I,0))</f>
        <v>Cairo</v>
      </c>
    </row>
    <row r="3051" spans="1:20" x14ac:dyDescent="0.3">
      <c r="A3051" s="1" t="s">
        <v>3095</v>
      </c>
      <c r="B3051" s="1" t="s">
        <v>65</v>
      </c>
      <c r="C3051" s="1" t="s">
        <v>20</v>
      </c>
      <c r="D3051" s="1" t="s">
        <v>66</v>
      </c>
      <c r="E3051" s="1" t="s">
        <v>22</v>
      </c>
      <c r="F3051" s="1" t="s">
        <v>17</v>
      </c>
      <c r="G3051">
        <v>17076.189999999999</v>
      </c>
      <c r="H3051">
        <v>3</v>
      </c>
      <c r="I3051">
        <v>51228.57</v>
      </c>
      <c r="J3051">
        <v>2.39</v>
      </c>
      <c r="K3051">
        <v>2090</v>
      </c>
      <c r="L3051" s="2">
        <v>45412</v>
      </c>
      <c r="O3051" t="str">
        <f>IF(ecommerce_10000[[#This Row],[Platform]]="Souq","sq",ecommerce_10000[[#This Row],[Platform]])</f>
        <v>Jumia</v>
      </c>
      <c r="P3051" t="str">
        <f>IF(E3051="Souq","sq",IF(E3051="Jumia","Jum",E3051))</f>
        <v>Jum</v>
      </c>
      <c r="Q3051">
        <f>VLOOKUP(ecommerce_10000[[#This Row],[City]],F:I,4,FALSE)</f>
        <v>16284.02</v>
      </c>
      <c r="R3051" s="1">
        <f>SUMIF(C:C,ecommerce_10000[[#This Row],[Category]],I:I)</f>
        <v>91504159.730000004</v>
      </c>
      <c r="S3051" s="1">
        <f>SUMIFS(I:I,C:C,C3051)</f>
        <v>91504159.730000004</v>
      </c>
      <c r="T3051" s="1" t="str">
        <f>INDEX(F:F,MATCH(ecommerce_10000[[#This Row],[TotalAmount]],I:I,0))</f>
        <v>Cairo</v>
      </c>
    </row>
    <row r="3052" spans="1:20" x14ac:dyDescent="0.3">
      <c r="A3052" s="1" t="s">
        <v>3096</v>
      </c>
      <c r="B3052" s="1" t="s">
        <v>13</v>
      </c>
      <c r="C3052" s="1" t="s">
        <v>14</v>
      </c>
      <c r="D3052" s="1" t="s">
        <v>15</v>
      </c>
      <c r="E3052" s="1" t="s">
        <v>22</v>
      </c>
      <c r="F3052" s="1" t="s">
        <v>62</v>
      </c>
      <c r="G3052">
        <v>3839.91</v>
      </c>
      <c r="H3052">
        <v>3</v>
      </c>
      <c r="I3052">
        <v>11519.73</v>
      </c>
      <c r="J3052">
        <v>3.11</v>
      </c>
      <c r="K3052">
        <v>2295</v>
      </c>
      <c r="L3052" s="2">
        <v>45588</v>
      </c>
      <c r="O3052" t="str">
        <f>IF(ecommerce_10000[[#This Row],[Platform]]="Souq","sq",ecommerce_10000[[#This Row],[Platform]])</f>
        <v>Jumia</v>
      </c>
      <c r="P3052" t="str">
        <f>IF(E3052="Souq","sq",IF(E3052="Jumia","Jum",E3052))</f>
        <v>Jum</v>
      </c>
      <c r="Q3052">
        <f>VLOOKUP(ecommerce_10000[[#This Row],[City]],F:I,4,FALSE)</f>
        <v>27872.98</v>
      </c>
      <c r="R3052" s="1">
        <f>SUMIF(C:C,ecommerce_10000[[#This Row],[Category]],I:I)</f>
        <v>92327183.770000085</v>
      </c>
      <c r="S3052" s="1">
        <f>SUMIFS(I:I,C:C,C3052)</f>
        <v>92327183.770000085</v>
      </c>
      <c r="T3052" s="1" t="str">
        <f>INDEX(F:F,MATCH(ecommerce_10000[[#This Row],[TotalAmount]],I:I,0))</f>
        <v>Giza</v>
      </c>
    </row>
    <row r="3053" spans="1:20" x14ac:dyDescent="0.3">
      <c r="A3053" s="1" t="s">
        <v>3097</v>
      </c>
      <c r="B3053" s="1" t="s">
        <v>13</v>
      </c>
      <c r="C3053" s="1" t="s">
        <v>14</v>
      </c>
      <c r="D3053" s="1" t="s">
        <v>15</v>
      </c>
      <c r="E3053" s="1" t="s">
        <v>16</v>
      </c>
      <c r="F3053" s="1" t="s">
        <v>28</v>
      </c>
      <c r="G3053">
        <v>6556.74</v>
      </c>
      <c r="H3053">
        <v>2</v>
      </c>
      <c r="I3053">
        <v>13113.48</v>
      </c>
      <c r="J3053">
        <v>4.01</v>
      </c>
      <c r="K3053">
        <v>3872</v>
      </c>
      <c r="L3053" s="2">
        <v>45543</v>
      </c>
      <c r="O3053" t="str">
        <f>IF(ecommerce_10000[[#This Row],[Platform]]="Souq","sq",ecommerce_10000[[#This Row],[Platform]])</f>
        <v>sq</v>
      </c>
      <c r="P3053" t="str">
        <f>IF(E3053="Souq","sq",IF(E3053="Jumia","Jum",E3053))</f>
        <v>sq</v>
      </c>
      <c r="Q3053">
        <f>VLOOKUP(ecommerce_10000[[#This Row],[City]],F:I,4,FALSE)</f>
        <v>26648.76</v>
      </c>
      <c r="R3053" s="1">
        <f>SUMIF(C:C,ecommerce_10000[[#This Row],[Category]],I:I)</f>
        <v>92327183.770000085</v>
      </c>
      <c r="S3053" s="1">
        <f>SUMIFS(I:I,C:C,C3053)</f>
        <v>92327183.770000085</v>
      </c>
      <c r="T3053" s="1" t="str">
        <f>INDEX(F:F,MATCH(ecommerce_10000[[#This Row],[TotalAmount]],I:I,0))</f>
        <v>Casablanca</v>
      </c>
    </row>
    <row r="3054" spans="1:20" x14ac:dyDescent="0.3">
      <c r="A3054" s="1" t="s">
        <v>3098</v>
      </c>
      <c r="B3054" s="1" t="s">
        <v>25</v>
      </c>
      <c r="C3054" s="1" t="s">
        <v>26</v>
      </c>
      <c r="D3054" s="1" t="s">
        <v>27</v>
      </c>
      <c r="E3054" s="1" t="s">
        <v>22</v>
      </c>
      <c r="F3054" s="1" t="s">
        <v>28</v>
      </c>
      <c r="G3054">
        <v>1015.01</v>
      </c>
      <c r="H3054">
        <v>4</v>
      </c>
      <c r="I3054">
        <v>4060.04</v>
      </c>
      <c r="J3054">
        <v>2.71</v>
      </c>
      <c r="K3054">
        <v>3382</v>
      </c>
      <c r="L3054" s="2">
        <v>45404</v>
      </c>
      <c r="O3054" t="str">
        <f>IF(ecommerce_10000[[#This Row],[Platform]]="Souq","sq",ecommerce_10000[[#This Row],[Platform]])</f>
        <v>Jumia</v>
      </c>
      <c r="P3054" t="str">
        <f>IF(E3054="Souq","sq",IF(E3054="Jumia","Jum",E3054))</f>
        <v>Jum</v>
      </c>
      <c r="Q3054">
        <f>VLOOKUP(ecommerce_10000[[#This Row],[City]],F:I,4,FALSE)</f>
        <v>26648.76</v>
      </c>
      <c r="R3054" s="1">
        <f>SUMIF(C:C,ecommerce_10000[[#This Row],[Category]],I:I)</f>
        <v>29200970.130000021</v>
      </c>
      <c r="S3054" s="1">
        <f>SUMIFS(I:I,C:C,C3054)</f>
        <v>29200970.130000021</v>
      </c>
      <c r="T3054" s="1" t="str">
        <f>INDEX(F:F,MATCH(ecommerce_10000[[#This Row],[TotalAmount]],I:I,0))</f>
        <v>Casablanca</v>
      </c>
    </row>
    <row r="3055" spans="1:20" x14ac:dyDescent="0.3">
      <c r="A3055" s="1" t="s">
        <v>3099</v>
      </c>
      <c r="B3055" s="1" t="s">
        <v>25</v>
      </c>
      <c r="C3055" s="1" t="s">
        <v>26</v>
      </c>
      <c r="D3055" s="1" t="s">
        <v>27</v>
      </c>
      <c r="E3055" s="1" t="s">
        <v>22</v>
      </c>
      <c r="F3055" s="1" t="s">
        <v>17</v>
      </c>
      <c r="G3055">
        <v>4830.62</v>
      </c>
      <c r="H3055">
        <v>2</v>
      </c>
      <c r="I3055">
        <v>9661.24</v>
      </c>
      <c r="J3055">
        <v>2.2799999999999998</v>
      </c>
      <c r="K3055">
        <v>1541</v>
      </c>
      <c r="L3055" s="2">
        <v>45375</v>
      </c>
      <c r="O3055" t="str">
        <f>IF(ecommerce_10000[[#This Row],[Platform]]="Souq","sq",ecommerce_10000[[#This Row],[Platform]])</f>
        <v>Jumia</v>
      </c>
      <c r="P3055" t="str">
        <f>IF(E3055="Souq","sq",IF(E3055="Jumia","Jum",E3055))</f>
        <v>Jum</v>
      </c>
      <c r="Q3055">
        <f>VLOOKUP(ecommerce_10000[[#This Row],[City]],F:I,4,FALSE)</f>
        <v>16284.02</v>
      </c>
      <c r="R3055" s="1">
        <f>SUMIF(C:C,ecommerce_10000[[#This Row],[Category]],I:I)</f>
        <v>29200970.130000021</v>
      </c>
      <c r="S3055" s="1">
        <f>SUMIFS(I:I,C:C,C3055)</f>
        <v>29200970.130000021</v>
      </c>
      <c r="T3055" s="1" t="str">
        <f>INDEX(F:F,MATCH(ecommerce_10000[[#This Row],[TotalAmount]],I:I,0))</f>
        <v>Cairo</v>
      </c>
    </row>
    <row r="3056" spans="1:20" x14ac:dyDescent="0.3">
      <c r="A3056" s="1" t="s">
        <v>3100</v>
      </c>
      <c r="B3056" s="1" t="s">
        <v>13</v>
      </c>
      <c r="C3056" s="1" t="s">
        <v>14</v>
      </c>
      <c r="D3056" s="1" t="s">
        <v>15</v>
      </c>
      <c r="E3056" s="1" t="s">
        <v>16</v>
      </c>
      <c r="F3056" s="1" t="s">
        <v>62</v>
      </c>
      <c r="G3056">
        <v>5475.35</v>
      </c>
      <c r="H3056">
        <v>4</v>
      </c>
      <c r="I3056">
        <v>21901.4</v>
      </c>
      <c r="J3056">
        <v>3.72</v>
      </c>
      <c r="K3056">
        <v>4632</v>
      </c>
      <c r="L3056" s="2">
        <v>45576</v>
      </c>
      <c r="O3056" t="str">
        <f>IF(ecommerce_10000[[#This Row],[Platform]]="Souq","sq",ecommerce_10000[[#This Row],[Platform]])</f>
        <v>sq</v>
      </c>
      <c r="P3056" t="str">
        <f>IF(E3056="Souq","sq",IF(E3056="Jumia","Jum",E3056))</f>
        <v>sq</v>
      </c>
      <c r="Q3056">
        <f>VLOOKUP(ecommerce_10000[[#This Row],[City]],F:I,4,FALSE)</f>
        <v>27872.98</v>
      </c>
      <c r="R3056" s="1">
        <f>SUMIF(C:C,ecommerce_10000[[#This Row],[Category]],I:I)</f>
        <v>92327183.770000085</v>
      </c>
      <c r="S3056" s="1">
        <f>SUMIFS(I:I,C:C,C3056)</f>
        <v>92327183.770000085</v>
      </c>
      <c r="T3056" s="1" t="str">
        <f>INDEX(F:F,MATCH(ecommerce_10000[[#This Row],[TotalAmount]],I:I,0))</f>
        <v>Giza</v>
      </c>
    </row>
    <row r="3057" spans="1:20" x14ac:dyDescent="0.3">
      <c r="A3057" s="1" t="s">
        <v>3101</v>
      </c>
      <c r="B3057" s="1" t="s">
        <v>25</v>
      </c>
      <c r="C3057" s="1" t="s">
        <v>26</v>
      </c>
      <c r="D3057" s="1" t="s">
        <v>27</v>
      </c>
      <c r="E3057" s="1" t="s">
        <v>16</v>
      </c>
      <c r="F3057" s="1" t="s">
        <v>17</v>
      </c>
      <c r="G3057">
        <v>18749.89</v>
      </c>
      <c r="H3057">
        <v>3</v>
      </c>
      <c r="I3057">
        <v>56249.67</v>
      </c>
      <c r="J3057">
        <v>4.1900000000000004</v>
      </c>
      <c r="K3057">
        <v>3935</v>
      </c>
      <c r="L3057" s="2">
        <v>45350</v>
      </c>
      <c r="O3057" t="str">
        <f>IF(ecommerce_10000[[#This Row],[Platform]]="Souq","sq",ecommerce_10000[[#This Row],[Platform]])</f>
        <v>sq</v>
      </c>
      <c r="P3057" t="str">
        <f>IF(E3057="Souq","sq",IF(E3057="Jumia","Jum",E3057))</f>
        <v>sq</v>
      </c>
      <c r="Q3057">
        <f>VLOOKUP(ecommerce_10000[[#This Row],[City]],F:I,4,FALSE)</f>
        <v>16284.02</v>
      </c>
      <c r="R3057" s="1">
        <f>SUMIF(C:C,ecommerce_10000[[#This Row],[Category]],I:I)</f>
        <v>29200970.130000021</v>
      </c>
      <c r="S3057" s="1">
        <f>SUMIFS(I:I,C:C,C3057)</f>
        <v>29200970.130000021</v>
      </c>
      <c r="T3057" s="1" t="str">
        <f>INDEX(F:F,MATCH(ecommerce_10000[[#This Row],[TotalAmount]],I:I,0))</f>
        <v>Cairo</v>
      </c>
    </row>
    <row r="3058" spans="1:20" x14ac:dyDescent="0.3">
      <c r="A3058" s="1" t="s">
        <v>3102</v>
      </c>
      <c r="B3058" s="1" t="s">
        <v>53</v>
      </c>
      <c r="C3058" s="1" t="s">
        <v>31</v>
      </c>
      <c r="D3058" s="1" t="s">
        <v>54</v>
      </c>
      <c r="E3058" s="1" t="s">
        <v>16</v>
      </c>
      <c r="F3058" s="1" t="s">
        <v>33</v>
      </c>
      <c r="G3058">
        <v>8550.92</v>
      </c>
      <c r="H3058">
        <v>2</v>
      </c>
      <c r="I3058">
        <v>17101.84</v>
      </c>
      <c r="J3058">
        <v>1.1100000000000001</v>
      </c>
      <c r="K3058">
        <v>4568</v>
      </c>
      <c r="L3058" s="2">
        <v>45321</v>
      </c>
      <c r="O3058" t="str">
        <f>IF(ecommerce_10000[[#This Row],[Platform]]="Souq","sq",ecommerce_10000[[#This Row],[Platform]])</f>
        <v>sq</v>
      </c>
      <c r="P3058" t="str">
        <f>IF(E3058="Souq","sq",IF(E3058="Jumia","Jum",E3058))</f>
        <v>sq</v>
      </c>
      <c r="Q3058">
        <f>VLOOKUP(ecommerce_10000[[#This Row],[City]],F:I,4,FALSE)</f>
        <v>3665.44</v>
      </c>
      <c r="R3058" s="1">
        <f>SUMIF(C:C,ecommerce_10000[[#This Row],[Category]],I:I)</f>
        <v>57542997.559999913</v>
      </c>
      <c r="S3058" s="1">
        <f>SUMIFS(I:I,C:C,C3058)</f>
        <v>57542997.559999913</v>
      </c>
      <c r="T3058" s="1" t="str">
        <f>INDEX(F:F,MATCH(ecommerce_10000[[#This Row],[TotalAmount]],I:I,0))</f>
        <v>Dubai</v>
      </c>
    </row>
    <row r="3059" spans="1:20" x14ac:dyDescent="0.3">
      <c r="A3059" s="1" t="s">
        <v>3103</v>
      </c>
      <c r="B3059" s="1" t="s">
        <v>53</v>
      </c>
      <c r="C3059" s="1" t="s">
        <v>31</v>
      </c>
      <c r="D3059" s="1" t="s">
        <v>54</v>
      </c>
      <c r="E3059" s="1" t="s">
        <v>16</v>
      </c>
      <c r="F3059" s="1" t="s">
        <v>23</v>
      </c>
      <c r="G3059">
        <v>4804.6400000000003</v>
      </c>
      <c r="H3059">
        <v>2</v>
      </c>
      <c r="I3059">
        <v>9609.2800000000007</v>
      </c>
      <c r="J3059">
        <v>1.23</v>
      </c>
      <c r="K3059">
        <v>4694</v>
      </c>
      <c r="L3059" s="2">
        <v>45557</v>
      </c>
      <c r="O3059" t="str">
        <f>IF(ecommerce_10000[[#This Row],[Platform]]="Souq","sq",ecommerce_10000[[#This Row],[Platform]])</f>
        <v>sq</v>
      </c>
      <c r="P3059" t="str">
        <f>IF(E3059="Souq","sq",IF(E3059="Jumia","Jum",E3059))</f>
        <v>sq</v>
      </c>
      <c r="Q3059">
        <f>VLOOKUP(ecommerce_10000[[#This Row],[City]],F:I,4,FALSE)</f>
        <v>13290.4</v>
      </c>
      <c r="R3059" s="1">
        <f>SUMIF(C:C,ecommerce_10000[[#This Row],[Category]],I:I)</f>
        <v>57542997.559999913</v>
      </c>
      <c r="S3059" s="1">
        <f>SUMIFS(I:I,C:C,C3059)</f>
        <v>57542997.559999913</v>
      </c>
      <c r="T3059" s="1" t="str">
        <f>INDEX(F:F,MATCH(ecommerce_10000[[#This Row],[TotalAmount]],I:I,0))</f>
        <v>Alexandria</v>
      </c>
    </row>
    <row r="3060" spans="1:20" x14ac:dyDescent="0.3">
      <c r="A3060" s="1" t="s">
        <v>3104</v>
      </c>
      <c r="B3060" s="1" t="s">
        <v>19</v>
      </c>
      <c r="C3060" s="1" t="s">
        <v>20</v>
      </c>
      <c r="D3060" s="1" t="s">
        <v>21</v>
      </c>
      <c r="E3060" s="1" t="s">
        <v>47</v>
      </c>
      <c r="F3060" s="1" t="s">
        <v>40</v>
      </c>
      <c r="G3060">
        <v>7082.71</v>
      </c>
      <c r="H3060">
        <v>2</v>
      </c>
      <c r="I3060">
        <v>14165.42</v>
      </c>
      <c r="J3060">
        <v>3.43</v>
      </c>
      <c r="K3060">
        <v>923</v>
      </c>
      <c r="L3060" s="2">
        <v>45467</v>
      </c>
      <c r="O3060" t="str">
        <f>IF(ecommerce_10000[[#This Row],[Platform]]="Souq","sq",ecommerce_10000[[#This Row],[Platform]])</f>
        <v>Amazon</v>
      </c>
      <c r="P3060" t="str">
        <f>IF(E3060="Souq","sq",IF(E3060="Jumia","Jum",E3060))</f>
        <v>Amazon</v>
      </c>
      <c r="Q3060">
        <f>VLOOKUP(ecommerce_10000[[#This Row],[City]],F:I,4,FALSE)</f>
        <v>99349.3</v>
      </c>
      <c r="R3060" s="1">
        <f>SUMIF(C:C,ecommerce_10000[[#This Row],[Category]],I:I)</f>
        <v>91504159.730000004</v>
      </c>
      <c r="S3060" s="1">
        <f>SUMIFS(I:I,C:C,C3060)</f>
        <v>91504159.730000004</v>
      </c>
      <c r="T3060" s="1" t="str">
        <f>INDEX(F:F,MATCH(ecommerce_10000[[#This Row],[TotalAmount]],I:I,0))</f>
        <v>Riyadh</v>
      </c>
    </row>
    <row r="3061" spans="1:20" x14ac:dyDescent="0.3">
      <c r="A3061" s="1" t="s">
        <v>3105</v>
      </c>
      <c r="B3061" s="1" t="s">
        <v>13</v>
      </c>
      <c r="C3061" s="1" t="s">
        <v>14</v>
      </c>
      <c r="D3061" s="1" t="s">
        <v>15</v>
      </c>
      <c r="E3061" s="1" t="s">
        <v>16</v>
      </c>
      <c r="F3061" s="1" t="s">
        <v>40</v>
      </c>
      <c r="G3061">
        <v>14688.59</v>
      </c>
      <c r="H3061">
        <v>2</v>
      </c>
      <c r="I3061">
        <v>29377.18</v>
      </c>
      <c r="J3061">
        <v>2.4900000000000002</v>
      </c>
      <c r="K3061">
        <v>1031</v>
      </c>
      <c r="L3061" s="2">
        <v>45398</v>
      </c>
      <c r="O3061" t="str">
        <f>IF(ecommerce_10000[[#This Row],[Platform]]="Souq","sq",ecommerce_10000[[#This Row],[Platform]])</f>
        <v>sq</v>
      </c>
      <c r="P3061" t="str">
        <f>IF(E3061="Souq","sq",IF(E3061="Jumia","Jum",E3061))</f>
        <v>sq</v>
      </c>
      <c r="Q3061">
        <f>VLOOKUP(ecommerce_10000[[#This Row],[City]],F:I,4,FALSE)</f>
        <v>99349.3</v>
      </c>
      <c r="R3061" s="1">
        <f>SUMIF(C:C,ecommerce_10000[[#This Row],[Category]],I:I)</f>
        <v>92327183.770000085</v>
      </c>
      <c r="S3061" s="1">
        <f>SUMIFS(I:I,C:C,C3061)</f>
        <v>92327183.770000085</v>
      </c>
      <c r="T3061" s="1" t="str">
        <f>INDEX(F:F,MATCH(ecommerce_10000[[#This Row],[TotalAmount]],I:I,0))</f>
        <v>Riyadh</v>
      </c>
    </row>
    <row r="3062" spans="1:20" x14ac:dyDescent="0.3">
      <c r="A3062" s="1" t="s">
        <v>3106</v>
      </c>
      <c r="B3062" s="1" t="s">
        <v>43</v>
      </c>
      <c r="C3062" s="1" t="s">
        <v>44</v>
      </c>
      <c r="D3062" s="1" t="s">
        <v>45</v>
      </c>
      <c r="E3062" s="1" t="s">
        <v>22</v>
      </c>
      <c r="F3062" s="1" t="s">
        <v>28</v>
      </c>
      <c r="G3062">
        <v>19259.439999999999</v>
      </c>
      <c r="H3062">
        <v>4</v>
      </c>
      <c r="I3062">
        <v>77037.759999999995</v>
      </c>
      <c r="J3062">
        <v>2.75</v>
      </c>
      <c r="K3062">
        <v>4696</v>
      </c>
      <c r="L3062" s="2">
        <v>45448</v>
      </c>
      <c r="O3062" t="str">
        <f>IF(ecommerce_10000[[#This Row],[Platform]]="Souq","sq",ecommerce_10000[[#This Row],[Platform]])</f>
        <v>Jumia</v>
      </c>
      <c r="P3062" t="str">
        <f>IF(E3062="Souq","sq",IF(E3062="Jumia","Jum",E3062))</f>
        <v>Jum</v>
      </c>
      <c r="Q3062">
        <f>VLOOKUP(ecommerce_10000[[#This Row],[City]],F:I,4,FALSE)</f>
        <v>26648.76</v>
      </c>
      <c r="R3062" s="1">
        <f>SUMIF(C:C,ecommerce_10000[[#This Row],[Category]],I:I)</f>
        <v>31420413.200000018</v>
      </c>
      <c r="S3062" s="1">
        <f>SUMIFS(I:I,C:C,C3062)</f>
        <v>31420413.200000018</v>
      </c>
      <c r="T3062" s="1" t="str">
        <f>INDEX(F:F,MATCH(ecommerce_10000[[#This Row],[TotalAmount]],I:I,0))</f>
        <v>Casablanca</v>
      </c>
    </row>
    <row r="3063" spans="1:20" x14ac:dyDescent="0.3">
      <c r="A3063" s="1" t="s">
        <v>3107</v>
      </c>
      <c r="B3063" s="1" t="s">
        <v>35</v>
      </c>
      <c r="C3063" s="1" t="s">
        <v>14</v>
      </c>
      <c r="D3063" s="1" t="s">
        <v>36</v>
      </c>
      <c r="E3063" s="1" t="s">
        <v>16</v>
      </c>
      <c r="F3063" s="1" t="s">
        <v>62</v>
      </c>
      <c r="G3063">
        <v>5161.01</v>
      </c>
      <c r="H3063">
        <v>5</v>
      </c>
      <c r="I3063">
        <v>25805.05</v>
      </c>
      <c r="J3063">
        <v>1.21</v>
      </c>
      <c r="K3063">
        <v>2487</v>
      </c>
      <c r="L3063" s="2">
        <v>45580</v>
      </c>
      <c r="O3063" t="str">
        <f>IF(ecommerce_10000[[#This Row],[Platform]]="Souq","sq",ecommerce_10000[[#This Row],[Platform]])</f>
        <v>sq</v>
      </c>
      <c r="P3063" t="str">
        <f>IF(E3063="Souq","sq",IF(E3063="Jumia","Jum",E3063))</f>
        <v>sq</v>
      </c>
      <c r="Q3063">
        <f>VLOOKUP(ecommerce_10000[[#This Row],[City]],F:I,4,FALSE)</f>
        <v>27872.98</v>
      </c>
      <c r="R3063" s="1">
        <f>SUMIF(C:C,ecommerce_10000[[#This Row],[Category]],I:I)</f>
        <v>92327183.770000085</v>
      </c>
      <c r="S3063" s="1">
        <f>SUMIFS(I:I,C:C,C3063)</f>
        <v>92327183.770000085</v>
      </c>
      <c r="T3063" s="1" t="str">
        <f>INDEX(F:F,MATCH(ecommerce_10000[[#This Row],[TotalAmount]],I:I,0))</f>
        <v>Giza</v>
      </c>
    </row>
    <row r="3064" spans="1:20" x14ac:dyDescent="0.3">
      <c r="A3064" s="1" t="s">
        <v>3108</v>
      </c>
      <c r="B3064" s="1" t="s">
        <v>65</v>
      </c>
      <c r="C3064" s="1" t="s">
        <v>20</v>
      </c>
      <c r="D3064" s="1" t="s">
        <v>66</v>
      </c>
      <c r="E3064" s="1" t="s">
        <v>47</v>
      </c>
      <c r="F3064" s="1" t="s">
        <v>28</v>
      </c>
      <c r="G3064">
        <v>7045.74</v>
      </c>
      <c r="H3064">
        <v>3</v>
      </c>
      <c r="I3064">
        <v>21137.22</v>
      </c>
      <c r="J3064">
        <v>4.66</v>
      </c>
      <c r="K3064">
        <v>859</v>
      </c>
      <c r="L3064" s="2">
        <v>45570</v>
      </c>
      <c r="O3064" t="str">
        <f>IF(ecommerce_10000[[#This Row],[Platform]]="Souq","sq",ecommerce_10000[[#This Row],[Platform]])</f>
        <v>Amazon</v>
      </c>
      <c r="P3064" t="str">
        <f>IF(E3064="Souq","sq",IF(E3064="Jumia","Jum",E3064))</f>
        <v>Amazon</v>
      </c>
      <c r="Q3064">
        <f>VLOOKUP(ecommerce_10000[[#This Row],[City]],F:I,4,FALSE)</f>
        <v>26648.76</v>
      </c>
      <c r="R3064" s="1">
        <f>SUMIF(C:C,ecommerce_10000[[#This Row],[Category]],I:I)</f>
        <v>91504159.730000004</v>
      </c>
      <c r="S3064" s="1">
        <f>SUMIFS(I:I,C:C,C3064)</f>
        <v>91504159.730000004</v>
      </c>
      <c r="T3064" s="1" t="str">
        <f>INDEX(F:F,MATCH(ecommerce_10000[[#This Row],[TotalAmount]],I:I,0))</f>
        <v>Casablanca</v>
      </c>
    </row>
    <row r="3065" spans="1:20" x14ac:dyDescent="0.3">
      <c r="A3065" s="1" t="s">
        <v>3109</v>
      </c>
      <c r="B3065" s="1" t="s">
        <v>25</v>
      </c>
      <c r="C3065" s="1" t="s">
        <v>26</v>
      </c>
      <c r="D3065" s="1" t="s">
        <v>27</v>
      </c>
      <c r="E3065" s="1" t="s">
        <v>16</v>
      </c>
      <c r="F3065" s="1" t="s">
        <v>23</v>
      </c>
      <c r="G3065">
        <v>3944.66</v>
      </c>
      <c r="H3065">
        <v>5</v>
      </c>
      <c r="I3065">
        <v>19723.3</v>
      </c>
      <c r="J3065">
        <v>2</v>
      </c>
      <c r="K3065">
        <v>1325</v>
      </c>
      <c r="L3065" s="2">
        <v>45575</v>
      </c>
      <c r="O3065" t="str">
        <f>IF(ecommerce_10000[[#This Row],[Platform]]="Souq","sq",ecommerce_10000[[#This Row],[Platform]])</f>
        <v>sq</v>
      </c>
      <c r="P3065" t="str">
        <f>IF(E3065="Souq","sq",IF(E3065="Jumia","Jum",E3065))</f>
        <v>sq</v>
      </c>
      <c r="Q3065">
        <f>VLOOKUP(ecommerce_10000[[#This Row],[City]],F:I,4,FALSE)</f>
        <v>13290.4</v>
      </c>
      <c r="R3065" s="1">
        <f>SUMIF(C:C,ecommerce_10000[[#This Row],[Category]],I:I)</f>
        <v>29200970.130000021</v>
      </c>
      <c r="S3065" s="1">
        <f>SUMIFS(I:I,C:C,C3065)</f>
        <v>29200970.130000021</v>
      </c>
      <c r="T3065" s="1" t="str">
        <f>INDEX(F:F,MATCH(ecommerce_10000[[#This Row],[TotalAmount]],I:I,0))</f>
        <v>Alexandria</v>
      </c>
    </row>
    <row r="3066" spans="1:20" x14ac:dyDescent="0.3">
      <c r="A3066" s="1" t="s">
        <v>3110</v>
      </c>
      <c r="B3066" s="1" t="s">
        <v>19</v>
      </c>
      <c r="C3066" s="1" t="s">
        <v>20</v>
      </c>
      <c r="D3066" s="1" t="s">
        <v>21</v>
      </c>
      <c r="E3066" s="1" t="s">
        <v>47</v>
      </c>
      <c r="F3066" s="1" t="s">
        <v>17</v>
      </c>
      <c r="G3066">
        <v>2956.69</v>
      </c>
      <c r="H3066">
        <v>5</v>
      </c>
      <c r="I3066">
        <v>14783.45</v>
      </c>
      <c r="J3066">
        <v>3.12</v>
      </c>
      <c r="K3066">
        <v>4503</v>
      </c>
      <c r="L3066" s="2">
        <v>45531</v>
      </c>
      <c r="O3066" t="str">
        <f>IF(ecommerce_10000[[#This Row],[Platform]]="Souq","sq",ecommerce_10000[[#This Row],[Platform]])</f>
        <v>Amazon</v>
      </c>
      <c r="P3066" t="str">
        <f>IF(E3066="Souq","sq",IF(E3066="Jumia","Jum",E3066))</f>
        <v>Amazon</v>
      </c>
      <c r="Q3066">
        <f>VLOOKUP(ecommerce_10000[[#This Row],[City]],F:I,4,FALSE)</f>
        <v>16284.02</v>
      </c>
      <c r="R3066" s="1">
        <f>SUMIF(C:C,ecommerce_10000[[#This Row],[Category]],I:I)</f>
        <v>91504159.730000004</v>
      </c>
      <c r="S3066" s="1">
        <f>SUMIFS(I:I,C:C,C3066)</f>
        <v>91504159.730000004</v>
      </c>
      <c r="T3066" s="1" t="str">
        <f>INDEX(F:F,MATCH(ecommerce_10000[[#This Row],[TotalAmount]],I:I,0))</f>
        <v>Cairo</v>
      </c>
    </row>
    <row r="3067" spans="1:20" x14ac:dyDescent="0.3">
      <c r="A3067" s="1" t="s">
        <v>3111</v>
      </c>
      <c r="B3067" s="1" t="s">
        <v>35</v>
      </c>
      <c r="C3067" s="1" t="s">
        <v>14</v>
      </c>
      <c r="D3067" s="1" t="s">
        <v>36</v>
      </c>
      <c r="E3067" s="1" t="s">
        <v>16</v>
      </c>
      <c r="F3067" s="1" t="s">
        <v>62</v>
      </c>
      <c r="G3067">
        <v>1103.6099999999999</v>
      </c>
      <c r="H3067">
        <v>2</v>
      </c>
      <c r="I3067">
        <v>2207.2199999999998</v>
      </c>
      <c r="J3067">
        <v>1.4</v>
      </c>
      <c r="K3067">
        <v>1239</v>
      </c>
      <c r="L3067" s="2">
        <v>45434</v>
      </c>
      <c r="O3067" t="str">
        <f>IF(ecommerce_10000[[#This Row],[Platform]]="Souq","sq",ecommerce_10000[[#This Row],[Platform]])</f>
        <v>sq</v>
      </c>
      <c r="P3067" t="str">
        <f>IF(E3067="Souq","sq",IF(E3067="Jumia","Jum",E3067))</f>
        <v>sq</v>
      </c>
      <c r="Q3067">
        <f>VLOOKUP(ecommerce_10000[[#This Row],[City]],F:I,4,FALSE)</f>
        <v>27872.98</v>
      </c>
      <c r="R3067" s="1">
        <f>SUMIF(C:C,ecommerce_10000[[#This Row],[Category]],I:I)</f>
        <v>92327183.770000085</v>
      </c>
      <c r="S3067" s="1">
        <f>SUMIFS(I:I,C:C,C3067)</f>
        <v>92327183.770000085</v>
      </c>
      <c r="T3067" s="1" t="str">
        <f>INDEX(F:F,MATCH(ecommerce_10000[[#This Row],[TotalAmount]],I:I,0))</f>
        <v>Giza</v>
      </c>
    </row>
    <row r="3068" spans="1:20" x14ac:dyDescent="0.3">
      <c r="A3068" s="1" t="s">
        <v>3112</v>
      </c>
      <c r="B3068" s="1" t="s">
        <v>43</v>
      </c>
      <c r="C3068" s="1" t="s">
        <v>44</v>
      </c>
      <c r="D3068" s="1" t="s">
        <v>45</v>
      </c>
      <c r="E3068" s="1" t="s">
        <v>22</v>
      </c>
      <c r="F3068" s="1" t="s">
        <v>23</v>
      </c>
      <c r="G3068">
        <v>744.55</v>
      </c>
      <c r="H3068">
        <v>4</v>
      </c>
      <c r="I3068">
        <v>2978.2</v>
      </c>
      <c r="J3068">
        <v>1.48</v>
      </c>
      <c r="K3068">
        <v>4895</v>
      </c>
      <c r="L3068" s="2">
        <v>45565</v>
      </c>
      <c r="O3068" t="str">
        <f>IF(ecommerce_10000[[#This Row],[Platform]]="Souq","sq",ecommerce_10000[[#This Row],[Platform]])</f>
        <v>Jumia</v>
      </c>
      <c r="P3068" t="str">
        <f>IF(E3068="Souq","sq",IF(E3068="Jumia","Jum",E3068))</f>
        <v>Jum</v>
      </c>
      <c r="Q3068">
        <f>VLOOKUP(ecommerce_10000[[#This Row],[City]],F:I,4,FALSE)</f>
        <v>13290.4</v>
      </c>
      <c r="R3068" s="1">
        <f>SUMIF(C:C,ecommerce_10000[[#This Row],[Category]],I:I)</f>
        <v>31420413.200000018</v>
      </c>
      <c r="S3068" s="1">
        <f>SUMIFS(I:I,C:C,C3068)</f>
        <v>31420413.200000018</v>
      </c>
      <c r="T3068" s="1" t="str">
        <f>INDEX(F:F,MATCH(ecommerce_10000[[#This Row],[TotalAmount]],I:I,0))</f>
        <v>Alexandria</v>
      </c>
    </row>
    <row r="3069" spans="1:20" x14ac:dyDescent="0.3">
      <c r="A3069" s="1" t="s">
        <v>3113</v>
      </c>
      <c r="B3069" s="1" t="s">
        <v>53</v>
      </c>
      <c r="C3069" s="1" t="s">
        <v>31</v>
      </c>
      <c r="D3069" s="1" t="s">
        <v>54</v>
      </c>
      <c r="E3069" s="1" t="s">
        <v>47</v>
      </c>
      <c r="F3069" s="1" t="s">
        <v>40</v>
      </c>
      <c r="G3069">
        <v>508.54</v>
      </c>
      <c r="H3069">
        <v>2</v>
      </c>
      <c r="I3069">
        <v>1017.08</v>
      </c>
      <c r="J3069">
        <v>2.81</v>
      </c>
      <c r="K3069">
        <v>1466</v>
      </c>
      <c r="L3069" s="2">
        <v>45571</v>
      </c>
      <c r="O3069" t="str">
        <f>IF(ecommerce_10000[[#This Row],[Platform]]="Souq","sq",ecommerce_10000[[#This Row],[Platform]])</f>
        <v>Amazon</v>
      </c>
      <c r="P3069" t="str">
        <f>IF(E3069="Souq","sq",IF(E3069="Jumia","Jum",E3069))</f>
        <v>Amazon</v>
      </c>
      <c r="Q3069">
        <f>VLOOKUP(ecommerce_10000[[#This Row],[City]],F:I,4,FALSE)</f>
        <v>99349.3</v>
      </c>
      <c r="R3069" s="1">
        <f>SUMIF(C:C,ecommerce_10000[[#This Row],[Category]],I:I)</f>
        <v>57542997.559999913</v>
      </c>
      <c r="S3069" s="1">
        <f>SUMIFS(I:I,C:C,C3069)</f>
        <v>57542997.559999913</v>
      </c>
      <c r="T3069" s="1" t="str">
        <f>INDEX(F:F,MATCH(ecommerce_10000[[#This Row],[TotalAmount]],I:I,0))</f>
        <v>Riyadh</v>
      </c>
    </row>
    <row r="3070" spans="1:20" x14ac:dyDescent="0.3">
      <c r="A3070" s="1" t="s">
        <v>3114</v>
      </c>
      <c r="B3070" s="1" t="s">
        <v>38</v>
      </c>
      <c r="C3070" s="1" t="s">
        <v>20</v>
      </c>
      <c r="D3070" s="1" t="s">
        <v>39</v>
      </c>
      <c r="E3070" s="1" t="s">
        <v>22</v>
      </c>
      <c r="F3070" s="1" t="s">
        <v>23</v>
      </c>
      <c r="G3070">
        <v>15619.68</v>
      </c>
      <c r="H3070">
        <v>1</v>
      </c>
      <c r="I3070">
        <v>15619.68</v>
      </c>
      <c r="J3070">
        <v>3.1</v>
      </c>
      <c r="K3070">
        <v>2715</v>
      </c>
      <c r="L3070" s="2">
        <v>45524</v>
      </c>
      <c r="O3070" t="str">
        <f>IF(ecommerce_10000[[#This Row],[Platform]]="Souq","sq",ecommerce_10000[[#This Row],[Platform]])</f>
        <v>Jumia</v>
      </c>
      <c r="P3070" t="str">
        <f>IF(E3070="Souq","sq",IF(E3070="Jumia","Jum",E3070))</f>
        <v>Jum</v>
      </c>
      <c r="Q3070">
        <f>VLOOKUP(ecommerce_10000[[#This Row],[City]],F:I,4,FALSE)</f>
        <v>13290.4</v>
      </c>
      <c r="R3070" s="1">
        <f>SUMIF(C:C,ecommerce_10000[[#This Row],[Category]],I:I)</f>
        <v>91504159.730000004</v>
      </c>
      <c r="S3070" s="1">
        <f>SUMIFS(I:I,C:C,C3070)</f>
        <v>91504159.730000004</v>
      </c>
      <c r="T3070" s="1" t="str">
        <f>INDEX(F:F,MATCH(ecommerce_10000[[#This Row],[TotalAmount]],I:I,0))</f>
        <v>Alexandria</v>
      </c>
    </row>
    <row r="3071" spans="1:20" x14ac:dyDescent="0.3">
      <c r="A3071" s="1" t="s">
        <v>3115</v>
      </c>
      <c r="B3071" s="1" t="s">
        <v>53</v>
      </c>
      <c r="C3071" s="1" t="s">
        <v>31</v>
      </c>
      <c r="D3071" s="1" t="s">
        <v>54</v>
      </c>
      <c r="E3071" s="1" t="s">
        <v>16</v>
      </c>
      <c r="F3071" s="1" t="s">
        <v>40</v>
      </c>
      <c r="G3071">
        <v>11160.6</v>
      </c>
      <c r="H3071">
        <v>1</v>
      </c>
      <c r="I3071">
        <v>11160.6</v>
      </c>
      <c r="J3071">
        <v>2.0299999999999998</v>
      </c>
      <c r="K3071">
        <v>2832</v>
      </c>
      <c r="L3071" s="2">
        <v>45598</v>
      </c>
      <c r="O3071" t="str">
        <f>IF(ecommerce_10000[[#This Row],[Platform]]="Souq","sq",ecommerce_10000[[#This Row],[Platform]])</f>
        <v>sq</v>
      </c>
      <c r="P3071" t="str">
        <f>IF(E3071="Souq","sq",IF(E3071="Jumia","Jum",E3071))</f>
        <v>sq</v>
      </c>
      <c r="Q3071">
        <f>VLOOKUP(ecommerce_10000[[#This Row],[City]],F:I,4,FALSE)</f>
        <v>99349.3</v>
      </c>
      <c r="R3071" s="1">
        <f>SUMIF(C:C,ecommerce_10000[[#This Row],[Category]],I:I)</f>
        <v>57542997.559999913</v>
      </c>
      <c r="S3071" s="1">
        <f>SUMIFS(I:I,C:C,C3071)</f>
        <v>57542997.559999913</v>
      </c>
      <c r="T3071" s="1" t="str">
        <f>INDEX(F:F,MATCH(ecommerce_10000[[#This Row],[TotalAmount]],I:I,0))</f>
        <v>Riyadh</v>
      </c>
    </row>
    <row r="3072" spans="1:20" x14ac:dyDescent="0.3">
      <c r="A3072" s="1" t="s">
        <v>3116</v>
      </c>
      <c r="B3072" s="1" t="s">
        <v>35</v>
      </c>
      <c r="C3072" s="1" t="s">
        <v>14</v>
      </c>
      <c r="D3072" s="1" t="s">
        <v>36</v>
      </c>
      <c r="E3072" s="1" t="s">
        <v>16</v>
      </c>
      <c r="F3072" s="1" t="s">
        <v>40</v>
      </c>
      <c r="G3072">
        <v>5527.3</v>
      </c>
      <c r="H3072">
        <v>4</v>
      </c>
      <c r="I3072">
        <v>22109.200000000001</v>
      </c>
      <c r="J3072">
        <v>1.28</v>
      </c>
      <c r="K3072">
        <v>3599</v>
      </c>
      <c r="L3072" s="2">
        <v>45318</v>
      </c>
      <c r="O3072" t="str">
        <f>IF(ecommerce_10000[[#This Row],[Platform]]="Souq","sq",ecommerce_10000[[#This Row],[Platform]])</f>
        <v>sq</v>
      </c>
      <c r="P3072" t="str">
        <f>IF(E3072="Souq","sq",IF(E3072="Jumia","Jum",E3072))</f>
        <v>sq</v>
      </c>
      <c r="Q3072">
        <f>VLOOKUP(ecommerce_10000[[#This Row],[City]],F:I,4,FALSE)</f>
        <v>99349.3</v>
      </c>
      <c r="R3072" s="1">
        <f>SUMIF(C:C,ecommerce_10000[[#This Row],[Category]],I:I)</f>
        <v>92327183.770000085</v>
      </c>
      <c r="S3072" s="1">
        <f>SUMIFS(I:I,C:C,C3072)</f>
        <v>92327183.770000085</v>
      </c>
      <c r="T3072" s="1" t="str">
        <f>INDEX(F:F,MATCH(ecommerce_10000[[#This Row],[TotalAmount]],I:I,0))</f>
        <v>Riyadh</v>
      </c>
    </row>
    <row r="3073" spans="1:20" x14ac:dyDescent="0.3">
      <c r="A3073" s="1" t="s">
        <v>3117</v>
      </c>
      <c r="B3073" s="1" t="s">
        <v>30</v>
      </c>
      <c r="C3073" s="1" t="s">
        <v>31</v>
      </c>
      <c r="D3073" s="1" t="s">
        <v>32</v>
      </c>
      <c r="E3073" s="1" t="s">
        <v>16</v>
      </c>
      <c r="F3073" s="1" t="s">
        <v>28</v>
      </c>
      <c r="G3073">
        <v>18470.18</v>
      </c>
      <c r="H3073">
        <v>4</v>
      </c>
      <c r="I3073">
        <v>73880.72</v>
      </c>
      <c r="J3073">
        <v>3.06</v>
      </c>
      <c r="K3073">
        <v>4205</v>
      </c>
      <c r="L3073" s="2">
        <v>45534</v>
      </c>
      <c r="O3073" t="str">
        <f>IF(ecommerce_10000[[#This Row],[Platform]]="Souq","sq",ecommerce_10000[[#This Row],[Platform]])</f>
        <v>sq</v>
      </c>
      <c r="P3073" t="str">
        <f>IF(E3073="Souq","sq",IF(E3073="Jumia","Jum",E3073))</f>
        <v>sq</v>
      </c>
      <c r="Q3073">
        <f>VLOOKUP(ecommerce_10000[[#This Row],[City]],F:I,4,FALSE)</f>
        <v>26648.76</v>
      </c>
      <c r="R3073" s="1">
        <f>SUMIF(C:C,ecommerce_10000[[#This Row],[Category]],I:I)</f>
        <v>57542997.559999913</v>
      </c>
      <c r="S3073" s="1">
        <f>SUMIFS(I:I,C:C,C3073)</f>
        <v>57542997.559999913</v>
      </c>
      <c r="T3073" s="1" t="str">
        <f>INDEX(F:F,MATCH(ecommerce_10000[[#This Row],[TotalAmount]],I:I,0))</f>
        <v>Casablanca</v>
      </c>
    </row>
    <row r="3074" spans="1:20" x14ac:dyDescent="0.3">
      <c r="A3074" s="1" t="s">
        <v>3118</v>
      </c>
      <c r="B3074" s="1" t="s">
        <v>35</v>
      </c>
      <c r="C3074" s="1" t="s">
        <v>14</v>
      </c>
      <c r="D3074" s="1" t="s">
        <v>36</v>
      </c>
      <c r="E3074" s="1" t="s">
        <v>16</v>
      </c>
      <c r="F3074" s="1" t="s">
        <v>62</v>
      </c>
      <c r="G3074">
        <v>366.26</v>
      </c>
      <c r="H3074">
        <v>5</v>
      </c>
      <c r="I3074">
        <v>1831.3</v>
      </c>
      <c r="J3074">
        <v>4.5199999999999996</v>
      </c>
      <c r="K3074">
        <v>3057</v>
      </c>
      <c r="L3074" s="2">
        <v>45360</v>
      </c>
      <c r="O3074" t="str">
        <f>IF(ecommerce_10000[[#This Row],[Platform]]="Souq","sq",ecommerce_10000[[#This Row],[Platform]])</f>
        <v>sq</v>
      </c>
      <c r="P3074" t="str">
        <f>IF(E3074="Souq","sq",IF(E3074="Jumia","Jum",E3074))</f>
        <v>sq</v>
      </c>
      <c r="Q3074">
        <f>VLOOKUP(ecommerce_10000[[#This Row],[City]],F:I,4,FALSE)</f>
        <v>27872.98</v>
      </c>
      <c r="R3074" s="1">
        <f>SUMIF(C:C,ecommerce_10000[[#This Row],[Category]],I:I)</f>
        <v>92327183.770000085</v>
      </c>
      <c r="S3074" s="1">
        <f>SUMIFS(I:I,C:C,C3074)</f>
        <v>92327183.770000085</v>
      </c>
      <c r="T3074" s="1" t="str">
        <f>INDEX(F:F,MATCH(ecommerce_10000[[#This Row],[TotalAmount]],I:I,0))</f>
        <v>Giza</v>
      </c>
    </row>
    <row r="3075" spans="1:20" x14ac:dyDescent="0.3">
      <c r="A3075" s="1" t="s">
        <v>3119</v>
      </c>
      <c r="B3075" s="1" t="s">
        <v>13</v>
      </c>
      <c r="C3075" s="1" t="s">
        <v>14</v>
      </c>
      <c r="D3075" s="1" t="s">
        <v>15</v>
      </c>
      <c r="E3075" s="1" t="s">
        <v>47</v>
      </c>
      <c r="F3075" s="1" t="s">
        <v>17</v>
      </c>
      <c r="G3075">
        <v>5063.3900000000003</v>
      </c>
      <c r="H3075">
        <v>5</v>
      </c>
      <c r="I3075">
        <v>25316.95</v>
      </c>
      <c r="J3075">
        <v>4.42</v>
      </c>
      <c r="K3075">
        <v>2080</v>
      </c>
      <c r="L3075" s="2">
        <v>45300</v>
      </c>
      <c r="O3075" t="str">
        <f>IF(ecommerce_10000[[#This Row],[Platform]]="Souq","sq",ecommerce_10000[[#This Row],[Platform]])</f>
        <v>Amazon</v>
      </c>
      <c r="P3075" t="str">
        <f>IF(E3075="Souq","sq",IF(E3075="Jumia","Jum",E3075))</f>
        <v>Amazon</v>
      </c>
      <c r="Q3075">
        <f>VLOOKUP(ecommerce_10000[[#This Row],[City]],F:I,4,FALSE)</f>
        <v>16284.02</v>
      </c>
      <c r="R3075" s="1">
        <f>SUMIF(C:C,ecommerce_10000[[#This Row],[Category]],I:I)</f>
        <v>92327183.770000085</v>
      </c>
      <c r="S3075" s="1">
        <f>SUMIFS(I:I,C:C,C3075)</f>
        <v>92327183.770000085</v>
      </c>
      <c r="T3075" s="1" t="str">
        <f>INDEX(F:F,MATCH(ecommerce_10000[[#This Row],[TotalAmount]],I:I,0))</f>
        <v>Cairo</v>
      </c>
    </row>
    <row r="3076" spans="1:20" x14ac:dyDescent="0.3">
      <c r="A3076" s="1" t="s">
        <v>3120</v>
      </c>
      <c r="B3076" s="1" t="s">
        <v>35</v>
      </c>
      <c r="C3076" s="1" t="s">
        <v>14</v>
      </c>
      <c r="D3076" s="1" t="s">
        <v>36</v>
      </c>
      <c r="E3076" s="1" t="s">
        <v>22</v>
      </c>
      <c r="F3076" s="1" t="s">
        <v>23</v>
      </c>
      <c r="G3076">
        <v>8091.6</v>
      </c>
      <c r="H3076">
        <v>3</v>
      </c>
      <c r="I3076">
        <v>24274.799999999999</v>
      </c>
      <c r="J3076">
        <v>1.1499999999999999</v>
      </c>
      <c r="K3076">
        <v>1903</v>
      </c>
      <c r="L3076" s="2">
        <v>45351</v>
      </c>
      <c r="O3076" t="str">
        <f>IF(ecommerce_10000[[#This Row],[Platform]]="Souq","sq",ecommerce_10000[[#This Row],[Platform]])</f>
        <v>Jumia</v>
      </c>
      <c r="P3076" t="str">
        <f>IF(E3076="Souq","sq",IF(E3076="Jumia","Jum",E3076))</f>
        <v>Jum</v>
      </c>
      <c r="Q3076">
        <f>VLOOKUP(ecommerce_10000[[#This Row],[City]],F:I,4,FALSE)</f>
        <v>13290.4</v>
      </c>
      <c r="R3076" s="1">
        <f>SUMIF(C:C,ecommerce_10000[[#This Row],[Category]],I:I)</f>
        <v>92327183.770000085</v>
      </c>
      <c r="S3076" s="1">
        <f>SUMIFS(I:I,C:C,C3076)</f>
        <v>92327183.770000085</v>
      </c>
      <c r="T3076" s="1" t="str">
        <f>INDEX(F:F,MATCH(ecommerce_10000[[#This Row],[TotalAmount]],I:I,0))</f>
        <v>Alexandria</v>
      </c>
    </row>
    <row r="3077" spans="1:20" x14ac:dyDescent="0.3">
      <c r="A3077" s="1" t="s">
        <v>3121</v>
      </c>
      <c r="B3077" s="1" t="s">
        <v>38</v>
      </c>
      <c r="C3077" s="1" t="s">
        <v>20</v>
      </c>
      <c r="D3077" s="1" t="s">
        <v>39</v>
      </c>
      <c r="E3077" s="1" t="s">
        <v>16</v>
      </c>
      <c r="F3077" s="1" t="s">
        <v>28</v>
      </c>
      <c r="G3077">
        <v>17198.169999999998</v>
      </c>
      <c r="H3077">
        <v>5</v>
      </c>
      <c r="I3077">
        <v>85990.85</v>
      </c>
      <c r="J3077">
        <v>4.07</v>
      </c>
      <c r="K3077">
        <v>2823</v>
      </c>
      <c r="L3077" s="2">
        <v>45398</v>
      </c>
      <c r="O3077" t="str">
        <f>IF(ecommerce_10000[[#This Row],[Platform]]="Souq","sq",ecommerce_10000[[#This Row],[Platform]])</f>
        <v>sq</v>
      </c>
      <c r="P3077" t="str">
        <f>IF(E3077="Souq","sq",IF(E3077="Jumia","Jum",E3077))</f>
        <v>sq</v>
      </c>
      <c r="Q3077">
        <f>VLOOKUP(ecommerce_10000[[#This Row],[City]],F:I,4,FALSE)</f>
        <v>26648.76</v>
      </c>
      <c r="R3077" s="1">
        <f>SUMIF(C:C,ecommerce_10000[[#This Row],[Category]],I:I)</f>
        <v>91504159.730000004</v>
      </c>
      <c r="S3077" s="1">
        <f>SUMIFS(I:I,C:C,C3077)</f>
        <v>91504159.730000004</v>
      </c>
      <c r="T3077" s="1" t="str">
        <f>INDEX(F:F,MATCH(ecommerce_10000[[#This Row],[TotalAmount]],I:I,0))</f>
        <v>Casablanca</v>
      </c>
    </row>
    <row r="3078" spans="1:20" x14ac:dyDescent="0.3">
      <c r="A3078" s="1" t="s">
        <v>3122</v>
      </c>
      <c r="B3078" s="1" t="s">
        <v>25</v>
      </c>
      <c r="C3078" s="1" t="s">
        <v>26</v>
      </c>
      <c r="D3078" s="1" t="s">
        <v>27</v>
      </c>
      <c r="E3078" s="1" t="s">
        <v>22</v>
      </c>
      <c r="F3078" s="1" t="s">
        <v>28</v>
      </c>
      <c r="G3078">
        <v>17204.68</v>
      </c>
      <c r="H3078">
        <v>1</v>
      </c>
      <c r="I3078">
        <v>17204.68</v>
      </c>
      <c r="J3078">
        <v>1.44</v>
      </c>
      <c r="K3078">
        <v>1632</v>
      </c>
      <c r="L3078" s="2">
        <v>45595</v>
      </c>
      <c r="O3078" t="str">
        <f>IF(ecommerce_10000[[#This Row],[Platform]]="Souq","sq",ecommerce_10000[[#This Row],[Platform]])</f>
        <v>Jumia</v>
      </c>
      <c r="P3078" t="str">
        <f>IF(E3078="Souq","sq",IF(E3078="Jumia","Jum",E3078))</f>
        <v>Jum</v>
      </c>
      <c r="Q3078">
        <f>VLOOKUP(ecommerce_10000[[#This Row],[City]],F:I,4,FALSE)</f>
        <v>26648.76</v>
      </c>
      <c r="R3078" s="1">
        <f>SUMIF(C:C,ecommerce_10000[[#This Row],[Category]],I:I)</f>
        <v>29200970.130000021</v>
      </c>
      <c r="S3078" s="1">
        <f>SUMIFS(I:I,C:C,C3078)</f>
        <v>29200970.130000021</v>
      </c>
      <c r="T3078" s="1" t="str">
        <f>INDEX(F:F,MATCH(ecommerce_10000[[#This Row],[TotalAmount]],I:I,0))</f>
        <v>Casablanca</v>
      </c>
    </row>
    <row r="3079" spans="1:20" x14ac:dyDescent="0.3">
      <c r="A3079" s="1" t="s">
        <v>3123</v>
      </c>
      <c r="B3079" s="1" t="s">
        <v>38</v>
      </c>
      <c r="C3079" s="1" t="s">
        <v>20</v>
      </c>
      <c r="D3079" s="1" t="s">
        <v>39</v>
      </c>
      <c r="E3079" s="1" t="s">
        <v>16</v>
      </c>
      <c r="F3079" s="1" t="s">
        <v>28</v>
      </c>
      <c r="G3079">
        <v>5119.82</v>
      </c>
      <c r="H3079">
        <v>5</v>
      </c>
      <c r="I3079">
        <v>25599.1</v>
      </c>
      <c r="J3079">
        <v>1.0900000000000001</v>
      </c>
      <c r="K3079">
        <v>2221</v>
      </c>
      <c r="L3079" s="2">
        <v>45312</v>
      </c>
      <c r="O3079" t="str">
        <f>IF(ecommerce_10000[[#This Row],[Platform]]="Souq","sq",ecommerce_10000[[#This Row],[Platform]])</f>
        <v>sq</v>
      </c>
      <c r="P3079" t="str">
        <f>IF(E3079="Souq","sq",IF(E3079="Jumia","Jum",E3079))</f>
        <v>sq</v>
      </c>
      <c r="Q3079">
        <f>VLOOKUP(ecommerce_10000[[#This Row],[City]],F:I,4,FALSE)</f>
        <v>26648.76</v>
      </c>
      <c r="R3079" s="1">
        <f>SUMIF(C:C,ecommerce_10000[[#This Row],[Category]],I:I)</f>
        <v>91504159.730000004</v>
      </c>
      <c r="S3079" s="1">
        <f>SUMIFS(I:I,C:C,C3079)</f>
        <v>91504159.730000004</v>
      </c>
      <c r="T3079" s="1" t="str">
        <f>INDEX(F:F,MATCH(ecommerce_10000[[#This Row],[TotalAmount]],I:I,0))</f>
        <v>Casablanca</v>
      </c>
    </row>
    <row r="3080" spans="1:20" x14ac:dyDescent="0.3">
      <c r="A3080" s="1" t="s">
        <v>3124</v>
      </c>
      <c r="B3080" s="1" t="s">
        <v>13</v>
      </c>
      <c r="C3080" s="1" t="s">
        <v>14</v>
      </c>
      <c r="D3080" s="1" t="s">
        <v>15</v>
      </c>
      <c r="E3080" s="1" t="s">
        <v>22</v>
      </c>
      <c r="F3080" s="1" t="s">
        <v>17</v>
      </c>
      <c r="G3080">
        <v>17547.2</v>
      </c>
      <c r="H3080">
        <v>2</v>
      </c>
      <c r="I3080">
        <v>35094.400000000001</v>
      </c>
      <c r="J3080">
        <v>4.72</v>
      </c>
      <c r="K3080">
        <v>4721</v>
      </c>
      <c r="L3080" s="2">
        <v>45566</v>
      </c>
      <c r="O3080" t="str">
        <f>IF(ecommerce_10000[[#This Row],[Platform]]="Souq","sq",ecommerce_10000[[#This Row],[Platform]])</f>
        <v>Jumia</v>
      </c>
      <c r="P3080" t="str">
        <f>IF(E3080="Souq","sq",IF(E3080="Jumia","Jum",E3080))</f>
        <v>Jum</v>
      </c>
      <c r="Q3080">
        <f>VLOOKUP(ecommerce_10000[[#This Row],[City]],F:I,4,FALSE)</f>
        <v>16284.02</v>
      </c>
      <c r="R3080" s="1">
        <f>SUMIF(C:C,ecommerce_10000[[#This Row],[Category]],I:I)</f>
        <v>92327183.770000085</v>
      </c>
      <c r="S3080" s="1">
        <f>SUMIFS(I:I,C:C,C3080)</f>
        <v>92327183.770000085</v>
      </c>
      <c r="T3080" s="1" t="str">
        <f>INDEX(F:F,MATCH(ecommerce_10000[[#This Row],[TotalAmount]],I:I,0))</f>
        <v>Cairo</v>
      </c>
    </row>
    <row r="3081" spans="1:20" x14ac:dyDescent="0.3">
      <c r="A3081" s="1" t="s">
        <v>3125</v>
      </c>
      <c r="B3081" s="1" t="s">
        <v>53</v>
      </c>
      <c r="C3081" s="1" t="s">
        <v>31</v>
      </c>
      <c r="D3081" s="1" t="s">
        <v>54</v>
      </c>
      <c r="E3081" s="1" t="s">
        <v>16</v>
      </c>
      <c r="F3081" s="1" t="s">
        <v>62</v>
      </c>
      <c r="G3081">
        <v>12924.35</v>
      </c>
      <c r="H3081">
        <v>2</v>
      </c>
      <c r="I3081">
        <v>25848.7</v>
      </c>
      <c r="J3081">
        <v>4.05</v>
      </c>
      <c r="K3081">
        <v>2359</v>
      </c>
      <c r="L3081" s="2">
        <v>45300</v>
      </c>
      <c r="O3081" t="str">
        <f>IF(ecommerce_10000[[#This Row],[Platform]]="Souq","sq",ecommerce_10000[[#This Row],[Platform]])</f>
        <v>sq</v>
      </c>
      <c r="P3081" t="str">
        <f>IF(E3081="Souq","sq",IF(E3081="Jumia","Jum",E3081))</f>
        <v>sq</v>
      </c>
      <c r="Q3081">
        <f>VLOOKUP(ecommerce_10000[[#This Row],[City]],F:I,4,FALSE)</f>
        <v>27872.98</v>
      </c>
      <c r="R3081" s="1">
        <f>SUMIF(C:C,ecommerce_10000[[#This Row],[Category]],I:I)</f>
        <v>57542997.559999913</v>
      </c>
      <c r="S3081" s="1">
        <f>SUMIFS(I:I,C:C,C3081)</f>
        <v>57542997.559999913</v>
      </c>
      <c r="T3081" s="1" t="str">
        <f>INDEX(F:F,MATCH(ecommerce_10000[[#This Row],[TotalAmount]],I:I,0))</f>
        <v>Giza</v>
      </c>
    </row>
    <row r="3082" spans="1:20" x14ac:dyDescent="0.3">
      <c r="A3082" s="1" t="s">
        <v>3126</v>
      </c>
      <c r="B3082" s="1" t="s">
        <v>30</v>
      </c>
      <c r="C3082" s="1" t="s">
        <v>31</v>
      </c>
      <c r="D3082" s="1" t="s">
        <v>32</v>
      </c>
      <c r="E3082" s="1" t="s">
        <v>16</v>
      </c>
      <c r="F3082" s="1" t="s">
        <v>17</v>
      </c>
      <c r="G3082">
        <v>15747.72</v>
      </c>
      <c r="H3082">
        <v>5</v>
      </c>
      <c r="I3082">
        <v>78738.600000000006</v>
      </c>
      <c r="J3082">
        <v>4.62</v>
      </c>
      <c r="K3082">
        <v>4071</v>
      </c>
      <c r="L3082" s="2">
        <v>45509</v>
      </c>
      <c r="O3082" t="str">
        <f>IF(ecommerce_10000[[#This Row],[Platform]]="Souq","sq",ecommerce_10000[[#This Row],[Platform]])</f>
        <v>sq</v>
      </c>
      <c r="P3082" t="str">
        <f>IF(E3082="Souq","sq",IF(E3082="Jumia","Jum",E3082))</f>
        <v>sq</v>
      </c>
      <c r="Q3082">
        <f>VLOOKUP(ecommerce_10000[[#This Row],[City]],F:I,4,FALSE)</f>
        <v>16284.02</v>
      </c>
      <c r="R3082" s="1">
        <f>SUMIF(C:C,ecommerce_10000[[#This Row],[Category]],I:I)</f>
        <v>57542997.559999913</v>
      </c>
      <c r="S3082" s="1">
        <f>SUMIFS(I:I,C:C,C3082)</f>
        <v>57542997.559999913</v>
      </c>
      <c r="T3082" s="1" t="str">
        <f>INDEX(F:F,MATCH(ecommerce_10000[[#This Row],[TotalAmount]],I:I,0))</f>
        <v>Cairo</v>
      </c>
    </row>
    <row r="3083" spans="1:20" x14ac:dyDescent="0.3">
      <c r="A3083" s="1" t="s">
        <v>3127</v>
      </c>
      <c r="B3083" s="1" t="s">
        <v>13</v>
      </c>
      <c r="C3083" s="1" t="s">
        <v>14</v>
      </c>
      <c r="D3083" s="1" t="s">
        <v>15</v>
      </c>
      <c r="E3083" s="1" t="s">
        <v>47</v>
      </c>
      <c r="F3083" s="1" t="s">
        <v>23</v>
      </c>
      <c r="G3083">
        <v>331.37</v>
      </c>
      <c r="H3083">
        <v>2</v>
      </c>
      <c r="I3083">
        <v>662.74</v>
      </c>
      <c r="J3083">
        <v>4.01</v>
      </c>
      <c r="K3083">
        <v>1382</v>
      </c>
      <c r="L3083" s="2">
        <v>45562</v>
      </c>
      <c r="O3083" t="str">
        <f>IF(ecommerce_10000[[#This Row],[Platform]]="Souq","sq",ecommerce_10000[[#This Row],[Platform]])</f>
        <v>Amazon</v>
      </c>
      <c r="P3083" t="str">
        <f>IF(E3083="Souq","sq",IF(E3083="Jumia","Jum",E3083))</f>
        <v>Amazon</v>
      </c>
      <c r="Q3083">
        <f>VLOOKUP(ecommerce_10000[[#This Row],[City]],F:I,4,FALSE)</f>
        <v>13290.4</v>
      </c>
      <c r="R3083" s="1">
        <f>SUMIF(C:C,ecommerce_10000[[#This Row],[Category]],I:I)</f>
        <v>92327183.770000085</v>
      </c>
      <c r="S3083" s="1">
        <f>SUMIFS(I:I,C:C,C3083)</f>
        <v>92327183.770000085</v>
      </c>
      <c r="T3083" s="1" t="str">
        <f>INDEX(F:F,MATCH(ecommerce_10000[[#This Row],[TotalAmount]],I:I,0))</f>
        <v>Alexandria</v>
      </c>
    </row>
    <row r="3084" spans="1:20" x14ac:dyDescent="0.3">
      <c r="A3084" s="1" t="s">
        <v>3128</v>
      </c>
      <c r="B3084" s="1" t="s">
        <v>19</v>
      </c>
      <c r="C3084" s="1" t="s">
        <v>20</v>
      </c>
      <c r="D3084" s="1" t="s">
        <v>21</v>
      </c>
      <c r="E3084" s="1" t="s">
        <v>47</v>
      </c>
      <c r="F3084" s="1" t="s">
        <v>28</v>
      </c>
      <c r="G3084">
        <v>11185.19</v>
      </c>
      <c r="H3084">
        <v>2</v>
      </c>
      <c r="I3084">
        <v>22370.38</v>
      </c>
      <c r="J3084">
        <v>2.1800000000000002</v>
      </c>
      <c r="K3084">
        <v>1548</v>
      </c>
      <c r="L3084" s="2">
        <v>45639</v>
      </c>
      <c r="O3084" t="str">
        <f>IF(ecommerce_10000[[#This Row],[Platform]]="Souq","sq",ecommerce_10000[[#This Row],[Platform]])</f>
        <v>Amazon</v>
      </c>
      <c r="P3084" t="str">
        <f>IF(E3084="Souq","sq",IF(E3084="Jumia","Jum",E3084))</f>
        <v>Amazon</v>
      </c>
      <c r="Q3084">
        <f>VLOOKUP(ecommerce_10000[[#This Row],[City]],F:I,4,FALSE)</f>
        <v>26648.76</v>
      </c>
      <c r="R3084" s="1">
        <f>SUMIF(C:C,ecommerce_10000[[#This Row],[Category]],I:I)</f>
        <v>91504159.730000004</v>
      </c>
      <c r="S3084" s="1">
        <f>SUMIFS(I:I,C:C,C3084)</f>
        <v>91504159.730000004</v>
      </c>
      <c r="T3084" s="1" t="str">
        <f>INDEX(F:F,MATCH(ecommerce_10000[[#This Row],[TotalAmount]],I:I,0))</f>
        <v>Casablanca</v>
      </c>
    </row>
    <row r="3085" spans="1:20" x14ac:dyDescent="0.3">
      <c r="A3085" s="1" t="s">
        <v>3129</v>
      </c>
      <c r="B3085" s="1" t="s">
        <v>30</v>
      </c>
      <c r="C3085" s="1" t="s">
        <v>31</v>
      </c>
      <c r="D3085" s="1" t="s">
        <v>32</v>
      </c>
      <c r="E3085" s="1" t="s">
        <v>47</v>
      </c>
      <c r="F3085" s="1" t="s">
        <v>40</v>
      </c>
      <c r="G3085">
        <v>1282.43</v>
      </c>
      <c r="H3085">
        <v>4</v>
      </c>
      <c r="I3085">
        <v>5129.72</v>
      </c>
      <c r="J3085">
        <v>2.58</v>
      </c>
      <c r="K3085">
        <v>4873</v>
      </c>
      <c r="L3085" s="2">
        <v>45367</v>
      </c>
      <c r="O3085" t="str">
        <f>IF(ecommerce_10000[[#This Row],[Platform]]="Souq","sq",ecommerce_10000[[#This Row],[Platform]])</f>
        <v>Amazon</v>
      </c>
      <c r="P3085" t="str">
        <f>IF(E3085="Souq","sq",IF(E3085="Jumia","Jum",E3085))</f>
        <v>Amazon</v>
      </c>
      <c r="Q3085">
        <f>VLOOKUP(ecommerce_10000[[#This Row],[City]],F:I,4,FALSE)</f>
        <v>99349.3</v>
      </c>
      <c r="R3085" s="1">
        <f>SUMIF(C:C,ecommerce_10000[[#This Row],[Category]],I:I)</f>
        <v>57542997.559999913</v>
      </c>
      <c r="S3085" s="1">
        <f>SUMIFS(I:I,C:C,C3085)</f>
        <v>57542997.559999913</v>
      </c>
      <c r="T3085" s="1" t="str">
        <f>INDEX(F:F,MATCH(ecommerce_10000[[#This Row],[TotalAmount]],I:I,0))</f>
        <v>Riyadh</v>
      </c>
    </row>
    <row r="3086" spans="1:20" x14ac:dyDescent="0.3">
      <c r="A3086" s="1" t="s">
        <v>3130</v>
      </c>
      <c r="B3086" s="1" t="s">
        <v>65</v>
      </c>
      <c r="C3086" s="1" t="s">
        <v>20</v>
      </c>
      <c r="D3086" s="1" t="s">
        <v>66</v>
      </c>
      <c r="E3086" s="1" t="s">
        <v>22</v>
      </c>
      <c r="F3086" s="1" t="s">
        <v>28</v>
      </c>
      <c r="G3086">
        <v>17615.38</v>
      </c>
      <c r="H3086">
        <v>5</v>
      </c>
      <c r="I3086">
        <v>88076.9</v>
      </c>
      <c r="J3086">
        <v>4.7699999999999996</v>
      </c>
      <c r="K3086">
        <v>1224</v>
      </c>
      <c r="L3086" s="2">
        <v>45620</v>
      </c>
      <c r="O3086" t="str">
        <f>IF(ecommerce_10000[[#This Row],[Platform]]="Souq","sq",ecommerce_10000[[#This Row],[Platform]])</f>
        <v>Jumia</v>
      </c>
      <c r="P3086" t="str">
        <f>IF(E3086="Souq","sq",IF(E3086="Jumia","Jum",E3086))</f>
        <v>Jum</v>
      </c>
      <c r="Q3086">
        <f>VLOOKUP(ecommerce_10000[[#This Row],[City]],F:I,4,FALSE)</f>
        <v>26648.76</v>
      </c>
      <c r="R3086" s="1">
        <f>SUMIF(C:C,ecommerce_10000[[#This Row],[Category]],I:I)</f>
        <v>91504159.730000004</v>
      </c>
      <c r="S3086" s="1">
        <f>SUMIFS(I:I,C:C,C3086)</f>
        <v>91504159.730000004</v>
      </c>
      <c r="T3086" s="1" t="str">
        <f>INDEX(F:F,MATCH(ecommerce_10000[[#This Row],[TotalAmount]],I:I,0))</f>
        <v>Casablanca</v>
      </c>
    </row>
    <row r="3087" spans="1:20" x14ac:dyDescent="0.3">
      <c r="A3087" s="1" t="s">
        <v>3131</v>
      </c>
      <c r="B3087" s="1" t="s">
        <v>65</v>
      </c>
      <c r="C3087" s="1" t="s">
        <v>20</v>
      </c>
      <c r="D3087" s="1" t="s">
        <v>66</v>
      </c>
      <c r="E3087" s="1" t="s">
        <v>47</v>
      </c>
      <c r="F3087" s="1" t="s">
        <v>40</v>
      </c>
      <c r="G3087">
        <v>18022.68</v>
      </c>
      <c r="H3087">
        <v>5</v>
      </c>
      <c r="I3087">
        <v>90113.4</v>
      </c>
      <c r="J3087">
        <v>1.64</v>
      </c>
      <c r="K3087">
        <v>4536</v>
      </c>
      <c r="L3087" s="2">
        <v>45565</v>
      </c>
      <c r="O3087" t="str">
        <f>IF(ecommerce_10000[[#This Row],[Platform]]="Souq","sq",ecommerce_10000[[#This Row],[Platform]])</f>
        <v>Amazon</v>
      </c>
      <c r="P3087" t="str">
        <f>IF(E3087="Souq","sq",IF(E3087="Jumia","Jum",E3087))</f>
        <v>Amazon</v>
      </c>
      <c r="Q3087">
        <f>VLOOKUP(ecommerce_10000[[#This Row],[City]],F:I,4,FALSE)</f>
        <v>99349.3</v>
      </c>
      <c r="R3087" s="1">
        <f>SUMIF(C:C,ecommerce_10000[[#This Row],[Category]],I:I)</f>
        <v>91504159.730000004</v>
      </c>
      <c r="S3087" s="1">
        <f>SUMIFS(I:I,C:C,C3087)</f>
        <v>91504159.730000004</v>
      </c>
      <c r="T3087" s="1" t="str">
        <f>INDEX(F:F,MATCH(ecommerce_10000[[#This Row],[TotalAmount]],I:I,0))</f>
        <v>Riyadh</v>
      </c>
    </row>
    <row r="3088" spans="1:20" x14ac:dyDescent="0.3">
      <c r="A3088" s="1" t="s">
        <v>3132</v>
      </c>
      <c r="B3088" s="1" t="s">
        <v>13</v>
      </c>
      <c r="C3088" s="1" t="s">
        <v>14</v>
      </c>
      <c r="D3088" s="1" t="s">
        <v>15</v>
      </c>
      <c r="E3088" s="1" t="s">
        <v>47</v>
      </c>
      <c r="F3088" s="1" t="s">
        <v>40</v>
      </c>
      <c r="G3088">
        <v>145.61000000000001</v>
      </c>
      <c r="H3088">
        <v>5</v>
      </c>
      <c r="I3088">
        <v>728.05</v>
      </c>
      <c r="J3088">
        <v>3.82</v>
      </c>
      <c r="K3088">
        <v>4304</v>
      </c>
      <c r="L3088" s="2">
        <v>45628</v>
      </c>
      <c r="O3088" t="str">
        <f>IF(ecommerce_10000[[#This Row],[Platform]]="Souq","sq",ecommerce_10000[[#This Row],[Platform]])</f>
        <v>Amazon</v>
      </c>
      <c r="P3088" t="str">
        <f>IF(E3088="Souq","sq",IF(E3088="Jumia","Jum",E3088))</f>
        <v>Amazon</v>
      </c>
      <c r="Q3088">
        <f>VLOOKUP(ecommerce_10000[[#This Row],[City]],F:I,4,FALSE)</f>
        <v>99349.3</v>
      </c>
      <c r="R3088" s="1">
        <f>SUMIF(C:C,ecommerce_10000[[#This Row],[Category]],I:I)</f>
        <v>92327183.770000085</v>
      </c>
      <c r="S3088" s="1">
        <f>SUMIFS(I:I,C:C,C3088)</f>
        <v>92327183.770000085</v>
      </c>
      <c r="T3088" s="1" t="str">
        <f>INDEX(F:F,MATCH(ecommerce_10000[[#This Row],[TotalAmount]],I:I,0))</f>
        <v>Riyadh</v>
      </c>
    </row>
    <row r="3089" spans="1:20" x14ac:dyDescent="0.3">
      <c r="A3089" s="1" t="s">
        <v>3133</v>
      </c>
      <c r="B3089" s="1" t="s">
        <v>30</v>
      </c>
      <c r="C3089" s="1" t="s">
        <v>31</v>
      </c>
      <c r="D3089" s="1" t="s">
        <v>32</v>
      </c>
      <c r="E3089" s="1" t="s">
        <v>22</v>
      </c>
      <c r="F3089" s="1" t="s">
        <v>62</v>
      </c>
      <c r="G3089">
        <v>8272.25</v>
      </c>
      <c r="H3089">
        <v>1</v>
      </c>
      <c r="I3089">
        <v>8272.25</v>
      </c>
      <c r="J3089">
        <v>1.34</v>
      </c>
      <c r="K3089">
        <v>1265</v>
      </c>
      <c r="L3089" s="2">
        <v>45587</v>
      </c>
      <c r="O3089" t="str">
        <f>IF(ecommerce_10000[[#This Row],[Platform]]="Souq","sq",ecommerce_10000[[#This Row],[Platform]])</f>
        <v>Jumia</v>
      </c>
      <c r="P3089" t="str">
        <f>IF(E3089="Souq","sq",IF(E3089="Jumia","Jum",E3089))</f>
        <v>Jum</v>
      </c>
      <c r="Q3089">
        <f>VLOOKUP(ecommerce_10000[[#This Row],[City]],F:I,4,FALSE)</f>
        <v>27872.98</v>
      </c>
      <c r="R3089" s="1">
        <f>SUMIF(C:C,ecommerce_10000[[#This Row],[Category]],I:I)</f>
        <v>57542997.559999913</v>
      </c>
      <c r="S3089" s="1">
        <f>SUMIFS(I:I,C:C,C3089)</f>
        <v>57542997.559999913</v>
      </c>
      <c r="T3089" s="1" t="str">
        <f>INDEX(F:F,MATCH(ecommerce_10000[[#This Row],[TotalAmount]],I:I,0))</f>
        <v>Giza</v>
      </c>
    </row>
    <row r="3090" spans="1:20" x14ac:dyDescent="0.3">
      <c r="A3090" s="1" t="s">
        <v>3134</v>
      </c>
      <c r="B3090" s="1" t="s">
        <v>35</v>
      </c>
      <c r="C3090" s="1" t="s">
        <v>14</v>
      </c>
      <c r="D3090" s="1" t="s">
        <v>36</v>
      </c>
      <c r="E3090" s="1" t="s">
        <v>16</v>
      </c>
      <c r="F3090" s="1" t="s">
        <v>17</v>
      </c>
      <c r="G3090">
        <v>9628.48</v>
      </c>
      <c r="H3090">
        <v>2</v>
      </c>
      <c r="I3090">
        <v>19256.96</v>
      </c>
      <c r="J3090">
        <v>4.8600000000000003</v>
      </c>
      <c r="K3090">
        <v>1893</v>
      </c>
      <c r="L3090" s="2">
        <v>45398</v>
      </c>
      <c r="O3090" t="str">
        <f>IF(ecommerce_10000[[#This Row],[Platform]]="Souq","sq",ecommerce_10000[[#This Row],[Platform]])</f>
        <v>sq</v>
      </c>
      <c r="P3090" t="str">
        <f>IF(E3090="Souq","sq",IF(E3090="Jumia","Jum",E3090))</f>
        <v>sq</v>
      </c>
      <c r="Q3090">
        <f>VLOOKUP(ecommerce_10000[[#This Row],[City]],F:I,4,FALSE)</f>
        <v>16284.02</v>
      </c>
      <c r="R3090" s="1">
        <f>SUMIF(C:C,ecommerce_10000[[#This Row],[Category]],I:I)</f>
        <v>92327183.770000085</v>
      </c>
      <c r="S3090" s="1">
        <f>SUMIFS(I:I,C:C,C3090)</f>
        <v>92327183.770000085</v>
      </c>
      <c r="T3090" s="1" t="str">
        <f>INDEX(F:F,MATCH(ecommerce_10000[[#This Row],[TotalAmount]],I:I,0))</f>
        <v>Cairo</v>
      </c>
    </row>
    <row r="3091" spans="1:20" x14ac:dyDescent="0.3">
      <c r="A3091" s="1" t="s">
        <v>3135</v>
      </c>
      <c r="B3091" s="1" t="s">
        <v>30</v>
      </c>
      <c r="C3091" s="1" t="s">
        <v>31</v>
      </c>
      <c r="D3091" s="1" t="s">
        <v>32</v>
      </c>
      <c r="E3091" s="1" t="s">
        <v>47</v>
      </c>
      <c r="F3091" s="1" t="s">
        <v>62</v>
      </c>
      <c r="G3091">
        <v>19598.259999999998</v>
      </c>
      <c r="H3091">
        <v>2</v>
      </c>
      <c r="I3091">
        <v>39196.519999999997</v>
      </c>
      <c r="J3091">
        <v>3.14</v>
      </c>
      <c r="K3091">
        <v>2240</v>
      </c>
      <c r="L3091" s="2">
        <v>45340</v>
      </c>
      <c r="O3091" t="str">
        <f>IF(ecommerce_10000[[#This Row],[Platform]]="Souq","sq",ecommerce_10000[[#This Row],[Platform]])</f>
        <v>Amazon</v>
      </c>
      <c r="P3091" t="str">
        <f>IF(E3091="Souq","sq",IF(E3091="Jumia","Jum",E3091))</f>
        <v>Amazon</v>
      </c>
      <c r="Q3091">
        <f>VLOOKUP(ecommerce_10000[[#This Row],[City]],F:I,4,FALSE)</f>
        <v>27872.98</v>
      </c>
      <c r="R3091" s="1">
        <f>SUMIF(C:C,ecommerce_10000[[#This Row],[Category]],I:I)</f>
        <v>57542997.559999913</v>
      </c>
      <c r="S3091" s="1">
        <f>SUMIFS(I:I,C:C,C3091)</f>
        <v>57542997.559999913</v>
      </c>
      <c r="T3091" s="1" t="str">
        <f>INDEX(F:F,MATCH(ecommerce_10000[[#This Row],[TotalAmount]],I:I,0))</f>
        <v>Giza</v>
      </c>
    </row>
    <row r="3092" spans="1:20" x14ac:dyDescent="0.3">
      <c r="A3092" s="1" t="s">
        <v>3136</v>
      </c>
      <c r="B3092" s="1" t="s">
        <v>30</v>
      </c>
      <c r="C3092" s="1" t="s">
        <v>31</v>
      </c>
      <c r="D3092" s="1" t="s">
        <v>32</v>
      </c>
      <c r="E3092" s="1" t="s">
        <v>22</v>
      </c>
      <c r="F3092" s="1" t="s">
        <v>62</v>
      </c>
      <c r="G3092">
        <v>2743.64</v>
      </c>
      <c r="H3092">
        <v>2</v>
      </c>
      <c r="I3092">
        <v>5487.28</v>
      </c>
      <c r="J3092">
        <v>4.91</v>
      </c>
      <c r="K3092">
        <v>122</v>
      </c>
      <c r="L3092" s="2">
        <v>45354</v>
      </c>
      <c r="O3092" t="str">
        <f>IF(ecommerce_10000[[#This Row],[Platform]]="Souq","sq",ecommerce_10000[[#This Row],[Platform]])</f>
        <v>Jumia</v>
      </c>
      <c r="P3092" t="str">
        <f>IF(E3092="Souq","sq",IF(E3092="Jumia","Jum",E3092))</f>
        <v>Jum</v>
      </c>
      <c r="Q3092">
        <f>VLOOKUP(ecommerce_10000[[#This Row],[City]],F:I,4,FALSE)</f>
        <v>27872.98</v>
      </c>
      <c r="R3092" s="1">
        <f>SUMIF(C:C,ecommerce_10000[[#This Row],[Category]],I:I)</f>
        <v>57542997.559999913</v>
      </c>
      <c r="S3092" s="1">
        <f>SUMIFS(I:I,C:C,C3092)</f>
        <v>57542997.559999913</v>
      </c>
      <c r="T3092" s="1" t="str">
        <f>INDEX(F:F,MATCH(ecommerce_10000[[#This Row],[TotalAmount]],I:I,0))</f>
        <v>Giza</v>
      </c>
    </row>
    <row r="3093" spans="1:20" x14ac:dyDescent="0.3">
      <c r="A3093" s="1" t="s">
        <v>3137</v>
      </c>
      <c r="B3093" s="1" t="s">
        <v>38</v>
      </c>
      <c r="C3093" s="1" t="s">
        <v>20</v>
      </c>
      <c r="D3093" s="1" t="s">
        <v>39</v>
      </c>
      <c r="E3093" s="1" t="s">
        <v>16</v>
      </c>
      <c r="F3093" s="1" t="s">
        <v>62</v>
      </c>
      <c r="G3093">
        <v>5676.36</v>
      </c>
      <c r="H3093">
        <v>1</v>
      </c>
      <c r="I3093">
        <v>5676.36</v>
      </c>
      <c r="J3093">
        <v>1.87</v>
      </c>
      <c r="K3093">
        <v>1563</v>
      </c>
      <c r="L3093" s="2">
        <v>45425</v>
      </c>
      <c r="O3093" t="str">
        <f>IF(ecommerce_10000[[#This Row],[Platform]]="Souq","sq",ecommerce_10000[[#This Row],[Platform]])</f>
        <v>sq</v>
      </c>
      <c r="P3093" t="str">
        <f>IF(E3093="Souq","sq",IF(E3093="Jumia","Jum",E3093))</f>
        <v>sq</v>
      </c>
      <c r="Q3093">
        <f>VLOOKUP(ecommerce_10000[[#This Row],[City]],F:I,4,FALSE)</f>
        <v>27872.98</v>
      </c>
      <c r="R3093" s="1">
        <f>SUMIF(C:C,ecommerce_10000[[#This Row],[Category]],I:I)</f>
        <v>91504159.730000004</v>
      </c>
      <c r="S3093" s="1">
        <f>SUMIFS(I:I,C:C,C3093)</f>
        <v>91504159.730000004</v>
      </c>
      <c r="T3093" s="1" t="str">
        <f>INDEX(F:F,MATCH(ecommerce_10000[[#This Row],[TotalAmount]],I:I,0))</f>
        <v>Giza</v>
      </c>
    </row>
    <row r="3094" spans="1:20" x14ac:dyDescent="0.3">
      <c r="A3094" s="1" t="s">
        <v>3138</v>
      </c>
      <c r="B3094" s="1" t="s">
        <v>13</v>
      </c>
      <c r="C3094" s="1" t="s">
        <v>14</v>
      </c>
      <c r="D3094" s="1" t="s">
        <v>15</v>
      </c>
      <c r="E3094" s="1" t="s">
        <v>47</v>
      </c>
      <c r="F3094" s="1" t="s">
        <v>28</v>
      </c>
      <c r="G3094">
        <v>9288.7999999999993</v>
      </c>
      <c r="H3094">
        <v>1</v>
      </c>
      <c r="I3094">
        <v>9288.7999999999993</v>
      </c>
      <c r="J3094">
        <v>4.29</v>
      </c>
      <c r="K3094">
        <v>665</v>
      </c>
      <c r="L3094" s="2">
        <v>45321</v>
      </c>
      <c r="O3094" t="str">
        <f>IF(ecommerce_10000[[#This Row],[Platform]]="Souq","sq",ecommerce_10000[[#This Row],[Platform]])</f>
        <v>Amazon</v>
      </c>
      <c r="P3094" t="str">
        <f>IF(E3094="Souq","sq",IF(E3094="Jumia","Jum",E3094))</f>
        <v>Amazon</v>
      </c>
      <c r="Q3094">
        <f>VLOOKUP(ecommerce_10000[[#This Row],[City]],F:I,4,FALSE)</f>
        <v>26648.76</v>
      </c>
      <c r="R3094" s="1">
        <f>SUMIF(C:C,ecommerce_10000[[#This Row],[Category]],I:I)</f>
        <v>92327183.770000085</v>
      </c>
      <c r="S3094" s="1">
        <f>SUMIFS(I:I,C:C,C3094)</f>
        <v>92327183.770000085</v>
      </c>
      <c r="T3094" s="1" t="str">
        <f>INDEX(F:F,MATCH(ecommerce_10000[[#This Row],[TotalAmount]],I:I,0))</f>
        <v>Casablanca</v>
      </c>
    </row>
    <row r="3095" spans="1:20" x14ac:dyDescent="0.3">
      <c r="A3095" s="1" t="s">
        <v>3139</v>
      </c>
      <c r="B3095" s="1" t="s">
        <v>38</v>
      </c>
      <c r="C3095" s="1" t="s">
        <v>20</v>
      </c>
      <c r="D3095" s="1" t="s">
        <v>39</v>
      </c>
      <c r="E3095" s="1" t="s">
        <v>22</v>
      </c>
      <c r="F3095" s="1" t="s">
        <v>33</v>
      </c>
      <c r="G3095">
        <v>8237.3799999999992</v>
      </c>
      <c r="H3095">
        <v>5</v>
      </c>
      <c r="I3095">
        <v>41186.9</v>
      </c>
      <c r="J3095">
        <v>2.83</v>
      </c>
      <c r="K3095">
        <v>1845</v>
      </c>
      <c r="L3095" s="2">
        <v>45411</v>
      </c>
      <c r="O3095" t="str">
        <f>IF(ecommerce_10000[[#This Row],[Platform]]="Souq","sq",ecommerce_10000[[#This Row],[Platform]])</f>
        <v>Jumia</v>
      </c>
      <c r="P3095" t="str">
        <f>IF(E3095="Souq","sq",IF(E3095="Jumia","Jum",E3095))</f>
        <v>Jum</v>
      </c>
      <c r="Q3095">
        <f>VLOOKUP(ecommerce_10000[[#This Row],[City]],F:I,4,FALSE)</f>
        <v>3665.44</v>
      </c>
      <c r="R3095" s="1">
        <f>SUMIF(C:C,ecommerce_10000[[#This Row],[Category]],I:I)</f>
        <v>91504159.730000004</v>
      </c>
      <c r="S3095" s="1">
        <f>SUMIFS(I:I,C:C,C3095)</f>
        <v>91504159.730000004</v>
      </c>
      <c r="T3095" s="1" t="str">
        <f>INDEX(F:F,MATCH(ecommerce_10000[[#This Row],[TotalAmount]],I:I,0))</f>
        <v>Dubai</v>
      </c>
    </row>
    <row r="3096" spans="1:20" x14ac:dyDescent="0.3">
      <c r="A3096" s="1" t="s">
        <v>3140</v>
      </c>
      <c r="B3096" s="1" t="s">
        <v>43</v>
      </c>
      <c r="C3096" s="1" t="s">
        <v>44</v>
      </c>
      <c r="D3096" s="1" t="s">
        <v>45</v>
      </c>
      <c r="E3096" s="1" t="s">
        <v>16</v>
      </c>
      <c r="F3096" s="1" t="s">
        <v>33</v>
      </c>
      <c r="G3096">
        <v>19411.41</v>
      </c>
      <c r="H3096">
        <v>4</v>
      </c>
      <c r="I3096">
        <v>77645.64</v>
      </c>
      <c r="J3096">
        <v>4.01</v>
      </c>
      <c r="K3096">
        <v>4857</v>
      </c>
      <c r="L3096" s="2">
        <v>45409</v>
      </c>
      <c r="O3096" t="str">
        <f>IF(ecommerce_10000[[#This Row],[Platform]]="Souq","sq",ecommerce_10000[[#This Row],[Platform]])</f>
        <v>sq</v>
      </c>
      <c r="P3096" t="str">
        <f>IF(E3096="Souq","sq",IF(E3096="Jumia","Jum",E3096))</f>
        <v>sq</v>
      </c>
      <c r="Q3096">
        <f>VLOOKUP(ecommerce_10000[[#This Row],[City]],F:I,4,FALSE)</f>
        <v>3665.44</v>
      </c>
      <c r="R3096" s="1">
        <f>SUMIF(C:C,ecommerce_10000[[#This Row],[Category]],I:I)</f>
        <v>31420413.200000018</v>
      </c>
      <c r="S3096" s="1">
        <f>SUMIFS(I:I,C:C,C3096)</f>
        <v>31420413.200000018</v>
      </c>
      <c r="T3096" s="1" t="str">
        <f>INDEX(F:F,MATCH(ecommerce_10000[[#This Row],[TotalAmount]],I:I,0))</f>
        <v>Dubai</v>
      </c>
    </row>
    <row r="3097" spans="1:20" x14ac:dyDescent="0.3">
      <c r="A3097" s="1" t="s">
        <v>3141</v>
      </c>
      <c r="B3097" s="1" t="s">
        <v>65</v>
      </c>
      <c r="C3097" s="1" t="s">
        <v>20</v>
      </c>
      <c r="D3097" s="1" t="s">
        <v>66</v>
      </c>
      <c r="E3097" s="1" t="s">
        <v>16</v>
      </c>
      <c r="F3097" s="1" t="s">
        <v>28</v>
      </c>
      <c r="G3097">
        <v>6708.13</v>
      </c>
      <c r="H3097">
        <v>1</v>
      </c>
      <c r="I3097">
        <v>6708.13</v>
      </c>
      <c r="J3097">
        <v>1.1499999999999999</v>
      </c>
      <c r="K3097">
        <v>4801</v>
      </c>
      <c r="L3097" s="2">
        <v>45594</v>
      </c>
      <c r="O3097" t="str">
        <f>IF(ecommerce_10000[[#This Row],[Platform]]="Souq","sq",ecommerce_10000[[#This Row],[Platform]])</f>
        <v>sq</v>
      </c>
      <c r="P3097" t="str">
        <f>IF(E3097="Souq","sq",IF(E3097="Jumia","Jum",E3097))</f>
        <v>sq</v>
      </c>
      <c r="Q3097">
        <f>VLOOKUP(ecommerce_10000[[#This Row],[City]],F:I,4,FALSE)</f>
        <v>26648.76</v>
      </c>
      <c r="R3097" s="1">
        <f>SUMIF(C:C,ecommerce_10000[[#This Row],[Category]],I:I)</f>
        <v>91504159.730000004</v>
      </c>
      <c r="S3097" s="1">
        <f>SUMIFS(I:I,C:C,C3097)</f>
        <v>91504159.730000004</v>
      </c>
      <c r="T3097" s="1" t="str">
        <f>INDEX(F:F,MATCH(ecommerce_10000[[#This Row],[TotalAmount]],I:I,0))</f>
        <v>Casablanca</v>
      </c>
    </row>
    <row r="3098" spans="1:20" x14ac:dyDescent="0.3">
      <c r="A3098" s="1" t="s">
        <v>3142</v>
      </c>
      <c r="B3098" s="1" t="s">
        <v>38</v>
      </c>
      <c r="C3098" s="1" t="s">
        <v>20</v>
      </c>
      <c r="D3098" s="1" t="s">
        <v>39</v>
      </c>
      <c r="E3098" s="1" t="s">
        <v>22</v>
      </c>
      <c r="F3098" s="1" t="s">
        <v>40</v>
      </c>
      <c r="G3098">
        <v>13334.14</v>
      </c>
      <c r="H3098">
        <v>4</v>
      </c>
      <c r="I3098">
        <v>53336.56</v>
      </c>
      <c r="J3098">
        <v>2.67</v>
      </c>
      <c r="K3098">
        <v>1953</v>
      </c>
      <c r="L3098" s="2">
        <v>45349</v>
      </c>
      <c r="O3098" t="str">
        <f>IF(ecommerce_10000[[#This Row],[Platform]]="Souq","sq",ecommerce_10000[[#This Row],[Platform]])</f>
        <v>Jumia</v>
      </c>
      <c r="P3098" t="str">
        <f>IF(E3098="Souq","sq",IF(E3098="Jumia","Jum",E3098))</f>
        <v>Jum</v>
      </c>
      <c r="Q3098">
        <f>VLOOKUP(ecommerce_10000[[#This Row],[City]],F:I,4,FALSE)</f>
        <v>99349.3</v>
      </c>
      <c r="R3098" s="1">
        <f>SUMIF(C:C,ecommerce_10000[[#This Row],[Category]],I:I)</f>
        <v>91504159.730000004</v>
      </c>
      <c r="S3098" s="1">
        <f>SUMIFS(I:I,C:C,C3098)</f>
        <v>91504159.730000004</v>
      </c>
      <c r="T3098" s="1" t="str">
        <f>INDEX(F:F,MATCH(ecommerce_10000[[#This Row],[TotalAmount]],I:I,0))</f>
        <v>Riyadh</v>
      </c>
    </row>
    <row r="3099" spans="1:20" x14ac:dyDescent="0.3">
      <c r="A3099" s="1" t="s">
        <v>3143</v>
      </c>
      <c r="B3099" s="1" t="s">
        <v>43</v>
      </c>
      <c r="C3099" s="1" t="s">
        <v>44</v>
      </c>
      <c r="D3099" s="1" t="s">
        <v>45</v>
      </c>
      <c r="E3099" s="1" t="s">
        <v>22</v>
      </c>
      <c r="F3099" s="1" t="s">
        <v>23</v>
      </c>
      <c r="G3099">
        <v>5509.34</v>
      </c>
      <c r="H3099">
        <v>1</v>
      </c>
      <c r="I3099">
        <v>5509.34</v>
      </c>
      <c r="J3099">
        <v>2.4300000000000002</v>
      </c>
      <c r="K3099">
        <v>3487</v>
      </c>
      <c r="L3099" s="2">
        <v>45334</v>
      </c>
      <c r="O3099" t="str">
        <f>IF(ecommerce_10000[[#This Row],[Platform]]="Souq","sq",ecommerce_10000[[#This Row],[Platform]])</f>
        <v>Jumia</v>
      </c>
      <c r="P3099" t="str">
        <f>IF(E3099="Souq","sq",IF(E3099="Jumia","Jum",E3099))</f>
        <v>Jum</v>
      </c>
      <c r="Q3099">
        <f>VLOOKUP(ecommerce_10000[[#This Row],[City]],F:I,4,FALSE)</f>
        <v>13290.4</v>
      </c>
      <c r="R3099" s="1">
        <f>SUMIF(C:C,ecommerce_10000[[#This Row],[Category]],I:I)</f>
        <v>31420413.200000018</v>
      </c>
      <c r="S3099" s="1">
        <f>SUMIFS(I:I,C:C,C3099)</f>
        <v>31420413.200000018</v>
      </c>
      <c r="T3099" s="1" t="str">
        <f>INDEX(F:F,MATCH(ecommerce_10000[[#This Row],[TotalAmount]],I:I,0))</f>
        <v>Alexandria</v>
      </c>
    </row>
    <row r="3100" spans="1:20" x14ac:dyDescent="0.3">
      <c r="A3100" s="1" t="s">
        <v>3144</v>
      </c>
      <c r="B3100" s="1" t="s">
        <v>38</v>
      </c>
      <c r="C3100" s="1" t="s">
        <v>20</v>
      </c>
      <c r="D3100" s="1" t="s">
        <v>39</v>
      </c>
      <c r="E3100" s="1" t="s">
        <v>47</v>
      </c>
      <c r="F3100" s="1" t="s">
        <v>33</v>
      </c>
      <c r="G3100">
        <v>6377.43</v>
      </c>
      <c r="H3100">
        <v>1</v>
      </c>
      <c r="I3100">
        <v>6377.43</v>
      </c>
      <c r="J3100">
        <v>2.4900000000000002</v>
      </c>
      <c r="K3100">
        <v>3560</v>
      </c>
      <c r="L3100" s="2">
        <v>45596</v>
      </c>
      <c r="O3100" t="str">
        <f>IF(ecommerce_10000[[#This Row],[Platform]]="Souq","sq",ecommerce_10000[[#This Row],[Platform]])</f>
        <v>Amazon</v>
      </c>
      <c r="P3100" t="str">
        <f>IF(E3100="Souq","sq",IF(E3100="Jumia","Jum",E3100))</f>
        <v>Amazon</v>
      </c>
      <c r="Q3100">
        <f>VLOOKUP(ecommerce_10000[[#This Row],[City]],F:I,4,FALSE)</f>
        <v>3665.44</v>
      </c>
      <c r="R3100" s="1">
        <f>SUMIF(C:C,ecommerce_10000[[#This Row],[Category]],I:I)</f>
        <v>91504159.730000004</v>
      </c>
      <c r="S3100" s="1">
        <f>SUMIFS(I:I,C:C,C3100)</f>
        <v>91504159.730000004</v>
      </c>
      <c r="T3100" s="1" t="str">
        <f>INDEX(F:F,MATCH(ecommerce_10000[[#This Row],[TotalAmount]],I:I,0))</f>
        <v>Dubai</v>
      </c>
    </row>
    <row r="3101" spans="1:20" x14ac:dyDescent="0.3">
      <c r="A3101" s="1" t="s">
        <v>3145</v>
      </c>
      <c r="B3101" s="1" t="s">
        <v>13</v>
      </c>
      <c r="C3101" s="1" t="s">
        <v>14</v>
      </c>
      <c r="D3101" s="1" t="s">
        <v>15</v>
      </c>
      <c r="E3101" s="1" t="s">
        <v>47</v>
      </c>
      <c r="F3101" s="1" t="s">
        <v>23</v>
      </c>
      <c r="G3101">
        <v>1814.88</v>
      </c>
      <c r="H3101">
        <v>4</v>
      </c>
      <c r="I3101">
        <v>7259.52</v>
      </c>
      <c r="J3101">
        <v>3.82</v>
      </c>
      <c r="K3101">
        <v>1745</v>
      </c>
      <c r="L3101" s="2">
        <v>45593</v>
      </c>
      <c r="O3101" t="str">
        <f>IF(ecommerce_10000[[#This Row],[Platform]]="Souq","sq",ecommerce_10000[[#This Row],[Platform]])</f>
        <v>Amazon</v>
      </c>
      <c r="P3101" t="str">
        <f>IF(E3101="Souq","sq",IF(E3101="Jumia","Jum",E3101))</f>
        <v>Amazon</v>
      </c>
      <c r="Q3101">
        <f>VLOOKUP(ecommerce_10000[[#This Row],[City]],F:I,4,FALSE)</f>
        <v>13290.4</v>
      </c>
      <c r="R3101" s="1">
        <f>SUMIF(C:C,ecommerce_10000[[#This Row],[Category]],I:I)</f>
        <v>92327183.770000085</v>
      </c>
      <c r="S3101" s="1">
        <f>SUMIFS(I:I,C:C,C3101)</f>
        <v>92327183.770000085</v>
      </c>
      <c r="T3101" s="1" t="str">
        <f>INDEX(F:F,MATCH(ecommerce_10000[[#This Row],[TotalAmount]],I:I,0))</f>
        <v>Alexandria</v>
      </c>
    </row>
    <row r="3102" spans="1:20" x14ac:dyDescent="0.3">
      <c r="A3102" s="1" t="s">
        <v>3146</v>
      </c>
      <c r="B3102" s="1" t="s">
        <v>35</v>
      </c>
      <c r="C3102" s="1" t="s">
        <v>14</v>
      </c>
      <c r="D3102" s="1" t="s">
        <v>36</v>
      </c>
      <c r="E3102" s="1" t="s">
        <v>47</v>
      </c>
      <c r="F3102" s="1" t="s">
        <v>40</v>
      </c>
      <c r="G3102">
        <v>17445.28</v>
      </c>
      <c r="H3102">
        <v>4</v>
      </c>
      <c r="I3102">
        <v>69781.119999999995</v>
      </c>
      <c r="J3102">
        <v>4.87</v>
      </c>
      <c r="K3102">
        <v>3594</v>
      </c>
      <c r="L3102" s="2">
        <v>45374</v>
      </c>
      <c r="O3102" t="str">
        <f>IF(ecommerce_10000[[#This Row],[Platform]]="Souq","sq",ecommerce_10000[[#This Row],[Platform]])</f>
        <v>Amazon</v>
      </c>
      <c r="P3102" t="str">
        <f>IF(E3102="Souq","sq",IF(E3102="Jumia","Jum",E3102))</f>
        <v>Amazon</v>
      </c>
      <c r="Q3102">
        <f>VLOOKUP(ecommerce_10000[[#This Row],[City]],F:I,4,FALSE)</f>
        <v>99349.3</v>
      </c>
      <c r="R3102" s="1">
        <f>SUMIF(C:C,ecommerce_10000[[#This Row],[Category]],I:I)</f>
        <v>92327183.770000085</v>
      </c>
      <c r="S3102" s="1">
        <f>SUMIFS(I:I,C:C,C3102)</f>
        <v>92327183.770000085</v>
      </c>
      <c r="T3102" s="1" t="str">
        <f>INDEX(F:F,MATCH(ecommerce_10000[[#This Row],[TotalAmount]],I:I,0))</f>
        <v>Riyadh</v>
      </c>
    </row>
    <row r="3103" spans="1:20" x14ac:dyDescent="0.3">
      <c r="A3103" s="1" t="s">
        <v>3147</v>
      </c>
      <c r="B3103" s="1" t="s">
        <v>65</v>
      </c>
      <c r="C3103" s="1" t="s">
        <v>20</v>
      </c>
      <c r="D3103" s="1" t="s">
        <v>66</v>
      </c>
      <c r="E3103" s="1" t="s">
        <v>22</v>
      </c>
      <c r="F3103" s="1" t="s">
        <v>17</v>
      </c>
      <c r="G3103">
        <v>13335.11</v>
      </c>
      <c r="H3103">
        <v>4</v>
      </c>
      <c r="I3103">
        <v>53340.44</v>
      </c>
      <c r="J3103">
        <v>3.25</v>
      </c>
      <c r="K3103">
        <v>672</v>
      </c>
      <c r="L3103" s="2">
        <v>45506</v>
      </c>
      <c r="O3103" t="str">
        <f>IF(ecommerce_10000[[#This Row],[Platform]]="Souq","sq",ecommerce_10000[[#This Row],[Platform]])</f>
        <v>Jumia</v>
      </c>
      <c r="P3103" t="str">
        <f>IF(E3103="Souq","sq",IF(E3103="Jumia","Jum",E3103))</f>
        <v>Jum</v>
      </c>
      <c r="Q3103">
        <f>VLOOKUP(ecommerce_10000[[#This Row],[City]],F:I,4,FALSE)</f>
        <v>16284.02</v>
      </c>
      <c r="R3103" s="1">
        <f>SUMIF(C:C,ecommerce_10000[[#This Row],[Category]],I:I)</f>
        <v>91504159.730000004</v>
      </c>
      <c r="S3103" s="1">
        <f>SUMIFS(I:I,C:C,C3103)</f>
        <v>91504159.730000004</v>
      </c>
      <c r="T3103" s="1" t="str">
        <f>INDEX(F:F,MATCH(ecommerce_10000[[#This Row],[TotalAmount]],I:I,0))</f>
        <v>Cairo</v>
      </c>
    </row>
    <row r="3104" spans="1:20" x14ac:dyDescent="0.3">
      <c r="A3104" s="1" t="s">
        <v>3148</v>
      </c>
      <c r="B3104" s="1" t="s">
        <v>13</v>
      </c>
      <c r="C3104" s="1" t="s">
        <v>14</v>
      </c>
      <c r="D3104" s="1" t="s">
        <v>15</v>
      </c>
      <c r="E3104" s="1" t="s">
        <v>16</v>
      </c>
      <c r="F3104" s="1" t="s">
        <v>33</v>
      </c>
      <c r="G3104">
        <v>15185.23</v>
      </c>
      <c r="H3104">
        <v>2</v>
      </c>
      <c r="I3104">
        <v>30370.46</v>
      </c>
      <c r="J3104">
        <v>1.49</v>
      </c>
      <c r="K3104">
        <v>3255</v>
      </c>
      <c r="L3104" s="2">
        <v>45340</v>
      </c>
      <c r="O3104" t="str">
        <f>IF(ecommerce_10000[[#This Row],[Platform]]="Souq","sq",ecommerce_10000[[#This Row],[Platform]])</f>
        <v>sq</v>
      </c>
      <c r="P3104" t="str">
        <f>IF(E3104="Souq","sq",IF(E3104="Jumia","Jum",E3104))</f>
        <v>sq</v>
      </c>
      <c r="Q3104">
        <f>VLOOKUP(ecommerce_10000[[#This Row],[City]],F:I,4,FALSE)</f>
        <v>3665.44</v>
      </c>
      <c r="R3104" s="1">
        <f>SUMIF(C:C,ecommerce_10000[[#This Row],[Category]],I:I)</f>
        <v>92327183.770000085</v>
      </c>
      <c r="S3104" s="1">
        <f>SUMIFS(I:I,C:C,C3104)</f>
        <v>92327183.770000085</v>
      </c>
      <c r="T3104" s="1" t="str">
        <f>INDEX(F:F,MATCH(ecommerce_10000[[#This Row],[TotalAmount]],I:I,0))</f>
        <v>Dubai</v>
      </c>
    </row>
    <row r="3105" spans="1:20" x14ac:dyDescent="0.3">
      <c r="A3105" s="1" t="s">
        <v>3149</v>
      </c>
      <c r="B3105" s="1" t="s">
        <v>49</v>
      </c>
      <c r="C3105" s="1" t="s">
        <v>14</v>
      </c>
      <c r="D3105" s="1" t="s">
        <v>50</v>
      </c>
      <c r="E3105" s="1" t="s">
        <v>16</v>
      </c>
      <c r="F3105" s="1" t="s">
        <v>23</v>
      </c>
      <c r="G3105">
        <v>10716.82</v>
      </c>
      <c r="H3105">
        <v>4</v>
      </c>
      <c r="I3105">
        <v>42867.28</v>
      </c>
      <c r="J3105">
        <v>2.5299999999999998</v>
      </c>
      <c r="K3105">
        <v>2731</v>
      </c>
      <c r="L3105" s="2">
        <v>45508</v>
      </c>
      <c r="O3105" t="str">
        <f>IF(ecommerce_10000[[#This Row],[Platform]]="Souq","sq",ecommerce_10000[[#This Row],[Platform]])</f>
        <v>sq</v>
      </c>
      <c r="P3105" t="str">
        <f>IF(E3105="Souq","sq",IF(E3105="Jumia","Jum",E3105))</f>
        <v>sq</v>
      </c>
      <c r="Q3105">
        <f>VLOOKUP(ecommerce_10000[[#This Row],[City]],F:I,4,FALSE)</f>
        <v>13290.4</v>
      </c>
      <c r="R3105" s="1">
        <f>SUMIF(C:C,ecommerce_10000[[#This Row],[Category]],I:I)</f>
        <v>92327183.770000085</v>
      </c>
      <c r="S3105" s="1">
        <f>SUMIFS(I:I,C:C,C3105)</f>
        <v>92327183.770000085</v>
      </c>
      <c r="T3105" s="1" t="str">
        <f>INDEX(F:F,MATCH(ecommerce_10000[[#This Row],[TotalAmount]],I:I,0))</f>
        <v>Alexandria</v>
      </c>
    </row>
    <row r="3106" spans="1:20" x14ac:dyDescent="0.3">
      <c r="A3106" s="1" t="s">
        <v>3150</v>
      </c>
      <c r="B3106" s="1" t="s">
        <v>30</v>
      </c>
      <c r="C3106" s="1" t="s">
        <v>31</v>
      </c>
      <c r="D3106" s="1" t="s">
        <v>32</v>
      </c>
      <c r="E3106" s="1" t="s">
        <v>16</v>
      </c>
      <c r="F3106" s="1" t="s">
        <v>17</v>
      </c>
      <c r="G3106">
        <v>5124.49</v>
      </c>
      <c r="H3106">
        <v>3</v>
      </c>
      <c r="I3106">
        <v>15373.47</v>
      </c>
      <c r="J3106">
        <v>1.61</v>
      </c>
      <c r="K3106">
        <v>4197</v>
      </c>
      <c r="L3106" s="2">
        <v>45354</v>
      </c>
      <c r="O3106" t="str">
        <f>IF(ecommerce_10000[[#This Row],[Platform]]="Souq","sq",ecommerce_10000[[#This Row],[Platform]])</f>
        <v>sq</v>
      </c>
      <c r="P3106" t="str">
        <f>IF(E3106="Souq","sq",IF(E3106="Jumia","Jum",E3106))</f>
        <v>sq</v>
      </c>
      <c r="Q3106">
        <f>VLOOKUP(ecommerce_10000[[#This Row],[City]],F:I,4,FALSE)</f>
        <v>16284.02</v>
      </c>
      <c r="R3106" s="1">
        <f>SUMIF(C:C,ecommerce_10000[[#This Row],[Category]],I:I)</f>
        <v>57542997.559999913</v>
      </c>
      <c r="S3106" s="1">
        <f>SUMIFS(I:I,C:C,C3106)</f>
        <v>57542997.559999913</v>
      </c>
      <c r="T3106" s="1" t="str">
        <f>INDEX(F:F,MATCH(ecommerce_10000[[#This Row],[TotalAmount]],I:I,0))</f>
        <v>Cairo</v>
      </c>
    </row>
    <row r="3107" spans="1:20" x14ac:dyDescent="0.3">
      <c r="A3107" s="1" t="s">
        <v>3151</v>
      </c>
      <c r="B3107" s="1" t="s">
        <v>43</v>
      </c>
      <c r="C3107" s="1" t="s">
        <v>44</v>
      </c>
      <c r="D3107" s="1" t="s">
        <v>45</v>
      </c>
      <c r="E3107" s="1" t="s">
        <v>47</v>
      </c>
      <c r="F3107" s="1" t="s">
        <v>28</v>
      </c>
      <c r="G3107">
        <v>8586.41</v>
      </c>
      <c r="H3107">
        <v>5</v>
      </c>
      <c r="I3107">
        <v>42932.05</v>
      </c>
      <c r="J3107">
        <v>2.88</v>
      </c>
      <c r="K3107">
        <v>2309</v>
      </c>
      <c r="L3107" s="2">
        <v>45510</v>
      </c>
      <c r="O3107" t="str">
        <f>IF(ecommerce_10000[[#This Row],[Platform]]="Souq","sq",ecommerce_10000[[#This Row],[Platform]])</f>
        <v>Amazon</v>
      </c>
      <c r="P3107" t="str">
        <f>IF(E3107="Souq","sq",IF(E3107="Jumia","Jum",E3107))</f>
        <v>Amazon</v>
      </c>
      <c r="Q3107">
        <f>VLOOKUP(ecommerce_10000[[#This Row],[City]],F:I,4,FALSE)</f>
        <v>26648.76</v>
      </c>
      <c r="R3107" s="1">
        <f>SUMIF(C:C,ecommerce_10000[[#This Row],[Category]],I:I)</f>
        <v>31420413.200000018</v>
      </c>
      <c r="S3107" s="1">
        <f>SUMIFS(I:I,C:C,C3107)</f>
        <v>31420413.200000018</v>
      </c>
      <c r="T3107" s="1" t="str">
        <f>INDEX(F:F,MATCH(ecommerce_10000[[#This Row],[TotalAmount]],I:I,0))</f>
        <v>Casablanca</v>
      </c>
    </row>
    <row r="3108" spans="1:20" x14ac:dyDescent="0.3">
      <c r="A3108" s="1" t="s">
        <v>3152</v>
      </c>
      <c r="B3108" s="1" t="s">
        <v>25</v>
      </c>
      <c r="C3108" s="1" t="s">
        <v>26</v>
      </c>
      <c r="D3108" s="1" t="s">
        <v>27</v>
      </c>
      <c r="E3108" s="1" t="s">
        <v>16</v>
      </c>
      <c r="F3108" s="1" t="s">
        <v>62</v>
      </c>
      <c r="G3108">
        <v>10254.030000000001</v>
      </c>
      <c r="H3108">
        <v>3</v>
      </c>
      <c r="I3108">
        <v>30762.09</v>
      </c>
      <c r="J3108">
        <v>4.41</v>
      </c>
      <c r="K3108">
        <v>510</v>
      </c>
      <c r="L3108" s="2">
        <v>45611</v>
      </c>
      <c r="O3108" t="str">
        <f>IF(ecommerce_10000[[#This Row],[Platform]]="Souq","sq",ecommerce_10000[[#This Row],[Platform]])</f>
        <v>sq</v>
      </c>
      <c r="P3108" t="str">
        <f>IF(E3108="Souq","sq",IF(E3108="Jumia","Jum",E3108))</f>
        <v>sq</v>
      </c>
      <c r="Q3108">
        <f>VLOOKUP(ecommerce_10000[[#This Row],[City]],F:I,4,FALSE)</f>
        <v>27872.98</v>
      </c>
      <c r="R3108" s="1">
        <f>SUMIF(C:C,ecommerce_10000[[#This Row],[Category]],I:I)</f>
        <v>29200970.130000021</v>
      </c>
      <c r="S3108" s="1">
        <f>SUMIFS(I:I,C:C,C3108)</f>
        <v>29200970.130000021</v>
      </c>
      <c r="T3108" s="1" t="str">
        <f>INDEX(F:F,MATCH(ecommerce_10000[[#This Row],[TotalAmount]],I:I,0))</f>
        <v>Giza</v>
      </c>
    </row>
    <row r="3109" spans="1:20" x14ac:dyDescent="0.3">
      <c r="A3109" s="1" t="s">
        <v>3153</v>
      </c>
      <c r="B3109" s="1" t="s">
        <v>25</v>
      </c>
      <c r="C3109" s="1" t="s">
        <v>26</v>
      </c>
      <c r="D3109" s="1" t="s">
        <v>27</v>
      </c>
      <c r="E3109" s="1" t="s">
        <v>47</v>
      </c>
      <c r="F3109" s="1" t="s">
        <v>40</v>
      </c>
      <c r="G3109">
        <v>4210.09</v>
      </c>
      <c r="H3109">
        <v>4</v>
      </c>
      <c r="I3109">
        <v>16840.36</v>
      </c>
      <c r="J3109">
        <v>3.6</v>
      </c>
      <c r="K3109">
        <v>3819</v>
      </c>
      <c r="L3109" s="2">
        <v>45522</v>
      </c>
      <c r="O3109" t="str">
        <f>IF(ecommerce_10000[[#This Row],[Platform]]="Souq","sq",ecommerce_10000[[#This Row],[Platform]])</f>
        <v>Amazon</v>
      </c>
      <c r="P3109" t="str">
        <f>IF(E3109="Souq","sq",IF(E3109="Jumia","Jum",E3109))</f>
        <v>Amazon</v>
      </c>
      <c r="Q3109">
        <f>VLOOKUP(ecommerce_10000[[#This Row],[City]],F:I,4,FALSE)</f>
        <v>99349.3</v>
      </c>
      <c r="R3109" s="1">
        <f>SUMIF(C:C,ecommerce_10000[[#This Row],[Category]],I:I)</f>
        <v>29200970.130000021</v>
      </c>
      <c r="S3109" s="1">
        <f>SUMIFS(I:I,C:C,C3109)</f>
        <v>29200970.130000021</v>
      </c>
      <c r="T3109" s="1" t="str">
        <f>INDEX(F:F,MATCH(ecommerce_10000[[#This Row],[TotalAmount]],I:I,0))</f>
        <v>Riyadh</v>
      </c>
    </row>
    <row r="3110" spans="1:20" x14ac:dyDescent="0.3">
      <c r="A3110" s="1" t="s">
        <v>3154</v>
      </c>
      <c r="B3110" s="1" t="s">
        <v>35</v>
      </c>
      <c r="C3110" s="1" t="s">
        <v>14</v>
      </c>
      <c r="D3110" s="1" t="s">
        <v>36</v>
      </c>
      <c r="E3110" s="1" t="s">
        <v>16</v>
      </c>
      <c r="F3110" s="1" t="s">
        <v>33</v>
      </c>
      <c r="G3110">
        <v>17507.73</v>
      </c>
      <c r="H3110">
        <v>4</v>
      </c>
      <c r="I3110">
        <v>70030.92</v>
      </c>
      <c r="J3110">
        <v>3.87</v>
      </c>
      <c r="K3110">
        <v>3899</v>
      </c>
      <c r="L3110" s="2">
        <v>45647</v>
      </c>
      <c r="O3110" t="str">
        <f>IF(ecommerce_10000[[#This Row],[Platform]]="Souq","sq",ecommerce_10000[[#This Row],[Platform]])</f>
        <v>sq</v>
      </c>
      <c r="P3110" t="str">
        <f>IF(E3110="Souq","sq",IF(E3110="Jumia","Jum",E3110))</f>
        <v>sq</v>
      </c>
      <c r="Q3110">
        <f>VLOOKUP(ecommerce_10000[[#This Row],[City]],F:I,4,FALSE)</f>
        <v>3665.44</v>
      </c>
      <c r="R3110" s="1">
        <f>SUMIF(C:C,ecommerce_10000[[#This Row],[Category]],I:I)</f>
        <v>92327183.770000085</v>
      </c>
      <c r="S3110" s="1">
        <f>SUMIFS(I:I,C:C,C3110)</f>
        <v>92327183.770000085</v>
      </c>
      <c r="T3110" s="1" t="str">
        <f>INDEX(F:F,MATCH(ecommerce_10000[[#This Row],[TotalAmount]],I:I,0))</f>
        <v>Dubai</v>
      </c>
    </row>
    <row r="3111" spans="1:20" x14ac:dyDescent="0.3">
      <c r="A3111" s="1" t="s">
        <v>3155</v>
      </c>
      <c r="B3111" s="1" t="s">
        <v>35</v>
      </c>
      <c r="C3111" s="1" t="s">
        <v>14</v>
      </c>
      <c r="D3111" s="1" t="s">
        <v>36</v>
      </c>
      <c r="E3111" s="1" t="s">
        <v>47</v>
      </c>
      <c r="F3111" s="1" t="s">
        <v>28</v>
      </c>
      <c r="G3111">
        <v>7374.89</v>
      </c>
      <c r="H3111">
        <v>3</v>
      </c>
      <c r="I3111">
        <v>22124.67</v>
      </c>
      <c r="J3111">
        <v>4.29</v>
      </c>
      <c r="K3111">
        <v>2782</v>
      </c>
      <c r="L3111" s="2">
        <v>45337</v>
      </c>
      <c r="O3111" t="str">
        <f>IF(ecommerce_10000[[#This Row],[Platform]]="Souq","sq",ecommerce_10000[[#This Row],[Platform]])</f>
        <v>Amazon</v>
      </c>
      <c r="P3111" t="str">
        <f>IF(E3111="Souq","sq",IF(E3111="Jumia","Jum",E3111))</f>
        <v>Amazon</v>
      </c>
      <c r="Q3111">
        <f>VLOOKUP(ecommerce_10000[[#This Row],[City]],F:I,4,FALSE)</f>
        <v>26648.76</v>
      </c>
      <c r="R3111" s="1">
        <f>SUMIF(C:C,ecommerce_10000[[#This Row],[Category]],I:I)</f>
        <v>92327183.770000085</v>
      </c>
      <c r="S3111" s="1">
        <f>SUMIFS(I:I,C:C,C3111)</f>
        <v>92327183.770000085</v>
      </c>
      <c r="T3111" s="1" t="str">
        <f>INDEX(F:F,MATCH(ecommerce_10000[[#This Row],[TotalAmount]],I:I,0))</f>
        <v>Casablanca</v>
      </c>
    </row>
    <row r="3112" spans="1:20" x14ac:dyDescent="0.3">
      <c r="A3112" s="1" t="s">
        <v>3156</v>
      </c>
      <c r="B3112" s="1" t="s">
        <v>25</v>
      </c>
      <c r="C3112" s="1" t="s">
        <v>26</v>
      </c>
      <c r="D3112" s="1" t="s">
        <v>27</v>
      </c>
      <c r="E3112" s="1" t="s">
        <v>16</v>
      </c>
      <c r="F3112" s="1" t="s">
        <v>62</v>
      </c>
      <c r="G3112">
        <v>1765.52</v>
      </c>
      <c r="H3112">
        <v>3</v>
      </c>
      <c r="I3112">
        <v>5296.56</v>
      </c>
      <c r="J3112">
        <v>1.97</v>
      </c>
      <c r="K3112">
        <v>3507</v>
      </c>
      <c r="L3112" s="2">
        <v>45342</v>
      </c>
      <c r="O3112" t="str">
        <f>IF(ecommerce_10000[[#This Row],[Platform]]="Souq","sq",ecommerce_10000[[#This Row],[Platform]])</f>
        <v>sq</v>
      </c>
      <c r="P3112" t="str">
        <f>IF(E3112="Souq","sq",IF(E3112="Jumia","Jum",E3112))</f>
        <v>sq</v>
      </c>
      <c r="Q3112">
        <f>VLOOKUP(ecommerce_10000[[#This Row],[City]],F:I,4,FALSE)</f>
        <v>27872.98</v>
      </c>
      <c r="R3112" s="1">
        <f>SUMIF(C:C,ecommerce_10000[[#This Row],[Category]],I:I)</f>
        <v>29200970.130000021</v>
      </c>
      <c r="S3112" s="1">
        <f>SUMIFS(I:I,C:C,C3112)</f>
        <v>29200970.130000021</v>
      </c>
      <c r="T3112" s="1" t="str">
        <f>INDEX(F:F,MATCH(ecommerce_10000[[#This Row],[TotalAmount]],I:I,0))</f>
        <v>Giza</v>
      </c>
    </row>
    <row r="3113" spans="1:20" x14ac:dyDescent="0.3">
      <c r="A3113" s="1" t="s">
        <v>3157</v>
      </c>
      <c r="B3113" s="1" t="s">
        <v>19</v>
      </c>
      <c r="C3113" s="1" t="s">
        <v>20</v>
      </c>
      <c r="D3113" s="1" t="s">
        <v>21</v>
      </c>
      <c r="E3113" s="1" t="s">
        <v>22</v>
      </c>
      <c r="F3113" s="1" t="s">
        <v>17</v>
      </c>
      <c r="G3113">
        <v>17114.09</v>
      </c>
      <c r="H3113">
        <v>1</v>
      </c>
      <c r="I3113">
        <v>17114.09</v>
      </c>
      <c r="J3113">
        <v>1.21</v>
      </c>
      <c r="K3113">
        <v>1184</v>
      </c>
      <c r="L3113" s="2">
        <v>45643</v>
      </c>
      <c r="O3113" t="str">
        <f>IF(ecommerce_10000[[#This Row],[Platform]]="Souq","sq",ecommerce_10000[[#This Row],[Platform]])</f>
        <v>Jumia</v>
      </c>
      <c r="P3113" t="str">
        <f>IF(E3113="Souq","sq",IF(E3113="Jumia","Jum",E3113))</f>
        <v>Jum</v>
      </c>
      <c r="Q3113">
        <f>VLOOKUP(ecommerce_10000[[#This Row],[City]],F:I,4,FALSE)</f>
        <v>16284.02</v>
      </c>
      <c r="R3113" s="1">
        <f>SUMIF(C:C,ecommerce_10000[[#This Row],[Category]],I:I)</f>
        <v>91504159.730000004</v>
      </c>
      <c r="S3113" s="1">
        <f>SUMIFS(I:I,C:C,C3113)</f>
        <v>91504159.730000004</v>
      </c>
      <c r="T3113" s="1" t="str">
        <f>INDEX(F:F,MATCH(ecommerce_10000[[#This Row],[TotalAmount]],I:I,0))</f>
        <v>Cairo</v>
      </c>
    </row>
    <row r="3114" spans="1:20" x14ac:dyDescent="0.3">
      <c r="A3114" s="1" t="s">
        <v>3158</v>
      </c>
      <c r="B3114" s="1" t="s">
        <v>38</v>
      </c>
      <c r="C3114" s="1" t="s">
        <v>20</v>
      </c>
      <c r="D3114" s="1" t="s">
        <v>39</v>
      </c>
      <c r="E3114" s="1" t="s">
        <v>16</v>
      </c>
      <c r="F3114" s="1" t="s">
        <v>17</v>
      </c>
      <c r="G3114">
        <v>13362.4</v>
      </c>
      <c r="H3114">
        <v>4</v>
      </c>
      <c r="I3114">
        <v>53449.599999999999</v>
      </c>
      <c r="J3114">
        <v>1.27</v>
      </c>
      <c r="K3114">
        <v>2312</v>
      </c>
      <c r="L3114" s="2">
        <v>45427</v>
      </c>
      <c r="O3114" t="str">
        <f>IF(ecommerce_10000[[#This Row],[Platform]]="Souq","sq",ecommerce_10000[[#This Row],[Platform]])</f>
        <v>sq</v>
      </c>
      <c r="P3114" t="str">
        <f>IF(E3114="Souq","sq",IF(E3114="Jumia","Jum",E3114))</f>
        <v>sq</v>
      </c>
      <c r="Q3114">
        <f>VLOOKUP(ecommerce_10000[[#This Row],[City]],F:I,4,FALSE)</f>
        <v>16284.02</v>
      </c>
      <c r="R3114" s="1">
        <f>SUMIF(C:C,ecommerce_10000[[#This Row],[Category]],I:I)</f>
        <v>91504159.730000004</v>
      </c>
      <c r="S3114" s="1">
        <f>SUMIFS(I:I,C:C,C3114)</f>
        <v>91504159.730000004</v>
      </c>
      <c r="T3114" s="1" t="str">
        <f>INDEX(F:F,MATCH(ecommerce_10000[[#This Row],[TotalAmount]],I:I,0))</f>
        <v>Cairo</v>
      </c>
    </row>
    <row r="3115" spans="1:20" x14ac:dyDescent="0.3">
      <c r="A3115" s="1" t="s">
        <v>3159</v>
      </c>
      <c r="B3115" s="1" t="s">
        <v>49</v>
      </c>
      <c r="C3115" s="1" t="s">
        <v>14</v>
      </c>
      <c r="D3115" s="1" t="s">
        <v>50</v>
      </c>
      <c r="E3115" s="1" t="s">
        <v>22</v>
      </c>
      <c r="F3115" s="1" t="s">
        <v>23</v>
      </c>
      <c r="G3115">
        <v>7631.95</v>
      </c>
      <c r="H3115">
        <v>3</v>
      </c>
      <c r="I3115">
        <v>22895.85</v>
      </c>
      <c r="J3115">
        <v>2.5499999999999998</v>
      </c>
      <c r="K3115">
        <v>3218</v>
      </c>
      <c r="L3115" s="2">
        <v>45587</v>
      </c>
      <c r="O3115" t="str">
        <f>IF(ecommerce_10000[[#This Row],[Platform]]="Souq","sq",ecommerce_10000[[#This Row],[Platform]])</f>
        <v>Jumia</v>
      </c>
      <c r="P3115" t="str">
        <f>IF(E3115="Souq","sq",IF(E3115="Jumia","Jum",E3115))</f>
        <v>Jum</v>
      </c>
      <c r="Q3115">
        <f>VLOOKUP(ecommerce_10000[[#This Row],[City]],F:I,4,FALSE)</f>
        <v>13290.4</v>
      </c>
      <c r="R3115" s="1">
        <f>SUMIF(C:C,ecommerce_10000[[#This Row],[Category]],I:I)</f>
        <v>92327183.770000085</v>
      </c>
      <c r="S3115" s="1">
        <f>SUMIFS(I:I,C:C,C3115)</f>
        <v>92327183.770000085</v>
      </c>
      <c r="T3115" s="1" t="str">
        <f>INDEX(F:F,MATCH(ecommerce_10000[[#This Row],[TotalAmount]],I:I,0))</f>
        <v>Alexandria</v>
      </c>
    </row>
    <row r="3116" spans="1:20" x14ac:dyDescent="0.3">
      <c r="A3116" s="1" t="s">
        <v>3160</v>
      </c>
      <c r="B3116" s="1" t="s">
        <v>19</v>
      </c>
      <c r="C3116" s="1" t="s">
        <v>20</v>
      </c>
      <c r="D3116" s="1" t="s">
        <v>21</v>
      </c>
      <c r="E3116" s="1" t="s">
        <v>16</v>
      </c>
      <c r="F3116" s="1" t="s">
        <v>28</v>
      </c>
      <c r="G3116">
        <v>12583.52</v>
      </c>
      <c r="H3116">
        <v>4</v>
      </c>
      <c r="I3116">
        <v>50334.080000000002</v>
      </c>
      <c r="J3116">
        <v>3.82</v>
      </c>
      <c r="K3116">
        <v>1311</v>
      </c>
      <c r="L3116" s="2">
        <v>45442</v>
      </c>
      <c r="O3116" t="str">
        <f>IF(ecommerce_10000[[#This Row],[Platform]]="Souq","sq",ecommerce_10000[[#This Row],[Platform]])</f>
        <v>sq</v>
      </c>
      <c r="P3116" t="str">
        <f>IF(E3116="Souq","sq",IF(E3116="Jumia","Jum",E3116))</f>
        <v>sq</v>
      </c>
      <c r="Q3116">
        <f>VLOOKUP(ecommerce_10000[[#This Row],[City]],F:I,4,FALSE)</f>
        <v>26648.76</v>
      </c>
      <c r="R3116" s="1">
        <f>SUMIF(C:C,ecommerce_10000[[#This Row],[Category]],I:I)</f>
        <v>91504159.730000004</v>
      </c>
      <c r="S3116" s="1">
        <f>SUMIFS(I:I,C:C,C3116)</f>
        <v>91504159.730000004</v>
      </c>
      <c r="T3116" s="1" t="str">
        <f>INDEX(F:F,MATCH(ecommerce_10000[[#This Row],[TotalAmount]],I:I,0))</f>
        <v>Casablanca</v>
      </c>
    </row>
    <row r="3117" spans="1:20" x14ac:dyDescent="0.3">
      <c r="A3117" s="1" t="s">
        <v>3161</v>
      </c>
      <c r="B3117" s="1" t="s">
        <v>35</v>
      </c>
      <c r="C3117" s="1" t="s">
        <v>14</v>
      </c>
      <c r="D3117" s="1" t="s">
        <v>36</v>
      </c>
      <c r="E3117" s="1" t="s">
        <v>47</v>
      </c>
      <c r="F3117" s="1" t="s">
        <v>62</v>
      </c>
      <c r="G3117">
        <v>1025.96</v>
      </c>
      <c r="H3117">
        <v>3</v>
      </c>
      <c r="I3117">
        <v>3077.88</v>
      </c>
      <c r="J3117">
        <v>3.95</v>
      </c>
      <c r="K3117">
        <v>435</v>
      </c>
      <c r="L3117" s="2">
        <v>45318</v>
      </c>
      <c r="O3117" t="str">
        <f>IF(ecommerce_10000[[#This Row],[Platform]]="Souq","sq",ecommerce_10000[[#This Row],[Platform]])</f>
        <v>Amazon</v>
      </c>
      <c r="P3117" t="str">
        <f>IF(E3117="Souq","sq",IF(E3117="Jumia","Jum",E3117))</f>
        <v>Amazon</v>
      </c>
      <c r="Q3117">
        <f>VLOOKUP(ecommerce_10000[[#This Row],[City]],F:I,4,FALSE)</f>
        <v>27872.98</v>
      </c>
      <c r="R3117" s="1">
        <f>SUMIF(C:C,ecommerce_10000[[#This Row],[Category]],I:I)</f>
        <v>92327183.770000085</v>
      </c>
      <c r="S3117" s="1">
        <f>SUMIFS(I:I,C:C,C3117)</f>
        <v>92327183.770000085</v>
      </c>
      <c r="T3117" s="1" t="str">
        <f>INDEX(F:F,MATCH(ecommerce_10000[[#This Row],[TotalAmount]],I:I,0))</f>
        <v>Giza</v>
      </c>
    </row>
    <row r="3118" spans="1:20" x14ac:dyDescent="0.3">
      <c r="A3118" s="1" t="s">
        <v>3162</v>
      </c>
      <c r="B3118" s="1" t="s">
        <v>38</v>
      </c>
      <c r="C3118" s="1" t="s">
        <v>20</v>
      </c>
      <c r="D3118" s="1" t="s">
        <v>39</v>
      </c>
      <c r="E3118" s="1" t="s">
        <v>22</v>
      </c>
      <c r="F3118" s="1" t="s">
        <v>28</v>
      </c>
      <c r="G3118">
        <v>3643.04</v>
      </c>
      <c r="H3118">
        <v>5</v>
      </c>
      <c r="I3118">
        <v>18215.2</v>
      </c>
      <c r="J3118">
        <v>1.29</v>
      </c>
      <c r="K3118">
        <v>4972</v>
      </c>
      <c r="L3118" s="2">
        <v>45520</v>
      </c>
      <c r="O3118" t="str">
        <f>IF(ecommerce_10000[[#This Row],[Platform]]="Souq","sq",ecommerce_10000[[#This Row],[Platform]])</f>
        <v>Jumia</v>
      </c>
      <c r="P3118" t="str">
        <f>IF(E3118="Souq","sq",IF(E3118="Jumia","Jum",E3118))</f>
        <v>Jum</v>
      </c>
      <c r="Q3118">
        <f>VLOOKUP(ecommerce_10000[[#This Row],[City]],F:I,4,FALSE)</f>
        <v>26648.76</v>
      </c>
      <c r="R3118" s="1">
        <f>SUMIF(C:C,ecommerce_10000[[#This Row],[Category]],I:I)</f>
        <v>91504159.730000004</v>
      </c>
      <c r="S3118" s="1">
        <f>SUMIFS(I:I,C:C,C3118)</f>
        <v>91504159.730000004</v>
      </c>
      <c r="T3118" s="1" t="str">
        <f>INDEX(F:F,MATCH(ecommerce_10000[[#This Row],[TotalAmount]],I:I,0))</f>
        <v>Casablanca</v>
      </c>
    </row>
    <row r="3119" spans="1:20" x14ac:dyDescent="0.3">
      <c r="A3119" s="1" t="s">
        <v>3163</v>
      </c>
      <c r="B3119" s="1" t="s">
        <v>38</v>
      </c>
      <c r="C3119" s="1" t="s">
        <v>20</v>
      </c>
      <c r="D3119" s="1" t="s">
        <v>39</v>
      </c>
      <c r="E3119" s="1" t="s">
        <v>47</v>
      </c>
      <c r="F3119" s="1" t="s">
        <v>28</v>
      </c>
      <c r="G3119">
        <v>17495.490000000002</v>
      </c>
      <c r="H3119">
        <v>5</v>
      </c>
      <c r="I3119">
        <v>87477.45</v>
      </c>
      <c r="J3119">
        <v>2.44</v>
      </c>
      <c r="K3119">
        <v>3280</v>
      </c>
      <c r="L3119" s="2">
        <v>45569</v>
      </c>
      <c r="O3119" t="str">
        <f>IF(ecommerce_10000[[#This Row],[Platform]]="Souq","sq",ecommerce_10000[[#This Row],[Platform]])</f>
        <v>Amazon</v>
      </c>
      <c r="P3119" t="str">
        <f>IF(E3119="Souq","sq",IF(E3119="Jumia","Jum",E3119))</f>
        <v>Amazon</v>
      </c>
      <c r="Q3119">
        <f>VLOOKUP(ecommerce_10000[[#This Row],[City]],F:I,4,FALSE)</f>
        <v>26648.76</v>
      </c>
      <c r="R3119" s="1">
        <f>SUMIF(C:C,ecommerce_10000[[#This Row],[Category]],I:I)</f>
        <v>91504159.730000004</v>
      </c>
      <c r="S3119" s="1">
        <f>SUMIFS(I:I,C:C,C3119)</f>
        <v>91504159.730000004</v>
      </c>
      <c r="T3119" s="1" t="str">
        <f>INDEX(F:F,MATCH(ecommerce_10000[[#This Row],[TotalAmount]],I:I,0))</f>
        <v>Casablanca</v>
      </c>
    </row>
    <row r="3120" spans="1:20" x14ac:dyDescent="0.3">
      <c r="A3120" s="1" t="s">
        <v>3164</v>
      </c>
      <c r="B3120" s="1" t="s">
        <v>38</v>
      </c>
      <c r="C3120" s="1" t="s">
        <v>20</v>
      </c>
      <c r="D3120" s="1" t="s">
        <v>39</v>
      </c>
      <c r="E3120" s="1" t="s">
        <v>47</v>
      </c>
      <c r="F3120" s="1" t="s">
        <v>23</v>
      </c>
      <c r="G3120">
        <v>12620.31</v>
      </c>
      <c r="H3120">
        <v>5</v>
      </c>
      <c r="I3120">
        <v>63101.55</v>
      </c>
      <c r="J3120">
        <v>4.91</v>
      </c>
      <c r="K3120">
        <v>30</v>
      </c>
      <c r="L3120" s="2">
        <v>45399</v>
      </c>
      <c r="O3120" t="str">
        <f>IF(ecommerce_10000[[#This Row],[Platform]]="Souq","sq",ecommerce_10000[[#This Row],[Platform]])</f>
        <v>Amazon</v>
      </c>
      <c r="P3120" t="str">
        <f>IF(E3120="Souq","sq",IF(E3120="Jumia","Jum",E3120))</f>
        <v>Amazon</v>
      </c>
      <c r="Q3120">
        <f>VLOOKUP(ecommerce_10000[[#This Row],[City]],F:I,4,FALSE)</f>
        <v>13290.4</v>
      </c>
      <c r="R3120" s="1">
        <f>SUMIF(C:C,ecommerce_10000[[#This Row],[Category]],I:I)</f>
        <v>91504159.730000004</v>
      </c>
      <c r="S3120" s="1">
        <f>SUMIFS(I:I,C:C,C3120)</f>
        <v>91504159.730000004</v>
      </c>
      <c r="T3120" s="1" t="str">
        <f>INDEX(F:F,MATCH(ecommerce_10000[[#This Row],[TotalAmount]],I:I,0))</f>
        <v>Alexandria</v>
      </c>
    </row>
    <row r="3121" spans="1:20" x14ac:dyDescent="0.3">
      <c r="A3121" s="1" t="s">
        <v>3165</v>
      </c>
      <c r="B3121" s="1" t="s">
        <v>38</v>
      </c>
      <c r="C3121" s="1" t="s">
        <v>20</v>
      </c>
      <c r="D3121" s="1" t="s">
        <v>39</v>
      </c>
      <c r="E3121" s="1" t="s">
        <v>16</v>
      </c>
      <c r="F3121" s="1" t="s">
        <v>62</v>
      </c>
      <c r="G3121">
        <v>7164.95</v>
      </c>
      <c r="H3121">
        <v>2</v>
      </c>
      <c r="I3121">
        <v>14329.9</v>
      </c>
      <c r="J3121">
        <v>2.08</v>
      </c>
      <c r="K3121">
        <v>1262</v>
      </c>
      <c r="L3121" s="2">
        <v>45509</v>
      </c>
      <c r="O3121" t="str">
        <f>IF(ecommerce_10000[[#This Row],[Platform]]="Souq","sq",ecommerce_10000[[#This Row],[Platform]])</f>
        <v>sq</v>
      </c>
      <c r="P3121" t="str">
        <f>IF(E3121="Souq","sq",IF(E3121="Jumia","Jum",E3121))</f>
        <v>sq</v>
      </c>
      <c r="Q3121">
        <f>VLOOKUP(ecommerce_10000[[#This Row],[City]],F:I,4,FALSE)</f>
        <v>27872.98</v>
      </c>
      <c r="R3121" s="1">
        <f>SUMIF(C:C,ecommerce_10000[[#This Row],[Category]],I:I)</f>
        <v>91504159.730000004</v>
      </c>
      <c r="S3121" s="1">
        <f>SUMIFS(I:I,C:C,C3121)</f>
        <v>91504159.730000004</v>
      </c>
      <c r="T3121" s="1" t="str">
        <f>INDEX(F:F,MATCH(ecommerce_10000[[#This Row],[TotalAmount]],I:I,0))</f>
        <v>Giza</v>
      </c>
    </row>
    <row r="3122" spans="1:20" x14ac:dyDescent="0.3">
      <c r="A3122" s="1" t="s">
        <v>3166</v>
      </c>
      <c r="B3122" s="1" t="s">
        <v>25</v>
      </c>
      <c r="C3122" s="1" t="s">
        <v>26</v>
      </c>
      <c r="D3122" s="1" t="s">
        <v>27</v>
      </c>
      <c r="E3122" s="1" t="s">
        <v>22</v>
      </c>
      <c r="F3122" s="1" t="s">
        <v>23</v>
      </c>
      <c r="G3122">
        <v>8361.6</v>
      </c>
      <c r="H3122">
        <v>2</v>
      </c>
      <c r="I3122">
        <v>16723.2</v>
      </c>
      <c r="J3122">
        <v>2.1800000000000002</v>
      </c>
      <c r="K3122">
        <v>3070</v>
      </c>
      <c r="L3122" s="2">
        <v>45631</v>
      </c>
      <c r="O3122" t="str">
        <f>IF(ecommerce_10000[[#This Row],[Platform]]="Souq","sq",ecommerce_10000[[#This Row],[Platform]])</f>
        <v>Jumia</v>
      </c>
      <c r="P3122" t="str">
        <f>IF(E3122="Souq","sq",IF(E3122="Jumia","Jum",E3122))</f>
        <v>Jum</v>
      </c>
      <c r="Q3122">
        <f>VLOOKUP(ecommerce_10000[[#This Row],[City]],F:I,4,FALSE)</f>
        <v>13290.4</v>
      </c>
      <c r="R3122" s="1">
        <f>SUMIF(C:C,ecommerce_10000[[#This Row],[Category]],I:I)</f>
        <v>29200970.130000021</v>
      </c>
      <c r="S3122" s="1">
        <f>SUMIFS(I:I,C:C,C3122)</f>
        <v>29200970.130000021</v>
      </c>
      <c r="T3122" s="1" t="str">
        <f>INDEX(F:F,MATCH(ecommerce_10000[[#This Row],[TotalAmount]],I:I,0))</f>
        <v>Alexandria</v>
      </c>
    </row>
    <row r="3123" spans="1:20" x14ac:dyDescent="0.3">
      <c r="A3123" s="1" t="s">
        <v>3167</v>
      </c>
      <c r="B3123" s="1" t="s">
        <v>13</v>
      </c>
      <c r="C3123" s="1" t="s">
        <v>14</v>
      </c>
      <c r="D3123" s="1" t="s">
        <v>15</v>
      </c>
      <c r="E3123" s="1" t="s">
        <v>47</v>
      </c>
      <c r="F3123" s="1" t="s">
        <v>28</v>
      </c>
      <c r="G3123">
        <v>9690.1200000000008</v>
      </c>
      <c r="H3123">
        <v>1</v>
      </c>
      <c r="I3123">
        <v>9690.1200000000008</v>
      </c>
      <c r="J3123">
        <v>4.74</v>
      </c>
      <c r="K3123">
        <v>3231</v>
      </c>
      <c r="L3123" s="2">
        <v>45436</v>
      </c>
      <c r="O3123" t="str">
        <f>IF(ecommerce_10000[[#This Row],[Platform]]="Souq","sq",ecommerce_10000[[#This Row],[Platform]])</f>
        <v>Amazon</v>
      </c>
      <c r="P3123" t="str">
        <f>IF(E3123="Souq","sq",IF(E3123="Jumia","Jum",E3123))</f>
        <v>Amazon</v>
      </c>
      <c r="Q3123">
        <f>VLOOKUP(ecommerce_10000[[#This Row],[City]],F:I,4,FALSE)</f>
        <v>26648.76</v>
      </c>
      <c r="R3123" s="1">
        <f>SUMIF(C:C,ecommerce_10000[[#This Row],[Category]],I:I)</f>
        <v>92327183.770000085</v>
      </c>
      <c r="S3123" s="1">
        <f>SUMIFS(I:I,C:C,C3123)</f>
        <v>92327183.770000085</v>
      </c>
      <c r="T3123" s="1" t="str">
        <f>INDEX(F:F,MATCH(ecommerce_10000[[#This Row],[TotalAmount]],I:I,0))</f>
        <v>Casablanca</v>
      </c>
    </row>
    <row r="3124" spans="1:20" x14ac:dyDescent="0.3">
      <c r="A3124" s="1" t="s">
        <v>3168</v>
      </c>
      <c r="B3124" s="1" t="s">
        <v>13</v>
      </c>
      <c r="C3124" s="1" t="s">
        <v>14</v>
      </c>
      <c r="D3124" s="1" t="s">
        <v>15</v>
      </c>
      <c r="E3124" s="1" t="s">
        <v>16</v>
      </c>
      <c r="F3124" s="1" t="s">
        <v>62</v>
      </c>
      <c r="G3124">
        <v>18813.21</v>
      </c>
      <c r="H3124">
        <v>5</v>
      </c>
      <c r="I3124">
        <v>94066.05</v>
      </c>
      <c r="J3124">
        <v>1.58</v>
      </c>
      <c r="K3124">
        <v>1148</v>
      </c>
      <c r="L3124" s="2">
        <v>45390</v>
      </c>
      <c r="O3124" t="str">
        <f>IF(ecommerce_10000[[#This Row],[Platform]]="Souq","sq",ecommerce_10000[[#This Row],[Platform]])</f>
        <v>sq</v>
      </c>
      <c r="P3124" t="str">
        <f>IF(E3124="Souq","sq",IF(E3124="Jumia","Jum",E3124))</f>
        <v>sq</v>
      </c>
      <c r="Q3124">
        <f>VLOOKUP(ecommerce_10000[[#This Row],[City]],F:I,4,FALSE)</f>
        <v>27872.98</v>
      </c>
      <c r="R3124" s="1">
        <f>SUMIF(C:C,ecommerce_10000[[#This Row],[Category]],I:I)</f>
        <v>92327183.770000085</v>
      </c>
      <c r="S3124" s="1">
        <f>SUMIFS(I:I,C:C,C3124)</f>
        <v>92327183.770000085</v>
      </c>
      <c r="T3124" s="1" t="str">
        <f>INDEX(F:F,MATCH(ecommerce_10000[[#This Row],[TotalAmount]],I:I,0))</f>
        <v>Giza</v>
      </c>
    </row>
    <row r="3125" spans="1:20" x14ac:dyDescent="0.3">
      <c r="A3125" s="1" t="s">
        <v>3169</v>
      </c>
      <c r="B3125" s="1" t="s">
        <v>38</v>
      </c>
      <c r="C3125" s="1" t="s">
        <v>20</v>
      </c>
      <c r="D3125" s="1" t="s">
        <v>39</v>
      </c>
      <c r="E3125" s="1" t="s">
        <v>47</v>
      </c>
      <c r="F3125" s="1" t="s">
        <v>17</v>
      </c>
      <c r="G3125">
        <v>3143.76</v>
      </c>
      <c r="H3125">
        <v>4</v>
      </c>
      <c r="I3125">
        <v>12575.04</v>
      </c>
      <c r="J3125">
        <v>3.71</v>
      </c>
      <c r="K3125">
        <v>1637</v>
      </c>
      <c r="L3125" s="2">
        <v>45307</v>
      </c>
      <c r="O3125" t="str">
        <f>IF(ecommerce_10000[[#This Row],[Platform]]="Souq","sq",ecommerce_10000[[#This Row],[Platform]])</f>
        <v>Amazon</v>
      </c>
      <c r="P3125" t="str">
        <f>IF(E3125="Souq","sq",IF(E3125="Jumia","Jum",E3125))</f>
        <v>Amazon</v>
      </c>
      <c r="Q3125">
        <f>VLOOKUP(ecommerce_10000[[#This Row],[City]],F:I,4,FALSE)</f>
        <v>16284.02</v>
      </c>
      <c r="R3125" s="1">
        <f>SUMIF(C:C,ecommerce_10000[[#This Row],[Category]],I:I)</f>
        <v>91504159.730000004</v>
      </c>
      <c r="S3125" s="1">
        <f>SUMIFS(I:I,C:C,C3125)</f>
        <v>91504159.730000004</v>
      </c>
      <c r="T3125" s="1" t="str">
        <f>INDEX(F:F,MATCH(ecommerce_10000[[#This Row],[TotalAmount]],I:I,0))</f>
        <v>Cairo</v>
      </c>
    </row>
    <row r="3126" spans="1:20" x14ac:dyDescent="0.3">
      <c r="A3126" s="1" t="s">
        <v>3170</v>
      </c>
      <c r="B3126" s="1" t="s">
        <v>43</v>
      </c>
      <c r="C3126" s="1" t="s">
        <v>44</v>
      </c>
      <c r="D3126" s="1" t="s">
        <v>45</v>
      </c>
      <c r="E3126" s="1" t="s">
        <v>22</v>
      </c>
      <c r="F3126" s="1" t="s">
        <v>33</v>
      </c>
      <c r="G3126">
        <v>18023.830000000002</v>
      </c>
      <c r="H3126">
        <v>3</v>
      </c>
      <c r="I3126">
        <v>54071.49</v>
      </c>
      <c r="J3126">
        <v>3.46</v>
      </c>
      <c r="K3126">
        <v>1969</v>
      </c>
      <c r="L3126" s="2">
        <v>45605</v>
      </c>
      <c r="O3126" t="str">
        <f>IF(ecommerce_10000[[#This Row],[Platform]]="Souq","sq",ecommerce_10000[[#This Row],[Platform]])</f>
        <v>Jumia</v>
      </c>
      <c r="P3126" t="str">
        <f>IF(E3126="Souq","sq",IF(E3126="Jumia","Jum",E3126))</f>
        <v>Jum</v>
      </c>
      <c r="Q3126">
        <f>VLOOKUP(ecommerce_10000[[#This Row],[City]],F:I,4,FALSE)</f>
        <v>3665.44</v>
      </c>
      <c r="R3126" s="1">
        <f>SUMIF(C:C,ecommerce_10000[[#This Row],[Category]],I:I)</f>
        <v>31420413.200000018</v>
      </c>
      <c r="S3126" s="1">
        <f>SUMIFS(I:I,C:C,C3126)</f>
        <v>31420413.200000018</v>
      </c>
      <c r="T3126" s="1" t="str">
        <f>INDEX(F:F,MATCH(ecommerce_10000[[#This Row],[TotalAmount]],I:I,0))</f>
        <v>Dubai</v>
      </c>
    </row>
    <row r="3127" spans="1:20" x14ac:dyDescent="0.3">
      <c r="A3127" s="1" t="s">
        <v>3171</v>
      </c>
      <c r="B3127" s="1" t="s">
        <v>49</v>
      </c>
      <c r="C3127" s="1" t="s">
        <v>14</v>
      </c>
      <c r="D3127" s="1" t="s">
        <v>50</v>
      </c>
      <c r="E3127" s="1" t="s">
        <v>22</v>
      </c>
      <c r="F3127" s="1" t="s">
        <v>17</v>
      </c>
      <c r="G3127">
        <v>5099.45</v>
      </c>
      <c r="H3127">
        <v>5</v>
      </c>
      <c r="I3127">
        <v>25497.25</v>
      </c>
      <c r="J3127">
        <v>3.43</v>
      </c>
      <c r="K3127">
        <v>1526</v>
      </c>
      <c r="L3127" s="2">
        <v>45606</v>
      </c>
      <c r="O3127" t="str">
        <f>IF(ecommerce_10000[[#This Row],[Platform]]="Souq","sq",ecommerce_10000[[#This Row],[Platform]])</f>
        <v>Jumia</v>
      </c>
      <c r="P3127" t="str">
        <f>IF(E3127="Souq","sq",IF(E3127="Jumia","Jum",E3127))</f>
        <v>Jum</v>
      </c>
      <c r="Q3127">
        <f>VLOOKUP(ecommerce_10000[[#This Row],[City]],F:I,4,FALSE)</f>
        <v>16284.02</v>
      </c>
      <c r="R3127" s="1">
        <f>SUMIF(C:C,ecommerce_10000[[#This Row],[Category]],I:I)</f>
        <v>92327183.770000085</v>
      </c>
      <c r="S3127" s="1">
        <f>SUMIFS(I:I,C:C,C3127)</f>
        <v>92327183.770000085</v>
      </c>
      <c r="T3127" s="1" t="str">
        <f>INDEX(F:F,MATCH(ecommerce_10000[[#This Row],[TotalAmount]],I:I,0))</f>
        <v>Cairo</v>
      </c>
    </row>
    <row r="3128" spans="1:20" x14ac:dyDescent="0.3">
      <c r="A3128" s="1" t="s">
        <v>3172</v>
      </c>
      <c r="B3128" s="1" t="s">
        <v>35</v>
      </c>
      <c r="C3128" s="1" t="s">
        <v>14</v>
      </c>
      <c r="D3128" s="1" t="s">
        <v>36</v>
      </c>
      <c r="E3128" s="1" t="s">
        <v>22</v>
      </c>
      <c r="F3128" s="1" t="s">
        <v>28</v>
      </c>
      <c r="G3128">
        <v>3220.07</v>
      </c>
      <c r="H3128">
        <v>3</v>
      </c>
      <c r="I3128">
        <v>9660.2099999999991</v>
      </c>
      <c r="J3128">
        <v>3.6</v>
      </c>
      <c r="K3128">
        <v>1630</v>
      </c>
      <c r="L3128" s="2">
        <v>45383</v>
      </c>
      <c r="O3128" t="str">
        <f>IF(ecommerce_10000[[#This Row],[Platform]]="Souq","sq",ecommerce_10000[[#This Row],[Platform]])</f>
        <v>Jumia</v>
      </c>
      <c r="P3128" t="str">
        <f>IF(E3128="Souq","sq",IF(E3128="Jumia","Jum",E3128))</f>
        <v>Jum</v>
      </c>
      <c r="Q3128">
        <f>VLOOKUP(ecommerce_10000[[#This Row],[City]],F:I,4,FALSE)</f>
        <v>26648.76</v>
      </c>
      <c r="R3128" s="1">
        <f>SUMIF(C:C,ecommerce_10000[[#This Row],[Category]],I:I)</f>
        <v>92327183.770000085</v>
      </c>
      <c r="S3128" s="1">
        <f>SUMIFS(I:I,C:C,C3128)</f>
        <v>92327183.770000085</v>
      </c>
      <c r="T3128" s="1" t="str">
        <f>INDEX(F:F,MATCH(ecommerce_10000[[#This Row],[TotalAmount]],I:I,0))</f>
        <v>Casablanca</v>
      </c>
    </row>
    <row r="3129" spans="1:20" x14ac:dyDescent="0.3">
      <c r="A3129" s="1" t="s">
        <v>3173</v>
      </c>
      <c r="B3129" s="1" t="s">
        <v>30</v>
      </c>
      <c r="C3129" s="1" t="s">
        <v>31</v>
      </c>
      <c r="D3129" s="1" t="s">
        <v>32</v>
      </c>
      <c r="E3129" s="1" t="s">
        <v>22</v>
      </c>
      <c r="F3129" s="1" t="s">
        <v>17</v>
      </c>
      <c r="G3129">
        <v>10515.52</v>
      </c>
      <c r="H3129">
        <v>5</v>
      </c>
      <c r="I3129">
        <v>52577.599999999999</v>
      </c>
      <c r="J3129">
        <v>1.82</v>
      </c>
      <c r="K3129">
        <v>3436</v>
      </c>
      <c r="L3129" s="2">
        <v>45449</v>
      </c>
      <c r="O3129" t="str">
        <f>IF(ecommerce_10000[[#This Row],[Platform]]="Souq","sq",ecommerce_10000[[#This Row],[Platform]])</f>
        <v>Jumia</v>
      </c>
      <c r="P3129" t="str">
        <f>IF(E3129="Souq","sq",IF(E3129="Jumia","Jum",E3129))</f>
        <v>Jum</v>
      </c>
      <c r="Q3129">
        <f>VLOOKUP(ecommerce_10000[[#This Row],[City]],F:I,4,FALSE)</f>
        <v>16284.02</v>
      </c>
      <c r="R3129" s="1">
        <f>SUMIF(C:C,ecommerce_10000[[#This Row],[Category]],I:I)</f>
        <v>57542997.559999913</v>
      </c>
      <c r="S3129" s="1">
        <f>SUMIFS(I:I,C:C,C3129)</f>
        <v>57542997.559999913</v>
      </c>
      <c r="T3129" s="1" t="str">
        <f>INDEX(F:F,MATCH(ecommerce_10000[[#This Row],[TotalAmount]],I:I,0))</f>
        <v>Cairo</v>
      </c>
    </row>
    <row r="3130" spans="1:20" x14ac:dyDescent="0.3">
      <c r="A3130" s="1" t="s">
        <v>3174</v>
      </c>
      <c r="B3130" s="1" t="s">
        <v>53</v>
      </c>
      <c r="C3130" s="1" t="s">
        <v>31</v>
      </c>
      <c r="D3130" s="1" t="s">
        <v>54</v>
      </c>
      <c r="E3130" s="1" t="s">
        <v>22</v>
      </c>
      <c r="F3130" s="1" t="s">
        <v>17</v>
      </c>
      <c r="G3130">
        <v>2740.57</v>
      </c>
      <c r="H3130">
        <v>1</v>
      </c>
      <c r="I3130">
        <v>2740.57</v>
      </c>
      <c r="J3130">
        <v>2.5299999999999998</v>
      </c>
      <c r="K3130">
        <v>4151</v>
      </c>
      <c r="L3130" s="2">
        <v>45477</v>
      </c>
      <c r="O3130" t="str">
        <f>IF(ecommerce_10000[[#This Row],[Platform]]="Souq","sq",ecommerce_10000[[#This Row],[Platform]])</f>
        <v>Jumia</v>
      </c>
      <c r="P3130" t="str">
        <f>IF(E3130="Souq","sq",IF(E3130="Jumia","Jum",E3130))</f>
        <v>Jum</v>
      </c>
      <c r="Q3130">
        <f>VLOOKUP(ecommerce_10000[[#This Row],[City]],F:I,4,FALSE)</f>
        <v>16284.02</v>
      </c>
      <c r="R3130" s="1">
        <f>SUMIF(C:C,ecommerce_10000[[#This Row],[Category]],I:I)</f>
        <v>57542997.559999913</v>
      </c>
      <c r="S3130" s="1">
        <f>SUMIFS(I:I,C:C,C3130)</f>
        <v>57542997.559999913</v>
      </c>
      <c r="T3130" s="1" t="str">
        <f>INDEX(F:F,MATCH(ecommerce_10000[[#This Row],[TotalAmount]],I:I,0))</f>
        <v>Cairo</v>
      </c>
    </row>
    <row r="3131" spans="1:20" x14ac:dyDescent="0.3">
      <c r="A3131" s="1" t="s">
        <v>3175</v>
      </c>
      <c r="B3131" s="1" t="s">
        <v>19</v>
      </c>
      <c r="C3131" s="1" t="s">
        <v>20</v>
      </c>
      <c r="D3131" s="1" t="s">
        <v>21</v>
      </c>
      <c r="E3131" s="1" t="s">
        <v>47</v>
      </c>
      <c r="F3131" s="1" t="s">
        <v>33</v>
      </c>
      <c r="G3131">
        <v>3736.08</v>
      </c>
      <c r="H3131">
        <v>3</v>
      </c>
      <c r="I3131">
        <v>11208.24</v>
      </c>
      <c r="J3131">
        <v>3.12</v>
      </c>
      <c r="K3131">
        <v>1427</v>
      </c>
      <c r="L3131" s="2">
        <v>45397</v>
      </c>
      <c r="O3131" t="str">
        <f>IF(ecommerce_10000[[#This Row],[Platform]]="Souq","sq",ecommerce_10000[[#This Row],[Platform]])</f>
        <v>Amazon</v>
      </c>
      <c r="P3131" t="str">
        <f>IF(E3131="Souq","sq",IF(E3131="Jumia","Jum",E3131))</f>
        <v>Amazon</v>
      </c>
      <c r="Q3131">
        <f>VLOOKUP(ecommerce_10000[[#This Row],[City]],F:I,4,FALSE)</f>
        <v>3665.44</v>
      </c>
      <c r="R3131" s="1">
        <f>SUMIF(C:C,ecommerce_10000[[#This Row],[Category]],I:I)</f>
        <v>91504159.730000004</v>
      </c>
      <c r="S3131" s="1">
        <f>SUMIFS(I:I,C:C,C3131)</f>
        <v>91504159.730000004</v>
      </c>
      <c r="T3131" s="1" t="str">
        <f>INDEX(F:F,MATCH(ecommerce_10000[[#This Row],[TotalAmount]],I:I,0))</f>
        <v>Dubai</v>
      </c>
    </row>
    <row r="3132" spans="1:20" x14ac:dyDescent="0.3">
      <c r="A3132" s="1" t="s">
        <v>3176</v>
      </c>
      <c r="B3132" s="1" t="s">
        <v>53</v>
      </c>
      <c r="C3132" s="1" t="s">
        <v>31</v>
      </c>
      <c r="D3132" s="1" t="s">
        <v>54</v>
      </c>
      <c r="E3132" s="1" t="s">
        <v>47</v>
      </c>
      <c r="F3132" s="1" t="s">
        <v>17</v>
      </c>
      <c r="G3132">
        <v>4787.24</v>
      </c>
      <c r="H3132">
        <v>1</v>
      </c>
      <c r="I3132">
        <v>4787.24</v>
      </c>
      <c r="J3132">
        <v>1.1599999999999999</v>
      </c>
      <c r="K3132">
        <v>3256</v>
      </c>
      <c r="L3132" s="2">
        <v>45543</v>
      </c>
      <c r="O3132" t="str">
        <f>IF(ecommerce_10000[[#This Row],[Platform]]="Souq","sq",ecommerce_10000[[#This Row],[Platform]])</f>
        <v>Amazon</v>
      </c>
      <c r="P3132" t="str">
        <f>IF(E3132="Souq","sq",IF(E3132="Jumia","Jum",E3132))</f>
        <v>Amazon</v>
      </c>
      <c r="Q3132">
        <f>VLOOKUP(ecommerce_10000[[#This Row],[City]],F:I,4,FALSE)</f>
        <v>16284.02</v>
      </c>
      <c r="R3132" s="1">
        <f>SUMIF(C:C,ecommerce_10000[[#This Row],[Category]],I:I)</f>
        <v>57542997.559999913</v>
      </c>
      <c r="S3132" s="1">
        <f>SUMIFS(I:I,C:C,C3132)</f>
        <v>57542997.559999913</v>
      </c>
      <c r="T3132" s="1" t="str">
        <f>INDEX(F:F,MATCH(ecommerce_10000[[#This Row],[TotalAmount]],I:I,0))</f>
        <v>Cairo</v>
      </c>
    </row>
    <row r="3133" spans="1:20" x14ac:dyDescent="0.3">
      <c r="A3133" s="1" t="s">
        <v>3177</v>
      </c>
      <c r="B3133" s="1" t="s">
        <v>19</v>
      </c>
      <c r="C3133" s="1" t="s">
        <v>20</v>
      </c>
      <c r="D3133" s="1" t="s">
        <v>21</v>
      </c>
      <c r="E3133" s="1" t="s">
        <v>47</v>
      </c>
      <c r="F3133" s="1" t="s">
        <v>62</v>
      </c>
      <c r="G3133">
        <v>7086.95</v>
      </c>
      <c r="H3133">
        <v>5</v>
      </c>
      <c r="I3133">
        <v>35434.75</v>
      </c>
      <c r="J3133">
        <v>2</v>
      </c>
      <c r="K3133">
        <v>1945</v>
      </c>
      <c r="L3133" s="2">
        <v>45357</v>
      </c>
      <c r="O3133" t="str">
        <f>IF(ecommerce_10000[[#This Row],[Platform]]="Souq","sq",ecommerce_10000[[#This Row],[Platform]])</f>
        <v>Amazon</v>
      </c>
      <c r="P3133" t="str">
        <f>IF(E3133="Souq","sq",IF(E3133="Jumia","Jum",E3133))</f>
        <v>Amazon</v>
      </c>
      <c r="Q3133">
        <f>VLOOKUP(ecommerce_10000[[#This Row],[City]],F:I,4,FALSE)</f>
        <v>27872.98</v>
      </c>
      <c r="R3133" s="1">
        <f>SUMIF(C:C,ecommerce_10000[[#This Row],[Category]],I:I)</f>
        <v>91504159.730000004</v>
      </c>
      <c r="S3133" s="1">
        <f>SUMIFS(I:I,C:C,C3133)</f>
        <v>91504159.730000004</v>
      </c>
      <c r="T3133" s="1" t="str">
        <f>INDEX(F:F,MATCH(ecommerce_10000[[#This Row],[TotalAmount]],I:I,0))</f>
        <v>Giza</v>
      </c>
    </row>
    <row r="3134" spans="1:20" x14ac:dyDescent="0.3">
      <c r="A3134" s="1" t="s">
        <v>3178</v>
      </c>
      <c r="B3134" s="1" t="s">
        <v>25</v>
      </c>
      <c r="C3134" s="1" t="s">
        <v>26</v>
      </c>
      <c r="D3134" s="1" t="s">
        <v>27</v>
      </c>
      <c r="E3134" s="1" t="s">
        <v>16</v>
      </c>
      <c r="F3134" s="1" t="s">
        <v>40</v>
      </c>
      <c r="G3134">
        <v>1054.77</v>
      </c>
      <c r="H3134">
        <v>5</v>
      </c>
      <c r="I3134">
        <v>5273.85</v>
      </c>
      <c r="J3134">
        <v>4.3</v>
      </c>
      <c r="K3134">
        <v>54</v>
      </c>
      <c r="L3134" s="2">
        <v>45574</v>
      </c>
      <c r="O3134" t="str">
        <f>IF(ecommerce_10000[[#This Row],[Platform]]="Souq","sq",ecommerce_10000[[#This Row],[Platform]])</f>
        <v>sq</v>
      </c>
      <c r="P3134" t="str">
        <f>IF(E3134="Souq","sq",IF(E3134="Jumia","Jum",E3134))</f>
        <v>sq</v>
      </c>
      <c r="Q3134">
        <f>VLOOKUP(ecommerce_10000[[#This Row],[City]],F:I,4,FALSE)</f>
        <v>99349.3</v>
      </c>
      <c r="R3134" s="1">
        <f>SUMIF(C:C,ecommerce_10000[[#This Row],[Category]],I:I)</f>
        <v>29200970.130000021</v>
      </c>
      <c r="S3134" s="1">
        <f>SUMIFS(I:I,C:C,C3134)</f>
        <v>29200970.130000021</v>
      </c>
      <c r="T3134" s="1" t="str">
        <f>INDEX(F:F,MATCH(ecommerce_10000[[#This Row],[TotalAmount]],I:I,0))</f>
        <v>Riyadh</v>
      </c>
    </row>
    <row r="3135" spans="1:20" x14ac:dyDescent="0.3">
      <c r="A3135" s="1" t="s">
        <v>3179</v>
      </c>
      <c r="B3135" s="1" t="s">
        <v>35</v>
      </c>
      <c r="C3135" s="1" t="s">
        <v>14</v>
      </c>
      <c r="D3135" s="1" t="s">
        <v>36</v>
      </c>
      <c r="E3135" s="1" t="s">
        <v>47</v>
      </c>
      <c r="F3135" s="1" t="s">
        <v>17</v>
      </c>
      <c r="G3135">
        <v>18571.240000000002</v>
      </c>
      <c r="H3135">
        <v>4</v>
      </c>
      <c r="I3135">
        <v>74284.960000000006</v>
      </c>
      <c r="J3135">
        <v>4.8499999999999996</v>
      </c>
      <c r="K3135">
        <v>1918</v>
      </c>
      <c r="L3135" s="2">
        <v>45519</v>
      </c>
      <c r="O3135" t="str">
        <f>IF(ecommerce_10000[[#This Row],[Platform]]="Souq","sq",ecommerce_10000[[#This Row],[Platform]])</f>
        <v>Amazon</v>
      </c>
      <c r="P3135" t="str">
        <f>IF(E3135="Souq","sq",IF(E3135="Jumia","Jum",E3135))</f>
        <v>Amazon</v>
      </c>
      <c r="Q3135">
        <f>VLOOKUP(ecommerce_10000[[#This Row],[City]],F:I,4,FALSE)</f>
        <v>16284.02</v>
      </c>
      <c r="R3135" s="1">
        <f>SUMIF(C:C,ecommerce_10000[[#This Row],[Category]],I:I)</f>
        <v>92327183.770000085</v>
      </c>
      <c r="S3135" s="1">
        <f>SUMIFS(I:I,C:C,C3135)</f>
        <v>92327183.770000085</v>
      </c>
      <c r="T3135" s="1" t="str">
        <f>INDEX(F:F,MATCH(ecommerce_10000[[#This Row],[TotalAmount]],I:I,0))</f>
        <v>Cairo</v>
      </c>
    </row>
    <row r="3136" spans="1:20" x14ac:dyDescent="0.3">
      <c r="A3136" s="1" t="s">
        <v>3180</v>
      </c>
      <c r="B3136" s="1" t="s">
        <v>35</v>
      </c>
      <c r="C3136" s="1" t="s">
        <v>14</v>
      </c>
      <c r="D3136" s="1" t="s">
        <v>36</v>
      </c>
      <c r="E3136" s="1" t="s">
        <v>22</v>
      </c>
      <c r="F3136" s="1" t="s">
        <v>23</v>
      </c>
      <c r="G3136">
        <v>1146</v>
      </c>
      <c r="H3136">
        <v>3</v>
      </c>
      <c r="I3136">
        <v>3438</v>
      </c>
      <c r="J3136">
        <v>1.43</v>
      </c>
      <c r="K3136">
        <v>2690</v>
      </c>
      <c r="L3136" s="2">
        <v>45560</v>
      </c>
      <c r="O3136" t="str">
        <f>IF(ecommerce_10000[[#This Row],[Platform]]="Souq","sq",ecommerce_10000[[#This Row],[Platform]])</f>
        <v>Jumia</v>
      </c>
      <c r="P3136" t="str">
        <f>IF(E3136="Souq","sq",IF(E3136="Jumia","Jum",E3136))</f>
        <v>Jum</v>
      </c>
      <c r="Q3136">
        <f>VLOOKUP(ecommerce_10000[[#This Row],[City]],F:I,4,FALSE)</f>
        <v>13290.4</v>
      </c>
      <c r="R3136" s="1">
        <f>SUMIF(C:C,ecommerce_10000[[#This Row],[Category]],I:I)</f>
        <v>92327183.770000085</v>
      </c>
      <c r="S3136" s="1">
        <f>SUMIFS(I:I,C:C,C3136)</f>
        <v>92327183.770000085</v>
      </c>
      <c r="T3136" s="1" t="str">
        <f>INDEX(F:F,MATCH(ecommerce_10000[[#This Row],[TotalAmount]],I:I,0))</f>
        <v>Alexandria</v>
      </c>
    </row>
    <row r="3137" spans="1:20" x14ac:dyDescent="0.3">
      <c r="A3137" s="1" t="s">
        <v>3181</v>
      </c>
      <c r="B3137" s="1" t="s">
        <v>65</v>
      </c>
      <c r="C3137" s="1" t="s">
        <v>20</v>
      </c>
      <c r="D3137" s="1" t="s">
        <v>66</v>
      </c>
      <c r="E3137" s="1" t="s">
        <v>47</v>
      </c>
      <c r="F3137" s="1" t="s">
        <v>17</v>
      </c>
      <c r="G3137">
        <v>656.02</v>
      </c>
      <c r="H3137">
        <v>4</v>
      </c>
      <c r="I3137">
        <v>2624.08</v>
      </c>
      <c r="J3137">
        <v>2.85</v>
      </c>
      <c r="K3137">
        <v>473</v>
      </c>
      <c r="L3137" s="2">
        <v>45374</v>
      </c>
      <c r="O3137" t="str">
        <f>IF(ecommerce_10000[[#This Row],[Platform]]="Souq","sq",ecommerce_10000[[#This Row],[Platform]])</f>
        <v>Amazon</v>
      </c>
      <c r="P3137" t="str">
        <f>IF(E3137="Souq","sq",IF(E3137="Jumia","Jum",E3137))</f>
        <v>Amazon</v>
      </c>
      <c r="Q3137">
        <f>VLOOKUP(ecommerce_10000[[#This Row],[City]],F:I,4,FALSE)</f>
        <v>16284.02</v>
      </c>
      <c r="R3137" s="1">
        <f>SUMIF(C:C,ecommerce_10000[[#This Row],[Category]],I:I)</f>
        <v>91504159.730000004</v>
      </c>
      <c r="S3137" s="1">
        <f>SUMIFS(I:I,C:C,C3137)</f>
        <v>91504159.730000004</v>
      </c>
      <c r="T3137" s="1" t="str">
        <f>INDEX(F:F,MATCH(ecommerce_10000[[#This Row],[TotalAmount]],I:I,0))</f>
        <v>Cairo</v>
      </c>
    </row>
    <row r="3138" spans="1:20" x14ac:dyDescent="0.3">
      <c r="A3138" s="1" t="s">
        <v>3182</v>
      </c>
      <c r="B3138" s="1" t="s">
        <v>35</v>
      </c>
      <c r="C3138" s="1" t="s">
        <v>14</v>
      </c>
      <c r="D3138" s="1" t="s">
        <v>36</v>
      </c>
      <c r="E3138" s="1" t="s">
        <v>16</v>
      </c>
      <c r="F3138" s="1" t="s">
        <v>40</v>
      </c>
      <c r="G3138">
        <v>7921.8</v>
      </c>
      <c r="H3138">
        <v>5</v>
      </c>
      <c r="I3138">
        <v>39609</v>
      </c>
      <c r="J3138">
        <v>3.53</v>
      </c>
      <c r="K3138">
        <v>1402</v>
      </c>
      <c r="L3138" s="2">
        <v>45451</v>
      </c>
      <c r="O3138" t="str">
        <f>IF(ecommerce_10000[[#This Row],[Platform]]="Souq","sq",ecommerce_10000[[#This Row],[Platform]])</f>
        <v>sq</v>
      </c>
      <c r="P3138" t="str">
        <f>IF(E3138="Souq","sq",IF(E3138="Jumia","Jum",E3138))</f>
        <v>sq</v>
      </c>
      <c r="Q3138">
        <f>VLOOKUP(ecommerce_10000[[#This Row],[City]],F:I,4,FALSE)</f>
        <v>99349.3</v>
      </c>
      <c r="R3138" s="1">
        <f>SUMIF(C:C,ecommerce_10000[[#This Row],[Category]],I:I)</f>
        <v>92327183.770000085</v>
      </c>
      <c r="S3138" s="1">
        <f>SUMIFS(I:I,C:C,C3138)</f>
        <v>92327183.770000085</v>
      </c>
      <c r="T3138" s="1" t="str">
        <f>INDEX(F:F,MATCH(ecommerce_10000[[#This Row],[TotalAmount]],I:I,0))</f>
        <v>Riyadh</v>
      </c>
    </row>
    <row r="3139" spans="1:20" x14ac:dyDescent="0.3">
      <c r="A3139" s="1" t="s">
        <v>3183</v>
      </c>
      <c r="B3139" s="1" t="s">
        <v>19</v>
      </c>
      <c r="C3139" s="1" t="s">
        <v>20</v>
      </c>
      <c r="D3139" s="1" t="s">
        <v>21</v>
      </c>
      <c r="E3139" s="1" t="s">
        <v>47</v>
      </c>
      <c r="F3139" s="1" t="s">
        <v>62</v>
      </c>
      <c r="G3139">
        <v>7776.95</v>
      </c>
      <c r="H3139">
        <v>1</v>
      </c>
      <c r="I3139">
        <v>7776.95</v>
      </c>
      <c r="J3139">
        <v>3.85</v>
      </c>
      <c r="K3139">
        <v>2153</v>
      </c>
      <c r="L3139" s="2">
        <v>45379</v>
      </c>
      <c r="O3139" t="str">
        <f>IF(ecommerce_10000[[#This Row],[Platform]]="Souq","sq",ecommerce_10000[[#This Row],[Platform]])</f>
        <v>Amazon</v>
      </c>
      <c r="P3139" t="str">
        <f>IF(E3139="Souq","sq",IF(E3139="Jumia","Jum",E3139))</f>
        <v>Amazon</v>
      </c>
      <c r="Q3139">
        <f>VLOOKUP(ecommerce_10000[[#This Row],[City]],F:I,4,FALSE)</f>
        <v>27872.98</v>
      </c>
      <c r="R3139" s="1">
        <f>SUMIF(C:C,ecommerce_10000[[#This Row],[Category]],I:I)</f>
        <v>91504159.730000004</v>
      </c>
      <c r="S3139" s="1">
        <f>SUMIFS(I:I,C:C,C3139)</f>
        <v>91504159.730000004</v>
      </c>
      <c r="T3139" s="1" t="str">
        <f>INDEX(F:F,MATCH(ecommerce_10000[[#This Row],[TotalAmount]],I:I,0))</f>
        <v>Giza</v>
      </c>
    </row>
    <row r="3140" spans="1:20" x14ac:dyDescent="0.3">
      <c r="A3140" s="1" t="s">
        <v>3184</v>
      </c>
      <c r="B3140" s="1" t="s">
        <v>53</v>
      </c>
      <c r="C3140" s="1" t="s">
        <v>31</v>
      </c>
      <c r="D3140" s="1" t="s">
        <v>54</v>
      </c>
      <c r="E3140" s="1" t="s">
        <v>22</v>
      </c>
      <c r="F3140" s="1" t="s">
        <v>28</v>
      </c>
      <c r="G3140">
        <v>6968.79</v>
      </c>
      <c r="H3140">
        <v>5</v>
      </c>
      <c r="I3140">
        <v>34843.949999999997</v>
      </c>
      <c r="J3140">
        <v>1.1200000000000001</v>
      </c>
      <c r="K3140">
        <v>2141</v>
      </c>
      <c r="L3140" s="2">
        <v>45470</v>
      </c>
      <c r="O3140" t="str">
        <f>IF(ecommerce_10000[[#This Row],[Platform]]="Souq","sq",ecommerce_10000[[#This Row],[Platform]])</f>
        <v>Jumia</v>
      </c>
      <c r="P3140" t="str">
        <f>IF(E3140="Souq","sq",IF(E3140="Jumia","Jum",E3140))</f>
        <v>Jum</v>
      </c>
      <c r="Q3140">
        <f>VLOOKUP(ecommerce_10000[[#This Row],[City]],F:I,4,FALSE)</f>
        <v>26648.76</v>
      </c>
      <c r="R3140" s="1">
        <f>SUMIF(C:C,ecommerce_10000[[#This Row],[Category]],I:I)</f>
        <v>57542997.559999913</v>
      </c>
      <c r="S3140" s="1">
        <f>SUMIFS(I:I,C:C,C3140)</f>
        <v>57542997.559999913</v>
      </c>
      <c r="T3140" s="1" t="str">
        <f>INDEX(F:F,MATCH(ecommerce_10000[[#This Row],[TotalAmount]],I:I,0))</f>
        <v>Casablanca</v>
      </c>
    </row>
    <row r="3141" spans="1:20" x14ac:dyDescent="0.3">
      <c r="A3141" s="1" t="s">
        <v>3185</v>
      </c>
      <c r="B3141" s="1" t="s">
        <v>30</v>
      </c>
      <c r="C3141" s="1" t="s">
        <v>31</v>
      </c>
      <c r="D3141" s="1" t="s">
        <v>32</v>
      </c>
      <c r="E3141" s="1" t="s">
        <v>22</v>
      </c>
      <c r="F3141" s="1" t="s">
        <v>40</v>
      </c>
      <c r="G3141">
        <v>18392.29</v>
      </c>
      <c r="H3141">
        <v>1</v>
      </c>
      <c r="I3141">
        <v>18392.29</v>
      </c>
      <c r="J3141">
        <v>2.66</v>
      </c>
      <c r="K3141">
        <v>2066</v>
      </c>
      <c r="L3141" s="2">
        <v>45308</v>
      </c>
      <c r="O3141" t="str">
        <f>IF(ecommerce_10000[[#This Row],[Platform]]="Souq","sq",ecommerce_10000[[#This Row],[Platform]])</f>
        <v>Jumia</v>
      </c>
      <c r="P3141" t="str">
        <f>IF(E3141="Souq","sq",IF(E3141="Jumia","Jum",E3141))</f>
        <v>Jum</v>
      </c>
      <c r="Q3141">
        <f>VLOOKUP(ecommerce_10000[[#This Row],[City]],F:I,4,FALSE)</f>
        <v>99349.3</v>
      </c>
      <c r="R3141" s="1">
        <f>SUMIF(C:C,ecommerce_10000[[#This Row],[Category]],I:I)</f>
        <v>57542997.559999913</v>
      </c>
      <c r="S3141" s="1">
        <f>SUMIFS(I:I,C:C,C3141)</f>
        <v>57542997.559999913</v>
      </c>
      <c r="T3141" s="1" t="str">
        <f>INDEX(F:F,MATCH(ecommerce_10000[[#This Row],[TotalAmount]],I:I,0))</f>
        <v>Riyadh</v>
      </c>
    </row>
    <row r="3142" spans="1:20" x14ac:dyDescent="0.3">
      <c r="A3142" s="1" t="s">
        <v>3186</v>
      </c>
      <c r="B3142" s="1" t="s">
        <v>35</v>
      </c>
      <c r="C3142" s="1" t="s">
        <v>14</v>
      </c>
      <c r="D3142" s="1" t="s">
        <v>36</v>
      </c>
      <c r="E3142" s="1" t="s">
        <v>22</v>
      </c>
      <c r="F3142" s="1" t="s">
        <v>40</v>
      </c>
      <c r="G3142">
        <v>1114.55</v>
      </c>
      <c r="H3142">
        <v>4</v>
      </c>
      <c r="I3142">
        <v>4458.2</v>
      </c>
      <c r="J3142">
        <v>4.18</v>
      </c>
      <c r="K3142">
        <v>1370</v>
      </c>
      <c r="L3142" s="2">
        <v>45525</v>
      </c>
      <c r="O3142" t="str">
        <f>IF(ecommerce_10000[[#This Row],[Platform]]="Souq","sq",ecommerce_10000[[#This Row],[Platform]])</f>
        <v>Jumia</v>
      </c>
      <c r="P3142" t="str">
        <f>IF(E3142="Souq","sq",IF(E3142="Jumia","Jum",E3142))</f>
        <v>Jum</v>
      </c>
      <c r="Q3142">
        <f>VLOOKUP(ecommerce_10000[[#This Row],[City]],F:I,4,FALSE)</f>
        <v>99349.3</v>
      </c>
      <c r="R3142" s="1">
        <f>SUMIF(C:C,ecommerce_10000[[#This Row],[Category]],I:I)</f>
        <v>92327183.770000085</v>
      </c>
      <c r="S3142" s="1">
        <f>SUMIFS(I:I,C:C,C3142)</f>
        <v>92327183.770000085</v>
      </c>
      <c r="T3142" s="1" t="str">
        <f>INDEX(F:F,MATCH(ecommerce_10000[[#This Row],[TotalAmount]],I:I,0))</f>
        <v>Riyadh</v>
      </c>
    </row>
    <row r="3143" spans="1:20" x14ac:dyDescent="0.3">
      <c r="A3143" s="1" t="s">
        <v>3187</v>
      </c>
      <c r="B3143" s="1" t="s">
        <v>19</v>
      </c>
      <c r="C3143" s="1" t="s">
        <v>20</v>
      </c>
      <c r="D3143" s="1" t="s">
        <v>21</v>
      </c>
      <c r="E3143" s="1" t="s">
        <v>47</v>
      </c>
      <c r="F3143" s="1" t="s">
        <v>28</v>
      </c>
      <c r="G3143">
        <v>9917.85</v>
      </c>
      <c r="H3143">
        <v>4</v>
      </c>
      <c r="I3143">
        <v>39671.4</v>
      </c>
      <c r="J3143">
        <v>4.1500000000000004</v>
      </c>
      <c r="K3143">
        <v>4196</v>
      </c>
      <c r="L3143" s="2">
        <v>45350</v>
      </c>
      <c r="O3143" t="str">
        <f>IF(ecommerce_10000[[#This Row],[Platform]]="Souq","sq",ecommerce_10000[[#This Row],[Platform]])</f>
        <v>Amazon</v>
      </c>
      <c r="P3143" t="str">
        <f>IF(E3143="Souq","sq",IF(E3143="Jumia","Jum",E3143))</f>
        <v>Amazon</v>
      </c>
      <c r="Q3143">
        <f>VLOOKUP(ecommerce_10000[[#This Row],[City]],F:I,4,FALSE)</f>
        <v>26648.76</v>
      </c>
      <c r="R3143" s="1">
        <f>SUMIF(C:C,ecommerce_10000[[#This Row],[Category]],I:I)</f>
        <v>91504159.730000004</v>
      </c>
      <c r="S3143" s="1">
        <f>SUMIFS(I:I,C:C,C3143)</f>
        <v>91504159.730000004</v>
      </c>
      <c r="T3143" s="1" t="str">
        <f>INDEX(F:F,MATCH(ecommerce_10000[[#This Row],[TotalAmount]],I:I,0))</f>
        <v>Casablanca</v>
      </c>
    </row>
    <row r="3144" spans="1:20" x14ac:dyDescent="0.3">
      <c r="A3144" s="1" t="s">
        <v>3188</v>
      </c>
      <c r="B3144" s="1" t="s">
        <v>13</v>
      </c>
      <c r="C3144" s="1" t="s">
        <v>14</v>
      </c>
      <c r="D3144" s="1" t="s">
        <v>15</v>
      </c>
      <c r="E3144" s="1" t="s">
        <v>22</v>
      </c>
      <c r="F3144" s="1" t="s">
        <v>40</v>
      </c>
      <c r="G3144">
        <v>12579.26</v>
      </c>
      <c r="H3144">
        <v>5</v>
      </c>
      <c r="I3144">
        <v>62896.3</v>
      </c>
      <c r="J3144">
        <v>3.84</v>
      </c>
      <c r="K3144">
        <v>1760</v>
      </c>
      <c r="L3144" s="2">
        <v>45605</v>
      </c>
      <c r="O3144" t="str">
        <f>IF(ecommerce_10000[[#This Row],[Platform]]="Souq","sq",ecommerce_10000[[#This Row],[Platform]])</f>
        <v>Jumia</v>
      </c>
      <c r="P3144" t="str">
        <f>IF(E3144="Souq","sq",IF(E3144="Jumia","Jum",E3144))</f>
        <v>Jum</v>
      </c>
      <c r="Q3144">
        <f>VLOOKUP(ecommerce_10000[[#This Row],[City]],F:I,4,FALSE)</f>
        <v>99349.3</v>
      </c>
      <c r="R3144" s="1">
        <f>SUMIF(C:C,ecommerce_10000[[#This Row],[Category]],I:I)</f>
        <v>92327183.770000085</v>
      </c>
      <c r="S3144" s="1">
        <f>SUMIFS(I:I,C:C,C3144)</f>
        <v>92327183.770000085</v>
      </c>
      <c r="T3144" s="1" t="str">
        <f>INDEX(F:F,MATCH(ecommerce_10000[[#This Row],[TotalAmount]],I:I,0))</f>
        <v>Riyadh</v>
      </c>
    </row>
    <row r="3145" spans="1:20" x14ac:dyDescent="0.3">
      <c r="A3145" s="1" t="s">
        <v>3189</v>
      </c>
      <c r="B3145" s="1" t="s">
        <v>43</v>
      </c>
      <c r="C3145" s="1" t="s">
        <v>44</v>
      </c>
      <c r="D3145" s="1" t="s">
        <v>45</v>
      </c>
      <c r="E3145" s="1" t="s">
        <v>47</v>
      </c>
      <c r="F3145" s="1" t="s">
        <v>28</v>
      </c>
      <c r="G3145">
        <v>406.29</v>
      </c>
      <c r="H3145">
        <v>2</v>
      </c>
      <c r="I3145">
        <v>812.58</v>
      </c>
      <c r="J3145">
        <v>3.98</v>
      </c>
      <c r="K3145">
        <v>4191</v>
      </c>
      <c r="L3145" s="2">
        <v>45346</v>
      </c>
      <c r="O3145" t="str">
        <f>IF(ecommerce_10000[[#This Row],[Platform]]="Souq","sq",ecommerce_10000[[#This Row],[Platform]])</f>
        <v>Amazon</v>
      </c>
      <c r="P3145" t="str">
        <f>IF(E3145="Souq","sq",IF(E3145="Jumia","Jum",E3145))</f>
        <v>Amazon</v>
      </c>
      <c r="Q3145">
        <f>VLOOKUP(ecommerce_10000[[#This Row],[City]],F:I,4,FALSE)</f>
        <v>26648.76</v>
      </c>
      <c r="R3145" s="1">
        <f>SUMIF(C:C,ecommerce_10000[[#This Row],[Category]],I:I)</f>
        <v>31420413.200000018</v>
      </c>
      <c r="S3145" s="1">
        <f>SUMIFS(I:I,C:C,C3145)</f>
        <v>31420413.200000018</v>
      </c>
      <c r="T3145" s="1" t="str">
        <f>INDEX(F:F,MATCH(ecommerce_10000[[#This Row],[TotalAmount]],I:I,0))</f>
        <v>Casablanca</v>
      </c>
    </row>
    <row r="3146" spans="1:20" x14ac:dyDescent="0.3">
      <c r="A3146" s="1" t="s">
        <v>3190</v>
      </c>
      <c r="B3146" s="1" t="s">
        <v>49</v>
      </c>
      <c r="C3146" s="1" t="s">
        <v>14</v>
      </c>
      <c r="D3146" s="1" t="s">
        <v>50</v>
      </c>
      <c r="E3146" s="1" t="s">
        <v>16</v>
      </c>
      <c r="F3146" s="1" t="s">
        <v>40</v>
      </c>
      <c r="G3146">
        <v>8176.56</v>
      </c>
      <c r="H3146">
        <v>2</v>
      </c>
      <c r="I3146">
        <v>16353.12</v>
      </c>
      <c r="J3146">
        <v>3.53</v>
      </c>
      <c r="K3146">
        <v>85</v>
      </c>
      <c r="L3146" s="2">
        <v>45475</v>
      </c>
      <c r="O3146" t="str">
        <f>IF(ecommerce_10000[[#This Row],[Platform]]="Souq","sq",ecommerce_10000[[#This Row],[Platform]])</f>
        <v>sq</v>
      </c>
      <c r="P3146" t="str">
        <f>IF(E3146="Souq","sq",IF(E3146="Jumia","Jum",E3146))</f>
        <v>sq</v>
      </c>
      <c r="Q3146">
        <f>VLOOKUP(ecommerce_10000[[#This Row],[City]],F:I,4,FALSE)</f>
        <v>99349.3</v>
      </c>
      <c r="R3146" s="1">
        <f>SUMIF(C:C,ecommerce_10000[[#This Row],[Category]],I:I)</f>
        <v>92327183.770000085</v>
      </c>
      <c r="S3146" s="1">
        <f>SUMIFS(I:I,C:C,C3146)</f>
        <v>92327183.770000085</v>
      </c>
      <c r="T3146" s="1" t="str">
        <f>INDEX(F:F,MATCH(ecommerce_10000[[#This Row],[TotalAmount]],I:I,0))</f>
        <v>Riyadh</v>
      </c>
    </row>
    <row r="3147" spans="1:20" x14ac:dyDescent="0.3">
      <c r="A3147" s="1" t="s">
        <v>3191</v>
      </c>
      <c r="B3147" s="1" t="s">
        <v>43</v>
      </c>
      <c r="C3147" s="1" t="s">
        <v>44</v>
      </c>
      <c r="D3147" s="1" t="s">
        <v>45</v>
      </c>
      <c r="E3147" s="1" t="s">
        <v>22</v>
      </c>
      <c r="F3147" s="1" t="s">
        <v>17</v>
      </c>
      <c r="G3147">
        <v>4532.2</v>
      </c>
      <c r="H3147">
        <v>4</v>
      </c>
      <c r="I3147">
        <v>18128.8</v>
      </c>
      <c r="J3147">
        <v>3.01</v>
      </c>
      <c r="K3147">
        <v>4042</v>
      </c>
      <c r="L3147" s="2">
        <v>45379</v>
      </c>
      <c r="O3147" t="str">
        <f>IF(ecommerce_10000[[#This Row],[Platform]]="Souq","sq",ecommerce_10000[[#This Row],[Platform]])</f>
        <v>Jumia</v>
      </c>
      <c r="P3147" t="str">
        <f>IF(E3147="Souq","sq",IF(E3147="Jumia","Jum",E3147))</f>
        <v>Jum</v>
      </c>
      <c r="Q3147">
        <f>VLOOKUP(ecommerce_10000[[#This Row],[City]],F:I,4,FALSE)</f>
        <v>16284.02</v>
      </c>
      <c r="R3147" s="1">
        <f>SUMIF(C:C,ecommerce_10000[[#This Row],[Category]],I:I)</f>
        <v>31420413.200000018</v>
      </c>
      <c r="S3147" s="1">
        <f>SUMIFS(I:I,C:C,C3147)</f>
        <v>31420413.200000018</v>
      </c>
      <c r="T3147" s="1" t="str">
        <f>INDEX(F:F,MATCH(ecommerce_10000[[#This Row],[TotalAmount]],I:I,0))</f>
        <v>Cairo</v>
      </c>
    </row>
    <row r="3148" spans="1:20" x14ac:dyDescent="0.3">
      <c r="A3148" s="1" t="s">
        <v>3192</v>
      </c>
      <c r="B3148" s="1" t="s">
        <v>35</v>
      </c>
      <c r="C3148" s="1" t="s">
        <v>14</v>
      </c>
      <c r="D3148" s="1" t="s">
        <v>36</v>
      </c>
      <c r="E3148" s="1" t="s">
        <v>16</v>
      </c>
      <c r="F3148" s="1" t="s">
        <v>17</v>
      </c>
      <c r="G3148">
        <v>19132.419999999998</v>
      </c>
      <c r="H3148">
        <v>5</v>
      </c>
      <c r="I3148">
        <v>95662.1</v>
      </c>
      <c r="J3148">
        <v>3.51</v>
      </c>
      <c r="K3148">
        <v>2695</v>
      </c>
      <c r="L3148" s="2">
        <v>45432</v>
      </c>
      <c r="O3148" t="str">
        <f>IF(ecommerce_10000[[#This Row],[Platform]]="Souq","sq",ecommerce_10000[[#This Row],[Platform]])</f>
        <v>sq</v>
      </c>
      <c r="P3148" t="str">
        <f>IF(E3148="Souq","sq",IF(E3148="Jumia","Jum",E3148))</f>
        <v>sq</v>
      </c>
      <c r="Q3148">
        <f>VLOOKUP(ecommerce_10000[[#This Row],[City]],F:I,4,FALSE)</f>
        <v>16284.02</v>
      </c>
      <c r="R3148" s="1">
        <f>SUMIF(C:C,ecommerce_10000[[#This Row],[Category]],I:I)</f>
        <v>92327183.770000085</v>
      </c>
      <c r="S3148" s="1">
        <f>SUMIFS(I:I,C:C,C3148)</f>
        <v>92327183.770000085</v>
      </c>
      <c r="T3148" s="1" t="str">
        <f>INDEX(F:F,MATCH(ecommerce_10000[[#This Row],[TotalAmount]],I:I,0))</f>
        <v>Cairo</v>
      </c>
    </row>
    <row r="3149" spans="1:20" x14ac:dyDescent="0.3">
      <c r="A3149" s="1" t="s">
        <v>3193</v>
      </c>
      <c r="B3149" s="1" t="s">
        <v>43</v>
      </c>
      <c r="C3149" s="1" t="s">
        <v>44</v>
      </c>
      <c r="D3149" s="1" t="s">
        <v>45</v>
      </c>
      <c r="E3149" s="1" t="s">
        <v>22</v>
      </c>
      <c r="F3149" s="1" t="s">
        <v>23</v>
      </c>
      <c r="G3149">
        <v>16487.23</v>
      </c>
      <c r="H3149">
        <v>3</v>
      </c>
      <c r="I3149">
        <v>49461.69</v>
      </c>
      <c r="J3149">
        <v>1.42</v>
      </c>
      <c r="K3149">
        <v>941</v>
      </c>
      <c r="L3149" s="2">
        <v>45557</v>
      </c>
      <c r="O3149" t="str">
        <f>IF(ecommerce_10000[[#This Row],[Platform]]="Souq","sq",ecommerce_10000[[#This Row],[Platform]])</f>
        <v>Jumia</v>
      </c>
      <c r="P3149" t="str">
        <f>IF(E3149="Souq","sq",IF(E3149="Jumia","Jum",E3149))</f>
        <v>Jum</v>
      </c>
      <c r="Q3149">
        <f>VLOOKUP(ecommerce_10000[[#This Row],[City]],F:I,4,FALSE)</f>
        <v>13290.4</v>
      </c>
      <c r="R3149" s="1">
        <f>SUMIF(C:C,ecommerce_10000[[#This Row],[Category]],I:I)</f>
        <v>31420413.200000018</v>
      </c>
      <c r="S3149" s="1">
        <f>SUMIFS(I:I,C:C,C3149)</f>
        <v>31420413.200000018</v>
      </c>
      <c r="T3149" s="1" t="str">
        <f>INDEX(F:F,MATCH(ecommerce_10000[[#This Row],[TotalAmount]],I:I,0))</f>
        <v>Alexandria</v>
      </c>
    </row>
    <row r="3150" spans="1:20" x14ac:dyDescent="0.3">
      <c r="A3150" s="1" t="s">
        <v>3194</v>
      </c>
      <c r="B3150" s="1" t="s">
        <v>38</v>
      </c>
      <c r="C3150" s="1" t="s">
        <v>20</v>
      </c>
      <c r="D3150" s="1" t="s">
        <v>39</v>
      </c>
      <c r="E3150" s="1" t="s">
        <v>47</v>
      </c>
      <c r="F3150" s="1" t="s">
        <v>28</v>
      </c>
      <c r="G3150">
        <v>2773.77</v>
      </c>
      <c r="H3150">
        <v>2</v>
      </c>
      <c r="I3150">
        <v>5547.54</v>
      </c>
      <c r="J3150">
        <v>4.6399999999999997</v>
      </c>
      <c r="K3150">
        <v>1935</v>
      </c>
      <c r="L3150" s="2">
        <v>45321</v>
      </c>
      <c r="O3150" t="str">
        <f>IF(ecommerce_10000[[#This Row],[Platform]]="Souq","sq",ecommerce_10000[[#This Row],[Platform]])</f>
        <v>Amazon</v>
      </c>
      <c r="P3150" t="str">
        <f>IF(E3150="Souq","sq",IF(E3150="Jumia","Jum",E3150))</f>
        <v>Amazon</v>
      </c>
      <c r="Q3150">
        <f>VLOOKUP(ecommerce_10000[[#This Row],[City]],F:I,4,FALSE)</f>
        <v>26648.76</v>
      </c>
      <c r="R3150" s="1">
        <f>SUMIF(C:C,ecommerce_10000[[#This Row],[Category]],I:I)</f>
        <v>91504159.730000004</v>
      </c>
      <c r="S3150" s="1">
        <f>SUMIFS(I:I,C:C,C3150)</f>
        <v>91504159.730000004</v>
      </c>
      <c r="T3150" s="1" t="str">
        <f>INDEX(F:F,MATCH(ecommerce_10000[[#This Row],[TotalAmount]],I:I,0))</f>
        <v>Casablanca</v>
      </c>
    </row>
    <row r="3151" spans="1:20" x14ac:dyDescent="0.3">
      <c r="A3151" s="1" t="s">
        <v>3195</v>
      </c>
      <c r="B3151" s="1" t="s">
        <v>19</v>
      </c>
      <c r="C3151" s="1" t="s">
        <v>20</v>
      </c>
      <c r="D3151" s="1" t="s">
        <v>21</v>
      </c>
      <c r="E3151" s="1" t="s">
        <v>47</v>
      </c>
      <c r="F3151" s="1" t="s">
        <v>33</v>
      </c>
      <c r="G3151">
        <v>5471.11</v>
      </c>
      <c r="H3151">
        <v>1</v>
      </c>
      <c r="I3151">
        <v>5471.11</v>
      </c>
      <c r="J3151">
        <v>4.5999999999999996</v>
      </c>
      <c r="K3151">
        <v>2607</v>
      </c>
      <c r="L3151" s="2">
        <v>45300</v>
      </c>
      <c r="O3151" t="str">
        <f>IF(ecommerce_10000[[#This Row],[Platform]]="Souq","sq",ecommerce_10000[[#This Row],[Platform]])</f>
        <v>Amazon</v>
      </c>
      <c r="P3151" t="str">
        <f>IF(E3151="Souq","sq",IF(E3151="Jumia","Jum",E3151))</f>
        <v>Amazon</v>
      </c>
      <c r="Q3151">
        <f>VLOOKUP(ecommerce_10000[[#This Row],[City]],F:I,4,FALSE)</f>
        <v>3665.44</v>
      </c>
      <c r="R3151" s="1">
        <f>SUMIF(C:C,ecommerce_10000[[#This Row],[Category]],I:I)</f>
        <v>91504159.730000004</v>
      </c>
      <c r="S3151" s="1">
        <f>SUMIFS(I:I,C:C,C3151)</f>
        <v>91504159.730000004</v>
      </c>
      <c r="T3151" s="1" t="str">
        <f>INDEX(F:F,MATCH(ecommerce_10000[[#This Row],[TotalAmount]],I:I,0))</f>
        <v>Dubai</v>
      </c>
    </row>
    <row r="3152" spans="1:20" x14ac:dyDescent="0.3">
      <c r="A3152" s="1" t="s">
        <v>3196</v>
      </c>
      <c r="B3152" s="1" t="s">
        <v>13</v>
      </c>
      <c r="C3152" s="1" t="s">
        <v>14</v>
      </c>
      <c r="D3152" s="1" t="s">
        <v>15</v>
      </c>
      <c r="E3152" s="1" t="s">
        <v>16</v>
      </c>
      <c r="F3152" s="1" t="s">
        <v>17</v>
      </c>
      <c r="G3152">
        <v>5458.96</v>
      </c>
      <c r="H3152">
        <v>5</v>
      </c>
      <c r="I3152">
        <v>27294.799999999999</v>
      </c>
      <c r="J3152">
        <v>4.38</v>
      </c>
      <c r="K3152">
        <v>3995</v>
      </c>
      <c r="L3152" s="2">
        <v>45303</v>
      </c>
      <c r="O3152" t="str">
        <f>IF(ecommerce_10000[[#This Row],[Platform]]="Souq","sq",ecommerce_10000[[#This Row],[Platform]])</f>
        <v>sq</v>
      </c>
      <c r="P3152" t="str">
        <f>IF(E3152="Souq","sq",IF(E3152="Jumia","Jum",E3152))</f>
        <v>sq</v>
      </c>
      <c r="Q3152">
        <f>VLOOKUP(ecommerce_10000[[#This Row],[City]],F:I,4,FALSE)</f>
        <v>16284.02</v>
      </c>
      <c r="R3152" s="1">
        <f>SUMIF(C:C,ecommerce_10000[[#This Row],[Category]],I:I)</f>
        <v>92327183.770000085</v>
      </c>
      <c r="S3152" s="1">
        <f>SUMIFS(I:I,C:C,C3152)</f>
        <v>92327183.770000085</v>
      </c>
      <c r="T3152" s="1" t="str">
        <f>INDEX(F:F,MATCH(ecommerce_10000[[#This Row],[TotalAmount]],I:I,0))</f>
        <v>Cairo</v>
      </c>
    </row>
    <row r="3153" spans="1:20" x14ac:dyDescent="0.3">
      <c r="A3153" s="1" t="s">
        <v>3197</v>
      </c>
      <c r="B3153" s="1" t="s">
        <v>38</v>
      </c>
      <c r="C3153" s="1" t="s">
        <v>20</v>
      </c>
      <c r="D3153" s="1" t="s">
        <v>39</v>
      </c>
      <c r="E3153" s="1" t="s">
        <v>22</v>
      </c>
      <c r="F3153" s="1" t="s">
        <v>28</v>
      </c>
      <c r="G3153">
        <v>15180.93</v>
      </c>
      <c r="H3153">
        <v>1</v>
      </c>
      <c r="I3153">
        <v>15180.93</v>
      </c>
      <c r="J3153">
        <v>2.35</v>
      </c>
      <c r="K3153">
        <v>908</v>
      </c>
      <c r="L3153" s="2">
        <v>45574</v>
      </c>
      <c r="O3153" t="str">
        <f>IF(ecommerce_10000[[#This Row],[Platform]]="Souq","sq",ecommerce_10000[[#This Row],[Platform]])</f>
        <v>Jumia</v>
      </c>
      <c r="P3153" t="str">
        <f>IF(E3153="Souq","sq",IF(E3153="Jumia","Jum",E3153))</f>
        <v>Jum</v>
      </c>
      <c r="Q3153">
        <f>VLOOKUP(ecommerce_10000[[#This Row],[City]],F:I,4,FALSE)</f>
        <v>26648.76</v>
      </c>
      <c r="R3153" s="1">
        <f>SUMIF(C:C,ecommerce_10000[[#This Row],[Category]],I:I)</f>
        <v>91504159.730000004</v>
      </c>
      <c r="S3153" s="1">
        <f>SUMIFS(I:I,C:C,C3153)</f>
        <v>91504159.730000004</v>
      </c>
      <c r="T3153" s="1" t="str">
        <f>INDEX(F:F,MATCH(ecommerce_10000[[#This Row],[TotalAmount]],I:I,0))</f>
        <v>Casablanca</v>
      </c>
    </row>
    <row r="3154" spans="1:20" x14ac:dyDescent="0.3">
      <c r="A3154" s="1" t="s">
        <v>3198</v>
      </c>
      <c r="B3154" s="1" t="s">
        <v>53</v>
      </c>
      <c r="C3154" s="1" t="s">
        <v>31</v>
      </c>
      <c r="D3154" s="1" t="s">
        <v>54</v>
      </c>
      <c r="E3154" s="1" t="s">
        <v>47</v>
      </c>
      <c r="F3154" s="1" t="s">
        <v>33</v>
      </c>
      <c r="G3154">
        <v>2418.2800000000002</v>
      </c>
      <c r="H3154">
        <v>4</v>
      </c>
      <c r="I3154">
        <v>9673.1200000000008</v>
      </c>
      <c r="J3154">
        <v>4.66</v>
      </c>
      <c r="K3154">
        <v>4933</v>
      </c>
      <c r="L3154" s="2">
        <v>45538</v>
      </c>
      <c r="O3154" t="str">
        <f>IF(ecommerce_10000[[#This Row],[Platform]]="Souq","sq",ecommerce_10000[[#This Row],[Platform]])</f>
        <v>Amazon</v>
      </c>
      <c r="P3154" t="str">
        <f>IF(E3154="Souq","sq",IF(E3154="Jumia","Jum",E3154))</f>
        <v>Amazon</v>
      </c>
      <c r="Q3154">
        <f>VLOOKUP(ecommerce_10000[[#This Row],[City]],F:I,4,FALSE)</f>
        <v>3665.44</v>
      </c>
      <c r="R3154" s="1">
        <f>SUMIF(C:C,ecommerce_10000[[#This Row],[Category]],I:I)</f>
        <v>57542997.559999913</v>
      </c>
      <c r="S3154" s="1">
        <f>SUMIFS(I:I,C:C,C3154)</f>
        <v>57542997.559999913</v>
      </c>
      <c r="T3154" s="1" t="str">
        <f>INDEX(F:F,MATCH(ecommerce_10000[[#This Row],[TotalAmount]],I:I,0))</f>
        <v>Dubai</v>
      </c>
    </row>
    <row r="3155" spans="1:20" x14ac:dyDescent="0.3">
      <c r="A3155" s="1" t="s">
        <v>3199</v>
      </c>
      <c r="B3155" s="1" t="s">
        <v>43</v>
      </c>
      <c r="C3155" s="1" t="s">
        <v>44</v>
      </c>
      <c r="D3155" s="1" t="s">
        <v>45</v>
      </c>
      <c r="E3155" s="1" t="s">
        <v>47</v>
      </c>
      <c r="F3155" s="1" t="s">
        <v>62</v>
      </c>
      <c r="G3155">
        <v>2465.04</v>
      </c>
      <c r="H3155">
        <v>4</v>
      </c>
      <c r="I3155">
        <v>9860.16</v>
      </c>
      <c r="J3155">
        <v>2.4500000000000002</v>
      </c>
      <c r="K3155">
        <v>3968</v>
      </c>
      <c r="L3155" s="2">
        <v>45434</v>
      </c>
      <c r="O3155" t="str">
        <f>IF(ecommerce_10000[[#This Row],[Platform]]="Souq","sq",ecommerce_10000[[#This Row],[Platform]])</f>
        <v>Amazon</v>
      </c>
      <c r="P3155" t="str">
        <f>IF(E3155="Souq","sq",IF(E3155="Jumia","Jum",E3155))</f>
        <v>Amazon</v>
      </c>
      <c r="Q3155">
        <f>VLOOKUP(ecommerce_10000[[#This Row],[City]],F:I,4,FALSE)</f>
        <v>27872.98</v>
      </c>
      <c r="R3155" s="1">
        <f>SUMIF(C:C,ecommerce_10000[[#This Row],[Category]],I:I)</f>
        <v>31420413.200000018</v>
      </c>
      <c r="S3155" s="1">
        <f>SUMIFS(I:I,C:C,C3155)</f>
        <v>31420413.200000018</v>
      </c>
      <c r="T3155" s="1" t="str">
        <f>INDEX(F:F,MATCH(ecommerce_10000[[#This Row],[TotalAmount]],I:I,0))</f>
        <v>Giza</v>
      </c>
    </row>
    <row r="3156" spans="1:20" x14ac:dyDescent="0.3">
      <c r="A3156" s="1" t="s">
        <v>3200</v>
      </c>
      <c r="B3156" s="1" t="s">
        <v>25</v>
      </c>
      <c r="C3156" s="1" t="s">
        <v>26</v>
      </c>
      <c r="D3156" s="1" t="s">
        <v>27</v>
      </c>
      <c r="E3156" s="1" t="s">
        <v>22</v>
      </c>
      <c r="F3156" s="1" t="s">
        <v>33</v>
      </c>
      <c r="G3156">
        <v>10295.64</v>
      </c>
      <c r="H3156">
        <v>3</v>
      </c>
      <c r="I3156">
        <v>30886.92</v>
      </c>
      <c r="J3156">
        <v>4.79</v>
      </c>
      <c r="K3156">
        <v>529</v>
      </c>
      <c r="L3156" s="2">
        <v>45343</v>
      </c>
      <c r="O3156" t="str">
        <f>IF(ecommerce_10000[[#This Row],[Platform]]="Souq","sq",ecommerce_10000[[#This Row],[Platform]])</f>
        <v>Jumia</v>
      </c>
      <c r="P3156" t="str">
        <f>IF(E3156="Souq","sq",IF(E3156="Jumia","Jum",E3156))</f>
        <v>Jum</v>
      </c>
      <c r="Q3156">
        <f>VLOOKUP(ecommerce_10000[[#This Row],[City]],F:I,4,FALSE)</f>
        <v>3665.44</v>
      </c>
      <c r="R3156" s="1">
        <f>SUMIF(C:C,ecommerce_10000[[#This Row],[Category]],I:I)</f>
        <v>29200970.130000021</v>
      </c>
      <c r="S3156" s="1">
        <f>SUMIFS(I:I,C:C,C3156)</f>
        <v>29200970.130000021</v>
      </c>
      <c r="T3156" s="1" t="str">
        <f>INDEX(F:F,MATCH(ecommerce_10000[[#This Row],[TotalAmount]],I:I,0))</f>
        <v>Dubai</v>
      </c>
    </row>
    <row r="3157" spans="1:20" x14ac:dyDescent="0.3">
      <c r="A3157" s="1" t="s">
        <v>3201</v>
      </c>
      <c r="B3157" s="1" t="s">
        <v>38</v>
      </c>
      <c r="C3157" s="1" t="s">
        <v>20</v>
      </c>
      <c r="D3157" s="1" t="s">
        <v>39</v>
      </c>
      <c r="E3157" s="1" t="s">
        <v>22</v>
      </c>
      <c r="F3157" s="1" t="s">
        <v>33</v>
      </c>
      <c r="G3157">
        <v>17142.990000000002</v>
      </c>
      <c r="H3157">
        <v>4</v>
      </c>
      <c r="I3157">
        <v>68571.960000000006</v>
      </c>
      <c r="J3157">
        <v>1.62</v>
      </c>
      <c r="K3157">
        <v>2187</v>
      </c>
      <c r="L3157" s="2">
        <v>45612</v>
      </c>
      <c r="O3157" t="str">
        <f>IF(ecommerce_10000[[#This Row],[Platform]]="Souq","sq",ecommerce_10000[[#This Row],[Platform]])</f>
        <v>Jumia</v>
      </c>
      <c r="P3157" t="str">
        <f>IF(E3157="Souq","sq",IF(E3157="Jumia","Jum",E3157))</f>
        <v>Jum</v>
      </c>
      <c r="Q3157">
        <f>VLOOKUP(ecommerce_10000[[#This Row],[City]],F:I,4,FALSE)</f>
        <v>3665.44</v>
      </c>
      <c r="R3157" s="1">
        <f>SUMIF(C:C,ecommerce_10000[[#This Row],[Category]],I:I)</f>
        <v>91504159.730000004</v>
      </c>
      <c r="S3157" s="1">
        <f>SUMIFS(I:I,C:C,C3157)</f>
        <v>91504159.730000004</v>
      </c>
      <c r="T3157" s="1" t="str">
        <f>INDEX(F:F,MATCH(ecommerce_10000[[#This Row],[TotalAmount]],I:I,0))</f>
        <v>Dubai</v>
      </c>
    </row>
    <row r="3158" spans="1:20" x14ac:dyDescent="0.3">
      <c r="A3158" s="1" t="s">
        <v>3202</v>
      </c>
      <c r="B3158" s="1" t="s">
        <v>25</v>
      </c>
      <c r="C3158" s="1" t="s">
        <v>26</v>
      </c>
      <c r="D3158" s="1" t="s">
        <v>27</v>
      </c>
      <c r="E3158" s="1" t="s">
        <v>22</v>
      </c>
      <c r="F3158" s="1" t="s">
        <v>23</v>
      </c>
      <c r="G3158">
        <v>12304.2</v>
      </c>
      <c r="H3158">
        <v>2</v>
      </c>
      <c r="I3158">
        <v>24608.400000000001</v>
      </c>
      <c r="J3158">
        <v>3.97</v>
      </c>
      <c r="K3158">
        <v>2070</v>
      </c>
      <c r="L3158" s="2">
        <v>45366</v>
      </c>
      <c r="O3158" t="str">
        <f>IF(ecommerce_10000[[#This Row],[Platform]]="Souq","sq",ecommerce_10000[[#This Row],[Platform]])</f>
        <v>Jumia</v>
      </c>
      <c r="P3158" t="str">
        <f>IF(E3158="Souq","sq",IF(E3158="Jumia","Jum",E3158))</f>
        <v>Jum</v>
      </c>
      <c r="Q3158">
        <f>VLOOKUP(ecommerce_10000[[#This Row],[City]],F:I,4,FALSE)</f>
        <v>13290.4</v>
      </c>
      <c r="R3158" s="1">
        <f>SUMIF(C:C,ecommerce_10000[[#This Row],[Category]],I:I)</f>
        <v>29200970.130000021</v>
      </c>
      <c r="S3158" s="1">
        <f>SUMIFS(I:I,C:C,C3158)</f>
        <v>29200970.130000021</v>
      </c>
      <c r="T3158" s="1" t="str">
        <f>INDEX(F:F,MATCH(ecommerce_10000[[#This Row],[TotalAmount]],I:I,0))</f>
        <v>Alexandria</v>
      </c>
    </row>
    <row r="3159" spans="1:20" x14ac:dyDescent="0.3">
      <c r="A3159" s="1" t="s">
        <v>3203</v>
      </c>
      <c r="B3159" s="1" t="s">
        <v>53</v>
      </c>
      <c r="C3159" s="1" t="s">
        <v>31</v>
      </c>
      <c r="D3159" s="1" t="s">
        <v>54</v>
      </c>
      <c r="E3159" s="1" t="s">
        <v>22</v>
      </c>
      <c r="F3159" s="1" t="s">
        <v>62</v>
      </c>
      <c r="G3159">
        <v>2954.59</v>
      </c>
      <c r="H3159">
        <v>3</v>
      </c>
      <c r="I3159">
        <v>8863.77</v>
      </c>
      <c r="J3159">
        <v>3.66</v>
      </c>
      <c r="K3159">
        <v>3453</v>
      </c>
      <c r="L3159" s="2">
        <v>45447</v>
      </c>
      <c r="O3159" t="str">
        <f>IF(ecommerce_10000[[#This Row],[Platform]]="Souq","sq",ecommerce_10000[[#This Row],[Platform]])</f>
        <v>Jumia</v>
      </c>
      <c r="P3159" t="str">
        <f>IF(E3159="Souq","sq",IF(E3159="Jumia","Jum",E3159))</f>
        <v>Jum</v>
      </c>
      <c r="Q3159">
        <f>VLOOKUP(ecommerce_10000[[#This Row],[City]],F:I,4,FALSE)</f>
        <v>27872.98</v>
      </c>
      <c r="R3159" s="1">
        <f>SUMIF(C:C,ecommerce_10000[[#This Row],[Category]],I:I)</f>
        <v>57542997.559999913</v>
      </c>
      <c r="S3159" s="1">
        <f>SUMIFS(I:I,C:C,C3159)</f>
        <v>57542997.559999913</v>
      </c>
      <c r="T3159" s="1" t="str">
        <f>INDEX(F:F,MATCH(ecommerce_10000[[#This Row],[TotalAmount]],I:I,0))</f>
        <v>Giza</v>
      </c>
    </row>
    <row r="3160" spans="1:20" x14ac:dyDescent="0.3">
      <c r="A3160" s="1" t="s">
        <v>3204</v>
      </c>
      <c r="B3160" s="1" t="s">
        <v>38</v>
      </c>
      <c r="C3160" s="1" t="s">
        <v>20</v>
      </c>
      <c r="D3160" s="1" t="s">
        <v>39</v>
      </c>
      <c r="E3160" s="1" t="s">
        <v>16</v>
      </c>
      <c r="F3160" s="1" t="s">
        <v>28</v>
      </c>
      <c r="G3160">
        <v>977.63</v>
      </c>
      <c r="H3160">
        <v>5</v>
      </c>
      <c r="I3160">
        <v>4888.1499999999996</v>
      </c>
      <c r="J3160">
        <v>3.47</v>
      </c>
      <c r="K3160">
        <v>4194</v>
      </c>
      <c r="L3160" s="2">
        <v>45326</v>
      </c>
      <c r="O3160" t="str">
        <f>IF(ecommerce_10000[[#This Row],[Platform]]="Souq","sq",ecommerce_10000[[#This Row],[Platform]])</f>
        <v>sq</v>
      </c>
      <c r="P3160" t="str">
        <f>IF(E3160="Souq","sq",IF(E3160="Jumia","Jum",E3160))</f>
        <v>sq</v>
      </c>
      <c r="Q3160">
        <f>VLOOKUP(ecommerce_10000[[#This Row],[City]],F:I,4,FALSE)</f>
        <v>26648.76</v>
      </c>
      <c r="R3160" s="1">
        <f>SUMIF(C:C,ecommerce_10000[[#This Row],[Category]],I:I)</f>
        <v>91504159.730000004</v>
      </c>
      <c r="S3160" s="1">
        <f>SUMIFS(I:I,C:C,C3160)</f>
        <v>91504159.730000004</v>
      </c>
      <c r="T3160" s="1" t="str">
        <f>INDEX(F:F,MATCH(ecommerce_10000[[#This Row],[TotalAmount]],I:I,0))</f>
        <v>Casablanca</v>
      </c>
    </row>
    <row r="3161" spans="1:20" x14ac:dyDescent="0.3">
      <c r="A3161" s="1" t="s">
        <v>3205</v>
      </c>
      <c r="B3161" s="1" t="s">
        <v>65</v>
      </c>
      <c r="C3161" s="1" t="s">
        <v>20</v>
      </c>
      <c r="D3161" s="1" t="s">
        <v>66</v>
      </c>
      <c r="E3161" s="1" t="s">
        <v>47</v>
      </c>
      <c r="F3161" s="1" t="s">
        <v>33</v>
      </c>
      <c r="G3161">
        <v>2384.2199999999998</v>
      </c>
      <c r="H3161">
        <v>4</v>
      </c>
      <c r="I3161">
        <v>9536.8799999999992</v>
      </c>
      <c r="J3161">
        <v>1.02</v>
      </c>
      <c r="K3161">
        <v>3878</v>
      </c>
      <c r="L3161" s="2">
        <v>45476</v>
      </c>
      <c r="O3161" t="str">
        <f>IF(ecommerce_10000[[#This Row],[Platform]]="Souq","sq",ecommerce_10000[[#This Row],[Platform]])</f>
        <v>Amazon</v>
      </c>
      <c r="P3161" t="str">
        <f>IF(E3161="Souq","sq",IF(E3161="Jumia","Jum",E3161))</f>
        <v>Amazon</v>
      </c>
      <c r="Q3161">
        <f>VLOOKUP(ecommerce_10000[[#This Row],[City]],F:I,4,FALSE)</f>
        <v>3665.44</v>
      </c>
      <c r="R3161" s="1">
        <f>SUMIF(C:C,ecommerce_10000[[#This Row],[Category]],I:I)</f>
        <v>91504159.730000004</v>
      </c>
      <c r="S3161" s="1">
        <f>SUMIFS(I:I,C:C,C3161)</f>
        <v>91504159.730000004</v>
      </c>
      <c r="T3161" s="1" t="str">
        <f>INDEX(F:F,MATCH(ecommerce_10000[[#This Row],[TotalAmount]],I:I,0))</f>
        <v>Dubai</v>
      </c>
    </row>
    <row r="3162" spans="1:20" x14ac:dyDescent="0.3">
      <c r="A3162" s="1" t="s">
        <v>3206</v>
      </c>
      <c r="B3162" s="1" t="s">
        <v>13</v>
      </c>
      <c r="C3162" s="1" t="s">
        <v>14</v>
      </c>
      <c r="D3162" s="1" t="s">
        <v>15</v>
      </c>
      <c r="E3162" s="1" t="s">
        <v>47</v>
      </c>
      <c r="F3162" s="1" t="s">
        <v>23</v>
      </c>
      <c r="G3162">
        <v>12211.62</v>
      </c>
      <c r="H3162">
        <v>3</v>
      </c>
      <c r="I3162">
        <v>36634.86</v>
      </c>
      <c r="J3162">
        <v>2.02</v>
      </c>
      <c r="K3162">
        <v>2425</v>
      </c>
      <c r="L3162" s="2">
        <v>45584</v>
      </c>
      <c r="O3162" t="str">
        <f>IF(ecommerce_10000[[#This Row],[Platform]]="Souq","sq",ecommerce_10000[[#This Row],[Platform]])</f>
        <v>Amazon</v>
      </c>
      <c r="P3162" t="str">
        <f>IF(E3162="Souq","sq",IF(E3162="Jumia","Jum",E3162))</f>
        <v>Amazon</v>
      </c>
      <c r="Q3162">
        <f>VLOOKUP(ecommerce_10000[[#This Row],[City]],F:I,4,FALSE)</f>
        <v>13290.4</v>
      </c>
      <c r="R3162" s="1">
        <f>SUMIF(C:C,ecommerce_10000[[#This Row],[Category]],I:I)</f>
        <v>92327183.770000085</v>
      </c>
      <c r="S3162" s="1">
        <f>SUMIFS(I:I,C:C,C3162)</f>
        <v>92327183.770000085</v>
      </c>
      <c r="T3162" s="1" t="str">
        <f>INDEX(F:F,MATCH(ecommerce_10000[[#This Row],[TotalAmount]],I:I,0))</f>
        <v>Alexandria</v>
      </c>
    </row>
    <row r="3163" spans="1:20" x14ac:dyDescent="0.3">
      <c r="A3163" s="1" t="s">
        <v>3207</v>
      </c>
      <c r="B3163" s="1" t="s">
        <v>19</v>
      </c>
      <c r="C3163" s="1" t="s">
        <v>20</v>
      </c>
      <c r="D3163" s="1" t="s">
        <v>21</v>
      </c>
      <c r="E3163" s="1" t="s">
        <v>16</v>
      </c>
      <c r="F3163" s="1" t="s">
        <v>23</v>
      </c>
      <c r="G3163">
        <v>14533.9</v>
      </c>
      <c r="H3163">
        <v>3</v>
      </c>
      <c r="I3163">
        <v>43601.7</v>
      </c>
      <c r="J3163">
        <v>4.68</v>
      </c>
      <c r="K3163">
        <v>1918</v>
      </c>
      <c r="L3163" s="2">
        <v>45567</v>
      </c>
      <c r="O3163" t="str">
        <f>IF(ecommerce_10000[[#This Row],[Platform]]="Souq","sq",ecommerce_10000[[#This Row],[Platform]])</f>
        <v>sq</v>
      </c>
      <c r="P3163" t="str">
        <f>IF(E3163="Souq","sq",IF(E3163="Jumia","Jum",E3163))</f>
        <v>sq</v>
      </c>
      <c r="Q3163">
        <f>VLOOKUP(ecommerce_10000[[#This Row],[City]],F:I,4,FALSE)</f>
        <v>13290.4</v>
      </c>
      <c r="R3163" s="1">
        <f>SUMIF(C:C,ecommerce_10000[[#This Row],[Category]],I:I)</f>
        <v>91504159.730000004</v>
      </c>
      <c r="S3163" s="1">
        <f>SUMIFS(I:I,C:C,C3163)</f>
        <v>91504159.730000004</v>
      </c>
      <c r="T3163" s="1" t="str">
        <f>INDEX(F:F,MATCH(ecommerce_10000[[#This Row],[TotalAmount]],I:I,0))</f>
        <v>Alexandria</v>
      </c>
    </row>
    <row r="3164" spans="1:20" x14ac:dyDescent="0.3">
      <c r="A3164" s="1" t="s">
        <v>3208</v>
      </c>
      <c r="B3164" s="1" t="s">
        <v>13</v>
      </c>
      <c r="C3164" s="1" t="s">
        <v>14</v>
      </c>
      <c r="D3164" s="1" t="s">
        <v>15</v>
      </c>
      <c r="E3164" s="1" t="s">
        <v>47</v>
      </c>
      <c r="F3164" s="1" t="s">
        <v>28</v>
      </c>
      <c r="G3164">
        <v>17689.400000000001</v>
      </c>
      <c r="H3164">
        <v>4</v>
      </c>
      <c r="I3164">
        <v>70757.600000000006</v>
      </c>
      <c r="J3164">
        <v>3.21</v>
      </c>
      <c r="K3164">
        <v>4254</v>
      </c>
      <c r="L3164" s="2">
        <v>45366</v>
      </c>
      <c r="O3164" t="str">
        <f>IF(ecommerce_10000[[#This Row],[Platform]]="Souq","sq",ecommerce_10000[[#This Row],[Platform]])</f>
        <v>Amazon</v>
      </c>
      <c r="P3164" t="str">
        <f>IF(E3164="Souq","sq",IF(E3164="Jumia","Jum",E3164))</f>
        <v>Amazon</v>
      </c>
      <c r="Q3164">
        <f>VLOOKUP(ecommerce_10000[[#This Row],[City]],F:I,4,FALSE)</f>
        <v>26648.76</v>
      </c>
      <c r="R3164" s="1">
        <f>SUMIF(C:C,ecommerce_10000[[#This Row],[Category]],I:I)</f>
        <v>92327183.770000085</v>
      </c>
      <c r="S3164" s="1">
        <f>SUMIFS(I:I,C:C,C3164)</f>
        <v>92327183.770000085</v>
      </c>
      <c r="T3164" s="1" t="str">
        <f>INDEX(F:F,MATCH(ecommerce_10000[[#This Row],[TotalAmount]],I:I,0))</f>
        <v>Casablanca</v>
      </c>
    </row>
    <row r="3165" spans="1:20" x14ac:dyDescent="0.3">
      <c r="A3165" s="1" t="s">
        <v>3209</v>
      </c>
      <c r="B3165" s="1" t="s">
        <v>43</v>
      </c>
      <c r="C3165" s="1" t="s">
        <v>44</v>
      </c>
      <c r="D3165" s="1" t="s">
        <v>45</v>
      </c>
      <c r="E3165" s="1" t="s">
        <v>22</v>
      </c>
      <c r="F3165" s="1" t="s">
        <v>17</v>
      </c>
      <c r="G3165">
        <v>3979.21</v>
      </c>
      <c r="H3165">
        <v>1</v>
      </c>
      <c r="I3165">
        <v>3979.21</v>
      </c>
      <c r="J3165">
        <v>3.23</v>
      </c>
      <c r="K3165">
        <v>1019</v>
      </c>
      <c r="L3165" s="2">
        <v>45537</v>
      </c>
      <c r="O3165" t="str">
        <f>IF(ecommerce_10000[[#This Row],[Platform]]="Souq","sq",ecommerce_10000[[#This Row],[Platform]])</f>
        <v>Jumia</v>
      </c>
      <c r="P3165" t="str">
        <f>IF(E3165="Souq","sq",IF(E3165="Jumia","Jum",E3165))</f>
        <v>Jum</v>
      </c>
      <c r="Q3165">
        <f>VLOOKUP(ecommerce_10000[[#This Row],[City]],F:I,4,FALSE)</f>
        <v>16284.02</v>
      </c>
      <c r="R3165" s="1">
        <f>SUMIF(C:C,ecommerce_10000[[#This Row],[Category]],I:I)</f>
        <v>31420413.200000018</v>
      </c>
      <c r="S3165" s="1">
        <f>SUMIFS(I:I,C:C,C3165)</f>
        <v>31420413.200000018</v>
      </c>
      <c r="T3165" s="1" t="str">
        <f>INDEX(F:F,MATCH(ecommerce_10000[[#This Row],[TotalAmount]],I:I,0))</f>
        <v>Cairo</v>
      </c>
    </row>
    <row r="3166" spans="1:20" x14ac:dyDescent="0.3">
      <c r="A3166" s="1" t="s">
        <v>3210</v>
      </c>
      <c r="B3166" s="1" t="s">
        <v>30</v>
      </c>
      <c r="C3166" s="1" t="s">
        <v>31</v>
      </c>
      <c r="D3166" s="1" t="s">
        <v>32</v>
      </c>
      <c r="E3166" s="1" t="s">
        <v>47</v>
      </c>
      <c r="F3166" s="1" t="s">
        <v>40</v>
      </c>
      <c r="G3166">
        <v>15169.15</v>
      </c>
      <c r="H3166">
        <v>5</v>
      </c>
      <c r="I3166">
        <v>75845.75</v>
      </c>
      <c r="J3166">
        <v>3.58</v>
      </c>
      <c r="K3166">
        <v>170</v>
      </c>
      <c r="L3166" s="2">
        <v>45379</v>
      </c>
      <c r="O3166" t="str">
        <f>IF(ecommerce_10000[[#This Row],[Platform]]="Souq","sq",ecommerce_10000[[#This Row],[Platform]])</f>
        <v>Amazon</v>
      </c>
      <c r="P3166" t="str">
        <f>IF(E3166="Souq","sq",IF(E3166="Jumia","Jum",E3166))</f>
        <v>Amazon</v>
      </c>
      <c r="Q3166">
        <f>VLOOKUP(ecommerce_10000[[#This Row],[City]],F:I,4,FALSE)</f>
        <v>99349.3</v>
      </c>
      <c r="R3166" s="1">
        <f>SUMIF(C:C,ecommerce_10000[[#This Row],[Category]],I:I)</f>
        <v>57542997.559999913</v>
      </c>
      <c r="S3166" s="1">
        <f>SUMIFS(I:I,C:C,C3166)</f>
        <v>57542997.559999913</v>
      </c>
      <c r="T3166" s="1" t="str">
        <f>INDEX(F:F,MATCH(ecommerce_10000[[#This Row],[TotalAmount]],I:I,0))</f>
        <v>Riyadh</v>
      </c>
    </row>
    <row r="3167" spans="1:20" x14ac:dyDescent="0.3">
      <c r="A3167" s="1" t="s">
        <v>3211</v>
      </c>
      <c r="B3167" s="1" t="s">
        <v>19</v>
      </c>
      <c r="C3167" s="1" t="s">
        <v>20</v>
      </c>
      <c r="D3167" s="1" t="s">
        <v>21</v>
      </c>
      <c r="E3167" s="1" t="s">
        <v>22</v>
      </c>
      <c r="F3167" s="1" t="s">
        <v>62</v>
      </c>
      <c r="G3167">
        <v>16864.66</v>
      </c>
      <c r="H3167">
        <v>2</v>
      </c>
      <c r="I3167">
        <v>33729.32</v>
      </c>
      <c r="J3167">
        <v>1.0900000000000001</v>
      </c>
      <c r="K3167">
        <v>4203</v>
      </c>
      <c r="L3167" s="2">
        <v>45351</v>
      </c>
      <c r="O3167" t="str">
        <f>IF(ecommerce_10000[[#This Row],[Platform]]="Souq","sq",ecommerce_10000[[#This Row],[Platform]])</f>
        <v>Jumia</v>
      </c>
      <c r="P3167" t="str">
        <f>IF(E3167="Souq","sq",IF(E3167="Jumia","Jum",E3167))</f>
        <v>Jum</v>
      </c>
      <c r="Q3167">
        <f>VLOOKUP(ecommerce_10000[[#This Row],[City]],F:I,4,FALSE)</f>
        <v>27872.98</v>
      </c>
      <c r="R3167" s="1">
        <f>SUMIF(C:C,ecommerce_10000[[#This Row],[Category]],I:I)</f>
        <v>91504159.730000004</v>
      </c>
      <c r="S3167" s="1">
        <f>SUMIFS(I:I,C:C,C3167)</f>
        <v>91504159.730000004</v>
      </c>
      <c r="T3167" s="1" t="str">
        <f>INDEX(F:F,MATCH(ecommerce_10000[[#This Row],[TotalAmount]],I:I,0))</f>
        <v>Giza</v>
      </c>
    </row>
    <row r="3168" spans="1:20" x14ac:dyDescent="0.3">
      <c r="A3168" s="1" t="s">
        <v>3212</v>
      </c>
      <c r="B3168" s="1" t="s">
        <v>49</v>
      </c>
      <c r="C3168" s="1" t="s">
        <v>14</v>
      </c>
      <c r="D3168" s="1" t="s">
        <v>50</v>
      </c>
      <c r="E3168" s="1" t="s">
        <v>16</v>
      </c>
      <c r="F3168" s="1" t="s">
        <v>33</v>
      </c>
      <c r="G3168">
        <v>18447.310000000001</v>
      </c>
      <c r="H3168">
        <v>2</v>
      </c>
      <c r="I3168">
        <v>36894.620000000003</v>
      </c>
      <c r="J3168">
        <v>2.75</v>
      </c>
      <c r="K3168">
        <v>1220</v>
      </c>
      <c r="L3168" s="2">
        <v>45390</v>
      </c>
      <c r="O3168" t="str">
        <f>IF(ecommerce_10000[[#This Row],[Platform]]="Souq","sq",ecommerce_10000[[#This Row],[Platform]])</f>
        <v>sq</v>
      </c>
      <c r="P3168" t="str">
        <f>IF(E3168="Souq","sq",IF(E3168="Jumia","Jum",E3168))</f>
        <v>sq</v>
      </c>
      <c r="Q3168">
        <f>VLOOKUP(ecommerce_10000[[#This Row],[City]],F:I,4,FALSE)</f>
        <v>3665.44</v>
      </c>
      <c r="R3168" s="1">
        <f>SUMIF(C:C,ecommerce_10000[[#This Row],[Category]],I:I)</f>
        <v>92327183.770000085</v>
      </c>
      <c r="S3168" s="1">
        <f>SUMIFS(I:I,C:C,C3168)</f>
        <v>92327183.770000085</v>
      </c>
      <c r="T3168" s="1" t="str">
        <f>INDEX(F:F,MATCH(ecommerce_10000[[#This Row],[TotalAmount]],I:I,0))</f>
        <v>Dubai</v>
      </c>
    </row>
    <row r="3169" spans="1:20" x14ac:dyDescent="0.3">
      <c r="A3169" s="1" t="s">
        <v>3213</v>
      </c>
      <c r="B3169" s="1" t="s">
        <v>13</v>
      </c>
      <c r="C3169" s="1" t="s">
        <v>14</v>
      </c>
      <c r="D3169" s="1" t="s">
        <v>15</v>
      </c>
      <c r="E3169" s="1" t="s">
        <v>47</v>
      </c>
      <c r="F3169" s="1" t="s">
        <v>40</v>
      </c>
      <c r="G3169">
        <v>999.66</v>
      </c>
      <c r="H3169">
        <v>2</v>
      </c>
      <c r="I3169">
        <v>1999.32</v>
      </c>
      <c r="J3169">
        <v>3.92</v>
      </c>
      <c r="K3169">
        <v>4199</v>
      </c>
      <c r="L3169" s="2">
        <v>45514</v>
      </c>
      <c r="O3169" t="str">
        <f>IF(ecommerce_10000[[#This Row],[Platform]]="Souq","sq",ecommerce_10000[[#This Row],[Platform]])</f>
        <v>Amazon</v>
      </c>
      <c r="P3169" t="str">
        <f>IF(E3169="Souq","sq",IF(E3169="Jumia","Jum",E3169))</f>
        <v>Amazon</v>
      </c>
      <c r="Q3169">
        <f>VLOOKUP(ecommerce_10000[[#This Row],[City]],F:I,4,FALSE)</f>
        <v>99349.3</v>
      </c>
      <c r="R3169" s="1">
        <f>SUMIF(C:C,ecommerce_10000[[#This Row],[Category]],I:I)</f>
        <v>92327183.770000085</v>
      </c>
      <c r="S3169" s="1">
        <f>SUMIFS(I:I,C:C,C3169)</f>
        <v>92327183.770000085</v>
      </c>
      <c r="T3169" s="1" t="str">
        <f>INDEX(F:F,MATCH(ecommerce_10000[[#This Row],[TotalAmount]],I:I,0))</f>
        <v>Riyadh</v>
      </c>
    </row>
    <row r="3170" spans="1:20" x14ac:dyDescent="0.3">
      <c r="A3170" s="1" t="s">
        <v>3214</v>
      </c>
      <c r="B3170" s="1" t="s">
        <v>49</v>
      </c>
      <c r="C3170" s="1" t="s">
        <v>14</v>
      </c>
      <c r="D3170" s="1" t="s">
        <v>50</v>
      </c>
      <c r="E3170" s="1" t="s">
        <v>22</v>
      </c>
      <c r="F3170" s="1" t="s">
        <v>28</v>
      </c>
      <c r="G3170">
        <v>13127.25</v>
      </c>
      <c r="H3170">
        <v>5</v>
      </c>
      <c r="I3170">
        <v>65636.25</v>
      </c>
      <c r="J3170">
        <v>2.17</v>
      </c>
      <c r="K3170">
        <v>3127</v>
      </c>
      <c r="L3170" s="2">
        <v>45394</v>
      </c>
      <c r="O3170" t="str">
        <f>IF(ecommerce_10000[[#This Row],[Platform]]="Souq","sq",ecommerce_10000[[#This Row],[Platform]])</f>
        <v>Jumia</v>
      </c>
      <c r="P3170" t="str">
        <f>IF(E3170="Souq","sq",IF(E3170="Jumia","Jum",E3170))</f>
        <v>Jum</v>
      </c>
      <c r="Q3170">
        <f>VLOOKUP(ecommerce_10000[[#This Row],[City]],F:I,4,FALSE)</f>
        <v>26648.76</v>
      </c>
      <c r="R3170" s="1">
        <f>SUMIF(C:C,ecommerce_10000[[#This Row],[Category]],I:I)</f>
        <v>92327183.770000085</v>
      </c>
      <c r="S3170" s="1">
        <f>SUMIFS(I:I,C:C,C3170)</f>
        <v>92327183.770000085</v>
      </c>
      <c r="T3170" s="1" t="str">
        <f>INDEX(F:F,MATCH(ecommerce_10000[[#This Row],[TotalAmount]],I:I,0))</f>
        <v>Casablanca</v>
      </c>
    </row>
    <row r="3171" spans="1:20" x14ac:dyDescent="0.3">
      <c r="A3171" s="1" t="s">
        <v>3215</v>
      </c>
      <c r="B3171" s="1" t="s">
        <v>13</v>
      </c>
      <c r="C3171" s="1" t="s">
        <v>14</v>
      </c>
      <c r="D3171" s="1" t="s">
        <v>15</v>
      </c>
      <c r="E3171" s="1" t="s">
        <v>22</v>
      </c>
      <c r="F3171" s="1" t="s">
        <v>40</v>
      </c>
      <c r="G3171">
        <v>10829.1</v>
      </c>
      <c r="H3171">
        <v>1</v>
      </c>
      <c r="I3171">
        <v>10829.1</v>
      </c>
      <c r="J3171">
        <v>4.91</v>
      </c>
      <c r="K3171">
        <v>2248</v>
      </c>
      <c r="L3171" s="2">
        <v>45340</v>
      </c>
      <c r="O3171" t="str">
        <f>IF(ecommerce_10000[[#This Row],[Platform]]="Souq","sq",ecommerce_10000[[#This Row],[Platform]])</f>
        <v>Jumia</v>
      </c>
      <c r="P3171" t="str">
        <f>IF(E3171="Souq","sq",IF(E3171="Jumia","Jum",E3171))</f>
        <v>Jum</v>
      </c>
      <c r="Q3171">
        <f>VLOOKUP(ecommerce_10000[[#This Row],[City]],F:I,4,FALSE)</f>
        <v>99349.3</v>
      </c>
      <c r="R3171" s="1">
        <f>SUMIF(C:C,ecommerce_10000[[#This Row],[Category]],I:I)</f>
        <v>92327183.770000085</v>
      </c>
      <c r="S3171" s="1">
        <f>SUMIFS(I:I,C:C,C3171)</f>
        <v>92327183.770000085</v>
      </c>
      <c r="T3171" s="1" t="str">
        <f>INDEX(F:F,MATCH(ecommerce_10000[[#This Row],[TotalAmount]],I:I,0))</f>
        <v>Riyadh</v>
      </c>
    </row>
    <row r="3172" spans="1:20" x14ac:dyDescent="0.3">
      <c r="A3172" s="1" t="s">
        <v>3216</v>
      </c>
      <c r="B3172" s="1" t="s">
        <v>53</v>
      </c>
      <c r="C3172" s="1" t="s">
        <v>31</v>
      </c>
      <c r="D3172" s="1" t="s">
        <v>54</v>
      </c>
      <c r="E3172" s="1" t="s">
        <v>16</v>
      </c>
      <c r="F3172" s="1" t="s">
        <v>40</v>
      </c>
      <c r="G3172">
        <v>14055.41</v>
      </c>
      <c r="H3172">
        <v>4</v>
      </c>
      <c r="I3172">
        <v>56221.64</v>
      </c>
      <c r="J3172">
        <v>1.91</v>
      </c>
      <c r="K3172">
        <v>4336</v>
      </c>
      <c r="L3172" s="2">
        <v>45330</v>
      </c>
      <c r="O3172" t="str">
        <f>IF(ecommerce_10000[[#This Row],[Platform]]="Souq","sq",ecommerce_10000[[#This Row],[Platform]])</f>
        <v>sq</v>
      </c>
      <c r="P3172" t="str">
        <f>IF(E3172="Souq","sq",IF(E3172="Jumia","Jum",E3172))</f>
        <v>sq</v>
      </c>
      <c r="Q3172">
        <f>VLOOKUP(ecommerce_10000[[#This Row],[City]],F:I,4,FALSE)</f>
        <v>99349.3</v>
      </c>
      <c r="R3172" s="1">
        <f>SUMIF(C:C,ecommerce_10000[[#This Row],[Category]],I:I)</f>
        <v>57542997.559999913</v>
      </c>
      <c r="S3172" s="1">
        <f>SUMIFS(I:I,C:C,C3172)</f>
        <v>57542997.559999913</v>
      </c>
      <c r="T3172" s="1" t="str">
        <f>INDEX(F:F,MATCH(ecommerce_10000[[#This Row],[TotalAmount]],I:I,0))</f>
        <v>Riyadh</v>
      </c>
    </row>
    <row r="3173" spans="1:20" x14ac:dyDescent="0.3">
      <c r="A3173" s="1" t="s">
        <v>3217</v>
      </c>
      <c r="B3173" s="1" t="s">
        <v>30</v>
      </c>
      <c r="C3173" s="1" t="s">
        <v>31</v>
      </c>
      <c r="D3173" s="1" t="s">
        <v>32</v>
      </c>
      <c r="E3173" s="1" t="s">
        <v>16</v>
      </c>
      <c r="F3173" s="1" t="s">
        <v>28</v>
      </c>
      <c r="G3173">
        <v>2409.8000000000002</v>
      </c>
      <c r="H3173">
        <v>2</v>
      </c>
      <c r="I3173">
        <v>4819.6000000000004</v>
      </c>
      <c r="J3173">
        <v>2.25</v>
      </c>
      <c r="K3173">
        <v>4600</v>
      </c>
      <c r="L3173" s="2">
        <v>45582</v>
      </c>
      <c r="O3173" t="str">
        <f>IF(ecommerce_10000[[#This Row],[Platform]]="Souq","sq",ecommerce_10000[[#This Row],[Platform]])</f>
        <v>sq</v>
      </c>
      <c r="P3173" t="str">
        <f>IF(E3173="Souq","sq",IF(E3173="Jumia","Jum",E3173))</f>
        <v>sq</v>
      </c>
      <c r="Q3173">
        <f>VLOOKUP(ecommerce_10000[[#This Row],[City]],F:I,4,FALSE)</f>
        <v>26648.76</v>
      </c>
      <c r="R3173" s="1">
        <f>SUMIF(C:C,ecommerce_10000[[#This Row],[Category]],I:I)</f>
        <v>57542997.559999913</v>
      </c>
      <c r="S3173" s="1">
        <f>SUMIFS(I:I,C:C,C3173)</f>
        <v>57542997.559999913</v>
      </c>
      <c r="T3173" s="1" t="str">
        <f>INDEX(F:F,MATCH(ecommerce_10000[[#This Row],[TotalAmount]],I:I,0))</f>
        <v>Casablanca</v>
      </c>
    </row>
    <row r="3174" spans="1:20" x14ac:dyDescent="0.3">
      <c r="A3174" s="1" t="s">
        <v>3218</v>
      </c>
      <c r="B3174" s="1" t="s">
        <v>25</v>
      </c>
      <c r="C3174" s="1" t="s">
        <v>26</v>
      </c>
      <c r="D3174" s="1" t="s">
        <v>27</v>
      </c>
      <c r="E3174" s="1" t="s">
        <v>47</v>
      </c>
      <c r="F3174" s="1" t="s">
        <v>62</v>
      </c>
      <c r="G3174">
        <v>5970.52</v>
      </c>
      <c r="H3174">
        <v>2</v>
      </c>
      <c r="I3174">
        <v>11941.04</v>
      </c>
      <c r="J3174">
        <v>3.24</v>
      </c>
      <c r="K3174">
        <v>2895</v>
      </c>
      <c r="L3174" s="2">
        <v>45613</v>
      </c>
      <c r="O3174" t="str">
        <f>IF(ecommerce_10000[[#This Row],[Platform]]="Souq","sq",ecommerce_10000[[#This Row],[Platform]])</f>
        <v>Amazon</v>
      </c>
      <c r="P3174" t="str">
        <f>IF(E3174="Souq","sq",IF(E3174="Jumia","Jum",E3174))</f>
        <v>Amazon</v>
      </c>
      <c r="Q3174">
        <f>VLOOKUP(ecommerce_10000[[#This Row],[City]],F:I,4,FALSE)</f>
        <v>27872.98</v>
      </c>
      <c r="R3174" s="1">
        <f>SUMIF(C:C,ecommerce_10000[[#This Row],[Category]],I:I)</f>
        <v>29200970.130000021</v>
      </c>
      <c r="S3174" s="1">
        <f>SUMIFS(I:I,C:C,C3174)</f>
        <v>29200970.130000021</v>
      </c>
      <c r="T3174" s="1" t="str">
        <f>INDEX(F:F,MATCH(ecommerce_10000[[#This Row],[TotalAmount]],I:I,0))</f>
        <v>Giza</v>
      </c>
    </row>
    <row r="3175" spans="1:20" x14ac:dyDescent="0.3">
      <c r="A3175" s="1" t="s">
        <v>3219</v>
      </c>
      <c r="B3175" s="1" t="s">
        <v>49</v>
      </c>
      <c r="C3175" s="1" t="s">
        <v>14</v>
      </c>
      <c r="D3175" s="1" t="s">
        <v>50</v>
      </c>
      <c r="E3175" s="1" t="s">
        <v>47</v>
      </c>
      <c r="F3175" s="1" t="s">
        <v>62</v>
      </c>
      <c r="G3175">
        <v>10934.46</v>
      </c>
      <c r="H3175">
        <v>2</v>
      </c>
      <c r="I3175">
        <v>21868.92</v>
      </c>
      <c r="J3175">
        <v>4.3899999999999997</v>
      </c>
      <c r="K3175">
        <v>2653</v>
      </c>
      <c r="L3175" s="2">
        <v>45388</v>
      </c>
      <c r="O3175" t="str">
        <f>IF(ecommerce_10000[[#This Row],[Platform]]="Souq","sq",ecommerce_10000[[#This Row],[Platform]])</f>
        <v>Amazon</v>
      </c>
      <c r="P3175" t="str">
        <f>IF(E3175="Souq","sq",IF(E3175="Jumia","Jum",E3175))</f>
        <v>Amazon</v>
      </c>
      <c r="Q3175">
        <f>VLOOKUP(ecommerce_10000[[#This Row],[City]],F:I,4,FALSE)</f>
        <v>27872.98</v>
      </c>
      <c r="R3175" s="1">
        <f>SUMIF(C:C,ecommerce_10000[[#This Row],[Category]],I:I)</f>
        <v>92327183.770000085</v>
      </c>
      <c r="S3175" s="1">
        <f>SUMIFS(I:I,C:C,C3175)</f>
        <v>92327183.770000085</v>
      </c>
      <c r="T3175" s="1" t="str">
        <f>INDEX(F:F,MATCH(ecommerce_10000[[#This Row],[TotalAmount]],I:I,0))</f>
        <v>Giza</v>
      </c>
    </row>
    <row r="3176" spans="1:20" x14ac:dyDescent="0.3">
      <c r="A3176" s="1" t="s">
        <v>3220</v>
      </c>
      <c r="B3176" s="1" t="s">
        <v>38</v>
      </c>
      <c r="C3176" s="1" t="s">
        <v>20</v>
      </c>
      <c r="D3176" s="1" t="s">
        <v>39</v>
      </c>
      <c r="E3176" s="1" t="s">
        <v>22</v>
      </c>
      <c r="F3176" s="1" t="s">
        <v>62</v>
      </c>
      <c r="G3176">
        <v>2068.08</v>
      </c>
      <c r="H3176">
        <v>2</v>
      </c>
      <c r="I3176">
        <v>4136.16</v>
      </c>
      <c r="J3176">
        <v>2.89</v>
      </c>
      <c r="K3176">
        <v>2902</v>
      </c>
      <c r="L3176" s="2">
        <v>45624</v>
      </c>
      <c r="O3176" t="str">
        <f>IF(ecommerce_10000[[#This Row],[Platform]]="Souq","sq",ecommerce_10000[[#This Row],[Platform]])</f>
        <v>Jumia</v>
      </c>
      <c r="P3176" t="str">
        <f>IF(E3176="Souq","sq",IF(E3176="Jumia","Jum",E3176))</f>
        <v>Jum</v>
      </c>
      <c r="Q3176">
        <f>VLOOKUP(ecommerce_10000[[#This Row],[City]],F:I,4,FALSE)</f>
        <v>27872.98</v>
      </c>
      <c r="R3176" s="1">
        <f>SUMIF(C:C,ecommerce_10000[[#This Row],[Category]],I:I)</f>
        <v>91504159.730000004</v>
      </c>
      <c r="S3176" s="1">
        <f>SUMIFS(I:I,C:C,C3176)</f>
        <v>91504159.730000004</v>
      </c>
      <c r="T3176" s="1" t="str">
        <f>INDEX(F:F,MATCH(ecommerce_10000[[#This Row],[TotalAmount]],I:I,0))</f>
        <v>Giza</v>
      </c>
    </row>
    <row r="3177" spans="1:20" x14ac:dyDescent="0.3">
      <c r="A3177" s="1" t="s">
        <v>3221</v>
      </c>
      <c r="B3177" s="1" t="s">
        <v>43</v>
      </c>
      <c r="C3177" s="1" t="s">
        <v>44</v>
      </c>
      <c r="D3177" s="1" t="s">
        <v>45</v>
      </c>
      <c r="E3177" s="1" t="s">
        <v>22</v>
      </c>
      <c r="F3177" s="1" t="s">
        <v>62</v>
      </c>
      <c r="G3177">
        <v>19759.830000000002</v>
      </c>
      <c r="H3177">
        <v>3</v>
      </c>
      <c r="I3177">
        <v>59279.49</v>
      </c>
      <c r="J3177">
        <v>3.89</v>
      </c>
      <c r="K3177">
        <v>2677</v>
      </c>
      <c r="L3177" s="2">
        <v>45539</v>
      </c>
      <c r="O3177" t="str">
        <f>IF(ecommerce_10000[[#This Row],[Platform]]="Souq","sq",ecommerce_10000[[#This Row],[Platform]])</f>
        <v>Jumia</v>
      </c>
      <c r="P3177" t="str">
        <f>IF(E3177="Souq","sq",IF(E3177="Jumia","Jum",E3177))</f>
        <v>Jum</v>
      </c>
      <c r="Q3177">
        <f>VLOOKUP(ecommerce_10000[[#This Row],[City]],F:I,4,FALSE)</f>
        <v>27872.98</v>
      </c>
      <c r="R3177" s="1">
        <f>SUMIF(C:C,ecommerce_10000[[#This Row],[Category]],I:I)</f>
        <v>31420413.200000018</v>
      </c>
      <c r="S3177" s="1">
        <f>SUMIFS(I:I,C:C,C3177)</f>
        <v>31420413.200000018</v>
      </c>
      <c r="T3177" s="1" t="str">
        <f>INDEX(F:F,MATCH(ecommerce_10000[[#This Row],[TotalAmount]],I:I,0))</f>
        <v>Giza</v>
      </c>
    </row>
    <row r="3178" spans="1:20" x14ac:dyDescent="0.3">
      <c r="A3178" s="1" t="s">
        <v>3222</v>
      </c>
      <c r="B3178" s="1" t="s">
        <v>49</v>
      </c>
      <c r="C3178" s="1" t="s">
        <v>14</v>
      </c>
      <c r="D3178" s="1" t="s">
        <v>50</v>
      </c>
      <c r="E3178" s="1" t="s">
        <v>22</v>
      </c>
      <c r="F3178" s="1" t="s">
        <v>33</v>
      </c>
      <c r="G3178">
        <v>4532.83</v>
      </c>
      <c r="H3178">
        <v>2</v>
      </c>
      <c r="I3178">
        <v>9065.66</v>
      </c>
      <c r="J3178">
        <v>1.96</v>
      </c>
      <c r="K3178">
        <v>734</v>
      </c>
      <c r="L3178" s="2">
        <v>45556</v>
      </c>
      <c r="O3178" t="str">
        <f>IF(ecommerce_10000[[#This Row],[Platform]]="Souq","sq",ecommerce_10000[[#This Row],[Platform]])</f>
        <v>Jumia</v>
      </c>
      <c r="P3178" t="str">
        <f>IF(E3178="Souq","sq",IF(E3178="Jumia","Jum",E3178))</f>
        <v>Jum</v>
      </c>
      <c r="Q3178">
        <f>VLOOKUP(ecommerce_10000[[#This Row],[City]],F:I,4,FALSE)</f>
        <v>3665.44</v>
      </c>
      <c r="R3178" s="1">
        <f>SUMIF(C:C,ecommerce_10000[[#This Row],[Category]],I:I)</f>
        <v>92327183.770000085</v>
      </c>
      <c r="S3178" s="1">
        <f>SUMIFS(I:I,C:C,C3178)</f>
        <v>92327183.770000085</v>
      </c>
      <c r="T3178" s="1" t="str">
        <f>INDEX(F:F,MATCH(ecommerce_10000[[#This Row],[TotalAmount]],I:I,0))</f>
        <v>Dubai</v>
      </c>
    </row>
    <row r="3179" spans="1:20" x14ac:dyDescent="0.3">
      <c r="A3179" s="1" t="s">
        <v>3223</v>
      </c>
      <c r="B3179" s="1" t="s">
        <v>53</v>
      </c>
      <c r="C3179" s="1" t="s">
        <v>31</v>
      </c>
      <c r="D3179" s="1" t="s">
        <v>54</v>
      </c>
      <c r="E3179" s="1" t="s">
        <v>16</v>
      </c>
      <c r="F3179" s="1" t="s">
        <v>40</v>
      </c>
      <c r="G3179">
        <v>10348.629999999999</v>
      </c>
      <c r="H3179">
        <v>1</v>
      </c>
      <c r="I3179">
        <v>10348.629999999999</v>
      </c>
      <c r="J3179">
        <v>3.12</v>
      </c>
      <c r="K3179">
        <v>3087</v>
      </c>
      <c r="L3179" s="2">
        <v>45301</v>
      </c>
      <c r="O3179" t="str">
        <f>IF(ecommerce_10000[[#This Row],[Platform]]="Souq","sq",ecommerce_10000[[#This Row],[Platform]])</f>
        <v>sq</v>
      </c>
      <c r="P3179" t="str">
        <f>IF(E3179="Souq","sq",IF(E3179="Jumia","Jum",E3179))</f>
        <v>sq</v>
      </c>
      <c r="Q3179">
        <f>VLOOKUP(ecommerce_10000[[#This Row],[City]],F:I,4,FALSE)</f>
        <v>99349.3</v>
      </c>
      <c r="R3179" s="1">
        <f>SUMIF(C:C,ecommerce_10000[[#This Row],[Category]],I:I)</f>
        <v>57542997.559999913</v>
      </c>
      <c r="S3179" s="1">
        <f>SUMIFS(I:I,C:C,C3179)</f>
        <v>57542997.559999913</v>
      </c>
      <c r="T3179" s="1" t="str">
        <f>INDEX(F:F,MATCH(ecommerce_10000[[#This Row],[TotalAmount]],I:I,0))</f>
        <v>Riyadh</v>
      </c>
    </row>
    <row r="3180" spans="1:20" x14ac:dyDescent="0.3">
      <c r="A3180" s="1" t="s">
        <v>3224</v>
      </c>
      <c r="B3180" s="1" t="s">
        <v>25</v>
      </c>
      <c r="C3180" s="1" t="s">
        <v>26</v>
      </c>
      <c r="D3180" s="1" t="s">
        <v>27</v>
      </c>
      <c r="E3180" s="1" t="s">
        <v>47</v>
      </c>
      <c r="F3180" s="1" t="s">
        <v>62</v>
      </c>
      <c r="G3180">
        <v>3480.82</v>
      </c>
      <c r="H3180">
        <v>4</v>
      </c>
      <c r="I3180">
        <v>13923.28</v>
      </c>
      <c r="J3180">
        <v>1.07</v>
      </c>
      <c r="K3180">
        <v>1353</v>
      </c>
      <c r="L3180" s="2">
        <v>45434</v>
      </c>
      <c r="O3180" t="str">
        <f>IF(ecommerce_10000[[#This Row],[Platform]]="Souq","sq",ecommerce_10000[[#This Row],[Platform]])</f>
        <v>Amazon</v>
      </c>
      <c r="P3180" t="str">
        <f>IF(E3180="Souq","sq",IF(E3180="Jumia","Jum",E3180))</f>
        <v>Amazon</v>
      </c>
      <c r="Q3180">
        <f>VLOOKUP(ecommerce_10000[[#This Row],[City]],F:I,4,FALSE)</f>
        <v>27872.98</v>
      </c>
      <c r="R3180" s="1">
        <f>SUMIF(C:C,ecommerce_10000[[#This Row],[Category]],I:I)</f>
        <v>29200970.130000021</v>
      </c>
      <c r="S3180" s="1">
        <f>SUMIFS(I:I,C:C,C3180)</f>
        <v>29200970.130000021</v>
      </c>
      <c r="T3180" s="1" t="str">
        <f>INDEX(F:F,MATCH(ecommerce_10000[[#This Row],[TotalAmount]],I:I,0))</f>
        <v>Giza</v>
      </c>
    </row>
    <row r="3181" spans="1:20" x14ac:dyDescent="0.3">
      <c r="A3181" s="1" t="s">
        <v>3225</v>
      </c>
      <c r="B3181" s="1" t="s">
        <v>53</v>
      </c>
      <c r="C3181" s="1" t="s">
        <v>31</v>
      </c>
      <c r="D3181" s="1" t="s">
        <v>54</v>
      </c>
      <c r="E3181" s="1" t="s">
        <v>22</v>
      </c>
      <c r="F3181" s="1" t="s">
        <v>40</v>
      </c>
      <c r="G3181">
        <v>6284.39</v>
      </c>
      <c r="H3181">
        <v>5</v>
      </c>
      <c r="I3181">
        <v>31421.95</v>
      </c>
      <c r="J3181">
        <v>1.79</v>
      </c>
      <c r="K3181">
        <v>509</v>
      </c>
      <c r="L3181" s="2">
        <v>45620</v>
      </c>
      <c r="O3181" t="str">
        <f>IF(ecommerce_10000[[#This Row],[Platform]]="Souq","sq",ecommerce_10000[[#This Row],[Platform]])</f>
        <v>Jumia</v>
      </c>
      <c r="P3181" t="str">
        <f>IF(E3181="Souq","sq",IF(E3181="Jumia","Jum",E3181))</f>
        <v>Jum</v>
      </c>
      <c r="Q3181">
        <f>VLOOKUP(ecommerce_10000[[#This Row],[City]],F:I,4,FALSE)</f>
        <v>99349.3</v>
      </c>
      <c r="R3181" s="1">
        <f>SUMIF(C:C,ecommerce_10000[[#This Row],[Category]],I:I)</f>
        <v>57542997.559999913</v>
      </c>
      <c r="S3181" s="1">
        <f>SUMIFS(I:I,C:C,C3181)</f>
        <v>57542997.559999913</v>
      </c>
      <c r="T3181" s="1" t="str">
        <f>INDEX(F:F,MATCH(ecommerce_10000[[#This Row],[TotalAmount]],I:I,0))</f>
        <v>Riyadh</v>
      </c>
    </row>
    <row r="3182" spans="1:20" x14ac:dyDescent="0.3">
      <c r="A3182" s="1" t="s">
        <v>3226</v>
      </c>
      <c r="B3182" s="1" t="s">
        <v>30</v>
      </c>
      <c r="C3182" s="1" t="s">
        <v>31</v>
      </c>
      <c r="D3182" s="1" t="s">
        <v>32</v>
      </c>
      <c r="E3182" s="1" t="s">
        <v>16</v>
      </c>
      <c r="F3182" s="1" t="s">
        <v>40</v>
      </c>
      <c r="G3182">
        <v>9130.32</v>
      </c>
      <c r="H3182">
        <v>4</v>
      </c>
      <c r="I3182">
        <v>36521.279999999999</v>
      </c>
      <c r="J3182">
        <v>3.12</v>
      </c>
      <c r="K3182">
        <v>3760</v>
      </c>
      <c r="L3182" s="2">
        <v>45549</v>
      </c>
      <c r="O3182" t="str">
        <f>IF(ecommerce_10000[[#This Row],[Platform]]="Souq","sq",ecommerce_10000[[#This Row],[Platform]])</f>
        <v>sq</v>
      </c>
      <c r="P3182" t="str">
        <f>IF(E3182="Souq","sq",IF(E3182="Jumia","Jum",E3182))</f>
        <v>sq</v>
      </c>
      <c r="Q3182">
        <f>VLOOKUP(ecommerce_10000[[#This Row],[City]],F:I,4,FALSE)</f>
        <v>99349.3</v>
      </c>
      <c r="R3182" s="1">
        <f>SUMIF(C:C,ecommerce_10000[[#This Row],[Category]],I:I)</f>
        <v>57542997.559999913</v>
      </c>
      <c r="S3182" s="1">
        <f>SUMIFS(I:I,C:C,C3182)</f>
        <v>57542997.559999913</v>
      </c>
      <c r="T3182" s="1" t="str">
        <f>INDEX(F:F,MATCH(ecommerce_10000[[#This Row],[TotalAmount]],I:I,0))</f>
        <v>Riyadh</v>
      </c>
    </row>
    <row r="3183" spans="1:20" x14ac:dyDescent="0.3">
      <c r="A3183" s="1" t="s">
        <v>3227</v>
      </c>
      <c r="B3183" s="1" t="s">
        <v>35</v>
      </c>
      <c r="C3183" s="1" t="s">
        <v>14</v>
      </c>
      <c r="D3183" s="1" t="s">
        <v>36</v>
      </c>
      <c r="E3183" s="1" t="s">
        <v>16</v>
      </c>
      <c r="F3183" s="1" t="s">
        <v>40</v>
      </c>
      <c r="G3183">
        <v>12226.15</v>
      </c>
      <c r="H3183">
        <v>1</v>
      </c>
      <c r="I3183">
        <v>12226.15</v>
      </c>
      <c r="J3183">
        <v>2.97</v>
      </c>
      <c r="K3183">
        <v>396</v>
      </c>
      <c r="L3183" s="2">
        <v>45305</v>
      </c>
      <c r="O3183" t="str">
        <f>IF(ecommerce_10000[[#This Row],[Platform]]="Souq","sq",ecommerce_10000[[#This Row],[Platform]])</f>
        <v>sq</v>
      </c>
      <c r="P3183" t="str">
        <f>IF(E3183="Souq","sq",IF(E3183="Jumia","Jum",E3183))</f>
        <v>sq</v>
      </c>
      <c r="Q3183">
        <f>VLOOKUP(ecommerce_10000[[#This Row],[City]],F:I,4,FALSE)</f>
        <v>99349.3</v>
      </c>
      <c r="R3183" s="1">
        <f>SUMIF(C:C,ecommerce_10000[[#This Row],[Category]],I:I)</f>
        <v>92327183.770000085</v>
      </c>
      <c r="S3183" s="1">
        <f>SUMIFS(I:I,C:C,C3183)</f>
        <v>92327183.770000085</v>
      </c>
      <c r="T3183" s="1" t="str">
        <f>INDEX(F:F,MATCH(ecommerce_10000[[#This Row],[TotalAmount]],I:I,0))</f>
        <v>Riyadh</v>
      </c>
    </row>
    <row r="3184" spans="1:20" x14ac:dyDescent="0.3">
      <c r="A3184" s="1" t="s">
        <v>3228</v>
      </c>
      <c r="B3184" s="1" t="s">
        <v>30</v>
      </c>
      <c r="C3184" s="1" t="s">
        <v>31</v>
      </c>
      <c r="D3184" s="1" t="s">
        <v>32</v>
      </c>
      <c r="E3184" s="1" t="s">
        <v>16</v>
      </c>
      <c r="F3184" s="1" t="s">
        <v>40</v>
      </c>
      <c r="G3184">
        <v>12466.79</v>
      </c>
      <c r="H3184">
        <v>1</v>
      </c>
      <c r="I3184">
        <v>12466.79</v>
      </c>
      <c r="J3184">
        <v>3.5</v>
      </c>
      <c r="K3184">
        <v>150</v>
      </c>
      <c r="L3184" s="2">
        <v>45536</v>
      </c>
      <c r="O3184" t="str">
        <f>IF(ecommerce_10000[[#This Row],[Platform]]="Souq","sq",ecommerce_10000[[#This Row],[Platform]])</f>
        <v>sq</v>
      </c>
      <c r="P3184" t="str">
        <f>IF(E3184="Souq","sq",IF(E3184="Jumia","Jum",E3184))</f>
        <v>sq</v>
      </c>
      <c r="Q3184">
        <f>VLOOKUP(ecommerce_10000[[#This Row],[City]],F:I,4,FALSE)</f>
        <v>99349.3</v>
      </c>
      <c r="R3184" s="1">
        <f>SUMIF(C:C,ecommerce_10000[[#This Row],[Category]],I:I)</f>
        <v>57542997.559999913</v>
      </c>
      <c r="S3184" s="1">
        <f>SUMIFS(I:I,C:C,C3184)</f>
        <v>57542997.559999913</v>
      </c>
      <c r="T3184" s="1" t="str">
        <f>INDEX(F:F,MATCH(ecommerce_10000[[#This Row],[TotalAmount]],I:I,0))</f>
        <v>Riyadh</v>
      </c>
    </row>
    <row r="3185" spans="1:20" x14ac:dyDescent="0.3">
      <c r="A3185" s="1" t="s">
        <v>3229</v>
      </c>
      <c r="B3185" s="1" t="s">
        <v>30</v>
      </c>
      <c r="C3185" s="1" t="s">
        <v>31</v>
      </c>
      <c r="D3185" s="1" t="s">
        <v>32</v>
      </c>
      <c r="E3185" s="1" t="s">
        <v>22</v>
      </c>
      <c r="F3185" s="1" t="s">
        <v>17</v>
      </c>
      <c r="G3185">
        <v>2911.29</v>
      </c>
      <c r="H3185">
        <v>4</v>
      </c>
      <c r="I3185">
        <v>11645.16</v>
      </c>
      <c r="J3185">
        <v>1.3</v>
      </c>
      <c r="K3185">
        <v>4448</v>
      </c>
      <c r="L3185" s="2">
        <v>45388</v>
      </c>
      <c r="O3185" t="str">
        <f>IF(ecommerce_10000[[#This Row],[Platform]]="Souq","sq",ecommerce_10000[[#This Row],[Platform]])</f>
        <v>Jumia</v>
      </c>
      <c r="P3185" t="str">
        <f>IF(E3185="Souq","sq",IF(E3185="Jumia","Jum",E3185))</f>
        <v>Jum</v>
      </c>
      <c r="Q3185">
        <f>VLOOKUP(ecommerce_10000[[#This Row],[City]],F:I,4,FALSE)</f>
        <v>16284.02</v>
      </c>
      <c r="R3185" s="1">
        <f>SUMIF(C:C,ecommerce_10000[[#This Row],[Category]],I:I)</f>
        <v>57542997.559999913</v>
      </c>
      <c r="S3185" s="1">
        <f>SUMIFS(I:I,C:C,C3185)</f>
        <v>57542997.559999913</v>
      </c>
      <c r="T3185" s="1" t="str">
        <f>INDEX(F:F,MATCH(ecommerce_10000[[#This Row],[TotalAmount]],I:I,0))</f>
        <v>Cairo</v>
      </c>
    </row>
    <row r="3186" spans="1:20" x14ac:dyDescent="0.3">
      <c r="A3186" s="1" t="s">
        <v>3230</v>
      </c>
      <c r="B3186" s="1" t="s">
        <v>49</v>
      </c>
      <c r="C3186" s="1" t="s">
        <v>14</v>
      </c>
      <c r="D3186" s="1" t="s">
        <v>50</v>
      </c>
      <c r="E3186" s="1" t="s">
        <v>16</v>
      </c>
      <c r="F3186" s="1" t="s">
        <v>40</v>
      </c>
      <c r="G3186">
        <v>19012.87</v>
      </c>
      <c r="H3186">
        <v>5</v>
      </c>
      <c r="I3186">
        <v>95064.35</v>
      </c>
      <c r="J3186">
        <v>2.46</v>
      </c>
      <c r="K3186">
        <v>4160</v>
      </c>
      <c r="L3186" s="2">
        <v>45627</v>
      </c>
      <c r="O3186" t="str">
        <f>IF(ecommerce_10000[[#This Row],[Platform]]="Souq","sq",ecommerce_10000[[#This Row],[Platform]])</f>
        <v>sq</v>
      </c>
      <c r="P3186" t="str">
        <f>IF(E3186="Souq","sq",IF(E3186="Jumia","Jum",E3186))</f>
        <v>sq</v>
      </c>
      <c r="Q3186">
        <f>VLOOKUP(ecommerce_10000[[#This Row],[City]],F:I,4,FALSE)</f>
        <v>99349.3</v>
      </c>
      <c r="R3186" s="1">
        <f>SUMIF(C:C,ecommerce_10000[[#This Row],[Category]],I:I)</f>
        <v>92327183.770000085</v>
      </c>
      <c r="S3186" s="1">
        <f>SUMIFS(I:I,C:C,C3186)</f>
        <v>92327183.770000085</v>
      </c>
      <c r="T3186" s="1" t="str">
        <f>INDEX(F:F,MATCH(ecommerce_10000[[#This Row],[TotalAmount]],I:I,0))</f>
        <v>Riyadh</v>
      </c>
    </row>
    <row r="3187" spans="1:20" x14ac:dyDescent="0.3">
      <c r="A3187" s="1" t="s">
        <v>3231</v>
      </c>
      <c r="B3187" s="1" t="s">
        <v>43</v>
      </c>
      <c r="C3187" s="1" t="s">
        <v>44</v>
      </c>
      <c r="D3187" s="1" t="s">
        <v>45</v>
      </c>
      <c r="E3187" s="1" t="s">
        <v>47</v>
      </c>
      <c r="F3187" s="1" t="s">
        <v>23</v>
      </c>
      <c r="G3187">
        <v>3339.42</v>
      </c>
      <c r="H3187">
        <v>1</v>
      </c>
      <c r="I3187">
        <v>3339.42</v>
      </c>
      <c r="J3187">
        <v>1.63</v>
      </c>
      <c r="K3187">
        <v>275</v>
      </c>
      <c r="L3187" s="2">
        <v>45381</v>
      </c>
      <c r="O3187" t="str">
        <f>IF(ecommerce_10000[[#This Row],[Platform]]="Souq","sq",ecommerce_10000[[#This Row],[Platform]])</f>
        <v>Amazon</v>
      </c>
      <c r="P3187" t="str">
        <f>IF(E3187="Souq","sq",IF(E3187="Jumia","Jum",E3187))</f>
        <v>Amazon</v>
      </c>
      <c r="Q3187">
        <f>VLOOKUP(ecommerce_10000[[#This Row],[City]],F:I,4,FALSE)</f>
        <v>13290.4</v>
      </c>
      <c r="R3187" s="1">
        <f>SUMIF(C:C,ecommerce_10000[[#This Row],[Category]],I:I)</f>
        <v>31420413.200000018</v>
      </c>
      <c r="S3187" s="1">
        <f>SUMIFS(I:I,C:C,C3187)</f>
        <v>31420413.200000018</v>
      </c>
      <c r="T3187" s="1" t="str">
        <f>INDEX(F:F,MATCH(ecommerce_10000[[#This Row],[TotalAmount]],I:I,0))</f>
        <v>Alexandria</v>
      </c>
    </row>
    <row r="3188" spans="1:20" x14ac:dyDescent="0.3">
      <c r="A3188" s="1" t="s">
        <v>3232</v>
      </c>
      <c r="B3188" s="1" t="s">
        <v>35</v>
      </c>
      <c r="C3188" s="1" t="s">
        <v>14</v>
      </c>
      <c r="D3188" s="1" t="s">
        <v>36</v>
      </c>
      <c r="E3188" s="1" t="s">
        <v>22</v>
      </c>
      <c r="F3188" s="1" t="s">
        <v>17</v>
      </c>
      <c r="G3188">
        <v>4873.97</v>
      </c>
      <c r="H3188">
        <v>2</v>
      </c>
      <c r="I3188">
        <v>9747.94</v>
      </c>
      <c r="J3188">
        <v>1.63</v>
      </c>
      <c r="K3188">
        <v>235</v>
      </c>
      <c r="L3188" s="2">
        <v>45534</v>
      </c>
      <c r="O3188" t="str">
        <f>IF(ecommerce_10000[[#This Row],[Platform]]="Souq","sq",ecommerce_10000[[#This Row],[Platform]])</f>
        <v>Jumia</v>
      </c>
      <c r="P3188" t="str">
        <f>IF(E3188="Souq","sq",IF(E3188="Jumia","Jum",E3188))</f>
        <v>Jum</v>
      </c>
      <c r="Q3188">
        <f>VLOOKUP(ecommerce_10000[[#This Row],[City]],F:I,4,FALSE)</f>
        <v>16284.02</v>
      </c>
      <c r="R3188" s="1">
        <f>SUMIF(C:C,ecommerce_10000[[#This Row],[Category]],I:I)</f>
        <v>92327183.770000085</v>
      </c>
      <c r="S3188" s="1">
        <f>SUMIFS(I:I,C:C,C3188)</f>
        <v>92327183.770000085</v>
      </c>
      <c r="T3188" s="1" t="str">
        <f>INDEX(F:F,MATCH(ecommerce_10000[[#This Row],[TotalAmount]],I:I,0))</f>
        <v>Cairo</v>
      </c>
    </row>
    <row r="3189" spans="1:20" x14ac:dyDescent="0.3">
      <c r="A3189" s="1" t="s">
        <v>3233</v>
      </c>
      <c r="B3189" s="1" t="s">
        <v>25</v>
      </c>
      <c r="C3189" s="1" t="s">
        <v>26</v>
      </c>
      <c r="D3189" s="1" t="s">
        <v>27</v>
      </c>
      <c r="E3189" s="1" t="s">
        <v>16</v>
      </c>
      <c r="F3189" s="1" t="s">
        <v>62</v>
      </c>
      <c r="G3189">
        <v>17945.73</v>
      </c>
      <c r="H3189">
        <v>4</v>
      </c>
      <c r="I3189">
        <v>71782.92</v>
      </c>
      <c r="J3189">
        <v>3.98</v>
      </c>
      <c r="K3189">
        <v>4800</v>
      </c>
      <c r="L3189" s="2">
        <v>45513</v>
      </c>
      <c r="O3189" t="str">
        <f>IF(ecommerce_10000[[#This Row],[Platform]]="Souq","sq",ecommerce_10000[[#This Row],[Platform]])</f>
        <v>sq</v>
      </c>
      <c r="P3189" t="str">
        <f>IF(E3189="Souq","sq",IF(E3189="Jumia","Jum",E3189))</f>
        <v>sq</v>
      </c>
      <c r="Q3189">
        <f>VLOOKUP(ecommerce_10000[[#This Row],[City]],F:I,4,FALSE)</f>
        <v>27872.98</v>
      </c>
      <c r="R3189" s="1">
        <f>SUMIF(C:C,ecommerce_10000[[#This Row],[Category]],I:I)</f>
        <v>29200970.130000021</v>
      </c>
      <c r="S3189" s="1">
        <f>SUMIFS(I:I,C:C,C3189)</f>
        <v>29200970.130000021</v>
      </c>
      <c r="T3189" s="1" t="str">
        <f>INDEX(F:F,MATCH(ecommerce_10000[[#This Row],[TotalAmount]],I:I,0))</f>
        <v>Giza</v>
      </c>
    </row>
    <row r="3190" spans="1:20" x14ac:dyDescent="0.3">
      <c r="A3190" s="1" t="s">
        <v>3234</v>
      </c>
      <c r="B3190" s="1" t="s">
        <v>19</v>
      </c>
      <c r="C3190" s="1" t="s">
        <v>20</v>
      </c>
      <c r="D3190" s="1" t="s">
        <v>21</v>
      </c>
      <c r="E3190" s="1" t="s">
        <v>47</v>
      </c>
      <c r="F3190" s="1" t="s">
        <v>23</v>
      </c>
      <c r="G3190">
        <v>6757.84</v>
      </c>
      <c r="H3190">
        <v>5</v>
      </c>
      <c r="I3190">
        <v>33789.199999999997</v>
      </c>
      <c r="J3190">
        <v>1.58</v>
      </c>
      <c r="K3190">
        <v>1247</v>
      </c>
      <c r="L3190" s="2">
        <v>45652</v>
      </c>
      <c r="O3190" t="str">
        <f>IF(ecommerce_10000[[#This Row],[Platform]]="Souq","sq",ecommerce_10000[[#This Row],[Platform]])</f>
        <v>Amazon</v>
      </c>
      <c r="P3190" t="str">
        <f>IF(E3190="Souq","sq",IF(E3190="Jumia","Jum",E3190))</f>
        <v>Amazon</v>
      </c>
      <c r="Q3190">
        <f>VLOOKUP(ecommerce_10000[[#This Row],[City]],F:I,4,FALSE)</f>
        <v>13290.4</v>
      </c>
      <c r="R3190" s="1">
        <f>SUMIF(C:C,ecommerce_10000[[#This Row],[Category]],I:I)</f>
        <v>91504159.730000004</v>
      </c>
      <c r="S3190" s="1">
        <f>SUMIFS(I:I,C:C,C3190)</f>
        <v>91504159.730000004</v>
      </c>
      <c r="T3190" s="1" t="str">
        <f>INDEX(F:F,MATCH(ecommerce_10000[[#This Row],[TotalAmount]],I:I,0))</f>
        <v>Alexandria</v>
      </c>
    </row>
    <row r="3191" spans="1:20" x14ac:dyDescent="0.3">
      <c r="A3191" s="1" t="s">
        <v>3235</v>
      </c>
      <c r="B3191" s="1" t="s">
        <v>49</v>
      </c>
      <c r="C3191" s="1" t="s">
        <v>14</v>
      </c>
      <c r="D3191" s="1" t="s">
        <v>50</v>
      </c>
      <c r="E3191" s="1" t="s">
        <v>22</v>
      </c>
      <c r="F3191" s="1" t="s">
        <v>40</v>
      </c>
      <c r="G3191">
        <v>19588.310000000001</v>
      </c>
      <c r="H3191">
        <v>1</v>
      </c>
      <c r="I3191">
        <v>19588.310000000001</v>
      </c>
      <c r="J3191">
        <v>1.07</v>
      </c>
      <c r="K3191">
        <v>1796</v>
      </c>
      <c r="L3191" s="2">
        <v>45545</v>
      </c>
      <c r="O3191" t="str">
        <f>IF(ecommerce_10000[[#This Row],[Platform]]="Souq","sq",ecommerce_10000[[#This Row],[Platform]])</f>
        <v>Jumia</v>
      </c>
      <c r="P3191" t="str">
        <f>IF(E3191="Souq","sq",IF(E3191="Jumia","Jum",E3191))</f>
        <v>Jum</v>
      </c>
      <c r="Q3191">
        <f>VLOOKUP(ecommerce_10000[[#This Row],[City]],F:I,4,FALSE)</f>
        <v>99349.3</v>
      </c>
      <c r="R3191" s="1">
        <f>SUMIF(C:C,ecommerce_10000[[#This Row],[Category]],I:I)</f>
        <v>92327183.770000085</v>
      </c>
      <c r="S3191" s="1">
        <f>SUMIFS(I:I,C:C,C3191)</f>
        <v>92327183.770000085</v>
      </c>
      <c r="T3191" s="1" t="str">
        <f>INDEX(F:F,MATCH(ecommerce_10000[[#This Row],[TotalAmount]],I:I,0))</f>
        <v>Riyadh</v>
      </c>
    </row>
    <row r="3192" spans="1:20" x14ac:dyDescent="0.3">
      <c r="A3192" s="1" t="s">
        <v>3236</v>
      </c>
      <c r="B3192" s="1" t="s">
        <v>49</v>
      </c>
      <c r="C3192" s="1" t="s">
        <v>14</v>
      </c>
      <c r="D3192" s="1" t="s">
        <v>50</v>
      </c>
      <c r="E3192" s="1" t="s">
        <v>16</v>
      </c>
      <c r="F3192" s="1" t="s">
        <v>40</v>
      </c>
      <c r="G3192">
        <v>7438.18</v>
      </c>
      <c r="H3192">
        <v>5</v>
      </c>
      <c r="I3192">
        <v>37190.9</v>
      </c>
      <c r="J3192">
        <v>1.81</v>
      </c>
      <c r="K3192">
        <v>3745</v>
      </c>
      <c r="L3192" s="2">
        <v>45612</v>
      </c>
      <c r="O3192" t="str">
        <f>IF(ecommerce_10000[[#This Row],[Platform]]="Souq","sq",ecommerce_10000[[#This Row],[Platform]])</f>
        <v>sq</v>
      </c>
      <c r="P3192" t="str">
        <f>IF(E3192="Souq","sq",IF(E3192="Jumia","Jum",E3192))</f>
        <v>sq</v>
      </c>
      <c r="Q3192">
        <f>VLOOKUP(ecommerce_10000[[#This Row],[City]],F:I,4,FALSE)</f>
        <v>99349.3</v>
      </c>
      <c r="R3192" s="1">
        <f>SUMIF(C:C,ecommerce_10000[[#This Row],[Category]],I:I)</f>
        <v>92327183.770000085</v>
      </c>
      <c r="S3192" s="1">
        <f>SUMIFS(I:I,C:C,C3192)</f>
        <v>92327183.770000085</v>
      </c>
      <c r="T3192" s="1" t="str">
        <f>INDEX(F:F,MATCH(ecommerce_10000[[#This Row],[TotalAmount]],I:I,0))</f>
        <v>Riyadh</v>
      </c>
    </row>
    <row r="3193" spans="1:20" x14ac:dyDescent="0.3">
      <c r="A3193" s="1" t="s">
        <v>3237</v>
      </c>
      <c r="B3193" s="1" t="s">
        <v>65</v>
      </c>
      <c r="C3193" s="1" t="s">
        <v>20</v>
      </c>
      <c r="D3193" s="1" t="s">
        <v>66</v>
      </c>
      <c r="E3193" s="1" t="s">
        <v>16</v>
      </c>
      <c r="F3193" s="1" t="s">
        <v>33</v>
      </c>
      <c r="G3193">
        <v>13948.09</v>
      </c>
      <c r="H3193">
        <v>3</v>
      </c>
      <c r="I3193">
        <v>41844.269999999997</v>
      </c>
      <c r="J3193">
        <v>2.29</v>
      </c>
      <c r="K3193">
        <v>3258</v>
      </c>
      <c r="L3193" s="2">
        <v>45337</v>
      </c>
      <c r="O3193" t="str">
        <f>IF(ecommerce_10000[[#This Row],[Platform]]="Souq","sq",ecommerce_10000[[#This Row],[Platform]])</f>
        <v>sq</v>
      </c>
      <c r="P3193" t="str">
        <f>IF(E3193="Souq","sq",IF(E3193="Jumia","Jum",E3193))</f>
        <v>sq</v>
      </c>
      <c r="Q3193">
        <f>VLOOKUP(ecommerce_10000[[#This Row],[City]],F:I,4,FALSE)</f>
        <v>3665.44</v>
      </c>
      <c r="R3193" s="1">
        <f>SUMIF(C:C,ecommerce_10000[[#This Row],[Category]],I:I)</f>
        <v>91504159.730000004</v>
      </c>
      <c r="S3193" s="1">
        <f>SUMIFS(I:I,C:C,C3193)</f>
        <v>91504159.730000004</v>
      </c>
      <c r="T3193" s="1" t="str">
        <f>INDEX(F:F,MATCH(ecommerce_10000[[#This Row],[TotalAmount]],I:I,0))</f>
        <v>Dubai</v>
      </c>
    </row>
    <row r="3194" spans="1:20" x14ac:dyDescent="0.3">
      <c r="A3194" s="1" t="s">
        <v>3238</v>
      </c>
      <c r="B3194" s="1" t="s">
        <v>53</v>
      </c>
      <c r="C3194" s="1" t="s">
        <v>31</v>
      </c>
      <c r="D3194" s="1" t="s">
        <v>54</v>
      </c>
      <c r="E3194" s="1" t="s">
        <v>47</v>
      </c>
      <c r="F3194" s="1" t="s">
        <v>62</v>
      </c>
      <c r="G3194">
        <v>11344.52</v>
      </c>
      <c r="H3194">
        <v>4</v>
      </c>
      <c r="I3194">
        <v>45378.080000000002</v>
      </c>
      <c r="J3194">
        <v>3</v>
      </c>
      <c r="K3194">
        <v>3622</v>
      </c>
      <c r="L3194" s="2">
        <v>45394</v>
      </c>
      <c r="O3194" t="str">
        <f>IF(ecommerce_10000[[#This Row],[Platform]]="Souq","sq",ecommerce_10000[[#This Row],[Platform]])</f>
        <v>Amazon</v>
      </c>
      <c r="P3194" t="str">
        <f>IF(E3194="Souq","sq",IF(E3194="Jumia","Jum",E3194))</f>
        <v>Amazon</v>
      </c>
      <c r="Q3194">
        <f>VLOOKUP(ecommerce_10000[[#This Row],[City]],F:I,4,FALSE)</f>
        <v>27872.98</v>
      </c>
      <c r="R3194" s="1">
        <f>SUMIF(C:C,ecommerce_10000[[#This Row],[Category]],I:I)</f>
        <v>57542997.559999913</v>
      </c>
      <c r="S3194" s="1">
        <f>SUMIFS(I:I,C:C,C3194)</f>
        <v>57542997.559999913</v>
      </c>
      <c r="T3194" s="1" t="str">
        <f>INDEX(F:F,MATCH(ecommerce_10000[[#This Row],[TotalAmount]],I:I,0))</f>
        <v>Giza</v>
      </c>
    </row>
    <row r="3195" spans="1:20" x14ac:dyDescent="0.3">
      <c r="A3195" s="1" t="s">
        <v>3239</v>
      </c>
      <c r="B3195" s="1" t="s">
        <v>13</v>
      </c>
      <c r="C3195" s="1" t="s">
        <v>14</v>
      </c>
      <c r="D3195" s="1" t="s">
        <v>15</v>
      </c>
      <c r="E3195" s="1" t="s">
        <v>47</v>
      </c>
      <c r="F3195" s="1" t="s">
        <v>40</v>
      </c>
      <c r="G3195">
        <v>12801.9</v>
      </c>
      <c r="H3195">
        <v>3</v>
      </c>
      <c r="I3195">
        <v>38405.699999999997</v>
      </c>
      <c r="J3195">
        <v>4.1100000000000003</v>
      </c>
      <c r="K3195">
        <v>4531</v>
      </c>
      <c r="L3195" s="2">
        <v>45332</v>
      </c>
      <c r="O3195" t="str">
        <f>IF(ecommerce_10000[[#This Row],[Platform]]="Souq","sq",ecommerce_10000[[#This Row],[Platform]])</f>
        <v>Amazon</v>
      </c>
      <c r="P3195" t="str">
        <f>IF(E3195="Souq","sq",IF(E3195="Jumia","Jum",E3195))</f>
        <v>Amazon</v>
      </c>
      <c r="Q3195">
        <f>VLOOKUP(ecommerce_10000[[#This Row],[City]],F:I,4,FALSE)</f>
        <v>99349.3</v>
      </c>
      <c r="R3195" s="1">
        <f>SUMIF(C:C,ecommerce_10000[[#This Row],[Category]],I:I)</f>
        <v>92327183.770000085</v>
      </c>
      <c r="S3195" s="1">
        <f>SUMIFS(I:I,C:C,C3195)</f>
        <v>92327183.770000085</v>
      </c>
      <c r="T3195" s="1" t="str">
        <f>INDEX(F:F,MATCH(ecommerce_10000[[#This Row],[TotalAmount]],I:I,0))</f>
        <v>Riyadh</v>
      </c>
    </row>
    <row r="3196" spans="1:20" x14ac:dyDescent="0.3">
      <c r="A3196" s="1" t="s">
        <v>3240</v>
      </c>
      <c r="B3196" s="1" t="s">
        <v>30</v>
      </c>
      <c r="C3196" s="1" t="s">
        <v>31</v>
      </c>
      <c r="D3196" s="1" t="s">
        <v>32</v>
      </c>
      <c r="E3196" s="1" t="s">
        <v>16</v>
      </c>
      <c r="F3196" s="1" t="s">
        <v>40</v>
      </c>
      <c r="G3196">
        <v>19146.37</v>
      </c>
      <c r="H3196">
        <v>3</v>
      </c>
      <c r="I3196">
        <v>57439.11</v>
      </c>
      <c r="J3196">
        <v>2.77</v>
      </c>
      <c r="K3196">
        <v>4877</v>
      </c>
      <c r="L3196" s="2">
        <v>45494</v>
      </c>
      <c r="O3196" t="str">
        <f>IF(ecommerce_10000[[#This Row],[Platform]]="Souq","sq",ecommerce_10000[[#This Row],[Platform]])</f>
        <v>sq</v>
      </c>
      <c r="P3196" t="str">
        <f>IF(E3196="Souq","sq",IF(E3196="Jumia","Jum",E3196))</f>
        <v>sq</v>
      </c>
      <c r="Q3196">
        <f>VLOOKUP(ecommerce_10000[[#This Row],[City]],F:I,4,FALSE)</f>
        <v>99349.3</v>
      </c>
      <c r="R3196" s="1">
        <f>SUMIF(C:C,ecommerce_10000[[#This Row],[Category]],I:I)</f>
        <v>57542997.559999913</v>
      </c>
      <c r="S3196" s="1">
        <f>SUMIFS(I:I,C:C,C3196)</f>
        <v>57542997.559999913</v>
      </c>
      <c r="T3196" s="1" t="str">
        <f>INDEX(F:F,MATCH(ecommerce_10000[[#This Row],[TotalAmount]],I:I,0))</f>
        <v>Riyadh</v>
      </c>
    </row>
    <row r="3197" spans="1:20" x14ac:dyDescent="0.3">
      <c r="A3197" s="1" t="s">
        <v>3241</v>
      </c>
      <c r="B3197" s="1" t="s">
        <v>65</v>
      </c>
      <c r="C3197" s="1" t="s">
        <v>20</v>
      </c>
      <c r="D3197" s="1" t="s">
        <v>66</v>
      </c>
      <c r="E3197" s="1" t="s">
        <v>16</v>
      </c>
      <c r="F3197" s="1" t="s">
        <v>33</v>
      </c>
      <c r="G3197">
        <v>3893.99</v>
      </c>
      <c r="H3197">
        <v>5</v>
      </c>
      <c r="I3197">
        <v>19469.95</v>
      </c>
      <c r="J3197">
        <v>1.1000000000000001</v>
      </c>
      <c r="K3197">
        <v>1348</v>
      </c>
      <c r="L3197" s="2">
        <v>45588</v>
      </c>
      <c r="O3197" t="str">
        <f>IF(ecommerce_10000[[#This Row],[Platform]]="Souq","sq",ecommerce_10000[[#This Row],[Platform]])</f>
        <v>sq</v>
      </c>
      <c r="P3197" t="str">
        <f>IF(E3197="Souq","sq",IF(E3197="Jumia","Jum",E3197))</f>
        <v>sq</v>
      </c>
      <c r="Q3197">
        <f>VLOOKUP(ecommerce_10000[[#This Row],[City]],F:I,4,FALSE)</f>
        <v>3665.44</v>
      </c>
      <c r="R3197" s="1">
        <f>SUMIF(C:C,ecommerce_10000[[#This Row],[Category]],I:I)</f>
        <v>91504159.730000004</v>
      </c>
      <c r="S3197" s="1">
        <f>SUMIFS(I:I,C:C,C3197)</f>
        <v>91504159.730000004</v>
      </c>
      <c r="T3197" s="1" t="str">
        <f>INDEX(F:F,MATCH(ecommerce_10000[[#This Row],[TotalAmount]],I:I,0))</f>
        <v>Dubai</v>
      </c>
    </row>
    <row r="3198" spans="1:20" x14ac:dyDescent="0.3">
      <c r="A3198" s="1" t="s">
        <v>3242</v>
      </c>
      <c r="B3198" s="1" t="s">
        <v>35</v>
      </c>
      <c r="C3198" s="1" t="s">
        <v>14</v>
      </c>
      <c r="D3198" s="1" t="s">
        <v>36</v>
      </c>
      <c r="E3198" s="1" t="s">
        <v>16</v>
      </c>
      <c r="F3198" s="1" t="s">
        <v>33</v>
      </c>
      <c r="G3198">
        <v>151.41999999999999</v>
      </c>
      <c r="H3198">
        <v>2</v>
      </c>
      <c r="I3198">
        <v>302.83999999999997</v>
      </c>
      <c r="J3198">
        <v>3.23</v>
      </c>
      <c r="K3198">
        <v>1892</v>
      </c>
      <c r="L3198" s="2">
        <v>45394</v>
      </c>
      <c r="O3198" t="str">
        <f>IF(ecommerce_10000[[#This Row],[Platform]]="Souq","sq",ecommerce_10000[[#This Row],[Platform]])</f>
        <v>sq</v>
      </c>
      <c r="P3198" t="str">
        <f>IF(E3198="Souq","sq",IF(E3198="Jumia","Jum",E3198))</f>
        <v>sq</v>
      </c>
      <c r="Q3198">
        <f>VLOOKUP(ecommerce_10000[[#This Row],[City]],F:I,4,FALSE)</f>
        <v>3665.44</v>
      </c>
      <c r="R3198" s="1">
        <f>SUMIF(C:C,ecommerce_10000[[#This Row],[Category]],I:I)</f>
        <v>92327183.770000085</v>
      </c>
      <c r="S3198" s="1">
        <f>SUMIFS(I:I,C:C,C3198)</f>
        <v>92327183.770000085</v>
      </c>
      <c r="T3198" s="1" t="str">
        <f>INDEX(F:F,MATCH(ecommerce_10000[[#This Row],[TotalAmount]],I:I,0))</f>
        <v>Dubai</v>
      </c>
    </row>
    <row r="3199" spans="1:20" x14ac:dyDescent="0.3">
      <c r="A3199" s="1" t="s">
        <v>3243</v>
      </c>
      <c r="B3199" s="1" t="s">
        <v>43</v>
      </c>
      <c r="C3199" s="1" t="s">
        <v>44</v>
      </c>
      <c r="D3199" s="1" t="s">
        <v>45</v>
      </c>
      <c r="E3199" s="1" t="s">
        <v>16</v>
      </c>
      <c r="F3199" s="1" t="s">
        <v>28</v>
      </c>
      <c r="G3199">
        <v>9619.42</v>
      </c>
      <c r="H3199">
        <v>2</v>
      </c>
      <c r="I3199">
        <v>19238.84</v>
      </c>
      <c r="J3199">
        <v>3.39</v>
      </c>
      <c r="K3199">
        <v>3404</v>
      </c>
      <c r="L3199" s="2">
        <v>45441</v>
      </c>
      <c r="O3199" t="str">
        <f>IF(ecommerce_10000[[#This Row],[Platform]]="Souq","sq",ecommerce_10000[[#This Row],[Platform]])</f>
        <v>sq</v>
      </c>
      <c r="P3199" t="str">
        <f>IF(E3199="Souq","sq",IF(E3199="Jumia","Jum",E3199))</f>
        <v>sq</v>
      </c>
      <c r="Q3199">
        <f>VLOOKUP(ecommerce_10000[[#This Row],[City]],F:I,4,FALSE)</f>
        <v>26648.76</v>
      </c>
      <c r="R3199" s="1">
        <f>SUMIF(C:C,ecommerce_10000[[#This Row],[Category]],I:I)</f>
        <v>31420413.200000018</v>
      </c>
      <c r="S3199" s="1">
        <f>SUMIFS(I:I,C:C,C3199)</f>
        <v>31420413.200000018</v>
      </c>
      <c r="T3199" s="1" t="str">
        <f>INDEX(F:F,MATCH(ecommerce_10000[[#This Row],[TotalAmount]],I:I,0))</f>
        <v>Casablanca</v>
      </c>
    </row>
    <row r="3200" spans="1:20" x14ac:dyDescent="0.3">
      <c r="A3200" s="1" t="s">
        <v>3244</v>
      </c>
      <c r="B3200" s="1" t="s">
        <v>53</v>
      </c>
      <c r="C3200" s="1" t="s">
        <v>31</v>
      </c>
      <c r="D3200" s="1" t="s">
        <v>54</v>
      </c>
      <c r="E3200" s="1" t="s">
        <v>47</v>
      </c>
      <c r="F3200" s="1" t="s">
        <v>33</v>
      </c>
      <c r="G3200">
        <v>6825.52</v>
      </c>
      <c r="H3200">
        <v>2</v>
      </c>
      <c r="I3200">
        <v>13651.04</v>
      </c>
      <c r="J3200">
        <v>2.61</v>
      </c>
      <c r="K3200">
        <v>4205</v>
      </c>
      <c r="L3200" s="2">
        <v>45372</v>
      </c>
      <c r="O3200" t="str">
        <f>IF(ecommerce_10000[[#This Row],[Platform]]="Souq","sq",ecommerce_10000[[#This Row],[Platform]])</f>
        <v>Amazon</v>
      </c>
      <c r="P3200" t="str">
        <f>IF(E3200="Souq","sq",IF(E3200="Jumia","Jum",E3200))</f>
        <v>Amazon</v>
      </c>
      <c r="Q3200">
        <f>VLOOKUP(ecommerce_10000[[#This Row],[City]],F:I,4,FALSE)</f>
        <v>3665.44</v>
      </c>
      <c r="R3200" s="1">
        <f>SUMIF(C:C,ecommerce_10000[[#This Row],[Category]],I:I)</f>
        <v>57542997.559999913</v>
      </c>
      <c r="S3200" s="1">
        <f>SUMIFS(I:I,C:C,C3200)</f>
        <v>57542997.559999913</v>
      </c>
      <c r="T3200" s="1" t="str">
        <f>INDEX(F:F,MATCH(ecommerce_10000[[#This Row],[TotalAmount]],I:I,0))</f>
        <v>Dubai</v>
      </c>
    </row>
    <row r="3201" spans="1:20" x14ac:dyDescent="0.3">
      <c r="A3201" s="1" t="s">
        <v>3245</v>
      </c>
      <c r="B3201" s="1" t="s">
        <v>19</v>
      </c>
      <c r="C3201" s="1" t="s">
        <v>20</v>
      </c>
      <c r="D3201" s="1" t="s">
        <v>21</v>
      </c>
      <c r="E3201" s="1" t="s">
        <v>16</v>
      </c>
      <c r="F3201" s="1" t="s">
        <v>28</v>
      </c>
      <c r="G3201">
        <v>10926.23</v>
      </c>
      <c r="H3201">
        <v>4</v>
      </c>
      <c r="I3201">
        <v>43704.92</v>
      </c>
      <c r="J3201">
        <v>3.26</v>
      </c>
      <c r="K3201">
        <v>4531</v>
      </c>
      <c r="L3201" s="2">
        <v>45614</v>
      </c>
      <c r="O3201" t="str">
        <f>IF(ecommerce_10000[[#This Row],[Platform]]="Souq","sq",ecommerce_10000[[#This Row],[Platform]])</f>
        <v>sq</v>
      </c>
      <c r="P3201" t="str">
        <f>IF(E3201="Souq","sq",IF(E3201="Jumia","Jum",E3201))</f>
        <v>sq</v>
      </c>
      <c r="Q3201">
        <f>VLOOKUP(ecommerce_10000[[#This Row],[City]],F:I,4,FALSE)</f>
        <v>26648.76</v>
      </c>
      <c r="R3201" s="1">
        <f>SUMIF(C:C,ecommerce_10000[[#This Row],[Category]],I:I)</f>
        <v>91504159.730000004</v>
      </c>
      <c r="S3201" s="1">
        <f>SUMIFS(I:I,C:C,C3201)</f>
        <v>91504159.730000004</v>
      </c>
      <c r="T3201" s="1" t="str">
        <f>INDEX(F:F,MATCH(ecommerce_10000[[#This Row],[TotalAmount]],I:I,0))</f>
        <v>Casablanca</v>
      </c>
    </row>
    <row r="3202" spans="1:20" x14ac:dyDescent="0.3">
      <c r="A3202" s="1" t="s">
        <v>3246</v>
      </c>
      <c r="B3202" s="1" t="s">
        <v>35</v>
      </c>
      <c r="C3202" s="1" t="s">
        <v>14</v>
      </c>
      <c r="D3202" s="1" t="s">
        <v>36</v>
      </c>
      <c r="E3202" s="1" t="s">
        <v>22</v>
      </c>
      <c r="F3202" s="1" t="s">
        <v>33</v>
      </c>
      <c r="G3202">
        <v>4598.79</v>
      </c>
      <c r="H3202">
        <v>3</v>
      </c>
      <c r="I3202">
        <v>13796.37</v>
      </c>
      <c r="J3202">
        <v>4.9000000000000004</v>
      </c>
      <c r="K3202">
        <v>397</v>
      </c>
      <c r="L3202" s="2">
        <v>45598</v>
      </c>
      <c r="O3202" t="str">
        <f>IF(ecommerce_10000[[#This Row],[Platform]]="Souq","sq",ecommerce_10000[[#This Row],[Platform]])</f>
        <v>Jumia</v>
      </c>
      <c r="P3202" t="str">
        <f>IF(E3202="Souq","sq",IF(E3202="Jumia","Jum",E3202))</f>
        <v>Jum</v>
      </c>
      <c r="Q3202">
        <f>VLOOKUP(ecommerce_10000[[#This Row],[City]],F:I,4,FALSE)</f>
        <v>3665.44</v>
      </c>
      <c r="R3202" s="1">
        <f>SUMIF(C:C,ecommerce_10000[[#This Row],[Category]],I:I)</f>
        <v>92327183.770000085</v>
      </c>
      <c r="S3202" s="1">
        <f>SUMIFS(I:I,C:C,C3202)</f>
        <v>92327183.770000085</v>
      </c>
      <c r="T3202" s="1" t="str">
        <f>INDEX(F:F,MATCH(ecommerce_10000[[#This Row],[TotalAmount]],I:I,0))</f>
        <v>Dubai</v>
      </c>
    </row>
    <row r="3203" spans="1:20" x14ac:dyDescent="0.3">
      <c r="A3203" s="1" t="s">
        <v>3247</v>
      </c>
      <c r="B3203" s="1" t="s">
        <v>25</v>
      </c>
      <c r="C3203" s="1" t="s">
        <v>26</v>
      </c>
      <c r="D3203" s="1" t="s">
        <v>27</v>
      </c>
      <c r="E3203" s="1" t="s">
        <v>16</v>
      </c>
      <c r="F3203" s="1" t="s">
        <v>28</v>
      </c>
      <c r="G3203">
        <v>7065.21</v>
      </c>
      <c r="H3203">
        <v>5</v>
      </c>
      <c r="I3203">
        <v>35326.050000000003</v>
      </c>
      <c r="J3203">
        <v>2.11</v>
      </c>
      <c r="K3203">
        <v>4772</v>
      </c>
      <c r="L3203" s="2">
        <v>45608</v>
      </c>
      <c r="O3203" t="str">
        <f>IF(ecommerce_10000[[#This Row],[Platform]]="Souq","sq",ecommerce_10000[[#This Row],[Platform]])</f>
        <v>sq</v>
      </c>
      <c r="P3203" t="str">
        <f>IF(E3203="Souq","sq",IF(E3203="Jumia","Jum",E3203))</f>
        <v>sq</v>
      </c>
      <c r="Q3203">
        <f>VLOOKUP(ecommerce_10000[[#This Row],[City]],F:I,4,FALSE)</f>
        <v>26648.76</v>
      </c>
      <c r="R3203" s="1">
        <f>SUMIF(C:C,ecommerce_10000[[#This Row],[Category]],I:I)</f>
        <v>29200970.130000021</v>
      </c>
      <c r="S3203" s="1">
        <f>SUMIFS(I:I,C:C,C3203)</f>
        <v>29200970.130000021</v>
      </c>
      <c r="T3203" s="1" t="str">
        <f>INDEX(F:F,MATCH(ecommerce_10000[[#This Row],[TotalAmount]],I:I,0))</f>
        <v>Casablanca</v>
      </c>
    </row>
    <row r="3204" spans="1:20" x14ac:dyDescent="0.3">
      <c r="A3204" s="1" t="s">
        <v>3248</v>
      </c>
      <c r="B3204" s="1" t="s">
        <v>53</v>
      </c>
      <c r="C3204" s="1" t="s">
        <v>31</v>
      </c>
      <c r="D3204" s="1" t="s">
        <v>54</v>
      </c>
      <c r="E3204" s="1" t="s">
        <v>16</v>
      </c>
      <c r="F3204" s="1" t="s">
        <v>40</v>
      </c>
      <c r="G3204">
        <v>1526.46</v>
      </c>
      <c r="H3204">
        <v>1</v>
      </c>
      <c r="I3204">
        <v>1526.46</v>
      </c>
      <c r="J3204">
        <v>4.07</v>
      </c>
      <c r="K3204">
        <v>2247</v>
      </c>
      <c r="L3204" s="2">
        <v>45530</v>
      </c>
      <c r="O3204" t="str">
        <f>IF(ecommerce_10000[[#This Row],[Platform]]="Souq","sq",ecommerce_10000[[#This Row],[Platform]])</f>
        <v>sq</v>
      </c>
      <c r="P3204" t="str">
        <f>IF(E3204="Souq","sq",IF(E3204="Jumia","Jum",E3204))</f>
        <v>sq</v>
      </c>
      <c r="Q3204">
        <f>VLOOKUP(ecommerce_10000[[#This Row],[City]],F:I,4,FALSE)</f>
        <v>99349.3</v>
      </c>
      <c r="R3204" s="1">
        <f>SUMIF(C:C,ecommerce_10000[[#This Row],[Category]],I:I)</f>
        <v>57542997.559999913</v>
      </c>
      <c r="S3204" s="1">
        <f>SUMIFS(I:I,C:C,C3204)</f>
        <v>57542997.559999913</v>
      </c>
      <c r="T3204" s="1" t="str">
        <f>INDEX(F:F,MATCH(ecommerce_10000[[#This Row],[TotalAmount]],I:I,0))</f>
        <v>Riyadh</v>
      </c>
    </row>
    <row r="3205" spans="1:20" x14ac:dyDescent="0.3">
      <c r="A3205" s="1" t="s">
        <v>3249</v>
      </c>
      <c r="B3205" s="1" t="s">
        <v>25</v>
      </c>
      <c r="C3205" s="1" t="s">
        <v>26</v>
      </c>
      <c r="D3205" s="1" t="s">
        <v>27</v>
      </c>
      <c r="E3205" s="1" t="s">
        <v>22</v>
      </c>
      <c r="F3205" s="1" t="s">
        <v>33</v>
      </c>
      <c r="G3205">
        <v>19941.02</v>
      </c>
      <c r="H3205">
        <v>5</v>
      </c>
      <c r="I3205">
        <v>99705.1</v>
      </c>
      <c r="J3205">
        <v>1.2</v>
      </c>
      <c r="K3205">
        <v>1142</v>
      </c>
      <c r="L3205" s="2">
        <v>45632</v>
      </c>
      <c r="O3205" t="str">
        <f>IF(ecommerce_10000[[#This Row],[Platform]]="Souq","sq",ecommerce_10000[[#This Row],[Platform]])</f>
        <v>Jumia</v>
      </c>
      <c r="P3205" t="str">
        <f>IF(E3205="Souq","sq",IF(E3205="Jumia","Jum",E3205))</f>
        <v>Jum</v>
      </c>
      <c r="Q3205">
        <f>VLOOKUP(ecommerce_10000[[#This Row],[City]],F:I,4,FALSE)</f>
        <v>3665.44</v>
      </c>
      <c r="R3205" s="1">
        <f>SUMIF(C:C,ecommerce_10000[[#This Row],[Category]],I:I)</f>
        <v>29200970.130000021</v>
      </c>
      <c r="S3205" s="1">
        <f>SUMIFS(I:I,C:C,C3205)</f>
        <v>29200970.130000021</v>
      </c>
      <c r="T3205" s="1" t="str">
        <f>INDEX(F:F,MATCH(ecommerce_10000[[#This Row],[TotalAmount]],I:I,0))</f>
        <v>Dubai</v>
      </c>
    </row>
    <row r="3206" spans="1:20" x14ac:dyDescent="0.3">
      <c r="A3206" s="1" t="s">
        <v>3250</v>
      </c>
      <c r="B3206" s="1" t="s">
        <v>30</v>
      </c>
      <c r="C3206" s="1" t="s">
        <v>31</v>
      </c>
      <c r="D3206" s="1" t="s">
        <v>32</v>
      </c>
      <c r="E3206" s="1" t="s">
        <v>47</v>
      </c>
      <c r="F3206" s="1" t="s">
        <v>28</v>
      </c>
      <c r="G3206">
        <v>11147.82</v>
      </c>
      <c r="H3206">
        <v>5</v>
      </c>
      <c r="I3206">
        <v>55739.1</v>
      </c>
      <c r="J3206">
        <v>1.33</v>
      </c>
      <c r="K3206">
        <v>2671</v>
      </c>
      <c r="L3206" s="2">
        <v>45546</v>
      </c>
      <c r="O3206" t="str">
        <f>IF(ecommerce_10000[[#This Row],[Platform]]="Souq","sq",ecommerce_10000[[#This Row],[Platform]])</f>
        <v>Amazon</v>
      </c>
      <c r="P3206" t="str">
        <f>IF(E3206="Souq","sq",IF(E3206="Jumia","Jum",E3206))</f>
        <v>Amazon</v>
      </c>
      <c r="Q3206">
        <f>VLOOKUP(ecommerce_10000[[#This Row],[City]],F:I,4,FALSE)</f>
        <v>26648.76</v>
      </c>
      <c r="R3206" s="1">
        <f>SUMIF(C:C,ecommerce_10000[[#This Row],[Category]],I:I)</f>
        <v>57542997.559999913</v>
      </c>
      <c r="S3206" s="1">
        <f>SUMIFS(I:I,C:C,C3206)</f>
        <v>57542997.559999913</v>
      </c>
      <c r="T3206" s="1" t="str">
        <f>INDEX(F:F,MATCH(ecommerce_10000[[#This Row],[TotalAmount]],I:I,0))</f>
        <v>Casablanca</v>
      </c>
    </row>
    <row r="3207" spans="1:20" x14ac:dyDescent="0.3">
      <c r="A3207" s="1" t="s">
        <v>3251</v>
      </c>
      <c r="B3207" s="1" t="s">
        <v>43</v>
      </c>
      <c r="C3207" s="1" t="s">
        <v>44</v>
      </c>
      <c r="D3207" s="1" t="s">
        <v>45</v>
      </c>
      <c r="E3207" s="1" t="s">
        <v>22</v>
      </c>
      <c r="F3207" s="1" t="s">
        <v>40</v>
      </c>
      <c r="G3207">
        <v>10414.98</v>
      </c>
      <c r="H3207">
        <v>1</v>
      </c>
      <c r="I3207">
        <v>10414.98</v>
      </c>
      <c r="J3207">
        <v>3.99</v>
      </c>
      <c r="K3207">
        <v>53</v>
      </c>
      <c r="L3207" s="2">
        <v>45395</v>
      </c>
      <c r="O3207" t="str">
        <f>IF(ecommerce_10000[[#This Row],[Platform]]="Souq","sq",ecommerce_10000[[#This Row],[Platform]])</f>
        <v>Jumia</v>
      </c>
      <c r="P3207" t="str">
        <f>IF(E3207="Souq","sq",IF(E3207="Jumia","Jum",E3207))</f>
        <v>Jum</v>
      </c>
      <c r="Q3207">
        <f>VLOOKUP(ecommerce_10000[[#This Row],[City]],F:I,4,FALSE)</f>
        <v>99349.3</v>
      </c>
      <c r="R3207" s="1">
        <f>SUMIF(C:C,ecommerce_10000[[#This Row],[Category]],I:I)</f>
        <v>31420413.200000018</v>
      </c>
      <c r="S3207" s="1">
        <f>SUMIFS(I:I,C:C,C3207)</f>
        <v>31420413.200000018</v>
      </c>
      <c r="T3207" s="1" t="str">
        <f>INDEX(F:F,MATCH(ecommerce_10000[[#This Row],[TotalAmount]],I:I,0))</f>
        <v>Riyadh</v>
      </c>
    </row>
    <row r="3208" spans="1:20" x14ac:dyDescent="0.3">
      <c r="A3208" s="1" t="s">
        <v>3252</v>
      </c>
      <c r="B3208" s="1" t="s">
        <v>25</v>
      </c>
      <c r="C3208" s="1" t="s">
        <v>26</v>
      </c>
      <c r="D3208" s="1" t="s">
        <v>27</v>
      </c>
      <c r="E3208" s="1" t="s">
        <v>22</v>
      </c>
      <c r="F3208" s="1" t="s">
        <v>62</v>
      </c>
      <c r="G3208">
        <v>11165.22</v>
      </c>
      <c r="H3208">
        <v>2</v>
      </c>
      <c r="I3208">
        <v>22330.44</v>
      </c>
      <c r="J3208">
        <v>1.1499999999999999</v>
      </c>
      <c r="K3208">
        <v>126</v>
      </c>
      <c r="L3208" s="2">
        <v>45481</v>
      </c>
      <c r="O3208" t="str">
        <f>IF(ecommerce_10000[[#This Row],[Platform]]="Souq","sq",ecommerce_10000[[#This Row],[Platform]])</f>
        <v>Jumia</v>
      </c>
      <c r="P3208" t="str">
        <f>IF(E3208="Souq","sq",IF(E3208="Jumia","Jum",E3208))</f>
        <v>Jum</v>
      </c>
      <c r="Q3208">
        <f>VLOOKUP(ecommerce_10000[[#This Row],[City]],F:I,4,FALSE)</f>
        <v>27872.98</v>
      </c>
      <c r="R3208" s="1">
        <f>SUMIF(C:C,ecommerce_10000[[#This Row],[Category]],I:I)</f>
        <v>29200970.130000021</v>
      </c>
      <c r="S3208" s="1">
        <f>SUMIFS(I:I,C:C,C3208)</f>
        <v>29200970.130000021</v>
      </c>
      <c r="T3208" s="1" t="str">
        <f>INDEX(F:F,MATCH(ecommerce_10000[[#This Row],[TotalAmount]],I:I,0))</f>
        <v>Giza</v>
      </c>
    </row>
    <row r="3209" spans="1:20" x14ac:dyDescent="0.3">
      <c r="A3209" s="1" t="s">
        <v>3253</v>
      </c>
      <c r="B3209" s="1" t="s">
        <v>19</v>
      </c>
      <c r="C3209" s="1" t="s">
        <v>20</v>
      </c>
      <c r="D3209" s="1" t="s">
        <v>21</v>
      </c>
      <c r="E3209" s="1" t="s">
        <v>16</v>
      </c>
      <c r="F3209" s="1" t="s">
        <v>28</v>
      </c>
      <c r="G3209">
        <v>14944.35</v>
      </c>
      <c r="H3209">
        <v>3</v>
      </c>
      <c r="I3209">
        <v>44833.05</v>
      </c>
      <c r="J3209">
        <v>1.38</v>
      </c>
      <c r="K3209">
        <v>3781</v>
      </c>
      <c r="L3209" s="2">
        <v>45322</v>
      </c>
      <c r="O3209" t="str">
        <f>IF(ecommerce_10000[[#This Row],[Platform]]="Souq","sq",ecommerce_10000[[#This Row],[Platform]])</f>
        <v>sq</v>
      </c>
      <c r="P3209" t="str">
        <f>IF(E3209="Souq","sq",IF(E3209="Jumia","Jum",E3209))</f>
        <v>sq</v>
      </c>
      <c r="Q3209">
        <f>VLOOKUP(ecommerce_10000[[#This Row],[City]],F:I,4,FALSE)</f>
        <v>26648.76</v>
      </c>
      <c r="R3209" s="1">
        <f>SUMIF(C:C,ecommerce_10000[[#This Row],[Category]],I:I)</f>
        <v>91504159.730000004</v>
      </c>
      <c r="S3209" s="1">
        <f>SUMIFS(I:I,C:C,C3209)</f>
        <v>91504159.730000004</v>
      </c>
      <c r="T3209" s="1" t="str">
        <f>INDEX(F:F,MATCH(ecommerce_10000[[#This Row],[TotalAmount]],I:I,0))</f>
        <v>Casablanca</v>
      </c>
    </row>
    <row r="3210" spans="1:20" x14ac:dyDescent="0.3">
      <c r="A3210" s="1" t="s">
        <v>3254</v>
      </c>
      <c r="B3210" s="1" t="s">
        <v>25</v>
      </c>
      <c r="C3210" s="1" t="s">
        <v>26</v>
      </c>
      <c r="D3210" s="1" t="s">
        <v>27</v>
      </c>
      <c r="E3210" s="1" t="s">
        <v>22</v>
      </c>
      <c r="F3210" s="1" t="s">
        <v>40</v>
      </c>
      <c r="G3210">
        <v>10667.72</v>
      </c>
      <c r="H3210">
        <v>4</v>
      </c>
      <c r="I3210">
        <v>42670.879999999997</v>
      </c>
      <c r="J3210">
        <v>4.0999999999999996</v>
      </c>
      <c r="K3210">
        <v>2926</v>
      </c>
      <c r="L3210" s="2">
        <v>45343</v>
      </c>
      <c r="O3210" t="str">
        <f>IF(ecommerce_10000[[#This Row],[Platform]]="Souq","sq",ecommerce_10000[[#This Row],[Platform]])</f>
        <v>Jumia</v>
      </c>
      <c r="P3210" t="str">
        <f>IF(E3210="Souq","sq",IF(E3210="Jumia","Jum",E3210))</f>
        <v>Jum</v>
      </c>
      <c r="Q3210">
        <f>VLOOKUP(ecommerce_10000[[#This Row],[City]],F:I,4,FALSE)</f>
        <v>99349.3</v>
      </c>
      <c r="R3210" s="1">
        <f>SUMIF(C:C,ecommerce_10000[[#This Row],[Category]],I:I)</f>
        <v>29200970.130000021</v>
      </c>
      <c r="S3210" s="1">
        <f>SUMIFS(I:I,C:C,C3210)</f>
        <v>29200970.130000021</v>
      </c>
      <c r="T3210" s="1" t="str">
        <f>INDEX(F:F,MATCH(ecommerce_10000[[#This Row],[TotalAmount]],I:I,0))</f>
        <v>Riyadh</v>
      </c>
    </row>
    <row r="3211" spans="1:20" x14ac:dyDescent="0.3">
      <c r="A3211" s="1" t="s">
        <v>3255</v>
      </c>
      <c r="B3211" s="1" t="s">
        <v>30</v>
      </c>
      <c r="C3211" s="1" t="s">
        <v>31</v>
      </c>
      <c r="D3211" s="1" t="s">
        <v>32</v>
      </c>
      <c r="E3211" s="1" t="s">
        <v>22</v>
      </c>
      <c r="F3211" s="1" t="s">
        <v>62</v>
      </c>
      <c r="G3211">
        <v>9167.11</v>
      </c>
      <c r="H3211">
        <v>2</v>
      </c>
      <c r="I3211">
        <v>18334.22</v>
      </c>
      <c r="J3211">
        <v>2.97</v>
      </c>
      <c r="K3211">
        <v>3308</v>
      </c>
      <c r="L3211" s="2">
        <v>45353</v>
      </c>
      <c r="O3211" t="str">
        <f>IF(ecommerce_10000[[#This Row],[Platform]]="Souq","sq",ecommerce_10000[[#This Row],[Platform]])</f>
        <v>Jumia</v>
      </c>
      <c r="P3211" t="str">
        <f>IF(E3211="Souq","sq",IF(E3211="Jumia","Jum",E3211))</f>
        <v>Jum</v>
      </c>
      <c r="Q3211">
        <f>VLOOKUP(ecommerce_10000[[#This Row],[City]],F:I,4,FALSE)</f>
        <v>27872.98</v>
      </c>
      <c r="R3211" s="1">
        <f>SUMIF(C:C,ecommerce_10000[[#This Row],[Category]],I:I)</f>
        <v>57542997.559999913</v>
      </c>
      <c r="S3211" s="1">
        <f>SUMIFS(I:I,C:C,C3211)</f>
        <v>57542997.559999913</v>
      </c>
      <c r="T3211" s="1" t="str">
        <f>INDEX(F:F,MATCH(ecommerce_10000[[#This Row],[TotalAmount]],I:I,0))</f>
        <v>Giza</v>
      </c>
    </row>
    <row r="3212" spans="1:20" x14ac:dyDescent="0.3">
      <c r="A3212" s="1" t="s">
        <v>3256</v>
      </c>
      <c r="B3212" s="1" t="s">
        <v>49</v>
      </c>
      <c r="C3212" s="1" t="s">
        <v>14</v>
      </c>
      <c r="D3212" s="1" t="s">
        <v>50</v>
      </c>
      <c r="E3212" s="1" t="s">
        <v>16</v>
      </c>
      <c r="F3212" s="1" t="s">
        <v>40</v>
      </c>
      <c r="G3212">
        <v>19993.560000000001</v>
      </c>
      <c r="H3212">
        <v>2</v>
      </c>
      <c r="I3212">
        <v>39987.120000000003</v>
      </c>
      <c r="J3212">
        <v>3.13</v>
      </c>
      <c r="K3212">
        <v>831</v>
      </c>
      <c r="L3212" s="2">
        <v>45522</v>
      </c>
      <c r="O3212" t="str">
        <f>IF(ecommerce_10000[[#This Row],[Platform]]="Souq","sq",ecommerce_10000[[#This Row],[Platform]])</f>
        <v>sq</v>
      </c>
      <c r="P3212" t="str">
        <f>IF(E3212="Souq","sq",IF(E3212="Jumia","Jum",E3212))</f>
        <v>sq</v>
      </c>
      <c r="Q3212">
        <f>VLOOKUP(ecommerce_10000[[#This Row],[City]],F:I,4,FALSE)</f>
        <v>99349.3</v>
      </c>
      <c r="R3212" s="1">
        <f>SUMIF(C:C,ecommerce_10000[[#This Row],[Category]],I:I)</f>
        <v>92327183.770000085</v>
      </c>
      <c r="S3212" s="1">
        <f>SUMIFS(I:I,C:C,C3212)</f>
        <v>92327183.770000085</v>
      </c>
      <c r="T3212" s="1" t="str">
        <f>INDEX(F:F,MATCH(ecommerce_10000[[#This Row],[TotalAmount]],I:I,0))</f>
        <v>Riyadh</v>
      </c>
    </row>
    <row r="3213" spans="1:20" x14ac:dyDescent="0.3">
      <c r="A3213" s="1" t="s">
        <v>3257</v>
      </c>
      <c r="B3213" s="1" t="s">
        <v>49</v>
      </c>
      <c r="C3213" s="1" t="s">
        <v>14</v>
      </c>
      <c r="D3213" s="1" t="s">
        <v>50</v>
      </c>
      <c r="E3213" s="1" t="s">
        <v>22</v>
      </c>
      <c r="F3213" s="1" t="s">
        <v>33</v>
      </c>
      <c r="G3213">
        <v>4434.99</v>
      </c>
      <c r="H3213">
        <v>2</v>
      </c>
      <c r="I3213">
        <v>8869.98</v>
      </c>
      <c r="J3213">
        <v>4.09</v>
      </c>
      <c r="K3213">
        <v>1775</v>
      </c>
      <c r="L3213" s="2">
        <v>45517</v>
      </c>
      <c r="O3213" t="str">
        <f>IF(ecommerce_10000[[#This Row],[Platform]]="Souq","sq",ecommerce_10000[[#This Row],[Platform]])</f>
        <v>Jumia</v>
      </c>
      <c r="P3213" t="str">
        <f>IF(E3213="Souq","sq",IF(E3213="Jumia","Jum",E3213))</f>
        <v>Jum</v>
      </c>
      <c r="Q3213">
        <f>VLOOKUP(ecommerce_10000[[#This Row],[City]],F:I,4,FALSE)</f>
        <v>3665.44</v>
      </c>
      <c r="R3213" s="1">
        <f>SUMIF(C:C,ecommerce_10000[[#This Row],[Category]],I:I)</f>
        <v>92327183.770000085</v>
      </c>
      <c r="S3213" s="1">
        <f>SUMIFS(I:I,C:C,C3213)</f>
        <v>92327183.770000085</v>
      </c>
      <c r="T3213" s="1" t="str">
        <f>INDEX(F:F,MATCH(ecommerce_10000[[#This Row],[TotalAmount]],I:I,0))</f>
        <v>Dubai</v>
      </c>
    </row>
    <row r="3214" spans="1:20" x14ac:dyDescent="0.3">
      <c r="A3214" s="1" t="s">
        <v>3258</v>
      </c>
      <c r="B3214" s="1" t="s">
        <v>13</v>
      </c>
      <c r="C3214" s="1" t="s">
        <v>14</v>
      </c>
      <c r="D3214" s="1" t="s">
        <v>15</v>
      </c>
      <c r="E3214" s="1" t="s">
        <v>22</v>
      </c>
      <c r="F3214" s="1" t="s">
        <v>23</v>
      </c>
      <c r="G3214">
        <v>16530.57</v>
      </c>
      <c r="H3214">
        <v>2</v>
      </c>
      <c r="I3214">
        <v>33061.14</v>
      </c>
      <c r="J3214">
        <v>1.99</v>
      </c>
      <c r="K3214">
        <v>40</v>
      </c>
      <c r="L3214" s="2">
        <v>45572</v>
      </c>
      <c r="O3214" t="str">
        <f>IF(ecommerce_10000[[#This Row],[Platform]]="Souq","sq",ecommerce_10000[[#This Row],[Platform]])</f>
        <v>Jumia</v>
      </c>
      <c r="P3214" t="str">
        <f>IF(E3214="Souq","sq",IF(E3214="Jumia","Jum",E3214))</f>
        <v>Jum</v>
      </c>
      <c r="Q3214">
        <f>VLOOKUP(ecommerce_10000[[#This Row],[City]],F:I,4,FALSE)</f>
        <v>13290.4</v>
      </c>
      <c r="R3214" s="1">
        <f>SUMIF(C:C,ecommerce_10000[[#This Row],[Category]],I:I)</f>
        <v>92327183.770000085</v>
      </c>
      <c r="S3214" s="1">
        <f>SUMIFS(I:I,C:C,C3214)</f>
        <v>92327183.770000085</v>
      </c>
      <c r="T3214" s="1" t="str">
        <f>INDEX(F:F,MATCH(ecommerce_10000[[#This Row],[TotalAmount]],I:I,0))</f>
        <v>Alexandria</v>
      </c>
    </row>
    <row r="3215" spans="1:20" x14ac:dyDescent="0.3">
      <c r="A3215" s="1" t="s">
        <v>3259</v>
      </c>
      <c r="B3215" s="1" t="s">
        <v>65</v>
      </c>
      <c r="C3215" s="1" t="s">
        <v>20</v>
      </c>
      <c r="D3215" s="1" t="s">
        <v>66</v>
      </c>
      <c r="E3215" s="1" t="s">
        <v>16</v>
      </c>
      <c r="F3215" s="1" t="s">
        <v>28</v>
      </c>
      <c r="G3215">
        <v>11535.9</v>
      </c>
      <c r="H3215">
        <v>1</v>
      </c>
      <c r="I3215">
        <v>11535.9</v>
      </c>
      <c r="J3215">
        <v>1.1100000000000001</v>
      </c>
      <c r="K3215">
        <v>365</v>
      </c>
      <c r="L3215" s="2">
        <v>45652</v>
      </c>
      <c r="O3215" t="str">
        <f>IF(ecommerce_10000[[#This Row],[Platform]]="Souq","sq",ecommerce_10000[[#This Row],[Platform]])</f>
        <v>sq</v>
      </c>
      <c r="P3215" t="str">
        <f>IF(E3215="Souq","sq",IF(E3215="Jumia","Jum",E3215))</f>
        <v>sq</v>
      </c>
      <c r="Q3215">
        <f>VLOOKUP(ecommerce_10000[[#This Row],[City]],F:I,4,FALSE)</f>
        <v>26648.76</v>
      </c>
      <c r="R3215" s="1">
        <f>SUMIF(C:C,ecommerce_10000[[#This Row],[Category]],I:I)</f>
        <v>91504159.730000004</v>
      </c>
      <c r="S3215" s="1">
        <f>SUMIFS(I:I,C:C,C3215)</f>
        <v>91504159.730000004</v>
      </c>
      <c r="T3215" s="1" t="str">
        <f>INDEX(F:F,MATCH(ecommerce_10000[[#This Row],[TotalAmount]],I:I,0))</f>
        <v>Casablanca</v>
      </c>
    </row>
    <row r="3216" spans="1:20" x14ac:dyDescent="0.3">
      <c r="A3216" s="1" t="s">
        <v>3260</v>
      </c>
      <c r="B3216" s="1" t="s">
        <v>30</v>
      </c>
      <c r="C3216" s="1" t="s">
        <v>31</v>
      </c>
      <c r="D3216" s="1" t="s">
        <v>32</v>
      </c>
      <c r="E3216" s="1" t="s">
        <v>22</v>
      </c>
      <c r="F3216" s="1" t="s">
        <v>23</v>
      </c>
      <c r="G3216">
        <v>8259.48</v>
      </c>
      <c r="H3216">
        <v>5</v>
      </c>
      <c r="I3216">
        <v>41297.4</v>
      </c>
      <c r="J3216">
        <v>2.2000000000000002</v>
      </c>
      <c r="K3216">
        <v>3761</v>
      </c>
      <c r="L3216" s="2">
        <v>45358</v>
      </c>
      <c r="O3216" t="str">
        <f>IF(ecommerce_10000[[#This Row],[Platform]]="Souq","sq",ecommerce_10000[[#This Row],[Platform]])</f>
        <v>Jumia</v>
      </c>
      <c r="P3216" t="str">
        <f>IF(E3216="Souq","sq",IF(E3216="Jumia","Jum",E3216))</f>
        <v>Jum</v>
      </c>
      <c r="Q3216">
        <f>VLOOKUP(ecommerce_10000[[#This Row],[City]],F:I,4,FALSE)</f>
        <v>13290.4</v>
      </c>
      <c r="R3216" s="1">
        <f>SUMIF(C:C,ecommerce_10000[[#This Row],[Category]],I:I)</f>
        <v>57542997.559999913</v>
      </c>
      <c r="S3216" s="1">
        <f>SUMIFS(I:I,C:C,C3216)</f>
        <v>57542997.559999913</v>
      </c>
      <c r="T3216" s="1" t="str">
        <f>INDEX(F:F,MATCH(ecommerce_10000[[#This Row],[TotalAmount]],I:I,0))</f>
        <v>Alexandria</v>
      </c>
    </row>
    <row r="3217" spans="1:20" x14ac:dyDescent="0.3">
      <c r="A3217" s="1" t="s">
        <v>3261</v>
      </c>
      <c r="B3217" s="1" t="s">
        <v>30</v>
      </c>
      <c r="C3217" s="1" t="s">
        <v>31</v>
      </c>
      <c r="D3217" s="1" t="s">
        <v>32</v>
      </c>
      <c r="E3217" s="1" t="s">
        <v>47</v>
      </c>
      <c r="F3217" s="1" t="s">
        <v>28</v>
      </c>
      <c r="G3217">
        <v>18454.11</v>
      </c>
      <c r="H3217">
        <v>2</v>
      </c>
      <c r="I3217">
        <v>36908.22</v>
      </c>
      <c r="J3217">
        <v>1.43</v>
      </c>
      <c r="K3217">
        <v>2504</v>
      </c>
      <c r="L3217" s="2">
        <v>45518</v>
      </c>
      <c r="O3217" t="str">
        <f>IF(ecommerce_10000[[#This Row],[Platform]]="Souq","sq",ecommerce_10000[[#This Row],[Platform]])</f>
        <v>Amazon</v>
      </c>
      <c r="P3217" t="str">
        <f>IF(E3217="Souq","sq",IF(E3217="Jumia","Jum",E3217))</f>
        <v>Amazon</v>
      </c>
      <c r="Q3217">
        <f>VLOOKUP(ecommerce_10000[[#This Row],[City]],F:I,4,FALSE)</f>
        <v>26648.76</v>
      </c>
      <c r="R3217" s="1">
        <f>SUMIF(C:C,ecommerce_10000[[#This Row],[Category]],I:I)</f>
        <v>57542997.559999913</v>
      </c>
      <c r="S3217" s="1">
        <f>SUMIFS(I:I,C:C,C3217)</f>
        <v>57542997.559999913</v>
      </c>
      <c r="T3217" s="1" t="str">
        <f>INDEX(F:F,MATCH(ecommerce_10000[[#This Row],[TotalAmount]],I:I,0))</f>
        <v>Casablanca</v>
      </c>
    </row>
    <row r="3218" spans="1:20" x14ac:dyDescent="0.3">
      <c r="A3218" s="1" t="s">
        <v>3262</v>
      </c>
      <c r="B3218" s="1" t="s">
        <v>35</v>
      </c>
      <c r="C3218" s="1" t="s">
        <v>14</v>
      </c>
      <c r="D3218" s="1" t="s">
        <v>36</v>
      </c>
      <c r="E3218" s="1" t="s">
        <v>47</v>
      </c>
      <c r="F3218" s="1" t="s">
        <v>28</v>
      </c>
      <c r="G3218">
        <v>15987.47</v>
      </c>
      <c r="H3218">
        <v>1</v>
      </c>
      <c r="I3218">
        <v>15987.47</v>
      </c>
      <c r="J3218">
        <v>1.17</v>
      </c>
      <c r="K3218">
        <v>2959</v>
      </c>
      <c r="L3218" s="2">
        <v>45434</v>
      </c>
      <c r="O3218" t="str">
        <f>IF(ecommerce_10000[[#This Row],[Platform]]="Souq","sq",ecommerce_10000[[#This Row],[Platform]])</f>
        <v>Amazon</v>
      </c>
      <c r="P3218" t="str">
        <f>IF(E3218="Souq","sq",IF(E3218="Jumia","Jum",E3218))</f>
        <v>Amazon</v>
      </c>
      <c r="Q3218">
        <f>VLOOKUP(ecommerce_10000[[#This Row],[City]],F:I,4,FALSE)</f>
        <v>26648.76</v>
      </c>
      <c r="R3218" s="1">
        <f>SUMIF(C:C,ecommerce_10000[[#This Row],[Category]],I:I)</f>
        <v>92327183.770000085</v>
      </c>
      <c r="S3218" s="1">
        <f>SUMIFS(I:I,C:C,C3218)</f>
        <v>92327183.770000085</v>
      </c>
      <c r="T3218" s="1" t="str">
        <f>INDEX(F:F,MATCH(ecommerce_10000[[#This Row],[TotalAmount]],I:I,0))</f>
        <v>Casablanca</v>
      </c>
    </row>
    <row r="3219" spans="1:20" x14ac:dyDescent="0.3">
      <c r="A3219" s="1" t="s">
        <v>3263</v>
      </c>
      <c r="B3219" s="1" t="s">
        <v>65</v>
      </c>
      <c r="C3219" s="1" t="s">
        <v>20</v>
      </c>
      <c r="D3219" s="1" t="s">
        <v>66</v>
      </c>
      <c r="E3219" s="1" t="s">
        <v>47</v>
      </c>
      <c r="F3219" s="1" t="s">
        <v>23</v>
      </c>
      <c r="G3219">
        <v>171.84</v>
      </c>
      <c r="H3219">
        <v>4</v>
      </c>
      <c r="I3219">
        <v>687.36</v>
      </c>
      <c r="J3219">
        <v>4.49</v>
      </c>
      <c r="K3219">
        <v>1896</v>
      </c>
      <c r="L3219" s="2">
        <v>45312</v>
      </c>
      <c r="O3219" t="str">
        <f>IF(ecommerce_10000[[#This Row],[Platform]]="Souq","sq",ecommerce_10000[[#This Row],[Platform]])</f>
        <v>Amazon</v>
      </c>
      <c r="P3219" t="str">
        <f>IF(E3219="Souq","sq",IF(E3219="Jumia","Jum",E3219))</f>
        <v>Amazon</v>
      </c>
      <c r="Q3219">
        <f>VLOOKUP(ecommerce_10000[[#This Row],[City]],F:I,4,FALSE)</f>
        <v>13290.4</v>
      </c>
      <c r="R3219" s="1">
        <f>SUMIF(C:C,ecommerce_10000[[#This Row],[Category]],I:I)</f>
        <v>91504159.730000004</v>
      </c>
      <c r="S3219" s="1">
        <f>SUMIFS(I:I,C:C,C3219)</f>
        <v>91504159.730000004</v>
      </c>
      <c r="T3219" s="1" t="str">
        <f>INDEX(F:F,MATCH(ecommerce_10000[[#This Row],[TotalAmount]],I:I,0))</f>
        <v>Alexandria</v>
      </c>
    </row>
    <row r="3220" spans="1:20" x14ac:dyDescent="0.3">
      <c r="A3220" s="1" t="s">
        <v>3264</v>
      </c>
      <c r="B3220" s="1" t="s">
        <v>35</v>
      </c>
      <c r="C3220" s="1" t="s">
        <v>14</v>
      </c>
      <c r="D3220" s="1" t="s">
        <v>36</v>
      </c>
      <c r="E3220" s="1" t="s">
        <v>16</v>
      </c>
      <c r="F3220" s="1" t="s">
        <v>23</v>
      </c>
      <c r="G3220">
        <v>11177.99</v>
      </c>
      <c r="H3220">
        <v>4</v>
      </c>
      <c r="I3220">
        <v>44711.96</v>
      </c>
      <c r="J3220">
        <v>4.2300000000000004</v>
      </c>
      <c r="K3220">
        <v>4051</v>
      </c>
      <c r="L3220" s="2">
        <v>45567</v>
      </c>
      <c r="O3220" t="str">
        <f>IF(ecommerce_10000[[#This Row],[Platform]]="Souq","sq",ecommerce_10000[[#This Row],[Platform]])</f>
        <v>sq</v>
      </c>
      <c r="P3220" t="str">
        <f>IF(E3220="Souq","sq",IF(E3220="Jumia","Jum",E3220))</f>
        <v>sq</v>
      </c>
      <c r="Q3220">
        <f>VLOOKUP(ecommerce_10000[[#This Row],[City]],F:I,4,FALSE)</f>
        <v>13290.4</v>
      </c>
      <c r="R3220" s="1">
        <f>SUMIF(C:C,ecommerce_10000[[#This Row],[Category]],I:I)</f>
        <v>92327183.770000085</v>
      </c>
      <c r="S3220" s="1">
        <f>SUMIFS(I:I,C:C,C3220)</f>
        <v>92327183.770000085</v>
      </c>
      <c r="T3220" s="1" t="str">
        <f>INDEX(F:F,MATCH(ecommerce_10000[[#This Row],[TotalAmount]],I:I,0))</f>
        <v>Alexandria</v>
      </c>
    </row>
    <row r="3221" spans="1:20" x14ac:dyDescent="0.3">
      <c r="A3221" s="1" t="s">
        <v>3265</v>
      </c>
      <c r="B3221" s="1" t="s">
        <v>38</v>
      </c>
      <c r="C3221" s="1" t="s">
        <v>20</v>
      </c>
      <c r="D3221" s="1" t="s">
        <v>39</v>
      </c>
      <c r="E3221" s="1" t="s">
        <v>16</v>
      </c>
      <c r="F3221" s="1" t="s">
        <v>33</v>
      </c>
      <c r="G3221">
        <v>16913.5</v>
      </c>
      <c r="H3221">
        <v>4</v>
      </c>
      <c r="I3221">
        <v>67654</v>
      </c>
      <c r="J3221">
        <v>3.78</v>
      </c>
      <c r="K3221">
        <v>1136</v>
      </c>
      <c r="L3221" s="2">
        <v>45295</v>
      </c>
      <c r="O3221" t="str">
        <f>IF(ecommerce_10000[[#This Row],[Platform]]="Souq","sq",ecommerce_10000[[#This Row],[Platform]])</f>
        <v>sq</v>
      </c>
      <c r="P3221" t="str">
        <f>IF(E3221="Souq","sq",IF(E3221="Jumia","Jum",E3221))</f>
        <v>sq</v>
      </c>
      <c r="Q3221">
        <f>VLOOKUP(ecommerce_10000[[#This Row],[City]],F:I,4,FALSE)</f>
        <v>3665.44</v>
      </c>
      <c r="R3221" s="1">
        <f>SUMIF(C:C,ecommerce_10000[[#This Row],[Category]],I:I)</f>
        <v>91504159.730000004</v>
      </c>
      <c r="S3221" s="1">
        <f>SUMIFS(I:I,C:C,C3221)</f>
        <v>91504159.730000004</v>
      </c>
      <c r="T3221" s="1" t="str">
        <f>INDEX(F:F,MATCH(ecommerce_10000[[#This Row],[TotalAmount]],I:I,0))</f>
        <v>Dubai</v>
      </c>
    </row>
    <row r="3222" spans="1:20" x14ac:dyDescent="0.3">
      <c r="A3222" s="1" t="s">
        <v>3266</v>
      </c>
      <c r="B3222" s="1" t="s">
        <v>30</v>
      </c>
      <c r="C3222" s="1" t="s">
        <v>31</v>
      </c>
      <c r="D3222" s="1" t="s">
        <v>32</v>
      </c>
      <c r="E3222" s="1" t="s">
        <v>16</v>
      </c>
      <c r="F3222" s="1" t="s">
        <v>17</v>
      </c>
      <c r="G3222">
        <v>7976.39</v>
      </c>
      <c r="H3222">
        <v>4</v>
      </c>
      <c r="I3222">
        <v>31905.56</v>
      </c>
      <c r="J3222">
        <v>1.06</v>
      </c>
      <c r="K3222">
        <v>77</v>
      </c>
      <c r="L3222" s="2">
        <v>45328</v>
      </c>
      <c r="O3222" t="str">
        <f>IF(ecommerce_10000[[#This Row],[Platform]]="Souq","sq",ecommerce_10000[[#This Row],[Platform]])</f>
        <v>sq</v>
      </c>
      <c r="P3222" t="str">
        <f>IF(E3222="Souq","sq",IF(E3222="Jumia","Jum",E3222))</f>
        <v>sq</v>
      </c>
      <c r="Q3222">
        <f>VLOOKUP(ecommerce_10000[[#This Row],[City]],F:I,4,FALSE)</f>
        <v>16284.02</v>
      </c>
      <c r="R3222" s="1">
        <f>SUMIF(C:C,ecommerce_10000[[#This Row],[Category]],I:I)</f>
        <v>57542997.559999913</v>
      </c>
      <c r="S3222" s="1">
        <f>SUMIFS(I:I,C:C,C3222)</f>
        <v>57542997.559999913</v>
      </c>
      <c r="T3222" s="1" t="str">
        <f>INDEX(F:F,MATCH(ecommerce_10000[[#This Row],[TotalAmount]],I:I,0))</f>
        <v>Cairo</v>
      </c>
    </row>
    <row r="3223" spans="1:20" x14ac:dyDescent="0.3">
      <c r="A3223" s="1" t="s">
        <v>3267</v>
      </c>
      <c r="B3223" s="1" t="s">
        <v>49</v>
      </c>
      <c r="C3223" s="1" t="s">
        <v>14</v>
      </c>
      <c r="D3223" s="1" t="s">
        <v>50</v>
      </c>
      <c r="E3223" s="1" t="s">
        <v>22</v>
      </c>
      <c r="F3223" s="1" t="s">
        <v>62</v>
      </c>
      <c r="G3223">
        <v>14072.76</v>
      </c>
      <c r="H3223">
        <v>1</v>
      </c>
      <c r="I3223">
        <v>14072.76</v>
      </c>
      <c r="J3223">
        <v>1.01</v>
      </c>
      <c r="K3223">
        <v>3882</v>
      </c>
      <c r="L3223" s="2">
        <v>45323</v>
      </c>
      <c r="O3223" t="str">
        <f>IF(ecommerce_10000[[#This Row],[Platform]]="Souq","sq",ecommerce_10000[[#This Row],[Platform]])</f>
        <v>Jumia</v>
      </c>
      <c r="P3223" t="str">
        <f>IF(E3223="Souq","sq",IF(E3223="Jumia","Jum",E3223))</f>
        <v>Jum</v>
      </c>
      <c r="Q3223">
        <f>VLOOKUP(ecommerce_10000[[#This Row],[City]],F:I,4,FALSE)</f>
        <v>27872.98</v>
      </c>
      <c r="R3223" s="1">
        <f>SUMIF(C:C,ecommerce_10000[[#This Row],[Category]],I:I)</f>
        <v>92327183.770000085</v>
      </c>
      <c r="S3223" s="1">
        <f>SUMIFS(I:I,C:C,C3223)</f>
        <v>92327183.770000085</v>
      </c>
      <c r="T3223" s="1" t="str">
        <f>INDEX(F:F,MATCH(ecommerce_10000[[#This Row],[TotalAmount]],I:I,0))</f>
        <v>Giza</v>
      </c>
    </row>
    <row r="3224" spans="1:20" x14ac:dyDescent="0.3">
      <c r="A3224" s="1" t="s">
        <v>3268</v>
      </c>
      <c r="B3224" s="1" t="s">
        <v>38</v>
      </c>
      <c r="C3224" s="1" t="s">
        <v>20</v>
      </c>
      <c r="D3224" s="1" t="s">
        <v>39</v>
      </c>
      <c r="E3224" s="1" t="s">
        <v>22</v>
      </c>
      <c r="F3224" s="1" t="s">
        <v>40</v>
      </c>
      <c r="G3224">
        <v>18797.310000000001</v>
      </c>
      <c r="H3224">
        <v>3</v>
      </c>
      <c r="I3224">
        <v>56391.93</v>
      </c>
      <c r="J3224">
        <v>2.92</v>
      </c>
      <c r="K3224">
        <v>223</v>
      </c>
      <c r="L3224" s="2">
        <v>45514</v>
      </c>
      <c r="O3224" t="str">
        <f>IF(ecommerce_10000[[#This Row],[Platform]]="Souq","sq",ecommerce_10000[[#This Row],[Platform]])</f>
        <v>Jumia</v>
      </c>
      <c r="P3224" t="str">
        <f>IF(E3224="Souq","sq",IF(E3224="Jumia","Jum",E3224))</f>
        <v>Jum</v>
      </c>
      <c r="Q3224">
        <f>VLOOKUP(ecommerce_10000[[#This Row],[City]],F:I,4,FALSE)</f>
        <v>99349.3</v>
      </c>
      <c r="R3224" s="1">
        <f>SUMIF(C:C,ecommerce_10000[[#This Row],[Category]],I:I)</f>
        <v>91504159.730000004</v>
      </c>
      <c r="S3224" s="1">
        <f>SUMIFS(I:I,C:C,C3224)</f>
        <v>91504159.730000004</v>
      </c>
      <c r="T3224" s="1" t="str">
        <f>INDEX(F:F,MATCH(ecommerce_10000[[#This Row],[TotalAmount]],I:I,0))</f>
        <v>Riyadh</v>
      </c>
    </row>
    <row r="3225" spans="1:20" x14ac:dyDescent="0.3">
      <c r="A3225" s="1" t="s">
        <v>3269</v>
      </c>
      <c r="B3225" s="1" t="s">
        <v>49</v>
      </c>
      <c r="C3225" s="1" t="s">
        <v>14</v>
      </c>
      <c r="D3225" s="1" t="s">
        <v>50</v>
      </c>
      <c r="E3225" s="1" t="s">
        <v>47</v>
      </c>
      <c r="F3225" s="1" t="s">
        <v>28</v>
      </c>
      <c r="G3225">
        <v>13868.47</v>
      </c>
      <c r="H3225">
        <v>5</v>
      </c>
      <c r="I3225">
        <v>69342.350000000006</v>
      </c>
      <c r="J3225">
        <v>4.01</v>
      </c>
      <c r="K3225">
        <v>3662</v>
      </c>
      <c r="L3225" s="2">
        <v>45482</v>
      </c>
      <c r="O3225" t="str">
        <f>IF(ecommerce_10000[[#This Row],[Platform]]="Souq","sq",ecommerce_10000[[#This Row],[Platform]])</f>
        <v>Amazon</v>
      </c>
      <c r="P3225" t="str">
        <f>IF(E3225="Souq","sq",IF(E3225="Jumia","Jum",E3225))</f>
        <v>Amazon</v>
      </c>
      <c r="Q3225">
        <f>VLOOKUP(ecommerce_10000[[#This Row],[City]],F:I,4,FALSE)</f>
        <v>26648.76</v>
      </c>
      <c r="R3225" s="1">
        <f>SUMIF(C:C,ecommerce_10000[[#This Row],[Category]],I:I)</f>
        <v>92327183.770000085</v>
      </c>
      <c r="S3225" s="1">
        <f>SUMIFS(I:I,C:C,C3225)</f>
        <v>92327183.770000085</v>
      </c>
      <c r="T3225" s="1" t="str">
        <f>INDEX(F:F,MATCH(ecommerce_10000[[#This Row],[TotalAmount]],I:I,0))</f>
        <v>Casablanca</v>
      </c>
    </row>
    <row r="3226" spans="1:20" x14ac:dyDescent="0.3">
      <c r="A3226" s="1" t="s">
        <v>3270</v>
      </c>
      <c r="B3226" s="1" t="s">
        <v>30</v>
      </c>
      <c r="C3226" s="1" t="s">
        <v>31</v>
      </c>
      <c r="D3226" s="1" t="s">
        <v>32</v>
      </c>
      <c r="E3226" s="1" t="s">
        <v>16</v>
      </c>
      <c r="F3226" s="1" t="s">
        <v>17</v>
      </c>
      <c r="G3226">
        <v>12389.51</v>
      </c>
      <c r="H3226">
        <v>1</v>
      </c>
      <c r="I3226">
        <v>12389.51</v>
      </c>
      <c r="J3226">
        <v>3.76</v>
      </c>
      <c r="K3226">
        <v>3599</v>
      </c>
      <c r="L3226" s="2">
        <v>45570</v>
      </c>
      <c r="O3226" t="str">
        <f>IF(ecommerce_10000[[#This Row],[Platform]]="Souq","sq",ecommerce_10000[[#This Row],[Platform]])</f>
        <v>sq</v>
      </c>
      <c r="P3226" t="str">
        <f>IF(E3226="Souq","sq",IF(E3226="Jumia","Jum",E3226))</f>
        <v>sq</v>
      </c>
      <c r="Q3226">
        <f>VLOOKUP(ecommerce_10000[[#This Row],[City]],F:I,4,FALSE)</f>
        <v>16284.02</v>
      </c>
      <c r="R3226" s="1">
        <f>SUMIF(C:C,ecommerce_10000[[#This Row],[Category]],I:I)</f>
        <v>57542997.559999913</v>
      </c>
      <c r="S3226" s="1">
        <f>SUMIFS(I:I,C:C,C3226)</f>
        <v>57542997.559999913</v>
      </c>
      <c r="T3226" s="1" t="str">
        <f>INDEX(F:F,MATCH(ecommerce_10000[[#This Row],[TotalAmount]],I:I,0))</f>
        <v>Cairo</v>
      </c>
    </row>
    <row r="3227" spans="1:20" x14ac:dyDescent="0.3">
      <c r="A3227" s="1" t="s">
        <v>3271</v>
      </c>
      <c r="B3227" s="1" t="s">
        <v>30</v>
      </c>
      <c r="C3227" s="1" t="s">
        <v>31</v>
      </c>
      <c r="D3227" s="1" t="s">
        <v>32</v>
      </c>
      <c r="E3227" s="1" t="s">
        <v>47</v>
      </c>
      <c r="F3227" s="1" t="s">
        <v>40</v>
      </c>
      <c r="G3227">
        <v>1334.55</v>
      </c>
      <c r="H3227">
        <v>4</v>
      </c>
      <c r="I3227">
        <v>5338.2</v>
      </c>
      <c r="J3227">
        <v>4.5599999999999996</v>
      </c>
      <c r="K3227">
        <v>4542</v>
      </c>
      <c r="L3227" s="2">
        <v>45568</v>
      </c>
      <c r="O3227" t="str">
        <f>IF(ecommerce_10000[[#This Row],[Platform]]="Souq","sq",ecommerce_10000[[#This Row],[Platform]])</f>
        <v>Amazon</v>
      </c>
      <c r="P3227" t="str">
        <f>IF(E3227="Souq","sq",IF(E3227="Jumia","Jum",E3227))</f>
        <v>Amazon</v>
      </c>
      <c r="Q3227">
        <f>VLOOKUP(ecommerce_10000[[#This Row],[City]],F:I,4,FALSE)</f>
        <v>99349.3</v>
      </c>
      <c r="R3227" s="1">
        <f>SUMIF(C:C,ecommerce_10000[[#This Row],[Category]],I:I)</f>
        <v>57542997.559999913</v>
      </c>
      <c r="S3227" s="1">
        <f>SUMIFS(I:I,C:C,C3227)</f>
        <v>57542997.559999913</v>
      </c>
      <c r="T3227" s="1" t="str">
        <f>INDEX(F:F,MATCH(ecommerce_10000[[#This Row],[TotalAmount]],I:I,0))</f>
        <v>Riyadh</v>
      </c>
    </row>
    <row r="3228" spans="1:20" x14ac:dyDescent="0.3">
      <c r="A3228" s="1" t="s">
        <v>3272</v>
      </c>
      <c r="B3228" s="1" t="s">
        <v>65</v>
      </c>
      <c r="C3228" s="1" t="s">
        <v>20</v>
      </c>
      <c r="D3228" s="1" t="s">
        <v>66</v>
      </c>
      <c r="E3228" s="1" t="s">
        <v>47</v>
      </c>
      <c r="F3228" s="1" t="s">
        <v>62</v>
      </c>
      <c r="G3228">
        <v>16246.79</v>
      </c>
      <c r="H3228">
        <v>1</v>
      </c>
      <c r="I3228">
        <v>16246.79</v>
      </c>
      <c r="J3228">
        <v>1.34</v>
      </c>
      <c r="K3228">
        <v>3650</v>
      </c>
      <c r="L3228" s="2">
        <v>45602</v>
      </c>
      <c r="O3228" t="str">
        <f>IF(ecommerce_10000[[#This Row],[Platform]]="Souq","sq",ecommerce_10000[[#This Row],[Platform]])</f>
        <v>Amazon</v>
      </c>
      <c r="P3228" t="str">
        <f>IF(E3228="Souq","sq",IF(E3228="Jumia","Jum",E3228))</f>
        <v>Amazon</v>
      </c>
      <c r="Q3228">
        <f>VLOOKUP(ecommerce_10000[[#This Row],[City]],F:I,4,FALSE)</f>
        <v>27872.98</v>
      </c>
      <c r="R3228" s="1">
        <f>SUMIF(C:C,ecommerce_10000[[#This Row],[Category]],I:I)</f>
        <v>91504159.730000004</v>
      </c>
      <c r="S3228" s="1">
        <f>SUMIFS(I:I,C:C,C3228)</f>
        <v>91504159.730000004</v>
      </c>
      <c r="T3228" s="1" t="str">
        <f>INDEX(F:F,MATCH(ecommerce_10000[[#This Row],[TotalAmount]],I:I,0))</f>
        <v>Giza</v>
      </c>
    </row>
    <row r="3229" spans="1:20" x14ac:dyDescent="0.3">
      <c r="A3229" s="1" t="s">
        <v>3273</v>
      </c>
      <c r="B3229" s="1" t="s">
        <v>30</v>
      </c>
      <c r="C3229" s="1" t="s">
        <v>31</v>
      </c>
      <c r="D3229" s="1" t="s">
        <v>32</v>
      </c>
      <c r="E3229" s="1" t="s">
        <v>16</v>
      </c>
      <c r="F3229" s="1" t="s">
        <v>62</v>
      </c>
      <c r="G3229">
        <v>10666.39</v>
      </c>
      <c r="H3229">
        <v>3</v>
      </c>
      <c r="I3229">
        <v>31999.17</v>
      </c>
      <c r="J3229">
        <v>3.63</v>
      </c>
      <c r="K3229">
        <v>1584</v>
      </c>
      <c r="L3229" s="2">
        <v>45378</v>
      </c>
      <c r="O3229" t="str">
        <f>IF(ecommerce_10000[[#This Row],[Platform]]="Souq","sq",ecommerce_10000[[#This Row],[Platform]])</f>
        <v>sq</v>
      </c>
      <c r="P3229" t="str">
        <f>IF(E3229="Souq","sq",IF(E3229="Jumia","Jum",E3229))</f>
        <v>sq</v>
      </c>
      <c r="Q3229">
        <f>VLOOKUP(ecommerce_10000[[#This Row],[City]],F:I,4,FALSE)</f>
        <v>27872.98</v>
      </c>
      <c r="R3229" s="1">
        <f>SUMIF(C:C,ecommerce_10000[[#This Row],[Category]],I:I)</f>
        <v>57542997.559999913</v>
      </c>
      <c r="S3229" s="1">
        <f>SUMIFS(I:I,C:C,C3229)</f>
        <v>57542997.559999913</v>
      </c>
      <c r="T3229" s="1" t="str">
        <f>INDEX(F:F,MATCH(ecommerce_10000[[#This Row],[TotalAmount]],I:I,0))</f>
        <v>Giza</v>
      </c>
    </row>
    <row r="3230" spans="1:20" x14ac:dyDescent="0.3">
      <c r="A3230" s="1" t="s">
        <v>3274</v>
      </c>
      <c r="B3230" s="1" t="s">
        <v>35</v>
      </c>
      <c r="C3230" s="1" t="s">
        <v>14</v>
      </c>
      <c r="D3230" s="1" t="s">
        <v>36</v>
      </c>
      <c r="E3230" s="1" t="s">
        <v>47</v>
      </c>
      <c r="F3230" s="1" t="s">
        <v>62</v>
      </c>
      <c r="G3230">
        <v>7677.49</v>
      </c>
      <c r="H3230">
        <v>2</v>
      </c>
      <c r="I3230">
        <v>15354.98</v>
      </c>
      <c r="J3230">
        <v>3.6</v>
      </c>
      <c r="K3230">
        <v>4257</v>
      </c>
      <c r="L3230" s="2">
        <v>45624</v>
      </c>
      <c r="O3230" t="str">
        <f>IF(ecommerce_10000[[#This Row],[Platform]]="Souq","sq",ecommerce_10000[[#This Row],[Platform]])</f>
        <v>Amazon</v>
      </c>
      <c r="P3230" t="str">
        <f>IF(E3230="Souq","sq",IF(E3230="Jumia","Jum",E3230))</f>
        <v>Amazon</v>
      </c>
      <c r="Q3230">
        <f>VLOOKUP(ecommerce_10000[[#This Row],[City]],F:I,4,FALSE)</f>
        <v>27872.98</v>
      </c>
      <c r="R3230" s="1">
        <f>SUMIF(C:C,ecommerce_10000[[#This Row],[Category]],I:I)</f>
        <v>92327183.770000085</v>
      </c>
      <c r="S3230" s="1">
        <f>SUMIFS(I:I,C:C,C3230)</f>
        <v>92327183.770000085</v>
      </c>
      <c r="T3230" s="1" t="str">
        <f>INDEX(F:F,MATCH(ecommerce_10000[[#This Row],[TotalAmount]],I:I,0))</f>
        <v>Giza</v>
      </c>
    </row>
    <row r="3231" spans="1:20" x14ac:dyDescent="0.3">
      <c r="A3231" s="1" t="s">
        <v>3275</v>
      </c>
      <c r="B3231" s="1" t="s">
        <v>35</v>
      </c>
      <c r="C3231" s="1" t="s">
        <v>14</v>
      </c>
      <c r="D3231" s="1" t="s">
        <v>36</v>
      </c>
      <c r="E3231" s="1" t="s">
        <v>47</v>
      </c>
      <c r="F3231" s="1" t="s">
        <v>17</v>
      </c>
      <c r="G3231">
        <v>17694.77</v>
      </c>
      <c r="H3231">
        <v>3</v>
      </c>
      <c r="I3231">
        <v>53084.31</v>
      </c>
      <c r="J3231">
        <v>3.37</v>
      </c>
      <c r="K3231">
        <v>612</v>
      </c>
      <c r="L3231" s="2">
        <v>45458</v>
      </c>
      <c r="O3231" t="str">
        <f>IF(ecommerce_10000[[#This Row],[Platform]]="Souq","sq",ecommerce_10000[[#This Row],[Platform]])</f>
        <v>Amazon</v>
      </c>
      <c r="P3231" t="str">
        <f>IF(E3231="Souq","sq",IF(E3231="Jumia","Jum",E3231))</f>
        <v>Amazon</v>
      </c>
      <c r="Q3231">
        <f>VLOOKUP(ecommerce_10000[[#This Row],[City]],F:I,4,FALSE)</f>
        <v>16284.02</v>
      </c>
      <c r="R3231" s="1">
        <f>SUMIF(C:C,ecommerce_10000[[#This Row],[Category]],I:I)</f>
        <v>92327183.770000085</v>
      </c>
      <c r="S3231" s="1">
        <f>SUMIFS(I:I,C:C,C3231)</f>
        <v>92327183.770000085</v>
      </c>
      <c r="T3231" s="1" t="str">
        <f>INDEX(F:F,MATCH(ecommerce_10000[[#This Row],[TotalAmount]],I:I,0))</f>
        <v>Cairo</v>
      </c>
    </row>
    <row r="3232" spans="1:20" x14ac:dyDescent="0.3">
      <c r="A3232" s="1" t="s">
        <v>3276</v>
      </c>
      <c r="B3232" s="1" t="s">
        <v>49</v>
      </c>
      <c r="C3232" s="1" t="s">
        <v>14</v>
      </c>
      <c r="D3232" s="1" t="s">
        <v>50</v>
      </c>
      <c r="E3232" s="1" t="s">
        <v>47</v>
      </c>
      <c r="F3232" s="1" t="s">
        <v>17</v>
      </c>
      <c r="G3232">
        <v>18241.04</v>
      </c>
      <c r="H3232">
        <v>4</v>
      </c>
      <c r="I3232">
        <v>72964.160000000003</v>
      </c>
      <c r="J3232">
        <v>1.04</v>
      </c>
      <c r="K3232">
        <v>687</v>
      </c>
      <c r="L3232" s="2">
        <v>45477</v>
      </c>
      <c r="O3232" t="str">
        <f>IF(ecommerce_10000[[#This Row],[Platform]]="Souq","sq",ecommerce_10000[[#This Row],[Platform]])</f>
        <v>Amazon</v>
      </c>
      <c r="P3232" t="str">
        <f>IF(E3232="Souq","sq",IF(E3232="Jumia","Jum",E3232))</f>
        <v>Amazon</v>
      </c>
      <c r="Q3232">
        <f>VLOOKUP(ecommerce_10000[[#This Row],[City]],F:I,4,FALSE)</f>
        <v>16284.02</v>
      </c>
      <c r="R3232" s="1">
        <f>SUMIF(C:C,ecommerce_10000[[#This Row],[Category]],I:I)</f>
        <v>92327183.770000085</v>
      </c>
      <c r="S3232" s="1">
        <f>SUMIFS(I:I,C:C,C3232)</f>
        <v>92327183.770000085</v>
      </c>
      <c r="T3232" s="1" t="str">
        <f>INDEX(F:F,MATCH(ecommerce_10000[[#This Row],[TotalAmount]],I:I,0))</f>
        <v>Cairo</v>
      </c>
    </row>
    <row r="3233" spans="1:20" x14ac:dyDescent="0.3">
      <c r="A3233" s="1" t="s">
        <v>3277</v>
      </c>
      <c r="B3233" s="1" t="s">
        <v>30</v>
      </c>
      <c r="C3233" s="1" t="s">
        <v>31</v>
      </c>
      <c r="D3233" s="1" t="s">
        <v>32</v>
      </c>
      <c r="E3233" s="1" t="s">
        <v>22</v>
      </c>
      <c r="F3233" s="1" t="s">
        <v>62</v>
      </c>
      <c r="G3233">
        <v>13385.64</v>
      </c>
      <c r="H3233">
        <v>3</v>
      </c>
      <c r="I3233">
        <v>40156.92</v>
      </c>
      <c r="J3233">
        <v>2.17</v>
      </c>
      <c r="K3233">
        <v>1056</v>
      </c>
      <c r="L3233" s="2">
        <v>45415</v>
      </c>
      <c r="O3233" t="str">
        <f>IF(ecommerce_10000[[#This Row],[Platform]]="Souq","sq",ecommerce_10000[[#This Row],[Platform]])</f>
        <v>Jumia</v>
      </c>
      <c r="P3233" t="str">
        <f>IF(E3233="Souq","sq",IF(E3233="Jumia","Jum",E3233))</f>
        <v>Jum</v>
      </c>
      <c r="Q3233">
        <f>VLOOKUP(ecommerce_10000[[#This Row],[City]],F:I,4,FALSE)</f>
        <v>27872.98</v>
      </c>
      <c r="R3233" s="1">
        <f>SUMIF(C:C,ecommerce_10000[[#This Row],[Category]],I:I)</f>
        <v>57542997.559999913</v>
      </c>
      <c r="S3233" s="1">
        <f>SUMIFS(I:I,C:C,C3233)</f>
        <v>57542997.559999913</v>
      </c>
      <c r="T3233" s="1" t="str">
        <f>INDEX(F:F,MATCH(ecommerce_10000[[#This Row],[TotalAmount]],I:I,0))</f>
        <v>Giza</v>
      </c>
    </row>
    <row r="3234" spans="1:20" x14ac:dyDescent="0.3">
      <c r="A3234" s="1" t="s">
        <v>3278</v>
      </c>
      <c r="B3234" s="1" t="s">
        <v>43</v>
      </c>
      <c r="C3234" s="1" t="s">
        <v>44</v>
      </c>
      <c r="D3234" s="1" t="s">
        <v>45</v>
      </c>
      <c r="E3234" s="1" t="s">
        <v>22</v>
      </c>
      <c r="F3234" s="1" t="s">
        <v>33</v>
      </c>
      <c r="G3234">
        <v>14762.71</v>
      </c>
      <c r="H3234">
        <v>4</v>
      </c>
      <c r="I3234">
        <v>59050.84</v>
      </c>
      <c r="J3234">
        <v>1.3</v>
      </c>
      <c r="K3234">
        <v>1259</v>
      </c>
      <c r="L3234" s="2">
        <v>45494</v>
      </c>
      <c r="O3234" t="str">
        <f>IF(ecommerce_10000[[#This Row],[Platform]]="Souq","sq",ecommerce_10000[[#This Row],[Platform]])</f>
        <v>Jumia</v>
      </c>
      <c r="P3234" t="str">
        <f>IF(E3234="Souq","sq",IF(E3234="Jumia","Jum",E3234))</f>
        <v>Jum</v>
      </c>
      <c r="Q3234">
        <f>VLOOKUP(ecommerce_10000[[#This Row],[City]],F:I,4,FALSE)</f>
        <v>3665.44</v>
      </c>
      <c r="R3234" s="1">
        <f>SUMIF(C:C,ecommerce_10000[[#This Row],[Category]],I:I)</f>
        <v>31420413.200000018</v>
      </c>
      <c r="S3234" s="1">
        <f>SUMIFS(I:I,C:C,C3234)</f>
        <v>31420413.200000018</v>
      </c>
      <c r="T3234" s="1" t="str">
        <f>INDEX(F:F,MATCH(ecommerce_10000[[#This Row],[TotalAmount]],I:I,0))</f>
        <v>Dubai</v>
      </c>
    </row>
    <row r="3235" spans="1:20" x14ac:dyDescent="0.3">
      <c r="A3235" s="1" t="s">
        <v>3279</v>
      </c>
      <c r="B3235" s="1" t="s">
        <v>38</v>
      </c>
      <c r="C3235" s="1" t="s">
        <v>20</v>
      </c>
      <c r="D3235" s="1" t="s">
        <v>39</v>
      </c>
      <c r="E3235" s="1" t="s">
        <v>22</v>
      </c>
      <c r="F3235" s="1" t="s">
        <v>33</v>
      </c>
      <c r="G3235">
        <v>470.41</v>
      </c>
      <c r="H3235">
        <v>3</v>
      </c>
      <c r="I3235">
        <v>1411.23</v>
      </c>
      <c r="J3235">
        <v>4.08</v>
      </c>
      <c r="K3235">
        <v>2780</v>
      </c>
      <c r="L3235" s="2">
        <v>45336</v>
      </c>
      <c r="O3235" t="str">
        <f>IF(ecommerce_10000[[#This Row],[Platform]]="Souq","sq",ecommerce_10000[[#This Row],[Platform]])</f>
        <v>Jumia</v>
      </c>
      <c r="P3235" t="str">
        <f>IF(E3235="Souq","sq",IF(E3235="Jumia","Jum",E3235))</f>
        <v>Jum</v>
      </c>
      <c r="Q3235">
        <f>VLOOKUP(ecommerce_10000[[#This Row],[City]],F:I,4,FALSE)</f>
        <v>3665.44</v>
      </c>
      <c r="R3235" s="1">
        <f>SUMIF(C:C,ecommerce_10000[[#This Row],[Category]],I:I)</f>
        <v>91504159.730000004</v>
      </c>
      <c r="S3235" s="1">
        <f>SUMIFS(I:I,C:C,C3235)</f>
        <v>91504159.730000004</v>
      </c>
      <c r="T3235" s="1" t="str">
        <f>INDEX(F:F,MATCH(ecommerce_10000[[#This Row],[TotalAmount]],I:I,0))</f>
        <v>Dubai</v>
      </c>
    </row>
    <row r="3236" spans="1:20" x14ac:dyDescent="0.3">
      <c r="A3236" s="1" t="s">
        <v>3280</v>
      </c>
      <c r="B3236" s="1" t="s">
        <v>13</v>
      </c>
      <c r="C3236" s="1" t="s">
        <v>14</v>
      </c>
      <c r="D3236" s="1" t="s">
        <v>15</v>
      </c>
      <c r="E3236" s="1" t="s">
        <v>16</v>
      </c>
      <c r="F3236" s="1" t="s">
        <v>28</v>
      </c>
      <c r="G3236">
        <v>5114.1899999999996</v>
      </c>
      <c r="H3236">
        <v>5</v>
      </c>
      <c r="I3236">
        <v>25570.95</v>
      </c>
      <c r="J3236">
        <v>3.5</v>
      </c>
      <c r="K3236">
        <v>3398</v>
      </c>
      <c r="L3236" s="2">
        <v>45523</v>
      </c>
      <c r="O3236" t="str">
        <f>IF(ecommerce_10000[[#This Row],[Platform]]="Souq","sq",ecommerce_10000[[#This Row],[Platform]])</f>
        <v>sq</v>
      </c>
      <c r="P3236" t="str">
        <f>IF(E3236="Souq","sq",IF(E3236="Jumia","Jum",E3236))</f>
        <v>sq</v>
      </c>
      <c r="Q3236">
        <f>VLOOKUP(ecommerce_10000[[#This Row],[City]],F:I,4,FALSE)</f>
        <v>26648.76</v>
      </c>
      <c r="R3236" s="1">
        <f>SUMIF(C:C,ecommerce_10000[[#This Row],[Category]],I:I)</f>
        <v>92327183.770000085</v>
      </c>
      <c r="S3236" s="1">
        <f>SUMIFS(I:I,C:C,C3236)</f>
        <v>92327183.770000085</v>
      </c>
      <c r="T3236" s="1" t="str">
        <f>INDEX(F:F,MATCH(ecommerce_10000[[#This Row],[TotalAmount]],I:I,0))</f>
        <v>Casablanca</v>
      </c>
    </row>
    <row r="3237" spans="1:20" x14ac:dyDescent="0.3">
      <c r="A3237" s="1" t="s">
        <v>3281</v>
      </c>
      <c r="B3237" s="1" t="s">
        <v>30</v>
      </c>
      <c r="C3237" s="1" t="s">
        <v>31</v>
      </c>
      <c r="D3237" s="1" t="s">
        <v>32</v>
      </c>
      <c r="E3237" s="1" t="s">
        <v>16</v>
      </c>
      <c r="F3237" s="1" t="s">
        <v>23</v>
      </c>
      <c r="G3237">
        <v>15249.35</v>
      </c>
      <c r="H3237">
        <v>4</v>
      </c>
      <c r="I3237">
        <v>60997.4</v>
      </c>
      <c r="J3237">
        <v>4.96</v>
      </c>
      <c r="K3237">
        <v>2966</v>
      </c>
      <c r="L3237" s="2">
        <v>45426</v>
      </c>
      <c r="O3237" t="str">
        <f>IF(ecommerce_10000[[#This Row],[Platform]]="Souq","sq",ecommerce_10000[[#This Row],[Platform]])</f>
        <v>sq</v>
      </c>
      <c r="P3237" t="str">
        <f>IF(E3237="Souq","sq",IF(E3237="Jumia","Jum",E3237))</f>
        <v>sq</v>
      </c>
      <c r="Q3237">
        <f>VLOOKUP(ecommerce_10000[[#This Row],[City]],F:I,4,FALSE)</f>
        <v>13290.4</v>
      </c>
      <c r="R3237" s="1">
        <f>SUMIF(C:C,ecommerce_10000[[#This Row],[Category]],I:I)</f>
        <v>57542997.559999913</v>
      </c>
      <c r="S3237" s="1">
        <f>SUMIFS(I:I,C:C,C3237)</f>
        <v>57542997.559999913</v>
      </c>
      <c r="T3237" s="1" t="str">
        <f>INDEX(F:F,MATCH(ecommerce_10000[[#This Row],[TotalAmount]],I:I,0))</f>
        <v>Alexandria</v>
      </c>
    </row>
    <row r="3238" spans="1:20" x14ac:dyDescent="0.3">
      <c r="A3238" s="1" t="s">
        <v>3282</v>
      </c>
      <c r="B3238" s="1" t="s">
        <v>49</v>
      </c>
      <c r="C3238" s="1" t="s">
        <v>14</v>
      </c>
      <c r="D3238" s="1" t="s">
        <v>50</v>
      </c>
      <c r="E3238" s="1" t="s">
        <v>22</v>
      </c>
      <c r="F3238" s="1" t="s">
        <v>17</v>
      </c>
      <c r="G3238">
        <v>17259.48</v>
      </c>
      <c r="H3238">
        <v>3</v>
      </c>
      <c r="I3238">
        <v>51778.44</v>
      </c>
      <c r="J3238">
        <v>3.02</v>
      </c>
      <c r="K3238">
        <v>4353</v>
      </c>
      <c r="L3238" s="2">
        <v>45539</v>
      </c>
      <c r="O3238" t="str">
        <f>IF(ecommerce_10000[[#This Row],[Platform]]="Souq","sq",ecommerce_10000[[#This Row],[Platform]])</f>
        <v>Jumia</v>
      </c>
      <c r="P3238" t="str">
        <f>IF(E3238="Souq","sq",IF(E3238="Jumia","Jum",E3238))</f>
        <v>Jum</v>
      </c>
      <c r="Q3238">
        <f>VLOOKUP(ecommerce_10000[[#This Row],[City]],F:I,4,FALSE)</f>
        <v>16284.02</v>
      </c>
      <c r="R3238" s="1">
        <f>SUMIF(C:C,ecommerce_10000[[#This Row],[Category]],I:I)</f>
        <v>92327183.770000085</v>
      </c>
      <c r="S3238" s="1">
        <f>SUMIFS(I:I,C:C,C3238)</f>
        <v>92327183.770000085</v>
      </c>
      <c r="T3238" s="1" t="str">
        <f>INDEX(F:F,MATCH(ecommerce_10000[[#This Row],[TotalAmount]],I:I,0))</f>
        <v>Cairo</v>
      </c>
    </row>
    <row r="3239" spans="1:20" x14ac:dyDescent="0.3">
      <c r="A3239" s="1" t="s">
        <v>3283</v>
      </c>
      <c r="B3239" s="1" t="s">
        <v>49</v>
      </c>
      <c r="C3239" s="1" t="s">
        <v>14</v>
      </c>
      <c r="D3239" s="1" t="s">
        <v>50</v>
      </c>
      <c r="E3239" s="1" t="s">
        <v>47</v>
      </c>
      <c r="F3239" s="1" t="s">
        <v>33</v>
      </c>
      <c r="G3239">
        <v>17136.349999999999</v>
      </c>
      <c r="H3239">
        <v>4</v>
      </c>
      <c r="I3239">
        <v>68545.399999999994</v>
      </c>
      <c r="J3239">
        <v>4.75</v>
      </c>
      <c r="K3239">
        <v>2853</v>
      </c>
      <c r="L3239" s="2">
        <v>45619</v>
      </c>
      <c r="O3239" t="str">
        <f>IF(ecommerce_10000[[#This Row],[Platform]]="Souq","sq",ecommerce_10000[[#This Row],[Platform]])</f>
        <v>Amazon</v>
      </c>
      <c r="P3239" t="str">
        <f>IF(E3239="Souq","sq",IF(E3239="Jumia","Jum",E3239))</f>
        <v>Amazon</v>
      </c>
      <c r="Q3239">
        <f>VLOOKUP(ecommerce_10000[[#This Row],[City]],F:I,4,FALSE)</f>
        <v>3665.44</v>
      </c>
      <c r="R3239" s="1">
        <f>SUMIF(C:C,ecommerce_10000[[#This Row],[Category]],I:I)</f>
        <v>92327183.770000085</v>
      </c>
      <c r="S3239" s="1">
        <f>SUMIFS(I:I,C:C,C3239)</f>
        <v>92327183.770000085</v>
      </c>
      <c r="T3239" s="1" t="str">
        <f>INDEX(F:F,MATCH(ecommerce_10000[[#This Row],[TotalAmount]],I:I,0))</f>
        <v>Dubai</v>
      </c>
    </row>
    <row r="3240" spans="1:20" x14ac:dyDescent="0.3">
      <c r="A3240" s="1" t="s">
        <v>3284</v>
      </c>
      <c r="B3240" s="1" t="s">
        <v>43</v>
      </c>
      <c r="C3240" s="1" t="s">
        <v>44</v>
      </c>
      <c r="D3240" s="1" t="s">
        <v>45</v>
      </c>
      <c r="E3240" s="1" t="s">
        <v>47</v>
      </c>
      <c r="F3240" s="1" t="s">
        <v>40</v>
      </c>
      <c r="G3240">
        <v>2526.38</v>
      </c>
      <c r="H3240">
        <v>4</v>
      </c>
      <c r="I3240">
        <v>10105.52</v>
      </c>
      <c r="J3240">
        <v>2.93</v>
      </c>
      <c r="K3240">
        <v>1335</v>
      </c>
      <c r="L3240" s="2">
        <v>45583</v>
      </c>
      <c r="O3240" t="str">
        <f>IF(ecommerce_10000[[#This Row],[Platform]]="Souq","sq",ecommerce_10000[[#This Row],[Platform]])</f>
        <v>Amazon</v>
      </c>
      <c r="P3240" t="str">
        <f>IF(E3240="Souq","sq",IF(E3240="Jumia","Jum",E3240))</f>
        <v>Amazon</v>
      </c>
      <c r="Q3240">
        <f>VLOOKUP(ecommerce_10000[[#This Row],[City]],F:I,4,FALSE)</f>
        <v>99349.3</v>
      </c>
      <c r="R3240" s="1">
        <f>SUMIF(C:C,ecommerce_10000[[#This Row],[Category]],I:I)</f>
        <v>31420413.200000018</v>
      </c>
      <c r="S3240" s="1">
        <f>SUMIFS(I:I,C:C,C3240)</f>
        <v>31420413.200000018</v>
      </c>
      <c r="T3240" s="1" t="str">
        <f>INDEX(F:F,MATCH(ecommerce_10000[[#This Row],[TotalAmount]],I:I,0))</f>
        <v>Riyadh</v>
      </c>
    </row>
    <row r="3241" spans="1:20" x14ac:dyDescent="0.3">
      <c r="A3241" s="1" t="s">
        <v>3285</v>
      </c>
      <c r="B3241" s="1" t="s">
        <v>35</v>
      </c>
      <c r="C3241" s="1" t="s">
        <v>14</v>
      </c>
      <c r="D3241" s="1" t="s">
        <v>36</v>
      </c>
      <c r="E3241" s="1" t="s">
        <v>16</v>
      </c>
      <c r="F3241" s="1" t="s">
        <v>33</v>
      </c>
      <c r="G3241">
        <v>4678.5600000000004</v>
      </c>
      <c r="H3241">
        <v>4</v>
      </c>
      <c r="I3241">
        <v>18714.240000000002</v>
      </c>
      <c r="J3241">
        <v>4.8099999999999996</v>
      </c>
      <c r="K3241">
        <v>2162</v>
      </c>
      <c r="L3241" s="2">
        <v>45569</v>
      </c>
      <c r="O3241" t="str">
        <f>IF(ecommerce_10000[[#This Row],[Platform]]="Souq","sq",ecommerce_10000[[#This Row],[Platform]])</f>
        <v>sq</v>
      </c>
      <c r="P3241" t="str">
        <f>IF(E3241="Souq","sq",IF(E3241="Jumia","Jum",E3241))</f>
        <v>sq</v>
      </c>
      <c r="Q3241">
        <f>VLOOKUP(ecommerce_10000[[#This Row],[City]],F:I,4,FALSE)</f>
        <v>3665.44</v>
      </c>
      <c r="R3241" s="1">
        <f>SUMIF(C:C,ecommerce_10000[[#This Row],[Category]],I:I)</f>
        <v>92327183.770000085</v>
      </c>
      <c r="S3241" s="1">
        <f>SUMIFS(I:I,C:C,C3241)</f>
        <v>92327183.770000085</v>
      </c>
      <c r="T3241" s="1" t="str">
        <f>INDEX(F:F,MATCH(ecommerce_10000[[#This Row],[TotalAmount]],I:I,0))</f>
        <v>Dubai</v>
      </c>
    </row>
    <row r="3242" spans="1:20" x14ac:dyDescent="0.3">
      <c r="A3242" s="1" t="s">
        <v>3286</v>
      </c>
      <c r="B3242" s="1" t="s">
        <v>13</v>
      </c>
      <c r="C3242" s="1" t="s">
        <v>14</v>
      </c>
      <c r="D3242" s="1" t="s">
        <v>15</v>
      </c>
      <c r="E3242" s="1" t="s">
        <v>22</v>
      </c>
      <c r="F3242" s="1" t="s">
        <v>62</v>
      </c>
      <c r="G3242">
        <v>19584.22</v>
      </c>
      <c r="H3242">
        <v>4</v>
      </c>
      <c r="I3242">
        <v>78336.88</v>
      </c>
      <c r="J3242">
        <v>1.63</v>
      </c>
      <c r="K3242">
        <v>3618</v>
      </c>
      <c r="L3242" s="2">
        <v>45378</v>
      </c>
      <c r="O3242" t="str">
        <f>IF(ecommerce_10000[[#This Row],[Platform]]="Souq","sq",ecommerce_10000[[#This Row],[Platform]])</f>
        <v>Jumia</v>
      </c>
      <c r="P3242" t="str">
        <f>IF(E3242="Souq","sq",IF(E3242="Jumia","Jum",E3242))</f>
        <v>Jum</v>
      </c>
      <c r="Q3242">
        <f>VLOOKUP(ecommerce_10000[[#This Row],[City]],F:I,4,FALSE)</f>
        <v>27872.98</v>
      </c>
      <c r="R3242" s="1">
        <f>SUMIF(C:C,ecommerce_10000[[#This Row],[Category]],I:I)</f>
        <v>92327183.770000085</v>
      </c>
      <c r="S3242" s="1">
        <f>SUMIFS(I:I,C:C,C3242)</f>
        <v>92327183.770000085</v>
      </c>
      <c r="T3242" s="1" t="str">
        <f>INDEX(F:F,MATCH(ecommerce_10000[[#This Row],[TotalAmount]],I:I,0))</f>
        <v>Giza</v>
      </c>
    </row>
    <row r="3243" spans="1:20" x14ac:dyDescent="0.3">
      <c r="A3243" s="1" t="s">
        <v>3287</v>
      </c>
      <c r="B3243" s="1" t="s">
        <v>43</v>
      </c>
      <c r="C3243" s="1" t="s">
        <v>44</v>
      </c>
      <c r="D3243" s="1" t="s">
        <v>45</v>
      </c>
      <c r="E3243" s="1" t="s">
        <v>47</v>
      </c>
      <c r="F3243" s="1" t="s">
        <v>40</v>
      </c>
      <c r="G3243">
        <v>8853.09</v>
      </c>
      <c r="H3243">
        <v>4</v>
      </c>
      <c r="I3243">
        <v>35412.36</v>
      </c>
      <c r="J3243">
        <v>2.25</v>
      </c>
      <c r="K3243">
        <v>2186</v>
      </c>
      <c r="L3243" s="2">
        <v>45365</v>
      </c>
      <c r="O3243" t="str">
        <f>IF(ecommerce_10000[[#This Row],[Platform]]="Souq","sq",ecommerce_10000[[#This Row],[Platform]])</f>
        <v>Amazon</v>
      </c>
      <c r="P3243" t="str">
        <f>IF(E3243="Souq","sq",IF(E3243="Jumia","Jum",E3243))</f>
        <v>Amazon</v>
      </c>
      <c r="Q3243">
        <f>VLOOKUP(ecommerce_10000[[#This Row],[City]],F:I,4,FALSE)</f>
        <v>99349.3</v>
      </c>
      <c r="R3243" s="1">
        <f>SUMIF(C:C,ecommerce_10000[[#This Row],[Category]],I:I)</f>
        <v>31420413.200000018</v>
      </c>
      <c r="S3243" s="1">
        <f>SUMIFS(I:I,C:C,C3243)</f>
        <v>31420413.200000018</v>
      </c>
      <c r="T3243" s="1" t="str">
        <f>INDEX(F:F,MATCH(ecommerce_10000[[#This Row],[TotalAmount]],I:I,0))</f>
        <v>Riyadh</v>
      </c>
    </row>
    <row r="3244" spans="1:20" x14ac:dyDescent="0.3">
      <c r="A3244" s="1" t="s">
        <v>3288</v>
      </c>
      <c r="B3244" s="1" t="s">
        <v>35</v>
      </c>
      <c r="C3244" s="1" t="s">
        <v>14</v>
      </c>
      <c r="D3244" s="1" t="s">
        <v>36</v>
      </c>
      <c r="E3244" s="1" t="s">
        <v>16</v>
      </c>
      <c r="F3244" s="1" t="s">
        <v>62</v>
      </c>
      <c r="G3244">
        <v>11438.09</v>
      </c>
      <c r="H3244">
        <v>3</v>
      </c>
      <c r="I3244">
        <v>34314.269999999997</v>
      </c>
      <c r="J3244">
        <v>3.08</v>
      </c>
      <c r="K3244">
        <v>2693</v>
      </c>
      <c r="L3244" s="2">
        <v>45574</v>
      </c>
      <c r="O3244" t="str">
        <f>IF(ecommerce_10000[[#This Row],[Platform]]="Souq","sq",ecommerce_10000[[#This Row],[Platform]])</f>
        <v>sq</v>
      </c>
      <c r="P3244" t="str">
        <f>IF(E3244="Souq","sq",IF(E3244="Jumia","Jum",E3244))</f>
        <v>sq</v>
      </c>
      <c r="Q3244">
        <f>VLOOKUP(ecommerce_10000[[#This Row],[City]],F:I,4,FALSE)</f>
        <v>27872.98</v>
      </c>
      <c r="R3244" s="1">
        <f>SUMIF(C:C,ecommerce_10000[[#This Row],[Category]],I:I)</f>
        <v>92327183.770000085</v>
      </c>
      <c r="S3244" s="1">
        <f>SUMIFS(I:I,C:C,C3244)</f>
        <v>92327183.770000085</v>
      </c>
      <c r="T3244" s="1" t="str">
        <f>INDEX(F:F,MATCH(ecommerce_10000[[#This Row],[TotalAmount]],I:I,0))</f>
        <v>Giza</v>
      </c>
    </row>
    <row r="3245" spans="1:20" x14ac:dyDescent="0.3">
      <c r="A3245" s="1" t="s">
        <v>3289</v>
      </c>
      <c r="B3245" s="1" t="s">
        <v>49</v>
      </c>
      <c r="C3245" s="1" t="s">
        <v>14</v>
      </c>
      <c r="D3245" s="1" t="s">
        <v>50</v>
      </c>
      <c r="E3245" s="1" t="s">
        <v>47</v>
      </c>
      <c r="F3245" s="1" t="s">
        <v>33</v>
      </c>
      <c r="G3245">
        <v>9489.09</v>
      </c>
      <c r="H3245">
        <v>5</v>
      </c>
      <c r="I3245">
        <v>47445.45</v>
      </c>
      <c r="J3245">
        <v>1.1599999999999999</v>
      </c>
      <c r="K3245">
        <v>3186</v>
      </c>
      <c r="L3245" s="2">
        <v>45315</v>
      </c>
      <c r="O3245" t="str">
        <f>IF(ecommerce_10000[[#This Row],[Platform]]="Souq","sq",ecommerce_10000[[#This Row],[Platform]])</f>
        <v>Amazon</v>
      </c>
      <c r="P3245" t="str">
        <f>IF(E3245="Souq","sq",IF(E3245="Jumia","Jum",E3245))</f>
        <v>Amazon</v>
      </c>
      <c r="Q3245">
        <f>VLOOKUP(ecommerce_10000[[#This Row],[City]],F:I,4,FALSE)</f>
        <v>3665.44</v>
      </c>
      <c r="R3245" s="1">
        <f>SUMIF(C:C,ecommerce_10000[[#This Row],[Category]],I:I)</f>
        <v>92327183.770000085</v>
      </c>
      <c r="S3245" s="1">
        <f>SUMIFS(I:I,C:C,C3245)</f>
        <v>92327183.770000085</v>
      </c>
      <c r="T3245" s="1" t="str">
        <f>INDEX(F:F,MATCH(ecommerce_10000[[#This Row],[TotalAmount]],I:I,0))</f>
        <v>Dubai</v>
      </c>
    </row>
    <row r="3246" spans="1:20" x14ac:dyDescent="0.3">
      <c r="A3246" s="1" t="s">
        <v>3290</v>
      </c>
      <c r="B3246" s="1" t="s">
        <v>19</v>
      </c>
      <c r="C3246" s="1" t="s">
        <v>20</v>
      </c>
      <c r="D3246" s="1" t="s">
        <v>21</v>
      </c>
      <c r="E3246" s="1" t="s">
        <v>47</v>
      </c>
      <c r="F3246" s="1" t="s">
        <v>23</v>
      </c>
      <c r="G3246">
        <v>18780.93</v>
      </c>
      <c r="H3246">
        <v>1</v>
      </c>
      <c r="I3246">
        <v>18780.93</v>
      </c>
      <c r="J3246">
        <v>4.26</v>
      </c>
      <c r="K3246">
        <v>486</v>
      </c>
      <c r="L3246" s="2">
        <v>45410</v>
      </c>
      <c r="O3246" t="str">
        <f>IF(ecommerce_10000[[#This Row],[Platform]]="Souq","sq",ecommerce_10000[[#This Row],[Platform]])</f>
        <v>Amazon</v>
      </c>
      <c r="P3246" t="str">
        <f>IF(E3246="Souq","sq",IF(E3246="Jumia","Jum",E3246))</f>
        <v>Amazon</v>
      </c>
      <c r="Q3246">
        <f>VLOOKUP(ecommerce_10000[[#This Row],[City]],F:I,4,FALSE)</f>
        <v>13290.4</v>
      </c>
      <c r="R3246" s="1">
        <f>SUMIF(C:C,ecommerce_10000[[#This Row],[Category]],I:I)</f>
        <v>91504159.730000004</v>
      </c>
      <c r="S3246" s="1">
        <f>SUMIFS(I:I,C:C,C3246)</f>
        <v>91504159.730000004</v>
      </c>
      <c r="T3246" s="1" t="str">
        <f>INDEX(F:F,MATCH(ecommerce_10000[[#This Row],[TotalAmount]],I:I,0))</f>
        <v>Alexandria</v>
      </c>
    </row>
    <row r="3247" spans="1:20" x14ac:dyDescent="0.3">
      <c r="A3247" s="1" t="s">
        <v>3291</v>
      </c>
      <c r="B3247" s="1" t="s">
        <v>19</v>
      </c>
      <c r="C3247" s="1" t="s">
        <v>20</v>
      </c>
      <c r="D3247" s="1" t="s">
        <v>21</v>
      </c>
      <c r="E3247" s="1" t="s">
        <v>16</v>
      </c>
      <c r="F3247" s="1" t="s">
        <v>23</v>
      </c>
      <c r="G3247">
        <v>8645.32</v>
      </c>
      <c r="H3247">
        <v>2</v>
      </c>
      <c r="I3247">
        <v>17290.64</v>
      </c>
      <c r="J3247">
        <v>1.42</v>
      </c>
      <c r="K3247">
        <v>3189</v>
      </c>
      <c r="L3247" s="2">
        <v>45323</v>
      </c>
      <c r="O3247" t="str">
        <f>IF(ecommerce_10000[[#This Row],[Platform]]="Souq","sq",ecommerce_10000[[#This Row],[Platform]])</f>
        <v>sq</v>
      </c>
      <c r="P3247" t="str">
        <f>IF(E3247="Souq","sq",IF(E3247="Jumia","Jum",E3247))</f>
        <v>sq</v>
      </c>
      <c r="Q3247">
        <f>VLOOKUP(ecommerce_10000[[#This Row],[City]],F:I,4,FALSE)</f>
        <v>13290.4</v>
      </c>
      <c r="R3247" s="1">
        <f>SUMIF(C:C,ecommerce_10000[[#This Row],[Category]],I:I)</f>
        <v>91504159.730000004</v>
      </c>
      <c r="S3247" s="1">
        <f>SUMIFS(I:I,C:C,C3247)</f>
        <v>91504159.730000004</v>
      </c>
      <c r="T3247" s="1" t="str">
        <f>INDEX(F:F,MATCH(ecommerce_10000[[#This Row],[TotalAmount]],I:I,0))</f>
        <v>Alexandria</v>
      </c>
    </row>
    <row r="3248" spans="1:20" x14ac:dyDescent="0.3">
      <c r="A3248" s="1" t="s">
        <v>3292</v>
      </c>
      <c r="B3248" s="1" t="s">
        <v>53</v>
      </c>
      <c r="C3248" s="1" t="s">
        <v>31</v>
      </c>
      <c r="D3248" s="1" t="s">
        <v>54</v>
      </c>
      <c r="E3248" s="1" t="s">
        <v>22</v>
      </c>
      <c r="F3248" s="1" t="s">
        <v>17</v>
      </c>
      <c r="G3248">
        <v>5791.29</v>
      </c>
      <c r="H3248">
        <v>3</v>
      </c>
      <c r="I3248">
        <v>17373.87</v>
      </c>
      <c r="J3248">
        <v>3.07</v>
      </c>
      <c r="K3248">
        <v>4463</v>
      </c>
      <c r="L3248" s="2">
        <v>45595</v>
      </c>
      <c r="O3248" t="str">
        <f>IF(ecommerce_10000[[#This Row],[Platform]]="Souq","sq",ecommerce_10000[[#This Row],[Platform]])</f>
        <v>Jumia</v>
      </c>
      <c r="P3248" t="str">
        <f>IF(E3248="Souq","sq",IF(E3248="Jumia","Jum",E3248))</f>
        <v>Jum</v>
      </c>
      <c r="Q3248">
        <f>VLOOKUP(ecommerce_10000[[#This Row],[City]],F:I,4,FALSE)</f>
        <v>16284.02</v>
      </c>
      <c r="R3248" s="1">
        <f>SUMIF(C:C,ecommerce_10000[[#This Row],[Category]],I:I)</f>
        <v>57542997.559999913</v>
      </c>
      <c r="S3248" s="1">
        <f>SUMIFS(I:I,C:C,C3248)</f>
        <v>57542997.559999913</v>
      </c>
      <c r="T3248" s="1" t="str">
        <f>INDEX(F:F,MATCH(ecommerce_10000[[#This Row],[TotalAmount]],I:I,0))</f>
        <v>Cairo</v>
      </c>
    </row>
    <row r="3249" spans="1:20" x14ac:dyDescent="0.3">
      <c r="A3249" s="1" t="s">
        <v>3293</v>
      </c>
      <c r="B3249" s="1" t="s">
        <v>65</v>
      </c>
      <c r="C3249" s="1" t="s">
        <v>20</v>
      </c>
      <c r="D3249" s="1" t="s">
        <v>66</v>
      </c>
      <c r="E3249" s="1" t="s">
        <v>22</v>
      </c>
      <c r="F3249" s="1" t="s">
        <v>40</v>
      </c>
      <c r="G3249">
        <v>12678.56</v>
      </c>
      <c r="H3249">
        <v>3</v>
      </c>
      <c r="I3249">
        <v>38035.68</v>
      </c>
      <c r="J3249">
        <v>4.54</v>
      </c>
      <c r="K3249">
        <v>887</v>
      </c>
      <c r="L3249" s="2">
        <v>45475</v>
      </c>
      <c r="O3249" t="str">
        <f>IF(ecommerce_10000[[#This Row],[Platform]]="Souq","sq",ecommerce_10000[[#This Row],[Platform]])</f>
        <v>Jumia</v>
      </c>
      <c r="P3249" t="str">
        <f>IF(E3249="Souq","sq",IF(E3249="Jumia","Jum",E3249))</f>
        <v>Jum</v>
      </c>
      <c r="Q3249">
        <f>VLOOKUP(ecommerce_10000[[#This Row],[City]],F:I,4,FALSE)</f>
        <v>99349.3</v>
      </c>
      <c r="R3249" s="1">
        <f>SUMIF(C:C,ecommerce_10000[[#This Row],[Category]],I:I)</f>
        <v>91504159.730000004</v>
      </c>
      <c r="S3249" s="1">
        <f>SUMIFS(I:I,C:C,C3249)</f>
        <v>91504159.730000004</v>
      </c>
      <c r="T3249" s="1" t="str">
        <f>INDEX(F:F,MATCH(ecommerce_10000[[#This Row],[TotalAmount]],I:I,0))</f>
        <v>Riyadh</v>
      </c>
    </row>
    <row r="3250" spans="1:20" x14ac:dyDescent="0.3">
      <c r="A3250" s="1" t="s">
        <v>3294</v>
      </c>
      <c r="B3250" s="1" t="s">
        <v>43</v>
      </c>
      <c r="C3250" s="1" t="s">
        <v>44</v>
      </c>
      <c r="D3250" s="1" t="s">
        <v>45</v>
      </c>
      <c r="E3250" s="1" t="s">
        <v>47</v>
      </c>
      <c r="F3250" s="1" t="s">
        <v>17</v>
      </c>
      <c r="G3250">
        <v>13436.51</v>
      </c>
      <c r="H3250">
        <v>5</v>
      </c>
      <c r="I3250">
        <v>67182.55</v>
      </c>
      <c r="J3250">
        <v>4.9400000000000004</v>
      </c>
      <c r="K3250">
        <v>4071</v>
      </c>
      <c r="L3250" s="2">
        <v>45431</v>
      </c>
      <c r="O3250" t="str">
        <f>IF(ecommerce_10000[[#This Row],[Platform]]="Souq","sq",ecommerce_10000[[#This Row],[Platform]])</f>
        <v>Amazon</v>
      </c>
      <c r="P3250" t="str">
        <f>IF(E3250="Souq","sq",IF(E3250="Jumia","Jum",E3250))</f>
        <v>Amazon</v>
      </c>
      <c r="Q3250">
        <f>VLOOKUP(ecommerce_10000[[#This Row],[City]],F:I,4,FALSE)</f>
        <v>16284.02</v>
      </c>
      <c r="R3250" s="1">
        <f>SUMIF(C:C,ecommerce_10000[[#This Row],[Category]],I:I)</f>
        <v>31420413.200000018</v>
      </c>
      <c r="S3250" s="1">
        <f>SUMIFS(I:I,C:C,C3250)</f>
        <v>31420413.200000018</v>
      </c>
      <c r="T3250" s="1" t="str">
        <f>INDEX(F:F,MATCH(ecommerce_10000[[#This Row],[TotalAmount]],I:I,0))</f>
        <v>Cairo</v>
      </c>
    </row>
    <row r="3251" spans="1:20" x14ac:dyDescent="0.3">
      <c r="A3251" s="1" t="s">
        <v>3295</v>
      </c>
      <c r="B3251" s="1" t="s">
        <v>30</v>
      </c>
      <c r="C3251" s="1" t="s">
        <v>31</v>
      </c>
      <c r="D3251" s="1" t="s">
        <v>32</v>
      </c>
      <c r="E3251" s="1" t="s">
        <v>22</v>
      </c>
      <c r="F3251" s="1" t="s">
        <v>17</v>
      </c>
      <c r="G3251">
        <v>10534.53</v>
      </c>
      <c r="H3251">
        <v>2</v>
      </c>
      <c r="I3251">
        <v>21069.06</v>
      </c>
      <c r="J3251">
        <v>2.77</v>
      </c>
      <c r="K3251">
        <v>989</v>
      </c>
      <c r="L3251" s="2">
        <v>45595</v>
      </c>
      <c r="O3251" t="str">
        <f>IF(ecommerce_10000[[#This Row],[Platform]]="Souq","sq",ecommerce_10000[[#This Row],[Platform]])</f>
        <v>Jumia</v>
      </c>
      <c r="P3251" t="str">
        <f>IF(E3251="Souq","sq",IF(E3251="Jumia","Jum",E3251))</f>
        <v>Jum</v>
      </c>
      <c r="Q3251">
        <f>VLOOKUP(ecommerce_10000[[#This Row],[City]],F:I,4,FALSE)</f>
        <v>16284.02</v>
      </c>
      <c r="R3251" s="1">
        <f>SUMIF(C:C,ecommerce_10000[[#This Row],[Category]],I:I)</f>
        <v>57542997.559999913</v>
      </c>
      <c r="S3251" s="1">
        <f>SUMIFS(I:I,C:C,C3251)</f>
        <v>57542997.559999913</v>
      </c>
      <c r="T3251" s="1" t="str">
        <f>INDEX(F:F,MATCH(ecommerce_10000[[#This Row],[TotalAmount]],I:I,0))</f>
        <v>Cairo</v>
      </c>
    </row>
    <row r="3252" spans="1:20" x14ac:dyDescent="0.3">
      <c r="A3252" s="1" t="s">
        <v>3296</v>
      </c>
      <c r="B3252" s="1" t="s">
        <v>25</v>
      </c>
      <c r="C3252" s="1" t="s">
        <v>26</v>
      </c>
      <c r="D3252" s="1" t="s">
        <v>27</v>
      </c>
      <c r="E3252" s="1" t="s">
        <v>16</v>
      </c>
      <c r="F3252" s="1" t="s">
        <v>23</v>
      </c>
      <c r="G3252">
        <v>4221.32</v>
      </c>
      <c r="H3252">
        <v>2</v>
      </c>
      <c r="I3252">
        <v>8442.64</v>
      </c>
      <c r="J3252">
        <v>3.89</v>
      </c>
      <c r="K3252">
        <v>3614</v>
      </c>
      <c r="L3252" s="2">
        <v>45488</v>
      </c>
      <c r="O3252" t="str">
        <f>IF(ecommerce_10000[[#This Row],[Platform]]="Souq","sq",ecommerce_10000[[#This Row],[Platform]])</f>
        <v>sq</v>
      </c>
      <c r="P3252" t="str">
        <f>IF(E3252="Souq","sq",IF(E3252="Jumia","Jum",E3252))</f>
        <v>sq</v>
      </c>
      <c r="Q3252">
        <f>VLOOKUP(ecommerce_10000[[#This Row],[City]],F:I,4,FALSE)</f>
        <v>13290.4</v>
      </c>
      <c r="R3252" s="1">
        <f>SUMIF(C:C,ecommerce_10000[[#This Row],[Category]],I:I)</f>
        <v>29200970.130000021</v>
      </c>
      <c r="S3252" s="1">
        <f>SUMIFS(I:I,C:C,C3252)</f>
        <v>29200970.130000021</v>
      </c>
      <c r="T3252" s="1" t="str">
        <f>INDEX(F:F,MATCH(ecommerce_10000[[#This Row],[TotalAmount]],I:I,0))</f>
        <v>Alexandria</v>
      </c>
    </row>
    <row r="3253" spans="1:20" x14ac:dyDescent="0.3">
      <c r="A3253" s="1" t="s">
        <v>3297</v>
      </c>
      <c r="B3253" s="1" t="s">
        <v>49</v>
      </c>
      <c r="C3253" s="1" t="s">
        <v>14</v>
      </c>
      <c r="D3253" s="1" t="s">
        <v>50</v>
      </c>
      <c r="E3253" s="1" t="s">
        <v>16</v>
      </c>
      <c r="F3253" s="1" t="s">
        <v>62</v>
      </c>
      <c r="G3253">
        <v>7663.1</v>
      </c>
      <c r="H3253">
        <v>4</v>
      </c>
      <c r="I3253">
        <v>30652.400000000001</v>
      </c>
      <c r="J3253">
        <v>3.53</v>
      </c>
      <c r="K3253">
        <v>660</v>
      </c>
      <c r="L3253" s="2">
        <v>45463</v>
      </c>
      <c r="O3253" t="str">
        <f>IF(ecommerce_10000[[#This Row],[Platform]]="Souq","sq",ecommerce_10000[[#This Row],[Platform]])</f>
        <v>sq</v>
      </c>
      <c r="P3253" t="str">
        <f>IF(E3253="Souq","sq",IF(E3253="Jumia","Jum",E3253))</f>
        <v>sq</v>
      </c>
      <c r="Q3253">
        <f>VLOOKUP(ecommerce_10000[[#This Row],[City]],F:I,4,FALSE)</f>
        <v>27872.98</v>
      </c>
      <c r="R3253" s="1">
        <f>SUMIF(C:C,ecommerce_10000[[#This Row],[Category]],I:I)</f>
        <v>92327183.770000085</v>
      </c>
      <c r="S3253" s="1">
        <f>SUMIFS(I:I,C:C,C3253)</f>
        <v>92327183.770000085</v>
      </c>
      <c r="T3253" s="1" t="str">
        <f>INDEX(F:F,MATCH(ecommerce_10000[[#This Row],[TotalAmount]],I:I,0))</f>
        <v>Giza</v>
      </c>
    </row>
    <row r="3254" spans="1:20" x14ac:dyDescent="0.3">
      <c r="A3254" s="1" t="s">
        <v>3298</v>
      </c>
      <c r="B3254" s="1" t="s">
        <v>38</v>
      </c>
      <c r="C3254" s="1" t="s">
        <v>20</v>
      </c>
      <c r="D3254" s="1" t="s">
        <v>39</v>
      </c>
      <c r="E3254" s="1" t="s">
        <v>16</v>
      </c>
      <c r="F3254" s="1" t="s">
        <v>17</v>
      </c>
      <c r="G3254">
        <v>7594.46</v>
      </c>
      <c r="H3254">
        <v>5</v>
      </c>
      <c r="I3254">
        <v>37972.300000000003</v>
      </c>
      <c r="J3254">
        <v>1.0900000000000001</v>
      </c>
      <c r="K3254">
        <v>449</v>
      </c>
      <c r="L3254" s="2">
        <v>45526</v>
      </c>
      <c r="O3254" t="str">
        <f>IF(ecommerce_10000[[#This Row],[Platform]]="Souq","sq",ecommerce_10000[[#This Row],[Platform]])</f>
        <v>sq</v>
      </c>
      <c r="P3254" t="str">
        <f>IF(E3254="Souq","sq",IF(E3254="Jumia","Jum",E3254))</f>
        <v>sq</v>
      </c>
      <c r="Q3254">
        <f>VLOOKUP(ecommerce_10000[[#This Row],[City]],F:I,4,FALSE)</f>
        <v>16284.02</v>
      </c>
      <c r="R3254" s="1">
        <f>SUMIF(C:C,ecommerce_10000[[#This Row],[Category]],I:I)</f>
        <v>91504159.730000004</v>
      </c>
      <c r="S3254" s="1">
        <f>SUMIFS(I:I,C:C,C3254)</f>
        <v>91504159.730000004</v>
      </c>
      <c r="T3254" s="1" t="str">
        <f>INDEX(F:F,MATCH(ecommerce_10000[[#This Row],[TotalAmount]],I:I,0))</f>
        <v>Cairo</v>
      </c>
    </row>
    <row r="3255" spans="1:20" x14ac:dyDescent="0.3">
      <c r="A3255" s="1" t="s">
        <v>3299</v>
      </c>
      <c r="B3255" s="1" t="s">
        <v>49</v>
      </c>
      <c r="C3255" s="1" t="s">
        <v>14</v>
      </c>
      <c r="D3255" s="1" t="s">
        <v>50</v>
      </c>
      <c r="E3255" s="1" t="s">
        <v>22</v>
      </c>
      <c r="F3255" s="1" t="s">
        <v>17</v>
      </c>
      <c r="G3255">
        <v>7098.46</v>
      </c>
      <c r="H3255">
        <v>2</v>
      </c>
      <c r="I3255">
        <v>14196.92</v>
      </c>
      <c r="J3255">
        <v>1.38</v>
      </c>
      <c r="K3255">
        <v>50</v>
      </c>
      <c r="L3255" s="2">
        <v>45550</v>
      </c>
      <c r="O3255" t="str">
        <f>IF(ecommerce_10000[[#This Row],[Platform]]="Souq","sq",ecommerce_10000[[#This Row],[Platform]])</f>
        <v>Jumia</v>
      </c>
      <c r="P3255" t="str">
        <f>IF(E3255="Souq","sq",IF(E3255="Jumia","Jum",E3255))</f>
        <v>Jum</v>
      </c>
      <c r="Q3255">
        <f>VLOOKUP(ecommerce_10000[[#This Row],[City]],F:I,4,FALSE)</f>
        <v>16284.02</v>
      </c>
      <c r="R3255" s="1">
        <f>SUMIF(C:C,ecommerce_10000[[#This Row],[Category]],I:I)</f>
        <v>92327183.770000085</v>
      </c>
      <c r="S3255" s="1">
        <f>SUMIFS(I:I,C:C,C3255)</f>
        <v>92327183.770000085</v>
      </c>
      <c r="T3255" s="1" t="str">
        <f>INDEX(F:F,MATCH(ecommerce_10000[[#This Row],[TotalAmount]],I:I,0))</f>
        <v>Cairo</v>
      </c>
    </row>
    <row r="3256" spans="1:20" x14ac:dyDescent="0.3">
      <c r="A3256" s="1" t="s">
        <v>3300</v>
      </c>
      <c r="B3256" s="1" t="s">
        <v>49</v>
      </c>
      <c r="C3256" s="1" t="s">
        <v>14</v>
      </c>
      <c r="D3256" s="1" t="s">
        <v>50</v>
      </c>
      <c r="E3256" s="1" t="s">
        <v>16</v>
      </c>
      <c r="F3256" s="1" t="s">
        <v>23</v>
      </c>
      <c r="G3256">
        <v>6481.44</v>
      </c>
      <c r="H3256">
        <v>2</v>
      </c>
      <c r="I3256">
        <v>12962.88</v>
      </c>
      <c r="J3256">
        <v>3.78</v>
      </c>
      <c r="K3256">
        <v>3608</v>
      </c>
      <c r="L3256" s="2">
        <v>45496</v>
      </c>
      <c r="O3256" t="str">
        <f>IF(ecommerce_10000[[#This Row],[Platform]]="Souq","sq",ecommerce_10000[[#This Row],[Platform]])</f>
        <v>sq</v>
      </c>
      <c r="P3256" t="str">
        <f>IF(E3256="Souq","sq",IF(E3256="Jumia","Jum",E3256))</f>
        <v>sq</v>
      </c>
      <c r="Q3256">
        <f>VLOOKUP(ecommerce_10000[[#This Row],[City]],F:I,4,FALSE)</f>
        <v>13290.4</v>
      </c>
      <c r="R3256" s="1">
        <f>SUMIF(C:C,ecommerce_10000[[#This Row],[Category]],I:I)</f>
        <v>92327183.770000085</v>
      </c>
      <c r="S3256" s="1">
        <f>SUMIFS(I:I,C:C,C3256)</f>
        <v>92327183.770000085</v>
      </c>
      <c r="T3256" s="1" t="str">
        <f>INDEX(F:F,MATCH(ecommerce_10000[[#This Row],[TotalAmount]],I:I,0))</f>
        <v>Alexandria</v>
      </c>
    </row>
    <row r="3257" spans="1:20" x14ac:dyDescent="0.3">
      <c r="A3257" s="1" t="s">
        <v>3301</v>
      </c>
      <c r="B3257" s="1" t="s">
        <v>43</v>
      </c>
      <c r="C3257" s="1" t="s">
        <v>44</v>
      </c>
      <c r="D3257" s="1" t="s">
        <v>45</v>
      </c>
      <c r="E3257" s="1" t="s">
        <v>16</v>
      </c>
      <c r="F3257" s="1" t="s">
        <v>17</v>
      </c>
      <c r="G3257">
        <v>13532.16</v>
      </c>
      <c r="H3257">
        <v>3</v>
      </c>
      <c r="I3257">
        <v>40596.480000000003</v>
      </c>
      <c r="J3257">
        <v>3.9</v>
      </c>
      <c r="K3257">
        <v>2857</v>
      </c>
      <c r="L3257" s="2">
        <v>45376</v>
      </c>
      <c r="O3257" t="str">
        <f>IF(ecommerce_10000[[#This Row],[Platform]]="Souq","sq",ecommerce_10000[[#This Row],[Platform]])</f>
        <v>sq</v>
      </c>
      <c r="P3257" t="str">
        <f>IF(E3257="Souq","sq",IF(E3257="Jumia","Jum",E3257))</f>
        <v>sq</v>
      </c>
      <c r="Q3257">
        <f>VLOOKUP(ecommerce_10000[[#This Row],[City]],F:I,4,FALSE)</f>
        <v>16284.02</v>
      </c>
      <c r="R3257" s="1">
        <f>SUMIF(C:C,ecommerce_10000[[#This Row],[Category]],I:I)</f>
        <v>31420413.200000018</v>
      </c>
      <c r="S3257" s="1">
        <f>SUMIFS(I:I,C:C,C3257)</f>
        <v>31420413.200000018</v>
      </c>
      <c r="T3257" s="1" t="str">
        <f>INDEX(F:F,MATCH(ecommerce_10000[[#This Row],[TotalAmount]],I:I,0))</f>
        <v>Cairo</v>
      </c>
    </row>
    <row r="3258" spans="1:20" x14ac:dyDescent="0.3">
      <c r="A3258" s="1" t="s">
        <v>3302</v>
      </c>
      <c r="B3258" s="1" t="s">
        <v>53</v>
      </c>
      <c r="C3258" s="1" t="s">
        <v>31</v>
      </c>
      <c r="D3258" s="1" t="s">
        <v>54</v>
      </c>
      <c r="E3258" s="1" t="s">
        <v>47</v>
      </c>
      <c r="F3258" s="1" t="s">
        <v>23</v>
      </c>
      <c r="G3258">
        <v>5746.76</v>
      </c>
      <c r="H3258">
        <v>5</v>
      </c>
      <c r="I3258">
        <v>28733.8</v>
      </c>
      <c r="J3258">
        <v>3.37</v>
      </c>
      <c r="K3258">
        <v>853</v>
      </c>
      <c r="L3258" s="2">
        <v>45591</v>
      </c>
      <c r="O3258" t="str">
        <f>IF(ecommerce_10000[[#This Row],[Platform]]="Souq","sq",ecommerce_10000[[#This Row],[Platform]])</f>
        <v>Amazon</v>
      </c>
      <c r="P3258" t="str">
        <f>IF(E3258="Souq","sq",IF(E3258="Jumia","Jum",E3258))</f>
        <v>Amazon</v>
      </c>
      <c r="Q3258">
        <f>VLOOKUP(ecommerce_10000[[#This Row],[City]],F:I,4,FALSE)</f>
        <v>13290.4</v>
      </c>
      <c r="R3258" s="1">
        <f>SUMIF(C:C,ecommerce_10000[[#This Row],[Category]],I:I)</f>
        <v>57542997.559999913</v>
      </c>
      <c r="S3258" s="1">
        <f>SUMIFS(I:I,C:C,C3258)</f>
        <v>57542997.559999913</v>
      </c>
      <c r="T3258" s="1" t="str">
        <f>INDEX(F:F,MATCH(ecommerce_10000[[#This Row],[TotalAmount]],I:I,0))</f>
        <v>Alexandria</v>
      </c>
    </row>
    <row r="3259" spans="1:20" x14ac:dyDescent="0.3">
      <c r="A3259" s="1" t="s">
        <v>3303</v>
      </c>
      <c r="B3259" s="1" t="s">
        <v>25</v>
      </c>
      <c r="C3259" s="1" t="s">
        <v>26</v>
      </c>
      <c r="D3259" s="1" t="s">
        <v>27</v>
      </c>
      <c r="E3259" s="1" t="s">
        <v>16</v>
      </c>
      <c r="F3259" s="1" t="s">
        <v>28</v>
      </c>
      <c r="G3259">
        <v>19757.07</v>
      </c>
      <c r="H3259">
        <v>5</v>
      </c>
      <c r="I3259">
        <v>98785.35</v>
      </c>
      <c r="J3259">
        <v>4.84</v>
      </c>
      <c r="K3259">
        <v>4375</v>
      </c>
      <c r="L3259" s="2">
        <v>45371</v>
      </c>
      <c r="O3259" t="str">
        <f>IF(ecommerce_10000[[#This Row],[Platform]]="Souq","sq",ecommerce_10000[[#This Row],[Platform]])</f>
        <v>sq</v>
      </c>
      <c r="P3259" t="str">
        <f>IF(E3259="Souq","sq",IF(E3259="Jumia","Jum",E3259))</f>
        <v>sq</v>
      </c>
      <c r="Q3259">
        <f>VLOOKUP(ecommerce_10000[[#This Row],[City]],F:I,4,FALSE)</f>
        <v>26648.76</v>
      </c>
      <c r="R3259" s="1">
        <f>SUMIF(C:C,ecommerce_10000[[#This Row],[Category]],I:I)</f>
        <v>29200970.130000021</v>
      </c>
      <c r="S3259" s="1">
        <f>SUMIFS(I:I,C:C,C3259)</f>
        <v>29200970.130000021</v>
      </c>
      <c r="T3259" s="1" t="str">
        <f>INDEX(F:F,MATCH(ecommerce_10000[[#This Row],[TotalAmount]],I:I,0))</f>
        <v>Casablanca</v>
      </c>
    </row>
    <row r="3260" spans="1:20" x14ac:dyDescent="0.3">
      <c r="A3260" s="1" t="s">
        <v>3304</v>
      </c>
      <c r="B3260" s="1" t="s">
        <v>49</v>
      </c>
      <c r="C3260" s="1" t="s">
        <v>14</v>
      </c>
      <c r="D3260" s="1" t="s">
        <v>50</v>
      </c>
      <c r="E3260" s="1" t="s">
        <v>16</v>
      </c>
      <c r="F3260" s="1" t="s">
        <v>23</v>
      </c>
      <c r="G3260">
        <v>3734.34</v>
      </c>
      <c r="H3260">
        <v>2</v>
      </c>
      <c r="I3260">
        <v>7468.68</v>
      </c>
      <c r="J3260">
        <v>2.14</v>
      </c>
      <c r="K3260">
        <v>3488</v>
      </c>
      <c r="L3260" s="2">
        <v>45494</v>
      </c>
      <c r="O3260" t="str">
        <f>IF(ecommerce_10000[[#This Row],[Platform]]="Souq","sq",ecommerce_10000[[#This Row],[Platform]])</f>
        <v>sq</v>
      </c>
      <c r="P3260" t="str">
        <f>IF(E3260="Souq","sq",IF(E3260="Jumia","Jum",E3260))</f>
        <v>sq</v>
      </c>
      <c r="Q3260">
        <f>VLOOKUP(ecommerce_10000[[#This Row],[City]],F:I,4,FALSE)</f>
        <v>13290.4</v>
      </c>
      <c r="R3260" s="1">
        <f>SUMIF(C:C,ecommerce_10000[[#This Row],[Category]],I:I)</f>
        <v>92327183.770000085</v>
      </c>
      <c r="S3260" s="1">
        <f>SUMIFS(I:I,C:C,C3260)</f>
        <v>92327183.770000085</v>
      </c>
      <c r="T3260" s="1" t="str">
        <f>INDEX(F:F,MATCH(ecommerce_10000[[#This Row],[TotalAmount]],I:I,0))</f>
        <v>Alexandria</v>
      </c>
    </row>
    <row r="3261" spans="1:20" x14ac:dyDescent="0.3">
      <c r="A3261" s="1" t="s">
        <v>3305</v>
      </c>
      <c r="B3261" s="1" t="s">
        <v>19</v>
      </c>
      <c r="C3261" s="1" t="s">
        <v>20</v>
      </c>
      <c r="D3261" s="1" t="s">
        <v>21</v>
      </c>
      <c r="E3261" s="1" t="s">
        <v>47</v>
      </c>
      <c r="F3261" s="1" t="s">
        <v>33</v>
      </c>
      <c r="G3261">
        <v>2177.1799999999998</v>
      </c>
      <c r="H3261">
        <v>4</v>
      </c>
      <c r="I3261">
        <v>8708.7199999999993</v>
      </c>
      <c r="J3261">
        <v>1.94</v>
      </c>
      <c r="K3261">
        <v>3987</v>
      </c>
      <c r="L3261" s="2">
        <v>45538</v>
      </c>
      <c r="O3261" t="str">
        <f>IF(ecommerce_10000[[#This Row],[Platform]]="Souq","sq",ecommerce_10000[[#This Row],[Platform]])</f>
        <v>Amazon</v>
      </c>
      <c r="P3261" t="str">
        <f>IF(E3261="Souq","sq",IF(E3261="Jumia","Jum",E3261))</f>
        <v>Amazon</v>
      </c>
      <c r="Q3261">
        <f>VLOOKUP(ecommerce_10000[[#This Row],[City]],F:I,4,FALSE)</f>
        <v>3665.44</v>
      </c>
      <c r="R3261" s="1">
        <f>SUMIF(C:C,ecommerce_10000[[#This Row],[Category]],I:I)</f>
        <v>91504159.730000004</v>
      </c>
      <c r="S3261" s="1">
        <f>SUMIFS(I:I,C:C,C3261)</f>
        <v>91504159.730000004</v>
      </c>
      <c r="T3261" s="1" t="str">
        <f>INDEX(F:F,MATCH(ecommerce_10000[[#This Row],[TotalAmount]],I:I,0))</f>
        <v>Dubai</v>
      </c>
    </row>
    <row r="3262" spans="1:20" x14ac:dyDescent="0.3">
      <c r="A3262" s="1" t="s">
        <v>3306</v>
      </c>
      <c r="B3262" s="1" t="s">
        <v>30</v>
      </c>
      <c r="C3262" s="1" t="s">
        <v>31</v>
      </c>
      <c r="D3262" s="1" t="s">
        <v>32</v>
      </c>
      <c r="E3262" s="1" t="s">
        <v>22</v>
      </c>
      <c r="F3262" s="1" t="s">
        <v>62</v>
      </c>
      <c r="G3262">
        <v>19384.22</v>
      </c>
      <c r="H3262">
        <v>5</v>
      </c>
      <c r="I3262">
        <v>96921.1</v>
      </c>
      <c r="J3262">
        <v>4.96</v>
      </c>
      <c r="K3262">
        <v>4586</v>
      </c>
      <c r="L3262" s="2">
        <v>45361</v>
      </c>
      <c r="O3262" t="str">
        <f>IF(ecommerce_10000[[#This Row],[Platform]]="Souq","sq",ecommerce_10000[[#This Row],[Platform]])</f>
        <v>Jumia</v>
      </c>
      <c r="P3262" t="str">
        <f>IF(E3262="Souq","sq",IF(E3262="Jumia","Jum",E3262))</f>
        <v>Jum</v>
      </c>
      <c r="Q3262">
        <f>VLOOKUP(ecommerce_10000[[#This Row],[City]],F:I,4,FALSE)</f>
        <v>27872.98</v>
      </c>
      <c r="R3262" s="1">
        <f>SUMIF(C:C,ecommerce_10000[[#This Row],[Category]],I:I)</f>
        <v>57542997.559999913</v>
      </c>
      <c r="S3262" s="1">
        <f>SUMIFS(I:I,C:C,C3262)</f>
        <v>57542997.559999913</v>
      </c>
      <c r="T3262" s="1" t="str">
        <f>INDEX(F:F,MATCH(ecommerce_10000[[#This Row],[TotalAmount]],I:I,0))</f>
        <v>Giza</v>
      </c>
    </row>
    <row r="3263" spans="1:20" x14ac:dyDescent="0.3">
      <c r="A3263" s="1" t="s">
        <v>3307</v>
      </c>
      <c r="B3263" s="1" t="s">
        <v>38</v>
      </c>
      <c r="C3263" s="1" t="s">
        <v>20</v>
      </c>
      <c r="D3263" s="1" t="s">
        <v>39</v>
      </c>
      <c r="E3263" s="1" t="s">
        <v>47</v>
      </c>
      <c r="F3263" s="1" t="s">
        <v>62</v>
      </c>
      <c r="G3263">
        <v>17323.919999999998</v>
      </c>
      <c r="H3263">
        <v>5</v>
      </c>
      <c r="I3263">
        <v>86619.6</v>
      </c>
      <c r="J3263">
        <v>1.58</v>
      </c>
      <c r="K3263">
        <v>2638</v>
      </c>
      <c r="L3263" s="2">
        <v>45465</v>
      </c>
      <c r="O3263" t="str">
        <f>IF(ecommerce_10000[[#This Row],[Platform]]="Souq","sq",ecommerce_10000[[#This Row],[Platform]])</f>
        <v>Amazon</v>
      </c>
      <c r="P3263" t="str">
        <f>IF(E3263="Souq","sq",IF(E3263="Jumia","Jum",E3263))</f>
        <v>Amazon</v>
      </c>
      <c r="Q3263">
        <f>VLOOKUP(ecommerce_10000[[#This Row],[City]],F:I,4,FALSE)</f>
        <v>27872.98</v>
      </c>
      <c r="R3263" s="1">
        <f>SUMIF(C:C,ecommerce_10000[[#This Row],[Category]],I:I)</f>
        <v>91504159.730000004</v>
      </c>
      <c r="S3263" s="1">
        <f>SUMIFS(I:I,C:C,C3263)</f>
        <v>91504159.730000004</v>
      </c>
      <c r="T3263" s="1" t="str">
        <f>INDEX(F:F,MATCH(ecommerce_10000[[#This Row],[TotalAmount]],I:I,0))</f>
        <v>Giza</v>
      </c>
    </row>
    <row r="3264" spans="1:20" x14ac:dyDescent="0.3">
      <c r="A3264" s="1" t="s">
        <v>3308</v>
      </c>
      <c r="B3264" s="1" t="s">
        <v>65</v>
      </c>
      <c r="C3264" s="1" t="s">
        <v>20</v>
      </c>
      <c r="D3264" s="1" t="s">
        <v>66</v>
      </c>
      <c r="E3264" s="1" t="s">
        <v>16</v>
      </c>
      <c r="F3264" s="1" t="s">
        <v>17</v>
      </c>
      <c r="G3264">
        <v>3216.5</v>
      </c>
      <c r="H3264">
        <v>4</v>
      </c>
      <c r="I3264">
        <v>12866</v>
      </c>
      <c r="J3264">
        <v>1.37</v>
      </c>
      <c r="K3264">
        <v>1520</v>
      </c>
      <c r="L3264" s="2">
        <v>45323</v>
      </c>
      <c r="O3264" t="str">
        <f>IF(ecommerce_10000[[#This Row],[Platform]]="Souq","sq",ecommerce_10000[[#This Row],[Platform]])</f>
        <v>sq</v>
      </c>
      <c r="P3264" t="str">
        <f>IF(E3264="Souq","sq",IF(E3264="Jumia","Jum",E3264))</f>
        <v>sq</v>
      </c>
      <c r="Q3264">
        <f>VLOOKUP(ecommerce_10000[[#This Row],[City]],F:I,4,FALSE)</f>
        <v>16284.02</v>
      </c>
      <c r="R3264" s="1">
        <f>SUMIF(C:C,ecommerce_10000[[#This Row],[Category]],I:I)</f>
        <v>91504159.730000004</v>
      </c>
      <c r="S3264" s="1">
        <f>SUMIFS(I:I,C:C,C3264)</f>
        <v>91504159.730000004</v>
      </c>
      <c r="T3264" s="1" t="str">
        <f>INDEX(F:F,MATCH(ecommerce_10000[[#This Row],[TotalAmount]],I:I,0))</f>
        <v>Cairo</v>
      </c>
    </row>
    <row r="3265" spans="1:20" x14ac:dyDescent="0.3">
      <c r="A3265" s="1" t="s">
        <v>3309</v>
      </c>
      <c r="B3265" s="1" t="s">
        <v>35</v>
      </c>
      <c r="C3265" s="1" t="s">
        <v>14</v>
      </c>
      <c r="D3265" s="1" t="s">
        <v>36</v>
      </c>
      <c r="E3265" s="1" t="s">
        <v>16</v>
      </c>
      <c r="F3265" s="1" t="s">
        <v>62</v>
      </c>
      <c r="G3265">
        <v>17827.22</v>
      </c>
      <c r="H3265">
        <v>3</v>
      </c>
      <c r="I3265">
        <v>53481.66</v>
      </c>
      <c r="J3265">
        <v>3.08</v>
      </c>
      <c r="K3265">
        <v>2728</v>
      </c>
      <c r="L3265" s="2">
        <v>45395</v>
      </c>
      <c r="O3265" t="str">
        <f>IF(ecommerce_10000[[#This Row],[Platform]]="Souq","sq",ecommerce_10000[[#This Row],[Platform]])</f>
        <v>sq</v>
      </c>
      <c r="P3265" t="str">
        <f>IF(E3265="Souq","sq",IF(E3265="Jumia","Jum",E3265))</f>
        <v>sq</v>
      </c>
      <c r="Q3265">
        <f>VLOOKUP(ecommerce_10000[[#This Row],[City]],F:I,4,FALSE)</f>
        <v>27872.98</v>
      </c>
      <c r="R3265" s="1">
        <f>SUMIF(C:C,ecommerce_10000[[#This Row],[Category]],I:I)</f>
        <v>92327183.770000085</v>
      </c>
      <c r="S3265" s="1">
        <f>SUMIFS(I:I,C:C,C3265)</f>
        <v>92327183.770000085</v>
      </c>
      <c r="T3265" s="1" t="str">
        <f>INDEX(F:F,MATCH(ecommerce_10000[[#This Row],[TotalAmount]],I:I,0))</f>
        <v>Giza</v>
      </c>
    </row>
    <row r="3266" spans="1:20" x14ac:dyDescent="0.3">
      <c r="A3266" s="1" t="s">
        <v>3310</v>
      </c>
      <c r="B3266" s="1" t="s">
        <v>35</v>
      </c>
      <c r="C3266" s="1" t="s">
        <v>14</v>
      </c>
      <c r="D3266" s="1" t="s">
        <v>36</v>
      </c>
      <c r="E3266" s="1" t="s">
        <v>16</v>
      </c>
      <c r="F3266" s="1" t="s">
        <v>33</v>
      </c>
      <c r="G3266">
        <v>12220.23</v>
      </c>
      <c r="H3266">
        <v>4</v>
      </c>
      <c r="I3266">
        <v>48880.92</v>
      </c>
      <c r="J3266">
        <v>3.42</v>
      </c>
      <c r="K3266">
        <v>2922</v>
      </c>
      <c r="L3266" s="2">
        <v>45525</v>
      </c>
      <c r="O3266" t="str">
        <f>IF(ecommerce_10000[[#This Row],[Platform]]="Souq","sq",ecommerce_10000[[#This Row],[Platform]])</f>
        <v>sq</v>
      </c>
      <c r="P3266" t="str">
        <f>IF(E3266="Souq","sq",IF(E3266="Jumia","Jum",E3266))</f>
        <v>sq</v>
      </c>
      <c r="Q3266">
        <f>VLOOKUP(ecommerce_10000[[#This Row],[City]],F:I,4,FALSE)</f>
        <v>3665.44</v>
      </c>
      <c r="R3266" s="1">
        <f>SUMIF(C:C,ecommerce_10000[[#This Row],[Category]],I:I)</f>
        <v>92327183.770000085</v>
      </c>
      <c r="S3266" s="1">
        <f>SUMIFS(I:I,C:C,C3266)</f>
        <v>92327183.770000085</v>
      </c>
      <c r="T3266" s="1" t="str">
        <f>INDEX(F:F,MATCH(ecommerce_10000[[#This Row],[TotalAmount]],I:I,0))</f>
        <v>Dubai</v>
      </c>
    </row>
    <row r="3267" spans="1:20" x14ac:dyDescent="0.3">
      <c r="A3267" s="1" t="s">
        <v>3311</v>
      </c>
      <c r="B3267" s="1" t="s">
        <v>38</v>
      </c>
      <c r="C3267" s="1" t="s">
        <v>20</v>
      </c>
      <c r="D3267" s="1" t="s">
        <v>39</v>
      </c>
      <c r="E3267" s="1" t="s">
        <v>16</v>
      </c>
      <c r="F3267" s="1" t="s">
        <v>40</v>
      </c>
      <c r="G3267">
        <v>465.85</v>
      </c>
      <c r="H3267">
        <v>3</v>
      </c>
      <c r="I3267">
        <v>1397.55</v>
      </c>
      <c r="J3267">
        <v>1.43</v>
      </c>
      <c r="K3267">
        <v>3569</v>
      </c>
      <c r="L3267" s="2">
        <v>45458</v>
      </c>
      <c r="O3267" t="str">
        <f>IF(ecommerce_10000[[#This Row],[Platform]]="Souq","sq",ecommerce_10000[[#This Row],[Platform]])</f>
        <v>sq</v>
      </c>
      <c r="P3267" t="str">
        <f>IF(E3267="Souq","sq",IF(E3267="Jumia","Jum",E3267))</f>
        <v>sq</v>
      </c>
      <c r="Q3267">
        <f>VLOOKUP(ecommerce_10000[[#This Row],[City]],F:I,4,FALSE)</f>
        <v>99349.3</v>
      </c>
      <c r="R3267" s="1">
        <f>SUMIF(C:C,ecommerce_10000[[#This Row],[Category]],I:I)</f>
        <v>91504159.730000004</v>
      </c>
      <c r="S3267" s="1">
        <f>SUMIFS(I:I,C:C,C3267)</f>
        <v>91504159.730000004</v>
      </c>
      <c r="T3267" s="1" t="str">
        <f>INDEX(F:F,MATCH(ecommerce_10000[[#This Row],[TotalAmount]],I:I,0))</f>
        <v>Riyadh</v>
      </c>
    </row>
    <row r="3268" spans="1:20" x14ac:dyDescent="0.3">
      <c r="A3268" s="1" t="s">
        <v>3312</v>
      </c>
      <c r="B3268" s="1" t="s">
        <v>19</v>
      </c>
      <c r="C3268" s="1" t="s">
        <v>20</v>
      </c>
      <c r="D3268" s="1" t="s">
        <v>21</v>
      </c>
      <c r="E3268" s="1" t="s">
        <v>16</v>
      </c>
      <c r="F3268" s="1" t="s">
        <v>62</v>
      </c>
      <c r="G3268">
        <v>8648.5</v>
      </c>
      <c r="H3268">
        <v>2</v>
      </c>
      <c r="I3268">
        <v>17297</v>
      </c>
      <c r="J3268">
        <v>3.79</v>
      </c>
      <c r="K3268">
        <v>3404</v>
      </c>
      <c r="L3268" s="2">
        <v>45431</v>
      </c>
      <c r="O3268" t="str">
        <f>IF(ecommerce_10000[[#This Row],[Platform]]="Souq","sq",ecommerce_10000[[#This Row],[Platform]])</f>
        <v>sq</v>
      </c>
      <c r="P3268" t="str">
        <f>IF(E3268="Souq","sq",IF(E3268="Jumia","Jum",E3268))</f>
        <v>sq</v>
      </c>
      <c r="Q3268">
        <f>VLOOKUP(ecommerce_10000[[#This Row],[City]],F:I,4,FALSE)</f>
        <v>27872.98</v>
      </c>
      <c r="R3268" s="1">
        <f>SUMIF(C:C,ecommerce_10000[[#This Row],[Category]],I:I)</f>
        <v>91504159.730000004</v>
      </c>
      <c r="S3268" s="1">
        <f>SUMIFS(I:I,C:C,C3268)</f>
        <v>91504159.730000004</v>
      </c>
      <c r="T3268" s="1" t="str">
        <f>INDEX(F:F,MATCH(ecommerce_10000[[#This Row],[TotalAmount]],I:I,0))</f>
        <v>Giza</v>
      </c>
    </row>
    <row r="3269" spans="1:20" x14ac:dyDescent="0.3">
      <c r="A3269" s="1" t="s">
        <v>3313</v>
      </c>
      <c r="B3269" s="1" t="s">
        <v>65</v>
      </c>
      <c r="C3269" s="1" t="s">
        <v>20</v>
      </c>
      <c r="D3269" s="1" t="s">
        <v>66</v>
      </c>
      <c r="E3269" s="1" t="s">
        <v>16</v>
      </c>
      <c r="F3269" s="1" t="s">
        <v>33</v>
      </c>
      <c r="G3269">
        <v>9650.5400000000009</v>
      </c>
      <c r="H3269">
        <v>5</v>
      </c>
      <c r="I3269">
        <v>48252.7</v>
      </c>
      <c r="J3269">
        <v>1.45</v>
      </c>
      <c r="K3269">
        <v>4519</v>
      </c>
      <c r="L3269" s="2">
        <v>45509</v>
      </c>
      <c r="O3269" t="str">
        <f>IF(ecommerce_10000[[#This Row],[Platform]]="Souq","sq",ecommerce_10000[[#This Row],[Platform]])</f>
        <v>sq</v>
      </c>
      <c r="P3269" t="str">
        <f>IF(E3269="Souq","sq",IF(E3269="Jumia","Jum",E3269))</f>
        <v>sq</v>
      </c>
      <c r="Q3269">
        <f>VLOOKUP(ecommerce_10000[[#This Row],[City]],F:I,4,FALSE)</f>
        <v>3665.44</v>
      </c>
      <c r="R3269" s="1">
        <f>SUMIF(C:C,ecommerce_10000[[#This Row],[Category]],I:I)</f>
        <v>91504159.730000004</v>
      </c>
      <c r="S3269" s="1">
        <f>SUMIFS(I:I,C:C,C3269)</f>
        <v>91504159.730000004</v>
      </c>
      <c r="T3269" s="1" t="str">
        <f>INDEX(F:F,MATCH(ecommerce_10000[[#This Row],[TotalAmount]],I:I,0))</f>
        <v>Dubai</v>
      </c>
    </row>
    <row r="3270" spans="1:20" x14ac:dyDescent="0.3">
      <c r="A3270" s="1" t="s">
        <v>3314</v>
      </c>
      <c r="B3270" s="1" t="s">
        <v>19</v>
      </c>
      <c r="C3270" s="1" t="s">
        <v>20</v>
      </c>
      <c r="D3270" s="1" t="s">
        <v>21</v>
      </c>
      <c r="E3270" s="1" t="s">
        <v>22</v>
      </c>
      <c r="F3270" s="1" t="s">
        <v>28</v>
      </c>
      <c r="G3270">
        <v>16400.810000000001</v>
      </c>
      <c r="H3270">
        <v>3</v>
      </c>
      <c r="I3270">
        <v>49202.43</v>
      </c>
      <c r="J3270">
        <v>3.64</v>
      </c>
      <c r="K3270">
        <v>2878</v>
      </c>
      <c r="L3270" s="2">
        <v>45366</v>
      </c>
      <c r="O3270" t="str">
        <f>IF(ecommerce_10000[[#This Row],[Platform]]="Souq","sq",ecommerce_10000[[#This Row],[Platform]])</f>
        <v>Jumia</v>
      </c>
      <c r="P3270" t="str">
        <f>IF(E3270="Souq","sq",IF(E3270="Jumia","Jum",E3270))</f>
        <v>Jum</v>
      </c>
      <c r="Q3270">
        <f>VLOOKUP(ecommerce_10000[[#This Row],[City]],F:I,4,FALSE)</f>
        <v>26648.76</v>
      </c>
      <c r="R3270" s="1">
        <f>SUMIF(C:C,ecommerce_10000[[#This Row],[Category]],I:I)</f>
        <v>91504159.730000004</v>
      </c>
      <c r="S3270" s="1">
        <f>SUMIFS(I:I,C:C,C3270)</f>
        <v>91504159.730000004</v>
      </c>
      <c r="T3270" s="1" t="str">
        <f>INDEX(F:F,MATCH(ecommerce_10000[[#This Row],[TotalAmount]],I:I,0))</f>
        <v>Casablanca</v>
      </c>
    </row>
    <row r="3271" spans="1:20" x14ac:dyDescent="0.3">
      <c r="A3271" s="1" t="s">
        <v>3315</v>
      </c>
      <c r="B3271" s="1" t="s">
        <v>19</v>
      </c>
      <c r="C3271" s="1" t="s">
        <v>20</v>
      </c>
      <c r="D3271" s="1" t="s">
        <v>21</v>
      </c>
      <c r="E3271" s="1" t="s">
        <v>16</v>
      </c>
      <c r="F3271" s="1" t="s">
        <v>28</v>
      </c>
      <c r="G3271">
        <v>7989.59</v>
      </c>
      <c r="H3271">
        <v>3</v>
      </c>
      <c r="I3271">
        <v>23968.77</v>
      </c>
      <c r="J3271">
        <v>3.79</v>
      </c>
      <c r="K3271">
        <v>320</v>
      </c>
      <c r="L3271" s="2">
        <v>45339</v>
      </c>
      <c r="O3271" t="str">
        <f>IF(ecommerce_10000[[#This Row],[Platform]]="Souq","sq",ecommerce_10000[[#This Row],[Platform]])</f>
        <v>sq</v>
      </c>
      <c r="P3271" t="str">
        <f>IF(E3271="Souq","sq",IF(E3271="Jumia","Jum",E3271))</f>
        <v>sq</v>
      </c>
      <c r="Q3271">
        <f>VLOOKUP(ecommerce_10000[[#This Row],[City]],F:I,4,FALSE)</f>
        <v>26648.76</v>
      </c>
      <c r="R3271" s="1">
        <f>SUMIF(C:C,ecommerce_10000[[#This Row],[Category]],I:I)</f>
        <v>91504159.730000004</v>
      </c>
      <c r="S3271" s="1">
        <f>SUMIFS(I:I,C:C,C3271)</f>
        <v>91504159.730000004</v>
      </c>
      <c r="T3271" s="1" t="str">
        <f>INDEX(F:F,MATCH(ecommerce_10000[[#This Row],[TotalAmount]],I:I,0))</f>
        <v>Casablanca</v>
      </c>
    </row>
    <row r="3272" spans="1:20" x14ac:dyDescent="0.3">
      <c r="A3272" s="1" t="s">
        <v>3316</v>
      </c>
      <c r="B3272" s="1" t="s">
        <v>13</v>
      </c>
      <c r="C3272" s="1" t="s">
        <v>14</v>
      </c>
      <c r="D3272" s="1" t="s">
        <v>15</v>
      </c>
      <c r="E3272" s="1" t="s">
        <v>47</v>
      </c>
      <c r="F3272" s="1" t="s">
        <v>33</v>
      </c>
      <c r="G3272">
        <v>2574.36</v>
      </c>
      <c r="H3272">
        <v>5</v>
      </c>
      <c r="I3272">
        <v>12871.8</v>
      </c>
      <c r="J3272">
        <v>3.48</v>
      </c>
      <c r="K3272">
        <v>1335</v>
      </c>
      <c r="L3272" s="2">
        <v>45384</v>
      </c>
      <c r="O3272" t="str">
        <f>IF(ecommerce_10000[[#This Row],[Platform]]="Souq","sq",ecommerce_10000[[#This Row],[Platform]])</f>
        <v>Amazon</v>
      </c>
      <c r="P3272" t="str">
        <f>IF(E3272="Souq","sq",IF(E3272="Jumia","Jum",E3272))</f>
        <v>Amazon</v>
      </c>
      <c r="Q3272">
        <f>VLOOKUP(ecommerce_10000[[#This Row],[City]],F:I,4,FALSE)</f>
        <v>3665.44</v>
      </c>
      <c r="R3272" s="1">
        <f>SUMIF(C:C,ecommerce_10000[[#This Row],[Category]],I:I)</f>
        <v>92327183.770000085</v>
      </c>
      <c r="S3272" s="1">
        <f>SUMIFS(I:I,C:C,C3272)</f>
        <v>92327183.770000085</v>
      </c>
      <c r="T3272" s="1" t="str">
        <f>INDEX(F:F,MATCH(ecommerce_10000[[#This Row],[TotalAmount]],I:I,0))</f>
        <v>Dubai</v>
      </c>
    </row>
    <row r="3273" spans="1:20" x14ac:dyDescent="0.3">
      <c r="A3273" s="1" t="s">
        <v>3317</v>
      </c>
      <c r="B3273" s="1" t="s">
        <v>38</v>
      </c>
      <c r="C3273" s="1" t="s">
        <v>20</v>
      </c>
      <c r="D3273" s="1" t="s">
        <v>39</v>
      </c>
      <c r="E3273" s="1" t="s">
        <v>47</v>
      </c>
      <c r="F3273" s="1" t="s">
        <v>40</v>
      </c>
      <c r="G3273">
        <v>3467.4</v>
      </c>
      <c r="H3273">
        <v>1</v>
      </c>
      <c r="I3273">
        <v>3467.4</v>
      </c>
      <c r="J3273">
        <v>3.93</v>
      </c>
      <c r="K3273">
        <v>1951</v>
      </c>
      <c r="L3273" s="2">
        <v>45622</v>
      </c>
      <c r="O3273" t="str">
        <f>IF(ecommerce_10000[[#This Row],[Platform]]="Souq","sq",ecommerce_10000[[#This Row],[Platform]])</f>
        <v>Amazon</v>
      </c>
      <c r="P3273" t="str">
        <f>IF(E3273="Souq","sq",IF(E3273="Jumia","Jum",E3273))</f>
        <v>Amazon</v>
      </c>
      <c r="Q3273">
        <f>VLOOKUP(ecommerce_10000[[#This Row],[City]],F:I,4,FALSE)</f>
        <v>99349.3</v>
      </c>
      <c r="R3273" s="1">
        <f>SUMIF(C:C,ecommerce_10000[[#This Row],[Category]],I:I)</f>
        <v>91504159.730000004</v>
      </c>
      <c r="S3273" s="1">
        <f>SUMIFS(I:I,C:C,C3273)</f>
        <v>91504159.730000004</v>
      </c>
      <c r="T3273" s="1" t="str">
        <f>INDEX(F:F,MATCH(ecommerce_10000[[#This Row],[TotalAmount]],I:I,0))</f>
        <v>Riyadh</v>
      </c>
    </row>
    <row r="3274" spans="1:20" x14ac:dyDescent="0.3">
      <c r="A3274" s="1" t="s">
        <v>3318</v>
      </c>
      <c r="B3274" s="1" t="s">
        <v>49</v>
      </c>
      <c r="C3274" s="1" t="s">
        <v>14</v>
      </c>
      <c r="D3274" s="1" t="s">
        <v>50</v>
      </c>
      <c r="E3274" s="1" t="s">
        <v>47</v>
      </c>
      <c r="F3274" s="1" t="s">
        <v>17</v>
      </c>
      <c r="G3274">
        <v>4889.55</v>
      </c>
      <c r="H3274">
        <v>1</v>
      </c>
      <c r="I3274">
        <v>4889.55</v>
      </c>
      <c r="J3274">
        <v>4.72</v>
      </c>
      <c r="K3274">
        <v>3979</v>
      </c>
      <c r="L3274" s="2">
        <v>45598</v>
      </c>
      <c r="O3274" t="str">
        <f>IF(ecommerce_10000[[#This Row],[Platform]]="Souq","sq",ecommerce_10000[[#This Row],[Platform]])</f>
        <v>Amazon</v>
      </c>
      <c r="P3274" t="str">
        <f>IF(E3274="Souq","sq",IF(E3274="Jumia","Jum",E3274))</f>
        <v>Amazon</v>
      </c>
      <c r="Q3274">
        <f>VLOOKUP(ecommerce_10000[[#This Row],[City]],F:I,4,FALSE)</f>
        <v>16284.02</v>
      </c>
      <c r="R3274" s="1">
        <f>SUMIF(C:C,ecommerce_10000[[#This Row],[Category]],I:I)</f>
        <v>92327183.770000085</v>
      </c>
      <c r="S3274" s="1">
        <f>SUMIFS(I:I,C:C,C3274)</f>
        <v>92327183.770000085</v>
      </c>
      <c r="T3274" s="1" t="str">
        <f>INDEX(F:F,MATCH(ecommerce_10000[[#This Row],[TotalAmount]],I:I,0))</f>
        <v>Cairo</v>
      </c>
    </row>
    <row r="3275" spans="1:20" x14ac:dyDescent="0.3">
      <c r="A3275" s="1" t="s">
        <v>3319</v>
      </c>
      <c r="B3275" s="1" t="s">
        <v>25</v>
      </c>
      <c r="C3275" s="1" t="s">
        <v>26</v>
      </c>
      <c r="D3275" s="1" t="s">
        <v>27</v>
      </c>
      <c r="E3275" s="1" t="s">
        <v>22</v>
      </c>
      <c r="F3275" s="1" t="s">
        <v>17</v>
      </c>
      <c r="G3275">
        <v>18294.59</v>
      </c>
      <c r="H3275">
        <v>5</v>
      </c>
      <c r="I3275">
        <v>91472.95</v>
      </c>
      <c r="J3275">
        <v>3.38</v>
      </c>
      <c r="K3275">
        <v>2096</v>
      </c>
      <c r="L3275" s="2">
        <v>45548</v>
      </c>
      <c r="O3275" t="str">
        <f>IF(ecommerce_10000[[#This Row],[Platform]]="Souq","sq",ecommerce_10000[[#This Row],[Platform]])</f>
        <v>Jumia</v>
      </c>
      <c r="P3275" t="str">
        <f>IF(E3275="Souq","sq",IF(E3275="Jumia","Jum",E3275))</f>
        <v>Jum</v>
      </c>
      <c r="Q3275">
        <f>VLOOKUP(ecommerce_10000[[#This Row],[City]],F:I,4,FALSE)</f>
        <v>16284.02</v>
      </c>
      <c r="R3275" s="1">
        <f>SUMIF(C:C,ecommerce_10000[[#This Row],[Category]],I:I)</f>
        <v>29200970.130000021</v>
      </c>
      <c r="S3275" s="1">
        <f>SUMIFS(I:I,C:C,C3275)</f>
        <v>29200970.130000021</v>
      </c>
      <c r="T3275" s="1" t="str">
        <f>INDEX(F:F,MATCH(ecommerce_10000[[#This Row],[TotalAmount]],I:I,0))</f>
        <v>Cairo</v>
      </c>
    </row>
    <row r="3276" spans="1:20" x14ac:dyDescent="0.3">
      <c r="A3276" s="1" t="s">
        <v>3320</v>
      </c>
      <c r="B3276" s="1" t="s">
        <v>43</v>
      </c>
      <c r="C3276" s="1" t="s">
        <v>44</v>
      </c>
      <c r="D3276" s="1" t="s">
        <v>45</v>
      </c>
      <c r="E3276" s="1" t="s">
        <v>47</v>
      </c>
      <c r="F3276" s="1" t="s">
        <v>62</v>
      </c>
      <c r="G3276">
        <v>6850.67</v>
      </c>
      <c r="H3276">
        <v>3</v>
      </c>
      <c r="I3276">
        <v>20552.009999999998</v>
      </c>
      <c r="J3276">
        <v>1.51</v>
      </c>
      <c r="K3276">
        <v>2737</v>
      </c>
      <c r="L3276" s="2">
        <v>45375</v>
      </c>
      <c r="O3276" t="str">
        <f>IF(ecommerce_10000[[#This Row],[Platform]]="Souq","sq",ecommerce_10000[[#This Row],[Platform]])</f>
        <v>Amazon</v>
      </c>
      <c r="P3276" t="str">
        <f>IF(E3276="Souq","sq",IF(E3276="Jumia","Jum",E3276))</f>
        <v>Amazon</v>
      </c>
      <c r="Q3276">
        <f>VLOOKUP(ecommerce_10000[[#This Row],[City]],F:I,4,FALSE)</f>
        <v>27872.98</v>
      </c>
      <c r="R3276" s="1">
        <f>SUMIF(C:C,ecommerce_10000[[#This Row],[Category]],I:I)</f>
        <v>31420413.200000018</v>
      </c>
      <c r="S3276" s="1">
        <f>SUMIFS(I:I,C:C,C3276)</f>
        <v>31420413.200000018</v>
      </c>
      <c r="T3276" s="1" t="str">
        <f>INDEX(F:F,MATCH(ecommerce_10000[[#This Row],[TotalAmount]],I:I,0))</f>
        <v>Giza</v>
      </c>
    </row>
    <row r="3277" spans="1:20" x14ac:dyDescent="0.3">
      <c r="A3277" s="1" t="s">
        <v>3321</v>
      </c>
      <c r="B3277" s="1" t="s">
        <v>13</v>
      </c>
      <c r="C3277" s="1" t="s">
        <v>14</v>
      </c>
      <c r="D3277" s="1" t="s">
        <v>15</v>
      </c>
      <c r="E3277" s="1" t="s">
        <v>16</v>
      </c>
      <c r="F3277" s="1" t="s">
        <v>17</v>
      </c>
      <c r="G3277">
        <v>19681.96</v>
      </c>
      <c r="H3277">
        <v>3</v>
      </c>
      <c r="I3277">
        <v>59045.88</v>
      </c>
      <c r="J3277">
        <v>3.07</v>
      </c>
      <c r="K3277">
        <v>744</v>
      </c>
      <c r="L3277" s="2">
        <v>45388</v>
      </c>
      <c r="O3277" t="str">
        <f>IF(ecommerce_10000[[#This Row],[Platform]]="Souq","sq",ecommerce_10000[[#This Row],[Platform]])</f>
        <v>sq</v>
      </c>
      <c r="P3277" t="str">
        <f>IF(E3277="Souq","sq",IF(E3277="Jumia","Jum",E3277))</f>
        <v>sq</v>
      </c>
      <c r="Q3277">
        <f>VLOOKUP(ecommerce_10000[[#This Row],[City]],F:I,4,FALSE)</f>
        <v>16284.02</v>
      </c>
      <c r="R3277" s="1">
        <f>SUMIF(C:C,ecommerce_10000[[#This Row],[Category]],I:I)</f>
        <v>92327183.770000085</v>
      </c>
      <c r="S3277" s="1">
        <f>SUMIFS(I:I,C:C,C3277)</f>
        <v>92327183.770000085</v>
      </c>
      <c r="T3277" s="1" t="str">
        <f>INDEX(F:F,MATCH(ecommerce_10000[[#This Row],[TotalAmount]],I:I,0))</f>
        <v>Cairo</v>
      </c>
    </row>
    <row r="3278" spans="1:20" x14ac:dyDescent="0.3">
      <c r="A3278" s="1" t="s">
        <v>3322</v>
      </c>
      <c r="B3278" s="1" t="s">
        <v>38</v>
      </c>
      <c r="C3278" s="1" t="s">
        <v>20</v>
      </c>
      <c r="D3278" s="1" t="s">
        <v>39</v>
      </c>
      <c r="E3278" s="1" t="s">
        <v>22</v>
      </c>
      <c r="F3278" s="1" t="s">
        <v>62</v>
      </c>
      <c r="G3278">
        <v>17131.490000000002</v>
      </c>
      <c r="H3278">
        <v>4</v>
      </c>
      <c r="I3278">
        <v>68525.960000000006</v>
      </c>
      <c r="J3278">
        <v>3.64</v>
      </c>
      <c r="K3278">
        <v>1783</v>
      </c>
      <c r="L3278" s="2">
        <v>45427</v>
      </c>
      <c r="O3278" t="str">
        <f>IF(ecommerce_10000[[#This Row],[Platform]]="Souq","sq",ecommerce_10000[[#This Row],[Platform]])</f>
        <v>Jumia</v>
      </c>
      <c r="P3278" t="str">
        <f>IF(E3278="Souq","sq",IF(E3278="Jumia","Jum",E3278))</f>
        <v>Jum</v>
      </c>
      <c r="Q3278">
        <f>VLOOKUP(ecommerce_10000[[#This Row],[City]],F:I,4,FALSE)</f>
        <v>27872.98</v>
      </c>
      <c r="R3278" s="1">
        <f>SUMIF(C:C,ecommerce_10000[[#This Row],[Category]],I:I)</f>
        <v>91504159.730000004</v>
      </c>
      <c r="S3278" s="1">
        <f>SUMIFS(I:I,C:C,C3278)</f>
        <v>91504159.730000004</v>
      </c>
      <c r="T3278" s="1" t="str">
        <f>INDEX(F:F,MATCH(ecommerce_10000[[#This Row],[TotalAmount]],I:I,0))</f>
        <v>Giza</v>
      </c>
    </row>
    <row r="3279" spans="1:20" x14ac:dyDescent="0.3">
      <c r="A3279" s="1" t="s">
        <v>3323</v>
      </c>
      <c r="B3279" s="1" t="s">
        <v>49</v>
      </c>
      <c r="C3279" s="1" t="s">
        <v>14</v>
      </c>
      <c r="D3279" s="1" t="s">
        <v>50</v>
      </c>
      <c r="E3279" s="1" t="s">
        <v>47</v>
      </c>
      <c r="F3279" s="1" t="s">
        <v>17</v>
      </c>
      <c r="G3279">
        <v>10937.97</v>
      </c>
      <c r="H3279">
        <v>1</v>
      </c>
      <c r="I3279">
        <v>10937.97</v>
      </c>
      <c r="J3279">
        <v>2.52</v>
      </c>
      <c r="K3279">
        <v>281</v>
      </c>
      <c r="L3279" s="2">
        <v>45484</v>
      </c>
      <c r="O3279" t="str">
        <f>IF(ecommerce_10000[[#This Row],[Platform]]="Souq","sq",ecommerce_10000[[#This Row],[Platform]])</f>
        <v>Amazon</v>
      </c>
      <c r="P3279" t="str">
        <f>IF(E3279="Souq","sq",IF(E3279="Jumia","Jum",E3279))</f>
        <v>Amazon</v>
      </c>
      <c r="Q3279">
        <f>VLOOKUP(ecommerce_10000[[#This Row],[City]],F:I,4,FALSE)</f>
        <v>16284.02</v>
      </c>
      <c r="R3279" s="1">
        <f>SUMIF(C:C,ecommerce_10000[[#This Row],[Category]],I:I)</f>
        <v>92327183.770000085</v>
      </c>
      <c r="S3279" s="1">
        <f>SUMIFS(I:I,C:C,C3279)</f>
        <v>92327183.770000085</v>
      </c>
      <c r="T3279" s="1" t="str">
        <f>INDEX(F:F,MATCH(ecommerce_10000[[#This Row],[TotalAmount]],I:I,0))</f>
        <v>Cairo</v>
      </c>
    </row>
    <row r="3280" spans="1:20" x14ac:dyDescent="0.3">
      <c r="A3280" s="1" t="s">
        <v>3324</v>
      </c>
      <c r="B3280" s="1" t="s">
        <v>35</v>
      </c>
      <c r="C3280" s="1" t="s">
        <v>14</v>
      </c>
      <c r="D3280" s="1" t="s">
        <v>36</v>
      </c>
      <c r="E3280" s="1" t="s">
        <v>47</v>
      </c>
      <c r="F3280" s="1" t="s">
        <v>62</v>
      </c>
      <c r="G3280">
        <v>3444.29</v>
      </c>
      <c r="H3280">
        <v>2</v>
      </c>
      <c r="I3280">
        <v>6888.58</v>
      </c>
      <c r="J3280">
        <v>2.06</v>
      </c>
      <c r="K3280">
        <v>4508</v>
      </c>
      <c r="L3280" s="2">
        <v>45354</v>
      </c>
      <c r="O3280" t="str">
        <f>IF(ecommerce_10000[[#This Row],[Platform]]="Souq","sq",ecommerce_10000[[#This Row],[Platform]])</f>
        <v>Amazon</v>
      </c>
      <c r="P3280" t="str">
        <f>IF(E3280="Souq","sq",IF(E3280="Jumia","Jum",E3280))</f>
        <v>Amazon</v>
      </c>
      <c r="Q3280">
        <f>VLOOKUP(ecommerce_10000[[#This Row],[City]],F:I,4,FALSE)</f>
        <v>27872.98</v>
      </c>
      <c r="R3280" s="1">
        <f>SUMIF(C:C,ecommerce_10000[[#This Row],[Category]],I:I)</f>
        <v>92327183.770000085</v>
      </c>
      <c r="S3280" s="1">
        <f>SUMIFS(I:I,C:C,C3280)</f>
        <v>92327183.770000085</v>
      </c>
      <c r="T3280" s="1" t="str">
        <f>INDEX(F:F,MATCH(ecommerce_10000[[#This Row],[TotalAmount]],I:I,0))</f>
        <v>Giza</v>
      </c>
    </row>
    <row r="3281" spans="1:20" x14ac:dyDescent="0.3">
      <c r="A3281" s="1" t="s">
        <v>3325</v>
      </c>
      <c r="B3281" s="1" t="s">
        <v>43</v>
      </c>
      <c r="C3281" s="1" t="s">
        <v>44</v>
      </c>
      <c r="D3281" s="1" t="s">
        <v>45</v>
      </c>
      <c r="E3281" s="1" t="s">
        <v>47</v>
      </c>
      <c r="F3281" s="1" t="s">
        <v>40</v>
      </c>
      <c r="G3281">
        <v>8123.97</v>
      </c>
      <c r="H3281">
        <v>4</v>
      </c>
      <c r="I3281">
        <v>32495.88</v>
      </c>
      <c r="J3281">
        <v>3.75</v>
      </c>
      <c r="K3281">
        <v>175</v>
      </c>
      <c r="L3281" s="2">
        <v>45580</v>
      </c>
      <c r="O3281" t="str">
        <f>IF(ecommerce_10000[[#This Row],[Platform]]="Souq","sq",ecommerce_10000[[#This Row],[Platform]])</f>
        <v>Amazon</v>
      </c>
      <c r="P3281" t="str">
        <f>IF(E3281="Souq","sq",IF(E3281="Jumia","Jum",E3281))</f>
        <v>Amazon</v>
      </c>
      <c r="Q3281">
        <f>VLOOKUP(ecommerce_10000[[#This Row],[City]],F:I,4,FALSE)</f>
        <v>99349.3</v>
      </c>
      <c r="R3281" s="1">
        <f>SUMIF(C:C,ecommerce_10000[[#This Row],[Category]],I:I)</f>
        <v>31420413.200000018</v>
      </c>
      <c r="S3281" s="1">
        <f>SUMIFS(I:I,C:C,C3281)</f>
        <v>31420413.200000018</v>
      </c>
      <c r="T3281" s="1" t="str">
        <f>INDEX(F:F,MATCH(ecommerce_10000[[#This Row],[TotalAmount]],I:I,0))</f>
        <v>Riyadh</v>
      </c>
    </row>
    <row r="3282" spans="1:20" x14ac:dyDescent="0.3">
      <c r="A3282" s="1" t="s">
        <v>3326</v>
      </c>
      <c r="B3282" s="1" t="s">
        <v>30</v>
      </c>
      <c r="C3282" s="1" t="s">
        <v>31</v>
      </c>
      <c r="D3282" s="1" t="s">
        <v>32</v>
      </c>
      <c r="E3282" s="1" t="s">
        <v>16</v>
      </c>
      <c r="F3282" s="1" t="s">
        <v>23</v>
      </c>
      <c r="G3282">
        <v>7267.57</v>
      </c>
      <c r="H3282">
        <v>2</v>
      </c>
      <c r="I3282">
        <v>14535.14</v>
      </c>
      <c r="J3282">
        <v>2.9</v>
      </c>
      <c r="K3282">
        <v>2165</v>
      </c>
      <c r="L3282" s="2">
        <v>45357</v>
      </c>
      <c r="O3282" t="str">
        <f>IF(ecommerce_10000[[#This Row],[Platform]]="Souq","sq",ecommerce_10000[[#This Row],[Platform]])</f>
        <v>sq</v>
      </c>
      <c r="P3282" t="str">
        <f>IF(E3282="Souq","sq",IF(E3282="Jumia","Jum",E3282))</f>
        <v>sq</v>
      </c>
      <c r="Q3282">
        <f>VLOOKUP(ecommerce_10000[[#This Row],[City]],F:I,4,FALSE)</f>
        <v>13290.4</v>
      </c>
      <c r="R3282" s="1">
        <f>SUMIF(C:C,ecommerce_10000[[#This Row],[Category]],I:I)</f>
        <v>57542997.559999913</v>
      </c>
      <c r="S3282" s="1">
        <f>SUMIFS(I:I,C:C,C3282)</f>
        <v>57542997.559999913</v>
      </c>
      <c r="T3282" s="1" t="str">
        <f>INDEX(F:F,MATCH(ecommerce_10000[[#This Row],[TotalAmount]],I:I,0))</f>
        <v>Alexandria</v>
      </c>
    </row>
    <row r="3283" spans="1:20" x14ac:dyDescent="0.3">
      <c r="A3283" s="1" t="s">
        <v>3327</v>
      </c>
      <c r="B3283" s="1" t="s">
        <v>13</v>
      </c>
      <c r="C3283" s="1" t="s">
        <v>14</v>
      </c>
      <c r="D3283" s="1" t="s">
        <v>15</v>
      </c>
      <c r="E3283" s="1" t="s">
        <v>22</v>
      </c>
      <c r="F3283" s="1" t="s">
        <v>62</v>
      </c>
      <c r="G3283">
        <v>9086.66</v>
      </c>
      <c r="H3283">
        <v>5</v>
      </c>
      <c r="I3283">
        <v>45433.3</v>
      </c>
      <c r="J3283">
        <v>4</v>
      </c>
      <c r="K3283">
        <v>3009</v>
      </c>
      <c r="L3283" s="2">
        <v>45358</v>
      </c>
      <c r="O3283" t="str">
        <f>IF(ecommerce_10000[[#This Row],[Platform]]="Souq","sq",ecommerce_10000[[#This Row],[Platform]])</f>
        <v>Jumia</v>
      </c>
      <c r="P3283" t="str">
        <f>IF(E3283="Souq","sq",IF(E3283="Jumia","Jum",E3283))</f>
        <v>Jum</v>
      </c>
      <c r="Q3283">
        <f>VLOOKUP(ecommerce_10000[[#This Row],[City]],F:I,4,FALSE)</f>
        <v>27872.98</v>
      </c>
      <c r="R3283" s="1">
        <f>SUMIF(C:C,ecommerce_10000[[#This Row],[Category]],I:I)</f>
        <v>92327183.770000085</v>
      </c>
      <c r="S3283" s="1">
        <f>SUMIFS(I:I,C:C,C3283)</f>
        <v>92327183.770000085</v>
      </c>
      <c r="T3283" s="1" t="str">
        <f>INDEX(F:F,MATCH(ecommerce_10000[[#This Row],[TotalAmount]],I:I,0))</f>
        <v>Giza</v>
      </c>
    </row>
    <row r="3284" spans="1:20" x14ac:dyDescent="0.3">
      <c r="A3284" s="1" t="s">
        <v>3328</v>
      </c>
      <c r="B3284" s="1" t="s">
        <v>35</v>
      </c>
      <c r="C3284" s="1" t="s">
        <v>14</v>
      </c>
      <c r="D3284" s="1" t="s">
        <v>36</v>
      </c>
      <c r="E3284" s="1" t="s">
        <v>16</v>
      </c>
      <c r="F3284" s="1" t="s">
        <v>23</v>
      </c>
      <c r="G3284">
        <v>17541.88</v>
      </c>
      <c r="H3284">
        <v>1</v>
      </c>
      <c r="I3284">
        <v>17541.88</v>
      </c>
      <c r="J3284">
        <v>4.16</v>
      </c>
      <c r="K3284">
        <v>122</v>
      </c>
      <c r="L3284" s="2">
        <v>45586</v>
      </c>
      <c r="O3284" t="str">
        <f>IF(ecommerce_10000[[#This Row],[Platform]]="Souq","sq",ecommerce_10000[[#This Row],[Platform]])</f>
        <v>sq</v>
      </c>
      <c r="P3284" t="str">
        <f>IF(E3284="Souq","sq",IF(E3284="Jumia","Jum",E3284))</f>
        <v>sq</v>
      </c>
      <c r="Q3284">
        <f>VLOOKUP(ecommerce_10000[[#This Row],[City]],F:I,4,FALSE)</f>
        <v>13290.4</v>
      </c>
      <c r="R3284" s="1">
        <f>SUMIF(C:C,ecommerce_10000[[#This Row],[Category]],I:I)</f>
        <v>92327183.770000085</v>
      </c>
      <c r="S3284" s="1">
        <f>SUMIFS(I:I,C:C,C3284)</f>
        <v>92327183.770000085</v>
      </c>
      <c r="T3284" s="1" t="str">
        <f>INDEX(F:F,MATCH(ecommerce_10000[[#This Row],[TotalAmount]],I:I,0))</f>
        <v>Alexandria</v>
      </c>
    </row>
    <row r="3285" spans="1:20" x14ac:dyDescent="0.3">
      <c r="A3285" s="1" t="s">
        <v>3329</v>
      </c>
      <c r="B3285" s="1" t="s">
        <v>38</v>
      </c>
      <c r="C3285" s="1" t="s">
        <v>20</v>
      </c>
      <c r="D3285" s="1" t="s">
        <v>39</v>
      </c>
      <c r="E3285" s="1" t="s">
        <v>22</v>
      </c>
      <c r="F3285" s="1" t="s">
        <v>62</v>
      </c>
      <c r="G3285">
        <v>521.66999999999996</v>
      </c>
      <c r="H3285">
        <v>5</v>
      </c>
      <c r="I3285">
        <v>2608.35</v>
      </c>
      <c r="J3285">
        <v>2.93</v>
      </c>
      <c r="K3285">
        <v>3264</v>
      </c>
      <c r="L3285" s="2">
        <v>45531</v>
      </c>
      <c r="O3285" t="str">
        <f>IF(ecommerce_10000[[#This Row],[Platform]]="Souq","sq",ecommerce_10000[[#This Row],[Platform]])</f>
        <v>Jumia</v>
      </c>
      <c r="P3285" t="str">
        <f>IF(E3285="Souq","sq",IF(E3285="Jumia","Jum",E3285))</f>
        <v>Jum</v>
      </c>
      <c r="Q3285">
        <f>VLOOKUP(ecommerce_10000[[#This Row],[City]],F:I,4,FALSE)</f>
        <v>27872.98</v>
      </c>
      <c r="R3285" s="1">
        <f>SUMIF(C:C,ecommerce_10000[[#This Row],[Category]],I:I)</f>
        <v>91504159.730000004</v>
      </c>
      <c r="S3285" s="1">
        <f>SUMIFS(I:I,C:C,C3285)</f>
        <v>91504159.730000004</v>
      </c>
      <c r="T3285" s="1" t="str">
        <f>INDEX(F:F,MATCH(ecommerce_10000[[#This Row],[TotalAmount]],I:I,0))</f>
        <v>Giza</v>
      </c>
    </row>
    <row r="3286" spans="1:20" x14ac:dyDescent="0.3">
      <c r="A3286" s="1" t="s">
        <v>3330</v>
      </c>
      <c r="B3286" s="1" t="s">
        <v>13</v>
      </c>
      <c r="C3286" s="1" t="s">
        <v>14</v>
      </c>
      <c r="D3286" s="1" t="s">
        <v>15</v>
      </c>
      <c r="E3286" s="1" t="s">
        <v>47</v>
      </c>
      <c r="F3286" s="1" t="s">
        <v>28</v>
      </c>
      <c r="G3286">
        <v>4371.75</v>
      </c>
      <c r="H3286">
        <v>3</v>
      </c>
      <c r="I3286">
        <v>13115.25</v>
      </c>
      <c r="J3286">
        <v>3.38</v>
      </c>
      <c r="K3286">
        <v>1497</v>
      </c>
      <c r="L3286" s="2">
        <v>45573</v>
      </c>
      <c r="O3286" t="str">
        <f>IF(ecommerce_10000[[#This Row],[Platform]]="Souq","sq",ecommerce_10000[[#This Row],[Platform]])</f>
        <v>Amazon</v>
      </c>
      <c r="P3286" t="str">
        <f>IF(E3286="Souq","sq",IF(E3286="Jumia","Jum",E3286))</f>
        <v>Amazon</v>
      </c>
      <c r="Q3286">
        <f>VLOOKUP(ecommerce_10000[[#This Row],[City]],F:I,4,FALSE)</f>
        <v>26648.76</v>
      </c>
      <c r="R3286" s="1">
        <f>SUMIF(C:C,ecommerce_10000[[#This Row],[Category]],I:I)</f>
        <v>92327183.770000085</v>
      </c>
      <c r="S3286" s="1">
        <f>SUMIFS(I:I,C:C,C3286)</f>
        <v>92327183.770000085</v>
      </c>
      <c r="T3286" s="1" t="str">
        <f>INDEX(F:F,MATCH(ecommerce_10000[[#This Row],[TotalAmount]],I:I,0))</f>
        <v>Casablanca</v>
      </c>
    </row>
    <row r="3287" spans="1:20" x14ac:dyDescent="0.3">
      <c r="A3287" s="1" t="s">
        <v>3331</v>
      </c>
      <c r="B3287" s="1" t="s">
        <v>13</v>
      </c>
      <c r="C3287" s="1" t="s">
        <v>14</v>
      </c>
      <c r="D3287" s="1" t="s">
        <v>15</v>
      </c>
      <c r="E3287" s="1" t="s">
        <v>16</v>
      </c>
      <c r="F3287" s="1" t="s">
        <v>40</v>
      </c>
      <c r="G3287">
        <v>18283.650000000001</v>
      </c>
      <c r="H3287">
        <v>2</v>
      </c>
      <c r="I3287">
        <v>36567.300000000003</v>
      </c>
      <c r="J3287">
        <v>1.61</v>
      </c>
      <c r="K3287">
        <v>55</v>
      </c>
      <c r="L3287" s="2">
        <v>45575</v>
      </c>
      <c r="O3287" t="str">
        <f>IF(ecommerce_10000[[#This Row],[Platform]]="Souq","sq",ecommerce_10000[[#This Row],[Platform]])</f>
        <v>sq</v>
      </c>
      <c r="P3287" t="str">
        <f>IF(E3287="Souq","sq",IF(E3287="Jumia","Jum",E3287))</f>
        <v>sq</v>
      </c>
      <c r="Q3287">
        <f>VLOOKUP(ecommerce_10000[[#This Row],[City]],F:I,4,FALSE)</f>
        <v>99349.3</v>
      </c>
      <c r="R3287" s="1">
        <f>SUMIF(C:C,ecommerce_10000[[#This Row],[Category]],I:I)</f>
        <v>92327183.770000085</v>
      </c>
      <c r="S3287" s="1">
        <f>SUMIFS(I:I,C:C,C3287)</f>
        <v>92327183.770000085</v>
      </c>
      <c r="T3287" s="1" t="str">
        <f>INDEX(F:F,MATCH(ecommerce_10000[[#This Row],[TotalAmount]],I:I,0))</f>
        <v>Riyadh</v>
      </c>
    </row>
    <row r="3288" spans="1:20" x14ac:dyDescent="0.3">
      <c r="A3288" s="1" t="s">
        <v>3332</v>
      </c>
      <c r="B3288" s="1" t="s">
        <v>30</v>
      </c>
      <c r="C3288" s="1" t="s">
        <v>31</v>
      </c>
      <c r="D3288" s="1" t="s">
        <v>32</v>
      </c>
      <c r="E3288" s="1" t="s">
        <v>22</v>
      </c>
      <c r="F3288" s="1" t="s">
        <v>40</v>
      </c>
      <c r="G3288">
        <v>17162.16</v>
      </c>
      <c r="H3288">
        <v>5</v>
      </c>
      <c r="I3288">
        <v>85810.8</v>
      </c>
      <c r="J3288">
        <v>2.65</v>
      </c>
      <c r="K3288">
        <v>1134</v>
      </c>
      <c r="L3288" s="2">
        <v>45634</v>
      </c>
      <c r="O3288" t="str">
        <f>IF(ecommerce_10000[[#This Row],[Platform]]="Souq","sq",ecommerce_10000[[#This Row],[Platform]])</f>
        <v>Jumia</v>
      </c>
      <c r="P3288" t="str">
        <f>IF(E3288="Souq","sq",IF(E3288="Jumia","Jum",E3288))</f>
        <v>Jum</v>
      </c>
      <c r="Q3288">
        <f>VLOOKUP(ecommerce_10000[[#This Row],[City]],F:I,4,FALSE)</f>
        <v>99349.3</v>
      </c>
      <c r="R3288" s="1">
        <f>SUMIF(C:C,ecommerce_10000[[#This Row],[Category]],I:I)</f>
        <v>57542997.559999913</v>
      </c>
      <c r="S3288" s="1">
        <f>SUMIFS(I:I,C:C,C3288)</f>
        <v>57542997.559999913</v>
      </c>
      <c r="T3288" s="1" t="str">
        <f>INDEX(F:F,MATCH(ecommerce_10000[[#This Row],[TotalAmount]],I:I,0))</f>
        <v>Riyadh</v>
      </c>
    </row>
    <row r="3289" spans="1:20" x14ac:dyDescent="0.3">
      <c r="A3289" s="1" t="s">
        <v>3333</v>
      </c>
      <c r="B3289" s="1" t="s">
        <v>65</v>
      </c>
      <c r="C3289" s="1" t="s">
        <v>20</v>
      </c>
      <c r="D3289" s="1" t="s">
        <v>66</v>
      </c>
      <c r="E3289" s="1" t="s">
        <v>47</v>
      </c>
      <c r="F3289" s="1" t="s">
        <v>40</v>
      </c>
      <c r="G3289">
        <v>10125.5</v>
      </c>
      <c r="H3289">
        <v>5</v>
      </c>
      <c r="I3289">
        <v>50627.5</v>
      </c>
      <c r="J3289">
        <v>4.24</v>
      </c>
      <c r="K3289">
        <v>3505</v>
      </c>
      <c r="L3289" s="2">
        <v>45491</v>
      </c>
      <c r="O3289" t="str">
        <f>IF(ecommerce_10000[[#This Row],[Platform]]="Souq","sq",ecommerce_10000[[#This Row],[Platform]])</f>
        <v>Amazon</v>
      </c>
      <c r="P3289" t="str">
        <f>IF(E3289="Souq","sq",IF(E3289="Jumia","Jum",E3289))</f>
        <v>Amazon</v>
      </c>
      <c r="Q3289">
        <f>VLOOKUP(ecommerce_10000[[#This Row],[City]],F:I,4,FALSE)</f>
        <v>99349.3</v>
      </c>
      <c r="R3289" s="1">
        <f>SUMIF(C:C,ecommerce_10000[[#This Row],[Category]],I:I)</f>
        <v>91504159.730000004</v>
      </c>
      <c r="S3289" s="1">
        <f>SUMIFS(I:I,C:C,C3289)</f>
        <v>91504159.730000004</v>
      </c>
      <c r="T3289" s="1" t="str">
        <f>INDEX(F:F,MATCH(ecommerce_10000[[#This Row],[TotalAmount]],I:I,0))</f>
        <v>Riyadh</v>
      </c>
    </row>
    <row r="3290" spans="1:20" x14ac:dyDescent="0.3">
      <c r="A3290" s="1" t="s">
        <v>3334</v>
      </c>
      <c r="B3290" s="1" t="s">
        <v>13</v>
      </c>
      <c r="C3290" s="1" t="s">
        <v>14</v>
      </c>
      <c r="D3290" s="1" t="s">
        <v>15</v>
      </c>
      <c r="E3290" s="1" t="s">
        <v>22</v>
      </c>
      <c r="F3290" s="1" t="s">
        <v>28</v>
      </c>
      <c r="G3290">
        <v>7041.36</v>
      </c>
      <c r="H3290">
        <v>1</v>
      </c>
      <c r="I3290">
        <v>7041.36</v>
      </c>
      <c r="J3290">
        <v>3.69</v>
      </c>
      <c r="K3290">
        <v>1434</v>
      </c>
      <c r="L3290" s="2">
        <v>45470</v>
      </c>
      <c r="O3290" t="str">
        <f>IF(ecommerce_10000[[#This Row],[Platform]]="Souq","sq",ecommerce_10000[[#This Row],[Platform]])</f>
        <v>Jumia</v>
      </c>
      <c r="P3290" t="str">
        <f>IF(E3290="Souq","sq",IF(E3290="Jumia","Jum",E3290))</f>
        <v>Jum</v>
      </c>
      <c r="Q3290">
        <f>VLOOKUP(ecommerce_10000[[#This Row],[City]],F:I,4,FALSE)</f>
        <v>26648.76</v>
      </c>
      <c r="R3290" s="1">
        <f>SUMIF(C:C,ecommerce_10000[[#This Row],[Category]],I:I)</f>
        <v>92327183.770000085</v>
      </c>
      <c r="S3290" s="1">
        <f>SUMIFS(I:I,C:C,C3290)</f>
        <v>92327183.770000085</v>
      </c>
      <c r="T3290" s="1" t="str">
        <f>INDEX(F:F,MATCH(ecommerce_10000[[#This Row],[TotalAmount]],I:I,0))</f>
        <v>Casablanca</v>
      </c>
    </row>
    <row r="3291" spans="1:20" x14ac:dyDescent="0.3">
      <c r="A3291" s="1" t="s">
        <v>3335</v>
      </c>
      <c r="B3291" s="1" t="s">
        <v>65</v>
      </c>
      <c r="C3291" s="1" t="s">
        <v>20</v>
      </c>
      <c r="D3291" s="1" t="s">
        <v>66</v>
      </c>
      <c r="E3291" s="1" t="s">
        <v>22</v>
      </c>
      <c r="F3291" s="1" t="s">
        <v>23</v>
      </c>
      <c r="G3291">
        <v>11431.99</v>
      </c>
      <c r="H3291">
        <v>1</v>
      </c>
      <c r="I3291">
        <v>11431.99</v>
      </c>
      <c r="J3291">
        <v>4.92</v>
      </c>
      <c r="K3291">
        <v>4360</v>
      </c>
      <c r="L3291" s="2">
        <v>45598</v>
      </c>
      <c r="O3291" t="str">
        <f>IF(ecommerce_10000[[#This Row],[Platform]]="Souq","sq",ecommerce_10000[[#This Row],[Platform]])</f>
        <v>Jumia</v>
      </c>
      <c r="P3291" t="str">
        <f>IF(E3291="Souq","sq",IF(E3291="Jumia","Jum",E3291))</f>
        <v>Jum</v>
      </c>
      <c r="Q3291">
        <f>VLOOKUP(ecommerce_10000[[#This Row],[City]],F:I,4,FALSE)</f>
        <v>13290.4</v>
      </c>
      <c r="R3291" s="1">
        <f>SUMIF(C:C,ecommerce_10000[[#This Row],[Category]],I:I)</f>
        <v>91504159.730000004</v>
      </c>
      <c r="S3291" s="1">
        <f>SUMIFS(I:I,C:C,C3291)</f>
        <v>91504159.730000004</v>
      </c>
      <c r="T3291" s="1" t="str">
        <f>INDEX(F:F,MATCH(ecommerce_10000[[#This Row],[TotalAmount]],I:I,0))</f>
        <v>Alexandria</v>
      </c>
    </row>
    <row r="3292" spans="1:20" x14ac:dyDescent="0.3">
      <c r="A3292" s="1" t="s">
        <v>3336</v>
      </c>
      <c r="B3292" s="1" t="s">
        <v>65</v>
      </c>
      <c r="C3292" s="1" t="s">
        <v>20</v>
      </c>
      <c r="D3292" s="1" t="s">
        <v>66</v>
      </c>
      <c r="E3292" s="1" t="s">
        <v>22</v>
      </c>
      <c r="F3292" s="1" t="s">
        <v>62</v>
      </c>
      <c r="G3292">
        <v>18133.41</v>
      </c>
      <c r="H3292">
        <v>2</v>
      </c>
      <c r="I3292">
        <v>36266.82</v>
      </c>
      <c r="J3292">
        <v>3.67</v>
      </c>
      <c r="K3292">
        <v>2648</v>
      </c>
      <c r="L3292" s="2">
        <v>45594</v>
      </c>
      <c r="O3292" t="str">
        <f>IF(ecommerce_10000[[#This Row],[Platform]]="Souq","sq",ecommerce_10000[[#This Row],[Platform]])</f>
        <v>Jumia</v>
      </c>
      <c r="P3292" t="str">
        <f>IF(E3292="Souq","sq",IF(E3292="Jumia","Jum",E3292))</f>
        <v>Jum</v>
      </c>
      <c r="Q3292">
        <f>VLOOKUP(ecommerce_10000[[#This Row],[City]],F:I,4,FALSE)</f>
        <v>27872.98</v>
      </c>
      <c r="R3292" s="1">
        <f>SUMIF(C:C,ecommerce_10000[[#This Row],[Category]],I:I)</f>
        <v>91504159.730000004</v>
      </c>
      <c r="S3292" s="1">
        <f>SUMIFS(I:I,C:C,C3292)</f>
        <v>91504159.730000004</v>
      </c>
      <c r="T3292" s="1" t="str">
        <f>INDEX(F:F,MATCH(ecommerce_10000[[#This Row],[TotalAmount]],I:I,0))</f>
        <v>Giza</v>
      </c>
    </row>
    <row r="3293" spans="1:20" x14ac:dyDescent="0.3">
      <c r="A3293" s="1" t="s">
        <v>3337</v>
      </c>
      <c r="B3293" s="1" t="s">
        <v>38</v>
      </c>
      <c r="C3293" s="1" t="s">
        <v>20</v>
      </c>
      <c r="D3293" s="1" t="s">
        <v>39</v>
      </c>
      <c r="E3293" s="1" t="s">
        <v>16</v>
      </c>
      <c r="F3293" s="1" t="s">
        <v>40</v>
      </c>
      <c r="G3293">
        <v>12483.8</v>
      </c>
      <c r="H3293">
        <v>3</v>
      </c>
      <c r="I3293">
        <v>37451.4</v>
      </c>
      <c r="J3293">
        <v>2.78</v>
      </c>
      <c r="K3293">
        <v>2344</v>
      </c>
      <c r="L3293" s="2">
        <v>45384</v>
      </c>
      <c r="O3293" t="str">
        <f>IF(ecommerce_10000[[#This Row],[Platform]]="Souq","sq",ecommerce_10000[[#This Row],[Platform]])</f>
        <v>sq</v>
      </c>
      <c r="P3293" t="str">
        <f>IF(E3293="Souq","sq",IF(E3293="Jumia","Jum",E3293))</f>
        <v>sq</v>
      </c>
      <c r="Q3293">
        <f>VLOOKUP(ecommerce_10000[[#This Row],[City]],F:I,4,FALSE)</f>
        <v>99349.3</v>
      </c>
      <c r="R3293" s="1">
        <f>SUMIF(C:C,ecommerce_10000[[#This Row],[Category]],I:I)</f>
        <v>91504159.730000004</v>
      </c>
      <c r="S3293" s="1">
        <f>SUMIFS(I:I,C:C,C3293)</f>
        <v>91504159.730000004</v>
      </c>
      <c r="T3293" s="1" t="str">
        <f>INDEX(F:F,MATCH(ecommerce_10000[[#This Row],[TotalAmount]],I:I,0))</f>
        <v>Riyadh</v>
      </c>
    </row>
    <row r="3294" spans="1:20" x14ac:dyDescent="0.3">
      <c r="A3294" s="1" t="s">
        <v>3338</v>
      </c>
      <c r="B3294" s="1" t="s">
        <v>49</v>
      </c>
      <c r="C3294" s="1" t="s">
        <v>14</v>
      </c>
      <c r="D3294" s="1" t="s">
        <v>50</v>
      </c>
      <c r="E3294" s="1" t="s">
        <v>16</v>
      </c>
      <c r="F3294" s="1" t="s">
        <v>33</v>
      </c>
      <c r="G3294">
        <v>13981.68</v>
      </c>
      <c r="H3294">
        <v>1</v>
      </c>
      <c r="I3294">
        <v>13981.68</v>
      </c>
      <c r="J3294">
        <v>4.49</v>
      </c>
      <c r="K3294">
        <v>4944</v>
      </c>
      <c r="L3294" s="2">
        <v>45535</v>
      </c>
      <c r="O3294" t="str">
        <f>IF(ecommerce_10000[[#This Row],[Platform]]="Souq","sq",ecommerce_10000[[#This Row],[Platform]])</f>
        <v>sq</v>
      </c>
      <c r="P3294" t="str">
        <f>IF(E3294="Souq","sq",IF(E3294="Jumia","Jum",E3294))</f>
        <v>sq</v>
      </c>
      <c r="Q3294">
        <f>VLOOKUP(ecommerce_10000[[#This Row],[City]],F:I,4,FALSE)</f>
        <v>3665.44</v>
      </c>
      <c r="R3294" s="1">
        <f>SUMIF(C:C,ecommerce_10000[[#This Row],[Category]],I:I)</f>
        <v>92327183.770000085</v>
      </c>
      <c r="S3294" s="1">
        <f>SUMIFS(I:I,C:C,C3294)</f>
        <v>92327183.770000085</v>
      </c>
      <c r="T3294" s="1" t="str">
        <f>INDEX(F:F,MATCH(ecommerce_10000[[#This Row],[TotalAmount]],I:I,0))</f>
        <v>Dubai</v>
      </c>
    </row>
    <row r="3295" spans="1:20" x14ac:dyDescent="0.3">
      <c r="A3295" s="1" t="s">
        <v>3339</v>
      </c>
      <c r="B3295" s="1" t="s">
        <v>35</v>
      </c>
      <c r="C3295" s="1" t="s">
        <v>14</v>
      </c>
      <c r="D3295" s="1" t="s">
        <v>36</v>
      </c>
      <c r="E3295" s="1" t="s">
        <v>47</v>
      </c>
      <c r="F3295" s="1" t="s">
        <v>17</v>
      </c>
      <c r="G3295">
        <v>11226.77</v>
      </c>
      <c r="H3295">
        <v>4</v>
      </c>
      <c r="I3295">
        <v>44907.08</v>
      </c>
      <c r="J3295">
        <v>3.13</v>
      </c>
      <c r="K3295">
        <v>3701</v>
      </c>
      <c r="L3295" s="2">
        <v>45456</v>
      </c>
      <c r="O3295" t="str">
        <f>IF(ecommerce_10000[[#This Row],[Platform]]="Souq","sq",ecommerce_10000[[#This Row],[Platform]])</f>
        <v>Amazon</v>
      </c>
      <c r="P3295" t="str">
        <f>IF(E3295="Souq","sq",IF(E3295="Jumia","Jum",E3295))</f>
        <v>Amazon</v>
      </c>
      <c r="Q3295">
        <f>VLOOKUP(ecommerce_10000[[#This Row],[City]],F:I,4,FALSE)</f>
        <v>16284.02</v>
      </c>
      <c r="R3295" s="1">
        <f>SUMIF(C:C,ecommerce_10000[[#This Row],[Category]],I:I)</f>
        <v>92327183.770000085</v>
      </c>
      <c r="S3295" s="1">
        <f>SUMIFS(I:I,C:C,C3295)</f>
        <v>92327183.770000085</v>
      </c>
      <c r="T3295" s="1" t="str">
        <f>INDEX(F:F,MATCH(ecommerce_10000[[#This Row],[TotalAmount]],I:I,0))</f>
        <v>Cairo</v>
      </c>
    </row>
    <row r="3296" spans="1:20" x14ac:dyDescent="0.3">
      <c r="A3296" s="1" t="s">
        <v>3340</v>
      </c>
      <c r="B3296" s="1" t="s">
        <v>65</v>
      </c>
      <c r="C3296" s="1" t="s">
        <v>20</v>
      </c>
      <c r="D3296" s="1" t="s">
        <v>66</v>
      </c>
      <c r="E3296" s="1" t="s">
        <v>16</v>
      </c>
      <c r="F3296" s="1" t="s">
        <v>33</v>
      </c>
      <c r="G3296">
        <v>16469.32</v>
      </c>
      <c r="H3296">
        <v>5</v>
      </c>
      <c r="I3296">
        <v>82346.600000000006</v>
      </c>
      <c r="J3296">
        <v>2.09</v>
      </c>
      <c r="K3296">
        <v>3003</v>
      </c>
      <c r="L3296" s="2">
        <v>45532</v>
      </c>
      <c r="O3296" t="str">
        <f>IF(ecommerce_10000[[#This Row],[Platform]]="Souq","sq",ecommerce_10000[[#This Row],[Platform]])</f>
        <v>sq</v>
      </c>
      <c r="P3296" t="str">
        <f>IF(E3296="Souq","sq",IF(E3296="Jumia","Jum",E3296))</f>
        <v>sq</v>
      </c>
      <c r="Q3296">
        <f>VLOOKUP(ecommerce_10000[[#This Row],[City]],F:I,4,FALSE)</f>
        <v>3665.44</v>
      </c>
      <c r="R3296" s="1">
        <f>SUMIF(C:C,ecommerce_10000[[#This Row],[Category]],I:I)</f>
        <v>91504159.730000004</v>
      </c>
      <c r="S3296" s="1">
        <f>SUMIFS(I:I,C:C,C3296)</f>
        <v>91504159.730000004</v>
      </c>
      <c r="T3296" s="1" t="str">
        <f>INDEX(F:F,MATCH(ecommerce_10000[[#This Row],[TotalAmount]],I:I,0))</f>
        <v>Dubai</v>
      </c>
    </row>
    <row r="3297" spans="1:20" x14ac:dyDescent="0.3">
      <c r="A3297" s="1" t="s">
        <v>3341</v>
      </c>
      <c r="B3297" s="1" t="s">
        <v>38</v>
      </c>
      <c r="C3297" s="1" t="s">
        <v>20</v>
      </c>
      <c r="D3297" s="1" t="s">
        <v>39</v>
      </c>
      <c r="E3297" s="1" t="s">
        <v>47</v>
      </c>
      <c r="F3297" s="1" t="s">
        <v>17</v>
      </c>
      <c r="G3297">
        <v>16570.09</v>
      </c>
      <c r="H3297">
        <v>2</v>
      </c>
      <c r="I3297">
        <v>33140.18</v>
      </c>
      <c r="J3297">
        <v>4.8899999999999997</v>
      </c>
      <c r="K3297">
        <v>4401</v>
      </c>
      <c r="L3297" s="2">
        <v>45630</v>
      </c>
      <c r="O3297" t="str">
        <f>IF(ecommerce_10000[[#This Row],[Platform]]="Souq","sq",ecommerce_10000[[#This Row],[Platform]])</f>
        <v>Amazon</v>
      </c>
      <c r="P3297" t="str">
        <f>IF(E3297="Souq","sq",IF(E3297="Jumia","Jum",E3297))</f>
        <v>Amazon</v>
      </c>
      <c r="Q3297">
        <f>VLOOKUP(ecommerce_10000[[#This Row],[City]],F:I,4,FALSE)</f>
        <v>16284.02</v>
      </c>
      <c r="R3297" s="1">
        <f>SUMIF(C:C,ecommerce_10000[[#This Row],[Category]],I:I)</f>
        <v>91504159.730000004</v>
      </c>
      <c r="S3297" s="1">
        <f>SUMIFS(I:I,C:C,C3297)</f>
        <v>91504159.730000004</v>
      </c>
      <c r="T3297" s="1" t="str">
        <f>INDEX(F:F,MATCH(ecommerce_10000[[#This Row],[TotalAmount]],I:I,0))</f>
        <v>Cairo</v>
      </c>
    </row>
    <row r="3298" spans="1:20" x14ac:dyDescent="0.3">
      <c r="A3298" s="1" t="s">
        <v>3342</v>
      </c>
      <c r="B3298" s="1" t="s">
        <v>43</v>
      </c>
      <c r="C3298" s="1" t="s">
        <v>44</v>
      </c>
      <c r="D3298" s="1" t="s">
        <v>45</v>
      </c>
      <c r="E3298" s="1" t="s">
        <v>22</v>
      </c>
      <c r="F3298" s="1" t="s">
        <v>17</v>
      </c>
      <c r="G3298">
        <v>8980.94</v>
      </c>
      <c r="H3298">
        <v>4</v>
      </c>
      <c r="I3298">
        <v>35923.760000000002</v>
      </c>
      <c r="J3298">
        <v>1.93</v>
      </c>
      <c r="K3298">
        <v>2841</v>
      </c>
      <c r="L3298" s="2">
        <v>45354</v>
      </c>
      <c r="O3298" t="str">
        <f>IF(ecommerce_10000[[#This Row],[Platform]]="Souq","sq",ecommerce_10000[[#This Row],[Platform]])</f>
        <v>Jumia</v>
      </c>
      <c r="P3298" t="str">
        <f>IF(E3298="Souq","sq",IF(E3298="Jumia","Jum",E3298))</f>
        <v>Jum</v>
      </c>
      <c r="Q3298">
        <f>VLOOKUP(ecommerce_10000[[#This Row],[City]],F:I,4,FALSE)</f>
        <v>16284.02</v>
      </c>
      <c r="R3298" s="1">
        <f>SUMIF(C:C,ecommerce_10000[[#This Row],[Category]],I:I)</f>
        <v>31420413.200000018</v>
      </c>
      <c r="S3298" s="1">
        <f>SUMIFS(I:I,C:C,C3298)</f>
        <v>31420413.200000018</v>
      </c>
      <c r="T3298" s="1" t="str">
        <f>INDEX(F:F,MATCH(ecommerce_10000[[#This Row],[TotalAmount]],I:I,0))</f>
        <v>Cairo</v>
      </c>
    </row>
    <row r="3299" spans="1:20" x14ac:dyDescent="0.3">
      <c r="A3299" s="1" t="s">
        <v>3343</v>
      </c>
      <c r="B3299" s="1" t="s">
        <v>38</v>
      </c>
      <c r="C3299" s="1" t="s">
        <v>20</v>
      </c>
      <c r="D3299" s="1" t="s">
        <v>39</v>
      </c>
      <c r="E3299" s="1" t="s">
        <v>47</v>
      </c>
      <c r="F3299" s="1" t="s">
        <v>62</v>
      </c>
      <c r="G3299">
        <v>8315.8799999999992</v>
      </c>
      <c r="H3299">
        <v>3</v>
      </c>
      <c r="I3299">
        <v>24947.64</v>
      </c>
      <c r="J3299">
        <v>2.27</v>
      </c>
      <c r="K3299">
        <v>211</v>
      </c>
      <c r="L3299" s="2">
        <v>45426</v>
      </c>
      <c r="O3299" t="str">
        <f>IF(ecommerce_10000[[#This Row],[Platform]]="Souq","sq",ecommerce_10000[[#This Row],[Platform]])</f>
        <v>Amazon</v>
      </c>
      <c r="P3299" t="str">
        <f>IF(E3299="Souq","sq",IF(E3299="Jumia","Jum",E3299))</f>
        <v>Amazon</v>
      </c>
      <c r="Q3299">
        <f>VLOOKUP(ecommerce_10000[[#This Row],[City]],F:I,4,FALSE)</f>
        <v>27872.98</v>
      </c>
      <c r="R3299" s="1">
        <f>SUMIF(C:C,ecommerce_10000[[#This Row],[Category]],I:I)</f>
        <v>91504159.730000004</v>
      </c>
      <c r="S3299" s="1">
        <f>SUMIFS(I:I,C:C,C3299)</f>
        <v>91504159.730000004</v>
      </c>
      <c r="T3299" s="1" t="str">
        <f>INDEX(F:F,MATCH(ecommerce_10000[[#This Row],[TotalAmount]],I:I,0))</f>
        <v>Giza</v>
      </c>
    </row>
    <row r="3300" spans="1:20" x14ac:dyDescent="0.3">
      <c r="A3300" s="1" t="s">
        <v>3344</v>
      </c>
      <c r="B3300" s="1" t="s">
        <v>65</v>
      </c>
      <c r="C3300" s="1" t="s">
        <v>20</v>
      </c>
      <c r="D3300" s="1" t="s">
        <v>66</v>
      </c>
      <c r="E3300" s="1" t="s">
        <v>16</v>
      </c>
      <c r="F3300" s="1" t="s">
        <v>28</v>
      </c>
      <c r="G3300">
        <v>6848.16</v>
      </c>
      <c r="H3300">
        <v>1</v>
      </c>
      <c r="I3300">
        <v>6848.16</v>
      </c>
      <c r="J3300">
        <v>2.27</v>
      </c>
      <c r="K3300">
        <v>3427</v>
      </c>
      <c r="L3300" s="2">
        <v>45650</v>
      </c>
      <c r="O3300" t="str">
        <f>IF(ecommerce_10000[[#This Row],[Platform]]="Souq","sq",ecommerce_10000[[#This Row],[Platform]])</f>
        <v>sq</v>
      </c>
      <c r="P3300" t="str">
        <f>IF(E3300="Souq","sq",IF(E3300="Jumia","Jum",E3300))</f>
        <v>sq</v>
      </c>
      <c r="Q3300">
        <f>VLOOKUP(ecommerce_10000[[#This Row],[City]],F:I,4,FALSE)</f>
        <v>26648.76</v>
      </c>
      <c r="R3300" s="1">
        <f>SUMIF(C:C,ecommerce_10000[[#This Row],[Category]],I:I)</f>
        <v>91504159.730000004</v>
      </c>
      <c r="S3300" s="1">
        <f>SUMIFS(I:I,C:C,C3300)</f>
        <v>91504159.730000004</v>
      </c>
      <c r="T3300" s="1" t="str">
        <f>INDEX(F:F,MATCH(ecommerce_10000[[#This Row],[TotalAmount]],I:I,0))</f>
        <v>Casablanca</v>
      </c>
    </row>
    <row r="3301" spans="1:20" x14ac:dyDescent="0.3">
      <c r="A3301" s="1" t="s">
        <v>3345</v>
      </c>
      <c r="B3301" s="1" t="s">
        <v>43</v>
      </c>
      <c r="C3301" s="1" t="s">
        <v>44</v>
      </c>
      <c r="D3301" s="1" t="s">
        <v>45</v>
      </c>
      <c r="E3301" s="1" t="s">
        <v>22</v>
      </c>
      <c r="F3301" s="1" t="s">
        <v>33</v>
      </c>
      <c r="G3301">
        <v>10442.379999999999</v>
      </c>
      <c r="H3301">
        <v>5</v>
      </c>
      <c r="I3301">
        <v>52211.9</v>
      </c>
      <c r="J3301">
        <v>2.94</v>
      </c>
      <c r="K3301">
        <v>966</v>
      </c>
      <c r="L3301" s="2">
        <v>45468</v>
      </c>
      <c r="O3301" t="str">
        <f>IF(ecommerce_10000[[#This Row],[Platform]]="Souq","sq",ecommerce_10000[[#This Row],[Platform]])</f>
        <v>Jumia</v>
      </c>
      <c r="P3301" t="str">
        <f>IF(E3301="Souq","sq",IF(E3301="Jumia","Jum",E3301))</f>
        <v>Jum</v>
      </c>
      <c r="Q3301">
        <f>VLOOKUP(ecommerce_10000[[#This Row],[City]],F:I,4,FALSE)</f>
        <v>3665.44</v>
      </c>
      <c r="R3301" s="1">
        <f>SUMIF(C:C,ecommerce_10000[[#This Row],[Category]],I:I)</f>
        <v>31420413.200000018</v>
      </c>
      <c r="S3301" s="1">
        <f>SUMIFS(I:I,C:C,C3301)</f>
        <v>31420413.200000018</v>
      </c>
      <c r="T3301" s="1" t="str">
        <f>INDEX(F:F,MATCH(ecommerce_10000[[#This Row],[TotalAmount]],I:I,0))</f>
        <v>Dubai</v>
      </c>
    </row>
    <row r="3302" spans="1:20" x14ac:dyDescent="0.3">
      <c r="A3302" s="1" t="s">
        <v>3346</v>
      </c>
      <c r="B3302" s="1" t="s">
        <v>65</v>
      </c>
      <c r="C3302" s="1" t="s">
        <v>20</v>
      </c>
      <c r="D3302" s="1" t="s">
        <v>66</v>
      </c>
      <c r="E3302" s="1" t="s">
        <v>22</v>
      </c>
      <c r="F3302" s="1" t="s">
        <v>23</v>
      </c>
      <c r="G3302">
        <v>14564.28</v>
      </c>
      <c r="H3302">
        <v>3</v>
      </c>
      <c r="I3302">
        <v>43692.84</v>
      </c>
      <c r="J3302">
        <v>1.77</v>
      </c>
      <c r="K3302">
        <v>27</v>
      </c>
      <c r="L3302" s="2">
        <v>45611</v>
      </c>
      <c r="O3302" t="str">
        <f>IF(ecommerce_10000[[#This Row],[Platform]]="Souq","sq",ecommerce_10000[[#This Row],[Platform]])</f>
        <v>Jumia</v>
      </c>
      <c r="P3302" t="str">
        <f>IF(E3302="Souq","sq",IF(E3302="Jumia","Jum",E3302))</f>
        <v>Jum</v>
      </c>
      <c r="Q3302">
        <f>VLOOKUP(ecommerce_10000[[#This Row],[City]],F:I,4,FALSE)</f>
        <v>13290.4</v>
      </c>
      <c r="R3302" s="1">
        <f>SUMIF(C:C,ecommerce_10000[[#This Row],[Category]],I:I)</f>
        <v>91504159.730000004</v>
      </c>
      <c r="S3302" s="1">
        <f>SUMIFS(I:I,C:C,C3302)</f>
        <v>91504159.730000004</v>
      </c>
      <c r="T3302" s="1" t="str">
        <f>INDEX(F:F,MATCH(ecommerce_10000[[#This Row],[TotalAmount]],I:I,0))</f>
        <v>Alexandria</v>
      </c>
    </row>
    <row r="3303" spans="1:20" x14ac:dyDescent="0.3">
      <c r="A3303" s="1" t="s">
        <v>3347</v>
      </c>
      <c r="B3303" s="1" t="s">
        <v>49</v>
      </c>
      <c r="C3303" s="1" t="s">
        <v>14</v>
      </c>
      <c r="D3303" s="1" t="s">
        <v>50</v>
      </c>
      <c r="E3303" s="1" t="s">
        <v>22</v>
      </c>
      <c r="F3303" s="1" t="s">
        <v>28</v>
      </c>
      <c r="G3303">
        <v>8448</v>
      </c>
      <c r="H3303">
        <v>1</v>
      </c>
      <c r="I3303">
        <v>8448</v>
      </c>
      <c r="J3303">
        <v>4.8899999999999997</v>
      </c>
      <c r="K3303">
        <v>707</v>
      </c>
      <c r="L3303" s="2">
        <v>45399</v>
      </c>
      <c r="O3303" t="str">
        <f>IF(ecommerce_10000[[#This Row],[Platform]]="Souq","sq",ecommerce_10000[[#This Row],[Platform]])</f>
        <v>Jumia</v>
      </c>
      <c r="P3303" t="str">
        <f>IF(E3303="Souq","sq",IF(E3303="Jumia","Jum",E3303))</f>
        <v>Jum</v>
      </c>
      <c r="Q3303">
        <f>VLOOKUP(ecommerce_10000[[#This Row],[City]],F:I,4,FALSE)</f>
        <v>26648.76</v>
      </c>
      <c r="R3303" s="1">
        <f>SUMIF(C:C,ecommerce_10000[[#This Row],[Category]],I:I)</f>
        <v>92327183.770000085</v>
      </c>
      <c r="S3303" s="1">
        <f>SUMIFS(I:I,C:C,C3303)</f>
        <v>92327183.770000085</v>
      </c>
      <c r="T3303" s="1" t="str">
        <f>INDEX(F:F,MATCH(ecommerce_10000[[#This Row],[TotalAmount]],I:I,0))</f>
        <v>Casablanca</v>
      </c>
    </row>
    <row r="3304" spans="1:20" x14ac:dyDescent="0.3">
      <c r="A3304" s="1" t="s">
        <v>3348</v>
      </c>
      <c r="B3304" s="1" t="s">
        <v>25</v>
      </c>
      <c r="C3304" s="1" t="s">
        <v>26</v>
      </c>
      <c r="D3304" s="1" t="s">
        <v>27</v>
      </c>
      <c r="E3304" s="1" t="s">
        <v>22</v>
      </c>
      <c r="F3304" s="1" t="s">
        <v>62</v>
      </c>
      <c r="G3304">
        <v>10326.32</v>
      </c>
      <c r="H3304">
        <v>4</v>
      </c>
      <c r="I3304">
        <v>41305.279999999999</v>
      </c>
      <c r="J3304">
        <v>2.63</v>
      </c>
      <c r="K3304">
        <v>842</v>
      </c>
      <c r="L3304" s="2">
        <v>45633</v>
      </c>
      <c r="O3304" t="str">
        <f>IF(ecommerce_10000[[#This Row],[Platform]]="Souq","sq",ecommerce_10000[[#This Row],[Platform]])</f>
        <v>Jumia</v>
      </c>
      <c r="P3304" t="str">
        <f>IF(E3304="Souq","sq",IF(E3304="Jumia","Jum",E3304))</f>
        <v>Jum</v>
      </c>
      <c r="Q3304">
        <f>VLOOKUP(ecommerce_10000[[#This Row],[City]],F:I,4,FALSE)</f>
        <v>27872.98</v>
      </c>
      <c r="R3304" s="1">
        <f>SUMIF(C:C,ecommerce_10000[[#This Row],[Category]],I:I)</f>
        <v>29200970.130000021</v>
      </c>
      <c r="S3304" s="1">
        <f>SUMIFS(I:I,C:C,C3304)</f>
        <v>29200970.130000021</v>
      </c>
      <c r="T3304" s="1" t="str">
        <f>INDEX(F:F,MATCH(ecommerce_10000[[#This Row],[TotalAmount]],I:I,0))</f>
        <v>Giza</v>
      </c>
    </row>
    <row r="3305" spans="1:20" x14ac:dyDescent="0.3">
      <c r="A3305" s="1" t="s">
        <v>3349</v>
      </c>
      <c r="B3305" s="1" t="s">
        <v>25</v>
      </c>
      <c r="C3305" s="1" t="s">
        <v>26</v>
      </c>
      <c r="D3305" s="1" t="s">
        <v>27</v>
      </c>
      <c r="E3305" s="1" t="s">
        <v>22</v>
      </c>
      <c r="F3305" s="1" t="s">
        <v>40</v>
      </c>
      <c r="G3305">
        <v>8110.55</v>
      </c>
      <c r="H3305">
        <v>3</v>
      </c>
      <c r="I3305">
        <v>24331.65</v>
      </c>
      <c r="J3305">
        <v>4.51</v>
      </c>
      <c r="K3305">
        <v>2107</v>
      </c>
      <c r="L3305" s="2">
        <v>45569</v>
      </c>
      <c r="O3305" t="str">
        <f>IF(ecommerce_10000[[#This Row],[Platform]]="Souq","sq",ecommerce_10000[[#This Row],[Platform]])</f>
        <v>Jumia</v>
      </c>
      <c r="P3305" t="str">
        <f>IF(E3305="Souq","sq",IF(E3305="Jumia","Jum",E3305))</f>
        <v>Jum</v>
      </c>
      <c r="Q3305">
        <f>VLOOKUP(ecommerce_10000[[#This Row],[City]],F:I,4,FALSE)</f>
        <v>99349.3</v>
      </c>
      <c r="R3305" s="1">
        <f>SUMIF(C:C,ecommerce_10000[[#This Row],[Category]],I:I)</f>
        <v>29200970.130000021</v>
      </c>
      <c r="S3305" s="1">
        <f>SUMIFS(I:I,C:C,C3305)</f>
        <v>29200970.130000021</v>
      </c>
      <c r="T3305" s="1" t="str">
        <f>INDEX(F:F,MATCH(ecommerce_10000[[#This Row],[TotalAmount]],I:I,0))</f>
        <v>Riyadh</v>
      </c>
    </row>
    <row r="3306" spans="1:20" x14ac:dyDescent="0.3">
      <c r="A3306" s="1" t="s">
        <v>3350</v>
      </c>
      <c r="B3306" s="1" t="s">
        <v>30</v>
      </c>
      <c r="C3306" s="1" t="s">
        <v>31</v>
      </c>
      <c r="D3306" s="1" t="s">
        <v>32</v>
      </c>
      <c r="E3306" s="1" t="s">
        <v>22</v>
      </c>
      <c r="F3306" s="1" t="s">
        <v>33</v>
      </c>
      <c r="G3306">
        <v>6589.78</v>
      </c>
      <c r="H3306">
        <v>3</v>
      </c>
      <c r="I3306">
        <v>19769.34</v>
      </c>
      <c r="J3306">
        <v>4.6900000000000004</v>
      </c>
      <c r="K3306">
        <v>1470</v>
      </c>
      <c r="L3306" s="2">
        <v>45339</v>
      </c>
      <c r="O3306" t="str">
        <f>IF(ecommerce_10000[[#This Row],[Platform]]="Souq","sq",ecommerce_10000[[#This Row],[Platform]])</f>
        <v>Jumia</v>
      </c>
      <c r="P3306" t="str">
        <f>IF(E3306="Souq","sq",IF(E3306="Jumia","Jum",E3306))</f>
        <v>Jum</v>
      </c>
      <c r="Q3306">
        <f>VLOOKUP(ecommerce_10000[[#This Row],[City]],F:I,4,FALSE)</f>
        <v>3665.44</v>
      </c>
      <c r="R3306" s="1">
        <f>SUMIF(C:C,ecommerce_10000[[#This Row],[Category]],I:I)</f>
        <v>57542997.559999913</v>
      </c>
      <c r="S3306" s="1">
        <f>SUMIFS(I:I,C:C,C3306)</f>
        <v>57542997.559999913</v>
      </c>
      <c r="T3306" s="1" t="str">
        <f>INDEX(F:F,MATCH(ecommerce_10000[[#This Row],[TotalAmount]],I:I,0))</f>
        <v>Dubai</v>
      </c>
    </row>
    <row r="3307" spans="1:20" x14ac:dyDescent="0.3">
      <c r="A3307" s="1" t="s">
        <v>3351</v>
      </c>
      <c r="B3307" s="1" t="s">
        <v>13</v>
      </c>
      <c r="C3307" s="1" t="s">
        <v>14</v>
      </c>
      <c r="D3307" s="1" t="s">
        <v>15</v>
      </c>
      <c r="E3307" s="1" t="s">
        <v>47</v>
      </c>
      <c r="F3307" s="1" t="s">
        <v>23</v>
      </c>
      <c r="G3307">
        <v>12358.02</v>
      </c>
      <c r="H3307">
        <v>1</v>
      </c>
      <c r="I3307">
        <v>12358.02</v>
      </c>
      <c r="J3307">
        <v>4.58</v>
      </c>
      <c r="K3307">
        <v>105</v>
      </c>
      <c r="L3307" s="2">
        <v>45314</v>
      </c>
      <c r="O3307" t="str">
        <f>IF(ecommerce_10000[[#This Row],[Platform]]="Souq","sq",ecommerce_10000[[#This Row],[Platform]])</f>
        <v>Amazon</v>
      </c>
      <c r="P3307" t="str">
        <f>IF(E3307="Souq","sq",IF(E3307="Jumia","Jum",E3307))</f>
        <v>Amazon</v>
      </c>
      <c r="Q3307">
        <f>VLOOKUP(ecommerce_10000[[#This Row],[City]],F:I,4,FALSE)</f>
        <v>13290.4</v>
      </c>
      <c r="R3307" s="1">
        <f>SUMIF(C:C,ecommerce_10000[[#This Row],[Category]],I:I)</f>
        <v>92327183.770000085</v>
      </c>
      <c r="S3307" s="1">
        <f>SUMIFS(I:I,C:C,C3307)</f>
        <v>92327183.770000085</v>
      </c>
      <c r="T3307" s="1" t="str">
        <f>INDEX(F:F,MATCH(ecommerce_10000[[#This Row],[TotalAmount]],I:I,0))</f>
        <v>Alexandria</v>
      </c>
    </row>
    <row r="3308" spans="1:20" x14ac:dyDescent="0.3">
      <c r="A3308" s="1" t="s">
        <v>3352</v>
      </c>
      <c r="B3308" s="1" t="s">
        <v>25</v>
      </c>
      <c r="C3308" s="1" t="s">
        <v>26</v>
      </c>
      <c r="D3308" s="1" t="s">
        <v>27</v>
      </c>
      <c r="E3308" s="1" t="s">
        <v>16</v>
      </c>
      <c r="F3308" s="1" t="s">
        <v>62</v>
      </c>
      <c r="G3308">
        <v>15505.5</v>
      </c>
      <c r="H3308">
        <v>1</v>
      </c>
      <c r="I3308">
        <v>15505.5</v>
      </c>
      <c r="J3308">
        <v>2.37</v>
      </c>
      <c r="K3308">
        <v>4749</v>
      </c>
      <c r="L3308" s="2">
        <v>45408</v>
      </c>
      <c r="O3308" t="str">
        <f>IF(ecommerce_10000[[#This Row],[Platform]]="Souq","sq",ecommerce_10000[[#This Row],[Platform]])</f>
        <v>sq</v>
      </c>
      <c r="P3308" t="str">
        <f>IF(E3308="Souq","sq",IF(E3308="Jumia","Jum",E3308))</f>
        <v>sq</v>
      </c>
      <c r="Q3308">
        <f>VLOOKUP(ecommerce_10000[[#This Row],[City]],F:I,4,FALSE)</f>
        <v>27872.98</v>
      </c>
      <c r="R3308" s="1">
        <f>SUMIF(C:C,ecommerce_10000[[#This Row],[Category]],I:I)</f>
        <v>29200970.130000021</v>
      </c>
      <c r="S3308" s="1">
        <f>SUMIFS(I:I,C:C,C3308)</f>
        <v>29200970.130000021</v>
      </c>
      <c r="T3308" s="1" t="str">
        <f>INDEX(F:F,MATCH(ecommerce_10000[[#This Row],[TotalAmount]],I:I,0))</f>
        <v>Giza</v>
      </c>
    </row>
    <row r="3309" spans="1:20" x14ac:dyDescent="0.3">
      <c r="A3309" s="1" t="s">
        <v>3353</v>
      </c>
      <c r="B3309" s="1" t="s">
        <v>53</v>
      </c>
      <c r="C3309" s="1" t="s">
        <v>31</v>
      </c>
      <c r="D3309" s="1" t="s">
        <v>54</v>
      </c>
      <c r="E3309" s="1" t="s">
        <v>16</v>
      </c>
      <c r="F3309" s="1" t="s">
        <v>28</v>
      </c>
      <c r="G3309">
        <v>14275.74</v>
      </c>
      <c r="H3309">
        <v>1</v>
      </c>
      <c r="I3309">
        <v>14275.74</v>
      </c>
      <c r="J3309">
        <v>4.1500000000000004</v>
      </c>
      <c r="K3309">
        <v>333</v>
      </c>
      <c r="L3309" s="2">
        <v>45608</v>
      </c>
      <c r="O3309" t="str">
        <f>IF(ecommerce_10000[[#This Row],[Platform]]="Souq","sq",ecommerce_10000[[#This Row],[Platform]])</f>
        <v>sq</v>
      </c>
      <c r="P3309" t="str">
        <f>IF(E3309="Souq","sq",IF(E3309="Jumia","Jum",E3309))</f>
        <v>sq</v>
      </c>
      <c r="Q3309">
        <f>VLOOKUP(ecommerce_10000[[#This Row],[City]],F:I,4,FALSE)</f>
        <v>26648.76</v>
      </c>
      <c r="R3309" s="1">
        <f>SUMIF(C:C,ecommerce_10000[[#This Row],[Category]],I:I)</f>
        <v>57542997.559999913</v>
      </c>
      <c r="S3309" s="1">
        <f>SUMIFS(I:I,C:C,C3309)</f>
        <v>57542997.559999913</v>
      </c>
      <c r="T3309" s="1" t="str">
        <f>INDEX(F:F,MATCH(ecommerce_10000[[#This Row],[TotalAmount]],I:I,0))</f>
        <v>Casablanca</v>
      </c>
    </row>
    <row r="3310" spans="1:20" x14ac:dyDescent="0.3">
      <c r="A3310" s="1" t="s">
        <v>3354</v>
      </c>
      <c r="B3310" s="1" t="s">
        <v>43</v>
      </c>
      <c r="C3310" s="1" t="s">
        <v>44</v>
      </c>
      <c r="D3310" s="1" t="s">
        <v>45</v>
      </c>
      <c r="E3310" s="1" t="s">
        <v>16</v>
      </c>
      <c r="F3310" s="1" t="s">
        <v>17</v>
      </c>
      <c r="G3310">
        <v>4723.3500000000004</v>
      </c>
      <c r="H3310">
        <v>3</v>
      </c>
      <c r="I3310">
        <v>14170.05</v>
      </c>
      <c r="J3310">
        <v>2.08</v>
      </c>
      <c r="K3310">
        <v>885</v>
      </c>
      <c r="L3310" s="2">
        <v>45554</v>
      </c>
      <c r="O3310" t="str">
        <f>IF(ecommerce_10000[[#This Row],[Platform]]="Souq","sq",ecommerce_10000[[#This Row],[Platform]])</f>
        <v>sq</v>
      </c>
      <c r="P3310" t="str">
        <f>IF(E3310="Souq","sq",IF(E3310="Jumia","Jum",E3310))</f>
        <v>sq</v>
      </c>
      <c r="Q3310">
        <f>VLOOKUP(ecommerce_10000[[#This Row],[City]],F:I,4,FALSE)</f>
        <v>16284.02</v>
      </c>
      <c r="R3310" s="1">
        <f>SUMIF(C:C,ecommerce_10000[[#This Row],[Category]],I:I)</f>
        <v>31420413.200000018</v>
      </c>
      <c r="S3310" s="1">
        <f>SUMIFS(I:I,C:C,C3310)</f>
        <v>31420413.200000018</v>
      </c>
      <c r="T3310" s="1" t="str">
        <f>INDEX(F:F,MATCH(ecommerce_10000[[#This Row],[TotalAmount]],I:I,0))</f>
        <v>Cairo</v>
      </c>
    </row>
    <row r="3311" spans="1:20" x14ac:dyDescent="0.3">
      <c r="A3311" s="1" t="s">
        <v>3355</v>
      </c>
      <c r="B3311" s="1" t="s">
        <v>38</v>
      </c>
      <c r="C3311" s="1" t="s">
        <v>20</v>
      </c>
      <c r="D3311" s="1" t="s">
        <v>39</v>
      </c>
      <c r="E3311" s="1" t="s">
        <v>47</v>
      </c>
      <c r="F3311" s="1" t="s">
        <v>23</v>
      </c>
      <c r="G3311">
        <v>8703.7999999999993</v>
      </c>
      <c r="H3311">
        <v>2</v>
      </c>
      <c r="I3311">
        <v>17407.599999999999</v>
      </c>
      <c r="J3311">
        <v>4.13</v>
      </c>
      <c r="K3311">
        <v>1924</v>
      </c>
      <c r="L3311" s="2">
        <v>45648</v>
      </c>
      <c r="O3311" t="str">
        <f>IF(ecommerce_10000[[#This Row],[Platform]]="Souq","sq",ecommerce_10000[[#This Row],[Platform]])</f>
        <v>Amazon</v>
      </c>
      <c r="P3311" t="str">
        <f>IF(E3311="Souq","sq",IF(E3311="Jumia","Jum",E3311))</f>
        <v>Amazon</v>
      </c>
      <c r="Q3311">
        <f>VLOOKUP(ecommerce_10000[[#This Row],[City]],F:I,4,FALSE)</f>
        <v>13290.4</v>
      </c>
      <c r="R3311" s="1">
        <f>SUMIF(C:C,ecommerce_10000[[#This Row],[Category]],I:I)</f>
        <v>91504159.730000004</v>
      </c>
      <c r="S3311" s="1">
        <f>SUMIFS(I:I,C:C,C3311)</f>
        <v>91504159.730000004</v>
      </c>
      <c r="T3311" s="1" t="str">
        <f>INDEX(F:F,MATCH(ecommerce_10000[[#This Row],[TotalAmount]],I:I,0))</f>
        <v>Alexandria</v>
      </c>
    </row>
    <row r="3312" spans="1:20" x14ac:dyDescent="0.3">
      <c r="A3312" s="1" t="s">
        <v>3356</v>
      </c>
      <c r="B3312" s="1" t="s">
        <v>49</v>
      </c>
      <c r="C3312" s="1" t="s">
        <v>14</v>
      </c>
      <c r="D3312" s="1" t="s">
        <v>50</v>
      </c>
      <c r="E3312" s="1" t="s">
        <v>22</v>
      </c>
      <c r="F3312" s="1" t="s">
        <v>17</v>
      </c>
      <c r="G3312">
        <v>7175.99</v>
      </c>
      <c r="H3312">
        <v>1</v>
      </c>
      <c r="I3312">
        <v>7175.99</v>
      </c>
      <c r="J3312">
        <v>4.12</v>
      </c>
      <c r="K3312">
        <v>30</v>
      </c>
      <c r="L3312" s="2">
        <v>45610</v>
      </c>
      <c r="O3312" t="str">
        <f>IF(ecommerce_10000[[#This Row],[Platform]]="Souq","sq",ecommerce_10000[[#This Row],[Platform]])</f>
        <v>Jumia</v>
      </c>
      <c r="P3312" t="str">
        <f>IF(E3312="Souq","sq",IF(E3312="Jumia","Jum",E3312))</f>
        <v>Jum</v>
      </c>
      <c r="Q3312">
        <f>VLOOKUP(ecommerce_10000[[#This Row],[City]],F:I,4,FALSE)</f>
        <v>16284.02</v>
      </c>
      <c r="R3312" s="1">
        <f>SUMIF(C:C,ecommerce_10000[[#This Row],[Category]],I:I)</f>
        <v>92327183.770000085</v>
      </c>
      <c r="S3312" s="1">
        <f>SUMIFS(I:I,C:C,C3312)</f>
        <v>92327183.770000085</v>
      </c>
      <c r="T3312" s="1" t="str">
        <f>INDEX(F:F,MATCH(ecommerce_10000[[#This Row],[TotalAmount]],I:I,0))</f>
        <v>Cairo</v>
      </c>
    </row>
    <row r="3313" spans="1:20" x14ac:dyDescent="0.3">
      <c r="A3313" s="1" t="s">
        <v>3357</v>
      </c>
      <c r="B3313" s="1" t="s">
        <v>25</v>
      </c>
      <c r="C3313" s="1" t="s">
        <v>26</v>
      </c>
      <c r="D3313" s="1" t="s">
        <v>27</v>
      </c>
      <c r="E3313" s="1" t="s">
        <v>22</v>
      </c>
      <c r="F3313" s="1" t="s">
        <v>28</v>
      </c>
      <c r="G3313">
        <v>2764.25</v>
      </c>
      <c r="H3313">
        <v>5</v>
      </c>
      <c r="I3313">
        <v>13821.25</v>
      </c>
      <c r="J3313">
        <v>2.04</v>
      </c>
      <c r="K3313">
        <v>2965</v>
      </c>
      <c r="L3313" s="2">
        <v>45322</v>
      </c>
      <c r="O3313" t="str">
        <f>IF(ecommerce_10000[[#This Row],[Platform]]="Souq","sq",ecommerce_10000[[#This Row],[Platform]])</f>
        <v>Jumia</v>
      </c>
      <c r="P3313" t="str">
        <f>IF(E3313="Souq","sq",IF(E3313="Jumia","Jum",E3313))</f>
        <v>Jum</v>
      </c>
      <c r="Q3313">
        <f>VLOOKUP(ecommerce_10000[[#This Row],[City]],F:I,4,FALSE)</f>
        <v>26648.76</v>
      </c>
      <c r="R3313" s="1">
        <f>SUMIF(C:C,ecommerce_10000[[#This Row],[Category]],I:I)</f>
        <v>29200970.130000021</v>
      </c>
      <c r="S3313" s="1">
        <f>SUMIFS(I:I,C:C,C3313)</f>
        <v>29200970.130000021</v>
      </c>
      <c r="T3313" s="1" t="str">
        <f>INDEX(F:F,MATCH(ecommerce_10000[[#This Row],[TotalAmount]],I:I,0))</f>
        <v>Casablanca</v>
      </c>
    </row>
    <row r="3314" spans="1:20" x14ac:dyDescent="0.3">
      <c r="A3314" s="1" t="s">
        <v>3358</v>
      </c>
      <c r="B3314" s="1" t="s">
        <v>25</v>
      </c>
      <c r="C3314" s="1" t="s">
        <v>26</v>
      </c>
      <c r="D3314" s="1" t="s">
        <v>27</v>
      </c>
      <c r="E3314" s="1" t="s">
        <v>22</v>
      </c>
      <c r="F3314" s="1" t="s">
        <v>23</v>
      </c>
      <c r="G3314">
        <v>502.35</v>
      </c>
      <c r="H3314">
        <v>1</v>
      </c>
      <c r="I3314">
        <v>502.35</v>
      </c>
      <c r="J3314">
        <v>3.72</v>
      </c>
      <c r="K3314">
        <v>506</v>
      </c>
      <c r="L3314" s="2">
        <v>45486</v>
      </c>
      <c r="O3314" t="str">
        <f>IF(ecommerce_10000[[#This Row],[Platform]]="Souq","sq",ecommerce_10000[[#This Row],[Platform]])</f>
        <v>Jumia</v>
      </c>
      <c r="P3314" t="str">
        <f>IF(E3314="Souq","sq",IF(E3314="Jumia","Jum",E3314))</f>
        <v>Jum</v>
      </c>
      <c r="Q3314">
        <f>VLOOKUP(ecommerce_10000[[#This Row],[City]],F:I,4,FALSE)</f>
        <v>13290.4</v>
      </c>
      <c r="R3314" s="1">
        <f>SUMIF(C:C,ecommerce_10000[[#This Row],[Category]],I:I)</f>
        <v>29200970.130000021</v>
      </c>
      <c r="S3314" s="1">
        <f>SUMIFS(I:I,C:C,C3314)</f>
        <v>29200970.130000021</v>
      </c>
      <c r="T3314" s="1" t="str">
        <f>INDEX(F:F,MATCH(ecommerce_10000[[#This Row],[TotalAmount]],I:I,0))</f>
        <v>Alexandria</v>
      </c>
    </row>
    <row r="3315" spans="1:20" x14ac:dyDescent="0.3">
      <c r="A3315" s="1" t="s">
        <v>3359</v>
      </c>
      <c r="B3315" s="1" t="s">
        <v>49</v>
      </c>
      <c r="C3315" s="1" t="s">
        <v>14</v>
      </c>
      <c r="D3315" s="1" t="s">
        <v>50</v>
      </c>
      <c r="E3315" s="1" t="s">
        <v>47</v>
      </c>
      <c r="F3315" s="1" t="s">
        <v>28</v>
      </c>
      <c r="G3315">
        <v>10022.86</v>
      </c>
      <c r="H3315">
        <v>1</v>
      </c>
      <c r="I3315">
        <v>10022.86</v>
      </c>
      <c r="J3315">
        <v>3.95</v>
      </c>
      <c r="K3315">
        <v>2790</v>
      </c>
      <c r="L3315" s="2">
        <v>45600</v>
      </c>
      <c r="O3315" t="str">
        <f>IF(ecommerce_10000[[#This Row],[Platform]]="Souq","sq",ecommerce_10000[[#This Row],[Platform]])</f>
        <v>Amazon</v>
      </c>
      <c r="P3315" t="str">
        <f>IF(E3315="Souq","sq",IF(E3315="Jumia","Jum",E3315))</f>
        <v>Amazon</v>
      </c>
      <c r="Q3315">
        <f>VLOOKUP(ecommerce_10000[[#This Row],[City]],F:I,4,FALSE)</f>
        <v>26648.76</v>
      </c>
      <c r="R3315" s="1">
        <f>SUMIF(C:C,ecommerce_10000[[#This Row],[Category]],I:I)</f>
        <v>92327183.770000085</v>
      </c>
      <c r="S3315" s="1">
        <f>SUMIFS(I:I,C:C,C3315)</f>
        <v>92327183.770000085</v>
      </c>
      <c r="T3315" s="1" t="str">
        <f>INDEX(F:F,MATCH(ecommerce_10000[[#This Row],[TotalAmount]],I:I,0))</f>
        <v>Casablanca</v>
      </c>
    </row>
    <row r="3316" spans="1:20" x14ac:dyDescent="0.3">
      <c r="A3316" s="1" t="s">
        <v>3360</v>
      </c>
      <c r="B3316" s="1" t="s">
        <v>49</v>
      </c>
      <c r="C3316" s="1" t="s">
        <v>14</v>
      </c>
      <c r="D3316" s="1" t="s">
        <v>50</v>
      </c>
      <c r="E3316" s="1" t="s">
        <v>22</v>
      </c>
      <c r="F3316" s="1" t="s">
        <v>28</v>
      </c>
      <c r="G3316">
        <v>15635.82</v>
      </c>
      <c r="H3316">
        <v>4</v>
      </c>
      <c r="I3316">
        <v>62543.28</v>
      </c>
      <c r="J3316">
        <v>1.27</v>
      </c>
      <c r="K3316">
        <v>1066</v>
      </c>
      <c r="L3316" s="2">
        <v>45606</v>
      </c>
      <c r="O3316" t="str">
        <f>IF(ecommerce_10000[[#This Row],[Platform]]="Souq","sq",ecommerce_10000[[#This Row],[Platform]])</f>
        <v>Jumia</v>
      </c>
      <c r="P3316" t="str">
        <f>IF(E3316="Souq","sq",IF(E3316="Jumia","Jum",E3316))</f>
        <v>Jum</v>
      </c>
      <c r="Q3316">
        <f>VLOOKUP(ecommerce_10000[[#This Row],[City]],F:I,4,FALSE)</f>
        <v>26648.76</v>
      </c>
      <c r="R3316" s="1">
        <f>SUMIF(C:C,ecommerce_10000[[#This Row],[Category]],I:I)</f>
        <v>92327183.770000085</v>
      </c>
      <c r="S3316" s="1">
        <f>SUMIFS(I:I,C:C,C3316)</f>
        <v>92327183.770000085</v>
      </c>
      <c r="T3316" s="1" t="str">
        <f>INDEX(F:F,MATCH(ecommerce_10000[[#This Row],[TotalAmount]],I:I,0))</f>
        <v>Casablanca</v>
      </c>
    </row>
    <row r="3317" spans="1:20" x14ac:dyDescent="0.3">
      <c r="A3317" s="1" t="s">
        <v>3361</v>
      </c>
      <c r="B3317" s="1" t="s">
        <v>35</v>
      </c>
      <c r="C3317" s="1" t="s">
        <v>14</v>
      </c>
      <c r="D3317" s="1" t="s">
        <v>36</v>
      </c>
      <c r="E3317" s="1" t="s">
        <v>22</v>
      </c>
      <c r="F3317" s="1" t="s">
        <v>17</v>
      </c>
      <c r="G3317">
        <v>15691.97</v>
      </c>
      <c r="H3317">
        <v>2</v>
      </c>
      <c r="I3317">
        <v>31383.94</v>
      </c>
      <c r="J3317">
        <v>2.84</v>
      </c>
      <c r="K3317">
        <v>1196</v>
      </c>
      <c r="L3317" s="2">
        <v>45321</v>
      </c>
      <c r="O3317" t="str">
        <f>IF(ecommerce_10000[[#This Row],[Platform]]="Souq","sq",ecommerce_10000[[#This Row],[Platform]])</f>
        <v>Jumia</v>
      </c>
      <c r="P3317" t="str">
        <f>IF(E3317="Souq","sq",IF(E3317="Jumia","Jum",E3317))</f>
        <v>Jum</v>
      </c>
      <c r="Q3317">
        <f>VLOOKUP(ecommerce_10000[[#This Row],[City]],F:I,4,FALSE)</f>
        <v>16284.02</v>
      </c>
      <c r="R3317" s="1">
        <f>SUMIF(C:C,ecommerce_10000[[#This Row],[Category]],I:I)</f>
        <v>92327183.770000085</v>
      </c>
      <c r="S3317" s="1">
        <f>SUMIFS(I:I,C:C,C3317)</f>
        <v>92327183.770000085</v>
      </c>
      <c r="T3317" s="1" t="str">
        <f>INDEX(F:F,MATCH(ecommerce_10000[[#This Row],[TotalAmount]],I:I,0))</f>
        <v>Cairo</v>
      </c>
    </row>
    <row r="3318" spans="1:20" x14ac:dyDescent="0.3">
      <c r="A3318" s="1" t="s">
        <v>3362</v>
      </c>
      <c r="B3318" s="1" t="s">
        <v>38</v>
      </c>
      <c r="C3318" s="1" t="s">
        <v>20</v>
      </c>
      <c r="D3318" s="1" t="s">
        <v>39</v>
      </c>
      <c r="E3318" s="1" t="s">
        <v>47</v>
      </c>
      <c r="F3318" s="1" t="s">
        <v>17</v>
      </c>
      <c r="G3318">
        <v>9291.18</v>
      </c>
      <c r="H3318">
        <v>4</v>
      </c>
      <c r="I3318">
        <v>37164.720000000001</v>
      </c>
      <c r="J3318">
        <v>2.4</v>
      </c>
      <c r="K3318">
        <v>3655</v>
      </c>
      <c r="L3318" s="2">
        <v>45374</v>
      </c>
      <c r="O3318" t="str">
        <f>IF(ecommerce_10000[[#This Row],[Platform]]="Souq","sq",ecommerce_10000[[#This Row],[Platform]])</f>
        <v>Amazon</v>
      </c>
      <c r="P3318" t="str">
        <f>IF(E3318="Souq","sq",IF(E3318="Jumia","Jum",E3318))</f>
        <v>Amazon</v>
      </c>
      <c r="Q3318">
        <f>VLOOKUP(ecommerce_10000[[#This Row],[City]],F:I,4,FALSE)</f>
        <v>16284.02</v>
      </c>
      <c r="R3318" s="1">
        <f>SUMIF(C:C,ecommerce_10000[[#This Row],[Category]],I:I)</f>
        <v>91504159.730000004</v>
      </c>
      <c r="S3318" s="1">
        <f>SUMIFS(I:I,C:C,C3318)</f>
        <v>91504159.730000004</v>
      </c>
      <c r="T3318" s="1" t="str">
        <f>INDEX(F:F,MATCH(ecommerce_10000[[#This Row],[TotalAmount]],I:I,0))</f>
        <v>Cairo</v>
      </c>
    </row>
    <row r="3319" spans="1:20" x14ac:dyDescent="0.3">
      <c r="A3319" s="1" t="s">
        <v>3363</v>
      </c>
      <c r="B3319" s="1" t="s">
        <v>19</v>
      </c>
      <c r="C3319" s="1" t="s">
        <v>20</v>
      </c>
      <c r="D3319" s="1" t="s">
        <v>21</v>
      </c>
      <c r="E3319" s="1" t="s">
        <v>22</v>
      </c>
      <c r="F3319" s="1" t="s">
        <v>62</v>
      </c>
      <c r="G3319">
        <v>19803.23</v>
      </c>
      <c r="H3319">
        <v>5</v>
      </c>
      <c r="I3319">
        <v>99016.15</v>
      </c>
      <c r="J3319">
        <v>3.89</v>
      </c>
      <c r="K3319">
        <v>3333</v>
      </c>
      <c r="L3319" s="2">
        <v>45425</v>
      </c>
      <c r="O3319" t="str">
        <f>IF(ecommerce_10000[[#This Row],[Platform]]="Souq","sq",ecommerce_10000[[#This Row],[Platform]])</f>
        <v>Jumia</v>
      </c>
      <c r="P3319" t="str">
        <f>IF(E3319="Souq","sq",IF(E3319="Jumia","Jum",E3319))</f>
        <v>Jum</v>
      </c>
      <c r="Q3319">
        <f>VLOOKUP(ecommerce_10000[[#This Row],[City]],F:I,4,FALSE)</f>
        <v>27872.98</v>
      </c>
      <c r="R3319" s="1">
        <f>SUMIF(C:C,ecommerce_10000[[#This Row],[Category]],I:I)</f>
        <v>91504159.730000004</v>
      </c>
      <c r="S3319" s="1">
        <f>SUMIFS(I:I,C:C,C3319)</f>
        <v>91504159.730000004</v>
      </c>
      <c r="T3319" s="1" t="str">
        <f>INDEX(F:F,MATCH(ecommerce_10000[[#This Row],[TotalAmount]],I:I,0))</f>
        <v>Giza</v>
      </c>
    </row>
    <row r="3320" spans="1:20" x14ac:dyDescent="0.3">
      <c r="A3320" s="1" t="s">
        <v>3364</v>
      </c>
      <c r="B3320" s="1" t="s">
        <v>53</v>
      </c>
      <c r="C3320" s="1" t="s">
        <v>31</v>
      </c>
      <c r="D3320" s="1" t="s">
        <v>54</v>
      </c>
      <c r="E3320" s="1" t="s">
        <v>47</v>
      </c>
      <c r="F3320" s="1" t="s">
        <v>23</v>
      </c>
      <c r="G3320">
        <v>4434.0200000000004</v>
      </c>
      <c r="H3320">
        <v>2</v>
      </c>
      <c r="I3320">
        <v>8868.0400000000009</v>
      </c>
      <c r="J3320">
        <v>3.14</v>
      </c>
      <c r="K3320">
        <v>1906</v>
      </c>
      <c r="L3320" s="2">
        <v>45607</v>
      </c>
      <c r="O3320" t="str">
        <f>IF(ecommerce_10000[[#This Row],[Platform]]="Souq","sq",ecommerce_10000[[#This Row],[Platform]])</f>
        <v>Amazon</v>
      </c>
      <c r="P3320" t="str">
        <f>IF(E3320="Souq","sq",IF(E3320="Jumia","Jum",E3320))</f>
        <v>Amazon</v>
      </c>
      <c r="Q3320">
        <f>VLOOKUP(ecommerce_10000[[#This Row],[City]],F:I,4,FALSE)</f>
        <v>13290.4</v>
      </c>
      <c r="R3320" s="1">
        <f>SUMIF(C:C,ecommerce_10000[[#This Row],[Category]],I:I)</f>
        <v>57542997.559999913</v>
      </c>
      <c r="S3320" s="1">
        <f>SUMIFS(I:I,C:C,C3320)</f>
        <v>57542997.559999913</v>
      </c>
      <c r="T3320" s="1" t="str">
        <f>INDEX(F:F,MATCH(ecommerce_10000[[#This Row],[TotalAmount]],I:I,0))</f>
        <v>Alexandria</v>
      </c>
    </row>
    <row r="3321" spans="1:20" x14ac:dyDescent="0.3">
      <c r="A3321" s="1" t="s">
        <v>3365</v>
      </c>
      <c r="B3321" s="1" t="s">
        <v>65</v>
      </c>
      <c r="C3321" s="1" t="s">
        <v>20</v>
      </c>
      <c r="D3321" s="1" t="s">
        <v>66</v>
      </c>
      <c r="E3321" s="1" t="s">
        <v>47</v>
      </c>
      <c r="F3321" s="1" t="s">
        <v>23</v>
      </c>
      <c r="G3321">
        <v>16350.89</v>
      </c>
      <c r="H3321">
        <v>4</v>
      </c>
      <c r="I3321">
        <v>65403.56</v>
      </c>
      <c r="J3321">
        <v>4.99</v>
      </c>
      <c r="K3321">
        <v>3814</v>
      </c>
      <c r="L3321" s="2">
        <v>45367</v>
      </c>
      <c r="O3321" t="str">
        <f>IF(ecommerce_10000[[#This Row],[Platform]]="Souq","sq",ecommerce_10000[[#This Row],[Platform]])</f>
        <v>Amazon</v>
      </c>
      <c r="P3321" t="str">
        <f>IF(E3321="Souq","sq",IF(E3321="Jumia","Jum",E3321))</f>
        <v>Amazon</v>
      </c>
      <c r="Q3321">
        <f>VLOOKUP(ecommerce_10000[[#This Row],[City]],F:I,4,FALSE)</f>
        <v>13290.4</v>
      </c>
      <c r="R3321" s="1">
        <f>SUMIF(C:C,ecommerce_10000[[#This Row],[Category]],I:I)</f>
        <v>91504159.730000004</v>
      </c>
      <c r="S3321" s="1">
        <f>SUMIFS(I:I,C:C,C3321)</f>
        <v>91504159.730000004</v>
      </c>
      <c r="T3321" s="1" t="str">
        <f>INDEX(F:F,MATCH(ecommerce_10000[[#This Row],[TotalAmount]],I:I,0))</f>
        <v>Alexandria</v>
      </c>
    </row>
    <row r="3322" spans="1:20" x14ac:dyDescent="0.3">
      <c r="A3322" s="1" t="s">
        <v>3366</v>
      </c>
      <c r="B3322" s="1" t="s">
        <v>65</v>
      </c>
      <c r="C3322" s="1" t="s">
        <v>20</v>
      </c>
      <c r="D3322" s="1" t="s">
        <v>66</v>
      </c>
      <c r="E3322" s="1" t="s">
        <v>16</v>
      </c>
      <c r="F3322" s="1" t="s">
        <v>28</v>
      </c>
      <c r="G3322">
        <v>3721.23</v>
      </c>
      <c r="H3322">
        <v>2</v>
      </c>
      <c r="I3322">
        <v>7442.46</v>
      </c>
      <c r="J3322">
        <v>3.32</v>
      </c>
      <c r="K3322">
        <v>1380</v>
      </c>
      <c r="L3322" s="2">
        <v>45480</v>
      </c>
      <c r="O3322" t="str">
        <f>IF(ecommerce_10000[[#This Row],[Platform]]="Souq","sq",ecommerce_10000[[#This Row],[Platform]])</f>
        <v>sq</v>
      </c>
      <c r="P3322" t="str">
        <f>IF(E3322="Souq","sq",IF(E3322="Jumia","Jum",E3322))</f>
        <v>sq</v>
      </c>
      <c r="Q3322">
        <f>VLOOKUP(ecommerce_10000[[#This Row],[City]],F:I,4,FALSE)</f>
        <v>26648.76</v>
      </c>
      <c r="R3322" s="1">
        <f>SUMIF(C:C,ecommerce_10000[[#This Row],[Category]],I:I)</f>
        <v>91504159.730000004</v>
      </c>
      <c r="S3322" s="1">
        <f>SUMIFS(I:I,C:C,C3322)</f>
        <v>91504159.730000004</v>
      </c>
      <c r="T3322" s="1" t="str">
        <f>INDEX(F:F,MATCH(ecommerce_10000[[#This Row],[TotalAmount]],I:I,0))</f>
        <v>Casablanca</v>
      </c>
    </row>
    <row r="3323" spans="1:20" x14ac:dyDescent="0.3">
      <c r="A3323" s="1" t="s">
        <v>3367</v>
      </c>
      <c r="B3323" s="1" t="s">
        <v>38</v>
      </c>
      <c r="C3323" s="1" t="s">
        <v>20</v>
      </c>
      <c r="D3323" s="1" t="s">
        <v>39</v>
      </c>
      <c r="E3323" s="1" t="s">
        <v>16</v>
      </c>
      <c r="F3323" s="1" t="s">
        <v>62</v>
      </c>
      <c r="G3323">
        <v>4464.74</v>
      </c>
      <c r="H3323">
        <v>1</v>
      </c>
      <c r="I3323">
        <v>4464.74</v>
      </c>
      <c r="J3323">
        <v>3.85</v>
      </c>
      <c r="K3323">
        <v>1277</v>
      </c>
      <c r="L3323" s="2">
        <v>45502</v>
      </c>
      <c r="O3323" t="str">
        <f>IF(ecommerce_10000[[#This Row],[Platform]]="Souq","sq",ecommerce_10000[[#This Row],[Platform]])</f>
        <v>sq</v>
      </c>
      <c r="P3323" t="str">
        <f>IF(E3323="Souq","sq",IF(E3323="Jumia","Jum",E3323))</f>
        <v>sq</v>
      </c>
      <c r="Q3323">
        <f>VLOOKUP(ecommerce_10000[[#This Row],[City]],F:I,4,FALSE)</f>
        <v>27872.98</v>
      </c>
      <c r="R3323" s="1">
        <f>SUMIF(C:C,ecommerce_10000[[#This Row],[Category]],I:I)</f>
        <v>91504159.730000004</v>
      </c>
      <c r="S3323" s="1">
        <f>SUMIFS(I:I,C:C,C3323)</f>
        <v>91504159.730000004</v>
      </c>
      <c r="T3323" s="1" t="str">
        <f>INDEX(F:F,MATCH(ecommerce_10000[[#This Row],[TotalAmount]],I:I,0))</f>
        <v>Giza</v>
      </c>
    </row>
    <row r="3324" spans="1:20" x14ac:dyDescent="0.3">
      <c r="A3324" s="1" t="s">
        <v>3368</v>
      </c>
      <c r="B3324" s="1" t="s">
        <v>43</v>
      </c>
      <c r="C3324" s="1" t="s">
        <v>44</v>
      </c>
      <c r="D3324" s="1" t="s">
        <v>45</v>
      </c>
      <c r="E3324" s="1" t="s">
        <v>16</v>
      </c>
      <c r="F3324" s="1" t="s">
        <v>33</v>
      </c>
      <c r="G3324">
        <v>2164.14</v>
      </c>
      <c r="H3324">
        <v>3</v>
      </c>
      <c r="I3324">
        <v>6492.42</v>
      </c>
      <c r="J3324">
        <v>1.35</v>
      </c>
      <c r="K3324">
        <v>3636</v>
      </c>
      <c r="L3324" s="2">
        <v>45435</v>
      </c>
      <c r="O3324" t="str">
        <f>IF(ecommerce_10000[[#This Row],[Platform]]="Souq","sq",ecommerce_10000[[#This Row],[Platform]])</f>
        <v>sq</v>
      </c>
      <c r="P3324" t="str">
        <f>IF(E3324="Souq","sq",IF(E3324="Jumia","Jum",E3324))</f>
        <v>sq</v>
      </c>
      <c r="Q3324">
        <f>VLOOKUP(ecommerce_10000[[#This Row],[City]],F:I,4,FALSE)</f>
        <v>3665.44</v>
      </c>
      <c r="R3324" s="1">
        <f>SUMIF(C:C,ecommerce_10000[[#This Row],[Category]],I:I)</f>
        <v>31420413.200000018</v>
      </c>
      <c r="S3324" s="1">
        <f>SUMIFS(I:I,C:C,C3324)</f>
        <v>31420413.200000018</v>
      </c>
      <c r="T3324" s="1" t="str">
        <f>INDEX(F:F,MATCH(ecommerce_10000[[#This Row],[TotalAmount]],I:I,0))</f>
        <v>Dubai</v>
      </c>
    </row>
    <row r="3325" spans="1:20" x14ac:dyDescent="0.3">
      <c r="A3325" s="1" t="s">
        <v>3369</v>
      </c>
      <c r="B3325" s="1" t="s">
        <v>38</v>
      </c>
      <c r="C3325" s="1" t="s">
        <v>20</v>
      </c>
      <c r="D3325" s="1" t="s">
        <v>39</v>
      </c>
      <c r="E3325" s="1" t="s">
        <v>47</v>
      </c>
      <c r="F3325" s="1" t="s">
        <v>23</v>
      </c>
      <c r="G3325">
        <v>4226.8900000000003</v>
      </c>
      <c r="H3325">
        <v>1</v>
      </c>
      <c r="I3325">
        <v>4226.8900000000003</v>
      </c>
      <c r="J3325">
        <v>4.46</v>
      </c>
      <c r="K3325">
        <v>4019</v>
      </c>
      <c r="L3325" s="2">
        <v>45301</v>
      </c>
      <c r="O3325" t="str">
        <f>IF(ecommerce_10000[[#This Row],[Platform]]="Souq","sq",ecommerce_10000[[#This Row],[Platform]])</f>
        <v>Amazon</v>
      </c>
      <c r="P3325" t="str">
        <f>IF(E3325="Souq","sq",IF(E3325="Jumia","Jum",E3325))</f>
        <v>Amazon</v>
      </c>
      <c r="Q3325">
        <f>VLOOKUP(ecommerce_10000[[#This Row],[City]],F:I,4,FALSE)</f>
        <v>13290.4</v>
      </c>
      <c r="R3325" s="1">
        <f>SUMIF(C:C,ecommerce_10000[[#This Row],[Category]],I:I)</f>
        <v>91504159.730000004</v>
      </c>
      <c r="S3325" s="1">
        <f>SUMIFS(I:I,C:C,C3325)</f>
        <v>91504159.730000004</v>
      </c>
      <c r="T3325" s="1" t="str">
        <f>INDEX(F:F,MATCH(ecommerce_10000[[#This Row],[TotalAmount]],I:I,0))</f>
        <v>Alexandria</v>
      </c>
    </row>
    <row r="3326" spans="1:20" x14ac:dyDescent="0.3">
      <c r="A3326" s="1" t="s">
        <v>3370</v>
      </c>
      <c r="B3326" s="1" t="s">
        <v>35</v>
      </c>
      <c r="C3326" s="1" t="s">
        <v>14</v>
      </c>
      <c r="D3326" s="1" t="s">
        <v>36</v>
      </c>
      <c r="E3326" s="1" t="s">
        <v>47</v>
      </c>
      <c r="F3326" s="1" t="s">
        <v>40</v>
      </c>
      <c r="G3326">
        <v>8197.08</v>
      </c>
      <c r="H3326">
        <v>4</v>
      </c>
      <c r="I3326">
        <v>32788.32</v>
      </c>
      <c r="J3326">
        <v>1.1000000000000001</v>
      </c>
      <c r="K3326">
        <v>3882</v>
      </c>
      <c r="L3326" s="2">
        <v>45371</v>
      </c>
      <c r="O3326" t="str">
        <f>IF(ecommerce_10000[[#This Row],[Platform]]="Souq","sq",ecommerce_10000[[#This Row],[Platform]])</f>
        <v>Amazon</v>
      </c>
      <c r="P3326" t="str">
        <f>IF(E3326="Souq","sq",IF(E3326="Jumia","Jum",E3326))</f>
        <v>Amazon</v>
      </c>
      <c r="Q3326">
        <f>VLOOKUP(ecommerce_10000[[#This Row],[City]],F:I,4,FALSE)</f>
        <v>99349.3</v>
      </c>
      <c r="R3326" s="1">
        <f>SUMIF(C:C,ecommerce_10000[[#This Row],[Category]],I:I)</f>
        <v>92327183.770000085</v>
      </c>
      <c r="S3326" s="1">
        <f>SUMIFS(I:I,C:C,C3326)</f>
        <v>92327183.770000085</v>
      </c>
      <c r="T3326" s="1" t="str">
        <f>INDEX(F:F,MATCH(ecommerce_10000[[#This Row],[TotalAmount]],I:I,0))</f>
        <v>Riyadh</v>
      </c>
    </row>
    <row r="3327" spans="1:20" x14ac:dyDescent="0.3">
      <c r="A3327" s="1" t="s">
        <v>3371</v>
      </c>
      <c r="B3327" s="1" t="s">
        <v>38</v>
      </c>
      <c r="C3327" s="1" t="s">
        <v>20</v>
      </c>
      <c r="D3327" s="1" t="s">
        <v>39</v>
      </c>
      <c r="E3327" s="1" t="s">
        <v>22</v>
      </c>
      <c r="F3327" s="1" t="s">
        <v>40</v>
      </c>
      <c r="G3327">
        <v>7005.96</v>
      </c>
      <c r="H3327">
        <v>1</v>
      </c>
      <c r="I3327">
        <v>7005.96</v>
      </c>
      <c r="J3327">
        <v>1.82</v>
      </c>
      <c r="K3327">
        <v>2030</v>
      </c>
      <c r="L3327" s="2">
        <v>45402</v>
      </c>
      <c r="O3327" t="str">
        <f>IF(ecommerce_10000[[#This Row],[Platform]]="Souq","sq",ecommerce_10000[[#This Row],[Platform]])</f>
        <v>Jumia</v>
      </c>
      <c r="P3327" t="str">
        <f>IF(E3327="Souq","sq",IF(E3327="Jumia","Jum",E3327))</f>
        <v>Jum</v>
      </c>
      <c r="Q3327">
        <f>VLOOKUP(ecommerce_10000[[#This Row],[City]],F:I,4,FALSE)</f>
        <v>99349.3</v>
      </c>
      <c r="R3327" s="1">
        <f>SUMIF(C:C,ecommerce_10000[[#This Row],[Category]],I:I)</f>
        <v>91504159.730000004</v>
      </c>
      <c r="S3327" s="1">
        <f>SUMIFS(I:I,C:C,C3327)</f>
        <v>91504159.730000004</v>
      </c>
      <c r="T3327" s="1" t="str">
        <f>INDEX(F:F,MATCH(ecommerce_10000[[#This Row],[TotalAmount]],I:I,0))</f>
        <v>Riyadh</v>
      </c>
    </row>
    <row r="3328" spans="1:20" x14ac:dyDescent="0.3">
      <c r="A3328" s="1" t="s">
        <v>3372</v>
      </c>
      <c r="B3328" s="1" t="s">
        <v>38</v>
      </c>
      <c r="C3328" s="1" t="s">
        <v>20</v>
      </c>
      <c r="D3328" s="1" t="s">
        <v>39</v>
      </c>
      <c r="E3328" s="1" t="s">
        <v>47</v>
      </c>
      <c r="F3328" s="1" t="s">
        <v>62</v>
      </c>
      <c r="G3328">
        <v>2675.16</v>
      </c>
      <c r="H3328">
        <v>3</v>
      </c>
      <c r="I3328">
        <v>8025.48</v>
      </c>
      <c r="J3328">
        <v>3.42</v>
      </c>
      <c r="K3328">
        <v>4419</v>
      </c>
      <c r="L3328" s="2">
        <v>45339</v>
      </c>
      <c r="O3328" t="str">
        <f>IF(ecommerce_10000[[#This Row],[Platform]]="Souq","sq",ecommerce_10000[[#This Row],[Platform]])</f>
        <v>Amazon</v>
      </c>
      <c r="P3328" t="str">
        <f>IF(E3328="Souq","sq",IF(E3328="Jumia","Jum",E3328))</f>
        <v>Amazon</v>
      </c>
      <c r="Q3328">
        <f>VLOOKUP(ecommerce_10000[[#This Row],[City]],F:I,4,FALSE)</f>
        <v>27872.98</v>
      </c>
      <c r="R3328" s="1">
        <f>SUMIF(C:C,ecommerce_10000[[#This Row],[Category]],I:I)</f>
        <v>91504159.730000004</v>
      </c>
      <c r="S3328" s="1">
        <f>SUMIFS(I:I,C:C,C3328)</f>
        <v>91504159.730000004</v>
      </c>
      <c r="T3328" s="1" t="str">
        <f>INDEX(F:F,MATCH(ecommerce_10000[[#This Row],[TotalAmount]],I:I,0))</f>
        <v>Giza</v>
      </c>
    </row>
    <row r="3329" spans="1:20" x14ac:dyDescent="0.3">
      <c r="A3329" s="1" t="s">
        <v>3373</v>
      </c>
      <c r="B3329" s="1" t="s">
        <v>30</v>
      </c>
      <c r="C3329" s="1" t="s">
        <v>31</v>
      </c>
      <c r="D3329" s="1" t="s">
        <v>32</v>
      </c>
      <c r="E3329" s="1" t="s">
        <v>47</v>
      </c>
      <c r="F3329" s="1" t="s">
        <v>17</v>
      </c>
      <c r="G3329">
        <v>14785.88</v>
      </c>
      <c r="H3329">
        <v>4</v>
      </c>
      <c r="I3329">
        <v>59143.519999999997</v>
      </c>
      <c r="J3329">
        <v>3.96</v>
      </c>
      <c r="K3329">
        <v>1421</v>
      </c>
      <c r="L3329" s="2">
        <v>45597</v>
      </c>
      <c r="O3329" t="str">
        <f>IF(ecommerce_10000[[#This Row],[Platform]]="Souq","sq",ecommerce_10000[[#This Row],[Platform]])</f>
        <v>Amazon</v>
      </c>
      <c r="P3329" t="str">
        <f>IF(E3329="Souq","sq",IF(E3329="Jumia","Jum",E3329))</f>
        <v>Amazon</v>
      </c>
      <c r="Q3329">
        <f>VLOOKUP(ecommerce_10000[[#This Row],[City]],F:I,4,FALSE)</f>
        <v>16284.02</v>
      </c>
      <c r="R3329" s="1">
        <f>SUMIF(C:C,ecommerce_10000[[#This Row],[Category]],I:I)</f>
        <v>57542997.559999913</v>
      </c>
      <c r="S3329" s="1">
        <f>SUMIFS(I:I,C:C,C3329)</f>
        <v>57542997.559999913</v>
      </c>
      <c r="T3329" s="1" t="str">
        <f>INDEX(F:F,MATCH(ecommerce_10000[[#This Row],[TotalAmount]],I:I,0))</f>
        <v>Cairo</v>
      </c>
    </row>
    <row r="3330" spans="1:20" x14ac:dyDescent="0.3">
      <c r="A3330" s="1" t="s">
        <v>3374</v>
      </c>
      <c r="B3330" s="1" t="s">
        <v>25</v>
      </c>
      <c r="C3330" s="1" t="s">
        <v>26</v>
      </c>
      <c r="D3330" s="1" t="s">
        <v>27</v>
      </c>
      <c r="E3330" s="1" t="s">
        <v>47</v>
      </c>
      <c r="F3330" s="1" t="s">
        <v>33</v>
      </c>
      <c r="G3330">
        <v>18363.88</v>
      </c>
      <c r="H3330">
        <v>5</v>
      </c>
      <c r="I3330">
        <v>91819.4</v>
      </c>
      <c r="J3330">
        <v>4.1500000000000004</v>
      </c>
      <c r="K3330">
        <v>766</v>
      </c>
      <c r="L3330" s="2">
        <v>45433</v>
      </c>
      <c r="O3330" t="str">
        <f>IF(ecommerce_10000[[#This Row],[Platform]]="Souq","sq",ecommerce_10000[[#This Row],[Platform]])</f>
        <v>Amazon</v>
      </c>
      <c r="P3330" t="str">
        <f>IF(E3330="Souq","sq",IF(E3330="Jumia","Jum",E3330))</f>
        <v>Amazon</v>
      </c>
      <c r="Q3330">
        <f>VLOOKUP(ecommerce_10000[[#This Row],[City]],F:I,4,FALSE)</f>
        <v>3665.44</v>
      </c>
      <c r="R3330" s="1">
        <f>SUMIF(C:C,ecommerce_10000[[#This Row],[Category]],I:I)</f>
        <v>29200970.130000021</v>
      </c>
      <c r="S3330" s="1">
        <f>SUMIFS(I:I,C:C,C3330)</f>
        <v>29200970.130000021</v>
      </c>
      <c r="T3330" s="1" t="str">
        <f>INDEX(F:F,MATCH(ecommerce_10000[[#This Row],[TotalAmount]],I:I,0))</f>
        <v>Dubai</v>
      </c>
    </row>
    <row r="3331" spans="1:20" x14ac:dyDescent="0.3">
      <c r="A3331" s="1" t="s">
        <v>3375</v>
      </c>
      <c r="B3331" s="1" t="s">
        <v>13</v>
      </c>
      <c r="C3331" s="1" t="s">
        <v>14</v>
      </c>
      <c r="D3331" s="1" t="s">
        <v>15</v>
      </c>
      <c r="E3331" s="1" t="s">
        <v>16</v>
      </c>
      <c r="F3331" s="1" t="s">
        <v>17</v>
      </c>
      <c r="G3331">
        <v>888.24</v>
      </c>
      <c r="H3331">
        <v>4</v>
      </c>
      <c r="I3331">
        <v>3552.96</v>
      </c>
      <c r="J3331">
        <v>4.46</v>
      </c>
      <c r="K3331">
        <v>4092</v>
      </c>
      <c r="L3331" s="2">
        <v>45505</v>
      </c>
      <c r="O3331" t="str">
        <f>IF(ecommerce_10000[[#This Row],[Platform]]="Souq","sq",ecommerce_10000[[#This Row],[Platform]])</f>
        <v>sq</v>
      </c>
      <c r="P3331" t="str">
        <f>IF(E3331="Souq","sq",IF(E3331="Jumia","Jum",E3331))</f>
        <v>sq</v>
      </c>
      <c r="Q3331">
        <f>VLOOKUP(ecommerce_10000[[#This Row],[City]],F:I,4,FALSE)</f>
        <v>16284.02</v>
      </c>
      <c r="R3331" s="1">
        <f>SUMIF(C:C,ecommerce_10000[[#This Row],[Category]],I:I)</f>
        <v>92327183.770000085</v>
      </c>
      <c r="S3331" s="1">
        <f>SUMIFS(I:I,C:C,C3331)</f>
        <v>92327183.770000085</v>
      </c>
      <c r="T3331" s="1" t="str">
        <f>INDEX(F:F,MATCH(ecommerce_10000[[#This Row],[TotalAmount]],I:I,0))</f>
        <v>Cairo</v>
      </c>
    </row>
    <row r="3332" spans="1:20" x14ac:dyDescent="0.3">
      <c r="A3332" s="1" t="s">
        <v>3376</v>
      </c>
      <c r="B3332" s="1" t="s">
        <v>30</v>
      </c>
      <c r="C3332" s="1" t="s">
        <v>31</v>
      </c>
      <c r="D3332" s="1" t="s">
        <v>32</v>
      </c>
      <c r="E3332" s="1" t="s">
        <v>22</v>
      </c>
      <c r="F3332" s="1" t="s">
        <v>28</v>
      </c>
      <c r="G3332">
        <v>11824.53</v>
      </c>
      <c r="H3332">
        <v>5</v>
      </c>
      <c r="I3332">
        <v>59122.65</v>
      </c>
      <c r="J3332">
        <v>1.72</v>
      </c>
      <c r="K3332">
        <v>3948</v>
      </c>
      <c r="L3332" s="2">
        <v>45408</v>
      </c>
      <c r="O3332" t="str">
        <f>IF(ecommerce_10000[[#This Row],[Platform]]="Souq","sq",ecommerce_10000[[#This Row],[Platform]])</f>
        <v>Jumia</v>
      </c>
      <c r="P3332" t="str">
        <f>IF(E3332="Souq","sq",IF(E3332="Jumia","Jum",E3332))</f>
        <v>Jum</v>
      </c>
      <c r="Q3332">
        <f>VLOOKUP(ecommerce_10000[[#This Row],[City]],F:I,4,FALSE)</f>
        <v>26648.76</v>
      </c>
      <c r="R3332" s="1">
        <f>SUMIF(C:C,ecommerce_10000[[#This Row],[Category]],I:I)</f>
        <v>57542997.559999913</v>
      </c>
      <c r="S3332" s="1">
        <f>SUMIFS(I:I,C:C,C3332)</f>
        <v>57542997.559999913</v>
      </c>
      <c r="T3332" s="1" t="str">
        <f>INDEX(F:F,MATCH(ecommerce_10000[[#This Row],[TotalAmount]],I:I,0))</f>
        <v>Casablanca</v>
      </c>
    </row>
    <row r="3333" spans="1:20" x14ac:dyDescent="0.3">
      <c r="A3333" s="1" t="s">
        <v>3377</v>
      </c>
      <c r="B3333" s="1" t="s">
        <v>65</v>
      </c>
      <c r="C3333" s="1" t="s">
        <v>20</v>
      </c>
      <c r="D3333" s="1" t="s">
        <v>66</v>
      </c>
      <c r="E3333" s="1" t="s">
        <v>47</v>
      </c>
      <c r="F3333" s="1" t="s">
        <v>40</v>
      </c>
      <c r="G3333">
        <v>2844.9</v>
      </c>
      <c r="H3333">
        <v>3</v>
      </c>
      <c r="I3333">
        <v>8534.7000000000007</v>
      </c>
      <c r="J3333">
        <v>2.44</v>
      </c>
      <c r="K3333">
        <v>3879</v>
      </c>
      <c r="L3333" s="2">
        <v>45588</v>
      </c>
      <c r="O3333" t="str">
        <f>IF(ecommerce_10000[[#This Row],[Platform]]="Souq","sq",ecommerce_10000[[#This Row],[Platform]])</f>
        <v>Amazon</v>
      </c>
      <c r="P3333" t="str">
        <f>IF(E3333="Souq","sq",IF(E3333="Jumia","Jum",E3333))</f>
        <v>Amazon</v>
      </c>
      <c r="Q3333">
        <f>VLOOKUP(ecommerce_10000[[#This Row],[City]],F:I,4,FALSE)</f>
        <v>99349.3</v>
      </c>
      <c r="R3333" s="1">
        <f>SUMIF(C:C,ecommerce_10000[[#This Row],[Category]],I:I)</f>
        <v>91504159.730000004</v>
      </c>
      <c r="S3333" s="1">
        <f>SUMIFS(I:I,C:C,C3333)</f>
        <v>91504159.730000004</v>
      </c>
      <c r="T3333" s="1" t="str">
        <f>INDEX(F:F,MATCH(ecommerce_10000[[#This Row],[TotalAmount]],I:I,0))</f>
        <v>Riyadh</v>
      </c>
    </row>
    <row r="3334" spans="1:20" x14ac:dyDescent="0.3">
      <c r="A3334" s="1" t="s">
        <v>3378</v>
      </c>
      <c r="B3334" s="1" t="s">
        <v>38</v>
      </c>
      <c r="C3334" s="1" t="s">
        <v>20</v>
      </c>
      <c r="D3334" s="1" t="s">
        <v>39</v>
      </c>
      <c r="E3334" s="1" t="s">
        <v>47</v>
      </c>
      <c r="F3334" s="1" t="s">
        <v>23</v>
      </c>
      <c r="G3334">
        <v>6952.3</v>
      </c>
      <c r="H3334">
        <v>4</v>
      </c>
      <c r="I3334">
        <v>27809.200000000001</v>
      </c>
      <c r="J3334">
        <v>3.04</v>
      </c>
      <c r="K3334">
        <v>2467</v>
      </c>
      <c r="L3334" s="2">
        <v>45476</v>
      </c>
      <c r="O3334" t="str">
        <f>IF(ecommerce_10000[[#This Row],[Platform]]="Souq","sq",ecommerce_10000[[#This Row],[Platform]])</f>
        <v>Amazon</v>
      </c>
      <c r="P3334" t="str">
        <f>IF(E3334="Souq","sq",IF(E3334="Jumia","Jum",E3334))</f>
        <v>Amazon</v>
      </c>
      <c r="Q3334">
        <f>VLOOKUP(ecommerce_10000[[#This Row],[City]],F:I,4,FALSE)</f>
        <v>13290.4</v>
      </c>
      <c r="R3334" s="1">
        <f>SUMIF(C:C,ecommerce_10000[[#This Row],[Category]],I:I)</f>
        <v>91504159.730000004</v>
      </c>
      <c r="S3334" s="1">
        <f>SUMIFS(I:I,C:C,C3334)</f>
        <v>91504159.730000004</v>
      </c>
      <c r="T3334" s="1" t="str">
        <f>INDEX(F:F,MATCH(ecommerce_10000[[#This Row],[TotalAmount]],I:I,0))</f>
        <v>Alexandria</v>
      </c>
    </row>
    <row r="3335" spans="1:20" x14ac:dyDescent="0.3">
      <c r="A3335" s="1" t="s">
        <v>3379</v>
      </c>
      <c r="B3335" s="1" t="s">
        <v>49</v>
      </c>
      <c r="C3335" s="1" t="s">
        <v>14</v>
      </c>
      <c r="D3335" s="1" t="s">
        <v>50</v>
      </c>
      <c r="E3335" s="1" t="s">
        <v>22</v>
      </c>
      <c r="F3335" s="1" t="s">
        <v>40</v>
      </c>
      <c r="G3335">
        <v>3957.17</v>
      </c>
      <c r="H3335">
        <v>3</v>
      </c>
      <c r="I3335">
        <v>11871.51</v>
      </c>
      <c r="J3335">
        <v>1.31</v>
      </c>
      <c r="K3335">
        <v>1644</v>
      </c>
      <c r="L3335" s="2">
        <v>45530</v>
      </c>
      <c r="O3335" t="str">
        <f>IF(ecommerce_10000[[#This Row],[Platform]]="Souq","sq",ecommerce_10000[[#This Row],[Platform]])</f>
        <v>Jumia</v>
      </c>
      <c r="P3335" t="str">
        <f>IF(E3335="Souq","sq",IF(E3335="Jumia","Jum",E3335))</f>
        <v>Jum</v>
      </c>
      <c r="Q3335">
        <f>VLOOKUP(ecommerce_10000[[#This Row],[City]],F:I,4,FALSE)</f>
        <v>99349.3</v>
      </c>
      <c r="R3335" s="1">
        <f>SUMIF(C:C,ecommerce_10000[[#This Row],[Category]],I:I)</f>
        <v>92327183.770000085</v>
      </c>
      <c r="S3335" s="1">
        <f>SUMIFS(I:I,C:C,C3335)</f>
        <v>92327183.770000085</v>
      </c>
      <c r="T3335" s="1" t="str">
        <f>INDEX(F:F,MATCH(ecommerce_10000[[#This Row],[TotalAmount]],I:I,0))</f>
        <v>Riyadh</v>
      </c>
    </row>
    <row r="3336" spans="1:20" x14ac:dyDescent="0.3">
      <c r="A3336" s="1" t="s">
        <v>3380</v>
      </c>
      <c r="B3336" s="1" t="s">
        <v>53</v>
      </c>
      <c r="C3336" s="1" t="s">
        <v>31</v>
      </c>
      <c r="D3336" s="1" t="s">
        <v>54</v>
      </c>
      <c r="E3336" s="1" t="s">
        <v>16</v>
      </c>
      <c r="F3336" s="1" t="s">
        <v>62</v>
      </c>
      <c r="G3336">
        <v>2740.35</v>
      </c>
      <c r="H3336">
        <v>5</v>
      </c>
      <c r="I3336">
        <v>13701.75</v>
      </c>
      <c r="J3336">
        <v>2.25</v>
      </c>
      <c r="K3336">
        <v>1371</v>
      </c>
      <c r="L3336" s="2">
        <v>45483</v>
      </c>
      <c r="O3336" t="str">
        <f>IF(ecommerce_10000[[#This Row],[Platform]]="Souq","sq",ecommerce_10000[[#This Row],[Platform]])</f>
        <v>sq</v>
      </c>
      <c r="P3336" t="str">
        <f>IF(E3336="Souq","sq",IF(E3336="Jumia","Jum",E3336))</f>
        <v>sq</v>
      </c>
      <c r="Q3336">
        <f>VLOOKUP(ecommerce_10000[[#This Row],[City]],F:I,4,FALSE)</f>
        <v>27872.98</v>
      </c>
      <c r="R3336" s="1">
        <f>SUMIF(C:C,ecommerce_10000[[#This Row],[Category]],I:I)</f>
        <v>57542997.559999913</v>
      </c>
      <c r="S3336" s="1">
        <f>SUMIFS(I:I,C:C,C3336)</f>
        <v>57542997.559999913</v>
      </c>
      <c r="T3336" s="1" t="str">
        <f>INDEX(F:F,MATCH(ecommerce_10000[[#This Row],[TotalAmount]],I:I,0))</f>
        <v>Giza</v>
      </c>
    </row>
    <row r="3337" spans="1:20" x14ac:dyDescent="0.3">
      <c r="A3337" s="1" t="s">
        <v>3381</v>
      </c>
      <c r="B3337" s="1" t="s">
        <v>19</v>
      </c>
      <c r="C3337" s="1" t="s">
        <v>20</v>
      </c>
      <c r="D3337" s="1" t="s">
        <v>21</v>
      </c>
      <c r="E3337" s="1" t="s">
        <v>47</v>
      </c>
      <c r="F3337" s="1" t="s">
        <v>17</v>
      </c>
      <c r="G3337">
        <v>7725.92</v>
      </c>
      <c r="H3337">
        <v>4</v>
      </c>
      <c r="I3337">
        <v>30903.68</v>
      </c>
      <c r="J3337">
        <v>4.6500000000000004</v>
      </c>
      <c r="K3337">
        <v>4277</v>
      </c>
      <c r="L3337" s="2">
        <v>45637</v>
      </c>
      <c r="O3337" t="str">
        <f>IF(ecommerce_10000[[#This Row],[Platform]]="Souq","sq",ecommerce_10000[[#This Row],[Platform]])</f>
        <v>Amazon</v>
      </c>
      <c r="P3337" t="str">
        <f>IF(E3337="Souq","sq",IF(E3337="Jumia","Jum",E3337))</f>
        <v>Amazon</v>
      </c>
      <c r="Q3337">
        <f>VLOOKUP(ecommerce_10000[[#This Row],[City]],F:I,4,FALSE)</f>
        <v>16284.02</v>
      </c>
      <c r="R3337" s="1">
        <f>SUMIF(C:C,ecommerce_10000[[#This Row],[Category]],I:I)</f>
        <v>91504159.730000004</v>
      </c>
      <c r="S3337" s="1">
        <f>SUMIFS(I:I,C:C,C3337)</f>
        <v>91504159.730000004</v>
      </c>
      <c r="T3337" s="1" t="str">
        <f>INDEX(F:F,MATCH(ecommerce_10000[[#This Row],[TotalAmount]],I:I,0))</f>
        <v>Cairo</v>
      </c>
    </row>
    <row r="3338" spans="1:20" x14ac:dyDescent="0.3">
      <c r="A3338" s="1" t="s">
        <v>3382</v>
      </c>
      <c r="B3338" s="1" t="s">
        <v>25</v>
      </c>
      <c r="C3338" s="1" t="s">
        <v>26</v>
      </c>
      <c r="D3338" s="1" t="s">
        <v>27</v>
      </c>
      <c r="E3338" s="1" t="s">
        <v>47</v>
      </c>
      <c r="F3338" s="1" t="s">
        <v>23</v>
      </c>
      <c r="G3338">
        <v>18632.349999999999</v>
      </c>
      <c r="H3338">
        <v>4</v>
      </c>
      <c r="I3338">
        <v>74529.399999999994</v>
      </c>
      <c r="J3338">
        <v>2.19</v>
      </c>
      <c r="K3338">
        <v>4663</v>
      </c>
      <c r="L3338" s="2">
        <v>45344</v>
      </c>
      <c r="O3338" t="str">
        <f>IF(ecommerce_10000[[#This Row],[Platform]]="Souq","sq",ecommerce_10000[[#This Row],[Platform]])</f>
        <v>Amazon</v>
      </c>
      <c r="P3338" t="str">
        <f>IF(E3338="Souq","sq",IF(E3338="Jumia","Jum",E3338))</f>
        <v>Amazon</v>
      </c>
      <c r="Q3338">
        <f>VLOOKUP(ecommerce_10000[[#This Row],[City]],F:I,4,FALSE)</f>
        <v>13290.4</v>
      </c>
      <c r="R3338" s="1">
        <f>SUMIF(C:C,ecommerce_10000[[#This Row],[Category]],I:I)</f>
        <v>29200970.130000021</v>
      </c>
      <c r="S3338" s="1">
        <f>SUMIFS(I:I,C:C,C3338)</f>
        <v>29200970.130000021</v>
      </c>
      <c r="T3338" s="1" t="str">
        <f>INDEX(F:F,MATCH(ecommerce_10000[[#This Row],[TotalAmount]],I:I,0))</f>
        <v>Alexandria</v>
      </c>
    </row>
    <row r="3339" spans="1:20" x14ac:dyDescent="0.3">
      <c r="A3339" s="1" t="s">
        <v>3383</v>
      </c>
      <c r="B3339" s="1" t="s">
        <v>30</v>
      </c>
      <c r="C3339" s="1" t="s">
        <v>31</v>
      </c>
      <c r="D3339" s="1" t="s">
        <v>32</v>
      </c>
      <c r="E3339" s="1" t="s">
        <v>22</v>
      </c>
      <c r="F3339" s="1" t="s">
        <v>17</v>
      </c>
      <c r="G3339">
        <v>14949.62</v>
      </c>
      <c r="H3339">
        <v>5</v>
      </c>
      <c r="I3339">
        <v>74748.100000000006</v>
      </c>
      <c r="J3339">
        <v>1.54</v>
      </c>
      <c r="K3339">
        <v>3672</v>
      </c>
      <c r="L3339" s="2">
        <v>45607</v>
      </c>
      <c r="O3339" t="str">
        <f>IF(ecommerce_10000[[#This Row],[Platform]]="Souq","sq",ecommerce_10000[[#This Row],[Platform]])</f>
        <v>Jumia</v>
      </c>
      <c r="P3339" t="str">
        <f>IF(E3339="Souq","sq",IF(E3339="Jumia","Jum",E3339))</f>
        <v>Jum</v>
      </c>
      <c r="Q3339">
        <f>VLOOKUP(ecommerce_10000[[#This Row],[City]],F:I,4,FALSE)</f>
        <v>16284.02</v>
      </c>
      <c r="R3339" s="1">
        <f>SUMIF(C:C,ecommerce_10000[[#This Row],[Category]],I:I)</f>
        <v>57542997.559999913</v>
      </c>
      <c r="S3339" s="1">
        <f>SUMIFS(I:I,C:C,C3339)</f>
        <v>57542997.559999913</v>
      </c>
      <c r="T3339" s="1" t="str">
        <f>INDEX(F:F,MATCH(ecommerce_10000[[#This Row],[TotalAmount]],I:I,0))</f>
        <v>Cairo</v>
      </c>
    </row>
    <row r="3340" spans="1:20" x14ac:dyDescent="0.3">
      <c r="A3340" s="1" t="s">
        <v>3384</v>
      </c>
      <c r="B3340" s="1" t="s">
        <v>53</v>
      </c>
      <c r="C3340" s="1" t="s">
        <v>31</v>
      </c>
      <c r="D3340" s="1" t="s">
        <v>54</v>
      </c>
      <c r="E3340" s="1" t="s">
        <v>22</v>
      </c>
      <c r="F3340" s="1" t="s">
        <v>23</v>
      </c>
      <c r="G3340">
        <v>10767.66</v>
      </c>
      <c r="H3340">
        <v>3</v>
      </c>
      <c r="I3340">
        <v>32302.98</v>
      </c>
      <c r="J3340">
        <v>3.98</v>
      </c>
      <c r="K3340">
        <v>337</v>
      </c>
      <c r="L3340" s="2">
        <v>45505</v>
      </c>
      <c r="O3340" t="str">
        <f>IF(ecommerce_10000[[#This Row],[Platform]]="Souq","sq",ecommerce_10000[[#This Row],[Platform]])</f>
        <v>Jumia</v>
      </c>
      <c r="P3340" t="str">
        <f>IF(E3340="Souq","sq",IF(E3340="Jumia","Jum",E3340))</f>
        <v>Jum</v>
      </c>
      <c r="Q3340">
        <f>VLOOKUP(ecommerce_10000[[#This Row],[City]],F:I,4,FALSE)</f>
        <v>13290.4</v>
      </c>
      <c r="R3340" s="1">
        <f>SUMIF(C:C,ecommerce_10000[[#This Row],[Category]],I:I)</f>
        <v>57542997.559999913</v>
      </c>
      <c r="S3340" s="1">
        <f>SUMIFS(I:I,C:C,C3340)</f>
        <v>57542997.559999913</v>
      </c>
      <c r="T3340" s="1" t="str">
        <f>INDEX(F:F,MATCH(ecommerce_10000[[#This Row],[TotalAmount]],I:I,0))</f>
        <v>Alexandria</v>
      </c>
    </row>
    <row r="3341" spans="1:20" x14ac:dyDescent="0.3">
      <c r="A3341" s="1" t="s">
        <v>3385</v>
      </c>
      <c r="B3341" s="1" t="s">
        <v>30</v>
      </c>
      <c r="C3341" s="1" t="s">
        <v>31</v>
      </c>
      <c r="D3341" s="1" t="s">
        <v>32</v>
      </c>
      <c r="E3341" s="1" t="s">
        <v>47</v>
      </c>
      <c r="F3341" s="1" t="s">
        <v>28</v>
      </c>
      <c r="G3341">
        <v>11651.66</v>
      </c>
      <c r="H3341">
        <v>3</v>
      </c>
      <c r="I3341">
        <v>34954.980000000003</v>
      </c>
      <c r="J3341">
        <v>4.76</v>
      </c>
      <c r="K3341">
        <v>452</v>
      </c>
      <c r="L3341" s="2">
        <v>45496</v>
      </c>
      <c r="O3341" t="str">
        <f>IF(ecommerce_10000[[#This Row],[Platform]]="Souq","sq",ecommerce_10000[[#This Row],[Platform]])</f>
        <v>Amazon</v>
      </c>
      <c r="P3341" t="str">
        <f>IF(E3341="Souq","sq",IF(E3341="Jumia","Jum",E3341))</f>
        <v>Amazon</v>
      </c>
      <c r="Q3341">
        <f>VLOOKUP(ecommerce_10000[[#This Row],[City]],F:I,4,FALSE)</f>
        <v>26648.76</v>
      </c>
      <c r="R3341" s="1">
        <f>SUMIF(C:C,ecommerce_10000[[#This Row],[Category]],I:I)</f>
        <v>57542997.559999913</v>
      </c>
      <c r="S3341" s="1">
        <f>SUMIFS(I:I,C:C,C3341)</f>
        <v>57542997.559999913</v>
      </c>
      <c r="T3341" s="1" t="str">
        <f>INDEX(F:F,MATCH(ecommerce_10000[[#This Row],[TotalAmount]],I:I,0))</f>
        <v>Casablanca</v>
      </c>
    </row>
    <row r="3342" spans="1:20" x14ac:dyDescent="0.3">
      <c r="A3342" s="1" t="s">
        <v>3386</v>
      </c>
      <c r="B3342" s="1" t="s">
        <v>65</v>
      </c>
      <c r="C3342" s="1" t="s">
        <v>20</v>
      </c>
      <c r="D3342" s="1" t="s">
        <v>66</v>
      </c>
      <c r="E3342" s="1" t="s">
        <v>47</v>
      </c>
      <c r="F3342" s="1" t="s">
        <v>17</v>
      </c>
      <c r="G3342">
        <v>18578.580000000002</v>
      </c>
      <c r="H3342">
        <v>4</v>
      </c>
      <c r="I3342">
        <v>74314.320000000007</v>
      </c>
      <c r="J3342">
        <v>1.48</v>
      </c>
      <c r="K3342">
        <v>3711</v>
      </c>
      <c r="L3342" s="2">
        <v>45470</v>
      </c>
      <c r="O3342" t="str">
        <f>IF(ecommerce_10000[[#This Row],[Platform]]="Souq","sq",ecommerce_10000[[#This Row],[Platform]])</f>
        <v>Amazon</v>
      </c>
      <c r="P3342" t="str">
        <f>IF(E3342="Souq","sq",IF(E3342="Jumia","Jum",E3342))</f>
        <v>Amazon</v>
      </c>
      <c r="Q3342">
        <f>VLOOKUP(ecommerce_10000[[#This Row],[City]],F:I,4,FALSE)</f>
        <v>16284.02</v>
      </c>
      <c r="R3342" s="1">
        <f>SUMIF(C:C,ecommerce_10000[[#This Row],[Category]],I:I)</f>
        <v>91504159.730000004</v>
      </c>
      <c r="S3342" s="1">
        <f>SUMIFS(I:I,C:C,C3342)</f>
        <v>91504159.730000004</v>
      </c>
      <c r="T3342" s="1" t="str">
        <f>INDEX(F:F,MATCH(ecommerce_10000[[#This Row],[TotalAmount]],I:I,0))</f>
        <v>Cairo</v>
      </c>
    </row>
    <row r="3343" spans="1:20" x14ac:dyDescent="0.3">
      <c r="A3343" s="1" t="s">
        <v>3387</v>
      </c>
      <c r="B3343" s="1" t="s">
        <v>38</v>
      </c>
      <c r="C3343" s="1" t="s">
        <v>20</v>
      </c>
      <c r="D3343" s="1" t="s">
        <v>39</v>
      </c>
      <c r="E3343" s="1" t="s">
        <v>47</v>
      </c>
      <c r="F3343" s="1" t="s">
        <v>23</v>
      </c>
      <c r="G3343">
        <v>17364.939999999999</v>
      </c>
      <c r="H3343">
        <v>3</v>
      </c>
      <c r="I3343">
        <v>52094.82</v>
      </c>
      <c r="J3343">
        <v>4.1399999999999997</v>
      </c>
      <c r="K3343">
        <v>173</v>
      </c>
      <c r="L3343" s="2">
        <v>45413</v>
      </c>
      <c r="O3343" t="str">
        <f>IF(ecommerce_10000[[#This Row],[Platform]]="Souq","sq",ecommerce_10000[[#This Row],[Platform]])</f>
        <v>Amazon</v>
      </c>
      <c r="P3343" t="str">
        <f>IF(E3343="Souq","sq",IF(E3343="Jumia","Jum",E3343))</f>
        <v>Amazon</v>
      </c>
      <c r="Q3343">
        <f>VLOOKUP(ecommerce_10000[[#This Row],[City]],F:I,4,FALSE)</f>
        <v>13290.4</v>
      </c>
      <c r="R3343" s="1">
        <f>SUMIF(C:C,ecommerce_10000[[#This Row],[Category]],I:I)</f>
        <v>91504159.730000004</v>
      </c>
      <c r="S3343" s="1">
        <f>SUMIFS(I:I,C:C,C3343)</f>
        <v>91504159.730000004</v>
      </c>
      <c r="T3343" s="1" t="str">
        <f>INDEX(F:F,MATCH(ecommerce_10000[[#This Row],[TotalAmount]],I:I,0))</f>
        <v>Alexandria</v>
      </c>
    </row>
    <row r="3344" spans="1:20" x14ac:dyDescent="0.3">
      <c r="A3344" s="1" t="s">
        <v>3388</v>
      </c>
      <c r="B3344" s="1" t="s">
        <v>38</v>
      </c>
      <c r="C3344" s="1" t="s">
        <v>20</v>
      </c>
      <c r="D3344" s="1" t="s">
        <v>39</v>
      </c>
      <c r="E3344" s="1" t="s">
        <v>22</v>
      </c>
      <c r="F3344" s="1" t="s">
        <v>28</v>
      </c>
      <c r="G3344">
        <v>10190.64</v>
      </c>
      <c r="H3344">
        <v>4</v>
      </c>
      <c r="I3344">
        <v>40762.559999999998</v>
      </c>
      <c r="J3344">
        <v>2.0299999999999998</v>
      </c>
      <c r="K3344">
        <v>1206</v>
      </c>
      <c r="L3344" s="2">
        <v>45590</v>
      </c>
      <c r="O3344" t="str">
        <f>IF(ecommerce_10000[[#This Row],[Platform]]="Souq","sq",ecommerce_10000[[#This Row],[Platform]])</f>
        <v>Jumia</v>
      </c>
      <c r="P3344" t="str">
        <f>IF(E3344="Souq","sq",IF(E3344="Jumia","Jum",E3344))</f>
        <v>Jum</v>
      </c>
      <c r="Q3344">
        <f>VLOOKUP(ecommerce_10000[[#This Row],[City]],F:I,4,FALSE)</f>
        <v>26648.76</v>
      </c>
      <c r="R3344" s="1">
        <f>SUMIF(C:C,ecommerce_10000[[#This Row],[Category]],I:I)</f>
        <v>91504159.730000004</v>
      </c>
      <c r="S3344" s="1">
        <f>SUMIFS(I:I,C:C,C3344)</f>
        <v>91504159.730000004</v>
      </c>
      <c r="T3344" s="1" t="str">
        <f>INDEX(F:F,MATCH(ecommerce_10000[[#This Row],[TotalAmount]],I:I,0))</f>
        <v>Casablanca</v>
      </c>
    </row>
    <row r="3345" spans="1:20" x14ac:dyDescent="0.3">
      <c r="A3345" s="1" t="s">
        <v>3389</v>
      </c>
      <c r="B3345" s="1" t="s">
        <v>13</v>
      </c>
      <c r="C3345" s="1" t="s">
        <v>14</v>
      </c>
      <c r="D3345" s="1" t="s">
        <v>15</v>
      </c>
      <c r="E3345" s="1" t="s">
        <v>47</v>
      </c>
      <c r="F3345" s="1" t="s">
        <v>17</v>
      </c>
      <c r="G3345">
        <v>10065.39</v>
      </c>
      <c r="H3345">
        <v>4</v>
      </c>
      <c r="I3345">
        <v>40261.56</v>
      </c>
      <c r="J3345">
        <v>2.65</v>
      </c>
      <c r="K3345">
        <v>4102</v>
      </c>
      <c r="L3345" s="2">
        <v>45624</v>
      </c>
      <c r="O3345" t="str">
        <f>IF(ecommerce_10000[[#This Row],[Platform]]="Souq","sq",ecommerce_10000[[#This Row],[Platform]])</f>
        <v>Amazon</v>
      </c>
      <c r="P3345" t="str">
        <f>IF(E3345="Souq","sq",IF(E3345="Jumia","Jum",E3345))</f>
        <v>Amazon</v>
      </c>
      <c r="Q3345">
        <f>VLOOKUP(ecommerce_10000[[#This Row],[City]],F:I,4,FALSE)</f>
        <v>16284.02</v>
      </c>
      <c r="R3345" s="1">
        <f>SUMIF(C:C,ecommerce_10000[[#This Row],[Category]],I:I)</f>
        <v>92327183.770000085</v>
      </c>
      <c r="S3345" s="1">
        <f>SUMIFS(I:I,C:C,C3345)</f>
        <v>92327183.770000085</v>
      </c>
      <c r="T3345" s="1" t="str">
        <f>INDEX(F:F,MATCH(ecommerce_10000[[#This Row],[TotalAmount]],I:I,0))</f>
        <v>Cairo</v>
      </c>
    </row>
    <row r="3346" spans="1:20" x14ac:dyDescent="0.3">
      <c r="A3346" s="1" t="s">
        <v>3390</v>
      </c>
      <c r="B3346" s="1" t="s">
        <v>43</v>
      </c>
      <c r="C3346" s="1" t="s">
        <v>44</v>
      </c>
      <c r="D3346" s="1" t="s">
        <v>45</v>
      </c>
      <c r="E3346" s="1" t="s">
        <v>47</v>
      </c>
      <c r="F3346" s="1" t="s">
        <v>40</v>
      </c>
      <c r="G3346">
        <v>12191.11</v>
      </c>
      <c r="H3346">
        <v>4</v>
      </c>
      <c r="I3346">
        <v>48764.44</v>
      </c>
      <c r="J3346">
        <v>4.34</v>
      </c>
      <c r="K3346">
        <v>2466</v>
      </c>
      <c r="L3346" s="2">
        <v>45382</v>
      </c>
      <c r="O3346" t="str">
        <f>IF(ecommerce_10000[[#This Row],[Platform]]="Souq","sq",ecommerce_10000[[#This Row],[Platform]])</f>
        <v>Amazon</v>
      </c>
      <c r="P3346" t="str">
        <f>IF(E3346="Souq","sq",IF(E3346="Jumia","Jum",E3346))</f>
        <v>Amazon</v>
      </c>
      <c r="Q3346">
        <f>VLOOKUP(ecommerce_10000[[#This Row],[City]],F:I,4,FALSE)</f>
        <v>99349.3</v>
      </c>
      <c r="R3346" s="1">
        <f>SUMIF(C:C,ecommerce_10000[[#This Row],[Category]],I:I)</f>
        <v>31420413.200000018</v>
      </c>
      <c r="S3346" s="1">
        <f>SUMIFS(I:I,C:C,C3346)</f>
        <v>31420413.200000018</v>
      </c>
      <c r="T3346" s="1" t="str">
        <f>INDEX(F:F,MATCH(ecommerce_10000[[#This Row],[TotalAmount]],I:I,0))</f>
        <v>Riyadh</v>
      </c>
    </row>
    <row r="3347" spans="1:20" x14ac:dyDescent="0.3">
      <c r="A3347" s="1" t="s">
        <v>3391</v>
      </c>
      <c r="B3347" s="1" t="s">
        <v>25</v>
      </c>
      <c r="C3347" s="1" t="s">
        <v>26</v>
      </c>
      <c r="D3347" s="1" t="s">
        <v>27</v>
      </c>
      <c r="E3347" s="1" t="s">
        <v>47</v>
      </c>
      <c r="F3347" s="1" t="s">
        <v>33</v>
      </c>
      <c r="G3347">
        <v>5329.43</v>
      </c>
      <c r="H3347">
        <v>4</v>
      </c>
      <c r="I3347">
        <v>21317.72</v>
      </c>
      <c r="J3347">
        <v>3.65</v>
      </c>
      <c r="K3347">
        <v>1759</v>
      </c>
      <c r="L3347" s="2">
        <v>45585</v>
      </c>
      <c r="O3347" t="str">
        <f>IF(ecommerce_10000[[#This Row],[Platform]]="Souq","sq",ecommerce_10000[[#This Row],[Platform]])</f>
        <v>Amazon</v>
      </c>
      <c r="P3347" t="str">
        <f>IF(E3347="Souq","sq",IF(E3347="Jumia","Jum",E3347))</f>
        <v>Amazon</v>
      </c>
      <c r="Q3347">
        <f>VLOOKUP(ecommerce_10000[[#This Row],[City]],F:I,4,FALSE)</f>
        <v>3665.44</v>
      </c>
      <c r="R3347" s="1">
        <f>SUMIF(C:C,ecommerce_10000[[#This Row],[Category]],I:I)</f>
        <v>29200970.130000021</v>
      </c>
      <c r="S3347" s="1">
        <f>SUMIFS(I:I,C:C,C3347)</f>
        <v>29200970.130000021</v>
      </c>
      <c r="T3347" s="1" t="str">
        <f>INDEX(F:F,MATCH(ecommerce_10000[[#This Row],[TotalAmount]],I:I,0))</f>
        <v>Dubai</v>
      </c>
    </row>
    <row r="3348" spans="1:20" x14ac:dyDescent="0.3">
      <c r="A3348" s="1" t="s">
        <v>3392</v>
      </c>
      <c r="B3348" s="1" t="s">
        <v>30</v>
      </c>
      <c r="C3348" s="1" t="s">
        <v>31</v>
      </c>
      <c r="D3348" s="1" t="s">
        <v>32</v>
      </c>
      <c r="E3348" s="1" t="s">
        <v>16</v>
      </c>
      <c r="F3348" s="1" t="s">
        <v>33</v>
      </c>
      <c r="G3348">
        <v>15724.45</v>
      </c>
      <c r="H3348">
        <v>2</v>
      </c>
      <c r="I3348">
        <v>31448.9</v>
      </c>
      <c r="J3348">
        <v>2.39</v>
      </c>
      <c r="K3348">
        <v>1793</v>
      </c>
      <c r="L3348" s="2">
        <v>45347</v>
      </c>
      <c r="O3348" t="str">
        <f>IF(ecommerce_10000[[#This Row],[Platform]]="Souq","sq",ecommerce_10000[[#This Row],[Platform]])</f>
        <v>sq</v>
      </c>
      <c r="P3348" t="str">
        <f>IF(E3348="Souq","sq",IF(E3348="Jumia","Jum",E3348))</f>
        <v>sq</v>
      </c>
      <c r="Q3348">
        <f>VLOOKUP(ecommerce_10000[[#This Row],[City]],F:I,4,FALSE)</f>
        <v>3665.44</v>
      </c>
      <c r="R3348" s="1">
        <f>SUMIF(C:C,ecommerce_10000[[#This Row],[Category]],I:I)</f>
        <v>57542997.559999913</v>
      </c>
      <c r="S3348" s="1">
        <f>SUMIFS(I:I,C:C,C3348)</f>
        <v>57542997.559999913</v>
      </c>
      <c r="T3348" s="1" t="str">
        <f>INDEX(F:F,MATCH(ecommerce_10000[[#This Row],[TotalAmount]],I:I,0))</f>
        <v>Dubai</v>
      </c>
    </row>
    <row r="3349" spans="1:20" x14ac:dyDescent="0.3">
      <c r="A3349" s="1" t="s">
        <v>3393</v>
      </c>
      <c r="B3349" s="1" t="s">
        <v>19</v>
      </c>
      <c r="C3349" s="1" t="s">
        <v>20</v>
      </c>
      <c r="D3349" s="1" t="s">
        <v>21</v>
      </c>
      <c r="E3349" s="1" t="s">
        <v>16</v>
      </c>
      <c r="F3349" s="1" t="s">
        <v>23</v>
      </c>
      <c r="G3349">
        <v>8740.61</v>
      </c>
      <c r="H3349">
        <v>4</v>
      </c>
      <c r="I3349">
        <v>34962.44</v>
      </c>
      <c r="J3349">
        <v>3.88</v>
      </c>
      <c r="K3349">
        <v>3432</v>
      </c>
      <c r="L3349" s="2">
        <v>45634</v>
      </c>
      <c r="O3349" t="str">
        <f>IF(ecommerce_10000[[#This Row],[Platform]]="Souq","sq",ecommerce_10000[[#This Row],[Platform]])</f>
        <v>sq</v>
      </c>
      <c r="P3349" t="str">
        <f>IF(E3349="Souq","sq",IF(E3349="Jumia","Jum",E3349))</f>
        <v>sq</v>
      </c>
      <c r="Q3349">
        <f>VLOOKUP(ecommerce_10000[[#This Row],[City]],F:I,4,FALSE)</f>
        <v>13290.4</v>
      </c>
      <c r="R3349" s="1">
        <f>SUMIF(C:C,ecommerce_10000[[#This Row],[Category]],I:I)</f>
        <v>91504159.730000004</v>
      </c>
      <c r="S3349" s="1">
        <f>SUMIFS(I:I,C:C,C3349)</f>
        <v>91504159.730000004</v>
      </c>
      <c r="T3349" s="1" t="str">
        <f>INDEX(F:F,MATCH(ecommerce_10000[[#This Row],[TotalAmount]],I:I,0))</f>
        <v>Alexandria</v>
      </c>
    </row>
    <row r="3350" spans="1:20" x14ac:dyDescent="0.3">
      <c r="A3350" s="1" t="s">
        <v>3394</v>
      </c>
      <c r="B3350" s="1" t="s">
        <v>35</v>
      </c>
      <c r="C3350" s="1" t="s">
        <v>14</v>
      </c>
      <c r="D3350" s="1" t="s">
        <v>36</v>
      </c>
      <c r="E3350" s="1" t="s">
        <v>16</v>
      </c>
      <c r="F3350" s="1" t="s">
        <v>33</v>
      </c>
      <c r="G3350">
        <v>7010.84</v>
      </c>
      <c r="H3350">
        <v>5</v>
      </c>
      <c r="I3350">
        <v>35054.199999999997</v>
      </c>
      <c r="J3350">
        <v>1.61</v>
      </c>
      <c r="K3350">
        <v>1123</v>
      </c>
      <c r="L3350" s="2">
        <v>45357</v>
      </c>
      <c r="O3350" t="str">
        <f>IF(ecommerce_10000[[#This Row],[Platform]]="Souq","sq",ecommerce_10000[[#This Row],[Platform]])</f>
        <v>sq</v>
      </c>
      <c r="P3350" t="str">
        <f>IF(E3350="Souq","sq",IF(E3350="Jumia","Jum",E3350))</f>
        <v>sq</v>
      </c>
      <c r="Q3350">
        <f>VLOOKUP(ecommerce_10000[[#This Row],[City]],F:I,4,FALSE)</f>
        <v>3665.44</v>
      </c>
      <c r="R3350" s="1">
        <f>SUMIF(C:C,ecommerce_10000[[#This Row],[Category]],I:I)</f>
        <v>92327183.770000085</v>
      </c>
      <c r="S3350" s="1">
        <f>SUMIFS(I:I,C:C,C3350)</f>
        <v>92327183.770000085</v>
      </c>
      <c r="T3350" s="1" t="str">
        <f>INDEX(F:F,MATCH(ecommerce_10000[[#This Row],[TotalAmount]],I:I,0))</f>
        <v>Dubai</v>
      </c>
    </row>
    <row r="3351" spans="1:20" x14ac:dyDescent="0.3">
      <c r="A3351" s="1" t="s">
        <v>3395</v>
      </c>
      <c r="B3351" s="1" t="s">
        <v>53</v>
      </c>
      <c r="C3351" s="1" t="s">
        <v>31</v>
      </c>
      <c r="D3351" s="1" t="s">
        <v>54</v>
      </c>
      <c r="E3351" s="1" t="s">
        <v>22</v>
      </c>
      <c r="F3351" s="1" t="s">
        <v>40</v>
      </c>
      <c r="G3351">
        <v>17441.88</v>
      </c>
      <c r="H3351">
        <v>2</v>
      </c>
      <c r="I3351">
        <v>34883.760000000002</v>
      </c>
      <c r="J3351">
        <v>2.35</v>
      </c>
      <c r="K3351">
        <v>1409</v>
      </c>
      <c r="L3351" s="2">
        <v>45637</v>
      </c>
      <c r="O3351" t="str">
        <f>IF(ecommerce_10000[[#This Row],[Platform]]="Souq","sq",ecommerce_10000[[#This Row],[Platform]])</f>
        <v>Jumia</v>
      </c>
      <c r="P3351" t="str">
        <f>IF(E3351="Souq","sq",IF(E3351="Jumia","Jum",E3351))</f>
        <v>Jum</v>
      </c>
      <c r="Q3351">
        <f>VLOOKUP(ecommerce_10000[[#This Row],[City]],F:I,4,FALSE)</f>
        <v>99349.3</v>
      </c>
      <c r="R3351" s="1">
        <f>SUMIF(C:C,ecommerce_10000[[#This Row],[Category]],I:I)</f>
        <v>57542997.559999913</v>
      </c>
      <c r="S3351" s="1">
        <f>SUMIFS(I:I,C:C,C3351)</f>
        <v>57542997.559999913</v>
      </c>
      <c r="T3351" s="1" t="str">
        <f>INDEX(F:F,MATCH(ecommerce_10000[[#This Row],[TotalAmount]],I:I,0))</f>
        <v>Riyadh</v>
      </c>
    </row>
    <row r="3352" spans="1:20" x14ac:dyDescent="0.3">
      <c r="A3352" s="1" t="s">
        <v>3396</v>
      </c>
      <c r="B3352" s="1" t="s">
        <v>30</v>
      </c>
      <c r="C3352" s="1" t="s">
        <v>31</v>
      </c>
      <c r="D3352" s="1" t="s">
        <v>32</v>
      </c>
      <c r="E3352" s="1" t="s">
        <v>16</v>
      </c>
      <c r="F3352" s="1" t="s">
        <v>33</v>
      </c>
      <c r="G3352">
        <v>19346.64</v>
      </c>
      <c r="H3352">
        <v>5</v>
      </c>
      <c r="I3352">
        <v>96733.2</v>
      </c>
      <c r="J3352">
        <v>1.43</v>
      </c>
      <c r="K3352">
        <v>3405</v>
      </c>
      <c r="L3352" s="2">
        <v>45497</v>
      </c>
      <c r="O3352" t="str">
        <f>IF(ecommerce_10000[[#This Row],[Platform]]="Souq","sq",ecommerce_10000[[#This Row],[Platform]])</f>
        <v>sq</v>
      </c>
      <c r="P3352" t="str">
        <f>IF(E3352="Souq","sq",IF(E3352="Jumia","Jum",E3352))</f>
        <v>sq</v>
      </c>
      <c r="Q3352">
        <f>VLOOKUP(ecommerce_10000[[#This Row],[City]],F:I,4,FALSE)</f>
        <v>3665.44</v>
      </c>
      <c r="R3352" s="1">
        <f>SUMIF(C:C,ecommerce_10000[[#This Row],[Category]],I:I)</f>
        <v>57542997.559999913</v>
      </c>
      <c r="S3352" s="1">
        <f>SUMIFS(I:I,C:C,C3352)</f>
        <v>57542997.559999913</v>
      </c>
      <c r="T3352" s="1" t="str">
        <f>INDEX(F:F,MATCH(ecommerce_10000[[#This Row],[TotalAmount]],I:I,0))</f>
        <v>Dubai</v>
      </c>
    </row>
    <row r="3353" spans="1:20" x14ac:dyDescent="0.3">
      <c r="A3353" s="1" t="s">
        <v>3397</v>
      </c>
      <c r="B3353" s="1" t="s">
        <v>13</v>
      </c>
      <c r="C3353" s="1" t="s">
        <v>14</v>
      </c>
      <c r="D3353" s="1" t="s">
        <v>15</v>
      </c>
      <c r="E3353" s="1" t="s">
        <v>22</v>
      </c>
      <c r="F3353" s="1" t="s">
        <v>62</v>
      </c>
      <c r="G3353">
        <v>5568.12</v>
      </c>
      <c r="H3353">
        <v>2</v>
      </c>
      <c r="I3353">
        <v>11136.24</v>
      </c>
      <c r="J3353">
        <v>2.72</v>
      </c>
      <c r="K3353">
        <v>2141</v>
      </c>
      <c r="L3353" s="2">
        <v>45493</v>
      </c>
      <c r="O3353" t="str">
        <f>IF(ecommerce_10000[[#This Row],[Platform]]="Souq","sq",ecommerce_10000[[#This Row],[Platform]])</f>
        <v>Jumia</v>
      </c>
      <c r="P3353" t="str">
        <f>IF(E3353="Souq","sq",IF(E3353="Jumia","Jum",E3353))</f>
        <v>Jum</v>
      </c>
      <c r="Q3353">
        <f>VLOOKUP(ecommerce_10000[[#This Row],[City]],F:I,4,FALSE)</f>
        <v>27872.98</v>
      </c>
      <c r="R3353" s="1">
        <f>SUMIF(C:C,ecommerce_10000[[#This Row],[Category]],I:I)</f>
        <v>92327183.770000085</v>
      </c>
      <c r="S3353" s="1">
        <f>SUMIFS(I:I,C:C,C3353)</f>
        <v>92327183.770000085</v>
      </c>
      <c r="T3353" s="1" t="str">
        <f>INDEX(F:F,MATCH(ecommerce_10000[[#This Row],[TotalAmount]],I:I,0))</f>
        <v>Giza</v>
      </c>
    </row>
    <row r="3354" spans="1:20" x14ac:dyDescent="0.3">
      <c r="A3354" s="1" t="s">
        <v>3398</v>
      </c>
      <c r="B3354" s="1" t="s">
        <v>65</v>
      </c>
      <c r="C3354" s="1" t="s">
        <v>20</v>
      </c>
      <c r="D3354" s="1" t="s">
        <v>66</v>
      </c>
      <c r="E3354" s="1" t="s">
        <v>47</v>
      </c>
      <c r="F3354" s="1" t="s">
        <v>40</v>
      </c>
      <c r="G3354">
        <v>8378.49</v>
      </c>
      <c r="H3354">
        <v>2</v>
      </c>
      <c r="I3354">
        <v>16756.98</v>
      </c>
      <c r="J3354">
        <v>4.54</v>
      </c>
      <c r="K3354">
        <v>4918</v>
      </c>
      <c r="L3354" s="2">
        <v>45484</v>
      </c>
      <c r="O3354" t="str">
        <f>IF(ecommerce_10000[[#This Row],[Platform]]="Souq","sq",ecommerce_10000[[#This Row],[Platform]])</f>
        <v>Amazon</v>
      </c>
      <c r="P3354" t="str">
        <f>IF(E3354="Souq","sq",IF(E3354="Jumia","Jum",E3354))</f>
        <v>Amazon</v>
      </c>
      <c r="Q3354">
        <f>VLOOKUP(ecommerce_10000[[#This Row],[City]],F:I,4,FALSE)</f>
        <v>99349.3</v>
      </c>
      <c r="R3354" s="1">
        <f>SUMIF(C:C,ecommerce_10000[[#This Row],[Category]],I:I)</f>
        <v>91504159.730000004</v>
      </c>
      <c r="S3354" s="1">
        <f>SUMIFS(I:I,C:C,C3354)</f>
        <v>91504159.730000004</v>
      </c>
      <c r="T3354" s="1" t="str">
        <f>INDEX(F:F,MATCH(ecommerce_10000[[#This Row],[TotalAmount]],I:I,0))</f>
        <v>Riyadh</v>
      </c>
    </row>
    <row r="3355" spans="1:20" x14ac:dyDescent="0.3">
      <c r="A3355" s="1" t="s">
        <v>3399</v>
      </c>
      <c r="B3355" s="1" t="s">
        <v>49</v>
      </c>
      <c r="C3355" s="1" t="s">
        <v>14</v>
      </c>
      <c r="D3355" s="1" t="s">
        <v>50</v>
      </c>
      <c r="E3355" s="1" t="s">
        <v>47</v>
      </c>
      <c r="F3355" s="1" t="s">
        <v>23</v>
      </c>
      <c r="G3355">
        <v>18862.75</v>
      </c>
      <c r="H3355">
        <v>3</v>
      </c>
      <c r="I3355">
        <v>56588.25</v>
      </c>
      <c r="J3355">
        <v>3.86</v>
      </c>
      <c r="K3355">
        <v>1196</v>
      </c>
      <c r="L3355" s="2">
        <v>45648</v>
      </c>
      <c r="O3355" t="str">
        <f>IF(ecommerce_10000[[#This Row],[Platform]]="Souq","sq",ecommerce_10000[[#This Row],[Platform]])</f>
        <v>Amazon</v>
      </c>
      <c r="P3355" t="str">
        <f>IF(E3355="Souq","sq",IF(E3355="Jumia","Jum",E3355))</f>
        <v>Amazon</v>
      </c>
      <c r="Q3355">
        <f>VLOOKUP(ecommerce_10000[[#This Row],[City]],F:I,4,FALSE)</f>
        <v>13290.4</v>
      </c>
      <c r="R3355" s="1">
        <f>SUMIF(C:C,ecommerce_10000[[#This Row],[Category]],I:I)</f>
        <v>92327183.770000085</v>
      </c>
      <c r="S3355" s="1">
        <f>SUMIFS(I:I,C:C,C3355)</f>
        <v>92327183.770000085</v>
      </c>
      <c r="T3355" s="1" t="str">
        <f>INDEX(F:F,MATCH(ecommerce_10000[[#This Row],[TotalAmount]],I:I,0))</f>
        <v>Alexandria</v>
      </c>
    </row>
    <row r="3356" spans="1:20" x14ac:dyDescent="0.3">
      <c r="A3356" s="1" t="s">
        <v>3400</v>
      </c>
      <c r="B3356" s="1" t="s">
        <v>35</v>
      </c>
      <c r="C3356" s="1" t="s">
        <v>14</v>
      </c>
      <c r="D3356" s="1" t="s">
        <v>36</v>
      </c>
      <c r="E3356" s="1" t="s">
        <v>22</v>
      </c>
      <c r="F3356" s="1" t="s">
        <v>28</v>
      </c>
      <c r="G3356">
        <v>17680.72</v>
      </c>
      <c r="H3356">
        <v>5</v>
      </c>
      <c r="I3356">
        <v>88403.6</v>
      </c>
      <c r="J3356">
        <v>2.82</v>
      </c>
      <c r="K3356">
        <v>1033</v>
      </c>
      <c r="L3356" s="2">
        <v>45585</v>
      </c>
      <c r="O3356" t="str">
        <f>IF(ecommerce_10000[[#This Row],[Platform]]="Souq","sq",ecommerce_10000[[#This Row],[Platform]])</f>
        <v>Jumia</v>
      </c>
      <c r="P3356" t="str">
        <f>IF(E3356="Souq","sq",IF(E3356="Jumia","Jum",E3356))</f>
        <v>Jum</v>
      </c>
      <c r="Q3356">
        <f>VLOOKUP(ecommerce_10000[[#This Row],[City]],F:I,4,FALSE)</f>
        <v>26648.76</v>
      </c>
      <c r="R3356" s="1">
        <f>SUMIF(C:C,ecommerce_10000[[#This Row],[Category]],I:I)</f>
        <v>92327183.770000085</v>
      </c>
      <c r="S3356" s="1">
        <f>SUMIFS(I:I,C:C,C3356)</f>
        <v>92327183.770000085</v>
      </c>
      <c r="T3356" s="1" t="str">
        <f>INDEX(F:F,MATCH(ecommerce_10000[[#This Row],[TotalAmount]],I:I,0))</f>
        <v>Casablanca</v>
      </c>
    </row>
    <row r="3357" spans="1:20" x14ac:dyDescent="0.3">
      <c r="A3357" s="1" t="s">
        <v>3401</v>
      </c>
      <c r="B3357" s="1" t="s">
        <v>30</v>
      </c>
      <c r="C3357" s="1" t="s">
        <v>31</v>
      </c>
      <c r="D3357" s="1" t="s">
        <v>32</v>
      </c>
      <c r="E3357" s="1" t="s">
        <v>22</v>
      </c>
      <c r="F3357" s="1" t="s">
        <v>17</v>
      </c>
      <c r="G3357">
        <v>9856.41</v>
      </c>
      <c r="H3357">
        <v>5</v>
      </c>
      <c r="I3357">
        <v>49282.05</v>
      </c>
      <c r="J3357">
        <v>3.17</v>
      </c>
      <c r="K3357">
        <v>1557</v>
      </c>
      <c r="L3357" s="2">
        <v>45423</v>
      </c>
      <c r="O3357" t="str">
        <f>IF(ecommerce_10000[[#This Row],[Platform]]="Souq","sq",ecommerce_10000[[#This Row],[Platform]])</f>
        <v>Jumia</v>
      </c>
      <c r="P3357" t="str">
        <f>IF(E3357="Souq","sq",IF(E3357="Jumia","Jum",E3357))</f>
        <v>Jum</v>
      </c>
      <c r="Q3357">
        <f>VLOOKUP(ecommerce_10000[[#This Row],[City]],F:I,4,FALSE)</f>
        <v>16284.02</v>
      </c>
      <c r="R3357" s="1">
        <f>SUMIF(C:C,ecommerce_10000[[#This Row],[Category]],I:I)</f>
        <v>57542997.559999913</v>
      </c>
      <c r="S3357" s="1">
        <f>SUMIFS(I:I,C:C,C3357)</f>
        <v>57542997.559999913</v>
      </c>
      <c r="T3357" s="1" t="str">
        <f>INDEX(F:F,MATCH(ecommerce_10000[[#This Row],[TotalAmount]],I:I,0))</f>
        <v>Cairo</v>
      </c>
    </row>
    <row r="3358" spans="1:20" x14ac:dyDescent="0.3">
      <c r="A3358" s="1" t="s">
        <v>3402</v>
      </c>
      <c r="B3358" s="1" t="s">
        <v>19</v>
      </c>
      <c r="C3358" s="1" t="s">
        <v>20</v>
      </c>
      <c r="D3358" s="1" t="s">
        <v>21</v>
      </c>
      <c r="E3358" s="1" t="s">
        <v>47</v>
      </c>
      <c r="F3358" s="1" t="s">
        <v>17</v>
      </c>
      <c r="G3358">
        <v>2030.11</v>
      </c>
      <c r="H3358">
        <v>3</v>
      </c>
      <c r="I3358">
        <v>6090.33</v>
      </c>
      <c r="J3358">
        <v>1.89</v>
      </c>
      <c r="K3358">
        <v>1974</v>
      </c>
      <c r="L3358" s="2">
        <v>45622</v>
      </c>
      <c r="O3358" t="str">
        <f>IF(ecommerce_10000[[#This Row],[Platform]]="Souq","sq",ecommerce_10000[[#This Row],[Platform]])</f>
        <v>Amazon</v>
      </c>
      <c r="P3358" t="str">
        <f>IF(E3358="Souq","sq",IF(E3358="Jumia","Jum",E3358))</f>
        <v>Amazon</v>
      </c>
      <c r="Q3358">
        <f>VLOOKUP(ecommerce_10000[[#This Row],[City]],F:I,4,FALSE)</f>
        <v>16284.02</v>
      </c>
      <c r="R3358" s="1">
        <f>SUMIF(C:C,ecommerce_10000[[#This Row],[Category]],I:I)</f>
        <v>91504159.730000004</v>
      </c>
      <c r="S3358" s="1">
        <f>SUMIFS(I:I,C:C,C3358)</f>
        <v>91504159.730000004</v>
      </c>
      <c r="T3358" s="1" t="str">
        <f>INDEX(F:F,MATCH(ecommerce_10000[[#This Row],[TotalAmount]],I:I,0))</f>
        <v>Cairo</v>
      </c>
    </row>
    <row r="3359" spans="1:20" x14ac:dyDescent="0.3">
      <c r="A3359" s="1" t="s">
        <v>3403</v>
      </c>
      <c r="B3359" s="1" t="s">
        <v>13</v>
      </c>
      <c r="C3359" s="1" t="s">
        <v>14</v>
      </c>
      <c r="D3359" s="1" t="s">
        <v>15</v>
      </c>
      <c r="E3359" s="1" t="s">
        <v>47</v>
      </c>
      <c r="F3359" s="1" t="s">
        <v>62</v>
      </c>
      <c r="G3359">
        <v>18315.849999999999</v>
      </c>
      <c r="H3359">
        <v>2</v>
      </c>
      <c r="I3359">
        <v>36631.699999999997</v>
      </c>
      <c r="J3359">
        <v>1.59</v>
      </c>
      <c r="K3359">
        <v>3129</v>
      </c>
      <c r="L3359" s="2">
        <v>45337</v>
      </c>
      <c r="O3359" t="str">
        <f>IF(ecommerce_10000[[#This Row],[Platform]]="Souq","sq",ecommerce_10000[[#This Row],[Platform]])</f>
        <v>Amazon</v>
      </c>
      <c r="P3359" t="str">
        <f>IF(E3359="Souq","sq",IF(E3359="Jumia","Jum",E3359))</f>
        <v>Amazon</v>
      </c>
      <c r="Q3359">
        <f>VLOOKUP(ecommerce_10000[[#This Row],[City]],F:I,4,FALSE)</f>
        <v>27872.98</v>
      </c>
      <c r="R3359" s="1">
        <f>SUMIF(C:C,ecommerce_10000[[#This Row],[Category]],I:I)</f>
        <v>92327183.770000085</v>
      </c>
      <c r="S3359" s="1">
        <f>SUMIFS(I:I,C:C,C3359)</f>
        <v>92327183.770000085</v>
      </c>
      <c r="T3359" s="1" t="str">
        <f>INDEX(F:F,MATCH(ecommerce_10000[[#This Row],[TotalAmount]],I:I,0))</f>
        <v>Giza</v>
      </c>
    </row>
    <row r="3360" spans="1:20" x14ac:dyDescent="0.3">
      <c r="A3360" s="1" t="s">
        <v>3404</v>
      </c>
      <c r="B3360" s="1" t="s">
        <v>49</v>
      </c>
      <c r="C3360" s="1" t="s">
        <v>14</v>
      </c>
      <c r="D3360" s="1" t="s">
        <v>50</v>
      </c>
      <c r="E3360" s="1" t="s">
        <v>16</v>
      </c>
      <c r="F3360" s="1" t="s">
        <v>28</v>
      </c>
      <c r="G3360">
        <v>15510.61</v>
      </c>
      <c r="H3360">
        <v>3</v>
      </c>
      <c r="I3360">
        <v>46531.83</v>
      </c>
      <c r="J3360">
        <v>3.63</v>
      </c>
      <c r="K3360">
        <v>3409</v>
      </c>
      <c r="L3360" s="2">
        <v>45419</v>
      </c>
      <c r="O3360" t="str">
        <f>IF(ecommerce_10000[[#This Row],[Platform]]="Souq","sq",ecommerce_10000[[#This Row],[Platform]])</f>
        <v>sq</v>
      </c>
      <c r="P3360" t="str">
        <f>IF(E3360="Souq","sq",IF(E3360="Jumia","Jum",E3360))</f>
        <v>sq</v>
      </c>
      <c r="Q3360">
        <f>VLOOKUP(ecommerce_10000[[#This Row],[City]],F:I,4,FALSE)</f>
        <v>26648.76</v>
      </c>
      <c r="R3360" s="1">
        <f>SUMIF(C:C,ecommerce_10000[[#This Row],[Category]],I:I)</f>
        <v>92327183.770000085</v>
      </c>
      <c r="S3360" s="1">
        <f>SUMIFS(I:I,C:C,C3360)</f>
        <v>92327183.770000085</v>
      </c>
      <c r="T3360" s="1" t="str">
        <f>INDEX(F:F,MATCH(ecommerce_10000[[#This Row],[TotalAmount]],I:I,0))</f>
        <v>Casablanca</v>
      </c>
    </row>
    <row r="3361" spans="1:20" x14ac:dyDescent="0.3">
      <c r="A3361" s="1" t="s">
        <v>3405</v>
      </c>
      <c r="B3361" s="1" t="s">
        <v>30</v>
      </c>
      <c r="C3361" s="1" t="s">
        <v>31</v>
      </c>
      <c r="D3361" s="1" t="s">
        <v>32</v>
      </c>
      <c r="E3361" s="1" t="s">
        <v>16</v>
      </c>
      <c r="F3361" s="1" t="s">
        <v>23</v>
      </c>
      <c r="G3361">
        <v>1804.96</v>
      </c>
      <c r="H3361">
        <v>3</v>
      </c>
      <c r="I3361">
        <v>5414.88</v>
      </c>
      <c r="J3361">
        <v>4.51</v>
      </c>
      <c r="K3361">
        <v>4251</v>
      </c>
      <c r="L3361" s="2">
        <v>45628</v>
      </c>
      <c r="O3361" t="str">
        <f>IF(ecommerce_10000[[#This Row],[Platform]]="Souq","sq",ecommerce_10000[[#This Row],[Platform]])</f>
        <v>sq</v>
      </c>
      <c r="P3361" t="str">
        <f>IF(E3361="Souq","sq",IF(E3361="Jumia","Jum",E3361))</f>
        <v>sq</v>
      </c>
      <c r="Q3361">
        <f>VLOOKUP(ecommerce_10000[[#This Row],[City]],F:I,4,FALSE)</f>
        <v>13290.4</v>
      </c>
      <c r="R3361" s="1">
        <f>SUMIF(C:C,ecommerce_10000[[#This Row],[Category]],I:I)</f>
        <v>57542997.559999913</v>
      </c>
      <c r="S3361" s="1">
        <f>SUMIFS(I:I,C:C,C3361)</f>
        <v>57542997.559999913</v>
      </c>
      <c r="T3361" s="1" t="str">
        <f>INDEX(F:F,MATCH(ecommerce_10000[[#This Row],[TotalAmount]],I:I,0))</f>
        <v>Alexandria</v>
      </c>
    </row>
    <row r="3362" spans="1:20" x14ac:dyDescent="0.3">
      <c r="A3362" s="1" t="s">
        <v>3406</v>
      </c>
      <c r="B3362" s="1" t="s">
        <v>30</v>
      </c>
      <c r="C3362" s="1" t="s">
        <v>31</v>
      </c>
      <c r="D3362" s="1" t="s">
        <v>32</v>
      </c>
      <c r="E3362" s="1" t="s">
        <v>47</v>
      </c>
      <c r="F3362" s="1" t="s">
        <v>33</v>
      </c>
      <c r="G3362">
        <v>279.18</v>
      </c>
      <c r="H3362">
        <v>4</v>
      </c>
      <c r="I3362">
        <v>1116.72</v>
      </c>
      <c r="J3362">
        <v>4.29</v>
      </c>
      <c r="K3362">
        <v>1284</v>
      </c>
      <c r="L3362" s="2">
        <v>45360</v>
      </c>
      <c r="O3362" t="str">
        <f>IF(ecommerce_10000[[#This Row],[Platform]]="Souq","sq",ecommerce_10000[[#This Row],[Platform]])</f>
        <v>Amazon</v>
      </c>
      <c r="P3362" t="str">
        <f>IF(E3362="Souq","sq",IF(E3362="Jumia","Jum",E3362))</f>
        <v>Amazon</v>
      </c>
      <c r="Q3362">
        <f>VLOOKUP(ecommerce_10000[[#This Row],[City]],F:I,4,FALSE)</f>
        <v>3665.44</v>
      </c>
      <c r="R3362" s="1">
        <f>SUMIF(C:C,ecommerce_10000[[#This Row],[Category]],I:I)</f>
        <v>57542997.559999913</v>
      </c>
      <c r="S3362" s="1">
        <f>SUMIFS(I:I,C:C,C3362)</f>
        <v>57542997.559999913</v>
      </c>
      <c r="T3362" s="1" t="str">
        <f>INDEX(F:F,MATCH(ecommerce_10000[[#This Row],[TotalAmount]],I:I,0))</f>
        <v>Dubai</v>
      </c>
    </row>
    <row r="3363" spans="1:20" x14ac:dyDescent="0.3">
      <c r="A3363" s="1" t="s">
        <v>3407</v>
      </c>
      <c r="B3363" s="1" t="s">
        <v>13</v>
      </c>
      <c r="C3363" s="1" t="s">
        <v>14</v>
      </c>
      <c r="D3363" s="1" t="s">
        <v>15</v>
      </c>
      <c r="E3363" s="1" t="s">
        <v>22</v>
      </c>
      <c r="F3363" s="1" t="s">
        <v>17</v>
      </c>
      <c r="G3363">
        <v>1648.59</v>
      </c>
      <c r="H3363">
        <v>1</v>
      </c>
      <c r="I3363">
        <v>1648.59</v>
      </c>
      <c r="J3363">
        <v>3.08</v>
      </c>
      <c r="K3363">
        <v>3847</v>
      </c>
      <c r="L3363" s="2">
        <v>45320</v>
      </c>
      <c r="O3363" t="str">
        <f>IF(ecommerce_10000[[#This Row],[Platform]]="Souq","sq",ecommerce_10000[[#This Row],[Platform]])</f>
        <v>Jumia</v>
      </c>
      <c r="P3363" t="str">
        <f>IF(E3363="Souq","sq",IF(E3363="Jumia","Jum",E3363))</f>
        <v>Jum</v>
      </c>
      <c r="Q3363">
        <f>VLOOKUP(ecommerce_10000[[#This Row],[City]],F:I,4,FALSE)</f>
        <v>16284.02</v>
      </c>
      <c r="R3363" s="1">
        <f>SUMIF(C:C,ecommerce_10000[[#This Row],[Category]],I:I)</f>
        <v>92327183.770000085</v>
      </c>
      <c r="S3363" s="1">
        <f>SUMIFS(I:I,C:C,C3363)</f>
        <v>92327183.770000085</v>
      </c>
      <c r="T3363" s="1" t="str">
        <f>INDEX(F:F,MATCH(ecommerce_10000[[#This Row],[TotalAmount]],I:I,0))</f>
        <v>Cairo</v>
      </c>
    </row>
    <row r="3364" spans="1:20" x14ac:dyDescent="0.3">
      <c r="A3364" s="1" t="s">
        <v>3408</v>
      </c>
      <c r="B3364" s="1" t="s">
        <v>65</v>
      </c>
      <c r="C3364" s="1" t="s">
        <v>20</v>
      </c>
      <c r="D3364" s="1" t="s">
        <v>66</v>
      </c>
      <c r="E3364" s="1" t="s">
        <v>47</v>
      </c>
      <c r="F3364" s="1" t="s">
        <v>62</v>
      </c>
      <c r="G3364">
        <v>19943.7</v>
      </c>
      <c r="H3364">
        <v>5</v>
      </c>
      <c r="I3364">
        <v>99718.5</v>
      </c>
      <c r="J3364">
        <v>1.6</v>
      </c>
      <c r="K3364">
        <v>1532</v>
      </c>
      <c r="L3364" s="2">
        <v>45614</v>
      </c>
      <c r="O3364" t="str">
        <f>IF(ecommerce_10000[[#This Row],[Platform]]="Souq","sq",ecommerce_10000[[#This Row],[Platform]])</f>
        <v>Amazon</v>
      </c>
      <c r="P3364" t="str">
        <f>IF(E3364="Souq","sq",IF(E3364="Jumia","Jum",E3364))</f>
        <v>Amazon</v>
      </c>
      <c r="Q3364">
        <f>VLOOKUP(ecommerce_10000[[#This Row],[City]],F:I,4,FALSE)</f>
        <v>27872.98</v>
      </c>
      <c r="R3364" s="1">
        <f>SUMIF(C:C,ecommerce_10000[[#This Row],[Category]],I:I)</f>
        <v>91504159.730000004</v>
      </c>
      <c r="S3364" s="1">
        <f>SUMIFS(I:I,C:C,C3364)</f>
        <v>91504159.730000004</v>
      </c>
      <c r="T3364" s="1" t="str">
        <f>INDEX(F:F,MATCH(ecommerce_10000[[#This Row],[TotalAmount]],I:I,0))</f>
        <v>Giza</v>
      </c>
    </row>
    <row r="3365" spans="1:20" x14ac:dyDescent="0.3">
      <c r="A3365" s="1" t="s">
        <v>3409</v>
      </c>
      <c r="B3365" s="1" t="s">
        <v>65</v>
      </c>
      <c r="C3365" s="1" t="s">
        <v>20</v>
      </c>
      <c r="D3365" s="1" t="s">
        <v>66</v>
      </c>
      <c r="E3365" s="1" t="s">
        <v>47</v>
      </c>
      <c r="F3365" s="1" t="s">
        <v>33</v>
      </c>
      <c r="G3365">
        <v>13349.52</v>
      </c>
      <c r="H3365">
        <v>3</v>
      </c>
      <c r="I3365">
        <v>40048.559999999998</v>
      </c>
      <c r="J3365">
        <v>4</v>
      </c>
      <c r="K3365">
        <v>4243</v>
      </c>
      <c r="L3365" s="2">
        <v>45506</v>
      </c>
      <c r="O3365" t="str">
        <f>IF(ecommerce_10000[[#This Row],[Platform]]="Souq","sq",ecommerce_10000[[#This Row],[Platform]])</f>
        <v>Amazon</v>
      </c>
      <c r="P3365" t="str">
        <f>IF(E3365="Souq","sq",IF(E3365="Jumia","Jum",E3365))</f>
        <v>Amazon</v>
      </c>
      <c r="Q3365">
        <f>VLOOKUP(ecommerce_10000[[#This Row],[City]],F:I,4,FALSE)</f>
        <v>3665.44</v>
      </c>
      <c r="R3365" s="1">
        <f>SUMIF(C:C,ecommerce_10000[[#This Row],[Category]],I:I)</f>
        <v>91504159.730000004</v>
      </c>
      <c r="S3365" s="1">
        <f>SUMIFS(I:I,C:C,C3365)</f>
        <v>91504159.730000004</v>
      </c>
      <c r="T3365" s="1" t="str">
        <f>INDEX(F:F,MATCH(ecommerce_10000[[#This Row],[TotalAmount]],I:I,0))</f>
        <v>Dubai</v>
      </c>
    </row>
    <row r="3366" spans="1:20" x14ac:dyDescent="0.3">
      <c r="A3366" s="1" t="s">
        <v>3410</v>
      </c>
      <c r="B3366" s="1" t="s">
        <v>13</v>
      </c>
      <c r="C3366" s="1" t="s">
        <v>14</v>
      </c>
      <c r="D3366" s="1" t="s">
        <v>15</v>
      </c>
      <c r="E3366" s="1" t="s">
        <v>16</v>
      </c>
      <c r="F3366" s="1" t="s">
        <v>40</v>
      </c>
      <c r="G3366">
        <v>3524.68</v>
      </c>
      <c r="H3366">
        <v>4</v>
      </c>
      <c r="I3366">
        <v>14098.72</v>
      </c>
      <c r="J3366">
        <v>2.74</v>
      </c>
      <c r="K3366">
        <v>3780</v>
      </c>
      <c r="L3366" s="2">
        <v>45427</v>
      </c>
      <c r="O3366" t="str">
        <f>IF(ecommerce_10000[[#This Row],[Platform]]="Souq","sq",ecommerce_10000[[#This Row],[Platform]])</f>
        <v>sq</v>
      </c>
      <c r="P3366" t="str">
        <f>IF(E3366="Souq","sq",IF(E3366="Jumia","Jum",E3366))</f>
        <v>sq</v>
      </c>
      <c r="Q3366">
        <f>VLOOKUP(ecommerce_10000[[#This Row],[City]],F:I,4,FALSE)</f>
        <v>99349.3</v>
      </c>
      <c r="R3366" s="1">
        <f>SUMIF(C:C,ecommerce_10000[[#This Row],[Category]],I:I)</f>
        <v>92327183.770000085</v>
      </c>
      <c r="S3366" s="1">
        <f>SUMIFS(I:I,C:C,C3366)</f>
        <v>92327183.770000085</v>
      </c>
      <c r="T3366" s="1" t="str">
        <f>INDEX(F:F,MATCH(ecommerce_10000[[#This Row],[TotalAmount]],I:I,0))</f>
        <v>Riyadh</v>
      </c>
    </row>
    <row r="3367" spans="1:20" x14ac:dyDescent="0.3">
      <c r="A3367" s="1" t="s">
        <v>3411</v>
      </c>
      <c r="B3367" s="1" t="s">
        <v>38</v>
      </c>
      <c r="C3367" s="1" t="s">
        <v>20</v>
      </c>
      <c r="D3367" s="1" t="s">
        <v>39</v>
      </c>
      <c r="E3367" s="1" t="s">
        <v>16</v>
      </c>
      <c r="F3367" s="1" t="s">
        <v>28</v>
      </c>
      <c r="G3367">
        <v>3066.64</v>
      </c>
      <c r="H3367">
        <v>2</v>
      </c>
      <c r="I3367">
        <v>6133.28</v>
      </c>
      <c r="J3367">
        <v>4.33</v>
      </c>
      <c r="K3367">
        <v>4280</v>
      </c>
      <c r="L3367" s="2">
        <v>45300</v>
      </c>
      <c r="O3367" t="str">
        <f>IF(ecommerce_10000[[#This Row],[Platform]]="Souq","sq",ecommerce_10000[[#This Row],[Platform]])</f>
        <v>sq</v>
      </c>
      <c r="P3367" t="str">
        <f>IF(E3367="Souq","sq",IF(E3367="Jumia","Jum",E3367))</f>
        <v>sq</v>
      </c>
      <c r="Q3367">
        <f>VLOOKUP(ecommerce_10000[[#This Row],[City]],F:I,4,FALSE)</f>
        <v>26648.76</v>
      </c>
      <c r="R3367" s="1">
        <f>SUMIF(C:C,ecommerce_10000[[#This Row],[Category]],I:I)</f>
        <v>91504159.730000004</v>
      </c>
      <c r="S3367" s="1">
        <f>SUMIFS(I:I,C:C,C3367)</f>
        <v>91504159.730000004</v>
      </c>
      <c r="T3367" s="1" t="str">
        <f>INDEX(F:F,MATCH(ecommerce_10000[[#This Row],[TotalAmount]],I:I,0))</f>
        <v>Casablanca</v>
      </c>
    </row>
    <row r="3368" spans="1:20" x14ac:dyDescent="0.3">
      <c r="A3368" s="1" t="s">
        <v>3412</v>
      </c>
      <c r="B3368" s="1" t="s">
        <v>43</v>
      </c>
      <c r="C3368" s="1" t="s">
        <v>44</v>
      </c>
      <c r="D3368" s="1" t="s">
        <v>45</v>
      </c>
      <c r="E3368" s="1" t="s">
        <v>47</v>
      </c>
      <c r="F3368" s="1" t="s">
        <v>40</v>
      </c>
      <c r="G3368">
        <v>14079.38</v>
      </c>
      <c r="H3368">
        <v>2</v>
      </c>
      <c r="I3368">
        <v>28158.76</v>
      </c>
      <c r="J3368">
        <v>2.2799999999999998</v>
      </c>
      <c r="K3368">
        <v>1320</v>
      </c>
      <c r="L3368" s="2">
        <v>45342</v>
      </c>
      <c r="O3368" t="str">
        <f>IF(ecommerce_10000[[#This Row],[Platform]]="Souq","sq",ecommerce_10000[[#This Row],[Platform]])</f>
        <v>Amazon</v>
      </c>
      <c r="P3368" t="str">
        <f>IF(E3368="Souq","sq",IF(E3368="Jumia","Jum",E3368))</f>
        <v>Amazon</v>
      </c>
      <c r="Q3368">
        <f>VLOOKUP(ecommerce_10000[[#This Row],[City]],F:I,4,FALSE)</f>
        <v>99349.3</v>
      </c>
      <c r="R3368" s="1">
        <f>SUMIF(C:C,ecommerce_10000[[#This Row],[Category]],I:I)</f>
        <v>31420413.200000018</v>
      </c>
      <c r="S3368" s="1">
        <f>SUMIFS(I:I,C:C,C3368)</f>
        <v>31420413.200000018</v>
      </c>
      <c r="T3368" s="1" t="str">
        <f>INDEX(F:F,MATCH(ecommerce_10000[[#This Row],[TotalAmount]],I:I,0))</f>
        <v>Riyadh</v>
      </c>
    </row>
    <row r="3369" spans="1:20" x14ac:dyDescent="0.3">
      <c r="A3369" s="1" t="s">
        <v>3413</v>
      </c>
      <c r="B3369" s="1" t="s">
        <v>35</v>
      </c>
      <c r="C3369" s="1" t="s">
        <v>14</v>
      </c>
      <c r="D3369" s="1" t="s">
        <v>36</v>
      </c>
      <c r="E3369" s="1" t="s">
        <v>22</v>
      </c>
      <c r="F3369" s="1" t="s">
        <v>23</v>
      </c>
      <c r="G3369">
        <v>17665.57</v>
      </c>
      <c r="H3369">
        <v>1</v>
      </c>
      <c r="I3369">
        <v>17665.57</v>
      </c>
      <c r="J3369">
        <v>1.85</v>
      </c>
      <c r="K3369">
        <v>4124</v>
      </c>
      <c r="L3369" s="2">
        <v>45547</v>
      </c>
      <c r="O3369" t="str">
        <f>IF(ecommerce_10000[[#This Row],[Platform]]="Souq","sq",ecommerce_10000[[#This Row],[Platform]])</f>
        <v>Jumia</v>
      </c>
      <c r="P3369" t="str">
        <f>IF(E3369="Souq","sq",IF(E3369="Jumia","Jum",E3369))</f>
        <v>Jum</v>
      </c>
      <c r="Q3369">
        <f>VLOOKUP(ecommerce_10000[[#This Row],[City]],F:I,4,FALSE)</f>
        <v>13290.4</v>
      </c>
      <c r="R3369" s="1">
        <f>SUMIF(C:C,ecommerce_10000[[#This Row],[Category]],I:I)</f>
        <v>92327183.770000085</v>
      </c>
      <c r="S3369" s="1">
        <f>SUMIFS(I:I,C:C,C3369)</f>
        <v>92327183.770000085</v>
      </c>
      <c r="T3369" s="1" t="str">
        <f>INDEX(F:F,MATCH(ecommerce_10000[[#This Row],[TotalAmount]],I:I,0))</f>
        <v>Alexandria</v>
      </c>
    </row>
    <row r="3370" spans="1:20" x14ac:dyDescent="0.3">
      <c r="A3370" s="1" t="s">
        <v>3414</v>
      </c>
      <c r="B3370" s="1" t="s">
        <v>25</v>
      </c>
      <c r="C3370" s="1" t="s">
        <v>26</v>
      </c>
      <c r="D3370" s="1" t="s">
        <v>27</v>
      </c>
      <c r="E3370" s="1" t="s">
        <v>22</v>
      </c>
      <c r="F3370" s="1" t="s">
        <v>62</v>
      </c>
      <c r="G3370">
        <v>10790.65</v>
      </c>
      <c r="H3370">
        <v>2</v>
      </c>
      <c r="I3370">
        <v>21581.3</v>
      </c>
      <c r="J3370">
        <v>2.2200000000000002</v>
      </c>
      <c r="K3370">
        <v>661</v>
      </c>
      <c r="L3370" s="2">
        <v>45543</v>
      </c>
      <c r="O3370" t="str">
        <f>IF(ecommerce_10000[[#This Row],[Platform]]="Souq","sq",ecommerce_10000[[#This Row],[Platform]])</f>
        <v>Jumia</v>
      </c>
      <c r="P3370" t="str">
        <f>IF(E3370="Souq","sq",IF(E3370="Jumia","Jum",E3370))</f>
        <v>Jum</v>
      </c>
      <c r="Q3370">
        <f>VLOOKUP(ecommerce_10000[[#This Row],[City]],F:I,4,FALSE)</f>
        <v>27872.98</v>
      </c>
      <c r="R3370" s="1">
        <f>SUMIF(C:C,ecommerce_10000[[#This Row],[Category]],I:I)</f>
        <v>29200970.130000021</v>
      </c>
      <c r="S3370" s="1">
        <f>SUMIFS(I:I,C:C,C3370)</f>
        <v>29200970.130000021</v>
      </c>
      <c r="T3370" s="1" t="str">
        <f>INDEX(F:F,MATCH(ecommerce_10000[[#This Row],[TotalAmount]],I:I,0))</f>
        <v>Giza</v>
      </c>
    </row>
    <row r="3371" spans="1:20" x14ac:dyDescent="0.3">
      <c r="A3371" s="1" t="s">
        <v>3415</v>
      </c>
      <c r="B3371" s="1" t="s">
        <v>35</v>
      </c>
      <c r="C3371" s="1" t="s">
        <v>14</v>
      </c>
      <c r="D3371" s="1" t="s">
        <v>36</v>
      </c>
      <c r="E3371" s="1" t="s">
        <v>16</v>
      </c>
      <c r="F3371" s="1" t="s">
        <v>28</v>
      </c>
      <c r="G3371">
        <v>9039.93</v>
      </c>
      <c r="H3371">
        <v>1</v>
      </c>
      <c r="I3371">
        <v>9039.93</v>
      </c>
      <c r="J3371">
        <v>1.26</v>
      </c>
      <c r="K3371">
        <v>2428</v>
      </c>
      <c r="L3371" s="2">
        <v>45519</v>
      </c>
      <c r="O3371" t="str">
        <f>IF(ecommerce_10000[[#This Row],[Platform]]="Souq","sq",ecommerce_10000[[#This Row],[Platform]])</f>
        <v>sq</v>
      </c>
      <c r="P3371" t="str">
        <f>IF(E3371="Souq","sq",IF(E3371="Jumia","Jum",E3371))</f>
        <v>sq</v>
      </c>
      <c r="Q3371">
        <f>VLOOKUP(ecommerce_10000[[#This Row],[City]],F:I,4,FALSE)</f>
        <v>26648.76</v>
      </c>
      <c r="R3371" s="1">
        <f>SUMIF(C:C,ecommerce_10000[[#This Row],[Category]],I:I)</f>
        <v>92327183.770000085</v>
      </c>
      <c r="S3371" s="1">
        <f>SUMIFS(I:I,C:C,C3371)</f>
        <v>92327183.770000085</v>
      </c>
      <c r="T3371" s="1" t="str">
        <f>INDEX(F:F,MATCH(ecommerce_10000[[#This Row],[TotalAmount]],I:I,0))</f>
        <v>Casablanca</v>
      </c>
    </row>
    <row r="3372" spans="1:20" x14ac:dyDescent="0.3">
      <c r="A3372" s="1" t="s">
        <v>3416</v>
      </c>
      <c r="B3372" s="1" t="s">
        <v>13</v>
      </c>
      <c r="C3372" s="1" t="s">
        <v>14</v>
      </c>
      <c r="D3372" s="1" t="s">
        <v>15</v>
      </c>
      <c r="E3372" s="1" t="s">
        <v>16</v>
      </c>
      <c r="F3372" s="1" t="s">
        <v>40</v>
      </c>
      <c r="G3372">
        <v>9501.17</v>
      </c>
      <c r="H3372">
        <v>2</v>
      </c>
      <c r="I3372">
        <v>19002.34</v>
      </c>
      <c r="J3372">
        <v>3.15</v>
      </c>
      <c r="K3372">
        <v>953</v>
      </c>
      <c r="L3372" s="2">
        <v>45587</v>
      </c>
      <c r="O3372" t="str">
        <f>IF(ecommerce_10000[[#This Row],[Platform]]="Souq","sq",ecommerce_10000[[#This Row],[Platform]])</f>
        <v>sq</v>
      </c>
      <c r="P3372" t="str">
        <f>IF(E3372="Souq","sq",IF(E3372="Jumia","Jum",E3372))</f>
        <v>sq</v>
      </c>
      <c r="Q3372">
        <f>VLOOKUP(ecommerce_10000[[#This Row],[City]],F:I,4,FALSE)</f>
        <v>99349.3</v>
      </c>
      <c r="R3372" s="1">
        <f>SUMIF(C:C,ecommerce_10000[[#This Row],[Category]],I:I)</f>
        <v>92327183.770000085</v>
      </c>
      <c r="S3372" s="1">
        <f>SUMIFS(I:I,C:C,C3372)</f>
        <v>92327183.770000085</v>
      </c>
      <c r="T3372" s="1" t="str">
        <f>INDEX(F:F,MATCH(ecommerce_10000[[#This Row],[TotalAmount]],I:I,0))</f>
        <v>Riyadh</v>
      </c>
    </row>
    <row r="3373" spans="1:20" x14ac:dyDescent="0.3">
      <c r="A3373" s="1" t="s">
        <v>3417</v>
      </c>
      <c r="B3373" s="1" t="s">
        <v>25</v>
      </c>
      <c r="C3373" s="1" t="s">
        <v>26</v>
      </c>
      <c r="D3373" s="1" t="s">
        <v>27</v>
      </c>
      <c r="E3373" s="1" t="s">
        <v>22</v>
      </c>
      <c r="F3373" s="1" t="s">
        <v>23</v>
      </c>
      <c r="G3373">
        <v>15110.7</v>
      </c>
      <c r="H3373">
        <v>1</v>
      </c>
      <c r="I3373">
        <v>15110.7</v>
      </c>
      <c r="J3373">
        <v>1.27</v>
      </c>
      <c r="K3373">
        <v>4594</v>
      </c>
      <c r="L3373" s="2">
        <v>45349</v>
      </c>
      <c r="O3373" t="str">
        <f>IF(ecommerce_10000[[#This Row],[Platform]]="Souq","sq",ecommerce_10000[[#This Row],[Platform]])</f>
        <v>Jumia</v>
      </c>
      <c r="P3373" t="str">
        <f>IF(E3373="Souq","sq",IF(E3373="Jumia","Jum",E3373))</f>
        <v>Jum</v>
      </c>
      <c r="Q3373">
        <f>VLOOKUP(ecommerce_10000[[#This Row],[City]],F:I,4,FALSE)</f>
        <v>13290.4</v>
      </c>
      <c r="R3373" s="1">
        <f>SUMIF(C:C,ecommerce_10000[[#This Row],[Category]],I:I)</f>
        <v>29200970.130000021</v>
      </c>
      <c r="S3373" s="1">
        <f>SUMIFS(I:I,C:C,C3373)</f>
        <v>29200970.130000021</v>
      </c>
      <c r="T3373" s="1" t="str">
        <f>INDEX(F:F,MATCH(ecommerce_10000[[#This Row],[TotalAmount]],I:I,0))</f>
        <v>Alexandria</v>
      </c>
    </row>
    <row r="3374" spans="1:20" x14ac:dyDescent="0.3">
      <c r="A3374" s="1" t="s">
        <v>3418</v>
      </c>
      <c r="B3374" s="1" t="s">
        <v>38</v>
      </c>
      <c r="C3374" s="1" t="s">
        <v>20</v>
      </c>
      <c r="D3374" s="1" t="s">
        <v>39</v>
      </c>
      <c r="E3374" s="1" t="s">
        <v>16</v>
      </c>
      <c r="F3374" s="1" t="s">
        <v>62</v>
      </c>
      <c r="G3374">
        <v>1398.5</v>
      </c>
      <c r="H3374">
        <v>1</v>
      </c>
      <c r="I3374">
        <v>1398.5</v>
      </c>
      <c r="J3374">
        <v>3.71</v>
      </c>
      <c r="K3374">
        <v>1734</v>
      </c>
      <c r="L3374" s="2">
        <v>45398</v>
      </c>
      <c r="O3374" t="str">
        <f>IF(ecommerce_10000[[#This Row],[Platform]]="Souq","sq",ecommerce_10000[[#This Row],[Platform]])</f>
        <v>sq</v>
      </c>
      <c r="P3374" t="str">
        <f>IF(E3374="Souq","sq",IF(E3374="Jumia","Jum",E3374))</f>
        <v>sq</v>
      </c>
      <c r="Q3374">
        <f>VLOOKUP(ecommerce_10000[[#This Row],[City]],F:I,4,FALSE)</f>
        <v>27872.98</v>
      </c>
      <c r="R3374" s="1">
        <f>SUMIF(C:C,ecommerce_10000[[#This Row],[Category]],I:I)</f>
        <v>91504159.730000004</v>
      </c>
      <c r="S3374" s="1">
        <f>SUMIFS(I:I,C:C,C3374)</f>
        <v>91504159.730000004</v>
      </c>
      <c r="T3374" s="1" t="str">
        <f>INDEX(F:F,MATCH(ecommerce_10000[[#This Row],[TotalAmount]],I:I,0))</f>
        <v>Giza</v>
      </c>
    </row>
    <row r="3375" spans="1:20" x14ac:dyDescent="0.3">
      <c r="A3375" s="1" t="s">
        <v>3419</v>
      </c>
      <c r="B3375" s="1" t="s">
        <v>49</v>
      </c>
      <c r="C3375" s="1" t="s">
        <v>14</v>
      </c>
      <c r="D3375" s="1" t="s">
        <v>50</v>
      </c>
      <c r="E3375" s="1" t="s">
        <v>47</v>
      </c>
      <c r="F3375" s="1" t="s">
        <v>23</v>
      </c>
      <c r="G3375">
        <v>5807.33</v>
      </c>
      <c r="H3375">
        <v>1</v>
      </c>
      <c r="I3375">
        <v>5807.33</v>
      </c>
      <c r="J3375">
        <v>4.93</v>
      </c>
      <c r="K3375">
        <v>3050</v>
      </c>
      <c r="L3375" s="2">
        <v>45626</v>
      </c>
      <c r="O3375" t="str">
        <f>IF(ecommerce_10000[[#This Row],[Platform]]="Souq","sq",ecommerce_10000[[#This Row],[Platform]])</f>
        <v>Amazon</v>
      </c>
      <c r="P3375" t="str">
        <f>IF(E3375="Souq","sq",IF(E3375="Jumia","Jum",E3375))</f>
        <v>Amazon</v>
      </c>
      <c r="Q3375">
        <f>VLOOKUP(ecommerce_10000[[#This Row],[City]],F:I,4,FALSE)</f>
        <v>13290.4</v>
      </c>
      <c r="R3375" s="1">
        <f>SUMIF(C:C,ecommerce_10000[[#This Row],[Category]],I:I)</f>
        <v>92327183.770000085</v>
      </c>
      <c r="S3375" s="1">
        <f>SUMIFS(I:I,C:C,C3375)</f>
        <v>92327183.770000085</v>
      </c>
      <c r="T3375" s="1" t="str">
        <f>INDEX(F:F,MATCH(ecommerce_10000[[#This Row],[TotalAmount]],I:I,0))</f>
        <v>Alexandria</v>
      </c>
    </row>
    <row r="3376" spans="1:20" x14ac:dyDescent="0.3">
      <c r="A3376" s="1" t="s">
        <v>3420</v>
      </c>
      <c r="B3376" s="1" t="s">
        <v>13</v>
      </c>
      <c r="C3376" s="1" t="s">
        <v>14</v>
      </c>
      <c r="D3376" s="1" t="s">
        <v>15</v>
      </c>
      <c r="E3376" s="1" t="s">
        <v>47</v>
      </c>
      <c r="F3376" s="1" t="s">
        <v>40</v>
      </c>
      <c r="G3376">
        <v>13058.12</v>
      </c>
      <c r="H3376">
        <v>1</v>
      </c>
      <c r="I3376">
        <v>13058.12</v>
      </c>
      <c r="J3376">
        <v>2.7</v>
      </c>
      <c r="K3376">
        <v>2994</v>
      </c>
      <c r="L3376" s="2">
        <v>45608</v>
      </c>
      <c r="O3376" t="str">
        <f>IF(ecommerce_10000[[#This Row],[Platform]]="Souq","sq",ecommerce_10000[[#This Row],[Platform]])</f>
        <v>Amazon</v>
      </c>
      <c r="P3376" t="str">
        <f>IF(E3376="Souq","sq",IF(E3376="Jumia","Jum",E3376))</f>
        <v>Amazon</v>
      </c>
      <c r="Q3376">
        <f>VLOOKUP(ecommerce_10000[[#This Row],[City]],F:I,4,FALSE)</f>
        <v>99349.3</v>
      </c>
      <c r="R3376" s="1">
        <f>SUMIF(C:C,ecommerce_10000[[#This Row],[Category]],I:I)</f>
        <v>92327183.770000085</v>
      </c>
      <c r="S3376" s="1">
        <f>SUMIFS(I:I,C:C,C3376)</f>
        <v>92327183.770000085</v>
      </c>
      <c r="T3376" s="1" t="str">
        <f>INDEX(F:F,MATCH(ecommerce_10000[[#This Row],[TotalAmount]],I:I,0))</f>
        <v>Riyadh</v>
      </c>
    </row>
    <row r="3377" spans="1:20" x14ac:dyDescent="0.3">
      <c r="A3377" s="1" t="s">
        <v>3421</v>
      </c>
      <c r="B3377" s="1" t="s">
        <v>65</v>
      </c>
      <c r="C3377" s="1" t="s">
        <v>20</v>
      </c>
      <c r="D3377" s="1" t="s">
        <v>66</v>
      </c>
      <c r="E3377" s="1" t="s">
        <v>47</v>
      </c>
      <c r="F3377" s="1" t="s">
        <v>62</v>
      </c>
      <c r="G3377">
        <v>6676.2</v>
      </c>
      <c r="H3377">
        <v>3</v>
      </c>
      <c r="I3377">
        <v>20028.599999999999</v>
      </c>
      <c r="J3377">
        <v>2.66</v>
      </c>
      <c r="K3377">
        <v>2344</v>
      </c>
      <c r="L3377" s="2">
        <v>45573</v>
      </c>
      <c r="O3377" t="str">
        <f>IF(ecommerce_10000[[#This Row],[Platform]]="Souq","sq",ecommerce_10000[[#This Row],[Platform]])</f>
        <v>Amazon</v>
      </c>
      <c r="P3377" t="str">
        <f>IF(E3377="Souq","sq",IF(E3377="Jumia","Jum",E3377))</f>
        <v>Amazon</v>
      </c>
      <c r="Q3377">
        <f>VLOOKUP(ecommerce_10000[[#This Row],[City]],F:I,4,FALSE)</f>
        <v>27872.98</v>
      </c>
      <c r="R3377" s="1">
        <f>SUMIF(C:C,ecommerce_10000[[#This Row],[Category]],I:I)</f>
        <v>91504159.730000004</v>
      </c>
      <c r="S3377" s="1">
        <f>SUMIFS(I:I,C:C,C3377)</f>
        <v>91504159.730000004</v>
      </c>
      <c r="T3377" s="1" t="str">
        <f>INDEX(F:F,MATCH(ecommerce_10000[[#This Row],[TotalAmount]],I:I,0))</f>
        <v>Giza</v>
      </c>
    </row>
    <row r="3378" spans="1:20" x14ac:dyDescent="0.3">
      <c r="A3378" s="1" t="s">
        <v>3422</v>
      </c>
      <c r="B3378" s="1" t="s">
        <v>38</v>
      </c>
      <c r="C3378" s="1" t="s">
        <v>20</v>
      </c>
      <c r="D3378" s="1" t="s">
        <v>39</v>
      </c>
      <c r="E3378" s="1" t="s">
        <v>47</v>
      </c>
      <c r="F3378" s="1" t="s">
        <v>62</v>
      </c>
      <c r="G3378">
        <v>13644.83</v>
      </c>
      <c r="H3378">
        <v>1</v>
      </c>
      <c r="I3378">
        <v>13644.83</v>
      </c>
      <c r="J3378">
        <v>2.7</v>
      </c>
      <c r="K3378">
        <v>344</v>
      </c>
      <c r="L3378" s="2">
        <v>45419</v>
      </c>
      <c r="O3378" t="str">
        <f>IF(ecommerce_10000[[#This Row],[Platform]]="Souq","sq",ecommerce_10000[[#This Row],[Platform]])</f>
        <v>Amazon</v>
      </c>
      <c r="P3378" t="str">
        <f>IF(E3378="Souq","sq",IF(E3378="Jumia","Jum",E3378))</f>
        <v>Amazon</v>
      </c>
      <c r="Q3378">
        <f>VLOOKUP(ecommerce_10000[[#This Row],[City]],F:I,4,FALSE)</f>
        <v>27872.98</v>
      </c>
      <c r="R3378" s="1">
        <f>SUMIF(C:C,ecommerce_10000[[#This Row],[Category]],I:I)</f>
        <v>91504159.730000004</v>
      </c>
      <c r="S3378" s="1">
        <f>SUMIFS(I:I,C:C,C3378)</f>
        <v>91504159.730000004</v>
      </c>
      <c r="T3378" s="1" t="str">
        <f>INDEX(F:F,MATCH(ecommerce_10000[[#This Row],[TotalAmount]],I:I,0))</f>
        <v>Giza</v>
      </c>
    </row>
    <row r="3379" spans="1:20" x14ac:dyDescent="0.3">
      <c r="A3379" s="1" t="s">
        <v>3423</v>
      </c>
      <c r="B3379" s="1" t="s">
        <v>49</v>
      </c>
      <c r="C3379" s="1" t="s">
        <v>14</v>
      </c>
      <c r="D3379" s="1" t="s">
        <v>50</v>
      </c>
      <c r="E3379" s="1" t="s">
        <v>22</v>
      </c>
      <c r="F3379" s="1" t="s">
        <v>28</v>
      </c>
      <c r="G3379">
        <v>5032.22</v>
      </c>
      <c r="H3379">
        <v>5</v>
      </c>
      <c r="I3379">
        <v>25161.1</v>
      </c>
      <c r="J3379">
        <v>3.83</v>
      </c>
      <c r="K3379">
        <v>2541</v>
      </c>
      <c r="L3379" s="2">
        <v>45424</v>
      </c>
      <c r="O3379" t="str">
        <f>IF(ecommerce_10000[[#This Row],[Platform]]="Souq","sq",ecommerce_10000[[#This Row],[Platform]])</f>
        <v>Jumia</v>
      </c>
      <c r="P3379" t="str">
        <f>IF(E3379="Souq","sq",IF(E3379="Jumia","Jum",E3379))</f>
        <v>Jum</v>
      </c>
      <c r="Q3379">
        <f>VLOOKUP(ecommerce_10000[[#This Row],[City]],F:I,4,FALSE)</f>
        <v>26648.76</v>
      </c>
      <c r="R3379" s="1">
        <f>SUMIF(C:C,ecommerce_10000[[#This Row],[Category]],I:I)</f>
        <v>92327183.770000085</v>
      </c>
      <c r="S3379" s="1">
        <f>SUMIFS(I:I,C:C,C3379)</f>
        <v>92327183.770000085</v>
      </c>
      <c r="T3379" s="1" t="str">
        <f>INDEX(F:F,MATCH(ecommerce_10000[[#This Row],[TotalAmount]],I:I,0))</f>
        <v>Casablanca</v>
      </c>
    </row>
    <row r="3380" spans="1:20" x14ac:dyDescent="0.3">
      <c r="A3380" s="1" t="s">
        <v>3424</v>
      </c>
      <c r="B3380" s="1" t="s">
        <v>13</v>
      </c>
      <c r="C3380" s="1" t="s">
        <v>14</v>
      </c>
      <c r="D3380" s="1" t="s">
        <v>15</v>
      </c>
      <c r="E3380" s="1" t="s">
        <v>16</v>
      </c>
      <c r="F3380" s="1" t="s">
        <v>23</v>
      </c>
      <c r="G3380">
        <v>12394.48</v>
      </c>
      <c r="H3380">
        <v>3</v>
      </c>
      <c r="I3380">
        <v>37183.440000000002</v>
      </c>
      <c r="J3380">
        <v>3.58</v>
      </c>
      <c r="K3380">
        <v>339</v>
      </c>
      <c r="L3380" s="2">
        <v>45608</v>
      </c>
      <c r="O3380" t="str">
        <f>IF(ecommerce_10000[[#This Row],[Platform]]="Souq","sq",ecommerce_10000[[#This Row],[Platform]])</f>
        <v>sq</v>
      </c>
      <c r="P3380" t="str">
        <f>IF(E3380="Souq","sq",IF(E3380="Jumia","Jum",E3380))</f>
        <v>sq</v>
      </c>
      <c r="Q3380">
        <f>VLOOKUP(ecommerce_10000[[#This Row],[City]],F:I,4,FALSE)</f>
        <v>13290.4</v>
      </c>
      <c r="R3380" s="1">
        <f>SUMIF(C:C,ecommerce_10000[[#This Row],[Category]],I:I)</f>
        <v>92327183.770000085</v>
      </c>
      <c r="S3380" s="1">
        <f>SUMIFS(I:I,C:C,C3380)</f>
        <v>92327183.770000085</v>
      </c>
      <c r="T3380" s="1" t="str">
        <f>INDEX(F:F,MATCH(ecommerce_10000[[#This Row],[TotalAmount]],I:I,0))</f>
        <v>Alexandria</v>
      </c>
    </row>
    <row r="3381" spans="1:20" x14ac:dyDescent="0.3">
      <c r="A3381" s="1" t="s">
        <v>3425</v>
      </c>
      <c r="B3381" s="1" t="s">
        <v>25</v>
      </c>
      <c r="C3381" s="1" t="s">
        <v>26</v>
      </c>
      <c r="D3381" s="1" t="s">
        <v>27</v>
      </c>
      <c r="E3381" s="1" t="s">
        <v>47</v>
      </c>
      <c r="F3381" s="1" t="s">
        <v>23</v>
      </c>
      <c r="G3381">
        <v>7953.43</v>
      </c>
      <c r="H3381">
        <v>4</v>
      </c>
      <c r="I3381">
        <v>31813.72</v>
      </c>
      <c r="J3381">
        <v>3.28</v>
      </c>
      <c r="K3381">
        <v>4092</v>
      </c>
      <c r="L3381" s="2">
        <v>45640</v>
      </c>
      <c r="O3381" t="str">
        <f>IF(ecommerce_10000[[#This Row],[Platform]]="Souq","sq",ecommerce_10000[[#This Row],[Platform]])</f>
        <v>Amazon</v>
      </c>
      <c r="P3381" t="str">
        <f>IF(E3381="Souq","sq",IF(E3381="Jumia","Jum",E3381))</f>
        <v>Amazon</v>
      </c>
      <c r="Q3381">
        <f>VLOOKUP(ecommerce_10000[[#This Row],[City]],F:I,4,FALSE)</f>
        <v>13290.4</v>
      </c>
      <c r="R3381" s="1">
        <f>SUMIF(C:C,ecommerce_10000[[#This Row],[Category]],I:I)</f>
        <v>29200970.130000021</v>
      </c>
      <c r="S3381" s="1">
        <f>SUMIFS(I:I,C:C,C3381)</f>
        <v>29200970.130000021</v>
      </c>
      <c r="T3381" s="1" t="str">
        <f>INDEX(F:F,MATCH(ecommerce_10000[[#This Row],[TotalAmount]],I:I,0))</f>
        <v>Alexandria</v>
      </c>
    </row>
    <row r="3382" spans="1:20" x14ac:dyDescent="0.3">
      <c r="A3382" s="1" t="s">
        <v>3426</v>
      </c>
      <c r="B3382" s="1" t="s">
        <v>13</v>
      </c>
      <c r="C3382" s="1" t="s">
        <v>14</v>
      </c>
      <c r="D3382" s="1" t="s">
        <v>15</v>
      </c>
      <c r="E3382" s="1" t="s">
        <v>47</v>
      </c>
      <c r="F3382" s="1" t="s">
        <v>33</v>
      </c>
      <c r="G3382">
        <v>18059.740000000002</v>
      </c>
      <c r="H3382">
        <v>2</v>
      </c>
      <c r="I3382">
        <v>36119.480000000003</v>
      </c>
      <c r="J3382">
        <v>1.36</v>
      </c>
      <c r="K3382">
        <v>938</v>
      </c>
      <c r="L3382" s="2">
        <v>45453</v>
      </c>
      <c r="O3382" t="str">
        <f>IF(ecommerce_10000[[#This Row],[Platform]]="Souq","sq",ecommerce_10000[[#This Row],[Platform]])</f>
        <v>Amazon</v>
      </c>
      <c r="P3382" t="str">
        <f>IF(E3382="Souq","sq",IF(E3382="Jumia","Jum",E3382))</f>
        <v>Amazon</v>
      </c>
      <c r="Q3382">
        <f>VLOOKUP(ecommerce_10000[[#This Row],[City]],F:I,4,FALSE)</f>
        <v>3665.44</v>
      </c>
      <c r="R3382" s="1">
        <f>SUMIF(C:C,ecommerce_10000[[#This Row],[Category]],I:I)</f>
        <v>92327183.770000085</v>
      </c>
      <c r="S3382" s="1">
        <f>SUMIFS(I:I,C:C,C3382)</f>
        <v>92327183.770000085</v>
      </c>
      <c r="T3382" s="1" t="str">
        <f>INDEX(F:F,MATCH(ecommerce_10000[[#This Row],[TotalAmount]],I:I,0))</f>
        <v>Dubai</v>
      </c>
    </row>
    <row r="3383" spans="1:20" x14ac:dyDescent="0.3">
      <c r="A3383" s="1" t="s">
        <v>3427</v>
      </c>
      <c r="B3383" s="1" t="s">
        <v>49</v>
      </c>
      <c r="C3383" s="1" t="s">
        <v>14</v>
      </c>
      <c r="D3383" s="1" t="s">
        <v>50</v>
      </c>
      <c r="E3383" s="1" t="s">
        <v>16</v>
      </c>
      <c r="F3383" s="1" t="s">
        <v>28</v>
      </c>
      <c r="G3383">
        <v>13773.22</v>
      </c>
      <c r="H3383">
        <v>4</v>
      </c>
      <c r="I3383">
        <v>55092.88</v>
      </c>
      <c r="J3383">
        <v>4.1100000000000003</v>
      </c>
      <c r="K3383">
        <v>4533</v>
      </c>
      <c r="L3383" s="2">
        <v>45326</v>
      </c>
      <c r="O3383" t="str">
        <f>IF(ecommerce_10000[[#This Row],[Platform]]="Souq","sq",ecommerce_10000[[#This Row],[Platform]])</f>
        <v>sq</v>
      </c>
      <c r="P3383" t="str">
        <f>IF(E3383="Souq","sq",IF(E3383="Jumia","Jum",E3383))</f>
        <v>sq</v>
      </c>
      <c r="Q3383">
        <f>VLOOKUP(ecommerce_10000[[#This Row],[City]],F:I,4,FALSE)</f>
        <v>26648.76</v>
      </c>
      <c r="R3383" s="1">
        <f>SUMIF(C:C,ecommerce_10000[[#This Row],[Category]],I:I)</f>
        <v>92327183.770000085</v>
      </c>
      <c r="S3383" s="1">
        <f>SUMIFS(I:I,C:C,C3383)</f>
        <v>92327183.770000085</v>
      </c>
      <c r="T3383" s="1" t="str">
        <f>INDEX(F:F,MATCH(ecommerce_10000[[#This Row],[TotalAmount]],I:I,0))</f>
        <v>Casablanca</v>
      </c>
    </row>
    <row r="3384" spans="1:20" x14ac:dyDescent="0.3">
      <c r="A3384" s="1" t="s">
        <v>3428</v>
      </c>
      <c r="B3384" s="1" t="s">
        <v>35</v>
      </c>
      <c r="C3384" s="1" t="s">
        <v>14</v>
      </c>
      <c r="D3384" s="1" t="s">
        <v>36</v>
      </c>
      <c r="E3384" s="1" t="s">
        <v>47</v>
      </c>
      <c r="F3384" s="1" t="s">
        <v>17</v>
      </c>
      <c r="G3384">
        <v>9200.89</v>
      </c>
      <c r="H3384">
        <v>4</v>
      </c>
      <c r="I3384">
        <v>36803.56</v>
      </c>
      <c r="J3384">
        <v>4.7</v>
      </c>
      <c r="K3384">
        <v>889</v>
      </c>
      <c r="L3384" s="2">
        <v>45647</v>
      </c>
      <c r="O3384" t="str">
        <f>IF(ecommerce_10000[[#This Row],[Platform]]="Souq","sq",ecommerce_10000[[#This Row],[Platform]])</f>
        <v>Amazon</v>
      </c>
      <c r="P3384" t="str">
        <f>IF(E3384="Souq","sq",IF(E3384="Jumia","Jum",E3384))</f>
        <v>Amazon</v>
      </c>
      <c r="Q3384">
        <f>VLOOKUP(ecommerce_10000[[#This Row],[City]],F:I,4,FALSE)</f>
        <v>16284.02</v>
      </c>
      <c r="R3384" s="1">
        <f>SUMIF(C:C,ecommerce_10000[[#This Row],[Category]],I:I)</f>
        <v>92327183.770000085</v>
      </c>
      <c r="S3384" s="1">
        <f>SUMIFS(I:I,C:C,C3384)</f>
        <v>92327183.770000085</v>
      </c>
      <c r="T3384" s="1" t="str">
        <f>INDEX(F:F,MATCH(ecommerce_10000[[#This Row],[TotalAmount]],I:I,0))</f>
        <v>Cairo</v>
      </c>
    </row>
    <row r="3385" spans="1:20" x14ac:dyDescent="0.3">
      <c r="A3385" s="1" t="s">
        <v>3429</v>
      </c>
      <c r="B3385" s="1" t="s">
        <v>53</v>
      </c>
      <c r="C3385" s="1" t="s">
        <v>31</v>
      </c>
      <c r="D3385" s="1" t="s">
        <v>54</v>
      </c>
      <c r="E3385" s="1" t="s">
        <v>22</v>
      </c>
      <c r="F3385" s="1" t="s">
        <v>62</v>
      </c>
      <c r="G3385">
        <v>13429.38</v>
      </c>
      <c r="H3385">
        <v>4</v>
      </c>
      <c r="I3385">
        <v>53717.52</v>
      </c>
      <c r="J3385">
        <v>1.08</v>
      </c>
      <c r="K3385">
        <v>3337</v>
      </c>
      <c r="L3385" s="2">
        <v>45445</v>
      </c>
      <c r="O3385" t="str">
        <f>IF(ecommerce_10000[[#This Row],[Platform]]="Souq","sq",ecommerce_10000[[#This Row],[Platform]])</f>
        <v>Jumia</v>
      </c>
      <c r="P3385" t="str">
        <f>IF(E3385="Souq","sq",IF(E3385="Jumia","Jum",E3385))</f>
        <v>Jum</v>
      </c>
      <c r="Q3385">
        <f>VLOOKUP(ecommerce_10000[[#This Row],[City]],F:I,4,FALSE)</f>
        <v>27872.98</v>
      </c>
      <c r="R3385" s="1">
        <f>SUMIF(C:C,ecommerce_10000[[#This Row],[Category]],I:I)</f>
        <v>57542997.559999913</v>
      </c>
      <c r="S3385" s="1">
        <f>SUMIFS(I:I,C:C,C3385)</f>
        <v>57542997.559999913</v>
      </c>
      <c r="T3385" s="1" t="str">
        <f>INDEX(F:F,MATCH(ecommerce_10000[[#This Row],[TotalAmount]],I:I,0))</f>
        <v>Giza</v>
      </c>
    </row>
    <row r="3386" spans="1:20" x14ac:dyDescent="0.3">
      <c r="A3386" s="1" t="s">
        <v>3430</v>
      </c>
      <c r="B3386" s="1" t="s">
        <v>13</v>
      </c>
      <c r="C3386" s="1" t="s">
        <v>14</v>
      </c>
      <c r="D3386" s="1" t="s">
        <v>15</v>
      </c>
      <c r="E3386" s="1" t="s">
        <v>16</v>
      </c>
      <c r="F3386" s="1" t="s">
        <v>28</v>
      </c>
      <c r="G3386">
        <v>9439.85</v>
      </c>
      <c r="H3386">
        <v>2</v>
      </c>
      <c r="I3386">
        <v>18879.7</v>
      </c>
      <c r="J3386">
        <v>1.7</v>
      </c>
      <c r="K3386">
        <v>2694</v>
      </c>
      <c r="L3386" s="2">
        <v>45322</v>
      </c>
      <c r="O3386" t="str">
        <f>IF(ecommerce_10000[[#This Row],[Platform]]="Souq","sq",ecommerce_10000[[#This Row],[Platform]])</f>
        <v>sq</v>
      </c>
      <c r="P3386" t="str">
        <f>IF(E3386="Souq","sq",IF(E3386="Jumia","Jum",E3386))</f>
        <v>sq</v>
      </c>
      <c r="Q3386">
        <f>VLOOKUP(ecommerce_10000[[#This Row],[City]],F:I,4,FALSE)</f>
        <v>26648.76</v>
      </c>
      <c r="R3386" s="1">
        <f>SUMIF(C:C,ecommerce_10000[[#This Row],[Category]],I:I)</f>
        <v>92327183.770000085</v>
      </c>
      <c r="S3386" s="1">
        <f>SUMIFS(I:I,C:C,C3386)</f>
        <v>92327183.770000085</v>
      </c>
      <c r="T3386" s="1" t="str">
        <f>INDEX(F:F,MATCH(ecommerce_10000[[#This Row],[TotalAmount]],I:I,0))</f>
        <v>Casablanca</v>
      </c>
    </row>
    <row r="3387" spans="1:20" x14ac:dyDescent="0.3">
      <c r="A3387" s="1" t="s">
        <v>3431</v>
      </c>
      <c r="B3387" s="1" t="s">
        <v>30</v>
      </c>
      <c r="C3387" s="1" t="s">
        <v>31</v>
      </c>
      <c r="D3387" s="1" t="s">
        <v>32</v>
      </c>
      <c r="E3387" s="1" t="s">
        <v>16</v>
      </c>
      <c r="F3387" s="1" t="s">
        <v>28</v>
      </c>
      <c r="G3387">
        <v>16022.79</v>
      </c>
      <c r="H3387">
        <v>5</v>
      </c>
      <c r="I3387">
        <v>80113.95</v>
      </c>
      <c r="J3387">
        <v>3.96</v>
      </c>
      <c r="K3387">
        <v>4043</v>
      </c>
      <c r="L3387" s="2">
        <v>45292</v>
      </c>
      <c r="O3387" t="str">
        <f>IF(ecommerce_10000[[#This Row],[Platform]]="Souq","sq",ecommerce_10000[[#This Row],[Platform]])</f>
        <v>sq</v>
      </c>
      <c r="P3387" t="str">
        <f>IF(E3387="Souq","sq",IF(E3387="Jumia","Jum",E3387))</f>
        <v>sq</v>
      </c>
      <c r="Q3387">
        <f>VLOOKUP(ecommerce_10000[[#This Row],[City]],F:I,4,FALSE)</f>
        <v>26648.76</v>
      </c>
      <c r="R3387" s="1">
        <f>SUMIF(C:C,ecommerce_10000[[#This Row],[Category]],I:I)</f>
        <v>57542997.559999913</v>
      </c>
      <c r="S3387" s="1">
        <f>SUMIFS(I:I,C:C,C3387)</f>
        <v>57542997.559999913</v>
      </c>
      <c r="T3387" s="1" t="str">
        <f>INDEX(F:F,MATCH(ecommerce_10000[[#This Row],[TotalAmount]],I:I,0))</f>
        <v>Casablanca</v>
      </c>
    </row>
    <row r="3388" spans="1:20" x14ac:dyDescent="0.3">
      <c r="A3388" s="1" t="s">
        <v>3432</v>
      </c>
      <c r="B3388" s="1" t="s">
        <v>43</v>
      </c>
      <c r="C3388" s="1" t="s">
        <v>44</v>
      </c>
      <c r="D3388" s="1" t="s">
        <v>45</v>
      </c>
      <c r="E3388" s="1" t="s">
        <v>16</v>
      </c>
      <c r="F3388" s="1" t="s">
        <v>17</v>
      </c>
      <c r="G3388">
        <v>5221.08</v>
      </c>
      <c r="H3388">
        <v>1</v>
      </c>
      <c r="I3388">
        <v>5221.08</v>
      </c>
      <c r="J3388">
        <v>4.01</v>
      </c>
      <c r="K3388">
        <v>1329</v>
      </c>
      <c r="L3388" s="2">
        <v>45404</v>
      </c>
      <c r="O3388" t="str">
        <f>IF(ecommerce_10000[[#This Row],[Platform]]="Souq","sq",ecommerce_10000[[#This Row],[Platform]])</f>
        <v>sq</v>
      </c>
      <c r="P3388" t="str">
        <f>IF(E3388="Souq","sq",IF(E3388="Jumia","Jum",E3388))</f>
        <v>sq</v>
      </c>
      <c r="Q3388">
        <f>VLOOKUP(ecommerce_10000[[#This Row],[City]],F:I,4,FALSE)</f>
        <v>16284.02</v>
      </c>
      <c r="R3388" s="1">
        <f>SUMIF(C:C,ecommerce_10000[[#This Row],[Category]],I:I)</f>
        <v>31420413.200000018</v>
      </c>
      <c r="S3388" s="1">
        <f>SUMIFS(I:I,C:C,C3388)</f>
        <v>31420413.200000018</v>
      </c>
      <c r="T3388" s="1" t="str">
        <f>INDEX(F:F,MATCH(ecommerce_10000[[#This Row],[TotalAmount]],I:I,0))</f>
        <v>Cairo</v>
      </c>
    </row>
    <row r="3389" spans="1:20" x14ac:dyDescent="0.3">
      <c r="A3389" s="1" t="s">
        <v>3433</v>
      </c>
      <c r="B3389" s="1" t="s">
        <v>38</v>
      </c>
      <c r="C3389" s="1" t="s">
        <v>20</v>
      </c>
      <c r="D3389" s="1" t="s">
        <v>39</v>
      </c>
      <c r="E3389" s="1" t="s">
        <v>47</v>
      </c>
      <c r="F3389" s="1" t="s">
        <v>33</v>
      </c>
      <c r="G3389">
        <v>12835.23</v>
      </c>
      <c r="H3389">
        <v>4</v>
      </c>
      <c r="I3389">
        <v>51340.92</v>
      </c>
      <c r="J3389">
        <v>2.0499999999999998</v>
      </c>
      <c r="K3389">
        <v>4569</v>
      </c>
      <c r="L3389" s="2">
        <v>45508</v>
      </c>
      <c r="O3389" t="str">
        <f>IF(ecommerce_10000[[#This Row],[Platform]]="Souq","sq",ecommerce_10000[[#This Row],[Platform]])</f>
        <v>Amazon</v>
      </c>
      <c r="P3389" t="str">
        <f>IF(E3389="Souq","sq",IF(E3389="Jumia","Jum",E3389))</f>
        <v>Amazon</v>
      </c>
      <c r="Q3389">
        <f>VLOOKUP(ecommerce_10000[[#This Row],[City]],F:I,4,FALSE)</f>
        <v>3665.44</v>
      </c>
      <c r="R3389" s="1">
        <f>SUMIF(C:C,ecommerce_10000[[#This Row],[Category]],I:I)</f>
        <v>91504159.730000004</v>
      </c>
      <c r="S3389" s="1">
        <f>SUMIFS(I:I,C:C,C3389)</f>
        <v>91504159.730000004</v>
      </c>
      <c r="T3389" s="1" t="str">
        <f>INDEX(F:F,MATCH(ecommerce_10000[[#This Row],[TotalAmount]],I:I,0))</f>
        <v>Dubai</v>
      </c>
    </row>
    <row r="3390" spans="1:20" x14ac:dyDescent="0.3">
      <c r="A3390" s="1" t="s">
        <v>3434</v>
      </c>
      <c r="B3390" s="1" t="s">
        <v>65</v>
      </c>
      <c r="C3390" s="1" t="s">
        <v>20</v>
      </c>
      <c r="D3390" s="1" t="s">
        <v>66</v>
      </c>
      <c r="E3390" s="1" t="s">
        <v>22</v>
      </c>
      <c r="F3390" s="1" t="s">
        <v>23</v>
      </c>
      <c r="G3390">
        <v>13304.59</v>
      </c>
      <c r="H3390">
        <v>5</v>
      </c>
      <c r="I3390">
        <v>66522.95</v>
      </c>
      <c r="J3390">
        <v>1.8</v>
      </c>
      <c r="K3390">
        <v>3303</v>
      </c>
      <c r="L3390" s="2">
        <v>45615</v>
      </c>
      <c r="O3390" t="str">
        <f>IF(ecommerce_10000[[#This Row],[Platform]]="Souq","sq",ecommerce_10000[[#This Row],[Platform]])</f>
        <v>Jumia</v>
      </c>
      <c r="P3390" t="str">
        <f>IF(E3390="Souq","sq",IF(E3390="Jumia","Jum",E3390))</f>
        <v>Jum</v>
      </c>
      <c r="Q3390">
        <f>VLOOKUP(ecommerce_10000[[#This Row],[City]],F:I,4,FALSE)</f>
        <v>13290.4</v>
      </c>
      <c r="R3390" s="1">
        <f>SUMIF(C:C,ecommerce_10000[[#This Row],[Category]],I:I)</f>
        <v>91504159.730000004</v>
      </c>
      <c r="S3390" s="1">
        <f>SUMIFS(I:I,C:C,C3390)</f>
        <v>91504159.730000004</v>
      </c>
      <c r="T3390" s="1" t="str">
        <f>INDEX(F:F,MATCH(ecommerce_10000[[#This Row],[TotalAmount]],I:I,0))</f>
        <v>Alexandria</v>
      </c>
    </row>
    <row r="3391" spans="1:20" x14ac:dyDescent="0.3">
      <c r="A3391" s="1" t="s">
        <v>3435</v>
      </c>
      <c r="B3391" s="1" t="s">
        <v>43</v>
      </c>
      <c r="C3391" s="1" t="s">
        <v>44</v>
      </c>
      <c r="D3391" s="1" t="s">
        <v>45</v>
      </c>
      <c r="E3391" s="1" t="s">
        <v>47</v>
      </c>
      <c r="F3391" s="1" t="s">
        <v>23</v>
      </c>
      <c r="G3391">
        <v>12537.35</v>
      </c>
      <c r="H3391">
        <v>1</v>
      </c>
      <c r="I3391">
        <v>12537.35</v>
      </c>
      <c r="J3391">
        <v>1.8</v>
      </c>
      <c r="K3391">
        <v>327</v>
      </c>
      <c r="L3391" s="2">
        <v>45579</v>
      </c>
      <c r="O3391" t="str">
        <f>IF(ecommerce_10000[[#This Row],[Platform]]="Souq","sq",ecommerce_10000[[#This Row],[Platform]])</f>
        <v>Amazon</v>
      </c>
      <c r="P3391" t="str">
        <f>IF(E3391="Souq","sq",IF(E3391="Jumia","Jum",E3391))</f>
        <v>Amazon</v>
      </c>
      <c r="Q3391">
        <f>VLOOKUP(ecommerce_10000[[#This Row],[City]],F:I,4,FALSE)</f>
        <v>13290.4</v>
      </c>
      <c r="R3391" s="1">
        <f>SUMIF(C:C,ecommerce_10000[[#This Row],[Category]],I:I)</f>
        <v>31420413.200000018</v>
      </c>
      <c r="S3391" s="1">
        <f>SUMIFS(I:I,C:C,C3391)</f>
        <v>31420413.200000018</v>
      </c>
      <c r="T3391" s="1" t="str">
        <f>INDEX(F:F,MATCH(ecommerce_10000[[#This Row],[TotalAmount]],I:I,0))</f>
        <v>Alexandria</v>
      </c>
    </row>
    <row r="3392" spans="1:20" x14ac:dyDescent="0.3">
      <c r="A3392" s="1" t="s">
        <v>3436</v>
      </c>
      <c r="B3392" s="1" t="s">
        <v>30</v>
      </c>
      <c r="C3392" s="1" t="s">
        <v>31</v>
      </c>
      <c r="D3392" s="1" t="s">
        <v>32</v>
      </c>
      <c r="E3392" s="1" t="s">
        <v>22</v>
      </c>
      <c r="F3392" s="1" t="s">
        <v>23</v>
      </c>
      <c r="G3392">
        <v>4021.1</v>
      </c>
      <c r="H3392">
        <v>3</v>
      </c>
      <c r="I3392">
        <v>12063.3</v>
      </c>
      <c r="J3392">
        <v>1.99</v>
      </c>
      <c r="K3392">
        <v>3538</v>
      </c>
      <c r="L3392" s="2">
        <v>45415</v>
      </c>
      <c r="O3392" t="str">
        <f>IF(ecommerce_10000[[#This Row],[Platform]]="Souq","sq",ecommerce_10000[[#This Row],[Platform]])</f>
        <v>Jumia</v>
      </c>
      <c r="P3392" t="str">
        <f>IF(E3392="Souq","sq",IF(E3392="Jumia","Jum",E3392))</f>
        <v>Jum</v>
      </c>
      <c r="Q3392">
        <f>VLOOKUP(ecommerce_10000[[#This Row],[City]],F:I,4,FALSE)</f>
        <v>13290.4</v>
      </c>
      <c r="R3392" s="1">
        <f>SUMIF(C:C,ecommerce_10000[[#This Row],[Category]],I:I)</f>
        <v>57542997.559999913</v>
      </c>
      <c r="S3392" s="1">
        <f>SUMIFS(I:I,C:C,C3392)</f>
        <v>57542997.559999913</v>
      </c>
      <c r="T3392" s="1" t="str">
        <f>INDEX(F:F,MATCH(ecommerce_10000[[#This Row],[TotalAmount]],I:I,0))</f>
        <v>Alexandria</v>
      </c>
    </row>
    <row r="3393" spans="1:20" x14ac:dyDescent="0.3">
      <c r="A3393" s="1" t="s">
        <v>3437</v>
      </c>
      <c r="B3393" s="1" t="s">
        <v>25</v>
      </c>
      <c r="C3393" s="1" t="s">
        <v>26</v>
      </c>
      <c r="D3393" s="1" t="s">
        <v>27</v>
      </c>
      <c r="E3393" s="1" t="s">
        <v>22</v>
      </c>
      <c r="F3393" s="1" t="s">
        <v>33</v>
      </c>
      <c r="G3393">
        <v>14211.14</v>
      </c>
      <c r="H3393">
        <v>5</v>
      </c>
      <c r="I3393">
        <v>71055.7</v>
      </c>
      <c r="J3393">
        <v>4.93</v>
      </c>
      <c r="K3393">
        <v>194</v>
      </c>
      <c r="L3393" s="2">
        <v>45427</v>
      </c>
      <c r="O3393" t="str">
        <f>IF(ecommerce_10000[[#This Row],[Platform]]="Souq","sq",ecommerce_10000[[#This Row],[Platform]])</f>
        <v>Jumia</v>
      </c>
      <c r="P3393" t="str">
        <f>IF(E3393="Souq","sq",IF(E3393="Jumia","Jum",E3393))</f>
        <v>Jum</v>
      </c>
      <c r="Q3393">
        <f>VLOOKUP(ecommerce_10000[[#This Row],[City]],F:I,4,FALSE)</f>
        <v>3665.44</v>
      </c>
      <c r="R3393" s="1">
        <f>SUMIF(C:C,ecommerce_10000[[#This Row],[Category]],I:I)</f>
        <v>29200970.130000021</v>
      </c>
      <c r="S3393" s="1">
        <f>SUMIFS(I:I,C:C,C3393)</f>
        <v>29200970.130000021</v>
      </c>
      <c r="T3393" s="1" t="str">
        <f>INDEX(F:F,MATCH(ecommerce_10000[[#This Row],[TotalAmount]],I:I,0))</f>
        <v>Dubai</v>
      </c>
    </row>
    <row r="3394" spans="1:20" x14ac:dyDescent="0.3">
      <c r="A3394" s="1" t="s">
        <v>3438</v>
      </c>
      <c r="B3394" s="1" t="s">
        <v>19</v>
      </c>
      <c r="C3394" s="1" t="s">
        <v>20</v>
      </c>
      <c r="D3394" s="1" t="s">
        <v>21</v>
      </c>
      <c r="E3394" s="1" t="s">
        <v>16</v>
      </c>
      <c r="F3394" s="1" t="s">
        <v>17</v>
      </c>
      <c r="G3394">
        <v>14158.97</v>
      </c>
      <c r="H3394">
        <v>5</v>
      </c>
      <c r="I3394">
        <v>70794.850000000006</v>
      </c>
      <c r="J3394">
        <v>2.4500000000000002</v>
      </c>
      <c r="K3394">
        <v>383</v>
      </c>
      <c r="L3394" s="2">
        <v>45385</v>
      </c>
      <c r="O3394" t="str">
        <f>IF(ecommerce_10000[[#This Row],[Platform]]="Souq","sq",ecommerce_10000[[#This Row],[Platform]])</f>
        <v>sq</v>
      </c>
      <c r="P3394" t="str">
        <f>IF(E3394="Souq","sq",IF(E3394="Jumia","Jum",E3394))</f>
        <v>sq</v>
      </c>
      <c r="Q3394">
        <f>VLOOKUP(ecommerce_10000[[#This Row],[City]],F:I,4,FALSE)</f>
        <v>16284.02</v>
      </c>
      <c r="R3394" s="1">
        <f>SUMIF(C:C,ecommerce_10000[[#This Row],[Category]],I:I)</f>
        <v>91504159.730000004</v>
      </c>
      <c r="S3394" s="1">
        <f>SUMIFS(I:I,C:C,C3394)</f>
        <v>91504159.730000004</v>
      </c>
      <c r="T3394" s="1" t="str">
        <f>INDEX(F:F,MATCH(ecommerce_10000[[#This Row],[TotalAmount]],I:I,0))</f>
        <v>Cairo</v>
      </c>
    </row>
    <row r="3395" spans="1:20" x14ac:dyDescent="0.3">
      <c r="A3395" s="1" t="s">
        <v>3439</v>
      </c>
      <c r="B3395" s="1" t="s">
        <v>38</v>
      </c>
      <c r="C3395" s="1" t="s">
        <v>20</v>
      </c>
      <c r="D3395" s="1" t="s">
        <v>39</v>
      </c>
      <c r="E3395" s="1" t="s">
        <v>47</v>
      </c>
      <c r="F3395" s="1" t="s">
        <v>28</v>
      </c>
      <c r="G3395">
        <v>14181.71</v>
      </c>
      <c r="H3395">
        <v>5</v>
      </c>
      <c r="I3395">
        <v>70908.55</v>
      </c>
      <c r="J3395">
        <v>1.73</v>
      </c>
      <c r="K3395">
        <v>4874</v>
      </c>
      <c r="L3395" s="2">
        <v>45535</v>
      </c>
      <c r="O3395" t="str">
        <f>IF(ecommerce_10000[[#This Row],[Platform]]="Souq","sq",ecommerce_10000[[#This Row],[Platform]])</f>
        <v>Amazon</v>
      </c>
      <c r="P3395" t="str">
        <f>IF(E3395="Souq","sq",IF(E3395="Jumia","Jum",E3395))</f>
        <v>Amazon</v>
      </c>
      <c r="Q3395">
        <f>VLOOKUP(ecommerce_10000[[#This Row],[City]],F:I,4,FALSE)</f>
        <v>26648.76</v>
      </c>
      <c r="R3395" s="1">
        <f>SUMIF(C:C,ecommerce_10000[[#This Row],[Category]],I:I)</f>
        <v>91504159.730000004</v>
      </c>
      <c r="S3395" s="1">
        <f>SUMIFS(I:I,C:C,C3395)</f>
        <v>91504159.730000004</v>
      </c>
      <c r="T3395" s="1" t="str">
        <f>INDEX(F:F,MATCH(ecommerce_10000[[#This Row],[TotalAmount]],I:I,0))</f>
        <v>Casablanca</v>
      </c>
    </row>
    <row r="3396" spans="1:20" x14ac:dyDescent="0.3">
      <c r="A3396" s="1" t="s">
        <v>3440</v>
      </c>
      <c r="B3396" s="1" t="s">
        <v>65</v>
      </c>
      <c r="C3396" s="1" t="s">
        <v>20</v>
      </c>
      <c r="D3396" s="1" t="s">
        <v>66</v>
      </c>
      <c r="E3396" s="1" t="s">
        <v>22</v>
      </c>
      <c r="F3396" s="1" t="s">
        <v>23</v>
      </c>
      <c r="G3396">
        <v>5756.21</v>
      </c>
      <c r="H3396">
        <v>4</v>
      </c>
      <c r="I3396">
        <v>23024.84</v>
      </c>
      <c r="J3396">
        <v>1.66</v>
      </c>
      <c r="K3396">
        <v>1490</v>
      </c>
      <c r="L3396" s="2">
        <v>45616</v>
      </c>
      <c r="O3396" t="str">
        <f>IF(ecommerce_10000[[#This Row],[Platform]]="Souq","sq",ecommerce_10000[[#This Row],[Platform]])</f>
        <v>Jumia</v>
      </c>
      <c r="P3396" t="str">
        <f>IF(E3396="Souq","sq",IF(E3396="Jumia","Jum",E3396))</f>
        <v>Jum</v>
      </c>
      <c r="Q3396">
        <f>VLOOKUP(ecommerce_10000[[#This Row],[City]],F:I,4,FALSE)</f>
        <v>13290.4</v>
      </c>
      <c r="R3396" s="1">
        <f>SUMIF(C:C,ecommerce_10000[[#This Row],[Category]],I:I)</f>
        <v>91504159.730000004</v>
      </c>
      <c r="S3396" s="1">
        <f>SUMIFS(I:I,C:C,C3396)</f>
        <v>91504159.730000004</v>
      </c>
      <c r="T3396" s="1" t="str">
        <f>INDEX(F:F,MATCH(ecommerce_10000[[#This Row],[TotalAmount]],I:I,0))</f>
        <v>Alexandria</v>
      </c>
    </row>
    <row r="3397" spans="1:20" x14ac:dyDescent="0.3">
      <c r="A3397" s="1" t="s">
        <v>3441</v>
      </c>
      <c r="B3397" s="1" t="s">
        <v>53</v>
      </c>
      <c r="C3397" s="1" t="s">
        <v>31</v>
      </c>
      <c r="D3397" s="1" t="s">
        <v>54</v>
      </c>
      <c r="E3397" s="1" t="s">
        <v>47</v>
      </c>
      <c r="F3397" s="1" t="s">
        <v>23</v>
      </c>
      <c r="G3397">
        <v>8199.1200000000008</v>
      </c>
      <c r="H3397">
        <v>4</v>
      </c>
      <c r="I3397">
        <v>32796.480000000003</v>
      </c>
      <c r="J3397">
        <v>3.9</v>
      </c>
      <c r="K3397">
        <v>2880</v>
      </c>
      <c r="L3397" s="2">
        <v>45545</v>
      </c>
      <c r="O3397" t="str">
        <f>IF(ecommerce_10000[[#This Row],[Platform]]="Souq","sq",ecommerce_10000[[#This Row],[Platform]])</f>
        <v>Amazon</v>
      </c>
      <c r="P3397" t="str">
        <f>IF(E3397="Souq","sq",IF(E3397="Jumia","Jum",E3397))</f>
        <v>Amazon</v>
      </c>
      <c r="Q3397">
        <f>VLOOKUP(ecommerce_10000[[#This Row],[City]],F:I,4,FALSE)</f>
        <v>13290.4</v>
      </c>
      <c r="R3397" s="1">
        <f>SUMIF(C:C,ecommerce_10000[[#This Row],[Category]],I:I)</f>
        <v>57542997.559999913</v>
      </c>
      <c r="S3397" s="1">
        <f>SUMIFS(I:I,C:C,C3397)</f>
        <v>57542997.559999913</v>
      </c>
      <c r="T3397" s="1" t="str">
        <f>INDEX(F:F,MATCH(ecommerce_10000[[#This Row],[TotalAmount]],I:I,0))</f>
        <v>Alexandria</v>
      </c>
    </row>
    <row r="3398" spans="1:20" x14ac:dyDescent="0.3">
      <c r="A3398" s="1" t="s">
        <v>3442</v>
      </c>
      <c r="B3398" s="1" t="s">
        <v>35</v>
      </c>
      <c r="C3398" s="1" t="s">
        <v>14</v>
      </c>
      <c r="D3398" s="1" t="s">
        <v>36</v>
      </c>
      <c r="E3398" s="1" t="s">
        <v>22</v>
      </c>
      <c r="F3398" s="1" t="s">
        <v>23</v>
      </c>
      <c r="G3398">
        <v>13073.35</v>
      </c>
      <c r="H3398">
        <v>4</v>
      </c>
      <c r="I3398">
        <v>52293.4</v>
      </c>
      <c r="J3398">
        <v>1.45</v>
      </c>
      <c r="K3398">
        <v>54</v>
      </c>
      <c r="L3398" s="2">
        <v>45542</v>
      </c>
      <c r="O3398" t="str">
        <f>IF(ecommerce_10000[[#This Row],[Platform]]="Souq","sq",ecommerce_10000[[#This Row],[Platform]])</f>
        <v>Jumia</v>
      </c>
      <c r="P3398" t="str">
        <f>IF(E3398="Souq","sq",IF(E3398="Jumia","Jum",E3398))</f>
        <v>Jum</v>
      </c>
      <c r="Q3398">
        <f>VLOOKUP(ecommerce_10000[[#This Row],[City]],F:I,4,FALSE)</f>
        <v>13290.4</v>
      </c>
      <c r="R3398" s="1">
        <f>SUMIF(C:C,ecommerce_10000[[#This Row],[Category]],I:I)</f>
        <v>92327183.770000085</v>
      </c>
      <c r="S3398" s="1">
        <f>SUMIFS(I:I,C:C,C3398)</f>
        <v>92327183.770000085</v>
      </c>
      <c r="T3398" s="1" t="str">
        <f>INDEX(F:F,MATCH(ecommerce_10000[[#This Row],[TotalAmount]],I:I,0))</f>
        <v>Alexandria</v>
      </c>
    </row>
    <row r="3399" spans="1:20" x14ac:dyDescent="0.3">
      <c r="A3399" s="1" t="s">
        <v>3443</v>
      </c>
      <c r="B3399" s="1" t="s">
        <v>25</v>
      </c>
      <c r="C3399" s="1" t="s">
        <v>26</v>
      </c>
      <c r="D3399" s="1" t="s">
        <v>27</v>
      </c>
      <c r="E3399" s="1" t="s">
        <v>47</v>
      </c>
      <c r="F3399" s="1" t="s">
        <v>62</v>
      </c>
      <c r="G3399">
        <v>13587.02</v>
      </c>
      <c r="H3399">
        <v>1</v>
      </c>
      <c r="I3399">
        <v>13587.02</v>
      </c>
      <c r="J3399">
        <v>2.0299999999999998</v>
      </c>
      <c r="K3399">
        <v>318</v>
      </c>
      <c r="L3399" s="2">
        <v>45416</v>
      </c>
      <c r="O3399" t="str">
        <f>IF(ecommerce_10000[[#This Row],[Platform]]="Souq","sq",ecommerce_10000[[#This Row],[Platform]])</f>
        <v>Amazon</v>
      </c>
      <c r="P3399" t="str">
        <f>IF(E3399="Souq","sq",IF(E3399="Jumia","Jum",E3399))</f>
        <v>Amazon</v>
      </c>
      <c r="Q3399">
        <f>VLOOKUP(ecommerce_10000[[#This Row],[City]],F:I,4,FALSE)</f>
        <v>27872.98</v>
      </c>
      <c r="R3399" s="1">
        <f>SUMIF(C:C,ecommerce_10000[[#This Row],[Category]],I:I)</f>
        <v>29200970.130000021</v>
      </c>
      <c r="S3399" s="1">
        <f>SUMIFS(I:I,C:C,C3399)</f>
        <v>29200970.130000021</v>
      </c>
      <c r="T3399" s="1" t="str">
        <f>INDEX(F:F,MATCH(ecommerce_10000[[#This Row],[TotalAmount]],I:I,0))</f>
        <v>Giza</v>
      </c>
    </row>
    <row r="3400" spans="1:20" x14ac:dyDescent="0.3">
      <c r="A3400" s="1" t="s">
        <v>3444</v>
      </c>
      <c r="B3400" s="1" t="s">
        <v>35</v>
      </c>
      <c r="C3400" s="1" t="s">
        <v>14</v>
      </c>
      <c r="D3400" s="1" t="s">
        <v>36</v>
      </c>
      <c r="E3400" s="1" t="s">
        <v>47</v>
      </c>
      <c r="F3400" s="1" t="s">
        <v>62</v>
      </c>
      <c r="G3400">
        <v>845.96</v>
      </c>
      <c r="H3400">
        <v>3</v>
      </c>
      <c r="I3400">
        <v>2537.88</v>
      </c>
      <c r="J3400">
        <v>4.55</v>
      </c>
      <c r="K3400">
        <v>2069</v>
      </c>
      <c r="L3400" s="2">
        <v>45476</v>
      </c>
      <c r="O3400" t="str">
        <f>IF(ecommerce_10000[[#This Row],[Platform]]="Souq","sq",ecommerce_10000[[#This Row],[Platform]])</f>
        <v>Amazon</v>
      </c>
      <c r="P3400" t="str">
        <f>IF(E3400="Souq","sq",IF(E3400="Jumia","Jum",E3400))</f>
        <v>Amazon</v>
      </c>
      <c r="Q3400">
        <f>VLOOKUP(ecommerce_10000[[#This Row],[City]],F:I,4,FALSE)</f>
        <v>27872.98</v>
      </c>
      <c r="R3400" s="1">
        <f>SUMIF(C:C,ecommerce_10000[[#This Row],[Category]],I:I)</f>
        <v>92327183.770000085</v>
      </c>
      <c r="S3400" s="1">
        <f>SUMIFS(I:I,C:C,C3400)</f>
        <v>92327183.770000085</v>
      </c>
      <c r="T3400" s="1" t="str">
        <f>INDEX(F:F,MATCH(ecommerce_10000[[#This Row],[TotalAmount]],I:I,0))</f>
        <v>Giza</v>
      </c>
    </row>
    <row r="3401" spans="1:20" x14ac:dyDescent="0.3">
      <c r="A3401" s="1" t="s">
        <v>3445</v>
      </c>
      <c r="B3401" s="1" t="s">
        <v>53</v>
      </c>
      <c r="C3401" s="1" t="s">
        <v>31</v>
      </c>
      <c r="D3401" s="1" t="s">
        <v>54</v>
      </c>
      <c r="E3401" s="1" t="s">
        <v>16</v>
      </c>
      <c r="F3401" s="1" t="s">
        <v>40</v>
      </c>
      <c r="G3401">
        <v>9159.56</v>
      </c>
      <c r="H3401">
        <v>2</v>
      </c>
      <c r="I3401">
        <v>18319.12</v>
      </c>
      <c r="J3401">
        <v>2.25</v>
      </c>
      <c r="K3401">
        <v>1524</v>
      </c>
      <c r="L3401" s="2">
        <v>45373</v>
      </c>
      <c r="O3401" t="str">
        <f>IF(ecommerce_10000[[#This Row],[Platform]]="Souq","sq",ecommerce_10000[[#This Row],[Platform]])</f>
        <v>sq</v>
      </c>
      <c r="P3401" t="str">
        <f>IF(E3401="Souq","sq",IF(E3401="Jumia","Jum",E3401))</f>
        <v>sq</v>
      </c>
      <c r="Q3401">
        <f>VLOOKUP(ecommerce_10000[[#This Row],[City]],F:I,4,FALSE)</f>
        <v>99349.3</v>
      </c>
      <c r="R3401" s="1">
        <f>SUMIF(C:C,ecommerce_10000[[#This Row],[Category]],I:I)</f>
        <v>57542997.559999913</v>
      </c>
      <c r="S3401" s="1">
        <f>SUMIFS(I:I,C:C,C3401)</f>
        <v>57542997.559999913</v>
      </c>
      <c r="T3401" s="1" t="str">
        <f>INDEX(F:F,MATCH(ecommerce_10000[[#This Row],[TotalAmount]],I:I,0))</f>
        <v>Riyadh</v>
      </c>
    </row>
    <row r="3402" spans="1:20" x14ac:dyDescent="0.3">
      <c r="A3402" s="1" t="s">
        <v>3446</v>
      </c>
      <c r="B3402" s="1" t="s">
        <v>38</v>
      </c>
      <c r="C3402" s="1" t="s">
        <v>20</v>
      </c>
      <c r="D3402" s="1" t="s">
        <v>39</v>
      </c>
      <c r="E3402" s="1" t="s">
        <v>16</v>
      </c>
      <c r="F3402" s="1" t="s">
        <v>40</v>
      </c>
      <c r="G3402">
        <v>2267.3200000000002</v>
      </c>
      <c r="H3402">
        <v>5</v>
      </c>
      <c r="I3402">
        <v>11336.6</v>
      </c>
      <c r="J3402">
        <v>1.76</v>
      </c>
      <c r="K3402">
        <v>680</v>
      </c>
      <c r="L3402" s="2">
        <v>45635</v>
      </c>
      <c r="O3402" t="str">
        <f>IF(ecommerce_10000[[#This Row],[Platform]]="Souq","sq",ecommerce_10000[[#This Row],[Platform]])</f>
        <v>sq</v>
      </c>
      <c r="P3402" t="str">
        <f>IF(E3402="Souq","sq",IF(E3402="Jumia","Jum",E3402))</f>
        <v>sq</v>
      </c>
      <c r="Q3402">
        <f>VLOOKUP(ecommerce_10000[[#This Row],[City]],F:I,4,FALSE)</f>
        <v>99349.3</v>
      </c>
      <c r="R3402" s="1">
        <f>SUMIF(C:C,ecommerce_10000[[#This Row],[Category]],I:I)</f>
        <v>91504159.730000004</v>
      </c>
      <c r="S3402" s="1">
        <f>SUMIFS(I:I,C:C,C3402)</f>
        <v>91504159.730000004</v>
      </c>
      <c r="T3402" s="1" t="str">
        <f>INDEX(F:F,MATCH(ecommerce_10000[[#This Row],[TotalAmount]],I:I,0))</f>
        <v>Riyadh</v>
      </c>
    </row>
    <row r="3403" spans="1:20" x14ac:dyDescent="0.3">
      <c r="A3403" s="1" t="s">
        <v>3447</v>
      </c>
      <c r="B3403" s="1" t="s">
        <v>35</v>
      </c>
      <c r="C3403" s="1" t="s">
        <v>14</v>
      </c>
      <c r="D3403" s="1" t="s">
        <v>36</v>
      </c>
      <c r="E3403" s="1" t="s">
        <v>16</v>
      </c>
      <c r="F3403" s="1" t="s">
        <v>33</v>
      </c>
      <c r="G3403">
        <v>5487.2</v>
      </c>
      <c r="H3403">
        <v>4</v>
      </c>
      <c r="I3403">
        <v>21948.799999999999</v>
      </c>
      <c r="J3403">
        <v>3.43</v>
      </c>
      <c r="K3403">
        <v>3656</v>
      </c>
      <c r="L3403" s="2">
        <v>45293</v>
      </c>
      <c r="O3403" t="str">
        <f>IF(ecommerce_10000[[#This Row],[Platform]]="Souq","sq",ecommerce_10000[[#This Row],[Platform]])</f>
        <v>sq</v>
      </c>
      <c r="P3403" t="str">
        <f>IF(E3403="Souq","sq",IF(E3403="Jumia","Jum",E3403))</f>
        <v>sq</v>
      </c>
      <c r="Q3403">
        <f>VLOOKUP(ecommerce_10000[[#This Row],[City]],F:I,4,FALSE)</f>
        <v>3665.44</v>
      </c>
      <c r="R3403" s="1">
        <f>SUMIF(C:C,ecommerce_10000[[#This Row],[Category]],I:I)</f>
        <v>92327183.770000085</v>
      </c>
      <c r="S3403" s="1">
        <f>SUMIFS(I:I,C:C,C3403)</f>
        <v>92327183.770000085</v>
      </c>
      <c r="T3403" s="1" t="str">
        <f>INDEX(F:F,MATCH(ecommerce_10000[[#This Row],[TotalAmount]],I:I,0))</f>
        <v>Dubai</v>
      </c>
    </row>
    <row r="3404" spans="1:20" x14ac:dyDescent="0.3">
      <c r="A3404" s="1" t="s">
        <v>3448</v>
      </c>
      <c r="B3404" s="1" t="s">
        <v>30</v>
      </c>
      <c r="C3404" s="1" t="s">
        <v>31</v>
      </c>
      <c r="D3404" s="1" t="s">
        <v>32</v>
      </c>
      <c r="E3404" s="1" t="s">
        <v>16</v>
      </c>
      <c r="F3404" s="1" t="s">
        <v>23</v>
      </c>
      <c r="G3404">
        <v>4084.37</v>
      </c>
      <c r="H3404">
        <v>5</v>
      </c>
      <c r="I3404">
        <v>20421.849999999999</v>
      </c>
      <c r="J3404">
        <v>2.87</v>
      </c>
      <c r="K3404">
        <v>4702</v>
      </c>
      <c r="L3404" s="2">
        <v>45313</v>
      </c>
      <c r="O3404" t="str">
        <f>IF(ecommerce_10000[[#This Row],[Platform]]="Souq","sq",ecommerce_10000[[#This Row],[Platform]])</f>
        <v>sq</v>
      </c>
      <c r="P3404" t="str">
        <f>IF(E3404="Souq","sq",IF(E3404="Jumia","Jum",E3404))</f>
        <v>sq</v>
      </c>
      <c r="Q3404">
        <f>VLOOKUP(ecommerce_10000[[#This Row],[City]],F:I,4,FALSE)</f>
        <v>13290.4</v>
      </c>
      <c r="R3404" s="1">
        <f>SUMIF(C:C,ecommerce_10000[[#This Row],[Category]],I:I)</f>
        <v>57542997.559999913</v>
      </c>
      <c r="S3404" s="1">
        <f>SUMIFS(I:I,C:C,C3404)</f>
        <v>57542997.559999913</v>
      </c>
      <c r="T3404" s="1" t="str">
        <f>INDEX(F:F,MATCH(ecommerce_10000[[#This Row],[TotalAmount]],I:I,0))</f>
        <v>Alexandria</v>
      </c>
    </row>
    <row r="3405" spans="1:20" x14ac:dyDescent="0.3">
      <c r="A3405" s="1" t="s">
        <v>3449</v>
      </c>
      <c r="B3405" s="1" t="s">
        <v>65</v>
      </c>
      <c r="C3405" s="1" t="s">
        <v>20</v>
      </c>
      <c r="D3405" s="1" t="s">
        <v>66</v>
      </c>
      <c r="E3405" s="1" t="s">
        <v>16</v>
      </c>
      <c r="F3405" s="1" t="s">
        <v>23</v>
      </c>
      <c r="G3405">
        <v>8239.1200000000008</v>
      </c>
      <c r="H3405">
        <v>4</v>
      </c>
      <c r="I3405">
        <v>32956.480000000003</v>
      </c>
      <c r="J3405">
        <v>3.72</v>
      </c>
      <c r="K3405">
        <v>108</v>
      </c>
      <c r="L3405" s="2">
        <v>45420</v>
      </c>
      <c r="O3405" t="str">
        <f>IF(ecommerce_10000[[#This Row],[Platform]]="Souq","sq",ecommerce_10000[[#This Row],[Platform]])</f>
        <v>sq</v>
      </c>
      <c r="P3405" t="str">
        <f>IF(E3405="Souq","sq",IF(E3405="Jumia","Jum",E3405))</f>
        <v>sq</v>
      </c>
      <c r="Q3405">
        <f>VLOOKUP(ecommerce_10000[[#This Row],[City]],F:I,4,FALSE)</f>
        <v>13290.4</v>
      </c>
      <c r="R3405" s="1">
        <f>SUMIF(C:C,ecommerce_10000[[#This Row],[Category]],I:I)</f>
        <v>91504159.730000004</v>
      </c>
      <c r="S3405" s="1">
        <f>SUMIFS(I:I,C:C,C3405)</f>
        <v>91504159.730000004</v>
      </c>
      <c r="T3405" s="1" t="str">
        <f>INDEX(F:F,MATCH(ecommerce_10000[[#This Row],[TotalAmount]],I:I,0))</f>
        <v>Alexandria</v>
      </c>
    </row>
    <row r="3406" spans="1:20" x14ac:dyDescent="0.3">
      <c r="A3406" s="1" t="s">
        <v>3450</v>
      </c>
      <c r="B3406" s="1" t="s">
        <v>43</v>
      </c>
      <c r="C3406" s="1" t="s">
        <v>44</v>
      </c>
      <c r="D3406" s="1" t="s">
        <v>45</v>
      </c>
      <c r="E3406" s="1" t="s">
        <v>22</v>
      </c>
      <c r="F3406" s="1" t="s">
        <v>40</v>
      </c>
      <c r="G3406">
        <v>4460.78</v>
      </c>
      <c r="H3406">
        <v>4</v>
      </c>
      <c r="I3406">
        <v>17843.12</v>
      </c>
      <c r="J3406">
        <v>2.52</v>
      </c>
      <c r="K3406">
        <v>410</v>
      </c>
      <c r="L3406" s="2">
        <v>45557</v>
      </c>
      <c r="O3406" t="str">
        <f>IF(ecommerce_10000[[#This Row],[Platform]]="Souq","sq",ecommerce_10000[[#This Row],[Platform]])</f>
        <v>Jumia</v>
      </c>
      <c r="P3406" t="str">
        <f>IF(E3406="Souq","sq",IF(E3406="Jumia","Jum",E3406))</f>
        <v>Jum</v>
      </c>
      <c r="Q3406">
        <f>VLOOKUP(ecommerce_10000[[#This Row],[City]],F:I,4,FALSE)</f>
        <v>99349.3</v>
      </c>
      <c r="R3406" s="1">
        <f>SUMIF(C:C,ecommerce_10000[[#This Row],[Category]],I:I)</f>
        <v>31420413.200000018</v>
      </c>
      <c r="S3406" s="1">
        <f>SUMIFS(I:I,C:C,C3406)</f>
        <v>31420413.200000018</v>
      </c>
      <c r="T3406" s="1" t="str">
        <f>INDEX(F:F,MATCH(ecommerce_10000[[#This Row],[TotalAmount]],I:I,0))</f>
        <v>Riyadh</v>
      </c>
    </row>
    <row r="3407" spans="1:20" x14ac:dyDescent="0.3">
      <c r="A3407" s="1" t="s">
        <v>3451</v>
      </c>
      <c r="B3407" s="1" t="s">
        <v>38</v>
      </c>
      <c r="C3407" s="1" t="s">
        <v>20</v>
      </c>
      <c r="D3407" s="1" t="s">
        <v>39</v>
      </c>
      <c r="E3407" s="1" t="s">
        <v>47</v>
      </c>
      <c r="F3407" s="1" t="s">
        <v>17</v>
      </c>
      <c r="G3407">
        <v>4328.34</v>
      </c>
      <c r="H3407">
        <v>2</v>
      </c>
      <c r="I3407">
        <v>8656.68</v>
      </c>
      <c r="J3407">
        <v>4.41</v>
      </c>
      <c r="K3407">
        <v>233</v>
      </c>
      <c r="L3407" s="2">
        <v>45470</v>
      </c>
      <c r="O3407" t="str">
        <f>IF(ecommerce_10000[[#This Row],[Platform]]="Souq","sq",ecommerce_10000[[#This Row],[Platform]])</f>
        <v>Amazon</v>
      </c>
      <c r="P3407" t="str">
        <f>IF(E3407="Souq","sq",IF(E3407="Jumia","Jum",E3407))</f>
        <v>Amazon</v>
      </c>
      <c r="Q3407">
        <f>VLOOKUP(ecommerce_10000[[#This Row],[City]],F:I,4,FALSE)</f>
        <v>16284.02</v>
      </c>
      <c r="R3407" s="1">
        <f>SUMIF(C:C,ecommerce_10000[[#This Row],[Category]],I:I)</f>
        <v>91504159.730000004</v>
      </c>
      <c r="S3407" s="1">
        <f>SUMIFS(I:I,C:C,C3407)</f>
        <v>91504159.730000004</v>
      </c>
      <c r="T3407" s="1" t="str">
        <f>INDEX(F:F,MATCH(ecommerce_10000[[#This Row],[TotalAmount]],I:I,0))</f>
        <v>Cairo</v>
      </c>
    </row>
    <row r="3408" spans="1:20" x14ac:dyDescent="0.3">
      <c r="A3408" s="1" t="s">
        <v>3452</v>
      </c>
      <c r="B3408" s="1" t="s">
        <v>38</v>
      </c>
      <c r="C3408" s="1" t="s">
        <v>20</v>
      </c>
      <c r="D3408" s="1" t="s">
        <v>39</v>
      </c>
      <c r="E3408" s="1" t="s">
        <v>16</v>
      </c>
      <c r="F3408" s="1" t="s">
        <v>17</v>
      </c>
      <c r="G3408">
        <v>7875.49</v>
      </c>
      <c r="H3408">
        <v>2</v>
      </c>
      <c r="I3408">
        <v>15750.98</v>
      </c>
      <c r="J3408">
        <v>3.83</v>
      </c>
      <c r="K3408">
        <v>4853</v>
      </c>
      <c r="L3408" s="2">
        <v>45616</v>
      </c>
      <c r="O3408" t="str">
        <f>IF(ecommerce_10000[[#This Row],[Platform]]="Souq","sq",ecommerce_10000[[#This Row],[Platform]])</f>
        <v>sq</v>
      </c>
      <c r="P3408" t="str">
        <f>IF(E3408="Souq","sq",IF(E3408="Jumia","Jum",E3408))</f>
        <v>sq</v>
      </c>
      <c r="Q3408">
        <f>VLOOKUP(ecommerce_10000[[#This Row],[City]],F:I,4,FALSE)</f>
        <v>16284.02</v>
      </c>
      <c r="R3408" s="1">
        <f>SUMIF(C:C,ecommerce_10000[[#This Row],[Category]],I:I)</f>
        <v>91504159.730000004</v>
      </c>
      <c r="S3408" s="1">
        <f>SUMIFS(I:I,C:C,C3408)</f>
        <v>91504159.730000004</v>
      </c>
      <c r="T3408" s="1" t="str">
        <f>INDEX(F:F,MATCH(ecommerce_10000[[#This Row],[TotalAmount]],I:I,0))</f>
        <v>Cairo</v>
      </c>
    </row>
    <row r="3409" spans="1:20" x14ac:dyDescent="0.3">
      <c r="A3409" s="1" t="s">
        <v>3453</v>
      </c>
      <c r="B3409" s="1" t="s">
        <v>25</v>
      </c>
      <c r="C3409" s="1" t="s">
        <v>26</v>
      </c>
      <c r="D3409" s="1" t="s">
        <v>27</v>
      </c>
      <c r="E3409" s="1" t="s">
        <v>16</v>
      </c>
      <c r="F3409" s="1" t="s">
        <v>23</v>
      </c>
      <c r="G3409">
        <v>2361.94</v>
      </c>
      <c r="H3409">
        <v>4</v>
      </c>
      <c r="I3409">
        <v>9447.76</v>
      </c>
      <c r="J3409">
        <v>4.71</v>
      </c>
      <c r="K3409">
        <v>1704</v>
      </c>
      <c r="L3409" s="2">
        <v>45427</v>
      </c>
      <c r="O3409" t="str">
        <f>IF(ecommerce_10000[[#This Row],[Platform]]="Souq","sq",ecommerce_10000[[#This Row],[Platform]])</f>
        <v>sq</v>
      </c>
      <c r="P3409" t="str">
        <f>IF(E3409="Souq","sq",IF(E3409="Jumia","Jum",E3409))</f>
        <v>sq</v>
      </c>
      <c r="Q3409">
        <f>VLOOKUP(ecommerce_10000[[#This Row],[City]],F:I,4,FALSE)</f>
        <v>13290.4</v>
      </c>
      <c r="R3409" s="1">
        <f>SUMIF(C:C,ecommerce_10000[[#This Row],[Category]],I:I)</f>
        <v>29200970.130000021</v>
      </c>
      <c r="S3409" s="1">
        <f>SUMIFS(I:I,C:C,C3409)</f>
        <v>29200970.130000021</v>
      </c>
      <c r="T3409" s="1" t="str">
        <f>INDEX(F:F,MATCH(ecommerce_10000[[#This Row],[TotalAmount]],I:I,0))</f>
        <v>Alexandria</v>
      </c>
    </row>
    <row r="3410" spans="1:20" x14ac:dyDescent="0.3">
      <c r="A3410" s="1" t="s">
        <v>3454</v>
      </c>
      <c r="B3410" s="1" t="s">
        <v>43</v>
      </c>
      <c r="C3410" s="1" t="s">
        <v>44</v>
      </c>
      <c r="D3410" s="1" t="s">
        <v>45</v>
      </c>
      <c r="E3410" s="1" t="s">
        <v>47</v>
      </c>
      <c r="F3410" s="1" t="s">
        <v>62</v>
      </c>
      <c r="G3410">
        <v>18917.53</v>
      </c>
      <c r="H3410">
        <v>3</v>
      </c>
      <c r="I3410">
        <v>56752.59</v>
      </c>
      <c r="J3410">
        <v>3.16</v>
      </c>
      <c r="K3410">
        <v>1330</v>
      </c>
      <c r="L3410" s="2">
        <v>45517</v>
      </c>
      <c r="O3410" t="str">
        <f>IF(ecommerce_10000[[#This Row],[Platform]]="Souq","sq",ecommerce_10000[[#This Row],[Platform]])</f>
        <v>Amazon</v>
      </c>
      <c r="P3410" t="str">
        <f>IF(E3410="Souq","sq",IF(E3410="Jumia","Jum",E3410))</f>
        <v>Amazon</v>
      </c>
      <c r="Q3410">
        <f>VLOOKUP(ecommerce_10000[[#This Row],[City]],F:I,4,FALSE)</f>
        <v>27872.98</v>
      </c>
      <c r="R3410" s="1">
        <f>SUMIF(C:C,ecommerce_10000[[#This Row],[Category]],I:I)</f>
        <v>31420413.200000018</v>
      </c>
      <c r="S3410" s="1">
        <f>SUMIFS(I:I,C:C,C3410)</f>
        <v>31420413.200000018</v>
      </c>
      <c r="T3410" s="1" t="str">
        <f>INDEX(F:F,MATCH(ecommerce_10000[[#This Row],[TotalAmount]],I:I,0))</f>
        <v>Giza</v>
      </c>
    </row>
    <row r="3411" spans="1:20" x14ac:dyDescent="0.3">
      <c r="A3411" s="1" t="s">
        <v>3455</v>
      </c>
      <c r="B3411" s="1" t="s">
        <v>38</v>
      </c>
      <c r="C3411" s="1" t="s">
        <v>20</v>
      </c>
      <c r="D3411" s="1" t="s">
        <v>39</v>
      </c>
      <c r="E3411" s="1" t="s">
        <v>47</v>
      </c>
      <c r="F3411" s="1" t="s">
        <v>62</v>
      </c>
      <c r="G3411">
        <v>10611.66</v>
      </c>
      <c r="H3411">
        <v>4</v>
      </c>
      <c r="I3411">
        <v>42446.64</v>
      </c>
      <c r="J3411">
        <v>4.54</v>
      </c>
      <c r="K3411">
        <v>4096</v>
      </c>
      <c r="L3411" s="2">
        <v>45399</v>
      </c>
      <c r="O3411" t="str">
        <f>IF(ecommerce_10000[[#This Row],[Platform]]="Souq","sq",ecommerce_10000[[#This Row],[Platform]])</f>
        <v>Amazon</v>
      </c>
      <c r="P3411" t="str">
        <f>IF(E3411="Souq","sq",IF(E3411="Jumia","Jum",E3411))</f>
        <v>Amazon</v>
      </c>
      <c r="Q3411">
        <f>VLOOKUP(ecommerce_10000[[#This Row],[City]],F:I,4,FALSE)</f>
        <v>27872.98</v>
      </c>
      <c r="R3411" s="1">
        <f>SUMIF(C:C,ecommerce_10000[[#This Row],[Category]],I:I)</f>
        <v>91504159.730000004</v>
      </c>
      <c r="S3411" s="1">
        <f>SUMIFS(I:I,C:C,C3411)</f>
        <v>91504159.730000004</v>
      </c>
      <c r="T3411" s="1" t="str">
        <f>INDEX(F:F,MATCH(ecommerce_10000[[#This Row],[TotalAmount]],I:I,0))</f>
        <v>Giza</v>
      </c>
    </row>
    <row r="3412" spans="1:20" x14ac:dyDescent="0.3">
      <c r="A3412" s="1" t="s">
        <v>3456</v>
      </c>
      <c r="B3412" s="1" t="s">
        <v>43</v>
      </c>
      <c r="C3412" s="1" t="s">
        <v>44</v>
      </c>
      <c r="D3412" s="1" t="s">
        <v>45</v>
      </c>
      <c r="E3412" s="1" t="s">
        <v>16</v>
      </c>
      <c r="F3412" s="1" t="s">
        <v>23</v>
      </c>
      <c r="G3412">
        <v>11455.73</v>
      </c>
      <c r="H3412">
        <v>2</v>
      </c>
      <c r="I3412">
        <v>22911.46</v>
      </c>
      <c r="J3412">
        <v>1.18</v>
      </c>
      <c r="K3412">
        <v>605</v>
      </c>
      <c r="L3412" s="2">
        <v>45358</v>
      </c>
      <c r="O3412" t="str">
        <f>IF(ecommerce_10000[[#This Row],[Platform]]="Souq","sq",ecommerce_10000[[#This Row],[Platform]])</f>
        <v>sq</v>
      </c>
      <c r="P3412" t="str">
        <f>IF(E3412="Souq","sq",IF(E3412="Jumia","Jum",E3412))</f>
        <v>sq</v>
      </c>
      <c r="Q3412">
        <f>VLOOKUP(ecommerce_10000[[#This Row],[City]],F:I,4,FALSE)</f>
        <v>13290.4</v>
      </c>
      <c r="R3412" s="1">
        <f>SUMIF(C:C,ecommerce_10000[[#This Row],[Category]],I:I)</f>
        <v>31420413.200000018</v>
      </c>
      <c r="S3412" s="1">
        <f>SUMIFS(I:I,C:C,C3412)</f>
        <v>31420413.200000018</v>
      </c>
      <c r="T3412" s="1" t="str">
        <f>INDEX(F:F,MATCH(ecommerce_10000[[#This Row],[TotalAmount]],I:I,0))</f>
        <v>Alexandria</v>
      </c>
    </row>
    <row r="3413" spans="1:20" x14ac:dyDescent="0.3">
      <c r="A3413" s="1" t="s">
        <v>3457</v>
      </c>
      <c r="B3413" s="1" t="s">
        <v>30</v>
      </c>
      <c r="C3413" s="1" t="s">
        <v>31</v>
      </c>
      <c r="D3413" s="1" t="s">
        <v>32</v>
      </c>
      <c r="E3413" s="1" t="s">
        <v>22</v>
      </c>
      <c r="F3413" s="1" t="s">
        <v>28</v>
      </c>
      <c r="G3413">
        <v>17341.57</v>
      </c>
      <c r="H3413">
        <v>1</v>
      </c>
      <c r="I3413">
        <v>17341.57</v>
      </c>
      <c r="J3413">
        <v>4.91</v>
      </c>
      <c r="K3413">
        <v>3515</v>
      </c>
      <c r="L3413" s="2">
        <v>45472</v>
      </c>
      <c r="O3413" t="str">
        <f>IF(ecommerce_10000[[#This Row],[Platform]]="Souq","sq",ecommerce_10000[[#This Row],[Platform]])</f>
        <v>Jumia</v>
      </c>
      <c r="P3413" t="str">
        <f>IF(E3413="Souq","sq",IF(E3413="Jumia","Jum",E3413))</f>
        <v>Jum</v>
      </c>
      <c r="Q3413">
        <f>VLOOKUP(ecommerce_10000[[#This Row],[City]],F:I,4,FALSE)</f>
        <v>26648.76</v>
      </c>
      <c r="R3413" s="1">
        <f>SUMIF(C:C,ecommerce_10000[[#This Row],[Category]],I:I)</f>
        <v>57542997.559999913</v>
      </c>
      <c r="S3413" s="1">
        <f>SUMIFS(I:I,C:C,C3413)</f>
        <v>57542997.559999913</v>
      </c>
      <c r="T3413" s="1" t="str">
        <f>INDEX(F:F,MATCH(ecommerce_10000[[#This Row],[TotalAmount]],I:I,0))</f>
        <v>Casablanca</v>
      </c>
    </row>
    <row r="3414" spans="1:20" x14ac:dyDescent="0.3">
      <c r="A3414" s="1" t="s">
        <v>3458</v>
      </c>
      <c r="B3414" s="1" t="s">
        <v>53</v>
      </c>
      <c r="C3414" s="1" t="s">
        <v>31</v>
      </c>
      <c r="D3414" s="1" t="s">
        <v>54</v>
      </c>
      <c r="E3414" s="1" t="s">
        <v>22</v>
      </c>
      <c r="F3414" s="1" t="s">
        <v>17</v>
      </c>
      <c r="G3414">
        <v>12071.44</v>
      </c>
      <c r="H3414">
        <v>3</v>
      </c>
      <c r="I3414">
        <v>36214.32</v>
      </c>
      <c r="J3414">
        <v>1.65</v>
      </c>
      <c r="K3414">
        <v>1643</v>
      </c>
      <c r="L3414" s="2">
        <v>45360</v>
      </c>
      <c r="O3414" t="str">
        <f>IF(ecommerce_10000[[#This Row],[Platform]]="Souq","sq",ecommerce_10000[[#This Row],[Platform]])</f>
        <v>Jumia</v>
      </c>
      <c r="P3414" t="str">
        <f>IF(E3414="Souq","sq",IF(E3414="Jumia","Jum",E3414))</f>
        <v>Jum</v>
      </c>
      <c r="Q3414">
        <f>VLOOKUP(ecommerce_10000[[#This Row],[City]],F:I,4,FALSE)</f>
        <v>16284.02</v>
      </c>
      <c r="R3414" s="1">
        <f>SUMIF(C:C,ecommerce_10000[[#This Row],[Category]],I:I)</f>
        <v>57542997.559999913</v>
      </c>
      <c r="S3414" s="1">
        <f>SUMIFS(I:I,C:C,C3414)</f>
        <v>57542997.559999913</v>
      </c>
      <c r="T3414" s="1" t="str">
        <f>INDEX(F:F,MATCH(ecommerce_10000[[#This Row],[TotalAmount]],I:I,0))</f>
        <v>Cairo</v>
      </c>
    </row>
    <row r="3415" spans="1:20" x14ac:dyDescent="0.3">
      <c r="A3415" s="1" t="s">
        <v>3459</v>
      </c>
      <c r="B3415" s="1" t="s">
        <v>53</v>
      </c>
      <c r="C3415" s="1" t="s">
        <v>31</v>
      </c>
      <c r="D3415" s="1" t="s">
        <v>54</v>
      </c>
      <c r="E3415" s="1" t="s">
        <v>16</v>
      </c>
      <c r="F3415" s="1" t="s">
        <v>28</v>
      </c>
      <c r="G3415">
        <v>10987.59</v>
      </c>
      <c r="H3415">
        <v>5</v>
      </c>
      <c r="I3415">
        <v>54937.95</v>
      </c>
      <c r="J3415">
        <v>4.53</v>
      </c>
      <c r="K3415">
        <v>423</v>
      </c>
      <c r="L3415" s="2">
        <v>45652</v>
      </c>
      <c r="O3415" t="str">
        <f>IF(ecommerce_10000[[#This Row],[Platform]]="Souq","sq",ecommerce_10000[[#This Row],[Platform]])</f>
        <v>sq</v>
      </c>
      <c r="P3415" t="str">
        <f>IF(E3415="Souq","sq",IF(E3415="Jumia","Jum",E3415))</f>
        <v>sq</v>
      </c>
      <c r="Q3415">
        <f>VLOOKUP(ecommerce_10000[[#This Row],[City]],F:I,4,FALSE)</f>
        <v>26648.76</v>
      </c>
      <c r="R3415" s="1">
        <f>SUMIF(C:C,ecommerce_10000[[#This Row],[Category]],I:I)</f>
        <v>57542997.559999913</v>
      </c>
      <c r="S3415" s="1">
        <f>SUMIFS(I:I,C:C,C3415)</f>
        <v>57542997.559999913</v>
      </c>
      <c r="T3415" s="1" t="str">
        <f>INDEX(F:F,MATCH(ecommerce_10000[[#This Row],[TotalAmount]],I:I,0))</f>
        <v>Casablanca</v>
      </c>
    </row>
    <row r="3416" spans="1:20" x14ac:dyDescent="0.3">
      <c r="A3416" s="1" t="s">
        <v>3460</v>
      </c>
      <c r="B3416" s="1" t="s">
        <v>43</v>
      </c>
      <c r="C3416" s="1" t="s">
        <v>44</v>
      </c>
      <c r="D3416" s="1" t="s">
        <v>45</v>
      </c>
      <c r="E3416" s="1" t="s">
        <v>22</v>
      </c>
      <c r="F3416" s="1" t="s">
        <v>62</v>
      </c>
      <c r="G3416">
        <v>16186.78</v>
      </c>
      <c r="H3416">
        <v>3</v>
      </c>
      <c r="I3416">
        <v>48560.34</v>
      </c>
      <c r="J3416">
        <v>1.6</v>
      </c>
      <c r="K3416">
        <v>1162</v>
      </c>
      <c r="L3416" s="2">
        <v>45372</v>
      </c>
      <c r="O3416" t="str">
        <f>IF(ecommerce_10000[[#This Row],[Platform]]="Souq","sq",ecommerce_10000[[#This Row],[Platform]])</f>
        <v>Jumia</v>
      </c>
      <c r="P3416" t="str">
        <f>IF(E3416="Souq","sq",IF(E3416="Jumia","Jum",E3416))</f>
        <v>Jum</v>
      </c>
      <c r="Q3416">
        <f>VLOOKUP(ecommerce_10000[[#This Row],[City]],F:I,4,FALSE)</f>
        <v>27872.98</v>
      </c>
      <c r="R3416" s="1">
        <f>SUMIF(C:C,ecommerce_10000[[#This Row],[Category]],I:I)</f>
        <v>31420413.200000018</v>
      </c>
      <c r="S3416" s="1">
        <f>SUMIFS(I:I,C:C,C3416)</f>
        <v>31420413.200000018</v>
      </c>
      <c r="T3416" s="1" t="str">
        <f>INDEX(F:F,MATCH(ecommerce_10000[[#This Row],[TotalAmount]],I:I,0))</f>
        <v>Giza</v>
      </c>
    </row>
    <row r="3417" spans="1:20" x14ac:dyDescent="0.3">
      <c r="A3417" s="1" t="s">
        <v>3461</v>
      </c>
      <c r="B3417" s="1" t="s">
        <v>65</v>
      </c>
      <c r="C3417" s="1" t="s">
        <v>20</v>
      </c>
      <c r="D3417" s="1" t="s">
        <v>66</v>
      </c>
      <c r="E3417" s="1" t="s">
        <v>16</v>
      </c>
      <c r="F3417" s="1" t="s">
        <v>40</v>
      </c>
      <c r="G3417">
        <v>14992.1</v>
      </c>
      <c r="H3417">
        <v>4</v>
      </c>
      <c r="I3417">
        <v>59968.4</v>
      </c>
      <c r="J3417">
        <v>4.74</v>
      </c>
      <c r="K3417">
        <v>4390</v>
      </c>
      <c r="L3417" s="2">
        <v>45451</v>
      </c>
      <c r="O3417" t="str">
        <f>IF(ecommerce_10000[[#This Row],[Platform]]="Souq","sq",ecommerce_10000[[#This Row],[Platform]])</f>
        <v>sq</v>
      </c>
      <c r="P3417" t="str">
        <f>IF(E3417="Souq","sq",IF(E3417="Jumia","Jum",E3417))</f>
        <v>sq</v>
      </c>
      <c r="Q3417">
        <f>VLOOKUP(ecommerce_10000[[#This Row],[City]],F:I,4,FALSE)</f>
        <v>99349.3</v>
      </c>
      <c r="R3417" s="1">
        <f>SUMIF(C:C,ecommerce_10000[[#This Row],[Category]],I:I)</f>
        <v>91504159.730000004</v>
      </c>
      <c r="S3417" s="1">
        <f>SUMIFS(I:I,C:C,C3417)</f>
        <v>91504159.730000004</v>
      </c>
      <c r="T3417" s="1" t="str">
        <f>INDEX(F:F,MATCH(ecommerce_10000[[#This Row],[TotalAmount]],I:I,0))</f>
        <v>Riyadh</v>
      </c>
    </row>
    <row r="3418" spans="1:20" x14ac:dyDescent="0.3">
      <c r="A3418" s="1" t="s">
        <v>3462</v>
      </c>
      <c r="B3418" s="1" t="s">
        <v>43</v>
      </c>
      <c r="C3418" s="1" t="s">
        <v>44</v>
      </c>
      <c r="D3418" s="1" t="s">
        <v>45</v>
      </c>
      <c r="E3418" s="1" t="s">
        <v>16</v>
      </c>
      <c r="F3418" s="1" t="s">
        <v>33</v>
      </c>
      <c r="G3418">
        <v>10572.07</v>
      </c>
      <c r="H3418">
        <v>3</v>
      </c>
      <c r="I3418">
        <v>31716.21</v>
      </c>
      <c r="J3418">
        <v>3.17</v>
      </c>
      <c r="K3418">
        <v>2439</v>
      </c>
      <c r="L3418" s="2">
        <v>45318</v>
      </c>
      <c r="O3418" t="str">
        <f>IF(ecommerce_10000[[#This Row],[Platform]]="Souq","sq",ecommerce_10000[[#This Row],[Platform]])</f>
        <v>sq</v>
      </c>
      <c r="P3418" t="str">
        <f>IF(E3418="Souq","sq",IF(E3418="Jumia","Jum",E3418))</f>
        <v>sq</v>
      </c>
      <c r="Q3418">
        <f>VLOOKUP(ecommerce_10000[[#This Row],[City]],F:I,4,FALSE)</f>
        <v>3665.44</v>
      </c>
      <c r="R3418" s="1">
        <f>SUMIF(C:C,ecommerce_10000[[#This Row],[Category]],I:I)</f>
        <v>31420413.200000018</v>
      </c>
      <c r="S3418" s="1">
        <f>SUMIFS(I:I,C:C,C3418)</f>
        <v>31420413.200000018</v>
      </c>
      <c r="T3418" s="1" t="str">
        <f>INDEX(F:F,MATCH(ecommerce_10000[[#This Row],[TotalAmount]],I:I,0))</f>
        <v>Dubai</v>
      </c>
    </row>
    <row r="3419" spans="1:20" x14ac:dyDescent="0.3">
      <c r="A3419" s="1" t="s">
        <v>3463</v>
      </c>
      <c r="B3419" s="1" t="s">
        <v>35</v>
      </c>
      <c r="C3419" s="1" t="s">
        <v>14</v>
      </c>
      <c r="D3419" s="1" t="s">
        <v>36</v>
      </c>
      <c r="E3419" s="1" t="s">
        <v>16</v>
      </c>
      <c r="F3419" s="1" t="s">
        <v>62</v>
      </c>
      <c r="G3419">
        <v>15057.24</v>
      </c>
      <c r="H3419">
        <v>2</v>
      </c>
      <c r="I3419">
        <v>30114.48</v>
      </c>
      <c r="J3419">
        <v>3.68</v>
      </c>
      <c r="K3419">
        <v>3746</v>
      </c>
      <c r="L3419" s="2">
        <v>45625</v>
      </c>
      <c r="O3419" t="str">
        <f>IF(ecommerce_10000[[#This Row],[Platform]]="Souq","sq",ecommerce_10000[[#This Row],[Platform]])</f>
        <v>sq</v>
      </c>
      <c r="P3419" t="str">
        <f>IF(E3419="Souq","sq",IF(E3419="Jumia","Jum",E3419))</f>
        <v>sq</v>
      </c>
      <c r="Q3419">
        <f>VLOOKUP(ecommerce_10000[[#This Row],[City]],F:I,4,FALSE)</f>
        <v>27872.98</v>
      </c>
      <c r="R3419" s="1">
        <f>SUMIF(C:C,ecommerce_10000[[#This Row],[Category]],I:I)</f>
        <v>92327183.770000085</v>
      </c>
      <c r="S3419" s="1">
        <f>SUMIFS(I:I,C:C,C3419)</f>
        <v>92327183.770000085</v>
      </c>
      <c r="T3419" s="1" t="str">
        <f>INDEX(F:F,MATCH(ecommerce_10000[[#This Row],[TotalAmount]],I:I,0))</f>
        <v>Giza</v>
      </c>
    </row>
    <row r="3420" spans="1:20" x14ac:dyDescent="0.3">
      <c r="A3420" s="1" t="s">
        <v>3464</v>
      </c>
      <c r="B3420" s="1" t="s">
        <v>30</v>
      </c>
      <c r="C3420" s="1" t="s">
        <v>31</v>
      </c>
      <c r="D3420" s="1" t="s">
        <v>32</v>
      </c>
      <c r="E3420" s="1" t="s">
        <v>22</v>
      </c>
      <c r="F3420" s="1" t="s">
        <v>17</v>
      </c>
      <c r="G3420">
        <v>18401.830000000002</v>
      </c>
      <c r="H3420">
        <v>5</v>
      </c>
      <c r="I3420">
        <v>92009.15</v>
      </c>
      <c r="J3420">
        <v>2.14</v>
      </c>
      <c r="K3420">
        <v>1558</v>
      </c>
      <c r="L3420" s="2">
        <v>45606</v>
      </c>
      <c r="O3420" t="str">
        <f>IF(ecommerce_10000[[#This Row],[Platform]]="Souq","sq",ecommerce_10000[[#This Row],[Platform]])</f>
        <v>Jumia</v>
      </c>
      <c r="P3420" t="str">
        <f>IF(E3420="Souq","sq",IF(E3420="Jumia","Jum",E3420))</f>
        <v>Jum</v>
      </c>
      <c r="Q3420">
        <f>VLOOKUP(ecommerce_10000[[#This Row],[City]],F:I,4,FALSE)</f>
        <v>16284.02</v>
      </c>
      <c r="R3420" s="1">
        <f>SUMIF(C:C,ecommerce_10000[[#This Row],[Category]],I:I)</f>
        <v>57542997.559999913</v>
      </c>
      <c r="S3420" s="1">
        <f>SUMIFS(I:I,C:C,C3420)</f>
        <v>57542997.559999913</v>
      </c>
      <c r="T3420" s="1" t="str">
        <f>INDEX(F:F,MATCH(ecommerce_10000[[#This Row],[TotalAmount]],I:I,0))</f>
        <v>Cairo</v>
      </c>
    </row>
    <row r="3421" spans="1:20" x14ac:dyDescent="0.3">
      <c r="A3421" s="1" t="s">
        <v>3465</v>
      </c>
      <c r="B3421" s="1" t="s">
        <v>43</v>
      </c>
      <c r="C3421" s="1" t="s">
        <v>44</v>
      </c>
      <c r="D3421" s="1" t="s">
        <v>45</v>
      </c>
      <c r="E3421" s="1" t="s">
        <v>16</v>
      </c>
      <c r="F3421" s="1" t="s">
        <v>62</v>
      </c>
      <c r="G3421">
        <v>2489.75</v>
      </c>
      <c r="H3421">
        <v>4</v>
      </c>
      <c r="I3421">
        <v>9959</v>
      </c>
      <c r="J3421">
        <v>1.7</v>
      </c>
      <c r="K3421">
        <v>4743</v>
      </c>
      <c r="L3421" s="2">
        <v>45442</v>
      </c>
      <c r="O3421" t="str">
        <f>IF(ecommerce_10000[[#This Row],[Platform]]="Souq","sq",ecommerce_10000[[#This Row],[Platform]])</f>
        <v>sq</v>
      </c>
      <c r="P3421" t="str">
        <f>IF(E3421="Souq","sq",IF(E3421="Jumia","Jum",E3421))</f>
        <v>sq</v>
      </c>
      <c r="Q3421">
        <f>VLOOKUP(ecommerce_10000[[#This Row],[City]],F:I,4,FALSE)</f>
        <v>27872.98</v>
      </c>
      <c r="R3421" s="1">
        <f>SUMIF(C:C,ecommerce_10000[[#This Row],[Category]],I:I)</f>
        <v>31420413.200000018</v>
      </c>
      <c r="S3421" s="1">
        <f>SUMIFS(I:I,C:C,C3421)</f>
        <v>31420413.200000018</v>
      </c>
      <c r="T3421" s="1" t="str">
        <f>INDEX(F:F,MATCH(ecommerce_10000[[#This Row],[TotalAmount]],I:I,0))</f>
        <v>Giza</v>
      </c>
    </row>
    <row r="3422" spans="1:20" x14ac:dyDescent="0.3">
      <c r="A3422" s="1" t="s">
        <v>3466</v>
      </c>
      <c r="B3422" s="1" t="s">
        <v>19</v>
      </c>
      <c r="C3422" s="1" t="s">
        <v>20</v>
      </c>
      <c r="D3422" s="1" t="s">
        <v>21</v>
      </c>
      <c r="E3422" s="1" t="s">
        <v>16</v>
      </c>
      <c r="F3422" s="1" t="s">
        <v>40</v>
      </c>
      <c r="G3422">
        <v>3331.92</v>
      </c>
      <c r="H3422">
        <v>5</v>
      </c>
      <c r="I3422">
        <v>16659.599999999999</v>
      </c>
      <c r="J3422">
        <v>3.62</v>
      </c>
      <c r="K3422">
        <v>1469</v>
      </c>
      <c r="L3422" s="2">
        <v>45566</v>
      </c>
      <c r="O3422" t="str">
        <f>IF(ecommerce_10000[[#This Row],[Platform]]="Souq","sq",ecommerce_10000[[#This Row],[Platform]])</f>
        <v>sq</v>
      </c>
      <c r="P3422" t="str">
        <f>IF(E3422="Souq","sq",IF(E3422="Jumia","Jum",E3422))</f>
        <v>sq</v>
      </c>
      <c r="Q3422">
        <f>VLOOKUP(ecommerce_10000[[#This Row],[City]],F:I,4,FALSE)</f>
        <v>99349.3</v>
      </c>
      <c r="R3422" s="1">
        <f>SUMIF(C:C,ecommerce_10000[[#This Row],[Category]],I:I)</f>
        <v>91504159.730000004</v>
      </c>
      <c r="S3422" s="1">
        <f>SUMIFS(I:I,C:C,C3422)</f>
        <v>91504159.730000004</v>
      </c>
      <c r="T3422" s="1" t="str">
        <f>INDEX(F:F,MATCH(ecommerce_10000[[#This Row],[TotalAmount]],I:I,0))</f>
        <v>Riyadh</v>
      </c>
    </row>
    <row r="3423" spans="1:20" x14ac:dyDescent="0.3">
      <c r="A3423" s="1" t="s">
        <v>3467</v>
      </c>
      <c r="B3423" s="1" t="s">
        <v>30</v>
      </c>
      <c r="C3423" s="1" t="s">
        <v>31</v>
      </c>
      <c r="D3423" s="1" t="s">
        <v>32</v>
      </c>
      <c r="E3423" s="1" t="s">
        <v>16</v>
      </c>
      <c r="F3423" s="1" t="s">
        <v>28</v>
      </c>
      <c r="G3423">
        <v>10472.89</v>
      </c>
      <c r="H3423">
        <v>5</v>
      </c>
      <c r="I3423">
        <v>52364.45</v>
      </c>
      <c r="J3423">
        <v>2.52</v>
      </c>
      <c r="K3423">
        <v>2530</v>
      </c>
      <c r="L3423" s="2">
        <v>45638</v>
      </c>
      <c r="O3423" t="str">
        <f>IF(ecommerce_10000[[#This Row],[Platform]]="Souq","sq",ecommerce_10000[[#This Row],[Platform]])</f>
        <v>sq</v>
      </c>
      <c r="P3423" t="str">
        <f>IF(E3423="Souq","sq",IF(E3423="Jumia","Jum",E3423))</f>
        <v>sq</v>
      </c>
      <c r="Q3423">
        <f>VLOOKUP(ecommerce_10000[[#This Row],[City]],F:I,4,FALSE)</f>
        <v>26648.76</v>
      </c>
      <c r="R3423" s="1">
        <f>SUMIF(C:C,ecommerce_10000[[#This Row],[Category]],I:I)</f>
        <v>57542997.559999913</v>
      </c>
      <c r="S3423" s="1">
        <f>SUMIFS(I:I,C:C,C3423)</f>
        <v>57542997.559999913</v>
      </c>
      <c r="T3423" s="1" t="str">
        <f>INDEX(F:F,MATCH(ecommerce_10000[[#This Row],[TotalAmount]],I:I,0))</f>
        <v>Casablanca</v>
      </c>
    </row>
    <row r="3424" spans="1:20" x14ac:dyDescent="0.3">
      <c r="A3424" s="1" t="s">
        <v>3468</v>
      </c>
      <c r="B3424" s="1" t="s">
        <v>38</v>
      </c>
      <c r="C3424" s="1" t="s">
        <v>20</v>
      </c>
      <c r="D3424" s="1" t="s">
        <v>39</v>
      </c>
      <c r="E3424" s="1" t="s">
        <v>22</v>
      </c>
      <c r="F3424" s="1" t="s">
        <v>33</v>
      </c>
      <c r="G3424">
        <v>16838.86</v>
      </c>
      <c r="H3424">
        <v>5</v>
      </c>
      <c r="I3424">
        <v>84194.3</v>
      </c>
      <c r="J3424">
        <v>4.97</v>
      </c>
      <c r="K3424">
        <v>4262</v>
      </c>
      <c r="L3424" s="2">
        <v>45312</v>
      </c>
      <c r="O3424" t="str">
        <f>IF(ecommerce_10000[[#This Row],[Platform]]="Souq","sq",ecommerce_10000[[#This Row],[Platform]])</f>
        <v>Jumia</v>
      </c>
      <c r="P3424" t="str">
        <f>IF(E3424="Souq","sq",IF(E3424="Jumia","Jum",E3424))</f>
        <v>Jum</v>
      </c>
      <c r="Q3424">
        <f>VLOOKUP(ecommerce_10000[[#This Row],[City]],F:I,4,FALSE)</f>
        <v>3665.44</v>
      </c>
      <c r="R3424" s="1">
        <f>SUMIF(C:C,ecommerce_10000[[#This Row],[Category]],I:I)</f>
        <v>91504159.730000004</v>
      </c>
      <c r="S3424" s="1">
        <f>SUMIFS(I:I,C:C,C3424)</f>
        <v>91504159.730000004</v>
      </c>
      <c r="T3424" s="1" t="str">
        <f>INDEX(F:F,MATCH(ecommerce_10000[[#This Row],[TotalAmount]],I:I,0))</f>
        <v>Dubai</v>
      </c>
    </row>
    <row r="3425" spans="1:20" x14ac:dyDescent="0.3">
      <c r="A3425" s="1" t="s">
        <v>3469</v>
      </c>
      <c r="B3425" s="1" t="s">
        <v>30</v>
      </c>
      <c r="C3425" s="1" t="s">
        <v>31</v>
      </c>
      <c r="D3425" s="1" t="s">
        <v>32</v>
      </c>
      <c r="E3425" s="1" t="s">
        <v>47</v>
      </c>
      <c r="F3425" s="1" t="s">
        <v>33</v>
      </c>
      <c r="G3425">
        <v>2935.11</v>
      </c>
      <c r="H3425">
        <v>4</v>
      </c>
      <c r="I3425">
        <v>11740.44</v>
      </c>
      <c r="J3425">
        <v>2.87</v>
      </c>
      <c r="K3425">
        <v>1842</v>
      </c>
      <c r="L3425" s="2">
        <v>45304</v>
      </c>
      <c r="O3425" t="str">
        <f>IF(ecommerce_10000[[#This Row],[Platform]]="Souq","sq",ecommerce_10000[[#This Row],[Platform]])</f>
        <v>Amazon</v>
      </c>
      <c r="P3425" t="str">
        <f>IF(E3425="Souq","sq",IF(E3425="Jumia","Jum",E3425))</f>
        <v>Amazon</v>
      </c>
      <c r="Q3425">
        <f>VLOOKUP(ecommerce_10000[[#This Row],[City]],F:I,4,FALSE)</f>
        <v>3665.44</v>
      </c>
      <c r="R3425" s="1">
        <f>SUMIF(C:C,ecommerce_10000[[#This Row],[Category]],I:I)</f>
        <v>57542997.559999913</v>
      </c>
      <c r="S3425" s="1">
        <f>SUMIFS(I:I,C:C,C3425)</f>
        <v>57542997.559999913</v>
      </c>
      <c r="T3425" s="1" t="str">
        <f>INDEX(F:F,MATCH(ecommerce_10000[[#This Row],[TotalAmount]],I:I,0))</f>
        <v>Dubai</v>
      </c>
    </row>
    <row r="3426" spans="1:20" x14ac:dyDescent="0.3">
      <c r="A3426" s="1" t="s">
        <v>3470</v>
      </c>
      <c r="B3426" s="1" t="s">
        <v>25</v>
      </c>
      <c r="C3426" s="1" t="s">
        <v>26</v>
      </c>
      <c r="D3426" s="1" t="s">
        <v>27</v>
      </c>
      <c r="E3426" s="1" t="s">
        <v>22</v>
      </c>
      <c r="F3426" s="1" t="s">
        <v>28</v>
      </c>
      <c r="G3426">
        <v>2013.64</v>
      </c>
      <c r="H3426">
        <v>4</v>
      </c>
      <c r="I3426">
        <v>8054.56</v>
      </c>
      <c r="J3426">
        <v>4.3</v>
      </c>
      <c r="K3426">
        <v>4226</v>
      </c>
      <c r="L3426" s="2">
        <v>45494</v>
      </c>
      <c r="O3426" t="str">
        <f>IF(ecommerce_10000[[#This Row],[Platform]]="Souq","sq",ecommerce_10000[[#This Row],[Platform]])</f>
        <v>Jumia</v>
      </c>
      <c r="P3426" t="str">
        <f>IF(E3426="Souq","sq",IF(E3426="Jumia","Jum",E3426))</f>
        <v>Jum</v>
      </c>
      <c r="Q3426">
        <f>VLOOKUP(ecommerce_10000[[#This Row],[City]],F:I,4,FALSE)</f>
        <v>26648.76</v>
      </c>
      <c r="R3426" s="1">
        <f>SUMIF(C:C,ecommerce_10000[[#This Row],[Category]],I:I)</f>
        <v>29200970.130000021</v>
      </c>
      <c r="S3426" s="1">
        <f>SUMIFS(I:I,C:C,C3426)</f>
        <v>29200970.130000021</v>
      </c>
      <c r="T3426" s="1" t="str">
        <f>INDEX(F:F,MATCH(ecommerce_10000[[#This Row],[TotalAmount]],I:I,0))</f>
        <v>Casablanca</v>
      </c>
    </row>
    <row r="3427" spans="1:20" x14ac:dyDescent="0.3">
      <c r="A3427" s="1" t="s">
        <v>3471</v>
      </c>
      <c r="B3427" s="1" t="s">
        <v>53</v>
      </c>
      <c r="C3427" s="1" t="s">
        <v>31</v>
      </c>
      <c r="D3427" s="1" t="s">
        <v>54</v>
      </c>
      <c r="E3427" s="1" t="s">
        <v>22</v>
      </c>
      <c r="F3427" s="1" t="s">
        <v>62</v>
      </c>
      <c r="G3427">
        <v>14802.52</v>
      </c>
      <c r="H3427">
        <v>3</v>
      </c>
      <c r="I3427">
        <v>44407.56</v>
      </c>
      <c r="J3427">
        <v>1.64</v>
      </c>
      <c r="K3427">
        <v>2013</v>
      </c>
      <c r="L3427" s="2">
        <v>45540</v>
      </c>
      <c r="O3427" t="str">
        <f>IF(ecommerce_10000[[#This Row],[Platform]]="Souq","sq",ecommerce_10000[[#This Row],[Platform]])</f>
        <v>Jumia</v>
      </c>
      <c r="P3427" t="str">
        <f>IF(E3427="Souq","sq",IF(E3427="Jumia","Jum",E3427))</f>
        <v>Jum</v>
      </c>
      <c r="Q3427">
        <f>VLOOKUP(ecommerce_10000[[#This Row],[City]],F:I,4,FALSE)</f>
        <v>27872.98</v>
      </c>
      <c r="R3427" s="1">
        <f>SUMIF(C:C,ecommerce_10000[[#This Row],[Category]],I:I)</f>
        <v>57542997.559999913</v>
      </c>
      <c r="S3427" s="1">
        <f>SUMIFS(I:I,C:C,C3427)</f>
        <v>57542997.559999913</v>
      </c>
      <c r="T3427" s="1" t="str">
        <f>INDEX(F:F,MATCH(ecommerce_10000[[#This Row],[TotalAmount]],I:I,0))</f>
        <v>Giza</v>
      </c>
    </row>
    <row r="3428" spans="1:20" x14ac:dyDescent="0.3">
      <c r="A3428" s="1" t="s">
        <v>3472</v>
      </c>
      <c r="B3428" s="1" t="s">
        <v>19</v>
      </c>
      <c r="C3428" s="1" t="s">
        <v>20</v>
      </c>
      <c r="D3428" s="1" t="s">
        <v>21</v>
      </c>
      <c r="E3428" s="1" t="s">
        <v>47</v>
      </c>
      <c r="F3428" s="1" t="s">
        <v>23</v>
      </c>
      <c r="G3428">
        <v>5315.72</v>
      </c>
      <c r="H3428">
        <v>4</v>
      </c>
      <c r="I3428">
        <v>21262.880000000001</v>
      </c>
      <c r="J3428">
        <v>4.63</v>
      </c>
      <c r="K3428">
        <v>444</v>
      </c>
      <c r="L3428" s="2">
        <v>45509</v>
      </c>
      <c r="O3428" t="str">
        <f>IF(ecommerce_10000[[#This Row],[Platform]]="Souq","sq",ecommerce_10000[[#This Row],[Platform]])</f>
        <v>Amazon</v>
      </c>
      <c r="P3428" t="str">
        <f>IF(E3428="Souq","sq",IF(E3428="Jumia","Jum",E3428))</f>
        <v>Amazon</v>
      </c>
      <c r="Q3428">
        <f>VLOOKUP(ecommerce_10000[[#This Row],[City]],F:I,4,FALSE)</f>
        <v>13290.4</v>
      </c>
      <c r="R3428" s="1">
        <f>SUMIF(C:C,ecommerce_10000[[#This Row],[Category]],I:I)</f>
        <v>91504159.730000004</v>
      </c>
      <c r="S3428" s="1">
        <f>SUMIFS(I:I,C:C,C3428)</f>
        <v>91504159.730000004</v>
      </c>
      <c r="T3428" s="1" t="str">
        <f>INDEX(F:F,MATCH(ecommerce_10000[[#This Row],[TotalAmount]],I:I,0))</f>
        <v>Alexandria</v>
      </c>
    </row>
    <row r="3429" spans="1:20" x14ac:dyDescent="0.3">
      <c r="A3429" s="1" t="s">
        <v>3473</v>
      </c>
      <c r="B3429" s="1" t="s">
        <v>65</v>
      </c>
      <c r="C3429" s="1" t="s">
        <v>20</v>
      </c>
      <c r="D3429" s="1" t="s">
        <v>66</v>
      </c>
      <c r="E3429" s="1" t="s">
        <v>47</v>
      </c>
      <c r="F3429" s="1" t="s">
        <v>33</v>
      </c>
      <c r="G3429">
        <v>10210.040000000001</v>
      </c>
      <c r="H3429">
        <v>2</v>
      </c>
      <c r="I3429">
        <v>20420.080000000002</v>
      </c>
      <c r="J3429">
        <v>2.4700000000000002</v>
      </c>
      <c r="K3429">
        <v>1861</v>
      </c>
      <c r="L3429" s="2">
        <v>45588</v>
      </c>
      <c r="O3429" t="str">
        <f>IF(ecommerce_10000[[#This Row],[Platform]]="Souq","sq",ecommerce_10000[[#This Row],[Platform]])</f>
        <v>Amazon</v>
      </c>
      <c r="P3429" t="str">
        <f>IF(E3429="Souq","sq",IF(E3429="Jumia","Jum",E3429))</f>
        <v>Amazon</v>
      </c>
      <c r="Q3429">
        <f>VLOOKUP(ecommerce_10000[[#This Row],[City]],F:I,4,FALSE)</f>
        <v>3665.44</v>
      </c>
      <c r="R3429" s="1">
        <f>SUMIF(C:C,ecommerce_10000[[#This Row],[Category]],I:I)</f>
        <v>91504159.730000004</v>
      </c>
      <c r="S3429" s="1">
        <f>SUMIFS(I:I,C:C,C3429)</f>
        <v>91504159.730000004</v>
      </c>
      <c r="T3429" s="1" t="str">
        <f>INDEX(F:F,MATCH(ecommerce_10000[[#This Row],[TotalAmount]],I:I,0))</f>
        <v>Dubai</v>
      </c>
    </row>
    <row r="3430" spans="1:20" x14ac:dyDescent="0.3">
      <c r="A3430" s="1" t="s">
        <v>3474</v>
      </c>
      <c r="B3430" s="1" t="s">
        <v>38</v>
      </c>
      <c r="C3430" s="1" t="s">
        <v>20</v>
      </c>
      <c r="D3430" s="1" t="s">
        <v>39</v>
      </c>
      <c r="E3430" s="1" t="s">
        <v>16</v>
      </c>
      <c r="F3430" s="1" t="s">
        <v>62</v>
      </c>
      <c r="G3430">
        <v>10696.22</v>
      </c>
      <c r="H3430">
        <v>4</v>
      </c>
      <c r="I3430">
        <v>42784.88</v>
      </c>
      <c r="J3430">
        <v>4.55</v>
      </c>
      <c r="K3430">
        <v>4858</v>
      </c>
      <c r="L3430" s="2">
        <v>45374</v>
      </c>
      <c r="O3430" t="str">
        <f>IF(ecommerce_10000[[#This Row],[Platform]]="Souq","sq",ecommerce_10000[[#This Row],[Platform]])</f>
        <v>sq</v>
      </c>
      <c r="P3430" t="str">
        <f>IF(E3430="Souq","sq",IF(E3430="Jumia","Jum",E3430))</f>
        <v>sq</v>
      </c>
      <c r="Q3430">
        <f>VLOOKUP(ecommerce_10000[[#This Row],[City]],F:I,4,FALSE)</f>
        <v>27872.98</v>
      </c>
      <c r="R3430" s="1">
        <f>SUMIF(C:C,ecommerce_10000[[#This Row],[Category]],I:I)</f>
        <v>91504159.730000004</v>
      </c>
      <c r="S3430" s="1">
        <f>SUMIFS(I:I,C:C,C3430)</f>
        <v>91504159.730000004</v>
      </c>
      <c r="T3430" s="1" t="str">
        <f>INDEX(F:F,MATCH(ecommerce_10000[[#This Row],[TotalAmount]],I:I,0))</f>
        <v>Giza</v>
      </c>
    </row>
    <row r="3431" spans="1:20" x14ac:dyDescent="0.3">
      <c r="A3431" s="1" t="s">
        <v>3475</v>
      </c>
      <c r="B3431" s="1" t="s">
        <v>30</v>
      </c>
      <c r="C3431" s="1" t="s">
        <v>31</v>
      </c>
      <c r="D3431" s="1" t="s">
        <v>32</v>
      </c>
      <c r="E3431" s="1" t="s">
        <v>47</v>
      </c>
      <c r="F3431" s="1" t="s">
        <v>23</v>
      </c>
      <c r="G3431">
        <v>4545.8500000000004</v>
      </c>
      <c r="H3431">
        <v>1</v>
      </c>
      <c r="I3431">
        <v>4545.8500000000004</v>
      </c>
      <c r="J3431">
        <v>3.45</v>
      </c>
      <c r="K3431">
        <v>2953</v>
      </c>
      <c r="L3431" s="2">
        <v>45464</v>
      </c>
      <c r="O3431" t="str">
        <f>IF(ecommerce_10000[[#This Row],[Platform]]="Souq","sq",ecommerce_10000[[#This Row],[Platform]])</f>
        <v>Amazon</v>
      </c>
      <c r="P3431" t="str">
        <f>IF(E3431="Souq","sq",IF(E3431="Jumia","Jum",E3431))</f>
        <v>Amazon</v>
      </c>
      <c r="Q3431">
        <f>VLOOKUP(ecommerce_10000[[#This Row],[City]],F:I,4,FALSE)</f>
        <v>13290.4</v>
      </c>
      <c r="R3431" s="1">
        <f>SUMIF(C:C,ecommerce_10000[[#This Row],[Category]],I:I)</f>
        <v>57542997.559999913</v>
      </c>
      <c r="S3431" s="1">
        <f>SUMIFS(I:I,C:C,C3431)</f>
        <v>57542997.559999913</v>
      </c>
      <c r="T3431" s="1" t="str">
        <f>INDEX(F:F,MATCH(ecommerce_10000[[#This Row],[TotalAmount]],I:I,0))</f>
        <v>Alexandria</v>
      </c>
    </row>
    <row r="3432" spans="1:20" x14ac:dyDescent="0.3">
      <c r="A3432" s="1" t="s">
        <v>3476</v>
      </c>
      <c r="B3432" s="1" t="s">
        <v>38</v>
      </c>
      <c r="C3432" s="1" t="s">
        <v>20</v>
      </c>
      <c r="D3432" s="1" t="s">
        <v>39</v>
      </c>
      <c r="E3432" s="1" t="s">
        <v>16</v>
      </c>
      <c r="F3432" s="1" t="s">
        <v>33</v>
      </c>
      <c r="G3432">
        <v>820.82</v>
      </c>
      <c r="H3432">
        <v>3</v>
      </c>
      <c r="I3432">
        <v>2462.46</v>
      </c>
      <c r="J3432">
        <v>3.07</v>
      </c>
      <c r="K3432">
        <v>3866</v>
      </c>
      <c r="L3432" s="2">
        <v>45522</v>
      </c>
      <c r="O3432" t="str">
        <f>IF(ecommerce_10000[[#This Row],[Platform]]="Souq","sq",ecommerce_10000[[#This Row],[Platform]])</f>
        <v>sq</v>
      </c>
      <c r="P3432" t="str">
        <f>IF(E3432="Souq","sq",IF(E3432="Jumia","Jum",E3432))</f>
        <v>sq</v>
      </c>
      <c r="Q3432">
        <f>VLOOKUP(ecommerce_10000[[#This Row],[City]],F:I,4,FALSE)</f>
        <v>3665.44</v>
      </c>
      <c r="R3432" s="1">
        <f>SUMIF(C:C,ecommerce_10000[[#This Row],[Category]],I:I)</f>
        <v>91504159.730000004</v>
      </c>
      <c r="S3432" s="1">
        <f>SUMIFS(I:I,C:C,C3432)</f>
        <v>91504159.730000004</v>
      </c>
      <c r="T3432" s="1" t="str">
        <f>INDEX(F:F,MATCH(ecommerce_10000[[#This Row],[TotalAmount]],I:I,0))</f>
        <v>Dubai</v>
      </c>
    </row>
    <row r="3433" spans="1:20" x14ac:dyDescent="0.3">
      <c r="A3433" s="1" t="s">
        <v>3477</v>
      </c>
      <c r="B3433" s="1" t="s">
        <v>65</v>
      </c>
      <c r="C3433" s="1" t="s">
        <v>20</v>
      </c>
      <c r="D3433" s="1" t="s">
        <v>66</v>
      </c>
      <c r="E3433" s="1" t="s">
        <v>47</v>
      </c>
      <c r="F3433" s="1" t="s">
        <v>28</v>
      </c>
      <c r="G3433">
        <v>6144.05</v>
      </c>
      <c r="H3433">
        <v>3</v>
      </c>
      <c r="I3433">
        <v>18432.150000000001</v>
      </c>
      <c r="J3433">
        <v>3.45</v>
      </c>
      <c r="K3433">
        <v>1003</v>
      </c>
      <c r="L3433" s="2">
        <v>45328</v>
      </c>
      <c r="O3433" t="str">
        <f>IF(ecommerce_10000[[#This Row],[Platform]]="Souq","sq",ecommerce_10000[[#This Row],[Platform]])</f>
        <v>Amazon</v>
      </c>
      <c r="P3433" t="str">
        <f>IF(E3433="Souq","sq",IF(E3433="Jumia","Jum",E3433))</f>
        <v>Amazon</v>
      </c>
      <c r="Q3433">
        <f>VLOOKUP(ecommerce_10000[[#This Row],[City]],F:I,4,FALSE)</f>
        <v>26648.76</v>
      </c>
      <c r="R3433" s="1">
        <f>SUMIF(C:C,ecommerce_10000[[#This Row],[Category]],I:I)</f>
        <v>91504159.730000004</v>
      </c>
      <c r="S3433" s="1">
        <f>SUMIFS(I:I,C:C,C3433)</f>
        <v>91504159.730000004</v>
      </c>
      <c r="T3433" s="1" t="str">
        <f>INDEX(F:F,MATCH(ecommerce_10000[[#This Row],[TotalAmount]],I:I,0))</f>
        <v>Casablanca</v>
      </c>
    </row>
    <row r="3434" spans="1:20" x14ac:dyDescent="0.3">
      <c r="A3434" s="1" t="s">
        <v>3478</v>
      </c>
      <c r="B3434" s="1" t="s">
        <v>30</v>
      </c>
      <c r="C3434" s="1" t="s">
        <v>31</v>
      </c>
      <c r="D3434" s="1" t="s">
        <v>32</v>
      </c>
      <c r="E3434" s="1" t="s">
        <v>47</v>
      </c>
      <c r="F3434" s="1" t="s">
        <v>62</v>
      </c>
      <c r="G3434">
        <v>10109.709999999999</v>
      </c>
      <c r="H3434">
        <v>5</v>
      </c>
      <c r="I3434">
        <v>50548.55</v>
      </c>
      <c r="J3434">
        <v>3.9</v>
      </c>
      <c r="K3434">
        <v>108</v>
      </c>
      <c r="L3434" s="2">
        <v>45479</v>
      </c>
      <c r="O3434" t="str">
        <f>IF(ecommerce_10000[[#This Row],[Platform]]="Souq","sq",ecommerce_10000[[#This Row],[Platform]])</f>
        <v>Amazon</v>
      </c>
      <c r="P3434" t="str">
        <f>IF(E3434="Souq","sq",IF(E3434="Jumia","Jum",E3434))</f>
        <v>Amazon</v>
      </c>
      <c r="Q3434">
        <f>VLOOKUP(ecommerce_10000[[#This Row],[City]],F:I,4,FALSE)</f>
        <v>27872.98</v>
      </c>
      <c r="R3434" s="1">
        <f>SUMIF(C:C,ecommerce_10000[[#This Row],[Category]],I:I)</f>
        <v>57542997.559999913</v>
      </c>
      <c r="S3434" s="1">
        <f>SUMIFS(I:I,C:C,C3434)</f>
        <v>57542997.559999913</v>
      </c>
      <c r="T3434" s="1" t="str">
        <f>INDEX(F:F,MATCH(ecommerce_10000[[#This Row],[TotalAmount]],I:I,0))</f>
        <v>Giza</v>
      </c>
    </row>
    <row r="3435" spans="1:20" x14ac:dyDescent="0.3">
      <c r="A3435" s="1" t="s">
        <v>3479</v>
      </c>
      <c r="B3435" s="1" t="s">
        <v>49</v>
      </c>
      <c r="C3435" s="1" t="s">
        <v>14</v>
      </c>
      <c r="D3435" s="1" t="s">
        <v>50</v>
      </c>
      <c r="E3435" s="1" t="s">
        <v>22</v>
      </c>
      <c r="F3435" s="1" t="s">
        <v>28</v>
      </c>
      <c r="G3435">
        <v>9086.11</v>
      </c>
      <c r="H3435">
        <v>2</v>
      </c>
      <c r="I3435">
        <v>18172.22</v>
      </c>
      <c r="J3435">
        <v>2.66</v>
      </c>
      <c r="K3435">
        <v>484</v>
      </c>
      <c r="L3435" s="2">
        <v>45489</v>
      </c>
      <c r="O3435" t="str">
        <f>IF(ecommerce_10000[[#This Row],[Platform]]="Souq","sq",ecommerce_10000[[#This Row],[Platform]])</f>
        <v>Jumia</v>
      </c>
      <c r="P3435" t="str">
        <f>IF(E3435="Souq","sq",IF(E3435="Jumia","Jum",E3435))</f>
        <v>Jum</v>
      </c>
      <c r="Q3435">
        <f>VLOOKUP(ecommerce_10000[[#This Row],[City]],F:I,4,FALSE)</f>
        <v>26648.76</v>
      </c>
      <c r="R3435" s="1">
        <f>SUMIF(C:C,ecommerce_10000[[#This Row],[Category]],I:I)</f>
        <v>92327183.770000085</v>
      </c>
      <c r="S3435" s="1">
        <f>SUMIFS(I:I,C:C,C3435)</f>
        <v>92327183.770000085</v>
      </c>
      <c r="T3435" s="1" t="str">
        <f>INDEX(F:F,MATCH(ecommerce_10000[[#This Row],[TotalAmount]],I:I,0))</f>
        <v>Casablanca</v>
      </c>
    </row>
    <row r="3436" spans="1:20" x14ac:dyDescent="0.3">
      <c r="A3436" s="1" t="s">
        <v>3480</v>
      </c>
      <c r="B3436" s="1" t="s">
        <v>30</v>
      </c>
      <c r="C3436" s="1" t="s">
        <v>31</v>
      </c>
      <c r="D3436" s="1" t="s">
        <v>32</v>
      </c>
      <c r="E3436" s="1" t="s">
        <v>16</v>
      </c>
      <c r="F3436" s="1" t="s">
        <v>33</v>
      </c>
      <c r="G3436">
        <v>14310.12</v>
      </c>
      <c r="H3436">
        <v>1</v>
      </c>
      <c r="I3436">
        <v>14310.12</v>
      </c>
      <c r="J3436">
        <v>2.83</v>
      </c>
      <c r="K3436">
        <v>4102</v>
      </c>
      <c r="L3436" s="2">
        <v>45639</v>
      </c>
      <c r="O3436" t="str">
        <f>IF(ecommerce_10000[[#This Row],[Platform]]="Souq","sq",ecommerce_10000[[#This Row],[Platform]])</f>
        <v>sq</v>
      </c>
      <c r="P3436" t="str">
        <f>IF(E3436="Souq","sq",IF(E3436="Jumia","Jum",E3436))</f>
        <v>sq</v>
      </c>
      <c r="Q3436">
        <f>VLOOKUP(ecommerce_10000[[#This Row],[City]],F:I,4,FALSE)</f>
        <v>3665.44</v>
      </c>
      <c r="R3436" s="1">
        <f>SUMIF(C:C,ecommerce_10000[[#This Row],[Category]],I:I)</f>
        <v>57542997.559999913</v>
      </c>
      <c r="S3436" s="1">
        <f>SUMIFS(I:I,C:C,C3436)</f>
        <v>57542997.559999913</v>
      </c>
      <c r="T3436" s="1" t="str">
        <f>INDEX(F:F,MATCH(ecommerce_10000[[#This Row],[TotalAmount]],I:I,0))</f>
        <v>Dubai</v>
      </c>
    </row>
    <row r="3437" spans="1:20" x14ac:dyDescent="0.3">
      <c r="A3437" s="1" t="s">
        <v>3481</v>
      </c>
      <c r="B3437" s="1" t="s">
        <v>25</v>
      </c>
      <c r="C3437" s="1" t="s">
        <v>26</v>
      </c>
      <c r="D3437" s="1" t="s">
        <v>27</v>
      </c>
      <c r="E3437" s="1" t="s">
        <v>47</v>
      </c>
      <c r="F3437" s="1" t="s">
        <v>23</v>
      </c>
      <c r="G3437">
        <v>17632.830000000002</v>
      </c>
      <c r="H3437">
        <v>5</v>
      </c>
      <c r="I3437">
        <v>88164.15</v>
      </c>
      <c r="J3437">
        <v>1.1100000000000001</v>
      </c>
      <c r="K3437">
        <v>1213</v>
      </c>
      <c r="L3437" s="2">
        <v>45454</v>
      </c>
      <c r="O3437" t="str">
        <f>IF(ecommerce_10000[[#This Row],[Platform]]="Souq","sq",ecommerce_10000[[#This Row],[Platform]])</f>
        <v>Amazon</v>
      </c>
      <c r="P3437" t="str">
        <f>IF(E3437="Souq","sq",IF(E3437="Jumia","Jum",E3437))</f>
        <v>Amazon</v>
      </c>
      <c r="Q3437">
        <f>VLOOKUP(ecommerce_10000[[#This Row],[City]],F:I,4,FALSE)</f>
        <v>13290.4</v>
      </c>
      <c r="R3437" s="1">
        <f>SUMIF(C:C,ecommerce_10000[[#This Row],[Category]],I:I)</f>
        <v>29200970.130000021</v>
      </c>
      <c r="S3437" s="1">
        <f>SUMIFS(I:I,C:C,C3437)</f>
        <v>29200970.130000021</v>
      </c>
      <c r="T3437" s="1" t="str">
        <f>INDEX(F:F,MATCH(ecommerce_10000[[#This Row],[TotalAmount]],I:I,0))</f>
        <v>Alexandria</v>
      </c>
    </row>
    <row r="3438" spans="1:20" x14ac:dyDescent="0.3">
      <c r="A3438" s="1" t="s">
        <v>3482</v>
      </c>
      <c r="B3438" s="1" t="s">
        <v>25</v>
      </c>
      <c r="C3438" s="1" t="s">
        <v>26</v>
      </c>
      <c r="D3438" s="1" t="s">
        <v>27</v>
      </c>
      <c r="E3438" s="1" t="s">
        <v>22</v>
      </c>
      <c r="F3438" s="1" t="s">
        <v>62</v>
      </c>
      <c r="G3438">
        <v>6352.19</v>
      </c>
      <c r="H3438">
        <v>1</v>
      </c>
      <c r="I3438">
        <v>6352.19</v>
      </c>
      <c r="J3438">
        <v>2.0699999999999998</v>
      </c>
      <c r="K3438">
        <v>1470</v>
      </c>
      <c r="L3438" s="2">
        <v>45533</v>
      </c>
      <c r="O3438" t="str">
        <f>IF(ecommerce_10000[[#This Row],[Platform]]="Souq","sq",ecommerce_10000[[#This Row],[Platform]])</f>
        <v>Jumia</v>
      </c>
      <c r="P3438" t="str">
        <f>IF(E3438="Souq","sq",IF(E3438="Jumia","Jum",E3438))</f>
        <v>Jum</v>
      </c>
      <c r="Q3438">
        <f>VLOOKUP(ecommerce_10000[[#This Row],[City]],F:I,4,FALSE)</f>
        <v>27872.98</v>
      </c>
      <c r="R3438" s="1">
        <f>SUMIF(C:C,ecommerce_10000[[#This Row],[Category]],I:I)</f>
        <v>29200970.130000021</v>
      </c>
      <c r="S3438" s="1">
        <f>SUMIFS(I:I,C:C,C3438)</f>
        <v>29200970.130000021</v>
      </c>
      <c r="T3438" s="1" t="str">
        <f>INDEX(F:F,MATCH(ecommerce_10000[[#This Row],[TotalAmount]],I:I,0))</f>
        <v>Giza</v>
      </c>
    </row>
    <row r="3439" spans="1:20" x14ac:dyDescent="0.3">
      <c r="A3439" s="1" t="s">
        <v>3483</v>
      </c>
      <c r="B3439" s="1" t="s">
        <v>38</v>
      </c>
      <c r="C3439" s="1" t="s">
        <v>20</v>
      </c>
      <c r="D3439" s="1" t="s">
        <v>39</v>
      </c>
      <c r="E3439" s="1" t="s">
        <v>16</v>
      </c>
      <c r="F3439" s="1" t="s">
        <v>40</v>
      </c>
      <c r="G3439">
        <v>18144.28</v>
      </c>
      <c r="H3439">
        <v>5</v>
      </c>
      <c r="I3439">
        <v>90721.4</v>
      </c>
      <c r="J3439">
        <v>3.62</v>
      </c>
      <c r="K3439">
        <v>226</v>
      </c>
      <c r="L3439" s="2">
        <v>45521</v>
      </c>
      <c r="O3439" t="str">
        <f>IF(ecommerce_10000[[#This Row],[Platform]]="Souq","sq",ecommerce_10000[[#This Row],[Platform]])</f>
        <v>sq</v>
      </c>
      <c r="P3439" t="str">
        <f>IF(E3439="Souq","sq",IF(E3439="Jumia","Jum",E3439))</f>
        <v>sq</v>
      </c>
      <c r="Q3439">
        <f>VLOOKUP(ecommerce_10000[[#This Row],[City]],F:I,4,FALSE)</f>
        <v>99349.3</v>
      </c>
      <c r="R3439" s="1">
        <f>SUMIF(C:C,ecommerce_10000[[#This Row],[Category]],I:I)</f>
        <v>91504159.730000004</v>
      </c>
      <c r="S3439" s="1">
        <f>SUMIFS(I:I,C:C,C3439)</f>
        <v>91504159.730000004</v>
      </c>
      <c r="T3439" s="1" t="str">
        <f>INDEX(F:F,MATCH(ecommerce_10000[[#This Row],[TotalAmount]],I:I,0))</f>
        <v>Riyadh</v>
      </c>
    </row>
    <row r="3440" spans="1:20" x14ac:dyDescent="0.3">
      <c r="A3440" s="1" t="s">
        <v>3484</v>
      </c>
      <c r="B3440" s="1" t="s">
        <v>38</v>
      </c>
      <c r="C3440" s="1" t="s">
        <v>20</v>
      </c>
      <c r="D3440" s="1" t="s">
        <v>39</v>
      </c>
      <c r="E3440" s="1" t="s">
        <v>16</v>
      </c>
      <c r="F3440" s="1" t="s">
        <v>23</v>
      </c>
      <c r="G3440">
        <v>9162.51</v>
      </c>
      <c r="H3440">
        <v>3</v>
      </c>
      <c r="I3440">
        <v>27487.53</v>
      </c>
      <c r="J3440">
        <v>3.62</v>
      </c>
      <c r="K3440">
        <v>4428</v>
      </c>
      <c r="L3440" s="2">
        <v>45445</v>
      </c>
      <c r="O3440" t="str">
        <f>IF(ecommerce_10000[[#This Row],[Platform]]="Souq","sq",ecommerce_10000[[#This Row],[Platform]])</f>
        <v>sq</v>
      </c>
      <c r="P3440" t="str">
        <f>IF(E3440="Souq","sq",IF(E3440="Jumia","Jum",E3440))</f>
        <v>sq</v>
      </c>
      <c r="Q3440">
        <f>VLOOKUP(ecommerce_10000[[#This Row],[City]],F:I,4,FALSE)</f>
        <v>13290.4</v>
      </c>
      <c r="R3440" s="1">
        <f>SUMIF(C:C,ecommerce_10000[[#This Row],[Category]],I:I)</f>
        <v>91504159.730000004</v>
      </c>
      <c r="S3440" s="1">
        <f>SUMIFS(I:I,C:C,C3440)</f>
        <v>91504159.730000004</v>
      </c>
      <c r="T3440" s="1" t="str">
        <f>INDEX(F:F,MATCH(ecommerce_10000[[#This Row],[TotalAmount]],I:I,0))</f>
        <v>Alexandria</v>
      </c>
    </row>
    <row r="3441" spans="1:20" x14ac:dyDescent="0.3">
      <c r="A3441" s="1" t="s">
        <v>3485</v>
      </c>
      <c r="B3441" s="1" t="s">
        <v>35</v>
      </c>
      <c r="C3441" s="1" t="s">
        <v>14</v>
      </c>
      <c r="D3441" s="1" t="s">
        <v>36</v>
      </c>
      <c r="E3441" s="1" t="s">
        <v>22</v>
      </c>
      <c r="F3441" s="1" t="s">
        <v>33</v>
      </c>
      <c r="G3441">
        <v>1716.37</v>
      </c>
      <c r="H3441">
        <v>3</v>
      </c>
      <c r="I3441">
        <v>5149.1099999999997</v>
      </c>
      <c r="J3441">
        <v>4.58</v>
      </c>
      <c r="K3441">
        <v>4884</v>
      </c>
      <c r="L3441" s="2">
        <v>45483</v>
      </c>
      <c r="O3441" t="str">
        <f>IF(ecommerce_10000[[#This Row],[Platform]]="Souq","sq",ecommerce_10000[[#This Row],[Platform]])</f>
        <v>Jumia</v>
      </c>
      <c r="P3441" t="str">
        <f>IF(E3441="Souq","sq",IF(E3441="Jumia","Jum",E3441))</f>
        <v>Jum</v>
      </c>
      <c r="Q3441">
        <f>VLOOKUP(ecommerce_10000[[#This Row],[City]],F:I,4,FALSE)</f>
        <v>3665.44</v>
      </c>
      <c r="R3441" s="1">
        <f>SUMIF(C:C,ecommerce_10000[[#This Row],[Category]],I:I)</f>
        <v>92327183.770000085</v>
      </c>
      <c r="S3441" s="1">
        <f>SUMIFS(I:I,C:C,C3441)</f>
        <v>92327183.770000085</v>
      </c>
      <c r="T3441" s="1" t="str">
        <f>INDEX(F:F,MATCH(ecommerce_10000[[#This Row],[TotalAmount]],I:I,0))</f>
        <v>Dubai</v>
      </c>
    </row>
    <row r="3442" spans="1:20" x14ac:dyDescent="0.3">
      <c r="A3442" s="1" t="s">
        <v>3486</v>
      </c>
      <c r="B3442" s="1" t="s">
        <v>30</v>
      </c>
      <c r="C3442" s="1" t="s">
        <v>31</v>
      </c>
      <c r="D3442" s="1" t="s">
        <v>32</v>
      </c>
      <c r="E3442" s="1" t="s">
        <v>22</v>
      </c>
      <c r="F3442" s="1" t="s">
        <v>17</v>
      </c>
      <c r="G3442">
        <v>15489.58</v>
      </c>
      <c r="H3442">
        <v>2</v>
      </c>
      <c r="I3442">
        <v>30979.16</v>
      </c>
      <c r="J3442">
        <v>1.1399999999999999</v>
      </c>
      <c r="K3442">
        <v>4504</v>
      </c>
      <c r="L3442" s="2">
        <v>45303</v>
      </c>
      <c r="O3442" t="str">
        <f>IF(ecommerce_10000[[#This Row],[Platform]]="Souq","sq",ecommerce_10000[[#This Row],[Platform]])</f>
        <v>Jumia</v>
      </c>
      <c r="P3442" t="str">
        <f>IF(E3442="Souq","sq",IF(E3442="Jumia","Jum",E3442))</f>
        <v>Jum</v>
      </c>
      <c r="Q3442">
        <f>VLOOKUP(ecommerce_10000[[#This Row],[City]],F:I,4,FALSE)</f>
        <v>16284.02</v>
      </c>
      <c r="R3442" s="1">
        <f>SUMIF(C:C,ecommerce_10000[[#This Row],[Category]],I:I)</f>
        <v>57542997.559999913</v>
      </c>
      <c r="S3442" s="1">
        <f>SUMIFS(I:I,C:C,C3442)</f>
        <v>57542997.559999913</v>
      </c>
      <c r="T3442" s="1" t="str">
        <f>INDEX(F:F,MATCH(ecommerce_10000[[#This Row],[TotalAmount]],I:I,0))</f>
        <v>Cairo</v>
      </c>
    </row>
    <row r="3443" spans="1:20" x14ac:dyDescent="0.3">
      <c r="A3443" s="1" t="s">
        <v>3487</v>
      </c>
      <c r="B3443" s="1" t="s">
        <v>30</v>
      </c>
      <c r="C3443" s="1" t="s">
        <v>31</v>
      </c>
      <c r="D3443" s="1" t="s">
        <v>32</v>
      </c>
      <c r="E3443" s="1" t="s">
        <v>16</v>
      </c>
      <c r="F3443" s="1" t="s">
        <v>17</v>
      </c>
      <c r="G3443">
        <v>1273.4000000000001</v>
      </c>
      <c r="H3443">
        <v>1</v>
      </c>
      <c r="I3443">
        <v>1273.4000000000001</v>
      </c>
      <c r="J3443">
        <v>3.22</v>
      </c>
      <c r="K3443">
        <v>1486</v>
      </c>
      <c r="L3443" s="2">
        <v>45592</v>
      </c>
      <c r="O3443" t="str">
        <f>IF(ecommerce_10000[[#This Row],[Platform]]="Souq","sq",ecommerce_10000[[#This Row],[Platform]])</f>
        <v>sq</v>
      </c>
      <c r="P3443" t="str">
        <f>IF(E3443="Souq","sq",IF(E3443="Jumia","Jum",E3443))</f>
        <v>sq</v>
      </c>
      <c r="Q3443">
        <f>VLOOKUP(ecommerce_10000[[#This Row],[City]],F:I,4,FALSE)</f>
        <v>16284.02</v>
      </c>
      <c r="R3443" s="1">
        <f>SUMIF(C:C,ecommerce_10000[[#This Row],[Category]],I:I)</f>
        <v>57542997.559999913</v>
      </c>
      <c r="S3443" s="1">
        <f>SUMIFS(I:I,C:C,C3443)</f>
        <v>57542997.559999913</v>
      </c>
      <c r="T3443" s="1" t="str">
        <f>INDEX(F:F,MATCH(ecommerce_10000[[#This Row],[TotalAmount]],I:I,0))</f>
        <v>Cairo</v>
      </c>
    </row>
    <row r="3444" spans="1:20" x14ac:dyDescent="0.3">
      <c r="A3444" s="1" t="s">
        <v>3488</v>
      </c>
      <c r="B3444" s="1" t="s">
        <v>49</v>
      </c>
      <c r="C3444" s="1" t="s">
        <v>14</v>
      </c>
      <c r="D3444" s="1" t="s">
        <v>50</v>
      </c>
      <c r="E3444" s="1" t="s">
        <v>16</v>
      </c>
      <c r="F3444" s="1" t="s">
        <v>28</v>
      </c>
      <c r="G3444">
        <v>12693.13</v>
      </c>
      <c r="H3444">
        <v>5</v>
      </c>
      <c r="I3444">
        <v>63465.65</v>
      </c>
      <c r="J3444">
        <v>4.1100000000000003</v>
      </c>
      <c r="K3444">
        <v>4593</v>
      </c>
      <c r="L3444" s="2">
        <v>45527</v>
      </c>
      <c r="O3444" t="str">
        <f>IF(ecommerce_10000[[#This Row],[Platform]]="Souq","sq",ecommerce_10000[[#This Row],[Platform]])</f>
        <v>sq</v>
      </c>
      <c r="P3444" t="str">
        <f>IF(E3444="Souq","sq",IF(E3444="Jumia","Jum",E3444))</f>
        <v>sq</v>
      </c>
      <c r="Q3444">
        <f>VLOOKUP(ecommerce_10000[[#This Row],[City]],F:I,4,FALSE)</f>
        <v>26648.76</v>
      </c>
      <c r="R3444" s="1">
        <f>SUMIF(C:C,ecommerce_10000[[#This Row],[Category]],I:I)</f>
        <v>92327183.770000085</v>
      </c>
      <c r="S3444" s="1">
        <f>SUMIFS(I:I,C:C,C3444)</f>
        <v>92327183.770000085</v>
      </c>
      <c r="T3444" s="1" t="str">
        <f>INDEX(F:F,MATCH(ecommerce_10000[[#This Row],[TotalAmount]],I:I,0))</f>
        <v>Casablanca</v>
      </c>
    </row>
    <row r="3445" spans="1:20" x14ac:dyDescent="0.3">
      <c r="A3445" s="1" t="s">
        <v>3489</v>
      </c>
      <c r="B3445" s="1" t="s">
        <v>53</v>
      </c>
      <c r="C3445" s="1" t="s">
        <v>31</v>
      </c>
      <c r="D3445" s="1" t="s">
        <v>54</v>
      </c>
      <c r="E3445" s="1" t="s">
        <v>47</v>
      </c>
      <c r="F3445" s="1" t="s">
        <v>23</v>
      </c>
      <c r="G3445">
        <v>1091.25</v>
      </c>
      <c r="H3445">
        <v>2</v>
      </c>
      <c r="I3445">
        <v>2182.5</v>
      </c>
      <c r="J3445">
        <v>3.85</v>
      </c>
      <c r="K3445">
        <v>1081</v>
      </c>
      <c r="L3445" s="2">
        <v>45548</v>
      </c>
      <c r="O3445" t="str">
        <f>IF(ecommerce_10000[[#This Row],[Platform]]="Souq","sq",ecommerce_10000[[#This Row],[Platform]])</f>
        <v>Amazon</v>
      </c>
      <c r="P3445" t="str">
        <f>IF(E3445="Souq","sq",IF(E3445="Jumia","Jum",E3445))</f>
        <v>Amazon</v>
      </c>
      <c r="Q3445">
        <f>VLOOKUP(ecommerce_10000[[#This Row],[City]],F:I,4,FALSE)</f>
        <v>13290.4</v>
      </c>
      <c r="R3445" s="1">
        <f>SUMIF(C:C,ecommerce_10000[[#This Row],[Category]],I:I)</f>
        <v>57542997.559999913</v>
      </c>
      <c r="S3445" s="1">
        <f>SUMIFS(I:I,C:C,C3445)</f>
        <v>57542997.559999913</v>
      </c>
      <c r="T3445" s="1" t="str">
        <f>INDEX(F:F,MATCH(ecommerce_10000[[#This Row],[TotalAmount]],I:I,0))</f>
        <v>Alexandria</v>
      </c>
    </row>
    <row r="3446" spans="1:20" x14ac:dyDescent="0.3">
      <c r="A3446" s="1" t="s">
        <v>3490</v>
      </c>
      <c r="B3446" s="1" t="s">
        <v>13</v>
      </c>
      <c r="C3446" s="1" t="s">
        <v>14</v>
      </c>
      <c r="D3446" s="1" t="s">
        <v>15</v>
      </c>
      <c r="E3446" s="1" t="s">
        <v>22</v>
      </c>
      <c r="F3446" s="1" t="s">
        <v>23</v>
      </c>
      <c r="G3446">
        <v>1666.85</v>
      </c>
      <c r="H3446">
        <v>2</v>
      </c>
      <c r="I3446">
        <v>3333.7</v>
      </c>
      <c r="J3446">
        <v>2.87</v>
      </c>
      <c r="K3446">
        <v>1044</v>
      </c>
      <c r="L3446" s="2">
        <v>45425</v>
      </c>
      <c r="O3446" t="str">
        <f>IF(ecommerce_10000[[#This Row],[Platform]]="Souq","sq",ecommerce_10000[[#This Row],[Platform]])</f>
        <v>Jumia</v>
      </c>
      <c r="P3446" t="str">
        <f>IF(E3446="Souq","sq",IF(E3446="Jumia","Jum",E3446))</f>
        <v>Jum</v>
      </c>
      <c r="Q3446">
        <f>VLOOKUP(ecommerce_10000[[#This Row],[City]],F:I,4,FALSE)</f>
        <v>13290.4</v>
      </c>
      <c r="R3446" s="1">
        <f>SUMIF(C:C,ecommerce_10000[[#This Row],[Category]],I:I)</f>
        <v>92327183.770000085</v>
      </c>
      <c r="S3446" s="1">
        <f>SUMIFS(I:I,C:C,C3446)</f>
        <v>92327183.770000085</v>
      </c>
      <c r="T3446" s="1" t="str">
        <f>INDEX(F:F,MATCH(ecommerce_10000[[#This Row],[TotalAmount]],I:I,0))</f>
        <v>Alexandria</v>
      </c>
    </row>
    <row r="3447" spans="1:20" x14ac:dyDescent="0.3">
      <c r="A3447" s="1" t="s">
        <v>3491</v>
      </c>
      <c r="B3447" s="1" t="s">
        <v>19</v>
      </c>
      <c r="C3447" s="1" t="s">
        <v>20</v>
      </c>
      <c r="D3447" s="1" t="s">
        <v>21</v>
      </c>
      <c r="E3447" s="1" t="s">
        <v>47</v>
      </c>
      <c r="F3447" s="1" t="s">
        <v>33</v>
      </c>
      <c r="G3447">
        <v>5078.9799999999996</v>
      </c>
      <c r="H3447">
        <v>3</v>
      </c>
      <c r="I3447">
        <v>15236.94</v>
      </c>
      <c r="J3447">
        <v>4.62</v>
      </c>
      <c r="K3447">
        <v>1134</v>
      </c>
      <c r="L3447" s="2">
        <v>45443</v>
      </c>
      <c r="O3447" t="str">
        <f>IF(ecommerce_10000[[#This Row],[Platform]]="Souq","sq",ecommerce_10000[[#This Row],[Platform]])</f>
        <v>Amazon</v>
      </c>
      <c r="P3447" t="str">
        <f>IF(E3447="Souq","sq",IF(E3447="Jumia","Jum",E3447))</f>
        <v>Amazon</v>
      </c>
      <c r="Q3447">
        <f>VLOOKUP(ecommerce_10000[[#This Row],[City]],F:I,4,FALSE)</f>
        <v>3665.44</v>
      </c>
      <c r="R3447" s="1">
        <f>SUMIF(C:C,ecommerce_10000[[#This Row],[Category]],I:I)</f>
        <v>91504159.730000004</v>
      </c>
      <c r="S3447" s="1">
        <f>SUMIFS(I:I,C:C,C3447)</f>
        <v>91504159.730000004</v>
      </c>
      <c r="T3447" s="1" t="str">
        <f>INDEX(F:F,MATCH(ecommerce_10000[[#This Row],[TotalAmount]],I:I,0))</f>
        <v>Dubai</v>
      </c>
    </row>
    <row r="3448" spans="1:20" x14ac:dyDescent="0.3">
      <c r="A3448" s="1" t="s">
        <v>3492</v>
      </c>
      <c r="B3448" s="1" t="s">
        <v>53</v>
      </c>
      <c r="C3448" s="1" t="s">
        <v>31</v>
      </c>
      <c r="D3448" s="1" t="s">
        <v>54</v>
      </c>
      <c r="E3448" s="1" t="s">
        <v>22</v>
      </c>
      <c r="F3448" s="1" t="s">
        <v>28</v>
      </c>
      <c r="G3448">
        <v>2087.2800000000002</v>
      </c>
      <c r="H3448">
        <v>1</v>
      </c>
      <c r="I3448">
        <v>2087.2800000000002</v>
      </c>
      <c r="J3448">
        <v>1.7</v>
      </c>
      <c r="K3448">
        <v>4298</v>
      </c>
      <c r="L3448" s="2">
        <v>45496</v>
      </c>
      <c r="O3448" t="str">
        <f>IF(ecommerce_10000[[#This Row],[Platform]]="Souq","sq",ecommerce_10000[[#This Row],[Platform]])</f>
        <v>Jumia</v>
      </c>
      <c r="P3448" t="str">
        <f>IF(E3448="Souq","sq",IF(E3448="Jumia","Jum",E3448))</f>
        <v>Jum</v>
      </c>
      <c r="Q3448">
        <f>VLOOKUP(ecommerce_10000[[#This Row],[City]],F:I,4,FALSE)</f>
        <v>26648.76</v>
      </c>
      <c r="R3448" s="1">
        <f>SUMIF(C:C,ecommerce_10000[[#This Row],[Category]],I:I)</f>
        <v>57542997.559999913</v>
      </c>
      <c r="S3448" s="1">
        <f>SUMIFS(I:I,C:C,C3448)</f>
        <v>57542997.559999913</v>
      </c>
      <c r="T3448" s="1" t="str">
        <f>INDEX(F:F,MATCH(ecommerce_10000[[#This Row],[TotalAmount]],I:I,0))</f>
        <v>Casablanca</v>
      </c>
    </row>
    <row r="3449" spans="1:20" x14ac:dyDescent="0.3">
      <c r="A3449" s="1" t="s">
        <v>3493</v>
      </c>
      <c r="B3449" s="1" t="s">
        <v>13</v>
      </c>
      <c r="C3449" s="1" t="s">
        <v>14</v>
      </c>
      <c r="D3449" s="1" t="s">
        <v>15</v>
      </c>
      <c r="E3449" s="1" t="s">
        <v>22</v>
      </c>
      <c r="F3449" s="1" t="s">
        <v>23</v>
      </c>
      <c r="G3449">
        <v>7755.39</v>
      </c>
      <c r="H3449">
        <v>1</v>
      </c>
      <c r="I3449">
        <v>7755.39</v>
      </c>
      <c r="J3449">
        <v>1.86</v>
      </c>
      <c r="K3449">
        <v>2285</v>
      </c>
      <c r="L3449" s="2">
        <v>45494</v>
      </c>
      <c r="O3449" t="str">
        <f>IF(ecommerce_10000[[#This Row],[Platform]]="Souq","sq",ecommerce_10000[[#This Row],[Platform]])</f>
        <v>Jumia</v>
      </c>
      <c r="P3449" t="str">
        <f>IF(E3449="Souq","sq",IF(E3449="Jumia","Jum",E3449))</f>
        <v>Jum</v>
      </c>
      <c r="Q3449">
        <f>VLOOKUP(ecommerce_10000[[#This Row],[City]],F:I,4,FALSE)</f>
        <v>13290.4</v>
      </c>
      <c r="R3449" s="1">
        <f>SUMIF(C:C,ecommerce_10000[[#This Row],[Category]],I:I)</f>
        <v>92327183.770000085</v>
      </c>
      <c r="S3449" s="1">
        <f>SUMIFS(I:I,C:C,C3449)</f>
        <v>92327183.770000085</v>
      </c>
      <c r="T3449" s="1" t="str">
        <f>INDEX(F:F,MATCH(ecommerce_10000[[#This Row],[TotalAmount]],I:I,0))</f>
        <v>Alexandria</v>
      </c>
    </row>
    <row r="3450" spans="1:20" x14ac:dyDescent="0.3">
      <c r="A3450" s="1" t="s">
        <v>3494</v>
      </c>
      <c r="B3450" s="1" t="s">
        <v>43</v>
      </c>
      <c r="C3450" s="1" t="s">
        <v>44</v>
      </c>
      <c r="D3450" s="1" t="s">
        <v>45</v>
      </c>
      <c r="E3450" s="1" t="s">
        <v>16</v>
      </c>
      <c r="F3450" s="1" t="s">
        <v>33</v>
      </c>
      <c r="G3450">
        <v>6527.74</v>
      </c>
      <c r="H3450">
        <v>5</v>
      </c>
      <c r="I3450">
        <v>32638.7</v>
      </c>
      <c r="J3450">
        <v>3.48</v>
      </c>
      <c r="K3450">
        <v>1651</v>
      </c>
      <c r="L3450" s="2">
        <v>45593</v>
      </c>
      <c r="O3450" t="str">
        <f>IF(ecommerce_10000[[#This Row],[Platform]]="Souq","sq",ecommerce_10000[[#This Row],[Platform]])</f>
        <v>sq</v>
      </c>
      <c r="P3450" t="str">
        <f>IF(E3450="Souq","sq",IF(E3450="Jumia","Jum",E3450))</f>
        <v>sq</v>
      </c>
      <c r="Q3450">
        <f>VLOOKUP(ecommerce_10000[[#This Row],[City]],F:I,4,FALSE)</f>
        <v>3665.44</v>
      </c>
      <c r="R3450" s="1">
        <f>SUMIF(C:C,ecommerce_10000[[#This Row],[Category]],I:I)</f>
        <v>31420413.200000018</v>
      </c>
      <c r="S3450" s="1">
        <f>SUMIFS(I:I,C:C,C3450)</f>
        <v>31420413.200000018</v>
      </c>
      <c r="T3450" s="1" t="str">
        <f>INDEX(F:F,MATCH(ecommerce_10000[[#This Row],[TotalAmount]],I:I,0))</f>
        <v>Dubai</v>
      </c>
    </row>
    <row r="3451" spans="1:20" x14ac:dyDescent="0.3">
      <c r="A3451" s="1" t="s">
        <v>3495</v>
      </c>
      <c r="B3451" s="1" t="s">
        <v>25</v>
      </c>
      <c r="C3451" s="1" t="s">
        <v>26</v>
      </c>
      <c r="D3451" s="1" t="s">
        <v>27</v>
      </c>
      <c r="E3451" s="1" t="s">
        <v>47</v>
      </c>
      <c r="F3451" s="1" t="s">
        <v>28</v>
      </c>
      <c r="G3451">
        <v>11523.4</v>
      </c>
      <c r="H3451">
        <v>1</v>
      </c>
      <c r="I3451">
        <v>11523.4</v>
      </c>
      <c r="J3451">
        <v>4.12</v>
      </c>
      <c r="K3451">
        <v>1992</v>
      </c>
      <c r="L3451" s="2">
        <v>45534</v>
      </c>
      <c r="O3451" t="str">
        <f>IF(ecommerce_10000[[#This Row],[Platform]]="Souq","sq",ecommerce_10000[[#This Row],[Platform]])</f>
        <v>Amazon</v>
      </c>
      <c r="P3451" t="str">
        <f>IF(E3451="Souq","sq",IF(E3451="Jumia","Jum",E3451))</f>
        <v>Amazon</v>
      </c>
      <c r="Q3451">
        <f>VLOOKUP(ecommerce_10000[[#This Row],[City]],F:I,4,FALSE)</f>
        <v>26648.76</v>
      </c>
      <c r="R3451" s="1">
        <f>SUMIF(C:C,ecommerce_10000[[#This Row],[Category]],I:I)</f>
        <v>29200970.130000021</v>
      </c>
      <c r="S3451" s="1">
        <f>SUMIFS(I:I,C:C,C3451)</f>
        <v>29200970.130000021</v>
      </c>
      <c r="T3451" s="1" t="str">
        <f>INDEX(F:F,MATCH(ecommerce_10000[[#This Row],[TotalAmount]],I:I,0))</f>
        <v>Casablanca</v>
      </c>
    </row>
    <row r="3452" spans="1:20" x14ac:dyDescent="0.3">
      <c r="A3452" s="1" t="s">
        <v>3496</v>
      </c>
      <c r="B3452" s="1" t="s">
        <v>43</v>
      </c>
      <c r="C3452" s="1" t="s">
        <v>44</v>
      </c>
      <c r="D3452" s="1" t="s">
        <v>45</v>
      </c>
      <c r="E3452" s="1" t="s">
        <v>16</v>
      </c>
      <c r="F3452" s="1" t="s">
        <v>17</v>
      </c>
      <c r="G3452">
        <v>5167.95</v>
      </c>
      <c r="H3452">
        <v>3</v>
      </c>
      <c r="I3452">
        <v>15503.85</v>
      </c>
      <c r="J3452">
        <v>3.38</v>
      </c>
      <c r="K3452">
        <v>751</v>
      </c>
      <c r="L3452" s="2">
        <v>45405</v>
      </c>
      <c r="O3452" t="str">
        <f>IF(ecommerce_10000[[#This Row],[Platform]]="Souq","sq",ecommerce_10000[[#This Row],[Platform]])</f>
        <v>sq</v>
      </c>
      <c r="P3452" t="str">
        <f>IF(E3452="Souq","sq",IF(E3452="Jumia","Jum",E3452))</f>
        <v>sq</v>
      </c>
      <c r="Q3452">
        <f>VLOOKUP(ecommerce_10000[[#This Row],[City]],F:I,4,FALSE)</f>
        <v>16284.02</v>
      </c>
      <c r="R3452" s="1">
        <f>SUMIF(C:C,ecommerce_10000[[#This Row],[Category]],I:I)</f>
        <v>31420413.200000018</v>
      </c>
      <c r="S3452" s="1">
        <f>SUMIFS(I:I,C:C,C3452)</f>
        <v>31420413.200000018</v>
      </c>
      <c r="T3452" s="1" t="str">
        <f>INDEX(F:F,MATCH(ecommerce_10000[[#This Row],[TotalAmount]],I:I,0))</f>
        <v>Cairo</v>
      </c>
    </row>
    <row r="3453" spans="1:20" x14ac:dyDescent="0.3">
      <c r="A3453" s="1" t="s">
        <v>3497</v>
      </c>
      <c r="B3453" s="1" t="s">
        <v>38</v>
      </c>
      <c r="C3453" s="1" t="s">
        <v>20</v>
      </c>
      <c r="D3453" s="1" t="s">
        <v>39</v>
      </c>
      <c r="E3453" s="1" t="s">
        <v>16</v>
      </c>
      <c r="F3453" s="1" t="s">
        <v>33</v>
      </c>
      <c r="G3453">
        <v>16123.22</v>
      </c>
      <c r="H3453">
        <v>1</v>
      </c>
      <c r="I3453">
        <v>16123.22</v>
      </c>
      <c r="J3453">
        <v>1.08</v>
      </c>
      <c r="K3453">
        <v>2823</v>
      </c>
      <c r="L3453" s="2">
        <v>45617</v>
      </c>
      <c r="O3453" t="str">
        <f>IF(ecommerce_10000[[#This Row],[Platform]]="Souq","sq",ecommerce_10000[[#This Row],[Platform]])</f>
        <v>sq</v>
      </c>
      <c r="P3453" t="str">
        <f>IF(E3453="Souq","sq",IF(E3453="Jumia","Jum",E3453))</f>
        <v>sq</v>
      </c>
      <c r="Q3453">
        <f>VLOOKUP(ecommerce_10000[[#This Row],[City]],F:I,4,FALSE)</f>
        <v>3665.44</v>
      </c>
      <c r="R3453" s="1">
        <f>SUMIF(C:C,ecommerce_10000[[#This Row],[Category]],I:I)</f>
        <v>91504159.730000004</v>
      </c>
      <c r="S3453" s="1">
        <f>SUMIFS(I:I,C:C,C3453)</f>
        <v>91504159.730000004</v>
      </c>
      <c r="T3453" s="1" t="str">
        <f>INDEX(F:F,MATCH(ecommerce_10000[[#This Row],[TotalAmount]],I:I,0))</f>
        <v>Dubai</v>
      </c>
    </row>
    <row r="3454" spans="1:20" x14ac:dyDescent="0.3">
      <c r="A3454" s="1" t="s">
        <v>3498</v>
      </c>
      <c r="B3454" s="1" t="s">
        <v>38</v>
      </c>
      <c r="C3454" s="1" t="s">
        <v>20</v>
      </c>
      <c r="D3454" s="1" t="s">
        <v>39</v>
      </c>
      <c r="E3454" s="1" t="s">
        <v>22</v>
      </c>
      <c r="F3454" s="1" t="s">
        <v>40</v>
      </c>
      <c r="G3454">
        <v>6464.26</v>
      </c>
      <c r="H3454">
        <v>5</v>
      </c>
      <c r="I3454">
        <v>32321.3</v>
      </c>
      <c r="J3454">
        <v>3.52</v>
      </c>
      <c r="K3454">
        <v>2312</v>
      </c>
      <c r="L3454" s="2">
        <v>45617</v>
      </c>
      <c r="O3454" t="str">
        <f>IF(ecommerce_10000[[#This Row],[Platform]]="Souq","sq",ecommerce_10000[[#This Row],[Platform]])</f>
        <v>Jumia</v>
      </c>
      <c r="P3454" t="str">
        <f>IF(E3454="Souq","sq",IF(E3454="Jumia","Jum",E3454))</f>
        <v>Jum</v>
      </c>
      <c r="Q3454">
        <f>VLOOKUP(ecommerce_10000[[#This Row],[City]],F:I,4,FALSE)</f>
        <v>99349.3</v>
      </c>
      <c r="R3454" s="1">
        <f>SUMIF(C:C,ecommerce_10000[[#This Row],[Category]],I:I)</f>
        <v>91504159.730000004</v>
      </c>
      <c r="S3454" s="1">
        <f>SUMIFS(I:I,C:C,C3454)</f>
        <v>91504159.730000004</v>
      </c>
      <c r="T3454" s="1" t="str">
        <f>INDEX(F:F,MATCH(ecommerce_10000[[#This Row],[TotalAmount]],I:I,0))</f>
        <v>Riyadh</v>
      </c>
    </row>
    <row r="3455" spans="1:20" x14ac:dyDescent="0.3">
      <c r="A3455" s="1" t="s">
        <v>3499</v>
      </c>
      <c r="B3455" s="1" t="s">
        <v>38</v>
      </c>
      <c r="C3455" s="1" t="s">
        <v>20</v>
      </c>
      <c r="D3455" s="1" t="s">
        <v>39</v>
      </c>
      <c r="E3455" s="1" t="s">
        <v>22</v>
      </c>
      <c r="F3455" s="1" t="s">
        <v>33</v>
      </c>
      <c r="G3455">
        <v>2629.25</v>
      </c>
      <c r="H3455">
        <v>5</v>
      </c>
      <c r="I3455">
        <v>13146.25</v>
      </c>
      <c r="J3455">
        <v>1.18</v>
      </c>
      <c r="K3455">
        <v>3558</v>
      </c>
      <c r="L3455" s="2">
        <v>45330</v>
      </c>
      <c r="O3455" t="str">
        <f>IF(ecommerce_10000[[#This Row],[Platform]]="Souq","sq",ecommerce_10000[[#This Row],[Platform]])</f>
        <v>Jumia</v>
      </c>
      <c r="P3455" t="str">
        <f>IF(E3455="Souq","sq",IF(E3455="Jumia","Jum",E3455))</f>
        <v>Jum</v>
      </c>
      <c r="Q3455">
        <f>VLOOKUP(ecommerce_10000[[#This Row],[City]],F:I,4,FALSE)</f>
        <v>3665.44</v>
      </c>
      <c r="R3455" s="1">
        <f>SUMIF(C:C,ecommerce_10000[[#This Row],[Category]],I:I)</f>
        <v>91504159.730000004</v>
      </c>
      <c r="S3455" s="1">
        <f>SUMIFS(I:I,C:C,C3455)</f>
        <v>91504159.730000004</v>
      </c>
      <c r="T3455" s="1" t="str">
        <f>INDEX(F:F,MATCH(ecommerce_10000[[#This Row],[TotalAmount]],I:I,0))</f>
        <v>Dubai</v>
      </c>
    </row>
    <row r="3456" spans="1:20" x14ac:dyDescent="0.3">
      <c r="A3456" s="1" t="s">
        <v>3500</v>
      </c>
      <c r="B3456" s="1" t="s">
        <v>13</v>
      </c>
      <c r="C3456" s="1" t="s">
        <v>14</v>
      </c>
      <c r="D3456" s="1" t="s">
        <v>15</v>
      </c>
      <c r="E3456" s="1" t="s">
        <v>47</v>
      </c>
      <c r="F3456" s="1" t="s">
        <v>62</v>
      </c>
      <c r="G3456">
        <v>12997.59</v>
      </c>
      <c r="H3456">
        <v>1</v>
      </c>
      <c r="I3456">
        <v>12997.59</v>
      </c>
      <c r="J3456">
        <v>2.06</v>
      </c>
      <c r="K3456">
        <v>2372</v>
      </c>
      <c r="L3456" s="2">
        <v>45532</v>
      </c>
      <c r="O3456" t="str">
        <f>IF(ecommerce_10000[[#This Row],[Platform]]="Souq","sq",ecommerce_10000[[#This Row],[Platform]])</f>
        <v>Amazon</v>
      </c>
      <c r="P3456" t="str">
        <f>IF(E3456="Souq","sq",IF(E3456="Jumia","Jum",E3456))</f>
        <v>Amazon</v>
      </c>
      <c r="Q3456">
        <f>VLOOKUP(ecommerce_10000[[#This Row],[City]],F:I,4,FALSE)</f>
        <v>27872.98</v>
      </c>
      <c r="R3456" s="1">
        <f>SUMIF(C:C,ecommerce_10000[[#This Row],[Category]],I:I)</f>
        <v>92327183.770000085</v>
      </c>
      <c r="S3456" s="1">
        <f>SUMIFS(I:I,C:C,C3456)</f>
        <v>92327183.770000085</v>
      </c>
      <c r="T3456" s="1" t="str">
        <f>INDEX(F:F,MATCH(ecommerce_10000[[#This Row],[TotalAmount]],I:I,0))</f>
        <v>Giza</v>
      </c>
    </row>
    <row r="3457" spans="1:20" x14ac:dyDescent="0.3">
      <c r="A3457" s="1" t="s">
        <v>3501</v>
      </c>
      <c r="B3457" s="1" t="s">
        <v>13</v>
      </c>
      <c r="C3457" s="1" t="s">
        <v>14</v>
      </c>
      <c r="D3457" s="1" t="s">
        <v>15</v>
      </c>
      <c r="E3457" s="1" t="s">
        <v>47</v>
      </c>
      <c r="F3457" s="1" t="s">
        <v>17</v>
      </c>
      <c r="G3457">
        <v>16296.64</v>
      </c>
      <c r="H3457">
        <v>4</v>
      </c>
      <c r="I3457">
        <v>65186.559999999998</v>
      </c>
      <c r="J3457">
        <v>2.68</v>
      </c>
      <c r="K3457">
        <v>1418</v>
      </c>
      <c r="L3457" s="2">
        <v>45523</v>
      </c>
      <c r="O3457" t="str">
        <f>IF(ecommerce_10000[[#This Row],[Platform]]="Souq","sq",ecommerce_10000[[#This Row],[Platform]])</f>
        <v>Amazon</v>
      </c>
      <c r="P3457" t="str">
        <f>IF(E3457="Souq","sq",IF(E3457="Jumia","Jum",E3457))</f>
        <v>Amazon</v>
      </c>
      <c r="Q3457">
        <f>VLOOKUP(ecommerce_10000[[#This Row],[City]],F:I,4,FALSE)</f>
        <v>16284.02</v>
      </c>
      <c r="R3457" s="1">
        <f>SUMIF(C:C,ecommerce_10000[[#This Row],[Category]],I:I)</f>
        <v>92327183.770000085</v>
      </c>
      <c r="S3457" s="1">
        <f>SUMIFS(I:I,C:C,C3457)</f>
        <v>92327183.770000085</v>
      </c>
      <c r="T3457" s="1" t="str">
        <f>INDEX(F:F,MATCH(ecommerce_10000[[#This Row],[TotalAmount]],I:I,0))</f>
        <v>Cairo</v>
      </c>
    </row>
    <row r="3458" spans="1:20" x14ac:dyDescent="0.3">
      <c r="A3458" s="1" t="s">
        <v>3502</v>
      </c>
      <c r="B3458" s="1" t="s">
        <v>53</v>
      </c>
      <c r="C3458" s="1" t="s">
        <v>31</v>
      </c>
      <c r="D3458" s="1" t="s">
        <v>54</v>
      </c>
      <c r="E3458" s="1" t="s">
        <v>16</v>
      </c>
      <c r="F3458" s="1" t="s">
        <v>17</v>
      </c>
      <c r="G3458">
        <v>11069.67</v>
      </c>
      <c r="H3458">
        <v>3</v>
      </c>
      <c r="I3458">
        <v>33209.01</v>
      </c>
      <c r="J3458">
        <v>2.86</v>
      </c>
      <c r="K3458">
        <v>4772</v>
      </c>
      <c r="L3458" s="2">
        <v>45353</v>
      </c>
      <c r="O3458" t="str">
        <f>IF(ecommerce_10000[[#This Row],[Platform]]="Souq","sq",ecommerce_10000[[#This Row],[Platform]])</f>
        <v>sq</v>
      </c>
      <c r="P3458" t="str">
        <f>IF(E3458="Souq","sq",IF(E3458="Jumia","Jum",E3458))</f>
        <v>sq</v>
      </c>
      <c r="Q3458">
        <f>VLOOKUP(ecommerce_10000[[#This Row],[City]],F:I,4,FALSE)</f>
        <v>16284.02</v>
      </c>
      <c r="R3458" s="1">
        <f>SUMIF(C:C,ecommerce_10000[[#This Row],[Category]],I:I)</f>
        <v>57542997.559999913</v>
      </c>
      <c r="S3458" s="1">
        <f>SUMIFS(I:I,C:C,C3458)</f>
        <v>57542997.559999913</v>
      </c>
      <c r="T3458" s="1" t="str">
        <f>INDEX(F:F,MATCH(ecommerce_10000[[#This Row],[TotalAmount]],I:I,0))</f>
        <v>Cairo</v>
      </c>
    </row>
    <row r="3459" spans="1:20" x14ac:dyDescent="0.3">
      <c r="A3459" s="1" t="s">
        <v>3503</v>
      </c>
      <c r="B3459" s="1" t="s">
        <v>65</v>
      </c>
      <c r="C3459" s="1" t="s">
        <v>20</v>
      </c>
      <c r="D3459" s="1" t="s">
        <v>66</v>
      </c>
      <c r="E3459" s="1" t="s">
        <v>16</v>
      </c>
      <c r="F3459" s="1" t="s">
        <v>62</v>
      </c>
      <c r="G3459">
        <v>15289.27</v>
      </c>
      <c r="H3459">
        <v>1</v>
      </c>
      <c r="I3459">
        <v>15289.27</v>
      </c>
      <c r="J3459">
        <v>2.85</v>
      </c>
      <c r="K3459">
        <v>4644</v>
      </c>
      <c r="L3459" s="2">
        <v>45482</v>
      </c>
      <c r="O3459" t="str">
        <f>IF(ecommerce_10000[[#This Row],[Platform]]="Souq","sq",ecommerce_10000[[#This Row],[Platform]])</f>
        <v>sq</v>
      </c>
      <c r="P3459" t="str">
        <f>IF(E3459="Souq","sq",IF(E3459="Jumia","Jum",E3459))</f>
        <v>sq</v>
      </c>
      <c r="Q3459">
        <f>VLOOKUP(ecommerce_10000[[#This Row],[City]],F:I,4,FALSE)</f>
        <v>27872.98</v>
      </c>
      <c r="R3459" s="1">
        <f>SUMIF(C:C,ecommerce_10000[[#This Row],[Category]],I:I)</f>
        <v>91504159.730000004</v>
      </c>
      <c r="S3459" s="1">
        <f>SUMIFS(I:I,C:C,C3459)</f>
        <v>91504159.730000004</v>
      </c>
      <c r="T3459" s="1" t="str">
        <f>INDEX(F:F,MATCH(ecommerce_10000[[#This Row],[TotalAmount]],I:I,0))</f>
        <v>Giza</v>
      </c>
    </row>
    <row r="3460" spans="1:20" x14ac:dyDescent="0.3">
      <c r="A3460" s="1" t="s">
        <v>3504</v>
      </c>
      <c r="B3460" s="1" t="s">
        <v>43</v>
      </c>
      <c r="C3460" s="1" t="s">
        <v>44</v>
      </c>
      <c r="D3460" s="1" t="s">
        <v>45</v>
      </c>
      <c r="E3460" s="1" t="s">
        <v>22</v>
      </c>
      <c r="F3460" s="1" t="s">
        <v>17</v>
      </c>
      <c r="G3460">
        <v>8931.1299999999992</v>
      </c>
      <c r="H3460">
        <v>2</v>
      </c>
      <c r="I3460">
        <v>17862.259999999998</v>
      </c>
      <c r="J3460">
        <v>3.25</v>
      </c>
      <c r="K3460">
        <v>4553</v>
      </c>
      <c r="L3460" s="2">
        <v>45510</v>
      </c>
      <c r="O3460" t="str">
        <f>IF(ecommerce_10000[[#This Row],[Platform]]="Souq","sq",ecommerce_10000[[#This Row],[Platform]])</f>
        <v>Jumia</v>
      </c>
      <c r="P3460" t="str">
        <f>IF(E3460="Souq","sq",IF(E3460="Jumia","Jum",E3460))</f>
        <v>Jum</v>
      </c>
      <c r="Q3460">
        <f>VLOOKUP(ecommerce_10000[[#This Row],[City]],F:I,4,FALSE)</f>
        <v>16284.02</v>
      </c>
      <c r="R3460" s="1">
        <f>SUMIF(C:C,ecommerce_10000[[#This Row],[Category]],I:I)</f>
        <v>31420413.200000018</v>
      </c>
      <c r="S3460" s="1">
        <f>SUMIFS(I:I,C:C,C3460)</f>
        <v>31420413.200000018</v>
      </c>
      <c r="T3460" s="1" t="str">
        <f>INDEX(F:F,MATCH(ecommerce_10000[[#This Row],[TotalAmount]],I:I,0))</f>
        <v>Cairo</v>
      </c>
    </row>
    <row r="3461" spans="1:20" x14ac:dyDescent="0.3">
      <c r="A3461" s="1" t="s">
        <v>3505</v>
      </c>
      <c r="B3461" s="1" t="s">
        <v>13</v>
      </c>
      <c r="C3461" s="1" t="s">
        <v>14</v>
      </c>
      <c r="D3461" s="1" t="s">
        <v>15</v>
      </c>
      <c r="E3461" s="1" t="s">
        <v>22</v>
      </c>
      <c r="F3461" s="1" t="s">
        <v>17</v>
      </c>
      <c r="G3461">
        <v>14924.79</v>
      </c>
      <c r="H3461">
        <v>2</v>
      </c>
      <c r="I3461">
        <v>29849.58</v>
      </c>
      <c r="J3461">
        <v>4.26</v>
      </c>
      <c r="K3461">
        <v>1440</v>
      </c>
      <c r="L3461" s="2">
        <v>45365</v>
      </c>
      <c r="O3461" t="str">
        <f>IF(ecommerce_10000[[#This Row],[Platform]]="Souq","sq",ecommerce_10000[[#This Row],[Platform]])</f>
        <v>Jumia</v>
      </c>
      <c r="P3461" t="str">
        <f>IF(E3461="Souq","sq",IF(E3461="Jumia","Jum",E3461))</f>
        <v>Jum</v>
      </c>
      <c r="Q3461">
        <f>VLOOKUP(ecommerce_10000[[#This Row],[City]],F:I,4,FALSE)</f>
        <v>16284.02</v>
      </c>
      <c r="R3461" s="1">
        <f>SUMIF(C:C,ecommerce_10000[[#This Row],[Category]],I:I)</f>
        <v>92327183.770000085</v>
      </c>
      <c r="S3461" s="1">
        <f>SUMIFS(I:I,C:C,C3461)</f>
        <v>92327183.770000085</v>
      </c>
      <c r="T3461" s="1" t="str">
        <f>INDEX(F:F,MATCH(ecommerce_10000[[#This Row],[TotalAmount]],I:I,0))</f>
        <v>Cairo</v>
      </c>
    </row>
    <row r="3462" spans="1:20" x14ac:dyDescent="0.3">
      <c r="A3462" s="1" t="s">
        <v>3506</v>
      </c>
      <c r="B3462" s="1" t="s">
        <v>25</v>
      </c>
      <c r="C3462" s="1" t="s">
        <v>26</v>
      </c>
      <c r="D3462" s="1" t="s">
        <v>27</v>
      </c>
      <c r="E3462" s="1" t="s">
        <v>22</v>
      </c>
      <c r="F3462" s="1" t="s">
        <v>17</v>
      </c>
      <c r="G3462">
        <v>8702.4500000000007</v>
      </c>
      <c r="H3462">
        <v>3</v>
      </c>
      <c r="I3462">
        <v>26107.35</v>
      </c>
      <c r="J3462">
        <v>4.2300000000000004</v>
      </c>
      <c r="K3462">
        <v>1460</v>
      </c>
      <c r="L3462" s="2">
        <v>45633</v>
      </c>
      <c r="O3462" t="str">
        <f>IF(ecommerce_10000[[#This Row],[Platform]]="Souq","sq",ecommerce_10000[[#This Row],[Platform]])</f>
        <v>Jumia</v>
      </c>
      <c r="P3462" t="str">
        <f>IF(E3462="Souq","sq",IF(E3462="Jumia","Jum",E3462))</f>
        <v>Jum</v>
      </c>
      <c r="Q3462">
        <f>VLOOKUP(ecommerce_10000[[#This Row],[City]],F:I,4,FALSE)</f>
        <v>16284.02</v>
      </c>
      <c r="R3462" s="1">
        <f>SUMIF(C:C,ecommerce_10000[[#This Row],[Category]],I:I)</f>
        <v>29200970.130000021</v>
      </c>
      <c r="S3462" s="1">
        <f>SUMIFS(I:I,C:C,C3462)</f>
        <v>29200970.130000021</v>
      </c>
      <c r="T3462" s="1" t="str">
        <f>INDEX(F:F,MATCH(ecommerce_10000[[#This Row],[TotalAmount]],I:I,0))</f>
        <v>Cairo</v>
      </c>
    </row>
    <row r="3463" spans="1:20" x14ac:dyDescent="0.3">
      <c r="A3463" s="1" t="s">
        <v>3507</v>
      </c>
      <c r="B3463" s="1" t="s">
        <v>53</v>
      </c>
      <c r="C3463" s="1" t="s">
        <v>31</v>
      </c>
      <c r="D3463" s="1" t="s">
        <v>54</v>
      </c>
      <c r="E3463" s="1" t="s">
        <v>22</v>
      </c>
      <c r="F3463" s="1" t="s">
        <v>28</v>
      </c>
      <c r="G3463">
        <v>15276.94</v>
      </c>
      <c r="H3463">
        <v>2</v>
      </c>
      <c r="I3463">
        <v>30553.88</v>
      </c>
      <c r="J3463">
        <v>4.29</v>
      </c>
      <c r="K3463">
        <v>469</v>
      </c>
      <c r="L3463" s="2">
        <v>45520</v>
      </c>
      <c r="O3463" t="str">
        <f>IF(ecommerce_10000[[#This Row],[Platform]]="Souq","sq",ecommerce_10000[[#This Row],[Platform]])</f>
        <v>Jumia</v>
      </c>
      <c r="P3463" t="str">
        <f>IF(E3463="Souq","sq",IF(E3463="Jumia","Jum",E3463))</f>
        <v>Jum</v>
      </c>
      <c r="Q3463">
        <f>VLOOKUP(ecommerce_10000[[#This Row],[City]],F:I,4,FALSE)</f>
        <v>26648.76</v>
      </c>
      <c r="R3463" s="1">
        <f>SUMIF(C:C,ecommerce_10000[[#This Row],[Category]],I:I)</f>
        <v>57542997.559999913</v>
      </c>
      <c r="S3463" s="1">
        <f>SUMIFS(I:I,C:C,C3463)</f>
        <v>57542997.559999913</v>
      </c>
      <c r="T3463" s="1" t="str">
        <f>INDEX(F:F,MATCH(ecommerce_10000[[#This Row],[TotalAmount]],I:I,0))</f>
        <v>Casablanca</v>
      </c>
    </row>
    <row r="3464" spans="1:20" x14ac:dyDescent="0.3">
      <c r="A3464" s="1" t="s">
        <v>3508</v>
      </c>
      <c r="B3464" s="1" t="s">
        <v>38</v>
      </c>
      <c r="C3464" s="1" t="s">
        <v>20</v>
      </c>
      <c r="D3464" s="1" t="s">
        <v>39</v>
      </c>
      <c r="E3464" s="1" t="s">
        <v>47</v>
      </c>
      <c r="F3464" s="1" t="s">
        <v>62</v>
      </c>
      <c r="G3464">
        <v>18812.68</v>
      </c>
      <c r="H3464">
        <v>2</v>
      </c>
      <c r="I3464">
        <v>37625.360000000001</v>
      </c>
      <c r="J3464">
        <v>1.73</v>
      </c>
      <c r="K3464">
        <v>3306</v>
      </c>
      <c r="L3464" s="2">
        <v>45314</v>
      </c>
      <c r="O3464" t="str">
        <f>IF(ecommerce_10000[[#This Row],[Platform]]="Souq","sq",ecommerce_10000[[#This Row],[Platform]])</f>
        <v>Amazon</v>
      </c>
      <c r="P3464" t="str">
        <f>IF(E3464="Souq","sq",IF(E3464="Jumia","Jum",E3464))</f>
        <v>Amazon</v>
      </c>
      <c r="Q3464">
        <f>VLOOKUP(ecommerce_10000[[#This Row],[City]],F:I,4,FALSE)</f>
        <v>27872.98</v>
      </c>
      <c r="R3464" s="1">
        <f>SUMIF(C:C,ecommerce_10000[[#This Row],[Category]],I:I)</f>
        <v>91504159.730000004</v>
      </c>
      <c r="S3464" s="1">
        <f>SUMIFS(I:I,C:C,C3464)</f>
        <v>91504159.730000004</v>
      </c>
      <c r="T3464" s="1" t="str">
        <f>INDEX(F:F,MATCH(ecommerce_10000[[#This Row],[TotalAmount]],I:I,0))</f>
        <v>Giza</v>
      </c>
    </row>
    <row r="3465" spans="1:20" x14ac:dyDescent="0.3">
      <c r="A3465" s="1" t="s">
        <v>3509</v>
      </c>
      <c r="B3465" s="1" t="s">
        <v>38</v>
      </c>
      <c r="C3465" s="1" t="s">
        <v>20</v>
      </c>
      <c r="D3465" s="1" t="s">
        <v>39</v>
      </c>
      <c r="E3465" s="1" t="s">
        <v>22</v>
      </c>
      <c r="F3465" s="1" t="s">
        <v>28</v>
      </c>
      <c r="G3465">
        <v>9594.14</v>
      </c>
      <c r="H3465">
        <v>4</v>
      </c>
      <c r="I3465">
        <v>38376.559999999998</v>
      </c>
      <c r="J3465">
        <v>3.66</v>
      </c>
      <c r="K3465">
        <v>1599</v>
      </c>
      <c r="L3465" s="2">
        <v>45609</v>
      </c>
      <c r="O3465" t="str">
        <f>IF(ecommerce_10000[[#This Row],[Platform]]="Souq","sq",ecommerce_10000[[#This Row],[Platform]])</f>
        <v>Jumia</v>
      </c>
      <c r="P3465" t="str">
        <f>IF(E3465="Souq","sq",IF(E3465="Jumia","Jum",E3465))</f>
        <v>Jum</v>
      </c>
      <c r="Q3465">
        <f>VLOOKUP(ecommerce_10000[[#This Row],[City]],F:I,4,FALSE)</f>
        <v>26648.76</v>
      </c>
      <c r="R3465" s="1">
        <f>SUMIF(C:C,ecommerce_10000[[#This Row],[Category]],I:I)</f>
        <v>91504159.730000004</v>
      </c>
      <c r="S3465" s="1">
        <f>SUMIFS(I:I,C:C,C3465)</f>
        <v>91504159.730000004</v>
      </c>
      <c r="T3465" s="1" t="str">
        <f>INDEX(F:F,MATCH(ecommerce_10000[[#This Row],[TotalAmount]],I:I,0))</f>
        <v>Casablanca</v>
      </c>
    </row>
    <row r="3466" spans="1:20" x14ac:dyDescent="0.3">
      <c r="A3466" s="1" t="s">
        <v>3510</v>
      </c>
      <c r="B3466" s="1" t="s">
        <v>13</v>
      </c>
      <c r="C3466" s="1" t="s">
        <v>14</v>
      </c>
      <c r="D3466" s="1" t="s">
        <v>15</v>
      </c>
      <c r="E3466" s="1" t="s">
        <v>16</v>
      </c>
      <c r="F3466" s="1" t="s">
        <v>40</v>
      </c>
      <c r="G3466">
        <v>2416.2199999999998</v>
      </c>
      <c r="H3466">
        <v>1</v>
      </c>
      <c r="I3466">
        <v>2416.2199999999998</v>
      </c>
      <c r="J3466">
        <v>1.4</v>
      </c>
      <c r="K3466">
        <v>4944</v>
      </c>
      <c r="L3466" s="2">
        <v>45377</v>
      </c>
      <c r="O3466" t="str">
        <f>IF(ecommerce_10000[[#This Row],[Platform]]="Souq","sq",ecommerce_10000[[#This Row],[Platform]])</f>
        <v>sq</v>
      </c>
      <c r="P3466" t="str">
        <f>IF(E3466="Souq","sq",IF(E3466="Jumia","Jum",E3466))</f>
        <v>sq</v>
      </c>
      <c r="Q3466">
        <f>VLOOKUP(ecommerce_10000[[#This Row],[City]],F:I,4,FALSE)</f>
        <v>99349.3</v>
      </c>
      <c r="R3466" s="1">
        <f>SUMIF(C:C,ecommerce_10000[[#This Row],[Category]],I:I)</f>
        <v>92327183.770000085</v>
      </c>
      <c r="S3466" s="1">
        <f>SUMIFS(I:I,C:C,C3466)</f>
        <v>92327183.770000085</v>
      </c>
      <c r="T3466" s="1" t="str">
        <f>INDEX(F:F,MATCH(ecommerce_10000[[#This Row],[TotalAmount]],I:I,0))</f>
        <v>Riyadh</v>
      </c>
    </row>
    <row r="3467" spans="1:20" x14ac:dyDescent="0.3">
      <c r="A3467" s="1" t="s">
        <v>3511</v>
      </c>
      <c r="B3467" s="1" t="s">
        <v>19</v>
      </c>
      <c r="C3467" s="1" t="s">
        <v>20</v>
      </c>
      <c r="D3467" s="1" t="s">
        <v>21</v>
      </c>
      <c r="E3467" s="1" t="s">
        <v>47</v>
      </c>
      <c r="F3467" s="1" t="s">
        <v>17</v>
      </c>
      <c r="G3467">
        <v>2198.0500000000002</v>
      </c>
      <c r="H3467">
        <v>1</v>
      </c>
      <c r="I3467">
        <v>2198.0500000000002</v>
      </c>
      <c r="J3467">
        <v>1.05</v>
      </c>
      <c r="K3467">
        <v>2645</v>
      </c>
      <c r="L3467" s="2">
        <v>45357</v>
      </c>
      <c r="O3467" t="str">
        <f>IF(ecommerce_10000[[#This Row],[Platform]]="Souq","sq",ecommerce_10000[[#This Row],[Platform]])</f>
        <v>Amazon</v>
      </c>
      <c r="P3467" t="str">
        <f>IF(E3467="Souq","sq",IF(E3467="Jumia","Jum",E3467))</f>
        <v>Amazon</v>
      </c>
      <c r="Q3467">
        <f>VLOOKUP(ecommerce_10000[[#This Row],[City]],F:I,4,FALSE)</f>
        <v>16284.02</v>
      </c>
      <c r="R3467" s="1">
        <f>SUMIF(C:C,ecommerce_10000[[#This Row],[Category]],I:I)</f>
        <v>91504159.730000004</v>
      </c>
      <c r="S3467" s="1">
        <f>SUMIFS(I:I,C:C,C3467)</f>
        <v>91504159.730000004</v>
      </c>
      <c r="T3467" s="1" t="str">
        <f>INDEX(F:F,MATCH(ecommerce_10000[[#This Row],[TotalAmount]],I:I,0))</f>
        <v>Cairo</v>
      </c>
    </row>
    <row r="3468" spans="1:20" x14ac:dyDescent="0.3">
      <c r="A3468" s="1" t="s">
        <v>3512</v>
      </c>
      <c r="B3468" s="1" t="s">
        <v>53</v>
      </c>
      <c r="C3468" s="1" t="s">
        <v>31</v>
      </c>
      <c r="D3468" s="1" t="s">
        <v>54</v>
      </c>
      <c r="E3468" s="1" t="s">
        <v>16</v>
      </c>
      <c r="F3468" s="1" t="s">
        <v>17</v>
      </c>
      <c r="G3468">
        <v>10584.99</v>
      </c>
      <c r="H3468">
        <v>1</v>
      </c>
      <c r="I3468">
        <v>10584.99</v>
      </c>
      <c r="J3468">
        <v>2.48</v>
      </c>
      <c r="K3468">
        <v>2821</v>
      </c>
      <c r="L3468" s="2">
        <v>45417</v>
      </c>
      <c r="O3468" t="str">
        <f>IF(ecommerce_10000[[#This Row],[Platform]]="Souq","sq",ecommerce_10000[[#This Row],[Platform]])</f>
        <v>sq</v>
      </c>
      <c r="P3468" t="str">
        <f>IF(E3468="Souq","sq",IF(E3468="Jumia","Jum",E3468))</f>
        <v>sq</v>
      </c>
      <c r="Q3468">
        <f>VLOOKUP(ecommerce_10000[[#This Row],[City]],F:I,4,FALSE)</f>
        <v>16284.02</v>
      </c>
      <c r="R3468" s="1">
        <f>SUMIF(C:C,ecommerce_10000[[#This Row],[Category]],I:I)</f>
        <v>57542997.559999913</v>
      </c>
      <c r="S3468" s="1">
        <f>SUMIFS(I:I,C:C,C3468)</f>
        <v>57542997.559999913</v>
      </c>
      <c r="T3468" s="1" t="str">
        <f>INDEX(F:F,MATCH(ecommerce_10000[[#This Row],[TotalAmount]],I:I,0))</f>
        <v>Cairo</v>
      </c>
    </row>
    <row r="3469" spans="1:20" x14ac:dyDescent="0.3">
      <c r="A3469" s="1" t="s">
        <v>3513</v>
      </c>
      <c r="B3469" s="1" t="s">
        <v>49</v>
      </c>
      <c r="C3469" s="1" t="s">
        <v>14</v>
      </c>
      <c r="D3469" s="1" t="s">
        <v>50</v>
      </c>
      <c r="E3469" s="1" t="s">
        <v>16</v>
      </c>
      <c r="F3469" s="1" t="s">
        <v>33</v>
      </c>
      <c r="G3469">
        <v>3041.03</v>
      </c>
      <c r="H3469">
        <v>1</v>
      </c>
      <c r="I3469">
        <v>3041.03</v>
      </c>
      <c r="J3469">
        <v>1.91</v>
      </c>
      <c r="K3469">
        <v>1440</v>
      </c>
      <c r="L3469" s="2">
        <v>45465</v>
      </c>
      <c r="O3469" t="str">
        <f>IF(ecommerce_10000[[#This Row],[Platform]]="Souq","sq",ecommerce_10000[[#This Row],[Platform]])</f>
        <v>sq</v>
      </c>
      <c r="P3469" t="str">
        <f>IF(E3469="Souq","sq",IF(E3469="Jumia","Jum",E3469))</f>
        <v>sq</v>
      </c>
      <c r="Q3469">
        <f>VLOOKUP(ecommerce_10000[[#This Row],[City]],F:I,4,FALSE)</f>
        <v>3665.44</v>
      </c>
      <c r="R3469" s="1">
        <f>SUMIF(C:C,ecommerce_10000[[#This Row],[Category]],I:I)</f>
        <v>92327183.770000085</v>
      </c>
      <c r="S3469" s="1">
        <f>SUMIFS(I:I,C:C,C3469)</f>
        <v>92327183.770000085</v>
      </c>
      <c r="T3469" s="1" t="str">
        <f>INDEX(F:F,MATCH(ecommerce_10000[[#This Row],[TotalAmount]],I:I,0))</f>
        <v>Dubai</v>
      </c>
    </row>
    <row r="3470" spans="1:20" x14ac:dyDescent="0.3">
      <c r="A3470" s="1" t="s">
        <v>3514</v>
      </c>
      <c r="B3470" s="1" t="s">
        <v>19</v>
      </c>
      <c r="C3470" s="1" t="s">
        <v>20</v>
      </c>
      <c r="D3470" s="1" t="s">
        <v>21</v>
      </c>
      <c r="E3470" s="1" t="s">
        <v>22</v>
      </c>
      <c r="F3470" s="1" t="s">
        <v>28</v>
      </c>
      <c r="G3470">
        <v>5634.52</v>
      </c>
      <c r="H3470">
        <v>1</v>
      </c>
      <c r="I3470">
        <v>5634.52</v>
      </c>
      <c r="J3470">
        <v>2.0499999999999998</v>
      </c>
      <c r="K3470">
        <v>3719</v>
      </c>
      <c r="L3470" s="2">
        <v>45360</v>
      </c>
      <c r="O3470" t="str">
        <f>IF(ecommerce_10000[[#This Row],[Platform]]="Souq","sq",ecommerce_10000[[#This Row],[Platform]])</f>
        <v>Jumia</v>
      </c>
      <c r="P3470" t="str">
        <f>IF(E3470="Souq","sq",IF(E3470="Jumia","Jum",E3470))</f>
        <v>Jum</v>
      </c>
      <c r="Q3470">
        <f>VLOOKUP(ecommerce_10000[[#This Row],[City]],F:I,4,FALSE)</f>
        <v>26648.76</v>
      </c>
      <c r="R3470" s="1">
        <f>SUMIF(C:C,ecommerce_10000[[#This Row],[Category]],I:I)</f>
        <v>91504159.730000004</v>
      </c>
      <c r="S3470" s="1">
        <f>SUMIFS(I:I,C:C,C3470)</f>
        <v>91504159.730000004</v>
      </c>
      <c r="T3470" s="1" t="str">
        <f>INDEX(F:F,MATCH(ecommerce_10000[[#This Row],[TotalAmount]],I:I,0))</f>
        <v>Casablanca</v>
      </c>
    </row>
    <row r="3471" spans="1:20" x14ac:dyDescent="0.3">
      <c r="A3471" s="1" t="s">
        <v>3515</v>
      </c>
      <c r="B3471" s="1" t="s">
        <v>35</v>
      </c>
      <c r="C3471" s="1" t="s">
        <v>14</v>
      </c>
      <c r="D3471" s="1" t="s">
        <v>36</v>
      </c>
      <c r="E3471" s="1" t="s">
        <v>16</v>
      </c>
      <c r="F3471" s="1" t="s">
        <v>28</v>
      </c>
      <c r="G3471">
        <v>13109.8</v>
      </c>
      <c r="H3471">
        <v>2</v>
      </c>
      <c r="I3471">
        <v>26219.599999999999</v>
      </c>
      <c r="J3471">
        <v>2.87</v>
      </c>
      <c r="K3471">
        <v>2901</v>
      </c>
      <c r="L3471" s="2">
        <v>45383</v>
      </c>
      <c r="O3471" t="str">
        <f>IF(ecommerce_10000[[#This Row],[Platform]]="Souq","sq",ecommerce_10000[[#This Row],[Platform]])</f>
        <v>sq</v>
      </c>
      <c r="P3471" t="str">
        <f>IF(E3471="Souq","sq",IF(E3471="Jumia","Jum",E3471))</f>
        <v>sq</v>
      </c>
      <c r="Q3471">
        <f>VLOOKUP(ecommerce_10000[[#This Row],[City]],F:I,4,FALSE)</f>
        <v>26648.76</v>
      </c>
      <c r="R3471" s="1">
        <f>SUMIF(C:C,ecommerce_10000[[#This Row],[Category]],I:I)</f>
        <v>92327183.770000085</v>
      </c>
      <c r="S3471" s="1">
        <f>SUMIFS(I:I,C:C,C3471)</f>
        <v>92327183.770000085</v>
      </c>
      <c r="T3471" s="1" t="str">
        <f>INDEX(F:F,MATCH(ecommerce_10000[[#This Row],[TotalAmount]],I:I,0))</f>
        <v>Casablanca</v>
      </c>
    </row>
    <row r="3472" spans="1:20" x14ac:dyDescent="0.3">
      <c r="A3472" s="1" t="s">
        <v>3516</v>
      </c>
      <c r="B3472" s="1" t="s">
        <v>43</v>
      </c>
      <c r="C3472" s="1" t="s">
        <v>44</v>
      </c>
      <c r="D3472" s="1" t="s">
        <v>45</v>
      </c>
      <c r="E3472" s="1" t="s">
        <v>16</v>
      </c>
      <c r="F3472" s="1" t="s">
        <v>17</v>
      </c>
      <c r="G3472">
        <v>16664.490000000002</v>
      </c>
      <c r="H3472">
        <v>5</v>
      </c>
      <c r="I3472">
        <v>83322.45</v>
      </c>
      <c r="J3472">
        <v>4.9800000000000004</v>
      </c>
      <c r="K3472">
        <v>3698</v>
      </c>
      <c r="L3472" s="2">
        <v>45403</v>
      </c>
      <c r="O3472" t="str">
        <f>IF(ecommerce_10000[[#This Row],[Platform]]="Souq","sq",ecommerce_10000[[#This Row],[Platform]])</f>
        <v>sq</v>
      </c>
      <c r="P3472" t="str">
        <f>IF(E3472="Souq","sq",IF(E3472="Jumia","Jum",E3472))</f>
        <v>sq</v>
      </c>
      <c r="Q3472">
        <f>VLOOKUP(ecommerce_10000[[#This Row],[City]],F:I,4,FALSE)</f>
        <v>16284.02</v>
      </c>
      <c r="R3472" s="1">
        <f>SUMIF(C:C,ecommerce_10000[[#This Row],[Category]],I:I)</f>
        <v>31420413.200000018</v>
      </c>
      <c r="S3472" s="1">
        <f>SUMIFS(I:I,C:C,C3472)</f>
        <v>31420413.200000018</v>
      </c>
      <c r="T3472" s="1" t="str">
        <f>INDEX(F:F,MATCH(ecommerce_10000[[#This Row],[TotalAmount]],I:I,0))</f>
        <v>Cairo</v>
      </c>
    </row>
    <row r="3473" spans="1:20" x14ac:dyDescent="0.3">
      <c r="A3473" s="1" t="s">
        <v>3517</v>
      </c>
      <c r="B3473" s="1" t="s">
        <v>35</v>
      </c>
      <c r="C3473" s="1" t="s">
        <v>14</v>
      </c>
      <c r="D3473" s="1" t="s">
        <v>36</v>
      </c>
      <c r="E3473" s="1" t="s">
        <v>47</v>
      </c>
      <c r="F3473" s="1" t="s">
        <v>28</v>
      </c>
      <c r="G3473">
        <v>7484.53</v>
      </c>
      <c r="H3473">
        <v>3</v>
      </c>
      <c r="I3473">
        <v>22453.59</v>
      </c>
      <c r="J3473">
        <v>1.32</v>
      </c>
      <c r="K3473">
        <v>2880</v>
      </c>
      <c r="L3473" s="2">
        <v>45652</v>
      </c>
      <c r="O3473" t="str">
        <f>IF(ecommerce_10000[[#This Row],[Platform]]="Souq","sq",ecommerce_10000[[#This Row],[Platform]])</f>
        <v>Amazon</v>
      </c>
      <c r="P3473" t="str">
        <f>IF(E3473="Souq","sq",IF(E3473="Jumia","Jum",E3473))</f>
        <v>Amazon</v>
      </c>
      <c r="Q3473">
        <f>VLOOKUP(ecommerce_10000[[#This Row],[City]],F:I,4,FALSE)</f>
        <v>26648.76</v>
      </c>
      <c r="R3473" s="1">
        <f>SUMIF(C:C,ecommerce_10000[[#This Row],[Category]],I:I)</f>
        <v>92327183.770000085</v>
      </c>
      <c r="S3473" s="1">
        <f>SUMIFS(I:I,C:C,C3473)</f>
        <v>92327183.770000085</v>
      </c>
      <c r="T3473" s="1" t="str">
        <f>INDEX(F:F,MATCH(ecommerce_10000[[#This Row],[TotalAmount]],I:I,0))</f>
        <v>Casablanca</v>
      </c>
    </row>
    <row r="3474" spans="1:20" x14ac:dyDescent="0.3">
      <c r="A3474" s="1" t="s">
        <v>3518</v>
      </c>
      <c r="B3474" s="1" t="s">
        <v>43</v>
      </c>
      <c r="C3474" s="1" t="s">
        <v>44</v>
      </c>
      <c r="D3474" s="1" t="s">
        <v>45</v>
      </c>
      <c r="E3474" s="1" t="s">
        <v>22</v>
      </c>
      <c r="F3474" s="1" t="s">
        <v>23</v>
      </c>
      <c r="G3474">
        <v>11986.44</v>
      </c>
      <c r="H3474">
        <v>5</v>
      </c>
      <c r="I3474">
        <v>59932.2</v>
      </c>
      <c r="J3474">
        <v>1.41</v>
      </c>
      <c r="K3474">
        <v>888</v>
      </c>
      <c r="L3474" s="2">
        <v>45573</v>
      </c>
      <c r="O3474" t="str">
        <f>IF(ecommerce_10000[[#This Row],[Platform]]="Souq","sq",ecommerce_10000[[#This Row],[Platform]])</f>
        <v>Jumia</v>
      </c>
      <c r="P3474" t="str">
        <f>IF(E3474="Souq","sq",IF(E3474="Jumia","Jum",E3474))</f>
        <v>Jum</v>
      </c>
      <c r="Q3474">
        <f>VLOOKUP(ecommerce_10000[[#This Row],[City]],F:I,4,FALSE)</f>
        <v>13290.4</v>
      </c>
      <c r="R3474" s="1">
        <f>SUMIF(C:C,ecommerce_10000[[#This Row],[Category]],I:I)</f>
        <v>31420413.200000018</v>
      </c>
      <c r="S3474" s="1">
        <f>SUMIFS(I:I,C:C,C3474)</f>
        <v>31420413.200000018</v>
      </c>
      <c r="T3474" s="1" t="str">
        <f>INDEX(F:F,MATCH(ecommerce_10000[[#This Row],[TotalAmount]],I:I,0))</f>
        <v>Alexandria</v>
      </c>
    </row>
    <row r="3475" spans="1:20" x14ac:dyDescent="0.3">
      <c r="A3475" s="1" t="s">
        <v>3519</v>
      </c>
      <c r="B3475" s="1" t="s">
        <v>38</v>
      </c>
      <c r="C3475" s="1" t="s">
        <v>20</v>
      </c>
      <c r="D3475" s="1" t="s">
        <v>39</v>
      </c>
      <c r="E3475" s="1" t="s">
        <v>22</v>
      </c>
      <c r="F3475" s="1" t="s">
        <v>23</v>
      </c>
      <c r="G3475">
        <v>10683.68</v>
      </c>
      <c r="H3475">
        <v>2</v>
      </c>
      <c r="I3475">
        <v>21367.360000000001</v>
      </c>
      <c r="J3475">
        <v>2.4</v>
      </c>
      <c r="K3475">
        <v>3015</v>
      </c>
      <c r="L3475" s="2">
        <v>45345</v>
      </c>
      <c r="O3475" t="str">
        <f>IF(ecommerce_10000[[#This Row],[Platform]]="Souq","sq",ecommerce_10000[[#This Row],[Platform]])</f>
        <v>Jumia</v>
      </c>
      <c r="P3475" t="str">
        <f>IF(E3475="Souq","sq",IF(E3475="Jumia","Jum",E3475))</f>
        <v>Jum</v>
      </c>
      <c r="Q3475">
        <f>VLOOKUP(ecommerce_10000[[#This Row],[City]],F:I,4,FALSE)</f>
        <v>13290.4</v>
      </c>
      <c r="R3475" s="1">
        <f>SUMIF(C:C,ecommerce_10000[[#This Row],[Category]],I:I)</f>
        <v>91504159.730000004</v>
      </c>
      <c r="S3475" s="1">
        <f>SUMIFS(I:I,C:C,C3475)</f>
        <v>91504159.730000004</v>
      </c>
      <c r="T3475" s="1" t="str">
        <f>INDEX(F:F,MATCH(ecommerce_10000[[#This Row],[TotalAmount]],I:I,0))</f>
        <v>Alexandria</v>
      </c>
    </row>
    <row r="3476" spans="1:20" x14ac:dyDescent="0.3">
      <c r="A3476" s="1" t="s">
        <v>3520</v>
      </c>
      <c r="B3476" s="1" t="s">
        <v>43</v>
      </c>
      <c r="C3476" s="1" t="s">
        <v>44</v>
      </c>
      <c r="D3476" s="1" t="s">
        <v>45</v>
      </c>
      <c r="E3476" s="1" t="s">
        <v>22</v>
      </c>
      <c r="F3476" s="1" t="s">
        <v>28</v>
      </c>
      <c r="G3476">
        <v>1079.27</v>
      </c>
      <c r="H3476">
        <v>4</v>
      </c>
      <c r="I3476">
        <v>4317.08</v>
      </c>
      <c r="J3476">
        <v>2.36</v>
      </c>
      <c r="K3476">
        <v>3281</v>
      </c>
      <c r="L3476" s="2">
        <v>45428</v>
      </c>
      <c r="O3476" t="str">
        <f>IF(ecommerce_10000[[#This Row],[Platform]]="Souq","sq",ecommerce_10000[[#This Row],[Platform]])</f>
        <v>Jumia</v>
      </c>
      <c r="P3476" t="str">
        <f>IF(E3476="Souq","sq",IF(E3476="Jumia","Jum",E3476))</f>
        <v>Jum</v>
      </c>
      <c r="Q3476">
        <f>VLOOKUP(ecommerce_10000[[#This Row],[City]],F:I,4,FALSE)</f>
        <v>26648.76</v>
      </c>
      <c r="R3476" s="1">
        <f>SUMIF(C:C,ecommerce_10000[[#This Row],[Category]],I:I)</f>
        <v>31420413.200000018</v>
      </c>
      <c r="S3476" s="1">
        <f>SUMIFS(I:I,C:C,C3476)</f>
        <v>31420413.200000018</v>
      </c>
      <c r="T3476" s="1" t="str">
        <f>INDEX(F:F,MATCH(ecommerce_10000[[#This Row],[TotalAmount]],I:I,0))</f>
        <v>Casablanca</v>
      </c>
    </row>
    <row r="3477" spans="1:20" x14ac:dyDescent="0.3">
      <c r="A3477" s="1" t="s">
        <v>3521</v>
      </c>
      <c r="B3477" s="1" t="s">
        <v>38</v>
      </c>
      <c r="C3477" s="1" t="s">
        <v>20</v>
      </c>
      <c r="D3477" s="1" t="s">
        <v>39</v>
      </c>
      <c r="E3477" s="1" t="s">
        <v>22</v>
      </c>
      <c r="F3477" s="1" t="s">
        <v>33</v>
      </c>
      <c r="G3477">
        <v>5820.11</v>
      </c>
      <c r="H3477">
        <v>1</v>
      </c>
      <c r="I3477">
        <v>5820.11</v>
      </c>
      <c r="J3477">
        <v>1.68</v>
      </c>
      <c r="K3477">
        <v>882</v>
      </c>
      <c r="L3477" s="2">
        <v>45616</v>
      </c>
      <c r="O3477" t="str">
        <f>IF(ecommerce_10000[[#This Row],[Platform]]="Souq","sq",ecommerce_10000[[#This Row],[Platform]])</f>
        <v>Jumia</v>
      </c>
      <c r="P3477" t="str">
        <f>IF(E3477="Souq","sq",IF(E3477="Jumia","Jum",E3477))</f>
        <v>Jum</v>
      </c>
      <c r="Q3477">
        <f>VLOOKUP(ecommerce_10000[[#This Row],[City]],F:I,4,FALSE)</f>
        <v>3665.44</v>
      </c>
      <c r="R3477" s="1">
        <f>SUMIF(C:C,ecommerce_10000[[#This Row],[Category]],I:I)</f>
        <v>91504159.730000004</v>
      </c>
      <c r="S3477" s="1">
        <f>SUMIFS(I:I,C:C,C3477)</f>
        <v>91504159.730000004</v>
      </c>
      <c r="T3477" s="1" t="str">
        <f>INDEX(F:F,MATCH(ecommerce_10000[[#This Row],[TotalAmount]],I:I,0))</f>
        <v>Dubai</v>
      </c>
    </row>
    <row r="3478" spans="1:20" x14ac:dyDescent="0.3">
      <c r="A3478" s="1" t="s">
        <v>3522</v>
      </c>
      <c r="B3478" s="1" t="s">
        <v>43</v>
      </c>
      <c r="C3478" s="1" t="s">
        <v>44</v>
      </c>
      <c r="D3478" s="1" t="s">
        <v>45</v>
      </c>
      <c r="E3478" s="1" t="s">
        <v>22</v>
      </c>
      <c r="F3478" s="1" t="s">
        <v>40</v>
      </c>
      <c r="G3478">
        <v>1551.99</v>
      </c>
      <c r="H3478">
        <v>2</v>
      </c>
      <c r="I3478">
        <v>3103.98</v>
      </c>
      <c r="J3478">
        <v>1.23</v>
      </c>
      <c r="K3478">
        <v>2895</v>
      </c>
      <c r="L3478" s="2">
        <v>45605</v>
      </c>
      <c r="O3478" t="str">
        <f>IF(ecommerce_10000[[#This Row],[Platform]]="Souq","sq",ecommerce_10000[[#This Row],[Platform]])</f>
        <v>Jumia</v>
      </c>
      <c r="P3478" t="str">
        <f>IF(E3478="Souq","sq",IF(E3478="Jumia","Jum",E3478))</f>
        <v>Jum</v>
      </c>
      <c r="Q3478">
        <f>VLOOKUP(ecommerce_10000[[#This Row],[City]],F:I,4,FALSE)</f>
        <v>99349.3</v>
      </c>
      <c r="R3478" s="1">
        <f>SUMIF(C:C,ecommerce_10000[[#This Row],[Category]],I:I)</f>
        <v>31420413.200000018</v>
      </c>
      <c r="S3478" s="1">
        <f>SUMIFS(I:I,C:C,C3478)</f>
        <v>31420413.200000018</v>
      </c>
      <c r="T3478" s="1" t="str">
        <f>INDEX(F:F,MATCH(ecommerce_10000[[#This Row],[TotalAmount]],I:I,0))</f>
        <v>Riyadh</v>
      </c>
    </row>
    <row r="3479" spans="1:20" x14ac:dyDescent="0.3">
      <c r="A3479" s="1" t="s">
        <v>3523</v>
      </c>
      <c r="B3479" s="1" t="s">
        <v>19</v>
      </c>
      <c r="C3479" s="1" t="s">
        <v>20</v>
      </c>
      <c r="D3479" s="1" t="s">
        <v>21</v>
      </c>
      <c r="E3479" s="1" t="s">
        <v>47</v>
      </c>
      <c r="F3479" s="1" t="s">
        <v>17</v>
      </c>
      <c r="G3479">
        <v>19494.55</v>
      </c>
      <c r="H3479">
        <v>4</v>
      </c>
      <c r="I3479">
        <v>77978.2</v>
      </c>
      <c r="J3479">
        <v>1.44</v>
      </c>
      <c r="K3479">
        <v>2606</v>
      </c>
      <c r="L3479" s="2">
        <v>45345</v>
      </c>
      <c r="O3479" t="str">
        <f>IF(ecommerce_10000[[#This Row],[Platform]]="Souq","sq",ecommerce_10000[[#This Row],[Platform]])</f>
        <v>Amazon</v>
      </c>
      <c r="P3479" t="str">
        <f>IF(E3479="Souq","sq",IF(E3479="Jumia","Jum",E3479))</f>
        <v>Amazon</v>
      </c>
      <c r="Q3479">
        <f>VLOOKUP(ecommerce_10000[[#This Row],[City]],F:I,4,FALSE)</f>
        <v>16284.02</v>
      </c>
      <c r="R3479" s="1">
        <f>SUMIF(C:C,ecommerce_10000[[#This Row],[Category]],I:I)</f>
        <v>91504159.730000004</v>
      </c>
      <c r="S3479" s="1">
        <f>SUMIFS(I:I,C:C,C3479)</f>
        <v>91504159.730000004</v>
      </c>
      <c r="T3479" s="1" t="str">
        <f>INDEX(F:F,MATCH(ecommerce_10000[[#This Row],[TotalAmount]],I:I,0))</f>
        <v>Cairo</v>
      </c>
    </row>
    <row r="3480" spans="1:20" x14ac:dyDescent="0.3">
      <c r="A3480" s="1" t="s">
        <v>3524</v>
      </c>
      <c r="B3480" s="1" t="s">
        <v>25</v>
      </c>
      <c r="C3480" s="1" t="s">
        <v>26</v>
      </c>
      <c r="D3480" s="1" t="s">
        <v>27</v>
      </c>
      <c r="E3480" s="1" t="s">
        <v>47</v>
      </c>
      <c r="F3480" s="1" t="s">
        <v>17</v>
      </c>
      <c r="G3480">
        <v>11559.42</v>
      </c>
      <c r="H3480">
        <v>4</v>
      </c>
      <c r="I3480">
        <v>46237.68</v>
      </c>
      <c r="J3480">
        <v>4.6500000000000004</v>
      </c>
      <c r="K3480">
        <v>2473</v>
      </c>
      <c r="L3480" s="2">
        <v>45313</v>
      </c>
      <c r="O3480" t="str">
        <f>IF(ecommerce_10000[[#This Row],[Platform]]="Souq","sq",ecommerce_10000[[#This Row],[Platform]])</f>
        <v>Amazon</v>
      </c>
      <c r="P3480" t="str">
        <f>IF(E3480="Souq","sq",IF(E3480="Jumia","Jum",E3480))</f>
        <v>Amazon</v>
      </c>
      <c r="Q3480">
        <f>VLOOKUP(ecommerce_10000[[#This Row],[City]],F:I,4,FALSE)</f>
        <v>16284.02</v>
      </c>
      <c r="R3480" s="1">
        <f>SUMIF(C:C,ecommerce_10000[[#This Row],[Category]],I:I)</f>
        <v>29200970.130000021</v>
      </c>
      <c r="S3480" s="1">
        <f>SUMIFS(I:I,C:C,C3480)</f>
        <v>29200970.130000021</v>
      </c>
      <c r="T3480" s="1" t="str">
        <f>INDEX(F:F,MATCH(ecommerce_10000[[#This Row],[TotalAmount]],I:I,0))</f>
        <v>Cairo</v>
      </c>
    </row>
    <row r="3481" spans="1:20" x14ac:dyDescent="0.3">
      <c r="A3481" s="1" t="s">
        <v>3525</v>
      </c>
      <c r="B3481" s="1" t="s">
        <v>13</v>
      </c>
      <c r="C3481" s="1" t="s">
        <v>14</v>
      </c>
      <c r="D3481" s="1" t="s">
        <v>15</v>
      </c>
      <c r="E3481" s="1" t="s">
        <v>16</v>
      </c>
      <c r="F3481" s="1" t="s">
        <v>62</v>
      </c>
      <c r="G3481">
        <v>13461.19</v>
      </c>
      <c r="H3481">
        <v>5</v>
      </c>
      <c r="I3481">
        <v>67305.95</v>
      </c>
      <c r="J3481">
        <v>3.52</v>
      </c>
      <c r="K3481">
        <v>1956</v>
      </c>
      <c r="L3481" s="2">
        <v>45406</v>
      </c>
      <c r="O3481" t="str">
        <f>IF(ecommerce_10000[[#This Row],[Platform]]="Souq","sq",ecommerce_10000[[#This Row],[Platform]])</f>
        <v>sq</v>
      </c>
      <c r="P3481" t="str">
        <f>IF(E3481="Souq","sq",IF(E3481="Jumia","Jum",E3481))</f>
        <v>sq</v>
      </c>
      <c r="Q3481">
        <f>VLOOKUP(ecommerce_10000[[#This Row],[City]],F:I,4,FALSE)</f>
        <v>27872.98</v>
      </c>
      <c r="R3481" s="1">
        <f>SUMIF(C:C,ecommerce_10000[[#This Row],[Category]],I:I)</f>
        <v>92327183.770000085</v>
      </c>
      <c r="S3481" s="1">
        <f>SUMIFS(I:I,C:C,C3481)</f>
        <v>92327183.770000085</v>
      </c>
      <c r="T3481" s="1" t="str">
        <f>INDEX(F:F,MATCH(ecommerce_10000[[#This Row],[TotalAmount]],I:I,0))</f>
        <v>Giza</v>
      </c>
    </row>
    <row r="3482" spans="1:20" x14ac:dyDescent="0.3">
      <c r="A3482" s="1" t="s">
        <v>3526</v>
      </c>
      <c r="B3482" s="1" t="s">
        <v>35</v>
      </c>
      <c r="C3482" s="1" t="s">
        <v>14</v>
      </c>
      <c r="D3482" s="1" t="s">
        <v>36</v>
      </c>
      <c r="E3482" s="1" t="s">
        <v>47</v>
      </c>
      <c r="F3482" s="1" t="s">
        <v>17</v>
      </c>
      <c r="G3482">
        <v>6437.82</v>
      </c>
      <c r="H3482">
        <v>2</v>
      </c>
      <c r="I3482">
        <v>12875.64</v>
      </c>
      <c r="J3482">
        <v>1.6</v>
      </c>
      <c r="K3482">
        <v>3780</v>
      </c>
      <c r="L3482" s="2">
        <v>45452</v>
      </c>
      <c r="O3482" t="str">
        <f>IF(ecommerce_10000[[#This Row],[Platform]]="Souq","sq",ecommerce_10000[[#This Row],[Platform]])</f>
        <v>Amazon</v>
      </c>
      <c r="P3482" t="str">
        <f>IF(E3482="Souq","sq",IF(E3482="Jumia","Jum",E3482))</f>
        <v>Amazon</v>
      </c>
      <c r="Q3482">
        <f>VLOOKUP(ecommerce_10000[[#This Row],[City]],F:I,4,FALSE)</f>
        <v>16284.02</v>
      </c>
      <c r="R3482" s="1">
        <f>SUMIF(C:C,ecommerce_10000[[#This Row],[Category]],I:I)</f>
        <v>92327183.770000085</v>
      </c>
      <c r="S3482" s="1">
        <f>SUMIFS(I:I,C:C,C3482)</f>
        <v>92327183.770000085</v>
      </c>
      <c r="T3482" s="1" t="str">
        <f>INDEX(F:F,MATCH(ecommerce_10000[[#This Row],[TotalAmount]],I:I,0))</f>
        <v>Cairo</v>
      </c>
    </row>
    <row r="3483" spans="1:20" x14ac:dyDescent="0.3">
      <c r="A3483" s="1" t="s">
        <v>3527</v>
      </c>
      <c r="B3483" s="1" t="s">
        <v>35</v>
      </c>
      <c r="C3483" s="1" t="s">
        <v>14</v>
      </c>
      <c r="D3483" s="1" t="s">
        <v>36</v>
      </c>
      <c r="E3483" s="1" t="s">
        <v>22</v>
      </c>
      <c r="F3483" s="1" t="s">
        <v>62</v>
      </c>
      <c r="G3483">
        <v>18397.53</v>
      </c>
      <c r="H3483">
        <v>3</v>
      </c>
      <c r="I3483">
        <v>55192.59</v>
      </c>
      <c r="J3483">
        <v>1.86</v>
      </c>
      <c r="K3483">
        <v>2811</v>
      </c>
      <c r="L3483" s="2">
        <v>45550</v>
      </c>
      <c r="O3483" t="str">
        <f>IF(ecommerce_10000[[#This Row],[Platform]]="Souq","sq",ecommerce_10000[[#This Row],[Platform]])</f>
        <v>Jumia</v>
      </c>
      <c r="P3483" t="str">
        <f>IF(E3483="Souq","sq",IF(E3483="Jumia","Jum",E3483))</f>
        <v>Jum</v>
      </c>
      <c r="Q3483">
        <f>VLOOKUP(ecommerce_10000[[#This Row],[City]],F:I,4,FALSE)</f>
        <v>27872.98</v>
      </c>
      <c r="R3483" s="1">
        <f>SUMIF(C:C,ecommerce_10000[[#This Row],[Category]],I:I)</f>
        <v>92327183.770000085</v>
      </c>
      <c r="S3483" s="1">
        <f>SUMIFS(I:I,C:C,C3483)</f>
        <v>92327183.770000085</v>
      </c>
      <c r="T3483" s="1" t="str">
        <f>INDEX(F:F,MATCH(ecommerce_10000[[#This Row],[TotalAmount]],I:I,0))</f>
        <v>Giza</v>
      </c>
    </row>
    <row r="3484" spans="1:20" x14ac:dyDescent="0.3">
      <c r="A3484" s="1" t="s">
        <v>3528</v>
      </c>
      <c r="B3484" s="1" t="s">
        <v>65</v>
      </c>
      <c r="C3484" s="1" t="s">
        <v>20</v>
      </c>
      <c r="D3484" s="1" t="s">
        <v>66</v>
      </c>
      <c r="E3484" s="1" t="s">
        <v>22</v>
      </c>
      <c r="F3484" s="1" t="s">
        <v>62</v>
      </c>
      <c r="G3484">
        <v>17578.97</v>
      </c>
      <c r="H3484">
        <v>3</v>
      </c>
      <c r="I3484">
        <v>52736.91</v>
      </c>
      <c r="J3484">
        <v>1.78</v>
      </c>
      <c r="K3484">
        <v>1959</v>
      </c>
      <c r="L3484" s="2">
        <v>45425</v>
      </c>
      <c r="O3484" t="str">
        <f>IF(ecommerce_10000[[#This Row],[Platform]]="Souq","sq",ecommerce_10000[[#This Row],[Platform]])</f>
        <v>Jumia</v>
      </c>
      <c r="P3484" t="str">
        <f>IF(E3484="Souq","sq",IF(E3484="Jumia","Jum",E3484))</f>
        <v>Jum</v>
      </c>
      <c r="Q3484">
        <f>VLOOKUP(ecommerce_10000[[#This Row],[City]],F:I,4,FALSE)</f>
        <v>27872.98</v>
      </c>
      <c r="R3484" s="1">
        <f>SUMIF(C:C,ecommerce_10000[[#This Row],[Category]],I:I)</f>
        <v>91504159.730000004</v>
      </c>
      <c r="S3484" s="1">
        <f>SUMIFS(I:I,C:C,C3484)</f>
        <v>91504159.730000004</v>
      </c>
      <c r="T3484" s="1" t="str">
        <f>INDEX(F:F,MATCH(ecommerce_10000[[#This Row],[TotalAmount]],I:I,0))</f>
        <v>Giza</v>
      </c>
    </row>
    <row r="3485" spans="1:20" x14ac:dyDescent="0.3">
      <c r="A3485" s="1" t="s">
        <v>3529</v>
      </c>
      <c r="B3485" s="1" t="s">
        <v>25</v>
      </c>
      <c r="C3485" s="1" t="s">
        <v>26</v>
      </c>
      <c r="D3485" s="1" t="s">
        <v>27</v>
      </c>
      <c r="E3485" s="1" t="s">
        <v>22</v>
      </c>
      <c r="F3485" s="1" t="s">
        <v>33</v>
      </c>
      <c r="G3485">
        <v>10035.969999999999</v>
      </c>
      <c r="H3485">
        <v>4</v>
      </c>
      <c r="I3485">
        <v>40143.879999999997</v>
      </c>
      <c r="J3485">
        <v>1.2</v>
      </c>
      <c r="K3485">
        <v>695</v>
      </c>
      <c r="L3485" s="2">
        <v>45476</v>
      </c>
      <c r="O3485" t="str">
        <f>IF(ecommerce_10000[[#This Row],[Platform]]="Souq","sq",ecommerce_10000[[#This Row],[Platform]])</f>
        <v>Jumia</v>
      </c>
      <c r="P3485" t="str">
        <f>IF(E3485="Souq","sq",IF(E3485="Jumia","Jum",E3485))</f>
        <v>Jum</v>
      </c>
      <c r="Q3485">
        <f>VLOOKUP(ecommerce_10000[[#This Row],[City]],F:I,4,FALSE)</f>
        <v>3665.44</v>
      </c>
      <c r="R3485" s="1">
        <f>SUMIF(C:C,ecommerce_10000[[#This Row],[Category]],I:I)</f>
        <v>29200970.130000021</v>
      </c>
      <c r="S3485" s="1">
        <f>SUMIFS(I:I,C:C,C3485)</f>
        <v>29200970.130000021</v>
      </c>
      <c r="T3485" s="1" t="str">
        <f>INDEX(F:F,MATCH(ecommerce_10000[[#This Row],[TotalAmount]],I:I,0))</f>
        <v>Dubai</v>
      </c>
    </row>
    <row r="3486" spans="1:20" x14ac:dyDescent="0.3">
      <c r="A3486" s="1" t="s">
        <v>3530</v>
      </c>
      <c r="B3486" s="1" t="s">
        <v>30</v>
      </c>
      <c r="C3486" s="1" t="s">
        <v>31</v>
      </c>
      <c r="D3486" s="1" t="s">
        <v>32</v>
      </c>
      <c r="E3486" s="1" t="s">
        <v>16</v>
      </c>
      <c r="F3486" s="1" t="s">
        <v>40</v>
      </c>
      <c r="G3486">
        <v>14078.64</v>
      </c>
      <c r="H3486">
        <v>3</v>
      </c>
      <c r="I3486">
        <v>42235.92</v>
      </c>
      <c r="J3486">
        <v>1.08</v>
      </c>
      <c r="K3486">
        <v>392</v>
      </c>
      <c r="L3486" s="2">
        <v>45594</v>
      </c>
      <c r="O3486" t="str">
        <f>IF(ecommerce_10000[[#This Row],[Platform]]="Souq","sq",ecommerce_10000[[#This Row],[Platform]])</f>
        <v>sq</v>
      </c>
      <c r="P3486" t="str">
        <f>IF(E3486="Souq","sq",IF(E3486="Jumia","Jum",E3486))</f>
        <v>sq</v>
      </c>
      <c r="Q3486">
        <f>VLOOKUP(ecommerce_10000[[#This Row],[City]],F:I,4,FALSE)</f>
        <v>99349.3</v>
      </c>
      <c r="R3486" s="1">
        <f>SUMIF(C:C,ecommerce_10000[[#This Row],[Category]],I:I)</f>
        <v>57542997.559999913</v>
      </c>
      <c r="S3486" s="1">
        <f>SUMIFS(I:I,C:C,C3486)</f>
        <v>57542997.559999913</v>
      </c>
      <c r="T3486" s="1" t="str">
        <f>INDEX(F:F,MATCH(ecommerce_10000[[#This Row],[TotalAmount]],I:I,0))</f>
        <v>Riyadh</v>
      </c>
    </row>
    <row r="3487" spans="1:20" x14ac:dyDescent="0.3">
      <c r="A3487" s="1" t="s">
        <v>3531</v>
      </c>
      <c r="B3487" s="1" t="s">
        <v>49</v>
      </c>
      <c r="C3487" s="1" t="s">
        <v>14</v>
      </c>
      <c r="D3487" s="1" t="s">
        <v>50</v>
      </c>
      <c r="E3487" s="1" t="s">
        <v>16</v>
      </c>
      <c r="F3487" s="1" t="s">
        <v>62</v>
      </c>
      <c r="G3487">
        <v>6026.99</v>
      </c>
      <c r="H3487">
        <v>1</v>
      </c>
      <c r="I3487">
        <v>6026.99</v>
      </c>
      <c r="J3487">
        <v>3.5</v>
      </c>
      <c r="K3487">
        <v>1177</v>
      </c>
      <c r="L3487" s="2">
        <v>45543</v>
      </c>
      <c r="O3487" t="str">
        <f>IF(ecommerce_10000[[#This Row],[Platform]]="Souq","sq",ecommerce_10000[[#This Row],[Platform]])</f>
        <v>sq</v>
      </c>
      <c r="P3487" t="str">
        <f>IF(E3487="Souq","sq",IF(E3487="Jumia","Jum",E3487))</f>
        <v>sq</v>
      </c>
      <c r="Q3487">
        <f>VLOOKUP(ecommerce_10000[[#This Row],[City]],F:I,4,FALSE)</f>
        <v>27872.98</v>
      </c>
      <c r="R3487" s="1">
        <f>SUMIF(C:C,ecommerce_10000[[#This Row],[Category]],I:I)</f>
        <v>92327183.770000085</v>
      </c>
      <c r="S3487" s="1">
        <f>SUMIFS(I:I,C:C,C3487)</f>
        <v>92327183.770000085</v>
      </c>
      <c r="T3487" s="1" t="str">
        <f>INDEX(F:F,MATCH(ecommerce_10000[[#This Row],[TotalAmount]],I:I,0))</f>
        <v>Giza</v>
      </c>
    </row>
    <row r="3488" spans="1:20" x14ac:dyDescent="0.3">
      <c r="A3488" s="1" t="s">
        <v>3532</v>
      </c>
      <c r="B3488" s="1" t="s">
        <v>49</v>
      </c>
      <c r="C3488" s="1" t="s">
        <v>14</v>
      </c>
      <c r="D3488" s="1" t="s">
        <v>50</v>
      </c>
      <c r="E3488" s="1" t="s">
        <v>16</v>
      </c>
      <c r="F3488" s="1" t="s">
        <v>33</v>
      </c>
      <c r="G3488">
        <v>13275.81</v>
      </c>
      <c r="H3488">
        <v>5</v>
      </c>
      <c r="I3488">
        <v>66379.05</v>
      </c>
      <c r="J3488">
        <v>4.5199999999999996</v>
      </c>
      <c r="K3488">
        <v>2527</v>
      </c>
      <c r="L3488" s="2">
        <v>45434</v>
      </c>
      <c r="O3488" t="str">
        <f>IF(ecommerce_10000[[#This Row],[Platform]]="Souq","sq",ecommerce_10000[[#This Row],[Platform]])</f>
        <v>sq</v>
      </c>
      <c r="P3488" t="str">
        <f>IF(E3488="Souq","sq",IF(E3488="Jumia","Jum",E3488))</f>
        <v>sq</v>
      </c>
      <c r="Q3488">
        <f>VLOOKUP(ecommerce_10000[[#This Row],[City]],F:I,4,FALSE)</f>
        <v>3665.44</v>
      </c>
      <c r="R3488" s="1">
        <f>SUMIF(C:C,ecommerce_10000[[#This Row],[Category]],I:I)</f>
        <v>92327183.770000085</v>
      </c>
      <c r="S3488" s="1">
        <f>SUMIFS(I:I,C:C,C3488)</f>
        <v>92327183.770000085</v>
      </c>
      <c r="T3488" s="1" t="str">
        <f>INDEX(F:F,MATCH(ecommerce_10000[[#This Row],[TotalAmount]],I:I,0))</f>
        <v>Dubai</v>
      </c>
    </row>
    <row r="3489" spans="1:20" x14ac:dyDescent="0.3">
      <c r="A3489" s="1" t="s">
        <v>3533</v>
      </c>
      <c r="B3489" s="1" t="s">
        <v>65</v>
      </c>
      <c r="C3489" s="1" t="s">
        <v>20</v>
      </c>
      <c r="D3489" s="1" t="s">
        <v>66</v>
      </c>
      <c r="E3489" s="1" t="s">
        <v>22</v>
      </c>
      <c r="F3489" s="1" t="s">
        <v>23</v>
      </c>
      <c r="G3489">
        <v>9410.5300000000007</v>
      </c>
      <c r="H3489">
        <v>4</v>
      </c>
      <c r="I3489">
        <v>37642.120000000003</v>
      </c>
      <c r="J3489">
        <v>4.05</v>
      </c>
      <c r="K3489">
        <v>2736</v>
      </c>
      <c r="L3489" s="2">
        <v>45555</v>
      </c>
      <c r="O3489" t="str">
        <f>IF(ecommerce_10000[[#This Row],[Platform]]="Souq","sq",ecommerce_10000[[#This Row],[Platform]])</f>
        <v>Jumia</v>
      </c>
      <c r="P3489" t="str">
        <f>IF(E3489="Souq","sq",IF(E3489="Jumia","Jum",E3489))</f>
        <v>Jum</v>
      </c>
      <c r="Q3489">
        <f>VLOOKUP(ecommerce_10000[[#This Row],[City]],F:I,4,FALSE)</f>
        <v>13290.4</v>
      </c>
      <c r="R3489" s="1">
        <f>SUMIF(C:C,ecommerce_10000[[#This Row],[Category]],I:I)</f>
        <v>91504159.730000004</v>
      </c>
      <c r="S3489" s="1">
        <f>SUMIFS(I:I,C:C,C3489)</f>
        <v>91504159.730000004</v>
      </c>
      <c r="T3489" s="1" t="str">
        <f>INDEX(F:F,MATCH(ecommerce_10000[[#This Row],[TotalAmount]],I:I,0))</f>
        <v>Alexandria</v>
      </c>
    </row>
    <row r="3490" spans="1:20" x14ac:dyDescent="0.3">
      <c r="A3490" s="1" t="s">
        <v>3534</v>
      </c>
      <c r="B3490" s="1" t="s">
        <v>53</v>
      </c>
      <c r="C3490" s="1" t="s">
        <v>31</v>
      </c>
      <c r="D3490" s="1" t="s">
        <v>54</v>
      </c>
      <c r="E3490" s="1" t="s">
        <v>22</v>
      </c>
      <c r="F3490" s="1" t="s">
        <v>40</v>
      </c>
      <c r="G3490">
        <v>2789.3</v>
      </c>
      <c r="H3490">
        <v>5</v>
      </c>
      <c r="I3490">
        <v>13946.5</v>
      </c>
      <c r="J3490">
        <v>1.88</v>
      </c>
      <c r="K3490">
        <v>4846</v>
      </c>
      <c r="L3490" s="2">
        <v>45496</v>
      </c>
      <c r="O3490" t="str">
        <f>IF(ecommerce_10000[[#This Row],[Platform]]="Souq","sq",ecommerce_10000[[#This Row],[Platform]])</f>
        <v>Jumia</v>
      </c>
      <c r="P3490" t="str">
        <f>IF(E3490="Souq","sq",IF(E3490="Jumia","Jum",E3490))</f>
        <v>Jum</v>
      </c>
      <c r="Q3490">
        <f>VLOOKUP(ecommerce_10000[[#This Row],[City]],F:I,4,FALSE)</f>
        <v>99349.3</v>
      </c>
      <c r="R3490" s="1">
        <f>SUMIF(C:C,ecommerce_10000[[#This Row],[Category]],I:I)</f>
        <v>57542997.559999913</v>
      </c>
      <c r="S3490" s="1">
        <f>SUMIFS(I:I,C:C,C3490)</f>
        <v>57542997.559999913</v>
      </c>
      <c r="T3490" s="1" t="str">
        <f>INDEX(F:F,MATCH(ecommerce_10000[[#This Row],[TotalAmount]],I:I,0))</f>
        <v>Riyadh</v>
      </c>
    </row>
    <row r="3491" spans="1:20" x14ac:dyDescent="0.3">
      <c r="A3491" s="1" t="s">
        <v>3535</v>
      </c>
      <c r="B3491" s="1" t="s">
        <v>13</v>
      </c>
      <c r="C3491" s="1" t="s">
        <v>14</v>
      </c>
      <c r="D3491" s="1" t="s">
        <v>15</v>
      </c>
      <c r="E3491" s="1" t="s">
        <v>16</v>
      </c>
      <c r="F3491" s="1" t="s">
        <v>17</v>
      </c>
      <c r="G3491">
        <v>535.73</v>
      </c>
      <c r="H3491">
        <v>3</v>
      </c>
      <c r="I3491">
        <v>1607.19</v>
      </c>
      <c r="J3491">
        <v>4.7300000000000004</v>
      </c>
      <c r="K3491">
        <v>1994</v>
      </c>
      <c r="L3491" s="2">
        <v>45440</v>
      </c>
      <c r="O3491" t="str">
        <f>IF(ecommerce_10000[[#This Row],[Platform]]="Souq","sq",ecommerce_10000[[#This Row],[Platform]])</f>
        <v>sq</v>
      </c>
      <c r="P3491" t="str">
        <f>IF(E3491="Souq","sq",IF(E3491="Jumia","Jum",E3491))</f>
        <v>sq</v>
      </c>
      <c r="Q3491">
        <f>VLOOKUP(ecommerce_10000[[#This Row],[City]],F:I,4,FALSE)</f>
        <v>16284.02</v>
      </c>
      <c r="R3491" s="1">
        <f>SUMIF(C:C,ecommerce_10000[[#This Row],[Category]],I:I)</f>
        <v>92327183.770000085</v>
      </c>
      <c r="S3491" s="1">
        <f>SUMIFS(I:I,C:C,C3491)</f>
        <v>92327183.770000085</v>
      </c>
      <c r="T3491" s="1" t="str">
        <f>INDEX(F:F,MATCH(ecommerce_10000[[#This Row],[TotalAmount]],I:I,0))</f>
        <v>Cairo</v>
      </c>
    </row>
    <row r="3492" spans="1:20" x14ac:dyDescent="0.3">
      <c r="A3492" s="1" t="s">
        <v>3536</v>
      </c>
      <c r="B3492" s="1" t="s">
        <v>53</v>
      </c>
      <c r="C3492" s="1" t="s">
        <v>31</v>
      </c>
      <c r="D3492" s="1" t="s">
        <v>54</v>
      </c>
      <c r="E3492" s="1" t="s">
        <v>16</v>
      </c>
      <c r="F3492" s="1" t="s">
        <v>33</v>
      </c>
      <c r="G3492">
        <v>380.52</v>
      </c>
      <c r="H3492">
        <v>3</v>
      </c>
      <c r="I3492">
        <v>1141.56</v>
      </c>
      <c r="J3492">
        <v>1.08</v>
      </c>
      <c r="K3492">
        <v>922</v>
      </c>
      <c r="L3492" s="2">
        <v>45542</v>
      </c>
      <c r="O3492" t="str">
        <f>IF(ecommerce_10000[[#This Row],[Platform]]="Souq","sq",ecommerce_10000[[#This Row],[Platform]])</f>
        <v>sq</v>
      </c>
      <c r="P3492" t="str">
        <f>IF(E3492="Souq","sq",IF(E3492="Jumia","Jum",E3492))</f>
        <v>sq</v>
      </c>
      <c r="Q3492">
        <f>VLOOKUP(ecommerce_10000[[#This Row],[City]],F:I,4,FALSE)</f>
        <v>3665.44</v>
      </c>
      <c r="R3492" s="1">
        <f>SUMIF(C:C,ecommerce_10000[[#This Row],[Category]],I:I)</f>
        <v>57542997.559999913</v>
      </c>
      <c r="S3492" s="1">
        <f>SUMIFS(I:I,C:C,C3492)</f>
        <v>57542997.559999913</v>
      </c>
      <c r="T3492" s="1" t="str">
        <f>INDEX(F:F,MATCH(ecommerce_10000[[#This Row],[TotalAmount]],I:I,0))</f>
        <v>Dubai</v>
      </c>
    </row>
    <row r="3493" spans="1:20" x14ac:dyDescent="0.3">
      <c r="A3493" s="1" t="s">
        <v>3537</v>
      </c>
      <c r="B3493" s="1" t="s">
        <v>65</v>
      </c>
      <c r="C3493" s="1" t="s">
        <v>20</v>
      </c>
      <c r="D3493" s="1" t="s">
        <v>66</v>
      </c>
      <c r="E3493" s="1" t="s">
        <v>16</v>
      </c>
      <c r="F3493" s="1" t="s">
        <v>17</v>
      </c>
      <c r="G3493">
        <v>14772.25</v>
      </c>
      <c r="H3493">
        <v>2</v>
      </c>
      <c r="I3493">
        <v>29544.5</v>
      </c>
      <c r="J3493">
        <v>3.82</v>
      </c>
      <c r="K3493">
        <v>866</v>
      </c>
      <c r="L3493" s="2">
        <v>45552</v>
      </c>
      <c r="O3493" t="str">
        <f>IF(ecommerce_10000[[#This Row],[Platform]]="Souq","sq",ecommerce_10000[[#This Row],[Platform]])</f>
        <v>sq</v>
      </c>
      <c r="P3493" t="str">
        <f>IF(E3493="Souq","sq",IF(E3493="Jumia","Jum",E3493))</f>
        <v>sq</v>
      </c>
      <c r="Q3493">
        <f>VLOOKUP(ecommerce_10000[[#This Row],[City]],F:I,4,FALSE)</f>
        <v>16284.02</v>
      </c>
      <c r="R3493" s="1">
        <f>SUMIF(C:C,ecommerce_10000[[#This Row],[Category]],I:I)</f>
        <v>91504159.730000004</v>
      </c>
      <c r="S3493" s="1">
        <f>SUMIFS(I:I,C:C,C3493)</f>
        <v>91504159.730000004</v>
      </c>
      <c r="T3493" s="1" t="str">
        <f>INDEX(F:F,MATCH(ecommerce_10000[[#This Row],[TotalAmount]],I:I,0))</f>
        <v>Cairo</v>
      </c>
    </row>
    <row r="3494" spans="1:20" x14ac:dyDescent="0.3">
      <c r="A3494" s="1" t="s">
        <v>3538</v>
      </c>
      <c r="B3494" s="1" t="s">
        <v>65</v>
      </c>
      <c r="C3494" s="1" t="s">
        <v>20</v>
      </c>
      <c r="D3494" s="1" t="s">
        <v>66</v>
      </c>
      <c r="E3494" s="1" t="s">
        <v>22</v>
      </c>
      <c r="F3494" s="1" t="s">
        <v>33</v>
      </c>
      <c r="G3494">
        <v>3777</v>
      </c>
      <c r="H3494">
        <v>2</v>
      </c>
      <c r="I3494">
        <v>7554</v>
      </c>
      <c r="J3494">
        <v>2.65</v>
      </c>
      <c r="K3494">
        <v>4363</v>
      </c>
      <c r="L3494" s="2">
        <v>45615</v>
      </c>
      <c r="O3494" t="str">
        <f>IF(ecommerce_10000[[#This Row],[Platform]]="Souq","sq",ecommerce_10000[[#This Row],[Platform]])</f>
        <v>Jumia</v>
      </c>
      <c r="P3494" t="str">
        <f>IF(E3494="Souq","sq",IF(E3494="Jumia","Jum",E3494))</f>
        <v>Jum</v>
      </c>
      <c r="Q3494">
        <f>VLOOKUP(ecommerce_10000[[#This Row],[City]],F:I,4,FALSE)</f>
        <v>3665.44</v>
      </c>
      <c r="R3494" s="1">
        <f>SUMIF(C:C,ecommerce_10000[[#This Row],[Category]],I:I)</f>
        <v>91504159.730000004</v>
      </c>
      <c r="S3494" s="1">
        <f>SUMIFS(I:I,C:C,C3494)</f>
        <v>91504159.730000004</v>
      </c>
      <c r="T3494" s="1" t="str">
        <f>INDEX(F:F,MATCH(ecommerce_10000[[#This Row],[TotalAmount]],I:I,0))</f>
        <v>Dubai</v>
      </c>
    </row>
    <row r="3495" spans="1:20" x14ac:dyDescent="0.3">
      <c r="A3495" s="1" t="s">
        <v>3539</v>
      </c>
      <c r="B3495" s="1" t="s">
        <v>13</v>
      </c>
      <c r="C3495" s="1" t="s">
        <v>14</v>
      </c>
      <c r="D3495" s="1" t="s">
        <v>15</v>
      </c>
      <c r="E3495" s="1" t="s">
        <v>16</v>
      </c>
      <c r="F3495" s="1" t="s">
        <v>33</v>
      </c>
      <c r="G3495">
        <v>457.54</v>
      </c>
      <c r="H3495">
        <v>1</v>
      </c>
      <c r="I3495">
        <v>457.54</v>
      </c>
      <c r="J3495">
        <v>2.62</v>
      </c>
      <c r="K3495">
        <v>1063</v>
      </c>
      <c r="L3495" s="2">
        <v>45465</v>
      </c>
      <c r="O3495" t="str">
        <f>IF(ecommerce_10000[[#This Row],[Platform]]="Souq","sq",ecommerce_10000[[#This Row],[Platform]])</f>
        <v>sq</v>
      </c>
      <c r="P3495" t="str">
        <f>IF(E3495="Souq","sq",IF(E3495="Jumia","Jum",E3495))</f>
        <v>sq</v>
      </c>
      <c r="Q3495">
        <f>VLOOKUP(ecommerce_10000[[#This Row],[City]],F:I,4,FALSE)</f>
        <v>3665.44</v>
      </c>
      <c r="R3495" s="1">
        <f>SUMIF(C:C,ecommerce_10000[[#This Row],[Category]],I:I)</f>
        <v>92327183.770000085</v>
      </c>
      <c r="S3495" s="1">
        <f>SUMIFS(I:I,C:C,C3495)</f>
        <v>92327183.770000085</v>
      </c>
      <c r="T3495" s="1" t="str">
        <f>INDEX(F:F,MATCH(ecommerce_10000[[#This Row],[TotalAmount]],I:I,0))</f>
        <v>Dubai</v>
      </c>
    </row>
    <row r="3496" spans="1:20" x14ac:dyDescent="0.3">
      <c r="A3496" s="1" t="s">
        <v>3540</v>
      </c>
      <c r="B3496" s="1" t="s">
        <v>30</v>
      </c>
      <c r="C3496" s="1" t="s">
        <v>31</v>
      </c>
      <c r="D3496" s="1" t="s">
        <v>32</v>
      </c>
      <c r="E3496" s="1" t="s">
        <v>47</v>
      </c>
      <c r="F3496" s="1" t="s">
        <v>28</v>
      </c>
      <c r="G3496">
        <v>3017.23</v>
      </c>
      <c r="H3496">
        <v>3</v>
      </c>
      <c r="I3496">
        <v>9051.69</v>
      </c>
      <c r="J3496">
        <v>4.76</v>
      </c>
      <c r="K3496">
        <v>2669</v>
      </c>
      <c r="L3496" s="2">
        <v>45417</v>
      </c>
      <c r="O3496" t="str">
        <f>IF(ecommerce_10000[[#This Row],[Platform]]="Souq","sq",ecommerce_10000[[#This Row],[Platform]])</f>
        <v>Amazon</v>
      </c>
      <c r="P3496" t="str">
        <f>IF(E3496="Souq","sq",IF(E3496="Jumia","Jum",E3496))</f>
        <v>Amazon</v>
      </c>
      <c r="Q3496">
        <f>VLOOKUP(ecommerce_10000[[#This Row],[City]],F:I,4,FALSE)</f>
        <v>26648.76</v>
      </c>
      <c r="R3496" s="1">
        <f>SUMIF(C:C,ecommerce_10000[[#This Row],[Category]],I:I)</f>
        <v>57542997.559999913</v>
      </c>
      <c r="S3496" s="1">
        <f>SUMIFS(I:I,C:C,C3496)</f>
        <v>57542997.559999913</v>
      </c>
      <c r="T3496" s="1" t="str">
        <f>INDEX(F:F,MATCH(ecommerce_10000[[#This Row],[TotalAmount]],I:I,0))</f>
        <v>Casablanca</v>
      </c>
    </row>
    <row r="3497" spans="1:20" x14ac:dyDescent="0.3">
      <c r="A3497" s="1" t="s">
        <v>3541</v>
      </c>
      <c r="B3497" s="1" t="s">
        <v>43</v>
      </c>
      <c r="C3497" s="1" t="s">
        <v>44</v>
      </c>
      <c r="D3497" s="1" t="s">
        <v>45</v>
      </c>
      <c r="E3497" s="1" t="s">
        <v>22</v>
      </c>
      <c r="F3497" s="1" t="s">
        <v>33</v>
      </c>
      <c r="G3497">
        <v>8559.51</v>
      </c>
      <c r="H3497">
        <v>4</v>
      </c>
      <c r="I3497">
        <v>34238.04</v>
      </c>
      <c r="J3497">
        <v>1.91</v>
      </c>
      <c r="K3497">
        <v>3444</v>
      </c>
      <c r="L3497" s="2">
        <v>45344</v>
      </c>
      <c r="O3497" t="str">
        <f>IF(ecommerce_10000[[#This Row],[Platform]]="Souq","sq",ecommerce_10000[[#This Row],[Platform]])</f>
        <v>Jumia</v>
      </c>
      <c r="P3497" t="str">
        <f>IF(E3497="Souq","sq",IF(E3497="Jumia","Jum",E3497))</f>
        <v>Jum</v>
      </c>
      <c r="Q3497">
        <f>VLOOKUP(ecommerce_10000[[#This Row],[City]],F:I,4,FALSE)</f>
        <v>3665.44</v>
      </c>
      <c r="R3497" s="1">
        <f>SUMIF(C:C,ecommerce_10000[[#This Row],[Category]],I:I)</f>
        <v>31420413.200000018</v>
      </c>
      <c r="S3497" s="1">
        <f>SUMIFS(I:I,C:C,C3497)</f>
        <v>31420413.200000018</v>
      </c>
      <c r="T3497" s="1" t="str">
        <f>INDEX(F:F,MATCH(ecommerce_10000[[#This Row],[TotalAmount]],I:I,0))</f>
        <v>Dubai</v>
      </c>
    </row>
    <row r="3498" spans="1:20" x14ac:dyDescent="0.3">
      <c r="A3498" s="1" t="s">
        <v>3542</v>
      </c>
      <c r="B3498" s="1" t="s">
        <v>53</v>
      </c>
      <c r="C3498" s="1" t="s">
        <v>31</v>
      </c>
      <c r="D3498" s="1" t="s">
        <v>54</v>
      </c>
      <c r="E3498" s="1" t="s">
        <v>16</v>
      </c>
      <c r="F3498" s="1" t="s">
        <v>28</v>
      </c>
      <c r="G3498">
        <v>13888.04</v>
      </c>
      <c r="H3498">
        <v>5</v>
      </c>
      <c r="I3498">
        <v>69440.2</v>
      </c>
      <c r="J3498">
        <v>2.86</v>
      </c>
      <c r="K3498">
        <v>2969</v>
      </c>
      <c r="L3498" s="2">
        <v>45417</v>
      </c>
      <c r="O3498" t="str">
        <f>IF(ecommerce_10000[[#This Row],[Platform]]="Souq","sq",ecommerce_10000[[#This Row],[Platform]])</f>
        <v>sq</v>
      </c>
      <c r="P3498" t="str">
        <f>IF(E3498="Souq","sq",IF(E3498="Jumia","Jum",E3498))</f>
        <v>sq</v>
      </c>
      <c r="Q3498">
        <f>VLOOKUP(ecommerce_10000[[#This Row],[City]],F:I,4,FALSE)</f>
        <v>26648.76</v>
      </c>
      <c r="R3498" s="1">
        <f>SUMIF(C:C,ecommerce_10000[[#This Row],[Category]],I:I)</f>
        <v>57542997.559999913</v>
      </c>
      <c r="S3498" s="1">
        <f>SUMIFS(I:I,C:C,C3498)</f>
        <v>57542997.559999913</v>
      </c>
      <c r="T3498" s="1" t="str">
        <f>INDEX(F:F,MATCH(ecommerce_10000[[#This Row],[TotalAmount]],I:I,0))</f>
        <v>Casablanca</v>
      </c>
    </row>
    <row r="3499" spans="1:20" x14ac:dyDescent="0.3">
      <c r="A3499" s="1" t="s">
        <v>3543</v>
      </c>
      <c r="B3499" s="1" t="s">
        <v>19</v>
      </c>
      <c r="C3499" s="1" t="s">
        <v>20</v>
      </c>
      <c r="D3499" s="1" t="s">
        <v>21</v>
      </c>
      <c r="E3499" s="1" t="s">
        <v>22</v>
      </c>
      <c r="F3499" s="1" t="s">
        <v>28</v>
      </c>
      <c r="G3499">
        <v>15520.23</v>
      </c>
      <c r="H3499">
        <v>4</v>
      </c>
      <c r="I3499">
        <v>62080.92</v>
      </c>
      <c r="J3499">
        <v>4.63</v>
      </c>
      <c r="K3499">
        <v>306</v>
      </c>
      <c r="L3499" s="2">
        <v>45314</v>
      </c>
      <c r="O3499" t="str">
        <f>IF(ecommerce_10000[[#This Row],[Platform]]="Souq","sq",ecommerce_10000[[#This Row],[Platform]])</f>
        <v>Jumia</v>
      </c>
      <c r="P3499" t="str">
        <f>IF(E3499="Souq","sq",IF(E3499="Jumia","Jum",E3499))</f>
        <v>Jum</v>
      </c>
      <c r="Q3499">
        <f>VLOOKUP(ecommerce_10000[[#This Row],[City]],F:I,4,FALSE)</f>
        <v>26648.76</v>
      </c>
      <c r="R3499" s="1">
        <f>SUMIF(C:C,ecommerce_10000[[#This Row],[Category]],I:I)</f>
        <v>91504159.730000004</v>
      </c>
      <c r="S3499" s="1">
        <f>SUMIFS(I:I,C:C,C3499)</f>
        <v>91504159.730000004</v>
      </c>
      <c r="T3499" s="1" t="str">
        <f>INDEX(F:F,MATCH(ecommerce_10000[[#This Row],[TotalAmount]],I:I,0))</f>
        <v>Casablanca</v>
      </c>
    </row>
    <row r="3500" spans="1:20" x14ac:dyDescent="0.3">
      <c r="A3500" s="1" t="s">
        <v>3544</v>
      </c>
      <c r="B3500" s="1" t="s">
        <v>65</v>
      </c>
      <c r="C3500" s="1" t="s">
        <v>20</v>
      </c>
      <c r="D3500" s="1" t="s">
        <v>66</v>
      </c>
      <c r="E3500" s="1" t="s">
        <v>16</v>
      </c>
      <c r="F3500" s="1" t="s">
        <v>23</v>
      </c>
      <c r="G3500">
        <v>12013.34</v>
      </c>
      <c r="H3500">
        <v>5</v>
      </c>
      <c r="I3500">
        <v>60066.7</v>
      </c>
      <c r="J3500">
        <v>2.39</v>
      </c>
      <c r="K3500">
        <v>403</v>
      </c>
      <c r="L3500" s="2">
        <v>45361</v>
      </c>
      <c r="O3500" t="str">
        <f>IF(ecommerce_10000[[#This Row],[Platform]]="Souq","sq",ecommerce_10000[[#This Row],[Platform]])</f>
        <v>sq</v>
      </c>
      <c r="P3500" t="str">
        <f>IF(E3500="Souq","sq",IF(E3500="Jumia","Jum",E3500))</f>
        <v>sq</v>
      </c>
      <c r="Q3500">
        <f>VLOOKUP(ecommerce_10000[[#This Row],[City]],F:I,4,FALSE)</f>
        <v>13290.4</v>
      </c>
      <c r="R3500" s="1">
        <f>SUMIF(C:C,ecommerce_10000[[#This Row],[Category]],I:I)</f>
        <v>91504159.730000004</v>
      </c>
      <c r="S3500" s="1">
        <f>SUMIFS(I:I,C:C,C3500)</f>
        <v>91504159.730000004</v>
      </c>
      <c r="T3500" s="1" t="str">
        <f>INDEX(F:F,MATCH(ecommerce_10000[[#This Row],[TotalAmount]],I:I,0))</f>
        <v>Alexandria</v>
      </c>
    </row>
    <row r="3501" spans="1:20" x14ac:dyDescent="0.3">
      <c r="A3501" s="1" t="s">
        <v>3545</v>
      </c>
      <c r="B3501" s="1" t="s">
        <v>35</v>
      </c>
      <c r="C3501" s="1" t="s">
        <v>14</v>
      </c>
      <c r="D3501" s="1" t="s">
        <v>36</v>
      </c>
      <c r="E3501" s="1" t="s">
        <v>16</v>
      </c>
      <c r="F3501" s="1" t="s">
        <v>40</v>
      </c>
      <c r="G3501">
        <v>6806.71</v>
      </c>
      <c r="H3501">
        <v>4</v>
      </c>
      <c r="I3501">
        <v>27226.84</v>
      </c>
      <c r="J3501">
        <v>4.5599999999999996</v>
      </c>
      <c r="K3501">
        <v>2237</v>
      </c>
      <c r="L3501" s="2">
        <v>45383</v>
      </c>
      <c r="O3501" t="str">
        <f>IF(ecommerce_10000[[#This Row],[Platform]]="Souq","sq",ecommerce_10000[[#This Row],[Platform]])</f>
        <v>sq</v>
      </c>
      <c r="P3501" t="str">
        <f>IF(E3501="Souq","sq",IF(E3501="Jumia","Jum",E3501))</f>
        <v>sq</v>
      </c>
      <c r="Q3501">
        <f>VLOOKUP(ecommerce_10000[[#This Row],[City]],F:I,4,FALSE)</f>
        <v>99349.3</v>
      </c>
      <c r="R3501" s="1">
        <f>SUMIF(C:C,ecommerce_10000[[#This Row],[Category]],I:I)</f>
        <v>92327183.770000085</v>
      </c>
      <c r="S3501" s="1">
        <f>SUMIFS(I:I,C:C,C3501)</f>
        <v>92327183.770000085</v>
      </c>
      <c r="T3501" s="1" t="str">
        <f>INDEX(F:F,MATCH(ecommerce_10000[[#This Row],[TotalAmount]],I:I,0))</f>
        <v>Riyadh</v>
      </c>
    </row>
    <row r="3502" spans="1:20" x14ac:dyDescent="0.3">
      <c r="A3502" s="1" t="s">
        <v>3546</v>
      </c>
      <c r="B3502" s="1" t="s">
        <v>19</v>
      </c>
      <c r="C3502" s="1" t="s">
        <v>20</v>
      </c>
      <c r="D3502" s="1" t="s">
        <v>21</v>
      </c>
      <c r="E3502" s="1" t="s">
        <v>22</v>
      </c>
      <c r="F3502" s="1" t="s">
        <v>33</v>
      </c>
      <c r="G3502">
        <v>15140.13</v>
      </c>
      <c r="H3502">
        <v>2</v>
      </c>
      <c r="I3502">
        <v>30280.26</v>
      </c>
      <c r="J3502">
        <v>1.67</v>
      </c>
      <c r="K3502">
        <v>3877</v>
      </c>
      <c r="L3502" s="2">
        <v>45621</v>
      </c>
      <c r="O3502" t="str">
        <f>IF(ecommerce_10000[[#This Row],[Platform]]="Souq","sq",ecommerce_10000[[#This Row],[Platform]])</f>
        <v>Jumia</v>
      </c>
      <c r="P3502" t="str">
        <f>IF(E3502="Souq","sq",IF(E3502="Jumia","Jum",E3502))</f>
        <v>Jum</v>
      </c>
      <c r="Q3502">
        <f>VLOOKUP(ecommerce_10000[[#This Row],[City]],F:I,4,FALSE)</f>
        <v>3665.44</v>
      </c>
      <c r="R3502" s="1">
        <f>SUMIF(C:C,ecommerce_10000[[#This Row],[Category]],I:I)</f>
        <v>91504159.730000004</v>
      </c>
      <c r="S3502" s="1">
        <f>SUMIFS(I:I,C:C,C3502)</f>
        <v>91504159.730000004</v>
      </c>
      <c r="T3502" s="1" t="str">
        <f>INDEX(F:F,MATCH(ecommerce_10000[[#This Row],[TotalAmount]],I:I,0))</f>
        <v>Dubai</v>
      </c>
    </row>
    <row r="3503" spans="1:20" x14ac:dyDescent="0.3">
      <c r="A3503" s="1" t="s">
        <v>3547</v>
      </c>
      <c r="B3503" s="1" t="s">
        <v>35</v>
      </c>
      <c r="C3503" s="1" t="s">
        <v>14</v>
      </c>
      <c r="D3503" s="1" t="s">
        <v>36</v>
      </c>
      <c r="E3503" s="1" t="s">
        <v>16</v>
      </c>
      <c r="F3503" s="1" t="s">
        <v>28</v>
      </c>
      <c r="G3503">
        <v>1713.29</v>
      </c>
      <c r="H3503">
        <v>2</v>
      </c>
      <c r="I3503">
        <v>3426.58</v>
      </c>
      <c r="J3503">
        <v>1.02</v>
      </c>
      <c r="K3503">
        <v>4885</v>
      </c>
      <c r="L3503" s="2">
        <v>45521</v>
      </c>
      <c r="O3503" t="str">
        <f>IF(ecommerce_10000[[#This Row],[Platform]]="Souq","sq",ecommerce_10000[[#This Row],[Platform]])</f>
        <v>sq</v>
      </c>
      <c r="P3503" t="str">
        <f>IF(E3503="Souq","sq",IF(E3503="Jumia","Jum",E3503))</f>
        <v>sq</v>
      </c>
      <c r="Q3503">
        <f>VLOOKUP(ecommerce_10000[[#This Row],[City]],F:I,4,FALSE)</f>
        <v>26648.76</v>
      </c>
      <c r="R3503" s="1">
        <f>SUMIF(C:C,ecommerce_10000[[#This Row],[Category]],I:I)</f>
        <v>92327183.770000085</v>
      </c>
      <c r="S3503" s="1">
        <f>SUMIFS(I:I,C:C,C3503)</f>
        <v>92327183.770000085</v>
      </c>
      <c r="T3503" s="1" t="str">
        <f>INDEX(F:F,MATCH(ecommerce_10000[[#This Row],[TotalAmount]],I:I,0))</f>
        <v>Casablanca</v>
      </c>
    </row>
    <row r="3504" spans="1:20" x14ac:dyDescent="0.3">
      <c r="A3504" s="1" t="s">
        <v>3548</v>
      </c>
      <c r="B3504" s="1" t="s">
        <v>53</v>
      </c>
      <c r="C3504" s="1" t="s">
        <v>31</v>
      </c>
      <c r="D3504" s="1" t="s">
        <v>54</v>
      </c>
      <c r="E3504" s="1" t="s">
        <v>47</v>
      </c>
      <c r="F3504" s="1" t="s">
        <v>62</v>
      </c>
      <c r="G3504">
        <v>7103.73</v>
      </c>
      <c r="H3504">
        <v>1</v>
      </c>
      <c r="I3504">
        <v>7103.73</v>
      </c>
      <c r="J3504">
        <v>1.23</v>
      </c>
      <c r="K3504">
        <v>366</v>
      </c>
      <c r="L3504" s="2">
        <v>45300</v>
      </c>
      <c r="O3504" t="str">
        <f>IF(ecommerce_10000[[#This Row],[Platform]]="Souq","sq",ecommerce_10000[[#This Row],[Platform]])</f>
        <v>Amazon</v>
      </c>
      <c r="P3504" t="str">
        <f>IF(E3504="Souq","sq",IF(E3504="Jumia","Jum",E3504))</f>
        <v>Amazon</v>
      </c>
      <c r="Q3504">
        <f>VLOOKUP(ecommerce_10000[[#This Row],[City]],F:I,4,FALSE)</f>
        <v>27872.98</v>
      </c>
      <c r="R3504" s="1">
        <f>SUMIF(C:C,ecommerce_10000[[#This Row],[Category]],I:I)</f>
        <v>57542997.559999913</v>
      </c>
      <c r="S3504" s="1">
        <f>SUMIFS(I:I,C:C,C3504)</f>
        <v>57542997.559999913</v>
      </c>
      <c r="T3504" s="1" t="str">
        <f>INDEX(F:F,MATCH(ecommerce_10000[[#This Row],[TotalAmount]],I:I,0))</f>
        <v>Giza</v>
      </c>
    </row>
    <row r="3505" spans="1:20" x14ac:dyDescent="0.3">
      <c r="A3505" s="1" t="s">
        <v>3549</v>
      </c>
      <c r="B3505" s="1" t="s">
        <v>38</v>
      </c>
      <c r="C3505" s="1" t="s">
        <v>20</v>
      </c>
      <c r="D3505" s="1" t="s">
        <v>39</v>
      </c>
      <c r="E3505" s="1" t="s">
        <v>16</v>
      </c>
      <c r="F3505" s="1" t="s">
        <v>23</v>
      </c>
      <c r="G3505">
        <v>1254.6099999999999</v>
      </c>
      <c r="H3505">
        <v>2</v>
      </c>
      <c r="I3505">
        <v>2509.2199999999998</v>
      </c>
      <c r="J3505">
        <v>3.69</v>
      </c>
      <c r="K3505">
        <v>3870</v>
      </c>
      <c r="L3505" s="2">
        <v>45572</v>
      </c>
      <c r="O3505" t="str">
        <f>IF(ecommerce_10000[[#This Row],[Platform]]="Souq","sq",ecommerce_10000[[#This Row],[Platform]])</f>
        <v>sq</v>
      </c>
      <c r="P3505" t="str">
        <f>IF(E3505="Souq","sq",IF(E3505="Jumia","Jum",E3505))</f>
        <v>sq</v>
      </c>
      <c r="Q3505">
        <f>VLOOKUP(ecommerce_10000[[#This Row],[City]],F:I,4,FALSE)</f>
        <v>13290.4</v>
      </c>
      <c r="R3505" s="1">
        <f>SUMIF(C:C,ecommerce_10000[[#This Row],[Category]],I:I)</f>
        <v>91504159.730000004</v>
      </c>
      <c r="S3505" s="1">
        <f>SUMIFS(I:I,C:C,C3505)</f>
        <v>91504159.730000004</v>
      </c>
      <c r="T3505" s="1" t="str">
        <f>INDEX(F:F,MATCH(ecommerce_10000[[#This Row],[TotalAmount]],I:I,0))</f>
        <v>Alexandria</v>
      </c>
    </row>
    <row r="3506" spans="1:20" x14ac:dyDescent="0.3">
      <c r="A3506" s="1" t="s">
        <v>3550</v>
      </c>
      <c r="B3506" s="1" t="s">
        <v>13</v>
      </c>
      <c r="C3506" s="1" t="s">
        <v>14</v>
      </c>
      <c r="D3506" s="1" t="s">
        <v>15</v>
      </c>
      <c r="E3506" s="1" t="s">
        <v>16</v>
      </c>
      <c r="F3506" s="1" t="s">
        <v>33</v>
      </c>
      <c r="G3506">
        <v>13189.95</v>
      </c>
      <c r="H3506">
        <v>5</v>
      </c>
      <c r="I3506">
        <v>65949.75</v>
      </c>
      <c r="J3506">
        <v>3.74</v>
      </c>
      <c r="K3506">
        <v>3149</v>
      </c>
      <c r="L3506" s="2">
        <v>45455</v>
      </c>
      <c r="O3506" t="str">
        <f>IF(ecommerce_10000[[#This Row],[Platform]]="Souq","sq",ecommerce_10000[[#This Row],[Platform]])</f>
        <v>sq</v>
      </c>
      <c r="P3506" t="str">
        <f>IF(E3506="Souq","sq",IF(E3506="Jumia","Jum",E3506))</f>
        <v>sq</v>
      </c>
      <c r="Q3506">
        <f>VLOOKUP(ecommerce_10000[[#This Row],[City]],F:I,4,FALSE)</f>
        <v>3665.44</v>
      </c>
      <c r="R3506" s="1">
        <f>SUMIF(C:C,ecommerce_10000[[#This Row],[Category]],I:I)</f>
        <v>92327183.770000085</v>
      </c>
      <c r="S3506" s="1">
        <f>SUMIFS(I:I,C:C,C3506)</f>
        <v>92327183.770000085</v>
      </c>
      <c r="T3506" s="1" t="str">
        <f>INDEX(F:F,MATCH(ecommerce_10000[[#This Row],[TotalAmount]],I:I,0))</f>
        <v>Dubai</v>
      </c>
    </row>
    <row r="3507" spans="1:20" x14ac:dyDescent="0.3">
      <c r="A3507" s="1" t="s">
        <v>3551</v>
      </c>
      <c r="B3507" s="1" t="s">
        <v>65</v>
      </c>
      <c r="C3507" s="1" t="s">
        <v>20</v>
      </c>
      <c r="D3507" s="1" t="s">
        <v>66</v>
      </c>
      <c r="E3507" s="1" t="s">
        <v>47</v>
      </c>
      <c r="F3507" s="1" t="s">
        <v>17</v>
      </c>
      <c r="G3507">
        <v>16482.77</v>
      </c>
      <c r="H3507">
        <v>5</v>
      </c>
      <c r="I3507">
        <v>82413.850000000006</v>
      </c>
      <c r="J3507">
        <v>2.95</v>
      </c>
      <c r="K3507">
        <v>4347</v>
      </c>
      <c r="L3507" s="2">
        <v>45420</v>
      </c>
      <c r="O3507" t="str">
        <f>IF(ecommerce_10000[[#This Row],[Platform]]="Souq","sq",ecommerce_10000[[#This Row],[Platform]])</f>
        <v>Amazon</v>
      </c>
      <c r="P3507" t="str">
        <f>IF(E3507="Souq","sq",IF(E3507="Jumia","Jum",E3507))</f>
        <v>Amazon</v>
      </c>
      <c r="Q3507">
        <f>VLOOKUP(ecommerce_10000[[#This Row],[City]],F:I,4,FALSE)</f>
        <v>16284.02</v>
      </c>
      <c r="R3507" s="1">
        <f>SUMIF(C:C,ecommerce_10000[[#This Row],[Category]],I:I)</f>
        <v>91504159.730000004</v>
      </c>
      <c r="S3507" s="1">
        <f>SUMIFS(I:I,C:C,C3507)</f>
        <v>91504159.730000004</v>
      </c>
      <c r="T3507" s="1" t="str">
        <f>INDEX(F:F,MATCH(ecommerce_10000[[#This Row],[TotalAmount]],I:I,0))</f>
        <v>Cairo</v>
      </c>
    </row>
    <row r="3508" spans="1:20" x14ac:dyDescent="0.3">
      <c r="A3508" s="1" t="s">
        <v>3552</v>
      </c>
      <c r="B3508" s="1" t="s">
        <v>53</v>
      </c>
      <c r="C3508" s="1" t="s">
        <v>31</v>
      </c>
      <c r="D3508" s="1" t="s">
        <v>54</v>
      </c>
      <c r="E3508" s="1" t="s">
        <v>47</v>
      </c>
      <c r="F3508" s="1" t="s">
        <v>23</v>
      </c>
      <c r="G3508">
        <v>1927.98</v>
      </c>
      <c r="H3508">
        <v>3</v>
      </c>
      <c r="I3508">
        <v>5783.94</v>
      </c>
      <c r="J3508">
        <v>2.64</v>
      </c>
      <c r="K3508">
        <v>2960</v>
      </c>
      <c r="L3508" s="2">
        <v>45433</v>
      </c>
      <c r="O3508" t="str">
        <f>IF(ecommerce_10000[[#This Row],[Platform]]="Souq","sq",ecommerce_10000[[#This Row],[Platform]])</f>
        <v>Amazon</v>
      </c>
      <c r="P3508" t="str">
        <f>IF(E3508="Souq","sq",IF(E3508="Jumia","Jum",E3508))</f>
        <v>Amazon</v>
      </c>
      <c r="Q3508">
        <f>VLOOKUP(ecommerce_10000[[#This Row],[City]],F:I,4,FALSE)</f>
        <v>13290.4</v>
      </c>
      <c r="R3508" s="1">
        <f>SUMIF(C:C,ecommerce_10000[[#This Row],[Category]],I:I)</f>
        <v>57542997.559999913</v>
      </c>
      <c r="S3508" s="1">
        <f>SUMIFS(I:I,C:C,C3508)</f>
        <v>57542997.559999913</v>
      </c>
      <c r="T3508" s="1" t="str">
        <f>INDEX(F:F,MATCH(ecommerce_10000[[#This Row],[TotalAmount]],I:I,0))</f>
        <v>Alexandria</v>
      </c>
    </row>
    <row r="3509" spans="1:20" x14ac:dyDescent="0.3">
      <c r="A3509" s="1" t="s">
        <v>3553</v>
      </c>
      <c r="B3509" s="1" t="s">
        <v>38</v>
      </c>
      <c r="C3509" s="1" t="s">
        <v>20</v>
      </c>
      <c r="D3509" s="1" t="s">
        <v>39</v>
      </c>
      <c r="E3509" s="1" t="s">
        <v>47</v>
      </c>
      <c r="F3509" s="1" t="s">
        <v>17</v>
      </c>
      <c r="G3509">
        <v>8655.02</v>
      </c>
      <c r="H3509">
        <v>1</v>
      </c>
      <c r="I3509">
        <v>8655.02</v>
      </c>
      <c r="J3509">
        <v>4.7699999999999996</v>
      </c>
      <c r="K3509">
        <v>2718</v>
      </c>
      <c r="L3509" s="2">
        <v>45307</v>
      </c>
      <c r="O3509" t="str">
        <f>IF(ecommerce_10000[[#This Row],[Platform]]="Souq","sq",ecommerce_10000[[#This Row],[Platform]])</f>
        <v>Amazon</v>
      </c>
      <c r="P3509" t="str">
        <f>IF(E3509="Souq","sq",IF(E3509="Jumia","Jum",E3509))</f>
        <v>Amazon</v>
      </c>
      <c r="Q3509">
        <f>VLOOKUP(ecommerce_10000[[#This Row],[City]],F:I,4,FALSE)</f>
        <v>16284.02</v>
      </c>
      <c r="R3509" s="1">
        <f>SUMIF(C:C,ecommerce_10000[[#This Row],[Category]],I:I)</f>
        <v>91504159.730000004</v>
      </c>
      <c r="S3509" s="1">
        <f>SUMIFS(I:I,C:C,C3509)</f>
        <v>91504159.730000004</v>
      </c>
      <c r="T3509" s="1" t="str">
        <f>INDEX(F:F,MATCH(ecommerce_10000[[#This Row],[TotalAmount]],I:I,0))</f>
        <v>Cairo</v>
      </c>
    </row>
    <row r="3510" spans="1:20" x14ac:dyDescent="0.3">
      <c r="A3510" s="1" t="s">
        <v>3554</v>
      </c>
      <c r="B3510" s="1" t="s">
        <v>35</v>
      </c>
      <c r="C3510" s="1" t="s">
        <v>14</v>
      </c>
      <c r="D3510" s="1" t="s">
        <v>36</v>
      </c>
      <c r="E3510" s="1" t="s">
        <v>47</v>
      </c>
      <c r="F3510" s="1" t="s">
        <v>17</v>
      </c>
      <c r="G3510">
        <v>1765.55</v>
      </c>
      <c r="H3510">
        <v>3</v>
      </c>
      <c r="I3510">
        <v>5296.65</v>
      </c>
      <c r="J3510">
        <v>3.18</v>
      </c>
      <c r="K3510">
        <v>1530</v>
      </c>
      <c r="L3510" s="2">
        <v>45609</v>
      </c>
      <c r="O3510" t="str">
        <f>IF(ecommerce_10000[[#This Row],[Platform]]="Souq","sq",ecommerce_10000[[#This Row],[Platform]])</f>
        <v>Amazon</v>
      </c>
      <c r="P3510" t="str">
        <f>IF(E3510="Souq","sq",IF(E3510="Jumia","Jum",E3510))</f>
        <v>Amazon</v>
      </c>
      <c r="Q3510">
        <f>VLOOKUP(ecommerce_10000[[#This Row],[City]],F:I,4,FALSE)</f>
        <v>16284.02</v>
      </c>
      <c r="R3510" s="1">
        <f>SUMIF(C:C,ecommerce_10000[[#This Row],[Category]],I:I)</f>
        <v>92327183.770000085</v>
      </c>
      <c r="S3510" s="1">
        <f>SUMIFS(I:I,C:C,C3510)</f>
        <v>92327183.770000085</v>
      </c>
      <c r="T3510" s="1" t="str">
        <f>INDEX(F:F,MATCH(ecommerce_10000[[#This Row],[TotalAmount]],I:I,0))</f>
        <v>Cairo</v>
      </c>
    </row>
    <row r="3511" spans="1:20" x14ac:dyDescent="0.3">
      <c r="A3511" s="1" t="s">
        <v>3555</v>
      </c>
      <c r="B3511" s="1" t="s">
        <v>19</v>
      </c>
      <c r="C3511" s="1" t="s">
        <v>20</v>
      </c>
      <c r="D3511" s="1" t="s">
        <v>21</v>
      </c>
      <c r="E3511" s="1" t="s">
        <v>22</v>
      </c>
      <c r="F3511" s="1" t="s">
        <v>40</v>
      </c>
      <c r="G3511">
        <v>18629.72</v>
      </c>
      <c r="H3511">
        <v>3</v>
      </c>
      <c r="I3511">
        <v>55889.16</v>
      </c>
      <c r="J3511">
        <v>2.39</v>
      </c>
      <c r="K3511">
        <v>3239</v>
      </c>
      <c r="L3511" s="2">
        <v>45333</v>
      </c>
      <c r="O3511" t="str">
        <f>IF(ecommerce_10000[[#This Row],[Platform]]="Souq","sq",ecommerce_10000[[#This Row],[Platform]])</f>
        <v>Jumia</v>
      </c>
      <c r="P3511" t="str">
        <f>IF(E3511="Souq","sq",IF(E3511="Jumia","Jum",E3511))</f>
        <v>Jum</v>
      </c>
      <c r="Q3511">
        <f>VLOOKUP(ecommerce_10000[[#This Row],[City]],F:I,4,FALSE)</f>
        <v>99349.3</v>
      </c>
      <c r="R3511" s="1">
        <f>SUMIF(C:C,ecommerce_10000[[#This Row],[Category]],I:I)</f>
        <v>91504159.730000004</v>
      </c>
      <c r="S3511" s="1">
        <f>SUMIFS(I:I,C:C,C3511)</f>
        <v>91504159.730000004</v>
      </c>
      <c r="T3511" s="1" t="str">
        <f>INDEX(F:F,MATCH(ecommerce_10000[[#This Row],[TotalAmount]],I:I,0))</f>
        <v>Riyadh</v>
      </c>
    </row>
    <row r="3512" spans="1:20" x14ac:dyDescent="0.3">
      <c r="A3512" s="1" t="s">
        <v>3556</v>
      </c>
      <c r="B3512" s="1" t="s">
        <v>30</v>
      </c>
      <c r="C3512" s="1" t="s">
        <v>31</v>
      </c>
      <c r="D3512" s="1" t="s">
        <v>32</v>
      </c>
      <c r="E3512" s="1" t="s">
        <v>16</v>
      </c>
      <c r="F3512" s="1" t="s">
        <v>33</v>
      </c>
      <c r="G3512">
        <v>1325.7</v>
      </c>
      <c r="H3512">
        <v>5</v>
      </c>
      <c r="I3512">
        <v>6628.5</v>
      </c>
      <c r="J3512">
        <v>3.9</v>
      </c>
      <c r="K3512">
        <v>3409</v>
      </c>
      <c r="L3512" s="2">
        <v>45418</v>
      </c>
      <c r="O3512" t="str">
        <f>IF(ecommerce_10000[[#This Row],[Platform]]="Souq","sq",ecommerce_10000[[#This Row],[Platform]])</f>
        <v>sq</v>
      </c>
      <c r="P3512" t="str">
        <f>IF(E3512="Souq","sq",IF(E3512="Jumia","Jum",E3512))</f>
        <v>sq</v>
      </c>
      <c r="Q3512">
        <f>VLOOKUP(ecommerce_10000[[#This Row],[City]],F:I,4,FALSE)</f>
        <v>3665.44</v>
      </c>
      <c r="R3512" s="1">
        <f>SUMIF(C:C,ecommerce_10000[[#This Row],[Category]],I:I)</f>
        <v>57542997.559999913</v>
      </c>
      <c r="S3512" s="1">
        <f>SUMIFS(I:I,C:C,C3512)</f>
        <v>57542997.559999913</v>
      </c>
      <c r="T3512" s="1" t="str">
        <f>INDEX(F:F,MATCH(ecommerce_10000[[#This Row],[TotalAmount]],I:I,0))</f>
        <v>Dubai</v>
      </c>
    </row>
    <row r="3513" spans="1:20" x14ac:dyDescent="0.3">
      <c r="A3513" s="1" t="s">
        <v>3557</v>
      </c>
      <c r="B3513" s="1" t="s">
        <v>43</v>
      </c>
      <c r="C3513" s="1" t="s">
        <v>44</v>
      </c>
      <c r="D3513" s="1" t="s">
        <v>45</v>
      </c>
      <c r="E3513" s="1" t="s">
        <v>22</v>
      </c>
      <c r="F3513" s="1" t="s">
        <v>23</v>
      </c>
      <c r="G3513">
        <v>15582.87</v>
      </c>
      <c r="H3513">
        <v>4</v>
      </c>
      <c r="I3513">
        <v>62331.48</v>
      </c>
      <c r="J3513">
        <v>3.75</v>
      </c>
      <c r="K3513">
        <v>3783</v>
      </c>
      <c r="L3513" s="2">
        <v>45646</v>
      </c>
      <c r="O3513" t="str">
        <f>IF(ecommerce_10000[[#This Row],[Platform]]="Souq","sq",ecommerce_10000[[#This Row],[Platform]])</f>
        <v>Jumia</v>
      </c>
      <c r="P3513" t="str">
        <f>IF(E3513="Souq","sq",IF(E3513="Jumia","Jum",E3513))</f>
        <v>Jum</v>
      </c>
      <c r="Q3513">
        <f>VLOOKUP(ecommerce_10000[[#This Row],[City]],F:I,4,FALSE)</f>
        <v>13290.4</v>
      </c>
      <c r="R3513" s="1">
        <f>SUMIF(C:C,ecommerce_10000[[#This Row],[Category]],I:I)</f>
        <v>31420413.200000018</v>
      </c>
      <c r="S3513" s="1">
        <f>SUMIFS(I:I,C:C,C3513)</f>
        <v>31420413.200000018</v>
      </c>
      <c r="T3513" s="1" t="str">
        <f>INDEX(F:F,MATCH(ecommerce_10000[[#This Row],[TotalAmount]],I:I,0))</f>
        <v>Alexandria</v>
      </c>
    </row>
    <row r="3514" spans="1:20" x14ac:dyDescent="0.3">
      <c r="A3514" s="1" t="s">
        <v>3558</v>
      </c>
      <c r="B3514" s="1" t="s">
        <v>19</v>
      </c>
      <c r="C3514" s="1" t="s">
        <v>20</v>
      </c>
      <c r="D3514" s="1" t="s">
        <v>21</v>
      </c>
      <c r="E3514" s="1" t="s">
        <v>47</v>
      </c>
      <c r="F3514" s="1" t="s">
        <v>33</v>
      </c>
      <c r="G3514">
        <v>2388.2800000000002</v>
      </c>
      <c r="H3514">
        <v>2</v>
      </c>
      <c r="I3514">
        <v>4776.5600000000004</v>
      </c>
      <c r="J3514">
        <v>1.98</v>
      </c>
      <c r="K3514">
        <v>1758</v>
      </c>
      <c r="L3514" s="2">
        <v>45447</v>
      </c>
      <c r="O3514" t="str">
        <f>IF(ecommerce_10000[[#This Row],[Platform]]="Souq","sq",ecommerce_10000[[#This Row],[Platform]])</f>
        <v>Amazon</v>
      </c>
      <c r="P3514" t="str">
        <f>IF(E3514="Souq","sq",IF(E3514="Jumia","Jum",E3514))</f>
        <v>Amazon</v>
      </c>
      <c r="Q3514">
        <f>VLOOKUP(ecommerce_10000[[#This Row],[City]],F:I,4,FALSE)</f>
        <v>3665.44</v>
      </c>
      <c r="R3514" s="1">
        <f>SUMIF(C:C,ecommerce_10000[[#This Row],[Category]],I:I)</f>
        <v>91504159.730000004</v>
      </c>
      <c r="S3514" s="1">
        <f>SUMIFS(I:I,C:C,C3514)</f>
        <v>91504159.730000004</v>
      </c>
      <c r="T3514" s="1" t="str">
        <f>INDEX(F:F,MATCH(ecommerce_10000[[#This Row],[TotalAmount]],I:I,0))</f>
        <v>Dubai</v>
      </c>
    </row>
    <row r="3515" spans="1:20" x14ac:dyDescent="0.3">
      <c r="A3515" s="1" t="s">
        <v>3559</v>
      </c>
      <c r="B3515" s="1" t="s">
        <v>65</v>
      </c>
      <c r="C3515" s="1" t="s">
        <v>20</v>
      </c>
      <c r="D3515" s="1" t="s">
        <v>66</v>
      </c>
      <c r="E3515" s="1" t="s">
        <v>22</v>
      </c>
      <c r="F3515" s="1" t="s">
        <v>33</v>
      </c>
      <c r="G3515">
        <v>15741.32</v>
      </c>
      <c r="H3515">
        <v>2</v>
      </c>
      <c r="I3515">
        <v>31482.639999999999</v>
      </c>
      <c r="J3515">
        <v>3.17</v>
      </c>
      <c r="K3515">
        <v>2433</v>
      </c>
      <c r="L3515" s="2">
        <v>45367</v>
      </c>
      <c r="O3515" t="str">
        <f>IF(ecommerce_10000[[#This Row],[Platform]]="Souq","sq",ecommerce_10000[[#This Row],[Platform]])</f>
        <v>Jumia</v>
      </c>
      <c r="P3515" t="str">
        <f>IF(E3515="Souq","sq",IF(E3515="Jumia","Jum",E3515))</f>
        <v>Jum</v>
      </c>
      <c r="Q3515">
        <f>VLOOKUP(ecommerce_10000[[#This Row],[City]],F:I,4,FALSE)</f>
        <v>3665.44</v>
      </c>
      <c r="R3515" s="1">
        <f>SUMIF(C:C,ecommerce_10000[[#This Row],[Category]],I:I)</f>
        <v>91504159.730000004</v>
      </c>
      <c r="S3515" s="1">
        <f>SUMIFS(I:I,C:C,C3515)</f>
        <v>91504159.730000004</v>
      </c>
      <c r="T3515" s="1" t="str">
        <f>INDEX(F:F,MATCH(ecommerce_10000[[#This Row],[TotalAmount]],I:I,0))</f>
        <v>Dubai</v>
      </c>
    </row>
    <row r="3516" spans="1:20" x14ac:dyDescent="0.3">
      <c r="A3516" s="1" t="s">
        <v>3560</v>
      </c>
      <c r="B3516" s="1" t="s">
        <v>38</v>
      </c>
      <c r="C3516" s="1" t="s">
        <v>20</v>
      </c>
      <c r="D3516" s="1" t="s">
        <v>39</v>
      </c>
      <c r="E3516" s="1" t="s">
        <v>16</v>
      </c>
      <c r="F3516" s="1" t="s">
        <v>62</v>
      </c>
      <c r="G3516">
        <v>4177.4399999999996</v>
      </c>
      <c r="H3516">
        <v>5</v>
      </c>
      <c r="I3516">
        <v>20887.2</v>
      </c>
      <c r="J3516">
        <v>1.01</v>
      </c>
      <c r="K3516">
        <v>2949</v>
      </c>
      <c r="L3516" s="2">
        <v>45455</v>
      </c>
      <c r="O3516" t="str">
        <f>IF(ecommerce_10000[[#This Row],[Platform]]="Souq","sq",ecommerce_10000[[#This Row],[Platform]])</f>
        <v>sq</v>
      </c>
      <c r="P3516" t="str">
        <f>IF(E3516="Souq","sq",IF(E3516="Jumia","Jum",E3516))</f>
        <v>sq</v>
      </c>
      <c r="Q3516">
        <f>VLOOKUP(ecommerce_10000[[#This Row],[City]],F:I,4,FALSE)</f>
        <v>27872.98</v>
      </c>
      <c r="R3516" s="1">
        <f>SUMIF(C:C,ecommerce_10000[[#This Row],[Category]],I:I)</f>
        <v>91504159.730000004</v>
      </c>
      <c r="S3516" s="1">
        <f>SUMIFS(I:I,C:C,C3516)</f>
        <v>91504159.730000004</v>
      </c>
      <c r="T3516" s="1" t="str">
        <f>INDEX(F:F,MATCH(ecommerce_10000[[#This Row],[TotalAmount]],I:I,0))</f>
        <v>Giza</v>
      </c>
    </row>
    <row r="3517" spans="1:20" x14ac:dyDescent="0.3">
      <c r="A3517" s="1" t="s">
        <v>3561</v>
      </c>
      <c r="B3517" s="1" t="s">
        <v>43</v>
      </c>
      <c r="C3517" s="1" t="s">
        <v>44</v>
      </c>
      <c r="D3517" s="1" t="s">
        <v>45</v>
      </c>
      <c r="E3517" s="1" t="s">
        <v>16</v>
      </c>
      <c r="F3517" s="1" t="s">
        <v>23</v>
      </c>
      <c r="G3517">
        <v>4690.1000000000004</v>
      </c>
      <c r="H3517">
        <v>2</v>
      </c>
      <c r="I3517">
        <v>9380.2000000000007</v>
      </c>
      <c r="J3517">
        <v>3.5</v>
      </c>
      <c r="K3517">
        <v>407</v>
      </c>
      <c r="L3517" s="2">
        <v>45349</v>
      </c>
      <c r="O3517" t="str">
        <f>IF(ecommerce_10000[[#This Row],[Platform]]="Souq","sq",ecommerce_10000[[#This Row],[Platform]])</f>
        <v>sq</v>
      </c>
      <c r="P3517" t="str">
        <f>IF(E3517="Souq","sq",IF(E3517="Jumia","Jum",E3517))</f>
        <v>sq</v>
      </c>
      <c r="Q3517">
        <f>VLOOKUP(ecommerce_10000[[#This Row],[City]],F:I,4,FALSE)</f>
        <v>13290.4</v>
      </c>
      <c r="R3517" s="1">
        <f>SUMIF(C:C,ecommerce_10000[[#This Row],[Category]],I:I)</f>
        <v>31420413.200000018</v>
      </c>
      <c r="S3517" s="1">
        <f>SUMIFS(I:I,C:C,C3517)</f>
        <v>31420413.200000018</v>
      </c>
      <c r="T3517" s="1" t="str">
        <f>INDEX(F:F,MATCH(ecommerce_10000[[#This Row],[TotalAmount]],I:I,0))</f>
        <v>Alexandria</v>
      </c>
    </row>
    <row r="3518" spans="1:20" x14ac:dyDescent="0.3">
      <c r="A3518" s="1" t="s">
        <v>3562</v>
      </c>
      <c r="B3518" s="1" t="s">
        <v>49</v>
      </c>
      <c r="C3518" s="1" t="s">
        <v>14</v>
      </c>
      <c r="D3518" s="1" t="s">
        <v>50</v>
      </c>
      <c r="E3518" s="1" t="s">
        <v>22</v>
      </c>
      <c r="F3518" s="1" t="s">
        <v>40</v>
      </c>
      <c r="G3518">
        <v>1675.65</v>
      </c>
      <c r="H3518">
        <v>2</v>
      </c>
      <c r="I3518">
        <v>3351.3</v>
      </c>
      <c r="J3518">
        <v>4.6500000000000004</v>
      </c>
      <c r="K3518">
        <v>82</v>
      </c>
      <c r="L3518" s="2">
        <v>45434</v>
      </c>
      <c r="O3518" t="str">
        <f>IF(ecommerce_10000[[#This Row],[Platform]]="Souq","sq",ecommerce_10000[[#This Row],[Platform]])</f>
        <v>Jumia</v>
      </c>
      <c r="P3518" t="str">
        <f>IF(E3518="Souq","sq",IF(E3518="Jumia","Jum",E3518))</f>
        <v>Jum</v>
      </c>
      <c r="Q3518">
        <f>VLOOKUP(ecommerce_10000[[#This Row],[City]],F:I,4,FALSE)</f>
        <v>99349.3</v>
      </c>
      <c r="R3518" s="1">
        <f>SUMIF(C:C,ecommerce_10000[[#This Row],[Category]],I:I)</f>
        <v>92327183.770000085</v>
      </c>
      <c r="S3518" s="1">
        <f>SUMIFS(I:I,C:C,C3518)</f>
        <v>92327183.770000085</v>
      </c>
      <c r="T3518" s="1" t="str">
        <f>INDEX(F:F,MATCH(ecommerce_10000[[#This Row],[TotalAmount]],I:I,0))</f>
        <v>Riyadh</v>
      </c>
    </row>
    <row r="3519" spans="1:20" x14ac:dyDescent="0.3">
      <c r="A3519" s="1" t="s">
        <v>3563</v>
      </c>
      <c r="B3519" s="1" t="s">
        <v>35</v>
      </c>
      <c r="C3519" s="1" t="s">
        <v>14</v>
      </c>
      <c r="D3519" s="1" t="s">
        <v>36</v>
      </c>
      <c r="E3519" s="1" t="s">
        <v>47</v>
      </c>
      <c r="F3519" s="1" t="s">
        <v>28</v>
      </c>
      <c r="G3519">
        <v>4120.21</v>
      </c>
      <c r="H3519">
        <v>4</v>
      </c>
      <c r="I3519">
        <v>16480.84</v>
      </c>
      <c r="J3519">
        <v>1.69</v>
      </c>
      <c r="K3519">
        <v>2883</v>
      </c>
      <c r="L3519" s="2">
        <v>45559</v>
      </c>
      <c r="O3519" t="str">
        <f>IF(ecommerce_10000[[#This Row],[Platform]]="Souq","sq",ecommerce_10000[[#This Row],[Platform]])</f>
        <v>Amazon</v>
      </c>
      <c r="P3519" t="str">
        <f>IF(E3519="Souq","sq",IF(E3519="Jumia","Jum",E3519))</f>
        <v>Amazon</v>
      </c>
      <c r="Q3519">
        <f>VLOOKUP(ecommerce_10000[[#This Row],[City]],F:I,4,FALSE)</f>
        <v>26648.76</v>
      </c>
      <c r="R3519" s="1">
        <f>SUMIF(C:C,ecommerce_10000[[#This Row],[Category]],I:I)</f>
        <v>92327183.770000085</v>
      </c>
      <c r="S3519" s="1">
        <f>SUMIFS(I:I,C:C,C3519)</f>
        <v>92327183.770000085</v>
      </c>
      <c r="T3519" s="1" t="str">
        <f>INDEX(F:F,MATCH(ecommerce_10000[[#This Row],[TotalAmount]],I:I,0))</f>
        <v>Casablanca</v>
      </c>
    </row>
    <row r="3520" spans="1:20" x14ac:dyDescent="0.3">
      <c r="A3520" s="1" t="s">
        <v>3564</v>
      </c>
      <c r="B3520" s="1" t="s">
        <v>30</v>
      </c>
      <c r="C3520" s="1" t="s">
        <v>31</v>
      </c>
      <c r="D3520" s="1" t="s">
        <v>32</v>
      </c>
      <c r="E3520" s="1" t="s">
        <v>22</v>
      </c>
      <c r="F3520" s="1" t="s">
        <v>23</v>
      </c>
      <c r="G3520">
        <v>13087.21</v>
      </c>
      <c r="H3520">
        <v>5</v>
      </c>
      <c r="I3520">
        <v>65436.05</v>
      </c>
      <c r="J3520">
        <v>3.8</v>
      </c>
      <c r="K3520">
        <v>4308</v>
      </c>
      <c r="L3520" s="2">
        <v>45547</v>
      </c>
      <c r="O3520" t="str">
        <f>IF(ecommerce_10000[[#This Row],[Platform]]="Souq","sq",ecommerce_10000[[#This Row],[Platform]])</f>
        <v>Jumia</v>
      </c>
      <c r="P3520" t="str">
        <f>IF(E3520="Souq","sq",IF(E3520="Jumia","Jum",E3520))</f>
        <v>Jum</v>
      </c>
      <c r="Q3520">
        <f>VLOOKUP(ecommerce_10000[[#This Row],[City]],F:I,4,FALSE)</f>
        <v>13290.4</v>
      </c>
      <c r="R3520" s="1">
        <f>SUMIF(C:C,ecommerce_10000[[#This Row],[Category]],I:I)</f>
        <v>57542997.559999913</v>
      </c>
      <c r="S3520" s="1">
        <f>SUMIFS(I:I,C:C,C3520)</f>
        <v>57542997.559999913</v>
      </c>
      <c r="T3520" s="1" t="str">
        <f>INDEX(F:F,MATCH(ecommerce_10000[[#This Row],[TotalAmount]],I:I,0))</f>
        <v>Alexandria</v>
      </c>
    </row>
    <row r="3521" spans="1:20" x14ac:dyDescent="0.3">
      <c r="A3521" s="1" t="s">
        <v>3565</v>
      </c>
      <c r="B3521" s="1" t="s">
        <v>19</v>
      </c>
      <c r="C3521" s="1" t="s">
        <v>20</v>
      </c>
      <c r="D3521" s="1" t="s">
        <v>21</v>
      </c>
      <c r="E3521" s="1" t="s">
        <v>16</v>
      </c>
      <c r="F3521" s="1" t="s">
        <v>40</v>
      </c>
      <c r="G3521">
        <v>3284.1</v>
      </c>
      <c r="H3521">
        <v>2</v>
      </c>
      <c r="I3521">
        <v>6568.2</v>
      </c>
      <c r="J3521">
        <v>3.9</v>
      </c>
      <c r="K3521">
        <v>4535</v>
      </c>
      <c r="L3521" s="2">
        <v>45331</v>
      </c>
      <c r="O3521" t="str">
        <f>IF(ecommerce_10000[[#This Row],[Platform]]="Souq","sq",ecommerce_10000[[#This Row],[Platform]])</f>
        <v>sq</v>
      </c>
      <c r="P3521" t="str">
        <f>IF(E3521="Souq","sq",IF(E3521="Jumia","Jum",E3521))</f>
        <v>sq</v>
      </c>
      <c r="Q3521">
        <f>VLOOKUP(ecommerce_10000[[#This Row],[City]],F:I,4,FALSE)</f>
        <v>99349.3</v>
      </c>
      <c r="R3521" s="1">
        <f>SUMIF(C:C,ecommerce_10000[[#This Row],[Category]],I:I)</f>
        <v>91504159.730000004</v>
      </c>
      <c r="S3521" s="1">
        <f>SUMIFS(I:I,C:C,C3521)</f>
        <v>91504159.730000004</v>
      </c>
      <c r="T3521" s="1" t="str">
        <f>INDEX(F:F,MATCH(ecommerce_10000[[#This Row],[TotalAmount]],I:I,0))</f>
        <v>Riyadh</v>
      </c>
    </row>
    <row r="3522" spans="1:20" x14ac:dyDescent="0.3">
      <c r="A3522" s="1" t="s">
        <v>3566</v>
      </c>
      <c r="B3522" s="1" t="s">
        <v>38</v>
      </c>
      <c r="C3522" s="1" t="s">
        <v>20</v>
      </c>
      <c r="D3522" s="1" t="s">
        <v>39</v>
      </c>
      <c r="E3522" s="1" t="s">
        <v>16</v>
      </c>
      <c r="F3522" s="1" t="s">
        <v>62</v>
      </c>
      <c r="G3522">
        <v>9013.7999999999993</v>
      </c>
      <c r="H3522">
        <v>5</v>
      </c>
      <c r="I3522">
        <v>45069</v>
      </c>
      <c r="J3522">
        <v>1.1100000000000001</v>
      </c>
      <c r="K3522">
        <v>3348</v>
      </c>
      <c r="L3522" s="2">
        <v>45523</v>
      </c>
      <c r="O3522" t="str">
        <f>IF(ecommerce_10000[[#This Row],[Platform]]="Souq","sq",ecommerce_10000[[#This Row],[Platform]])</f>
        <v>sq</v>
      </c>
      <c r="P3522" t="str">
        <f>IF(E3522="Souq","sq",IF(E3522="Jumia","Jum",E3522))</f>
        <v>sq</v>
      </c>
      <c r="Q3522">
        <f>VLOOKUP(ecommerce_10000[[#This Row],[City]],F:I,4,FALSE)</f>
        <v>27872.98</v>
      </c>
      <c r="R3522" s="1">
        <f>SUMIF(C:C,ecommerce_10000[[#This Row],[Category]],I:I)</f>
        <v>91504159.730000004</v>
      </c>
      <c r="S3522" s="1">
        <f>SUMIFS(I:I,C:C,C3522)</f>
        <v>91504159.730000004</v>
      </c>
      <c r="T3522" s="1" t="str">
        <f>INDEX(F:F,MATCH(ecommerce_10000[[#This Row],[TotalAmount]],I:I,0))</f>
        <v>Giza</v>
      </c>
    </row>
    <row r="3523" spans="1:20" x14ac:dyDescent="0.3">
      <c r="A3523" s="1" t="s">
        <v>3567</v>
      </c>
      <c r="B3523" s="1" t="s">
        <v>30</v>
      </c>
      <c r="C3523" s="1" t="s">
        <v>31</v>
      </c>
      <c r="D3523" s="1" t="s">
        <v>32</v>
      </c>
      <c r="E3523" s="1" t="s">
        <v>47</v>
      </c>
      <c r="F3523" s="1" t="s">
        <v>23</v>
      </c>
      <c r="G3523">
        <v>2239.5</v>
      </c>
      <c r="H3523">
        <v>2</v>
      </c>
      <c r="I3523">
        <v>4479</v>
      </c>
      <c r="J3523">
        <v>1.99</v>
      </c>
      <c r="K3523">
        <v>1055</v>
      </c>
      <c r="L3523" s="2">
        <v>45422</v>
      </c>
      <c r="O3523" t="str">
        <f>IF(ecommerce_10000[[#This Row],[Platform]]="Souq","sq",ecommerce_10000[[#This Row],[Platform]])</f>
        <v>Amazon</v>
      </c>
      <c r="P3523" t="str">
        <f>IF(E3523="Souq","sq",IF(E3523="Jumia","Jum",E3523))</f>
        <v>Amazon</v>
      </c>
      <c r="Q3523">
        <f>VLOOKUP(ecommerce_10000[[#This Row],[City]],F:I,4,FALSE)</f>
        <v>13290.4</v>
      </c>
      <c r="R3523" s="1">
        <f>SUMIF(C:C,ecommerce_10000[[#This Row],[Category]],I:I)</f>
        <v>57542997.559999913</v>
      </c>
      <c r="S3523" s="1">
        <f>SUMIFS(I:I,C:C,C3523)</f>
        <v>57542997.559999913</v>
      </c>
      <c r="T3523" s="1" t="str">
        <f>INDEX(F:F,MATCH(ecommerce_10000[[#This Row],[TotalAmount]],I:I,0))</f>
        <v>Alexandria</v>
      </c>
    </row>
    <row r="3524" spans="1:20" x14ac:dyDescent="0.3">
      <c r="A3524" s="1" t="s">
        <v>3568</v>
      </c>
      <c r="B3524" s="1" t="s">
        <v>19</v>
      </c>
      <c r="C3524" s="1" t="s">
        <v>20</v>
      </c>
      <c r="D3524" s="1" t="s">
        <v>21</v>
      </c>
      <c r="E3524" s="1" t="s">
        <v>16</v>
      </c>
      <c r="F3524" s="1" t="s">
        <v>17</v>
      </c>
      <c r="G3524">
        <v>18341.95</v>
      </c>
      <c r="H3524">
        <v>4</v>
      </c>
      <c r="I3524">
        <v>73367.8</v>
      </c>
      <c r="J3524">
        <v>2.79</v>
      </c>
      <c r="K3524">
        <v>4221</v>
      </c>
      <c r="L3524" s="2">
        <v>45357</v>
      </c>
      <c r="O3524" t="str">
        <f>IF(ecommerce_10000[[#This Row],[Platform]]="Souq","sq",ecommerce_10000[[#This Row],[Platform]])</f>
        <v>sq</v>
      </c>
      <c r="P3524" t="str">
        <f>IF(E3524="Souq","sq",IF(E3524="Jumia","Jum",E3524))</f>
        <v>sq</v>
      </c>
      <c r="Q3524">
        <f>VLOOKUP(ecommerce_10000[[#This Row],[City]],F:I,4,FALSE)</f>
        <v>16284.02</v>
      </c>
      <c r="R3524" s="1">
        <f>SUMIF(C:C,ecommerce_10000[[#This Row],[Category]],I:I)</f>
        <v>91504159.730000004</v>
      </c>
      <c r="S3524" s="1">
        <f>SUMIFS(I:I,C:C,C3524)</f>
        <v>91504159.730000004</v>
      </c>
      <c r="T3524" s="1" t="str">
        <f>INDEX(F:F,MATCH(ecommerce_10000[[#This Row],[TotalAmount]],I:I,0))</f>
        <v>Cairo</v>
      </c>
    </row>
    <row r="3525" spans="1:20" x14ac:dyDescent="0.3">
      <c r="A3525" s="1" t="s">
        <v>3569</v>
      </c>
      <c r="B3525" s="1" t="s">
        <v>65</v>
      </c>
      <c r="C3525" s="1" t="s">
        <v>20</v>
      </c>
      <c r="D3525" s="1" t="s">
        <v>66</v>
      </c>
      <c r="E3525" s="1" t="s">
        <v>47</v>
      </c>
      <c r="F3525" s="1" t="s">
        <v>28</v>
      </c>
      <c r="G3525">
        <v>9751.74</v>
      </c>
      <c r="H3525">
        <v>2</v>
      </c>
      <c r="I3525">
        <v>19503.48</v>
      </c>
      <c r="J3525">
        <v>2.54</v>
      </c>
      <c r="K3525">
        <v>2151</v>
      </c>
      <c r="L3525" s="2">
        <v>45514</v>
      </c>
      <c r="O3525" t="str">
        <f>IF(ecommerce_10000[[#This Row],[Platform]]="Souq","sq",ecommerce_10000[[#This Row],[Platform]])</f>
        <v>Amazon</v>
      </c>
      <c r="P3525" t="str">
        <f>IF(E3525="Souq","sq",IF(E3525="Jumia","Jum",E3525))</f>
        <v>Amazon</v>
      </c>
      <c r="Q3525">
        <f>VLOOKUP(ecommerce_10000[[#This Row],[City]],F:I,4,FALSE)</f>
        <v>26648.76</v>
      </c>
      <c r="R3525" s="1">
        <f>SUMIF(C:C,ecommerce_10000[[#This Row],[Category]],I:I)</f>
        <v>91504159.730000004</v>
      </c>
      <c r="S3525" s="1">
        <f>SUMIFS(I:I,C:C,C3525)</f>
        <v>91504159.730000004</v>
      </c>
      <c r="T3525" s="1" t="str">
        <f>INDEX(F:F,MATCH(ecommerce_10000[[#This Row],[TotalAmount]],I:I,0))</f>
        <v>Casablanca</v>
      </c>
    </row>
    <row r="3526" spans="1:20" x14ac:dyDescent="0.3">
      <c r="A3526" s="1" t="s">
        <v>3570</v>
      </c>
      <c r="B3526" s="1" t="s">
        <v>43</v>
      </c>
      <c r="C3526" s="1" t="s">
        <v>44</v>
      </c>
      <c r="D3526" s="1" t="s">
        <v>45</v>
      </c>
      <c r="E3526" s="1" t="s">
        <v>22</v>
      </c>
      <c r="F3526" s="1" t="s">
        <v>33</v>
      </c>
      <c r="G3526">
        <v>3046.07</v>
      </c>
      <c r="H3526">
        <v>4</v>
      </c>
      <c r="I3526">
        <v>12184.28</v>
      </c>
      <c r="J3526">
        <v>3.03</v>
      </c>
      <c r="K3526">
        <v>400</v>
      </c>
      <c r="L3526" s="2">
        <v>45396</v>
      </c>
      <c r="O3526" t="str">
        <f>IF(ecommerce_10000[[#This Row],[Platform]]="Souq","sq",ecommerce_10000[[#This Row],[Platform]])</f>
        <v>Jumia</v>
      </c>
      <c r="P3526" t="str">
        <f>IF(E3526="Souq","sq",IF(E3526="Jumia","Jum",E3526))</f>
        <v>Jum</v>
      </c>
      <c r="Q3526">
        <f>VLOOKUP(ecommerce_10000[[#This Row],[City]],F:I,4,FALSE)</f>
        <v>3665.44</v>
      </c>
      <c r="R3526" s="1">
        <f>SUMIF(C:C,ecommerce_10000[[#This Row],[Category]],I:I)</f>
        <v>31420413.200000018</v>
      </c>
      <c r="S3526" s="1">
        <f>SUMIFS(I:I,C:C,C3526)</f>
        <v>31420413.200000018</v>
      </c>
      <c r="T3526" s="1" t="str">
        <f>INDEX(F:F,MATCH(ecommerce_10000[[#This Row],[TotalAmount]],I:I,0))</f>
        <v>Dubai</v>
      </c>
    </row>
    <row r="3527" spans="1:20" x14ac:dyDescent="0.3">
      <c r="A3527" s="1" t="s">
        <v>3571</v>
      </c>
      <c r="B3527" s="1" t="s">
        <v>65</v>
      </c>
      <c r="C3527" s="1" t="s">
        <v>20</v>
      </c>
      <c r="D3527" s="1" t="s">
        <v>66</v>
      </c>
      <c r="E3527" s="1" t="s">
        <v>47</v>
      </c>
      <c r="F3527" s="1" t="s">
        <v>62</v>
      </c>
      <c r="G3527">
        <v>9331.77</v>
      </c>
      <c r="H3527">
        <v>1</v>
      </c>
      <c r="I3527">
        <v>9331.77</v>
      </c>
      <c r="J3527">
        <v>2.9</v>
      </c>
      <c r="K3527">
        <v>4856</v>
      </c>
      <c r="L3527" s="2">
        <v>45459</v>
      </c>
      <c r="O3527" t="str">
        <f>IF(ecommerce_10000[[#This Row],[Platform]]="Souq","sq",ecommerce_10000[[#This Row],[Platform]])</f>
        <v>Amazon</v>
      </c>
      <c r="P3527" t="str">
        <f>IF(E3527="Souq","sq",IF(E3527="Jumia","Jum",E3527))</f>
        <v>Amazon</v>
      </c>
      <c r="Q3527">
        <f>VLOOKUP(ecommerce_10000[[#This Row],[City]],F:I,4,FALSE)</f>
        <v>27872.98</v>
      </c>
      <c r="R3527" s="1">
        <f>SUMIF(C:C,ecommerce_10000[[#This Row],[Category]],I:I)</f>
        <v>91504159.730000004</v>
      </c>
      <c r="S3527" s="1">
        <f>SUMIFS(I:I,C:C,C3527)</f>
        <v>91504159.730000004</v>
      </c>
      <c r="T3527" s="1" t="str">
        <f>INDEX(F:F,MATCH(ecommerce_10000[[#This Row],[TotalAmount]],I:I,0))</f>
        <v>Giza</v>
      </c>
    </row>
    <row r="3528" spans="1:20" x14ac:dyDescent="0.3">
      <c r="A3528" s="1" t="s">
        <v>3572</v>
      </c>
      <c r="B3528" s="1" t="s">
        <v>38</v>
      </c>
      <c r="C3528" s="1" t="s">
        <v>20</v>
      </c>
      <c r="D3528" s="1" t="s">
        <v>39</v>
      </c>
      <c r="E3528" s="1" t="s">
        <v>47</v>
      </c>
      <c r="F3528" s="1" t="s">
        <v>17</v>
      </c>
      <c r="G3528">
        <v>6452.65</v>
      </c>
      <c r="H3528">
        <v>5</v>
      </c>
      <c r="I3528">
        <v>32263.25</v>
      </c>
      <c r="J3528">
        <v>1.36</v>
      </c>
      <c r="K3528">
        <v>2901</v>
      </c>
      <c r="L3528" s="2">
        <v>45494</v>
      </c>
      <c r="O3528" t="str">
        <f>IF(ecommerce_10000[[#This Row],[Platform]]="Souq","sq",ecommerce_10000[[#This Row],[Platform]])</f>
        <v>Amazon</v>
      </c>
      <c r="P3528" t="str">
        <f>IF(E3528="Souq","sq",IF(E3528="Jumia","Jum",E3528))</f>
        <v>Amazon</v>
      </c>
      <c r="Q3528">
        <f>VLOOKUP(ecommerce_10000[[#This Row],[City]],F:I,4,FALSE)</f>
        <v>16284.02</v>
      </c>
      <c r="R3528" s="1">
        <f>SUMIF(C:C,ecommerce_10000[[#This Row],[Category]],I:I)</f>
        <v>91504159.730000004</v>
      </c>
      <c r="S3528" s="1">
        <f>SUMIFS(I:I,C:C,C3528)</f>
        <v>91504159.730000004</v>
      </c>
      <c r="T3528" s="1" t="str">
        <f>INDEX(F:F,MATCH(ecommerce_10000[[#This Row],[TotalAmount]],I:I,0))</f>
        <v>Cairo</v>
      </c>
    </row>
    <row r="3529" spans="1:20" x14ac:dyDescent="0.3">
      <c r="A3529" s="1" t="s">
        <v>3573</v>
      </c>
      <c r="B3529" s="1" t="s">
        <v>30</v>
      </c>
      <c r="C3529" s="1" t="s">
        <v>31</v>
      </c>
      <c r="D3529" s="1" t="s">
        <v>32</v>
      </c>
      <c r="E3529" s="1" t="s">
        <v>22</v>
      </c>
      <c r="F3529" s="1" t="s">
        <v>40</v>
      </c>
      <c r="G3529">
        <v>7645.76</v>
      </c>
      <c r="H3529">
        <v>5</v>
      </c>
      <c r="I3529">
        <v>38228.800000000003</v>
      </c>
      <c r="J3529">
        <v>3.7</v>
      </c>
      <c r="K3529">
        <v>4527</v>
      </c>
      <c r="L3529" s="2">
        <v>45389</v>
      </c>
      <c r="O3529" t="str">
        <f>IF(ecommerce_10000[[#This Row],[Platform]]="Souq","sq",ecommerce_10000[[#This Row],[Platform]])</f>
        <v>Jumia</v>
      </c>
      <c r="P3529" t="str">
        <f>IF(E3529="Souq","sq",IF(E3529="Jumia","Jum",E3529))</f>
        <v>Jum</v>
      </c>
      <c r="Q3529">
        <f>VLOOKUP(ecommerce_10000[[#This Row],[City]],F:I,4,FALSE)</f>
        <v>99349.3</v>
      </c>
      <c r="R3529" s="1">
        <f>SUMIF(C:C,ecommerce_10000[[#This Row],[Category]],I:I)</f>
        <v>57542997.559999913</v>
      </c>
      <c r="S3529" s="1">
        <f>SUMIFS(I:I,C:C,C3529)</f>
        <v>57542997.559999913</v>
      </c>
      <c r="T3529" s="1" t="str">
        <f>INDEX(F:F,MATCH(ecommerce_10000[[#This Row],[TotalAmount]],I:I,0))</f>
        <v>Riyadh</v>
      </c>
    </row>
    <row r="3530" spans="1:20" x14ac:dyDescent="0.3">
      <c r="A3530" s="1" t="s">
        <v>3574</v>
      </c>
      <c r="B3530" s="1" t="s">
        <v>35</v>
      </c>
      <c r="C3530" s="1" t="s">
        <v>14</v>
      </c>
      <c r="D3530" s="1" t="s">
        <v>36</v>
      </c>
      <c r="E3530" s="1" t="s">
        <v>16</v>
      </c>
      <c r="F3530" s="1" t="s">
        <v>33</v>
      </c>
      <c r="G3530">
        <v>4229.3500000000004</v>
      </c>
      <c r="H3530">
        <v>4</v>
      </c>
      <c r="I3530">
        <v>16917.400000000001</v>
      </c>
      <c r="J3530">
        <v>4.05</v>
      </c>
      <c r="K3530">
        <v>1625</v>
      </c>
      <c r="L3530" s="2">
        <v>45338</v>
      </c>
      <c r="O3530" t="str">
        <f>IF(ecommerce_10000[[#This Row],[Platform]]="Souq","sq",ecommerce_10000[[#This Row],[Platform]])</f>
        <v>sq</v>
      </c>
      <c r="P3530" t="str">
        <f>IF(E3530="Souq","sq",IF(E3530="Jumia","Jum",E3530))</f>
        <v>sq</v>
      </c>
      <c r="Q3530">
        <f>VLOOKUP(ecommerce_10000[[#This Row],[City]],F:I,4,FALSE)</f>
        <v>3665.44</v>
      </c>
      <c r="R3530" s="1">
        <f>SUMIF(C:C,ecommerce_10000[[#This Row],[Category]],I:I)</f>
        <v>92327183.770000085</v>
      </c>
      <c r="S3530" s="1">
        <f>SUMIFS(I:I,C:C,C3530)</f>
        <v>92327183.770000085</v>
      </c>
      <c r="T3530" s="1" t="str">
        <f>INDEX(F:F,MATCH(ecommerce_10000[[#This Row],[TotalAmount]],I:I,0))</f>
        <v>Dubai</v>
      </c>
    </row>
    <row r="3531" spans="1:20" x14ac:dyDescent="0.3">
      <c r="A3531" s="1" t="s">
        <v>3575</v>
      </c>
      <c r="B3531" s="1" t="s">
        <v>19</v>
      </c>
      <c r="C3531" s="1" t="s">
        <v>20</v>
      </c>
      <c r="D3531" s="1" t="s">
        <v>21</v>
      </c>
      <c r="E3531" s="1" t="s">
        <v>22</v>
      </c>
      <c r="F3531" s="1" t="s">
        <v>23</v>
      </c>
      <c r="G3531">
        <v>1118.6199999999999</v>
      </c>
      <c r="H3531">
        <v>3</v>
      </c>
      <c r="I3531">
        <v>3355.86</v>
      </c>
      <c r="J3531">
        <v>1.74</v>
      </c>
      <c r="K3531">
        <v>3142</v>
      </c>
      <c r="L3531" s="2">
        <v>45327</v>
      </c>
      <c r="O3531" t="str">
        <f>IF(ecommerce_10000[[#This Row],[Platform]]="Souq","sq",ecommerce_10000[[#This Row],[Platform]])</f>
        <v>Jumia</v>
      </c>
      <c r="P3531" t="str">
        <f>IF(E3531="Souq","sq",IF(E3531="Jumia","Jum",E3531))</f>
        <v>Jum</v>
      </c>
      <c r="Q3531">
        <f>VLOOKUP(ecommerce_10000[[#This Row],[City]],F:I,4,FALSE)</f>
        <v>13290.4</v>
      </c>
      <c r="R3531" s="1">
        <f>SUMIF(C:C,ecommerce_10000[[#This Row],[Category]],I:I)</f>
        <v>91504159.730000004</v>
      </c>
      <c r="S3531" s="1">
        <f>SUMIFS(I:I,C:C,C3531)</f>
        <v>91504159.730000004</v>
      </c>
      <c r="T3531" s="1" t="str">
        <f>INDEX(F:F,MATCH(ecommerce_10000[[#This Row],[TotalAmount]],I:I,0))</f>
        <v>Alexandria</v>
      </c>
    </row>
    <row r="3532" spans="1:20" x14ac:dyDescent="0.3">
      <c r="A3532" s="1" t="s">
        <v>3576</v>
      </c>
      <c r="B3532" s="1" t="s">
        <v>43</v>
      </c>
      <c r="C3532" s="1" t="s">
        <v>44</v>
      </c>
      <c r="D3532" s="1" t="s">
        <v>45</v>
      </c>
      <c r="E3532" s="1" t="s">
        <v>16</v>
      </c>
      <c r="F3532" s="1" t="s">
        <v>62</v>
      </c>
      <c r="G3532">
        <v>7530.5</v>
      </c>
      <c r="H3532">
        <v>4</v>
      </c>
      <c r="I3532">
        <v>30122</v>
      </c>
      <c r="J3532">
        <v>4.22</v>
      </c>
      <c r="K3532">
        <v>4526</v>
      </c>
      <c r="L3532" s="2">
        <v>45427</v>
      </c>
      <c r="O3532" t="str">
        <f>IF(ecommerce_10000[[#This Row],[Platform]]="Souq","sq",ecommerce_10000[[#This Row],[Platform]])</f>
        <v>sq</v>
      </c>
      <c r="P3532" t="str">
        <f>IF(E3532="Souq","sq",IF(E3532="Jumia","Jum",E3532))</f>
        <v>sq</v>
      </c>
      <c r="Q3532">
        <f>VLOOKUP(ecommerce_10000[[#This Row],[City]],F:I,4,FALSE)</f>
        <v>27872.98</v>
      </c>
      <c r="R3532" s="1">
        <f>SUMIF(C:C,ecommerce_10000[[#This Row],[Category]],I:I)</f>
        <v>31420413.200000018</v>
      </c>
      <c r="S3532" s="1">
        <f>SUMIFS(I:I,C:C,C3532)</f>
        <v>31420413.200000018</v>
      </c>
      <c r="T3532" s="1" t="str">
        <f>INDEX(F:F,MATCH(ecommerce_10000[[#This Row],[TotalAmount]],I:I,0))</f>
        <v>Giza</v>
      </c>
    </row>
    <row r="3533" spans="1:20" x14ac:dyDescent="0.3">
      <c r="A3533" s="1" t="s">
        <v>3577</v>
      </c>
      <c r="B3533" s="1" t="s">
        <v>13</v>
      </c>
      <c r="C3533" s="1" t="s">
        <v>14</v>
      </c>
      <c r="D3533" s="1" t="s">
        <v>15</v>
      </c>
      <c r="E3533" s="1" t="s">
        <v>47</v>
      </c>
      <c r="F3533" s="1" t="s">
        <v>33</v>
      </c>
      <c r="G3533">
        <v>9179.0300000000007</v>
      </c>
      <c r="H3533">
        <v>1</v>
      </c>
      <c r="I3533">
        <v>9179.0300000000007</v>
      </c>
      <c r="J3533">
        <v>2.71</v>
      </c>
      <c r="K3533">
        <v>3076</v>
      </c>
      <c r="L3533" s="2">
        <v>45645</v>
      </c>
      <c r="O3533" t="str">
        <f>IF(ecommerce_10000[[#This Row],[Platform]]="Souq","sq",ecommerce_10000[[#This Row],[Platform]])</f>
        <v>Amazon</v>
      </c>
      <c r="P3533" t="str">
        <f>IF(E3533="Souq","sq",IF(E3533="Jumia","Jum",E3533))</f>
        <v>Amazon</v>
      </c>
      <c r="Q3533">
        <f>VLOOKUP(ecommerce_10000[[#This Row],[City]],F:I,4,FALSE)</f>
        <v>3665.44</v>
      </c>
      <c r="R3533" s="1">
        <f>SUMIF(C:C,ecommerce_10000[[#This Row],[Category]],I:I)</f>
        <v>92327183.770000085</v>
      </c>
      <c r="S3533" s="1">
        <f>SUMIFS(I:I,C:C,C3533)</f>
        <v>92327183.770000085</v>
      </c>
      <c r="T3533" s="1" t="str">
        <f>INDEX(F:F,MATCH(ecommerce_10000[[#This Row],[TotalAmount]],I:I,0))</f>
        <v>Dubai</v>
      </c>
    </row>
    <row r="3534" spans="1:20" x14ac:dyDescent="0.3">
      <c r="A3534" s="1" t="s">
        <v>3578</v>
      </c>
      <c r="B3534" s="1" t="s">
        <v>49</v>
      </c>
      <c r="C3534" s="1" t="s">
        <v>14</v>
      </c>
      <c r="D3534" s="1" t="s">
        <v>50</v>
      </c>
      <c r="E3534" s="1" t="s">
        <v>47</v>
      </c>
      <c r="F3534" s="1" t="s">
        <v>62</v>
      </c>
      <c r="G3534">
        <v>14999.44</v>
      </c>
      <c r="H3534">
        <v>3</v>
      </c>
      <c r="I3534">
        <v>44998.32</v>
      </c>
      <c r="J3534">
        <v>2.5499999999999998</v>
      </c>
      <c r="K3534">
        <v>3008</v>
      </c>
      <c r="L3534" s="2">
        <v>45329</v>
      </c>
      <c r="O3534" t="str">
        <f>IF(ecommerce_10000[[#This Row],[Platform]]="Souq","sq",ecommerce_10000[[#This Row],[Platform]])</f>
        <v>Amazon</v>
      </c>
      <c r="P3534" t="str">
        <f>IF(E3534="Souq","sq",IF(E3534="Jumia","Jum",E3534))</f>
        <v>Amazon</v>
      </c>
      <c r="Q3534">
        <f>VLOOKUP(ecommerce_10000[[#This Row],[City]],F:I,4,FALSE)</f>
        <v>27872.98</v>
      </c>
      <c r="R3534" s="1">
        <f>SUMIF(C:C,ecommerce_10000[[#This Row],[Category]],I:I)</f>
        <v>92327183.770000085</v>
      </c>
      <c r="S3534" s="1">
        <f>SUMIFS(I:I,C:C,C3534)</f>
        <v>92327183.770000085</v>
      </c>
      <c r="T3534" s="1" t="str">
        <f>INDEX(F:F,MATCH(ecommerce_10000[[#This Row],[TotalAmount]],I:I,0))</f>
        <v>Giza</v>
      </c>
    </row>
    <row r="3535" spans="1:20" x14ac:dyDescent="0.3">
      <c r="A3535" s="1" t="s">
        <v>3579</v>
      </c>
      <c r="B3535" s="1" t="s">
        <v>19</v>
      </c>
      <c r="C3535" s="1" t="s">
        <v>20</v>
      </c>
      <c r="D3535" s="1" t="s">
        <v>21</v>
      </c>
      <c r="E3535" s="1" t="s">
        <v>22</v>
      </c>
      <c r="F3535" s="1" t="s">
        <v>62</v>
      </c>
      <c r="G3535">
        <v>14762.72</v>
      </c>
      <c r="H3535">
        <v>5</v>
      </c>
      <c r="I3535">
        <v>73813.600000000006</v>
      </c>
      <c r="J3535">
        <v>1.35</v>
      </c>
      <c r="K3535">
        <v>3439</v>
      </c>
      <c r="L3535" s="2">
        <v>45496</v>
      </c>
      <c r="O3535" t="str">
        <f>IF(ecommerce_10000[[#This Row],[Platform]]="Souq","sq",ecommerce_10000[[#This Row],[Platform]])</f>
        <v>Jumia</v>
      </c>
      <c r="P3535" t="str">
        <f>IF(E3535="Souq","sq",IF(E3535="Jumia","Jum",E3535))</f>
        <v>Jum</v>
      </c>
      <c r="Q3535">
        <f>VLOOKUP(ecommerce_10000[[#This Row],[City]],F:I,4,FALSE)</f>
        <v>27872.98</v>
      </c>
      <c r="R3535" s="1">
        <f>SUMIF(C:C,ecommerce_10000[[#This Row],[Category]],I:I)</f>
        <v>91504159.730000004</v>
      </c>
      <c r="S3535" s="1">
        <f>SUMIFS(I:I,C:C,C3535)</f>
        <v>91504159.730000004</v>
      </c>
      <c r="T3535" s="1" t="str">
        <f>INDEX(F:F,MATCH(ecommerce_10000[[#This Row],[TotalAmount]],I:I,0))</f>
        <v>Giza</v>
      </c>
    </row>
    <row r="3536" spans="1:20" x14ac:dyDescent="0.3">
      <c r="A3536" s="1" t="s">
        <v>3580</v>
      </c>
      <c r="B3536" s="1" t="s">
        <v>30</v>
      </c>
      <c r="C3536" s="1" t="s">
        <v>31</v>
      </c>
      <c r="D3536" s="1" t="s">
        <v>32</v>
      </c>
      <c r="E3536" s="1" t="s">
        <v>16</v>
      </c>
      <c r="F3536" s="1" t="s">
        <v>28</v>
      </c>
      <c r="G3536">
        <v>14140.08</v>
      </c>
      <c r="H3536">
        <v>5</v>
      </c>
      <c r="I3536">
        <v>70700.399999999994</v>
      </c>
      <c r="J3536">
        <v>2.8</v>
      </c>
      <c r="K3536">
        <v>2839</v>
      </c>
      <c r="L3536" s="2">
        <v>45649</v>
      </c>
      <c r="O3536" t="str">
        <f>IF(ecommerce_10000[[#This Row],[Platform]]="Souq","sq",ecommerce_10000[[#This Row],[Platform]])</f>
        <v>sq</v>
      </c>
      <c r="P3536" t="str">
        <f>IF(E3536="Souq","sq",IF(E3536="Jumia","Jum",E3536))</f>
        <v>sq</v>
      </c>
      <c r="Q3536">
        <f>VLOOKUP(ecommerce_10000[[#This Row],[City]],F:I,4,FALSE)</f>
        <v>26648.76</v>
      </c>
      <c r="R3536" s="1">
        <f>SUMIF(C:C,ecommerce_10000[[#This Row],[Category]],I:I)</f>
        <v>57542997.559999913</v>
      </c>
      <c r="S3536" s="1">
        <f>SUMIFS(I:I,C:C,C3536)</f>
        <v>57542997.559999913</v>
      </c>
      <c r="T3536" s="1" t="str">
        <f>INDEX(F:F,MATCH(ecommerce_10000[[#This Row],[TotalAmount]],I:I,0))</f>
        <v>Casablanca</v>
      </c>
    </row>
    <row r="3537" spans="1:20" x14ac:dyDescent="0.3">
      <c r="A3537" s="1" t="s">
        <v>3581</v>
      </c>
      <c r="B3537" s="1" t="s">
        <v>13</v>
      </c>
      <c r="C3537" s="1" t="s">
        <v>14</v>
      </c>
      <c r="D3537" s="1" t="s">
        <v>15</v>
      </c>
      <c r="E3537" s="1" t="s">
        <v>47</v>
      </c>
      <c r="F3537" s="1" t="s">
        <v>17</v>
      </c>
      <c r="G3537">
        <v>2147.1799999999998</v>
      </c>
      <c r="H3537">
        <v>4</v>
      </c>
      <c r="I3537">
        <v>8588.7199999999993</v>
      </c>
      <c r="J3537">
        <v>1.56</v>
      </c>
      <c r="K3537">
        <v>3745</v>
      </c>
      <c r="L3537" s="2">
        <v>45639</v>
      </c>
      <c r="O3537" t="str">
        <f>IF(ecommerce_10000[[#This Row],[Platform]]="Souq","sq",ecommerce_10000[[#This Row],[Platform]])</f>
        <v>Amazon</v>
      </c>
      <c r="P3537" t="str">
        <f>IF(E3537="Souq","sq",IF(E3537="Jumia","Jum",E3537))</f>
        <v>Amazon</v>
      </c>
      <c r="Q3537">
        <f>VLOOKUP(ecommerce_10000[[#This Row],[City]],F:I,4,FALSE)</f>
        <v>16284.02</v>
      </c>
      <c r="R3537" s="1">
        <f>SUMIF(C:C,ecommerce_10000[[#This Row],[Category]],I:I)</f>
        <v>92327183.770000085</v>
      </c>
      <c r="S3537" s="1">
        <f>SUMIFS(I:I,C:C,C3537)</f>
        <v>92327183.770000085</v>
      </c>
      <c r="T3537" s="1" t="str">
        <f>INDEX(F:F,MATCH(ecommerce_10000[[#This Row],[TotalAmount]],I:I,0))</f>
        <v>Cairo</v>
      </c>
    </row>
    <row r="3538" spans="1:20" x14ac:dyDescent="0.3">
      <c r="A3538" s="1" t="s">
        <v>3582</v>
      </c>
      <c r="B3538" s="1" t="s">
        <v>19</v>
      </c>
      <c r="C3538" s="1" t="s">
        <v>20</v>
      </c>
      <c r="D3538" s="1" t="s">
        <v>21</v>
      </c>
      <c r="E3538" s="1" t="s">
        <v>47</v>
      </c>
      <c r="F3538" s="1" t="s">
        <v>23</v>
      </c>
      <c r="G3538">
        <v>1056.97</v>
      </c>
      <c r="H3538">
        <v>4</v>
      </c>
      <c r="I3538">
        <v>4227.88</v>
      </c>
      <c r="J3538">
        <v>2.73</v>
      </c>
      <c r="K3538">
        <v>4601</v>
      </c>
      <c r="L3538" s="2">
        <v>45569</v>
      </c>
      <c r="O3538" t="str">
        <f>IF(ecommerce_10000[[#This Row],[Platform]]="Souq","sq",ecommerce_10000[[#This Row],[Platform]])</f>
        <v>Amazon</v>
      </c>
      <c r="P3538" t="str">
        <f>IF(E3538="Souq","sq",IF(E3538="Jumia","Jum",E3538))</f>
        <v>Amazon</v>
      </c>
      <c r="Q3538">
        <f>VLOOKUP(ecommerce_10000[[#This Row],[City]],F:I,4,FALSE)</f>
        <v>13290.4</v>
      </c>
      <c r="R3538" s="1">
        <f>SUMIF(C:C,ecommerce_10000[[#This Row],[Category]],I:I)</f>
        <v>91504159.730000004</v>
      </c>
      <c r="S3538" s="1">
        <f>SUMIFS(I:I,C:C,C3538)</f>
        <v>91504159.730000004</v>
      </c>
      <c r="T3538" s="1" t="str">
        <f>INDEX(F:F,MATCH(ecommerce_10000[[#This Row],[TotalAmount]],I:I,0))</f>
        <v>Alexandria</v>
      </c>
    </row>
    <row r="3539" spans="1:20" x14ac:dyDescent="0.3">
      <c r="A3539" s="1" t="s">
        <v>3583</v>
      </c>
      <c r="B3539" s="1" t="s">
        <v>13</v>
      </c>
      <c r="C3539" s="1" t="s">
        <v>14</v>
      </c>
      <c r="D3539" s="1" t="s">
        <v>15</v>
      </c>
      <c r="E3539" s="1" t="s">
        <v>47</v>
      </c>
      <c r="F3539" s="1" t="s">
        <v>62</v>
      </c>
      <c r="G3539">
        <v>2275.7399999999998</v>
      </c>
      <c r="H3539">
        <v>3</v>
      </c>
      <c r="I3539">
        <v>6827.22</v>
      </c>
      <c r="J3539">
        <v>3.64</v>
      </c>
      <c r="K3539">
        <v>3439</v>
      </c>
      <c r="L3539" s="2">
        <v>45451</v>
      </c>
      <c r="O3539" t="str">
        <f>IF(ecommerce_10000[[#This Row],[Platform]]="Souq","sq",ecommerce_10000[[#This Row],[Platform]])</f>
        <v>Amazon</v>
      </c>
      <c r="P3539" t="str">
        <f>IF(E3539="Souq","sq",IF(E3539="Jumia","Jum",E3539))</f>
        <v>Amazon</v>
      </c>
      <c r="Q3539">
        <f>VLOOKUP(ecommerce_10000[[#This Row],[City]],F:I,4,FALSE)</f>
        <v>27872.98</v>
      </c>
      <c r="R3539" s="1">
        <f>SUMIF(C:C,ecommerce_10000[[#This Row],[Category]],I:I)</f>
        <v>92327183.770000085</v>
      </c>
      <c r="S3539" s="1">
        <f>SUMIFS(I:I,C:C,C3539)</f>
        <v>92327183.770000085</v>
      </c>
      <c r="T3539" s="1" t="str">
        <f>INDEX(F:F,MATCH(ecommerce_10000[[#This Row],[TotalAmount]],I:I,0))</f>
        <v>Giza</v>
      </c>
    </row>
    <row r="3540" spans="1:20" x14ac:dyDescent="0.3">
      <c r="A3540" s="1" t="s">
        <v>3584</v>
      </c>
      <c r="B3540" s="1" t="s">
        <v>38</v>
      </c>
      <c r="C3540" s="1" t="s">
        <v>20</v>
      </c>
      <c r="D3540" s="1" t="s">
        <v>39</v>
      </c>
      <c r="E3540" s="1" t="s">
        <v>16</v>
      </c>
      <c r="F3540" s="1" t="s">
        <v>40</v>
      </c>
      <c r="G3540">
        <v>17782.7</v>
      </c>
      <c r="H3540">
        <v>2</v>
      </c>
      <c r="I3540">
        <v>35565.4</v>
      </c>
      <c r="J3540">
        <v>4.6900000000000004</v>
      </c>
      <c r="K3540">
        <v>380</v>
      </c>
      <c r="L3540" s="2">
        <v>45524</v>
      </c>
      <c r="O3540" t="str">
        <f>IF(ecommerce_10000[[#This Row],[Platform]]="Souq","sq",ecommerce_10000[[#This Row],[Platform]])</f>
        <v>sq</v>
      </c>
      <c r="P3540" t="str">
        <f>IF(E3540="Souq","sq",IF(E3540="Jumia","Jum",E3540))</f>
        <v>sq</v>
      </c>
      <c r="Q3540">
        <f>VLOOKUP(ecommerce_10000[[#This Row],[City]],F:I,4,FALSE)</f>
        <v>99349.3</v>
      </c>
      <c r="R3540" s="1">
        <f>SUMIF(C:C,ecommerce_10000[[#This Row],[Category]],I:I)</f>
        <v>91504159.730000004</v>
      </c>
      <c r="S3540" s="1">
        <f>SUMIFS(I:I,C:C,C3540)</f>
        <v>91504159.730000004</v>
      </c>
      <c r="T3540" s="1" t="str">
        <f>INDEX(F:F,MATCH(ecommerce_10000[[#This Row],[TotalAmount]],I:I,0))</f>
        <v>Riyadh</v>
      </c>
    </row>
    <row r="3541" spans="1:20" x14ac:dyDescent="0.3">
      <c r="A3541" s="1" t="s">
        <v>3585</v>
      </c>
      <c r="B3541" s="1" t="s">
        <v>13</v>
      </c>
      <c r="C3541" s="1" t="s">
        <v>14</v>
      </c>
      <c r="D3541" s="1" t="s">
        <v>15</v>
      </c>
      <c r="E3541" s="1" t="s">
        <v>16</v>
      </c>
      <c r="F3541" s="1" t="s">
        <v>23</v>
      </c>
      <c r="G3541">
        <v>14393.78</v>
      </c>
      <c r="H3541">
        <v>1</v>
      </c>
      <c r="I3541">
        <v>14393.78</v>
      </c>
      <c r="J3541">
        <v>2.11</v>
      </c>
      <c r="K3541">
        <v>216</v>
      </c>
      <c r="L3541" s="2">
        <v>45616</v>
      </c>
      <c r="O3541" t="str">
        <f>IF(ecommerce_10000[[#This Row],[Platform]]="Souq","sq",ecommerce_10000[[#This Row],[Platform]])</f>
        <v>sq</v>
      </c>
      <c r="P3541" t="str">
        <f>IF(E3541="Souq","sq",IF(E3541="Jumia","Jum",E3541))</f>
        <v>sq</v>
      </c>
      <c r="Q3541">
        <f>VLOOKUP(ecommerce_10000[[#This Row],[City]],F:I,4,FALSE)</f>
        <v>13290.4</v>
      </c>
      <c r="R3541" s="1">
        <f>SUMIF(C:C,ecommerce_10000[[#This Row],[Category]],I:I)</f>
        <v>92327183.770000085</v>
      </c>
      <c r="S3541" s="1">
        <f>SUMIFS(I:I,C:C,C3541)</f>
        <v>92327183.770000085</v>
      </c>
      <c r="T3541" s="1" t="str">
        <f>INDEX(F:F,MATCH(ecommerce_10000[[#This Row],[TotalAmount]],I:I,0))</f>
        <v>Alexandria</v>
      </c>
    </row>
    <row r="3542" spans="1:20" x14ac:dyDescent="0.3">
      <c r="A3542" s="1" t="s">
        <v>3586</v>
      </c>
      <c r="B3542" s="1" t="s">
        <v>43</v>
      </c>
      <c r="C3542" s="1" t="s">
        <v>44</v>
      </c>
      <c r="D3542" s="1" t="s">
        <v>45</v>
      </c>
      <c r="E3542" s="1" t="s">
        <v>22</v>
      </c>
      <c r="F3542" s="1" t="s">
        <v>33</v>
      </c>
      <c r="G3542">
        <v>7927.36</v>
      </c>
      <c r="H3542">
        <v>3</v>
      </c>
      <c r="I3542">
        <v>23782.080000000002</v>
      </c>
      <c r="J3542">
        <v>3.08</v>
      </c>
      <c r="K3542">
        <v>4626</v>
      </c>
      <c r="L3542" s="2">
        <v>45605</v>
      </c>
      <c r="O3542" t="str">
        <f>IF(ecommerce_10000[[#This Row],[Platform]]="Souq","sq",ecommerce_10000[[#This Row],[Platform]])</f>
        <v>Jumia</v>
      </c>
      <c r="P3542" t="str">
        <f>IF(E3542="Souq","sq",IF(E3542="Jumia","Jum",E3542))</f>
        <v>Jum</v>
      </c>
      <c r="Q3542">
        <f>VLOOKUP(ecommerce_10000[[#This Row],[City]],F:I,4,FALSE)</f>
        <v>3665.44</v>
      </c>
      <c r="R3542" s="1">
        <f>SUMIF(C:C,ecommerce_10000[[#This Row],[Category]],I:I)</f>
        <v>31420413.200000018</v>
      </c>
      <c r="S3542" s="1">
        <f>SUMIFS(I:I,C:C,C3542)</f>
        <v>31420413.200000018</v>
      </c>
      <c r="T3542" s="1" t="str">
        <f>INDEX(F:F,MATCH(ecommerce_10000[[#This Row],[TotalAmount]],I:I,0))</f>
        <v>Dubai</v>
      </c>
    </row>
    <row r="3543" spans="1:20" x14ac:dyDescent="0.3">
      <c r="A3543" s="1" t="s">
        <v>3587</v>
      </c>
      <c r="B3543" s="1" t="s">
        <v>35</v>
      </c>
      <c r="C3543" s="1" t="s">
        <v>14</v>
      </c>
      <c r="D3543" s="1" t="s">
        <v>36</v>
      </c>
      <c r="E3543" s="1" t="s">
        <v>22</v>
      </c>
      <c r="F3543" s="1" t="s">
        <v>23</v>
      </c>
      <c r="G3543">
        <v>14836.7</v>
      </c>
      <c r="H3543">
        <v>2</v>
      </c>
      <c r="I3543">
        <v>29673.4</v>
      </c>
      <c r="J3543">
        <v>3.66</v>
      </c>
      <c r="K3543">
        <v>1759</v>
      </c>
      <c r="L3543" s="2">
        <v>45502</v>
      </c>
      <c r="O3543" t="str">
        <f>IF(ecommerce_10000[[#This Row],[Platform]]="Souq","sq",ecommerce_10000[[#This Row],[Platform]])</f>
        <v>Jumia</v>
      </c>
      <c r="P3543" t="str">
        <f>IF(E3543="Souq","sq",IF(E3543="Jumia","Jum",E3543))</f>
        <v>Jum</v>
      </c>
      <c r="Q3543">
        <f>VLOOKUP(ecommerce_10000[[#This Row],[City]],F:I,4,FALSE)</f>
        <v>13290.4</v>
      </c>
      <c r="R3543" s="1">
        <f>SUMIF(C:C,ecommerce_10000[[#This Row],[Category]],I:I)</f>
        <v>92327183.770000085</v>
      </c>
      <c r="S3543" s="1">
        <f>SUMIFS(I:I,C:C,C3543)</f>
        <v>92327183.770000085</v>
      </c>
      <c r="T3543" s="1" t="str">
        <f>INDEX(F:F,MATCH(ecommerce_10000[[#This Row],[TotalAmount]],I:I,0))</f>
        <v>Alexandria</v>
      </c>
    </row>
    <row r="3544" spans="1:20" x14ac:dyDescent="0.3">
      <c r="A3544" s="1" t="s">
        <v>3588</v>
      </c>
      <c r="B3544" s="1" t="s">
        <v>19</v>
      </c>
      <c r="C3544" s="1" t="s">
        <v>20</v>
      </c>
      <c r="D3544" s="1" t="s">
        <v>21</v>
      </c>
      <c r="E3544" s="1" t="s">
        <v>22</v>
      </c>
      <c r="F3544" s="1" t="s">
        <v>62</v>
      </c>
      <c r="G3544">
        <v>1436.3</v>
      </c>
      <c r="H3544">
        <v>1</v>
      </c>
      <c r="I3544">
        <v>1436.3</v>
      </c>
      <c r="J3544">
        <v>4.21</v>
      </c>
      <c r="K3544">
        <v>2807</v>
      </c>
      <c r="L3544" s="2">
        <v>45628</v>
      </c>
      <c r="O3544" t="str">
        <f>IF(ecommerce_10000[[#This Row],[Platform]]="Souq","sq",ecommerce_10000[[#This Row],[Platform]])</f>
        <v>Jumia</v>
      </c>
      <c r="P3544" t="str">
        <f>IF(E3544="Souq","sq",IF(E3544="Jumia","Jum",E3544))</f>
        <v>Jum</v>
      </c>
      <c r="Q3544">
        <f>VLOOKUP(ecommerce_10000[[#This Row],[City]],F:I,4,FALSE)</f>
        <v>27872.98</v>
      </c>
      <c r="R3544" s="1">
        <f>SUMIF(C:C,ecommerce_10000[[#This Row],[Category]],I:I)</f>
        <v>91504159.730000004</v>
      </c>
      <c r="S3544" s="1">
        <f>SUMIFS(I:I,C:C,C3544)</f>
        <v>91504159.730000004</v>
      </c>
      <c r="T3544" s="1" t="str">
        <f>INDEX(F:F,MATCH(ecommerce_10000[[#This Row],[TotalAmount]],I:I,0))</f>
        <v>Giza</v>
      </c>
    </row>
    <row r="3545" spans="1:20" x14ac:dyDescent="0.3">
      <c r="A3545" s="1" t="s">
        <v>3589</v>
      </c>
      <c r="B3545" s="1" t="s">
        <v>43</v>
      </c>
      <c r="C3545" s="1" t="s">
        <v>44</v>
      </c>
      <c r="D3545" s="1" t="s">
        <v>45</v>
      </c>
      <c r="E3545" s="1" t="s">
        <v>22</v>
      </c>
      <c r="F3545" s="1" t="s">
        <v>17</v>
      </c>
      <c r="G3545">
        <v>19856.990000000002</v>
      </c>
      <c r="H3545">
        <v>1</v>
      </c>
      <c r="I3545">
        <v>19856.990000000002</v>
      </c>
      <c r="J3545">
        <v>3.05</v>
      </c>
      <c r="K3545">
        <v>169</v>
      </c>
      <c r="L3545" s="2">
        <v>45454</v>
      </c>
      <c r="O3545" t="str">
        <f>IF(ecommerce_10000[[#This Row],[Platform]]="Souq","sq",ecommerce_10000[[#This Row],[Platform]])</f>
        <v>Jumia</v>
      </c>
      <c r="P3545" t="str">
        <f>IF(E3545="Souq","sq",IF(E3545="Jumia","Jum",E3545))</f>
        <v>Jum</v>
      </c>
      <c r="Q3545">
        <f>VLOOKUP(ecommerce_10000[[#This Row],[City]],F:I,4,FALSE)</f>
        <v>16284.02</v>
      </c>
      <c r="R3545" s="1">
        <f>SUMIF(C:C,ecommerce_10000[[#This Row],[Category]],I:I)</f>
        <v>31420413.200000018</v>
      </c>
      <c r="S3545" s="1">
        <f>SUMIFS(I:I,C:C,C3545)</f>
        <v>31420413.200000018</v>
      </c>
      <c r="T3545" s="1" t="str">
        <f>INDEX(F:F,MATCH(ecommerce_10000[[#This Row],[TotalAmount]],I:I,0))</f>
        <v>Cairo</v>
      </c>
    </row>
    <row r="3546" spans="1:20" x14ac:dyDescent="0.3">
      <c r="A3546" s="1" t="s">
        <v>3590</v>
      </c>
      <c r="B3546" s="1" t="s">
        <v>30</v>
      </c>
      <c r="C3546" s="1" t="s">
        <v>31</v>
      </c>
      <c r="D3546" s="1" t="s">
        <v>32</v>
      </c>
      <c r="E3546" s="1" t="s">
        <v>16</v>
      </c>
      <c r="F3546" s="1" t="s">
        <v>33</v>
      </c>
      <c r="G3546">
        <v>16652.099999999999</v>
      </c>
      <c r="H3546">
        <v>3</v>
      </c>
      <c r="I3546">
        <v>49956.3</v>
      </c>
      <c r="J3546">
        <v>2.08</v>
      </c>
      <c r="K3546">
        <v>1129</v>
      </c>
      <c r="L3546" s="2">
        <v>45319</v>
      </c>
      <c r="O3546" t="str">
        <f>IF(ecommerce_10000[[#This Row],[Platform]]="Souq","sq",ecommerce_10000[[#This Row],[Platform]])</f>
        <v>sq</v>
      </c>
      <c r="P3546" t="str">
        <f>IF(E3546="Souq","sq",IF(E3546="Jumia","Jum",E3546))</f>
        <v>sq</v>
      </c>
      <c r="Q3546">
        <f>VLOOKUP(ecommerce_10000[[#This Row],[City]],F:I,4,FALSE)</f>
        <v>3665.44</v>
      </c>
      <c r="R3546" s="1">
        <f>SUMIF(C:C,ecommerce_10000[[#This Row],[Category]],I:I)</f>
        <v>57542997.559999913</v>
      </c>
      <c r="S3546" s="1">
        <f>SUMIFS(I:I,C:C,C3546)</f>
        <v>57542997.559999913</v>
      </c>
      <c r="T3546" s="1" t="str">
        <f>INDEX(F:F,MATCH(ecommerce_10000[[#This Row],[TotalAmount]],I:I,0))</f>
        <v>Dubai</v>
      </c>
    </row>
    <row r="3547" spans="1:20" x14ac:dyDescent="0.3">
      <c r="A3547" s="1" t="s">
        <v>3591</v>
      </c>
      <c r="B3547" s="1" t="s">
        <v>49</v>
      </c>
      <c r="C3547" s="1" t="s">
        <v>14</v>
      </c>
      <c r="D3547" s="1" t="s">
        <v>50</v>
      </c>
      <c r="E3547" s="1" t="s">
        <v>22</v>
      </c>
      <c r="F3547" s="1" t="s">
        <v>23</v>
      </c>
      <c r="G3547">
        <v>14908.83</v>
      </c>
      <c r="H3547">
        <v>1</v>
      </c>
      <c r="I3547">
        <v>14908.83</v>
      </c>
      <c r="J3547">
        <v>1.82</v>
      </c>
      <c r="K3547">
        <v>147</v>
      </c>
      <c r="L3547" s="2">
        <v>45345</v>
      </c>
      <c r="O3547" t="str">
        <f>IF(ecommerce_10000[[#This Row],[Platform]]="Souq","sq",ecommerce_10000[[#This Row],[Platform]])</f>
        <v>Jumia</v>
      </c>
      <c r="P3547" t="str">
        <f>IF(E3547="Souq","sq",IF(E3547="Jumia","Jum",E3547))</f>
        <v>Jum</v>
      </c>
      <c r="Q3547">
        <f>VLOOKUP(ecommerce_10000[[#This Row],[City]],F:I,4,FALSE)</f>
        <v>13290.4</v>
      </c>
      <c r="R3547" s="1">
        <f>SUMIF(C:C,ecommerce_10000[[#This Row],[Category]],I:I)</f>
        <v>92327183.770000085</v>
      </c>
      <c r="S3547" s="1">
        <f>SUMIFS(I:I,C:C,C3547)</f>
        <v>92327183.770000085</v>
      </c>
      <c r="T3547" s="1" t="str">
        <f>INDEX(F:F,MATCH(ecommerce_10000[[#This Row],[TotalAmount]],I:I,0))</f>
        <v>Alexandria</v>
      </c>
    </row>
    <row r="3548" spans="1:20" x14ac:dyDescent="0.3">
      <c r="A3548" s="1" t="s">
        <v>3592</v>
      </c>
      <c r="B3548" s="1" t="s">
        <v>49</v>
      </c>
      <c r="C3548" s="1" t="s">
        <v>14</v>
      </c>
      <c r="D3548" s="1" t="s">
        <v>50</v>
      </c>
      <c r="E3548" s="1" t="s">
        <v>22</v>
      </c>
      <c r="F3548" s="1" t="s">
        <v>62</v>
      </c>
      <c r="G3548">
        <v>2268.6799999999998</v>
      </c>
      <c r="H3548">
        <v>4</v>
      </c>
      <c r="I3548">
        <v>9074.7199999999993</v>
      </c>
      <c r="J3548">
        <v>2.82</v>
      </c>
      <c r="K3548">
        <v>1615</v>
      </c>
      <c r="L3548" s="2">
        <v>45575</v>
      </c>
      <c r="O3548" t="str">
        <f>IF(ecommerce_10000[[#This Row],[Platform]]="Souq","sq",ecommerce_10000[[#This Row],[Platform]])</f>
        <v>Jumia</v>
      </c>
      <c r="P3548" t="str">
        <f>IF(E3548="Souq","sq",IF(E3548="Jumia","Jum",E3548))</f>
        <v>Jum</v>
      </c>
      <c r="Q3548">
        <f>VLOOKUP(ecommerce_10000[[#This Row],[City]],F:I,4,FALSE)</f>
        <v>27872.98</v>
      </c>
      <c r="R3548" s="1">
        <f>SUMIF(C:C,ecommerce_10000[[#This Row],[Category]],I:I)</f>
        <v>92327183.770000085</v>
      </c>
      <c r="S3548" s="1">
        <f>SUMIFS(I:I,C:C,C3548)</f>
        <v>92327183.770000085</v>
      </c>
      <c r="T3548" s="1" t="str">
        <f>INDEX(F:F,MATCH(ecommerce_10000[[#This Row],[TotalAmount]],I:I,0))</f>
        <v>Giza</v>
      </c>
    </row>
    <row r="3549" spans="1:20" x14ac:dyDescent="0.3">
      <c r="A3549" s="1" t="s">
        <v>3593</v>
      </c>
      <c r="B3549" s="1" t="s">
        <v>43</v>
      </c>
      <c r="C3549" s="1" t="s">
        <v>44</v>
      </c>
      <c r="D3549" s="1" t="s">
        <v>45</v>
      </c>
      <c r="E3549" s="1" t="s">
        <v>16</v>
      </c>
      <c r="F3549" s="1" t="s">
        <v>17</v>
      </c>
      <c r="G3549">
        <v>13234.61</v>
      </c>
      <c r="H3549">
        <v>4</v>
      </c>
      <c r="I3549">
        <v>52938.44</v>
      </c>
      <c r="J3549">
        <v>4.54</v>
      </c>
      <c r="K3549">
        <v>1256</v>
      </c>
      <c r="L3549" s="2">
        <v>45382</v>
      </c>
      <c r="O3549" t="str">
        <f>IF(ecommerce_10000[[#This Row],[Platform]]="Souq","sq",ecommerce_10000[[#This Row],[Platform]])</f>
        <v>sq</v>
      </c>
      <c r="P3549" t="str">
        <f>IF(E3549="Souq","sq",IF(E3549="Jumia","Jum",E3549))</f>
        <v>sq</v>
      </c>
      <c r="Q3549">
        <f>VLOOKUP(ecommerce_10000[[#This Row],[City]],F:I,4,FALSE)</f>
        <v>16284.02</v>
      </c>
      <c r="R3549" s="1">
        <f>SUMIF(C:C,ecommerce_10000[[#This Row],[Category]],I:I)</f>
        <v>31420413.200000018</v>
      </c>
      <c r="S3549" s="1">
        <f>SUMIFS(I:I,C:C,C3549)</f>
        <v>31420413.200000018</v>
      </c>
      <c r="T3549" s="1" t="str">
        <f>INDEX(F:F,MATCH(ecommerce_10000[[#This Row],[TotalAmount]],I:I,0))</f>
        <v>Cairo</v>
      </c>
    </row>
    <row r="3550" spans="1:20" x14ac:dyDescent="0.3">
      <c r="A3550" s="1" t="s">
        <v>3594</v>
      </c>
      <c r="B3550" s="1" t="s">
        <v>19</v>
      </c>
      <c r="C3550" s="1" t="s">
        <v>20</v>
      </c>
      <c r="D3550" s="1" t="s">
        <v>21</v>
      </c>
      <c r="E3550" s="1" t="s">
        <v>47</v>
      </c>
      <c r="F3550" s="1" t="s">
        <v>62</v>
      </c>
      <c r="G3550">
        <v>16092.94</v>
      </c>
      <c r="H3550">
        <v>2</v>
      </c>
      <c r="I3550">
        <v>32185.88</v>
      </c>
      <c r="J3550">
        <v>4.24</v>
      </c>
      <c r="K3550">
        <v>2294</v>
      </c>
      <c r="L3550" s="2">
        <v>45331</v>
      </c>
      <c r="O3550" t="str">
        <f>IF(ecommerce_10000[[#This Row],[Platform]]="Souq","sq",ecommerce_10000[[#This Row],[Platform]])</f>
        <v>Amazon</v>
      </c>
      <c r="P3550" t="str">
        <f>IF(E3550="Souq","sq",IF(E3550="Jumia","Jum",E3550))</f>
        <v>Amazon</v>
      </c>
      <c r="Q3550">
        <f>VLOOKUP(ecommerce_10000[[#This Row],[City]],F:I,4,FALSE)</f>
        <v>27872.98</v>
      </c>
      <c r="R3550" s="1">
        <f>SUMIF(C:C,ecommerce_10000[[#This Row],[Category]],I:I)</f>
        <v>91504159.730000004</v>
      </c>
      <c r="S3550" s="1">
        <f>SUMIFS(I:I,C:C,C3550)</f>
        <v>91504159.730000004</v>
      </c>
      <c r="T3550" s="1" t="str">
        <f>INDEX(F:F,MATCH(ecommerce_10000[[#This Row],[TotalAmount]],I:I,0))</f>
        <v>Giza</v>
      </c>
    </row>
    <row r="3551" spans="1:20" x14ac:dyDescent="0.3">
      <c r="A3551" s="1" t="s">
        <v>3595</v>
      </c>
      <c r="B3551" s="1" t="s">
        <v>13</v>
      </c>
      <c r="C3551" s="1" t="s">
        <v>14</v>
      </c>
      <c r="D3551" s="1" t="s">
        <v>15</v>
      </c>
      <c r="E3551" s="1" t="s">
        <v>47</v>
      </c>
      <c r="F3551" s="1" t="s">
        <v>23</v>
      </c>
      <c r="G3551">
        <v>3952.8</v>
      </c>
      <c r="H3551">
        <v>1</v>
      </c>
      <c r="I3551">
        <v>3952.8</v>
      </c>
      <c r="J3551">
        <v>4.97</v>
      </c>
      <c r="K3551">
        <v>520</v>
      </c>
      <c r="L3551" s="2">
        <v>45300</v>
      </c>
      <c r="O3551" t="str">
        <f>IF(ecommerce_10000[[#This Row],[Platform]]="Souq","sq",ecommerce_10000[[#This Row],[Platform]])</f>
        <v>Amazon</v>
      </c>
      <c r="P3551" t="str">
        <f>IF(E3551="Souq","sq",IF(E3551="Jumia","Jum",E3551))</f>
        <v>Amazon</v>
      </c>
      <c r="Q3551">
        <f>VLOOKUP(ecommerce_10000[[#This Row],[City]],F:I,4,FALSE)</f>
        <v>13290.4</v>
      </c>
      <c r="R3551" s="1">
        <f>SUMIF(C:C,ecommerce_10000[[#This Row],[Category]],I:I)</f>
        <v>92327183.770000085</v>
      </c>
      <c r="S3551" s="1">
        <f>SUMIFS(I:I,C:C,C3551)</f>
        <v>92327183.770000085</v>
      </c>
      <c r="T3551" s="1" t="str">
        <f>INDEX(F:F,MATCH(ecommerce_10000[[#This Row],[TotalAmount]],I:I,0))</f>
        <v>Alexandria</v>
      </c>
    </row>
    <row r="3552" spans="1:20" x14ac:dyDescent="0.3">
      <c r="A3552" s="1" t="s">
        <v>3596</v>
      </c>
      <c r="B3552" s="1" t="s">
        <v>13</v>
      </c>
      <c r="C3552" s="1" t="s">
        <v>14</v>
      </c>
      <c r="D3552" s="1" t="s">
        <v>15</v>
      </c>
      <c r="E3552" s="1" t="s">
        <v>47</v>
      </c>
      <c r="F3552" s="1" t="s">
        <v>28</v>
      </c>
      <c r="G3552">
        <v>12184.38</v>
      </c>
      <c r="H3552">
        <v>4</v>
      </c>
      <c r="I3552">
        <v>48737.52</v>
      </c>
      <c r="J3552">
        <v>2.0499999999999998</v>
      </c>
      <c r="K3552">
        <v>4774</v>
      </c>
      <c r="L3552" s="2">
        <v>45296</v>
      </c>
      <c r="O3552" t="str">
        <f>IF(ecommerce_10000[[#This Row],[Platform]]="Souq","sq",ecommerce_10000[[#This Row],[Platform]])</f>
        <v>Amazon</v>
      </c>
      <c r="P3552" t="str">
        <f>IF(E3552="Souq","sq",IF(E3552="Jumia","Jum",E3552))</f>
        <v>Amazon</v>
      </c>
      <c r="Q3552">
        <f>VLOOKUP(ecommerce_10000[[#This Row],[City]],F:I,4,FALSE)</f>
        <v>26648.76</v>
      </c>
      <c r="R3552" s="1">
        <f>SUMIF(C:C,ecommerce_10000[[#This Row],[Category]],I:I)</f>
        <v>92327183.770000085</v>
      </c>
      <c r="S3552" s="1">
        <f>SUMIFS(I:I,C:C,C3552)</f>
        <v>92327183.770000085</v>
      </c>
      <c r="T3552" s="1" t="str">
        <f>INDEX(F:F,MATCH(ecommerce_10000[[#This Row],[TotalAmount]],I:I,0))</f>
        <v>Casablanca</v>
      </c>
    </row>
    <row r="3553" spans="1:20" x14ac:dyDescent="0.3">
      <c r="A3553" s="1" t="s">
        <v>3597</v>
      </c>
      <c r="B3553" s="1" t="s">
        <v>43</v>
      </c>
      <c r="C3553" s="1" t="s">
        <v>44</v>
      </c>
      <c r="D3553" s="1" t="s">
        <v>45</v>
      </c>
      <c r="E3553" s="1" t="s">
        <v>47</v>
      </c>
      <c r="F3553" s="1" t="s">
        <v>62</v>
      </c>
      <c r="G3553">
        <v>11340.84</v>
      </c>
      <c r="H3553">
        <v>3</v>
      </c>
      <c r="I3553">
        <v>34022.519999999997</v>
      </c>
      <c r="J3553">
        <v>3.76</v>
      </c>
      <c r="K3553">
        <v>2720</v>
      </c>
      <c r="L3553" s="2">
        <v>45383</v>
      </c>
      <c r="O3553" t="str">
        <f>IF(ecommerce_10000[[#This Row],[Platform]]="Souq","sq",ecommerce_10000[[#This Row],[Platform]])</f>
        <v>Amazon</v>
      </c>
      <c r="P3553" t="str">
        <f>IF(E3553="Souq","sq",IF(E3553="Jumia","Jum",E3553))</f>
        <v>Amazon</v>
      </c>
      <c r="Q3553">
        <f>VLOOKUP(ecommerce_10000[[#This Row],[City]],F:I,4,FALSE)</f>
        <v>27872.98</v>
      </c>
      <c r="R3553" s="1">
        <f>SUMIF(C:C,ecommerce_10000[[#This Row],[Category]],I:I)</f>
        <v>31420413.200000018</v>
      </c>
      <c r="S3553" s="1">
        <f>SUMIFS(I:I,C:C,C3553)</f>
        <v>31420413.200000018</v>
      </c>
      <c r="T3553" s="1" t="str">
        <f>INDEX(F:F,MATCH(ecommerce_10000[[#This Row],[TotalAmount]],I:I,0))</f>
        <v>Giza</v>
      </c>
    </row>
    <row r="3554" spans="1:20" x14ac:dyDescent="0.3">
      <c r="A3554" s="1" t="s">
        <v>3598</v>
      </c>
      <c r="B3554" s="1" t="s">
        <v>35</v>
      </c>
      <c r="C3554" s="1" t="s">
        <v>14</v>
      </c>
      <c r="D3554" s="1" t="s">
        <v>36</v>
      </c>
      <c r="E3554" s="1" t="s">
        <v>22</v>
      </c>
      <c r="F3554" s="1" t="s">
        <v>17</v>
      </c>
      <c r="G3554">
        <v>7321.54</v>
      </c>
      <c r="H3554">
        <v>2</v>
      </c>
      <c r="I3554">
        <v>14643.08</v>
      </c>
      <c r="J3554">
        <v>4.75</v>
      </c>
      <c r="K3554">
        <v>3814</v>
      </c>
      <c r="L3554" s="2">
        <v>45504</v>
      </c>
      <c r="O3554" t="str">
        <f>IF(ecommerce_10000[[#This Row],[Platform]]="Souq","sq",ecommerce_10000[[#This Row],[Platform]])</f>
        <v>Jumia</v>
      </c>
      <c r="P3554" t="str">
        <f>IF(E3554="Souq","sq",IF(E3554="Jumia","Jum",E3554))</f>
        <v>Jum</v>
      </c>
      <c r="Q3554">
        <f>VLOOKUP(ecommerce_10000[[#This Row],[City]],F:I,4,FALSE)</f>
        <v>16284.02</v>
      </c>
      <c r="R3554" s="1">
        <f>SUMIF(C:C,ecommerce_10000[[#This Row],[Category]],I:I)</f>
        <v>92327183.770000085</v>
      </c>
      <c r="S3554" s="1">
        <f>SUMIFS(I:I,C:C,C3554)</f>
        <v>92327183.770000085</v>
      </c>
      <c r="T3554" s="1" t="str">
        <f>INDEX(F:F,MATCH(ecommerce_10000[[#This Row],[TotalAmount]],I:I,0))</f>
        <v>Cairo</v>
      </c>
    </row>
    <row r="3555" spans="1:20" x14ac:dyDescent="0.3">
      <c r="A3555" s="1" t="s">
        <v>3599</v>
      </c>
      <c r="B3555" s="1" t="s">
        <v>38</v>
      </c>
      <c r="C3555" s="1" t="s">
        <v>20</v>
      </c>
      <c r="D3555" s="1" t="s">
        <v>39</v>
      </c>
      <c r="E3555" s="1" t="s">
        <v>16</v>
      </c>
      <c r="F3555" s="1" t="s">
        <v>23</v>
      </c>
      <c r="G3555">
        <v>11462.15</v>
      </c>
      <c r="H3555">
        <v>2</v>
      </c>
      <c r="I3555">
        <v>22924.3</v>
      </c>
      <c r="J3555">
        <v>1.56</v>
      </c>
      <c r="K3555">
        <v>2695</v>
      </c>
      <c r="L3555" s="2">
        <v>45375</v>
      </c>
      <c r="O3555" t="str">
        <f>IF(ecommerce_10000[[#This Row],[Platform]]="Souq","sq",ecommerce_10000[[#This Row],[Platform]])</f>
        <v>sq</v>
      </c>
      <c r="P3555" t="str">
        <f>IF(E3555="Souq","sq",IF(E3555="Jumia","Jum",E3555))</f>
        <v>sq</v>
      </c>
      <c r="Q3555">
        <f>VLOOKUP(ecommerce_10000[[#This Row],[City]],F:I,4,FALSE)</f>
        <v>13290.4</v>
      </c>
      <c r="R3555" s="1">
        <f>SUMIF(C:C,ecommerce_10000[[#This Row],[Category]],I:I)</f>
        <v>91504159.730000004</v>
      </c>
      <c r="S3555" s="1">
        <f>SUMIFS(I:I,C:C,C3555)</f>
        <v>91504159.730000004</v>
      </c>
      <c r="T3555" s="1" t="str">
        <f>INDEX(F:F,MATCH(ecommerce_10000[[#This Row],[TotalAmount]],I:I,0))</f>
        <v>Alexandria</v>
      </c>
    </row>
    <row r="3556" spans="1:20" x14ac:dyDescent="0.3">
      <c r="A3556" s="1" t="s">
        <v>3600</v>
      </c>
      <c r="B3556" s="1" t="s">
        <v>43</v>
      </c>
      <c r="C3556" s="1" t="s">
        <v>44</v>
      </c>
      <c r="D3556" s="1" t="s">
        <v>45</v>
      </c>
      <c r="E3556" s="1" t="s">
        <v>22</v>
      </c>
      <c r="F3556" s="1" t="s">
        <v>23</v>
      </c>
      <c r="G3556">
        <v>5747.3</v>
      </c>
      <c r="H3556">
        <v>3</v>
      </c>
      <c r="I3556">
        <v>17241.900000000001</v>
      </c>
      <c r="J3556">
        <v>4.67</v>
      </c>
      <c r="K3556">
        <v>1258</v>
      </c>
      <c r="L3556" s="2">
        <v>45649</v>
      </c>
      <c r="O3556" t="str">
        <f>IF(ecommerce_10000[[#This Row],[Platform]]="Souq","sq",ecommerce_10000[[#This Row],[Platform]])</f>
        <v>Jumia</v>
      </c>
      <c r="P3556" t="str">
        <f>IF(E3556="Souq","sq",IF(E3556="Jumia","Jum",E3556))</f>
        <v>Jum</v>
      </c>
      <c r="Q3556">
        <f>VLOOKUP(ecommerce_10000[[#This Row],[City]],F:I,4,FALSE)</f>
        <v>13290.4</v>
      </c>
      <c r="R3556" s="1">
        <f>SUMIF(C:C,ecommerce_10000[[#This Row],[Category]],I:I)</f>
        <v>31420413.200000018</v>
      </c>
      <c r="S3556" s="1">
        <f>SUMIFS(I:I,C:C,C3556)</f>
        <v>31420413.200000018</v>
      </c>
      <c r="T3556" s="1" t="str">
        <f>INDEX(F:F,MATCH(ecommerce_10000[[#This Row],[TotalAmount]],I:I,0))</f>
        <v>Alexandria</v>
      </c>
    </row>
    <row r="3557" spans="1:20" x14ac:dyDescent="0.3">
      <c r="A3557" s="1" t="s">
        <v>3601</v>
      </c>
      <c r="B3557" s="1" t="s">
        <v>19</v>
      </c>
      <c r="C3557" s="1" t="s">
        <v>20</v>
      </c>
      <c r="D3557" s="1" t="s">
        <v>21</v>
      </c>
      <c r="E3557" s="1" t="s">
        <v>16</v>
      </c>
      <c r="F3557" s="1" t="s">
        <v>33</v>
      </c>
      <c r="G3557">
        <v>15801.69</v>
      </c>
      <c r="H3557">
        <v>1</v>
      </c>
      <c r="I3557">
        <v>15801.69</v>
      </c>
      <c r="J3557">
        <v>1.72</v>
      </c>
      <c r="K3557">
        <v>3612</v>
      </c>
      <c r="L3557" s="2">
        <v>45632</v>
      </c>
      <c r="O3557" t="str">
        <f>IF(ecommerce_10000[[#This Row],[Platform]]="Souq","sq",ecommerce_10000[[#This Row],[Platform]])</f>
        <v>sq</v>
      </c>
      <c r="P3557" t="str">
        <f>IF(E3557="Souq","sq",IF(E3557="Jumia","Jum",E3557))</f>
        <v>sq</v>
      </c>
      <c r="Q3557">
        <f>VLOOKUP(ecommerce_10000[[#This Row],[City]],F:I,4,FALSE)</f>
        <v>3665.44</v>
      </c>
      <c r="R3557" s="1">
        <f>SUMIF(C:C,ecommerce_10000[[#This Row],[Category]],I:I)</f>
        <v>91504159.730000004</v>
      </c>
      <c r="S3557" s="1">
        <f>SUMIFS(I:I,C:C,C3557)</f>
        <v>91504159.730000004</v>
      </c>
      <c r="T3557" s="1" t="str">
        <f>INDEX(F:F,MATCH(ecommerce_10000[[#This Row],[TotalAmount]],I:I,0))</f>
        <v>Dubai</v>
      </c>
    </row>
    <row r="3558" spans="1:20" x14ac:dyDescent="0.3">
      <c r="A3558" s="1" t="s">
        <v>3602</v>
      </c>
      <c r="B3558" s="1" t="s">
        <v>53</v>
      </c>
      <c r="C3558" s="1" t="s">
        <v>31</v>
      </c>
      <c r="D3558" s="1" t="s">
        <v>54</v>
      </c>
      <c r="E3558" s="1" t="s">
        <v>47</v>
      </c>
      <c r="F3558" s="1" t="s">
        <v>28</v>
      </c>
      <c r="G3558">
        <v>18030.97</v>
      </c>
      <c r="H3558">
        <v>4</v>
      </c>
      <c r="I3558">
        <v>72123.88</v>
      </c>
      <c r="J3558">
        <v>3.37</v>
      </c>
      <c r="K3558">
        <v>96</v>
      </c>
      <c r="L3558" s="2">
        <v>45550</v>
      </c>
      <c r="O3558" t="str">
        <f>IF(ecommerce_10000[[#This Row],[Platform]]="Souq","sq",ecommerce_10000[[#This Row],[Platform]])</f>
        <v>Amazon</v>
      </c>
      <c r="P3558" t="str">
        <f>IF(E3558="Souq","sq",IF(E3558="Jumia","Jum",E3558))</f>
        <v>Amazon</v>
      </c>
      <c r="Q3558">
        <f>VLOOKUP(ecommerce_10000[[#This Row],[City]],F:I,4,FALSE)</f>
        <v>26648.76</v>
      </c>
      <c r="R3558" s="1">
        <f>SUMIF(C:C,ecommerce_10000[[#This Row],[Category]],I:I)</f>
        <v>57542997.559999913</v>
      </c>
      <c r="S3558" s="1">
        <f>SUMIFS(I:I,C:C,C3558)</f>
        <v>57542997.559999913</v>
      </c>
      <c r="T3558" s="1" t="str">
        <f>INDEX(F:F,MATCH(ecommerce_10000[[#This Row],[TotalAmount]],I:I,0))</f>
        <v>Casablanca</v>
      </c>
    </row>
    <row r="3559" spans="1:20" x14ac:dyDescent="0.3">
      <c r="A3559" s="1" t="s">
        <v>3603</v>
      </c>
      <c r="B3559" s="1" t="s">
        <v>25</v>
      </c>
      <c r="C3559" s="1" t="s">
        <v>26</v>
      </c>
      <c r="D3559" s="1" t="s">
        <v>27</v>
      </c>
      <c r="E3559" s="1" t="s">
        <v>22</v>
      </c>
      <c r="F3559" s="1" t="s">
        <v>40</v>
      </c>
      <c r="G3559">
        <v>440.09</v>
      </c>
      <c r="H3559">
        <v>5</v>
      </c>
      <c r="I3559">
        <v>2200.4499999999998</v>
      </c>
      <c r="J3559">
        <v>2.48</v>
      </c>
      <c r="K3559">
        <v>4129</v>
      </c>
      <c r="L3559" s="2">
        <v>45368</v>
      </c>
      <c r="O3559" t="str">
        <f>IF(ecommerce_10000[[#This Row],[Platform]]="Souq","sq",ecommerce_10000[[#This Row],[Platform]])</f>
        <v>Jumia</v>
      </c>
      <c r="P3559" t="str">
        <f>IF(E3559="Souq","sq",IF(E3559="Jumia","Jum",E3559))</f>
        <v>Jum</v>
      </c>
      <c r="Q3559">
        <f>VLOOKUP(ecommerce_10000[[#This Row],[City]],F:I,4,FALSE)</f>
        <v>99349.3</v>
      </c>
      <c r="R3559" s="1">
        <f>SUMIF(C:C,ecommerce_10000[[#This Row],[Category]],I:I)</f>
        <v>29200970.130000021</v>
      </c>
      <c r="S3559" s="1">
        <f>SUMIFS(I:I,C:C,C3559)</f>
        <v>29200970.130000021</v>
      </c>
      <c r="T3559" s="1" t="str">
        <f>INDEX(F:F,MATCH(ecommerce_10000[[#This Row],[TotalAmount]],I:I,0))</f>
        <v>Riyadh</v>
      </c>
    </row>
    <row r="3560" spans="1:20" x14ac:dyDescent="0.3">
      <c r="A3560" s="1" t="s">
        <v>3604</v>
      </c>
      <c r="B3560" s="1" t="s">
        <v>49</v>
      </c>
      <c r="C3560" s="1" t="s">
        <v>14</v>
      </c>
      <c r="D3560" s="1" t="s">
        <v>50</v>
      </c>
      <c r="E3560" s="1" t="s">
        <v>22</v>
      </c>
      <c r="F3560" s="1" t="s">
        <v>23</v>
      </c>
      <c r="G3560">
        <v>4275.7700000000004</v>
      </c>
      <c r="H3560">
        <v>4</v>
      </c>
      <c r="I3560">
        <v>17103.080000000002</v>
      </c>
      <c r="J3560">
        <v>2.21</v>
      </c>
      <c r="K3560">
        <v>1762</v>
      </c>
      <c r="L3560" s="2">
        <v>45340</v>
      </c>
      <c r="O3560" t="str">
        <f>IF(ecommerce_10000[[#This Row],[Platform]]="Souq","sq",ecommerce_10000[[#This Row],[Platform]])</f>
        <v>Jumia</v>
      </c>
      <c r="P3560" t="str">
        <f>IF(E3560="Souq","sq",IF(E3560="Jumia","Jum",E3560))</f>
        <v>Jum</v>
      </c>
      <c r="Q3560">
        <f>VLOOKUP(ecommerce_10000[[#This Row],[City]],F:I,4,FALSE)</f>
        <v>13290.4</v>
      </c>
      <c r="R3560" s="1">
        <f>SUMIF(C:C,ecommerce_10000[[#This Row],[Category]],I:I)</f>
        <v>92327183.770000085</v>
      </c>
      <c r="S3560" s="1">
        <f>SUMIFS(I:I,C:C,C3560)</f>
        <v>92327183.770000085</v>
      </c>
      <c r="T3560" s="1" t="str">
        <f>INDEX(F:F,MATCH(ecommerce_10000[[#This Row],[TotalAmount]],I:I,0))</f>
        <v>Alexandria</v>
      </c>
    </row>
    <row r="3561" spans="1:20" x14ac:dyDescent="0.3">
      <c r="A3561" s="1" t="s">
        <v>3605</v>
      </c>
      <c r="B3561" s="1" t="s">
        <v>30</v>
      </c>
      <c r="C3561" s="1" t="s">
        <v>31</v>
      </c>
      <c r="D3561" s="1" t="s">
        <v>32</v>
      </c>
      <c r="E3561" s="1" t="s">
        <v>22</v>
      </c>
      <c r="F3561" s="1" t="s">
        <v>28</v>
      </c>
      <c r="G3561">
        <v>19111.349999999999</v>
      </c>
      <c r="H3561">
        <v>5</v>
      </c>
      <c r="I3561">
        <v>95556.75</v>
      </c>
      <c r="J3561">
        <v>4.9400000000000004</v>
      </c>
      <c r="K3561">
        <v>2687</v>
      </c>
      <c r="L3561" s="2">
        <v>45474</v>
      </c>
      <c r="O3561" t="str">
        <f>IF(ecommerce_10000[[#This Row],[Platform]]="Souq","sq",ecommerce_10000[[#This Row],[Platform]])</f>
        <v>Jumia</v>
      </c>
      <c r="P3561" t="str">
        <f>IF(E3561="Souq","sq",IF(E3561="Jumia","Jum",E3561))</f>
        <v>Jum</v>
      </c>
      <c r="Q3561">
        <f>VLOOKUP(ecommerce_10000[[#This Row],[City]],F:I,4,FALSE)</f>
        <v>26648.76</v>
      </c>
      <c r="R3561" s="1">
        <f>SUMIF(C:C,ecommerce_10000[[#This Row],[Category]],I:I)</f>
        <v>57542997.559999913</v>
      </c>
      <c r="S3561" s="1">
        <f>SUMIFS(I:I,C:C,C3561)</f>
        <v>57542997.559999913</v>
      </c>
      <c r="T3561" s="1" t="str">
        <f>INDEX(F:F,MATCH(ecommerce_10000[[#This Row],[TotalAmount]],I:I,0))</f>
        <v>Casablanca</v>
      </c>
    </row>
    <row r="3562" spans="1:20" x14ac:dyDescent="0.3">
      <c r="A3562" s="1" t="s">
        <v>3606</v>
      </c>
      <c r="B3562" s="1" t="s">
        <v>19</v>
      </c>
      <c r="C3562" s="1" t="s">
        <v>20</v>
      </c>
      <c r="D3562" s="1" t="s">
        <v>21</v>
      </c>
      <c r="E3562" s="1" t="s">
        <v>22</v>
      </c>
      <c r="F3562" s="1" t="s">
        <v>17</v>
      </c>
      <c r="G3562">
        <v>16180.04</v>
      </c>
      <c r="H3562">
        <v>3</v>
      </c>
      <c r="I3562">
        <v>48540.12</v>
      </c>
      <c r="J3562">
        <v>2.35</v>
      </c>
      <c r="K3562">
        <v>4804</v>
      </c>
      <c r="L3562" s="2">
        <v>45619</v>
      </c>
      <c r="O3562" t="str">
        <f>IF(ecommerce_10000[[#This Row],[Platform]]="Souq","sq",ecommerce_10000[[#This Row],[Platform]])</f>
        <v>Jumia</v>
      </c>
      <c r="P3562" t="str">
        <f>IF(E3562="Souq","sq",IF(E3562="Jumia","Jum",E3562))</f>
        <v>Jum</v>
      </c>
      <c r="Q3562">
        <f>VLOOKUP(ecommerce_10000[[#This Row],[City]],F:I,4,FALSE)</f>
        <v>16284.02</v>
      </c>
      <c r="R3562" s="1">
        <f>SUMIF(C:C,ecommerce_10000[[#This Row],[Category]],I:I)</f>
        <v>91504159.730000004</v>
      </c>
      <c r="S3562" s="1">
        <f>SUMIFS(I:I,C:C,C3562)</f>
        <v>91504159.730000004</v>
      </c>
      <c r="T3562" s="1" t="str">
        <f>INDEX(F:F,MATCH(ecommerce_10000[[#This Row],[TotalAmount]],I:I,0))</f>
        <v>Cairo</v>
      </c>
    </row>
    <row r="3563" spans="1:20" x14ac:dyDescent="0.3">
      <c r="A3563" s="1" t="s">
        <v>3607</v>
      </c>
      <c r="B3563" s="1" t="s">
        <v>53</v>
      </c>
      <c r="C3563" s="1" t="s">
        <v>31</v>
      </c>
      <c r="D3563" s="1" t="s">
        <v>54</v>
      </c>
      <c r="E3563" s="1" t="s">
        <v>16</v>
      </c>
      <c r="F3563" s="1" t="s">
        <v>33</v>
      </c>
      <c r="G3563">
        <v>8303</v>
      </c>
      <c r="H3563">
        <v>4</v>
      </c>
      <c r="I3563">
        <v>33212</v>
      </c>
      <c r="J3563">
        <v>4.5</v>
      </c>
      <c r="K3563">
        <v>3776</v>
      </c>
      <c r="L3563" s="2">
        <v>45460</v>
      </c>
      <c r="O3563" t="str">
        <f>IF(ecommerce_10000[[#This Row],[Platform]]="Souq","sq",ecommerce_10000[[#This Row],[Platform]])</f>
        <v>sq</v>
      </c>
      <c r="P3563" t="str">
        <f>IF(E3563="Souq","sq",IF(E3563="Jumia","Jum",E3563))</f>
        <v>sq</v>
      </c>
      <c r="Q3563">
        <f>VLOOKUP(ecommerce_10000[[#This Row],[City]],F:I,4,FALSE)</f>
        <v>3665.44</v>
      </c>
      <c r="R3563" s="1">
        <f>SUMIF(C:C,ecommerce_10000[[#This Row],[Category]],I:I)</f>
        <v>57542997.559999913</v>
      </c>
      <c r="S3563" s="1">
        <f>SUMIFS(I:I,C:C,C3563)</f>
        <v>57542997.559999913</v>
      </c>
      <c r="T3563" s="1" t="str">
        <f>INDEX(F:F,MATCH(ecommerce_10000[[#This Row],[TotalAmount]],I:I,0))</f>
        <v>Dubai</v>
      </c>
    </row>
    <row r="3564" spans="1:20" x14ac:dyDescent="0.3">
      <c r="A3564" s="1" t="s">
        <v>3608</v>
      </c>
      <c r="B3564" s="1" t="s">
        <v>53</v>
      </c>
      <c r="C3564" s="1" t="s">
        <v>31</v>
      </c>
      <c r="D3564" s="1" t="s">
        <v>54</v>
      </c>
      <c r="E3564" s="1" t="s">
        <v>16</v>
      </c>
      <c r="F3564" s="1" t="s">
        <v>28</v>
      </c>
      <c r="G3564">
        <v>10709.76</v>
      </c>
      <c r="H3564">
        <v>1</v>
      </c>
      <c r="I3564">
        <v>10709.76</v>
      </c>
      <c r="J3564">
        <v>4.78</v>
      </c>
      <c r="K3564">
        <v>2394</v>
      </c>
      <c r="L3564" s="2">
        <v>45314</v>
      </c>
      <c r="O3564" t="str">
        <f>IF(ecommerce_10000[[#This Row],[Platform]]="Souq","sq",ecommerce_10000[[#This Row],[Platform]])</f>
        <v>sq</v>
      </c>
      <c r="P3564" t="str">
        <f>IF(E3564="Souq","sq",IF(E3564="Jumia","Jum",E3564))</f>
        <v>sq</v>
      </c>
      <c r="Q3564">
        <f>VLOOKUP(ecommerce_10000[[#This Row],[City]],F:I,4,FALSE)</f>
        <v>26648.76</v>
      </c>
      <c r="R3564" s="1">
        <f>SUMIF(C:C,ecommerce_10000[[#This Row],[Category]],I:I)</f>
        <v>57542997.559999913</v>
      </c>
      <c r="S3564" s="1">
        <f>SUMIFS(I:I,C:C,C3564)</f>
        <v>57542997.559999913</v>
      </c>
      <c r="T3564" s="1" t="str">
        <f>INDEX(F:F,MATCH(ecommerce_10000[[#This Row],[TotalAmount]],I:I,0))</f>
        <v>Casablanca</v>
      </c>
    </row>
    <row r="3565" spans="1:20" x14ac:dyDescent="0.3">
      <c r="A3565" s="1" t="s">
        <v>3609</v>
      </c>
      <c r="B3565" s="1" t="s">
        <v>13</v>
      </c>
      <c r="C3565" s="1" t="s">
        <v>14</v>
      </c>
      <c r="D3565" s="1" t="s">
        <v>15</v>
      </c>
      <c r="E3565" s="1" t="s">
        <v>47</v>
      </c>
      <c r="F3565" s="1" t="s">
        <v>62</v>
      </c>
      <c r="G3565">
        <v>5070.4799999999996</v>
      </c>
      <c r="H3565">
        <v>4</v>
      </c>
      <c r="I3565">
        <v>20281.919999999998</v>
      </c>
      <c r="J3565">
        <v>4.5599999999999996</v>
      </c>
      <c r="K3565">
        <v>1213</v>
      </c>
      <c r="L3565" s="2">
        <v>45539</v>
      </c>
      <c r="O3565" t="str">
        <f>IF(ecommerce_10000[[#This Row],[Platform]]="Souq","sq",ecommerce_10000[[#This Row],[Platform]])</f>
        <v>Amazon</v>
      </c>
      <c r="P3565" t="str">
        <f>IF(E3565="Souq","sq",IF(E3565="Jumia","Jum",E3565))</f>
        <v>Amazon</v>
      </c>
      <c r="Q3565">
        <f>VLOOKUP(ecommerce_10000[[#This Row],[City]],F:I,4,FALSE)</f>
        <v>27872.98</v>
      </c>
      <c r="R3565" s="1">
        <f>SUMIF(C:C,ecommerce_10000[[#This Row],[Category]],I:I)</f>
        <v>92327183.770000085</v>
      </c>
      <c r="S3565" s="1">
        <f>SUMIFS(I:I,C:C,C3565)</f>
        <v>92327183.770000085</v>
      </c>
      <c r="T3565" s="1" t="str">
        <f>INDEX(F:F,MATCH(ecommerce_10000[[#This Row],[TotalAmount]],I:I,0))</f>
        <v>Giza</v>
      </c>
    </row>
    <row r="3566" spans="1:20" x14ac:dyDescent="0.3">
      <c r="A3566" s="1" t="s">
        <v>3610</v>
      </c>
      <c r="B3566" s="1" t="s">
        <v>35</v>
      </c>
      <c r="C3566" s="1" t="s">
        <v>14</v>
      </c>
      <c r="D3566" s="1" t="s">
        <v>36</v>
      </c>
      <c r="E3566" s="1" t="s">
        <v>22</v>
      </c>
      <c r="F3566" s="1" t="s">
        <v>23</v>
      </c>
      <c r="G3566">
        <v>15679.57</v>
      </c>
      <c r="H3566">
        <v>4</v>
      </c>
      <c r="I3566">
        <v>62718.28</v>
      </c>
      <c r="J3566">
        <v>2.4900000000000002</v>
      </c>
      <c r="K3566">
        <v>3577</v>
      </c>
      <c r="L3566" s="2">
        <v>45618</v>
      </c>
      <c r="O3566" t="str">
        <f>IF(ecommerce_10000[[#This Row],[Platform]]="Souq","sq",ecommerce_10000[[#This Row],[Platform]])</f>
        <v>Jumia</v>
      </c>
      <c r="P3566" t="str">
        <f>IF(E3566="Souq","sq",IF(E3566="Jumia","Jum",E3566))</f>
        <v>Jum</v>
      </c>
      <c r="Q3566">
        <f>VLOOKUP(ecommerce_10000[[#This Row],[City]],F:I,4,FALSE)</f>
        <v>13290.4</v>
      </c>
      <c r="R3566" s="1">
        <f>SUMIF(C:C,ecommerce_10000[[#This Row],[Category]],I:I)</f>
        <v>92327183.770000085</v>
      </c>
      <c r="S3566" s="1">
        <f>SUMIFS(I:I,C:C,C3566)</f>
        <v>92327183.770000085</v>
      </c>
      <c r="T3566" s="1" t="str">
        <f>INDEX(F:F,MATCH(ecommerce_10000[[#This Row],[TotalAmount]],I:I,0))</f>
        <v>Alexandria</v>
      </c>
    </row>
    <row r="3567" spans="1:20" x14ac:dyDescent="0.3">
      <c r="A3567" s="1" t="s">
        <v>3611</v>
      </c>
      <c r="B3567" s="1" t="s">
        <v>19</v>
      </c>
      <c r="C3567" s="1" t="s">
        <v>20</v>
      </c>
      <c r="D3567" s="1" t="s">
        <v>21</v>
      </c>
      <c r="E3567" s="1" t="s">
        <v>16</v>
      </c>
      <c r="F3567" s="1" t="s">
        <v>40</v>
      </c>
      <c r="G3567">
        <v>19823.580000000002</v>
      </c>
      <c r="H3567">
        <v>3</v>
      </c>
      <c r="I3567">
        <v>59470.74</v>
      </c>
      <c r="J3567">
        <v>1.85</v>
      </c>
      <c r="K3567">
        <v>1926</v>
      </c>
      <c r="L3567" s="2">
        <v>45618</v>
      </c>
      <c r="O3567" t="str">
        <f>IF(ecommerce_10000[[#This Row],[Platform]]="Souq","sq",ecommerce_10000[[#This Row],[Platform]])</f>
        <v>sq</v>
      </c>
      <c r="P3567" t="str">
        <f>IF(E3567="Souq","sq",IF(E3567="Jumia","Jum",E3567))</f>
        <v>sq</v>
      </c>
      <c r="Q3567">
        <f>VLOOKUP(ecommerce_10000[[#This Row],[City]],F:I,4,FALSE)</f>
        <v>99349.3</v>
      </c>
      <c r="R3567" s="1">
        <f>SUMIF(C:C,ecommerce_10000[[#This Row],[Category]],I:I)</f>
        <v>91504159.730000004</v>
      </c>
      <c r="S3567" s="1">
        <f>SUMIFS(I:I,C:C,C3567)</f>
        <v>91504159.730000004</v>
      </c>
      <c r="T3567" s="1" t="str">
        <f>INDEX(F:F,MATCH(ecommerce_10000[[#This Row],[TotalAmount]],I:I,0))</f>
        <v>Riyadh</v>
      </c>
    </row>
    <row r="3568" spans="1:20" x14ac:dyDescent="0.3">
      <c r="A3568" s="1" t="s">
        <v>3612</v>
      </c>
      <c r="B3568" s="1" t="s">
        <v>38</v>
      </c>
      <c r="C3568" s="1" t="s">
        <v>20</v>
      </c>
      <c r="D3568" s="1" t="s">
        <v>39</v>
      </c>
      <c r="E3568" s="1" t="s">
        <v>47</v>
      </c>
      <c r="F3568" s="1" t="s">
        <v>62</v>
      </c>
      <c r="G3568">
        <v>15417.87</v>
      </c>
      <c r="H3568">
        <v>1</v>
      </c>
      <c r="I3568">
        <v>15417.87</v>
      </c>
      <c r="J3568">
        <v>2.35</v>
      </c>
      <c r="K3568">
        <v>3345</v>
      </c>
      <c r="L3568" s="2">
        <v>45648</v>
      </c>
      <c r="O3568" t="str">
        <f>IF(ecommerce_10000[[#This Row],[Platform]]="Souq","sq",ecommerce_10000[[#This Row],[Platform]])</f>
        <v>Amazon</v>
      </c>
      <c r="P3568" t="str">
        <f>IF(E3568="Souq","sq",IF(E3568="Jumia","Jum",E3568))</f>
        <v>Amazon</v>
      </c>
      <c r="Q3568">
        <f>VLOOKUP(ecommerce_10000[[#This Row],[City]],F:I,4,FALSE)</f>
        <v>27872.98</v>
      </c>
      <c r="R3568" s="1">
        <f>SUMIF(C:C,ecommerce_10000[[#This Row],[Category]],I:I)</f>
        <v>91504159.730000004</v>
      </c>
      <c r="S3568" s="1">
        <f>SUMIFS(I:I,C:C,C3568)</f>
        <v>91504159.730000004</v>
      </c>
      <c r="T3568" s="1" t="str">
        <f>INDEX(F:F,MATCH(ecommerce_10000[[#This Row],[TotalAmount]],I:I,0))</f>
        <v>Giza</v>
      </c>
    </row>
    <row r="3569" spans="1:20" x14ac:dyDescent="0.3">
      <c r="A3569" s="1" t="s">
        <v>3613</v>
      </c>
      <c r="B3569" s="1" t="s">
        <v>13</v>
      </c>
      <c r="C3569" s="1" t="s">
        <v>14</v>
      </c>
      <c r="D3569" s="1" t="s">
        <v>15</v>
      </c>
      <c r="E3569" s="1" t="s">
        <v>47</v>
      </c>
      <c r="F3569" s="1" t="s">
        <v>28</v>
      </c>
      <c r="G3569">
        <v>18647.080000000002</v>
      </c>
      <c r="H3569">
        <v>1</v>
      </c>
      <c r="I3569">
        <v>18647.080000000002</v>
      </c>
      <c r="J3569">
        <v>4.96</v>
      </c>
      <c r="K3569">
        <v>1573</v>
      </c>
      <c r="L3569" s="2">
        <v>45444</v>
      </c>
      <c r="O3569" t="str">
        <f>IF(ecommerce_10000[[#This Row],[Platform]]="Souq","sq",ecommerce_10000[[#This Row],[Platform]])</f>
        <v>Amazon</v>
      </c>
      <c r="P3569" t="str">
        <f>IF(E3569="Souq","sq",IF(E3569="Jumia","Jum",E3569))</f>
        <v>Amazon</v>
      </c>
      <c r="Q3569">
        <f>VLOOKUP(ecommerce_10000[[#This Row],[City]],F:I,4,FALSE)</f>
        <v>26648.76</v>
      </c>
      <c r="R3569" s="1">
        <f>SUMIF(C:C,ecommerce_10000[[#This Row],[Category]],I:I)</f>
        <v>92327183.770000085</v>
      </c>
      <c r="S3569" s="1">
        <f>SUMIFS(I:I,C:C,C3569)</f>
        <v>92327183.770000085</v>
      </c>
      <c r="T3569" s="1" t="str">
        <f>INDEX(F:F,MATCH(ecommerce_10000[[#This Row],[TotalAmount]],I:I,0))</f>
        <v>Casablanca</v>
      </c>
    </row>
    <row r="3570" spans="1:20" x14ac:dyDescent="0.3">
      <c r="A3570" s="1" t="s">
        <v>3614</v>
      </c>
      <c r="B3570" s="1" t="s">
        <v>13</v>
      </c>
      <c r="C3570" s="1" t="s">
        <v>14</v>
      </c>
      <c r="D3570" s="1" t="s">
        <v>15</v>
      </c>
      <c r="E3570" s="1" t="s">
        <v>16</v>
      </c>
      <c r="F3570" s="1" t="s">
        <v>28</v>
      </c>
      <c r="G3570">
        <v>2685.9</v>
      </c>
      <c r="H3570">
        <v>5</v>
      </c>
      <c r="I3570">
        <v>13429.5</v>
      </c>
      <c r="J3570">
        <v>1.1299999999999999</v>
      </c>
      <c r="K3570">
        <v>4496</v>
      </c>
      <c r="L3570" s="2">
        <v>45555</v>
      </c>
      <c r="O3570" t="str">
        <f>IF(ecommerce_10000[[#This Row],[Platform]]="Souq","sq",ecommerce_10000[[#This Row],[Platform]])</f>
        <v>sq</v>
      </c>
      <c r="P3570" t="str">
        <f>IF(E3570="Souq","sq",IF(E3570="Jumia","Jum",E3570))</f>
        <v>sq</v>
      </c>
      <c r="Q3570">
        <f>VLOOKUP(ecommerce_10000[[#This Row],[City]],F:I,4,FALSE)</f>
        <v>26648.76</v>
      </c>
      <c r="R3570" s="1">
        <f>SUMIF(C:C,ecommerce_10000[[#This Row],[Category]],I:I)</f>
        <v>92327183.770000085</v>
      </c>
      <c r="S3570" s="1">
        <f>SUMIFS(I:I,C:C,C3570)</f>
        <v>92327183.770000085</v>
      </c>
      <c r="T3570" s="1" t="str">
        <f>INDEX(F:F,MATCH(ecommerce_10000[[#This Row],[TotalAmount]],I:I,0))</f>
        <v>Casablanca</v>
      </c>
    </row>
    <row r="3571" spans="1:20" x14ac:dyDescent="0.3">
      <c r="A3571" s="1" t="s">
        <v>3615</v>
      </c>
      <c r="B3571" s="1" t="s">
        <v>53</v>
      </c>
      <c r="C3571" s="1" t="s">
        <v>31</v>
      </c>
      <c r="D3571" s="1" t="s">
        <v>54</v>
      </c>
      <c r="E3571" s="1" t="s">
        <v>16</v>
      </c>
      <c r="F3571" s="1" t="s">
        <v>40</v>
      </c>
      <c r="G3571">
        <v>3301.66</v>
      </c>
      <c r="H3571">
        <v>5</v>
      </c>
      <c r="I3571">
        <v>16508.3</v>
      </c>
      <c r="J3571">
        <v>4.47</v>
      </c>
      <c r="K3571">
        <v>252</v>
      </c>
      <c r="L3571" s="2">
        <v>45414</v>
      </c>
      <c r="O3571" t="str">
        <f>IF(ecommerce_10000[[#This Row],[Platform]]="Souq","sq",ecommerce_10000[[#This Row],[Platform]])</f>
        <v>sq</v>
      </c>
      <c r="P3571" t="str">
        <f>IF(E3571="Souq","sq",IF(E3571="Jumia","Jum",E3571))</f>
        <v>sq</v>
      </c>
      <c r="Q3571">
        <f>VLOOKUP(ecommerce_10000[[#This Row],[City]],F:I,4,FALSE)</f>
        <v>99349.3</v>
      </c>
      <c r="R3571" s="1">
        <f>SUMIF(C:C,ecommerce_10000[[#This Row],[Category]],I:I)</f>
        <v>57542997.559999913</v>
      </c>
      <c r="S3571" s="1">
        <f>SUMIFS(I:I,C:C,C3571)</f>
        <v>57542997.559999913</v>
      </c>
      <c r="T3571" s="1" t="str">
        <f>INDEX(F:F,MATCH(ecommerce_10000[[#This Row],[TotalAmount]],I:I,0))</f>
        <v>Riyadh</v>
      </c>
    </row>
    <row r="3572" spans="1:20" x14ac:dyDescent="0.3">
      <c r="A3572" s="1" t="s">
        <v>3616</v>
      </c>
      <c r="B3572" s="1" t="s">
        <v>49</v>
      </c>
      <c r="C3572" s="1" t="s">
        <v>14</v>
      </c>
      <c r="D3572" s="1" t="s">
        <v>50</v>
      </c>
      <c r="E3572" s="1" t="s">
        <v>47</v>
      </c>
      <c r="F3572" s="1" t="s">
        <v>40</v>
      </c>
      <c r="G3572">
        <v>9051.94</v>
      </c>
      <c r="H3572">
        <v>1</v>
      </c>
      <c r="I3572">
        <v>9051.94</v>
      </c>
      <c r="J3572">
        <v>4.8600000000000003</v>
      </c>
      <c r="K3572">
        <v>4939</v>
      </c>
      <c r="L3572" s="2">
        <v>45613</v>
      </c>
      <c r="O3572" t="str">
        <f>IF(ecommerce_10000[[#This Row],[Platform]]="Souq","sq",ecommerce_10000[[#This Row],[Platform]])</f>
        <v>Amazon</v>
      </c>
      <c r="P3572" t="str">
        <f>IF(E3572="Souq","sq",IF(E3572="Jumia","Jum",E3572))</f>
        <v>Amazon</v>
      </c>
      <c r="Q3572">
        <f>VLOOKUP(ecommerce_10000[[#This Row],[City]],F:I,4,FALSE)</f>
        <v>99349.3</v>
      </c>
      <c r="R3572" s="1">
        <f>SUMIF(C:C,ecommerce_10000[[#This Row],[Category]],I:I)</f>
        <v>92327183.770000085</v>
      </c>
      <c r="S3572" s="1">
        <f>SUMIFS(I:I,C:C,C3572)</f>
        <v>92327183.770000085</v>
      </c>
      <c r="T3572" s="1" t="str">
        <f>INDEX(F:F,MATCH(ecommerce_10000[[#This Row],[TotalAmount]],I:I,0))</f>
        <v>Riyadh</v>
      </c>
    </row>
    <row r="3573" spans="1:20" x14ac:dyDescent="0.3">
      <c r="A3573" s="1" t="s">
        <v>3617</v>
      </c>
      <c r="B3573" s="1" t="s">
        <v>35</v>
      </c>
      <c r="C3573" s="1" t="s">
        <v>14</v>
      </c>
      <c r="D3573" s="1" t="s">
        <v>36</v>
      </c>
      <c r="E3573" s="1" t="s">
        <v>16</v>
      </c>
      <c r="F3573" s="1" t="s">
        <v>23</v>
      </c>
      <c r="G3573">
        <v>13032.85</v>
      </c>
      <c r="H3573">
        <v>2</v>
      </c>
      <c r="I3573">
        <v>26065.7</v>
      </c>
      <c r="J3573">
        <v>1.51</v>
      </c>
      <c r="K3573">
        <v>3149</v>
      </c>
      <c r="L3573" s="2">
        <v>45414</v>
      </c>
      <c r="O3573" t="str">
        <f>IF(ecommerce_10000[[#This Row],[Platform]]="Souq","sq",ecommerce_10000[[#This Row],[Platform]])</f>
        <v>sq</v>
      </c>
      <c r="P3573" t="str">
        <f>IF(E3573="Souq","sq",IF(E3573="Jumia","Jum",E3573))</f>
        <v>sq</v>
      </c>
      <c r="Q3573">
        <f>VLOOKUP(ecommerce_10000[[#This Row],[City]],F:I,4,FALSE)</f>
        <v>13290.4</v>
      </c>
      <c r="R3573" s="1">
        <f>SUMIF(C:C,ecommerce_10000[[#This Row],[Category]],I:I)</f>
        <v>92327183.770000085</v>
      </c>
      <c r="S3573" s="1">
        <f>SUMIFS(I:I,C:C,C3573)</f>
        <v>92327183.770000085</v>
      </c>
      <c r="T3573" s="1" t="str">
        <f>INDEX(F:F,MATCH(ecommerce_10000[[#This Row],[TotalAmount]],I:I,0))</f>
        <v>Alexandria</v>
      </c>
    </row>
    <row r="3574" spans="1:20" x14ac:dyDescent="0.3">
      <c r="A3574" s="1" t="s">
        <v>3618</v>
      </c>
      <c r="B3574" s="1" t="s">
        <v>65</v>
      </c>
      <c r="C3574" s="1" t="s">
        <v>20</v>
      </c>
      <c r="D3574" s="1" t="s">
        <v>66</v>
      </c>
      <c r="E3574" s="1" t="s">
        <v>22</v>
      </c>
      <c r="F3574" s="1" t="s">
        <v>23</v>
      </c>
      <c r="G3574">
        <v>17416.349999999999</v>
      </c>
      <c r="H3574">
        <v>5</v>
      </c>
      <c r="I3574">
        <v>87081.75</v>
      </c>
      <c r="J3574">
        <v>3.35</v>
      </c>
      <c r="K3574">
        <v>807</v>
      </c>
      <c r="L3574" s="2">
        <v>45523</v>
      </c>
      <c r="O3574" t="str">
        <f>IF(ecommerce_10000[[#This Row],[Platform]]="Souq","sq",ecommerce_10000[[#This Row],[Platform]])</f>
        <v>Jumia</v>
      </c>
      <c r="P3574" t="str">
        <f>IF(E3574="Souq","sq",IF(E3574="Jumia","Jum",E3574))</f>
        <v>Jum</v>
      </c>
      <c r="Q3574">
        <f>VLOOKUP(ecommerce_10000[[#This Row],[City]],F:I,4,FALSE)</f>
        <v>13290.4</v>
      </c>
      <c r="R3574" s="1">
        <f>SUMIF(C:C,ecommerce_10000[[#This Row],[Category]],I:I)</f>
        <v>91504159.730000004</v>
      </c>
      <c r="S3574" s="1">
        <f>SUMIFS(I:I,C:C,C3574)</f>
        <v>91504159.730000004</v>
      </c>
      <c r="T3574" s="1" t="str">
        <f>INDEX(F:F,MATCH(ecommerce_10000[[#This Row],[TotalAmount]],I:I,0))</f>
        <v>Alexandria</v>
      </c>
    </row>
    <row r="3575" spans="1:20" x14ac:dyDescent="0.3">
      <c r="A3575" s="1" t="s">
        <v>3619</v>
      </c>
      <c r="B3575" s="1" t="s">
        <v>19</v>
      </c>
      <c r="C3575" s="1" t="s">
        <v>20</v>
      </c>
      <c r="D3575" s="1" t="s">
        <v>21</v>
      </c>
      <c r="E3575" s="1" t="s">
        <v>47</v>
      </c>
      <c r="F3575" s="1" t="s">
        <v>33</v>
      </c>
      <c r="G3575">
        <v>2151.1799999999998</v>
      </c>
      <c r="H3575">
        <v>3</v>
      </c>
      <c r="I3575">
        <v>6453.54</v>
      </c>
      <c r="J3575">
        <v>3.6</v>
      </c>
      <c r="K3575">
        <v>1425</v>
      </c>
      <c r="L3575" s="2">
        <v>45430</v>
      </c>
      <c r="O3575" t="str">
        <f>IF(ecommerce_10000[[#This Row],[Platform]]="Souq","sq",ecommerce_10000[[#This Row],[Platform]])</f>
        <v>Amazon</v>
      </c>
      <c r="P3575" t="str">
        <f>IF(E3575="Souq","sq",IF(E3575="Jumia","Jum",E3575))</f>
        <v>Amazon</v>
      </c>
      <c r="Q3575">
        <f>VLOOKUP(ecommerce_10000[[#This Row],[City]],F:I,4,FALSE)</f>
        <v>3665.44</v>
      </c>
      <c r="R3575" s="1">
        <f>SUMIF(C:C,ecommerce_10000[[#This Row],[Category]],I:I)</f>
        <v>91504159.730000004</v>
      </c>
      <c r="S3575" s="1">
        <f>SUMIFS(I:I,C:C,C3575)</f>
        <v>91504159.730000004</v>
      </c>
      <c r="T3575" s="1" t="str">
        <f>INDEX(F:F,MATCH(ecommerce_10000[[#This Row],[TotalAmount]],I:I,0))</f>
        <v>Dubai</v>
      </c>
    </row>
    <row r="3576" spans="1:20" x14ac:dyDescent="0.3">
      <c r="A3576" s="1" t="s">
        <v>3620</v>
      </c>
      <c r="B3576" s="1" t="s">
        <v>65</v>
      </c>
      <c r="C3576" s="1" t="s">
        <v>20</v>
      </c>
      <c r="D3576" s="1" t="s">
        <v>66</v>
      </c>
      <c r="E3576" s="1" t="s">
        <v>22</v>
      </c>
      <c r="F3576" s="1" t="s">
        <v>33</v>
      </c>
      <c r="G3576">
        <v>1158.8499999999999</v>
      </c>
      <c r="H3576">
        <v>1</v>
      </c>
      <c r="I3576">
        <v>1158.8499999999999</v>
      </c>
      <c r="J3576">
        <v>3.67</v>
      </c>
      <c r="K3576">
        <v>2117</v>
      </c>
      <c r="L3576" s="2">
        <v>45483</v>
      </c>
      <c r="O3576" t="str">
        <f>IF(ecommerce_10000[[#This Row],[Platform]]="Souq","sq",ecommerce_10000[[#This Row],[Platform]])</f>
        <v>Jumia</v>
      </c>
      <c r="P3576" t="str">
        <f>IF(E3576="Souq","sq",IF(E3576="Jumia","Jum",E3576))</f>
        <v>Jum</v>
      </c>
      <c r="Q3576">
        <f>VLOOKUP(ecommerce_10000[[#This Row],[City]],F:I,4,FALSE)</f>
        <v>3665.44</v>
      </c>
      <c r="R3576" s="1">
        <f>SUMIF(C:C,ecommerce_10000[[#This Row],[Category]],I:I)</f>
        <v>91504159.730000004</v>
      </c>
      <c r="S3576" s="1">
        <f>SUMIFS(I:I,C:C,C3576)</f>
        <v>91504159.730000004</v>
      </c>
      <c r="T3576" s="1" t="str">
        <f>INDEX(F:F,MATCH(ecommerce_10000[[#This Row],[TotalAmount]],I:I,0))</f>
        <v>Dubai</v>
      </c>
    </row>
    <row r="3577" spans="1:20" x14ac:dyDescent="0.3">
      <c r="A3577" s="1" t="s">
        <v>3621</v>
      </c>
      <c r="B3577" s="1" t="s">
        <v>49</v>
      </c>
      <c r="C3577" s="1" t="s">
        <v>14</v>
      </c>
      <c r="D3577" s="1" t="s">
        <v>50</v>
      </c>
      <c r="E3577" s="1" t="s">
        <v>22</v>
      </c>
      <c r="F3577" s="1" t="s">
        <v>17</v>
      </c>
      <c r="G3577">
        <v>8078.06</v>
      </c>
      <c r="H3577">
        <v>3</v>
      </c>
      <c r="I3577">
        <v>24234.18</v>
      </c>
      <c r="J3577">
        <v>2.69</v>
      </c>
      <c r="K3577">
        <v>2117</v>
      </c>
      <c r="L3577" s="2">
        <v>45588</v>
      </c>
      <c r="O3577" t="str">
        <f>IF(ecommerce_10000[[#This Row],[Platform]]="Souq","sq",ecommerce_10000[[#This Row],[Platform]])</f>
        <v>Jumia</v>
      </c>
      <c r="P3577" t="str">
        <f>IF(E3577="Souq","sq",IF(E3577="Jumia","Jum",E3577))</f>
        <v>Jum</v>
      </c>
      <c r="Q3577">
        <f>VLOOKUP(ecommerce_10000[[#This Row],[City]],F:I,4,FALSE)</f>
        <v>16284.02</v>
      </c>
      <c r="R3577" s="1">
        <f>SUMIF(C:C,ecommerce_10000[[#This Row],[Category]],I:I)</f>
        <v>92327183.770000085</v>
      </c>
      <c r="S3577" s="1">
        <f>SUMIFS(I:I,C:C,C3577)</f>
        <v>92327183.770000085</v>
      </c>
      <c r="T3577" s="1" t="str">
        <f>INDEX(F:F,MATCH(ecommerce_10000[[#This Row],[TotalAmount]],I:I,0))</f>
        <v>Cairo</v>
      </c>
    </row>
    <row r="3578" spans="1:20" x14ac:dyDescent="0.3">
      <c r="A3578" s="1" t="s">
        <v>3622</v>
      </c>
      <c r="B3578" s="1" t="s">
        <v>49</v>
      </c>
      <c r="C3578" s="1" t="s">
        <v>14</v>
      </c>
      <c r="D3578" s="1" t="s">
        <v>50</v>
      </c>
      <c r="E3578" s="1" t="s">
        <v>16</v>
      </c>
      <c r="F3578" s="1" t="s">
        <v>28</v>
      </c>
      <c r="G3578">
        <v>4028.26</v>
      </c>
      <c r="H3578">
        <v>2</v>
      </c>
      <c r="I3578">
        <v>8056.52</v>
      </c>
      <c r="J3578">
        <v>2.35</v>
      </c>
      <c r="K3578">
        <v>1151</v>
      </c>
      <c r="L3578" s="2">
        <v>45620</v>
      </c>
      <c r="O3578" t="str">
        <f>IF(ecommerce_10000[[#This Row],[Platform]]="Souq","sq",ecommerce_10000[[#This Row],[Platform]])</f>
        <v>sq</v>
      </c>
      <c r="P3578" t="str">
        <f>IF(E3578="Souq","sq",IF(E3578="Jumia","Jum",E3578))</f>
        <v>sq</v>
      </c>
      <c r="Q3578">
        <f>VLOOKUP(ecommerce_10000[[#This Row],[City]],F:I,4,FALSE)</f>
        <v>26648.76</v>
      </c>
      <c r="R3578" s="1">
        <f>SUMIF(C:C,ecommerce_10000[[#This Row],[Category]],I:I)</f>
        <v>92327183.770000085</v>
      </c>
      <c r="S3578" s="1">
        <f>SUMIFS(I:I,C:C,C3578)</f>
        <v>92327183.770000085</v>
      </c>
      <c r="T3578" s="1" t="str">
        <f>INDEX(F:F,MATCH(ecommerce_10000[[#This Row],[TotalAmount]],I:I,0))</f>
        <v>Casablanca</v>
      </c>
    </row>
    <row r="3579" spans="1:20" x14ac:dyDescent="0.3">
      <c r="A3579" s="1" t="s">
        <v>3623</v>
      </c>
      <c r="B3579" s="1" t="s">
        <v>43</v>
      </c>
      <c r="C3579" s="1" t="s">
        <v>44</v>
      </c>
      <c r="D3579" s="1" t="s">
        <v>45</v>
      </c>
      <c r="E3579" s="1" t="s">
        <v>22</v>
      </c>
      <c r="F3579" s="1" t="s">
        <v>17</v>
      </c>
      <c r="G3579">
        <v>19465.990000000002</v>
      </c>
      <c r="H3579">
        <v>5</v>
      </c>
      <c r="I3579">
        <v>97329.95</v>
      </c>
      <c r="J3579">
        <v>1.85</v>
      </c>
      <c r="K3579">
        <v>2927</v>
      </c>
      <c r="L3579" s="2">
        <v>45624</v>
      </c>
      <c r="O3579" t="str">
        <f>IF(ecommerce_10000[[#This Row],[Platform]]="Souq","sq",ecommerce_10000[[#This Row],[Platform]])</f>
        <v>Jumia</v>
      </c>
      <c r="P3579" t="str">
        <f>IF(E3579="Souq","sq",IF(E3579="Jumia","Jum",E3579))</f>
        <v>Jum</v>
      </c>
      <c r="Q3579">
        <f>VLOOKUP(ecommerce_10000[[#This Row],[City]],F:I,4,FALSE)</f>
        <v>16284.02</v>
      </c>
      <c r="R3579" s="1">
        <f>SUMIF(C:C,ecommerce_10000[[#This Row],[Category]],I:I)</f>
        <v>31420413.200000018</v>
      </c>
      <c r="S3579" s="1">
        <f>SUMIFS(I:I,C:C,C3579)</f>
        <v>31420413.200000018</v>
      </c>
      <c r="T3579" s="1" t="str">
        <f>INDEX(F:F,MATCH(ecommerce_10000[[#This Row],[TotalAmount]],I:I,0))</f>
        <v>Cairo</v>
      </c>
    </row>
    <row r="3580" spans="1:20" x14ac:dyDescent="0.3">
      <c r="A3580" s="1" t="s">
        <v>3624</v>
      </c>
      <c r="B3580" s="1" t="s">
        <v>38</v>
      </c>
      <c r="C3580" s="1" t="s">
        <v>20</v>
      </c>
      <c r="D3580" s="1" t="s">
        <v>39</v>
      </c>
      <c r="E3580" s="1" t="s">
        <v>22</v>
      </c>
      <c r="F3580" s="1" t="s">
        <v>40</v>
      </c>
      <c r="G3580">
        <v>8527.0300000000007</v>
      </c>
      <c r="H3580">
        <v>5</v>
      </c>
      <c r="I3580">
        <v>42635.15</v>
      </c>
      <c r="J3580">
        <v>2.4</v>
      </c>
      <c r="K3580">
        <v>560</v>
      </c>
      <c r="L3580" s="2">
        <v>45560</v>
      </c>
      <c r="O3580" t="str">
        <f>IF(ecommerce_10000[[#This Row],[Platform]]="Souq","sq",ecommerce_10000[[#This Row],[Platform]])</f>
        <v>Jumia</v>
      </c>
      <c r="P3580" t="str">
        <f>IF(E3580="Souq","sq",IF(E3580="Jumia","Jum",E3580))</f>
        <v>Jum</v>
      </c>
      <c r="Q3580">
        <f>VLOOKUP(ecommerce_10000[[#This Row],[City]],F:I,4,FALSE)</f>
        <v>99349.3</v>
      </c>
      <c r="R3580" s="1">
        <f>SUMIF(C:C,ecommerce_10000[[#This Row],[Category]],I:I)</f>
        <v>91504159.730000004</v>
      </c>
      <c r="S3580" s="1">
        <f>SUMIFS(I:I,C:C,C3580)</f>
        <v>91504159.730000004</v>
      </c>
      <c r="T3580" s="1" t="str">
        <f>INDEX(F:F,MATCH(ecommerce_10000[[#This Row],[TotalAmount]],I:I,0))</f>
        <v>Riyadh</v>
      </c>
    </row>
    <row r="3581" spans="1:20" x14ac:dyDescent="0.3">
      <c r="A3581" s="1" t="s">
        <v>3625</v>
      </c>
      <c r="B3581" s="1" t="s">
        <v>19</v>
      </c>
      <c r="C3581" s="1" t="s">
        <v>20</v>
      </c>
      <c r="D3581" s="1" t="s">
        <v>21</v>
      </c>
      <c r="E3581" s="1" t="s">
        <v>16</v>
      </c>
      <c r="F3581" s="1" t="s">
        <v>62</v>
      </c>
      <c r="G3581">
        <v>9780.49</v>
      </c>
      <c r="H3581">
        <v>1</v>
      </c>
      <c r="I3581">
        <v>9780.49</v>
      </c>
      <c r="J3581">
        <v>2.41</v>
      </c>
      <c r="K3581">
        <v>3107</v>
      </c>
      <c r="L3581" s="2">
        <v>45372</v>
      </c>
      <c r="O3581" t="str">
        <f>IF(ecommerce_10000[[#This Row],[Platform]]="Souq","sq",ecommerce_10000[[#This Row],[Platform]])</f>
        <v>sq</v>
      </c>
      <c r="P3581" t="str">
        <f>IF(E3581="Souq","sq",IF(E3581="Jumia","Jum",E3581))</f>
        <v>sq</v>
      </c>
      <c r="Q3581">
        <f>VLOOKUP(ecommerce_10000[[#This Row],[City]],F:I,4,FALSE)</f>
        <v>27872.98</v>
      </c>
      <c r="R3581" s="1">
        <f>SUMIF(C:C,ecommerce_10000[[#This Row],[Category]],I:I)</f>
        <v>91504159.730000004</v>
      </c>
      <c r="S3581" s="1">
        <f>SUMIFS(I:I,C:C,C3581)</f>
        <v>91504159.730000004</v>
      </c>
      <c r="T3581" s="1" t="str">
        <f>INDEX(F:F,MATCH(ecommerce_10000[[#This Row],[TotalAmount]],I:I,0))</f>
        <v>Giza</v>
      </c>
    </row>
    <row r="3582" spans="1:20" x14ac:dyDescent="0.3">
      <c r="A3582" s="1" t="s">
        <v>3626</v>
      </c>
      <c r="B3582" s="1" t="s">
        <v>38</v>
      </c>
      <c r="C3582" s="1" t="s">
        <v>20</v>
      </c>
      <c r="D3582" s="1" t="s">
        <v>39</v>
      </c>
      <c r="E3582" s="1" t="s">
        <v>16</v>
      </c>
      <c r="F3582" s="1" t="s">
        <v>62</v>
      </c>
      <c r="G3582">
        <v>13458.71</v>
      </c>
      <c r="H3582">
        <v>3</v>
      </c>
      <c r="I3582">
        <v>40376.129999999997</v>
      </c>
      <c r="J3582">
        <v>1.6</v>
      </c>
      <c r="K3582">
        <v>3034</v>
      </c>
      <c r="L3582" s="2">
        <v>45478</v>
      </c>
      <c r="O3582" t="str">
        <f>IF(ecommerce_10000[[#This Row],[Platform]]="Souq","sq",ecommerce_10000[[#This Row],[Platform]])</f>
        <v>sq</v>
      </c>
      <c r="P3582" t="str">
        <f>IF(E3582="Souq","sq",IF(E3582="Jumia","Jum",E3582))</f>
        <v>sq</v>
      </c>
      <c r="Q3582">
        <f>VLOOKUP(ecommerce_10000[[#This Row],[City]],F:I,4,FALSE)</f>
        <v>27872.98</v>
      </c>
      <c r="R3582" s="1">
        <f>SUMIF(C:C,ecommerce_10000[[#This Row],[Category]],I:I)</f>
        <v>91504159.730000004</v>
      </c>
      <c r="S3582" s="1">
        <f>SUMIFS(I:I,C:C,C3582)</f>
        <v>91504159.730000004</v>
      </c>
      <c r="T3582" s="1" t="str">
        <f>INDEX(F:F,MATCH(ecommerce_10000[[#This Row],[TotalAmount]],I:I,0))</f>
        <v>Giza</v>
      </c>
    </row>
    <row r="3583" spans="1:20" x14ac:dyDescent="0.3">
      <c r="A3583" s="1" t="s">
        <v>3627</v>
      </c>
      <c r="B3583" s="1" t="s">
        <v>25</v>
      </c>
      <c r="C3583" s="1" t="s">
        <v>26</v>
      </c>
      <c r="D3583" s="1" t="s">
        <v>27</v>
      </c>
      <c r="E3583" s="1" t="s">
        <v>16</v>
      </c>
      <c r="F3583" s="1" t="s">
        <v>23</v>
      </c>
      <c r="G3583">
        <v>19179.75</v>
      </c>
      <c r="H3583">
        <v>1</v>
      </c>
      <c r="I3583">
        <v>19179.75</v>
      </c>
      <c r="J3583">
        <v>1.69</v>
      </c>
      <c r="K3583">
        <v>3577</v>
      </c>
      <c r="L3583" s="2">
        <v>45377</v>
      </c>
      <c r="O3583" t="str">
        <f>IF(ecommerce_10000[[#This Row],[Platform]]="Souq","sq",ecommerce_10000[[#This Row],[Platform]])</f>
        <v>sq</v>
      </c>
      <c r="P3583" t="str">
        <f>IF(E3583="Souq","sq",IF(E3583="Jumia","Jum",E3583))</f>
        <v>sq</v>
      </c>
      <c r="Q3583">
        <f>VLOOKUP(ecommerce_10000[[#This Row],[City]],F:I,4,FALSE)</f>
        <v>13290.4</v>
      </c>
      <c r="R3583" s="1">
        <f>SUMIF(C:C,ecommerce_10000[[#This Row],[Category]],I:I)</f>
        <v>29200970.130000021</v>
      </c>
      <c r="S3583" s="1">
        <f>SUMIFS(I:I,C:C,C3583)</f>
        <v>29200970.130000021</v>
      </c>
      <c r="T3583" s="1" t="str">
        <f>INDEX(F:F,MATCH(ecommerce_10000[[#This Row],[TotalAmount]],I:I,0))</f>
        <v>Alexandria</v>
      </c>
    </row>
    <row r="3584" spans="1:20" x14ac:dyDescent="0.3">
      <c r="A3584" s="1" t="s">
        <v>3628</v>
      </c>
      <c r="B3584" s="1" t="s">
        <v>19</v>
      </c>
      <c r="C3584" s="1" t="s">
        <v>20</v>
      </c>
      <c r="D3584" s="1" t="s">
        <v>21</v>
      </c>
      <c r="E3584" s="1" t="s">
        <v>16</v>
      </c>
      <c r="F3584" s="1" t="s">
        <v>40</v>
      </c>
      <c r="G3584">
        <v>12494.25</v>
      </c>
      <c r="H3584">
        <v>1</v>
      </c>
      <c r="I3584">
        <v>12494.25</v>
      </c>
      <c r="J3584">
        <v>4.43</v>
      </c>
      <c r="K3584">
        <v>2647</v>
      </c>
      <c r="L3584" s="2">
        <v>45534</v>
      </c>
      <c r="O3584" t="str">
        <f>IF(ecommerce_10000[[#This Row],[Platform]]="Souq","sq",ecommerce_10000[[#This Row],[Platform]])</f>
        <v>sq</v>
      </c>
      <c r="P3584" t="str">
        <f>IF(E3584="Souq","sq",IF(E3584="Jumia","Jum",E3584))</f>
        <v>sq</v>
      </c>
      <c r="Q3584">
        <f>VLOOKUP(ecommerce_10000[[#This Row],[City]],F:I,4,FALSE)</f>
        <v>99349.3</v>
      </c>
      <c r="R3584" s="1">
        <f>SUMIF(C:C,ecommerce_10000[[#This Row],[Category]],I:I)</f>
        <v>91504159.730000004</v>
      </c>
      <c r="S3584" s="1">
        <f>SUMIFS(I:I,C:C,C3584)</f>
        <v>91504159.730000004</v>
      </c>
      <c r="T3584" s="1" t="str">
        <f>INDEX(F:F,MATCH(ecommerce_10000[[#This Row],[TotalAmount]],I:I,0))</f>
        <v>Riyadh</v>
      </c>
    </row>
    <row r="3585" spans="1:20" x14ac:dyDescent="0.3">
      <c r="A3585" s="1" t="s">
        <v>3629</v>
      </c>
      <c r="B3585" s="1" t="s">
        <v>35</v>
      </c>
      <c r="C3585" s="1" t="s">
        <v>14</v>
      </c>
      <c r="D3585" s="1" t="s">
        <v>36</v>
      </c>
      <c r="E3585" s="1" t="s">
        <v>16</v>
      </c>
      <c r="F3585" s="1" t="s">
        <v>33</v>
      </c>
      <c r="G3585">
        <v>11628.01</v>
      </c>
      <c r="H3585">
        <v>2</v>
      </c>
      <c r="I3585">
        <v>23256.02</v>
      </c>
      <c r="J3585">
        <v>3.48</v>
      </c>
      <c r="K3585">
        <v>106</v>
      </c>
      <c r="L3585" s="2">
        <v>45401</v>
      </c>
      <c r="O3585" t="str">
        <f>IF(ecommerce_10000[[#This Row],[Platform]]="Souq","sq",ecommerce_10000[[#This Row],[Platform]])</f>
        <v>sq</v>
      </c>
      <c r="P3585" t="str">
        <f>IF(E3585="Souq","sq",IF(E3585="Jumia","Jum",E3585))</f>
        <v>sq</v>
      </c>
      <c r="Q3585">
        <f>VLOOKUP(ecommerce_10000[[#This Row],[City]],F:I,4,FALSE)</f>
        <v>3665.44</v>
      </c>
      <c r="R3585" s="1">
        <f>SUMIF(C:C,ecommerce_10000[[#This Row],[Category]],I:I)</f>
        <v>92327183.770000085</v>
      </c>
      <c r="S3585" s="1">
        <f>SUMIFS(I:I,C:C,C3585)</f>
        <v>92327183.770000085</v>
      </c>
      <c r="T3585" s="1" t="str">
        <f>INDEX(F:F,MATCH(ecommerce_10000[[#This Row],[TotalAmount]],I:I,0))</f>
        <v>Dubai</v>
      </c>
    </row>
    <row r="3586" spans="1:20" x14ac:dyDescent="0.3">
      <c r="A3586" s="1" t="s">
        <v>3630</v>
      </c>
      <c r="B3586" s="1" t="s">
        <v>19</v>
      </c>
      <c r="C3586" s="1" t="s">
        <v>20</v>
      </c>
      <c r="D3586" s="1" t="s">
        <v>21</v>
      </c>
      <c r="E3586" s="1" t="s">
        <v>16</v>
      </c>
      <c r="F3586" s="1" t="s">
        <v>28</v>
      </c>
      <c r="G3586">
        <v>15569.55</v>
      </c>
      <c r="H3586">
        <v>5</v>
      </c>
      <c r="I3586">
        <v>77847.75</v>
      </c>
      <c r="J3586">
        <v>2.3199999999999998</v>
      </c>
      <c r="K3586">
        <v>4321</v>
      </c>
      <c r="L3586" s="2">
        <v>45634</v>
      </c>
      <c r="O3586" t="str">
        <f>IF(ecommerce_10000[[#This Row],[Platform]]="Souq","sq",ecommerce_10000[[#This Row],[Platform]])</f>
        <v>sq</v>
      </c>
      <c r="P3586" t="str">
        <f>IF(E3586="Souq","sq",IF(E3586="Jumia","Jum",E3586))</f>
        <v>sq</v>
      </c>
      <c r="Q3586">
        <f>VLOOKUP(ecommerce_10000[[#This Row],[City]],F:I,4,FALSE)</f>
        <v>26648.76</v>
      </c>
      <c r="R3586" s="1">
        <f>SUMIF(C:C,ecommerce_10000[[#This Row],[Category]],I:I)</f>
        <v>91504159.730000004</v>
      </c>
      <c r="S3586" s="1">
        <f>SUMIFS(I:I,C:C,C3586)</f>
        <v>91504159.730000004</v>
      </c>
      <c r="T3586" s="1" t="str">
        <f>INDEX(F:F,MATCH(ecommerce_10000[[#This Row],[TotalAmount]],I:I,0))</f>
        <v>Casablanca</v>
      </c>
    </row>
    <row r="3587" spans="1:20" x14ac:dyDescent="0.3">
      <c r="A3587" s="1" t="s">
        <v>3631</v>
      </c>
      <c r="B3587" s="1" t="s">
        <v>65</v>
      </c>
      <c r="C3587" s="1" t="s">
        <v>20</v>
      </c>
      <c r="D3587" s="1" t="s">
        <v>66</v>
      </c>
      <c r="E3587" s="1" t="s">
        <v>22</v>
      </c>
      <c r="F3587" s="1" t="s">
        <v>28</v>
      </c>
      <c r="G3587">
        <v>180.48</v>
      </c>
      <c r="H3587">
        <v>3</v>
      </c>
      <c r="I3587">
        <v>541.44000000000005</v>
      </c>
      <c r="J3587">
        <v>1.83</v>
      </c>
      <c r="K3587">
        <v>207</v>
      </c>
      <c r="L3587" s="2">
        <v>45647</v>
      </c>
      <c r="O3587" t="str">
        <f>IF(ecommerce_10000[[#This Row],[Platform]]="Souq","sq",ecommerce_10000[[#This Row],[Platform]])</f>
        <v>Jumia</v>
      </c>
      <c r="P3587" t="str">
        <f>IF(E3587="Souq","sq",IF(E3587="Jumia","Jum",E3587))</f>
        <v>Jum</v>
      </c>
      <c r="Q3587">
        <f>VLOOKUP(ecommerce_10000[[#This Row],[City]],F:I,4,FALSE)</f>
        <v>26648.76</v>
      </c>
      <c r="R3587" s="1">
        <f>SUMIF(C:C,ecommerce_10000[[#This Row],[Category]],I:I)</f>
        <v>91504159.730000004</v>
      </c>
      <c r="S3587" s="1">
        <f>SUMIFS(I:I,C:C,C3587)</f>
        <v>91504159.730000004</v>
      </c>
      <c r="T3587" s="1" t="str">
        <f>INDEX(F:F,MATCH(ecommerce_10000[[#This Row],[TotalAmount]],I:I,0))</f>
        <v>Casablanca</v>
      </c>
    </row>
    <row r="3588" spans="1:20" x14ac:dyDescent="0.3">
      <c r="A3588" s="1" t="s">
        <v>3632</v>
      </c>
      <c r="B3588" s="1" t="s">
        <v>30</v>
      </c>
      <c r="C3588" s="1" t="s">
        <v>31</v>
      </c>
      <c r="D3588" s="1" t="s">
        <v>32</v>
      </c>
      <c r="E3588" s="1" t="s">
        <v>22</v>
      </c>
      <c r="F3588" s="1" t="s">
        <v>33</v>
      </c>
      <c r="G3588">
        <v>12088.2</v>
      </c>
      <c r="H3588">
        <v>4</v>
      </c>
      <c r="I3588">
        <v>48352.800000000003</v>
      </c>
      <c r="J3588">
        <v>1.24</v>
      </c>
      <c r="K3588">
        <v>2482</v>
      </c>
      <c r="L3588" s="2">
        <v>45436</v>
      </c>
      <c r="O3588" t="str">
        <f>IF(ecommerce_10000[[#This Row],[Platform]]="Souq","sq",ecommerce_10000[[#This Row],[Platform]])</f>
        <v>Jumia</v>
      </c>
      <c r="P3588" t="str">
        <f>IF(E3588="Souq","sq",IF(E3588="Jumia","Jum",E3588))</f>
        <v>Jum</v>
      </c>
      <c r="Q3588">
        <f>VLOOKUP(ecommerce_10000[[#This Row],[City]],F:I,4,FALSE)</f>
        <v>3665.44</v>
      </c>
      <c r="R3588" s="1">
        <f>SUMIF(C:C,ecommerce_10000[[#This Row],[Category]],I:I)</f>
        <v>57542997.559999913</v>
      </c>
      <c r="S3588" s="1">
        <f>SUMIFS(I:I,C:C,C3588)</f>
        <v>57542997.559999913</v>
      </c>
      <c r="T3588" s="1" t="str">
        <f>INDEX(F:F,MATCH(ecommerce_10000[[#This Row],[TotalAmount]],I:I,0))</f>
        <v>Casablanca</v>
      </c>
    </row>
    <row r="3589" spans="1:20" x14ac:dyDescent="0.3">
      <c r="A3589" s="1" t="s">
        <v>3633</v>
      </c>
      <c r="B3589" s="1" t="s">
        <v>30</v>
      </c>
      <c r="C3589" s="1" t="s">
        <v>31</v>
      </c>
      <c r="D3589" s="1" t="s">
        <v>32</v>
      </c>
      <c r="E3589" s="1" t="s">
        <v>47</v>
      </c>
      <c r="F3589" s="1" t="s">
        <v>33</v>
      </c>
      <c r="G3589">
        <v>13089.38</v>
      </c>
      <c r="H3589">
        <v>4</v>
      </c>
      <c r="I3589">
        <v>52357.52</v>
      </c>
      <c r="J3589">
        <v>4.6100000000000003</v>
      </c>
      <c r="K3589">
        <v>1538</v>
      </c>
      <c r="L3589" s="2">
        <v>45490</v>
      </c>
      <c r="O3589" t="str">
        <f>IF(ecommerce_10000[[#This Row],[Platform]]="Souq","sq",ecommerce_10000[[#This Row],[Platform]])</f>
        <v>Amazon</v>
      </c>
      <c r="P3589" t="str">
        <f>IF(E3589="Souq","sq",IF(E3589="Jumia","Jum",E3589))</f>
        <v>Amazon</v>
      </c>
      <c r="Q3589">
        <f>VLOOKUP(ecommerce_10000[[#This Row],[City]],F:I,4,FALSE)</f>
        <v>3665.44</v>
      </c>
      <c r="R3589" s="1">
        <f>SUMIF(C:C,ecommerce_10000[[#This Row],[Category]],I:I)</f>
        <v>57542997.559999913</v>
      </c>
      <c r="S3589" s="1">
        <f>SUMIFS(I:I,C:C,C3589)</f>
        <v>57542997.559999913</v>
      </c>
      <c r="T3589" s="1" t="str">
        <f>INDEX(F:F,MATCH(ecommerce_10000[[#This Row],[TotalAmount]],I:I,0))</f>
        <v>Dubai</v>
      </c>
    </row>
    <row r="3590" spans="1:20" x14ac:dyDescent="0.3">
      <c r="A3590" s="1" t="s">
        <v>3634</v>
      </c>
      <c r="B3590" s="1" t="s">
        <v>49</v>
      </c>
      <c r="C3590" s="1" t="s">
        <v>14</v>
      </c>
      <c r="D3590" s="1" t="s">
        <v>50</v>
      </c>
      <c r="E3590" s="1" t="s">
        <v>47</v>
      </c>
      <c r="F3590" s="1" t="s">
        <v>28</v>
      </c>
      <c r="G3590">
        <v>10554.26</v>
      </c>
      <c r="H3590">
        <v>3</v>
      </c>
      <c r="I3590">
        <v>31662.78</v>
      </c>
      <c r="J3590">
        <v>4.51</v>
      </c>
      <c r="K3590">
        <v>2320</v>
      </c>
      <c r="L3590" s="2">
        <v>45412</v>
      </c>
      <c r="O3590" t="str">
        <f>IF(ecommerce_10000[[#This Row],[Platform]]="Souq","sq",ecommerce_10000[[#This Row],[Platform]])</f>
        <v>Amazon</v>
      </c>
      <c r="P3590" t="str">
        <f>IF(E3590="Souq","sq",IF(E3590="Jumia","Jum",E3590))</f>
        <v>Amazon</v>
      </c>
      <c r="Q3590">
        <f>VLOOKUP(ecommerce_10000[[#This Row],[City]],F:I,4,FALSE)</f>
        <v>26648.76</v>
      </c>
      <c r="R3590" s="1">
        <f>SUMIF(C:C,ecommerce_10000[[#This Row],[Category]],I:I)</f>
        <v>92327183.770000085</v>
      </c>
      <c r="S3590" s="1">
        <f>SUMIFS(I:I,C:C,C3590)</f>
        <v>92327183.770000085</v>
      </c>
      <c r="T3590" s="1" t="str">
        <f>INDEX(F:F,MATCH(ecommerce_10000[[#This Row],[TotalAmount]],I:I,0))</f>
        <v>Casablanca</v>
      </c>
    </row>
    <row r="3591" spans="1:20" x14ac:dyDescent="0.3">
      <c r="A3591" s="1" t="s">
        <v>3635</v>
      </c>
      <c r="B3591" s="1" t="s">
        <v>30</v>
      </c>
      <c r="C3591" s="1" t="s">
        <v>31</v>
      </c>
      <c r="D3591" s="1" t="s">
        <v>32</v>
      </c>
      <c r="E3591" s="1" t="s">
        <v>16</v>
      </c>
      <c r="F3591" s="1" t="s">
        <v>33</v>
      </c>
      <c r="G3591">
        <v>8858.58</v>
      </c>
      <c r="H3591">
        <v>3</v>
      </c>
      <c r="I3591">
        <v>26575.74</v>
      </c>
      <c r="J3591">
        <v>3.07</v>
      </c>
      <c r="K3591">
        <v>821</v>
      </c>
      <c r="L3591" s="2">
        <v>45362</v>
      </c>
      <c r="O3591" t="str">
        <f>IF(ecommerce_10000[[#This Row],[Platform]]="Souq","sq",ecommerce_10000[[#This Row],[Platform]])</f>
        <v>sq</v>
      </c>
      <c r="P3591" t="str">
        <f>IF(E3591="Souq","sq",IF(E3591="Jumia","Jum",E3591))</f>
        <v>sq</v>
      </c>
      <c r="Q3591">
        <f>VLOOKUP(ecommerce_10000[[#This Row],[City]],F:I,4,FALSE)</f>
        <v>3665.44</v>
      </c>
      <c r="R3591" s="1">
        <f>SUMIF(C:C,ecommerce_10000[[#This Row],[Category]],I:I)</f>
        <v>57542997.559999913</v>
      </c>
      <c r="S3591" s="1">
        <f>SUMIFS(I:I,C:C,C3591)</f>
        <v>57542997.559999913</v>
      </c>
      <c r="T3591" s="1" t="str">
        <f>INDEX(F:F,MATCH(ecommerce_10000[[#This Row],[TotalAmount]],I:I,0))</f>
        <v>Dubai</v>
      </c>
    </row>
    <row r="3592" spans="1:20" x14ac:dyDescent="0.3">
      <c r="A3592" s="1" t="s">
        <v>3636</v>
      </c>
      <c r="B3592" s="1" t="s">
        <v>49</v>
      </c>
      <c r="C3592" s="1" t="s">
        <v>14</v>
      </c>
      <c r="D3592" s="1" t="s">
        <v>50</v>
      </c>
      <c r="E3592" s="1" t="s">
        <v>16</v>
      </c>
      <c r="F3592" s="1" t="s">
        <v>33</v>
      </c>
      <c r="G3592">
        <v>14712.28</v>
      </c>
      <c r="H3592">
        <v>4</v>
      </c>
      <c r="I3592">
        <v>58849.120000000003</v>
      </c>
      <c r="J3592">
        <v>1.59</v>
      </c>
      <c r="K3592">
        <v>832</v>
      </c>
      <c r="L3592" s="2">
        <v>45431</v>
      </c>
      <c r="O3592" t="str">
        <f>IF(ecommerce_10000[[#This Row],[Platform]]="Souq","sq",ecommerce_10000[[#This Row],[Platform]])</f>
        <v>sq</v>
      </c>
      <c r="P3592" t="str">
        <f>IF(E3592="Souq","sq",IF(E3592="Jumia","Jum",E3592))</f>
        <v>sq</v>
      </c>
      <c r="Q3592">
        <f>VLOOKUP(ecommerce_10000[[#This Row],[City]],F:I,4,FALSE)</f>
        <v>3665.44</v>
      </c>
      <c r="R3592" s="1">
        <f>SUMIF(C:C,ecommerce_10000[[#This Row],[Category]],I:I)</f>
        <v>92327183.770000085</v>
      </c>
      <c r="S3592" s="1">
        <f>SUMIFS(I:I,C:C,C3592)</f>
        <v>92327183.770000085</v>
      </c>
      <c r="T3592" s="1" t="str">
        <f>INDEX(F:F,MATCH(ecommerce_10000[[#This Row],[TotalAmount]],I:I,0))</f>
        <v>Dubai</v>
      </c>
    </row>
    <row r="3593" spans="1:20" x14ac:dyDescent="0.3">
      <c r="A3593" s="1" t="s">
        <v>3637</v>
      </c>
      <c r="B3593" s="1" t="s">
        <v>43</v>
      </c>
      <c r="C3593" s="1" t="s">
        <v>44</v>
      </c>
      <c r="D3593" s="1" t="s">
        <v>45</v>
      </c>
      <c r="E3593" s="1" t="s">
        <v>47</v>
      </c>
      <c r="F3593" s="1" t="s">
        <v>40</v>
      </c>
      <c r="G3593">
        <v>17223.810000000001</v>
      </c>
      <c r="H3593">
        <v>3</v>
      </c>
      <c r="I3593">
        <v>51671.43</v>
      </c>
      <c r="J3593">
        <v>3.76</v>
      </c>
      <c r="K3593">
        <v>2535</v>
      </c>
      <c r="L3593" s="2">
        <v>45425</v>
      </c>
      <c r="O3593" t="str">
        <f>IF(ecommerce_10000[[#This Row],[Platform]]="Souq","sq",ecommerce_10000[[#This Row],[Platform]])</f>
        <v>Amazon</v>
      </c>
      <c r="P3593" t="str">
        <f>IF(E3593="Souq","sq",IF(E3593="Jumia","Jum",E3593))</f>
        <v>Amazon</v>
      </c>
      <c r="Q3593">
        <f>VLOOKUP(ecommerce_10000[[#This Row],[City]],F:I,4,FALSE)</f>
        <v>99349.3</v>
      </c>
      <c r="R3593" s="1">
        <f>SUMIF(C:C,ecommerce_10000[[#This Row],[Category]],I:I)</f>
        <v>31420413.200000018</v>
      </c>
      <c r="S3593" s="1">
        <f>SUMIFS(I:I,C:C,C3593)</f>
        <v>31420413.200000018</v>
      </c>
      <c r="T3593" s="1" t="str">
        <f>INDEX(F:F,MATCH(ecommerce_10000[[#This Row],[TotalAmount]],I:I,0))</f>
        <v>Riyadh</v>
      </c>
    </row>
    <row r="3594" spans="1:20" x14ac:dyDescent="0.3">
      <c r="A3594" s="1" t="s">
        <v>3638</v>
      </c>
      <c r="B3594" s="1" t="s">
        <v>65</v>
      </c>
      <c r="C3594" s="1" t="s">
        <v>20</v>
      </c>
      <c r="D3594" s="1" t="s">
        <v>66</v>
      </c>
      <c r="E3594" s="1" t="s">
        <v>16</v>
      </c>
      <c r="F3594" s="1" t="s">
        <v>40</v>
      </c>
      <c r="G3594">
        <v>7951.57</v>
      </c>
      <c r="H3594">
        <v>2</v>
      </c>
      <c r="I3594">
        <v>15903.14</v>
      </c>
      <c r="J3594">
        <v>3.03</v>
      </c>
      <c r="K3594">
        <v>3208</v>
      </c>
      <c r="L3594" s="2">
        <v>45318</v>
      </c>
      <c r="O3594" t="str">
        <f>IF(ecommerce_10000[[#This Row],[Platform]]="Souq","sq",ecommerce_10000[[#This Row],[Platform]])</f>
        <v>sq</v>
      </c>
      <c r="P3594" t="str">
        <f>IF(E3594="Souq","sq",IF(E3594="Jumia","Jum",E3594))</f>
        <v>sq</v>
      </c>
      <c r="Q3594">
        <f>VLOOKUP(ecommerce_10000[[#This Row],[City]],F:I,4,FALSE)</f>
        <v>99349.3</v>
      </c>
      <c r="R3594" s="1">
        <f>SUMIF(C:C,ecommerce_10000[[#This Row],[Category]],I:I)</f>
        <v>91504159.730000004</v>
      </c>
      <c r="S3594" s="1">
        <f>SUMIFS(I:I,C:C,C3594)</f>
        <v>91504159.730000004</v>
      </c>
      <c r="T3594" s="1" t="str">
        <f>INDEX(F:F,MATCH(ecommerce_10000[[#This Row],[TotalAmount]],I:I,0))</f>
        <v>Riyadh</v>
      </c>
    </row>
    <row r="3595" spans="1:20" x14ac:dyDescent="0.3">
      <c r="A3595" s="1" t="s">
        <v>3639</v>
      </c>
      <c r="B3595" s="1" t="s">
        <v>49</v>
      </c>
      <c r="C3595" s="1" t="s">
        <v>14</v>
      </c>
      <c r="D3595" s="1" t="s">
        <v>50</v>
      </c>
      <c r="E3595" s="1" t="s">
        <v>47</v>
      </c>
      <c r="F3595" s="1" t="s">
        <v>17</v>
      </c>
      <c r="G3595">
        <v>9101.17</v>
      </c>
      <c r="H3595">
        <v>4</v>
      </c>
      <c r="I3595">
        <v>36404.68</v>
      </c>
      <c r="J3595">
        <v>3.88</v>
      </c>
      <c r="K3595">
        <v>1360</v>
      </c>
      <c r="L3595" s="2">
        <v>45601</v>
      </c>
      <c r="O3595" t="str">
        <f>IF(ecommerce_10000[[#This Row],[Platform]]="Souq","sq",ecommerce_10000[[#This Row],[Platform]])</f>
        <v>Amazon</v>
      </c>
      <c r="P3595" t="str">
        <f>IF(E3595="Souq","sq",IF(E3595="Jumia","Jum",E3595))</f>
        <v>Amazon</v>
      </c>
      <c r="Q3595">
        <f>VLOOKUP(ecommerce_10000[[#This Row],[City]],F:I,4,FALSE)</f>
        <v>16284.02</v>
      </c>
      <c r="R3595" s="1">
        <f>SUMIF(C:C,ecommerce_10000[[#This Row],[Category]],I:I)</f>
        <v>92327183.770000085</v>
      </c>
      <c r="S3595" s="1">
        <f>SUMIFS(I:I,C:C,C3595)</f>
        <v>92327183.770000085</v>
      </c>
      <c r="T3595" s="1" t="str">
        <f>INDEX(F:F,MATCH(ecommerce_10000[[#This Row],[TotalAmount]],I:I,0))</f>
        <v>Cairo</v>
      </c>
    </row>
    <row r="3596" spans="1:20" x14ac:dyDescent="0.3">
      <c r="A3596" s="1" t="s">
        <v>3640</v>
      </c>
      <c r="B3596" s="1" t="s">
        <v>53</v>
      </c>
      <c r="C3596" s="1" t="s">
        <v>31</v>
      </c>
      <c r="D3596" s="1" t="s">
        <v>54</v>
      </c>
      <c r="E3596" s="1" t="s">
        <v>47</v>
      </c>
      <c r="F3596" s="1" t="s">
        <v>23</v>
      </c>
      <c r="G3596">
        <v>6350.06</v>
      </c>
      <c r="H3596">
        <v>2</v>
      </c>
      <c r="I3596">
        <v>12700.12</v>
      </c>
      <c r="J3596">
        <v>3.99</v>
      </c>
      <c r="K3596">
        <v>1379</v>
      </c>
      <c r="L3596" s="2">
        <v>45587</v>
      </c>
      <c r="O3596" t="str">
        <f>IF(ecommerce_10000[[#This Row],[Platform]]="Souq","sq",ecommerce_10000[[#This Row],[Platform]])</f>
        <v>Amazon</v>
      </c>
      <c r="P3596" t="str">
        <f>IF(E3596="Souq","sq",IF(E3596="Jumia","Jum",E3596))</f>
        <v>Amazon</v>
      </c>
      <c r="Q3596">
        <f>VLOOKUP(ecommerce_10000[[#This Row],[City]],F:I,4,FALSE)</f>
        <v>13290.4</v>
      </c>
      <c r="R3596" s="1">
        <f>SUMIF(C:C,ecommerce_10000[[#This Row],[Category]],I:I)</f>
        <v>57542997.559999913</v>
      </c>
      <c r="S3596" s="1">
        <f>SUMIFS(I:I,C:C,C3596)</f>
        <v>57542997.559999913</v>
      </c>
      <c r="T3596" s="1" t="str">
        <f>INDEX(F:F,MATCH(ecommerce_10000[[#This Row],[TotalAmount]],I:I,0))</f>
        <v>Alexandria</v>
      </c>
    </row>
    <row r="3597" spans="1:20" x14ac:dyDescent="0.3">
      <c r="A3597" s="1" t="s">
        <v>3641</v>
      </c>
      <c r="B3597" s="1" t="s">
        <v>65</v>
      </c>
      <c r="C3597" s="1" t="s">
        <v>20</v>
      </c>
      <c r="D3597" s="1" t="s">
        <v>66</v>
      </c>
      <c r="E3597" s="1" t="s">
        <v>22</v>
      </c>
      <c r="F3597" s="1" t="s">
        <v>62</v>
      </c>
      <c r="G3597">
        <v>16350.76</v>
      </c>
      <c r="H3597">
        <v>3</v>
      </c>
      <c r="I3597">
        <v>49052.28</v>
      </c>
      <c r="J3597">
        <v>1.07</v>
      </c>
      <c r="K3597">
        <v>3695</v>
      </c>
      <c r="L3597" s="2">
        <v>45533</v>
      </c>
      <c r="O3597" t="str">
        <f>IF(ecommerce_10000[[#This Row],[Platform]]="Souq","sq",ecommerce_10000[[#This Row],[Platform]])</f>
        <v>Jumia</v>
      </c>
      <c r="P3597" t="str">
        <f>IF(E3597="Souq","sq",IF(E3597="Jumia","Jum",E3597))</f>
        <v>Jum</v>
      </c>
      <c r="Q3597">
        <f>VLOOKUP(ecommerce_10000[[#This Row],[City]],F:I,4,FALSE)</f>
        <v>27872.98</v>
      </c>
      <c r="R3597" s="1">
        <f>SUMIF(C:C,ecommerce_10000[[#This Row],[Category]],I:I)</f>
        <v>91504159.730000004</v>
      </c>
      <c r="S3597" s="1">
        <f>SUMIFS(I:I,C:C,C3597)</f>
        <v>91504159.730000004</v>
      </c>
      <c r="T3597" s="1" t="str">
        <f>INDEX(F:F,MATCH(ecommerce_10000[[#This Row],[TotalAmount]],I:I,0))</f>
        <v>Giza</v>
      </c>
    </row>
    <row r="3598" spans="1:20" x14ac:dyDescent="0.3">
      <c r="A3598" s="1" t="s">
        <v>3642</v>
      </c>
      <c r="B3598" s="1" t="s">
        <v>43</v>
      </c>
      <c r="C3598" s="1" t="s">
        <v>44</v>
      </c>
      <c r="D3598" s="1" t="s">
        <v>45</v>
      </c>
      <c r="E3598" s="1" t="s">
        <v>22</v>
      </c>
      <c r="F3598" s="1" t="s">
        <v>28</v>
      </c>
      <c r="G3598">
        <v>1303.82</v>
      </c>
      <c r="H3598">
        <v>4</v>
      </c>
      <c r="I3598">
        <v>5215.28</v>
      </c>
      <c r="J3598">
        <v>3.12</v>
      </c>
      <c r="K3598">
        <v>2924</v>
      </c>
      <c r="L3598" s="2">
        <v>45308</v>
      </c>
      <c r="O3598" t="str">
        <f>IF(ecommerce_10000[[#This Row],[Platform]]="Souq","sq",ecommerce_10000[[#This Row],[Platform]])</f>
        <v>Jumia</v>
      </c>
      <c r="P3598" t="str">
        <f>IF(E3598="Souq","sq",IF(E3598="Jumia","Jum",E3598))</f>
        <v>Jum</v>
      </c>
      <c r="Q3598">
        <f>VLOOKUP(ecommerce_10000[[#This Row],[City]],F:I,4,FALSE)</f>
        <v>26648.76</v>
      </c>
      <c r="R3598" s="1">
        <f>SUMIF(C:C,ecommerce_10000[[#This Row],[Category]],I:I)</f>
        <v>31420413.200000018</v>
      </c>
      <c r="S3598" s="1">
        <f>SUMIFS(I:I,C:C,C3598)</f>
        <v>31420413.200000018</v>
      </c>
      <c r="T3598" s="1" t="str">
        <f>INDEX(F:F,MATCH(ecommerce_10000[[#This Row],[TotalAmount]],I:I,0))</f>
        <v>Casablanca</v>
      </c>
    </row>
    <row r="3599" spans="1:20" x14ac:dyDescent="0.3">
      <c r="A3599" s="1" t="s">
        <v>3643</v>
      </c>
      <c r="B3599" s="1" t="s">
        <v>35</v>
      </c>
      <c r="C3599" s="1" t="s">
        <v>14</v>
      </c>
      <c r="D3599" s="1" t="s">
        <v>36</v>
      </c>
      <c r="E3599" s="1" t="s">
        <v>22</v>
      </c>
      <c r="F3599" s="1" t="s">
        <v>40</v>
      </c>
      <c r="G3599">
        <v>2751.75</v>
      </c>
      <c r="H3599">
        <v>5</v>
      </c>
      <c r="I3599">
        <v>13758.75</v>
      </c>
      <c r="J3599">
        <v>4.47</v>
      </c>
      <c r="K3599">
        <v>834</v>
      </c>
      <c r="L3599" s="2">
        <v>45602</v>
      </c>
      <c r="O3599" t="str">
        <f>IF(ecommerce_10000[[#This Row],[Platform]]="Souq","sq",ecommerce_10000[[#This Row],[Platform]])</f>
        <v>Jumia</v>
      </c>
      <c r="P3599" t="str">
        <f>IF(E3599="Souq","sq",IF(E3599="Jumia","Jum",E3599))</f>
        <v>Jum</v>
      </c>
      <c r="Q3599">
        <f>VLOOKUP(ecommerce_10000[[#This Row],[City]],F:I,4,FALSE)</f>
        <v>99349.3</v>
      </c>
      <c r="R3599" s="1">
        <f>SUMIF(C:C,ecommerce_10000[[#This Row],[Category]],I:I)</f>
        <v>92327183.770000085</v>
      </c>
      <c r="S3599" s="1">
        <f>SUMIFS(I:I,C:C,C3599)</f>
        <v>92327183.770000085</v>
      </c>
      <c r="T3599" s="1" t="str">
        <f>INDEX(F:F,MATCH(ecommerce_10000[[#This Row],[TotalAmount]],I:I,0))</f>
        <v>Riyadh</v>
      </c>
    </row>
    <row r="3600" spans="1:20" x14ac:dyDescent="0.3">
      <c r="A3600" s="1" t="s">
        <v>3644</v>
      </c>
      <c r="B3600" s="1" t="s">
        <v>49</v>
      </c>
      <c r="C3600" s="1" t="s">
        <v>14</v>
      </c>
      <c r="D3600" s="1" t="s">
        <v>50</v>
      </c>
      <c r="E3600" s="1" t="s">
        <v>47</v>
      </c>
      <c r="F3600" s="1" t="s">
        <v>23</v>
      </c>
      <c r="G3600">
        <v>7085.17</v>
      </c>
      <c r="H3600">
        <v>4</v>
      </c>
      <c r="I3600">
        <v>28340.68</v>
      </c>
      <c r="J3600">
        <v>2.2200000000000002</v>
      </c>
      <c r="K3600">
        <v>2836</v>
      </c>
      <c r="L3600" s="2">
        <v>45445</v>
      </c>
      <c r="O3600" t="str">
        <f>IF(ecommerce_10000[[#This Row],[Platform]]="Souq","sq",ecommerce_10000[[#This Row],[Platform]])</f>
        <v>Amazon</v>
      </c>
      <c r="P3600" t="str">
        <f>IF(E3600="Souq","sq",IF(E3600="Jumia","Jum",E3600))</f>
        <v>Amazon</v>
      </c>
      <c r="Q3600">
        <f>VLOOKUP(ecommerce_10000[[#This Row],[City]],F:I,4,FALSE)</f>
        <v>13290.4</v>
      </c>
      <c r="R3600" s="1">
        <f>SUMIF(C:C,ecommerce_10000[[#This Row],[Category]],I:I)</f>
        <v>92327183.770000085</v>
      </c>
      <c r="S3600" s="1">
        <f>SUMIFS(I:I,C:C,C3600)</f>
        <v>92327183.770000085</v>
      </c>
      <c r="T3600" s="1" t="str">
        <f>INDEX(F:F,MATCH(ecommerce_10000[[#This Row],[TotalAmount]],I:I,0))</f>
        <v>Alexandria</v>
      </c>
    </row>
    <row r="3601" spans="1:20" x14ac:dyDescent="0.3">
      <c r="A3601" s="1" t="s">
        <v>3645</v>
      </c>
      <c r="B3601" s="1" t="s">
        <v>13</v>
      </c>
      <c r="C3601" s="1" t="s">
        <v>14</v>
      </c>
      <c r="D3601" s="1" t="s">
        <v>15</v>
      </c>
      <c r="E3601" s="1" t="s">
        <v>16</v>
      </c>
      <c r="F3601" s="1" t="s">
        <v>17</v>
      </c>
      <c r="G3601">
        <v>8305.76</v>
      </c>
      <c r="H3601">
        <v>1</v>
      </c>
      <c r="I3601">
        <v>8305.76</v>
      </c>
      <c r="J3601">
        <v>4.53</v>
      </c>
      <c r="K3601">
        <v>3668</v>
      </c>
      <c r="L3601" s="2">
        <v>45587</v>
      </c>
      <c r="O3601" t="str">
        <f>IF(ecommerce_10000[[#This Row],[Platform]]="Souq","sq",ecommerce_10000[[#This Row],[Platform]])</f>
        <v>sq</v>
      </c>
      <c r="P3601" t="str">
        <f>IF(E3601="Souq","sq",IF(E3601="Jumia","Jum",E3601))</f>
        <v>sq</v>
      </c>
      <c r="Q3601">
        <f>VLOOKUP(ecommerce_10000[[#This Row],[City]],F:I,4,FALSE)</f>
        <v>16284.02</v>
      </c>
      <c r="R3601" s="1">
        <f>SUMIF(C:C,ecommerce_10000[[#This Row],[Category]],I:I)</f>
        <v>92327183.770000085</v>
      </c>
      <c r="S3601" s="1">
        <f>SUMIFS(I:I,C:C,C3601)</f>
        <v>92327183.770000085</v>
      </c>
      <c r="T3601" s="1" t="str">
        <f>INDEX(F:F,MATCH(ecommerce_10000[[#This Row],[TotalAmount]],I:I,0))</f>
        <v>Cairo</v>
      </c>
    </row>
    <row r="3602" spans="1:20" x14ac:dyDescent="0.3">
      <c r="A3602" s="1" t="s">
        <v>3646</v>
      </c>
      <c r="B3602" s="1" t="s">
        <v>35</v>
      </c>
      <c r="C3602" s="1" t="s">
        <v>14</v>
      </c>
      <c r="D3602" s="1" t="s">
        <v>36</v>
      </c>
      <c r="E3602" s="1" t="s">
        <v>16</v>
      </c>
      <c r="F3602" s="1" t="s">
        <v>17</v>
      </c>
      <c r="G3602">
        <v>15886.65</v>
      </c>
      <c r="H3602">
        <v>5</v>
      </c>
      <c r="I3602">
        <v>79433.25</v>
      </c>
      <c r="J3602">
        <v>2.72</v>
      </c>
      <c r="K3602">
        <v>2704</v>
      </c>
      <c r="L3602" s="2">
        <v>45554</v>
      </c>
      <c r="O3602" t="str">
        <f>IF(ecommerce_10000[[#This Row],[Platform]]="Souq","sq",ecommerce_10000[[#This Row],[Platform]])</f>
        <v>sq</v>
      </c>
      <c r="P3602" t="str">
        <f>IF(E3602="Souq","sq",IF(E3602="Jumia","Jum",E3602))</f>
        <v>sq</v>
      </c>
      <c r="Q3602">
        <f>VLOOKUP(ecommerce_10000[[#This Row],[City]],F:I,4,FALSE)</f>
        <v>16284.02</v>
      </c>
      <c r="R3602" s="1">
        <f>SUMIF(C:C,ecommerce_10000[[#This Row],[Category]],I:I)</f>
        <v>92327183.770000085</v>
      </c>
      <c r="S3602" s="1">
        <f>SUMIFS(I:I,C:C,C3602)</f>
        <v>92327183.770000085</v>
      </c>
      <c r="T3602" s="1" t="str">
        <f>INDEX(F:F,MATCH(ecommerce_10000[[#This Row],[TotalAmount]],I:I,0))</f>
        <v>Cairo</v>
      </c>
    </row>
    <row r="3603" spans="1:20" x14ac:dyDescent="0.3">
      <c r="A3603" s="1" t="s">
        <v>3647</v>
      </c>
      <c r="B3603" s="1" t="s">
        <v>35</v>
      </c>
      <c r="C3603" s="1" t="s">
        <v>14</v>
      </c>
      <c r="D3603" s="1" t="s">
        <v>36</v>
      </c>
      <c r="E3603" s="1" t="s">
        <v>47</v>
      </c>
      <c r="F3603" s="1" t="s">
        <v>33</v>
      </c>
      <c r="G3603">
        <v>17228.59</v>
      </c>
      <c r="H3603">
        <v>3</v>
      </c>
      <c r="I3603">
        <v>51685.77</v>
      </c>
      <c r="J3603">
        <v>3.56</v>
      </c>
      <c r="K3603">
        <v>1125</v>
      </c>
      <c r="L3603" s="2">
        <v>45593</v>
      </c>
      <c r="O3603" t="str">
        <f>IF(ecommerce_10000[[#This Row],[Platform]]="Souq","sq",ecommerce_10000[[#This Row],[Platform]])</f>
        <v>Amazon</v>
      </c>
      <c r="P3603" t="str">
        <f>IF(E3603="Souq","sq",IF(E3603="Jumia","Jum",E3603))</f>
        <v>Amazon</v>
      </c>
      <c r="Q3603">
        <f>VLOOKUP(ecommerce_10000[[#This Row],[City]],F:I,4,FALSE)</f>
        <v>3665.44</v>
      </c>
      <c r="R3603" s="1">
        <f>SUMIF(C:C,ecommerce_10000[[#This Row],[Category]],I:I)</f>
        <v>92327183.770000085</v>
      </c>
      <c r="S3603" s="1">
        <f>SUMIFS(I:I,C:C,C3603)</f>
        <v>92327183.770000085</v>
      </c>
      <c r="T3603" s="1" t="str">
        <f>INDEX(F:F,MATCH(ecommerce_10000[[#This Row],[TotalAmount]],I:I,0))</f>
        <v>Dubai</v>
      </c>
    </row>
    <row r="3604" spans="1:20" x14ac:dyDescent="0.3">
      <c r="A3604" s="1" t="s">
        <v>3648</v>
      </c>
      <c r="B3604" s="1" t="s">
        <v>65</v>
      </c>
      <c r="C3604" s="1" t="s">
        <v>20</v>
      </c>
      <c r="D3604" s="1" t="s">
        <v>66</v>
      </c>
      <c r="E3604" s="1" t="s">
        <v>16</v>
      </c>
      <c r="F3604" s="1" t="s">
        <v>17</v>
      </c>
      <c r="G3604">
        <v>8064.43</v>
      </c>
      <c r="H3604">
        <v>1</v>
      </c>
      <c r="I3604">
        <v>8064.43</v>
      </c>
      <c r="J3604">
        <v>2.2799999999999998</v>
      </c>
      <c r="K3604">
        <v>2327</v>
      </c>
      <c r="L3604" s="2">
        <v>45588</v>
      </c>
      <c r="O3604" t="str">
        <f>IF(ecommerce_10000[[#This Row],[Platform]]="Souq","sq",ecommerce_10000[[#This Row],[Platform]])</f>
        <v>sq</v>
      </c>
      <c r="P3604" t="str">
        <f>IF(E3604="Souq","sq",IF(E3604="Jumia","Jum",E3604))</f>
        <v>sq</v>
      </c>
      <c r="Q3604">
        <f>VLOOKUP(ecommerce_10000[[#This Row],[City]],F:I,4,FALSE)</f>
        <v>16284.02</v>
      </c>
      <c r="R3604" s="1">
        <f>SUMIF(C:C,ecommerce_10000[[#This Row],[Category]],I:I)</f>
        <v>91504159.730000004</v>
      </c>
      <c r="S3604" s="1">
        <f>SUMIFS(I:I,C:C,C3604)</f>
        <v>91504159.730000004</v>
      </c>
      <c r="T3604" s="1" t="str">
        <f>INDEX(F:F,MATCH(ecommerce_10000[[#This Row],[TotalAmount]],I:I,0))</f>
        <v>Cairo</v>
      </c>
    </row>
    <row r="3605" spans="1:20" x14ac:dyDescent="0.3">
      <c r="A3605" s="1" t="s">
        <v>3649</v>
      </c>
      <c r="B3605" s="1" t="s">
        <v>19</v>
      </c>
      <c r="C3605" s="1" t="s">
        <v>20</v>
      </c>
      <c r="D3605" s="1" t="s">
        <v>21</v>
      </c>
      <c r="E3605" s="1" t="s">
        <v>16</v>
      </c>
      <c r="F3605" s="1" t="s">
        <v>62</v>
      </c>
      <c r="G3605">
        <v>4696.76</v>
      </c>
      <c r="H3605">
        <v>3</v>
      </c>
      <c r="I3605">
        <v>14090.28</v>
      </c>
      <c r="J3605">
        <v>1.91</v>
      </c>
      <c r="K3605">
        <v>3042</v>
      </c>
      <c r="L3605" s="2">
        <v>45464</v>
      </c>
      <c r="O3605" t="str">
        <f>IF(ecommerce_10000[[#This Row],[Platform]]="Souq","sq",ecommerce_10000[[#This Row],[Platform]])</f>
        <v>sq</v>
      </c>
      <c r="P3605" t="str">
        <f>IF(E3605="Souq","sq",IF(E3605="Jumia","Jum",E3605))</f>
        <v>sq</v>
      </c>
      <c r="Q3605">
        <f>VLOOKUP(ecommerce_10000[[#This Row],[City]],F:I,4,FALSE)</f>
        <v>27872.98</v>
      </c>
      <c r="R3605" s="1">
        <f>SUMIF(C:C,ecommerce_10000[[#This Row],[Category]],I:I)</f>
        <v>91504159.730000004</v>
      </c>
      <c r="S3605" s="1">
        <f>SUMIFS(I:I,C:C,C3605)</f>
        <v>91504159.730000004</v>
      </c>
      <c r="T3605" s="1" t="str">
        <f>INDEX(F:F,MATCH(ecommerce_10000[[#This Row],[TotalAmount]],I:I,0))</f>
        <v>Giza</v>
      </c>
    </row>
    <row r="3606" spans="1:20" x14ac:dyDescent="0.3">
      <c r="A3606" s="1" t="s">
        <v>3650</v>
      </c>
      <c r="B3606" s="1" t="s">
        <v>13</v>
      </c>
      <c r="C3606" s="1" t="s">
        <v>14</v>
      </c>
      <c r="D3606" s="1" t="s">
        <v>15</v>
      </c>
      <c r="E3606" s="1" t="s">
        <v>22</v>
      </c>
      <c r="F3606" s="1" t="s">
        <v>40</v>
      </c>
      <c r="G3606">
        <v>1740.82</v>
      </c>
      <c r="H3606">
        <v>1</v>
      </c>
      <c r="I3606">
        <v>1740.82</v>
      </c>
      <c r="J3606">
        <v>4.32</v>
      </c>
      <c r="K3606">
        <v>2846</v>
      </c>
      <c r="L3606" s="2">
        <v>45572</v>
      </c>
      <c r="O3606" t="str">
        <f>IF(ecommerce_10000[[#This Row],[Platform]]="Souq","sq",ecommerce_10000[[#This Row],[Platform]])</f>
        <v>Jumia</v>
      </c>
      <c r="P3606" t="str">
        <f>IF(E3606="Souq","sq",IF(E3606="Jumia","Jum",E3606))</f>
        <v>Jum</v>
      </c>
      <c r="Q3606">
        <f>VLOOKUP(ecommerce_10000[[#This Row],[City]],F:I,4,FALSE)</f>
        <v>99349.3</v>
      </c>
      <c r="R3606" s="1">
        <f>SUMIF(C:C,ecommerce_10000[[#This Row],[Category]],I:I)</f>
        <v>92327183.770000085</v>
      </c>
      <c r="S3606" s="1">
        <f>SUMIFS(I:I,C:C,C3606)</f>
        <v>92327183.770000085</v>
      </c>
      <c r="T3606" s="1" t="str">
        <f>INDEX(F:F,MATCH(ecommerce_10000[[#This Row],[TotalAmount]],I:I,0))</f>
        <v>Riyadh</v>
      </c>
    </row>
    <row r="3607" spans="1:20" x14ac:dyDescent="0.3">
      <c r="A3607" s="1" t="s">
        <v>3651</v>
      </c>
      <c r="B3607" s="1" t="s">
        <v>38</v>
      </c>
      <c r="C3607" s="1" t="s">
        <v>20</v>
      </c>
      <c r="D3607" s="1" t="s">
        <v>39</v>
      </c>
      <c r="E3607" s="1" t="s">
        <v>22</v>
      </c>
      <c r="F3607" s="1" t="s">
        <v>33</v>
      </c>
      <c r="G3607">
        <v>11023.06</v>
      </c>
      <c r="H3607">
        <v>3</v>
      </c>
      <c r="I3607">
        <v>33069.18</v>
      </c>
      <c r="J3607">
        <v>4.95</v>
      </c>
      <c r="K3607">
        <v>58</v>
      </c>
      <c r="L3607" s="2">
        <v>45388</v>
      </c>
      <c r="O3607" t="str">
        <f>IF(ecommerce_10000[[#This Row],[Platform]]="Souq","sq",ecommerce_10000[[#This Row],[Platform]])</f>
        <v>Jumia</v>
      </c>
      <c r="P3607" t="str">
        <f>IF(E3607="Souq","sq",IF(E3607="Jumia","Jum",E3607))</f>
        <v>Jum</v>
      </c>
      <c r="Q3607">
        <f>VLOOKUP(ecommerce_10000[[#This Row],[City]],F:I,4,FALSE)</f>
        <v>3665.44</v>
      </c>
      <c r="R3607" s="1">
        <f>SUMIF(C:C,ecommerce_10000[[#This Row],[Category]],I:I)</f>
        <v>91504159.730000004</v>
      </c>
      <c r="S3607" s="1">
        <f>SUMIFS(I:I,C:C,C3607)</f>
        <v>91504159.730000004</v>
      </c>
      <c r="T3607" s="1" t="str">
        <f>INDEX(F:F,MATCH(ecommerce_10000[[#This Row],[TotalAmount]],I:I,0))</f>
        <v>Dubai</v>
      </c>
    </row>
    <row r="3608" spans="1:20" x14ac:dyDescent="0.3">
      <c r="A3608" s="1" t="s">
        <v>3652</v>
      </c>
      <c r="B3608" s="1" t="s">
        <v>65</v>
      </c>
      <c r="C3608" s="1" t="s">
        <v>20</v>
      </c>
      <c r="D3608" s="1" t="s">
        <v>66</v>
      </c>
      <c r="E3608" s="1" t="s">
        <v>16</v>
      </c>
      <c r="F3608" s="1" t="s">
        <v>33</v>
      </c>
      <c r="G3608">
        <v>11977.18</v>
      </c>
      <c r="H3608">
        <v>5</v>
      </c>
      <c r="I3608">
        <v>59885.9</v>
      </c>
      <c r="J3608">
        <v>2.58</v>
      </c>
      <c r="K3608">
        <v>232</v>
      </c>
      <c r="L3608" s="2">
        <v>45461</v>
      </c>
      <c r="O3608" t="str">
        <f>IF(ecommerce_10000[[#This Row],[Platform]]="Souq","sq",ecommerce_10000[[#This Row],[Platform]])</f>
        <v>sq</v>
      </c>
      <c r="P3608" t="str">
        <f>IF(E3608="Souq","sq",IF(E3608="Jumia","Jum",E3608))</f>
        <v>sq</v>
      </c>
      <c r="Q3608">
        <f>VLOOKUP(ecommerce_10000[[#This Row],[City]],F:I,4,FALSE)</f>
        <v>3665.44</v>
      </c>
      <c r="R3608" s="1">
        <f>SUMIF(C:C,ecommerce_10000[[#This Row],[Category]],I:I)</f>
        <v>91504159.730000004</v>
      </c>
      <c r="S3608" s="1">
        <f>SUMIFS(I:I,C:C,C3608)</f>
        <v>91504159.730000004</v>
      </c>
      <c r="T3608" s="1" t="str">
        <f>INDEX(F:F,MATCH(ecommerce_10000[[#This Row],[TotalAmount]],I:I,0))</f>
        <v>Dubai</v>
      </c>
    </row>
    <row r="3609" spans="1:20" x14ac:dyDescent="0.3">
      <c r="A3609" s="1" t="s">
        <v>3653</v>
      </c>
      <c r="B3609" s="1" t="s">
        <v>13</v>
      </c>
      <c r="C3609" s="1" t="s">
        <v>14</v>
      </c>
      <c r="D3609" s="1" t="s">
        <v>15</v>
      </c>
      <c r="E3609" s="1" t="s">
        <v>47</v>
      </c>
      <c r="F3609" s="1" t="s">
        <v>62</v>
      </c>
      <c r="G3609">
        <v>19995.330000000002</v>
      </c>
      <c r="H3609">
        <v>3</v>
      </c>
      <c r="I3609">
        <v>59985.99</v>
      </c>
      <c r="J3609">
        <v>2.2999999999999998</v>
      </c>
      <c r="K3609">
        <v>171</v>
      </c>
      <c r="L3609" s="2">
        <v>45421</v>
      </c>
      <c r="O3609" t="str">
        <f>IF(ecommerce_10000[[#This Row],[Platform]]="Souq","sq",ecommerce_10000[[#This Row],[Platform]])</f>
        <v>Amazon</v>
      </c>
      <c r="P3609" t="str">
        <f>IF(E3609="Souq","sq",IF(E3609="Jumia","Jum",E3609))</f>
        <v>Amazon</v>
      </c>
      <c r="Q3609">
        <f>VLOOKUP(ecommerce_10000[[#This Row],[City]],F:I,4,FALSE)</f>
        <v>27872.98</v>
      </c>
      <c r="R3609" s="1">
        <f>SUMIF(C:C,ecommerce_10000[[#This Row],[Category]],I:I)</f>
        <v>92327183.770000085</v>
      </c>
      <c r="S3609" s="1">
        <f>SUMIFS(I:I,C:C,C3609)</f>
        <v>92327183.770000085</v>
      </c>
      <c r="T3609" s="1" t="str">
        <f>INDEX(F:F,MATCH(ecommerce_10000[[#This Row],[TotalAmount]],I:I,0))</f>
        <v>Giza</v>
      </c>
    </row>
    <row r="3610" spans="1:20" x14ac:dyDescent="0.3">
      <c r="A3610" s="1" t="s">
        <v>3654</v>
      </c>
      <c r="B3610" s="1" t="s">
        <v>49</v>
      </c>
      <c r="C3610" s="1" t="s">
        <v>14</v>
      </c>
      <c r="D3610" s="1" t="s">
        <v>50</v>
      </c>
      <c r="E3610" s="1" t="s">
        <v>16</v>
      </c>
      <c r="F3610" s="1" t="s">
        <v>62</v>
      </c>
      <c r="G3610">
        <v>1337.08</v>
      </c>
      <c r="H3610">
        <v>2</v>
      </c>
      <c r="I3610">
        <v>2674.16</v>
      </c>
      <c r="J3610">
        <v>4.47</v>
      </c>
      <c r="K3610">
        <v>4279</v>
      </c>
      <c r="L3610" s="2">
        <v>45493</v>
      </c>
      <c r="O3610" t="str">
        <f>IF(ecommerce_10000[[#This Row],[Platform]]="Souq","sq",ecommerce_10000[[#This Row],[Platform]])</f>
        <v>sq</v>
      </c>
      <c r="P3610" t="str">
        <f>IF(E3610="Souq","sq",IF(E3610="Jumia","Jum",E3610))</f>
        <v>sq</v>
      </c>
      <c r="Q3610">
        <f>VLOOKUP(ecommerce_10000[[#This Row],[City]],F:I,4,FALSE)</f>
        <v>27872.98</v>
      </c>
      <c r="R3610" s="1">
        <f>SUMIF(C:C,ecommerce_10000[[#This Row],[Category]],I:I)</f>
        <v>92327183.770000085</v>
      </c>
      <c r="S3610" s="1">
        <f>SUMIFS(I:I,C:C,C3610)</f>
        <v>92327183.770000085</v>
      </c>
      <c r="T3610" s="1" t="str">
        <f>INDEX(F:F,MATCH(ecommerce_10000[[#This Row],[TotalAmount]],I:I,0))</f>
        <v>Giza</v>
      </c>
    </row>
    <row r="3611" spans="1:20" x14ac:dyDescent="0.3">
      <c r="A3611" s="1" t="s">
        <v>3655</v>
      </c>
      <c r="B3611" s="1" t="s">
        <v>35</v>
      </c>
      <c r="C3611" s="1" t="s">
        <v>14</v>
      </c>
      <c r="D3611" s="1" t="s">
        <v>36</v>
      </c>
      <c r="E3611" s="1" t="s">
        <v>22</v>
      </c>
      <c r="F3611" s="1" t="s">
        <v>28</v>
      </c>
      <c r="G3611">
        <v>14915.77</v>
      </c>
      <c r="H3611">
        <v>3</v>
      </c>
      <c r="I3611">
        <v>44747.31</v>
      </c>
      <c r="J3611">
        <v>2.44</v>
      </c>
      <c r="K3611">
        <v>3449</v>
      </c>
      <c r="L3611" s="2">
        <v>45421</v>
      </c>
      <c r="O3611" t="str">
        <f>IF(ecommerce_10000[[#This Row],[Platform]]="Souq","sq",ecommerce_10000[[#This Row],[Platform]])</f>
        <v>Jumia</v>
      </c>
      <c r="P3611" t="str">
        <f>IF(E3611="Souq","sq",IF(E3611="Jumia","Jum",E3611))</f>
        <v>Jum</v>
      </c>
      <c r="Q3611">
        <f>VLOOKUP(ecommerce_10000[[#This Row],[City]],F:I,4,FALSE)</f>
        <v>26648.76</v>
      </c>
      <c r="R3611" s="1">
        <f>SUMIF(C:C,ecommerce_10000[[#This Row],[Category]],I:I)</f>
        <v>92327183.770000085</v>
      </c>
      <c r="S3611" s="1">
        <f>SUMIFS(I:I,C:C,C3611)</f>
        <v>92327183.770000085</v>
      </c>
      <c r="T3611" s="1" t="str">
        <f>INDEX(F:F,MATCH(ecommerce_10000[[#This Row],[TotalAmount]],I:I,0))</f>
        <v>Casablanca</v>
      </c>
    </row>
    <row r="3612" spans="1:20" x14ac:dyDescent="0.3">
      <c r="A3612" s="1" t="s">
        <v>3656</v>
      </c>
      <c r="B3612" s="1" t="s">
        <v>53</v>
      </c>
      <c r="C3612" s="1" t="s">
        <v>31</v>
      </c>
      <c r="D3612" s="1" t="s">
        <v>54</v>
      </c>
      <c r="E3612" s="1" t="s">
        <v>22</v>
      </c>
      <c r="F3612" s="1" t="s">
        <v>17</v>
      </c>
      <c r="G3612">
        <v>15711.1</v>
      </c>
      <c r="H3612">
        <v>1</v>
      </c>
      <c r="I3612">
        <v>15711.1</v>
      </c>
      <c r="J3612">
        <v>4.96</v>
      </c>
      <c r="K3612">
        <v>2999</v>
      </c>
      <c r="L3612" s="2">
        <v>45379</v>
      </c>
      <c r="O3612" t="str">
        <f>IF(ecommerce_10000[[#This Row],[Platform]]="Souq","sq",ecommerce_10000[[#This Row],[Platform]])</f>
        <v>Jumia</v>
      </c>
      <c r="P3612" t="str">
        <f>IF(E3612="Souq","sq",IF(E3612="Jumia","Jum",E3612))</f>
        <v>Jum</v>
      </c>
      <c r="Q3612">
        <f>VLOOKUP(ecommerce_10000[[#This Row],[City]],F:I,4,FALSE)</f>
        <v>16284.02</v>
      </c>
      <c r="R3612" s="1">
        <f>SUMIF(C:C,ecommerce_10000[[#This Row],[Category]],I:I)</f>
        <v>57542997.559999913</v>
      </c>
      <c r="S3612" s="1">
        <f>SUMIFS(I:I,C:C,C3612)</f>
        <v>57542997.559999913</v>
      </c>
      <c r="T3612" s="1" t="str">
        <f>INDEX(F:F,MATCH(ecommerce_10000[[#This Row],[TotalAmount]],I:I,0))</f>
        <v>Cairo</v>
      </c>
    </row>
    <row r="3613" spans="1:20" x14ac:dyDescent="0.3">
      <c r="A3613" s="1" t="s">
        <v>3657</v>
      </c>
      <c r="B3613" s="1" t="s">
        <v>25</v>
      </c>
      <c r="C3613" s="1" t="s">
        <v>26</v>
      </c>
      <c r="D3613" s="1" t="s">
        <v>27</v>
      </c>
      <c r="E3613" s="1" t="s">
        <v>47</v>
      </c>
      <c r="F3613" s="1" t="s">
        <v>23</v>
      </c>
      <c r="G3613">
        <v>5195.4799999999996</v>
      </c>
      <c r="H3613">
        <v>2</v>
      </c>
      <c r="I3613">
        <v>10390.959999999999</v>
      </c>
      <c r="J3613">
        <v>4.63</v>
      </c>
      <c r="K3613">
        <v>2922</v>
      </c>
      <c r="L3613" s="2">
        <v>45303</v>
      </c>
      <c r="O3613" t="str">
        <f>IF(ecommerce_10000[[#This Row],[Platform]]="Souq","sq",ecommerce_10000[[#This Row],[Platform]])</f>
        <v>Amazon</v>
      </c>
      <c r="P3613" t="str">
        <f>IF(E3613="Souq","sq",IF(E3613="Jumia","Jum",E3613))</f>
        <v>Amazon</v>
      </c>
      <c r="Q3613">
        <f>VLOOKUP(ecommerce_10000[[#This Row],[City]],F:I,4,FALSE)</f>
        <v>13290.4</v>
      </c>
      <c r="R3613" s="1">
        <f>SUMIF(C:C,ecommerce_10000[[#This Row],[Category]],I:I)</f>
        <v>29200970.130000021</v>
      </c>
      <c r="S3613" s="1">
        <f>SUMIFS(I:I,C:C,C3613)</f>
        <v>29200970.130000021</v>
      </c>
      <c r="T3613" s="1" t="str">
        <f>INDEX(F:F,MATCH(ecommerce_10000[[#This Row],[TotalAmount]],I:I,0))</f>
        <v>Alexandria</v>
      </c>
    </row>
    <row r="3614" spans="1:20" x14ac:dyDescent="0.3">
      <c r="A3614" s="1" t="s">
        <v>3658</v>
      </c>
      <c r="B3614" s="1" t="s">
        <v>38</v>
      </c>
      <c r="C3614" s="1" t="s">
        <v>20</v>
      </c>
      <c r="D3614" s="1" t="s">
        <v>39</v>
      </c>
      <c r="E3614" s="1" t="s">
        <v>22</v>
      </c>
      <c r="F3614" s="1" t="s">
        <v>40</v>
      </c>
      <c r="G3614">
        <v>15596.03</v>
      </c>
      <c r="H3614">
        <v>4</v>
      </c>
      <c r="I3614">
        <v>62384.12</v>
      </c>
      <c r="J3614">
        <v>2.38</v>
      </c>
      <c r="K3614">
        <v>3860</v>
      </c>
      <c r="L3614" s="2">
        <v>45457</v>
      </c>
      <c r="O3614" t="str">
        <f>IF(ecommerce_10000[[#This Row],[Platform]]="Souq","sq",ecommerce_10000[[#This Row],[Platform]])</f>
        <v>Jumia</v>
      </c>
      <c r="P3614" t="str">
        <f>IF(E3614="Souq","sq",IF(E3614="Jumia","Jum",E3614))</f>
        <v>Jum</v>
      </c>
      <c r="Q3614">
        <f>VLOOKUP(ecommerce_10000[[#This Row],[City]],F:I,4,FALSE)</f>
        <v>99349.3</v>
      </c>
      <c r="R3614" s="1">
        <f>SUMIF(C:C,ecommerce_10000[[#This Row],[Category]],I:I)</f>
        <v>91504159.730000004</v>
      </c>
      <c r="S3614" s="1">
        <f>SUMIFS(I:I,C:C,C3614)</f>
        <v>91504159.730000004</v>
      </c>
      <c r="T3614" s="1" t="str">
        <f>INDEX(F:F,MATCH(ecommerce_10000[[#This Row],[TotalAmount]],I:I,0))</f>
        <v>Riyadh</v>
      </c>
    </row>
    <row r="3615" spans="1:20" x14ac:dyDescent="0.3">
      <c r="A3615" s="1" t="s">
        <v>3659</v>
      </c>
      <c r="B3615" s="1" t="s">
        <v>65</v>
      </c>
      <c r="C3615" s="1" t="s">
        <v>20</v>
      </c>
      <c r="D3615" s="1" t="s">
        <v>66</v>
      </c>
      <c r="E3615" s="1" t="s">
        <v>16</v>
      </c>
      <c r="F3615" s="1" t="s">
        <v>33</v>
      </c>
      <c r="G3615">
        <v>12479.86</v>
      </c>
      <c r="H3615">
        <v>1</v>
      </c>
      <c r="I3615">
        <v>12479.86</v>
      </c>
      <c r="J3615">
        <v>1.21</v>
      </c>
      <c r="K3615">
        <v>2777</v>
      </c>
      <c r="L3615" s="2">
        <v>45401</v>
      </c>
      <c r="O3615" t="str">
        <f>IF(ecommerce_10000[[#This Row],[Platform]]="Souq","sq",ecommerce_10000[[#This Row],[Platform]])</f>
        <v>sq</v>
      </c>
      <c r="P3615" t="str">
        <f>IF(E3615="Souq","sq",IF(E3615="Jumia","Jum",E3615))</f>
        <v>sq</v>
      </c>
      <c r="Q3615">
        <f>VLOOKUP(ecommerce_10000[[#This Row],[City]],F:I,4,FALSE)</f>
        <v>3665.44</v>
      </c>
      <c r="R3615" s="1">
        <f>SUMIF(C:C,ecommerce_10000[[#This Row],[Category]],I:I)</f>
        <v>91504159.730000004</v>
      </c>
      <c r="S3615" s="1">
        <f>SUMIFS(I:I,C:C,C3615)</f>
        <v>91504159.730000004</v>
      </c>
      <c r="T3615" s="1" t="str">
        <f>INDEX(F:F,MATCH(ecommerce_10000[[#This Row],[TotalAmount]],I:I,0))</f>
        <v>Dubai</v>
      </c>
    </row>
    <row r="3616" spans="1:20" x14ac:dyDescent="0.3">
      <c r="A3616" s="1" t="s">
        <v>3660</v>
      </c>
      <c r="B3616" s="1" t="s">
        <v>65</v>
      </c>
      <c r="C3616" s="1" t="s">
        <v>20</v>
      </c>
      <c r="D3616" s="1" t="s">
        <v>66</v>
      </c>
      <c r="E3616" s="1" t="s">
        <v>22</v>
      </c>
      <c r="F3616" s="1" t="s">
        <v>28</v>
      </c>
      <c r="G3616">
        <v>6132.35</v>
      </c>
      <c r="H3616">
        <v>2</v>
      </c>
      <c r="I3616">
        <v>12264.7</v>
      </c>
      <c r="J3616">
        <v>3.37</v>
      </c>
      <c r="K3616">
        <v>4286</v>
      </c>
      <c r="L3616" s="2">
        <v>45596</v>
      </c>
      <c r="O3616" t="str">
        <f>IF(ecommerce_10000[[#This Row],[Platform]]="Souq","sq",ecommerce_10000[[#This Row],[Platform]])</f>
        <v>Jumia</v>
      </c>
      <c r="P3616" t="str">
        <f>IF(E3616="Souq","sq",IF(E3616="Jumia","Jum",E3616))</f>
        <v>Jum</v>
      </c>
      <c r="Q3616">
        <f>VLOOKUP(ecommerce_10000[[#This Row],[City]],F:I,4,FALSE)</f>
        <v>26648.76</v>
      </c>
      <c r="R3616" s="1">
        <f>SUMIF(C:C,ecommerce_10000[[#This Row],[Category]],I:I)</f>
        <v>91504159.730000004</v>
      </c>
      <c r="S3616" s="1">
        <f>SUMIFS(I:I,C:C,C3616)</f>
        <v>91504159.730000004</v>
      </c>
      <c r="T3616" s="1" t="str">
        <f>INDEX(F:F,MATCH(ecommerce_10000[[#This Row],[TotalAmount]],I:I,0))</f>
        <v>Casablanca</v>
      </c>
    </row>
    <row r="3617" spans="1:20" x14ac:dyDescent="0.3">
      <c r="A3617" s="1" t="s">
        <v>3661</v>
      </c>
      <c r="B3617" s="1" t="s">
        <v>30</v>
      </c>
      <c r="C3617" s="1" t="s">
        <v>31</v>
      </c>
      <c r="D3617" s="1" t="s">
        <v>32</v>
      </c>
      <c r="E3617" s="1" t="s">
        <v>47</v>
      </c>
      <c r="F3617" s="1" t="s">
        <v>62</v>
      </c>
      <c r="G3617">
        <v>16414.259999999998</v>
      </c>
      <c r="H3617">
        <v>5</v>
      </c>
      <c r="I3617">
        <v>82071.3</v>
      </c>
      <c r="J3617">
        <v>3.28</v>
      </c>
      <c r="K3617">
        <v>1029</v>
      </c>
      <c r="L3617" s="2">
        <v>45508</v>
      </c>
      <c r="O3617" t="str">
        <f>IF(ecommerce_10000[[#This Row],[Platform]]="Souq","sq",ecommerce_10000[[#This Row],[Platform]])</f>
        <v>Amazon</v>
      </c>
      <c r="P3617" t="str">
        <f>IF(E3617="Souq","sq",IF(E3617="Jumia","Jum",E3617))</f>
        <v>Amazon</v>
      </c>
      <c r="Q3617">
        <f>VLOOKUP(ecommerce_10000[[#This Row],[City]],F:I,4,FALSE)</f>
        <v>27872.98</v>
      </c>
      <c r="R3617" s="1">
        <f>SUMIF(C:C,ecommerce_10000[[#This Row],[Category]],I:I)</f>
        <v>57542997.559999913</v>
      </c>
      <c r="S3617" s="1">
        <f>SUMIFS(I:I,C:C,C3617)</f>
        <v>57542997.559999913</v>
      </c>
      <c r="T3617" s="1" t="str">
        <f>INDEX(F:F,MATCH(ecommerce_10000[[#This Row],[TotalAmount]],I:I,0))</f>
        <v>Giza</v>
      </c>
    </row>
    <row r="3618" spans="1:20" x14ac:dyDescent="0.3">
      <c r="A3618" s="1" t="s">
        <v>3662</v>
      </c>
      <c r="B3618" s="1" t="s">
        <v>53</v>
      </c>
      <c r="C3618" s="1" t="s">
        <v>31</v>
      </c>
      <c r="D3618" s="1" t="s">
        <v>54</v>
      </c>
      <c r="E3618" s="1" t="s">
        <v>47</v>
      </c>
      <c r="F3618" s="1" t="s">
        <v>28</v>
      </c>
      <c r="G3618">
        <v>1250.27</v>
      </c>
      <c r="H3618">
        <v>4</v>
      </c>
      <c r="I3618">
        <v>5001.08</v>
      </c>
      <c r="J3618">
        <v>2.87</v>
      </c>
      <c r="K3618">
        <v>5000</v>
      </c>
      <c r="L3618" s="2">
        <v>45359</v>
      </c>
      <c r="O3618" t="str">
        <f>IF(ecommerce_10000[[#This Row],[Platform]]="Souq","sq",ecommerce_10000[[#This Row],[Platform]])</f>
        <v>Amazon</v>
      </c>
      <c r="P3618" t="str">
        <f>IF(E3618="Souq","sq",IF(E3618="Jumia","Jum",E3618))</f>
        <v>Amazon</v>
      </c>
      <c r="Q3618">
        <f>VLOOKUP(ecommerce_10000[[#This Row],[City]],F:I,4,FALSE)</f>
        <v>26648.76</v>
      </c>
      <c r="R3618" s="1">
        <f>SUMIF(C:C,ecommerce_10000[[#This Row],[Category]],I:I)</f>
        <v>57542997.559999913</v>
      </c>
      <c r="S3618" s="1">
        <f>SUMIFS(I:I,C:C,C3618)</f>
        <v>57542997.559999913</v>
      </c>
      <c r="T3618" s="1" t="str">
        <f>INDEX(F:F,MATCH(ecommerce_10000[[#This Row],[TotalAmount]],I:I,0))</f>
        <v>Casablanca</v>
      </c>
    </row>
    <row r="3619" spans="1:20" x14ac:dyDescent="0.3">
      <c r="A3619" s="1" t="s">
        <v>3663</v>
      </c>
      <c r="B3619" s="1" t="s">
        <v>49</v>
      </c>
      <c r="C3619" s="1" t="s">
        <v>14</v>
      </c>
      <c r="D3619" s="1" t="s">
        <v>50</v>
      </c>
      <c r="E3619" s="1" t="s">
        <v>16</v>
      </c>
      <c r="F3619" s="1" t="s">
        <v>62</v>
      </c>
      <c r="G3619">
        <v>916.68</v>
      </c>
      <c r="H3619">
        <v>2</v>
      </c>
      <c r="I3619">
        <v>1833.36</v>
      </c>
      <c r="J3619">
        <v>3.98</v>
      </c>
      <c r="K3619">
        <v>3052</v>
      </c>
      <c r="L3619" s="2">
        <v>45361</v>
      </c>
      <c r="O3619" t="str">
        <f>IF(ecommerce_10000[[#This Row],[Platform]]="Souq","sq",ecommerce_10000[[#This Row],[Platform]])</f>
        <v>sq</v>
      </c>
      <c r="P3619" t="str">
        <f>IF(E3619="Souq","sq",IF(E3619="Jumia","Jum",E3619))</f>
        <v>sq</v>
      </c>
      <c r="Q3619">
        <f>VLOOKUP(ecommerce_10000[[#This Row],[City]],F:I,4,FALSE)</f>
        <v>27872.98</v>
      </c>
      <c r="R3619" s="1">
        <f>SUMIF(C:C,ecommerce_10000[[#This Row],[Category]],I:I)</f>
        <v>92327183.770000085</v>
      </c>
      <c r="S3619" s="1">
        <f>SUMIFS(I:I,C:C,C3619)</f>
        <v>92327183.770000085</v>
      </c>
      <c r="T3619" s="1" t="str">
        <f>INDEX(F:F,MATCH(ecommerce_10000[[#This Row],[TotalAmount]],I:I,0))</f>
        <v>Giza</v>
      </c>
    </row>
    <row r="3620" spans="1:20" x14ac:dyDescent="0.3">
      <c r="A3620" s="1" t="s">
        <v>3664</v>
      </c>
      <c r="B3620" s="1" t="s">
        <v>53</v>
      </c>
      <c r="C3620" s="1" t="s">
        <v>31</v>
      </c>
      <c r="D3620" s="1" t="s">
        <v>54</v>
      </c>
      <c r="E3620" s="1" t="s">
        <v>16</v>
      </c>
      <c r="F3620" s="1" t="s">
        <v>23</v>
      </c>
      <c r="G3620">
        <v>2117.27</v>
      </c>
      <c r="H3620">
        <v>2</v>
      </c>
      <c r="I3620">
        <v>4234.54</v>
      </c>
      <c r="J3620">
        <v>1.0900000000000001</v>
      </c>
      <c r="K3620">
        <v>803</v>
      </c>
      <c r="L3620" s="2">
        <v>45583</v>
      </c>
      <c r="O3620" t="str">
        <f>IF(ecommerce_10000[[#This Row],[Platform]]="Souq","sq",ecommerce_10000[[#This Row],[Platform]])</f>
        <v>sq</v>
      </c>
      <c r="P3620" t="str">
        <f>IF(E3620="Souq","sq",IF(E3620="Jumia","Jum",E3620))</f>
        <v>sq</v>
      </c>
      <c r="Q3620">
        <f>VLOOKUP(ecommerce_10000[[#This Row],[City]],F:I,4,FALSE)</f>
        <v>13290.4</v>
      </c>
      <c r="R3620" s="1">
        <f>SUMIF(C:C,ecommerce_10000[[#This Row],[Category]],I:I)</f>
        <v>57542997.559999913</v>
      </c>
      <c r="S3620" s="1">
        <f>SUMIFS(I:I,C:C,C3620)</f>
        <v>57542997.559999913</v>
      </c>
      <c r="T3620" s="1" t="str">
        <f>INDEX(F:F,MATCH(ecommerce_10000[[#This Row],[TotalAmount]],I:I,0))</f>
        <v>Alexandria</v>
      </c>
    </row>
    <row r="3621" spans="1:20" x14ac:dyDescent="0.3">
      <c r="A3621" s="1" t="s">
        <v>3665</v>
      </c>
      <c r="B3621" s="1" t="s">
        <v>38</v>
      </c>
      <c r="C3621" s="1" t="s">
        <v>20</v>
      </c>
      <c r="D3621" s="1" t="s">
        <v>39</v>
      </c>
      <c r="E3621" s="1" t="s">
        <v>16</v>
      </c>
      <c r="F3621" s="1" t="s">
        <v>62</v>
      </c>
      <c r="G3621">
        <v>2484.92</v>
      </c>
      <c r="H3621">
        <v>2</v>
      </c>
      <c r="I3621">
        <v>4969.84</v>
      </c>
      <c r="J3621">
        <v>3.51</v>
      </c>
      <c r="K3621">
        <v>2003</v>
      </c>
      <c r="L3621" s="2">
        <v>45553</v>
      </c>
      <c r="O3621" t="str">
        <f>IF(ecommerce_10000[[#This Row],[Platform]]="Souq","sq",ecommerce_10000[[#This Row],[Platform]])</f>
        <v>sq</v>
      </c>
      <c r="P3621" t="str">
        <f>IF(E3621="Souq","sq",IF(E3621="Jumia","Jum",E3621))</f>
        <v>sq</v>
      </c>
      <c r="Q3621">
        <f>VLOOKUP(ecommerce_10000[[#This Row],[City]],F:I,4,FALSE)</f>
        <v>27872.98</v>
      </c>
      <c r="R3621" s="1">
        <f>SUMIF(C:C,ecommerce_10000[[#This Row],[Category]],I:I)</f>
        <v>91504159.730000004</v>
      </c>
      <c r="S3621" s="1">
        <f>SUMIFS(I:I,C:C,C3621)</f>
        <v>91504159.730000004</v>
      </c>
      <c r="T3621" s="1" t="str">
        <f>INDEX(F:F,MATCH(ecommerce_10000[[#This Row],[TotalAmount]],I:I,0))</f>
        <v>Giza</v>
      </c>
    </row>
    <row r="3622" spans="1:20" x14ac:dyDescent="0.3">
      <c r="A3622" s="1" t="s">
        <v>3666</v>
      </c>
      <c r="B3622" s="1" t="s">
        <v>19</v>
      </c>
      <c r="C3622" s="1" t="s">
        <v>20</v>
      </c>
      <c r="D3622" s="1" t="s">
        <v>21</v>
      </c>
      <c r="E3622" s="1" t="s">
        <v>22</v>
      </c>
      <c r="F3622" s="1" t="s">
        <v>33</v>
      </c>
      <c r="G3622">
        <v>11667.73</v>
      </c>
      <c r="H3622">
        <v>2</v>
      </c>
      <c r="I3622">
        <v>23335.46</v>
      </c>
      <c r="J3622">
        <v>2.02</v>
      </c>
      <c r="K3622">
        <v>1198</v>
      </c>
      <c r="L3622" s="2">
        <v>45437</v>
      </c>
      <c r="O3622" t="str">
        <f>IF(ecommerce_10000[[#This Row],[Platform]]="Souq","sq",ecommerce_10000[[#This Row],[Platform]])</f>
        <v>Jumia</v>
      </c>
      <c r="P3622" t="str">
        <f>IF(E3622="Souq","sq",IF(E3622="Jumia","Jum",E3622))</f>
        <v>Jum</v>
      </c>
      <c r="Q3622">
        <f>VLOOKUP(ecommerce_10000[[#This Row],[City]],F:I,4,FALSE)</f>
        <v>3665.44</v>
      </c>
      <c r="R3622" s="1">
        <f>SUMIF(C:C,ecommerce_10000[[#This Row],[Category]],I:I)</f>
        <v>91504159.730000004</v>
      </c>
      <c r="S3622" s="1">
        <f>SUMIFS(I:I,C:C,C3622)</f>
        <v>91504159.730000004</v>
      </c>
      <c r="T3622" s="1" t="str">
        <f>INDEX(F:F,MATCH(ecommerce_10000[[#This Row],[TotalAmount]],I:I,0))</f>
        <v>Dubai</v>
      </c>
    </row>
    <row r="3623" spans="1:20" x14ac:dyDescent="0.3">
      <c r="A3623" s="1" t="s">
        <v>3667</v>
      </c>
      <c r="B3623" s="1" t="s">
        <v>25</v>
      </c>
      <c r="C3623" s="1" t="s">
        <v>26</v>
      </c>
      <c r="D3623" s="1" t="s">
        <v>27</v>
      </c>
      <c r="E3623" s="1" t="s">
        <v>16</v>
      </c>
      <c r="F3623" s="1" t="s">
        <v>23</v>
      </c>
      <c r="G3623">
        <v>18413.88</v>
      </c>
      <c r="H3623">
        <v>1</v>
      </c>
      <c r="I3623">
        <v>18413.88</v>
      </c>
      <c r="J3623">
        <v>1.47</v>
      </c>
      <c r="K3623">
        <v>4941</v>
      </c>
      <c r="L3623" s="2">
        <v>45321</v>
      </c>
      <c r="O3623" t="str">
        <f>IF(ecommerce_10000[[#This Row],[Platform]]="Souq","sq",ecommerce_10000[[#This Row],[Platform]])</f>
        <v>sq</v>
      </c>
      <c r="P3623" t="str">
        <f>IF(E3623="Souq","sq",IF(E3623="Jumia","Jum",E3623))</f>
        <v>sq</v>
      </c>
      <c r="Q3623">
        <f>VLOOKUP(ecommerce_10000[[#This Row],[City]],F:I,4,FALSE)</f>
        <v>13290.4</v>
      </c>
      <c r="R3623" s="1">
        <f>SUMIF(C:C,ecommerce_10000[[#This Row],[Category]],I:I)</f>
        <v>29200970.130000021</v>
      </c>
      <c r="S3623" s="1">
        <f>SUMIFS(I:I,C:C,C3623)</f>
        <v>29200970.130000021</v>
      </c>
      <c r="T3623" s="1" t="str">
        <f>INDEX(F:F,MATCH(ecommerce_10000[[#This Row],[TotalAmount]],I:I,0))</f>
        <v>Alexandria</v>
      </c>
    </row>
    <row r="3624" spans="1:20" x14ac:dyDescent="0.3">
      <c r="A3624" s="1" t="s">
        <v>3668</v>
      </c>
      <c r="B3624" s="1" t="s">
        <v>38</v>
      </c>
      <c r="C3624" s="1" t="s">
        <v>20</v>
      </c>
      <c r="D3624" s="1" t="s">
        <v>39</v>
      </c>
      <c r="E3624" s="1" t="s">
        <v>47</v>
      </c>
      <c r="F3624" s="1" t="s">
        <v>40</v>
      </c>
      <c r="G3624">
        <v>2972.97</v>
      </c>
      <c r="H3624">
        <v>5</v>
      </c>
      <c r="I3624">
        <v>14864.85</v>
      </c>
      <c r="J3624">
        <v>3.78</v>
      </c>
      <c r="K3624">
        <v>3874</v>
      </c>
      <c r="L3624" s="2">
        <v>45652</v>
      </c>
      <c r="O3624" t="str">
        <f>IF(ecommerce_10000[[#This Row],[Platform]]="Souq","sq",ecommerce_10000[[#This Row],[Platform]])</f>
        <v>Amazon</v>
      </c>
      <c r="P3624" t="str">
        <f>IF(E3624="Souq","sq",IF(E3624="Jumia","Jum",E3624))</f>
        <v>Amazon</v>
      </c>
      <c r="Q3624">
        <f>VLOOKUP(ecommerce_10000[[#This Row],[City]],F:I,4,FALSE)</f>
        <v>99349.3</v>
      </c>
      <c r="R3624" s="1">
        <f>SUMIF(C:C,ecommerce_10000[[#This Row],[Category]],I:I)</f>
        <v>91504159.730000004</v>
      </c>
      <c r="S3624" s="1">
        <f>SUMIFS(I:I,C:C,C3624)</f>
        <v>91504159.730000004</v>
      </c>
      <c r="T3624" s="1" t="str">
        <f>INDEX(F:F,MATCH(ecommerce_10000[[#This Row],[TotalAmount]],I:I,0))</f>
        <v>Riyadh</v>
      </c>
    </row>
    <row r="3625" spans="1:20" x14ac:dyDescent="0.3">
      <c r="A3625" s="1" t="s">
        <v>3669</v>
      </c>
      <c r="B3625" s="1" t="s">
        <v>30</v>
      </c>
      <c r="C3625" s="1" t="s">
        <v>31</v>
      </c>
      <c r="D3625" s="1" t="s">
        <v>32</v>
      </c>
      <c r="E3625" s="1" t="s">
        <v>16</v>
      </c>
      <c r="F3625" s="1" t="s">
        <v>40</v>
      </c>
      <c r="G3625">
        <v>2475.37</v>
      </c>
      <c r="H3625">
        <v>3</v>
      </c>
      <c r="I3625">
        <v>7426.11</v>
      </c>
      <c r="J3625">
        <v>3.11</v>
      </c>
      <c r="K3625">
        <v>2325</v>
      </c>
      <c r="L3625" s="2">
        <v>45353</v>
      </c>
      <c r="O3625" t="str">
        <f>IF(ecommerce_10000[[#This Row],[Platform]]="Souq","sq",ecommerce_10000[[#This Row],[Platform]])</f>
        <v>sq</v>
      </c>
      <c r="P3625" t="str">
        <f>IF(E3625="Souq","sq",IF(E3625="Jumia","Jum",E3625))</f>
        <v>sq</v>
      </c>
      <c r="Q3625">
        <f>VLOOKUP(ecommerce_10000[[#This Row],[City]],F:I,4,FALSE)</f>
        <v>99349.3</v>
      </c>
      <c r="R3625" s="1">
        <f>SUMIF(C:C,ecommerce_10000[[#This Row],[Category]],I:I)</f>
        <v>57542997.559999913</v>
      </c>
      <c r="S3625" s="1">
        <f>SUMIFS(I:I,C:C,C3625)</f>
        <v>57542997.559999913</v>
      </c>
      <c r="T3625" s="1" t="str">
        <f>INDEX(F:F,MATCH(ecommerce_10000[[#This Row],[TotalAmount]],I:I,0))</f>
        <v>Riyadh</v>
      </c>
    </row>
    <row r="3626" spans="1:20" x14ac:dyDescent="0.3">
      <c r="A3626" s="1" t="s">
        <v>3670</v>
      </c>
      <c r="B3626" s="1" t="s">
        <v>43</v>
      </c>
      <c r="C3626" s="1" t="s">
        <v>44</v>
      </c>
      <c r="D3626" s="1" t="s">
        <v>45</v>
      </c>
      <c r="E3626" s="1" t="s">
        <v>47</v>
      </c>
      <c r="F3626" s="1" t="s">
        <v>40</v>
      </c>
      <c r="G3626">
        <v>2261.7800000000002</v>
      </c>
      <c r="H3626">
        <v>3</v>
      </c>
      <c r="I3626">
        <v>6785.34</v>
      </c>
      <c r="J3626">
        <v>3.8</v>
      </c>
      <c r="K3626">
        <v>327</v>
      </c>
      <c r="L3626" s="2">
        <v>45315</v>
      </c>
      <c r="O3626" t="str">
        <f>IF(ecommerce_10000[[#This Row],[Platform]]="Souq","sq",ecommerce_10000[[#This Row],[Platform]])</f>
        <v>Amazon</v>
      </c>
      <c r="P3626" t="str">
        <f>IF(E3626="Souq","sq",IF(E3626="Jumia","Jum",E3626))</f>
        <v>Amazon</v>
      </c>
      <c r="Q3626">
        <f>VLOOKUP(ecommerce_10000[[#This Row],[City]],F:I,4,FALSE)</f>
        <v>99349.3</v>
      </c>
      <c r="R3626" s="1">
        <f>SUMIF(C:C,ecommerce_10000[[#This Row],[Category]],I:I)</f>
        <v>31420413.200000018</v>
      </c>
      <c r="S3626" s="1">
        <f>SUMIFS(I:I,C:C,C3626)</f>
        <v>31420413.200000018</v>
      </c>
      <c r="T3626" s="1" t="str">
        <f>INDEX(F:F,MATCH(ecommerce_10000[[#This Row],[TotalAmount]],I:I,0))</f>
        <v>Riyadh</v>
      </c>
    </row>
    <row r="3627" spans="1:20" x14ac:dyDescent="0.3">
      <c r="A3627" s="1" t="s">
        <v>3671</v>
      </c>
      <c r="B3627" s="1" t="s">
        <v>19</v>
      </c>
      <c r="C3627" s="1" t="s">
        <v>20</v>
      </c>
      <c r="D3627" s="1" t="s">
        <v>21</v>
      </c>
      <c r="E3627" s="1" t="s">
        <v>22</v>
      </c>
      <c r="F3627" s="1" t="s">
        <v>23</v>
      </c>
      <c r="G3627">
        <v>11894.08</v>
      </c>
      <c r="H3627">
        <v>4</v>
      </c>
      <c r="I3627">
        <v>47576.32</v>
      </c>
      <c r="J3627">
        <v>3.41</v>
      </c>
      <c r="K3627">
        <v>1780</v>
      </c>
      <c r="L3627" s="2">
        <v>45293</v>
      </c>
      <c r="O3627" t="str">
        <f>IF(ecommerce_10000[[#This Row],[Platform]]="Souq","sq",ecommerce_10000[[#This Row],[Platform]])</f>
        <v>Jumia</v>
      </c>
      <c r="P3627" t="str">
        <f>IF(E3627="Souq","sq",IF(E3627="Jumia","Jum",E3627))</f>
        <v>Jum</v>
      </c>
      <c r="Q3627">
        <f>VLOOKUP(ecommerce_10000[[#This Row],[City]],F:I,4,FALSE)</f>
        <v>13290.4</v>
      </c>
      <c r="R3627" s="1">
        <f>SUMIF(C:C,ecommerce_10000[[#This Row],[Category]],I:I)</f>
        <v>91504159.730000004</v>
      </c>
      <c r="S3627" s="1">
        <f>SUMIFS(I:I,C:C,C3627)</f>
        <v>91504159.730000004</v>
      </c>
      <c r="T3627" s="1" t="str">
        <f>INDEX(F:F,MATCH(ecommerce_10000[[#This Row],[TotalAmount]],I:I,0))</f>
        <v>Alexandria</v>
      </c>
    </row>
    <row r="3628" spans="1:20" x14ac:dyDescent="0.3">
      <c r="A3628" s="1" t="s">
        <v>3672</v>
      </c>
      <c r="B3628" s="1" t="s">
        <v>49</v>
      </c>
      <c r="C3628" s="1" t="s">
        <v>14</v>
      </c>
      <c r="D3628" s="1" t="s">
        <v>50</v>
      </c>
      <c r="E3628" s="1" t="s">
        <v>22</v>
      </c>
      <c r="F3628" s="1" t="s">
        <v>40</v>
      </c>
      <c r="G3628">
        <v>714.55</v>
      </c>
      <c r="H3628">
        <v>4</v>
      </c>
      <c r="I3628">
        <v>2858.2</v>
      </c>
      <c r="J3628">
        <v>4.53</v>
      </c>
      <c r="K3628">
        <v>1103</v>
      </c>
      <c r="L3628" s="2">
        <v>45454</v>
      </c>
      <c r="O3628" t="str">
        <f>IF(ecommerce_10000[[#This Row],[Platform]]="Souq","sq",ecommerce_10000[[#This Row],[Platform]])</f>
        <v>Jumia</v>
      </c>
      <c r="P3628" t="str">
        <f>IF(E3628="Souq","sq",IF(E3628="Jumia","Jum",E3628))</f>
        <v>Jum</v>
      </c>
      <c r="Q3628">
        <f>VLOOKUP(ecommerce_10000[[#This Row],[City]],F:I,4,FALSE)</f>
        <v>99349.3</v>
      </c>
      <c r="R3628" s="1">
        <f>SUMIF(C:C,ecommerce_10000[[#This Row],[Category]],I:I)</f>
        <v>92327183.770000085</v>
      </c>
      <c r="S3628" s="1">
        <f>SUMIFS(I:I,C:C,C3628)</f>
        <v>92327183.770000085</v>
      </c>
      <c r="T3628" s="1" t="str">
        <f>INDEX(F:F,MATCH(ecommerce_10000[[#This Row],[TotalAmount]],I:I,0))</f>
        <v>Riyadh</v>
      </c>
    </row>
    <row r="3629" spans="1:20" x14ac:dyDescent="0.3">
      <c r="A3629" s="1" t="s">
        <v>3673</v>
      </c>
      <c r="B3629" s="1" t="s">
        <v>25</v>
      </c>
      <c r="C3629" s="1" t="s">
        <v>26</v>
      </c>
      <c r="D3629" s="1" t="s">
        <v>27</v>
      </c>
      <c r="E3629" s="1" t="s">
        <v>22</v>
      </c>
      <c r="F3629" s="1" t="s">
        <v>62</v>
      </c>
      <c r="G3629">
        <v>6125.75</v>
      </c>
      <c r="H3629">
        <v>2</v>
      </c>
      <c r="I3629">
        <v>12251.5</v>
      </c>
      <c r="J3629">
        <v>2.4700000000000002</v>
      </c>
      <c r="K3629">
        <v>2535</v>
      </c>
      <c r="L3629" s="2">
        <v>45439</v>
      </c>
      <c r="O3629" t="str">
        <f>IF(ecommerce_10000[[#This Row],[Platform]]="Souq","sq",ecommerce_10000[[#This Row],[Platform]])</f>
        <v>Jumia</v>
      </c>
      <c r="P3629" t="str">
        <f>IF(E3629="Souq","sq",IF(E3629="Jumia","Jum",E3629))</f>
        <v>Jum</v>
      </c>
      <c r="Q3629">
        <f>VLOOKUP(ecommerce_10000[[#This Row],[City]],F:I,4,FALSE)</f>
        <v>27872.98</v>
      </c>
      <c r="R3629" s="1">
        <f>SUMIF(C:C,ecommerce_10000[[#This Row],[Category]],I:I)</f>
        <v>29200970.130000021</v>
      </c>
      <c r="S3629" s="1">
        <f>SUMIFS(I:I,C:C,C3629)</f>
        <v>29200970.130000021</v>
      </c>
      <c r="T3629" s="1" t="str">
        <f>INDEX(F:F,MATCH(ecommerce_10000[[#This Row],[TotalAmount]],I:I,0))</f>
        <v>Giza</v>
      </c>
    </row>
    <row r="3630" spans="1:20" x14ac:dyDescent="0.3">
      <c r="A3630" s="1" t="s">
        <v>3674</v>
      </c>
      <c r="B3630" s="1" t="s">
        <v>25</v>
      </c>
      <c r="C3630" s="1" t="s">
        <v>26</v>
      </c>
      <c r="D3630" s="1" t="s">
        <v>27</v>
      </c>
      <c r="E3630" s="1" t="s">
        <v>16</v>
      </c>
      <c r="F3630" s="1" t="s">
        <v>33</v>
      </c>
      <c r="G3630">
        <v>15779.68</v>
      </c>
      <c r="H3630">
        <v>2</v>
      </c>
      <c r="I3630">
        <v>31559.360000000001</v>
      </c>
      <c r="J3630">
        <v>3.46</v>
      </c>
      <c r="K3630">
        <v>2833</v>
      </c>
      <c r="L3630" s="2">
        <v>45468</v>
      </c>
      <c r="O3630" t="str">
        <f>IF(ecommerce_10000[[#This Row],[Platform]]="Souq","sq",ecommerce_10000[[#This Row],[Platform]])</f>
        <v>sq</v>
      </c>
      <c r="P3630" t="str">
        <f>IF(E3630="Souq","sq",IF(E3630="Jumia","Jum",E3630))</f>
        <v>sq</v>
      </c>
      <c r="Q3630">
        <f>VLOOKUP(ecommerce_10000[[#This Row],[City]],F:I,4,FALSE)</f>
        <v>3665.44</v>
      </c>
      <c r="R3630" s="1">
        <f>SUMIF(C:C,ecommerce_10000[[#This Row],[Category]],I:I)</f>
        <v>29200970.130000021</v>
      </c>
      <c r="S3630" s="1">
        <f>SUMIFS(I:I,C:C,C3630)</f>
        <v>29200970.130000021</v>
      </c>
      <c r="T3630" s="1" t="str">
        <f>INDEX(F:F,MATCH(ecommerce_10000[[#This Row],[TotalAmount]],I:I,0))</f>
        <v>Dubai</v>
      </c>
    </row>
    <row r="3631" spans="1:20" x14ac:dyDescent="0.3">
      <c r="A3631" s="1" t="s">
        <v>3675</v>
      </c>
      <c r="B3631" s="1" t="s">
        <v>30</v>
      </c>
      <c r="C3631" s="1" t="s">
        <v>31</v>
      </c>
      <c r="D3631" s="1" t="s">
        <v>32</v>
      </c>
      <c r="E3631" s="1" t="s">
        <v>47</v>
      </c>
      <c r="F3631" s="1" t="s">
        <v>23</v>
      </c>
      <c r="G3631">
        <v>19886.060000000001</v>
      </c>
      <c r="H3631">
        <v>3</v>
      </c>
      <c r="I3631">
        <v>59658.18</v>
      </c>
      <c r="J3631">
        <v>1.53</v>
      </c>
      <c r="K3631">
        <v>2764</v>
      </c>
      <c r="L3631" s="2">
        <v>45620</v>
      </c>
      <c r="O3631" t="str">
        <f>IF(ecommerce_10000[[#This Row],[Platform]]="Souq","sq",ecommerce_10000[[#This Row],[Platform]])</f>
        <v>Amazon</v>
      </c>
      <c r="P3631" t="str">
        <f>IF(E3631="Souq","sq",IF(E3631="Jumia","Jum",E3631))</f>
        <v>Amazon</v>
      </c>
      <c r="Q3631">
        <f>VLOOKUP(ecommerce_10000[[#This Row],[City]],F:I,4,FALSE)</f>
        <v>13290.4</v>
      </c>
      <c r="R3631" s="1">
        <f>SUMIF(C:C,ecommerce_10000[[#This Row],[Category]],I:I)</f>
        <v>57542997.559999913</v>
      </c>
      <c r="S3631" s="1">
        <f>SUMIFS(I:I,C:C,C3631)</f>
        <v>57542997.559999913</v>
      </c>
      <c r="T3631" s="1" t="str">
        <f>INDEX(F:F,MATCH(ecommerce_10000[[#This Row],[TotalAmount]],I:I,0))</f>
        <v>Alexandria</v>
      </c>
    </row>
    <row r="3632" spans="1:20" x14ac:dyDescent="0.3">
      <c r="A3632" s="1" t="s">
        <v>3676</v>
      </c>
      <c r="B3632" s="1" t="s">
        <v>49</v>
      </c>
      <c r="C3632" s="1" t="s">
        <v>14</v>
      </c>
      <c r="D3632" s="1" t="s">
        <v>50</v>
      </c>
      <c r="E3632" s="1" t="s">
        <v>22</v>
      </c>
      <c r="F3632" s="1" t="s">
        <v>23</v>
      </c>
      <c r="G3632">
        <v>19764.39</v>
      </c>
      <c r="H3632">
        <v>3</v>
      </c>
      <c r="I3632">
        <v>59293.17</v>
      </c>
      <c r="J3632">
        <v>3.85</v>
      </c>
      <c r="K3632">
        <v>2369</v>
      </c>
      <c r="L3632" s="2">
        <v>45421</v>
      </c>
      <c r="O3632" t="str">
        <f>IF(ecommerce_10000[[#This Row],[Platform]]="Souq","sq",ecommerce_10000[[#This Row],[Platform]])</f>
        <v>Jumia</v>
      </c>
      <c r="P3632" t="str">
        <f>IF(E3632="Souq","sq",IF(E3632="Jumia","Jum",E3632))</f>
        <v>Jum</v>
      </c>
      <c r="Q3632">
        <f>VLOOKUP(ecommerce_10000[[#This Row],[City]],F:I,4,FALSE)</f>
        <v>13290.4</v>
      </c>
      <c r="R3632" s="1">
        <f>SUMIF(C:C,ecommerce_10000[[#This Row],[Category]],I:I)</f>
        <v>92327183.770000085</v>
      </c>
      <c r="S3632" s="1">
        <f>SUMIFS(I:I,C:C,C3632)</f>
        <v>92327183.770000085</v>
      </c>
      <c r="T3632" s="1" t="str">
        <f>INDEX(F:F,MATCH(ecommerce_10000[[#This Row],[TotalAmount]],I:I,0))</f>
        <v>Alexandria</v>
      </c>
    </row>
    <row r="3633" spans="1:20" x14ac:dyDescent="0.3">
      <c r="A3633" s="1" t="s">
        <v>3677</v>
      </c>
      <c r="B3633" s="1" t="s">
        <v>35</v>
      </c>
      <c r="C3633" s="1" t="s">
        <v>14</v>
      </c>
      <c r="D3633" s="1" t="s">
        <v>36</v>
      </c>
      <c r="E3633" s="1" t="s">
        <v>22</v>
      </c>
      <c r="F3633" s="1" t="s">
        <v>23</v>
      </c>
      <c r="G3633">
        <v>2538.14</v>
      </c>
      <c r="H3633">
        <v>1</v>
      </c>
      <c r="I3633">
        <v>2538.14</v>
      </c>
      <c r="J3633">
        <v>1.44</v>
      </c>
      <c r="K3633">
        <v>2345</v>
      </c>
      <c r="L3633" s="2">
        <v>45488</v>
      </c>
      <c r="O3633" t="str">
        <f>IF(ecommerce_10000[[#This Row],[Platform]]="Souq","sq",ecommerce_10000[[#This Row],[Platform]])</f>
        <v>Jumia</v>
      </c>
      <c r="P3633" t="str">
        <f>IF(E3633="Souq","sq",IF(E3633="Jumia","Jum",E3633))</f>
        <v>Jum</v>
      </c>
      <c r="Q3633">
        <f>VLOOKUP(ecommerce_10000[[#This Row],[City]],F:I,4,FALSE)</f>
        <v>13290.4</v>
      </c>
      <c r="R3633" s="1">
        <f>SUMIF(C:C,ecommerce_10000[[#This Row],[Category]],I:I)</f>
        <v>92327183.770000085</v>
      </c>
      <c r="S3633" s="1">
        <f>SUMIFS(I:I,C:C,C3633)</f>
        <v>92327183.770000085</v>
      </c>
      <c r="T3633" s="1" t="str">
        <f>INDEX(F:F,MATCH(ecommerce_10000[[#This Row],[TotalAmount]],I:I,0))</f>
        <v>Alexandria</v>
      </c>
    </row>
    <row r="3634" spans="1:20" x14ac:dyDescent="0.3">
      <c r="A3634" s="1" t="s">
        <v>3678</v>
      </c>
      <c r="B3634" s="1" t="s">
        <v>13</v>
      </c>
      <c r="C3634" s="1" t="s">
        <v>14</v>
      </c>
      <c r="D3634" s="1" t="s">
        <v>15</v>
      </c>
      <c r="E3634" s="1" t="s">
        <v>47</v>
      </c>
      <c r="F3634" s="1" t="s">
        <v>17</v>
      </c>
      <c r="G3634">
        <v>2158.0700000000002</v>
      </c>
      <c r="H3634">
        <v>3</v>
      </c>
      <c r="I3634">
        <v>6474.21</v>
      </c>
      <c r="J3634">
        <v>3.63</v>
      </c>
      <c r="K3634">
        <v>2431</v>
      </c>
      <c r="L3634" s="2">
        <v>45301</v>
      </c>
      <c r="O3634" t="str">
        <f>IF(ecommerce_10000[[#This Row],[Platform]]="Souq","sq",ecommerce_10000[[#This Row],[Platform]])</f>
        <v>Amazon</v>
      </c>
      <c r="P3634" t="str">
        <f>IF(E3634="Souq","sq",IF(E3634="Jumia","Jum",E3634))</f>
        <v>Amazon</v>
      </c>
      <c r="Q3634">
        <f>VLOOKUP(ecommerce_10000[[#This Row],[City]],F:I,4,FALSE)</f>
        <v>16284.02</v>
      </c>
      <c r="R3634" s="1">
        <f>SUMIF(C:C,ecommerce_10000[[#This Row],[Category]],I:I)</f>
        <v>92327183.770000085</v>
      </c>
      <c r="S3634" s="1">
        <f>SUMIFS(I:I,C:C,C3634)</f>
        <v>92327183.770000085</v>
      </c>
      <c r="T3634" s="1" t="str">
        <f>INDEX(F:F,MATCH(ecommerce_10000[[#This Row],[TotalAmount]],I:I,0))</f>
        <v>Cairo</v>
      </c>
    </row>
    <row r="3635" spans="1:20" x14ac:dyDescent="0.3">
      <c r="A3635" s="1" t="s">
        <v>3679</v>
      </c>
      <c r="B3635" s="1" t="s">
        <v>53</v>
      </c>
      <c r="C3635" s="1" t="s">
        <v>31</v>
      </c>
      <c r="D3635" s="1" t="s">
        <v>54</v>
      </c>
      <c r="E3635" s="1" t="s">
        <v>22</v>
      </c>
      <c r="F3635" s="1" t="s">
        <v>33</v>
      </c>
      <c r="G3635">
        <v>19411.63</v>
      </c>
      <c r="H3635">
        <v>4</v>
      </c>
      <c r="I3635">
        <v>77646.52</v>
      </c>
      <c r="J3635">
        <v>1.1499999999999999</v>
      </c>
      <c r="K3635">
        <v>1922</v>
      </c>
      <c r="L3635" s="2">
        <v>45560</v>
      </c>
      <c r="O3635" t="str">
        <f>IF(ecommerce_10000[[#This Row],[Platform]]="Souq","sq",ecommerce_10000[[#This Row],[Platform]])</f>
        <v>Jumia</v>
      </c>
      <c r="P3635" t="str">
        <f>IF(E3635="Souq","sq",IF(E3635="Jumia","Jum",E3635))</f>
        <v>Jum</v>
      </c>
      <c r="Q3635">
        <f>VLOOKUP(ecommerce_10000[[#This Row],[City]],F:I,4,FALSE)</f>
        <v>3665.44</v>
      </c>
      <c r="R3635" s="1">
        <f>SUMIF(C:C,ecommerce_10000[[#This Row],[Category]],I:I)</f>
        <v>57542997.559999913</v>
      </c>
      <c r="S3635" s="1">
        <f>SUMIFS(I:I,C:C,C3635)</f>
        <v>57542997.559999913</v>
      </c>
      <c r="T3635" s="1" t="str">
        <f>INDEX(F:F,MATCH(ecommerce_10000[[#This Row],[TotalAmount]],I:I,0))</f>
        <v>Dubai</v>
      </c>
    </row>
    <row r="3636" spans="1:20" x14ac:dyDescent="0.3">
      <c r="A3636" s="1" t="s">
        <v>3680</v>
      </c>
      <c r="B3636" s="1" t="s">
        <v>38</v>
      </c>
      <c r="C3636" s="1" t="s">
        <v>20</v>
      </c>
      <c r="D3636" s="1" t="s">
        <v>39</v>
      </c>
      <c r="E3636" s="1" t="s">
        <v>47</v>
      </c>
      <c r="F3636" s="1" t="s">
        <v>40</v>
      </c>
      <c r="G3636">
        <v>14683.52</v>
      </c>
      <c r="H3636">
        <v>2</v>
      </c>
      <c r="I3636">
        <v>29367.040000000001</v>
      </c>
      <c r="J3636">
        <v>3.31</v>
      </c>
      <c r="K3636">
        <v>4232</v>
      </c>
      <c r="L3636" s="2">
        <v>45306</v>
      </c>
      <c r="O3636" t="str">
        <f>IF(ecommerce_10000[[#This Row],[Platform]]="Souq","sq",ecommerce_10000[[#This Row],[Platform]])</f>
        <v>Amazon</v>
      </c>
      <c r="P3636" t="str">
        <f>IF(E3636="Souq","sq",IF(E3636="Jumia","Jum",E3636))</f>
        <v>Amazon</v>
      </c>
      <c r="Q3636">
        <f>VLOOKUP(ecommerce_10000[[#This Row],[City]],F:I,4,FALSE)</f>
        <v>99349.3</v>
      </c>
      <c r="R3636" s="1">
        <f>SUMIF(C:C,ecommerce_10000[[#This Row],[Category]],I:I)</f>
        <v>91504159.730000004</v>
      </c>
      <c r="S3636" s="1">
        <f>SUMIFS(I:I,C:C,C3636)</f>
        <v>91504159.730000004</v>
      </c>
      <c r="T3636" s="1" t="str">
        <f>INDEX(F:F,MATCH(ecommerce_10000[[#This Row],[TotalAmount]],I:I,0))</f>
        <v>Riyadh</v>
      </c>
    </row>
    <row r="3637" spans="1:20" x14ac:dyDescent="0.3">
      <c r="A3637" s="1" t="s">
        <v>3681</v>
      </c>
      <c r="B3637" s="1" t="s">
        <v>30</v>
      </c>
      <c r="C3637" s="1" t="s">
        <v>31</v>
      </c>
      <c r="D3637" s="1" t="s">
        <v>32</v>
      </c>
      <c r="E3637" s="1" t="s">
        <v>22</v>
      </c>
      <c r="F3637" s="1" t="s">
        <v>17</v>
      </c>
      <c r="G3637">
        <v>3742.2</v>
      </c>
      <c r="H3637">
        <v>5</v>
      </c>
      <c r="I3637">
        <v>18711</v>
      </c>
      <c r="J3637">
        <v>4.22</v>
      </c>
      <c r="K3637">
        <v>889</v>
      </c>
      <c r="L3637" s="2">
        <v>45506</v>
      </c>
      <c r="O3637" t="str">
        <f>IF(ecommerce_10000[[#This Row],[Platform]]="Souq","sq",ecommerce_10000[[#This Row],[Platform]])</f>
        <v>Jumia</v>
      </c>
      <c r="P3637" t="str">
        <f>IF(E3637="Souq","sq",IF(E3637="Jumia","Jum",E3637))</f>
        <v>Jum</v>
      </c>
      <c r="Q3637">
        <f>VLOOKUP(ecommerce_10000[[#This Row],[City]],F:I,4,FALSE)</f>
        <v>16284.02</v>
      </c>
      <c r="R3637" s="1">
        <f>SUMIF(C:C,ecommerce_10000[[#This Row],[Category]],I:I)</f>
        <v>57542997.559999913</v>
      </c>
      <c r="S3637" s="1">
        <f>SUMIFS(I:I,C:C,C3637)</f>
        <v>57542997.559999913</v>
      </c>
      <c r="T3637" s="1" t="str">
        <f>INDEX(F:F,MATCH(ecommerce_10000[[#This Row],[TotalAmount]],I:I,0))</f>
        <v>Cairo</v>
      </c>
    </row>
    <row r="3638" spans="1:20" x14ac:dyDescent="0.3">
      <c r="A3638" s="1" t="s">
        <v>3682</v>
      </c>
      <c r="B3638" s="1" t="s">
        <v>35</v>
      </c>
      <c r="C3638" s="1" t="s">
        <v>14</v>
      </c>
      <c r="D3638" s="1" t="s">
        <v>36</v>
      </c>
      <c r="E3638" s="1" t="s">
        <v>16</v>
      </c>
      <c r="F3638" s="1" t="s">
        <v>28</v>
      </c>
      <c r="G3638">
        <v>10142.200000000001</v>
      </c>
      <c r="H3638">
        <v>5</v>
      </c>
      <c r="I3638">
        <v>50711</v>
      </c>
      <c r="J3638">
        <v>1.5</v>
      </c>
      <c r="K3638">
        <v>3472</v>
      </c>
      <c r="L3638" s="2">
        <v>45601</v>
      </c>
      <c r="O3638" t="str">
        <f>IF(ecommerce_10000[[#This Row],[Platform]]="Souq","sq",ecommerce_10000[[#This Row],[Platform]])</f>
        <v>sq</v>
      </c>
      <c r="P3638" t="str">
        <f>IF(E3638="Souq","sq",IF(E3638="Jumia","Jum",E3638))</f>
        <v>sq</v>
      </c>
      <c r="Q3638">
        <f>VLOOKUP(ecommerce_10000[[#This Row],[City]],F:I,4,FALSE)</f>
        <v>26648.76</v>
      </c>
      <c r="R3638" s="1">
        <f>SUMIF(C:C,ecommerce_10000[[#This Row],[Category]],I:I)</f>
        <v>92327183.770000085</v>
      </c>
      <c r="S3638" s="1">
        <f>SUMIFS(I:I,C:C,C3638)</f>
        <v>92327183.770000085</v>
      </c>
      <c r="T3638" s="1" t="str">
        <f>INDEX(F:F,MATCH(ecommerce_10000[[#This Row],[TotalAmount]],I:I,0))</f>
        <v>Casablanca</v>
      </c>
    </row>
    <row r="3639" spans="1:20" x14ac:dyDescent="0.3">
      <c r="A3639" s="1" t="s">
        <v>3683</v>
      </c>
      <c r="B3639" s="1" t="s">
        <v>25</v>
      </c>
      <c r="C3639" s="1" t="s">
        <v>26</v>
      </c>
      <c r="D3639" s="1" t="s">
        <v>27</v>
      </c>
      <c r="E3639" s="1" t="s">
        <v>16</v>
      </c>
      <c r="F3639" s="1" t="s">
        <v>17</v>
      </c>
      <c r="G3639">
        <v>7163.98</v>
      </c>
      <c r="H3639">
        <v>5</v>
      </c>
      <c r="I3639">
        <v>35819.9</v>
      </c>
      <c r="J3639">
        <v>4.4400000000000004</v>
      </c>
      <c r="K3639">
        <v>3286</v>
      </c>
      <c r="L3639" s="2">
        <v>45536</v>
      </c>
      <c r="O3639" t="str">
        <f>IF(ecommerce_10000[[#This Row],[Platform]]="Souq","sq",ecommerce_10000[[#This Row],[Platform]])</f>
        <v>sq</v>
      </c>
      <c r="P3639" t="str">
        <f>IF(E3639="Souq","sq",IF(E3639="Jumia","Jum",E3639))</f>
        <v>sq</v>
      </c>
      <c r="Q3639">
        <f>VLOOKUP(ecommerce_10000[[#This Row],[City]],F:I,4,FALSE)</f>
        <v>16284.02</v>
      </c>
      <c r="R3639" s="1">
        <f>SUMIF(C:C,ecommerce_10000[[#This Row],[Category]],I:I)</f>
        <v>29200970.130000021</v>
      </c>
      <c r="S3639" s="1">
        <f>SUMIFS(I:I,C:C,C3639)</f>
        <v>29200970.130000021</v>
      </c>
      <c r="T3639" s="1" t="str">
        <f>INDEX(F:F,MATCH(ecommerce_10000[[#This Row],[TotalAmount]],I:I,0))</f>
        <v>Cairo</v>
      </c>
    </row>
    <row r="3640" spans="1:20" x14ac:dyDescent="0.3">
      <c r="A3640" s="1" t="s">
        <v>3684</v>
      </c>
      <c r="B3640" s="1" t="s">
        <v>25</v>
      </c>
      <c r="C3640" s="1" t="s">
        <v>26</v>
      </c>
      <c r="D3640" s="1" t="s">
        <v>27</v>
      </c>
      <c r="E3640" s="1" t="s">
        <v>47</v>
      </c>
      <c r="F3640" s="1" t="s">
        <v>17</v>
      </c>
      <c r="G3640">
        <v>4898.2700000000004</v>
      </c>
      <c r="H3640">
        <v>1</v>
      </c>
      <c r="I3640">
        <v>4898.2700000000004</v>
      </c>
      <c r="J3640">
        <v>1.24</v>
      </c>
      <c r="K3640">
        <v>4465</v>
      </c>
      <c r="L3640" s="2">
        <v>45634</v>
      </c>
      <c r="O3640" t="str">
        <f>IF(ecommerce_10000[[#This Row],[Platform]]="Souq","sq",ecommerce_10000[[#This Row],[Platform]])</f>
        <v>Amazon</v>
      </c>
      <c r="P3640" t="str">
        <f>IF(E3640="Souq","sq",IF(E3640="Jumia","Jum",E3640))</f>
        <v>Amazon</v>
      </c>
      <c r="Q3640">
        <f>VLOOKUP(ecommerce_10000[[#This Row],[City]],F:I,4,FALSE)</f>
        <v>16284.02</v>
      </c>
      <c r="R3640" s="1">
        <f>SUMIF(C:C,ecommerce_10000[[#This Row],[Category]],I:I)</f>
        <v>29200970.130000021</v>
      </c>
      <c r="S3640" s="1">
        <f>SUMIFS(I:I,C:C,C3640)</f>
        <v>29200970.130000021</v>
      </c>
      <c r="T3640" s="1" t="str">
        <f>INDEX(F:F,MATCH(ecommerce_10000[[#This Row],[TotalAmount]],I:I,0))</f>
        <v>Cairo</v>
      </c>
    </row>
    <row r="3641" spans="1:20" x14ac:dyDescent="0.3">
      <c r="A3641" s="1" t="s">
        <v>3685</v>
      </c>
      <c r="B3641" s="1" t="s">
        <v>43</v>
      </c>
      <c r="C3641" s="1" t="s">
        <v>44</v>
      </c>
      <c r="D3641" s="1" t="s">
        <v>45</v>
      </c>
      <c r="E3641" s="1" t="s">
        <v>22</v>
      </c>
      <c r="F3641" s="1" t="s">
        <v>62</v>
      </c>
      <c r="G3641">
        <v>17435.38</v>
      </c>
      <c r="H3641">
        <v>1</v>
      </c>
      <c r="I3641">
        <v>17435.38</v>
      </c>
      <c r="J3641">
        <v>2.0299999999999998</v>
      </c>
      <c r="K3641">
        <v>202</v>
      </c>
      <c r="L3641" s="2">
        <v>45614</v>
      </c>
      <c r="O3641" t="str">
        <f>IF(ecommerce_10000[[#This Row],[Platform]]="Souq","sq",ecommerce_10000[[#This Row],[Platform]])</f>
        <v>Jumia</v>
      </c>
      <c r="P3641" t="str">
        <f>IF(E3641="Souq","sq",IF(E3641="Jumia","Jum",E3641))</f>
        <v>Jum</v>
      </c>
      <c r="Q3641">
        <f>VLOOKUP(ecommerce_10000[[#This Row],[City]],F:I,4,FALSE)</f>
        <v>27872.98</v>
      </c>
      <c r="R3641" s="1">
        <f>SUMIF(C:C,ecommerce_10000[[#This Row],[Category]],I:I)</f>
        <v>31420413.200000018</v>
      </c>
      <c r="S3641" s="1">
        <f>SUMIFS(I:I,C:C,C3641)</f>
        <v>31420413.200000018</v>
      </c>
      <c r="T3641" s="1" t="str">
        <f>INDEX(F:F,MATCH(ecommerce_10000[[#This Row],[TotalAmount]],I:I,0))</f>
        <v>Giza</v>
      </c>
    </row>
    <row r="3642" spans="1:20" x14ac:dyDescent="0.3">
      <c r="A3642" s="1" t="s">
        <v>3686</v>
      </c>
      <c r="B3642" s="1" t="s">
        <v>53</v>
      </c>
      <c r="C3642" s="1" t="s">
        <v>31</v>
      </c>
      <c r="D3642" s="1" t="s">
        <v>54</v>
      </c>
      <c r="E3642" s="1" t="s">
        <v>22</v>
      </c>
      <c r="F3642" s="1" t="s">
        <v>33</v>
      </c>
      <c r="G3642">
        <v>18816.47</v>
      </c>
      <c r="H3642">
        <v>3</v>
      </c>
      <c r="I3642">
        <v>56449.41</v>
      </c>
      <c r="J3642">
        <v>2.33</v>
      </c>
      <c r="K3642">
        <v>484</v>
      </c>
      <c r="L3642" s="2">
        <v>45613</v>
      </c>
      <c r="O3642" t="str">
        <f>IF(ecommerce_10000[[#This Row],[Platform]]="Souq","sq",ecommerce_10000[[#This Row],[Platform]])</f>
        <v>Jumia</v>
      </c>
      <c r="P3642" t="str">
        <f>IF(E3642="Souq","sq",IF(E3642="Jumia","Jum",E3642))</f>
        <v>Jum</v>
      </c>
      <c r="Q3642">
        <f>VLOOKUP(ecommerce_10000[[#This Row],[City]],F:I,4,FALSE)</f>
        <v>3665.44</v>
      </c>
      <c r="R3642" s="1">
        <f>SUMIF(C:C,ecommerce_10000[[#This Row],[Category]],I:I)</f>
        <v>57542997.559999913</v>
      </c>
      <c r="S3642" s="1">
        <f>SUMIFS(I:I,C:C,C3642)</f>
        <v>57542997.559999913</v>
      </c>
      <c r="T3642" s="1" t="str">
        <f>INDEX(F:F,MATCH(ecommerce_10000[[#This Row],[TotalAmount]],I:I,0))</f>
        <v>Dubai</v>
      </c>
    </row>
    <row r="3643" spans="1:20" x14ac:dyDescent="0.3">
      <c r="A3643" s="1" t="s">
        <v>3687</v>
      </c>
      <c r="B3643" s="1" t="s">
        <v>53</v>
      </c>
      <c r="C3643" s="1" t="s">
        <v>31</v>
      </c>
      <c r="D3643" s="1" t="s">
        <v>54</v>
      </c>
      <c r="E3643" s="1" t="s">
        <v>22</v>
      </c>
      <c r="F3643" s="1" t="s">
        <v>62</v>
      </c>
      <c r="G3643">
        <v>1563.36</v>
      </c>
      <c r="H3643">
        <v>2</v>
      </c>
      <c r="I3643">
        <v>3126.72</v>
      </c>
      <c r="J3643">
        <v>4.97</v>
      </c>
      <c r="K3643">
        <v>1242</v>
      </c>
      <c r="L3643" s="2">
        <v>45463</v>
      </c>
      <c r="O3643" t="str">
        <f>IF(ecommerce_10000[[#This Row],[Platform]]="Souq","sq",ecommerce_10000[[#This Row],[Platform]])</f>
        <v>Jumia</v>
      </c>
      <c r="P3643" t="str">
        <f>IF(E3643="Souq","sq",IF(E3643="Jumia","Jum",E3643))</f>
        <v>Jum</v>
      </c>
      <c r="Q3643">
        <f>VLOOKUP(ecommerce_10000[[#This Row],[City]],F:I,4,FALSE)</f>
        <v>27872.98</v>
      </c>
      <c r="R3643" s="1">
        <f>SUMIF(C:C,ecommerce_10000[[#This Row],[Category]],I:I)</f>
        <v>57542997.559999913</v>
      </c>
      <c r="S3643" s="1">
        <f>SUMIFS(I:I,C:C,C3643)</f>
        <v>57542997.559999913</v>
      </c>
      <c r="T3643" s="1" t="str">
        <f>INDEX(F:F,MATCH(ecommerce_10000[[#This Row],[TotalAmount]],I:I,0))</f>
        <v>Giza</v>
      </c>
    </row>
    <row r="3644" spans="1:20" x14ac:dyDescent="0.3">
      <c r="A3644" s="1" t="s">
        <v>3688</v>
      </c>
      <c r="B3644" s="1" t="s">
        <v>65</v>
      </c>
      <c r="C3644" s="1" t="s">
        <v>20</v>
      </c>
      <c r="D3644" s="1" t="s">
        <v>66</v>
      </c>
      <c r="E3644" s="1" t="s">
        <v>16</v>
      </c>
      <c r="F3644" s="1" t="s">
        <v>40</v>
      </c>
      <c r="G3644">
        <v>126.53</v>
      </c>
      <c r="H3644">
        <v>1</v>
      </c>
      <c r="I3644">
        <v>126.53</v>
      </c>
      <c r="J3644">
        <v>3.83</v>
      </c>
      <c r="K3644">
        <v>816</v>
      </c>
      <c r="L3644" s="2">
        <v>45365</v>
      </c>
      <c r="O3644" t="str">
        <f>IF(ecommerce_10000[[#This Row],[Platform]]="Souq","sq",ecommerce_10000[[#This Row],[Platform]])</f>
        <v>sq</v>
      </c>
      <c r="P3644" t="str">
        <f>IF(E3644="Souq","sq",IF(E3644="Jumia","Jum",E3644))</f>
        <v>sq</v>
      </c>
      <c r="Q3644">
        <f>VLOOKUP(ecommerce_10000[[#This Row],[City]],F:I,4,FALSE)</f>
        <v>99349.3</v>
      </c>
      <c r="R3644" s="1">
        <f>SUMIF(C:C,ecommerce_10000[[#This Row],[Category]],I:I)</f>
        <v>91504159.730000004</v>
      </c>
      <c r="S3644" s="1">
        <f>SUMIFS(I:I,C:C,C3644)</f>
        <v>91504159.730000004</v>
      </c>
      <c r="T3644" s="1" t="str">
        <f>INDEX(F:F,MATCH(ecommerce_10000[[#This Row],[TotalAmount]],I:I,0))</f>
        <v>Riyadh</v>
      </c>
    </row>
    <row r="3645" spans="1:20" x14ac:dyDescent="0.3">
      <c r="A3645" s="1" t="s">
        <v>3689</v>
      </c>
      <c r="B3645" s="1" t="s">
        <v>53</v>
      </c>
      <c r="C3645" s="1" t="s">
        <v>31</v>
      </c>
      <c r="D3645" s="1" t="s">
        <v>54</v>
      </c>
      <c r="E3645" s="1" t="s">
        <v>22</v>
      </c>
      <c r="F3645" s="1" t="s">
        <v>17</v>
      </c>
      <c r="G3645">
        <v>313.3</v>
      </c>
      <c r="H3645">
        <v>5</v>
      </c>
      <c r="I3645">
        <v>1566.5</v>
      </c>
      <c r="J3645">
        <v>1.63</v>
      </c>
      <c r="K3645">
        <v>2887</v>
      </c>
      <c r="L3645" s="2">
        <v>45368</v>
      </c>
      <c r="O3645" t="str">
        <f>IF(ecommerce_10000[[#This Row],[Platform]]="Souq","sq",ecommerce_10000[[#This Row],[Platform]])</f>
        <v>Jumia</v>
      </c>
      <c r="P3645" t="str">
        <f>IF(E3645="Souq","sq",IF(E3645="Jumia","Jum",E3645))</f>
        <v>Jum</v>
      </c>
      <c r="Q3645">
        <f>VLOOKUP(ecommerce_10000[[#This Row],[City]],F:I,4,FALSE)</f>
        <v>16284.02</v>
      </c>
      <c r="R3645" s="1">
        <f>SUMIF(C:C,ecommerce_10000[[#This Row],[Category]],I:I)</f>
        <v>57542997.559999913</v>
      </c>
      <c r="S3645" s="1">
        <f>SUMIFS(I:I,C:C,C3645)</f>
        <v>57542997.559999913</v>
      </c>
      <c r="T3645" s="1" t="str">
        <f>INDEX(F:F,MATCH(ecommerce_10000[[#This Row],[TotalAmount]],I:I,0))</f>
        <v>Cairo</v>
      </c>
    </row>
    <row r="3646" spans="1:20" x14ac:dyDescent="0.3">
      <c r="A3646" s="1" t="s">
        <v>3690</v>
      </c>
      <c r="B3646" s="1" t="s">
        <v>35</v>
      </c>
      <c r="C3646" s="1" t="s">
        <v>14</v>
      </c>
      <c r="D3646" s="1" t="s">
        <v>36</v>
      </c>
      <c r="E3646" s="1" t="s">
        <v>22</v>
      </c>
      <c r="F3646" s="1" t="s">
        <v>40</v>
      </c>
      <c r="G3646">
        <v>15031.86</v>
      </c>
      <c r="H3646">
        <v>5</v>
      </c>
      <c r="I3646">
        <v>75159.3</v>
      </c>
      <c r="J3646">
        <v>3.28</v>
      </c>
      <c r="K3646">
        <v>2636</v>
      </c>
      <c r="L3646" s="2">
        <v>45607</v>
      </c>
      <c r="O3646" t="str">
        <f>IF(ecommerce_10000[[#This Row],[Platform]]="Souq","sq",ecommerce_10000[[#This Row],[Platform]])</f>
        <v>Jumia</v>
      </c>
      <c r="P3646" t="str">
        <f>IF(E3646="Souq","sq",IF(E3646="Jumia","Jum",E3646))</f>
        <v>Jum</v>
      </c>
      <c r="Q3646">
        <f>VLOOKUP(ecommerce_10000[[#This Row],[City]],F:I,4,FALSE)</f>
        <v>99349.3</v>
      </c>
      <c r="R3646" s="1">
        <f>SUMIF(C:C,ecommerce_10000[[#This Row],[Category]],I:I)</f>
        <v>92327183.770000085</v>
      </c>
      <c r="S3646" s="1">
        <f>SUMIFS(I:I,C:C,C3646)</f>
        <v>92327183.770000085</v>
      </c>
      <c r="T3646" s="1" t="str">
        <f>INDEX(F:F,MATCH(ecommerce_10000[[#This Row],[TotalAmount]],I:I,0))</f>
        <v>Riyadh</v>
      </c>
    </row>
    <row r="3647" spans="1:20" x14ac:dyDescent="0.3">
      <c r="A3647" s="1" t="s">
        <v>3691</v>
      </c>
      <c r="B3647" s="1" t="s">
        <v>19</v>
      </c>
      <c r="C3647" s="1" t="s">
        <v>20</v>
      </c>
      <c r="D3647" s="1" t="s">
        <v>21</v>
      </c>
      <c r="E3647" s="1" t="s">
        <v>22</v>
      </c>
      <c r="F3647" s="1" t="s">
        <v>62</v>
      </c>
      <c r="G3647">
        <v>6199.04</v>
      </c>
      <c r="H3647">
        <v>5</v>
      </c>
      <c r="I3647">
        <v>30995.200000000001</v>
      </c>
      <c r="J3647">
        <v>3.28</v>
      </c>
      <c r="K3647">
        <v>4675</v>
      </c>
      <c r="L3647" s="2">
        <v>45413</v>
      </c>
      <c r="O3647" t="str">
        <f>IF(ecommerce_10000[[#This Row],[Platform]]="Souq","sq",ecommerce_10000[[#This Row],[Platform]])</f>
        <v>Jumia</v>
      </c>
      <c r="P3647" t="str">
        <f>IF(E3647="Souq","sq",IF(E3647="Jumia","Jum",E3647))</f>
        <v>Jum</v>
      </c>
      <c r="Q3647">
        <f>VLOOKUP(ecommerce_10000[[#This Row],[City]],F:I,4,FALSE)</f>
        <v>27872.98</v>
      </c>
      <c r="R3647" s="1">
        <f>SUMIF(C:C,ecommerce_10000[[#This Row],[Category]],I:I)</f>
        <v>91504159.730000004</v>
      </c>
      <c r="S3647" s="1">
        <f>SUMIFS(I:I,C:C,C3647)</f>
        <v>91504159.730000004</v>
      </c>
      <c r="T3647" s="1" t="str">
        <f>INDEX(F:F,MATCH(ecommerce_10000[[#This Row],[TotalAmount]],I:I,0))</f>
        <v>Giza</v>
      </c>
    </row>
    <row r="3648" spans="1:20" x14ac:dyDescent="0.3">
      <c r="A3648" s="1" t="s">
        <v>3692</v>
      </c>
      <c r="B3648" s="1" t="s">
        <v>30</v>
      </c>
      <c r="C3648" s="1" t="s">
        <v>31</v>
      </c>
      <c r="D3648" s="1" t="s">
        <v>32</v>
      </c>
      <c r="E3648" s="1" t="s">
        <v>22</v>
      </c>
      <c r="F3648" s="1" t="s">
        <v>28</v>
      </c>
      <c r="G3648">
        <v>513.03</v>
      </c>
      <c r="H3648">
        <v>5</v>
      </c>
      <c r="I3648">
        <v>2565.15</v>
      </c>
      <c r="J3648">
        <v>3.33</v>
      </c>
      <c r="K3648">
        <v>3722</v>
      </c>
      <c r="L3648" s="2">
        <v>45447</v>
      </c>
      <c r="O3648" t="str">
        <f>IF(ecommerce_10000[[#This Row],[Platform]]="Souq","sq",ecommerce_10000[[#This Row],[Platform]])</f>
        <v>Jumia</v>
      </c>
      <c r="P3648" t="str">
        <f>IF(E3648="Souq","sq",IF(E3648="Jumia","Jum",E3648))</f>
        <v>Jum</v>
      </c>
      <c r="Q3648">
        <f>VLOOKUP(ecommerce_10000[[#This Row],[City]],F:I,4,FALSE)</f>
        <v>26648.76</v>
      </c>
      <c r="R3648" s="1">
        <f>SUMIF(C:C,ecommerce_10000[[#This Row],[Category]],I:I)</f>
        <v>57542997.559999913</v>
      </c>
      <c r="S3648" s="1">
        <f>SUMIFS(I:I,C:C,C3648)</f>
        <v>57542997.559999913</v>
      </c>
      <c r="T3648" s="1" t="str">
        <f>INDEX(F:F,MATCH(ecommerce_10000[[#This Row],[TotalAmount]],I:I,0))</f>
        <v>Casablanca</v>
      </c>
    </row>
    <row r="3649" spans="1:20" x14ac:dyDescent="0.3">
      <c r="A3649" s="1" t="s">
        <v>3693</v>
      </c>
      <c r="B3649" s="1" t="s">
        <v>19</v>
      </c>
      <c r="C3649" s="1" t="s">
        <v>20</v>
      </c>
      <c r="D3649" s="1" t="s">
        <v>21</v>
      </c>
      <c r="E3649" s="1" t="s">
        <v>16</v>
      </c>
      <c r="F3649" s="1" t="s">
        <v>17</v>
      </c>
      <c r="G3649">
        <v>10290.07</v>
      </c>
      <c r="H3649">
        <v>1</v>
      </c>
      <c r="I3649">
        <v>10290.07</v>
      </c>
      <c r="J3649">
        <v>2.0499999999999998</v>
      </c>
      <c r="K3649">
        <v>4270</v>
      </c>
      <c r="L3649" s="2">
        <v>45381</v>
      </c>
      <c r="O3649" t="str">
        <f>IF(ecommerce_10000[[#This Row],[Platform]]="Souq","sq",ecommerce_10000[[#This Row],[Platform]])</f>
        <v>sq</v>
      </c>
      <c r="P3649" t="str">
        <f>IF(E3649="Souq","sq",IF(E3649="Jumia","Jum",E3649))</f>
        <v>sq</v>
      </c>
      <c r="Q3649">
        <f>VLOOKUP(ecommerce_10000[[#This Row],[City]],F:I,4,FALSE)</f>
        <v>16284.02</v>
      </c>
      <c r="R3649" s="1">
        <f>SUMIF(C:C,ecommerce_10000[[#This Row],[Category]],I:I)</f>
        <v>91504159.730000004</v>
      </c>
      <c r="S3649" s="1">
        <f>SUMIFS(I:I,C:C,C3649)</f>
        <v>91504159.730000004</v>
      </c>
      <c r="T3649" s="1" t="str">
        <f>INDEX(F:F,MATCH(ecommerce_10000[[#This Row],[TotalAmount]],I:I,0))</f>
        <v>Cairo</v>
      </c>
    </row>
    <row r="3650" spans="1:20" x14ac:dyDescent="0.3">
      <c r="A3650" s="1" t="s">
        <v>3694</v>
      </c>
      <c r="B3650" s="1" t="s">
        <v>19</v>
      </c>
      <c r="C3650" s="1" t="s">
        <v>20</v>
      </c>
      <c r="D3650" s="1" t="s">
        <v>21</v>
      </c>
      <c r="E3650" s="1" t="s">
        <v>47</v>
      </c>
      <c r="F3650" s="1" t="s">
        <v>17</v>
      </c>
      <c r="G3650">
        <v>1986.31</v>
      </c>
      <c r="H3650">
        <v>3</v>
      </c>
      <c r="I3650">
        <v>5958.93</v>
      </c>
      <c r="J3650">
        <v>1.84</v>
      </c>
      <c r="K3650">
        <v>3226</v>
      </c>
      <c r="L3650" s="2">
        <v>45642</v>
      </c>
      <c r="O3650" t="str">
        <f>IF(ecommerce_10000[[#This Row],[Platform]]="Souq","sq",ecommerce_10000[[#This Row],[Platform]])</f>
        <v>Amazon</v>
      </c>
      <c r="P3650" t="str">
        <f>IF(E3650="Souq","sq",IF(E3650="Jumia","Jum",E3650))</f>
        <v>Amazon</v>
      </c>
      <c r="Q3650">
        <f>VLOOKUP(ecommerce_10000[[#This Row],[City]],F:I,4,FALSE)</f>
        <v>16284.02</v>
      </c>
      <c r="R3650" s="1">
        <f>SUMIF(C:C,ecommerce_10000[[#This Row],[Category]],I:I)</f>
        <v>91504159.730000004</v>
      </c>
      <c r="S3650" s="1">
        <f>SUMIFS(I:I,C:C,C3650)</f>
        <v>91504159.730000004</v>
      </c>
      <c r="T3650" s="1" t="str">
        <f>INDEX(F:F,MATCH(ecommerce_10000[[#This Row],[TotalAmount]],I:I,0))</f>
        <v>Cairo</v>
      </c>
    </row>
    <row r="3651" spans="1:20" x14ac:dyDescent="0.3">
      <c r="A3651" s="1" t="s">
        <v>3695</v>
      </c>
      <c r="B3651" s="1" t="s">
        <v>30</v>
      </c>
      <c r="C3651" s="1" t="s">
        <v>31</v>
      </c>
      <c r="D3651" s="1" t="s">
        <v>32</v>
      </c>
      <c r="E3651" s="1" t="s">
        <v>16</v>
      </c>
      <c r="F3651" s="1" t="s">
        <v>62</v>
      </c>
      <c r="G3651">
        <v>9506.91</v>
      </c>
      <c r="H3651">
        <v>5</v>
      </c>
      <c r="I3651">
        <v>47534.55</v>
      </c>
      <c r="J3651">
        <v>2.46</v>
      </c>
      <c r="K3651">
        <v>3115</v>
      </c>
      <c r="L3651" s="2">
        <v>45374</v>
      </c>
      <c r="O3651" t="str">
        <f>IF(ecommerce_10000[[#This Row],[Platform]]="Souq","sq",ecommerce_10000[[#This Row],[Platform]])</f>
        <v>sq</v>
      </c>
      <c r="P3651" t="str">
        <f>IF(E3651="Souq","sq",IF(E3651="Jumia","Jum",E3651))</f>
        <v>sq</v>
      </c>
      <c r="Q3651">
        <f>VLOOKUP(ecommerce_10000[[#This Row],[City]],F:I,4,FALSE)</f>
        <v>27872.98</v>
      </c>
      <c r="R3651" s="1">
        <f>SUMIF(C:C,ecommerce_10000[[#This Row],[Category]],I:I)</f>
        <v>57542997.559999913</v>
      </c>
      <c r="S3651" s="1">
        <f>SUMIFS(I:I,C:C,C3651)</f>
        <v>57542997.559999913</v>
      </c>
      <c r="T3651" s="1" t="str">
        <f>INDEX(F:F,MATCH(ecommerce_10000[[#This Row],[TotalAmount]],I:I,0))</f>
        <v>Giza</v>
      </c>
    </row>
    <row r="3652" spans="1:20" x14ac:dyDescent="0.3">
      <c r="A3652" s="1" t="s">
        <v>3696</v>
      </c>
      <c r="B3652" s="1" t="s">
        <v>25</v>
      </c>
      <c r="C3652" s="1" t="s">
        <v>26</v>
      </c>
      <c r="D3652" s="1" t="s">
        <v>27</v>
      </c>
      <c r="E3652" s="1" t="s">
        <v>47</v>
      </c>
      <c r="F3652" s="1" t="s">
        <v>23</v>
      </c>
      <c r="G3652">
        <v>14074.41</v>
      </c>
      <c r="H3652">
        <v>2</v>
      </c>
      <c r="I3652">
        <v>28148.82</v>
      </c>
      <c r="J3652">
        <v>2.4500000000000002</v>
      </c>
      <c r="K3652">
        <v>456</v>
      </c>
      <c r="L3652" s="2">
        <v>45641</v>
      </c>
      <c r="O3652" t="str">
        <f>IF(ecommerce_10000[[#This Row],[Platform]]="Souq","sq",ecommerce_10000[[#This Row],[Platform]])</f>
        <v>Amazon</v>
      </c>
      <c r="P3652" t="str">
        <f>IF(E3652="Souq","sq",IF(E3652="Jumia","Jum",E3652))</f>
        <v>Amazon</v>
      </c>
      <c r="Q3652">
        <f>VLOOKUP(ecommerce_10000[[#This Row],[City]],F:I,4,FALSE)</f>
        <v>13290.4</v>
      </c>
      <c r="R3652" s="1">
        <f>SUMIF(C:C,ecommerce_10000[[#This Row],[Category]],I:I)</f>
        <v>29200970.130000021</v>
      </c>
      <c r="S3652" s="1">
        <f>SUMIFS(I:I,C:C,C3652)</f>
        <v>29200970.130000021</v>
      </c>
      <c r="T3652" s="1" t="str">
        <f>INDEX(F:F,MATCH(ecommerce_10000[[#This Row],[TotalAmount]],I:I,0))</f>
        <v>Alexandria</v>
      </c>
    </row>
    <row r="3653" spans="1:20" x14ac:dyDescent="0.3">
      <c r="A3653" s="1" t="s">
        <v>3697</v>
      </c>
      <c r="B3653" s="1" t="s">
        <v>49</v>
      </c>
      <c r="C3653" s="1" t="s">
        <v>14</v>
      </c>
      <c r="D3653" s="1" t="s">
        <v>50</v>
      </c>
      <c r="E3653" s="1" t="s">
        <v>47</v>
      </c>
      <c r="F3653" s="1" t="s">
        <v>62</v>
      </c>
      <c r="G3653">
        <v>11251.57</v>
      </c>
      <c r="H3653">
        <v>5</v>
      </c>
      <c r="I3653">
        <v>56257.85</v>
      </c>
      <c r="J3653">
        <v>3.05</v>
      </c>
      <c r="K3653">
        <v>4900</v>
      </c>
      <c r="L3653" s="2">
        <v>45481</v>
      </c>
      <c r="O3653" t="str">
        <f>IF(ecommerce_10000[[#This Row],[Platform]]="Souq","sq",ecommerce_10000[[#This Row],[Platform]])</f>
        <v>Amazon</v>
      </c>
      <c r="P3653" t="str">
        <f>IF(E3653="Souq","sq",IF(E3653="Jumia","Jum",E3653))</f>
        <v>Amazon</v>
      </c>
      <c r="Q3653">
        <f>VLOOKUP(ecommerce_10000[[#This Row],[City]],F:I,4,FALSE)</f>
        <v>27872.98</v>
      </c>
      <c r="R3653" s="1">
        <f>SUMIF(C:C,ecommerce_10000[[#This Row],[Category]],I:I)</f>
        <v>92327183.770000085</v>
      </c>
      <c r="S3653" s="1">
        <f>SUMIFS(I:I,C:C,C3653)</f>
        <v>92327183.770000085</v>
      </c>
      <c r="T3653" s="1" t="str">
        <f>INDEX(F:F,MATCH(ecommerce_10000[[#This Row],[TotalAmount]],I:I,0))</f>
        <v>Giza</v>
      </c>
    </row>
    <row r="3654" spans="1:20" x14ac:dyDescent="0.3">
      <c r="A3654" s="1" t="s">
        <v>3698</v>
      </c>
      <c r="B3654" s="1" t="s">
        <v>65</v>
      </c>
      <c r="C3654" s="1" t="s">
        <v>20</v>
      </c>
      <c r="D3654" s="1" t="s">
        <v>66</v>
      </c>
      <c r="E3654" s="1" t="s">
        <v>22</v>
      </c>
      <c r="F3654" s="1" t="s">
        <v>40</v>
      </c>
      <c r="G3654">
        <v>10975.32</v>
      </c>
      <c r="H3654">
        <v>1</v>
      </c>
      <c r="I3654">
        <v>10975.32</v>
      </c>
      <c r="J3654">
        <v>1.93</v>
      </c>
      <c r="K3654">
        <v>925</v>
      </c>
      <c r="L3654" s="2">
        <v>45538</v>
      </c>
      <c r="O3654" t="str">
        <f>IF(ecommerce_10000[[#This Row],[Platform]]="Souq","sq",ecommerce_10000[[#This Row],[Platform]])</f>
        <v>Jumia</v>
      </c>
      <c r="P3654" t="str">
        <f>IF(E3654="Souq","sq",IF(E3654="Jumia","Jum",E3654))</f>
        <v>Jum</v>
      </c>
      <c r="Q3654">
        <f>VLOOKUP(ecommerce_10000[[#This Row],[City]],F:I,4,FALSE)</f>
        <v>99349.3</v>
      </c>
      <c r="R3654" s="1">
        <f>SUMIF(C:C,ecommerce_10000[[#This Row],[Category]],I:I)</f>
        <v>91504159.730000004</v>
      </c>
      <c r="S3654" s="1">
        <f>SUMIFS(I:I,C:C,C3654)</f>
        <v>91504159.730000004</v>
      </c>
      <c r="T3654" s="1" t="str">
        <f>INDEX(F:F,MATCH(ecommerce_10000[[#This Row],[TotalAmount]],I:I,0))</f>
        <v>Riyadh</v>
      </c>
    </row>
    <row r="3655" spans="1:20" x14ac:dyDescent="0.3">
      <c r="A3655" s="1" t="s">
        <v>3699</v>
      </c>
      <c r="B3655" s="1" t="s">
        <v>49</v>
      </c>
      <c r="C3655" s="1" t="s">
        <v>14</v>
      </c>
      <c r="D3655" s="1" t="s">
        <v>50</v>
      </c>
      <c r="E3655" s="1" t="s">
        <v>47</v>
      </c>
      <c r="F3655" s="1" t="s">
        <v>28</v>
      </c>
      <c r="G3655">
        <v>17805.13</v>
      </c>
      <c r="H3655">
        <v>2</v>
      </c>
      <c r="I3655">
        <v>35610.26</v>
      </c>
      <c r="J3655">
        <v>1.43</v>
      </c>
      <c r="K3655">
        <v>2033</v>
      </c>
      <c r="L3655" s="2">
        <v>45442</v>
      </c>
      <c r="O3655" t="str">
        <f>IF(ecommerce_10000[[#This Row],[Platform]]="Souq","sq",ecommerce_10000[[#This Row],[Platform]])</f>
        <v>Amazon</v>
      </c>
      <c r="P3655" t="str">
        <f>IF(E3655="Souq","sq",IF(E3655="Jumia","Jum",E3655))</f>
        <v>Amazon</v>
      </c>
      <c r="Q3655">
        <f>VLOOKUP(ecommerce_10000[[#This Row],[City]],F:I,4,FALSE)</f>
        <v>26648.76</v>
      </c>
      <c r="R3655" s="1">
        <f>SUMIF(C:C,ecommerce_10000[[#This Row],[Category]],I:I)</f>
        <v>92327183.770000085</v>
      </c>
      <c r="S3655" s="1">
        <f>SUMIFS(I:I,C:C,C3655)</f>
        <v>92327183.770000085</v>
      </c>
      <c r="T3655" s="1" t="str">
        <f>INDEX(F:F,MATCH(ecommerce_10000[[#This Row],[TotalAmount]],I:I,0))</f>
        <v>Casablanca</v>
      </c>
    </row>
    <row r="3656" spans="1:20" x14ac:dyDescent="0.3">
      <c r="A3656" s="1" t="s">
        <v>3700</v>
      </c>
      <c r="B3656" s="1" t="s">
        <v>25</v>
      </c>
      <c r="C3656" s="1" t="s">
        <v>26</v>
      </c>
      <c r="D3656" s="1" t="s">
        <v>27</v>
      </c>
      <c r="E3656" s="1" t="s">
        <v>47</v>
      </c>
      <c r="F3656" s="1" t="s">
        <v>28</v>
      </c>
      <c r="G3656">
        <v>18245.87</v>
      </c>
      <c r="H3656">
        <v>1</v>
      </c>
      <c r="I3656">
        <v>18245.87</v>
      </c>
      <c r="J3656">
        <v>1.18</v>
      </c>
      <c r="K3656">
        <v>2870</v>
      </c>
      <c r="L3656" s="2">
        <v>45581</v>
      </c>
      <c r="O3656" t="str">
        <f>IF(ecommerce_10000[[#This Row],[Platform]]="Souq","sq",ecommerce_10000[[#This Row],[Platform]])</f>
        <v>Amazon</v>
      </c>
      <c r="P3656" t="str">
        <f>IF(E3656="Souq","sq",IF(E3656="Jumia","Jum",E3656))</f>
        <v>Amazon</v>
      </c>
      <c r="Q3656">
        <f>VLOOKUP(ecommerce_10000[[#This Row],[City]],F:I,4,FALSE)</f>
        <v>26648.76</v>
      </c>
      <c r="R3656" s="1">
        <f>SUMIF(C:C,ecommerce_10000[[#This Row],[Category]],I:I)</f>
        <v>29200970.130000021</v>
      </c>
      <c r="S3656" s="1">
        <f>SUMIFS(I:I,C:C,C3656)</f>
        <v>29200970.130000021</v>
      </c>
      <c r="T3656" s="1" t="str">
        <f>INDEX(F:F,MATCH(ecommerce_10000[[#This Row],[TotalAmount]],I:I,0))</f>
        <v>Casablanca</v>
      </c>
    </row>
    <row r="3657" spans="1:20" x14ac:dyDescent="0.3">
      <c r="A3657" s="1" t="s">
        <v>3701</v>
      </c>
      <c r="B3657" s="1" t="s">
        <v>43</v>
      </c>
      <c r="C3657" s="1" t="s">
        <v>44</v>
      </c>
      <c r="D3657" s="1" t="s">
        <v>45</v>
      </c>
      <c r="E3657" s="1" t="s">
        <v>16</v>
      </c>
      <c r="F3657" s="1" t="s">
        <v>40</v>
      </c>
      <c r="G3657">
        <v>3877.35</v>
      </c>
      <c r="H3657">
        <v>3</v>
      </c>
      <c r="I3657">
        <v>11632.05</v>
      </c>
      <c r="J3657">
        <v>3.44</v>
      </c>
      <c r="K3657">
        <v>3520</v>
      </c>
      <c r="L3657" s="2">
        <v>45306</v>
      </c>
      <c r="O3657" t="str">
        <f>IF(ecommerce_10000[[#This Row],[Platform]]="Souq","sq",ecommerce_10000[[#This Row],[Platform]])</f>
        <v>sq</v>
      </c>
      <c r="P3657" t="str">
        <f>IF(E3657="Souq","sq",IF(E3657="Jumia","Jum",E3657))</f>
        <v>sq</v>
      </c>
      <c r="Q3657">
        <f>VLOOKUP(ecommerce_10000[[#This Row],[City]],F:I,4,FALSE)</f>
        <v>99349.3</v>
      </c>
      <c r="R3657" s="1">
        <f>SUMIF(C:C,ecommerce_10000[[#This Row],[Category]],I:I)</f>
        <v>31420413.200000018</v>
      </c>
      <c r="S3657" s="1">
        <f>SUMIFS(I:I,C:C,C3657)</f>
        <v>31420413.200000018</v>
      </c>
      <c r="T3657" s="1" t="str">
        <f>INDEX(F:F,MATCH(ecommerce_10000[[#This Row],[TotalAmount]],I:I,0))</f>
        <v>Riyadh</v>
      </c>
    </row>
    <row r="3658" spans="1:20" x14ac:dyDescent="0.3">
      <c r="A3658" s="1" t="s">
        <v>3702</v>
      </c>
      <c r="B3658" s="1" t="s">
        <v>13</v>
      </c>
      <c r="C3658" s="1" t="s">
        <v>14</v>
      </c>
      <c r="D3658" s="1" t="s">
        <v>15</v>
      </c>
      <c r="E3658" s="1" t="s">
        <v>16</v>
      </c>
      <c r="F3658" s="1" t="s">
        <v>40</v>
      </c>
      <c r="G3658">
        <v>4788.67</v>
      </c>
      <c r="H3658">
        <v>4</v>
      </c>
      <c r="I3658">
        <v>19154.68</v>
      </c>
      <c r="J3658">
        <v>3.96</v>
      </c>
      <c r="K3658">
        <v>1986</v>
      </c>
      <c r="L3658" s="2">
        <v>45636</v>
      </c>
      <c r="O3658" t="str">
        <f>IF(ecommerce_10000[[#This Row],[Platform]]="Souq","sq",ecommerce_10000[[#This Row],[Platform]])</f>
        <v>sq</v>
      </c>
      <c r="P3658" t="str">
        <f>IF(E3658="Souq","sq",IF(E3658="Jumia","Jum",E3658))</f>
        <v>sq</v>
      </c>
      <c r="Q3658">
        <f>VLOOKUP(ecommerce_10000[[#This Row],[City]],F:I,4,FALSE)</f>
        <v>99349.3</v>
      </c>
      <c r="R3658" s="1">
        <f>SUMIF(C:C,ecommerce_10000[[#This Row],[Category]],I:I)</f>
        <v>92327183.770000085</v>
      </c>
      <c r="S3658" s="1">
        <f>SUMIFS(I:I,C:C,C3658)</f>
        <v>92327183.770000085</v>
      </c>
      <c r="T3658" s="1" t="str">
        <f>INDEX(F:F,MATCH(ecommerce_10000[[#This Row],[TotalAmount]],I:I,0))</f>
        <v>Riyadh</v>
      </c>
    </row>
    <row r="3659" spans="1:20" x14ac:dyDescent="0.3">
      <c r="A3659" s="1" t="s">
        <v>3703</v>
      </c>
      <c r="B3659" s="1" t="s">
        <v>65</v>
      </c>
      <c r="C3659" s="1" t="s">
        <v>20</v>
      </c>
      <c r="D3659" s="1" t="s">
        <v>66</v>
      </c>
      <c r="E3659" s="1" t="s">
        <v>47</v>
      </c>
      <c r="F3659" s="1" t="s">
        <v>28</v>
      </c>
      <c r="G3659">
        <v>2983.23</v>
      </c>
      <c r="H3659">
        <v>4</v>
      </c>
      <c r="I3659">
        <v>11932.92</v>
      </c>
      <c r="J3659">
        <v>1.06</v>
      </c>
      <c r="K3659">
        <v>3198</v>
      </c>
      <c r="L3659" s="2">
        <v>45614</v>
      </c>
      <c r="O3659" t="str">
        <f>IF(ecommerce_10000[[#This Row],[Platform]]="Souq","sq",ecommerce_10000[[#This Row],[Platform]])</f>
        <v>Amazon</v>
      </c>
      <c r="P3659" t="str">
        <f>IF(E3659="Souq","sq",IF(E3659="Jumia","Jum",E3659))</f>
        <v>Amazon</v>
      </c>
      <c r="Q3659">
        <f>VLOOKUP(ecommerce_10000[[#This Row],[City]],F:I,4,FALSE)</f>
        <v>26648.76</v>
      </c>
      <c r="R3659" s="1">
        <f>SUMIF(C:C,ecommerce_10000[[#This Row],[Category]],I:I)</f>
        <v>91504159.730000004</v>
      </c>
      <c r="S3659" s="1">
        <f>SUMIFS(I:I,C:C,C3659)</f>
        <v>91504159.730000004</v>
      </c>
      <c r="T3659" s="1" t="str">
        <f>INDEX(F:F,MATCH(ecommerce_10000[[#This Row],[TotalAmount]],I:I,0))</f>
        <v>Casablanca</v>
      </c>
    </row>
    <row r="3660" spans="1:20" x14ac:dyDescent="0.3">
      <c r="A3660" s="1" t="s">
        <v>3704</v>
      </c>
      <c r="B3660" s="1" t="s">
        <v>65</v>
      </c>
      <c r="C3660" s="1" t="s">
        <v>20</v>
      </c>
      <c r="D3660" s="1" t="s">
        <v>66</v>
      </c>
      <c r="E3660" s="1" t="s">
        <v>16</v>
      </c>
      <c r="F3660" s="1" t="s">
        <v>33</v>
      </c>
      <c r="G3660">
        <v>18480.669999999998</v>
      </c>
      <c r="H3660">
        <v>2</v>
      </c>
      <c r="I3660">
        <v>36961.339999999997</v>
      </c>
      <c r="J3660">
        <v>4.41</v>
      </c>
      <c r="K3660">
        <v>2787</v>
      </c>
      <c r="L3660" s="2">
        <v>45354</v>
      </c>
      <c r="O3660" t="str">
        <f>IF(ecommerce_10000[[#This Row],[Platform]]="Souq","sq",ecommerce_10000[[#This Row],[Platform]])</f>
        <v>sq</v>
      </c>
      <c r="P3660" t="str">
        <f>IF(E3660="Souq","sq",IF(E3660="Jumia","Jum",E3660))</f>
        <v>sq</v>
      </c>
      <c r="Q3660">
        <f>VLOOKUP(ecommerce_10000[[#This Row],[City]],F:I,4,FALSE)</f>
        <v>3665.44</v>
      </c>
      <c r="R3660" s="1">
        <f>SUMIF(C:C,ecommerce_10000[[#This Row],[Category]],I:I)</f>
        <v>91504159.730000004</v>
      </c>
      <c r="S3660" s="1">
        <f>SUMIFS(I:I,C:C,C3660)</f>
        <v>91504159.730000004</v>
      </c>
      <c r="T3660" s="1" t="str">
        <f>INDEX(F:F,MATCH(ecommerce_10000[[#This Row],[TotalAmount]],I:I,0))</f>
        <v>Dubai</v>
      </c>
    </row>
    <row r="3661" spans="1:20" x14ac:dyDescent="0.3">
      <c r="A3661" s="1" t="s">
        <v>3705</v>
      </c>
      <c r="B3661" s="1" t="s">
        <v>30</v>
      </c>
      <c r="C3661" s="1" t="s">
        <v>31</v>
      </c>
      <c r="D3661" s="1" t="s">
        <v>32</v>
      </c>
      <c r="E3661" s="1" t="s">
        <v>16</v>
      </c>
      <c r="F3661" s="1" t="s">
        <v>23</v>
      </c>
      <c r="G3661">
        <v>19714.73</v>
      </c>
      <c r="H3661">
        <v>1</v>
      </c>
      <c r="I3661">
        <v>19714.73</v>
      </c>
      <c r="J3661">
        <v>3.17</v>
      </c>
      <c r="K3661">
        <v>4070</v>
      </c>
      <c r="L3661" s="2">
        <v>45547</v>
      </c>
      <c r="O3661" t="str">
        <f>IF(ecommerce_10000[[#This Row],[Platform]]="Souq","sq",ecommerce_10000[[#This Row],[Platform]])</f>
        <v>sq</v>
      </c>
      <c r="P3661" t="str">
        <f>IF(E3661="Souq","sq",IF(E3661="Jumia","Jum",E3661))</f>
        <v>sq</v>
      </c>
      <c r="Q3661">
        <f>VLOOKUP(ecommerce_10000[[#This Row],[City]],F:I,4,FALSE)</f>
        <v>13290.4</v>
      </c>
      <c r="R3661" s="1">
        <f>SUMIF(C:C,ecommerce_10000[[#This Row],[Category]],I:I)</f>
        <v>57542997.559999913</v>
      </c>
      <c r="S3661" s="1">
        <f>SUMIFS(I:I,C:C,C3661)</f>
        <v>57542997.559999913</v>
      </c>
      <c r="T3661" s="1" t="str">
        <f>INDEX(F:F,MATCH(ecommerce_10000[[#This Row],[TotalAmount]],I:I,0))</f>
        <v>Alexandria</v>
      </c>
    </row>
    <row r="3662" spans="1:20" x14ac:dyDescent="0.3">
      <c r="A3662" s="1" t="s">
        <v>3706</v>
      </c>
      <c r="B3662" s="1" t="s">
        <v>35</v>
      </c>
      <c r="C3662" s="1" t="s">
        <v>14</v>
      </c>
      <c r="D3662" s="1" t="s">
        <v>36</v>
      </c>
      <c r="E3662" s="1" t="s">
        <v>47</v>
      </c>
      <c r="F3662" s="1" t="s">
        <v>33</v>
      </c>
      <c r="G3662">
        <v>12923.96</v>
      </c>
      <c r="H3662">
        <v>2</v>
      </c>
      <c r="I3662">
        <v>25847.919999999998</v>
      </c>
      <c r="J3662">
        <v>1.96</v>
      </c>
      <c r="K3662">
        <v>1385</v>
      </c>
      <c r="L3662" s="2">
        <v>45428</v>
      </c>
      <c r="O3662" t="str">
        <f>IF(ecommerce_10000[[#This Row],[Platform]]="Souq","sq",ecommerce_10000[[#This Row],[Platform]])</f>
        <v>Amazon</v>
      </c>
      <c r="P3662" t="str">
        <f>IF(E3662="Souq","sq",IF(E3662="Jumia","Jum",E3662))</f>
        <v>Amazon</v>
      </c>
      <c r="Q3662">
        <f>VLOOKUP(ecommerce_10000[[#This Row],[City]],F:I,4,FALSE)</f>
        <v>3665.44</v>
      </c>
      <c r="R3662" s="1">
        <f>SUMIF(C:C,ecommerce_10000[[#This Row],[Category]],I:I)</f>
        <v>92327183.770000085</v>
      </c>
      <c r="S3662" s="1">
        <f>SUMIFS(I:I,C:C,C3662)</f>
        <v>92327183.770000085</v>
      </c>
      <c r="T3662" s="1" t="str">
        <f>INDEX(F:F,MATCH(ecommerce_10000[[#This Row],[TotalAmount]],I:I,0))</f>
        <v>Dubai</v>
      </c>
    </row>
    <row r="3663" spans="1:20" x14ac:dyDescent="0.3">
      <c r="A3663" s="1" t="s">
        <v>3707</v>
      </c>
      <c r="B3663" s="1" t="s">
        <v>35</v>
      </c>
      <c r="C3663" s="1" t="s">
        <v>14</v>
      </c>
      <c r="D3663" s="1" t="s">
        <v>36</v>
      </c>
      <c r="E3663" s="1" t="s">
        <v>47</v>
      </c>
      <c r="F3663" s="1" t="s">
        <v>17</v>
      </c>
      <c r="G3663">
        <v>9320.4599999999991</v>
      </c>
      <c r="H3663">
        <v>1</v>
      </c>
      <c r="I3663">
        <v>9320.4599999999991</v>
      </c>
      <c r="J3663">
        <v>2.57</v>
      </c>
      <c r="K3663">
        <v>1596</v>
      </c>
      <c r="L3663" s="2">
        <v>45562</v>
      </c>
      <c r="O3663" t="str">
        <f>IF(ecommerce_10000[[#This Row],[Platform]]="Souq","sq",ecommerce_10000[[#This Row],[Platform]])</f>
        <v>Amazon</v>
      </c>
      <c r="P3663" t="str">
        <f>IF(E3663="Souq","sq",IF(E3663="Jumia","Jum",E3663))</f>
        <v>Amazon</v>
      </c>
      <c r="Q3663">
        <f>VLOOKUP(ecommerce_10000[[#This Row],[City]],F:I,4,FALSE)</f>
        <v>16284.02</v>
      </c>
      <c r="R3663" s="1">
        <f>SUMIF(C:C,ecommerce_10000[[#This Row],[Category]],I:I)</f>
        <v>92327183.770000085</v>
      </c>
      <c r="S3663" s="1">
        <f>SUMIFS(I:I,C:C,C3663)</f>
        <v>92327183.770000085</v>
      </c>
      <c r="T3663" s="1" t="str">
        <f>INDEX(F:F,MATCH(ecommerce_10000[[#This Row],[TotalAmount]],I:I,0))</f>
        <v>Cairo</v>
      </c>
    </row>
    <row r="3664" spans="1:20" x14ac:dyDescent="0.3">
      <c r="A3664" s="1" t="s">
        <v>3708</v>
      </c>
      <c r="B3664" s="1" t="s">
        <v>13</v>
      </c>
      <c r="C3664" s="1" t="s">
        <v>14</v>
      </c>
      <c r="D3664" s="1" t="s">
        <v>15</v>
      </c>
      <c r="E3664" s="1" t="s">
        <v>47</v>
      </c>
      <c r="F3664" s="1" t="s">
        <v>23</v>
      </c>
      <c r="G3664">
        <v>16715.650000000001</v>
      </c>
      <c r="H3664">
        <v>2</v>
      </c>
      <c r="I3664">
        <v>33431.300000000003</v>
      </c>
      <c r="J3664">
        <v>2.94</v>
      </c>
      <c r="K3664">
        <v>2772</v>
      </c>
      <c r="L3664" s="2">
        <v>45430</v>
      </c>
      <c r="O3664" t="str">
        <f>IF(ecommerce_10000[[#This Row],[Platform]]="Souq","sq",ecommerce_10000[[#This Row],[Platform]])</f>
        <v>Amazon</v>
      </c>
      <c r="P3664" t="str">
        <f>IF(E3664="Souq","sq",IF(E3664="Jumia","Jum",E3664))</f>
        <v>Amazon</v>
      </c>
      <c r="Q3664">
        <f>VLOOKUP(ecommerce_10000[[#This Row],[City]],F:I,4,FALSE)</f>
        <v>13290.4</v>
      </c>
      <c r="R3664" s="1">
        <f>SUMIF(C:C,ecommerce_10000[[#This Row],[Category]],I:I)</f>
        <v>92327183.770000085</v>
      </c>
      <c r="S3664" s="1">
        <f>SUMIFS(I:I,C:C,C3664)</f>
        <v>92327183.770000085</v>
      </c>
      <c r="T3664" s="1" t="str">
        <f>INDEX(F:F,MATCH(ecommerce_10000[[#This Row],[TotalAmount]],I:I,0))</f>
        <v>Alexandria</v>
      </c>
    </row>
    <row r="3665" spans="1:20" x14ac:dyDescent="0.3">
      <c r="A3665" s="1" t="s">
        <v>3709</v>
      </c>
      <c r="B3665" s="1" t="s">
        <v>65</v>
      </c>
      <c r="C3665" s="1" t="s">
        <v>20</v>
      </c>
      <c r="D3665" s="1" t="s">
        <v>66</v>
      </c>
      <c r="E3665" s="1" t="s">
        <v>22</v>
      </c>
      <c r="F3665" s="1" t="s">
        <v>33</v>
      </c>
      <c r="G3665">
        <v>16471.91</v>
      </c>
      <c r="H3665">
        <v>5</v>
      </c>
      <c r="I3665">
        <v>82359.55</v>
      </c>
      <c r="J3665">
        <v>1.4</v>
      </c>
      <c r="K3665">
        <v>3023</v>
      </c>
      <c r="L3665" s="2">
        <v>45515</v>
      </c>
      <c r="O3665" t="str">
        <f>IF(ecommerce_10000[[#This Row],[Platform]]="Souq","sq",ecommerce_10000[[#This Row],[Platform]])</f>
        <v>Jumia</v>
      </c>
      <c r="P3665" t="str">
        <f>IF(E3665="Souq","sq",IF(E3665="Jumia","Jum",E3665))</f>
        <v>Jum</v>
      </c>
      <c r="Q3665">
        <f>VLOOKUP(ecommerce_10000[[#This Row],[City]],F:I,4,FALSE)</f>
        <v>3665.44</v>
      </c>
      <c r="R3665" s="1">
        <f>SUMIF(C:C,ecommerce_10000[[#This Row],[Category]],I:I)</f>
        <v>91504159.730000004</v>
      </c>
      <c r="S3665" s="1">
        <f>SUMIFS(I:I,C:C,C3665)</f>
        <v>91504159.730000004</v>
      </c>
      <c r="T3665" s="1" t="str">
        <f>INDEX(F:F,MATCH(ecommerce_10000[[#This Row],[TotalAmount]],I:I,0))</f>
        <v>Dubai</v>
      </c>
    </row>
    <row r="3666" spans="1:20" x14ac:dyDescent="0.3">
      <c r="A3666" s="1" t="s">
        <v>3710</v>
      </c>
      <c r="B3666" s="1" t="s">
        <v>43</v>
      </c>
      <c r="C3666" s="1" t="s">
        <v>44</v>
      </c>
      <c r="D3666" s="1" t="s">
        <v>45</v>
      </c>
      <c r="E3666" s="1" t="s">
        <v>22</v>
      </c>
      <c r="F3666" s="1" t="s">
        <v>62</v>
      </c>
      <c r="G3666">
        <v>6037.12</v>
      </c>
      <c r="H3666">
        <v>5</v>
      </c>
      <c r="I3666">
        <v>30185.599999999999</v>
      </c>
      <c r="J3666">
        <v>3.05</v>
      </c>
      <c r="K3666">
        <v>3867</v>
      </c>
      <c r="L3666" s="2">
        <v>45595</v>
      </c>
      <c r="O3666" t="str">
        <f>IF(ecommerce_10000[[#This Row],[Platform]]="Souq","sq",ecommerce_10000[[#This Row],[Platform]])</f>
        <v>Jumia</v>
      </c>
      <c r="P3666" t="str">
        <f>IF(E3666="Souq","sq",IF(E3666="Jumia","Jum",E3666))</f>
        <v>Jum</v>
      </c>
      <c r="Q3666">
        <f>VLOOKUP(ecommerce_10000[[#This Row],[City]],F:I,4,FALSE)</f>
        <v>27872.98</v>
      </c>
      <c r="R3666" s="1">
        <f>SUMIF(C:C,ecommerce_10000[[#This Row],[Category]],I:I)</f>
        <v>31420413.200000018</v>
      </c>
      <c r="S3666" s="1">
        <f>SUMIFS(I:I,C:C,C3666)</f>
        <v>31420413.200000018</v>
      </c>
      <c r="T3666" s="1" t="str">
        <f>INDEX(F:F,MATCH(ecommerce_10000[[#This Row],[TotalAmount]],I:I,0))</f>
        <v>Giza</v>
      </c>
    </row>
    <row r="3667" spans="1:20" x14ac:dyDescent="0.3">
      <c r="A3667" s="1" t="s">
        <v>3711</v>
      </c>
      <c r="B3667" s="1" t="s">
        <v>13</v>
      </c>
      <c r="C3667" s="1" t="s">
        <v>14</v>
      </c>
      <c r="D3667" s="1" t="s">
        <v>15</v>
      </c>
      <c r="E3667" s="1" t="s">
        <v>47</v>
      </c>
      <c r="F3667" s="1" t="s">
        <v>40</v>
      </c>
      <c r="G3667">
        <v>18660.88</v>
      </c>
      <c r="H3667">
        <v>1</v>
      </c>
      <c r="I3667">
        <v>18660.88</v>
      </c>
      <c r="J3667">
        <v>3.02</v>
      </c>
      <c r="K3667">
        <v>4962</v>
      </c>
      <c r="L3667" s="2">
        <v>45509</v>
      </c>
      <c r="O3667" t="str">
        <f>IF(ecommerce_10000[[#This Row],[Platform]]="Souq","sq",ecommerce_10000[[#This Row],[Platform]])</f>
        <v>Amazon</v>
      </c>
      <c r="P3667" t="str">
        <f>IF(E3667="Souq","sq",IF(E3667="Jumia","Jum",E3667))</f>
        <v>Amazon</v>
      </c>
      <c r="Q3667">
        <f>VLOOKUP(ecommerce_10000[[#This Row],[City]],F:I,4,FALSE)</f>
        <v>99349.3</v>
      </c>
      <c r="R3667" s="1">
        <f>SUMIF(C:C,ecommerce_10000[[#This Row],[Category]],I:I)</f>
        <v>92327183.770000085</v>
      </c>
      <c r="S3667" s="1">
        <f>SUMIFS(I:I,C:C,C3667)</f>
        <v>92327183.770000085</v>
      </c>
      <c r="T3667" s="1" t="str">
        <f>INDEX(F:F,MATCH(ecommerce_10000[[#This Row],[TotalAmount]],I:I,0))</f>
        <v>Riyadh</v>
      </c>
    </row>
    <row r="3668" spans="1:20" x14ac:dyDescent="0.3">
      <c r="A3668" s="1" t="s">
        <v>3712</v>
      </c>
      <c r="B3668" s="1" t="s">
        <v>35</v>
      </c>
      <c r="C3668" s="1" t="s">
        <v>14</v>
      </c>
      <c r="D3668" s="1" t="s">
        <v>36</v>
      </c>
      <c r="E3668" s="1" t="s">
        <v>16</v>
      </c>
      <c r="F3668" s="1" t="s">
        <v>28</v>
      </c>
      <c r="G3668">
        <v>11308.33</v>
      </c>
      <c r="H3668">
        <v>2</v>
      </c>
      <c r="I3668">
        <v>22616.66</v>
      </c>
      <c r="J3668">
        <v>3.96</v>
      </c>
      <c r="K3668">
        <v>3421</v>
      </c>
      <c r="L3668" s="2">
        <v>45345</v>
      </c>
      <c r="O3668" t="str">
        <f>IF(ecommerce_10000[[#This Row],[Platform]]="Souq","sq",ecommerce_10000[[#This Row],[Platform]])</f>
        <v>sq</v>
      </c>
      <c r="P3668" t="str">
        <f>IF(E3668="Souq","sq",IF(E3668="Jumia","Jum",E3668))</f>
        <v>sq</v>
      </c>
      <c r="Q3668">
        <f>VLOOKUP(ecommerce_10000[[#This Row],[City]],F:I,4,FALSE)</f>
        <v>26648.76</v>
      </c>
      <c r="R3668" s="1">
        <f>SUMIF(C:C,ecommerce_10000[[#This Row],[Category]],I:I)</f>
        <v>92327183.770000085</v>
      </c>
      <c r="S3668" s="1">
        <f>SUMIFS(I:I,C:C,C3668)</f>
        <v>92327183.770000085</v>
      </c>
      <c r="T3668" s="1" t="str">
        <f>INDEX(F:F,MATCH(ecommerce_10000[[#This Row],[TotalAmount]],I:I,0))</f>
        <v>Casablanca</v>
      </c>
    </row>
    <row r="3669" spans="1:20" x14ac:dyDescent="0.3">
      <c r="A3669" s="1" t="s">
        <v>3713</v>
      </c>
      <c r="B3669" s="1" t="s">
        <v>13</v>
      </c>
      <c r="C3669" s="1" t="s">
        <v>14</v>
      </c>
      <c r="D3669" s="1" t="s">
        <v>15</v>
      </c>
      <c r="E3669" s="1" t="s">
        <v>47</v>
      </c>
      <c r="F3669" s="1" t="s">
        <v>33</v>
      </c>
      <c r="G3669">
        <v>2630.99</v>
      </c>
      <c r="H3669">
        <v>5</v>
      </c>
      <c r="I3669">
        <v>13154.95</v>
      </c>
      <c r="J3669">
        <v>1.74</v>
      </c>
      <c r="K3669">
        <v>2052</v>
      </c>
      <c r="L3669" s="2">
        <v>45331</v>
      </c>
      <c r="O3669" t="str">
        <f>IF(ecommerce_10000[[#This Row],[Platform]]="Souq","sq",ecommerce_10000[[#This Row],[Platform]])</f>
        <v>Amazon</v>
      </c>
      <c r="P3669" t="str">
        <f>IF(E3669="Souq","sq",IF(E3669="Jumia","Jum",E3669))</f>
        <v>Amazon</v>
      </c>
      <c r="Q3669">
        <f>VLOOKUP(ecommerce_10000[[#This Row],[City]],F:I,4,FALSE)</f>
        <v>3665.44</v>
      </c>
      <c r="R3669" s="1">
        <f>SUMIF(C:C,ecommerce_10000[[#This Row],[Category]],I:I)</f>
        <v>92327183.770000085</v>
      </c>
      <c r="S3669" s="1">
        <f>SUMIFS(I:I,C:C,C3669)</f>
        <v>92327183.770000085</v>
      </c>
      <c r="T3669" s="1" t="str">
        <f>INDEX(F:F,MATCH(ecommerce_10000[[#This Row],[TotalAmount]],I:I,0))</f>
        <v>Dubai</v>
      </c>
    </row>
    <row r="3670" spans="1:20" x14ac:dyDescent="0.3">
      <c r="A3670" s="1" t="s">
        <v>3714</v>
      </c>
      <c r="B3670" s="1" t="s">
        <v>25</v>
      </c>
      <c r="C3670" s="1" t="s">
        <v>26</v>
      </c>
      <c r="D3670" s="1" t="s">
        <v>27</v>
      </c>
      <c r="E3670" s="1" t="s">
        <v>47</v>
      </c>
      <c r="F3670" s="1" t="s">
        <v>40</v>
      </c>
      <c r="G3670">
        <v>17754.150000000001</v>
      </c>
      <c r="H3670">
        <v>2</v>
      </c>
      <c r="I3670">
        <v>35508.300000000003</v>
      </c>
      <c r="J3670">
        <v>3.3</v>
      </c>
      <c r="K3670">
        <v>2769</v>
      </c>
      <c r="L3670" s="2">
        <v>45624</v>
      </c>
      <c r="O3670" t="str">
        <f>IF(ecommerce_10000[[#This Row],[Platform]]="Souq","sq",ecommerce_10000[[#This Row],[Platform]])</f>
        <v>Amazon</v>
      </c>
      <c r="P3670" t="str">
        <f>IF(E3670="Souq","sq",IF(E3670="Jumia","Jum",E3670))</f>
        <v>Amazon</v>
      </c>
      <c r="Q3670">
        <f>VLOOKUP(ecommerce_10000[[#This Row],[City]],F:I,4,FALSE)</f>
        <v>99349.3</v>
      </c>
      <c r="R3670" s="1">
        <f>SUMIF(C:C,ecommerce_10000[[#This Row],[Category]],I:I)</f>
        <v>29200970.130000021</v>
      </c>
      <c r="S3670" s="1">
        <f>SUMIFS(I:I,C:C,C3670)</f>
        <v>29200970.130000021</v>
      </c>
      <c r="T3670" s="1" t="str">
        <f>INDEX(F:F,MATCH(ecommerce_10000[[#This Row],[TotalAmount]],I:I,0))</f>
        <v>Riyadh</v>
      </c>
    </row>
    <row r="3671" spans="1:20" x14ac:dyDescent="0.3">
      <c r="A3671" s="1" t="s">
        <v>3715</v>
      </c>
      <c r="B3671" s="1" t="s">
        <v>25</v>
      </c>
      <c r="C3671" s="1" t="s">
        <v>26</v>
      </c>
      <c r="D3671" s="1" t="s">
        <v>27</v>
      </c>
      <c r="E3671" s="1" t="s">
        <v>47</v>
      </c>
      <c r="F3671" s="1" t="s">
        <v>28</v>
      </c>
      <c r="G3671">
        <v>11641.56</v>
      </c>
      <c r="H3671">
        <v>1</v>
      </c>
      <c r="I3671">
        <v>11641.56</v>
      </c>
      <c r="J3671">
        <v>1.92</v>
      </c>
      <c r="K3671">
        <v>379</v>
      </c>
      <c r="L3671" s="2">
        <v>45623</v>
      </c>
      <c r="O3671" t="str">
        <f>IF(ecommerce_10000[[#This Row],[Platform]]="Souq","sq",ecommerce_10000[[#This Row],[Platform]])</f>
        <v>Amazon</v>
      </c>
      <c r="P3671" t="str">
        <f>IF(E3671="Souq","sq",IF(E3671="Jumia","Jum",E3671))</f>
        <v>Amazon</v>
      </c>
      <c r="Q3671">
        <f>VLOOKUP(ecommerce_10000[[#This Row],[City]],F:I,4,FALSE)</f>
        <v>26648.76</v>
      </c>
      <c r="R3671" s="1">
        <f>SUMIF(C:C,ecommerce_10000[[#This Row],[Category]],I:I)</f>
        <v>29200970.130000021</v>
      </c>
      <c r="S3671" s="1">
        <f>SUMIFS(I:I,C:C,C3671)</f>
        <v>29200970.130000021</v>
      </c>
      <c r="T3671" s="1" t="str">
        <f>INDEX(F:F,MATCH(ecommerce_10000[[#This Row],[TotalAmount]],I:I,0))</f>
        <v>Casablanca</v>
      </c>
    </row>
    <row r="3672" spans="1:20" x14ac:dyDescent="0.3">
      <c r="A3672" s="1" t="s">
        <v>3716</v>
      </c>
      <c r="B3672" s="1" t="s">
        <v>43</v>
      </c>
      <c r="C3672" s="1" t="s">
        <v>44</v>
      </c>
      <c r="D3672" s="1" t="s">
        <v>45</v>
      </c>
      <c r="E3672" s="1" t="s">
        <v>16</v>
      </c>
      <c r="F3672" s="1" t="s">
        <v>28</v>
      </c>
      <c r="G3672">
        <v>13075.61</v>
      </c>
      <c r="H3672">
        <v>5</v>
      </c>
      <c r="I3672">
        <v>65378.05</v>
      </c>
      <c r="J3672">
        <v>2.23</v>
      </c>
      <c r="K3672">
        <v>289</v>
      </c>
      <c r="L3672" s="2">
        <v>45392</v>
      </c>
      <c r="O3672" t="str">
        <f>IF(ecommerce_10000[[#This Row],[Platform]]="Souq","sq",ecommerce_10000[[#This Row],[Platform]])</f>
        <v>sq</v>
      </c>
      <c r="P3672" t="str">
        <f>IF(E3672="Souq","sq",IF(E3672="Jumia","Jum",E3672))</f>
        <v>sq</v>
      </c>
      <c r="Q3672">
        <f>VLOOKUP(ecommerce_10000[[#This Row],[City]],F:I,4,FALSE)</f>
        <v>26648.76</v>
      </c>
      <c r="R3672" s="1">
        <f>SUMIF(C:C,ecommerce_10000[[#This Row],[Category]],I:I)</f>
        <v>31420413.200000018</v>
      </c>
      <c r="S3672" s="1">
        <f>SUMIFS(I:I,C:C,C3672)</f>
        <v>31420413.200000018</v>
      </c>
      <c r="T3672" s="1" t="str">
        <f>INDEX(F:F,MATCH(ecommerce_10000[[#This Row],[TotalAmount]],I:I,0))</f>
        <v>Casablanca</v>
      </c>
    </row>
    <row r="3673" spans="1:20" x14ac:dyDescent="0.3">
      <c r="A3673" s="1" t="s">
        <v>3717</v>
      </c>
      <c r="B3673" s="1" t="s">
        <v>35</v>
      </c>
      <c r="C3673" s="1" t="s">
        <v>14</v>
      </c>
      <c r="D3673" s="1" t="s">
        <v>36</v>
      </c>
      <c r="E3673" s="1" t="s">
        <v>47</v>
      </c>
      <c r="F3673" s="1" t="s">
        <v>28</v>
      </c>
      <c r="G3673">
        <v>6568.89</v>
      </c>
      <c r="H3673">
        <v>1</v>
      </c>
      <c r="I3673">
        <v>6568.89</v>
      </c>
      <c r="J3673">
        <v>1.96</v>
      </c>
      <c r="K3673">
        <v>4706</v>
      </c>
      <c r="L3673" s="2">
        <v>45530</v>
      </c>
      <c r="O3673" t="str">
        <f>IF(ecommerce_10000[[#This Row],[Platform]]="Souq","sq",ecommerce_10000[[#This Row],[Platform]])</f>
        <v>Amazon</v>
      </c>
      <c r="P3673" t="str">
        <f>IF(E3673="Souq","sq",IF(E3673="Jumia","Jum",E3673))</f>
        <v>Amazon</v>
      </c>
      <c r="Q3673">
        <f>VLOOKUP(ecommerce_10000[[#This Row],[City]],F:I,4,FALSE)</f>
        <v>26648.76</v>
      </c>
      <c r="R3673" s="1">
        <f>SUMIF(C:C,ecommerce_10000[[#This Row],[Category]],I:I)</f>
        <v>92327183.770000085</v>
      </c>
      <c r="S3673" s="1">
        <f>SUMIFS(I:I,C:C,C3673)</f>
        <v>92327183.770000085</v>
      </c>
      <c r="T3673" s="1" t="str">
        <f>INDEX(F:F,MATCH(ecommerce_10000[[#This Row],[TotalAmount]],I:I,0))</f>
        <v>Casablanca</v>
      </c>
    </row>
    <row r="3674" spans="1:20" x14ac:dyDescent="0.3">
      <c r="A3674" s="1" t="s">
        <v>3718</v>
      </c>
      <c r="B3674" s="1" t="s">
        <v>13</v>
      </c>
      <c r="C3674" s="1" t="s">
        <v>14</v>
      </c>
      <c r="D3674" s="1" t="s">
        <v>15</v>
      </c>
      <c r="E3674" s="1" t="s">
        <v>16</v>
      </c>
      <c r="F3674" s="1" t="s">
        <v>17</v>
      </c>
      <c r="G3674">
        <v>8895.4599999999991</v>
      </c>
      <c r="H3674">
        <v>2</v>
      </c>
      <c r="I3674">
        <v>17790.919999999998</v>
      </c>
      <c r="J3674">
        <v>2.11</v>
      </c>
      <c r="K3674">
        <v>4847</v>
      </c>
      <c r="L3674" s="2">
        <v>45431</v>
      </c>
      <c r="O3674" t="str">
        <f>IF(ecommerce_10000[[#This Row],[Platform]]="Souq","sq",ecommerce_10000[[#This Row],[Platform]])</f>
        <v>sq</v>
      </c>
      <c r="P3674" t="str">
        <f>IF(E3674="Souq","sq",IF(E3674="Jumia","Jum",E3674))</f>
        <v>sq</v>
      </c>
      <c r="Q3674">
        <f>VLOOKUP(ecommerce_10000[[#This Row],[City]],F:I,4,FALSE)</f>
        <v>16284.02</v>
      </c>
      <c r="R3674" s="1">
        <f>SUMIF(C:C,ecommerce_10000[[#This Row],[Category]],I:I)</f>
        <v>92327183.770000085</v>
      </c>
      <c r="S3674" s="1">
        <f>SUMIFS(I:I,C:C,C3674)</f>
        <v>92327183.770000085</v>
      </c>
      <c r="T3674" s="1" t="str">
        <f>INDEX(F:F,MATCH(ecommerce_10000[[#This Row],[TotalAmount]],I:I,0))</f>
        <v>Cairo</v>
      </c>
    </row>
    <row r="3675" spans="1:20" x14ac:dyDescent="0.3">
      <c r="A3675" s="1" t="s">
        <v>3719</v>
      </c>
      <c r="B3675" s="1" t="s">
        <v>43</v>
      </c>
      <c r="C3675" s="1" t="s">
        <v>44</v>
      </c>
      <c r="D3675" s="1" t="s">
        <v>45</v>
      </c>
      <c r="E3675" s="1" t="s">
        <v>22</v>
      </c>
      <c r="F3675" s="1" t="s">
        <v>40</v>
      </c>
      <c r="G3675">
        <v>14927.55</v>
      </c>
      <c r="H3675">
        <v>5</v>
      </c>
      <c r="I3675">
        <v>74637.75</v>
      </c>
      <c r="J3675">
        <v>2.2599999999999998</v>
      </c>
      <c r="K3675">
        <v>1452</v>
      </c>
      <c r="L3675" s="2">
        <v>45613</v>
      </c>
      <c r="O3675" t="str">
        <f>IF(ecommerce_10000[[#This Row],[Platform]]="Souq","sq",ecommerce_10000[[#This Row],[Platform]])</f>
        <v>Jumia</v>
      </c>
      <c r="P3675" t="str">
        <f>IF(E3675="Souq","sq",IF(E3675="Jumia","Jum",E3675))</f>
        <v>Jum</v>
      </c>
      <c r="Q3675">
        <f>VLOOKUP(ecommerce_10000[[#This Row],[City]],F:I,4,FALSE)</f>
        <v>99349.3</v>
      </c>
      <c r="R3675" s="1">
        <f>SUMIF(C:C,ecommerce_10000[[#This Row],[Category]],I:I)</f>
        <v>31420413.200000018</v>
      </c>
      <c r="S3675" s="1">
        <f>SUMIFS(I:I,C:C,C3675)</f>
        <v>31420413.200000018</v>
      </c>
      <c r="T3675" s="1" t="str">
        <f>INDEX(F:F,MATCH(ecommerce_10000[[#This Row],[TotalAmount]],I:I,0))</f>
        <v>Riyadh</v>
      </c>
    </row>
    <row r="3676" spans="1:20" x14ac:dyDescent="0.3">
      <c r="A3676" s="1" t="s">
        <v>3720</v>
      </c>
      <c r="B3676" s="1" t="s">
        <v>30</v>
      </c>
      <c r="C3676" s="1" t="s">
        <v>31</v>
      </c>
      <c r="D3676" s="1" t="s">
        <v>32</v>
      </c>
      <c r="E3676" s="1" t="s">
        <v>16</v>
      </c>
      <c r="F3676" s="1" t="s">
        <v>23</v>
      </c>
      <c r="G3676">
        <v>10829.55</v>
      </c>
      <c r="H3676">
        <v>4</v>
      </c>
      <c r="I3676">
        <v>43318.2</v>
      </c>
      <c r="J3676">
        <v>4.26</v>
      </c>
      <c r="K3676">
        <v>2149</v>
      </c>
      <c r="L3676" s="2">
        <v>45425</v>
      </c>
      <c r="O3676" t="str">
        <f>IF(ecommerce_10000[[#This Row],[Platform]]="Souq","sq",ecommerce_10000[[#This Row],[Platform]])</f>
        <v>sq</v>
      </c>
      <c r="P3676" t="str">
        <f>IF(E3676="Souq","sq",IF(E3676="Jumia","Jum",E3676))</f>
        <v>sq</v>
      </c>
      <c r="Q3676">
        <f>VLOOKUP(ecommerce_10000[[#This Row],[City]],F:I,4,FALSE)</f>
        <v>13290.4</v>
      </c>
      <c r="R3676" s="1">
        <f>SUMIF(C:C,ecommerce_10000[[#This Row],[Category]],I:I)</f>
        <v>57542997.559999913</v>
      </c>
      <c r="S3676" s="1">
        <f>SUMIFS(I:I,C:C,C3676)</f>
        <v>57542997.559999913</v>
      </c>
      <c r="T3676" s="1" t="str">
        <f>INDEX(F:F,MATCH(ecommerce_10000[[#This Row],[TotalAmount]],I:I,0))</f>
        <v>Alexandria</v>
      </c>
    </row>
    <row r="3677" spans="1:20" x14ac:dyDescent="0.3">
      <c r="A3677" s="1" t="s">
        <v>3721</v>
      </c>
      <c r="B3677" s="1" t="s">
        <v>53</v>
      </c>
      <c r="C3677" s="1" t="s">
        <v>31</v>
      </c>
      <c r="D3677" s="1" t="s">
        <v>54</v>
      </c>
      <c r="E3677" s="1" t="s">
        <v>47</v>
      </c>
      <c r="F3677" s="1" t="s">
        <v>23</v>
      </c>
      <c r="G3677">
        <v>16232.94</v>
      </c>
      <c r="H3677">
        <v>5</v>
      </c>
      <c r="I3677">
        <v>81164.7</v>
      </c>
      <c r="J3677">
        <v>3.76</v>
      </c>
      <c r="K3677">
        <v>4047</v>
      </c>
      <c r="L3677" s="2">
        <v>45573</v>
      </c>
      <c r="O3677" t="str">
        <f>IF(ecommerce_10000[[#This Row],[Platform]]="Souq","sq",ecommerce_10000[[#This Row],[Platform]])</f>
        <v>Amazon</v>
      </c>
      <c r="P3677" t="str">
        <f>IF(E3677="Souq","sq",IF(E3677="Jumia","Jum",E3677))</f>
        <v>Amazon</v>
      </c>
      <c r="Q3677">
        <f>VLOOKUP(ecommerce_10000[[#This Row],[City]],F:I,4,FALSE)</f>
        <v>13290.4</v>
      </c>
      <c r="R3677" s="1">
        <f>SUMIF(C:C,ecommerce_10000[[#This Row],[Category]],I:I)</f>
        <v>57542997.559999913</v>
      </c>
      <c r="S3677" s="1">
        <f>SUMIFS(I:I,C:C,C3677)</f>
        <v>57542997.559999913</v>
      </c>
      <c r="T3677" s="1" t="str">
        <f>INDEX(F:F,MATCH(ecommerce_10000[[#This Row],[TotalAmount]],I:I,0))</f>
        <v>Alexandria</v>
      </c>
    </row>
    <row r="3678" spans="1:20" x14ac:dyDescent="0.3">
      <c r="A3678" s="1" t="s">
        <v>3722</v>
      </c>
      <c r="B3678" s="1" t="s">
        <v>43</v>
      </c>
      <c r="C3678" s="1" t="s">
        <v>44</v>
      </c>
      <c r="D3678" s="1" t="s">
        <v>45</v>
      </c>
      <c r="E3678" s="1" t="s">
        <v>22</v>
      </c>
      <c r="F3678" s="1" t="s">
        <v>23</v>
      </c>
      <c r="G3678">
        <v>2780.4</v>
      </c>
      <c r="H3678">
        <v>2</v>
      </c>
      <c r="I3678">
        <v>5560.8</v>
      </c>
      <c r="J3678">
        <v>4.99</v>
      </c>
      <c r="K3678">
        <v>3474</v>
      </c>
      <c r="L3678" s="2">
        <v>45557</v>
      </c>
      <c r="O3678" t="str">
        <f>IF(ecommerce_10000[[#This Row],[Platform]]="Souq","sq",ecommerce_10000[[#This Row],[Platform]])</f>
        <v>Jumia</v>
      </c>
      <c r="P3678" t="str">
        <f>IF(E3678="Souq","sq",IF(E3678="Jumia","Jum",E3678))</f>
        <v>Jum</v>
      </c>
      <c r="Q3678">
        <f>VLOOKUP(ecommerce_10000[[#This Row],[City]],F:I,4,FALSE)</f>
        <v>13290.4</v>
      </c>
      <c r="R3678" s="1">
        <f>SUMIF(C:C,ecommerce_10000[[#This Row],[Category]],I:I)</f>
        <v>31420413.200000018</v>
      </c>
      <c r="S3678" s="1">
        <f>SUMIFS(I:I,C:C,C3678)</f>
        <v>31420413.200000018</v>
      </c>
      <c r="T3678" s="1" t="str">
        <f>INDEX(F:F,MATCH(ecommerce_10000[[#This Row],[TotalAmount]],I:I,0))</f>
        <v>Alexandria</v>
      </c>
    </row>
    <row r="3679" spans="1:20" x14ac:dyDescent="0.3">
      <c r="A3679" s="1" t="s">
        <v>3723</v>
      </c>
      <c r="B3679" s="1" t="s">
        <v>19</v>
      </c>
      <c r="C3679" s="1" t="s">
        <v>20</v>
      </c>
      <c r="D3679" s="1" t="s">
        <v>21</v>
      </c>
      <c r="E3679" s="1" t="s">
        <v>47</v>
      </c>
      <c r="F3679" s="1" t="s">
        <v>33</v>
      </c>
      <c r="G3679">
        <v>14521.51</v>
      </c>
      <c r="H3679">
        <v>2</v>
      </c>
      <c r="I3679">
        <v>29043.02</v>
      </c>
      <c r="J3679">
        <v>4.38</v>
      </c>
      <c r="K3679">
        <v>556</v>
      </c>
      <c r="L3679" s="2">
        <v>45617</v>
      </c>
      <c r="O3679" t="str">
        <f>IF(ecommerce_10000[[#This Row],[Platform]]="Souq","sq",ecommerce_10000[[#This Row],[Platform]])</f>
        <v>Amazon</v>
      </c>
      <c r="P3679" t="str">
        <f>IF(E3679="Souq","sq",IF(E3679="Jumia","Jum",E3679))</f>
        <v>Amazon</v>
      </c>
      <c r="Q3679">
        <f>VLOOKUP(ecommerce_10000[[#This Row],[City]],F:I,4,FALSE)</f>
        <v>3665.44</v>
      </c>
      <c r="R3679" s="1">
        <f>SUMIF(C:C,ecommerce_10000[[#This Row],[Category]],I:I)</f>
        <v>91504159.730000004</v>
      </c>
      <c r="S3679" s="1">
        <f>SUMIFS(I:I,C:C,C3679)</f>
        <v>91504159.730000004</v>
      </c>
      <c r="T3679" s="1" t="str">
        <f>INDEX(F:F,MATCH(ecommerce_10000[[#This Row],[TotalAmount]],I:I,0))</f>
        <v>Dubai</v>
      </c>
    </row>
    <row r="3680" spans="1:20" x14ac:dyDescent="0.3">
      <c r="A3680" s="1" t="s">
        <v>3724</v>
      </c>
      <c r="B3680" s="1" t="s">
        <v>19</v>
      </c>
      <c r="C3680" s="1" t="s">
        <v>20</v>
      </c>
      <c r="D3680" s="1" t="s">
        <v>21</v>
      </c>
      <c r="E3680" s="1" t="s">
        <v>16</v>
      </c>
      <c r="F3680" s="1" t="s">
        <v>28</v>
      </c>
      <c r="G3680">
        <v>4730.68</v>
      </c>
      <c r="H3680">
        <v>3</v>
      </c>
      <c r="I3680">
        <v>14192.04</v>
      </c>
      <c r="J3680">
        <v>4.9000000000000004</v>
      </c>
      <c r="K3680">
        <v>3653</v>
      </c>
      <c r="L3680" s="2">
        <v>45332</v>
      </c>
      <c r="O3680" t="str">
        <f>IF(ecommerce_10000[[#This Row],[Platform]]="Souq","sq",ecommerce_10000[[#This Row],[Platform]])</f>
        <v>sq</v>
      </c>
      <c r="P3680" t="str">
        <f>IF(E3680="Souq","sq",IF(E3680="Jumia","Jum",E3680))</f>
        <v>sq</v>
      </c>
      <c r="Q3680">
        <f>VLOOKUP(ecommerce_10000[[#This Row],[City]],F:I,4,FALSE)</f>
        <v>26648.76</v>
      </c>
      <c r="R3680" s="1">
        <f>SUMIF(C:C,ecommerce_10000[[#This Row],[Category]],I:I)</f>
        <v>91504159.730000004</v>
      </c>
      <c r="S3680" s="1">
        <f>SUMIFS(I:I,C:C,C3680)</f>
        <v>91504159.730000004</v>
      </c>
      <c r="T3680" s="1" t="str">
        <f>INDEX(F:F,MATCH(ecommerce_10000[[#This Row],[TotalAmount]],I:I,0))</f>
        <v>Casablanca</v>
      </c>
    </row>
    <row r="3681" spans="1:20" x14ac:dyDescent="0.3">
      <c r="A3681" s="1" t="s">
        <v>3725</v>
      </c>
      <c r="B3681" s="1" t="s">
        <v>53</v>
      </c>
      <c r="C3681" s="1" t="s">
        <v>31</v>
      </c>
      <c r="D3681" s="1" t="s">
        <v>54</v>
      </c>
      <c r="E3681" s="1" t="s">
        <v>47</v>
      </c>
      <c r="F3681" s="1" t="s">
        <v>33</v>
      </c>
      <c r="G3681">
        <v>16171.64</v>
      </c>
      <c r="H3681">
        <v>2</v>
      </c>
      <c r="I3681">
        <v>32343.279999999999</v>
      </c>
      <c r="J3681">
        <v>1.47</v>
      </c>
      <c r="K3681">
        <v>2789</v>
      </c>
      <c r="L3681" s="2">
        <v>45536</v>
      </c>
      <c r="O3681" t="str">
        <f>IF(ecommerce_10000[[#This Row],[Platform]]="Souq","sq",ecommerce_10000[[#This Row],[Platform]])</f>
        <v>Amazon</v>
      </c>
      <c r="P3681" t="str">
        <f>IF(E3681="Souq","sq",IF(E3681="Jumia","Jum",E3681))</f>
        <v>Amazon</v>
      </c>
      <c r="Q3681">
        <f>VLOOKUP(ecommerce_10000[[#This Row],[City]],F:I,4,FALSE)</f>
        <v>3665.44</v>
      </c>
      <c r="R3681" s="1">
        <f>SUMIF(C:C,ecommerce_10000[[#This Row],[Category]],I:I)</f>
        <v>57542997.559999913</v>
      </c>
      <c r="S3681" s="1">
        <f>SUMIFS(I:I,C:C,C3681)</f>
        <v>57542997.559999913</v>
      </c>
      <c r="T3681" s="1" t="str">
        <f>INDEX(F:F,MATCH(ecommerce_10000[[#This Row],[TotalAmount]],I:I,0))</f>
        <v>Dubai</v>
      </c>
    </row>
    <row r="3682" spans="1:20" x14ac:dyDescent="0.3">
      <c r="A3682" s="1" t="s">
        <v>3726</v>
      </c>
      <c r="B3682" s="1" t="s">
        <v>53</v>
      </c>
      <c r="C3682" s="1" t="s">
        <v>31</v>
      </c>
      <c r="D3682" s="1" t="s">
        <v>54</v>
      </c>
      <c r="E3682" s="1" t="s">
        <v>47</v>
      </c>
      <c r="F3682" s="1" t="s">
        <v>17</v>
      </c>
      <c r="G3682">
        <v>17988.46</v>
      </c>
      <c r="H3682">
        <v>5</v>
      </c>
      <c r="I3682">
        <v>89942.3</v>
      </c>
      <c r="J3682">
        <v>4.2300000000000004</v>
      </c>
      <c r="K3682">
        <v>4386</v>
      </c>
      <c r="L3682" s="2">
        <v>45299</v>
      </c>
      <c r="O3682" t="str">
        <f>IF(ecommerce_10000[[#This Row],[Platform]]="Souq","sq",ecommerce_10000[[#This Row],[Platform]])</f>
        <v>Amazon</v>
      </c>
      <c r="P3682" t="str">
        <f>IF(E3682="Souq","sq",IF(E3682="Jumia","Jum",E3682))</f>
        <v>Amazon</v>
      </c>
      <c r="Q3682">
        <f>VLOOKUP(ecommerce_10000[[#This Row],[City]],F:I,4,FALSE)</f>
        <v>16284.02</v>
      </c>
      <c r="R3682" s="1">
        <f>SUMIF(C:C,ecommerce_10000[[#This Row],[Category]],I:I)</f>
        <v>57542997.559999913</v>
      </c>
      <c r="S3682" s="1">
        <f>SUMIFS(I:I,C:C,C3682)</f>
        <v>57542997.559999913</v>
      </c>
      <c r="T3682" s="1" t="str">
        <f>INDEX(F:F,MATCH(ecommerce_10000[[#This Row],[TotalAmount]],I:I,0))</f>
        <v>Cairo</v>
      </c>
    </row>
    <row r="3683" spans="1:20" x14ac:dyDescent="0.3">
      <c r="A3683" s="1" t="s">
        <v>3727</v>
      </c>
      <c r="B3683" s="1" t="s">
        <v>65</v>
      </c>
      <c r="C3683" s="1" t="s">
        <v>20</v>
      </c>
      <c r="D3683" s="1" t="s">
        <v>66</v>
      </c>
      <c r="E3683" s="1" t="s">
        <v>22</v>
      </c>
      <c r="F3683" s="1" t="s">
        <v>17</v>
      </c>
      <c r="G3683">
        <v>10467.77</v>
      </c>
      <c r="H3683">
        <v>4</v>
      </c>
      <c r="I3683">
        <v>41871.08</v>
      </c>
      <c r="J3683">
        <v>1.23</v>
      </c>
      <c r="K3683">
        <v>1513</v>
      </c>
      <c r="L3683" s="2">
        <v>45455</v>
      </c>
      <c r="O3683" t="str">
        <f>IF(ecommerce_10000[[#This Row],[Platform]]="Souq","sq",ecommerce_10000[[#This Row],[Platform]])</f>
        <v>Jumia</v>
      </c>
      <c r="P3683" t="str">
        <f>IF(E3683="Souq","sq",IF(E3683="Jumia","Jum",E3683))</f>
        <v>Jum</v>
      </c>
      <c r="Q3683">
        <f>VLOOKUP(ecommerce_10000[[#This Row],[City]],F:I,4,FALSE)</f>
        <v>16284.02</v>
      </c>
      <c r="R3683" s="1">
        <f>SUMIF(C:C,ecommerce_10000[[#This Row],[Category]],I:I)</f>
        <v>91504159.730000004</v>
      </c>
      <c r="S3683" s="1">
        <f>SUMIFS(I:I,C:C,C3683)</f>
        <v>91504159.730000004</v>
      </c>
      <c r="T3683" s="1" t="str">
        <f>INDEX(F:F,MATCH(ecommerce_10000[[#This Row],[TotalAmount]],I:I,0))</f>
        <v>Cairo</v>
      </c>
    </row>
    <row r="3684" spans="1:20" x14ac:dyDescent="0.3">
      <c r="A3684" s="1" t="s">
        <v>3728</v>
      </c>
      <c r="B3684" s="1" t="s">
        <v>35</v>
      </c>
      <c r="C3684" s="1" t="s">
        <v>14</v>
      </c>
      <c r="D3684" s="1" t="s">
        <v>36</v>
      </c>
      <c r="E3684" s="1" t="s">
        <v>22</v>
      </c>
      <c r="F3684" s="1" t="s">
        <v>62</v>
      </c>
      <c r="G3684">
        <v>19391.87</v>
      </c>
      <c r="H3684">
        <v>2</v>
      </c>
      <c r="I3684">
        <v>38783.74</v>
      </c>
      <c r="J3684">
        <v>4.3499999999999996</v>
      </c>
      <c r="K3684">
        <v>2532</v>
      </c>
      <c r="L3684" s="2">
        <v>45529</v>
      </c>
      <c r="O3684" t="str">
        <f>IF(ecommerce_10000[[#This Row],[Platform]]="Souq","sq",ecommerce_10000[[#This Row],[Platform]])</f>
        <v>Jumia</v>
      </c>
      <c r="P3684" t="str">
        <f>IF(E3684="Souq","sq",IF(E3684="Jumia","Jum",E3684))</f>
        <v>Jum</v>
      </c>
      <c r="Q3684">
        <f>VLOOKUP(ecommerce_10000[[#This Row],[City]],F:I,4,FALSE)</f>
        <v>27872.98</v>
      </c>
      <c r="R3684" s="1">
        <f>SUMIF(C:C,ecommerce_10000[[#This Row],[Category]],I:I)</f>
        <v>92327183.770000085</v>
      </c>
      <c r="S3684" s="1">
        <f>SUMIFS(I:I,C:C,C3684)</f>
        <v>92327183.770000085</v>
      </c>
      <c r="T3684" s="1" t="str">
        <f>INDEX(F:F,MATCH(ecommerce_10000[[#This Row],[TotalAmount]],I:I,0))</f>
        <v>Giza</v>
      </c>
    </row>
    <row r="3685" spans="1:20" x14ac:dyDescent="0.3">
      <c r="A3685" s="1" t="s">
        <v>3729</v>
      </c>
      <c r="B3685" s="1" t="s">
        <v>25</v>
      </c>
      <c r="C3685" s="1" t="s">
        <v>26</v>
      </c>
      <c r="D3685" s="1" t="s">
        <v>27</v>
      </c>
      <c r="E3685" s="1" t="s">
        <v>47</v>
      </c>
      <c r="F3685" s="1" t="s">
        <v>28</v>
      </c>
      <c r="G3685">
        <v>14957.88</v>
      </c>
      <c r="H3685">
        <v>5</v>
      </c>
      <c r="I3685">
        <v>74789.399999999994</v>
      </c>
      <c r="J3685">
        <v>3.39</v>
      </c>
      <c r="K3685">
        <v>4572</v>
      </c>
      <c r="L3685" s="2">
        <v>45593</v>
      </c>
      <c r="O3685" t="str">
        <f>IF(ecommerce_10000[[#This Row],[Platform]]="Souq","sq",ecommerce_10000[[#This Row],[Platform]])</f>
        <v>Amazon</v>
      </c>
      <c r="P3685" t="str">
        <f>IF(E3685="Souq","sq",IF(E3685="Jumia","Jum",E3685))</f>
        <v>Amazon</v>
      </c>
      <c r="Q3685">
        <f>VLOOKUP(ecommerce_10000[[#This Row],[City]],F:I,4,FALSE)</f>
        <v>26648.76</v>
      </c>
      <c r="R3685" s="1">
        <f>SUMIF(C:C,ecommerce_10000[[#This Row],[Category]],I:I)</f>
        <v>29200970.130000021</v>
      </c>
      <c r="S3685" s="1">
        <f>SUMIFS(I:I,C:C,C3685)</f>
        <v>29200970.130000021</v>
      </c>
      <c r="T3685" s="1" t="str">
        <f>INDEX(F:F,MATCH(ecommerce_10000[[#This Row],[TotalAmount]],I:I,0))</f>
        <v>Casablanca</v>
      </c>
    </row>
    <row r="3686" spans="1:20" x14ac:dyDescent="0.3">
      <c r="A3686" s="1" t="s">
        <v>3730</v>
      </c>
      <c r="B3686" s="1" t="s">
        <v>43</v>
      </c>
      <c r="C3686" s="1" t="s">
        <v>44</v>
      </c>
      <c r="D3686" s="1" t="s">
        <v>45</v>
      </c>
      <c r="E3686" s="1" t="s">
        <v>22</v>
      </c>
      <c r="F3686" s="1" t="s">
        <v>17</v>
      </c>
      <c r="G3686">
        <v>13843.13</v>
      </c>
      <c r="H3686">
        <v>5</v>
      </c>
      <c r="I3686">
        <v>69215.649999999994</v>
      </c>
      <c r="J3686">
        <v>1.3</v>
      </c>
      <c r="K3686">
        <v>842</v>
      </c>
      <c r="L3686" s="2">
        <v>45504</v>
      </c>
      <c r="O3686" t="str">
        <f>IF(ecommerce_10000[[#This Row],[Platform]]="Souq","sq",ecommerce_10000[[#This Row],[Platform]])</f>
        <v>Jumia</v>
      </c>
      <c r="P3686" t="str">
        <f>IF(E3686="Souq","sq",IF(E3686="Jumia","Jum",E3686))</f>
        <v>Jum</v>
      </c>
      <c r="Q3686">
        <f>VLOOKUP(ecommerce_10000[[#This Row],[City]],F:I,4,FALSE)</f>
        <v>16284.02</v>
      </c>
      <c r="R3686" s="1">
        <f>SUMIF(C:C,ecommerce_10000[[#This Row],[Category]],I:I)</f>
        <v>31420413.200000018</v>
      </c>
      <c r="S3686" s="1">
        <f>SUMIFS(I:I,C:C,C3686)</f>
        <v>31420413.200000018</v>
      </c>
      <c r="T3686" s="1" t="str">
        <f>INDEX(F:F,MATCH(ecommerce_10000[[#This Row],[TotalAmount]],I:I,0))</f>
        <v>Cairo</v>
      </c>
    </row>
    <row r="3687" spans="1:20" x14ac:dyDescent="0.3">
      <c r="A3687" s="1" t="s">
        <v>3731</v>
      </c>
      <c r="B3687" s="1" t="s">
        <v>30</v>
      </c>
      <c r="C3687" s="1" t="s">
        <v>31</v>
      </c>
      <c r="D3687" s="1" t="s">
        <v>32</v>
      </c>
      <c r="E3687" s="1" t="s">
        <v>47</v>
      </c>
      <c r="F3687" s="1" t="s">
        <v>62</v>
      </c>
      <c r="G3687">
        <v>5356.84</v>
      </c>
      <c r="H3687">
        <v>5</v>
      </c>
      <c r="I3687">
        <v>26784.2</v>
      </c>
      <c r="J3687">
        <v>2.15</v>
      </c>
      <c r="K3687">
        <v>2345</v>
      </c>
      <c r="L3687" s="2">
        <v>45622</v>
      </c>
      <c r="O3687" t="str">
        <f>IF(ecommerce_10000[[#This Row],[Platform]]="Souq","sq",ecommerce_10000[[#This Row],[Platform]])</f>
        <v>Amazon</v>
      </c>
      <c r="P3687" t="str">
        <f>IF(E3687="Souq","sq",IF(E3687="Jumia","Jum",E3687))</f>
        <v>Amazon</v>
      </c>
      <c r="Q3687">
        <f>VLOOKUP(ecommerce_10000[[#This Row],[City]],F:I,4,FALSE)</f>
        <v>27872.98</v>
      </c>
      <c r="R3687" s="1">
        <f>SUMIF(C:C,ecommerce_10000[[#This Row],[Category]],I:I)</f>
        <v>57542997.559999913</v>
      </c>
      <c r="S3687" s="1">
        <f>SUMIFS(I:I,C:C,C3687)</f>
        <v>57542997.559999913</v>
      </c>
      <c r="T3687" s="1" t="str">
        <f>INDEX(F:F,MATCH(ecommerce_10000[[#This Row],[TotalAmount]],I:I,0))</f>
        <v>Giza</v>
      </c>
    </row>
    <row r="3688" spans="1:20" x14ac:dyDescent="0.3">
      <c r="A3688" s="1" t="s">
        <v>3732</v>
      </c>
      <c r="B3688" s="1" t="s">
        <v>65</v>
      </c>
      <c r="C3688" s="1" t="s">
        <v>20</v>
      </c>
      <c r="D3688" s="1" t="s">
        <v>66</v>
      </c>
      <c r="E3688" s="1" t="s">
        <v>47</v>
      </c>
      <c r="F3688" s="1" t="s">
        <v>23</v>
      </c>
      <c r="G3688">
        <v>8681.65</v>
      </c>
      <c r="H3688">
        <v>3</v>
      </c>
      <c r="I3688">
        <v>26044.95</v>
      </c>
      <c r="J3688">
        <v>1.78</v>
      </c>
      <c r="K3688">
        <v>3652</v>
      </c>
      <c r="L3688" s="2">
        <v>45527</v>
      </c>
      <c r="O3688" t="str">
        <f>IF(ecommerce_10000[[#This Row],[Platform]]="Souq","sq",ecommerce_10000[[#This Row],[Platform]])</f>
        <v>Amazon</v>
      </c>
      <c r="P3688" t="str">
        <f>IF(E3688="Souq","sq",IF(E3688="Jumia","Jum",E3688))</f>
        <v>Amazon</v>
      </c>
      <c r="Q3688">
        <f>VLOOKUP(ecommerce_10000[[#This Row],[City]],F:I,4,FALSE)</f>
        <v>13290.4</v>
      </c>
      <c r="R3688" s="1">
        <f>SUMIF(C:C,ecommerce_10000[[#This Row],[Category]],I:I)</f>
        <v>91504159.730000004</v>
      </c>
      <c r="S3688" s="1">
        <f>SUMIFS(I:I,C:C,C3688)</f>
        <v>91504159.730000004</v>
      </c>
      <c r="T3688" s="1" t="str">
        <f>INDEX(F:F,MATCH(ecommerce_10000[[#This Row],[TotalAmount]],I:I,0))</f>
        <v>Alexandria</v>
      </c>
    </row>
    <row r="3689" spans="1:20" x14ac:dyDescent="0.3">
      <c r="A3689" s="1" t="s">
        <v>3733</v>
      </c>
      <c r="B3689" s="1" t="s">
        <v>65</v>
      </c>
      <c r="C3689" s="1" t="s">
        <v>20</v>
      </c>
      <c r="D3689" s="1" t="s">
        <v>66</v>
      </c>
      <c r="E3689" s="1" t="s">
        <v>22</v>
      </c>
      <c r="F3689" s="1" t="s">
        <v>40</v>
      </c>
      <c r="G3689">
        <v>16165.66</v>
      </c>
      <c r="H3689">
        <v>3</v>
      </c>
      <c r="I3689">
        <v>48496.98</v>
      </c>
      <c r="J3689">
        <v>3.93</v>
      </c>
      <c r="K3689">
        <v>234</v>
      </c>
      <c r="L3689" s="2">
        <v>45397</v>
      </c>
      <c r="O3689" t="str">
        <f>IF(ecommerce_10000[[#This Row],[Platform]]="Souq","sq",ecommerce_10000[[#This Row],[Platform]])</f>
        <v>Jumia</v>
      </c>
      <c r="P3689" t="str">
        <f>IF(E3689="Souq","sq",IF(E3689="Jumia","Jum",E3689))</f>
        <v>Jum</v>
      </c>
      <c r="Q3689">
        <f>VLOOKUP(ecommerce_10000[[#This Row],[City]],F:I,4,FALSE)</f>
        <v>99349.3</v>
      </c>
      <c r="R3689" s="1">
        <f>SUMIF(C:C,ecommerce_10000[[#This Row],[Category]],I:I)</f>
        <v>91504159.730000004</v>
      </c>
      <c r="S3689" s="1">
        <f>SUMIFS(I:I,C:C,C3689)</f>
        <v>91504159.730000004</v>
      </c>
      <c r="T3689" s="1" t="str">
        <f>INDEX(F:F,MATCH(ecommerce_10000[[#This Row],[TotalAmount]],I:I,0))</f>
        <v>Riyadh</v>
      </c>
    </row>
    <row r="3690" spans="1:20" x14ac:dyDescent="0.3">
      <c r="A3690" s="1" t="s">
        <v>3734</v>
      </c>
      <c r="B3690" s="1" t="s">
        <v>25</v>
      </c>
      <c r="C3690" s="1" t="s">
        <v>26</v>
      </c>
      <c r="D3690" s="1" t="s">
        <v>27</v>
      </c>
      <c r="E3690" s="1" t="s">
        <v>22</v>
      </c>
      <c r="F3690" s="1" t="s">
        <v>28</v>
      </c>
      <c r="G3690">
        <v>6941.92</v>
      </c>
      <c r="H3690">
        <v>4</v>
      </c>
      <c r="I3690">
        <v>27767.68</v>
      </c>
      <c r="J3690">
        <v>1.02</v>
      </c>
      <c r="K3690">
        <v>3950</v>
      </c>
      <c r="L3690" s="2">
        <v>45639</v>
      </c>
      <c r="O3690" t="str">
        <f>IF(ecommerce_10000[[#This Row],[Platform]]="Souq","sq",ecommerce_10000[[#This Row],[Platform]])</f>
        <v>Jumia</v>
      </c>
      <c r="P3690" t="str">
        <f>IF(E3690="Souq","sq",IF(E3690="Jumia","Jum",E3690))</f>
        <v>Jum</v>
      </c>
      <c r="Q3690">
        <f>VLOOKUP(ecommerce_10000[[#This Row],[City]],F:I,4,FALSE)</f>
        <v>26648.76</v>
      </c>
      <c r="R3690" s="1">
        <f>SUMIF(C:C,ecommerce_10000[[#This Row],[Category]],I:I)</f>
        <v>29200970.130000021</v>
      </c>
      <c r="S3690" s="1">
        <f>SUMIFS(I:I,C:C,C3690)</f>
        <v>29200970.130000021</v>
      </c>
      <c r="T3690" s="1" t="str">
        <f>INDEX(F:F,MATCH(ecommerce_10000[[#This Row],[TotalAmount]],I:I,0))</f>
        <v>Casablanca</v>
      </c>
    </row>
    <row r="3691" spans="1:20" x14ac:dyDescent="0.3">
      <c r="A3691" s="1" t="s">
        <v>3735</v>
      </c>
      <c r="B3691" s="1" t="s">
        <v>53</v>
      </c>
      <c r="C3691" s="1" t="s">
        <v>31</v>
      </c>
      <c r="D3691" s="1" t="s">
        <v>54</v>
      </c>
      <c r="E3691" s="1" t="s">
        <v>47</v>
      </c>
      <c r="F3691" s="1" t="s">
        <v>23</v>
      </c>
      <c r="G3691">
        <v>13347.95</v>
      </c>
      <c r="H3691">
        <v>2</v>
      </c>
      <c r="I3691">
        <v>26695.9</v>
      </c>
      <c r="J3691">
        <v>1.43</v>
      </c>
      <c r="K3691">
        <v>4188</v>
      </c>
      <c r="L3691" s="2">
        <v>45414</v>
      </c>
      <c r="O3691" t="str">
        <f>IF(ecommerce_10000[[#This Row],[Platform]]="Souq","sq",ecommerce_10000[[#This Row],[Platform]])</f>
        <v>Amazon</v>
      </c>
      <c r="P3691" t="str">
        <f>IF(E3691="Souq","sq",IF(E3691="Jumia","Jum",E3691))</f>
        <v>Amazon</v>
      </c>
      <c r="Q3691">
        <f>VLOOKUP(ecommerce_10000[[#This Row],[City]],F:I,4,FALSE)</f>
        <v>13290.4</v>
      </c>
      <c r="R3691" s="1">
        <f>SUMIF(C:C,ecommerce_10000[[#This Row],[Category]],I:I)</f>
        <v>57542997.559999913</v>
      </c>
      <c r="S3691" s="1">
        <f>SUMIFS(I:I,C:C,C3691)</f>
        <v>57542997.559999913</v>
      </c>
      <c r="T3691" s="1" t="str">
        <f>INDEX(F:F,MATCH(ecommerce_10000[[#This Row],[TotalAmount]],I:I,0))</f>
        <v>Alexandria</v>
      </c>
    </row>
    <row r="3692" spans="1:20" x14ac:dyDescent="0.3">
      <c r="A3692" s="1" t="s">
        <v>3736</v>
      </c>
      <c r="B3692" s="1" t="s">
        <v>13</v>
      </c>
      <c r="C3692" s="1" t="s">
        <v>14</v>
      </c>
      <c r="D3692" s="1" t="s">
        <v>15</v>
      </c>
      <c r="E3692" s="1" t="s">
        <v>22</v>
      </c>
      <c r="F3692" s="1" t="s">
        <v>33</v>
      </c>
      <c r="G3692">
        <v>3230.22</v>
      </c>
      <c r="H3692">
        <v>4</v>
      </c>
      <c r="I3692">
        <v>12920.88</v>
      </c>
      <c r="J3692">
        <v>1.1100000000000001</v>
      </c>
      <c r="K3692">
        <v>2558</v>
      </c>
      <c r="L3692" s="2">
        <v>45606</v>
      </c>
      <c r="O3692" t="str">
        <f>IF(ecommerce_10000[[#This Row],[Platform]]="Souq","sq",ecommerce_10000[[#This Row],[Platform]])</f>
        <v>Jumia</v>
      </c>
      <c r="P3692" t="str">
        <f>IF(E3692="Souq","sq",IF(E3692="Jumia","Jum",E3692))</f>
        <v>Jum</v>
      </c>
      <c r="Q3692">
        <f>VLOOKUP(ecommerce_10000[[#This Row],[City]],F:I,4,FALSE)</f>
        <v>3665.44</v>
      </c>
      <c r="R3692" s="1">
        <f>SUMIF(C:C,ecommerce_10000[[#This Row],[Category]],I:I)</f>
        <v>92327183.770000085</v>
      </c>
      <c r="S3692" s="1">
        <f>SUMIFS(I:I,C:C,C3692)</f>
        <v>92327183.770000085</v>
      </c>
      <c r="T3692" s="1" t="str">
        <f>INDEX(F:F,MATCH(ecommerce_10000[[#This Row],[TotalAmount]],I:I,0))</f>
        <v>Dubai</v>
      </c>
    </row>
    <row r="3693" spans="1:20" x14ac:dyDescent="0.3">
      <c r="A3693" s="1" t="s">
        <v>3737</v>
      </c>
      <c r="B3693" s="1" t="s">
        <v>49</v>
      </c>
      <c r="C3693" s="1" t="s">
        <v>14</v>
      </c>
      <c r="D3693" s="1" t="s">
        <v>50</v>
      </c>
      <c r="E3693" s="1" t="s">
        <v>47</v>
      </c>
      <c r="F3693" s="1" t="s">
        <v>28</v>
      </c>
      <c r="G3693">
        <v>8047.86</v>
      </c>
      <c r="H3693">
        <v>4</v>
      </c>
      <c r="I3693">
        <v>32191.439999999999</v>
      </c>
      <c r="J3693">
        <v>3.38</v>
      </c>
      <c r="K3693">
        <v>70</v>
      </c>
      <c r="L3693" s="2">
        <v>45558</v>
      </c>
      <c r="O3693" t="str">
        <f>IF(ecommerce_10000[[#This Row],[Platform]]="Souq","sq",ecommerce_10000[[#This Row],[Platform]])</f>
        <v>Amazon</v>
      </c>
      <c r="P3693" t="str">
        <f>IF(E3693="Souq","sq",IF(E3693="Jumia","Jum",E3693))</f>
        <v>Amazon</v>
      </c>
      <c r="Q3693">
        <f>VLOOKUP(ecommerce_10000[[#This Row],[City]],F:I,4,FALSE)</f>
        <v>26648.76</v>
      </c>
      <c r="R3693" s="1">
        <f>SUMIF(C:C,ecommerce_10000[[#This Row],[Category]],I:I)</f>
        <v>92327183.770000085</v>
      </c>
      <c r="S3693" s="1">
        <f>SUMIFS(I:I,C:C,C3693)</f>
        <v>92327183.770000085</v>
      </c>
      <c r="T3693" s="1" t="str">
        <f>INDEX(F:F,MATCH(ecommerce_10000[[#This Row],[TotalAmount]],I:I,0))</f>
        <v>Casablanca</v>
      </c>
    </row>
    <row r="3694" spans="1:20" x14ac:dyDescent="0.3">
      <c r="A3694" s="1" t="s">
        <v>3738</v>
      </c>
      <c r="B3694" s="1" t="s">
        <v>19</v>
      </c>
      <c r="C3694" s="1" t="s">
        <v>20</v>
      </c>
      <c r="D3694" s="1" t="s">
        <v>21</v>
      </c>
      <c r="E3694" s="1" t="s">
        <v>47</v>
      </c>
      <c r="F3694" s="1" t="s">
        <v>33</v>
      </c>
      <c r="G3694">
        <v>14911.94</v>
      </c>
      <c r="H3694">
        <v>1</v>
      </c>
      <c r="I3694">
        <v>14911.94</v>
      </c>
      <c r="J3694">
        <v>2.76</v>
      </c>
      <c r="K3694">
        <v>430</v>
      </c>
      <c r="L3694" s="2">
        <v>45429</v>
      </c>
      <c r="O3694" t="str">
        <f>IF(ecommerce_10000[[#This Row],[Platform]]="Souq","sq",ecommerce_10000[[#This Row],[Platform]])</f>
        <v>Amazon</v>
      </c>
      <c r="P3694" t="str">
        <f>IF(E3694="Souq","sq",IF(E3694="Jumia","Jum",E3694))</f>
        <v>Amazon</v>
      </c>
      <c r="Q3694">
        <f>VLOOKUP(ecommerce_10000[[#This Row],[City]],F:I,4,FALSE)</f>
        <v>3665.44</v>
      </c>
      <c r="R3694" s="1">
        <f>SUMIF(C:C,ecommerce_10000[[#This Row],[Category]],I:I)</f>
        <v>91504159.730000004</v>
      </c>
      <c r="S3694" s="1">
        <f>SUMIFS(I:I,C:C,C3694)</f>
        <v>91504159.730000004</v>
      </c>
      <c r="T3694" s="1" t="str">
        <f>INDEX(F:F,MATCH(ecommerce_10000[[#This Row],[TotalAmount]],I:I,0))</f>
        <v>Dubai</v>
      </c>
    </row>
    <row r="3695" spans="1:20" x14ac:dyDescent="0.3">
      <c r="A3695" s="1" t="s">
        <v>3739</v>
      </c>
      <c r="B3695" s="1" t="s">
        <v>13</v>
      </c>
      <c r="C3695" s="1" t="s">
        <v>14</v>
      </c>
      <c r="D3695" s="1" t="s">
        <v>15</v>
      </c>
      <c r="E3695" s="1" t="s">
        <v>47</v>
      </c>
      <c r="F3695" s="1" t="s">
        <v>62</v>
      </c>
      <c r="G3695">
        <v>14740.74</v>
      </c>
      <c r="H3695">
        <v>2</v>
      </c>
      <c r="I3695">
        <v>29481.48</v>
      </c>
      <c r="J3695">
        <v>2.0499999999999998</v>
      </c>
      <c r="K3695">
        <v>3941</v>
      </c>
      <c r="L3695" s="2">
        <v>45353</v>
      </c>
      <c r="O3695" t="str">
        <f>IF(ecommerce_10000[[#This Row],[Platform]]="Souq","sq",ecommerce_10000[[#This Row],[Platform]])</f>
        <v>Amazon</v>
      </c>
      <c r="P3695" t="str">
        <f>IF(E3695="Souq","sq",IF(E3695="Jumia","Jum",E3695))</f>
        <v>Amazon</v>
      </c>
      <c r="Q3695">
        <f>VLOOKUP(ecommerce_10000[[#This Row],[City]],F:I,4,FALSE)</f>
        <v>27872.98</v>
      </c>
      <c r="R3695" s="1">
        <f>SUMIF(C:C,ecommerce_10000[[#This Row],[Category]],I:I)</f>
        <v>92327183.770000085</v>
      </c>
      <c r="S3695" s="1">
        <f>SUMIFS(I:I,C:C,C3695)</f>
        <v>92327183.770000085</v>
      </c>
      <c r="T3695" s="1" t="str">
        <f>INDEX(F:F,MATCH(ecommerce_10000[[#This Row],[TotalAmount]],I:I,0))</f>
        <v>Giza</v>
      </c>
    </row>
    <row r="3696" spans="1:20" x14ac:dyDescent="0.3">
      <c r="A3696" s="1" t="s">
        <v>3740</v>
      </c>
      <c r="B3696" s="1" t="s">
        <v>19</v>
      </c>
      <c r="C3696" s="1" t="s">
        <v>20</v>
      </c>
      <c r="D3696" s="1" t="s">
        <v>21</v>
      </c>
      <c r="E3696" s="1" t="s">
        <v>22</v>
      </c>
      <c r="F3696" s="1" t="s">
        <v>33</v>
      </c>
      <c r="G3696">
        <v>1588.56</v>
      </c>
      <c r="H3696">
        <v>5</v>
      </c>
      <c r="I3696">
        <v>7942.8</v>
      </c>
      <c r="J3696">
        <v>3.05</v>
      </c>
      <c r="K3696">
        <v>221</v>
      </c>
      <c r="L3696" s="2">
        <v>45452</v>
      </c>
      <c r="O3696" t="str">
        <f>IF(ecommerce_10000[[#This Row],[Platform]]="Souq","sq",ecommerce_10000[[#This Row],[Platform]])</f>
        <v>Jumia</v>
      </c>
      <c r="P3696" t="str">
        <f>IF(E3696="Souq","sq",IF(E3696="Jumia","Jum",E3696))</f>
        <v>Jum</v>
      </c>
      <c r="Q3696">
        <f>VLOOKUP(ecommerce_10000[[#This Row],[City]],F:I,4,FALSE)</f>
        <v>3665.44</v>
      </c>
      <c r="R3696" s="1">
        <f>SUMIF(C:C,ecommerce_10000[[#This Row],[Category]],I:I)</f>
        <v>91504159.730000004</v>
      </c>
      <c r="S3696" s="1">
        <f>SUMIFS(I:I,C:C,C3696)</f>
        <v>91504159.730000004</v>
      </c>
      <c r="T3696" s="1" t="str">
        <f>INDEX(F:F,MATCH(ecommerce_10000[[#This Row],[TotalAmount]],I:I,0))</f>
        <v>Dubai</v>
      </c>
    </row>
    <row r="3697" spans="1:20" x14ac:dyDescent="0.3">
      <c r="A3697" s="1" t="s">
        <v>3741</v>
      </c>
      <c r="B3697" s="1" t="s">
        <v>38</v>
      </c>
      <c r="C3697" s="1" t="s">
        <v>20</v>
      </c>
      <c r="D3697" s="1" t="s">
        <v>39</v>
      </c>
      <c r="E3697" s="1" t="s">
        <v>22</v>
      </c>
      <c r="F3697" s="1" t="s">
        <v>17</v>
      </c>
      <c r="G3697">
        <v>616.72</v>
      </c>
      <c r="H3697">
        <v>3</v>
      </c>
      <c r="I3697">
        <v>1850.16</v>
      </c>
      <c r="J3697">
        <v>4.79</v>
      </c>
      <c r="K3697">
        <v>2730</v>
      </c>
      <c r="L3697" s="2">
        <v>45553</v>
      </c>
      <c r="O3697" t="str">
        <f>IF(ecommerce_10000[[#This Row],[Platform]]="Souq","sq",ecommerce_10000[[#This Row],[Platform]])</f>
        <v>Jumia</v>
      </c>
      <c r="P3697" t="str">
        <f>IF(E3697="Souq","sq",IF(E3697="Jumia","Jum",E3697))</f>
        <v>Jum</v>
      </c>
      <c r="Q3697">
        <f>VLOOKUP(ecommerce_10000[[#This Row],[City]],F:I,4,FALSE)</f>
        <v>16284.02</v>
      </c>
      <c r="R3697" s="1">
        <f>SUMIF(C:C,ecommerce_10000[[#This Row],[Category]],I:I)</f>
        <v>91504159.730000004</v>
      </c>
      <c r="S3697" s="1">
        <f>SUMIFS(I:I,C:C,C3697)</f>
        <v>91504159.730000004</v>
      </c>
      <c r="T3697" s="1" t="str">
        <f>INDEX(F:F,MATCH(ecommerce_10000[[#This Row],[TotalAmount]],I:I,0))</f>
        <v>Cairo</v>
      </c>
    </row>
    <row r="3698" spans="1:20" x14ac:dyDescent="0.3">
      <c r="A3698" s="1" t="s">
        <v>3742</v>
      </c>
      <c r="B3698" s="1" t="s">
        <v>53</v>
      </c>
      <c r="C3698" s="1" t="s">
        <v>31</v>
      </c>
      <c r="D3698" s="1" t="s">
        <v>54</v>
      </c>
      <c r="E3698" s="1" t="s">
        <v>47</v>
      </c>
      <c r="F3698" s="1" t="s">
        <v>23</v>
      </c>
      <c r="G3698">
        <v>15561.1</v>
      </c>
      <c r="H3698">
        <v>2</v>
      </c>
      <c r="I3698">
        <v>31122.2</v>
      </c>
      <c r="J3698">
        <v>4.72</v>
      </c>
      <c r="K3698">
        <v>2921</v>
      </c>
      <c r="L3698" s="2">
        <v>45628</v>
      </c>
      <c r="O3698" t="str">
        <f>IF(ecommerce_10000[[#This Row],[Platform]]="Souq","sq",ecommerce_10000[[#This Row],[Platform]])</f>
        <v>Amazon</v>
      </c>
      <c r="P3698" t="str">
        <f>IF(E3698="Souq","sq",IF(E3698="Jumia","Jum",E3698))</f>
        <v>Amazon</v>
      </c>
      <c r="Q3698">
        <f>VLOOKUP(ecommerce_10000[[#This Row],[City]],F:I,4,FALSE)</f>
        <v>13290.4</v>
      </c>
      <c r="R3698" s="1">
        <f>SUMIF(C:C,ecommerce_10000[[#This Row],[Category]],I:I)</f>
        <v>57542997.559999913</v>
      </c>
      <c r="S3698" s="1">
        <f>SUMIFS(I:I,C:C,C3698)</f>
        <v>57542997.559999913</v>
      </c>
      <c r="T3698" s="1" t="str">
        <f>INDEX(F:F,MATCH(ecommerce_10000[[#This Row],[TotalAmount]],I:I,0))</f>
        <v>Alexandria</v>
      </c>
    </row>
    <row r="3699" spans="1:20" x14ac:dyDescent="0.3">
      <c r="A3699" s="1" t="s">
        <v>3743</v>
      </c>
      <c r="B3699" s="1" t="s">
        <v>43</v>
      </c>
      <c r="C3699" s="1" t="s">
        <v>44</v>
      </c>
      <c r="D3699" s="1" t="s">
        <v>45</v>
      </c>
      <c r="E3699" s="1" t="s">
        <v>47</v>
      </c>
      <c r="F3699" s="1" t="s">
        <v>62</v>
      </c>
      <c r="G3699">
        <v>5600.74</v>
      </c>
      <c r="H3699">
        <v>3</v>
      </c>
      <c r="I3699">
        <v>16802.22</v>
      </c>
      <c r="J3699">
        <v>2.37</v>
      </c>
      <c r="K3699">
        <v>2777</v>
      </c>
      <c r="L3699" s="2">
        <v>45436</v>
      </c>
      <c r="O3699" t="str">
        <f>IF(ecommerce_10000[[#This Row],[Platform]]="Souq","sq",ecommerce_10000[[#This Row],[Platform]])</f>
        <v>Amazon</v>
      </c>
      <c r="P3699" t="str">
        <f>IF(E3699="Souq","sq",IF(E3699="Jumia","Jum",E3699))</f>
        <v>Amazon</v>
      </c>
      <c r="Q3699">
        <f>VLOOKUP(ecommerce_10000[[#This Row],[City]],F:I,4,FALSE)</f>
        <v>27872.98</v>
      </c>
      <c r="R3699" s="1">
        <f>SUMIF(C:C,ecommerce_10000[[#This Row],[Category]],I:I)</f>
        <v>31420413.200000018</v>
      </c>
      <c r="S3699" s="1">
        <f>SUMIFS(I:I,C:C,C3699)</f>
        <v>31420413.200000018</v>
      </c>
      <c r="T3699" s="1" t="str">
        <f>INDEX(F:F,MATCH(ecommerce_10000[[#This Row],[TotalAmount]],I:I,0))</f>
        <v>Giza</v>
      </c>
    </row>
    <row r="3700" spans="1:20" x14ac:dyDescent="0.3">
      <c r="A3700" s="1" t="s">
        <v>3744</v>
      </c>
      <c r="B3700" s="1" t="s">
        <v>53</v>
      </c>
      <c r="C3700" s="1" t="s">
        <v>31</v>
      </c>
      <c r="D3700" s="1" t="s">
        <v>54</v>
      </c>
      <c r="E3700" s="1" t="s">
        <v>16</v>
      </c>
      <c r="F3700" s="1" t="s">
        <v>23</v>
      </c>
      <c r="G3700">
        <v>19171.16</v>
      </c>
      <c r="H3700">
        <v>3</v>
      </c>
      <c r="I3700">
        <v>57513.48</v>
      </c>
      <c r="J3700">
        <v>3.96</v>
      </c>
      <c r="K3700">
        <v>2922</v>
      </c>
      <c r="L3700" s="2">
        <v>45386</v>
      </c>
      <c r="O3700" t="str">
        <f>IF(ecommerce_10000[[#This Row],[Platform]]="Souq","sq",ecommerce_10000[[#This Row],[Platform]])</f>
        <v>sq</v>
      </c>
      <c r="P3700" t="str">
        <f>IF(E3700="Souq","sq",IF(E3700="Jumia","Jum",E3700))</f>
        <v>sq</v>
      </c>
      <c r="Q3700">
        <f>VLOOKUP(ecommerce_10000[[#This Row],[City]],F:I,4,FALSE)</f>
        <v>13290.4</v>
      </c>
      <c r="R3700" s="1">
        <f>SUMIF(C:C,ecommerce_10000[[#This Row],[Category]],I:I)</f>
        <v>57542997.559999913</v>
      </c>
      <c r="S3700" s="1">
        <f>SUMIFS(I:I,C:C,C3700)</f>
        <v>57542997.559999913</v>
      </c>
      <c r="T3700" s="1" t="str">
        <f>INDEX(F:F,MATCH(ecommerce_10000[[#This Row],[TotalAmount]],I:I,0))</f>
        <v>Alexandria</v>
      </c>
    </row>
    <row r="3701" spans="1:20" x14ac:dyDescent="0.3">
      <c r="A3701" s="1" t="s">
        <v>3745</v>
      </c>
      <c r="B3701" s="1" t="s">
        <v>13</v>
      </c>
      <c r="C3701" s="1" t="s">
        <v>14</v>
      </c>
      <c r="D3701" s="1" t="s">
        <v>15</v>
      </c>
      <c r="E3701" s="1" t="s">
        <v>47</v>
      </c>
      <c r="F3701" s="1" t="s">
        <v>33</v>
      </c>
      <c r="G3701">
        <v>16119.33</v>
      </c>
      <c r="H3701">
        <v>5</v>
      </c>
      <c r="I3701">
        <v>80596.649999999994</v>
      </c>
      <c r="J3701">
        <v>2.31</v>
      </c>
      <c r="K3701">
        <v>4547</v>
      </c>
      <c r="L3701" s="2">
        <v>45567</v>
      </c>
      <c r="O3701" t="str">
        <f>IF(ecommerce_10000[[#This Row],[Platform]]="Souq","sq",ecommerce_10000[[#This Row],[Platform]])</f>
        <v>Amazon</v>
      </c>
      <c r="P3701" t="str">
        <f>IF(E3701="Souq","sq",IF(E3701="Jumia","Jum",E3701))</f>
        <v>Amazon</v>
      </c>
      <c r="Q3701">
        <f>VLOOKUP(ecommerce_10000[[#This Row],[City]],F:I,4,FALSE)</f>
        <v>3665.44</v>
      </c>
      <c r="R3701" s="1">
        <f>SUMIF(C:C,ecommerce_10000[[#This Row],[Category]],I:I)</f>
        <v>92327183.770000085</v>
      </c>
      <c r="S3701" s="1">
        <f>SUMIFS(I:I,C:C,C3701)</f>
        <v>92327183.770000085</v>
      </c>
      <c r="T3701" s="1" t="str">
        <f>INDEX(F:F,MATCH(ecommerce_10000[[#This Row],[TotalAmount]],I:I,0))</f>
        <v>Dubai</v>
      </c>
    </row>
    <row r="3702" spans="1:20" x14ac:dyDescent="0.3">
      <c r="A3702" s="1" t="s">
        <v>3746</v>
      </c>
      <c r="B3702" s="1" t="s">
        <v>49</v>
      </c>
      <c r="C3702" s="1" t="s">
        <v>14</v>
      </c>
      <c r="D3702" s="1" t="s">
        <v>50</v>
      </c>
      <c r="E3702" s="1" t="s">
        <v>47</v>
      </c>
      <c r="F3702" s="1" t="s">
        <v>62</v>
      </c>
      <c r="G3702">
        <v>10507.65</v>
      </c>
      <c r="H3702">
        <v>3</v>
      </c>
      <c r="I3702">
        <v>31522.95</v>
      </c>
      <c r="J3702">
        <v>2.8</v>
      </c>
      <c r="K3702">
        <v>3207</v>
      </c>
      <c r="L3702" s="2">
        <v>45458</v>
      </c>
      <c r="O3702" t="str">
        <f>IF(ecommerce_10000[[#This Row],[Platform]]="Souq","sq",ecommerce_10000[[#This Row],[Platform]])</f>
        <v>Amazon</v>
      </c>
      <c r="P3702" t="str">
        <f>IF(E3702="Souq","sq",IF(E3702="Jumia","Jum",E3702))</f>
        <v>Amazon</v>
      </c>
      <c r="Q3702">
        <f>VLOOKUP(ecommerce_10000[[#This Row],[City]],F:I,4,FALSE)</f>
        <v>27872.98</v>
      </c>
      <c r="R3702" s="1">
        <f>SUMIF(C:C,ecommerce_10000[[#This Row],[Category]],I:I)</f>
        <v>92327183.770000085</v>
      </c>
      <c r="S3702" s="1">
        <f>SUMIFS(I:I,C:C,C3702)</f>
        <v>92327183.770000085</v>
      </c>
      <c r="T3702" s="1" t="str">
        <f>INDEX(F:F,MATCH(ecommerce_10000[[#This Row],[TotalAmount]],I:I,0))</f>
        <v>Giza</v>
      </c>
    </row>
    <row r="3703" spans="1:20" x14ac:dyDescent="0.3">
      <c r="A3703" s="1" t="s">
        <v>3747</v>
      </c>
      <c r="B3703" s="1" t="s">
        <v>49</v>
      </c>
      <c r="C3703" s="1" t="s">
        <v>14</v>
      </c>
      <c r="D3703" s="1" t="s">
        <v>50</v>
      </c>
      <c r="E3703" s="1" t="s">
        <v>16</v>
      </c>
      <c r="F3703" s="1" t="s">
        <v>62</v>
      </c>
      <c r="G3703">
        <v>14873.65</v>
      </c>
      <c r="H3703">
        <v>3</v>
      </c>
      <c r="I3703">
        <v>44620.95</v>
      </c>
      <c r="J3703">
        <v>2.52</v>
      </c>
      <c r="K3703">
        <v>241</v>
      </c>
      <c r="L3703" s="2">
        <v>45348</v>
      </c>
      <c r="O3703" t="str">
        <f>IF(ecommerce_10000[[#This Row],[Platform]]="Souq","sq",ecommerce_10000[[#This Row],[Platform]])</f>
        <v>sq</v>
      </c>
      <c r="P3703" t="str">
        <f>IF(E3703="Souq","sq",IF(E3703="Jumia","Jum",E3703))</f>
        <v>sq</v>
      </c>
      <c r="Q3703">
        <f>VLOOKUP(ecommerce_10000[[#This Row],[City]],F:I,4,FALSE)</f>
        <v>27872.98</v>
      </c>
      <c r="R3703" s="1">
        <f>SUMIF(C:C,ecommerce_10000[[#This Row],[Category]],I:I)</f>
        <v>92327183.770000085</v>
      </c>
      <c r="S3703" s="1">
        <f>SUMIFS(I:I,C:C,C3703)</f>
        <v>92327183.770000085</v>
      </c>
      <c r="T3703" s="1" t="str">
        <f>INDEX(F:F,MATCH(ecommerce_10000[[#This Row],[TotalAmount]],I:I,0))</f>
        <v>Giza</v>
      </c>
    </row>
    <row r="3704" spans="1:20" x14ac:dyDescent="0.3">
      <c r="A3704" s="1" t="s">
        <v>3748</v>
      </c>
      <c r="B3704" s="1" t="s">
        <v>65</v>
      </c>
      <c r="C3704" s="1" t="s">
        <v>20</v>
      </c>
      <c r="D3704" s="1" t="s">
        <v>66</v>
      </c>
      <c r="E3704" s="1" t="s">
        <v>22</v>
      </c>
      <c r="F3704" s="1" t="s">
        <v>40</v>
      </c>
      <c r="G3704">
        <v>12652.87</v>
      </c>
      <c r="H3704">
        <v>4</v>
      </c>
      <c r="I3704">
        <v>50611.48</v>
      </c>
      <c r="J3704">
        <v>1.42</v>
      </c>
      <c r="K3704">
        <v>358</v>
      </c>
      <c r="L3704" s="2">
        <v>45292</v>
      </c>
      <c r="O3704" t="str">
        <f>IF(ecommerce_10000[[#This Row],[Platform]]="Souq","sq",ecommerce_10000[[#This Row],[Platform]])</f>
        <v>Jumia</v>
      </c>
      <c r="P3704" t="str">
        <f>IF(E3704="Souq","sq",IF(E3704="Jumia","Jum",E3704))</f>
        <v>Jum</v>
      </c>
      <c r="Q3704">
        <f>VLOOKUP(ecommerce_10000[[#This Row],[City]],F:I,4,FALSE)</f>
        <v>99349.3</v>
      </c>
      <c r="R3704" s="1">
        <f>SUMIF(C:C,ecommerce_10000[[#This Row],[Category]],I:I)</f>
        <v>91504159.730000004</v>
      </c>
      <c r="S3704" s="1">
        <f>SUMIFS(I:I,C:C,C3704)</f>
        <v>91504159.730000004</v>
      </c>
      <c r="T3704" s="1" t="str">
        <f>INDEX(F:F,MATCH(ecommerce_10000[[#This Row],[TotalAmount]],I:I,0))</f>
        <v>Riyadh</v>
      </c>
    </row>
    <row r="3705" spans="1:20" x14ac:dyDescent="0.3">
      <c r="A3705" s="1" t="s">
        <v>3749</v>
      </c>
      <c r="B3705" s="1" t="s">
        <v>35</v>
      </c>
      <c r="C3705" s="1" t="s">
        <v>14</v>
      </c>
      <c r="D3705" s="1" t="s">
        <v>36</v>
      </c>
      <c r="E3705" s="1" t="s">
        <v>16</v>
      </c>
      <c r="F3705" s="1" t="s">
        <v>28</v>
      </c>
      <c r="G3705">
        <v>15385.46</v>
      </c>
      <c r="H3705">
        <v>5</v>
      </c>
      <c r="I3705">
        <v>76927.3</v>
      </c>
      <c r="J3705">
        <v>4.13</v>
      </c>
      <c r="K3705">
        <v>689</v>
      </c>
      <c r="L3705" s="2">
        <v>45526</v>
      </c>
      <c r="O3705" t="str">
        <f>IF(ecommerce_10000[[#This Row],[Platform]]="Souq","sq",ecommerce_10000[[#This Row],[Platform]])</f>
        <v>sq</v>
      </c>
      <c r="P3705" t="str">
        <f>IF(E3705="Souq","sq",IF(E3705="Jumia","Jum",E3705))</f>
        <v>sq</v>
      </c>
      <c r="Q3705">
        <f>VLOOKUP(ecommerce_10000[[#This Row],[City]],F:I,4,FALSE)</f>
        <v>26648.76</v>
      </c>
      <c r="R3705" s="1">
        <f>SUMIF(C:C,ecommerce_10000[[#This Row],[Category]],I:I)</f>
        <v>92327183.770000085</v>
      </c>
      <c r="S3705" s="1">
        <f>SUMIFS(I:I,C:C,C3705)</f>
        <v>92327183.770000085</v>
      </c>
      <c r="T3705" s="1" t="str">
        <f>INDEX(F:F,MATCH(ecommerce_10000[[#This Row],[TotalAmount]],I:I,0))</f>
        <v>Casablanca</v>
      </c>
    </row>
    <row r="3706" spans="1:20" x14ac:dyDescent="0.3">
      <c r="A3706" s="1" t="s">
        <v>3750</v>
      </c>
      <c r="B3706" s="1" t="s">
        <v>13</v>
      </c>
      <c r="C3706" s="1" t="s">
        <v>14</v>
      </c>
      <c r="D3706" s="1" t="s">
        <v>15</v>
      </c>
      <c r="E3706" s="1" t="s">
        <v>47</v>
      </c>
      <c r="F3706" s="1" t="s">
        <v>23</v>
      </c>
      <c r="G3706">
        <v>9871.2000000000007</v>
      </c>
      <c r="H3706">
        <v>3</v>
      </c>
      <c r="I3706">
        <v>29613.599999999999</v>
      </c>
      <c r="J3706">
        <v>2.0499999999999998</v>
      </c>
      <c r="K3706">
        <v>2583</v>
      </c>
      <c r="L3706" s="2">
        <v>45515</v>
      </c>
      <c r="O3706" t="str">
        <f>IF(ecommerce_10000[[#This Row],[Platform]]="Souq","sq",ecommerce_10000[[#This Row],[Platform]])</f>
        <v>Amazon</v>
      </c>
      <c r="P3706" t="str">
        <f>IF(E3706="Souq","sq",IF(E3706="Jumia","Jum",E3706))</f>
        <v>Amazon</v>
      </c>
      <c r="Q3706">
        <f>VLOOKUP(ecommerce_10000[[#This Row],[City]],F:I,4,FALSE)</f>
        <v>13290.4</v>
      </c>
      <c r="R3706" s="1">
        <f>SUMIF(C:C,ecommerce_10000[[#This Row],[Category]],I:I)</f>
        <v>92327183.770000085</v>
      </c>
      <c r="S3706" s="1">
        <f>SUMIFS(I:I,C:C,C3706)</f>
        <v>92327183.770000085</v>
      </c>
      <c r="T3706" s="1" t="str">
        <f>INDEX(F:F,MATCH(ecommerce_10000[[#This Row],[TotalAmount]],I:I,0))</f>
        <v>Alexandria</v>
      </c>
    </row>
    <row r="3707" spans="1:20" x14ac:dyDescent="0.3">
      <c r="A3707" s="1" t="s">
        <v>3751</v>
      </c>
      <c r="B3707" s="1" t="s">
        <v>43</v>
      </c>
      <c r="C3707" s="1" t="s">
        <v>44</v>
      </c>
      <c r="D3707" s="1" t="s">
        <v>45</v>
      </c>
      <c r="E3707" s="1" t="s">
        <v>47</v>
      </c>
      <c r="F3707" s="1" t="s">
        <v>17</v>
      </c>
      <c r="G3707">
        <v>10404.39</v>
      </c>
      <c r="H3707">
        <v>3</v>
      </c>
      <c r="I3707">
        <v>31213.17</v>
      </c>
      <c r="J3707">
        <v>4.88</v>
      </c>
      <c r="K3707">
        <v>3232</v>
      </c>
      <c r="L3707" s="2">
        <v>45592</v>
      </c>
      <c r="O3707" t="str">
        <f>IF(ecommerce_10000[[#This Row],[Platform]]="Souq","sq",ecommerce_10000[[#This Row],[Platform]])</f>
        <v>Amazon</v>
      </c>
      <c r="P3707" t="str">
        <f>IF(E3707="Souq","sq",IF(E3707="Jumia","Jum",E3707))</f>
        <v>Amazon</v>
      </c>
      <c r="Q3707">
        <f>VLOOKUP(ecommerce_10000[[#This Row],[City]],F:I,4,FALSE)</f>
        <v>16284.02</v>
      </c>
      <c r="R3707" s="1">
        <f>SUMIF(C:C,ecommerce_10000[[#This Row],[Category]],I:I)</f>
        <v>31420413.200000018</v>
      </c>
      <c r="S3707" s="1">
        <f>SUMIFS(I:I,C:C,C3707)</f>
        <v>31420413.200000018</v>
      </c>
      <c r="T3707" s="1" t="str">
        <f>INDEX(F:F,MATCH(ecommerce_10000[[#This Row],[TotalAmount]],I:I,0))</f>
        <v>Cairo</v>
      </c>
    </row>
    <row r="3708" spans="1:20" x14ac:dyDescent="0.3">
      <c r="A3708" s="1" t="s">
        <v>3752</v>
      </c>
      <c r="B3708" s="1" t="s">
        <v>53</v>
      </c>
      <c r="C3708" s="1" t="s">
        <v>31</v>
      </c>
      <c r="D3708" s="1" t="s">
        <v>54</v>
      </c>
      <c r="E3708" s="1" t="s">
        <v>16</v>
      </c>
      <c r="F3708" s="1" t="s">
        <v>33</v>
      </c>
      <c r="G3708">
        <v>4928.24</v>
      </c>
      <c r="H3708">
        <v>2</v>
      </c>
      <c r="I3708">
        <v>9856.48</v>
      </c>
      <c r="J3708">
        <v>1.06</v>
      </c>
      <c r="K3708">
        <v>4124</v>
      </c>
      <c r="L3708" s="2">
        <v>45565</v>
      </c>
      <c r="O3708" t="str">
        <f>IF(ecommerce_10000[[#This Row],[Platform]]="Souq","sq",ecommerce_10000[[#This Row],[Platform]])</f>
        <v>sq</v>
      </c>
      <c r="P3708" t="str">
        <f>IF(E3708="Souq","sq",IF(E3708="Jumia","Jum",E3708))</f>
        <v>sq</v>
      </c>
      <c r="Q3708">
        <f>VLOOKUP(ecommerce_10000[[#This Row],[City]],F:I,4,FALSE)</f>
        <v>3665.44</v>
      </c>
      <c r="R3708" s="1">
        <f>SUMIF(C:C,ecommerce_10000[[#This Row],[Category]],I:I)</f>
        <v>57542997.559999913</v>
      </c>
      <c r="S3708" s="1">
        <f>SUMIFS(I:I,C:C,C3708)</f>
        <v>57542997.559999913</v>
      </c>
      <c r="T3708" s="1" t="str">
        <f>INDEX(F:F,MATCH(ecommerce_10000[[#This Row],[TotalAmount]],I:I,0))</f>
        <v>Dubai</v>
      </c>
    </row>
    <row r="3709" spans="1:20" x14ac:dyDescent="0.3">
      <c r="A3709" s="1" t="s">
        <v>3753</v>
      </c>
      <c r="B3709" s="1" t="s">
        <v>65</v>
      </c>
      <c r="C3709" s="1" t="s">
        <v>20</v>
      </c>
      <c r="D3709" s="1" t="s">
        <v>66</v>
      </c>
      <c r="E3709" s="1" t="s">
        <v>22</v>
      </c>
      <c r="F3709" s="1" t="s">
        <v>17</v>
      </c>
      <c r="G3709">
        <v>12678.82</v>
      </c>
      <c r="H3709">
        <v>4</v>
      </c>
      <c r="I3709">
        <v>50715.28</v>
      </c>
      <c r="J3709">
        <v>1.89</v>
      </c>
      <c r="K3709">
        <v>4824</v>
      </c>
      <c r="L3709" s="2">
        <v>45339</v>
      </c>
      <c r="O3709" t="str">
        <f>IF(ecommerce_10000[[#This Row],[Platform]]="Souq","sq",ecommerce_10000[[#This Row],[Platform]])</f>
        <v>Jumia</v>
      </c>
      <c r="P3709" t="str">
        <f>IF(E3709="Souq","sq",IF(E3709="Jumia","Jum",E3709))</f>
        <v>Jum</v>
      </c>
      <c r="Q3709">
        <f>VLOOKUP(ecommerce_10000[[#This Row],[City]],F:I,4,FALSE)</f>
        <v>16284.02</v>
      </c>
      <c r="R3709" s="1">
        <f>SUMIF(C:C,ecommerce_10000[[#This Row],[Category]],I:I)</f>
        <v>91504159.730000004</v>
      </c>
      <c r="S3709" s="1">
        <f>SUMIFS(I:I,C:C,C3709)</f>
        <v>91504159.730000004</v>
      </c>
      <c r="T3709" s="1" t="str">
        <f>INDEX(F:F,MATCH(ecommerce_10000[[#This Row],[TotalAmount]],I:I,0))</f>
        <v>Cairo</v>
      </c>
    </row>
    <row r="3710" spans="1:20" x14ac:dyDescent="0.3">
      <c r="A3710" s="1" t="s">
        <v>3754</v>
      </c>
      <c r="B3710" s="1" t="s">
        <v>65</v>
      </c>
      <c r="C3710" s="1" t="s">
        <v>20</v>
      </c>
      <c r="D3710" s="1" t="s">
        <v>66</v>
      </c>
      <c r="E3710" s="1" t="s">
        <v>22</v>
      </c>
      <c r="F3710" s="1" t="s">
        <v>40</v>
      </c>
      <c r="G3710">
        <v>18860.400000000001</v>
      </c>
      <c r="H3710">
        <v>4</v>
      </c>
      <c r="I3710">
        <v>75441.600000000006</v>
      </c>
      <c r="J3710">
        <v>2.67</v>
      </c>
      <c r="K3710">
        <v>2237</v>
      </c>
      <c r="L3710" s="2">
        <v>45554</v>
      </c>
      <c r="O3710" t="str">
        <f>IF(ecommerce_10000[[#This Row],[Platform]]="Souq","sq",ecommerce_10000[[#This Row],[Platform]])</f>
        <v>Jumia</v>
      </c>
      <c r="P3710" t="str">
        <f>IF(E3710="Souq","sq",IF(E3710="Jumia","Jum",E3710))</f>
        <v>Jum</v>
      </c>
      <c r="Q3710">
        <f>VLOOKUP(ecommerce_10000[[#This Row],[City]],F:I,4,FALSE)</f>
        <v>99349.3</v>
      </c>
      <c r="R3710" s="1">
        <f>SUMIF(C:C,ecommerce_10000[[#This Row],[Category]],I:I)</f>
        <v>91504159.730000004</v>
      </c>
      <c r="S3710" s="1">
        <f>SUMIFS(I:I,C:C,C3710)</f>
        <v>91504159.730000004</v>
      </c>
      <c r="T3710" s="1" t="str">
        <f>INDEX(F:F,MATCH(ecommerce_10000[[#This Row],[TotalAmount]],I:I,0))</f>
        <v>Riyadh</v>
      </c>
    </row>
    <row r="3711" spans="1:20" x14ac:dyDescent="0.3">
      <c r="A3711" s="1" t="s">
        <v>3755</v>
      </c>
      <c r="B3711" s="1" t="s">
        <v>53</v>
      </c>
      <c r="C3711" s="1" t="s">
        <v>31</v>
      </c>
      <c r="D3711" s="1" t="s">
        <v>54</v>
      </c>
      <c r="E3711" s="1" t="s">
        <v>22</v>
      </c>
      <c r="F3711" s="1" t="s">
        <v>28</v>
      </c>
      <c r="G3711">
        <v>12224.59</v>
      </c>
      <c r="H3711">
        <v>5</v>
      </c>
      <c r="I3711">
        <v>61122.95</v>
      </c>
      <c r="J3711">
        <v>3.09</v>
      </c>
      <c r="K3711">
        <v>90</v>
      </c>
      <c r="L3711" s="2">
        <v>45398</v>
      </c>
      <c r="O3711" t="str">
        <f>IF(ecommerce_10000[[#This Row],[Platform]]="Souq","sq",ecommerce_10000[[#This Row],[Platform]])</f>
        <v>Jumia</v>
      </c>
      <c r="P3711" t="str">
        <f>IF(E3711="Souq","sq",IF(E3711="Jumia","Jum",E3711))</f>
        <v>Jum</v>
      </c>
      <c r="Q3711">
        <f>VLOOKUP(ecommerce_10000[[#This Row],[City]],F:I,4,FALSE)</f>
        <v>26648.76</v>
      </c>
      <c r="R3711" s="1">
        <f>SUMIF(C:C,ecommerce_10000[[#This Row],[Category]],I:I)</f>
        <v>57542997.559999913</v>
      </c>
      <c r="S3711" s="1">
        <f>SUMIFS(I:I,C:C,C3711)</f>
        <v>57542997.559999913</v>
      </c>
      <c r="T3711" s="1" t="str">
        <f>INDEX(F:F,MATCH(ecommerce_10000[[#This Row],[TotalAmount]],I:I,0))</f>
        <v>Casablanca</v>
      </c>
    </row>
    <row r="3712" spans="1:20" x14ac:dyDescent="0.3">
      <c r="A3712" s="1" t="s">
        <v>3756</v>
      </c>
      <c r="B3712" s="1" t="s">
        <v>25</v>
      </c>
      <c r="C3712" s="1" t="s">
        <v>26</v>
      </c>
      <c r="D3712" s="1" t="s">
        <v>27</v>
      </c>
      <c r="E3712" s="1" t="s">
        <v>47</v>
      </c>
      <c r="F3712" s="1" t="s">
        <v>40</v>
      </c>
      <c r="G3712">
        <v>5201.8500000000004</v>
      </c>
      <c r="H3712">
        <v>1</v>
      </c>
      <c r="I3712">
        <v>5201.8500000000004</v>
      </c>
      <c r="J3712">
        <v>1.51</v>
      </c>
      <c r="K3712">
        <v>1934</v>
      </c>
      <c r="L3712" s="2">
        <v>45509</v>
      </c>
      <c r="O3712" t="str">
        <f>IF(ecommerce_10000[[#This Row],[Platform]]="Souq","sq",ecommerce_10000[[#This Row],[Platform]])</f>
        <v>Amazon</v>
      </c>
      <c r="P3712" t="str">
        <f>IF(E3712="Souq","sq",IF(E3712="Jumia","Jum",E3712))</f>
        <v>Amazon</v>
      </c>
      <c r="Q3712">
        <f>VLOOKUP(ecommerce_10000[[#This Row],[City]],F:I,4,FALSE)</f>
        <v>99349.3</v>
      </c>
      <c r="R3712" s="1">
        <f>SUMIF(C:C,ecommerce_10000[[#This Row],[Category]],I:I)</f>
        <v>29200970.130000021</v>
      </c>
      <c r="S3712" s="1">
        <f>SUMIFS(I:I,C:C,C3712)</f>
        <v>29200970.130000021</v>
      </c>
      <c r="T3712" s="1" t="str">
        <f>INDEX(F:F,MATCH(ecommerce_10000[[#This Row],[TotalAmount]],I:I,0))</f>
        <v>Riyadh</v>
      </c>
    </row>
    <row r="3713" spans="1:20" x14ac:dyDescent="0.3">
      <c r="A3713" s="1" t="s">
        <v>3757</v>
      </c>
      <c r="B3713" s="1" t="s">
        <v>13</v>
      </c>
      <c r="C3713" s="1" t="s">
        <v>14</v>
      </c>
      <c r="D3713" s="1" t="s">
        <v>15</v>
      </c>
      <c r="E3713" s="1" t="s">
        <v>16</v>
      </c>
      <c r="F3713" s="1" t="s">
        <v>40</v>
      </c>
      <c r="G3713">
        <v>7116.97</v>
      </c>
      <c r="H3713">
        <v>2</v>
      </c>
      <c r="I3713">
        <v>14233.94</v>
      </c>
      <c r="J3713">
        <v>3.79</v>
      </c>
      <c r="K3713">
        <v>4947</v>
      </c>
      <c r="L3713" s="2">
        <v>45405</v>
      </c>
      <c r="O3713" t="str">
        <f>IF(ecommerce_10000[[#This Row],[Platform]]="Souq","sq",ecommerce_10000[[#This Row],[Platform]])</f>
        <v>sq</v>
      </c>
      <c r="P3713" t="str">
        <f>IF(E3713="Souq","sq",IF(E3713="Jumia","Jum",E3713))</f>
        <v>sq</v>
      </c>
      <c r="Q3713">
        <f>VLOOKUP(ecommerce_10000[[#This Row],[City]],F:I,4,FALSE)</f>
        <v>99349.3</v>
      </c>
      <c r="R3713" s="1">
        <f>SUMIF(C:C,ecommerce_10000[[#This Row],[Category]],I:I)</f>
        <v>92327183.770000085</v>
      </c>
      <c r="S3713" s="1">
        <f>SUMIFS(I:I,C:C,C3713)</f>
        <v>92327183.770000085</v>
      </c>
      <c r="T3713" s="1" t="str">
        <f>INDEX(F:F,MATCH(ecommerce_10000[[#This Row],[TotalAmount]],I:I,0))</f>
        <v>Riyadh</v>
      </c>
    </row>
    <row r="3714" spans="1:20" x14ac:dyDescent="0.3">
      <c r="A3714" s="1" t="s">
        <v>3758</v>
      </c>
      <c r="B3714" s="1" t="s">
        <v>65</v>
      </c>
      <c r="C3714" s="1" t="s">
        <v>20</v>
      </c>
      <c r="D3714" s="1" t="s">
        <v>66</v>
      </c>
      <c r="E3714" s="1" t="s">
        <v>16</v>
      </c>
      <c r="F3714" s="1" t="s">
        <v>33</v>
      </c>
      <c r="G3714">
        <v>13405.32</v>
      </c>
      <c r="H3714">
        <v>3</v>
      </c>
      <c r="I3714">
        <v>40215.96</v>
      </c>
      <c r="J3714">
        <v>3.9</v>
      </c>
      <c r="K3714">
        <v>4519</v>
      </c>
      <c r="L3714" s="2">
        <v>45548</v>
      </c>
      <c r="O3714" t="str">
        <f>IF(ecommerce_10000[[#This Row],[Platform]]="Souq","sq",ecommerce_10000[[#This Row],[Platform]])</f>
        <v>sq</v>
      </c>
      <c r="P3714" t="str">
        <f>IF(E3714="Souq","sq",IF(E3714="Jumia","Jum",E3714))</f>
        <v>sq</v>
      </c>
      <c r="Q3714">
        <f>VLOOKUP(ecommerce_10000[[#This Row],[City]],F:I,4,FALSE)</f>
        <v>3665.44</v>
      </c>
      <c r="R3714" s="1">
        <f>SUMIF(C:C,ecommerce_10000[[#This Row],[Category]],I:I)</f>
        <v>91504159.730000004</v>
      </c>
      <c r="S3714" s="1">
        <f>SUMIFS(I:I,C:C,C3714)</f>
        <v>91504159.730000004</v>
      </c>
      <c r="T3714" s="1" t="str">
        <f>INDEX(F:F,MATCH(ecommerce_10000[[#This Row],[TotalAmount]],I:I,0))</f>
        <v>Dubai</v>
      </c>
    </row>
    <row r="3715" spans="1:20" x14ac:dyDescent="0.3">
      <c r="A3715" s="1" t="s">
        <v>3759</v>
      </c>
      <c r="B3715" s="1" t="s">
        <v>43</v>
      </c>
      <c r="C3715" s="1" t="s">
        <v>44</v>
      </c>
      <c r="D3715" s="1" t="s">
        <v>45</v>
      </c>
      <c r="E3715" s="1" t="s">
        <v>47</v>
      </c>
      <c r="F3715" s="1" t="s">
        <v>23</v>
      </c>
      <c r="G3715">
        <v>15074.16</v>
      </c>
      <c r="H3715">
        <v>5</v>
      </c>
      <c r="I3715">
        <v>75370.8</v>
      </c>
      <c r="J3715">
        <v>2.15</v>
      </c>
      <c r="K3715">
        <v>2619</v>
      </c>
      <c r="L3715" s="2">
        <v>45423</v>
      </c>
      <c r="O3715" t="str">
        <f>IF(ecommerce_10000[[#This Row],[Platform]]="Souq","sq",ecommerce_10000[[#This Row],[Platform]])</f>
        <v>Amazon</v>
      </c>
      <c r="P3715" t="str">
        <f>IF(E3715="Souq","sq",IF(E3715="Jumia","Jum",E3715))</f>
        <v>Amazon</v>
      </c>
      <c r="Q3715">
        <f>VLOOKUP(ecommerce_10000[[#This Row],[City]],F:I,4,FALSE)</f>
        <v>13290.4</v>
      </c>
      <c r="R3715" s="1">
        <f>SUMIF(C:C,ecommerce_10000[[#This Row],[Category]],I:I)</f>
        <v>31420413.200000018</v>
      </c>
      <c r="S3715" s="1">
        <f>SUMIFS(I:I,C:C,C3715)</f>
        <v>31420413.200000018</v>
      </c>
      <c r="T3715" s="1" t="str">
        <f>INDEX(F:F,MATCH(ecommerce_10000[[#This Row],[TotalAmount]],I:I,0))</f>
        <v>Alexandria</v>
      </c>
    </row>
    <row r="3716" spans="1:20" x14ac:dyDescent="0.3">
      <c r="A3716" s="1" t="s">
        <v>3760</v>
      </c>
      <c r="B3716" s="1" t="s">
        <v>53</v>
      </c>
      <c r="C3716" s="1" t="s">
        <v>31</v>
      </c>
      <c r="D3716" s="1" t="s">
        <v>54</v>
      </c>
      <c r="E3716" s="1" t="s">
        <v>16</v>
      </c>
      <c r="F3716" s="1" t="s">
        <v>62</v>
      </c>
      <c r="G3716">
        <v>11056.96</v>
      </c>
      <c r="H3716">
        <v>5</v>
      </c>
      <c r="I3716">
        <v>55284.800000000003</v>
      </c>
      <c r="J3716">
        <v>2.75</v>
      </c>
      <c r="K3716">
        <v>1652</v>
      </c>
      <c r="L3716" s="2">
        <v>45482</v>
      </c>
      <c r="O3716" t="str">
        <f>IF(ecommerce_10000[[#This Row],[Platform]]="Souq","sq",ecommerce_10000[[#This Row],[Platform]])</f>
        <v>sq</v>
      </c>
      <c r="P3716" t="str">
        <f>IF(E3716="Souq","sq",IF(E3716="Jumia","Jum",E3716))</f>
        <v>sq</v>
      </c>
      <c r="Q3716">
        <f>VLOOKUP(ecommerce_10000[[#This Row],[City]],F:I,4,FALSE)</f>
        <v>27872.98</v>
      </c>
      <c r="R3716" s="1">
        <f>SUMIF(C:C,ecommerce_10000[[#This Row],[Category]],I:I)</f>
        <v>57542997.559999913</v>
      </c>
      <c r="S3716" s="1">
        <f>SUMIFS(I:I,C:C,C3716)</f>
        <v>57542997.559999913</v>
      </c>
      <c r="T3716" s="1" t="str">
        <f>INDEX(F:F,MATCH(ecommerce_10000[[#This Row],[TotalAmount]],I:I,0))</f>
        <v>Giza</v>
      </c>
    </row>
    <row r="3717" spans="1:20" x14ac:dyDescent="0.3">
      <c r="A3717" s="1" t="s">
        <v>3761</v>
      </c>
      <c r="B3717" s="1" t="s">
        <v>65</v>
      </c>
      <c r="C3717" s="1" t="s">
        <v>20</v>
      </c>
      <c r="D3717" s="1" t="s">
        <v>66</v>
      </c>
      <c r="E3717" s="1" t="s">
        <v>47</v>
      </c>
      <c r="F3717" s="1" t="s">
        <v>33</v>
      </c>
      <c r="G3717">
        <v>1036.3</v>
      </c>
      <c r="H3717">
        <v>5</v>
      </c>
      <c r="I3717">
        <v>5181.5</v>
      </c>
      <c r="J3717">
        <v>1.08</v>
      </c>
      <c r="K3717">
        <v>942</v>
      </c>
      <c r="L3717" s="2">
        <v>45437</v>
      </c>
      <c r="O3717" t="str">
        <f>IF(ecommerce_10000[[#This Row],[Platform]]="Souq","sq",ecommerce_10000[[#This Row],[Platform]])</f>
        <v>Amazon</v>
      </c>
      <c r="P3717" t="str">
        <f>IF(E3717="Souq","sq",IF(E3717="Jumia","Jum",E3717))</f>
        <v>Amazon</v>
      </c>
      <c r="Q3717">
        <f>VLOOKUP(ecommerce_10000[[#This Row],[City]],F:I,4,FALSE)</f>
        <v>3665.44</v>
      </c>
      <c r="R3717" s="1">
        <f>SUMIF(C:C,ecommerce_10000[[#This Row],[Category]],I:I)</f>
        <v>91504159.730000004</v>
      </c>
      <c r="S3717" s="1">
        <f>SUMIFS(I:I,C:C,C3717)</f>
        <v>91504159.730000004</v>
      </c>
      <c r="T3717" s="1" t="str">
        <f>INDEX(F:F,MATCH(ecommerce_10000[[#This Row],[TotalAmount]],I:I,0))</f>
        <v>Dubai</v>
      </c>
    </row>
    <row r="3718" spans="1:20" x14ac:dyDescent="0.3">
      <c r="A3718" s="1" t="s">
        <v>3762</v>
      </c>
      <c r="B3718" s="1" t="s">
        <v>13</v>
      </c>
      <c r="C3718" s="1" t="s">
        <v>14</v>
      </c>
      <c r="D3718" s="1" t="s">
        <v>15</v>
      </c>
      <c r="E3718" s="1" t="s">
        <v>16</v>
      </c>
      <c r="F3718" s="1" t="s">
        <v>28</v>
      </c>
      <c r="G3718">
        <v>6541.91</v>
      </c>
      <c r="H3718">
        <v>2</v>
      </c>
      <c r="I3718">
        <v>13083.82</v>
      </c>
      <c r="J3718">
        <v>1.57</v>
      </c>
      <c r="K3718">
        <v>682</v>
      </c>
      <c r="L3718" s="2">
        <v>45358</v>
      </c>
      <c r="O3718" t="str">
        <f>IF(ecommerce_10000[[#This Row],[Platform]]="Souq","sq",ecommerce_10000[[#This Row],[Platform]])</f>
        <v>sq</v>
      </c>
      <c r="P3718" t="str">
        <f>IF(E3718="Souq","sq",IF(E3718="Jumia","Jum",E3718))</f>
        <v>sq</v>
      </c>
      <c r="Q3718">
        <f>VLOOKUP(ecommerce_10000[[#This Row],[City]],F:I,4,FALSE)</f>
        <v>26648.76</v>
      </c>
      <c r="R3718" s="1">
        <f>SUMIF(C:C,ecommerce_10000[[#This Row],[Category]],I:I)</f>
        <v>92327183.770000085</v>
      </c>
      <c r="S3718" s="1">
        <f>SUMIFS(I:I,C:C,C3718)</f>
        <v>92327183.770000085</v>
      </c>
      <c r="T3718" s="1" t="str">
        <f>INDEX(F:F,MATCH(ecommerce_10000[[#This Row],[TotalAmount]],I:I,0))</f>
        <v>Casablanca</v>
      </c>
    </row>
    <row r="3719" spans="1:20" x14ac:dyDescent="0.3">
      <c r="A3719" s="1" t="s">
        <v>3763</v>
      </c>
      <c r="B3719" s="1" t="s">
        <v>53</v>
      </c>
      <c r="C3719" s="1" t="s">
        <v>31</v>
      </c>
      <c r="D3719" s="1" t="s">
        <v>54</v>
      </c>
      <c r="E3719" s="1" t="s">
        <v>47</v>
      </c>
      <c r="F3719" s="1" t="s">
        <v>40</v>
      </c>
      <c r="G3719">
        <v>18444.07</v>
      </c>
      <c r="H3719">
        <v>5</v>
      </c>
      <c r="I3719">
        <v>92220.35</v>
      </c>
      <c r="J3719">
        <v>1.59</v>
      </c>
      <c r="K3719">
        <v>2523</v>
      </c>
      <c r="L3719" s="2">
        <v>45297</v>
      </c>
      <c r="O3719" t="str">
        <f>IF(ecommerce_10000[[#This Row],[Platform]]="Souq","sq",ecommerce_10000[[#This Row],[Platform]])</f>
        <v>Amazon</v>
      </c>
      <c r="P3719" t="str">
        <f>IF(E3719="Souq","sq",IF(E3719="Jumia","Jum",E3719))</f>
        <v>Amazon</v>
      </c>
      <c r="Q3719">
        <f>VLOOKUP(ecommerce_10000[[#This Row],[City]],F:I,4,FALSE)</f>
        <v>99349.3</v>
      </c>
      <c r="R3719" s="1">
        <f>SUMIF(C:C,ecommerce_10000[[#This Row],[Category]],I:I)</f>
        <v>57542997.559999913</v>
      </c>
      <c r="S3719" s="1">
        <f>SUMIFS(I:I,C:C,C3719)</f>
        <v>57542997.559999913</v>
      </c>
      <c r="T3719" s="1" t="str">
        <f>INDEX(F:F,MATCH(ecommerce_10000[[#This Row],[TotalAmount]],I:I,0))</f>
        <v>Riyadh</v>
      </c>
    </row>
    <row r="3720" spans="1:20" x14ac:dyDescent="0.3">
      <c r="A3720" s="1" t="s">
        <v>3764</v>
      </c>
      <c r="B3720" s="1" t="s">
        <v>25</v>
      </c>
      <c r="C3720" s="1" t="s">
        <v>26</v>
      </c>
      <c r="D3720" s="1" t="s">
        <v>27</v>
      </c>
      <c r="E3720" s="1" t="s">
        <v>22</v>
      </c>
      <c r="F3720" s="1" t="s">
        <v>62</v>
      </c>
      <c r="G3720">
        <v>13574.19</v>
      </c>
      <c r="H3720">
        <v>3</v>
      </c>
      <c r="I3720">
        <v>40722.57</v>
      </c>
      <c r="J3720">
        <v>1.63</v>
      </c>
      <c r="K3720">
        <v>4476</v>
      </c>
      <c r="L3720" s="2">
        <v>45307</v>
      </c>
      <c r="O3720" t="str">
        <f>IF(ecommerce_10000[[#This Row],[Platform]]="Souq","sq",ecommerce_10000[[#This Row],[Platform]])</f>
        <v>Jumia</v>
      </c>
      <c r="P3720" t="str">
        <f>IF(E3720="Souq","sq",IF(E3720="Jumia","Jum",E3720))</f>
        <v>Jum</v>
      </c>
      <c r="Q3720">
        <f>VLOOKUP(ecommerce_10000[[#This Row],[City]],F:I,4,FALSE)</f>
        <v>27872.98</v>
      </c>
      <c r="R3720" s="1">
        <f>SUMIF(C:C,ecommerce_10000[[#This Row],[Category]],I:I)</f>
        <v>29200970.130000021</v>
      </c>
      <c r="S3720" s="1">
        <f>SUMIFS(I:I,C:C,C3720)</f>
        <v>29200970.130000021</v>
      </c>
      <c r="T3720" s="1" t="str">
        <f>INDEX(F:F,MATCH(ecommerce_10000[[#This Row],[TotalAmount]],I:I,0))</f>
        <v>Giza</v>
      </c>
    </row>
    <row r="3721" spans="1:20" x14ac:dyDescent="0.3">
      <c r="A3721" s="1" t="s">
        <v>3765</v>
      </c>
      <c r="B3721" s="1" t="s">
        <v>13</v>
      </c>
      <c r="C3721" s="1" t="s">
        <v>14</v>
      </c>
      <c r="D3721" s="1" t="s">
        <v>15</v>
      </c>
      <c r="E3721" s="1" t="s">
        <v>47</v>
      </c>
      <c r="F3721" s="1" t="s">
        <v>33</v>
      </c>
      <c r="G3721">
        <v>6845.97</v>
      </c>
      <c r="H3721">
        <v>3</v>
      </c>
      <c r="I3721">
        <v>20537.91</v>
      </c>
      <c r="J3721">
        <v>3.81</v>
      </c>
      <c r="K3721">
        <v>1180</v>
      </c>
      <c r="L3721" s="2">
        <v>45535</v>
      </c>
      <c r="O3721" t="str">
        <f>IF(ecommerce_10000[[#This Row],[Platform]]="Souq","sq",ecommerce_10000[[#This Row],[Platform]])</f>
        <v>Amazon</v>
      </c>
      <c r="P3721" t="str">
        <f>IF(E3721="Souq","sq",IF(E3721="Jumia","Jum",E3721))</f>
        <v>Amazon</v>
      </c>
      <c r="Q3721">
        <f>VLOOKUP(ecommerce_10000[[#This Row],[City]],F:I,4,FALSE)</f>
        <v>3665.44</v>
      </c>
      <c r="R3721" s="1">
        <f>SUMIF(C:C,ecommerce_10000[[#This Row],[Category]],I:I)</f>
        <v>92327183.770000085</v>
      </c>
      <c r="S3721" s="1">
        <f>SUMIFS(I:I,C:C,C3721)</f>
        <v>92327183.770000085</v>
      </c>
      <c r="T3721" s="1" t="str">
        <f>INDEX(F:F,MATCH(ecommerce_10000[[#This Row],[TotalAmount]],I:I,0))</f>
        <v>Dubai</v>
      </c>
    </row>
    <row r="3722" spans="1:20" x14ac:dyDescent="0.3">
      <c r="A3722" s="1" t="s">
        <v>3766</v>
      </c>
      <c r="B3722" s="1" t="s">
        <v>19</v>
      </c>
      <c r="C3722" s="1" t="s">
        <v>20</v>
      </c>
      <c r="D3722" s="1" t="s">
        <v>21</v>
      </c>
      <c r="E3722" s="1" t="s">
        <v>16</v>
      </c>
      <c r="F3722" s="1" t="s">
        <v>33</v>
      </c>
      <c r="G3722">
        <v>15568.32</v>
      </c>
      <c r="H3722">
        <v>3</v>
      </c>
      <c r="I3722">
        <v>46704.959999999999</v>
      </c>
      <c r="J3722">
        <v>3.18</v>
      </c>
      <c r="K3722">
        <v>1764</v>
      </c>
      <c r="L3722" s="2">
        <v>45497</v>
      </c>
      <c r="O3722" t="str">
        <f>IF(ecommerce_10000[[#This Row],[Platform]]="Souq","sq",ecommerce_10000[[#This Row],[Platform]])</f>
        <v>sq</v>
      </c>
      <c r="P3722" t="str">
        <f>IF(E3722="Souq","sq",IF(E3722="Jumia","Jum",E3722))</f>
        <v>sq</v>
      </c>
      <c r="Q3722">
        <f>VLOOKUP(ecommerce_10000[[#This Row],[City]],F:I,4,FALSE)</f>
        <v>3665.44</v>
      </c>
      <c r="R3722" s="1">
        <f>SUMIF(C:C,ecommerce_10000[[#This Row],[Category]],I:I)</f>
        <v>91504159.730000004</v>
      </c>
      <c r="S3722" s="1">
        <f>SUMIFS(I:I,C:C,C3722)</f>
        <v>91504159.730000004</v>
      </c>
      <c r="T3722" s="1" t="str">
        <f>INDEX(F:F,MATCH(ecommerce_10000[[#This Row],[TotalAmount]],I:I,0))</f>
        <v>Dubai</v>
      </c>
    </row>
    <row r="3723" spans="1:20" x14ac:dyDescent="0.3">
      <c r="A3723" s="1" t="s">
        <v>3767</v>
      </c>
      <c r="B3723" s="1" t="s">
        <v>38</v>
      </c>
      <c r="C3723" s="1" t="s">
        <v>20</v>
      </c>
      <c r="D3723" s="1" t="s">
        <v>39</v>
      </c>
      <c r="E3723" s="1" t="s">
        <v>47</v>
      </c>
      <c r="F3723" s="1" t="s">
        <v>40</v>
      </c>
      <c r="G3723">
        <v>11149.91</v>
      </c>
      <c r="H3723">
        <v>5</v>
      </c>
      <c r="I3723">
        <v>55749.55</v>
      </c>
      <c r="J3723">
        <v>1.84</v>
      </c>
      <c r="K3723">
        <v>3615</v>
      </c>
      <c r="L3723" s="2">
        <v>45649</v>
      </c>
      <c r="O3723" t="str">
        <f>IF(ecommerce_10000[[#This Row],[Platform]]="Souq","sq",ecommerce_10000[[#This Row],[Platform]])</f>
        <v>Amazon</v>
      </c>
      <c r="P3723" t="str">
        <f>IF(E3723="Souq","sq",IF(E3723="Jumia","Jum",E3723))</f>
        <v>Amazon</v>
      </c>
      <c r="Q3723">
        <f>VLOOKUP(ecommerce_10000[[#This Row],[City]],F:I,4,FALSE)</f>
        <v>99349.3</v>
      </c>
      <c r="R3723" s="1">
        <f>SUMIF(C:C,ecommerce_10000[[#This Row],[Category]],I:I)</f>
        <v>91504159.730000004</v>
      </c>
      <c r="S3723" s="1">
        <f>SUMIFS(I:I,C:C,C3723)</f>
        <v>91504159.730000004</v>
      </c>
      <c r="T3723" s="1" t="str">
        <f>INDEX(F:F,MATCH(ecommerce_10000[[#This Row],[TotalAmount]],I:I,0))</f>
        <v>Riyadh</v>
      </c>
    </row>
    <row r="3724" spans="1:20" x14ac:dyDescent="0.3">
      <c r="A3724" s="1" t="s">
        <v>3768</v>
      </c>
      <c r="B3724" s="1" t="s">
        <v>43</v>
      </c>
      <c r="C3724" s="1" t="s">
        <v>44</v>
      </c>
      <c r="D3724" s="1" t="s">
        <v>45</v>
      </c>
      <c r="E3724" s="1" t="s">
        <v>47</v>
      </c>
      <c r="F3724" s="1" t="s">
        <v>62</v>
      </c>
      <c r="G3724">
        <v>16571.990000000002</v>
      </c>
      <c r="H3724">
        <v>2</v>
      </c>
      <c r="I3724">
        <v>33143.980000000003</v>
      </c>
      <c r="J3724">
        <v>3.66</v>
      </c>
      <c r="K3724">
        <v>4842</v>
      </c>
      <c r="L3724" s="2">
        <v>45535</v>
      </c>
      <c r="O3724" t="str">
        <f>IF(ecommerce_10000[[#This Row],[Platform]]="Souq","sq",ecommerce_10000[[#This Row],[Platform]])</f>
        <v>Amazon</v>
      </c>
      <c r="P3724" t="str">
        <f>IF(E3724="Souq","sq",IF(E3724="Jumia","Jum",E3724))</f>
        <v>Amazon</v>
      </c>
      <c r="Q3724">
        <f>VLOOKUP(ecommerce_10000[[#This Row],[City]],F:I,4,FALSE)</f>
        <v>27872.98</v>
      </c>
      <c r="R3724" s="1">
        <f>SUMIF(C:C,ecommerce_10000[[#This Row],[Category]],I:I)</f>
        <v>31420413.200000018</v>
      </c>
      <c r="S3724" s="1">
        <f>SUMIFS(I:I,C:C,C3724)</f>
        <v>31420413.200000018</v>
      </c>
      <c r="T3724" s="1" t="str">
        <f>INDEX(F:F,MATCH(ecommerce_10000[[#This Row],[TotalAmount]],I:I,0))</f>
        <v>Giza</v>
      </c>
    </row>
    <row r="3725" spans="1:20" x14ac:dyDescent="0.3">
      <c r="A3725" s="1" t="s">
        <v>3769</v>
      </c>
      <c r="B3725" s="1" t="s">
        <v>65</v>
      </c>
      <c r="C3725" s="1" t="s">
        <v>20</v>
      </c>
      <c r="D3725" s="1" t="s">
        <v>66</v>
      </c>
      <c r="E3725" s="1" t="s">
        <v>22</v>
      </c>
      <c r="F3725" s="1" t="s">
        <v>23</v>
      </c>
      <c r="G3725">
        <v>6199.4</v>
      </c>
      <c r="H3725">
        <v>2</v>
      </c>
      <c r="I3725">
        <v>12398.8</v>
      </c>
      <c r="J3725">
        <v>4.78</v>
      </c>
      <c r="K3725">
        <v>2172</v>
      </c>
      <c r="L3725" s="2">
        <v>45573</v>
      </c>
      <c r="O3725" t="str">
        <f>IF(ecommerce_10000[[#This Row],[Platform]]="Souq","sq",ecommerce_10000[[#This Row],[Platform]])</f>
        <v>Jumia</v>
      </c>
      <c r="P3725" t="str">
        <f>IF(E3725="Souq","sq",IF(E3725="Jumia","Jum",E3725))</f>
        <v>Jum</v>
      </c>
      <c r="Q3725">
        <f>VLOOKUP(ecommerce_10000[[#This Row],[City]],F:I,4,FALSE)</f>
        <v>13290.4</v>
      </c>
      <c r="R3725" s="1">
        <f>SUMIF(C:C,ecommerce_10000[[#This Row],[Category]],I:I)</f>
        <v>91504159.730000004</v>
      </c>
      <c r="S3725" s="1">
        <f>SUMIFS(I:I,C:C,C3725)</f>
        <v>91504159.730000004</v>
      </c>
      <c r="T3725" s="1" t="str">
        <f>INDEX(F:F,MATCH(ecommerce_10000[[#This Row],[TotalAmount]],I:I,0))</f>
        <v>Alexandria</v>
      </c>
    </row>
    <row r="3726" spans="1:20" x14ac:dyDescent="0.3">
      <c r="A3726" s="1" t="s">
        <v>3770</v>
      </c>
      <c r="B3726" s="1" t="s">
        <v>38</v>
      </c>
      <c r="C3726" s="1" t="s">
        <v>20</v>
      </c>
      <c r="D3726" s="1" t="s">
        <v>39</v>
      </c>
      <c r="E3726" s="1" t="s">
        <v>22</v>
      </c>
      <c r="F3726" s="1" t="s">
        <v>28</v>
      </c>
      <c r="G3726">
        <v>10338.94</v>
      </c>
      <c r="H3726">
        <v>2</v>
      </c>
      <c r="I3726">
        <v>20677.88</v>
      </c>
      <c r="J3726">
        <v>1.51</v>
      </c>
      <c r="K3726">
        <v>4612</v>
      </c>
      <c r="L3726" s="2">
        <v>45537</v>
      </c>
      <c r="O3726" t="str">
        <f>IF(ecommerce_10000[[#This Row],[Platform]]="Souq","sq",ecommerce_10000[[#This Row],[Platform]])</f>
        <v>Jumia</v>
      </c>
      <c r="P3726" t="str">
        <f>IF(E3726="Souq","sq",IF(E3726="Jumia","Jum",E3726))</f>
        <v>Jum</v>
      </c>
      <c r="Q3726">
        <f>VLOOKUP(ecommerce_10000[[#This Row],[City]],F:I,4,FALSE)</f>
        <v>26648.76</v>
      </c>
      <c r="R3726" s="1">
        <f>SUMIF(C:C,ecommerce_10000[[#This Row],[Category]],I:I)</f>
        <v>91504159.730000004</v>
      </c>
      <c r="S3726" s="1">
        <f>SUMIFS(I:I,C:C,C3726)</f>
        <v>91504159.730000004</v>
      </c>
      <c r="T3726" s="1" t="str">
        <f>INDEX(F:F,MATCH(ecommerce_10000[[#This Row],[TotalAmount]],I:I,0))</f>
        <v>Casablanca</v>
      </c>
    </row>
    <row r="3727" spans="1:20" x14ac:dyDescent="0.3">
      <c r="A3727" s="1" t="s">
        <v>3771</v>
      </c>
      <c r="B3727" s="1" t="s">
        <v>49</v>
      </c>
      <c r="C3727" s="1" t="s">
        <v>14</v>
      </c>
      <c r="D3727" s="1" t="s">
        <v>50</v>
      </c>
      <c r="E3727" s="1" t="s">
        <v>47</v>
      </c>
      <c r="F3727" s="1" t="s">
        <v>40</v>
      </c>
      <c r="G3727">
        <v>15904.03</v>
      </c>
      <c r="H3727">
        <v>4</v>
      </c>
      <c r="I3727">
        <v>63616.12</v>
      </c>
      <c r="J3727">
        <v>4.46</v>
      </c>
      <c r="K3727">
        <v>1760</v>
      </c>
      <c r="L3727" s="2">
        <v>45409</v>
      </c>
      <c r="O3727" t="str">
        <f>IF(ecommerce_10000[[#This Row],[Platform]]="Souq","sq",ecommerce_10000[[#This Row],[Platform]])</f>
        <v>Amazon</v>
      </c>
      <c r="P3727" t="str">
        <f>IF(E3727="Souq","sq",IF(E3727="Jumia","Jum",E3727))</f>
        <v>Amazon</v>
      </c>
      <c r="Q3727">
        <f>VLOOKUP(ecommerce_10000[[#This Row],[City]],F:I,4,FALSE)</f>
        <v>99349.3</v>
      </c>
      <c r="R3727" s="1">
        <f>SUMIF(C:C,ecommerce_10000[[#This Row],[Category]],I:I)</f>
        <v>92327183.770000085</v>
      </c>
      <c r="S3727" s="1">
        <f>SUMIFS(I:I,C:C,C3727)</f>
        <v>92327183.770000085</v>
      </c>
      <c r="T3727" s="1" t="str">
        <f>INDEX(F:F,MATCH(ecommerce_10000[[#This Row],[TotalAmount]],I:I,0))</f>
        <v>Riyadh</v>
      </c>
    </row>
    <row r="3728" spans="1:20" x14ac:dyDescent="0.3">
      <c r="A3728" s="1" t="s">
        <v>3772</v>
      </c>
      <c r="B3728" s="1" t="s">
        <v>38</v>
      </c>
      <c r="C3728" s="1" t="s">
        <v>20</v>
      </c>
      <c r="D3728" s="1" t="s">
        <v>39</v>
      </c>
      <c r="E3728" s="1" t="s">
        <v>22</v>
      </c>
      <c r="F3728" s="1" t="s">
        <v>40</v>
      </c>
      <c r="G3728">
        <v>15907.63</v>
      </c>
      <c r="H3728">
        <v>5</v>
      </c>
      <c r="I3728">
        <v>79538.149999999994</v>
      </c>
      <c r="J3728">
        <v>4.88</v>
      </c>
      <c r="K3728">
        <v>3646</v>
      </c>
      <c r="L3728" s="2">
        <v>45377</v>
      </c>
      <c r="O3728" t="str">
        <f>IF(ecommerce_10000[[#This Row],[Platform]]="Souq","sq",ecommerce_10000[[#This Row],[Platform]])</f>
        <v>Jumia</v>
      </c>
      <c r="P3728" t="str">
        <f>IF(E3728="Souq","sq",IF(E3728="Jumia","Jum",E3728))</f>
        <v>Jum</v>
      </c>
      <c r="Q3728">
        <f>VLOOKUP(ecommerce_10000[[#This Row],[City]],F:I,4,FALSE)</f>
        <v>99349.3</v>
      </c>
      <c r="R3728" s="1">
        <f>SUMIF(C:C,ecommerce_10000[[#This Row],[Category]],I:I)</f>
        <v>91504159.730000004</v>
      </c>
      <c r="S3728" s="1">
        <f>SUMIFS(I:I,C:C,C3728)</f>
        <v>91504159.730000004</v>
      </c>
      <c r="T3728" s="1" t="str">
        <f>INDEX(F:F,MATCH(ecommerce_10000[[#This Row],[TotalAmount]],I:I,0))</f>
        <v>Riyadh</v>
      </c>
    </row>
    <row r="3729" spans="1:20" x14ac:dyDescent="0.3">
      <c r="A3729" s="1" t="s">
        <v>3773</v>
      </c>
      <c r="B3729" s="1" t="s">
        <v>19</v>
      </c>
      <c r="C3729" s="1" t="s">
        <v>20</v>
      </c>
      <c r="D3729" s="1" t="s">
        <v>21</v>
      </c>
      <c r="E3729" s="1" t="s">
        <v>22</v>
      </c>
      <c r="F3729" s="1" t="s">
        <v>23</v>
      </c>
      <c r="G3729">
        <v>11721.97</v>
      </c>
      <c r="H3729">
        <v>5</v>
      </c>
      <c r="I3729">
        <v>58609.85</v>
      </c>
      <c r="J3729">
        <v>2.71</v>
      </c>
      <c r="K3729">
        <v>1446</v>
      </c>
      <c r="L3729" s="2">
        <v>45382</v>
      </c>
      <c r="O3729" t="str">
        <f>IF(ecommerce_10000[[#This Row],[Platform]]="Souq","sq",ecommerce_10000[[#This Row],[Platform]])</f>
        <v>Jumia</v>
      </c>
      <c r="P3729" t="str">
        <f>IF(E3729="Souq","sq",IF(E3729="Jumia","Jum",E3729))</f>
        <v>Jum</v>
      </c>
      <c r="Q3729">
        <f>VLOOKUP(ecommerce_10000[[#This Row],[City]],F:I,4,FALSE)</f>
        <v>13290.4</v>
      </c>
      <c r="R3729" s="1">
        <f>SUMIF(C:C,ecommerce_10000[[#This Row],[Category]],I:I)</f>
        <v>91504159.730000004</v>
      </c>
      <c r="S3729" s="1">
        <f>SUMIFS(I:I,C:C,C3729)</f>
        <v>91504159.730000004</v>
      </c>
      <c r="T3729" s="1" t="str">
        <f>INDEX(F:F,MATCH(ecommerce_10000[[#This Row],[TotalAmount]],I:I,0))</f>
        <v>Alexandria</v>
      </c>
    </row>
    <row r="3730" spans="1:20" x14ac:dyDescent="0.3">
      <c r="A3730" s="1" t="s">
        <v>3774</v>
      </c>
      <c r="B3730" s="1" t="s">
        <v>65</v>
      </c>
      <c r="C3730" s="1" t="s">
        <v>20</v>
      </c>
      <c r="D3730" s="1" t="s">
        <v>66</v>
      </c>
      <c r="E3730" s="1" t="s">
        <v>22</v>
      </c>
      <c r="F3730" s="1" t="s">
        <v>28</v>
      </c>
      <c r="G3730">
        <v>15270.2</v>
      </c>
      <c r="H3730">
        <v>4</v>
      </c>
      <c r="I3730">
        <v>61080.800000000003</v>
      </c>
      <c r="J3730">
        <v>4.43</v>
      </c>
      <c r="K3730">
        <v>328</v>
      </c>
      <c r="L3730" s="2">
        <v>45292</v>
      </c>
      <c r="O3730" t="str">
        <f>IF(ecommerce_10000[[#This Row],[Platform]]="Souq","sq",ecommerce_10000[[#This Row],[Platform]])</f>
        <v>Jumia</v>
      </c>
      <c r="P3730" t="str">
        <f>IF(E3730="Souq","sq",IF(E3730="Jumia","Jum",E3730))</f>
        <v>Jum</v>
      </c>
      <c r="Q3730">
        <f>VLOOKUP(ecommerce_10000[[#This Row],[City]],F:I,4,FALSE)</f>
        <v>26648.76</v>
      </c>
      <c r="R3730" s="1">
        <f>SUMIF(C:C,ecommerce_10000[[#This Row],[Category]],I:I)</f>
        <v>91504159.730000004</v>
      </c>
      <c r="S3730" s="1">
        <f>SUMIFS(I:I,C:C,C3730)</f>
        <v>91504159.730000004</v>
      </c>
      <c r="T3730" s="1" t="str">
        <f>INDEX(F:F,MATCH(ecommerce_10000[[#This Row],[TotalAmount]],I:I,0))</f>
        <v>Casablanca</v>
      </c>
    </row>
    <row r="3731" spans="1:20" x14ac:dyDescent="0.3">
      <c r="A3731" s="1" t="s">
        <v>3775</v>
      </c>
      <c r="B3731" s="1" t="s">
        <v>49</v>
      </c>
      <c r="C3731" s="1" t="s">
        <v>14</v>
      </c>
      <c r="D3731" s="1" t="s">
        <v>50</v>
      </c>
      <c r="E3731" s="1" t="s">
        <v>47</v>
      </c>
      <c r="F3731" s="1" t="s">
        <v>62</v>
      </c>
      <c r="G3731">
        <v>3016.02</v>
      </c>
      <c r="H3731">
        <v>5</v>
      </c>
      <c r="I3731">
        <v>15080.1</v>
      </c>
      <c r="J3731">
        <v>1.22</v>
      </c>
      <c r="K3731">
        <v>3884</v>
      </c>
      <c r="L3731" s="2">
        <v>45329</v>
      </c>
      <c r="O3731" t="str">
        <f>IF(ecommerce_10000[[#This Row],[Platform]]="Souq","sq",ecommerce_10000[[#This Row],[Platform]])</f>
        <v>Amazon</v>
      </c>
      <c r="P3731" t="str">
        <f>IF(E3731="Souq","sq",IF(E3731="Jumia","Jum",E3731))</f>
        <v>Amazon</v>
      </c>
      <c r="Q3731">
        <f>VLOOKUP(ecommerce_10000[[#This Row],[City]],F:I,4,FALSE)</f>
        <v>27872.98</v>
      </c>
      <c r="R3731" s="1">
        <f>SUMIF(C:C,ecommerce_10000[[#This Row],[Category]],I:I)</f>
        <v>92327183.770000085</v>
      </c>
      <c r="S3731" s="1">
        <f>SUMIFS(I:I,C:C,C3731)</f>
        <v>92327183.770000085</v>
      </c>
      <c r="T3731" s="1" t="str">
        <f>INDEX(F:F,MATCH(ecommerce_10000[[#This Row],[TotalAmount]],I:I,0))</f>
        <v>Giza</v>
      </c>
    </row>
    <row r="3732" spans="1:20" x14ac:dyDescent="0.3">
      <c r="A3732" s="1" t="s">
        <v>3776</v>
      </c>
      <c r="B3732" s="1" t="s">
        <v>38</v>
      </c>
      <c r="C3732" s="1" t="s">
        <v>20</v>
      </c>
      <c r="D3732" s="1" t="s">
        <v>39</v>
      </c>
      <c r="E3732" s="1" t="s">
        <v>22</v>
      </c>
      <c r="F3732" s="1" t="s">
        <v>17</v>
      </c>
      <c r="G3732">
        <v>2606.23</v>
      </c>
      <c r="H3732">
        <v>3</v>
      </c>
      <c r="I3732">
        <v>7818.69</v>
      </c>
      <c r="J3732">
        <v>4.8899999999999997</v>
      </c>
      <c r="K3732">
        <v>1303</v>
      </c>
      <c r="L3732" s="2">
        <v>45642</v>
      </c>
      <c r="O3732" t="str">
        <f>IF(ecommerce_10000[[#This Row],[Platform]]="Souq","sq",ecommerce_10000[[#This Row],[Platform]])</f>
        <v>Jumia</v>
      </c>
      <c r="P3732" t="str">
        <f>IF(E3732="Souq","sq",IF(E3732="Jumia","Jum",E3732))</f>
        <v>Jum</v>
      </c>
      <c r="Q3732">
        <f>VLOOKUP(ecommerce_10000[[#This Row],[City]],F:I,4,FALSE)</f>
        <v>16284.02</v>
      </c>
      <c r="R3732" s="1">
        <f>SUMIF(C:C,ecommerce_10000[[#This Row],[Category]],I:I)</f>
        <v>91504159.730000004</v>
      </c>
      <c r="S3732" s="1">
        <f>SUMIFS(I:I,C:C,C3732)</f>
        <v>91504159.730000004</v>
      </c>
      <c r="T3732" s="1" t="str">
        <f>INDEX(F:F,MATCH(ecommerce_10000[[#This Row],[TotalAmount]],I:I,0))</f>
        <v>Cairo</v>
      </c>
    </row>
    <row r="3733" spans="1:20" x14ac:dyDescent="0.3">
      <c r="A3733" s="1" t="s">
        <v>3777</v>
      </c>
      <c r="B3733" s="1" t="s">
        <v>43</v>
      </c>
      <c r="C3733" s="1" t="s">
        <v>44</v>
      </c>
      <c r="D3733" s="1" t="s">
        <v>45</v>
      </c>
      <c r="E3733" s="1" t="s">
        <v>47</v>
      </c>
      <c r="F3733" s="1" t="s">
        <v>28</v>
      </c>
      <c r="G3733">
        <v>2259.13</v>
      </c>
      <c r="H3733">
        <v>5</v>
      </c>
      <c r="I3733">
        <v>11295.65</v>
      </c>
      <c r="J3733">
        <v>3.74</v>
      </c>
      <c r="K3733">
        <v>1935</v>
      </c>
      <c r="L3733" s="2">
        <v>45364</v>
      </c>
      <c r="O3733" t="str">
        <f>IF(ecommerce_10000[[#This Row],[Platform]]="Souq","sq",ecommerce_10000[[#This Row],[Platform]])</f>
        <v>Amazon</v>
      </c>
      <c r="P3733" t="str">
        <f>IF(E3733="Souq","sq",IF(E3733="Jumia","Jum",E3733))</f>
        <v>Amazon</v>
      </c>
      <c r="Q3733">
        <f>VLOOKUP(ecommerce_10000[[#This Row],[City]],F:I,4,FALSE)</f>
        <v>26648.76</v>
      </c>
      <c r="R3733" s="1">
        <f>SUMIF(C:C,ecommerce_10000[[#This Row],[Category]],I:I)</f>
        <v>31420413.200000018</v>
      </c>
      <c r="S3733" s="1">
        <f>SUMIFS(I:I,C:C,C3733)</f>
        <v>31420413.200000018</v>
      </c>
      <c r="T3733" s="1" t="str">
        <f>INDEX(F:F,MATCH(ecommerce_10000[[#This Row],[TotalAmount]],I:I,0))</f>
        <v>Casablanca</v>
      </c>
    </row>
    <row r="3734" spans="1:20" x14ac:dyDescent="0.3">
      <c r="A3734" s="1" t="s">
        <v>3778</v>
      </c>
      <c r="B3734" s="1" t="s">
        <v>43</v>
      </c>
      <c r="C3734" s="1" t="s">
        <v>44</v>
      </c>
      <c r="D3734" s="1" t="s">
        <v>45</v>
      </c>
      <c r="E3734" s="1" t="s">
        <v>16</v>
      </c>
      <c r="F3734" s="1" t="s">
        <v>23</v>
      </c>
      <c r="G3734">
        <v>15363.46</v>
      </c>
      <c r="H3734">
        <v>3</v>
      </c>
      <c r="I3734">
        <v>46090.38</v>
      </c>
      <c r="J3734">
        <v>4.03</v>
      </c>
      <c r="K3734">
        <v>2414</v>
      </c>
      <c r="L3734" s="2">
        <v>45460</v>
      </c>
      <c r="O3734" t="str">
        <f>IF(ecommerce_10000[[#This Row],[Platform]]="Souq","sq",ecommerce_10000[[#This Row],[Platform]])</f>
        <v>sq</v>
      </c>
      <c r="P3734" t="str">
        <f>IF(E3734="Souq","sq",IF(E3734="Jumia","Jum",E3734))</f>
        <v>sq</v>
      </c>
      <c r="Q3734">
        <f>VLOOKUP(ecommerce_10000[[#This Row],[City]],F:I,4,FALSE)</f>
        <v>13290.4</v>
      </c>
      <c r="R3734" s="1">
        <f>SUMIF(C:C,ecommerce_10000[[#This Row],[Category]],I:I)</f>
        <v>31420413.200000018</v>
      </c>
      <c r="S3734" s="1">
        <f>SUMIFS(I:I,C:C,C3734)</f>
        <v>31420413.200000018</v>
      </c>
      <c r="T3734" s="1" t="str">
        <f>INDEX(F:F,MATCH(ecommerce_10000[[#This Row],[TotalAmount]],I:I,0))</f>
        <v>Alexandria</v>
      </c>
    </row>
    <row r="3735" spans="1:20" x14ac:dyDescent="0.3">
      <c r="A3735" s="1" t="s">
        <v>3779</v>
      </c>
      <c r="B3735" s="1" t="s">
        <v>30</v>
      </c>
      <c r="C3735" s="1" t="s">
        <v>31</v>
      </c>
      <c r="D3735" s="1" t="s">
        <v>32</v>
      </c>
      <c r="E3735" s="1" t="s">
        <v>22</v>
      </c>
      <c r="F3735" s="1" t="s">
        <v>33</v>
      </c>
      <c r="G3735">
        <v>10793</v>
      </c>
      <c r="H3735">
        <v>1</v>
      </c>
      <c r="I3735">
        <v>10793</v>
      </c>
      <c r="J3735">
        <v>2.81</v>
      </c>
      <c r="K3735">
        <v>937</v>
      </c>
      <c r="L3735" s="2">
        <v>45322</v>
      </c>
      <c r="O3735" t="str">
        <f>IF(ecommerce_10000[[#This Row],[Platform]]="Souq","sq",ecommerce_10000[[#This Row],[Platform]])</f>
        <v>Jumia</v>
      </c>
      <c r="P3735" t="str">
        <f>IF(E3735="Souq","sq",IF(E3735="Jumia","Jum",E3735))</f>
        <v>Jum</v>
      </c>
      <c r="Q3735">
        <f>VLOOKUP(ecommerce_10000[[#This Row],[City]],F:I,4,FALSE)</f>
        <v>3665.44</v>
      </c>
      <c r="R3735" s="1">
        <f>SUMIF(C:C,ecommerce_10000[[#This Row],[Category]],I:I)</f>
        <v>57542997.559999913</v>
      </c>
      <c r="S3735" s="1">
        <f>SUMIFS(I:I,C:C,C3735)</f>
        <v>57542997.559999913</v>
      </c>
      <c r="T3735" s="1" t="str">
        <f>INDEX(F:F,MATCH(ecommerce_10000[[#This Row],[TotalAmount]],I:I,0))</f>
        <v>Dubai</v>
      </c>
    </row>
    <row r="3736" spans="1:20" x14ac:dyDescent="0.3">
      <c r="A3736" s="1" t="s">
        <v>3780</v>
      </c>
      <c r="B3736" s="1" t="s">
        <v>53</v>
      </c>
      <c r="C3736" s="1" t="s">
        <v>31</v>
      </c>
      <c r="D3736" s="1" t="s">
        <v>54</v>
      </c>
      <c r="E3736" s="1" t="s">
        <v>16</v>
      </c>
      <c r="F3736" s="1" t="s">
        <v>62</v>
      </c>
      <c r="G3736">
        <v>7358.2</v>
      </c>
      <c r="H3736">
        <v>3</v>
      </c>
      <c r="I3736">
        <v>22074.6</v>
      </c>
      <c r="J3736">
        <v>2.97</v>
      </c>
      <c r="K3736">
        <v>2599</v>
      </c>
      <c r="L3736" s="2">
        <v>45403</v>
      </c>
      <c r="O3736" t="str">
        <f>IF(ecommerce_10000[[#This Row],[Platform]]="Souq","sq",ecommerce_10000[[#This Row],[Platform]])</f>
        <v>sq</v>
      </c>
      <c r="P3736" t="str">
        <f>IF(E3736="Souq","sq",IF(E3736="Jumia","Jum",E3736))</f>
        <v>sq</v>
      </c>
      <c r="Q3736">
        <f>VLOOKUP(ecommerce_10000[[#This Row],[City]],F:I,4,FALSE)</f>
        <v>27872.98</v>
      </c>
      <c r="R3736" s="1">
        <f>SUMIF(C:C,ecommerce_10000[[#This Row],[Category]],I:I)</f>
        <v>57542997.559999913</v>
      </c>
      <c r="S3736" s="1">
        <f>SUMIFS(I:I,C:C,C3736)</f>
        <v>57542997.559999913</v>
      </c>
      <c r="T3736" s="1" t="str">
        <f>INDEX(F:F,MATCH(ecommerce_10000[[#This Row],[TotalAmount]],I:I,0))</f>
        <v>Giza</v>
      </c>
    </row>
    <row r="3737" spans="1:20" x14ac:dyDescent="0.3">
      <c r="A3737" s="1" t="s">
        <v>3781</v>
      </c>
      <c r="B3737" s="1" t="s">
        <v>30</v>
      </c>
      <c r="C3737" s="1" t="s">
        <v>31</v>
      </c>
      <c r="D3737" s="1" t="s">
        <v>32</v>
      </c>
      <c r="E3737" s="1" t="s">
        <v>47</v>
      </c>
      <c r="F3737" s="1" t="s">
        <v>40</v>
      </c>
      <c r="G3737">
        <v>2589.52</v>
      </c>
      <c r="H3737">
        <v>2</v>
      </c>
      <c r="I3737">
        <v>5179.04</v>
      </c>
      <c r="J3737">
        <v>4.62</v>
      </c>
      <c r="K3737">
        <v>1156</v>
      </c>
      <c r="L3737" s="2">
        <v>45532</v>
      </c>
      <c r="O3737" t="str">
        <f>IF(ecommerce_10000[[#This Row],[Platform]]="Souq","sq",ecommerce_10000[[#This Row],[Platform]])</f>
        <v>Amazon</v>
      </c>
      <c r="P3737" t="str">
        <f>IF(E3737="Souq","sq",IF(E3737="Jumia","Jum",E3737))</f>
        <v>Amazon</v>
      </c>
      <c r="Q3737">
        <f>VLOOKUP(ecommerce_10000[[#This Row],[City]],F:I,4,FALSE)</f>
        <v>99349.3</v>
      </c>
      <c r="R3737" s="1">
        <f>SUMIF(C:C,ecommerce_10000[[#This Row],[Category]],I:I)</f>
        <v>57542997.559999913</v>
      </c>
      <c r="S3737" s="1">
        <f>SUMIFS(I:I,C:C,C3737)</f>
        <v>57542997.559999913</v>
      </c>
      <c r="T3737" s="1" t="str">
        <f>INDEX(F:F,MATCH(ecommerce_10000[[#This Row],[TotalAmount]],I:I,0))</f>
        <v>Riyadh</v>
      </c>
    </row>
    <row r="3738" spans="1:20" x14ac:dyDescent="0.3">
      <c r="A3738" s="1" t="s">
        <v>3782</v>
      </c>
      <c r="B3738" s="1" t="s">
        <v>30</v>
      </c>
      <c r="C3738" s="1" t="s">
        <v>31</v>
      </c>
      <c r="D3738" s="1" t="s">
        <v>32</v>
      </c>
      <c r="E3738" s="1" t="s">
        <v>22</v>
      </c>
      <c r="F3738" s="1" t="s">
        <v>62</v>
      </c>
      <c r="G3738">
        <v>18434.52</v>
      </c>
      <c r="H3738">
        <v>4</v>
      </c>
      <c r="I3738">
        <v>73738.080000000002</v>
      </c>
      <c r="J3738">
        <v>1.33</v>
      </c>
      <c r="K3738">
        <v>532</v>
      </c>
      <c r="L3738" s="2">
        <v>45393</v>
      </c>
      <c r="O3738" t="str">
        <f>IF(ecommerce_10000[[#This Row],[Platform]]="Souq","sq",ecommerce_10000[[#This Row],[Platform]])</f>
        <v>Jumia</v>
      </c>
      <c r="P3738" t="str">
        <f>IF(E3738="Souq","sq",IF(E3738="Jumia","Jum",E3738))</f>
        <v>Jum</v>
      </c>
      <c r="Q3738">
        <f>VLOOKUP(ecommerce_10000[[#This Row],[City]],F:I,4,FALSE)</f>
        <v>27872.98</v>
      </c>
      <c r="R3738" s="1">
        <f>SUMIF(C:C,ecommerce_10000[[#This Row],[Category]],I:I)</f>
        <v>57542997.559999913</v>
      </c>
      <c r="S3738" s="1">
        <f>SUMIFS(I:I,C:C,C3738)</f>
        <v>57542997.559999913</v>
      </c>
      <c r="T3738" s="1" t="str">
        <f>INDEX(F:F,MATCH(ecommerce_10000[[#This Row],[TotalAmount]],I:I,0))</f>
        <v>Giza</v>
      </c>
    </row>
    <row r="3739" spans="1:20" x14ac:dyDescent="0.3">
      <c r="A3739" s="1" t="s">
        <v>3783</v>
      </c>
      <c r="B3739" s="1" t="s">
        <v>13</v>
      </c>
      <c r="C3739" s="1" t="s">
        <v>14</v>
      </c>
      <c r="D3739" s="1" t="s">
        <v>15</v>
      </c>
      <c r="E3739" s="1" t="s">
        <v>16</v>
      </c>
      <c r="F3739" s="1" t="s">
        <v>17</v>
      </c>
      <c r="G3739">
        <v>19116.810000000001</v>
      </c>
      <c r="H3739">
        <v>3</v>
      </c>
      <c r="I3739">
        <v>57350.43</v>
      </c>
      <c r="J3739">
        <v>4.38</v>
      </c>
      <c r="K3739">
        <v>707</v>
      </c>
      <c r="L3739" s="2">
        <v>45634</v>
      </c>
      <c r="O3739" t="str">
        <f>IF(ecommerce_10000[[#This Row],[Platform]]="Souq","sq",ecommerce_10000[[#This Row],[Platform]])</f>
        <v>sq</v>
      </c>
      <c r="P3739" t="str">
        <f>IF(E3739="Souq","sq",IF(E3739="Jumia","Jum",E3739))</f>
        <v>sq</v>
      </c>
      <c r="Q3739">
        <f>VLOOKUP(ecommerce_10000[[#This Row],[City]],F:I,4,FALSE)</f>
        <v>16284.02</v>
      </c>
      <c r="R3739" s="1">
        <f>SUMIF(C:C,ecommerce_10000[[#This Row],[Category]],I:I)</f>
        <v>92327183.770000085</v>
      </c>
      <c r="S3739" s="1">
        <f>SUMIFS(I:I,C:C,C3739)</f>
        <v>92327183.770000085</v>
      </c>
      <c r="T3739" s="1" t="str">
        <f>INDEX(F:F,MATCH(ecommerce_10000[[#This Row],[TotalAmount]],I:I,0))</f>
        <v>Cairo</v>
      </c>
    </row>
    <row r="3740" spans="1:20" x14ac:dyDescent="0.3">
      <c r="A3740" s="1" t="s">
        <v>3784</v>
      </c>
      <c r="B3740" s="1" t="s">
        <v>19</v>
      </c>
      <c r="C3740" s="1" t="s">
        <v>20</v>
      </c>
      <c r="D3740" s="1" t="s">
        <v>21</v>
      </c>
      <c r="E3740" s="1" t="s">
        <v>16</v>
      </c>
      <c r="F3740" s="1" t="s">
        <v>62</v>
      </c>
      <c r="G3740">
        <v>8268.68</v>
      </c>
      <c r="H3740">
        <v>2</v>
      </c>
      <c r="I3740">
        <v>16537.36</v>
      </c>
      <c r="J3740">
        <v>1.29</v>
      </c>
      <c r="K3740">
        <v>4142</v>
      </c>
      <c r="L3740" s="2">
        <v>45305</v>
      </c>
      <c r="O3740" t="str">
        <f>IF(ecommerce_10000[[#This Row],[Platform]]="Souq","sq",ecommerce_10000[[#This Row],[Platform]])</f>
        <v>sq</v>
      </c>
      <c r="P3740" t="str">
        <f>IF(E3740="Souq","sq",IF(E3740="Jumia","Jum",E3740))</f>
        <v>sq</v>
      </c>
      <c r="Q3740">
        <f>VLOOKUP(ecommerce_10000[[#This Row],[City]],F:I,4,FALSE)</f>
        <v>27872.98</v>
      </c>
      <c r="R3740" s="1">
        <f>SUMIF(C:C,ecommerce_10000[[#This Row],[Category]],I:I)</f>
        <v>91504159.730000004</v>
      </c>
      <c r="S3740" s="1">
        <f>SUMIFS(I:I,C:C,C3740)</f>
        <v>91504159.730000004</v>
      </c>
      <c r="T3740" s="1" t="str">
        <f>INDEX(F:F,MATCH(ecommerce_10000[[#This Row],[TotalAmount]],I:I,0))</f>
        <v>Giza</v>
      </c>
    </row>
    <row r="3741" spans="1:20" x14ac:dyDescent="0.3">
      <c r="A3741" s="1" t="s">
        <v>3785</v>
      </c>
      <c r="B3741" s="1" t="s">
        <v>43</v>
      </c>
      <c r="C3741" s="1" t="s">
        <v>44</v>
      </c>
      <c r="D3741" s="1" t="s">
        <v>45</v>
      </c>
      <c r="E3741" s="1" t="s">
        <v>22</v>
      </c>
      <c r="F3741" s="1" t="s">
        <v>33</v>
      </c>
      <c r="G3741">
        <v>9508.08</v>
      </c>
      <c r="H3741">
        <v>4</v>
      </c>
      <c r="I3741">
        <v>38032.32</v>
      </c>
      <c r="J3741">
        <v>1.07</v>
      </c>
      <c r="K3741">
        <v>4857</v>
      </c>
      <c r="L3741" s="2">
        <v>45464</v>
      </c>
      <c r="O3741" t="str">
        <f>IF(ecommerce_10000[[#This Row],[Platform]]="Souq","sq",ecommerce_10000[[#This Row],[Platform]])</f>
        <v>Jumia</v>
      </c>
      <c r="P3741" t="str">
        <f>IF(E3741="Souq","sq",IF(E3741="Jumia","Jum",E3741))</f>
        <v>Jum</v>
      </c>
      <c r="Q3741">
        <f>VLOOKUP(ecommerce_10000[[#This Row],[City]],F:I,4,FALSE)</f>
        <v>3665.44</v>
      </c>
      <c r="R3741" s="1">
        <f>SUMIF(C:C,ecommerce_10000[[#This Row],[Category]],I:I)</f>
        <v>31420413.200000018</v>
      </c>
      <c r="S3741" s="1">
        <f>SUMIFS(I:I,C:C,C3741)</f>
        <v>31420413.200000018</v>
      </c>
      <c r="T3741" s="1" t="str">
        <f>INDEX(F:F,MATCH(ecommerce_10000[[#This Row],[TotalAmount]],I:I,0))</f>
        <v>Dubai</v>
      </c>
    </row>
    <row r="3742" spans="1:20" x14ac:dyDescent="0.3">
      <c r="A3742" s="1" t="s">
        <v>3786</v>
      </c>
      <c r="B3742" s="1" t="s">
        <v>53</v>
      </c>
      <c r="C3742" s="1" t="s">
        <v>31</v>
      </c>
      <c r="D3742" s="1" t="s">
        <v>54</v>
      </c>
      <c r="E3742" s="1" t="s">
        <v>22</v>
      </c>
      <c r="F3742" s="1" t="s">
        <v>23</v>
      </c>
      <c r="G3742">
        <v>2500.71</v>
      </c>
      <c r="H3742">
        <v>4</v>
      </c>
      <c r="I3742">
        <v>10002.84</v>
      </c>
      <c r="J3742">
        <v>2.3199999999999998</v>
      </c>
      <c r="K3742">
        <v>4785</v>
      </c>
      <c r="L3742" s="2">
        <v>45399</v>
      </c>
      <c r="O3742" t="str">
        <f>IF(ecommerce_10000[[#This Row],[Platform]]="Souq","sq",ecommerce_10000[[#This Row],[Platform]])</f>
        <v>Jumia</v>
      </c>
      <c r="P3742" t="str">
        <f>IF(E3742="Souq","sq",IF(E3742="Jumia","Jum",E3742))</f>
        <v>Jum</v>
      </c>
      <c r="Q3742">
        <f>VLOOKUP(ecommerce_10000[[#This Row],[City]],F:I,4,FALSE)</f>
        <v>13290.4</v>
      </c>
      <c r="R3742" s="1">
        <f>SUMIF(C:C,ecommerce_10000[[#This Row],[Category]],I:I)</f>
        <v>57542997.559999913</v>
      </c>
      <c r="S3742" s="1">
        <f>SUMIFS(I:I,C:C,C3742)</f>
        <v>57542997.559999913</v>
      </c>
      <c r="T3742" s="1" t="str">
        <f>INDEX(F:F,MATCH(ecommerce_10000[[#This Row],[TotalAmount]],I:I,0))</f>
        <v>Alexandria</v>
      </c>
    </row>
    <row r="3743" spans="1:20" x14ac:dyDescent="0.3">
      <c r="A3743" s="1" t="s">
        <v>3787</v>
      </c>
      <c r="B3743" s="1" t="s">
        <v>19</v>
      </c>
      <c r="C3743" s="1" t="s">
        <v>20</v>
      </c>
      <c r="D3743" s="1" t="s">
        <v>21</v>
      </c>
      <c r="E3743" s="1" t="s">
        <v>47</v>
      </c>
      <c r="F3743" s="1" t="s">
        <v>17</v>
      </c>
      <c r="G3743">
        <v>12379</v>
      </c>
      <c r="H3743">
        <v>1</v>
      </c>
      <c r="I3743">
        <v>12379</v>
      </c>
      <c r="J3743">
        <v>3.6</v>
      </c>
      <c r="K3743">
        <v>2489</v>
      </c>
      <c r="L3743" s="2">
        <v>45646</v>
      </c>
      <c r="O3743" t="str">
        <f>IF(ecommerce_10000[[#This Row],[Platform]]="Souq","sq",ecommerce_10000[[#This Row],[Platform]])</f>
        <v>Amazon</v>
      </c>
      <c r="P3743" t="str">
        <f>IF(E3743="Souq","sq",IF(E3743="Jumia","Jum",E3743))</f>
        <v>Amazon</v>
      </c>
      <c r="Q3743">
        <f>VLOOKUP(ecommerce_10000[[#This Row],[City]],F:I,4,FALSE)</f>
        <v>16284.02</v>
      </c>
      <c r="R3743" s="1">
        <f>SUMIF(C:C,ecommerce_10000[[#This Row],[Category]],I:I)</f>
        <v>91504159.730000004</v>
      </c>
      <c r="S3743" s="1">
        <f>SUMIFS(I:I,C:C,C3743)</f>
        <v>91504159.730000004</v>
      </c>
      <c r="T3743" s="1" t="str">
        <f>INDEX(F:F,MATCH(ecommerce_10000[[#This Row],[TotalAmount]],I:I,0))</f>
        <v>Cairo</v>
      </c>
    </row>
    <row r="3744" spans="1:20" x14ac:dyDescent="0.3">
      <c r="A3744" s="1" t="s">
        <v>3788</v>
      </c>
      <c r="B3744" s="1" t="s">
        <v>35</v>
      </c>
      <c r="C3744" s="1" t="s">
        <v>14</v>
      </c>
      <c r="D3744" s="1" t="s">
        <v>36</v>
      </c>
      <c r="E3744" s="1" t="s">
        <v>22</v>
      </c>
      <c r="F3744" s="1" t="s">
        <v>33</v>
      </c>
      <c r="G3744">
        <v>19260.25</v>
      </c>
      <c r="H3744">
        <v>3</v>
      </c>
      <c r="I3744">
        <v>57780.75</v>
      </c>
      <c r="J3744">
        <v>4.7</v>
      </c>
      <c r="K3744">
        <v>1216</v>
      </c>
      <c r="L3744" s="2">
        <v>45311</v>
      </c>
      <c r="O3744" t="str">
        <f>IF(ecommerce_10000[[#This Row],[Platform]]="Souq","sq",ecommerce_10000[[#This Row],[Platform]])</f>
        <v>Jumia</v>
      </c>
      <c r="P3744" t="str">
        <f>IF(E3744="Souq","sq",IF(E3744="Jumia","Jum",E3744))</f>
        <v>Jum</v>
      </c>
      <c r="Q3744">
        <f>VLOOKUP(ecommerce_10000[[#This Row],[City]],F:I,4,FALSE)</f>
        <v>3665.44</v>
      </c>
      <c r="R3744" s="1">
        <f>SUMIF(C:C,ecommerce_10000[[#This Row],[Category]],I:I)</f>
        <v>92327183.770000085</v>
      </c>
      <c r="S3744" s="1">
        <f>SUMIFS(I:I,C:C,C3744)</f>
        <v>92327183.770000085</v>
      </c>
      <c r="T3744" s="1" t="str">
        <f>INDEX(F:F,MATCH(ecommerce_10000[[#This Row],[TotalAmount]],I:I,0))</f>
        <v>Dubai</v>
      </c>
    </row>
    <row r="3745" spans="1:20" x14ac:dyDescent="0.3">
      <c r="A3745" s="1" t="s">
        <v>3789</v>
      </c>
      <c r="B3745" s="1" t="s">
        <v>30</v>
      </c>
      <c r="C3745" s="1" t="s">
        <v>31</v>
      </c>
      <c r="D3745" s="1" t="s">
        <v>32</v>
      </c>
      <c r="E3745" s="1" t="s">
        <v>47</v>
      </c>
      <c r="F3745" s="1" t="s">
        <v>33</v>
      </c>
      <c r="G3745">
        <v>15561.43</v>
      </c>
      <c r="H3745">
        <v>2</v>
      </c>
      <c r="I3745">
        <v>31122.86</v>
      </c>
      <c r="J3745">
        <v>1.32</v>
      </c>
      <c r="K3745">
        <v>3163</v>
      </c>
      <c r="L3745" s="2">
        <v>45419</v>
      </c>
      <c r="O3745" t="str">
        <f>IF(ecommerce_10000[[#This Row],[Platform]]="Souq","sq",ecommerce_10000[[#This Row],[Platform]])</f>
        <v>Amazon</v>
      </c>
      <c r="P3745" t="str">
        <f>IF(E3745="Souq","sq",IF(E3745="Jumia","Jum",E3745))</f>
        <v>Amazon</v>
      </c>
      <c r="Q3745">
        <f>VLOOKUP(ecommerce_10000[[#This Row],[City]],F:I,4,FALSE)</f>
        <v>3665.44</v>
      </c>
      <c r="R3745" s="1">
        <f>SUMIF(C:C,ecommerce_10000[[#This Row],[Category]],I:I)</f>
        <v>57542997.559999913</v>
      </c>
      <c r="S3745" s="1">
        <f>SUMIFS(I:I,C:C,C3745)</f>
        <v>57542997.559999913</v>
      </c>
      <c r="T3745" s="1" t="str">
        <f>INDEX(F:F,MATCH(ecommerce_10000[[#This Row],[TotalAmount]],I:I,0))</f>
        <v>Dubai</v>
      </c>
    </row>
    <row r="3746" spans="1:20" x14ac:dyDescent="0.3">
      <c r="A3746" s="1" t="s">
        <v>3790</v>
      </c>
      <c r="B3746" s="1" t="s">
        <v>43</v>
      </c>
      <c r="C3746" s="1" t="s">
        <v>44</v>
      </c>
      <c r="D3746" s="1" t="s">
        <v>45</v>
      </c>
      <c r="E3746" s="1" t="s">
        <v>16</v>
      </c>
      <c r="F3746" s="1" t="s">
        <v>33</v>
      </c>
      <c r="G3746">
        <v>16958.14</v>
      </c>
      <c r="H3746">
        <v>3</v>
      </c>
      <c r="I3746">
        <v>50874.42</v>
      </c>
      <c r="J3746">
        <v>3.74</v>
      </c>
      <c r="K3746">
        <v>1642</v>
      </c>
      <c r="L3746" s="2">
        <v>45617</v>
      </c>
      <c r="O3746" t="str">
        <f>IF(ecommerce_10000[[#This Row],[Platform]]="Souq","sq",ecommerce_10000[[#This Row],[Platform]])</f>
        <v>sq</v>
      </c>
      <c r="P3746" t="str">
        <f>IF(E3746="Souq","sq",IF(E3746="Jumia","Jum",E3746))</f>
        <v>sq</v>
      </c>
      <c r="Q3746">
        <f>VLOOKUP(ecommerce_10000[[#This Row],[City]],F:I,4,FALSE)</f>
        <v>3665.44</v>
      </c>
      <c r="R3746" s="1">
        <f>SUMIF(C:C,ecommerce_10000[[#This Row],[Category]],I:I)</f>
        <v>31420413.200000018</v>
      </c>
      <c r="S3746" s="1">
        <f>SUMIFS(I:I,C:C,C3746)</f>
        <v>31420413.200000018</v>
      </c>
      <c r="T3746" s="1" t="str">
        <f>INDEX(F:F,MATCH(ecommerce_10000[[#This Row],[TotalAmount]],I:I,0))</f>
        <v>Dubai</v>
      </c>
    </row>
    <row r="3747" spans="1:20" x14ac:dyDescent="0.3">
      <c r="A3747" s="1" t="s">
        <v>3791</v>
      </c>
      <c r="B3747" s="1" t="s">
        <v>49</v>
      </c>
      <c r="C3747" s="1" t="s">
        <v>14</v>
      </c>
      <c r="D3747" s="1" t="s">
        <v>50</v>
      </c>
      <c r="E3747" s="1" t="s">
        <v>47</v>
      </c>
      <c r="F3747" s="1" t="s">
        <v>28</v>
      </c>
      <c r="G3747">
        <v>18291.75</v>
      </c>
      <c r="H3747">
        <v>4</v>
      </c>
      <c r="I3747">
        <v>73167</v>
      </c>
      <c r="J3747">
        <v>3.91</v>
      </c>
      <c r="K3747">
        <v>4551</v>
      </c>
      <c r="L3747" s="2">
        <v>45514</v>
      </c>
      <c r="O3747" t="str">
        <f>IF(ecommerce_10000[[#This Row],[Platform]]="Souq","sq",ecommerce_10000[[#This Row],[Platform]])</f>
        <v>Amazon</v>
      </c>
      <c r="P3747" t="str">
        <f>IF(E3747="Souq","sq",IF(E3747="Jumia","Jum",E3747))</f>
        <v>Amazon</v>
      </c>
      <c r="Q3747">
        <f>VLOOKUP(ecommerce_10000[[#This Row],[City]],F:I,4,FALSE)</f>
        <v>26648.76</v>
      </c>
      <c r="R3747" s="1">
        <f>SUMIF(C:C,ecommerce_10000[[#This Row],[Category]],I:I)</f>
        <v>92327183.770000085</v>
      </c>
      <c r="S3747" s="1">
        <f>SUMIFS(I:I,C:C,C3747)</f>
        <v>92327183.770000085</v>
      </c>
      <c r="T3747" s="1" t="str">
        <f>INDEX(F:F,MATCH(ecommerce_10000[[#This Row],[TotalAmount]],I:I,0))</f>
        <v>Casablanca</v>
      </c>
    </row>
    <row r="3748" spans="1:20" x14ac:dyDescent="0.3">
      <c r="A3748" s="1" t="s">
        <v>3792</v>
      </c>
      <c r="B3748" s="1" t="s">
        <v>25</v>
      </c>
      <c r="C3748" s="1" t="s">
        <v>26</v>
      </c>
      <c r="D3748" s="1" t="s">
        <v>27</v>
      </c>
      <c r="E3748" s="1" t="s">
        <v>22</v>
      </c>
      <c r="F3748" s="1" t="s">
        <v>62</v>
      </c>
      <c r="G3748">
        <v>10784.25</v>
      </c>
      <c r="H3748">
        <v>2</v>
      </c>
      <c r="I3748">
        <v>21568.5</v>
      </c>
      <c r="J3748">
        <v>4.5599999999999996</v>
      </c>
      <c r="K3748">
        <v>4502</v>
      </c>
      <c r="L3748" s="2">
        <v>45539</v>
      </c>
      <c r="O3748" t="str">
        <f>IF(ecommerce_10000[[#This Row],[Platform]]="Souq","sq",ecommerce_10000[[#This Row],[Platform]])</f>
        <v>Jumia</v>
      </c>
      <c r="P3748" t="str">
        <f>IF(E3748="Souq","sq",IF(E3748="Jumia","Jum",E3748))</f>
        <v>Jum</v>
      </c>
      <c r="Q3748">
        <f>VLOOKUP(ecommerce_10000[[#This Row],[City]],F:I,4,FALSE)</f>
        <v>27872.98</v>
      </c>
      <c r="R3748" s="1">
        <f>SUMIF(C:C,ecommerce_10000[[#This Row],[Category]],I:I)</f>
        <v>29200970.130000021</v>
      </c>
      <c r="S3748" s="1">
        <f>SUMIFS(I:I,C:C,C3748)</f>
        <v>29200970.130000021</v>
      </c>
      <c r="T3748" s="1" t="str">
        <f>INDEX(F:F,MATCH(ecommerce_10000[[#This Row],[TotalAmount]],I:I,0))</f>
        <v>Giza</v>
      </c>
    </row>
    <row r="3749" spans="1:20" x14ac:dyDescent="0.3">
      <c r="A3749" s="1" t="s">
        <v>3793</v>
      </c>
      <c r="B3749" s="1" t="s">
        <v>38</v>
      </c>
      <c r="C3749" s="1" t="s">
        <v>20</v>
      </c>
      <c r="D3749" s="1" t="s">
        <v>39</v>
      </c>
      <c r="E3749" s="1" t="s">
        <v>47</v>
      </c>
      <c r="F3749" s="1" t="s">
        <v>62</v>
      </c>
      <c r="G3749">
        <v>4454.0600000000004</v>
      </c>
      <c r="H3749">
        <v>3</v>
      </c>
      <c r="I3749">
        <v>13362.18</v>
      </c>
      <c r="J3749">
        <v>4.54</v>
      </c>
      <c r="K3749">
        <v>3648</v>
      </c>
      <c r="L3749" s="2">
        <v>45449</v>
      </c>
      <c r="O3749" t="str">
        <f>IF(ecommerce_10000[[#This Row],[Platform]]="Souq","sq",ecommerce_10000[[#This Row],[Platform]])</f>
        <v>Amazon</v>
      </c>
      <c r="P3749" t="str">
        <f>IF(E3749="Souq","sq",IF(E3749="Jumia","Jum",E3749))</f>
        <v>Amazon</v>
      </c>
      <c r="Q3749">
        <f>VLOOKUP(ecommerce_10000[[#This Row],[City]],F:I,4,FALSE)</f>
        <v>27872.98</v>
      </c>
      <c r="R3749" s="1">
        <f>SUMIF(C:C,ecommerce_10000[[#This Row],[Category]],I:I)</f>
        <v>91504159.730000004</v>
      </c>
      <c r="S3749" s="1">
        <f>SUMIFS(I:I,C:C,C3749)</f>
        <v>91504159.730000004</v>
      </c>
      <c r="T3749" s="1" t="str">
        <f>INDEX(F:F,MATCH(ecommerce_10000[[#This Row],[TotalAmount]],I:I,0))</f>
        <v>Giza</v>
      </c>
    </row>
    <row r="3750" spans="1:20" x14ac:dyDescent="0.3">
      <c r="A3750" s="1" t="s">
        <v>3794</v>
      </c>
      <c r="B3750" s="1" t="s">
        <v>35</v>
      </c>
      <c r="C3750" s="1" t="s">
        <v>14</v>
      </c>
      <c r="D3750" s="1" t="s">
        <v>36</v>
      </c>
      <c r="E3750" s="1" t="s">
        <v>22</v>
      </c>
      <c r="F3750" s="1" t="s">
        <v>62</v>
      </c>
      <c r="G3750">
        <v>3642.17</v>
      </c>
      <c r="H3750">
        <v>5</v>
      </c>
      <c r="I3750">
        <v>18210.849999999999</v>
      </c>
      <c r="J3750">
        <v>3.96</v>
      </c>
      <c r="K3750">
        <v>335</v>
      </c>
      <c r="L3750" s="2">
        <v>45429</v>
      </c>
      <c r="O3750" t="str">
        <f>IF(ecommerce_10000[[#This Row],[Platform]]="Souq","sq",ecommerce_10000[[#This Row],[Platform]])</f>
        <v>Jumia</v>
      </c>
      <c r="P3750" t="str">
        <f>IF(E3750="Souq","sq",IF(E3750="Jumia","Jum",E3750))</f>
        <v>Jum</v>
      </c>
      <c r="Q3750">
        <f>VLOOKUP(ecommerce_10000[[#This Row],[City]],F:I,4,FALSE)</f>
        <v>27872.98</v>
      </c>
      <c r="R3750" s="1">
        <f>SUMIF(C:C,ecommerce_10000[[#This Row],[Category]],I:I)</f>
        <v>92327183.770000085</v>
      </c>
      <c r="S3750" s="1">
        <f>SUMIFS(I:I,C:C,C3750)</f>
        <v>92327183.770000085</v>
      </c>
      <c r="T3750" s="1" t="str">
        <f>INDEX(F:F,MATCH(ecommerce_10000[[#This Row],[TotalAmount]],I:I,0))</f>
        <v>Giza</v>
      </c>
    </row>
    <row r="3751" spans="1:20" x14ac:dyDescent="0.3">
      <c r="A3751" s="1" t="s">
        <v>3795</v>
      </c>
      <c r="B3751" s="1" t="s">
        <v>49</v>
      </c>
      <c r="C3751" s="1" t="s">
        <v>14</v>
      </c>
      <c r="D3751" s="1" t="s">
        <v>50</v>
      </c>
      <c r="E3751" s="1" t="s">
        <v>47</v>
      </c>
      <c r="F3751" s="1" t="s">
        <v>40</v>
      </c>
      <c r="G3751">
        <v>15696.39</v>
      </c>
      <c r="H3751">
        <v>1</v>
      </c>
      <c r="I3751">
        <v>15696.39</v>
      </c>
      <c r="J3751">
        <v>4.07</v>
      </c>
      <c r="K3751">
        <v>214</v>
      </c>
      <c r="L3751" s="2">
        <v>45471</v>
      </c>
      <c r="O3751" t="str">
        <f>IF(ecommerce_10000[[#This Row],[Platform]]="Souq","sq",ecommerce_10000[[#This Row],[Platform]])</f>
        <v>Amazon</v>
      </c>
      <c r="P3751" t="str">
        <f>IF(E3751="Souq","sq",IF(E3751="Jumia","Jum",E3751))</f>
        <v>Amazon</v>
      </c>
      <c r="Q3751">
        <f>VLOOKUP(ecommerce_10000[[#This Row],[City]],F:I,4,FALSE)</f>
        <v>99349.3</v>
      </c>
      <c r="R3751" s="1">
        <f>SUMIF(C:C,ecommerce_10000[[#This Row],[Category]],I:I)</f>
        <v>92327183.770000085</v>
      </c>
      <c r="S3751" s="1">
        <f>SUMIFS(I:I,C:C,C3751)</f>
        <v>92327183.770000085</v>
      </c>
      <c r="T3751" s="1" t="str">
        <f>INDEX(F:F,MATCH(ecommerce_10000[[#This Row],[TotalAmount]],I:I,0))</f>
        <v>Riyadh</v>
      </c>
    </row>
    <row r="3752" spans="1:20" x14ac:dyDescent="0.3">
      <c r="A3752" s="1" t="s">
        <v>3796</v>
      </c>
      <c r="B3752" s="1" t="s">
        <v>19</v>
      </c>
      <c r="C3752" s="1" t="s">
        <v>20</v>
      </c>
      <c r="D3752" s="1" t="s">
        <v>21</v>
      </c>
      <c r="E3752" s="1" t="s">
        <v>47</v>
      </c>
      <c r="F3752" s="1" t="s">
        <v>40</v>
      </c>
      <c r="G3752">
        <v>9399.68</v>
      </c>
      <c r="H3752">
        <v>4</v>
      </c>
      <c r="I3752">
        <v>37598.720000000001</v>
      </c>
      <c r="J3752">
        <v>3.24</v>
      </c>
      <c r="K3752">
        <v>2060</v>
      </c>
      <c r="L3752" s="2">
        <v>45469</v>
      </c>
      <c r="O3752" t="str">
        <f>IF(ecommerce_10000[[#This Row],[Platform]]="Souq","sq",ecommerce_10000[[#This Row],[Platform]])</f>
        <v>Amazon</v>
      </c>
      <c r="P3752" t="str">
        <f>IF(E3752="Souq","sq",IF(E3752="Jumia","Jum",E3752))</f>
        <v>Amazon</v>
      </c>
      <c r="Q3752">
        <f>VLOOKUP(ecommerce_10000[[#This Row],[City]],F:I,4,FALSE)</f>
        <v>99349.3</v>
      </c>
      <c r="R3752" s="1">
        <f>SUMIF(C:C,ecommerce_10000[[#This Row],[Category]],I:I)</f>
        <v>91504159.730000004</v>
      </c>
      <c r="S3752" s="1">
        <f>SUMIFS(I:I,C:C,C3752)</f>
        <v>91504159.730000004</v>
      </c>
      <c r="T3752" s="1" t="str">
        <f>INDEX(F:F,MATCH(ecommerce_10000[[#This Row],[TotalAmount]],I:I,0))</f>
        <v>Riyadh</v>
      </c>
    </row>
    <row r="3753" spans="1:20" x14ac:dyDescent="0.3">
      <c r="A3753" s="1" t="s">
        <v>3797</v>
      </c>
      <c r="B3753" s="1" t="s">
        <v>49</v>
      </c>
      <c r="C3753" s="1" t="s">
        <v>14</v>
      </c>
      <c r="D3753" s="1" t="s">
        <v>50</v>
      </c>
      <c r="E3753" s="1" t="s">
        <v>47</v>
      </c>
      <c r="F3753" s="1" t="s">
        <v>40</v>
      </c>
      <c r="G3753">
        <v>10853.38</v>
      </c>
      <c r="H3753">
        <v>2</v>
      </c>
      <c r="I3753">
        <v>21706.76</v>
      </c>
      <c r="J3753">
        <v>4.3</v>
      </c>
      <c r="K3753">
        <v>2617</v>
      </c>
      <c r="L3753" s="2">
        <v>45544</v>
      </c>
      <c r="O3753" t="str">
        <f>IF(ecommerce_10000[[#This Row],[Platform]]="Souq","sq",ecommerce_10000[[#This Row],[Platform]])</f>
        <v>Amazon</v>
      </c>
      <c r="P3753" t="str">
        <f>IF(E3753="Souq","sq",IF(E3753="Jumia","Jum",E3753))</f>
        <v>Amazon</v>
      </c>
      <c r="Q3753">
        <f>VLOOKUP(ecommerce_10000[[#This Row],[City]],F:I,4,FALSE)</f>
        <v>99349.3</v>
      </c>
      <c r="R3753" s="1">
        <f>SUMIF(C:C,ecommerce_10000[[#This Row],[Category]],I:I)</f>
        <v>92327183.770000085</v>
      </c>
      <c r="S3753" s="1">
        <f>SUMIFS(I:I,C:C,C3753)</f>
        <v>92327183.770000085</v>
      </c>
      <c r="T3753" s="1" t="str">
        <f>INDEX(F:F,MATCH(ecommerce_10000[[#This Row],[TotalAmount]],I:I,0))</f>
        <v>Riyadh</v>
      </c>
    </row>
    <row r="3754" spans="1:20" x14ac:dyDescent="0.3">
      <c r="A3754" s="1" t="s">
        <v>3798</v>
      </c>
      <c r="B3754" s="1" t="s">
        <v>30</v>
      </c>
      <c r="C3754" s="1" t="s">
        <v>31</v>
      </c>
      <c r="D3754" s="1" t="s">
        <v>32</v>
      </c>
      <c r="E3754" s="1" t="s">
        <v>47</v>
      </c>
      <c r="F3754" s="1" t="s">
        <v>40</v>
      </c>
      <c r="G3754">
        <v>11710.77</v>
      </c>
      <c r="H3754">
        <v>2</v>
      </c>
      <c r="I3754">
        <v>23421.54</v>
      </c>
      <c r="J3754">
        <v>3.77</v>
      </c>
      <c r="K3754">
        <v>2712</v>
      </c>
      <c r="L3754" s="2">
        <v>45356</v>
      </c>
      <c r="O3754" t="str">
        <f>IF(ecommerce_10000[[#This Row],[Platform]]="Souq","sq",ecommerce_10000[[#This Row],[Platform]])</f>
        <v>Amazon</v>
      </c>
      <c r="P3754" t="str">
        <f>IF(E3754="Souq","sq",IF(E3754="Jumia","Jum",E3754))</f>
        <v>Amazon</v>
      </c>
      <c r="Q3754">
        <f>VLOOKUP(ecommerce_10000[[#This Row],[City]],F:I,4,FALSE)</f>
        <v>99349.3</v>
      </c>
      <c r="R3754" s="1">
        <f>SUMIF(C:C,ecommerce_10000[[#This Row],[Category]],I:I)</f>
        <v>57542997.559999913</v>
      </c>
      <c r="S3754" s="1">
        <f>SUMIFS(I:I,C:C,C3754)</f>
        <v>57542997.559999913</v>
      </c>
      <c r="T3754" s="1" t="str">
        <f>INDEX(F:F,MATCH(ecommerce_10000[[#This Row],[TotalAmount]],I:I,0))</f>
        <v>Riyadh</v>
      </c>
    </row>
    <row r="3755" spans="1:20" x14ac:dyDescent="0.3">
      <c r="A3755" s="1" t="s">
        <v>3799</v>
      </c>
      <c r="B3755" s="1" t="s">
        <v>53</v>
      </c>
      <c r="C3755" s="1" t="s">
        <v>31</v>
      </c>
      <c r="D3755" s="1" t="s">
        <v>54</v>
      </c>
      <c r="E3755" s="1" t="s">
        <v>16</v>
      </c>
      <c r="F3755" s="1" t="s">
        <v>33</v>
      </c>
      <c r="G3755">
        <v>15071.98</v>
      </c>
      <c r="H3755">
        <v>2</v>
      </c>
      <c r="I3755">
        <v>30143.96</v>
      </c>
      <c r="J3755">
        <v>1.39</v>
      </c>
      <c r="K3755">
        <v>4825</v>
      </c>
      <c r="L3755" s="2">
        <v>45376</v>
      </c>
      <c r="O3755" t="str">
        <f>IF(ecommerce_10000[[#This Row],[Platform]]="Souq","sq",ecommerce_10000[[#This Row],[Platform]])</f>
        <v>sq</v>
      </c>
      <c r="P3755" t="str">
        <f>IF(E3755="Souq","sq",IF(E3755="Jumia","Jum",E3755))</f>
        <v>sq</v>
      </c>
      <c r="Q3755">
        <f>VLOOKUP(ecommerce_10000[[#This Row],[City]],F:I,4,FALSE)</f>
        <v>3665.44</v>
      </c>
      <c r="R3755" s="1">
        <f>SUMIF(C:C,ecommerce_10000[[#This Row],[Category]],I:I)</f>
        <v>57542997.559999913</v>
      </c>
      <c r="S3755" s="1">
        <f>SUMIFS(I:I,C:C,C3755)</f>
        <v>57542997.559999913</v>
      </c>
      <c r="T3755" s="1" t="str">
        <f>INDEX(F:F,MATCH(ecommerce_10000[[#This Row],[TotalAmount]],I:I,0))</f>
        <v>Dubai</v>
      </c>
    </row>
    <row r="3756" spans="1:20" x14ac:dyDescent="0.3">
      <c r="A3756" s="1" t="s">
        <v>3800</v>
      </c>
      <c r="B3756" s="1" t="s">
        <v>35</v>
      </c>
      <c r="C3756" s="1" t="s">
        <v>14</v>
      </c>
      <c r="D3756" s="1" t="s">
        <v>36</v>
      </c>
      <c r="E3756" s="1" t="s">
        <v>22</v>
      </c>
      <c r="F3756" s="1" t="s">
        <v>40</v>
      </c>
      <c r="G3756">
        <v>1994</v>
      </c>
      <c r="H3756">
        <v>3</v>
      </c>
      <c r="I3756">
        <v>5982</v>
      </c>
      <c r="J3756">
        <v>3.09</v>
      </c>
      <c r="K3756">
        <v>1489</v>
      </c>
      <c r="L3756" s="2">
        <v>45533</v>
      </c>
      <c r="O3756" t="str">
        <f>IF(ecommerce_10000[[#This Row],[Platform]]="Souq","sq",ecommerce_10000[[#This Row],[Platform]])</f>
        <v>Jumia</v>
      </c>
      <c r="P3756" t="str">
        <f>IF(E3756="Souq","sq",IF(E3756="Jumia","Jum",E3756))</f>
        <v>Jum</v>
      </c>
      <c r="Q3756">
        <f>VLOOKUP(ecommerce_10000[[#This Row],[City]],F:I,4,FALSE)</f>
        <v>99349.3</v>
      </c>
      <c r="R3756" s="1">
        <f>SUMIF(C:C,ecommerce_10000[[#This Row],[Category]],I:I)</f>
        <v>92327183.770000085</v>
      </c>
      <c r="S3756" s="1">
        <f>SUMIFS(I:I,C:C,C3756)</f>
        <v>92327183.770000085</v>
      </c>
      <c r="T3756" s="1" t="str">
        <f>INDEX(F:F,MATCH(ecommerce_10000[[#This Row],[TotalAmount]],I:I,0))</f>
        <v>Riyadh</v>
      </c>
    </row>
    <row r="3757" spans="1:20" x14ac:dyDescent="0.3">
      <c r="A3757" s="1" t="s">
        <v>3801</v>
      </c>
      <c r="B3757" s="1" t="s">
        <v>49</v>
      </c>
      <c r="C3757" s="1" t="s">
        <v>14</v>
      </c>
      <c r="D3757" s="1" t="s">
        <v>50</v>
      </c>
      <c r="E3757" s="1" t="s">
        <v>47</v>
      </c>
      <c r="F3757" s="1" t="s">
        <v>17</v>
      </c>
      <c r="G3757">
        <v>4664.54</v>
      </c>
      <c r="H3757">
        <v>3</v>
      </c>
      <c r="I3757">
        <v>13993.62</v>
      </c>
      <c r="J3757">
        <v>4.29</v>
      </c>
      <c r="K3757">
        <v>3149</v>
      </c>
      <c r="L3757" s="2">
        <v>45629</v>
      </c>
      <c r="O3757" t="str">
        <f>IF(ecommerce_10000[[#This Row],[Platform]]="Souq","sq",ecommerce_10000[[#This Row],[Platform]])</f>
        <v>Amazon</v>
      </c>
      <c r="P3757" t="str">
        <f>IF(E3757="Souq","sq",IF(E3757="Jumia","Jum",E3757))</f>
        <v>Amazon</v>
      </c>
      <c r="Q3757">
        <f>VLOOKUP(ecommerce_10000[[#This Row],[City]],F:I,4,FALSE)</f>
        <v>16284.02</v>
      </c>
      <c r="R3757" s="1">
        <f>SUMIF(C:C,ecommerce_10000[[#This Row],[Category]],I:I)</f>
        <v>92327183.770000085</v>
      </c>
      <c r="S3757" s="1">
        <f>SUMIFS(I:I,C:C,C3757)</f>
        <v>92327183.770000085</v>
      </c>
      <c r="T3757" s="1" t="str">
        <f>INDEX(F:F,MATCH(ecommerce_10000[[#This Row],[TotalAmount]],I:I,0))</f>
        <v>Cairo</v>
      </c>
    </row>
    <row r="3758" spans="1:20" x14ac:dyDescent="0.3">
      <c r="A3758" s="1" t="s">
        <v>3802</v>
      </c>
      <c r="B3758" s="1" t="s">
        <v>65</v>
      </c>
      <c r="C3758" s="1" t="s">
        <v>20</v>
      </c>
      <c r="D3758" s="1" t="s">
        <v>66</v>
      </c>
      <c r="E3758" s="1" t="s">
        <v>22</v>
      </c>
      <c r="F3758" s="1" t="s">
        <v>23</v>
      </c>
      <c r="G3758">
        <v>2797.68</v>
      </c>
      <c r="H3758">
        <v>2</v>
      </c>
      <c r="I3758">
        <v>5595.36</v>
      </c>
      <c r="J3758">
        <v>1.87</v>
      </c>
      <c r="K3758">
        <v>1733</v>
      </c>
      <c r="L3758" s="2">
        <v>45445</v>
      </c>
      <c r="O3758" t="str">
        <f>IF(ecommerce_10000[[#This Row],[Platform]]="Souq","sq",ecommerce_10000[[#This Row],[Platform]])</f>
        <v>Jumia</v>
      </c>
      <c r="P3758" t="str">
        <f>IF(E3758="Souq","sq",IF(E3758="Jumia","Jum",E3758))</f>
        <v>Jum</v>
      </c>
      <c r="Q3758">
        <f>VLOOKUP(ecommerce_10000[[#This Row],[City]],F:I,4,FALSE)</f>
        <v>13290.4</v>
      </c>
      <c r="R3758" s="1">
        <f>SUMIF(C:C,ecommerce_10000[[#This Row],[Category]],I:I)</f>
        <v>91504159.730000004</v>
      </c>
      <c r="S3758" s="1">
        <f>SUMIFS(I:I,C:C,C3758)</f>
        <v>91504159.730000004</v>
      </c>
      <c r="T3758" s="1" t="str">
        <f>INDEX(F:F,MATCH(ecommerce_10000[[#This Row],[TotalAmount]],I:I,0))</f>
        <v>Alexandria</v>
      </c>
    </row>
    <row r="3759" spans="1:20" x14ac:dyDescent="0.3">
      <c r="A3759" s="1" t="s">
        <v>3803</v>
      </c>
      <c r="B3759" s="1" t="s">
        <v>43</v>
      </c>
      <c r="C3759" s="1" t="s">
        <v>44</v>
      </c>
      <c r="D3759" s="1" t="s">
        <v>45</v>
      </c>
      <c r="E3759" s="1" t="s">
        <v>47</v>
      </c>
      <c r="F3759" s="1" t="s">
        <v>40</v>
      </c>
      <c r="G3759">
        <v>19939.79</v>
      </c>
      <c r="H3759">
        <v>4</v>
      </c>
      <c r="I3759">
        <v>79759.16</v>
      </c>
      <c r="J3759">
        <v>1.43</v>
      </c>
      <c r="K3759">
        <v>3745</v>
      </c>
      <c r="L3759" s="2">
        <v>45444</v>
      </c>
      <c r="O3759" t="str">
        <f>IF(ecommerce_10000[[#This Row],[Platform]]="Souq","sq",ecommerce_10000[[#This Row],[Platform]])</f>
        <v>Amazon</v>
      </c>
      <c r="P3759" t="str">
        <f>IF(E3759="Souq","sq",IF(E3759="Jumia","Jum",E3759))</f>
        <v>Amazon</v>
      </c>
      <c r="Q3759">
        <f>VLOOKUP(ecommerce_10000[[#This Row],[City]],F:I,4,FALSE)</f>
        <v>99349.3</v>
      </c>
      <c r="R3759" s="1">
        <f>SUMIF(C:C,ecommerce_10000[[#This Row],[Category]],I:I)</f>
        <v>31420413.200000018</v>
      </c>
      <c r="S3759" s="1">
        <f>SUMIFS(I:I,C:C,C3759)</f>
        <v>31420413.200000018</v>
      </c>
      <c r="T3759" s="1" t="str">
        <f>INDEX(F:F,MATCH(ecommerce_10000[[#This Row],[TotalAmount]],I:I,0))</f>
        <v>Riyadh</v>
      </c>
    </row>
    <row r="3760" spans="1:20" x14ac:dyDescent="0.3">
      <c r="A3760" s="1" t="s">
        <v>3804</v>
      </c>
      <c r="B3760" s="1" t="s">
        <v>43</v>
      </c>
      <c r="C3760" s="1" t="s">
        <v>44</v>
      </c>
      <c r="D3760" s="1" t="s">
        <v>45</v>
      </c>
      <c r="E3760" s="1" t="s">
        <v>47</v>
      </c>
      <c r="F3760" s="1" t="s">
        <v>17</v>
      </c>
      <c r="G3760">
        <v>9222.5</v>
      </c>
      <c r="H3760">
        <v>4</v>
      </c>
      <c r="I3760">
        <v>36890</v>
      </c>
      <c r="J3760">
        <v>4.91</v>
      </c>
      <c r="K3760">
        <v>1437</v>
      </c>
      <c r="L3760" s="2">
        <v>45426</v>
      </c>
      <c r="O3760" t="str">
        <f>IF(ecommerce_10000[[#This Row],[Platform]]="Souq","sq",ecommerce_10000[[#This Row],[Platform]])</f>
        <v>Amazon</v>
      </c>
      <c r="P3760" t="str">
        <f>IF(E3760="Souq","sq",IF(E3760="Jumia","Jum",E3760))</f>
        <v>Amazon</v>
      </c>
      <c r="Q3760">
        <f>VLOOKUP(ecommerce_10000[[#This Row],[City]],F:I,4,FALSE)</f>
        <v>16284.02</v>
      </c>
      <c r="R3760" s="1">
        <f>SUMIF(C:C,ecommerce_10000[[#This Row],[Category]],I:I)</f>
        <v>31420413.200000018</v>
      </c>
      <c r="S3760" s="1">
        <f>SUMIFS(I:I,C:C,C3760)</f>
        <v>31420413.200000018</v>
      </c>
      <c r="T3760" s="1" t="str">
        <f>INDEX(F:F,MATCH(ecommerce_10000[[#This Row],[TotalAmount]],I:I,0))</f>
        <v>Cairo</v>
      </c>
    </row>
    <row r="3761" spans="1:20" x14ac:dyDescent="0.3">
      <c r="A3761" s="1" t="s">
        <v>3805</v>
      </c>
      <c r="B3761" s="1" t="s">
        <v>35</v>
      </c>
      <c r="C3761" s="1" t="s">
        <v>14</v>
      </c>
      <c r="D3761" s="1" t="s">
        <v>36</v>
      </c>
      <c r="E3761" s="1" t="s">
        <v>47</v>
      </c>
      <c r="F3761" s="1" t="s">
        <v>23</v>
      </c>
      <c r="G3761">
        <v>13716.8</v>
      </c>
      <c r="H3761">
        <v>5</v>
      </c>
      <c r="I3761">
        <v>68584</v>
      </c>
      <c r="J3761">
        <v>1.33</v>
      </c>
      <c r="K3761">
        <v>4824</v>
      </c>
      <c r="L3761" s="2">
        <v>45606</v>
      </c>
      <c r="O3761" t="str">
        <f>IF(ecommerce_10000[[#This Row],[Platform]]="Souq","sq",ecommerce_10000[[#This Row],[Platform]])</f>
        <v>Amazon</v>
      </c>
      <c r="P3761" t="str">
        <f>IF(E3761="Souq","sq",IF(E3761="Jumia","Jum",E3761))</f>
        <v>Amazon</v>
      </c>
      <c r="Q3761">
        <f>VLOOKUP(ecommerce_10000[[#This Row],[City]],F:I,4,FALSE)</f>
        <v>13290.4</v>
      </c>
      <c r="R3761" s="1">
        <f>SUMIF(C:C,ecommerce_10000[[#This Row],[Category]],I:I)</f>
        <v>92327183.770000085</v>
      </c>
      <c r="S3761" s="1">
        <f>SUMIFS(I:I,C:C,C3761)</f>
        <v>92327183.770000085</v>
      </c>
      <c r="T3761" s="1" t="str">
        <f>INDEX(F:F,MATCH(ecommerce_10000[[#This Row],[TotalAmount]],I:I,0))</f>
        <v>Alexandria</v>
      </c>
    </row>
    <row r="3762" spans="1:20" x14ac:dyDescent="0.3">
      <c r="A3762" s="1" t="s">
        <v>3806</v>
      </c>
      <c r="B3762" s="1" t="s">
        <v>35</v>
      </c>
      <c r="C3762" s="1" t="s">
        <v>14</v>
      </c>
      <c r="D3762" s="1" t="s">
        <v>36</v>
      </c>
      <c r="E3762" s="1" t="s">
        <v>16</v>
      </c>
      <c r="F3762" s="1" t="s">
        <v>40</v>
      </c>
      <c r="G3762">
        <v>14577.41</v>
      </c>
      <c r="H3762">
        <v>4</v>
      </c>
      <c r="I3762">
        <v>58309.64</v>
      </c>
      <c r="J3762">
        <v>2.34</v>
      </c>
      <c r="K3762">
        <v>3061</v>
      </c>
      <c r="L3762" s="2">
        <v>45373</v>
      </c>
      <c r="O3762" t="str">
        <f>IF(ecommerce_10000[[#This Row],[Platform]]="Souq","sq",ecommerce_10000[[#This Row],[Platform]])</f>
        <v>sq</v>
      </c>
      <c r="P3762" t="str">
        <f>IF(E3762="Souq","sq",IF(E3762="Jumia","Jum",E3762))</f>
        <v>sq</v>
      </c>
      <c r="Q3762">
        <f>VLOOKUP(ecommerce_10000[[#This Row],[City]],F:I,4,FALSE)</f>
        <v>99349.3</v>
      </c>
      <c r="R3762" s="1">
        <f>SUMIF(C:C,ecommerce_10000[[#This Row],[Category]],I:I)</f>
        <v>92327183.770000085</v>
      </c>
      <c r="S3762" s="1">
        <f>SUMIFS(I:I,C:C,C3762)</f>
        <v>92327183.770000085</v>
      </c>
      <c r="T3762" s="1" t="str">
        <f>INDEX(F:F,MATCH(ecommerce_10000[[#This Row],[TotalAmount]],I:I,0))</f>
        <v>Riyadh</v>
      </c>
    </row>
    <row r="3763" spans="1:20" x14ac:dyDescent="0.3">
      <c r="A3763" s="1" t="s">
        <v>3807</v>
      </c>
      <c r="B3763" s="1" t="s">
        <v>30</v>
      </c>
      <c r="C3763" s="1" t="s">
        <v>31</v>
      </c>
      <c r="D3763" s="1" t="s">
        <v>32</v>
      </c>
      <c r="E3763" s="1" t="s">
        <v>22</v>
      </c>
      <c r="F3763" s="1" t="s">
        <v>28</v>
      </c>
      <c r="G3763">
        <v>13387.47</v>
      </c>
      <c r="H3763">
        <v>5</v>
      </c>
      <c r="I3763">
        <v>66937.350000000006</v>
      </c>
      <c r="J3763">
        <v>1.1200000000000001</v>
      </c>
      <c r="K3763">
        <v>19</v>
      </c>
      <c r="L3763" s="2">
        <v>45301</v>
      </c>
      <c r="O3763" t="str">
        <f>IF(ecommerce_10000[[#This Row],[Platform]]="Souq","sq",ecommerce_10000[[#This Row],[Platform]])</f>
        <v>Jumia</v>
      </c>
      <c r="P3763" t="str">
        <f>IF(E3763="Souq","sq",IF(E3763="Jumia","Jum",E3763))</f>
        <v>Jum</v>
      </c>
      <c r="Q3763">
        <f>VLOOKUP(ecommerce_10000[[#This Row],[City]],F:I,4,FALSE)</f>
        <v>26648.76</v>
      </c>
      <c r="R3763" s="1">
        <f>SUMIF(C:C,ecommerce_10000[[#This Row],[Category]],I:I)</f>
        <v>57542997.559999913</v>
      </c>
      <c r="S3763" s="1">
        <f>SUMIFS(I:I,C:C,C3763)</f>
        <v>57542997.559999913</v>
      </c>
      <c r="T3763" s="1" t="str">
        <f>INDEX(F:F,MATCH(ecommerce_10000[[#This Row],[TotalAmount]],I:I,0))</f>
        <v>Casablanca</v>
      </c>
    </row>
    <row r="3764" spans="1:20" x14ac:dyDescent="0.3">
      <c r="A3764" s="1" t="s">
        <v>3808</v>
      </c>
      <c r="B3764" s="1" t="s">
        <v>53</v>
      </c>
      <c r="C3764" s="1" t="s">
        <v>31</v>
      </c>
      <c r="D3764" s="1" t="s">
        <v>54</v>
      </c>
      <c r="E3764" s="1" t="s">
        <v>22</v>
      </c>
      <c r="F3764" s="1" t="s">
        <v>28</v>
      </c>
      <c r="G3764">
        <v>5119.45</v>
      </c>
      <c r="H3764">
        <v>1</v>
      </c>
      <c r="I3764">
        <v>5119.45</v>
      </c>
      <c r="J3764">
        <v>4.09</v>
      </c>
      <c r="K3764">
        <v>2575</v>
      </c>
      <c r="L3764" s="2">
        <v>45338</v>
      </c>
      <c r="O3764" t="str">
        <f>IF(ecommerce_10000[[#This Row],[Platform]]="Souq","sq",ecommerce_10000[[#This Row],[Platform]])</f>
        <v>Jumia</v>
      </c>
      <c r="P3764" t="str">
        <f>IF(E3764="Souq","sq",IF(E3764="Jumia","Jum",E3764))</f>
        <v>Jum</v>
      </c>
      <c r="Q3764">
        <f>VLOOKUP(ecommerce_10000[[#This Row],[City]],F:I,4,FALSE)</f>
        <v>26648.76</v>
      </c>
      <c r="R3764" s="1">
        <f>SUMIF(C:C,ecommerce_10000[[#This Row],[Category]],I:I)</f>
        <v>57542997.559999913</v>
      </c>
      <c r="S3764" s="1">
        <f>SUMIFS(I:I,C:C,C3764)</f>
        <v>57542997.559999913</v>
      </c>
      <c r="T3764" s="1" t="str">
        <f>INDEX(F:F,MATCH(ecommerce_10000[[#This Row],[TotalAmount]],I:I,0))</f>
        <v>Casablanca</v>
      </c>
    </row>
    <row r="3765" spans="1:20" x14ac:dyDescent="0.3">
      <c r="A3765" s="1" t="s">
        <v>3809</v>
      </c>
      <c r="B3765" s="1" t="s">
        <v>53</v>
      </c>
      <c r="C3765" s="1" t="s">
        <v>31</v>
      </c>
      <c r="D3765" s="1" t="s">
        <v>54</v>
      </c>
      <c r="E3765" s="1" t="s">
        <v>22</v>
      </c>
      <c r="F3765" s="1" t="s">
        <v>23</v>
      </c>
      <c r="G3765">
        <v>19116.919999999998</v>
      </c>
      <c r="H3765">
        <v>3</v>
      </c>
      <c r="I3765">
        <v>57350.76</v>
      </c>
      <c r="J3765">
        <v>1.96</v>
      </c>
      <c r="K3765">
        <v>2804</v>
      </c>
      <c r="L3765" s="2">
        <v>45513</v>
      </c>
      <c r="O3765" t="str">
        <f>IF(ecommerce_10000[[#This Row],[Platform]]="Souq","sq",ecommerce_10000[[#This Row],[Platform]])</f>
        <v>Jumia</v>
      </c>
      <c r="P3765" t="str">
        <f>IF(E3765="Souq","sq",IF(E3765="Jumia","Jum",E3765))</f>
        <v>Jum</v>
      </c>
      <c r="Q3765">
        <f>VLOOKUP(ecommerce_10000[[#This Row],[City]],F:I,4,FALSE)</f>
        <v>13290.4</v>
      </c>
      <c r="R3765" s="1">
        <f>SUMIF(C:C,ecommerce_10000[[#This Row],[Category]],I:I)</f>
        <v>57542997.559999913</v>
      </c>
      <c r="S3765" s="1">
        <f>SUMIFS(I:I,C:C,C3765)</f>
        <v>57542997.559999913</v>
      </c>
      <c r="T3765" s="1" t="str">
        <f>INDEX(F:F,MATCH(ecommerce_10000[[#This Row],[TotalAmount]],I:I,0))</f>
        <v>Alexandria</v>
      </c>
    </row>
    <row r="3766" spans="1:20" x14ac:dyDescent="0.3">
      <c r="A3766" s="1" t="s">
        <v>3810</v>
      </c>
      <c r="B3766" s="1" t="s">
        <v>65</v>
      </c>
      <c r="C3766" s="1" t="s">
        <v>20</v>
      </c>
      <c r="D3766" s="1" t="s">
        <v>66</v>
      </c>
      <c r="E3766" s="1" t="s">
        <v>16</v>
      </c>
      <c r="F3766" s="1" t="s">
        <v>28</v>
      </c>
      <c r="G3766">
        <v>16818.64</v>
      </c>
      <c r="H3766">
        <v>3</v>
      </c>
      <c r="I3766">
        <v>50455.92</v>
      </c>
      <c r="J3766">
        <v>1.77</v>
      </c>
      <c r="K3766">
        <v>1883</v>
      </c>
      <c r="L3766" s="2">
        <v>45619</v>
      </c>
      <c r="O3766" t="str">
        <f>IF(ecommerce_10000[[#This Row],[Platform]]="Souq","sq",ecommerce_10000[[#This Row],[Platform]])</f>
        <v>sq</v>
      </c>
      <c r="P3766" t="str">
        <f>IF(E3766="Souq","sq",IF(E3766="Jumia","Jum",E3766))</f>
        <v>sq</v>
      </c>
      <c r="Q3766">
        <f>VLOOKUP(ecommerce_10000[[#This Row],[City]],F:I,4,FALSE)</f>
        <v>26648.76</v>
      </c>
      <c r="R3766" s="1">
        <f>SUMIF(C:C,ecommerce_10000[[#This Row],[Category]],I:I)</f>
        <v>91504159.730000004</v>
      </c>
      <c r="S3766" s="1">
        <f>SUMIFS(I:I,C:C,C3766)</f>
        <v>91504159.730000004</v>
      </c>
      <c r="T3766" s="1" t="str">
        <f>INDEX(F:F,MATCH(ecommerce_10000[[#This Row],[TotalAmount]],I:I,0))</f>
        <v>Casablanca</v>
      </c>
    </row>
    <row r="3767" spans="1:20" x14ac:dyDescent="0.3">
      <c r="A3767" s="1" t="s">
        <v>3811</v>
      </c>
      <c r="B3767" s="1" t="s">
        <v>53</v>
      </c>
      <c r="C3767" s="1" t="s">
        <v>31</v>
      </c>
      <c r="D3767" s="1" t="s">
        <v>54</v>
      </c>
      <c r="E3767" s="1" t="s">
        <v>22</v>
      </c>
      <c r="F3767" s="1" t="s">
        <v>33</v>
      </c>
      <c r="G3767">
        <v>16028.08</v>
      </c>
      <c r="H3767">
        <v>2</v>
      </c>
      <c r="I3767">
        <v>32056.16</v>
      </c>
      <c r="J3767">
        <v>2.65</v>
      </c>
      <c r="K3767">
        <v>749</v>
      </c>
      <c r="L3767" s="2">
        <v>45294</v>
      </c>
      <c r="O3767" t="str">
        <f>IF(ecommerce_10000[[#This Row],[Platform]]="Souq","sq",ecommerce_10000[[#This Row],[Platform]])</f>
        <v>Jumia</v>
      </c>
      <c r="P3767" t="str">
        <f>IF(E3767="Souq","sq",IF(E3767="Jumia","Jum",E3767))</f>
        <v>Jum</v>
      </c>
      <c r="Q3767">
        <f>VLOOKUP(ecommerce_10000[[#This Row],[City]],F:I,4,FALSE)</f>
        <v>3665.44</v>
      </c>
      <c r="R3767" s="1">
        <f>SUMIF(C:C,ecommerce_10000[[#This Row],[Category]],I:I)</f>
        <v>57542997.559999913</v>
      </c>
      <c r="S3767" s="1">
        <f>SUMIFS(I:I,C:C,C3767)</f>
        <v>57542997.559999913</v>
      </c>
      <c r="T3767" s="1" t="str">
        <f>INDEX(F:F,MATCH(ecommerce_10000[[#This Row],[TotalAmount]],I:I,0))</f>
        <v>Dubai</v>
      </c>
    </row>
    <row r="3768" spans="1:20" x14ac:dyDescent="0.3">
      <c r="A3768" s="1" t="s">
        <v>3812</v>
      </c>
      <c r="B3768" s="1" t="s">
        <v>65</v>
      </c>
      <c r="C3768" s="1" t="s">
        <v>20</v>
      </c>
      <c r="D3768" s="1" t="s">
        <v>66</v>
      </c>
      <c r="E3768" s="1" t="s">
        <v>47</v>
      </c>
      <c r="F3768" s="1" t="s">
        <v>62</v>
      </c>
      <c r="G3768">
        <v>3889.41</v>
      </c>
      <c r="H3768">
        <v>2</v>
      </c>
      <c r="I3768">
        <v>7778.82</v>
      </c>
      <c r="J3768">
        <v>3.72</v>
      </c>
      <c r="K3768">
        <v>4933</v>
      </c>
      <c r="L3768" s="2">
        <v>45648</v>
      </c>
      <c r="O3768" t="str">
        <f>IF(ecommerce_10000[[#This Row],[Platform]]="Souq","sq",ecommerce_10000[[#This Row],[Platform]])</f>
        <v>Amazon</v>
      </c>
      <c r="P3768" t="str">
        <f>IF(E3768="Souq","sq",IF(E3768="Jumia","Jum",E3768))</f>
        <v>Amazon</v>
      </c>
      <c r="Q3768">
        <f>VLOOKUP(ecommerce_10000[[#This Row],[City]],F:I,4,FALSE)</f>
        <v>27872.98</v>
      </c>
      <c r="R3768" s="1">
        <f>SUMIF(C:C,ecommerce_10000[[#This Row],[Category]],I:I)</f>
        <v>91504159.730000004</v>
      </c>
      <c r="S3768" s="1">
        <f>SUMIFS(I:I,C:C,C3768)</f>
        <v>91504159.730000004</v>
      </c>
      <c r="T3768" s="1" t="str">
        <f>INDEX(F:F,MATCH(ecommerce_10000[[#This Row],[TotalAmount]],I:I,0))</f>
        <v>Giza</v>
      </c>
    </row>
    <row r="3769" spans="1:20" x14ac:dyDescent="0.3">
      <c r="A3769" s="1" t="s">
        <v>3813</v>
      </c>
      <c r="B3769" s="1" t="s">
        <v>25</v>
      </c>
      <c r="C3769" s="1" t="s">
        <v>26</v>
      </c>
      <c r="D3769" s="1" t="s">
        <v>27</v>
      </c>
      <c r="E3769" s="1" t="s">
        <v>16</v>
      </c>
      <c r="F3769" s="1" t="s">
        <v>28</v>
      </c>
      <c r="G3769">
        <v>2363.31</v>
      </c>
      <c r="H3769">
        <v>2</v>
      </c>
      <c r="I3769">
        <v>4726.62</v>
      </c>
      <c r="J3769">
        <v>3.36</v>
      </c>
      <c r="K3769">
        <v>1774</v>
      </c>
      <c r="L3769" s="2">
        <v>45387</v>
      </c>
      <c r="O3769" t="str">
        <f>IF(ecommerce_10000[[#This Row],[Platform]]="Souq","sq",ecommerce_10000[[#This Row],[Platform]])</f>
        <v>sq</v>
      </c>
      <c r="P3769" t="str">
        <f>IF(E3769="Souq","sq",IF(E3769="Jumia","Jum",E3769))</f>
        <v>sq</v>
      </c>
      <c r="Q3769">
        <f>VLOOKUP(ecommerce_10000[[#This Row],[City]],F:I,4,FALSE)</f>
        <v>26648.76</v>
      </c>
      <c r="R3769" s="1">
        <f>SUMIF(C:C,ecommerce_10000[[#This Row],[Category]],I:I)</f>
        <v>29200970.130000021</v>
      </c>
      <c r="S3769" s="1">
        <f>SUMIFS(I:I,C:C,C3769)</f>
        <v>29200970.130000021</v>
      </c>
      <c r="T3769" s="1" t="str">
        <f>INDEX(F:F,MATCH(ecommerce_10000[[#This Row],[TotalAmount]],I:I,0))</f>
        <v>Casablanca</v>
      </c>
    </row>
    <row r="3770" spans="1:20" x14ac:dyDescent="0.3">
      <c r="A3770" s="1" t="s">
        <v>3814</v>
      </c>
      <c r="B3770" s="1" t="s">
        <v>30</v>
      </c>
      <c r="C3770" s="1" t="s">
        <v>31</v>
      </c>
      <c r="D3770" s="1" t="s">
        <v>32</v>
      </c>
      <c r="E3770" s="1" t="s">
        <v>16</v>
      </c>
      <c r="F3770" s="1" t="s">
        <v>33</v>
      </c>
      <c r="G3770">
        <v>15572.95</v>
      </c>
      <c r="H3770">
        <v>3</v>
      </c>
      <c r="I3770">
        <v>46718.85</v>
      </c>
      <c r="J3770">
        <v>4.5599999999999996</v>
      </c>
      <c r="K3770">
        <v>4534</v>
      </c>
      <c r="L3770" s="2">
        <v>45516</v>
      </c>
      <c r="O3770" t="str">
        <f>IF(ecommerce_10000[[#This Row],[Platform]]="Souq","sq",ecommerce_10000[[#This Row],[Platform]])</f>
        <v>sq</v>
      </c>
      <c r="P3770" t="str">
        <f>IF(E3770="Souq","sq",IF(E3770="Jumia","Jum",E3770))</f>
        <v>sq</v>
      </c>
      <c r="Q3770">
        <f>VLOOKUP(ecommerce_10000[[#This Row],[City]],F:I,4,FALSE)</f>
        <v>3665.44</v>
      </c>
      <c r="R3770" s="1">
        <f>SUMIF(C:C,ecommerce_10000[[#This Row],[Category]],I:I)</f>
        <v>57542997.559999913</v>
      </c>
      <c r="S3770" s="1">
        <f>SUMIFS(I:I,C:C,C3770)</f>
        <v>57542997.559999913</v>
      </c>
      <c r="T3770" s="1" t="str">
        <f>INDEX(F:F,MATCH(ecommerce_10000[[#This Row],[TotalAmount]],I:I,0))</f>
        <v>Dubai</v>
      </c>
    </row>
    <row r="3771" spans="1:20" x14ac:dyDescent="0.3">
      <c r="A3771" s="1" t="s">
        <v>3815</v>
      </c>
      <c r="B3771" s="1" t="s">
        <v>19</v>
      </c>
      <c r="C3771" s="1" t="s">
        <v>20</v>
      </c>
      <c r="D3771" s="1" t="s">
        <v>21</v>
      </c>
      <c r="E3771" s="1" t="s">
        <v>47</v>
      </c>
      <c r="F3771" s="1" t="s">
        <v>28</v>
      </c>
      <c r="G3771">
        <v>16771.57</v>
      </c>
      <c r="H3771">
        <v>3</v>
      </c>
      <c r="I3771">
        <v>50314.71</v>
      </c>
      <c r="J3771">
        <v>1.08</v>
      </c>
      <c r="K3771">
        <v>1030</v>
      </c>
      <c r="L3771" s="2">
        <v>45631</v>
      </c>
      <c r="O3771" t="str">
        <f>IF(ecommerce_10000[[#This Row],[Platform]]="Souq","sq",ecommerce_10000[[#This Row],[Platform]])</f>
        <v>Amazon</v>
      </c>
      <c r="P3771" t="str">
        <f>IF(E3771="Souq","sq",IF(E3771="Jumia","Jum",E3771))</f>
        <v>Amazon</v>
      </c>
      <c r="Q3771">
        <f>VLOOKUP(ecommerce_10000[[#This Row],[City]],F:I,4,FALSE)</f>
        <v>26648.76</v>
      </c>
      <c r="R3771" s="1">
        <f>SUMIF(C:C,ecommerce_10000[[#This Row],[Category]],I:I)</f>
        <v>91504159.730000004</v>
      </c>
      <c r="S3771" s="1">
        <f>SUMIFS(I:I,C:C,C3771)</f>
        <v>91504159.730000004</v>
      </c>
      <c r="T3771" s="1" t="str">
        <f>INDEX(F:F,MATCH(ecommerce_10000[[#This Row],[TotalAmount]],I:I,0))</f>
        <v>Casablanca</v>
      </c>
    </row>
    <row r="3772" spans="1:20" x14ac:dyDescent="0.3">
      <c r="A3772" s="1" t="s">
        <v>3816</v>
      </c>
      <c r="B3772" s="1" t="s">
        <v>30</v>
      </c>
      <c r="C3772" s="1" t="s">
        <v>31</v>
      </c>
      <c r="D3772" s="1" t="s">
        <v>32</v>
      </c>
      <c r="E3772" s="1" t="s">
        <v>47</v>
      </c>
      <c r="F3772" s="1" t="s">
        <v>40</v>
      </c>
      <c r="G3772">
        <v>6309.34</v>
      </c>
      <c r="H3772">
        <v>2</v>
      </c>
      <c r="I3772">
        <v>12618.68</v>
      </c>
      <c r="J3772">
        <v>4.05</v>
      </c>
      <c r="K3772">
        <v>4351</v>
      </c>
      <c r="L3772" s="2">
        <v>45503</v>
      </c>
      <c r="O3772" t="str">
        <f>IF(ecommerce_10000[[#This Row],[Platform]]="Souq","sq",ecommerce_10000[[#This Row],[Platform]])</f>
        <v>Amazon</v>
      </c>
      <c r="P3772" t="str">
        <f>IF(E3772="Souq","sq",IF(E3772="Jumia","Jum",E3772))</f>
        <v>Amazon</v>
      </c>
      <c r="Q3772">
        <f>VLOOKUP(ecommerce_10000[[#This Row],[City]],F:I,4,FALSE)</f>
        <v>99349.3</v>
      </c>
      <c r="R3772" s="1">
        <f>SUMIF(C:C,ecommerce_10000[[#This Row],[Category]],I:I)</f>
        <v>57542997.559999913</v>
      </c>
      <c r="S3772" s="1">
        <f>SUMIFS(I:I,C:C,C3772)</f>
        <v>57542997.559999913</v>
      </c>
      <c r="T3772" s="1" t="str">
        <f>INDEX(F:F,MATCH(ecommerce_10000[[#This Row],[TotalAmount]],I:I,0))</f>
        <v>Riyadh</v>
      </c>
    </row>
    <row r="3773" spans="1:20" x14ac:dyDescent="0.3">
      <c r="A3773" s="1" t="s">
        <v>3817</v>
      </c>
      <c r="B3773" s="1" t="s">
        <v>30</v>
      </c>
      <c r="C3773" s="1" t="s">
        <v>31</v>
      </c>
      <c r="D3773" s="1" t="s">
        <v>32</v>
      </c>
      <c r="E3773" s="1" t="s">
        <v>47</v>
      </c>
      <c r="F3773" s="1" t="s">
        <v>62</v>
      </c>
      <c r="G3773">
        <v>19648.77</v>
      </c>
      <c r="H3773">
        <v>3</v>
      </c>
      <c r="I3773">
        <v>58946.31</v>
      </c>
      <c r="J3773">
        <v>2.97</v>
      </c>
      <c r="K3773">
        <v>4568</v>
      </c>
      <c r="L3773" s="2">
        <v>45643</v>
      </c>
      <c r="O3773" t="str">
        <f>IF(ecommerce_10000[[#This Row],[Platform]]="Souq","sq",ecommerce_10000[[#This Row],[Platform]])</f>
        <v>Amazon</v>
      </c>
      <c r="P3773" t="str">
        <f>IF(E3773="Souq","sq",IF(E3773="Jumia","Jum",E3773))</f>
        <v>Amazon</v>
      </c>
      <c r="Q3773">
        <f>VLOOKUP(ecommerce_10000[[#This Row],[City]],F:I,4,FALSE)</f>
        <v>27872.98</v>
      </c>
      <c r="R3773" s="1">
        <f>SUMIF(C:C,ecommerce_10000[[#This Row],[Category]],I:I)</f>
        <v>57542997.559999913</v>
      </c>
      <c r="S3773" s="1">
        <f>SUMIFS(I:I,C:C,C3773)</f>
        <v>57542997.559999913</v>
      </c>
      <c r="T3773" s="1" t="str">
        <f>INDEX(F:F,MATCH(ecommerce_10000[[#This Row],[TotalAmount]],I:I,0))</f>
        <v>Giza</v>
      </c>
    </row>
    <row r="3774" spans="1:20" x14ac:dyDescent="0.3">
      <c r="A3774" s="1" t="s">
        <v>3818</v>
      </c>
      <c r="B3774" s="1" t="s">
        <v>30</v>
      </c>
      <c r="C3774" s="1" t="s">
        <v>31</v>
      </c>
      <c r="D3774" s="1" t="s">
        <v>32</v>
      </c>
      <c r="E3774" s="1" t="s">
        <v>22</v>
      </c>
      <c r="F3774" s="1" t="s">
        <v>62</v>
      </c>
      <c r="G3774">
        <v>10073.85</v>
      </c>
      <c r="H3774">
        <v>3</v>
      </c>
      <c r="I3774">
        <v>30221.55</v>
      </c>
      <c r="J3774">
        <v>2.83</v>
      </c>
      <c r="K3774">
        <v>3812</v>
      </c>
      <c r="L3774" s="2">
        <v>45312</v>
      </c>
      <c r="O3774" t="str">
        <f>IF(ecommerce_10000[[#This Row],[Platform]]="Souq","sq",ecommerce_10000[[#This Row],[Platform]])</f>
        <v>Jumia</v>
      </c>
      <c r="P3774" t="str">
        <f>IF(E3774="Souq","sq",IF(E3774="Jumia","Jum",E3774))</f>
        <v>Jum</v>
      </c>
      <c r="Q3774">
        <f>VLOOKUP(ecommerce_10000[[#This Row],[City]],F:I,4,FALSE)</f>
        <v>27872.98</v>
      </c>
      <c r="R3774" s="1">
        <f>SUMIF(C:C,ecommerce_10000[[#This Row],[Category]],I:I)</f>
        <v>57542997.559999913</v>
      </c>
      <c r="S3774" s="1">
        <f>SUMIFS(I:I,C:C,C3774)</f>
        <v>57542997.559999913</v>
      </c>
      <c r="T3774" s="1" t="str">
        <f>INDEX(F:F,MATCH(ecommerce_10000[[#This Row],[TotalAmount]],I:I,0))</f>
        <v>Giza</v>
      </c>
    </row>
    <row r="3775" spans="1:20" x14ac:dyDescent="0.3">
      <c r="A3775" s="1" t="s">
        <v>3819</v>
      </c>
      <c r="B3775" s="1" t="s">
        <v>53</v>
      </c>
      <c r="C3775" s="1" t="s">
        <v>31</v>
      </c>
      <c r="D3775" s="1" t="s">
        <v>54</v>
      </c>
      <c r="E3775" s="1" t="s">
        <v>47</v>
      </c>
      <c r="F3775" s="1" t="s">
        <v>62</v>
      </c>
      <c r="G3775">
        <v>7400.64</v>
      </c>
      <c r="H3775">
        <v>2</v>
      </c>
      <c r="I3775">
        <v>14801.28</v>
      </c>
      <c r="J3775">
        <v>3</v>
      </c>
      <c r="K3775">
        <v>4268</v>
      </c>
      <c r="L3775" s="2">
        <v>45338</v>
      </c>
      <c r="O3775" t="str">
        <f>IF(ecommerce_10000[[#This Row],[Platform]]="Souq","sq",ecommerce_10000[[#This Row],[Platform]])</f>
        <v>Amazon</v>
      </c>
      <c r="P3775" t="str">
        <f>IF(E3775="Souq","sq",IF(E3775="Jumia","Jum",E3775))</f>
        <v>Amazon</v>
      </c>
      <c r="Q3775">
        <f>VLOOKUP(ecommerce_10000[[#This Row],[City]],F:I,4,FALSE)</f>
        <v>27872.98</v>
      </c>
      <c r="R3775" s="1">
        <f>SUMIF(C:C,ecommerce_10000[[#This Row],[Category]],I:I)</f>
        <v>57542997.559999913</v>
      </c>
      <c r="S3775" s="1">
        <f>SUMIFS(I:I,C:C,C3775)</f>
        <v>57542997.559999913</v>
      </c>
      <c r="T3775" s="1" t="str">
        <f>INDEX(F:F,MATCH(ecommerce_10000[[#This Row],[TotalAmount]],I:I,0))</f>
        <v>Giza</v>
      </c>
    </row>
    <row r="3776" spans="1:20" x14ac:dyDescent="0.3">
      <c r="A3776" s="1" t="s">
        <v>3820</v>
      </c>
      <c r="B3776" s="1" t="s">
        <v>38</v>
      </c>
      <c r="C3776" s="1" t="s">
        <v>20</v>
      </c>
      <c r="D3776" s="1" t="s">
        <v>39</v>
      </c>
      <c r="E3776" s="1" t="s">
        <v>22</v>
      </c>
      <c r="F3776" s="1" t="s">
        <v>23</v>
      </c>
      <c r="G3776">
        <v>13370.33</v>
      </c>
      <c r="H3776">
        <v>5</v>
      </c>
      <c r="I3776">
        <v>66851.649999999994</v>
      </c>
      <c r="J3776">
        <v>4.09</v>
      </c>
      <c r="K3776">
        <v>131</v>
      </c>
      <c r="L3776" s="2">
        <v>45524</v>
      </c>
      <c r="O3776" t="str">
        <f>IF(ecommerce_10000[[#This Row],[Platform]]="Souq","sq",ecommerce_10000[[#This Row],[Platform]])</f>
        <v>Jumia</v>
      </c>
      <c r="P3776" t="str">
        <f>IF(E3776="Souq","sq",IF(E3776="Jumia","Jum",E3776))</f>
        <v>Jum</v>
      </c>
      <c r="Q3776">
        <f>VLOOKUP(ecommerce_10000[[#This Row],[City]],F:I,4,FALSE)</f>
        <v>13290.4</v>
      </c>
      <c r="R3776" s="1">
        <f>SUMIF(C:C,ecommerce_10000[[#This Row],[Category]],I:I)</f>
        <v>91504159.730000004</v>
      </c>
      <c r="S3776" s="1">
        <f>SUMIFS(I:I,C:C,C3776)</f>
        <v>91504159.730000004</v>
      </c>
      <c r="T3776" s="1" t="str">
        <f>INDEX(F:F,MATCH(ecommerce_10000[[#This Row],[TotalAmount]],I:I,0))</f>
        <v>Alexandria</v>
      </c>
    </row>
    <row r="3777" spans="1:20" x14ac:dyDescent="0.3">
      <c r="A3777" s="1" t="s">
        <v>3821</v>
      </c>
      <c r="B3777" s="1" t="s">
        <v>13</v>
      </c>
      <c r="C3777" s="1" t="s">
        <v>14</v>
      </c>
      <c r="D3777" s="1" t="s">
        <v>15</v>
      </c>
      <c r="E3777" s="1" t="s">
        <v>22</v>
      </c>
      <c r="F3777" s="1" t="s">
        <v>62</v>
      </c>
      <c r="G3777">
        <v>5590.8</v>
      </c>
      <c r="H3777">
        <v>2</v>
      </c>
      <c r="I3777">
        <v>11181.6</v>
      </c>
      <c r="J3777">
        <v>3.65</v>
      </c>
      <c r="K3777">
        <v>3096</v>
      </c>
      <c r="L3777" s="2">
        <v>45582</v>
      </c>
      <c r="O3777" t="str">
        <f>IF(ecommerce_10000[[#This Row],[Platform]]="Souq","sq",ecommerce_10000[[#This Row],[Platform]])</f>
        <v>Jumia</v>
      </c>
      <c r="P3777" t="str">
        <f>IF(E3777="Souq","sq",IF(E3777="Jumia","Jum",E3777))</f>
        <v>Jum</v>
      </c>
      <c r="Q3777">
        <f>VLOOKUP(ecommerce_10000[[#This Row],[City]],F:I,4,FALSE)</f>
        <v>27872.98</v>
      </c>
      <c r="R3777" s="1">
        <f>SUMIF(C:C,ecommerce_10000[[#This Row],[Category]],I:I)</f>
        <v>92327183.770000085</v>
      </c>
      <c r="S3777" s="1">
        <f>SUMIFS(I:I,C:C,C3777)</f>
        <v>92327183.770000085</v>
      </c>
      <c r="T3777" s="1" t="str">
        <f>INDEX(F:F,MATCH(ecommerce_10000[[#This Row],[TotalAmount]],I:I,0))</f>
        <v>Giza</v>
      </c>
    </row>
    <row r="3778" spans="1:20" x14ac:dyDescent="0.3">
      <c r="A3778" s="1" t="s">
        <v>3822</v>
      </c>
      <c r="B3778" s="1" t="s">
        <v>19</v>
      </c>
      <c r="C3778" s="1" t="s">
        <v>20</v>
      </c>
      <c r="D3778" s="1" t="s">
        <v>21</v>
      </c>
      <c r="E3778" s="1" t="s">
        <v>47</v>
      </c>
      <c r="F3778" s="1" t="s">
        <v>40</v>
      </c>
      <c r="G3778">
        <v>13695.95</v>
      </c>
      <c r="H3778">
        <v>5</v>
      </c>
      <c r="I3778">
        <v>68479.75</v>
      </c>
      <c r="J3778">
        <v>1.81</v>
      </c>
      <c r="K3778">
        <v>4778</v>
      </c>
      <c r="L3778" s="2">
        <v>45370</v>
      </c>
      <c r="O3778" t="str">
        <f>IF(ecommerce_10000[[#This Row],[Platform]]="Souq","sq",ecommerce_10000[[#This Row],[Platform]])</f>
        <v>Amazon</v>
      </c>
      <c r="P3778" t="str">
        <f>IF(E3778="Souq","sq",IF(E3778="Jumia","Jum",E3778))</f>
        <v>Amazon</v>
      </c>
      <c r="Q3778">
        <f>VLOOKUP(ecommerce_10000[[#This Row],[City]],F:I,4,FALSE)</f>
        <v>99349.3</v>
      </c>
      <c r="R3778" s="1">
        <f>SUMIF(C:C,ecommerce_10000[[#This Row],[Category]],I:I)</f>
        <v>91504159.730000004</v>
      </c>
      <c r="S3778" s="1">
        <f>SUMIFS(I:I,C:C,C3778)</f>
        <v>91504159.730000004</v>
      </c>
      <c r="T3778" s="1" t="str">
        <f>INDEX(F:F,MATCH(ecommerce_10000[[#This Row],[TotalAmount]],I:I,0))</f>
        <v>Riyadh</v>
      </c>
    </row>
    <row r="3779" spans="1:20" x14ac:dyDescent="0.3">
      <c r="A3779" s="1" t="s">
        <v>3823</v>
      </c>
      <c r="B3779" s="1" t="s">
        <v>43</v>
      </c>
      <c r="C3779" s="1" t="s">
        <v>44</v>
      </c>
      <c r="D3779" s="1" t="s">
        <v>45</v>
      </c>
      <c r="E3779" s="1" t="s">
        <v>16</v>
      </c>
      <c r="F3779" s="1" t="s">
        <v>23</v>
      </c>
      <c r="G3779">
        <v>6576.44</v>
      </c>
      <c r="H3779">
        <v>3</v>
      </c>
      <c r="I3779">
        <v>19729.32</v>
      </c>
      <c r="J3779">
        <v>2.79</v>
      </c>
      <c r="K3779">
        <v>4940</v>
      </c>
      <c r="L3779" s="2">
        <v>45340</v>
      </c>
      <c r="O3779" t="str">
        <f>IF(ecommerce_10000[[#This Row],[Platform]]="Souq","sq",ecommerce_10000[[#This Row],[Platform]])</f>
        <v>sq</v>
      </c>
      <c r="P3779" t="str">
        <f>IF(E3779="Souq","sq",IF(E3779="Jumia","Jum",E3779))</f>
        <v>sq</v>
      </c>
      <c r="Q3779">
        <f>VLOOKUP(ecommerce_10000[[#This Row],[City]],F:I,4,FALSE)</f>
        <v>13290.4</v>
      </c>
      <c r="R3779" s="1">
        <f>SUMIF(C:C,ecommerce_10000[[#This Row],[Category]],I:I)</f>
        <v>31420413.200000018</v>
      </c>
      <c r="S3779" s="1">
        <f>SUMIFS(I:I,C:C,C3779)</f>
        <v>31420413.200000018</v>
      </c>
      <c r="T3779" s="1" t="str">
        <f>INDEX(F:F,MATCH(ecommerce_10000[[#This Row],[TotalAmount]],I:I,0))</f>
        <v>Alexandria</v>
      </c>
    </row>
    <row r="3780" spans="1:20" x14ac:dyDescent="0.3">
      <c r="A3780" s="1" t="s">
        <v>3824</v>
      </c>
      <c r="B3780" s="1" t="s">
        <v>53</v>
      </c>
      <c r="C3780" s="1" t="s">
        <v>31</v>
      </c>
      <c r="D3780" s="1" t="s">
        <v>54</v>
      </c>
      <c r="E3780" s="1" t="s">
        <v>22</v>
      </c>
      <c r="F3780" s="1" t="s">
        <v>40</v>
      </c>
      <c r="G3780">
        <v>4943.93</v>
      </c>
      <c r="H3780">
        <v>3</v>
      </c>
      <c r="I3780">
        <v>14831.79</v>
      </c>
      <c r="J3780">
        <v>2.85</v>
      </c>
      <c r="K3780">
        <v>4623</v>
      </c>
      <c r="L3780" s="2">
        <v>45634</v>
      </c>
      <c r="O3780" t="str">
        <f>IF(ecommerce_10000[[#This Row],[Platform]]="Souq","sq",ecommerce_10000[[#This Row],[Platform]])</f>
        <v>Jumia</v>
      </c>
      <c r="P3780" t="str">
        <f>IF(E3780="Souq","sq",IF(E3780="Jumia","Jum",E3780))</f>
        <v>Jum</v>
      </c>
      <c r="Q3780">
        <f>VLOOKUP(ecommerce_10000[[#This Row],[City]],F:I,4,FALSE)</f>
        <v>99349.3</v>
      </c>
      <c r="R3780" s="1">
        <f>SUMIF(C:C,ecommerce_10000[[#This Row],[Category]],I:I)</f>
        <v>57542997.559999913</v>
      </c>
      <c r="S3780" s="1">
        <f>SUMIFS(I:I,C:C,C3780)</f>
        <v>57542997.559999913</v>
      </c>
      <c r="T3780" s="1" t="str">
        <f>INDEX(F:F,MATCH(ecommerce_10000[[#This Row],[TotalAmount]],I:I,0))</f>
        <v>Riyadh</v>
      </c>
    </row>
    <row r="3781" spans="1:20" x14ac:dyDescent="0.3">
      <c r="A3781" s="1" t="s">
        <v>3825</v>
      </c>
      <c r="B3781" s="1" t="s">
        <v>35</v>
      </c>
      <c r="C3781" s="1" t="s">
        <v>14</v>
      </c>
      <c r="D3781" s="1" t="s">
        <v>36</v>
      </c>
      <c r="E3781" s="1" t="s">
        <v>16</v>
      </c>
      <c r="F3781" s="1" t="s">
        <v>23</v>
      </c>
      <c r="G3781">
        <v>10815.25</v>
      </c>
      <c r="H3781">
        <v>2</v>
      </c>
      <c r="I3781">
        <v>21630.5</v>
      </c>
      <c r="J3781">
        <v>1.34</v>
      </c>
      <c r="K3781">
        <v>2845</v>
      </c>
      <c r="L3781" s="2">
        <v>45554</v>
      </c>
      <c r="O3781" t="str">
        <f>IF(ecommerce_10000[[#This Row],[Platform]]="Souq","sq",ecommerce_10000[[#This Row],[Platform]])</f>
        <v>sq</v>
      </c>
      <c r="P3781" t="str">
        <f>IF(E3781="Souq","sq",IF(E3781="Jumia","Jum",E3781))</f>
        <v>sq</v>
      </c>
      <c r="Q3781">
        <f>VLOOKUP(ecommerce_10000[[#This Row],[City]],F:I,4,FALSE)</f>
        <v>13290.4</v>
      </c>
      <c r="R3781" s="1">
        <f>SUMIF(C:C,ecommerce_10000[[#This Row],[Category]],I:I)</f>
        <v>92327183.770000085</v>
      </c>
      <c r="S3781" s="1">
        <f>SUMIFS(I:I,C:C,C3781)</f>
        <v>92327183.770000085</v>
      </c>
      <c r="T3781" s="1" t="str">
        <f>INDEX(F:F,MATCH(ecommerce_10000[[#This Row],[TotalAmount]],I:I,0))</f>
        <v>Alexandria</v>
      </c>
    </row>
    <row r="3782" spans="1:20" x14ac:dyDescent="0.3">
      <c r="A3782" s="1" t="s">
        <v>3826</v>
      </c>
      <c r="B3782" s="1" t="s">
        <v>43</v>
      </c>
      <c r="C3782" s="1" t="s">
        <v>44</v>
      </c>
      <c r="D3782" s="1" t="s">
        <v>45</v>
      </c>
      <c r="E3782" s="1" t="s">
        <v>47</v>
      </c>
      <c r="F3782" s="1" t="s">
        <v>17</v>
      </c>
      <c r="G3782">
        <v>15846.68</v>
      </c>
      <c r="H3782">
        <v>3</v>
      </c>
      <c r="I3782">
        <v>47540.04</v>
      </c>
      <c r="J3782">
        <v>4.6900000000000004</v>
      </c>
      <c r="K3782">
        <v>1044</v>
      </c>
      <c r="L3782" s="2">
        <v>45415</v>
      </c>
      <c r="O3782" t="str">
        <f>IF(ecommerce_10000[[#This Row],[Platform]]="Souq","sq",ecommerce_10000[[#This Row],[Platform]])</f>
        <v>Amazon</v>
      </c>
      <c r="P3782" t="str">
        <f>IF(E3782="Souq","sq",IF(E3782="Jumia","Jum",E3782))</f>
        <v>Amazon</v>
      </c>
      <c r="Q3782">
        <f>VLOOKUP(ecommerce_10000[[#This Row],[City]],F:I,4,FALSE)</f>
        <v>16284.02</v>
      </c>
      <c r="R3782" s="1">
        <f>SUMIF(C:C,ecommerce_10000[[#This Row],[Category]],I:I)</f>
        <v>31420413.200000018</v>
      </c>
      <c r="S3782" s="1">
        <f>SUMIFS(I:I,C:C,C3782)</f>
        <v>31420413.200000018</v>
      </c>
      <c r="T3782" s="1" t="str">
        <f>INDEX(F:F,MATCH(ecommerce_10000[[#This Row],[TotalAmount]],I:I,0))</f>
        <v>Cairo</v>
      </c>
    </row>
    <row r="3783" spans="1:20" x14ac:dyDescent="0.3">
      <c r="A3783" s="1" t="s">
        <v>3827</v>
      </c>
      <c r="B3783" s="1" t="s">
        <v>43</v>
      </c>
      <c r="C3783" s="1" t="s">
        <v>44</v>
      </c>
      <c r="D3783" s="1" t="s">
        <v>45</v>
      </c>
      <c r="E3783" s="1" t="s">
        <v>22</v>
      </c>
      <c r="F3783" s="1" t="s">
        <v>62</v>
      </c>
      <c r="G3783">
        <v>15741.59</v>
      </c>
      <c r="H3783">
        <v>3</v>
      </c>
      <c r="I3783">
        <v>47224.77</v>
      </c>
      <c r="J3783">
        <v>4.09</v>
      </c>
      <c r="K3783">
        <v>263</v>
      </c>
      <c r="L3783" s="2">
        <v>45460</v>
      </c>
      <c r="O3783" t="str">
        <f>IF(ecommerce_10000[[#This Row],[Platform]]="Souq","sq",ecommerce_10000[[#This Row],[Platform]])</f>
        <v>Jumia</v>
      </c>
      <c r="P3783" t="str">
        <f>IF(E3783="Souq","sq",IF(E3783="Jumia","Jum",E3783))</f>
        <v>Jum</v>
      </c>
      <c r="Q3783">
        <f>VLOOKUP(ecommerce_10000[[#This Row],[City]],F:I,4,FALSE)</f>
        <v>27872.98</v>
      </c>
      <c r="R3783" s="1">
        <f>SUMIF(C:C,ecommerce_10000[[#This Row],[Category]],I:I)</f>
        <v>31420413.200000018</v>
      </c>
      <c r="S3783" s="1">
        <f>SUMIFS(I:I,C:C,C3783)</f>
        <v>31420413.200000018</v>
      </c>
      <c r="T3783" s="1" t="str">
        <f>INDEX(F:F,MATCH(ecommerce_10000[[#This Row],[TotalAmount]],I:I,0))</f>
        <v>Giza</v>
      </c>
    </row>
    <row r="3784" spans="1:20" x14ac:dyDescent="0.3">
      <c r="A3784" s="1" t="s">
        <v>3828</v>
      </c>
      <c r="B3784" s="1" t="s">
        <v>53</v>
      </c>
      <c r="C3784" s="1" t="s">
        <v>31</v>
      </c>
      <c r="D3784" s="1" t="s">
        <v>54</v>
      </c>
      <c r="E3784" s="1" t="s">
        <v>16</v>
      </c>
      <c r="F3784" s="1" t="s">
        <v>23</v>
      </c>
      <c r="G3784">
        <v>4418.9799999999996</v>
      </c>
      <c r="H3784">
        <v>5</v>
      </c>
      <c r="I3784">
        <v>22094.9</v>
      </c>
      <c r="J3784">
        <v>2.15</v>
      </c>
      <c r="K3784">
        <v>2886</v>
      </c>
      <c r="L3784" s="2">
        <v>45562</v>
      </c>
      <c r="O3784" t="str">
        <f>IF(ecommerce_10000[[#This Row],[Platform]]="Souq","sq",ecommerce_10000[[#This Row],[Platform]])</f>
        <v>sq</v>
      </c>
      <c r="P3784" t="str">
        <f>IF(E3784="Souq","sq",IF(E3784="Jumia","Jum",E3784))</f>
        <v>sq</v>
      </c>
      <c r="Q3784">
        <f>VLOOKUP(ecommerce_10000[[#This Row],[City]],F:I,4,FALSE)</f>
        <v>13290.4</v>
      </c>
      <c r="R3784" s="1">
        <f>SUMIF(C:C,ecommerce_10000[[#This Row],[Category]],I:I)</f>
        <v>57542997.559999913</v>
      </c>
      <c r="S3784" s="1">
        <f>SUMIFS(I:I,C:C,C3784)</f>
        <v>57542997.559999913</v>
      </c>
      <c r="T3784" s="1" t="str">
        <f>INDEX(F:F,MATCH(ecommerce_10000[[#This Row],[TotalAmount]],I:I,0))</f>
        <v>Alexandria</v>
      </c>
    </row>
    <row r="3785" spans="1:20" x14ac:dyDescent="0.3">
      <c r="A3785" s="1" t="s">
        <v>3829</v>
      </c>
      <c r="B3785" s="1" t="s">
        <v>65</v>
      </c>
      <c r="C3785" s="1" t="s">
        <v>20</v>
      </c>
      <c r="D3785" s="1" t="s">
        <v>66</v>
      </c>
      <c r="E3785" s="1" t="s">
        <v>22</v>
      </c>
      <c r="F3785" s="1" t="s">
        <v>33</v>
      </c>
      <c r="G3785">
        <v>5632.9</v>
      </c>
      <c r="H3785">
        <v>2</v>
      </c>
      <c r="I3785">
        <v>11265.8</v>
      </c>
      <c r="J3785">
        <v>4.21</v>
      </c>
      <c r="K3785">
        <v>3661</v>
      </c>
      <c r="L3785" s="2">
        <v>45497</v>
      </c>
      <c r="O3785" t="str">
        <f>IF(ecommerce_10000[[#This Row],[Platform]]="Souq","sq",ecommerce_10000[[#This Row],[Platform]])</f>
        <v>Jumia</v>
      </c>
      <c r="P3785" t="str">
        <f>IF(E3785="Souq","sq",IF(E3785="Jumia","Jum",E3785))</f>
        <v>Jum</v>
      </c>
      <c r="Q3785">
        <f>VLOOKUP(ecommerce_10000[[#This Row],[City]],F:I,4,FALSE)</f>
        <v>3665.44</v>
      </c>
      <c r="R3785" s="1">
        <f>SUMIF(C:C,ecommerce_10000[[#This Row],[Category]],I:I)</f>
        <v>91504159.730000004</v>
      </c>
      <c r="S3785" s="1">
        <f>SUMIFS(I:I,C:C,C3785)</f>
        <v>91504159.730000004</v>
      </c>
      <c r="T3785" s="1" t="str">
        <f>INDEX(F:F,MATCH(ecommerce_10000[[#This Row],[TotalAmount]],I:I,0))</f>
        <v>Dubai</v>
      </c>
    </row>
    <row r="3786" spans="1:20" x14ac:dyDescent="0.3">
      <c r="A3786" s="1" t="s">
        <v>3830</v>
      </c>
      <c r="B3786" s="1" t="s">
        <v>38</v>
      </c>
      <c r="C3786" s="1" t="s">
        <v>20</v>
      </c>
      <c r="D3786" s="1" t="s">
        <v>39</v>
      </c>
      <c r="E3786" s="1" t="s">
        <v>22</v>
      </c>
      <c r="F3786" s="1" t="s">
        <v>33</v>
      </c>
      <c r="G3786">
        <v>12403.46</v>
      </c>
      <c r="H3786">
        <v>3</v>
      </c>
      <c r="I3786">
        <v>37210.379999999997</v>
      </c>
      <c r="J3786">
        <v>3.2</v>
      </c>
      <c r="K3786">
        <v>4232</v>
      </c>
      <c r="L3786" s="2">
        <v>45369</v>
      </c>
      <c r="O3786" t="str">
        <f>IF(ecommerce_10000[[#This Row],[Platform]]="Souq","sq",ecommerce_10000[[#This Row],[Platform]])</f>
        <v>Jumia</v>
      </c>
      <c r="P3786" t="str">
        <f>IF(E3786="Souq","sq",IF(E3786="Jumia","Jum",E3786))</f>
        <v>Jum</v>
      </c>
      <c r="Q3786">
        <f>VLOOKUP(ecommerce_10000[[#This Row],[City]],F:I,4,FALSE)</f>
        <v>3665.44</v>
      </c>
      <c r="R3786" s="1">
        <f>SUMIF(C:C,ecommerce_10000[[#This Row],[Category]],I:I)</f>
        <v>91504159.730000004</v>
      </c>
      <c r="S3786" s="1">
        <f>SUMIFS(I:I,C:C,C3786)</f>
        <v>91504159.730000004</v>
      </c>
      <c r="T3786" s="1" t="str">
        <f>INDEX(F:F,MATCH(ecommerce_10000[[#This Row],[TotalAmount]],I:I,0))</f>
        <v>Dubai</v>
      </c>
    </row>
    <row r="3787" spans="1:20" x14ac:dyDescent="0.3">
      <c r="A3787" s="1" t="s">
        <v>3831</v>
      </c>
      <c r="B3787" s="1" t="s">
        <v>38</v>
      </c>
      <c r="C3787" s="1" t="s">
        <v>20</v>
      </c>
      <c r="D3787" s="1" t="s">
        <v>39</v>
      </c>
      <c r="E3787" s="1" t="s">
        <v>22</v>
      </c>
      <c r="F3787" s="1" t="s">
        <v>33</v>
      </c>
      <c r="G3787">
        <v>14607.53</v>
      </c>
      <c r="H3787">
        <v>1</v>
      </c>
      <c r="I3787">
        <v>14607.53</v>
      </c>
      <c r="J3787">
        <v>3.36</v>
      </c>
      <c r="K3787">
        <v>794</v>
      </c>
      <c r="L3787" s="2">
        <v>45424</v>
      </c>
      <c r="O3787" t="str">
        <f>IF(ecommerce_10000[[#This Row],[Platform]]="Souq","sq",ecommerce_10000[[#This Row],[Platform]])</f>
        <v>Jumia</v>
      </c>
      <c r="P3787" t="str">
        <f>IF(E3787="Souq","sq",IF(E3787="Jumia","Jum",E3787))</f>
        <v>Jum</v>
      </c>
      <c r="Q3787">
        <f>VLOOKUP(ecommerce_10000[[#This Row],[City]],F:I,4,FALSE)</f>
        <v>3665.44</v>
      </c>
      <c r="R3787" s="1">
        <f>SUMIF(C:C,ecommerce_10000[[#This Row],[Category]],I:I)</f>
        <v>91504159.730000004</v>
      </c>
      <c r="S3787" s="1">
        <f>SUMIFS(I:I,C:C,C3787)</f>
        <v>91504159.730000004</v>
      </c>
      <c r="T3787" s="1" t="str">
        <f>INDEX(F:F,MATCH(ecommerce_10000[[#This Row],[TotalAmount]],I:I,0))</f>
        <v>Dubai</v>
      </c>
    </row>
    <row r="3788" spans="1:20" x14ac:dyDescent="0.3">
      <c r="A3788" s="1" t="s">
        <v>3832</v>
      </c>
      <c r="B3788" s="1" t="s">
        <v>25</v>
      </c>
      <c r="C3788" s="1" t="s">
        <v>26</v>
      </c>
      <c r="D3788" s="1" t="s">
        <v>27</v>
      </c>
      <c r="E3788" s="1" t="s">
        <v>47</v>
      </c>
      <c r="F3788" s="1" t="s">
        <v>33</v>
      </c>
      <c r="G3788">
        <v>15472.64</v>
      </c>
      <c r="H3788">
        <v>4</v>
      </c>
      <c r="I3788">
        <v>61890.559999999998</v>
      </c>
      <c r="J3788">
        <v>4.54</v>
      </c>
      <c r="K3788">
        <v>3159</v>
      </c>
      <c r="L3788" s="2">
        <v>45344</v>
      </c>
      <c r="O3788" t="str">
        <f>IF(ecommerce_10000[[#This Row],[Platform]]="Souq","sq",ecommerce_10000[[#This Row],[Platform]])</f>
        <v>Amazon</v>
      </c>
      <c r="P3788" t="str">
        <f>IF(E3788="Souq","sq",IF(E3788="Jumia","Jum",E3788))</f>
        <v>Amazon</v>
      </c>
      <c r="Q3788">
        <f>VLOOKUP(ecommerce_10000[[#This Row],[City]],F:I,4,FALSE)</f>
        <v>3665.44</v>
      </c>
      <c r="R3788" s="1">
        <f>SUMIF(C:C,ecommerce_10000[[#This Row],[Category]],I:I)</f>
        <v>29200970.130000021</v>
      </c>
      <c r="S3788" s="1">
        <f>SUMIFS(I:I,C:C,C3788)</f>
        <v>29200970.130000021</v>
      </c>
      <c r="T3788" s="1" t="str">
        <f>INDEX(F:F,MATCH(ecommerce_10000[[#This Row],[TotalAmount]],I:I,0))</f>
        <v>Dubai</v>
      </c>
    </row>
    <row r="3789" spans="1:20" x14ac:dyDescent="0.3">
      <c r="A3789" s="1" t="s">
        <v>3833</v>
      </c>
      <c r="B3789" s="1" t="s">
        <v>43</v>
      </c>
      <c r="C3789" s="1" t="s">
        <v>44</v>
      </c>
      <c r="D3789" s="1" t="s">
        <v>45</v>
      </c>
      <c r="E3789" s="1" t="s">
        <v>16</v>
      </c>
      <c r="F3789" s="1" t="s">
        <v>40</v>
      </c>
      <c r="G3789">
        <v>14801.48</v>
      </c>
      <c r="H3789">
        <v>3</v>
      </c>
      <c r="I3789">
        <v>44404.44</v>
      </c>
      <c r="J3789">
        <v>3.36</v>
      </c>
      <c r="K3789">
        <v>2676</v>
      </c>
      <c r="L3789" s="2">
        <v>45389</v>
      </c>
      <c r="O3789" t="str">
        <f>IF(ecommerce_10000[[#This Row],[Platform]]="Souq","sq",ecommerce_10000[[#This Row],[Platform]])</f>
        <v>sq</v>
      </c>
      <c r="P3789" t="str">
        <f>IF(E3789="Souq","sq",IF(E3789="Jumia","Jum",E3789))</f>
        <v>sq</v>
      </c>
      <c r="Q3789">
        <f>VLOOKUP(ecommerce_10000[[#This Row],[City]],F:I,4,FALSE)</f>
        <v>99349.3</v>
      </c>
      <c r="R3789" s="1">
        <f>SUMIF(C:C,ecommerce_10000[[#This Row],[Category]],I:I)</f>
        <v>31420413.200000018</v>
      </c>
      <c r="S3789" s="1">
        <f>SUMIFS(I:I,C:C,C3789)</f>
        <v>31420413.200000018</v>
      </c>
      <c r="T3789" s="1" t="str">
        <f>INDEX(F:F,MATCH(ecommerce_10000[[#This Row],[TotalAmount]],I:I,0))</f>
        <v>Riyadh</v>
      </c>
    </row>
    <row r="3790" spans="1:20" x14ac:dyDescent="0.3">
      <c r="A3790" s="1" t="s">
        <v>3834</v>
      </c>
      <c r="B3790" s="1" t="s">
        <v>35</v>
      </c>
      <c r="C3790" s="1" t="s">
        <v>14</v>
      </c>
      <c r="D3790" s="1" t="s">
        <v>36</v>
      </c>
      <c r="E3790" s="1" t="s">
        <v>22</v>
      </c>
      <c r="F3790" s="1" t="s">
        <v>23</v>
      </c>
      <c r="G3790">
        <v>12238.06</v>
      </c>
      <c r="H3790">
        <v>5</v>
      </c>
      <c r="I3790">
        <v>61190.3</v>
      </c>
      <c r="J3790">
        <v>4.6100000000000003</v>
      </c>
      <c r="K3790">
        <v>707</v>
      </c>
      <c r="L3790" s="2">
        <v>45389</v>
      </c>
      <c r="O3790" t="str">
        <f>IF(ecommerce_10000[[#This Row],[Platform]]="Souq","sq",ecommerce_10000[[#This Row],[Platform]])</f>
        <v>Jumia</v>
      </c>
      <c r="P3790" t="str">
        <f>IF(E3790="Souq","sq",IF(E3790="Jumia","Jum",E3790))</f>
        <v>Jum</v>
      </c>
      <c r="Q3790">
        <f>VLOOKUP(ecommerce_10000[[#This Row],[City]],F:I,4,FALSE)</f>
        <v>13290.4</v>
      </c>
      <c r="R3790" s="1">
        <f>SUMIF(C:C,ecommerce_10000[[#This Row],[Category]],I:I)</f>
        <v>92327183.770000085</v>
      </c>
      <c r="S3790" s="1">
        <f>SUMIFS(I:I,C:C,C3790)</f>
        <v>92327183.770000085</v>
      </c>
      <c r="T3790" s="1" t="str">
        <f>INDEX(F:F,MATCH(ecommerce_10000[[#This Row],[TotalAmount]],I:I,0))</f>
        <v>Alexandria</v>
      </c>
    </row>
    <row r="3791" spans="1:20" x14ac:dyDescent="0.3">
      <c r="A3791" s="1" t="s">
        <v>3835</v>
      </c>
      <c r="B3791" s="1" t="s">
        <v>25</v>
      </c>
      <c r="C3791" s="1" t="s">
        <v>26</v>
      </c>
      <c r="D3791" s="1" t="s">
        <v>27</v>
      </c>
      <c r="E3791" s="1" t="s">
        <v>47</v>
      </c>
      <c r="F3791" s="1" t="s">
        <v>23</v>
      </c>
      <c r="G3791">
        <v>2422.9699999999998</v>
      </c>
      <c r="H3791">
        <v>1</v>
      </c>
      <c r="I3791">
        <v>2422.9699999999998</v>
      </c>
      <c r="J3791">
        <v>4.1900000000000004</v>
      </c>
      <c r="K3791">
        <v>668</v>
      </c>
      <c r="L3791" s="2">
        <v>45651</v>
      </c>
      <c r="O3791" t="str">
        <f>IF(ecommerce_10000[[#This Row],[Platform]]="Souq","sq",ecommerce_10000[[#This Row],[Platform]])</f>
        <v>Amazon</v>
      </c>
      <c r="P3791" t="str">
        <f>IF(E3791="Souq","sq",IF(E3791="Jumia","Jum",E3791))</f>
        <v>Amazon</v>
      </c>
      <c r="Q3791">
        <f>VLOOKUP(ecommerce_10000[[#This Row],[City]],F:I,4,FALSE)</f>
        <v>13290.4</v>
      </c>
      <c r="R3791" s="1">
        <f>SUMIF(C:C,ecommerce_10000[[#This Row],[Category]],I:I)</f>
        <v>29200970.130000021</v>
      </c>
      <c r="S3791" s="1">
        <f>SUMIFS(I:I,C:C,C3791)</f>
        <v>29200970.130000021</v>
      </c>
      <c r="T3791" s="1" t="str">
        <f>INDEX(F:F,MATCH(ecommerce_10000[[#This Row],[TotalAmount]],I:I,0))</f>
        <v>Alexandria</v>
      </c>
    </row>
    <row r="3792" spans="1:20" x14ac:dyDescent="0.3">
      <c r="A3792" s="1" t="s">
        <v>3836</v>
      </c>
      <c r="B3792" s="1" t="s">
        <v>65</v>
      </c>
      <c r="C3792" s="1" t="s">
        <v>20</v>
      </c>
      <c r="D3792" s="1" t="s">
        <v>66</v>
      </c>
      <c r="E3792" s="1" t="s">
        <v>47</v>
      </c>
      <c r="F3792" s="1" t="s">
        <v>17</v>
      </c>
      <c r="G3792">
        <v>15377.88</v>
      </c>
      <c r="H3792">
        <v>2</v>
      </c>
      <c r="I3792">
        <v>30755.759999999998</v>
      </c>
      <c r="J3792">
        <v>4.37</v>
      </c>
      <c r="K3792">
        <v>3009</v>
      </c>
      <c r="L3792" s="2">
        <v>45530</v>
      </c>
      <c r="O3792" t="str">
        <f>IF(ecommerce_10000[[#This Row],[Platform]]="Souq","sq",ecommerce_10000[[#This Row],[Platform]])</f>
        <v>Amazon</v>
      </c>
      <c r="P3792" t="str">
        <f>IF(E3792="Souq","sq",IF(E3792="Jumia","Jum",E3792))</f>
        <v>Amazon</v>
      </c>
      <c r="Q3792">
        <f>VLOOKUP(ecommerce_10000[[#This Row],[City]],F:I,4,FALSE)</f>
        <v>16284.02</v>
      </c>
      <c r="R3792" s="1">
        <f>SUMIF(C:C,ecommerce_10000[[#This Row],[Category]],I:I)</f>
        <v>91504159.730000004</v>
      </c>
      <c r="S3792" s="1">
        <f>SUMIFS(I:I,C:C,C3792)</f>
        <v>91504159.730000004</v>
      </c>
      <c r="T3792" s="1" t="str">
        <f>INDEX(F:F,MATCH(ecommerce_10000[[#This Row],[TotalAmount]],I:I,0))</f>
        <v>Cairo</v>
      </c>
    </row>
    <row r="3793" spans="1:20" x14ac:dyDescent="0.3">
      <c r="A3793" s="1" t="s">
        <v>3837</v>
      </c>
      <c r="B3793" s="1" t="s">
        <v>53</v>
      </c>
      <c r="C3793" s="1" t="s">
        <v>31</v>
      </c>
      <c r="D3793" s="1" t="s">
        <v>54</v>
      </c>
      <c r="E3793" s="1" t="s">
        <v>22</v>
      </c>
      <c r="F3793" s="1" t="s">
        <v>28</v>
      </c>
      <c r="G3793">
        <v>17931.21</v>
      </c>
      <c r="H3793">
        <v>4</v>
      </c>
      <c r="I3793">
        <v>71724.84</v>
      </c>
      <c r="J3793">
        <v>4.9000000000000004</v>
      </c>
      <c r="K3793">
        <v>2015</v>
      </c>
      <c r="L3793" s="2">
        <v>45294</v>
      </c>
      <c r="O3793" t="str">
        <f>IF(ecommerce_10000[[#This Row],[Platform]]="Souq","sq",ecommerce_10000[[#This Row],[Platform]])</f>
        <v>Jumia</v>
      </c>
      <c r="P3793" t="str">
        <f>IF(E3793="Souq","sq",IF(E3793="Jumia","Jum",E3793))</f>
        <v>Jum</v>
      </c>
      <c r="Q3793">
        <f>VLOOKUP(ecommerce_10000[[#This Row],[City]],F:I,4,FALSE)</f>
        <v>26648.76</v>
      </c>
      <c r="R3793" s="1">
        <f>SUMIF(C:C,ecommerce_10000[[#This Row],[Category]],I:I)</f>
        <v>57542997.559999913</v>
      </c>
      <c r="S3793" s="1">
        <f>SUMIFS(I:I,C:C,C3793)</f>
        <v>57542997.559999913</v>
      </c>
      <c r="T3793" s="1" t="str">
        <f>INDEX(F:F,MATCH(ecommerce_10000[[#This Row],[TotalAmount]],I:I,0))</f>
        <v>Casablanca</v>
      </c>
    </row>
    <row r="3794" spans="1:20" x14ac:dyDescent="0.3">
      <c r="A3794" s="1" t="s">
        <v>3838</v>
      </c>
      <c r="B3794" s="1" t="s">
        <v>35</v>
      </c>
      <c r="C3794" s="1" t="s">
        <v>14</v>
      </c>
      <c r="D3794" s="1" t="s">
        <v>36</v>
      </c>
      <c r="E3794" s="1" t="s">
        <v>22</v>
      </c>
      <c r="F3794" s="1" t="s">
        <v>33</v>
      </c>
      <c r="G3794">
        <v>2290</v>
      </c>
      <c r="H3794">
        <v>4</v>
      </c>
      <c r="I3794">
        <v>9160</v>
      </c>
      <c r="J3794">
        <v>4.2300000000000004</v>
      </c>
      <c r="K3794">
        <v>1817</v>
      </c>
      <c r="L3794" s="2">
        <v>45355</v>
      </c>
      <c r="O3794" t="str">
        <f>IF(ecommerce_10000[[#This Row],[Platform]]="Souq","sq",ecommerce_10000[[#This Row],[Platform]])</f>
        <v>Jumia</v>
      </c>
      <c r="P3794" t="str">
        <f>IF(E3794="Souq","sq",IF(E3794="Jumia","Jum",E3794))</f>
        <v>Jum</v>
      </c>
      <c r="Q3794">
        <f>VLOOKUP(ecommerce_10000[[#This Row],[City]],F:I,4,FALSE)</f>
        <v>3665.44</v>
      </c>
      <c r="R3794" s="1">
        <f>SUMIF(C:C,ecommerce_10000[[#This Row],[Category]],I:I)</f>
        <v>92327183.770000085</v>
      </c>
      <c r="S3794" s="1">
        <f>SUMIFS(I:I,C:C,C3794)</f>
        <v>92327183.770000085</v>
      </c>
      <c r="T3794" s="1" t="str">
        <f>INDEX(F:F,MATCH(ecommerce_10000[[#This Row],[TotalAmount]],I:I,0))</f>
        <v>Dubai</v>
      </c>
    </row>
    <row r="3795" spans="1:20" x14ac:dyDescent="0.3">
      <c r="A3795" s="1" t="s">
        <v>3839</v>
      </c>
      <c r="B3795" s="1" t="s">
        <v>19</v>
      </c>
      <c r="C3795" s="1" t="s">
        <v>20</v>
      </c>
      <c r="D3795" s="1" t="s">
        <v>21</v>
      </c>
      <c r="E3795" s="1" t="s">
        <v>47</v>
      </c>
      <c r="F3795" s="1" t="s">
        <v>17</v>
      </c>
      <c r="G3795">
        <v>4965.07</v>
      </c>
      <c r="H3795">
        <v>1</v>
      </c>
      <c r="I3795">
        <v>4965.07</v>
      </c>
      <c r="J3795">
        <v>3.29</v>
      </c>
      <c r="K3795">
        <v>3638</v>
      </c>
      <c r="L3795" s="2">
        <v>45595</v>
      </c>
      <c r="O3795" t="str">
        <f>IF(ecommerce_10000[[#This Row],[Platform]]="Souq","sq",ecommerce_10000[[#This Row],[Platform]])</f>
        <v>Amazon</v>
      </c>
      <c r="P3795" t="str">
        <f>IF(E3795="Souq","sq",IF(E3795="Jumia","Jum",E3795))</f>
        <v>Amazon</v>
      </c>
      <c r="Q3795">
        <f>VLOOKUP(ecommerce_10000[[#This Row],[City]],F:I,4,FALSE)</f>
        <v>16284.02</v>
      </c>
      <c r="R3795" s="1">
        <f>SUMIF(C:C,ecommerce_10000[[#This Row],[Category]],I:I)</f>
        <v>91504159.730000004</v>
      </c>
      <c r="S3795" s="1">
        <f>SUMIFS(I:I,C:C,C3795)</f>
        <v>91504159.730000004</v>
      </c>
      <c r="T3795" s="1" t="str">
        <f>INDEX(F:F,MATCH(ecommerce_10000[[#This Row],[TotalAmount]],I:I,0))</f>
        <v>Cairo</v>
      </c>
    </row>
    <row r="3796" spans="1:20" x14ac:dyDescent="0.3">
      <c r="A3796" s="1" t="s">
        <v>3840</v>
      </c>
      <c r="B3796" s="1" t="s">
        <v>19</v>
      </c>
      <c r="C3796" s="1" t="s">
        <v>20</v>
      </c>
      <c r="D3796" s="1" t="s">
        <v>21</v>
      </c>
      <c r="E3796" s="1" t="s">
        <v>22</v>
      </c>
      <c r="F3796" s="1" t="s">
        <v>17</v>
      </c>
      <c r="G3796">
        <v>1231.77</v>
      </c>
      <c r="H3796">
        <v>4</v>
      </c>
      <c r="I3796">
        <v>4927.08</v>
      </c>
      <c r="J3796">
        <v>1.43</v>
      </c>
      <c r="K3796">
        <v>3811</v>
      </c>
      <c r="L3796" s="2">
        <v>45636</v>
      </c>
      <c r="O3796" t="str">
        <f>IF(ecommerce_10000[[#This Row],[Platform]]="Souq","sq",ecommerce_10000[[#This Row],[Platform]])</f>
        <v>Jumia</v>
      </c>
      <c r="P3796" t="str">
        <f>IF(E3796="Souq","sq",IF(E3796="Jumia","Jum",E3796))</f>
        <v>Jum</v>
      </c>
      <c r="Q3796">
        <f>VLOOKUP(ecommerce_10000[[#This Row],[City]],F:I,4,FALSE)</f>
        <v>16284.02</v>
      </c>
      <c r="R3796" s="1">
        <f>SUMIF(C:C,ecommerce_10000[[#This Row],[Category]],I:I)</f>
        <v>91504159.730000004</v>
      </c>
      <c r="S3796" s="1">
        <f>SUMIFS(I:I,C:C,C3796)</f>
        <v>91504159.730000004</v>
      </c>
      <c r="T3796" s="1" t="str">
        <f>INDEX(F:F,MATCH(ecommerce_10000[[#This Row],[TotalAmount]],I:I,0))</f>
        <v>Cairo</v>
      </c>
    </row>
    <row r="3797" spans="1:20" x14ac:dyDescent="0.3">
      <c r="A3797" s="1" t="s">
        <v>3841</v>
      </c>
      <c r="B3797" s="1" t="s">
        <v>13</v>
      </c>
      <c r="C3797" s="1" t="s">
        <v>14</v>
      </c>
      <c r="D3797" s="1" t="s">
        <v>15</v>
      </c>
      <c r="E3797" s="1" t="s">
        <v>22</v>
      </c>
      <c r="F3797" s="1" t="s">
        <v>40</v>
      </c>
      <c r="G3797">
        <v>13141.45</v>
      </c>
      <c r="H3797">
        <v>5</v>
      </c>
      <c r="I3797">
        <v>65707.25</v>
      </c>
      <c r="J3797">
        <v>4.5999999999999996</v>
      </c>
      <c r="K3797">
        <v>2071</v>
      </c>
      <c r="L3797" s="2">
        <v>45327</v>
      </c>
      <c r="O3797" t="str">
        <f>IF(ecommerce_10000[[#This Row],[Platform]]="Souq","sq",ecommerce_10000[[#This Row],[Platform]])</f>
        <v>Jumia</v>
      </c>
      <c r="P3797" t="str">
        <f>IF(E3797="Souq","sq",IF(E3797="Jumia","Jum",E3797))</f>
        <v>Jum</v>
      </c>
      <c r="Q3797">
        <f>VLOOKUP(ecommerce_10000[[#This Row],[City]],F:I,4,FALSE)</f>
        <v>99349.3</v>
      </c>
      <c r="R3797" s="1">
        <f>SUMIF(C:C,ecommerce_10000[[#This Row],[Category]],I:I)</f>
        <v>92327183.770000085</v>
      </c>
      <c r="S3797" s="1">
        <f>SUMIFS(I:I,C:C,C3797)</f>
        <v>92327183.770000085</v>
      </c>
      <c r="T3797" s="1" t="str">
        <f>INDEX(F:F,MATCH(ecommerce_10000[[#This Row],[TotalAmount]],I:I,0))</f>
        <v>Riyadh</v>
      </c>
    </row>
    <row r="3798" spans="1:20" x14ac:dyDescent="0.3">
      <c r="A3798" s="1" t="s">
        <v>3842</v>
      </c>
      <c r="B3798" s="1" t="s">
        <v>49</v>
      </c>
      <c r="C3798" s="1" t="s">
        <v>14</v>
      </c>
      <c r="D3798" s="1" t="s">
        <v>50</v>
      </c>
      <c r="E3798" s="1" t="s">
        <v>16</v>
      </c>
      <c r="F3798" s="1" t="s">
        <v>62</v>
      </c>
      <c r="G3798">
        <v>17817.2</v>
      </c>
      <c r="H3798">
        <v>1</v>
      </c>
      <c r="I3798">
        <v>17817.2</v>
      </c>
      <c r="J3798">
        <v>4.53</v>
      </c>
      <c r="K3798">
        <v>4040</v>
      </c>
      <c r="L3798" s="2">
        <v>45313</v>
      </c>
      <c r="O3798" t="str">
        <f>IF(ecommerce_10000[[#This Row],[Platform]]="Souq","sq",ecommerce_10000[[#This Row],[Platform]])</f>
        <v>sq</v>
      </c>
      <c r="P3798" t="str">
        <f>IF(E3798="Souq","sq",IF(E3798="Jumia","Jum",E3798))</f>
        <v>sq</v>
      </c>
      <c r="Q3798">
        <f>VLOOKUP(ecommerce_10000[[#This Row],[City]],F:I,4,FALSE)</f>
        <v>27872.98</v>
      </c>
      <c r="R3798" s="1">
        <f>SUMIF(C:C,ecommerce_10000[[#This Row],[Category]],I:I)</f>
        <v>92327183.770000085</v>
      </c>
      <c r="S3798" s="1">
        <f>SUMIFS(I:I,C:C,C3798)</f>
        <v>92327183.770000085</v>
      </c>
      <c r="T3798" s="1" t="str">
        <f>INDEX(F:F,MATCH(ecommerce_10000[[#This Row],[TotalAmount]],I:I,0))</f>
        <v>Giza</v>
      </c>
    </row>
    <row r="3799" spans="1:20" x14ac:dyDescent="0.3">
      <c r="A3799" s="1" t="s">
        <v>3843</v>
      </c>
      <c r="B3799" s="1" t="s">
        <v>13</v>
      </c>
      <c r="C3799" s="1" t="s">
        <v>14</v>
      </c>
      <c r="D3799" s="1" t="s">
        <v>15</v>
      </c>
      <c r="E3799" s="1" t="s">
        <v>47</v>
      </c>
      <c r="F3799" s="1" t="s">
        <v>17</v>
      </c>
      <c r="G3799">
        <v>17131.27</v>
      </c>
      <c r="H3799">
        <v>1</v>
      </c>
      <c r="I3799">
        <v>17131.27</v>
      </c>
      <c r="J3799">
        <v>4.6100000000000003</v>
      </c>
      <c r="K3799">
        <v>3021</v>
      </c>
      <c r="L3799" s="2">
        <v>45497</v>
      </c>
      <c r="O3799" t="str">
        <f>IF(ecommerce_10000[[#This Row],[Platform]]="Souq","sq",ecommerce_10000[[#This Row],[Platform]])</f>
        <v>Amazon</v>
      </c>
      <c r="P3799" t="str">
        <f>IF(E3799="Souq","sq",IF(E3799="Jumia","Jum",E3799))</f>
        <v>Amazon</v>
      </c>
      <c r="Q3799">
        <f>VLOOKUP(ecommerce_10000[[#This Row],[City]],F:I,4,FALSE)</f>
        <v>16284.02</v>
      </c>
      <c r="R3799" s="1">
        <f>SUMIF(C:C,ecommerce_10000[[#This Row],[Category]],I:I)</f>
        <v>92327183.770000085</v>
      </c>
      <c r="S3799" s="1">
        <f>SUMIFS(I:I,C:C,C3799)</f>
        <v>92327183.770000085</v>
      </c>
      <c r="T3799" s="1" t="str">
        <f>INDEX(F:F,MATCH(ecommerce_10000[[#This Row],[TotalAmount]],I:I,0))</f>
        <v>Cairo</v>
      </c>
    </row>
    <row r="3800" spans="1:20" x14ac:dyDescent="0.3">
      <c r="A3800" s="1" t="s">
        <v>3844</v>
      </c>
      <c r="B3800" s="1" t="s">
        <v>25</v>
      </c>
      <c r="C3800" s="1" t="s">
        <v>26</v>
      </c>
      <c r="D3800" s="1" t="s">
        <v>27</v>
      </c>
      <c r="E3800" s="1" t="s">
        <v>22</v>
      </c>
      <c r="F3800" s="1" t="s">
        <v>40</v>
      </c>
      <c r="G3800">
        <v>681.39</v>
      </c>
      <c r="H3800">
        <v>4</v>
      </c>
      <c r="I3800">
        <v>2725.56</v>
      </c>
      <c r="J3800">
        <v>2.59</v>
      </c>
      <c r="K3800">
        <v>2932</v>
      </c>
      <c r="L3800" s="2">
        <v>45495</v>
      </c>
      <c r="O3800" t="str">
        <f>IF(ecommerce_10000[[#This Row],[Platform]]="Souq","sq",ecommerce_10000[[#This Row],[Platform]])</f>
        <v>Jumia</v>
      </c>
      <c r="P3800" t="str">
        <f>IF(E3800="Souq","sq",IF(E3800="Jumia","Jum",E3800))</f>
        <v>Jum</v>
      </c>
      <c r="Q3800">
        <f>VLOOKUP(ecommerce_10000[[#This Row],[City]],F:I,4,FALSE)</f>
        <v>99349.3</v>
      </c>
      <c r="R3800" s="1">
        <f>SUMIF(C:C,ecommerce_10000[[#This Row],[Category]],I:I)</f>
        <v>29200970.130000021</v>
      </c>
      <c r="S3800" s="1">
        <f>SUMIFS(I:I,C:C,C3800)</f>
        <v>29200970.130000021</v>
      </c>
      <c r="T3800" s="1" t="str">
        <f>INDEX(F:F,MATCH(ecommerce_10000[[#This Row],[TotalAmount]],I:I,0))</f>
        <v>Riyadh</v>
      </c>
    </row>
    <row r="3801" spans="1:20" x14ac:dyDescent="0.3">
      <c r="A3801" s="1" t="s">
        <v>3845</v>
      </c>
      <c r="B3801" s="1" t="s">
        <v>25</v>
      </c>
      <c r="C3801" s="1" t="s">
        <v>26</v>
      </c>
      <c r="D3801" s="1" t="s">
        <v>27</v>
      </c>
      <c r="E3801" s="1" t="s">
        <v>16</v>
      </c>
      <c r="F3801" s="1" t="s">
        <v>62</v>
      </c>
      <c r="G3801">
        <v>1831.38</v>
      </c>
      <c r="H3801">
        <v>3</v>
      </c>
      <c r="I3801">
        <v>5494.14</v>
      </c>
      <c r="J3801">
        <v>4.9000000000000004</v>
      </c>
      <c r="K3801">
        <v>2039</v>
      </c>
      <c r="L3801" s="2">
        <v>45395</v>
      </c>
      <c r="O3801" t="str">
        <f>IF(ecommerce_10000[[#This Row],[Platform]]="Souq","sq",ecommerce_10000[[#This Row],[Platform]])</f>
        <v>sq</v>
      </c>
      <c r="P3801" t="str">
        <f>IF(E3801="Souq","sq",IF(E3801="Jumia","Jum",E3801))</f>
        <v>sq</v>
      </c>
      <c r="Q3801">
        <f>VLOOKUP(ecommerce_10000[[#This Row],[City]],F:I,4,FALSE)</f>
        <v>27872.98</v>
      </c>
      <c r="R3801" s="1">
        <f>SUMIF(C:C,ecommerce_10000[[#This Row],[Category]],I:I)</f>
        <v>29200970.130000021</v>
      </c>
      <c r="S3801" s="1">
        <f>SUMIFS(I:I,C:C,C3801)</f>
        <v>29200970.130000021</v>
      </c>
      <c r="T3801" s="1" t="str">
        <f>INDEX(F:F,MATCH(ecommerce_10000[[#This Row],[TotalAmount]],I:I,0))</f>
        <v>Giza</v>
      </c>
    </row>
    <row r="3802" spans="1:20" x14ac:dyDescent="0.3">
      <c r="A3802" s="1" t="s">
        <v>3846</v>
      </c>
      <c r="B3802" s="1" t="s">
        <v>30</v>
      </c>
      <c r="C3802" s="1" t="s">
        <v>31</v>
      </c>
      <c r="D3802" s="1" t="s">
        <v>32</v>
      </c>
      <c r="E3802" s="1" t="s">
        <v>22</v>
      </c>
      <c r="F3802" s="1" t="s">
        <v>62</v>
      </c>
      <c r="G3802">
        <v>3444.12</v>
      </c>
      <c r="H3802">
        <v>1</v>
      </c>
      <c r="I3802">
        <v>3444.12</v>
      </c>
      <c r="J3802">
        <v>4.51</v>
      </c>
      <c r="K3802">
        <v>3728</v>
      </c>
      <c r="L3802" s="2">
        <v>45550</v>
      </c>
      <c r="O3802" t="str">
        <f>IF(ecommerce_10000[[#This Row],[Platform]]="Souq","sq",ecommerce_10000[[#This Row],[Platform]])</f>
        <v>Jumia</v>
      </c>
      <c r="P3802" t="str">
        <f>IF(E3802="Souq","sq",IF(E3802="Jumia","Jum",E3802))</f>
        <v>Jum</v>
      </c>
      <c r="Q3802">
        <f>VLOOKUP(ecommerce_10000[[#This Row],[City]],F:I,4,FALSE)</f>
        <v>27872.98</v>
      </c>
      <c r="R3802" s="1">
        <f>SUMIF(C:C,ecommerce_10000[[#This Row],[Category]],I:I)</f>
        <v>57542997.559999913</v>
      </c>
      <c r="S3802" s="1">
        <f>SUMIFS(I:I,C:C,C3802)</f>
        <v>57542997.559999913</v>
      </c>
      <c r="T3802" s="1" t="str">
        <f>INDEX(F:F,MATCH(ecommerce_10000[[#This Row],[TotalAmount]],I:I,0))</f>
        <v>Giza</v>
      </c>
    </row>
    <row r="3803" spans="1:20" x14ac:dyDescent="0.3">
      <c r="A3803" s="1" t="s">
        <v>3847</v>
      </c>
      <c r="B3803" s="1" t="s">
        <v>19</v>
      </c>
      <c r="C3803" s="1" t="s">
        <v>20</v>
      </c>
      <c r="D3803" s="1" t="s">
        <v>21</v>
      </c>
      <c r="E3803" s="1" t="s">
        <v>22</v>
      </c>
      <c r="F3803" s="1" t="s">
        <v>33</v>
      </c>
      <c r="G3803">
        <v>11730.49</v>
      </c>
      <c r="H3803">
        <v>4</v>
      </c>
      <c r="I3803">
        <v>46921.96</v>
      </c>
      <c r="J3803">
        <v>1.68</v>
      </c>
      <c r="K3803">
        <v>714</v>
      </c>
      <c r="L3803" s="2">
        <v>45565</v>
      </c>
      <c r="O3803" t="str">
        <f>IF(ecommerce_10000[[#This Row],[Platform]]="Souq","sq",ecommerce_10000[[#This Row],[Platform]])</f>
        <v>Jumia</v>
      </c>
      <c r="P3803" t="str">
        <f>IF(E3803="Souq","sq",IF(E3803="Jumia","Jum",E3803))</f>
        <v>Jum</v>
      </c>
      <c r="Q3803">
        <f>VLOOKUP(ecommerce_10000[[#This Row],[City]],F:I,4,FALSE)</f>
        <v>3665.44</v>
      </c>
      <c r="R3803" s="1">
        <f>SUMIF(C:C,ecommerce_10000[[#This Row],[Category]],I:I)</f>
        <v>91504159.730000004</v>
      </c>
      <c r="S3803" s="1">
        <f>SUMIFS(I:I,C:C,C3803)</f>
        <v>91504159.730000004</v>
      </c>
      <c r="T3803" s="1" t="str">
        <f>INDEX(F:F,MATCH(ecommerce_10000[[#This Row],[TotalAmount]],I:I,0))</f>
        <v>Dubai</v>
      </c>
    </row>
    <row r="3804" spans="1:20" x14ac:dyDescent="0.3">
      <c r="A3804" s="1" t="s">
        <v>3848</v>
      </c>
      <c r="B3804" s="1" t="s">
        <v>30</v>
      </c>
      <c r="C3804" s="1" t="s">
        <v>31</v>
      </c>
      <c r="D3804" s="1" t="s">
        <v>32</v>
      </c>
      <c r="E3804" s="1" t="s">
        <v>22</v>
      </c>
      <c r="F3804" s="1" t="s">
        <v>17</v>
      </c>
      <c r="G3804">
        <v>11743.76</v>
      </c>
      <c r="H3804">
        <v>2</v>
      </c>
      <c r="I3804">
        <v>23487.52</v>
      </c>
      <c r="J3804">
        <v>4.58</v>
      </c>
      <c r="K3804">
        <v>480</v>
      </c>
      <c r="L3804" s="2">
        <v>45385</v>
      </c>
      <c r="O3804" t="str">
        <f>IF(ecommerce_10000[[#This Row],[Platform]]="Souq","sq",ecommerce_10000[[#This Row],[Platform]])</f>
        <v>Jumia</v>
      </c>
      <c r="P3804" t="str">
        <f>IF(E3804="Souq","sq",IF(E3804="Jumia","Jum",E3804))</f>
        <v>Jum</v>
      </c>
      <c r="Q3804">
        <f>VLOOKUP(ecommerce_10000[[#This Row],[City]],F:I,4,FALSE)</f>
        <v>16284.02</v>
      </c>
      <c r="R3804" s="1">
        <f>SUMIF(C:C,ecommerce_10000[[#This Row],[Category]],I:I)</f>
        <v>57542997.559999913</v>
      </c>
      <c r="S3804" s="1">
        <f>SUMIFS(I:I,C:C,C3804)</f>
        <v>57542997.559999913</v>
      </c>
      <c r="T3804" s="1" t="str">
        <f>INDEX(F:F,MATCH(ecommerce_10000[[#This Row],[TotalAmount]],I:I,0))</f>
        <v>Cairo</v>
      </c>
    </row>
    <row r="3805" spans="1:20" x14ac:dyDescent="0.3">
      <c r="A3805" s="1" t="s">
        <v>3849</v>
      </c>
      <c r="B3805" s="1" t="s">
        <v>35</v>
      </c>
      <c r="C3805" s="1" t="s">
        <v>14</v>
      </c>
      <c r="D3805" s="1" t="s">
        <v>36</v>
      </c>
      <c r="E3805" s="1" t="s">
        <v>16</v>
      </c>
      <c r="F3805" s="1" t="s">
        <v>28</v>
      </c>
      <c r="G3805">
        <v>8324.36</v>
      </c>
      <c r="H3805">
        <v>5</v>
      </c>
      <c r="I3805">
        <v>41621.800000000003</v>
      </c>
      <c r="J3805">
        <v>2.0099999999999998</v>
      </c>
      <c r="K3805">
        <v>4975</v>
      </c>
      <c r="L3805" s="2">
        <v>45426</v>
      </c>
      <c r="O3805" t="str">
        <f>IF(ecommerce_10000[[#This Row],[Platform]]="Souq","sq",ecommerce_10000[[#This Row],[Platform]])</f>
        <v>sq</v>
      </c>
      <c r="P3805" t="str">
        <f>IF(E3805="Souq","sq",IF(E3805="Jumia","Jum",E3805))</f>
        <v>sq</v>
      </c>
      <c r="Q3805">
        <f>VLOOKUP(ecommerce_10000[[#This Row],[City]],F:I,4,FALSE)</f>
        <v>26648.76</v>
      </c>
      <c r="R3805" s="1">
        <f>SUMIF(C:C,ecommerce_10000[[#This Row],[Category]],I:I)</f>
        <v>92327183.770000085</v>
      </c>
      <c r="S3805" s="1">
        <f>SUMIFS(I:I,C:C,C3805)</f>
        <v>92327183.770000085</v>
      </c>
      <c r="T3805" s="1" t="str">
        <f>INDEX(F:F,MATCH(ecommerce_10000[[#This Row],[TotalAmount]],I:I,0))</f>
        <v>Casablanca</v>
      </c>
    </row>
    <row r="3806" spans="1:20" x14ac:dyDescent="0.3">
      <c r="A3806" s="1" t="s">
        <v>3850</v>
      </c>
      <c r="B3806" s="1" t="s">
        <v>13</v>
      </c>
      <c r="C3806" s="1" t="s">
        <v>14</v>
      </c>
      <c r="D3806" s="1" t="s">
        <v>15</v>
      </c>
      <c r="E3806" s="1" t="s">
        <v>47</v>
      </c>
      <c r="F3806" s="1" t="s">
        <v>33</v>
      </c>
      <c r="G3806">
        <v>2529.09</v>
      </c>
      <c r="H3806">
        <v>1</v>
      </c>
      <c r="I3806">
        <v>2529.09</v>
      </c>
      <c r="J3806">
        <v>4.95</v>
      </c>
      <c r="K3806">
        <v>4761</v>
      </c>
      <c r="L3806" s="2">
        <v>45552</v>
      </c>
      <c r="O3806" t="str">
        <f>IF(ecommerce_10000[[#This Row],[Platform]]="Souq","sq",ecommerce_10000[[#This Row],[Platform]])</f>
        <v>Amazon</v>
      </c>
      <c r="P3806" t="str">
        <f>IF(E3806="Souq","sq",IF(E3806="Jumia","Jum",E3806))</f>
        <v>Amazon</v>
      </c>
      <c r="Q3806">
        <f>VLOOKUP(ecommerce_10000[[#This Row],[City]],F:I,4,FALSE)</f>
        <v>3665.44</v>
      </c>
      <c r="R3806" s="1">
        <f>SUMIF(C:C,ecommerce_10000[[#This Row],[Category]],I:I)</f>
        <v>92327183.770000085</v>
      </c>
      <c r="S3806" s="1">
        <f>SUMIFS(I:I,C:C,C3806)</f>
        <v>92327183.770000085</v>
      </c>
      <c r="T3806" s="1" t="str">
        <f>INDEX(F:F,MATCH(ecommerce_10000[[#This Row],[TotalAmount]],I:I,0))</f>
        <v>Dubai</v>
      </c>
    </row>
    <row r="3807" spans="1:20" x14ac:dyDescent="0.3">
      <c r="A3807" s="1" t="s">
        <v>3851</v>
      </c>
      <c r="B3807" s="1" t="s">
        <v>53</v>
      </c>
      <c r="C3807" s="1" t="s">
        <v>31</v>
      </c>
      <c r="D3807" s="1" t="s">
        <v>54</v>
      </c>
      <c r="E3807" s="1" t="s">
        <v>22</v>
      </c>
      <c r="F3807" s="1" t="s">
        <v>62</v>
      </c>
      <c r="G3807">
        <v>1192.26</v>
      </c>
      <c r="H3807">
        <v>1</v>
      </c>
      <c r="I3807">
        <v>1192.26</v>
      </c>
      <c r="J3807">
        <v>4.87</v>
      </c>
      <c r="K3807">
        <v>2506</v>
      </c>
      <c r="L3807" s="2">
        <v>45380</v>
      </c>
      <c r="O3807" t="str">
        <f>IF(ecommerce_10000[[#This Row],[Platform]]="Souq","sq",ecommerce_10000[[#This Row],[Platform]])</f>
        <v>Jumia</v>
      </c>
      <c r="P3807" t="str">
        <f>IF(E3807="Souq","sq",IF(E3807="Jumia","Jum",E3807))</f>
        <v>Jum</v>
      </c>
      <c r="Q3807">
        <f>VLOOKUP(ecommerce_10000[[#This Row],[City]],F:I,4,FALSE)</f>
        <v>27872.98</v>
      </c>
      <c r="R3807" s="1">
        <f>SUMIF(C:C,ecommerce_10000[[#This Row],[Category]],I:I)</f>
        <v>57542997.559999913</v>
      </c>
      <c r="S3807" s="1">
        <f>SUMIFS(I:I,C:C,C3807)</f>
        <v>57542997.559999913</v>
      </c>
      <c r="T3807" s="1" t="str">
        <f>INDEX(F:F,MATCH(ecommerce_10000[[#This Row],[TotalAmount]],I:I,0))</f>
        <v>Giza</v>
      </c>
    </row>
    <row r="3808" spans="1:20" x14ac:dyDescent="0.3">
      <c r="A3808" s="1" t="s">
        <v>3852</v>
      </c>
      <c r="B3808" s="1" t="s">
        <v>35</v>
      </c>
      <c r="C3808" s="1" t="s">
        <v>14</v>
      </c>
      <c r="D3808" s="1" t="s">
        <v>36</v>
      </c>
      <c r="E3808" s="1" t="s">
        <v>22</v>
      </c>
      <c r="F3808" s="1" t="s">
        <v>40</v>
      </c>
      <c r="G3808">
        <v>3637.76</v>
      </c>
      <c r="H3808">
        <v>5</v>
      </c>
      <c r="I3808">
        <v>18188.8</v>
      </c>
      <c r="J3808">
        <v>4.1500000000000004</v>
      </c>
      <c r="K3808">
        <v>966</v>
      </c>
      <c r="L3808" s="2">
        <v>45568</v>
      </c>
      <c r="O3808" t="str">
        <f>IF(ecommerce_10000[[#This Row],[Platform]]="Souq","sq",ecommerce_10000[[#This Row],[Platform]])</f>
        <v>Jumia</v>
      </c>
      <c r="P3808" t="str">
        <f>IF(E3808="Souq","sq",IF(E3808="Jumia","Jum",E3808))</f>
        <v>Jum</v>
      </c>
      <c r="Q3808">
        <f>VLOOKUP(ecommerce_10000[[#This Row],[City]],F:I,4,FALSE)</f>
        <v>99349.3</v>
      </c>
      <c r="R3808" s="1">
        <f>SUMIF(C:C,ecommerce_10000[[#This Row],[Category]],I:I)</f>
        <v>92327183.770000085</v>
      </c>
      <c r="S3808" s="1">
        <f>SUMIFS(I:I,C:C,C3808)</f>
        <v>92327183.770000085</v>
      </c>
      <c r="T3808" s="1" t="str">
        <f>INDEX(F:F,MATCH(ecommerce_10000[[#This Row],[TotalAmount]],I:I,0))</f>
        <v>Riyadh</v>
      </c>
    </row>
    <row r="3809" spans="1:20" x14ac:dyDescent="0.3">
      <c r="A3809" s="1" t="s">
        <v>3853</v>
      </c>
      <c r="B3809" s="1" t="s">
        <v>49</v>
      </c>
      <c r="C3809" s="1" t="s">
        <v>14</v>
      </c>
      <c r="D3809" s="1" t="s">
        <v>50</v>
      </c>
      <c r="E3809" s="1" t="s">
        <v>47</v>
      </c>
      <c r="F3809" s="1" t="s">
        <v>40</v>
      </c>
      <c r="G3809">
        <v>5751.65</v>
      </c>
      <c r="H3809">
        <v>1</v>
      </c>
      <c r="I3809">
        <v>5751.65</v>
      </c>
      <c r="J3809">
        <v>1.01</v>
      </c>
      <c r="K3809">
        <v>2482</v>
      </c>
      <c r="L3809" s="2">
        <v>45544</v>
      </c>
      <c r="O3809" t="str">
        <f>IF(ecommerce_10000[[#This Row],[Platform]]="Souq","sq",ecommerce_10000[[#This Row],[Platform]])</f>
        <v>Amazon</v>
      </c>
      <c r="P3809" t="str">
        <f>IF(E3809="Souq","sq",IF(E3809="Jumia","Jum",E3809))</f>
        <v>Amazon</v>
      </c>
      <c r="Q3809">
        <f>VLOOKUP(ecommerce_10000[[#This Row],[City]],F:I,4,FALSE)</f>
        <v>99349.3</v>
      </c>
      <c r="R3809" s="1">
        <f>SUMIF(C:C,ecommerce_10000[[#This Row],[Category]],I:I)</f>
        <v>92327183.770000085</v>
      </c>
      <c r="S3809" s="1">
        <f>SUMIFS(I:I,C:C,C3809)</f>
        <v>92327183.770000085</v>
      </c>
      <c r="T3809" s="1" t="str">
        <f>INDEX(F:F,MATCH(ecommerce_10000[[#This Row],[TotalAmount]],I:I,0))</f>
        <v>Riyadh</v>
      </c>
    </row>
    <row r="3810" spans="1:20" x14ac:dyDescent="0.3">
      <c r="A3810" s="1" t="s">
        <v>3854</v>
      </c>
      <c r="B3810" s="1" t="s">
        <v>30</v>
      </c>
      <c r="C3810" s="1" t="s">
        <v>31</v>
      </c>
      <c r="D3810" s="1" t="s">
        <v>32</v>
      </c>
      <c r="E3810" s="1" t="s">
        <v>22</v>
      </c>
      <c r="F3810" s="1" t="s">
        <v>40</v>
      </c>
      <c r="G3810">
        <v>6314.09</v>
      </c>
      <c r="H3810">
        <v>3</v>
      </c>
      <c r="I3810">
        <v>18942.27</v>
      </c>
      <c r="J3810">
        <v>3.45</v>
      </c>
      <c r="K3810">
        <v>468</v>
      </c>
      <c r="L3810" s="2">
        <v>45508</v>
      </c>
      <c r="O3810" t="str">
        <f>IF(ecommerce_10000[[#This Row],[Platform]]="Souq","sq",ecommerce_10000[[#This Row],[Platform]])</f>
        <v>Jumia</v>
      </c>
      <c r="P3810" t="str">
        <f>IF(E3810="Souq","sq",IF(E3810="Jumia","Jum",E3810))</f>
        <v>Jum</v>
      </c>
      <c r="Q3810">
        <f>VLOOKUP(ecommerce_10000[[#This Row],[City]],F:I,4,FALSE)</f>
        <v>99349.3</v>
      </c>
      <c r="R3810" s="1">
        <f>SUMIF(C:C,ecommerce_10000[[#This Row],[Category]],I:I)</f>
        <v>57542997.559999913</v>
      </c>
      <c r="S3810" s="1">
        <f>SUMIFS(I:I,C:C,C3810)</f>
        <v>57542997.559999913</v>
      </c>
      <c r="T3810" s="1" t="str">
        <f>INDEX(F:F,MATCH(ecommerce_10000[[#This Row],[TotalAmount]],I:I,0))</f>
        <v>Riyadh</v>
      </c>
    </row>
    <row r="3811" spans="1:20" x14ac:dyDescent="0.3">
      <c r="A3811" s="1" t="s">
        <v>3855</v>
      </c>
      <c r="B3811" s="1" t="s">
        <v>43</v>
      </c>
      <c r="C3811" s="1" t="s">
        <v>44</v>
      </c>
      <c r="D3811" s="1" t="s">
        <v>45</v>
      </c>
      <c r="E3811" s="1" t="s">
        <v>47</v>
      </c>
      <c r="F3811" s="1" t="s">
        <v>33</v>
      </c>
      <c r="G3811">
        <v>1332.78</v>
      </c>
      <c r="H3811">
        <v>4</v>
      </c>
      <c r="I3811">
        <v>5331.12</v>
      </c>
      <c r="J3811">
        <v>4.63</v>
      </c>
      <c r="K3811">
        <v>4438</v>
      </c>
      <c r="L3811" s="2">
        <v>45572</v>
      </c>
      <c r="O3811" t="str">
        <f>IF(ecommerce_10000[[#This Row],[Platform]]="Souq","sq",ecommerce_10000[[#This Row],[Platform]])</f>
        <v>Amazon</v>
      </c>
      <c r="P3811" t="str">
        <f>IF(E3811="Souq","sq",IF(E3811="Jumia","Jum",E3811))</f>
        <v>Amazon</v>
      </c>
      <c r="Q3811">
        <f>VLOOKUP(ecommerce_10000[[#This Row],[City]],F:I,4,FALSE)</f>
        <v>3665.44</v>
      </c>
      <c r="R3811" s="1">
        <f>SUMIF(C:C,ecommerce_10000[[#This Row],[Category]],I:I)</f>
        <v>31420413.200000018</v>
      </c>
      <c r="S3811" s="1">
        <f>SUMIFS(I:I,C:C,C3811)</f>
        <v>31420413.200000018</v>
      </c>
      <c r="T3811" s="1" t="str">
        <f>INDEX(F:F,MATCH(ecommerce_10000[[#This Row],[TotalAmount]],I:I,0))</f>
        <v>Dubai</v>
      </c>
    </row>
    <row r="3812" spans="1:20" x14ac:dyDescent="0.3">
      <c r="A3812" s="1" t="s">
        <v>3856</v>
      </c>
      <c r="B3812" s="1" t="s">
        <v>53</v>
      </c>
      <c r="C3812" s="1" t="s">
        <v>31</v>
      </c>
      <c r="D3812" s="1" t="s">
        <v>54</v>
      </c>
      <c r="E3812" s="1" t="s">
        <v>47</v>
      </c>
      <c r="F3812" s="1" t="s">
        <v>40</v>
      </c>
      <c r="G3812">
        <v>10631.04</v>
      </c>
      <c r="H3812">
        <v>4</v>
      </c>
      <c r="I3812">
        <v>42524.160000000003</v>
      </c>
      <c r="J3812">
        <v>1.04</v>
      </c>
      <c r="K3812">
        <v>2061</v>
      </c>
      <c r="L3812" s="2">
        <v>45495</v>
      </c>
      <c r="O3812" t="str">
        <f>IF(ecommerce_10000[[#This Row],[Platform]]="Souq","sq",ecommerce_10000[[#This Row],[Platform]])</f>
        <v>Amazon</v>
      </c>
      <c r="P3812" t="str">
        <f>IF(E3812="Souq","sq",IF(E3812="Jumia","Jum",E3812))</f>
        <v>Amazon</v>
      </c>
      <c r="Q3812">
        <f>VLOOKUP(ecommerce_10000[[#This Row],[City]],F:I,4,FALSE)</f>
        <v>99349.3</v>
      </c>
      <c r="R3812" s="1">
        <f>SUMIF(C:C,ecommerce_10000[[#This Row],[Category]],I:I)</f>
        <v>57542997.559999913</v>
      </c>
      <c r="S3812" s="1">
        <f>SUMIFS(I:I,C:C,C3812)</f>
        <v>57542997.559999913</v>
      </c>
      <c r="T3812" s="1" t="str">
        <f>INDEX(F:F,MATCH(ecommerce_10000[[#This Row],[TotalAmount]],I:I,0))</f>
        <v>Riyadh</v>
      </c>
    </row>
    <row r="3813" spans="1:20" x14ac:dyDescent="0.3">
      <c r="A3813" s="1" t="s">
        <v>3857</v>
      </c>
      <c r="B3813" s="1" t="s">
        <v>30</v>
      </c>
      <c r="C3813" s="1" t="s">
        <v>31</v>
      </c>
      <c r="D3813" s="1" t="s">
        <v>32</v>
      </c>
      <c r="E3813" s="1" t="s">
        <v>22</v>
      </c>
      <c r="F3813" s="1" t="s">
        <v>28</v>
      </c>
      <c r="G3813">
        <v>536.63</v>
      </c>
      <c r="H3813">
        <v>1</v>
      </c>
      <c r="I3813">
        <v>536.63</v>
      </c>
      <c r="J3813">
        <v>2.61</v>
      </c>
      <c r="K3813">
        <v>1698</v>
      </c>
      <c r="L3813" s="2">
        <v>45494</v>
      </c>
      <c r="O3813" t="str">
        <f>IF(ecommerce_10000[[#This Row],[Platform]]="Souq","sq",ecommerce_10000[[#This Row],[Platform]])</f>
        <v>Jumia</v>
      </c>
      <c r="P3813" t="str">
        <f>IF(E3813="Souq","sq",IF(E3813="Jumia","Jum",E3813))</f>
        <v>Jum</v>
      </c>
      <c r="Q3813">
        <f>VLOOKUP(ecommerce_10000[[#This Row],[City]],F:I,4,FALSE)</f>
        <v>26648.76</v>
      </c>
      <c r="R3813" s="1">
        <f>SUMIF(C:C,ecommerce_10000[[#This Row],[Category]],I:I)</f>
        <v>57542997.559999913</v>
      </c>
      <c r="S3813" s="1">
        <f>SUMIFS(I:I,C:C,C3813)</f>
        <v>57542997.559999913</v>
      </c>
      <c r="T3813" s="1" t="str">
        <f>INDEX(F:F,MATCH(ecommerce_10000[[#This Row],[TotalAmount]],I:I,0))</f>
        <v>Casablanca</v>
      </c>
    </row>
    <row r="3814" spans="1:20" x14ac:dyDescent="0.3">
      <c r="A3814" s="1" t="s">
        <v>3858</v>
      </c>
      <c r="B3814" s="1" t="s">
        <v>49</v>
      </c>
      <c r="C3814" s="1" t="s">
        <v>14</v>
      </c>
      <c r="D3814" s="1" t="s">
        <v>50</v>
      </c>
      <c r="E3814" s="1" t="s">
        <v>47</v>
      </c>
      <c r="F3814" s="1" t="s">
        <v>62</v>
      </c>
      <c r="G3814">
        <v>19417.05</v>
      </c>
      <c r="H3814">
        <v>1</v>
      </c>
      <c r="I3814">
        <v>19417.05</v>
      </c>
      <c r="J3814">
        <v>3.13</v>
      </c>
      <c r="K3814">
        <v>3772</v>
      </c>
      <c r="L3814" s="2">
        <v>45454</v>
      </c>
      <c r="O3814" t="str">
        <f>IF(ecommerce_10000[[#This Row],[Platform]]="Souq","sq",ecommerce_10000[[#This Row],[Platform]])</f>
        <v>Amazon</v>
      </c>
      <c r="P3814" t="str">
        <f>IF(E3814="Souq","sq",IF(E3814="Jumia","Jum",E3814))</f>
        <v>Amazon</v>
      </c>
      <c r="Q3814">
        <f>VLOOKUP(ecommerce_10000[[#This Row],[City]],F:I,4,FALSE)</f>
        <v>27872.98</v>
      </c>
      <c r="R3814" s="1">
        <f>SUMIF(C:C,ecommerce_10000[[#This Row],[Category]],I:I)</f>
        <v>92327183.770000085</v>
      </c>
      <c r="S3814" s="1">
        <f>SUMIFS(I:I,C:C,C3814)</f>
        <v>92327183.770000085</v>
      </c>
      <c r="T3814" s="1" t="str">
        <f>INDEX(F:F,MATCH(ecommerce_10000[[#This Row],[TotalAmount]],I:I,0))</f>
        <v>Giza</v>
      </c>
    </row>
    <row r="3815" spans="1:20" x14ac:dyDescent="0.3">
      <c r="A3815" s="1" t="s">
        <v>3859</v>
      </c>
      <c r="B3815" s="1" t="s">
        <v>43</v>
      </c>
      <c r="C3815" s="1" t="s">
        <v>44</v>
      </c>
      <c r="D3815" s="1" t="s">
        <v>45</v>
      </c>
      <c r="E3815" s="1" t="s">
        <v>47</v>
      </c>
      <c r="F3815" s="1" t="s">
        <v>23</v>
      </c>
      <c r="G3815">
        <v>17084.759999999998</v>
      </c>
      <c r="H3815">
        <v>3</v>
      </c>
      <c r="I3815">
        <v>51254.28</v>
      </c>
      <c r="J3815">
        <v>1.1299999999999999</v>
      </c>
      <c r="K3815">
        <v>379</v>
      </c>
      <c r="L3815" s="2">
        <v>45300</v>
      </c>
      <c r="O3815" t="str">
        <f>IF(ecommerce_10000[[#This Row],[Platform]]="Souq","sq",ecommerce_10000[[#This Row],[Platform]])</f>
        <v>Amazon</v>
      </c>
      <c r="P3815" t="str">
        <f>IF(E3815="Souq","sq",IF(E3815="Jumia","Jum",E3815))</f>
        <v>Amazon</v>
      </c>
      <c r="Q3815">
        <f>VLOOKUP(ecommerce_10000[[#This Row],[City]],F:I,4,FALSE)</f>
        <v>13290.4</v>
      </c>
      <c r="R3815" s="1">
        <f>SUMIF(C:C,ecommerce_10000[[#This Row],[Category]],I:I)</f>
        <v>31420413.200000018</v>
      </c>
      <c r="S3815" s="1">
        <f>SUMIFS(I:I,C:C,C3815)</f>
        <v>31420413.200000018</v>
      </c>
      <c r="T3815" s="1" t="str">
        <f>INDEX(F:F,MATCH(ecommerce_10000[[#This Row],[TotalAmount]],I:I,0))</f>
        <v>Alexandria</v>
      </c>
    </row>
    <row r="3816" spans="1:20" x14ac:dyDescent="0.3">
      <c r="A3816" s="1" t="s">
        <v>3860</v>
      </c>
      <c r="B3816" s="1" t="s">
        <v>19</v>
      </c>
      <c r="C3816" s="1" t="s">
        <v>20</v>
      </c>
      <c r="D3816" s="1" t="s">
        <v>21</v>
      </c>
      <c r="E3816" s="1" t="s">
        <v>16</v>
      </c>
      <c r="F3816" s="1" t="s">
        <v>40</v>
      </c>
      <c r="G3816">
        <v>13968</v>
      </c>
      <c r="H3816">
        <v>1</v>
      </c>
      <c r="I3816">
        <v>13968</v>
      </c>
      <c r="J3816">
        <v>4.88</v>
      </c>
      <c r="K3816">
        <v>3446</v>
      </c>
      <c r="L3816" s="2">
        <v>45384</v>
      </c>
      <c r="O3816" t="str">
        <f>IF(ecommerce_10000[[#This Row],[Platform]]="Souq","sq",ecommerce_10000[[#This Row],[Platform]])</f>
        <v>sq</v>
      </c>
      <c r="P3816" t="str">
        <f>IF(E3816="Souq","sq",IF(E3816="Jumia","Jum",E3816))</f>
        <v>sq</v>
      </c>
      <c r="Q3816">
        <f>VLOOKUP(ecommerce_10000[[#This Row],[City]],F:I,4,FALSE)</f>
        <v>99349.3</v>
      </c>
      <c r="R3816" s="1">
        <f>SUMIF(C:C,ecommerce_10000[[#This Row],[Category]],I:I)</f>
        <v>91504159.730000004</v>
      </c>
      <c r="S3816" s="1">
        <f>SUMIFS(I:I,C:C,C3816)</f>
        <v>91504159.730000004</v>
      </c>
      <c r="T3816" s="1" t="str">
        <f>INDEX(F:F,MATCH(ecommerce_10000[[#This Row],[TotalAmount]],I:I,0))</f>
        <v>Riyadh</v>
      </c>
    </row>
    <row r="3817" spans="1:20" x14ac:dyDescent="0.3">
      <c r="A3817" s="1" t="s">
        <v>3861</v>
      </c>
      <c r="B3817" s="1" t="s">
        <v>13</v>
      </c>
      <c r="C3817" s="1" t="s">
        <v>14</v>
      </c>
      <c r="D3817" s="1" t="s">
        <v>15</v>
      </c>
      <c r="E3817" s="1" t="s">
        <v>22</v>
      </c>
      <c r="F3817" s="1" t="s">
        <v>33</v>
      </c>
      <c r="G3817">
        <v>14906.89</v>
      </c>
      <c r="H3817">
        <v>3</v>
      </c>
      <c r="I3817">
        <v>44720.67</v>
      </c>
      <c r="J3817">
        <v>3.6</v>
      </c>
      <c r="K3817">
        <v>409</v>
      </c>
      <c r="L3817" s="2">
        <v>45347</v>
      </c>
      <c r="O3817" t="str">
        <f>IF(ecommerce_10000[[#This Row],[Platform]]="Souq","sq",ecommerce_10000[[#This Row],[Platform]])</f>
        <v>Jumia</v>
      </c>
      <c r="P3817" t="str">
        <f>IF(E3817="Souq","sq",IF(E3817="Jumia","Jum",E3817))</f>
        <v>Jum</v>
      </c>
      <c r="Q3817">
        <f>VLOOKUP(ecommerce_10000[[#This Row],[City]],F:I,4,FALSE)</f>
        <v>3665.44</v>
      </c>
      <c r="R3817" s="1">
        <f>SUMIF(C:C,ecommerce_10000[[#This Row],[Category]],I:I)</f>
        <v>92327183.770000085</v>
      </c>
      <c r="S3817" s="1">
        <f>SUMIFS(I:I,C:C,C3817)</f>
        <v>92327183.770000085</v>
      </c>
      <c r="T3817" s="1" t="str">
        <f>INDEX(F:F,MATCH(ecommerce_10000[[#This Row],[TotalAmount]],I:I,0))</f>
        <v>Dubai</v>
      </c>
    </row>
    <row r="3818" spans="1:20" x14ac:dyDescent="0.3">
      <c r="A3818" s="1" t="s">
        <v>3862</v>
      </c>
      <c r="B3818" s="1" t="s">
        <v>13</v>
      </c>
      <c r="C3818" s="1" t="s">
        <v>14</v>
      </c>
      <c r="D3818" s="1" t="s">
        <v>15</v>
      </c>
      <c r="E3818" s="1" t="s">
        <v>16</v>
      </c>
      <c r="F3818" s="1" t="s">
        <v>17</v>
      </c>
      <c r="G3818">
        <v>977.99</v>
      </c>
      <c r="H3818">
        <v>5</v>
      </c>
      <c r="I3818">
        <v>4889.95</v>
      </c>
      <c r="J3818">
        <v>4.82</v>
      </c>
      <c r="K3818">
        <v>873</v>
      </c>
      <c r="L3818" s="2">
        <v>45331</v>
      </c>
      <c r="O3818" t="str">
        <f>IF(ecommerce_10000[[#This Row],[Platform]]="Souq","sq",ecommerce_10000[[#This Row],[Platform]])</f>
        <v>sq</v>
      </c>
      <c r="P3818" t="str">
        <f>IF(E3818="Souq","sq",IF(E3818="Jumia","Jum",E3818))</f>
        <v>sq</v>
      </c>
      <c r="Q3818">
        <f>VLOOKUP(ecommerce_10000[[#This Row],[City]],F:I,4,FALSE)</f>
        <v>16284.02</v>
      </c>
      <c r="R3818" s="1">
        <f>SUMIF(C:C,ecommerce_10000[[#This Row],[Category]],I:I)</f>
        <v>92327183.770000085</v>
      </c>
      <c r="S3818" s="1">
        <f>SUMIFS(I:I,C:C,C3818)</f>
        <v>92327183.770000085</v>
      </c>
      <c r="T3818" s="1" t="str">
        <f>INDEX(F:F,MATCH(ecommerce_10000[[#This Row],[TotalAmount]],I:I,0))</f>
        <v>Cairo</v>
      </c>
    </row>
    <row r="3819" spans="1:20" x14ac:dyDescent="0.3">
      <c r="A3819" s="1" t="s">
        <v>3863</v>
      </c>
      <c r="B3819" s="1" t="s">
        <v>13</v>
      </c>
      <c r="C3819" s="1" t="s">
        <v>14</v>
      </c>
      <c r="D3819" s="1" t="s">
        <v>15</v>
      </c>
      <c r="E3819" s="1" t="s">
        <v>22</v>
      </c>
      <c r="F3819" s="1" t="s">
        <v>33</v>
      </c>
      <c r="G3819">
        <v>12088.17</v>
      </c>
      <c r="H3819">
        <v>3</v>
      </c>
      <c r="I3819">
        <v>36264.51</v>
      </c>
      <c r="J3819">
        <v>3.75</v>
      </c>
      <c r="K3819">
        <v>2943</v>
      </c>
      <c r="L3819" s="2">
        <v>45540</v>
      </c>
      <c r="O3819" t="str">
        <f>IF(ecommerce_10000[[#This Row],[Platform]]="Souq","sq",ecommerce_10000[[#This Row],[Platform]])</f>
        <v>Jumia</v>
      </c>
      <c r="P3819" t="str">
        <f>IF(E3819="Souq","sq",IF(E3819="Jumia","Jum",E3819))</f>
        <v>Jum</v>
      </c>
      <c r="Q3819">
        <f>VLOOKUP(ecommerce_10000[[#This Row],[City]],F:I,4,FALSE)</f>
        <v>3665.44</v>
      </c>
      <c r="R3819" s="1">
        <f>SUMIF(C:C,ecommerce_10000[[#This Row],[Category]],I:I)</f>
        <v>92327183.770000085</v>
      </c>
      <c r="S3819" s="1">
        <f>SUMIFS(I:I,C:C,C3819)</f>
        <v>92327183.770000085</v>
      </c>
      <c r="T3819" s="1" t="str">
        <f>INDEX(F:F,MATCH(ecommerce_10000[[#This Row],[TotalAmount]],I:I,0))</f>
        <v>Dubai</v>
      </c>
    </row>
    <row r="3820" spans="1:20" x14ac:dyDescent="0.3">
      <c r="A3820" s="1" t="s">
        <v>3864</v>
      </c>
      <c r="B3820" s="1" t="s">
        <v>25</v>
      </c>
      <c r="C3820" s="1" t="s">
        <v>26</v>
      </c>
      <c r="D3820" s="1" t="s">
        <v>27</v>
      </c>
      <c r="E3820" s="1" t="s">
        <v>47</v>
      </c>
      <c r="F3820" s="1" t="s">
        <v>17</v>
      </c>
      <c r="G3820">
        <v>15355.01</v>
      </c>
      <c r="H3820">
        <v>4</v>
      </c>
      <c r="I3820">
        <v>61420.04</v>
      </c>
      <c r="J3820">
        <v>3.71</v>
      </c>
      <c r="K3820">
        <v>2164</v>
      </c>
      <c r="L3820" s="2">
        <v>45371</v>
      </c>
      <c r="O3820" t="str">
        <f>IF(ecommerce_10000[[#This Row],[Platform]]="Souq","sq",ecommerce_10000[[#This Row],[Platform]])</f>
        <v>Amazon</v>
      </c>
      <c r="P3820" t="str">
        <f>IF(E3820="Souq","sq",IF(E3820="Jumia","Jum",E3820))</f>
        <v>Amazon</v>
      </c>
      <c r="Q3820">
        <f>VLOOKUP(ecommerce_10000[[#This Row],[City]],F:I,4,FALSE)</f>
        <v>16284.02</v>
      </c>
      <c r="R3820" s="1">
        <f>SUMIF(C:C,ecommerce_10000[[#This Row],[Category]],I:I)</f>
        <v>29200970.130000021</v>
      </c>
      <c r="S3820" s="1">
        <f>SUMIFS(I:I,C:C,C3820)</f>
        <v>29200970.130000021</v>
      </c>
      <c r="T3820" s="1" t="str">
        <f>INDEX(F:F,MATCH(ecommerce_10000[[#This Row],[TotalAmount]],I:I,0))</f>
        <v>Cairo</v>
      </c>
    </row>
    <row r="3821" spans="1:20" x14ac:dyDescent="0.3">
      <c r="A3821" s="1" t="s">
        <v>3865</v>
      </c>
      <c r="B3821" s="1" t="s">
        <v>43</v>
      </c>
      <c r="C3821" s="1" t="s">
        <v>44</v>
      </c>
      <c r="D3821" s="1" t="s">
        <v>45</v>
      </c>
      <c r="E3821" s="1" t="s">
        <v>47</v>
      </c>
      <c r="F3821" s="1" t="s">
        <v>62</v>
      </c>
      <c r="G3821">
        <v>9817.73</v>
      </c>
      <c r="H3821">
        <v>3</v>
      </c>
      <c r="I3821">
        <v>29453.19</v>
      </c>
      <c r="J3821">
        <v>4.01</v>
      </c>
      <c r="K3821">
        <v>1797</v>
      </c>
      <c r="L3821" s="2">
        <v>45491</v>
      </c>
      <c r="O3821" t="str">
        <f>IF(ecommerce_10000[[#This Row],[Platform]]="Souq","sq",ecommerce_10000[[#This Row],[Platform]])</f>
        <v>Amazon</v>
      </c>
      <c r="P3821" t="str">
        <f>IF(E3821="Souq","sq",IF(E3821="Jumia","Jum",E3821))</f>
        <v>Amazon</v>
      </c>
      <c r="Q3821">
        <f>VLOOKUP(ecommerce_10000[[#This Row],[City]],F:I,4,FALSE)</f>
        <v>27872.98</v>
      </c>
      <c r="R3821" s="1">
        <f>SUMIF(C:C,ecommerce_10000[[#This Row],[Category]],I:I)</f>
        <v>31420413.200000018</v>
      </c>
      <c r="S3821" s="1">
        <f>SUMIFS(I:I,C:C,C3821)</f>
        <v>31420413.200000018</v>
      </c>
      <c r="T3821" s="1" t="str">
        <f>INDEX(F:F,MATCH(ecommerce_10000[[#This Row],[TotalAmount]],I:I,0))</f>
        <v>Giza</v>
      </c>
    </row>
    <row r="3822" spans="1:20" x14ac:dyDescent="0.3">
      <c r="A3822" s="1" t="s">
        <v>3866</v>
      </c>
      <c r="B3822" s="1" t="s">
        <v>43</v>
      </c>
      <c r="C3822" s="1" t="s">
        <v>44</v>
      </c>
      <c r="D3822" s="1" t="s">
        <v>45</v>
      </c>
      <c r="E3822" s="1" t="s">
        <v>22</v>
      </c>
      <c r="F3822" s="1" t="s">
        <v>17</v>
      </c>
      <c r="G3822">
        <v>14116.4</v>
      </c>
      <c r="H3822">
        <v>1</v>
      </c>
      <c r="I3822">
        <v>14116.4</v>
      </c>
      <c r="J3822">
        <v>2.42</v>
      </c>
      <c r="K3822">
        <v>2961</v>
      </c>
      <c r="L3822" s="2">
        <v>45639</v>
      </c>
      <c r="O3822" t="str">
        <f>IF(ecommerce_10000[[#This Row],[Platform]]="Souq","sq",ecommerce_10000[[#This Row],[Platform]])</f>
        <v>Jumia</v>
      </c>
      <c r="P3822" t="str">
        <f>IF(E3822="Souq","sq",IF(E3822="Jumia","Jum",E3822))</f>
        <v>Jum</v>
      </c>
      <c r="Q3822">
        <f>VLOOKUP(ecommerce_10000[[#This Row],[City]],F:I,4,FALSE)</f>
        <v>16284.02</v>
      </c>
      <c r="R3822" s="1">
        <f>SUMIF(C:C,ecommerce_10000[[#This Row],[Category]],I:I)</f>
        <v>31420413.200000018</v>
      </c>
      <c r="S3822" s="1">
        <f>SUMIFS(I:I,C:C,C3822)</f>
        <v>31420413.200000018</v>
      </c>
      <c r="T3822" s="1" t="str">
        <f>INDEX(F:F,MATCH(ecommerce_10000[[#This Row],[TotalAmount]],I:I,0))</f>
        <v>Cairo</v>
      </c>
    </row>
    <row r="3823" spans="1:20" x14ac:dyDescent="0.3">
      <c r="A3823" s="1" t="s">
        <v>3867</v>
      </c>
      <c r="B3823" s="1" t="s">
        <v>25</v>
      </c>
      <c r="C3823" s="1" t="s">
        <v>26</v>
      </c>
      <c r="D3823" s="1" t="s">
        <v>27</v>
      </c>
      <c r="E3823" s="1" t="s">
        <v>47</v>
      </c>
      <c r="F3823" s="1" t="s">
        <v>28</v>
      </c>
      <c r="G3823">
        <v>7754.59</v>
      </c>
      <c r="H3823">
        <v>1</v>
      </c>
      <c r="I3823">
        <v>7754.59</v>
      </c>
      <c r="J3823">
        <v>1.63</v>
      </c>
      <c r="K3823">
        <v>4346</v>
      </c>
      <c r="L3823" s="2">
        <v>45400</v>
      </c>
      <c r="O3823" t="str">
        <f>IF(ecommerce_10000[[#This Row],[Platform]]="Souq","sq",ecommerce_10000[[#This Row],[Platform]])</f>
        <v>Amazon</v>
      </c>
      <c r="P3823" t="str">
        <f>IF(E3823="Souq","sq",IF(E3823="Jumia","Jum",E3823))</f>
        <v>Amazon</v>
      </c>
      <c r="Q3823">
        <f>VLOOKUP(ecommerce_10000[[#This Row],[City]],F:I,4,FALSE)</f>
        <v>26648.76</v>
      </c>
      <c r="R3823" s="1">
        <f>SUMIF(C:C,ecommerce_10000[[#This Row],[Category]],I:I)</f>
        <v>29200970.130000021</v>
      </c>
      <c r="S3823" s="1">
        <f>SUMIFS(I:I,C:C,C3823)</f>
        <v>29200970.130000021</v>
      </c>
      <c r="T3823" s="1" t="str">
        <f>INDEX(F:F,MATCH(ecommerce_10000[[#This Row],[TotalAmount]],I:I,0))</f>
        <v>Casablanca</v>
      </c>
    </row>
    <row r="3824" spans="1:20" x14ac:dyDescent="0.3">
      <c r="A3824" s="1" t="s">
        <v>3868</v>
      </c>
      <c r="B3824" s="1" t="s">
        <v>65</v>
      </c>
      <c r="C3824" s="1" t="s">
        <v>20</v>
      </c>
      <c r="D3824" s="1" t="s">
        <v>66</v>
      </c>
      <c r="E3824" s="1" t="s">
        <v>22</v>
      </c>
      <c r="F3824" s="1" t="s">
        <v>23</v>
      </c>
      <c r="G3824">
        <v>2212.63</v>
      </c>
      <c r="H3824">
        <v>1</v>
      </c>
      <c r="I3824">
        <v>2212.63</v>
      </c>
      <c r="J3824">
        <v>1.62</v>
      </c>
      <c r="K3824">
        <v>293</v>
      </c>
      <c r="L3824" s="2">
        <v>45306</v>
      </c>
      <c r="O3824" t="str">
        <f>IF(ecommerce_10000[[#This Row],[Platform]]="Souq","sq",ecommerce_10000[[#This Row],[Platform]])</f>
        <v>Jumia</v>
      </c>
      <c r="P3824" t="str">
        <f>IF(E3824="Souq","sq",IF(E3824="Jumia","Jum",E3824))</f>
        <v>Jum</v>
      </c>
      <c r="Q3824">
        <f>VLOOKUP(ecommerce_10000[[#This Row],[City]],F:I,4,FALSE)</f>
        <v>13290.4</v>
      </c>
      <c r="R3824" s="1">
        <f>SUMIF(C:C,ecommerce_10000[[#This Row],[Category]],I:I)</f>
        <v>91504159.730000004</v>
      </c>
      <c r="S3824" s="1">
        <f>SUMIFS(I:I,C:C,C3824)</f>
        <v>91504159.730000004</v>
      </c>
      <c r="T3824" s="1" t="str">
        <f>INDEX(F:F,MATCH(ecommerce_10000[[#This Row],[TotalAmount]],I:I,0))</f>
        <v>Alexandria</v>
      </c>
    </row>
    <row r="3825" spans="1:20" x14ac:dyDescent="0.3">
      <c r="A3825" s="1" t="s">
        <v>3869</v>
      </c>
      <c r="B3825" s="1" t="s">
        <v>30</v>
      </c>
      <c r="C3825" s="1" t="s">
        <v>31</v>
      </c>
      <c r="D3825" s="1" t="s">
        <v>32</v>
      </c>
      <c r="E3825" s="1" t="s">
        <v>16</v>
      </c>
      <c r="F3825" s="1" t="s">
        <v>17</v>
      </c>
      <c r="G3825">
        <v>2716.18</v>
      </c>
      <c r="H3825">
        <v>1</v>
      </c>
      <c r="I3825">
        <v>2716.18</v>
      </c>
      <c r="J3825">
        <v>2.1800000000000002</v>
      </c>
      <c r="K3825">
        <v>3126</v>
      </c>
      <c r="L3825" s="2">
        <v>45430</v>
      </c>
      <c r="O3825" t="str">
        <f>IF(ecommerce_10000[[#This Row],[Platform]]="Souq","sq",ecommerce_10000[[#This Row],[Platform]])</f>
        <v>sq</v>
      </c>
      <c r="P3825" t="str">
        <f>IF(E3825="Souq","sq",IF(E3825="Jumia","Jum",E3825))</f>
        <v>sq</v>
      </c>
      <c r="Q3825">
        <f>VLOOKUP(ecommerce_10000[[#This Row],[City]],F:I,4,FALSE)</f>
        <v>16284.02</v>
      </c>
      <c r="R3825" s="1">
        <f>SUMIF(C:C,ecommerce_10000[[#This Row],[Category]],I:I)</f>
        <v>57542997.559999913</v>
      </c>
      <c r="S3825" s="1">
        <f>SUMIFS(I:I,C:C,C3825)</f>
        <v>57542997.559999913</v>
      </c>
      <c r="T3825" s="1" t="str">
        <f>INDEX(F:F,MATCH(ecommerce_10000[[#This Row],[TotalAmount]],I:I,0))</f>
        <v>Cairo</v>
      </c>
    </row>
    <row r="3826" spans="1:20" x14ac:dyDescent="0.3">
      <c r="A3826" s="1" t="s">
        <v>3870</v>
      </c>
      <c r="B3826" s="1" t="s">
        <v>65</v>
      </c>
      <c r="C3826" s="1" t="s">
        <v>20</v>
      </c>
      <c r="D3826" s="1" t="s">
        <v>66</v>
      </c>
      <c r="E3826" s="1" t="s">
        <v>16</v>
      </c>
      <c r="F3826" s="1" t="s">
        <v>40</v>
      </c>
      <c r="G3826">
        <v>3904.33</v>
      </c>
      <c r="H3826">
        <v>3</v>
      </c>
      <c r="I3826">
        <v>11712.99</v>
      </c>
      <c r="J3826">
        <v>1.1100000000000001</v>
      </c>
      <c r="K3826">
        <v>4902</v>
      </c>
      <c r="L3826" s="2">
        <v>45349</v>
      </c>
      <c r="O3826" t="str">
        <f>IF(ecommerce_10000[[#This Row],[Platform]]="Souq","sq",ecommerce_10000[[#This Row],[Platform]])</f>
        <v>sq</v>
      </c>
      <c r="P3826" t="str">
        <f>IF(E3826="Souq","sq",IF(E3826="Jumia","Jum",E3826))</f>
        <v>sq</v>
      </c>
      <c r="Q3826">
        <f>VLOOKUP(ecommerce_10000[[#This Row],[City]],F:I,4,FALSE)</f>
        <v>99349.3</v>
      </c>
      <c r="R3826" s="1">
        <f>SUMIF(C:C,ecommerce_10000[[#This Row],[Category]],I:I)</f>
        <v>91504159.730000004</v>
      </c>
      <c r="S3826" s="1">
        <f>SUMIFS(I:I,C:C,C3826)</f>
        <v>91504159.730000004</v>
      </c>
      <c r="T3826" s="1" t="str">
        <f>INDEX(F:F,MATCH(ecommerce_10000[[#This Row],[TotalAmount]],I:I,0))</f>
        <v>Riyadh</v>
      </c>
    </row>
    <row r="3827" spans="1:20" x14ac:dyDescent="0.3">
      <c r="A3827" s="1" t="s">
        <v>3871</v>
      </c>
      <c r="B3827" s="1" t="s">
        <v>53</v>
      </c>
      <c r="C3827" s="1" t="s">
        <v>31</v>
      </c>
      <c r="D3827" s="1" t="s">
        <v>54</v>
      </c>
      <c r="E3827" s="1" t="s">
        <v>47</v>
      </c>
      <c r="F3827" s="1" t="s">
        <v>23</v>
      </c>
      <c r="G3827">
        <v>12074.93</v>
      </c>
      <c r="H3827">
        <v>1</v>
      </c>
      <c r="I3827">
        <v>12074.93</v>
      </c>
      <c r="J3827">
        <v>1.4</v>
      </c>
      <c r="K3827">
        <v>2564</v>
      </c>
      <c r="L3827" s="2">
        <v>45545</v>
      </c>
      <c r="O3827" t="str">
        <f>IF(ecommerce_10000[[#This Row],[Platform]]="Souq","sq",ecommerce_10000[[#This Row],[Platform]])</f>
        <v>Amazon</v>
      </c>
      <c r="P3827" t="str">
        <f>IF(E3827="Souq","sq",IF(E3827="Jumia","Jum",E3827))</f>
        <v>Amazon</v>
      </c>
      <c r="Q3827">
        <f>VLOOKUP(ecommerce_10000[[#This Row],[City]],F:I,4,FALSE)</f>
        <v>13290.4</v>
      </c>
      <c r="R3827" s="1">
        <f>SUMIF(C:C,ecommerce_10000[[#This Row],[Category]],I:I)</f>
        <v>57542997.559999913</v>
      </c>
      <c r="S3827" s="1">
        <f>SUMIFS(I:I,C:C,C3827)</f>
        <v>57542997.559999913</v>
      </c>
      <c r="T3827" s="1" t="str">
        <f>INDEX(F:F,MATCH(ecommerce_10000[[#This Row],[TotalAmount]],I:I,0))</f>
        <v>Alexandria</v>
      </c>
    </row>
    <row r="3828" spans="1:20" x14ac:dyDescent="0.3">
      <c r="A3828" s="1" t="s">
        <v>3872</v>
      </c>
      <c r="B3828" s="1" t="s">
        <v>25</v>
      </c>
      <c r="C3828" s="1" t="s">
        <v>26</v>
      </c>
      <c r="D3828" s="1" t="s">
        <v>27</v>
      </c>
      <c r="E3828" s="1" t="s">
        <v>22</v>
      </c>
      <c r="F3828" s="1" t="s">
        <v>17</v>
      </c>
      <c r="G3828">
        <v>10139.73</v>
      </c>
      <c r="H3828">
        <v>2</v>
      </c>
      <c r="I3828">
        <v>20279.46</v>
      </c>
      <c r="J3828">
        <v>1.58</v>
      </c>
      <c r="K3828">
        <v>893</v>
      </c>
      <c r="L3828" s="2">
        <v>45451</v>
      </c>
      <c r="O3828" t="str">
        <f>IF(ecommerce_10000[[#This Row],[Platform]]="Souq","sq",ecommerce_10000[[#This Row],[Platform]])</f>
        <v>Jumia</v>
      </c>
      <c r="P3828" t="str">
        <f>IF(E3828="Souq","sq",IF(E3828="Jumia","Jum",E3828))</f>
        <v>Jum</v>
      </c>
      <c r="Q3828">
        <f>VLOOKUP(ecommerce_10000[[#This Row],[City]],F:I,4,FALSE)</f>
        <v>16284.02</v>
      </c>
      <c r="R3828" s="1">
        <f>SUMIF(C:C,ecommerce_10000[[#This Row],[Category]],I:I)</f>
        <v>29200970.130000021</v>
      </c>
      <c r="S3828" s="1">
        <f>SUMIFS(I:I,C:C,C3828)</f>
        <v>29200970.130000021</v>
      </c>
      <c r="T3828" s="1" t="str">
        <f>INDEX(F:F,MATCH(ecommerce_10000[[#This Row],[TotalAmount]],I:I,0))</f>
        <v>Cairo</v>
      </c>
    </row>
    <row r="3829" spans="1:20" x14ac:dyDescent="0.3">
      <c r="A3829" s="1" t="s">
        <v>3873</v>
      </c>
      <c r="B3829" s="1" t="s">
        <v>25</v>
      </c>
      <c r="C3829" s="1" t="s">
        <v>26</v>
      </c>
      <c r="D3829" s="1" t="s">
        <v>27</v>
      </c>
      <c r="E3829" s="1" t="s">
        <v>22</v>
      </c>
      <c r="F3829" s="1" t="s">
        <v>28</v>
      </c>
      <c r="G3829">
        <v>13895.46</v>
      </c>
      <c r="H3829">
        <v>1</v>
      </c>
      <c r="I3829">
        <v>13895.46</v>
      </c>
      <c r="J3829">
        <v>2.34</v>
      </c>
      <c r="K3829">
        <v>4731</v>
      </c>
      <c r="L3829" s="2">
        <v>45454</v>
      </c>
      <c r="O3829" t="str">
        <f>IF(ecommerce_10000[[#This Row],[Platform]]="Souq","sq",ecommerce_10000[[#This Row],[Platform]])</f>
        <v>Jumia</v>
      </c>
      <c r="P3829" t="str">
        <f>IF(E3829="Souq","sq",IF(E3829="Jumia","Jum",E3829))</f>
        <v>Jum</v>
      </c>
      <c r="Q3829">
        <f>VLOOKUP(ecommerce_10000[[#This Row],[City]],F:I,4,FALSE)</f>
        <v>26648.76</v>
      </c>
      <c r="R3829" s="1">
        <f>SUMIF(C:C,ecommerce_10000[[#This Row],[Category]],I:I)</f>
        <v>29200970.130000021</v>
      </c>
      <c r="S3829" s="1">
        <f>SUMIFS(I:I,C:C,C3829)</f>
        <v>29200970.130000021</v>
      </c>
      <c r="T3829" s="1" t="str">
        <f>INDEX(F:F,MATCH(ecommerce_10000[[#This Row],[TotalAmount]],I:I,0))</f>
        <v>Casablanca</v>
      </c>
    </row>
    <row r="3830" spans="1:20" x14ac:dyDescent="0.3">
      <c r="A3830" s="1" t="s">
        <v>3874</v>
      </c>
      <c r="B3830" s="1" t="s">
        <v>43</v>
      </c>
      <c r="C3830" s="1" t="s">
        <v>44</v>
      </c>
      <c r="D3830" s="1" t="s">
        <v>45</v>
      </c>
      <c r="E3830" s="1" t="s">
        <v>16</v>
      </c>
      <c r="F3830" s="1" t="s">
        <v>17</v>
      </c>
      <c r="G3830">
        <v>13999.71</v>
      </c>
      <c r="H3830">
        <v>5</v>
      </c>
      <c r="I3830">
        <v>69998.55</v>
      </c>
      <c r="J3830">
        <v>3.49</v>
      </c>
      <c r="K3830">
        <v>2371</v>
      </c>
      <c r="L3830" s="2">
        <v>45327</v>
      </c>
      <c r="O3830" t="str">
        <f>IF(ecommerce_10000[[#This Row],[Platform]]="Souq","sq",ecommerce_10000[[#This Row],[Platform]])</f>
        <v>sq</v>
      </c>
      <c r="P3830" t="str">
        <f>IF(E3830="Souq","sq",IF(E3830="Jumia","Jum",E3830))</f>
        <v>sq</v>
      </c>
      <c r="Q3830">
        <f>VLOOKUP(ecommerce_10000[[#This Row],[City]],F:I,4,FALSE)</f>
        <v>16284.02</v>
      </c>
      <c r="R3830" s="1">
        <f>SUMIF(C:C,ecommerce_10000[[#This Row],[Category]],I:I)</f>
        <v>31420413.200000018</v>
      </c>
      <c r="S3830" s="1">
        <f>SUMIFS(I:I,C:C,C3830)</f>
        <v>31420413.200000018</v>
      </c>
      <c r="T3830" s="1" t="str">
        <f>INDEX(F:F,MATCH(ecommerce_10000[[#This Row],[TotalAmount]],I:I,0))</f>
        <v>Cairo</v>
      </c>
    </row>
    <row r="3831" spans="1:20" x14ac:dyDescent="0.3">
      <c r="A3831" s="1" t="s">
        <v>3875</v>
      </c>
      <c r="B3831" s="1" t="s">
        <v>53</v>
      </c>
      <c r="C3831" s="1" t="s">
        <v>31</v>
      </c>
      <c r="D3831" s="1" t="s">
        <v>54</v>
      </c>
      <c r="E3831" s="1" t="s">
        <v>22</v>
      </c>
      <c r="F3831" s="1" t="s">
        <v>33</v>
      </c>
      <c r="G3831">
        <v>1876.33</v>
      </c>
      <c r="H3831">
        <v>2</v>
      </c>
      <c r="I3831">
        <v>3752.66</v>
      </c>
      <c r="J3831">
        <v>1.81</v>
      </c>
      <c r="K3831">
        <v>1371</v>
      </c>
      <c r="L3831" s="2">
        <v>45500</v>
      </c>
      <c r="O3831" t="str">
        <f>IF(ecommerce_10000[[#This Row],[Platform]]="Souq","sq",ecommerce_10000[[#This Row],[Platform]])</f>
        <v>Jumia</v>
      </c>
      <c r="P3831" t="str">
        <f>IF(E3831="Souq","sq",IF(E3831="Jumia","Jum",E3831))</f>
        <v>Jum</v>
      </c>
      <c r="Q3831">
        <f>VLOOKUP(ecommerce_10000[[#This Row],[City]],F:I,4,FALSE)</f>
        <v>3665.44</v>
      </c>
      <c r="R3831" s="1">
        <f>SUMIF(C:C,ecommerce_10000[[#This Row],[Category]],I:I)</f>
        <v>57542997.559999913</v>
      </c>
      <c r="S3831" s="1">
        <f>SUMIFS(I:I,C:C,C3831)</f>
        <v>57542997.559999913</v>
      </c>
      <c r="T3831" s="1" t="str">
        <f>INDEX(F:F,MATCH(ecommerce_10000[[#This Row],[TotalAmount]],I:I,0))</f>
        <v>Dubai</v>
      </c>
    </row>
    <row r="3832" spans="1:20" x14ac:dyDescent="0.3">
      <c r="A3832" s="1" t="s">
        <v>3876</v>
      </c>
      <c r="B3832" s="1" t="s">
        <v>38</v>
      </c>
      <c r="C3832" s="1" t="s">
        <v>20</v>
      </c>
      <c r="D3832" s="1" t="s">
        <v>39</v>
      </c>
      <c r="E3832" s="1" t="s">
        <v>22</v>
      </c>
      <c r="F3832" s="1" t="s">
        <v>28</v>
      </c>
      <c r="G3832">
        <v>16740.63</v>
      </c>
      <c r="H3832">
        <v>3</v>
      </c>
      <c r="I3832">
        <v>50221.89</v>
      </c>
      <c r="J3832">
        <v>4.46</v>
      </c>
      <c r="K3832">
        <v>1929</v>
      </c>
      <c r="L3832" s="2">
        <v>45300</v>
      </c>
      <c r="O3832" t="str">
        <f>IF(ecommerce_10000[[#This Row],[Platform]]="Souq","sq",ecommerce_10000[[#This Row],[Platform]])</f>
        <v>Jumia</v>
      </c>
      <c r="P3832" t="str">
        <f>IF(E3832="Souq","sq",IF(E3832="Jumia","Jum",E3832))</f>
        <v>Jum</v>
      </c>
      <c r="Q3832">
        <f>VLOOKUP(ecommerce_10000[[#This Row],[City]],F:I,4,FALSE)</f>
        <v>26648.76</v>
      </c>
      <c r="R3832" s="1">
        <f>SUMIF(C:C,ecommerce_10000[[#This Row],[Category]],I:I)</f>
        <v>91504159.730000004</v>
      </c>
      <c r="S3832" s="1">
        <f>SUMIFS(I:I,C:C,C3832)</f>
        <v>91504159.730000004</v>
      </c>
      <c r="T3832" s="1" t="str">
        <f>INDEX(F:F,MATCH(ecommerce_10000[[#This Row],[TotalAmount]],I:I,0))</f>
        <v>Casablanca</v>
      </c>
    </row>
    <row r="3833" spans="1:20" x14ac:dyDescent="0.3">
      <c r="A3833" s="1" t="s">
        <v>3877</v>
      </c>
      <c r="B3833" s="1" t="s">
        <v>49</v>
      </c>
      <c r="C3833" s="1" t="s">
        <v>14</v>
      </c>
      <c r="D3833" s="1" t="s">
        <v>50</v>
      </c>
      <c r="E3833" s="1" t="s">
        <v>47</v>
      </c>
      <c r="F3833" s="1" t="s">
        <v>23</v>
      </c>
      <c r="G3833">
        <v>6800.15</v>
      </c>
      <c r="H3833">
        <v>4</v>
      </c>
      <c r="I3833">
        <v>27200.6</v>
      </c>
      <c r="J3833">
        <v>1.63</v>
      </c>
      <c r="K3833">
        <v>700</v>
      </c>
      <c r="L3833" s="2">
        <v>45406</v>
      </c>
      <c r="O3833" t="str">
        <f>IF(ecommerce_10000[[#This Row],[Platform]]="Souq","sq",ecommerce_10000[[#This Row],[Platform]])</f>
        <v>Amazon</v>
      </c>
      <c r="P3833" t="str">
        <f>IF(E3833="Souq","sq",IF(E3833="Jumia","Jum",E3833))</f>
        <v>Amazon</v>
      </c>
      <c r="Q3833">
        <f>VLOOKUP(ecommerce_10000[[#This Row],[City]],F:I,4,FALSE)</f>
        <v>13290.4</v>
      </c>
      <c r="R3833" s="1">
        <f>SUMIF(C:C,ecommerce_10000[[#This Row],[Category]],I:I)</f>
        <v>92327183.770000085</v>
      </c>
      <c r="S3833" s="1">
        <f>SUMIFS(I:I,C:C,C3833)</f>
        <v>92327183.770000085</v>
      </c>
      <c r="T3833" s="1" t="str">
        <f>INDEX(F:F,MATCH(ecommerce_10000[[#This Row],[TotalAmount]],I:I,0))</f>
        <v>Alexandria</v>
      </c>
    </row>
    <row r="3834" spans="1:20" x14ac:dyDescent="0.3">
      <c r="A3834" s="1" t="s">
        <v>3878</v>
      </c>
      <c r="B3834" s="1" t="s">
        <v>38</v>
      </c>
      <c r="C3834" s="1" t="s">
        <v>20</v>
      </c>
      <c r="D3834" s="1" t="s">
        <v>39</v>
      </c>
      <c r="E3834" s="1" t="s">
        <v>47</v>
      </c>
      <c r="F3834" s="1" t="s">
        <v>62</v>
      </c>
      <c r="G3834">
        <v>17286.18</v>
      </c>
      <c r="H3834">
        <v>3</v>
      </c>
      <c r="I3834">
        <v>51858.54</v>
      </c>
      <c r="J3834">
        <v>3.69</v>
      </c>
      <c r="K3834">
        <v>4356</v>
      </c>
      <c r="L3834" s="2">
        <v>45583</v>
      </c>
      <c r="O3834" t="str">
        <f>IF(ecommerce_10000[[#This Row],[Platform]]="Souq","sq",ecommerce_10000[[#This Row],[Platform]])</f>
        <v>Amazon</v>
      </c>
      <c r="P3834" t="str">
        <f>IF(E3834="Souq","sq",IF(E3834="Jumia","Jum",E3834))</f>
        <v>Amazon</v>
      </c>
      <c r="Q3834">
        <f>VLOOKUP(ecommerce_10000[[#This Row],[City]],F:I,4,FALSE)</f>
        <v>27872.98</v>
      </c>
      <c r="R3834" s="1">
        <f>SUMIF(C:C,ecommerce_10000[[#This Row],[Category]],I:I)</f>
        <v>91504159.730000004</v>
      </c>
      <c r="S3834" s="1">
        <f>SUMIFS(I:I,C:C,C3834)</f>
        <v>91504159.730000004</v>
      </c>
      <c r="T3834" s="1" t="str">
        <f>INDEX(F:F,MATCH(ecommerce_10000[[#This Row],[TotalAmount]],I:I,0))</f>
        <v>Giza</v>
      </c>
    </row>
    <row r="3835" spans="1:20" x14ac:dyDescent="0.3">
      <c r="A3835" s="1" t="s">
        <v>3879</v>
      </c>
      <c r="B3835" s="1" t="s">
        <v>53</v>
      </c>
      <c r="C3835" s="1" t="s">
        <v>31</v>
      </c>
      <c r="D3835" s="1" t="s">
        <v>54</v>
      </c>
      <c r="E3835" s="1" t="s">
        <v>47</v>
      </c>
      <c r="F3835" s="1" t="s">
        <v>28</v>
      </c>
      <c r="G3835">
        <v>2935.5</v>
      </c>
      <c r="H3835">
        <v>1</v>
      </c>
      <c r="I3835">
        <v>2935.5</v>
      </c>
      <c r="J3835">
        <v>3.17</v>
      </c>
      <c r="K3835">
        <v>1329</v>
      </c>
      <c r="L3835" s="2">
        <v>45631</v>
      </c>
      <c r="O3835" t="str">
        <f>IF(ecommerce_10000[[#This Row],[Platform]]="Souq","sq",ecommerce_10000[[#This Row],[Platform]])</f>
        <v>Amazon</v>
      </c>
      <c r="P3835" t="str">
        <f>IF(E3835="Souq","sq",IF(E3835="Jumia","Jum",E3835))</f>
        <v>Amazon</v>
      </c>
      <c r="Q3835">
        <f>VLOOKUP(ecommerce_10000[[#This Row],[City]],F:I,4,FALSE)</f>
        <v>26648.76</v>
      </c>
      <c r="R3835" s="1">
        <f>SUMIF(C:C,ecommerce_10000[[#This Row],[Category]],I:I)</f>
        <v>57542997.559999913</v>
      </c>
      <c r="S3835" s="1">
        <f>SUMIFS(I:I,C:C,C3835)</f>
        <v>57542997.559999913</v>
      </c>
      <c r="T3835" s="1" t="str">
        <f>INDEX(F:F,MATCH(ecommerce_10000[[#This Row],[TotalAmount]],I:I,0))</f>
        <v>Casablanca</v>
      </c>
    </row>
    <row r="3836" spans="1:20" x14ac:dyDescent="0.3">
      <c r="A3836" s="1" t="s">
        <v>3880</v>
      </c>
      <c r="B3836" s="1" t="s">
        <v>53</v>
      </c>
      <c r="C3836" s="1" t="s">
        <v>31</v>
      </c>
      <c r="D3836" s="1" t="s">
        <v>54</v>
      </c>
      <c r="E3836" s="1" t="s">
        <v>47</v>
      </c>
      <c r="F3836" s="1" t="s">
        <v>17</v>
      </c>
      <c r="G3836">
        <v>7917.06</v>
      </c>
      <c r="H3836">
        <v>4</v>
      </c>
      <c r="I3836">
        <v>31668.240000000002</v>
      </c>
      <c r="J3836">
        <v>4.62</v>
      </c>
      <c r="K3836">
        <v>4851</v>
      </c>
      <c r="L3836" s="2">
        <v>45378</v>
      </c>
      <c r="O3836" t="str">
        <f>IF(ecommerce_10000[[#This Row],[Platform]]="Souq","sq",ecommerce_10000[[#This Row],[Platform]])</f>
        <v>Amazon</v>
      </c>
      <c r="P3836" t="str">
        <f>IF(E3836="Souq","sq",IF(E3836="Jumia","Jum",E3836))</f>
        <v>Amazon</v>
      </c>
      <c r="Q3836">
        <f>VLOOKUP(ecommerce_10000[[#This Row],[City]],F:I,4,FALSE)</f>
        <v>16284.02</v>
      </c>
      <c r="R3836" s="1">
        <f>SUMIF(C:C,ecommerce_10000[[#This Row],[Category]],I:I)</f>
        <v>57542997.559999913</v>
      </c>
      <c r="S3836" s="1">
        <f>SUMIFS(I:I,C:C,C3836)</f>
        <v>57542997.559999913</v>
      </c>
      <c r="T3836" s="1" t="str">
        <f>INDEX(F:F,MATCH(ecommerce_10000[[#This Row],[TotalAmount]],I:I,0))</f>
        <v>Cairo</v>
      </c>
    </row>
    <row r="3837" spans="1:20" x14ac:dyDescent="0.3">
      <c r="A3837" s="1" t="s">
        <v>3881</v>
      </c>
      <c r="B3837" s="1" t="s">
        <v>65</v>
      </c>
      <c r="C3837" s="1" t="s">
        <v>20</v>
      </c>
      <c r="D3837" s="1" t="s">
        <v>66</v>
      </c>
      <c r="E3837" s="1" t="s">
        <v>22</v>
      </c>
      <c r="F3837" s="1" t="s">
        <v>40</v>
      </c>
      <c r="G3837">
        <v>15280.53</v>
      </c>
      <c r="H3837">
        <v>2</v>
      </c>
      <c r="I3837">
        <v>30561.06</v>
      </c>
      <c r="J3837">
        <v>1.76</v>
      </c>
      <c r="K3837">
        <v>4275</v>
      </c>
      <c r="L3837" s="2">
        <v>45462</v>
      </c>
      <c r="O3837" t="str">
        <f>IF(ecommerce_10000[[#This Row],[Platform]]="Souq","sq",ecommerce_10000[[#This Row],[Platform]])</f>
        <v>Jumia</v>
      </c>
      <c r="P3837" t="str">
        <f>IF(E3837="Souq","sq",IF(E3837="Jumia","Jum",E3837))</f>
        <v>Jum</v>
      </c>
      <c r="Q3837">
        <f>VLOOKUP(ecommerce_10000[[#This Row],[City]],F:I,4,FALSE)</f>
        <v>99349.3</v>
      </c>
      <c r="R3837" s="1">
        <f>SUMIF(C:C,ecommerce_10000[[#This Row],[Category]],I:I)</f>
        <v>91504159.730000004</v>
      </c>
      <c r="S3837" s="1">
        <f>SUMIFS(I:I,C:C,C3837)</f>
        <v>91504159.730000004</v>
      </c>
      <c r="T3837" s="1" t="str">
        <f>INDEX(F:F,MATCH(ecommerce_10000[[#This Row],[TotalAmount]],I:I,0))</f>
        <v>Riyadh</v>
      </c>
    </row>
    <row r="3838" spans="1:20" x14ac:dyDescent="0.3">
      <c r="A3838" s="1" t="s">
        <v>3882</v>
      </c>
      <c r="B3838" s="1" t="s">
        <v>19</v>
      </c>
      <c r="C3838" s="1" t="s">
        <v>20</v>
      </c>
      <c r="D3838" s="1" t="s">
        <v>21</v>
      </c>
      <c r="E3838" s="1" t="s">
        <v>16</v>
      </c>
      <c r="F3838" s="1" t="s">
        <v>17</v>
      </c>
      <c r="G3838">
        <v>7991.34</v>
      </c>
      <c r="H3838">
        <v>5</v>
      </c>
      <c r="I3838">
        <v>39956.699999999997</v>
      </c>
      <c r="J3838">
        <v>2.66</v>
      </c>
      <c r="K3838">
        <v>66</v>
      </c>
      <c r="L3838" s="2">
        <v>45496</v>
      </c>
      <c r="O3838" t="str">
        <f>IF(ecommerce_10000[[#This Row],[Platform]]="Souq","sq",ecommerce_10000[[#This Row],[Platform]])</f>
        <v>sq</v>
      </c>
      <c r="P3838" t="str">
        <f>IF(E3838="Souq","sq",IF(E3838="Jumia","Jum",E3838))</f>
        <v>sq</v>
      </c>
      <c r="Q3838">
        <f>VLOOKUP(ecommerce_10000[[#This Row],[City]],F:I,4,FALSE)</f>
        <v>16284.02</v>
      </c>
      <c r="R3838" s="1">
        <f>SUMIF(C:C,ecommerce_10000[[#This Row],[Category]],I:I)</f>
        <v>91504159.730000004</v>
      </c>
      <c r="S3838" s="1">
        <f>SUMIFS(I:I,C:C,C3838)</f>
        <v>91504159.730000004</v>
      </c>
      <c r="T3838" s="1" t="str">
        <f>INDEX(F:F,MATCH(ecommerce_10000[[#This Row],[TotalAmount]],I:I,0))</f>
        <v>Cairo</v>
      </c>
    </row>
    <row r="3839" spans="1:20" x14ac:dyDescent="0.3">
      <c r="A3839" s="1" t="s">
        <v>3883</v>
      </c>
      <c r="B3839" s="1" t="s">
        <v>30</v>
      </c>
      <c r="C3839" s="1" t="s">
        <v>31</v>
      </c>
      <c r="D3839" s="1" t="s">
        <v>32</v>
      </c>
      <c r="E3839" s="1" t="s">
        <v>16</v>
      </c>
      <c r="F3839" s="1" t="s">
        <v>33</v>
      </c>
      <c r="G3839">
        <v>5293.23</v>
      </c>
      <c r="H3839">
        <v>3</v>
      </c>
      <c r="I3839">
        <v>15879.69</v>
      </c>
      <c r="J3839">
        <v>1.79</v>
      </c>
      <c r="K3839">
        <v>2428</v>
      </c>
      <c r="L3839" s="2">
        <v>45406</v>
      </c>
      <c r="O3839" t="str">
        <f>IF(ecommerce_10000[[#This Row],[Platform]]="Souq","sq",ecommerce_10000[[#This Row],[Platform]])</f>
        <v>sq</v>
      </c>
      <c r="P3839" t="str">
        <f>IF(E3839="Souq","sq",IF(E3839="Jumia","Jum",E3839))</f>
        <v>sq</v>
      </c>
      <c r="Q3839">
        <f>VLOOKUP(ecommerce_10000[[#This Row],[City]],F:I,4,FALSE)</f>
        <v>3665.44</v>
      </c>
      <c r="R3839" s="1">
        <f>SUMIF(C:C,ecommerce_10000[[#This Row],[Category]],I:I)</f>
        <v>57542997.559999913</v>
      </c>
      <c r="S3839" s="1">
        <f>SUMIFS(I:I,C:C,C3839)</f>
        <v>57542997.559999913</v>
      </c>
      <c r="T3839" s="1" t="str">
        <f>INDEX(F:F,MATCH(ecommerce_10000[[#This Row],[TotalAmount]],I:I,0))</f>
        <v>Dubai</v>
      </c>
    </row>
    <row r="3840" spans="1:20" x14ac:dyDescent="0.3">
      <c r="A3840" s="1" t="s">
        <v>3884</v>
      </c>
      <c r="B3840" s="1" t="s">
        <v>53</v>
      </c>
      <c r="C3840" s="1" t="s">
        <v>31</v>
      </c>
      <c r="D3840" s="1" t="s">
        <v>54</v>
      </c>
      <c r="E3840" s="1" t="s">
        <v>47</v>
      </c>
      <c r="F3840" s="1" t="s">
        <v>17</v>
      </c>
      <c r="G3840">
        <v>8144.22</v>
      </c>
      <c r="H3840">
        <v>3</v>
      </c>
      <c r="I3840">
        <v>24432.66</v>
      </c>
      <c r="J3840">
        <v>3.13</v>
      </c>
      <c r="K3840">
        <v>1989</v>
      </c>
      <c r="L3840" s="2">
        <v>45351</v>
      </c>
      <c r="O3840" t="str">
        <f>IF(ecommerce_10000[[#This Row],[Platform]]="Souq","sq",ecommerce_10000[[#This Row],[Platform]])</f>
        <v>Amazon</v>
      </c>
      <c r="P3840" t="str">
        <f>IF(E3840="Souq","sq",IF(E3840="Jumia","Jum",E3840))</f>
        <v>Amazon</v>
      </c>
      <c r="Q3840">
        <f>VLOOKUP(ecommerce_10000[[#This Row],[City]],F:I,4,FALSE)</f>
        <v>16284.02</v>
      </c>
      <c r="R3840" s="1">
        <f>SUMIF(C:C,ecommerce_10000[[#This Row],[Category]],I:I)</f>
        <v>57542997.559999913</v>
      </c>
      <c r="S3840" s="1">
        <f>SUMIFS(I:I,C:C,C3840)</f>
        <v>57542997.559999913</v>
      </c>
      <c r="T3840" s="1" t="str">
        <f>INDEX(F:F,MATCH(ecommerce_10000[[#This Row],[TotalAmount]],I:I,0))</f>
        <v>Cairo</v>
      </c>
    </row>
    <row r="3841" spans="1:20" x14ac:dyDescent="0.3">
      <c r="A3841" s="1" t="s">
        <v>3885</v>
      </c>
      <c r="B3841" s="1" t="s">
        <v>43</v>
      </c>
      <c r="C3841" s="1" t="s">
        <v>44</v>
      </c>
      <c r="D3841" s="1" t="s">
        <v>45</v>
      </c>
      <c r="E3841" s="1" t="s">
        <v>47</v>
      </c>
      <c r="F3841" s="1" t="s">
        <v>17</v>
      </c>
      <c r="G3841">
        <v>1156.3399999999999</v>
      </c>
      <c r="H3841">
        <v>4</v>
      </c>
      <c r="I3841">
        <v>4625.3599999999997</v>
      </c>
      <c r="J3841">
        <v>3.76</v>
      </c>
      <c r="K3841">
        <v>3894</v>
      </c>
      <c r="L3841" s="2">
        <v>45463</v>
      </c>
      <c r="O3841" t="str">
        <f>IF(ecommerce_10000[[#This Row],[Platform]]="Souq","sq",ecommerce_10000[[#This Row],[Platform]])</f>
        <v>Amazon</v>
      </c>
      <c r="P3841" t="str">
        <f>IF(E3841="Souq","sq",IF(E3841="Jumia","Jum",E3841))</f>
        <v>Amazon</v>
      </c>
      <c r="Q3841">
        <f>VLOOKUP(ecommerce_10000[[#This Row],[City]],F:I,4,FALSE)</f>
        <v>16284.02</v>
      </c>
      <c r="R3841" s="1">
        <f>SUMIF(C:C,ecommerce_10000[[#This Row],[Category]],I:I)</f>
        <v>31420413.200000018</v>
      </c>
      <c r="S3841" s="1">
        <f>SUMIFS(I:I,C:C,C3841)</f>
        <v>31420413.200000018</v>
      </c>
      <c r="T3841" s="1" t="str">
        <f>INDEX(F:F,MATCH(ecommerce_10000[[#This Row],[TotalAmount]],I:I,0))</f>
        <v>Cairo</v>
      </c>
    </row>
    <row r="3842" spans="1:20" x14ac:dyDescent="0.3">
      <c r="A3842" s="1" t="s">
        <v>3886</v>
      </c>
      <c r="B3842" s="1" t="s">
        <v>13</v>
      </c>
      <c r="C3842" s="1" t="s">
        <v>14</v>
      </c>
      <c r="D3842" s="1" t="s">
        <v>15</v>
      </c>
      <c r="E3842" s="1" t="s">
        <v>47</v>
      </c>
      <c r="F3842" s="1" t="s">
        <v>33</v>
      </c>
      <c r="G3842">
        <v>2517.9</v>
      </c>
      <c r="H3842">
        <v>4</v>
      </c>
      <c r="I3842">
        <v>10071.6</v>
      </c>
      <c r="J3842">
        <v>4.78</v>
      </c>
      <c r="K3842">
        <v>1728</v>
      </c>
      <c r="L3842" s="2">
        <v>45319</v>
      </c>
      <c r="O3842" t="str">
        <f>IF(ecommerce_10000[[#This Row],[Platform]]="Souq","sq",ecommerce_10000[[#This Row],[Platform]])</f>
        <v>Amazon</v>
      </c>
      <c r="P3842" t="str">
        <f>IF(E3842="Souq","sq",IF(E3842="Jumia","Jum",E3842))</f>
        <v>Amazon</v>
      </c>
      <c r="Q3842">
        <f>VLOOKUP(ecommerce_10000[[#This Row],[City]],F:I,4,FALSE)</f>
        <v>3665.44</v>
      </c>
      <c r="R3842" s="1">
        <f>SUMIF(C:C,ecommerce_10000[[#This Row],[Category]],I:I)</f>
        <v>92327183.770000085</v>
      </c>
      <c r="S3842" s="1">
        <f>SUMIFS(I:I,C:C,C3842)</f>
        <v>92327183.770000085</v>
      </c>
      <c r="T3842" s="1" t="str">
        <f>INDEX(F:F,MATCH(ecommerce_10000[[#This Row],[TotalAmount]],I:I,0))</f>
        <v>Dubai</v>
      </c>
    </row>
    <row r="3843" spans="1:20" x14ac:dyDescent="0.3">
      <c r="A3843" s="1" t="s">
        <v>3887</v>
      </c>
      <c r="B3843" s="1" t="s">
        <v>38</v>
      </c>
      <c r="C3843" s="1" t="s">
        <v>20</v>
      </c>
      <c r="D3843" s="1" t="s">
        <v>39</v>
      </c>
      <c r="E3843" s="1" t="s">
        <v>22</v>
      </c>
      <c r="F3843" s="1" t="s">
        <v>62</v>
      </c>
      <c r="G3843">
        <v>14329.16</v>
      </c>
      <c r="H3843">
        <v>2</v>
      </c>
      <c r="I3843">
        <v>28658.32</v>
      </c>
      <c r="J3843">
        <v>3.65</v>
      </c>
      <c r="K3843">
        <v>4407</v>
      </c>
      <c r="L3843" s="2">
        <v>45557</v>
      </c>
      <c r="O3843" t="str">
        <f>IF(ecommerce_10000[[#This Row],[Platform]]="Souq","sq",ecommerce_10000[[#This Row],[Platform]])</f>
        <v>Jumia</v>
      </c>
      <c r="P3843" t="str">
        <f>IF(E3843="Souq","sq",IF(E3843="Jumia","Jum",E3843))</f>
        <v>Jum</v>
      </c>
      <c r="Q3843">
        <f>VLOOKUP(ecommerce_10000[[#This Row],[City]],F:I,4,FALSE)</f>
        <v>27872.98</v>
      </c>
      <c r="R3843" s="1">
        <f>SUMIF(C:C,ecommerce_10000[[#This Row],[Category]],I:I)</f>
        <v>91504159.730000004</v>
      </c>
      <c r="S3843" s="1">
        <f>SUMIFS(I:I,C:C,C3843)</f>
        <v>91504159.730000004</v>
      </c>
      <c r="T3843" s="1" t="str">
        <f>INDEX(F:F,MATCH(ecommerce_10000[[#This Row],[TotalAmount]],I:I,0))</f>
        <v>Giza</v>
      </c>
    </row>
    <row r="3844" spans="1:20" x14ac:dyDescent="0.3">
      <c r="A3844" s="1" t="s">
        <v>3888</v>
      </c>
      <c r="B3844" s="1" t="s">
        <v>53</v>
      </c>
      <c r="C3844" s="1" t="s">
        <v>31</v>
      </c>
      <c r="D3844" s="1" t="s">
        <v>54</v>
      </c>
      <c r="E3844" s="1" t="s">
        <v>22</v>
      </c>
      <c r="F3844" s="1" t="s">
        <v>23</v>
      </c>
      <c r="G3844">
        <v>443.1</v>
      </c>
      <c r="H3844">
        <v>2</v>
      </c>
      <c r="I3844">
        <v>886.2</v>
      </c>
      <c r="J3844">
        <v>4.51</v>
      </c>
      <c r="K3844">
        <v>4001</v>
      </c>
      <c r="L3844" s="2">
        <v>45637</v>
      </c>
      <c r="O3844" t="str">
        <f>IF(ecommerce_10000[[#This Row],[Platform]]="Souq","sq",ecommerce_10000[[#This Row],[Platform]])</f>
        <v>Jumia</v>
      </c>
      <c r="P3844" t="str">
        <f>IF(E3844="Souq","sq",IF(E3844="Jumia","Jum",E3844))</f>
        <v>Jum</v>
      </c>
      <c r="Q3844">
        <f>VLOOKUP(ecommerce_10000[[#This Row],[City]],F:I,4,FALSE)</f>
        <v>13290.4</v>
      </c>
      <c r="R3844" s="1">
        <f>SUMIF(C:C,ecommerce_10000[[#This Row],[Category]],I:I)</f>
        <v>57542997.559999913</v>
      </c>
      <c r="S3844" s="1">
        <f>SUMIFS(I:I,C:C,C3844)</f>
        <v>57542997.559999913</v>
      </c>
      <c r="T3844" s="1" t="str">
        <f>INDEX(F:F,MATCH(ecommerce_10000[[#This Row],[TotalAmount]],I:I,0))</f>
        <v>Alexandria</v>
      </c>
    </row>
    <row r="3845" spans="1:20" x14ac:dyDescent="0.3">
      <c r="A3845" s="1" t="s">
        <v>3889</v>
      </c>
      <c r="B3845" s="1" t="s">
        <v>25</v>
      </c>
      <c r="C3845" s="1" t="s">
        <v>26</v>
      </c>
      <c r="D3845" s="1" t="s">
        <v>27</v>
      </c>
      <c r="E3845" s="1" t="s">
        <v>22</v>
      </c>
      <c r="F3845" s="1" t="s">
        <v>40</v>
      </c>
      <c r="G3845">
        <v>17483.349999999999</v>
      </c>
      <c r="H3845">
        <v>4</v>
      </c>
      <c r="I3845">
        <v>69933.399999999994</v>
      </c>
      <c r="J3845">
        <v>2.79</v>
      </c>
      <c r="K3845">
        <v>1343</v>
      </c>
      <c r="L3845" s="2">
        <v>45629</v>
      </c>
      <c r="O3845" t="str">
        <f>IF(ecommerce_10000[[#This Row],[Platform]]="Souq","sq",ecommerce_10000[[#This Row],[Platform]])</f>
        <v>Jumia</v>
      </c>
      <c r="P3845" t="str">
        <f>IF(E3845="Souq","sq",IF(E3845="Jumia","Jum",E3845))</f>
        <v>Jum</v>
      </c>
      <c r="Q3845">
        <f>VLOOKUP(ecommerce_10000[[#This Row],[City]],F:I,4,FALSE)</f>
        <v>99349.3</v>
      </c>
      <c r="R3845" s="1">
        <f>SUMIF(C:C,ecommerce_10000[[#This Row],[Category]],I:I)</f>
        <v>29200970.130000021</v>
      </c>
      <c r="S3845" s="1">
        <f>SUMIFS(I:I,C:C,C3845)</f>
        <v>29200970.130000021</v>
      </c>
      <c r="T3845" s="1" t="str">
        <f>INDEX(F:F,MATCH(ecommerce_10000[[#This Row],[TotalAmount]],I:I,0))</f>
        <v>Riyadh</v>
      </c>
    </row>
    <row r="3846" spans="1:20" x14ac:dyDescent="0.3">
      <c r="A3846" s="1" t="s">
        <v>3890</v>
      </c>
      <c r="B3846" s="1" t="s">
        <v>49</v>
      </c>
      <c r="C3846" s="1" t="s">
        <v>14</v>
      </c>
      <c r="D3846" s="1" t="s">
        <v>50</v>
      </c>
      <c r="E3846" s="1" t="s">
        <v>47</v>
      </c>
      <c r="F3846" s="1" t="s">
        <v>28</v>
      </c>
      <c r="G3846">
        <v>592.77</v>
      </c>
      <c r="H3846">
        <v>2</v>
      </c>
      <c r="I3846">
        <v>1185.54</v>
      </c>
      <c r="J3846">
        <v>2.23</v>
      </c>
      <c r="K3846">
        <v>466</v>
      </c>
      <c r="L3846" s="2">
        <v>45471</v>
      </c>
      <c r="O3846" t="str">
        <f>IF(ecommerce_10000[[#This Row],[Platform]]="Souq","sq",ecommerce_10000[[#This Row],[Platform]])</f>
        <v>Amazon</v>
      </c>
      <c r="P3846" t="str">
        <f>IF(E3846="Souq","sq",IF(E3846="Jumia","Jum",E3846))</f>
        <v>Amazon</v>
      </c>
      <c r="Q3846">
        <f>VLOOKUP(ecommerce_10000[[#This Row],[City]],F:I,4,FALSE)</f>
        <v>26648.76</v>
      </c>
      <c r="R3846" s="1">
        <f>SUMIF(C:C,ecommerce_10000[[#This Row],[Category]],I:I)</f>
        <v>92327183.770000085</v>
      </c>
      <c r="S3846" s="1">
        <f>SUMIFS(I:I,C:C,C3846)</f>
        <v>92327183.770000085</v>
      </c>
      <c r="T3846" s="1" t="str">
        <f>INDEX(F:F,MATCH(ecommerce_10000[[#This Row],[TotalAmount]],I:I,0))</f>
        <v>Casablanca</v>
      </c>
    </row>
    <row r="3847" spans="1:20" x14ac:dyDescent="0.3">
      <c r="A3847" s="1" t="s">
        <v>3891</v>
      </c>
      <c r="B3847" s="1" t="s">
        <v>35</v>
      </c>
      <c r="C3847" s="1" t="s">
        <v>14</v>
      </c>
      <c r="D3847" s="1" t="s">
        <v>36</v>
      </c>
      <c r="E3847" s="1" t="s">
        <v>47</v>
      </c>
      <c r="F3847" s="1" t="s">
        <v>40</v>
      </c>
      <c r="G3847">
        <v>18782.52</v>
      </c>
      <c r="H3847">
        <v>1</v>
      </c>
      <c r="I3847">
        <v>18782.52</v>
      </c>
      <c r="J3847">
        <v>2.57</v>
      </c>
      <c r="K3847">
        <v>3430</v>
      </c>
      <c r="L3847" s="2">
        <v>45526</v>
      </c>
      <c r="O3847" t="str">
        <f>IF(ecommerce_10000[[#This Row],[Platform]]="Souq","sq",ecommerce_10000[[#This Row],[Platform]])</f>
        <v>Amazon</v>
      </c>
      <c r="P3847" t="str">
        <f>IF(E3847="Souq","sq",IF(E3847="Jumia","Jum",E3847))</f>
        <v>Amazon</v>
      </c>
      <c r="Q3847">
        <f>VLOOKUP(ecommerce_10000[[#This Row],[City]],F:I,4,FALSE)</f>
        <v>99349.3</v>
      </c>
      <c r="R3847" s="1">
        <f>SUMIF(C:C,ecommerce_10000[[#This Row],[Category]],I:I)</f>
        <v>92327183.770000085</v>
      </c>
      <c r="S3847" s="1">
        <f>SUMIFS(I:I,C:C,C3847)</f>
        <v>92327183.770000085</v>
      </c>
      <c r="T3847" s="1" t="str">
        <f>INDEX(F:F,MATCH(ecommerce_10000[[#This Row],[TotalAmount]],I:I,0))</f>
        <v>Riyadh</v>
      </c>
    </row>
    <row r="3848" spans="1:20" x14ac:dyDescent="0.3">
      <c r="A3848" s="1" t="s">
        <v>3892</v>
      </c>
      <c r="B3848" s="1" t="s">
        <v>35</v>
      </c>
      <c r="C3848" s="1" t="s">
        <v>14</v>
      </c>
      <c r="D3848" s="1" t="s">
        <v>36</v>
      </c>
      <c r="E3848" s="1" t="s">
        <v>22</v>
      </c>
      <c r="F3848" s="1" t="s">
        <v>62</v>
      </c>
      <c r="G3848">
        <v>19525.72</v>
      </c>
      <c r="H3848">
        <v>2</v>
      </c>
      <c r="I3848">
        <v>39051.440000000002</v>
      </c>
      <c r="J3848">
        <v>1.1499999999999999</v>
      </c>
      <c r="K3848">
        <v>4524</v>
      </c>
      <c r="L3848" s="2">
        <v>45459</v>
      </c>
      <c r="O3848" t="str">
        <f>IF(ecommerce_10000[[#This Row],[Platform]]="Souq","sq",ecommerce_10000[[#This Row],[Platform]])</f>
        <v>Jumia</v>
      </c>
      <c r="P3848" t="str">
        <f>IF(E3848="Souq","sq",IF(E3848="Jumia","Jum",E3848))</f>
        <v>Jum</v>
      </c>
      <c r="Q3848">
        <f>VLOOKUP(ecommerce_10000[[#This Row],[City]],F:I,4,FALSE)</f>
        <v>27872.98</v>
      </c>
      <c r="R3848" s="1">
        <f>SUMIF(C:C,ecommerce_10000[[#This Row],[Category]],I:I)</f>
        <v>92327183.770000085</v>
      </c>
      <c r="S3848" s="1">
        <f>SUMIFS(I:I,C:C,C3848)</f>
        <v>92327183.770000085</v>
      </c>
      <c r="T3848" s="1" t="str">
        <f>INDEX(F:F,MATCH(ecommerce_10000[[#This Row],[TotalAmount]],I:I,0))</f>
        <v>Giza</v>
      </c>
    </row>
    <row r="3849" spans="1:20" x14ac:dyDescent="0.3">
      <c r="A3849" s="1" t="s">
        <v>3893</v>
      </c>
      <c r="B3849" s="1" t="s">
        <v>30</v>
      </c>
      <c r="C3849" s="1" t="s">
        <v>31</v>
      </c>
      <c r="D3849" s="1" t="s">
        <v>32</v>
      </c>
      <c r="E3849" s="1" t="s">
        <v>47</v>
      </c>
      <c r="F3849" s="1" t="s">
        <v>23</v>
      </c>
      <c r="G3849">
        <v>14809.15</v>
      </c>
      <c r="H3849">
        <v>4</v>
      </c>
      <c r="I3849">
        <v>59236.6</v>
      </c>
      <c r="J3849">
        <v>4.79</v>
      </c>
      <c r="K3849">
        <v>3511</v>
      </c>
      <c r="L3849" s="2">
        <v>45350</v>
      </c>
      <c r="O3849" t="str">
        <f>IF(ecommerce_10000[[#This Row],[Platform]]="Souq","sq",ecommerce_10000[[#This Row],[Platform]])</f>
        <v>Amazon</v>
      </c>
      <c r="P3849" t="str">
        <f>IF(E3849="Souq","sq",IF(E3849="Jumia","Jum",E3849))</f>
        <v>Amazon</v>
      </c>
      <c r="Q3849">
        <f>VLOOKUP(ecommerce_10000[[#This Row],[City]],F:I,4,FALSE)</f>
        <v>13290.4</v>
      </c>
      <c r="R3849" s="1">
        <f>SUMIF(C:C,ecommerce_10000[[#This Row],[Category]],I:I)</f>
        <v>57542997.559999913</v>
      </c>
      <c r="S3849" s="1">
        <f>SUMIFS(I:I,C:C,C3849)</f>
        <v>57542997.559999913</v>
      </c>
      <c r="T3849" s="1" t="str">
        <f>INDEX(F:F,MATCH(ecommerce_10000[[#This Row],[TotalAmount]],I:I,0))</f>
        <v>Alexandria</v>
      </c>
    </row>
    <row r="3850" spans="1:20" x14ac:dyDescent="0.3">
      <c r="A3850" s="1" t="s">
        <v>3894</v>
      </c>
      <c r="B3850" s="1" t="s">
        <v>30</v>
      </c>
      <c r="C3850" s="1" t="s">
        <v>31</v>
      </c>
      <c r="D3850" s="1" t="s">
        <v>32</v>
      </c>
      <c r="E3850" s="1" t="s">
        <v>16</v>
      </c>
      <c r="F3850" s="1" t="s">
        <v>40</v>
      </c>
      <c r="G3850">
        <v>12858.24</v>
      </c>
      <c r="H3850">
        <v>2</v>
      </c>
      <c r="I3850">
        <v>25716.48</v>
      </c>
      <c r="J3850">
        <v>1.62</v>
      </c>
      <c r="K3850">
        <v>3918</v>
      </c>
      <c r="L3850" s="2">
        <v>45496</v>
      </c>
      <c r="O3850" t="str">
        <f>IF(ecommerce_10000[[#This Row],[Platform]]="Souq","sq",ecommerce_10000[[#This Row],[Platform]])</f>
        <v>sq</v>
      </c>
      <c r="P3850" t="str">
        <f>IF(E3850="Souq","sq",IF(E3850="Jumia","Jum",E3850))</f>
        <v>sq</v>
      </c>
      <c r="Q3850">
        <f>VLOOKUP(ecommerce_10000[[#This Row],[City]],F:I,4,FALSE)</f>
        <v>99349.3</v>
      </c>
      <c r="R3850" s="1">
        <f>SUMIF(C:C,ecommerce_10000[[#This Row],[Category]],I:I)</f>
        <v>57542997.559999913</v>
      </c>
      <c r="S3850" s="1">
        <f>SUMIFS(I:I,C:C,C3850)</f>
        <v>57542997.559999913</v>
      </c>
      <c r="T3850" s="1" t="str">
        <f>INDEX(F:F,MATCH(ecommerce_10000[[#This Row],[TotalAmount]],I:I,0))</f>
        <v>Riyadh</v>
      </c>
    </row>
    <row r="3851" spans="1:20" x14ac:dyDescent="0.3">
      <c r="A3851" s="1" t="s">
        <v>3895</v>
      </c>
      <c r="B3851" s="1" t="s">
        <v>49</v>
      </c>
      <c r="C3851" s="1" t="s">
        <v>14</v>
      </c>
      <c r="D3851" s="1" t="s">
        <v>50</v>
      </c>
      <c r="E3851" s="1" t="s">
        <v>22</v>
      </c>
      <c r="F3851" s="1" t="s">
        <v>33</v>
      </c>
      <c r="G3851">
        <v>15440.04</v>
      </c>
      <c r="H3851">
        <v>3</v>
      </c>
      <c r="I3851">
        <v>46320.12</v>
      </c>
      <c r="J3851">
        <v>1.59</v>
      </c>
      <c r="K3851">
        <v>1625</v>
      </c>
      <c r="L3851" s="2">
        <v>45566</v>
      </c>
      <c r="O3851" t="str">
        <f>IF(ecommerce_10000[[#This Row],[Platform]]="Souq","sq",ecommerce_10000[[#This Row],[Platform]])</f>
        <v>Jumia</v>
      </c>
      <c r="P3851" t="str">
        <f>IF(E3851="Souq","sq",IF(E3851="Jumia","Jum",E3851))</f>
        <v>Jum</v>
      </c>
      <c r="Q3851">
        <f>VLOOKUP(ecommerce_10000[[#This Row],[City]],F:I,4,FALSE)</f>
        <v>3665.44</v>
      </c>
      <c r="R3851" s="1">
        <f>SUMIF(C:C,ecommerce_10000[[#This Row],[Category]],I:I)</f>
        <v>92327183.770000085</v>
      </c>
      <c r="S3851" s="1">
        <f>SUMIFS(I:I,C:C,C3851)</f>
        <v>92327183.770000085</v>
      </c>
      <c r="T3851" s="1" t="str">
        <f>INDEX(F:F,MATCH(ecommerce_10000[[#This Row],[TotalAmount]],I:I,0))</f>
        <v>Dubai</v>
      </c>
    </row>
    <row r="3852" spans="1:20" x14ac:dyDescent="0.3">
      <c r="A3852" s="1" t="s">
        <v>3896</v>
      </c>
      <c r="B3852" s="1" t="s">
        <v>19</v>
      </c>
      <c r="C3852" s="1" t="s">
        <v>20</v>
      </c>
      <c r="D3852" s="1" t="s">
        <v>21</v>
      </c>
      <c r="E3852" s="1" t="s">
        <v>16</v>
      </c>
      <c r="F3852" s="1" t="s">
        <v>40</v>
      </c>
      <c r="G3852">
        <v>19536.810000000001</v>
      </c>
      <c r="H3852">
        <v>2</v>
      </c>
      <c r="I3852">
        <v>39073.620000000003</v>
      </c>
      <c r="J3852">
        <v>1.78</v>
      </c>
      <c r="K3852">
        <v>2369</v>
      </c>
      <c r="L3852" s="2">
        <v>45652</v>
      </c>
      <c r="O3852" t="str">
        <f>IF(ecommerce_10000[[#This Row],[Platform]]="Souq","sq",ecommerce_10000[[#This Row],[Platform]])</f>
        <v>sq</v>
      </c>
      <c r="P3852" t="str">
        <f>IF(E3852="Souq","sq",IF(E3852="Jumia","Jum",E3852))</f>
        <v>sq</v>
      </c>
      <c r="Q3852">
        <f>VLOOKUP(ecommerce_10000[[#This Row],[City]],F:I,4,FALSE)</f>
        <v>99349.3</v>
      </c>
      <c r="R3852" s="1">
        <f>SUMIF(C:C,ecommerce_10000[[#This Row],[Category]],I:I)</f>
        <v>91504159.730000004</v>
      </c>
      <c r="S3852" s="1">
        <f>SUMIFS(I:I,C:C,C3852)</f>
        <v>91504159.730000004</v>
      </c>
      <c r="T3852" s="1" t="str">
        <f>INDEX(F:F,MATCH(ecommerce_10000[[#This Row],[TotalAmount]],I:I,0))</f>
        <v>Riyadh</v>
      </c>
    </row>
    <row r="3853" spans="1:20" x14ac:dyDescent="0.3">
      <c r="A3853" s="1" t="s">
        <v>3897</v>
      </c>
      <c r="B3853" s="1" t="s">
        <v>30</v>
      </c>
      <c r="C3853" s="1" t="s">
        <v>31</v>
      </c>
      <c r="D3853" s="1" t="s">
        <v>32</v>
      </c>
      <c r="E3853" s="1" t="s">
        <v>22</v>
      </c>
      <c r="F3853" s="1" t="s">
        <v>23</v>
      </c>
      <c r="G3853">
        <v>2480.94</v>
      </c>
      <c r="H3853">
        <v>2</v>
      </c>
      <c r="I3853">
        <v>4961.88</v>
      </c>
      <c r="J3853">
        <v>2.14</v>
      </c>
      <c r="K3853">
        <v>4255</v>
      </c>
      <c r="L3853" s="2">
        <v>45342</v>
      </c>
      <c r="O3853" t="str">
        <f>IF(ecommerce_10000[[#This Row],[Platform]]="Souq","sq",ecommerce_10000[[#This Row],[Platform]])</f>
        <v>Jumia</v>
      </c>
      <c r="P3853" t="str">
        <f>IF(E3853="Souq","sq",IF(E3853="Jumia","Jum",E3853))</f>
        <v>Jum</v>
      </c>
      <c r="Q3853">
        <f>VLOOKUP(ecommerce_10000[[#This Row],[City]],F:I,4,FALSE)</f>
        <v>13290.4</v>
      </c>
      <c r="R3853" s="1">
        <f>SUMIF(C:C,ecommerce_10000[[#This Row],[Category]],I:I)</f>
        <v>57542997.559999913</v>
      </c>
      <c r="S3853" s="1">
        <f>SUMIFS(I:I,C:C,C3853)</f>
        <v>57542997.559999913</v>
      </c>
      <c r="T3853" s="1" t="str">
        <f>INDEX(F:F,MATCH(ecommerce_10000[[#This Row],[TotalAmount]],I:I,0))</f>
        <v>Alexandria</v>
      </c>
    </row>
    <row r="3854" spans="1:20" x14ac:dyDescent="0.3">
      <c r="A3854" s="1" t="s">
        <v>3898</v>
      </c>
      <c r="B3854" s="1" t="s">
        <v>30</v>
      </c>
      <c r="C3854" s="1" t="s">
        <v>31</v>
      </c>
      <c r="D3854" s="1" t="s">
        <v>32</v>
      </c>
      <c r="E3854" s="1" t="s">
        <v>16</v>
      </c>
      <c r="F3854" s="1" t="s">
        <v>33</v>
      </c>
      <c r="G3854">
        <v>8408.1200000000008</v>
      </c>
      <c r="H3854">
        <v>4</v>
      </c>
      <c r="I3854">
        <v>33632.480000000003</v>
      </c>
      <c r="J3854">
        <v>3.89</v>
      </c>
      <c r="K3854">
        <v>4895</v>
      </c>
      <c r="L3854" s="2">
        <v>45431</v>
      </c>
      <c r="O3854" t="str">
        <f>IF(ecommerce_10000[[#This Row],[Platform]]="Souq","sq",ecommerce_10000[[#This Row],[Platform]])</f>
        <v>sq</v>
      </c>
      <c r="P3854" t="str">
        <f>IF(E3854="Souq","sq",IF(E3854="Jumia","Jum",E3854))</f>
        <v>sq</v>
      </c>
      <c r="Q3854">
        <f>VLOOKUP(ecommerce_10000[[#This Row],[City]],F:I,4,FALSE)</f>
        <v>3665.44</v>
      </c>
      <c r="R3854" s="1">
        <f>SUMIF(C:C,ecommerce_10000[[#This Row],[Category]],I:I)</f>
        <v>57542997.559999913</v>
      </c>
      <c r="S3854" s="1">
        <f>SUMIFS(I:I,C:C,C3854)</f>
        <v>57542997.559999913</v>
      </c>
      <c r="T3854" s="1" t="str">
        <f>INDEX(F:F,MATCH(ecommerce_10000[[#This Row],[TotalAmount]],I:I,0))</f>
        <v>Dubai</v>
      </c>
    </row>
    <row r="3855" spans="1:20" x14ac:dyDescent="0.3">
      <c r="A3855" s="1" t="s">
        <v>3899</v>
      </c>
      <c r="B3855" s="1" t="s">
        <v>49</v>
      </c>
      <c r="C3855" s="1" t="s">
        <v>14</v>
      </c>
      <c r="D3855" s="1" t="s">
        <v>50</v>
      </c>
      <c r="E3855" s="1" t="s">
        <v>47</v>
      </c>
      <c r="F3855" s="1" t="s">
        <v>17</v>
      </c>
      <c r="G3855">
        <v>5480.18</v>
      </c>
      <c r="H3855">
        <v>5</v>
      </c>
      <c r="I3855">
        <v>27400.9</v>
      </c>
      <c r="J3855">
        <v>2.99</v>
      </c>
      <c r="K3855">
        <v>3675</v>
      </c>
      <c r="L3855" s="2">
        <v>45428</v>
      </c>
      <c r="O3855" t="str">
        <f>IF(ecommerce_10000[[#This Row],[Platform]]="Souq","sq",ecommerce_10000[[#This Row],[Platform]])</f>
        <v>Amazon</v>
      </c>
      <c r="P3855" t="str">
        <f>IF(E3855="Souq","sq",IF(E3855="Jumia","Jum",E3855))</f>
        <v>Amazon</v>
      </c>
      <c r="Q3855">
        <f>VLOOKUP(ecommerce_10000[[#This Row],[City]],F:I,4,FALSE)</f>
        <v>16284.02</v>
      </c>
      <c r="R3855" s="1">
        <f>SUMIF(C:C,ecommerce_10000[[#This Row],[Category]],I:I)</f>
        <v>92327183.770000085</v>
      </c>
      <c r="S3855" s="1">
        <f>SUMIFS(I:I,C:C,C3855)</f>
        <v>92327183.770000085</v>
      </c>
      <c r="T3855" s="1" t="str">
        <f>INDEX(F:F,MATCH(ecommerce_10000[[#This Row],[TotalAmount]],I:I,0))</f>
        <v>Cairo</v>
      </c>
    </row>
    <row r="3856" spans="1:20" x14ac:dyDescent="0.3">
      <c r="A3856" s="1" t="s">
        <v>3900</v>
      </c>
      <c r="B3856" s="1" t="s">
        <v>49</v>
      </c>
      <c r="C3856" s="1" t="s">
        <v>14</v>
      </c>
      <c r="D3856" s="1" t="s">
        <v>50</v>
      </c>
      <c r="E3856" s="1" t="s">
        <v>22</v>
      </c>
      <c r="F3856" s="1" t="s">
        <v>62</v>
      </c>
      <c r="G3856">
        <v>14324.43</v>
      </c>
      <c r="H3856">
        <v>2</v>
      </c>
      <c r="I3856">
        <v>28648.86</v>
      </c>
      <c r="J3856">
        <v>4.21</v>
      </c>
      <c r="K3856">
        <v>4586</v>
      </c>
      <c r="L3856" s="2">
        <v>45571</v>
      </c>
      <c r="O3856" t="str">
        <f>IF(ecommerce_10000[[#This Row],[Platform]]="Souq","sq",ecommerce_10000[[#This Row],[Platform]])</f>
        <v>Jumia</v>
      </c>
      <c r="P3856" t="str">
        <f>IF(E3856="Souq","sq",IF(E3856="Jumia","Jum",E3856))</f>
        <v>Jum</v>
      </c>
      <c r="Q3856">
        <f>VLOOKUP(ecommerce_10000[[#This Row],[City]],F:I,4,FALSE)</f>
        <v>27872.98</v>
      </c>
      <c r="R3856" s="1">
        <f>SUMIF(C:C,ecommerce_10000[[#This Row],[Category]],I:I)</f>
        <v>92327183.770000085</v>
      </c>
      <c r="S3856" s="1">
        <f>SUMIFS(I:I,C:C,C3856)</f>
        <v>92327183.770000085</v>
      </c>
      <c r="T3856" s="1" t="str">
        <f>INDEX(F:F,MATCH(ecommerce_10000[[#This Row],[TotalAmount]],I:I,0))</f>
        <v>Giza</v>
      </c>
    </row>
    <row r="3857" spans="1:20" x14ac:dyDescent="0.3">
      <c r="A3857" s="1" t="s">
        <v>3901</v>
      </c>
      <c r="B3857" s="1" t="s">
        <v>35</v>
      </c>
      <c r="C3857" s="1" t="s">
        <v>14</v>
      </c>
      <c r="D3857" s="1" t="s">
        <v>36</v>
      </c>
      <c r="E3857" s="1" t="s">
        <v>16</v>
      </c>
      <c r="F3857" s="1" t="s">
        <v>62</v>
      </c>
      <c r="G3857">
        <v>16564.37</v>
      </c>
      <c r="H3857">
        <v>1</v>
      </c>
      <c r="I3857">
        <v>16564.37</v>
      </c>
      <c r="J3857">
        <v>3.03</v>
      </c>
      <c r="K3857">
        <v>3761</v>
      </c>
      <c r="L3857" s="2">
        <v>45459</v>
      </c>
      <c r="O3857" t="str">
        <f>IF(ecommerce_10000[[#This Row],[Platform]]="Souq","sq",ecommerce_10000[[#This Row],[Platform]])</f>
        <v>sq</v>
      </c>
      <c r="P3857" t="str">
        <f>IF(E3857="Souq","sq",IF(E3857="Jumia","Jum",E3857))</f>
        <v>sq</v>
      </c>
      <c r="Q3857">
        <f>VLOOKUP(ecommerce_10000[[#This Row],[City]],F:I,4,FALSE)</f>
        <v>27872.98</v>
      </c>
      <c r="R3857" s="1">
        <f>SUMIF(C:C,ecommerce_10000[[#This Row],[Category]],I:I)</f>
        <v>92327183.770000085</v>
      </c>
      <c r="S3857" s="1">
        <f>SUMIFS(I:I,C:C,C3857)</f>
        <v>92327183.770000085</v>
      </c>
      <c r="T3857" s="1" t="str">
        <f>INDEX(F:F,MATCH(ecommerce_10000[[#This Row],[TotalAmount]],I:I,0))</f>
        <v>Giza</v>
      </c>
    </row>
    <row r="3858" spans="1:20" x14ac:dyDescent="0.3">
      <c r="A3858" s="1" t="s">
        <v>3902</v>
      </c>
      <c r="B3858" s="1" t="s">
        <v>65</v>
      </c>
      <c r="C3858" s="1" t="s">
        <v>20</v>
      </c>
      <c r="D3858" s="1" t="s">
        <v>66</v>
      </c>
      <c r="E3858" s="1" t="s">
        <v>22</v>
      </c>
      <c r="F3858" s="1" t="s">
        <v>28</v>
      </c>
      <c r="G3858">
        <v>14169.34</v>
      </c>
      <c r="H3858">
        <v>4</v>
      </c>
      <c r="I3858">
        <v>56677.36</v>
      </c>
      <c r="J3858">
        <v>4.8899999999999997</v>
      </c>
      <c r="K3858">
        <v>4858</v>
      </c>
      <c r="L3858" s="2">
        <v>45393</v>
      </c>
      <c r="O3858" t="str">
        <f>IF(ecommerce_10000[[#This Row],[Platform]]="Souq","sq",ecommerce_10000[[#This Row],[Platform]])</f>
        <v>Jumia</v>
      </c>
      <c r="P3858" t="str">
        <f>IF(E3858="Souq","sq",IF(E3858="Jumia","Jum",E3858))</f>
        <v>Jum</v>
      </c>
      <c r="Q3858">
        <f>VLOOKUP(ecommerce_10000[[#This Row],[City]],F:I,4,FALSE)</f>
        <v>26648.76</v>
      </c>
      <c r="R3858" s="1">
        <f>SUMIF(C:C,ecommerce_10000[[#This Row],[Category]],I:I)</f>
        <v>91504159.730000004</v>
      </c>
      <c r="S3858" s="1">
        <f>SUMIFS(I:I,C:C,C3858)</f>
        <v>91504159.730000004</v>
      </c>
      <c r="T3858" s="1" t="str">
        <f>INDEX(F:F,MATCH(ecommerce_10000[[#This Row],[TotalAmount]],I:I,0))</f>
        <v>Casablanca</v>
      </c>
    </row>
    <row r="3859" spans="1:20" x14ac:dyDescent="0.3">
      <c r="A3859" s="1" t="s">
        <v>3903</v>
      </c>
      <c r="B3859" s="1" t="s">
        <v>38</v>
      </c>
      <c r="C3859" s="1" t="s">
        <v>20</v>
      </c>
      <c r="D3859" s="1" t="s">
        <v>39</v>
      </c>
      <c r="E3859" s="1" t="s">
        <v>47</v>
      </c>
      <c r="F3859" s="1" t="s">
        <v>62</v>
      </c>
      <c r="G3859">
        <v>18870.3</v>
      </c>
      <c r="H3859">
        <v>2</v>
      </c>
      <c r="I3859">
        <v>37740.6</v>
      </c>
      <c r="J3859">
        <v>2.21</v>
      </c>
      <c r="K3859">
        <v>1062</v>
      </c>
      <c r="L3859" s="2">
        <v>45414</v>
      </c>
      <c r="O3859" t="str">
        <f>IF(ecommerce_10000[[#This Row],[Platform]]="Souq","sq",ecommerce_10000[[#This Row],[Platform]])</f>
        <v>Amazon</v>
      </c>
      <c r="P3859" t="str">
        <f>IF(E3859="Souq","sq",IF(E3859="Jumia","Jum",E3859))</f>
        <v>Amazon</v>
      </c>
      <c r="Q3859">
        <f>VLOOKUP(ecommerce_10000[[#This Row],[City]],F:I,4,FALSE)</f>
        <v>27872.98</v>
      </c>
      <c r="R3859" s="1">
        <f>SUMIF(C:C,ecommerce_10000[[#This Row],[Category]],I:I)</f>
        <v>91504159.730000004</v>
      </c>
      <c r="S3859" s="1">
        <f>SUMIFS(I:I,C:C,C3859)</f>
        <v>91504159.730000004</v>
      </c>
      <c r="T3859" s="1" t="str">
        <f>INDEX(F:F,MATCH(ecommerce_10000[[#This Row],[TotalAmount]],I:I,0))</f>
        <v>Giza</v>
      </c>
    </row>
    <row r="3860" spans="1:20" x14ac:dyDescent="0.3">
      <c r="A3860" s="1" t="s">
        <v>3904</v>
      </c>
      <c r="B3860" s="1" t="s">
        <v>19</v>
      </c>
      <c r="C3860" s="1" t="s">
        <v>20</v>
      </c>
      <c r="D3860" s="1" t="s">
        <v>21</v>
      </c>
      <c r="E3860" s="1" t="s">
        <v>47</v>
      </c>
      <c r="F3860" s="1" t="s">
        <v>33</v>
      </c>
      <c r="G3860">
        <v>13785.42</v>
      </c>
      <c r="H3860">
        <v>5</v>
      </c>
      <c r="I3860">
        <v>68927.100000000006</v>
      </c>
      <c r="J3860">
        <v>3.63</v>
      </c>
      <c r="K3860">
        <v>682</v>
      </c>
      <c r="L3860" s="2">
        <v>45524</v>
      </c>
      <c r="O3860" t="str">
        <f>IF(ecommerce_10000[[#This Row],[Platform]]="Souq","sq",ecommerce_10000[[#This Row],[Platform]])</f>
        <v>Amazon</v>
      </c>
      <c r="P3860" t="str">
        <f>IF(E3860="Souq","sq",IF(E3860="Jumia","Jum",E3860))</f>
        <v>Amazon</v>
      </c>
      <c r="Q3860">
        <f>VLOOKUP(ecommerce_10000[[#This Row],[City]],F:I,4,FALSE)</f>
        <v>3665.44</v>
      </c>
      <c r="R3860" s="1">
        <f>SUMIF(C:C,ecommerce_10000[[#This Row],[Category]],I:I)</f>
        <v>91504159.730000004</v>
      </c>
      <c r="S3860" s="1">
        <f>SUMIFS(I:I,C:C,C3860)</f>
        <v>91504159.730000004</v>
      </c>
      <c r="T3860" s="1" t="str">
        <f>INDEX(F:F,MATCH(ecommerce_10000[[#This Row],[TotalAmount]],I:I,0))</f>
        <v>Dubai</v>
      </c>
    </row>
    <row r="3861" spans="1:20" x14ac:dyDescent="0.3">
      <c r="A3861" s="1" t="s">
        <v>3905</v>
      </c>
      <c r="B3861" s="1" t="s">
        <v>19</v>
      </c>
      <c r="C3861" s="1" t="s">
        <v>20</v>
      </c>
      <c r="D3861" s="1" t="s">
        <v>21</v>
      </c>
      <c r="E3861" s="1" t="s">
        <v>47</v>
      </c>
      <c r="F3861" s="1" t="s">
        <v>33</v>
      </c>
      <c r="G3861">
        <v>5600.41</v>
      </c>
      <c r="H3861">
        <v>1</v>
      </c>
      <c r="I3861">
        <v>5600.41</v>
      </c>
      <c r="J3861">
        <v>3.78</v>
      </c>
      <c r="K3861">
        <v>4142</v>
      </c>
      <c r="L3861" s="2">
        <v>45301</v>
      </c>
      <c r="O3861" t="str">
        <f>IF(ecommerce_10000[[#This Row],[Platform]]="Souq","sq",ecommerce_10000[[#This Row],[Platform]])</f>
        <v>Amazon</v>
      </c>
      <c r="P3861" t="str">
        <f>IF(E3861="Souq","sq",IF(E3861="Jumia","Jum",E3861))</f>
        <v>Amazon</v>
      </c>
      <c r="Q3861">
        <f>VLOOKUP(ecommerce_10000[[#This Row],[City]],F:I,4,FALSE)</f>
        <v>3665.44</v>
      </c>
      <c r="R3861" s="1">
        <f>SUMIF(C:C,ecommerce_10000[[#This Row],[Category]],I:I)</f>
        <v>91504159.730000004</v>
      </c>
      <c r="S3861" s="1">
        <f>SUMIFS(I:I,C:C,C3861)</f>
        <v>91504159.730000004</v>
      </c>
      <c r="T3861" s="1" t="str">
        <f>INDEX(F:F,MATCH(ecommerce_10000[[#This Row],[TotalAmount]],I:I,0))</f>
        <v>Dubai</v>
      </c>
    </row>
    <row r="3862" spans="1:20" x14ac:dyDescent="0.3">
      <c r="A3862" s="1" t="s">
        <v>3906</v>
      </c>
      <c r="B3862" s="1" t="s">
        <v>53</v>
      </c>
      <c r="C3862" s="1" t="s">
        <v>31</v>
      </c>
      <c r="D3862" s="1" t="s">
        <v>54</v>
      </c>
      <c r="E3862" s="1" t="s">
        <v>47</v>
      </c>
      <c r="F3862" s="1" t="s">
        <v>62</v>
      </c>
      <c r="G3862">
        <v>2905.86</v>
      </c>
      <c r="H3862">
        <v>4</v>
      </c>
      <c r="I3862">
        <v>11623.44</v>
      </c>
      <c r="J3862">
        <v>2.57</v>
      </c>
      <c r="K3862">
        <v>3467</v>
      </c>
      <c r="L3862" s="2">
        <v>45596</v>
      </c>
      <c r="O3862" t="str">
        <f>IF(ecommerce_10000[[#This Row],[Platform]]="Souq","sq",ecommerce_10000[[#This Row],[Platform]])</f>
        <v>Amazon</v>
      </c>
      <c r="P3862" t="str">
        <f>IF(E3862="Souq","sq",IF(E3862="Jumia","Jum",E3862))</f>
        <v>Amazon</v>
      </c>
      <c r="Q3862">
        <f>VLOOKUP(ecommerce_10000[[#This Row],[City]],F:I,4,FALSE)</f>
        <v>27872.98</v>
      </c>
      <c r="R3862" s="1">
        <f>SUMIF(C:C,ecommerce_10000[[#This Row],[Category]],I:I)</f>
        <v>57542997.559999913</v>
      </c>
      <c r="S3862" s="1">
        <f>SUMIFS(I:I,C:C,C3862)</f>
        <v>57542997.559999913</v>
      </c>
      <c r="T3862" s="1" t="str">
        <f>INDEX(F:F,MATCH(ecommerce_10000[[#This Row],[TotalAmount]],I:I,0))</f>
        <v>Giza</v>
      </c>
    </row>
    <row r="3863" spans="1:20" x14ac:dyDescent="0.3">
      <c r="A3863" s="1" t="s">
        <v>3907</v>
      </c>
      <c r="B3863" s="1" t="s">
        <v>49</v>
      </c>
      <c r="C3863" s="1" t="s">
        <v>14</v>
      </c>
      <c r="D3863" s="1" t="s">
        <v>50</v>
      </c>
      <c r="E3863" s="1" t="s">
        <v>22</v>
      </c>
      <c r="F3863" s="1" t="s">
        <v>17</v>
      </c>
      <c r="G3863">
        <v>14318.51</v>
      </c>
      <c r="H3863">
        <v>1</v>
      </c>
      <c r="I3863">
        <v>14318.51</v>
      </c>
      <c r="J3863">
        <v>3.45</v>
      </c>
      <c r="K3863">
        <v>2739</v>
      </c>
      <c r="L3863" s="2">
        <v>45442</v>
      </c>
      <c r="O3863" t="str">
        <f>IF(ecommerce_10000[[#This Row],[Platform]]="Souq","sq",ecommerce_10000[[#This Row],[Platform]])</f>
        <v>Jumia</v>
      </c>
      <c r="P3863" t="str">
        <f>IF(E3863="Souq","sq",IF(E3863="Jumia","Jum",E3863))</f>
        <v>Jum</v>
      </c>
      <c r="Q3863">
        <f>VLOOKUP(ecommerce_10000[[#This Row],[City]],F:I,4,FALSE)</f>
        <v>16284.02</v>
      </c>
      <c r="R3863" s="1">
        <f>SUMIF(C:C,ecommerce_10000[[#This Row],[Category]],I:I)</f>
        <v>92327183.770000085</v>
      </c>
      <c r="S3863" s="1">
        <f>SUMIFS(I:I,C:C,C3863)</f>
        <v>92327183.770000085</v>
      </c>
      <c r="T3863" s="1" t="str">
        <f>INDEX(F:F,MATCH(ecommerce_10000[[#This Row],[TotalAmount]],I:I,0))</f>
        <v>Cairo</v>
      </c>
    </row>
    <row r="3864" spans="1:20" x14ac:dyDescent="0.3">
      <c r="A3864" s="1" t="s">
        <v>3908</v>
      </c>
      <c r="B3864" s="1" t="s">
        <v>25</v>
      </c>
      <c r="C3864" s="1" t="s">
        <v>26</v>
      </c>
      <c r="D3864" s="1" t="s">
        <v>27</v>
      </c>
      <c r="E3864" s="1" t="s">
        <v>22</v>
      </c>
      <c r="F3864" s="1" t="s">
        <v>40</v>
      </c>
      <c r="G3864">
        <v>19368.89</v>
      </c>
      <c r="H3864">
        <v>4</v>
      </c>
      <c r="I3864">
        <v>77475.56</v>
      </c>
      <c r="J3864">
        <v>4.32</v>
      </c>
      <c r="K3864">
        <v>4801</v>
      </c>
      <c r="L3864" s="2">
        <v>45409</v>
      </c>
      <c r="O3864" t="str">
        <f>IF(ecommerce_10000[[#This Row],[Platform]]="Souq","sq",ecommerce_10000[[#This Row],[Platform]])</f>
        <v>Jumia</v>
      </c>
      <c r="P3864" t="str">
        <f>IF(E3864="Souq","sq",IF(E3864="Jumia","Jum",E3864))</f>
        <v>Jum</v>
      </c>
      <c r="Q3864">
        <f>VLOOKUP(ecommerce_10000[[#This Row],[City]],F:I,4,FALSE)</f>
        <v>99349.3</v>
      </c>
      <c r="R3864" s="1">
        <f>SUMIF(C:C,ecommerce_10000[[#This Row],[Category]],I:I)</f>
        <v>29200970.130000021</v>
      </c>
      <c r="S3864" s="1">
        <f>SUMIFS(I:I,C:C,C3864)</f>
        <v>29200970.130000021</v>
      </c>
      <c r="T3864" s="1" t="str">
        <f>INDEX(F:F,MATCH(ecommerce_10000[[#This Row],[TotalAmount]],I:I,0))</f>
        <v>Riyadh</v>
      </c>
    </row>
    <row r="3865" spans="1:20" x14ac:dyDescent="0.3">
      <c r="A3865" s="1" t="s">
        <v>3909</v>
      </c>
      <c r="B3865" s="1" t="s">
        <v>19</v>
      </c>
      <c r="C3865" s="1" t="s">
        <v>20</v>
      </c>
      <c r="D3865" s="1" t="s">
        <v>21</v>
      </c>
      <c r="E3865" s="1" t="s">
        <v>22</v>
      </c>
      <c r="F3865" s="1" t="s">
        <v>28</v>
      </c>
      <c r="G3865">
        <v>2564.16</v>
      </c>
      <c r="H3865">
        <v>5</v>
      </c>
      <c r="I3865">
        <v>12820.8</v>
      </c>
      <c r="J3865">
        <v>4.3</v>
      </c>
      <c r="K3865">
        <v>3264</v>
      </c>
      <c r="L3865" s="2">
        <v>45536</v>
      </c>
      <c r="O3865" t="str">
        <f>IF(ecommerce_10000[[#This Row],[Platform]]="Souq","sq",ecommerce_10000[[#This Row],[Platform]])</f>
        <v>Jumia</v>
      </c>
      <c r="P3865" t="str">
        <f>IF(E3865="Souq","sq",IF(E3865="Jumia","Jum",E3865))</f>
        <v>Jum</v>
      </c>
      <c r="Q3865">
        <f>VLOOKUP(ecommerce_10000[[#This Row],[City]],F:I,4,FALSE)</f>
        <v>26648.76</v>
      </c>
      <c r="R3865" s="1">
        <f>SUMIF(C:C,ecommerce_10000[[#This Row],[Category]],I:I)</f>
        <v>91504159.730000004</v>
      </c>
      <c r="S3865" s="1">
        <f>SUMIFS(I:I,C:C,C3865)</f>
        <v>91504159.730000004</v>
      </c>
      <c r="T3865" s="1" t="str">
        <f>INDEX(F:F,MATCH(ecommerce_10000[[#This Row],[TotalAmount]],I:I,0))</f>
        <v>Casablanca</v>
      </c>
    </row>
    <row r="3866" spans="1:20" x14ac:dyDescent="0.3">
      <c r="A3866" s="1" t="s">
        <v>3910</v>
      </c>
      <c r="B3866" s="1" t="s">
        <v>43</v>
      </c>
      <c r="C3866" s="1" t="s">
        <v>44</v>
      </c>
      <c r="D3866" s="1" t="s">
        <v>45</v>
      </c>
      <c r="E3866" s="1" t="s">
        <v>22</v>
      </c>
      <c r="F3866" s="1" t="s">
        <v>28</v>
      </c>
      <c r="G3866">
        <v>5515.72</v>
      </c>
      <c r="H3866">
        <v>2</v>
      </c>
      <c r="I3866">
        <v>11031.44</v>
      </c>
      <c r="J3866">
        <v>3.61</v>
      </c>
      <c r="K3866">
        <v>1075</v>
      </c>
      <c r="L3866" s="2">
        <v>45311</v>
      </c>
      <c r="O3866" t="str">
        <f>IF(ecommerce_10000[[#This Row],[Platform]]="Souq","sq",ecommerce_10000[[#This Row],[Platform]])</f>
        <v>Jumia</v>
      </c>
      <c r="P3866" t="str">
        <f>IF(E3866="Souq","sq",IF(E3866="Jumia","Jum",E3866))</f>
        <v>Jum</v>
      </c>
      <c r="Q3866">
        <f>VLOOKUP(ecommerce_10000[[#This Row],[City]],F:I,4,FALSE)</f>
        <v>26648.76</v>
      </c>
      <c r="R3866" s="1">
        <f>SUMIF(C:C,ecommerce_10000[[#This Row],[Category]],I:I)</f>
        <v>31420413.200000018</v>
      </c>
      <c r="S3866" s="1">
        <f>SUMIFS(I:I,C:C,C3866)</f>
        <v>31420413.200000018</v>
      </c>
      <c r="T3866" s="1" t="str">
        <f>INDEX(F:F,MATCH(ecommerce_10000[[#This Row],[TotalAmount]],I:I,0))</f>
        <v>Casablanca</v>
      </c>
    </row>
    <row r="3867" spans="1:20" x14ac:dyDescent="0.3">
      <c r="A3867" s="1" t="s">
        <v>3911</v>
      </c>
      <c r="B3867" s="1" t="s">
        <v>30</v>
      </c>
      <c r="C3867" s="1" t="s">
        <v>31</v>
      </c>
      <c r="D3867" s="1" t="s">
        <v>32</v>
      </c>
      <c r="E3867" s="1" t="s">
        <v>22</v>
      </c>
      <c r="F3867" s="1" t="s">
        <v>28</v>
      </c>
      <c r="G3867">
        <v>7167.4</v>
      </c>
      <c r="H3867">
        <v>1</v>
      </c>
      <c r="I3867">
        <v>7167.4</v>
      </c>
      <c r="J3867">
        <v>3.72</v>
      </c>
      <c r="K3867">
        <v>4574</v>
      </c>
      <c r="L3867" s="2">
        <v>45495</v>
      </c>
      <c r="O3867" t="str">
        <f>IF(ecommerce_10000[[#This Row],[Platform]]="Souq","sq",ecommerce_10000[[#This Row],[Platform]])</f>
        <v>Jumia</v>
      </c>
      <c r="P3867" t="str">
        <f>IF(E3867="Souq","sq",IF(E3867="Jumia","Jum",E3867))</f>
        <v>Jum</v>
      </c>
      <c r="Q3867">
        <f>VLOOKUP(ecommerce_10000[[#This Row],[City]],F:I,4,FALSE)</f>
        <v>26648.76</v>
      </c>
      <c r="R3867" s="1">
        <f>SUMIF(C:C,ecommerce_10000[[#This Row],[Category]],I:I)</f>
        <v>57542997.559999913</v>
      </c>
      <c r="S3867" s="1">
        <f>SUMIFS(I:I,C:C,C3867)</f>
        <v>57542997.559999913</v>
      </c>
      <c r="T3867" s="1" t="str">
        <f>INDEX(F:F,MATCH(ecommerce_10000[[#This Row],[TotalAmount]],I:I,0))</f>
        <v>Casablanca</v>
      </c>
    </row>
    <row r="3868" spans="1:20" x14ac:dyDescent="0.3">
      <c r="A3868" s="1" t="s">
        <v>3912</v>
      </c>
      <c r="B3868" s="1" t="s">
        <v>35</v>
      </c>
      <c r="C3868" s="1" t="s">
        <v>14</v>
      </c>
      <c r="D3868" s="1" t="s">
        <v>36</v>
      </c>
      <c r="E3868" s="1" t="s">
        <v>47</v>
      </c>
      <c r="F3868" s="1" t="s">
        <v>28</v>
      </c>
      <c r="G3868">
        <v>11772.34</v>
      </c>
      <c r="H3868">
        <v>1</v>
      </c>
      <c r="I3868">
        <v>11772.34</v>
      </c>
      <c r="J3868">
        <v>3.73</v>
      </c>
      <c r="K3868">
        <v>1400</v>
      </c>
      <c r="L3868" s="2">
        <v>45631</v>
      </c>
      <c r="O3868" t="str">
        <f>IF(ecommerce_10000[[#This Row],[Platform]]="Souq","sq",ecommerce_10000[[#This Row],[Platform]])</f>
        <v>Amazon</v>
      </c>
      <c r="P3868" t="str">
        <f>IF(E3868="Souq","sq",IF(E3868="Jumia","Jum",E3868))</f>
        <v>Amazon</v>
      </c>
      <c r="Q3868">
        <f>VLOOKUP(ecommerce_10000[[#This Row],[City]],F:I,4,FALSE)</f>
        <v>26648.76</v>
      </c>
      <c r="R3868" s="1">
        <f>SUMIF(C:C,ecommerce_10000[[#This Row],[Category]],I:I)</f>
        <v>92327183.770000085</v>
      </c>
      <c r="S3868" s="1">
        <f>SUMIFS(I:I,C:C,C3868)</f>
        <v>92327183.770000085</v>
      </c>
      <c r="T3868" s="1" t="str">
        <f>INDEX(F:F,MATCH(ecommerce_10000[[#This Row],[TotalAmount]],I:I,0))</f>
        <v>Casablanca</v>
      </c>
    </row>
    <row r="3869" spans="1:20" x14ac:dyDescent="0.3">
      <c r="A3869" s="1" t="s">
        <v>3913</v>
      </c>
      <c r="B3869" s="1" t="s">
        <v>13</v>
      </c>
      <c r="C3869" s="1" t="s">
        <v>14</v>
      </c>
      <c r="D3869" s="1" t="s">
        <v>15</v>
      </c>
      <c r="E3869" s="1" t="s">
        <v>22</v>
      </c>
      <c r="F3869" s="1" t="s">
        <v>40</v>
      </c>
      <c r="G3869">
        <v>19051.22</v>
      </c>
      <c r="H3869">
        <v>3</v>
      </c>
      <c r="I3869">
        <v>57153.66</v>
      </c>
      <c r="J3869">
        <v>4.57</v>
      </c>
      <c r="K3869">
        <v>1306</v>
      </c>
      <c r="L3869" s="2">
        <v>45304</v>
      </c>
      <c r="O3869" t="str">
        <f>IF(ecommerce_10000[[#This Row],[Platform]]="Souq","sq",ecommerce_10000[[#This Row],[Platform]])</f>
        <v>Jumia</v>
      </c>
      <c r="P3869" t="str">
        <f>IF(E3869="Souq","sq",IF(E3869="Jumia","Jum",E3869))</f>
        <v>Jum</v>
      </c>
      <c r="Q3869">
        <f>VLOOKUP(ecommerce_10000[[#This Row],[City]],F:I,4,FALSE)</f>
        <v>99349.3</v>
      </c>
      <c r="R3869" s="1">
        <f>SUMIF(C:C,ecommerce_10000[[#This Row],[Category]],I:I)</f>
        <v>92327183.770000085</v>
      </c>
      <c r="S3869" s="1">
        <f>SUMIFS(I:I,C:C,C3869)</f>
        <v>92327183.770000085</v>
      </c>
      <c r="T3869" s="1" t="str">
        <f>INDEX(F:F,MATCH(ecommerce_10000[[#This Row],[TotalAmount]],I:I,0))</f>
        <v>Riyadh</v>
      </c>
    </row>
    <row r="3870" spans="1:20" x14ac:dyDescent="0.3">
      <c r="A3870" s="1" t="s">
        <v>3914</v>
      </c>
      <c r="B3870" s="1" t="s">
        <v>30</v>
      </c>
      <c r="C3870" s="1" t="s">
        <v>31</v>
      </c>
      <c r="D3870" s="1" t="s">
        <v>32</v>
      </c>
      <c r="E3870" s="1" t="s">
        <v>22</v>
      </c>
      <c r="F3870" s="1" t="s">
        <v>28</v>
      </c>
      <c r="G3870">
        <v>15123.69</v>
      </c>
      <c r="H3870">
        <v>3</v>
      </c>
      <c r="I3870">
        <v>45371.07</v>
      </c>
      <c r="J3870">
        <v>3.59</v>
      </c>
      <c r="K3870">
        <v>4620</v>
      </c>
      <c r="L3870" s="2">
        <v>45431</v>
      </c>
      <c r="O3870" t="str">
        <f>IF(ecommerce_10000[[#This Row],[Platform]]="Souq","sq",ecommerce_10000[[#This Row],[Platform]])</f>
        <v>Jumia</v>
      </c>
      <c r="P3870" t="str">
        <f>IF(E3870="Souq","sq",IF(E3870="Jumia","Jum",E3870))</f>
        <v>Jum</v>
      </c>
      <c r="Q3870">
        <f>VLOOKUP(ecommerce_10000[[#This Row],[City]],F:I,4,FALSE)</f>
        <v>26648.76</v>
      </c>
      <c r="R3870" s="1">
        <f>SUMIF(C:C,ecommerce_10000[[#This Row],[Category]],I:I)</f>
        <v>57542997.559999913</v>
      </c>
      <c r="S3870" s="1">
        <f>SUMIFS(I:I,C:C,C3870)</f>
        <v>57542997.559999913</v>
      </c>
      <c r="T3870" s="1" t="str">
        <f>INDEX(F:F,MATCH(ecommerce_10000[[#This Row],[TotalAmount]],I:I,0))</f>
        <v>Casablanca</v>
      </c>
    </row>
    <row r="3871" spans="1:20" x14ac:dyDescent="0.3">
      <c r="A3871" s="1" t="s">
        <v>3915</v>
      </c>
      <c r="B3871" s="1" t="s">
        <v>65</v>
      </c>
      <c r="C3871" s="1" t="s">
        <v>20</v>
      </c>
      <c r="D3871" s="1" t="s">
        <v>66</v>
      </c>
      <c r="E3871" s="1" t="s">
        <v>47</v>
      </c>
      <c r="F3871" s="1" t="s">
        <v>62</v>
      </c>
      <c r="G3871">
        <v>8292.0300000000007</v>
      </c>
      <c r="H3871">
        <v>5</v>
      </c>
      <c r="I3871">
        <v>41460.15</v>
      </c>
      <c r="J3871">
        <v>2.91</v>
      </c>
      <c r="K3871">
        <v>4328</v>
      </c>
      <c r="L3871" s="2">
        <v>45526</v>
      </c>
      <c r="O3871" t="str">
        <f>IF(ecommerce_10000[[#This Row],[Platform]]="Souq","sq",ecommerce_10000[[#This Row],[Platform]])</f>
        <v>Amazon</v>
      </c>
      <c r="P3871" t="str">
        <f>IF(E3871="Souq","sq",IF(E3871="Jumia","Jum",E3871))</f>
        <v>Amazon</v>
      </c>
      <c r="Q3871">
        <f>VLOOKUP(ecommerce_10000[[#This Row],[City]],F:I,4,FALSE)</f>
        <v>27872.98</v>
      </c>
      <c r="R3871" s="1">
        <f>SUMIF(C:C,ecommerce_10000[[#This Row],[Category]],I:I)</f>
        <v>91504159.730000004</v>
      </c>
      <c r="S3871" s="1">
        <f>SUMIFS(I:I,C:C,C3871)</f>
        <v>91504159.730000004</v>
      </c>
      <c r="T3871" s="1" t="str">
        <f>INDEX(F:F,MATCH(ecommerce_10000[[#This Row],[TotalAmount]],I:I,0))</f>
        <v>Giza</v>
      </c>
    </row>
    <row r="3872" spans="1:20" x14ac:dyDescent="0.3">
      <c r="A3872" s="1" t="s">
        <v>3916</v>
      </c>
      <c r="B3872" s="1" t="s">
        <v>49</v>
      </c>
      <c r="C3872" s="1" t="s">
        <v>14</v>
      </c>
      <c r="D3872" s="1" t="s">
        <v>50</v>
      </c>
      <c r="E3872" s="1" t="s">
        <v>47</v>
      </c>
      <c r="F3872" s="1" t="s">
        <v>28</v>
      </c>
      <c r="G3872">
        <v>18391.98</v>
      </c>
      <c r="H3872">
        <v>4</v>
      </c>
      <c r="I3872">
        <v>73567.92</v>
      </c>
      <c r="J3872">
        <v>4.5</v>
      </c>
      <c r="K3872">
        <v>3575</v>
      </c>
      <c r="L3872" s="2">
        <v>45308</v>
      </c>
      <c r="O3872" t="str">
        <f>IF(ecommerce_10000[[#This Row],[Platform]]="Souq","sq",ecommerce_10000[[#This Row],[Platform]])</f>
        <v>Amazon</v>
      </c>
      <c r="P3872" t="str">
        <f>IF(E3872="Souq","sq",IF(E3872="Jumia","Jum",E3872))</f>
        <v>Amazon</v>
      </c>
      <c r="Q3872">
        <f>VLOOKUP(ecommerce_10000[[#This Row],[City]],F:I,4,FALSE)</f>
        <v>26648.76</v>
      </c>
      <c r="R3872" s="1">
        <f>SUMIF(C:C,ecommerce_10000[[#This Row],[Category]],I:I)</f>
        <v>92327183.770000085</v>
      </c>
      <c r="S3872" s="1">
        <f>SUMIFS(I:I,C:C,C3872)</f>
        <v>92327183.770000085</v>
      </c>
      <c r="T3872" s="1" t="str">
        <f>INDEX(F:F,MATCH(ecommerce_10000[[#This Row],[TotalAmount]],I:I,0))</f>
        <v>Casablanca</v>
      </c>
    </row>
    <row r="3873" spans="1:20" x14ac:dyDescent="0.3">
      <c r="A3873" s="1" t="s">
        <v>3917</v>
      </c>
      <c r="B3873" s="1" t="s">
        <v>53</v>
      </c>
      <c r="C3873" s="1" t="s">
        <v>31</v>
      </c>
      <c r="D3873" s="1" t="s">
        <v>54</v>
      </c>
      <c r="E3873" s="1" t="s">
        <v>47</v>
      </c>
      <c r="F3873" s="1" t="s">
        <v>28</v>
      </c>
      <c r="G3873">
        <v>11824.53</v>
      </c>
      <c r="H3873">
        <v>3</v>
      </c>
      <c r="I3873">
        <v>35473.589999999997</v>
      </c>
      <c r="J3873">
        <v>3.97</v>
      </c>
      <c r="K3873">
        <v>3548</v>
      </c>
      <c r="L3873" s="2">
        <v>45430</v>
      </c>
      <c r="O3873" t="str">
        <f>IF(ecommerce_10000[[#This Row],[Platform]]="Souq","sq",ecommerce_10000[[#This Row],[Platform]])</f>
        <v>Amazon</v>
      </c>
      <c r="P3873" t="str">
        <f>IF(E3873="Souq","sq",IF(E3873="Jumia","Jum",E3873))</f>
        <v>Amazon</v>
      </c>
      <c r="Q3873">
        <f>VLOOKUP(ecommerce_10000[[#This Row],[City]],F:I,4,FALSE)</f>
        <v>26648.76</v>
      </c>
      <c r="R3873" s="1">
        <f>SUMIF(C:C,ecommerce_10000[[#This Row],[Category]],I:I)</f>
        <v>57542997.559999913</v>
      </c>
      <c r="S3873" s="1">
        <f>SUMIFS(I:I,C:C,C3873)</f>
        <v>57542997.559999913</v>
      </c>
      <c r="T3873" s="1" t="str">
        <f>INDEX(F:F,MATCH(ecommerce_10000[[#This Row],[TotalAmount]],I:I,0))</f>
        <v>Casablanca</v>
      </c>
    </row>
    <row r="3874" spans="1:20" x14ac:dyDescent="0.3">
      <c r="A3874" s="1" t="s">
        <v>3918</v>
      </c>
      <c r="B3874" s="1" t="s">
        <v>19</v>
      </c>
      <c r="C3874" s="1" t="s">
        <v>20</v>
      </c>
      <c r="D3874" s="1" t="s">
        <v>21</v>
      </c>
      <c r="E3874" s="1" t="s">
        <v>16</v>
      </c>
      <c r="F3874" s="1" t="s">
        <v>33</v>
      </c>
      <c r="G3874">
        <v>1719.99</v>
      </c>
      <c r="H3874">
        <v>5</v>
      </c>
      <c r="I3874">
        <v>8599.9500000000007</v>
      </c>
      <c r="J3874">
        <v>3.92</v>
      </c>
      <c r="K3874">
        <v>2737</v>
      </c>
      <c r="L3874" s="2">
        <v>45304</v>
      </c>
      <c r="O3874" t="str">
        <f>IF(ecommerce_10000[[#This Row],[Platform]]="Souq","sq",ecommerce_10000[[#This Row],[Platform]])</f>
        <v>sq</v>
      </c>
      <c r="P3874" t="str">
        <f>IF(E3874="Souq","sq",IF(E3874="Jumia","Jum",E3874))</f>
        <v>sq</v>
      </c>
      <c r="Q3874">
        <f>VLOOKUP(ecommerce_10000[[#This Row],[City]],F:I,4,FALSE)</f>
        <v>3665.44</v>
      </c>
      <c r="R3874" s="1">
        <f>SUMIF(C:C,ecommerce_10000[[#This Row],[Category]],I:I)</f>
        <v>91504159.730000004</v>
      </c>
      <c r="S3874" s="1">
        <f>SUMIFS(I:I,C:C,C3874)</f>
        <v>91504159.730000004</v>
      </c>
      <c r="T3874" s="1" t="str">
        <f>INDEX(F:F,MATCH(ecommerce_10000[[#This Row],[TotalAmount]],I:I,0))</f>
        <v>Dubai</v>
      </c>
    </row>
    <row r="3875" spans="1:20" x14ac:dyDescent="0.3">
      <c r="A3875" s="1" t="s">
        <v>3919</v>
      </c>
      <c r="B3875" s="1" t="s">
        <v>30</v>
      </c>
      <c r="C3875" s="1" t="s">
        <v>31</v>
      </c>
      <c r="D3875" s="1" t="s">
        <v>32</v>
      </c>
      <c r="E3875" s="1" t="s">
        <v>22</v>
      </c>
      <c r="F3875" s="1" t="s">
        <v>23</v>
      </c>
      <c r="G3875">
        <v>3998.73</v>
      </c>
      <c r="H3875">
        <v>4</v>
      </c>
      <c r="I3875">
        <v>15994.92</v>
      </c>
      <c r="J3875">
        <v>3.08</v>
      </c>
      <c r="K3875">
        <v>289</v>
      </c>
      <c r="L3875" s="2">
        <v>45395</v>
      </c>
      <c r="O3875" t="str">
        <f>IF(ecommerce_10000[[#This Row],[Platform]]="Souq","sq",ecommerce_10000[[#This Row],[Platform]])</f>
        <v>Jumia</v>
      </c>
      <c r="P3875" t="str">
        <f>IF(E3875="Souq","sq",IF(E3875="Jumia","Jum",E3875))</f>
        <v>Jum</v>
      </c>
      <c r="Q3875">
        <f>VLOOKUP(ecommerce_10000[[#This Row],[City]],F:I,4,FALSE)</f>
        <v>13290.4</v>
      </c>
      <c r="R3875" s="1">
        <f>SUMIF(C:C,ecommerce_10000[[#This Row],[Category]],I:I)</f>
        <v>57542997.559999913</v>
      </c>
      <c r="S3875" s="1">
        <f>SUMIFS(I:I,C:C,C3875)</f>
        <v>57542997.559999913</v>
      </c>
      <c r="T3875" s="1" t="str">
        <f>INDEX(F:F,MATCH(ecommerce_10000[[#This Row],[TotalAmount]],I:I,0))</f>
        <v>Alexandria</v>
      </c>
    </row>
    <row r="3876" spans="1:20" x14ac:dyDescent="0.3">
      <c r="A3876" s="1" t="s">
        <v>3920</v>
      </c>
      <c r="B3876" s="1" t="s">
        <v>13</v>
      </c>
      <c r="C3876" s="1" t="s">
        <v>14</v>
      </c>
      <c r="D3876" s="1" t="s">
        <v>15</v>
      </c>
      <c r="E3876" s="1" t="s">
        <v>47</v>
      </c>
      <c r="F3876" s="1" t="s">
        <v>23</v>
      </c>
      <c r="G3876">
        <v>14976.14</v>
      </c>
      <c r="H3876">
        <v>1</v>
      </c>
      <c r="I3876">
        <v>14976.14</v>
      </c>
      <c r="J3876">
        <v>4.88</v>
      </c>
      <c r="K3876">
        <v>1208</v>
      </c>
      <c r="L3876" s="2">
        <v>45500</v>
      </c>
      <c r="O3876" t="str">
        <f>IF(ecommerce_10000[[#This Row],[Platform]]="Souq","sq",ecommerce_10000[[#This Row],[Platform]])</f>
        <v>Amazon</v>
      </c>
      <c r="P3876" t="str">
        <f>IF(E3876="Souq","sq",IF(E3876="Jumia","Jum",E3876))</f>
        <v>Amazon</v>
      </c>
      <c r="Q3876">
        <f>VLOOKUP(ecommerce_10000[[#This Row],[City]],F:I,4,FALSE)</f>
        <v>13290.4</v>
      </c>
      <c r="R3876" s="1">
        <f>SUMIF(C:C,ecommerce_10000[[#This Row],[Category]],I:I)</f>
        <v>92327183.770000085</v>
      </c>
      <c r="S3876" s="1">
        <f>SUMIFS(I:I,C:C,C3876)</f>
        <v>92327183.770000085</v>
      </c>
      <c r="T3876" s="1" t="str">
        <f>INDEX(F:F,MATCH(ecommerce_10000[[#This Row],[TotalAmount]],I:I,0))</f>
        <v>Alexandria</v>
      </c>
    </row>
    <row r="3877" spans="1:20" x14ac:dyDescent="0.3">
      <c r="A3877" s="1" t="s">
        <v>3921</v>
      </c>
      <c r="B3877" s="1" t="s">
        <v>13</v>
      </c>
      <c r="C3877" s="1" t="s">
        <v>14</v>
      </c>
      <c r="D3877" s="1" t="s">
        <v>15</v>
      </c>
      <c r="E3877" s="1" t="s">
        <v>22</v>
      </c>
      <c r="F3877" s="1" t="s">
        <v>17</v>
      </c>
      <c r="G3877">
        <v>6031.78</v>
      </c>
      <c r="H3877">
        <v>1</v>
      </c>
      <c r="I3877">
        <v>6031.78</v>
      </c>
      <c r="J3877">
        <v>4.93</v>
      </c>
      <c r="K3877">
        <v>3407</v>
      </c>
      <c r="L3877" s="2">
        <v>45498</v>
      </c>
      <c r="O3877" t="str">
        <f>IF(ecommerce_10000[[#This Row],[Platform]]="Souq","sq",ecommerce_10000[[#This Row],[Platform]])</f>
        <v>Jumia</v>
      </c>
      <c r="P3877" t="str">
        <f>IF(E3877="Souq","sq",IF(E3877="Jumia","Jum",E3877))</f>
        <v>Jum</v>
      </c>
      <c r="Q3877">
        <f>VLOOKUP(ecommerce_10000[[#This Row],[City]],F:I,4,FALSE)</f>
        <v>16284.02</v>
      </c>
      <c r="R3877" s="1">
        <f>SUMIF(C:C,ecommerce_10000[[#This Row],[Category]],I:I)</f>
        <v>92327183.770000085</v>
      </c>
      <c r="S3877" s="1">
        <f>SUMIFS(I:I,C:C,C3877)</f>
        <v>92327183.770000085</v>
      </c>
      <c r="T3877" s="1" t="str">
        <f>INDEX(F:F,MATCH(ecommerce_10000[[#This Row],[TotalAmount]],I:I,0))</f>
        <v>Cairo</v>
      </c>
    </row>
    <row r="3878" spans="1:20" x14ac:dyDescent="0.3">
      <c r="A3878" s="1" t="s">
        <v>3922</v>
      </c>
      <c r="B3878" s="1" t="s">
        <v>49</v>
      </c>
      <c r="C3878" s="1" t="s">
        <v>14</v>
      </c>
      <c r="D3878" s="1" t="s">
        <v>50</v>
      </c>
      <c r="E3878" s="1" t="s">
        <v>22</v>
      </c>
      <c r="F3878" s="1" t="s">
        <v>23</v>
      </c>
      <c r="G3878">
        <v>12132.3</v>
      </c>
      <c r="H3878">
        <v>2</v>
      </c>
      <c r="I3878">
        <v>24264.6</v>
      </c>
      <c r="J3878">
        <v>1.98</v>
      </c>
      <c r="K3878">
        <v>3288</v>
      </c>
      <c r="L3878" s="2">
        <v>45640</v>
      </c>
      <c r="O3878" t="str">
        <f>IF(ecommerce_10000[[#This Row],[Platform]]="Souq","sq",ecommerce_10000[[#This Row],[Platform]])</f>
        <v>Jumia</v>
      </c>
      <c r="P3878" t="str">
        <f>IF(E3878="Souq","sq",IF(E3878="Jumia","Jum",E3878))</f>
        <v>Jum</v>
      </c>
      <c r="Q3878">
        <f>VLOOKUP(ecommerce_10000[[#This Row],[City]],F:I,4,FALSE)</f>
        <v>13290.4</v>
      </c>
      <c r="R3878" s="1">
        <f>SUMIF(C:C,ecommerce_10000[[#This Row],[Category]],I:I)</f>
        <v>92327183.770000085</v>
      </c>
      <c r="S3878" s="1">
        <f>SUMIFS(I:I,C:C,C3878)</f>
        <v>92327183.770000085</v>
      </c>
      <c r="T3878" s="1" t="str">
        <f>INDEX(F:F,MATCH(ecommerce_10000[[#This Row],[TotalAmount]],I:I,0))</f>
        <v>Alexandria</v>
      </c>
    </row>
    <row r="3879" spans="1:20" x14ac:dyDescent="0.3">
      <c r="A3879" s="1" t="s">
        <v>3923</v>
      </c>
      <c r="B3879" s="1" t="s">
        <v>19</v>
      </c>
      <c r="C3879" s="1" t="s">
        <v>20</v>
      </c>
      <c r="D3879" s="1" t="s">
        <v>21</v>
      </c>
      <c r="E3879" s="1" t="s">
        <v>16</v>
      </c>
      <c r="F3879" s="1" t="s">
        <v>40</v>
      </c>
      <c r="G3879">
        <v>13213.65</v>
      </c>
      <c r="H3879">
        <v>3</v>
      </c>
      <c r="I3879">
        <v>39640.949999999997</v>
      </c>
      <c r="J3879">
        <v>2.2799999999999998</v>
      </c>
      <c r="K3879">
        <v>2159</v>
      </c>
      <c r="L3879" s="2">
        <v>45652</v>
      </c>
      <c r="O3879" t="str">
        <f>IF(ecommerce_10000[[#This Row],[Platform]]="Souq","sq",ecommerce_10000[[#This Row],[Platform]])</f>
        <v>sq</v>
      </c>
      <c r="P3879" t="str">
        <f>IF(E3879="Souq","sq",IF(E3879="Jumia","Jum",E3879))</f>
        <v>sq</v>
      </c>
      <c r="Q3879">
        <f>VLOOKUP(ecommerce_10000[[#This Row],[City]],F:I,4,FALSE)</f>
        <v>99349.3</v>
      </c>
      <c r="R3879" s="1">
        <f>SUMIF(C:C,ecommerce_10000[[#This Row],[Category]],I:I)</f>
        <v>91504159.730000004</v>
      </c>
      <c r="S3879" s="1">
        <f>SUMIFS(I:I,C:C,C3879)</f>
        <v>91504159.730000004</v>
      </c>
      <c r="T3879" s="1" t="str">
        <f>INDEX(F:F,MATCH(ecommerce_10000[[#This Row],[TotalAmount]],I:I,0))</f>
        <v>Riyadh</v>
      </c>
    </row>
    <row r="3880" spans="1:20" x14ac:dyDescent="0.3">
      <c r="A3880" s="1" t="s">
        <v>3924</v>
      </c>
      <c r="B3880" s="1" t="s">
        <v>53</v>
      </c>
      <c r="C3880" s="1" t="s">
        <v>31</v>
      </c>
      <c r="D3880" s="1" t="s">
        <v>54</v>
      </c>
      <c r="E3880" s="1" t="s">
        <v>22</v>
      </c>
      <c r="F3880" s="1" t="s">
        <v>33</v>
      </c>
      <c r="G3880">
        <v>12359.72</v>
      </c>
      <c r="H3880">
        <v>4</v>
      </c>
      <c r="I3880">
        <v>49438.879999999997</v>
      </c>
      <c r="J3880">
        <v>3.83</v>
      </c>
      <c r="K3880">
        <v>3167</v>
      </c>
      <c r="L3880" s="2">
        <v>45373</v>
      </c>
      <c r="O3880" t="str">
        <f>IF(ecommerce_10000[[#This Row],[Platform]]="Souq","sq",ecommerce_10000[[#This Row],[Platform]])</f>
        <v>Jumia</v>
      </c>
      <c r="P3880" t="str">
        <f>IF(E3880="Souq","sq",IF(E3880="Jumia","Jum",E3880))</f>
        <v>Jum</v>
      </c>
      <c r="Q3880">
        <f>VLOOKUP(ecommerce_10000[[#This Row],[City]],F:I,4,FALSE)</f>
        <v>3665.44</v>
      </c>
      <c r="R3880" s="1">
        <f>SUMIF(C:C,ecommerce_10000[[#This Row],[Category]],I:I)</f>
        <v>57542997.559999913</v>
      </c>
      <c r="S3880" s="1">
        <f>SUMIFS(I:I,C:C,C3880)</f>
        <v>57542997.559999913</v>
      </c>
      <c r="T3880" s="1" t="str">
        <f>INDEX(F:F,MATCH(ecommerce_10000[[#This Row],[TotalAmount]],I:I,0))</f>
        <v>Dubai</v>
      </c>
    </row>
    <row r="3881" spans="1:20" x14ac:dyDescent="0.3">
      <c r="A3881" s="1" t="s">
        <v>3925</v>
      </c>
      <c r="B3881" s="1" t="s">
        <v>13</v>
      </c>
      <c r="C3881" s="1" t="s">
        <v>14</v>
      </c>
      <c r="D3881" s="1" t="s">
        <v>15</v>
      </c>
      <c r="E3881" s="1" t="s">
        <v>22</v>
      </c>
      <c r="F3881" s="1" t="s">
        <v>17</v>
      </c>
      <c r="G3881">
        <v>12391.83</v>
      </c>
      <c r="H3881">
        <v>2</v>
      </c>
      <c r="I3881">
        <v>24783.66</v>
      </c>
      <c r="J3881">
        <v>3.47</v>
      </c>
      <c r="K3881">
        <v>3549</v>
      </c>
      <c r="L3881" s="2">
        <v>45633</v>
      </c>
      <c r="O3881" t="str">
        <f>IF(ecommerce_10000[[#This Row],[Platform]]="Souq","sq",ecommerce_10000[[#This Row],[Platform]])</f>
        <v>Jumia</v>
      </c>
      <c r="P3881" t="str">
        <f>IF(E3881="Souq","sq",IF(E3881="Jumia","Jum",E3881))</f>
        <v>Jum</v>
      </c>
      <c r="Q3881">
        <f>VLOOKUP(ecommerce_10000[[#This Row],[City]],F:I,4,FALSE)</f>
        <v>16284.02</v>
      </c>
      <c r="R3881" s="1">
        <f>SUMIF(C:C,ecommerce_10000[[#This Row],[Category]],I:I)</f>
        <v>92327183.770000085</v>
      </c>
      <c r="S3881" s="1">
        <f>SUMIFS(I:I,C:C,C3881)</f>
        <v>92327183.770000085</v>
      </c>
      <c r="T3881" s="1" t="str">
        <f>INDEX(F:F,MATCH(ecommerce_10000[[#This Row],[TotalAmount]],I:I,0))</f>
        <v>Cairo</v>
      </c>
    </row>
    <row r="3882" spans="1:20" x14ac:dyDescent="0.3">
      <c r="A3882" s="1" t="s">
        <v>3926</v>
      </c>
      <c r="B3882" s="1" t="s">
        <v>30</v>
      </c>
      <c r="C3882" s="1" t="s">
        <v>31</v>
      </c>
      <c r="D3882" s="1" t="s">
        <v>32</v>
      </c>
      <c r="E3882" s="1" t="s">
        <v>47</v>
      </c>
      <c r="F3882" s="1" t="s">
        <v>33</v>
      </c>
      <c r="G3882">
        <v>11338.21</v>
      </c>
      <c r="H3882">
        <v>2</v>
      </c>
      <c r="I3882">
        <v>22676.42</v>
      </c>
      <c r="J3882">
        <v>4.03</v>
      </c>
      <c r="K3882">
        <v>2392</v>
      </c>
      <c r="L3882" s="2">
        <v>45459</v>
      </c>
      <c r="O3882" t="str">
        <f>IF(ecommerce_10000[[#This Row],[Platform]]="Souq","sq",ecommerce_10000[[#This Row],[Platform]])</f>
        <v>Amazon</v>
      </c>
      <c r="P3882" t="str">
        <f>IF(E3882="Souq","sq",IF(E3882="Jumia","Jum",E3882))</f>
        <v>Amazon</v>
      </c>
      <c r="Q3882">
        <f>VLOOKUP(ecommerce_10000[[#This Row],[City]],F:I,4,FALSE)</f>
        <v>3665.44</v>
      </c>
      <c r="R3882" s="1">
        <f>SUMIF(C:C,ecommerce_10000[[#This Row],[Category]],I:I)</f>
        <v>57542997.559999913</v>
      </c>
      <c r="S3882" s="1">
        <f>SUMIFS(I:I,C:C,C3882)</f>
        <v>57542997.559999913</v>
      </c>
      <c r="T3882" s="1" t="str">
        <f>INDEX(F:F,MATCH(ecommerce_10000[[#This Row],[TotalAmount]],I:I,0))</f>
        <v>Dubai</v>
      </c>
    </row>
    <row r="3883" spans="1:20" x14ac:dyDescent="0.3">
      <c r="A3883" s="1" t="s">
        <v>3927</v>
      </c>
      <c r="B3883" s="1" t="s">
        <v>38</v>
      </c>
      <c r="C3883" s="1" t="s">
        <v>20</v>
      </c>
      <c r="D3883" s="1" t="s">
        <v>39</v>
      </c>
      <c r="E3883" s="1" t="s">
        <v>22</v>
      </c>
      <c r="F3883" s="1" t="s">
        <v>28</v>
      </c>
      <c r="G3883">
        <v>2733.65</v>
      </c>
      <c r="H3883">
        <v>2</v>
      </c>
      <c r="I3883">
        <v>5467.3</v>
      </c>
      <c r="J3883">
        <v>3.91</v>
      </c>
      <c r="K3883">
        <v>3989</v>
      </c>
      <c r="L3883" s="2">
        <v>45381</v>
      </c>
      <c r="O3883" t="str">
        <f>IF(ecommerce_10000[[#This Row],[Platform]]="Souq","sq",ecommerce_10000[[#This Row],[Platform]])</f>
        <v>Jumia</v>
      </c>
      <c r="P3883" t="str">
        <f>IF(E3883="Souq","sq",IF(E3883="Jumia","Jum",E3883))</f>
        <v>Jum</v>
      </c>
      <c r="Q3883">
        <f>VLOOKUP(ecommerce_10000[[#This Row],[City]],F:I,4,FALSE)</f>
        <v>26648.76</v>
      </c>
      <c r="R3883" s="1">
        <f>SUMIF(C:C,ecommerce_10000[[#This Row],[Category]],I:I)</f>
        <v>91504159.730000004</v>
      </c>
      <c r="S3883" s="1">
        <f>SUMIFS(I:I,C:C,C3883)</f>
        <v>91504159.730000004</v>
      </c>
      <c r="T3883" s="1" t="str">
        <f>INDEX(F:F,MATCH(ecommerce_10000[[#This Row],[TotalAmount]],I:I,0))</f>
        <v>Casablanca</v>
      </c>
    </row>
    <row r="3884" spans="1:20" x14ac:dyDescent="0.3">
      <c r="A3884" s="1" t="s">
        <v>3928</v>
      </c>
      <c r="B3884" s="1" t="s">
        <v>43</v>
      </c>
      <c r="C3884" s="1" t="s">
        <v>44</v>
      </c>
      <c r="D3884" s="1" t="s">
        <v>45</v>
      </c>
      <c r="E3884" s="1" t="s">
        <v>16</v>
      </c>
      <c r="F3884" s="1" t="s">
        <v>28</v>
      </c>
      <c r="G3884">
        <v>17264.560000000001</v>
      </c>
      <c r="H3884">
        <v>5</v>
      </c>
      <c r="I3884">
        <v>86322.8</v>
      </c>
      <c r="J3884">
        <v>3.18</v>
      </c>
      <c r="K3884">
        <v>680</v>
      </c>
      <c r="L3884" s="2">
        <v>45303</v>
      </c>
      <c r="O3884" t="str">
        <f>IF(ecommerce_10000[[#This Row],[Platform]]="Souq","sq",ecommerce_10000[[#This Row],[Platform]])</f>
        <v>sq</v>
      </c>
      <c r="P3884" t="str">
        <f>IF(E3884="Souq","sq",IF(E3884="Jumia","Jum",E3884))</f>
        <v>sq</v>
      </c>
      <c r="Q3884">
        <f>VLOOKUP(ecommerce_10000[[#This Row],[City]],F:I,4,FALSE)</f>
        <v>26648.76</v>
      </c>
      <c r="R3884" s="1">
        <f>SUMIF(C:C,ecommerce_10000[[#This Row],[Category]],I:I)</f>
        <v>31420413.200000018</v>
      </c>
      <c r="S3884" s="1">
        <f>SUMIFS(I:I,C:C,C3884)</f>
        <v>31420413.200000018</v>
      </c>
      <c r="T3884" s="1" t="str">
        <f>INDEX(F:F,MATCH(ecommerce_10000[[#This Row],[TotalAmount]],I:I,0))</f>
        <v>Casablanca</v>
      </c>
    </row>
    <row r="3885" spans="1:20" x14ac:dyDescent="0.3">
      <c r="A3885" s="1" t="s">
        <v>3929</v>
      </c>
      <c r="B3885" s="1" t="s">
        <v>49</v>
      </c>
      <c r="C3885" s="1" t="s">
        <v>14</v>
      </c>
      <c r="D3885" s="1" t="s">
        <v>50</v>
      </c>
      <c r="E3885" s="1" t="s">
        <v>47</v>
      </c>
      <c r="F3885" s="1" t="s">
        <v>28</v>
      </c>
      <c r="G3885">
        <v>16568.91</v>
      </c>
      <c r="H3885">
        <v>3</v>
      </c>
      <c r="I3885">
        <v>49706.73</v>
      </c>
      <c r="J3885">
        <v>3.89</v>
      </c>
      <c r="K3885">
        <v>1782</v>
      </c>
      <c r="L3885" s="2">
        <v>45495</v>
      </c>
      <c r="O3885" t="str">
        <f>IF(ecommerce_10000[[#This Row],[Platform]]="Souq","sq",ecommerce_10000[[#This Row],[Platform]])</f>
        <v>Amazon</v>
      </c>
      <c r="P3885" t="str">
        <f>IF(E3885="Souq","sq",IF(E3885="Jumia","Jum",E3885))</f>
        <v>Amazon</v>
      </c>
      <c r="Q3885">
        <f>VLOOKUP(ecommerce_10000[[#This Row],[City]],F:I,4,FALSE)</f>
        <v>26648.76</v>
      </c>
      <c r="R3885" s="1">
        <f>SUMIF(C:C,ecommerce_10000[[#This Row],[Category]],I:I)</f>
        <v>92327183.770000085</v>
      </c>
      <c r="S3885" s="1">
        <f>SUMIFS(I:I,C:C,C3885)</f>
        <v>92327183.770000085</v>
      </c>
      <c r="T3885" s="1" t="str">
        <f>INDEX(F:F,MATCH(ecommerce_10000[[#This Row],[TotalAmount]],I:I,0))</f>
        <v>Casablanca</v>
      </c>
    </row>
    <row r="3886" spans="1:20" x14ac:dyDescent="0.3">
      <c r="A3886" s="1" t="s">
        <v>3930</v>
      </c>
      <c r="B3886" s="1" t="s">
        <v>13</v>
      </c>
      <c r="C3886" s="1" t="s">
        <v>14</v>
      </c>
      <c r="D3886" s="1" t="s">
        <v>15</v>
      </c>
      <c r="E3886" s="1" t="s">
        <v>22</v>
      </c>
      <c r="F3886" s="1" t="s">
        <v>28</v>
      </c>
      <c r="G3886">
        <v>9127.0300000000007</v>
      </c>
      <c r="H3886">
        <v>1</v>
      </c>
      <c r="I3886">
        <v>9127.0300000000007</v>
      </c>
      <c r="J3886">
        <v>2.77</v>
      </c>
      <c r="K3886">
        <v>2344</v>
      </c>
      <c r="L3886" s="2">
        <v>45316</v>
      </c>
      <c r="O3886" t="str">
        <f>IF(ecommerce_10000[[#This Row],[Platform]]="Souq","sq",ecommerce_10000[[#This Row],[Platform]])</f>
        <v>Jumia</v>
      </c>
      <c r="P3886" t="str">
        <f>IF(E3886="Souq","sq",IF(E3886="Jumia","Jum",E3886))</f>
        <v>Jum</v>
      </c>
      <c r="Q3886">
        <f>VLOOKUP(ecommerce_10000[[#This Row],[City]],F:I,4,FALSE)</f>
        <v>26648.76</v>
      </c>
      <c r="R3886" s="1">
        <f>SUMIF(C:C,ecommerce_10000[[#This Row],[Category]],I:I)</f>
        <v>92327183.770000085</v>
      </c>
      <c r="S3886" s="1">
        <f>SUMIFS(I:I,C:C,C3886)</f>
        <v>92327183.770000085</v>
      </c>
      <c r="T3886" s="1" t="str">
        <f>INDEX(F:F,MATCH(ecommerce_10000[[#This Row],[TotalAmount]],I:I,0))</f>
        <v>Casablanca</v>
      </c>
    </row>
    <row r="3887" spans="1:20" x14ac:dyDescent="0.3">
      <c r="A3887" s="1" t="s">
        <v>3931</v>
      </c>
      <c r="B3887" s="1" t="s">
        <v>53</v>
      </c>
      <c r="C3887" s="1" t="s">
        <v>31</v>
      </c>
      <c r="D3887" s="1" t="s">
        <v>54</v>
      </c>
      <c r="E3887" s="1" t="s">
        <v>22</v>
      </c>
      <c r="F3887" s="1" t="s">
        <v>33</v>
      </c>
      <c r="G3887">
        <v>3567.78</v>
      </c>
      <c r="H3887">
        <v>1</v>
      </c>
      <c r="I3887">
        <v>3567.78</v>
      </c>
      <c r="J3887">
        <v>1.94</v>
      </c>
      <c r="K3887">
        <v>2048</v>
      </c>
      <c r="L3887" s="2">
        <v>45623</v>
      </c>
      <c r="O3887" t="str">
        <f>IF(ecommerce_10000[[#This Row],[Platform]]="Souq","sq",ecommerce_10000[[#This Row],[Platform]])</f>
        <v>Jumia</v>
      </c>
      <c r="P3887" t="str">
        <f>IF(E3887="Souq","sq",IF(E3887="Jumia","Jum",E3887))</f>
        <v>Jum</v>
      </c>
      <c r="Q3887">
        <f>VLOOKUP(ecommerce_10000[[#This Row],[City]],F:I,4,FALSE)</f>
        <v>3665.44</v>
      </c>
      <c r="R3887" s="1">
        <f>SUMIF(C:C,ecommerce_10000[[#This Row],[Category]],I:I)</f>
        <v>57542997.559999913</v>
      </c>
      <c r="S3887" s="1">
        <f>SUMIFS(I:I,C:C,C3887)</f>
        <v>57542997.559999913</v>
      </c>
      <c r="T3887" s="1" t="str">
        <f>INDEX(F:F,MATCH(ecommerce_10000[[#This Row],[TotalAmount]],I:I,0))</f>
        <v>Dubai</v>
      </c>
    </row>
    <row r="3888" spans="1:20" x14ac:dyDescent="0.3">
      <c r="A3888" s="1" t="s">
        <v>3932</v>
      </c>
      <c r="B3888" s="1" t="s">
        <v>25</v>
      </c>
      <c r="C3888" s="1" t="s">
        <v>26</v>
      </c>
      <c r="D3888" s="1" t="s">
        <v>27</v>
      </c>
      <c r="E3888" s="1" t="s">
        <v>16</v>
      </c>
      <c r="F3888" s="1" t="s">
        <v>28</v>
      </c>
      <c r="G3888">
        <v>12210.94</v>
      </c>
      <c r="H3888">
        <v>5</v>
      </c>
      <c r="I3888">
        <v>61054.7</v>
      </c>
      <c r="J3888">
        <v>1.58</v>
      </c>
      <c r="K3888">
        <v>3438</v>
      </c>
      <c r="L3888" s="2">
        <v>45477</v>
      </c>
      <c r="O3888" t="str">
        <f>IF(ecommerce_10000[[#This Row],[Platform]]="Souq","sq",ecommerce_10000[[#This Row],[Platform]])</f>
        <v>sq</v>
      </c>
      <c r="P3888" t="str">
        <f>IF(E3888="Souq","sq",IF(E3888="Jumia","Jum",E3888))</f>
        <v>sq</v>
      </c>
      <c r="Q3888">
        <f>VLOOKUP(ecommerce_10000[[#This Row],[City]],F:I,4,FALSE)</f>
        <v>26648.76</v>
      </c>
      <c r="R3888" s="1">
        <f>SUMIF(C:C,ecommerce_10000[[#This Row],[Category]],I:I)</f>
        <v>29200970.130000021</v>
      </c>
      <c r="S3888" s="1">
        <f>SUMIFS(I:I,C:C,C3888)</f>
        <v>29200970.130000021</v>
      </c>
      <c r="T3888" s="1" t="str">
        <f>INDEX(F:F,MATCH(ecommerce_10000[[#This Row],[TotalAmount]],I:I,0))</f>
        <v>Casablanca</v>
      </c>
    </row>
    <row r="3889" spans="1:20" x14ac:dyDescent="0.3">
      <c r="A3889" s="1" t="s">
        <v>3933</v>
      </c>
      <c r="B3889" s="1" t="s">
        <v>25</v>
      </c>
      <c r="C3889" s="1" t="s">
        <v>26</v>
      </c>
      <c r="D3889" s="1" t="s">
        <v>27</v>
      </c>
      <c r="E3889" s="1" t="s">
        <v>47</v>
      </c>
      <c r="F3889" s="1" t="s">
        <v>40</v>
      </c>
      <c r="G3889">
        <v>15221.96</v>
      </c>
      <c r="H3889">
        <v>4</v>
      </c>
      <c r="I3889">
        <v>60887.839999999997</v>
      </c>
      <c r="J3889">
        <v>2.7</v>
      </c>
      <c r="K3889">
        <v>3497</v>
      </c>
      <c r="L3889" s="2">
        <v>45564</v>
      </c>
      <c r="O3889" t="str">
        <f>IF(ecommerce_10000[[#This Row],[Platform]]="Souq","sq",ecommerce_10000[[#This Row],[Platform]])</f>
        <v>Amazon</v>
      </c>
      <c r="P3889" t="str">
        <f>IF(E3889="Souq","sq",IF(E3889="Jumia","Jum",E3889))</f>
        <v>Amazon</v>
      </c>
      <c r="Q3889">
        <f>VLOOKUP(ecommerce_10000[[#This Row],[City]],F:I,4,FALSE)</f>
        <v>99349.3</v>
      </c>
      <c r="R3889" s="1">
        <f>SUMIF(C:C,ecommerce_10000[[#This Row],[Category]],I:I)</f>
        <v>29200970.130000021</v>
      </c>
      <c r="S3889" s="1">
        <f>SUMIFS(I:I,C:C,C3889)</f>
        <v>29200970.130000021</v>
      </c>
      <c r="T3889" s="1" t="str">
        <f>INDEX(F:F,MATCH(ecommerce_10000[[#This Row],[TotalAmount]],I:I,0))</f>
        <v>Riyadh</v>
      </c>
    </row>
    <row r="3890" spans="1:20" x14ac:dyDescent="0.3">
      <c r="A3890" s="1" t="s">
        <v>3934</v>
      </c>
      <c r="B3890" s="1" t="s">
        <v>19</v>
      </c>
      <c r="C3890" s="1" t="s">
        <v>20</v>
      </c>
      <c r="D3890" s="1" t="s">
        <v>21</v>
      </c>
      <c r="E3890" s="1" t="s">
        <v>47</v>
      </c>
      <c r="F3890" s="1" t="s">
        <v>17</v>
      </c>
      <c r="G3890">
        <v>7348.77</v>
      </c>
      <c r="H3890">
        <v>2</v>
      </c>
      <c r="I3890">
        <v>14697.54</v>
      </c>
      <c r="J3890">
        <v>4.3099999999999996</v>
      </c>
      <c r="K3890">
        <v>2539</v>
      </c>
      <c r="L3890" s="2">
        <v>45628</v>
      </c>
      <c r="O3890" t="str">
        <f>IF(ecommerce_10000[[#This Row],[Platform]]="Souq","sq",ecommerce_10000[[#This Row],[Platform]])</f>
        <v>Amazon</v>
      </c>
      <c r="P3890" t="str">
        <f>IF(E3890="Souq","sq",IF(E3890="Jumia","Jum",E3890))</f>
        <v>Amazon</v>
      </c>
      <c r="Q3890">
        <f>VLOOKUP(ecommerce_10000[[#This Row],[City]],F:I,4,FALSE)</f>
        <v>16284.02</v>
      </c>
      <c r="R3890" s="1">
        <f>SUMIF(C:C,ecommerce_10000[[#This Row],[Category]],I:I)</f>
        <v>91504159.730000004</v>
      </c>
      <c r="S3890" s="1">
        <f>SUMIFS(I:I,C:C,C3890)</f>
        <v>91504159.730000004</v>
      </c>
      <c r="T3890" s="1" t="str">
        <f>INDEX(F:F,MATCH(ecommerce_10000[[#This Row],[TotalAmount]],I:I,0))</f>
        <v>Cairo</v>
      </c>
    </row>
    <row r="3891" spans="1:20" x14ac:dyDescent="0.3">
      <c r="A3891" s="1" t="s">
        <v>3935</v>
      </c>
      <c r="B3891" s="1" t="s">
        <v>13</v>
      </c>
      <c r="C3891" s="1" t="s">
        <v>14</v>
      </c>
      <c r="D3891" s="1" t="s">
        <v>15</v>
      </c>
      <c r="E3891" s="1" t="s">
        <v>16</v>
      </c>
      <c r="F3891" s="1" t="s">
        <v>28</v>
      </c>
      <c r="G3891">
        <v>256.32</v>
      </c>
      <c r="H3891">
        <v>3</v>
      </c>
      <c r="I3891">
        <v>768.96</v>
      </c>
      <c r="J3891">
        <v>4.29</v>
      </c>
      <c r="K3891">
        <v>2667</v>
      </c>
      <c r="L3891" s="2">
        <v>45585</v>
      </c>
      <c r="O3891" t="str">
        <f>IF(ecommerce_10000[[#This Row],[Platform]]="Souq","sq",ecommerce_10000[[#This Row],[Platform]])</f>
        <v>sq</v>
      </c>
      <c r="P3891" t="str">
        <f>IF(E3891="Souq","sq",IF(E3891="Jumia","Jum",E3891))</f>
        <v>sq</v>
      </c>
      <c r="Q3891">
        <f>VLOOKUP(ecommerce_10000[[#This Row],[City]],F:I,4,FALSE)</f>
        <v>26648.76</v>
      </c>
      <c r="R3891" s="1">
        <f>SUMIF(C:C,ecommerce_10000[[#This Row],[Category]],I:I)</f>
        <v>92327183.770000085</v>
      </c>
      <c r="S3891" s="1">
        <f>SUMIFS(I:I,C:C,C3891)</f>
        <v>92327183.770000085</v>
      </c>
      <c r="T3891" s="1" t="str">
        <f>INDEX(F:F,MATCH(ecommerce_10000[[#This Row],[TotalAmount]],I:I,0))</f>
        <v>Casablanca</v>
      </c>
    </row>
    <row r="3892" spans="1:20" x14ac:dyDescent="0.3">
      <c r="A3892" s="1" t="s">
        <v>3936</v>
      </c>
      <c r="B3892" s="1" t="s">
        <v>25</v>
      </c>
      <c r="C3892" s="1" t="s">
        <v>26</v>
      </c>
      <c r="D3892" s="1" t="s">
        <v>27</v>
      </c>
      <c r="E3892" s="1" t="s">
        <v>22</v>
      </c>
      <c r="F3892" s="1" t="s">
        <v>17</v>
      </c>
      <c r="G3892">
        <v>18287.38</v>
      </c>
      <c r="H3892">
        <v>4</v>
      </c>
      <c r="I3892">
        <v>73149.52</v>
      </c>
      <c r="J3892">
        <v>4.38</v>
      </c>
      <c r="K3892">
        <v>4067</v>
      </c>
      <c r="L3892" s="2">
        <v>45509</v>
      </c>
      <c r="O3892" t="str">
        <f>IF(ecommerce_10000[[#This Row],[Platform]]="Souq","sq",ecommerce_10000[[#This Row],[Platform]])</f>
        <v>Jumia</v>
      </c>
      <c r="P3892" t="str">
        <f>IF(E3892="Souq","sq",IF(E3892="Jumia","Jum",E3892))</f>
        <v>Jum</v>
      </c>
      <c r="Q3892">
        <f>VLOOKUP(ecommerce_10000[[#This Row],[City]],F:I,4,FALSE)</f>
        <v>16284.02</v>
      </c>
      <c r="R3892" s="1">
        <f>SUMIF(C:C,ecommerce_10000[[#This Row],[Category]],I:I)</f>
        <v>29200970.130000021</v>
      </c>
      <c r="S3892" s="1">
        <f>SUMIFS(I:I,C:C,C3892)</f>
        <v>29200970.130000021</v>
      </c>
      <c r="T3892" s="1" t="str">
        <f>INDEX(F:F,MATCH(ecommerce_10000[[#This Row],[TotalAmount]],I:I,0))</f>
        <v>Cairo</v>
      </c>
    </row>
    <row r="3893" spans="1:20" x14ac:dyDescent="0.3">
      <c r="A3893" s="1" t="s">
        <v>3937</v>
      </c>
      <c r="B3893" s="1" t="s">
        <v>53</v>
      </c>
      <c r="C3893" s="1" t="s">
        <v>31</v>
      </c>
      <c r="D3893" s="1" t="s">
        <v>54</v>
      </c>
      <c r="E3893" s="1" t="s">
        <v>22</v>
      </c>
      <c r="F3893" s="1" t="s">
        <v>62</v>
      </c>
      <c r="G3893">
        <v>17988.02</v>
      </c>
      <c r="H3893">
        <v>2</v>
      </c>
      <c r="I3893">
        <v>35976.04</v>
      </c>
      <c r="J3893">
        <v>2.59</v>
      </c>
      <c r="K3893">
        <v>4309</v>
      </c>
      <c r="L3893" s="2">
        <v>45389</v>
      </c>
      <c r="O3893" t="str">
        <f>IF(ecommerce_10000[[#This Row],[Platform]]="Souq","sq",ecommerce_10000[[#This Row],[Platform]])</f>
        <v>Jumia</v>
      </c>
      <c r="P3893" t="str">
        <f>IF(E3893="Souq","sq",IF(E3893="Jumia","Jum",E3893))</f>
        <v>Jum</v>
      </c>
      <c r="Q3893">
        <f>VLOOKUP(ecommerce_10000[[#This Row],[City]],F:I,4,FALSE)</f>
        <v>27872.98</v>
      </c>
      <c r="R3893" s="1">
        <f>SUMIF(C:C,ecommerce_10000[[#This Row],[Category]],I:I)</f>
        <v>57542997.559999913</v>
      </c>
      <c r="S3893" s="1">
        <f>SUMIFS(I:I,C:C,C3893)</f>
        <v>57542997.559999913</v>
      </c>
      <c r="T3893" s="1" t="str">
        <f>INDEX(F:F,MATCH(ecommerce_10000[[#This Row],[TotalAmount]],I:I,0))</f>
        <v>Giza</v>
      </c>
    </row>
    <row r="3894" spans="1:20" x14ac:dyDescent="0.3">
      <c r="A3894" s="1" t="s">
        <v>3938</v>
      </c>
      <c r="B3894" s="1" t="s">
        <v>53</v>
      </c>
      <c r="C3894" s="1" t="s">
        <v>31</v>
      </c>
      <c r="D3894" s="1" t="s">
        <v>54</v>
      </c>
      <c r="E3894" s="1" t="s">
        <v>47</v>
      </c>
      <c r="F3894" s="1" t="s">
        <v>28</v>
      </c>
      <c r="G3894">
        <v>16411.439999999999</v>
      </c>
      <c r="H3894">
        <v>4</v>
      </c>
      <c r="I3894">
        <v>65645.759999999995</v>
      </c>
      <c r="J3894">
        <v>3.96</v>
      </c>
      <c r="K3894">
        <v>3588</v>
      </c>
      <c r="L3894" s="2">
        <v>45434</v>
      </c>
      <c r="O3894" t="str">
        <f>IF(ecommerce_10000[[#This Row],[Platform]]="Souq","sq",ecommerce_10000[[#This Row],[Platform]])</f>
        <v>Amazon</v>
      </c>
      <c r="P3894" t="str">
        <f>IF(E3894="Souq","sq",IF(E3894="Jumia","Jum",E3894))</f>
        <v>Amazon</v>
      </c>
      <c r="Q3894">
        <f>VLOOKUP(ecommerce_10000[[#This Row],[City]],F:I,4,FALSE)</f>
        <v>26648.76</v>
      </c>
      <c r="R3894" s="1">
        <f>SUMIF(C:C,ecommerce_10000[[#This Row],[Category]],I:I)</f>
        <v>57542997.559999913</v>
      </c>
      <c r="S3894" s="1">
        <f>SUMIFS(I:I,C:C,C3894)</f>
        <v>57542997.559999913</v>
      </c>
      <c r="T3894" s="1" t="str">
        <f>INDEX(F:F,MATCH(ecommerce_10000[[#This Row],[TotalAmount]],I:I,0))</f>
        <v>Casablanca</v>
      </c>
    </row>
    <row r="3895" spans="1:20" x14ac:dyDescent="0.3">
      <c r="A3895" s="1" t="s">
        <v>3939</v>
      </c>
      <c r="B3895" s="1" t="s">
        <v>65</v>
      </c>
      <c r="C3895" s="1" t="s">
        <v>20</v>
      </c>
      <c r="D3895" s="1" t="s">
        <v>66</v>
      </c>
      <c r="E3895" s="1" t="s">
        <v>16</v>
      </c>
      <c r="F3895" s="1" t="s">
        <v>33</v>
      </c>
      <c r="G3895">
        <v>14206.11</v>
      </c>
      <c r="H3895">
        <v>4</v>
      </c>
      <c r="I3895">
        <v>56824.44</v>
      </c>
      <c r="J3895">
        <v>4.1100000000000003</v>
      </c>
      <c r="K3895">
        <v>3724</v>
      </c>
      <c r="L3895" s="2">
        <v>45604</v>
      </c>
      <c r="O3895" t="str">
        <f>IF(ecommerce_10000[[#This Row],[Platform]]="Souq","sq",ecommerce_10000[[#This Row],[Platform]])</f>
        <v>sq</v>
      </c>
      <c r="P3895" t="str">
        <f>IF(E3895="Souq","sq",IF(E3895="Jumia","Jum",E3895))</f>
        <v>sq</v>
      </c>
      <c r="Q3895">
        <f>VLOOKUP(ecommerce_10000[[#This Row],[City]],F:I,4,FALSE)</f>
        <v>3665.44</v>
      </c>
      <c r="R3895" s="1">
        <f>SUMIF(C:C,ecommerce_10000[[#This Row],[Category]],I:I)</f>
        <v>91504159.730000004</v>
      </c>
      <c r="S3895" s="1">
        <f>SUMIFS(I:I,C:C,C3895)</f>
        <v>91504159.730000004</v>
      </c>
      <c r="T3895" s="1" t="str">
        <f>INDEX(F:F,MATCH(ecommerce_10000[[#This Row],[TotalAmount]],I:I,0))</f>
        <v>Dubai</v>
      </c>
    </row>
    <row r="3896" spans="1:20" x14ac:dyDescent="0.3">
      <c r="A3896" s="1" t="s">
        <v>3940</v>
      </c>
      <c r="B3896" s="1" t="s">
        <v>38</v>
      </c>
      <c r="C3896" s="1" t="s">
        <v>20</v>
      </c>
      <c r="D3896" s="1" t="s">
        <v>39</v>
      </c>
      <c r="E3896" s="1" t="s">
        <v>22</v>
      </c>
      <c r="F3896" s="1" t="s">
        <v>33</v>
      </c>
      <c r="G3896">
        <v>16268.48</v>
      </c>
      <c r="H3896">
        <v>2</v>
      </c>
      <c r="I3896">
        <v>32536.959999999999</v>
      </c>
      <c r="J3896">
        <v>1.1399999999999999</v>
      </c>
      <c r="K3896">
        <v>1701</v>
      </c>
      <c r="L3896" s="2">
        <v>45506</v>
      </c>
      <c r="O3896" t="str">
        <f>IF(ecommerce_10000[[#This Row],[Platform]]="Souq","sq",ecommerce_10000[[#This Row],[Platform]])</f>
        <v>Jumia</v>
      </c>
      <c r="P3896" t="str">
        <f>IF(E3896="Souq","sq",IF(E3896="Jumia","Jum",E3896))</f>
        <v>Jum</v>
      </c>
      <c r="Q3896">
        <f>VLOOKUP(ecommerce_10000[[#This Row],[City]],F:I,4,FALSE)</f>
        <v>3665.44</v>
      </c>
      <c r="R3896" s="1">
        <f>SUMIF(C:C,ecommerce_10000[[#This Row],[Category]],I:I)</f>
        <v>91504159.730000004</v>
      </c>
      <c r="S3896" s="1">
        <f>SUMIFS(I:I,C:C,C3896)</f>
        <v>91504159.730000004</v>
      </c>
      <c r="T3896" s="1" t="str">
        <f>INDEX(F:F,MATCH(ecommerce_10000[[#This Row],[TotalAmount]],I:I,0))</f>
        <v>Dubai</v>
      </c>
    </row>
    <row r="3897" spans="1:20" x14ac:dyDescent="0.3">
      <c r="A3897" s="1" t="s">
        <v>3941</v>
      </c>
      <c r="B3897" s="1" t="s">
        <v>43</v>
      </c>
      <c r="C3897" s="1" t="s">
        <v>44</v>
      </c>
      <c r="D3897" s="1" t="s">
        <v>45</v>
      </c>
      <c r="E3897" s="1" t="s">
        <v>16</v>
      </c>
      <c r="F3897" s="1" t="s">
        <v>62</v>
      </c>
      <c r="G3897">
        <v>1715.61</v>
      </c>
      <c r="H3897">
        <v>5</v>
      </c>
      <c r="I3897">
        <v>8578.0499999999993</v>
      </c>
      <c r="J3897">
        <v>1.91</v>
      </c>
      <c r="K3897">
        <v>3129</v>
      </c>
      <c r="L3897" s="2">
        <v>45365</v>
      </c>
      <c r="O3897" t="str">
        <f>IF(ecommerce_10000[[#This Row],[Platform]]="Souq","sq",ecommerce_10000[[#This Row],[Platform]])</f>
        <v>sq</v>
      </c>
      <c r="P3897" t="str">
        <f>IF(E3897="Souq","sq",IF(E3897="Jumia","Jum",E3897))</f>
        <v>sq</v>
      </c>
      <c r="Q3897">
        <f>VLOOKUP(ecommerce_10000[[#This Row],[City]],F:I,4,FALSE)</f>
        <v>27872.98</v>
      </c>
      <c r="R3897" s="1">
        <f>SUMIF(C:C,ecommerce_10000[[#This Row],[Category]],I:I)</f>
        <v>31420413.200000018</v>
      </c>
      <c r="S3897" s="1">
        <f>SUMIFS(I:I,C:C,C3897)</f>
        <v>31420413.200000018</v>
      </c>
      <c r="T3897" s="1" t="str">
        <f>INDEX(F:F,MATCH(ecommerce_10000[[#This Row],[TotalAmount]],I:I,0))</f>
        <v>Giza</v>
      </c>
    </row>
    <row r="3898" spans="1:20" x14ac:dyDescent="0.3">
      <c r="A3898" s="1" t="s">
        <v>3942</v>
      </c>
      <c r="B3898" s="1" t="s">
        <v>53</v>
      </c>
      <c r="C3898" s="1" t="s">
        <v>31</v>
      </c>
      <c r="D3898" s="1" t="s">
        <v>54</v>
      </c>
      <c r="E3898" s="1" t="s">
        <v>16</v>
      </c>
      <c r="F3898" s="1" t="s">
        <v>23</v>
      </c>
      <c r="G3898">
        <v>14657.42</v>
      </c>
      <c r="H3898">
        <v>3</v>
      </c>
      <c r="I3898">
        <v>43972.26</v>
      </c>
      <c r="J3898">
        <v>3.66</v>
      </c>
      <c r="K3898">
        <v>4002</v>
      </c>
      <c r="L3898" s="2">
        <v>45622</v>
      </c>
      <c r="O3898" t="str">
        <f>IF(ecommerce_10000[[#This Row],[Platform]]="Souq","sq",ecommerce_10000[[#This Row],[Platform]])</f>
        <v>sq</v>
      </c>
      <c r="P3898" t="str">
        <f>IF(E3898="Souq","sq",IF(E3898="Jumia","Jum",E3898))</f>
        <v>sq</v>
      </c>
      <c r="Q3898">
        <f>VLOOKUP(ecommerce_10000[[#This Row],[City]],F:I,4,FALSE)</f>
        <v>13290.4</v>
      </c>
      <c r="R3898" s="1">
        <f>SUMIF(C:C,ecommerce_10000[[#This Row],[Category]],I:I)</f>
        <v>57542997.559999913</v>
      </c>
      <c r="S3898" s="1">
        <f>SUMIFS(I:I,C:C,C3898)</f>
        <v>57542997.559999913</v>
      </c>
      <c r="T3898" s="1" t="str">
        <f>INDEX(F:F,MATCH(ecommerce_10000[[#This Row],[TotalAmount]],I:I,0))</f>
        <v>Alexandria</v>
      </c>
    </row>
    <row r="3899" spans="1:20" x14ac:dyDescent="0.3">
      <c r="A3899" s="1" t="s">
        <v>3943</v>
      </c>
      <c r="B3899" s="1" t="s">
        <v>35</v>
      </c>
      <c r="C3899" s="1" t="s">
        <v>14</v>
      </c>
      <c r="D3899" s="1" t="s">
        <v>36</v>
      </c>
      <c r="E3899" s="1" t="s">
        <v>22</v>
      </c>
      <c r="F3899" s="1" t="s">
        <v>17</v>
      </c>
      <c r="G3899">
        <v>9259.73</v>
      </c>
      <c r="H3899">
        <v>1</v>
      </c>
      <c r="I3899">
        <v>9259.73</v>
      </c>
      <c r="J3899">
        <v>3.26</v>
      </c>
      <c r="K3899">
        <v>1056</v>
      </c>
      <c r="L3899" s="2">
        <v>45571</v>
      </c>
      <c r="O3899" t="str">
        <f>IF(ecommerce_10000[[#This Row],[Platform]]="Souq","sq",ecommerce_10000[[#This Row],[Platform]])</f>
        <v>Jumia</v>
      </c>
      <c r="P3899" t="str">
        <f>IF(E3899="Souq","sq",IF(E3899="Jumia","Jum",E3899))</f>
        <v>Jum</v>
      </c>
      <c r="Q3899">
        <f>VLOOKUP(ecommerce_10000[[#This Row],[City]],F:I,4,FALSE)</f>
        <v>16284.02</v>
      </c>
      <c r="R3899" s="1">
        <f>SUMIF(C:C,ecommerce_10000[[#This Row],[Category]],I:I)</f>
        <v>92327183.770000085</v>
      </c>
      <c r="S3899" s="1">
        <f>SUMIFS(I:I,C:C,C3899)</f>
        <v>92327183.770000085</v>
      </c>
      <c r="T3899" s="1" t="str">
        <f>INDEX(F:F,MATCH(ecommerce_10000[[#This Row],[TotalAmount]],I:I,0))</f>
        <v>Cairo</v>
      </c>
    </row>
    <row r="3900" spans="1:20" x14ac:dyDescent="0.3">
      <c r="A3900" s="1" t="s">
        <v>3944</v>
      </c>
      <c r="B3900" s="1" t="s">
        <v>13</v>
      </c>
      <c r="C3900" s="1" t="s">
        <v>14</v>
      </c>
      <c r="D3900" s="1" t="s">
        <v>15</v>
      </c>
      <c r="E3900" s="1" t="s">
        <v>16</v>
      </c>
      <c r="F3900" s="1" t="s">
        <v>40</v>
      </c>
      <c r="G3900">
        <v>11067.64</v>
      </c>
      <c r="H3900">
        <v>1</v>
      </c>
      <c r="I3900">
        <v>11067.64</v>
      </c>
      <c r="J3900">
        <v>4.05</v>
      </c>
      <c r="K3900">
        <v>523</v>
      </c>
      <c r="L3900" s="2">
        <v>45552</v>
      </c>
      <c r="O3900" t="str">
        <f>IF(ecommerce_10000[[#This Row],[Platform]]="Souq","sq",ecommerce_10000[[#This Row],[Platform]])</f>
        <v>sq</v>
      </c>
      <c r="P3900" t="str">
        <f>IF(E3900="Souq","sq",IF(E3900="Jumia","Jum",E3900))</f>
        <v>sq</v>
      </c>
      <c r="Q3900">
        <f>VLOOKUP(ecommerce_10000[[#This Row],[City]],F:I,4,FALSE)</f>
        <v>99349.3</v>
      </c>
      <c r="R3900" s="1">
        <f>SUMIF(C:C,ecommerce_10000[[#This Row],[Category]],I:I)</f>
        <v>92327183.770000085</v>
      </c>
      <c r="S3900" s="1">
        <f>SUMIFS(I:I,C:C,C3900)</f>
        <v>92327183.770000085</v>
      </c>
      <c r="T3900" s="1" t="str">
        <f>INDEX(F:F,MATCH(ecommerce_10000[[#This Row],[TotalAmount]],I:I,0))</f>
        <v>Riyadh</v>
      </c>
    </row>
    <row r="3901" spans="1:20" x14ac:dyDescent="0.3">
      <c r="A3901" s="1" t="s">
        <v>3945</v>
      </c>
      <c r="B3901" s="1" t="s">
        <v>25</v>
      </c>
      <c r="C3901" s="1" t="s">
        <v>26</v>
      </c>
      <c r="D3901" s="1" t="s">
        <v>27</v>
      </c>
      <c r="E3901" s="1" t="s">
        <v>47</v>
      </c>
      <c r="F3901" s="1" t="s">
        <v>17</v>
      </c>
      <c r="G3901">
        <v>15258.9</v>
      </c>
      <c r="H3901">
        <v>2</v>
      </c>
      <c r="I3901">
        <v>30517.8</v>
      </c>
      <c r="J3901">
        <v>2.23</v>
      </c>
      <c r="K3901">
        <v>2619</v>
      </c>
      <c r="L3901" s="2">
        <v>45473</v>
      </c>
      <c r="O3901" t="str">
        <f>IF(ecommerce_10000[[#This Row],[Platform]]="Souq","sq",ecommerce_10000[[#This Row],[Platform]])</f>
        <v>Amazon</v>
      </c>
      <c r="P3901" t="str">
        <f>IF(E3901="Souq","sq",IF(E3901="Jumia","Jum",E3901))</f>
        <v>Amazon</v>
      </c>
      <c r="Q3901">
        <f>VLOOKUP(ecommerce_10000[[#This Row],[City]],F:I,4,FALSE)</f>
        <v>16284.02</v>
      </c>
      <c r="R3901" s="1">
        <f>SUMIF(C:C,ecommerce_10000[[#This Row],[Category]],I:I)</f>
        <v>29200970.130000021</v>
      </c>
      <c r="S3901" s="1">
        <f>SUMIFS(I:I,C:C,C3901)</f>
        <v>29200970.130000021</v>
      </c>
      <c r="T3901" s="1" t="str">
        <f>INDEX(F:F,MATCH(ecommerce_10000[[#This Row],[TotalAmount]],I:I,0))</f>
        <v>Cairo</v>
      </c>
    </row>
    <row r="3902" spans="1:20" x14ac:dyDescent="0.3">
      <c r="A3902" s="1" t="s">
        <v>3946</v>
      </c>
      <c r="B3902" s="1" t="s">
        <v>13</v>
      </c>
      <c r="C3902" s="1" t="s">
        <v>14</v>
      </c>
      <c r="D3902" s="1" t="s">
        <v>15</v>
      </c>
      <c r="E3902" s="1" t="s">
        <v>16</v>
      </c>
      <c r="F3902" s="1" t="s">
        <v>62</v>
      </c>
      <c r="G3902">
        <v>12730.57</v>
      </c>
      <c r="H3902">
        <v>2</v>
      </c>
      <c r="I3902">
        <v>25461.14</v>
      </c>
      <c r="J3902">
        <v>1.63</v>
      </c>
      <c r="K3902">
        <v>1851</v>
      </c>
      <c r="L3902" s="2">
        <v>45609</v>
      </c>
      <c r="O3902" t="str">
        <f>IF(ecommerce_10000[[#This Row],[Platform]]="Souq","sq",ecommerce_10000[[#This Row],[Platform]])</f>
        <v>sq</v>
      </c>
      <c r="P3902" t="str">
        <f>IF(E3902="Souq","sq",IF(E3902="Jumia","Jum",E3902))</f>
        <v>sq</v>
      </c>
      <c r="Q3902">
        <f>VLOOKUP(ecommerce_10000[[#This Row],[City]],F:I,4,FALSE)</f>
        <v>27872.98</v>
      </c>
      <c r="R3902" s="1">
        <f>SUMIF(C:C,ecommerce_10000[[#This Row],[Category]],I:I)</f>
        <v>92327183.770000085</v>
      </c>
      <c r="S3902" s="1">
        <f>SUMIFS(I:I,C:C,C3902)</f>
        <v>92327183.770000085</v>
      </c>
      <c r="T3902" s="1" t="str">
        <f>INDEX(F:F,MATCH(ecommerce_10000[[#This Row],[TotalAmount]],I:I,0))</f>
        <v>Giza</v>
      </c>
    </row>
    <row r="3903" spans="1:20" x14ac:dyDescent="0.3">
      <c r="A3903" s="1" t="s">
        <v>3947</v>
      </c>
      <c r="B3903" s="1" t="s">
        <v>25</v>
      </c>
      <c r="C3903" s="1" t="s">
        <v>26</v>
      </c>
      <c r="D3903" s="1" t="s">
        <v>27</v>
      </c>
      <c r="E3903" s="1" t="s">
        <v>16</v>
      </c>
      <c r="F3903" s="1" t="s">
        <v>17</v>
      </c>
      <c r="G3903">
        <v>16549.95</v>
      </c>
      <c r="H3903">
        <v>1</v>
      </c>
      <c r="I3903">
        <v>16549.95</v>
      </c>
      <c r="J3903">
        <v>2.52</v>
      </c>
      <c r="K3903">
        <v>845</v>
      </c>
      <c r="L3903" s="2">
        <v>45294</v>
      </c>
      <c r="O3903" t="str">
        <f>IF(ecommerce_10000[[#This Row],[Platform]]="Souq","sq",ecommerce_10000[[#This Row],[Platform]])</f>
        <v>sq</v>
      </c>
      <c r="P3903" t="str">
        <f>IF(E3903="Souq","sq",IF(E3903="Jumia","Jum",E3903))</f>
        <v>sq</v>
      </c>
      <c r="Q3903">
        <f>VLOOKUP(ecommerce_10000[[#This Row],[City]],F:I,4,FALSE)</f>
        <v>16284.02</v>
      </c>
      <c r="R3903" s="1">
        <f>SUMIF(C:C,ecommerce_10000[[#This Row],[Category]],I:I)</f>
        <v>29200970.130000021</v>
      </c>
      <c r="S3903" s="1">
        <f>SUMIFS(I:I,C:C,C3903)</f>
        <v>29200970.130000021</v>
      </c>
      <c r="T3903" s="1" t="str">
        <f>INDEX(F:F,MATCH(ecommerce_10000[[#This Row],[TotalAmount]],I:I,0))</f>
        <v>Cairo</v>
      </c>
    </row>
    <row r="3904" spans="1:20" x14ac:dyDescent="0.3">
      <c r="A3904" s="1" t="s">
        <v>3948</v>
      </c>
      <c r="B3904" s="1" t="s">
        <v>38</v>
      </c>
      <c r="C3904" s="1" t="s">
        <v>20</v>
      </c>
      <c r="D3904" s="1" t="s">
        <v>39</v>
      </c>
      <c r="E3904" s="1" t="s">
        <v>16</v>
      </c>
      <c r="F3904" s="1" t="s">
        <v>62</v>
      </c>
      <c r="G3904">
        <v>4696.6899999999996</v>
      </c>
      <c r="H3904">
        <v>2</v>
      </c>
      <c r="I3904">
        <v>9393.3799999999992</v>
      </c>
      <c r="J3904">
        <v>3.73</v>
      </c>
      <c r="K3904">
        <v>1147</v>
      </c>
      <c r="L3904" s="2">
        <v>45417</v>
      </c>
      <c r="O3904" t="str">
        <f>IF(ecommerce_10000[[#This Row],[Platform]]="Souq","sq",ecommerce_10000[[#This Row],[Platform]])</f>
        <v>sq</v>
      </c>
      <c r="P3904" t="str">
        <f>IF(E3904="Souq","sq",IF(E3904="Jumia","Jum",E3904))</f>
        <v>sq</v>
      </c>
      <c r="Q3904">
        <f>VLOOKUP(ecommerce_10000[[#This Row],[City]],F:I,4,FALSE)</f>
        <v>27872.98</v>
      </c>
      <c r="R3904" s="1">
        <f>SUMIF(C:C,ecommerce_10000[[#This Row],[Category]],I:I)</f>
        <v>91504159.730000004</v>
      </c>
      <c r="S3904" s="1">
        <f>SUMIFS(I:I,C:C,C3904)</f>
        <v>91504159.730000004</v>
      </c>
      <c r="T3904" s="1" t="str">
        <f>INDEX(F:F,MATCH(ecommerce_10000[[#This Row],[TotalAmount]],I:I,0))</f>
        <v>Giza</v>
      </c>
    </row>
    <row r="3905" spans="1:20" x14ac:dyDescent="0.3">
      <c r="A3905" s="1" t="s">
        <v>3949</v>
      </c>
      <c r="B3905" s="1" t="s">
        <v>43</v>
      </c>
      <c r="C3905" s="1" t="s">
        <v>44</v>
      </c>
      <c r="D3905" s="1" t="s">
        <v>45</v>
      </c>
      <c r="E3905" s="1" t="s">
        <v>16</v>
      </c>
      <c r="F3905" s="1" t="s">
        <v>23</v>
      </c>
      <c r="G3905">
        <v>5792.16</v>
      </c>
      <c r="H3905">
        <v>1</v>
      </c>
      <c r="I3905">
        <v>5792.16</v>
      </c>
      <c r="J3905">
        <v>3.07</v>
      </c>
      <c r="K3905">
        <v>3738</v>
      </c>
      <c r="L3905" s="2">
        <v>45380</v>
      </c>
      <c r="O3905" t="str">
        <f>IF(ecommerce_10000[[#This Row],[Platform]]="Souq","sq",ecommerce_10000[[#This Row],[Platform]])</f>
        <v>sq</v>
      </c>
      <c r="P3905" t="str">
        <f>IF(E3905="Souq","sq",IF(E3905="Jumia","Jum",E3905))</f>
        <v>sq</v>
      </c>
      <c r="Q3905">
        <f>VLOOKUP(ecommerce_10000[[#This Row],[City]],F:I,4,FALSE)</f>
        <v>13290.4</v>
      </c>
      <c r="R3905" s="1">
        <f>SUMIF(C:C,ecommerce_10000[[#This Row],[Category]],I:I)</f>
        <v>31420413.200000018</v>
      </c>
      <c r="S3905" s="1">
        <f>SUMIFS(I:I,C:C,C3905)</f>
        <v>31420413.200000018</v>
      </c>
      <c r="T3905" s="1" t="str">
        <f>INDEX(F:F,MATCH(ecommerce_10000[[#This Row],[TotalAmount]],I:I,0))</f>
        <v>Alexandria</v>
      </c>
    </row>
    <row r="3906" spans="1:20" x14ac:dyDescent="0.3">
      <c r="A3906" s="1" t="s">
        <v>3950</v>
      </c>
      <c r="B3906" s="1" t="s">
        <v>25</v>
      </c>
      <c r="C3906" s="1" t="s">
        <v>26</v>
      </c>
      <c r="D3906" s="1" t="s">
        <v>27</v>
      </c>
      <c r="E3906" s="1" t="s">
        <v>47</v>
      </c>
      <c r="F3906" s="1" t="s">
        <v>23</v>
      </c>
      <c r="G3906">
        <v>858.55</v>
      </c>
      <c r="H3906">
        <v>3</v>
      </c>
      <c r="I3906">
        <v>2575.65</v>
      </c>
      <c r="J3906">
        <v>1.79</v>
      </c>
      <c r="K3906">
        <v>407</v>
      </c>
      <c r="L3906" s="2">
        <v>45312</v>
      </c>
      <c r="O3906" t="str">
        <f>IF(ecommerce_10000[[#This Row],[Platform]]="Souq","sq",ecommerce_10000[[#This Row],[Platform]])</f>
        <v>Amazon</v>
      </c>
      <c r="P3906" t="str">
        <f>IF(E3906="Souq","sq",IF(E3906="Jumia","Jum",E3906))</f>
        <v>Amazon</v>
      </c>
      <c r="Q3906">
        <f>VLOOKUP(ecommerce_10000[[#This Row],[City]],F:I,4,FALSE)</f>
        <v>13290.4</v>
      </c>
      <c r="R3906" s="1">
        <f>SUMIF(C:C,ecommerce_10000[[#This Row],[Category]],I:I)</f>
        <v>29200970.130000021</v>
      </c>
      <c r="S3906" s="1">
        <f>SUMIFS(I:I,C:C,C3906)</f>
        <v>29200970.130000021</v>
      </c>
      <c r="T3906" s="1" t="str">
        <f>INDEX(F:F,MATCH(ecommerce_10000[[#This Row],[TotalAmount]],I:I,0))</f>
        <v>Alexandria</v>
      </c>
    </row>
    <row r="3907" spans="1:20" x14ac:dyDescent="0.3">
      <c r="A3907" s="1" t="s">
        <v>3951</v>
      </c>
      <c r="B3907" s="1" t="s">
        <v>25</v>
      </c>
      <c r="C3907" s="1" t="s">
        <v>26</v>
      </c>
      <c r="D3907" s="1" t="s">
        <v>27</v>
      </c>
      <c r="E3907" s="1" t="s">
        <v>22</v>
      </c>
      <c r="F3907" s="1" t="s">
        <v>62</v>
      </c>
      <c r="G3907">
        <v>10923.64</v>
      </c>
      <c r="H3907">
        <v>2</v>
      </c>
      <c r="I3907">
        <v>21847.279999999999</v>
      </c>
      <c r="J3907">
        <v>1.22</v>
      </c>
      <c r="K3907">
        <v>4956</v>
      </c>
      <c r="L3907" s="2">
        <v>45463</v>
      </c>
      <c r="O3907" t="str">
        <f>IF(ecommerce_10000[[#This Row],[Platform]]="Souq","sq",ecommerce_10000[[#This Row],[Platform]])</f>
        <v>Jumia</v>
      </c>
      <c r="P3907" t="str">
        <f>IF(E3907="Souq","sq",IF(E3907="Jumia","Jum",E3907))</f>
        <v>Jum</v>
      </c>
      <c r="Q3907">
        <f>VLOOKUP(ecommerce_10000[[#This Row],[City]],F:I,4,FALSE)</f>
        <v>27872.98</v>
      </c>
      <c r="R3907" s="1">
        <f>SUMIF(C:C,ecommerce_10000[[#This Row],[Category]],I:I)</f>
        <v>29200970.130000021</v>
      </c>
      <c r="S3907" s="1">
        <f>SUMIFS(I:I,C:C,C3907)</f>
        <v>29200970.130000021</v>
      </c>
      <c r="T3907" s="1" t="str">
        <f>INDEX(F:F,MATCH(ecommerce_10000[[#This Row],[TotalAmount]],I:I,0))</f>
        <v>Giza</v>
      </c>
    </row>
    <row r="3908" spans="1:20" x14ac:dyDescent="0.3">
      <c r="A3908" s="1" t="s">
        <v>3952</v>
      </c>
      <c r="B3908" s="1" t="s">
        <v>25</v>
      </c>
      <c r="C3908" s="1" t="s">
        <v>26</v>
      </c>
      <c r="D3908" s="1" t="s">
        <v>27</v>
      </c>
      <c r="E3908" s="1" t="s">
        <v>22</v>
      </c>
      <c r="F3908" s="1" t="s">
        <v>23</v>
      </c>
      <c r="G3908">
        <v>1464.97</v>
      </c>
      <c r="H3908">
        <v>4</v>
      </c>
      <c r="I3908">
        <v>5859.88</v>
      </c>
      <c r="J3908">
        <v>2.74</v>
      </c>
      <c r="K3908">
        <v>2387</v>
      </c>
      <c r="L3908" s="2">
        <v>45637</v>
      </c>
      <c r="O3908" t="str">
        <f>IF(ecommerce_10000[[#This Row],[Platform]]="Souq","sq",ecommerce_10000[[#This Row],[Platform]])</f>
        <v>Jumia</v>
      </c>
      <c r="P3908" t="str">
        <f>IF(E3908="Souq","sq",IF(E3908="Jumia","Jum",E3908))</f>
        <v>Jum</v>
      </c>
      <c r="Q3908">
        <f>VLOOKUP(ecommerce_10000[[#This Row],[City]],F:I,4,FALSE)</f>
        <v>13290.4</v>
      </c>
      <c r="R3908" s="1">
        <f>SUMIF(C:C,ecommerce_10000[[#This Row],[Category]],I:I)</f>
        <v>29200970.130000021</v>
      </c>
      <c r="S3908" s="1">
        <f>SUMIFS(I:I,C:C,C3908)</f>
        <v>29200970.130000021</v>
      </c>
      <c r="T3908" s="1" t="str">
        <f>INDEX(F:F,MATCH(ecommerce_10000[[#This Row],[TotalAmount]],I:I,0))</f>
        <v>Alexandria</v>
      </c>
    </row>
    <row r="3909" spans="1:20" x14ac:dyDescent="0.3">
      <c r="A3909" s="1" t="s">
        <v>3953</v>
      </c>
      <c r="B3909" s="1" t="s">
        <v>19</v>
      </c>
      <c r="C3909" s="1" t="s">
        <v>20</v>
      </c>
      <c r="D3909" s="1" t="s">
        <v>21</v>
      </c>
      <c r="E3909" s="1" t="s">
        <v>16</v>
      </c>
      <c r="F3909" s="1" t="s">
        <v>17</v>
      </c>
      <c r="G3909">
        <v>10042.34</v>
      </c>
      <c r="H3909">
        <v>4</v>
      </c>
      <c r="I3909">
        <v>40169.360000000001</v>
      </c>
      <c r="J3909">
        <v>1.43</v>
      </c>
      <c r="K3909">
        <v>3398</v>
      </c>
      <c r="L3909" s="2">
        <v>45489</v>
      </c>
      <c r="O3909" t="str">
        <f>IF(ecommerce_10000[[#This Row],[Platform]]="Souq","sq",ecommerce_10000[[#This Row],[Platform]])</f>
        <v>sq</v>
      </c>
      <c r="P3909" t="str">
        <f>IF(E3909="Souq","sq",IF(E3909="Jumia","Jum",E3909))</f>
        <v>sq</v>
      </c>
      <c r="Q3909">
        <f>VLOOKUP(ecommerce_10000[[#This Row],[City]],F:I,4,FALSE)</f>
        <v>16284.02</v>
      </c>
      <c r="R3909" s="1">
        <f>SUMIF(C:C,ecommerce_10000[[#This Row],[Category]],I:I)</f>
        <v>91504159.730000004</v>
      </c>
      <c r="S3909" s="1">
        <f>SUMIFS(I:I,C:C,C3909)</f>
        <v>91504159.730000004</v>
      </c>
      <c r="T3909" s="1" t="str">
        <f>INDEX(F:F,MATCH(ecommerce_10000[[#This Row],[TotalAmount]],I:I,0))</f>
        <v>Cairo</v>
      </c>
    </row>
    <row r="3910" spans="1:20" x14ac:dyDescent="0.3">
      <c r="A3910" s="1" t="s">
        <v>3954</v>
      </c>
      <c r="B3910" s="1" t="s">
        <v>43</v>
      </c>
      <c r="C3910" s="1" t="s">
        <v>44</v>
      </c>
      <c r="D3910" s="1" t="s">
        <v>45</v>
      </c>
      <c r="E3910" s="1" t="s">
        <v>16</v>
      </c>
      <c r="F3910" s="1" t="s">
        <v>40</v>
      </c>
      <c r="G3910">
        <v>17716.95</v>
      </c>
      <c r="H3910">
        <v>2</v>
      </c>
      <c r="I3910">
        <v>35433.9</v>
      </c>
      <c r="J3910">
        <v>4.24</v>
      </c>
      <c r="K3910">
        <v>1761</v>
      </c>
      <c r="L3910" s="2">
        <v>45537</v>
      </c>
      <c r="O3910" t="str">
        <f>IF(ecommerce_10000[[#This Row],[Platform]]="Souq","sq",ecommerce_10000[[#This Row],[Platform]])</f>
        <v>sq</v>
      </c>
      <c r="P3910" t="str">
        <f>IF(E3910="Souq","sq",IF(E3910="Jumia","Jum",E3910))</f>
        <v>sq</v>
      </c>
      <c r="Q3910">
        <f>VLOOKUP(ecommerce_10000[[#This Row],[City]],F:I,4,FALSE)</f>
        <v>99349.3</v>
      </c>
      <c r="R3910" s="1">
        <f>SUMIF(C:C,ecommerce_10000[[#This Row],[Category]],I:I)</f>
        <v>31420413.200000018</v>
      </c>
      <c r="S3910" s="1">
        <f>SUMIFS(I:I,C:C,C3910)</f>
        <v>31420413.200000018</v>
      </c>
      <c r="T3910" s="1" t="str">
        <f>INDEX(F:F,MATCH(ecommerce_10000[[#This Row],[TotalAmount]],I:I,0))</f>
        <v>Riyadh</v>
      </c>
    </row>
    <row r="3911" spans="1:20" x14ac:dyDescent="0.3">
      <c r="A3911" s="1" t="s">
        <v>3955</v>
      </c>
      <c r="B3911" s="1" t="s">
        <v>65</v>
      </c>
      <c r="C3911" s="1" t="s">
        <v>20</v>
      </c>
      <c r="D3911" s="1" t="s">
        <v>66</v>
      </c>
      <c r="E3911" s="1" t="s">
        <v>16</v>
      </c>
      <c r="F3911" s="1" t="s">
        <v>28</v>
      </c>
      <c r="G3911">
        <v>5731.59</v>
      </c>
      <c r="H3911">
        <v>2</v>
      </c>
      <c r="I3911">
        <v>11463.18</v>
      </c>
      <c r="J3911">
        <v>1.73</v>
      </c>
      <c r="K3911">
        <v>3059</v>
      </c>
      <c r="L3911" s="2">
        <v>45426</v>
      </c>
      <c r="O3911" t="str">
        <f>IF(ecommerce_10000[[#This Row],[Platform]]="Souq","sq",ecommerce_10000[[#This Row],[Platform]])</f>
        <v>sq</v>
      </c>
      <c r="P3911" t="str">
        <f>IF(E3911="Souq","sq",IF(E3911="Jumia","Jum",E3911))</f>
        <v>sq</v>
      </c>
      <c r="Q3911">
        <f>VLOOKUP(ecommerce_10000[[#This Row],[City]],F:I,4,FALSE)</f>
        <v>26648.76</v>
      </c>
      <c r="R3911" s="1">
        <f>SUMIF(C:C,ecommerce_10000[[#This Row],[Category]],I:I)</f>
        <v>91504159.730000004</v>
      </c>
      <c r="S3911" s="1">
        <f>SUMIFS(I:I,C:C,C3911)</f>
        <v>91504159.730000004</v>
      </c>
      <c r="T3911" s="1" t="str">
        <f>INDEX(F:F,MATCH(ecommerce_10000[[#This Row],[TotalAmount]],I:I,0))</f>
        <v>Casablanca</v>
      </c>
    </row>
    <row r="3912" spans="1:20" x14ac:dyDescent="0.3">
      <c r="A3912" s="1" t="s">
        <v>3956</v>
      </c>
      <c r="B3912" s="1" t="s">
        <v>65</v>
      </c>
      <c r="C3912" s="1" t="s">
        <v>20</v>
      </c>
      <c r="D3912" s="1" t="s">
        <v>66</v>
      </c>
      <c r="E3912" s="1" t="s">
        <v>16</v>
      </c>
      <c r="F3912" s="1" t="s">
        <v>33</v>
      </c>
      <c r="G3912">
        <v>18650.830000000002</v>
      </c>
      <c r="H3912">
        <v>1</v>
      </c>
      <c r="I3912">
        <v>18650.830000000002</v>
      </c>
      <c r="J3912">
        <v>2.82</v>
      </c>
      <c r="K3912">
        <v>3069</v>
      </c>
      <c r="L3912" s="2">
        <v>45551</v>
      </c>
      <c r="O3912" t="str">
        <f>IF(ecommerce_10000[[#This Row],[Platform]]="Souq","sq",ecommerce_10000[[#This Row],[Platform]])</f>
        <v>sq</v>
      </c>
      <c r="P3912" t="str">
        <f>IF(E3912="Souq","sq",IF(E3912="Jumia","Jum",E3912))</f>
        <v>sq</v>
      </c>
      <c r="Q3912">
        <f>VLOOKUP(ecommerce_10000[[#This Row],[City]],F:I,4,FALSE)</f>
        <v>3665.44</v>
      </c>
      <c r="R3912" s="1">
        <f>SUMIF(C:C,ecommerce_10000[[#This Row],[Category]],I:I)</f>
        <v>91504159.730000004</v>
      </c>
      <c r="S3912" s="1">
        <f>SUMIFS(I:I,C:C,C3912)</f>
        <v>91504159.730000004</v>
      </c>
      <c r="T3912" s="1" t="str">
        <f>INDEX(F:F,MATCH(ecommerce_10000[[#This Row],[TotalAmount]],I:I,0))</f>
        <v>Dubai</v>
      </c>
    </row>
    <row r="3913" spans="1:20" x14ac:dyDescent="0.3">
      <c r="A3913" s="1" t="s">
        <v>3957</v>
      </c>
      <c r="B3913" s="1" t="s">
        <v>13</v>
      </c>
      <c r="C3913" s="1" t="s">
        <v>14</v>
      </c>
      <c r="D3913" s="1" t="s">
        <v>15</v>
      </c>
      <c r="E3913" s="1" t="s">
        <v>47</v>
      </c>
      <c r="F3913" s="1" t="s">
        <v>28</v>
      </c>
      <c r="G3913">
        <v>5218.1000000000004</v>
      </c>
      <c r="H3913">
        <v>4</v>
      </c>
      <c r="I3913">
        <v>20872.400000000001</v>
      </c>
      <c r="J3913">
        <v>4.8</v>
      </c>
      <c r="K3913">
        <v>4113</v>
      </c>
      <c r="L3913" s="2">
        <v>45495</v>
      </c>
      <c r="O3913" t="str">
        <f>IF(ecommerce_10000[[#This Row],[Platform]]="Souq","sq",ecommerce_10000[[#This Row],[Platform]])</f>
        <v>Amazon</v>
      </c>
      <c r="P3913" t="str">
        <f>IF(E3913="Souq","sq",IF(E3913="Jumia","Jum",E3913))</f>
        <v>Amazon</v>
      </c>
      <c r="Q3913">
        <f>VLOOKUP(ecommerce_10000[[#This Row],[City]],F:I,4,FALSE)</f>
        <v>26648.76</v>
      </c>
      <c r="R3913" s="1">
        <f>SUMIF(C:C,ecommerce_10000[[#This Row],[Category]],I:I)</f>
        <v>92327183.770000085</v>
      </c>
      <c r="S3913" s="1">
        <f>SUMIFS(I:I,C:C,C3913)</f>
        <v>92327183.770000085</v>
      </c>
      <c r="T3913" s="1" t="str">
        <f>INDEX(F:F,MATCH(ecommerce_10000[[#This Row],[TotalAmount]],I:I,0))</f>
        <v>Casablanca</v>
      </c>
    </row>
    <row r="3914" spans="1:20" x14ac:dyDescent="0.3">
      <c r="A3914" s="1" t="s">
        <v>3958</v>
      </c>
      <c r="B3914" s="1" t="s">
        <v>43</v>
      </c>
      <c r="C3914" s="1" t="s">
        <v>44</v>
      </c>
      <c r="D3914" s="1" t="s">
        <v>45</v>
      </c>
      <c r="E3914" s="1" t="s">
        <v>47</v>
      </c>
      <c r="F3914" s="1" t="s">
        <v>33</v>
      </c>
      <c r="G3914">
        <v>7373.9</v>
      </c>
      <c r="H3914">
        <v>2</v>
      </c>
      <c r="I3914">
        <v>14747.8</v>
      </c>
      <c r="J3914">
        <v>3.21</v>
      </c>
      <c r="K3914">
        <v>4572</v>
      </c>
      <c r="L3914" s="2">
        <v>45649</v>
      </c>
      <c r="O3914" t="str">
        <f>IF(ecommerce_10000[[#This Row],[Platform]]="Souq","sq",ecommerce_10000[[#This Row],[Platform]])</f>
        <v>Amazon</v>
      </c>
      <c r="P3914" t="str">
        <f>IF(E3914="Souq","sq",IF(E3914="Jumia","Jum",E3914))</f>
        <v>Amazon</v>
      </c>
      <c r="Q3914">
        <f>VLOOKUP(ecommerce_10000[[#This Row],[City]],F:I,4,FALSE)</f>
        <v>3665.44</v>
      </c>
      <c r="R3914" s="1">
        <f>SUMIF(C:C,ecommerce_10000[[#This Row],[Category]],I:I)</f>
        <v>31420413.200000018</v>
      </c>
      <c r="S3914" s="1">
        <f>SUMIFS(I:I,C:C,C3914)</f>
        <v>31420413.200000018</v>
      </c>
      <c r="T3914" s="1" t="str">
        <f>INDEX(F:F,MATCH(ecommerce_10000[[#This Row],[TotalAmount]],I:I,0))</f>
        <v>Dubai</v>
      </c>
    </row>
    <row r="3915" spans="1:20" x14ac:dyDescent="0.3">
      <c r="A3915" s="1" t="s">
        <v>3959</v>
      </c>
      <c r="B3915" s="1" t="s">
        <v>25</v>
      </c>
      <c r="C3915" s="1" t="s">
        <v>26</v>
      </c>
      <c r="D3915" s="1" t="s">
        <v>27</v>
      </c>
      <c r="E3915" s="1" t="s">
        <v>16</v>
      </c>
      <c r="F3915" s="1" t="s">
        <v>33</v>
      </c>
      <c r="G3915">
        <v>10694.27</v>
      </c>
      <c r="H3915">
        <v>1</v>
      </c>
      <c r="I3915">
        <v>10694.27</v>
      </c>
      <c r="J3915">
        <v>3.26</v>
      </c>
      <c r="K3915">
        <v>4385</v>
      </c>
      <c r="L3915" s="2">
        <v>45512</v>
      </c>
      <c r="O3915" t="str">
        <f>IF(ecommerce_10000[[#This Row],[Platform]]="Souq","sq",ecommerce_10000[[#This Row],[Platform]])</f>
        <v>sq</v>
      </c>
      <c r="P3915" t="str">
        <f>IF(E3915="Souq","sq",IF(E3915="Jumia","Jum",E3915))</f>
        <v>sq</v>
      </c>
      <c r="Q3915">
        <f>VLOOKUP(ecommerce_10000[[#This Row],[City]],F:I,4,FALSE)</f>
        <v>3665.44</v>
      </c>
      <c r="R3915" s="1">
        <f>SUMIF(C:C,ecommerce_10000[[#This Row],[Category]],I:I)</f>
        <v>29200970.130000021</v>
      </c>
      <c r="S3915" s="1">
        <f>SUMIFS(I:I,C:C,C3915)</f>
        <v>29200970.130000021</v>
      </c>
      <c r="T3915" s="1" t="str">
        <f>INDEX(F:F,MATCH(ecommerce_10000[[#This Row],[TotalAmount]],I:I,0))</f>
        <v>Dubai</v>
      </c>
    </row>
    <row r="3916" spans="1:20" x14ac:dyDescent="0.3">
      <c r="A3916" s="1" t="s">
        <v>3960</v>
      </c>
      <c r="B3916" s="1" t="s">
        <v>25</v>
      </c>
      <c r="C3916" s="1" t="s">
        <v>26</v>
      </c>
      <c r="D3916" s="1" t="s">
        <v>27</v>
      </c>
      <c r="E3916" s="1" t="s">
        <v>22</v>
      </c>
      <c r="F3916" s="1" t="s">
        <v>62</v>
      </c>
      <c r="G3916">
        <v>3380.76</v>
      </c>
      <c r="H3916">
        <v>3</v>
      </c>
      <c r="I3916">
        <v>10142.280000000001</v>
      </c>
      <c r="J3916">
        <v>3.24</v>
      </c>
      <c r="K3916">
        <v>4916</v>
      </c>
      <c r="L3916" s="2">
        <v>45520</v>
      </c>
      <c r="O3916" t="str">
        <f>IF(ecommerce_10000[[#This Row],[Platform]]="Souq","sq",ecommerce_10000[[#This Row],[Platform]])</f>
        <v>Jumia</v>
      </c>
      <c r="P3916" t="str">
        <f>IF(E3916="Souq","sq",IF(E3916="Jumia","Jum",E3916))</f>
        <v>Jum</v>
      </c>
      <c r="Q3916">
        <f>VLOOKUP(ecommerce_10000[[#This Row],[City]],F:I,4,FALSE)</f>
        <v>27872.98</v>
      </c>
      <c r="R3916" s="1">
        <f>SUMIF(C:C,ecommerce_10000[[#This Row],[Category]],I:I)</f>
        <v>29200970.130000021</v>
      </c>
      <c r="S3916" s="1">
        <f>SUMIFS(I:I,C:C,C3916)</f>
        <v>29200970.130000021</v>
      </c>
      <c r="T3916" s="1" t="str">
        <f>INDEX(F:F,MATCH(ecommerce_10000[[#This Row],[TotalAmount]],I:I,0))</f>
        <v>Giza</v>
      </c>
    </row>
    <row r="3917" spans="1:20" x14ac:dyDescent="0.3">
      <c r="A3917" s="1" t="s">
        <v>3961</v>
      </c>
      <c r="B3917" s="1" t="s">
        <v>35</v>
      </c>
      <c r="C3917" s="1" t="s">
        <v>14</v>
      </c>
      <c r="D3917" s="1" t="s">
        <v>36</v>
      </c>
      <c r="E3917" s="1" t="s">
        <v>22</v>
      </c>
      <c r="F3917" s="1" t="s">
        <v>62</v>
      </c>
      <c r="G3917">
        <v>490.27</v>
      </c>
      <c r="H3917">
        <v>2</v>
      </c>
      <c r="I3917">
        <v>980.54</v>
      </c>
      <c r="J3917">
        <v>2.36</v>
      </c>
      <c r="K3917">
        <v>1943</v>
      </c>
      <c r="L3917" s="2">
        <v>45646</v>
      </c>
      <c r="O3917" t="str">
        <f>IF(ecommerce_10000[[#This Row],[Platform]]="Souq","sq",ecommerce_10000[[#This Row],[Platform]])</f>
        <v>Jumia</v>
      </c>
      <c r="P3917" t="str">
        <f>IF(E3917="Souq","sq",IF(E3917="Jumia","Jum",E3917))</f>
        <v>Jum</v>
      </c>
      <c r="Q3917">
        <f>VLOOKUP(ecommerce_10000[[#This Row],[City]],F:I,4,FALSE)</f>
        <v>27872.98</v>
      </c>
      <c r="R3917" s="1">
        <f>SUMIF(C:C,ecommerce_10000[[#This Row],[Category]],I:I)</f>
        <v>92327183.770000085</v>
      </c>
      <c r="S3917" s="1">
        <f>SUMIFS(I:I,C:C,C3917)</f>
        <v>92327183.770000085</v>
      </c>
      <c r="T3917" s="1" t="str">
        <f>INDEX(F:F,MATCH(ecommerce_10000[[#This Row],[TotalAmount]],I:I,0))</f>
        <v>Giza</v>
      </c>
    </row>
    <row r="3918" spans="1:20" x14ac:dyDescent="0.3">
      <c r="A3918" s="1" t="s">
        <v>3962</v>
      </c>
      <c r="B3918" s="1" t="s">
        <v>65</v>
      </c>
      <c r="C3918" s="1" t="s">
        <v>20</v>
      </c>
      <c r="D3918" s="1" t="s">
        <v>66</v>
      </c>
      <c r="E3918" s="1" t="s">
        <v>22</v>
      </c>
      <c r="F3918" s="1" t="s">
        <v>62</v>
      </c>
      <c r="G3918">
        <v>4812.72</v>
      </c>
      <c r="H3918">
        <v>4</v>
      </c>
      <c r="I3918">
        <v>19250.88</v>
      </c>
      <c r="J3918">
        <v>1.8</v>
      </c>
      <c r="K3918">
        <v>3248</v>
      </c>
      <c r="L3918" s="2">
        <v>45544</v>
      </c>
      <c r="O3918" t="str">
        <f>IF(ecommerce_10000[[#This Row],[Platform]]="Souq","sq",ecommerce_10000[[#This Row],[Platform]])</f>
        <v>Jumia</v>
      </c>
      <c r="P3918" t="str">
        <f>IF(E3918="Souq","sq",IF(E3918="Jumia","Jum",E3918))</f>
        <v>Jum</v>
      </c>
      <c r="Q3918">
        <f>VLOOKUP(ecommerce_10000[[#This Row],[City]],F:I,4,FALSE)</f>
        <v>27872.98</v>
      </c>
      <c r="R3918" s="1">
        <f>SUMIF(C:C,ecommerce_10000[[#This Row],[Category]],I:I)</f>
        <v>91504159.730000004</v>
      </c>
      <c r="S3918" s="1">
        <f>SUMIFS(I:I,C:C,C3918)</f>
        <v>91504159.730000004</v>
      </c>
      <c r="T3918" s="1" t="str">
        <f>INDEX(F:F,MATCH(ecommerce_10000[[#This Row],[TotalAmount]],I:I,0))</f>
        <v>Giza</v>
      </c>
    </row>
    <row r="3919" spans="1:20" x14ac:dyDescent="0.3">
      <c r="A3919" s="1" t="s">
        <v>3963</v>
      </c>
      <c r="B3919" s="1" t="s">
        <v>35</v>
      </c>
      <c r="C3919" s="1" t="s">
        <v>14</v>
      </c>
      <c r="D3919" s="1" t="s">
        <v>36</v>
      </c>
      <c r="E3919" s="1" t="s">
        <v>22</v>
      </c>
      <c r="F3919" s="1" t="s">
        <v>17</v>
      </c>
      <c r="G3919">
        <v>4016.57</v>
      </c>
      <c r="H3919">
        <v>4</v>
      </c>
      <c r="I3919">
        <v>16066.28</v>
      </c>
      <c r="J3919">
        <v>4.1399999999999997</v>
      </c>
      <c r="K3919">
        <v>4204</v>
      </c>
      <c r="L3919" s="2">
        <v>45613</v>
      </c>
      <c r="O3919" t="str">
        <f>IF(ecommerce_10000[[#This Row],[Platform]]="Souq","sq",ecommerce_10000[[#This Row],[Platform]])</f>
        <v>Jumia</v>
      </c>
      <c r="P3919" t="str">
        <f>IF(E3919="Souq","sq",IF(E3919="Jumia","Jum",E3919))</f>
        <v>Jum</v>
      </c>
      <c r="Q3919">
        <f>VLOOKUP(ecommerce_10000[[#This Row],[City]],F:I,4,FALSE)</f>
        <v>16284.02</v>
      </c>
      <c r="R3919" s="1">
        <f>SUMIF(C:C,ecommerce_10000[[#This Row],[Category]],I:I)</f>
        <v>92327183.770000085</v>
      </c>
      <c r="S3919" s="1">
        <f>SUMIFS(I:I,C:C,C3919)</f>
        <v>92327183.770000085</v>
      </c>
      <c r="T3919" s="1" t="str">
        <f>INDEX(F:F,MATCH(ecommerce_10000[[#This Row],[TotalAmount]],I:I,0))</f>
        <v>Cairo</v>
      </c>
    </row>
    <row r="3920" spans="1:20" x14ac:dyDescent="0.3">
      <c r="A3920" s="1" t="s">
        <v>3964</v>
      </c>
      <c r="B3920" s="1" t="s">
        <v>13</v>
      </c>
      <c r="C3920" s="1" t="s">
        <v>14</v>
      </c>
      <c r="D3920" s="1" t="s">
        <v>15</v>
      </c>
      <c r="E3920" s="1" t="s">
        <v>16</v>
      </c>
      <c r="F3920" s="1" t="s">
        <v>40</v>
      </c>
      <c r="G3920">
        <v>16857.23</v>
      </c>
      <c r="H3920">
        <v>3</v>
      </c>
      <c r="I3920">
        <v>50571.69</v>
      </c>
      <c r="J3920">
        <v>4.84</v>
      </c>
      <c r="K3920">
        <v>1334</v>
      </c>
      <c r="L3920" s="2">
        <v>45586</v>
      </c>
      <c r="O3920" t="str">
        <f>IF(ecommerce_10000[[#This Row],[Platform]]="Souq","sq",ecommerce_10000[[#This Row],[Platform]])</f>
        <v>sq</v>
      </c>
      <c r="P3920" t="str">
        <f>IF(E3920="Souq","sq",IF(E3920="Jumia","Jum",E3920))</f>
        <v>sq</v>
      </c>
      <c r="Q3920">
        <f>VLOOKUP(ecommerce_10000[[#This Row],[City]],F:I,4,FALSE)</f>
        <v>99349.3</v>
      </c>
      <c r="R3920" s="1">
        <f>SUMIF(C:C,ecommerce_10000[[#This Row],[Category]],I:I)</f>
        <v>92327183.770000085</v>
      </c>
      <c r="S3920" s="1">
        <f>SUMIFS(I:I,C:C,C3920)</f>
        <v>92327183.770000085</v>
      </c>
      <c r="T3920" s="1" t="str">
        <f>INDEX(F:F,MATCH(ecommerce_10000[[#This Row],[TotalAmount]],I:I,0))</f>
        <v>Riyadh</v>
      </c>
    </row>
    <row r="3921" spans="1:20" x14ac:dyDescent="0.3">
      <c r="A3921" s="1" t="s">
        <v>3965</v>
      </c>
      <c r="B3921" s="1" t="s">
        <v>49</v>
      </c>
      <c r="C3921" s="1" t="s">
        <v>14</v>
      </c>
      <c r="D3921" s="1" t="s">
        <v>50</v>
      </c>
      <c r="E3921" s="1" t="s">
        <v>22</v>
      </c>
      <c r="F3921" s="1" t="s">
        <v>33</v>
      </c>
      <c r="G3921">
        <v>1900.26</v>
      </c>
      <c r="H3921">
        <v>4</v>
      </c>
      <c r="I3921">
        <v>7601.04</v>
      </c>
      <c r="J3921">
        <v>2.74</v>
      </c>
      <c r="K3921">
        <v>531</v>
      </c>
      <c r="L3921" s="2">
        <v>45310</v>
      </c>
      <c r="O3921" t="str">
        <f>IF(ecommerce_10000[[#This Row],[Platform]]="Souq","sq",ecommerce_10000[[#This Row],[Platform]])</f>
        <v>Jumia</v>
      </c>
      <c r="P3921" t="str">
        <f>IF(E3921="Souq","sq",IF(E3921="Jumia","Jum",E3921))</f>
        <v>Jum</v>
      </c>
      <c r="Q3921">
        <f>VLOOKUP(ecommerce_10000[[#This Row],[City]],F:I,4,FALSE)</f>
        <v>3665.44</v>
      </c>
      <c r="R3921" s="1">
        <f>SUMIF(C:C,ecommerce_10000[[#This Row],[Category]],I:I)</f>
        <v>92327183.770000085</v>
      </c>
      <c r="S3921" s="1">
        <f>SUMIFS(I:I,C:C,C3921)</f>
        <v>92327183.770000085</v>
      </c>
      <c r="T3921" s="1" t="str">
        <f>INDEX(F:F,MATCH(ecommerce_10000[[#This Row],[TotalAmount]],I:I,0))</f>
        <v>Dubai</v>
      </c>
    </row>
    <row r="3922" spans="1:20" x14ac:dyDescent="0.3">
      <c r="A3922" s="1" t="s">
        <v>3966</v>
      </c>
      <c r="B3922" s="1" t="s">
        <v>38</v>
      </c>
      <c r="C3922" s="1" t="s">
        <v>20</v>
      </c>
      <c r="D3922" s="1" t="s">
        <v>39</v>
      </c>
      <c r="E3922" s="1" t="s">
        <v>16</v>
      </c>
      <c r="F3922" s="1" t="s">
        <v>28</v>
      </c>
      <c r="G3922">
        <v>2412.7199999999998</v>
      </c>
      <c r="H3922">
        <v>5</v>
      </c>
      <c r="I3922">
        <v>12063.6</v>
      </c>
      <c r="J3922">
        <v>2.74</v>
      </c>
      <c r="K3922">
        <v>3553</v>
      </c>
      <c r="L3922" s="2">
        <v>45489</v>
      </c>
      <c r="O3922" t="str">
        <f>IF(ecommerce_10000[[#This Row],[Platform]]="Souq","sq",ecommerce_10000[[#This Row],[Platform]])</f>
        <v>sq</v>
      </c>
      <c r="P3922" t="str">
        <f>IF(E3922="Souq","sq",IF(E3922="Jumia","Jum",E3922))</f>
        <v>sq</v>
      </c>
      <c r="Q3922">
        <f>VLOOKUP(ecommerce_10000[[#This Row],[City]],F:I,4,FALSE)</f>
        <v>26648.76</v>
      </c>
      <c r="R3922" s="1">
        <f>SUMIF(C:C,ecommerce_10000[[#This Row],[Category]],I:I)</f>
        <v>91504159.730000004</v>
      </c>
      <c r="S3922" s="1">
        <f>SUMIFS(I:I,C:C,C3922)</f>
        <v>91504159.730000004</v>
      </c>
      <c r="T3922" s="1" t="str">
        <f>INDEX(F:F,MATCH(ecommerce_10000[[#This Row],[TotalAmount]],I:I,0))</f>
        <v>Casablanca</v>
      </c>
    </row>
    <row r="3923" spans="1:20" x14ac:dyDescent="0.3">
      <c r="A3923" s="1" t="s">
        <v>3967</v>
      </c>
      <c r="B3923" s="1" t="s">
        <v>13</v>
      </c>
      <c r="C3923" s="1" t="s">
        <v>14</v>
      </c>
      <c r="D3923" s="1" t="s">
        <v>15</v>
      </c>
      <c r="E3923" s="1" t="s">
        <v>16</v>
      </c>
      <c r="F3923" s="1" t="s">
        <v>17</v>
      </c>
      <c r="G3923">
        <v>18805.400000000001</v>
      </c>
      <c r="H3923">
        <v>1</v>
      </c>
      <c r="I3923">
        <v>18805.400000000001</v>
      </c>
      <c r="J3923">
        <v>3.47</v>
      </c>
      <c r="K3923">
        <v>4788</v>
      </c>
      <c r="L3923" s="2">
        <v>45357</v>
      </c>
      <c r="O3923" t="str">
        <f>IF(ecommerce_10000[[#This Row],[Platform]]="Souq","sq",ecommerce_10000[[#This Row],[Platform]])</f>
        <v>sq</v>
      </c>
      <c r="P3923" t="str">
        <f>IF(E3923="Souq","sq",IF(E3923="Jumia","Jum",E3923))</f>
        <v>sq</v>
      </c>
      <c r="Q3923">
        <f>VLOOKUP(ecommerce_10000[[#This Row],[City]],F:I,4,FALSE)</f>
        <v>16284.02</v>
      </c>
      <c r="R3923" s="1">
        <f>SUMIF(C:C,ecommerce_10000[[#This Row],[Category]],I:I)</f>
        <v>92327183.770000085</v>
      </c>
      <c r="S3923" s="1">
        <f>SUMIFS(I:I,C:C,C3923)</f>
        <v>92327183.770000085</v>
      </c>
      <c r="T3923" s="1" t="str">
        <f>INDEX(F:F,MATCH(ecommerce_10000[[#This Row],[TotalAmount]],I:I,0))</f>
        <v>Cairo</v>
      </c>
    </row>
    <row r="3924" spans="1:20" x14ac:dyDescent="0.3">
      <c r="A3924" s="1" t="s">
        <v>3968</v>
      </c>
      <c r="B3924" s="1" t="s">
        <v>38</v>
      </c>
      <c r="C3924" s="1" t="s">
        <v>20</v>
      </c>
      <c r="D3924" s="1" t="s">
        <v>39</v>
      </c>
      <c r="E3924" s="1" t="s">
        <v>22</v>
      </c>
      <c r="F3924" s="1" t="s">
        <v>40</v>
      </c>
      <c r="G3924">
        <v>5321.76</v>
      </c>
      <c r="H3924">
        <v>3</v>
      </c>
      <c r="I3924">
        <v>15965.28</v>
      </c>
      <c r="J3924">
        <v>1.22</v>
      </c>
      <c r="K3924">
        <v>2574</v>
      </c>
      <c r="L3924" s="2">
        <v>45508</v>
      </c>
      <c r="O3924" t="str">
        <f>IF(ecommerce_10000[[#This Row],[Platform]]="Souq","sq",ecommerce_10000[[#This Row],[Platform]])</f>
        <v>Jumia</v>
      </c>
      <c r="P3924" t="str">
        <f>IF(E3924="Souq","sq",IF(E3924="Jumia","Jum",E3924))</f>
        <v>Jum</v>
      </c>
      <c r="Q3924">
        <f>VLOOKUP(ecommerce_10000[[#This Row],[City]],F:I,4,FALSE)</f>
        <v>99349.3</v>
      </c>
      <c r="R3924" s="1">
        <f>SUMIF(C:C,ecommerce_10000[[#This Row],[Category]],I:I)</f>
        <v>91504159.730000004</v>
      </c>
      <c r="S3924" s="1">
        <f>SUMIFS(I:I,C:C,C3924)</f>
        <v>91504159.730000004</v>
      </c>
      <c r="T3924" s="1" t="str">
        <f>INDEX(F:F,MATCH(ecommerce_10000[[#This Row],[TotalAmount]],I:I,0))</f>
        <v>Riyadh</v>
      </c>
    </row>
    <row r="3925" spans="1:20" x14ac:dyDescent="0.3">
      <c r="A3925" s="1" t="s">
        <v>3969</v>
      </c>
      <c r="B3925" s="1" t="s">
        <v>49</v>
      </c>
      <c r="C3925" s="1" t="s">
        <v>14</v>
      </c>
      <c r="D3925" s="1" t="s">
        <v>50</v>
      </c>
      <c r="E3925" s="1" t="s">
        <v>16</v>
      </c>
      <c r="F3925" s="1" t="s">
        <v>40</v>
      </c>
      <c r="G3925">
        <v>8444.51</v>
      </c>
      <c r="H3925">
        <v>4</v>
      </c>
      <c r="I3925">
        <v>33778.04</v>
      </c>
      <c r="J3925">
        <v>4.04</v>
      </c>
      <c r="K3925">
        <v>3018</v>
      </c>
      <c r="L3925" s="2">
        <v>45313</v>
      </c>
      <c r="O3925" t="str">
        <f>IF(ecommerce_10000[[#This Row],[Platform]]="Souq","sq",ecommerce_10000[[#This Row],[Platform]])</f>
        <v>sq</v>
      </c>
      <c r="P3925" t="str">
        <f>IF(E3925="Souq","sq",IF(E3925="Jumia","Jum",E3925))</f>
        <v>sq</v>
      </c>
      <c r="Q3925">
        <f>VLOOKUP(ecommerce_10000[[#This Row],[City]],F:I,4,FALSE)</f>
        <v>99349.3</v>
      </c>
      <c r="R3925" s="1">
        <f>SUMIF(C:C,ecommerce_10000[[#This Row],[Category]],I:I)</f>
        <v>92327183.770000085</v>
      </c>
      <c r="S3925" s="1">
        <f>SUMIFS(I:I,C:C,C3925)</f>
        <v>92327183.770000085</v>
      </c>
      <c r="T3925" s="1" t="str">
        <f>INDEX(F:F,MATCH(ecommerce_10000[[#This Row],[TotalAmount]],I:I,0))</f>
        <v>Riyadh</v>
      </c>
    </row>
    <row r="3926" spans="1:20" x14ac:dyDescent="0.3">
      <c r="A3926" s="1" t="s">
        <v>3970</v>
      </c>
      <c r="B3926" s="1" t="s">
        <v>13</v>
      </c>
      <c r="C3926" s="1" t="s">
        <v>14</v>
      </c>
      <c r="D3926" s="1" t="s">
        <v>15</v>
      </c>
      <c r="E3926" s="1" t="s">
        <v>47</v>
      </c>
      <c r="F3926" s="1" t="s">
        <v>17</v>
      </c>
      <c r="G3926">
        <v>15388.13</v>
      </c>
      <c r="H3926">
        <v>3</v>
      </c>
      <c r="I3926">
        <v>46164.39</v>
      </c>
      <c r="J3926">
        <v>2.09</v>
      </c>
      <c r="K3926">
        <v>4068</v>
      </c>
      <c r="L3926" s="2">
        <v>45461</v>
      </c>
      <c r="O3926" t="str">
        <f>IF(ecommerce_10000[[#This Row],[Platform]]="Souq","sq",ecommerce_10000[[#This Row],[Platform]])</f>
        <v>Amazon</v>
      </c>
      <c r="P3926" t="str">
        <f>IF(E3926="Souq","sq",IF(E3926="Jumia","Jum",E3926))</f>
        <v>Amazon</v>
      </c>
      <c r="Q3926">
        <f>VLOOKUP(ecommerce_10000[[#This Row],[City]],F:I,4,FALSE)</f>
        <v>16284.02</v>
      </c>
      <c r="R3926" s="1">
        <f>SUMIF(C:C,ecommerce_10000[[#This Row],[Category]],I:I)</f>
        <v>92327183.770000085</v>
      </c>
      <c r="S3926" s="1">
        <f>SUMIFS(I:I,C:C,C3926)</f>
        <v>92327183.770000085</v>
      </c>
      <c r="T3926" s="1" t="str">
        <f>INDEX(F:F,MATCH(ecommerce_10000[[#This Row],[TotalAmount]],I:I,0))</f>
        <v>Cairo</v>
      </c>
    </row>
    <row r="3927" spans="1:20" x14ac:dyDescent="0.3">
      <c r="A3927" s="1" t="s">
        <v>3971</v>
      </c>
      <c r="B3927" s="1" t="s">
        <v>35</v>
      </c>
      <c r="C3927" s="1" t="s">
        <v>14</v>
      </c>
      <c r="D3927" s="1" t="s">
        <v>36</v>
      </c>
      <c r="E3927" s="1" t="s">
        <v>16</v>
      </c>
      <c r="F3927" s="1" t="s">
        <v>40</v>
      </c>
      <c r="G3927">
        <v>5531.54</v>
      </c>
      <c r="H3927">
        <v>4</v>
      </c>
      <c r="I3927">
        <v>22126.16</v>
      </c>
      <c r="J3927">
        <v>4.41</v>
      </c>
      <c r="K3927">
        <v>4949</v>
      </c>
      <c r="L3927" s="2">
        <v>45597</v>
      </c>
      <c r="O3927" t="str">
        <f>IF(ecommerce_10000[[#This Row],[Platform]]="Souq","sq",ecommerce_10000[[#This Row],[Platform]])</f>
        <v>sq</v>
      </c>
      <c r="P3927" t="str">
        <f>IF(E3927="Souq","sq",IF(E3927="Jumia","Jum",E3927))</f>
        <v>sq</v>
      </c>
      <c r="Q3927">
        <f>VLOOKUP(ecommerce_10000[[#This Row],[City]],F:I,4,FALSE)</f>
        <v>99349.3</v>
      </c>
      <c r="R3927" s="1">
        <f>SUMIF(C:C,ecommerce_10000[[#This Row],[Category]],I:I)</f>
        <v>92327183.770000085</v>
      </c>
      <c r="S3927" s="1">
        <f>SUMIFS(I:I,C:C,C3927)</f>
        <v>92327183.770000085</v>
      </c>
      <c r="T3927" s="1" t="str">
        <f>INDEX(F:F,MATCH(ecommerce_10000[[#This Row],[TotalAmount]],I:I,0))</f>
        <v>Riyadh</v>
      </c>
    </row>
    <row r="3928" spans="1:20" x14ac:dyDescent="0.3">
      <c r="A3928" s="1" t="s">
        <v>3972</v>
      </c>
      <c r="B3928" s="1" t="s">
        <v>38</v>
      </c>
      <c r="C3928" s="1" t="s">
        <v>20</v>
      </c>
      <c r="D3928" s="1" t="s">
        <v>39</v>
      </c>
      <c r="E3928" s="1" t="s">
        <v>16</v>
      </c>
      <c r="F3928" s="1" t="s">
        <v>23</v>
      </c>
      <c r="G3928">
        <v>15515.32</v>
      </c>
      <c r="H3928">
        <v>5</v>
      </c>
      <c r="I3928">
        <v>77576.600000000006</v>
      </c>
      <c r="J3928">
        <v>4.26</v>
      </c>
      <c r="K3928">
        <v>4547</v>
      </c>
      <c r="L3928" s="2">
        <v>45484</v>
      </c>
      <c r="O3928" t="str">
        <f>IF(ecommerce_10000[[#This Row],[Platform]]="Souq","sq",ecommerce_10000[[#This Row],[Platform]])</f>
        <v>sq</v>
      </c>
      <c r="P3928" t="str">
        <f>IF(E3928="Souq","sq",IF(E3928="Jumia","Jum",E3928))</f>
        <v>sq</v>
      </c>
      <c r="Q3928">
        <f>VLOOKUP(ecommerce_10000[[#This Row],[City]],F:I,4,FALSE)</f>
        <v>13290.4</v>
      </c>
      <c r="R3928" s="1">
        <f>SUMIF(C:C,ecommerce_10000[[#This Row],[Category]],I:I)</f>
        <v>91504159.730000004</v>
      </c>
      <c r="S3928" s="1">
        <f>SUMIFS(I:I,C:C,C3928)</f>
        <v>91504159.730000004</v>
      </c>
      <c r="T3928" s="1" t="str">
        <f>INDEX(F:F,MATCH(ecommerce_10000[[#This Row],[TotalAmount]],I:I,0))</f>
        <v>Alexandria</v>
      </c>
    </row>
    <row r="3929" spans="1:20" x14ac:dyDescent="0.3">
      <c r="A3929" s="1" t="s">
        <v>3973</v>
      </c>
      <c r="B3929" s="1" t="s">
        <v>35</v>
      </c>
      <c r="C3929" s="1" t="s">
        <v>14</v>
      </c>
      <c r="D3929" s="1" t="s">
        <v>36</v>
      </c>
      <c r="E3929" s="1" t="s">
        <v>22</v>
      </c>
      <c r="F3929" s="1" t="s">
        <v>23</v>
      </c>
      <c r="G3929">
        <v>9111.74</v>
      </c>
      <c r="H3929">
        <v>3</v>
      </c>
      <c r="I3929">
        <v>27335.22</v>
      </c>
      <c r="J3929">
        <v>1.53</v>
      </c>
      <c r="K3929">
        <v>4673</v>
      </c>
      <c r="L3929" s="2">
        <v>45312</v>
      </c>
      <c r="O3929" t="str">
        <f>IF(ecommerce_10000[[#This Row],[Platform]]="Souq","sq",ecommerce_10000[[#This Row],[Platform]])</f>
        <v>Jumia</v>
      </c>
      <c r="P3929" t="str">
        <f>IF(E3929="Souq","sq",IF(E3929="Jumia","Jum",E3929))</f>
        <v>Jum</v>
      </c>
      <c r="Q3929">
        <f>VLOOKUP(ecommerce_10000[[#This Row],[City]],F:I,4,FALSE)</f>
        <v>13290.4</v>
      </c>
      <c r="R3929" s="1">
        <f>SUMIF(C:C,ecommerce_10000[[#This Row],[Category]],I:I)</f>
        <v>92327183.770000085</v>
      </c>
      <c r="S3929" s="1">
        <f>SUMIFS(I:I,C:C,C3929)</f>
        <v>92327183.770000085</v>
      </c>
      <c r="T3929" s="1" t="str">
        <f>INDEX(F:F,MATCH(ecommerce_10000[[#This Row],[TotalAmount]],I:I,0))</f>
        <v>Alexandria</v>
      </c>
    </row>
    <row r="3930" spans="1:20" x14ac:dyDescent="0.3">
      <c r="A3930" s="1" t="s">
        <v>3974</v>
      </c>
      <c r="B3930" s="1" t="s">
        <v>53</v>
      </c>
      <c r="C3930" s="1" t="s">
        <v>31</v>
      </c>
      <c r="D3930" s="1" t="s">
        <v>54</v>
      </c>
      <c r="E3930" s="1" t="s">
        <v>47</v>
      </c>
      <c r="F3930" s="1" t="s">
        <v>28</v>
      </c>
      <c r="G3930">
        <v>15592.63</v>
      </c>
      <c r="H3930">
        <v>2</v>
      </c>
      <c r="I3930">
        <v>31185.26</v>
      </c>
      <c r="J3930">
        <v>2.2599999999999998</v>
      </c>
      <c r="K3930">
        <v>4797</v>
      </c>
      <c r="L3930" s="2">
        <v>45564</v>
      </c>
      <c r="O3930" t="str">
        <f>IF(ecommerce_10000[[#This Row],[Platform]]="Souq","sq",ecommerce_10000[[#This Row],[Platform]])</f>
        <v>Amazon</v>
      </c>
      <c r="P3930" t="str">
        <f>IF(E3930="Souq","sq",IF(E3930="Jumia","Jum",E3930))</f>
        <v>Amazon</v>
      </c>
      <c r="Q3930">
        <f>VLOOKUP(ecommerce_10000[[#This Row],[City]],F:I,4,FALSE)</f>
        <v>26648.76</v>
      </c>
      <c r="R3930" s="1">
        <f>SUMIF(C:C,ecommerce_10000[[#This Row],[Category]],I:I)</f>
        <v>57542997.559999913</v>
      </c>
      <c r="S3930" s="1">
        <f>SUMIFS(I:I,C:C,C3930)</f>
        <v>57542997.559999913</v>
      </c>
      <c r="T3930" s="1" t="str">
        <f>INDEX(F:F,MATCH(ecommerce_10000[[#This Row],[TotalAmount]],I:I,0))</f>
        <v>Casablanca</v>
      </c>
    </row>
    <row r="3931" spans="1:20" x14ac:dyDescent="0.3">
      <c r="A3931" s="1" t="s">
        <v>3975</v>
      </c>
      <c r="B3931" s="1" t="s">
        <v>13</v>
      </c>
      <c r="C3931" s="1" t="s">
        <v>14</v>
      </c>
      <c r="D3931" s="1" t="s">
        <v>15</v>
      </c>
      <c r="E3931" s="1" t="s">
        <v>47</v>
      </c>
      <c r="F3931" s="1" t="s">
        <v>17</v>
      </c>
      <c r="G3931">
        <v>1038.44</v>
      </c>
      <c r="H3931">
        <v>1</v>
      </c>
      <c r="I3931">
        <v>1038.44</v>
      </c>
      <c r="J3931">
        <v>3.03</v>
      </c>
      <c r="K3931">
        <v>2213</v>
      </c>
      <c r="L3931" s="2">
        <v>45308</v>
      </c>
      <c r="O3931" t="str">
        <f>IF(ecommerce_10000[[#This Row],[Platform]]="Souq","sq",ecommerce_10000[[#This Row],[Platform]])</f>
        <v>Amazon</v>
      </c>
      <c r="P3931" t="str">
        <f>IF(E3931="Souq","sq",IF(E3931="Jumia","Jum",E3931))</f>
        <v>Amazon</v>
      </c>
      <c r="Q3931">
        <f>VLOOKUP(ecommerce_10000[[#This Row],[City]],F:I,4,FALSE)</f>
        <v>16284.02</v>
      </c>
      <c r="R3931" s="1">
        <f>SUMIF(C:C,ecommerce_10000[[#This Row],[Category]],I:I)</f>
        <v>92327183.770000085</v>
      </c>
      <c r="S3931" s="1">
        <f>SUMIFS(I:I,C:C,C3931)</f>
        <v>92327183.770000085</v>
      </c>
      <c r="T3931" s="1" t="str">
        <f>INDEX(F:F,MATCH(ecommerce_10000[[#This Row],[TotalAmount]],I:I,0))</f>
        <v>Cairo</v>
      </c>
    </row>
    <row r="3932" spans="1:20" x14ac:dyDescent="0.3">
      <c r="A3932" s="1" t="s">
        <v>3976</v>
      </c>
      <c r="B3932" s="1" t="s">
        <v>49</v>
      </c>
      <c r="C3932" s="1" t="s">
        <v>14</v>
      </c>
      <c r="D3932" s="1" t="s">
        <v>50</v>
      </c>
      <c r="E3932" s="1" t="s">
        <v>22</v>
      </c>
      <c r="F3932" s="1" t="s">
        <v>23</v>
      </c>
      <c r="G3932">
        <v>6586.99</v>
      </c>
      <c r="H3932">
        <v>3</v>
      </c>
      <c r="I3932">
        <v>19760.97</v>
      </c>
      <c r="J3932">
        <v>3.61</v>
      </c>
      <c r="K3932">
        <v>3918</v>
      </c>
      <c r="L3932" s="2">
        <v>45403</v>
      </c>
      <c r="O3932" t="str">
        <f>IF(ecommerce_10000[[#This Row],[Platform]]="Souq","sq",ecommerce_10000[[#This Row],[Platform]])</f>
        <v>Jumia</v>
      </c>
      <c r="P3932" t="str">
        <f>IF(E3932="Souq","sq",IF(E3932="Jumia","Jum",E3932))</f>
        <v>Jum</v>
      </c>
      <c r="Q3932">
        <f>VLOOKUP(ecommerce_10000[[#This Row],[City]],F:I,4,FALSE)</f>
        <v>13290.4</v>
      </c>
      <c r="R3932" s="1">
        <f>SUMIF(C:C,ecommerce_10000[[#This Row],[Category]],I:I)</f>
        <v>92327183.770000085</v>
      </c>
      <c r="S3932" s="1">
        <f>SUMIFS(I:I,C:C,C3932)</f>
        <v>92327183.770000085</v>
      </c>
      <c r="T3932" s="1" t="str">
        <f>INDEX(F:F,MATCH(ecommerce_10000[[#This Row],[TotalAmount]],I:I,0))</f>
        <v>Alexandria</v>
      </c>
    </row>
    <row r="3933" spans="1:20" x14ac:dyDescent="0.3">
      <c r="A3933" s="1" t="s">
        <v>3977</v>
      </c>
      <c r="B3933" s="1" t="s">
        <v>19</v>
      </c>
      <c r="C3933" s="1" t="s">
        <v>20</v>
      </c>
      <c r="D3933" s="1" t="s">
        <v>21</v>
      </c>
      <c r="E3933" s="1" t="s">
        <v>16</v>
      </c>
      <c r="F3933" s="1" t="s">
        <v>40</v>
      </c>
      <c r="G3933">
        <v>5574.36</v>
      </c>
      <c r="H3933">
        <v>2</v>
      </c>
      <c r="I3933">
        <v>11148.72</v>
      </c>
      <c r="J3933">
        <v>4.01</v>
      </c>
      <c r="K3933">
        <v>2443</v>
      </c>
      <c r="L3933" s="2">
        <v>45564</v>
      </c>
      <c r="O3933" t="str">
        <f>IF(ecommerce_10000[[#This Row],[Platform]]="Souq","sq",ecommerce_10000[[#This Row],[Platform]])</f>
        <v>sq</v>
      </c>
      <c r="P3933" t="str">
        <f>IF(E3933="Souq","sq",IF(E3933="Jumia","Jum",E3933))</f>
        <v>sq</v>
      </c>
      <c r="Q3933">
        <f>VLOOKUP(ecommerce_10000[[#This Row],[City]],F:I,4,FALSE)</f>
        <v>99349.3</v>
      </c>
      <c r="R3933" s="1">
        <f>SUMIF(C:C,ecommerce_10000[[#This Row],[Category]],I:I)</f>
        <v>91504159.730000004</v>
      </c>
      <c r="S3933" s="1">
        <f>SUMIFS(I:I,C:C,C3933)</f>
        <v>91504159.730000004</v>
      </c>
      <c r="T3933" s="1" t="str">
        <f>INDEX(F:F,MATCH(ecommerce_10000[[#This Row],[TotalAmount]],I:I,0))</f>
        <v>Riyadh</v>
      </c>
    </row>
    <row r="3934" spans="1:20" x14ac:dyDescent="0.3">
      <c r="A3934" s="1" t="s">
        <v>3978</v>
      </c>
      <c r="B3934" s="1" t="s">
        <v>49</v>
      </c>
      <c r="C3934" s="1" t="s">
        <v>14</v>
      </c>
      <c r="D3934" s="1" t="s">
        <v>50</v>
      </c>
      <c r="E3934" s="1" t="s">
        <v>16</v>
      </c>
      <c r="F3934" s="1" t="s">
        <v>33</v>
      </c>
      <c r="G3934">
        <v>17290.12</v>
      </c>
      <c r="H3934">
        <v>5</v>
      </c>
      <c r="I3934">
        <v>86450.6</v>
      </c>
      <c r="J3934">
        <v>2.99</v>
      </c>
      <c r="K3934">
        <v>1164</v>
      </c>
      <c r="L3934" s="2">
        <v>45478</v>
      </c>
      <c r="O3934" t="str">
        <f>IF(ecommerce_10000[[#This Row],[Platform]]="Souq","sq",ecommerce_10000[[#This Row],[Platform]])</f>
        <v>sq</v>
      </c>
      <c r="P3934" t="str">
        <f>IF(E3934="Souq","sq",IF(E3934="Jumia","Jum",E3934))</f>
        <v>sq</v>
      </c>
      <c r="Q3934">
        <f>VLOOKUP(ecommerce_10000[[#This Row],[City]],F:I,4,FALSE)</f>
        <v>3665.44</v>
      </c>
      <c r="R3934" s="1">
        <f>SUMIF(C:C,ecommerce_10000[[#This Row],[Category]],I:I)</f>
        <v>92327183.770000085</v>
      </c>
      <c r="S3934" s="1">
        <f>SUMIFS(I:I,C:C,C3934)</f>
        <v>92327183.770000085</v>
      </c>
      <c r="T3934" s="1" t="str">
        <f>INDEX(F:F,MATCH(ecommerce_10000[[#This Row],[TotalAmount]],I:I,0))</f>
        <v>Dubai</v>
      </c>
    </row>
    <row r="3935" spans="1:20" x14ac:dyDescent="0.3">
      <c r="A3935" s="1" t="s">
        <v>3979</v>
      </c>
      <c r="B3935" s="1" t="s">
        <v>13</v>
      </c>
      <c r="C3935" s="1" t="s">
        <v>14</v>
      </c>
      <c r="D3935" s="1" t="s">
        <v>15</v>
      </c>
      <c r="E3935" s="1" t="s">
        <v>47</v>
      </c>
      <c r="F3935" s="1" t="s">
        <v>28</v>
      </c>
      <c r="G3935">
        <v>3858.79</v>
      </c>
      <c r="H3935">
        <v>1</v>
      </c>
      <c r="I3935">
        <v>3858.79</v>
      </c>
      <c r="J3935">
        <v>1.57</v>
      </c>
      <c r="K3935">
        <v>4162</v>
      </c>
      <c r="L3935" s="2">
        <v>45337</v>
      </c>
      <c r="O3935" t="str">
        <f>IF(ecommerce_10000[[#This Row],[Platform]]="Souq","sq",ecommerce_10000[[#This Row],[Platform]])</f>
        <v>Amazon</v>
      </c>
      <c r="P3935" t="str">
        <f>IF(E3935="Souq","sq",IF(E3935="Jumia","Jum",E3935))</f>
        <v>Amazon</v>
      </c>
      <c r="Q3935">
        <f>VLOOKUP(ecommerce_10000[[#This Row],[City]],F:I,4,FALSE)</f>
        <v>26648.76</v>
      </c>
      <c r="R3935" s="1">
        <f>SUMIF(C:C,ecommerce_10000[[#This Row],[Category]],I:I)</f>
        <v>92327183.770000085</v>
      </c>
      <c r="S3935" s="1">
        <f>SUMIFS(I:I,C:C,C3935)</f>
        <v>92327183.770000085</v>
      </c>
      <c r="T3935" s="1" t="str">
        <f>INDEX(F:F,MATCH(ecommerce_10000[[#This Row],[TotalAmount]],I:I,0))</f>
        <v>Casablanca</v>
      </c>
    </row>
    <row r="3936" spans="1:20" x14ac:dyDescent="0.3">
      <c r="A3936" s="1" t="s">
        <v>3980</v>
      </c>
      <c r="B3936" s="1" t="s">
        <v>19</v>
      </c>
      <c r="C3936" s="1" t="s">
        <v>20</v>
      </c>
      <c r="D3936" s="1" t="s">
        <v>21</v>
      </c>
      <c r="E3936" s="1" t="s">
        <v>16</v>
      </c>
      <c r="F3936" s="1" t="s">
        <v>28</v>
      </c>
      <c r="G3936">
        <v>14848.03</v>
      </c>
      <c r="H3936">
        <v>1</v>
      </c>
      <c r="I3936">
        <v>14848.03</v>
      </c>
      <c r="J3936">
        <v>4.91</v>
      </c>
      <c r="K3936">
        <v>1839</v>
      </c>
      <c r="L3936" s="2">
        <v>45332</v>
      </c>
      <c r="O3936" t="str">
        <f>IF(ecommerce_10000[[#This Row],[Platform]]="Souq","sq",ecommerce_10000[[#This Row],[Platform]])</f>
        <v>sq</v>
      </c>
      <c r="P3936" t="str">
        <f>IF(E3936="Souq","sq",IF(E3936="Jumia","Jum",E3936))</f>
        <v>sq</v>
      </c>
      <c r="Q3936">
        <f>VLOOKUP(ecommerce_10000[[#This Row],[City]],F:I,4,FALSE)</f>
        <v>26648.76</v>
      </c>
      <c r="R3936" s="1">
        <f>SUMIF(C:C,ecommerce_10000[[#This Row],[Category]],I:I)</f>
        <v>91504159.730000004</v>
      </c>
      <c r="S3936" s="1">
        <f>SUMIFS(I:I,C:C,C3936)</f>
        <v>91504159.730000004</v>
      </c>
      <c r="T3936" s="1" t="str">
        <f>INDEX(F:F,MATCH(ecommerce_10000[[#This Row],[TotalAmount]],I:I,0))</f>
        <v>Casablanca</v>
      </c>
    </row>
    <row r="3937" spans="1:20" x14ac:dyDescent="0.3">
      <c r="A3937" s="1" t="s">
        <v>3981</v>
      </c>
      <c r="B3937" s="1" t="s">
        <v>49</v>
      </c>
      <c r="C3937" s="1" t="s">
        <v>14</v>
      </c>
      <c r="D3937" s="1" t="s">
        <v>50</v>
      </c>
      <c r="E3937" s="1" t="s">
        <v>16</v>
      </c>
      <c r="F3937" s="1" t="s">
        <v>40</v>
      </c>
      <c r="G3937">
        <v>3508.71</v>
      </c>
      <c r="H3937">
        <v>3</v>
      </c>
      <c r="I3937">
        <v>10526.13</v>
      </c>
      <c r="J3937">
        <v>1.1000000000000001</v>
      </c>
      <c r="K3937">
        <v>4487</v>
      </c>
      <c r="L3937" s="2">
        <v>45601</v>
      </c>
      <c r="O3937" t="str">
        <f>IF(ecommerce_10000[[#This Row],[Platform]]="Souq","sq",ecommerce_10000[[#This Row],[Platform]])</f>
        <v>sq</v>
      </c>
      <c r="P3937" t="str">
        <f>IF(E3937="Souq","sq",IF(E3937="Jumia","Jum",E3937))</f>
        <v>sq</v>
      </c>
      <c r="Q3937">
        <f>VLOOKUP(ecommerce_10000[[#This Row],[City]],F:I,4,FALSE)</f>
        <v>99349.3</v>
      </c>
      <c r="R3937" s="1">
        <f>SUMIF(C:C,ecommerce_10000[[#This Row],[Category]],I:I)</f>
        <v>92327183.770000085</v>
      </c>
      <c r="S3937" s="1">
        <f>SUMIFS(I:I,C:C,C3937)</f>
        <v>92327183.770000085</v>
      </c>
      <c r="T3937" s="1" t="str">
        <f>INDEX(F:F,MATCH(ecommerce_10000[[#This Row],[TotalAmount]],I:I,0))</f>
        <v>Riyadh</v>
      </c>
    </row>
    <row r="3938" spans="1:20" x14ac:dyDescent="0.3">
      <c r="A3938" s="1" t="s">
        <v>3982</v>
      </c>
      <c r="B3938" s="1" t="s">
        <v>30</v>
      </c>
      <c r="C3938" s="1" t="s">
        <v>31</v>
      </c>
      <c r="D3938" s="1" t="s">
        <v>32</v>
      </c>
      <c r="E3938" s="1" t="s">
        <v>47</v>
      </c>
      <c r="F3938" s="1" t="s">
        <v>17</v>
      </c>
      <c r="G3938">
        <v>733.27</v>
      </c>
      <c r="H3938">
        <v>4</v>
      </c>
      <c r="I3938">
        <v>2933.08</v>
      </c>
      <c r="J3938">
        <v>1.61</v>
      </c>
      <c r="K3938">
        <v>3839</v>
      </c>
      <c r="L3938" s="2">
        <v>45378</v>
      </c>
      <c r="O3938" t="str">
        <f>IF(ecommerce_10000[[#This Row],[Platform]]="Souq","sq",ecommerce_10000[[#This Row],[Platform]])</f>
        <v>Amazon</v>
      </c>
      <c r="P3938" t="str">
        <f>IF(E3938="Souq","sq",IF(E3938="Jumia","Jum",E3938))</f>
        <v>Amazon</v>
      </c>
      <c r="Q3938">
        <f>VLOOKUP(ecommerce_10000[[#This Row],[City]],F:I,4,FALSE)</f>
        <v>16284.02</v>
      </c>
      <c r="R3938" s="1">
        <f>SUMIF(C:C,ecommerce_10000[[#This Row],[Category]],I:I)</f>
        <v>57542997.559999913</v>
      </c>
      <c r="S3938" s="1">
        <f>SUMIFS(I:I,C:C,C3938)</f>
        <v>57542997.559999913</v>
      </c>
      <c r="T3938" s="1" t="str">
        <f>INDEX(F:F,MATCH(ecommerce_10000[[#This Row],[TotalAmount]],I:I,0))</f>
        <v>Cairo</v>
      </c>
    </row>
    <row r="3939" spans="1:20" x14ac:dyDescent="0.3">
      <c r="A3939" s="1" t="s">
        <v>3983</v>
      </c>
      <c r="B3939" s="1" t="s">
        <v>65</v>
      </c>
      <c r="C3939" s="1" t="s">
        <v>20</v>
      </c>
      <c r="D3939" s="1" t="s">
        <v>66</v>
      </c>
      <c r="E3939" s="1" t="s">
        <v>22</v>
      </c>
      <c r="F3939" s="1" t="s">
        <v>62</v>
      </c>
      <c r="G3939">
        <v>446.84</v>
      </c>
      <c r="H3939">
        <v>4</v>
      </c>
      <c r="I3939">
        <v>1787.36</v>
      </c>
      <c r="J3939">
        <v>2.16</v>
      </c>
      <c r="K3939">
        <v>366</v>
      </c>
      <c r="L3939" s="2">
        <v>45307</v>
      </c>
      <c r="O3939" t="str">
        <f>IF(ecommerce_10000[[#This Row],[Platform]]="Souq","sq",ecommerce_10000[[#This Row],[Platform]])</f>
        <v>Jumia</v>
      </c>
      <c r="P3939" t="str">
        <f>IF(E3939="Souq","sq",IF(E3939="Jumia","Jum",E3939))</f>
        <v>Jum</v>
      </c>
      <c r="Q3939">
        <f>VLOOKUP(ecommerce_10000[[#This Row],[City]],F:I,4,FALSE)</f>
        <v>27872.98</v>
      </c>
      <c r="R3939" s="1">
        <f>SUMIF(C:C,ecommerce_10000[[#This Row],[Category]],I:I)</f>
        <v>91504159.730000004</v>
      </c>
      <c r="S3939" s="1">
        <f>SUMIFS(I:I,C:C,C3939)</f>
        <v>91504159.730000004</v>
      </c>
      <c r="T3939" s="1" t="str">
        <f>INDEX(F:F,MATCH(ecommerce_10000[[#This Row],[TotalAmount]],I:I,0))</f>
        <v>Giza</v>
      </c>
    </row>
    <row r="3940" spans="1:20" x14ac:dyDescent="0.3">
      <c r="A3940" s="1" t="s">
        <v>3984</v>
      </c>
      <c r="B3940" s="1" t="s">
        <v>35</v>
      </c>
      <c r="C3940" s="1" t="s">
        <v>14</v>
      </c>
      <c r="D3940" s="1" t="s">
        <v>36</v>
      </c>
      <c r="E3940" s="1" t="s">
        <v>22</v>
      </c>
      <c r="F3940" s="1" t="s">
        <v>28</v>
      </c>
      <c r="G3940">
        <v>2942.7</v>
      </c>
      <c r="H3940">
        <v>5</v>
      </c>
      <c r="I3940">
        <v>14713.5</v>
      </c>
      <c r="J3940">
        <v>2.52</v>
      </c>
      <c r="K3940">
        <v>4011</v>
      </c>
      <c r="L3940" s="2">
        <v>45510</v>
      </c>
      <c r="O3940" t="str">
        <f>IF(ecommerce_10000[[#This Row],[Platform]]="Souq","sq",ecommerce_10000[[#This Row],[Platform]])</f>
        <v>Jumia</v>
      </c>
      <c r="P3940" t="str">
        <f>IF(E3940="Souq","sq",IF(E3940="Jumia","Jum",E3940))</f>
        <v>Jum</v>
      </c>
      <c r="Q3940">
        <f>VLOOKUP(ecommerce_10000[[#This Row],[City]],F:I,4,FALSE)</f>
        <v>26648.76</v>
      </c>
      <c r="R3940" s="1">
        <f>SUMIF(C:C,ecommerce_10000[[#This Row],[Category]],I:I)</f>
        <v>92327183.770000085</v>
      </c>
      <c r="S3940" s="1">
        <f>SUMIFS(I:I,C:C,C3940)</f>
        <v>92327183.770000085</v>
      </c>
      <c r="T3940" s="1" t="str">
        <f>INDEX(F:F,MATCH(ecommerce_10000[[#This Row],[TotalAmount]],I:I,0))</f>
        <v>Casablanca</v>
      </c>
    </row>
    <row r="3941" spans="1:20" x14ac:dyDescent="0.3">
      <c r="A3941" s="1" t="s">
        <v>3985</v>
      </c>
      <c r="B3941" s="1" t="s">
        <v>13</v>
      </c>
      <c r="C3941" s="1" t="s">
        <v>14</v>
      </c>
      <c r="D3941" s="1" t="s">
        <v>15</v>
      </c>
      <c r="E3941" s="1" t="s">
        <v>47</v>
      </c>
      <c r="F3941" s="1" t="s">
        <v>33</v>
      </c>
      <c r="G3941">
        <v>19133.34</v>
      </c>
      <c r="H3941">
        <v>5</v>
      </c>
      <c r="I3941">
        <v>95666.7</v>
      </c>
      <c r="J3941">
        <v>4.3499999999999996</v>
      </c>
      <c r="K3941">
        <v>2645</v>
      </c>
      <c r="L3941" s="2">
        <v>45311</v>
      </c>
      <c r="O3941" t="str">
        <f>IF(ecommerce_10000[[#This Row],[Platform]]="Souq","sq",ecommerce_10000[[#This Row],[Platform]])</f>
        <v>Amazon</v>
      </c>
      <c r="P3941" t="str">
        <f>IF(E3941="Souq","sq",IF(E3941="Jumia","Jum",E3941))</f>
        <v>Amazon</v>
      </c>
      <c r="Q3941">
        <f>VLOOKUP(ecommerce_10000[[#This Row],[City]],F:I,4,FALSE)</f>
        <v>3665.44</v>
      </c>
      <c r="R3941" s="1">
        <f>SUMIF(C:C,ecommerce_10000[[#This Row],[Category]],I:I)</f>
        <v>92327183.770000085</v>
      </c>
      <c r="S3941" s="1">
        <f>SUMIFS(I:I,C:C,C3941)</f>
        <v>92327183.770000085</v>
      </c>
      <c r="T3941" s="1" t="str">
        <f>INDEX(F:F,MATCH(ecommerce_10000[[#This Row],[TotalAmount]],I:I,0))</f>
        <v>Dubai</v>
      </c>
    </row>
    <row r="3942" spans="1:20" x14ac:dyDescent="0.3">
      <c r="A3942" s="1" t="s">
        <v>3986</v>
      </c>
      <c r="B3942" s="1" t="s">
        <v>25</v>
      </c>
      <c r="C3942" s="1" t="s">
        <v>26</v>
      </c>
      <c r="D3942" s="1" t="s">
        <v>27</v>
      </c>
      <c r="E3942" s="1" t="s">
        <v>47</v>
      </c>
      <c r="F3942" s="1" t="s">
        <v>33</v>
      </c>
      <c r="G3942">
        <v>14495.24</v>
      </c>
      <c r="H3942">
        <v>2</v>
      </c>
      <c r="I3942">
        <v>28990.48</v>
      </c>
      <c r="J3942">
        <v>4.0199999999999996</v>
      </c>
      <c r="K3942">
        <v>1048</v>
      </c>
      <c r="L3942" s="2">
        <v>45292</v>
      </c>
      <c r="O3942" t="str">
        <f>IF(ecommerce_10000[[#This Row],[Platform]]="Souq","sq",ecommerce_10000[[#This Row],[Platform]])</f>
        <v>Amazon</v>
      </c>
      <c r="P3942" t="str">
        <f>IF(E3942="Souq","sq",IF(E3942="Jumia","Jum",E3942))</f>
        <v>Amazon</v>
      </c>
      <c r="Q3942">
        <f>VLOOKUP(ecommerce_10000[[#This Row],[City]],F:I,4,FALSE)</f>
        <v>3665.44</v>
      </c>
      <c r="R3942" s="1">
        <f>SUMIF(C:C,ecommerce_10000[[#This Row],[Category]],I:I)</f>
        <v>29200970.130000021</v>
      </c>
      <c r="S3942" s="1">
        <f>SUMIFS(I:I,C:C,C3942)</f>
        <v>29200970.130000021</v>
      </c>
      <c r="T3942" s="1" t="str">
        <f>INDEX(F:F,MATCH(ecommerce_10000[[#This Row],[TotalAmount]],I:I,0))</f>
        <v>Dubai</v>
      </c>
    </row>
    <row r="3943" spans="1:20" x14ac:dyDescent="0.3">
      <c r="A3943" s="1" t="s">
        <v>3987</v>
      </c>
      <c r="B3943" s="1" t="s">
        <v>43</v>
      </c>
      <c r="C3943" s="1" t="s">
        <v>44</v>
      </c>
      <c r="D3943" s="1" t="s">
        <v>45</v>
      </c>
      <c r="E3943" s="1" t="s">
        <v>16</v>
      </c>
      <c r="F3943" s="1" t="s">
        <v>33</v>
      </c>
      <c r="G3943">
        <v>8339.91</v>
      </c>
      <c r="H3943">
        <v>5</v>
      </c>
      <c r="I3943">
        <v>41699.550000000003</v>
      </c>
      <c r="J3943">
        <v>4.6100000000000003</v>
      </c>
      <c r="K3943">
        <v>3943</v>
      </c>
      <c r="L3943" s="2">
        <v>45556</v>
      </c>
      <c r="O3943" t="str">
        <f>IF(ecommerce_10000[[#This Row],[Platform]]="Souq","sq",ecommerce_10000[[#This Row],[Platform]])</f>
        <v>sq</v>
      </c>
      <c r="P3943" t="str">
        <f>IF(E3943="Souq","sq",IF(E3943="Jumia","Jum",E3943))</f>
        <v>sq</v>
      </c>
      <c r="Q3943">
        <f>VLOOKUP(ecommerce_10000[[#This Row],[City]],F:I,4,FALSE)</f>
        <v>3665.44</v>
      </c>
      <c r="R3943" s="1">
        <f>SUMIF(C:C,ecommerce_10000[[#This Row],[Category]],I:I)</f>
        <v>31420413.200000018</v>
      </c>
      <c r="S3943" s="1">
        <f>SUMIFS(I:I,C:C,C3943)</f>
        <v>31420413.200000018</v>
      </c>
      <c r="T3943" s="1" t="str">
        <f>INDEX(F:F,MATCH(ecommerce_10000[[#This Row],[TotalAmount]],I:I,0))</f>
        <v>Dubai</v>
      </c>
    </row>
    <row r="3944" spans="1:20" x14ac:dyDescent="0.3">
      <c r="A3944" s="1" t="s">
        <v>3988</v>
      </c>
      <c r="B3944" s="1" t="s">
        <v>30</v>
      </c>
      <c r="C3944" s="1" t="s">
        <v>31</v>
      </c>
      <c r="D3944" s="1" t="s">
        <v>32</v>
      </c>
      <c r="E3944" s="1" t="s">
        <v>16</v>
      </c>
      <c r="F3944" s="1" t="s">
        <v>23</v>
      </c>
      <c r="G3944">
        <v>3020.02</v>
      </c>
      <c r="H3944">
        <v>3</v>
      </c>
      <c r="I3944">
        <v>9060.06</v>
      </c>
      <c r="J3944">
        <v>4.53</v>
      </c>
      <c r="K3944">
        <v>2050</v>
      </c>
      <c r="L3944" s="2">
        <v>45418</v>
      </c>
      <c r="O3944" t="str">
        <f>IF(ecommerce_10000[[#This Row],[Platform]]="Souq","sq",ecommerce_10000[[#This Row],[Platform]])</f>
        <v>sq</v>
      </c>
      <c r="P3944" t="str">
        <f>IF(E3944="Souq","sq",IF(E3944="Jumia","Jum",E3944))</f>
        <v>sq</v>
      </c>
      <c r="Q3944">
        <f>VLOOKUP(ecommerce_10000[[#This Row],[City]],F:I,4,FALSE)</f>
        <v>13290.4</v>
      </c>
      <c r="R3944" s="1">
        <f>SUMIF(C:C,ecommerce_10000[[#This Row],[Category]],I:I)</f>
        <v>57542997.559999913</v>
      </c>
      <c r="S3944" s="1">
        <f>SUMIFS(I:I,C:C,C3944)</f>
        <v>57542997.559999913</v>
      </c>
      <c r="T3944" s="1" t="str">
        <f>INDEX(F:F,MATCH(ecommerce_10000[[#This Row],[TotalAmount]],I:I,0))</f>
        <v>Alexandria</v>
      </c>
    </row>
    <row r="3945" spans="1:20" x14ac:dyDescent="0.3">
      <c r="A3945" s="1" t="s">
        <v>3989</v>
      </c>
      <c r="B3945" s="1" t="s">
        <v>43</v>
      </c>
      <c r="C3945" s="1" t="s">
        <v>44</v>
      </c>
      <c r="D3945" s="1" t="s">
        <v>45</v>
      </c>
      <c r="E3945" s="1" t="s">
        <v>47</v>
      </c>
      <c r="F3945" s="1" t="s">
        <v>17</v>
      </c>
      <c r="G3945">
        <v>19269.5</v>
      </c>
      <c r="H3945">
        <v>5</v>
      </c>
      <c r="I3945">
        <v>96347.5</v>
      </c>
      <c r="J3945">
        <v>4.01</v>
      </c>
      <c r="K3945">
        <v>3037</v>
      </c>
      <c r="L3945" s="2">
        <v>45600</v>
      </c>
      <c r="O3945" t="str">
        <f>IF(ecommerce_10000[[#This Row],[Platform]]="Souq","sq",ecommerce_10000[[#This Row],[Platform]])</f>
        <v>Amazon</v>
      </c>
      <c r="P3945" t="str">
        <f>IF(E3945="Souq","sq",IF(E3945="Jumia","Jum",E3945))</f>
        <v>Amazon</v>
      </c>
      <c r="Q3945">
        <f>VLOOKUP(ecommerce_10000[[#This Row],[City]],F:I,4,FALSE)</f>
        <v>16284.02</v>
      </c>
      <c r="R3945" s="1">
        <f>SUMIF(C:C,ecommerce_10000[[#This Row],[Category]],I:I)</f>
        <v>31420413.200000018</v>
      </c>
      <c r="S3945" s="1">
        <f>SUMIFS(I:I,C:C,C3945)</f>
        <v>31420413.200000018</v>
      </c>
      <c r="T3945" s="1" t="str">
        <f>INDEX(F:F,MATCH(ecommerce_10000[[#This Row],[TotalAmount]],I:I,0))</f>
        <v>Cairo</v>
      </c>
    </row>
    <row r="3946" spans="1:20" x14ac:dyDescent="0.3">
      <c r="A3946" s="1" t="s">
        <v>3990</v>
      </c>
      <c r="B3946" s="1" t="s">
        <v>43</v>
      </c>
      <c r="C3946" s="1" t="s">
        <v>44</v>
      </c>
      <c r="D3946" s="1" t="s">
        <v>45</v>
      </c>
      <c r="E3946" s="1" t="s">
        <v>16</v>
      </c>
      <c r="F3946" s="1" t="s">
        <v>33</v>
      </c>
      <c r="G3946">
        <v>9684.9699999999993</v>
      </c>
      <c r="H3946">
        <v>1</v>
      </c>
      <c r="I3946">
        <v>9684.9699999999993</v>
      </c>
      <c r="J3946">
        <v>2.2000000000000002</v>
      </c>
      <c r="K3946">
        <v>4990</v>
      </c>
      <c r="L3946" s="2">
        <v>45436</v>
      </c>
      <c r="O3946" t="str">
        <f>IF(ecommerce_10000[[#This Row],[Platform]]="Souq","sq",ecommerce_10000[[#This Row],[Platform]])</f>
        <v>sq</v>
      </c>
      <c r="P3946" t="str">
        <f>IF(E3946="Souq","sq",IF(E3946="Jumia","Jum",E3946))</f>
        <v>sq</v>
      </c>
      <c r="Q3946">
        <f>VLOOKUP(ecommerce_10000[[#This Row],[City]],F:I,4,FALSE)</f>
        <v>3665.44</v>
      </c>
      <c r="R3946" s="1">
        <f>SUMIF(C:C,ecommerce_10000[[#This Row],[Category]],I:I)</f>
        <v>31420413.200000018</v>
      </c>
      <c r="S3946" s="1">
        <f>SUMIFS(I:I,C:C,C3946)</f>
        <v>31420413.200000018</v>
      </c>
      <c r="T3946" s="1" t="str">
        <f>INDEX(F:F,MATCH(ecommerce_10000[[#This Row],[TotalAmount]],I:I,0))</f>
        <v>Dubai</v>
      </c>
    </row>
    <row r="3947" spans="1:20" x14ac:dyDescent="0.3">
      <c r="A3947" s="1" t="s">
        <v>3991</v>
      </c>
      <c r="B3947" s="1" t="s">
        <v>65</v>
      </c>
      <c r="C3947" s="1" t="s">
        <v>20</v>
      </c>
      <c r="D3947" s="1" t="s">
        <v>66</v>
      </c>
      <c r="E3947" s="1" t="s">
        <v>22</v>
      </c>
      <c r="F3947" s="1" t="s">
        <v>33</v>
      </c>
      <c r="G3947">
        <v>2861.87</v>
      </c>
      <c r="H3947">
        <v>4</v>
      </c>
      <c r="I3947">
        <v>11447.48</v>
      </c>
      <c r="J3947">
        <v>1.07</v>
      </c>
      <c r="K3947">
        <v>4231</v>
      </c>
      <c r="L3947" s="2">
        <v>45608</v>
      </c>
      <c r="O3947" t="str">
        <f>IF(ecommerce_10000[[#This Row],[Platform]]="Souq","sq",ecommerce_10000[[#This Row],[Platform]])</f>
        <v>Jumia</v>
      </c>
      <c r="P3947" t="str">
        <f>IF(E3947="Souq","sq",IF(E3947="Jumia","Jum",E3947))</f>
        <v>Jum</v>
      </c>
      <c r="Q3947">
        <f>VLOOKUP(ecommerce_10000[[#This Row],[City]],F:I,4,FALSE)</f>
        <v>3665.44</v>
      </c>
      <c r="R3947" s="1">
        <f>SUMIF(C:C,ecommerce_10000[[#This Row],[Category]],I:I)</f>
        <v>91504159.730000004</v>
      </c>
      <c r="S3947" s="1">
        <f>SUMIFS(I:I,C:C,C3947)</f>
        <v>91504159.730000004</v>
      </c>
      <c r="T3947" s="1" t="str">
        <f>INDEX(F:F,MATCH(ecommerce_10000[[#This Row],[TotalAmount]],I:I,0))</f>
        <v>Dubai</v>
      </c>
    </row>
    <row r="3948" spans="1:20" x14ac:dyDescent="0.3">
      <c r="A3948" s="1" t="s">
        <v>3992</v>
      </c>
      <c r="B3948" s="1" t="s">
        <v>38</v>
      </c>
      <c r="C3948" s="1" t="s">
        <v>20</v>
      </c>
      <c r="D3948" s="1" t="s">
        <v>39</v>
      </c>
      <c r="E3948" s="1" t="s">
        <v>47</v>
      </c>
      <c r="F3948" s="1" t="s">
        <v>40</v>
      </c>
      <c r="G3948">
        <v>2932.35</v>
      </c>
      <c r="H3948">
        <v>5</v>
      </c>
      <c r="I3948">
        <v>14661.75</v>
      </c>
      <c r="J3948">
        <v>2.12</v>
      </c>
      <c r="K3948">
        <v>2441</v>
      </c>
      <c r="L3948" s="2">
        <v>45340</v>
      </c>
      <c r="O3948" t="str">
        <f>IF(ecommerce_10000[[#This Row],[Platform]]="Souq","sq",ecommerce_10000[[#This Row],[Platform]])</f>
        <v>Amazon</v>
      </c>
      <c r="P3948" t="str">
        <f>IF(E3948="Souq","sq",IF(E3948="Jumia","Jum",E3948))</f>
        <v>Amazon</v>
      </c>
      <c r="Q3948">
        <f>VLOOKUP(ecommerce_10000[[#This Row],[City]],F:I,4,FALSE)</f>
        <v>99349.3</v>
      </c>
      <c r="R3948" s="1">
        <f>SUMIF(C:C,ecommerce_10000[[#This Row],[Category]],I:I)</f>
        <v>91504159.730000004</v>
      </c>
      <c r="S3948" s="1">
        <f>SUMIFS(I:I,C:C,C3948)</f>
        <v>91504159.730000004</v>
      </c>
      <c r="T3948" s="1" t="str">
        <f>INDEX(F:F,MATCH(ecommerce_10000[[#This Row],[TotalAmount]],I:I,0))</f>
        <v>Riyadh</v>
      </c>
    </row>
    <row r="3949" spans="1:20" x14ac:dyDescent="0.3">
      <c r="A3949" s="1" t="s">
        <v>3993</v>
      </c>
      <c r="B3949" s="1" t="s">
        <v>65</v>
      </c>
      <c r="C3949" s="1" t="s">
        <v>20</v>
      </c>
      <c r="D3949" s="1" t="s">
        <v>66</v>
      </c>
      <c r="E3949" s="1" t="s">
        <v>16</v>
      </c>
      <c r="F3949" s="1" t="s">
        <v>17</v>
      </c>
      <c r="G3949">
        <v>6690.76</v>
      </c>
      <c r="H3949">
        <v>2</v>
      </c>
      <c r="I3949">
        <v>13381.52</v>
      </c>
      <c r="J3949">
        <v>3.99</v>
      </c>
      <c r="K3949">
        <v>3703</v>
      </c>
      <c r="L3949" s="2">
        <v>45310</v>
      </c>
      <c r="O3949" t="str">
        <f>IF(ecommerce_10000[[#This Row],[Platform]]="Souq","sq",ecommerce_10000[[#This Row],[Platform]])</f>
        <v>sq</v>
      </c>
      <c r="P3949" t="str">
        <f>IF(E3949="Souq","sq",IF(E3949="Jumia","Jum",E3949))</f>
        <v>sq</v>
      </c>
      <c r="Q3949">
        <f>VLOOKUP(ecommerce_10000[[#This Row],[City]],F:I,4,FALSE)</f>
        <v>16284.02</v>
      </c>
      <c r="R3949" s="1">
        <f>SUMIF(C:C,ecommerce_10000[[#This Row],[Category]],I:I)</f>
        <v>91504159.730000004</v>
      </c>
      <c r="S3949" s="1">
        <f>SUMIFS(I:I,C:C,C3949)</f>
        <v>91504159.730000004</v>
      </c>
      <c r="T3949" s="1" t="str">
        <f>INDEX(F:F,MATCH(ecommerce_10000[[#This Row],[TotalAmount]],I:I,0))</f>
        <v>Cairo</v>
      </c>
    </row>
    <row r="3950" spans="1:20" x14ac:dyDescent="0.3">
      <c r="A3950" s="1" t="s">
        <v>3994</v>
      </c>
      <c r="B3950" s="1" t="s">
        <v>13</v>
      </c>
      <c r="C3950" s="1" t="s">
        <v>14</v>
      </c>
      <c r="D3950" s="1" t="s">
        <v>15</v>
      </c>
      <c r="E3950" s="1" t="s">
        <v>47</v>
      </c>
      <c r="F3950" s="1" t="s">
        <v>23</v>
      </c>
      <c r="G3950">
        <v>11749.17</v>
      </c>
      <c r="H3950">
        <v>3</v>
      </c>
      <c r="I3950">
        <v>35247.51</v>
      </c>
      <c r="J3950">
        <v>1.55</v>
      </c>
      <c r="K3950">
        <v>17</v>
      </c>
      <c r="L3950" s="2">
        <v>45594</v>
      </c>
      <c r="O3950" t="str">
        <f>IF(ecommerce_10000[[#This Row],[Platform]]="Souq","sq",ecommerce_10000[[#This Row],[Platform]])</f>
        <v>Amazon</v>
      </c>
      <c r="P3950" t="str">
        <f>IF(E3950="Souq","sq",IF(E3950="Jumia","Jum",E3950))</f>
        <v>Amazon</v>
      </c>
      <c r="Q3950">
        <f>VLOOKUP(ecommerce_10000[[#This Row],[City]],F:I,4,FALSE)</f>
        <v>13290.4</v>
      </c>
      <c r="R3950" s="1">
        <f>SUMIF(C:C,ecommerce_10000[[#This Row],[Category]],I:I)</f>
        <v>92327183.770000085</v>
      </c>
      <c r="S3950" s="1">
        <f>SUMIFS(I:I,C:C,C3950)</f>
        <v>92327183.770000085</v>
      </c>
      <c r="T3950" s="1" t="str">
        <f>INDEX(F:F,MATCH(ecommerce_10000[[#This Row],[TotalAmount]],I:I,0))</f>
        <v>Alexandria</v>
      </c>
    </row>
    <row r="3951" spans="1:20" x14ac:dyDescent="0.3">
      <c r="A3951" s="1" t="s">
        <v>3995</v>
      </c>
      <c r="B3951" s="1" t="s">
        <v>25</v>
      </c>
      <c r="C3951" s="1" t="s">
        <v>26</v>
      </c>
      <c r="D3951" s="1" t="s">
        <v>27</v>
      </c>
      <c r="E3951" s="1" t="s">
        <v>47</v>
      </c>
      <c r="F3951" s="1" t="s">
        <v>23</v>
      </c>
      <c r="G3951">
        <v>7627.29</v>
      </c>
      <c r="H3951">
        <v>4</v>
      </c>
      <c r="I3951">
        <v>30509.16</v>
      </c>
      <c r="J3951">
        <v>3.3</v>
      </c>
      <c r="K3951">
        <v>1684</v>
      </c>
      <c r="L3951" s="2">
        <v>45354</v>
      </c>
      <c r="O3951" t="str">
        <f>IF(ecommerce_10000[[#This Row],[Platform]]="Souq","sq",ecommerce_10000[[#This Row],[Platform]])</f>
        <v>Amazon</v>
      </c>
      <c r="P3951" t="str">
        <f>IF(E3951="Souq","sq",IF(E3951="Jumia","Jum",E3951))</f>
        <v>Amazon</v>
      </c>
      <c r="Q3951">
        <f>VLOOKUP(ecommerce_10000[[#This Row],[City]],F:I,4,FALSE)</f>
        <v>13290.4</v>
      </c>
      <c r="R3951" s="1">
        <f>SUMIF(C:C,ecommerce_10000[[#This Row],[Category]],I:I)</f>
        <v>29200970.130000021</v>
      </c>
      <c r="S3951" s="1">
        <f>SUMIFS(I:I,C:C,C3951)</f>
        <v>29200970.130000021</v>
      </c>
      <c r="T3951" s="1" t="str">
        <f>INDEX(F:F,MATCH(ecommerce_10000[[#This Row],[TotalAmount]],I:I,0))</f>
        <v>Alexandria</v>
      </c>
    </row>
    <row r="3952" spans="1:20" x14ac:dyDescent="0.3">
      <c r="A3952" s="1" t="s">
        <v>3996</v>
      </c>
      <c r="B3952" s="1" t="s">
        <v>30</v>
      </c>
      <c r="C3952" s="1" t="s">
        <v>31</v>
      </c>
      <c r="D3952" s="1" t="s">
        <v>32</v>
      </c>
      <c r="E3952" s="1" t="s">
        <v>47</v>
      </c>
      <c r="F3952" s="1" t="s">
        <v>17</v>
      </c>
      <c r="G3952">
        <v>8087.22</v>
      </c>
      <c r="H3952">
        <v>4</v>
      </c>
      <c r="I3952">
        <v>32348.880000000001</v>
      </c>
      <c r="J3952">
        <v>4.54</v>
      </c>
      <c r="K3952">
        <v>2288</v>
      </c>
      <c r="L3952" s="2">
        <v>45339</v>
      </c>
      <c r="O3952" t="str">
        <f>IF(ecommerce_10000[[#This Row],[Platform]]="Souq","sq",ecommerce_10000[[#This Row],[Platform]])</f>
        <v>Amazon</v>
      </c>
      <c r="P3952" t="str">
        <f>IF(E3952="Souq","sq",IF(E3952="Jumia","Jum",E3952))</f>
        <v>Amazon</v>
      </c>
      <c r="Q3952">
        <f>VLOOKUP(ecommerce_10000[[#This Row],[City]],F:I,4,FALSE)</f>
        <v>16284.02</v>
      </c>
      <c r="R3952" s="1">
        <f>SUMIF(C:C,ecommerce_10000[[#This Row],[Category]],I:I)</f>
        <v>57542997.559999913</v>
      </c>
      <c r="S3952" s="1">
        <f>SUMIFS(I:I,C:C,C3952)</f>
        <v>57542997.559999913</v>
      </c>
      <c r="T3952" s="1" t="str">
        <f>INDEX(F:F,MATCH(ecommerce_10000[[#This Row],[TotalAmount]],I:I,0))</f>
        <v>Cairo</v>
      </c>
    </row>
    <row r="3953" spans="1:20" x14ac:dyDescent="0.3">
      <c r="A3953" s="1" t="s">
        <v>3997</v>
      </c>
      <c r="B3953" s="1" t="s">
        <v>19</v>
      </c>
      <c r="C3953" s="1" t="s">
        <v>20</v>
      </c>
      <c r="D3953" s="1" t="s">
        <v>21</v>
      </c>
      <c r="E3953" s="1" t="s">
        <v>47</v>
      </c>
      <c r="F3953" s="1" t="s">
        <v>28</v>
      </c>
      <c r="G3953">
        <v>12829.82</v>
      </c>
      <c r="H3953">
        <v>4</v>
      </c>
      <c r="I3953">
        <v>51319.28</v>
      </c>
      <c r="J3953">
        <v>3.7</v>
      </c>
      <c r="K3953">
        <v>1641</v>
      </c>
      <c r="L3953" s="2">
        <v>45335</v>
      </c>
      <c r="O3953" t="str">
        <f>IF(ecommerce_10000[[#This Row],[Platform]]="Souq","sq",ecommerce_10000[[#This Row],[Platform]])</f>
        <v>Amazon</v>
      </c>
      <c r="P3953" t="str">
        <f>IF(E3953="Souq","sq",IF(E3953="Jumia","Jum",E3953))</f>
        <v>Amazon</v>
      </c>
      <c r="Q3953">
        <f>VLOOKUP(ecommerce_10000[[#This Row],[City]],F:I,4,FALSE)</f>
        <v>26648.76</v>
      </c>
      <c r="R3953" s="1">
        <f>SUMIF(C:C,ecommerce_10000[[#This Row],[Category]],I:I)</f>
        <v>91504159.730000004</v>
      </c>
      <c r="S3953" s="1">
        <f>SUMIFS(I:I,C:C,C3953)</f>
        <v>91504159.730000004</v>
      </c>
      <c r="T3953" s="1" t="str">
        <f>INDEX(F:F,MATCH(ecommerce_10000[[#This Row],[TotalAmount]],I:I,0))</f>
        <v>Casablanca</v>
      </c>
    </row>
    <row r="3954" spans="1:20" x14ac:dyDescent="0.3">
      <c r="A3954" s="1" t="s">
        <v>3998</v>
      </c>
      <c r="B3954" s="1" t="s">
        <v>19</v>
      </c>
      <c r="C3954" s="1" t="s">
        <v>20</v>
      </c>
      <c r="D3954" s="1" t="s">
        <v>21</v>
      </c>
      <c r="E3954" s="1" t="s">
        <v>16</v>
      </c>
      <c r="F3954" s="1" t="s">
        <v>17</v>
      </c>
      <c r="G3954">
        <v>3252.06</v>
      </c>
      <c r="H3954">
        <v>2</v>
      </c>
      <c r="I3954">
        <v>6504.12</v>
      </c>
      <c r="J3954">
        <v>2.2599999999999998</v>
      </c>
      <c r="K3954">
        <v>775</v>
      </c>
      <c r="L3954" s="2">
        <v>45441</v>
      </c>
      <c r="O3954" t="str">
        <f>IF(ecommerce_10000[[#This Row],[Platform]]="Souq","sq",ecommerce_10000[[#This Row],[Platform]])</f>
        <v>sq</v>
      </c>
      <c r="P3954" t="str">
        <f>IF(E3954="Souq","sq",IF(E3954="Jumia","Jum",E3954))</f>
        <v>sq</v>
      </c>
      <c r="Q3954">
        <f>VLOOKUP(ecommerce_10000[[#This Row],[City]],F:I,4,FALSE)</f>
        <v>16284.02</v>
      </c>
      <c r="R3954" s="1">
        <f>SUMIF(C:C,ecommerce_10000[[#This Row],[Category]],I:I)</f>
        <v>91504159.730000004</v>
      </c>
      <c r="S3954" s="1">
        <f>SUMIFS(I:I,C:C,C3954)</f>
        <v>91504159.730000004</v>
      </c>
      <c r="T3954" s="1" t="str">
        <f>INDEX(F:F,MATCH(ecommerce_10000[[#This Row],[TotalAmount]],I:I,0))</f>
        <v>Cairo</v>
      </c>
    </row>
    <row r="3955" spans="1:20" x14ac:dyDescent="0.3">
      <c r="A3955" s="1" t="s">
        <v>3999</v>
      </c>
      <c r="B3955" s="1" t="s">
        <v>38</v>
      </c>
      <c r="C3955" s="1" t="s">
        <v>20</v>
      </c>
      <c r="D3955" s="1" t="s">
        <v>39</v>
      </c>
      <c r="E3955" s="1" t="s">
        <v>22</v>
      </c>
      <c r="F3955" s="1" t="s">
        <v>23</v>
      </c>
      <c r="G3955">
        <v>15254.87</v>
      </c>
      <c r="H3955">
        <v>5</v>
      </c>
      <c r="I3955">
        <v>76274.350000000006</v>
      </c>
      <c r="J3955">
        <v>3.13</v>
      </c>
      <c r="K3955">
        <v>2052</v>
      </c>
      <c r="L3955" s="2">
        <v>45466</v>
      </c>
      <c r="O3955" t="str">
        <f>IF(ecommerce_10000[[#This Row],[Platform]]="Souq","sq",ecommerce_10000[[#This Row],[Platform]])</f>
        <v>Jumia</v>
      </c>
      <c r="P3955" t="str">
        <f>IF(E3955="Souq","sq",IF(E3955="Jumia","Jum",E3955))</f>
        <v>Jum</v>
      </c>
      <c r="Q3955">
        <f>VLOOKUP(ecommerce_10000[[#This Row],[City]],F:I,4,FALSE)</f>
        <v>13290.4</v>
      </c>
      <c r="R3955" s="1">
        <f>SUMIF(C:C,ecommerce_10000[[#This Row],[Category]],I:I)</f>
        <v>91504159.730000004</v>
      </c>
      <c r="S3955" s="1">
        <f>SUMIFS(I:I,C:C,C3955)</f>
        <v>91504159.730000004</v>
      </c>
      <c r="T3955" s="1" t="str">
        <f>INDEX(F:F,MATCH(ecommerce_10000[[#This Row],[TotalAmount]],I:I,0))</f>
        <v>Alexandria</v>
      </c>
    </row>
    <row r="3956" spans="1:20" x14ac:dyDescent="0.3">
      <c r="A3956" s="1" t="s">
        <v>4000</v>
      </c>
      <c r="B3956" s="1" t="s">
        <v>65</v>
      </c>
      <c r="C3956" s="1" t="s">
        <v>20</v>
      </c>
      <c r="D3956" s="1" t="s">
        <v>66</v>
      </c>
      <c r="E3956" s="1" t="s">
        <v>47</v>
      </c>
      <c r="F3956" s="1" t="s">
        <v>28</v>
      </c>
      <c r="G3956">
        <v>18249.82</v>
      </c>
      <c r="H3956">
        <v>3</v>
      </c>
      <c r="I3956">
        <v>54749.46</v>
      </c>
      <c r="J3956">
        <v>3.64</v>
      </c>
      <c r="K3956">
        <v>2169</v>
      </c>
      <c r="L3956" s="2">
        <v>45499</v>
      </c>
      <c r="O3956" t="str">
        <f>IF(ecommerce_10000[[#This Row],[Platform]]="Souq","sq",ecommerce_10000[[#This Row],[Platform]])</f>
        <v>Amazon</v>
      </c>
      <c r="P3956" t="str">
        <f>IF(E3956="Souq","sq",IF(E3956="Jumia","Jum",E3956))</f>
        <v>Amazon</v>
      </c>
      <c r="Q3956">
        <f>VLOOKUP(ecommerce_10000[[#This Row],[City]],F:I,4,FALSE)</f>
        <v>26648.76</v>
      </c>
      <c r="R3956" s="1">
        <f>SUMIF(C:C,ecommerce_10000[[#This Row],[Category]],I:I)</f>
        <v>91504159.730000004</v>
      </c>
      <c r="S3956" s="1">
        <f>SUMIFS(I:I,C:C,C3956)</f>
        <v>91504159.730000004</v>
      </c>
      <c r="T3956" s="1" t="str">
        <f>INDEX(F:F,MATCH(ecommerce_10000[[#This Row],[TotalAmount]],I:I,0))</f>
        <v>Casablanca</v>
      </c>
    </row>
    <row r="3957" spans="1:20" x14ac:dyDescent="0.3">
      <c r="A3957" s="1" t="s">
        <v>4001</v>
      </c>
      <c r="B3957" s="1" t="s">
        <v>49</v>
      </c>
      <c r="C3957" s="1" t="s">
        <v>14</v>
      </c>
      <c r="D3957" s="1" t="s">
        <v>50</v>
      </c>
      <c r="E3957" s="1" t="s">
        <v>16</v>
      </c>
      <c r="F3957" s="1" t="s">
        <v>62</v>
      </c>
      <c r="G3957">
        <v>15031.32</v>
      </c>
      <c r="H3957">
        <v>5</v>
      </c>
      <c r="I3957">
        <v>75156.600000000006</v>
      </c>
      <c r="J3957">
        <v>3.6</v>
      </c>
      <c r="K3957">
        <v>493</v>
      </c>
      <c r="L3957" s="2">
        <v>45593</v>
      </c>
      <c r="O3957" t="str">
        <f>IF(ecommerce_10000[[#This Row],[Platform]]="Souq","sq",ecommerce_10000[[#This Row],[Platform]])</f>
        <v>sq</v>
      </c>
      <c r="P3957" t="str">
        <f>IF(E3957="Souq","sq",IF(E3957="Jumia","Jum",E3957))</f>
        <v>sq</v>
      </c>
      <c r="Q3957">
        <f>VLOOKUP(ecommerce_10000[[#This Row],[City]],F:I,4,FALSE)</f>
        <v>27872.98</v>
      </c>
      <c r="R3957" s="1">
        <f>SUMIF(C:C,ecommerce_10000[[#This Row],[Category]],I:I)</f>
        <v>92327183.770000085</v>
      </c>
      <c r="S3957" s="1">
        <f>SUMIFS(I:I,C:C,C3957)</f>
        <v>92327183.770000085</v>
      </c>
      <c r="T3957" s="1" t="str">
        <f>INDEX(F:F,MATCH(ecommerce_10000[[#This Row],[TotalAmount]],I:I,0))</f>
        <v>Giza</v>
      </c>
    </row>
    <row r="3958" spans="1:20" x14ac:dyDescent="0.3">
      <c r="A3958" s="1" t="s">
        <v>4002</v>
      </c>
      <c r="B3958" s="1" t="s">
        <v>53</v>
      </c>
      <c r="C3958" s="1" t="s">
        <v>31</v>
      </c>
      <c r="D3958" s="1" t="s">
        <v>54</v>
      </c>
      <c r="E3958" s="1" t="s">
        <v>22</v>
      </c>
      <c r="F3958" s="1" t="s">
        <v>40</v>
      </c>
      <c r="G3958">
        <v>10926.45</v>
      </c>
      <c r="H3958">
        <v>1</v>
      </c>
      <c r="I3958">
        <v>10926.45</v>
      </c>
      <c r="J3958">
        <v>4.3499999999999996</v>
      </c>
      <c r="K3958">
        <v>3519</v>
      </c>
      <c r="L3958" s="2">
        <v>45620</v>
      </c>
      <c r="O3958" t="str">
        <f>IF(ecommerce_10000[[#This Row],[Platform]]="Souq","sq",ecommerce_10000[[#This Row],[Platform]])</f>
        <v>Jumia</v>
      </c>
      <c r="P3958" t="str">
        <f>IF(E3958="Souq","sq",IF(E3958="Jumia","Jum",E3958))</f>
        <v>Jum</v>
      </c>
      <c r="Q3958">
        <f>VLOOKUP(ecommerce_10000[[#This Row],[City]],F:I,4,FALSE)</f>
        <v>99349.3</v>
      </c>
      <c r="R3958" s="1">
        <f>SUMIF(C:C,ecommerce_10000[[#This Row],[Category]],I:I)</f>
        <v>57542997.559999913</v>
      </c>
      <c r="S3958" s="1">
        <f>SUMIFS(I:I,C:C,C3958)</f>
        <v>57542997.559999913</v>
      </c>
      <c r="T3958" s="1" t="str">
        <f>INDEX(F:F,MATCH(ecommerce_10000[[#This Row],[TotalAmount]],I:I,0))</f>
        <v>Riyadh</v>
      </c>
    </row>
    <row r="3959" spans="1:20" x14ac:dyDescent="0.3">
      <c r="A3959" s="1" t="s">
        <v>4003</v>
      </c>
      <c r="B3959" s="1" t="s">
        <v>25</v>
      </c>
      <c r="C3959" s="1" t="s">
        <v>26</v>
      </c>
      <c r="D3959" s="1" t="s">
        <v>27</v>
      </c>
      <c r="E3959" s="1" t="s">
        <v>47</v>
      </c>
      <c r="F3959" s="1" t="s">
        <v>33</v>
      </c>
      <c r="G3959">
        <v>3110.84</v>
      </c>
      <c r="H3959">
        <v>2</v>
      </c>
      <c r="I3959">
        <v>6221.68</v>
      </c>
      <c r="J3959">
        <v>4.97</v>
      </c>
      <c r="K3959">
        <v>2960</v>
      </c>
      <c r="L3959" s="2">
        <v>45353</v>
      </c>
      <c r="O3959" t="str">
        <f>IF(ecommerce_10000[[#This Row],[Platform]]="Souq","sq",ecommerce_10000[[#This Row],[Platform]])</f>
        <v>Amazon</v>
      </c>
      <c r="P3959" t="str">
        <f>IF(E3959="Souq","sq",IF(E3959="Jumia","Jum",E3959))</f>
        <v>Amazon</v>
      </c>
      <c r="Q3959">
        <f>VLOOKUP(ecommerce_10000[[#This Row],[City]],F:I,4,FALSE)</f>
        <v>3665.44</v>
      </c>
      <c r="R3959" s="1">
        <f>SUMIF(C:C,ecommerce_10000[[#This Row],[Category]],I:I)</f>
        <v>29200970.130000021</v>
      </c>
      <c r="S3959" s="1">
        <f>SUMIFS(I:I,C:C,C3959)</f>
        <v>29200970.130000021</v>
      </c>
      <c r="T3959" s="1" t="str">
        <f>INDEX(F:F,MATCH(ecommerce_10000[[#This Row],[TotalAmount]],I:I,0))</f>
        <v>Dubai</v>
      </c>
    </row>
    <row r="3960" spans="1:20" x14ac:dyDescent="0.3">
      <c r="A3960" s="1" t="s">
        <v>4004</v>
      </c>
      <c r="B3960" s="1" t="s">
        <v>35</v>
      </c>
      <c r="C3960" s="1" t="s">
        <v>14</v>
      </c>
      <c r="D3960" s="1" t="s">
        <v>36</v>
      </c>
      <c r="E3960" s="1" t="s">
        <v>47</v>
      </c>
      <c r="F3960" s="1" t="s">
        <v>17</v>
      </c>
      <c r="G3960">
        <v>15051.81</v>
      </c>
      <c r="H3960">
        <v>1</v>
      </c>
      <c r="I3960">
        <v>15051.81</v>
      </c>
      <c r="J3960">
        <v>3.52</v>
      </c>
      <c r="K3960">
        <v>2624</v>
      </c>
      <c r="L3960" s="2">
        <v>45612</v>
      </c>
      <c r="O3960" t="str">
        <f>IF(ecommerce_10000[[#This Row],[Platform]]="Souq","sq",ecommerce_10000[[#This Row],[Platform]])</f>
        <v>Amazon</v>
      </c>
      <c r="P3960" t="str">
        <f>IF(E3960="Souq","sq",IF(E3960="Jumia","Jum",E3960))</f>
        <v>Amazon</v>
      </c>
      <c r="Q3960">
        <f>VLOOKUP(ecommerce_10000[[#This Row],[City]],F:I,4,FALSE)</f>
        <v>16284.02</v>
      </c>
      <c r="R3960" s="1">
        <f>SUMIF(C:C,ecommerce_10000[[#This Row],[Category]],I:I)</f>
        <v>92327183.770000085</v>
      </c>
      <c r="S3960" s="1">
        <f>SUMIFS(I:I,C:C,C3960)</f>
        <v>92327183.770000085</v>
      </c>
      <c r="T3960" s="1" t="str">
        <f>INDEX(F:F,MATCH(ecommerce_10000[[#This Row],[TotalAmount]],I:I,0))</f>
        <v>Cairo</v>
      </c>
    </row>
    <row r="3961" spans="1:20" x14ac:dyDescent="0.3">
      <c r="A3961" s="1" t="s">
        <v>4005</v>
      </c>
      <c r="B3961" s="1" t="s">
        <v>13</v>
      </c>
      <c r="C3961" s="1" t="s">
        <v>14</v>
      </c>
      <c r="D3961" s="1" t="s">
        <v>15</v>
      </c>
      <c r="E3961" s="1" t="s">
        <v>47</v>
      </c>
      <c r="F3961" s="1" t="s">
        <v>33</v>
      </c>
      <c r="G3961">
        <v>17507.759999999998</v>
      </c>
      <c r="H3961">
        <v>2</v>
      </c>
      <c r="I3961">
        <v>35015.519999999997</v>
      </c>
      <c r="J3961">
        <v>2.4500000000000002</v>
      </c>
      <c r="K3961">
        <v>4572</v>
      </c>
      <c r="L3961" s="2">
        <v>45392</v>
      </c>
      <c r="O3961" t="str">
        <f>IF(ecommerce_10000[[#This Row],[Platform]]="Souq","sq",ecommerce_10000[[#This Row],[Platform]])</f>
        <v>Amazon</v>
      </c>
      <c r="P3961" t="str">
        <f>IF(E3961="Souq","sq",IF(E3961="Jumia","Jum",E3961))</f>
        <v>Amazon</v>
      </c>
      <c r="Q3961">
        <f>VLOOKUP(ecommerce_10000[[#This Row],[City]],F:I,4,FALSE)</f>
        <v>3665.44</v>
      </c>
      <c r="R3961" s="1">
        <f>SUMIF(C:C,ecommerce_10000[[#This Row],[Category]],I:I)</f>
        <v>92327183.770000085</v>
      </c>
      <c r="S3961" s="1">
        <f>SUMIFS(I:I,C:C,C3961)</f>
        <v>92327183.770000085</v>
      </c>
      <c r="T3961" s="1" t="str">
        <f>INDEX(F:F,MATCH(ecommerce_10000[[#This Row],[TotalAmount]],I:I,0))</f>
        <v>Dubai</v>
      </c>
    </row>
    <row r="3962" spans="1:20" x14ac:dyDescent="0.3">
      <c r="A3962" s="1" t="s">
        <v>4006</v>
      </c>
      <c r="B3962" s="1" t="s">
        <v>13</v>
      </c>
      <c r="C3962" s="1" t="s">
        <v>14</v>
      </c>
      <c r="D3962" s="1" t="s">
        <v>15</v>
      </c>
      <c r="E3962" s="1" t="s">
        <v>47</v>
      </c>
      <c r="F3962" s="1" t="s">
        <v>17</v>
      </c>
      <c r="G3962">
        <v>525.79</v>
      </c>
      <c r="H3962">
        <v>5</v>
      </c>
      <c r="I3962">
        <v>2628.95</v>
      </c>
      <c r="J3962">
        <v>4.43</v>
      </c>
      <c r="K3962">
        <v>3354</v>
      </c>
      <c r="L3962" s="2">
        <v>45647</v>
      </c>
      <c r="O3962" t="str">
        <f>IF(ecommerce_10000[[#This Row],[Platform]]="Souq","sq",ecommerce_10000[[#This Row],[Platform]])</f>
        <v>Amazon</v>
      </c>
      <c r="P3962" t="str">
        <f>IF(E3962="Souq","sq",IF(E3962="Jumia","Jum",E3962))</f>
        <v>Amazon</v>
      </c>
      <c r="Q3962">
        <f>VLOOKUP(ecommerce_10000[[#This Row],[City]],F:I,4,FALSE)</f>
        <v>16284.02</v>
      </c>
      <c r="R3962" s="1">
        <f>SUMIF(C:C,ecommerce_10000[[#This Row],[Category]],I:I)</f>
        <v>92327183.770000085</v>
      </c>
      <c r="S3962" s="1">
        <f>SUMIFS(I:I,C:C,C3962)</f>
        <v>92327183.770000085</v>
      </c>
      <c r="T3962" s="1" t="str">
        <f>INDEX(F:F,MATCH(ecommerce_10000[[#This Row],[TotalAmount]],I:I,0))</f>
        <v>Cairo</v>
      </c>
    </row>
    <row r="3963" spans="1:20" x14ac:dyDescent="0.3">
      <c r="A3963" s="1" t="s">
        <v>4007</v>
      </c>
      <c r="B3963" s="1" t="s">
        <v>13</v>
      </c>
      <c r="C3963" s="1" t="s">
        <v>14</v>
      </c>
      <c r="D3963" s="1" t="s">
        <v>15</v>
      </c>
      <c r="E3963" s="1" t="s">
        <v>47</v>
      </c>
      <c r="F3963" s="1" t="s">
        <v>17</v>
      </c>
      <c r="G3963">
        <v>5113.7700000000004</v>
      </c>
      <c r="H3963">
        <v>2</v>
      </c>
      <c r="I3963">
        <v>10227.540000000001</v>
      </c>
      <c r="J3963">
        <v>1.63</v>
      </c>
      <c r="K3963">
        <v>1891</v>
      </c>
      <c r="L3963" s="2">
        <v>45303</v>
      </c>
      <c r="O3963" t="str">
        <f>IF(ecommerce_10000[[#This Row],[Platform]]="Souq","sq",ecommerce_10000[[#This Row],[Platform]])</f>
        <v>Amazon</v>
      </c>
      <c r="P3963" t="str">
        <f>IF(E3963="Souq","sq",IF(E3963="Jumia","Jum",E3963))</f>
        <v>Amazon</v>
      </c>
      <c r="Q3963">
        <f>VLOOKUP(ecommerce_10000[[#This Row],[City]],F:I,4,FALSE)</f>
        <v>16284.02</v>
      </c>
      <c r="R3963" s="1">
        <f>SUMIF(C:C,ecommerce_10000[[#This Row],[Category]],I:I)</f>
        <v>92327183.770000085</v>
      </c>
      <c r="S3963" s="1">
        <f>SUMIFS(I:I,C:C,C3963)</f>
        <v>92327183.770000085</v>
      </c>
      <c r="T3963" s="1" t="str">
        <f>INDEX(F:F,MATCH(ecommerce_10000[[#This Row],[TotalAmount]],I:I,0))</f>
        <v>Cairo</v>
      </c>
    </row>
    <row r="3964" spans="1:20" x14ac:dyDescent="0.3">
      <c r="A3964" s="1" t="s">
        <v>4008</v>
      </c>
      <c r="B3964" s="1" t="s">
        <v>53</v>
      </c>
      <c r="C3964" s="1" t="s">
        <v>31</v>
      </c>
      <c r="D3964" s="1" t="s">
        <v>54</v>
      </c>
      <c r="E3964" s="1" t="s">
        <v>22</v>
      </c>
      <c r="F3964" s="1" t="s">
        <v>23</v>
      </c>
      <c r="G3964">
        <v>12684.16</v>
      </c>
      <c r="H3964">
        <v>3</v>
      </c>
      <c r="I3964">
        <v>38052.480000000003</v>
      </c>
      <c r="J3964">
        <v>1.1599999999999999</v>
      </c>
      <c r="K3964">
        <v>2028</v>
      </c>
      <c r="L3964" s="2">
        <v>45353</v>
      </c>
      <c r="O3964" t="str">
        <f>IF(ecommerce_10000[[#This Row],[Platform]]="Souq","sq",ecommerce_10000[[#This Row],[Platform]])</f>
        <v>Jumia</v>
      </c>
      <c r="P3964" t="str">
        <f>IF(E3964="Souq","sq",IF(E3964="Jumia","Jum",E3964))</f>
        <v>Jum</v>
      </c>
      <c r="Q3964">
        <f>VLOOKUP(ecommerce_10000[[#This Row],[City]],F:I,4,FALSE)</f>
        <v>13290.4</v>
      </c>
      <c r="R3964" s="1">
        <f>SUMIF(C:C,ecommerce_10000[[#This Row],[Category]],I:I)</f>
        <v>57542997.559999913</v>
      </c>
      <c r="S3964" s="1">
        <f>SUMIFS(I:I,C:C,C3964)</f>
        <v>57542997.559999913</v>
      </c>
      <c r="T3964" s="1" t="str">
        <f>INDEX(F:F,MATCH(ecommerce_10000[[#This Row],[TotalAmount]],I:I,0))</f>
        <v>Alexandria</v>
      </c>
    </row>
    <row r="3965" spans="1:20" x14ac:dyDescent="0.3">
      <c r="A3965" s="1" t="s">
        <v>4009</v>
      </c>
      <c r="B3965" s="1" t="s">
        <v>43</v>
      </c>
      <c r="C3965" s="1" t="s">
        <v>44</v>
      </c>
      <c r="D3965" s="1" t="s">
        <v>45</v>
      </c>
      <c r="E3965" s="1" t="s">
        <v>47</v>
      </c>
      <c r="F3965" s="1" t="s">
        <v>23</v>
      </c>
      <c r="G3965">
        <v>16696.48</v>
      </c>
      <c r="H3965">
        <v>5</v>
      </c>
      <c r="I3965">
        <v>83482.399999999994</v>
      </c>
      <c r="J3965">
        <v>3.92</v>
      </c>
      <c r="K3965">
        <v>742</v>
      </c>
      <c r="L3965" s="2">
        <v>45405</v>
      </c>
      <c r="O3965" t="str">
        <f>IF(ecommerce_10000[[#This Row],[Platform]]="Souq","sq",ecommerce_10000[[#This Row],[Platform]])</f>
        <v>Amazon</v>
      </c>
      <c r="P3965" t="str">
        <f>IF(E3965="Souq","sq",IF(E3965="Jumia","Jum",E3965))</f>
        <v>Amazon</v>
      </c>
      <c r="Q3965">
        <f>VLOOKUP(ecommerce_10000[[#This Row],[City]],F:I,4,FALSE)</f>
        <v>13290.4</v>
      </c>
      <c r="R3965" s="1">
        <f>SUMIF(C:C,ecommerce_10000[[#This Row],[Category]],I:I)</f>
        <v>31420413.200000018</v>
      </c>
      <c r="S3965" s="1">
        <f>SUMIFS(I:I,C:C,C3965)</f>
        <v>31420413.200000018</v>
      </c>
      <c r="T3965" s="1" t="str">
        <f>INDEX(F:F,MATCH(ecommerce_10000[[#This Row],[TotalAmount]],I:I,0))</f>
        <v>Alexandria</v>
      </c>
    </row>
    <row r="3966" spans="1:20" x14ac:dyDescent="0.3">
      <c r="A3966" s="1" t="s">
        <v>4010</v>
      </c>
      <c r="B3966" s="1" t="s">
        <v>30</v>
      </c>
      <c r="C3966" s="1" t="s">
        <v>31</v>
      </c>
      <c r="D3966" s="1" t="s">
        <v>32</v>
      </c>
      <c r="E3966" s="1" t="s">
        <v>47</v>
      </c>
      <c r="F3966" s="1" t="s">
        <v>28</v>
      </c>
      <c r="G3966">
        <v>8971.2000000000007</v>
      </c>
      <c r="H3966">
        <v>1</v>
      </c>
      <c r="I3966">
        <v>8971.2000000000007</v>
      </c>
      <c r="J3966">
        <v>3.19</v>
      </c>
      <c r="K3966">
        <v>425</v>
      </c>
      <c r="L3966" s="2">
        <v>45297</v>
      </c>
      <c r="O3966" t="str">
        <f>IF(ecommerce_10000[[#This Row],[Platform]]="Souq","sq",ecommerce_10000[[#This Row],[Platform]])</f>
        <v>Amazon</v>
      </c>
      <c r="P3966" t="str">
        <f>IF(E3966="Souq","sq",IF(E3966="Jumia","Jum",E3966))</f>
        <v>Amazon</v>
      </c>
      <c r="Q3966">
        <f>VLOOKUP(ecommerce_10000[[#This Row],[City]],F:I,4,FALSE)</f>
        <v>26648.76</v>
      </c>
      <c r="R3966" s="1">
        <f>SUMIF(C:C,ecommerce_10000[[#This Row],[Category]],I:I)</f>
        <v>57542997.559999913</v>
      </c>
      <c r="S3966" s="1">
        <f>SUMIFS(I:I,C:C,C3966)</f>
        <v>57542997.559999913</v>
      </c>
      <c r="T3966" s="1" t="str">
        <f>INDEX(F:F,MATCH(ecommerce_10000[[#This Row],[TotalAmount]],I:I,0))</f>
        <v>Casablanca</v>
      </c>
    </row>
    <row r="3967" spans="1:20" x14ac:dyDescent="0.3">
      <c r="A3967" s="1" t="s">
        <v>4011</v>
      </c>
      <c r="B3967" s="1" t="s">
        <v>38</v>
      </c>
      <c r="C3967" s="1" t="s">
        <v>20</v>
      </c>
      <c r="D3967" s="1" t="s">
        <v>39</v>
      </c>
      <c r="E3967" s="1" t="s">
        <v>16</v>
      </c>
      <c r="F3967" s="1" t="s">
        <v>28</v>
      </c>
      <c r="G3967">
        <v>17485.91</v>
      </c>
      <c r="H3967">
        <v>5</v>
      </c>
      <c r="I3967">
        <v>87429.55</v>
      </c>
      <c r="J3967">
        <v>1.34</v>
      </c>
      <c r="K3967">
        <v>1421</v>
      </c>
      <c r="L3967" s="2">
        <v>45340</v>
      </c>
      <c r="O3967" t="str">
        <f>IF(ecommerce_10000[[#This Row],[Platform]]="Souq","sq",ecommerce_10000[[#This Row],[Platform]])</f>
        <v>sq</v>
      </c>
      <c r="P3967" t="str">
        <f>IF(E3967="Souq","sq",IF(E3967="Jumia","Jum",E3967))</f>
        <v>sq</v>
      </c>
      <c r="Q3967">
        <f>VLOOKUP(ecommerce_10000[[#This Row],[City]],F:I,4,FALSE)</f>
        <v>26648.76</v>
      </c>
      <c r="R3967" s="1">
        <f>SUMIF(C:C,ecommerce_10000[[#This Row],[Category]],I:I)</f>
        <v>91504159.730000004</v>
      </c>
      <c r="S3967" s="1">
        <f>SUMIFS(I:I,C:C,C3967)</f>
        <v>91504159.730000004</v>
      </c>
      <c r="T3967" s="1" t="str">
        <f>INDEX(F:F,MATCH(ecommerce_10000[[#This Row],[TotalAmount]],I:I,0))</f>
        <v>Casablanca</v>
      </c>
    </row>
    <row r="3968" spans="1:20" x14ac:dyDescent="0.3">
      <c r="A3968" s="1" t="s">
        <v>4012</v>
      </c>
      <c r="B3968" s="1" t="s">
        <v>38</v>
      </c>
      <c r="C3968" s="1" t="s">
        <v>20</v>
      </c>
      <c r="D3968" s="1" t="s">
        <v>39</v>
      </c>
      <c r="E3968" s="1" t="s">
        <v>47</v>
      </c>
      <c r="F3968" s="1" t="s">
        <v>40</v>
      </c>
      <c r="G3968">
        <v>2976.81</v>
      </c>
      <c r="H3968">
        <v>5</v>
      </c>
      <c r="I3968">
        <v>14884.05</v>
      </c>
      <c r="J3968">
        <v>4.7300000000000004</v>
      </c>
      <c r="K3968">
        <v>937</v>
      </c>
      <c r="L3968" s="2">
        <v>45498</v>
      </c>
      <c r="O3968" t="str">
        <f>IF(ecommerce_10000[[#This Row],[Platform]]="Souq","sq",ecommerce_10000[[#This Row],[Platform]])</f>
        <v>Amazon</v>
      </c>
      <c r="P3968" t="str">
        <f>IF(E3968="Souq","sq",IF(E3968="Jumia","Jum",E3968))</f>
        <v>Amazon</v>
      </c>
      <c r="Q3968">
        <f>VLOOKUP(ecommerce_10000[[#This Row],[City]],F:I,4,FALSE)</f>
        <v>99349.3</v>
      </c>
      <c r="R3968" s="1">
        <f>SUMIF(C:C,ecommerce_10000[[#This Row],[Category]],I:I)</f>
        <v>91504159.730000004</v>
      </c>
      <c r="S3968" s="1">
        <f>SUMIFS(I:I,C:C,C3968)</f>
        <v>91504159.730000004</v>
      </c>
      <c r="T3968" s="1" t="str">
        <f>INDEX(F:F,MATCH(ecommerce_10000[[#This Row],[TotalAmount]],I:I,0))</f>
        <v>Riyadh</v>
      </c>
    </row>
    <row r="3969" spans="1:20" x14ac:dyDescent="0.3">
      <c r="A3969" s="1" t="s">
        <v>4013</v>
      </c>
      <c r="B3969" s="1" t="s">
        <v>25</v>
      </c>
      <c r="C3969" s="1" t="s">
        <v>26</v>
      </c>
      <c r="D3969" s="1" t="s">
        <v>27</v>
      </c>
      <c r="E3969" s="1" t="s">
        <v>47</v>
      </c>
      <c r="F3969" s="1" t="s">
        <v>62</v>
      </c>
      <c r="G3969">
        <v>8845.6</v>
      </c>
      <c r="H3969">
        <v>5</v>
      </c>
      <c r="I3969">
        <v>44228</v>
      </c>
      <c r="J3969">
        <v>3.75</v>
      </c>
      <c r="K3969">
        <v>285</v>
      </c>
      <c r="L3969" s="2">
        <v>45471</v>
      </c>
      <c r="O3969" t="str">
        <f>IF(ecommerce_10000[[#This Row],[Platform]]="Souq","sq",ecommerce_10000[[#This Row],[Platform]])</f>
        <v>Amazon</v>
      </c>
      <c r="P3969" t="str">
        <f>IF(E3969="Souq","sq",IF(E3969="Jumia","Jum",E3969))</f>
        <v>Amazon</v>
      </c>
      <c r="Q3969">
        <f>VLOOKUP(ecommerce_10000[[#This Row],[City]],F:I,4,FALSE)</f>
        <v>27872.98</v>
      </c>
      <c r="R3969" s="1">
        <f>SUMIF(C:C,ecommerce_10000[[#This Row],[Category]],I:I)</f>
        <v>29200970.130000021</v>
      </c>
      <c r="S3969" s="1">
        <f>SUMIFS(I:I,C:C,C3969)</f>
        <v>29200970.130000021</v>
      </c>
      <c r="T3969" s="1" t="str">
        <f>INDEX(F:F,MATCH(ecommerce_10000[[#This Row],[TotalAmount]],I:I,0))</f>
        <v>Giza</v>
      </c>
    </row>
    <row r="3970" spans="1:20" x14ac:dyDescent="0.3">
      <c r="A3970" s="1" t="s">
        <v>4014</v>
      </c>
      <c r="B3970" s="1" t="s">
        <v>35</v>
      </c>
      <c r="C3970" s="1" t="s">
        <v>14</v>
      </c>
      <c r="D3970" s="1" t="s">
        <v>36</v>
      </c>
      <c r="E3970" s="1" t="s">
        <v>22</v>
      </c>
      <c r="F3970" s="1" t="s">
        <v>40</v>
      </c>
      <c r="G3970">
        <v>2891.04</v>
      </c>
      <c r="H3970">
        <v>2</v>
      </c>
      <c r="I3970">
        <v>5782.08</v>
      </c>
      <c r="J3970">
        <v>4.63</v>
      </c>
      <c r="K3970">
        <v>3726</v>
      </c>
      <c r="L3970" s="2">
        <v>45385</v>
      </c>
      <c r="O3970" t="str">
        <f>IF(ecommerce_10000[[#This Row],[Platform]]="Souq","sq",ecommerce_10000[[#This Row],[Platform]])</f>
        <v>Jumia</v>
      </c>
      <c r="P3970" t="str">
        <f>IF(E3970="Souq","sq",IF(E3970="Jumia","Jum",E3970))</f>
        <v>Jum</v>
      </c>
      <c r="Q3970">
        <f>VLOOKUP(ecommerce_10000[[#This Row],[City]],F:I,4,FALSE)</f>
        <v>99349.3</v>
      </c>
      <c r="R3970" s="1">
        <f>SUMIF(C:C,ecommerce_10000[[#This Row],[Category]],I:I)</f>
        <v>92327183.770000085</v>
      </c>
      <c r="S3970" s="1">
        <f>SUMIFS(I:I,C:C,C3970)</f>
        <v>92327183.770000085</v>
      </c>
      <c r="T3970" s="1" t="str">
        <f>INDEX(F:F,MATCH(ecommerce_10000[[#This Row],[TotalAmount]],I:I,0))</f>
        <v>Riyadh</v>
      </c>
    </row>
    <row r="3971" spans="1:20" x14ac:dyDescent="0.3">
      <c r="A3971" s="1" t="s">
        <v>4015</v>
      </c>
      <c r="B3971" s="1" t="s">
        <v>43</v>
      </c>
      <c r="C3971" s="1" t="s">
        <v>44</v>
      </c>
      <c r="D3971" s="1" t="s">
        <v>45</v>
      </c>
      <c r="E3971" s="1" t="s">
        <v>16</v>
      </c>
      <c r="F3971" s="1" t="s">
        <v>33</v>
      </c>
      <c r="G3971">
        <v>13412.44</v>
      </c>
      <c r="H3971">
        <v>1</v>
      </c>
      <c r="I3971">
        <v>13412.44</v>
      </c>
      <c r="J3971">
        <v>4.67</v>
      </c>
      <c r="K3971">
        <v>1258</v>
      </c>
      <c r="L3971" s="2">
        <v>45521</v>
      </c>
      <c r="O3971" t="str">
        <f>IF(ecommerce_10000[[#This Row],[Platform]]="Souq","sq",ecommerce_10000[[#This Row],[Platform]])</f>
        <v>sq</v>
      </c>
      <c r="P3971" t="str">
        <f>IF(E3971="Souq","sq",IF(E3971="Jumia","Jum",E3971))</f>
        <v>sq</v>
      </c>
      <c r="Q3971">
        <f>VLOOKUP(ecommerce_10000[[#This Row],[City]],F:I,4,FALSE)</f>
        <v>3665.44</v>
      </c>
      <c r="R3971" s="1">
        <f>SUMIF(C:C,ecommerce_10000[[#This Row],[Category]],I:I)</f>
        <v>31420413.200000018</v>
      </c>
      <c r="S3971" s="1">
        <f>SUMIFS(I:I,C:C,C3971)</f>
        <v>31420413.200000018</v>
      </c>
      <c r="T3971" s="1" t="str">
        <f>INDEX(F:F,MATCH(ecommerce_10000[[#This Row],[TotalAmount]],I:I,0))</f>
        <v>Dubai</v>
      </c>
    </row>
    <row r="3972" spans="1:20" x14ac:dyDescent="0.3">
      <c r="A3972" s="1" t="s">
        <v>4016</v>
      </c>
      <c r="B3972" s="1" t="s">
        <v>49</v>
      </c>
      <c r="C3972" s="1" t="s">
        <v>14</v>
      </c>
      <c r="D3972" s="1" t="s">
        <v>50</v>
      </c>
      <c r="E3972" s="1" t="s">
        <v>22</v>
      </c>
      <c r="F3972" s="1" t="s">
        <v>62</v>
      </c>
      <c r="G3972">
        <v>15922.38</v>
      </c>
      <c r="H3972">
        <v>3</v>
      </c>
      <c r="I3972">
        <v>47767.14</v>
      </c>
      <c r="J3972">
        <v>3.41</v>
      </c>
      <c r="K3972">
        <v>4628</v>
      </c>
      <c r="L3972" s="2">
        <v>45588</v>
      </c>
      <c r="O3972" t="str">
        <f>IF(ecommerce_10000[[#This Row],[Platform]]="Souq","sq",ecommerce_10000[[#This Row],[Platform]])</f>
        <v>Jumia</v>
      </c>
      <c r="P3972" t="str">
        <f>IF(E3972="Souq","sq",IF(E3972="Jumia","Jum",E3972))</f>
        <v>Jum</v>
      </c>
      <c r="Q3972">
        <f>VLOOKUP(ecommerce_10000[[#This Row],[City]],F:I,4,FALSE)</f>
        <v>27872.98</v>
      </c>
      <c r="R3972" s="1">
        <f>SUMIF(C:C,ecommerce_10000[[#This Row],[Category]],I:I)</f>
        <v>92327183.770000085</v>
      </c>
      <c r="S3972" s="1">
        <f>SUMIFS(I:I,C:C,C3972)</f>
        <v>92327183.770000085</v>
      </c>
      <c r="T3972" s="1" t="str">
        <f>INDEX(F:F,MATCH(ecommerce_10000[[#This Row],[TotalAmount]],I:I,0))</f>
        <v>Giza</v>
      </c>
    </row>
    <row r="3973" spans="1:20" x14ac:dyDescent="0.3">
      <c r="A3973" s="1" t="s">
        <v>4017</v>
      </c>
      <c r="B3973" s="1" t="s">
        <v>30</v>
      </c>
      <c r="C3973" s="1" t="s">
        <v>31</v>
      </c>
      <c r="D3973" s="1" t="s">
        <v>32</v>
      </c>
      <c r="E3973" s="1" t="s">
        <v>16</v>
      </c>
      <c r="F3973" s="1" t="s">
        <v>23</v>
      </c>
      <c r="G3973">
        <v>512.4</v>
      </c>
      <c r="H3973">
        <v>4</v>
      </c>
      <c r="I3973">
        <v>2049.6</v>
      </c>
      <c r="J3973">
        <v>3.29</v>
      </c>
      <c r="K3973">
        <v>2861</v>
      </c>
      <c r="L3973" s="2">
        <v>45541</v>
      </c>
      <c r="O3973" t="str">
        <f>IF(ecommerce_10000[[#This Row],[Platform]]="Souq","sq",ecommerce_10000[[#This Row],[Platform]])</f>
        <v>sq</v>
      </c>
      <c r="P3973" t="str">
        <f>IF(E3973="Souq","sq",IF(E3973="Jumia","Jum",E3973))</f>
        <v>sq</v>
      </c>
      <c r="Q3973">
        <f>VLOOKUP(ecommerce_10000[[#This Row],[City]],F:I,4,FALSE)</f>
        <v>13290.4</v>
      </c>
      <c r="R3973" s="1">
        <f>SUMIF(C:C,ecommerce_10000[[#This Row],[Category]],I:I)</f>
        <v>57542997.559999913</v>
      </c>
      <c r="S3973" s="1">
        <f>SUMIFS(I:I,C:C,C3973)</f>
        <v>57542997.559999913</v>
      </c>
      <c r="T3973" s="1" t="str">
        <f>INDEX(F:F,MATCH(ecommerce_10000[[#This Row],[TotalAmount]],I:I,0))</f>
        <v>Alexandria</v>
      </c>
    </row>
    <row r="3974" spans="1:20" x14ac:dyDescent="0.3">
      <c r="A3974" s="1" t="s">
        <v>4018</v>
      </c>
      <c r="B3974" s="1" t="s">
        <v>49</v>
      </c>
      <c r="C3974" s="1" t="s">
        <v>14</v>
      </c>
      <c r="D3974" s="1" t="s">
        <v>50</v>
      </c>
      <c r="E3974" s="1" t="s">
        <v>47</v>
      </c>
      <c r="F3974" s="1" t="s">
        <v>17</v>
      </c>
      <c r="G3974">
        <v>10386.879999999999</v>
      </c>
      <c r="H3974">
        <v>4</v>
      </c>
      <c r="I3974">
        <v>41547.519999999997</v>
      </c>
      <c r="J3974">
        <v>4.21</v>
      </c>
      <c r="K3974">
        <v>4854</v>
      </c>
      <c r="L3974" s="2">
        <v>45384</v>
      </c>
      <c r="O3974" t="str">
        <f>IF(ecommerce_10000[[#This Row],[Platform]]="Souq","sq",ecommerce_10000[[#This Row],[Platform]])</f>
        <v>Amazon</v>
      </c>
      <c r="P3974" t="str">
        <f>IF(E3974="Souq","sq",IF(E3974="Jumia","Jum",E3974))</f>
        <v>Amazon</v>
      </c>
      <c r="Q3974">
        <f>VLOOKUP(ecommerce_10000[[#This Row],[City]],F:I,4,FALSE)</f>
        <v>16284.02</v>
      </c>
      <c r="R3974" s="1">
        <f>SUMIF(C:C,ecommerce_10000[[#This Row],[Category]],I:I)</f>
        <v>92327183.770000085</v>
      </c>
      <c r="S3974" s="1">
        <f>SUMIFS(I:I,C:C,C3974)</f>
        <v>92327183.770000085</v>
      </c>
      <c r="T3974" s="1" t="str">
        <f>INDEX(F:F,MATCH(ecommerce_10000[[#This Row],[TotalAmount]],I:I,0))</f>
        <v>Cairo</v>
      </c>
    </row>
    <row r="3975" spans="1:20" x14ac:dyDescent="0.3">
      <c r="A3975" s="1" t="s">
        <v>4019</v>
      </c>
      <c r="B3975" s="1" t="s">
        <v>35</v>
      </c>
      <c r="C3975" s="1" t="s">
        <v>14</v>
      </c>
      <c r="D3975" s="1" t="s">
        <v>36</v>
      </c>
      <c r="E3975" s="1" t="s">
        <v>47</v>
      </c>
      <c r="F3975" s="1" t="s">
        <v>33</v>
      </c>
      <c r="G3975">
        <v>9225.52</v>
      </c>
      <c r="H3975">
        <v>2</v>
      </c>
      <c r="I3975">
        <v>18451.04</v>
      </c>
      <c r="J3975">
        <v>4.9800000000000004</v>
      </c>
      <c r="K3975">
        <v>885</v>
      </c>
      <c r="L3975" s="2">
        <v>45613</v>
      </c>
      <c r="O3975" t="str">
        <f>IF(ecommerce_10000[[#This Row],[Platform]]="Souq","sq",ecommerce_10000[[#This Row],[Platform]])</f>
        <v>Amazon</v>
      </c>
      <c r="P3975" t="str">
        <f>IF(E3975="Souq","sq",IF(E3975="Jumia","Jum",E3975))</f>
        <v>Amazon</v>
      </c>
      <c r="Q3975">
        <f>VLOOKUP(ecommerce_10000[[#This Row],[City]],F:I,4,FALSE)</f>
        <v>3665.44</v>
      </c>
      <c r="R3975" s="1">
        <f>SUMIF(C:C,ecommerce_10000[[#This Row],[Category]],I:I)</f>
        <v>92327183.770000085</v>
      </c>
      <c r="S3975" s="1">
        <f>SUMIFS(I:I,C:C,C3975)</f>
        <v>92327183.770000085</v>
      </c>
      <c r="T3975" s="1" t="str">
        <f>INDEX(F:F,MATCH(ecommerce_10000[[#This Row],[TotalAmount]],I:I,0))</f>
        <v>Dubai</v>
      </c>
    </row>
    <row r="3976" spans="1:20" x14ac:dyDescent="0.3">
      <c r="A3976" s="1" t="s">
        <v>4020</v>
      </c>
      <c r="B3976" s="1" t="s">
        <v>19</v>
      </c>
      <c r="C3976" s="1" t="s">
        <v>20</v>
      </c>
      <c r="D3976" s="1" t="s">
        <v>21</v>
      </c>
      <c r="E3976" s="1" t="s">
        <v>47</v>
      </c>
      <c r="F3976" s="1" t="s">
        <v>40</v>
      </c>
      <c r="G3976">
        <v>12238.17</v>
      </c>
      <c r="H3976">
        <v>1</v>
      </c>
      <c r="I3976">
        <v>12238.17</v>
      </c>
      <c r="J3976">
        <v>3.73</v>
      </c>
      <c r="K3976">
        <v>2370</v>
      </c>
      <c r="L3976" s="2">
        <v>45563</v>
      </c>
      <c r="O3976" t="str">
        <f>IF(ecommerce_10000[[#This Row],[Platform]]="Souq","sq",ecommerce_10000[[#This Row],[Platform]])</f>
        <v>Amazon</v>
      </c>
      <c r="P3976" t="str">
        <f>IF(E3976="Souq","sq",IF(E3976="Jumia","Jum",E3976))</f>
        <v>Amazon</v>
      </c>
      <c r="Q3976">
        <f>VLOOKUP(ecommerce_10000[[#This Row],[City]],F:I,4,FALSE)</f>
        <v>99349.3</v>
      </c>
      <c r="R3976" s="1">
        <f>SUMIF(C:C,ecommerce_10000[[#This Row],[Category]],I:I)</f>
        <v>91504159.730000004</v>
      </c>
      <c r="S3976" s="1">
        <f>SUMIFS(I:I,C:C,C3976)</f>
        <v>91504159.730000004</v>
      </c>
      <c r="T3976" s="1" t="str">
        <f>INDEX(F:F,MATCH(ecommerce_10000[[#This Row],[TotalAmount]],I:I,0))</f>
        <v>Riyadh</v>
      </c>
    </row>
    <row r="3977" spans="1:20" x14ac:dyDescent="0.3">
      <c r="A3977" s="1" t="s">
        <v>4021</v>
      </c>
      <c r="B3977" s="1" t="s">
        <v>53</v>
      </c>
      <c r="C3977" s="1" t="s">
        <v>31</v>
      </c>
      <c r="D3977" s="1" t="s">
        <v>54</v>
      </c>
      <c r="E3977" s="1" t="s">
        <v>16</v>
      </c>
      <c r="F3977" s="1" t="s">
        <v>23</v>
      </c>
      <c r="G3977">
        <v>8182.54</v>
      </c>
      <c r="H3977">
        <v>5</v>
      </c>
      <c r="I3977">
        <v>40912.699999999997</v>
      </c>
      <c r="J3977">
        <v>1.34</v>
      </c>
      <c r="K3977">
        <v>3654</v>
      </c>
      <c r="L3977" s="2">
        <v>45341</v>
      </c>
      <c r="O3977" t="str">
        <f>IF(ecommerce_10000[[#This Row],[Platform]]="Souq","sq",ecommerce_10000[[#This Row],[Platform]])</f>
        <v>sq</v>
      </c>
      <c r="P3977" t="str">
        <f>IF(E3977="Souq","sq",IF(E3977="Jumia","Jum",E3977))</f>
        <v>sq</v>
      </c>
      <c r="Q3977">
        <f>VLOOKUP(ecommerce_10000[[#This Row],[City]],F:I,4,FALSE)</f>
        <v>13290.4</v>
      </c>
      <c r="R3977" s="1">
        <f>SUMIF(C:C,ecommerce_10000[[#This Row],[Category]],I:I)</f>
        <v>57542997.559999913</v>
      </c>
      <c r="S3977" s="1">
        <f>SUMIFS(I:I,C:C,C3977)</f>
        <v>57542997.559999913</v>
      </c>
      <c r="T3977" s="1" t="str">
        <f>INDEX(F:F,MATCH(ecommerce_10000[[#This Row],[TotalAmount]],I:I,0))</f>
        <v>Alexandria</v>
      </c>
    </row>
    <row r="3978" spans="1:20" x14ac:dyDescent="0.3">
      <c r="A3978" s="1" t="s">
        <v>4022</v>
      </c>
      <c r="B3978" s="1" t="s">
        <v>43</v>
      </c>
      <c r="C3978" s="1" t="s">
        <v>44</v>
      </c>
      <c r="D3978" s="1" t="s">
        <v>45</v>
      </c>
      <c r="E3978" s="1" t="s">
        <v>47</v>
      </c>
      <c r="F3978" s="1" t="s">
        <v>62</v>
      </c>
      <c r="G3978">
        <v>14633.67</v>
      </c>
      <c r="H3978">
        <v>5</v>
      </c>
      <c r="I3978">
        <v>73168.350000000006</v>
      </c>
      <c r="J3978">
        <v>4.8899999999999997</v>
      </c>
      <c r="K3978">
        <v>3182</v>
      </c>
      <c r="L3978" s="2">
        <v>45533</v>
      </c>
      <c r="O3978" t="str">
        <f>IF(ecommerce_10000[[#This Row],[Platform]]="Souq","sq",ecommerce_10000[[#This Row],[Platform]])</f>
        <v>Amazon</v>
      </c>
      <c r="P3978" t="str">
        <f>IF(E3978="Souq","sq",IF(E3978="Jumia","Jum",E3978))</f>
        <v>Amazon</v>
      </c>
      <c r="Q3978">
        <f>VLOOKUP(ecommerce_10000[[#This Row],[City]],F:I,4,FALSE)</f>
        <v>27872.98</v>
      </c>
      <c r="R3978" s="1">
        <f>SUMIF(C:C,ecommerce_10000[[#This Row],[Category]],I:I)</f>
        <v>31420413.200000018</v>
      </c>
      <c r="S3978" s="1">
        <f>SUMIFS(I:I,C:C,C3978)</f>
        <v>31420413.200000018</v>
      </c>
      <c r="T3978" s="1" t="str">
        <f>INDEX(F:F,MATCH(ecommerce_10000[[#This Row],[TotalAmount]],I:I,0))</f>
        <v>Giza</v>
      </c>
    </row>
    <row r="3979" spans="1:20" x14ac:dyDescent="0.3">
      <c r="A3979" s="1" t="s">
        <v>4023</v>
      </c>
      <c r="B3979" s="1" t="s">
        <v>19</v>
      </c>
      <c r="C3979" s="1" t="s">
        <v>20</v>
      </c>
      <c r="D3979" s="1" t="s">
        <v>21</v>
      </c>
      <c r="E3979" s="1" t="s">
        <v>16</v>
      </c>
      <c r="F3979" s="1" t="s">
        <v>62</v>
      </c>
      <c r="G3979">
        <v>19757.400000000001</v>
      </c>
      <c r="H3979">
        <v>3</v>
      </c>
      <c r="I3979">
        <v>59272.2</v>
      </c>
      <c r="J3979">
        <v>3.92</v>
      </c>
      <c r="K3979">
        <v>2467</v>
      </c>
      <c r="L3979" s="2">
        <v>45347</v>
      </c>
      <c r="O3979" t="str">
        <f>IF(ecommerce_10000[[#This Row],[Platform]]="Souq","sq",ecommerce_10000[[#This Row],[Platform]])</f>
        <v>sq</v>
      </c>
      <c r="P3979" t="str">
        <f>IF(E3979="Souq","sq",IF(E3979="Jumia","Jum",E3979))</f>
        <v>sq</v>
      </c>
      <c r="Q3979">
        <f>VLOOKUP(ecommerce_10000[[#This Row],[City]],F:I,4,FALSE)</f>
        <v>27872.98</v>
      </c>
      <c r="R3979" s="1">
        <f>SUMIF(C:C,ecommerce_10000[[#This Row],[Category]],I:I)</f>
        <v>91504159.730000004</v>
      </c>
      <c r="S3979" s="1">
        <f>SUMIFS(I:I,C:C,C3979)</f>
        <v>91504159.730000004</v>
      </c>
      <c r="T3979" s="1" t="str">
        <f>INDEX(F:F,MATCH(ecommerce_10000[[#This Row],[TotalAmount]],I:I,0))</f>
        <v>Giza</v>
      </c>
    </row>
    <row r="3980" spans="1:20" x14ac:dyDescent="0.3">
      <c r="A3980" s="1" t="s">
        <v>4024</v>
      </c>
      <c r="B3980" s="1" t="s">
        <v>25</v>
      </c>
      <c r="C3980" s="1" t="s">
        <v>26</v>
      </c>
      <c r="D3980" s="1" t="s">
        <v>27</v>
      </c>
      <c r="E3980" s="1" t="s">
        <v>22</v>
      </c>
      <c r="F3980" s="1" t="s">
        <v>17</v>
      </c>
      <c r="G3980">
        <v>6931.88</v>
      </c>
      <c r="H3980">
        <v>2</v>
      </c>
      <c r="I3980">
        <v>13863.76</v>
      </c>
      <c r="J3980">
        <v>1.18</v>
      </c>
      <c r="K3980">
        <v>3752</v>
      </c>
      <c r="L3980" s="2">
        <v>45485</v>
      </c>
      <c r="O3980" t="str">
        <f>IF(ecommerce_10000[[#This Row],[Platform]]="Souq","sq",ecommerce_10000[[#This Row],[Platform]])</f>
        <v>Jumia</v>
      </c>
      <c r="P3980" t="str">
        <f>IF(E3980="Souq","sq",IF(E3980="Jumia","Jum",E3980))</f>
        <v>Jum</v>
      </c>
      <c r="Q3980">
        <f>VLOOKUP(ecommerce_10000[[#This Row],[City]],F:I,4,FALSE)</f>
        <v>16284.02</v>
      </c>
      <c r="R3980" s="1">
        <f>SUMIF(C:C,ecommerce_10000[[#This Row],[Category]],I:I)</f>
        <v>29200970.130000021</v>
      </c>
      <c r="S3980" s="1">
        <f>SUMIFS(I:I,C:C,C3980)</f>
        <v>29200970.130000021</v>
      </c>
      <c r="T3980" s="1" t="str">
        <f>INDEX(F:F,MATCH(ecommerce_10000[[#This Row],[TotalAmount]],I:I,0))</f>
        <v>Cairo</v>
      </c>
    </row>
    <row r="3981" spans="1:20" x14ac:dyDescent="0.3">
      <c r="A3981" s="1" t="s">
        <v>4025</v>
      </c>
      <c r="B3981" s="1" t="s">
        <v>49</v>
      </c>
      <c r="C3981" s="1" t="s">
        <v>14</v>
      </c>
      <c r="D3981" s="1" t="s">
        <v>50</v>
      </c>
      <c r="E3981" s="1" t="s">
        <v>22</v>
      </c>
      <c r="F3981" s="1" t="s">
        <v>40</v>
      </c>
      <c r="G3981">
        <v>11895.46</v>
      </c>
      <c r="H3981">
        <v>5</v>
      </c>
      <c r="I3981">
        <v>59477.3</v>
      </c>
      <c r="J3981">
        <v>3.72</v>
      </c>
      <c r="K3981">
        <v>1812</v>
      </c>
      <c r="L3981" s="2">
        <v>45499</v>
      </c>
      <c r="O3981" t="str">
        <f>IF(ecommerce_10000[[#This Row],[Platform]]="Souq","sq",ecommerce_10000[[#This Row],[Platform]])</f>
        <v>Jumia</v>
      </c>
      <c r="P3981" t="str">
        <f>IF(E3981="Souq","sq",IF(E3981="Jumia","Jum",E3981))</f>
        <v>Jum</v>
      </c>
      <c r="Q3981">
        <f>VLOOKUP(ecommerce_10000[[#This Row],[City]],F:I,4,FALSE)</f>
        <v>99349.3</v>
      </c>
      <c r="R3981" s="1">
        <f>SUMIF(C:C,ecommerce_10000[[#This Row],[Category]],I:I)</f>
        <v>92327183.770000085</v>
      </c>
      <c r="S3981" s="1">
        <f>SUMIFS(I:I,C:C,C3981)</f>
        <v>92327183.770000085</v>
      </c>
      <c r="T3981" s="1" t="str">
        <f>INDEX(F:F,MATCH(ecommerce_10000[[#This Row],[TotalAmount]],I:I,0))</f>
        <v>Riyadh</v>
      </c>
    </row>
    <row r="3982" spans="1:20" x14ac:dyDescent="0.3">
      <c r="A3982" s="1" t="s">
        <v>4026</v>
      </c>
      <c r="B3982" s="1" t="s">
        <v>25</v>
      </c>
      <c r="C3982" s="1" t="s">
        <v>26</v>
      </c>
      <c r="D3982" s="1" t="s">
        <v>27</v>
      </c>
      <c r="E3982" s="1" t="s">
        <v>22</v>
      </c>
      <c r="F3982" s="1" t="s">
        <v>28</v>
      </c>
      <c r="G3982">
        <v>4634.62</v>
      </c>
      <c r="H3982">
        <v>5</v>
      </c>
      <c r="I3982">
        <v>23173.1</v>
      </c>
      <c r="J3982">
        <v>4.8099999999999996</v>
      </c>
      <c r="K3982">
        <v>2789</v>
      </c>
      <c r="L3982" s="2">
        <v>45372</v>
      </c>
      <c r="O3982" t="str">
        <f>IF(ecommerce_10000[[#This Row],[Platform]]="Souq","sq",ecommerce_10000[[#This Row],[Platform]])</f>
        <v>Jumia</v>
      </c>
      <c r="P3982" t="str">
        <f>IF(E3982="Souq","sq",IF(E3982="Jumia","Jum",E3982))</f>
        <v>Jum</v>
      </c>
      <c r="Q3982">
        <f>VLOOKUP(ecommerce_10000[[#This Row],[City]],F:I,4,FALSE)</f>
        <v>26648.76</v>
      </c>
      <c r="R3982" s="1">
        <f>SUMIF(C:C,ecommerce_10000[[#This Row],[Category]],I:I)</f>
        <v>29200970.130000021</v>
      </c>
      <c r="S3982" s="1">
        <f>SUMIFS(I:I,C:C,C3982)</f>
        <v>29200970.130000021</v>
      </c>
      <c r="T3982" s="1" t="str">
        <f>INDEX(F:F,MATCH(ecommerce_10000[[#This Row],[TotalAmount]],I:I,0))</f>
        <v>Casablanca</v>
      </c>
    </row>
    <row r="3983" spans="1:20" x14ac:dyDescent="0.3">
      <c r="A3983" s="1" t="s">
        <v>4027</v>
      </c>
      <c r="B3983" s="1" t="s">
        <v>19</v>
      </c>
      <c r="C3983" s="1" t="s">
        <v>20</v>
      </c>
      <c r="D3983" s="1" t="s">
        <v>21</v>
      </c>
      <c r="E3983" s="1" t="s">
        <v>16</v>
      </c>
      <c r="F3983" s="1" t="s">
        <v>62</v>
      </c>
      <c r="G3983">
        <v>18934.07</v>
      </c>
      <c r="H3983">
        <v>3</v>
      </c>
      <c r="I3983">
        <v>56802.21</v>
      </c>
      <c r="J3983">
        <v>2.72</v>
      </c>
      <c r="K3983">
        <v>4326</v>
      </c>
      <c r="L3983" s="2">
        <v>45413</v>
      </c>
      <c r="O3983" t="str">
        <f>IF(ecommerce_10000[[#This Row],[Platform]]="Souq","sq",ecommerce_10000[[#This Row],[Platform]])</f>
        <v>sq</v>
      </c>
      <c r="P3983" t="str">
        <f>IF(E3983="Souq","sq",IF(E3983="Jumia","Jum",E3983))</f>
        <v>sq</v>
      </c>
      <c r="Q3983">
        <f>VLOOKUP(ecommerce_10000[[#This Row],[City]],F:I,4,FALSE)</f>
        <v>27872.98</v>
      </c>
      <c r="R3983" s="1">
        <f>SUMIF(C:C,ecommerce_10000[[#This Row],[Category]],I:I)</f>
        <v>91504159.730000004</v>
      </c>
      <c r="S3983" s="1">
        <f>SUMIFS(I:I,C:C,C3983)</f>
        <v>91504159.730000004</v>
      </c>
      <c r="T3983" s="1" t="str">
        <f>INDEX(F:F,MATCH(ecommerce_10000[[#This Row],[TotalAmount]],I:I,0))</f>
        <v>Giza</v>
      </c>
    </row>
    <row r="3984" spans="1:20" x14ac:dyDescent="0.3">
      <c r="A3984" s="1" t="s">
        <v>4028</v>
      </c>
      <c r="B3984" s="1" t="s">
        <v>65</v>
      </c>
      <c r="C3984" s="1" t="s">
        <v>20</v>
      </c>
      <c r="D3984" s="1" t="s">
        <v>66</v>
      </c>
      <c r="E3984" s="1" t="s">
        <v>22</v>
      </c>
      <c r="F3984" s="1" t="s">
        <v>17</v>
      </c>
      <c r="G3984">
        <v>17820.169999999998</v>
      </c>
      <c r="H3984">
        <v>2</v>
      </c>
      <c r="I3984">
        <v>35640.339999999997</v>
      </c>
      <c r="J3984">
        <v>2.58</v>
      </c>
      <c r="K3984">
        <v>2378</v>
      </c>
      <c r="L3984" s="2">
        <v>45601</v>
      </c>
      <c r="O3984" t="str">
        <f>IF(ecommerce_10000[[#This Row],[Platform]]="Souq","sq",ecommerce_10000[[#This Row],[Platform]])</f>
        <v>Jumia</v>
      </c>
      <c r="P3984" t="str">
        <f>IF(E3984="Souq","sq",IF(E3984="Jumia","Jum",E3984))</f>
        <v>Jum</v>
      </c>
      <c r="Q3984">
        <f>VLOOKUP(ecommerce_10000[[#This Row],[City]],F:I,4,FALSE)</f>
        <v>16284.02</v>
      </c>
      <c r="R3984" s="1">
        <f>SUMIF(C:C,ecommerce_10000[[#This Row],[Category]],I:I)</f>
        <v>91504159.730000004</v>
      </c>
      <c r="S3984" s="1">
        <f>SUMIFS(I:I,C:C,C3984)</f>
        <v>91504159.730000004</v>
      </c>
      <c r="T3984" s="1" t="str">
        <f>INDEX(F:F,MATCH(ecommerce_10000[[#This Row],[TotalAmount]],I:I,0))</f>
        <v>Cairo</v>
      </c>
    </row>
    <row r="3985" spans="1:20" x14ac:dyDescent="0.3">
      <c r="A3985" s="1" t="s">
        <v>4029</v>
      </c>
      <c r="B3985" s="1" t="s">
        <v>30</v>
      </c>
      <c r="C3985" s="1" t="s">
        <v>31</v>
      </c>
      <c r="D3985" s="1" t="s">
        <v>32</v>
      </c>
      <c r="E3985" s="1" t="s">
        <v>22</v>
      </c>
      <c r="F3985" s="1" t="s">
        <v>28</v>
      </c>
      <c r="G3985">
        <v>19610.39</v>
      </c>
      <c r="H3985">
        <v>1</v>
      </c>
      <c r="I3985">
        <v>19610.39</v>
      </c>
      <c r="J3985">
        <v>3.11</v>
      </c>
      <c r="K3985">
        <v>3436</v>
      </c>
      <c r="L3985" s="2">
        <v>45481</v>
      </c>
      <c r="O3985" t="str">
        <f>IF(ecommerce_10000[[#This Row],[Platform]]="Souq","sq",ecommerce_10000[[#This Row],[Platform]])</f>
        <v>Jumia</v>
      </c>
      <c r="P3985" t="str">
        <f>IF(E3985="Souq","sq",IF(E3985="Jumia","Jum",E3985))</f>
        <v>Jum</v>
      </c>
      <c r="Q3985">
        <f>VLOOKUP(ecommerce_10000[[#This Row],[City]],F:I,4,FALSE)</f>
        <v>26648.76</v>
      </c>
      <c r="R3985" s="1">
        <f>SUMIF(C:C,ecommerce_10000[[#This Row],[Category]],I:I)</f>
        <v>57542997.559999913</v>
      </c>
      <c r="S3985" s="1">
        <f>SUMIFS(I:I,C:C,C3985)</f>
        <v>57542997.559999913</v>
      </c>
      <c r="T3985" s="1" t="str">
        <f>INDEX(F:F,MATCH(ecommerce_10000[[#This Row],[TotalAmount]],I:I,0))</f>
        <v>Casablanca</v>
      </c>
    </row>
    <row r="3986" spans="1:20" x14ac:dyDescent="0.3">
      <c r="A3986" s="1" t="s">
        <v>4030</v>
      </c>
      <c r="B3986" s="1" t="s">
        <v>49</v>
      </c>
      <c r="C3986" s="1" t="s">
        <v>14</v>
      </c>
      <c r="D3986" s="1" t="s">
        <v>50</v>
      </c>
      <c r="E3986" s="1" t="s">
        <v>47</v>
      </c>
      <c r="F3986" s="1" t="s">
        <v>62</v>
      </c>
      <c r="G3986">
        <v>13806.76</v>
      </c>
      <c r="H3986">
        <v>1</v>
      </c>
      <c r="I3986">
        <v>13806.76</v>
      </c>
      <c r="J3986">
        <v>1.55</v>
      </c>
      <c r="K3986">
        <v>3802</v>
      </c>
      <c r="L3986" s="2">
        <v>45480</v>
      </c>
      <c r="O3986" t="str">
        <f>IF(ecommerce_10000[[#This Row],[Platform]]="Souq","sq",ecommerce_10000[[#This Row],[Platform]])</f>
        <v>Amazon</v>
      </c>
      <c r="P3986" t="str">
        <f>IF(E3986="Souq","sq",IF(E3986="Jumia","Jum",E3986))</f>
        <v>Amazon</v>
      </c>
      <c r="Q3986">
        <f>VLOOKUP(ecommerce_10000[[#This Row],[City]],F:I,4,FALSE)</f>
        <v>27872.98</v>
      </c>
      <c r="R3986" s="1">
        <f>SUMIF(C:C,ecommerce_10000[[#This Row],[Category]],I:I)</f>
        <v>92327183.770000085</v>
      </c>
      <c r="S3986" s="1">
        <f>SUMIFS(I:I,C:C,C3986)</f>
        <v>92327183.770000085</v>
      </c>
      <c r="T3986" s="1" t="str">
        <f>INDEX(F:F,MATCH(ecommerce_10000[[#This Row],[TotalAmount]],I:I,0))</f>
        <v>Giza</v>
      </c>
    </row>
    <row r="3987" spans="1:20" x14ac:dyDescent="0.3">
      <c r="A3987" s="1" t="s">
        <v>4031</v>
      </c>
      <c r="B3987" s="1" t="s">
        <v>49</v>
      </c>
      <c r="C3987" s="1" t="s">
        <v>14</v>
      </c>
      <c r="D3987" s="1" t="s">
        <v>50</v>
      </c>
      <c r="E3987" s="1" t="s">
        <v>16</v>
      </c>
      <c r="F3987" s="1" t="s">
        <v>23</v>
      </c>
      <c r="G3987">
        <v>17168.7</v>
      </c>
      <c r="H3987">
        <v>1</v>
      </c>
      <c r="I3987">
        <v>17168.7</v>
      </c>
      <c r="J3987">
        <v>1.0900000000000001</v>
      </c>
      <c r="K3987">
        <v>371</v>
      </c>
      <c r="L3987" s="2">
        <v>45406</v>
      </c>
      <c r="O3987" t="str">
        <f>IF(ecommerce_10000[[#This Row],[Platform]]="Souq","sq",ecommerce_10000[[#This Row],[Platform]])</f>
        <v>sq</v>
      </c>
      <c r="P3987" t="str">
        <f>IF(E3987="Souq","sq",IF(E3987="Jumia","Jum",E3987))</f>
        <v>sq</v>
      </c>
      <c r="Q3987">
        <f>VLOOKUP(ecommerce_10000[[#This Row],[City]],F:I,4,FALSE)</f>
        <v>13290.4</v>
      </c>
      <c r="R3987" s="1">
        <f>SUMIF(C:C,ecommerce_10000[[#This Row],[Category]],I:I)</f>
        <v>92327183.770000085</v>
      </c>
      <c r="S3987" s="1">
        <f>SUMIFS(I:I,C:C,C3987)</f>
        <v>92327183.770000085</v>
      </c>
      <c r="T3987" s="1" t="str">
        <f>INDEX(F:F,MATCH(ecommerce_10000[[#This Row],[TotalAmount]],I:I,0))</f>
        <v>Alexandria</v>
      </c>
    </row>
    <row r="3988" spans="1:20" x14ac:dyDescent="0.3">
      <c r="A3988" s="1" t="s">
        <v>4032</v>
      </c>
      <c r="B3988" s="1" t="s">
        <v>43</v>
      </c>
      <c r="C3988" s="1" t="s">
        <v>44</v>
      </c>
      <c r="D3988" s="1" t="s">
        <v>45</v>
      </c>
      <c r="E3988" s="1" t="s">
        <v>16</v>
      </c>
      <c r="F3988" s="1" t="s">
        <v>62</v>
      </c>
      <c r="G3988">
        <v>16547.98</v>
      </c>
      <c r="H3988">
        <v>2</v>
      </c>
      <c r="I3988">
        <v>33095.96</v>
      </c>
      <c r="J3988">
        <v>4.63</v>
      </c>
      <c r="K3988">
        <v>3016</v>
      </c>
      <c r="L3988" s="2">
        <v>45573</v>
      </c>
      <c r="O3988" t="str">
        <f>IF(ecommerce_10000[[#This Row],[Platform]]="Souq","sq",ecommerce_10000[[#This Row],[Platform]])</f>
        <v>sq</v>
      </c>
      <c r="P3988" t="str">
        <f>IF(E3988="Souq","sq",IF(E3988="Jumia","Jum",E3988))</f>
        <v>sq</v>
      </c>
      <c r="Q3988">
        <f>VLOOKUP(ecommerce_10000[[#This Row],[City]],F:I,4,FALSE)</f>
        <v>27872.98</v>
      </c>
      <c r="R3988" s="1">
        <f>SUMIF(C:C,ecommerce_10000[[#This Row],[Category]],I:I)</f>
        <v>31420413.200000018</v>
      </c>
      <c r="S3988" s="1">
        <f>SUMIFS(I:I,C:C,C3988)</f>
        <v>31420413.200000018</v>
      </c>
      <c r="T3988" s="1" t="str">
        <f>INDEX(F:F,MATCH(ecommerce_10000[[#This Row],[TotalAmount]],I:I,0))</f>
        <v>Giza</v>
      </c>
    </row>
    <row r="3989" spans="1:20" x14ac:dyDescent="0.3">
      <c r="A3989" s="1" t="s">
        <v>4033</v>
      </c>
      <c r="B3989" s="1" t="s">
        <v>65</v>
      </c>
      <c r="C3989" s="1" t="s">
        <v>20</v>
      </c>
      <c r="D3989" s="1" t="s">
        <v>66</v>
      </c>
      <c r="E3989" s="1" t="s">
        <v>16</v>
      </c>
      <c r="F3989" s="1" t="s">
        <v>17</v>
      </c>
      <c r="G3989">
        <v>12745.7</v>
      </c>
      <c r="H3989">
        <v>4</v>
      </c>
      <c r="I3989">
        <v>50982.8</v>
      </c>
      <c r="J3989">
        <v>1.02</v>
      </c>
      <c r="K3989">
        <v>2589</v>
      </c>
      <c r="L3989" s="2">
        <v>45545</v>
      </c>
      <c r="O3989" t="str">
        <f>IF(ecommerce_10000[[#This Row],[Platform]]="Souq","sq",ecommerce_10000[[#This Row],[Platform]])</f>
        <v>sq</v>
      </c>
      <c r="P3989" t="str">
        <f>IF(E3989="Souq","sq",IF(E3989="Jumia","Jum",E3989))</f>
        <v>sq</v>
      </c>
      <c r="Q3989">
        <f>VLOOKUP(ecommerce_10000[[#This Row],[City]],F:I,4,FALSE)</f>
        <v>16284.02</v>
      </c>
      <c r="R3989" s="1">
        <f>SUMIF(C:C,ecommerce_10000[[#This Row],[Category]],I:I)</f>
        <v>91504159.730000004</v>
      </c>
      <c r="S3989" s="1">
        <f>SUMIFS(I:I,C:C,C3989)</f>
        <v>91504159.730000004</v>
      </c>
      <c r="T3989" s="1" t="str">
        <f>INDEX(F:F,MATCH(ecommerce_10000[[#This Row],[TotalAmount]],I:I,0))</f>
        <v>Cairo</v>
      </c>
    </row>
    <row r="3990" spans="1:20" x14ac:dyDescent="0.3">
      <c r="A3990" s="1" t="s">
        <v>4034</v>
      </c>
      <c r="B3990" s="1" t="s">
        <v>65</v>
      </c>
      <c r="C3990" s="1" t="s">
        <v>20</v>
      </c>
      <c r="D3990" s="1" t="s">
        <v>66</v>
      </c>
      <c r="E3990" s="1" t="s">
        <v>16</v>
      </c>
      <c r="F3990" s="1" t="s">
        <v>28</v>
      </c>
      <c r="G3990">
        <v>1450.92</v>
      </c>
      <c r="H3990">
        <v>4</v>
      </c>
      <c r="I3990">
        <v>5803.68</v>
      </c>
      <c r="J3990">
        <v>2.82</v>
      </c>
      <c r="K3990">
        <v>2166</v>
      </c>
      <c r="L3990" s="2">
        <v>45388</v>
      </c>
      <c r="O3990" t="str">
        <f>IF(ecommerce_10000[[#This Row],[Platform]]="Souq","sq",ecommerce_10000[[#This Row],[Platform]])</f>
        <v>sq</v>
      </c>
      <c r="P3990" t="str">
        <f>IF(E3990="Souq","sq",IF(E3990="Jumia","Jum",E3990))</f>
        <v>sq</v>
      </c>
      <c r="Q3990">
        <f>VLOOKUP(ecommerce_10000[[#This Row],[City]],F:I,4,FALSE)</f>
        <v>26648.76</v>
      </c>
      <c r="R3990" s="1">
        <f>SUMIF(C:C,ecommerce_10000[[#This Row],[Category]],I:I)</f>
        <v>91504159.730000004</v>
      </c>
      <c r="S3990" s="1">
        <f>SUMIFS(I:I,C:C,C3990)</f>
        <v>91504159.730000004</v>
      </c>
      <c r="T3990" s="1" t="str">
        <f>INDEX(F:F,MATCH(ecommerce_10000[[#This Row],[TotalAmount]],I:I,0))</f>
        <v>Casablanca</v>
      </c>
    </row>
    <row r="3991" spans="1:20" x14ac:dyDescent="0.3">
      <c r="A3991" s="1" t="s">
        <v>4035</v>
      </c>
      <c r="B3991" s="1" t="s">
        <v>35</v>
      </c>
      <c r="C3991" s="1" t="s">
        <v>14</v>
      </c>
      <c r="D3991" s="1" t="s">
        <v>36</v>
      </c>
      <c r="E3991" s="1" t="s">
        <v>16</v>
      </c>
      <c r="F3991" s="1" t="s">
        <v>40</v>
      </c>
      <c r="G3991">
        <v>2766.96</v>
      </c>
      <c r="H3991">
        <v>3</v>
      </c>
      <c r="I3991">
        <v>8300.8799999999992</v>
      </c>
      <c r="J3991">
        <v>1.29</v>
      </c>
      <c r="K3991">
        <v>4482</v>
      </c>
      <c r="L3991" s="2">
        <v>45476</v>
      </c>
      <c r="O3991" t="str">
        <f>IF(ecommerce_10000[[#This Row],[Platform]]="Souq","sq",ecommerce_10000[[#This Row],[Platform]])</f>
        <v>sq</v>
      </c>
      <c r="P3991" t="str">
        <f>IF(E3991="Souq","sq",IF(E3991="Jumia","Jum",E3991))</f>
        <v>sq</v>
      </c>
      <c r="Q3991">
        <f>VLOOKUP(ecommerce_10000[[#This Row],[City]],F:I,4,FALSE)</f>
        <v>99349.3</v>
      </c>
      <c r="R3991" s="1">
        <f>SUMIF(C:C,ecommerce_10000[[#This Row],[Category]],I:I)</f>
        <v>92327183.770000085</v>
      </c>
      <c r="S3991" s="1">
        <f>SUMIFS(I:I,C:C,C3991)</f>
        <v>92327183.770000085</v>
      </c>
      <c r="T3991" s="1" t="str">
        <f>INDEX(F:F,MATCH(ecommerce_10000[[#This Row],[TotalAmount]],I:I,0))</f>
        <v>Riyadh</v>
      </c>
    </row>
    <row r="3992" spans="1:20" x14ac:dyDescent="0.3">
      <c r="A3992" s="1" t="s">
        <v>4036</v>
      </c>
      <c r="B3992" s="1" t="s">
        <v>25</v>
      </c>
      <c r="C3992" s="1" t="s">
        <v>26</v>
      </c>
      <c r="D3992" s="1" t="s">
        <v>27</v>
      </c>
      <c r="E3992" s="1" t="s">
        <v>16</v>
      </c>
      <c r="F3992" s="1" t="s">
        <v>33</v>
      </c>
      <c r="G3992">
        <v>8393.94</v>
      </c>
      <c r="H3992">
        <v>5</v>
      </c>
      <c r="I3992">
        <v>41969.7</v>
      </c>
      <c r="J3992">
        <v>3.5</v>
      </c>
      <c r="K3992">
        <v>3978</v>
      </c>
      <c r="L3992" s="2">
        <v>45536</v>
      </c>
      <c r="O3992" t="str">
        <f>IF(ecommerce_10000[[#This Row],[Platform]]="Souq","sq",ecommerce_10000[[#This Row],[Platform]])</f>
        <v>sq</v>
      </c>
      <c r="P3992" t="str">
        <f>IF(E3992="Souq","sq",IF(E3992="Jumia","Jum",E3992))</f>
        <v>sq</v>
      </c>
      <c r="Q3992">
        <f>VLOOKUP(ecommerce_10000[[#This Row],[City]],F:I,4,FALSE)</f>
        <v>3665.44</v>
      </c>
      <c r="R3992" s="1">
        <f>SUMIF(C:C,ecommerce_10000[[#This Row],[Category]],I:I)</f>
        <v>29200970.130000021</v>
      </c>
      <c r="S3992" s="1">
        <f>SUMIFS(I:I,C:C,C3992)</f>
        <v>29200970.130000021</v>
      </c>
      <c r="T3992" s="1" t="str">
        <f>INDEX(F:F,MATCH(ecommerce_10000[[#This Row],[TotalAmount]],I:I,0))</f>
        <v>Dubai</v>
      </c>
    </row>
    <row r="3993" spans="1:20" x14ac:dyDescent="0.3">
      <c r="A3993" s="1" t="s">
        <v>4037</v>
      </c>
      <c r="B3993" s="1" t="s">
        <v>43</v>
      </c>
      <c r="C3993" s="1" t="s">
        <v>44</v>
      </c>
      <c r="D3993" s="1" t="s">
        <v>45</v>
      </c>
      <c r="E3993" s="1" t="s">
        <v>16</v>
      </c>
      <c r="F3993" s="1" t="s">
        <v>62</v>
      </c>
      <c r="G3993">
        <v>12784.81</v>
      </c>
      <c r="H3993">
        <v>3</v>
      </c>
      <c r="I3993">
        <v>38354.43</v>
      </c>
      <c r="J3993">
        <v>3.52</v>
      </c>
      <c r="K3993">
        <v>2620</v>
      </c>
      <c r="L3993" s="2">
        <v>45584</v>
      </c>
      <c r="O3993" t="str">
        <f>IF(ecommerce_10000[[#This Row],[Platform]]="Souq","sq",ecommerce_10000[[#This Row],[Platform]])</f>
        <v>sq</v>
      </c>
      <c r="P3993" t="str">
        <f>IF(E3993="Souq","sq",IF(E3993="Jumia","Jum",E3993))</f>
        <v>sq</v>
      </c>
      <c r="Q3993">
        <f>VLOOKUP(ecommerce_10000[[#This Row],[City]],F:I,4,FALSE)</f>
        <v>27872.98</v>
      </c>
      <c r="R3993" s="1">
        <f>SUMIF(C:C,ecommerce_10000[[#This Row],[Category]],I:I)</f>
        <v>31420413.200000018</v>
      </c>
      <c r="S3993" s="1">
        <f>SUMIFS(I:I,C:C,C3993)</f>
        <v>31420413.200000018</v>
      </c>
      <c r="T3993" s="1" t="str">
        <f>INDEX(F:F,MATCH(ecommerce_10000[[#This Row],[TotalAmount]],I:I,0))</f>
        <v>Giza</v>
      </c>
    </row>
    <row r="3994" spans="1:20" x14ac:dyDescent="0.3">
      <c r="A3994" s="1" t="s">
        <v>4038</v>
      </c>
      <c r="B3994" s="1" t="s">
        <v>43</v>
      </c>
      <c r="C3994" s="1" t="s">
        <v>44</v>
      </c>
      <c r="D3994" s="1" t="s">
        <v>45</v>
      </c>
      <c r="E3994" s="1" t="s">
        <v>22</v>
      </c>
      <c r="F3994" s="1" t="s">
        <v>62</v>
      </c>
      <c r="G3994">
        <v>2055.14</v>
      </c>
      <c r="H3994">
        <v>1</v>
      </c>
      <c r="I3994">
        <v>2055.14</v>
      </c>
      <c r="J3994">
        <v>4.53</v>
      </c>
      <c r="K3994">
        <v>2819</v>
      </c>
      <c r="L3994" s="2">
        <v>45382</v>
      </c>
      <c r="O3994" t="str">
        <f>IF(ecommerce_10000[[#This Row],[Platform]]="Souq","sq",ecommerce_10000[[#This Row],[Platform]])</f>
        <v>Jumia</v>
      </c>
      <c r="P3994" t="str">
        <f>IF(E3994="Souq","sq",IF(E3994="Jumia","Jum",E3994))</f>
        <v>Jum</v>
      </c>
      <c r="Q3994">
        <f>VLOOKUP(ecommerce_10000[[#This Row],[City]],F:I,4,FALSE)</f>
        <v>27872.98</v>
      </c>
      <c r="R3994" s="1">
        <f>SUMIF(C:C,ecommerce_10000[[#This Row],[Category]],I:I)</f>
        <v>31420413.200000018</v>
      </c>
      <c r="S3994" s="1">
        <f>SUMIFS(I:I,C:C,C3994)</f>
        <v>31420413.200000018</v>
      </c>
      <c r="T3994" s="1" t="str">
        <f>INDEX(F:F,MATCH(ecommerce_10000[[#This Row],[TotalAmount]],I:I,0))</f>
        <v>Giza</v>
      </c>
    </row>
    <row r="3995" spans="1:20" x14ac:dyDescent="0.3">
      <c r="A3995" s="1" t="s">
        <v>4039</v>
      </c>
      <c r="B3995" s="1" t="s">
        <v>43</v>
      </c>
      <c r="C3995" s="1" t="s">
        <v>44</v>
      </c>
      <c r="D3995" s="1" t="s">
        <v>45</v>
      </c>
      <c r="E3995" s="1" t="s">
        <v>22</v>
      </c>
      <c r="F3995" s="1" t="s">
        <v>17</v>
      </c>
      <c r="G3995">
        <v>14217.25</v>
      </c>
      <c r="H3995">
        <v>4</v>
      </c>
      <c r="I3995">
        <v>56869</v>
      </c>
      <c r="J3995">
        <v>2.97</v>
      </c>
      <c r="K3995">
        <v>577</v>
      </c>
      <c r="L3995" s="2">
        <v>45513</v>
      </c>
      <c r="O3995" t="str">
        <f>IF(ecommerce_10000[[#This Row],[Platform]]="Souq","sq",ecommerce_10000[[#This Row],[Platform]])</f>
        <v>Jumia</v>
      </c>
      <c r="P3995" t="str">
        <f>IF(E3995="Souq","sq",IF(E3995="Jumia","Jum",E3995))</f>
        <v>Jum</v>
      </c>
      <c r="Q3995">
        <f>VLOOKUP(ecommerce_10000[[#This Row],[City]],F:I,4,FALSE)</f>
        <v>16284.02</v>
      </c>
      <c r="R3995" s="1">
        <f>SUMIF(C:C,ecommerce_10000[[#This Row],[Category]],I:I)</f>
        <v>31420413.200000018</v>
      </c>
      <c r="S3995" s="1">
        <f>SUMIFS(I:I,C:C,C3995)</f>
        <v>31420413.200000018</v>
      </c>
      <c r="T3995" s="1" t="str">
        <f>INDEX(F:F,MATCH(ecommerce_10000[[#This Row],[TotalAmount]],I:I,0))</f>
        <v>Cairo</v>
      </c>
    </row>
    <row r="3996" spans="1:20" x14ac:dyDescent="0.3">
      <c r="A3996" s="1" t="s">
        <v>4040</v>
      </c>
      <c r="B3996" s="1" t="s">
        <v>38</v>
      </c>
      <c r="C3996" s="1" t="s">
        <v>20</v>
      </c>
      <c r="D3996" s="1" t="s">
        <v>39</v>
      </c>
      <c r="E3996" s="1" t="s">
        <v>22</v>
      </c>
      <c r="F3996" s="1" t="s">
        <v>23</v>
      </c>
      <c r="G3996">
        <v>1188.25</v>
      </c>
      <c r="H3996">
        <v>4</v>
      </c>
      <c r="I3996">
        <v>4753</v>
      </c>
      <c r="J3996">
        <v>4.9000000000000004</v>
      </c>
      <c r="K3996">
        <v>3325</v>
      </c>
      <c r="L3996" s="2">
        <v>45549</v>
      </c>
      <c r="O3996" t="str">
        <f>IF(ecommerce_10000[[#This Row],[Platform]]="Souq","sq",ecommerce_10000[[#This Row],[Platform]])</f>
        <v>Jumia</v>
      </c>
      <c r="P3996" t="str">
        <f>IF(E3996="Souq","sq",IF(E3996="Jumia","Jum",E3996))</f>
        <v>Jum</v>
      </c>
      <c r="Q3996">
        <f>VLOOKUP(ecommerce_10000[[#This Row],[City]],F:I,4,FALSE)</f>
        <v>13290.4</v>
      </c>
      <c r="R3996" s="1">
        <f>SUMIF(C:C,ecommerce_10000[[#This Row],[Category]],I:I)</f>
        <v>91504159.730000004</v>
      </c>
      <c r="S3996" s="1">
        <f>SUMIFS(I:I,C:C,C3996)</f>
        <v>91504159.730000004</v>
      </c>
      <c r="T3996" s="1" t="str">
        <f>INDEX(F:F,MATCH(ecommerce_10000[[#This Row],[TotalAmount]],I:I,0))</f>
        <v>Alexandria</v>
      </c>
    </row>
    <row r="3997" spans="1:20" x14ac:dyDescent="0.3">
      <c r="A3997" s="1" t="s">
        <v>4041</v>
      </c>
      <c r="B3997" s="1" t="s">
        <v>13</v>
      </c>
      <c r="C3997" s="1" t="s">
        <v>14</v>
      </c>
      <c r="D3997" s="1" t="s">
        <v>15</v>
      </c>
      <c r="E3997" s="1" t="s">
        <v>47</v>
      </c>
      <c r="F3997" s="1" t="s">
        <v>40</v>
      </c>
      <c r="G3997">
        <v>6120.74</v>
      </c>
      <c r="H3997">
        <v>1</v>
      </c>
      <c r="I3997">
        <v>6120.74</v>
      </c>
      <c r="J3997">
        <v>2.09</v>
      </c>
      <c r="K3997">
        <v>3287</v>
      </c>
      <c r="L3997" s="2">
        <v>45328</v>
      </c>
      <c r="O3997" t="str">
        <f>IF(ecommerce_10000[[#This Row],[Platform]]="Souq","sq",ecommerce_10000[[#This Row],[Platform]])</f>
        <v>Amazon</v>
      </c>
      <c r="P3997" t="str">
        <f>IF(E3997="Souq","sq",IF(E3997="Jumia","Jum",E3997))</f>
        <v>Amazon</v>
      </c>
      <c r="Q3997">
        <f>VLOOKUP(ecommerce_10000[[#This Row],[City]],F:I,4,FALSE)</f>
        <v>99349.3</v>
      </c>
      <c r="R3997" s="1">
        <f>SUMIF(C:C,ecommerce_10000[[#This Row],[Category]],I:I)</f>
        <v>92327183.770000085</v>
      </c>
      <c r="S3997" s="1">
        <f>SUMIFS(I:I,C:C,C3997)</f>
        <v>92327183.770000085</v>
      </c>
      <c r="T3997" s="1" t="str">
        <f>INDEX(F:F,MATCH(ecommerce_10000[[#This Row],[TotalAmount]],I:I,0))</f>
        <v>Riyadh</v>
      </c>
    </row>
    <row r="3998" spans="1:20" x14ac:dyDescent="0.3">
      <c r="A3998" s="1" t="s">
        <v>4042</v>
      </c>
      <c r="B3998" s="1" t="s">
        <v>13</v>
      </c>
      <c r="C3998" s="1" t="s">
        <v>14</v>
      </c>
      <c r="D3998" s="1" t="s">
        <v>15</v>
      </c>
      <c r="E3998" s="1" t="s">
        <v>47</v>
      </c>
      <c r="F3998" s="1" t="s">
        <v>62</v>
      </c>
      <c r="G3998">
        <v>11154.14</v>
      </c>
      <c r="H3998">
        <v>5</v>
      </c>
      <c r="I3998">
        <v>55770.7</v>
      </c>
      <c r="J3998">
        <v>3.67</v>
      </c>
      <c r="K3998">
        <v>2515</v>
      </c>
      <c r="L3998" s="2">
        <v>45640</v>
      </c>
      <c r="O3998" t="str">
        <f>IF(ecommerce_10000[[#This Row],[Platform]]="Souq","sq",ecommerce_10000[[#This Row],[Platform]])</f>
        <v>Amazon</v>
      </c>
      <c r="P3998" t="str">
        <f>IF(E3998="Souq","sq",IF(E3998="Jumia","Jum",E3998))</f>
        <v>Amazon</v>
      </c>
      <c r="Q3998">
        <f>VLOOKUP(ecommerce_10000[[#This Row],[City]],F:I,4,FALSE)</f>
        <v>27872.98</v>
      </c>
      <c r="R3998" s="1">
        <f>SUMIF(C:C,ecommerce_10000[[#This Row],[Category]],I:I)</f>
        <v>92327183.770000085</v>
      </c>
      <c r="S3998" s="1">
        <f>SUMIFS(I:I,C:C,C3998)</f>
        <v>92327183.770000085</v>
      </c>
      <c r="T3998" s="1" t="str">
        <f>INDEX(F:F,MATCH(ecommerce_10000[[#This Row],[TotalAmount]],I:I,0))</f>
        <v>Giza</v>
      </c>
    </row>
    <row r="3999" spans="1:20" x14ac:dyDescent="0.3">
      <c r="A3999" s="1" t="s">
        <v>4043</v>
      </c>
      <c r="B3999" s="1" t="s">
        <v>65</v>
      </c>
      <c r="C3999" s="1" t="s">
        <v>20</v>
      </c>
      <c r="D3999" s="1" t="s">
        <v>66</v>
      </c>
      <c r="E3999" s="1" t="s">
        <v>16</v>
      </c>
      <c r="F3999" s="1" t="s">
        <v>62</v>
      </c>
      <c r="G3999">
        <v>4448.6499999999996</v>
      </c>
      <c r="H3999">
        <v>2</v>
      </c>
      <c r="I3999">
        <v>8897.2999999999993</v>
      </c>
      <c r="J3999">
        <v>3.53</v>
      </c>
      <c r="K3999">
        <v>181</v>
      </c>
      <c r="L3999" s="2">
        <v>45324</v>
      </c>
      <c r="O3999" t="str">
        <f>IF(ecommerce_10000[[#This Row],[Platform]]="Souq","sq",ecommerce_10000[[#This Row],[Platform]])</f>
        <v>sq</v>
      </c>
      <c r="P3999" t="str">
        <f>IF(E3999="Souq","sq",IF(E3999="Jumia","Jum",E3999))</f>
        <v>sq</v>
      </c>
      <c r="Q3999">
        <f>VLOOKUP(ecommerce_10000[[#This Row],[City]],F:I,4,FALSE)</f>
        <v>27872.98</v>
      </c>
      <c r="R3999" s="1">
        <f>SUMIF(C:C,ecommerce_10000[[#This Row],[Category]],I:I)</f>
        <v>91504159.730000004</v>
      </c>
      <c r="S3999" s="1">
        <f>SUMIFS(I:I,C:C,C3999)</f>
        <v>91504159.730000004</v>
      </c>
      <c r="T3999" s="1" t="str">
        <f>INDEX(F:F,MATCH(ecommerce_10000[[#This Row],[TotalAmount]],I:I,0))</f>
        <v>Giza</v>
      </c>
    </row>
    <row r="4000" spans="1:20" x14ac:dyDescent="0.3">
      <c r="A4000" s="1" t="s">
        <v>4044</v>
      </c>
      <c r="B4000" s="1" t="s">
        <v>43</v>
      </c>
      <c r="C4000" s="1" t="s">
        <v>44</v>
      </c>
      <c r="D4000" s="1" t="s">
        <v>45</v>
      </c>
      <c r="E4000" s="1" t="s">
        <v>47</v>
      </c>
      <c r="F4000" s="1" t="s">
        <v>28</v>
      </c>
      <c r="G4000">
        <v>11015.26</v>
      </c>
      <c r="H4000">
        <v>4</v>
      </c>
      <c r="I4000">
        <v>44061.04</v>
      </c>
      <c r="J4000">
        <v>3.37</v>
      </c>
      <c r="K4000">
        <v>415</v>
      </c>
      <c r="L4000" s="2">
        <v>45525</v>
      </c>
      <c r="O4000" t="str">
        <f>IF(ecommerce_10000[[#This Row],[Platform]]="Souq","sq",ecommerce_10000[[#This Row],[Platform]])</f>
        <v>Amazon</v>
      </c>
      <c r="P4000" t="str">
        <f>IF(E4000="Souq","sq",IF(E4000="Jumia","Jum",E4000))</f>
        <v>Amazon</v>
      </c>
      <c r="Q4000">
        <f>VLOOKUP(ecommerce_10000[[#This Row],[City]],F:I,4,FALSE)</f>
        <v>26648.76</v>
      </c>
      <c r="R4000" s="1">
        <f>SUMIF(C:C,ecommerce_10000[[#This Row],[Category]],I:I)</f>
        <v>31420413.200000018</v>
      </c>
      <c r="S4000" s="1">
        <f>SUMIFS(I:I,C:C,C4000)</f>
        <v>31420413.200000018</v>
      </c>
      <c r="T4000" s="1" t="str">
        <f>INDEX(F:F,MATCH(ecommerce_10000[[#This Row],[TotalAmount]],I:I,0))</f>
        <v>Casablanca</v>
      </c>
    </row>
    <row r="4001" spans="1:20" x14ac:dyDescent="0.3">
      <c r="A4001" s="1" t="s">
        <v>4045</v>
      </c>
      <c r="B4001" s="1" t="s">
        <v>19</v>
      </c>
      <c r="C4001" s="1" t="s">
        <v>20</v>
      </c>
      <c r="D4001" s="1" t="s">
        <v>21</v>
      </c>
      <c r="E4001" s="1" t="s">
        <v>47</v>
      </c>
      <c r="F4001" s="1" t="s">
        <v>23</v>
      </c>
      <c r="G4001">
        <v>964.83</v>
      </c>
      <c r="H4001">
        <v>3</v>
      </c>
      <c r="I4001">
        <v>2894.49</v>
      </c>
      <c r="J4001">
        <v>2.5499999999999998</v>
      </c>
      <c r="K4001">
        <v>1279</v>
      </c>
      <c r="L4001" s="2">
        <v>45423</v>
      </c>
      <c r="O4001" t="str">
        <f>IF(ecommerce_10000[[#This Row],[Platform]]="Souq","sq",ecommerce_10000[[#This Row],[Platform]])</f>
        <v>Amazon</v>
      </c>
      <c r="P4001" t="str">
        <f>IF(E4001="Souq","sq",IF(E4001="Jumia","Jum",E4001))</f>
        <v>Amazon</v>
      </c>
      <c r="Q4001">
        <f>VLOOKUP(ecommerce_10000[[#This Row],[City]],F:I,4,FALSE)</f>
        <v>13290.4</v>
      </c>
      <c r="R4001" s="1">
        <f>SUMIF(C:C,ecommerce_10000[[#This Row],[Category]],I:I)</f>
        <v>91504159.730000004</v>
      </c>
      <c r="S4001" s="1">
        <f>SUMIFS(I:I,C:C,C4001)</f>
        <v>91504159.730000004</v>
      </c>
      <c r="T4001" s="1" t="str">
        <f>INDEX(F:F,MATCH(ecommerce_10000[[#This Row],[TotalAmount]],I:I,0))</f>
        <v>Alexandria</v>
      </c>
    </row>
    <row r="4002" spans="1:20" x14ac:dyDescent="0.3">
      <c r="A4002" s="1" t="s">
        <v>4046</v>
      </c>
      <c r="B4002" s="1" t="s">
        <v>65</v>
      </c>
      <c r="C4002" s="1" t="s">
        <v>20</v>
      </c>
      <c r="D4002" s="1" t="s">
        <v>66</v>
      </c>
      <c r="E4002" s="1" t="s">
        <v>47</v>
      </c>
      <c r="F4002" s="1" t="s">
        <v>62</v>
      </c>
      <c r="G4002">
        <v>538.01</v>
      </c>
      <c r="H4002">
        <v>5</v>
      </c>
      <c r="I4002">
        <v>2690.05</v>
      </c>
      <c r="J4002">
        <v>1.19</v>
      </c>
      <c r="K4002">
        <v>2795</v>
      </c>
      <c r="L4002" s="2">
        <v>45466</v>
      </c>
      <c r="O4002" t="str">
        <f>IF(ecommerce_10000[[#This Row],[Platform]]="Souq","sq",ecommerce_10000[[#This Row],[Platform]])</f>
        <v>Amazon</v>
      </c>
      <c r="P4002" t="str">
        <f>IF(E4002="Souq","sq",IF(E4002="Jumia","Jum",E4002))</f>
        <v>Amazon</v>
      </c>
      <c r="Q4002">
        <f>VLOOKUP(ecommerce_10000[[#This Row],[City]],F:I,4,FALSE)</f>
        <v>27872.98</v>
      </c>
      <c r="R4002" s="1">
        <f>SUMIF(C:C,ecommerce_10000[[#This Row],[Category]],I:I)</f>
        <v>91504159.730000004</v>
      </c>
      <c r="S4002" s="1">
        <f>SUMIFS(I:I,C:C,C4002)</f>
        <v>91504159.730000004</v>
      </c>
      <c r="T4002" s="1" t="str">
        <f>INDEX(F:F,MATCH(ecommerce_10000[[#This Row],[TotalAmount]],I:I,0))</f>
        <v>Giza</v>
      </c>
    </row>
    <row r="4003" spans="1:20" x14ac:dyDescent="0.3">
      <c r="A4003" s="1" t="s">
        <v>4047</v>
      </c>
      <c r="B4003" s="1" t="s">
        <v>35</v>
      </c>
      <c r="C4003" s="1" t="s">
        <v>14</v>
      </c>
      <c r="D4003" s="1" t="s">
        <v>36</v>
      </c>
      <c r="E4003" s="1" t="s">
        <v>47</v>
      </c>
      <c r="F4003" s="1" t="s">
        <v>23</v>
      </c>
      <c r="G4003">
        <v>5724.66</v>
      </c>
      <c r="H4003">
        <v>1</v>
      </c>
      <c r="I4003">
        <v>5724.66</v>
      </c>
      <c r="J4003">
        <v>3.33</v>
      </c>
      <c r="K4003">
        <v>4024</v>
      </c>
      <c r="L4003" s="2">
        <v>45421</v>
      </c>
      <c r="O4003" t="str">
        <f>IF(ecommerce_10000[[#This Row],[Platform]]="Souq","sq",ecommerce_10000[[#This Row],[Platform]])</f>
        <v>Amazon</v>
      </c>
      <c r="P4003" t="str">
        <f>IF(E4003="Souq","sq",IF(E4003="Jumia","Jum",E4003))</f>
        <v>Amazon</v>
      </c>
      <c r="Q4003">
        <f>VLOOKUP(ecommerce_10000[[#This Row],[City]],F:I,4,FALSE)</f>
        <v>13290.4</v>
      </c>
      <c r="R4003" s="1">
        <f>SUMIF(C:C,ecommerce_10000[[#This Row],[Category]],I:I)</f>
        <v>92327183.770000085</v>
      </c>
      <c r="S4003" s="1">
        <f>SUMIFS(I:I,C:C,C4003)</f>
        <v>92327183.770000085</v>
      </c>
      <c r="T4003" s="1" t="str">
        <f>INDEX(F:F,MATCH(ecommerce_10000[[#This Row],[TotalAmount]],I:I,0))</f>
        <v>Alexandria</v>
      </c>
    </row>
    <row r="4004" spans="1:20" x14ac:dyDescent="0.3">
      <c r="A4004" s="1" t="s">
        <v>4048</v>
      </c>
      <c r="B4004" s="1" t="s">
        <v>35</v>
      </c>
      <c r="C4004" s="1" t="s">
        <v>14</v>
      </c>
      <c r="D4004" s="1" t="s">
        <v>36</v>
      </c>
      <c r="E4004" s="1" t="s">
        <v>22</v>
      </c>
      <c r="F4004" s="1" t="s">
        <v>62</v>
      </c>
      <c r="G4004">
        <v>3995.8</v>
      </c>
      <c r="H4004">
        <v>1</v>
      </c>
      <c r="I4004">
        <v>3995.8</v>
      </c>
      <c r="J4004">
        <v>1.88</v>
      </c>
      <c r="K4004">
        <v>307</v>
      </c>
      <c r="L4004" s="2">
        <v>45331</v>
      </c>
      <c r="O4004" t="str">
        <f>IF(ecommerce_10000[[#This Row],[Platform]]="Souq","sq",ecommerce_10000[[#This Row],[Platform]])</f>
        <v>Jumia</v>
      </c>
      <c r="P4004" t="str">
        <f>IF(E4004="Souq","sq",IF(E4004="Jumia","Jum",E4004))</f>
        <v>Jum</v>
      </c>
      <c r="Q4004">
        <f>VLOOKUP(ecommerce_10000[[#This Row],[City]],F:I,4,FALSE)</f>
        <v>27872.98</v>
      </c>
      <c r="R4004" s="1">
        <f>SUMIF(C:C,ecommerce_10000[[#This Row],[Category]],I:I)</f>
        <v>92327183.770000085</v>
      </c>
      <c r="S4004" s="1">
        <f>SUMIFS(I:I,C:C,C4004)</f>
        <v>92327183.770000085</v>
      </c>
      <c r="T4004" s="1" t="str">
        <f>INDEX(F:F,MATCH(ecommerce_10000[[#This Row],[TotalAmount]],I:I,0))</f>
        <v>Giza</v>
      </c>
    </row>
    <row r="4005" spans="1:20" x14ac:dyDescent="0.3">
      <c r="A4005" s="1" t="s">
        <v>4049</v>
      </c>
      <c r="B4005" s="1" t="s">
        <v>49</v>
      </c>
      <c r="C4005" s="1" t="s">
        <v>14</v>
      </c>
      <c r="D4005" s="1" t="s">
        <v>50</v>
      </c>
      <c r="E4005" s="1" t="s">
        <v>16</v>
      </c>
      <c r="F4005" s="1" t="s">
        <v>40</v>
      </c>
      <c r="G4005">
        <v>8355.6200000000008</v>
      </c>
      <c r="H4005">
        <v>1</v>
      </c>
      <c r="I4005">
        <v>8355.6200000000008</v>
      </c>
      <c r="J4005">
        <v>2.0099999999999998</v>
      </c>
      <c r="K4005">
        <v>1388</v>
      </c>
      <c r="L4005" s="2">
        <v>45433</v>
      </c>
      <c r="O4005" t="str">
        <f>IF(ecommerce_10000[[#This Row],[Platform]]="Souq","sq",ecommerce_10000[[#This Row],[Platform]])</f>
        <v>sq</v>
      </c>
      <c r="P4005" t="str">
        <f>IF(E4005="Souq","sq",IF(E4005="Jumia","Jum",E4005))</f>
        <v>sq</v>
      </c>
      <c r="Q4005">
        <f>VLOOKUP(ecommerce_10000[[#This Row],[City]],F:I,4,FALSE)</f>
        <v>99349.3</v>
      </c>
      <c r="R4005" s="1">
        <f>SUMIF(C:C,ecommerce_10000[[#This Row],[Category]],I:I)</f>
        <v>92327183.770000085</v>
      </c>
      <c r="S4005" s="1">
        <f>SUMIFS(I:I,C:C,C4005)</f>
        <v>92327183.770000085</v>
      </c>
      <c r="T4005" s="1" t="str">
        <f>INDEX(F:F,MATCH(ecommerce_10000[[#This Row],[TotalAmount]],I:I,0))</f>
        <v>Riyadh</v>
      </c>
    </row>
    <row r="4006" spans="1:20" x14ac:dyDescent="0.3">
      <c r="A4006" s="1" t="s">
        <v>4050</v>
      </c>
      <c r="B4006" s="1" t="s">
        <v>43</v>
      </c>
      <c r="C4006" s="1" t="s">
        <v>44</v>
      </c>
      <c r="D4006" s="1" t="s">
        <v>45</v>
      </c>
      <c r="E4006" s="1" t="s">
        <v>47</v>
      </c>
      <c r="F4006" s="1" t="s">
        <v>62</v>
      </c>
      <c r="G4006">
        <v>16631.900000000001</v>
      </c>
      <c r="H4006">
        <v>2</v>
      </c>
      <c r="I4006">
        <v>33263.800000000003</v>
      </c>
      <c r="J4006">
        <v>1.33</v>
      </c>
      <c r="K4006">
        <v>1838</v>
      </c>
      <c r="L4006" s="2">
        <v>45332</v>
      </c>
      <c r="O4006" t="str">
        <f>IF(ecommerce_10000[[#This Row],[Platform]]="Souq","sq",ecommerce_10000[[#This Row],[Platform]])</f>
        <v>Amazon</v>
      </c>
      <c r="P4006" t="str">
        <f>IF(E4006="Souq","sq",IF(E4006="Jumia","Jum",E4006))</f>
        <v>Amazon</v>
      </c>
      <c r="Q4006">
        <f>VLOOKUP(ecommerce_10000[[#This Row],[City]],F:I,4,FALSE)</f>
        <v>27872.98</v>
      </c>
      <c r="R4006" s="1">
        <f>SUMIF(C:C,ecommerce_10000[[#This Row],[Category]],I:I)</f>
        <v>31420413.200000018</v>
      </c>
      <c r="S4006" s="1">
        <f>SUMIFS(I:I,C:C,C4006)</f>
        <v>31420413.200000018</v>
      </c>
      <c r="T4006" s="1" t="str">
        <f>INDEX(F:F,MATCH(ecommerce_10000[[#This Row],[TotalAmount]],I:I,0))</f>
        <v>Giza</v>
      </c>
    </row>
    <row r="4007" spans="1:20" x14ac:dyDescent="0.3">
      <c r="A4007" s="1" t="s">
        <v>4051</v>
      </c>
      <c r="B4007" s="1" t="s">
        <v>38</v>
      </c>
      <c r="C4007" s="1" t="s">
        <v>20</v>
      </c>
      <c r="D4007" s="1" t="s">
        <v>39</v>
      </c>
      <c r="E4007" s="1" t="s">
        <v>47</v>
      </c>
      <c r="F4007" s="1" t="s">
        <v>28</v>
      </c>
      <c r="G4007">
        <v>5504.81</v>
      </c>
      <c r="H4007">
        <v>4</v>
      </c>
      <c r="I4007">
        <v>22019.24</v>
      </c>
      <c r="J4007">
        <v>1.1499999999999999</v>
      </c>
      <c r="K4007">
        <v>1501</v>
      </c>
      <c r="L4007" s="2">
        <v>45575</v>
      </c>
      <c r="O4007" t="str">
        <f>IF(ecommerce_10000[[#This Row],[Platform]]="Souq","sq",ecommerce_10000[[#This Row],[Platform]])</f>
        <v>Amazon</v>
      </c>
      <c r="P4007" t="str">
        <f>IF(E4007="Souq","sq",IF(E4007="Jumia","Jum",E4007))</f>
        <v>Amazon</v>
      </c>
      <c r="Q4007">
        <f>VLOOKUP(ecommerce_10000[[#This Row],[City]],F:I,4,FALSE)</f>
        <v>26648.76</v>
      </c>
      <c r="R4007" s="1">
        <f>SUMIF(C:C,ecommerce_10000[[#This Row],[Category]],I:I)</f>
        <v>91504159.730000004</v>
      </c>
      <c r="S4007" s="1">
        <f>SUMIFS(I:I,C:C,C4007)</f>
        <v>91504159.730000004</v>
      </c>
      <c r="T4007" s="1" t="str">
        <f>INDEX(F:F,MATCH(ecommerce_10000[[#This Row],[TotalAmount]],I:I,0))</f>
        <v>Casablanca</v>
      </c>
    </row>
    <row r="4008" spans="1:20" x14ac:dyDescent="0.3">
      <c r="A4008" s="1" t="s">
        <v>4052</v>
      </c>
      <c r="B4008" s="1" t="s">
        <v>65</v>
      </c>
      <c r="C4008" s="1" t="s">
        <v>20</v>
      </c>
      <c r="D4008" s="1" t="s">
        <v>66</v>
      </c>
      <c r="E4008" s="1" t="s">
        <v>47</v>
      </c>
      <c r="F4008" s="1" t="s">
        <v>17</v>
      </c>
      <c r="G4008">
        <v>16087.95</v>
      </c>
      <c r="H4008">
        <v>1</v>
      </c>
      <c r="I4008">
        <v>16087.95</v>
      </c>
      <c r="J4008">
        <v>1.93</v>
      </c>
      <c r="K4008">
        <v>1659</v>
      </c>
      <c r="L4008" s="2">
        <v>45294</v>
      </c>
      <c r="O4008" t="str">
        <f>IF(ecommerce_10000[[#This Row],[Platform]]="Souq","sq",ecommerce_10000[[#This Row],[Platform]])</f>
        <v>Amazon</v>
      </c>
      <c r="P4008" t="str">
        <f>IF(E4008="Souq","sq",IF(E4008="Jumia","Jum",E4008))</f>
        <v>Amazon</v>
      </c>
      <c r="Q4008">
        <f>VLOOKUP(ecommerce_10000[[#This Row],[City]],F:I,4,FALSE)</f>
        <v>16284.02</v>
      </c>
      <c r="R4008" s="1">
        <f>SUMIF(C:C,ecommerce_10000[[#This Row],[Category]],I:I)</f>
        <v>91504159.730000004</v>
      </c>
      <c r="S4008" s="1">
        <f>SUMIFS(I:I,C:C,C4008)</f>
        <v>91504159.730000004</v>
      </c>
      <c r="T4008" s="1" t="str">
        <f>INDEX(F:F,MATCH(ecommerce_10000[[#This Row],[TotalAmount]],I:I,0))</f>
        <v>Cairo</v>
      </c>
    </row>
    <row r="4009" spans="1:20" x14ac:dyDescent="0.3">
      <c r="A4009" s="1" t="s">
        <v>4053</v>
      </c>
      <c r="B4009" s="1" t="s">
        <v>53</v>
      </c>
      <c r="C4009" s="1" t="s">
        <v>31</v>
      </c>
      <c r="D4009" s="1" t="s">
        <v>54</v>
      </c>
      <c r="E4009" s="1" t="s">
        <v>22</v>
      </c>
      <c r="F4009" s="1" t="s">
        <v>40</v>
      </c>
      <c r="G4009">
        <v>2916.08</v>
      </c>
      <c r="H4009">
        <v>4</v>
      </c>
      <c r="I4009">
        <v>11664.32</v>
      </c>
      <c r="J4009">
        <v>4.54</v>
      </c>
      <c r="K4009">
        <v>1489</v>
      </c>
      <c r="L4009" s="2">
        <v>45358</v>
      </c>
      <c r="O4009" t="str">
        <f>IF(ecommerce_10000[[#This Row],[Platform]]="Souq","sq",ecommerce_10000[[#This Row],[Platform]])</f>
        <v>Jumia</v>
      </c>
      <c r="P4009" t="str">
        <f>IF(E4009="Souq","sq",IF(E4009="Jumia","Jum",E4009))</f>
        <v>Jum</v>
      </c>
      <c r="Q4009">
        <f>VLOOKUP(ecommerce_10000[[#This Row],[City]],F:I,4,FALSE)</f>
        <v>99349.3</v>
      </c>
      <c r="R4009" s="1">
        <f>SUMIF(C:C,ecommerce_10000[[#This Row],[Category]],I:I)</f>
        <v>57542997.559999913</v>
      </c>
      <c r="S4009" s="1">
        <f>SUMIFS(I:I,C:C,C4009)</f>
        <v>57542997.559999913</v>
      </c>
      <c r="T4009" s="1" t="str">
        <f>INDEX(F:F,MATCH(ecommerce_10000[[#This Row],[TotalAmount]],I:I,0))</f>
        <v>Riyadh</v>
      </c>
    </row>
    <row r="4010" spans="1:20" x14ac:dyDescent="0.3">
      <c r="A4010" s="1" t="s">
        <v>4054</v>
      </c>
      <c r="B4010" s="1" t="s">
        <v>25</v>
      </c>
      <c r="C4010" s="1" t="s">
        <v>26</v>
      </c>
      <c r="D4010" s="1" t="s">
        <v>27</v>
      </c>
      <c r="E4010" s="1" t="s">
        <v>16</v>
      </c>
      <c r="F4010" s="1" t="s">
        <v>62</v>
      </c>
      <c r="G4010">
        <v>18841.650000000001</v>
      </c>
      <c r="H4010">
        <v>1</v>
      </c>
      <c r="I4010">
        <v>18841.650000000001</v>
      </c>
      <c r="J4010">
        <v>2.5</v>
      </c>
      <c r="K4010">
        <v>4392</v>
      </c>
      <c r="L4010" s="2">
        <v>45364</v>
      </c>
      <c r="O4010" t="str">
        <f>IF(ecommerce_10000[[#This Row],[Platform]]="Souq","sq",ecommerce_10000[[#This Row],[Platform]])</f>
        <v>sq</v>
      </c>
      <c r="P4010" t="str">
        <f>IF(E4010="Souq","sq",IF(E4010="Jumia","Jum",E4010))</f>
        <v>sq</v>
      </c>
      <c r="Q4010">
        <f>VLOOKUP(ecommerce_10000[[#This Row],[City]],F:I,4,FALSE)</f>
        <v>27872.98</v>
      </c>
      <c r="R4010" s="1">
        <f>SUMIF(C:C,ecommerce_10000[[#This Row],[Category]],I:I)</f>
        <v>29200970.130000021</v>
      </c>
      <c r="S4010" s="1">
        <f>SUMIFS(I:I,C:C,C4010)</f>
        <v>29200970.130000021</v>
      </c>
      <c r="T4010" s="1" t="str">
        <f>INDEX(F:F,MATCH(ecommerce_10000[[#This Row],[TotalAmount]],I:I,0))</f>
        <v>Giza</v>
      </c>
    </row>
    <row r="4011" spans="1:20" x14ac:dyDescent="0.3">
      <c r="A4011" s="1" t="s">
        <v>4055</v>
      </c>
      <c r="B4011" s="1" t="s">
        <v>25</v>
      </c>
      <c r="C4011" s="1" t="s">
        <v>26</v>
      </c>
      <c r="D4011" s="1" t="s">
        <v>27</v>
      </c>
      <c r="E4011" s="1" t="s">
        <v>16</v>
      </c>
      <c r="F4011" s="1" t="s">
        <v>33</v>
      </c>
      <c r="G4011">
        <v>13288.19</v>
      </c>
      <c r="H4011">
        <v>5</v>
      </c>
      <c r="I4011">
        <v>66440.95</v>
      </c>
      <c r="J4011">
        <v>2.02</v>
      </c>
      <c r="K4011">
        <v>3602</v>
      </c>
      <c r="L4011" s="2">
        <v>45623</v>
      </c>
      <c r="O4011" t="str">
        <f>IF(ecommerce_10000[[#This Row],[Platform]]="Souq","sq",ecommerce_10000[[#This Row],[Platform]])</f>
        <v>sq</v>
      </c>
      <c r="P4011" t="str">
        <f>IF(E4011="Souq","sq",IF(E4011="Jumia","Jum",E4011))</f>
        <v>sq</v>
      </c>
      <c r="Q4011">
        <f>VLOOKUP(ecommerce_10000[[#This Row],[City]],F:I,4,FALSE)</f>
        <v>3665.44</v>
      </c>
      <c r="R4011" s="1">
        <f>SUMIF(C:C,ecommerce_10000[[#This Row],[Category]],I:I)</f>
        <v>29200970.130000021</v>
      </c>
      <c r="S4011" s="1">
        <f>SUMIFS(I:I,C:C,C4011)</f>
        <v>29200970.130000021</v>
      </c>
      <c r="T4011" s="1" t="str">
        <f>INDEX(F:F,MATCH(ecommerce_10000[[#This Row],[TotalAmount]],I:I,0))</f>
        <v>Dubai</v>
      </c>
    </row>
    <row r="4012" spans="1:20" x14ac:dyDescent="0.3">
      <c r="A4012" s="1" t="s">
        <v>4056</v>
      </c>
      <c r="B4012" s="1" t="s">
        <v>19</v>
      </c>
      <c r="C4012" s="1" t="s">
        <v>20</v>
      </c>
      <c r="D4012" s="1" t="s">
        <v>21</v>
      </c>
      <c r="E4012" s="1" t="s">
        <v>47</v>
      </c>
      <c r="F4012" s="1" t="s">
        <v>40</v>
      </c>
      <c r="G4012">
        <v>11361.5</v>
      </c>
      <c r="H4012">
        <v>1</v>
      </c>
      <c r="I4012">
        <v>11361.5</v>
      </c>
      <c r="J4012">
        <v>2.46</v>
      </c>
      <c r="K4012">
        <v>4968</v>
      </c>
      <c r="L4012" s="2">
        <v>45479</v>
      </c>
      <c r="O4012" t="str">
        <f>IF(ecommerce_10000[[#This Row],[Platform]]="Souq","sq",ecommerce_10000[[#This Row],[Platform]])</f>
        <v>Amazon</v>
      </c>
      <c r="P4012" t="str">
        <f>IF(E4012="Souq","sq",IF(E4012="Jumia","Jum",E4012))</f>
        <v>Amazon</v>
      </c>
      <c r="Q4012">
        <f>VLOOKUP(ecommerce_10000[[#This Row],[City]],F:I,4,FALSE)</f>
        <v>99349.3</v>
      </c>
      <c r="R4012" s="1">
        <f>SUMIF(C:C,ecommerce_10000[[#This Row],[Category]],I:I)</f>
        <v>91504159.730000004</v>
      </c>
      <c r="S4012" s="1">
        <f>SUMIFS(I:I,C:C,C4012)</f>
        <v>91504159.730000004</v>
      </c>
      <c r="T4012" s="1" t="str">
        <f>INDEX(F:F,MATCH(ecommerce_10000[[#This Row],[TotalAmount]],I:I,0))</f>
        <v>Riyadh</v>
      </c>
    </row>
    <row r="4013" spans="1:20" x14ac:dyDescent="0.3">
      <c r="A4013" s="1" t="s">
        <v>4057</v>
      </c>
      <c r="B4013" s="1" t="s">
        <v>43</v>
      </c>
      <c r="C4013" s="1" t="s">
        <v>44</v>
      </c>
      <c r="D4013" s="1" t="s">
        <v>45</v>
      </c>
      <c r="E4013" s="1" t="s">
        <v>22</v>
      </c>
      <c r="F4013" s="1" t="s">
        <v>23</v>
      </c>
      <c r="G4013">
        <v>19347.509999999998</v>
      </c>
      <c r="H4013">
        <v>5</v>
      </c>
      <c r="I4013">
        <v>96737.55</v>
      </c>
      <c r="J4013">
        <v>2.87</v>
      </c>
      <c r="K4013">
        <v>2456</v>
      </c>
      <c r="L4013" s="2">
        <v>45486</v>
      </c>
      <c r="O4013" t="str">
        <f>IF(ecommerce_10000[[#This Row],[Platform]]="Souq","sq",ecommerce_10000[[#This Row],[Platform]])</f>
        <v>Jumia</v>
      </c>
      <c r="P4013" t="str">
        <f>IF(E4013="Souq","sq",IF(E4013="Jumia","Jum",E4013))</f>
        <v>Jum</v>
      </c>
      <c r="Q4013">
        <f>VLOOKUP(ecommerce_10000[[#This Row],[City]],F:I,4,FALSE)</f>
        <v>13290.4</v>
      </c>
      <c r="R4013" s="1">
        <f>SUMIF(C:C,ecommerce_10000[[#This Row],[Category]],I:I)</f>
        <v>31420413.200000018</v>
      </c>
      <c r="S4013" s="1">
        <f>SUMIFS(I:I,C:C,C4013)</f>
        <v>31420413.200000018</v>
      </c>
      <c r="T4013" s="1" t="str">
        <f>INDEX(F:F,MATCH(ecommerce_10000[[#This Row],[TotalAmount]],I:I,0))</f>
        <v>Alexandria</v>
      </c>
    </row>
    <row r="4014" spans="1:20" x14ac:dyDescent="0.3">
      <c r="A4014" s="1" t="s">
        <v>4058</v>
      </c>
      <c r="B4014" s="1" t="s">
        <v>38</v>
      </c>
      <c r="C4014" s="1" t="s">
        <v>20</v>
      </c>
      <c r="D4014" s="1" t="s">
        <v>39</v>
      </c>
      <c r="E4014" s="1" t="s">
        <v>47</v>
      </c>
      <c r="F4014" s="1" t="s">
        <v>28</v>
      </c>
      <c r="G4014">
        <v>701.29</v>
      </c>
      <c r="H4014">
        <v>5</v>
      </c>
      <c r="I4014">
        <v>3506.45</v>
      </c>
      <c r="J4014">
        <v>3.06</v>
      </c>
      <c r="K4014">
        <v>4265</v>
      </c>
      <c r="L4014" s="2">
        <v>45536</v>
      </c>
      <c r="O4014" t="str">
        <f>IF(ecommerce_10000[[#This Row],[Platform]]="Souq","sq",ecommerce_10000[[#This Row],[Platform]])</f>
        <v>Amazon</v>
      </c>
      <c r="P4014" t="str">
        <f>IF(E4014="Souq","sq",IF(E4014="Jumia","Jum",E4014))</f>
        <v>Amazon</v>
      </c>
      <c r="Q4014">
        <f>VLOOKUP(ecommerce_10000[[#This Row],[City]],F:I,4,FALSE)</f>
        <v>26648.76</v>
      </c>
      <c r="R4014" s="1">
        <f>SUMIF(C:C,ecommerce_10000[[#This Row],[Category]],I:I)</f>
        <v>91504159.730000004</v>
      </c>
      <c r="S4014" s="1">
        <f>SUMIFS(I:I,C:C,C4014)</f>
        <v>91504159.730000004</v>
      </c>
      <c r="T4014" s="1" t="str">
        <f>INDEX(F:F,MATCH(ecommerce_10000[[#This Row],[TotalAmount]],I:I,0))</f>
        <v>Casablanca</v>
      </c>
    </row>
    <row r="4015" spans="1:20" x14ac:dyDescent="0.3">
      <c r="A4015" s="1" t="s">
        <v>4059</v>
      </c>
      <c r="B4015" s="1" t="s">
        <v>13</v>
      </c>
      <c r="C4015" s="1" t="s">
        <v>14</v>
      </c>
      <c r="D4015" s="1" t="s">
        <v>15</v>
      </c>
      <c r="E4015" s="1" t="s">
        <v>22</v>
      </c>
      <c r="F4015" s="1" t="s">
        <v>28</v>
      </c>
      <c r="G4015">
        <v>4569.13</v>
      </c>
      <c r="H4015">
        <v>4</v>
      </c>
      <c r="I4015">
        <v>18276.52</v>
      </c>
      <c r="J4015">
        <v>2.13</v>
      </c>
      <c r="K4015">
        <v>2333</v>
      </c>
      <c r="L4015" s="2">
        <v>45580</v>
      </c>
      <c r="O4015" t="str">
        <f>IF(ecommerce_10000[[#This Row],[Platform]]="Souq","sq",ecommerce_10000[[#This Row],[Platform]])</f>
        <v>Jumia</v>
      </c>
      <c r="P4015" t="str">
        <f>IF(E4015="Souq","sq",IF(E4015="Jumia","Jum",E4015))</f>
        <v>Jum</v>
      </c>
      <c r="Q4015">
        <f>VLOOKUP(ecommerce_10000[[#This Row],[City]],F:I,4,FALSE)</f>
        <v>26648.76</v>
      </c>
      <c r="R4015" s="1">
        <f>SUMIF(C:C,ecommerce_10000[[#This Row],[Category]],I:I)</f>
        <v>92327183.770000085</v>
      </c>
      <c r="S4015" s="1">
        <f>SUMIFS(I:I,C:C,C4015)</f>
        <v>92327183.770000085</v>
      </c>
      <c r="T4015" s="1" t="str">
        <f>INDEX(F:F,MATCH(ecommerce_10000[[#This Row],[TotalAmount]],I:I,0))</f>
        <v>Casablanca</v>
      </c>
    </row>
    <row r="4016" spans="1:20" x14ac:dyDescent="0.3">
      <c r="A4016" s="1" t="s">
        <v>4060</v>
      </c>
      <c r="B4016" s="1" t="s">
        <v>19</v>
      </c>
      <c r="C4016" s="1" t="s">
        <v>20</v>
      </c>
      <c r="D4016" s="1" t="s">
        <v>21</v>
      </c>
      <c r="E4016" s="1" t="s">
        <v>16</v>
      </c>
      <c r="F4016" s="1" t="s">
        <v>33</v>
      </c>
      <c r="G4016">
        <v>8187.58</v>
      </c>
      <c r="H4016">
        <v>3</v>
      </c>
      <c r="I4016">
        <v>24562.74</v>
      </c>
      <c r="J4016">
        <v>4.05</v>
      </c>
      <c r="K4016">
        <v>4823</v>
      </c>
      <c r="L4016" s="2">
        <v>45516</v>
      </c>
      <c r="O4016" t="str">
        <f>IF(ecommerce_10000[[#This Row],[Platform]]="Souq","sq",ecommerce_10000[[#This Row],[Platform]])</f>
        <v>sq</v>
      </c>
      <c r="P4016" t="str">
        <f>IF(E4016="Souq","sq",IF(E4016="Jumia","Jum",E4016))</f>
        <v>sq</v>
      </c>
      <c r="Q4016">
        <f>VLOOKUP(ecommerce_10000[[#This Row],[City]],F:I,4,FALSE)</f>
        <v>3665.44</v>
      </c>
      <c r="R4016" s="1">
        <f>SUMIF(C:C,ecommerce_10000[[#This Row],[Category]],I:I)</f>
        <v>91504159.730000004</v>
      </c>
      <c r="S4016" s="1">
        <f>SUMIFS(I:I,C:C,C4016)</f>
        <v>91504159.730000004</v>
      </c>
      <c r="T4016" s="1" t="str">
        <f>INDEX(F:F,MATCH(ecommerce_10000[[#This Row],[TotalAmount]],I:I,0))</f>
        <v>Dubai</v>
      </c>
    </row>
    <row r="4017" spans="1:20" x14ac:dyDescent="0.3">
      <c r="A4017" s="1" t="s">
        <v>4061</v>
      </c>
      <c r="B4017" s="1" t="s">
        <v>13</v>
      </c>
      <c r="C4017" s="1" t="s">
        <v>14</v>
      </c>
      <c r="D4017" s="1" t="s">
        <v>15</v>
      </c>
      <c r="E4017" s="1" t="s">
        <v>22</v>
      </c>
      <c r="F4017" s="1" t="s">
        <v>17</v>
      </c>
      <c r="G4017">
        <v>13985</v>
      </c>
      <c r="H4017">
        <v>5</v>
      </c>
      <c r="I4017">
        <v>69925</v>
      </c>
      <c r="J4017">
        <v>1.48</v>
      </c>
      <c r="K4017">
        <v>621</v>
      </c>
      <c r="L4017" s="2">
        <v>45646</v>
      </c>
      <c r="O4017" t="str">
        <f>IF(ecommerce_10000[[#This Row],[Platform]]="Souq","sq",ecommerce_10000[[#This Row],[Platform]])</f>
        <v>Jumia</v>
      </c>
      <c r="P4017" t="str">
        <f>IF(E4017="Souq","sq",IF(E4017="Jumia","Jum",E4017))</f>
        <v>Jum</v>
      </c>
      <c r="Q4017">
        <f>VLOOKUP(ecommerce_10000[[#This Row],[City]],F:I,4,FALSE)</f>
        <v>16284.02</v>
      </c>
      <c r="R4017" s="1">
        <f>SUMIF(C:C,ecommerce_10000[[#This Row],[Category]],I:I)</f>
        <v>92327183.770000085</v>
      </c>
      <c r="S4017" s="1">
        <f>SUMIFS(I:I,C:C,C4017)</f>
        <v>92327183.770000085</v>
      </c>
      <c r="T4017" s="1" t="str">
        <f>INDEX(F:F,MATCH(ecommerce_10000[[#This Row],[TotalAmount]],I:I,0))</f>
        <v>Cairo</v>
      </c>
    </row>
    <row r="4018" spans="1:20" x14ac:dyDescent="0.3">
      <c r="A4018" s="1" t="s">
        <v>4062</v>
      </c>
      <c r="B4018" s="1" t="s">
        <v>19</v>
      </c>
      <c r="C4018" s="1" t="s">
        <v>20</v>
      </c>
      <c r="D4018" s="1" t="s">
        <v>21</v>
      </c>
      <c r="E4018" s="1" t="s">
        <v>16</v>
      </c>
      <c r="F4018" s="1" t="s">
        <v>33</v>
      </c>
      <c r="G4018">
        <v>15093.98</v>
      </c>
      <c r="H4018">
        <v>2</v>
      </c>
      <c r="I4018">
        <v>30187.96</v>
      </c>
      <c r="J4018">
        <v>4.41</v>
      </c>
      <c r="K4018">
        <v>3660</v>
      </c>
      <c r="L4018" s="2">
        <v>45498</v>
      </c>
      <c r="O4018" t="str">
        <f>IF(ecommerce_10000[[#This Row],[Platform]]="Souq","sq",ecommerce_10000[[#This Row],[Platform]])</f>
        <v>sq</v>
      </c>
      <c r="P4018" t="str">
        <f>IF(E4018="Souq","sq",IF(E4018="Jumia","Jum",E4018))</f>
        <v>sq</v>
      </c>
      <c r="Q4018">
        <f>VLOOKUP(ecommerce_10000[[#This Row],[City]],F:I,4,FALSE)</f>
        <v>3665.44</v>
      </c>
      <c r="R4018" s="1">
        <f>SUMIF(C:C,ecommerce_10000[[#This Row],[Category]],I:I)</f>
        <v>91504159.730000004</v>
      </c>
      <c r="S4018" s="1">
        <f>SUMIFS(I:I,C:C,C4018)</f>
        <v>91504159.730000004</v>
      </c>
      <c r="T4018" s="1" t="str">
        <f>INDEX(F:F,MATCH(ecommerce_10000[[#This Row],[TotalAmount]],I:I,0))</f>
        <v>Dubai</v>
      </c>
    </row>
    <row r="4019" spans="1:20" x14ac:dyDescent="0.3">
      <c r="A4019" s="1" t="s">
        <v>4063</v>
      </c>
      <c r="B4019" s="1" t="s">
        <v>25</v>
      </c>
      <c r="C4019" s="1" t="s">
        <v>26</v>
      </c>
      <c r="D4019" s="1" t="s">
        <v>27</v>
      </c>
      <c r="E4019" s="1" t="s">
        <v>47</v>
      </c>
      <c r="F4019" s="1" t="s">
        <v>62</v>
      </c>
      <c r="G4019">
        <v>4343.93</v>
      </c>
      <c r="H4019">
        <v>1</v>
      </c>
      <c r="I4019">
        <v>4343.93</v>
      </c>
      <c r="J4019">
        <v>1.2</v>
      </c>
      <c r="K4019">
        <v>1263</v>
      </c>
      <c r="L4019" s="2">
        <v>45369</v>
      </c>
      <c r="O4019" t="str">
        <f>IF(ecommerce_10000[[#This Row],[Platform]]="Souq","sq",ecommerce_10000[[#This Row],[Platform]])</f>
        <v>Amazon</v>
      </c>
      <c r="P4019" t="str">
        <f>IF(E4019="Souq","sq",IF(E4019="Jumia","Jum",E4019))</f>
        <v>Amazon</v>
      </c>
      <c r="Q4019">
        <f>VLOOKUP(ecommerce_10000[[#This Row],[City]],F:I,4,FALSE)</f>
        <v>27872.98</v>
      </c>
      <c r="R4019" s="1">
        <f>SUMIF(C:C,ecommerce_10000[[#This Row],[Category]],I:I)</f>
        <v>29200970.130000021</v>
      </c>
      <c r="S4019" s="1">
        <f>SUMIFS(I:I,C:C,C4019)</f>
        <v>29200970.130000021</v>
      </c>
      <c r="T4019" s="1" t="str">
        <f>INDEX(F:F,MATCH(ecommerce_10000[[#This Row],[TotalAmount]],I:I,0))</f>
        <v>Giza</v>
      </c>
    </row>
    <row r="4020" spans="1:20" x14ac:dyDescent="0.3">
      <c r="A4020" s="1" t="s">
        <v>4064</v>
      </c>
      <c r="B4020" s="1" t="s">
        <v>43</v>
      </c>
      <c r="C4020" s="1" t="s">
        <v>44</v>
      </c>
      <c r="D4020" s="1" t="s">
        <v>45</v>
      </c>
      <c r="E4020" s="1" t="s">
        <v>16</v>
      </c>
      <c r="F4020" s="1" t="s">
        <v>40</v>
      </c>
      <c r="G4020">
        <v>14964.99</v>
      </c>
      <c r="H4020">
        <v>2</v>
      </c>
      <c r="I4020">
        <v>29929.98</v>
      </c>
      <c r="J4020">
        <v>2.4700000000000002</v>
      </c>
      <c r="K4020">
        <v>1433</v>
      </c>
      <c r="L4020" s="2">
        <v>45593</v>
      </c>
      <c r="O4020" t="str">
        <f>IF(ecommerce_10000[[#This Row],[Platform]]="Souq","sq",ecommerce_10000[[#This Row],[Platform]])</f>
        <v>sq</v>
      </c>
      <c r="P4020" t="str">
        <f>IF(E4020="Souq","sq",IF(E4020="Jumia","Jum",E4020))</f>
        <v>sq</v>
      </c>
      <c r="Q4020">
        <f>VLOOKUP(ecommerce_10000[[#This Row],[City]],F:I,4,FALSE)</f>
        <v>99349.3</v>
      </c>
      <c r="R4020" s="1">
        <f>SUMIF(C:C,ecommerce_10000[[#This Row],[Category]],I:I)</f>
        <v>31420413.200000018</v>
      </c>
      <c r="S4020" s="1">
        <f>SUMIFS(I:I,C:C,C4020)</f>
        <v>31420413.200000018</v>
      </c>
      <c r="T4020" s="1" t="str">
        <f>INDEX(F:F,MATCH(ecommerce_10000[[#This Row],[TotalAmount]],I:I,0))</f>
        <v>Riyadh</v>
      </c>
    </row>
    <row r="4021" spans="1:20" x14ac:dyDescent="0.3">
      <c r="A4021" s="1" t="s">
        <v>4065</v>
      </c>
      <c r="B4021" s="1" t="s">
        <v>53</v>
      </c>
      <c r="C4021" s="1" t="s">
        <v>31</v>
      </c>
      <c r="D4021" s="1" t="s">
        <v>54</v>
      </c>
      <c r="E4021" s="1" t="s">
        <v>16</v>
      </c>
      <c r="F4021" s="1" t="s">
        <v>28</v>
      </c>
      <c r="G4021">
        <v>14092.63</v>
      </c>
      <c r="H4021">
        <v>1</v>
      </c>
      <c r="I4021">
        <v>14092.63</v>
      </c>
      <c r="J4021">
        <v>1.69</v>
      </c>
      <c r="K4021">
        <v>3945</v>
      </c>
      <c r="L4021" s="2">
        <v>45517</v>
      </c>
      <c r="O4021" t="str">
        <f>IF(ecommerce_10000[[#This Row],[Platform]]="Souq","sq",ecommerce_10000[[#This Row],[Platform]])</f>
        <v>sq</v>
      </c>
      <c r="P4021" t="str">
        <f>IF(E4021="Souq","sq",IF(E4021="Jumia","Jum",E4021))</f>
        <v>sq</v>
      </c>
      <c r="Q4021">
        <f>VLOOKUP(ecommerce_10000[[#This Row],[City]],F:I,4,FALSE)</f>
        <v>26648.76</v>
      </c>
      <c r="R4021" s="1">
        <f>SUMIF(C:C,ecommerce_10000[[#This Row],[Category]],I:I)</f>
        <v>57542997.559999913</v>
      </c>
      <c r="S4021" s="1">
        <f>SUMIFS(I:I,C:C,C4021)</f>
        <v>57542997.559999913</v>
      </c>
      <c r="T4021" s="1" t="str">
        <f>INDEX(F:F,MATCH(ecommerce_10000[[#This Row],[TotalAmount]],I:I,0))</f>
        <v>Casablanca</v>
      </c>
    </row>
    <row r="4022" spans="1:20" x14ac:dyDescent="0.3">
      <c r="A4022" s="1" t="s">
        <v>4066</v>
      </c>
      <c r="B4022" s="1" t="s">
        <v>43</v>
      </c>
      <c r="C4022" s="1" t="s">
        <v>44</v>
      </c>
      <c r="D4022" s="1" t="s">
        <v>45</v>
      </c>
      <c r="E4022" s="1" t="s">
        <v>22</v>
      </c>
      <c r="F4022" s="1" t="s">
        <v>28</v>
      </c>
      <c r="G4022">
        <v>16810.509999999998</v>
      </c>
      <c r="H4022">
        <v>3</v>
      </c>
      <c r="I4022">
        <v>50431.53</v>
      </c>
      <c r="J4022">
        <v>2.08</v>
      </c>
      <c r="K4022">
        <v>2296</v>
      </c>
      <c r="L4022" s="2">
        <v>45650</v>
      </c>
      <c r="O4022" t="str">
        <f>IF(ecommerce_10000[[#This Row],[Platform]]="Souq","sq",ecommerce_10000[[#This Row],[Platform]])</f>
        <v>Jumia</v>
      </c>
      <c r="P4022" t="str">
        <f>IF(E4022="Souq","sq",IF(E4022="Jumia","Jum",E4022))</f>
        <v>Jum</v>
      </c>
      <c r="Q4022">
        <f>VLOOKUP(ecommerce_10000[[#This Row],[City]],F:I,4,FALSE)</f>
        <v>26648.76</v>
      </c>
      <c r="R4022" s="1">
        <f>SUMIF(C:C,ecommerce_10000[[#This Row],[Category]],I:I)</f>
        <v>31420413.200000018</v>
      </c>
      <c r="S4022" s="1">
        <f>SUMIFS(I:I,C:C,C4022)</f>
        <v>31420413.200000018</v>
      </c>
      <c r="T4022" s="1" t="str">
        <f>INDEX(F:F,MATCH(ecommerce_10000[[#This Row],[TotalAmount]],I:I,0))</f>
        <v>Casablanca</v>
      </c>
    </row>
    <row r="4023" spans="1:20" x14ac:dyDescent="0.3">
      <c r="A4023" s="1" t="s">
        <v>4067</v>
      </c>
      <c r="B4023" s="1" t="s">
        <v>38</v>
      </c>
      <c r="C4023" s="1" t="s">
        <v>20</v>
      </c>
      <c r="D4023" s="1" t="s">
        <v>39</v>
      </c>
      <c r="E4023" s="1" t="s">
        <v>16</v>
      </c>
      <c r="F4023" s="1" t="s">
        <v>23</v>
      </c>
      <c r="G4023">
        <v>12900.21</v>
      </c>
      <c r="H4023">
        <v>2</v>
      </c>
      <c r="I4023">
        <v>25800.42</v>
      </c>
      <c r="J4023">
        <v>1.42</v>
      </c>
      <c r="K4023">
        <v>4626</v>
      </c>
      <c r="L4023" s="2">
        <v>45649</v>
      </c>
      <c r="O4023" t="str">
        <f>IF(ecommerce_10000[[#This Row],[Platform]]="Souq","sq",ecommerce_10000[[#This Row],[Platform]])</f>
        <v>sq</v>
      </c>
      <c r="P4023" t="str">
        <f>IF(E4023="Souq","sq",IF(E4023="Jumia","Jum",E4023))</f>
        <v>sq</v>
      </c>
      <c r="Q4023">
        <f>VLOOKUP(ecommerce_10000[[#This Row],[City]],F:I,4,FALSE)</f>
        <v>13290.4</v>
      </c>
      <c r="R4023" s="1">
        <f>SUMIF(C:C,ecommerce_10000[[#This Row],[Category]],I:I)</f>
        <v>91504159.730000004</v>
      </c>
      <c r="S4023" s="1">
        <f>SUMIFS(I:I,C:C,C4023)</f>
        <v>91504159.730000004</v>
      </c>
      <c r="T4023" s="1" t="str">
        <f>INDEX(F:F,MATCH(ecommerce_10000[[#This Row],[TotalAmount]],I:I,0))</f>
        <v>Alexandria</v>
      </c>
    </row>
    <row r="4024" spans="1:20" x14ac:dyDescent="0.3">
      <c r="A4024" s="1" t="s">
        <v>4068</v>
      </c>
      <c r="B4024" s="1" t="s">
        <v>30</v>
      </c>
      <c r="C4024" s="1" t="s">
        <v>31</v>
      </c>
      <c r="D4024" s="1" t="s">
        <v>32</v>
      </c>
      <c r="E4024" s="1" t="s">
        <v>47</v>
      </c>
      <c r="F4024" s="1" t="s">
        <v>17</v>
      </c>
      <c r="G4024">
        <v>4954.53</v>
      </c>
      <c r="H4024">
        <v>2</v>
      </c>
      <c r="I4024">
        <v>9909.06</v>
      </c>
      <c r="J4024">
        <v>1.1100000000000001</v>
      </c>
      <c r="K4024">
        <v>1650</v>
      </c>
      <c r="L4024" s="2">
        <v>45481</v>
      </c>
      <c r="O4024" t="str">
        <f>IF(ecommerce_10000[[#This Row],[Platform]]="Souq","sq",ecommerce_10000[[#This Row],[Platform]])</f>
        <v>Amazon</v>
      </c>
      <c r="P4024" t="str">
        <f>IF(E4024="Souq","sq",IF(E4024="Jumia","Jum",E4024))</f>
        <v>Amazon</v>
      </c>
      <c r="Q4024">
        <f>VLOOKUP(ecommerce_10000[[#This Row],[City]],F:I,4,FALSE)</f>
        <v>16284.02</v>
      </c>
      <c r="R4024" s="1">
        <f>SUMIF(C:C,ecommerce_10000[[#This Row],[Category]],I:I)</f>
        <v>57542997.559999913</v>
      </c>
      <c r="S4024" s="1">
        <f>SUMIFS(I:I,C:C,C4024)</f>
        <v>57542997.559999913</v>
      </c>
      <c r="T4024" s="1" t="str">
        <f>INDEX(F:F,MATCH(ecommerce_10000[[#This Row],[TotalAmount]],I:I,0))</f>
        <v>Cairo</v>
      </c>
    </row>
    <row r="4025" spans="1:20" x14ac:dyDescent="0.3">
      <c r="A4025" s="1" t="s">
        <v>4069</v>
      </c>
      <c r="B4025" s="1" t="s">
        <v>13</v>
      </c>
      <c r="C4025" s="1" t="s">
        <v>14</v>
      </c>
      <c r="D4025" s="1" t="s">
        <v>15</v>
      </c>
      <c r="E4025" s="1" t="s">
        <v>47</v>
      </c>
      <c r="F4025" s="1" t="s">
        <v>28</v>
      </c>
      <c r="G4025">
        <v>692.09</v>
      </c>
      <c r="H4025">
        <v>4</v>
      </c>
      <c r="I4025">
        <v>2768.36</v>
      </c>
      <c r="J4025">
        <v>4.4000000000000004</v>
      </c>
      <c r="K4025">
        <v>4974</v>
      </c>
      <c r="L4025" s="2">
        <v>45642</v>
      </c>
      <c r="O4025" t="str">
        <f>IF(ecommerce_10000[[#This Row],[Platform]]="Souq","sq",ecommerce_10000[[#This Row],[Platform]])</f>
        <v>Amazon</v>
      </c>
      <c r="P4025" t="str">
        <f>IF(E4025="Souq","sq",IF(E4025="Jumia","Jum",E4025))</f>
        <v>Amazon</v>
      </c>
      <c r="Q4025">
        <f>VLOOKUP(ecommerce_10000[[#This Row],[City]],F:I,4,FALSE)</f>
        <v>26648.76</v>
      </c>
      <c r="R4025" s="1">
        <f>SUMIF(C:C,ecommerce_10000[[#This Row],[Category]],I:I)</f>
        <v>92327183.770000085</v>
      </c>
      <c r="S4025" s="1">
        <f>SUMIFS(I:I,C:C,C4025)</f>
        <v>92327183.770000085</v>
      </c>
      <c r="T4025" s="1" t="str">
        <f>INDEX(F:F,MATCH(ecommerce_10000[[#This Row],[TotalAmount]],I:I,0))</f>
        <v>Casablanca</v>
      </c>
    </row>
    <row r="4026" spans="1:20" x14ac:dyDescent="0.3">
      <c r="A4026" s="1" t="s">
        <v>4070</v>
      </c>
      <c r="B4026" s="1" t="s">
        <v>65</v>
      </c>
      <c r="C4026" s="1" t="s">
        <v>20</v>
      </c>
      <c r="D4026" s="1" t="s">
        <v>66</v>
      </c>
      <c r="E4026" s="1" t="s">
        <v>16</v>
      </c>
      <c r="F4026" s="1" t="s">
        <v>40</v>
      </c>
      <c r="G4026">
        <v>13794.31</v>
      </c>
      <c r="H4026">
        <v>3</v>
      </c>
      <c r="I4026">
        <v>41382.93</v>
      </c>
      <c r="J4026">
        <v>1.93</v>
      </c>
      <c r="K4026">
        <v>1502</v>
      </c>
      <c r="L4026" s="2">
        <v>45318</v>
      </c>
      <c r="O4026" t="str">
        <f>IF(ecommerce_10000[[#This Row],[Platform]]="Souq","sq",ecommerce_10000[[#This Row],[Platform]])</f>
        <v>sq</v>
      </c>
      <c r="P4026" t="str">
        <f>IF(E4026="Souq","sq",IF(E4026="Jumia","Jum",E4026))</f>
        <v>sq</v>
      </c>
      <c r="Q4026">
        <f>VLOOKUP(ecommerce_10000[[#This Row],[City]],F:I,4,FALSE)</f>
        <v>99349.3</v>
      </c>
      <c r="R4026" s="1">
        <f>SUMIF(C:C,ecommerce_10000[[#This Row],[Category]],I:I)</f>
        <v>91504159.730000004</v>
      </c>
      <c r="S4026" s="1">
        <f>SUMIFS(I:I,C:C,C4026)</f>
        <v>91504159.730000004</v>
      </c>
      <c r="T4026" s="1" t="str">
        <f>INDEX(F:F,MATCH(ecommerce_10000[[#This Row],[TotalAmount]],I:I,0))</f>
        <v>Riyadh</v>
      </c>
    </row>
    <row r="4027" spans="1:20" x14ac:dyDescent="0.3">
      <c r="A4027" s="1" t="s">
        <v>4071</v>
      </c>
      <c r="B4027" s="1" t="s">
        <v>25</v>
      </c>
      <c r="C4027" s="1" t="s">
        <v>26</v>
      </c>
      <c r="D4027" s="1" t="s">
        <v>27</v>
      </c>
      <c r="E4027" s="1" t="s">
        <v>47</v>
      </c>
      <c r="F4027" s="1" t="s">
        <v>28</v>
      </c>
      <c r="G4027">
        <v>201.77</v>
      </c>
      <c r="H4027">
        <v>2</v>
      </c>
      <c r="I4027">
        <v>403.54</v>
      </c>
      <c r="J4027">
        <v>3.93</v>
      </c>
      <c r="K4027">
        <v>187</v>
      </c>
      <c r="L4027" s="2">
        <v>45595</v>
      </c>
      <c r="O4027" t="str">
        <f>IF(ecommerce_10000[[#This Row],[Platform]]="Souq","sq",ecommerce_10000[[#This Row],[Platform]])</f>
        <v>Amazon</v>
      </c>
      <c r="P4027" t="str">
        <f>IF(E4027="Souq","sq",IF(E4027="Jumia","Jum",E4027))</f>
        <v>Amazon</v>
      </c>
      <c r="Q4027">
        <f>VLOOKUP(ecommerce_10000[[#This Row],[City]],F:I,4,FALSE)</f>
        <v>26648.76</v>
      </c>
      <c r="R4027" s="1">
        <f>SUMIF(C:C,ecommerce_10000[[#This Row],[Category]],I:I)</f>
        <v>29200970.130000021</v>
      </c>
      <c r="S4027" s="1">
        <f>SUMIFS(I:I,C:C,C4027)</f>
        <v>29200970.130000021</v>
      </c>
      <c r="T4027" s="1" t="str">
        <f>INDEX(F:F,MATCH(ecommerce_10000[[#This Row],[TotalAmount]],I:I,0))</f>
        <v>Casablanca</v>
      </c>
    </row>
    <row r="4028" spans="1:20" x14ac:dyDescent="0.3">
      <c r="A4028" s="1" t="s">
        <v>4072</v>
      </c>
      <c r="B4028" s="1" t="s">
        <v>38</v>
      </c>
      <c r="C4028" s="1" t="s">
        <v>20</v>
      </c>
      <c r="D4028" s="1" t="s">
        <v>39</v>
      </c>
      <c r="E4028" s="1" t="s">
        <v>47</v>
      </c>
      <c r="F4028" s="1" t="s">
        <v>17</v>
      </c>
      <c r="G4028">
        <v>18785.29</v>
      </c>
      <c r="H4028">
        <v>3</v>
      </c>
      <c r="I4028">
        <v>56355.87</v>
      </c>
      <c r="J4028">
        <v>3.36</v>
      </c>
      <c r="K4028">
        <v>3281</v>
      </c>
      <c r="L4028" s="2">
        <v>45581</v>
      </c>
      <c r="O4028" t="str">
        <f>IF(ecommerce_10000[[#This Row],[Platform]]="Souq","sq",ecommerce_10000[[#This Row],[Platform]])</f>
        <v>Amazon</v>
      </c>
      <c r="P4028" t="str">
        <f>IF(E4028="Souq","sq",IF(E4028="Jumia","Jum",E4028))</f>
        <v>Amazon</v>
      </c>
      <c r="Q4028">
        <f>VLOOKUP(ecommerce_10000[[#This Row],[City]],F:I,4,FALSE)</f>
        <v>16284.02</v>
      </c>
      <c r="R4028" s="1">
        <f>SUMIF(C:C,ecommerce_10000[[#This Row],[Category]],I:I)</f>
        <v>91504159.730000004</v>
      </c>
      <c r="S4028" s="1">
        <f>SUMIFS(I:I,C:C,C4028)</f>
        <v>91504159.730000004</v>
      </c>
      <c r="T4028" s="1" t="str">
        <f>INDEX(F:F,MATCH(ecommerce_10000[[#This Row],[TotalAmount]],I:I,0))</f>
        <v>Cairo</v>
      </c>
    </row>
    <row r="4029" spans="1:20" x14ac:dyDescent="0.3">
      <c r="A4029" s="1" t="s">
        <v>4073</v>
      </c>
      <c r="B4029" s="1" t="s">
        <v>65</v>
      </c>
      <c r="C4029" s="1" t="s">
        <v>20</v>
      </c>
      <c r="D4029" s="1" t="s">
        <v>66</v>
      </c>
      <c r="E4029" s="1" t="s">
        <v>47</v>
      </c>
      <c r="F4029" s="1" t="s">
        <v>40</v>
      </c>
      <c r="G4029">
        <v>10026.200000000001</v>
      </c>
      <c r="H4029">
        <v>2</v>
      </c>
      <c r="I4029">
        <v>20052.400000000001</v>
      </c>
      <c r="J4029">
        <v>1.85</v>
      </c>
      <c r="K4029">
        <v>1634</v>
      </c>
      <c r="L4029" s="2">
        <v>45488</v>
      </c>
      <c r="O4029" t="str">
        <f>IF(ecommerce_10000[[#This Row],[Platform]]="Souq","sq",ecommerce_10000[[#This Row],[Platform]])</f>
        <v>Amazon</v>
      </c>
      <c r="P4029" t="str">
        <f>IF(E4029="Souq","sq",IF(E4029="Jumia","Jum",E4029))</f>
        <v>Amazon</v>
      </c>
      <c r="Q4029">
        <f>VLOOKUP(ecommerce_10000[[#This Row],[City]],F:I,4,FALSE)</f>
        <v>99349.3</v>
      </c>
      <c r="R4029" s="1">
        <f>SUMIF(C:C,ecommerce_10000[[#This Row],[Category]],I:I)</f>
        <v>91504159.730000004</v>
      </c>
      <c r="S4029" s="1">
        <f>SUMIFS(I:I,C:C,C4029)</f>
        <v>91504159.730000004</v>
      </c>
      <c r="T4029" s="1" t="str">
        <f>INDEX(F:F,MATCH(ecommerce_10000[[#This Row],[TotalAmount]],I:I,0))</f>
        <v>Riyadh</v>
      </c>
    </row>
    <row r="4030" spans="1:20" x14ac:dyDescent="0.3">
      <c r="A4030" s="1" t="s">
        <v>4074</v>
      </c>
      <c r="B4030" s="1" t="s">
        <v>30</v>
      </c>
      <c r="C4030" s="1" t="s">
        <v>31</v>
      </c>
      <c r="D4030" s="1" t="s">
        <v>32</v>
      </c>
      <c r="E4030" s="1" t="s">
        <v>16</v>
      </c>
      <c r="F4030" s="1" t="s">
        <v>17</v>
      </c>
      <c r="G4030">
        <v>13092.41</v>
      </c>
      <c r="H4030">
        <v>5</v>
      </c>
      <c r="I4030">
        <v>65462.05</v>
      </c>
      <c r="J4030">
        <v>1.55</v>
      </c>
      <c r="K4030">
        <v>232</v>
      </c>
      <c r="L4030" s="2">
        <v>45311</v>
      </c>
      <c r="O4030" t="str">
        <f>IF(ecommerce_10000[[#This Row],[Platform]]="Souq","sq",ecommerce_10000[[#This Row],[Platform]])</f>
        <v>sq</v>
      </c>
      <c r="P4030" t="str">
        <f>IF(E4030="Souq","sq",IF(E4030="Jumia","Jum",E4030))</f>
        <v>sq</v>
      </c>
      <c r="Q4030">
        <f>VLOOKUP(ecommerce_10000[[#This Row],[City]],F:I,4,FALSE)</f>
        <v>16284.02</v>
      </c>
      <c r="R4030" s="1">
        <f>SUMIF(C:C,ecommerce_10000[[#This Row],[Category]],I:I)</f>
        <v>57542997.559999913</v>
      </c>
      <c r="S4030" s="1">
        <f>SUMIFS(I:I,C:C,C4030)</f>
        <v>57542997.559999913</v>
      </c>
      <c r="T4030" s="1" t="str">
        <f>INDEX(F:F,MATCH(ecommerce_10000[[#This Row],[TotalAmount]],I:I,0))</f>
        <v>Cairo</v>
      </c>
    </row>
    <row r="4031" spans="1:20" x14ac:dyDescent="0.3">
      <c r="A4031" s="1" t="s">
        <v>4075</v>
      </c>
      <c r="B4031" s="1" t="s">
        <v>35</v>
      </c>
      <c r="C4031" s="1" t="s">
        <v>14</v>
      </c>
      <c r="D4031" s="1" t="s">
        <v>36</v>
      </c>
      <c r="E4031" s="1" t="s">
        <v>16</v>
      </c>
      <c r="F4031" s="1" t="s">
        <v>17</v>
      </c>
      <c r="G4031">
        <v>12949.89</v>
      </c>
      <c r="H4031">
        <v>5</v>
      </c>
      <c r="I4031">
        <v>64749.45</v>
      </c>
      <c r="J4031">
        <v>4.6100000000000003</v>
      </c>
      <c r="K4031">
        <v>3966</v>
      </c>
      <c r="L4031" s="2">
        <v>45614</v>
      </c>
      <c r="O4031" t="str">
        <f>IF(ecommerce_10000[[#This Row],[Platform]]="Souq","sq",ecommerce_10000[[#This Row],[Platform]])</f>
        <v>sq</v>
      </c>
      <c r="P4031" t="str">
        <f>IF(E4031="Souq","sq",IF(E4031="Jumia","Jum",E4031))</f>
        <v>sq</v>
      </c>
      <c r="Q4031">
        <f>VLOOKUP(ecommerce_10000[[#This Row],[City]],F:I,4,FALSE)</f>
        <v>16284.02</v>
      </c>
      <c r="R4031" s="1">
        <f>SUMIF(C:C,ecommerce_10000[[#This Row],[Category]],I:I)</f>
        <v>92327183.770000085</v>
      </c>
      <c r="S4031" s="1">
        <f>SUMIFS(I:I,C:C,C4031)</f>
        <v>92327183.770000085</v>
      </c>
      <c r="T4031" s="1" t="str">
        <f>INDEX(F:F,MATCH(ecommerce_10000[[#This Row],[TotalAmount]],I:I,0))</f>
        <v>Cairo</v>
      </c>
    </row>
    <row r="4032" spans="1:20" x14ac:dyDescent="0.3">
      <c r="A4032" s="1" t="s">
        <v>4076</v>
      </c>
      <c r="B4032" s="1" t="s">
        <v>38</v>
      </c>
      <c r="C4032" s="1" t="s">
        <v>20</v>
      </c>
      <c r="D4032" s="1" t="s">
        <v>39</v>
      </c>
      <c r="E4032" s="1" t="s">
        <v>47</v>
      </c>
      <c r="F4032" s="1" t="s">
        <v>23</v>
      </c>
      <c r="G4032">
        <v>19497.560000000001</v>
      </c>
      <c r="H4032">
        <v>2</v>
      </c>
      <c r="I4032">
        <v>38995.120000000003</v>
      </c>
      <c r="J4032">
        <v>3.02</v>
      </c>
      <c r="K4032">
        <v>4518</v>
      </c>
      <c r="L4032" s="2">
        <v>45344</v>
      </c>
      <c r="O4032" t="str">
        <f>IF(ecommerce_10000[[#This Row],[Platform]]="Souq","sq",ecommerce_10000[[#This Row],[Platform]])</f>
        <v>Amazon</v>
      </c>
      <c r="P4032" t="str">
        <f>IF(E4032="Souq","sq",IF(E4032="Jumia","Jum",E4032))</f>
        <v>Amazon</v>
      </c>
      <c r="Q4032">
        <f>VLOOKUP(ecommerce_10000[[#This Row],[City]],F:I,4,FALSE)</f>
        <v>13290.4</v>
      </c>
      <c r="R4032" s="1">
        <f>SUMIF(C:C,ecommerce_10000[[#This Row],[Category]],I:I)</f>
        <v>91504159.730000004</v>
      </c>
      <c r="S4032" s="1">
        <f>SUMIFS(I:I,C:C,C4032)</f>
        <v>91504159.730000004</v>
      </c>
      <c r="T4032" s="1" t="str">
        <f>INDEX(F:F,MATCH(ecommerce_10000[[#This Row],[TotalAmount]],I:I,0))</f>
        <v>Alexandria</v>
      </c>
    </row>
    <row r="4033" spans="1:20" x14ac:dyDescent="0.3">
      <c r="A4033" s="1" t="s">
        <v>4077</v>
      </c>
      <c r="B4033" s="1" t="s">
        <v>49</v>
      </c>
      <c r="C4033" s="1" t="s">
        <v>14</v>
      </c>
      <c r="D4033" s="1" t="s">
        <v>50</v>
      </c>
      <c r="E4033" s="1" t="s">
        <v>47</v>
      </c>
      <c r="F4033" s="1" t="s">
        <v>17</v>
      </c>
      <c r="G4033">
        <v>14106.95</v>
      </c>
      <c r="H4033">
        <v>1</v>
      </c>
      <c r="I4033">
        <v>14106.95</v>
      </c>
      <c r="J4033">
        <v>2.0299999999999998</v>
      </c>
      <c r="K4033">
        <v>3219</v>
      </c>
      <c r="L4033" s="2">
        <v>45633</v>
      </c>
      <c r="O4033" t="str">
        <f>IF(ecommerce_10000[[#This Row],[Platform]]="Souq","sq",ecommerce_10000[[#This Row],[Platform]])</f>
        <v>Amazon</v>
      </c>
      <c r="P4033" t="str">
        <f>IF(E4033="Souq","sq",IF(E4033="Jumia","Jum",E4033))</f>
        <v>Amazon</v>
      </c>
      <c r="Q4033">
        <f>VLOOKUP(ecommerce_10000[[#This Row],[City]],F:I,4,FALSE)</f>
        <v>16284.02</v>
      </c>
      <c r="R4033" s="1">
        <f>SUMIF(C:C,ecommerce_10000[[#This Row],[Category]],I:I)</f>
        <v>92327183.770000085</v>
      </c>
      <c r="S4033" s="1">
        <f>SUMIFS(I:I,C:C,C4033)</f>
        <v>92327183.770000085</v>
      </c>
      <c r="T4033" s="1" t="str">
        <f>INDEX(F:F,MATCH(ecommerce_10000[[#This Row],[TotalAmount]],I:I,0))</f>
        <v>Cairo</v>
      </c>
    </row>
    <row r="4034" spans="1:20" x14ac:dyDescent="0.3">
      <c r="A4034" s="1" t="s">
        <v>4078</v>
      </c>
      <c r="B4034" s="1" t="s">
        <v>19</v>
      </c>
      <c r="C4034" s="1" t="s">
        <v>20</v>
      </c>
      <c r="D4034" s="1" t="s">
        <v>21</v>
      </c>
      <c r="E4034" s="1" t="s">
        <v>22</v>
      </c>
      <c r="F4034" s="1" t="s">
        <v>40</v>
      </c>
      <c r="G4034">
        <v>11055.5</v>
      </c>
      <c r="H4034">
        <v>5</v>
      </c>
      <c r="I4034">
        <v>55277.5</v>
      </c>
      <c r="J4034">
        <v>3.71</v>
      </c>
      <c r="K4034">
        <v>1581</v>
      </c>
      <c r="L4034" s="2">
        <v>45596</v>
      </c>
      <c r="O4034" t="str">
        <f>IF(ecommerce_10000[[#This Row],[Platform]]="Souq","sq",ecommerce_10000[[#This Row],[Platform]])</f>
        <v>Jumia</v>
      </c>
      <c r="P4034" t="str">
        <f>IF(E4034="Souq","sq",IF(E4034="Jumia","Jum",E4034))</f>
        <v>Jum</v>
      </c>
      <c r="Q4034">
        <f>VLOOKUP(ecommerce_10000[[#This Row],[City]],F:I,4,FALSE)</f>
        <v>99349.3</v>
      </c>
      <c r="R4034" s="1">
        <f>SUMIF(C:C,ecommerce_10000[[#This Row],[Category]],I:I)</f>
        <v>91504159.730000004</v>
      </c>
      <c r="S4034" s="1">
        <f>SUMIFS(I:I,C:C,C4034)</f>
        <v>91504159.730000004</v>
      </c>
      <c r="T4034" s="1" t="str">
        <f>INDEX(F:F,MATCH(ecommerce_10000[[#This Row],[TotalAmount]],I:I,0))</f>
        <v>Riyadh</v>
      </c>
    </row>
    <row r="4035" spans="1:20" x14ac:dyDescent="0.3">
      <c r="A4035" s="1" t="s">
        <v>4079</v>
      </c>
      <c r="B4035" s="1" t="s">
        <v>38</v>
      </c>
      <c r="C4035" s="1" t="s">
        <v>20</v>
      </c>
      <c r="D4035" s="1" t="s">
        <v>39</v>
      </c>
      <c r="E4035" s="1" t="s">
        <v>16</v>
      </c>
      <c r="F4035" s="1" t="s">
        <v>17</v>
      </c>
      <c r="G4035">
        <v>17019.27</v>
      </c>
      <c r="H4035">
        <v>5</v>
      </c>
      <c r="I4035">
        <v>85096.35</v>
      </c>
      <c r="J4035">
        <v>2.4300000000000002</v>
      </c>
      <c r="K4035">
        <v>787</v>
      </c>
      <c r="L4035" s="2">
        <v>45487</v>
      </c>
      <c r="O4035" t="str">
        <f>IF(ecommerce_10000[[#This Row],[Platform]]="Souq","sq",ecommerce_10000[[#This Row],[Platform]])</f>
        <v>sq</v>
      </c>
      <c r="P4035" t="str">
        <f>IF(E4035="Souq","sq",IF(E4035="Jumia","Jum",E4035))</f>
        <v>sq</v>
      </c>
      <c r="Q4035">
        <f>VLOOKUP(ecommerce_10000[[#This Row],[City]],F:I,4,FALSE)</f>
        <v>16284.02</v>
      </c>
      <c r="R4035" s="1">
        <f>SUMIF(C:C,ecommerce_10000[[#This Row],[Category]],I:I)</f>
        <v>91504159.730000004</v>
      </c>
      <c r="S4035" s="1">
        <f>SUMIFS(I:I,C:C,C4035)</f>
        <v>91504159.730000004</v>
      </c>
      <c r="T4035" s="1" t="str">
        <f>INDEX(F:F,MATCH(ecommerce_10000[[#This Row],[TotalAmount]],I:I,0))</f>
        <v>Cairo</v>
      </c>
    </row>
    <row r="4036" spans="1:20" x14ac:dyDescent="0.3">
      <c r="A4036" s="1" t="s">
        <v>4080</v>
      </c>
      <c r="B4036" s="1" t="s">
        <v>35</v>
      </c>
      <c r="C4036" s="1" t="s">
        <v>14</v>
      </c>
      <c r="D4036" s="1" t="s">
        <v>36</v>
      </c>
      <c r="E4036" s="1" t="s">
        <v>47</v>
      </c>
      <c r="F4036" s="1" t="s">
        <v>33</v>
      </c>
      <c r="G4036">
        <v>3231.62</v>
      </c>
      <c r="H4036">
        <v>4</v>
      </c>
      <c r="I4036">
        <v>12926.48</v>
      </c>
      <c r="J4036">
        <v>1.69</v>
      </c>
      <c r="K4036">
        <v>285</v>
      </c>
      <c r="L4036" s="2">
        <v>45536</v>
      </c>
      <c r="O4036" t="str">
        <f>IF(ecommerce_10000[[#This Row],[Platform]]="Souq","sq",ecommerce_10000[[#This Row],[Platform]])</f>
        <v>Amazon</v>
      </c>
      <c r="P4036" t="str">
        <f>IF(E4036="Souq","sq",IF(E4036="Jumia","Jum",E4036))</f>
        <v>Amazon</v>
      </c>
      <c r="Q4036">
        <f>VLOOKUP(ecommerce_10000[[#This Row],[City]],F:I,4,FALSE)</f>
        <v>3665.44</v>
      </c>
      <c r="R4036" s="1">
        <f>SUMIF(C:C,ecommerce_10000[[#This Row],[Category]],I:I)</f>
        <v>92327183.770000085</v>
      </c>
      <c r="S4036" s="1">
        <f>SUMIFS(I:I,C:C,C4036)</f>
        <v>92327183.770000085</v>
      </c>
      <c r="T4036" s="1" t="str">
        <f>INDEX(F:F,MATCH(ecommerce_10000[[#This Row],[TotalAmount]],I:I,0))</f>
        <v>Dubai</v>
      </c>
    </row>
    <row r="4037" spans="1:20" x14ac:dyDescent="0.3">
      <c r="A4037" s="1" t="s">
        <v>4081</v>
      </c>
      <c r="B4037" s="1" t="s">
        <v>13</v>
      </c>
      <c r="C4037" s="1" t="s">
        <v>14</v>
      </c>
      <c r="D4037" s="1" t="s">
        <v>15</v>
      </c>
      <c r="E4037" s="1" t="s">
        <v>16</v>
      </c>
      <c r="F4037" s="1" t="s">
        <v>28</v>
      </c>
      <c r="G4037">
        <v>2549.7800000000002</v>
      </c>
      <c r="H4037">
        <v>4</v>
      </c>
      <c r="I4037">
        <v>10199.120000000001</v>
      </c>
      <c r="J4037">
        <v>2.13</v>
      </c>
      <c r="K4037">
        <v>3827</v>
      </c>
      <c r="L4037" s="2">
        <v>45438</v>
      </c>
      <c r="O4037" t="str">
        <f>IF(ecommerce_10000[[#This Row],[Platform]]="Souq","sq",ecommerce_10000[[#This Row],[Platform]])</f>
        <v>sq</v>
      </c>
      <c r="P4037" t="str">
        <f>IF(E4037="Souq","sq",IF(E4037="Jumia","Jum",E4037))</f>
        <v>sq</v>
      </c>
      <c r="Q4037">
        <f>VLOOKUP(ecommerce_10000[[#This Row],[City]],F:I,4,FALSE)</f>
        <v>26648.76</v>
      </c>
      <c r="R4037" s="1">
        <f>SUMIF(C:C,ecommerce_10000[[#This Row],[Category]],I:I)</f>
        <v>92327183.770000085</v>
      </c>
      <c r="S4037" s="1">
        <f>SUMIFS(I:I,C:C,C4037)</f>
        <v>92327183.770000085</v>
      </c>
      <c r="T4037" s="1" t="str">
        <f>INDEX(F:F,MATCH(ecommerce_10000[[#This Row],[TotalAmount]],I:I,0))</f>
        <v>Casablanca</v>
      </c>
    </row>
    <row r="4038" spans="1:20" x14ac:dyDescent="0.3">
      <c r="A4038" s="1" t="s">
        <v>4082</v>
      </c>
      <c r="B4038" s="1" t="s">
        <v>53</v>
      </c>
      <c r="C4038" s="1" t="s">
        <v>31</v>
      </c>
      <c r="D4038" s="1" t="s">
        <v>54</v>
      </c>
      <c r="E4038" s="1" t="s">
        <v>47</v>
      </c>
      <c r="F4038" s="1" t="s">
        <v>17</v>
      </c>
      <c r="G4038">
        <v>18398.189999999999</v>
      </c>
      <c r="H4038">
        <v>3</v>
      </c>
      <c r="I4038">
        <v>55194.57</v>
      </c>
      <c r="J4038">
        <v>1.82</v>
      </c>
      <c r="K4038">
        <v>4528</v>
      </c>
      <c r="L4038" s="2">
        <v>45494</v>
      </c>
      <c r="O4038" t="str">
        <f>IF(ecommerce_10000[[#This Row],[Platform]]="Souq","sq",ecommerce_10000[[#This Row],[Platform]])</f>
        <v>Amazon</v>
      </c>
      <c r="P4038" t="str">
        <f>IF(E4038="Souq","sq",IF(E4038="Jumia","Jum",E4038))</f>
        <v>Amazon</v>
      </c>
      <c r="Q4038">
        <f>VLOOKUP(ecommerce_10000[[#This Row],[City]],F:I,4,FALSE)</f>
        <v>16284.02</v>
      </c>
      <c r="R4038" s="1">
        <f>SUMIF(C:C,ecommerce_10000[[#This Row],[Category]],I:I)</f>
        <v>57542997.559999913</v>
      </c>
      <c r="S4038" s="1">
        <f>SUMIFS(I:I,C:C,C4038)</f>
        <v>57542997.559999913</v>
      </c>
      <c r="T4038" s="1" t="str">
        <f>INDEX(F:F,MATCH(ecommerce_10000[[#This Row],[TotalAmount]],I:I,0))</f>
        <v>Cairo</v>
      </c>
    </row>
    <row r="4039" spans="1:20" x14ac:dyDescent="0.3">
      <c r="A4039" s="1" t="s">
        <v>4083</v>
      </c>
      <c r="B4039" s="1" t="s">
        <v>35</v>
      </c>
      <c r="C4039" s="1" t="s">
        <v>14</v>
      </c>
      <c r="D4039" s="1" t="s">
        <v>36</v>
      </c>
      <c r="E4039" s="1" t="s">
        <v>22</v>
      </c>
      <c r="F4039" s="1" t="s">
        <v>17</v>
      </c>
      <c r="G4039">
        <v>13894.73</v>
      </c>
      <c r="H4039">
        <v>4</v>
      </c>
      <c r="I4039">
        <v>55578.92</v>
      </c>
      <c r="J4039">
        <v>3.07</v>
      </c>
      <c r="K4039">
        <v>986</v>
      </c>
      <c r="L4039" s="2">
        <v>45510</v>
      </c>
      <c r="O4039" t="str">
        <f>IF(ecommerce_10000[[#This Row],[Platform]]="Souq","sq",ecommerce_10000[[#This Row],[Platform]])</f>
        <v>Jumia</v>
      </c>
      <c r="P4039" t="str">
        <f>IF(E4039="Souq","sq",IF(E4039="Jumia","Jum",E4039))</f>
        <v>Jum</v>
      </c>
      <c r="Q4039">
        <f>VLOOKUP(ecommerce_10000[[#This Row],[City]],F:I,4,FALSE)</f>
        <v>16284.02</v>
      </c>
      <c r="R4039" s="1">
        <f>SUMIF(C:C,ecommerce_10000[[#This Row],[Category]],I:I)</f>
        <v>92327183.770000085</v>
      </c>
      <c r="S4039" s="1">
        <f>SUMIFS(I:I,C:C,C4039)</f>
        <v>92327183.770000085</v>
      </c>
      <c r="T4039" s="1" t="str">
        <f>INDEX(F:F,MATCH(ecommerce_10000[[#This Row],[TotalAmount]],I:I,0))</f>
        <v>Cairo</v>
      </c>
    </row>
    <row r="4040" spans="1:20" x14ac:dyDescent="0.3">
      <c r="A4040" s="1" t="s">
        <v>4084</v>
      </c>
      <c r="B4040" s="1" t="s">
        <v>25</v>
      </c>
      <c r="C4040" s="1" t="s">
        <v>26</v>
      </c>
      <c r="D4040" s="1" t="s">
        <v>27</v>
      </c>
      <c r="E4040" s="1" t="s">
        <v>47</v>
      </c>
      <c r="F4040" s="1" t="s">
        <v>23</v>
      </c>
      <c r="G4040">
        <v>8499.74</v>
      </c>
      <c r="H4040">
        <v>1</v>
      </c>
      <c r="I4040">
        <v>8499.74</v>
      </c>
      <c r="J4040">
        <v>3.58</v>
      </c>
      <c r="K4040">
        <v>3875</v>
      </c>
      <c r="L4040" s="2">
        <v>45471</v>
      </c>
      <c r="O4040" t="str">
        <f>IF(ecommerce_10000[[#This Row],[Platform]]="Souq","sq",ecommerce_10000[[#This Row],[Platform]])</f>
        <v>Amazon</v>
      </c>
      <c r="P4040" t="str">
        <f>IF(E4040="Souq","sq",IF(E4040="Jumia","Jum",E4040))</f>
        <v>Amazon</v>
      </c>
      <c r="Q4040">
        <f>VLOOKUP(ecommerce_10000[[#This Row],[City]],F:I,4,FALSE)</f>
        <v>13290.4</v>
      </c>
      <c r="R4040" s="1">
        <f>SUMIF(C:C,ecommerce_10000[[#This Row],[Category]],I:I)</f>
        <v>29200970.130000021</v>
      </c>
      <c r="S4040" s="1">
        <f>SUMIFS(I:I,C:C,C4040)</f>
        <v>29200970.130000021</v>
      </c>
      <c r="T4040" s="1" t="str">
        <f>INDEX(F:F,MATCH(ecommerce_10000[[#This Row],[TotalAmount]],I:I,0))</f>
        <v>Alexandria</v>
      </c>
    </row>
    <row r="4041" spans="1:20" x14ac:dyDescent="0.3">
      <c r="A4041" s="1" t="s">
        <v>4085</v>
      </c>
      <c r="B4041" s="1" t="s">
        <v>13</v>
      </c>
      <c r="C4041" s="1" t="s">
        <v>14</v>
      </c>
      <c r="D4041" s="1" t="s">
        <v>15</v>
      </c>
      <c r="E4041" s="1" t="s">
        <v>16</v>
      </c>
      <c r="F4041" s="1" t="s">
        <v>62</v>
      </c>
      <c r="G4041">
        <v>18047.64</v>
      </c>
      <c r="H4041">
        <v>5</v>
      </c>
      <c r="I4041">
        <v>90238.2</v>
      </c>
      <c r="J4041">
        <v>4.28</v>
      </c>
      <c r="K4041">
        <v>4434</v>
      </c>
      <c r="L4041" s="2">
        <v>45347</v>
      </c>
      <c r="O4041" t="str">
        <f>IF(ecommerce_10000[[#This Row],[Platform]]="Souq","sq",ecommerce_10000[[#This Row],[Platform]])</f>
        <v>sq</v>
      </c>
      <c r="P4041" t="str">
        <f>IF(E4041="Souq","sq",IF(E4041="Jumia","Jum",E4041))</f>
        <v>sq</v>
      </c>
      <c r="Q4041">
        <f>VLOOKUP(ecommerce_10000[[#This Row],[City]],F:I,4,FALSE)</f>
        <v>27872.98</v>
      </c>
      <c r="R4041" s="1">
        <f>SUMIF(C:C,ecommerce_10000[[#This Row],[Category]],I:I)</f>
        <v>92327183.770000085</v>
      </c>
      <c r="S4041" s="1">
        <f>SUMIFS(I:I,C:C,C4041)</f>
        <v>92327183.770000085</v>
      </c>
      <c r="T4041" s="1" t="str">
        <f>INDEX(F:F,MATCH(ecommerce_10000[[#This Row],[TotalAmount]],I:I,0))</f>
        <v>Giza</v>
      </c>
    </row>
    <row r="4042" spans="1:20" x14ac:dyDescent="0.3">
      <c r="A4042" s="1" t="s">
        <v>4086</v>
      </c>
      <c r="B4042" s="1" t="s">
        <v>43</v>
      </c>
      <c r="C4042" s="1" t="s">
        <v>44</v>
      </c>
      <c r="D4042" s="1" t="s">
        <v>45</v>
      </c>
      <c r="E4042" s="1" t="s">
        <v>47</v>
      </c>
      <c r="F4042" s="1" t="s">
        <v>17</v>
      </c>
      <c r="G4042">
        <v>4401.3999999999996</v>
      </c>
      <c r="H4042">
        <v>2</v>
      </c>
      <c r="I4042">
        <v>8802.7999999999993</v>
      </c>
      <c r="J4042">
        <v>2.58</v>
      </c>
      <c r="K4042">
        <v>4716</v>
      </c>
      <c r="L4042" s="2">
        <v>45535</v>
      </c>
      <c r="O4042" t="str">
        <f>IF(ecommerce_10000[[#This Row],[Platform]]="Souq","sq",ecommerce_10000[[#This Row],[Platform]])</f>
        <v>Amazon</v>
      </c>
      <c r="P4042" t="str">
        <f>IF(E4042="Souq","sq",IF(E4042="Jumia","Jum",E4042))</f>
        <v>Amazon</v>
      </c>
      <c r="Q4042">
        <f>VLOOKUP(ecommerce_10000[[#This Row],[City]],F:I,4,FALSE)</f>
        <v>16284.02</v>
      </c>
      <c r="R4042" s="1">
        <f>SUMIF(C:C,ecommerce_10000[[#This Row],[Category]],I:I)</f>
        <v>31420413.200000018</v>
      </c>
      <c r="S4042" s="1">
        <f>SUMIFS(I:I,C:C,C4042)</f>
        <v>31420413.200000018</v>
      </c>
      <c r="T4042" s="1" t="str">
        <f>INDEX(F:F,MATCH(ecommerce_10000[[#This Row],[TotalAmount]],I:I,0))</f>
        <v>Cairo</v>
      </c>
    </row>
    <row r="4043" spans="1:20" x14ac:dyDescent="0.3">
      <c r="A4043" s="1" t="s">
        <v>4087</v>
      </c>
      <c r="B4043" s="1" t="s">
        <v>35</v>
      </c>
      <c r="C4043" s="1" t="s">
        <v>14</v>
      </c>
      <c r="D4043" s="1" t="s">
        <v>36</v>
      </c>
      <c r="E4043" s="1" t="s">
        <v>22</v>
      </c>
      <c r="F4043" s="1" t="s">
        <v>40</v>
      </c>
      <c r="G4043">
        <v>5799.98</v>
      </c>
      <c r="H4043">
        <v>1</v>
      </c>
      <c r="I4043">
        <v>5799.98</v>
      </c>
      <c r="J4043">
        <v>2.15</v>
      </c>
      <c r="K4043">
        <v>1333</v>
      </c>
      <c r="L4043" s="2">
        <v>45464</v>
      </c>
      <c r="O4043" t="str">
        <f>IF(ecommerce_10000[[#This Row],[Platform]]="Souq","sq",ecommerce_10000[[#This Row],[Platform]])</f>
        <v>Jumia</v>
      </c>
      <c r="P4043" t="str">
        <f>IF(E4043="Souq","sq",IF(E4043="Jumia","Jum",E4043))</f>
        <v>Jum</v>
      </c>
      <c r="Q4043">
        <f>VLOOKUP(ecommerce_10000[[#This Row],[City]],F:I,4,FALSE)</f>
        <v>99349.3</v>
      </c>
      <c r="R4043" s="1">
        <f>SUMIF(C:C,ecommerce_10000[[#This Row],[Category]],I:I)</f>
        <v>92327183.770000085</v>
      </c>
      <c r="S4043" s="1">
        <f>SUMIFS(I:I,C:C,C4043)</f>
        <v>92327183.770000085</v>
      </c>
      <c r="T4043" s="1" t="str">
        <f>INDEX(F:F,MATCH(ecommerce_10000[[#This Row],[TotalAmount]],I:I,0))</f>
        <v>Riyadh</v>
      </c>
    </row>
    <row r="4044" spans="1:20" x14ac:dyDescent="0.3">
      <c r="A4044" s="1" t="s">
        <v>4088</v>
      </c>
      <c r="B4044" s="1" t="s">
        <v>43</v>
      </c>
      <c r="C4044" s="1" t="s">
        <v>44</v>
      </c>
      <c r="D4044" s="1" t="s">
        <v>45</v>
      </c>
      <c r="E4044" s="1" t="s">
        <v>47</v>
      </c>
      <c r="F4044" s="1" t="s">
        <v>40</v>
      </c>
      <c r="G4044">
        <v>4263.33</v>
      </c>
      <c r="H4044">
        <v>5</v>
      </c>
      <c r="I4044">
        <v>21316.65</v>
      </c>
      <c r="J4044">
        <v>3.71</v>
      </c>
      <c r="K4044">
        <v>2976</v>
      </c>
      <c r="L4044" s="2">
        <v>45416</v>
      </c>
      <c r="O4044" t="str">
        <f>IF(ecommerce_10000[[#This Row],[Platform]]="Souq","sq",ecommerce_10000[[#This Row],[Platform]])</f>
        <v>Amazon</v>
      </c>
      <c r="P4044" t="str">
        <f>IF(E4044="Souq","sq",IF(E4044="Jumia","Jum",E4044))</f>
        <v>Amazon</v>
      </c>
      <c r="Q4044">
        <f>VLOOKUP(ecommerce_10000[[#This Row],[City]],F:I,4,FALSE)</f>
        <v>99349.3</v>
      </c>
      <c r="R4044" s="1">
        <f>SUMIF(C:C,ecommerce_10000[[#This Row],[Category]],I:I)</f>
        <v>31420413.200000018</v>
      </c>
      <c r="S4044" s="1">
        <f>SUMIFS(I:I,C:C,C4044)</f>
        <v>31420413.200000018</v>
      </c>
      <c r="T4044" s="1" t="str">
        <f>INDEX(F:F,MATCH(ecommerce_10000[[#This Row],[TotalAmount]],I:I,0))</f>
        <v>Riyadh</v>
      </c>
    </row>
    <row r="4045" spans="1:20" x14ac:dyDescent="0.3">
      <c r="A4045" s="1" t="s">
        <v>4089</v>
      </c>
      <c r="B4045" s="1" t="s">
        <v>25</v>
      </c>
      <c r="C4045" s="1" t="s">
        <v>26</v>
      </c>
      <c r="D4045" s="1" t="s">
        <v>27</v>
      </c>
      <c r="E4045" s="1" t="s">
        <v>16</v>
      </c>
      <c r="F4045" s="1" t="s">
        <v>62</v>
      </c>
      <c r="G4045">
        <v>10348.040000000001</v>
      </c>
      <c r="H4045">
        <v>4</v>
      </c>
      <c r="I4045">
        <v>41392.160000000003</v>
      </c>
      <c r="J4045">
        <v>2.69</v>
      </c>
      <c r="K4045">
        <v>1569</v>
      </c>
      <c r="L4045" s="2">
        <v>45413</v>
      </c>
      <c r="O4045" t="str">
        <f>IF(ecommerce_10000[[#This Row],[Platform]]="Souq","sq",ecommerce_10000[[#This Row],[Platform]])</f>
        <v>sq</v>
      </c>
      <c r="P4045" t="str">
        <f>IF(E4045="Souq","sq",IF(E4045="Jumia","Jum",E4045))</f>
        <v>sq</v>
      </c>
      <c r="Q4045">
        <f>VLOOKUP(ecommerce_10000[[#This Row],[City]],F:I,4,FALSE)</f>
        <v>27872.98</v>
      </c>
      <c r="R4045" s="1">
        <f>SUMIF(C:C,ecommerce_10000[[#This Row],[Category]],I:I)</f>
        <v>29200970.130000021</v>
      </c>
      <c r="S4045" s="1">
        <f>SUMIFS(I:I,C:C,C4045)</f>
        <v>29200970.130000021</v>
      </c>
      <c r="T4045" s="1" t="str">
        <f>INDEX(F:F,MATCH(ecommerce_10000[[#This Row],[TotalAmount]],I:I,0))</f>
        <v>Giza</v>
      </c>
    </row>
    <row r="4046" spans="1:20" x14ac:dyDescent="0.3">
      <c r="A4046" s="1" t="s">
        <v>4090</v>
      </c>
      <c r="B4046" s="1" t="s">
        <v>49</v>
      </c>
      <c r="C4046" s="1" t="s">
        <v>14</v>
      </c>
      <c r="D4046" s="1" t="s">
        <v>50</v>
      </c>
      <c r="E4046" s="1" t="s">
        <v>47</v>
      </c>
      <c r="F4046" s="1" t="s">
        <v>62</v>
      </c>
      <c r="G4046">
        <v>15967.94</v>
      </c>
      <c r="H4046">
        <v>1</v>
      </c>
      <c r="I4046">
        <v>15967.94</v>
      </c>
      <c r="J4046">
        <v>3.8</v>
      </c>
      <c r="K4046">
        <v>1432</v>
      </c>
      <c r="L4046" s="2">
        <v>45407</v>
      </c>
      <c r="O4046" t="str">
        <f>IF(ecommerce_10000[[#This Row],[Platform]]="Souq","sq",ecommerce_10000[[#This Row],[Platform]])</f>
        <v>Amazon</v>
      </c>
      <c r="P4046" t="str">
        <f>IF(E4046="Souq","sq",IF(E4046="Jumia","Jum",E4046))</f>
        <v>Amazon</v>
      </c>
      <c r="Q4046">
        <f>VLOOKUP(ecommerce_10000[[#This Row],[City]],F:I,4,FALSE)</f>
        <v>27872.98</v>
      </c>
      <c r="R4046" s="1">
        <f>SUMIF(C:C,ecommerce_10000[[#This Row],[Category]],I:I)</f>
        <v>92327183.770000085</v>
      </c>
      <c r="S4046" s="1">
        <f>SUMIFS(I:I,C:C,C4046)</f>
        <v>92327183.770000085</v>
      </c>
      <c r="T4046" s="1" t="str">
        <f>INDEX(F:F,MATCH(ecommerce_10000[[#This Row],[TotalAmount]],I:I,0))</f>
        <v>Giza</v>
      </c>
    </row>
    <row r="4047" spans="1:20" x14ac:dyDescent="0.3">
      <c r="A4047" s="1" t="s">
        <v>4091</v>
      </c>
      <c r="B4047" s="1" t="s">
        <v>25</v>
      </c>
      <c r="C4047" s="1" t="s">
        <v>26</v>
      </c>
      <c r="D4047" s="1" t="s">
        <v>27</v>
      </c>
      <c r="E4047" s="1" t="s">
        <v>47</v>
      </c>
      <c r="F4047" s="1" t="s">
        <v>28</v>
      </c>
      <c r="G4047">
        <v>7653.34</v>
      </c>
      <c r="H4047">
        <v>5</v>
      </c>
      <c r="I4047">
        <v>38266.699999999997</v>
      </c>
      <c r="J4047">
        <v>3.1</v>
      </c>
      <c r="K4047">
        <v>4073</v>
      </c>
      <c r="L4047" s="2">
        <v>45551</v>
      </c>
      <c r="O4047" t="str">
        <f>IF(ecommerce_10000[[#This Row],[Platform]]="Souq","sq",ecommerce_10000[[#This Row],[Platform]])</f>
        <v>Amazon</v>
      </c>
      <c r="P4047" t="str">
        <f>IF(E4047="Souq","sq",IF(E4047="Jumia","Jum",E4047))</f>
        <v>Amazon</v>
      </c>
      <c r="Q4047">
        <f>VLOOKUP(ecommerce_10000[[#This Row],[City]],F:I,4,FALSE)</f>
        <v>26648.76</v>
      </c>
      <c r="R4047" s="1">
        <f>SUMIF(C:C,ecommerce_10000[[#This Row],[Category]],I:I)</f>
        <v>29200970.130000021</v>
      </c>
      <c r="S4047" s="1">
        <f>SUMIFS(I:I,C:C,C4047)</f>
        <v>29200970.130000021</v>
      </c>
      <c r="T4047" s="1" t="str">
        <f>INDEX(F:F,MATCH(ecommerce_10000[[#This Row],[TotalAmount]],I:I,0))</f>
        <v>Casablanca</v>
      </c>
    </row>
    <row r="4048" spans="1:20" x14ac:dyDescent="0.3">
      <c r="A4048" s="1" t="s">
        <v>4092</v>
      </c>
      <c r="B4048" s="1" t="s">
        <v>49</v>
      </c>
      <c r="C4048" s="1" t="s">
        <v>14</v>
      </c>
      <c r="D4048" s="1" t="s">
        <v>50</v>
      </c>
      <c r="E4048" s="1" t="s">
        <v>22</v>
      </c>
      <c r="F4048" s="1" t="s">
        <v>40</v>
      </c>
      <c r="G4048">
        <v>2120.5</v>
      </c>
      <c r="H4048">
        <v>3</v>
      </c>
      <c r="I4048">
        <v>6361.5</v>
      </c>
      <c r="J4048">
        <v>2.35</v>
      </c>
      <c r="K4048">
        <v>2067</v>
      </c>
      <c r="L4048" s="2">
        <v>45561</v>
      </c>
      <c r="O4048" t="str">
        <f>IF(ecommerce_10000[[#This Row],[Platform]]="Souq","sq",ecommerce_10000[[#This Row],[Platform]])</f>
        <v>Jumia</v>
      </c>
      <c r="P4048" t="str">
        <f>IF(E4048="Souq","sq",IF(E4048="Jumia","Jum",E4048))</f>
        <v>Jum</v>
      </c>
      <c r="Q4048">
        <f>VLOOKUP(ecommerce_10000[[#This Row],[City]],F:I,4,FALSE)</f>
        <v>99349.3</v>
      </c>
      <c r="R4048" s="1">
        <f>SUMIF(C:C,ecommerce_10000[[#This Row],[Category]],I:I)</f>
        <v>92327183.770000085</v>
      </c>
      <c r="S4048" s="1">
        <f>SUMIFS(I:I,C:C,C4048)</f>
        <v>92327183.770000085</v>
      </c>
      <c r="T4048" s="1" t="str">
        <f>INDEX(F:F,MATCH(ecommerce_10000[[#This Row],[TotalAmount]],I:I,0))</f>
        <v>Riyadh</v>
      </c>
    </row>
    <row r="4049" spans="1:20" x14ac:dyDescent="0.3">
      <c r="A4049" s="1" t="s">
        <v>4093</v>
      </c>
      <c r="B4049" s="1" t="s">
        <v>38</v>
      </c>
      <c r="C4049" s="1" t="s">
        <v>20</v>
      </c>
      <c r="D4049" s="1" t="s">
        <v>39</v>
      </c>
      <c r="E4049" s="1" t="s">
        <v>16</v>
      </c>
      <c r="F4049" s="1" t="s">
        <v>17</v>
      </c>
      <c r="G4049">
        <v>4755.18</v>
      </c>
      <c r="H4049">
        <v>4</v>
      </c>
      <c r="I4049">
        <v>19020.72</v>
      </c>
      <c r="J4049">
        <v>2.21</v>
      </c>
      <c r="K4049">
        <v>3124</v>
      </c>
      <c r="L4049" s="2">
        <v>45337</v>
      </c>
      <c r="O4049" t="str">
        <f>IF(ecommerce_10000[[#This Row],[Platform]]="Souq","sq",ecommerce_10000[[#This Row],[Platform]])</f>
        <v>sq</v>
      </c>
      <c r="P4049" t="str">
        <f>IF(E4049="Souq","sq",IF(E4049="Jumia","Jum",E4049))</f>
        <v>sq</v>
      </c>
      <c r="Q4049">
        <f>VLOOKUP(ecommerce_10000[[#This Row],[City]],F:I,4,FALSE)</f>
        <v>16284.02</v>
      </c>
      <c r="R4049" s="1">
        <f>SUMIF(C:C,ecommerce_10000[[#This Row],[Category]],I:I)</f>
        <v>91504159.730000004</v>
      </c>
      <c r="S4049" s="1">
        <f>SUMIFS(I:I,C:C,C4049)</f>
        <v>91504159.730000004</v>
      </c>
      <c r="T4049" s="1" t="str">
        <f>INDEX(F:F,MATCH(ecommerce_10000[[#This Row],[TotalAmount]],I:I,0))</f>
        <v>Cairo</v>
      </c>
    </row>
    <row r="4050" spans="1:20" x14ac:dyDescent="0.3">
      <c r="A4050" s="1" t="s">
        <v>4094</v>
      </c>
      <c r="B4050" s="1" t="s">
        <v>19</v>
      </c>
      <c r="C4050" s="1" t="s">
        <v>20</v>
      </c>
      <c r="D4050" s="1" t="s">
        <v>21</v>
      </c>
      <c r="E4050" s="1" t="s">
        <v>22</v>
      </c>
      <c r="F4050" s="1" t="s">
        <v>62</v>
      </c>
      <c r="G4050">
        <v>16211.13</v>
      </c>
      <c r="H4050">
        <v>5</v>
      </c>
      <c r="I4050">
        <v>81055.649999999994</v>
      </c>
      <c r="J4050">
        <v>2.79</v>
      </c>
      <c r="K4050">
        <v>3994</v>
      </c>
      <c r="L4050" s="2">
        <v>45350</v>
      </c>
      <c r="O4050" t="str">
        <f>IF(ecommerce_10000[[#This Row],[Platform]]="Souq","sq",ecommerce_10000[[#This Row],[Platform]])</f>
        <v>Jumia</v>
      </c>
      <c r="P4050" t="str">
        <f>IF(E4050="Souq","sq",IF(E4050="Jumia","Jum",E4050))</f>
        <v>Jum</v>
      </c>
      <c r="Q4050">
        <f>VLOOKUP(ecommerce_10000[[#This Row],[City]],F:I,4,FALSE)</f>
        <v>27872.98</v>
      </c>
      <c r="R4050" s="1">
        <f>SUMIF(C:C,ecommerce_10000[[#This Row],[Category]],I:I)</f>
        <v>91504159.730000004</v>
      </c>
      <c r="S4050" s="1">
        <f>SUMIFS(I:I,C:C,C4050)</f>
        <v>91504159.730000004</v>
      </c>
      <c r="T4050" s="1" t="str">
        <f>INDEX(F:F,MATCH(ecommerce_10000[[#This Row],[TotalAmount]],I:I,0))</f>
        <v>Giza</v>
      </c>
    </row>
    <row r="4051" spans="1:20" x14ac:dyDescent="0.3">
      <c r="A4051" s="1" t="s">
        <v>4095</v>
      </c>
      <c r="B4051" s="1" t="s">
        <v>25</v>
      </c>
      <c r="C4051" s="1" t="s">
        <v>26</v>
      </c>
      <c r="D4051" s="1" t="s">
        <v>27</v>
      </c>
      <c r="E4051" s="1" t="s">
        <v>22</v>
      </c>
      <c r="F4051" s="1" t="s">
        <v>23</v>
      </c>
      <c r="G4051">
        <v>985.35</v>
      </c>
      <c r="H4051">
        <v>3</v>
      </c>
      <c r="I4051">
        <v>2956.05</v>
      </c>
      <c r="J4051">
        <v>4.8600000000000003</v>
      </c>
      <c r="K4051">
        <v>4382</v>
      </c>
      <c r="L4051" s="2">
        <v>45342</v>
      </c>
      <c r="O4051" t="str">
        <f>IF(ecommerce_10000[[#This Row],[Platform]]="Souq","sq",ecommerce_10000[[#This Row],[Platform]])</f>
        <v>Jumia</v>
      </c>
      <c r="P4051" t="str">
        <f>IF(E4051="Souq","sq",IF(E4051="Jumia","Jum",E4051))</f>
        <v>Jum</v>
      </c>
      <c r="Q4051">
        <f>VLOOKUP(ecommerce_10000[[#This Row],[City]],F:I,4,FALSE)</f>
        <v>13290.4</v>
      </c>
      <c r="R4051" s="1">
        <f>SUMIF(C:C,ecommerce_10000[[#This Row],[Category]],I:I)</f>
        <v>29200970.130000021</v>
      </c>
      <c r="S4051" s="1">
        <f>SUMIFS(I:I,C:C,C4051)</f>
        <v>29200970.130000021</v>
      </c>
      <c r="T4051" s="1" t="str">
        <f>INDEX(F:F,MATCH(ecommerce_10000[[#This Row],[TotalAmount]],I:I,0))</f>
        <v>Alexandria</v>
      </c>
    </row>
    <row r="4052" spans="1:20" x14ac:dyDescent="0.3">
      <c r="A4052" s="1" t="s">
        <v>4096</v>
      </c>
      <c r="B4052" s="1" t="s">
        <v>38</v>
      </c>
      <c r="C4052" s="1" t="s">
        <v>20</v>
      </c>
      <c r="D4052" s="1" t="s">
        <v>39</v>
      </c>
      <c r="E4052" s="1" t="s">
        <v>47</v>
      </c>
      <c r="F4052" s="1" t="s">
        <v>33</v>
      </c>
      <c r="G4052">
        <v>15239.86</v>
      </c>
      <c r="H4052">
        <v>2</v>
      </c>
      <c r="I4052">
        <v>30479.72</v>
      </c>
      <c r="J4052">
        <v>4.46</v>
      </c>
      <c r="K4052">
        <v>3238</v>
      </c>
      <c r="L4052" s="2">
        <v>45641</v>
      </c>
      <c r="O4052" t="str">
        <f>IF(ecommerce_10000[[#This Row],[Platform]]="Souq","sq",ecommerce_10000[[#This Row],[Platform]])</f>
        <v>Amazon</v>
      </c>
      <c r="P4052" t="str">
        <f>IF(E4052="Souq","sq",IF(E4052="Jumia","Jum",E4052))</f>
        <v>Amazon</v>
      </c>
      <c r="Q4052">
        <f>VLOOKUP(ecommerce_10000[[#This Row],[City]],F:I,4,FALSE)</f>
        <v>3665.44</v>
      </c>
      <c r="R4052" s="1">
        <f>SUMIF(C:C,ecommerce_10000[[#This Row],[Category]],I:I)</f>
        <v>91504159.730000004</v>
      </c>
      <c r="S4052" s="1">
        <f>SUMIFS(I:I,C:C,C4052)</f>
        <v>91504159.730000004</v>
      </c>
      <c r="T4052" s="1" t="str">
        <f>INDEX(F:F,MATCH(ecommerce_10000[[#This Row],[TotalAmount]],I:I,0))</f>
        <v>Dubai</v>
      </c>
    </row>
    <row r="4053" spans="1:20" x14ac:dyDescent="0.3">
      <c r="A4053" s="1" t="s">
        <v>4097</v>
      </c>
      <c r="B4053" s="1" t="s">
        <v>43</v>
      </c>
      <c r="C4053" s="1" t="s">
        <v>44</v>
      </c>
      <c r="D4053" s="1" t="s">
        <v>45</v>
      </c>
      <c r="E4053" s="1" t="s">
        <v>22</v>
      </c>
      <c r="F4053" s="1" t="s">
        <v>28</v>
      </c>
      <c r="G4053">
        <v>17445.05</v>
      </c>
      <c r="H4053">
        <v>5</v>
      </c>
      <c r="I4053">
        <v>87225.25</v>
      </c>
      <c r="J4053">
        <v>3.43</v>
      </c>
      <c r="K4053">
        <v>3054</v>
      </c>
      <c r="L4053" s="2">
        <v>45630</v>
      </c>
      <c r="O4053" t="str">
        <f>IF(ecommerce_10000[[#This Row],[Platform]]="Souq","sq",ecommerce_10000[[#This Row],[Platform]])</f>
        <v>Jumia</v>
      </c>
      <c r="P4053" t="str">
        <f>IF(E4053="Souq","sq",IF(E4053="Jumia","Jum",E4053))</f>
        <v>Jum</v>
      </c>
      <c r="Q4053">
        <f>VLOOKUP(ecommerce_10000[[#This Row],[City]],F:I,4,FALSE)</f>
        <v>26648.76</v>
      </c>
      <c r="R4053" s="1">
        <f>SUMIF(C:C,ecommerce_10000[[#This Row],[Category]],I:I)</f>
        <v>31420413.200000018</v>
      </c>
      <c r="S4053" s="1">
        <f>SUMIFS(I:I,C:C,C4053)</f>
        <v>31420413.200000018</v>
      </c>
      <c r="T4053" s="1" t="str">
        <f>INDEX(F:F,MATCH(ecommerce_10000[[#This Row],[TotalAmount]],I:I,0))</f>
        <v>Casablanca</v>
      </c>
    </row>
    <row r="4054" spans="1:20" x14ac:dyDescent="0.3">
      <c r="A4054" s="1" t="s">
        <v>4098</v>
      </c>
      <c r="B4054" s="1" t="s">
        <v>65</v>
      </c>
      <c r="C4054" s="1" t="s">
        <v>20</v>
      </c>
      <c r="D4054" s="1" t="s">
        <v>66</v>
      </c>
      <c r="E4054" s="1" t="s">
        <v>47</v>
      </c>
      <c r="F4054" s="1" t="s">
        <v>28</v>
      </c>
      <c r="G4054">
        <v>2360.11</v>
      </c>
      <c r="H4054">
        <v>4</v>
      </c>
      <c r="I4054">
        <v>9440.44</v>
      </c>
      <c r="J4054">
        <v>2.08</v>
      </c>
      <c r="K4054">
        <v>4150</v>
      </c>
      <c r="L4054" s="2">
        <v>45520</v>
      </c>
      <c r="O4054" t="str">
        <f>IF(ecommerce_10000[[#This Row],[Platform]]="Souq","sq",ecommerce_10000[[#This Row],[Platform]])</f>
        <v>Amazon</v>
      </c>
      <c r="P4054" t="str">
        <f>IF(E4054="Souq","sq",IF(E4054="Jumia","Jum",E4054))</f>
        <v>Amazon</v>
      </c>
      <c r="Q4054">
        <f>VLOOKUP(ecommerce_10000[[#This Row],[City]],F:I,4,FALSE)</f>
        <v>26648.76</v>
      </c>
      <c r="R4054" s="1">
        <f>SUMIF(C:C,ecommerce_10000[[#This Row],[Category]],I:I)</f>
        <v>91504159.730000004</v>
      </c>
      <c r="S4054" s="1">
        <f>SUMIFS(I:I,C:C,C4054)</f>
        <v>91504159.730000004</v>
      </c>
      <c r="T4054" s="1" t="str">
        <f>INDEX(F:F,MATCH(ecommerce_10000[[#This Row],[TotalAmount]],I:I,0))</f>
        <v>Casablanca</v>
      </c>
    </row>
    <row r="4055" spans="1:20" x14ac:dyDescent="0.3">
      <c r="A4055" s="1" t="s">
        <v>4099</v>
      </c>
      <c r="B4055" s="1" t="s">
        <v>13</v>
      </c>
      <c r="C4055" s="1" t="s">
        <v>14</v>
      </c>
      <c r="D4055" s="1" t="s">
        <v>15</v>
      </c>
      <c r="E4055" s="1" t="s">
        <v>22</v>
      </c>
      <c r="F4055" s="1" t="s">
        <v>62</v>
      </c>
      <c r="G4055">
        <v>13698.08</v>
      </c>
      <c r="H4055">
        <v>5</v>
      </c>
      <c r="I4055">
        <v>68490.399999999994</v>
      </c>
      <c r="J4055">
        <v>4.92</v>
      </c>
      <c r="K4055">
        <v>482</v>
      </c>
      <c r="L4055" s="2">
        <v>45347</v>
      </c>
      <c r="O4055" t="str">
        <f>IF(ecommerce_10000[[#This Row],[Platform]]="Souq","sq",ecommerce_10000[[#This Row],[Platform]])</f>
        <v>Jumia</v>
      </c>
      <c r="P4055" t="str">
        <f>IF(E4055="Souq","sq",IF(E4055="Jumia","Jum",E4055))</f>
        <v>Jum</v>
      </c>
      <c r="Q4055">
        <f>VLOOKUP(ecommerce_10000[[#This Row],[City]],F:I,4,FALSE)</f>
        <v>27872.98</v>
      </c>
      <c r="R4055" s="1">
        <f>SUMIF(C:C,ecommerce_10000[[#This Row],[Category]],I:I)</f>
        <v>92327183.770000085</v>
      </c>
      <c r="S4055" s="1">
        <f>SUMIFS(I:I,C:C,C4055)</f>
        <v>92327183.770000085</v>
      </c>
      <c r="T4055" s="1" t="str">
        <f>INDEX(F:F,MATCH(ecommerce_10000[[#This Row],[TotalAmount]],I:I,0))</f>
        <v>Giza</v>
      </c>
    </row>
    <row r="4056" spans="1:20" x14ac:dyDescent="0.3">
      <c r="A4056" s="1" t="s">
        <v>4100</v>
      </c>
      <c r="B4056" s="1" t="s">
        <v>30</v>
      </c>
      <c r="C4056" s="1" t="s">
        <v>31</v>
      </c>
      <c r="D4056" s="1" t="s">
        <v>32</v>
      </c>
      <c r="E4056" s="1" t="s">
        <v>16</v>
      </c>
      <c r="F4056" s="1" t="s">
        <v>17</v>
      </c>
      <c r="G4056">
        <v>13587.62</v>
      </c>
      <c r="H4056">
        <v>1</v>
      </c>
      <c r="I4056">
        <v>13587.62</v>
      </c>
      <c r="J4056">
        <v>4.7</v>
      </c>
      <c r="K4056">
        <v>1958</v>
      </c>
      <c r="L4056" s="2">
        <v>45609</v>
      </c>
      <c r="O4056" t="str">
        <f>IF(ecommerce_10000[[#This Row],[Platform]]="Souq","sq",ecommerce_10000[[#This Row],[Platform]])</f>
        <v>sq</v>
      </c>
      <c r="P4056" t="str">
        <f>IF(E4056="Souq","sq",IF(E4056="Jumia","Jum",E4056))</f>
        <v>sq</v>
      </c>
      <c r="Q4056">
        <f>VLOOKUP(ecommerce_10000[[#This Row],[City]],F:I,4,FALSE)</f>
        <v>16284.02</v>
      </c>
      <c r="R4056" s="1">
        <f>SUMIF(C:C,ecommerce_10000[[#This Row],[Category]],I:I)</f>
        <v>57542997.559999913</v>
      </c>
      <c r="S4056" s="1">
        <f>SUMIFS(I:I,C:C,C4056)</f>
        <v>57542997.559999913</v>
      </c>
      <c r="T4056" s="1" t="str">
        <f>INDEX(F:F,MATCH(ecommerce_10000[[#This Row],[TotalAmount]],I:I,0))</f>
        <v>Cairo</v>
      </c>
    </row>
    <row r="4057" spans="1:20" x14ac:dyDescent="0.3">
      <c r="A4057" s="1" t="s">
        <v>4101</v>
      </c>
      <c r="B4057" s="1" t="s">
        <v>25</v>
      </c>
      <c r="C4057" s="1" t="s">
        <v>26</v>
      </c>
      <c r="D4057" s="1" t="s">
        <v>27</v>
      </c>
      <c r="E4057" s="1" t="s">
        <v>16</v>
      </c>
      <c r="F4057" s="1" t="s">
        <v>23</v>
      </c>
      <c r="G4057">
        <v>14099.95</v>
      </c>
      <c r="H4057">
        <v>3</v>
      </c>
      <c r="I4057">
        <v>42299.85</v>
      </c>
      <c r="J4057">
        <v>3.92</v>
      </c>
      <c r="K4057">
        <v>4579</v>
      </c>
      <c r="L4057" s="2">
        <v>45577</v>
      </c>
      <c r="O4057" t="str">
        <f>IF(ecommerce_10000[[#This Row],[Platform]]="Souq","sq",ecommerce_10000[[#This Row],[Platform]])</f>
        <v>sq</v>
      </c>
      <c r="P4057" t="str">
        <f>IF(E4057="Souq","sq",IF(E4057="Jumia","Jum",E4057))</f>
        <v>sq</v>
      </c>
      <c r="Q4057">
        <f>VLOOKUP(ecommerce_10000[[#This Row],[City]],F:I,4,FALSE)</f>
        <v>13290.4</v>
      </c>
      <c r="R4057" s="1">
        <f>SUMIF(C:C,ecommerce_10000[[#This Row],[Category]],I:I)</f>
        <v>29200970.130000021</v>
      </c>
      <c r="S4057" s="1">
        <f>SUMIFS(I:I,C:C,C4057)</f>
        <v>29200970.130000021</v>
      </c>
      <c r="T4057" s="1" t="str">
        <f>INDEX(F:F,MATCH(ecommerce_10000[[#This Row],[TotalAmount]],I:I,0))</f>
        <v>Alexandria</v>
      </c>
    </row>
    <row r="4058" spans="1:20" x14ac:dyDescent="0.3">
      <c r="A4058" s="1" t="s">
        <v>4102</v>
      </c>
      <c r="B4058" s="1" t="s">
        <v>30</v>
      </c>
      <c r="C4058" s="1" t="s">
        <v>31</v>
      </c>
      <c r="D4058" s="1" t="s">
        <v>32</v>
      </c>
      <c r="E4058" s="1" t="s">
        <v>16</v>
      </c>
      <c r="F4058" s="1" t="s">
        <v>17</v>
      </c>
      <c r="G4058">
        <v>7768.96</v>
      </c>
      <c r="H4058">
        <v>3</v>
      </c>
      <c r="I4058">
        <v>23306.880000000001</v>
      </c>
      <c r="J4058">
        <v>2.6</v>
      </c>
      <c r="K4058">
        <v>3540</v>
      </c>
      <c r="L4058" s="2">
        <v>45586</v>
      </c>
      <c r="O4058" t="str">
        <f>IF(ecommerce_10000[[#This Row],[Platform]]="Souq","sq",ecommerce_10000[[#This Row],[Platform]])</f>
        <v>sq</v>
      </c>
      <c r="P4058" t="str">
        <f>IF(E4058="Souq","sq",IF(E4058="Jumia","Jum",E4058))</f>
        <v>sq</v>
      </c>
      <c r="Q4058">
        <f>VLOOKUP(ecommerce_10000[[#This Row],[City]],F:I,4,FALSE)</f>
        <v>16284.02</v>
      </c>
      <c r="R4058" s="1">
        <f>SUMIF(C:C,ecommerce_10000[[#This Row],[Category]],I:I)</f>
        <v>57542997.559999913</v>
      </c>
      <c r="S4058" s="1">
        <f>SUMIFS(I:I,C:C,C4058)</f>
        <v>57542997.559999913</v>
      </c>
      <c r="T4058" s="1" t="str">
        <f>INDEX(F:F,MATCH(ecommerce_10000[[#This Row],[TotalAmount]],I:I,0))</f>
        <v>Cairo</v>
      </c>
    </row>
    <row r="4059" spans="1:20" x14ac:dyDescent="0.3">
      <c r="A4059" s="1" t="s">
        <v>4103</v>
      </c>
      <c r="B4059" s="1" t="s">
        <v>38</v>
      </c>
      <c r="C4059" s="1" t="s">
        <v>20</v>
      </c>
      <c r="D4059" s="1" t="s">
        <v>39</v>
      </c>
      <c r="E4059" s="1" t="s">
        <v>16</v>
      </c>
      <c r="F4059" s="1" t="s">
        <v>28</v>
      </c>
      <c r="G4059">
        <v>11475.14</v>
      </c>
      <c r="H4059">
        <v>5</v>
      </c>
      <c r="I4059">
        <v>57375.7</v>
      </c>
      <c r="J4059">
        <v>3.46</v>
      </c>
      <c r="K4059">
        <v>1090</v>
      </c>
      <c r="L4059" s="2">
        <v>45479</v>
      </c>
      <c r="O4059" t="str">
        <f>IF(ecommerce_10000[[#This Row],[Platform]]="Souq","sq",ecommerce_10000[[#This Row],[Platform]])</f>
        <v>sq</v>
      </c>
      <c r="P4059" t="str">
        <f>IF(E4059="Souq","sq",IF(E4059="Jumia","Jum",E4059))</f>
        <v>sq</v>
      </c>
      <c r="Q4059">
        <f>VLOOKUP(ecommerce_10000[[#This Row],[City]],F:I,4,FALSE)</f>
        <v>26648.76</v>
      </c>
      <c r="R4059" s="1">
        <f>SUMIF(C:C,ecommerce_10000[[#This Row],[Category]],I:I)</f>
        <v>91504159.730000004</v>
      </c>
      <c r="S4059" s="1">
        <f>SUMIFS(I:I,C:C,C4059)</f>
        <v>91504159.730000004</v>
      </c>
      <c r="T4059" s="1" t="str">
        <f>INDEX(F:F,MATCH(ecommerce_10000[[#This Row],[TotalAmount]],I:I,0))</f>
        <v>Casablanca</v>
      </c>
    </row>
    <row r="4060" spans="1:20" x14ac:dyDescent="0.3">
      <c r="A4060" s="1" t="s">
        <v>4104</v>
      </c>
      <c r="B4060" s="1" t="s">
        <v>25</v>
      </c>
      <c r="C4060" s="1" t="s">
        <v>26</v>
      </c>
      <c r="D4060" s="1" t="s">
        <v>27</v>
      </c>
      <c r="E4060" s="1" t="s">
        <v>22</v>
      </c>
      <c r="F4060" s="1" t="s">
        <v>40</v>
      </c>
      <c r="G4060">
        <v>10847.74</v>
      </c>
      <c r="H4060">
        <v>4</v>
      </c>
      <c r="I4060">
        <v>43390.96</v>
      </c>
      <c r="J4060">
        <v>4.58</v>
      </c>
      <c r="K4060">
        <v>1282</v>
      </c>
      <c r="L4060" s="2">
        <v>45334</v>
      </c>
      <c r="O4060" t="str">
        <f>IF(ecommerce_10000[[#This Row],[Platform]]="Souq","sq",ecommerce_10000[[#This Row],[Platform]])</f>
        <v>Jumia</v>
      </c>
      <c r="P4060" t="str">
        <f>IF(E4060="Souq","sq",IF(E4060="Jumia","Jum",E4060))</f>
        <v>Jum</v>
      </c>
      <c r="Q4060">
        <f>VLOOKUP(ecommerce_10000[[#This Row],[City]],F:I,4,FALSE)</f>
        <v>99349.3</v>
      </c>
      <c r="R4060" s="1">
        <f>SUMIF(C:C,ecommerce_10000[[#This Row],[Category]],I:I)</f>
        <v>29200970.130000021</v>
      </c>
      <c r="S4060" s="1">
        <f>SUMIFS(I:I,C:C,C4060)</f>
        <v>29200970.130000021</v>
      </c>
      <c r="T4060" s="1" t="str">
        <f>INDEX(F:F,MATCH(ecommerce_10000[[#This Row],[TotalAmount]],I:I,0))</f>
        <v>Riyadh</v>
      </c>
    </row>
    <row r="4061" spans="1:20" x14ac:dyDescent="0.3">
      <c r="A4061" s="1" t="s">
        <v>4105</v>
      </c>
      <c r="B4061" s="1" t="s">
        <v>38</v>
      </c>
      <c r="C4061" s="1" t="s">
        <v>20</v>
      </c>
      <c r="D4061" s="1" t="s">
        <v>39</v>
      </c>
      <c r="E4061" s="1" t="s">
        <v>47</v>
      </c>
      <c r="F4061" s="1" t="s">
        <v>40</v>
      </c>
      <c r="G4061">
        <v>17967.82</v>
      </c>
      <c r="H4061">
        <v>3</v>
      </c>
      <c r="I4061">
        <v>53903.46</v>
      </c>
      <c r="J4061">
        <v>4.6500000000000004</v>
      </c>
      <c r="K4061">
        <v>465</v>
      </c>
      <c r="L4061" s="2">
        <v>45530</v>
      </c>
      <c r="O4061" t="str">
        <f>IF(ecommerce_10000[[#This Row],[Platform]]="Souq","sq",ecommerce_10000[[#This Row],[Platform]])</f>
        <v>Amazon</v>
      </c>
      <c r="P4061" t="str">
        <f>IF(E4061="Souq","sq",IF(E4061="Jumia","Jum",E4061))</f>
        <v>Amazon</v>
      </c>
      <c r="Q4061">
        <f>VLOOKUP(ecommerce_10000[[#This Row],[City]],F:I,4,FALSE)</f>
        <v>99349.3</v>
      </c>
      <c r="R4061" s="1">
        <f>SUMIF(C:C,ecommerce_10000[[#This Row],[Category]],I:I)</f>
        <v>91504159.730000004</v>
      </c>
      <c r="S4061" s="1">
        <f>SUMIFS(I:I,C:C,C4061)</f>
        <v>91504159.730000004</v>
      </c>
      <c r="T4061" s="1" t="str">
        <f>INDEX(F:F,MATCH(ecommerce_10000[[#This Row],[TotalAmount]],I:I,0))</f>
        <v>Riyadh</v>
      </c>
    </row>
    <row r="4062" spans="1:20" x14ac:dyDescent="0.3">
      <c r="A4062" s="1" t="s">
        <v>4106</v>
      </c>
      <c r="B4062" s="1" t="s">
        <v>38</v>
      </c>
      <c r="C4062" s="1" t="s">
        <v>20</v>
      </c>
      <c r="D4062" s="1" t="s">
        <v>39</v>
      </c>
      <c r="E4062" s="1" t="s">
        <v>22</v>
      </c>
      <c r="F4062" s="1" t="s">
        <v>40</v>
      </c>
      <c r="G4062">
        <v>12231.35</v>
      </c>
      <c r="H4062">
        <v>4</v>
      </c>
      <c r="I4062">
        <v>48925.4</v>
      </c>
      <c r="J4062">
        <v>1.54</v>
      </c>
      <c r="K4062">
        <v>4321</v>
      </c>
      <c r="L4062" s="2">
        <v>45485</v>
      </c>
      <c r="O4062" t="str">
        <f>IF(ecommerce_10000[[#This Row],[Platform]]="Souq","sq",ecommerce_10000[[#This Row],[Platform]])</f>
        <v>Jumia</v>
      </c>
      <c r="P4062" t="str">
        <f>IF(E4062="Souq","sq",IF(E4062="Jumia","Jum",E4062))</f>
        <v>Jum</v>
      </c>
      <c r="Q4062">
        <f>VLOOKUP(ecommerce_10000[[#This Row],[City]],F:I,4,FALSE)</f>
        <v>99349.3</v>
      </c>
      <c r="R4062" s="1">
        <f>SUMIF(C:C,ecommerce_10000[[#This Row],[Category]],I:I)</f>
        <v>91504159.730000004</v>
      </c>
      <c r="S4062" s="1">
        <f>SUMIFS(I:I,C:C,C4062)</f>
        <v>91504159.730000004</v>
      </c>
      <c r="T4062" s="1" t="str">
        <f>INDEX(F:F,MATCH(ecommerce_10000[[#This Row],[TotalAmount]],I:I,0))</f>
        <v>Riyadh</v>
      </c>
    </row>
    <row r="4063" spans="1:20" x14ac:dyDescent="0.3">
      <c r="A4063" s="1" t="s">
        <v>4107</v>
      </c>
      <c r="B4063" s="1" t="s">
        <v>38</v>
      </c>
      <c r="C4063" s="1" t="s">
        <v>20</v>
      </c>
      <c r="D4063" s="1" t="s">
        <v>39</v>
      </c>
      <c r="E4063" s="1" t="s">
        <v>22</v>
      </c>
      <c r="F4063" s="1" t="s">
        <v>33</v>
      </c>
      <c r="G4063">
        <v>14675.91</v>
      </c>
      <c r="H4063">
        <v>3</v>
      </c>
      <c r="I4063">
        <v>44027.73</v>
      </c>
      <c r="J4063">
        <v>1.48</v>
      </c>
      <c r="K4063">
        <v>4982</v>
      </c>
      <c r="L4063" s="2">
        <v>45442</v>
      </c>
      <c r="O4063" t="str">
        <f>IF(ecommerce_10000[[#This Row],[Platform]]="Souq","sq",ecommerce_10000[[#This Row],[Platform]])</f>
        <v>Jumia</v>
      </c>
      <c r="P4063" t="str">
        <f>IF(E4063="Souq","sq",IF(E4063="Jumia","Jum",E4063))</f>
        <v>Jum</v>
      </c>
      <c r="Q4063">
        <f>VLOOKUP(ecommerce_10000[[#This Row],[City]],F:I,4,FALSE)</f>
        <v>3665.44</v>
      </c>
      <c r="R4063" s="1">
        <f>SUMIF(C:C,ecommerce_10000[[#This Row],[Category]],I:I)</f>
        <v>91504159.730000004</v>
      </c>
      <c r="S4063" s="1">
        <f>SUMIFS(I:I,C:C,C4063)</f>
        <v>91504159.730000004</v>
      </c>
      <c r="T4063" s="1" t="str">
        <f>INDEX(F:F,MATCH(ecommerce_10000[[#This Row],[TotalAmount]],I:I,0))</f>
        <v>Dubai</v>
      </c>
    </row>
    <row r="4064" spans="1:20" x14ac:dyDescent="0.3">
      <c r="A4064" s="1" t="s">
        <v>4108</v>
      </c>
      <c r="B4064" s="1" t="s">
        <v>19</v>
      </c>
      <c r="C4064" s="1" t="s">
        <v>20</v>
      </c>
      <c r="D4064" s="1" t="s">
        <v>21</v>
      </c>
      <c r="E4064" s="1" t="s">
        <v>16</v>
      </c>
      <c r="F4064" s="1" t="s">
        <v>33</v>
      </c>
      <c r="G4064">
        <v>12638.17</v>
      </c>
      <c r="H4064">
        <v>2</v>
      </c>
      <c r="I4064">
        <v>25276.34</v>
      </c>
      <c r="J4064">
        <v>3.3</v>
      </c>
      <c r="K4064">
        <v>982</v>
      </c>
      <c r="L4064" s="2">
        <v>45320</v>
      </c>
      <c r="O4064" t="str">
        <f>IF(ecommerce_10000[[#This Row],[Platform]]="Souq","sq",ecommerce_10000[[#This Row],[Platform]])</f>
        <v>sq</v>
      </c>
      <c r="P4064" t="str">
        <f>IF(E4064="Souq","sq",IF(E4064="Jumia","Jum",E4064))</f>
        <v>sq</v>
      </c>
      <c r="Q4064">
        <f>VLOOKUP(ecommerce_10000[[#This Row],[City]],F:I,4,FALSE)</f>
        <v>3665.44</v>
      </c>
      <c r="R4064" s="1">
        <f>SUMIF(C:C,ecommerce_10000[[#This Row],[Category]],I:I)</f>
        <v>91504159.730000004</v>
      </c>
      <c r="S4064" s="1">
        <f>SUMIFS(I:I,C:C,C4064)</f>
        <v>91504159.730000004</v>
      </c>
      <c r="T4064" s="1" t="str">
        <f>INDEX(F:F,MATCH(ecommerce_10000[[#This Row],[TotalAmount]],I:I,0))</f>
        <v>Dubai</v>
      </c>
    </row>
    <row r="4065" spans="1:20" x14ac:dyDescent="0.3">
      <c r="A4065" s="1" t="s">
        <v>4109</v>
      </c>
      <c r="B4065" s="1" t="s">
        <v>13</v>
      </c>
      <c r="C4065" s="1" t="s">
        <v>14</v>
      </c>
      <c r="D4065" s="1" t="s">
        <v>15</v>
      </c>
      <c r="E4065" s="1" t="s">
        <v>22</v>
      </c>
      <c r="F4065" s="1" t="s">
        <v>62</v>
      </c>
      <c r="G4065">
        <v>15783.38</v>
      </c>
      <c r="H4065">
        <v>1</v>
      </c>
      <c r="I4065">
        <v>15783.38</v>
      </c>
      <c r="J4065">
        <v>2.83</v>
      </c>
      <c r="K4065">
        <v>1290</v>
      </c>
      <c r="L4065" s="2">
        <v>45440</v>
      </c>
      <c r="O4065" t="str">
        <f>IF(ecommerce_10000[[#This Row],[Platform]]="Souq","sq",ecommerce_10000[[#This Row],[Platform]])</f>
        <v>Jumia</v>
      </c>
      <c r="P4065" t="str">
        <f>IF(E4065="Souq","sq",IF(E4065="Jumia","Jum",E4065))</f>
        <v>Jum</v>
      </c>
      <c r="Q4065">
        <f>VLOOKUP(ecommerce_10000[[#This Row],[City]],F:I,4,FALSE)</f>
        <v>27872.98</v>
      </c>
      <c r="R4065" s="1">
        <f>SUMIF(C:C,ecommerce_10000[[#This Row],[Category]],I:I)</f>
        <v>92327183.770000085</v>
      </c>
      <c r="S4065" s="1">
        <f>SUMIFS(I:I,C:C,C4065)</f>
        <v>92327183.770000085</v>
      </c>
      <c r="T4065" s="1" t="str">
        <f>INDEX(F:F,MATCH(ecommerce_10000[[#This Row],[TotalAmount]],I:I,0))</f>
        <v>Giza</v>
      </c>
    </row>
    <row r="4066" spans="1:20" x14ac:dyDescent="0.3">
      <c r="A4066" s="1" t="s">
        <v>4110</v>
      </c>
      <c r="B4066" s="1" t="s">
        <v>53</v>
      </c>
      <c r="C4066" s="1" t="s">
        <v>31</v>
      </c>
      <c r="D4066" s="1" t="s">
        <v>54</v>
      </c>
      <c r="E4066" s="1" t="s">
        <v>47</v>
      </c>
      <c r="F4066" s="1" t="s">
        <v>62</v>
      </c>
      <c r="G4066">
        <v>8373.4</v>
      </c>
      <c r="H4066">
        <v>5</v>
      </c>
      <c r="I4066">
        <v>41867</v>
      </c>
      <c r="J4066">
        <v>2.9</v>
      </c>
      <c r="K4066">
        <v>4066</v>
      </c>
      <c r="L4066" s="2">
        <v>45603</v>
      </c>
      <c r="O4066" t="str">
        <f>IF(ecommerce_10000[[#This Row],[Platform]]="Souq","sq",ecommerce_10000[[#This Row],[Platform]])</f>
        <v>Amazon</v>
      </c>
      <c r="P4066" t="str">
        <f>IF(E4066="Souq","sq",IF(E4066="Jumia","Jum",E4066))</f>
        <v>Amazon</v>
      </c>
      <c r="Q4066">
        <f>VLOOKUP(ecommerce_10000[[#This Row],[City]],F:I,4,FALSE)</f>
        <v>27872.98</v>
      </c>
      <c r="R4066" s="1">
        <f>SUMIF(C:C,ecommerce_10000[[#This Row],[Category]],I:I)</f>
        <v>57542997.559999913</v>
      </c>
      <c r="S4066" s="1">
        <f>SUMIFS(I:I,C:C,C4066)</f>
        <v>57542997.559999913</v>
      </c>
      <c r="T4066" s="1" t="str">
        <f>INDEX(F:F,MATCH(ecommerce_10000[[#This Row],[TotalAmount]],I:I,0))</f>
        <v>Giza</v>
      </c>
    </row>
    <row r="4067" spans="1:20" x14ac:dyDescent="0.3">
      <c r="A4067" s="1" t="s">
        <v>4111</v>
      </c>
      <c r="B4067" s="1" t="s">
        <v>30</v>
      </c>
      <c r="C4067" s="1" t="s">
        <v>31</v>
      </c>
      <c r="D4067" s="1" t="s">
        <v>32</v>
      </c>
      <c r="E4067" s="1" t="s">
        <v>22</v>
      </c>
      <c r="F4067" s="1" t="s">
        <v>40</v>
      </c>
      <c r="G4067">
        <v>7867</v>
      </c>
      <c r="H4067">
        <v>1</v>
      </c>
      <c r="I4067">
        <v>7867</v>
      </c>
      <c r="J4067">
        <v>2.34</v>
      </c>
      <c r="K4067">
        <v>4111</v>
      </c>
      <c r="L4067" s="2">
        <v>45518</v>
      </c>
      <c r="O4067" t="str">
        <f>IF(ecommerce_10000[[#This Row],[Platform]]="Souq","sq",ecommerce_10000[[#This Row],[Platform]])</f>
        <v>Jumia</v>
      </c>
      <c r="P4067" t="str">
        <f>IF(E4067="Souq","sq",IF(E4067="Jumia","Jum",E4067))</f>
        <v>Jum</v>
      </c>
      <c r="Q4067">
        <f>VLOOKUP(ecommerce_10000[[#This Row],[City]],F:I,4,FALSE)</f>
        <v>99349.3</v>
      </c>
      <c r="R4067" s="1">
        <f>SUMIF(C:C,ecommerce_10000[[#This Row],[Category]],I:I)</f>
        <v>57542997.559999913</v>
      </c>
      <c r="S4067" s="1">
        <f>SUMIFS(I:I,C:C,C4067)</f>
        <v>57542997.559999913</v>
      </c>
      <c r="T4067" s="1" t="str">
        <f>INDEX(F:F,MATCH(ecommerce_10000[[#This Row],[TotalAmount]],I:I,0))</f>
        <v>Riyadh</v>
      </c>
    </row>
    <row r="4068" spans="1:20" x14ac:dyDescent="0.3">
      <c r="A4068" s="1" t="s">
        <v>4112</v>
      </c>
      <c r="B4068" s="1" t="s">
        <v>49</v>
      </c>
      <c r="C4068" s="1" t="s">
        <v>14</v>
      </c>
      <c r="D4068" s="1" t="s">
        <v>50</v>
      </c>
      <c r="E4068" s="1" t="s">
        <v>22</v>
      </c>
      <c r="F4068" s="1" t="s">
        <v>33</v>
      </c>
      <c r="G4068">
        <v>7122.42</v>
      </c>
      <c r="H4068">
        <v>4</v>
      </c>
      <c r="I4068">
        <v>28489.68</v>
      </c>
      <c r="J4068">
        <v>4.41</v>
      </c>
      <c r="K4068">
        <v>2328</v>
      </c>
      <c r="L4068" s="2">
        <v>45636</v>
      </c>
      <c r="O4068" t="str">
        <f>IF(ecommerce_10000[[#This Row],[Platform]]="Souq","sq",ecommerce_10000[[#This Row],[Platform]])</f>
        <v>Jumia</v>
      </c>
      <c r="P4068" t="str">
        <f>IF(E4068="Souq","sq",IF(E4068="Jumia","Jum",E4068))</f>
        <v>Jum</v>
      </c>
      <c r="Q4068">
        <f>VLOOKUP(ecommerce_10000[[#This Row],[City]],F:I,4,FALSE)</f>
        <v>3665.44</v>
      </c>
      <c r="R4068" s="1">
        <f>SUMIF(C:C,ecommerce_10000[[#This Row],[Category]],I:I)</f>
        <v>92327183.770000085</v>
      </c>
      <c r="S4068" s="1">
        <f>SUMIFS(I:I,C:C,C4068)</f>
        <v>92327183.770000085</v>
      </c>
      <c r="T4068" s="1" t="str">
        <f>INDEX(F:F,MATCH(ecommerce_10000[[#This Row],[TotalAmount]],I:I,0))</f>
        <v>Dubai</v>
      </c>
    </row>
    <row r="4069" spans="1:20" x14ac:dyDescent="0.3">
      <c r="A4069" s="1" t="s">
        <v>4113</v>
      </c>
      <c r="B4069" s="1" t="s">
        <v>13</v>
      </c>
      <c r="C4069" s="1" t="s">
        <v>14</v>
      </c>
      <c r="D4069" s="1" t="s">
        <v>15</v>
      </c>
      <c r="E4069" s="1" t="s">
        <v>47</v>
      </c>
      <c r="F4069" s="1" t="s">
        <v>33</v>
      </c>
      <c r="G4069">
        <v>14085.53</v>
      </c>
      <c r="H4069">
        <v>3</v>
      </c>
      <c r="I4069">
        <v>42256.59</v>
      </c>
      <c r="J4069">
        <v>4.29</v>
      </c>
      <c r="K4069">
        <v>1955</v>
      </c>
      <c r="L4069" s="2">
        <v>45553</v>
      </c>
      <c r="O4069" t="str">
        <f>IF(ecommerce_10000[[#This Row],[Platform]]="Souq","sq",ecommerce_10000[[#This Row],[Platform]])</f>
        <v>Amazon</v>
      </c>
      <c r="P4069" t="str">
        <f>IF(E4069="Souq","sq",IF(E4069="Jumia","Jum",E4069))</f>
        <v>Amazon</v>
      </c>
      <c r="Q4069">
        <f>VLOOKUP(ecommerce_10000[[#This Row],[City]],F:I,4,FALSE)</f>
        <v>3665.44</v>
      </c>
      <c r="R4069" s="1">
        <f>SUMIF(C:C,ecommerce_10000[[#This Row],[Category]],I:I)</f>
        <v>92327183.770000085</v>
      </c>
      <c r="S4069" s="1">
        <f>SUMIFS(I:I,C:C,C4069)</f>
        <v>92327183.770000085</v>
      </c>
      <c r="T4069" s="1" t="str">
        <f>INDEX(F:F,MATCH(ecommerce_10000[[#This Row],[TotalAmount]],I:I,0))</f>
        <v>Dubai</v>
      </c>
    </row>
    <row r="4070" spans="1:20" x14ac:dyDescent="0.3">
      <c r="A4070" s="1" t="s">
        <v>4114</v>
      </c>
      <c r="B4070" s="1" t="s">
        <v>13</v>
      </c>
      <c r="C4070" s="1" t="s">
        <v>14</v>
      </c>
      <c r="D4070" s="1" t="s">
        <v>15</v>
      </c>
      <c r="E4070" s="1" t="s">
        <v>47</v>
      </c>
      <c r="F4070" s="1" t="s">
        <v>62</v>
      </c>
      <c r="G4070">
        <v>8603.42</v>
      </c>
      <c r="H4070">
        <v>4</v>
      </c>
      <c r="I4070">
        <v>34413.68</v>
      </c>
      <c r="J4070">
        <v>1.9</v>
      </c>
      <c r="K4070">
        <v>3602</v>
      </c>
      <c r="L4070" s="2">
        <v>45473</v>
      </c>
      <c r="O4070" t="str">
        <f>IF(ecommerce_10000[[#This Row],[Platform]]="Souq","sq",ecommerce_10000[[#This Row],[Platform]])</f>
        <v>Amazon</v>
      </c>
      <c r="P4070" t="str">
        <f>IF(E4070="Souq","sq",IF(E4070="Jumia","Jum",E4070))</f>
        <v>Amazon</v>
      </c>
      <c r="Q4070">
        <f>VLOOKUP(ecommerce_10000[[#This Row],[City]],F:I,4,FALSE)</f>
        <v>27872.98</v>
      </c>
      <c r="R4070" s="1">
        <f>SUMIF(C:C,ecommerce_10000[[#This Row],[Category]],I:I)</f>
        <v>92327183.770000085</v>
      </c>
      <c r="S4070" s="1">
        <f>SUMIFS(I:I,C:C,C4070)</f>
        <v>92327183.770000085</v>
      </c>
      <c r="T4070" s="1" t="str">
        <f>INDEX(F:F,MATCH(ecommerce_10000[[#This Row],[TotalAmount]],I:I,0))</f>
        <v>Giza</v>
      </c>
    </row>
    <row r="4071" spans="1:20" x14ac:dyDescent="0.3">
      <c r="A4071" s="1" t="s">
        <v>4115</v>
      </c>
      <c r="B4071" s="1" t="s">
        <v>43</v>
      </c>
      <c r="C4071" s="1" t="s">
        <v>44</v>
      </c>
      <c r="D4071" s="1" t="s">
        <v>45</v>
      </c>
      <c r="E4071" s="1" t="s">
        <v>47</v>
      </c>
      <c r="F4071" s="1" t="s">
        <v>40</v>
      </c>
      <c r="G4071">
        <v>9941.49</v>
      </c>
      <c r="H4071">
        <v>3</v>
      </c>
      <c r="I4071">
        <v>29824.47</v>
      </c>
      <c r="J4071">
        <v>3.11</v>
      </c>
      <c r="K4071">
        <v>4366</v>
      </c>
      <c r="L4071" s="2">
        <v>45609</v>
      </c>
      <c r="O4071" t="str">
        <f>IF(ecommerce_10000[[#This Row],[Platform]]="Souq","sq",ecommerce_10000[[#This Row],[Platform]])</f>
        <v>Amazon</v>
      </c>
      <c r="P4071" t="str">
        <f>IF(E4071="Souq","sq",IF(E4071="Jumia","Jum",E4071))</f>
        <v>Amazon</v>
      </c>
      <c r="Q4071">
        <f>VLOOKUP(ecommerce_10000[[#This Row],[City]],F:I,4,FALSE)</f>
        <v>99349.3</v>
      </c>
      <c r="R4071" s="1">
        <f>SUMIF(C:C,ecommerce_10000[[#This Row],[Category]],I:I)</f>
        <v>31420413.200000018</v>
      </c>
      <c r="S4071" s="1">
        <f>SUMIFS(I:I,C:C,C4071)</f>
        <v>31420413.200000018</v>
      </c>
      <c r="T4071" s="1" t="str">
        <f>INDEX(F:F,MATCH(ecommerce_10000[[#This Row],[TotalAmount]],I:I,0))</f>
        <v>Riyadh</v>
      </c>
    </row>
    <row r="4072" spans="1:20" x14ac:dyDescent="0.3">
      <c r="A4072" s="1" t="s">
        <v>4116</v>
      </c>
      <c r="B4072" s="1" t="s">
        <v>13</v>
      </c>
      <c r="C4072" s="1" t="s">
        <v>14</v>
      </c>
      <c r="D4072" s="1" t="s">
        <v>15</v>
      </c>
      <c r="E4072" s="1" t="s">
        <v>47</v>
      </c>
      <c r="F4072" s="1" t="s">
        <v>23</v>
      </c>
      <c r="G4072">
        <v>15276.72</v>
      </c>
      <c r="H4072">
        <v>1</v>
      </c>
      <c r="I4072">
        <v>15276.72</v>
      </c>
      <c r="J4072">
        <v>2.64</v>
      </c>
      <c r="K4072">
        <v>1870</v>
      </c>
      <c r="L4072" s="2">
        <v>45453</v>
      </c>
      <c r="O4072" t="str">
        <f>IF(ecommerce_10000[[#This Row],[Platform]]="Souq","sq",ecommerce_10000[[#This Row],[Platform]])</f>
        <v>Amazon</v>
      </c>
      <c r="P4072" t="str">
        <f>IF(E4072="Souq","sq",IF(E4072="Jumia","Jum",E4072))</f>
        <v>Amazon</v>
      </c>
      <c r="Q4072">
        <f>VLOOKUP(ecommerce_10000[[#This Row],[City]],F:I,4,FALSE)</f>
        <v>13290.4</v>
      </c>
      <c r="R4072" s="1">
        <f>SUMIF(C:C,ecommerce_10000[[#This Row],[Category]],I:I)</f>
        <v>92327183.770000085</v>
      </c>
      <c r="S4072" s="1">
        <f>SUMIFS(I:I,C:C,C4072)</f>
        <v>92327183.770000085</v>
      </c>
      <c r="T4072" s="1" t="str">
        <f>INDEX(F:F,MATCH(ecommerce_10000[[#This Row],[TotalAmount]],I:I,0))</f>
        <v>Alexandria</v>
      </c>
    </row>
    <row r="4073" spans="1:20" x14ac:dyDescent="0.3">
      <c r="A4073" s="1" t="s">
        <v>4117</v>
      </c>
      <c r="B4073" s="1" t="s">
        <v>53</v>
      </c>
      <c r="C4073" s="1" t="s">
        <v>31</v>
      </c>
      <c r="D4073" s="1" t="s">
        <v>54</v>
      </c>
      <c r="E4073" s="1" t="s">
        <v>22</v>
      </c>
      <c r="F4073" s="1" t="s">
        <v>23</v>
      </c>
      <c r="G4073">
        <v>7122.65</v>
      </c>
      <c r="H4073">
        <v>5</v>
      </c>
      <c r="I4073">
        <v>35613.25</v>
      </c>
      <c r="J4073">
        <v>3.23</v>
      </c>
      <c r="K4073">
        <v>3188</v>
      </c>
      <c r="L4073" s="2">
        <v>45479</v>
      </c>
      <c r="O4073" t="str">
        <f>IF(ecommerce_10000[[#This Row],[Platform]]="Souq","sq",ecommerce_10000[[#This Row],[Platform]])</f>
        <v>Jumia</v>
      </c>
      <c r="P4073" t="str">
        <f>IF(E4073="Souq","sq",IF(E4073="Jumia","Jum",E4073))</f>
        <v>Jum</v>
      </c>
      <c r="Q4073">
        <f>VLOOKUP(ecommerce_10000[[#This Row],[City]],F:I,4,FALSE)</f>
        <v>13290.4</v>
      </c>
      <c r="R4073" s="1">
        <f>SUMIF(C:C,ecommerce_10000[[#This Row],[Category]],I:I)</f>
        <v>57542997.559999913</v>
      </c>
      <c r="S4073" s="1">
        <f>SUMIFS(I:I,C:C,C4073)</f>
        <v>57542997.559999913</v>
      </c>
      <c r="T4073" s="1" t="str">
        <f>INDEX(F:F,MATCH(ecommerce_10000[[#This Row],[TotalAmount]],I:I,0))</f>
        <v>Alexandria</v>
      </c>
    </row>
    <row r="4074" spans="1:20" x14ac:dyDescent="0.3">
      <c r="A4074" s="1" t="s">
        <v>4118</v>
      </c>
      <c r="B4074" s="1" t="s">
        <v>65</v>
      </c>
      <c r="C4074" s="1" t="s">
        <v>20</v>
      </c>
      <c r="D4074" s="1" t="s">
        <v>66</v>
      </c>
      <c r="E4074" s="1" t="s">
        <v>16</v>
      </c>
      <c r="F4074" s="1" t="s">
        <v>33</v>
      </c>
      <c r="G4074">
        <v>16519.23</v>
      </c>
      <c r="H4074">
        <v>5</v>
      </c>
      <c r="I4074">
        <v>82596.149999999994</v>
      </c>
      <c r="J4074">
        <v>2.91</v>
      </c>
      <c r="K4074">
        <v>4743</v>
      </c>
      <c r="L4074" s="2">
        <v>45339</v>
      </c>
      <c r="O4074" t="str">
        <f>IF(ecommerce_10000[[#This Row],[Platform]]="Souq","sq",ecommerce_10000[[#This Row],[Platform]])</f>
        <v>sq</v>
      </c>
      <c r="P4074" t="str">
        <f>IF(E4074="Souq","sq",IF(E4074="Jumia","Jum",E4074))</f>
        <v>sq</v>
      </c>
      <c r="Q4074">
        <f>VLOOKUP(ecommerce_10000[[#This Row],[City]],F:I,4,FALSE)</f>
        <v>3665.44</v>
      </c>
      <c r="R4074" s="1">
        <f>SUMIF(C:C,ecommerce_10000[[#This Row],[Category]],I:I)</f>
        <v>91504159.730000004</v>
      </c>
      <c r="S4074" s="1">
        <f>SUMIFS(I:I,C:C,C4074)</f>
        <v>91504159.730000004</v>
      </c>
      <c r="T4074" s="1" t="str">
        <f>INDEX(F:F,MATCH(ecommerce_10000[[#This Row],[TotalAmount]],I:I,0))</f>
        <v>Dubai</v>
      </c>
    </row>
    <row r="4075" spans="1:20" x14ac:dyDescent="0.3">
      <c r="A4075" s="1" t="s">
        <v>4119</v>
      </c>
      <c r="B4075" s="1" t="s">
        <v>43</v>
      </c>
      <c r="C4075" s="1" t="s">
        <v>44</v>
      </c>
      <c r="D4075" s="1" t="s">
        <v>45</v>
      </c>
      <c r="E4075" s="1" t="s">
        <v>22</v>
      </c>
      <c r="F4075" s="1" t="s">
        <v>33</v>
      </c>
      <c r="G4075">
        <v>12821.36</v>
      </c>
      <c r="H4075">
        <v>1</v>
      </c>
      <c r="I4075">
        <v>12821.36</v>
      </c>
      <c r="J4075">
        <v>4.68</v>
      </c>
      <c r="K4075">
        <v>4016</v>
      </c>
      <c r="L4075" s="2">
        <v>45465</v>
      </c>
      <c r="O4075" t="str">
        <f>IF(ecommerce_10000[[#This Row],[Platform]]="Souq","sq",ecommerce_10000[[#This Row],[Platform]])</f>
        <v>Jumia</v>
      </c>
      <c r="P4075" t="str">
        <f>IF(E4075="Souq","sq",IF(E4075="Jumia","Jum",E4075))</f>
        <v>Jum</v>
      </c>
      <c r="Q4075">
        <f>VLOOKUP(ecommerce_10000[[#This Row],[City]],F:I,4,FALSE)</f>
        <v>3665.44</v>
      </c>
      <c r="R4075" s="1">
        <f>SUMIF(C:C,ecommerce_10000[[#This Row],[Category]],I:I)</f>
        <v>31420413.200000018</v>
      </c>
      <c r="S4075" s="1">
        <f>SUMIFS(I:I,C:C,C4075)</f>
        <v>31420413.200000018</v>
      </c>
      <c r="T4075" s="1" t="str">
        <f>INDEX(F:F,MATCH(ecommerce_10000[[#This Row],[TotalAmount]],I:I,0))</f>
        <v>Dubai</v>
      </c>
    </row>
    <row r="4076" spans="1:20" x14ac:dyDescent="0.3">
      <c r="A4076" s="1" t="s">
        <v>4120</v>
      </c>
      <c r="B4076" s="1" t="s">
        <v>13</v>
      </c>
      <c r="C4076" s="1" t="s">
        <v>14</v>
      </c>
      <c r="D4076" s="1" t="s">
        <v>15</v>
      </c>
      <c r="E4076" s="1" t="s">
        <v>47</v>
      </c>
      <c r="F4076" s="1" t="s">
        <v>23</v>
      </c>
      <c r="G4076">
        <v>3716.62</v>
      </c>
      <c r="H4076">
        <v>2</v>
      </c>
      <c r="I4076">
        <v>7433.24</v>
      </c>
      <c r="J4076">
        <v>2.0299999999999998</v>
      </c>
      <c r="K4076">
        <v>2851</v>
      </c>
      <c r="L4076" s="2">
        <v>45558</v>
      </c>
      <c r="O4076" t="str">
        <f>IF(ecommerce_10000[[#This Row],[Platform]]="Souq","sq",ecommerce_10000[[#This Row],[Platform]])</f>
        <v>Amazon</v>
      </c>
      <c r="P4076" t="str">
        <f>IF(E4076="Souq","sq",IF(E4076="Jumia","Jum",E4076))</f>
        <v>Amazon</v>
      </c>
      <c r="Q4076">
        <f>VLOOKUP(ecommerce_10000[[#This Row],[City]],F:I,4,FALSE)</f>
        <v>13290.4</v>
      </c>
      <c r="R4076" s="1">
        <f>SUMIF(C:C,ecommerce_10000[[#This Row],[Category]],I:I)</f>
        <v>92327183.770000085</v>
      </c>
      <c r="S4076" s="1">
        <f>SUMIFS(I:I,C:C,C4076)</f>
        <v>92327183.770000085</v>
      </c>
      <c r="T4076" s="1" t="str">
        <f>INDEX(F:F,MATCH(ecommerce_10000[[#This Row],[TotalAmount]],I:I,0))</f>
        <v>Alexandria</v>
      </c>
    </row>
    <row r="4077" spans="1:20" x14ac:dyDescent="0.3">
      <c r="A4077" s="1" t="s">
        <v>4121</v>
      </c>
      <c r="B4077" s="1" t="s">
        <v>30</v>
      </c>
      <c r="C4077" s="1" t="s">
        <v>31</v>
      </c>
      <c r="D4077" s="1" t="s">
        <v>32</v>
      </c>
      <c r="E4077" s="1" t="s">
        <v>22</v>
      </c>
      <c r="F4077" s="1" t="s">
        <v>33</v>
      </c>
      <c r="G4077">
        <v>5859.41</v>
      </c>
      <c r="H4077">
        <v>2</v>
      </c>
      <c r="I4077">
        <v>11718.82</v>
      </c>
      <c r="J4077">
        <v>4.47</v>
      </c>
      <c r="K4077">
        <v>1281</v>
      </c>
      <c r="L4077" s="2">
        <v>45413</v>
      </c>
      <c r="O4077" t="str">
        <f>IF(ecommerce_10000[[#This Row],[Platform]]="Souq","sq",ecommerce_10000[[#This Row],[Platform]])</f>
        <v>Jumia</v>
      </c>
      <c r="P4077" t="str">
        <f>IF(E4077="Souq","sq",IF(E4077="Jumia","Jum",E4077))</f>
        <v>Jum</v>
      </c>
      <c r="Q4077">
        <f>VLOOKUP(ecommerce_10000[[#This Row],[City]],F:I,4,FALSE)</f>
        <v>3665.44</v>
      </c>
      <c r="R4077" s="1">
        <f>SUMIF(C:C,ecommerce_10000[[#This Row],[Category]],I:I)</f>
        <v>57542997.559999913</v>
      </c>
      <c r="S4077" s="1">
        <f>SUMIFS(I:I,C:C,C4077)</f>
        <v>57542997.559999913</v>
      </c>
      <c r="T4077" s="1" t="str">
        <f>INDEX(F:F,MATCH(ecommerce_10000[[#This Row],[TotalAmount]],I:I,0))</f>
        <v>Dubai</v>
      </c>
    </row>
    <row r="4078" spans="1:20" x14ac:dyDescent="0.3">
      <c r="A4078" s="1" t="s">
        <v>4122</v>
      </c>
      <c r="B4078" s="1" t="s">
        <v>43</v>
      </c>
      <c r="C4078" s="1" t="s">
        <v>44</v>
      </c>
      <c r="D4078" s="1" t="s">
        <v>45</v>
      </c>
      <c r="E4078" s="1" t="s">
        <v>16</v>
      </c>
      <c r="F4078" s="1" t="s">
        <v>23</v>
      </c>
      <c r="G4078">
        <v>9962.2000000000007</v>
      </c>
      <c r="H4078">
        <v>4</v>
      </c>
      <c r="I4078">
        <v>39848.800000000003</v>
      </c>
      <c r="J4078">
        <v>1.51</v>
      </c>
      <c r="K4078">
        <v>3451</v>
      </c>
      <c r="L4078" s="2">
        <v>45404</v>
      </c>
      <c r="O4078" t="str">
        <f>IF(ecommerce_10000[[#This Row],[Platform]]="Souq","sq",ecommerce_10000[[#This Row],[Platform]])</f>
        <v>sq</v>
      </c>
      <c r="P4078" t="str">
        <f>IF(E4078="Souq","sq",IF(E4078="Jumia","Jum",E4078))</f>
        <v>sq</v>
      </c>
      <c r="Q4078">
        <f>VLOOKUP(ecommerce_10000[[#This Row],[City]],F:I,4,FALSE)</f>
        <v>13290.4</v>
      </c>
      <c r="R4078" s="1">
        <f>SUMIF(C:C,ecommerce_10000[[#This Row],[Category]],I:I)</f>
        <v>31420413.200000018</v>
      </c>
      <c r="S4078" s="1">
        <f>SUMIFS(I:I,C:C,C4078)</f>
        <v>31420413.200000018</v>
      </c>
      <c r="T4078" s="1" t="str">
        <f>INDEX(F:F,MATCH(ecommerce_10000[[#This Row],[TotalAmount]],I:I,0))</f>
        <v>Alexandria</v>
      </c>
    </row>
    <row r="4079" spans="1:20" x14ac:dyDescent="0.3">
      <c r="A4079" s="1" t="s">
        <v>4123</v>
      </c>
      <c r="B4079" s="1" t="s">
        <v>30</v>
      </c>
      <c r="C4079" s="1" t="s">
        <v>31</v>
      </c>
      <c r="D4079" s="1" t="s">
        <v>32</v>
      </c>
      <c r="E4079" s="1" t="s">
        <v>47</v>
      </c>
      <c r="F4079" s="1" t="s">
        <v>28</v>
      </c>
      <c r="G4079">
        <v>15313.67</v>
      </c>
      <c r="H4079">
        <v>3</v>
      </c>
      <c r="I4079">
        <v>45941.01</v>
      </c>
      <c r="J4079">
        <v>4.1100000000000003</v>
      </c>
      <c r="K4079">
        <v>4058</v>
      </c>
      <c r="L4079" s="2">
        <v>45652</v>
      </c>
      <c r="O4079" t="str">
        <f>IF(ecommerce_10000[[#This Row],[Platform]]="Souq","sq",ecommerce_10000[[#This Row],[Platform]])</f>
        <v>Amazon</v>
      </c>
      <c r="P4079" t="str">
        <f>IF(E4079="Souq","sq",IF(E4079="Jumia","Jum",E4079))</f>
        <v>Amazon</v>
      </c>
      <c r="Q4079">
        <f>VLOOKUP(ecommerce_10000[[#This Row],[City]],F:I,4,FALSE)</f>
        <v>26648.76</v>
      </c>
      <c r="R4079" s="1">
        <f>SUMIF(C:C,ecommerce_10000[[#This Row],[Category]],I:I)</f>
        <v>57542997.559999913</v>
      </c>
      <c r="S4079" s="1">
        <f>SUMIFS(I:I,C:C,C4079)</f>
        <v>57542997.559999913</v>
      </c>
      <c r="T4079" s="1" t="str">
        <f>INDEX(F:F,MATCH(ecommerce_10000[[#This Row],[TotalAmount]],I:I,0))</f>
        <v>Casablanca</v>
      </c>
    </row>
    <row r="4080" spans="1:20" x14ac:dyDescent="0.3">
      <c r="A4080" s="1" t="s">
        <v>4124</v>
      </c>
      <c r="B4080" s="1" t="s">
        <v>49</v>
      </c>
      <c r="C4080" s="1" t="s">
        <v>14</v>
      </c>
      <c r="D4080" s="1" t="s">
        <v>50</v>
      </c>
      <c r="E4080" s="1" t="s">
        <v>16</v>
      </c>
      <c r="F4080" s="1" t="s">
        <v>33</v>
      </c>
      <c r="G4080">
        <v>10729.47</v>
      </c>
      <c r="H4080">
        <v>5</v>
      </c>
      <c r="I4080">
        <v>53647.35</v>
      </c>
      <c r="J4080">
        <v>3.25</v>
      </c>
      <c r="K4080">
        <v>24</v>
      </c>
      <c r="L4080" s="2">
        <v>45379</v>
      </c>
      <c r="O4080" t="str">
        <f>IF(ecommerce_10000[[#This Row],[Platform]]="Souq","sq",ecommerce_10000[[#This Row],[Platform]])</f>
        <v>sq</v>
      </c>
      <c r="P4080" t="str">
        <f>IF(E4080="Souq","sq",IF(E4080="Jumia","Jum",E4080))</f>
        <v>sq</v>
      </c>
      <c r="Q4080">
        <f>VLOOKUP(ecommerce_10000[[#This Row],[City]],F:I,4,FALSE)</f>
        <v>3665.44</v>
      </c>
      <c r="R4080" s="1">
        <f>SUMIF(C:C,ecommerce_10000[[#This Row],[Category]],I:I)</f>
        <v>92327183.770000085</v>
      </c>
      <c r="S4080" s="1">
        <f>SUMIFS(I:I,C:C,C4080)</f>
        <v>92327183.770000085</v>
      </c>
      <c r="T4080" s="1" t="str">
        <f>INDEX(F:F,MATCH(ecommerce_10000[[#This Row],[TotalAmount]],I:I,0))</f>
        <v>Dubai</v>
      </c>
    </row>
    <row r="4081" spans="1:20" x14ac:dyDescent="0.3">
      <c r="A4081" s="1" t="s">
        <v>4125</v>
      </c>
      <c r="B4081" s="1" t="s">
        <v>19</v>
      </c>
      <c r="C4081" s="1" t="s">
        <v>20</v>
      </c>
      <c r="D4081" s="1" t="s">
        <v>21</v>
      </c>
      <c r="E4081" s="1" t="s">
        <v>22</v>
      </c>
      <c r="F4081" s="1" t="s">
        <v>23</v>
      </c>
      <c r="G4081">
        <v>11551.18</v>
      </c>
      <c r="H4081">
        <v>4</v>
      </c>
      <c r="I4081">
        <v>46204.72</v>
      </c>
      <c r="J4081">
        <v>1.1200000000000001</v>
      </c>
      <c r="K4081">
        <v>1477</v>
      </c>
      <c r="L4081" s="2">
        <v>45301</v>
      </c>
      <c r="O4081" t="str">
        <f>IF(ecommerce_10000[[#This Row],[Platform]]="Souq","sq",ecommerce_10000[[#This Row],[Platform]])</f>
        <v>Jumia</v>
      </c>
      <c r="P4081" t="str">
        <f>IF(E4081="Souq","sq",IF(E4081="Jumia","Jum",E4081))</f>
        <v>Jum</v>
      </c>
      <c r="Q4081">
        <f>VLOOKUP(ecommerce_10000[[#This Row],[City]],F:I,4,FALSE)</f>
        <v>13290.4</v>
      </c>
      <c r="R4081" s="1">
        <f>SUMIF(C:C,ecommerce_10000[[#This Row],[Category]],I:I)</f>
        <v>91504159.730000004</v>
      </c>
      <c r="S4081" s="1">
        <f>SUMIFS(I:I,C:C,C4081)</f>
        <v>91504159.730000004</v>
      </c>
      <c r="T4081" s="1" t="str">
        <f>INDEX(F:F,MATCH(ecommerce_10000[[#This Row],[TotalAmount]],I:I,0))</f>
        <v>Alexandria</v>
      </c>
    </row>
    <row r="4082" spans="1:20" x14ac:dyDescent="0.3">
      <c r="A4082" s="1" t="s">
        <v>4126</v>
      </c>
      <c r="B4082" s="1" t="s">
        <v>65</v>
      </c>
      <c r="C4082" s="1" t="s">
        <v>20</v>
      </c>
      <c r="D4082" s="1" t="s">
        <v>66</v>
      </c>
      <c r="E4082" s="1" t="s">
        <v>47</v>
      </c>
      <c r="F4082" s="1" t="s">
        <v>33</v>
      </c>
      <c r="G4082">
        <v>632.67999999999995</v>
      </c>
      <c r="H4082">
        <v>1</v>
      </c>
      <c r="I4082">
        <v>632.67999999999995</v>
      </c>
      <c r="J4082">
        <v>2.42</v>
      </c>
      <c r="K4082">
        <v>196</v>
      </c>
      <c r="L4082" s="2">
        <v>45590</v>
      </c>
      <c r="O4082" t="str">
        <f>IF(ecommerce_10000[[#This Row],[Platform]]="Souq","sq",ecommerce_10000[[#This Row],[Platform]])</f>
        <v>Amazon</v>
      </c>
      <c r="P4082" t="str">
        <f>IF(E4082="Souq","sq",IF(E4082="Jumia","Jum",E4082))</f>
        <v>Amazon</v>
      </c>
      <c r="Q4082">
        <f>VLOOKUP(ecommerce_10000[[#This Row],[City]],F:I,4,FALSE)</f>
        <v>3665.44</v>
      </c>
      <c r="R4082" s="1">
        <f>SUMIF(C:C,ecommerce_10000[[#This Row],[Category]],I:I)</f>
        <v>91504159.730000004</v>
      </c>
      <c r="S4082" s="1">
        <f>SUMIFS(I:I,C:C,C4082)</f>
        <v>91504159.730000004</v>
      </c>
      <c r="T4082" s="1" t="str">
        <f>INDEX(F:F,MATCH(ecommerce_10000[[#This Row],[TotalAmount]],I:I,0))</f>
        <v>Dubai</v>
      </c>
    </row>
    <row r="4083" spans="1:20" x14ac:dyDescent="0.3">
      <c r="A4083" s="1" t="s">
        <v>4127</v>
      </c>
      <c r="B4083" s="1" t="s">
        <v>13</v>
      </c>
      <c r="C4083" s="1" t="s">
        <v>14</v>
      </c>
      <c r="D4083" s="1" t="s">
        <v>15</v>
      </c>
      <c r="E4083" s="1" t="s">
        <v>22</v>
      </c>
      <c r="F4083" s="1" t="s">
        <v>23</v>
      </c>
      <c r="G4083">
        <v>16365.28</v>
      </c>
      <c r="H4083">
        <v>1</v>
      </c>
      <c r="I4083">
        <v>16365.28</v>
      </c>
      <c r="J4083">
        <v>3.7</v>
      </c>
      <c r="K4083">
        <v>2693</v>
      </c>
      <c r="L4083" s="2">
        <v>45464</v>
      </c>
      <c r="O4083" t="str">
        <f>IF(ecommerce_10000[[#This Row],[Platform]]="Souq","sq",ecommerce_10000[[#This Row],[Platform]])</f>
        <v>Jumia</v>
      </c>
      <c r="P4083" t="str">
        <f>IF(E4083="Souq","sq",IF(E4083="Jumia","Jum",E4083))</f>
        <v>Jum</v>
      </c>
      <c r="Q4083">
        <f>VLOOKUP(ecommerce_10000[[#This Row],[City]],F:I,4,FALSE)</f>
        <v>13290.4</v>
      </c>
      <c r="R4083" s="1">
        <f>SUMIF(C:C,ecommerce_10000[[#This Row],[Category]],I:I)</f>
        <v>92327183.770000085</v>
      </c>
      <c r="S4083" s="1">
        <f>SUMIFS(I:I,C:C,C4083)</f>
        <v>92327183.770000085</v>
      </c>
      <c r="T4083" s="1" t="str">
        <f>INDEX(F:F,MATCH(ecommerce_10000[[#This Row],[TotalAmount]],I:I,0))</f>
        <v>Alexandria</v>
      </c>
    </row>
    <row r="4084" spans="1:20" x14ac:dyDescent="0.3">
      <c r="A4084" s="1" t="s">
        <v>4128</v>
      </c>
      <c r="B4084" s="1" t="s">
        <v>25</v>
      </c>
      <c r="C4084" s="1" t="s">
        <v>26</v>
      </c>
      <c r="D4084" s="1" t="s">
        <v>27</v>
      </c>
      <c r="E4084" s="1" t="s">
        <v>47</v>
      </c>
      <c r="F4084" s="1" t="s">
        <v>17</v>
      </c>
      <c r="G4084">
        <v>7548.41</v>
      </c>
      <c r="H4084">
        <v>1</v>
      </c>
      <c r="I4084">
        <v>7548.41</v>
      </c>
      <c r="J4084">
        <v>3.16</v>
      </c>
      <c r="K4084">
        <v>1341</v>
      </c>
      <c r="L4084" s="2">
        <v>45409</v>
      </c>
      <c r="O4084" t="str">
        <f>IF(ecommerce_10000[[#This Row],[Platform]]="Souq","sq",ecommerce_10000[[#This Row],[Platform]])</f>
        <v>Amazon</v>
      </c>
      <c r="P4084" t="str">
        <f>IF(E4084="Souq","sq",IF(E4084="Jumia","Jum",E4084))</f>
        <v>Amazon</v>
      </c>
      <c r="Q4084">
        <f>VLOOKUP(ecommerce_10000[[#This Row],[City]],F:I,4,FALSE)</f>
        <v>16284.02</v>
      </c>
      <c r="R4084" s="1">
        <f>SUMIF(C:C,ecommerce_10000[[#This Row],[Category]],I:I)</f>
        <v>29200970.130000021</v>
      </c>
      <c r="S4084" s="1">
        <f>SUMIFS(I:I,C:C,C4084)</f>
        <v>29200970.130000021</v>
      </c>
      <c r="T4084" s="1" t="str">
        <f>INDEX(F:F,MATCH(ecommerce_10000[[#This Row],[TotalAmount]],I:I,0))</f>
        <v>Cairo</v>
      </c>
    </row>
    <row r="4085" spans="1:20" x14ac:dyDescent="0.3">
      <c r="A4085" s="1" t="s">
        <v>4129</v>
      </c>
      <c r="B4085" s="1" t="s">
        <v>30</v>
      </c>
      <c r="C4085" s="1" t="s">
        <v>31</v>
      </c>
      <c r="D4085" s="1" t="s">
        <v>32</v>
      </c>
      <c r="E4085" s="1" t="s">
        <v>16</v>
      </c>
      <c r="F4085" s="1" t="s">
        <v>33</v>
      </c>
      <c r="G4085">
        <v>11619.99</v>
      </c>
      <c r="H4085">
        <v>4</v>
      </c>
      <c r="I4085">
        <v>46479.96</v>
      </c>
      <c r="J4085">
        <v>1.99</v>
      </c>
      <c r="K4085">
        <v>2942</v>
      </c>
      <c r="L4085" s="2">
        <v>45408</v>
      </c>
      <c r="O4085" t="str">
        <f>IF(ecommerce_10000[[#This Row],[Platform]]="Souq","sq",ecommerce_10000[[#This Row],[Platform]])</f>
        <v>sq</v>
      </c>
      <c r="P4085" t="str">
        <f>IF(E4085="Souq","sq",IF(E4085="Jumia","Jum",E4085))</f>
        <v>sq</v>
      </c>
      <c r="Q4085">
        <f>VLOOKUP(ecommerce_10000[[#This Row],[City]],F:I,4,FALSE)</f>
        <v>3665.44</v>
      </c>
      <c r="R4085" s="1">
        <f>SUMIF(C:C,ecommerce_10000[[#This Row],[Category]],I:I)</f>
        <v>57542997.559999913</v>
      </c>
      <c r="S4085" s="1">
        <f>SUMIFS(I:I,C:C,C4085)</f>
        <v>57542997.559999913</v>
      </c>
      <c r="T4085" s="1" t="str">
        <f>INDEX(F:F,MATCH(ecommerce_10000[[#This Row],[TotalAmount]],I:I,0))</f>
        <v>Dubai</v>
      </c>
    </row>
    <row r="4086" spans="1:20" x14ac:dyDescent="0.3">
      <c r="A4086" s="1" t="s">
        <v>4130</v>
      </c>
      <c r="B4086" s="1" t="s">
        <v>13</v>
      </c>
      <c r="C4086" s="1" t="s">
        <v>14</v>
      </c>
      <c r="D4086" s="1" t="s">
        <v>15</v>
      </c>
      <c r="E4086" s="1" t="s">
        <v>47</v>
      </c>
      <c r="F4086" s="1" t="s">
        <v>23</v>
      </c>
      <c r="G4086">
        <v>4282.6899999999996</v>
      </c>
      <c r="H4086">
        <v>1</v>
      </c>
      <c r="I4086">
        <v>4282.6899999999996</v>
      </c>
      <c r="J4086">
        <v>4.45</v>
      </c>
      <c r="K4086">
        <v>671</v>
      </c>
      <c r="L4086" s="2">
        <v>45478</v>
      </c>
      <c r="O4086" t="str">
        <f>IF(ecommerce_10000[[#This Row],[Platform]]="Souq","sq",ecommerce_10000[[#This Row],[Platform]])</f>
        <v>Amazon</v>
      </c>
      <c r="P4086" t="str">
        <f>IF(E4086="Souq","sq",IF(E4086="Jumia","Jum",E4086))</f>
        <v>Amazon</v>
      </c>
      <c r="Q4086">
        <f>VLOOKUP(ecommerce_10000[[#This Row],[City]],F:I,4,FALSE)</f>
        <v>13290.4</v>
      </c>
      <c r="R4086" s="1">
        <f>SUMIF(C:C,ecommerce_10000[[#This Row],[Category]],I:I)</f>
        <v>92327183.770000085</v>
      </c>
      <c r="S4086" s="1">
        <f>SUMIFS(I:I,C:C,C4086)</f>
        <v>92327183.770000085</v>
      </c>
      <c r="T4086" s="1" t="str">
        <f>INDEX(F:F,MATCH(ecommerce_10000[[#This Row],[TotalAmount]],I:I,0))</f>
        <v>Alexandria</v>
      </c>
    </row>
    <row r="4087" spans="1:20" x14ac:dyDescent="0.3">
      <c r="A4087" s="1" t="s">
        <v>4131</v>
      </c>
      <c r="B4087" s="1" t="s">
        <v>38</v>
      </c>
      <c r="C4087" s="1" t="s">
        <v>20</v>
      </c>
      <c r="D4087" s="1" t="s">
        <v>39</v>
      </c>
      <c r="E4087" s="1" t="s">
        <v>47</v>
      </c>
      <c r="F4087" s="1" t="s">
        <v>28</v>
      </c>
      <c r="G4087">
        <v>7408.98</v>
      </c>
      <c r="H4087">
        <v>4</v>
      </c>
      <c r="I4087">
        <v>29635.919999999998</v>
      </c>
      <c r="J4087">
        <v>1.83</v>
      </c>
      <c r="K4087">
        <v>2151</v>
      </c>
      <c r="L4087" s="2">
        <v>45638</v>
      </c>
      <c r="O4087" t="str">
        <f>IF(ecommerce_10000[[#This Row],[Platform]]="Souq","sq",ecommerce_10000[[#This Row],[Platform]])</f>
        <v>Amazon</v>
      </c>
      <c r="P4087" t="str">
        <f>IF(E4087="Souq","sq",IF(E4087="Jumia","Jum",E4087))</f>
        <v>Amazon</v>
      </c>
      <c r="Q4087">
        <f>VLOOKUP(ecommerce_10000[[#This Row],[City]],F:I,4,FALSE)</f>
        <v>26648.76</v>
      </c>
      <c r="R4087" s="1">
        <f>SUMIF(C:C,ecommerce_10000[[#This Row],[Category]],I:I)</f>
        <v>91504159.730000004</v>
      </c>
      <c r="S4087" s="1">
        <f>SUMIFS(I:I,C:C,C4087)</f>
        <v>91504159.730000004</v>
      </c>
      <c r="T4087" s="1" t="str">
        <f>INDEX(F:F,MATCH(ecommerce_10000[[#This Row],[TotalAmount]],I:I,0))</f>
        <v>Casablanca</v>
      </c>
    </row>
    <row r="4088" spans="1:20" x14ac:dyDescent="0.3">
      <c r="A4088" s="1" t="s">
        <v>4132</v>
      </c>
      <c r="B4088" s="1" t="s">
        <v>43</v>
      </c>
      <c r="C4088" s="1" t="s">
        <v>44</v>
      </c>
      <c r="D4088" s="1" t="s">
        <v>45</v>
      </c>
      <c r="E4088" s="1" t="s">
        <v>47</v>
      </c>
      <c r="F4088" s="1" t="s">
        <v>28</v>
      </c>
      <c r="G4088">
        <v>2741.81</v>
      </c>
      <c r="H4088">
        <v>1</v>
      </c>
      <c r="I4088">
        <v>2741.81</v>
      </c>
      <c r="J4088">
        <v>4.72</v>
      </c>
      <c r="K4088">
        <v>2494</v>
      </c>
      <c r="L4088" s="2">
        <v>45314</v>
      </c>
      <c r="O4088" t="str">
        <f>IF(ecommerce_10000[[#This Row],[Platform]]="Souq","sq",ecommerce_10000[[#This Row],[Platform]])</f>
        <v>Amazon</v>
      </c>
      <c r="P4088" t="str">
        <f>IF(E4088="Souq","sq",IF(E4088="Jumia","Jum",E4088))</f>
        <v>Amazon</v>
      </c>
      <c r="Q4088">
        <f>VLOOKUP(ecommerce_10000[[#This Row],[City]],F:I,4,FALSE)</f>
        <v>26648.76</v>
      </c>
      <c r="R4088" s="1">
        <f>SUMIF(C:C,ecommerce_10000[[#This Row],[Category]],I:I)</f>
        <v>31420413.200000018</v>
      </c>
      <c r="S4088" s="1">
        <f>SUMIFS(I:I,C:C,C4088)</f>
        <v>31420413.200000018</v>
      </c>
      <c r="T4088" s="1" t="str">
        <f>INDEX(F:F,MATCH(ecommerce_10000[[#This Row],[TotalAmount]],I:I,0))</f>
        <v>Casablanca</v>
      </c>
    </row>
    <row r="4089" spans="1:20" x14ac:dyDescent="0.3">
      <c r="A4089" s="1" t="s">
        <v>4133</v>
      </c>
      <c r="B4089" s="1" t="s">
        <v>13</v>
      </c>
      <c r="C4089" s="1" t="s">
        <v>14</v>
      </c>
      <c r="D4089" s="1" t="s">
        <v>15</v>
      </c>
      <c r="E4089" s="1" t="s">
        <v>16</v>
      </c>
      <c r="F4089" s="1" t="s">
        <v>33</v>
      </c>
      <c r="G4089">
        <v>10346.73</v>
      </c>
      <c r="H4089">
        <v>1</v>
      </c>
      <c r="I4089">
        <v>10346.73</v>
      </c>
      <c r="J4089">
        <v>3.83</v>
      </c>
      <c r="K4089">
        <v>3961</v>
      </c>
      <c r="L4089" s="2">
        <v>45499</v>
      </c>
      <c r="O4089" t="str">
        <f>IF(ecommerce_10000[[#This Row],[Platform]]="Souq","sq",ecommerce_10000[[#This Row],[Platform]])</f>
        <v>sq</v>
      </c>
      <c r="P4089" t="str">
        <f>IF(E4089="Souq","sq",IF(E4089="Jumia","Jum",E4089))</f>
        <v>sq</v>
      </c>
      <c r="Q4089">
        <f>VLOOKUP(ecommerce_10000[[#This Row],[City]],F:I,4,FALSE)</f>
        <v>3665.44</v>
      </c>
      <c r="R4089" s="1">
        <f>SUMIF(C:C,ecommerce_10000[[#This Row],[Category]],I:I)</f>
        <v>92327183.770000085</v>
      </c>
      <c r="S4089" s="1">
        <f>SUMIFS(I:I,C:C,C4089)</f>
        <v>92327183.770000085</v>
      </c>
      <c r="T4089" s="1" t="str">
        <f>INDEX(F:F,MATCH(ecommerce_10000[[#This Row],[TotalAmount]],I:I,0))</f>
        <v>Dubai</v>
      </c>
    </row>
    <row r="4090" spans="1:20" x14ac:dyDescent="0.3">
      <c r="A4090" s="1" t="s">
        <v>4134</v>
      </c>
      <c r="B4090" s="1" t="s">
        <v>19</v>
      </c>
      <c r="C4090" s="1" t="s">
        <v>20</v>
      </c>
      <c r="D4090" s="1" t="s">
        <v>21</v>
      </c>
      <c r="E4090" s="1" t="s">
        <v>47</v>
      </c>
      <c r="F4090" s="1" t="s">
        <v>28</v>
      </c>
      <c r="G4090">
        <v>16312.36</v>
      </c>
      <c r="H4090">
        <v>1</v>
      </c>
      <c r="I4090">
        <v>16312.36</v>
      </c>
      <c r="J4090">
        <v>1.29</v>
      </c>
      <c r="K4090">
        <v>2766</v>
      </c>
      <c r="L4090" s="2">
        <v>45362</v>
      </c>
      <c r="O4090" t="str">
        <f>IF(ecommerce_10000[[#This Row],[Platform]]="Souq","sq",ecommerce_10000[[#This Row],[Platform]])</f>
        <v>Amazon</v>
      </c>
      <c r="P4090" t="str">
        <f>IF(E4090="Souq","sq",IF(E4090="Jumia","Jum",E4090))</f>
        <v>Amazon</v>
      </c>
      <c r="Q4090">
        <f>VLOOKUP(ecommerce_10000[[#This Row],[City]],F:I,4,FALSE)</f>
        <v>26648.76</v>
      </c>
      <c r="R4090" s="1">
        <f>SUMIF(C:C,ecommerce_10000[[#This Row],[Category]],I:I)</f>
        <v>91504159.730000004</v>
      </c>
      <c r="S4090" s="1">
        <f>SUMIFS(I:I,C:C,C4090)</f>
        <v>91504159.730000004</v>
      </c>
      <c r="T4090" s="1" t="str">
        <f>INDEX(F:F,MATCH(ecommerce_10000[[#This Row],[TotalAmount]],I:I,0))</f>
        <v>Casablanca</v>
      </c>
    </row>
    <row r="4091" spans="1:20" x14ac:dyDescent="0.3">
      <c r="A4091" s="1" t="s">
        <v>4135</v>
      </c>
      <c r="B4091" s="1" t="s">
        <v>30</v>
      </c>
      <c r="C4091" s="1" t="s">
        <v>31</v>
      </c>
      <c r="D4091" s="1" t="s">
        <v>32</v>
      </c>
      <c r="E4091" s="1" t="s">
        <v>22</v>
      </c>
      <c r="F4091" s="1" t="s">
        <v>40</v>
      </c>
      <c r="G4091">
        <v>10232.280000000001</v>
      </c>
      <c r="H4091">
        <v>1</v>
      </c>
      <c r="I4091">
        <v>10232.280000000001</v>
      </c>
      <c r="J4091">
        <v>3.27</v>
      </c>
      <c r="K4091">
        <v>4811</v>
      </c>
      <c r="L4091" s="2">
        <v>45383</v>
      </c>
      <c r="O4091" t="str">
        <f>IF(ecommerce_10000[[#This Row],[Platform]]="Souq","sq",ecommerce_10000[[#This Row],[Platform]])</f>
        <v>Jumia</v>
      </c>
      <c r="P4091" t="str">
        <f>IF(E4091="Souq","sq",IF(E4091="Jumia","Jum",E4091))</f>
        <v>Jum</v>
      </c>
      <c r="Q4091">
        <f>VLOOKUP(ecommerce_10000[[#This Row],[City]],F:I,4,FALSE)</f>
        <v>99349.3</v>
      </c>
      <c r="R4091" s="1">
        <f>SUMIF(C:C,ecommerce_10000[[#This Row],[Category]],I:I)</f>
        <v>57542997.559999913</v>
      </c>
      <c r="S4091" s="1">
        <f>SUMIFS(I:I,C:C,C4091)</f>
        <v>57542997.559999913</v>
      </c>
      <c r="T4091" s="1" t="str">
        <f>INDEX(F:F,MATCH(ecommerce_10000[[#This Row],[TotalAmount]],I:I,0))</f>
        <v>Riyadh</v>
      </c>
    </row>
    <row r="4092" spans="1:20" x14ac:dyDescent="0.3">
      <c r="A4092" s="1" t="s">
        <v>4136</v>
      </c>
      <c r="B4092" s="1" t="s">
        <v>19</v>
      </c>
      <c r="C4092" s="1" t="s">
        <v>20</v>
      </c>
      <c r="D4092" s="1" t="s">
        <v>21</v>
      </c>
      <c r="E4092" s="1" t="s">
        <v>47</v>
      </c>
      <c r="F4092" s="1" t="s">
        <v>17</v>
      </c>
      <c r="G4092">
        <v>11054.16</v>
      </c>
      <c r="H4092">
        <v>5</v>
      </c>
      <c r="I4092">
        <v>55270.8</v>
      </c>
      <c r="J4092">
        <v>1.71</v>
      </c>
      <c r="K4092">
        <v>4999</v>
      </c>
      <c r="L4092" s="2">
        <v>45298</v>
      </c>
      <c r="O4092" t="str">
        <f>IF(ecommerce_10000[[#This Row],[Platform]]="Souq","sq",ecommerce_10000[[#This Row],[Platform]])</f>
        <v>Amazon</v>
      </c>
      <c r="P4092" t="str">
        <f>IF(E4092="Souq","sq",IF(E4092="Jumia","Jum",E4092))</f>
        <v>Amazon</v>
      </c>
      <c r="Q4092">
        <f>VLOOKUP(ecommerce_10000[[#This Row],[City]],F:I,4,FALSE)</f>
        <v>16284.02</v>
      </c>
      <c r="R4092" s="1">
        <f>SUMIF(C:C,ecommerce_10000[[#This Row],[Category]],I:I)</f>
        <v>91504159.730000004</v>
      </c>
      <c r="S4092" s="1">
        <f>SUMIFS(I:I,C:C,C4092)</f>
        <v>91504159.730000004</v>
      </c>
      <c r="T4092" s="1" t="str">
        <f>INDEX(F:F,MATCH(ecommerce_10000[[#This Row],[TotalAmount]],I:I,0))</f>
        <v>Cairo</v>
      </c>
    </row>
    <row r="4093" spans="1:20" x14ac:dyDescent="0.3">
      <c r="A4093" s="1" t="s">
        <v>4137</v>
      </c>
      <c r="B4093" s="1" t="s">
        <v>30</v>
      </c>
      <c r="C4093" s="1" t="s">
        <v>31</v>
      </c>
      <c r="D4093" s="1" t="s">
        <v>32</v>
      </c>
      <c r="E4093" s="1" t="s">
        <v>16</v>
      </c>
      <c r="F4093" s="1" t="s">
        <v>33</v>
      </c>
      <c r="G4093">
        <v>15303.84</v>
      </c>
      <c r="H4093">
        <v>3</v>
      </c>
      <c r="I4093">
        <v>45911.519999999997</v>
      </c>
      <c r="J4093">
        <v>3.4</v>
      </c>
      <c r="K4093">
        <v>1512</v>
      </c>
      <c r="L4093" s="2">
        <v>45441</v>
      </c>
      <c r="O4093" t="str">
        <f>IF(ecommerce_10000[[#This Row],[Platform]]="Souq","sq",ecommerce_10000[[#This Row],[Platform]])</f>
        <v>sq</v>
      </c>
      <c r="P4093" t="str">
        <f>IF(E4093="Souq","sq",IF(E4093="Jumia","Jum",E4093))</f>
        <v>sq</v>
      </c>
      <c r="Q4093">
        <f>VLOOKUP(ecommerce_10000[[#This Row],[City]],F:I,4,FALSE)</f>
        <v>3665.44</v>
      </c>
      <c r="R4093" s="1">
        <f>SUMIF(C:C,ecommerce_10000[[#This Row],[Category]],I:I)</f>
        <v>57542997.559999913</v>
      </c>
      <c r="S4093" s="1">
        <f>SUMIFS(I:I,C:C,C4093)</f>
        <v>57542997.559999913</v>
      </c>
      <c r="T4093" s="1" t="str">
        <f>INDEX(F:F,MATCH(ecommerce_10000[[#This Row],[TotalAmount]],I:I,0))</f>
        <v>Dubai</v>
      </c>
    </row>
    <row r="4094" spans="1:20" x14ac:dyDescent="0.3">
      <c r="A4094" s="1" t="s">
        <v>4138</v>
      </c>
      <c r="B4094" s="1" t="s">
        <v>65</v>
      </c>
      <c r="C4094" s="1" t="s">
        <v>20</v>
      </c>
      <c r="D4094" s="1" t="s">
        <v>66</v>
      </c>
      <c r="E4094" s="1" t="s">
        <v>16</v>
      </c>
      <c r="F4094" s="1" t="s">
        <v>17</v>
      </c>
      <c r="G4094">
        <v>11833.56</v>
      </c>
      <c r="H4094">
        <v>5</v>
      </c>
      <c r="I4094">
        <v>59167.8</v>
      </c>
      <c r="J4094">
        <v>3.47</v>
      </c>
      <c r="K4094">
        <v>2303</v>
      </c>
      <c r="L4094" s="2">
        <v>45342</v>
      </c>
      <c r="O4094" t="str">
        <f>IF(ecommerce_10000[[#This Row],[Platform]]="Souq","sq",ecommerce_10000[[#This Row],[Platform]])</f>
        <v>sq</v>
      </c>
      <c r="P4094" t="str">
        <f>IF(E4094="Souq","sq",IF(E4094="Jumia","Jum",E4094))</f>
        <v>sq</v>
      </c>
      <c r="Q4094">
        <f>VLOOKUP(ecommerce_10000[[#This Row],[City]],F:I,4,FALSE)</f>
        <v>16284.02</v>
      </c>
      <c r="R4094" s="1">
        <f>SUMIF(C:C,ecommerce_10000[[#This Row],[Category]],I:I)</f>
        <v>91504159.730000004</v>
      </c>
      <c r="S4094" s="1">
        <f>SUMIFS(I:I,C:C,C4094)</f>
        <v>91504159.730000004</v>
      </c>
      <c r="T4094" s="1" t="str">
        <f>INDEX(F:F,MATCH(ecommerce_10000[[#This Row],[TotalAmount]],I:I,0))</f>
        <v>Cairo</v>
      </c>
    </row>
    <row r="4095" spans="1:20" x14ac:dyDescent="0.3">
      <c r="A4095" s="1" t="s">
        <v>4139</v>
      </c>
      <c r="B4095" s="1" t="s">
        <v>25</v>
      </c>
      <c r="C4095" s="1" t="s">
        <v>26</v>
      </c>
      <c r="D4095" s="1" t="s">
        <v>27</v>
      </c>
      <c r="E4095" s="1" t="s">
        <v>22</v>
      </c>
      <c r="F4095" s="1" t="s">
        <v>23</v>
      </c>
      <c r="G4095">
        <v>16044.31</v>
      </c>
      <c r="H4095">
        <v>4</v>
      </c>
      <c r="I4095">
        <v>64177.24</v>
      </c>
      <c r="J4095">
        <v>1.84</v>
      </c>
      <c r="K4095">
        <v>256</v>
      </c>
      <c r="L4095" s="2">
        <v>45433</v>
      </c>
      <c r="O4095" t="str">
        <f>IF(ecommerce_10000[[#This Row],[Platform]]="Souq","sq",ecommerce_10000[[#This Row],[Platform]])</f>
        <v>Jumia</v>
      </c>
      <c r="P4095" t="str">
        <f>IF(E4095="Souq","sq",IF(E4095="Jumia","Jum",E4095))</f>
        <v>Jum</v>
      </c>
      <c r="Q4095">
        <f>VLOOKUP(ecommerce_10000[[#This Row],[City]],F:I,4,FALSE)</f>
        <v>13290.4</v>
      </c>
      <c r="R4095" s="1">
        <f>SUMIF(C:C,ecommerce_10000[[#This Row],[Category]],I:I)</f>
        <v>29200970.130000021</v>
      </c>
      <c r="S4095" s="1">
        <f>SUMIFS(I:I,C:C,C4095)</f>
        <v>29200970.130000021</v>
      </c>
      <c r="T4095" s="1" t="str">
        <f>INDEX(F:F,MATCH(ecommerce_10000[[#This Row],[TotalAmount]],I:I,0))</f>
        <v>Alexandria</v>
      </c>
    </row>
    <row r="4096" spans="1:20" x14ac:dyDescent="0.3">
      <c r="A4096" s="1" t="s">
        <v>4140</v>
      </c>
      <c r="B4096" s="1" t="s">
        <v>13</v>
      </c>
      <c r="C4096" s="1" t="s">
        <v>14</v>
      </c>
      <c r="D4096" s="1" t="s">
        <v>15</v>
      </c>
      <c r="E4096" s="1" t="s">
        <v>22</v>
      </c>
      <c r="F4096" s="1" t="s">
        <v>17</v>
      </c>
      <c r="G4096">
        <v>18209.59</v>
      </c>
      <c r="H4096">
        <v>1</v>
      </c>
      <c r="I4096">
        <v>18209.59</v>
      </c>
      <c r="J4096">
        <v>3.4</v>
      </c>
      <c r="K4096">
        <v>360</v>
      </c>
      <c r="L4096" s="2">
        <v>45572</v>
      </c>
      <c r="O4096" t="str">
        <f>IF(ecommerce_10000[[#This Row],[Platform]]="Souq","sq",ecommerce_10000[[#This Row],[Platform]])</f>
        <v>Jumia</v>
      </c>
      <c r="P4096" t="str">
        <f>IF(E4096="Souq","sq",IF(E4096="Jumia","Jum",E4096))</f>
        <v>Jum</v>
      </c>
      <c r="Q4096">
        <f>VLOOKUP(ecommerce_10000[[#This Row],[City]],F:I,4,FALSE)</f>
        <v>16284.02</v>
      </c>
      <c r="R4096" s="1">
        <f>SUMIF(C:C,ecommerce_10000[[#This Row],[Category]],I:I)</f>
        <v>92327183.770000085</v>
      </c>
      <c r="S4096" s="1">
        <f>SUMIFS(I:I,C:C,C4096)</f>
        <v>92327183.770000085</v>
      </c>
      <c r="T4096" s="1" t="str">
        <f>INDEX(F:F,MATCH(ecommerce_10000[[#This Row],[TotalAmount]],I:I,0))</f>
        <v>Cairo</v>
      </c>
    </row>
    <row r="4097" spans="1:20" x14ac:dyDescent="0.3">
      <c r="A4097" s="1" t="s">
        <v>4141</v>
      </c>
      <c r="B4097" s="1" t="s">
        <v>43</v>
      </c>
      <c r="C4097" s="1" t="s">
        <v>44</v>
      </c>
      <c r="D4097" s="1" t="s">
        <v>45</v>
      </c>
      <c r="E4097" s="1" t="s">
        <v>16</v>
      </c>
      <c r="F4097" s="1" t="s">
        <v>28</v>
      </c>
      <c r="G4097">
        <v>5408.45</v>
      </c>
      <c r="H4097">
        <v>2</v>
      </c>
      <c r="I4097">
        <v>10816.9</v>
      </c>
      <c r="J4097">
        <v>1.7</v>
      </c>
      <c r="K4097">
        <v>348</v>
      </c>
      <c r="L4097" s="2">
        <v>45593</v>
      </c>
      <c r="O4097" t="str">
        <f>IF(ecommerce_10000[[#This Row],[Platform]]="Souq","sq",ecommerce_10000[[#This Row],[Platform]])</f>
        <v>sq</v>
      </c>
      <c r="P4097" t="str">
        <f>IF(E4097="Souq","sq",IF(E4097="Jumia","Jum",E4097))</f>
        <v>sq</v>
      </c>
      <c r="Q4097">
        <f>VLOOKUP(ecommerce_10000[[#This Row],[City]],F:I,4,FALSE)</f>
        <v>26648.76</v>
      </c>
      <c r="R4097" s="1">
        <f>SUMIF(C:C,ecommerce_10000[[#This Row],[Category]],I:I)</f>
        <v>31420413.200000018</v>
      </c>
      <c r="S4097" s="1">
        <f>SUMIFS(I:I,C:C,C4097)</f>
        <v>31420413.200000018</v>
      </c>
      <c r="T4097" s="1" t="str">
        <f>INDEX(F:F,MATCH(ecommerce_10000[[#This Row],[TotalAmount]],I:I,0))</f>
        <v>Casablanca</v>
      </c>
    </row>
    <row r="4098" spans="1:20" x14ac:dyDescent="0.3">
      <c r="A4098" s="1" t="s">
        <v>4142</v>
      </c>
      <c r="B4098" s="1" t="s">
        <v>35</v>
      </c>
      <c r="C4098" s="1" t="s">
        <v>14</v>
      </c>
      <c r="D4098" s="1" t="s">
        <v>36</v>
      </c>
      <c r="E4098" s="1" t="s">
        <v>16</v>
      </c>
      <c r="F4098" s="1" t="s">
        <v>62</v>
      </c>
      <c r="G4098">
        <v>8461.84</v>
      </c>
      <c r="H4098">
        <v>3</v>
      </c>
      <c r="I4098">
        <v>25385.52</v>
      </c>
      <c r="J4098">
        <v>2.0099999999999998</v>
      </c>
      <c r="K4098">
        <v>450</v>
      </c>
      <c r="L4098" s="2">
        <v>45520</v>
      </c>
      <c r="O4098" t="str">
        <f>IF(ecommerce_10000[[#This Row],[Platform]]="Souq","sq",ecommerce_10000[[#This Row],[Platform]])</f>
        <v>sq</v>
      </c>
      <c r="P4098" t="str">
        <f>IF(E4098="Souq","sq",IF(E4098="Jumia","Jum",E4098))</f>
        <v>sq</v>
      </c>
      <c r="Q4098">
        <f>VLOOKUP(ecommerce_10000[[#This Row],[City]],F:I,4,FALSE)</f>
        <v>27872.98</v>
      </c>
      <c r="R4098" s="1">
        <f>SUMIF(C:C,ecommerce_10000[[#This Row],[Category]],I:I)</f>
        <v>92327183.770000085</v>
      </c>
      <c r="S4098" s="1">
        <f>SUMIFS(I:I,C:C,C4098)</f>
        <v>92327183.770000085</v>
      </c>
      <c r="T4098" s="1" t="str">
        <f>INDEX(F:F,MATCH(ecommerce_10000[[#This Row],[TotalAmount]],I:I,0))</f>
        <v>Giza</v>
      </c>
    </row>
    <row r="4099" spans="1:20" x14ac:dyDescent="0.3">
      <c r="A4099" s="1" t="s">
        <v>4143</v>
      </c>
      <c r="B4099" s="1" t="s">
        <v>13</v>
      </c>
      <c r="C4099" s="1" t="s">
        <v>14</v>
      </c>
      <c r="D4099" s="1" t="s">
        <v>15</v>
      </c>
      <c r="E4099" s="1" t="s">
        <v>47</v>
      </c>
      <c r="F4099" s="1" t="s">
        <v>23</v>
      </c>
      <c r="G4099">
        <v>11789.68</v>
      </c>
      <c r="H4099">
        <v>4</v>
      </c>
      <c r="I4099">
        <v>47158.720000000001</v>
      </c>
      <c r="J4099">
        <v>3.22</v>
      </c>
      <c r="K4099">
        <v>866</v>
      </c>
      <c r="L4099" s="2">
        <v>45523</v>
      </c>
      <c r="O4099" t="str">
        <f>IF(ecommerce_10000[[#This Row],[Platform]]="Souq","sq",ecommerce_10000[[#This Row],[Platform]])</f>
        <v>Amazon</v>
      </c>
      <c r="P4099" t="str">
        <f>IF(E4099="Souq","sq",IF(E4099="Jumia","Jum",E4099))</f>
        <v>Amazon</v>
      </c>
      <c r="Q4099">
        <f>VLOOKUP(ecommerce_10000[[#This Row],[City]],F:I,4,FALSE)</f>
        <v>13290.4</v>
      </c>
      <c r="R4099" s="1">
        <f>SUMIF(C:C,ecommerce_10000[[#This Row],[Category]],I:I)</f>
        <v>92327183.770000085</v>
      </c>
      <c r="S4099" s="1">
        <f>SUMIFS(I:I,C:C,C4099)</f>
        <v>92327183.770000085</v>
      </c>
      <c r="T4099" s="1" t="str">
        <f>INDEX(F:F,MATCH(ecommerce_10000[[#This Row],[TotalAmount]],I:I,0))</f>
        <v>Alexandria</v>
      </c>
    </row>
    <row r="4100" spans="1:20" x14ac:dyDescent="0.3">
      <c r="A4100" s="1" t="s">
        <v>4144</v>
      </c>
      <c r="B4100" s="1" t="s">
        <v>30</v>
      </c>
      <c r="C4100" s="1" t="s">
        <v>31</v>
      </c>
      <c r="D4100" s="1" t="s">
        <v>32</v>
      </c>
      <c r="E4100" s="1" t="s">
        <v>16</v>
      </c>
      <c r="F4100" s="1" t="s">
        <v>28</v>
      </c>
      <c r="G4100">
        <v>1932</v>
      </c>
      <c r="H4100">
        <v>3</v>
      </c>
      <c r="I4100">
        <v>5796</v>
      </c>
      <c r="J4100">
        <v>4.3899999999999997</v>
      </c>
      <c r="K4100">
        <v>1648</v>
      </c>
      <c r="L4100" s="2">
        <v>45487</v>
      </c>
      <c r="O4100" t="str">
        <f>IF(ecommerce_10000[[#This Row],[Platform]]="Souq","sq",ecommerce_10000[[#This Row],[Platform]])</f>
        <v>sq</v>
      </c>
      <c r="P4100" t="str">
        <f>IF(E4100="Souq","sq",IF(E4100="Jumia","Jum",E4100))</f>
        <v>sq</v>
      </c>
      <c r="Q4100">
        <f>VLOOKUP(ecommerce_10000[[#This Row],[City]],F:I,4,FALSE)</f>
        <v>26648.76</v>
      </c>
      <c r="R4100" s="1">
        <f>SUMIF(C:C,ecommerce_10000[[#This Row],[Category]],I:I)</f>
        <v>57542997.559999913</v>
      </c>
      <c r="S4100" s="1">
        <f>SUMIFS(I:I,C:C,C4100)</f>
        <v>57542997.559999913</v>
      </c>
      <c r="T4100" s="1" t="str">
        <f>INDEX(F:F,MATCH(ecommerce_10000[[#This Row],[TotalAmount]],I:I,0))</f>
        <v>Casablanca</v>
      </c>
    </row>
    <row r="4101" spans="1:20" x14ac:dyDescent="0.3">
      <c r="A4101" s="1" t="s">
        <v>4145</v>
      </c>
      <c r="B4101" s="1" t="s">
        <v>13</v>
      </c>
      <c r="C4101" s="1" t="s">
        <v>14</v>
      </c>
      <c r="D4101" s="1" t="s">
        <v>15</v>
      </c>
      <c r="E4101" s="1" t="s">
        <v>22</v>
      </c>
      <c r="F4101" s="1" t="s">
        <v>23</v>
      </c>
      <c r="G4101">
        <v>2715.33</v>
      </c>
      <c r="H4101">
        <v>2</v>
      </c>
      <c r="I4101">
        <v>5430.66</v>
      </c>
      <c r="J4101">
        <v>1.31</v>
      </c>
      <c r="K4101">
        <v>760</v>
      </c>
      <c r="L4101" s="2">
        <v>45435</v>
      </c>
      <c r="O4101" t="str">
        <f>IF(ecommerce_10000[[#This Row],[Platform]]="Souq","sq",ecommerce_10000[[#This Row],[Platform]])</f>
        <v>Jumia</v>
      </c>
      <c r="P4101" t="str">
        <f>IF(E4101="Souq","sq",IF(E4101="Jumia","Jum",E4101))</f>
        <v>Jum</v>
      </c>
      <c r="Q4101">
        <f>VLOOKUP(ecommerce_10000[[#This Row],[City]],F:I,4,FALSE)</f>
        <v>13290.4</v>
      </c>
      <c r="R4101" s="1">
        <f>SUMIF(C:C,ecommerce_10000[[#This Row],[Category]],I:I)</f>
        <v>92327183.770000085</v>
      </c>
      <c r="S4101" s="1">
        <f>SUMIFS(I:I,C:C,C4101)</f>
        <v>92327183.770000085</v>
      </c>
      <c r="T4101" s="1" t="str">
        <f>INDEX(F:F,MATCH(ecommerce_10000[[#This Row],[TotalAmount]],I:I,0))</f>
        <v>Alexandria</v>
      </c>
    </row>
    <row r="4102" spans="1:20" x14ac:dyDescent="0.3">
      <c r="A4102" s="1" t="s">
        <v>4146</v>
      </c>
      <c r="B4102" s="1" t="s">
        <v>19</v>
      </c>
      <c r="C4102" s="1" t="s">
        <v>20</v>
      </c>
      <c r="D4102" s="1" t="s">
        <v>21</v>
      </c>
      <c r="E4102" s="1" t="s">
        <v>16</v>
      </c>
      <c r="F4102" s="1" t="s">
        <v>62</v>
      </c>
      <c r="G4102">
        <v>5411</v>
      </c>
      <c r="H4102">
        <v>4</v>
      </c>
      <c r="I4102">
        <v>21644</v>
      </c>
      <c r="J4102">
        <v>1.38</v>
      </c>
      <c r="K4102">
        <v>4285</v>
      </c>
      <c r="L4102" s="2">
        <v>45339</v>
      </c>
      <c r="O4102" t="str">
        <f>IF(ecommerce_10000[[#This Row],[Platform]]="Souq","sq",ecommerce_10000[[#This Row],[Platform]])</f>
        <v>sq</v>
      </c>
      <c r="P4102" t="str">
        <f>IF(E4102="Souq","sq",IF(E4102="Jumia","Jum",E4102))</f>
        <v>sq</v>
      </c>
      <c r="Q4102">
        <f>VLOOKUP(ecommerce_10000[[#This Row],[City]],F:I,4,FALSE)</f>
        <v>27872.98</v>
      </c>
      <c r="R4102" s="1">
        <f>SUMIF(C:C,ecommerce_10000[[#This Row],[Category]],I:I)</f>
        <v>91504159.730000004</v>
      </c>
      <c r="S4102" s="1">
        <f>SUMIFS(I:I,C:C,C4102)</f>
        <v>91504159.730000004</v>
      </c>
      <c r="T4102" s="1" t="str">
        <f>INDEX(F:F,MATCH(ecommerce_10000[[#This Row],[TotalAmount]],I:I,0))</f>
        <v>Giza</v>
      </c>
    </row>
    <row r="4103" spans="1:20" x14ac:dyDescent="0.3">
      <c r="A4103" s="1" t="s">
        <v>4147</v>
      </c>
      <c r="B4103" s="1" t="s">
        <v>65</v>
      </c>
      <c r="C4103" s="1" t="s">
        <v>20</v>
      </c>
      <c r="D4103" s="1" t="s">
        <v>66</v>
      </c>
      <c r="E4103" s="1" t="s">
        <v>22</v>
      </c>
      <c r="F4103" s="1" t="s">
        <v>17</v>
      </c>
      <c r="G4103">
        <v>16471.75</v>
      </c>
      <c r="H4103">
        <v>3</v>
      </c>
      <c r="I4103">
        <v>49415.25</v>
      </c>
      <c r="J4103">
        <v>1.05</v>
      </c>
      <c r="K4103">
        <v>146</v>
      </c>
      <c r="L4103" s="2">
        <v>45488</v>
      </c>
      <c r="O4103" t="str">
        <f>IF(ecommerce_10000[[#This Row],[Platform]]="Souq","sq",ecommerce_10000[[#This Row],[Platform]])</f>
        <v>Jumia</v>
      </c>
      <c r="P4103" t="str">
        <f>IF(E4103="Souq","sq",IF(E4103="Jumia","Jum",E4103))</f>
        <v>Jum</v>
      </c>
      <c r="Q4103">
        <f>VLOOKUP(ecommerce_10000[[#This Row],[City]],F:I,4,FALSE)</f>
        <v>16284.02</v>
      </c>
      <c r="R4103" s="1">
        <f>SUMIF(C:C,ecommerce_10000[[#This Row],[Category]],I:I)</f>
        <v>91504159.730000004</v>
      </c>
      <c r="S4103" s="1">
        <f>SUMIFS(I:I,C:C,C4103)</f>
        <v>91504159.730000004</v>
      </c>
      <c r="T4103" s="1" t="str">
        <f>INDEX(F:F,MATCH(ecommerce_10000[[#This Row],[TotalAmount]],I:I,0))</f>
        <v>Cairo</v>
      </c>
    </row>
    <row r="4104" spans="1:20" x14ac:dyDescent="0.3">
      <c r="A4104" s="1" t="s">
        <v>4148</v>
      </c>
      <c r="B4104" s="1" t="s">
        <v>35</v>
      </c>
      <c r="C4104" s="1" t="s">
        <v>14</v>
      </c>
      <c r="D4104" s="1" t="s">
        <v>36</v>
      </c>
      <c r="E4104" s="1" t="s">
        <v>22</v>
      </c>
      <c r="F4104" s="1" t="s">
        <v>28</v>
      </c>
      <c r="G4104">
        <v>1553.8</v>
      </c>
      <c r="H4104">
        <v>2</v>
      </c>
      <c r="I4104">
        <v>3107.6</v>
      </c>
      <c r="J4104">
        <v>4.3899999999999997</v>
      </c>
      <c r="K4104">
        <v>2634</v>
      </c>
      <c r="L4104" s="2">
        <v>45387</v>
      </c>
      <c r="O4104" t="str">
        <f>IF(ecommerce_10000[[#This Row],[Platform]]="Souq","sq",ecommerce_10000[[#This Row],[Platform]])</f>
        <v>Jumia</v>
      </c>
      <c r="P4104" t="str">
        <f>IF(E4104="Souq","sq",IF(E4104="Jumia","Jum",E4104))</f>
        <v>Jum</v>
      </c>
      <c r="Q4104">
        <f>VLOOKUP(ecommerce_10000[[#This Row],[City]],F:I,4,FALSE)</f>
        <v>26648.76</v>
      </c>
      <c r="R4104" s="1">
        <f>SUMIF(C:C,ecommerce_10000[[#This Row],[Category]],I:I)</f>
        <v>92327183.770000085</v>
      </c>
      <c r="S4104" s="1">
        <f>SUMIFS(I:I,C:C,C4104)</f>
        <v>92327183.770000085</v>
      </c>
      <c r="T4104" s="1" t="str">
        <f>INDEX(F:F,MATCH(ecommerce_10000[[#This Row],[TotalAmount]],I:I,0))</f>
        <v>Casablanca</v>
      </c>
    </row>
    <row r="4105" spans="1:20" x14ac:dyDescent="0.3">
      <c r="A4105" s="1" t="s">
        <v>4149</v>
      </c>
      <c r="B4105" s="1" t="s">
        <v>13</v>
      </c>
      <c r="C4105" s="1" t="s">
        <v>14</v>
      </c>
      <c r="D4105" s="1" t="s">
        <v>15</v>
      </c>
      <c r="E4105" s="1" t="s">
        <v>22</v>
      </c>
      <c r="F4105" s="1" t="s">
        <v>33</v>
      </c>
      <c r="G4105">
        <v>14386.59</v>
      </c>
      <c r="H4105">
        <v>4</v>
      </c>
      <c r="I4105">
        <v>57546.36</v>
      </c>
      <c r="J4105">
        <v>4.1900000000000004</v>
      </c>
      <c r="K4105">
        <v>1784</v>
      </c>
      <c r="L4105" s="2">
        <v>45466</v>
      </c>
      <c r="O4105" t="str">
        <f>IF(ecommerce_10000[[#This Row],[Platform]]="Souq","sq",ecommerce_10000[[#This Row],[Platform]])</f>
        <v>Jumia</v>
      </c>
      <c r="P4105" t="str">
        <f>IF(E4105="Souq","sq",IF(E4105="Jumia","Jum",E4105))</f>
        <v>Jum</v>
      </c>
      <c r="Q4105">
        <f>VLOOKUP(ecommerce_10000[[#This Row],[City]],F:I,4,FALSE)</f>
        <v>3665.44</v>
      </c>
      <c r="R4105" s="1">
        <f>SUMIF(C:C,ecommerce_10000[[#This Row],[Category]],I:I)</f>
        <v>92327183.770000085</v>
      </c>
      <c r="S4105" s="1">
        <f>SUMIFS(I:I,C:C,C4105)</f>
        <v>92327183.770000085</v>
      </c>
      <c r="T4105" s="1" t="str">
        <f>INDEX(F:F,MATCH(ecommerce_10000[[#This Row],[TotalAmount]],I:I,0))</f>
        <v>Dubai</v>
      </c>
    </row>
    <row r="4106" spans="1:20" x14ac:dyDescent="0.3">
      <c r="A4106" s="1" t="s">
        <v>4150</v>
      </c>
      <c r="B4106" s="1" t="s">
        <v>25</v>
      </c>
      <c r="C4106" s="1" t="s">
        <v>26</v>
      </c>
      <c r="D4106" s="1" t="s">
        <v>27</v>
      </c>
      <c r="E4106" s="1" t="s">
        <v>16</v>
      </c>
      <c r="F4106" s="1" t="s">
        <v>28</v>
      </c>
      <c r="G4106">
        <v>14901.2</v>
      </c>
      <c r="H4106">
        <v>2</v>
      </c>
      <c r="I4106">
        <v>29802.400000000001</v>
      </c>
      <c r="J4106">
        <v>4.88</v>
      </c>
      <c r="K4106">
        <v>506</v>
      </c>
      <c r="L4106" s="2">
        <v>45313</v>
      </c>
      <c r="O4106" t="str">
        <f>IF(ecommerce_10000[[#This Row],[Platform]]="Souq","sq",ecommerce_10000[[#This Row],[Platform]])</f>
        <v>sq</v>
      </c>
      <c r="P4106" t="str">
        <f>IF(E4106="Souq","sq",IF(E4106="Jumia","Jum",E4106))</f>
        <v>sq</v>
      </c>
      <c r="Q4106">
        <f>VLOOKUP(ecommerce_10000[[#This Row],[City]],F:I,4,FALSE)</f>
        <v>26648.76</v>
      </c>
      <c r="R4106" s="1">
        <f>SUMIF(C:C,ecommerce_10000[[#This Row],[Category]],I:I)</f>
        <v>29200970.130000021</v>
      </c>
      <c r="S4106" s="1">
        <f>SUMIFS(I:I,C:C,C4106)</f>
        <v>29200970.130000021</v>
      </c>
      <c r="T4106" s="1" t="str">
        <f>INDEX(F:F,MATCH(ecommerce_10000[[#This Row],[TotalAmount]],I:I,0))</f>
        <v>Casablanca</v>
      </c>
    </row>
    <row r="4107" spans="1:20" x14ac:dyDescent="0.3">
      <c r="A4107" s="1" t="s">
        <v>4151</v>
      </c>
      <c r="B4107" s="1" t="s">
        <v>30</v>
      </c>
      <c r="C4107" s="1" t="s">
        <v>31</v>
      </c>
      <c r="D4107" s="1" t="s">
        <v>32</v>
      </c>
      <c r="E4107" s="1" t="s">
        <v>47</v>
      </c>
      <c r="F4107" s="1" t="s">
        <v>23</v>
      </c>
      <c r="G4107">
        <v>12624.16</v>
      </c>
      <c r="H4107">
        <v>4</v>
      </c>
      <c r="I4107">
        <v>50496.639999999999</v>
      </c>
      <c r="J4107">
        <v>1.88</v>
      </c>
      <c r="K4107">
        <v>1077</v>
      </c>
      <c r="L4107" s="2">
        <v>45506</v>
      </c>
      <c r="O4107" t="str">
        <f>IF(ecommerce_10000[[#This Row],[Platform]]="Souq","sq",ecommerce_10000[[#This Row],[Platform]])</f>
        <v>Amazon</v>
      </c>
      <c r="P4107" t="str">
        <f>IF(E4107="Souq","sq",IF(E4107="Jumia","Jum",E4107))</f>
        <v>Amazon</v>
      </c>
      <c r="Q4107">
        <f>VLOOKUP(ecommerce_10000[[#This Row],[City]],F:I,4,FALSE)</f>
        <v>13290.4</v>
      </c>
      <c r="R4107" s="1">
        <f>SUMIF(C:C,ecommerce_10000[[#This Row],[Category]],I:I)</f>
        <v>57542997.559999913</v>
      </c>
      <c r="S4107" s="1">
        <f>SUMIFS(I:I,C:C,C4107)</f>
        <v>57542997.559999913</v>
      </c>
      <c r="T4107" s="1" t="str">
        <f>INDEX(F:F,MATCH(ecommerce_10000[[#This Row],[TotalAmount]],I:I,0))</f>
        <v>Alexandria</v>
      </c>
    </row>
    <row r="4108" spans="1:20" x14ac:dyDescent="0.3">
      <c r="A4108" s="1" t="s">
        <v>4152</v>
      </c>
      <c r="B4108" s="1" t="s">
        <v>13</v>
      </c>
      <c r="C4108" s="1" t="s">
        <v>14</v>
      </c>
      <c r="D4108" s="1" t="s">
        <v>15</v>
      </c>
      <c r="E4108" s="1" t="s">
        <v>16</v>
      </c>
      <c r="F4108" s="1" t="s">
        <v>17</v>
      </c>
      <c r="G4108">
        <v>5973.47</v>
      </c>
      <c r="H4108">
        <v>5</v>
      </c>
      <c r="I4108">
        <v>29867.35</v>
      </c>
      <c r="J4108">
        <v>4.28</v>
      </c>
      <c r="K4108">
        <v>4369</v>
      </c>
      <c r="L4108" s="2">
        <v>45610</v>
      </c>
      <c r="O4108" t="str">
        <f>IF(ecommerce_10000[[#This Row],[Platform]]="Souq","sq",ecommerce_10000[[#This Row],[Platform]])</f>
        <v>sq</v>
      </c>
      <c r="P4108" t="str">
        <f>IF(E4108="Souq","sq",IF(E4108="Jumia","Jum",E4108))</f>
        <v>sq</v>
      </c>
      <c r="Q4108">
        <f>VLOOKUP(ecommerce_10000[[#This Row],[City]],F:I,4,FALSE)</f>
        <v>16284.02</v>
      </c>
      <c r="R4108" s="1">
        <f>SUMIF(C:C,ecommerce_10000[[#This Row],[Category]],I:I)</f>
        <v>92327183.770000085</v>
      </c>
      <c r="S4108" s="1">
        <f>SUMIFS(I:I,C:C,C4108)</f>
        <v>92327183.770000085</v>
      </c>
      <c r="T4108" s="1" t="str">
        <f>INDEX(F:F,MATCH(ecommerce_10000[[#This Row],[TotalAmount]],I:I,0))</f>
        <v>Cairo</v>
      </c>
    </row>
    <row r="4109" spans="1:20" x14ac:dyDescent="0.3">
      <c r="A4109" s="1" t="s">
        <v>4153</v>
      </c>
      <c r="B4109" s="1" t="s">
        <v>53</v>
      </c>
      <c r="C4109" s="1" t="s">
        <v>31</v>
      </c>
      <c r="D4109" s="1" t="s">
        <v>54</v>
      </c>
      <c r="E4109" s="1" t="s">
        <v>16</v>
      </c>
      <c r="F4109" s="1" t="s">
        <v>33</v>
      </c>
      <c r="G4109">
        <v>2850.21</v>
      </c>
      <c r="H4109">
        <v>4</v>
      </c>
      <c r="I4109">
        <v>11400.84</v>
      </c>
      <c r="J4109">
        <v>4.3600000000000003</v>
      </c>
      <c r="K4109">
        <v>1813</v>
      </c>
      <c r="L4109" s="2">
        <v>45406</v>
      </c>
      <c r="O4109" t="str">
        <f>IF(ecommerce_10000[[#This Row],[Platform]]="Souq","sq",ecommerce_10000[[#This Row],[Platform]])</f>
        <v>sq</v>
      </c>
      <c r="P4109" t="str">
        <f>IF(E4109="Souq","sq",IF(E4109="Jumia","Jum",E4109))</f>
        <v>sq</v>
      </c>
      <c r="Q4109">
        <f>VLOOKUP(ecommerce_10000[[#This Row],[City]],F:I,4,FALSE)</f>
        <v>3665.44</v>
      </c>
      <c r="R4109" s="1">
        <f>SUMIF(C:C,ecommerce_10000[[#This Row],[Category]],I:I)</f>
        <v>57542997.559999913</v>
      </c>
      <c r="S4109" s="1">
        <f>SUMIFS(I:I,C:C,C4109)</f>
        <v>57542997.559999913</v>
      </c>
      <c r="T4109" s="1" t="str">
        <f>INDEX(F:F,MATCH(ecommerce_10000[[#This Row],[TotalAmount]],I:I,0))</f>
        <v>Dubai</v>
      </c>
    </row>
    <row r="4110" spans="1:20" x14ac:dyDescent="0.3">
      <c r="A4110" s="1" t="s">
        <v>4154</v>
      </c>
      <c r="B4110" s="1" t="s">
        <v>13</v>
      </c>
      <c r="C4110" s="1" t="s">
        <v>14</v>
      </c>
      <c r="D4110" s="1" t="s">
        <v>15</v>
      </c>
      <c r="E4110" s="1" t="s">
        <v>16</v>
      </c>
      <c r="F4110" s="1" t="s">
        <v>23</v>
      </c>
      <c r="G4110">
        <v>1516.76</v>
      </c>
      <c r="H4110">
        <v>2</v>
      </c>
      <c r="I4110">
        <v>3033.52</v>
      </c>
      <c r="J4110">
        <v>3.28</v>
      </c>
      <c r="K4110">
        <v>1962</v>
      </c>
      <c r="L4110" s="2">
        <v>45421</v>
      </c>
      <c r="O4110" t="str">
        <f>IF(ecommerce_10000[[#This Row],[Platform]]="Souq","sq",ecommerce_10000[[#This Row],[Platform]])</f>
        <v>sq</v>
      </c>
      <c r="P4110" t="str">
        <f>IF(E4110="Souq","sq",IF(E4110="Jumia","Jum",E4110))</f>
        <v>sq</v>
      </c>
      <c r="Q4110">
        <f>VLOOKUP(ecommerce_10000[[#This Row],[City]],F:I,4,FALSE)</f>
        <v>13290.4</v>
      </c>
      <c r="R4110" s="1">
        <f>SUMIF(C:C,ecommerce_10000[[#This Row],[Category]],I:I)</f>
        <v>92327183.770000085</v>
      </c>
      <c r="S4110" s="1">
        <f>SUMIFS(I:I,C:C,C4110)</f>
        <v>92327183.770000085</v>
      </c>
      <c r="T4110" s="1" t="str">
        <f>INDEX(F:F,MATCH(ecommerce_10000[[#This Row],[TotalAmount]],I:I,0))</f>
        <v>Alexandria</v>
      </c>
    </row>
    <row r="4111" spans="1:20" x14ac:dyDescent="0.3">
      <c r="A4111" s="1" t="s">
        <v>4155</v>
      </c>
      <c r="B4111" s="1" t="s">
        <v>19</v>
      </c>
      <c r="C4111" s="1" t="s">
        <v>20</v>
      </c>
      <c r="D4111" s="1" t="s">
        <v>21</v>
      </c>
      <c r="E4111" s="1" t="s">
        <v>16</v>
      </c>
      <c r="F4111" s="1" t="s">
        <v>17</v>
      </c>
      <c r="G4111">
        <v>12848.28</v>
      </c>
      <c r="H4111">
        <v>5</v>
      </c>
      <c r="I4111">
        <v>64241.4</v>
      </c>
      <c r="J4111">
        <v>4.5199999999999996</v>
      </c>
      <c r="K4111">
        <v>3376</v>
      </c>
      <c r="L4111" s="2">
        <v>45636</v>
      </c>
      <c r="O4111" t="str">
        <f>IF(ecommerce_10000[[#This Row],[Platform]]="Souq","sq",ecommerce_10000[[#This Row],[Platform]])</f>
        <v>sq</v>
      </c>
      <c r="P4111" t="str">
        <f>IF(E4111="Souq","sq",IF(E4111="Jumia","Jum",E4111))</f>
        <v>sq</v>
      </c>
      <c r="Q4111">
        <f>VLOOKUP(ecommerce_10000[[#This Row],[City]],F:I,4,FALSE)</f>
        <v>16284.02</v>
      </c>
      <c r="R4111" s="1">
        <f>SUMIF(C:C,ecommerce_10000[[#This Row],[Category]],I:I)</f>
        <v>91504159.730000004</v>
      </c>
      <c r="S4111" s="1">
        <f>SUMIFS(I:I,C:C,C4111)</f>
        <v>91504159.730000004</v>
      </c>
      <c r="T4111" s="1" t="str">
        <f>INDEX(F:F,MATCH(ecommerce_10000[[#This Row],[TotalAmount]],I:I,0))</f>
        <v>Cairo</v>
      </c>
    </row>
    <row r="4112" spans="1:20" x14ac:dyDescent="0.3">
      <c r="A4112" s="1" t="s">
        <v>4156</v>
      </c>
      <c r="B4112" s="1" t="s">
        <v>53</v>
      </c>
      <c r="C4112" s="1" t="s">
        <v>31</v>
      </c>
      <c r="D4112" s="1" t="s">
        <v>54</v>
      </c>
      <c r="E4112" s="1" t="s">
        <v>22</v>
      </c>
      <c r="F4112" s="1" t="s">
        <v>28</v>
      </c>
      <c r="G4112">
        <v>8486.8700000000008</v>
      </c>
      <c r="H4112">
        <v>5</v>
      </c>
      <c r="I4112">
        <v>42434.35</v>
      </c>
      <c r="J4112">
        <v>3.72</v>
      </c>
      <c r="K4112">
        <v>1292</v>
      </c>
      <c r="L4112" s="2">
        <v>45480</v>
      </c>
      <c r="O4112" t="str">
        <f>IF(ecommerce_10000[[#This Row],[Platform]]="Souq","sq",ecommerce_10000[[#This Row],[Platform]])</f>
        <v>Jumia</v>
      </c>
      <c r="P4112" t="str">
        <f>IF(E4112="Souq","sq",IF(E4112="Jumia","Jum",E4112))</f>
        <v>Jum</v>
      </c>
      <c r="Q4112">
        <f>VLOOKUP(ecommerce_10000[[#This Row],[City]],F:I,4,FALSE)</f>
        <v>26648.76</v>
      </c>
      <c r="R4112" s="1">
        <f>SUMIF(C:C,ecommerce_10000[[#This Row],[Category]],I:I)</f>
        <v>57542997.559999913</v>
      </c>
      <c r="S4112" s="1">
        <f>SUMIFS(I:I,C:C,C4112)</f>
        <v>57542997.559999913</v>
      </c>
      <c r="T4112" s="1" t="str">
        <f>INDEX(F:F,MATCH(ecommerce_10000[[#This Row],[TotalAmount]],I:I,0))</f>
        <v>Casablanca</v>
      </c>
    </row>
    <row r="4113" spans="1:20" x14ac:dyDescent="0.3">
      <c r="A4113" s="1" t="s">
        <v>4157</v>
      </c>
      <c r="B4113" s="1" t="s">
        <v>53</v>
      </c>
      <c r="C4113" s="1" t="s">
        <v>31</v>
      </c>
      <c r="D4113" s="1" t="s">
        <v>54</v>
      </c>
      <c r="E4113" s="1" t="s">
        <v>22</v>
      </c>
      <c r="F4113" s="1" t="s">
        <v>28</v>
      </c>
      <c r="G4113">
        <v>5113.63</v>
      </c>
      <c r="H4113">
        <v>1</v>
      </c>
      <c r="I4113">
        <v>5113.63</v>
      </c>
      <c r="J4113">
        <v>3</v>
      </c>
      <c r="K4113">
        <v>4490</v>
      </c>
      <c r="L4113" s="2">
        <v>45400</v>
      </c>
      <c r="O4113" t="str">
        <f>IF(ecommerce_10000[[#This Row],[Platform]]="Souq","sq",ecommerce_10000[[#This Row],[Platform]])</f>
        <v>Jumia</v>
      </c>
      <c r="P4113" t="str">
        <f>IF(E4113="Souq","sq",IF(E4113="Jumia","Jum",E4113))</f>
        <v>Jum</v>
      </c>
      <c r="Q4113">
        <f>VLOOKUP(ecommerce_10000[[#This Row],[City]],F:I,4,FALSE)</f>
        <v>26648.76</v>
      </c>
      <c r="R4113" s="1">
        <f>SUMIF(C:C,ecommerce_10000[[#This Row],[Category]],I:I)</f>
        <v>57542997.559999913</v>
      </c>
      <c r="S4113" s="1">
        <f>SUMIFS(I:I,C:C,C4113)</f>
        <v>57542997.559999913</v>
      </c>
      <c r="T4113" s="1" t="str">
        <f>INDEX(F:F,MATCH(ecommerce_10000[[#This Row],[TotalAmount]],I:I,0))</f>
        <v>Casablanca</v>
      </c>
    </row>
    <row r="4114" spans="1:20" x14ac:dyDescent="0.3">
      <c r="A4114" s="1" t="s">
        <v>4158</v>
      </c>
      <c r="B4114" s="1" t="s">
        <v>43</v>
      </c>
      <c r="C4114" s="1" t="s">
        <v>44</v>
      </c>
      <c r="D4114" s="1" t="s">
        <v>45</v>
      </c>
      <c r="E4114" s="1" t="s">
        <v>47</v>
      </c>
      <c r="F4114" s="1" t="s">
        <v>33</v>
      </c>
      <c r="G4114">
        <v>7396.89</v>
      </c>
      <c r="H4114">
        <v>5</v>
      </c>
      <c r="I4114">
        <v>36984.449999999997</v>
      </c>
      <c r="J4114">
        <v>4.54</v>
      </c>
      <c r="K4114">
        <v>1769</v>
      </c>
      <c r="L4114" s="2">
        <v>45316</v>
      </c>
      <c r="O4114" t="str">
        <f>IF(ecommerce_10000[[#This Row],[Platform]]="Souq","sq",ecommerce_10000[[#This Row],[Platform]])</f>
        <v>Amazon</v>
      </c>
      <c r="P4114" t="str">
        <f>IF(E4114="Souq","sq",IF(E4114="Jumia","Jum",E4114))</f>
        <v>Amazon</v>
      </c>
      <c r="Q4114">
        <f>VLOOKUP(ecommerce_10000[[#This Row],[City]],F:I,4,FALSE)</f>
        <v>3665.44</v>
      </c>
      <c r="R4114" s="1">
        <f>SUMIF(C:C,ecommerce_10000[[#This Row],[Category]],I:I)</f>
        <v>31420413.200000018</v>
      </c>
      <c r="S4114" s="1">
        <f>SUMIFS(I:I,C:C,C4114)</f>
        <v>31420413.200000018</v>
      </c>
      <c r="T4114" s="1" t="str">
        <f>INDEX(F:F,MATCH(ecommerce_10000[[#This Row],[TotalAmount]],I:I,0))</f>
        <v>Dubai</v>
      </c>
    </row>
    <row r="4115" spans="1:20" x14ac:dyDescent="0.3">
      <c r="A4115" s="1" t="s">
        <v>4159</v>
      </c>
      <c r="B4115" s="1" t="s">
        <v>43</v>
      </c>
      <c r="C4115" s="1" t="s">
        <v>44</v>
      </c>
      <c r="D4115" s="1" t="s">
        <v>45</v>
      </c>
      <c r="E4115" s="1" t="s">
        <v>22</v>
      </c>
      <c r="F4115" s="1" t="s">
        <v>28</v>
      </c>
      <c r="G4115">
        <v>10885.11</v>
      </c>
      <c r="H4115">
        <v>5</v>
      </c>
      <c r="I4115">
        <v>54425.55</v>
      </c>
      <c r="J4115">
        <v>1.41</v>
      </c>
      <c r="K4115">
        <v>2411</v>
      </c>
      <c r="L4115" s="2">
        <v>45430</v>
      </c>
      <c r="O4115" t="str">
        <f>IF(ecommerce_10000[[#This Row],[Platform]]="Souq","sq",ecommerce_10000[[#This Row],[Platform]])</f>
        <v>Jumia</v>
      </c>
      <c r="P4115" t="str">
        <f>IF(E4115="Souq","sq",IF(E4115="Jumia","Jum",E4115))</f>
        <v>Jum</v>
      </c>
      <c r="Q4115">
        <f>VLOOKUP(ecommerce_10000[[#This Row],[City]],F:I,4,FALSE)</f>
        <v>26648.76</v>
      </c>
      <c r="R4115" s="1">
        <f>SUMIF(C:C,ecommerce_10000[[#This Row],[Category]],I:I)</f>
        <v>31420413.200000018</v>
      </c>
      <c r="S4115" s="1">
        <f>SUMIFS(I:I,C:C,C4115)</f>
        <v>31420413.200000018</v>
      </c>
      <c r="T4115" s="1" t="str">
        <f>INDEX(F:F,MATCH(ecommerce_10000[[#This Row],[TotalAmount]],I:I,0))</f>
        <v>Casablanca</v>
      </c>
    </row>
    <row r="4116" spans="1:20" x14ac:dyDescent="0.3">
      <c r="A4116" s="1" t="s">
        <v>4160</v>
      </c>
      <c r="B4116" s="1" t="s">
        <v>38</v>
      </c>
      <c r="C4116" s="1" t="s">
        <v>20</v>
      </c>
      <c r="D4116" s="1" t="s">
        <v>39</v>
      </c>
      <c r="E4116" s="1" t="s">
        <v>47</v>
      </c>
      <c r="F4116" s="1" t="s">
        <v>23</v>
      </c>
      <c r="G4116">
        <v>2464.61</v>
      </c>
      <c r="H4116">
        <v>1</v>
      </c>
      <c r="I4116">
        <v>2464.61</v>
      </c>
      <c r="J4116">
        <v>1.5</v>
      </c>
      <c r="K4116">
        <v>3710</v>
      </c>
      <c r="L4116" s="2">
        <v>45616</v>
      </c>
      <c r="O4116" t="str">
        <f>IF(ecommerce_10000[[#This Row],[Platform]]="Souq","sq",ecommerce_10000[[#This Row],[Platform]])</f>
        <v>Amazon</v>
      </c>
      <c r="P4116" t="str">
        <f>IF(E4116="Souq","sq",IF(E4116="Jumia","Jum",E4116))</f>
        <v>Amazon</v>
      </c>
      <c r="Q4116">
        <f>VLOOKUP(ecommerce_10000[[#This Row],[City]],F:I,4,FALSE)</f>
        <v>13290.4</v>
      </c>
      <c r="R4116" s="1">
        <f>SUMIF(C:C,ecommerce_10000[[#This Row],[Category]],I:I)</f>
        <v>91504159.730000004</v>
      </c>
      <c r="S4116" s="1">
        <f>SUMIFS(I:I,C:C,C4116)</f>
        <v>91504159.730000004</v>
      </c>
      <c r="T4116" s="1" t="str">
        <f>INDEX(F:F,MATCH(ecommerce_10000[[#This Row],[TotalAmount]],I:I,0))</f>
        <v>Alexandria</v>
      </c>
    </row>
    <row r="4117" spans="1:20" x14ac:dyDescent="0.3">
      <c r="A4117" s="1" t="s">
        <v>4161</v>
      </c>
      <c r="B4117" s="1" t="s">
        <v>38</v>
      </c>
      <c r="C4117" s="1" t="s">
        <v>20</v>
      </c>
      <c r="D4117" s="1" t="s">
        <v>39</v>
      </c>
      <c r="E4117" s="1" t="s">
        <v>22</v>
      </c>
      <c r="F4117" s="1" t="s">
        <v>23</v>
      </c>
      <c r="G4117">
        <v>10063.09</v>
      </c>
      <c r="H4117">
        <v>5</v>
      </c>
      <c r="I4117">
        <v>50315.45</v>
      </c>
      <c r="J4117">
        <v>1.85</v>
      </c>
      <c r="K4117">
        <v>4898</v>
      </c>
      <c r="L4117" s="2">
        <v>45331</v>
      </c>
      <c r="O4117" t="str">
        <f>IF(ecommerce_10000[[#This Row],[Platform]]="Souq","sq",ecommerce_10000[[#This Row],[Platform]])</f>
        <v>Jumia</v>
      </c>
      <c r="P4117" t="str">
        <f>IF(E4117="Souq","sq",IF(E4117="Jumia","Jum",E4117))</f>
        <v>Jum</v>
      </c>
      <c r="Q4117">
        <f>VLOOKUP(ecommerce_10000[[#This Row],[City]],F:I,4,FALSE)</f>
        <v>13290.4</v>
      </c>
      <c r="R4117" s="1">
        <f>SUMIF(C:C,ecommerce_10000[[#This Row],[Category]],I:I)</f>
        <v>91504159.730000004</v>
      </c>
      <c r="S4117" s="1">
        <f>SUMIFS(I:I,C:C,C4117)</f>
        <v>91504159.730000004</v>
      </c>
      <c r="T4117" s="1" t="str">
        <f>INDEX(F:F,MATCH(ecommerce_10000[[#This Row],[TotalAmount]],I:I,0))</f>
        <v>Alexandria</v>
      </c>
    </row>
    <row r="4118" spans="1:20" x14ac:dyDescent="0.3">
      <c r="A4118" s="1" t="s">
        <v>4162</v>
      </c>
      <c r="B4118" s="1" t="s">
        <v>25</v>
      </c>
      <c r="C4118" s="1" t="s">
        <v>26</v>
      </c>
      <c r="D4118" s="1" t="s">
        <v>27</v>
      </c>
      <c r="E4118" s="1" t="s">
        <v>22</v>
      </c>
      <c r="F4118" s="1" t="s">
        <v>17</v>
      </c>
      <c r="G4118">
        <v>17996.79</v>
      </c>
      <c r="H4118">
        <v>2</v>
      </c>
      <c r="I4118">
        <v>35993.58</v>
      </c>
      <c r="J4118">
        <v>4.97</v>
      </c>
      <c r="K4118">
        <v>305</v>
      </c>
      <c r="L4118" s="2">
        <v>45522</v>
      </c>
      <c r="O4118" t="str">
        <f>IF(ecommerce_10000[[#This Row],[Platform]]="Souq","sq",ecommerce_10000[[#This Row],[Platform]])</f>
        <v>Jumia</v>
      </c>
      <c r="P4118" t="str">
        <f>IF(E4118="Souq","sq",IF(E4118="Jumia","Jum",E4118))</f>
        <v>Jum</v>
      </c>
      <c r="Q4118">
        <f>VLOOKUP(ecommerce_10000[[#This Row],[City]],F:I,4,FALSE)</f>
        <v>16284.02</v>
      </c>
      <c r="R4118" s="1">
        <f>SUMIF(C:C,ecommerce_10000[[#This Row],[Category]],I:I)</f>
        <v>29200970.130000021</v>
      </c>
      <c r="S4118" s="1">
        <f>SUMIFS(I:I,C:C,C4118)</f>
        <v>29200970.130000021</v>
      </c>
      <c r="T4118" s="1" t="str">
        <f>INDEX(F:F,MATCH(ecommerce_10000[[#This Row],[TotalAmount]],I:I,0))</f>
        <v>Cairo</v>
      </c>
    </row>
    <row r="4119" spans="1:20" x14ac:dyDescent="0.3">
      <c r="A4119" s="1" t="s">
        <v>4163</v>
      </c>
      <c r="B4119" s="1" t="s">
        <v>30</v>
      </c>
      <c r="C4119" s="1" t="s">
        <v>31</v>
      </c>
      <c r="D4119" s="1" t="s">
        <v>32</v>
      </c>
      <c r="E4119" s="1" t="s">
        <v>47</v>
      </c>
      <c r="F4119" s="1" t="s">
        <v>17</v>
      </c>
      <c r="G4119">
        <v>17475.240000000002</v>
      </c>
      <c r="H4119">
        <v>5</v>
      </c>
      <c r="I4119">
        <v>87376.2</v>
      </c>
      <c r="J4119">
        <v>2.64</v>
      </c>
      <c r="K4119">
        <v>394</v>
      </c>
      <c r="L4119" s="2">
        <v>45437</v>
      </c>
      <c r="O4119" t="str">
        <f>IF(ecommerce_10000[[#This Row],[Platform]]="Souq","sq",ecommerce_10000[[#This Row],[Platform]])</f>
        <v>Amazon</v>
      </c>
      <c r="P4119" t="str">
        <f>IF(E4119="Souq","sq",IF(E4119="Jumia","Jum",E4119))</f>
        <v>Amazon</v>
      </c>
      <c r="Q4119">
        <f>VLOOKUP(ecommerce_10000[[#This Row],[City]],F:I,4,FALSE)</f>
        <v>16284.02</v>
      </c>
      <c r="R4119" s="1">
        <f>SUMIF(C:C,ecommerce_10000[[#This Row],[Category]],I:I)</f>
        <v>57542997.559999913</v>
      </c>
      <c r="S4119" s="1">
        <f>SUMIFS(I:I,C:C,C4119)</f>
        <v>57542997.559999913</v>
      </c>
      <c r="T4119" s="1" t="str">
        <f>INDEX(F:F,MATCH(ecommerce_10000[[#This Row],[TotalAmount]],I:I,0))</f>
        <v>Cairo</v>
      </c>
    </row>
    <row r="4120" spans="1:20" x14ac:dyDescent="0.3">
      <c r="A4120" s="1" t="s">
        <v>4164</v>
      </c>
      <c r="B4120" s="1" t="s">
        <v>53</v>
      </c>
      <c r="C4120" s="1" t="s">
        <v>31</v>
      </c>
      <c r="D4120" s="1" t="s">
        <v>54</v>
      </c>
      <c r="E4120" s="1" t="s">
        <v>16</v>
      </c>
      <c r="F4120" s="1" t="s">
        <v>62</v>
      </c>
      <c r="G4120">
        <v>2287.73</v>
      </c>
      <c r="H4120">
        <v>3</v>
      </c>
      <c r="I4120">
        <v>6863.19</v>
      </c>
      <c r="J4120">
        <v>2.19</v>
      </c>
      <c r="K4120">
        <v>1938</v>
      </c>
      <c r="L4120" s="2">
        <v>45563</v>
      </c>
      <c r="O4120" t="str">
        <f>IF(ecommerce_10000[[#This Row],[Platform]]="Souq","sq",ecommerce_10000[[#This Row],[Platform]])</f>
        <v>sq</v>
      </c>
      <c r="P4120" t="str">
        <f>IF(E4120="Souq","sq",IF(E4120="Jumia","Jum",E4120))</f>
        <v>sq</v>
      </c>
      <c r="Q4120">
        <f>VLOOKUP(ecommerce_10000[[#This Row],[City]],F:I,4,FALSE)</f>
        <v>27872.98</v>
      </c>
      <c r="R4120" s="1">
        <f>SUMIF(C:C,ecommerce_10000[[#This Row],[Category]],I:I)</f>
        <v>57542997.559999913</v>
      </c>
      <c r="S4120" s="1">
        <f>SUMIFS(I:I,C:C,C4120)</f>
        <v>57542997.559999913</v>
      </c>
      <c r="T4120" s="1" t="str">
        <f>INDEX(F:F,MATCH(ecommerce_10000[[#This Row],[TotalAmount]],I:I,0))</f>
        <v>Giza</v>
      </c>
    </row>
    <row r="4121" spans="1:20" x14ac:dyDescent="0.3">
      <c r="A4121" s="1" t="s">
        <v>4165</v>
      </c>
      <c r="B4121" s="1" t="s">
        <v>43</v>
      </c>
      <c r="C4121" s="1" t="s">
        <v>44</v>
      </c>
      <c r="D4121" s="1" t="s">
        <v>45</v>
      </c>
      <c r="E4121" s="1" t="s">
        <v>22</v>
      </c>
      <c r="F4121" s="1" t="s">
        <v>33</v>
      </c>
      <c r="G4121">
        <v>8021.52</v>
      </c>
      <c r="H4121">
        <v>2</v>
      </c>
      <c r="I4121">
        <v>16043.04</v>
      </c>
      <c r="J4121">
        <v>3.55</v>
      </c>
      <c r="K4121">
        <v>4644</v>
      </c>
      <c r="L4121" s="2">
        <v>45364</v>
      </c>
      <c r="O4121" t="str">
        <f>IF(ecommerce_10000[[#This Row],[Platform]]="Souq","sq",ecommerce_10000[[#This Row],[Platform]])</f>
        <v>Jumia</v>
      </c>
      <c r="P4121" t="str">
        <f>IF(E4121="Souq","sq",IF(E4121="Jumia","Jum",E4121))</f>
        <v>Jum</v>
      </c>
      <c r="Q4121">
        <f>VLOOKUP(ecommerce_10000[[#This Row],[City]],F:I,4,FALSE)</f>
        <v>3665.44</v>
      </c>
      <c r="R4121" s="1">
        <f>SUMIF(C:C,ecommerce_10000[[#This Row],[Category]],I:I)</f>
        <v>31420413.200000018</v>
      </c>
      <c r="S4121" s="1">
        <f>SUMIFS(I:I,C:C,C4121)</f>
        <v>31420413.200000018</v>
      </c>
      <c r="T4121" s="1" t="str">
        <f>INDEX(F:F,MATCH(ecommerce_10000[[#This Row],[TotalAmount]],I:I,0))</f>
        <v>Dubai</v>
      </c>
    </row>
    <row r="4122" spans="1:20" x14ac:dyDescent="0.3">
      <c r="A4122" s="1" t="s">
        <v>4166</v>
      </c>
      <c r="B4122" s="1" t="s">
        <v>25</v>
      </c>
      <c r="C4122" s="1" t="s">
        <v>26</v>
      </c>
      <c r="D4122" s="1" t="s">
        <v>27</v>
      </c>
      <c r="E4122" s="1" t="s">
        <v>22</v>
      </c>
      <c r="F4122" s="1" t="s">
        <v>17</v>
      </c>
      <c r="G4122">
        <v>6595.63</v>
      </c>
      <c r="H4122">
        <v>2</v>
      </c>
      <c r="I4122">
        <v>13191.26</v>
      </c>
      <c r="J4122">
        <v>3.52</v>
      </c>
      <c r="K4122">
        <v>1952</v>
      </c>
      <c r="L4122" s="2">
        <v>45361</v>
      </c>
      <c r="O4122" t="str">
        <f>IF(ecommerce_10000[[#This Row],[Platform]]="Souq","sq",ecommerce_10000[[#This Row],[Platform]])</f>
        <v>Jumia</v>
      </c>
      <c r="P4122" t="str">
        <f>IF(E4122="Souq","sq",IF(E4122="Jumia","Jum",E4122))</f>
        <v>Jum</v>
      </c>
      <c r="Q4122">
        <f>VLOOKUP(ecommerce_10000[[#This Row],[City]],F:I,4,FALSE)</f>
        <v>16284.02</v>
      </c>
      <c r="R4122" s="1">
        <f>SUMIF(C:C,ecommerce_10000[[#This Row],[Category]],I:I)</f>
        <v>29200970.130000021</v>
      </c>
      <c r="S4122" s="1">
        <f>SUMIFS(I:I,C:C,C4122)</f>
        <v>29200970.130000021</v>
      </c>
      <c r="T4122" s="1" t="str">
        <f>INDEX(F:F,MATCH(ecommerce_10000[[#This Row],[TotalAmount]],I:I,0))</f>
        <v>Cairo</v>
      </c>
    </row>
    <row r="4123" spans="1:20" x14ac:dyDescent="0.3">
      <c r="A4123" s="1" t="s">
        <v>4167</v>
      </c>
      <c r="B4123" s="1" t="s">
        <v>49</v>
      </c>
      <c r="C4123" s="1" t="s">
        <v>14</v>
      </c>
      <c r="D4123" s="1" t="s">
        <v>50</v>
      </c>
      <c r="E4123" s="1" t="s">
        <v>22</v>
      </c>
      <c r="F4123" s="1" t="s">
        <v>40</v>
      </c>
      <c r="G4123">
        <v>14225.19</v>
      </c>
      <c r="H4123">
        <v>1</v>
      </c>
      <c r="I4123">
        <v>14225.19</v>
      </c>
      <c r="J4123">
        <v>3.14</v>
      </c>
      <c r="K4123">
        <v>4681</v>
      </c>
      <c r="L4123" s="2">
        <v>45322</v>
      </c>
      <c r="O4123" t="str">
        <f>IF(ecommerce_10000[[#This Row],[Platform]]="Souq","sq",ecommerce_10000[[#This Row],[Platform]])</f>
        <v>Jumia</v>
      </c>
      <c r="P4123" t="str">
        <f>IF(E4123="Souq","sq",IF(E4123="Jumia","Jum",E4123))</f>
        <v>Jum</v>
      </c>
      <c r="Q4123">
        <f>VLOOKUP(ecommerce_10000[[#This Row],[City]],F:I,4,FALSE)</f>
        <v>99349.3</v>
      </c>
      <c r="R4123" s="1">
        <f>SUMIF(C:C,ecommerce_10000[[#This Row],[Category]],I:I)</f>
        <v>92327183.770000085</v>
      </c>
      <c r="S4123" s="1">
        <f>SUMIFS(I:I,C:C,C4123)</f>
        <v>92327183.770000085</v>
      </c>
      <c r="T4123" s="1" t="str">
        <f>INDEX(F:F,MATCH(ecommerce_10000[[#This Row],[TotalAmount]],I:I,0))</f>
        <v>Riyadh</v>
      </c>
    </row>
    <row r="4124" spans="1:20" x14ac:dyDescent="0.3">
      <c r="A4124" s="1" t="s">
        <v>4168</v>
      </c>
      <c r="B4124" s="1" t="s">
        <v>35</v>
      </c>
      <c r="C4124" s="1" t="s">
        <v>14</v>
      </c>
      <c r="D4124" s="1" t="s">
        <v>36</v>
      </c>
      <c r="E4124" s="1" t="s">
        <v>22</v>
      </c>
      <c r="F4124" s="1" t="s">
        <v>28</v>
      </c>
      <c r="G4124">
        <v>9277.48</v>
      </c>
      <c r="H4124">
        <v>5</v>
      </c>
      <c r="I4124">
        <v>46387.4</v>
      </c>
      <c r="J4124">
        <v>4.4800000000000004</v>
      </c>
      <c r="K4124">
        <v>511</v>
      </c>
      <c r="L4124" s="2">
        <v>45484</v>
      </c>
      <c r="O4124" t="str">
        <f>IF(ecommerce_10000[[#This Row],[Platform]]="Souq","sq",ecommerce_10000[[#This Row],[Platform]])</f>
        <v>Jumia</v>
      </c>
      <c r="P4124" t="str">
        <f>IF(E4124="Souq","sq",IF(E4124="Jumia","Jum",E4124))</f>
        <v>Jum</v>
      </c>
      <c r="Q4124">
        <f>VLOOKUP(ecommerce_10000[[#This Row],[City]],F:I,4,FALSE)</f>
        <v>26648.76</v>
      </c>
      <c r="R4124" s="1">
        <f>SUMIF(C:C,ecommerce_10000[[#This Row],[Category]],I:I)</f>
        <v>92327183.770000085</v>
      </c>
      <c r="S4124" s="1">
        <f>SUMIFS(I:I,C:C,C4124)</f>
        <v>92327183.770000085</v>
      </c>
      <c r="T4124" s="1" t="str">
        <f>INDEX(F:F,MATCH(ecommerce_10000[[#This Row],[TotalAmount]],I:I,0))</f>
        <v>Casablanca</v>
      </c>
    </row>
    <row r="4125" spans="1:20" x14ac:dyDescent="0.3">
      <c r="A4125" s="1" t="s">
        <v>4169</v>
      </c>
      <c r="B4125" s="1" t="s">
        <v>25</v>
      </c>
      <c r="C4125" s="1" t="s">
        <v>26</v>
      </c>
      <c r="D4125" s="1" t="s">
        <v>27</v>
      </c>
      <c r="E4125" s="1" t="s">
        <v>16</v>
      </c>
      <c r="F4125" s="1" t="s">
        <v>33</v>
      </c>
      <c r="G4125">
        <v>14468.97</v>
      </c>
      <c r="H4125">
        <v>1</v>
      </c>
      <c r="I4125">
        <v>14468.97</v>
      </c>
      <c r="J4125">
        <v>4.12</v>
      </c>
      <c r="K4125">
        <v>2836</v>
      </c>
      <c r="L4125" s="2">
        <v>45586</v>
      </c>
      <c r="O4125" t="str">
        <f>IF(ecommerce_10000[[#This Row],[Platform]]="Souq","sq",ecommerce_10000[[#This Row],[Platform]])</f>
        <v>sq</v>
      </c>
      <c r="P4125" t="str">
        <f>IF(E4125="Souq","sq",IF(E4125="Jumia","Jum",E4125))</f>
        <v>sq</v>
      </c>
      <c r="Q4125">
        <f>VLOOKUP(ecommerce_10000[[#This Row],[City]],F:I,4,FALSE)</f>
        <v>3665.44</v>
      </c>
      <c r="R4125" s="1">
        <f>SUMIF(C:C,ecommerce_10000[[#This Row],[Category]],I:I)</f>
        <v>29200970.130000021</v>
      </c>
      <c r="S4125" s="1">
        <f>SUMIFS(I:I,C:C,C4125)</f>
        <v>29200970.130000021</v>
      </c>
      <c r="T4125" s="1" t="str">
        <f>INDEX(F:F,MATCH(ecommerce_10000[[#This Row],[TotalAmount]],I:I,0))</f>
        <v>Dubai</v>
      </c>
    </row>
    <row r="4126" spans="1:20" x14ac:dyDescent="0.3">
      <c r="A4126" s="1" t="s">
        <v>4170</v>
      </c>
      <c r="B4126" s="1" t="s">
        <v>19</v>
      </c>
      <c r="C4126" s="1" t="s">
        <v>20</v>
      </c>
      <c r="D4126" s="1" t="s">
        <v>21</v>
      </c>
      <c r="E4126" s="1" t="s">
        <v>22</v>
      </c>
      <c r="F4126" s="1" t="s">
        <v>33</v>
      </c>
      <c r="G4126">
        <v>13608.11</v>
      </c>
      <c r="H4126">
        <v>5</v>
      </c>
      <c r="I4126">
        <v>68040.55</v>
      </c>
      <c r="J4126">
        <v>3.53</v>
      </c>
      <c r="K4126">
        <v>4384</v>
      </c>
      <c r="L4126" s="2">
        <v>45421</v>
      </c>
      <c r="O4126" t="str">
        <f>IF(ecommerce_10000[[#This Row],[Platform]]="Souq","sq",ecommerce_10000[[#This Row],[Platform]])</f>
        <v>Jumia</v>
      </c>
      <c r="P4126" t="str">
        <f>IF(E4126="Souq","sq",IF(E4126="Jumia","Jum",E4126))</f>
        <v>Jum</v>
      </c>
      <c r="Q4126">
        <f>VLOOKUP(ecommerce_10000[[#This Row],[City]],F:I,4,FALSE)</f>
        <v>3665.44</v>
      </c>
      <c r="R4126" s="1">
        <f>SUMIF(C:C,ecommerce_10000[[#This Row],[Category]],I:I)</f>
        <v>91504159.730000004</v>
      </c>
      <c r="S4126" s="1">
        <f>SUMIFS(I:I,C:C,C4126)</f>
        <v>91504159.730000004</v>
      </c>
      <c r="T4126" s="1" t="str">
        <f>INDEX(F:F,MATCH(ecommerce_10000[[#This Row],[TotalAmount]],I:I,0))</f>
        <v>Dubai</v>
      </c>
    </row>
    <row r="4127" spans="1:20" x14ac:dyDescent="0.3">
      <c r="A4127" s="1" t="s">
        <v>4171</v>
      </c>
      <c r="B4127" s="1" t="s">
        <v>30</v>
      </c>
      <c r="C4127" s="1" t="s">
        <v>31</v>
      </c>
      <c r="D4127" s="1" t="s">
        <v>32</v>
      </c>
      <c r="E4127" s="1" t="s">
        <v>16</v>
      </c>
      <c r="F4127" s="1" t="s">
        <v>28</v>
      </c>
      <c r="G4127">
        <v>8889.73</v>
      </c>
      <c r="H4127">
        <v>4</v>
      </c>
      <c r="I4127">
        <v>35558.92</v>
      </c>
      <c r="J4127">
        <v>4.1900000000000004</v>
      </c>
      <c r="K4127">
        <v>1554</v>
      </c>
      <c r="L4127" s="2">
        <v>45308</v>
      </c>
      <c r="O4127" t="str">
        <f>IF(ecommerce_10000[[#This Row],[Platform]]="Souq","sq",ecommerce_10000[[#This Row],[Platform]])</f>
        <v>sq</v>
      </c>
      <c r="P4127" t="str">
        <f>IF(E4127="Souq","sq",IF(E4127="Jumia","Jum",E4127))</f>
        <v>sq</v>
      </c>
      <c r="Q4127">
        <f>VLOOKUP(ecommerce_10000[[#This Row],[City]],F:I,4,FALSE)</f>
        <v>26648.76</v>
      </c>
      <c r="R4127" s="1">
        <f>SUMIF(C:C,ecommerce_10000[[#This Row],[Category]],I:I)</f>
        <v>57542997.559999913</v>
      </c>
      <c r="S4127" s="1">
        <f>SUMIFS(I:I,C:C,C4127)</f>
        <v>57542997.559999913</v>
      </c>
      <c r="T4127" s="1" t="str">
        <f>INDEX(F:F,MATCH(ecommerce_10000[[#This Row],[TotalAmount]],I:I,0))</f>
        <v>Casablanca</v>
      </c>
    </row>
    <row r="4128" spans="1:20" x14ac:dyDescent="0.3">
      <c r="A4128" s="1" t="s">
        <v>4172</v>
      </c>
      <c r="B4128" s="1" t="s">
        <v>19</v>
      </c>
      <c r="C4128" s="1" t="s">
        <v>20</v>
      </c>
      <c r="D4128" s="1" t="s">
        <v>21</v>
      </c>
      <c r="E4128" s="1" t="s">
        <v>22</v>
      </c>
      <c r="F4128" s="1" t="s">
        <v>28</v>
      </c>
      <c r="G4128">
        <v>13853.97</v>
      </c>
      <c r="H4128">
        <v>3</v>
      </c>
      <c r="I4128">
        <v>41561.910000000003</v>
      </c>
      <c r="J4128">
        <v>1.46</v>
      </c>
      <c r="K4128">
        <v>4600</v>
      </c>
      <c r="L4128" s="2">
        <v>45465</v>
      </c>
      <c r="O4128" t="str">
        <f>IF(ecommerce_10000[[#This Row],[Platform]]="Souq","sq",ecommerce_10000[[#This Row],[Platform]])</f>
        <v>Jumia</v>
      </c>
      <c r="P4128" t="str">
        <f>IF(E4128="Souq","sq",IF(E4128="Jumia","Jum",E4128))</f>
        <v>Jum</v>
      </c>
      <c r="Q4128">
        <f>VLOOKUP(ecommerce_10000[[#This Row],[City]],F:I,4,FALSE)</f>
        <v>26648.76</v>
      </c>
      <c r="R4128" s="1">
        <f>SUMIF(C:C,ecommerce_10000[[#This Row],[Category]],I:I)</f>
        <v>91504159.730000004</v>
      </c>
      <c r="S4128" s="1">
        <f>SUMIFS(I:I,C:C,C4128)</f>
        <v>91504159.730000004</v>
      </c>
      <c r="T4128" s="1" t="str">
        <f>INDEX(F:F,MATCH(ecommerce_10000[[#This Row],[TotalAmount]],I:I,0))</f>
        <v>Casablanca</v>
      </c>
    </row>
    <row r="4129" spans="1:20" x14ac:dyDescent="0.3">
      <c r="A4129" s="1" t="s">
        <v>4173</v>
      </c>
      <c r="B4129" s="1" t="s">
        <v>65</v>
      </c>
      <c r="C4129" s="1" t="s">
        <v>20</v>
      </c>
      <c r="D4129" s="1" t="s">
        <v>66</v>
      </c>
      <c r="E4129" s="1" t="s">
        <v>16</v>
      </c>
      <c r="F4129" s="1" t="s">
        <v>33</v>
      </c>
      <c r="G4129">
        <v>18687.689999999999</v>
      </c>
      <c r="H4129">
        <v>2</v>
      </c>
      <c r="I4129">
        <v>37375.379999999997</v>
      </c>
      <c r="J4129">
        <v>4.01</v>
      </c>
      <c r="K4129">
        <v>3067</v>
      </c>
      <c r="L4129" s="2">
        <v>45614</v>
      </c>
      <c r="O4129" t="str">
        <f>IF(ecommerce_10000[[#This Row],[Platform]]="Souq","sq",ecommerce_10000[[#This Row],[Platform]])</f>
        <v>sq</v>
      </c>
      <c r="P4129" t="str">
        <f>IF(E4129="Souq","sq",IF(E4129="Jumia","Jum",E4129))</f>
        <v>sq</v>
      </c>
      <c r="Q4129">
        <f>VLOOKUP(ecommerce_10000[[#This Row],[City]],F:I,4,FALSE)</f>
        <v>3665.44</v>
      </c>
      <c r="R4129" s="1">
        <f>SUMIF(C:C,ecommerce_10000[[#This Row],[Category]],I:I)</f>
        <v>91504159.730000004</v>
      </c>
      <c r="S4129" s="1">
        <f>SUMIFS(I:I,C:C,C4129)</f>
        <v>91504159.730000004</v>
      </c>
      <c r="T4129" s="1" t="str">
        <f>INDEX(F:F,MATCH(ecommerce_10000[[#This Row],[TotalAmount]],I:I,0))</f>
        <v>Dubai</v>
      </c>
    </row>
    <row r="4130" spans="1:20" x14ac:dyDescent="0.3">
      <c r="A4130" s="1" t="s">
        <v>4174</v>
      </c>
      <c r="B4130" s="1" t="s">
        <v>25</v>
      </c>
      <c r="C4130" s="1" t="s">
        <v>26</v>
      </c>
      <c r="D4130" s="1" t="s">
        <v>27</v>
      </c>
      <c r="E4130" s="1" t="s">
        <v>47</v>
      </c>
      <c r="F4130" s="1" t="s">
        <v>33</v>
      </c>
      <c r="G4130">
        <v>5109.17</v>
      </c>
      <c r="H4130">
        <v>1</v>
      </c>
      <c r="I4130">
        <v>5109.17</v>
      </c>
      <c r="J4130">
        <v>4.3099999999999996</v>
      </c>
      <c r="K4130">
        <v>1585</v>
      </c>
      <c r="L4130" s="2">
        <v>45432</v>
      </c>
      <c r="O4130" t="str">
        <f>IF(ecommerce_10000[[#This Row],[Platform]]="Souq","sq",ecommerce_10000[[#This Row],[Platform]])</f>
        <v>Amazon</v>
      </c>
      <c r="P4130" t="str">
        <f>IF(E4130="Souq","sq",IF(E4130="Jumia","Jum",E4130))</f>
        <v>Amazon</v>
      </c>
      <c r="Q4130">
        <f>VLOOKUP(ecommerce_10000[[#This Row],[City]],F:I,4,FALSE)</f>
        <v>3665.44</v>
      </c>
      <c r="R4130" s="1">
        <f>SUMIF(C:C,ecommerce_10000[[#This Row],[Category]],I:I)</f>
        <v>29200970.130000021</v>
      </c>
      <c r="S4130" s="1">
        <f>SUMIFS(I:I,C:C,C4130)</f>
        <v>29200970.130000021</v>
      </c>
      <c r="T4130" s="1" t="str">
        <f>INDEX(F:F,MATCH(ecommerce_10000[[#This Row],[TotalAmount]],I:I,0))</f>
        <v>Dubai</v>
      </c>
    </row>
    <row r="4131" spans="1:20" x14ac:dyDescent="0.3">
      <c r="A4131" s="1" t="s">
        <v>4175</v>
      </c>
      <c r="B4131" s="1" t="s">
        <v>43</v>
      </c>
      <c r="C4131" s="1" t="s">
        <v>44</v>
      </c>
      <c r="D4131" s="1" t="s">
        <v>45</v>
      </c>
      <c r="E4131" s="1" t="s">
        <v>22</v>
      </c>
      <c r="F4131" s="1" t="s">
        <v>62</v>
      </c>
      <c r="G4131">
        <v>9647.35</v>
      </c>
      <c r="H4131">
        <v>4</v>
      </c>
      <c r="I4131">
        <v>38589.4</v>
      </c>
      <c r="J4131">
        <v>3.01</v>
      </c>
      <c r="K4131">
        <v>3743</v>
      </c>
      <c r="L4131" s="2">
        <v>45541</v>
      </c>
      <c r="O4131" t="str">
        <f>IF(ecommerce_10000[[#This Row],[Platform]]="Souq","sq",ecommerce_10000[[#This Row],[Platform]])</f>
        <v>Jumia</v>
      </c>
      <c r="P4131" t="str">
        <f>IF(E4131="Souq","sq",IF(E4131="Jumia","Jum",E4131))</f>
        <v>Jum</v>
      </c>
      <c r="Q4131">
        <f>VLOOKUP(ecommerce_10000[[#This Row],[City]],F:I,4,FALSE)</f>
        <v>27872.98</v>
      </c>
      <c r="R4131" s="1">
        <f>SUMIF(C:C,ecommerce_10000[[#This Row],[Category]],I:I)</f>
        <v>31420413.200000018</v>
      </c>
      <c r="S4131" s="1">
        <f>SUMIFS(I:I,C:C,C4131)</f>
        <v>31420413.200000018</v>
      </c>
      <c r="T4131" s="1" t="str">
        <f>INDEX(F:F,MATCH(ecommerce_10000[[#This Row],[TotalAmount]],I:I,0))</f>
        <v>Giza</v>
      </c>
    </row>
    <row r="4132" spans="1:20" x14ac:dyDescent="0.3">
      <c r="A4132" s="1" t="s">
        <v>4176</v>
      </c>
      <c r="B4132" s="1" t="s">
        <v>53</v>
      </c>
      <c r="C4132" s="1" t="s">
        <v>31</v>
      </c>
      <c r="D4132" s="1" t="s">
        <v>54</v>
      </c>
      <c r="E4132" s="1" t="s">
        <v>22</v>
      </c>
      <c r="F4132" s="1" t="s">
        <v>23</v>
      </c>
      <c r="G4132">
        <v>5307.11</v>
      </c>
      <c r="H4132">
        <v>2</v>
      </c>
      <c r="I4132">
        <v>10614.22</v>
      </c>
      <c r="J4132">
        <v>1.49</v>
      </c>
      <c r="K4132">
        <v>140</v>
      </c>
      <c r="L4132" s="2">
        <v>45590</v>
      </c>
      <c r="O4132" t="str">
        <f>IF(ecommerce_10000[[#This Row],[Platform]]="Souq","sq",ecommerce_10000[[#This Row],[Platform]])</f>
        <v>Jumia</v>
      </c>
      <c r="P4132" t="str">
        <f>IF(E4132="Souq","sq",IF(E4132="Jumia","Jum",E4132))</f>
        <v>Jum</v>
      </c>
      <c r="Q4132">
        <f>VLOOKUP(ecommerce_10000[[#This Row],[City]],F:I,4,FALSE)</f>
        <v>13290.4</v>
      </c>
      <c r="R4132" s="1">
        <f>SUMIF(C:C,ecommerce_10000[[#This Row],[Category]],I:I)</f>
        <v>57542997.559999913</v>
      </c>
      <c r="S4132" s="1">
        <f>SUMIFS(I:I,C:C,C4132)</f>
        <v>57542997.559999913</v>
      </c>
      <c r="T4132" s="1" t="str">
        <f>INDEX(F:F,MATCH(ecommerce_10000[[#This Row],[TotalAmount]],I:I,0))</f>
        <v>Alexandria</v>
      </c>
    </row>
    <row r="4133" spans="1:20" x14ac:dyDescent="0.3">
      <c r="A4133" s="1" t="s">
        <v>4177</v>
      </c>
      <c r="B4133" s="1" t="s">
        <v>38</v>
      </c>
      <c r="C4133" s="1" t="s">
        <v>20</v>
      </c>
      <c r="D4133" s="1" t="s">
        <v>39</v>
      </c>
      <c r="E4133" s="1" t="s">
        <v>47</v>
      </c>
      <c r="F4133" s="1" t="s">
        <v>28</v>
      </c>
      <c r="G4133">
        <v>16932.439999999999</v>
      </c>
      <c r="H4133">
        <v>3</v>
      </c>
      <c r="I4133">
        <v>50797.32</v>
      </c>
      <c r="J4133">
        <v>3.25</v>
      </c>
      <c r="K4133">
        <v>2182</v>
      </c>
      <c r="L4133" s="2">
        <v>45634</v>
      </c>
      <c r="O4133" t="str">
        <f>IF(ecommerce_10000[[#This Row],[Platform]]="Souq","sq",ecommerce_10000[[#This Row],[Platform]])</f>
        <v>Amazon</v>
      </c>
      <c r="P4133" t="str">
        <f>IF(E4133="Souq","sq",IF(E4133="Jumia","Jum",E4133))</f>
        <v>Amazon</v>
      </c>
      <c r="Q4133">
        <f>VLOOKUP(ecommerce_10000[[#This Row],[City]],F:I,4,FALSE)</f>
        <v>26648.76</v>
      </c>
      <c r="R4133" s="1">
        <f>SUMIF(C:C,ecommerce_10000[[#This Row],[Category]],I:I)</f>
        <v>91504159.730000004</v>
      </c>
      <c r="S4133" s="1">
        <f>SUMIFS(I:I,C:C,C4133)</f>
        <v>91504159.730000004</v>
      </c>
      <c r="T4133" s="1" t="str">
        <f>INDEX(F:F,MATCH(ecommerce_10000[[#This Row],[TotalAmount]],I:I,0))</f>
        <v>Casablanca</v>
      </c>
    </row>
    <row r="4134" spans="1:20" x14ac:dyDescent="0.3">
      <c r="A4134" s="1" t="s">
        <v>4178</v>
      </c>
      <c r="B4134" s="1" t="s">
        <v>30</v>
      </c>
      <c r="C4134" s="1" t="s">
        <v>31</v>
      </c>
      <c r="D4134" s="1" t="s">
        <v>32</v>
      </c>
      <c r="E4134" s="1" t="s">
        <v>16</v>
      </c>
      <c r="F4134" s="1" t="s">
        <v>17</v>
      </c>
      <c r="G4134">
        <v>17763.349999999999</v>
      </c>
      <c r="H4134">
        <v>4</v>
      </c>
      <c r="I4134">
        <v>71053.399999999994</v>
      </c>
      <c r="J4134">
        <v>2.93</v>
      </c>
      <c r="K4134">
        <v>4808</v>
      </c>
      <c r="L4134" s="2">
        <v>45533</v>
      </c>
      <c r="O4134" t="str">
        <f>IF(ecommerce_10000[[#This Row],[Platform]]="Souq","sq",ecommerce_10000[[#This Row],[Platform]])</f>
        <v>sq</v>
      </c>
      <c r="P4134" t="str">
        <f>IF(E4134="Souq","sq",IF(E4134="Jumia","Jum",E4134))</f>
        <v>sq</v>
      </c>
      <c r="Q4134">
        <f>VLOOKUP(ecommerce_10000[[#This Row],[City]],F:I,4,FALSE)</f>
        <v>16284.02</v>
      </c>
      <c r="R4134" s="1">
        <f>SUMIF(C:C,ecommerce_10000[[#This Row],[Category]],I:I)</f>
        <v>57542997.559999913</v>
      </c>
      <c r="S4134" s="1">
        <f>SUMIFS(I:I,C:C,C4134)</f>
        <v>57542997.559999913</v>
      </c>
      <c r="T4134" s="1" t="str">
        <f>INDEX(F:F,MATCH(ecommerce_10000[[#This Row],[TotalAmount]],I:I,0))</f>
        <v>Cairo</v>
      </c>
    </row>
    <row r="4135" spans="1:20" x14ac:dyDescent="0.3">
      <c r="A4135" s="1" t="s">
        <v>4179</v>
      </c>
      <c r="B4135" s="1" t="s">
        <v>53</v>
      </c>
      <c r="C4135" s="1" t="s">
        <v>31</v>
      </c>
      <c r="D4135" s="1" t="s">
        <v>54</v>
      </c>
      <c r="E4135" s="1" t="s">
        <v>22</v>
      </c>
      <c r="F4135" s="1" t="s">
        <v>62</v>
      </c>
      <c r="G4135">
        <v>1466.32</v>
      </c>
      <c r="H4135">
        <v>4</v>
      </c>
      <c r="I4135">
        <v>5865.28</v>
      </c>
      <c r="J4135">
        <v>3.4</v>
      </c>
      <c r="K4135">
        <v>2464</v>
      </c>
      <c r="L4135" s="2">
        <v>45590</v>
      </c>
      <c r="O4135" t="str">
        <f>IF(ecommerce_10000[[#This Row],[Platform]]="Souq","sq",ecommerce_10000[[#This Row],[Platform]])</f>
        <v>Jumia</v>
      </c>
      <c r="P4135" t="str">
        <f>IF(E4135="Souq","sq",IF(E4135="Jumia","Jum",E4135))</f>
        <v>Jum</v>
      </c>
      <c r="Q4135">
        <f>VLOOKUP(ecommerce_10000[[#This Row],[City]],F:I,4,FALSE)</f>
        <v>27872.98</v>
      </c>
      <c r="R4135" s="1">
        <f>SUMIF(C:C,ecommerce_10000[[#This Row],[Category]],I:I)</f>
        <v>57542997.559999913</v>
      </c>
      <c r="S4135" s="1">
        <f>SUMIFS(I:I,C:C,C4135)</f>
        <v>57542997.559999913</v>
      </c>
      <c r="T4135" s="1" t="str">
        <f>INDEX(F:F,MATCH(ecommerce_10000[[#This Row],[TotalAmount]],I:I,0))</f>
        <v>Giza</v>
      </c>
    </row>
    <row r="4136" spans="1:20" x14ac:dyDescent="0.3">
      <c r="A4136" s="1" t="s">
        <v>4180</v>
      </c>
      <c r="B4136" s="1" t="s">
        <v>65</v>
      </c>
      <c r="C4136" s="1" t="s">
        <v>20</v>
      </c>
      <c r="D4136" s="1" t="s">
        <v>66</v>
      </c>
      <c r="E4136" s="1" t="s">
        <v>16</v>
      </c>
      <c r="F4136" s="1" t="s">
        <v>40</v>
      </c>
      <c r="G4136">
        <v>8965.01</v>
      </c>
      <c r="H4136">
        <v>5</v>
      </c>
      <c r="I4136">
        <v>44825.05</v>
      </c>
      <c r="J4136">
        <v>1.61</v>
      </c>
      <c r="K4136">
        <v>1769</v>
      </c>
      <c r="L4136" s="2">
        <v>45528</v>
      </c>
      <c r="O4136" t="str">
        <f>IF(ecommerce_10000[[#This Row],[Platform]]="Souq","sq",ecommerce_10000[[#This Row],[Platform]])</f>
        <v>sq</v>
      </c>
      <c r="P4136" t="str">
        <f>IF(E4136="Souq","sq",IF(E4136="Jumia","Jum",E4136))</f>
        <v>sq</v>
      </c>
      <c r="Q4136">
        <f>VLOOKUP(ecommerce_10000[[#This Row],[City]],F:I,4,FALSE)</f>
        <v>99349.3</v>
      </c>
      <c r="R4136" s="1">
        <f>SUMIF(C:C,ecommerce_10000[[#This Row],[Category]],I:I)</f>
        <v>91504159.730000004</v>
      </c>
      <c r="S4136" s="1">
        <f>SUMIFS(I:I,C:C,C4136)</f>
        <v>91504159.730000004</v>
      </c>
      <c r="T4136" s="1" t="str">
        <f>INDEX(F:F,MATCH(ecommerce_10000[[#This Row],[TotalAmount]],I:I,0))</f>
        <v>Riyadh</v>
      </c>
    </row>
    <row r="4137" spans="1:20" x14ac:dyDescent="0.3">
      <c r="A4137" s="1" t="s">
        <v>4181</v>
      </c>
      <c r="B4137" s="1" t="s">
        <v>49</v>
      </c>
      <c r="C4137" s="1" t="s">
        <v>14</v>
      </c>
      <c r="D4137" s="1" t="s">
        <v>50</v>
      </c>
      <c r="E4137" s="1" t="s">
        <v>22</v>
      </c>
      <c r="F4137" s="1" t="s">
        <v>40</v>
      </c>
      <c r="G4137">
        <v>17521.05</v>
      </c>
      <c r="H4137">
        <v>2</v>
      </c>
      <c r="I4137">
        <v>35042.1</v>
      </c>
      <c r="J4137">
        <v>3.83</v>
      </c>
      <c r="K4137">
        <v>3891</v>
      </c>
      <c r="L4137" s="2">
        <v>45305</v>
      </c>
      <c r="O4137" t="str">
        <f>IF(ecommerce_10000[[#This Row],[Platform]]="Souq","sq",ecommerce_10000[[#This Row],[Platform]])</f>
        <v>Jumia</v>
      </c>
      <c r="P4137" t="str">
        <f>IF(E4137="Souq","sq",IF(E4137="Jumia","Jum",E4137))</f>
        <v>Jum</v>
      </c>
      <c r="Q4137">
        <f>VLOOKUP(ecommerce_10000[[#This Row],[City]],F:I,4,FALSE)</f>
        <v>99349.3</v>
      </c>
      <c r="R4137" s="1">
        <f>SUMIF(C:C,ecommerce_10000[[#This Row],[Category]],I:I)</f>
        <v>92327183.770000085</v>
      </c>
      <c r="S4137" s="1">
        <f>SUMIFS(I:I,C:C,C4137)</f>
        <v>92327183.770000085</v>
      </c>
      <c r="T4137" s="1" t="str">
        <f>INDEX(F:F,MATCH(ecommerce_10000[[#This Row],[TotalAmount]],I:I,0))</f>
        <v>Riyadh</v>
      </c>
    </row>
    <row r="4138" spans="1:20" x14ac:dyDescent="0.3">
      <c r="A4138" s="1" t="s">
        <v>4182</v>
      </c>
      <c r="B4138" s="1" t="s">
        <v>38</v>
      </c>
      <c r="C4138" s="1" t="s">
        <v>20</v>
      </c>
      <c r="D4138" s="1" t="s">
        <v>39</v>
      </c>
      <c r="E4138" s="1" t="s">
        <v>47</v>
      </c>
      <c r="F4138" s="1" t="s">
        <v>40</v>
      </c>
      <c r="G4138">
        <v>14006.19</v>
      </c>
      <c r="H4138">
        <v>3</v>
      </c>
      <c r="I4138">
        <v>42018.57</v>
      </c>
      <c r="J4138">
        <v>3.61</v>
      </c>
      <c r="K4138">
        <v>1752</v>
      </c>
      <c r="L4138" s="2">
        <v>45625</v>
      </c>
      <c r="O4138" t="str">
        <f>IF(ecommerce_10000[[#This Row],[Platform]]="Souq","sq",ecommerce_10000[[#This Row],[Platform]])</f>
        <v>Amazon</v>
      </c>
      <c r="P4138" t="str">
        <f>IF(E4138="Souq","sq",IF(E4138="Jumia","Jum",E4138))</f>
        <v>Amazon</v>
      </c>
      <c r="Q4138">
        <f>VLOOKUP(ecommerce_10000[[#This Row],[City]],F:I,4,FALSE)</f>
        <v>99349.3</v>
      </c>
      <c r="R4138" s="1">
        <f>SUMIF(C:C,ecommerce_10000[[#This Row],[Category]],I:I)</f>
        <v>91504159.730000004</v>
      </c>
      <c r="S4138" s="1">
        <f>SUMIFS(I:I,C:C,C4138)</f>
        <v>91504159.730000004</v>
      </c>
      <c r="T4138" s="1" t="str">
        <f>INDEX(F:F,MATCH(ecommerce_10000[[#This Row],[TotalAmount]],I:I,0))</f>
        <v>Riyadh</v>
      </c>
    </row>
    <row r="4139" spans="1:20" x14ac:dyDescent="0.3">
      <c r="A4139" s="1" t="s">
        <v>4183</v>
      </c>
      <c r="B4139" s="1" t="s">
        <v>25</v>
      </c>
      <c r="C4139" s="1" t="s">
        <v>26</v>
      </c>
      <c r="D4139" s="1" t="s">
        <v>27</v>
      </c>
      <c r="E4139" s="1" t="s">
        <v>16</v>
      </c>
      <c r="F4139" s="1" t="s">
        <v>40</v>
      </c>
      <c r="G4139">
        <v>12972.75</v>
      </c>
      <c r="H4139">
        <v>2</v>
      </c>
      <c r="I4139">
        <v>25945.5</v>
      </c>
      <c r="J4139">
        <v>3.84</v>
      </c>
      <c r="K4139">
        <v>1651</v>
      </c>
      <c r="L4139" s="2">
        <v>45513</v>
      </c>
      <c r="O4139" t="str">
        <f>IF(ecommerce_10000[[#This Row],[Platform]]="Souq","sq",ecommerce_10000[[#This Row],[Platform]])</f>
        <v>sq</v>
      </c>
      <c r="P4139" t="str">
        <f>IF(E4139="Souq","sq",IF(E4139="Jumia","Jum",E4139))</f>
        <v>sq</v>
      </c>
      <c r="Q4139">
        <f>VLOOKUP(ecommerce_10000[[#This Row],[City]],F:I,4,FALSE)</f>
        <v>99349.3</v>
      </c>
      <c r="R4139" s="1">
        <f>SUMIF(C:C,ecommerce_10000[[#This Row],[Category]],I:I)</f>
        <v>29200970.130000021</v>
      </c>
      <c r="S4139" s="1">
        <f>SUMIFS(I:I,C:C,C4139)</f>
        <v>29200970.130000021</v>
      </c>
      <c r="T4139" s="1" t="str">
        <f>INDEX(F:F,MATCH(ecommerce_10000[[#This Row],[TotalAmount]],I:I,0))</f>
        <v>Riyadh</v>
      </c>
    </row>
    <row r="4140" spans="1:20" x14ac:dyDescent="0.3">
      <c r="A4140" s="1" t="s">
        <v>4184</v>
      </c>
      <c r="B4140" s="1" t="s">
        <v>25</v>
      </c>
      <c r="C4140" s="1" t="s">
        <v>26</v>
      </c>
      <c r="D4140" s="1" t="s">
        <v>27</v>
      </c>
      <c r="E4140" s="1" t="s">
        <v>16</v>
      </c>
      <c r="F4140" s="1" t="s">
        <v>33</v>
      </c>
      <c r="G4140">
        <v>17766</v>
      </c>
      <c r="H4140">
        <v>4</v>
      </c>
      <c r="I4140">
        <v>71064</v>
      </c>
      <c r="J4140">
        <v>4.5999999999999996</v>
      </c>
      <c r="K4140">
        <v>2139</v>
      </c>
      <c r="L4140" s="2">
        <v>45404</v>
      </c>
      <c r="O4140" t="str">
        <f>IF(ecommerce_10000[[#This Row],[Platform]]="Souq","sq",ecommerce_10000[[#This Row],[Platform]])</f>
        <v>sq</v>
      </c>
      <c r="P4140" t="str">
        <f>IF(E4140="Souq","sq",IF(E4140="Jumia","Jum",E4140))</f>
        <v>sq</v>
      </c>
      <c r="Q4140">
        <f>VLOOKUP(ecommerce_10000[[#This Row],[City]],F:I,4,FALSE)</f>
        <v>3665.44</v>
      </c>
      <c r="R4140" s="1">
        <f>SUMIF(C:C,ecommerce_10000[[#This Row],[Category]],I:I)</f>
        <v>29200970.130000021</v>
      </c>
      <c r="S4140" s="1">
        <f>SUMIFS(I:I,C:C,C4140)</f>
        <v>29200970.130000021</v>
      </c>
      <c r="T4140" s="1" t="str">
        <f>INDEX(F:F,MATCH(ecommerce_10000[[#This Row],[TotalAmount]],I:I,0))</f>
        <v>Dubai</v>
      </c>
    </row>
    <row r="4141" spans="1:20" x14ac:dyDescent="0.3">
      <c r="A4141" s="1" t="s">
        <v>4185</v>
      </c>
      <c r="B4141" s="1" t="s">
        <v>13</v>
      </c>
      <c r="C4141" s="1" t="s">
        <v>14</v>
      </c>
      <c r="D4141" s="1" t="s">
        <v>15</v>
      </c>
      <c r="E4141" s="1" t="s">
        <v>47</v>
      </c>
      <c r="F4141" s="1" t="s">
        <v>62</v>
      </c>
      <c r="G4141">
        <v>15006.24</v>
      </c>
      <c r="H4141">
        <v>5</v>
      </c>
      <c r="I4141">
        <v>75031.199999999997</v>
      </c>
      <c r="J4141">
        <v>3.03</v>
      </c>
      <c r="K4141">
        <v>3170</v>
      </c>
      <c r="L4141" s="2">
        <v>45568</v>
      </c>
      <c r="O4141" t="str">
        <f>IF(ecommerce_10000[[#This Row],[Platform]]="Souq","sq",ecommerce_10000[[#This Row],[Platform]])</f>
        <v>Amazon</v>
      </c>
      <c r="P4141" t="str">
        <f>IF(E4141="Souq","sq",IF(E4141="Jumia","Jum",E4141))</f>
        <v>Amazon</v>
      </c>
      <c r="Q4141">
        <f>VLOOKUP(ecommerce_10000[[#This Row],[City]],F:I,4,FALSE)</f>
        <v>27872.98</v>
      </c>
      <c r="R4141" s="1">
        <f>SUMIF(C:C,ecommerce_10000[[#This Row],[Category]],I:I)</f>
        <v>92327183.770000085</v>
      </c>
      <c r="S4141" s="1">
        <f>SUMIFS(I:I,C:C,C4141)</f>
        <v>92327183.770000085</v>
      </c>
      <c r="T4141" s="1" t="str">
        <f>INDEX(F:F,MATCH(ecommerce_10000[[#This Row],[TotalAmount]],I:I,0))</f>
        <v>Giza</v>
      </c>
    </row>
    <row r="4142" spans="1:20" x14ac:dyDescent="0.3">
      <c r="A4142" s="1" t="s">
        <v>4186</v>
      </c>
      <c r="B4142" s="1" t="s">
        <v>30</v>
      </c>
      <c r="C4142" s="1" t="s">
        <v>31</v>
      </c>
      <c r="D4142" s="1" t="s">
        <v>32</v>
      </c>
      <c r="E4142" s="1" t="s">
        <v>16</v>
      </c>
      <c r="F4142" s="1" t="s">
        <v>40</v>
      </c>
      <c r="G4142">
        <v>9783.16</v>
      </c>
      <c r="H4142">
        <v>5</v>
      </c>
      <c r="I4142">
        <v>48915.8</v>
      </c>
      <c r="J4142">
        <v>4.25</v>
      </c>
      <c r="K4142">
        <v>1653</v>
      </c>
      <c r="L4142" s="2">
        <v>45527</v>
      </c>
      <c r="O4142" t="str">
        <f>IF(ecommerce_10000[[#This Row],[Platform]]="Souq","sq",ecommerce_10000[[#This Row],[Platform]])</f>
        <v>sq</v>
      </c>
      <c r="P4142" t="str">
        <f>IF(E4142="Souq","sq",IF(E4142="Jumia","Jum",E4142))</f>
        <v>sq</v>
      </c>
      <c r="Q4142">
        <f>VLOOKUP(ecommerce_10000[[#This Row],[City]],F:I,4,FALSE)</f>
        <v>99349.3</v>
      </c>
      <c r="R4142" s="1">
        <f>SUMIF(C:C,ecommerce_10000[[#This Row],[Category]],I:I)</f>
        <v>57542997.559999913</v>
      </c>
      <c r="S4142" s="1">
        <f>SUMIFS(I:I,C:C,C4142)</f>
        <v>57542997.559999913</v>
      </c>
      <c r="T4142" s="1" t="str">
        <f>INDEX(F:F,MATCH(ecommerce_10000[[#This Row],[TotalAmount]],I:I,0))</f>
        <v>Riyadh</v>
      </c>
    </row>
    <row r="4143" spans="1:20" x14ac:dyDescent="0.3">
      <c r="A4143" s="1" t="s">
        <v>4187</v>
      </c>
      <c r="B4143" s="1" t="s">
        <v>25</v>
      </c>
      <c r="C4143" s="1" t="s">
        <v>26</v>
      </c>
      <c r="D4143" s="1" t="s">
        <v>27</v>
      </c>
      <c r="E4143" s="1" t="s">
        <v>47</v>
      </c>
      <c r="F4143" s="1" t="s">
        <v>33</v>
      </c>
      <c r="G4143">
        <v>19628.52</v>
      </c>
      <c r="H4143">
        <v>1</v>
      </c>
      <c r="I4143">
        <v>19628.52</v>
      </c>
      <c r="J4143">
        <v>1.66</v>
      </c>
      <c r="K4143">
        <v>1997</v>
      </c>
      <c r="L4143" s="2">
        <v>45292</v>
      </c>
      <c r="O4143" t="str">
        <f>IF(ecommerce_10000[[#This Row],[Platform]]="Souq","sq",ecommerce_10000[[#This Row],[Platform]])</f>
        <v>Amazon</v>
      </c>
      <c r="P4143" t="str">
        <f>IF(E4143="Souq","sq",IF(E4143="Jumia","Jum",E4143))</f>
        <v>Amazon</v>
      </c>
      <c r="Q4143">
        <f>VLOOKUP(ecommerce_10000[[#This Row],[City]],F:I,4,FALSE)</f>
        <v>3665.44</v>
      </c>
      <c r="R4143" s="1">
        <f>SUMIF(C:C,ecommerce_10000[[#This Row],[Category]],I:I)</f>
        <v>29200970.130000021</v>
      </c>
      <c r="S4143" s="1">
        <f>SUMIFS(I:I,C:C,C4143)</f>
        <v>29200970.130000021</v>
      </c>
      <c r="T4143" s="1" t="str">
        <f>INDEX(F:F,MATCH(ecommerce_10000[[#This Row],[TotalAmount]],I:I,0))</f>
        <v>Dubai</v>
      </c>
    </row>
    <row r="4144" spans="1:20" x14ac:dyDescent="0.3">
      <c r="A4144" s="1" t="s">
        <v>4188</v>
      </c>
      <c r="B4144" s="1" t="s">
        <v>35</v>
      </c>
      <c r="C4144" s="1" t="s">
        <v>14</v>
      </c>
      <c r="D4144" s="1" t="s">
        <v>36</v>
      </c>
      <c r="E4144" s="1" t="s">
        <v>22</v>
      </c>
      <c r="F4144" s="1" t="s">
        <v>40</v>
      </c>
      <c r="G4144">
        <v>11610.09</v>
      </c>
      <c r="H4144">
        <v>3</v>
      </c>
      <c r="I4144">
        <v>34830.269999999997</v>
      </c>
      <c r="J4144">
        <v>1.47</v>
      </c>
      <c r="K4144">
        <v>502</v>
      </c>
      <c r="L4144" s="2">
        <v>45551</v>
      </c>
      <c r="O4144" t="str">
        <f>IF(ecommerce_10000[[#This Row],[Platform]]="Souq","sq",ecommerce_10000[[#This Row],[Platform]])</f>
        <v>Jumia</v>
      </c>
      <c r="P4144" t="str">
        <f>IF(E4144="Souq","sq",IF(E4144="Jumia","Jum",E4144))</f>
        <v>Jum</v>
      </c>
      <c r="Q4144">
        <f>VLOOKUP(ecommerce_10000[[#This Row],[City]],F:I,4,FALSE)</f>
        <v>99349.3</v>
      </c>
      <c r="R4144" s="1">
        <f>SUMIF(C:C,ecommerce_10000[[#This Row],[Category]],I:I)</f>
        <v>92327183.770000085</v>
      </c>
      <c r="S4144" s="1">
        <f>SUMIFS(I:I,C:C,C4144)</f>
        <v>92327183.770000085</v>
      </c>
      <c r="T4144" s="1" t="str">
        <f>INDEX(F:F,MATCH(ecommerce_10000[[#This Row],[TotalAmount]],I:I,0))</f>
        <v>Riyadh</v>
      </c>
    </row>
    <row r="4145" spans="1:20" x14ac:dyDescent="0.3">
      <c r="A4145" s="1" t="s">
        <v>4189</v>
      </c>
      <c r="B4145" s="1" t="s">
        <v>43</v>
      </c>
      <c r="C4145" s="1" t="s">
        <v>44</v>
      </c>
      <c r="D4145" s="1" t="s">
        <v>45</v>
      </c>
      <c r="E4145" s="1" t="s">
        <v>16</v>
      </c>
      <c r="F4145" s="1" t="s">
        <v>40</v>
      </c>
      <c r="G4145">
        <v>1416.68</v>
      </c>
      <c r="H4145">
        <v>3</v>
      </c>
      <c r="I4145">
        <v>4250.04</v>
      </c>
      <c r="J4145">
        <v>4.3600000000000003</v>
      </c>
      <c r="K4145">
        <v>2257</v>
      </c>
      <c r="L4145" s="2">
        <v>45501</v>
      </c>
      <c r="O4145" t="str">
        <f>IF(ecommerce_10000[[#This Row],[Platform]]="Souq","sq",ecommerce_10000[[#This Row],[Platform]])</f>
        <v>sq</v>
      </c>
      <c r="P4145" t="str">
        <f>IF(E4145="Souq","sq",IF(E4145="Jumia","Jum",E4145))</f>
        <v>sq</v>
      </c>
      <c r="Q4145">
        <f>VLOOKUP(ecommerce_10000[[#This Row],[City]],F:I,4,FALSE)</f>
        <v>99349.3</v>
      </c>
      <c r="R4145" s="1">
        <f>SUMIF(C:C,ecommerce_10000[[#This Row],[Category]],I:I)</f>
        <v>31420413.200000018</v>
      </c>
      <c r="S4145" s="1">
        <f>SUMIFS(I:I,C:C,C4145)</f>
        <v>31420413.200000018</v>
      </c>
      <c r="T4145" s="1" t="str">
        <f>INDEX(F:F,MATCH(ecommerce_10000[[#This Row],[TotalAmount]],I:I,0))</f>
        <v>Riyadh</v>
      </c>
    </row>
    <row r="4146" spans="1:20" x14ac:dyDescent="0.3">
      <c r="A4146" s="1" t="s">
        <v>4190</v>
      </c>
      <c r="B4146" s="1" t="s">
        <v>38</v>
      </c>
      <c r="C4146" s="1" t="s">
        <v>20</v>
      </c>
      <c r="D4146" s="1" t="s">
        <v>39</v>
      </c>
      <c r="E4146" s="1" t="s">
        <v>16</v>
      </c>
      <c r="F4146" s="1" t="s">
        <v>33</v>
      </c>
      <c r="G4146">
        <v>1262.24</v>
      </c>
      <c r="H4146">
        <v>1</v>
      </c>
      <c r="I4146">
        <v>1262.24</v>
      </c>
      <c r="J4146">
        <v>2.2999999999999998</v>
      </c>
      <c r="K4146">
        <v>3797</v>
      </c>
      <c r="L4146" s="2">
        <v>45386</v>
      </c>
      <c r="O4146" t="str">
        <f>IF(ecommerce_10000[[#This Row],[Platform]]="Souq","sq",ecommerce_10000[[#This Row],[Platform]])</f>
        <v>sq</v>
      </c>
      <c r="P4146" t="str">
        <f>IF(E4146="Souq","sq",IF(E4146="Jumia","Jum",E4146))</f>
        <v>sq</v>
      </c>
      <c r="Q4146">
        <f>VLOOKUP(ecommerce_10000[[#This Row],[City]],F:I,4,FALSE)</f>
        <v>3665.44</v>
      </c>
      <c r="R4146" s="1">
        <f>SUMIF(C:C,ecommerce_10000[[#This Row],[Category]],I:I)</f>
        <v>91504159.730000004</v>
      </c>
      <c r="S4146" s="1">
        <f>SUMIFS(I:I,C:C,C4146)</f>
        <v>91504159.730000004</v>
      </c>
      <c r="T4146" s="1" t="str">
        <f>INDEX(F:F,MATCH(ecommerce_10000[[#This Row],[TotalAmount]],I:I,0))</f>
        <v>Dubai</v>
      </c>
    </row>
    <row r="4147" spans="1:20" x14ac:dyDescent="0.3">
      <c r="A4147" s="1" t="s">
        <v>4191</v>
      </c>
      <c r="B4147" s="1" t="s">
        <v>38</v>
      </c>
      <c r="C4147" s="1" t="s">
        <v>20</v>
      </c>
      <c r="D4147" s="1" t="s">
        <v>39</v>
      </c>
      <c r="E4147" s="1" t="s">
        <v>47</v>
      </c>
      <c r="F4147" s="1" t="s">
        <v>40</v>
      </c>
      <c r="G4147">
        <v>12235.6</v>
      </c>
      <c r="H4147">
        <v>3</v>
      </c>
      <c r="I4147">
        <v>36706.800000000003</v>
      </c>
      <c r="J4147">
        <v>4.13</v>
      </c>
      <c r="K4147">
        <v>1667</v>
      </c>
      <c r="L4147" s="2">
        <v>45628</v>
      </c>
      <c r="O4147" t="str">
        <f>IF(ecommerce_10000[[#This Row],[Platform]]="Souq","sq",ecommerce_10000[[#This Row],[Platform]])</f>
        <v>Amazon</v>
      </c>
      <c r="P4147" t="str">
        <f>IF(E4147="Souq","sq",IF(E4147="Jumia","Jum",E4147))</f>
        <v>Amazon</v>
      </c>
      <c r="Q4147">
        <f>VLOOKUP(ecommerce_10000[[#This Row],[City]],F:I,4,FALSE)</f>
        <v>99349.3</v>
      </c>
      <c r="R4147" s="1">
        <f>SUMIF(C:C,ecommerce_10000[[#This Row],[Category]],I:I)</f>
        <v>91504159.730000004</v>
      </c>
      <c r="S4147" s="1">
        <f>SUMIFS(I:I,C:C,C4147)</f>
        <v>91504159.730000004</v>
      </c>
      <c r="T4147" s="1" t="str">
        <f>INDEX(F:F,MATCH(ecommerce_10000[[#This Row],[TotalAmount]],I:I,0))</f>
        <v>Riyadh</v>
      </c>
    </row>
    <row r="4148" spans="1:20" x14ac:dyDescent="0.3">
      <c r="A4148" s="1" t="s">
        <v>4192</v>
      </c>
      <c r="B4148" s="1" t="s">
        <v>38</v>
      </c>
      <c r="C4148" s="1" t="s">
        <v>20</v>
      </c>
      <c r="D4148" s="1" t="s">
        <v>39</v>
      </c>
      <c r="E4148" s="1" t="s">
        <v>47</v>
      </c>
      <c r="F4148" s="1" t="s">
        <v>28</v>
      </c>
      <c r="G4148">
        <v>143.52000000000001</v>
      </c>
      <c r="H4148">
        <v>1</v>
      </c>
      <c r="I4148">
        <v>143.52000000000001</v>
      </c>
      <c r="J4148">
        <v>2.44</v>
      </c>
      <c r="K4148">
        <v>2821</v>
      </c>
      <c r="L4148" s="2">
        <v>45515</v>
      </c>
      <c r="O4148" t="str">
        <f>IF(ecommerce_10000[[#This Row],[Platform]]="Souq","sq",ecommerce_10000[[#This Row],[Platform]])</f>
        <v>Amazon</v>
      </c>
      <c r="P4148" t="str">
        <f>IF(E4148="Souq","sq",IF(E4148="Jumia","Jum",E4148))</f>
        <v>Amazon</v>
      </c>
      <c r="Q4148">
        <f>VLOOKUP(ecommerce_10000[[#This Row],[City]],F:I,4,FALSE)</f>
        <v>26648.76</v>
      </c>
      <c r="R4148" s="1">
        <f>SUMIF(C:C,ecommerce_10000[[#This Row],[Category]],I:I)</f>
        <v>91504159.730000004</v>
      </c>
      <c r="S4148" s="1">
        <f>SUMIFS(I:I,C:C,C4148)</f>
        <v>91504159.730000004</v>
      </c>
      <c r="T4148" s="1" t="str">
        <f>INDEX(F:F,MATCH(ecommerce_10000[[#This Row],[TotalAmount]],I:I,0))</f>
        <v>Casablanca</v>
      </c>
    </row>
    <row r="4149" spans="1:20" x14ac:dyDescent="0.3">
      <c r="A4149" s="1" t="s">
        <v>4193</v>
      </c>
      <c r="B4149" s="1" t="s">
        <v>19</v>
      </c>
      <c r="C4149" s="1" t="s">
        <v>20</v>
      </c>
      <c r="D4149" s="1" t="s">
        <v>21</v>
      </c>
      <c r="E4149" s="1" t="s">
        <v>22</v>
      </c>
      <c r="F4149" s="1" t="s">
        <v>33</v>
      </c>
      <c r="G4149">
        <v>10531.51</v>
      </c>
      <c r="H4149">
        <v>5</v>
      </c>
      <c r="I4149">
        <v>52657.55</v>
      </c>
      <c r="J4149">
        <v>4.08</v>
      </c>
      <c r="K4149">
        <v>4888</v>
      </c>
      <c r="L4149" s="2">
        <v>45648</v>
      </c>
      <c r="O4149" t="str">
        <f>IF(ecommerce_10000[[#This Row],[Platform]]="Souq","sq",ecommerce_10000[[#This Row],[Platform]])</f>
        <v>Jumia</v>
      </c>
      <c r="P4149" t="str">
        <f>IF(E4149="Souq","sq",IF(E4149="Jumia","Jum",E4149))</f>
        <v>Jum</v>
      </c>
      <c r="Q4149">
        <f>VLOOKUP(ecommerce_10000[[#This Row],[City]],F:I,4,FALSE)</f>
        <v>3665.44</v>
      </c>
      <c r="R4149" s="1">
        <f>SUMIF(C:C,ecommerce_10000[[#This Row],[Category]],I:I)</f>
        <v>91504159.730000004</v>
      </c>
      <c r="S4149" s="1">
        <f>SUMIFS(I:I,C:C,C4149)</f>
        <v>91504159.730000004</v>
      </c>
      <c r="T4149" s="1" t="str">
        <f>INDEX(F:F,MATCH(ecommerce_10000[[#This Row],[TotalAmount]],I:I,0))</f>
        <v>Dubai</v>
      </c>
    </row>
    <row r="4150" spans="1:20" x14ac:dyDescent="0.3">
      <c r="A4150" s="1" t="s">
        <v>4194</v>
      </c>
      <c r="B4150" s="1" t="s">
        <v>25</v>
      </c>
      <c r="C4150" s="1" t="s">
        <v>26</v>
      </c>
      <c r="D4150" s="1" t="s">
        <v>27</v>
      </c>
      <c r="E4150" s="1" t="s">
        <v>16</v>
      </c>
      <c r="F4150" s="1" t="s">
        <v>28</v>
      </c>
      <c r="G4150">
        <v>13702.05</v>
      </c>
      <c r="H4150">
        <v>5</v>
      </c>
      <c r="I4150">
        <v>68510.25</v>
      </c>
      <c r="J4150">
        <v>1.27</v>
      </c>
      <c r="K4150">
        <v>1060</v>
      </c>
      <c r="L4150" s="2">
        <v>45498</v>
      </c>
      <c r="O4150" t="str">
        <f>IF(ecommerce_10000[[#This Row],[Platform]]="Souq","sq",ecommerce_10000[[#This Row],[Platform]])</f>
        <v>sq</v>
      </c>
      <c r="P4150" t="str">
        <f>IF(E4150="Souq","sq",IF(E4150="Jumia","Jum",E4150))</f>
        <v>sq</v>
      </c>
      <c r="Q4150">
        <f>VLOOKUP(ecommerce_10000[[#This Row],[City]],F:I,4,FALSE)</f>
        <v>26648.76</v>
      </c>
      <c r="R4150" s="1">
        <f>SUMIF(C:C,ecommerce_10000[[#This Row],[Category]],I:I)</f>
        <v>29200970.130000021</v>
      </c>
      <c r="S4150" s="1">
        <f>SUMIFS(I:I,C:C,C4150)</f>
        <v>29200970.130000021</v>
      </c>
      <c r="T4150" s="1" t="str">
        <f>INDEX(F:F,MATCH(ecommerce_10000[[#This Row],[TotalAmount]],I:I,0))</f>
        <v>Casablanca</v>
      </c>
    </row>
    <row r="4151" spans="1:20" x14ac:dyDescent="0.3">
      <c r="A4151" s="1" t="s">
        <v>4195</v>
      </c>
      <c r="B4151" s="1" t="s">
        <v>43</v>
      </c>
      <c r="C4151" s="1" t="s">
        <v>44</v>
      </c>
      <c r="D4151" s="1" t="s">
        <v>45</v>
      </c>
      <c r="E4151" s="1" t="s">
        <v>22</v>
      </c>
      <c r="F4151" s="1" t="s">
        <v>40</v>
      </c>
      <c r="G4151">
        <v>3513.14</v>
      </c>
      <c r="H4151">
        <v>2</v>
      </c>
      <c r="I4151">
        <v>7026.28</v>
      </c>
      <c r="J4151">
        <v>4.08</v>
      </c>
      <c r="K4151">
        <v>2421</v>
      </c>
      <c r="L4151" s="2">
        <v>45565</v>
      </c>
      <c r="O4151" t="str">
        <f>IF(ecommerce_10000[[#This Row],[Platform]]="Souq","sq",ecommerce_10000[[#This Row],[Platform]])</f>
        <v>Jumia</v>
      </c>
      <c r="P4151" t="str">
        <f>IF(E4151="Souq","sq",IF(E4151="Jumia","Jum",E4151))</f>
        <v>Jum</v>
      </c>
      <c r="Q4151">
        <f>VLOOKUP(ecommerce_10000[[#This Row],[City]],F:I,4,FALSE)</f>
        <v>99349.3</v>
      </c>
      <c r="R4151" s="1">
        <f>SUMIF(C:C,ecommerce_10000[[#This Row],[Category]],I:I)</f>
        <v>31420413.200000018</v>
      </c>
      <c r="S4151" s="1">
        <f>SUMIFS(I:I,C:C,C4151)</f>
        <v>31420413.200000018</v>
      </c>
      <c r="T4151" s="1" t="str">
        <f>INDEX(F:F,MATCH(ecommerce_10000[[#This Row],[TotalAmount]],I:I,0))</f>
        <v>Riyadh</v>
      </c>
    </row>
    <row r="4152" spans="1:20" x14ac:dyDescent="0.3">
      <c r="A4152" s="1" t="s">
        <v>4196</v>
      </c>
      <c r="B4152" s="1" t="s">
        <v>25</v>
      </c>
      <c r="C4152" s="1" t="s">
        <v>26</v>
      </c>
      <c r="D4152" s="1" t="s">
        <v>27</v>
      </c>
      <c r="E4152" s="1" t="s">
        <v>22</v>
      </c>
      <c r="F4152" s="1" t="s">
        <v>40</v>
      </c>
      <c r="G4152">
        <v>10631.16</v>
      </c>
      <c r="H4152">
        <v>1</v>
      </c>
      <c r="I4152">
        <v>10631.16</v>
      </c>
      <c r="J4152">
        <v>4.41</v>
      </c>
      <c r="K4152">
        <v>4818</v>
      </c>
      <c r="L4152" s="2">
        <v>45399</v>
      </c>
      <c r="O4152" t="str">
        <f>IF(ecommerce_10000[[#This Row],[Platform]]="Souq","sq",ecommerce_10000[[#This Row],[Platform]])</f>
        <v>Jumia</v>
      </c>
      <c r="P4152" t="str">
        <f>IF(E4152="Souq","sq",IF(E4152="Jumia","Jum",E4152))</f>
        <v>Jum</v>
      </c>
      <c r="Q4152">
        <f>VLOOKUP(ecommerce_10000[[#This Row],[City]],F:I,4,FALSE)</f>
        <v>99349.3</v>
      </c>
      <c r="R4152" s="1">
        <f>SUMIF(C:C,ecommerce_10000[[#This Row],[Category]],I:I)</f>
        <v>29200970.130000021</v>
      </c>
      <c r="S4152" s="1">
        <f>SUMIFS(I:I,C:C,C4152)</f>
        <v>29200970.130000021</v>
      </c>
      <c r="T4152" s="1" t="str">
        <f>INDEX(F:F,MATCH(ecommerce_10000[[#This Row],[TotalAmount]],I:I,0))</f>
        <v>Riyadh</v>
      </c>
    </row>
    <row r="4153" spans="1:20" x14ac:dyDescent="0.3">
      <c r="A4153" s="1" t="s">
        <v>4197</v>
      </c>
      <c r="B4153" s="1" t="s">
        <v>65</v>
      </c>
      <c r="C4153" s="1" t="s">
        <v>20</v>
      </c>
      <c r="D4153" s="1" t="s">
        <v>66</v>
      </c>
      <c r="E4153" s="1" t="s">
        <v>47</v>
      </c>
      <c r="F4153" s="1" t="s">
        <v>23</v>
      </c>
      <c r="G4153">
        <v>6723</v>
      </c>
      <c r="H4153">
        <v>1</v>
      </c>
      <c r="I4153">
        <v>6723</v>
      </c>
      <c r="J4153">
        <v>2.15</v>
      </c>
      <c r="K4153">
        <v>3154</v>
      </c>
      <c r="L4153" s="2">
        <v>45400</v>
      </c>
      <c r="O4153" t="str">
        <f>IF(ecommerce_10000[[#This Row],[Platform]]="Souq","sq",ecommerce_10000[[#This Row],[Platform]])</f>
        <v>Amazon</v>
      </c>
      <c r="P4153" t="str">
        <f>IF(E4153="Souq","sq",IF(E4153="Jumia","Jum",E4153))</f>
        <v>Amazon</v>
      </c>
      <c r="Q4153">
        <f>VLOOKUP(ecommerce_10000[[#This Row],[City]],F:I,4,FALSE)</f>
        <v>13290.4</v>
      </c>
      <c r="R4153" s="1">
        <f>SUMIF(C:C,ecommerce_10000[[#This Row],[Category]],I:I)</f>
        <v>91504159.730000004</v>
      </c>
      <c r="S4153" s="1">
        <f>SUMIFS(I:I,C:C,C4153)</f>
        <v>91504159.730000004</v>
      </c>
      <c r="T4153" s="1" t="str">
        <f>INDEX(F:F,MATCH(ecommerce_10000[[#This Row],[TotalAmount]],I:I,0))</f>
        <v>Alexandria</v>
      </c>
    </row>
    <row r="4154" spans="1:20" x14ac:dyDescent="0.3">
      <c r="A4154" s="1" t="s">
        <v>4198</v>
      </c>
      <c r="B4154" s="1" t="s">
        <v>38</v>
      </c>
      <c r="C4154" s="1" t="s">
        <v>20</v>
      </c>
      <c r="D4154" s="1" t="s">
        <v>39</v>
      </c>
      <c r="E4154" s="1" t="s">
        <v>22</v>
      </c>
      <c r="F4154" s="1" t="s">
        <v>17</v>
      </c>
      <c r="G4154">
        <v>9399.94</v>
      </c>
      <c r="H4154">
        <v>4</v>
      </c>
      <c r="I4154">
        <v>37599.760000000002</v>
      </c>
      <c r="J4154">
        <v>2.83</v>
      </c>
      <c r="K4154">
        <v>5000</v>
      </c>
      <c r="L4154" s="2">
        <v>45605</v>
      </c>
      <c r="O4154" t="str">
        <f>IF(ecommerce_10000[[#This Row],[Platform]]="Souq","sq",ecommerce_10000[[#This Row],[Platform]])</f>
        <v>Jumia</v>
      </c>
      <c r="P4154" t="str">
        <f>IF(E4154="Souq","sq",IF(E4154="Jumia","Jum",E4154))</f>
        <v>Jum</v>
      </c>
      <c r="Q4154">
        <f>VLOOKUP(ecommerce_10000[[#This Row],[City]],F:I,4,FALSE)</f>
        <v>16284.02</v>
      </c>
      <c r="R4154" s="1">
        <f>SUMIF(C:C,ecommerce_10000[[#This Row],[Category]],I:I)</f>
        <v>91504159.730000004</v>
      </c>
      <c r="S4154" s="1">
        <f>SUMIFS(I:I,C:C,C4154)</f>
        <v>91504159.730000004</v>
      </c>
      <c r="T4154" s="1" t="str">
        <f>INDEX(F:F,MATCH(ecommerce_10000[[#This Row],[TotalAmount]],I:I,0))</f>
        <v>Cairo</v>
      </c>
    </row>
    <row r="4155" spans="1:20" x14ac:dyDescent="0.3">
      <c r="A4155" s="1" t="s">
        <v>4199</v>
      </c>
      <c r="B4155" s="1" t="s">
        <v>35</v>
      </c>
      <c r="C4155" s="1" t="s">
        <v>14</v>
      </c>
      <c r="D4155" s="1" t="s">
        <v>36</v>
      </c>
      <c r="E4155" s="1" t="s">
        <v>22</v>
      </c>
      <c r="F4155" s="1" t="s">
        <v>28</v>
      </c>
      <c r="G4155">
        <v>11669.75</v>
      </c>
      <c r="H4155">
        <v>1</v>
      </c>
      <c r="I4155">
        <v>11669.75</v>
      </c>
      <c r="J4155">
        <v>4.29</v>
      </c>
      <c r="K4155">
        <v>4746</v>
      </c>
      <c r="L4155" s="2">
        <v>45551</v>
      </c>
      <c r="O4155" t="str">
        <f>IF(ecommerce_10000[[#This Row],[Platform]]="Souq","sq",ecommerce_10000[[#This Row],[Platform]])</f>
        <v>Jumia</v>
      </c>
      <c r="P4155" t="str">
        <f>IF(E4155="Souq","sq",IF(E4155="Jumia","Jum",E4155))</f>
        <v>Jum</v>
      </c>
      <c r="Q4155">
        <f>VLOOKUP(ecommerce_10000[[#This Row],[City]],F:I,4,FALSE)</f>
        <v>26648.76</v>
      </c>
      <c r="R4155" s="1">
        <f>SUMIF(C:C,ecommerce_10000[[#This Row],[Category]],I:I)</f>
        <v>92327183.770000085</v>
      </c>
      <c r="S4155" s="1">
        <f>SUMIFS(I:I,C:C,C4155)</f>
        <v>92327183.770000085</v>
      </c>
      <c r="T4155" s="1" t="str">
        <f>INDEX(F:F,MATCH(ecommerce_10000[[#This Row],[TotalAmount]],I:I,0))</f>
        <v>Casablanca</v>
      </c>
    </row>
    <row r="4156" spans="1:20" x14ac:dyDescent="0.3">
      <c r="A4156" s="1" t="s">
        <v>4200</v>
      </c>
      <c r="B4156" s="1" t="s">
        <v>25</v>
      </c>
      <c r="C4156" s="1" t="s">
        <v>26</v>
      </c>
      <c r="D4156" s="1" t="s">
        <v>27</v>
      </c>
      <c r="E4156" s="1" t="s">
        <v>16</v>
      </c>
      <c r="F4156" s="1" t="s">
        <v>40</v>
      </c>
      <c r="G4156">
        <v>8041.92</v>
      </c>
      <c r="H4156">
        <v>3</v>
      </c>
      <c r="I4156">
        <v>24125.759999999998</v>
      </c>
      <c r="J4156">
        <v>3.84</v>
      </c>
      <c r="K4156">
        <v>4451</v>
      </c>
      <c r="L4156" s="2">
        <v>45637</v>
      </c>
      <c r="O4156" t="str">
        <f>IF(ecommerce_10000[[#This Row],[Platform]]="Souq","sq",ecommerce_10000[[#This Row],[Platform]])</f>
        <v>sq</v>
      </c>
      <c r="P4156" t="str">
        <f>IF(E4156="Souq","sq",IF(E4156="Jumia","Jum",E4156))</f>
        <v>sq</v>
      </c>
      <c r="Q4156">
        <f>VLOOKUP(ecommerce_10000[[#This Row],[City]],F:I,4,FALSE)</f>
        <v>99349.3</v>
      </c>
      <c r="R4156" s="1">
        <f>SUMIF(C:C,ecommerce_10000[[#This Row],[Category]],I:I)</f>
        <v>29200970.130000021</v>
      </c>
      <c r="S4156" s="1">
        <f>SUMIFS(I:I,C:C,C4156)</f>
        <v>29200970.130000021</v>
      </c>
      <c r="T4156" s="1" t="str">
        <f>INDEX(F:F,MATCH(ecommerce_10000[[#This Row],[TotalAmount]],I:I,0))</f>
        <v>Riyadh</v>
      </c>
    </row>
    <row r="4157" spans="1:20" x14ac:dyDescent="0.3">
      <c r="A4157" s="1" t="s">
        <v>4201</v>
      </c>
      <c r="B4157" s="1" t="s">
        <v>53</v>
      </c>
      <c r="C4157" s="1" t="s">
        <v>31</v>
      </c>
      <c r="D4157" s="1" t="s">
        <v>54</v>
      </c>
      <c r="E4157" s="1" t="s">
        <v>47</v>
      </c>
      <c r="F4157" s="1" t="s">
        <v>17</v>
      </c>
      <c r="G4157">
        <v>10990.56</v>
      </c>
      <c r="H4157">
        <v>2</v>
      </c>
      <c r="I4157">
        <v>21981.119999999999</v>
      </c>
      <c r="J4157">
        <v>2.92</v>
      </c>
      <c r="K4157">
        <v>1659</v>
      </c>
      <c r="L4157" s="2">
        <v>45613</v>
      </c>
      <c r="O4157" t="str">
        <f>IF(ecommerce_10000[[#This Row],[Platform]]="Souq","sq",ecommerce_10000[[#This Row],[Platform]])</f>
        <v>Amazon</v>
      </c>
      <c r="P4157" t="str">
        <f>IF(E4157="Souq","sq",IF(E4157="Jumia","Jum",E4157))</f>
        <v>Amazon</v>
      </c>
      <c r="Q4157">
        <f>VLOOKUP(ecommerce_10000[[#This Row],[City]],F:I,4,FALSE)</f>
        <v>16284.02</v>
      </c>
      <c r="R4157" s="1">
        <f>SUMIF(C:C,ecommerce_10000[[#This Row],[Category]],I:I)</f>
        <v>57542997.559999913</v>
      </c>
      <c r="S4157" s="1">
        <f>SUMIFS(I:I,C:C,C4157)</f>
        <v>57542997.559999913</v>
      </c>
      <c r="T4157" s="1" t="str">
        <f>INDEX(F:F,MATCH(ecommerce_10000[[#This Row],[TotalAmount]],I:I,0))</f>
        <v>Cairo</v>
      </c>
    </row>
    <row r="4158" spans="1:20" x14ac:dyDescent="0.3">
      <c r="A4158" s="1" t="s">
        <v>4202</v>
      </c>
      <c r="B4158" s="1" t="s">
        <v>43</v>
      </c>
      <c r="C4158" s="1" t="s">
        <v>44</v>
      </c>
      <c r="D4158" s="1" t="s">
        <v>45</v>
      </c>
      <c r="E4158" s="1" t="s">
        <v>16</v>
      </c>
      <c r="F4158" s="1" t="s">
        <v>28</v>
      </c>
      <c r="G4158">
        <v>5224.99</v>
      </c>
      <c r="H4158">
        <v>1</v>
      </c>
      <c r="I4158">
        <v>5224.99</v>
      </c>
      <c r="J4158">
        <v>3.29</v>
      </c>
      <c r="K4158">
        <v>2181</v>
      </c>
      <c r="L4158" s="2">
        <v>45415</v>
      </c>
      <c r="O4158" t="str">
        <f>IF(ecommerce_10000[[#This Row],[Platform]]="Souq","sq",ecommerce_10000[[#This Row],[Platform]])</f>
        <v>sq</v>
      </c>
      <c r="P4158" t="str">
        <f>IF(E4158="Souq","sq",IF(E4158="Jumia","Jum",E4158))</f>
        <v>sq</v>
      </c>
      <c r="Q4158">
        <f>VLOOKUP(ecommerce_10000[[#This Row],[City]],F:I,4,FALSE)</f>
        <v>26648.76</v>
      </c>
      <c r="R4158" s="1">
        <f>SUMIF(C:C,ecommerce_10000[[#This Row],[Category]],I:I)</f>
        <v>31420413.200000018</v>
      </c>
      <c r="S4158" s="1">
        <f>SUMIFS(I:I,C:C,C4158)</f>
        <v>31420413.200000018</v>
      </c>
      <c r="T4158" s="1" t="str">
        <f>INDEX(F:F,MATCH(ecommerce_10000[[#This Row],[TotalAmount]],I:I,0))</f>
        <v>Casablanca</v>
      </c>
    </row>
    <row r="4159" spans="1:20" x14ac:dyDescent="0.3">
      <c r="A4159" s="1" t="s">
        <v>4203</v>
      </c>
      <c r="B4159" s="1" t="s">
        <v>30</v>
      </c>
      <c r="C4159" s="1" t="s">
        <v>31</v>
      </c>
      <c r="D4159" s="1" t="s">
        <v>32</v>
      </c>
      <c r="E4159" s="1" t="s">
        <v>22</v>
      </c>
      <c r="F4159" s="1" t="s">
        <v>17</v>
      </c>
      <c r="G4159">
        <v>6967.32</v>
      </c>
      <c r="H4159">
        <v>3</v>
      </c>
      <c r="I4159">
        <v>20901.96</v>
      </c>
      <c r="J4159">
        <v>1.55</v>
      </c>
      <c r="K4159">
        <v>1231</v>
      </c>
      <c r="L4159" s="2">
        <v>45610</v>
      </c>
      <c r="O4159" t="str">
        <f>IF(ecommerce_10000[[#This Row],[Platform]]="Souq","sq",ecommerce_10000[[#This Row],[Platform]])</f>
        <v>Jumia</v>
      </c>
      <c r="P4159" t="str">
        <f>IF(E4159="Souq","sq",IF(E4159="Jumia","Jum",E4159))</f>
        <v>Jum</v>
      </c>
      <c r="Q4159">
        <f>VLOOKUP(ecommerce_10000[[#This Row],[City]],F:I,4,FALSE)</f>
        <v>16284.02</v>
      </c>
      <c r="R4159" s="1">
        <f>SUMIF(C:C,ecommerce_10000[[#This Row],[Category]],I:I)</f>
        <v>57542997.559999913</v>
      </c>
      <c r="S4159" s="1">
        <f>SUMIFS(I:I,C:C,C4159)</f>
        <v>57542997.559999913</v>
      </c>
      <c r="T4159" s="1" t="str">
        <f>INDEX(F:F,MATCH(ecommerce_10000[[#This Row],[TotalAmount]],I:I,0))</f>
        <v>Cairo</v>
      </c>
    </row>
    <row r="4160" spans="1:20" x14ac:dyDescent="0.3">
      <c r="A4160" s="1" t="s">
        <v>4204</v>
      </c>
      <c r="B4160" s="1" t="s">
        <v>13</v>
      </c>
      <c r="C4160" s="1" t="s">
        <v>14</v>
      </c>
      <c r="D4160" s="1" t="s">
        <v>15</v>
      </c>
      <c r="E4160" s="1" t="s">
        <v>47</v>
      </c>
      <c r="F4160" s="1" t="s">
        <v>17</v>
      </c>
      <c r="G4160">
        <v>6026.48</v>
      </c>
      <c r="H4160">
        <v>2</v>
      </c>
      <c r="I4160">
        <v>12052.96</v>
      </c>
      <c r="J4160">
        <v>4.3899999999999997</v>
      </c>
      <c r="K4160">
        <v>3148</v>
      </c>
      <c r="L4160" s="2">
        <v>45325</v>
      </c>
      <c r="O4160" t="str">
        <f>IF(ecommerce_10000[[#This Row],[Platform]]="Souq","sq",ecommerce_10000[[#This Row],[Platform]])</f>
        <v>Amazon</v>
      </c>
      <c r="P4160" t="str">
        <f>IF(E4160="Souq","sq",IF(E4160="Jumia","Jum",E4160))</f>
        <v>Amazon</v>
      </c>
      <c r="Q4160">
        <f>VLOOKUP(ecommerce_10000[[#This Row],[City]],F:I,4,FALSE)</f>
        <v>16284.02</v>
      </c>
      <c r="R4160" s="1">
        <f>SUMIF(C:C,ecommerce_10000[[#This Row],[Category]],I:I)</f>
        <v>92327183.770000085</v>
      </c>
      <c r="S4160" s="1">
        <f>SUMIFS(I:I,C:C,C4160)</f>
        <v>92327183.770000085</v>
      </c>
      <c r="T4160" s="1" t="str">
        <f>INDEX(F:F,MATCH(ecommerce_10000[[#This Row],[TotalAmount]],I:I,0))</f>
        <v>Cairo</v>
      </c>
    </row>
    <row r="4161" spans="1:20" x14ac:dyDescent="0.3">
      <c r="A4161" s="1" t="s">
        <v>4205</v>
      </c>
      <c r="B4161" s="1" t="s">
        <v>43</v>
      </c>
      <c r="C4161" s="1" t="s">
        <v>44</v>
      </c>
      <c r="D4161" s="1" t="s">
        <v>45</v>
      </c>
      <c r="E4161" s="1" t="s">
        <v>47</v>
      </c>
      <c r="F4161" s="1" t="s">
        <v>17</v>
      </c>
      <c r="G4161">
        <v>3378.95</v>
      </c>
      <c r="H4161">
        <v>3</v>
      </c>
      <c r="I4161">
        <v>10136.85</v>
      </c>
      <c r="J4161">
        <v>4.8899999999999997</v>
      </c>
      <c r="K4161">
        <v>664</v>
      </c>
      <c r="L4161" s="2">
        <v>45646</v>
      </c>
      <c r="O4161" t="str">
        <f>IF(ecommerce_10000[[#This Row],[Platform]]="Souq","sq",ecommerce_10000[[#This Row],[Platform]])</f>
        <v>Amazon</v>
      </c>
      <c r="P4161" t="str">
        <f>IF(E4161="Souq","sq",IF(E4161="Jumia","Jum",E4161))</f>
        <v>Amazon</v>
      </c>
      <c r="Q4161">
        <f>VLOOKUP(ecommerce_10000[[#This Row],[City]],F:I,4,FALSE)</f>
        <v>16284.02</v>
      </c>
      <c r="R4161" s="1">
        <f>SUMIF(C:C,ecommerce_10000[[#This Row],[Category]],I:I)</f>
        <v>31420413.200000018</v>
      </c>
      <c r="S4161" s="1">
        <f>SUMIFS(I:I,C:C,C4161)</f>
        <v>31420413.200000018</v>
      </c>
      <c r="T4161" s="1" t="str">
        <f>INDEX(F:F,MATCH(ecommerce_10000[[#This Row],[TotalAmount]],I:I,0))</f>
        <v>Cairo</v>
      </c>
    </row>
    <row r="4162" spans="1:20" x14ac:dyDescent="0.3">
      <c r="A4162" s="1" t="s">
        <v>4206</v>
      </c>
      <c r="B4162" s="1" t="s">
        <v>25</v>
      </c>
      <c r="C4162" s="1" t="s">
        <v>26</v>
      </c>
      <c r="D4162" s="1" t="s">
        <v>27</v>
      </c>
      <c r="E4162" s="1" t="s">
        <v>22</v>
      </c>
      <c r="F4162" s="1" t="s">
        <v>33</v>
      </c>
      <c r="G4162">
        <v>14044.04</v>
      </c>
      <c r="H4162">
        <v>1</v>
      </c>
      <c r="I4162">
        <v>14044.04</v>
      </c>
      <c r="J4162">
        <v>2.19</v>
      </c>
      <c r="K4162">
        <v>1518</v>
      </c>
      <c r="L4162" s="2">
        <v>45433</v>
      </c>
      <c r="O4162" t="str">
        <f>IF(ecommerce_10000[[#This Row],[Platform]]="Souq","sq",ecommerce_10000[[#This Row],[Platform]])</f>
        <v>Jumia</v>
      </c>
      <c r="P4162" t="str">
        <f>IF(E4162="Souq","sq",IF(E4162="Jumia","Jum",E4162))</f>
        <v>Jum</v>
      </c>
      <c r="Q4162">
        <f>VLOOKUP(ecommerce_10000[[#This Row],[City]],F:I,4,FALSE)</f>
        <v>3665.44</v>
      </c>
      <c r="R4162" s="1">
        <f>SUMIF(C:C,ecommerce_10000[[#This Row],[Category]],I:I)</f>
        <v>29200970.130000021</v>
      </c>
      <c r="S4162" s="1">
        <f>SUMIFS(I:I,C:C,C4162)</f>
        <v>29200970.130000021</v>
      </c>
      <c r="T4162" s="1" t="str">
        <f>INDEX(F:F,MATCH(ecommerce_10000[[#This Row],[TotalAmount]],I:I,0))</f>
        <v>Dubai</v>
      </c>
    </row>
    <row r="4163" spans="1:20" x14ac:dyDescent="0.3">
      <c r="A4163" s="1" t="s">
        <v>4207</v>
      </c>
      <c r="B4163" s="1" t="s">
        <v>25</v>
      </c>
      <c r="C4163" s="1" t="s">
        <v>26</v>
      </c>
      <c r="D4163" s="1" t="s">
        <v>27</v>
      </c>
      <c r="E4163" s="1" t="s">
        <v>22</v>
      </c>
      <c r="F4163" s="1" t="s">
        <v>17</v>
      </c>
      <c r="G4163">
        <v>15782.35</v>
      </c>
      <c r="H4163">
        <v>3</v>
      </c>
      <c r="I4163">
        <v>47347.05</v>
      </c>
      <c r="J4163">
        <v>4.45</v>
      </c>
      <c r="K4163">
        <v>3835</v>
      </c>
      <c r="L4163" s="2">
        <v>45454</v>
      </c>
      <c r="O4163" t="str">
        <f>IF(ecommerce_10000[[#This Row],[Platform]]="Souq","sq",ecommerce_10000[[#This Row],[Platform]])</f>
        <v>Jumia</v>
      </c>
      <c r="P4163" t="str">
        <f>IF(E4163="Souq","sq",IF(E4163="Jumia","Jum",E4163))</f>
        <v>Jum</v>
      </c>
      <c r="Q4163">
        <f>VLOOKUP(ecommerce_10000[[#This Row],[City]],F:I,4,FALSE)</f>
        <v>16284.02</v>
      </c>
      <c r="R4163" s="1">
        <f>SUMIF(C:C,ecommerce_10000[[#This Row],[Category]],I:I)</f>
        <v>29200970.130000021</v>
      </c>
      <c r="S4163" s="1">
        <f>SUMIFS(I:I,C:C,C4163)</f>
        <v>29200970.130000021</v>
      </c>
      <c r="T4163" s="1" t="str">
        <f>INDEX(F:F,MATCH(ecommerce_10000[[#This Row],[TotalAmount]],I:I,0))</f>
        <v>Cairo</v>
      </c>
    </row>
    <row r="4164" spans="1:20" x14ac:dyDescent="0.3">
      <c r="A4164" s="1" t="s">
        <v>4208</v>
      </c>
      <c r="B4164" s="1" t="s">
        <v>25</v>
      </c>
      <c r="C4164" s="1" t="s">
        <v>26</v>
      </c>
      <c r="D4164" s="1" t="s">
        <v>27</v>
      </c>
      <c r="E4164" s="1" t="s">
        <v>16</v>
      </c>
      <c r="F4164" s="1" t="s">
        <v>17</v>
      </c>
      <c r="G4164">
        <v>11555.36</v>
      </c>
      <c r="H4164">
        <v>4</v>
      </c>
      <c r="I4164">
        <v>46221.440000000002</v>
      </c>
      <c r="J4164">
        <v>1.9</v>
      </c>
      <c r="K4164">
        <v>3322</v>
      </c>
      <c r="L4164" s="2">
        <v>45329</v>
      </c>
      <c r="O4164" t="str">
        <f>IF(ecommerce_10000[[#This Row],[Platform]]="Souq","sq",ecommerce_10000[[#This Row],[Platform]])</f>
        <v>sq</v>
      </c>
      <c r="P4164" t="str">
        <f>IF(E4164="Souq","sq",IF(E4164="Jumia","Jum",E4164))</f>
        <v>sq</v>
      </c>
      <c r="Q4164">
        <f>VLOOKUP(ecommerce_10000[[#This Row],[City]],F:I,4,FALSE)</f>
        <v>16284.02</v>
      </c>
      <c r="R4164" s="1">
        <f>SUMIF(C:C,ecommerce_10000[[#This Row],[Category]],I:I)</f>
        <v>29200970.130000021</v>
      </c>
      <c r="S4164" s="1">
        <f>SUMIFS(I:I,C:C,C4164)</f>
        <v>29200970.130000021</v>
      </c>
      <c r="T4164" s="1" t="str">
        <f>INDEX(F:F,MATCH(ecommerce_10000[[#This Row],[TotalAmount]],I:I,0))</f>
        <v>Cairo</v>
      </c>
    </row>
    <row r="4165" spans="1:20" x14ac:dyDescent="0.3">
      <c r="A4165" s="1" t="s">
        <v>4209</v>
      </c>
      <c r="B4165" s="1" t="s">
        <v>43</v>
      </c>
      <c r="C4165" s="1" t="s">
        <v>44</v>
      </c>
      <c r="D4165" s="1" t="s">
        <v>45</v>
      </c>
      <c r="E4165" s="1" t="s">
        <v>47</v>
      </c>
      <c r="F4165" s="1" t="s">
        <v>17</v>
      </c>
      <c r="G4165">
        <v>13050.89</v>
      </c>
      <c r="H4165">
        <v>1</v>
      </c>
      <c r="I4165">
        <v>13050.89</v>
      </c>
      <c r="J4165">
        <v>1.38</v>
      </c>
      <c r="K4165">
        <v>1622</v>
      </c>
      <c r="L4165" s="2">
        <v>45453</v>
      </c>
      <c r="O4165" t="str">
        <f>IF(ecommerce_10000[[#This Row],[Platform]]="Souq","sq",ecommerce_10000[[#This Row],[Platform]])</f>
        <v>Amazon</v>
      </c>
      <c r="P4165" t="str">
        <f>IF(E4165="Souq","sq",IF(E4165="Jumia","Jum",E4165))</f>
        <v>Amazon</v>
      </c>
      <c r="Q4165">
        <f>VLOOKUP(ecommerce_10000[[#This Row],[City]],F:I,4,FALSE)</f>
        <v>16284.02</v>
      </c>
      <c r="R4165" s="1">
        <f>SUMIF(C:C,ecommerce_10000[[#This Row],[Category]],I:I)</f>
        <v>31420413.200000018</v>
      </c>
      <c r="S4165" s="1">
        <f>SUMIFS(I:I,C:C,C4165)</f>
        <v>31420413.200000018</v>
      </c>
      <c r="T4165" s="1" t="str">
        <f>INDEX(F:F,MATCH(ecommerce_10000[[#This Row],[TotalAmount]],I:I,0))</f>
        <v>Cairo</v>
      </c>
    </row>
    <row r="4166" spans="1:20" x14ac:dyDescent="0.3">
      <c r="A4166" s="1" t="s">
        <v>4210</v>
      </c>
      <c r="B4166" s="1" t="s">
        <v>49</v>
      </c>
      <c r="C4166" s="1" t="s">
        <v>14</v>
      </c>
      <c r="D4166" s="1" t="s">
        <v>50</v>
      </c>
      <c r="E4166" s="1" t="s">
        <v>16</v>
      </c>
      <c r="F4166" s="1" t="s">
        <v>28</v>
      </c>
      <c r="G4166">
        <v>7785.83</v>
      </c>
      <c r="H4166">
        <v>3</v>
      </c>
      <c r="I4166">
        <v>23357.49</v>
      </c>
      <c r="J4166">
        <v>1.31</v>
      </c>
      <c r="K4166">
        <v>3955</v>
      </c>
      <c r="L4166" s="2">
        <v>45303</v>
      </c>
      <c r="O4166" t="str">
        <f>IF(ecommerce_10000[[#This Row],[Platform]]="Souq","sq",ecommerce_10000[[#This Row],[Platform]])</f>
        <v>sq</v>
      </c>
      <c r="P4166" t="str">
        <f>IF(E4166="Souq","sq",IF(E4166="Jumia","Jum",E4166))</f>
        <v>sq</v>
      </c>
      <c r="Q4166">
        <f>VLOOKUP(ecommerce_10000[[#This Row],[City]],F:I,4,FALSE)</f>
        <v>26648.76</v>
      </c>
      <c r="R4166" s="1">
        <f>SUMIF(C:C,ecommerce_10000[[#This Row],[Category]],I:I)</f>
        <v>92327183.770000085</v>
      </c>
      <c r="S4166" s="1">
        <f>SUMIFS(I:I,C:C,C4166)</f>
        <v>92327183.770000085</v>
      </c>
      <c r="T4166" s="1" t="str">
        <f>INDEX(F:F,MATCH(ecommerce_10000[[#This Row],[TotalAmount]],I:I,0))</f>
        <v>Casablanca</v>
      </c>
    </row>
    <row r="4167" spans="1:20" x14ac:dyDescent="0.3">
      <c r="A4167" s="1" t="s">
        <v>4211</v>
      </c>
      <c r="B4167" s="1" t="s">
        <v>53</v>
      </c>
      <c r="C4167" s="1" t="s">
        <v>31</v>
      </c>
      <c r="D4167" s="1" t="s">
        <v>54</v>
      </c>
      <c r="E4167" s="1" t="s">
        <v>47</v>
      </c>
      <c r="F4167" s="1" t="s">
        <v>40</v>
      </c>
      <c r="G4167">
        <v>14781.91</v>
      </c>
      <c r="H4167">
        <v>5</v>
      </c>
      <c r="I4167">
        <v>73909.55</v>
      </c>
      <c r="J4167">
        <v>1.25</v>
      </c>
      <c r="K4167">
        <v>4394</v>
      </c>
      <c r="L4167" s="2">
        <v>45622</v>
      </c>
      <c r="O4167" t="str">
        <f>IF(ecommerce_10000[[#This Row],[Platform]]="Souq","sq",ecommerce_10000[[#This Row],[Platform]])</f>
        <v>Amazon</v>
      </c>
      <c r="P4167" t="str">
        <f>IF(E4167="Souq","sq",IF(E4167="Jumia","Jum",E4167))</f>
        <v>Amazon</v>
      </c>
      <c r="Q4167">
        <f>VLOOKUP(ecommerce_10000[[#This Row],[City]],F:I,4,FALSE)</f>
        <v>99349.3</v>
      </c>
      <c r="R4167" s="1">
        <f>SUMIF(C:C,ecommerce_10000[[#This Row],[Category]],I:I)</f>
        <v>57542997.559999913</v>
      </c>
      <c r="S4167" s="1">
        <f>SUMIFS(I:I,C:C,C4167)</f>
        <v>57542997.559999913</v>
      </c>
      <c r="T4167" s="1" t="str">
        <f>INDEX(F:F,MATCH(ecommerce_10000[[#This Row],[TotalAmount]],I:I,0))</f>
        <v>Riyadh</v>
      </c>
    </row>
    <row r="4168" spans="1:20" x14ac:dyDescent="0.3">
      <c r="A4168" s="1" t="s">
        <v>4212</v>
      </c>
      <c r="B4168" s="1" t="s">
        <v>19</v>
      </c>
      <c r="C4168" s="1" t="s">
        <v>20</v>
      </c>
      <c r="D4168" s="1" t="s">
        <v>21</v>
      </c>
      <c r="E4168" s="1" t="s">
        <v>16</v>
      </c>
      <c r="F4168" s="1" t="s">
        <v>28</v>
      </c>
      <c r="G4168">
        <v>11784.08</v>
      </c>
      <c r="H4168">
        <v>3</v>
      </c>
      <c r="I4168">
        <v>35352.239999999998</v>
      </c>
      <c r="J4168">
        <v>1.1299999999999999</v>
      </c>
      <c r="K4168">
        <v>3019</v>
      </c>
      <c r="L4168" s="2">
        <v>45542</v>
      </c>
      <c r="O4168" t="str">
        <f>IF(ecommerce_10000[[#This Row],[Platform]]="Souq","sq",ecommerce_10000[[#This Row],[Platform]])</f>
        <v>sq</v>
      </c>
      <c r="P4168" t="str">
        <f>IF(E4168="Souq","sq",IF(E4168="Jumia","Jum",E4168))</f>
        <v>sq</v>
      </c>
      <c r="Q4168">
        <f>VLOOKUP(ecommerce_10000[[#This Row],[City]],F:I,4,FALSE)</f>
        <v>26648.76</v>
      </c>
      <c r="R4168" s="1">
        <f>SUMIF(C:C,ecommerce_10000[[#This Row],[Category]],I:I)</f>
        <v>91504159.730000004</v>
      </c>
      <c r="S4168" s="1">
        <f>SUMIFS(I:I,C:C,C4168)</f>
        <v>91504159.730000004</v>
      </c>
      <c r="T4168" s="1" t="str">
        <f>INDEX(F:F,MATCH(ecommerce_10000[[#This Row],[TotalAmount]],I:I,0))</f>
        <v>Casablanca</v>
      </c>
    </row>
    <row r="4169" spans="1:20" x14ac:dyDescent="0.3">
      <c r="A4169" s="1" t="s">
        <v>4213</v>
      </c>
      <c r="B4169" s="1" t="s">
        <v>38</v>
      </c>
      <c r="C4169" s="1" t="s">
        <v>20</v>
      </c>
      <c r="D4169" s="1" t="s">
        <v>39</v>
      </c>
      <c r="E4169" s="1" t="s">
        <v>16</v>
      </c>
      <c r="F4169" s="1" t="s">
        <v>62</v>
      </c>
      <c r="G4169">
        <v>9918.61</v>
      </c>
      <c r="H4169">
        <v>5</v>
      </c>
      <c r="I4169">
        <v>49593.05</v>
      </c>
      <c r="J4169">
        <v>1.75</v>
      </c>
      <c r="K4169">
        <v>4848</v>
      </c>
      <c r="L4169" s="2">
        <v>45559</v>
      </c>
      <c r="O4169" t="str">
        <f>IF(ecommerce_10000[[#This Row],[Platform]]="Souq","sq",ecommerce_10000[[#This Row],[Platform]])</f>
        <v>sq</v>
      </c>
      <c r="P4169" t="str">
        <f>IF(E4169="Souq","sq",IF(E4169="Jumia","Jum",E4169))</f>
        <v>sq</v>
      </c>
      <c r="Q4169">
        <f>VLOOKUP(ecommerce_10000[[#This Row],[City]],F:I,4,FALSE)</f>
        <v>27872.98</v>
      </c>
      <c r="R4169" s="1">
        <f>SUMIF(C:C,ecommerce_10000[[#This Row],[Category]],I:I)</f>
        <v>91504159.730000004</v>
      </c>
      <c r="S4169" s="1">
        <f>SUMIFS(I:I,C:C,C4169)</f>
        <v>91504159.730000004</v>
      </c>
      <c r="T4169" s="1" t="str">
        <f>INDEX(F:F,MATCH(ecommerce_10000[[#This Row],[TotalAmount]],I:I,0))</f>
        <v>Giza</v>
      </c>
    </row>
    <row r="4170" spans="1:20" x14ac:dyDescent="0.3">
      <c r="A4170" s="1" t="s">
        <v>4214</v>
      </c>
      <c r="B4170" s="1" t="s">
        <v>30</v>
      </c>
      <c r="C4170" s="1" t="s">
        <v>31</v>
      </c>
      <c r="D4170" s="1" t="s">
        <v>32</v>
      </c>
      <c r="E4170" s="1" t="s">
        <v>22</v>
      </c>
      <c r="F4170" s="1" t="s">
        <v>33</v>
      </c>
      <c r="G4170">
        <v>616.79999999999995</v>
      </c>
      <c r="H4170">
        <v>4</v>
      </c>
      <c r="I4170">
        <v>2467.1999999999998</v>
      </c>
      <c r="J4170">
        <v>1.69</v>
      </c>
      <c r="K4170">
        <v>3784</v>
      </c>
      <c r="L4170" s="2">
        <v>45559</v>
      </c>
      <c r="O4170" t="str">
        <f>IF(ecommerce_10000[[#This Row],[Platform]]="Souq","sq",ecommerce_10000[[#This Row],[Platform]])</f>
        <v>Jumia</v>
      </c>
      <c r="P4170" t="str">
        <f>IF(E4170="Souq","sq",IF(E4170="Jumia","Jum",E4170))</f>
        <v>Jum</v>
      </c>
      <c r="Q4170">
        <f>VLOOKUP(ecommerce_10000[[#This Row],[City]],F:I,4,FALSE)</f>
        <v>3665.44</v>
      </c>
      <c r="R4170" s="1">
        <f>SUMIF(C:C,ecommerce_10000[[#This Row],[Category]],I:I)</f>
        <v>57542997.559999913</v>
      </c>
      <c r="S4170" s="1">
        <f>SUMIFS(I:I,C:C,C4170)</f>
        <v>57542997.559999913</v>
      </c>
      <c r="T4170" s="1" t="str">
        <f>INDEX(F:F,MATCH(ecommerce_10000[[#This Row],[TotalAmount]],I:I,0))</f>
        <v>Dubai</v>
      </c>
    </row>
    <row r="4171" spans="1:20" x14ac:dyDescent="0.3">
      <c r="A4171" s="1" t="s">
        <v>4215</v>
      </c>
      <c r="B4171" s="1" t="s">
        <v>65</v>
      </c>
      <c r="C4171" s="1" t="s">
        <v>20</v>
      </c>
      <c r="D4171" s="1" t="s">
        <v>66</v>
      </c>
      <c r="E4171" s="1" t="s">
        <v>22</v>
      </c>
      <c r="F4171" s="1" t="s">
        <v>33</v>
      </c>
      <c r="G4171">
        <v>6667.41</v>
      </c>
      <c r="H4171">
        <v>4</v>
      </c>
      <c r="I4171">
        <v>26669.64</v>
      </c>
      <c r="J4171">
        <v>3.77</v>
      </c>
      <c r="K4171">
        <v>4876</v>
      </c>
      <c r="L4171" s="2">
        <v>45574</v>
      </c>
      <c r="O4171" t="str">
        <f>IF(ecommerce_10000[[#This Row],[Platform]]="Souq","sq",ecommerce_10000[[#This Row],[Platform]])</f>
        <v>Jumia</v>
      </c>
      <c r="P4171" t="str">
        <f>IF(E4171="Souq","sq",IF(E4171="Jumia","Jum",E4171))</f>
        <v>Jum</v>
      </c>
      <c r="Q4171">
        <f>VLOOKUP(ecommerce_10000[[#This Row],[City]],F:I,4,FALSE)</f>
        <v>3665.44</v>
      </c>
      <c r="R4171" s="1">
        <f>SUMIF(C:C,ecommerce_10000[[#This Row],[Category]],I:I)</f>
        <v>91504159.730000004</v>
      </c>
      <c r="S4171" s="1">
        <f>SUMIFS(I:I,C:C,C4171)</f>
        <v>91504159.730000004</v>
      </c>
      <c r="T4171" s="1" t="str">
        <f>INDEX(F:F,MATCH(ecommerce_10000[[#This Row],[TotalAmount]],I:I,0))</f>
        <v>Dubai</v>
      </c>
    </row>
    <row r="4172" spans="1:20" x14ac:dyDescent="0.3">
      <c r="A4172" s="1" t="s">
        <v>4216</v>
      </c>
      <c r="B4172" s="1" t="s">
        <v>35</v>
      </c>
      <c r="C4172" s="1" t="s">
        <v>14</v>
      </c>
      <c r="D4172" s="1" t="s">
        <v>36</v>
      </c>
      <c r="E4172" s="1" t="s">
        <v>16</v>
      </c>
      <c r="F4172" s="1" t="s">
        <v>28</v>
      </c>
      <c r="G4172">
        <v>2301.16</v>
      </c>
      <c r="H4172">
        <v>4</v>
      </c>
      <c r="I4172">
        <v>9204.64</v>
      </c>
      <c r="J4172">
        <v>4.88</v>
      </c>
      <c r="K4172">
        <v>949</v>
      </c>
      <c r="L4172" s="2">
        <v>45420</v>
      </c>
      <c r="O4172" t="str">
        <f>IF(ecommerce_10000[[#This Row],[Platform]]="Souq","sq",ecommerce_10000[[#This Row],[Platform]])</f>
        <v>sq</v>
      </c>
      <c r="P4172" t="str">
        <f>IF(E4172="Souq","sq",IF(E4172="Jumia","Jum",E4172))</f>
        <v>sq</v>
      </c>
      <c r="Q4172">
        <f>VLOOKUP(ecommerce_10000[[#This Row],[City]],F:I,4,FALSE)</f>
        <v>26648.76</v>
      </c>
      <c r="R4172" s="1">
        <f>SUMIF(C:C,ecommerce_10000[[#This Row],[Category]],I:I)</f>
        <v>92327183.770000085</v>
      </c>
      <c r="S4172" s="1">
        <f>SUMIFS(I:I,C:C,C4172)</f>
        <v>92327183.770000085</v>
      </c>
      <c r="T4172" s="1" t="str">
        <f>INDEX(F:F,MATCH(ecommerce_10000[[#This Row],[TotalAmount]],I:I,0))</f>
        <v>Casablanca</v>
      </c>
    </row>
    <row r="4173" spans="1:20" x14ac:dyDescent="0.3">
      <c r="A4173" s="1" t="s">
        <v>4217</v>
      </c>
      <c r="B4173" s="1" t="s">
        <v>49</v>
      </c>
      <c r="C4173" s="1" t="s">
        <v>14</v>
      </c>
      <c r="D4173" s="1" t="s">
        <v>50</v>
      </c>
      <c r="E4173" s="1" t="s">
        <v>22</v>
      </c>
      <c r="F4173" s="1" t="s">
        <v>28</v>
      </c>
      <c r="G4173">
        <v>9713.77</v>
      </c>
      <c r="H4173">
        <v>3</v>
      </c>
      <c r="I4173">
        <v>29141.31</v>
      </c>
      <c r="J4173">
        <v>1.01</v>
      </c>
      <c r="K4173">
        <v>1545</v>
      </c>
      <c r="L4173" s="2">
        <v>45597</v>
      </c>
      <c r="O4173" t="str">
        <f>IF(ecommerce_10000[[#This Row],[Platform]]="Souq","sq",ecommerce_10000[[#This Row],[Platform]])</f>
        <v>Jumia</v>
      </c>
      <c r="P4173" t="str">
        <f>IF(E4173="Souq","sq",IF(E4173="Jumia","Jum",E4173))</f>
        <v>Jum</v>
      </c>
      <c r="Q4173">
        <f>VLOOKUP(ecommerce_10000[[#This Row],[City]],F:I,4,FALSE)</f>
        <v>26648.76</v>
      </c>
      <c r="R4173" s="1">
        <f>SUMIF(C:C,ecommerce_10000[[#This Row],[Category]],I:I)</f>
        <v>92327183.770000085</v>
      </c>
      <c r="S4173" s="1">
        <f>SUMIFS(I:I,C:C,C4173)</f>
        <v>92327183.770000085</v>
      </c>
      <c r="T4173" s="1" t="str">
        <f>INDEX(F:F,MATCH(ecommerce_10000[[#This Row],[TotalAmount]],I:I,0))</f>
        <v>Casablanca</v>
      </c>
    </row>
    <row r="4174" spans="1:20" x14ac:dyDescent="0.3">
      <c r="A4174" s="1" t="s">
        <v>4218</v>
      </c>
      <c r="B4174" s="1" t="s">
        <v>25</v>
      </c>
      <c r="C4174" s="1" t="s">
        <v>26</v>
      </c>
      <c r="D4174" s="1" t="s">
        <v>27</v>
      </c>
      <c r="E4174" s="1" t="s">
        <v>22</v>
      </c>
      <c r="F4174" s="1" t="s">
        <v>33</v>
      </c>
      <c r="G4174">
        <v>13941.43</v>
      </c>
      <c r="H4174">
        <v>4</v>
      </c>
      <c r="I4174">
        <v>55765.72</v>
      </c>
      <c r="J4174">
        <v>1.48</v>
      </c>
      <c r="K4174">
        <v>3055</v>
      </c>
      <c r="L4174" s="2">
        <v>45595</v>
      </c>
      <c r="O4174" t="str">
        <f>IF(ecommerce_10000[[#This Row],[Platform]]="Souq","sq",ecommerce_10000[[#This Row],[Platform]])</f>
        <v>Jumia</v>
      </c>
      <c r="P4174" t="str">
        <f>IF(E4174="Souq","sq",IF(E4174="Jumia","Jum",E4174))</f>
        <v>Jum</v>
      </c>
      <c r="Q4174">
        <f>VLOOKUP(ecommerce_10000[[#This Row],[City]],F:I,4,FALSE)</f>
        <v>3665.44</v>
      </c>
      <c r="R4174" s="1">
        <f>SUMIF(C:C,ecommerce_10000[[#This Row],[Category]],I:I)</f>
        <v>29200970.130000021</v>
      </c>
      <c r="S4174" s="1">
        <f>SUMIFS(I:I,C:C,C4174)</f>
        <v>29200970.130000021</v>
      </c>
      <c r="T4174" s="1" t="str">
        <f>INDEX(F:F,MATCH(ecommerce_10000[[#This Row],[TotalAmount]],I:I,0))</f>
        <v>Dubai</v>
      </c>
    </row>
    <row r="4175" spans="1:20" x14ac:dyDescent="0.3">
      <c r="A4175" s="1" t="s">
        <v>4219</v>
      </c>
      <c r="B4175" s="1" t="s">
        <v>35</v>
      </c>
      <c r="C4175" s="1" t="s">
        <v>14</v>
      </c>
      <c r="D4175" s="1" t="s">
        <v>36</v>
      </c>
      <c r="E4175" s="1" t="s">
        <v>16</v>
      </c>
      <c r="F4175" s="1" t="s">
        <v>17</v>
      </c>
      <c r="G4175">
        <v>12303.7</v>
      </c>
      <c r="H4175">
        <v>3</v>
      </c>
      <c r="I4175">
        <v>36911.1</v>
      </c>
      <c r="J4175">
        <v>4.78</v>
      </c>
      <c r="K4175">
        <v>4135</v>
      </c>
      <c r="L4175" s="2">
        <v>45304</v>
      </c>
      <c r="O4175" t="str">
        <f>IF(ecommerce_10000[[#This Row],[Platform]]="Souq","sq",ecommerce_10000[[#This Row],[Platform]])</f>
        <v>sq</v>
      </c>
      <c r="P4175" t="str">
        <f>IF(E4175="Souq","sq",IF(E4175="Jumia","Jum",E4175))</f>
        <v>sq</v>
      </c>
      <c r="Q4175">
        <f>VLOOKUP(ecommerce_10000[[#This Row],[City]],F:I,4,FALSE)</f>
        <v>16284.02</v>
      </c>
      <c r="R4175" s="1">
        <f>SUMIF(C:C,ecommerce_10000[[#This Row],[Category]],I:I)</f>
        <v>92327183.770000085</v>
      </c>
      <c r="S4175" s="1">
        <f>SUMIFS(I:I,C:C,C4175)</f>
        <v>92327183.770000085</v>
      </c>
      <c r="T4175" s="1" t="str">
        <f>INDEX(F:F,MATCH(ecommerce_10000[[#This Row],[TotalAmount]],I:I,0))</f>
        <v>Cairo</v>
      </c>
    </row>
    <row r="4176" spans="1:20" x14ac:dyDescent="0.3">
      <c r="A4176" s="1" t="s">
        <v>4220</v>
      </c>
      <c r="B4176" s="1" t="s">
        <v>49</v>
      </c>
      <c r="C4176" s="1" t="s">
        <v>14</v>
      </c>
      <c r="D4176" s="1" t="s">
        <v>50</v>
      </c>
      <c r="E4176" s="1" t="s">
        <v>22</v>
      </c>
      <c r="F4176" s="1" t="s">
        <v>40</v>
      </c>
      <c r="G4176">
        <v>4231.8900000000003</v>
      </c>
      <c r="H4176">
        <v>3</v>
      </c>
      <c r="I4176">
        <v>12695.67</v>
      </c>
      <c r="J4176">
        <v>3.2</v>
      </c>
      <c r="K4176">
        <v>3879</v>
      </c>
      <c r="L4176" s="2">
        <v>45316</v>
      </c>
      <c r="O4176" t="str">
        <f>IF(ecommerce_10000[[#This Row],[Platform]]="Souq","sq",ecommerce_10000[[#This Row],[Platform]])</f>
        <v>Jumia</v>
      </c>
      <c r="P4176" t="str">
        <f>IF(E4176="Souq","sq",IF(E4176="Jumia","Jum",E4176))</f>
        <v>Jum</v>
      </c>
      <c r="Q4176">
        <f>VLOOKUP(ecommerce_10000[[#This Row],[City]],F:I,4,FALSE)</f>
        <v>99349.3</v>
      </c>
      <c r="R4176" s="1">
        <f>SUMIF(C:C,ecommerce_10000[[#This Row],[Category]],I:I)</f>
        <v>92327183.770000085</v>
      </c>
      <c r="S4176" s="1">
        <f>SUMIFS(I:I,C:C,C4176)</f>
        <v>92327183.770000085</v>
      </c>
      <c r="T4176" s="1" t="str">
        <f>INDEX(F:F,MATCH(ecommerce_10000[[#This Row],[TotalAmount]],I:I,0))</f>
        <v>Riyadh</v>
      </c>
    </row>
    <row r="4177" spans="1:20" x14ac:dyDescent="0.3">
      <c r="A4177" s="1" t="s">
        <v>4221</v>
      </c>
      <c r="B4177" s="1" t="s">
        <v>30</v>
      </c>
      <c r="C4177" s="1" t="s">
        <v>31</v>
      </c>
      <c r="D4177" s="1" t="s">
        <v>32</v>
      </c>
      <c r="E4177" s="1" t="s">
        <v>16</v>
      </c>
      <c r="F4177" s="1" t="s">
        <v>23</v>
      </c>
      <c r="G4177">
        <v>18512.63</v>
      </c>
      <c r="H4177">
        <v>4</v>
      </c>
      <c r="I4177">
        <v>74050.52</v>
      </c>
      <c r="J4177">
        <v>4.3600000000000003</v>
      </c>
      <c r="K4177">
        <v>3353</v>
      </c>
      <c r="L4177" s="2">
        <v>45330</v>
      </c>
      <c r="O4177" t="str">
        <f>IF(ecommerce_10000[[#This Row],[Platform]]="Souq","sq",ecommerce_10000[[#This Row],[Platform]])</f>
        <v>sq</v>
      </c>
      <c r="P4177" t="str">
        <f>IF(E4177="Souq","sq",IF(E4177="Jumia","Jum",E4177))</f>
        <v>sq</v>
      </c>
      <c r="Q4177">
        <f>VLOOKUP(ecommerce_10000[[#This Row],[City]],F:I,4,FALSE)</f>
        <v>13290.4</v>
      </c>
      <c r="R4177" s="1">
        <f>SUMIF(C:C,ecommerce_10000[[#This Row],[Category]],I:I)</f>
        <v>57542997.559999913</v>
      </c>
      <c r="S4177" s="1">
        <f>SUMIFS(I:I,C:C,C4177)</f>
        <v>57542997.559999913</v>
      </c>
      <c r="T4177" s="1" t="str">
        <f>INDEX(F:F,MATCH(ecommerce_10000[[#This Row],[TotalAmount]],I:I,0))</f>
        <v>Alexandria</v>
      </c>
    </row>
    <row r="4178" spans="1:20" x14ac:dyDescent="0.3">
      <c r="A4178" s="1" t="s">
        <v>4222</v>
      </c>
      <c r="B4178" s="1" t="s">
        <v>35</v>
      </c>
      <c r="C4178" s="1" t="s">
        <v>14</v>
      </c>
      <c r="D4178" s="1" t="s">
        <v>36</v>
      </c>
      <c r="E4178" s="1" t="s">
        <v>47</v>
      </c>
      <c r="F4178" s="1" t="s">
        <v>28</v>
      </c>
      <c r="G4178">
        <v>1673.81</v>
      </c>
      <c r="H4178">
        <v>3</v>
      </c>
      <c r="I4178">
        <v>5021.43</v>
      </c>
      <c r="J4178">
        <v>4.1100000000000003</v>
      </c>
      <c r="K4178">
        <v>2315</v>
      </c>
      <c r="L4178" s="2">
        <v>45644</v>
      </c>
      <c r="O4178" t="str">
        <f>IF(ecommerce_10000[[#This Row],[Platform]]="Souq","sq",ecommerce_10000[[#This Row],[Platform]])</f>
        <v>Amazon</v>
      </c>
      <c r="P4178" t="str">
        <f>IF(E4178="Souq","sq",IF(E4178="Jumia","Jum",E4178))</f>
        <v>Amazon</v>
      </c>
      <c r="Q4178">
        <f>VLOOKUP(ecommerce_10000[[#This Row],[City]],F:I,4,FALSE)</f>
        <v>26648.76</v>
      </c>
      <c r="R4178" s="1">
        <f>SUMIF(C:C,ecommerce_10000[[#This Row],[Category]],I:I)</f>
        <v>92327183.770000085</v>
      </c>
      <c r="S4178" s="1">
        <f>SUMIFS(I:I,C:C,C4178)</f>
        <v>92327183.770000085</v>
      </c>
      <c r="T4178" s="1" t="str">
        <f>INDEX(F:F,MATCH(ecommerce_10000[[#This Row],[TotalAmount]],I:I,0))</f>
        <v>Casablanca</v>
      </c>
    </row>
    <row r="4179" spans="1:20" x14ac:dyDescent="0.3">
      <c r="A4179" s="1" t="s">
        <v>4223</v>
      </c>
      <c r="B4179" s="1" t="s">
        <v>49</v>
      </c>
      <c r="C4179" s="1" t="s">
        <v>14</v>
      </c>
      <c r="D4179" s="1" t="s">
        <v>50</v>
      </c>
      <c r="E4179" s="1" t="s">
        <v>47</v>
      </c>
      <c r="F4179" s="1" t="s">
        <v>62</v>
      </c>
      <c r="G4179">
        <v>16485.439999999999</v>
      </c>
      <c r="H4179">
        <v>1</v>
      </c>
      <c r="I4179">
        <v>16485.439999999999</v>
      </c>
      <c r="J4179">
        <v>4.43</v>
      </c>
      <c r="K4179">
        <v>4608</v>
      </c>
      <c r="L4179" s="2">
        <v>45582</v>
      </c>
      <c r="O4179" t="str">
        <f>IF(ecommerce_10000[[#This Row],[Platform]]="Souq","sq",ecommerce_10000[[#This Row],[Platform]])</f>
        <v>Amazon</v>
      </c>
      <c r="P4179" t="str">
        <f>IF(E4179="Souq","sq",IF(E4179="Jumia","Jum",E4179))</f>
        <v>Amazon</v>
      </c>
      <c r="Q4179">
        <f>VLOOKUP(ecommerce_10000[[#This Row],[City]],F:I,4,FALSE)</f>
        <v>27872.98</v>
      </c>
      <c r="R4179" s="1">
        <f>SUMIF(C:C,ecommerce_10000[[#This Row],[Category]],I:I)</f>
        <v>92327183.770000085</v>
      </c>
      <c r="S4179" s="1">
        <f>SUMIFS(I:I,C:C,C4179)</f>
        <v>92327183.770000085</v>
      </c>
      <c r="T4179" s="1" t="str">
        <f>INDEX(F:F,MATCH(ecommerce_10000[[#This Row],[TotalAmount]],I:I,0))</f>
        <v>Giza</v>
      </c>
    </row>
    <row r="4180" spans="1:20" x14ac:dyDescent="0.3">
      <c r="A4180" s="1" t="s">
        <v>4224</v>
      </c>
      <c r="B4180" s="1" t="s">
        <v>49</v>
      </c>
      <c r="C4180" s="1" t="s">
        <v>14</v>
      </c>
      <c r="D4180" s="1" t="s">
        <v>50</v>
      </c>
      <c r="E4180" s="1" t="s">
        <v>16</v>
      </c>
      <c r="F4180" s="1" t="s">
        <v>17</v>
      </c>
      <c r="G4180">
        <v>3002.34</v>
      </c>
      <c r="H4180">
        <v>3</v>
      </c>
      <c r="I4180">
        <v>9007.02</v>
      </c>
      <c r="J4180">
        <v>2.5299999999999998</v>
      </c>
      <c r="K4180">
        <v>4590</v>
      </c>
      <c r="L4180" s="2">
        <v>45309</v>
      </c>
      <c r="O4180" t="str">
        <f>IF(ecommerce_10000[[#This Row],[Platform]]="Souq","sq",ecommerce_10000[[#This Row],[Platform]])</f>
        <v>sq</v>
      </c>
      <c r="P4180" t="str">
        <f>IF(E4180="Souq","sq",IF(E4180="Jumia","Jum",E4180))</f>
        <v>sq</v>
      </c>
      <c r="Q4180">
        <f>VLOOKUP(ecommerce_10000[[#This Row],[City]],F:I,4,FALSE)</f>
        <v>16284.02</v>
      </c>
      <c r="R4180" s="1">
        <f>SUMIF(C:C,ecommerce_10000[[#This Row],[Category]],I:I)</f>
        <v>92327183.770000085</v>
      </c>
      <c r="S4180" s="1">
        <f>SUMIFS(I:I,C:C,C4180)</f>
        <v>92327183.770000085</v>
      </c>
      <c r="T4180" s="1" t="str">
        <f>INDEX(F:F,MATCH(ecommerce_10000[[#This Row],[TotalAmount]],I:I,0))</f>
        <v>Cairo</v>
      </c>
    </row>
    <row r="4181" spans="1:20" x14ac:dyDescent="0.3">
      <c r="A4181" s="1" t="s">
        <v>4225</v>
      </c>
      <c r="B4181" s="1" t="s">
        <v>65</v>
      </c>
      <c r="C4181" s="1" t="s">
        <v>20</v>
      </c>
      <c r="D4181" s="1" t="s">
        <v>66</v>
      </c>
      <c r="E4181" s="1" t="s">
        <v>47</v>
      </c>
      <c r="F4181" s="1" t="s">
        <v>40</v>
      </c>
      <c r="G4181">
        <v>4668.3999999999996</v>
      </c>
      <c r="H4181">
        <v>3</v>
      </c>
      <c r="I4181">
        <v>14005.2</v>
      </c>
      <c r="J4181">
        <v>4.8499999999999996</v>
      </c>
      <c r="K4181">
        <v>3984</v>
      </c>
      <c r="L4181" s="2">
        <v>45558</v>
      </c>
      <c r="O4181" t="str">
        <f>IF(ecommerce_10000[[#This Row],[Platform]]="Souq","sq",ecommerce_10000[[#This Row],[Platform]])</f>
        <v>Amazon</v>
      </c>
      <c r="P4181" t="str">
        <f>IF(E4181="Souq","sq",IF(E4181="Jumia","Jum",E4181))</f>
        <v>Amazon</v>
      </c>
      <c r="Q4181">
        <f>VLOOKUP(ecommerce_10000[[#This Row],[City]],F:I,4,FALSE)</f>
        <v>99349.3</v>
      </c>
      <c r="R4181" s="1">
        <f>SUMIF(C:C,ecommerce_10000[[#This Row],[Category]],I:I)</f>
        <v>91504159.730000004</v>
      </c>
      <c r="S4181" s="1">
        <f>SUMIFS(I:I,C:C,C4181)</f>
        <v>91504159.730000004</v>
      </c>
      <c r="T4181" s="1" t="str">
        <f>INDEX(F:F,MATCH(ecommerce_10000[[#This Row],[TotalAmount]],I:I,0))</f>
        <v>Riyadh</v>
      </c>
    </row>
    <row r="4182" spans="1:20" x14ac:dyDescent="0.3">
      <c r="A4182" s="1" t="s">
        <v>4226</v>
      </c>
      <c r="B4182" s="1" t="s">
        <v>49</v>
      </c>
      <c r="C4182" s="1" t="s">
        <v>14</v>
      </c>
      <c r="D4182" s="1" t="s">
        <v>50</v>
      </c>
      <c r="E4182" s="1" t="s">
        <v>16</v>
      </c>
      <c r="F4182" s="1" t="s">
        <v>33</v>
      </c>
      <c r="G4182">
        <v>3671.28</v>
      </c>
      <c r="H4182">
        <v>5</v>
      </c>
      <c r="I4182">
        <v>18356.400000000001</v>
      </c>
      <c r="J4182">
        <v>4.74</v>
      </c>
      <c r="K4182">
        <v>3911</v>
      </c>
      <c r="L4182" s="2">
        <v>45409</v>
      </c>
      <c r="O4182" t="str">
        <f>IF(ecommerce_10000[[#This Row],[Platform]]="Souq","sq",ecommerce_10000[[#This Row],[Platform]])</f>
        <v>sq</v>
      </c>
      <c r="P4182" t="str">
        <f>IF(E4182="Souq","sq",IF(E4182="Jumia","Jum",E4182))</f>
        <v>sq</v>
      </c>
      <c r="Q4182">
        <f>VLOOKUP(ecommerce_10000[[#This Row],[City]],F:I,4,FALSE)</f>
        <v>3665.44</v>
      </c>
      <c r="R4182" s="1">
        <f>SUMIF(C:C,ecommerce_10000[[#This Row],[Category]],I:I)</f>
        <v>92327183.770000085</v>
      </c>
      <c r="S4182" s="1">
        <f>SUMIFS(I:I,C:C,C4182)</f>
        <v>92327183.770000085</v>
      </c>
      <c r="T4182" s="1" t="str">
        <f>INDEX(F:F,MATCH(ecommerce_10000[[#This Row],[TotalAmount]],I:I,0))</f>
        <v>Dubai</v>
      </c>
    </row>
    <row r="4183" spans="1:20" x14ac:dyDescent="0.3">
      <c r="A4183" s="1" t="s">
        <v>4227</v>
      </c>
      <c r="B4183" s="1" t="s">
        <v>19</v>
      </c>
      <c r="C4183" s="1" t="s">
        <v>20</v>
      </c>
      <c r="D4183" s="1" t="s">
        <v>21</v>
      </c>
      <c r="E4183" s="1" t="s">
        <v>22</v>
      </c>
      <c r="F4183" s="1" t="s">
        <v>33</v>
      </c>
      <c r="G4183">
        <v>19666.32</v>
      </c>
      <c r="H4183">
        <v>5</v>
      </c>
      <c r="I4183">
        <v>98331.6</v>
      </c>
      <c r="J4183">
        <v>3.78</v>
      </c>
      <c r="K4183">
        <v>3645</v>
      </c>
      <c r="L4183" s="2">
        <v>45522</v>
      </c>
      <c r="O4183" t="str">
        <f>IF(ecommerce_10000[[#This Row],[Platform]]="Souq","sq",ecommerce_10000[[#This Row],[Platform]])</f>
        <v>Jumia</v>
      </c>
      <c r="P4183" t="str">
        <f>IF(E4183="Souq","sq",IF(E4183="Jumia","Jum",E4183))</f>
        <v>Jum</v>
      </c>
      <c r="Q4183">
        <f>VLOOKUP(ecommerce_10000[[#This Row],[City]],F:I,4,FALSE)</f>
        <v>3665.44</v>
      </c>
      <c r="R4183" s="1">
        <f>SUMIF(C:C,ecommerce_10000[[#This Row],[Category]],I:I)</f>
        <v>91504159.730000004</v>
      </c>
      <c r="S4183" s="1">
        <f>SUMIFS(I:I,C:C,C4183)</f>
        <v>91504159.730000004</v>
      </c>
      <c r="T4183" s="1" t="str">
        <f>INDEX(F:F,MATCH(ecommerce_10000[[#This Row],[TotalAmount]],I:I,0))</f>
        <v>Dubai</v>
      </c>
    </row>
    <row r="4184" spans="1:20" x14ac:dyDescent="0.3">
      <c r="A4184" s="1" t="s">
        <v>4228</v>
      </c>
      <c r="B4184" s="1" t="s">
        <v>13</v>
      </c>
      <c r="C4184" s="1" t="s">
        <v>14</v>
      </c>
      <c r="D4184" s="1" t="s">
        <v>15</v>
      </c>
      <c r="E4184" s="1" t="s">
        <v>16</v>
      </c>
      <c r="F4184" s="1" t="s">
        <v>62</v>
      </c>
      <c r="G4184">
        <v>19075.2</v>
      </c>
      <c r="H4184">
        <v>1</v>
      </c>
      <c r="I4184">
        <v>19075.2</v>
      </c>
      <c r="J4184">
        <v>3.79</v>
      </c>
      <c r="K4184">
        <v>1279</v>
      </c>
      <c r="L4184" s="2">
        <v>45374</v>
      </c>
      <c r="O4184" t="str">
        <f>IF(ecommerce_10000[[#This Row],[Platform]]="Souq","sq",ecommerce_10000[[#This Row],[Platform]])</f>
        <v>sq</v>
      </c>
      <c r="P4184" t="str">
        <f>IF(E4184="Souq","sq",IF(E4184="Jumia","Jum",E4184))</f>
        <v>sq</v>
      </c>
      <c r="Q4184">
        <f>VLOOKUP(ecommerce_10000[[#This Row],[City]],F:I,4,FALSE)</f>
        <v>27872.98</v>
      </c>
      <c r="R4184" s="1">
        <f>SUMIF(C:C,ecommerce_10000[[#This Row],[Category]],I:I)</f>
        <v>92327183.770000085</v>
      </c>
      <c r="S4184" s="1">
        <f>SUMIFS(I:I,C:C,C4184)</f>
        <v>92327183.770000085</v>
      </c>
      <c r="T4184" s="1" t="str">
        <f>INDEX(F:F,MATCH(ecommerce_10000[[#This Row],[TotalAmount]],I:I,0))</f>
        <v>Giza</v>
      </c>
    </row>
    <row r="4185" spans="1:20" x14ac:dyDescent="0.3">
      <c r="A4185" s="1" t="s">
        <v>4229</v>
      </c>
      <c r="B4185" s="1" t="s">
        <v>19</v>
      </c>
      <c r="C4185" s="1" t="s">
        <v>20</v>
      </c>
      <c r="D4185" s="1" t="s">
        <v>21</v>
      </c>
      <c r="E4185" s="1" t="s">
        <v>22</v>
      </c>
      <c r="F4185" s="1" t="s">
        <v>40</v>
      </c>
      <c r="G4185">
        <v>12640.58</v>
      </c>
      <c r="H4185">
        <v>5</v>
      </c>
      <c r="I4185">
        <v>63202.9</v>
      </c>
      <c r="J4185">
        <v>4.4400000000000004</v>
      </c>
      <c r="K4185">
        <v>394</v>
      </c>
      <c r="L4185" s="2">
        <v>45458</v>
      </c>
      <c r="O4185" t="str">
        <f>IF(ecommerce_10000[[#This Row],[Platform]]="Souq","sq",ecommerce_10000[[#This Row],[Platform]])</f>
        <v>Jumia</v>
      </c>
      <c r="P4185" t="str">
        <f>IF(E4185="Souq","sq",IF(E4185="Jumia","Jum",E4185))</f>
        <v>Jum</v>
      </c>
      <c r="Q4185">
        <f>VLOOKUP(ecommerce_10000[[#This Row],[City]],F:I,4,FALSE)</f>
        <v>99349.3</v>
      </c>
      <c r="R4185" s="1">
        <f>SUMIF(C:C,ecommerce_10000[[#This Row],[Category]],I:I)</f>
        <v>91504159.730000004</v>
      </c>
      <c r="S4185" s="1">
        <f>SUMIFS(I:I,C:C,C4185)</f>
        <v>91504159.730000004</v>
      </c>
      <c r="T4185" s="1" t="str">
        <f>INDEX(F:F,MATCH(ecommerce_10000[[#This Row],[TotalAmount]],I:I,0))</f>
        <v>Riyadh</v>
      </c>
    </row>
    <row r="4186" spans="1:20" x14ac:dyDescent="0.3">
      <c r="A4186" s="1" t="s">
        <v>4230</v>
      </c>
      <c r="B4186" s="1" t="s">
        <v>43</v>
      </c>
      <c r="C4186" s="1" t="s">
        <v>44</v>
      </c>
      <c r="D4186" s="1" t="s">
        <v>45</v>
      </c>
      <c r="E4186" s="1" t="s">
        <v>16</v>
      </c>
      <c r="F4186" s="1" t="s">
        <v>33</v>
      </c>
      <c r="G4186">
        <v>11000.5</v>
      </c>
      <c r="H4186">
        <v>3</v>
      </c>
      <c r="I4186">
        <v>33001.5</v>
      </c>
      <c r="J4186">
        <v>3.48</v>
      </c>
      <c r="K4186">
        <v>4869</v>
      </c>
      <c r="L4186" s="2">
        <v>45304</v>
      </c>
      <c r="O4186" t="str">
        <f>IF(ecommerce_10000[[#This Row],[Platform]]="Souq","sq",ecommerce_10000[[#This Row],[Platform]])</f>
        <v>sq</v>
      </c>
      <c r="P4186" t="str">
        <f>IF(E4186="Souq","sq",IF(E4186="Jumia","Jum",E4186))</f>
        <v>sq</v>
      </c>
      <c r="Q4186">
        <f>VLOOKUP(ecommerce_10000[[#This Row],[City]],F:I,4,FALSE)</f>
        <v>3665.44</v>
      </c>
      <c r="R4186" s="1">
        <f>SUMIF(C:C,ecommerce_10000[[#This Row],[Category]],I:I)</f>
        <v>31420413.200000018</v>
      </c>
      <c r="S4186" s="1">
        <f>SUMIFS(I:I,C:C,C4186)</f>
        <v>31420413.200000018</v>
      </c>
      <c r="T4186" s="1" t="str">
        <f>INDEX(F:F,MATCH(ecommerce_10000[[#This Row],[TotalAmount]],I:I,0))</f>
        <v>Dubai</v>
      </c>
    </row>
    <row r="4187" spans="1:20" x14ac:dyDescent="0.3">
      <c r="A4187" s="1" t="s">
        <v>4231</v>
      </c>
      <c r="B4187" s="1" t="s">
        <v>65</v>
      </c>
      <c r="C4187" s="1" t="s">
        <v>20</v>
      </c>
      <c r="D4187" s="1" t="s">
        <v>66</v>
      </c>
      <c r="E4187" s="1" t="s">
        <v>16</v>
      </c>
      <c r="F4187" s="1" t="s">
        <v>33</v>
      </c>
      <c r="G4187">
        <v>11701.86</v>
      </c>
      <c r="H4187">
        <v>3</v>
      </c>
      <c r="I4187">
        <v>35105.58</v>
      </c>
      <c r="J4187">
        <v>2.2599999999999998</v>
      </c>
      <c r="K4187">
        <v>1717</v>
      </c>
      <c r="L4187" s="2">
        <v>45584</v>
      </c>
      <c r="O4187" t="str">
        <f>IF(ecommerce_10000[[#This Row],[Platform]]="Souq","sq",ecommerce_10000[[#This Row],[Platform]])</f>
        <v>sq</v>
      </c>
      <c r="P4187" t="str">
        <f>IF(E4187="Souq","sq",IF(E4187="Jumia","Jum",E4187))</f>
        <v>sq</v>
      </c>
      <c r="Q4187">
        <f>VLOOKUP(ecommerce_10000[[#This Row],[City]],F:I,4,FALSE)</f>
        <v>3665.44</v>
      </c>
      <c r="R4187" s="1">
        <f>SUMIF(C:C,ecommerce_10000[[#This Row],[Category]],I:I)</f>
        <v>91504159.730000004</v>
      </c>
      <c r="S4187" s="1">
        <f>SUMIFS(I:I,C:C,C4187)</f>
        <v>91504159.730000004</v>
      </c>
      <c r="T4187" s="1" t="str">
        <f>INDEX(F:F,MATCH(ecommerce_10000[[#This Row],[TotalAmount]],I:I,0))</f>
        <v>Dubai</v>
      </c>
    </row>
    <row r="4188" spans="1:20" x14ac:dyDescent="0.3">
      <c r="A4188" s="1" t="s">
        <v>4232</v>
      </c>
      <c r="B4188" s="1" t="s">
        <v>30</v>
      </c>
      <c r="C4188" s="1" t="s">
        <v>31</v>
      </c>
      <c r="D4188" s="1" t="s">
        <v>32</v>
      </c>
      <c r="E4188" s="1" t="s">
        <v>22</v>
      </c>
      <c r="F4188" s="1" t="s">
        <v>62</v>
      </c>
      <c r="G4188">
        <v>6335.87</v>
      </c>
      <c r="H4188">
        <v>3</v>
      </c>
      <c r="I4188">
        <v>19007.61</v>
      </c>
      <c r="J4188">
        <v>2.61</v>
      </c>
      <c r="K4188">
        <v>4479</v>
      </c>
      <c r="L4188" s="2">
        <v>45416</v>
      </c>
      <c r="O4188" t="str">
        <f>IF(ecommerce_10000[[#This Row],[Platform]]="Souq","sq",ecommerce_10000[[#This Row],[Platform]])</f>
        <v>Jumia</v>
      </c>
      <c r="P4188" t="str">
        <f>IF(E4188="Souq","sq",IF(E4188="Jumia","Jum",E4188))</f>
        <v>Jum</v>
      </c>
      <c r="Q4188">
        <f>VLOOKUP(ecommerce_10000[[#This Row],[City]],F:I,4,FALSE)</f>
        <v>27872.98</v>
      </c>
      <c r="R4188" s="1">
        <f>SUMIF(C:C,ecommerce_10000[[#This Row],[Category]],I:I)</f>
        <v>57542997.559999913</v>
      </c>
      <c r="S4188" s="1">
        <f>SUMIFS(I:I,C:C,C4188)</f>
        <v>57542997.559999913</v>
      </c>
      <c r="T4188" s="1" t="str">
        <f>INDEX(F:F,MATCH(ecommerce_10000[[#This Row],[TotalAmount]],I:I,0))</f>
        <v>Giza</v>
      </c>
    </row>
    <row r="4189" spans="1:20" x14ac:dyDescent="0.3">
      <c r="A4189" s="1" t="s">
        <v>4233</v>
      </c>
      <c r="B4189" s="1" t="s">
        <v>13</v>
      </c>
      <c r="C4189" s="1" t="s">
        <v>14</v>
      </c>
      <c r="D4189" s="1" t="s">
        <v>15</v>
      </c>
      <c r="E4189" s="1" t="s">
        <v>47</v>
      </c>
      <c r="F4189" s="1" t="s">
        <v>28</v>
      </c>
      <c r="G4189">
        <v>7108.06</v>
      </c>
      <c r="H4189">
        <v>1</v>
      </c>
      <c r="I4189">
        <v>7108.06</v>
      </c>
      <c r="J4189">
        <v>3.32</v>
      </c>
      <c r="K4189">
        <v>2852</v>
      </c>
      <c r="L4189" s="2">
        <v>45410</v>
      </c>
      <c r="O4189" t="str">
        <f>IF(ecommerce_10000[[#This Row],[Platform]]="Souq","sq",ecommerce_10000[[#This Row],[Platform]])</f>
        <v>Amazon</v>
      </c>
      <c r="P4189" t="str">
        <f>IF(E4189="Souq","sq",IF(E4189="Jumia","Jum",E4189))</f>
        <v>Amazon</v>
      </c>
      <c r="Q4189">
        <f>VLOOKUP(ecommerce_10000[[#This Row],[City]],F:I,4,FALSE)</f>
        <v>26648.76</v>
      </c>
      <c r="R4189" s="1">
        <f>SUMIF(C:C,ecommerce_10000[[#This Row],[Category]],I:I)</f>
        <v>92327183.770000085</v>
      </c>
      <c r="S4189" s="1">
        <f>SUMIFS(I:I,C:C,C4189)</f>
        <v>92327183.770000085</v>
      </c>
      <c r="T4189" s="1" t="str">
        <f>INDEX(F:F,MATCH(ecommerce_10000[[#This Row],[TotalAmount]],I:I,0))</f>
        <v>Casablanca</v>
      </c>
    </row>
    <row r="4190" spans="1:20" x14ac:dyDescent="0.3">
      <c r="A4190" s="1" t="s">
        <v>4234</v>
      </c>
      <c r="B4190" s="1" t="s">
        <v>13</v>
      </c>
      <c r="C4190" s="1" t="s">
        <v>14</v>
      </c>
      <c r="D4190" s="1" t="s">
        <v>15</v>
      </c>
      <c r="E4190" s="1" t="s">
        <v>16</v>
      </c>
      <c r="F4190" s="1" t="s">
        <v>62</v>
      </c>
      <c r="G4190">
        <v>5983.55</v>
      </c>
      <c r="H4190">
        <v>1</v>
      </c>
      <c r="I4190">
        <v>5983.55</v>
      </c>
      <c r="J4190">
        <v>4.74</v>
      </c>
      <c r="K4190">
        <v>4210</v>
      </c>
      <c r="L4190" s="2">
        <v>45387</v>
      </c>
      <c r="O4190" t="str">
        <f>IF(ecommerce_10000[[#This Row],[Platform]]="Souq","sq",ecommerce_10000[[#This Row],[Platform]])</f>
        <v>sq</v>
      </c>
      <c r="P4190" t="str">
        <f>IF(E4190="Souq","sq",IF(E4190="Jumia","Jum",E4190))</f>
        <v>sq</v>
      </c>
      <c r="Q4190">
        <f>VLOOKUP(ecommerce_10000[[#This Row],[City]],F:I,4,FALSE)</f>
        <v>27872.98</v>
      </c>
      <c r="R4190" s="1">
        <f>SUMIF(C:C,ecommerce_10000[[#This Row],[Category]],I:I)</f>
        <v>92327183.770000085</v>
      </c>
      <c r="S4190" s="1">
        <f>SUMIFS(I:I,C:C,C4190)</f>
        <v>92327183.770000085</v>
      </c>
      <c r="T4190" s="1" t="str">
        <f>INDEX(F:F,MATCH(ecommerce_10000[[#This Row],[TotalAmount]],I:I,0))</f>
        <v>Giza</v>
      </c>
    </row>
    <row r="4191" spans="1:20" x14ac:dyDescent="0.3">
      <c r="A4191" s="1" t="s">
        <v>4235</v>
      </c>
      <c r="B4191" s="1" t="s">
        <v>38</v>
      </c>
      <c r="C4191" s="1" t="s">
        <v>20</v>
      </c>
      <c r="D4191" s="1" t="s">
        <v>39</v>
      </c>
      <c r="E4191" s="1" t="s">
        <v>16</v>
      </c>
      <c r="F4191" s="1" t="s">
        <v>33</v>
      </c>
      <c r="G4191">
        <v>18073.490000000002</v>
      </c>
      <c r="H4191">
        <v>2</v>
      </c>
      <c r="I4191">
        <v>36146.980000000003</v>
      </c>
      <c r="J4191">
        <v>3.4</v>
      </c>
      <c r="K4191">
        <v>804</v>
      </c>
      <c r="L4191" s="2">
        <v>45384</v>
      </c>
      <c r="O4191" t="str">
        <f>IF(ecommerce_10000[[#This Row],[Platform]]="Souq","sq",ecommerce_10000[[#This Row],[Platform]])</f>
        <v>sq</v>
      </c>
      <c r="P4191" t="str">
        <f>IF(E4191="Souq","sq",IF(E4191="Jumia","Jum",E4191))</f>
        <v>sq</v>
      </c>
      <c r="Q4191">
        <f>VLOOKUP(ecommerce_10000[[#This Row],[City]],F:I,4,FALSE)</f>
        <v>3665.44</v>
      </c>
      <c r="R4191" s="1">
        <f>SUMIF(C:C,ecommerce_10000[[#This Row],[Category]],I:I)</f>
        <v>91504159.730000004</v>
      </c>
      <c r="S4191" s="1">
        <f>SUMIFS(I:I,C:C,C4191)</f>
        <v>91504159.730000004</v>
      </c>
      <c r="T4191" s="1" t="str">
        <f>INDEX(F:F,MATCH(ecommerce_10000[[#This Row],[TotalAmount]],I:I,0))</f>
        <v>Dubai</v>
      </c>
    </row>
    <row r="4192" spans="1:20" x14ac:dyDescent="0.3">
      <c r="A4192" s="1" t="s">
        <v>4236</v>
      </c>
      <c r="B4192" s="1" t="s">
        <v>30</v>
      </c>
      <c r="C4192" s="1" t="s">
        <v>31</v>
      </c>
      <c r="D4192" s="1" t="s">
        <v>32</v>
      </c>
      <c r="E4192" s="1" t="s">
        <v>16</v>
      </c>
      <c r="F4192" s="1" t="s">
        <v>33</v>
      </c>
      <c r="G4192">
        <v>15892.07</v>
      </c>
      <c r="H4192">
        <v>5</v>
      </c>
      <c r="I4192">
        <v>79460.350000000006</v>
      </c>
      <c r="J4192">
        <v>3.57</v>
      </c>
      <c r="K4192">
        <v>4407</v>
      </c>
      <c r="L4192" s="2">
        <v>45498</v>
      </c>
      <c r="O4192" t="str">
        <f>IF(ecommerce_10000[[#This Row],[Platform]]="Souq","sq",ecommerce_10000[[#This Row],[Platform]])</f>
        <v>sq</v>
      </c>
      <c r="P4192" t="str">
        <f>IF(E4192="Souq","sq",IF(E4192="Jumia","Jum",E4192))</f>
        <v>sq</v>
      </c>
      <c r="Q4192">
        <f>VLOOKUP(ecommerce_10000[[#This Row],[City]],F:I,4,FALSE)</f>
        <v>3665.44</v>
      </c>
      <c r="R4192" s="1">
        <f>SUMIF(C:C,ecommerce_10000[[#This Row],[Category]],I:I)</f>
        <v>57542997.559999913</v>
      </c>
      <c r="S4192" s="1">
        <f>SUMIFS(I:I,C:C,C4192)</f>
        <v>57542997.559999913</v>
      </c>
      <c r="T4192" s="1" t="str">
        <f>INDEX(F:F,MATCH(ecommerce_10000[[#This Row],[TotalAmount]],I:I,0))</f>
        <v>Dubai</v>
      </c>
    </row>
    <row r="4193" spans="1:20" x14ac:dyDescent="0.3">
      <c r="A4193" s="1" t="s">
        <v>4237</v>
      </c>
      <c r="B4193" s="1" t="s">
        <v>13</v>
      </c>
      <c r="C4193" s="1" t="s">
        <v>14</v>
      </c>
      <c r="D4193" s="1" t="s">
        <v>15</v>
      </c>
      <c r="E4193" s="1" t="s">
        <v>16</v>
      </c>
      <c r="F4193" s="1" t="s">
        <v>62</v>
      </c>
      <c r="G4193">
        <v>12583.04</v>
      </c>
      <c r="H4193">
        <v>1</v>
      </c>
      <c r="I4193">
        <v>12583.04</v>
      </c>
      <c r="J4193">
        <v>4.8899999999999997</v>
      </c>
      <c r="K4193">
        <v>2309</v>
      </c>
      <c r="L4193" s="2">
        <v>45641</v>
      </c>
      <c r="O4193" t="str">
        <f>IF(ecommerce_10000[[#This Row],[Platform]]="Souq","sq",ecommerce_10000[[#This Row],[Platform]])</f>
        <v>sq</v>
      </c>
      <c r="P4193" t="str">
        <f>IF(E4193="Souq","sq",IF(E4193="Jumia","Jum",E4193))</f>
        <v>sq</v>
      </c>
      <c r="Q4193">
        <f>VLOOKUP(ecommerce_10000[[#This Row],[City]],F:I,4,FALSE)</f>
        <v>27872.98</v>
      </c>
      <c r="R4193" s="1">
        <f>SUMIF(C:C,ecommerce_10000[[#This Row],[Category]],I:I)</f>
        <v>92327183.770000085</v>
      </c>
      <c r="S4193" s="1">
        <f>SUMIFS(I:I,C:C,C4193)</f>
        <v>92327183.770000085</v>
      </c>
      <c r="T4193" s="1" t="str">
        <f>INDEX(F:F,MATCH(ecommerce_10000[[#This Row],[TotalAmount]],I:I,0))</f>
        <v>Giza</v>
      </c>
    </row>
    <row r="4194" spans="1:20" x14ac:dyDescent="0.3">
      <c r="A4194" s="1" t="s">
        <v>4238</v>
      </c>
      <c r="B4194" s="1" t="s">
        <v>43</v>
      </c>
      <c r="C4194" s="1" t="s">
        <v>44</v>
      </c>
      <c r="D4194" s="1" t="s">
        <v>45</v>
      </c>
      <c r="E4194" s="1" t="s">
        <v>47</v>
      </c>
      <c r="F4194" s="1" t="s">
        <v>23</v>
      </c>
      <c r="G4194">
        <v>15578.82</v>
      </c>
      <c r="H4194">
        <v>5</v>
      </c>
      <c r="I4194">
        <v>77894.100000000006</v>
      </c>
      <c r="J4194">
        <v>4.92</v>
      </c>
      <c r="K4194">
        <v>3648</v>
      </c>
      <c r="L4194" s="2">
        <v>45630</v>
      </c>
      <c r="O4194" t="str">
        <f>IF(ecommerce_10000[[#This Row],[Platform]]="Souq","sq",ecommerce_10000[[#This Row],[Platform]])</f>
        <v>Amazon</v>
      </c>
      <c r="P4194" t="str">
        <f>IF(E4194="Souq","sq",IF(E4194="Jumia","Jum",E4194))</f>
        <v>Amazon</v>
      </c>
      <c r="Q4194">
        <f>VLOOKUP(ecommerce_10000[[#This Row],[City]],F:I,4,FALSE)</f>
        <v>13290.4</v>
      </c>
      <c r="R4194" s="1">
        <f>SUMIF(C:C,ecommerce_10000[[#This Row],[Category]],I:I)</f>
        <v>31420413.200000018</v>
      </c>
      <c r="S4194" s="1">
        <f>SUMIFS(I:I,C:C,C4194)</f>
        <v>31420413.200000018</v>
      </c>
      <c r="T4194" s="1" t="str">
        <f>INDEX(F:F,MATCH(ecommerce_10000[[#This Row],[TotalAmount]],I:I,0))</f>
        <v>Alexandria</v>
      </c>
    </row>
    <row r="4195" spans="1:20" x14ac:dyDescent="0.3">
      <c r="A4195" s="1" t="s">
        <v>4239</v>
      </c>
      <c r="B4195" s="1" t="s">
        <v>53</v>
      </c>
      <c r="C4195" s="1" t="s">
        <v>31</v>
      </c>
      <c r="D4195" s="1" t="s">
        <v>54</v>
      </c>
      <c r="E4195" s="1" t="s">
        <v>16</v>
      </c>
      <c r="F4195" s="1" t="s">
        <v>17</v>
      </c>
      <c r="G4195">
        <v>12156.45</v>
      </c>
      <c r="H4195">
        <v>4</v>
      </c>
      <c r="I4195">
        <v>48625.8</v>
      </c>
      <c r="J4195">
        <v>2.69</v>
      </c>
      <c r="K4195">
        <v>1745</v>
      </c>
      <c r="L4195" s="2">
        <v>45439</v>
      </c>
      <c r="O4195" t="str">
        <f>IF(ecommerce_10000[[#This Row],[Platform]]="Souq","sq",ecommerce_10000[[#This Row],[Platform]])</f>
        <v>sq</v>
      </c>
      <c r="P4195" t="str">
        <f>IF(E4195="Souq","sq",IF(E4195="Jumia","Jum",E4195))</f>
        <v>sq</v>
      </c>
      <c r="Q4195">
        <f>VLOOKUP(ecommerce_10000[[#This Row],[City]],F:I,4,FALSE)</f>
        <v>16284.02</v>
      </c>
      <c r="R4195" s="1">
        <f>SUMIF(C:C,ecommerce_10000[[#This Row],[Category]],I:I)</f>
        <v>57542997.559999913</v>
      </c>
      <c r="S4195" s="1">
        <f>SUMIFS(I:I,C:C,C4195)</f>
        <v>57542997.559999913</v>
      </c>
      <c r="T4195" s="1" t="str">
        <f>INDEX(F:F,MATCH(ecommerce_10000[[#This Row],[TotalAmount]],I:I,0))</f>
        <v>Cairo</v>
      </c>
    </row>
    <row r="4196" spans="1:20" x14ac:dyDescent="0.3">
      <c r="A4196" s="1" t="s">
        <v>4240</v>
      </c>
      <c r="B4196" s="1" t="s">
        <v>43</v>
      </c>
      <c r="C4196" s="1" t="s">
        <v>44</v>
      </c>
      <c r="D4196" s="1" t="s">
        <v>45</v>
      </c>
      <c r="E4196" s="1" t="s">
        <v>47</v>
      </c>
      <c r="F4196" s="1" t="s">
        <v>17</v>
      </c>
      <c r="G4196">
        <v>3550.12</v>
      </c>
      <c r="H4196">
        <v>4</v>
      </c>
      <c r="I4196">
        <v>14200.48</v>
      </c>
      <c r="J4196">
        <v>3.52</v>
      </c>
      <c r="K4196">
        <v>4671</v>
      </c>
      <c r="L4196" s="2">
        <v>45583</v>
      </c>
      <c r="O4196" t="str">
        <f>IF(ecommerce_10000[[#This Row],[Platform]]="Souq","sq",ecommerce_10000[[#This Row],[Platform]])</f>
        <v>Amazon</v>
      </c>
      <c r="P4196" t="str">
        <f>IF(E4196="Souq","sq",IF(E4196="Jumia","Jum",E4196))</f>
        <v>Amazon</v>
      </c>
      <c r="Q4196">
        <f>VLOOKUP(ecommerce_10000[[#This Row],[City]],F:I,4,FALSE)</f>
        <v>16284.02</v>
      </c>
      <c r="R4196" s="1">
        <f>SUMIF(C:C,ecommerce_10000[[#This Row],[Category]],I:I)</f>
        <v>31420413.200000018</v>
      </c>
      <c r="S4196" s="1">
        <f>SUMIFS(I:I,C:C,C4196)</f>
        <v>31420413.200000018</v>
      </c>
      <c r="T4196" s="1" t="str">
        <f>INDEX(F:F,MATCH(ecommerce_10000[[#This Row],[TotalAmount]],I:I,0))</f>
        <v>Cairo</v>
      </c>
    </row>
    <row r="4197" spans="1:20" x14ac:dyDescent="0.3">
      <c r="A4197" s="1" t="s">
        <v>4241</v>
      </c>
      <c r="B4197" s="1" t="s">
        <v>38</v>
      </c>
      <c r="C4197" s="1" t="s">
        <v>20</v>
      </c>
      <c r="D4197" s="1" t="s">
        <v>39</v>
      </c>
      <c r="E4197" s="1" t="s">
        <v>16</v>
      </c>
      <c r="F4197" s="1" t="s">
        <v>62</v>
      </c>
      <c r="G4197">
        <v>15024.16</v>
      </c>
      <c r="H4197">
        <v>1</v>
      </c>
      <c r="I4197">
        <v>15024.16</v>
      </c>
      <c r="J4197">
        <v>3.94</v>
      </c>
      <c r="K4197">
        <v>3617</v>
      </c>
      <c r="L4197" s="2">
        <v>45551</v>
      </c>
      <c r="O4197" t="str">
        <f>IF(ecommerce_10000[[#This Row],[Platform]]="Souq","sq",ecommerce_10000[[#This Row],[Platform]])</f>
        <v>sq</v>
      </c>
      <c r="P4197" t="str">
        <f>IF(E4197="Souq","sq",IF(E4197="Jumia","Jum",E4197))</f>
        <v>sq</v>
      </c>
      <c r="Q4197">
        <f>VLOOKUP(ecommerce_10000[[#This Row],[City]],F:I,4,FALSE)</f>
        <v>27872.98</v>
      </c>
      <c r="R4197" s="1">
        <f>SUMIF(C:C,ecommerce_10000[[#This Row],[Category]],I:I)</f>
        <v>91504159.730000004</v>
      </c>
      <c r="S4197" s="1">
        <f>SUMIFS(I:I,C:C,C4197)</f>
        <v>91504159.730000004</v>
      </c>
      <c r="T4197" s="1" t="str">
        <f>INDEX(F:F,MATCH(ecommerce_10000[[#This Row],[TotalAmount]],I:I,0))</f>
        <v>Giza</v>
      </c>
    </row>
    <row r="4198" spans="1:20" x14ac:dyDescent="0.3">
      <c r="A4198" s="1" t="s">
        <v>4242</v>
      </c>
      <c r="B4198" s="1" t="s">
        <v>19</v>
      </c>
      <c r="C4198" s="1" t="s">
        <v>20</v>
      </c>
      <c r="D4198" s="1" t="s">
        <v>21</v>
      </c>
      <c r="E4198" s="1" t="s">
        <v>22</v>
      </c>
      <c r="F4198" s="1" t="s">
        <v>17</v>
      </c>
      <c r="G4198">
        <v>9222.94</v>
      </c>
      <c r="H4198">
        <v>5</v>
      </c>
      <c r="I4198">
        <v>46114.7</v>
      </c>
      <c r="J4198">
        <v>2.61</v>
      </c>
      <c r="K4198">
        <v>1402</v>
      </c>
      <c r="L4198" s="2">
        <v>45635</v>
      </c>
      <c r="O4198" t="str">
        <f>IF(ecommerce_10000[[#This Row],[Platform]]="Souq","sq",ecommerce_10000[[#This Row],[Platform]])</f>
        <v>Jumia</v>
      </c>
      <c r="P4198" t="str">
        <f>IF(E4198="Souq","sq",IF(E4198="Jumia","Jum",E4198))</f>
        <v>Jum</v>
      </c>
      <c r="Q4198">
        <f>VLOOKUP(ecommerce_10000[[#This Row],[City]],F:I,4,FALSE)</f>
        <v>16284.02</v>
      </c>
      <c r="R4198" s="1">
        <f>SUMIF(C:C,ecommerce_10000[[#This Row],[Category]],I:I)</f>
        <v>91504159.730000004</v>
      </c>
      <c r="S4198" s="1">
        <f>SUMIFS(I:I,C:C,C4198)</f>
        <v>91504159.730000004</v>
      </c>
      <c r="T4198" s="1" t="str">
        <f>INDEX(F:F,MATCH(ecommerce_10000[[#This Row],[TotalAmount]],I:I,0))</f>
        <v>Cairo</v>
      </c>
    </row>
    <row r="4199" spans="1:20" x14ac:dyDescent="0.3">
      <c r="A4199" s="1" t="s">
        <v>4243</v>
      </c>
      <c r="B4199" s="1" t="s">
        <v>49</v>
      </c>
      <c r="C4199" s="1" t="s">
        <v>14</v>
      </c>
      <c r="D4199" s="1" t="s">
        <v>50</v>
      </c>
      <c r="E4199" s="1" t="s">
        <v>16</v>
      </c>
      <c r="F4199" s="1" t="s">
        <v>62</v>
      </c>
      <c r="G4199">
        <v>8061.64</v>
      </c>
      <c r="H4199">
        <v>3</v>
      </c>
      <c r="I4199">
        <v>24184.92</v>
      </c>
      <c r="J4199">
        <v>1.26</v>
      </c>
      <c r="K4199">
        <v>2591</v>
      </c>
      <c r="L4199" s="2">
        <v>45333</v>
      </c>
      <c r="O4199" t="str">
        <f>IF(ecommerce_10000[[#This Row],[Platform]]="Souq","sq",ecommerce_10000[[#This Row],[Platform]])</f>
        <v>sq</v>
      </c>
      <c r="P4199" t="str">
        <f>IF(E4199="Souq","sq",IF(E4199="Jumia","Jum",E4199))</f>
        <v>sq</v>
      </c>
      <c r="Q4199">
        <f>VLOOKUP(ecommerce_10000[[#This Row],[City]],F:I,4,FALSE)</f>
        <v>27872.98</v>
      </c>
      <c r="R4199" s="1">
        <f>SUMIF(C:C,ecommerce_10000[[#This Row],[Category]],I:I)</f>
        <v>92327183.770000085</v>
      </c>
      <c r="S4199" s="1">
        <f>SUMIFS(I:I,C:C,C4199)</f>
        <v>92327183.770000085</v>
      </c>
      <c r="T4199" s="1" t="str">
        <f>INDEX(F:F,MATCH(ecommerce_10000[[#This Row],[TotalAmount]],I:I,0))</f>
        <v>Giza</v>
      </c>
    </row>
    <row r="4200" spans="1:20" x14ac:dyDescent="0.3">
      <c r="A4200" s="1" t="s">
        <v>4244</v>
      </c>
      <c r="B4200" s="1" t="s">
        <v>13</v>
      </c>
      <c r="C4200" s="1" t="s">
        <v>14</v>
      </c>
      <c r="D4200" s="1" t="s">
        <v>15</v>
      </c>
      <c r="E4200" s="1" t="s">
        <v>47</v>
      </c>
      <c r="F4200" s="1" t="s">
        <v>17</v>
      </c>
      <c r="G4200">
        <v>10330.01</v>
      </c>
      <c r="H4200">
        <v>3</v>
      </c>
      <c r="I4200">
        <v>30990.03</v>
      </c>
      <c r="J4200">
        <v>4.47</v>
      </c>
      <c r="K4200">
        <v>4609</v>
      </c>
      <c r="L4200" s="2">
        <v>45430</v>
      </c>
      <c r="O4200" t="str">
        <f>IF(ecommerce_10000[[#This Row],[Platform]]="Souq","sq",ecommerce_10000[[#This Row],[Platform]])</f>
        <v>Amazon</v>
      </c>
      <c r="P4200" t="str">
        <f>IF(E4200="Souq","sq",IF(E4200="Jumia","Jum",E4200))</f>
        <v>Amazon</v>
      </c>
      <c r="Q4200">
        <f>VLOOKUP(ecommerce_10000[[#This Row],[City]],F:I,4,FALSE)</f>
        <v>16284.02</v>
      </c>
      <c r="R4200" s="1">
        <f>SUMIF(C:C,ecommerce_10000[[#This Row],[Category]],I:I)</f>
        <v>92327183.770000085</v>
      </c>
      <c r="S4200" s="1">
        <f>SUMIFS(I:I,C:C,C4200)</f>
        <v>92327183.770000085</v>
      </c>
      <c r="T4200" s="1" t="str">
        <f>INDEX(F:F,MATCH(ecommerce_10000[[#This Row],[TotalAmount]],I:I,0))</f>
        <v>Cairo</v>
      </c>
    </row>
    <row r="4201" spans="1:20" x14ac:dyDescent="0.3">
      <c r="A4201" s="1" t="s">
        <v>4245</v>
      </c>
      <c r="B4201" s="1" t="s">
        <v>30</v>
      </c>
      <c r="C4201" s="1" t="s">
        <v>31</v>
      </c>
      <c r="D4201" s="1" t="s">
        <v>32</v>
      </c>
      <c r="E4201" s="1" t="s">
        <v>22</v>
      </c>
      <c r="F4201" s="1" t="s">
        <v>40</v>
      </c>
      <c r="G4201">
        <v>4595.91</v>
      </c>
      <c r="H4201">
        <v>3</v>
      </c>
      <c r="I4201">
        <v>13787.73</v>
      </c>
      <c r="J4201">
        <v>2.12</v>
      </c>
      <c r="K4201">
        <v>3269</v>
      </c>
      <c r="L4201" s="2">
        <v>45387</v>
      </c>
      <c r="O4201" t="str">
        <f>IF(ecommerce_10000[[#This Row],[Platform]]="Souq","sq",ecommerce_10000[[#This Row],[Platform]])</f>
        <v>Jumia</v>
      </c>
      <c r="P4201" t="str">
        <f>IF(E4201="Souq","sq",IF(E4201="Jumia","Jum",E4201))</f>
        <v>Jum</v>
      </c>
      <c r="Q4201">
        <f>VLOOKUP(ecommerce_10000[[#This Row],[City]],F:I,4,FALSE)</f>
        <v>99349.3</v>
      </c>
      <c r="R4201" s="1">
        <f>SUMIF(C:C,ecommerce_10000[[#This Row],[Category]],I:I)</f>
        <v>57542997.559999913</v>
      </c>
      <c r="S4201" s="1">
        <f>SUMIFS(I:I,C:C,C4201)</f>
        <v>57542997.559999913</v>
      </c>
      <c r="T4201" s="1" t="str">
        <f>INDEX(F:F,MATCH(ecommerce_10000[[#This Row],[TotalAmount]],I:I,0))</f>
        <v>Riyadh</v>
      </c>
    </row>
    <row r="4202" spans="1:20" x14ac:dyDescent="0.3">
      <c r="A4202" s="1" t="s">
        <v>4246</v>
      </c>
      <c r="B4202" s="1" t="s">
        <v>25</v>
      </c>
      <c r="C4202" s="1" t="s">
        <v>26</v>
      </c>
      <c r="D4202" s="1" t="s">
        <v>27</v>
      </c>
      <c r="E4202" s="1" t="s">
        <v>16</v>
      </c>
      <c r="F4202" s="1" t="s">
        <v>23</v>
      </c>
      <c r="G4202">
        <v>17603.34</v>
      </c>
      <c r="H4202">
        <v>5</v>
      </c>
      <c r="I4202">
        <v>88016.7</v>
      </c>
      <c r="J4202">
        <v>3.6</v>
      </c>
      <c r="K4202">
        <v>3474</v>
      </c>
      <c r="L4202" s="2">
        <v>45317</v>
      </c>
      <c r="O4202" t="str">
        <f>IF(ecommerce_10000[[#This Row],[Platform]]="Souq","sq",ecommerce_10000[[#This Row],[Platform]])</f>
        <v>sq</v>
      </c>
      <c r="P4202" t="str">
        <f>IF(E4202="Souq","sq",IF(E4202="Jumia","Jum",E4202))</f>
        <v>sq</v>
      </c>
      <c r="Q4202">
        <f>VLOOKUP(ecommerce_10000[[#This Row],[City]],F:I,4,FALSE)</f>
        <v>13290.4</v>
      </c>
      <c r="R4202" s="1">
        <f>SUMIF(C:C,ecommerce_10000[[#This Row],[Category]],I:I)</f>
        <v>29200970.130000021</v>
      </c>
      <c r="S4202" s="1">
        <f>SUMIFS(I:I,C:C,C4202)</f>
        <v>29200970.130000021</v>
      </c>
      <c r="T4202" s="1" t="str">
        <f>INDEX(F:F,MATCH(ecommerce_10000[[#This Row],[TotalAmount]],I:I,0))</f>
        <v>Alexandria</v>
      </c>
    </row>
    <row r="4203" spans="1:20" x14ac:dyDescent="0.3">
      <c r="A4203" s="1" t="s">
        <v>4247</v>
      </c>
      <c r="B4203" s="1" t="s">
        <v>30</v>
      </c>
      <c r="C4203" s="1" t="s">
        <v>31</v>
      </c>
      <c r="D4203" s="1" t="s">
        <v>32</v>
      </c>
      <c r="E4203" s="1" t="s">
        <v>22</v>
      </c>
      <c r="F4203" s="1" t="s">
        <v>33</v>
      </c>
      <c r="G4203">
        <v>19106.32</v>
      </c>
      <c r="H4203">
        <v>4</v>
      </c>
      <c r="I4203">
        <v>76425.279999999999</v>
      </c>
      <c r="J4203">
        <v>3.52</v>
      </c>
      <c r="K4203">
        <v>3710</v>
      </c>
      <c r="L4203" s="2">
        <v>45322</v>
      </c>
      <c r="O4203" t="str">
        <f>IF(ecommerce_10000[[#This Row],[Platform]]="Souq","sq",ecommerce_10000[[#This Row],[Platform]])</f>
        <v>Jumia</v>
      </c>
      <c r="P4203" t="str">
        <f>IF(E4203="Souq","sq",IF(E4203="Jumia","Jum",E4203))</f>
        <v>Jum</v>
      </c>
      <c r="Q4203">
        <f>VLOOKUP(ecommerce_10000[[#This Row],[City]],F:I,4,FALSE)</f>
        <v>3665.44</v>
      </c>
      <c r="R4203" s="1">
        <f>SUMIF(C:C,ecommerce_10000[[#This Row],[Category]],I:I)</f>
        <v>57542997.559999913</v>
      </c>
      <c r="S4203" s="1">
        <f>SUMIFS(I:I,C:C,C4203)</f>
        <v>57542997.559999913</v>
      </c>
      <c r="T4203" s="1" t="str">
        <f>INDEX(F:F,MATCH(ecommerce_10000[[#This Row],[TotalAmount]],I:I,0))</f>
        <v>Dubai</v>
      </c>
    </row>
    <row r="4204" spans="1:20" x14ac:dyDescent="0.3">
      <c r="A4204" s="1" t="s">
        <v>4248</v>
      </c>
      <c r="B4204" s="1" t="s">
        <v>38</v>
      </c>
      <c r="C4204" s="1" t="s">
        <v>20</v>
      </c>
      <c r="D4204" s="1" t="s">
        <v>39</v>
      </c>
      <c r="E4204" s="1" t="s">
        <v>16</v>
      </c>
      <c r="F4204" s="1" t="s">
        <v>33</v>
      </c>
      <c r="G4204">
        <v>6214.1</v>
      </c>
      <c r="H4204">
        <v>3</v>
      </c>
      <c r="I4204">
        <v>18642.3</v>
      </c>
      <c r="J4204">
        <v>1.45</v>
      </c>
      <c r="K4204">
        <v>396</v>
      </c>
      <c r="L4204" s="2">
        <v>45296</v>
      </c>
      <c r="O4204" t="str">
        <f>IF(ecommerce_10000[[#This Row],[Platform]]="Souq","sq",ecommerce_10000[[#This Row],[Platform]])</f>
        <v>sq</v>
      </c>
      <c r="P4204" t="str">
        <f>IF(E4204="Souq","sq",IF(E4204="Jumia","Jum",E4204))</f>
        <v>sq</v>
      </c>
      <c r="Q4204">
        <f>VLOOKUP(ecommerce_10000[[#This Row],[City]],F:I,4,FALSE)</f>
        <v>3665.44</v>
      </c>
      <c r="R4204" s="1">
        <f>SUMIF(C:C,ecommerce_10000[[#This Row],[Category]],I:I)</f>
        <v>91504159.730000004</v>
      </c>
      <c r="S4204" s="1">
        <f>SUMIFS(I:I,C:C,C4204)</f>
        <v>91504159.730000004</v>
      </c>
      <c r="T4204" s="1" t="str">
        <f>INDEX(F:F,MATCH(ecommerce_10000[[#This Row],[TotalAmount]],I:I,0))</f>
        <v>Dubai</v>
      </c>
    </row>
    <row r="4205" spans="1:20" x14ac:dyDescent="0.3">
      <c r="A4205" s="1" t="s">
        <v>4249</v>
      </c>
      <c r="B4205" s="1" t="s">
        <v>13</v>
      </c>
      <c r="C4205" s="1" t="s">
        <v>14</v>
      </c>
      <c r="D4205" s="1" t="s">
        <v>15</v>
      </c>
      <c r="E4205" s="1" t="s">
        <v>47</v>
      </c>
      <c r="F4205" s="1" t="s">
        <v>33</v>
      </c>
      <c r="G4205">
        <v>16963.64</v>
      </c>
      <c r="H4205">
        <v>5</v>
      </c>
      <c r="I4205">
        <v>84818.2</v>
      </c>
      <c r="J4205">
        <v>3.35</v>
      </c>
      <c r="K4205">
        <v>3601</v>
      </c>
      <c r="L4205" s="2">
        <v>45387</v>
      </c>
      <c r="O4205" t="str">
        <f>IF(ecommerce_10000[[#This Row],[Platform]]="Souq","sq",ecommerce_10000[[#This Row],[Platform]])</f>
        <v>Amazon</v>
      </c>
      <c r="P4205" t="str">
        <f>IF(E4205="Souq","sq",IF(E4205="Jumia","Jum",E4205))</f>
        <v>Amazon</v>
      </c>
      <c r="Q4205">
        <f>VLOOKUP(ecommerce_10000[[#This Row],[City]],F:I,4,FALSE)</f>
        <v>3665.44</v>
      </c>
      <c r="R4205" s="1">
        <f>SUMIF(C:C,ecommerce_10000[[#This Row],[Category]],I:I)</f>
        <v>92327183.770000085</v>
      </c>
      <c r="S4205" s="1">
        <f>SUMIFS(I:I,C:C,C4205)</f>
        <v>92327183.770000085</v>
      </c>
      <c r="T4205" s="1" t="str">
        <f>INDEX(F:F,MATCH(ecommerce_10000[[#This Row],[TotalAmount]],I:I,0))</f>
        <v>Dubai</v>
      </c>
    </row>
    <row r="4206" spans="1:20" x14ac:dyDescent="0.3">
      <c r="A4206" s="1" t="s">
        <v>4250</v>
      </c>
      <c r="B4206" s="1" t="s">
        <v>53</v>
      </c>
      <c r="C4206" s="1" t="s">
        <v>31</v>
      </c>
      <c r="D4206" s="1" t="s">
        <v>54</v>
      </c>
      <c r="E4206" s="1" t="s">
        <v>16</v>
      </c>
      <c r="F4206" s="1" t="s">
        <v>28</v>
      </c>
      <c r="G4206">
        <v>13117.89</v>
      </c>
      <c r="H4206">
        <v>2</v>
      </c>
      <c r="I4206">
        <v>26235.78</v>
      </c>
      <c r="J4206">
        <v>3.66</v>
      </c>
      <c r="K4206">
        <v>4414</v>
      </c>
      <c r="L4206" s="2">
        <v>45448</v>
      </c>
      <c r="O4206" t="str">
        <f>IF(ecommerce_10000[[#This Row],[Platform]]="Souq","sq",ecommerce_10000[[#This Row],[Platform]])</f>
        <v>sq</v>
      </c>
      <c r="P4206" t="str">
        <f>IF(E4206="Souq","sq",IF(E4206="Jumia","Jum",E4206))</f>
        <v>sq</v>
      </c>
      <c r="Q4206">
        <f>VLOOKUP(ecommerce_10000[[#This Row],[City]],F:I,4,FALSE)</f>
        <v>26648.76</v>
      </c>
      <c r="R4206" s="1">
        <f>SUMIF(C:C,ecommerce_10000[[#This Row],[Category]],I:I)</f>
        <v>57542997.559999913</v>
      </c>
      <c r="S4206" s="1">
        <f>SUMIFS(I:I,C:C,C4206)</f>
        <v>57542997.559999913</v>
      </c>
      <c r="T4206" s="1" t="str">
        <f>INDEX(F:F,MATCH(ecommerce_10000[[#This Row],[TotalAmount]],I:I,0))</f>
        <v>Casablanca</v>
      </c>
    </row>
    <row r="4207" spans="1:20" x14ac:dyDescent="0.3">
      <c r="A4207" s="1" t="s">
        <v>4251</v>
      </c>
      <c r="B4207" s="1" t="s">
        <v>65</v>
      </c>
      <c r="C4207" s="1" t="s">
        <v>20</v>
      </c>
      <c r="D4207" s="1" t="s">
        <v>66</v>
      </c>
      <c r="E4207" s="1" t="s">
        <v>22</v>
      </c>
      <c r="F4207" s="1" t="s">
        <v>33</v>
      </c>
      <c r="G4207">
        <v>7582.62</v>
      </c>
      <c r="H4207">
        <v>2</v>
      </c>
      <c r="I4207">
        <v>15165.24</v>
      </c>
      <c r="J4207">
        <v>3.82</v>
      </c>
      <c r="K4207">
        <v>3323</v>
      </c>
      <c r="L4207" s="2">
        <v>45316</v>
      </c>
      <c r="O4207" t="str">
        <f>IF(ecommerce_10000[[#This Row],[Platform]]="Souq","sq",ecommerce_10000[[#This Row],[Platform]])</f>
        <v>Jumia</v>
      </c>
      <c r="P4207" t="str">
        <f>IF(E4207="Souq","sq",IF(E4207="Jumia","Jum",E4207))</f>
        <v>Jum</v>
      </c>
      <c r="Q4207">
        <f>VLOOKUP(ecommerce_10000[[#This Row],[City]],F:I,4,FALSE)</f>
        <v>3665.44</v>
      </c>
      <c r="R4207" s="1">
        <f>SUMIF(C:C,ecommerce_10000[[#This Row],[Category]],I:I)</f>
        <v>91504159.730000004</v>
      </c>
      <c r="S4207" s="1">
        <f>SUMIFS(I:I,C:C,C4207)</f>
        <v>91504159.730000004</v>
      </c>
      <c r="T4207" s="1" t="str">
        <f>INDEX(F:F,MATCH(ecommerce_10000[[#This Row],[TotalAmount]],I:I,0))</f>
        <v>Dubai</v>
      </c>
    </row>
    <row r="4208" spans="1:20" x14ac:dyDescent="0.3">
      <c r="A4208" s="1" t="s">
        <v>4252</v>
      </c>
      <c r="B4208" s="1" t="s">
        <v>38</v>
      </c>
      <c r="C4208" s="1" t="s">
        <v>20</v>
      </c>
      <c r="D4208" s="1" t="s">
        <v>39</v>
      </c>
      <c r="E4208" s="1" t="s">
        <v>22</v>
      </c>
      <c r="F4208" s="1" t="s">
        <v>28</v>
      </c>
      <c r="G4208">
        <v>17883.22</v>
      </c>
      <c r="H4208">
        <v>4</v>
      </c>
      <c r="I4208">
        <v>71532.88</v>
      </c>
      <c r="J4208">
        <v>4.95</v>
      </c>
      <c r="K4208">
        <v>1658</v>
      </c>
      <c r="L4208" s="2">
        <v>45301</v>
      </c>
      <c r="O4208" t="str">
        <f>IF(ecommerce_10000[[#This Row],[Platform]]="Souq","sq",ecommerce_10000[[#This Row],[Platform]])</f>
        <v>Jumia</v>
      </c>
      <c r="P4208" t="str">
        <f>IF(E4208="Souq","sq",IF(E4208="Jumia","Jum",E4208))</f>
        <v>Jum</v>
      </c>
      <c r="Q4208">
        <f>VLOOKUP(ecommerce_10000[[#This Row],[City]],F:I,4,FALSE)</f>
        <v>26648.76</v>
      </c>
      <c r="R4208" s="1">
        <f>SUMIF(C:C,ecommerce_10000[[#This Row],[Category]],I:I)</f>
        <v>91504159.730000004</v>
      </c>
      <c r="S4208" s="1">
        <f>SUMIFS(I:I,C:C,C4208)</f>
        <v>91504159.730000004</v>
      </c>
      <c r="T4208" s="1" t="str">
        <f>INDEX(F:F,MATCH(ecommerce_10000[[#This Row],[TotalAmount]],I:I,0))</f>
        <v>Casablanca</v>
      </c>
    </row>
    <row r="4209" spans="1:20" x14ac:dyDescent="0.3">
      <c r="A4209" s="1" t="s">
        <v>4253</v>
      </c>
      <c r="B4209" s="1" t="s">
        <v>65</v>
      </c>
      <c r="C4209" s="1" t="s">
        <v>20</v>
      </c>
      <c r="D4209" s="1" t="s">
        <v>66</v>
      </c>
      <c r="E4209" s="1" t="s">
        <v>22</v>
      </c>
      <c r="F4209" s="1" t="s">
        <v>33</v>
      </c>
      <c r="G4209">
        <v>9660.1200000000008</v>
      </c>
      <c r="H4209">
        <v>4</v>
      </c>
      <c r="I4209">
        <v>38640.480000000003</v>
      </c>
      <c r="J4209">
        <v>2.39</v>
      </c>
      <c r="K4209">
        <v>1069</v>
      </c>
      <c r="L4209" s="2">
        <v>45372</v>
      </c>
      <c r="O4209" t="str">
        <f>IF(ecommerce_10000[[#This Row],[Platform]]="Souq","sq",ecommerce_10000[[#This Row],[Platform]])</f>
        <v>Jumia</v>
      </c>
      <c r="P4209" t="str">
        <f>IF(E4209="Souq","sq",IF(E4209="Jumia","Jum",E4209))</f>
        <v>Jum</v>
      </c>
      <c r="Q4209">
        <f>VLOOKUP(ecommerce_10000[[#This Row],[City]],F:I,4,FALSE)</f>
        <v>3665.44</v>
      </c>
      <c r="R4209" s="1">
        <f>SUMIF(C:C,ecommerce_10000[[#This Row],[Category]],I:I)</f>
        <v>91504159.730000004</v>
      </c>
      <c r="S4209" s="1">
        <f>SUMIFS(I:I,C:C,C4209)</f>
        <v>91504159.730000004</v>
      </c>
      <c r="T4209" s="1" t="str">
        <f>INDEX(F:F,MATCH(ecommerce_10000[[#This Row],[TotalAmount]],I:I,0))</f>
        <v>Dubai</v>
      </c>
    </row>
    <row r="4210" spans="1:20" x14ac:dyDescent="0.3">
      <c r="A4210" s="1" t="s">
        <v>4254</v>
      </c>
      <c r="B4210" s="1" t="s">
        <v>35</v>
      </c>
      <c r="C4210" s="1" t="s">
        <v>14</v>
      </c>
      <c r="D4210" s="1" t="s">
        <v>36</v>
      </c>
      <c r="E4210" s="1" t="s">
        <v>16</v>
      </c>
      <c r="F4210" s="1" t="s">
        <v>33</v>
      </c>
      <c r="G4210">
        <v>11160.89</v>
      </c>
      <c r="H4210">
        <v>4</v>
      </c>
      <c r="I4210">
        <v>44643.56</v>
      </c>
      <c r="J4210">
        <v>1.96</v>
      </c>
      <c r="K4210">
        <v>1267</v>
      </c>
      <c r="L4210" s="2">
        <v>45427</v>
      </c>
      <c r="O4210" t="str">
        <f>IF(ecommerce_10000[[#This Row],[Platform]]="Souq","sq",ecommerce_10000[[#This Row],[Platform]])</f>
        <v>sq</v>
      </c>
      <c r="P4210" t="str">
        <f>IF(E4210="Souq","sq",IF(E4210="Jumia","Jum",E4210))</f>
        <v>sq</v>
      </c>
      <c r="Q4210">
        <f>VLOOKUP(ecommerce_10000[[#This Row],[City]],F:I,4,FALSE)</f>
        <v>3665.44</v>
      </c>
      <c r="R4210" s="1">
        <f>SUMIF(C:C,ecommerce_10000[[#This Row],[Category]],I:I)</f>
        <v>92327183.770000085</v>
      </c>
      <c r="S4210" s="1">
        <f>SUMIFS(I:I,C:C,C4210)</f>
        <v>92327183.770000085</v>
      </c>
      <c r="T4210" s="1" t="str">
        <f>INDEX(F:F,MATCH(ecommerce_10000[[#This Row],[TotalAmount]],I:I,0))</f>
        <v>Dubai</v>
      </c>
    </row>
    <row r="4211" spans="1:20" x14ac:dyDescent="0.3">
      <c r="A4211" s="1" t="s">
        <v>4255</v>
      </c>
      <c r="B4211" s="1" t="s">
        <v>25</v>
      </c>
      <c r="C4211" s="1" t="s">
        <v>26</v>
      </c>
      <c r="D4211" s="1" t="s">
        <v>27</v>
      </c>
      <c r="E4211" s="1" t="s">
        <v>47</v>
      </c>
      <c r="F4211" s="1" t="s">
        <v>17</v>
      </c>
      <c r="G4211">
        <v>19039.39</v>
      </c>
      <c r="H4211">
        <v>3</v>
      </c>
      <c r="I4211">
        <v>57118.17</v>
      </c>
      <c r="J4211">
        <v>1.62</v>
      </c>
      <c r="K4211">
        <v>4208</v>
      </c>
      <c r="L4211" s="2">
        <v>45305</v>
      </c>
      <c r="O4211" t="str">
        <f>IF(ecommerce_10000[[#This Row],[Platform]]="Souq","sq",ecommerce_10000[[#This Row],[Platform]])</f>
        <v>Amazon</v>
      </c>
      <c r="P4211" t="str">
        <f>IF(E4211="Souq","sq",IF(E4211="Jumia","Jum",E4211))</f>
        <v>Amazon</v>
      </c>
      <c r="Q4211">
        <f>VLOOKUP(ecommerce_10000[[#This Row],[City]],F:I,4,FALSE)</f>
        <v>16284.02</v>
      </c>
      <c r="R4211" s="1">
        <f>SUMIF(C:C,ecommerce_10000[[#This Row],[Category]],I:I)</f>
        <v>29200970.130000021</v>
      </c>
      <c r="S4211" s="1">
        <f>SUMIFS(I:I,C:C,C4211)</f>
        <v>29200970.130000021</v>
      </c>
      <c r="T4211" s="1" t="str">
        <f>INDEX(F:F,MATCH(ecommerce_10000[[#This Row],[TotalAmount]],I:I,0))</f>
        <v>Cairo</v>
      </c>
    </row>
    <row r="4212" spans="1:20" x14ac:dyDescent="0.3">
      <c r="A4212" s="1" t="s">
        <v>4256</v>
      </c>
      <c r="B4212" s="1" t="s">
        <v>49</v>
      </c>
      <c r="C4212" s="1" t="s">
        <v>14</v>
      </c>
      <c r="D4212" s="1" t="s">
        <v>50</v>
      </c>
      <c r="E4212" s="1" t="s">
        <v>16</v>
      </c>
      <c r="F4212" s="1" t="s">
        <v>33</v>
      </c>
      <c r="G4212">
        <v>13671.69</v>
      </c>
      <c r="H4212">
        <v>4</v>
      </c>
      <c r="I4212">
        <v>54686.76</v>
      </c>
      <c r="J4212">
        <v>2.2799999999999998</v>
      </c>
      <c r="K4212">
        <v>283</v>
      </c>
      <c r="L4212" s="2">
        <v>45369</v>
      </c>
      <c r="O4212" t="str">
        <f>IF(ecommerce_10000[[#This Row],[Platform]]="Souq","sq",ecommerce_10000[[#This Row],[Platform]])</f>
        <v>sq</v>
      </c>
      <c r="P4212" t="str">
        <f>IF(E4212="Souq","sq",IF(E4212="Jumia","Jum",E4212))</f>
        <v>sq</v>
      </c>
      <c r="Q4212">
        <f>VLOOKUP(ecommerce_10000[[#This Row],[City]],F:I,4,FALSE)</f>
        <v>3665.44</v>
      </c>
      <c r="R4212" s="1">
        <f>SUMIF(C:C,ecommerce_10000[[#This Row],[Category]],I:I)</f>
        <v>92327183.770000085</v>
      </c>
      <c r="S4212" s="1">
        <f>SUMIFS(I:I,C:C,C4212)</f>
        <v>92327183.770000085</v>
      </c>
      <c r="T4212" s="1" t="str">
        <f>INDEX(F:F,MATCH(ecommerce_10000[[#This Row],[TotalAmount]],I:I,0))</f>
        <v>Dubai</v>
      </c>
    </row>
    <row r="4213" spans="1:20" x14ac:dyDescent="0.3">
      <c r="A4213" s="1" t="s">
        <v>4257</v>
      </c>
      <c r="B4213" s="1" t="s">
        <v>53</v>
      </c>
      <c r="C4213" s="1" t="s">
        <v>31</v>
      </c>
      <c r="D4213" s="1" t="s">
        <v>54</v>
      </c>
      <c r="E4213" s="1" t="s">
        <v>16</v>
      </c>
      <c r="F4213" s="1" t="s">
        <v>40</v>
      </c>
      <c r="G4213">
        <v>17374.650000000001</v>
      </c>
      <c r="H4213">
        <v>5</v>
      </c>
      <c r="I4213">
        <v>86873.25</v>
      </c>
      <c r="J4213">
        <v>4.74</v>
      </c>
      <c r="K4213">
        <v>689</v>
      </c>
      <c r="L4213" s="2">
        <v>45377</v>
      </c>
      <c r="O4213" t="str">
        <f>IF(ecommerce_10000[[#This Row],[Platform]]="Souq","sq",ecommerce_10000[[#This Row],[Platform]])</f>
        <v>sq</v>
      </c>
      <c r="P4213" t="str">
        <f>IF(E4213="Souq","sq",IF(E4213="Jumia","Jum",E4213))</f>
        <v>sq</v>
      </c>
      <c r="Q4213">
        <f>VLOOKUP(ecommerce_10000[[#This Row],[City]],F:I,4,FALSE)</f>
        <v>99349.3</v>
      </c>
      <c r="R4213" s="1">
        <f>SUMIF(C:C,ecommerce_10000[[#This Row],[Category]],I:I)</f>
        <v>57542997.559999913</v>
      </c>
      <c r="S4213" s="1">
        <f>SUMIFS(I:I,C:C,C4213)</f>
        <v>57542997.559999913</v>
      </c>
      <c r="T4213" s="1" t="str">
        <f>INDEX(F:F,MATCH(ecommerce_10000[[#This Row],[TotalAmount]],I:I,0))</f>
        <v>Riyadh</v>
      </c>
    </row>
    <row r="4214" spans="1:20" x14ac:dyDescent="0.3">
      <c r="A4214" s="1" t="s">
        <v>4258</v>
      </c>
      <c r="B4214" s="1" t="s">
        <v>65</v>
      </c>
      <c r="C4214" s="1" t="s">
        <v>20</v>
      </c>
      <c r="D4214" s="1" t="s">
        <v>66</v>
      </c>
      <c r="E4214" s="1" t="s">
        <v>22</v>
      </c>
      <c r="F4214" s="1" t="s">
        <v>28</v>
      </c>
      <c r="G4214">
        <v>14956.65</v>
      </c>
      <c r="H4214">
        <v>5</v>
      </c>
      <c r="I4214">
        <v>74783.25</v>
      </c>
      <c r="J4214">
        <v>2.31</v>
      </c>
      <c r="K4214">
        <v>3973</v>
      </c>
      <c r="L4214" s="2">
        <v>45490</v>
      </c>
      <c r="O4214" t="str">
        <f>IF(ecommerce_10000[[#This Row],[Platform]]="Souq","sq",ecommerce_10000[[#This Row],[Platform]])</f>
        <v>Jumia</v>
      </c>
      <c r="P4214" t="str">
        <f>IF(E4214="Souq","sq",IF(E4214="Jumia","Jum",E4214))</f>
        <v>Jum</v>
      </c>
      <c r="Q4214">
        <f>VLOOKUP(ecommerce_10000[[#This Row],[City]],F:I,4,FALSE)</f>
        <v>26648.76</v>
      </c>
      <c r="R4214" s="1">
        <f>SUMIF(C:C,ecommerce_10000[[#This Row],[Category]],I:I)</f>
        <v>91504159.730000004</v>
      </c>
      <c r="S4214" s="1">
        <f>SUMIFS(I:I,C:C,C4214)</f>
        <v>91504159.730000004</v>
      </c>
      <c r="T4214" s="1" t="str">
        <f>INDEX(F:F,MATCH(ecommerce_10000[[#This Row],[TotalAmount]],I:I,0))</f>
        <v>Casablanca</v>
      </c>
    </row>
    <row r="4215" spans="1:20" x14ac:dyDescent="0.3">
      <c r="A4215" s="1" t="s">
        <v>4259</v>
      </c>
      <c r="B4215" s="1" t="s">
        <v>35</v>
      </c>
      <c r="C4215" s="1" t="s">
        <v>14</v>
      </c>
      <c r="D4215" s="1" t="s">
        <v>36</v>
      </c>
      <c r="E4215" s="1" t="s">
        <v>47</v>
      </c>
      <c r="F4215" s="1" t="s">
        <v>62</v>
      </c>
      <c r="G4215">
        <v>11002.88</v>
      </c>
      <c r="H4215">
        <v>2</v>
      </c>
      <c r="I4215">
        <v>22005.759999999998</v>
      </c>
      <c r="J4215">
        <v>1.68</v>
      </c>
      <c r="K4215">
        <v>2841</v>
      </c>
      <c r="L4215" s="2">
        <v>45502</v>
      </c>
      <c r="O4215" t="str">
        <f>IF(ecommerce_10000[[#This Row],[Platform]]="Souq","sq",ecommerce_10000[[#This Row],[Platform]])</f>
        <v>Amazon</v>
      </c>
      <c r="P4215" t="str">
        <f>IF(E4215="Souq","sq",IF(E4215="Jumia","Jum",E4215))</f>
        <v>Amazon</v>
      </c>
      <c r="Q4215">
        <f>VLOOKUP(ecommerce_10000[[#This Row],[City]],F:I,4,FALSE)</f>
        <v>27872.98</v>
      </c>
      <c r="R4215" s="1">
        <f>SUMIF(C:C,ecommerce_10000[[#This Row],[Category]],I:I)</f>
        <v>92327183.770000085</v>
      </c>
      <c r="S4215" s="1">
        <f>SUMIFS(I:I,C:C,C4215)</f>
        <v>92327183.770000085</v>
      </c>
      <c r="T4215" s="1" t="str">
        <f>INDEX(F:F,MATCH(ecommerce_10000[[#This Row],[TotalAmount]],I:I,0))</f>
        <v>Giza</v>
      </c>
    </row>
    <row r="4216" spans="1:20" x14ac:dyDescent="0.3">
      <c r="A4216" s="1" t="s">
        <v>4260</v>
      </c>
      <c r="B4216" s="1" t="s">
        <v>25</v>
      </c>
      <c r="C4216" s="1" t="s">
        <v>26</v>
      </c>
      <c r="D4216" s="1" t="s">
        <v>27</v>
      </c>
      <c r="E4216" s="1" t="s">
        <v>22</v>
      </c>
      <c r="F4216" s="1" t="s">
        <v>40</v>
      </c>
      <c r="G4216">
        <v>17174.650000000001</v>
      </c>
      <c r="H4216">
        <v>5</v>
      </c>
      <c r="I4216">
        <v>85873.25</v>
      </c>
      <c r="J4216">
        <v>4.7</v>
      </c>
      <c r="K4216">
        <v>877</v>
      </c>
      <c r="L4216" s="2">
        <v>45646</v>
      </c>
      <c r="O4216" t="str">
        <f>IF(ecommerce_10000[[#This Row],[Platform]]="Souq","sq",ecommerce_10000[[#This Row],[Platform]])</f>
        <v>Jumia</v>
      </c>
      <c r="P4216" t="str">
        <f>IF(E4216="Souq","sq",IF(E4216="Jumia","Jum",E4216))</f>
        <v>Jum</v>
      </c>
      <c r="Q4216">
        <f>VLOOKUP(ecommerce_10000[[#This Row],[City]],F:I,4,FALSE)</f>
        <v>99349.3</v>
      </c>
      <c r="R4216" s="1">
        <f>SUMIF(C:C,ecommerce_10000[[#This Row],[Category]],I:I)</f>
        <v>29200970.130000021</v>
      </c>
      <c r="S4216" s="1">
        <f>SUMIFS(I:I,C:C,C4216)</f>
        <v>29200970.130000021</v>
      </c>
      <c r="T4216" s="1" t="str">
        <f>INDEX(F:F,MATCH(ecommerce_10000[[#This Row],[TotalAmount]],I:I,0))</f>
        <v>Riyadh</v>
      </c>
    </row>
    <row r="4217" spans="1:20" x14ac:dyDescent="0.3">
      <c r="A4217" s="1" t="s">
        <v>4261</v>
      </c>
      <c r="B4217" s="1" t="s">
        <v>53</v>
      </c>
      <c r="C4217" s="1" t="s">
        <v>31</v>
      </c>
      <c r="D4217" s="1" t="s">
        <v>54</v>
      </c>
      <c r="E4217" s="1" t="s">
        <v>47</v>
      </c>
      <c r="F4217" s="1" t="s">
        <v>33</v>
      </c>
      <c r="G4217">
        <v>2586.62</v>
      </c>
      <c r="H4217">
        <v>3</v>
      </c>
      <c r="I4217">
        <v>7759.86</v>
      </c>
      <c r="J4217">
        <v>1.69</v>
      </c>
      <c r="K4217">
        <v>2503</v>
      </c>
      <c r="L4217" s="2">
        <v>45548</v>
      </c>
      <c r="O4217" t="str">
        <f>IF(ecommerce_10000[[#This Row],[Platform]]="Souq","sq",ecommerce_10000[[#This Row],[Platform]])</f>
        <v>Amazon</v>
      </c>
      <c r="P4217" t="str">
        <f>IF(E4217="Souq","sq",IF(E4217="Jumia","Jum",E4217))</f>
        <v>Amazon</v>
      </c>
      <c r="Q4217">
        <f>VLOOKUP(ecommerce_10000[[#This Row],[City]],F:I,4,FALSE)</f>
        <v>3665.44</v>
      </c>
      <c r="R4217" s="1">
        <f>SUMIF(C:C,ecommerce_10000[[#This Row],[Category]],I:I)</f>
        <v>57542997.559999913</v>
      </c>
      <c r="S4217" s="1">
        <f>SUMIFS(I:I,C:C,C4217)</f>
        <v>57542997.559999913</v>
      </c>
      <c r="T4217" s="1" t="str">
        <f>INDEX(F:F,MATCH(ecommerce_10000[[#This Row],[TotalAmount]],I:I,0))</f>
        <v>Dubai</v>
      </c>
    </row>
    <row r="4218" spans="1:20" x14ac:dyDescent="0.3">
      <c r="A4218" s="1" t="s">
        <v>4262</v>
      </c>
      <c r="B4218" s="1" t="s">
        <v>25</v>
      </c>
      <c r="C4218" s="1" t="s">
        <v>26</v>
      </c>
      <c r="D4218" s="1" t="s">
        <v>27</v>
      </c>
      <c r="E4218" s="1" t="s">
        <v>16</v>
      </c>
      <c r="F4218" s="1" t="s">
        <v>40</v>
      </c>
      <c r="G4218">
        <v>15023.54</v>
      </c>
      <c r="H4218">
        <v>3</v>
      </c>
      <c r="I4218">
        <v>45070.62</v>
      </c>
      <c r="J4218">
        <v>3.69</v>
      </c>
      <c r="K4218">
        <v>3249</v>
      </c>
      <c r="L4218" s="2">
        <v>45326</v>
      </c>
      <c r="O4218" t="str">
        <f>IF(ecommerce_10000[[#This Row],[Platform]]="Souq","sq",ecommerce_10000[[#This Row],[Platform]])</f>
        <v>sq</v>
      </c>
      <c r="P4218" t="str">
        <f>IF(E4218="Souq","sq",IF(E4218="Jumia","Jum",E4218))</f>
        <v>sq</v>
      </c>
      <c r="Q4218">
        <f>VLOOKUP(ecommerce_10000[[#This Row],[City]],F:I,4,FALSE)</f>
        <v>99349.3</v>
      </c>
      <c r="R4218" s="1">
        <f>SUMIF(C:C,ecommerce_10000[[#This Row],[Category]],I:I)</f>
        <v>29200970.130000021</v>
      </c>
      <c r="S4218" s="1">
        <f>SUMIFS(I:I,C:C,C4218)</f>
        <v>29200970.130000021</v>
      </c>
      <c r="T4218" s="1" t="str">
        <f>INDEX(F:F,MATCH(ecommerce_10000[[#This Row],[TotalAmount]],I:I,0))</f>
        <v>Riyadh</v>
      </c>
    </row>
    <row r="4219" spans="1:20" x14ac:dyDescent="0.3">
      <c r="A4219" s="1" t="s">
        <v>4263</v>
      </c>
      <c r="B4219" s="1" t="s">
        <v>53</v>
      </c>
      <c r="C4219" s="1" t="s">
        <v>31</v>
      </c>
      <c r="D4219" s="1" t="s">
        <v>54</v>
      </c>
      <c r="E4219" s="1" t="s">
        <v>16</v>
      </c>
      <c r="F4219" s="1" t="s">
        <v>17</v>
      </c>
      <c r="G4219">
        <v>7505.86</v>
      </c>
      <c r="H4219">
        <v>2</v>
      </c>
      <c r="I4219">
        <v>15011.72</v>
      </c>
      <c r="J4219">
        <v>4.45</v>
      </c>
      <c r="K4219">
        <v>950</v>
      </c>
      <c r="L4219" s="2">
        <v>45314</v>
      </c>
      <c r="O4219" t="str">
        <f>IF(ecommerce_10000[[#This Row],[Platform]]="Souq","sq",ecommerce_10000[[#This Row],[Platform]])</f>
        <v>sq</v>
      </c>
      <c r="P4219" t="str">
        <f>IF(E4219="Souq","sq",IF(E4219="Jumia","Jum",E4219))</f>
        <v>sq</v>
      </c>
      <c r="Q4219">
        <f>VLOOKUP(ecommerce_10000[[#This Row],[City]],F:I,4,FALSE)</f>
        <v>16284.02</v>
      </c>
      <c r="R4219" s="1">
        <f>SUMIF(C:C,ecommerce_10000[[#This Row],[Category]],I:I)</f>
        <v>57542997.559999913</v>
      </c>
      <c r="S4219" s="1">
        <f>SUMIFS(I:I,C:C,C4219)</f>
        <v>57542997.559999913</v>
      </c>
      <c r="T4219" s="1" t="str">
        <f>INDEX(F:F,MATCH(ecommerce_10000[[#This Row],[TotalAmount]],I:I,0))</f>
        <v>Cairo</v>
      </c>
    </row>
    <row r="4220" spans="1:20" x14ac:dyDescent="0.3">
      <c r="A4220" s="1" t="s">
        <v>4264</v>
      </c>
      <c r="B4220" s="1" t="s">
        <v>25</v>
      </c>
      <c r="C4220" s="1" t="s">
        <v>26</v>
      </c>
      <c r="D4220" s="1" t="s">
        <v>27</v>
      </c>
      <c r="E4220" s="1" t="s">
        <v>22</v>
      </c>
      <c r="F4220" s="1" t="s">
        <v>28</v>
      </c>
      <c r="G4220">
        <v>8361.5499999999993</v>
      </c>
      <c r="H4220">
        <v>5</v>
      </c>
      <c r="I4220">
        <v>41807.75</v>
      </c>
      <c r="J4220">
        <v>1.32</v>
      </c>
      <c r="K4220">
        <v>2802</v>
      </c>
      <c r="L4220" s="2">
        <v>45405</v>
      </c>
      <c r="O4220" t="str">
        <f>IF(ecommerce_10000[[#This Row],[Platform]]="Souq","sq",ecommerce_10000[[#This Row],[Platform]])</f>
        <v>Jumia</v>
      </c>
      <c r="P4220" t="str">
        <f>IF(E4220="Souq","sq",IF(E4220="Jumia","Jum",E4220))</f>
        <v>Jum</v>
      </c>
      <c r="Q4220">
        <f>VLOOKUP(ecommerce_10000[[#This Row],[City]],F:I,4,FALSE)</f>
        <v>26648.76</v>
      </c>
      <c r="R4220" s="1">
        <f>SUMIF(C:C,ecommerce_10000[[#This Row],[Category]],I:I)</f>
        <v>29200970.130000021</v>
      </c>
      <c r="S4220" s="1">
        <f>SUMIFS(I:I,C:C,C4220)</f>
        <v>29200970.130000021</v>
      </c>
      <c r="T4220" s="1" t="str">
        <f>INDEX(F:F,MATCH(ecommerce_10000[[#This Row],[TotalAmount]],I:I,0))</f>
        <v>Casablanca</v>
      </c>
    </row>
    <row r="4221" spans="1:20" x14ac:dyDescent="0.3">
      <c r="A4221" s="1" t="s">
        <v>4265</v>
      </c>
      <c r="B4221" s="1" t="s">
        <v>30</v>
      </c>
      <c r="C4221" s="1" t="s">
        <v>31</v>
      </c>
      <c r="D4221" s="1" t="s">
        <v>32</v>
      </c>
      <c r="E4221" s="1" t="s">
        <v>47</v>
      </c>
      <c r="F4221" s="1" t="s">
        <v>40</v>
      </c>
      <c r="G4221">
        <v>12867.28</v>
      </c>
      <c r="H4221">
        <v>1</v>
      </c>
      <c r="I4221">
        <v>12867.28</v>
      </c>
      <c r="J4221">
        <v>4.75</v>
      </c>
      <c r="K4221">
        <v>4195</v>
      </c>
      <c r="L4221" s="2">
        <v>45389</v>
      </c>
      <c r="O4221" t="str">
        <f>IF(ecommerce_10000[[#This Row],[Platform]]="Souq","sq",ecommerce_10000[[#This Row],[Platform]])</f>
        <v>Amazon</v>
      </c>
      <c r="P4221" t="str">
        <f>IF(E4221="Souq","sq",IF(E4221="Jumia","Jum",E4221))</f>
        <v>Amazon</v>
      </c>
      <c r="Q4221">
        <f>VLOOKUP(ecommerce_10000[[#This Row],[City]],F:I,4,FALSE)</f>
        <v>99349.3</v>
      </c>
      <c r="R4221" s="1">
        <f>SUMIF(C:C,ecommerce_10000[[#This Row],[Category]],I:I)</f>
        <v>57542997.559999913</v>
      </c>
      <c r="S4221" s="1">
        <f>SUMIFS(I:I,C:C,C4221)</f>
        <v>57542997.559999913</v>
      </c>
      <c r="T4221" s="1" t="str">
        <f>INDEX(F:F,MATCH(ecommerce_10000[[#This Row],[TotalAmount]],I:I,0))</f>
        <v>Riyadh</v>
      </c>
    </row>
    <row r="4222" spans="1:20" x14ac:dyDescent="0.3">
      <c r="A4222" s="1" t="s">
        <v>4266</v>
      </c>
      <c r="B4222" s="1" t="s">
        <v>19</v>
      </c>
      <c r="C4222" s="1" t="s">
        <v>20</v>
      </c>
      <c r="D4222" s="1" t="s">
        <v>21</v>
      </c>
      <c r="E4222" s="1" t="s">
        <v>47</v>
      </c>
      <c r="F4222" s="1" t="s">
        <v>23</v>
      </c>
      <c r="G4222">
        <v>2688.63</v>
      </c>
      <c r="H4222">
        <v>5</v>
      </c>
      <c r="I4222">
        <v>13443.15</v>
      </c>
      <c r="J4222">
        <v>1.1399999999999999</v>
      </c>
      <c r="K4222">
        <v>13</v>
      </c>
      <c r="L4222" s="2">
        <v>45341</v>
      </c>
      <c r="O4222" t="str">
        <f>IF(ecommerce_10000[[#This Row],[Platform]]="Souq","sq",ecommerce_10000[[#This Row],[Platform]])</f>
        <v>Amazon</v>
      </c>
      <c r="P4222" t="str">
        <f>IF(E4222="Souq","sq",IF(E4222="Jumia","Jum",E4222))</f>
        <v>Amazon</v>
      </c>
      <c r="Q4222">
        <f>VLOOKUP(ecommerce_10000[[#This Row],[City]],F:I,4,FALSE)</f>
        <v>13290.4</v>
      </c>
      <c r="R4222" s="1">
        <f>SUMIF(C:C,ecommerce_10000[[#This Row],[Category]],I:I)</f>
        <v>91504159.730000004</v>
      </c>
      <c r="S4222" s="1">
        <f>SUMIFS(I:I,C:C,C4222)</f>
        <v>91504159.730000004</v>
      </c>
      <c r="T4222" s="1" t="str">
        <f>INDEX(F:F,MATCH(ecommerce_10000[[#This Row],[TotalAmount]],I:I,0))</f>
        <v>Alexandria</v>
      </c>
    </row>
    <row r="4223" spans="1:20" x14ac:dyDescent="0.3">
      <c r="A4223" s="1" t="s">
        <v>4267</v>
      </c>
      <c r="B4223" s="1" t="s">
        <v>53</v>
      </c>
      <c r="C4223" s="1" t="s">
        <v>31</v>
      </c>
      <c r="D4223" s="1" t="s">
        <v>54</v>
      </c>
      <c r="E4223" s="1" t="s">
        <v>22</v>
      </c>
      <c r="F4223" s="1" t="s">
        <v>62</v>
      </c>
      <c r="G4223">
        <v>11806.89</v>
      </c>
      <c r="H4223">
        <v>1</v>
      </c>
      <c r="I4223">
        <v>11806.89</v>
      </c>
      <c r="J4223">
        <v>2</v>
      </c>
      <c r="K4223">
        <v>4915</v>
      </c>
      <c r="L4223" s="2">
        <v>45563</v>
      </c>
      <c r="O4223" t="str">
        <f>IF(ecommerce_10000[[#This Row],[Platform]]="Souq","sq",ecommerce_10000[[#This Row],[Platform]])</f>
        <v>Jumia</v>
      </c>
      <c r="P4223" t="str">
        <f>IF(E4223="Souq","sq",IF(E4223="Jumia","Jum",E4223))</f>
        <v>Jum</v>
      </c>
      <c r="Q4223">
        <f>VLOOKUP(ecommerce_10000[[#This Row],[City]],F:I,4,FALSE)</f>
        <v>27872.98</v>
      </c>
      <c r="R4223" s="1">
        <f>SUMIF(C:C,ecommerce_10000[[#This Row],[Category]],I:I)</f>
        <v>57542997.559999913</v>
      </c>
      <c r="S4223" s="1">
        <f>SUMIFS(I:I,C:C,C4223)</f>
        <v>57542997.559999913</v>
      </c>
      <c r="T4223" s="1" t="str">
        <f>INDEX(F:F,MATCH(ecommerce_10000[[#This Row],[TotalAmount]],I:I,0))</f>
        <v>Giza</v>
      </c>
    </row>
    <row r="4224" spans="1:20" x14ac:dyDescent="0.3">
      <c r="A4224" s="1" t="s">
        <v>4268</v>
      </c>
      <c r="B4224" s="1" t="s">
        <v>30</v>
      </c>
      <c r="C4224" s="1" t="s">
        <v>31</v>
      </c>
      <c r="D4224" s="1" t="s">
        <v>32</v>
      </c>
      <c r="E4224" s="1" t="s">
        <v>47</v>
      </c>
      <c r="F4224" s="1" t="s">
        <v>62</v>
      </c>
      <c r="G4224">
        <v>10162.42</v>
      </c>
      <c r="H4224">
        <v>4</v>
      </c>
      <c r="I4224">
        <v>40649.68</v>
      </c>
      <c r="J4224">
        <v>1.56</v>
      </c>
      <c r="K4224">
        <v>4001</v>
      </c>
      <c r="L4224" s="2">
        <v>45520</v>
      </c>
      <c r="O4224" t="str">
        <f>IF(ecommerce_10000[[#This Row],[Platform]]="Souq","sq",ecommerce_10000[[#This Row],[Platform]])</f>
        <v>Amazon</v>
      </c>
      <c r="P4224" t="str">
        <f>IF(E4224="Souq","sq",IF(E4224="Jumia","Jum",E4224))</f>
        <v>Amazon</v>
      </c>
      <c r="Q4224">
        <f>VLOOKUP(ecommerce_10000[[#This Row],[City]],F:I,4,FALSE)</f>
        <v>27872.98</v>
      </c>
      <c r="R4224" s="1">
        <f>SUMIF(C:C,ecommerce_10000[[#This Row],[Category]],I:I)</f>
        <v>57542997.559999913</v>
      </c>
      <c r="S4224" s="1">
        <f>SUMIFS(I:I,C:C,C4224)</f>
        <v>57542997.559999913</v>
      </c>
      <c r="T4224" s="1" t="str">
        <f>INDEX(F:F,MATCH(ecommerce_10000[[#This Row],[TotalAmount]],I:I,0))</f>
        <v>Giza</v>
      </c>
    </row>
    <row r="4225" spans="1:20" x14ac:dyDescent="0.3">
      <c r="A4225" s="1" t="s">
        <v>4269</v>
      </c>
      <c r="B4225" s="1" t="s">
        <v>49</v>
      </c>
      <c r="C4225" s="1" t="s">
        <v>14</v>
      </c>
      <c r="D4225" s="1" t="s">
        <v>50</v>
      </c>
      <c r="E4225" s="1" t="s">
        <v>22</v>
      </c>
      <c r="F4225" s="1" t="s">
        <v>62</v>
      </c>
      <c r="G4225">
        <v>9373.06</v>
      </c>
      <c r="H4225">
        <v>3</v>
      </c>
      <c r="I4225">
        <v>28119.18</v>
      </c>
      <c r="J4225">
        <v>1.6</v>
      </c>
      <c r="K4225">
        <v>4369</v>
      </c>
      <c r="L4225" s="2">
        <v>45330</v>
      </c>
      <c r="O4225" t="str">
        <f>IF(ecommerce_10000[[#This Row],[Platform]]="Souq","sq",ecommerce_10000[[#This Row],[Platform]])</f>
        <v>Jumia</v>
      </c>
      <c r="P4225" t="str">
        <f>IF(E4225="Souq","sq",IF(E4225="Jumia","Jum",E4225))</f>
        <v>Jum</v>
      </c>
      <c r="Q4225">
        <f>VLOOKUP(ecommerce_10000[[#This Row],[City]],F:I,4,FALSE)</f>
        <v>27872.98</v>
      </c>
      <c r="R4225" s="1">
        <f>SUMIF(C:C,ecommerce_10000[[#This Row],[Category]],I:I)</f>
        <v>92327183.770000085</v>
      </c>
      <c r="S4225" s="1">
        <f>SUMIFS(I:I,C:C,C4225)</f>
        <v>92327183.770000085</v>
      </c>
      <c r="T4225" s="1" t="str">
        <f>INDEX(F:F,MATCH(ecommerce_10000[[#This Row],[TotalAmount]],I:I,0))</f>
        <v>Giza</v>
      </c>
    </row>
    <row r="4226" spans="1:20" x14ac:dyDescent="0.3">
      <c r="A4226" s="1" t="s">
        <v>4270</v>
      </c>
      <c r="B4226" s="1" t="s">
        <v>30</v>
      </c>
      <c r="C4226" s="1" t="s">
        <v>31</v>
      </c>
      <c r="D4226" s="1" t="s">
        <v>32</v>
      </c>
      <c r="E4226" s="1" t="s">
        <v>47</v>
      </c>
      <c r="F4226" s="1" t="s">
        <v>28</v>
      </c>
      <c r="G4226">
        <v>8208.5499999999993</v>
      </c>
      <c r="H4226">
        <v>2</v>
      </c>
      <c r="I4226">
        <v>16417.099999999999</v>
      </c>
      <c r="J4226">
        <v>2.29</v>
      </c>
      <c r="K4226">
        <v>2765</v>
      </c>
      <c r="L4226" s="2">
        <v>45529</v>
      </c>
      <c r="O4226" t="str">
        <f>IF(ecommerce_10000[[#This Row],[Platform]]="Souq","sq",ecommerce_10000[[#This Row],[Platform]])</f>
        <v>Amazon</v>
      </c>
      <c r="P4226" t="str">
        <f>IF(E4226="Souq","sq",IF(E4226="Jumia","Jum",E4226))</f>
        <v>Amazon</v>
      </c>
      <c r="Q4226">
        <f>VLOOKUP(ecommerce_10000[[#This Row],[City]],F:I,4,FALSE)</f>
        <v>26648.76</v>
      </c>
      <c r="R4226" s="1">
        <f>SUMIF(C:C,ecommerce_10000[[#This Row],[Category]],I:I)</f>
        <v>57542997.559999913</v>
      </c>
      <c r="S4226" s="1">
        <f>SUMIFS(I:I,C:C,C4226)</f>
        <v>57542997.559999913</v>
      </c>
      <c r="T4226" s="1" t="str">
        <f>INDEX(F:F,MATCH(ecommerce_10000[[#This Row],[TotalAmount]],I:I,0))</f>
        <v>Casablanca</v>
      </c>
    </row>
    <row r="4227" spans="1:20" x14ac:dyDescent="0.3">
      <c r="A4227" s="1" t="s">
        <v>4271</v>
      </c>
      <c r="B4227" s="1" t="s">
        <v>19</v>
      </c>
      <c r="C4227" s="1" t="s">
        <v>20</v>
      </c>
      <c r="D4227" s="1" t="s">
        <v>21</v>
      </c>
      <c r="E4227" s="1" t="s">
        <v>16</v>
      </c>
      <c r="F4227" s="1" t="s">
        <v>62</v>
      </c>
      <c r="G4227">
        <v>15492.46</v>
      </c>
      <c r="H4227">
        <v>5</v>
      </c>
      <c r="I4227">
        <v>77462.3</v>
      </c>
      <c r="J4227">
        <v>3.08</v>
      </c>
      <c r="K4227">
        <v>767</v>
      </c>
      <c r="L4227" s="2">
        <v>45383</v>
      </c>
      <c r="O4227" t="str">
        <f>IF(ecommerce_10000[[#This Row],[Platform]]="Souq","sq",ecommerce_10000[[#This Row],[Platform]])</f>
        <v>sq</v>
      </c>
      <c r="P4227" t="str">
        <f>IF(E4227="Souq","sq",IF(E4227="Jumia","Jum",E4227))</f>
        <v>sq</v>
      </c>
      <c r="Q4227">
        <f>VLOOKUP(ecommerce_10000[[#This Row],[City]],F:I,4,FALSE)</f>
        <v>27872.98</v>
      </c>
      <c r="R4227" s="1">
        <f>SUMIF(C:C,ecommerce_10000[[#This Row],[Category]],I:I)</f>
        <v>91504159.730000004</v>
      </c>
      <c r="S4227" s="1">
        <f>SUMIFS(I:I,C:C,C4227)</f>
        <v>91504159.730000004</v>
      </c>
      <c r="T4227" s="1" t="str">
        <f>INDEX(F:F,MATCH(ecommerce_10000[[#This Row],[TotalAmount]],I:I,0))</f>
        <v>Giza</v>
      </c>
    </row>
    <row r="4228" spans="1:20" x14ac:dyDescent="0.3">
      <c r="A4228" s="1" t="s">
        <v>4272</v>
      </c>
      <c r="B4228" s="1" t="s">
        <v>19</v>
      </c>
      <c r="C4228" s="1" t="s">
        <v>20</v>
      </c>
      <c r="D4228" s="1" t="s">
        <v>21</v>
      </c>
      <c r="E4228" s="1" t="s">
        <v>22</v>
      </c>
      <c r="F4228" s="1" t="s">
        <v>28</v>
      </c>
      <c r="G4228">
        <v>2067.4699999999998</v>
      </c>
      <c r="H4228">
        <v>3</v>
      </c>
      <c r="I4228">
        <v>6202.41</v>
      </c>
      <c r="J4228">
        <v>2.81</v>
      </c>
      <c r="K4228">
        <v>2129</v>
      </c>
      <c r="L4228" s="2">
        <v>45414</v>
      </c>
      <c r="O4228" t="str">
        <f>IF(ecommerce_10000[[#This Row],[Platform]]="Souq","sq",ecommerce_10000[[#This Row],[Platform]])</f>
        <v>Jumia</v>
      </c>
      <c r="P4228" t="str">
        <f>IF(E4228="Souq","sq",IF(E4228="Jumia","Jum",E4228))</f>
        <v>Jum</v>
      </c>
      <c r="Q4228">
        <f>VLOOKUP(ecommerce_10000[[#This Row],[City]],F:I,4,FALSE)</f>
        <v>26648.76</v>
      </c>
      <c r="R4228" s="1">
        <f>SUMIF(C:C,ecommerce_10000[[#This Row],[Category]],I:I)</f>
        <v>91504159.730000004</v>
      </c>
      <c r="S4228" s="1">
        <f>SUMIFS(I:I,C:C,C4228)</f>
        <v>91504159.730000004</v>
      </c>
      <c r="T4228" s="1" t="str">
        <f>INDEX(F:F,MATCH(ecommerce_10000[[#This Row],[TotalAmount]],I:I,0))</f>
        <v>Casablanca</v>
      </c>
    </row>
    <row r="4229" spans="1:20" x14ac:dyDescent="0.3">
      <c r="A4229" s="1" t="s">
        <v>4273</v>
      </c>
      <c r="B4229" s="1" t="s">
        <v>25</v>
      </c>
      <c r="C4229" s="1" t="s">
        <v>26</v>
      </c>
      <c r="D4229" s="1" t="s">
        <v>27</v>
      </c>
      <c r="E4229" s="1" t="s">
        <v>16</v>
      </c>
      <c r="F4229" s="1" t="s">
        <v>17</v>
      </c>
      <c r="G4229">
        <v>12146.82</v>
      </c>
      <c r="H4229">
        <v>5</v>
      </c>
      <c r="I4229">
        <v>60734.1</v>
      </c>
      <c r="J4229">
        <v>2.73</v>
      </c>
      <c r="K4229">
        <v>2112</v>
      </c>
      <c r="L4229" s="2">
        <v>45472</v>
      </c>
      <c r="O4229" t="str">
        <f>IF(ecommerce_10000[[#This Row],[Platform]]="Souq","sq",ecommerce_10000[[#This Row],[Platform]])</f>
        <v>sq</v>
      </c>
      <c r="P4229" t="str">
        <f>IF(E4229="Souq","sq",IF(E4229="Jumia","Jum",E4229))</f>
        <v>sq</v>
      </c>
      <c r="Q4229">
        <f>VLOOKUP(ecommerce_10000[[#This Row],[City]],F:I,4,FALSE)</f>
        <v>16284.02</v>
      </c>
      <c r="R4229" s="1">
        <f>SUMIF(C:C,ecommerce_10000[[#This Row],[Category]],I:I)</f>
        <v>29200970.130000021</v>
      </c>
      <c r="S4229" s="1">
        <f>SUMIFS(I:I,C:C,C4229)</f>
        <v>29200970.130000021</v>
      </c>
      <c r="T4229" s="1" t="str">
        <f>INDEX(F:F,MATCH(ecommerce_10000[[#This Row],[TotalAmount]],I:I,0))</f>
        <v>Cairo</v>
      </c>
    </row>
    <row r="4230" spans="1:20" x14ac:dyDescent="0.3">
      <c r="A4230" s="1" t="s">
        <v>4274</v>
      </c>
      <c r="B4230" s="1" t="s">
        <v>35</v>
      </c>
      <c r="C4230" s="1" t="s">
        <v>14</v>
      </c>
      <c r="D4230" s="1" t="s">
        <v>36</v>
      </c>
      <c r="E4230" s="1" t="s">
        <v>47</v>
      </c>
      <c r="F4230" s="1" t="s">
        <v>62</v>
      </c>
      <c r="G4230">
        <v>18682.900000000001</v>
      </c>
      <c r="H4230">
        <v>5</v>
      </c>
      <c r="I4230">
        <v>93414.5</v>
      </c>
      <c r="J4230">
        <v>3.7</v>
      </c>
      <c r="K4230">
        <v>1490</v>
      </c>
      <c r="L4230" s="2">
        <v>45417</v>
      </c>
      <c r="O4230" t="str">
        <f>IF(ecommerce_10000[[#This Row],[Platform]]="Souq","sq",ecommerce_10000[[#This Row],[Platform]])</f>
        <v>Amazon</v>
      </c>
      <c r="P4230" t="str">
        <f>IF(E4230="Souq","sq",IF(E4230="Jumia","Jum",E4230))</f>
        <v>Amazon</v>
      </c>
      <c r="Q4230">
        <f>VLOOKUP(ecommerce_10000[[#This Row],[City]],F:I,4,FALSE)</f>
        <v>27872.98</v>
      </c>
      <c r="R4230" s="1">
        <f>SUMIF(C:C,ecommerce_10000[[#This Row],[Category]],I:I)</f>
        <v>92327183.770000085</v>
      </c>
      <c r="S4230" s="1">
        <f>SUMIFS(I:I,C:C,C4230)</f>
        <v>92327183.770000085</v>
      </c>
      <c r="T4230" s="1" t="str">
        <f>INDEX(F:F,MATCH(ecommerce_10000[[#This Row],[TotalAmount]],I:I,0))</f>
        <v>Giza</v>
      </c>
    </row>
    <row r="4231" spans="1:20" x14ac:dyDescent="0.3">
      <c r="A4231" s="1" t="s">
        <v>4275</v>
      </c>
      <c r="B4231" s="1" t="s">
        <v>30</v>
      </c>
      <c r="C4231" s="1" t="s">
        <v>31</v>
      </c>
      <c r="D4231" s="1" t="s">
        <v>32</v>
      </c>
      <c r="E4231" s="1" t="s">
        <v>47</v>
      </c>
      <c r="F4231" s="1" t="s">
        <v>28</v>
      </c>
      <c r="G4231">
        <v>6791.84</v>
      </c>
      <c r="H4231">
        <v>1</v>
      </c>
      <c r="I4231">
        <v>6791.84</v>
      </c>
      <c r="J4231">
        <v>2.13</v>
      </c>
      <c r="K4231">
        <v>4752</v>
      </c>
      <c r="L4231" s="2">
        <v>45622</v>
      </c>
      <c r="O4231" t="str">
        <f>IF(ecommerce_10000[[#This Row],[Platform]]="Souq","sq",ecommerce_10000[[#This Row],[Platform]])</f>
        <v>Amazon</v>
      </c>
      <c r="P4231" t="str">
        <f>IF(E4231="Souq","sq",IF(E4231="Jumia","Jum",E4231))</f>
        <v>Amazon</v>
      </c>
      <c r="Q4231">
        <f>VLOOKUP(ecommerce_10000[[#This Row],[City]],F:I,4,FALSE)</f>
        <v>26648.76</v>
      </c>
      <c r="R4231" s="1">
        <f>SUMIF(C:C,ecommerce_10000[[#This Row],[Category]],I:I)</f>
        <v>57542997.559999913</v>
      </c>
      <c r="S4231" s="1">
        <f>SUMIFS(I:I,C:C,C4231)</f>
        <v>57542997.559999913</v>
      </c>
      <c r="T4231" s="1" t="str">
        <f>INDEX(F:F,MATCH(ecommerce_10000[[#This Row],[TotalAmount]],I:I,0))</f>
        <v>Casablanca</v>
      </c>
    </row>
    <row r="4232" spans="1:20" x14ac:dyDescent="0.3">
      <c r="A4232" s="1" t="s">
        <v>4276</v>
      </c>
      <c r="B4232" s="1" t="s">
        <v>25</v>
      </c>
      <c r="C4232" s="1" t="s">
        <v>26</v>
      </c>
      <c r="D4232" s="1" t="s">
        <v>27</v>
      </c>
      <c r="E4232" s="1" t="s">
        <v>47</v>
      </c>
      <c r="F4232" s="1" t="s">
        <v>23</v>
      </c>
      <c r="G4232">
        <v>3104.3</v>
      </c>
      <c r="H4232">
        <v>1</v>
      </c>
      <c r="I4232">
        <v>3104.3</v>
      </c>
      <c r="J4232">
        <v>5</v>
      </c>
      <c r="K4232">
        <v>1745</v>
      </c>
      <c r="L4232" s="2">
        <v>45306</v>
      </c>
      <c r="O4232" t="str">
        <f>IF(ecommerce_10000[[#This Row],[Platform]]="Souq","sq",ecommerce_10000[[#This Row],[Platform]])</f>
        <v>Amazon</v>
      </c>
      <c r="P4232" t="str">
        <f>IF(E4232="Souq","sq",IF(E4232="Jumia","Jum",E4232))</f>
        <v>Amazon</v>
      </c>
      <c r="Q4232">
        <f>VLOOKUP(ecommerce_10000[[#This Row],[City]],F:I,4,FALSE)</f>
        <v>13290.4</v>
      </c>
      <c r="R4232" s="1">
        <f>SUMIF(C:C,ecommerce_10000[[#This Row],[Category]],I:I)</f>
        <v>29200970.130000021</v>
      </c>
      <c r="S4232" s="1">
        <f>SUMIFS(I:I,C:C,C4232)</f>
        <v>29200970.130000021</v>
      </c>
      <c r="T4232" s="1" t="str">
        <f>INDEX(F:F,MATCH(ecommerce_10000[[#This Row],[TotalAmount]],I:I,0))</f>
        <v>Alexandria</v>
      </c>
    </row>
    <row r="4233" spans="1:20" x14ac:dyDescent="0.3">
      <c r="A4233" s="1" t="s">
        <v>4277</v>
      </c>
      <c r="B4233" s="1" t="s">
        <v>30</v>
      </c>
      <c r="C4233" s="1" t="s">
        <v>31</v>
      </c>
      <c r="D4233" s="1" t="s">
        <v>32</v>
      </c>
      <c r="E4233" s="1" t="s">
        <v>16</v>
      </c>
      <c r="F4233" s="1" t="s">
        <v>28</v>
      </c>
      <c r="G4233">
        <v>11595.41</v>
      </c>
      <c r="H4233">
        <v>1</v>
      </c>
      <c r="I4233">
        <v>11595.41</v>
      </c>
      <c r="J4233">
        <v>3.1</v>
      </c>
      <c r="K4233">
        <v>3345</v>
      </c>
      <c r="L4233" s="2">
        <v>45564</v>
      </c>
      <c r="O4233" t="str">
        <f>IF(ecommerce_10000[[#This Row],[Platform]]="Souq","sq",ecommerce_10000[[#This Row],[Platform]])</f>
        <v>sq</v>
      </c>
      <c r="P4233" t="str">
        <f>IF(E4233="Souq","sq",IF(E4233="Jumia","Jum",E4233))</f>
        <v>sq</v>
      </c>
      <c r="Q4233">
        <f>VLOOKUP(ecommerce_10000[[#This Row],[City]],F:I,4,FALSE)</f>
        <v>26648.76</v>
      </c>
      <c r="R4233" s="1">
        <f>SUMIF(C:C,ecommerce_10000[[#This Row],[Category]],I:I)</f>
        <v>57542997.559999913</v>
      </c>
      <c r="S4233" s="1">
        <f>SUMIFS(I:I,C:C,C4233)</f>
        <v>57542997.559999913</v>
      </c>
      <c r="T4233" s="1" t="str">
        <f>INDEX(F:F,MATCH(ecommerce_10000[[#This Row],[TotalAmount]],I:I,0))</f>
        <v>Casablanca</v>
      </c>
    </row>
    <row r="4234" spans="1:20" x14ac:dyDescent="0.3">
      <c r="A4234" s="1" t="s">
        <v>4278</v>
      </c>
      <c r="B4234" s="1" t="s">
        <v>43</v>
      </c>
      <c r="C4234" s="1" t="s">
        <v>44</v>
      </c>
      <c r="D4234" s="1" t="s">
        <v>45</v>
      </c>
      <c r="E4234" s="1" t="s">
        <v>22</v>
      </c>
      <c r="F4234" s="1" t="s">
        <v>28</v>
      </c>
      <c r="G4234">
        <v>3854.73</v>
      </c>
      <c r="H4234">
        <v>4</v>
      </c>
      <c r="I4234">
        <v>15418.92</v>
      </c>
      <c r="J4234">
        <v>1.55</v>
      </c>
      <c r="K4234">
        <v>2898</v>
      </c>
      <c r="L4234" s="2">
        <v>45469</v>
      </c>
      <c r="O4234" t="str">
        <f>IF(ecommerce_10000[[#This Row],[Platform]]="Souq","sq",ecommerce_10000[[#This Row],[Platform]])</f>
        <v>Jumia</v>
      </c>
      <c r="P4234" t="str">
        <f>IF(E4234="Souq","sq",IF(E4234="Jumia","Jum",E4234))</f>
        <v>Jum</v>
      </c>
      <c r="Q4234">
        <f>VLOOKUP(ecommerce_10000[[#This Row],[City]],F:I,4,FALSE)</f>
        <v>26648.76</v>
      </c>
      <c r="R4234" s="1">
        <f>SUMIF(C:C,ecommerce_10000[[#This Row],[Category]],I:I)</f>
        <v>31420413.200000018</v>
      </c>
      <c r="S4234" s="1">
        <f>SUMIFS(I:I,C:C,C4234)</f>
        <v>31420413.200000018</v>
      </c>
      <c r="T4234" s="1" t="str">
        <f>INDEX(F:F,MATCH(ecommerce_10000[[#This Row],[TotalAmount]],I:I,0))</f>
        <v>Casablanca</v>
      </c>
    </row>
    <row r="4235" spans="1:20" x14ac:dyDescent="0.3">
      <c r="A4235" s="1" t="s">
        <v>4279</v>
      </c>
      <c r="B4235" s="1" t="s">
        <v>43</v>
      </c>
      <c r="C4235" s="1" t="s">
        <v>44</v>
      </c>
      <c r="D4235" s="1" t="s">
        <v>45</v>
      </c>
      <c r="E4235" s="1" t="s">
        <v>47</v>
      </c>
      <c r="F4235" s="1" t="s">
        <v>62</v>
      </c>
      <c r="G4235">
        <v>8173.58</v>
      </c>
      <c r="H4235">
        <v>4</v>
      </c>
      <c r="I4235">
        <v>32694.32</v>
      </c>
      <c r="J4235">
        <v>2.63</v>
      </c>
      <c r="K4235">
        <v>2431</v>
      </c>
      <c r="L4235" s="2">
        <v>45650</v>
      </c>
      <c r="O4235" t="str">
        <f>IF(ecommerce_10000[[#This Row],[Platform]]="Souq","sq",ecommerce_10000[[#This Row],[Platform]])</f>
        <v>Amazon</v>
      </c>
      <c r="P4235" t="str">
        <f>IF(E4235="Souq","sq",IF(E4235="Jumia","Jum",E4235))</f>
        <v>Amazon</v>
      </c>
      <c r="Q4235">
        <f>VLOOKUP(ecommerce_10000[[#This Row],[City]],F:I,4,FALSE)</f>
        <v>27872.98</v>
      </c>
      <c r="R4235" s="1">
        <f>SUMIF(C:C,ecommerce_10000[[#This Row],[Category]],I:I)</f>
        <v>31420413.200000018</v>
      </c>
      <c r="S4235" s="1">
        <f>SUMIFS(I:I,C:C,C4235)</f>
        <v>31420413.200000018</v>
      </c>
      <c r="T4235" s="1" t="str">
        <f>INDEX(F:F,MATCH(ecommerce_10000[[#This Row],[TotalAmount]],I:I,0))</f>
        <v>Giza</v>
      </c>
    </row>
    <row r="4236" spans="1:20" x14ac:dyDescent="0.3">
      <c r="A4236" s="1" t="s">
        <v>4280</v>
      </c>
      <c r="B4236" s="1" t="s">
        <v>35</v>
      </c>
      <c r="C4236" s="1" t="s">
        <v>14</v>
      </c>
      <c r="D4236" s="1" t="s">
        <v>36</v>
      </c>
      <c r="E4236" s="1" t="s">
        <v>22</v>
      </c>
      <c r="F4236" s="1" t="s">
        <v>28</v>
      </c>
      <c r="G4236">
        <v>9711.7000000000007</v>
      </c>
      <c r="H4236">
        <v>4</v>
      </c>
      <c r="I4236">
        <v>38846.800000000003</v>
      </c>
      <c r="J4236">
        <v>2.9</v>
      </c>
      <c r="K4236">
        <v>1797</v>
      </c>
      <c r="L4236" s="2">
        <v>45328</v>
      </c>
      <c r="O4236" t="str">
        <f>IF(ecommerce_10000[[#This Row],[Platform]]="Souq","sq",ecommerce_10000[[#This Row],[Platform]])</f>
        <v>Jumia</v>
      </c>
      <c r="P4236" t="str">
        <f>IF(E4236="Souq","sq",IF(E4236="Jumia","Jum",E4236))</f>
        <v>Jum</v>
      </c>
      <c r="Q4236">
        <f>VLOOKUP(ecommerce_10000[[#This Row],[City]],F:I,4,FALSE)</f>
        <v>26648.76</v>
      </c>
      <c r="R4236" s="1">
        <f>SUMIF(C:C,ecommerce_10000[[#This Row],[Category]],I:I)</f>
        <v>92327183.770000085</v>
      </c>
      <c r="S4236" s="1">
        <f>SUMIFS(I:I,C:C,C4236)</f>
        <v>92327183.770000085</v>
      </c>
      <c r="T4236" s="1" t="str">
        <f>INDEX(F:F,MATCH(ecommerce_10000[[#This Row],[TotalAmount]],I:I,0))</f>
        <v>Casablanca</v>
      </c>
    </row>
    <row r="4237" spans="1:20" x14ac:dyDescent="0.3">
      <c r="A4237" s="1" t="s">
        <v>4281</v>
      </c>
      <c r="B4237" s="1" t="s">
        <v>25</v>
      </c>
      <c r="C4237" s="1" t="s">
        <v>26</v>
      </c>
      <c r="D4237" s="1" t="s">
        <v>27</v>
      </c>
      <c r="E4237" s="1" t="s">
        <v>16</v>
      </c>
      <c r="F4237" s="1" t="s">
        <v>62</v>
      </c>
      <c r="G4237">
        <v>13847.74</v>
      </c>
      <c r="H4237">
        <v>4</v>
      </c>
      <c r="I4237">
        <v>55390.96</v>
      </c>
      <c r="J4237">
        <v>4.38</v>
      </c>
      <c r="K4237">
        <v>247</v>
      </c>
      <c r="L4237" s="2">
        <v>45508</v>
      </c>
      <c r="O4237" t="str">
        <f>IF(ecommerce_10000[[#This Row],[Platform]]="Souq","sq",ecommerce_10000[[#This Row],[Platform]])</f>
        <v>sq</v>
      </c>
      <c r="P4237" t="str">
        <f>IF(E4237="Souq","sq",IF(E4237="Jumia","Jum",E4237))</f>
        <v>sq</v>
      </c>
      <c r="Q4237">
        <f>VLOOKUP(ecommerce_10000[[#This Row],[City]],F:I,4,FALSE)</f>
        <v>27872.98</v>
      </c>
      <c r="R4237" s="1">
        <f>SUMIF(C:C,ecommerce_10000[[#This Row],[Category]],I:I)</f>
        <v>29200970.130000021</v>
      </c>
      <c r="S4237" s="1">
        <f>SUMIFS(I:I,C:C,C4237)</f>
        <v>29200970.130000021</v>
      </c>
      <c r="T4237" s="1" t="str">
        <f>INDEX(F:F,MATCH(ecommerce_10000[[#This Row],[TotalAmount]],I:I,0))</f>
        <v>Giza</v>
      </c>
    </row>
    <row r="4238" spans="1:20" x14ac:dyDescent="0.3">
      <c r="A4238" s="1" t="s">
        <v>4282</v>
      </c>
      <c r="B4238" s="1" t="s">
        <v>38</v>
      </c>
      <c r="C4238" s="1" t="s">
        <v>20</v>
      </c>
      <c r="D4238" s="1" t="s">
        <v>39</v>
      </c>
      <c r="E4238" s="1" t="s">
        <v>22</v>
      </c>
      <c r="F4238" s="1" t="s">
        <v>62</v>
      </c>
      <c r="G4238">
        <v>16841.54</v>
      </c>
      <c r="H4238">
        <v>3</v>
      </c>
      <c r="I4238">
        <v>50524.62</v>
      </c>
      <c r="J4238">
        <v>2.61</v>
      </c>
      <c r="K4238">
        <v>3275</v>
      </c>
      <c r="L4238" s="2">
        <v>45361</v>
      </c>
      <c r="O4238" t="str">
        <f>IF(ecommerce_10000[[#This Row],[Platform]]="Souq","sq",ecommerce_10000[[#This Row],[Platform]])</f>
        <v>Jumia</v>
      </c>
      <c r="P4238" t="str">
        <f>IF(E4238="Souq","sq",IF(E4238="Jumia","Jum",E4238))</f>
        <v>Jum</v>
      </c>
      <c r="Q4238">
        <f>VLOOKUP(ecommerce_10000[[#This Row],[City]],F:I,4,FALSE)</f>
        <v>27872.98</v>
      </c>
      <c r="R4238" s="1">
        <f>SUMIF(C:C,ecommerce_10000[[#This Row],[Category]],I:I)</f>
        <v>91504159.730000004</v>
      </c>
      <c r="S4238" s="1">
        <f>SUMIFS(I:I,C:C,C4238)</f>
        <v>91504159.730000004</v>
      </c>
      <c r="T4238" s="1" t="str">
        <f>INDEX(F:F,MATCH(ecommerce_10000[[#This Row],[TotalAmount]],I:I,0))</f>
        <v>Giza</v>
      </c>
    </row>
    <row r="4239" spans="1:20" x14ac:dyDescent="0.3">
      <c r="A4239" s="1" t="s">
        <v>4283</v>
      </c>
      <c r="B4239" s="1" t="s">
        <v>49</v>
      </c>
      <c r="C4239" s="1" t="s">
        <v>14</v>
      </c>
      <c r="D4239" s="1" t="s">
        <v>50</v>
      </c>
      <c r="E4239" s="1" t="s">
        <v>16</v>
      </c>
      <c r="F4239" s="1" t="s">
        <v>17</v>
      </c>
      <c r="G4239">
        <v>3893.65</v>
      </c>
      <c r="H4239">
        <v>2</v>
      </c>
      <c r="I4239">
        <v>7787.3</v>
      </c>
      <c r="J4239">
        <v>3.53</v>
      </c>
      <c r="K4239">
        <v>1090</v>
      </c>
      <c r="L4239" s="2">
        <v>45324</v>
      </c>
      <c r="O4239" t="str">
        <f>IF(ecommerce_10000[[#This Row],[Platform]]="Souq","sq",ecommerce_10000[[#This Row],[Platform]])</f>
        <v>sq</v>
      </c>
      <c r="P4239" t="str">
        <f>IF(E4239="Souq","sq",IF(E4239="Jumia","Jum",E4239))</f>
        <v>sq</v>
      </c>
      <c r="Q4239">
        <f>VLOOKUP(ecommerce_10000[[#This Row],[City]],F:I,4,FALSE)</f>
        <v>16284.02</v>
      </c>
      <c r="R4239" s="1">
        <f>SUMIF(C:C,ecommerce_10000[[#This Row],[Category]],I:I)</f>
        <v>92327183.770000085</v>
      </c>
      <c r="S4239" s="1">
        <f>SUMIFS(I:I,C:C,C4239)</f>
        <v>92327183.770000085</v>
      </c>
      <c r="T4239" s="1" t="str">
        <f>INDEX(F:F,MATCH(ecommerce_10000[[#This Row],[TotalAmount]],I:I,0))</f>
        <v>Cairo</v>
      </c>
    </row>
    <row r="4240" spans="1:20" x14ac:dyDescent="0.3">
      <c r="A4240" s="1" t="s">
        <v>4284</v>
      </c>
      <c r="B4240" s="1" t="s">
        <v>13</v>
      </c>
      <c r="C4240" s="1" t="s">
        <v>14</v>
      </c>
      <c r="D4240" s="1" t="s">
        <v>15</v>
      </c>
      <c r="E4240" s="1" t="s">
        <v>22</v>
      </c>
      <c r="F4240" s="1" t="s">
        <v>28</v>
      </c>
      <c r="G4240">
        <v>6792.16</v>
      </c>
      <c r="H4240">
        <v>1</v>
      </c>
      <c r="I4240">
        <v>6792.16</v>
      </c>
      <c r="J4240">
        <v>2.77</v>
      </c>
      <c r="K4240">
        <v>1120</v>
      </c>
      <c r="L4240" s="2">
        <v>45548</v>
      </c>
      <c r="O4240" t="str">
        <f>IF(ecommerce_10000[[#This Row],[Platform]]="Souq","sq",ecommerce_10000[[#This Row],[Platform]])</f>
        <v>Jumia</v>
      </c>
      <c r="P4240" t="str">
        <f>IF(E4240="Souq","sq",IF(E4240="Jumia","Jum",E4240))</f>
        <v>Jum</v>
      </c>
      <c r="Q4240">
        <f>VLOOKUP(ecommerce_10000[[#This Row],[City]],F:I,4,FALSE)</f>
        <v>26648.76</v>
      </c>
      <c r="R4240" s="1">
        <f>SUMIF(C:C,ecommerce_10000[[#This Row],[Category]],I:I)</f>
        <v>92327183.770000085</v>
      </c>
      <c r="S4240" s="1">
        <f>SUMIFS(I:I,C:C,C4240)</f>
        <v>92327183.770000085</v>
      </c>
      <c r="T4240" s="1" t="str">
        <f>INDEX(F:F,MATCH(ecommerce_10000[[#This Row],[TotalAmount]],I:I,0))</f>
        <v>Casablanca</v>
      </c>
    </row>
    <row r="4241" spans="1:20" x14ac:dyDescent="0.3">
      <c r="A4241" s="1" t="s">
        <v>4285</v>
      </c>
      <c r="B4241" s="1" t="s">
        <v>43</v>
      </c>
      <c r="C4241" s="1" t="s">
        <v>44</v>
      </c>
      <c r="D4241" s="1" t="s">
        <v>45</v>
      </c>
      <c r="E4241" s="1" t="s">
        <v>16</v>
      </c>
      <c r="F4241" s="1" t="s">
        <v>33</v>
      </c>
      <c r="G4241">
        <v>14486.02</v>
      </c>
      <c r="H4241">
        <v>3</v>
      </c>
      <c r="I4241">
        <v>43458.06</v>
      </c>
      <c r="J4241">
        <v>2.2599999999999998</v>
      </c>
      <c r="K4241">
        <v>592</v>
      </c>
      <c r="L4241" s="2">
        <v>45367</v>
      </c>
      <c r="O4241" t="str">
        <f>IF(ecommerce_10000[[#This Row],[Platform]]="Souq","sq",ecommerce_10000[[#This Row],[Platform]])</f>
        <v>sq</v>
      </c>
      <c r="P4241" t="str">
        <f>IF(E4241="Souq","sq",IF(E4241="Jumia","Jum",E4241))</f>
        <v>sq</v>
      </c>
      <c r="Q4241">
        <f>VLOOKUP(ecommerce_10000[[#This Row],[City]],F:I,4,FALSE)</f>
        <v>3665.44</v>
      </c>
      <c r="R4241" s="1">
        <f>SUMIF(C:C,ecommerce_10000[[#This Row],[Category]],I:I)</f>
        <v>31420413.200000018</v>
      </c>
      <c r="S4241" s="1">
        <f>SUMIFS(I:I,C:C,C4241)</f>
        <v>31420413.200000018</v>
      </c>
      <c r="T4241" s="1" t="str">
        <f>INDEX(F:F,MATCH(ecommerce_10000[[#This Row],[TotalAmount]],I:I,0))</f>
        <v>Dubai</v>
      </c>
    </row>
    <row r="4242" spans="1:20" x14ac:dyDescent="0.3">
      <c r="A4242" s="1" t="s">
        <v>4286</v>
      </c>
      <c r="B4242" s="1" t="s">
        <v>53</v>
      </c>
      <c r="C4242" s="1" t="s">
        <v>31</v>
      </c>
      <c r="D4242" s="1" t="s">
        <v>54</v>
      </c>
      <c r="E4242" s="1" t="s">
        <v>16</v>
      </c>
      <c r="F4242" s="1" t="s">
        <v>28</v>
      </c>
      <c r="G4242">
        <v>14319.7</v>
      </c>
      <c r="H4242">
        <v>4</v>
      </c>
      <c r="I4242">
        <v>57278.8</v>
      </c>
      <c r="J4242">
        <v>3.66</v>
      </c>
      <c r="K4242">
        <v>3761</v>
      </c>
      <c r="L4242" s="2">
        <v>45372</v>
      </c>
      <c r="O4242" t="str">
        <f>IF(ecommerce_10000[[#This Row],[Platform]]="Souq","sq",ecommerce_10000[[#This Row],[Platform]])</f>
        <v>sq</v>
      </c>
      <c r="P4242" t="str">
        <f>IF(E4242="Souq","sq",IF(E4242="Jumia","Jum",E4242))</f>
        <v>sq</v>
      </c>
      <c r="Q4242">
        <f>VLOOKUP(ecommerce_10000[[#This Row],[City]],F:I,4,FALSE)</f>
        <v>26648.76</v>
      </c>
      <c r="R4242" s="1">
        <f>SUMIF(C:C,ecommerce_10000[[#This Row],[Category]],I:I)</f>
        <v>57542997.559999913</v>
      </c>
      <c r="S4242" s="1">
        <f>SUMIFS(I:I,C:C,C4242)</f>
        <v>57542997.559999913</v>
      </c>
      <c r="T4242" s="1" t="str">
        <f>INDEX(F:F,MATCH(ecommerce_10000[[#This Row],[TotalAmount]],I:I,0))</f>
        <v>Casablanca</v>
      </c>
    </row>
    <row r="4243" spans="1:20" x14ac:dyDescent="0.3">
      <c r="A4243" s="1" t="s">
        <v>4287</v>
      </c>
      <c r="B4243" s="1" t="s">
        <v>35</v>
      </c>
      <c r="C4243" s="1" t="s">
        <v>14</v>
      </c>
      <c r="D4243" s="1" t="s">
        <v>36</v>
      </c>
      <c r="E4243" s="1" t="s">
        <v>22</v>
      </c>
      <c r="F4243" s="1" t="s">
        <v>40</v>
      </c>
      <c r="G4243">
        <v>15557.25</v>
      </c>
      <c r="H4243">
        <v>4</v>
      </c>
      <c r="I4243">
        <v>62229</v>
      </c>
      <c r="J4243">
        <v>2.66</v>
      </c>
      <c r="K4243">
        <v>2698</v>
      </c>
      <c r="L4243" s="2">
        <v>45508</v>
      </c>
      <c r="O4243" t="str">
        <f>IF(ecommerce_10000[[#This Row],[Platform]]="Souq","sq",ecommerce_10000[[#This Row],[Platform]])</f>
        <v>Jumia</v>
      </c>
      <c r="P4243" t="str">
        <f>IF(E4243="Souq","sq",IF(E4243="Jumia","Jum",E4243))</f>
        <v>Jum</v>
      </c>
      <c r="Q4243">
        <f>VLOOKUP(ecommerce_10000[[#This Row],[City]],F:I,4,FALSE)</f>
        <v>99349.3</v>
      </c>
      <c r="R4243" s="1">
        <f>SUMIF(C:C,ecommerce_10000[[#This Row],[Category]],I:I)</f>
        <v>92327183.770000085</v>
      </c>
      <c r="S4243" s="1">
        <f>SUMIFS(I:I,C:C,C4243)</f>
        <v>92327183.770000085</v>
      </c>
      <c r="T4243" s="1" t="str">
        <f>INDEX(F:F,MATCH(ecommerce_10000[[#This Row],[TotalAmount]],I:I,0))</f>
        <v>Riyadh</v>
      </c>
    </row>
    <row r="4244" spans="1:20" x14ac:dyDescent="0.3">
      <c r="A4244" s="1" t="s">
        <v>4288</v>
      </c>
      <c r="B4244" s="1" t="s">
        <v>13</v>
      </c>
      <c r="C4244" s="1" t="s">
        <v>14</v>
      </c>
      <c r="D4244" s="1" t="s">
        <v>15</v>
      </c>
      <c r="E4244" s="1" t="s">
        <v>47</v>
      </c>
      <c r="F4244" s="1" t="s">
        <v>33</v>
      </c>
      <c r="G4244">
        <v>4611.79</v>
      </c>
      <c r="H4244">
        <v>2</v>
      </c>
      <c r="I4244">
        <v>9223.58</v>
      </c>
      <c r="J4244">
        <v>3.21</v>
      </c>
      <c r="K4244">
        <v>3436</v>
      </c>
      <c r="L4244" s="2">
        <v>45638</v>
      </c>
      <c r="O4244" t="str">
        <f>IF(ecommerce_10000[[#This Row],[Platform]]="Souq","sq",ecommerce_10000[[#This Row],[Platform]])</f>
        <v>Amazon</v>
      </c>
      <c r="P4244" t="str">
        <f>IF(E4244="Souq","sq",IF(E4244="Jumia","Jum",E4244))</f>
        <v>Amazon</v>
      </c>
      <c r="Q4244">
        <f>VLOOKUP(ecommerce_10000[[#This Row],[City]],F:I,4,FALSE)</f>
        <v>3665.44</v>
      </c>
      <c r="R4244" s="1">
        <f>SUMIF(C:C,ecommerce_10000[[#This Row],[Category]],I:I)</f>
        <v>92327183.770000085</v>
      </c>
      <c r="S4244" s="1">
        <f>SUMIFS(I:I,C:C,C4244)</f>
        <v>92327183.770000085</v>
      </c>
      <c r="T4244" s="1" t="str">
        <f>INDEX(F:F,MATCH(ecommerce_10000[[#This Row],[TotalAmount]],I:I,0))</f>
        <v>Dubai</v>
      </c>
    </row>
    <row r="4245" spans="1:20" x14ac:dyDescent="0.3">
      <c r="A4245" s="1" t="s">
        <v>4289</v>
      </c>
      <c r="B4245" s="1" t="s">
        <v>30</v>
      </c>
      <c r="C4245" s="1" t="s">
        <v>31</v>
      </c>
      <c r="D4245" s="1" t="s">
        <v>32</v>
      </c>
      <c r="E4245" s="1" t="s">
        <v>47</v>
      </c>
      <c r="F4245" s="1" t="s">
        <v>40</v>
      </c>
      <c r="G4245">
        <v>16741.080000000002</v>
      </c>
      <c r="H4245">
        <v>4</v>
      </c>
      <c r="I4245">
        <v>66964.320000000007</v>
      </c>
      <c r="J4245">
        <v>1.95</v>
      </c>
      <c r="K4245">
        <v>3165</v>
      </c>
      <c r="L4245" s="2">
        <v>45550</v>
      </c>
      <c r="O4245" t="str">
        <f>IF(ecommerce_10000[[#This Row],[Platform]]="Souq","sq",ecommerce_10000[[#This Row],[Platform]])</f>
        <v>Amazon</v>
      </c>
      <c r="P4245" t="str">
        <f>IF(E4245="Souq","sq",IF(E4245="Jumia","Jum",E4245))</f>
        <v>Amazon</v>
      </c>
      <c r="Q4245">
        <f>VLOOKUP(ecommerce_10000[[#This Row],[City]],F:I,4,FALSE)</f>
        <v>99349.3</v>
      </c>
      <c r="R4245" s="1">
        <f>SUMIF(C:C,ecommerce_10000[[#This Row],[Category]],I:I)</f>
        <v>57542997.559999913</v>
      </c>
      <c r="S4245" s="1">
        <f>SUMIFS(I:I,C:C,C4245)</f>
        <v>57542997.559999913</v>
      </c>
      <c r="T4245" s="1" t="str">
        <f>INDEX(F:F,MATCH(ecommerce_10000[[#This Row],[TotalAmount]],I:I,0))</f>
        <v>Riyadh</v>
      </c>
    </row>
    <row r="4246" spans="1:20" x14ac:dyDescent="0.3">
      <c r="A4246" s="1" t="s">
        <v>4290</v>
      </c>
      <c r="B4246" s="1" t="s">
        <v>49</v>
      </c>
      <c r="C4246" s="1" t="s">
        <v>14</v>
      </c>
      <c r="D4246" s="1" t="s">
        <v>50</v>
      </c>
      <c r="E4246" s="1" t="s">
        <v>16</v>
      </c>
      <c r="F4246" s="1" t="s">
        <v>23</v>
      </c>
      <c r="G4246">
        <v>12157.69</v>
      </c>
      <c r="H4246">
        <v>5</v>
      </c>
      <c r="I4246">
        <v>60788.45</v>
      </c>
      <c r="J4246">
        <v>2.8</v>
      </c>
      <c r="K4246">
        <v>2595</v>
      </c>
      <c r="L4246" s="2">
        <v>45343</v>
      </c>
      <c r="O4246" t="str">
        <f>IF(ecommerce_10000[[#This Row],[Platform]]="Souq","sq",ecommerce_10000[[#This Row],[Platform]])</f>
        <v>sq</v>
      </c>
      <c r="P4246" t="str">
        <f>IF(E4246="Souq","sq",IF(E4246="Jumia","Jum",E4246))</f>
        <v>sq</v>
      </c>
      <c r="Q4246">
        <f>VLOOKUP(ecommerce_10000[[#This Row],[City]],F:I,4,FALSE)</f>
        <v>13290.4</v>
      </c>
      <c r="R4246" s="1">
        <f>SUMIF(C:C,ecommerce_10000[[#This Row],[Category]],I:I)</f>
        <v>92327183.770000085</v>
      </c>
      <c r="S4246" s="1">
        <f>SUMIFS(I:I,C:C,C4246)</f>
        <v>92327183.770000085</v>
      </c>
      <c r="T4246" s="1" t="str">
        <f>INDEX(F:F,MATCH(ecommerce_10000[[#This Row],[TotalAmount]],I:I,0))</f>
        <v>Alexandria</v>
      </c>
    </row>
    <row r="4247" spans="1:20" x14ac:dyDescent="0.3">
      <c r="A4247" s="1" t="s">
        <v>4291</v>
      </c>
      <c r="B4247" s="1" t="s">
        <v>13</v>
      </c>
      <c r="C4247" s="1" t="s">
        <v>14</v>
      </c>
      <c r="D4247" s="1" t="s">
        <v>15</v>
      </c>
      <c r="E4247" s="1" t="s">
        <v>16</v>
      </c>
      <c r="F4247" s="1" t="s">
        <v>40</v>
      </c>
      <c r="G4247">
        <v>4549.78</v>
      </c>
      <c r="H4247">
        <v>2</v>
      </c>
      <c r="I4247">
        <v>9099.56</v>
      </c>
      <c r="J4247">
        <v>2.39</v>
      </c>
      <c r="K4247">
        <v>2592</v>
      </c>
      <c r="L4247" s="2">
        <v>45361</v>
      </c>
      <c r="O4247" t="str">
        <f>IF(ecommerce_10000[[#This Row],[Platform]]="Souq","sq",ecommerce_10000[[#This Row],[Platform]])</f>
        <v>sq</v>
      </c>
      <c r="P4247" t="str">
        <f>IF(E4247="Souq","sq",IF(E4247="Jumia","Jum",E4247))</f>
        <v>sq</v>
      </c>
      <c r="Q4247">
        <f>VLOOKUP(ecommerce_10000[[#This Row],[City]],F:I,4,FALSE)</f>
        <v>99349.3</v>
      </c>
      <c r="R4247" s="1">
        <f>SUMIF(C:C,ecommerce_10000[[#This Row],[Category]],I:I)</f>
        <v>92327183.770000085</v>
      </c>
      <c r="S4247" s="1">
        <f>SUMIFS(I:I,C:C,C4247)</f>
        <v>92327183.770000085</v>
      </c>
      <c r="T4247" s="1" t="str">
        <f>INDEX(F:F,MATCH(ecommerce_10000[[#This Row],[TotalAmount]],I:I,0))</f>
        <v>Riyadh</v>
      </c>
    </row>
    <row r="4248" spans="1:20" x14ac:dyDescent="0.3">
      <c r="A4248" s="1" t="s">
        <v>4292</v>
      </c>
      <c r="B4248" s="1" t="s">
        <v>49</v>
      </c>
      <c r="C4248" s="1" t="s">
        <v>14</v>
      </c>
      <c r="D4248" s="1" t="s">
        <v>50</v>
      </c>
      <c r="E4248" s="1" t="s">
        <v>47</v>
      </c>
      <c r="F4248" s="1" t="s">
        <v>62</v>
      </c>
      <c r="G4248">
        <v>8750.26</v>
      </c>
      <c r="H4248">
        <v>4</v>
      </c>
      <c r="I4248">
        <v>35001.040000000001</v>
      </c>
      <c r="J4248">
        <v>2.94</v>
      </c>
      <c r="K4248">
        <v>1234</v>
      </c>
      <c r="L4248" s="2">
        <v>45399</v>
      </c>
      <c r="O4248" t="str">
        <f>IF(ecommerce_10000[[#This Row],[Platform]]="Souq","sq",ecommerce_10000[[#This Row],[Platform]])</f>
        <v>Amazon</v>
      </c>
      <c r="P4248" t="str">
        <f>IF(E4248="Souq","sq",IF(E4248="Jumia","Jum",E4248))</f>
        <v>Amazon</v>
      </c>
      <c r="Q4248">
        <f>VLOOKUP(ecommerce_10000[[#This Row],[City]],F:I,4,FALSE)</f>
        <v>27872.98</v>
      </c>
      <c r="R4248" s="1">
        <f>SUMIF(C:C,ecommerce_10000[[#This Row],[Category]],I:I)</f>
        <v>92327183.770000085</v>
      </c>
      <c r="S4248" s="1">
        <f>SUMIFS(I:I,C:C,C4248)</f>
        <v>92327183.770000085</v>
      </c>
      <c r="T4248" s="1" t="str">
        <f>INDEX(F:F,MATCH(ecommerce_10000[[#This Row],[TotalAmount]],I:I,0))</f>
        <v>Giza</v>
      </c>
    </row>
    <row r="4249" spans="1:20" x14ac:dyDescent="0.3">
      <c r="A4249" s="1" t="s">
        <v>4293</v>
      </c>
      <c r="B4249" s="1" t="s">
        <v>43</v>
      </c>
      <c r="C4249" s="1" t="s">
        <v>44</v>
      </c>
      <c r="D4249" s="1" t="s">
        <v>45</v>
      </c>
      <c r="E4249" s="1" t="s">
        <v>47</v>
      </c>
      <c r="F4249" s="1" t="s">
        <v>40</v>
      </c>
      <c r="G4249">
        <v>8426.19</v>
      </c>
      <c r="H4249">
        <v>2</v>
      </c>
      <c r="I4249">
        <v>16852.38</v>
      </c>
      <c r="J4249">
        <v>3.14</v>
      </c>
      <c r="K4249">
        <v>2026</v>
      </c>
      <c r="L4249" s="2">
        <v>45378</v>
      </c>
      <c r="O4249" t="str">
        <f>IF(ecommerce_10000[[#This Row],[Platform]]="Souq","sq",ecommerce_10000[[#This Row],[Platform]])</f>
        <v>Amazon</v>
      </c>
      <c r="P4249" t="str">
        <f>IF(E4249="Souq","sq",IF(E4249="Jumia","Jum",E4249))</f>
        <v>Amazon</v>
      </c>
      <c r="Q4249">
        <f>VLOOKUP(ecommerce_10000[[#This Row],[City]],F:I,4,FALSE)</f>
        <v>99349.3</v>
      </c>
      <c r="R4249" s="1">
        <f>SUMIF(C:C,ecommerce_10000[[#This Row],[Category]],I:I)</f>
        <v>31420413.200000018</v>
      </c>
      <c r="S4249" s="1">
        <f>SUMIFS(I:I,C:C,C4249)</f>
        <v>31420413.200000018</v>
      </c>
      <c r="T4249" s="1" t="str">
        <f>INDEX(F:F,MATCH(ecommerce_10000[[#This Row],[TotalAmount]],I:I,0))</f>
        <v>Riyadh</v>
      </c>
    </row>
    <row r="4250" spans="1:20" x14ac:dyDescent="0.3">
      <c r="A4250" s="1" t="s">
        <v>4294</v>
      </c>
      <c r="B4250" s="1" t="s">
        <v>13</v>
      </c>
      <c r="C4250" s="1" t="s">
        <v>14</v>
      </c>
      <c r="D4250" s="1" t="s">
        <v>15</v>
      </c>
      <c r="E4250" s="1" t="s">
        <v>22</v>
      </c>
      <c r="F4250" s="1" t="s">
        <v>28</v>
      </c>
      <c r="G4250">
        <v>17853.36</v>
      </c>
      <c r="H4250">
        <v>1</v>
      </c>
      <c r="I4250">
        <v>17853.36</v>
      </c>
      <c r="J4250">
        <v>2.1800000000000002</v>
      </c>
      <c r="K4250">
        <v>4870</v>
      </c>
      <c r="L4250" s="2">
        <v>45456</v>
      </c>
      <c r="O4250" t="str">
        <f>IF(ecommerce_10000[[#This Row],[Platform]]="Souq","sq",ecommerce_10000[[#This Row],[Platform]])</f>
        <v>Jumia</v>
      </c>
      <c r="P4250" t="str">
        <f>IF(E4250="Souq","sq",IF(E4250="Jumia","Jum",E4250))</f>
        <v>Jum</v>
      </c>
      <c r="Q4250">
        <f>VLOOKUP(ecommerce_10000[[#This Row],[City]],F:I,4,FALSE)</f>
        <v>26648.76</v>
      </c>
      <c r="R4250" s="1">
        <f>SUMIF(C:C,ecommerce_10000[[#This Row],[Category]],I:I)</f>
        <v>92327183.770000085</v>
      </c>
      <c r="S4250" s="1">
        <f>SUMIFS(I:I,C:C,C4250)</f>
        <v>92327183.770000085</v>
      </c>
      <c r="T4250" s="1" t="str">
        <f>INDEX(F:F,MATCH(ecommerce_10000[[#This Row],[TotalAmount]],I:I,0))</f>
        <v>Casablanca</v>
      </c>
    </row>
    <row r="4251" spans="1:20" x14ac:dyDescent="0.3">
      <c r="A4251" s="1" t="s">
        <v>4295</v>
      </c>
      <c r="B4251" s="1" t="s">
        <v>49</v>
      </c>
      <c r="C4251" s="1" t="s">
        <v>14</v>
      </c>
      <c r="D4251" s="1" t="s">
        <v>50</v>
      </c>
      <c r="E4251" s="1" t="s">
        <v>16</v>
      </c>
      <c r="F4251" s="1" t="s">
        <v>33</v>
      </c>
      <c r="G4251">
        <v>15742.09</v>
      </c>
      <c r="H4251">
        <v>2</v>
      </c>
      <c r="I4251">
        <v>31484.18</v>
      </c>
      <c r="J4251">
        <v>4.22</v>
      </c>
      <c r="K4251">
        <v>2963</v>
      </c>
      <c r="L4251" s="2">
        <v>45509</v>
      </c>
      <c r="O4251" t="str">
        <f>IF(ecommerce_10000[[#This Row],[Platform]]="Souq","sq",ecommerce_10000[[#This Row],[Platform]])</f>
        <v>sq</v>
      </c>
      <c r="P4251" t="str">
        <f>IF(E4251="Souq","sq",IF(E4251="Jumia","Jum",E4251))</f>
        <v>sq</v>
      </c>
      <c r="Q4251">
        <f>VLOOKUP(ecommerce_10000[[#This Row],[City]],F:I,4,FALSE)</f>
        <v>3665.44</v>
      </c>
      <c r="R4251" s="1">
        <f>SUMIF(C:C,ecommerce_10000[[#This Row],[Category]],I:I)</f>
        <v>92327183.770000085</v>
      </c>
      <c r="S4251" s="1">
        <f>SUMIFS(I:I,C:C,C4251)</f>
        <v>92327183.770000085</v>
      </c>
      <c r="T4251" s="1" t="str">
        <f>INDEX(F:F,MATCH(ecommerce_10000[[#This Row],[TotalAmount]],I:I,0))</f>
        <v>Dubai</v>
      </c>
    </row>
    <row r="4252" spans="1:20" x14ac:dyDescent="0.3">
      <c r="A4252" s="1" t="s">
        <v>4296</v>
      </c>
      <c r="B4252" s="1" t="s">
        <v>25</v>
      </c>
      <c r="C4252" s="1" t="s">
        <v>26</v>
      </c>
      <c r="D4252" s="1" t="s">
        <v>27</v>
      </c>
      <c r="E4252" s="1" t="s">
        <v>16</v>
      </c>
      <c r="F4252" s="1" t="s">
        <v>40</v>
      </c>
      <c r="G4252">
        <v>4978.87</v>
      </c>
      <c r="H4252">
        <v>4</v>
      </c>
      <c r="I4252">
        <v>19915.48</v>
      </c>
      <c r="J4252">
        <v>1.06</v>
      </c>
      <c r="K4252">
        <v>4011</v>
      </c>
      <c r="L4252" s="2">
        <v>45548</v>
      </c>
      <c r="O4252" t="str">
        <f>IF(ecommerce_10000[[#This Row],[Platform]]="Souq","sq",ecommerce_10000[[#This Row],[Platform]])</f>
        <v>sq</v>
      </c>
      <c r="P4252" t="str">
        <f>IF(E4252="Souq","sq",IF(E4252="Jumia","Jum",E4252))</f>
        <v>sq</v>
      </c>
      <c r="Q4252">
        <f>VLOOKUP(ecommerce_10000[[#This Row],[City]],F:I,4,FALSE)</f>
        <v>99349.3</v>
      </c>
      <c r="R4252" s="1">
        <f>SUMIF(C:C,ecommerce_10000[[#This Row],[Category]],I:I)</f>
        <v>29200970.130000021</v>
      </c>
      <c r="S4252" s="1">
        <f>SUMIFS(I:I,C:C,C4252)</f>
        <v>29200970.130000021</v>
      </c>
      <c r="T4252" s="1" t="str">
        <f>INDEX(F:F,MATCH(ecommerce_10000[[#This Row],[TotalAmount]],I:I,0))</f>
        <v>Riyadh</v>
      </c>
    </row>
    <row r="4253" spans="1:20" x14ac:dyDescent="0.3">
      <c r="A4253" s="1" t="s">
        <v>4297</v>
      </c>
      <c r="B4253" s="1" t="s">
        <v>43</v>
      </c>
      <c r="C4253" s="1" t="s">
        <v>44</v>
      </c>
      <c r="D4253" s="1" t="s">
        <v>45</v>
      </c>
      <c r="E4253" s="1" t="s">
        <v>16</v>
      </c>
      <c r="F4253" s="1" t="s">
        <v>40</v>
      </c>
      <c r="G4253">
        <v>16876.79</v>
      </c>
      <c r="H4253">
        <v>5</v>
      </c>
      <c r="I4253">
        <v>84383.95</v>
      </c>
      <c r="J4253">
        <v>1.92</v>
      </c>
      <c r="K4253">
        <v>4961</v>
      </c>
      <c r="L4253" s="2">
        <v>45614</v>
      </c>
      <c r="O4253" t="str">
        <f>IF(ecommerce_10000[[#This Row],[Platform]]="Souq","sq",ecommerce_10000[[#This Row],[Platform]])</f>
        <v>sq</v>
      </c>
      <c r="P4253" t="str">
        <f>IF(E4253="Souq","sq",IF(E4253="Jumia","Jum",E4253))</f>
        <v>sq</v>
      </c>
      <c r="Q4253">
        <f>VLOOKUP(ecommerce_10000[[#This Row],[City]],F:I,4,FALSE)</f>
        <v>99349.3</v>
      </c>
      <c r="R4253" s="1">
        <f>SUMIF(C:C,ecommerce_10000[[#This Row],[Category]],I:I)</f>
        <v>31420413.200000018</v>
      </c>
      <c r="S4253" s="1">
        <f>SUMIFS(I:I,C:C,C4253)</f>
        <v>31420413.200000018</v>
      </c>
      <c r="T4253" s="1" t="str">
        <f>INDEX(F:F,MATCH(ecommerce_10000[[#This Row],[TotalAmount]],I:I,0))</f>
        <v>Riyadh</v>
      </c>
    </row>
    <row r="4254" spans="1:20" x14ac:dyDescent="0.3">
      <c r="A4254" s="1" t="s">
        <v>4298</v>
      </c>
      <c r="B4254" s="1" t="s">
        <v>65</v>
      </c>
      <c r="C4254" s="1" t="s">
        <v>20</v>
      </c>
      <c r="D4254" s="1" t="s">
        <v>66</v>
      </c>
      <c r="E4254" s="1" t="s">
        <v>16</v>
      </c>
      <c r="F4254" s="1" t="s">
        <v>62</v>
      </c>
      <c r="G4254">
        <v>5560.47</v>
      </c>
      <c r="H4254">
        <v>1</v>
      </c>
      <c r="I4254">
        <v>5560.47</v>
      </c>
      <c r="J4254">
        <v>1.17</v>
      </c>
      <c r="K4254">
        <v>393</v>
      </c>
      <c r="L4254" s="2">
        <v>45419</v>
      </c>
      <c r="O4254" t="str">
        <f>IF(ecommerce_10000[[#This Row],[Platform]]="Souq","sq",ecommerce_10000[[#This Row],[Platform]])</f>
        <v>sq</v>
      </c>
      <c r="P4254" t="str">
        <f>IF(E4254="Souq","sq",IF(E4254="Jumia","Jum",E4254))</f>
        <v>sq</v>
      </c>
      <c r="Q4254">
        <f>VLOOKUP(ecommerce_10000[[#This Row],[City]],F:I,4,FALSE)</f>
        <v>27872.98</v>
      </c>
      <c r="R4254" s="1">
        <f>SUMIF(C:C,ecommerce_10000[[#This Row],[Category]],I:I)</f>
        <v>91504159.730000004</v>
      </c>
      <c r="S4254" s="1">
        <f>SUMIFS(I:I,C:C,C4254)</f>
        <v>91504159.730000004</v>
      </c>
      <c r="T4254" s="1" t="str">
        <f>INDEX(F:F,MATCH(ecommerce_10000[[#This Row],[TotalAmount]],I:I,0))</f>
        <v>Giza</v>
      </c>
    </row>
    <row r="4255" spans="1:20" x14ac:dyDescent="0.3">
      <c r="A4255" s="1" t="s">
        <v>4299</v>
      </c>
      <c r="B4255" s="1" t="s">
        <v>35</v>
      </c>
      <c r="C4255" s="1" t="s">
        <v>14</v>
      </c>
      <c r="D4255" s="1" t="s">
        <v>36</v>
      </c>
      <c r="E4255" s="1" t="s">
        <v>16</v>
      </c>
      <c r="F4255" s="1" t="s">
        <v>33</v>
      </c>
      <c r="G4255">
        <v>14894.26</v>
      </c>
      <c r="H4255">
        <v>3</v>
      </c>
      <c r="I4255">
        <v>44682.78</v>
      </c>
      <c r="J4255">
        <v>4.1900000000000004</v>
      </c>
      <c r="K4255">
        <v>1805</v>
      </c>
      <c r="L4255" s="2">
        <v>45590</v>
      </c>
      <c r="O4255" t="str">
        <f>IF(ecommerce_10000[[#This Row],[Platform]]="Souq","sq",ecommerce_10000[[#This Row],[Platform]])</f>
        <v>sq</v>
      </c>
      <c r="P4255" t="str">
        <f>IF(E4255="Souq","sq",IF(E4255="Jumia","Jum",E4255))</f>
        <v>sq</v>
      </c>
      <c r="Q4255">
        <f>VLOOKUP(ecommerce_10000[[#This Row],[City]],F:I,4,FALSE)</f>
        <v>3665.44</v>
      </c>
      <c r="R4255" s="1">
        <f>SUMIF(C:C,ecommerce_10000[[#This Row],[Category]],I:I)</f>
        <v>92327183.770000085</v>
      </c>
      <c r="S4255" s="1">
        <f>SUMIFS(I:I,C:C,C4255)</f>
        <v>92327183.770000085</v>
      </c>
      <c r="T4255" s="1" t="str">
        <f>INDEX(F:F,MATCH(ecommerce_10000[[#This Row],[TotalAmount]],I:I,0))</f>
        <v>Dubai</v>
      </c>
    </row>
    <row r="4256" spans="1:20" x14ac:dyDescent="0.3">
      <c r="A4256" s="1" t="s">
        <v>4300</v>
      </c>
      <c r="B4256" s="1" t="s">
        <v>13</v>
      </c>
      <c r="C4256" s="1" t="s">
        <v>14</v>
      </c>
      <c r="D4256" s="1" t="s">
        <v>15</v>
      </c>
      <c r="E4256" s="1" t="s">
        <v>47</v>
      </c>
      <c r="F4256" s="1" t="s">
        <v>28</v>
      </c>
      <c r="G4256">
        <v>9634.27</v>
      </c>
      <c r="H4256">
        <v>5</v>
      </c>
      <c r="I4256">
        <v>48171.35</v>
      </c>
      <c r="J4256">
        <v>1.51</v>
      </c>
      <c r="K4256">
        <v>1347</v>
      </c>
      <c r="L4256" s="2">
        <v>45484</v>
      </c>
      <c r="O4256" t="str">
        <f>IF(ecommerce_10000[[#This Row],[Platform]]="Souq","sq",ecommerce_10000[[#This Row],[Platform]])</f>
        <v>Amazon</v>
      </c>
      <c r="P4256" t="str">
        <f>IF(E4256="Souq","sq",IF(E4256="Jumia","Jum",E4256))</f>
        <v>Amazon</v>
      </c>
      <c r="Q4256">
        <f>VLOOKUP(ecommerce_10000[[#This Row],[City]],F:I,4,FALSE)</f>
        <v>26648.76</v>
      </c>
      <c r="R4256" s="1">
        <f>SUMIF(C:C,ecommerce_10000[[#This Row],[Category]],I:I)</f>
        <v>92327183.770000085</v>
      </c>
      <c r="S4256" s="1">
        <f>SUMIFS(I:I,C:C,C4256)</f>
        <v>92327183.770000085</v>
      </c>
      <c r="T4256" s="1" t="str">
        <f>INDEX(F:F,MATCH(ecommerce_10000[[#This Row],[TotalAmount]],I:I,0))</f>
        <v>Casablanca</v>
      </c>
    </row>
    <row r="4257" spans="1:20" x14ac:dyDescent="0.3">
      <c r="A4257" s="1" t="s">
        <v>4301</v>
      </c>
      <c r="B4257" s="1" t="s">
        <v>65</v>
      </c>
      <c r="C4257" s="1" t="s">
        <v>20</v>
      </c>
      <c r="D4257" s="1" t="s">
        <v>66</v>
      </c>
      <c r="E4257" s="1" t="s">
        <v>16</v>
      </c>
      <c r="F4257" s="1" t="s">
        <v>17</v>
      </c>
      <c r="G4257">
        <v>6182.56</v>
      </c>
      <c r="H4257">
        <v>5</v>
      </c>
      <c r="I4257">
        <v>30912.799999999999</v>
      </c>
      <c r="J4257">
        <v>1.8</v>
      </c>
      <c r="K4257">
        <v>3295</v>
      </c>
      <c r="L4257" s="2">
        <v>45520</v>
      </c>
      <c r="O4257" t="str">
        <f>IF(ecommerce_10000[[#This Row],[Platform]]="Souq","sq",ecommerce_10000[[#This Row],[Platform]])</f>
        <v>sq</v>
      </c>
      <c r="P4257" t="str">
        <f>IF(E4257="Souq","sq",IF(E4257="Jumia","Jum",E4257))</f>
        <v>sq</v>
      </c>
      <c r="Q4257">
        <f>VLOOKUP(ecommerce_10000[[#This Row],[City]],F:I,4,FALSE)</f>
        <v>16284.02</v>
      </c>
      <c r="R4257" s="1">
        <f>SUMIF(C:C,ecommerce_10000[[#This Row],[Category]],I:I)</f>
        <v>91504159.730000004</v>
      </c>
      <c r="S4257" s="1">
        <f>SUMIFS(I:I,C:C,C4257)</f>
        <v>91504159.730000004</v>
      </c>
      <c r="T4257" s="1" t="str">
        <f>INDEX(F:F,MATCH(ecommerce_10000[[#This Row],[TotalAmount]],I:I,0))</f>
        <v>Cairo</v>
      </c>
    </row>
    <row r="4258" spans="1:20" x14ac:dyDescent="0.3">
      <c r="A4258" s="1" t="s">
        <v>4302</v>
      </c>
      <c r="B4258" s="1" t="s">
        <v>25</v>
      </c>
      <c r="C4258" s="1" t="s">
        <v>26</v>
      </c>
      <c r="D4258" s="1" t="s">
        <v>27</v>
      </c>
      <c r="E4258" s="1" t="s">
        <v>16</v>
      </c>
      <c r="F4258" s="1" t="s">
        <v>17</v>
      </c>
      <c r="G4258">
        <v>2724.33</v>
      </c>
      <c r="H4258">
        <v>5</v>
      </c>
      <c r="I4258">
        <v>13621.65</v>
      </c>
      <c r="J4258">
        <v>3.14</v>
      </c>
      <c r="K4258">
        <v>554</v>
      </c>
      <c r="L4258" s="2">
        <v>45345</v>
      </c>
      <c r="O4258" t="str">
        <f>IF(ecommerce_10000[[#This Row],[Platform]]="Souq","sq",ecommerce_10000[[#This Row],[Platform]])</f>
        <v>sq</v>
      </c>
      <c r="P4258" t="str">
        <f>IF(E4258="Souq","sq",IF(E4258="Jumia","Jum",E4258))</f>
        <v>sq</v>
      </c>
      <c r="Q4258">
        <f>VLOOKUP(ecommerce_10000[[#This Row],[City]],F:I,4,FALSE)</f>
        <v>16284.02</v>
      </c>
      <c r="R4258" s="1">
        <f>SUMIF(C:C,ecommerce_10000[[#This Row],[Category]],I:I)</f>
        <v>29200970.130000021</v>
      </c>
      <c r="S4258" s="1">
        <f>SUMIFS(I:I,C:C,C4258)</f>
        <v>29200970.130000021</v>
      </c>
      <c r="T4258" s="1" t="str">
        <f>INDEX(F:F,MATCH(ecommerce_10000[[#This Row],[TotalAmount]],I:I,0))</f>
        <v>Cairo</v>
      </c>
    </row>
    <row r="4259" spans="1:20" x14ac:dyDescent="0.3">
      <c r="A4259" s="1" t="s">
        <v>4303</v>
      </c>
      <c r="B4259" s="1" t="s">
        <v>13</v>
      </c>
      <c r="C4259" s="1" t="s">
        <v>14</v>
      </c>
      <c r="D4259" s="1" t="s">
        <v>15</v>
      </c>
      <c r="E4259" s="1" t="s">
        <v>22</v>
      </c>
      <c r="F4259" s="1" t="s">
        <v>62</v>
      </c>
      <c r="G4259">
        <v>186.96</v>
      </c>
      <c r="H4259">
        <v>4</v>
      </c>
      <c r="I4259">
        <v>747.84</v>
      </c>
      <c r="J4259">
        <v>3.93</v>
      </c>
      <c r="K4259">
        <v>4827</v>
      </c>
      <c r="L4259" s="2">
        <v>45357</v>
      </c>
      <c r="O4259" t="str">
        <f>IF(ecommerce_10000[[#This Row],[Platform]]="Souq","sq",ecommerce_10000[[#This Row],[Platform]])</f>
        <v>Jumia</v>
      </c>
      <c r="P4259" t="str">
        <f>IF(E4259="Souq","sq",IF(E4259="Jumia","Jum",E4259))</f>
        <v>Jum</v>
      </c>
      <c r="Q4259">
        <f>VLOOKUP(ecommerce_10000[[#This Row],[City]],F:I,4,FALSE)</f>
        <v>27872.98</v>
      </c>
      <c r="R4259" s="1">
        <f>SUMIF(C:C,ecommerce_10000[[#This Row],[Category]],I:I)</f>
        <v>92327183.770000085</v>
      </c>
      <c r="S4259" s="1">
        <f>SUMIFS(I:I,C:C,C4259)</f>
        <v>92327183.770000085</v>
      </c>
      <c r="T4259" s="1" t="str">
        <f>INDEX(F:F,MATCH(ecommerce_10000[[#This Row],[TotalAmount]],I:I,0))</f>
        <v>Giza</v>
      </c>
    </row>
    <row r="4260" spans="1:20" x14ac:dyDescent="0.3">
      <c r="A4260" s="1" t="s">
        <v>4304</v>
      </c>
      <c r="B4260" s="1" t="s">
        <v>43</v>
      </c>
      <c r="C4260" s="1" t="s">
        <v>44</v>
      </c>
      <c r="D4260" s="1" t="s">
        <v>45</v>
      </c>
      <c r="E4260" s="1" t="s">
        <v>22</v>
      </c>
      <c r="F4260" s="1" t="s">
        <v>40</v>
      </c>
      <c r="G4260">
        <v>3304.66</v>
      </c>
      <c r="H4260">
        <v>2</v>
      </c>
      <c r="I4260">
        <v>6609.32</v>
      </c>
      <c r="J4260">
        <v>3.52</v>
      </c>
      <c r="K4260">
        <v>2803</v>
      </c>
      <c r="L4260" s="2">
        <v>45548</v>
      </c>
      <c r="O4260" t="str">
        <f>IF(ecommerce_10000[[#This Row],[Platform]]="Souq","sq",ecommerce_10000[[#This Row],[Platform]])</f>
        <v>Jumia</v>
      </c>
      <c r="P4260" t="str">
        <f>IF(E4260="Souq","sq",IF(E4260="Jumia","Jum",E4260))</f>
        <v>Jum</v>
      </c>
      <c r="Q4260">
        <f>VLOOKUP(ecommerce_10000[[#This Row],[City]],F:I,4,FALSE)</f>
        <v>99349.3</v>
      </c>
      <c r="R4260" s="1">
        <f>SUMIF(C:C,ecommerce_10000[[#This Row],[Category]],I:I)</f>
        <v>31420413.200000018</v>
      </c>
      <c r="S4260" s="1">
        <f>SUMIFS(I:I,C:C,C4260)</f>
        <v>31420413.200000018</v>
      </c>
      <c r="T4260" s="1" t="str">
        <f>INDEX(F:F,MATCH(ecommerce_10000[[#This Row],[TotalAmount]],I:I,0))</f>
        <v>Riyadh</v>
      </c>
    </row>
    <row r="4261" spans="1:20" x14ac:dyDescent="0.3">
      <c r="A4261" s="1" t="s">
        <v>4305</v>
      </c>
      <c r="B4261" s="1" t="s">
        <v>13</v>
      </c>
      <c r="C4261" s="1" t="s">
        <v>14</v>
      </c>
      <c r="D4261" s="1" t="s">
        <v>15</v>
      </c>
      <c r="E4261" s="1" t="s">
        <v>22</v>
      </c>
      <c r="F4261" s="1" t="s">
        <v>40</v>
      </c>
      <c r="G4261">
        <v>4973.96</v>
      </c>
      <c r="H4261">
        <v>3</v>
      </c>
      <c r="I4261">
        <v>14921.88</v>
      </c>
      <c r="J4261">
        <v>3.08</v>
      </c>
      <c r="K4261">
        <v>4455</v>
      </c>
      <c r="L4261" s="2">
        <v>45604</v>
      </c>
      <c r="O4261" t="str">
        <f>IF(ecommerce_10000[[#This Row],[Platform]]="Souq","sq",ecommerce_10000[[#This Row],[Platform]])</f>
        <v>Jumia</v>
      </c>
      <c r="P4261" t="str">
        <f>IF(E4261="Souq","sq",IF(E4261="Jumia","Jum",E4261))</f>
        <v>Jum</v>
      </c>
      <c r="Q4261">
        <f>VLOOKUP(ecommerce_10000[[#This Row],[City]],F:I,4,FALSE)</f>
        <v>99349.3</v>
      </c>
      <c r="R4261" s="1">
        <f>SUMIF(C:C,ecommerce_10000[[#This Row],[Category]],I:I)</f>
        <v>92327183.770000085</v>
      </c>
      <c r="S4261" s="1">
        <f>SUMIFS(I:I,C:C,C4261)</f>
        <v>92327183.770000085</v>
      </c>
      <c r="T4261" s="1" t="str">
        <f>INDEX(F:F,MATCH(ecommerce_10000[[#This Row],[TotalAmount]],I:I,0))</f>
        <v>Riyadh</v>
      </c>
    </row>
    <row r="4262" spans="1:20" x14ac:dyDescent="0.3">
      <c r="A4262" s="1" t="s">
        <v>4306</v>
      </c>
      <c r="B4262" s="1" t="s">
        <v>43</v>
      </c>
      <c r="C4262" s="1" t="s">
        <v>44</v>
      </c>
      <c r="D4262" s="1" t="s">
        <v>45</v>
      </c>
      <c r="E4262" s="1" t="s">
        <v>47</v>
      </c>
      <c r="F4262" s="1" t="s">
        <v>33</v>
      </c>
      <c r="G4262">
        <v>8431.75</v>
      </c>
      <c r="H4262">
        <v>5</v>
      </c>
      <c r="I4262">
        <v>42158.75</v>
      </c>
      <c r="J4262">
        <v>2.29</v>
      </c>
      <c r="K4262">
        <v>2110</v>
      </c>
      <c r="L4262" s="2">
        <v>45374</v>
      </c>
      <c r="O4262" t="str">
        <f>IF(ecommerce_10000[[#This Row],[Platform]]="Souq","sq",ecommerce_10000[[#This Row],[Platform]])</f>
        <v>Amazon</v>
      </c>
      <c r="P4262" t="str">
        <f>IF(E4262="Souq","sq",IF(E4262="Jumia","Jum",E4262))</f>
        <v>Amazon</v>
      </c>
      <c r="Q4262">
        <f>VLOOKUP(ecommerce_10000[[#This Row],[City]],F:I,4,FALSE)</f>
        <v>3665.44</v>
      </c>
      <c r="R4262" s="1">
        <f>SUMIF(C:C,ecommerce_10000[[#This Row],[Category]],I:I)</f>
        <v>31420413.200000018</v>
      </c>
      <c r="S4262" s="1">
        <f>SUMIFS(I:I,C:C,C4262)</f>
        <v>31420413.200000018</v>
      </c>
      <c r="T4262" s="1" t="str">
        <f>INDEX(F:F,MATCH(ecommerce_10000[[#This Row],[TotalAmount]],I:I,0))</f>
        <v>Dubai</v>
      </c>
    </row>
    <row r="4263" spans="1:20" x14ac:dyDescent="0.3">
      <c r="A4263" s="1" t="s">
        <v>4307</v>
      </c>
      <c r="B4263" s="1" t="s">
        <v>65</v>
      </c>
      <c r="C4263" s="1" t="s">
        <v>20</v>
      </c>
      <c r="D4263" s="1" t="s">
        <v>66</v>
      </c>
      <c r="E4263" s="1" t="s">
        <v>16</v>
      </c>
      <c r="F4263" s="1" t="s">
        <v>40</v>
      </c>
      <c r="G4263">
        <v>18837.36</v>
      </c>
      <c r="H4263">
        <v>3</v>
      </c>
      <c r="I4263">
        <v>56512.08</v>
      </c>
      <c r="J4263">
        <v>1.07</v>
      </c>
      <c r="K4263">
        <v>1751</v>
      </c>
      <c r="L4263" s="2">
        <v>45418</v>
      </c>
      <c r="O4263" t="str">
        <f>IF(ecommerce_10000[[#This Row],[Platform]]="Souq","sq",ecommerce_10000[[#This Row],[Platform]])</f>
        <v>sq</v>
      </c>
      <c r="P4263" t="str">
        <f>IF(E4263="Souq","sq",IF(E4263="Jumia","Jum",E4263))</f>
        <v>sq</v>
      </c>
      <c r="Q4263">
        <f>VLOOKUP(ecommerce_10000[[#This Row],[City]],F:I,4,FALSE)</f>
        <v>99349.3</v>
      </c>
      <c r="R4263" s="1">
        <f>SUMIF(C:C,ecommerce_10000[[#This Row],[Category]],I:I)</f>
        <v>91504159.730000004</v>
      </c>
      <c r="S4263" s="1">
        <f>SUMIFS(I:I,C:C,C4263)</f>
        <v>91504159.730000004</v>
      </c>
      <c r="T4263" s="1" t="str">
        <f>INDEX(F:F,MATCH(ecommerce_10000[[#This Row],[TotalAmount]],I:I,0))</f>
        <v>Riyadh</v>
      </c>
    </row>
    <row r="4264" spans="1:20" x14ac:dyDescent="0.3">
      <c r="A4264" s="1" t="s">
        <v>4308</v>
      </c>
      <c r="B4264" s="1" t="s">
        <v>43</v>
      </c>
      <c r="C4264" s="1" t="s">
        <v>44</v>
      </c>
      <c r="D4264" s="1" t="s">
        <v>45</v>
      </c>
      <c r="E4264" s="1" t="s">
        <v>47</v>
      </c>
      <c r="F4264" s="1" t="s">
        <v>17</v>
      </c>
      <c r="G4264">
        <v>10218.19</v>
      </c>
      <c r="H4264">
        <v>4</v>
      </c>
      <c r="I4264">
        <v>40872.76</v>
      </c>
      <c r="J4264">
        <v>3.83</v>
      </c>
      <c r="K4264">
        <v>4710</v>
      </c>
      <c r="L4264" s="2">
        <v>45592</v>
      </c>
      <c r="O4264" t="str">
        <f>IF(ecommerce_10000[[#This Row],[Platform]]="Souq","sq",ecommerce_10000[[#This Row],[Platform]])</f>
        <v>Amazon</v>
      </c>
      <c r="P4264" t="str">
        <f>IF(E4264="Souq","sq",IF(E4264="Jumia","Jum",E4264))</f>
        <v>Amazon</v>
      </c>
      <c r="Q4264">
        <f>VLOOKUP(ecommerce_10000[[#This Row],[City]],F:I,4,FALSE)</f>
        <v>16284.02</v>
      </c>
      <c r="R4264" s="1">
        <f>SUMIF(C:C,ecommerce_10000[[#This Row],[Category]],I:I)</f>
        <v>31420413.200000018</v>
      </c>
      <c r="S4264" s="1">
        <f>SUMIFS(I:I,C:C,C4264)</f>
        <v>31420413.200000018</v>
      </c>
      <c r="T4264" s="1" t="str">
        <f>INDEX(F:F,MATCH(ecommerce_10000[[#This Row],[TotalAmount]],I:I,0))</f>
        <v>Cairo</v>
      </c>
    </row>
    <row r="4265" spans="1:20" x14ac:dyDescent="0.3">
      <c r="A4265" s="1" t="s">
        <v>4309</v>
      </c>
      <c r="B4265" s="1" t="s">
        <v>65</v>
      </c>
      <c r="C4265" s="1" t="s">
        <v>20</v>
      </c>
      <c r="D4265" s="1" t="s">
        <v>66</v>
      </c>
      <c r="E4265" s="1" t="s">
        <v>47</v>
      </c>
      <c r="F4265" s="1" t="s">
        <v>28</v>
      </c>
      <c r="G4265">
        <v>17081.71</v>
      </c>
      <c r="H4265">
        <v>2</v>
      </c>
      <c r="I4265">
        <v>34163.42</v>
      </c>
      <c r="J4265">
        <v>1.61</v>
      </c>
      <c r="K4265">
        <v>2658</v>
      </c>
      <c r="L4265" s="2">
        <v>45514</v>
      </c>
      <c r="O4265" t="str">
        <f>IF(ecommerce_10000[[#This Row],[Platform]]="Souq","sq",ecommerce_10000[[#This Row],[Platform]])</f>
        <v>Amazon</v>
      </c>
      <c r="P4265" t="str">
        <f>IF(E4265="Souq","sq",IF(E4265="Jumia","Jum",E4265))</f>
        <v>Amazon</v>
      </c>
      <c r="Q4265">
        <f>VLOOKUP(ecommerce_10000[[#This Row],[City]],F:I,4,FALSE)</f>
        <v>26648.76</v>
      </c>
      <c r="R4265" s="1">
        <f>SUMIF(C:C,ecommerce_10000[[#This Row],[Category]],I:I)</f>
        <v>91504159.730000004</v>
      </c>
      <c r="S4265" s="1">
        <f>SUMIFS(I:I,C:C,C4265)</f>
        <v>91504159.730000004</v>
      </c>
      <c r="T4265" s="1" t="str">
        <f>INDEX(F:F,MATCH(ecommerce_10000[[#This Row],[TotalAmount]],I:I,0))</f>
        <v>Casablanca</v>
      </c>
    </row>
    <row r="4266" spans="1:20" x14ac:dyDescent="0.3">
      <c r="A4266" s="1" t="s">
        <v>4310</v>
      </c>
      <c r="B4266" s="1" t="s">
        <v>35</v>
      </c>
      <c r="C4266" s="1" t="s">
        <v>14</v>
      </c>
      <c r="D4266" s="1" t="s">
        <v>36</v>
      </c>
      <c r="E4266" s="1" t="s">
        <v>47</v>
      </c>
      <c r="F4266" s="1" t="s">
        <v>28</v>
      </c>
      <c r="G4266">
        <v>4718.6400000000003</v>
      </c>
      <c r="H4266">
        <v>4</v>
      </c>
      <c r="I4266">
        <v>18874.560000000001</v>
      </c>
      <c r="J4266">
        <v>1.64</v>
      </c>
      <c r="K4266">
        <v>988</v>
      </c>
      <c r="L4266" s="2">
        <v>45356</v>
      </c>
      <c r="O4266" t="str">
        <f>IF(ecommerce_10000[[#This Row],[Platform]]="Souq","sq",ecommerce_10000[[#This Row],[Platform]])</f>
        <v>Amazon</v>
      </c>
      <c r="P4266" t="str">
        <f>IF(E4266="Souq","sq",IF(E4266="Jumia","Jum",E4266))</f>
        <v>Amazon</v>
      </c>
      <c r="Q4266">
        <f>VLOOKUP(ecommerce_10000[[#This Row],[City]],F:I,4,FALSE)</f>
        <v>26648.76</v>
      </c>
      <c r="R4266" s="1">
        <f>SUMIF(C:C,ecommerce_10000[[#This Row],[Category]],I:I)</f>
        <v>92327183.770000085</v>
      </c>
      <c r="S4266" s="1">
        <f>SUMIFS(I:I,C:C,C4266)</f>
        <v>92327183.770000085</v>
      </c>
      <c r="T4266" s="1" t="str">
        <f>INDEX(F:F,MATCH(ecommerce_10000[[#This Row],[TotalAmount]],I:I,0))</f>
        <v>Casablanca</v>
      </c>
    </row>
    <row r="4267" spans="1:20" x14ac:dyDescent="0.3">
      <c r="A4267" s="1" t="s">
        <v>4311</v>
      </c>
      <c r="B4267" s="1" t="s">
        <v>49</v>
      </c>
      <c r="C4267" s="1" t="s">
        <v>14</v>
      </c>
      <c r="D4267" s="1" t="s">
        <v>50</v>
      </c>
      <c r="E4267" s="1" t="s">
        <v>16</v>
      </c>
      <c r="F4267" s="1" t="s">
        <v>33</v>
      </c>
      <c r="G4267">
        <v>15786.46</v>
      </c>
      <c r="H4267">
        <v>2</v>
      </c>
      <c r="I4267">
        <v>31572.92</v>
      </c>
      <c r="J4267">
        <v>2.88</v>
      </c>
      <c r="K4267">
        <v>2248</v>
      </c>
      <c r="L4267" s="2">
        <v>45304</v>
      </c>
      <c r="O4267" t="str">
        <f>IF(ecommerce_10000[[#This Row],[Platform]]="Souq","sq",ecommerce_10000[[#This Row],[Platform]])</f>
        <v>sq</v>
      </c>
      <c r="P4267" t="str">
        <f>IF(E4267="Souq","sq",IF(E4267="Jumia","Jum",E4267))</f>
        <v>sq</v>
      </c>
      <c r="Q4267">
        <f>VLOOKUP(ecommerce_10000[[#This Row],[City]],F:I,4,FALSE)</f>
        <v>3665.44</v>
      </c>
      <c r="R4267" s="1">
        <f>SUMIF(C:C,ecommerce_10000[[#This Row],[Category]],I:I)</f>
        <v>92327183.770000085</v>
      </c>
      <c r="S4267" s="1">
        <f>SUMIFS(I:I,C:C,C4267)</f>
        <v>92327183.770000085</v>
      </c>
      <c r="T4267" s="1" t="str">
        <f>INDEX(F:F,MATCH(ecommerce_10000[[#This Row],[TotalAmount]],I:I,0))</f>
        <v>Dubai</v>
      </c>
    </row>
    <row r="4268" spans="1:20" x14ac:dyDescent="0.3">
      <c r="A4268" s="1" t="s">
        <v>4312</v>
      </c>
      <c r="B4268" s="1" t="s">
        <v>35</v>
      </c>
      <c r="C4268" s="1" t="s">
        <v>14</v>
      </c>
      <c r="D4268" s="1" t="s">
        <v>36</v>
      </c>
      <c r="E4268" s="1" t="s">
        <v>16</v>
      </c>
      <c r="F4268" s="1" t="s">
        <v>28</v>
      </c>
      <c r="G4268">
        <v>3064.75</v>
      </c>
      <c r="H4268">
        <v>5</v>
      </c>
      <c r="I4268">
        <v>15323.75</v>
      </c>
      <c r="J4268">
        <v>2.0099999999999998</v>
      </c>
      <c r="K4268">
        <v>2291</v>
      </c>
      <c r="L4268" s="2">
        <v>45489</v>
      </c>
      <c r="O4268" t="str">
        <f>IF(ecommerce_10000[[#This Row],[Platform]]="Souq","sq",ecommerce_10000[[#This Row],[Platform]])</f>
        <v>sq</v>
      </c>
      <c r="P4268" t="str">
        <f>IF(E4268="Souq","sq",IF(E4268="Jumia","Jum",E4268))</f>
        <v>sq</v>
      </c>
      <c r="Q4268">
        <f>VLOOKUP(ecommerce_10000[[#This Row],[City]],F:I,4,FALSE)</f>
        <v>26648.76</v>
      </c>
      <c r="R4268" s="1">
        <f>SUMIF(C:C,ecommerce_10000[[#This Row],[Category]],I:I)</f>
        <v>92327183.770000085</v>
      </c>
      <c r="S4268" s="1">
        <f>SUMIFS(I:I,C:C,C4268)</f>
        <v>92327183.770000085</v>
      </c>
      <c r="T4268" s="1" t="str">
        <f>INDEX(F:F,MATCH(ecommerce_10000[[#This Row],[TotalAmount]],I:I,0))</f>
        <v>Casablanca</v>
      </c>
    </row>
    <row r="4269" spans="1:20" x14ac:dyDescent="0.3">
      <c r="A4269" s="1" t="s">
        <v>4313</v>
      </c>
      <c r="B4269" s="1" t="s">
        <v>38</v>
      </c>
      <c r="C4269" s="1" t="s">
        <v>20</v>
      </c>
      <c r="D4269" s="1" t="s">
        <v>39</v>
      </c>
      <c r="E4269" s="1" t="s">
        <v>22</v>
      </c>
      <c r="F4269" s="1" t="s">
        <v>62</v>
      </c>
      <c r="G4269">
        <v>5172.53</v>
      </c>
      <c r="H4269">
        <v>4</v>
      </c>
      <c r="I4269">
        <v>20690.12</v>
      </c>
      <c r="J4269">
        <v>1.37</v>
      </c>
      <c r="K4269">
        <v>2636</v>
      </c>
      <c r="L4269" s="2">
        <v>45554</v>
      </c>
      <c r="O4269" t="str">
        <f>IF(ecommerce_10000[[#This Row],[Platform]]="Souq","sq",ecommerce_10000[[#This Row],[Platform]])</f>
        <v>Jumia</v>
      </c>
      <c r="P4269" t="str">
        <f>IF(E4269="Souq","sq",IF(E4269="Jumia","Jum",E4269))</f>
        <v>Jum</v>
      </c>
      <c r="Q4269">
        <f>VLOOKUP(ecommerce_10000[[#This Row],[City]],F:I,4,FALSE)</f>
        <v>27872.98</v>
      </c>
      <c r="R4269" s="1">
        <f>SUMIF(C:C,ecommerce_10000[[#This Row],[Category]],I:I)</f>
        <v>91504159.730000004</v>
      </c>
      <c r="S4269" s="1">
        <f>SUMIFS(I:I,C:C,C4269)</f>
        <v>91504159.730000004</v>
      </c>
      <c r="T4269" s="1" t="str">
        <f>INDEX(F:F,MATCH(ecommerce_10000[[#This Row],[TotalAmount]],I:I,0))</f>
        <v>Giza</v>
      </c>
    </row>
    <row r="4270" spans="1:20" x14ac:dyDescent="0.3">
      <c r="A4270" s="1" t="s">
        <v>4314</v>
      </c>
      <c r="B4270" s="1" t="s">
        <v>30</v>
      </c>
      <c r="C4270" s="1" t="s">
        <v>31</v>
      </c>
      <c r="D4270" s="1" t="s">
        <v>32</v>
      </c>
      <c r="E4270" s="1" t="s">
        <v>47</v>
      </c>
      <c r="F4270" s="1" t="s">
        <v>62</v>
      </c>
      <c r="G4270">
        <v>5897.98</v>
      </c>
      <c r="H4270">
        <v>3</v>
      </c>
      <c r="I4270">
        <v>17693.939999999999</v>
      </c>
      <c r="J4270">
        <v>3.36</v>
      </c>
      <c r="K4270">
        <v>3903</v>
      </c>
      <c r="L4270" s="2">
        <v>45356</v>
      </c>
      <c r="O4270" t="str">
        <f>IF(ecommerce_10000[[#This Row],[Platform]]="Souq","sq",ecommerce_10000[[#This Row],[Platform]])</f>
        <v>Amazon</v>
      </c>
      <c r="P4270" t="str">
        <f>IF(E4270="Souq","sq",IF(E4270="Jumia","Jum",E4270))</f>
        <v>Amazon</v>
      </c>
      <c r="Q4270">
        <f>VLOOKUP(ecommerce_10000[[#This Row],[City]],F:I,4,FALSE)</f>
        <v>27872.98</v>
      </c>
      <c r="R4270" s="1">
        <f>SUMIF(C:C,ecommerce_10000[[#This Row],[Category]],I:I)</f>
        <v>57542997.559999913</v>
      </c>
      <c r="S4270" s="1">
        <f>SUMIFS(I:I,C:C,C4270)</f>
        <v>57542997.559999913</v>
      </c>
      <c r="T4270" s="1" t="str">
        <f>INDEX(F:F,MATCH(ecommerce_10000[[#This Row],[TotalAmount]],I:I,0))</f>
        <v>Giza</v>
      </c>
    </row>
    <row r="4271" spans="1:20" x14ac:dyDescent="0.3">
      <c r="A4271" s="1" t="s">
        <v>4315</v>
      </c>
      <c r="B4271" s="1" t="s">
        <v>43</v>
      </c>
      <c r="C4271" s="1" t="s">
        <v>44</v>
      </c>
      <c r="D4271" s="1" t="s">
        <v>45</v>
      </c>
      <c r="E4271" s="1" t="s">
        <v>22</v>
      </c>
      <c r="F4271" s="1" t="s">
        <v>40</v>
      </c>
      <c r="G4271">
        <v>17507.060000000001</v>
      </c>
      <c r="H4271">
        <v>4</v>
      </c>
      <c r="I4271">
        <v>70028.240000000005</v>
      </c>
      <c r="J4271">
        <v>1.59</v>
      </c>
      <c r="K4271">
        <v>2331</v>
      </c>
      <c r="L4271" s="2">
        <v>45505</v>
      </c>
      <c r="O4271" t="str">
        <f>IF(ecommerce_10000[[#This Row],[Platform]]="Souq","sq",ecommerce_10000[[#This Row],[Platform]])</f>
        <v>Jumia</v>
      </c>
      <c r="P4271" t="str">
        <f>IF(E4271="Souq","sq",IF(E4271="Jumia","Jum",E4271))</f>
        <v>Jum</v>
      </c>
      <c r="Q4271">
        <f>VLOOKUP(ecommerce_10000[[#This Row],[City]],F:I,4,FALSE)</f>
        <v>99349.3</v>
      </c>
      <c r="R4271" s="1">
        <f>SUMIF(C:C,ecommerce_10000[[#This Row],[Category]],I:I)</f>
        <v>31420413.200000018</v>
      </c>
      <c r="S4271" s="1">
        <f>SUMIFS(I:I,C:C,C4271)</f>
        <v>31420413.200000018</v>
      </c>
      <c r="T4271" s="1" t="str">
        <f>INDEX(F:F,MATCH(ecommerce_10000[[#This Row],[TotalAmount]],I:I,0))</f>
        <v>Riyadh</v>
      </c>
    </row>
    <row r="4272" spans="1:20" x14ac:dyDescent="0.3">
      <c r="A4272" s="1" t="s">
        <v>4316</v>
      </c>
      <c r="B4272" s="1" t="s">
        <v>43</v>
      </c>
      <c r="C4272" s="1" t="s">
        <v>44</v>
      </c>
      <c r="D4272" s="1" t="s">
        <v>45</v>
      </c>
      <c r="E4272" s="1" t="s">
        <v>16</v>
      </c>
      <c r="F4272" s="1" t="s">
        <v>23</v>
      </c>
      <c r="G4272">
        <v>19340.03</v>
      </c>
      <c r="H4272">
        <v>3</v>
      </c>
      <c r="I4272">
        <v>58020.09</v>
      </c>
      <c r="J4272">
        <v>4.03</v>
      </c>
      <c r="K4272">
        <v>1316</v>
      </c>
      <c r="L4272" s="2">
        <v>45412</v>
      </c>
      <c r="O4272" t="str">
        <f>IF(ecommerce_10000[[#This Row],[Platform]]="Souq","sq",ecommerce_10000[[#This Row],[Platform]])</f>
        <v>sq</v>
      </c>
      <c r="P4272" t="str">
        <f>IF(E4272="Souq","sq",IF(E4272="Jumia","Jum",E4272))</f>
        <v>sq</v>
      </c>
      <c r="Q4272">
        <f>VLOOKUP(ecommerce_10000[[#This Row],[City]],F:I,4,FALSE)</f>
        <v>13290.4</v>
      </c>
      <c r="R4272" s="1">
        <f>SUMIF(C:C,ecommerce_10000[[#This Row],[Category]],I:I)</f>
        <v>31420413.200000018</v>
      </c>
      <c r="S4272" s="1">
        <f>SUMIFS(I:I,C:C,C4272)</f>
        <v>31420413.200000018</v>
      </c>
      <c r="T4272" s="1" t="str">
        <f>INDEX(F:F,MATCH(ecommerce_10000[[#This Row],[TotalAmount]],I:I,0))</f>
        <v>Alexandria</v>
      </c>
    </row>
    <row r="4273" spans="1:20" x14ac:dyDescent="0.3">
      <c r="A4273" s="1" t="s">
        <v>4317</v>
      </c>
      <c r="B4273" s="1" t="s">
        <v>30</v>
      </c>
      <c r="C4273" s="1" t="s">
        <v>31</v>
      </c>
      <c r="D4273" s="1" t="s">
        <v>32</v>
      </c>
      <c r="E4273" s="1" t="s">
        <v>22</v>
      </c>
      <c r="F4273" s="1" t="s">
        <v>33</v>
      </c>
      <c r="G4273">
        <v>16293.79</v>
      </c>
      <c r="H4273">
        <v>3</v>
      </c>
      <c r="I4273">
        <v>48881.37</v>
      </c>
      <c r="J4273">
        <v>2.56</v>
      </c>
      <c r="K4273">
        <v>1443</v>
      </c>
      <c r="L4273" s="2">
        <v>45643</v>
      </c>
      <c r="O4273" t="str">
        <f>IF(ecommerce_10000[[#This Row],[Platform]]="Souq","sq",ecommerce_10000[[#This Row],[Platform]])</f>
        <v>Jumia</v>
      </c>
      <c r="P4273" t="str">
        <f>IF(E4273="Souq","sq",IF(E4273="Jumia","Jum",E4273))</f>
        <v>Jum</v>
      </c>
      <c r="Q4273">
        <f>VLOOKUP(ecommerce_10000[[#This Row],[City]],F:I,4,FALSE)</f>
        <v>3665.44</v>
      </c>
      <c r="R4273" s="1">
        <f>SUMIF(C:C,ecommerce_10000[[#This Row],[Category]],I:I)</f>
        <v>57542997.559999913</v>
      </c>
      <c r="S4273" s="1">
        <f>SUMIFS(I:I,C:C,C4273)</f>
        <v>57542997.559999913</v>
      </c>
      <c r="T4273" s="1" t="str">
        <f>INDEX(F:F,MATCH(ecommerce_10000[[#This Row],[TotalAmount]],I:I,0))</f>
        <v>Dubai</v>
      </c>
    </row>
    <row r="4274" spans="1:20" x14ac:dyDescent="0.3">
      <c r="A4274" s="1" t="s">
        <v>4318</v>
      </c>
      <c r="B4274" s="1" t="s">
        <v>43</v>
      </c>
      <c r="C4274" s="1" t="s">
        <v>44</v>
      </c>
      <c r="D4274" s="1" t="s">
        <v>45</v>
      </c>
      <c r="E4274" s="1" t="s">
        <v>22</v>
      </c>
      <c r="F4274" s="1" t="s">
        <v>28</v>
      </c>
      <c r="G4274">
        <v>761.18</v>
      </c>
      <c r="H4274">
        <v>5</v>
      </c>
      <c r="I4274">
        <v>3805.9</v>
      </c>
      <c r="J4274">
        <v>2.2599999999999998</v>
      </c>
      <c r="K4274">
        <v>3330</v>
      </c>
      <c r="L4274" s="2">
        <v>45623</v>
      </c>
      <c r="O4274" t="str">
        <f>IF(ecommerce_10000[[#This Row],[Platform]]="Souq","sq",ecommerce_10000[[#This Row],[Platform]])</f>
        <v>Jumia</v>
      </c>
      <c r="P4274" t="str">
        <f>IF(E4274="Souq","sq",IF(E4274="Jumia","Jum",E4274))</f>
        <v>Jum</v>
      </c>
      <c r="Q4274">
        <f>VLOOKUP(ecommerce_10000[[#This Row],[City]],F:I,4,FALSE)</f>
        <v>26648.76</v>
      </c>
      <c r="R4274" s="1">
        <f>SUMIF(C:C,ecommerce_10000[[#This Row],[Category]],I:I)</f>
        <v>31420413.200000018</v>
      </c>
      <c r="S4274" s="1">
        <f>SUMIFS(I:I,C:C,C4274)</f>
        <v>31420413.200000018</v>
      </c>
      <c r="T4274" s="1" t="str">
        <f>INDEX(F:F,MATCH(ecommerce_10000[[#This Row],[TotalAmount]],I:I,0))</f>
        <v>Casablanca</v>
      </c>
    </row>
    <row r="4275" spans="1:20" x14ac:dyDescent="0.3">
      <c r="A4275" s="1" t="s">
        <v>4319</v>
      </c>
      <c r="B4275" s="1" t="s">
        <v>19</v>
      </c>
      <c r="C4275" s="1" t="s">
        <v>20</v>
      </c>
      <c r="D4275" s="1" t="s">
        <v>21</v>
      </c>
      <c r="E4275" s="1" t="s">
        <v>22</v>
      </c>
      <c r="F4275" s="1" t="s">
        <v>33</v>
      </c>
      <c r="G4275">
        <v>5823.85</v>
      </c>
      <c r="H4275">
        <v>4</v>
      </c>
      <c r="I4275">
        <v>23295.4</v>
      </c>
      <c r="J4275">
        <v>1.55</v>
      </c>
      <c r="K4275">
        <v>3752</v>
      </c>
      <c r="L4275" s="2">
        <v>45407</v>
      </c>
      <c r="O4275" t="str">
        <f>IF(ecommerce_10000[[#This Row],[Platform]]="Souq","sq",ecommerce_10000[[#This Row],[Platform]])</f>
        <v>Jumia</v>
      </c>
      <c r="P4275" t="str">
        <f>IF(E4275="Souq","sq",IF(E4275="Jumia","Jum",E4275))</f>
        <v>Jum</v>
      </c>
      <c r="Q4275">
        <f>VLOOKUP(ecommerce_10000[[#This Row],[City]],F:I,4,FALSE)</f>
        <v>3665.44</v>
      </c>
      <c r="R4275" s="1">
        <f>SUMIF(C:C,ecommerce_10000[[#This Row],[Category]],I:I)</f>
        <v>91504159.730000004</v>
      </c>
      <c r="S4275" s="1">
        <f>SUMIFS(I:I,C:C,C4275)</f>
        <v>91504159.730000004</v>
      </c>
      <c r="T4275" s="1" t="str">
        <f>INDEX(F:F,MATCH(ecommerce_10000[[#This Row],[TotalAmount]],I:I,0))</f>
        <v>Dubai</v>
      </c>
    </row>
    <row r="4276" spans="1:20" x14ac:dyDescent="0.3">
      <c r="A4276" s="1" t="s">
        <v>4320</v>
      </c>
      <c r="B4276" s="1" t="s">
        <v>13</v>
      </c>
      <c r="C4276" s="1" t="s">
        <v>14</v>
      </c>
      <c r="D4276" s="1" t="s">
        <v>15</v>
      </c>
      <c r="E4276" s="1" t="s">
        <v>22</v>
      </c>
      <c r="F4276" s="1" t="s">
        <v>40</v>
      </c>
      <c r="G4276">
        <v>8535.4699999999993</v>
      </c>
      <c r="H4276">
        <v>2</v>
      </c>
      <c r="I4276">
        <v>17070.939999999999</v>
      </c>
      <c r="J4276">
        <v>2.14</v>
      </c>
      <c r="K4276">
        <v>554</v>
      </c>
      <c r="L4276" s="2">
        <v>45435</v>
      </c>
      <c r="O4276" t="str">
        <f>IF(ecommerce_10000[[#This Row],[Platform]]="Souq","sq",ecommerce_10000[[#This Row],[Platform]])</f>
        <v>Jumia</v>
      </c>
      <c r="P4276" t="str">
        <f>IF(E4276="Souq","sq",IF(E4276="Jumia","Jum",E4276))</f>
        <v>Jum</v>
      </c>
      <c r="Q4276">
        <f>VLOOKUP(ecommerce_10000[[#This Row],[City]],F:I,4,FALSE)</f>
        <v>99349.3</v>
      </c>
      <c r="R4276" s="1">
        <f>SUMIF(C:C,ecommerce_10000[[#This Row],[Category]],I:I)</f>
        <v>92327183.770000085</v>
      </c>
      <c r="S4276" s="1">
        <f>SUMIFS(I:I,C:C,C4276)</f>
        <v>92327183.770000085</v>
      </c>
      <c r="T4276" s="1" t="str">
        <f>INDEX(F:F,MATCH(ecommerce_10000[[#This Row],[TotalAmount]],I:I,0))</f>
        <v>Riyadh</v>
      </c>
    </row>
    <row r="4277" spans="1:20" x14ac:dyDescent="0.3">
      <c r="A4277" s="1" t="s">
        <v>4321</v>
      </c>
      <c r="B4277" s="1" t="s">
        <v>49</v>
      </c>
      <c r="C4277" s="1" t="s">
        <v>14</v>
      </c>
      <c r="D4277" s="1" t="s">
        <v>50</v>
      </c>
      <c r="E4277" s="1" t="s">
        <v>47</v>
      </c>
      <c r="F4277" s="1" t="s">
        <v>28</v>
      </c>
      <c r="G4277">
        <v>5215.7</v>
      </c>
      <c r="H4277">
        <v>2</v>
      </c>
      <c r="I4277">
        <v>10431.4</v>
      </c>
      <c r="J4277">
        <v>3.84</v>
      </c>
      <c r="K4277">
        <v>3794</v>
      </c>
      <c r="L4277" s="2">
        <v>45312</v>
      </c>
      <c r="O4277" t="str">
        <f>IF(ecommerce_10000[[#This Row],[Platform]]="Souq","sq",ecommerce_10000[[#This Row],[Platform]])</f>
        <v>Amazon</v>
      </c>
      <c r="P4277" t="str">
        <f>IF(E4277="Souq","sq",IF(E4277="Jumia","Jum",E4277))</f>
        <v>Amazon</v>
      </c>
      <c r="Q4277">
        <f>VLOOKUP(ecommerce_10000[[#This Row],[City]],F:I,4,FALSE)</f>
        <v>26648.76</v>
      </c>
      <c r="R4277" s="1">
        <f>SUMIF(C:C,ecommerce_10000[[#This Row],[Category]],I:I)</f>
        <v>92327183.770000085</v>
      </c>
      <c r="S4277" s="1">
        <f>SUMIFS(I:I,C:C,C4277)</f>
        <v>92327183.770000085</v>
      </c>
      <c r="T4277" s="1" t="str">
        <f>INDEX(F:F,MATCH(ecommerce_10000[[#This Row],[TotalAmount]],I:I,0))</f>
        <v>Casablanca</v>
      </c>
    </row>
    <row r="4278" spans="1:20" x14ac:dyDescent="0.3">
      <c r="A4278" s="1" t="s">
        <v>4322</v>
      </c>
      <c r="B4278" s="1" t="s">
        <v>25</v>
      </c>
      <c r="C4278" s="1" t="s">
        <v>26</v>
      </c>
      <c r="D4278" s="1" t="s">
        <v>27</v>
      </c>
      <c r="E4278" s="1" t="s">
        <v>47</v>
      </c>
      <c r="F4278" s="1" t="s">
        <v>28</v>
      </c>
      <c r="G4278">
        <v>15634.02</v>
      </c>
      <c r="H4278">
        <v>2</v>
      </c>
      <c r="I4278">
        <v>31268.04</v>
      </c>
      <c r="J4278">
        <v>1.94</v>
      </c>
      <c r="K4278">
        <v>4974</v>
      </c>
      <c r="L4278" s="2">
        <v>45296</v>
      </c>
      <c r="O4278" t="str">
        <f>IF(ecommerce_10000[[#This Row],[Platform]]="Souq","sq",ecommerce_10000[[#This Row],[Platform]])</f>
        <v>Amazon</v>
      </c>
      <c r="P4278" t="str">
        <f>IF(E4278="Souq","sq",IF(E4278="Jumia","Jum",E4278))</f>
        <v>Amazon</v>
      </c>
      <c r="Q4278">
        <f>VLOOKUP(ecommerce_10000[[#This Row],[City]],F:I,4,FALSE)</f>
        <v>26648.76</v>
      </c>
      <c r="R4278" s="1">
        <f>SUMIF(C:C,ecommerce_10000[[#This Row],[Category]],I:I)</f>
        <v>29200970.130000021</v>
      </c>
      <c r="S4278" s="1">
        <f>SUMIFS(I:I,C:C,C4278)</f>
        <v>29200970.130000021</v>
      </c>
      <c r="T4278" s="1" t="str">
        <f>INDEX(F:F,MATCH(ecommerce_10000[[#This Row],[TotalAmount]],I:I,0))</f>
        <v>Casablanca</v>
      </c>
    </row>
    <row r="4279" spans="1:20" x14ac:dyDescent="0.3">
      <c r="A4279" s="1" t="s">
        <v>4323</v>
      </c>
      <c r="B4279" s="1" t="s">
        <v>43</v>
      </c>
      <c r="C4279" s="1" t="s">
        <v>44</v>
      </c>
      <c r="D4279" s="1" t="s">
        <v>45</v>
      </c>
      <c r="E4279" s="1" t="s">
        <v>47</v>
      </c>
      <c r="F4279" s="1" t="s">
        <v>23</v>
      </c>
      <c r="G4279">
        <v>14074.59</v>
      </c>
      <c r="H4279">
        <v>4</v>
      </c>
      <c r="I4279">
        <v>56298.36</v>
      </c>
      <c r="J4279">
        <v>1.19</v>
      </c>
      <c r="K4279">
        <v>3550</v>
      </c>
      <c r="L4279" s="2">
        <v>45401</v>
      </c>
      <c r="O4279" t="str">
        <f>IF(ecommerce_10000[[#This Row],[Platform]]="Souq","sq",ecommerce_10000[[#This Row],[Platform]])</f>
        <v>Amazon</v>
      </c>
      <c r="P4279" t="str">
        <f>IF(E4279="Souq","sq",IF(E4279="Jumia","Jum",E4279))</f>
        <v>Amazon</v>
      </c>
      <c r="Q4279">
        <f>VLOOKUP(ecommerce_10000[[#This Row],[City]],F:I,4,FALSE)</f>
        <v>13290.4</v>
      </c>
      <c r="R4279" s="1">
        <f>SUMIF(C:C,ecommerce_10000[[#This Row],[Category]],I:I)</f>
        <v>31420413.200000018</v>
      </c>
      <c r="S4279" s="1">
        <f>SUMIFS(I:I,C:C,C4279)</f>
        <v>31420413.200000018</v>
      </c>
      <c r="T4279" s="1" t="str">
        <f>INDEX(F:F,MATCH(ecommerce_10000[[#This Row],[TotalAmount]],I:I,0))</f>
        <v>Alexandria</v>
      </c>
    </row>
    <row r="4280" spans="1:20" x14ac:dyDescent="0.3">
      <c r="A4280" s="1" t="s">
        <v>4324</v>
      </c>
      <c r="B4280" s="1" t="s">
        <v>38</v>
      </c>
      <c r="C4280" s="1" t="s">
        <v>20</v>
      </c>
      <c r="D4280" s="1" t="s">
        <v>39</v>
      </c>
      <c r="E4280" s="1" t="s">
        <v>22</v>
      </c>
      <c r="F4280" s="1" t="s">
        <v>40</v>
      </c>
      <c r="G4280">
        <v>4743.21</v>
      </c>
      <c r="H4280">
        <v>4</v>
      </c>
      <c r="I4280">
        <v>18972.84</v>
      </c>
      <c r="J4280">
        <v>1.1499999999999999</v>
      </c>
      <c r="K4280">
        <v>3244</v>
      </c>
      <c r="L4280" s="2">
        <v>45336</v>
      </c>
      <c r="O4280" t="str">
        <f>IF(ecommerce_10000[[#This Row],[Platform]]="Souq","sq",ecommerce_10000[[#This Row],[Platform]])</f>
        <v>Jumia</v>
      </c>
      <c r="P4280" t="str">
        <f>IF(E4280="Souq","sq",IF(E4280="Jumia","Jum",E4280))</f>
        <v>Jum</v>
      </c>
      <c r="Q4280">
        <f>VLOOKUP(ecommerce_10000[[#This Row],[City]],F:I,4,FALSE)</f>
        <v>99349.3</v>
      </c>
      <c r="R4280" s="1">
        <f>SUMIF(C:C,ecommerce_10000[[#This Row],[Category]],I:I)</f>
        <v>91504159.730000004</v>
      </c>
      <c r="S4280" s="1">
        <f>SUMIFS(I:I,C:C,C4280)</f>
        <v>91504159.730000004</v>
      </c>
      <c r="T4280" s="1" t="str">
        <f>INDEX(F:F,MATCH(ecommerce_10000[[#This Row],[TotalAmount]],I:I,0))</f>
        <v>Riyadh</v>
      </c>
    </row>
    <row r="4281" spans="1:20" x14ac:dyDescent="0.3">
      <c r="A4281" s="1" t="s">
        <v>4325</v>
      </c>
      <c r="B4281" s="1" t="s">
        <v>38</v>
      </c>
      <c r="C4281" s="1" t="s">
        <v>20</v>
      </c>
      <c r="D4281" s="1" t="s">
        <v>39</v>
      </c>
      <c r="E4281" s="1" t="s">
        <v>16</v>
      </c>
      <c r="F4281" s="1" t="s">
        <v>23</v>
      </c>
      <c r="G4281">
        <v>7787.97</v>
      </c>
      <c r="H4281">
        <v>5</v>
      </c>
      <c r="I4281">
        <v>38939.85</v>
      </c>
      <c r="J4281">
        <v>1.48</v>
      </c>
      <c r="K4281">
        <v>1513</v>
      </c>
      <c r="L4281" s="2">
        <v>45320</v>
      </c>
      <c r="O4281" t="str">
        <f>IF(ecommerce_10000[[#This Row],[Platform]]="Souq","sq",ecommerce_10000[[#This Row],[Platform]])</f>
        <v>sq</v>
      </c>
      <c r="P4281" t="str">
        <f>IF(E4281="Souq","sq",IF(E4281="Jumia","Jum",E4281))</f>
        <v>sq</v>
      </c>
      <c r="Q4281">
        <f>VLOOKUP(ecommerce_10000[[#This Row],[City]],F:I,4,FALSE)</f>
        <v>13290.4</v>
      </c>
      <c r="R4281" s="1">
        <f>SUMIF(C:C,ecommerce_10000[[#This Row],[Category]],I:I)</f>
        <v>91504159.730000004</v>
      </c>
      <c r="S4281" s="1">
        <f>SUMIFS(I:I,C:C,C4281)</f>
        <v>91504159.730000004</v>
      </c>
      <c r="T4281" s="1" t="str">
        <f>INDEX(F:F,MATCH(ecommerce_10000[[#This Row],[TotalAmount]],I:I,0))</f>
        <v>Alexandria</v>
      </c>
    </row>
    <row r="4282" spans="1:20" x14ac:dyDescent="0.3">
      <c r="A4282" s="1" t="s">
        <v>4326</v>
      </c>
      <c r="B4282" s="1" t="s">
        <v>53</v>
      </c>
      <c r="C4282" s="1" t="s">
        <v>31</v>
      </c>
      <c r="D4282" s="1" t="s">
        <v>54</v>
      </c>
      <c r="E4282" s="1" t="s">
        <v>16</v>
      </c>
      <c r="F4282" s="1" t="s">
        <v>17</v>
      </c>
      <c r="G4282">
        <v>19254.919999999998</v>
      </c>
      <c r="H4282">
        <v>3</v>
      </c>
      <c r="I4282">
        <v>57764.76</v>
      </c>
      <c r="J4282">
        <v>2.78</v>
      </c>
      <c r="K4282">
        <v>1077</v>
      </c>
      <c r="L4282" s="2">
        <v>45553</v>
      </c>
      <c r="O4282" t="str">
        <f>IF(ecommerce_10000[[#This Row],[Platform]]="Souq","sq",ecommerce_10000[[#This Row],[Platform]])</f>
        <v>sq</v>
      </c>
      <c r="P4282" t="str">
        <f>IF(E4282="Souq","sq",IF(E4282="Jumia","Jum",E4282))</f>
        <v>sq</v>
      </c>
      <c r="Q4282">
        <f>VLOOKUP(ecommerce_10000[[#This Row],[City]],F:I,4,FALSE)</f>
        <v>16284.02</v>
      </c>
      <c r="R4282" s="1">
        <f>SUMIF(C:C,ecommerce_10000[[#This Row],[Category]],I:I)</f>
        <v>57542997.559999913</v>
      </c>
      <c r="S4282" s="1">
        <f>SUMIFS(I:I,C:C,C4282)</f>
        <v>57542997.559999913</v>
      </c>
      <c r="T4282" s="1" t="str">
        <f>INDEX(F:F,MATCH(ecommerce_10000[[#This Row],[TotalAmount]],I:I,0))</f>
        <v>Cairo</v>
      </c>
    </row>
    <row r="4283" spans="1:20" x14ac:dyDescent="0.3">
      <c r="A4283" s="1" t="s">
        <v>4327</v>
      </c>
      <c r="B4283" s="1" t="s">
        <v>38</v>
      </c>
      <c r="C4283" s="1" t="s">
        <v>20</v>
      </c>
      <c r="D4283" s="1" t="s">
        <v>39</v>
      </c>
      <c r="E4283" s="1" t="s">
        <v>22</v>
      </c>
      <c r="F4283" s="1" t="s">
        <v>62</v>
      </c>
      <c r="G4283">
        <v>18775.79</v>
      </c>
      <c r="H4283">
        <v>3</v>
      </c>
      <c r="I4283">
        <v>56327.37</v>
      </c>
      <c r="J4283">
        <v>4.1900000000000004</v>
      </c>
      <c r="K4283">
        <v>228</v>
      </c>
      <c r="L4283" s="2">
        <v>45428</v>
      </c>
      <c r="O4283" t="str">
        <f>IF(ecommerce_10000[[#This Row],[Platform]]="Souq","sq",ecommerce_10000[[#This Row],[Platform]])</f>
        <v>Jumia</v>
      </c>
      <c r="P4283" t="str">
        <f>IF(E4283="Souq","sq",IF(E4283="Jumia","Jum",E4283))</f>
        <v>Jum</v>
      </c>
      <c r="Q4283">
        <f>VLOOKUP(ecommerce_10000[[#This Row],[City]],F:I,4,FALSE)</f>
        <v>27872.98</v>
      </c>
      <c r="R4283" s="1">
        <f>SUMIF(C:C,ecommerce_10000[[#This Row],[Category]],I:I)</f>
        <v>91504159.730000004</v>
      </c>
      <c r="S4283" s="1">
        <f>SUMIFS(I:I,C:C,C4283)</f>
        <v>91504159.730000004</v>
      </c>
      <c r="T4283" s="1" t="str">
        <f>INDEX(F:F,MATCH(ecommerce_10000[[#This Row],[TotalAmount]],I:I,0))</f>
        <v>Giza</v>
      </c>
    </row>
    <row r="4284" spans="1:20" x14ac:dyDescent="0.3">
      <c r="A4284" s="1" t="s">
        <v>4328</v>
      </c>
      <c r="B4284" s="1" t="s">
        <v>13</v>
      </c>
      <c r="C4284" s="1" t="s">
        <v>14</v>
      </c>
      <c r="D4284" s="1" t="s">
        <v>15</v>
      </c>
      <c r="E4284" s="1" t="s">
        <v>47</v>
      </c>
      <c r="F4284" s="1" t="s">
        <v>62</v>
      </c>
      <c r="G4284">
        <v>11422</v>
      </c>
      <c r="H4284">
        <v>4</v>
      </c>
      <c r="I4284">
        <v>45688</v>
      </c>
      <c r="J4284">
        <v>2.81</v>
      </c>
      <c r="K4284">
        <v>4022</v>
      </c>
      <c r="L4284" s="2">
        <v>45312</v>
      </c>
      <c r="O4284" t="str">
        <f>IF(ecommerce_10000[[#This Row],[Platform]]="Souq","sq",ecommerce_10000[[#This Row],[Platform]])</f>
        <v>Amazon</v>
      </c>
      <c r="P4284" t="str">
        <f>IF(E4284="Souq","sq",IF(E4284="Jumia","Jum",E4284))</f>
        <v>Amazon</v>
      </c>
      <c r="Q4284">
        <f>VLOOKUP(ecommerce_10000[[#This Row],[City]],F:I,4,FALSE)</f>
        <v>27872.98</v>
      </c>
      <c r="R4284" s="1">
        <f>SUMIF(C:C,ecommerce_10000[[#This Row],[Category]],I:I)</f>
        <v>92327183.770000085</v>
      </c>
      <c r="S4284" s="1">
        <f>SUMIFS(I:I,C:C,C4284)</f>
        <v>92327183.770000085</v>
      </c>
      <c r="T4284" s="1" t="str">
        <f>INDEX(F:F,MATCH(ecommerce_10000[[#This Row],[TotalAmount]],I:I,0))</f>
        <v>Giza</v>
      </c>
    </row>
    <row r="4285" spans="1:20" x14ac:dyDescent="0.3">
      <c r="A4285" s="1" t="s">
        <v>4329</v>
      </c>
      <c r="B4285" s="1" t="s">
        <v>25</v>
      </c>
      <c r="C4285" s="1" t="s">
        <v>26</v>
      </c>
      <c r="D4285" s="1" t="s">
        <v>27</v>
      </c>
      <c r="E4285" s="1" t="s">
        <v>16</v>
      </c>
      <c r="F4285" s="1" t="s">
        <v>23</v>
      </c>
      <c r="G4285">
        <v>2421.54</v>
      </c>
      <c r="H4285">
        <v>1</v>
      </c>
      <c r="I4285">
        <v>2421.54</v>
      </c>
      <c r="J4285">
        <v>1.18</v>
      </c>
      <c r="K4285">
        <v>1484</v>
      </c>
      <c r="L4285" s="2">
        <v>45400</v>
      </c>
      <c r="O4285" t="str">
        <f>IF(ecommerce_10000[[#This Row],[Platform]]="Souq","sq",ecommerce_10000[[#This Row],[Platform]])</f>
        <v>sq</v>
      </c>
      <c r="P4285" t="str">
        <f>IF(E4285="Souq","sq",IF(E4285="Jumia","Jum",E4285))</f>
        <v>sq</v>
      </c>
      <c r="Q4285">
        <f>VLOOKUP(ecommerce_10000[[#This Row],[City]],F:I,4,FALSE)</f>
        <v>13290.4</v>
      </c>
      <c r="R4285" s="1">
        <f>SUMIF(C:C,ecommerce_10000[[#This Row],[Category]],I:I)</f>
        <v>29200970.130000021</v>
      </c>
      <c r="S4285" s="1">
        <f>SUMIFS(I:I,C:C,C4285)</f>
        <v>29200970.130000021</v>
      </c>
      <c r="T4285" s="1" t="str">
        <f>INDEX(F:F,MATCH(ecommerce_10000[[#This Row],[TotalAmount]],I:I,0))</f>
        <v>Alexandria</v>
      </c>
    </row>
    <row r="4286" spans="1:20" x14ac:dyDescent="0.3">
      <c r="A4286" s="1" t="s">
        <v>4330</v>
      </c>
      <c r="B4286" s="1" t="s">
        <v>43</v>
      </c>
      <c r="C4286" s="1" t="s">
        <v>44</v>
      </c>
      <c r="D4286" s="1" t="s">
        <v>45</v>
      </c>
      <c r="E4286" s="1" t="s">
        <v>47</v>
      </c>
      <c r="F4286" s="1" t="s">
        <v>40</v>
      </c>
      <c r="G4286">
        <v>9193.07</v>
      </c>
      <c r="H4286">
        <v>3</v>
      </c>
      <c r="I4286">
        <v>27579.21</v>
      </c>
      <c r="J4286">
        <v>2.25</v>
      </c>
      <c r="K4286">
        <v>2311</v>
      </c>
      <c r="L4286" s="2">
        <v>45423</v>
      </c>
      <c r="O4286" t="str">
        <f>IF(ecommerce_10000[[#This Row],[Platform]]="Souq","sq",ecommerce_10000[[#This Row],[Platform]])</f>
        <v>Amazon</v>
      </c>
      <c r="P4286" t="str">
        <f>IF(E4286="Souq","sq",IF(E4286="Jumia","Jum",E4286))</f>
        <v>Amazon</v>
      </c>
      <c r="Q4286">
        <f>VLOOKUP(ecommerce_10000[[#This Row],[City]],F:I,4,FALSE)</f>
        <v>99349.3</v>
      </c>
      <c r="R4286" s="1">
        <f>SUMIF(C:C,ecommerce_10000[[#This Row],[Category]],I:I)</f>
        <v>31420413.200000018</v>
      </c>
      <c r="S4286" s="1">
        <f>SUMIFS(I:I,C:C,C4286)</f>
        <v>31420413.200000018</v>
      </c>
      <c r="T4286" s="1" t="str">
        <f>INDEX(F:F,MATCH(ecommerce_10000[[#This Row],[TotalAmount]],I:I,0))</f>
        <v>Riyadh</v>
      </c>
    </row>
    <row r="4287" spans="1:20" x14ac:dyDescent="0.3">
      <c r="A4287" s="1" t="s">
        <v>4331</v>
      </c>
      <c r="B4287" s="1" t="s">
        <v>53</v>
      </c>
      <c r="C4287" s="1" t="s">
        <v>31</v>
      </c>
      <c r="D4287" s="1" t="s">
        <v>54</v>
      </c>
      <c r="E4287" s="1" t="s">
        <v>47</v>
      </c>
      <c r="F4287" s="1" t="s">
        <v>40</v>
      </c>
      <c r="G4287">
        <v>4560.62</v>
      </c>
      <c r="H4287">
        <v>2</v>
      </c>
      <c r="I4287">
        <v>9121.24</v>
      </c>
      <c r="J4287">
        <v>4.72</v>
      </c>
      <c r="K4287">
        <v>2277</v>
      </c>
      <c r="L4287" s="2">
        <v>45385</v>
      </c>
      <c r="O4287" t="str">
        <f>IF(ecommerce_10000[[#This Row],[Platform]]="Souq","sq",ecommerce_10000[[#This Row],[Platform]])</f>
        <v>Amazon</v>
      </c>
      <c r="P4287" t="str">
        <f>IF(E4287="Souq","sq",IF(E4287="Jumia","Jum",E4287))</f>
        <v>Amazon</v>
      </c>
      <c r="Q4287">
        <f>VLOOKUP(ecommerce_10000[[#This Row],[City]],F:I,4,FALSE)</f>
        <v>99349.3</v>
      </c>
      <c r="R4287" s="1">
        <f>SUMIF(C:C,ecommerce_10000[[#This Row],[Category]],I:I)</f>
        <v>57542997.559999913</v>
      </c>
      <c r="S4287" s="1">
        <f>SUMIFS(I:I,C:C,C4287)</f>
        <v>57542997.559999913</v>
      </c>
      <c r="T4287" s="1" t="str">
        <f>INDEX(F:F,MATCH(ecommerce_10000[[#This Row],[TotalAmount]],I:I,0))</f>
        <v>Riyadh</v>
      </c>
    </row>
    <row r="4288" spans="1:20" x14ac:dyDescent="0.3">
      <c r="A4288" s="1" t="s">
        <v>4332</v>
      </c>
      <c r="B4288" s="1" t="s">
        <v>25</v>
      </c>
      <c r="C4288" s="1" t="s">
        <v>26</v>
      </c>
      <c r="D4288" s="1" t="s">
        <v>27</v>
      </c>
      <c r="E4288" s="1" t="s">
        <v>22</v>
      </c>
      <c r="F4288" s="1" t="s">
        <v>62</v>
      </c>
      <c r="G4288">
        <v>3760.74</v>
      </c>
      <c r="H4288">
        <v>1</v>
      </c>
      <c r="I4288">
        <v>3760.74</v>
      </c>
      <c r="J4288">
        <v>4.28</v>
      </c>
      <c r="K4288">
        <v>3076</v>
      </c>
      <c r="L4288" s="2">
        <v>45407</v>
      </c>
      <c r="O4288" t="str">
        <f>IF(ecommerce_10000[[#This Row],[Platform]]="Souq","sq",ecommerce_10000[[#This Row],[Platform]])</f>
        <v>Jumia</v>
      </c>
      <c r="P4288" t="str">
        <f>IF(E4288="Souq","sq",IF(E4288="Jumia","Jum",E4288))</f>
        <v>Jum</v>
      </c>
      <c r="Q4288">
        <f>VLOOKUP(ecommerce_10000[[#This Row],[City]],F:I,4,FALSE)</f>
        <v>27872.98</v>
      </c>
      <c r="R4288" s="1">
        <f>SUMIF(C:C,ecommerce_10000[[#This Row],[Category]],I:I)</f>
        <v>29200970.130000021</v>
      </c>
      <c r="S4288" s="1">
        <f>SUMIFS(I:I,C:C,C4288)</f>
        <v>29200970.130000021</v>
      </c>
      <c r="T4288" s="1" t="str">
        <f>INDEX(F:F,MATCH(ecommerce_10000[[#This Row],[TotalAmount]],I:I,0))</f>
        <v>Giza</v>
      </c>
    </row>
    <row r="4289" spans="1:20" x14ac:dyDescent="0.3">
      <c r="A4289" s="1" t="s">
        <v>4333</v>
      </c>
      <c r="B4289" s="1" t="s">
        <v>43</v>
      </c>
      <c r="C4289" s="1" t="s">
        <v>44</v>
      </c>
      <c r="D4289" s="1" t="s">
        <v>45</v>
      </c>
      <c r="E4289" s="1" t="s">
        <v>16</v>
      </c>
      <c r="F4289" s="1" t="s">
        <v>17</v>
      </c>
      <c r="G4289">
        <v>15081.36</v>
      </c>
      <c r="H4289">
        <v>2</v>
      </c>
      <c r="I4289">
        <v>30162.720000000001</v>
      </c>
      <c r="J4289">
        <v>1.62</v>
      </c>
      <c r="K4289">
        <v>3596</v>
      </c>
      <c r="L4289" s="2">
        <v>45383</v>
      </c>
      <c r="O4289" t="str">
        <f>IF(ecommerce_10000[[#This Row],[Platform]]="Souq","sq",ecommerce_10000[[#This Row],[Platform]])</f>
        <v>sq</v>
      </c>
      <c r="P4289" t="str">
        <f>IF(E4289="Souq","sq",IF(E4289="Jumia","Jum",E4289))</f>
        <v>sq</v>
      </c>
      <c r="Q4289">
        <f>VLOOKUP(ecommerce_10000[[#This Row],[City]],F:I,4,FALSE)</f>
        <v>16284.02</v>
      </c>
      <c r="R4289" s="1">
        <f>SUMIF(C:C,ecommerce_10000[[#This Row],[Category]],I:I)</f>
        <v>31420413.200000018</v>
      </c>
      <c r="S4289" s="1">
        <f>SUMIFS(I:I,C:C,C4289)</f>
        <v>31420413.200000018</v>
      </c>
      <c r="T4289" s="1" t="str">
        <f>INDEX(F:F,MATCH(ecommerce_10000[[#This Row],[TotalAmount]],I:I,0))</f>
        <v>Cairo</v>
      </c>
    </row>
    <row r="4290" spans="1:20" x14ac:dyDescent="0.3">
      <c r="A4290" s="1" t="s">
        <v>4334</v>
      </c>
      <c r="B4290" s="1" t="s">
        <v>35</v>
      </c>
      <c r="C4290" s="1" t="s">
        <v>14</v>
      </c>
      <c r="D4290" s="1" t="s">
        <v>36</v>
      </c>
      <c r="E4290" s="1" t="s">
        <v>16</v>
      </c>
      <c r="F4290" s="1" t="s">
        <v>62</v>
      </c>
      <c r="G4290">
        <v>8298.65</v>
      </c>
      <c r="H4290">
        <v>2</v>
      </c>
      <c r="I4290">
        <v>16597.3</v>
      </c>
      <c r="J4290">
        <v>1.55</v>
      </c>
      <c r="K4290">
        <v>3343</v>
      </c>
      <c r="L4290" s="2">
        <v>45587</v>
      </c>
      <c r="O4290" t="str">
        <f>IF(ecommerce_10000[[#This Row],[Platform]]="Souq","sq",ecommerce_10000[[#This Row],[Platform]])</f>
        <v>sq</v>
      </c>
      <c r="P4290" t="str">
        <f>IF(E4290="Souq","sq",IF(E4290="Jumia","Jum",E4290))</f>
        <v>sq</v>
      </c>
      <c r="Q4290">
        <f>VLOOKUP(ecommerce_10000[[#This Row],[City]],F:I,4,FALSE)</f>
        <v>27872.98</v>
      </c>
      <c r="R4290" s="1">
        <f>SUMIF(C:C,ecommerce_10000[[#This Row],[Category]],I:I)</f>
        <v>92327183.770000085</v>
      </c>
      <c r="S4290" s="1">
        <f>SUMIFS(I:I,C:C,C4290)</f>
        <v>92327183.770000085</v>
      </c>
      <c r="T4290" s="1" t="str">
        <f>INDEX(F:F,MATCH(ecommerce_10000[[#This Row],[TotalAmount]],I:I,0))</f>
        <v>Giza</v>
      </c>
    </row>
    <row r="4291" spans="1:20" x14ac:dyDescent="0.3">
      <c r="A4291" s="1" t="s">
        <v>4335</v>
      </c>
      <c r="B4291" s="1" t="s">
        <v>25</v>
      </c>
      <c r="C4291" s="1" t="s">
        <v>26</v>
      </c>
      <c r="D4291" s="1" t="s">
        <v>27</v>
      </c>
      <c r="E4291" s="1" t="s">
        <v>47</v>
      </c>
      <c r="F4291" s="1" t="s">
        <v>40</v>
      </c>
      <c r="G4291">
        <v>3690.79</v>
      </c>
      <c r="H4291">
        <v>2</v>
      </c>
      <c r="I4291">
        <v>7381.58</v>
      </c>
      <c r="J4291">
        <v>3.25</v>
      </c>
      <c r="K4291">
        <v>1669</v>
      </c>
      <c r="L4291" s="2">
        <v>45350</v>
      </c>
      <c r="O4291" t="str">
        <f>IF(ecommerce_10000[[#This Row],[Platform]]="Souq","sq",ecommerce_10000[[#This Row],[Platform]])</f>
        <v>Amazon</v>
      </c>
      <c r="P4291" t="str">
        <f>IF(E4291="Souq","sq",IF(E4291="Jumia","Jum",E4291))</f>
        <v>Amazon</v>
      </c>
      <c r="Q4291">
        <f>VLOOKUP(ecommerce_10000[[#This Row],[City]],F:I,4,FALSE)</f>
        <v>99349.3</v>
      </c>
      <c r="R4291" s="1">
        <f>SUMIF(C:C,ecommerce_10000[[#This Row],[Category]],I:I)</f>
        <v>29200970.130000021</v>
      </c>
      <c r="S4291" s="1">
        <f>SUMIFS(I:I,C:C,C4291)</f>
        <v>29200970.130000021</v>
      </c>
      <c r="T4291" s="1" t="str">
        <f>INDEX(F:F,MATCH(ecommerce_10000[[#This Row],[TotalAmount]],I:I,0))</f>
        <v>Riyadh</v>
      </c>
    </row>
    <row r="4292" spans="1:20" x14ac:dyDescent="0.3">
      <c r="A4292" s="1" t="s">
        <v>4336</v>
      </c>
      <c r="B4292" s="1" t="s">
        <v>53</v>
      </c>
      <c r="C4292" s="1" t="s">
        <v>31</v>
      </c>
      <c r="D4292" s="1" t="s">
        <v>54</v>
      </c>
      <c r="E4292" s="1" t="s">
        <v>22</v>
      </c>
      <c r="F4292" s="1" t="s">
        <v>28</v>
      </c>
      <c r="G4292">
        <v>5262.95</v>
      </c>
      <c r="H4292">
        <v>3</v>
      </c>
      <c r="I4292">
        <v>15788.85</v>
      </c>
      <c r="J4292">
        <v>4.74</v>
      </c>
      <c r="K4292">
        <v>3465</v>
      </c>
      <c r="L4292" s="2">
        <v>45400</v>
      </c>
      <c r="O4292" t="str">
        <f>IF(ecommerce_10000[[#This Row],[Platform]]="Souq","sq",ecommerce_10000[[#This Row],[Platform]])</f>
        <v>Jumia</v>
      </c>
      <c r="P4292" t="str">
        <f>IF(E4292="Souq","sq",IF(E4292="Jumia","Jum",E4292))</f>
        <v>Jum</v>
      </c>
      <c r="Q4292">
        <f>VLOOKUP(ecommerce_10000[[#This Row],[City]],F:I,4,FALSE)</f>
        <v>26648.76</v>
      </c>
      <c r="R4292" s="1">
        <f>SUMIF(C:C,ecommerce_10000[[#This Row],[Category]],I:I)</f>
        <v>57542997.559999913</v>
      </c>
      <c r="S4292" s="1">
        <f>SUMIFS(I:I,C:C,C4292)</f>
        <v>57542997.559999913</v>
      </c>
      <c r="T4292" s="1" t="str">
        <f>INDEX(F:F,MATCH(ecommerce_10000[[#This Row],[TotalAmount]],I:I,0))</f>
        <v>Casablanca</v>
      </c>
    </row>
    <row r="4293" spans="1:20" x14ac:dyDescent="0.3">
      <c r="A4293" s="1" t="s">
        <v>4337</v>
      </c>
      <c r="B4293" s="1" t="s">
        <v>43</v>
      </c>
      <c r="C4293" s="1" t="s">
        <v>44</v>
      </c>
      <c r="D4293" s="1" t="s">
        <v>45</v>
      </c>
      <c r="E4293" s="1" t="s">
        <v>22</v>
      </c>
      <c r="F4293" s="1" t="s">
        <v>33</v>
      </c>
      <c r="G4293">
        <v>15411.89</v>
      </c>
      <c r="H4293">
        <v>3</v>
      </c>
      <c r="I4293">
        <v>46235.67</v>
      </c>
      <c r="J4293">
        <v>1.4</v>
      </c>
      <c r="K4293">
        <v>3082</v>
      </c>
      <c r="L4293" s="2">
        <v>45644</v>
      </c>
      <c r="O4293" t="str">
        <f>IF(ecommerce_10000[[#This Row],[Platform]]="Souq","sq",ecommerce_10000[[#This Row],[Platform]])</f>
        <v>Jumia</v>
      </c>
      <c r="P4293" t="str">
        <f>IF(E4293="Souq","sq",IF(E4293="Jumia","Jum",E4293))</f>
        <v>Jum</v>
      </c>
      <c r="Q4293">
        <f>VLOOKUP(ecommerce_10000[[#This Row],[City]],F:I,4,FALSE)</f>
        <v>3665.44</v>
      </c>
      <c r="R4293" s="1">
        <f>SUMIF(C:C,ecommerce_10000[[#This Row],[Category]],I:I)</f>
        <v>31420413.200000018</v>
      </c>
      <c r="S4293" s="1">
        <f>SUMIFS(I:I,C:C,C4293)</f>
        <v>31420413.200000018</v>
      </c>
      <c r="T4293" s="1" t="str">
        <f>INDEX(F:F,MATCH(ecommerce_10000[[#This Row],[TotalAmount]],I:I,0))</f>
        <v>Dubai</v>
      </c>
    </row>
    <row r="4294" spans="1:20" x14ac:dyDescent="0.3">
      <c r="A4294" s="1" t="s">
        <v>4338</v>
      </c>
      <c r="B4294" s="1" t="s">
        <v>53</v>
      </c>
      <c r="C4294" s="1" t="s">
        <v>31</v>
      </c>
      <c r="D4294" s="1" t="s">
        <v>54</v>
      </c>
      <c r="E4294" s="1" t="s">
        <v>22</v>
      </c>
      <c r="F4294" s="1" t="s">
        <v>17</v>
      </c>
      <c r="G4294">
        <v>4007.45</v>
      </c>
      <c r="H4294">
        <v>3</v>
      </c>
      <c r="I4294">
        <v>12022.35</v>
      </c>
      <c r="J4294">
        <v>3.33</v>
      </c>
      <c r="K4294">
        <v>3006</v>
      </c>
      <c r="L4294" s="2">
        <v>45436</v>
      </c>
      <c r="O4294" t="str">
        <f>IF(ecommerce_10000[[#This Row],[Platform]]="Souq","sq",ecommerce_10000[[#This Row],[Platform]])</f>
        <v>Jumia</v>
      </c>
      <c r="P4294" t="str">
        <f>IF(E4294="Souq","sq",IF(E4294="Jumia","Jum",E4294))</f>
        <v>Jum</v>
      </c>
      <c r="Q4294">
        <f>VLOOKUP(ecommerce_10000[[#This Row],[City]],F:I,4,FALSE)</f>
        <v>16284.02</v>
      </c>
      <c r="R4294" s="1">
        <f>SUMIF(C:C,ecommerce_10000[[#This Row],[Category]],I:I)</f>
        <v>57542997.559999913</v>
      </c>
      <c r="S4294" s="1">
        <f>SUMIFS(I:I,C:C,C4294)</f>
        <v>57542997.559999913</v>
      </c>
      <c r="T4294" s="1" t="str">
        <f>INDEX(F:F,MATCH(ecommerce_10000[[#This Row],[TotalAmount]],I:I,0))</f>
        <v>Cairo</v>
      </c>
    </row>
    <row r="4295" spans="1:20" x14ac:dyDescent="0.3">
      <c r="A4295" s="1" t="s">
        <v>4339</v>
      </c>
      <c r="B4295" s="1" t="s">
        <v>35</v>
      </c>
      <c r="C4295" s="1" t="s">
        <v>14</v>
      </c>
      <c r="D4295" s="1" t="s">
        <v>36</v>
      </c>
      <c r="E4295" s="1" t="s">
        <v>22</v>
      </c>
      <c r="F4295" s="1" t="s">
        <v>28</v>
      </c>
      <c r="G4295">
        <v>5798.86</v>
      </c>
      <c r="H4295">
        <v>5</v>
      </c>
      <c r="I4295">
        <v>28994.3</v>
      </c>
      <c r="J4295">
        <v>1.75</v>
      </c>
      <c r="K4295">
        <v>98</v>
      </c>
      <c r="L4295" s="2">
        <v>45336</v>
      </c>
      <c r="O4295" t="str">
        <f>IF(ecommerce_10000[[#This Row],[Platform]]="Souq","sq",ecommerce_10000[[#This Row],[Platform]])</f>
        <v>Jumia</v>
      </c>
      <c r="P4295" t="str">
        <f>IF(E4295="Souq","sq",IF(E4295="Jumia","Jum",E4295))</f>
        <v>Jum</v>
      </c>
      <c r="Q4295">
        <f>VLOOKUP(ecommerce_10000[[#This Row],[City]],F:I,4,FALSE)</f>
        <v>26648.76</v>
      </c>
      <c r="R4295" s="1">
        <f>SUMIF(C:C,ecommerce_10000[[#This Row],[Category]],I:I)</f>
        <v>92327183.770000085</v>
      </c>
      <c r="S4295" s="1">
        <f>SUMIFS(I:I,C:C,C4295)</f>
        <v>92327183.770000085</v>
      </c>
      <c r="T4295" s="1" t="str">
        <f>INDEX(F:F,MATCH(ecommerce_10000[[#This Row],[TotalAmount]],I:I,0))</f>
        <v>Casablanca</v>
      </c>
    </row>
    <row r="4296" spans="1:20" x14ac:dyDescent="0.3">
      <c r="A4296" s="1" t="s">
        <v>4340</v>
      </c>
      <c r="B4296" s="1" t="s">
        <v>25</v>
      </c>
      <c r="C4296" s="1" t="s">
        <v>26</v>
      </c>
      <c r="D4296" s="1" t="s">
        <v>27</v>
      </c>
      <c r="E4296" s="1" t="s">
        <v>47</v>
      </c>
      <c r="F4296" s="1" t="s">
        <v>23</v>
      </c>
      <c r="G4296">
        <v>13485.47</v>
      </c>
      <c r="H4296">
        <v>4</v>
      </c>
      <c r="I4296">
        <v>53941.88</v>
      </c>
      <c r="J4296">
        <v>1.2</v>
      </c>
      <c r="K4296">
        <v>3642</v>
      </c>
      <c r="L4296" s="2">
        <v>45300</v>
      </c>
      <c r="O4296" t="str">
        <f>IF(ecommerce_10000[[#This Row],[Platform]]="Souq","sq",ecommerce_10000[[#This Row],[Platform]])</f>
        <v>Amazon</v>
      </c>
      <c r="P4296" t="str">
        <f>IF(E4296="Souq","sq",IF(E4296="Jumia","Jum",E4296))</f>
        <v>Amazon</v>
      </c>
      <c r="Q4296">
        <f>VLOOKUP(ecommerce_10000[[#This Row],[City]],F:I,4,FALSE)</f>
        <v>13290.4</v>
      </c>
      <c r="R4296" s="1">
        <f>SUMIF(C:C,ecommerce_10000[[#This Row],[Category]],I:I)</f>
        <v>29200970.130000021</v>
      </c>
      <c r="S4296" s="1">
        <f>SUMIFS(I:I,C:C,C4296)</f>
        <v>29200970.130000021</v>
      </c>
      <c r="T4296" s="1" t="str">
        <f>INDEX(F:F,MATCH(ecommerce_10000[[#This Row],[TotalAmount]],I:I,0))</f>
        <v>Alexandria</v>
      </c>
    </row>
    <row r="4297" spans="1:20" x14ac:dyDescent="0.3">
      <c r="A4297" s="1" t="s">
        <v>4341</v>
      </c>
      <c r="B4297" s="1" t="s">
        <v>35</v>
      </c>
      <c r="C4297" s="1" t="s">
        <v>14</v>
      </c>
      <c r="D4297" s="1" t="s">
        <v>36</v>
      </c>
      <c r="E4297" s="1" t="s">
        <v>16</v>
      </c>
      <c r="F4297" s="1" t="s">
        <v>23</v>
      </c>
      <c r="G4297">
        <v>10738.68</v>
      </c>
      <c r="H4297">
        <v>4</v>
      </c>
      <c r="I4297">
        <v>42954.720000000001</v>
      </c>
      <c r="J4297">
        <v>3.6</v>
      </c>
      <c r="K4297">
        <v>4606</v>
      </c>
      <c r="L4297" s="2">
        <v>45604</v>
      </c>
      <c r="O4297" t="str">
        <f>IF(ecommerce_10000[[#This Row],[Platform]]="Souq","sq",ecommerce_10000[[#This Row],[Platform]])</f>
        <v>sq</v>
      </c>
      <c r="P4297" t="str">
        <f>IF(E4297="Souq","sq",IF(E4297="Jumia","Jum",E4297))</f>
        <v>sq</v>
      </c>
      <c r="Q4297">
        <f>VLOOKUP(ecommerce_10000[[#This Row],[City]],F:I,4,FALSE)</f>
        <v>13290.4</v>
      </c>
      <c r="R4297" s="1">
        <f>SUMIF(C:C,ecommerce_10000[[#This Row],[Category]],I:I)</f>
        <v>92327183.770000085</v>
      </c>
      <c r="S4297" s="1">
        <f>SUMIFS(I:I,C:C,C4297)</f>
        <v>92327183.770000085</v>
      </c>
      <c r="T4297" s="1" t="str">
        <f>INDEX(F:F,MATCH(ecommerce_10000[[#This Row],[TotalAmount]],I:I,0))</f>
        <v>Alexandria</v>
      </c>
    </row>
    <row r="4298" spans="1:20" x14ac:dyDescent="0.3">
      <c r="A4298" s="1" t="s">
        <v>4342</v>
      </c>
      <c r="B4298" s="1" t="s">
        <v>65</v>
      </c>
      <c r="C4298" s="1" t="s">
        <v>20</v>
      </c>
      <c r="D4298" s="1" t="s">
        <v>66</v>
      </c>
      <c r="E4298" s="1" t="s">
        <v>16</v>
      </c>
      <c r="F4298" s="1" t="s">
        <v>40</v>
      </c>
      <c r="G4298">
        <v>15763.3</v>
      </c>
      <c r="H4298">
        <v>4</v>
      </c>
      <c r="I4298">
        <v>63053.2</v>
      </c>
      <c r="J4298">
        <v>2.2799999999999998</v>
      </c>
      <c r="K4298">
        <v>2225</v>
      </c>
      <c r="L4298" s="2">
        <v>45640</v>
      </c>
      <c r="O4298" t="str">
        <f>IF(ecommerce_10000[[#This Row],[Platform]]="Souq","sq",ecommerce_10000[[#This Row],[Platform]])</f>
        <v>sq</v>
      </c>
      <c r="P4298" t="str">
        <f>IF(E4298="Souq","sq",IF(E4298="Jumia","Jum",E4298))</f>
        <v>sq</v>
      </c>
      <c r="Q4298">
        <f>VLOOKUP(ecommerce_10000[[#This Row],[City]],F:I,4,FALSE)</f>
        <v>99349.3</v>
      </c>
      <c r="R4298" s="1">
        <f>SUMIF(C:C,ecommerce_10000[[#This Row],[Category]],I:I)</f>
        <v>91504159.730000004</v>
      </c>
      <c r="S4298" s="1">
        <f>SUMIFS(I:I,C:C,C4298)</f>
        <v>91504159.730000004</v>
      </c>
      <c r="T4298" s="1" t="str">
        <f>INDEX(F:F,MATCH(ecommerce_10000[[#This Row],[TotalAmount]],I:I,0))</f>
        <v>Riyadh</v>
      </c>
    </row>
    <row r="4299" spans="1:20" x14ac:dyDescent="0.3">
      <c r="A4299" s="1" t="s">
        <v>4343</v>
      </c>
      <c r="B4299" s="1" t="s">
        <v>53</v>
      </c>
      <c r="C4299" s="1" t="s">
        <v>31</v>
      </c>
      <c r="D4299" s="1" t="s">
        <v>54</v>
      </c>
      <c r="E4299" s="1" t="s">
        <v>22</v>
      </c>
      <c r="F4299" s="1" t="s">
        <v>33</v>
      </c>
      <c r="G4299">
        <v>341.29</v>
      </c>
      <c r="H4299">
        <v>3</v>
      </c>
      <c r="I4299">
        <v>1023.87</v>
      </c>
      <c r="J4299">
        <v>2.6</v>
      </c>
      <c r="K4299">
        <v>573</v>
      </c>
      <c r="L4299" s="2">
        <v>45326</v>
      </c>
      <c r="O4299" t="str">
        <f>IF(ecommerce_10000[[#This Row],[Platform]]="Souq","sq",ecommerce_10000[[#This Row],[Platform]])</f>
        <v>Jumia</v>
      </c>
      <c r="P4299" t="str">
        <f>IF(E4299="Souq","sq",IF(E4299="Jumia","Jum",E4299))</f>
        <v>Jum</v>
      </c>
      <c r="Q4299">
        <f>VLOOKUP(ecommerce_10000[[#This Row],[City]],F:I,4,FALSE)</f>
        <v>3665.44</v>
      </c>
      <c r="R4299" s="1">
        <f>SUMIF(C:C,ecommerce_10000[[#This Row],[Category]],I:I)</f>
        <v>57542997.559999913</v>
      </c>
      <c r="S4299" s="1">
        <f>SUMIFS(I:I,C:C,C4299)</f>
        <v>57542997.559999913</v>
      </c>
      <c r="T4299" s="1" t="str">
        <f>INDEX(F:F,MATCH(ecommerce_10000[[#This Row],[TotalAmount]],I:I,0))</f>
        <v>Dubai</v>
      </c>
    </row>
    <row r="4300" spans="1:20" x14ac:dyDescent="0.3">
      <c r="A4300" s="1" t="s">
        <v>4344</v>
      </c>
      <c r="B4300" s="1" t="s">
        <v>13</v>
      </c>
      <c r="C4300" s="1" t="s">
        <v>14</v>
      </c>
      <c r="D4300" s="1" t="s">
        <v>15</v>
      </c>
      <c r="E4300" s="1" t="s">
        <v>22</v>
      </c>
      <c r="F4300" s="1" t="s">
        <v>23</v>
      </c>
      <c r="G4300">
        <v>8642.56</v>
      </c>
      <c r="H4300">
        <v>1</v>
      </c>
      <c r="I4300">
        <v>8642.56</v>
      </c>
      <c r="J4300">
        <v>3.79</v>
      </c>
      <c r="K4300">
        <v>3374</v>
      </c>
      <c r="L4300" s="2">
        <v>45512</v>
      </c>
      <c r="O4300" t="str">
        <f>IF(ecommerce_10000[[#This Row],[Platform]]="Souq","sq",ecommerce_10000[[#This Row],[Platform]])</f>
        <v>Jumia</v>
      </c>
      <c r="P4300" t="str">
        <f>IF(E4300="Souq","sq",IF(E4300="Jumia","Jum",E4300))</f>
        <v>Jum</v>
      </c>
      <c r="Q4300">
        <f>VLOOKUP(ecommerce_10000[[#This Row],[City]],F:I,4,FALSE)</f>
        <v>13290.4</v>
      </c>
      <c r="R4300" s="1">
        <f>SUMIF(C:C,ecommerce_10000[[#This Row],[Category]],I:I)</f>
        <v>92327183.770000085</v>
      </c>
      <c r="S4300" s="1">
        <f>SUMIFS(I:I,C:C,C4300)</f>
        <v>92327183.770000085</v>
      </c>
      <c r="T4300" s="1" t="str">
        <f>INDEX(F:F,MATCH(ecommerce_10000[[#This Row],[TotalAmount]],I:I,0))</f>
        <v>Alexandria</v>
      </c>
    </row>
    <row r="4301" spans="1:20" x14ac:dyDescent="0.3">
      <c r="A4301" s="1" t="s">
        <v>4345</v>
      </c>
      <c r="B4301" s="1" t="s">
        <v>13</v>
      </c>
      <c r="C4301" s="1" t="s">
        <v>14</v>
      </c>
      <c r="D4301" s="1" t="s">
        <v>15</v>
      </c>
      <c r="E4301" s="1" t="s">
        <v>47</v>
      </c>
      <c r="F4301" s="1" t="s">
        <v>23</v>
      </c>
      <c r="G4301">
        <v>13868.23</v>
      </c>
      <c r="H4301">
        <v>2</v>
      </c>
      <c r="I4301">
        <v>27736.46</v>
      </c>
      <c r="J4301">
        <v>3.01</v>
      </c>
      <c r="K4301">
        <v>2020</v>
      </c>
      <c r="L4301" s="2">
        <v>45585</v>
      </c>
      <c r="O4301" t="str">
        <f>IF(ecommerce_10000[[#This Row],[Platform]]="Souq","sq",ecommerce_10000[[#This Row],[Platform]])</f>
        <v>Amazon</v>
      </c>
      <c r="P4301" t="str">
        <f>IF(E4301="Souq","sq",IF(E4301="Jumia","Jum",E4301))</f>
        <v>Amazon</v>
      </c>
      <c r="Q4301">
        <f>VLOOKUP(ecommerce_10000[[#This Row],[City]],F:I,4,FALSE)</f>
        <v>13290.4</v>
      </c>
      <c r="R4301" s="1">
        <f>SUMIF(C:C,ecommerce_10000[[#This Row],[Category]],I:I)</f>
        <v>92327183.770000085</v>
      </c>
      <c r="S4301" s="1">
        <f>SUMIFS(I:I,C:C,C4301)</f>
        <v>92327183.770000085</v>
      </c>
      <c r="T4301" s="1" t="str">
        <f>INDEX(F:F,MATCH(ecommerce_10000[[#This Row],[TotalAmount]],I:I,0))</f>
        <v>Alexandria</v>
      </c>
    </row>
    <row r="4302" spans="1:20" x14ac:dyDescent="0.3">
      <c r="A4302" s="1" t="s">
        <v>4346</v>
      </c>
      <c r="B4302" s="1" t="s">
        <v>35</v>
      </c>
      <c r="C4302" s="1" t="s">
        <v>14</v>
      </c>
      <c r="D4302" s="1" t="s">
        <v>36</v>
      </c>
      <c r="E4302" s="1" t="s">
        <v>47</v>
      </c>
      <c r="F4302" s="1" t="s">
        <v>23</v>
      </c>
      <c r="G4302">
        <v>17690.98</v>
      </c>
      <c r="H4302">
        <v>4</v>
      </c>
      <c r="I4302">
        <v>70763.92</v>
      </c>
      <c r="J4302">
        <v>4.68</v>
      </c>
      <c r="K4302">
        <v>2160</v>
      </c>
      <c r="L4302" s="2">
        <v>45595</v>
      </c>
      <c r="O4302" t="str">
        <f>IF(ecommerce_10000[[#This Row],[Platform]]="Souq","sq",ecommerce_10000[[#This Row],[Platform]])</f>
        <v>Amazon</v>
      </c>
      <c r="P4302" t="str">
        <f>IF(E4302="Souq","sq",IF(E4302="Jumia","Jum",E4302))</f>
        <v>Amazon</v>
      </c>
      <c r="Q4302">
        <f>VLOOKUP(ecommerce_10000[[#This Row],[City]],F:I,4,FALSE)</f>
        <v>13290.4</v>
      </c>
      <c r="R4302" s="1">
        <f>SUMIF(C:C,ecommerce_10000[[#This Row],[Category]],I:I)</f>
        <v>92327183.770000085</v>
      </c>
      <c r="S4302" s="1">
        <f>SUMIFS(I:I,C:C,C4302)</f>
        <v>92327183.770000085</v>
      </c>
      <c r="T4302" s="1" t="str">
        <f>INDEX(F:F,MATCH(ecommerce_10000[[#This Row],[TotalAmount]],I:I,0))</f>
        <v>Alexandria</v>
      </c>
    </row>
    <row r="4303" spans="1:20" x14ac:dyDescent="0.3">
      <c r="A4303" s="1" t="s">
        <v>4347</v>
      </c>
      <c r="B4303" s="1" t="s">
        <v>19</v>
      </c>
      <c r="C4303" s="1" t="s">
        <v>20</v>
      </c>
      <c r="D4303" s="1" t="s">
        <v>21</v>
      </c>
      <c r="E4303" s="1" t="s">
        <v>22</v>
      </c>
      <c r="F4303" s="1" t="s">
        <v>17</v>
      </c>
      <c r="G4303">
        <v>18531.75</v>
      </c>
      <c r="H4303">
        <v>3</v>
      </c>
      <c r="I4303">
        <v>55595.25</v>
      </c>
      <c r="J4303">
        <v>2.62</v>
      </c>
      <c r="K4303">
        <v>2725</v>
      </c>
      <c r="L4303" s="2">
        <v>45510</v>
      </c>
      <c r="O4303" t="str">
        <f>IF(ecommerce_10000[[#This Row],[Platform]]="Souq","sq",ecommerce_10000[[#This Row],[Platform]])</f>
        <v>Jumia</v>
      </c>
      <c r="P4303" t="str">
        <f>IF(E4303="Souq","sq",IF(E4303="Jumia","Jum",E4303))</f>
        <v>Jum</v>
      </c>
      <c r="Q4303">
        <f>VLOOKUP(ecommerce_10000[[#This Row],[City]],F:I,4,FALSE)</f>
        <v>16284.02</v>
      </c>
      <c r="R4303" s="1">
        <f>SUMIF(C:C,ecommerce_10000[[#This Row],[Category]],I:I)</f>
        <v>91504159.730000004</v>
      </c>
      <c r="S4303" s="1">
        <f>SUMIFS(I:I,C:C,C4303)</f>
        <v>91504159.730000004</v>
      </c>
      <c r="T4303" s="1" t="str">
        <f>INDEX(F:F,MATCH(ecommerce_10000[[#This Row],[TotalAmount]],I:I,0))</f>
        <v>Cairo</v>
      </c>
    </row>
    <row r="4304" spans="1:20" x14ac:dyDescent="0.3">
      <c r="A4304" s="1" t="s">
        <v>4348</v>
      </c>
      <c r="B4304" s="1" t="s">
        <v>25</v>
      </c>
      <c r="C4304" s="1" t="s">
        <v>26</v>
      </c>
      <c r="D4304" s="1" t="s">
        <v>27</v>
      </c>
      <c r="E4304" s="1" t="s">
        <v>16</v>
      </c>
      <c r="F4304" s="1" t="s">
        <v>23</v>
      </c>
      <c r="G4304">
        <v>7492.7</v>
      </c>
      <c r="H4304">
        <v>1</v>
      </c>
      <c r="I4304">
        <v>7492.7</v>
      </c>
      <c r="J4304">
        <v>3.4</v>
      </c>
      <c r="K4304">
        <v>1928</v>
      </c>
      <c r="L4304" s="2">
        <v>45329</v>
      </c>
      <c r="O4304" t="str">
        <f>IF(ecommerce_10000[[#This Row],[Platform]]="Souq","sq",ecommerce_10000[[#This Row],[Platform]])</f>
        <v>sq</v>
      </c>
      <c r="P4304" t="str">
        <f>IF(E4304="Souq","sq",IF(E4304="Jumia","Jum",E4304))</f>
        <v>sq</v>
      </c>
      <c r="Q4304">
        <f>VLOOKUP(ecommerce_10000[[#This Row],[City]],F:I,4,FALSE)</f>
        <v>13290.4</v>
      </c>
      <c r="R4304" s="1">
        <f>SUMIF(C:C,ecommerce_10000[[#This Row],[Category]],I:I)</f>
        <v>29200970.130000021</v>
      </c>
      <c r="S4304" s="1">
        <f>SUMIFS(I:I,C:C,C4304)</f>
        <v>29200970.130000021</v>
      </c>
      <c r="T4304" s="1" t="str">
        <f>INDEX(F:F,MATCH(ecommerce_10000[[#This Row],[TotalAmount]],I:I,0))</f>
        <v>Alexandria</v>
      </c>
    </row>
    <row r="4305" spans="1:20" x14ac:dyDescent="0.3">
      <c r="A4305" s="1" t="s">
        <v>4349</v>
      </c>
      <c r="B4305" s="1" t="s">
        <v>38</v>
      </c>
      <c r="C4305" s="1" t="s">
        <v>20</v>
      </c>
      <c r="D4305" s="1" t="s">
        <v>39</v>
      </c>
      <c r="E4305" s="1" t="s">
        <v>16</v>
      </c>
      <c r="F4305" s="1" t="s">
        <v>23</v>
      </c>
      <c r="G4305">
        <v>11938</v>
      </c>
      <c r="H4305">
        <v>4</v>
      </c>
      <c r="I4305">
        <v>47752</v>
      </c>
      <c r="J4305">
        <v>1.52</v>
      </c>
      <c r="K4305">
        <v>667</v>
      </c>
      <c r="L4305" s="2">
        <v>45431</v>
      </c>
      <c r="O4305" t="str">
        <f>IF(ecommerce_10000[[#This Row],[Platform]]="Souq","sq",ecommerce_10000[[#This Row],[Platform]])</f>
        <v>sq</v>
      </c>
      <c r="P4305" t="str">
        <f>IF(E4305="Souq","sq",IF(E4305="Jumia","Jum",E4305))</f>
        <v>sq</v>
      </c>
      <c r="Q4305">
        <f>VLOOKUP(ecommerce_10000[[#This Row],[City]],F:I,4,FALSE)</f>
        <v>13290.4</v>
      </c>
      <c r="R4305" s="1">
        <f>SUMIF(C:C,ecommerce_10000[[#This Row],[Category]],I:I)</f>
        <v>91504159.730000004</v>
      </c>
      <c r="S4305" s="1">
        <f>SUMIFS(I:I,C:C,C4305)</f>
        <v>91504159.730000004</v>
      </c>
      <c r="T4305" s="1" t="str">
        <f>INDEX(F:F,MATCH(ecommerce_10000[[#This Row],[TotalAmount]],I:I,0))</f>
        <v>Alexandria</v>
      </c>
    </row>
    <row r="4306" spans="1:20" x14ac:dyDescent="0.3">
      <c r="A4306" s="1" t="s">
        <v>4350</v>
      </c>
      <c r="B4306" s="1" t="s">
        <v>19</v>
      </c>
      <c r="C4306" s="1" t="s">
        <v>20</v>
      </c>
      <c r="D4306" s="1" t="s">
        <v>21</v>
      </c>
      <c r="E4306" s="1" t="s">
        <v>16</v>
      </c>
      <c r="F4306" s="1" t="s">
        <v>28</v>
      </c>
      <c r="G4306">
        <v>3175.5</v>
      </c>
      <c r="H4306">
        <v>1</v>
      </c>
      <c r="I4306">
        <v>3175.5</v>
      </c>
      <c r="J4306">
        <v>4.3600000000000003</v>
      </c>
      <c r="K4306">
        <v>4026</v>
      </c>
      <c r="L4306" s="2">
        <v>45521</v>
      </c>
      <c r="O4306" t="str">
        <f>IF(ecommerce_10000[[#This Row],[Platform]]="Souq","sq",ecommerce_10000[[#This Row],[Platform]])</f>
        <v>sq</v>
      </c>
      <c r="P4306" t="str">
        <f>IF(E4306="Souq","sq",IF(E4306="Jumia","Jum",E4306))</f>
        <v>sq</v>
      </c>
      <c r="Q4306">
        <f>VLOOKUP(ecommerce_10000[[#This Row],[City]],F:I,4,FALSE)</f>
        <v>26648.76</v>
      </c>
      <c r="R4306" s="1">
        <f>SUMIF(C:C,ecommerce_10000[[#This Row],[Category]],I:I)</f>
        <v>91504159.730000004</v>
      </c>
      <c r="S4306" s="1">
        <f>SUMIFS(I:I,C:C,C4306)</f>
        <v>91504159.730000004</v>
      </c>
      <c r="T4306" s="1" t="str">
        <f>INDEX(F:F,MATCH(ecommerce_10000[[#This Row],[TotalAmount]],I:I,0))</f>
        <v>Casablanca</v>
      </c>
    </row>
    <row r="4307" spans="1:20" x14ac:dyDescent="0.3">
      <c r="A4307" s="1" t="s">
        <v>4351</v>
      </c>
      <c r="B4307" s="1" t="s">
        <v>49</v>
      </c>
      <c r="C4307" s="1" t="s">
        <v>14</v>
      </c>
      <c r="D4307" s="1" t="s">
        <v>50</v>
      </c>
      <c r="E4307" s="1" t="s">
        <v>16</v>
      </c>
      <c r="F4307" s="1" t="s">
        <v>33</v>
      </c>
      <c r="G4307">
        <v>2502.52</v>
      </c>
      <c r="H4307">
        <v>5</v>
      </c>
      <c r="I4307">
        <v>12512.6</v>
      </c>
      <c r="J4307">
        <v>2.0499999999999998</v>
      </c>
      <c r="K4307">
        <v>3357</v>
      </c>
      <c r="L4307" s="2">
        <v>45508</v>
      </c>
      <c r="O4307" t="str">
        <f>IF(ecommerce_10000[[#This Row],[Platform]]="Souq","sq",ecommerce_10000[[#This Row],[Platform]])</f>
        <v>sq</v>
      </c>
      <c r="P4307" t="str">
        <f>IF(E4307="Souq","sq",IF(E4307="Jumia","Jum",E4307))</f>
        <v>sq</v>
      </c>
      <c r="Q4307">
        <f>VLOOKUP(ecommerce_10000[[#This Row],[City]],F:I,4,FALSE)</f>
        <v>3665.44</v>
      </c>
      <c r="R4307" s="1">
        <f>SUMIF(C:C,ecommerce_10000[[#This Row],[Category]],I:I)</f>
        <v>92327183.770000085</v>
      </c>
      <c r="S4307" s="1">
        <f>SUMIFS(I:I,C:C,C4307)</f>
        <v>92327183.770000085</v>
      </c>
      <c r="T4307" s="1" t="str">
        <f>INDEX(F:F,MATCH(ecommerce_10000[[#This Row],[TotalAmount]],I:I,0))</f>
        <v>Dubai</v>
      </c>
    </row>
    <row r="4308" spans="1:20" x14ac:dyDescent="0.3">
      <c r="A4308" s="1" t="s">
        <v>4352</v>
      </c>
      <c r="B4308" s="1" t="s">
        <v>38</v>
      </c>
      <c r="C4308" s="1" t="s">
        <v>20</v>
      </c>
      <c r="D4308" s="1" t="s">
        <v>39</v>
      </c>
      <c r="E4308" s="1" t="s">
        <v>22</v>
      </c>
      <c r="F4308" s="1" t="s">
        <v>23</v>
      </c>
      <c r="G4308">
        <v>15688.38</v>
      </c>
      <c r="H4308">
        <v>1</v>
      </c>
      <c r="I4308">
        <v>15688.38</v>
      </c>
      <c r="J4308">
        <v>4.63</v>
      </c>
      <c r="K4308">
        <v>2376</v>
      </c>
      <c r="L4308" s="2">
        <v>45500</v>
      </c>
      <c r="O4308" t="str">
        <f>IF(ecommerce_10000[[#This Row],[Platform]]="Souq","sq",ecommerce_10000[[#This Row],[Platform]])</f>
        <v>Jumia</v>
      </c>
      <c r="P4308" t="str">
        <f>IF(E4308="Souq","sq",IF(E4308="Jumia","Jum",E4308))</f>
        <v>Jum</v>
      </c>
      <c r="Q4308">
        <f>VLOOKUP(ecommerce_10000[[#This Row],[City]],F:I,4,FALSE)</f>
        <v>13290.4</v>
      </c>
      <c r="R4308" s="1">
        <f>SUMIF(C:C,ecommerce_10000[[#This Row],[Category]],I:I)</f>
        <v>91504159.730000004</v>
      </c>
      <c r="S4308" s="1">
        <f>SUMIFS(I:I,C:C,C4308)</f>
        <v>91504159.730000004</v>
      </c>
      <c r="T4308" s="1" t="str">
        <f>INDEX(F:F,MATCH(ecommerce_10000[[#This Row],[TotalAmount]],I:I,0))</f>
        <v>Alexandria</v>
      </c>
    </row>
    <row r="4309" spans="1:20" x14ac:dyDescent="0.3">
      <c r="A4309" s="1" t="s">
        <v>4353</v>
      </c>
      <c r="B4309" s="1" t="s">
        <v>38</v>
      </c>
      <c r="C4309" s="1" t="s">
        <v>20</v>
      </c>
      <c r="D4309" s="1" t="s">
        <v>39</v>
      </c>
      <c r="E4309" s="1" t="s">
        <v>16</v>
      </c>
      <c r="F4309" s="1" t="s">
        <v>62</v>
      </c>
      <c r="G4309">
        <v>7118.29</v>
      </c>
      <c r="H4309">
        <v>5</v>
      </c>
      <c r="I4309">
        <v>35591.449999999997</v>
      </c>
      <c r="J4309">
        <v>4.26</v>
      </c>
      <c r="K4309">
        <v>1895</v>
      </c>
      <c r="L4309" s="2">
        <v>45642</v>
      </c>
      <c r="O4309" t="str">
        <f>IF(ecommerce_10000[[#This Row],[Platform]]="Souq","sq",ecommerce_10000[[#This Row],[Platform]])</f>
        <v>sq</v>
      </c>
      <c r="P4309" t="str">
        <f>IF(E4309="Souq","sq",IF(E4309="Jumia","Jum",E4309))</f>
        <v>sq</v>
      </c>
      <c r="Q4309">
        <f>VLOOKUP(ecommerce_10000[[#This Row],[City]],F:I,4,FALSE)</f>
        <v>27872.98</v>
      </c>
      <c r="R4309" s="1">
        <f>SUMIF(C:C,ecommerce_10000[[#This Row],[Category]],I:I)</f>
        <v>91504159.730000004</v>
      </c>
      <c r="S4309" s="1">
        <f>SUMIFS(I:I,C:C,C4309)</f>
        <v>91504159.730000004</v>
      </c>
      <c r="T4309" s="1" t="str">
        <f>INDEX(F:F,MATCH(ecommerce_10000[[#This Row],[TotalAmount]],I:I,0))</f>
        <v>Giza</v>
      </c>
    </row>
    <row r="4310" spans="1:20" x14ac:dyDescent="0.3">
      <c r="A4310" s="1" t="s">
        <v>4354</v>
      </c>
      <c r="B4310" s="1" t="s">
        <v>43</v>
      </c>
      <c r="C4310" s="1" t="s">
        <v>44</v>
      </c>
      <c r="D4310" s="1" t="s">
        <v>45</v>
      </c>
      <c r="E4310" s="1" t="s">
        <v>22</v>
      </c>
      <c r="F4310" s="1" t="s">
        <v>17</v>
      </c>
      <c r="G4310">
        <v>14404.29</v>
      </c>
      <c r="H4310">
        <v>3</v>
      </c>
      <c r="I4310">
        <v>43212.87</v>
      </c>
      <c r="J4310">
        <v>3.28</v>
      </c>
      <c r="K4310">
        <v>4886</v>
      </c>
      <c r="L4310" s="2">
        <v>45524</v>
      </c>
      <c r="O4310" t="str">
        <f>IF(ecommerce_10000[[#This Row],[Platform]]="Souq","sq",ecommerce_10000[[#This Row],[Platform]])</f>
        <v>Jumia</v>
      </c>
      <c r="P4310" t="str">
        <f>IF(E4310="Souq","sq",IF(E4310="Jumia","Jum",E4310))</f>
        <v>Jum</v>
      </c>
      <c r="Q4310">
        <f>VLOOKUP(ecommerce_10000[[#This Row],[City]],F:I,4,FALSE)</f>
        <v>16284.02</v>
      </c>
      <c r="R4310" s="1">
        <f>SUMIF(C:C,ecommerce_10000[[#This Row],[Category]],I:I)</f>
        <v>31420413.200000018</v>
      </c>
      <c r="S4310" s="1">
        <f>SUMIFS(I:I,C:C,C4310)</f>
        <v>31420413.200000018</v>
      </c>
      <c r="T4310" s="1" t="str">
        <f>INDEX(F:F,MATCH(ecommerce_10000[[#This Row],[TotalAmount]],I:I,0))</f>
        <v>Cairo</v>
      </c>
    </row>
    <row r="4311" spans="1:20" x14ac:dyDescent="0.3">
      <c r="A4311" s="1" t="s">
        <v>4355</v>
      </c>
      <c r="B4311" s="1" t="s">
        <v>53</v>
      </c>
      <c r="C4311" s="1" t="s">
        <v>31</v>
      </c>
      <c r="D4311" s="1" t="s">
        <v>54</v>
      </c>
      <c r="E4311" s="1" t="s">
        <v>16</v>
      </c>
      <c r="F4311" s="1" t="s">
        <v>17</v>
      </c>
      <c r="G4311">
        <v>1094.32</v>
      </c>
      <c r="H4311">
        <v>5</v>
      </c>
      <c r="I4311">
        <v>5471.6</v>
      </c>
      <c r="J4311">
        <v>2.13</v>
      </c>
      <c r="K4311">
        <v>4793</v>
      </c>
      <c r="L4311" s="2">
        <v>45357</v>
      </c>
      <c r="O4311" t="str">
        <f>IF(ecommerce_10000[[#This Row],[Platform]]="Souq","sq",ecommerce_10000[[#This Row],[Platform]])</f>
        <v>sq</v>
      </c>
      <c r="P4311" t="str">
        <f>IF(E4311="Souq","sq",IF(E4311="Jumia","Jum",E4311))</f>
        <v>sq</v>
      </c>
      <c r="Q4311">
        <f>VLOOKUP(ecommerce_10000[[#This Row],[City]],F:I,4,FALSE)</f>
        <v>16284.02</v>
      </c>
      <c r="R4311" s="1">
        <f>SUMIF(C:C,ecommerce_10000[[#This Row],[Category]],I:I)</f>
        <v>57542997.559999913</v>
      </c>
      <c r="S4311" s="1">
        <f>SUMIFS(I:I,C:C,C4311)</f>
        <v>57542997.559999913</v>
      </c>
      <c r="T4311" s="1" t="str">
        <f>INDEX(F:F,MATCH(ecommerce_10000[[#This Row],[TotalAmount]],I:I,0))</f>
        <v>Cairo</v>
      </c>
    </row>
    <row r="4312" spans="1:20" x14ac:dyDescent="0.3">
      <c r="A4312" s="1" t="s">
        <v>4356</v>
      </c>
      <c r="B4312" s="1" t="s">
        <v>49</v>
      </c>
      <c r="C4312" s="1" t="s">
        <v>14</v>
      </c>
      <c r="D4312" s="1" t="s">
        <v>50</v>
      </c>
      <c r="E4312" s="1" t="s">
        <v>22</v>
      </c>
      <c r="F4312" s="1" t="s">
        <v>28</v>
      </c>
      <c r="G4312">
        <v>14454.07</v>
      </c>
      <c r="H4312">
        <v>4</v>
      </c>
      <c r="I4312">
        <v>57816.28</v>
      </c>
      <c r="J4312">
        <v>3.1</v>
      </c>
      <c r="K4312">
        <v>1281</v>
      </c>
      <c r="L4312" s="2">
        <v>45500</v>
      </c>
      <c r="O4312" t="str">
        <f>IF(ecommerce_10000[[#This Row],[Platform]]="Souq","sq",ecommerce_10000[[#This Row],[Platform]])</f>
        <v>Jumia</v>
      </c>
      <c r="P4312" t="str">
        <f>IF(E4312="Souq","sq",IF(E4312="Jumia","Jum",E4312))</f>
        <v>Jum</v>
      </c>
      <c r="Q4312">
        <f>VLOOKUP(ecommerce_10000[[#This Row],[City]],F:I,4,FALSE)</f>
        <v>26648.76</v>
      </c>
      <c r="R4312" s="1">
        <f>SUMIF(C:C,ecommerce_10000[[#This Row],[Category]],I:I)</f>
        <v>92327183.770000085</v>
      </c>
      <c r="S4312" s="1">
        <f>SUMIFS(I:I,C:C,C4312)</f>
        <v>92327183.770000085</v>
      </c>
      <c r="T4312" s="1" t="str">
        <f>INDEX(F:F,MATCH(ecommerce_10000[[#This Row],[TotalAmount]],I:I,0))</f>
        <v>Casablanca</v>
      </c>
    </row>
    <row r="4313" spans="1:20" x14ac:dyDescent="0.3">
      <c r="A4313" s="1" t="s">
        <v>4357</v>
      </c>
      <c r="B4313" s="1" t="s">
        <v>35</v>
      </c>
      <c r="C4313" s="1" t="s">
        <v>14</v>
      </c>
      <c r="D4313" s="1" t="s">
        <v>36</v>
      </c>
      <c r="E4313" s="1" t="s">
        <v>22</v>
      </c>
      <c r="F4313" s="1" t="s">
        <v>33</v>
      </c>
      <c r="G4313">
        <v>6006.42</v>
      </c>
      <c r="H4313">
        <v>1</v>
      </c>
      <c r="I4313">
        <v>6006.42</v>
      </c>
      <c r="J4313">
        <v>2.15</v>
      </c>
      <c r="K4313">
        <v>1579</v>
      </c>
      <c r="L4313" s="2">
        <v>45452</v>
      </c>
      <c r="O4313" t="str">
        <f>IF(ecommerce_10000[[#This Row],[Platform]]="Souq","sq",ecommerce_10000[[#This Row],[Platform]])</f>
        <v>Jumia</v>
      </c>
      <c r="P4313" t="str">
        <f>IF(E4313="Souq","sq",IF(E4313="Jumia","Jum",E4313))</f>
        <v>Jum</v>
      </c>
      <c r="Q4313">
        <f>VLOOKUP(ecommerce_10000[[#This Row],[City]],F:I,4,FALSE)</f>
        <v>3665.44</v>
      </c>
      <c r="R4313" s="1">
        <f>SUMIF(C:C,ecommerce_10000[[#This Row],[Category]],I:I)</f>
        <v>92327183.770000085</v>
      </c>
      <c r="S4313" s="1">
        <f>SUMIFS(I:I,C:C,C4313)</f>
        <v>92327183.770000085</v>
      </c>
      <c r="T4313" s="1" t="str">
        <f>INDEX(F:F,MATCH(ecommerce_10000[[#This Row],[TotalAmount]],I:I,0))</f>
        <v>Dubai</v>
      </c>
    </row>
    <row r="4314" spans="1:20" x14ac:dyDescent="0.3">
      <c r="A4314" s="1" t="s">
        <v>4358</v>
      </c>
      <c r="B4314" s="1" t="s">
        <v>49</v>
      </c>
      <c r="C4314" s="1" t="s">
        <v>14</v>
      </c>
      <c r="D4314" s="1" t="s">
        <v>50</v>
      </c>
      <c r="E4314" s="1" t="s">
        <v>22</v>
      </c>
      <c r="F4314" s="1" t="s">
        <v>33</v>
      </c>
      <c r="G4314">
        <v>9433.6200000000008</v>
      </c>
      <c r="H4314">
        <v>3</v>
      </c>
      <c r="I4314">
        <v>28300.86</v>
      </c>
      <c r="J4314">
        <v>4.5599999999999996</v>
      </c>
      <c r="K4314">
        <v>4000</v>
      </c>
      <c r="L4314" s="2">
        <v>45558</v>
      </c>
      <c r="O4314" t="str">
        <f>IF(ecommerce_10000[[#This Row],[Platform]]="Souq","sq",ecommerce_10000[[#This Row],[Platform]])</f>
        <v>Jumia</v>
      </c>
      <c r="P4314" t="str">
        <f>IF(E4314="Souq","sq",IF(E4314="Jumia","Jum",E4314))</f>
        <v>Jum</v>
      </c>
      <c r="Q4314">
        <f>VLOOKUP(ecommerce_10000[[#This Row],[City]],F:I,4,FALSE)</f>
        <v>3665.44</v>
      </c>
      <c r="R4314" s="1">
        <f>SUMIF(C:C,ecommerce_10000[[#This Row],[Category]],I:I)</f>
        <v>92327183.770000085</v>
      </c>
      <c r="S4314" s="1">
        <f>SUMIFS(I:I,C:C,C4314)</f>
        <v>92327183.770000085</v>
      </c>
      <c r="T4314" s="1" t="str">
        <f>INDEX(F:F,MATCH(ecommerce_10000[[#This Row],[TotalAmount]],I:I,0))</f>
        <v>Dubai</v>
      </c>
    </row>
    <row r="4315" spans="1:20" x14ac:dyDescent="0.3">
      <c r="A4315" s="1" t="s">
        <v>4359</v>
      </c>
      <c r="B4315" s="1" t="s">
        <v>35</v>
      </c>
      <c r="C4315" s="1" t="s">
        <v>14</v>
      </c>
      <c r="D4315" s="1" t="s">
        <v>36</v>
      </c>
      <c r="E4315" s="1" t="s">
        <v>22</v>
      </c>
      <c r="F4315" s="1" t="s">
        <v>23</v>
      </c>
      <c r="G4315">
        <v>19574.93</v>
      </c>
      <c r="H4315">
        <v>5</v>
      </c>
      <c r="I4315">
        <v>97874.65</v>
      </c>
      <c r="J4315">
        <v>3.11</v>
      </c>
      <c r="K4315">
        <v>3610</v>
      </c>
      <c r="L4315" s="2">
        <v>45403</v>
      </c>
      <c r="O4315" t="str">
        <f>IF(ecommerce_10000[[#This Row],[Platform]]="Souq","sq",ecommerce_10000[[#This Row],[Platform]])</f>
        <v>Jumia</v>
      </c>
      <c r="P4315" t="str">
        <f>IF(E4315="Souq","sq",IF(E4315="Jumia","Jum",E4315))</f>
        <v>Jum</v>
      </c>
      <c r="Q4315">
        <f>VLOOKUP(ecommerce_10000[[#This Row],[City]],F:I,4,FALSE)</f>
        <v>13290.4</v>
      </c>
      <c r="R4315" s="1">
        <f>SUMIF(C:C,ecommerce_10000[[#This Row],[Category]],I:I)</f>
        <v>92327183.770000085</v>
      </c>
      <c r="S4315" s="1">
        <f>SUMIFS(I:I,C:C,C4315)</f>
        <v>92327183.770000085</v>
      </c>
      <c r="T4315" s="1" t="str">
        <f>INDEX(F:F,MATCH(ecommerce_10000[[#This Row],[TotalAmount]],I:I,0))</f>
        <v>Alexandria</v>
      </c>
    </row>
    <row r="4316" spans="1:20" x14ac:dyDescent="0.3">
      <c r="A4316" s="1" t="s">
        <v>4360</v>
      </c>
      <c r="B4316" s="1" t="s">
        <v>19</v>
      </c>
      <c r="C4316" s="1" t="s">
        <v>20</v>
      </c>
      <c r="D4316" s="1" t="s">
        <v>21</v>
      </c>
      <c r="E4316" s="1" t="s">
        <v>22</v>
      </c>
      <c r="F4316" s="1" t="s">
        <v>23</v>
      </c>
      <c r="G4316">
        <v>13254.93</v>
      </c>
      <c r="H4316">
        <v>2</v>
      </c>
      <c r="I4316">
        <v>26509.86</v>
      </c>
      <c r="J4316">
        <v>2.58</v>
      </c>
      <c r="K4316">
        <v>4710</v>
      </c>
      <c r="L4316" s="2">
        <v>45386</v>
      </c>
      <c r="O4316" t="str">
        <f>IF(ecommerce_10000[[#This Row],[Platform]]="Souq","sq",ecommerce_10000[[#This Row],[Platform]])</f>
        <v>Jumia</v>
      </c>
      <c r="P4316" t="str">
        <f>IF(E4316="Souq","sq",IF(E4316="Jumia","Jum",E4316))</f>
        <v>Jum</v>
      </c>
      <c r="Q4316">
        <f>VLOOKUP(ecommerce_10000[[#This Row],[City]],F:I,4,FALSE)</f>
        <v>13290.4</v>
      </c>
      <c r="R4316" s="1">
        <f>SUMIF(C:C,ecommerce_10000[[#This Row],[Category]],I:I)</f>
        <v>91504159.730000004</v>
      </c>
      <c r="S4316" s="1">
        <f>SUMIFS(I:I,C:C,C4316)</f>
        <v>91504159.730000004</v>
      </c>
      <c r="T4316" s="1" t="str">
        <f>INDEX(F:F,MATCH(ecommerce_10000[[#This Row],[TotalAmount]],I:I,0))</f>
        <v>Alexandria</v>
      </c>
    </row>
    <row r="4317" spans="1:20" x14ac:dyDescent="0.3">
      <c r="A4317" s="1" t="s">
        <v>4361</v>
      </c>
      <c r="B4317" s="1" t="s">
        <v>13</v>
      </c>
      <c r="C4317" s="1" t="s">
        <v>14</v>
      </c>
      <c r="D4317" s="1" t="s">
        <v>15</v>
      </c>
      <c r="E4317" s="1" t="s">
        <v>47</v>
      </c>
      <c r="F4317" s="1" t="s">
        <v>17</v>
      </c>
      <c r="G4317">
        <v>15395.93</v>
      </c>
      <c r="H4317">
        <v>3</v>
      </c>
      <c r="I4317">
        <v>46187.79</v>
      </c>
      <c r="J4317">
        <v>1.4</v>
      </c>
      <c r="K4317">
        <v>2255</v>
      </c>
      <c r="L4317" s="2">
        <v>45608</v>
      </c>
      <c r="O4317" t="str">
        <f>IF(ecommerce_10000[[#This Row],[Platform]]="Souq","sq",ecommerce_10000[[#This Row],[Platform]])</f>
        <v>Amazon</v>
      </c>
      <c r="P4317" t="str">
        <f>IF(E4317="Souq","sq",IF(E4317="Jumia","Jum",E4317))</f>
        <v>Amazon</v>
      </c>
      <c r="Q4317">
        <f>VLOOKUP(ecommerce_10000[[#This Row],[City]],F:I,4,FALSE)</f>
        <v>16284.02</v>
      </c>
      <c r="R4317" s="1">
        <f>SUMIF(C:C,ecommerce_10000[[#This Row],[Category]],I:I)</f>
        <v>92327183.770000085</v>
      </c>
      <c r="S4317" s="1">
        <f>SUMIFS(I:I,C:C,C4317)</f>
        <v>92327183.770000085</v>
      </c>
      <c r="T4317" s="1" t="str">
        <f>INDEX(F:F,MATCH(ecommerce_10000[[#This Row],[TotalAmount]],I:I,0))</f>
        <v>Cairo</v>
      </c>
    </row>
    <row r="4318" spans="1:20" x14ac:dyDescent="0.3">
      <c r="A4318" s="1" t="s">
        <v>4362</v>
      </c>
      <c r="B4318" s="1" t="s">
        <v>38</v>
      </c>
      <c r="C4318" s="1" t="s">
        <v>20</v>
      </c>
      <c r="D4318" s="1" t="s">
        <v>39</v>
      </c>
      <c r="E4318" s="1" t="s">
        <v>16</v>
      </c>
      <c r="F4318" s="1" t="s">
        <v>33</v>
      </c>
      <c r="G4318">
        <v>3501.26</v>
      </c>
      <c r="H4318">
        <v>3</v>
      </c>
      <c r="I4318">
        <v>10503.78</v>
      </c>
      <c r="J4318">
        <v>2.52</v>
      </c>
      <c r="K4318">
        <v>2465</v>
      </c>
      <c r="L4318" s="2">
        <v>45490</v>
      </c>
      <c r="O4318" t="str">
        <f>IF(ecommerce_10000[[#This Row],[Platform]]="Souq","sq",ecommerce_10000[[#This Row],[Platform]])</f>
        <v>sq</v>
      </c>
      <c r="P4318" t="str">
        <f>IF(E4318="Souq","sq",IF(E4318="Jumia","Jum",E4318))</f>
        <v>sq</v>
      </c>
      <c r="Q4318">
        <f>VLOOKUP(ecommerce_10000[[#This Row],[City]],F:I,4,FALSE)</f>
        <v>3665.44</v>
      </c>
      <c r="R4318" s="1">
        <f>SUMIF(C:C,ecommerce_10000[[#This Row],[Category]],I:I)</f>
        <v>91504159.730000004</v>
      </c>
      <c r="S4318" s="1">
        <f>SUMIFS(I:I,C:C,C4318)</f>
        <v>91504159.730000004</v>
      </c>
      <c r="T4318" s="1" t="str">
        <f>INDEX(F:F,MATCH(ecommerce_10000[[#This Row],[TotalAmount]],I:I,0))</f>
        <v>Dubai</v>
      </c>
    </row>
    <row r="4319" spans="1:20" x14ac:dyDescent="0.3">
      <c r="A4319" s="1" t="s">
        <v>4363</v>
      </c>
      <c r="B4319" s="1" t="s">
        <v>13</v>
      </c>
      <c r="C4319" s="1" t="s">
        <v>14</v>
      </c>
      <c r="D4319" s="1" t="s">
        <v>15</v>
      </c>
      <c r="E4319" s="1" t="s">
        <v>22</v>
      </c>
      <c r="F4319" s="1" t="s">
        <v>33</v>
      </c>
      <c r="G4319">
        <v>10376.950000000001</v>
      </c>
      <c r="H4319">
        <v>2</v>
      </c>
      <c r="I4319">
        <v>20753.900000000001</v>
      </c>
      <c r="J4319">
        <v>3.79</v>
      </c>
      <c r="K4319">
        <v>2419</v>
      </c>
      <c r="L4319" s="2">
        <v>45547</v>
      </c>
      <c r="O4319" t="str">
        <f>IF(ecommerce_10000[[#This Row],[Platform]]="Souq","sq",ecommerce_10000[[#This Row],[Platform]])</f>
        <v>Jumia</v>
      </c>
      <c r="P4319" t="str">
        <f>IF(E4319="Souq","sq",IF(E4319="Jumia","Jum",E4319))</f>
        <v>Jum</v>
      </c>
      <c r="Q4319">
        <f>VLOOKUP(ecommerce_10000[[#This Row],[City]],F:I,4,FALSE)</f>
        <v>3665.44</v>
      </c>
      <c r="R4319" s="1">
        <f>SUMIF(C:C,ecommerce_10000[[#This Row],[Category]],I:I)</f>
        <v>92327183.770000085</v>
      </c>
      <c r="S4319" s="1">
        <f>SUMIFS(I:I,C:C,C4319)</f>
        <v>92327183.770000085</v>
      </c>
      <c r="T4319" s="1" t="str">
        <f>INDEX(F:F,MATCH(ecommerce_10000[[#This Row],[TotalAmount]],I:I,0))</f>
        <v>Dubai</v>
      </c>
    </row>
    <row r="4320" spans="1:20" x14ac:dyDescent="0.3">
      <c r="A4320" s="1" t="s">
        <v>4364</v>
      </c>
      <c r="B4320" s="1" t="s">
        <v>13</v>
      </c>
      <c r="C4320" s="1" t="s">
        <v>14</v>
      </c>
      <c r="D4320" s="1" t="s">
        <v>15</v>
      </c>
      <c r="E4320" s="1" t="s">
        <v>16</v>
      </c>
      <c r="F4320" s="1" t="s">
        <v>62</v>
      </c>
      <c r="G4320">
        <v>10093.799999999999</v>
      </c>
      <c r="H4320">
        <v>4</v>
      </c>
      <c r="I4320">
        <v>40375.199999999997</v>
      </c>
      <c r="J4320">
        <v>2.66</v>
      </c>
      <c r="K4320">
        <v>531</v>
      </c>
      <c r="L4320" s="2">
        <v>45452</v>
      </c>
      <c r="O4320" t="str">
        <f>IF(ecommerce_10000[[#This Row],[Platform]]="Souq","sq",ecommerce_10000[[#This Row],[Platform]])</f>
        <v>sq</v>
      </c>
      <c r="P4320" t="str">
        <f>IF(E4320="Souq","sq",IF(E4320="Jumia","Jum",E4320))</f>
        <v>sq</v>
      </c>
      <c r="Q4320">
        <f>VLOOKUP(ecommerce_10000[[#This Row],[City]],F:I,4,FALSE)</f>
        <v>27872.98</v>
      </c>
      <c r="R4320" s="1">
        <f>SUMIF(C:C,ecommerce_10000[[#This Row],[Category]],I:I)</f>
        <v>92327183.770000085</v>
      </c>
      <c r="S4320" s="1">
        <f>SUMIFS(I:I,C:C,C4320)</f>
        <v>92327183.770000085</v>
      </c>
      <c r="T4320" s="1" t="str">
        <f>INDEX(F:F,MATCH(ecommerce_10000[[#This Row],[TotalAmount]],I:I,0))</f>
        <v>Giza</v>
      </c>
    </row>
    <row r="4321" spans="1:20" x14ac:dyDescent="0.3">
      <c r="A4321" s="1" t="s">
        <v>4365</v>
      </c>
      <c r="B4321" s="1" t="s">
        <v>49</v>
      </c>
      <c r="C4321" s="1" t="s">
        <v>14</v>
      </c>
      <c r="D4321" s="1" t="s">
        <v>50</v>
      </c>
      <c r="E4321" s="1" t="s">
        <v>16</v>
      </c>
      <c r="F4321" s="1" t="s">
        <v>23</v>
      </c>
      <c r="G4321">
        <v>8144.53</v>
      </c>
      <c r="H4321">
        <v>4</v>
      </c>
      <c r="I4321">
        <v>32578.12</v>
      </c>
      <c r="J4321">
        <v>3.61</v>
      </c>
      <c r="K4321">
        <v>341</v>
      </c>
      <c r="L4321" s="2">
        <v>45568</v>
      </c>
      <c r="O4321" t="str">
        <f>IF(ecommerce_10000[[#This Row],[Platform]]="Souq","sq",ecommerce_10000[[#This Row],[Platform]])</f>
        <v>sq</v>
      </c>
      <c r="P4321" t="str">
        <f>IF(E4321="Souq","sq",IF(E4321="Jumia","Jum",E4321))</f>
        <v>sq</v>
      </c>
      <c r="Q4321">
        <f>VLOOKUP(ecommerce_10000[[#This Row],[City]],F:I,4,FALSE)</f>
        <v>13290.4</v>
      </c>
      <c r="R4321" s="1">
        <f>SUMIF(C:C,ecommerce_10000[[#This Row],[Category]],I:I)</f>
        <v>92327183.770000085</v>
      </c>
      <c r="S4321" s="1">
        <f>SUMIFS(I:I,C:C,C4321)</f>
        <v>92327183.770000085</v>
      </c>
      <c r="T4321" s="1" t="str">
        <f>INDEX(F:F,MATCH(ecommerce_10000[[#This Row],[TotalAmount]],I:I,0))</f>
        <v>Alexandria</v>
      </c>
    </row>
    <row r="4322" spans="1:20" x14ac:dyDescent="0.3">
      <c r="A4322" s="1" t="s">
        <v>4366</v>
      </c>
      <c r="B4322" s="1" t="s">
        <v>19</v>
      </c>
      <c r="C4322" s="1" t="s">
        <v>20</v>
      </c>
      <c r="D4322" s="1" t="s">
        <v>21</v>
      </c>
      <c r="E4322" s="1" t="s">
        <v>16</v>
      </c>
      <c r="F4322" s="1" t="s">
        <v>23</v>
      </c>
      <c r="G4322">
        <v>11950.11</v>
      </c>
      <c r="H4322">
        <v>4</v>
      </c>
      <c r="I4322">
        <v>47800.44</v>
      </c>
      <c r="J4322">
        <v>2.16</v>
      </c>
      <c r="K4322">
        <v>1510</v>
      </c>
      <c r="L4322" s="2">
        <v>45500</v>
      </c>
      <c r="O4322" t="str">
        <f>IF(ecommerce_10000[[#This Row],[Platform]]="Souq","sq",ecommerce_10000[[#This Row],[Platform]])</f>
        <v>sq</v>
      </c>
      <c r="P4322" t="str">
        <f>IF(E4322="Souq","sq",IF(E4322="Jumia","Jum",E4322))</f>
        <v>sq</v>
      </c>
      <c r="Q4322">
        <f>VLOOKUP(ecommerce_10000[[#This Row],[City]],F:I,4,FALSE)</f>
        <v>13290.4</v>
      </c>
      <c r="R4322" s="1">
        <f>SUMIF(C:C,ecommerce_10000[[#This Row],[Category]],I:I)</f>
        <v>91504159.730000004</v>
      </c>
      <c r="S4322" s="1">
        <f>SUMIFS(I:I,C:C,C4322)</f>
        <v>91504159.730000004</v>
      </c>
      <c r="T4322" s="1" t="str">
        <f>INDEX(F:F,MATCH(ecommerce_10000[[#This Row],[TotalAmount]],I:I,0))</f>
        <v>Alexandria</v>
      </c>
    </row>
    <row r="4323" spans="1:20" x14ac:dyDescent="0.3">
      <c r="A4323" s="1" t="s">
        <v>4367</v>
      </c>
      <c r="B4323" s="1" t="s">
        <v>65</v>
      </c>
      <c r="C4323" s="1" t="s">
        <v>20</v>
      </c>
      <c r="D4323" s="1" t="s">
        <v>66</v>
      </c>
      <c r="E4323" s="1" t="s">
        <v>16</v>
      </c>
      <c r="F4323" s="1" t="s">
        <v>28</v>
      </c>
      <c r="G4323">
        <v>11529.66</v>
      </c>
      <c r="H4323">
        <v>4</v>
      </c>
      <c r="I4323">
        <v>46118.64</v>
      </c>
      <c r="J4323">
        <v>1.33</v>
      </c>
      <c r="K4323">
        <v>732</v>
      </c>
      <c r="L4323" s="2">
        <v>45614</v>
      </c>
      <c r="O4323" t="str">
        <f>IF(ecommerce_10000[[#This Row],[Platform]]="Souq","sq",ecommerce_10000[[#This Row],[Platform]])</f>
        <v>sq</v>
      </c>
      <c r="P4323" t="str">
        <f>IF(E4323="Souq","sq",IF(E4323="Jumia","Jum",E4323))</f>
        <v>sq</v>
      </c>
      <c r="Q4323">
        <f>VLOOKUP(ecommerce_10000[[#This Row],[City]],F:I,4,FALSE)</f>
        <v>26648.76</v>
      </c>
      <c r="R4323" s="1">
        <f>SUMIF(C:C,ecommerce_10000[[#This Row],[Category]],I:I)</f>
        <v>91504159.730000004</v>
      </c>
      <c r="S4323" s="1">
        <f>SUMIFS(I:I,C:C,C4323)</f>
        <v>91504159.730000004</v>
      </c>
      <c r="T4323" s="1" t="str">
        <f>INDEX(F:F,MATCH(ecommerce_10000[[#This Row],[TotalAmount]],I:I,0))</f>
        <v>Casablanca</v>
      </c>
    </row>
    <row r="4324" spans="1:20" x14ac:dyDescent="0.3">
      <c r="A4324" s="1" t="s">
        <v>4368</v>
      </c>
      <c r="B4324" s="1" t="s">
        <v>65</v>
      </c>
      <c r="C4324" s="1" t="s">
        <v>20</v>
      </c>
      <c r="D4324" s="1" t="s">
        <v>66</v>
      </c>
      <c r="E4324" s="1" t="s">
        <v>16</v>
      </c>
      <c r="F4324" s="1" t="s">
        <v>62</v>
      </c>
      <c r="G4324">
        <v>19790.400000000001</v>
      </c>
      <c r="H4324">
        <v>3</v>
      </c>
      <c r="I4324">
        <v>59371.199999999997</v>
      </c>
      <c r="J4324">
        <v>3.15</v>
      </c>
      <c r="K4324">
        <v>3933</v>
      </c>
      <c r="L4324" s="2">
        <v>45369</v>
      </c>
      <c r="O4324" t="str">
        <f>IF(ecommerce_10000[[#This Row],[Platform]]="Souq","sq",ecommerce_10000[[#This Row],[Platform]])</f>
        <v>sq</v>
      </c>
      <c r="P4324" t="str">
        <f>IF(E4324="Souq","sq",IF(E4324="Jumia","Jum",E4324))</f>
        <v>sq</v>
      </c>
      <c r="Q4324">
        <f>VLOOKUP(ecommerce_10000[[#This Row],[City]],F:I,4,FALSE)</f>
        <v>27872.98</v>
      </c>
      <c r="R4324" s="1">
        <f>SUMIF(C:C,ecommerce_10000[[#This Row],[Category]],I:I)</f>
        <v>91504159.730000004</v>
      </c>
      <c r="S4324" s="1">
        <f>SUMIFS(I:I,C:C,C4324)</f>
        <v>91504159.730000004</v>
      </c>
      <c r="T4324" s="1" t="str">
        <f>INDEX(F:F,MATCH(ecommerce_10000[[#This Row],[TotalAmount]],I:I,0))</f>
        <v>Giza</v>
      </c>
    </row>
    <row r="4325" spans="1:20" x14ac:dyDescent="0.3">
      <c r="A4325" s="1" t="s">
        <v>4369</v>
      </c>
      <c r="B4325" s="1" t="s">
        <v>30</v>
      </c>
      <c r="C4325" s="1" t="s">
        <v>31</v>
      </c>
      <c r="D4325" s="1" t="s">
        <v>32</v>
      </c>
      <c r="E4325" s="1" t="s">
        <v>16</v>
      </c>
      <c r="F4325" s="1" t="s">
        <v>23</v>
      </c>
      <c r="G4325">
        <v>8072.27</v>
      </c>
      <c r="H4325">
        <v>4</v>
      </c>
      <c r="I4325">
        <v>32289.08</v>
      </c>
      <c r="J4325">
        <v>4.59</v>
      </c>
      <c r="K4325">
        <v>3385</v>
      </c>
      <c r="L4325" s="2">
        <v>45478</v>
      </c>
      <c r="O4325" t="str">
        <f>IF(ecommerce_10000[[#This Row],[Platform]]="Souq","sq",ecommerce_10000[[#This Row],[Platform]])</f>
        <v>sq</v>
      </c>
      <c r="P4325" t="str">
        <f>IF(E4325="Souq","sq",IF(E4325="Jumia","Jum",E4325))</f>
        <v>sq</v>
      </c>
      <c r="Q4325">
        <f>VLOOKUP(ecommerce_10000[[#This Row],[City]],F:I,4,FALSE)</f>
        <v>13290.4</v>
      </c>
      <c r="R4325" s="1">
        <f>SUMIF(C:C,ecommerce_10000[[#This Row],[Category]],I:I)</f>
        <v>57542997.559999913</v>
      </c>
      <c r="S4325" s="1">
        <f>SUMIFS(I:I,C:C,C4325)</f>
        <v>57542997.559999913</v>
      </c>
      <c r="T4325" s="1" t="str">
        <f>INDEX(F:F,MATCH(ecommerce_10000[[#This Row],[TotalAmount]],I:I,0))</f>
        <v>Alexandria</v>
      </c>
    </row>
    <row r="4326" spans="1:20" x14ac:dyDescent="0.3">
      <c r="A4326" s="1" t="s">
        <v>4370</v>
      </c>
      <c r="B4326" s="1" t="s">
        <v>13</v>
      </c>
      <c r="C4326" s="1" t="s">
        <v>14</v>
      </c>
      <c r="D4326" s="1" t="s">
        <v>15</v>
      </c>
      <c r="E4326" s="1" t="s">
        <v>47</v>
      </c>
      <c r="F4326" s="1" t="s">
        <v>28</v>
      </c>
      <c r="G4326">
        <v>11054.72</v>
      </c>
      <c r="H4326">
        <v>2</v>
      </c>
      <c r="I4326">
        <v>22109.439999999999</v>
      </c>
      <c r="J4326">
        <v>4.78</v>
      </c>
      <c r="K4326">
        <v>3843</v>
      </c>
      <c r="L4326" s="2">
        <v>45469</v>
      </c>
      <c r="O4326" t="str">
        <f>IF(ecommerce_10000[[#This Row],[Platform]]="Souq","sq",ecommerce_10000[[#This Row],[Platform]])</f>
        <v>Amazon</v>
      </c>
      <c r="P4326" t="str">
        <f>IF(E4326="Souq","sq",IF(E4326="Jumia","Jum",E4326))</f>
        <v>Amazon</v>
      </c>
      <c r="Q4326">
        <f>VLOOKUP(ecommerce_10000[[#This Row],[City]],F:I,4,FALSE)</f>
        <v>26648.76</v>
      </c>
      <c r="R4326" s="1">
        <f>SUMIF(C:C,ecommerce_10000[[#This Row],[Category]],I:I)</f>
        <v>92327183.770000085</v>
      </c>
      <c r="S4326" s="1">
        <f>SUMIFS(I:I,C:C,C4326)</f>
        <v>92327183.770000085</v>
      </c>
      <c r="T4326" s="1" t="str">
        <f>INDEX(F:F,MATCH(ecommerce_10000[[#This Row],[TotalAmount]],I:I,0))</f>
        <v>Casablanca</v>
      </c>
    </row>
    <row r="4327" spans="1:20" x14ac:dyDescent="0.3">
      <c r="A4327" s="1" t="s">
        <v>4371</v>
      </c>
      <c r="B4327" s="1" t="s">
        <v>53</v>
      </c>
      <c r="C4327" s="1" t="s">
        <v>31</v>
      </c>
      <c r="D4327" s="1" t="s">
        <v>54</v>
      </c>
      <c r="E4327" s="1" t="s">
        <v>47</v>
      </c>
      <c r="F4327" s="1" t="s">
        <v>33</v>
      </c>
      <c r="G4327">
        <v>7776.84</v>
      </c>
      <c r="H4327">
        <v>2</v>
      </c>
      <c r="I4327">
        <v>15553.68</v>
      </c>
      <c r="J4327">
        <v>3.53</v>
      </c>
      <c r="K4327">
        <v>957</v>
      </c>
      <c r="L4327" s="2">
        <v>45432</v>
      </c>
      <c r="O4327" t="str">
        <f>IF(ecommerce_10000[[#This Row],[Platform]]="Souq","sq",ecommerce_10000[[#This Row],[Platform]])</f>
        <v>Amazon</v>
      </c>
      <c r="P4327" t="str">
        <f>IF(E4327="Souq","sq",IF(E4327="Jumia","Jum",E4327))</f>
        <v>Amazon</v>
      </c>
      <c r="Q4327">
        <f>VLOOKUP(ecommerce_10000[[#This Row],[City]],F:I,4,FALSE)</f>
        <v>3665.44</v>
      </c>
      <c r="R4327" s="1">
        <f>SUMIF(C:C,ecommerce_10000[[#This Row],[Category]],I:I)</f>
        <v>57542997.559999913</v>
      </c>
      <c r="S4327" s="1">
        <f>SUMIFS(I:I,C:C,C4327)</f>
        <v>57542997.559999913</v>
      </c>
      <c r="T4327" s="1" t="str">
        <f>INDEX(F:F,MATCH(ecommerce_10000[[#This Row],[TotalAmount]],I:I,0))</f>
        <v>Dubai</v>
      </c>
    </row>
    <row r="4328" spans="1:20" x14ac:dyDescent="0.3">
      <c r="A4328" s="1" t="s">
        <v>4372</v>
      </c>
      <c r="B4328" s="1" t="s">
        <v>30</v>
      </c>
      <c r="C4328" s="1" t="s">
        <v>31</v>
      </c>
      <c r="D4328" s="1" t="s">
        <v>32</v>
      </c>
      <c r="E4328" s="1" t="s">
        <v>22</v>
      </c>
      <c r="F4328" s="1" t="s">
        <v>17</v>
      </c>
      <c r="G4328">
        <v>12845</v>
      </c>
      <c r="H4328">
        <v>4</v>
      </c>
      <c r="I4328">
        <v>51380</v>
      </c>
      <c r="J4328">
        <v>2.25</v>
      </c>
      <c r="K4328">
        <v>4211</v>
      </c>
      <c r="L4328" s="2">
        <v>45626</v>
      </c>
      <c r="O4328" t="str">
        <f>IF(ecommerce_10000[[#This Row],[Platform]]="Souq","sq",ecommerce_10000[[#This Row],[Platform]])</f>
        <v>Jumia</v>
      </c>
      <c r="P4328" t="str">
        <f>IF(E4328="Souq","sq",IF(E4328="Jumia","Jum",E4328))</f>
        <v>Jum</v>
      </c>
      <c r="Q4328">
        <f>VLOOKUP(ecommerce_10000[[#This Row],[City]],F:I,4,FALSE)</f>
        <v>16284.02</v>
      </c>
      <c r="R4328" s="1">
        <f>SUMIF(C:C,ecommerce_10000[[#This Row],[Category]],I:I)</f>
        <v>57542997.559999913</v>
      </c>
      <c r="S4328" s="1">
        <f>SUMIFS(I:I,C:C,C4328)</f>
        <v>57542997.559999913</v>
      </c>
      <c r="T4328" s="1" t="str">
        <f>INDEX(F:F,MATCH(ecommerce_10000[[#This Row],[TotalAmount]],I:I,0))</f>
        <v>Cairo</v>
      </c>
    </row>
    <row r="4329" spans="1:20" x14ac:dyDescent="0.3">
      <c r="A4329" s="1" t="s">
        <v>4373</v>
      </c>
      <c r="B4329" s="1" t="s">
        <v>53</v>
      </c>
      <c r="C4329" s="1" t="s">
        <v>31</v>
      </c>
      <c r="D4329" s="1" t="s">
        <v>54</v>
      </c>
      <c r="E4329" s="1" t="s">
        <v>16</v>
      </c>
      <c r="F4329" s="1" t="s">
        <v>17</v>
      </c>
      <c r="G4329">
        <v>19213.18</v>
      </c>
      <c r="H4329">
        <v>2</v>
      </c>
      <c r="I4329">
        <v>38426.36</v>
      </c>
      <c r="J4329">
        <v>4.5599999999999996</v>
      </c>
      <c r="K4329">
        <v>2966</v>
      </c>
      <c r="L4329" s="2">
        <v>45444</v>
      </c>
      <c r="O4329" t="str">
        <f>IF(ecommerce_10000[[#This Row],[Platform]]="Souq","sq",ecommerce_10000[[#This Row],[Platform]])</f>
        <v>sq</v>
      </c>
      <c r="P4329" t="str">
        <f>IF(E4329="Souq","sq",IF(E4329="Jumia","Jum",E4329))</f>
        <v>sq</v>
      </c>
      <c r="Q4329">
        <f>VLOOKUP(ecommerce_10000[[#This Row],[City]],F:I,4,FALSE)</f>
        <v>16284.02</v>
      </c>
      <c r="R4329" s="1">
        <f>SUMIF(C:C,ecommerce_10000[[#This Row],[Category]],I:I)</f>
        <v>57542997.559999913</v>
      </c>
      <c r="S4329" s="1">
        <f>SUMIFS(I:I,C:C,C4329)</f>
        <v>57542997.559999913</v>
      </c>
      <c r="T4329" s="1" t="str">
        <f>INDEX(F:F,MATCH(ecommerce_10000[[#This Row],[TotalAmount]],I:I,0))</f>
        <v>Cairo</v>
      </c>
    </row>
    <row r="4330" spans="1:20" x14ac:dyDescent="0.3">
      <c r="A4330" s="1" t="s">
        <v>4374</v>
      </c>
      <c r="B4330" s="1" t="s">
        <v>53</v>
      </c>
      <c r="C4330" s="1" t="s">
        <v>31</v>
      </c>
      <c r="D4330" s="1" t="s">
        <v>54</v>
      </c>
      <c r="E4330" s="1" t="s">
        <v>22</v>
      </c>
      <c r="F4330" s="1" t="s">
        <v>23</v>
      </c>
      <c r="G4330">
        <v>7421.56</v>
      </c>
      <c r="H4330">
        <v>4</v>
      </c>
      <c r="I4330">
        <v>29686.240000000002</v>
      </c>
      <c r="J4330">
        <v>3.91</v>
      </c>
      <c r="K4330">
        <v>1354</v>
      </c>
      <c r="L4330" s="2">
        <v>45378</v>
      </c>
      <c r="O4330" t="str">
        <f>IF(ecommerce_10000[[#This Row],[Platform]]="Souq","sq",ecommerce_10000[[#This Row],[Platform]])</f>
        <v>Jumia</v>
      </c>
      <c r="P4330" t="str">
        <f>IF(E4330="Souq","sq",IF(E4330="Jumia","Jum",E4330))</f>
        <v>Jum</v>
      </c>
      <c r="Q4330">
        <f>VLOOKUP(ecommerce_10000[[#This Row],[City]],F:I,4,FALSE)</f>
        <v>13290.4</v>
      </c>
      <c r="R4330" s="1">
        <f>SUMIF(C:C,ecommerce_10000[[#This Row],[Category]],I:I)</f>
        <v>57542997.559999913</v>
      </c>
      <c r="S4330" s="1">
        <f>SUMIFS(I:I,C:C,C4330)</f>
        <v>57542997.559999913</v>
      </c>
      <c r="T4330" s="1" t="str">
        <f>INDEX(F:F,MATCH(ecommerce_10000[[#This Row],[TotalAmount]],I:I,0))</f>
        <v>Alexandria</v>
      </c>
    </row>
    <row r="4331" spans="1:20" x14ac:dyDescent="0.3">
      <c r="A4331" s="1" t="s">
        <v>4375</v>
      </c>
      <c r="B4331" s="1" t="s">
        <v>25</v>
      </c>
      <c r="C4331" s="1" t="s">
        <v>26</v>
      </c>
      <c r="D4331" s="1" t="s">
        <v>27</v>
      </c>
      <c r="E4331" s="1" t="s">
        <v>22</v>
      </c>
      <c r="F4331" s="1" t="s">
        <v>33</v>
      </c>
      <c r="G4331">
        <v>5189.8999999999996</v>
      </c>
      <c r="H4331">
        <v>3</v>
      </c>
      <c r="I4331">
        <v>15569.7</v>
      </c>
      <c r="J4331">
        <v>2.92</v>
      </c>
      <c r="K4331">
        <v>298</v>
      </c>
      <c r="L4331" s="2">
        <v>45527</v>
      </c>
      <c r="O4331" t="str">
        <f>IF(ecommerce_10000[[#This Row],[Platform]]="Souq","sq",ecommerce_10000[[#This Row],[Platform]])</f>
        <v>Jumia</v>
      </c>
      <c r="P4331" t="str">
        <f>IF(E4331="Souq","sq",IF(E4331="Jumia","Jum",E4331))</f>
        <v>Jum</v>
      </c>
      <c r="Q4331">
        <f>VLOOKUP(ecommerce_10000[[#This Row],[City]],F:I,4,FALSE)</f>
        <v>3665.44</v>
      </c>
      <c r="R4331" s="1">
        <f>SUMIF(C:C,ecommerce_10000[[#This Row],[Category]],I:I)</f>
        <v>29200970.130000021</v>
      </c>
      <c r="S4331" s="1">
        <f>SUMIFS(I:I,C:C,C4331)</f>
        <v>29200970.130000021</v>
      </c>
      <c r="T4331" s="1" t="str">
        <f>INDEX(F:F,MATCH(ecommerce_10000[[#This Row],[TotalAmount]],I:I,0))</f>
        <v>Dubai</v>
      </c>
    </row>
    <row r="4332" spans="1:20" x14ac:dyDescent="0.3">
      <c r="A4332" s="1" t="s">
        <v>4376</v>
      </c>
      <c r="B4332" s="1" t="s">
        <v>19</v>
      </c>
      <c r="C4332" s="1" t="s">
        <v>20</v>
      </c>
      <c r="D4332" s="1" t="s">
        <v>21</v>
      </c>
      <c r="E4332" s="1" t="s">
        <v>16</v>
      </c>
      <c r="F4332" s="1" t="s">
        <v>28</v>
      </c>
      <c r="G4332">
        <v>2928.96</v>
      </c>
      <c r="H4332">
        <v>1</v>
      </c>
      <c r="I4332">
        <v>2928.96</v>
      </c>
      <c r="J4332">
        <v>4.88</v>
      </c>
      <c r="K4332">
        <v>4069</v>
      </c>
      <c r="L4332" s="2">
        <v>45381</v>
      </c>
      <c r="O4332" t="str">
        <f>IF(ecommerce_10000[[#This Row],[Platform]]="Souq","sq",ecommerce_10000[[#This Row],[Platform]])</f>
        <v>sq</v>
      </c>
      <c r="P4332" t="str">
        <f>IF(E4332="Souq","sq",IF(E4332="Jumia","Jum",E4332))</f>
        <v>sq</v>
      </c>
      <c r="Q4332">
        <f>VLOOKUP(ecommerce_10000[[#This Row],[City]],F:I,4,FALSE)</f>
        <v>26648.76</v>
      </c>
      <c r="R4332" s="1">
        <f>SUMIF(C:C,ecommerce_10000[[#This Row],[Category]],I:I)</f>
        <v>91504159.730000004</v>
      </c>
      <c r="S4332" s="1">
        <f>SUMIFS(I:I,C:C,C4332)</f>
        <v>91504159.730000004</v>
      </c>
      <c r="T4332" s="1" t="str">
        <f>INDEX(F:F,MATCH(ecommerce_10000[[#This Row],[TotalAmount]],I:I,0))</f>
        <v>Casablanca</v>
      </c>
    </row>
    <row r="4333" spans="1:20" x14ac:dyDescent="0.3">
      <c r="A4333" s="1" t="s">
        <v>4377</v>
      </c>
      <c r="B4333" s="1" t="s">
        <v>13</v>
      </c>
      <c r="C4333" s="1" t="s">
        <v>14</v>
      </c>
      <c r="D4333" s="1" t="s">
        <v>15</v>
      </c>
      <c r="E4333" s="1" t="s">
        <v>22</v>
      </c>
      <c r="F4333" s="1" t="s">
        <v>40</v>
      </c>
      <c r="G4333">
        <v>15014.96</v>
      </c>
      <c r="H4333">
        <v>1</v>
      </c>
      <c r="I4333">
        <v>15014.96</v>
      </c>
      <c r="J4333">
        <v>2.95</v>
      </c>
      <c r="K4333">
        <v>587</v>
      </c>
      <c r="L4333" s="2">
        <v>45411</v>
      </c>
      <c r="O4333" t="str">
        <f>IF(ecommerce_10000[[#This Row],[Platform]]="Souq","sq",ecommerce_10000[[#This Row],[Platform]])</f>
        <v>Jumia</v>
      </c>
      <c r="P4333" t="str">
        <f>IF(E4333="Souq","sq",IF(E4333="Jumia","Jum",E4333))</f>
        <v>Jum</v>
      </c>
      <c r="Q4333">
        <f>VLOOKUP(ecommerce_10000[[#This Row],[City]],F:I,4,FALSE)</f>
        <v>99349.3</v>
      </c>
      <c r="R4333" s="1">
        <f>SUMIF(C:C,ecommerce_10000[[#This Row],[Category]],I:I)</f>
        <v>92327183.770000085</v>
      </c>
      <c r="S4333" s="1">
        <f>SUMIFS(I:I,C:C,C4333)</f>
        <v>92327183.770000085</v>
      </c>
      <c r="T4333" s="1" t="str">
        <f>INDEX(F:F,MATCH(ecommerce_10000[[#This Row],[TotalAmount]],I:I,0))</f>
        <v>Riyadh</v>
      </c>
    </row>
    <row r="4334" spans="1:20" x14ac:dyDescent="0.3">
      <c r="A4334" s="1" t="s">
        <v>4378</v>
      </c>
      <c r="B4334" s="1" t="s">
        <v>19</v>
      </c>
      <c r="C4334" s="1" t="s">
        <v>20</v>
      </c>
      <c r="D4334" s="1" t="s">
        <v>21</v>
      </c>
      <c r="E4334" s="1" t="s">
        <v>16</v>
      </c>
      <c r="F4334" s="1" t="s">
        <v>40</v>
      </c>
      <c r="G4334">
        <v>15970.68</v>
      </c>
      <c r="H4334">
        <v>4</v>
      </c>
      <c r="I4334">
        <v>63882.720000000001</v>
      </c>
      <c r="J4334">
        <v>2.94</v>
      </c>
      <c r="K4334">
        <v>939</v>
      </c>
      <c r="L4334" s="2">
        <v>45396</v>
      </c>
      <c r="O4334" t="str">
        <f>IF(ecommerce_10000[[#This Row],[Platform]]="Souq","sq",ecommerce_10000[[#This Row],[Platform]])</f>
        <v>sq</v>
      </c>
      <c r="P4334" t="str">
        <f>IF(E4334="Souq","sq",IF(E4334="Jumia","Jum",E4334))</f>
        <v>sq</v>
      </c>
      <c r="Q4334">
        <f>VLOOKUP(ecommerce_10000[[#This Row],[City]],F:I,4,FALSE)</f>
        <v>99349.3</v>
      </c>
      <c r="R4334" s="1">
        <f>SUMIF(C:C,ecommerce_10000[[#This Row],[Category]],I:I)</f>
        <v>91504159.730000004</v>
      </c>
      <c r="S4334" s="1">
        <f>SUMIFS(I:I,C:C,C4334)</f>
        <v>91504159.730000004</v>
      </c>
      <c r="T4334" s="1" t="str">
        <f>INDEX(F:F,MATCH(ecommerce_10000[[#This Row],[TotalAmount]],I:I,0))</f>
        <v>Riyadh</v>
      </c>
    </row>
    <row r="4335" spans="1:20" x14ac:dyDescent="0.3">
      <c r="A4335" s="1" t="s">
        <v>4379</v>
      </c>
      <c r="B4335" s="1" t="s">
        <v>49</v>
      </c>
      <c r="C4335" s="1" t="s">
        <v>14</v>
      </c>
      <c r="D4335" s="1" t="s">
        <v>50</v>
      </c>
      <c r="E4335" s="1" t="s">
        <v>16</v>
      </c>
      <c r="F4335" s="1" t="s">
        <v>28</v>
      </c>
      <c r="G4335">
        <v>8840.82</v>
      </c>
      <c r="H4335">
        <v>1</v>
      </c>
      <c r="I4335">
        <v>8840.82</v>
      </c>
      <c r="J4335">
        <v>4.8899999999999997</v>
      </c>
      <c r="K4335">
        <v>3290</v>
      </c>
      <c r="L4335" s="2">
        <v>45576</v>
      </c>
      <c r="O4335" t="str">
        <f>IF(ecommerce_10000[[#This Row],[Platform]]="Souq","sq",ecommerce_10000[[#This Row],[Platform]])</f>
        <v>sq</v>
      </c>
      <c r="P4335" t="str">
        <f>IF(E4335="Souq","sq",IF(E4335="Jumia","Jum",E4335))</f>
        <v>sq</v>
      </c>
      <c r="Q4335">
        <f>VLOOKUP(ecommerce_10000[[#This Row],[City]],F:I,4,FALSE)</f>
        <v>26648.76</v>
      </c>
      <c r="R4335" s="1">
        <f>SUMIF(C:C,ecommerce_10000[[#This Row],[Category]],I:I)</f>
        <v>92327183.770000085</v>
      </c>
      <c r="S4335" s="1">
        <f>SUMIFS(I:I,C:C,C4335)</f>
        <v>92327183.770000085</v>
      </c>
      <c r="T4335" s="1" t="str">
        <f>INDEX(F:F,MATCH(ecommerce_10000[[#This Row],[TotalAmount]],I:I,0))</f>
        <v>Casablanca</v>
      </c>
    </row>
    <row r="4336" spans="1:20" x14ac:dyDescent="0.3">
      <c r="A4336" s="1" t="s">
        <v>4380</v>
      </c>
      <c r="B4336" s="1" t="s">
        <v>35</v>
      </c>
      <c r="C4336" s="1" t="s">
        <v>14</v>
      </c>
      <c r="D4336" s="1" t="s">
        <v>36</v>
      </c>
      <c r="E4336" s="1" t="s">
        <v>22</v>
      </c>
      <c r="F4336" s="1" t="s">
        <v>62</v>
      </c>
      <c r="G4336">
        <v>111.72</v>
      </c>
      <c r="H4336">
        <v>3</v>
      </c>
      <c r="I4336">
        <v>335.16</v>
      </c>
      <c r="J4336">
        <v>2.42</v>
      </c>
      <c r="K4336">
        <v>2552</v>
      </c>
      <c r="L4336" s="2">
        <v>45439</v>
      </c>
      <c r="O4336" t="str">
        <f>IF(ecommerce_10000[[#This Row],[Platform]]="Souq","sq",ecommerce_10000[[#This Row],[Platform]])</f>
        <v>Jumia</v>
      </c>
      <c r="P4336" t="str">
        <f>IF(E4336="Souq","sq",IF(E4336="Jumia","Jum",E4336))</f>
        <v>Jum</v>
      </c>
      <c r="Q4336">
        <f>VLOOKUP(ecommerce_10000[[#This Row],[City]],F:I,4,FALSE)</f>
        <v>27872.98</v>
      </c>
      <c r="R4336" s="1">
        <f>SUMIF(C:C,ecommerce_10000[[#This Row],[Category]],I:I)</f>
        <v>92327183.770000085</v>
      </c>
      <c r="S4336" s="1">
        <f>SUMIFS(I:I,C:C,C4336)</f>
        <v>92327183.770000085</v>
      </c>
      <c r="T4336" s="1" t="str">
        <f>INDEX(F:F,MATCH(ecommerce_10000[[#This Row],[TotalAmount]],I:I,0))</f>
        <v>Giza</v>
      </c>
    </row>
    <row r="4337" spans="1:20" x14ac:dyDescent="0.3">
      <c r="A4337" s="1" t="s">
        <v>4381</v>
      </c>
      <c r="B4337" s="1" t="s">
        <v>53</v>
      </c>
      <c r="C4337" s="1" t="s">
        <v>31</v>
      </c>
      <c r="D4337" s="1" t="s">
        <v>54</v>
      </c>
      <c r="E4337" s="1" t="s">
        <v>47</v>
      </c>
      <c r="F4337" s="1" t="s">
        <v>17</v>
      </c>
      <c r="G4337">
        <v>15788.92</v>
      </c>
      <c r="H4337">
        <v>5</v>
      </c>
      <c r="I4337">
        <v>78944.600000000006</v>
      </c>
      <c r="J4337">
        <v>4.7</v>
      </c>
      <c r="K4337">
        <v>1266</v>
      </c>
      <c r="L4337" s="2">
        <v>45353</v>
      </c>
      <c r="O4337" t="str">
        <f>IF(ecommerce_10000[[#This Row],[Platform]]="Souq","sq",ecommerce_10000[[#This Row],[Platform]])</f>
        <v>Amazon</v>
      </c>
      <c r="P4337" t="str">
        <f>IF(E4337="Souq","sq",IF(E4337="Jumia","Jum",E4337))</f>
        <v>Amazon</v>
      </c>
      <c r="Q4337">
        <f>VLOOKUP(ecommerce_10000[[#This Row],[City]],F:I,4,FALSE)</f>
        <v>16284.02</v>
      </c>
      <c r="R4337" s="1">
        <f>SUMIF(C:C,ecommerce_10000[[#This Row],[Category]],I:I)</f>
        <v>57542997.559999913</v>
      </c>
      <c r="S4337" s="1">
        <f>SUMIFS(I:I,C:C,C4337)</f>
        <v>57542997.559999913</v>
      </c>
      <c r="T4337" s="1" t="str">
        <f>INDEX(F:F,MATCH(ecommerce_10000[[#This Row],[TotalAmount]],I:I,0))</f>
        <v>Cairo</v>
      </c>
    </row>
    <row r="4338" spans="1:20" x14ac:dyDescent="0.3">
      <c r="A4338" s="1" t="s">
        <v>4382</v>
      </c>
      <c r="B4338" s="1" t="s">
        <v>19</v>
      </c>
      <c r="C4338" s="1" t="s">
        <v>20</v>
      </c>
      <c r="D4338" s="1" t="s">
        <v>21</v>
      </c>
      <c r="E4338" s="1" t="s">
        <v>22</v>
      </c>
      <c r="F4338" s="1" t="s">
        <v>40</v>
      </c>
      <c r="G4338">
        <v>871.29</v>
      </c>
      <c r="H4338">
        <v>4</v>
      </c>
      <c r="I4338">
        <v>3485.16</v>
      </c>
      <c r="J4338">
        <v>1.17</v>
      </c>
      <c r="K4338">
        <v>4332</v>
      </c>
      <c r="L4338" s="2">
        <v>45344</v>
      </c>
      <c r="O4338" t="str">
        <f>IF(ecommerce_10000[[#This Row],[Platform]]="Souq","sq",ecommerce_10000[[#This Row],[Platform]])</f>
        <v>Jumia</v>
      </c>
      <c r="P4338" t="str">
        <f>IF(E4338="Souq","sq",IF(E4338="Jumia","Jum",E4338))</f>
        <v>Jum</v>
      </c>
      <c r="Q4338">
        <f>VLOOKUP(ecommerce_10000[[#This Row],[City]],F:I,4,FALSE)</f>
        <v>99349.3</v>
      </c>
      <c r="R4338" s="1">
        <f>SUMIF(C:C,ecommerce_10000[[#This Row],[Category]],I:I)</f>
        <v>91504159.730000004</v>
      </c>
      <c r="S4338" s="1">
        <f>SUMIFS(I:I,C:C,C4338)</f>
        <v>91504159.730000004</v>
      </c>
      <c r="T4338" s="1" t="str">
        <f>INDEX(F:F,MATCH(ecommerce_10000[[#This Row],[TotalAmount]],I:I,0))</f>
        <v>Riyadh</v>
      </c>
    </row>
    <row r="4339" spans="1:20" x14ac:dyDescent="0.3">
      <c r="A4339" s="1" t="s">
        <v>4383</v>
      </c>
      <c r="B4339" s="1" t="s">
        <v>49</v>
      </c>
      <c r="C4339" s="1" t="s">
        <v>14</v>
      </c>
      <c r="D4339" s="1" t="s">
        <v>50</v>
      </c>
      <c r="E4339" s="1" t="s">
        <v>16</v>
      </c>
      <c r="F4339" s="1" t="s">
        <v>17</v>
      </c>
      <c r="G4339">
        <v>7551.11</v>
      </c>
      <c r="H4339">
        <v>1</v>
      </c>
      <c r="I4339">
        <v>7551.11</v>
      </c>
      <c r="J4339">
        <v>4.4000000000000004</v>
      </c>
      <c r="K4339">
        <v>677</v>
      </c>
      <c r="L4339" s="2">
        <v>45449</v>
      </c>
      <c r="O4339" t="str">
        <f>IF(ecommerce_10000[[#This Row],[Platform]]="Souq","sq",ecommerce_10000[[#This Row],[Platform]])</f>
        <v>sq</v>
      </c>
      <c r="P4339" t="str">
        <f>IF(E4339="Souq","sq",IF(E4339="Jumia","Jum",E4339))</f>
        <v>sq</v>
      </c>
      <c r="Q4339">
        <f>VLOOKUP(ecommerce_10000[[#This Row],[City]],F:I,4,FALSE)</f>
        <v>16284.02</v>
      </c>
      <c r="R4339" s="1">
        <f>SUMIF(C:C,ecommerce_10000[[#This Row],[Category]],I:I)</f>
        <v>92327183.770000085</v>
      </c>
      <c r="S4339" s="1">
        <f>SUMIFS(I:I,C:C,C4339)</f>
        <v>92327183.770000085</v>
      </c>
      <c r="T4339" s="1" t="str">
        <f>INDEX(F:F,MATCH(ecommerce_10000[[#This Row],[TotalAmount]],I:I,0))</f>
        <v>Cairo</v>
      </c>
    </row>
    <row r="4340" spans="1:20" x14ac:dyDescent="0.3">
      <c r="A4340" s="1" t="s">
        <v>4384</v>
      </c>
      <c r="B4340" s="1" t="s">
        <v>13</v>
      </c>
      <c r="C4340" s="1" t="s">
        <v>14</v>
      </c>
      <c r="D4340" s="1" t="s">
        <v>15</v>
      </c>
      <c r="E4340" s="1" t="s">
        <v>22</v>
      </c>
      <c r="F4340" s="1" t="s">
        <v>40</v>
      </c>
      <c r="G4340">
        <v>17305.48</v>
      </c>
      <c r="H4340">
        <v>4</v>
      </c>
      <c r="I4340">
        <v>69221.919999999998</v>
      </c>
      <c r="J4340">
        <v>2.88</v>
      </c>
      <c r="K4340">
        <v>4302</v>
      </c>
      <c r="L4340" s="2">
        <v>45357</v>
      </c>
      <c r="O4340" t="str">
        <f>IF(ecommerce_10000[[#This Row],[Platform]]="Souq","sq",ecommerce_10000[[#This Row],[Platform]])</f>
        <v>Jumia</v>
      </c>
      <c r="P4340" t="str">
        <f>IF(E4340="Souq","sq",IF(E4340="Jumia","Jum",E4340))</f>
        <v>Jum</v>
      </c>
      <c r="Q4340">
        <f>VLOOKUP(ecommerce_10000[[#This Row],[City]],F:I,4,FALSE)</f>
        <v>99349.3</v>
      </c>
      <c r="R4340" s="1">
        <f>SUMIF(C:C,ecommerce_10000[[#This Row],[Category]],I:I)</f>
        <v>92327183.770000085</v>
      </c>
      <c r="S4340" s="1">
        <f>SUMIFS(I:I,C:C,C4340)</f>
        <v>92327183.770000085</v>
      </c>
      <c r="T4340" s="1" t="str">
        <f>INDEX(F:F,MATCH(ecommerce_10000[[#This Row],[TotalAmount]],I:I,0))</f>
        <v>Riyadh</v>
      </c>
    </row>
    <row r="4341" spans="1:20" x14ac:dyDescent="0.3">
      <c r="A4341" s="1" t="s">
        <v>4385</v>
      </c>
      <c r="B4341" s="1" t="s">
        <v>38</v>
      </c>
      <c r="C4341" s="1" t="s">
        <v>20</v>
      </c>
      <c r="D4341" s="1" t="s">
        <v>39</v>
      </c>
      <c r="E4341" s="1" t="s">
        <v>16</v>
      </c>
      <c r="F4341" s="1" t="s">
        <v>33</v>
      </c>
      <c r="G4341">
        <v>11797.68</v>
      </c>
      <c r="H4341">
        <v>1</v>
      </c>
      <c r="I4341">
        <v>11797.68</v>
      </c>
      <c r="J4341">
        <v>1.03</v>
      </c>
      <c r="K4341">
        <v>1545</v>
      </c>
      <c r="L4341" s="2">
        <v>45620</v>
      </c>
      <c r="O4341" t="str">
        <f>IF(ecommerce_10000[[#This Row],[Platform]]="Souq","sq",ecommerce_10000[[#This Row],[Platform]])</f>
        <v>sq</v>
      </c>
      <c r="P4341" t="str">
        <f>IF(E4341="Souq","sq",IF(E4341="Jumia","Jum",E4341))</f>
        <v>sq</v>
      </c>
      <c r="Q4341">
        <f>VLOOKUP(ecommerce_10000[[#This Row],[City]],F:I,4,FALSE)</f>
        <v>3665.44</v>
      </c>
      <c r="R4341" s="1">
        <f>SUMIF(C:C,ecommerce_10000[[#This Row],[Category]],I:I)</f>
        <v>91504159.730000004</v>
      </c>
      <c r="S4341" s="1">
        <f>SUMIFS(I:I,C:C,C4341)</f>
        <v>91504159.730000004</v>
      </c>
      <c r="T4341" s="1" t="str">
        <f>INDEX(F:F,MATCH(ecommerce_10000[[#This Row],[TotalAmount]],I:I,0))</f>
        <v>Dubai</v>
      </c>
    </row>
    <row r="4342" spans="1:20" x14ac:dyDescent="0.3">
      <c r="A4342" s="1" t="s">
        <v>4386</v>
      </c>
      <c r="B4342" s="1" t="s">
        <v>13</v>
      </c>
      <c r="C4342" s="1" t="s">
        <v>14</v>
      </c>
      <c r="D4342" s="1" t="s">
        <v>15</v>
      </c>
      <c r="E4342" s="1" t="s">
        <v>47</v>
      </c>
      <c r="F4342" s="1" t="s">
        <v>40</v>
      </c>
      <c r="G4342">
        <v>16220.68</v>
      </c>
      <c r="H4342">
        <v>1</v>
      </c>
      <c r="I4342">
        <v>16220.68</v>
      </c>
      <c r="J4342">
        <v>3.4</v>
      </c>
      <c r="K4342">
        <v>3422</v>
      </c>
      <c r="L4342" s="2">
        <v>45451</v>
      </c>
      <c r="O4342" t="str">
        <f>IF(ecommerce_10000[[#This Row],[Platform]]="Souq","sq",ecommerce_10000[[#This Row],[Platform]])</f>
        <v>Amazon</v>
      </c>
      <c r="P4342" t="str">
        <f>IF(E4342="Souq","sq",IF(E4342="Jumia","Jum",E4342))</f>
        <v>Amazon</v>
      </c>
      <c r="Q4342">
        <f>VLOOKUP(ecommerce_10000[[#This Row],[City]],F:I,4,FALSE)</f>
        <v>99349.3</v>
      </c>
      <c r="R4342" s="1">
        <f>SUMIF(C:C,ecommerce_10000[[#This Row],[Category]],I:I)</f>
        <v>92327183.770000085</v>
      </c>
      <c r="S4342" s="1">
        <f>SUMIFS(I:I,C:C,C4342)</f>
        <v>92327183.770000085</v>
      </c>
      <c r="T4342" s="1" t="str">
        <f>INDEX(F:F,MATCH(ecommerce_10000[[#This Row],[TotalAmount]],I:I,0))</f>
        <v>Riyadh</v>
      </c>
    </row>
    <row r="4343" spans="1:20" x14ac:dyDescent="0.3">
      <c r="A4343" s="1" t="s">
        <v>4387</v>
      </c>
      <c r="B4343" s="1" t="s">
        <v>30</v>
      </c>
      <c r="C4343" s="1" t="s">
        <v>31</v>
      </c>
      <c r="D4343" s="1" t="s">
        <v>32</v>
      </c>
      <c r="E4343" s="1" t="s">
        <v>47</v>
      </c>
      <c r="F4343" s="1" t="s">
        <v>40</v>
      </c>
      <c r="G4343">
        <v>9113.65</v>
      </c>
      <c r="H4343">
        <v>5</v>
      </c>
      <c r="I4343">
        <v>45568.25</v>
      </c>
      <c r="J4343">
        <v>1.62</v>
      </c>
      <c r="K4343">
        <v>2653</v>
      </c>
      <c r="L4343" s="2">
        <v>45627</v>
      </c>
      <c r="O4343" t="str">
        <f>IF(ecommerce_10000[[#This Row],[Platform]]="Souq","sq",ecommerce_10000[[#This Row],[Platform]])</f>
        <v>Amazon</v>
      </c>
      <c r="P4343" t="str">
        <f>IF(E4343="Souq","sq",IF(E4343="Jumia","Jum",E4343))</f>
        <v>Amazon</v>
      </c>
      <c r="Q4343">
        <f>VLOOKUP(ecommerce_10000[[#This Row],[City]],F:I,4,FALSE)</f>
        <v>99349.3</v>
      </c>
      <c r="R4343" s="1">
        <f>SUMIF(C:C,ecommerce_10000[[#This Row],[Category]],I:I)</f>
        <v>57542997.559999913</v>
      </c>
      <c r="S4343" s="1">
        <f>SUMIFS(I:I,C:C,C4343)</f>
        <v>57542997.559999913</v>
      </c>
      <c r="T4343" s="1" t="str">
        <f>INDEX(F:F,MATCH(ecommerce_10000[[#This Row],[TotalAmount]],I:I,0))</f>
        <v>Riyadh</v>
      </c>
    </row>
    <row r="4344" spans="1:20" x14ac:dyDescent="0.3">
      <c r="A4344" s="1" t="s">
        <v>4388</v>
      </c>
      <c r="B4344" s="1" t="s">
        <v>19</v>
      </c>
      <c r="C4344" s="1" t="s">
        <v>20</v>
      </c>
      <c r="D4344" s="1" t="s">
        <v>21</v>
      </c>
      <c r="E4344" s="1" t="s">
        <v>22</v>
      </c>
      <c r="F4344" s="1" t="s">
        <v>62</v>
      </c>
      <c r="G4344">
        <v>7815.22</v>
      </c>
      <c r="H4344">
        <v>2</v>
      </c>
      <c r="I4344">
        <v>15630.44</v>
      </c>
      <c r="J4344">
        <v>3.06</v>
      </c>
      <c r="K4344">
        <v>3723</v>
      </c>
      <c r="L4344" s="2">
        <v>45636</v>
      </c>
      <c r="O4344" t="str">
        <f>IF(ecommerce_10000[[#This Row],[Platform]]="Souq","sq",ecommerce_10000[[#This Row],[Platform]])</f>
        <v>Jumia</v>
      </c>
      <c r="P4344" t="str">
        <f>IF(E4344="Souq","sq",IF(E4344="Jumia","Jum",E4344))</f>
        <v>Jum</v>
      </c>
      <c r="Q4344">
        <f>VLOOKUP(ecommerce_10000[[#This Row],[City]],F:I,4,FALSE)</f>
        <v>27872.98</v>
      </c>
      <c r="R4344" s="1">
        <f>SUMIF(C:C,ecommerce_10000[[#This Row],[Category]],I:I)</f>
        <v>91504159.730000004</v>
      </c>
      <c r="S4344" s="1">
        <f>SUMIFS(I:I,C:C,C4344)</f>
        <v>91504159.730000004</v>
      </c>
      <c r="T4344" s="1" t="str">
        <f>INDEX(F:F,MATCH(ecommerce_10000[[#This Row],[TotalAmount]],I:I,0))</f>
        <v>Giza</v>
      </c>
    </row>
    <row r="4345" spans="1:20" x14ac:dyDescent="0.3">
      <c r="A4345" s="1" t="s">
        <v>4389</v>
      </c>
      <c r="B4345" s="1" t="s">
        <v>35</v>
      </c>
      <c r="C4345" s="1" t="s">
        <v>14</v>
      </c>
      <c r="D4345" s="1" t="s">
        <v>36</v>
      </c>
      <c r="E4345" s="1" t="s">
        <v>47</v>
      </c>
      <c r="F4345" s="1" t="s">
        <v>17</v>
      </c>
      <c r="G4345">
        <v>12881.56</v>
      </c>
      <c r="H4345">
        <v>2</v>
      </c>
      <c r="I4345">
        <v>25763.119999999999</v>
      </c>
      <c r="J4345">
        <v>1.84</v>
      </c>
      <c r="K4345">
        <v>3506</v>
      </c>
      <c r="L4345" s="2">
        <v>45326</v>
      </c>
      <c r="O4345" t="str">
        <f>IF(ecommerce_10000[[#This Row],[Platform]]="Souq","sq",ecommerce_10000[[#This Row],[Platform]])</f>
        <v>Amazon</v>
      </c>
      <c r="P4345" t="str">
        <f>IF(E4345="Souq","sq",IF(E4345="Jumia","Jum",E4345))</f>
        <v>Amazon</v>
      </c>
      <c r="Q4345">
        <f>VLOOKUP(ecommerce_10000[[#This Row],[City]],F:I,4,FALSE)</f>
        <v>16284.02</v>
      </c>
      <c r="R4345" s="1">
        <f>SUMIF(C:C,ecommerce_10000[[#This Row],[Category]],I:I)</f>
        <v>92327183.770000085</v>
      </c>
      <c r="S4345" s="1">
        <f>SUMIFS(I:I,C:C,C4345)</f>
        <v>92327183.770000085</v>
      </c>
      <c r="T4345" s="1" t="str">
        <f>INDEX(F:F,MATCH(ecommerce_10000[[#This Row],[TotalAmount]],I:I,0))</f>
        <v>Cairo</v>
      </c>
    </row>
    <row r="4346" spans="1:20" x14ac:dyDescent="0.3">
      <c r="A4346" s="1" t="s">
        <v>4390</v>
      </c>
      <c r="B4346" s="1" t="s">
        <v>49</v>
      </c>
      <c r="C4346" s="1" t="s">
        <v>14</v>
      </c>
      <c r="D4346" s="1" t="s">
        <v>50</v>
      </c>
      <c r="E4346" s="1" t="s">
        <v>22</v>
      </c>
      <c r="F4346" s="1" t="s">
        <v>17</v>
      </c>
      <c r="G4346">
        <v>1919.16</v>
      </c>
      <c r="H4346">
        <v>3</v>
      </c>
      <c r="I4346">
        <v>5757.48</v>
      </c>
      <c r="J4346">
        <v>2.6</v>
      </c>
      <c r="K4346">
        <v>4178</v>
      </c>
      <c r="L4346" s="2">
        <v>45565</v>
      </c>
      <c r="O4346" t="str">
        <f>IF(ecommerce_10000[[#This Row],[Platform]]="Souq","sq",ecommerce_10000[[#This Row],[Platform]])</f>
        <v>Jumia</v>
      </c>
      <c r="P4346" t="str">
        <f>IF(E4346="Souq","sq",IF(E4346="Jumia","Jum",E4346))</f>
        <v>Jum</v>
      </c>
      <c r="Q4346">
        <f>VLOOKUP(ecommerce_10000[[#This Row],[City]],F:I,4,FALSE)</f>
        <v>16284.02</v>
      </c>
      <c r="R4346" s="1">
        <f>SUMIF(C:C,ecommerce_10000[[#This Row],[Category]],I:I)</f>
        <v>92327183.770000085</v>
      </c>
      <c r="S4346" s="1">
        <f>SUMIFS(I:I,C:C,C4346)</f>
        <v>92327183.770000085</v>
      </c>
      <c r="T4346" s="1" t="str">
        <f>INDEX(F:F,MATCH(ecommerce_10000[[#This Row],[TotalAmount]],I:I,0))</f>
        <v>Cairo</v>
      </c>
    </row>
    <row r="4347" spans="1:20" x14ac:dyDescent="0.3">
      <c r="A4347" s="1" t="s">
        <v>4391</v>
      </c>
      <c r="B4347" s="1" t="s">
        <v>65</v>
      </c>
      <c r="C4347" s="1" t="s">
        <v>20</v>
      </c>
      <c r="D4347" s="1" t="s">
        <v>66</v>
      </c>
      <c r="E4347" s="1" t="s">
        <v>22</v>
      </c>
      <c r="F4347" s="1" t="s">
        <v>28</v>
      </c>
      <c r="G4347">
        <v>9968.4699999999993</v>
      </c>
      <c r="H4347">
        <v>1</v>
      </c>
      <c r="I4347">
        <v>9968.4699999999993</v>
      </c>
      <c r="J4347">
        <v>3.37</v>
      </c>
      <c r="K4347">
        <v>4094</v>
      </c>
      <c r="L4347" s="2">
        <v>45435</v>
      </c>
      <c r="O4347" t="str">
        <f>IF(ecommerce_10000[[#This Row],[Platform]]="Souq","sq",ecommerce_10000[[#This Row],[Platform]])</f>
        <v>Jumia</v>
      </c>
      <c r="P4347" t="str">
        <f>IF(E4347="Souq","sq",IF(E4347="Jumia","Jum",E4347))</f>
        <v>Jum</v>
      </c>
      <c r="Q4347">
        <f>VLOOKUP(ecommerce_10000[[#This Row],[City]],F:I,4,FALSE)</f>
        <v>26648.76</v>
      </c>
      <c r="R4347" s="1">
        <f>SUMIF(C:C,ecommerce_10000[[#This Row],[Category]],I:I)</f>
        <v>91504159.730000004</v>
      </c>
      <c r="S4347" s="1">
        <f>SUMIFS(I:I,C:C,C4347)</f>
        <v>91504159.730000004</v>
      </c>
      <c r="T4347" s="1" t="str">
        <f>INDEX(F:F,MATCH(ecommerce_10000[[#This Row],[TotalAmount]],I:I,0))</f>
        <v>Casablanca</v>
      </c>
    </row>
    <row r="4348" spans="1:20" x14ac:dyDescent="0.3">
      <c r="A4348" s="1" t="s">
        <v>4392</v>
      </c>
      <c r="B4348" s="1" t="s">
        <v>30</v>
      </c>
      <c r="C4348" s="1" t="s">
        <v>31</v>
      </c>
      <c r="D4348" s="1" t="s">
        <v>32</v>
      </c>
      <c r="E4348" s="1" t="s">
        <v>47</v>
      </c>
      <c r="F4348" s="1" t="s">
        <v>23</v>
      </c>
      <c r="G4348">
        <v>5014.0600000000004</v>
      </c>
      <c r="H4348">
        <v>1</v>
      </c>
      <c r="I4348">
        <v>5014.0600000000004</v>
      </c>
      <c r="J4348">
        <v>3.13</v>
      </c>
      <c r="K4348">
        <v>4484</v>
      </c>
      <c r="L4348" s="2">
        <v>45480</v>
      </c>
      <c r="O4348" t="str">
        <f>IF(ecommerce_10000[[#This Row],[Platform]]="Souq","sq",ecommerce_10000[[#This Row],[Platform]])</f>
        <v>Amazon</v>
      </c>
      <c r="P4348" t="str">
        <f>IF(E4348="Souq","sq",IF(E4348="Jumia","Jum",E4348))</f>
        <v>Amazon</v>
      </c>
      <c r="Q4348">
        <f>VLOOKUP(ecommerce_10000[[#This Row],[City]],F:I,4,FALSE)</f>
        <v>13290.4</v>
      </c>
      <c r="R4348" s="1">
        <f>SUMIF(C:C,ecommerce_10000[[#This Row],[Category]],I:I)</f>
        <v>57542997.559999913</v>
      </c>
      <c r="S4348" s="1">
        <f>SUMIFS(I:I,C:C,C4348)</f>
        <v>57542997.559999913</v>
      </c>
      <c r="T4348" s="1" t="str">
        <f>INDEX(F:F,MATCH(ecommerce_10000[[#This Row],[TotalAmount]],I:I,0))</f>
        <v>Alexandria</v>
      </c>
    </row>
    <row r="4349" spans="1:20" x14ac:dyDescent="0.3">
      <c r="A4349" s="1" t="s">
        <v>4393</v>
      </c>
      <c r="B4349" s="1" t="s">
        <v>65</v>
      </c>
      <c r="C4349" s="1" t="s">
        <v>20</v>
      </c>
      <c r="D4349" s="1" t="s">
        <v>66</v>
      </c>
      <c r="E4349" s="1" t="s">
        <v>47</v>
      </c>
      <c r="F4349" s="1" t="s">
        <v>28</v>
      </c>
      <c r="G4349">
        <v>19073.21</v>
      </c>
      <c r="H4349">
        <v>3</v>
      </c>
      <c r="I4349">
        <v>57219.63</v>
      </c>
      <c r="J4349">
        <v>1.41</v>
      </c>
      <c r="K4349">
        <v>4923</v>
      </c>
      <c r="L4349" s="2">
        <v>45338</v>
      </c>
      <c r="O4349" t="str">
        <f>IF(ecommerce_10000[[#This Row],[Platform]]="Souq","sq",ecommerce_10000[[#This Row],[Platform]])</f>
        <v>Amazon</v>
      </c>
      <c r="P4349" t="str">
        <f>IF(E4349="Souq","sq",IF(E4349="Jumia","Jum",E4349))</f>
        <v>Amazon</v>
      </c>
      <c r="Q4349">
        <f>VLOOKUP(ecommerce_10000[[#This Row],[City]],F:I,4,FALSE)</f>
        <v>26648.76</v>
      </c>
      <c r="R4349" s="1">
        <f>SUMIF(C:C,ecommerce_10000[[#This Row],[Category]],I:I)</f>
        <v>91504159.730000004</v>
      </c>
      <c r="S4349" s="1">
        <f>SUMIFS(I:I,C:C,C4349)</f>
        <v>91504159.730000004</v>
      </c>
      <c r="T4349" s="1" t="str">
        <f>INDEX(F:F,MATCH(ecommerce_10000[[#This Row],[TotalAmount]],I:I,0))</f>
        <v>Casablanca</v>
      </c>
    </row>
    <row r="4350" spans="1:20" x14ac:dyDescent="0.3">
      <c r="A4350" s="1" t="s">
        <v>4394</v>
      </c>
      <c r="B4350" s="1" t="s">
        <v>49</v>
      </c>
      <c r="C4350" s="1" t="s">
        <v>14</v>
      </c>
      <c r="D4350" s="1" t="s">
        <v>50</v>
      </c>
      <c r="E4350" s="1" t="s">
        <v>16</v>
      </c>
      <c r="F4350" s="1" t="s">
        <v>33</v>
      </c>
      <c r="G4350">
        <v>3858.51</v>
      </c>
      <c r="H4350">
        <v>4</v>
      </c>
      <c r="I4350">
        <v>15434.04</v>
      </c>
      <c r="J4350">
        <v>4.87</v>
      </c>
      <c r="K4350">
        <v>823</v>
      </c>
      <c r="L4350" s="2">
        <v>45470</v>
      </c>
      <c r="O4350" t="str">
        <f>IF(ecommerce_10000[[#This Row],[Platform]]="Souq","sq",ecommerce_10000[[#This Row],[Platform]])</f>
        <v>sq</v>
      </c>
      <c r="P4350" t="str">
        <f>IF(E4350="Souq","sq",IF(E4350="Jumia","Jum",E4350))</f>
        <v>sq</v>
      </c>
      <c r="Q4350">
        <f>VLOOKUP(ecommerce_10000[[#This Row],[City]],F:I,4,FALSE)</f>
        <v>3665.44</v>
      </c>
      <c r="R4350" s="1">
        <f>SUMIF(C:C,ecommerce_10000[[#This Row],[Category]],I:I)</f>
        <v>92327183.770000085</v>
      </c>
      <c r="S4350" s="1">
        <f>SUMIFS(I:I,C:C,C4350)</f>
        <v>92327183.770000085</v>
      </c>
      <c r="T4350" s="1" t="str">
        <f>INDEX(F:F,MATCH(ecommerce_10000[[#This Row],[TotalAmount]],I:I,0))</f>
        <v>Dubai</v>
      </c>
    </row>
    <row r="4351" spans="1:20" x14ac:dyDescent="0.3">
      <c r="A4351" s="1" t="s">
        <v>4395</v>
      </c>
      <c r="B4351" s="1" t="s">
        <v>19</v>
      </c>
      <c r="C4351" s="1" t="s">
        <v>20</v>
      </c>
      <c r="D4351" s="1" t="s">
        <v>21</v>
      </c>
      <c r="E4351" s="1" t="s">
        <v>22</v>
      </c>
      <c r="F4351" s="1" t="s">
        <v>62</v>
      </c>
      <c r="G4351">
        <v>708.08</v>
      </c>
      <c r="H4351">
        <v>3</v>
      </c>
      <c r="I4351">
        <v>2124.2399999999998</v>
      </c>
      <c r="J4351">
        <v>2.4300000000000002</v>
      </c>
      <c r="K4351">
        <v>3689</v>
      </c>
      <c r="L4351" s="2">
        <v>45454</v>
      </c>
      <c r="O4351" t="str">
        <f>IF(ecommerce_10000[[#This Row],[Platform]]="Souq","sq",ecommerce_10000[[#This Row],[Platform]])</f>
        <v>Jumia</v>
      </c>
      <c r="P4351" t="str">
        <f>IF(E4351="Souq","sq",IF(E4351="Jumia","Jum",E4351))</f>
        <v>Jum</v>
      </c>
      <c r="Q4351">
        <f>VLOOKUP(ecommerce_10000[[#This Row],[City]],F:I,4,FALSE)</f>
        <v>27872.98</v>
      </c>
      <c r="R4351" s="1">
        <f>SUMIF(C:C,ecommerce_10000[[#This Row],[Category]],I:I)</f>
        <v>91504159.730000004</v>
      </c>
      <c r="S4351" s="1">
        <f>SUMIFS(I:I,C:C,C4351)</f>
        <v>91504159.730000004</v>
      </c>
      <c r="T4351" s="1" t="str">
        <f>INDEX(F:F,MATCH(ecommerce_10000[[#This Row],[TotalAmount]],I:I,0))</f>
        <v>Giza</v>
      </c>
    </row>
    <row r="4352" spans="1:20" x14ac:dyDescent="0.3">
      <c r="A4352" s="1" t="s">
        <v>4396</v>
      </c>
      <c r="B4352" s="1" t="s">
        <v>53</v>
      </c>
      <c r="C4352" s="1" t="s">
        <v>31</v>
      </c>
      <c r="D4352" s="1" t="s">
        <v>54</v>
      </c>
      <c r="E4352" s="1" t="s">
        <v>22</v>
      </c>
      <c r="F4352" s="1" t="s">
        <v>23</v>
      </c>
      <c r="G4352">
        <v>18848.509999999998</v>
      </c>
      <c r="H4352">
        <v>3</v>
      </c>
      <c r="I4352">
        <v>56545.53</v>
      </c>
      <c r="J4352">
        <v>3.02</v>
      </c>
      <c r="K4352">
        <v>938</v>
      </c>
      <c r="L4352" s="2">
        <v>45447</v>
      </c>
      <c r="O4352" t="str">
        <f>IF(ecommerce_10000[[#This Row],[Platform]]="Souq","sq",ecommerce_10000[[#This Row],[Platform]])</f>
        <v>Jumia</v>
      </c>
      <c r="P4352" t="str">
        <f>IF(E4352="Souq","sq",IF(E4352="Jumia","Jum",E4352))</f>
        <v>Jum</v>
      </c>
      <c r="Q4352">
        <f>VLOOKUP(ecommerce_10000[[#This Row],[City]],F:I,4,FALSE)</f>
        <v>13290.4</v>
      </c>
      <c r="R4352" s="1">
        <f>SUMIF(C:C,ecommerce_10000[[#This Row],[Category]],I:I)</f>
        <v>57542997.559999913</v>
      </c>
      <c r="S4352" s="1">
        <f>SUMIFS(I:I,C:C,C4352)</f>
        <v>57542997.559999913</v>
      </c>
      <c r="T4352" s="1" t="str">
        <f>INDEX(F:F,MATCH(ecommerce_10000[[#This Row],[TotalAmount]],I:I,0))</f>
        <v>Alexandria</v>
      </c>
    </row>
    <row r="4353" spans="1:20" x14ac:dyDescent="0.3">
      <c r="A4353" s="1" t="s">
        <v>4397</v>
      </c>
      <c r="B4353" s="1" t="s">
        <v>65</v>
      </c>
      <c r="C4353" s="1" t="s">
        <v>20</v>
      </c>
      <c r="D4353" s="1" t="s">
        <v>66</v>
      </c>
      <c r="E4353" s="1" t="s">
        <v>22</v>
      </c>
      <c r="F4353" s="1" t="s">
        <v>28</v>
      </c>
      <c r="G4353">
        <v>4235.58</v>
      </c>
      <c r="H4353">
        <v>1</v>
      </c>
      <c r="I4353">
        <v>4235.58</v>
      </c>
      <c r="J4353">
        <v>1.7</v>
      </c>
      <c r="K4353">
        <v>4534</v>
      </c>
      <c r="L4353" s="2">
        <v>45563</v>
      </c>
      <c r="O4353" t="str">
        <f>IF(ecommerce_10000[[#This Row],[Platform]]="Souq","sq",ecommerce_10000[[#This Row],[Platform]])</f>
        <v>Jumia</v>
      </c>
      <c r="P4353" t="str">
        <f>IF(E4353="Souq","sq",IF(E4353="Jumia","Jum",E4353))</f>
        <v>Jum</v>
      </c>
      <c r="Q4353">
        <f>VLOOKUP(ecommerce_10000[[#This Row],[City]],F:I,4,FALSE)</f>
        <v>26648.76</v>
      </c>
      <c r="R4353" s="1">
        <f>SUMIF(C:C,ecommerce_10000[[#This Row],[Category]],I:I)</f>
        <v>91504159.730000004</v>
      </c>
      <c r="S4353" s="1">
        <f>SUMIFS(I:I,C:C,C4353)</f>
        <v>91504159.730000004</v>
      </c>
      <c r="T4353" s="1" t="str">
        <f>INDEX(F:F,MATCH(ecommerce_10000[[#This Row],[TotalAmount]],I:I,0))</f>
        <v>Casablanca</v>
      </c>
    </row>
    <row r="4354" spans="1:20" x14ac:dyDescent="0.3">
      <c r="A4354" s="1" t="s">
        <v>4398</v>
      </c>
      <c r="B4354" s="1" t="s">
        <v>53</v>
      </c>
      <c r="C4354" s="1" t="s">
        <v>31</v>
      </c>
      <c r="D4354" s="1" t="s">
        <v>54</v>
      </c>
      <c r="E4354" s="1" t="s">
        <v>16</v>
      </c>
      <c r="F4354" s="1" t="s">
        <v>28</v>
      </c>
      <c r="G4354">
        <v>1919.17</v>
      </c>
      <c r="H4354">
        <v>3</v>
      </c>
      <c r="I4354">
        <v>5757.51</v>
      </c>
      <c r="J4354">
        <v>1.38</v>
      </c>
      <c r="K4354">
        <v>3170</v>
      </c>
      <c r="L4354" s="2">
        <v>45387</v>
      </c>
      <c r="O4354" t="str">
        <f>IF(ecommerce_10000[[#This Row],[Platform]]="Souq","sq",ecommerce_10000[[#This Row],[Platform]])</f>
        <v>sq</v>
      </c>
      <c r="P4354" t="str">
        <f>IF(E4354="Souq","sq",IF(E4354="Jumia","Jum",E4354))</f>
        <v>sq</v>
      </c>
      <c r="Q4354">
        <f>VLOOKUP(ecommerce_10000[[#This Row],[City]],F:I,4,FALSE)</f>
        <v>26648.76</v>
      </c>
      <c r="R4354" s="1">
        <f>SUMIF(C:C,ecommerce_10000[[#This Row],[Category]],I:I)</f>
        <v>57542997.559999913</v>
      </c>
      <c r="S4354" s="1">
        <f>SUMIFS(I:I,C:C,C4354)</f>
        <v>57542997.559999913</v>
      </c>
      <c r="T4354" s="1" t="str">
        <f>INDEX(F:F,MATCH(ecommerce_10000[[#This Row],[TotalAmount]],I:I,0))</f>
        <v>Casablanca</v>
      </c>
    </row>
    <row r="4355" spans="1:20" x14ac:dyDescent="0.3">
      <c r="A4355" s="1" t="s">
        <v>4399</v>
      </c>
      <c r="B4355" s="1" t="s">
        <v>49</v>
      </c>
      <c r="C4355" s="1" t="s">
        <v>14</v>
      </c>
      <c r="D4355" s="1" t="s">
        <v>50</v>
      </c>
      <c r="E4355" s="1" t="s">
        <v>16</v>
      </c>
      <c r="F4355" s="1" t="s">
        <v>17</v>
      </c>
      <c r="G4355">
        <v>5434</v>
      </c>
      <c r="H4355">
        <v>4</v>
      </c>
      <c r="I4355">
        <v>21736</v>
      </c>
      <c r="J4355">
        <v>4.13</v>
      </c>
      <c r="K4355">
        <v>2561</v>
      </c>
      <c r="L4355" s="2">
        <v>45572</v>
      </c>
      <c r="O4355" t="str">
        <f>IF(ecommerce_10000[[#This Row],[Platform]]="Souq","sq",ecommerce_10000[[#This Row],[Platform]])</f>
        <v>sq</v>
      </c>
      <c r="P4355" t="str">
        <f>IF(E4355="Souq","sq",IF(E4355="Jumia","Jum",E4355))</f>
        <v>sq</v>
      </c>
      <c r="Q4355">
        <f>VLOOKUP(ecommerce_10000[[#This Row],[City]],F:I,4,FALSE)</f>
        <v>16284.02</v>
      </c>
      <c r="R4355" s="1">
        <f>SUMIF(C:C,ecommerce_10000[[#This Row],[Category]],I:I)</f>
        <v>92327183.770000085</v>
      </c>
      <c r="S4355" s="1">
        <f>SUMIFS(I:I,C:C,C4355)</f>
        <v>92327183.770000085</v>
      </c>
      <c r="T4355" s="1" t="str">
        <f>INDEX(F:F,MATCH(ecommerce_10000[[#This Row],[TotalAmount]],I:I,0))</f>
        <v>Cairo</v>
      </c>
    </row>
    <row r="4356" spans="1:20" x14ac:dyDescent="0.3">
      <c r="A4356" s="1" t="s">
        <v>4400</v>
      </c>
      <c r="B4356" s="1" t="s">
        <v>30</v>
      </c>
      <c r="C4356" s="1" t="s">
        <v>31</v>
      </c>
      <c r="D4356" s="1" t="s">
        <v>32</v>
      </c>
      <c r="E4356" s="1" t="s">
        <v>22</v>
      </c>
      <c r="F4356" s="1" t="s">
        <v>23</v>
      </c>
      <c r="G4356">
        <v>13073.68</v>
      </c>
      <c r="H4356">
        <v>1</v>
      </c>
      <c r="I4356">
        <v>13073.68</v>
      </c>
      <c r="J4356">
        <v>2.71</v>
      </c>
      <c r="K4356">
        <v>560</v>
      </c>
      <c r="L4356" s="2">
        <v>45633</v>
      </c>
      <c r="O4356" t="str">
        <f>IF(ecommerce_10000[[#This Row],[Platform]]="Souq","sq",ecommerce_10000[[#This Row],[Platform]])</f>
        <v>Jumia</v>
      </c>
      <c r="P4356" t="str">
        <f>IF(E4356="Souq","sq",IF(E4356="Jumia","Jum",E4356))</f>
        <v>Jum</v>
      </c>
      <c r="Q4356">
        <f>VLOOKUP(ecommerce_10000[[#This Row],[City]],F:I,4,FALSE)</f>
        <v>13290.4</v>
      </c>
      <c r="R4356" s="1">
        <f>SUMIF(C:C,ecommerce_10000[[#This Row],[Category]],I:I)</f>
        <v>57542997.559999913</v>
      </c>
      <c r="S4356" s="1">
        <f>SUMIFS(I:I,C:C,C4356)</f>
        <v>57542997.559999913</v>
      </c>
      <c r="T4356" s="1" t="str">
        <f>INDEX(F:F,MATCH(ecommerce_10000[[#This Row],[TotalAmount]],I:I,0))</f>
        <v>Alexandria</v>
      </c>
    </row>
    <row r="4357" spans="1:20" x14ac:dyDescent="0.3">
      <c r="A4357" s="1" t="s">
        <v>4401</v>
      </c>
      <c r="B4357" s="1" t="s">
        <v>25</v>
      </c>
      <c r="C4357" s="1" t="s">
        <v>26</v>
      </c>
      <c r="D4357" s="1" t="s">
        <v>27</v>
      </c>
      <c r="E4357" s="1" t="s">
        <v>47</v>
      </c>
      <c r="F4357" s="1" t="s">
        <v>40</v>
      </c>
      <c r="G4357">
        <v>275.63</v>
      </c>
      <c r="H4357">
        <v>4</v>
      </c>
      <c r="I4357">
        <v>1102.52</v>
      </c>
      <c r="J4357">
        <v>2.93</v>
      </c>
      <c r="K4357">
        <v>2534</v>
      </c>
      <c r="L4357" s="2">
        <v>45478</v>
      </c>
      <c r="O4357" t="str">
        <f>IF(ecommerce_10000[[#This Row],[Platform]]="Souq","sq",ecommerce_10000[[#This Row],[Platform]])</f>
        <v>Amazon</v>
      </c>
      <c r="P4357" t="str">
        <f>IF(E4357="Souq","sq",IF(E4357="Jumia","Jum",E4357))</f>
        <v>Amazon</v>
      </c>
      <c r="Q4357">
        <f>VLOOKUP(ecommerce_10000[[#This Row],[City]],F:I,4,FALSE)</f>
        <v>99349.3</v>
      </c>
      <c r="R4357" s="1">
        <f>SUMIF(C:C,ecommerce_10000[[#This Row],[Category]],I:I)</f>
        <v>29200970.130000021</v>
      </c>
      <c r="S4357" s="1">
        <f>SUMIFS(I:I,C:C,C4357)</f>
        <v>29200970.130000021</v>
      </c>
      <c r="T4357" s="1" t="str">
        <f>INDEX(F:F,MATCH(ecommerce_10000[[#This Row],[TotalAmount]],I:I,0))</f>
        <v>Riyadh</v>
      </c>
    </row>
    <row r="4358" spans="1:20" x14ac:dyDescent="0.3">
      <c r="A4358" s="1" t="s">
        <v>4402</v>
      </c>
      <c r="B4358" s="1" t="s">
        <v>13</v>
      </c>
      <c r="C4358" s="1" t="s">
        <v>14</v>
      </c>
      <c r="D4358" s="1" t="s">
        <v>15</v>
      </c>
      <c r="E4358" s="1" t="s">
        <v>47</v>
      </c>
      <c r="F4358" s="1" t="s">
        <v>28</v>
      </c>
      <c r="G4358">
        <v>10051.950000000001</v>
      </c>
      <c r="H4358">
        <v>5</v>
      </c>
      <c r="I4358">
        <v>50259.75</v>
      </c>
      <c r="J4358">
        <v>5</v>
      </c>
      <c r="K4358">
        <v>1955</v>
      </c>
      <c r="L4358" s="2">
        <v>45514</v>
      </c>
      <c r="O4358" t="str">
        <f>IF(ecommerce_10000[[#This Row],[Platform]]="Souq","sq",ecommerce_10000[[#This Row],[Platform]])</f>
        <v>Amazon</v>
      </c>
      <c r="P4358" t="str">
        <f>IF(E4358="Souq","sq",IF(E4358="Jumia","Jum",E4358))</f>
        <v>Amazon</v>
      </c>
      <c r="Q4358">
        <f>VLOOKUP(ecommerce_10000[[#This Row],[City]],F:I,4,FALSE)</f>
        <v>26648.76</v>
      </c>
      <c r="R4358" s="1">
        <f>SUMIF(C:C,ecommerce_10000[[#This Row],[Category]],I:I)</f>
        <v>92327183.770000085</v>
      </c>
      <c r="S4358" s="1">
        <f>SUMIFS(I:I,C:C,C4358)</f>
        <v>92327183.770000085</v>
      </c>
      <c r="T4358" s="1" t="str">
        <f>INDEX(F:F,MATCH(ecommerce_10000[[#This Row],[TotalAmount]],I:I,0))</f>
        <v>Casablanca</v>
      </c>
    </row>
    <row r="4359" spans="1:20" x14ac:dyDescent="0.3">
      <c r="A4359" s="1" t="s">
        <v>4403</v>
      </c>
      <c r="B4359" s="1" t="s">
        <v>35</v>
      </c>
      <c r="C4359" s="1" t="s">
        <v>14</v>
      </c>
      <c r="D4359" s="1" t="s">
        <v>36</v>
      </c>
      <c r="E4359" s="1" t="s">
        <v>16</v>
      </c>
      <c r="F4359" s="1" t="s">
        <v>40</v>
      </c>
      <c r="G4359">
        <v>8616.59</v>
      </c>
      <c r="H4359">
        <v>4</v>
      </c>
      <c r="I4359">
        <v>34466.36</v>
      </c>
      <c r="J4359">
        <v>2.64</v>
      </c>
      <c r="K4359">
        <v>4387</v>
      </c>
      <c r="L4359" s="2">
        <v>45350</v>
      </c>
      <c r="O4359" t="str">
        <f>IF(ecommerce_10000[[#This Row],[Platform]]="Souq","sq",ecommerce_10000[[#This Row],[Platform]])</f>
        <v>sq</v>
      </c>
      <c r="P4359" t="str">
        <f>IF(E4359="Souq","sq",IF(E4359="Jumia","Jum",E4359))</f>
        <v>sq</v>
      </c>
      <c r="Q4359">
        <f>VLOOKUP(ecommerce_10000[[#This Row],[City]],F:I,4,FALSE)</f>
        <v>99349.3</v>
      </c>
      <c r="R4359" s="1">
        <f>SUMIF(C:C,ecommerce_10000[[#This Row],[Category]],I:I)</f>
        <v>92327183.770000085</v>
      </c>
      <c r="S4359" s="1">
        <f>SUMIFS(I:I,C:C,C4359)</f>
        <v>92327183.770000085</v>
      </c>
      <c r="T4359" s="1" t="str">
        <f>INDEX(F:F,MATCH(ecommerce_10000[[#This Row],[TotalAmount]],I:I,0))</f>
        <v>Riyadh</v>
      </c>
    </row>
    <row r="4360" spans="1:20" x14ac:dyDescent="0.3">
      <c r="A4360" s="1" t="s">
        <v>4404</v>
      </c>
      <c r="B4360" s="1" t="s">
        <v>30</v>
      </c>
      <c r="C4360" s="1" t="s">
        <v>31</v>
      </c>
      <c r="D4360" s="1" t="s">
        <v>32</v>
      </c>
      <c r="E4360" s="1" t="s">
        <v>47</v>
      </c>
      <c r="F4360" s="1" t="s">
        <v>33</v>
      </c>
      <c r="G4360">
        <v>18944.75</v>
      </c>
      <c r="H4360">
        <v>4</v>
      </c>
      <c r="I4360">
        <v>75779</v>
      </c>
      <c r="J4360">
        <v>4.78</v>
      </c>
      <c r="K4360">
        <v>1404</v>
      </c>
      <c r="L4360" s="2">
        <v>45625</v>
      </c>
      <c r="O4360" t="str">
        <f>IF(ecommerce_10000[[#This Row],[Platform]]="Souq","sq",ecommerce_10000[[#This Row],[Platform]])</f>
        <v>Amazon</v>
      </c>
      <c r="P4360" t="str">
        <f>IF(E4360="Souq","sq",IF(E4360="Jumia","Jum",E4360))</f>
        <v>Amazon</v>
      </c>
      <c r="Q4360">
        <f>VLOOKUP(ecommerce_10000[[#This Row],[City]],F:I,4,FALSE)</f>
        <v>3665.44</v>
      </c>
      <c r="R4360" s="1">
        <f>SUMIF(C:C,ecommerce_10000[[#This Row],[Category]],I:I)</f>
        <v>57542997.559999913</v>
      </c>
      <c r="S4360" s="1">
        <f>SUMIFS(I:I,C:C,C4360)</f>
        <v>57542997.559999913</v>
      </c>
      <c r="T4360" s="1" t="str">
        <f>INDEX(F:F,MATCH(ecommerce_10000[[#This Row],[TotalAmount]],I:I,0))</f>
        <v>Dubai</v>
      </c>
    </row>
    <row r="4361" spans="1:20" x14ac:dyDescent="0.3">
      <c r="A4361" s="1" t="s">
        <v>4405</v>
      </c>
      <c r="B4361" s="1" t="s">
        <v>30</v>
      </c>
      <c r="C4361" s="1" t="s">
        <v>31</v>
      </c>
      <c r="D4361" s="1" t="s">
        <v>32</v>
      </c>
      <c r="E4361" s="1" t="s">
        <v>47</v>
      </c>
      <c r="F4361" s="1" t="s">
        <v>62</v>
      </c>
      <c r="G4361">
        <v>9473.0300000000007</v>
      </c>
      <c r="H4361">
        <v>4</v>
      </c>
      <c r="I4361">
        <v>37892.120000000003</v>
      </c>
      <c r="J4361">
        <v>1.21</v>
      </c>
      <c r="K4361">
        <v>2874</v>
      </c>
      <c r="L4361" s="2">
        <v>45341</v>
      </c>
      <c r="O4361" t="str">
        <f>IF(ecommerce_10000[[#This Row],[Platform]]="Souq","sq",ecommerce_10000[[#This Row],[Platform]])</f>
        <v>Amazon</v>
      </c>
      <c r="P4361" t="str">
        <f>IF(E4361="Souq","sq",IF(E4361="Jumia","Jum",E4361))</f>
        <v>Amazon</v>
      </c>
      <c r="Q4361">
        <f>VLOOKUP(ecommerce_10000[[#This Row],[City]],F:I,4,FALSE)</f>
        <v>27872.98</v>
      </c>
      <c r="R4361" s="1">
        <f>SUMIF(C:C,ecommerce_10000[[#This Row],[Category]],I:I)</f>
        <v>57542997.559999913</v>
      </c>
      <c r="S4361" s="1">
        <f>SUMIFS(I:I,C:C,C4361)</f>
        <v>57542997.559999913</v>
      </c>
      <c r="T4361" s="1" t="str">
        <f>INDEX(F:F,MATCH(ecommerce_10000[[#This Row],[TotalAmount]],I:I,0))</f>
        <v>Giza</v>
      </c>
    </row>
    <row r="4362" spans="1:20" x14ac:dyDescent="0.3">
      <c r="A4362" s="1" t="s">
        <v>4406</v>
      </c>
      <c r="B4362" s="1" t="s">
        <v>19</v>
      </c>
      <c r="C4362" s="1" t="s">
        <v>20</v>
      </c>
      <c r="D4362" s="1" t="s">
        <v>21</v>
      </c>
      <c r="E4362" s="1" t="s">
        <v>16</v>
      </c>
      <c r="F4362" s="1" t="s">
        <v>62</v>
      </c>
      <c r="G4362">
        <v>9104.2999999999993</v>
      </c>
      <c r="H4362">
        <v>5</v>
      </c>
      <c r="I4362">
        <v>45521.5</v>
      </c>
      <c r="J4362">
        <v>2.75</v>
      </c>
      <c r="K4362">
        <v>1347</v>
      </c>
      <c r="L4362" s="2">
        <v>45479</v>
      </c>
      <c r="O4362" t="str">
        <f>IF(ecommerce_10000[[#This Row],[Platform]]="Souq","sq",ecommerce_10000[[#This Row],[Platform]])</f>
        <v>sq</v>
      </c>
      <c r="P4362" t="str">
        <f>IF(E4362="Souq","sq",IF(E4362="Jumia","Jum",E4362))</f>
        <v>sq</v>
      </c>
      <c r="Q4362">
        <f>VLOOKUP(ecommerce_10000[[#This Row],[City]],F:I,4,FALSE)</f>
        <v>27872.98</v>
      </c>
      <c r="R4362" s="1">
        <f>SUMIF(C:C,ecommerce_10000[[#This Row],[Category]],I:I)</f>
        <v>91504159.730000004</v>
      </c>
      <c r="S4362" s="1">
        <f>SUMIFS(I:I,C:C,C4362)</f>
        <v>91504159.730000004</v>
      </c>
      <c r="T4362" s="1" t="str">
        <f>INDEX(F:F,MATCH(ecommerce_10000[[#This Row],[TotalAmount]],I:I,0))</f>
        <v>Giza</v>
      </c>
    </row>
    <row r="4363" spans="1:20" x14ac:dyDescent="0.3">
      <c r="A4363" s="1" t="s">
        <v>4407</v>
      </c>
      <c r="B4363" s="1" t="s">
        <v>25</v>
      </c>
      <c r="C4363" s="1" t="s">
        <v>26</v>
      </c>
      <c r="D4363" s="1" t="s">
        <v>27</v>
      </c>
      <c r="E4363" s="1" t="s">
        <v>47</v>
      </c>
      <c r="F4363" s="1" t="s">
        <v>33</v>
      </c>
      <c r="G4363">
        <v>16213.68</v>
      </c>
      <c r="H4363">
        <v>3</v>
      </c>
      <c r="I4363">
        <v>48641.04</v>
      </c>
      <c r="J4363">
        <v>2.6</v>
      </c>
      <c r="K4363">
        <v>2805</v>
      </c>
      <c r="L4363" s="2">
        <v>45591</v>
      </c>
      <c r="O4363" t="str">
        <f>IF(ecommerce_10000[[#This Row],[Platform]]="Souq","sq",ecommerce_10000[[#This Row],[Platform]])</f>
        <v>Amazon</v>
      </c>
      <c r="P4363" t="str">
        <f>IF(E4363="Souq","sq",IF(E4363="Jumia","Jum",E4363))</f>
        <v>Amazon</v>
      </c>
      <c r="Q4363">
        <f>VLOOKUP(ecommerce_10000[[#This Row],[City]],F:I,4,FALSE)</f>
        <v>3665.44</v>
      </c>
      <c r="R4363" s="1">
        <f>SUMIF(C:C,ecommerce_10000[[#This Row],[Category]],I:I)</f>
        <v>29200970.130000021</v>
      </c>
      <c r="S4363" s="1">
        <f>SUMIFS(I:I,C:C,C4363)</f>
        <v>29200970.130000021</v>
      </c>
      <c r="T4363" s="1" t="str">
        <f>INDEX(F:F,MATCH(ecommerce_10000[[#This Row],[TotalAmount]],I:I,0))</f>
        <v>Dubai</v>
      </c>
    </row>
    <row r="4364" spans="1:20" x14ac:dyDescent="0.3">
      <c r="A4364" s="1" t="s">
        <v>4408</v>
      </c>
      <c r="B4364" s="1" t="s">
        <v>49</v>
      </c>
      <c r="C4364" s="1" t="s">
        <v>14</v>
      </c>
      <c r="D4364" s="1" t="s">
        <v>50</v>
      </c>
      <c r="E4364" s="1" t="s">
        <v>16</v>
      </c>
      <c r="F4364" s="1" t="s">
        <v>40</v>
      </c>
      <c r="G4364">
        <v>15077.95</v>
      </c>
      <c r="H4364">
        <v>5</v>
      </c>
      <c r="I4364">
        <v>75389.75</v>
      </c>
      <c r="J4364">
        <v>2.23</v>
      </c>
      <c r="K4364">
        <v>2852</v>
      </c>
      <c r="L4364" s="2">
        <v>45369</v>
      </c>
      <c r="O4364" t="str">
        <f>IF(ecommerce_10000[[#This Row],[Platform]]="Souq","sq",ecommerce_10000[[#This Row],[Platform]])</f>
        <v>sq</v>
      </c>
      <c r="P4364" t="str">
        <f>IF(E4364="Souq","sq",IF(E4364="Jumia","Jum",E4364))</f>
        <v>sq</v>
      </c>
      <c r="Q4364">
        <f>VLOOKUP(ecommerce_10000[[#This Row],[City]],F:I,4,FALSE)</f>
        <v>99349.3</v>
      </c>
      <c r="R4364" s="1">
        <f>SUMIF(C:C,ecommerce_10000[[#This Row],[Category]],I:I)</f>
        <v>92327183.770000085</v>
      </c>
      <c r="S4364" s="1">
        <f>SUMIFS(I:I,C:C,C4364)</f>
        <v>92327183.770000085</v>
      </c>
      <c r="T4364" s="1" t="str">
        <f>INDEX(F:F,MATCH(ecommerce_10000[[#This Row],[TotalAmount]],I:I,0))</f>
        <v>Riyadh</v>
      </c>
    </row>
    <row r="4365" spans="1:20" x14ac:dyDescent="0.3">
      <c r="A4365" s="1" t="s">
        <v>4409</v>
      </c>
      <c r="B4365" s="1" t="s">
        <v>19</v>
      </c>
      <c r="C4365" s="1" t="s">
        <v>20</v>
      </c>
      <c r="D4365" s="1" t="s">
        <v>21</v>
      </c>
      <c r="E4365" s="1" t="s">
        <v>47</v>
      </c>
      <c r="F4365" s="1" t="s">
        <v>23</v>
      </c>
      <c r="G4365">
        <v>19064.23</v>
      </c>
      <c r="H4365">
        <v>2</v>
      </c>
      <c r="I4365">
        <v>38128.46</v>
      </c>
      <c r="J4365">
        <v>4.7300000000000004</v>
      </c>
      <c r="K4365">
        <v>1448</v>
      </c>
      <c r="L4365" s="2">
        <v>45541</v>
      </c>
      <c r="O4365" t="str">
        <f>IF(ecommerce_10000[[#This Row],[Platform]]="Souq","sq",ecommerce_10000[[#This Row],[Platform]])</f>
        <v>Amazon</v>
      </c>
      <c r="P4365" t="str">
        <f>IF(E4365="Souq","sq",IF(E4365="Jumia","Jum",E4365))</f>
        <v>Amazon</v>
      </c>
      <c r="Q4365">
        <f>VLOOKUP(ecommerce_10000[[#This Row],[City]],F:I,4,FALSE)</f>
        <v>13290.4</v>
      </c>
      <c r="R4365" s="1">
        <f>SUMIF(C:C,ecommerce_10000[[#This Row],[Category]],I:I)</f>
        <v>91504159.730000004</v>
      </c>
      <c r="S4365" s="1">
        <f>SUMIFS(I:I,C:C,C4365)</f>
        <v>91504159.730000004</v>
      </c>
      <c r="T4365" s="1" t="str">
        <f>INDEX(F:F,MATCH(ecommerce_10000[[#This Row],[TotalAmount]],I:I,0))</f>
        <v>Alexandria</v>
      </c>
    </row>
    <row r="4366" spans="1:20" x14ac:dyDescent="0.3">
      <c r="A4366" s="1" t="s">
        <v>4410</v>
      </c>
      <c r="B4366" s="1" t="s">
        <v>35</v>
      </c>
      <c r="C4366" s="1" t="s">
        <v>14</v>
      </c>
      <c r="D4366" s="1" t="s">
        <v>36</v>
      </c>
      <c r="E4366" s="1" t="s">
        <v>22</v>
      </c>
      <c r="F4366" s="1" t="s">
        <v>40</v>
      </c>
      <c r="G4366">
        <v>13200.53</v>
      </c>
      <c r="H4366">
        <v>3</v>
      </c>
      <c r="I4366">
        <v>39601.589999999997</v>
      </c>
      <c r="J4366">
        <v>3.6</v>
      </c>
      <c r="K4366">
        <v>1312</v>
      </c>
      <c r="L4366" s="2">
        <v>45374</v>
      </c>
      <c r="O4366" t="str">
        <f>IF(ecommerce_10000[[#This Row],[Platform]]="Souq","sq",ecommerce_10000[[#This Row],[Platform]])</f>
        <v>Jumia</v>
      </c>
      <c r="P4366" t="str">
        <f>IF(E4366="Souq","sq",IF(E4366="Jumia","Jum",E4366))</f>
        <v>Jum</v>
      </c>
      <c r="Q4366">
        <f>VLOOKUP(ecommerce_10000[[#This Row],[City]],F:I,4,FALSE)</f>
        <v>99349.3</v>
      </c>
      <c r="R4366" s="1">
        <f>SUMIF(C:C,ecommerce_10000[[#This Row],[Category]],I:I)</f>
        <v>92327183.770000085</v>
      </c>
      <c r="S4366" s="1">
        <f>SUMIFS(I:I,C:C,C4366)</f>
        <v>92327183.770000085</v>
      </c>
      <c r="T4366" s="1" t="str">
        <f>INDEX(F:F,MATCH(ecommerce_10000[[#This Row],[TotalAmount]],I:I,0))</f>
        <v>Riyadh</v>
      </c>
    </row>
    <row r="4367" spans="1:20" x14ac:dyDescent="0.3">
      <c r="A4367" s="1" t="s">
        <v>4411</v>
      </c>
      <c r="B4367" s="1" t="s">
        <v>19</v>
      </c>
      <c r="C4367" s="1" t="s">
        <v>20</v>
      </c>
      <c r="D4367" s="1" t="s">
        <v>21</v>
      </c>
      <c r="E4367" s="1" t="s">
        <v>22</v>
      </c>
      <c r="F4367" s="1" t="s">
        <v>28</v>
      </c>
      <c r="G4367">
        <v>6179.17</v>
      </c>
      <c r="H4367">
        <v>5</v>
      </c>
      <c r="I4367">
        <v>30895.85</v>
      </c>
      <c r="J4367">
        <v>4.1100000000000003</v>
      </c>
      <c r="K4367">
        <v>541</v>
      </c>
      <c r="L4367" s="2">
        <v>45332</v>
      </c>
      <c r="O4367" t="str">
        <f>IF(ecommerce_10000[[#This Row],[Platform]]="Souq","sq",ecommerce_10000[[#This Row],[Platform]])</f>
        <v>Jumia</v>
      </c>
      <c r="P4367" t="str">
        <f>IF(E4367="Souq","sq",IF(E4367="Jumia","Jum",E4367))</f>
        <v>Jum</v>
      </c>
      <c r="Q4367">
        <f>VLOOKUP(ecommerce_10000[[#This Row],[City]],F:I,4,FALSE)</f>
        <v>26648.76</v>
      </c>
      <c r="R4367" s="1">
        <f>SUMIF(C:C,ecommerce_10000[[#This Row],[Category]],I:I)</f>
        <v>91504159.730000004</v>
      </c>
      <c r="S4367" s="1">
        <f>SUMIFS(I:I,C:C,C4367)</f>
        <v>91504159.730000004</v>
      </c>
      <c r="T4367" s="1" t="str">
        <f>INDEX(F:F,MATCH(ecommerce_10000[[#This Row],[TotalAmount]],I:I,0))</f>
        <v>Casablanca</v>
      </c>
    </row>
    <row r="4368" spans="1:20" x14ac:dyDescent="0.3">
      <c r="A4368" s="1" t="s">
        <v>4412</v>
      </c>
      <c r="B4368" s="1" t="s">
        <v>65</v>
      </c>
      <c r="C4368" s="1" t="s">
        <v>20</v>
      </c>
      <c r="D4368" s="1" t="s">
        <v>66</v>
      </c>
      <c r="E4368" s="1" t="s">
        <v>22</v>
      </c>
      <c r="F4368" s="1" t="s">
        <v>28</v>
      </c>
      <c r="G4368">
        <v>6694.74</v>
      </c>
      <c r="H4368">
        <v>4</v>
      </c>
      <c r="I4368">
        <v>26778.959999999999</v>
      </c>
      <c r="J4368">
        <v>2.27</v>
      </c>
      <c r="K4368">
        <v>1708</v>
      </c>
      <c r="L4368" s="2">
        <v>45337</v>
      </c>
      <c r="O4368" t="str">
        <f>IF(ecommerce_10000[[#This Row],[Platform]]="Souq","sq",ecommerce_10000[[#This Row],[Platform]])</f>
        <v>Jumia</v>
      </c>
      <c r="P4368" t="str">
        <f>IF(E4368="Souq","sq",IF(E4368="Jumia","Jum",E4368))</f>
        <v>Jum</v>
      </c>
      <c r="Q4368">
        <f>VLOOKUP(ecommerce_10000[[#This Row],[City]],F:I,4,FALSE)</f>
        <v>26648.76</v>
      </c>
      <c r="R4368" s="1">
        <f>SUMIF(C:C,ecommerce_10000[[#This Row],[Category]],I:I)</f>
        <v>91504159.730000004</v>
      </c>
      <c r="S4368" s="1">
        <f>SUMIFS(I:I,C:C,C4368)</f>
        <v>91504159.730000004</v>
      </c>
      <c r="T4368" s="1" t="str">
        <f>INDEX(F:F,MATCH(ecommerce_10000[[#This Row],[TotalAmount]],I:I,0))</f>
        <v>Casablanca</v>
      </c>
    </row>
    <row r="4369" spans="1:20" x14ac:dyDescent="0.3">
      <c r="A4369" s="1" t="s">
        <v>4413</v>
      </c>
      <c r="B4369" s="1" t="s">
        <v>53</v>
      </c>
      <c r="C4369" s="1" t="s">
        <v>31</v>
      </c>
      <c r="D4369" s="1" t="s">
        <v>54</v>
      </c>
      <c r="E4369" s="1" t="s">
        <v>47</v>
      </c>
      <c r="F4369" s="1" t="s">
        <v>62</v>
      </c>
      <c r="G4369">
        <v>12192.7</v>
      </c>
      <c r="H4369">
        <v>2</v>
      </c>
      <c r="I4369">
        <v>24385.4</v>
      </c>
      <c r="J4369">
        <v>4.1500000000000004</v>
      </c>
      <c r="K4369">
        <v>4793</v>
      </c>
      <c r="L4369" s="2">
        <v>45610</v>
      </c>
      <c r="O4369" t="str">
        <f>IF(ecommerce_10000[[#This Row],[Platform]]="Souq","sq",ecommerce_10000[[#This Row],[Platform]])</f>
        <v>Amazon</v>
      </c>
      <c r="P4369" t="str">
        <f>IF(E4369="Souq","sq",IF(E4369="Jumia","Jum",E4369))</f>
        <v>Amazon</v>
      </c>
      <c r="Q4369">
        <f>VLOOKUP(ecommerce_10000[[#This Row],[City]],F:I,4,FALSE)</f>
        <v>27872.98</v>
      </c>
      <c r="R4369" s="1">
        <f>SUMIF(C:C,ecommerce_10000[[#This Row],[Category]],I:I)</f>
        <v>57542997.559999913</v>
      </c>
      <c r="S4369" s="1">
        <f>SUMIFS(I:I,C:C,C4369)</f>
        <v>57542997.559999913</v>
      </c>
      <c r="T4369" s="1" t="str">
        <f>INDEX(F:F,MATCH(ecommerce_10000[[#This Row],[TotalAmount]],I:I,0))</f>
        <v>Giza</v>
      </c>
    </row>
    <row r="4370" spans="1:20" x14ac:dyDescent="0.3">
      <c r="A4370" s="1" t="s">
        <v>4414</v>
      </c>
      <c r="B4370" s="1" t="s">
        <v>13</v>
      </c>
      <c r="C4370" s="1" t="s">
        <v>14</v>
      </c>
      <c r="D4370" s="1" t="s">
        <v>15</v>
      </c>
      <c r="E4370" s="1" t="s">
        <v>47</v>
      </c>
      <c r="F4370" s="1" t="s">
        <v>17</v>
      </c>
      <c r="G4370">
        <v>3547.73</v>
      </c>
      <c r="H4370">
        <v>3</v>
      </c>
      <c r="I4370">
        <v>10643.19</v>
      </c>
      <c r="J4370">
        <v>2.81</v>
      </c>
      <c r="K4370">
        <v>2393</v>
      </c>
      <c r="L4370" s="2">
        <v>45364</v>
      </c>
      <c r="O4370" t="str">
        <f>IF(ecommerce_10000[[#This Row],[Platform]]="Souq","sq",ecommerce_10000[[#This Row],[Platform]])</f>
        <v>Amazon</v>
      </c>
      <c r="P4370" t="str">
        <f>IF(E4370="Souq","sq",IF(E4370="Jumia","Jum",E4370))</f>
        <v>Amazon</v>
      </c>
      <c r="Q4370">
        <f>VLOOKUP(ecommerce_10000[[#This Row],[City]],F:I,4,FALSE)</f>
        <v>16284.02</v>
      </c>
      <c r="R4370" s="1">
        <f>SUMIF(C:C,ecommerce_10000[[#This Row],[Category]],I:I)</f>
        <v>92327183.770000085</v>
      </c>
      <c r="S4370" s="1">
        <f>SUMIFS(I:I,C:C,C4370)</f>
        <v>92327183.770000085</v>
      </c>
      <c r="T4370" s="1" t="str">
        <f>INDEX(F:F,MATCH(ecommerce_10000[[#This Row],[TotalAmount]],I:I,0))</f>
        <v>Cairo</v>
      </c>
    </row>
    <row r="4371" spans="1:20" x14ac:dyDescent="0.3">
      <c r="A4371" s="1" t="s">
        <v>4415</v>
      </c>
      <c r="B4371" s="1" t="s">
        <v>49</v>
      </c>
      <c r="C4371" s="1" t="s">
        <v>14</v>
      </c>
      <c r="D4371" s="1" t="s">
        <v>50</v>
      </c>
      <c r="E4371" s="1" t="s">
        <v>47</v>
      </c>
      <c r="F4371" s="1" t="s">
        <v>28</v>
      </c>
      <c r="G4371">
        <v>3957.86</v>
      </c>
      <c r="H4371">
        <v>2</v>
      </c>
      <c r="I4371">
        <v>7915.72</v>
      </c>
      <c r="J4371">
        <v>4.05</v>
      </c>
      <c r="K4371">
        <v>894</v>
      </c>
      <c r="L4371" s="2">
        <v>45364</v>
      </c>
      <c r="O4371" t="str">
        <f>IF(ecommerce_10000[[#This Row],[Platform]]="Souq","sq",ecommerce_10000[[#This Row],[Platform]])</f>
        <v>Amazon</v>
      </c>
      <c r="P4371" t="str">
        <f>IF(E4371="Souq","sq",IF(E4371="Jumia","Jum",E4371))</f>
        <v>Amazon</v>
      </c>
      <c r="Q4371">
        <f>VLOOKUP(ecommerce_10000[[#This Row],[City]],F:I,4,FALSE)</f>
        <v>26648.76</v>
      </c>
      <c r="R4371" s="1">
        <f>SUMIF(C:C,ecommerce_10000[[#This Row],[Category]],I:I)</f>
        <v>92327183.770000085</v>
      </c>
      <c r="S4371" s="1">
        <f>SUMIFS(I:I,C:C,C4371)</f>
        <v>92327183.770000085</v>
      </c>
      <c r="T4371" s="1" t="str">
        <f>INDEX(F:F,MATCH(ecommerce_10000[[#This Row],[TotalAmount]],I:I,0))</f>
        <v>Casablanca</v>
      </c>
    </row>
    <row r="4372" spans="1:20" x14ac:dyDescent="0.3">
      <c r="A4372" s="1" t="s">
        <v>4416</v>
      </c>
      <c r="B4372" s="1" t="s">
        <v>25</v>
      </c>
      <c r="C4372" s="1" t="s">
        <v>26</v>
      </c>
      <c r="D4372" s="1" t="s">
        <v>27</v>
      </c>
      <c r="E4372" s="1" t="s">
        <v>22</v>
      </c>
      <c r="F4372" s="1" t="s">
        <v>17</v>
      </c>
      <c r="G4372">
        <v>18496.900000000001</v>
      </c>
      <c r="H4372">
        <v>3</v>
      </c>
      <c r="I4372">
        <v>55490.7</v>
      </c>
      <c r="J4372">
        <v>3.36</v>
      </c>
      <c r="K4372">
        <v>1203</v>
      </c>
      <c r="L4372" s="2">
        <v>45420</v>
      </c>
      <c r="O4372" t="str">
        <f>IF(ecommerce_10000[[#This Row],[Platform]]="Souq","sq",ecommerce_10000[[#This Row],[Platform]])</f>
        <v>Jumia</v>
      </c>
      <c r="P4372" t="str">
        <f>IF(E4372="Souq","sq",IF(E4372="Jumia","Jum",E4372))</f>
        <v>Jum</v>
      </c>
      <c r="Q4372">
        <f>VLOOKUP(ecommerce_10000[[#This Row],[City]],F:I,4,FALSE)</f>
        <v>16284.02</v>
      </c>
      <c r="R4372" s="1">
        <f>SUMIF(C:C,ecommerce_10000[[#This Row],[Category]],I:I)</f>
        <v>29200970.130000021</v>
      </c>
      <c r="S4372" s="1">
        <f>SUMIFS(I:I,C:C,C4372)</f>
        <v>29200970.130000021</v>
      </c>
      <c r="T4372" s="1" t="str">
        <f>INDEX(F:F,MATCH(ecommerce_10000[[#This Row],[TotalAmount]],I:I,0))</f>
        <v>Cairo</v>
      </c>
    </row>
    <row r="4373" spans="1:20" x14ac:dyDescent="0.3">
      <c r="A4373" s="1" t="s">
        <v>4417</v>
      </c>
      <c r="B4373" s="1" t="s">
        <v>35</v>
      </c>
      <c r="C4373" s="1" t="s">
        <v>14</v>
      </c>
      <c r="D4373" s="1" t="s">
        <v>36</v>
      </c>
      <c r="E4373" s="1" t="s">
        <v>16</v>
      </c>
      <c r="F4373" s="1" t="s">
        <v>33</v>
      </c>
      <c r="G4373">
        <v>13248.23</v>
      </c>
      <c r="H4373">
        <v>1</v>
      </c>
      <c r="I4373">
        <v>13248.23</v>
      </c>
      <c r="J4373">
        <v>4.46</v>
      </c>
      <c r="K4373">
        <v>1509</v>
      </c>
      <c r="L4373" s="2">
        <v>45392</v>
      </c>
      <c r="O4373" t="str">
        <f>IF(ecommerce_10000[[#This Row],[Platform]]="Souq","sq",ecommerce_10000[[#This Row],[Platform]])</f>
        <v>sq</v>
      </c>
      <c r="P4373" t="str">
        <f>IF(E4373="Souq","sq",IF(E4373="Jumia","Jum",E4373))</f>
        <v>sq</v>
      </c>
      <c r="Q4373">
        <f>VLOOKUP(ecommerce_10000[[#This Row],[City]],F:I,4,FALSE)</f>
        <v>3665.44</v>
      </c>
      <c r="R4373" s="1">
        <f>SUMIF(C:C,ecommerce_10000[[#This Row],[Category]],I:I)</f>
        <v>92327183.770000085</v>
      </c>
      <c r="S4373" s="1">
        <f>SUMIFS(I:I,C:C,C4373)</f>
        <v>92327183.770000085</v>
      </c>
      <c r="T4373" s="1" t="str">
        <f>INDEX(F:F,MATCH(ecommerce_10000[[#This Row],[TotalAmount]],I:I,0))</f>
        <v>Dubai</v>
      </c>
    </row>
    <row r="4374" spans="1:20" x14ac:dyDescent="0.3">
      <c r="A4374" s="1" t="s">
        <v>4418</v>
      </c>
      <c r="B4374" s="1" t="s">
        <v>13</v>
      </c>
      <c r="C4374" s="1" t="s">
        <v>14</v>
      </c>
      <c r="D4374" s="1" t="s">
        <v>15</v>
      </c>
      <c r="E4374" s="1" t="s">
        <v>22</v>
      </c>
      <c r="F4374" s="1" t="s">
        <v>33</v>
      </c>
      <c r="G4374">
        <v>3518.76</v>
      </c>
      <c r="H4374">
        <v>3</v>
      </c>
      <c r="I4374">
        <v>10556.28</v>
      </c>
      <c r="J4374">
        <v>4.8600000000000003</v>
      </c>
      <c r="K4374">
        <v>2047</v>
      </c>
      <c r="L4374" s="2">
        <v>45363</v>
      </c>
      <c r="O4374" t="str">
        <f>IF(ecommerce_10000[[#This Row],[Platform]]="Souq","sq",ecommerce_10000[[#This Row],[Platform]])</f>
        <v>Jumia</v>
      </c>
      <c r="P4374" t="str">
        <f>IF(E4374="Souq","sq",IF(E4374="Jumia","Jum",E4374))</f>
        <v>Jum</v>
      </c>
      <c r="Q4374">
        <f>VLOOKUP(ecommerce_10000[[#This Row],[City]],F:I,4,FALSE)</f>
        <v>3665.44</v>
      </c>
      <c r="R4374" s="1">
        <f>SUMIF(C:C,ecommerce_10000[[#This Row],[Category]],I:I)</f>
        <v>92327183.770000085</v>
      </c>
      <c r="S4374" s="1">
        <f>SUMIFS(I:I,C:C,C4374)</f>
        <v>92327183.770000085</v>
      </c>
      <c r="T4374" s="1" t="str">
        <f>INDEX(F:F,MATCH(ecommerce_10000[[#This Row],[TotalAmount]],I:I,0))</f>
        <v>Dubai</v>
      </c>
    </row>
    <row r="4375" spans="1:20" x14ac:dyDescent="0.3">
      <c r="A4375" s="1" t="s">
        <v>4419</v>
      </c>
      <c r="B4375" s="1" t="s">
        <v>43</v>
      </c>
      <c r="C4375" s="1" t="s">
        <v>44</v>
      </c>
      <c r="D4375" s="1" t="s">
        <v>45</v>
      </c>
      <c r="E4375" s="1" t="s">
        <v>47</v>
      </c>
      <c r="F4375" s="1" t="s">
        <v>28</v>
      </c>
      <c r="G4375">
        <v>4465.8</v>
      </c>
      <c r="H4375">
        <v>2</v>
      </c>
      <c r="I4375">
        <v>8931.6</v>
      </c>
      <c r="J4375">
        <v>3.49</v>
      </c>
      <c r="K4375">
        <v>3770</v>
      </c>
      <c r="L4375" s="2">
        <v>45605</v>
      </c>
      <c r="O4375" t="str">
        <f>IF(ecommerce_10000[[#This Row],[Platform]]="Souq","sq",ecommerce_10000[[#This Row],[Platform]])</f>
        <v>Amazon</v>
      </c>
      <c r="P4375" t="str">
        <f>IF(E4375="Souq","sq",IF(E4375="Jumia","Jum",E4375))</f>
        <v>Amazon</v>
      </c>
      <c r="Q4375">
        <f>VLOOKUP(ecommerce_10000[[#This Row],[City]],F:I,4,FALSE)</f>
        <v>26648.76</v>
      </c>
      <c r="R4375" s="1">
        <f>SUMIF(C:C,ecommerce_10000[[#This Row],[Category]],I:I)</f>
        <v>31420413.200000018</v>
      </c>
      <c r="S4375" s="1">
        <f>SUMIFS(I:I,C:C,C4375)</f>
        <v>31420413.200000018</v>
      </c>
      <c r="T4375" s="1" t="str">
        <f>INDEX(F:F,MATCH(ecommerce_10000[[#This Row],[TotalAmount]],I:I,0))</f>
        <v>Casablanca</v>
      </c>
    </row>
    <row r="4376" spans="1:20" x14ac:dyDescent="0.3">
      <c r="A4376" s="1" t="s">
        <v>4420</v>
      </c>
      <c r="B4376" s="1" t="s">
        <v>35</v>
      </c>
      <c r="C4376" s="1" t="s">
        <v>14</v>
      </c>
      <c r="D4376" s="1" t="s">
        <v>36</v>
      </c>
      <c r="E4376" s="1" t="s">
        <v>16</v>
      </c>
      <c r="F4376" s="1" t="s">
        <v>23</v>
      </c>
      <c r="G4376">
        <v>4424.87</v>
      </c>
      <c r="H4376">
        <v>2</v>
      </c>
      <c r="I4376">
        <v>8849.74</v>
      </c>
      <c r="J4376">
        <v>3.96</v>
      </c>
      <c r="K4376">
        <v>1898</v>
      </c>
      <c r="L4376" s="2">
        <v>45467</v>
      </c>
      <c r="O4376" t="str">
        <f>IF(ecommerce_10000[[#This Row],[Platform]]="Souq","sq",ecommerce_10000[[#This Row],[Platform]])</f>
        <v>sq</v>
      </c>
      <c r="P4376" t="str">
        <f>IF(E4376="Souq","sq",IF(E4376="Jumia","Jum",E4376))</f>
        <v>sq</v>
      </c>
      <c r="Q4376">
        <f>VLOOKUP(ecommerce_10000[[#This Row],[City]],F:I,4,FALSE)</f>
        <v>13290.4</v>
      </c>
      <c r="R4376" s="1">
        <f>SUMIF(C:C,ecommerce_10000[[#This Row],[Category]],I:I)</f>
        <v>92327183.770000085</v>
      </c>
      <c r="S4376" s="1">
        <f>SUMIFS(I:I,C:C,C4376)</f>
        <v>92327183.770000085</v>
      </c>
      <c r="T4376" s="1" t="str">
        <f>INDEX(F:F,MATCH(ecommerce_10000[[#This Row],[TotalAmount]],I:I,0))</f>
        <v>Alexandria</v>
      </c>
    </row>
    <row r="4377" spans="1:20" x14ac:dyDescent="0.3">
      <c r="A4377" s="1" t="s">
        <v>4421</v>
      </c>
      <c r="B4377" s="1" t="s">
        <v>30</v>
      </c>
      <c r="C4377" s="1" t="s">
        <v>31</v>
      </c>
      <c r="D4377" s="1" t="s">
        <v>32</v>
      </c>
      <c r="E4377" s="1" t="s">
        <v>16</v>
      </c>
      <c r="F4377" s="1" t="s">
        <v>62</v>
      </c>
      <c r="G4377">
        <v>8034.75</v>
      </c>
      <c r="H4377">
        <v>2</v>
      </c>
      <c r="I4377">
        <v>16069.5</v>
      </c>
      <c r="J4377">
        <v>1.61</v>
      </c>
      <c r="K4377">
        <v>3038</v>
      </c>
      <c r="L4377" s="2">
        <v>45466</v>
      </c>
      <c r="O4377" t="str">
        <f>IF(ecommerce_10000[[#This Row],[Platform]]="Souq","sq",ecommerce_10000[[#This Row],[Platform]])</f>
        <v>sq</v>
      </c>
      <c r="P4377" t="str">
        <f>IF(E4377="Souq","sq",IF(E4377="Jumia","Jum",E4377))</f>
        <v>sq</v>
      </c>
      <c r="Q4377">
        <f>VLOOKUP(ecommerce_10000[[#This Row],[City]],F:I,4,FALSE)</f>
        <v>27872.98</v>
      </c>
      <c r="R4377" s="1">
        <f>SUMIF(C:C,ecommerce_10000[[#This Row],[Category]],I:I)</f>
        <v>57542997.559999913</v>
      </c>
      <c r="S4377" s="1">
        <f>SUMIFS(I:I,C:C,C4377)</f>
        <v>57542997.559999913</v>
      </c>
      <c r="T4377" s="1" t="str">
        <f>INDEX(F:F,MATCH(ecommerce_10000[[#This Row],[TotalAmount]],I:I,0))</f>
        <v>Giza</v>
      </c>
    </row>
    <row r="4378" spans="1:20" x14ac:dyDescent="0.3">
      <c r="A4378" s="1" t="s">
        <v>4422</v>
      </c>
      <c r="B4378" s="1" t="s">
        <v>49</v>
      </c>
      <c r="C4378" s="1" t="s">
        <v>14</v>
      </c>
      <c r="D4378" s="1" t="s">
        <v>50</v>
      </c>
      <c r="E4378" s="1" t="s">
        <v>22</v>
      </c>
      <c r="F4378" s="1" t="s">
        <v>40</v>
      </c>
      <c r="G4378">
        <v>5271.76</v>
      </c>
      <c r="H4378">
        <v>3</v>
      </c>
      <c r="I4378">
        <v>15815.28</v>
      </c>
      <c r="J4378">
        <v>1.95</v>
      </c>
      <c r="K4378">
        <v>4824</v>
      </c>
      <c r="L4378" s="2">
        <v>45527</v>
      </c>
      <c r="O4378" t="str">
        <f>IF(ecommerce_10000[[#This Row],[Platform]]="Souq","sq",ecommerce_10000[[#This Row],[Platform]])</f>
        <v>Jumia</v>
      </c>
      <c r="P4378" t="str">
        <f>IF(E4378="Souq","sq",IF(E4378="Jumia","Jum",E4378))</f>
        <v>Jum</v>
      </c>
      <c r="Q4378">
        <f>VLOOKUP(ecommerce_10000[[#This Row],[City]],F:I,4,FALSE)</f>
        <v>99349.3</v>
      </c>
      <c r="R4378" s="1">
        <f>SUMIF(C:C,ecommerce_10000[[#This Row],[Category]],I:I)</f>
        <v>92327183.770000085</v>
      </c>
      <c r="S4378" s="1">
        <f>SUMIFS(I:I,C:C,C4378)</f>
        <v>92327183.770000085</v>
      </c>
      <c r="T4378" s="1" t="str">
        <f>INDEX(F:F,MATCH(ecommerce_10000[[#This Row],[TotalAmount]],I:I,0))</f>
        <v>Riyadh</v>
      </c>
    </row>
    <row r="4379" spans="1:20" x14ac:dyDescent="0.3">
      <c r="A4379" s="1" t="s">
        <v>4423</v>
      </c>
      <c r="B4379" s="1" t="s">
        <v>65</v>
      </c>
      <c r="C4379" s="1" t="s">
        <v>20</v>
      </c>
      <c r="D4379" s="1" t="s">
        <v>66</v>
      </c>
      <c r="E4379" s="1" t="s">
        <v>16</v>
      </c>
      <c r="F4379" s="1" t="s">
        <v>23</v>
      </c>
      <c r="G4379">
        <v>14827.61</v>
      </c>
      <c r="H4379">
        <v>4</v>
      </c>
      <c r="I4379">
        <v>59310.44</v>
      </c>
      <c r="J4379">
        <v>3.28</v>
      </c>
      <c r="K4379">
        <v>1538</v>
      </c>
      <c r="L4379" s="2">
        <v>45469</v>
      </c>
      <c r="O4379" t="str">
        <f>IF(ecommerce_10000[[#This Row],[Platform]]="Souq","sq",ecommerce_10000[[#This Row],[Platform]])</f>
        <v>sq</v>
      </c>
      <c r="P4379" t="str">
        <f>IF(E4379="Souq","sq",IF(E4379="Jumia","Jum",E4379))</f>
        <v>sq</v>
      </c>
      <c r="Q4379">
        <f>VLOOKUP(ecommerce_10000[[#This Row],[City]],F:I,4,FALSE)</f>
        <v>13290.4</v>
      </c>
      <c r="R4379" s="1">
        <f>SUMIF(C:C,ecommerce_10000[[#This Row],[Category]],I:I)</f>
        <v>91504159.730000004</v>
      </c>
      <c r="S4379" s="1">
        <f>SUMIFS(I:I,C:C,C4379)</f>
        <v>91504159.730000004</v>
      </c>
      <c r="T4379" s="1" t="str">
        <f>INDEX(F:F,MATCH(ecommerce_10000[[#This Row],[TotalAmount]],I:I,0))</f>
        <v>Alexandria</v>
      </c>
    </row>
    <row r="4380" spans="1:20" x14ac:dyDescent="0.3">
      <c r="A4380" s="1" t="s">
        <v>4424</v>
      </c>
      <c r="B4380" s="1" t="s">
        <v>19</v>
      </c>
      <c r="C4380" s="1" t="s">
        <v>20</v>
      </c>
      <c r="D4380" s="1" t="s">
        <v>21</v>
      </c>
      <c r="E4380" s="1" t="s">
        <v>22</v>
      </c>
      <c r="F4380" s="1" t="s">
        <v>40</v>
      </c>
      <c r="G4380">
        <v>11556.67</v>
      </c>
      <c r="H4380">
        <v>4</v>
      </c>
      <c r="I4380">
        <v>46226.68</v>
      </c>
      <c r="J4380">
        <v>2.42</v>
      </c>
      <c r="K4380">
        <v>4846</v>
      </c>
      <c r="L4380" s="2">
        <v>45486</v>
      </c>
      <c r="O4380" t="str">
        <f>IF(ecommerce_10000[[#This Row],[Platform]]="Souq","sq",ecommerce_10000[[#This Row],[Platform]])</f>
        <v>Jumia</v>
      </c>
      <c r="P4380" t="str">
        <f>IF(E4380="Souq","sq",IF(E4380="Jumia","Jum",E4380))</f>
        <v>Jum</v>
      </c>
      <c r="Q4380">
        <f>VLOOKUP(ecommerce_10000[[#This Row],[City]],F:I,4,FALSE)</f>
        <v>99349.3</v>
      </c>
      <c r="R4380" s="1">
        <f>SUMIF(C:C,ecommerce_10000[[#This Row],[Category]],I:I)</f>
        <v>91504159.730000004</v>
      </c>
      <c r="S4380" s="1">
        <f>SUMIFS(I:I,C:C,C4380)</f>
        <v>91504159.730000004</v>
      </c>
      <c r="T4380" s="1" t="str">
        <f>INDEX(F:F,MATCH(ecommerce_10000[[#This Row],[TotalAmount]],I:I,0))</f>
        <v>Riyadh</v>
      </c>
    </row>
    <row r="4381" spans="1:20" x14ac:dyDescent="0.3">
      <c r="A4381" s="1" t="s">
        <v>4425</v>
      </c>
      <c r="B4381" s="1" t="s">
        <v>25</v>
      </c>
      <c r="C4381" s="1" t="s">
        <v>26</v>
      </c>
      <c r="D4381" s="1" t="s">
        <v>27</v>
      </c>
      <c r="E4381" s="1" t="s">
        <v>16</v>
      </c>
      <c r="F4381" s="1" t="s">
        <v>40</v>
      </c>
      <c r="G4381">
        <v>8728.69</v>
      </c>
      <c r="H4381">
        <v>2</v>
      </c>
      <c r="I4381">
        <v>17457.38</v>
      </c>
      <c r="J4381">
        <v>1.87</v>
      </c>
      <c r="K4381">
        <v>900</v>
      </c>
      <c r="L4381" s="2">
        <v>45507</v>
      </c>
      <c r="O4381" t="str">
        <f>IF(ecommerce_10000[[#This Row],[Platform]]="Souq","sq",ecommerce_10000[[#This Row],[Platform]])</f>
        <v>sq</v>
      </c>
      <c r="P4381" t="str">
        <f>IF(E4381="Souq","sq",IF(E4381="Jumia","Jum",E4381))</f>
        <v>sq</v>
      </c>
      <c r="Q4381">
        <f>VLOOKUP(ecommerce_10000[[#This Row],[City]],F:I,4,FALSE)</f>
        <v>99349.3</v>
      </c>
      <c r="R4381" s="1">
        <f>SUMIF(C:C,ecommerce_10000[[#This Row],[Category]],I:I)</f>
        <v>29200970.130000021</v>
      </c>
      <c r="S4381" s="1">
        <f>SUMIFS(I:I,C:C,C4381)</f>
        <v>29200970.130000021</v>
      </c>
      <c r="T4381" s="1" t="str">
        <f>INDEX(F:F,MATCH(ecommerce_10000[[#This Row],[TotalAmount]],I:I,0))</f>
        <v>Riyadh</v>
      </c>
    </row>
    <row r="4382" spans="1:20" x14ac:dyDescent="0.3">
      <c r="A4382" s="1" t="s">
        <v>4426</v>
      </c>
      <c r="B4382" s="1" t="s">
        <v>25</v>
      </c>
      <c r="C4382" s="1" t="s">
        <v>26</v>
      </c>
      <c r="D4382" s="1" t="s">
        <v>27</v>
      </c>
      <c r="E4382" s="1" t="s">
        <v>16</v>
      </c>
      <c r="F4382" s="1" t="s">
        <v>23</v>
      </c>
      <c r="G4382">
        <v>14353.69</v>
      </c>
      <c r="H4382">
        <v>2</v>
      </c>
      <c r="I4382">
        <v>28707.38</v>
      </c>
      <c r="J4382">
        <v>3.5</v>
      </c>
      <c r="K4382">
        <v>4156</v>
      </c>
      <c r="L4382" s="2">
        <v>45339</v>
      </c>
      <c r="O4382" t="str">
        <f>IF(ecommerce_10000[[#This Row],[Platform]]="Souq","sq",ecommerce_10000[[#This Row],[Platform]])</f>
        <v>sq</v>
      </c>
      <c r="P4382" t="str">
        <f>IF(E4382="Souq","sq",IF(E4382="Jumia","Jum",E4382))</f>
        <v>sq</v>
      </c>
      <c r="Q4382">
        <f>VLOOKUP(ecommerce_10000[[#This Row],[City]],F:I,4,FALSE)</f>
        <v>13290.4</v>
      </c>
      <c r="R4382" s="1">
        <f>SUMIF(C:C,ecommerce_10000[[#This Row],[Category]],I:I)</f>
        <v>29200970.130000021</v>
      </c>
      <c r="S4382" s="1">
        <f>SUMIFS(I:I,C:C,C4382)</f>
        <v>29200970.130000021</v>
      </c>
      <c r="T4382" s="1" t="str">
        <f>INDEX(F:F,MATCH(ecommerce_10000[[#This Row],[TotalAmount]],I:I,0))</f>
        <v>Alexandria</v>
      </c>
    </row>
    <row r="4383" spans="1:20" x14ac:dyDescent="0.3">
      <c r="A4383" s="1" t="s">
        <v>4427</v>
      </c>
      <c r="B4383" s="1" t="s">
        <v>25</v>
      </c>
      <c r="C4383" s="1" t="s">
        <v>26</v>
      </c>
      <c r="D4383" s="1" t="s">
        <v>27</v>
      </c>
      <c r="E4383" s="1" t="s">
        <v>47</v>
      </c>
      <c r="F4383" s="1" t="s">
        <v>33</v>
      </c>
      <c r="G4383">
        <v>1745.66</v>
      </c>
      <c r="H4383">
        <v>4</v>
      </c>
      <c r="I4383">
        <v>6982.64</v>
      </c>
      <c r="J4383">
        <v>1.77</v>
      </c>
      <c r="K4383">
        <v>1544</v>
      </c>
      <c r="L4383" s="2">
        <v>45451</v>
      </c>
      <c r="O4383" t="str">
        <f>IF(ecommerce_10000[[#This Row],[Platform]]="Souq","sq",ecommerce_10000[[#This Row],[Platform]])</f>
        <v>Amazon</v>
      </c>
      <c r="P4383" t="str">
        <f>IF(E4383="Souq","sq",IF(E4383="Jumia","Jum",E4383))</f>
        <v>Amazon</v>
      </c>
      <c r="Q4383">
        <f>VLOOKUP(ecommerce_10000[[#This Row],[City]],F:I,4,FALSE)</f>
        <v>3665.44</v>
      </c>
      <c r="R4383" s="1">
        <f>SUMIF(C:C,ecommerce_10000[[#This Row],[Category]],I:I)</f>
        <v>29200970.130000021</v>
      </c>
      <c r="S4383" s="1">
        <f>SUMIFS(I:I,C:C,C4383)</f>
        <v>29200970.130000021</v>
      </c>
      <c r="T4383" s="1" t="str">
        <f>INDEX(F:F,MATCH(ecommerce_10000[[#This Row],[TotalAmount]],I:I,0))</f>
        <v>Dubai</v>
      </c>
    </row>
    <row r="4384" spans="1:20" x14ac:dyDescent="0.3">
      <c r="A4384" s="1" t="s">
        <v>4428</v>
      </c>
      <c r="B4384" s="1" t="s">
        <v>35</v>
      </c>
      <c r="C4384" s="1" t="s">
        <v>14</v>
      </c>
      <c r="D4384" s="1" t="s">
        <v>36</v>
      </c>
      <c r="E4384" s="1" t="s">
        <v>22</v>
      </c>
      <c r="F4384" s="1" t="s">
        <v>28</v>
      </c>
      <c r="G4384">
        <v>3514.98</v>
      </c>
      <c r="H4384">
        <v>4</v>
      </c>
      <c r="I4384">
        <v>14059.92</v>
      </c>
      <c r="J4384">
        <v>4.4000000000000004</v>
      </c>
      <c r="K4384">
        <v>3590</v>
      </c>
      <c r="L4384" s="2">
        <v>45441</v>
      </c>
      <c r="O4384" t="str">
        <f>IF(ecommerce_10000[[#This Row],[Platform]]="Souq","sq",ecommerce_10000[[#This Row],[Platform]])</f>
        <v>Jumia</v>
      </c>
      <c r="P4384" t="str">
        <f>IF(E4384="Souq","sq",IF(E4384="Jumia","Jum",E4384))</f>
        <v>Jum</v>
      </c>
      <c r="Q4384">
        <f>VLOOKUP(ecommerce_10000[[#This Row],[City]],F:I,4,FALSE)</f>
        <v>26648.76</v>
      </c>
      <c r="R4384" s="1">
        <f>SUMIF(C:C,ecommerce_10000[[#This Row],[Category]],I:I)</f>
        <v>92327183.770000085</v>
      </c>
      <c r="S4384" s="1">
        <f>SUMIFS(I:I,C:C,C4384)</f>
        <v>92327183.770000085</v>
      </c>
      <c r="T4384" s="1" t="str">
        <f>INDEX(F:F,MATCH(ecommerce_10000[[#This Row],[TotalAmount]],I:I,0))</f>
        <v>Casablanca</v>
      </c>
    </row>
    <row r="4385" spans="1:20" x14ac:dyDescent="0.3">
      <c r="A4385" s="1" t="s">
        <v>4429</v>
      </c>
      <c r="B4385" s="1" t="s">
        <v>38</v>
      </c>
      <c r="C4385" s="1" t="s">
        <v>20</v>
      </c>
      <c r="D4385" s="1" t="s">
        <v>39</v>
      </c>
      <c r="E4385" s="1" t="s">
        <v>47</v>
      </c>
      <c r="F4385" s="1" t="s">
        <v>62</v>
      </c>
      <c r="G4385">
        <v>1229.05</v>
      </c>
      <c r="H4385">
        <v>3</v>
      </c>
      <c r="I4385">
        <v>3687.15</v>
      </c>
      <c r="J4385">
        <v>3.56</v>
      </c>
      <c r="K4385">
        <v>2214</v>
      </c>
      <c r="L4385" s="2">
        <v>45518</v>
      </c>
      <c r="O4385" t="str">
        <f>IF(ecommerce_10000[[#This Row],[Platform]]="Souq","sq",ecommerce_10000[[#This Row],[Platform]])</f>
        <v>Amazon</v>
      </c>
      <c r="P4385" t="str">
        <f>IF(E4385="Souq","sq",IF(E4385="Jumia","Jum",E4385))</f>
        <v>Amazon</v>
      </c>
      <c r="Q4385">
        <f>VLOOKUP(ecommerce_10000[[#This Row],[City]],F:I,4,FALSE)</f>
        <v>27872.98</v>
      </c>
      <c r="R4385" s="1">
        <f>SUMIF(C:C,ecommerce_10000[[#This Row],[Category]],I:I)</f>
        <v>91504159.730000004</v>
      </c>
      <c r="S4385" s="1">
        <f>SUMIFS(I:I,C:C,C4385)</f>
        <v>91504159.730000004</v>
      </c>
      <c r="T4385" s="1" t="str">
        <f>INDEX(F:F,MATCH(ecommerce_10000[[#This Row],[TotalAmount]],I:I,0))</f>
        <v>Giza</v>
      </c>
    </row>
    <row r="4386" spans="1:20" x14ac:dyDescent="0.3">
      <c r="A4386" s="1" t="s">
        <v>4430</v>
      </c>
      <c r="B4386" s="1" t="s">
        <v>49</v>
      </c>
      <c r="C4386" s="1" t="s">
        <v>14</v>
      </c>
      <c r="D4386" s="1" t="s">
        <v>50</v>
      </c>
      <c r="E4386" s="1" t="s">
        <v>47</v>
      </c>
      <c r="F4386" s="1" t="s">
        <v>23</v>
      </c>
      <c r="G4386">
        <v>17406.86</v>
      </c>
      <c r="H4386">
        <v>2</v>
      </c>
      <c r="I4386">
        <v>34813.72</v>
      </c>
      <c r="J4386">
        <v>3.24</v>
      </c>
      <c r="K4386">
        <v>921</v>
      </c>
      <c r="L4386" s="2">
        <v>45385</v>
      </c>
      <c r="O4386" t="str">
        <f>IF(ecommerce_10000[[#This Row],[Platform]]="Souq","sq",ecommerce_10000[[#This Row],[Platform]])</f>
        <v>Amazon</v>
      </c>
      <c r="P4386" t="str">
        <f>IF(E4386="Souq","sq",IF(E4386="Jumia","Jum",E4386))</f>
        <v>Amazon</v>
      </c>
      <c r="Q4386">
        <f>VLOOKUP(ecommerce_10000[[#This Row],[City]],F:I,4,FALSE)</f>
        <v>13290.4</v>
      </c>
      <c r="R4386" s="1">
        <f>SUMIF(C:C,ecommerce_10000[[#This Row],[Category]],I:I)</f>
        <v>92327183.770000085</v>
      </c>
      <c r="S4386" s="1">
        <f>SUMIFS(I:I,C:C,C4386)</f>
        <v>92327183.770000085</v>
      </c>
      <c r="T4386" s="1" t="str">
        <f>INDEX(F:F,MATCH(ecommerce_10000[[#This Row],[TotalAmount]],I:I,0))</f>
        <v>Alexandria</v>
      </c>
    </row>
    <row r="4387" spans="1:20" x14ac:dyDescent="0.3">
      <c r="A4387" s="1" t="s">
        <v>4431</v>
      </c>
      <c r="B4387" s="1" t="s">
        <v>30</v>
      </c>
      <c r="C4387" s="1" t="s">
        <v>31</v>
      </c>
      <c r="D4387" s="1" t="s">
        <v>32</v>
      </c>
      <c r="E4387" s="1" t="s">
        <v>16</v>
      </c>
      <c r="F4387" s="1" t="s">
        <v>28</v>
      </c>
      <c r="G4387">
        <v>1373.88</v>
      </c>
      <c r="H4387">
        <v>5</v>
      </c>
      <c r="I4387">
        <v>6869.4</v>
      </c>
      <c r="J4387">
        <v>4.8099999999999996</v>
      </c>
      <c r="K4387">
        <v>2788</v>
      </c>
      <c r="L4387" s="2">
        <v>45640</v>
      </c>
      <c r="O4387" t="str">
        <f>IF(ecommerce_10000[[#This Row],[Platform]]="Souq","sq",ecommerce_10000[[#This Row],[Platform]])</f>
        <v>sq</v>
      </c>
      <c r="P4387" t="str">
        <f>IF(E4387="Souq","sq",IF(E4387="Jumia","Jum",E4387))</f>
        <v>sq</v>
      </c>
      <c r="Q4387">
        <f>VLOOKUP(ecommerce_10000[[#This Row],[City]],F:I,4,FALSE)</f>
        <v>26648.76</v>
      </c>
      <c r="R4387" s="1">
        <f>SUMIF(C:C,ecommerce_10000[[#This Row],[Category]],I:I)</f>
        <v>57542997.559999913</v>
      </c>
      <c r="S4387" s="1">
        <f>SUMIFS(I:I,C:C,C4387)</f>
        <v>57542997.559999913</v>
      </c>
      <c r="T4387" s="1" t="str">
        <f>INDEX(F:F,MATCH(ecommerce_10000[[#This Row],[TotalAmount]],I:I,0))</f>
        <v>Casablanca</v>
      </c>
    </row>
    <row r="4388" spans="1:20" x14ac:dyDescent="0.3">
      <c r="A4388" s="1" t="s">
        <v>4432</v>
      </c>
      <c r="B4388" s="1" t="s">
        <v>38</v>
      </c>
      <c r="C4388" s="1" t="s">
        <v>20</v>
      </c>
      <c r="D4388" s="1" t="s">
        <v>39</v>
      </c>
      <c r="E4388" s="1" t="s">
        <v>16</v>
      </c>
      <c r="F4388" s="1" t="s">
        <v>23</v>
      </c>
      <c r="G4388">
        <v>15699.12</v>
      </c>
      <c r="H4388">
        <v>4</v>
      </c>
      <c r="I4388">
        <v>62796.480000000003</v>
      </c>
      <c r="J4388">
        <v>1.02</v>
      </c>
      <c r="K4388">
        <v>1881</v>
      </c>
      <c r="L4388" s="2">
        <v>45380</v>
      </c>
      <c r="O4388" t="str">
        <f>IF(ecommerce_10000[[#This Row],[Platform]]="Souq","sq",ecommerce_10000[[#This Row],[Platform]])</f>
        <v>sq</v>
      </c>
      <c r="P4388" t="str">
        <f>IF(E4388="Souq","sq",IF(E4388="Jumia","Jum",E4388))</f>
        <v>sq</v>
      </c>
      <c r="Q4388">
        <f>VLOOKUP(ecommerce_10000[[#This Row],[City]],F:I,4,FALSE)</f>
        <v>13290.4</v>
      </c>
      <c r="R4388" s="1">
        <f>SUMIF(C:C,ecommerce_10000[[#This Row],[Category]],I:I)</f>
        <v>91504159.730000004</v>
      </c>
      <c r="S4388" s="1">
        <f>SUMIFS(I:I,C:C,C4388)</f>
        <v>91504159.730000004</v>
      </c>
      <c r="T4388" s="1" t="str">
        <f>INDEX(F:F,MATCH(ecommerce_10000[[#This Row],[TotalAmount]],I:I,0))</f>
        <v>Alexandria</v>
      </c>
    </row>
    <row r="4389" spans="1:20" x14ac:dyDescent="0.3">
      <c r="A4389" s="1" t="s">
        <v>4433</v>
      </c>
      <c r="B4389" s="1" t="s">
        <v>65</v>
      </c>
      <c r="C4389" s="1" t="s">
        <v>20</v>
      </c>
      <c r="D4389" s="1" t="s">
        <v>66</v>
      </c>
      <c r="E4389" s="1" t="s">
        <v>16</v>
      </c>
      <c r="F4389" s="1" t="s">
        <v>33</v>
      </c>
      <c r="G4389">
        <v>13232.24</v>
      </c>
      <c r="H4389">
        <v>2</v>
      </c>
      <c r="I4389">
        <v>26464.48</v>
      </c>
      <c r="J4389">
        <v>1.77</v>
      </c>
      <c r="K4389">
        <v>793</v>
      </c>
      <c r="L4389" s="2">
        <v>45493</v>
      </c>
      <c r="O4389" t="str">
        <f>IF(ecommerce_10000[[#This Row],[Platform]]="Souq","sq",ecommerce_10000[[#This Row],[Platform]])</f>
        <v>sq</v>
      </c>
      <c r="P4389" t="str">
        <f>IF(E4389="Souq","sq",IF(E4389="Jumia","Jum",E4389))</f>
        <v>sq</v>
      </c>
      <c r="Q4389">
        <f>VLOOKUP(ecommerce_10000[[#This Row],[City]],F:I,4,FALSE)</f>
        <v>3665.44</v>
      </c>
      <c r="R4389" s="1">
        <f>SUMIF(C:C,ecommerce_10000[[#This Row],[Category]],I:I)</f>
        <v>91504159.730000004</v>
      </c>
      <c r="S4389" s="1">
        <f>SUMIFS(I:I,C:C,C4389)</f>
        <v>91504159.730000004</v>
      </c>
      <c r="T4389" s="1" t="str">
        <f>INDEX(F:F,MATCH(ecommerce_10000[[#This Row],[TotalAmount]],I:I,0))</f>
        <v>Dubai</v>
      </c>
    </row>
    <row r="4390" spans="1:20" x14ac:dyDescent="0.3">
      <c r="A4390" s="1" t="s">
        <v>4434</v>
      </c>
      <c r="B4390" s="1" t="s">
        <v>30</v>
      </c>
      <c r="C4390" s="1" t="s">
        <v>31</v>
      </c>
      <c r="D4390" s="1" t="s">
        <v>32</v>
      </c>
      <c r="E4390" s="1" t="s">
        <v>47</v>
      </c>
      <c r="F4390" s="1" t="s">
        <v>17</v>
      </c>
      <c r="G4390">
        <v>14416.01</v>
      </c>
      <c r="H4390">
        <v>2</v>
      </c>
      <c r="I4390">
        <v>28832.02</v>
      </c>
      <c r="J4390">
        <v>1.06</v>
      </c>
      <c r="K4390">
        <v>3406</v>
      </c>
      <c r="L4390" s="2">
        <v>45424</v>
      </c>
      <c r="O4390" t="str">
        <f>IF(ecommerce_10000[[#This Row],[Platform]]="Souq","sq",ecommerce_10000[[#This Row],[Platform]])</f>
        <v>Amazon</v>
      </c>
      <c r="P4390" t="str">
        <f>IF(E4390="Souq","sq",IF(E4390="Jumia","Jum",E4390))</f>
        <v>Amazon</v>
      </c>
      <c r="Q4390">
        <f>VLOOKUP(ecommerce_10000[[#This Row],[City]],F:I,4,FALSE)</f>
        <v>16284.02</v>
      </c>
      <c r="R4390" s="1">
        <f>SUMIF(C:C,ecommerce_10000[[#This Row],[Category]],I:I)</f>
        <v>57542997.559999913</v>
      </c>
      <c r="S4390" s="1">
        <f>SUMIFS(I:I,C:C,C4390)</f>
        <v>57542997.559999913</v>
      </c>
      <c r="T4390" s="1" t="str">
        <f>INDEX(F:F,MATCH(ecommerce_10000[[#This Row],[TotalAmount]],I:I,0))</f>
        <v>Cairo</v>
      </c>
    </row>
    <row r="4391" spans="1:20" x14ac:dyDescent="0.3">
      <c r="A4391" s="1" t="s">
        <v>4435</v>
      </c>
      <c r="B4391" s="1" t="s">
        <v>25</v>
      </c>
      <c r="C4391" s="1" t="s">
        <v>26</v>
      </c>
      <c r="D4391" s="1" t="s">
        <v>27</v>
      </c>
      <c r="E4391" s="1" t="s">
        <v>16</v>
      </c>
      <c r="F4391" s="1" t="s">
        <v>23</v>
      </c>
      <c r="G4391">
        <v>7451.12</v>
      </c>
      <c r="H4391">
        <v>4</v>
      </c>
      <c r="I4391">
        <v>29804.48</v>
      </c>
      <c r="J4391">
        <v>1.89</v>
      </c>
      <c r="K4391">
        <v>2664</v>
      </c>
      <c r="L4391" s="2">
        <v>45561</v>
      </c>
      <c r="O4391" t="str">
        <f>IF(ecommerce_10000[[#This Row],[Platform]]="Souq","sq",ecommerce_10000[[#This Row],[Platform]])</f>
        <v>sq</v>
      </c>
      <c r="P4391" t="str">
        <f>IF(E4391="Souq","sq",IF(E4391="Jumia","Jum",E4391))</f>
        <v>sq</v>
      </c>
      <c r="Q4391">
        <f>VLOOKUP(ecommerce_10000[[#This Row],[City]],F:I,4,FALSE)</f>
        <v>13290.4</v>
      </c>
      <c r="R4391" s="1">
        <f>SUMIF(C:C,ecommerce_10000[[#This Row],[Category]],I:I)</f>
        <v>29200970.130000021</v>
      </c>
      <c r="S4391" s="1">
        <f>SUMIFS(I:I,C:C,C4391)</f>
        <v>29200970.130000021</v>
      </c>
      <c r="T4391" s="1" t="str">
        <f>INDEX(F:F,MATCH(ecommerce_10000[[#This Row],[TotalAmount]],I:I,0))</f>
        <v>Alexandria</v>
      </c>
    </row>
    <row r="4392" spans="1:20" x14ac:dyDescent="0.3">
      <c r="A4392" s="1" t="s">
        <v>4436</v>
      </c>
      <c r="B4392" s="1" t="s">
        <v>13</v>
      </c>
      <c r="C4392" s="1" t="s">
        <v>14</v>
      </c>
      <c r="D4392" s="1" t="s">
        <v>15</v>
      </c>
      <c r="E4392" s="1" t="s">
        <v>22</v>
      </c>
      <c r="F4392" s="1" t="s">
        <v>33</v>
      </c>
      <c r="G4392">
        <v>13366.29</v>
      </c>
      <c r="H4392">
        <v>2</v>
      </c>
      <c r="I4392">
        <v>26732.58</v>
      </c>
      <c r="J4392">
        <v>3.39</v>
      </c>
      <c r="K4392">
        <v>1756</v>
      </c>
      <c r="L4392" s="2">
        <v>45642</v>
      </c>
      <c r="O4392" t="str">
        <f>IF(ecommerce_10000[[#This Row],[Platform]]="Souq","sq",ecommerce_10000[[#This Row],[Platform]])</f>
        <v>Jumia</v>
      </c>
      <c r="P4392" t="str">
        <f>IF(E4392="Souq","sq",IF(E4392="Jumia","Jum",E4392))</f>
        <v>Jum</v>
      </c>
      <c r="Q4392">
        <f>VLOOKUP(ecommerce_10000[[#This Row],[City]],F:I,4,FALSE)</f>
        <v>3665.44</v>
      </c>
      <c r="R4392" s="1">
        <f>SUMIF(C:C,ecommerce_10000[[#This Row],[Category]],I:I)</f>
        <v>92327183.770000085</v>
      </c>
      <c r="S4392" s="1">
        <f>SUMIFS(I:I,C:C,C4392)</f>
        <v>92327183.770000085</v>
      </c>
      <c r="T4392" s="1" t="str">
        <f>INDEX(F:F,MATCH(ecommerce_10000[[#This Row],[TotalAmount]],I:I,0))</f>
        <v>Dubai</v>
      </c>
    </row>
    <row r="4393" spans="1:20" x14ac:dyDescent="0.3">
      <c r="A4393" s="1" t="s">
        <v>4437</v>
      </c>
      <c r="B4393" s="1" t="s">
        <v>43</v>
      </c>
      <c r="C4393" s="1" t="s">
        <v>44</v>
      </c>
      <c r="D4393" s="1" t="s">
        <v>45</v>
      </c>
      <c r="E4393" s="1" t="s">
        <v>47</v>
      </c>
      <c r="F4393" s="1" t="s">
        <v>62</v>
      </c>
      <c r="G4393">
        <v>14660.41</v>
      </c>
      <c r="H4393">
        <v>3</v>
      </c>
      <c r="I4393">
        <v>43981.23</v>
      </c>
      <c r="J4393">
        <v>1.22</v>
      </c>
      <c r="K4393">
        <v>4301</v>
      </c>
      <c r="L4393" s="2">
        <v>45355</v>
      </c>
      <c r="O4393" t="str">
        <f>IF(ecommerce_10000[[#This Row],[Platform]]="Souq","sq",ecommerce_10000[[#This Row],[Platform]])</f>
        <v>Amazon</v>
      </c>
      <c r="P4393" t="str">
        <f>IF(E4393="Souq","sq",IF(E4393="Jumia","Jum",E4393))</f>
        <v>Amazon</v>
      </c>
      <c r="Q4393">
        <f>VLOOKUP(ecommerce_10000[[#This Row],[City]],F:I,4,FALSE)</f>
        <v>27872.98</v>
      </c>
      <c r="R4393" s="1">
        <f>SUMIF(C:C,ecommerce_10000[[#This Row],[Category]],I:I)</f>
        <v>31420413.200000018</v>
      </c>
      <c r="S4393" s="1">
        <f>SUMIFS(I:I,C:C,C4393)</f>
        <v>31420413.200000018</v>
      </c>
      <c r="T4393" s="1" t="str">
        <f>INDEX(F:F,MATCH(ecommerce_10000[[#This Row],[TotalAmount]],I:I,0))</f>
        <v>Giza</v>
      </c>
    </row>
    <row r="4394" spans="1:20" x14ac:dyDescent="0.3">
      <c r="A4394" s="1" t="s">
        <v>4438</v>
      </c>
      <c r="B4394" s="1" t="s">
        <v>35</v>
      </c>
      <c r="C4394" s="1" t="s">
        <v>14</v>
      </c>
      <c r="D4394" s="1" t="s">
        <v>36</v>
      </c>
      <c r="E4394" s="1" t="s">
        <v>16</v>
      </c>
      <c r="F4394" s="1" t="s">
        <v>17</v>
      </c>
      <c r="G4394">
        <v>13088.05</v>
      </c>
      <c r="H4394">
        <v>5</v>
      </c>
      <c r="I4394">
        <v>65440.25</v>
      </c>
      <c r="J4394">
        <v>4.13</v>
      </c>
      <c r="K4394">
        <v>1148</v>
      </c>
      <c r="L4394" s="2">
        <v>45348</v>
      </c>
      <c r="O4394" t="str">
        <f>IF(ecommerce_10000[[#This Row],[Platform]]="Souq","sq",ecommerce_10000[[#This Row],[Platform]])</f>
        <v>sq</v>
      </c>
      <c r="P4394" t="str">
        <f>IF(E4394="Souq","sq",IF(E4394="Jumia","Jum",E4394))</f>
        <v>sq</v>
      </c>
      <c r="Q4394">
        <f>VLOOKUP(ecommerce_10000[[#This Row],[City]],F:I,4,FALSE)</f>
        <v>16284.02</v>
      </c>
      <c r="R4394" s="1">
        <f>SUMIF(C:C,ecommerce_10000[[#This Row],[Category]],I:I)</f>
        <v>92327183.770000085</v>
      </c>
      <c r="S4394" s="1">
        <f>SUMIFS(I:I,C:C,C4394)</f>
        <v>92327183.770000085</v>
      </c>
      <c r="T4394" s="1" t="str">
        <f>INDEX(F:F,MATCH(ecommerce_10000[[#This Row],[TotalAmount]],I:I,0))</f>
        <v>Cairo</v>
      </c>
    </row>
    <row r="4395" spans="1:20" x14ac:dyDescent="0.3">
      <c r="A4395" s="1" t="s">
        <v>4439</v>
      </c>
      <c r="B4395" s="1" t="s">
        <v>65</v>
      </c>
      <c r="C4395" s="1" t="s">
        <v>20</v>
      </c>
      <c r="D4395" s="1" t="s">
        <v>66</v>
      </c>
      <c r="E4395" s="1" t="s">
        <v>47</v>
      </c>
      <c r="F4395" s="1" t="s">
        <v>62</v>
      </c>
      <c r="G4395">
        <v>2596.0100000000002</v>
      </c>
      <c r="H4395">
        <v>3</v>
      </c>
      <c r="I4395">
        <v>7788.03</v>
      </c>
      <c r="J4395">
        <v>2.44</v>
      </c>
      <c r="K4395">
        <v>2009</v>
      </c>
      <c r="L4395" s="2">
        <v>45422</v>
      </c>
      <c r="O4395" t="str">
        <f>IF(ecommerce_10000[[#This Row],[Platform]]="Souq","sq",ecommerce_10000[[#This Row],[Platform]])</f>
        <v>Amazon</v>
      </c>
      <c r="P4395" t="str">
        <f>IF(E4395="Souq","sq",IF(E4395="Jumia","Jum",E4395))</f>
        <v>Amazon</v>
      </c>
      <c r="Q4395">
        <f>VLOOKUP(ecommerce_10000[[#This Row],[City]],F:I,4,FALSE)</f>
        <v>27872.98</v>
      </c>
      <c r="R4395" s="1">
        <f>SUMIF(C:C,ecommerce_10000[[#This Row],[Category]],I:I)</f>
        <v>91504159.730000004</v>
      </c>
      <c r="S4395" s="1">
        <f>SUMIFS(I:I,C:C,C4395)</f>
        <v>91504159.730000004</v>
      </c>
      <c r="T4395" s="1" t="str">
        <f>INDEX(F:F,MATCH(ecommerce_10000[[#This Row],[TotalAmount]],I:I,0))</f>
        <v>Giza</v>
      </c>
    </row>
    <row r="4396" spans="1:20" x14ac:dyDescent="0.3">
      <c r="A4396" s="1" t="s">
        <v>4440</v>
      </c>
      <c r="B4396" s="1" t="s">
        <v>13</v>
      </c>
      <c r="C4396" s="1" t="s">
        <v>14</v>
      </c>
      <c r="D4396" s="1" t="s">
        <v>15</v>
      </c>
      <c r="E4396" s="1" t="s">
        <v>22</v>
      </c>
      <c r="F4396" s="1" t="s">
        <v>23</v>
      </c>
      <c r="G4396">
        <v>3750.71</v>
      </c>
      <c r="H4396">
        <v>3</v>
      </c>
      <c r="I4396">
        <v>11252.13</v>
      </c>
      <c r="J4396">
        <v>4.74</v>
      </c>
      <c r="K4396">
        <v>2544</v>
      </c>
      <c r="L4396" s="2">
        <v>45372</v>
      </c>
      <c r="O4396" t="str">
        <f>IF(ecommerce_10000[[#This Row],[Platform]]="Souq","sq",ecommerce_10000[[#This Row],[Platform]])</f>
        <v>Jumia</v>
      </c>
      <c r="P4396" t="str">
        <f>IF(E4396="Souq","sq",IF(E4396="Jumia","Jum",E4396))</f>
        <v>Jum</v>
      </c>
      <c r="Q4396">
        <f>VLOOKUP(ecommerce_10000[[#This Row],[City]],F:I,4,FALSE)</f>
        <v>13290.4</v>
      </c>
      <c r="R4396" s="1">
        <f>SUMIF(C:C,ecommerce_10000[[#This Row],[Category]],I:I)</f>
        <v>92327183.770000085</v>
      </c>
      <c r="S4396" s="1">
        <f>SUMIFS(I:I,C:C,C4396)</f>
        <v>92327183.770000085</v>
      </c>
      <c r="T4396" s="1" t="str">
        <f>INDEX(F:F,MATCH(ecommerce_10000[[#This Row],[TotalAmount]],I:I,0))</f>
        <v>Alexandria</v>
      </c>
    </row>
    <row r="4397" spans="1:20" x14ac:dyDescent="0.3">
      <c r="A4397" s="1" t="s">
        <v>4441</v>
      </c>
      <c r="B4397" s="1" t="s">
        <v>43</v>
      </c>
      <c r="C4397" s="1" t="s">
        <v>44</v>
      </c>
      <c r="D4397" s="1" t="s">
        <v>45</v>
      </c>
      <c r="E4397" s="1" t="s">
        <v>22</v>
      </c>
      <c r="F4397" s="1" t="s">
        <v>62</v>
      </c>
      <c r="G4397">
        <v>2506.39</v>
      </c>
      <c r="H4397">
        <v>3</v>
      </c>
      <c r="I4397">
        <v>7519.17</v>
      </c>
      <c r="J4397">
        <v>1.37</v>
      </c>
      <c r="K4397">
        <v>495</v>
      </c>
      <c r="L4397" s="2">
        <v>45392</v>
      </c>
      <c r="O4397" t="str">
        <f>IF(ecommerce_10000[[#This Row],[Platform]]="Souq","sq",ecommerce_10000[[#This Row],[Platform]])</f>
        <v>Jumia</v>
      </c>
      <c r="P4397" t="str">
        <f>IF(E4397="Souq","sq",IF(E4397="Jumia","Jum",E4397))</f>
        <v>Jum</v>
      </c>
      <c r="Q4397">
        <f>VLOOKUP(ecommerce_10000[[#This Row],[City]],F:I,4,FALSE)</f>
        <v>27872.98</v>
      </c>
      <c r="R4397" s="1">
        <f>SUMIF(C:C,ecommerce_10000[[#This Row],[Category]],I:I)</f>
        <v>31420413.200000018</v>
      </c>
      <c r="S4397" s="1">
        <f>SUMIFS(I:I,C:C,C4397)</f>
        <v>31420413.200000018</v>
      </c>
      <c r="T4397" s="1" t="str">
        <f>INDEX(F:F,MATCH(ecommerce_10000[[#This Row],[TotalAmount]],I:I,0))</f>
        <v>Giza</v>
      </c>
    </row>
    <row r="4398" spans="1:20" x14ac:dyDescent="0.3">
      <c r="A4398" s="1" t="s">
        <v>4442</v>
      </c>
      <c r="B4398" s="1" t="s">
        <v>35</v>
      </c>
      <c r="C4398" s="1" t="s">
        <v>14</v>
      </c>
      <c r="D4398" s="1" t="s">
        <v>36</v>
      </c>
      <c r="E4398" s="1" t="s">
        <v>16</v>
      </c>
      <c r="F4398" s="1" t="s">
        <v>62</v>
      </c>
      <c r="G4398">
        <v>5131.3999999999996</v>
      </c>
      <c r="H4398">
        <v>1</v>
      </c>
      <c r="I4398">
        <v>5131.3999999999996</v>
      </c>
      <c r="J4398">
        <v>3.74</v>
      </c>
      <c r="K4398">
        <v>1640</v>
      </c>
      <c r="L4398" s="2">
        <v>45485</v>
      </c>
      <c r="O4398" t="str">
        <f>IF(ecommerce_10000[[#This Row],[Platform]]="Souq","sq",ecommerce_10000[[#This Row],[Platform]])</f>
        <v>sq</v>
      </c>
      <c r="P4398" t="str">
        <f>IF(E4398="Souq","sq",IF(E4398="Jumia","Jum",E4398))</f>
        <v>sq</v>
      </c>
      <c r="Q4398">
        <f>VLOOKUP(ecommerce_10000[[#This Row],[City]],F:I,4,FALSE)</f>
        <v>27872.98</v>
      </c>
      <c r="R4398" s="1">
        <f>SUMIF(C:C,ecommerce_10000[[#This Row],[Category]],I:I)</f>
        <v>92327183.770000085</v>
      </c>
      <c r="S4398" s="1">
        <f>SUMIFS(I:I,C:C,C4398)</f>
        <v>92327183.770000085</v>
      </c>
      <c r="T4398" s="1" t="str">
        <f>INDEX(F:F,MATCH(ecommerce_10000[[#This Row],[TotalAmount]],I:I,0))</f>
        <v>Giza</v>
      </c>
    </row>
    <row r="4399" spans="1:20" x14ac:dyDescent="0.3">
      <c r="A4399" s="1" t="s">
        <v>4443</v>
      </c>
      <c r="B4399" s="1" t="s">
        <v>19</v>
      </c>
      <c r="C4399" s="1" t="s">
        <v>20</v>
      </c>
      <c r="D4399" s="1" t="s">
        <v>21</v>
      </c>
      <c r="E4399" s="1" t="s">
        <v>16</v>
      </c>
      <c r="F4399" s="1" t="s">
        <v>40</v>
      </c>
      <c r="G4399">
        <v>6954.11</v>
      </c>
      <c r="H4399">
        <v>4</v>
      </c>
      <c r="I4399">
        <v>27816.44</v>
      </c>
      <c r="J4399">
        <v>4.83</v>
      </c>
      <c r="K4399">
        <v>3295</v>
      </c>
      <c r="L4399" s="2">
        <v>45319</v>
      </c>
      <c r="O4399" t="str">
        <f>IF(ecommerce_10000[[#This Row],[Platform]]="Souq","sq",ecommerce_10000[[#This Row],[Platform]])</f>
        <v>sq</v>
      </c>
      <c r="P4399" t="str">
        <f>IF(E4399="Souq","sq",IF(E4399="Jumia","Jum",E4399))</f>
        <v>sq</v>
      </c>
      <c r="Q4399">
        <f>VLOOKUP(ecommerce_10000[[#This Row],[City]],F:I,4,FALSE)</f>
        <v>99349.3</v>
      </c>
      <c r="R4399" s="1">
        <f>SUMIF(C:C,ecommerce_10000[[#This Row],[Category]],I:I)</f>
        <v>91504159.730000004</v>
      </c>
      <c r="S4399" s="1">
        <f>SUMIFS(I:I,C:C,C4399)</f>
        <v>91504159.730000004</v>
      </c>
      <c r="T4399" s="1" t="str">
        <f>INDEX(F:F,MATCH(ecommerce_10000[[#This Row],[TotalAmount]],I:I,0))</f>
        <v>Riyadh</v>
      </c>
    </row>
    <row r="4400" spans="1:20" x14ac:dyDescent="0.3">
      <c r="A4400" s="1" t="s">
        <v>4444</v>
      </c>
      <c r="B4400" s="1" t="s">
        <v>13</v>
      </c>
      <c r="C4400" s="1" t="s">
        <v>14</v>
      </c>
      <c r="D4400" s="1" t="s">
        <v>15</v>
      </c>
      <c r="E4400" s="1" t="s">
        <v>22</v>
      </c>
      <c r="F4400" s="1" t="s">
        <v>17</v>
      </c>
      <c r="G4400">
        <v>13219.08</v>
      </c>
      <c r="H4400">
        <v>1</v>
      </c>
      <c r="I4400">
        <v>13219.08</v>
      </c>
      <c r="J4400">
        <v>3.91</v>
      </c>
      <c r="K4400">
        <v>1396</v>
      </c>
      <c r="L4400" s="2">
        <v>45487</v>
      </c>
      <c r="O4400" t="str">
        <f>IF(ecommerce_10000[[#This Row],[Platform]]="Souq","sq",ecommerce_10000[[#This Row],[Platform]])</f>
        <v>Jumia</v>
      </c>
      <c r="P4400" t="str">
        <f>IF(E4400="Souq","sq",IF(E4400="Jumia","Jum",E4400))</f>
        <v>Jum</v>
      </c>
      <c r="Q4400">
        <f>VLOOKUP(ecommerce_10000[[#This Row],[City]],F:I,4,FALSE)</f>
        <v>16284.02</v>
      </c>
      <c r="R4400" s="1">
        <f>SUMIF(C:C,ecommerce_10000[[#This Row],[Category]],I:I)</f>
        <v>92327183.770000085</v>
      </c>
      <c r="S4400" s="1">
        <f>SUMIFS(I:I,C:C,C4400)</f>
        <v>92327183.770000085</v>
      </c>
      <c r="T4400" s="1" t="str">
        <f>INDEX(F:F,MATCH(ecommerce_10000[[#This Row],[TotalAmount]],I:I,0))</f>
        <v>Cairo</v>
      </c>
    </row>
    <row r="4401" spans="1:20" x14ac:dyDescent="0.3">
      <c r="A4401" s="1" t="s">
        <v>4445</v>
      </c>
      <c r="B4401" s="1" t="s">
        <v>35</v>
      </c>
      <c r="C4401" s="1" t="s">
        <v>14</v>
      </c>
      <c r="D4401" s="1" t="s">
        <v>36</v>
      </c>
      <c r="E4401" s="1" t="s">
        <v>47</v>
      </c>
      <c r="F4401" s="1" t="s">
        <v>23</v>
      </c>
      <c r="G4401">
        <v>12100.51</v>
      </c>
      <c r="H4401">
        <v>2</v>
      </c>
      <c r="I4401">
        <v>24201.02</v>
      </c>
      <c r="J4401">
        <v>4.63</v>
      </c>
      <c r="K4401">
        <v>3448</v>
      </c>
      <c r="L4401" s="2">
        <v>45297</v>
      </c>
      <c r="O4401" t="str">
        <f>IF(ecommerce_10000[[#This Row],[Platform]]="Souq","sq",ecommerce_10000[[#This Row],[Platform]])</f>
        <v>Amazon</v>
      </c>
      <c r="P4401" t="str">
        <f>IF(E4401="Souq","sq",IF(E4401="Jumia","Jum",E4401))</f>
        <v>Amazon</v>
      </c>
      <c r="Q4401">
        <f>VLOOKUP(ecommerce_10000[[#This Row],[City]],F:I,4,FALSE)</f>
        <v>13290.4</v>
      </c>
      <c r="R4401" s="1">
        <f>SUMIF(C:C,ecommerce_10000[[#This Row],[Category]],I:I)</f>
        <v>92327183.770000085</v>
      </c>
      <c r="S4401" s="1">
        <f>SUMIFS(I:I,C:C,C4401)</f>
        <v>92327183.770000085</v>
      </c>
      <c r="T4401" s="1" t="str">
        <f>INDEX(F:F,MATCH(ecommerce_10000[[#This Row],[TotalAmount]],I:I,0))</f>
        <v>Alexandria</v>
      </c>
    </row>
    <row r="4402" spans="1:20" x14ac:dyDescent="0.3">
      <c r="A4402" s="1" t="s">
        <v>4446</v>
      </c>
      <c r="B4402" s="1" t="s">
        <v>30</v>
      </c>
      <c r="C4402" s="1" t="s">
        <v>31</v>
      </c>
      <c r="D4402" s="1" t="s">
        <v>32</v>
      </c>
      <c r="E4402" s="1" t="s">
        <v>16</v>
      </c>
      <c r="F4402" s="1" t="s">
        <v>40</v>
      </c>
      <c r="G4402">
        <v>9727.65</v>
      </c>
      <c r="H4402">
        <v>5</v>
      </c>
      <c r="I4402">
        <v>48638.25</v>
      </c>
      <c r="J4402">
        <v>4.7</v>
      </c>
      <c r="K4402">
        <v>3846</v>
      </c>
      <c r="L4402" s="2">
        <v>45337</v>
      </c>
      <c r="O4402" t="str">
        <f>IF(ecommerce_10000[[#This Row],[Platform]]="Souq","sq",ecommerce_10000[[#This Row],[Platform]])</f>
        <v>sq</v>
      </c>
      <c r="P4402" t="str">
        <f>IF(E4402="Souq","sq",IF(E4402="Jumia","Jum",E4402))</f>
        <v>sq</v>
      </c>
      <c r="Q4402">
        <f>VLOOKUP(ecommerce_10000[[#This Row],[City]],F:I,4,FALSE)</f>
        <v>99349.3</v>
      </c>
      <c r="R4402" s="1">
        <f>SUMIF(C:C,ecommerce_10000[[#This Row],[Category]],I:I)</f>
        <v>57542997.559999913</v>
      </c>
      <c r="S4402" s="1">
        <f>SUMIFS(I:I,C:C,C4402)</f>
        <v>57542997.559999913</v>
      </c>
      <c r="T4402" s="1" t="str">
        <f>INDEX(F:F,MATCH(ecommerce_10000[[#This Row],[TotalAmount]],I:I,0))</f>
        <v>Riyadh</v>
      </c>
    </row>
    <row r="4403" spans="1:20" x14ac:dyDescent="0.3">
      <c r="A4403" s="1" t="s">
        <v>4447</v>
      </c>
      <c r="B4403" s="1" t="s">
        <v>35</v>
      </c>
      <c r="C4403" s="1" t="s">
        <v>14</v>
      </c>
      <c r="D4403" s="1" t="s">
        <v>36</v>
      </c>
      <c r="E4403" s="1" t="s">
        <v>47</v>
      </c>
      <c r="F4403" s="1" t="s">
        <v>23</v>
      </c>
      <c r="G4403">
        <v>10457.86</v>
      </c>
      <c r="H4403">
        <v>3</v>
      </c>
      <c r="I4403">
        <v>31373.58</v>
      </c>
      <c r="J4403">
        <v>1.07</v>
      </c>
      <c r="K4403">
        <v>2962</v>
      </c>
      <c r="L4403" s="2">
        <v>45343</v>
      </c>
      <c r="O4403" t="str">
        <f>IF(ecommerce_10000[[#This Row],[Platform]]="Souq","sq",ecommerce_10000[[#This Row],[Platform]])</f>
        <v>Amazon</v>
      </c>
      <c r="P4403" t="str">
        <f>IF(E4403="Souq","sq",IF(E4403="Jumia","Jum",E4403))</f>
        <v>Amazon</v>
      </c>
      <c r="Q4403">
        <f>VLOOKUP(ecommerce_10000[[#This Row],[City]],F:I,4,FALSE)</f>
        <v>13290.4</v>
      </c>
      <c r="R4403" s="1">
        <f>SUMIF(C:C,ecommerce_10000[[#This Row],[Category]],I:I)</f>
        <v>92327183.770000085</v>
      </c>
      <c r="S4403" s="1">
        <f>SUMIFS(I:I,C:C,C4403)</f>
        <v>92327183.770000085</v>
      </c>
      <c r="T4403" s="1" t="str">
        <f>INDEX(F:F,MATCH(ecommerce_10000[[#This Row],[TotalAmount]],I:I,0))</f>
        <v>Alexandria</v>
      </c>
    </row>
    <row r="4404" spans="1:20" x14ac:dyDescent="0.3">
      <c r="A4404" s="1" t="s">
        <v>4448</v>
      </c>
      <c r="B4404" s="1" t="s">
        <v>43</v>
      </c>
      <c r="C4404" s="1" t="s">
        <v>44</v>
      </c>
      <c r="D4404" s="1" t="s">
        <v>45</v>
      </c>
      <c r="E4404" s="1" t="s">
        <v>16</v>
      </c>
      <c r="F4404" s="1" t="s">
        <v>62</v>
      </c>
      <c r="G4404">
        <v>9591.86</v>
      </c>
      <c r="H4404">
        <v>3</v>
      </c>
      <c r="I4404">
        <v>28775.58</v>
      </c>
      <c r="J4404">
        <v>4.22</v>
      </c>
      <c r="K4404">
        <v>500</v>
      </c>
      <c r="L4404" s="2">
        <v>45373</v>
      </c>
      <c r="O4404" t="str">
        <f>IF(ecommerce_10000[[#This Row],[Platform]]="Souq","sq",ecommerce_10000[[#This Row],[Platform]])</f>
        <v>sq</v>
      </c>
      <c r="P4404" t="str">
        <f>IF(E4404="Souq","sq",IF(E4404="Jumia","Jum",E4404))</f>
        <v>sq</v>
      </c>
      <c r="Q4404">
        <f>VLOOKUP(ecommerce_10000[[#This Row],[City]],F:I,4,FALSE)</f>
        <v>27872.98</v>
      </c>
      <c r="R4404" s="1">
        <f>SUMIF(C:C,ecommerce_10000[[#This Row],[Category]],I:I)</f>
        <v>31420413.200000018</v>
      </c>
      <c r="S4404" s="1">
        <f>SUMIFS(I:I,C:C,C4404)</f>
        <v>31420413.200000018</v>
      </c>
      <c r="T4404" s="1" t="str">
        <f>INDEX(F:F,MATCH(ecommerce_10000[[#This Row],[TotalAmount]],I:I,0))</f>
        <v>Giza</v>
      </c>
    </row>
    <row r="4405" spans="1:20" x14ac:dyDescent="0.3">
      <c r="A4405" s="1" t="s">
        <v>4449</v>
      </c>
      <c r="B4405" s="1" t="s">
        <v>35</v>
      </c>
      <c r="C4405" s="1" t="s">
        <v>14</v>
      </c>
      <c r="D4405" s="1" t="s">
        <v>36</v>
      </c>
      <c r="E4405" s="1" t="s">
        <v>47</v>
      </c>
      <c r="F4405" s="1" t="s">
        <v>28</v>
      </c>
      <c r="G4405">
        <v>11049.64</v>
      </c>
      <c r="H4405">
        <v>3</v>
      </c>
      <c r="I4405">
        <v>33148.92</v>
      </c>
      <c r="J4405">
        <v>2.48</v>
      </c>
      <c r="K4405">
        <v>3954</v>
      </c>
      <c r="L4405" s="2">
        <v>45398</v>
      </c>
      <c r="O4405" t="str">
        <f>IF(ecommerce_10000[[#This Row],[Platform]]="Souq","sq",ecommerce_10000[[#This Row],[Platform]])</f>
        <v>Amazon</v>
      </c>
      <c r="P4405" t="str">
        <f>IF(E4405="Souq","sq",IF(E4405="Jumia","Jum",E4405))</f>
        <v>Amazon</v>
      </c>
      <c r="Q4405">
        <f>VLOOKUP(ecommerce_10000[[#This Row],[City]],F:I,4,FALSE)</f>
        <v>26648.76</v>
      </c>
      <c r="R4405" s="1">
        <f>SUMIF(C:C,ecommerce_10000[[#This Row],[Category]],I:I)</f>
        <v>92327183.770000085</v>
      </c>
      <c r="S4405" s="1">
        <f>SUMIFS(I:I,C:C,C4405)</f>
        <v>92327183.770000085</v>
      </c>
      <c r="T4405" s="1" t="str">
        <f>INDEX(F:F,MATCH(ecommerce_10000[[#This Row],[TotalAmount]],I:I,0))</f>
        <v>Casablanca</v>
      </c>
    </row>
    <row r="4406" spans="1:20" x14ac:dyDescent="0.3">
      <c r="A4406" s="1" t="s">
        <v>4450</v>
      </c>
      <c r="B4406" s="1" t="s">
        <v>53</v>
      </c>
      <c r="C4406" s="1" t="s">
        <v>31</v>
      </c>
      <c r="D4406" s="1" t="s">
        <v>54</v>
      </c>
      <c r="E4406" s="1" t="s">
        <v>47</v>
      </c>
      <c r="F4406" s="1" t="s">
        <v>33</v>
      </c>
      <c r="G4406">
        <v>18191.97</v>
      </c>
      <c r="H4406">
        <v>1</v>
      </c>
      <c r="I4406">
        <v>18191.97</v>
      </c>
      <c r="J4406">
        <v>1.47</v>
      </c>
      <c r="K4406">
        <v>542</v>
      </c>
      <c r="L4406" s="2">
        <v>45478</v>
      </c>
      <c r="O4406" t="str">
        <f>IF(ecommerce_10000[[#This Row],[Platform]]="Souq","sq",ecommerce_10000[[#This Row],[Platform]])</f>
        <v>Amazon</v>
      </c>
      <c r="P4406" t="str">
        <f>IF(E4406="Souq","sq",IF(E4406="Jumia","Jum",E4406))</f>
        <v>Amazon</v>
      </c>
      <c r="Q4406">
        <f>VLOOKUP(ecommerce_10000[[#This Row],[City]],F:I,4,FALSE)</f>
        <v>3665.44</v>
      </c>
      <c r="R4406" s="1">
        <f>SUMIF(C:C,ecommerce_10000[[#This Row],[Category]],I:I)</f>
        <v>57542997.559999913</v>
      </c>
      <c r="S4406" s="1">
        <f>SUMIFS(I:I,C:C,C4406)</f>
        <v>57542997.559999913</v>
      </c>
      <c r="T4406" s="1" t="str">
        <f>INDEX(F:F,MATCH(ecommerce_10000[[#This Row],[TotalAmount]],I:I,0))</f>
        <v>Dubai</v>
      </c>
    </row>
    <row r="4407" spans="1:20" x14ac:dyDescent="0.3">
      <c r="A4407" s="1" t="s">
        <v>4451</v>
      </c>
      <c r="B4407" s="1" t="s">
        <v>49</v>
      </c>
      <c r="C4407" s="1" t="s">
        <v>14</v>
      </c>
      <c r="D4407" s="1" t="s">
        <v>50</v>
      </c>
      <c r="E4407" s="1" t="s">
        <v>16</v>
      </c>
      <c r="F4407" s="1" t="s">
        <v>62</v>
      </c>
      <c r="G4407">
        <v>5879.14</v>
      </c>
      <c r="H4407">
        <v>5</v>
      </c>
      <c r="I4407">
        <v>29395.7</v>
      </c>
      <c r="J4407">
        <v>4.04</v>
      </c>
      <c r="K4407">
        <v>1926</v>
      </c>
      <c r="L4407" s="2">
        <v>45592</v>
      </c>
      <c r="O4407" t="str">
        <f>IF(ecommerce_10000[[#This Row],[Platform]]="Souq","sq",ecommerce_10000[[#This Row],[Platform]])</f>
        <v>sq</v>
      </c>
      <c r="P4407" t="str">
        <f>IF(E4407="Souq","sq",IF(E4407="Jumia","Jum",E4407))</f>
        <v>sq</v>
      </c>
      <c r="Q4407">
        <f>VLOOKUP(ecommerce_10000[[#This Row],[City]],F:I,4,FALSE)</f>
        <v>27872.98</v>
      </c>
      <c r="R4407" s="1">
        <f>SUMIF(C:C,ecommerce_10000[[#This Row],[Category]],I:I)</f>
        <v>92327183.770000085</v>
      </c>
      <c r="S4407" s="1">
        <f>SUMIFS(I:I,C:C,C4407)</f>
        <v>92327183.770000085</v>
      </c>
      <c r="T4407" s="1" t="str">
        <f>INDEX(F:F,MATCH(ecommerce_10000[[#This Row],[TotalAmount]],I:I,0))</f>
        <v>Giza</v>
      </c>
    </row>
    <row r="4408" spans="1:20" x14ac:dyDescent="0.3">
      <c r="A4408" s="1" t="s">
        <v>4452</v>
      </c>
      <c r="B4408" s="1" t="s">
        <v>49</v>
      </c>
      <c r="C4408" s="1" t="s">
        <v>14</v>
      </c>
      <c r="D4408" s="1" t="s">
        <v>50</v>
      </c>
      <c r="E4408" s="1" t="s">
        <v>47</v>
      </c>
      <c r="F4408" s="1" t="s">
        <v>33</v>
      </c>
      <c r="G4408">
        <v>19238.740000000002</v>
      </c>
      <c r="H4408">
        <v>1</v>
      </c>
      <c r="I4408">
        <v>19238.740000000002</v>
      </c>
      <c r="J4408">
        <v>2.17</v>
      </c>
      <c r="K4408">
        <v>3120</v>
      </c>
      <c r="L4408" s="2">
        <v>45457</v>
      </c>
      <c r="O4408" t="str">
        <f>IF(ecommerce_10000[[#This Row],[Platform]]="Souq","sq",ecommerce_10000[[#This Row],[Platform]])</f>
        <v>Amazon</v>
      </c>
      <c r="P4408" t="str">
        <f>IF(E4408="Souq","sq",IF(E4408="Jumia","Jum",E4408))</f>
        <v>Amazon</v>
      </c>
      <c r="Q4408">
        <f>VLOOKUP(ecommerce_10000[[#This Row],[City]],F:I,4,FALSE)</f>
        <v>3665.44</v>
      </c>
      <c r="R4408" s="1">
        <f>SUMIF(C:C,ecommerce_10000[[#This Row],[Category]],I:I)</f>
        <v>92327183.770000085</v>
      </c>
      <c r="S4408" s="1">
        <f>SUMIFS(I:I,C:C,C4408)</f>
        <v>92327183.770000085</v>
      </c>
      <c r="T4408" s="1" t="str">
        <f>INDEX(F:F,MATCH(ecommerce_10000[[#This Row],[TotalAmount]],I:I,0))</f>
        <v>Dubai</v>
      </c>
    </row>
    <row r="4409" spans="1:20" x14ac:dyDescent="0.3">
      <c r="A4409" s="1" t="s">
        <v>4453</v>
      </c>
      <c r="B4409" s="1" t="s">
        <v>43</v>
      </c>
      <c r="C4409" s="1" t="s">
        <v>44</v>
      </c>
      <c r="D4409" s="1" t="s">
        <v>45</v>
      </c>
      <c r="E4409" s="1" t="s">
        <v>16</v>
      </c>
      <c r="F4409" s="1" t="s">
        <v>62</v>
      </c>
      <c r="G4409">
        <v>17438.27</v>
      </c>
      <c r="H4409">
        <v>5</v>
      </c>
      <c r="I4409">
        <v>87191.35</v>
      </c>
      <c r="J4409">
        <v>4.29</v>
      </c>
      <c r="K4409">
        <v>3863</v>
      </c>
      <c r="L4409" s="2">
        <v>45504</v>
      </c>
      <c r="O4409" t="str">
        <f>IF(ecommerce_10000[[#This Row],[Platform]]="Souq","sq",ecommerce_10000[[#This Row],[Platform]])</f>
        <v>sq</v>
      </c>
      <c r="P4409" t="str">
        <f>IF(E4409="Souq","sq",IF(E4409="Jumia","Jum",E4409))</f>
        <v>sq</v>
      </c>
      <c r="Q4409">
        <f>VLOOKUP(ecommerce_10000[[#This Row],[City]],F:I,4,FALSE)</f>
        <v>27872.98</v>
      </c>
      <c r="R4409" s="1">
        <f>SUMIF(C:C,ecommerce_10000[[#This Row],[Category]],I:I)</f>
        <v>31420413.200000018</v>
      </c>
      <c r="S4409" s="1">
        <f>SUMIFS(I:I,C:C,C4409)</f>
        <v>31420413.200000018</v>
      </c>
      <c r="T4409" s="1" t="str">
        <f>INDEX(F:F,MATCH(ecommerce_10000[[#This Row],[TotalAmount]],I:I,0))</f>
        <v>Giza</v>
      </c>
    </row>
    <row r="4410" spans="1:20" x14ac:dyDescent="0.3">
      <c r="A4410" s="1" t="s">
        <v>4454</v>
      </c>
      <c r="B4410" s="1" t="s">
        <v>35</v>
      </c>
      <c r="C4410" s="1" t="s">
        <v>14</v>
      </c>
      <c r="D4410" s="1" t="s">
        <v>36</v>
      </c>
      <c r="E4410" s="1" t="s">
        <v>22</v>
      </c>
      <c r="F4410" s="1" t="s">
        <v>17</v>
      </c>
      <c r="G4410">
        <v>7165.44</v>
      </c>
      <c r="H4410">
        <v>2</v>
      </c>
      <c r="I4410">
        <v>14330.88</v>
      </c>
      <c r="J4410">
        <v>4.72</v>
      </c>
      <c r="K4410">
        <v>904</v>
      </c>
      <c r="L4410" s="2">
        <v>45373</v>
      </c>
      <c r="O4410" t="str">
        <f>IF(ecommerce_10000[[#This Row],[Platform]]="Souq","sq",ecommerce_10000[[#This Row],[Platform]])</f>
        <v>Jumia</v>
      </c>
      <c r="P4410" t="str">
        <f>IF(E4410="Souq","sq",IF(E4410="Jumia","Jum",E4410))</f>
        <v>Jum</v>
      </c>
      <c r="Q4410">
        <f>VLOOKUP(ecommerce_10000[[#This Row],[City]],F:I,4,FALSE)</f>
        <v>16284.02</v>
      </c>
      <c r="R4410" s="1">
        <f>SUMIF(C:C,ecommerce_10000[[#This Row],[Category]],I:I)</f>
        <v>92327183.770000085</v>
      </c>
      <c r="S4410" s="1">
        <f>SUMIFS(I:I,C:C,C4410)</f>
        <v>92327183.770000085</v>
      </c>
      <c r="T4410" s="1" t="str">
        <f>INDEX(F:F,MATCH(ecommerce_10000[[#This Row],[TotalAmount]],I:I,0))</f>
        <v>Cairo</v>
      </c>
    </row>
    <row r="4411" spans="1:20" x14ac:dyDescent="0.3">
      <c r="A4411" s="1" t="s">
        <v>4455</v>
      </c>
      <c r="B4411" s="1" t="s">
        <v>38</v>
      </c>
      <c r="C4411" s="1" t="s">
        <v>20</v>
      </c>
      <c r="D4411" s="1" t="s">
        <v>39</v>
      </c>
      <c r="E4411" s="1" t="s">
        <v>22</v>
      </c>
      <c r="F4411" s="1" t="s">
        <v>28</v>
      </c>
      <c r="G4411">
        <v>4905.2299999999996</v>
      </c>
      <c r="H4411">
        <v>3</v>
      </c>
      <c r="I4411">
        <v>14715.69</v>
      </c>
      <c r="J4411">
        <v>3.64</v>
      </c>
      <c r="K4411">
        <v>2622</v>
      </c>
      <c r="L4411" s="2">
        <v>45547</v>
      </c>
      <c r="O4411" t="str">
        <f>IF(ecommerce_10000[[#This Row],[Platform]]="Souq","sq",ecommerce_10000[[#This Row],[Platform]])</f>
        <v>Jumia</v>
      </c>
      <c r="P4411" t="str">
        <f>IF(E4411="Souq","sq",IF(E4411="Jumia","Jum",E4411))</f>
        <v>Jum</v>
      </c>
      <c r="Q4411">
        <f>VLOOKUP(ecommerce_10000[[#This Row],[City]],F:I,4,FALSE)</f>
        <v>26648.76</v>
      </c>
      <c r="R4411" s="1">
        <f>SUMIF(C:C,ecommerce_10000[[#This Row],[Category]],I:I)</f>
        <v>91504159.730000004</v>
      </c>
      <c r="S4411" s="1">
        <f>SUMIFS(I:I,C:C,C4411)</f>
        <v>91504159.730000004</v>
      </c>
      <c r="T4411" s="1" t="str">
        <f>INDEX(F:F,MATCH(ecommerce_10000[[#This Row],[TotalAmount]],I:I,0))</f>
        <v>Casablanca</v>
      </c>
    </row>
    <row r="4412" spans="1:20" x14ac:dyDescent="0.3">
      <c r="A4412" s="1" t="s">
        <v>4456</v>
      </c>
      <c r="B4412" s="1" t="s">
        <v>38</v>
      </c>
      <c r="C4412" s="1" t="s">
        <v>20</v>
      </c>
      <c r="D4412" s="1" t="s">
        <v>39</v>
      </c>
      <c r="E4412" s="1" t="s">
        <v>16</v>
      </c>
      <c r="F4412" s="1" t="s">
        <v>23</v>
      </c>
      <c r="G4412">
        <v>14476.69</v>
      </c>
      <c r="H4412">
        <v>3</v>
      </c>
      <c r="I4412">
        <v>43430.07</v>
      </c>
      <c r="J4412">
        <v>2.74</v>
      </c>
      <c r="K4412">
        <v>752</v>
      </c>
      <c r="L4412" s="2">
        <v>45356</v>
      </c>
      <c r="O4412" t="str">
        <f>IF(ecommerce_10000[[#This Row],[Platform]]="Souq","sq",ecommerce_10000[[#This Row],[Platform]])</f>
        <v>sq</v>
      </c>
      <c r="P4412" t="str">
        <f>IF(E4412="Souq","sq",IF(E4412="Jumia","Jum",E4412))</f>
        <v>sq</v>
      </c>
      <c r="Q4412">
        <f>VLOOKUP(ecommerce_10000[[#This Row],[City]],F:I,4,FALSE)</f>
        <v>13290.4</v>
      </c>
      <c r="R4412" s="1">
        <f>SUMIF(C:C,ecommerce_10000[[#This Row],[Category]],I:I)</f>
        <v>91504159.730000004</v>
      </c>
      <c r="S4412" s="1">
        <f>SUMIFS(I:I,C:C,C4412)</f>
        <v>91504159.730000004</v>
      </c>
      <c r="T4412" s="1" t="str">
        <f>INDEX(F:F,MATCH(ecommerce_10000[[#This Row],[TotalAmount]],I:I,0))</f>
        <v>Alexandria</v>
      </c>
    </row>
    <row r="4413" spans="1:20" x14ac:dyDescent="0.3">
      <c r="A4413" s="1" t="s">
        <v>4457</v>
      </c>
      <c r="B4413" s="1" t="s">
        <v>38</v>
      </c>
      <c r="C4413" s="1" t="s">
        <v>20</v>
      </c>
      <c r="D4413" s="1" t="s">
        <v>39</v>
      </c>
      <c r="E4413" s="1" t="s">
        <v>47</v>
      </c>
      <c r="F4413" s="1" t="s">
        <v>40</v>
      </c>
      <c r="G4413">
        <v>14132.14</v>
      </c>
      <c r="H4413">
        <v>2</v>
      </c>
      <c r="I4413">
        <v>28264.28</v>
      </c>
      <c r="J4413">
        <v>3.89</v>
      </c>
      <c r="K4413">
        <v>145</v>
      </c>
      <c r="L4413" s="2">
        <v>45339</v>
      </c>
      <c r="O4413" t="str">
        <f>IF(ecommerce_10000[[#This Row],[Platform]]="Souq","sq",ecommerce_10000[[#This Row],[Platform]])</f>
        <v>Amazon</v>
      </c>
      <c r="P4413" t="str">
        <f>IF(E4413="Souq","sq",IF(E4413="Jumia","Jum",E4413))</f>
        <v>Amazon</v>
      </c>
      <c r="Q4413">
        <f>VLOOKUP(ecommerce_10000[[#This Row],[City]],F:I,4,FALSE)</f>
        <v>99349.3</v>
      </c>
      <c r="R4413" s="1">
        <f>SUMIF(C:C,ecommerce_10000[[#This Row],[Category]],I:I)</f>
        <v>91504159.730000004</v>
      </c>
      <c r="S4413" s="1">
        <f>SUMIFS(I:I,C:C,C4413)</f>
        <v>91504159.730000004</v>
      </c>
      <c r="T4413" s="1" t="str">
        <f>INDEX(F:F,MATCH(ecommerce_10000[[#This Row],[TotalAmount]],I:I,0))</f>
        <v>Riyadh</v>
      </c>
    </row>
    <row r="4414" spans="1:20" x14ac:dyDescent="0.3">
      <c r="A4414" s="1" t="s">
        <v>4458</v>
      </c>
      <c r="B4414" s="1" t="s">
        <v>38</v>
      </c>
      <c r="C4414" s="1" t="s">
        <v>20</v>
      </c>
      <c r="D4414" s="1" t="s">
        <v>39</v>
      </c>
      <c r="E4414" s="1" t="s">
        <v>47</v>
      </c>
      <c r="F4414" s="1" t="s">
        <v>62</v>
      </c>
      <c r="G4414">
        <v>1613.34</v>
      </c>
      <c r="H4414">
        <v>1</v>
      </c>
      <c r="I4414">
        <v>1613.34</v>
      </c>
      <c r="J4414">
        <v>3.49</v>
      </c>
      <c r="K4414">
        <v>1006</v>
      </c>
      <c r="L4414" s="2">
        <v>45533</v>
      </c>
      <c r="O4414" t="str">
        <f>IF(ecommerce_10000[[#This Row],[Platform]]="Souq","sq",ecommerce_10000[[#This Row],[Platform]])</f>
        <v>Amazon</v>
      </c>
      <c r="P4414" t="str">
        <f>IF(E4414="Souq","sq",IF(E4414="Jumia","Jum",E4414))</f>
        <v>Amazon</v>
      </c>
      <c r="Q4414">
        <f>VLOOKUP(ecommerce_10000[[#This Row],[City]],F:I,4,FALSE)</f>
        <v>27872.98</v>
      </c>
      <c r="R4414" s="1">
        <f>SUMIF(C:C,ecommerce_10000[[#This Row],[Category]],I:I)</f>
        <v>91504159.730000004</v>
      </c>
      <c r="S4414" s="1">
        <f>SUMIFS(I:I,C:C,C4414)</f>
        <v>91504159.730000004</v>
      </c>
      <c r="T4414" s="1" t="str">
        <f>INDEX(F:F,MATCH(ecommerce_10000[[#This Row],[TotalAmount]],I:I,0))</f>
        <v>Giza</v>
      </c>
    </row>
    <row r="4415" spans="1:20" x14ac:dyDescent="0.3">
      <c r="A4415" s="1" t="s">
        <v>4459</v>
      </c>
      <c r="B4415" s="1" t="s">
        <v>43</v>
      </c>
      <c r="C4415" s="1" t="s">
        <v>44</v>
      </c>
      <c r="D4415" s="1" t="s">
        <v>45</v>
      </c>
      <c r="E4415" s="1" t="s">
        <v>22</v>
      </c>
      <c r="F4415" s="1" t="s">
        <v>28</v>
      </c>
      <c r="G4415">
        <v>19650.61</v>
      </c>
      <c r="H4415">
        <v>2</v>
      </c>
      <c r="I4415">
        <v>39301.22</v>
      </c>
      <c r="J4415">
        <v>1.73</v>
      </c>
      <c r="K4415">
        <v>4814</v>
      </c>
      <c r="L4415" s="2">
        <v>45385</v>
      </c>
      <c r="O4415" t="str">
        <f>IF(ecommerce_10000[[#This Row],[Platform]]="Souq","sq",ecommerce_10000[[#This Row],[Platform]])</f>
        <v>Jumia</v>
      </c>
      <c r="P4415" t="str">
        <f>IF(E4415="Souq","sq",IF(E4415="Jumia","Jum",E4415))</f>
        <v>Jum</v>
      </c>
      <c r="Q4415">
        <f>VLOOKUP(ecommerce_10000[[#This Row],[City]],F:I,4,FALSE)</f>
        <v>26648.76</v>
      </c>
      <c r="R4415" s="1">
        <f>SUMIF(C:C,ecommerce_10000[[#This Row],[Category]],I:I)</f>
        <v>31420413.200000018</v>
      </c>
      <c r="S4415" s="1">
        <f>SUMIFS(I:I,C:C,C4415)</f>
        <v>31420413.200000018</v>
      </c>
      <c r="T4415" s="1" t="str">
        <f>INDEX(F:F,MATCH(ecommerce_10000[[#This Row],[TotalAmount]],I:I,0))</f>
        <v>Casablanca</v>
      </c>
    </row>
    <row r="4416" spans="1:20" x14ac:dyDescent="0.3">
      <c r="A4416" s="1" t="s">
        <v>4460</v>
      </c>
      <c r="B4416" s="1" t="s">
        <v>30</v>
      </c>
      <c r="C4416" s="1" t="s">
        <v>31</v>
      </c>
      <c r="D4416" s="1" t="s">
        <v>32</v>
      </c>
      <c r="E4416" s="1" t="s">
        <v>16</v>
      </c>
      <c r="F4416" s="1" t="s">
        <v>17</v>
      </c>
      <c r="G4416">
        <v>10802.71</v>
      </c>
      <c r="H4416">
        <v>1</v>
      </c>
      <c r="I4416">
        <v>10802.71</v>
      </c>
      <c r="J4416">
        <v>4.4800000000000004</v>
      </c>
      <c r="K4416">
        <v>183</v>
      </c>
      <c r="L4416" s="2">
        <v>45417</v>
      </c>
      <c r="O4416" t="str">
        <f>IF(ecommerce_10000[[#This Row],[Platform]]="Souq","sq",ecommerce_10000[[#This Row],[Platform]])</f>
        <v>sq</v>
      </c>
      <c r="P4416" t="str">
        <f>IF(E4416="Souq","sq",IF(E4416="Jumia","Jum",E4416))</f>
        <v>sq</v>
      </c>
      <c r="Q4416">
        <f>VLOOKUP(ecommerce_10000[[#This Row],[City]],F:I,4,FALSE)</f>
        <v>16284.02</v>
      </c>
      <c r="R4416" s="1">
        <f>SUMIF(C:C,ecommerce_10000[[#This Row],[Category]],I:I)</f>
        <v>57542997.559999913</v>
      </c>
      <c r="S4416" s="1">
        <f>SUMIFS(I:I,C:C,C4416)</f>
        <v>57542997.559999913</v>
      </c>
      <c r="T4416" s="1" t="str">
        <f>INDEX(F:F,MATCH(ecommerce_10000[[#This Row],[TotalAmount]],I:I,0))</f>
        <v>Cairo</v>
      </c>
    </row>
    <row r="4417" spans="1:20" x14ac:dyDescent="0.3">
      <c r="A4417" s="1" t="s">
        <v>4461</v>
      </c>
      <c r="B4417" s="1" t="s">
        <v>35</v>
      </c>
      <c r="C4417" s="1" t="s">
        <v>14</v>
      </c>
      <c r="D4417" s="1" t="s">
        <v>36</v>
      </c>
      <c r="E4417" s="1" t="s">
        <v>16</v>
      </c>
      <c r="F4417" s="1" t="s">
        <v>17</v>
      </c>
      <c r="G4417">
        <v>3581.11</v>
      </c>
      <c r="H4417">
        <v>2</v>
      </c>
      <c r="I4417">
        <v>7162.22</v>
      </c>
      <c r="J4417">
        <v>1.52</v>
      </c>
      <c r="K4417">
        <v>1826</v>
      </c>
      <c r="L4417" s="2">
        <v>45424</v>
      </c>
      <c r="O4417" t="str">
        <f>IF(ecommerce_10000[[#This Row],[Platform]]="Souq","sq",ecommerce_10000[[#This Row],[Platform]])</f>
        <v>sq</v>
      </c>
      <c r="P4417" t="str">
        <f>IF(E4417="Souq","sq",IF(E4417="Jumia","Jum",E4417))</f>
        <v>sq</v>
      </c>
      <c r="Q4417">
        <f>VLOOKUP(ecommerce_10000[[#This Row],[City]],F:I,4,FALSE)</f>
        <v>16284.02</v>
      </c>
      <c r="R4417" s="1">
        <f>SUMIF(C:C,ecommerce_10000[[#This Row],[Category]],I:I)</f>
        <v>92327183.770000085</v>
      </c>
      <c r="S4417" s="1">
        <f>SUMIFS(I:I,C:C,C4417)</f>
        <v>92327183.770000085</v>
      </c>
      <c r="T4417" s="1" t="str">
        <f>INDEX(F:F,MATCH(ecommerce_10000[[#This Row],[TotalAmount]],I:I,0))</f>
        <v>Cairo</v>
      </c>
    </row>
    <row r="4418" spans="1:20" x14ac:dyDescent="0.3">
      <c r="A4418" s="1" t="s">
        <v>4462</v>
      </c>
      <c r="B4418" s="1" t="s">
        <v>65</v>
      </c>
      <c r="C4418" s="1" t="s">
        <v>20</v>
      </c>
      <c r="D4418" s="1" t="s">
        <v>66</v>
      </c>
      <c r="E4418" s="1" t="s">
        <v>47</v>
      </c>
      <c r="F4418" s="1" t="s">
        <v>40</v>
      </c>
      <c r="G4418">
        <v>12711.67</v>
      </c>
      <c r="H4418">
        <v>4</v>
      </c>
      <c r="I4418">
        <v>50846.68</v>
      </c>
      <c r="J4418">
        <v>3.3</v>
      </c>
      <c r="K4418">
        <v>2434</v>
      </c>
      <c r="L4418" s="2">
        <v>45561</v>
      </c>
      <c r="O4418" t="str">
        <f>IF(ecommerce_10000[[#This Row],[Platform]]="Souq","sq",ecommerce_10000[[#This Row],[Platform]])</f>
        <v>Amazon</v>
      </c>
      <c r="P4418" t="str">
        <f>IF(E4418="Souq","sq",IF(E4418="Jumia","Jum",E4418))</f>
        <v>Amazon</v>
      </c>
      <c r="Q4418">
        <f>VLOOKUP(ecommerce_10000[[#This Row],[City]],F:I,4,FALSE)</f>
        <v>99349.3</v>
      </c>
      <c r="R4418" s="1">
        <f>SUMIF(C:C,ecommerce_10000[[#This Row],[Category]],I:I)</f>
        <v>91504159.730000004</v>
      </c>
      <c r="S4418" s="1">
        <f>SUMIFS(I:I,C:C,C4418)</f>
        <v>91504159.730000004</v>
      </c>
      <c r="T4418" s="1" t="str">
        <f>INDEX(F:F,MATCH(ecommerce_10000[[#This Row],[TotalAmount]],I:I,0))</f>
        <v>Riyadh</v>
      </c>
    </row>
    <row r="4419" spans="1:20" x14ac:dyDescent="0.3">
      <c r="A4419" s="1" t="s">
        <v>4463</v>
      </c>
      <c r="B4419" s="1" t="s">
        <v>49</v>
      </c>
      <c r="C4419" s="1" t="s">
        <v>14</v>
      </c>
      <c r="D4419" s="1" t="s">
        <v>50</v>
      </c>
      <c r="E4419" s="1" t="s">
        <v>16</v>
      </c>
      <c r="F4419" s="1" t="s">
        <v>62</v>
      </c>
      <c r="G4419">
        <v>5480.89</v>
      </c>
      <c r="H4419">
        <v>4</v>
      </c>
      <c r="I4419">
        <v>21923.56</v>
      </c>
      <c r="J4419">
        <v>1.1200000000000001</v>
      </c>
      <c r="K4419">
        <v>1668</v>
      </c>
      <c r="L4419" s="2">
        <v>45632</v>
      </c>
      <c r="O4419" t="str">
        <f>IF(ecommerce_10000[[#This Row],[Platform]]="Souq","sq",ecommerce_10000[[#This Row],[Platform]])</f>
        <v>sq</v>
      </c>
      <c r="P4419" t="str">
        <f>IF(E4419="Souq","sq",IF(E4419="Jumia","Jum",E4419))</f>
        <v>sq</v>
      </c>
      <c r="Q4419">
        <f>VLOOKUP(ecommerce_10000[[#This Row],[City]],F:I,4,FALSE)</f>
        <v>27872.98</v>
      </c>
      <c r="R4419" s="1">
        <f>SUMIF(C:C,ecommerce_10000[[#This Row],[Category]],I:I)</f>
        <v>92327183.770000085</v>
      </c>
      <c r="S4419" s="1">
        <f>SUMIFS(I:I,C:C,C4419)</f>
        <v>92327183.770000085</v>
      </c>
      <c r="T4419" s="1" t="str">
        <f>INDEX(F:F,MATCH(ecommerce_10000[[#This Row],[TotalAmount]],I:I,0))</f>
        <v>Giza</v>
      </c>
    </row>
    <row r="4420" spans="1:20" x14ac:dyDescent="0.3">
      <c r="A4420" s="1" t="s">
        <v>4464</v>
      </c>
      <c r="B4420" s="1" t="s">
        <v>65</v>
      </c>
      <c r="C4420" s="1" t="s">
        <v>20</v>
      </c>
      <c r="D4420" s="1" t="s">
        <v>66</v>
      </c>
      <c r="E4420" s="1" t="s">
        <v>47</v>
      </c>
      <c r="F4420" s="1" t="s">
        <v>33</v>
      </c>
      <c r="G4420">
        <v>7290.62</v>
      </c>
      <c r="H4420">
        <v>5</v>
      </c>
      <c r="I4420">
        <v>36453.1</v>
      </c>
      <c r="J4420">
        <v>4.03</v>
      </c>
      <c r="K4420">
        <v>1577</v>
      </c>
      <c r="L4420" s="2">
        <v>45459</v>
      </c>
      <c r="O4420" t="str">
        <f>IF(ecommerce_10000[[#This Row],[Platform]]="Souq","sq",ecommerce_10000[[#This Row],[Platform]])</f>
        <v>Amazon</v>
      </c>
      <c r="P4420" t="str">
        <f>IF(E4420="Souq","sq",IF(E4420="Jumia","Jum",E4420))</f>
        <v>Amazon</v>
      </c>
      <c r="Q4420">
        <f>VLOOKUP(ecommerce_10000[[#This Row],[City]],F:I,4,FALSE)</f>
        <v>3665.44</v>
      </c>
      <c r="R4420" s="1">
        <f>SUMIF(C:C,ecommerce_10000[[#This Row],[Category]],I:I)</f>
        <v>91504159.730000004</v>
      </c>
      <c r="S4420" s="1">
        <f>SUMIFS(I:I,C:C,C4420)</f>
        <v>91504159.730000004</v>
      </c>
      <c r="T4420" s="1" t="str">
        <f>INDEX(F:F,MATCH(ecommerce_10000[[#This Row],[TotalAmount]],I:I,0))</f>
        <v>Dubai</v>
      </c>
    </row>
    <row r="4421" spans="1:20" x14ac:dyDescent="0.3">
      <c r="A4421" s="1" t="s">
        <v>4465</v>
      </c>
      <c r="B4421" s="1" t="s">
        <v>19</v>
      </c>
      <c r="C4421" s="1" t="s">
        <v>20</v>
      </c>
      <c r="D4421" s="1" t="s">
        <v>21</v>
      </c>
      <c r="E4421" s="1" t="s">
        <v>47</v>
      </c>
      <c r="F4421" s="1" t="s">
        <v>28</v>
      </c>
      <c r="G4421">
        <v>3293.73</v>
      </c>
      <c r="H4421">
        <v>3</v>
      </c>
      <c r="I4421">
        <v>9881.19</v>
      </c>
      <c r="J4421">
        <v>3.26</v>
      </c>
      <c r="K4421">
        <v>2888</v>
      </c>
      <c r="L4421" s="2">
        <v>45378</v>
      </c>
      <c r="O4421" t="str">
        <f>IF(ecommerce_10000[[#This Row],[Platform]]="Souq","sq",ecommerce_10000[[#This Row],[Platform]])</f>
        <v>Amazon</v>
      </c>
      <c r="P4421" t="str">
        <f>IF(E4421="Souq","sq",IF(E4421="Jumia","Jum",E4421))</f>
        <v>Amazon</v>
      </c>
      <c r="Q4421">
        <f>VLOOKUP(ecommerce_10000[[#This Row],[City]],F:I,4,FALSE)</f>
        <v>26648.76</v>
      </c>
      <c r="R4421" s="1">
        <f>SUMIF(C:C,ecommerce_10000[[#This Row],[Category]],I:I)</f>
        <v>91504159.730000004</v>
      </c>
      <c r="S4421" s="1">
        <f>SUMIFS(I:I,C:C,C4421)</f>
        <v>91504159.730000004</v>
      </c>
      <c r="T4421" s="1" t="str">
        <f>INDEX(F:F,MATCH(ecommerce_10000[[#This Row],[TotalAmount]],I:I,0))</f>
        <v>Casablanca</v>
      </c>
    </row>
    <row r="4422" spans="1:20" x14ac:dyDescent="0.3">
      <c r="A4422" s="1" t="s">
        <v>4466</v>
      </c>
      <c r="B4422" s="1" t="s">
        <v>65</v>
      </c>
      <c r="C4422" s="1" t="s">
        <v>20</v>
      </c>
      <c r="D4422" s="1" t="s">
        <v>66</v>
      </c>
      <c r="E4422" s="1" t="s">
        <v>22</v>
      </c>
      <c r="F4422" s="1" t="s">
        <v>40</v>
      </c>
      <c r="G4422">
        <v>7083.18</v>
      </c>
      <c r="H4422">
        <v>4</v>
      </c>
      <c r="I4422">
        <v>28332.720000000001</v>
      </c>
      <c r="J4422">
        <v>3.24</v>
      </c>
      <c r="K4422">
        <v>3866</v>
      </c>
      <c r="L4422" s="2">
        <v>45572</v>
      </c>
      <c r="O4422" t="str">
        <f>IF(ecommerce_10000[[#This Row],[Platform]]="Souq","sq",ecommerce_10000[[#This Row],[Platform]])</f>
        <v>Jumia</v>
      </c>
      <c r="P4422" t="str">
        <f>IF(E4422="Souq","sq",IF(E4422="Jumia","Jum",E4422))</f>
        <v>Jum</v>
      </c>
      <c r="Q4422">
        <f>VLOOKUP(ecommerce_10000[[#This Row],[City]],F:I,4,FALSE)</f>
        <v>99349.3</v>
      </c>
      <c r="R4422" s="1">
        <f>SUMIF(C:C,ecommerce_10000[[#This Row],[Category]],I:I)</f>
        <v>91504159.730000004</v>
      </c>
      <c r="S4422" s="1">
        <f>SUMIFS(I:I,C:C,C4422)</f>
        <v>91504159.730000004</v>
      </c>
      <c r="T4422" s="1" t="str">
        <f>INDEX(F:F,MATCH(ecommerce_10000[[#This Row],[TotalAmount]],I:I,0))</f>
        <v>Riyadh</v>
      </c>
    </row>
    <row r="4423" spans="1:20" x14ac:dyDescent="0.3">
      <c r="A4423" s="1" t="s">
        <v>4467</v>
      </c>
      <c r="B4423" s="1" t="s">
        <v>53</v>
      </c>
      <c r="C4423" s="1" t="s">
        <v>31</v>
      </c>
      <c r="D4423" s="1" t="s">
        <v>54</v>
      </c>
      <c r="E4423" s="1" t="s">
        <v>22</v>
      </c>
      <c r="F4423" s="1" t="s">
        <v>28</v>
      </c>
      <c r="G4423">
        <v>11914.72</v>
      </c>
      <c r="H4423">
        <v>1</v>
      </c>
      <c r="I4423">
        <v>11914.72</v>
      </c>
      <c r="J4423">
        <v>4.97</v>
      </c>
      <c r="K4423">
        <v>3771</v>
      </c>
      <c r="L4423" s="2">
        <v>45512</v>
      </c>
      <c r="O4423" t="str">
        <f>IF(ecommerce_10000[[#This Row],[Platform]]="Souq","sq",ecommerce_10000[[#This Row],[Platform]])</f>
        <v>Jumia</v>
      </c>
      <c r="P4423" t="str">
        <f>IF(E4423="Souq","sq",IF(E4423="Jumia","Jum",E4423))</f>
        <v>Jum</v>
      </c>
      <c r="Q4423">
        <f>VLOOKUP(ecommerce_10000[[#This Row],[City]],F:I,4,FALSE)</f>
        <v>26648.76</v>
      </c>
      <c r="R4423" s="1">
        <f>SUMIF(C:C,ecommerce_10000[[#This Row],[Category]],I:I)</f>
        <v>57542997.559999913</v>
      </c>
      <c r="S4423" s="1">
        <f>SUMIFS(I:I,C:C,C4423)</f>
        <v>57542997.559999913</v>
      </c>
      <c r="T4423" s="1" t="str">
        <f>INDEX(F:F,MATCH(ecommerce_10000[[#This Row],[TotalAmount]],I:I,0))</f>
        <v>Casablanca</v>
      </c>
    </row>
    <row r="4424" spans="1:20" x14ac:dyDescent="0.3">
      <c r="A4424" s="1" t="s">
        <v>4468</v>
      </c>
      <c r="B4424" s="1" t="s">
        <v>38</v>
      </c>
      <c r="C4424" s="1" t="s">
        <v>20</v>
      </c>
      <c r="D4424" s="1" t="s">
        <v>39</v>
      </c>
      <c r="E4424" s="1" t="s">
        <v>47</v>
      </c>
      <c r="F4424" s="1" t="s">
        <v>33</v>
      </c>
      <c r="G4424">
        <v>1070.32</v>
      </c>
      <c r="H4424">
        <v>4</v>
      </c>
      <c r="I4424">
        <v>4281.28</v>
      </c>
      <c r="J4424">
        <v>1.49</v>
      </c>
      <c r="K4424">
        <v>2452</v>
      </c>
      <c r="L4424" s="2">
        <v>45378</v>
      </c>
      <c r="O4424" t="str">
        <f>IF(ecommerce_10000[[#This Row],[Platform]]="Souq","sq",ecommerce_10000[[#This Row],[Platform]])</f>
        <v>Amazon</v>
      </c>
      <c r="P4424" t="str">
        <f>IF(E4424="Souq","sq",IF(E4424="Jumia","Jum",E4424))</f>
        <v>Amazon</v>
      </c>
      <c r="Q4424">
        <f>VLOOKUP(ecommerce_10000[[#This Row],[City]],F:I,4,FALSE)</f>
        <v>3665.44</v>
      </c>
      <c r="R4424" s="1">
        <f>SUMIF(C:C,ecommerce_10000[[#This Row],[Category]],I:I)</f>
        <v>91504159.730000004</v>
      </c>
      <c r="S4424" s="1">
        <f>SUMIFS(I:I,C:C,C4424)</f>
        <v>91504159.730000004</v>
      </c>
      <c r="T4424" s="1" t="str">
        <f>INDEX(F:F,MATCH(ecommerce_10000[[#This Row],[TotalAmount]],I:I,0))</f>
        <v>Dubai</v>
      </c>
    </row>
    <row r="4425" spans="1:20" x14ac:dyDescent="0.3">
      <c r="A4425" s="1" t="s">
        <v>4469</v>
      </c>
      <c r="B4425" s="1" t="s">
        <v>19</v>
      </c>
      <c r="C4425" s="1" t="s">
        <v>20</v>
      </c>
      <c r="D4425" s="1" t="s">
        <v>21</v>
      </c>
      <c r="E4425" s="1" t="s">
        <v>22</v>
      </c>
      <c r="F4425" s="1" t="s">
        <v>28</v>
      </c>
      <c r="G4425">
        <v>1745.83</v>
      </c>
      <c r="H4425">
        <v>4</v>
      </c>
      <c r="I4425">
        <v>6983.32</v>
      </c>
      <c r="J4425">
        <v>1.21</v>
      </c>
      <c r="K4425">
        <v>3007</v>
      </c>
      <c r="L4425" s="2">
        <v>45487</v>
      </c>
      <c r="O4425" t="str">
        <f>IF(ecommerce_10000[[#This Row],[Platform]]="Souq","sq",ecommerce_10000[[#This Row],[Platform]])</f>
        <v>Jumia</v>
      </c>
      <c r="P4425" t="str">
        <f>IF(E4425="Souq","sq",IF(E4425="Jumia","Jum",E4425))</f>
        <v>Jum</v>
      </c>
      <c r="Q4425">
        <f>VLOOKUP(ecommerce_10000[[#This Row],[City]],F:I,4,FALSE)</f>
        <v>26648.76</v>
      </c>
      <c r="R4425" s="1">
        <f>SUMIF(C:C,ecommerce_10000[[#This Row],[Category]],I:I)</f>
        <v>91504159.730000004</v>
      </c>
      <c r="S4425" s="1">
        <f>SUMIFS(I:I,C:C,C4425)</f>
        <v>91504159.730000004</v>
      </c>
      <c r="T4425" s="1" t="str">
        <f>INDEX(F:F,MATCH(ecommerce_10000[[#This Row],[TotalAmount]],I:I,0))</f>
        <v>Casablanca</v>
      </c>
    </row>
    <row r="4426" spans="1:20" x14ac:dyDescent="0.3">
      <c r="A4426" s="1" t="s">
        <v>4470</v>
      </c>
      <c r="B4426" s="1" t="s">
        <v>53</v>
      </c>
      <c r="C4426" s="1" t="s">
        <v>31</v>
      </c>
      <c r="D4426" s="1" t="s">
        <v>54</v>
      </c>
      <c r="E4426" s="1" t="s">
        <v>47</v>
      </c>
      <c r="F4426" s="1" t="s">
        <v>33</v>
      </c>
      <c r="G4426">
        <v>2244.8200000000002</v>
      </c>
      <c r="H4426">
        <v>4</v>
      </c>
      <c r="I4426">
        <v>8979.2800000000007</v>
      </c>
      <c r="J4426">
        <v>1.45</v>
      </c>
      <c r="K4426">
        <v>3183</v>
      </c>
      <c r="L4426" s="2">
        <v>45601</v>
      </c>
      <c r="O4426" t="str">
        <f>IF(ecommerce_10000[[#This Row],[Platform]]="Souq","sq",ecommerce_10000[[#This Row],[Platform]])</f>
        <v>Amazon</v>
      </c>
      <c r="P4426" t="str">
        <f>IF(E4426="Souq","sq",IF(E4426="Jumia","Jum",E4426))</f>
        <v>Amazon</v>
      </c>
      <c r="Q4426">
        <f>VLOOKUP(ecommerce_10000[[#This Row],[City]],F:I,4,FALSE)</f>
        <v>3665.44</v>
      </c>
      <c r="R4426" s="1">
        <f>SUMIF(C:C,ecommerce_10000[[#This Row],[Category]],I:I)</f>
        <v>57542997.559999913</v>
      </c>
      <c r="S4426" s="1">
        <f>SUMIFS(I:I,C:C,C4426)</f>
        <v>57542997.559999913</v>
      </c>
      <c r="T4426" s="1" t="str">
        <f>INDEX(F:F,MATCH(ecommerce_10000[[#This Row],[TotalAmount]],I:I,0))</f>
        <v>Dubai</v>
      </c>
    </row>
    <row r="4427" spans="1:20" x14ac:dyDescent="0.3">
      <c r="A4427" s="1" t="s">
        <v>4471</v>
      </c>
      <c r="B4427" s="1" t="s">
        <v>65</v>
      </c>
      <c r="C4427" s="1" t="s">
        <v>20</v>
      </c>
      <c r="D4427" s="1" t="s">
        <v>66</v>
      </c>
      <c r="E4427" s="1" t="s">
        <v>22</v>
      </c>
      <c r="F4427" s="1" t="s">
        <v>17</v>
      </c>
      <c r="G4427">
        <v>19655.330000000002</v>
      </c>
      <c r="H4427">
        <v>5</v>
      </c>
      <c r="I4427">
        <v>98276.65</v>
      </c>
      <c r="J4427">
        <v>1.4</v>
      </c>
      <c r="K4427">
        <v>3708</v>
      </c>
      <c r="L4427" s="2">
        <v>45460</v>
      </c>
      <c r="O4427" t="str">
        <f>IF(ecommerce_10000[[#This Row],[Platform]]="Souq","sq",ecommerce_10000[[#This Row],[Platform]])</f>
        <v>Jumia</v>
      </c>
      <c r="P4427" t="str">
        <f>IF(E4427="Souq","sq",IF(E4427="Jumia","Jum",E4427))</f>
        <v>Jum</v>
      </c>
      <c r="Q4427">
        <f>VLOOKUP(ecommerce_10000[[#This Row],[City]],F:I,4,FALSE)</f>
        <v>16284.02</v>
      </c>
      <c r="R4427" s="1">
        <f>SUMIF(C:C,ecommerce_10000[[#This Row],[Category]],I:I)</f>
        <v>91504159.730000004</v>
      </c>
      <c r="S4427" s="1">
        <f>SUMIFS(I:I,C:C,C4427)</f>
        <v>91504159.730000004</v>
      </c>
      <c r="T4427" s="1" t="str">
        <f>INDEX(F:F,MATCH(ecommerce_10000[[#This Row],[TotalAmount]],I:I,0))</f>
        <v>Cairo</v>
      </c>
    </row>
    <row r="4428" spans="1:20" x14ac:dyDescent="0.3">
      <c r="A4428" s="1" t="s">
        <v>4472</v>
      </c>
      <c r="B4428" s="1" t="s">
        <v>30</v>
      </c>
      <c r="C4428" s="1" t="s">
        <v>31</v>
      </c>
      <c r="D4428" s="1" t="s">
        <v>32</v>
      </c>
      <c r="E4428" s="1" t="s">
        <v>47</v>
      </c>
      <c r="F4428" s="1" t="s">
        <v>62</v>
      </c>
      <c r="G4428">
        <v>14938.06</v>
      </c>
      <c r="H4428">
        <v>1</v>
      </c>
      <c r="I4428">
        <v>14938.06</v>
      </c>
      <c r="J4428">
        <v>3.63</v>
      </c>
      <c r="K4428">
        <v>3922</v>
      </c>
      <c r="L4428" s="2">
        <v>45420</v>
      </c>
      <c r="O4428" t="str">
        <f>IF(ecommerce_10000[[#This Row],[Platform]]="Souq","sq",ecommerce_10000[[#This Row],[Platform]])</f>
        <v>Amazon</v>
      </c>
      <c r="P4428" t="str">
        <f>IF(E4428="Souq","sq",IF(E4428="Jumia","Jum",E4428))</f>
        <v>Amazon</v>
      </c>
      <c r="Q4428">
        <f>VLOOKUP(ecommerce_10000[[#This Row],[City]],F:I,4,FALSE)</f>
        <v>27872.98</v>
      </c>
      <c r="R4428" s="1">
        <f>SUMIF(C:C,ecommerce_10000[[#This Row],[Category]],I:I)</f>
        <v>57542997.559999913</v>
      </c>
      <c r="S4428" s="1">
        <f>SUMIFS(I:I,C:C,C4428)</f>
        <v>57542997.559999913</v>
      </c>
      <c r="T4428" s="1" t="str">
        <f>INDEX(F:F,MATCH(ecommerce_10000[[#This Row],[TotalAmount]],I:I,0))</f>
        <v>Giza</v>
      </c>
    </row>
    <row r="4429" spans="1:20" x14ac:dyDescent="0.3">
      <c r="A4429" s="1" t="s">
        <v>4473</v>
      </c>
      <c r="B4429" s="1" t="s">
        <v>25</v>
      </c>
      <c r="C4429" s="1" t="s">
        <v>26</v>
      </c>
      <c r="D4429" s="1" t="s">
        <v>27</v>
      </c>
      <c r="E4429" s="1" t="s">
        <v>47</v>
      </c>
      <c r="F4429" s="1" t="s">
        <v>33</v>
      </c>
      <c r="G4429">
        <v>12885.01</v>
      </c>
      <c r="H4429">
        <v>5</v>
      </c>
      <c r="I4429">
        <v>64425.05</v>
      </c>
      <c r="J4429">
        <v>1.51</v>
      </c>
      <c r="K4429">
        <v>1218</v>
      </c>
      <c r="L4429" s="2">
        <v>45449</v>
      </c>
      <c r="O4429" t="str">
        <f>IF(ecommerce_10000[[#This Row],[Platform]]="Souq","sq",ecommerce_10000[[#This Row],[Platform]])</f>
        <v>Amazon</v>
      </c>
      <c r="P4429" t="str">
        <f>IF(E4429="Souq","sq",IF(E4429="Jumia","Jum",E4429))</f>
        <v>Amazon</v>
      </c>
      <c r="Q4429">
        <f>VLOOKUP(ecommerce_10000[[#This Row],[City]],F:I,4,FALSE)</f>
        <v>3665.44</v>
      </c>
      <c r="R4429" s="1">
        <f>SUMIF(C:C,ecommerce_10000[[#This Row],[Category]],I:I)</f>
        <v>29200970.130000021</v>
      </c>
      <c r="S4429" s="1">
        <f>SUMIFS(I:I,C:C,C4429)</f>
        <v>29200970.130000021</v>
      </c>
      <c r="T4429" s="1" t="str">
        <f>INDEX(F:F,MATCH(ecommerce_10000[[#This Row],[TotalAmount]],I:I,0))</f>
        <v>Dubai</v>
      </c>
    </row>
    <row r="4430" spans="1:20" x14ac:dyDescent="0.3">
      <c r="A4430" s="1" t="s">
        <v>4474</v>
      </c>
      <c r="B4430" s="1" t="s">
        <v>19</v>
      </c>
      <c r="C4430" s="1" t="s">
        <v>20</v>
      </c>
      <c r="D4430" s="1" t="s">
        <v>21</v>
      </c>
      <c r="E4430" s="1" t="s">
        <v>16</v>
      </c>
      <c r="F4430" s="1" t="s">
        <v>28</v>
      </c>
      <c r="G4430">
        <v>18916.12</v>
      </c>
      <c r="H4430">
        <v>1</v>
      </c>
      <c r="I4430">
        <v>18916.12</v>
      </c>
      <c r="J4430">
        <v>1.36</v>
      </c>
      <c r="K4430">
        <v>891</v>
      </c>
      <c r="L4430" s="2">
        <v>45403</v>
      </c>
      <c r="O4430" t="str">
        <f>IF(ecommerce_10000[[#This Row],[Platform]]="Souq","sq",ecommerce_10000[[#This Row],[Platform]])</f>
        <v>sq</v>
      </c>
      <c r="P4430" t="str">
        <f>IF(E4430="Souq","sq",IF(E4430="Jumia","Jum",E4430))</f>
        <v>sq</v>
      </c>
      <c r="Q4430">
        <f>VLOOKUP(ecommerce_10000[[#This Row],[City]],F:I,4,FALSE)</f>
        <v>26648.76</v>
      </c>
      <c r="R4430" s="1">
        <f>SUMIF(C:C,ecommerce_10000[[#This Row],[Category]],I:I)</f>
        <v>91504159.730000004</v>
      </c>
      <c r="S4430" s="1">
        <f>SUMIFS(I:I,C:C,C4430)</f>
        <v>91504159.730000004</v>
      </c>
      <c r="T4430" s="1" t="str">
        <f>INDEX(F:F,MATCH(ecommerce_10000[[#This Row],[TotalAmount]],I:I,0))</f>
        <v>Casablanca</v>
      </c>
    </row>
    <row r="4431" spans="1:20" x14ac:dyDescent="0.3">
      <c r="A4431" s="1" t="s">
        <v>4475</v>
      </c>
      <c r="B4431" s="1" t="s">
        <v>38</v>
      </c>
      <c r="C4431" s="1" t="s">
        <v>20</v>
      </c>
      <c r="D4431" s="1" t="s">
        <v>39</v>
      </c>
      <c r="E4431" s="1" t="s">
        <v>22</v>
      </c>
      <c r="F4431" s="1" t="s">
        <v>40</v>
      </c>
      <c r="G4431">
        <v>10791.91</v>
      </c>
      <c r="H4431">
        <v>2</v>
      </c>
      <c r="I4431">
        <v>21583.82</v>
      </c>
      <c r="J4431">
        <v>4.88</v>
      </c>
      <c r="K4431">
        <v>2593</v>
      </c>
      <c r="L4431" s="2">
        <v>45337</v>
      </c>
      <c r="O4431" t="str">
        <f>IF(ecommerce_10000[[#This Row],[Platform]]="Souq","sq",ecommerce_10000[[#This Row],[Platform]])</f>
        <v>Jumia</v>
      </c>
      <c r="P4431" t="str">
        <f>IF(E4431="Souq","sq",IF(E4431="Jumia","Jum",E4431))</f>
        <v>Jum</v>
      </c>
      <c r="Q4431">
        <f>VLOOKUP(ecommerce_10000[[#This Row],[City]],F:I,4,FALSE)</f>
        <v>99349.3</v>
      </c>
      <c r="R4431" s="1">
        <f>SUMIF(C:C,ecommerce_10000[[#This Row],[Category]],I:I)</f>
        <v>91504159.730000004</v>
      </c>
      <c r="S4431" s="1">
        <f>SUMIFS(I:I,C:C,C4431)</f>
        <v>91504159.730000004</v>
      </c>
      <c r="T4431" s="1" t="str">
        <f>INDEX(F:F,MATCH(ecommerce_10000[[#This Row],[TotalAmount]],I:I,0))</f>
        <v>Riyadh</v>
      </c>
    </row>
    <row r="4432" spans="1:20" x14ac:dyDescent="0.3">
      <c r="A4432" s="1" t="s">
        <v>4476</v>
      </c>
      <c r="B4432" s="1" t="s">
        <v>13</v>
      </c>
      <c r="C4432" s="1" t="s">
        <v>14</v>
      </c>
      <c r="D4432" s="1" t="s">
        <v>15</v>
      </c>
      <c r="E4432" s="1" t="s">
        <v>22</v>
      </c>
      <c r="F4432" s="1" t="s">
        <v>40</v>
      </c>
      <c r="G4432">
        <v>4552.18</v>
      </c>
      <c r="H4432">
        <v>5</v>
      </c>
      <c r="I4432">
        <v>22760.9</v>
      </c>
      <c r="J4432">
        <v>4.6900000000000004</v>
      </c>
      <c r="K4432">
        <v>2416</v>
      </c>
      <c r="L4432" s="2">
        <v>45454</v>
      </c>
      <c r="O4432" t="str">
        <f>IF(ecommerce_10000[[#This Row],[Platform]]="Souq","sq",ecommerce_10000[[#This Row],[Platform]])</f>
        <v>Jumia</v>
      </c>
      <c r="P4432" t="str">
        <f>IF(E4432="Souq","sq",IF(E4432="Jumia","Jum",E4432))</f>
        <v>Jum</v>
      </c>
      <c r="Q4432">
        <f>VLOOKUP(ecommerce_10000[[#This Row],[City]],F:I,4,FALSE)</f>
        <v>99349.3</v>
      </c>
      <c r="R4432" s="1">
        <f>SUMIF(C:C,ecommerce_10000[[#This Row],[Category]],I:I)</f>
        <v>92327183.770000085</v>
      </c>
      <c r="S4432" s="1">
        <f>SUMIFS(I:I,C:C,C4432)</f>
        <v>92327183.770000085</v>
      </c>
      <c r="T4432" s="1" t="str">
        <f>INDEX(F:F,MATCH(ecommerce_10000[[#This Row],[TotalAmount]],I:I,0))</f>
        <v>Riyadh</v>
      </c>
    </row>
    <row r="4433" spans="1:20" x14ac:dyDescent="0.3">
      <c r="A4433" s="1" t="s">
        <v>4477</v>
      </c>
      <c r="B4433" s="1" t="s">
        <v>43</v>
      </c>
      <c r="C4433" s="1" t="s">
        <v>44</v>
      </c>
      <c r="D4433" s="1" t="s">
        <v>45</v>
      </c>
      <c r="E4433" s="1" t="s">
        <v>47</v>
      </c>
      <c r="F4433" s="1" t="s">
        <v>23</v>
      </c>
      <c r="G4433">
        <v>17951.13</v>
      </c>
      <c r="H4433">
        <v>1</v>
      </c>
      <c r="I4433">
        <v>17951.13</v>
      </c>
      <c r="J4433">
        <v>1.23</v>
      </c>
      <c r="K4433">
        <v>1737</v>
      </c>
      <c r="L4433" s="2">
        <v>45501</v>
      </c>
      <c r="O4433" t="str">
        <f>IF(ecommerce_10000[[#This Row],[Platform]]="Souq","sq",ecommerce_10000[[#This Row],[Platform]])</f>
        <v>Amazon</v>
      </c>
      <c r="P4433" t="str">
        <f>IF(E4433="Souq","sq",IF(E4433="Jumia","Jum",E4433))</f>
        <v>Amazon</v>
      </c>
      <c r="Q4433">
        <f>VLOOKUP(ecommerce_10000[[#This Row],[City]],F:I,4,FALSE)</f>
        <v>13290.4</v>
      </c>
      <c r="R4433" s="1">
        <f>SUMIF(C:C,ecommerce_10000[[#This Row],[Category]],I:I)</f>
        <v>31420413.200000018</v>
      </c>
      <c r="S4433" s="1">
        <f>SUMIFS(I:I,C:C,C4433)</f>
        <v>31420413.200000018</v>
      </c>
      <c r="T4433" s="1" t="str">
        <f>INDEX(F:F,MATCH(ecommerce_10000[[#This Row],[TotalAmount]],I:I,0))</f>
        <v>Alexandria</v>
      </c>
    </row>
    <row r="4434" spans="1:20" x14ac:dyDescent="0.3">
      <c r="A4434" s="1" t="s">
        <v>4478</v>
      </c>
      <c r="B4434" s="1" t="s">
        <v>25</v>
      </c>
      <c r="C4434" s="1" t="s">
        <v>26</v>
      </c>
      <c r="D4434" s="1" t="s">
        <v>27</v>
      </c>
      <c r="E4434" s="1" t="s">
        <v>16</v>
      </c>
      <c r="F4434" s="1" t="s">
        <v>40</v>
      </c>
      <c r="G4434">
        <v>15459.7</v>
      </c>
      <c r="H4434">
        <v>3</v>
      </c>
      <c r="I4434">
        <v>46379.1</v>
      </c>
      <c r="J4434">
        <v>2.72</v>
      </c>
      <c r="K4434">
        <v>887</v>
      </c>
      <c r="L4434" s="2">
        <v>45307</v>
      </c>
      <c r="O4434" t="str">
        <f>IF(ecommerce_10000[[#This Row],[Platform]]="Souq","sq",ecommerce_10000[[#This Row],[Platform]])</f>
        <v>sq</v>
      </c>
      <c r="P4434" t="str">
        <f>IF(E4434="Souq","sq",IF(E4434="Jumia","Jum",E4434))</f>
        <v>sq</v>
      </c>
      <c r="Q4434">
        <f>VLOOKUP(ecommerce_10000[[#This Row],[City]],F:I,4,FALSE)</f>
        <v>99349.3</v>
      </c>
      <c r="R4434" s="1">
        <f>SUMIF(C:C,ecommerce_10000[[#This Row],[Category]],I:I)</f>
        <v>29200970.130000021</v>
      </c>
      <c r="S4434" s="1">
        <f>SUMIFS(I:I,C:C,C4434)</f>
        <v>29200970.130000021</v>
      </c>
      <c r="T4434" s="1" t="str">
        <f>INDEX(F:F,MATCH(ecommerce_10000[[#This Row],[TotalAmount]],I:I,0))</f>
        <v>Riyadh</v>
      </c>
    </row>
    <row r="4435" spans="1:20" x14ac:dyDescent="0.3">
      <c r="A4435" s="1" t="s">
        <v>4479</v>
      </c>
      <c r="B4435" s="1" t="s">
        <v>65</v>
      </c>
      <c r="C4435" s="1" t="s">
        <v>20</v>
      </c>
      <c r="D4435" s="1" t="s">
        <v>66</v>
      </c>
      <c r="E4435" s="1" t="s">
        <v>22</v>
      </c>
      <c r="F4435" s="1" t="s">
        <v>33</v>
      </c>
      <c r="G4435">
        <v>5575.35</v>
      </c>
      <c r="H4435">
        <v>4</v>
      </c>
      <c r="I4435">
        <v>22301.4</v>
      </c>
      <c r="J4435">
        <v>2.33</v>
      </c>
      <c r="K4435">
        <v>4256</v>
      </c>
      <c r="L4435" s="2">
        <v>45396</v>
      </c>
      <c r="O4435" t="str">
        <f>IF(ecommerce_10000[[#This Row],[Platform]]="Souq","sq",ecommerce_10000[[#This Row],[Platform]])</f>
        <v>Jumia</v>
      </c>
      <c r="P4435" t="str">
        <f>IF(E4435="Souq","sq",IF(E4435="Jumia","Jum",E4435))</f>
        <v>Jum</v>
      </c>
      <c r="Q4435">
        <f>VLOOKUP(ecommerce_10000[[#This Row],[City]],F:I,4,FALSE)</f>
        <v>3665.44</v>
      </c>
      <c r="R4435" s="1">
        <f>SUMIF(C:C,ecommerce_10000[[#This Row],[Category]],I:I)</f>
        <v>91504159.730000004</v>
      </c>
      <c r="S4435" s="1">
        <f>SUMIFS(I:I,C:C,C4435)</f>
        <v>91504159.730000004</v>
      </c>
      <c r="T4435" s="1" t="str">
        <f>INDEX(F:F,MATCH(ecommerce_10000[[#This Row],[TotalAmount]],I:I,0))</f>
        <v>Dubai</v>
      </c>
    </row>
    <row r="4436" spans="1:20" x14ac:dyDescent="0.3">
      <c r="A4436" s="1" t="s">
        <v>4480</v>
      </c>
      <c r="B4436" s="1" t="s">
        <v>38</v>
      </c>
      <c r="C4436" s="1" t="s">
        <v>20</v>
      </c>
      <c r="D4436" s="1" t="s">
        <v>39</v>
      </c>
      <c r="E4436" s="1" t="s">
        <v>22</v>
      </c>
      <c r="F4436" s="1" t="s">
        <v>23</v>
      </c>
      <c r="G4436">
        <v>1311.47</v>
      </c>
      <c r="H4436">
        <v>5</v>
      </c>
      <c r="I4436">
        <v>6557.35</v>
      </c>
      <c r="J4436">
        <v>1.36</v>
      </c>
      <c r="K4436">
        <v>2158</v>
      </c>
      <c r="L4436" s="2">
        <v>45362</v>
      </c>
      <c r="O4436" t="str">
        <f>IF(ecommerce_10000[[#This Row],[Platform]]="Souq","sq",ecommerce_10000[[#This Row],[Platform]])</f>
        <v>Jumia</v>
      </c>
      <c r="P4436" t="str">
        <f>IF(E4436="Souq","sq",IF(E4436="Jumia","Jum",E4436))</f>
        <v>Jum</v>
      </c>
      <c r="Q4436">
        <f>VLOOKUP(ecommerce_10000[[#This Row],[City]],F:I,4,FALSE)</f>
        <v>13290.4</v>
      </c>
      <c r="R4436" s="1">
        <f>SUMIF(C:C,ecommerce_10000[[#This Row],[Category]],I:I)</f>
        <v>91504159.730000004</v>
      </c>
      <c r="S4436" s="1">
        <f>SUMIFS(I:I,C:C,C4436)</f>
        <v>91504159.730000004</v>
      </c>
      <c r="T4436" s="1" t="str">
        <f>INDEX(F:F,MATCH(ecommerce_10000[[#This Row],[TotalAmount]],I:I,0))</f>
        <v>Alexandria</v>
      </c>
    </row>
    <row r="4437" spans="1:20" x14ac:dyDescent="0.3">
      <c r="A4437" s="1" t="s">
        <v>4481</v>
      </c>
      <c r="B4437" s="1" t="s">
        <v>43</v>
      </c>
      <c r="C4437" s="1" t="s">
        <v>44</v>
      </c>
      <c r="D4437" s="1" t="s">
        <v>45</v>
      </c>
      <c r="E4437" s="1" t="s">
        <v>22</v>
      </c>
      <c r="F4437" s="1" t="s">
        <v>40</v>
      </c>
      <c r="G4437">
        <v>12855.93</v>
      </c>
      <c r="H4437">
        <v>3</v>
      </c>
      <c r="I4437">
        <v>38567.79</v>
      </c>
      <c r="J4437">
        <v>3.44</v>
      </c>
      <c r="K4437">
        <v>4941</v>
      </c>
      <c r="L4437" s="2">
        <v>45603</v>
      </c>
      <c r="O4437" t="str">
        <f>IF(ecommerce_10000[[#This Row],[Platform]]="Souq","sq",ecommerce_10000[[#This Row],[Platform]])</f>
        <v>Jumia</v>
      </c>
      <c r="P4437" t="str">
        <f>IF(E4437="Souq","sq",IF(E4437="Jumia","Jum",E4437))</f>
        <v>Jum</v>
      </c>
      <c r="Q4437">
        <f>VLOOKUP(ecommerce_10000[[#This Row],[City]],F:I,4,FALSE)</f>
        <v>99349.3</v>
      </c>
      <c r="R4437" s="1">
        <f>SUMIF(C:C,ecommerce_10000[[#This Row],[Category]],I:I)</f>
        <v>31420413.200000018</v>
      </c>
      <c r="S4437" s="1">
        <f>SUMIFS(I:I,C:C,C4437)</f>
        <v>31420413.200000018</v>
      </c>
      <c r="T4437" s="1" t="str">
        <f>INDEX(F:F,MATCH(ecommerce_10000[[#This Row],[TotalAmount]],I:I,0))</f>
        <v>Riyadh</v>
      </c>
    </row>
    <row r="4438" spans="1:20" x14ac:dyDescent="0.3">
      <c r="A4438" s="1" t="s">
        <v>4482</v>
      </c>
      <c r="B4438" s="1" t="s">
        <v>38</v>
      </c>
      <c r="C4438" s="1" t="s">
        <v>20</v>
      </c>
      <c r="D4438" s="1" t="s">
        <v>39</v>
      </c>
      <c r="E4438" s="1" t="s">
        <v>16</v>
      </c>
      <c r="F4438" s="1" t="s">
        <v>62</v>
      </c>
      <c r="G4438">
        <v>3010.22</v>
      </c>
      <c r="H4438">
        <v>3</v>
      </c>
      <c r="I4438">
        <v>9030.66</v>
      </c>
      <c r="J4438">
        <v>1.0900000000000001</v>
      </c>
      <c r="K4438">
        <v>4304</v>
      </c>
      <c r="L4438" s="2">
        <v>45359</v>
      </c>
      <c r="O4438" t="str">
        <f>IF(ecommerce_10000[[#This Row],[Platform]]="Souq","sq",ecommerce_10000[[#This Row],[Platform]])</f>
        <v>sq</v>
      </c>
      <c r="P4438" t="str">
        <f>IF(E4438="Souq","sq",IF(E4438="Jumia","Jum",E4438))</f>
        <v>sq</v>
      </c>
      <c r="Q4438">
        <f>VLOOKUP(ecommerce_10000[[#This Row],[City]],F:I,4,FALSE)</f>
        <v>27872.98</v>
      </c>
      <c r="R4438" s="1">
        <f>SUMIF(C:C,ecommerce_10000[[#This Row],[Category]],I:I)</f>
        <v>91504159.730000004</v>
      </c>
      <c r="S4438" s="1">
        <f>SUMIFS(I:I,C:C,C4438)</f>
        <v>91504159.730000004</v>
      </c>
      <c r="T4438" s="1" t="str">
        <f>INDEX(F:F,MATCH(ecommerce_10000[[#This Row],[TotalAmount]],I:I,0))</f>
        <v>Giza</v>
      </c>
    </row>
    <row r="4439" spans="1:20" x14ac:dyDescent="0.3">
      <c r="A4439" s="1" t="s">
        <v>4483</v>
      </c>
      <c r="B4439" s="1" t="s">
        <v>65</v>
      </c>
      <c r="C4439" s="1" t="s">
        <v>20</v>
      </c>
      <c r="D4439" s="1" t="s">
        <v>66</v>
      </c>
      <c r="E4439" s="1" t="s">
        <v>16</v>
      </c>
      <c r="F4439" s="1" t="s">
        <v>40</v>
      </c>
      <c r="G4439">
        <v>12325.01</v>
      </c>
      <c r="H4439">
        <v>2</v>
      </c>
      <c r="I4439">
        <v>24650.02</v>
      </c>
      <c r="J4439">
        <v>2.04</v>
      </c>
      <c r="K4439">
        <v>4597</v>
      </c>
      <c r="L4439" s="2">
        <v>45566</v>
      </c>
      <c r="O4439" t="str">
        <f>IF(ecommerce_10000[[#This Row],[Platform]]="Souq","sq",ecommerce_10000[[#This Row],[Platform]])</f>
        <v>sq</v>
      </c>
      <c r="P4439" t="str">
        <f>IF(E4439="Souq","sq",IF(E4439="Jumia","Jum",E4439))</f>
        <v>sq</v>
      </c>
      <c r="Q4439">
        <f>VLOOKUP(ecommerce_10000[[#This Row],[City]],F:I,4,FALSE)</f>
        <v>99349.3</v>
      </c>
      <c r="R4439" s="1">
        <f>SUMIF(C:C,ecommerce_10000[[#This Row],[Category]],I:I)</f>
        <v>91504159.730000004</v>
      </c>
      <c r="S4439" s="1">
        <f>SUMIFS(I:I,C:C,C4439)</f>
        <v>91504159.730000004</v>
      </c>
      <c r="T4439" s="1" t="str">
        <f>INDEX(F:F,MATCH(ecommerce_10000[[#This Row],[TotalAmount]],I:I,0))</f>
        <v>Riyadh</v>
      </c>
    </row>
    <row r="4440" spans="1:20" x14ac:dyDescent="0.3">
      <c r="A4440" s="1" t="s">
        <v>4484</v>
      </c>
      <c r="B4440" s="1" t="s">
        <v>53</v>
      </c>
      <c r="C4440" s="1" t="s">
        <v>31</v>
      </c>
      <c r="D4440" s="1" t="s">
        <v>54</v>
      </c>
      <c r="E4440" s="1" t="s">
        <v>47</v>
      </c>
      <c r="F4440" s="1" t="s">
        <v>28</v>
      </c>
      <c r="G4440">
        <v>16486.330000000002</v>
      </c>
      <c r="H4440">
        <v>4</v>
      </c>
      <c r="I4440">
        <v>65945.320000000007</v>
      </c>
      <c r="J4440">
        <v>1.46</v>
      </c>
      <c r="K4440">
        <v>968</v>
      </c>
      <c r="L4440" s="2">
        <v>45395</v>
      </c>
      <c r="O4440" t="str">
        <f>IF(ecommerce_10000[[#This Row],[Platform]]="Souq","sq",ecommerce_10000[[#This Row],[Platform]])</f>
        <v>Amazon</v>
      </c>
      <c r="P4440" t="str">
        <f>IF(E4440="Souq","sq",IF(E4440="Jumia","Jum",E4440))</f>
        <v>Amazon</v>
      </c>
      <c r="Q4440">
        <f>VLOOKUP(ecommerce_10000[[#This Row],[City]],F:I,4,FALSE)</f>
        <v>26648.76</v>
      </c>
      <c r="R4440" s="1">
        <f>SUMIF(C:C,ecommerce_10000[[#This Row],[Category]],I:I)</f>
        <v>57542997.559999913</v>
      </c>
      <c r="S4440" s="1">
        <f>SUMIFS(I:I,C:C,C4440)</f>
        <v>57542997.559999913</v>
      </c>
      <c r="T4440" s="1" t="str">
        <f>INDEX(F:F,MATCH(ecommerce_10000[[#This Row],[TotalAmount]],I:I,0))</f>
        <v>Casablanca</v>
      </c>
    </row>
    <row r="4441" spans="1:20" x14ac:dyDescent="0.3">
      <c r="A4441" s="1" t="s">
        <v>4485</v>
      </c>
      <c r="B4441" s="1" t="s">
        <v>13</v>
      </c>
      <c r="C4441" s="1" t="s">
        <v>14</v>
      </c>
      <c r="D4441" s="1" t="s">
        <v>15</v>
      </c>
      <c r="E4441" s="1" t="s">
        <v>47</v>
      </c>
      <c r="F4441" s="1" t="s">
        <v>33</v>
      </c>
      <c r="G4441">
        <v>3791.84</v>
      </c>
      <c r="H4441">
        <v>2</v>
      </c>
      <c r="I4441">
        <v>7583.68</v>
      </c>
      <c r="J4441">
        <v>3.22</v>
      </c>
      <c r="K4441">
        <v>671</v>
      </c>
      <c r="L4441" s="2">
        <v>45389</v>
      </c>
      <c r="O4441" t="str">
        <f>IF(ecommerce_10000[[#This Row],[Platform]]="Souq","sq",ecommerce_10000[[#This Row],[Platform]])</f>
        <v>Amazon</v>
      </c>
      <c r="P4441" t="str">
        <f>IF(E4441="Souq","sq",IF(E4441="Jumia","Jum",E4441))</f>
        <v>Amazon</v>
      </c>
      <c r="Q4441">
        <f>VLOOKUP(ecommerce_10000[[#This Row],[City]],F:I,4,FALSE)</f>
        <v>3665.44</v>
      </c>
      <c r="R4441" s="1">
        <f>SUMIF(C:C,ecommerce_10000[[#This Row],[Category]],I:I)</f>
        <v>92327183.770000085</v>
      </c>
      <c r="S4441" s="1">
        <f>SUMIFS(I:I,C:C,C4441)</f>
        <v>92327183.770000085</v>
      </c>
      <c r="T4441" s="1" t="str">
        <f>INDEX(F:F,MATCH(ecommerce_10000[[#This Row],[TotalAmount]],I:I,0))</f>
        <v>Dubai</v>
      </c>
    </row>
    <row r="4442" spans="1:20" x14ac:dyDescent="0.3">
      <c r="A4442" s="1" t="s">
        <v>4486</v>
      </c>
      <c r="B4442" s="1" t="s">
        <v>30</v>
      </c>
      <c r="C4442" s="1" t="s">
        <v>31</v>
      </c>
      <c r="D4442" s="1" t="s">
        <v>32</v>
      </c>
      <c r="E4442" s="1" t="s">
        <v>47</v>
      </c>
      <c r="F4442" s="1" t="s">
        <v>40</v>
      </c>
      <c r="G4442">
        <v>16029.96</v>
      </c>
      <c r="H4442">
        <v>2</v>
      </c>
      <c r="I4442">
        <v>32059.919999999998</v>
      </c>
      <c r="J4442">
        <v>1.1399999999999999</v>
      </c>
      <c r="K4442">
        <v>2674</v>
      </c>
      <c r="L4442" s="2">
        <v>45538</v>
      </c>
      <c r="O4442" t="str">
        <f>IF(ecommerce_10000[[#This Row],[Platform]]="Souq","sq",ecommerce_10000[[#This Row],[Platform]])</f>
        <v>Amazon</v>
      </c>
      <c r="P4442" t="str">
        <f>IF(E4442="Souq","sq",IF(E4442="Jumia","Jum",E4442))</f>
        <v>Amazon</v>
      </c>
      <c r="Q4442">
        <f>VLOOKUP(ecommerce_10000[[#This Row],[City]],F:I,4,FALSE)</f>
        <v>99349.3</v>
      </c>
      <c r="R4442" s="1">
        <f>SUMIF(C:C,ecommerce_10000[[#This Row],[Category]],I:I)</f>
        <v>57542997.559999913</v>
      </c>
      <c r="S4442" s="1">
        <f>SUMIFS(I:I,C:C,C4442)</f>
        <v>57542997.559999913</v>
      </c>
      <c r="T4442" s="1" t="str">
        <f>INDEX(F:F,MATCH(ecommerce_10000[[#This Row],[TotalAmount]],I:I,0))</f>
        <v>Riyadh</v>
      </c>
    </row>
    <row r="4443" spans="1:20" x14ac:dyDescent="0.3">
      <c r="A4443" s="1" t="s">
        <v>4487</v>
      </c>
      <c r="B4443" s="1" t="s">
        <v>19</v>
      </c>
      <c r="C4443" s="1" t="s">
        <v>20</v>
      </c>
      <c r="D4443" s="1" t="s">
        <v>21</v>
      </c>
      <c r="E4443" s="1" t="s">
        <v>47</v>
      </c>
      <c r="F4443" s="1" t="s">
        <v>17</v>
      </c>
      <c r="G4443">
        <v>5142.8</v>
      </c>
      <c r="H4443">
        <v>4</v>
      </c>
      <c r="I4443">
        <v>20571.2</v>
      </c>
      <c r="J4443">
        <v>1.94</v>
      </c>
      <c r="K4443">
        <v>468</v>
      </c>
      <c r="L4443" s="2">
        <v>45468</v>
      </c>
      <c r="O4443" t="str">
        <f>IF(ecommerce_10000[[#This Row],[Platform]]="Souq","sq",ecommerce_10000[[#This Row],[Platform]])</f>
        <v>Amazon</v>
      </c>
      <c r="P4443" t="str">
        <f>IF(E4443="Souq","sq",IF(E4443="Jumia","Jum",E4443))</f>
        <v>Amazon</v>
      </c>
      <c r="Q4443">
        <f>VLOOKUP(ecommerce_10000[[#This Row],[City]],F:I,4,FALSE)</f>
        <v>16284.02</v>
      </c>
      <c r="R4443" s="1">
        <f>SUMIF(C:C,ecommerce_10000[[#This Row],[Category]],I:I)</f>
        <v>91504159.730000004</v>
      </c>
      <c r="S4443" s="1">
        <f>SUMIFS(I:I,C:C,C4443)</f>
        <v>91504159.730000004</v>
      </c>
      <c r="T4443" s="1" t="str">
        <f>INDEX(F:F,MATCH(ecommerce_10000[[#This Row],[TotalAmount]],I:I,0))</f>
        <v>Cairo</v>
      </c>
    </row>
    <row r="4444" spans="1:20" x14ac:dyDescent="0.3">
      <c r="A4444" s="1" t="s">
        <v>4488</v>
      </c>
      <c r="B4444" s="1" t="s">
        <v>53</v>
      </c>
      <c r="C4444" s="1" t="s">
        <v>31</v>
      </c>
      <c r="D4444" s="1" t="s">
        <v>54</v>
      </c>
      <c r="E4444" s="1" t="s">
        <v>22</v>
      </c>
      <c r="F4444" s="1" t="s">
        <v>17</v>
      </c>
      <c r="G4444">
        <v>13843.28</v>
      </c>
      <c r="H4444">
        <v>1</v>
      </c>
      <c r="I4444">
        <v>13843.28</v>
      </c>
      <c r="J4444">
        <v>4.42</v>
      </c>
      <c r="K4444">
        <v>2930</v>
      </c>
      <c r="L4444" s="2">
        <v>45546</v>
      </c>
      <c r="O4444" t="str">
        <f>IF(ecommerce_10000[[#This Row],[Platform]]="Souq","sq",ecommerce_10000[[#This Row],[Platform]])</f>
        <v>Jumia</v>
      </c>
      <c r="P4444" t="str">
        <f>IF(E4444="Souq","sq",IF(E4444="Jumia","Jum",E4444))</f>
        <v>Jum</v>
      </c>
      <c r="Q4444">
        <f>VLOOKUP(ecommerce_10000[[#This Row],[City]],F:I,4,FALSE)</f>
        <v>16284.02</v>
      </c>
      <c r="R4444" s="1">
        <f>SUMIF(C:C,ecommerce_10000[[#This Row],[Category]],I:I)</f>
        <v>57542997.559999913</v>
      </c>
      <c r="S4444" s="1">
        <f>SUMIFS(I:I,C:C,C4444)</f>
        <v>57542997.559999913</v>
      </c>
      <c r="T4444" s="1" t="str">
        <f>INDEX(F:F,MATCH(ecommerce_10000[[#This Row],[TotalAmount]],I:I,0))</f>
        <v>Cairo</v>
      </c>
    </row>
    <row r="4445" spans="1:20" x14ac:dyDescent="0.3">
      <c r="A4445" s="1" t="s">
        <v>4489</v>
      </c>
      <c r="B4445" s="1" t="s">
        <v>65</v>
      </c>
      <c r="C4445" s="1" t="s">
        <v>20</v>
      </c>
      <c r="D4445" s="1" t="s">
        <v>66</v>
      </c>
      <c r="E4445" s="1" t="s">
        <v>47</v>
      </c>
      <c r="F4445" s="1" t="s">
        <v>23</v>
      </c>
      <c r="G4445">
        <v>5894.93</v>
      </c>
      <c r="H4445">
        <v>3</v>
      </c>
      <c r="I4445">
        <v>17684.79</v>
      </c>
      <c r="J4445">
        <v>2.0299999999999998</v>
      </c>
      <c r="K4445">
        <v>4238</v>
      </c>
      <c r="L4445" s="2">
        <v>45431</v>
      </c>
      <c r="O4445" t="str">
        <f>IF(ecommerce_10000[[#This Row],[Platform]]="Souq","sq",ecommerce_10000[[#This Row],[Platform]])</f>
        <v>Amazon</v>
      </c>
      <c r="P4445" t="str">
        <f>IF(E4445="Souq","sq",IF(E4445="Jumia","Jum",E4445))</f>
        <v>Amazon</v>
      </c>
      <c r="Q4445">
        <f>VLOOKUP(ecommerce_10000[[#This Row],[City]],F:I,4,FALSE)</f>
        <v>13290.4</v>
      </c>
      <c r="R4445" s="1">
        <f>SUMIF(C:C,ecommerce_10000[[#This Row],[Category]],I:I)</f>
        <v>91504159.730000004</v>
      </c>
      <c r="S4445" s="1">
        <f>SUMIFS(I:I,C:C,C4445)</f>
        <v>91504159.730000004</v>
      </c>
      <c r="T4445" s="1" t="str">
        <f>INDEX(F:F,MATCH(ecommerce_10000[[#This Row],[TotalAmount]],I:I,0))</f>
        <v>Alexandria</v>
      </c>
    </row>
    <row r="4446" spans="1:20" x14ac:dyDescent="0.3">
      <c r="A4446" s="1" t="s">
        <v>4490</v>
      </c>
      <c r="B4446" s="1" t="s">
        <v>43</v>
      </c>
      <c r="C4446" s="1" t="s">
        <v>44</v>
      </c>
      <c r="D4446" s="1" t="s">
        <v>45</v>
      </c>
      <c r="E4446" s="1" t="s">
        <v>22</v>
      </c>
      <c r="F4446" s="1" t="s">
        <v>62</v>
      </c>
      <c r="G4446">
        <v>13326.95</v>
      </c>
      <c r="H4446">
        <v>4</v>
      </c>
      <c r="I4446">
        <v>53307.8</v>
      </c>
      <c r="J4446">
        <v>2.4700000000000002</v>
      </c>
      <c r="K4446">
        <v>4628</v>
      </c>
      <c r="L4446" s="2">
        <v>45495</v>
      </c>
      <c r="O4446" t="str">
        <f>IF(ecommerce_10000[[#This Row],[Platform]]="Souq","sq",ecommerce_10000[[#This Row],[Platform]])</f>
        <v>Jumia</v>
      </c>
      <c r="P4446" t="str">
        <f>IF(E4446="Souq","sq",IF(E4446="Jumia","Jum",E4446))</f>
        <v>Jum</v>
      </c>
      <c r="Q4446">
        <f>VLOOKUP(ecommerce_10000[[#This Row],[City]],F:I,4,FALSE)</f>
        <v>27872.98</v>
      </c>
      <c r="R4446" s="1">
        <f>SUMIF(C:C,ecommerce_10000[[#This Row],[Category]],I:I)</f>
        <v>31420413.200000018</v>
      </c>
      <c r="S4446" s="1">
        <f>SUMIFS(I:I,C:C,C4446)</f>
        <v>31420413.200000018</v>
      </c>
      <c r="T4446" s="1" t="str">
        <f>INDEX(F:F,MATCH(ecommerce_10000[[#This Row],[TotalAmount]],I:I,0))</f>
        <v>Giza</v>
      </c>
    </row>
    <row r="4447" spans="1:20" x14ac:dyDescent="0.3">
      <c r="A4447" s="1" t="s">
        <v>4491</v>
      </c>
      <c r="B4447" s="1" t="s">
        <v>35</v>
      </c>
      <c r="C4447" s="1" t="s">
        <v>14</v>
      </c>
      <c r="D4447" s="1" t="s">
        <v>36</v>
      </c>
      <c r="E4447" s="1" t="s">
        <v>47</v>
      </c>
      <c r="F4447" s="1" t="s">
        <v>33</v>
      </c>
      <c r="G4447">
        <v>3844.91</v>
      </c>
      <c r="H4447">
        <v>4</v>
      </c>
      <c r="I4447">
        <v>15379.64</v>
      </c>
      <c r="J4447">
        <v>3.77</v>
      </c>
      <c r="K4447">
        <v>2698</v>
      </c>
      <c r="L4447" s="2">
        <v>45515</v>
      </c>
      <c r="O4447" t="str">
        <f>IF(ecommerce_10000[[#This Row],[Platform]]="Souq","sq",ecommerce_10000[[#This Row],[Platform]])</f>
        <v>Amazon</v>
      </c>
      <c r="P4447" t="str">
        <f>IF(E4447="Souq","sq",IF(E4447="Jumia","Jum",E4447))</f>
        <v>Amazon</v>
      </c>
      <c r="Q4447">
        <f>VLOOKUP(ecommerce_10000[[#This Row],[City]],F:I,4,FALSE)</f>
        <v>3665.44</v>
      </c>
      <c r="R4447" s="1">
        <f>SUMIF(C:C,ecommerce_10000[[#This Row],[Category]],I:I)</f>
        <v>92327183.770000085</v>
      </c>
      <c r="S4447" s="1">
        <f>SUMIFS(I:I,C:C,C4447)</f>
        <v>92327183.770000085</v>
      </c>
      <c r="T4447" s="1" t="str">
        <f>INDEX(F:F,MATCH(ecommerce_10000[[#This Row],[TotalAmount]],I:I,0))</f>
        <v>Dubai</v>
      </c>
    </row>
    <row r="4448" spans="1:20" x14ac:dyDescent="0.3">
      <c r="A4448" s="1" t="s">
        <v>4492</v>
      </c>
      <c r="B4448" s="1" t="s">
        <v>49</v>
      </c>
      <c r="C4448" s="1" t="s">
        <v>14</v>
      </c>
      <c r="D4448" s="1" t="s">
        <v>50</v>
      </c>
      <c r="E4448" s="1" t="s">
        <v>16</v>
      </c>
      <c r="F4448" s="1" t="s">
        <v>28</v>
      </c>
      <c r="G4448">
        <v>12337.49</v>
      </c>
      <c r="H4448">
        <v>4</v>
      </c>
      <c r="I4448">
        <v>49349.96</v>
      </c>
      <c r="J4448">
        <v>1.5</v>
      </c>
      <c r="K4448">
        <v>3965</v>
      </c>
      <c r="L4448" s="2">
        <v>45498</v>
      </c>
      <c r="O4448" t="str">
        <f>IF(ecommerce_10000[[#This Row],[Platform]]="Souq","sq",ecommerce_10000[[#This Row],[Platform]])</f>
        <v>sq</v>
      </c>
      <c r="P4448" t="str">
        <f>IF(E4448="Souq","sq",IF(E4448="Jumia","Jum",E4448))</f>
        <v>sq</v>
      </c>
      <c r="Q4448">
        <f>VLOOKUP(ecommerce_10000[[#This Row],[City]],F:I,4,FALSE)</f>
        <v>26648.76</v>
      </c>
      <c r="R4448" s="1">
        <f>SUMIF(C:C,ecommerce_10000[[#This Row],[Category]],I:I)</f>
        <v>92327183.770000085</v>
      </c>
      <c r="S4448" s="1">
        <f>SUMIFS(I:I,C:C,C4448)</f>
        <v>92327183.770000085</v>
      </c>
      <c r="T4448" s="1" t="str">
        <f>INDEX(F:F,MATCH(ecommerce_10000[[#This Row],[TotalAmount]],I:I,0))</f>
        <v>Casablanca</v>
      </c>
    </row>
    <row r="4449" spans="1:20" x14ac:dyDescent="0.3">
      <c r="A4449" s="1" t="s">
        <v>4493</v>
      </c>
      <c r="B4449" s="1" t="s">
        <v>25</v>
      </c>
      <c r="C4449" s="1" t="s">
        <v>26</v>
      </c>
      <c r="D4449" s="1" t="s">
        <v>27</v>
      </c>
      <c r="E4449" s="1" t="s">
        <v>47</v>
      </c>
      <c r="F4449" s="1" t="s">
        <v>23</v>
      </c>
      <c r="G4449">
        <v>17847.599999999999</v>
      </c>
      <c r="H4449">
        <v>5</v>
      </c>
      <c r="I4449">
        <v>89238</v>
      </c>
      <c r="J4449">
        <v>1.26</v>
      </c>
      <c r="K4449">
        <v>3712</v>
      </c>
      <c r="L4449" s="2">
        <v>45453</v>
      </c>
      <c r="O4449" t="str">
        <f>IF(ecommerce_10000[[#This Row],[Platform]]="Souq","sq",ecommerce_10000[[#This Row],[Platform]])</f>
        <v>Amazon</v>
      </c>
      <c r="P4449" t="str">
        <f>IF(E4449="Souq","sq",IF(E4449="Jumia","Jum",E4449))</f>
        <v>Amazon</v>
      </c>
      <c r="Q4449">
        <f>VLOOKUP(ecommerce_10000[[#This Row],[City]],F:I,4,FALSE)</f>
        <v>13290.4</v>
      </c>
      <c r="R4449" s="1">
        <f>SUMIF(C:C,ecommerce_10000[[#This Row],[Category]],I:I)</f>
        <v>29200970.130000021</v>
      </c>
      <c r="S4449" s="1">
        <f>SUMIFS(I:I,C:C,C4449)</f>
        <v>29200970.130000021</v>
      </c>
      <c r="T4449" s="1" t="str">
        <f>INDEX(F:F,MATCH(ecommerce_10000[[#This Row],[TotalAmount]],I:I,0))</f>
        <v>Alexandria</v>
      </c>
    </row>
    <row r="4450" spans="1:20" x14ac:dyDescent="0.3">
      <c r="A4450" s="1" t="s">
        <v>4494</v>
      </c>
      <c r="B4450" s="1" t="s">
        <v>13</v>
      </c>
      <c r="C4450" s="1" t="s">
        <v>14</v>
      </c>
      <c r="D4450" s="1" t="s">
        <v>15</v>
      </c>
      <c r="E4450" s="1" t="s">
        <v>47</v>
      </c>
      <c r="F4450" s="1" t="s">
        <v>62</v>
      </c>
      <c r="G4450">
        <v>15348.02</v>
      </c>
      <c r="H4450">
        <v>2</v>
      </c>
      <c r="I4450">
        <v>30696.04</v>
      </c>
      <c r="J4450">
        <v>1.45</v>
      </c>
      <c r="K4450">
        <v>2613</v>
      </c>
      <c r="L4450" s="2">
        <v>45393</v>
      </c>
      <c r="O4450" t="str">
        <f>IF(ecommerce_10000[[#This Row],[Platform]]="Souq","sq",ecommerce_10000[[#This Row],[Platform]])</f>
        <v>Amazon</v>
      </c>
      <c r="P4450" t="str">
        <f>IF(E4450="Souq","sq",IF(E4450="Jumia","Jum",E4450))</f>
        <v>Amazon</v>
      </c>
      <c r="Q4450">
        <f>VLOOKUP(ecommerce_10000[[#This Row],[City]],F:I,4,FALSE)</f>
        <v>27872.98</v>
      </c>
      <c r="R4450" s="1">
        <f>SUMIF(C:C,ecommerce_10000[[#This Row],[Category]],I:I)</f>
        <v>92327183.770000085</v>
      </c>
      <c r="S4450" s="1">
        <f>SUMIFS(I:I,C:C,C4450)</f>
        <v>92327183.770000085</v>
      </c>
      <c r="T4450" s="1" t="str">
        <f>INDEX(F:F,MATCH(ecommerce_10000[[#This Row],[TotalAmount]],I:I,0))</f>
        <v>Giza</v>
      </c>
    </row>
    <row r="4451" spans="1:20" x14ac:dyDescent="0.3">
      <c r="A4451" s="1" t="s">
        <v>4495</v>
      </c>
      <c r="B4451" s="1" t="s">
        <v>13</v>
      </c>
      <c r="C4451" s="1" t="s">
        <v>14</v>
      </c>
      <c r="D4451" s="1" t="s">
        <v>15</v>
      </c>
      <c r="E4451" s="1" t="s">
        <v>47</v>
      </c>
      <c r="F4451" s="1" t="s">
        <v>28</v>
      </c>
      <c r="G4451">
        <v>7168.05</v>
      </c>
      <c r="H4451">
        <v>1</v>
      </c>
      <c r="I4451">
        <v>7168.05</v>
      </c>
      <c r="J4451">
        <v>1.49</v>
      </c>
      <c r="K4451">
        <v>4234</v>
      </c>
      <c r="L4451" s="2">
        <v>45377</v>
      </c>
      <c r="O4451" t="str">
        <f>IF(ecommerce_10000[[#This Row],[Platform]]="Souq","sq",ecommerce_10000[[#This Row],[Platform]])</f>
        <v>Amazon</v>
      </c>
      <c r="P4451" t="str">
        <f>IF(E4451="Souq","sq",IF(E4451="Jumia","Jum",E4451))</f>
        <v>Amazon</v>
      </c>
      <c r="Q4451">
        <f>VLOOKUP(ecommerce_10000[[#This Row],[City]],F:I,4,FALSE)</f>
        <v>26648.76</v>
      </c>
      <c r="R4451" s="1">
        <f>SUMIF(C:C,ecommerce_10000[[#This Row],[Category]],I:I)</f>
        <v>92327183.770000085</v>
      </c>
      <c r="S4451" s="1">
        <f>SUMIFS(I:I,C:C,C4451)</f>
        <v>92327183.770000085</v>
      </c>
      <c r="T4451" s="1" t="str">
        <f>INDEX(F:F,MATCH(ecommerce_10000[[#This Row],[TotalAmount]],I:I,0))</f>
        <v>Casablanca</v>
      </c>
    </row>
    <row r="4452" spans="1:20" x14ac:dyDescent="0.3">
      <c r="A4452" s="1" t="s">
        <v>4496</v>
      </c>
      <c r="B4452" s="1" t="s">
        <v>53</v>
      </c>
      <c r="C4452" s="1" t="s">
        <v>31</v>
      </c>
      <c r="D4452" s="1" t="s">
        <v>54</v>
      </c>
      <c r="E4452" s="1" t="s">
        <v>16</v>
      </c>
      <c r="F4452" s="1" t="s">
        <v>23</v>
      </c>
      <c r="G4452">
        <v>7849.2</v>
      </c>
      <c r="H4452">
        <v>1</v>
      </c>
      <c r="I4452">
        <v>7849.2</v>
      </c>
      <c r="J4452">
        <v>3.3</v>
      </c>
      <c r="K4452">
        <v>590</v>
      </c>
      <c r="L4452" s="2">
        <v>45539</v>
      </c>
      <c r="O4452" t="str">
        <f>IF(ecommerce_10000[[#This Row],[Platform]]="Souq","sq",ecommerce_10000[[#This Row],[Platform]])</f>
        <v>sq</v>
      </c>
      <c r="P4452" t="str">
        <f>IF(E4452="Souq","sq",IF(E4452="Jumia","Jum",E4452))</f>
        <v>sq</v>
      </c>
      <c r="Q4452">
        <f>VLOOKUP(ecommerce_10000[[#This Row],[City]],F:I,4,FALSE)</f>
        <v>13290.4</v>
      </c>
      <c r="R4452" s="1">
        <f>SUMIF(C:C,ecommerce_10000[[#This Row],[Category]],I:I)</f>
        <v>57542997.559999913</v>
      </c>
      <c r="S4452" s="1">
        <f>SUMIFS(I:I,C:C,C4452)</f>
        <v>57542997.559999913</v>
      </c>
      <c r="T4452" s="1" t="str">
        <f>INDEX(F:F,MATCH(ecommerce_10000[[#This Row],[TotalAmount]],I:I,0))</f>
        <v>Alexandria</v>
      </c>
    </row>
    <row r="4453" spans="1:20" x14ac:dyDescent="0.3">
      <c r="A4453" s="1" t="s">
        <v>4497</v>
      </c>
      <c r="B4453" s="1" t="s">
        <v>35</v>
      </c>
      <c r="C4453" s="1" t="s">
        <v>14</v>
      </c>
      <c r="D4453" s="1" t="s">
        <v>36</v>
      </c>
      <c r="E4453" s="1" t="s">
        <v>16</v>
      </c>
      <c r="F4453" s="1" t="s">
        <v>40</v>
      </c>
      <c r="G4453">
        <v>5430.64</v>
      </c>
      <c r="H4453">
        <v>5</v>
      </c>
      <c r="I4453">
        <v>27153.200000000001</v>
      </c>
      <c r="J4453">
        <v>3.46</v>
      </c>
      <c r="K4453">
        <v>4701</v>
      </c>
      <c r="L4453" s="2">
        <v>45369</v>
      </c>
      <c r="O4453" t="str">
        <f>IF(ecommerce_10000[[#This Row],[Platform]]="Souq","sq",ecommerce_10000[[#This Row],[Platform]])</f>
        <v>sq</v>
      </c>
      <c r="P4453" t="str">
        <f>IF(E4453="Souq","sq",IF(E4453="Jumia","Jum",E4453))</f>
        <v>sq</v>
      </c>
      <c r="Q4453">
        <f>VLOOKUP(ecommerce_10000[[#This Row],[City]],F:I,4,FALSE)</f>
        <v>99349.3</v>
      </c>
      <c r="R4453" s="1">
        <f>SUMIF(C:C,ecommerce_10000[[#This Row],[Category]],I:I)</f>
        <v>92327183.770000085</v>
      </c>
      <c r="S4453" s="1">
        <f>SUMIFS(I:I,C:C,C4453)</f>
        <v>92327183.770000085</v>
      </c>
      <c r="T4453" s="1" t="str">
        <f>INDEX(F:F,MATCH(ecommerce_10000[[#This Row],[TotalAmount]],I:I,0))</f>
        <v>Riyadh</v>
      </c>
    </row>
    <row r="4454" spans="1:20" x14ac:dyDescent="0.3">
      <c r="A4454" s="1" t="s">
        <v>4498</v>
      </c>
      <c r="B4454" s="1" t="s">
        <v>49</v>
      </c>
      <c r="C4454" s="1" t="s">
        <v>14</v>
      </c>
      <c r="D4454" s="1" t="s">
        <v>50</v>
      </c>
      <c r="E4454" s="1" t="s">
        <v>16</v>
      </c>
      <c r="F4454" s="1" t="s">
        <v>17</v>
      </c>
      <c r="G4454">
        <v>9365.43</v>
      </c>
      <c r="H4454">
        <v>5</v>
      </c>
      <c r="I4454">
        <v>46827.15</v>
      </c>
      <c r="J4454">
        <v>2.4</v>
      </c>
      <c r="K4454">
        <v>1623</v>
      </c>
      <c r="L4454" s="2">
        <v>45500</v>
      </c>
      <c r="O4454" t="str">
        <f>IF(ecommerce_10000[[#This Row],[Platform]]="Souq","sq",ecommerce_10000[[#This Row],[Platform]])</f>
        <v>sq</v>
      </c>
      <c r="P4454" t="str">
        <f>IF(E4454="Souq","sq",IF(E4454="Jumia","Jum",E4454))</f>
        <v>sq</v>
      </c>
      <c r="Q4454">
        <f>VLOOKUP(ecommerce_10000[[#This Row],[City]],F:I,4,FALSE)</f>
        <v>16284.02</v>
      </c>
      <c r="R4454" s="1">
        <f>SUMIF(C:C,ecommerce_10000[[#This Row],[Category]],I:I)</f>
        <v>92327183.770000085</v>
      </c>
      <c r="S4454" s="1">
        <f>SUMIFS(I:I,C:C,C4454)</f>
        <v>92327183.770000085</v>
      </c>
      <c r="T4454" s="1" t="str">
        <f>INDEX(F:F,MATCH(ecommerce_10000[[#This Row],[TotalAmount]],I:I,0))</f>
        <v>Cairo</v>
      </c>
    </row>
    <row r="4455" spans="1:20" x14ac:dyDescent="0.3">
      <c r="A4455" s="1" t="s">
        <v>4499</v>
      </c>
      <c r="B4455" s="1" t="s">
        <v>65</v>
      </c>
      <c r="C4455" s="1" t="s">
        <v>20</v>
      </c>
      <c r="D4455" s="1" t="s">
        <v>66</v>
      </c>
      <c r="E4455" s="1" t="s">
        <v>22</v>
      </c>
      <c r="F4455" s="1" t="s">
        <v>40</v>
      </c>
      <c r="G4455">
        <v>14365.85</v>
      </c>
      <c r="H4455">
        <v>3</v>
      </c>
      <c r="I4455">
        <v>43097.55</v>
      </c>
      <c r="J4455">
        <v>2.48</v>
      </c>
      <c r="K4455">
        <v>1800</v>
      </c>
      <c r="L4455" s="2">
        <v>45604</v>
      </c>
      <c r="O4455" t="str">
        <f>IF(ecommerce_10000[[#This Row],[Platform]]="Souq","sq",ecommerce_10000[[#This Row],[Platform]])</f>
        <v>Jumia</v>
      </c>
      <c r="P4455" t="str">
        <f>IF(E4455="Souq","sq",IF(E4455="Jumia","Jum",E4455))</f>
        <v>Jum</v>
      </c>
      <c r="Q4455">
        <f>VLOOKUP(ecommerce_10000[[#This Row],[City]],F:I,4,FALSE)</f>
        <v>99349.3</v>
      </c>
      <c r="R4455" s="1">
        <f>SUMIF(C:C,ecommerce_10000[[#This Row],[Category]],I:I)</f>
        <v>91504159.730000004</v>
      </c>
      <c r="S4455" s="1">
        <f>SUMIFS(I:I,C:C,C4455)</f>
        <v>91504159.730000004</v>
      </c>
      <c r="T4455" s="1" t="str">
        <f>INDEX(F:F,MATCH(ecommerce_10000[[#This Row],[TotalAmount]],I:I,0))</f>
        <v>Riyadh</v>
      </c>
    </row>
    <row r="4456" spans="1:20" x14ac:dyDescent="0.3">
      <c r="A4456" s="1" t="s">
        <v>4500</v>
      </c>
      <c r="B4456" s="1" t="s">
        <v>49</v>
      </c>
      <c r="C4456" s="1" t="s">
        <v>14</v>
      </c>
      <c r="D4456" s="1" t="s">
        <v>50</v>
      </c>
      <c r="E4456" s="1" t="s">
        <v>16</v>
      </c>
      <c r="F4456" s="1" t="s">
        <v>28</v>
      </c>
      <c r="G4456">
        <v>905.08</v>
      </c>
      <c r="H4456">
        <v>5</v>
      </c>
      <c r="I4456">
        <v>4525.3999999999996</v>
      </c>
      <c r="J4456">
        <v>1.63</v>
      </c>
      <c r="K4456">
        <v>1552</v>
      </c>
      <c r="L4456" s="2">
        <v>45499</v>
      </c>
      <c r="O4456" t="str">
        <f>IF(ecommerce_10000[[#This Row],[Platform]]="Souq","sq",ecommerce_10000[[#This Row],[Platform]])</f>
        <v>sq</v>
      </c>
      <c r="P4456" t="str">
        <f>IF(E4456="Souq","sq",IF(E4456="Jumia","Jum",E4456))</f>
        <v>sq</v>
      </c>
      <c r="Q4456">
        <f>VLOOKUP(ecommerce_10000[[#This Row],[City]],F:I,4,FALSE)</f>
        <v>26648.76</v>
      </c>
      <c r="R4456" s="1">
        <f>SUMIF(C:C,ecommerce_10000[[#This Row],[Category]],I:I)</f>
        <v>92327183.770000085</v>
      </c>
      <c r="S4456" s="1">
        <f>SUMIFS(I:I,C:C,C4456)</f>
        <v>92327183.770000085</v>
      </c>
      <c r="T4456" s="1" t="str">
        <f>INDEX(F:F,MATCH(ecommerce_10000[[#This Row],[TotalAmount]],I:I,0))</f>
        <v>Casablanca</v>
      </c>
    </row>
    <row r="4457" spans="1:20" x14ac:dyDescent="0.3">
      <c r="A4457" s="1" t="s">
        <v>4501</v>
      </c>
      <c r="B4457" s="1" t="s">
        <v>49</v>
      </c>
      <c r="C4457" s="1" t="s">
        <v>14</v>
      </c>
      <c r="D4457" s="1" t="s">
        <v>50</v>
      </c>
      <c r="E4457" s="1" t="s">
        <v>47</v>
      </c>
      <c r="F4457" s="1" t="s">
        <v>23</v>
      </c>
      <c r="G4457">
        <v>575.96</v>
      </c>
      <c r="H4457">
        <v>3</v>
      </c>
      <c r="I4457">
        <v>1727.88</v>
      </c>
      <c r="J4457">
        <v>3.52</v>
      </c>
      <c r="K4457">
        <v>3241</v>
      </c>
      <c r="L4457" s="2">
        <v>45526</v>
      </c>
      <c r="O4457" t="str">
        <f>IF(ecommerce_10000[[#This Row],[Platform]]="Souq","sq",ecommerce_10000[[#This Row],[Platform]])</f>
        <v>Amazon</v>
      </c>
      <c r="P4457" t="str">
        <f>IF(E4457="Souq","sq",IF(E4457="Jumia","Jum",E4457))</f>
        <v>Amazon</v>
      </c>
      <c r="Q4457">
        <f>VLOOKUP(ecommerce_10000[[#This Row],[City]],F:I,4,FALSE)</f>
        <v>13290.4</v>
      </c>
      <c r="R4457" s="1">
        <f>SUMIF(C:C,ecommerce_10000[[#This Row],[Category]],I:I)</f>
        <v>92327183.770000085</v>
      </c>
      <c r="S4457" s="1">
        <f>SUMIFS(I:I,C:C,C4457)</f>
        <v>92327183.770000085</v>
      </c>
      <c r="T4457" s="1" t="str">
        <f>INDEX(F:F,MATCH(ecommerce_10000[[#This Row],[TotalAmount]],I:I,0))</f>
        <v>Alexandria</v>
      </c>
    </row>
    <row r="4458" spans="1:20" x14ac:dyDescent="0.3">
      <c r="A4458" s="1" t="s">
        <v>4502</v>
      </c>
      <c r="B4458" s="1" t="s">
        <v>25</v>
      </c>
      <c r="C4458" s="1" t="s">
        <v>26</v>
      </c>
      <c r="D4458" s="1" t="s">
        <v>27</v>
      </c>
      <c r="E4458" s="1" t="s">
        <v>22</v>
      </c>
      <c r="F4458" s="1" t="s">
        <v>62</v>
      </c>
      <c r="G4458">
        <v>626.26</v>
      </c>
      <c r="H4458">
        <v>3</v>
      </c>
      <c r="I4458">
        <v>1878.78</v>
      </c>
      <c r="J4458">
        <v>4.8099999999999996</v>
      </c>
      <c r="K4458">
        <v>2014</v>
      </c>
      <c r="L4458" s="2">
        <v>45444</v>
      </c>
      <c r="O4458" t="str">
        <f>IF(ecommerce_10000[[#This Row],[Platform]]="Souq","sq",ecommerce_10000[[#This Row],[Platform]])</f>
        <v>Jumia</v>
      </c>
      <c r="P4458" t="str">
        <f>IF(E4458="Souq","sq",IF(E4458="Jumia","Jum",E4458))</f>
        <v>Jum</v>
      </c>
      <c r="Q4458">
        <f>VLOOKUP(ecommerce_10000[[#This Row],[City]],F:I,4,FALSE)</f>
        <v>27872.98</v>
      </c>
      <c r="R4458" s="1">
        <f>SUMIF(C:C,ecommerce_10000[[#This Row],[Category]],I:I)</f>
        <v>29200970.130000021</v>
      </c>
      <c r="S4458" s="1">
        <f>SUMIFS(I:I,C:C,C4458)</f>
        <v>29200970.130000021</v>
      </c>
      <c r="T4458" s="1" t="str">
        <f>INDEX(F:F,MATCH(ecommerce_10000[[#This Row],[TotalAmount]],I:I,0))</f>
        <v>Giza</v>
      </c>
    </row>
    <row r="4459" spans="1:20" x14ac:dyDescent="0.3">
      <c r="A4459" s="1" t="s">
        <v>4503</v>
      </c>
      <c r="B4459" s="1" t="s">
        <v>38</v>
      </c>
      <c r="C4459" s="1" t="s">
        <v>20</v>
      </c>
      <c r="D4459" s="1" t="s">
        <v>39</v>
      </c>
      <c r="E4459" s="1" t="s">
        <v>47</v>
      </c>
      <c r="F4459" s="1" t="s">
        <v>23</v>
      </c>
      <c r="G4459">
        <v>2728.31</v>
      </c>
      <c r="H4459">
        <v>2</v>
      </c>
      <c r="I4459">
        <v>5456.62</v>
      </c>
      <c r="J4459">
        <v>2.13</v>
      </c>
      <c r="K4459">
        <v>2606</v>
      </c>
      <c r="L4459" s="2">
        <v>45357</v>
      </c>
      <c r="O4459" t="str">
        <f>IF(ecommerce_10000[[#This Row],[Platform]]="Souq","sq",ecommerce_10000[[#This Row],[Platform]])</f>
        <v>Amazon</v>
      </c>
      <c r="P4459" t="str">
        <f>IF(E4459="Souq","sq",IF(E4459="Jumia","Jum",E4459))</f>
        <v>Amazon</v>
      </c>
      <c r="Q4459">
        <f>VLOOKUP(ecommerce_10000[[#This Row],[City]],F:I,4,FALSE)</f>
        <v>13290.4</v>
      </c>
      <c r="R4459" s="1">
        <f>SUMIF(C:C,ecommerce_10000[[#This Row],[Category]],I:I)</f>
        <v>91504159.730000004</v>
      </c>
      <c r="S4459" s="1">
        <f>SUMIFS(I:I,C:C,C4459)</f>
        <v>91504159.730000004</v>
      </c>
      <c r="T4459" s="1" t="str">
        <f>INDEX(F:F,MATCH(ecommerce_10000[[#This Row],[TotalAmount]],I:I,0))</f>
        <v>Alexandria</v>
      </c>
    </row>
    <row r="4460" spans="1:20" x14ac:dyDescent="0.3">
      <c r="A4460" s="1" t="s">
        <v>4504</v>
      </c>
      <c r="B4460" s="1" t="s">
        <v>43</v>
      </c>
      <c r="C4460" s="1" t="s">
        <v>44</v>
      </c>
      <c r="D4460" s="1" t="s">
        <v>45</v>
      </c>
      <c r="E4460" s="1" t="s">
        <v>47</v>
      </c>
      <c r="F4460" s="1" t="s">
        <v>17</v>
      </c>
      <c r="G4460">
        <v>1389.21</v>
      </c>
      <c r="H4460">
        <v>1</v>
      </c>
      <c r="I4460">
        <v>1389.21</v>
      </c>
      <c r="J4460">
        <v>2.11</v>
      </c>
      <c r="K4460">
        <v>4372</v>
      </c>
      <c r="L4460" s="2">
        <v>45297</v>
      </c>
      <c r="O4460" t="str">
        <f>IF(ecommerce_10000[[#This Row],[Platform]]="Souq","sq",ecommerce_10000[[#This Row],[Platform]])</f>
        <v>Amazon</v>
      </c>
      <c r="P4460" t="str">
        <f>IF(E4460="Souq","sq",IF(E4460="Jumia","Jum",E4460))</f>
        <v>Amazon</v>
      </c>
      <c r="Q4460">
        <f>VLOOKUP(ecommerce_10000[[#This Row],[City]],F:I,4,FALSE)</f>
        <v>16284.02</v>
      </c>
      <c r="R4460" s="1">
        <f>SUMIF(C:C,ecommerce_10000[[#This Row],[Category]],I:I)</f>
        <v>31420413.200000018</v>
      </c>
      <c r="S4460" s="1">
        <f>SUMIFS(I:I,C:C,C4460)</f>
        <v>31420413.200000018</v>
      </c>
      <c r="T4460" s="1" t="str">
        <f>INDEX(F:F,MATCH(ecommerce_10000[[#This Row],[TotalAmount]],I:I,0))</f>
        <v>Cairo</v>
      </c>
    </row>
    <row r="4461" spans="1:20" x14ac:dyDescent="0.3">
      <c r="A4461" s="1" t="s">
        <v>4505</v>
      </c>
      <c r="B4461" s="1" t="s">
        <v>35</v>
      </c>
      <c r="C4461" s="1" t="s">
        <v>14</v>
      </c>
      <c r="D4461" s="1" t="s">
        <v>36</v>
      </c>
      <c r="E4461" s="1" t="s">
        <v>47</v>
      </c>
      <c r="F4461" s="1" t="s">
        <v>62</v>
      </c>
      <c r="G4461">
        <v>12100.08</v>
      </c>
      <c r="H4461">
        <v>2</v>
      </c>
      <c r="I4461">
        <v>24200.16</v>
      </c>
      <c r="J4461">
        <v>2.8</v>
      </c>
      <c r="K4461">
        <v>3734</v>
      </c>
      <c r="L4461" s="2">
        <v>45298</v>
      </c>
      <c r="O4461" t="str">
        <f>IF(ecommerce_10000[[#This Row],[Platform]]="Souq","sq",ecommerce_10000[[#This Row],[Platform]])</f>
        <v>Amazon</v>
      </c>
      <c r="P4461" t="str">
        <f>IF(E4461="Souq","sq",IF(E4461="Jumia","Jum",E4461))</f>
        <v>Amazon</v>
      </c>
      <c r="Q4461">
        <f>VLOOKUP(ecommerce_10000[[#This Row],[City]],F:I,4,FALSE)</f>
        <v>27872.98</v>
      </c>
      <c r="R4461" s="1">
        <f>SUMIF(C:C,ecommerce_10000[[#This Row],[Category]],I:I)</f>
        <v>92327183.770000085</v>
      </c>
      <c r="S4461" s="1">
        <f>SUMIFS(I:I,C:C,C4461)</f>
        <v>92327183.770000085</v>
      </c>
      <c r="T4461" s="1" t="str">
        <f>INDEX(F:F,MATCH(ecommerce_10000[[#This Row],[TotalAmount]],I:I,0))</f>
        <v>Giza</v>
      </c>
    </row>
    <row r="4462" spans="1:20" x14ac:dyDescent="0.3">
      <c r="A4462" s="1" t="s">
        <v>4506</v>
      </c>
      <c r="B4462" s="1" t="s">
        <v>13</v>
      </c>
      <c r="C4462" s="1" t="s">
        <v>14</v>
      </c>
      <c r="D4462" s="1" t="s">
        <v>15</v>
      </c>
      <c r="E4462" s="1" t="s">
        <v>22</v>
      </c>
      <c r="F4462" s="1" t="s">
        <v>28</v>
      </c>
      <c r="G4462">
        <v>9031.4</v>
      </c>
      <c r="H4462">
        <v>5</v>
      </c>
      <c r="I4462">
        <v>45157</v>
      </c>
      <c r="J4462">
        <v>2.06</v>
      </c>
      <c r="K4462">
        <v>2120</v>
      </c>
      <c r="L4462" s="2">
        <v>45444</v>
      </c>
      <c r="O4462" t="str">
        <f>IF(ecommerce_10000[[#This Row],[Platform]]="Souq","sq",ecommerce_10000[[#This Row],[Platform]])</f>
        <v>Jumia</v>
      </c>
      <c r="P4462" t="str">
        <f>IF(E4462="Souq","sq",IF(E4462="Jumia","Jum",E4462))</f>
        <v>Jum</v>
      </c>
      <c r="Q4462">
        <f>VLOOKUP(ecommerce_10000[[#This Row],[City]],F:I,4,FALSE)</f>
        <v>26648.76</v>
      </c>
      <c r="R4462" s="1">
        <f>SUMIF(C:C,ecommerce_10000[[#This Row],[Category]],I:I)</f>
        <v>92327183.770000085</v>
      </c>
      <c r="S4462" s="1">
        <f>SUMIFS(I:I,C:C,C4462)</f>
        <v>92327183.770000085</v>
      </c>
      <c r="T4462" s="1" t="str">
        <f>INDEX(F:F,MATCH(ecommerce_10000[[#This Row],[TotalAmount]],I:I,0))</f>
        <v>Casablanca</v>
      </c>
    </row>
    <row r="4463" spans="1:20" x14ac:dyDescent="0.3">
      <c r="A4463" s="1" t="s">
        <v>4507</v>
      </c>
      <c r="B4463" s="1" t="s">
        <v>38</v>
      </c>
      <c r="C4463" s="1" t="s">
        <v>20</v>
      </c>
      <c r="D4463" s="1" t="s">
        <v>39</v>
      </c>
      <c r="E4463" s="1" t="s">
        <v>16</v>
      </c>
      <c r="F4463" s="1" t="s">
        <v>40</v>
      </c>
      <c r="G4463">
        <v>17756.5</v>
      </c>
      <c r="H4463">
        <v>5</v>
      </c>
      <c r="I4463">
        <v>88782.5</v>
      </c>
      <c r="J4463">
        <v>4.1100000000000003</v>
      </c>
      <c r="K4463">
        <v>1772</v>
      </c>
      <c r="L4463" s="2">
        <v>45299</v>
      </c>
      <c r="O4463" t="str">
        <f>IF(ecommerce_10000[[#This Row],[Platform]]="Souq","sq",ecommerce_10000[[#This Row],[Platform]])</f>
        <v>sq</v>
      </c>
      <c r="P4463" t="str">
        <f>IF(E4463="Souq","sq",IF(E4463="Jumia","Jum",E4463))</f>
        <v>sq</v>
      </c>
      <c r="Q4463">
        <f>VLOOKUP(ecommerce_10000[[#This Row],[City]],F:I,4,FALSE)</f>
        <v>99349.3</v>
      </c>
      <c r="R4463" s="1">
        <f>SUMIF(C:C,ecommerce_10000[[#This Row],[Category]],I:I)</f>
        <v>91504159.730000004</v>
      </c>
      <c r="S4463" s="1">
        <f>SUMIFS(I:I,C:C,C4463)</f>
        <v>91504159.730000004</v>
      </c>
      <c r="T4463" s="1" t="str">
        <f>INDEX(F:F,MATCH(ecommerce_10000[[#This Row],[TotalAmount]],I:I,0))</f>
        <v>Riyadh</v>
      </c>
    </row>
    <row r="4464" spans="1:20" x14ac:dyDescent="0.3">
      <c r="A4464" s="1" t="s">
        <v>4508</v>
      </c>
      <c r="B4464" s="1" t="s">
        <v>53</v>
      </c>
      <c r="C4464" s="1" t="s">
        <v>31</v>
      </c>
      <c r="D4464" s="1" t="s">
        <v>54</v>
      </c>
      <c r="E4464" s="1" t="s">
        <v>47</v>
      </c>
      <c r="F4464" s="1" t="s">
        <v>17</v>
      </c>
      <c r="G4464">
        <v>3719.15</v>
      </c>
      <c r="H4464">
        <v>1</v>
      </c>
      <c r="I4464">
        <v>3719.15</v>
      </c>
      <c r="J4464">
        <v>2.13</v>
      </c>
      <c r="K4464">
        <v>3865</v>
      </c>
      <c r="L4464" s="2">
        <v>45597</v>
      </c>
      <c r="O4464" t="str">
        <f>IF(ecommerce_10000[[#This Row],[Platform]]="Souq","sq",ecommerce_10000[[#This Row],[Platform]])</f>
        <v>Amazon</v>
      </c>
      <c r="P4464" t="str">
        <f>IF(E4464="Souq","sq",IF(E4464="Jumia","Jum",E4464))</f>
        <v>Amazon</v>
      </c>
      <c r="Q4464">
        <f>VLOOKUP(ecommerce_10000[[#This Row],[City]],F:I,4,FALSE)</f>
        <v>16284.02</v>
      </c>
      <c r="R4464" s="1">
        <f>SUMIF(C:C,ecommerce_10000[[#This Row],[Category]],I:I)</f>
        <v>57542997.559999913</v>
      </c>
      <c r="S4464" s="1">
        <f>SUMIFS(I:I,C:C,C4464)</f>
        <v>57542997.559999913</v>
      </c>
      <c r="T4464" s="1" t="str">
        <f>INDEX(F:F,MATCH(ecommerce_10000[[#This Row],[TotalAmount]],I:I,0))</f>
        <v>Cairo</v>
      </c>
    </row>
    <row r="4465" spans="1:20" x14ac:dyDescent="0.3">
      <c r="A4465" s="1" t="s">
        <v>4509</v>
      </c>
      <c r="B4465" s="1" t="s">
        <v>38</v>
      </c>
      <c r="C4465" s="1" t="s">
        <v>20</v>
      </c>
      <c r="D4465" s="1" t="s">
        <v>39</v>
      </c>
      <c r="E4465" s="1" t="s">
        <v>16</v>
      </c>
      <c r="F4465" s="1" t="s">
        <v>33</v>
      </c>
      <c r="G4465">
        <v>18942.34</v>
      </c>
      <c r="H4465">
        <v>3</v>
      </c>
      <c r="I4465">
        <v>56827.02</v>
      </c>
      <c r="J4465">
        <v>4.7</v>
      </c>
      <c r="K4465">
        <v>3973</v>
      </c>
      <c r="L4465" s="2">
        <v>45479</v>
      </c>
      <c r="O4465" t="str">
        <f>IF(ecommerce_10000[[#This Row],[Platform]]="Souq","sq",ecommerce_10000[[#This Row],[Platform]])</f>
        <v>sq</v>
      </c>
      <c r="P4465" t="str">
        <f>IF(E4465="Souq","sq",IF(E4465="Jumia","Jum",E4465))</f>
        <v>sq</v>
      </c>
      <c r="Q4465">
        <f>VLOOKUP(ecommerce_10000[[#This Row],[City]],F:I,4,FALSE)</f>
        <v>3665.44</v>
      </c>
      <c r="R4465" s="1">
        <f>SUMIF(C:C,ecommerce_10000[[#This Row],[Category]],I:I)</f>
        <v>91504159.730000004</v>
      </c>
      <c r="S4465" s="1">
        <f>SUMIFS(I:I,C:C,C4465)</f>
        <v>91504159.730000004</v>
      </c>
      <c r="T4465" s="1" t="str">
        <f>INDEX(F:F,MATCH(ecommerce_10000[[#This Row],[TotalAmount]],I:I,0))</f>
        <v>Dubai</v>
      </c>
    </row>
    <row r="4466" spans="1:20" x14ac:dyDescent="0.3">
      <c r="A4466" s="1" t="s">
        <v>4510</v>
      </c>
      <c r="B4466" s="1" t="s">
        <v>25</v>
      </c>
      <c r="C4466" s="1" t="s">
        <v>26</v>
      </c>
      <c r="D4466" s="1" t="s">
        <v>27</v>
      </c>
      <c r="E4466" s="1" t="s">
        <v>47</v>
      </c>
      <c r="F4466" s="1" t="s">
        <v>40</v>
      </c>
      <c r="G4466">
        <v>7541.39</v>
      </c>
      <c r="H4466">
        <v>1</v>
      </c>
      <c r="I4466">
        <v>7541.39</v>
      </c>
      <c r="J4466">
        <v>2.17</v>
      </c>
      <c r="K4466">
        <v>1104</v>
      </c>
      <c r="L4466" s="2">
        <v>45645</v>
      </c>
      <c r="O4466" t="str">
        <f>IF(ecommerce_10000[[#This Row],[Platform]]="Souq","sq",ecommerce_10000[[#This Row],[Platform]])</f>
        <v>Amazon</v>
      </c>
      <c r="P4466" t="str">
        <f>IF(E4466="Souq","sq",IF(E4466="Jumia","Jum",E4466))</f>
        <v>Amazon</v>
      </c>
      <c r="Q4466">
        <f>VLOOKUP(ecommerce_10000[[#This Row],[City]],F:I,4,FALSE)</f>
        <v>99349.3</v>
      </c>
      <c r="R4466" s="1">
        <f>SUMIF(C:C,ecommerce_10000[[#This Row],[Category]],I:I)</f>
        <v>29200970.130000021</v>
      </c>
      <c r="S4466" s="1">
        <f>SUMIFS(I:I,C:C,C4466)</f>
        <v>29200970.130000021</v>
      </c>
      <c r="T4466" s="1" t="str">
        <f>INDEX(F:F,MATCH(ecommerce_10000[[#This Row],[TotalAmount]],I:I,0))</f>
        <v>Riyadh</v>
      </c>
    </row>
    <row r="4467" spans="1:20" x14ac:dyDescent="0.3">
      <c r="A4467" s="1" t="s">
        <v>4511</v>
      </c>
      <c r="B4467" s="1" t="s">
        <v>53</v>
      </c>
      <c r="C4467" s="1" t="s">
        <v>31</v>
      </c>
      <c r="D4467" s="1" t="s">
        <v>54</v>
      </c>
      <c r="E4467" s="1" t="s">
        <v>47</v>
      </c>
      <c r="F4467" s="1" t="s">
        <v>23</v>
      </c>
      <c r="G4467">
        <v>5933.31</v>
      </c>
      <c r="H4467">
        <v>3</v>
      </c>
      <c r="I4467">
        <v>17799.93</v>
      </c>
      <c r="J4467">
        <v>3.36</v>
      </c>
      <c r="K4467">
        <v>2795</v>
      </c>
      <c r="L4467" s="2">
        <v>45518</v>
      </c>
      <c r="O4467" t="str">
        <f>IF(ecommerce_10000[[#This Row],[Platform]]="Souq","sq",ecommerce_10000[[#This Row],[Platform]])</f>
        <v>Amazon</v>
      </c>
      <c r="P4467" t="str">
        <f>IF(E4467="Souq","sq",IF(E4467="Jumia","Jum",E4467))</f>
        <v>Amazon</v>
      </c>
      <c r="Q4467">
        <f>VLOOKUP(ecommerce_10000[[#This Row],[City]],F:I,4,FALSE)</f>
        <v>13290.4</v>
      </c>
      <c r="R4467" s="1">
        <f>SUMIF(C:C,ecommerce_10000[[#This Row],[Category]],I:I)</f>
        <v>57542997.559999913</v>
      </c>
      <c r="S4467" s="1">
        <f>SUMIFS(I:I,C:C,C4467)</f>
        <v>57542997.559999913</v>
      </c>
      <c r="T4467" s="1" t="str">
        <f>INDEX(F:F,MATCH(ecommerce_10000[[#This Row],[TotalAmount]],I:I,0))</f>
        <v>Alexandria</v>
      </c>
    </row>
    <row r="4468" spans="1:20" x14ac:dyDescent="0.3">
      <c r="A4468" s="1" t="s">
        <v>4512</v>
      </c>
      <c r="B4468" s="1" t="s">
        <v>38</v>
      </c>
      <c r="C4468" s="1" t="s">
        <v>20</v>
      </c>
      <c r="D4468" s="1" t="s">
        <v>39</v>
      </c>
      <c r="E4468" s="1" t="s">
        <v>47</v>
      </c>
      <c r="F4468" s="1" t="s">
        <v>40</v>
      </c>
      <c r="G4468">
        <v>7149.58</v>
      </c>
      <c r="H4468">
        <v>4</v>
      </c>
      <c r="I4468">
        <v>28598.32</v>
      </c>
      <c r="J4468">
        <v>2.36</v>
      </c>
      <c r="K4468">
        <v>1374</v>
      </c>
      <c r="L4468" s="2">
        <v>45326</v>
      </c>
      <c r="O4468" t="str">
        <f>IF(ecommerce_10000[[#This Row],[Platform]]="Souq","sq",ecommerce_10000[[#This Row],[Platform]])</f>
        <v>Amazon</v>
      </c>
      <c r="P4468" t="str">
        <f>IF(E4468="Souq","sq",IF(E4468="Jumia","Jum",E4468))</f>
        <v>Amazon</v>
      </c>
      <c r="Q4468">
        <f>VLOOKUP(ecommerce_10000[[#This Row],[City]],F:I,4,FALSE)</f>
        <v>99349.3</v>
      </c>
      <c r="R4468" s="1">
        <f>SUMIF(C:C,ecommerce_10000[[#This Row],[Category]],I:I)</f>
        <v>91504159.730000004</v>
      </c>
      <c r="S4468" s="1">
        <f>SUMIFS(I:I,C:C,C4468)</f>
        <v>91504159.730000004</v>
      </c>
      <c r="T4468" s="1" t="str">
        <f>INDEX(F:F,MATCH(ecommerce_10000[[#This Row],[TotalAmount]],I:I,0))</f>
        <v>Riyadh</v>
      </c>
    </row>
    <row r="4469" spans="1:20" x14ac:dyDescent="0.3">
      <c r="A4469" s="1" t="s">
        <v>4513</v>
      </c>
      <c r="B4469" s="1" t="s">
        <v>13</v>
      </c>
      <c r="C4469" s="1" t="s">
        <v>14</v>
      </c>
      <c r="D4469" s="1" t="s">
        <v>15</v>
      </c>
      <c r="E4469" s="1" t="s">
        <v>47</v>
      </c>
      <c r="F4469" s="1" t="s">
        <v>23</v>
      </c>
      <c r="G4469">
        <v>5647.18</v>
      </c>
      <c r="H4469">
        <v>5</v>
      </c>
      <c r="I4469">
        <v>28235.9</v>
      </c>
      <c r="J4469">
        <v>4.58</v>
      </c>
      <c r="K4469">
        <v>4044</v>
      </c>
      <c r="L4469" s="2">
        <v>45424</v>
      </c>
      <c r="O4469" t="str">
        <f>IF(ecommerce_10000[[#This Row],[Platform]]="Souq","sq",ecommerce_10000[[#This Row],[Platform]])</f>
        <v>Amazon</v>
      </c>
      <c r="P4469" t="str">
        <f>IF(E4469="Souq","sq",IF(E4469="Jumia","Jum",E4469))</f>
        <v>Amazon</v>
      </c>
      <c r="Q4469">
        <f>VLOOKUP(ecommerce_10000[[#This Row],[City]],F:I,4,FALSE)</f>
        <v>13290.4</v>
      </c>
      <c r="R4469" s="1">
        <f>SUMIF(C:C,ecommerce_10000[[#This Row],[Category]],I:I)</f>
        <v>92327183.770000085</v>
      </c>
      <c r="S4469" s="1">
        <f>SUMIFS(I:I,C:C,C4469)</f>
        <v>92327183.770000085</v>
      </c>
      <c r="T4469" s="1" t="str">
        <f>INDEX(F:F,MATCH(ecommerce_10000[[#This Row],[TotalAmount]],I:I,0))</f>
        <v>Alexandria</v>
      </c>
    </row>
    <row r="4470" spans="1:20" x14ac:dyDescent="0.3">
      <c r="A4470" s="1" t="s">
        <v>4514</v>
      </c>
      <c r="B4470" s="1" t="s">
        <v>19</v>
      </c>
      <c r="C4470" s="1" t="s">
        <v>20</v>
      </c>
      <c r="D4470" s="1" t="s">
        <v>21</v>
      </c>
      <c r="E4470" s="1" t="s">
        <v>22</v>
      </c>
      <c r="F4470" s="1" t="s">
        <v>23</v>
      </c>
      <c r="G4470">
        <v>1236.5899999999999</v>
      </c>
      <c r="H4470">
        <v>5</v>
      </c>
      <c r="I4470">
        <v>6182.95</v>
      </c>
      <c r="J4470">
        <v>2.1800000000000002</v>
      </c>
      <c r="K4470">
        <v>2316</v>
      </c>
      <c r="L4470" s="2">
        <v>45563</v>
      </c>
      <c r="O4470" t="str">
        <f>IF(ecommerce_10000[[#This Row],[Platform]]="Souq","sq",ecommerce_10000[[#This Row],[Platform]])</f>
        <v>Jumia</v>
      </c>
      <c r="P4470" t="str">
        <f>IF(E4470="Souq","sq",IF(E4470="Jumia","Jum",E4470))</f>
        <v>Jum</v>
      </c>
      <c r="Q4470">
        <f>VLOOKUP(ecommerce_10000[[#This Row],[City]],F:I,4,FALSE)</f>
        <v>13290.4</v>
      </c>
      <c r="R4470" s="1">
        <f>SUMIF(C:C,ecommerce_10000[[#This Row],[Category]],I:I)</f>
        <v>91504159.730000004</v>
      </c>
      <c r="S4470" s="1">
        <f>SUMIFS(I:I,C:C,C4470)</f>
        <v>91504159.730000004</v>
      </c>
      <c r="T4470" s="1" t="str">
        <f>INDEX(F:F,MATCH(ecommerce_10000[[#This Row],[TotalAmount]],I:I,0))</f>
        <v>Alexandria</v>
      </c>
    </row>
    <row r="4471" spans="1:20" x14ac:dyDescent="0.3">
      <c r="A4471" s="1" t="s">
        <v>4515</v>
      </c>
      <c r="B4471" s="1" t="s">
        <v>19</v>
      </c>
      <c r="C4471" s="1" t="s">
        <v>20</v>
      </c>
      <c r="D4471" s="1" t="s">
        <v>21</v>
      </c>
      <c r="E4471" s="1" t="s">
        <v>22</v>
      </c>
      <c r="F4471" s="1" t="s">
        <v>17</v>
      </c>
      <c r="G4471">
        <v>933.49</v>
      </c>
      <c r="H4471">
        <v>2</v>
      </c>
      <c r="I4471">
        <v>1866.98</v>
      </c>
      <c r="J4471">
        <v>4.2300000000000004</v>
      </c>
      <c r="K4471">
        <v>3723</v>
      </c>
      <c r="L4471" s="2">
        <v>45299</v>
      </c>
      <c r="O4471" t="str">
        <f>IF(ecommerce_10000[[#This Row],[Platform]]="Souq","sq",ecommerce_10000[[#This Row],[Platform]])</f>
        <v>Jumia</v>
      </c>
      <c r="P4471" t="str">
        <f>IF(E4471="Souq","sq",IF(E4471="Jumia","Jum",E4471))</f>
        <v>Jum</v>
      </c>
      <c r="Q4471">
        <f>VLOOKUP(ecommerce_10000[[#This Row],[City]],F:I,4,FALSE)</f>
        <v>16284.02</v>
      </c>
      <c r="R4471" s="1">
        <f>SUMIF(C:C,ecommerce_10000[[#This Row],[Category]],I:I)</f>
        <v>91504159.730000004</v>
      </c>
      <c r="S4471" s="1">
        <f>SUMIFS(I:I,C:C,C4471)</f>
        <v>91504159.730000004</v>
      </c>
      <c r="T4471" s="1" t="str">
        <f>INDEX(F:F,MATCH(ecommerce_10000[[#This Row],[TotalAmount]],I:I,0))</f>
        <v>Cairo</v>
      </c>
    </row>
    <row r="4472" spans="1:20" x14ac:dyDescent="0.3">
      <c r="A4472" s="1" t="s">
        <v>4516</v>
      </c>
      <c r="B4472" s="1" t="s">
        <v>38</v>
      </c>
      <c r="C4472" s="1" t="s">
        <v>20</v>
      </c>
      <c r="D4472" s="1" t="s">
        <v>39</v>
      </c>
      <c r="E4472" s="1" t="s">
        <v>47</v>
      </c>
      <c r="F4472" s="1" t="s">
        <v>23</v>
      </c>
      <c r="G4472">
        <v>15000.76</v>
      </c>
      <c r="H4472">
        <v>1</v>
      </c>
      <c r="I4472">
        <v>15000.76</v>
      </c>
      <c r="J4472">
        <v>2.91</v>
      </c>
      <c r="K4472">
        <v>3856</v>
      </c>
      <c r="L4472" s="2">
        <v>45463</v>
      </c>
      <c r="O4472" t="str">
        <f>IF(ecommerce_10000[[#This Row],[Platform]]="Souq","sq",ecommerce_10000[[#This Row],[Platform]])</f>
        <v>Amazon</v>
      </c>
      <c r="P4472" t="str">
        <f>IF(E4472="Souq","sq",IF(E4472="Jumia","Jum",E4472))</f>
        <v>Amazon</v>
      </c>
      <c r="Q4472">
        <f>VLOOKUP(ecommerce_10000[[#This Row],[City]],F:I,4,FALSE)</f>
        <v>13290.4</v>
      </c>
      <c r="R4472" s="1">
        <f>SUMIF(C:C,ecommerce_10000[[#This Row],[Category]],I:I)</f>
        <v>91504159.730000004</v>
      </c>
      <c r="S4472" s="1">
        <f>SUMIFS(I:I,C:C,C4472)</f>
        <v>91504159.730000004</v>
      </c>
      <c r="T4472" s="1" t="str">
        <f>INDEX(F:F,MATCH(ecommerce_10000[[#This Row],[TotalAmount]],I:I,0))</f>
        <v>Alexandria</v>
      </c>
    </row>
    <row r="4473" spans="1:20" x14ac:dyDescent="0.3">
      <c r="A4473" s="1" t="s">
        <v>4517</v>
      </c>
      <c r="B4473" s="1" t="s">
        <v>13</v>
      </c>
      <c r="C4473" s="1" t="s">
        <v>14</v>
      </c>
      <c r="D4473" s="1" t="s">
        <v>15</v>
      </c>
      <c r="E4473" s="1" t="s">
        <v>16</v>
      </c>
      <c r="F4473" s="1" t="s">
        <v>40</v>
      </c>
      <c r="G4473">
        <v>4777.4399999999996</v>
      </c>
      <c r="H4473">
        <v>4</v>
      </c>
      <c r="I4473">
        <v>19109.759999999998</v>
      </c>
      <c r="J4473">
        <v>3.31</v>
      </c>
      <c r="K4473">
        <v>3490</v>
      </c>
      <c r="L4473" s="2">
        <v>45333</v>
      </c>
      <c r="O4473" t="str">
        <f>IF(ecommerce_10000[[#This Row],[Platform]]="Souq","sq",ecommerce_10000[[#This Row],[Platform]])</f>
        <v>sq</v>
      </c>
      <c r="P4473" t="str">
        <f>IF(E4473="Souq","sq",IF(E4473="Jumia","Jum",E4473))</f>
        <v>sq</v>
      </c>
      <c r="Q4473">
        <f>VLOOKUP(ecommerce_10000[[#This Row],[City]],F:I,4,FALSE)</f>
        <v>99349.3</v>
      </c>
      <c r="R4473" s="1">
        <f>SUMIF(C:C,ecommerce_10000[[#This Row],[Category]],I:I)</f>
        <v>92327183.770000085</v>
      </c>
      <c r="S4473" s="1">
        <f>SUMIFS(I:I,C:C,C4473)</f>
        <v>92327183.770000085</v>
      </c>
      <c r="T4473" s="1" t="str">
        <f>INDEX(F:F,MATCH(ecommerce_10000[[#This Row],[TotalAmount]],I:I,0))</f>
        <v>Riyadh</v>
      </c>
    </row>
    <row r="4474" spans="1:20" x14ac:dyDescent="0.3">
      <c r="A4474" s="1" t="s">
        <v>4518</v>
      </c>
      <c r="B4474" s="1" t="s">
        <v>30</v>
      </c>
      <c r="C4474" s="1" t="s">
        <v>31</v>
      </c>
      <c r="D4474" s="1" t="s">
        <v>32</v>
      </c>
      <c r="E4474" s="1" t="s">
        <v>22</v>
      </c>
      <c r="F4474" s="1" t="s">
        <v>28</v>
      </c>
      <c r="G4474">
        <v>14545.8</v>
      </c>
      <c r="H4474">
        <v>3</v>
      </c>
      <c r="I4474">
        <v>43637.4</v>
      </c>
      <c r="J4474">
        <v>4.92</v>
      </c>
      <c r="K4474">
        <v>4368</v>
      </c>
      <c r="L4474" s="2">
        <v>45532</v>
      </c>
      <c r="O4474" t="str">
        <f>IF(ecommerce_10000[[#This Row],[Platform]]="Souq","sq",ecommerce_10000[[#This Row],[Platform]])</f>
        <v>Jumia</v>
      </c>
      <c r="P4474" t="str">
        <f>IF(E4474="Souq","sq",IF(E4474="Jumia","Jum",E4474))</f>
        <v>Jum</v>
      </c>
      <c r="Q4474">
        <f>VLOOKUP(ecommerce_10000[[#This Row],[City]],F:I,4,FALSE)</f>
        <v>26648.76</v>
      </c>
      <c r="R4474" s="1">
        <f>SUMIF(C:C,ecommerce_10000[[#This Row],[Category]],I:I)</f>
        <v>57542997.559999913</v>
      </c>
      <c r="S4474" s="1">
        <f>SUMIFS(I:I,C:C,C4474)</f>
        <v>57542997.559999913</v>
      </c>
      <c r="T4474" s="1" t="str">
        <f>INDEX(F:F,MATCH(ecommerce_10000[[#This Row],[TotalAmount]],I:I,0))</f>
        <v>Casablanca</v>
      </c>
    </row>
    <row r="4475" spans="1:20" x14ac:dyDescent="0.3">
      <c r="A4475" s="1" t="s">
        <v>4519</v>
      </c>
      <c r="B4475" s="1" t="s">
        <v>49</v>
      </c>
      <c r="C4475" s="1" t="s">
        <v>14</v>
      </c>
      <c r="D4475" s="1" t="s">
        <v>50</v>
      </c>
      <c r="E4475" s="1" t="s">
        <v>16</v>
      </c>
      <c r="F4475" s="1" t="s">
        <v>17</v>
      </c>
      <c r="G4475">
        <v>14439.04</v>
      </c>
      <c r="H4475">
        <v>4</v>
      </c>
      <c r="I4475">
        <v>57756.160000000003</v>
      </c>
      <c r="J4475">
        <v>4.6100000000000003</v>
      </c>
      <c r="K4475">
        <v>3119</v>
      </c>
      <c r="L4475" s="2">
        <v>45357</v>
      </c>
      <c r="O4475" t="str">
        <f>IF(ecommerce_10000[[#This Row],[Platform]]="Souq","sq",ecommerce_10000[[#This Row],[Platform]])</f>
        <v>sq</v>
      </c>
      <c r="P4475" t="str">
        <f>IF(E4475="Souq","sq",IF(E4475="Jumia","Jum",E4475))</f>
        <v>sq</v>
      </c>
      <c r="Q4475">
        <f>VLOOKUP(ecommerce_10000[[#This Row],[City]],F:I,4,FALSE)</f>
        <v>16284.02</v>
      </c>
      <c r="R4475" s="1">
        <f>SUMIF(C:C,ecommerce_10000[[#This Row],[Category]],I:I)</f>
        <v>92327183.770000085</v>
      </c>
      <c r="S4475" s="1">
        <f>SUMIFS(I:I,C:C,C4475)</f>
        <v>92327183.770000085</v>
      </c>
      <c r="T4475" s="1" t="str">
        <f>INDEX(F:F,MATCH(ecommerce_10000[[#This Row],[TotalAmount]],I:I,0))</f>
        <v>Cairo</v>
      </c>
    </row>
    <row r="4476" spans="1:20" x14ac:dyDescent="0.3">
      <c r="A4476" s="1" t="s">
        <v>4520</v>
      </c>
      <c r="B4476" s="1" t="s">
        <v>25</v>
      </c>
      <c r="C4476" s="1" t="s">
        <v>26</v>
      </c>
      <c r="D4476" s="1" t="s">
        <v>27</v>
      </c>
      <c r="E4476" s="1" t="s">
        <v>22</v>
      </c>
      <c r="F4476" s="1" t="s">
        <v>17</v>
      </c>
      <c r="G4476">
        <v>10506.17</v>
      </c>
      <c r="H4476">
        <v>5</v>
      </c>
      <c r="I4476">
        <v>52530.85</v>
      </c>
      <c r="J4476">
        <v>3.72</v>
      </c>
      <c r="K4476">
        <v>2228</v>
      </c>
      <c r="L4476" s="2">
        <v>45636</v>
      </c>
      <c r="O4476" t="str">
        <f>IF(ecommerce_10000[[#This Row],[Platform]]="Souq","sq",ecommerce_10000[[#This Row],[Platform]])</f>
        <v>Jumia</v>
      </c>
      <c r="P4476" t="str">
        <f>IF(E4476="Souq","sq",IF(E4476="Jumia","Jum",E4476))</f>
        <v>Jum</v>
      </c>
      <c r="Q4476">
        <f>VLOOKUP(ecommerce_10000[[#This Row],[City]],F:I,4,FALSE)</f>
        <v>16284.02</v>
      </c>
      <c r="R4476" s="1">
        <f>SUMIF(C:C,ecommerce_10000[[#This Row],[Category]],I:I)</f>
        <v>29200970.130000021</v>
      </c>
      <c r="S4476" s="1">
        <f>SUMIFS(I:I,C:C,C4476)</f>
        <v>29200970.130000021</v>
      </c>
      <c r="T4476" s="1" t="str">
        <f>INDEX(F:F,MATCH(ecommerce_10000[[#This Row],[TotalAmount]],I:I,0))</f>
        <v>Cairo</v>
      </c>
    </row>
    <row r="4477" spans="1:20" x14ac:dyDescent="0.3">
      <c r="A4477" s="1" t="s">
        <v>4521</v>
      </c>
      <c r="B4477" s="1" t="s">
        <v>53</v>
      </c>
      <c r="C4477" s="1" t="s">
        <v>31</v>
      </c>
      <c r="D4477" s="1" t="s">
        <v>54</v>
      </c>
      <c r="E4477" s="1" t="s">
        <v>47</v>
      </c>
      <c r="F4477" s="1" t="s">
        <v>23</v>
      </c>
      <c r="G4477">
        <v>12419.19</v>
      </c>
      <c r="H4477">
        <v>1</v>
      </c>
      <c r="I4477">
        <v>12419.19</v>
      </c>
      <c r="J4477">
        <v>2.97</v>
      </c>
      <c r="K4477">
        <v>3888</v>
      </c>
      <c r="L4477" s="2">
        <v>45473</v>
      </c>
      <c r="O4477" t="str">
        <f>IF(ecommerce_10000[[#This Row],[Platform]]="Souq","sq",ecommerce_10000[[#This Row],[Platform]])</f>
        <v>Amazon</v>
      </c>
      <c r="P4477" t="str">
        <f>IF(E4477="Souq","sq",IF(E4477="Jumia","Jum",E4477))</f>
        <v>Amazon</v>
      </c>
      <c r="Q4477">
        <f>VLOOKUP(ecommerce_10000[[#This Row],[City]],F:I,4,FALSE)</f>
        <v>13290.4</v>
      </c>
      <c r="R4477" s="1">
        <f>SUMIF(C:C,ecommerce_10000[[#This Row],[Category]],I:I)</f>
        <v>57542997.559999913</v>
      </c>
      <c r="S4477" s="1">
        <f>SUMIFS(I:I,C:C,C4477)</f>
        <v>57542997.559999913</v>
      </c>
      <c r="T4477" s="1" t="str">
        <f>INDEX(F:F,MATCH(ecommerce_10000[[#This Row],[TotalAmount]],I:I,0))</f>
        <v>Alexandria</v>
      </c>
    </row>
    <row r="4478" spans="1:20" x14ac:dyDescent="0.3">
      <c r="A4478" s="1" t="s">
        <v>4522</v>
      </c>
      <c r="B4478" s="1" t="s">
        <v>53</v>
      </c>
      <c r="C4478" s="1" t="s">
        <v>31</v>
      </c>
      <c r="D4478" s="1" t="s">
        <v>54</v>
      </c>
      <c r="E4478" s="1" t="s">
        <v>22</v>
      </c>
      <c r="F4478" s="1" t="s">
        <v>17</v>
      </c>
      <c r="G4478">
        <v>9920.73</v>
      </c>
      <c r="H4478">
        <v>1</v>
      </c>
      <c r="I4478">
        <v>9920.73</v>
      </c>
      <c r="J4478">
        <v>2.2200000000000002</v>
      </c>
      <c r="K4478">
        <v>4577</v>
      </c>
      <c r="L4478" s="2">
        <v>45416</v>
      </c>
      <c r="O4478" t="str">
        <f>IF(ecommerce_10000[[#This Row],[Platform]]="Souq","sq",ecommerce_10000[[#This Row],[Platform]])</f>
        <v>Jumia</v>
      </c>
      <c r="P4478" t="str">
        <f>IF(E4478="Souq","sq",IF(E4478="Jumia","Jum",E4478))</f>
        <v>Jum</v>
      </c>
      <c r="Q4478">
        <f>VLOOKUP(ecommerce_10000[[#This Row],[City]],F:I,4,FALSE)</f>
        <v>16284.02</v>
      </c>
      <c r="R4478" s="1">
        <f>SUMIF(C:C,ecommerce_10000[[#This Row],[Category]],I:I)</f>
        <v>57542997.559999913</v>
      </c>
      <c r="S4478" s="1">
        <f>SUMIFS(I:I,C:C,C4478)</f>
        <v>57542997.559999913</v>
      </c>
      <c r="T4478" s="1" t="str">
        <f>INDEX(F:F,MATCH(ecommerce_10000[[#This Row],[TotalAmount]],I:I,0))</f>
        <v>Cairo</v>
      </c>
    </row>
    <row r="4479" spans="1:20" x14ac:dyDescent="0.3">
      <c r="A4479" s="1" t="s">
        <v>4523</v>
      </c>
      <c r="B4479" s="1" t="s">
        <v>53</v>
      </c>
      <c r="C4479" s="1" t="s">
        <v>31</v>
      </c>
      <c r="D4479" s="1" t="s">
        <v>54</v>
      </c>
      <c r="E4479" s="1" t="s">
        <v>22</v>
      </c>
      <c r="F4479" s="1" t="s">
        <v>40</v>
      </c>
      <c r="G4479">
        <v>9000.43</v>
      </c>
      <c r="H4479">
        <v>2</v>
      </c>
      <c r="I4479">
        <v>18000.86</v>
      </c>
      <c r="J4479">
        <v>2.27</v>
      </c>
      <c r="K4479">
        <v>3017</v>
      </c>
      <c r="L4479" s="2">
        <v>45382</v>
      </c>
      <c r="O4479" t="str">
        <f>IF(ecommerce_10000[[#This Row],[Platform]]="Souq","sq",ecommerce_10000[[#This Row],[Platform]])</f>
        <v>Jumia</v>
      </c>
      <c r="P4479" t="str">
        <f>IF(E4479="Souq","sq",IF(E4479="Jumia","Jum",E4479))</f>
        <v>Jum</v>
      </c>
      <c r="Q4479">
        <f>VLOOKUP(ecommerce_10000[[#This Row],[City]],F:I,4,FALSE)</f>
        <v>99349.3</v>
      </c>
      <c r="R4479" s="1">
        <f>SUMIF(C:C,ecommerce_10000[[#This Row],[Category]],I:I)</f>
        <v>57542997.559999913</v>
      </c>
      <c r="S4479" s="1">
        <f>SUMIFS(I:I,C:C,C4479)</f>
        <v>57542997.559999913</v>
      </c>
      <c r="T4479" s="1" t="str">
        <f>INDEX(F:F,MATCH(ecommerce_10000[[#This Row],[TotalAmount]],I:I,0))</f>
        <v>Riyadh</v>
      </c>
    </row>
    <row r="4480" spans="1:20" x14ac:dyDescent="0.3">
      <c r="A4480" s="1" t="s">
        <v>4524</v>
      </c>
      <c r="B4480" s="1" t="s">
        <v>30</v>
      </c>
      <c r="C4480" s="1" t="s">
        <v>31</v>
      </c>
      <c r="D4480" s="1" t="s">
        <v>32</v>
      </c>
      <c r="E4480" s="1" t="s">
        <v>47</v>
      </c>
      <c r="F4480" s="1" t="s">
        <v>62</v>
      </c>
      <c r="G4480">
        <v>4703.72</v>
      </c>
      <c r="H4480">
        <v>3</v>
      </c>
      <c r="I4480">
        <v>14111.16</v>
      </c>
      <c r="J4480">
        <v>4.32</v>
      </c>
      <c r="K4480">
        <v>3327</v>
      </c>
      <c r="L4480" s="2">
        <v>45592</v>
      </c>
      <c r="O4480" t="str">
        <f>IF(ecommerce_10000[[#This Row],[Platform]]="Souq","sq",ecommerce_10000[[#This Row],[Platform]])</f>
        <v>Amazon</v>
      </c>
      <c r="P4480" t="str">
        <f>IF(E4480="Souq","sq",IF(E4480="Jumia","Jum",E4480))</f>
        <v>Amazon</v>
      </c>
      <c r="Q4480">
        <f>VLOOKUP(ecommerce_10000[[#This Row],[City]],F:I,4,FALSE)</f>
        <v>27872.98</v>
      </c>
      <c r="R4480" s="1">
        <f>SUMIF(C:C,ecommerce_10000[[#This Row],[Category]],I:I)</f>
        <v>57542997.559999913</v>
      </c>
      <c r="S4480" s="1">
        <f>SUMIFS(I:I,C:C,C4480)</f>
        <v>57542997.559999913</v>
      </c>
      <c r="T4480" s="1" t="str">
        <f>INDEX(F:F,MATCH(ecommerce_10000[[#This Row],[TotalAmount]],I:I,0))</f>
        <v>Giza</v>
      </c>
    </row>
    <row r="4481" spans="1:20" x14ac:dyDescent="0.3">
      <c r="A4481" s="1" t="s">
        <v>4525</v>
      </c>
      <c r="B4481" s="1" t="s">
        <v>13</v>
      </c>
      <c r="C4481" s="1" t="s">
        <v>14</v>
      </c>
      <c r="D4481" s="1" t="s">
        <v>15</v>
      </c>
      <c r="E4481" s="1" t="s">
        <v>16</v>
      </c>
      <c r="F4481" s="1" t="s">
        <v>17</v>
      </c>
      <c r="G4481">
        <v>8418.51</v>
      </c>
      <c r="H4481">
        <v>4</v>
      </c>
      <c r="I4481">
        <v>33674.04</v>
      </c>
      <c r="J4481">
        <v>1.96</v>
      </c>
      <c r="K4481">
        <v>83</v>
      </c>
      <c r="L4481" s="2">
        <v>45637</v>
      </c>
      <c r="O4481" t="str">
        <f>IF(ecommerce_10000[[#This Row],[Platform]]="Souq","sq",ecommerce_10000[[#This Row],[Platform]])</f>
        <v>sq</v>
      </c>
      <c r="P4481" t="str">
        <f>IF(E4481="Souq","sq",IF(E4481="Jumia","Jum",E4481))</f>
        <v>sq</v>
      </c>
      <c r="Q4481">
        <f>VLOOKUP(ecommerce_10000[[#This Row],[City]],F:I,4,FALSE)</f>
        <v>16284.02</v>
      </c>
      <c r="R4481" s="1">
        <f>SUMIF(C:C,ecommerce_10000[[#This Row],[Category]],I:I)</f>
        <v>92327183.770000085</v>
      </c>
      <c r="S4481" s="1">
        <f>SUMIFS(I:I,C:C,C4481)</f>
        <v>92327183.770000085</v>
      </c>
      <c r="T4481" s="1" t="str">
        <f>INDEX(F:F,MATCH(ecommerce_10000[[#This Row],[TotalAmount]],I:I,0))</f>
        <v>Cairo</v>
      </c>
    </row>
    <row r="4482" spans="1:20" x14ac:dyDescent="0.3">
      <c r="A4482" s="1" t="s">
        <v>4526</v>
      </c>
      <c r="B4482" s="1" t="s">
        <v>53</v>
      </c>
      <c r="C4482" s="1" t="s">
        <v>31</v>
      </c>
      <c r="D4482" s="1" t="s">
        <v>54</v>
      </c>
      <c r="E4482" s="1" t="s">
        <v>47</v>
      </c>
      <c r="F4482" s="1" t="s">
        <v>23</v>
      </c>
      <c r="G4482">
        <v>19499.79</v>
      </c>
      <c r="H4482">
        <v>1</v>
      </c>
      <c r="I4482">
        <v>19499.79</v>
      </c>
      <c r="J4482">
        <v>2.14</v>
      </c>
      <c r="K4482">
        <v>3547</v>
      </c>
      <c r="L4482" s="2">
        <v>45487</v>
      </c>
      <c r="O4482" t="str">
        <f>IF(ecommerce_10000[[#This Row],[Platform]]="Souq","sq",ecommerce_10000[[#This Row],[Platform]])</f>
        <v>Amazon</v>
      </c>
      <c r="P4482" t="str">
        <f>IF(E4482="Souq","sq",IF(E4482="Jumia","Jum",E4482))</f>
        <v>Amazon</v>
      </c>
      <c r="Q4482">
        <f>VLOOKUP(ecommerce_10000[[#This Row],[City]],F:I,4,FALSE)</f>
        <v>13290.4</v>
      </c>
      <c r="R4482" s="1">
        <f>SUMIF(C:C,ecommerce_10000[[#This Row],[Category]],I:I)</f>
        <v>57542997.559999913</v>
      </c>
      <c r="S4482" s="1">
        <f>SUMIFS(I:I,C:C,C4482)</f>
        <v>57542997.559999913</v>
      </c>
      <c r="T4482" s="1" t="str">
        <f>INDEX(F:F,MATCH(ecommerce_10000[[#This Row],[TotalAmount]],I:I,0))</f>
        <v>Alexandria</v>
      </c>
    </row>
    <row r="4483" spans="1:20" x14ac:dyDescent="0.3">
      <c r="A4483" s="1" t="s">
        <v>4527</v>
      </c>
      <c r="B4483" s="1" t="s">
        <v>43</v>
      </c>
      <c r="C4483" s="1" t="s">
        <v>44</v>
      </c>
      <c r="D4483" s="1" t="s">
        <v>45</v>
      </c>
      <c r="E4483" s="1" t="s">
        <v>16</v>
      </c>
      <c r="F4483" s="1" t="s">
        <v>23</v>
      </c>
      <c r="G4483">
        <v>5295.86</v>
      </c>
      <c r="H4483">
        <v>3</v>
      </c>
      <c r="I4483">
        <v>15887.58</v>
      </c>
      <c r="J4483">
        <v>2.62</v>
      </c>
      <c r="K4483">
        <v>1682</v>
      </c>
      <c r="L4483" s="2">
        <v>45486</v>
      </c>
      <c r="O4483" t="str">
        <f>IF(ecommerce_10000[[#This Row],[Platform]]="Souq","sq",ecommerce_10000[[#This Row],[Platform]])</f>
        <v>sq</v>
      </c>
      <c r="P4483" t="str">
        <f>IF(E4483="Souq","sq",IF(E4483="Jumia","Jum",E4483))</f>
        <v>sq</v>
      </c>
      <c r="Q4483">
        <f>VLOOKUP(ecommerce_10000[[#This Row],[City]],F:I,4,FALSE)</f>
        <v>13290.4</v>
      </c>
      <c r="R4483" s="1">
        <f>SUMIF(C:C,ecommerce_10000[[#This Row],[Category]],I:I)</f>
        <v>31420413.200000018</v>
      </c>
      <c r="S4483" s="1">
        <f>SUMIFS(I:I,C:C,C4483)</f>
        <v>31420413.200000018</v>
      </c>
      <c r="T4483" s="1" t="str">
        <f>INDEX(F:F,MATCH(ecommerce_10000[[#This Row],[TotalAmount]],I:I,0))</f>
        <v>Alexandria</v>
      </c>
    </row>
    <row r="4484" spans="1:20" x14ac:dyDescent="0.3">
      <c r="A4484" s="1" t="s">
        <v>4528</v>
      </c>
      <c r="B4484" s="1" t="s">
        <v>19</v>
      </c>
      <c r="C4484" s="1" t="s">
        <v>20</v>
      </c>
      <c r="D4484" s="1" t="s">
        <v>21</v>
      </c>
      <c r="E4484" s="1" t="s">
        <v>16</v>
      </c>
      <c r="F4484" s="1" t="s">
        <v>17</v>
      </c>
      <c r="G4484">
        <v>19784</v>
      </c>
      <c r="H4484">
        <v>5</v>
      </c>
      <c r="I4484">
        <v>98920</v>
      </c>
      <c r="J4484">
        <v>1.44</v>
      </c>
      <c r="K4484">
        <v>1489</v>
      </c>
      <c r="L4484" s="2">
        <v>45556</v>
      </c>
      <c r="O4484" t="str">
        <f>IF(ecommerce_10000[[#This Row],[Platform]]="Souq","sq",ecommerce_10000[[#This Row],[Platform]])</f>
        <v>sq</v>
      </c>
      <c r="P4484" t="str">
        <f>IF(E4484="Souq","sq",IF(E4484="Jumia","Jum",E4484))</f>
        <v>sq</v>
      </c>
      <c r="Q4484">
        <f>VLOOKUP(ecommerce_10000[[#This Row],[City]],F:I,4,FALSE)</f>
        <v>16284.02</v>
      </c>
      <c r="R4484" s="1">
        <f>SUMIF(C:C,ecommerce_10000[[#This Row],[Category]],I:I)</f>
        <v>91504159.730000004</v>
      </c>
      <c r="S4484" s="1">
        <f>SUMIFS(I:I,C:C,C4484)</f>
        <v>91504159.730000004</v>
      </c>
      <c r="T4484" s="1" t="str">
        <f>INDEX(F:F,MATCH(ecommerce_10000[[#This Row],[TotalAmount]],I:I,0))</f>
        <v>Cairo</v>
      </c>
    </row>
    <row r="4485" spans="1:20" x14ac:dyDescent="0.3">
      <c r="A4485" s="1" t="s">
        <v>4529</v>
      </c>
      <c r="B4485" s="1" t="s">
        <v>25</v>
      </c>
      <c r="C4485" s="1" t="s">
        <v>26</v>
      </c>
      <c r="D4485" s="1" t="s">
        <v>27</v>
      </c>
      <c r="E4485" s="1" t="s">
        <v>47</v>
      </c>
      <c r="F4485" s="1" t="s">
        <v>23</v>
      </c>
      <c r="G4485">
        <v>3813.23</v>
      </c>
      <c r="H4485">
        <v>2</v>
      </c>
      <c r="I4485">
        <v>7626.46</v>
      </c>
      <c r="J4485">
        <v>1.84</v>
      </c>
      <c r="K4485">
        <v>1148</v>
      </c>
      <c r="L4485" s="2">
        <v>45609</v>
      </c>
      <c r="O4485" t="str">
        <f>IF(ecommerce_10000[[#This Row],[Platform]]="Souq","sq",ecommerce_10000[[#This Row],[Platform]])</f>
        <v>Amazon</v>
      </c>
      <c r="P4485" t="str">
        <f>IF(E4485="Souq","sq",IF(E4485="Jumia","Jum",E4485))</f>
        <v>Amazon</v>
      </c>
      <c r="Q4485">
        <f>VLOOKUP(ecommerce_10000[[#This Row],[City]],F:I,4,FALSE)</f>
        <v>13290.4</v>
      </c>
      <c r="R4485" s="1">
        <f>SUMIF(C:C,ecommerce_10000[[#This Row],[Category]],I:I)</f>
        <v>29200970.130000021</v>
      </c>
      <c r="S4485" s="1">
        <f>SUMIFS(I:I,C:C,C4485)</f>
        <v>29200970.130000021</v>
      </c>
      <c r="T4485" s="1" t="str">
        <f>INDEX(F:F,MATCH(ecommerce_10000[[#This Row],[TotalAmount]],I:I,0))</f>
        <v>Alexandria</v>
      </c>
    </row>
    <row r="4486" spans="1:20" x14ac:dyDescent="0.3">
      <c r="A4486" s="1" t="s">
        <v>4530</v>
      </c>
      <c r="B4486" s="1" t="s">
        <v>13</v>
      </c>
      <c r="C4486" s="1" t="s">
        <v>14</v>
      </c>
      <c r="D4486" s="1" t="s">
        <v>15</v>
      </c>
      <c r="E4486" s="1" t="s">
        <v>16</v>
      </c>
      <c r="F4486" s="1" t="s">
        <v>40</v>
      </c>
      <c r="G4486">
        <v>14457.48</v>
      </c>
      <c r="H4486">
        <v>1</v>
      </c>
      <c r="I4486">
        <v>14457.48</v>
      </c>
      <c r="J4486">
        <v>2.58</v>
      </c>
      <c r="K4486">
        <v>3572</v>
      </c>
      <c r="L4486" s="2">
        <v>45439</v>
      </c>
      <c r="O4486" t="str">
        <f>IF(ecommerce_10000[[#This Row],[Platform]]="Souq","sq",ecommerce_10000[[#This Row],[Platform]])</f>
        <v>sq</v>
      </c>
      <c r="P4486" t="str">
        <f>IF(E4486="Souq","sq",IF(E4486="Jumia","Jum",E4486))</f>
        <v>sq</v>
      </c>
      <c r="Q4486">
        <f>VLOOKUP(ecommerce_10000[[#This Row],[City]],F:I,4,FALSE)</f>
        <v>99349.3</v>
      </c>
      <c r="R4486" s="1">
        <f>SUMIF(C:C,ecommerce_10000[[#This Row],[Category]],I:I)</f>
        <v>92327183.770000085</v>
      </c>
      <c r="S4486" s="1">
        <f>SUMIFS(I:I,C:C,C4486)</f>
        <v>92327183.770000085</v>
      </c>
      <c r="T4486" s="1" t="str">
        <f>INDEX(F:F,MATCH(ecommerce_10000[[#This Row],[TotalAmount]],I:I,0))</f>
        <v>Riyadh</v>
      </c>
    </row>
    <row r="4487" spans="1:20" x14ac:dyDescent="0.3">
      <c r="A4487" s="1" t="s">
        <v>4531</v>
      </c>
      <c r="B4487" s="1" t="s">
        <v>19</v>
      </c>
      <c r="C4487" s="1" t="s">
        <v>20</v>
      </c>
      <c r="D4487" s="1" t="s">
        <v>21</v>
      </c>
      <c r="E4487" s="1" t="s">
        <v>22</v>
      </c>
      <c r="F4487" s="1" t="s">
        <v>33</v>
      </c>
      <c r="G4487">
        <v>16041.12</v>
      </c>
      <c r="H4487">
        <v>2</v>
      </c>
      <c r="I4487">
        <v>32082.240000000002</v>
      </c>
      <c r="J4487">
        <v>1.1000000000000001</v>
      </c>
      <c r="K4487">
        <v>2438</v>
      </c>
      <c r="L4487" s="2">
        <v>45304</v>
      </c>
      <c r="O4487" t="str">
        <f>IF(ecommerce_10000[[#This Row],[Platform]]="Souq","sq",ecommerce_10000[[#This Row],[Platform]])</f>
        <v>Jumia</v>
      </c>
      <c r="P4487" t="str">
        <f>IF(E4487="Souq","sq",IF(E4487="Jumia","Jum",E4487))</f>
        <v>Jum</v>
      </c>
      <c r="Q4487">
        <f>VLOOKUP(ecommerce_10000[[#This Row],[City]],F:I,4,FALSE)</f>
        <v>3665.44</v>
      </c>
      <c r="R4487" s="1">
        <f>SUMIF(C:C,ecommerce_10000[[#This Row],[Category]],I:I)</f>
        <v>91504159.730000004</v>
      </c>
      <c r="S4487" s="1">
        <f>SUMIFS(I:I,C:C,C4487)</f>
        <v>91504159.730000004</v>
      </c>
      <c r="T4487" s="1" t="str">
        <f>INDEX(F:F,MATCH(ecommerce_10000[[#This Row],[TotalAmount]],I:I,0))</f>
        <v>Dubai</v>
      </c>
    </row>
    <row r="4488" spans="1:20" x14ac:dyDescent="0.3">
      <c r="A4488" s="1" t="s">
        <v>4532</v>
      </c>
      <c r="B4488" s="1" t="s">
        <v>53</v>
      </c>
      <c r="C4488" s="1" t="s">
        <v>31</v>
      </c>
      <c r="D4488" s="1" t="s">
        <v>54</v>
      </c>
      <c r="E4488" s="1" t="s">
        <v>22</v>
      </c>
      <c r="F4488" s="1" t="s">
        <v>28</v>
      </c>
      <c r="G4488">
        <v>8846.8700000000008</v>
      </c>
      <c r="H4488">
        <v>3</v>
      </c>
      <c r="I4488">
        <v>26540.61</v>
      </c>
      <c r="J4488">
        <v>2.65</v>
      </c>
      <c r="K4488">
        <v>3985</v>
      </c>
      <c r="L4488" s="2">
        <v>45500</v>
      </c>
      <c r="O4488" t="str">
        <f>IF(ecommerce_10000[[#This Row],[Platform]]="Souq","sq",ecommerce_10000[[#This Row],[Platform]])</f>
        <v>Jumia</v>
      </c>
      <c r="P4488" t="str">
        <f>IF(E4488="Souq","sq",IF(E4488="Jumia","Jum",E4488))</f>
        <v>Jum</v>
      </c>
      <c r="Q4488">
        <f>VLOOKUP(ecommerce_10000[[#This Row],[City]],F:I,4,FALSE)</f>
        <v>26648.76</v>
      </c>
      <c r="R4488" s="1">
        <f>SUMIF(C:C,ecommerce_10000[[#This Row],[Category]],I:I)</f>
        <v>57542997.559999913</v>
      </c>
      <c r="S4488" s="1">
        <f>SUMIFS(I:I,C:C,C4488)</f>
        <v>57542997.559999913</v>
      </c>
      <c r="T4488" s="1" t="str">
        <f>INDEX(F:F,MATCH(ecommerce_10000[[#This Row],[TotalAmount]],I:I,0))</f>
        <v>Casablanca</v>
      </c>
    </row>
    <row r="4489" spans="1:20" x14ac:dyDescent="0.3">
      <c r="A4489" s="1" t="s">
        <v>4533</v>
      </c>
      <c r="B4489" s="1" t="s">
        <v>13</v>
      </c>
      <c r="C4489" s="1" t="s">
        <v>14</v>
      </c>
      <c r="D4489" s="1" t="s">
        <v>15</v>
      </c>
      <c r="E4489" s="1" t="s">
        <v>47</v>
      </c>
      <c r="F4489" s="1" t="s">
        <v>33</v>
      </c>
      <c r="G4489">
        <v>17863.46</v>
      </c>
      <c r="H4489">
        <v>3</v>
      </c>
      <c r="I4489">
        <v>53590.38</v>
      </c>
      <c r="J4489">
        <v>3.46</v>
      </c>
      <c r="K4489">
        <v>2657</v>
      </c>
      <c r="L4489" s="2">
        <v>45421</v>
      </c>
      <c r="O4489" t="str">
        <f>IF(ecommerce_10000[[#This Row],[Platform]]="Souq","sq",ecommerce_10000[[#This Row],[Platform]])</f>
        <v>Amazon</v>
      </c>
      <c r="P4489" t="str">
        <f>IF(E4489="Souq","sq",IF(E4489="Jumia","Jum",E4489))</f>
        <v>Amazon</v>
      </c>
      <c r="Q4489">
        <f>VLOOKUP(ecommerce_10000[[#This Row],[City]],F:I,4,FALSE)</f>
        <v>3665.44</v>
      </c>
      <c r="R4489" s="1">
        <f>SUMIF(C:C,ecommerce_10000[[#This Row],[Category]],I:I)</f>
        <v>92327183.770000085</v>
      </c>
      <c r="S4489" s="1">
        <f>SUMIFS(I:I,C:C,C4489)</f>
        <v>92327183.770000085</v>
      </c>
      <c r="T4489" s="1" t="str">
        <f>INDEX(F:F,MATCH(ecommerce_10000[[#This Row],[TotalAmount]],I:I,0))</f>
        <v>Dubai</v>
      </c>
    </row>
    <row r="4490" spans="1:20" x14ac:dyDescent="0.3">
      <c r="A4490" s="1" t="s">
        <v>4534</v>
      </c>
      <c r="B4490" s="1" t="s">
        <v>35</v>
      </c>
      <c r="C4490" s="1" t="s">
        <v>14</v>
      </c>
      <c r="D4490" s="1" t="s">
        <v>36</v>
      </c>
      <c r="E4490" s="1" t="s">
        <v>22</v>
      </c>
      <c r="F4490" s="1" t="s">
        <v>28</v>
      </c>
      <c r="G4490">
        <v>11300.09</v>
      </c>
      <c r="H4490">
        <v>4</v>
      </c>
      <c r="I4490">
        <v>45200.36</v>
      </c>
      <c r="J4490">
        <v>2.82</v>
      </c>
      <c r="K4490">
        <v>1796</v>
      </c>
      <c r="L4490" s="2">
        <v>45491</v>
      </c>
      <c r="O4490" t="str">
        <f>IF(ecommerce_10000[[#This Row],[Platform]]="Souq","sq",ecommerce_10000[[#This Row],[Platform]])</f>
        <v>Jumia</v>
      </c>
      <c r="P4490" t="str">
        <f>IF(E4490="Souq","sq",IF(E4490="Jumia","Jum",E4490))</f>
        <v>Jum</v>
      </c>
      <c r="Q4490">
        <f>VLOOKUP(ecommerce_10000[[#This Row],[City]],F:I,4,FALSE)</f>
        <v>26648.76</v>
      </c>
      <c r="R4490" s="1">
        <f>SUMIF(C:C,ecommerce_10000[[#This Row],[Category]],I:I)</f>
        <v>92327183.770000085</v>
      </c>
      <c r="S4490" s="1">
        <f>SUMIFS(I:I,C:C,C4490)</f>
        <v>92327183.770000085</v>
      </c>
      <c r="T4490" s="1" t="str">
        <f>INDEX(F:F,MATCH(ecommerce_10000[[#This Row],[TotalAmount]],I:I,0))</f>
        <v>Casablanca</v>
      </c>
    </row>
    <row r="4491" spans="1:20" x14ac:dyDescent="0.3">
      <c r="A4491" s="1" t="s">
        <v>4535</v>
      </c>
      <c r="B4491" s="1" t="s">
        <v>49</v>
      </c>
      <c r="C4491" s="1" t="s">
        <v>14</v>
      </c>
      <c r="D4491" s="1" t="s">
        <v>50</v>
      </c>
      <c r="E4491" s="1" t="s">
        <v>16</v>
      </c>
      <c r="F4491" s="1" t="s">
        <v>17</v>
      </c>
      <c r="G4491">
        <v>884.9</v>
      </c>
      <c r="H4491">
        <v>2</v>
      </c>
      <c r="I4491">
        <v>1769.8</v>
      </c>
      <c r="J4491">
        <v>1.2</v>
      </c>
      <c r="K4491">
        <v>4870</v>
      </c>
      <c r="L4491" s="2">
        <v>45308</v>
      </c>
      <c r="O4491" t="str">
        <f>IF(ecommerce_10000[[#This Row],[Platform]]="Souq","sq",ecommerce_10000[[#This Row],[Platform]])</f>
        <v>sq</v>
      </c>
      <c r="P4491" t="str">
        <f>IF(E4491="Souq","sq",IF(E4491="Jumia","Jum",E4491))</f>
        <v>sq</v>
      </c>
      <c r="Q4491">
        <f>VLOOKUP(ecommerce_10000[[#This Row],[City]],F:I,4,FALSE)</f>
        <v>16284.02</v>
      </c>
      <c r="R4491" s="1">
        <f>SUMIF(C:C,ecommerce_10000[[#This Row],[Category]],I:I)</f>
        <v>92327183.770000085</v>
      </c>
      <c r="S4491" s="1">
        <f>SUMIFS(I:I,C:C,C4491)</f>
        <v>92327183.770000085</v>
      </c>
      <c r="T4491" s="1" t="str">
        <f>INDEX(F:F,MATCH(ecommerce_10000[[#This Row],[TotalAmount]],I:I,0))</f>
        <v>Cairo</v>
      </c>
    </row>
    <row r="4492" spans="1:20" x14ac:dyDescent="0.3">
      <c r="A4492" s="1" t="s">
        <v>4536</v>
      </c>
      <c r="B4492" s="1" t="s">
        <v>38</v>
      </c>
      <c r="C4492" s="1" t="s">
        <v>20</v>
      </c>
      <c r="D4492" s="1" t="s">
        <v>39</v>
      </c>
      <c r="E4492" s="1" t="s">
        <v>22</v>
      </c>
      <c r="F4492" s="1" t="s">
        <v>40</v>
      </c>
      <c r="G4492">
        <v>14284.91</v>
      </c>
      <c r="H4492">
        <v>2</v>
      </c>
      <c r="I4492">
        <v>28569.82</v>
      </c>
      <c r="J4492">
        <v>2.75</v>
      </c>
      <c r="K4492">
        <v>1610</v>
      </c>
      <c r="L4492" s="2">
        <v>45355</v>
      </c>
      <c r="O4492" t="str">
        <f>IF(ecommerce_10000[[#This Row],[Platform]]="Souq","sq",ecommerce_10000[[#This Row],[Platform]])</f>
        <v>Jumia</v>
      </c>
      <c r="P4492" t="str">
        <f>IF(E4492="Souq","sq",IF(E4492="Jumia","Jum",E4492))</f>
        <v>Jum</v>
      </c>
      <c r="Q4492">
        <f>VLOOKUP(ecommerce_10000[[#This Row],[City]],F:I,4,FALSE)</f>
        <v>99349.3</v>
      </c>
      <c r="R4492" s="1">
        <f>SUMIF(C:C,ecommerce_10000[[#This Row],[Category]],I:I)</f>
        <v>91504159.730000004</v>
      </c>
      <c r="S4492" s="1">
        <f>SUMIFS(I:I,C:C,C4492)</f>
        <v>91504159.730000004</v>
      </c>
      <c r="T4492" s="1" t="str">
        <f>INDEX(F:F,MATCH(ecommerce_10000[[#This Row],[TotalAmount]],I:I,0))</f>
        <v>Riyadh</v>
      </c>
    </row>
    <row r="4493" spans="1:20" x14ac:dyDescent="0.3">
      <c r="A4493" s="1" t="s">
        <v>4537</v>
      </c>
      <c r="B4493" s="1" t="s">
        <v>19</v>
      </c>
      <c r="C4493" s="1" t="s">
        <v>20</v>
      </c>
      <c r="D4493" s="1" t="s">
        <v>21</v>
      </c>
      <c r="E4493" s="1" t="s">
        <v>22</v>
      </c>
      <c r="F4493" s="1" t="s">
        <v>28</v>
      </c>
      <c r="G4493">
        <v>11307.54</v>
      </c>
      <c r="H4493">
        <v>3</v>
      </c>
      <c r="I4493">
        <v>33922.620000000003</v>
      </c>
      <c r="J4493">
        <v>4.9000000000000004</v>
      </c>
      <c r="K4493">
        <v>3938</v>
      </c>
      <c r="L4493" s="2">
        <v>45321</v>
      </c>
      <c r="O4493" t="str">
        <f>IF(ecommerce_10000[[#This Row],[Platform]]="Souq","sq",ecommerce_10000[[#This Row],[Platform]])</f>
        <v>Jumia</v>
      </c>
      <c r="P4493" t="str">
        <f>IF(E4493="Souq","sq",IF(E4493="Jumia","Jum",E4493))</f>
        <v>Jum</v>
      </c>
      <c r="Q4493">
        <f>VLOOKUP(ecommerce_10000[[#This Row],[City]],F:I,4,FALSE)</f>
        <v>26648.76</v>
      </c>
      <c r="R4493" s="1">
        <f>SUMIF(C:C,ecommerce_10000[[#This Row],[Category]],I:I)</f>
        <v>91504159.730000004</v>
      </c>
      <c r="S4493" s="1">
        <f>SUMIFS(I:I,C:C,C4493)</f>
        <v>91504159.730000004</v>
      </c>
      <c r="T4493" s="1" t="str">
        <f>INDEX(F:F,MATCH(ecommerce_10000[[#This Row],[TotalAmount]],I:I,0))</f>
        <v>Casablanca</v>
      </c>
    </row>
    <row r="4494" spans="1:20" x14ac:dyDescent="0.3">
      <c r="A4494" s="1" t="s">
        <v>4538</v>
      </c>
      <c r="B4494" s="1" t="s">
        <v>13</v>
      </c>
      <c r="C4494" s="1" t="s">
        <v>14</v>
      </c>
      <c r="D4494" s="1" t="s">
        <v>15</v>
      </c>
      <c r="E4494" s="1" t="s">
        <v>22</v>
      </c>
      <c r="F4494" s="1" t="s">
        <v>40</v>
      </c>
      <c r="G4494">
        <v>12282.94</v>
      </c>
      <c r="H4494">
        <v>5</v>
      </c>
      <c r="I4494">
        <v>61414.7</v>
      </c>
      <c r="J4494">
        <v>3.43</v>
      </c>
      <c r="K4494">
        <v>989</v>
      </c>
      <c r="L4494" s="2">
        <v>45498</v>
      </c>
      <c r="O4494" t="str">
        <f>IF(ecommerce_10000[[#This Row],[Platform]]="Souq","sq",ecommerce_10000[[#This Row],[Platform]])</f>
        <v>Jumia</v>
      </c>
      <c r="P4494" t="str">
        <f>IF(E4494="Souq","sq",IF(E4494="Jumia","Jum",E4494))</f>
        <v>Jum</v>
      </c>
      <c r="Q4494">
        <f>VLOOKUP(ecommerce_10000[[#This Row],[City]],F:I,4,FALSE)</f>
        <v>99349.3</v>
      </c>
      <c r="R4494" s="1">
        <f>SUMIF(C:C,ecommerce_10000[[#This Row],[Category]],I:I)</f>
        <v>92327183.770000085</v>
      </c>
      <c r="S4494" s="1">
        <f>SUMIFS(I:I,C:C,C4494)</f>
        <v>92327183.770000085</v>
      </c>
      <c r="T4494" s="1" t="str">
        <f>INDEX(F:F,MATCH(ecommerce_10000[[#This Row],[TotalAmount]],I:I,0))</f>
        <v>Riyadh</v>
      </c>
    </row>
    <row r="4495" spans="1:20" x14ac:dyDescent="0.3">
      <c r="A4495" s="1" t="s">
        <v>4539</v>
      </c>
      <c r="B4495" s="1" t="s">
        <v>43</v>
      </c>
      <c r="C4495" s="1" t="s">
        <v>44</v>
      </c>
      <c r="D4495" s="1" t="s">
        <v>45</v>
      </c>
      <c r="E4495" s="1" t="s">
        <v>22</v>
      </c>
      <c r="F4495" s="1" t="s">
        <v>28</v>
      </c>
      <c r="G4495">
        <v>574.79999999999995</v>
      </c>
      <c r="H4495">
        <v>1</v>
      </c>
      <c r="I4495">
        <v>574.79999999999995</v>
      </c>
      <c r="J4495">
        <v>3.32</v>
      </c>
      <c r="K4495">
        <v>1626</v>
      </c>
      <c r="L4495" s="2">
        <v>45443</v>
      </c>
      <c r="O4495" t="str">
        <f>IF(ecommerce_10000[[#This Row],[Platform]]="Souq","sq",ecommerce_10000[[#This Row],[Platform]])</f>
        <v>Jumia</v>
      </c>
      <c r="P4495" t="str">
        <f>IF(E4495="Souq","sq",IF(E4495="Jumia","Jum",E4495))</f>
        <v>Jum</v>
      </c>
      <c r="Q4495">
        <f>VLOOKUP(ecommerce_10000[[#This Row],[City]],F:I,4,FALSE)</f>
        <v>26648.76</v>
      </c>
      <c r="R4495" s="1">
        <f>SUMIF(C:C,ecommerce_10000[[#This Row],[Category]],I:I)</f>
        <v>31420413.200000018</v>
      </c>
      <c r="S4495" s="1">
        <f>SUMIFS(I:I,C:C,C4495)</f>
        <v>31420413.200000018</v>
      </c>
      <c r="T4495" s="1" t="str">
        <f>INDEX(F:F,MATCH(ecommerce_10000[[#This Row],[TotalAmount]],I:I,0))</f>
        <v>Casablanca</v>
      </c>
    </row>
    <row r="4496" spans="1:20" x14ac:dyDescent="0.3">
      <c r="A4496" s="1" t="s">
        <v>4540</v>
      </c>
      <c r="B4496" s="1" t="s">
        <v>13</v>
      </c>
      <c r="C4496" s="1" t="s">
        <v>14</v>
      </c>
      <c r="D4496" s="1" t="s">
        <v>15</v>
      </c>
      <c r="E4496" s="1" t="s">
        <v>47</v>
      </c>
      <c r="F4496" s="1" t="s">
        <v>40</v>
      </c>
      <c r="G4496">
        <v>9032.81</v>
      </c>
      <c r="H4496">
        <v>2</v>
      </c>
      <c r="I4496">
        <v>18065.62</v>
      </c>
      <c r="J4496">
        <v>2.12</v>
      </c>
      <c r="K4496">
        <v>25</v>
      </c>
      <c r="L4496" s="2">
        <v>45633</v>
      </c>
      <c r="O4496" t="str">
        <f>IF(ecommerce_10000[[#This Row],[Platform]]="Souq","sq",ecommerce_10000[[#This Row],[Platform]])</f>
        <v>Amazon</v>
      </c>
      <c r="P4496" t="str">
        <f>IF(E4496="Souq","sq",IF(E4496="Jumia","Jum",E4496))</f>
        <v>Amazon</v>
      </c>
      <c r="Q4496">
        <f>VLOOKUP(ecommerce_10000[[#This Row],[City]],F:I,4,FALSE)</f>
        <v>99349.3</v>
      </c>
      <c r="R4496" s="1">
        <f>SUMIF(C:C,ecommerce_10000[[#This Row],[Category]],I:I)</f>
        <v>92327183.770000085</v>
      </c>
      <c r="S4496" s="1">
        <f>SUMIFS(I:I,C:C,C4496)</f>
        <v>92327183.770000085</v>
      </c>
      <c r="T4496" s="1" t="str">
        <f>INDEX(F:F,MATCH(ecommerce_10000[[#This Row],[TotalAmount]],I:I,0))</f>
        <v>Riyadh</v>
      </c>
    </row>
    <row r="4497" spans="1:20" x14ac:dyDescent="0.3">
      <c r="A4497" s="1" t="s">
        <v>4541</v>
      </c>
      <c r="B4497" s="1" t="s">
        <v>53</v>
      </c>
      <c r="C4497" s="1" t="s">
        <v>31</v>
      </c>
      <c r="D4497" s="1" t="s">
        <v>54</v>
      </c>
      <c r="E4497" s="1" t="s">
        <v>16</v>
      </c>
      <c r="F4497" s="1" t="s">
        <v>40</v>
      </c>
      <c r="G4497">
        <v>1959.95</v>
      </c>
      <c r="H4497">
        <v>3</v>
      </c>
      <c r="I4497">
        <v>5879.85</v>
      </c>
      <c r="J4497">
        <v>3.59</v>
      </c>
      <c r="K4497">
        <v>1462</v>
      </c>
      <c r="L4497" s="2">
        <v>45628</v>
      </c>
      <c r="O4497" t="str">
        <f>IF(ecommerce_10000[[#This Row],[Platform]]="Souq","sq",ecommerce_10000[[#This Row],[Platform]])</f>
        <v>sq</v>
      </c>
      <c r="P4497" t="str">
        <f>IF(E4497="Souq","sq",IF(E4497="Jumia","Jum",E4497))</f>
        <v>sq</v>
      </c>
      <c r="Q4497">
        <f>VLOOKUP(ecommerce_10000[[#This Row],[City]],F:I,4,FALSE)</f>
        <v>99349.3</v>
      </c>
      <c r="R4497" s="1">
        <f>SUMIF(C:C,ecommerce_10000[[#This Row],[Category]],I:I)</f>
        <v>57542997.559999913</v>
      </c>
      <c r="S4497" s="1">
        <f>SUMIFS(I:I,C:C,C4497)</f>
        <v>57542997.559999913</v>
      </c>
      <c r="T4497" s="1" t="str">
        <f>INDEX(F:F,MATCH(ecommerce_10000[[#This Row],[TotalAmount]],I:I,0))</f>
        <v>Riyadh</v>
      </c>
    </row>
    <row r="4498" spans="1:20" x14ac:dyDescent="0.3">
      <c r="A4498" s="1" t="s">
        <v>4542</v>
      </c>
      <c r="B4498" s="1" t="s">
        <v>13</v>
      </c>
      <c r="C4498" s="1" t="s">
        <v>14</v>
      </c>
      <c r="D4498" s="1" t="s">
        <v>15</v>
      </c>
      <c r="E4498" s="1" t="s">
        <v>22</v>
      </c>
      <c r="F4498" s="1" t="s">
        <v>17</v>
      </c>
      <c r="G4498">
        <v>118.9</v>
      </c>
      <c r="H4498">
        <v>1</v>
      </c>
      <c r="I4498">
        <v>118.9</v>
      </c>
      <c r="J4498">
        <v>3.09</v>
      </c>
      <c r="K4498">
        <v>3186</v>
      </c>
      <c r="L4498" s="2">
        <v>45582</v>
      </c>
      <c r="O4498" t="str">
        <f>IF(ecommerce_10000[[#This Row],[Platform]]="Souq","sq",ecommerce_10000[[#This Row],[Platform]])</f>
        <v>Jumia</v>
      </c>
      <c r="P4498" t="str">
        <f>IF(E4498="Souq","sq",IF(E4498="Jumia","Jum",E4498))</f>
        <v>Jum</v>
      </c>
      <c r="Q4498">
        <f>VLOOKUP(ecommerce_10000[[#This Row],[City]],F:I,4,FALSE)</f>
        <v>16284.02</v>
      </c>
      <c r="R4498" s="1">
        <f>SUMIF(C:C,ecommerce_10000[[#This Row],[Category]],I:I)</f>
        <v>92327183.770000085</v>
      </c>
      <c r="S4498" s="1">
        <f>SUMIFS(I:I,C:C,C4498)</f>
        <v>92327183.770000085</v>
      </c>
      <c r="T4498" s="1" t="str">
        <f>INDEX(F:F,MATCH(ecommerce_10000[[#This Row],[TotalAmount]],I:I,0))</f>
        <v>Cairo</v>
      </c>
    </row>
    <row r="4499" spans="1:20" x14ac:dyDescent="0.3">
      <c r="A4499" s="1" t="s">
        <v>4543</v>
      </c>
      <c r="B4499" s="1" t="s">
        <v>43</v>
      </c>
      <c r="C4499" s="1" t="s">
        <v>44</v>
      </c>
      <c r="D4499" s="1" t="s">
        <v>45</v>
      </c>
      <c r="E4499" s="1" t="s">
        <v>16</v>
      </c>
      <c r="F4499" s="1" t="s">
        <v>28</v>
      </c>
      <c r="G4499">
        <v>359.05</v>
      </c>
      <c r="H4499">
        <v>2</v>
      </c>
      <c r="I4499">
        <v>718.1</v>
      </c>
      <c r="J4499">
        <v>2.92</v>
      </c>
      <c r="K4499">
        <v>616</v>
      </c>
      <c r="L4499" s="2">
        <v>45646</v>
      </c>
      <c r="O4499" t="str">
        <f>IF(ecommerce_10000[[#This Row],[Platform]]="Souq","sq",ecommerce_10000[[#This Row],[Platform]])</f>
        <v>sq</v>
      </c>
      <c r="P4499" t="str">
        <f>IF(E4499="Souq","sq",IF(E4499="Jumia","Jum",E4499))</f>
        <v>sq</v>
      </c>
      <c r="Q4499">
        <f>VLOOKUP(ecommerce_10000[[#This Row],[City]],F:I,4,FALSE)</f>
        <v>26648.76</v>
      </c>
      <c r="R4499" s="1">
        <f>SUMIF(C:C,ecommerce_10000[[#This Row],[Category]],I:I)</f>
        <v>31420413.200000018</v>
      </c>
      <c r="S4499" s="1">
        <f>SUMIFS(I:I,C:C,C4499)</f>
        <v>31420413.200000018</v>
      </c>
      <c r="T4499" s="1" t="str">
        <f>INDEX(F:F,MATCH(ecommerce_10000[[#This Row],[TotalAmount]],I:I,0))</f>
        <v>Casablanca</v>
      </c>
    </row>
    <row r="4500" spans="1:20" x14ac:dyDescent="0.3">
      <c r="A4500" s="1" t="s">
        <v>4544</v>
      </c>
      <c r="B4500" s="1" t="s">
        <v>13</v>
      </c>
      <c r="C4500" s="1" t="s">
        <v>14</v>
      </c>
      <c r="D4500" s="1" t="s">
        <v>15</v>
      </c>
      <c r="E4500" s="1" t="s">
        <v>22</v>
      </c>
      <c r="F4500" s="1" t="s">
        <v>28</v>
      </c>
      <c r="G4500">
        <v>3245.64</v>
      </c>
      <c r="H4500">
        <v>4</v>
      </c>
      <c r="I4500">
        <v>12982.56</v>
      </c>
      <c r="J4500">
        <v>1.0900000000000001</v>
      </c>
      <c r="K4500">
        <v>411</v>
      </c>
      <c r="L4500" s="2">
        <v>45349</v>
      </c>
      <c r="O4500" t="str">
        <f>IF(ecommerce_10000[[#This Row],[Platform]]="Souq","sq",ecommerce_10000[[#This Row],[Platform]])</f>
        <v>Jumia</v>
      </c>
      <c r="P4500" t="str">
        <f>IF(E4500="Souq","sq",IF(E4500="Jumia","Jum",E4500))</f>
        <v>Jum</v>
      </c>
      <c r="Q4500">
        <f>VLOOKUP(ecommerce_10000[[#This Row],[City]],F:I,4,FALSE)</f>
        <v>26648.76</v>
      </c>
      <c r="R4500" s="1">
        <f>SUMIF(C:C,ecommerce_10000[[#This Row],[Category]],I:I)</f>
        <v>92327183.770000085</v>
      </c>
      <c r="S4500" s="1">
        <f>SUMIFS(I:I,C:C,C4500)</f>
        <v>92327183.770000085</v>
      </c>
      <c r="T4500" s="1" t="str">
        <f>INDEX(F:F,MATCH(ecommerce_10000[[#This Row],[TotalAmount]],I:I,0))</f>
        <v>Casablanca</v>
      </c>
    </row>
    <row r="4501" spans="1:20" x14ac:dyDescent="0.3">
      <c r="A4501" s="1" t="s">
        <v>4545</v>
      </c>
      <c r="B4501" s="1" t="s">
        <v>30</v>
      </c>
      <c r="C4501" s="1" t="s">
        <v>31</v>
      </c>
      <c r="D4501" s="1" t="s">
        <v>32</v>
      </c>
      <c r="E4501" s="1" t="s">
        <v>47</v>
      </c>
      <c r="F4501" s="1" t="s">
        <v>23</v>
      </c>
      <c r="G4501">
        <v>12093.85</v>
      </c>
      <c r="H4501">
        <v>3</v>
      </c>
      <c r="I4501">
        <v>36281.550000000003</v>
      </c>
      <c r="J4501">
        <v>1.2</v>
      </c>
      <c r="K4501">
        <v>786</v>
      </c>
      <c r="L4501" s="2">
        <v>45379</v>
      </c>
      <c r="O4501" t="str">
        <f>IF(ecommerce_10000[[#This Row],[Platform]]="Souq","sq",ecommerce_10000[[#This Row],[Platform]])</f>
        <v>Amazon</v>
      </c>
      <c r="P4501" t="str">
        <f>IF(E4501="Souq","sq",IF(E4501="Jumia","Jum",E4501))</f>
        <v>Amazon</v>
      </c>
      <c r="Q4501">
        <f>VLOOKUP(ecommerce_10000[[#This Row],[City]],F:I,4,FALSE)</f>
        <v>13290.4</v>
      </c>
      <c r="R4501" s="1">
        <f>SUMIF(C:C,ecommerce_10000[[#This Row],[Category]],I:I)</f>
        <v>57542997.559999913</v>
      </c>
      <c r="S4501" s="1">
        <f>SUMIFS(I:I,C:C,C4501)</f>
        <v>57542997.559999913</v>
      </c>
      <c r="T4501" s="1" t="str">
        <f>INDEX(F:F,MATCH(ecommerce_10000[[#This Row],[TotalAmount]],I:I,0))</f>
        <v>Alexandria</v>
      </c>
    </row>
    <row r="4502" spans="1:20" x14ac:dyDescent="0.3">
      <c r="A4502" s="1" t="s">
        <v>4546</v>
      </c>
      <c r="B4502" s="1" t="s">
        <v>65</v>
      </c>
      <c r="C4502" s="1" t="s">
        <v>20</v>
      </c>
      <c r="D4502" s="1" t="s">
        <v>66</v>
      </c>
      <c r="E4502" s="1" t="s">
        <v>22</v>
      </c>
      <c r="F4502" s="1" t="s">
        <v>23</v>
      </c>
      <c r="G4502">
        <v>15641.79</v>
      </c>
      <c r="H4502">
        <v>4</v>
      </c>
      <c r="I4502">
        <v>62567.16</v>
      </c>
      <c r="J4502">
        <v>1.56</v>
      </c>
      <c r="K4502">
        <v>2601</v>
      </c>
      <c r="L4502" s="2">
        <v>45388</v>
      </c>
      <c r="O4502" t="str">
        <f>IF(ecommerce_10000[[#This Row],[Platform]]="Souq","sq",ecommerce_10000[[#This Row],[Platform]])</f>
        <v>Jumia</v>
      </c>
      <c r="P4502" t="str">
        <f>IF(E4502="Souq","sq",IF(E4502="Jumia","Jum",E4502))</f>
        <v>Jum</v>
      </c>
      <c r="Q4502">
        <f>VLOOKUP(ecommerce_10000[[#This Row],[City]],F:I,4,FALSE)</f>
        <v>13290.4</v>
      </c>
      <c r="R4502" s="1">
        <f>SUMIF(C:C,ecommerce_10000[[#This Row],[Category]],I:I)</f>
        <v>91504159.730000004</v>
      </c>
      <c r="S4502" s="1">
        <f>SUMIFS(I:I,C:C,C4502)</f>
        <v>91504159.730000004</v>
      </c>
      <c r="T4502" s="1" t="str">
        <f>INDEX(F:F,MATCH(ecommerce_10000[[#This Row],[TotalAmount]],I:I,0))</f>
        <v>Alexandria</v>
      </c>
    </row>
    <row r="4503" spans="1:20" x14ac:dyDescent="0.3">
      <c r="A4503" s="1" t="s">
        <v>4547</v>
      </c>
      <c r="B4503" s="1" t="s">
        <v>38</v>
      </c>
      <c r="C4503" s="1" t="s">
        <v>20</v>
      </c>
      <c r="D4503" s="1" t="s">
        <v>39</v>
      </c>
      <c r="E4503" s="1" t="s">
        <v>22</v>
      </c>
      <c r="F4503" s="1" t="s">
        <v>62</v>
      </c>
      <c r="G4503">
        <v>14753.32</v>
      </c>
      <c r="H4503">
        <v>3</v>
      </c>
      <c r="I4503">
        <v>44259.96</v>
      </c>
      <c r="J4503">
        <v>4.3600000000000003</v>
      </c>
      <c r="K4503">
        <v>1660</v>
      </c>
      <c r="L4503" s="2">
        <v>45460</v>
      </c>
      <c r="O4503" t="str">
        <f>IF(ecommerce_10000[[#This Row],[Platform]]="Souq","sq",ecommerce_10000[[#This Row],[Platform]])</f>
        <v>Jumia</v>
      </c>
      <c r="P4503" t="str">
        <f>IF(E4503="Souq","sq",IF(E4503="Jumia","Jum",E4503))</f>
        <v>Jum</v>
      </c>
      <c r="Q4503">
        <f>VLOOKUP(ecommerce_10000[[#This Row],[City]],F:I,4,FALSE)</f>
        <v>27872.98</v>
      </c>
      <c r="R4503" s="1">
        <f>SUMIF(C:C,ecommerce_10000[[#This Row],[Category]],I:I)</f>
        <v>91504159.730000004</v>
      </c>
      <c r="S4503" s="1">
        <f>SUMIFS(I:I,C:C,C4503)</f>
        <v>91504159.730000004</v>
      </c>
      <c r="T4503" s="1" t="str">
        <f>INDEX(F:F,MATCH(ecommerce_10000[[#This Row],[TotalAmount]],I:I,0))</f>
        <v>Giza</v>
      </c>
    </row>
    <row r="4504" spans="1:20" x14ac:dyDescent="0.3">
      <c r="A4504" s="1" t="s">
        <v>4548</v>
      </c>
      <c r="B4504" s="1" t="s">
        <v>25</v>
      </c>
      <c r="C4504" s="1" t="s">
        <v>26</v>
      </c>
      <c r="D4504" s="1" t="s">
        <v>27</v>
      </c>
      <c r="E4504" s="1" t="s">
        <v>22</v>
      </c>
      <c r="F4504" s="1" t="s">
        <v>40</v>
      </c>
      <c r="G4504">
        <v>17141.86</v>
      </c>
      <c r="H4504">
        <v>1</v>
      </c>
      <c r="I4504">
        <v>17141.86</v>
      </c>
      <c r="J4504">
        <v>4.79</v>
      </c>
      <c r="K4504">
        <v>4321</v>
      </c>
      <c r="L4504" s="2">
        <v>45499</v>
      </c>
      <c r="O4504" t="str">
        <f>IF(ecommerce_10000[[#This Row],[Platform]]="Souq","sq",ecommerce_10000[[#This Row],[Platform]])</f>
        <v>Jumia</v>
      </c>
      <c r="P4504" t="str">
        <f>IF(E4504="Souq","sq",IF(E4504="Jumia","Jum",E4504))</f>
        <v>Jum</v>
      </c>
      <c r="Q4504">
        <f>VLOOKUP(ecommerce_10000[[#This Row],[City]],F:I,4,FALSE)</f>
        <v>99349.3</v>
      </c>
      <c r="R4504" s="1">
        <f>SUMIF(C:C,ecommerce_10000[[#This Row],[Category]],I:I)</f>
        <v>29200970.130000021</v>
      </c>
      <c r="S4504" s="1">
        <f>SUMIFS(I:I,C:C,C4504)</f>
        <v>29200970.130000021</v>
      </c>
      <c r="T4504" s="1" t="str">
        <f>INDEX(F:F,MATCH(ecommerce_10000[[#This Row],[TotalAmount]],I:I,0))</f>
        <v>Riyadh</v>
      </c>
    </row>
    <row r="4505" spans="1:20" x14ac:dyDescent="0.3">
      <c r="A4505" s="1" t="s">
        <v>4549</v>
      </c>
      <c r="B4505" s="1" t="s">
        <v>30</v>
      </c>
      <c r="C4505" s="1" t="s">
        <v>31</v>
      </c>
      <c r="D4505" s="1" t="s">
        <v>32</v>
      </c>
      <c r="E4505" s="1" t="s">
        <v>22</v>
      </c>
      <c r="F4505" s="1" t="s">
        <v>23</v>
      </c>
      <c r="G4505">
        <v>1317.13</v>
      </c>
      <c r="H4505">
        <v>3</v>
      </c>
      <c r="I4505">
        <v>3951.39</v>
      </c>
      <c r="J4505">
        <v>4.4000000000000004</v>
      </c>
      <c r="K4505">
        <v>3925</v>
      </c>
      <c r="L4505" s="2">
        <v>45645</v>
      </c>
      <c r="O4505" t="str">
        <f>IF(ecommerce_10000[[#This Row],[Platform]]="Souq","sq",ecommerce_10000[[#This Row],[Platform]])</f>
        <v>Jumia</v>
      </c>
      <c r="P4505" t="str">
        <f>IF(E4505="Souq","sq",IF(E4505="Jumia","Jum",E4505))</f>
        <v>Jum</v>
      </c>
      <c r="Q4505">
        <f>VLOOKUP(ecommerce_10000[[#This Row],[City]],F:I,4,FALSE)</f>
        <v>13290.4</v>
      </c>
      <c r="R4505" s="1">
        <f>SUMIF(C:C,ecommerce_10000[[#This Row],[Category]],I:I)</f>
        <v>57542997.559999913</v>
      </c>
      <c r="S4505" s="1">
        <f>SUMIFS(I:I,C:C,C4505)</f>
        <v>57542997.559999913</v>
      </c>
      <c r="T4505" s="1" t="str">
        <f>INDEX(F:F,MATCH(ecommerce_10000[[#This Row],[TotalAmount]],I:I,0))</f>
        <v>Alexandria</v>
      </c>
    </row>
    <row r="4506" spans="1:20" x14ac:dyDescent="0.3">
      <c r="A4506" s="1" t="s">
        <v>4550</v>
      </c>
      <c r="B4506" s="1" t="s">
        <v>49</v>
      </c>
      <c r="C4506" s="1" t="s">
        <v>14</v>
      </c>
      <c r="D4506" s="1" t="s">
        <v>50</v>
      </c>
      <c r="E4506" s="1" t="s">
        <v>16</v>
      </c>
      <c r="F4506" s="1" t="s">
        <v>40</v>
      </c>
      <c r="G4506">
        <v>11423.02</v>
      </c>
      <c r="H4506">
        <v>1</v>
      </c>
      <c r="I4506">
        <v>11423.02</v>
      </c>
      <c r="J4506">
        <v>4.87</v>
      </c>
      <c r="K4506">
        <v>2737</v>
      </c>
      <c r="L4506" s="2">
        <v>45364</v>
      </c>
      <c r="O4506" t="str">
        <f>IF(ecommerce_10000[[#This Row],[Platform]]="Souq","sq",ecommerce_10000[[#This Row],[Platform]])</f>
        <v>sq</v>
      </c>
      <c r="P4506" t="str">
        <f>IF(E4506="Souq","sq",IF(E4506="Jumia","Jum",E4506))</f>
        <v>sq</v>
      </c>
      <c r="Q4506">
        <f>VLOOKUP(ecommerce_10000[[#This Row],[City]],F:I,4,FALSE)</f>
        <v>99349.3</v>
      </c>
      <c r="R4506" s="1">
        <f>SUMIF(C:C,ecommerce_10000[[#This Row],[Category]],I:I)</f>
        <v>92327183.770000085</v>
      </c>
      <c r="S4506" s="1">
        <f>SUMIFS(I:I,C:C,C4506)</f>
        <v>92327183.770000085</v>
      </c>
      <c r="T4506" s="1" t="str">
        <f>INDEX(F:F,MATCH(ecommerce_10000[[#This Row],[TotalAmount]],I:I,0))</f>
        <v>Riyadh</v>
      </c>
    </row>
    <row r="4507" spans="1:20" x14ac:dyDescent="0.3">
      <c r="A4507" s="1" t="s">
        <v>4551</v>
      </c>
      <c r="B4507" s="1" t="s">
        <v>19</v>
      </c>
      <c r="C4507" s="1" t="s">
        <v>20</v>
      </c>
      <c r="D4507" s="1" t="s">
        <v>21</v>
      </c>
      <c r="E4507" s="1" t="s">
        <v>16</v>
      </c>
      <c r="F4507" s="1" t="s">
        <v>62</v>
      </c>
      <c r="G4507">
        <v>6090.31</v>
      </c>
      <c r="H4507">
        <v>3</v>
      </c>
      <c r="I4507">
        <v>18270.93</v>
      </c>
      <c r="J4507">
        <v>2.94</v>
      </c>
      <c r="K4507">
        <v>4040</v>
      </c>
      <c r="L4507" s="2">
        <v>45604</v>
      </c>
      <c r="O4507" t="str">
        <f>IF(ecommerce_10000[[#This Row],[Platform]]="Souq","sq",ecommerce_10000[[#This Row],[Platform]])</f>
        <v>sq</v>
      </c>
      <c r="P4507" t="str">
        <f>IF(E4507="Souq","sq",IF(E4507="Jumia","Jum",E4507))</f>
        <v>sq</v>
      </c>
      <c r="Q4507">
        <f>VLOOKUP(ecommerce_10000[[#This Row],[City]],F:I,4,FALSE)</f>
        <v>27872.98</v>
      </c>
      <c r="R4507" s="1">
        <f>SUMIF(C:C,ecommerce_10000[[#This Row],[Category]],I:I)</f>
        <v>91504159.730000004</v>
      </c>
      <c r="S4507" s="1">
        <f>SUMIFS(I:I,C:C,C4507)</f>
        <v>91504159.730000004</v>
      </c>
      <c r="T4507" s="1" t="str">
        <f>INDEX(F:F,MATCH(ecommerce_10000[[#This Row],[TotalAmount]],I:I,0))</f>
        <v>Giza</v>
      </c>
    </row>
    <row r="4508" spans="1:20" x14ac:dyDescent="0.3">
      <c r="A4508" s="1" t="s">
        <v>4552</v>
      </c>
      <c r="B4508" s="1" t="s">
        <v>49</v>
      </c>
      <c r="C4508" s="1" t="s">
        <v>14</v>
      </c>
      <c r="D4508" s="1" t="s">
        <v>50</v>
      </c>
      <c r="E4508" s="1" t="s">
        <v>47</v>
      </c>
      <c r="F4508" s="1" t="s">
        <v>28</v>
      </c>
      <c r="G4508">
        <v>19762.689999999999</v>
      </c>
      <c r="H4508">
        <v>3</v>
      </c>
      <c r="I4508">
        <v>59288.07</v>
      </c>
      <c r="J4508">
        <v>3.63</v>
      </c>
      <c r="K4508">
        <v>2055</v>
      </c>
      <c r="L4508" s="2">
        <v>45620</v>
      </c>
      <c r="O4508" t="str">
        <f>IF(ecommerce_10000[[#This Row],[Platform]]="Souq","sq",ecommerce_10000[[#This Row],[Platform]])</f>
        <v>Amazon</v>
      </c>
      <c r="P4508" t="str">
        <f>IF(E4508="Souq","sq",IF(E4508="Jumia","Jum",E4508))</f>
        <v>Amazon</v>
      </c>
      <c r="Q4508">
        <f>VLOOKUP(ecommerce_10000[[#This Row],[City]],F:I,4,FALSE)</f>
        <v>26648.76</v>
      </c>
      <c r="R4508" s="1">
        <f>SUMIF(C:C,ecommerce_10000[[#This Row],[Category]],I:I)</f>
        <v>92327183.770000085</v>
      </c>
      <c r="S4508" s="1">
        <f>SUMIFS(I:I,C:C,C4508)</f>
        <v>92327183.770000085</v>
      </c>
      <c r="T4508" s="1" t="str">
        <f>INDEX(F:F,MATCH(ecommerce_10000[[#This Row],[TotalAmount]],I:I,0))</f>
        <v>Casablanca</v>
      </c>
    </row>
    <row r="4509" spans="1:20" x14ac:dyDescent="0.3">
      <c r="A4509" s="1" t="s">
        <v>4553</v>
      </c>
      <c r="B4509" s="1" t="s">
        <v>49</v>
      </c>
      <c r="C4509" s="1" t="s">
        <v>14</v>
      </c>
      <c r="D4509" s="1" t="s">
        <v>50</v>
      </c>
      <c r="E4509" s="1" t="s">
        <v>47</v>
      </c>
      <c r="F4509" s="1" t="s">
        <v>62</v>
      </c>
      <c r="G4509">
        <v>4812.8599999999997</v>
      </c>
      <c r="H4509">
        <v>4</v>
      </c>
      <c r="I4509">
        <v>19251.439999999999</v>
      </c>
      <c r="J4509">
        <v>3.63</v>
      </c>
      <c r="K4509">
        <v>182</v>
      </c>
      <c r="L4509" s="2">
        <v>45392</v>
      </c>
      <c r="O4509" t="str">
        <f>IF(ecommerce_10000[[#This Row],[Platform]]="Souq","sq",ecommerce_10000[[#This Row],[Platform]])</f>
        <v>Amazon</v>
      </c>
      <c r="P4509" t="str">
        <f>IF(E4509="Souq","sq",IF(E4509="Jumia","Jum",E4509))</f>
        <v>Amazon</v>
      </c>
      <c r="Q4509">
        <f>VLOOKUP(ecommerce_10000[[#This Row],[City]],F:I,4,FALSE)</f>
        <v>27872.98</v>
      </c>
      <c r="R4509" s="1">
        <f>SUMIF(C:C,ecommerce_10000[[#This Row],[Category]],I:I)</f>
        <v>92327183.770000085</v>
      </c>
      <c r="S4509" s="1">
        <f>SUMIFS(I:I,C:C,C4509)</f>
        <v>92327183.770000085</v>
      </c>
      <c r="T4509" s="1" t="str">
        <f>INDEX(F:F,MATCH(ecommerce_10000[[#This Row],[TotalAmount]],I:I,0))</f>
        <v>Giza</v>
      </c>
    </row>
    <row r="4510" spans="1:20" x14ac:dyDescent="0.3">
      <c r="A4510" s="1" t="s">
        <v>4554</v>
      </c>
      <c r="B4510" s="1" t="s">
        <v>30</v>
      </c>
      <c r="C4510" s="1" t="s">
        <v>31</v>
      </c>
      <c r="D4510" s="1" t="s">
        <v>32</v>
      </c>
      <c r="E4510" s="1" t="s">
        <v>47</v>
      </c>
      <c r="F4510" s="1" t="s">
        <v>17</v>
      </c>
      <c r="G4510">
        <v>5995.9</v>
      </c>
      <c r="H4510">
        <v>4</v>
      </c>
      <c r="I4510">
        <v>23983.599999999999</v>
      </c>
      <c r="J4510">
        <v>1.55</v>
      </c>
      <c r="K4510">
        <v>277</v>
      </c>
      <c r="L4510" s="2">
        <v>45608</v>
      </c>
      <c r="O4510" t="str">
        <f>IF(ecommerce_10000[[#This Row],[Platform]]="Souq","sq",ecommerce_10000[[#This Row],[Platform]])</f>
        <v>Amazon</v>
      </c>
      <c r="P4510" t="str">
        <f>IF(E4510="Souq","sq",IF(E4510="Jumia","Jum",E4510))</f>
        <v>Amazon</v>
      </c>
      <c r="Q4510">
        <f>VLOOKUP(ecommerce_10000[[#This Row],[City]],F:I,4,FALSE)</f>
        <v>16284.02</v>
      </c>
      <c r="R4510" s="1">
        <f>SUMIF(C:C,ecommerce_10000[[#This Row],[Category]],I:I)</f>
        <v>57542997.559999913</v>
      </c>
      <c r="S4510" s="1">
        <f>SUMIFS(I:I,C:C,C4510)</f>
        <v>57542997.559999913</v>
      </c>
      <c r="T4510" s="1" t="str">
        <f>INDEX(F:F,MATCH(ecommerce_10000[[#This Row],[TotalAmount]],I:I,0))</f>
        <v>Cairo</v>
      </c>
    </row>
    <row r="4511" spans="1:20" x14ac:dyDescent="0.3">
      <c r="A4511" s="1" t="s">
        <v>4555</v>
      </c>
      <c r="B4511" s="1" t="s">
        <v>53</v>
      </c>
      <c r="C4511" s="1" t="s">
        <v>31</v>
      </c>
      <c r="D4511" s="1" t="s">
        <v>54</v>
      </c>
      <c r="E4511" s="1" t="s">
        <v>47</v>
      </c>
      <c r="F4511" s="1" t="s">
        <v>28</v>
      </c>
      <c r="G4511">
        <v>19759.36</v>
      </c>
      <c r="H4511">
        <v>2</v>
      </c>
      <c r="I4511">
        <v>39518.720000000001</v>
      </c>
      <c r="J4511">
        <v>2.71</v>
      </c>
      <c r="K4511">
        <v>1271</v>
      </c>
      <c r="L4511" s="2">
        <v>45596</v>
      </c>
      <c r="O4511" t="str">
        <f>IF(ecommerce_10000[[#This Row],[Platform]]="Souq","sq",ecommerce_10000[[#This Row],[Platform]])</f>
        <v>Amazon</v>
      </c>
      <c r="P4511" t="str">
        <f>IF(E4511="Souq","sq",IF(E4511="Jumia","Jum",E4511))</f>
        <v>Amazon</v>
      </c>
      <c r="Q4511">
        <f>VLOOKUP(ecommerce_10000[[#This Row],[City]],F:I,4,FALSE)</f>
        <v>26648.76</v>
      </c>
      <c r="R4511" s="1">
        <f>SUMIF(C:C,ecommerce_10000[[#This Row],[Category]],I:I)</f>
        <v>57542997.559999913</v>
      </c>
      <c r="S4511" s="1">
        <f>SUMIFS(I:I,C:C,C4511)</f>
        <v>57542997.559999913</v>
      </c>
      <c r="T4511" s="1" t="str">
        <f>INDEX(F:F,MATCH(ecommerce_10000[[#This Row],[TotalAmount]],I:I,0))</f>
        <v>Casablanca</v>
      </c>
    </row>
    <row r="4512" spans="1:20" x14ac:dyDescent="0.3">
      <c r="A4512" s="1" t="s">
        <v>4556</v>
      </c>
      <c r="B4512" s="1" t="s">
        <v>19</v>
      </c>
      <c r="C4512" s="1" t="s">
        <v>20</v>
      </c>
      <c r="D4512" s="1" t="s">
        <v>21</v>
      </c>
      <c r="E4512" s="1" t="s">
        <v>16</v>
      </c>
      <c r="F4512" s="1" t="s">
        <v>28</v>
      </c>
      <c r="G4512">
        <v>4500.42</v>
      </c>
      <c r="H4512">
        <v>2</v>
      </c>
      <c r="I4512">
        <v>9000.84</v>
      </c>
      <c r="J4512">
        <v>4.07</v>
      </c>
      <c r="K4512">
        <v>4329</v>
      </c>
      <c r="L4512" s="2">
        <v>45363</v>
      </c>
      <c r="O4512" t="str">
        <f>IF(ecommerce_10000[[#This Row],[Platform]]="Souq","sq",ecommerce_10000[[#This Row],[Platform]])</f>
        <v>sq</v>
      </c>
      <c r="P4512" t="str">
        <f>IF(E4512="Souq","sq",IF(E4512="Jumia","Jum",E4512))</f>
        <v>sq</v>
      </c>
      <c r="Q4512">
        <f>VLOOKUP(ecommerce_10000[[#This Row],[City]],F:I,4,FALSE)</f>
        <v>26648.76</v>
      </c>
      <c r="R4512" s="1">
        <f>SUMIF(C:C,ecommerce_10000[[#This Row],[Category]],I:I)</f>
        <v>91504159.730000004</v>
      </c>
      <c r="S4512" s="1">
        <f>SUMIFS(I:I,C:C,C4512)</f>
        <v>91504159.730000004</v>
      </c>
      <c r="T4512" s="1" t="str">
        <f>INDEX(F:F,MATCH(ecommerce_10000[[#This Row],[TotalAmount]],I:I,0))</f>
        <v>Casablanca</v>
      </c>
    </row>
    <row r="4513" spans="1:20" x14ac:dyDescent="0.3">
      <c r="A4513" s="1" t="s">
        <v>4557</v>
      </c>
      <c r="B4513" s="1" t="s">
        <v>25</v>
      </c>
      <c r="C4513" s="1" t="s">
        <v>26</v>
      </c>
      <c r="D4513" s="1" t="s">
        <v>27</v>
      </c>
      <c r="E4513" s="1" t="s">
        <v>47</v>
      </c>
      <c r="F4513" s="1" t="s">
        <v>17</v>
      </c>
      <c r="G4513">
        <v>3938.04</v>
      </c>
      <c r="H4513">
        <v>5</v>
      </c>
      <c r="I4513">
        <v>19690.2</v>
      </c>
      <c r="J4513">
        <v>2.23</v>
      </c>
      <c r="K4513">
        <v>640</v>
      </c>
      <c r="L4513" s="2">
        <v>45588</v>
      </c>
      <c r="O4513" t="str">
        <f>IF(ecommerce_10000[[#This Row],[Platform]]="Souq","sq",ecommerce_10000[[#This Row],[Platform]])</f>
        <v>Amazon</v>
      </c>
      <c r="P4513" t="str">
        <f>IF(E4513="Souq","sq",IF(E4513="Jumia","Jum",E4513))</f>
        <v>Amazon</v>
      </c>
      <c r="Q4513">
        <f>VLOOKUP(ecommerce_10000[[#This Row],[City]],F:I,4,FALSE)</f>
        <v>16284.02</v>
      </c>
      <c r="R4513" s="1">
        <f>SUMIF(C:C,ecommerce_10000[[#This Row],[Category]],I:I)</f>
        <v>29200970.130000021</v>
      </c>
      <c r="S4513" s="1">
        <f>SUMIFS(I:I,C:C,C4513)</f>
        <v>29200970.130000021</v>
      </c>
      <c r="T4513" s="1" t="str">
        <f>INDEX(F:F,MATCH(ecommerce_10000[[#This Row],[TotalAmount]],I:I,0))</f>
        <v>Cairo</v>
      </c>
    </row>
    <row r="4514" spans="1:20" x14ac:dyDescent="0.3">
      <c r="A4514" s="1" t="s">
        <v>4558</v>
      </c>
      <c r="B4514" s="1" t="s">
        <v>35</v>
      </c>
      <c r="C4514" s="1" t="s">
        <v>14</v>
      </c>
      <c r="D4514" s="1" t="s">
        <v>36</v>
      </c>
      <c r="E4514" s="1" t="s">
        <v>47</v>
      </c>
      <c r="F4514" s="1" t="s">
        <v>23</v>
      </c>
      <c r="G4514">
        <v>11602.1</v>
      </c>
      <c r="H4514">
        <v>5</v>
      </c>
      <c r="I4514">
        <v>58010.5</v>
      </c>
      <c r="J4514">
        <v>2.12</v>
      </c>
      <c r="K4514">
        <v>4974</v>
      </c>
      <c r="L4514" s="2">
        <v>45526</v>
      </c>
      <c r="O4514" t="str">
        <f>IF(ecommerce_10000[[#This Row],[Platform]]="Souq","sq",ecommerce_10000[[#This Row],[Platform]])</f>
        <v>Amazon</v>
      </c>
      <c r="P4514" t="str">
        <f>IF(E4514="Souq","sq",IF(E4514="Jumia","Jum",E4514))</f>
        <v>Amazon</v>
      </c>
      <c r="Q4514">
        <f>VLOOKUP(ecommerce_10000[[#This Row],[City]],F:I,4,FALSE)</f>
        <v>13290.4</v>
      </c>
      <c r="R4514" s="1">
        <f>SUMIF(C:C,ecommerce_10000[[#This Row],[Category]],I:I)</f>
        <v>92327183.770000085</v>
      </c>
      <c r="S4514" s="1">
        <f>SUMIFS(I:I,C:C,C4514)</f>
        <v>92327183.770000085</v>
      </c>
      <c r="T4514" s="1" t="str">
        <f>INDEX(F:F,MATCH(ecommerce_10000[[#This Row],[TotalAmount]],I:I,0))</f>
        <v>Alexandria</v>
      </c>
    </row>
    <row r="4515" spans="1:20" x14ac:dyDescent="0.3">
      <c r="A4515" s="1" t="s">
        <v>4559</v>
      </c>
      <c r="B4515" s="1" t="s">
        <v>30</v>
      </c>
      <c r="C4515" s="1" t="s">
        <v>31</v>
      </c>
      <c r="D4515" s="1" t="s">
        <v>32</v>
      </c>
      <c r="E4515" s="1" t="s">
        <v>47</v>
      </c>
      <c r="F4515" s="1" t="s">
        <v>17</v>
      </c>
      <c r="G4515">
        <v>10987.87</v>
      </c>
      <c r="H4515">
        <v>2</v>
      </c>
      <c r="I4515">
        <v>21975.74</v>
      </c>
      <c r="J4515">
        <v>3.9</v>
      </c>
      <c r="K4515">
        <v>4876</v>
      </c>
      <c r="L4515" s="2">
        <v>45465</v>
      </c>
      <c r="O4515" t="str">
        <f>IF(ecommerce_10000[[#This Row],[Platform]]="Souq","sq",ecommerce_10000[[#This Row],[Platform]])</f>
        <v>Amazon</v>
      </c>
      <c r="P4515" t="str">
        <f>IF(E4515="Souq","sq",IF(E4515="Jumia","Jum",E4515))</f>
        <v>Amazon</v>
      </c>
      <c r="Q4515">
        <f>VLOOKUP(ecommerce_10000[[#This Row],[City]],F:I,4,FALSE)</f>
        <v>16284.02</v>
      </c>
      <c r="R4515" s="1">
        <f>SUMIF(C:C,ecommerce_10000[[#This Row],[Category]],I:I)</f>
        <v>57542997.559999913</v>
      </c>
      <c r="S4515" s="1">
        <f>SUMIFS(I:I,C:C,C4515)</f>
        <v>57542997.559999913</v>
      </c>
      <c r="T4515" s="1" t="str">
        <f>INDEX(F:F,MATCH(ecommerce_10000[[#This Row],[TotalAmount]],I:I,0))</f>
        <v>Cairo</v>
      </c>
    </row>
    <row r="4516" spans="1:20" x14ac:dyDescent="0.3">
      <c r="A4516" s="1" t="s">
        <v>4560</v>
      </c>
      <c r="B4516" s="1" t="s">
        <v>38</v>
      </c>
      <c r="C4516" s="1" t="s">
        <v>20</v>
      </c>
      <c r="D4516" s="1" t="s">
        <v>39</v>
      </c>
      <c r="E4516" s="1" t="s">
        <v>47</v>
      </c>
      <c r="F4516" s="1" t="s">
        <v>40</v>
      </c>
      <c r="G4516">
        <v>16194.91</v>
      </c>
      <c r="H4516">
        <v>2</v>
      </c>
      <c r="I4516">
        <v>32389.82</v>
      </c>
      <c r="J4516">
        <v>3.86</v>
      </c>
      <c r="K4516">
        <v>1512</v>
      </c>
      <c r="L4516" s="2">
        <v>45426</v>
      </c>
      <c r="O4516" t="str">
        <f>IF(ecommerce_10000[[#This Row],[Platform]]="Souq","sq",ecommerce_10000[[#This Row],[Platform]])</f>
        <v>Amazon</v>
      </c>
      <c r="P4516" t="str">
        <f>IF(E4516="Souq","sq",IF(E4516="Jumia","Jum",E4516))</f>
        <v>Amazon</v>
      </c>
      <c r="Q4516">
        <f>VLOOKUP(ecommerce_10000[[#This Row],[City]],F:I,4,FALSE)</f>
        <v>99349.3</v>
      </c>
      <c r="R4516" s="1">
        <f>SUMIF(C:C,ecommerce_10000[[#This Row],[Category]],I:I)</f>
        <v>91504159.730000004</v>
      </c>
      <c r="S4516" s="1">
        <f>SUMIFS(I:I,C:C,C4516)</f>
        <v>91504159.730000004</v>
      </c>
      <c r="T4516" s="1" t="str">
        <f>INDEX(F:F,MATCH(ecommerce_10000[[#This Row],[TotalAmount]],I:I,0))</f>
        <v>Riyadh</v>
      </c>
    </row>
    <row r="4517" spans="1:20" x14ac:dyDescent="0.3">
      <c r="A4517" s="1" t="s">
        <v>4561</v>
      </c>
      <c r="B4517" s="1" t="s">
        <v>53</v>
      </c>
      <c r="C4517" s="1" t="s">
        <v>31</v>
      </c>
      <c r="D4517" s="1" t="s">
        <v>54</v>
      </c>
      <c r="E4517" s="1" t="s">
        <v>47</v>
      </c>
      <c r="F4517" s="1" t="s">
        <v>62</v>
      </c>
      <c r="G4517">
        <v>19034.82</v>
      </c>
      <c r="H4517">
        <v>4</v>
      </c>
      <c r="I4517">
        <v>76139.28</v>
      </c>
      <c r="J4517">
        <v>1.46</v>
      </c>
      <c r="K4517">
        <v>263</v>
      </c>
      <c r="L4517" s="2">
        <v>45459</v>
      </c>
      <c r="O4517" t="str">
        <f>IF(ecommerce_10000[[#This Row],[Platform]]="Souq","sq",ecommerce_10000[[#This Row],[Platform]])</f>
        <v>Amazon</v>
      </c>
      <c r="P4517" t="str">
        <f>IF(E4517="Souq","sq",IF(E4517="Jumia","Jum",E4517))</f>
        <v>Amazon</v>
      </c>
      <c r="Q4517">
        <f>VLOOKUP(ecommerce_10000[[#This Row],[City]],F:I,4,FALSE)</f>
        <v>27872.98</v>
      </c>
      <c r="R4517" s="1">
        <f>SUMIF(C:C,ecommerce_10000[[#This Row],[Category]],I:I)</f>
        <v>57542997.559999913</v>
      </c>
      <c r="S4517" s="1">
        <f>SUMIFS(I:I,C:C,C4517)</f>
        <v>57542997.559999913</v>
      </c>
      <c r="T4517" s="1" t="str">
        <f>INDEX(F:F,MATCH(ecommerce_10000[[#This Row],[TotalAmount]],I:I,0))</f>
        <v>Giza</v>
      </c>
    </row>
    <row r="4518" spans="1:20" x14ac:dyDescent="0.3">
      <c r="A4518" s="1" t="s">
        <v>4562</v>
      </c>
      <c r="B4518" s="1" t="s">
        <v>13</v>
      </c>
      <c r="C4518" s="1" t="s">
        <v>14</v>
      </c>
      <c r="D4518" s="1" t="s">
        <v>15</v>
      </c>
      <c r="E4518" s="1" t="s">
        <v>16</v>
      </c>
      <c r="F4518" s="1" t="s">
        <v>40</v>
      </c>
      <c r="G4518">
        <v>5263.91</v>
      </c>
      <c r="H4518">
        <v>3</v>
      </c>
      <c r="I4518">
        <v>15791.73</v>
      </c>
      <c r="J4518">
        <v>4.37</v>
      </c>
      <c r="K4518">
        <v>1950</v>
      </c>
      <c r="L4518" s="2">
        <v>45380</v>
      </c>
      <c r="O4518" t="str">
        <f>IF(ecommerce_10000[[#This Row],[Platform]]="Souq","sq",ecommerce_10000[[#This Row],[Platform]])</f>
        <v>sq</v>
      </c>
      <c r="P4518" t="str">
        <f>IF(E4518="Souq","sq",IF(E4518="Jumia","Jum",E4518))</f>
        <v>sq</v>
      </c>
      <c r="Q4518">
        <f>VLOOKUP(ecommerce_10000[[#This Row],[City]],F:I,4,FALSE)</f>
        <v>99349.3</v>
      </c>
      <c r="R4518" s="1">
        <f>SUMIF(C:C,ecommerce_10000[[#This Row],[Category]],I:I)</f>
        <v>92327183.770000085</v>
      </c>
      <c r="S4518" s="1">
        <f>SUMIFS(I:I,C:C,C4518)</f>
        <v>92327183.770000085</v>
      </c>
      <c r="T4518" s="1" t="str">
        <f>INDEX(F:F,MATCH(ecommerce_10000[[#This Row],[TotalAmount]],I:I,0))</f>
        <v>Riyadh</v>
      </c>
    </row>
    <row r="4519" spans="1:20" x14ac:dyDescent="0.3">
      <c r="A4519" s="1" t="s">
        <v>4563</v>
      </c>
      <c r="B4519" s="1" t="s">
        <v>25</v>
      </c>
      <c r="C4519" s="1" t="s">
        <v>26</v>
      </c>
      <c r="D4519" s="1" t="s">
        <v>27</v>
      </c>
      <c r="E4519" s="1" t="s">
        <v>22</v>
      </c>
      <c r="F4519" s="1" t="s">
        <v>17</v>
      </c>
      <c r="G4519">
        <v>9975.7199999999993</v>
      </c>
      <c r="H4519">
        <v>4</v>
      </c>
      <c r="I4519">
        <v>39902.879999999997</v>
      </c>
      <c r="J4519">
        <v>3.76</v>
      </c>
      <c r="K4519">
        <v>1153</v>
      </c>
      <c r="L4519" s="2">
        <v>45425</v>
      </c>
      <c r="O4519" t="str">
        <f>IF(ecommerce_10000[[#This Row],[Platform]]="Souq","sq",ecommerce_10000[[#This Row],[Platform]])</f>
        <v>Jumia</v>
      </c>
      <c r="P4519" t="str">
        <f>IF(E4519="Souq","sq",IF(E4519="Jumia","Jum",E4519))</f>
        <v>Jum</v>
      </c>
      <c r="Q4519">
        <f>VLOOKUP(ecommerce_10000[[#This Row],[City]],F:I,4,FALSE)</f>
        <v>16284.02</v>
      </c>
      <c r="R4519" s="1">
        <f>SUMIF(C:C,ecommerce_10000[[#This Row],[Category]],I:I)</f>
        <v>29200970.130000021</v>
      </c>
      <c r="S4519" s="1">
        <f>SUMIFS(I:I,C:C,C4519)</f>
        <v>29200970.130000021</v>
      </c>
      <c r="T4519" s="1" t="str">
        <f>INDEX(F:F,MATCH(ecommerce_10000[[#This Row],[TotalAmount]],I:I,0))</f>
        <v>Cairo</v>
      </c>
    </row>
    <row r="4520" spans="1:20" x14ac:dyDescent="0.3">
      <c r="A4520" s="1" t="s">
        <v>4564</v>
      </c>
      <c r="B4520" s="1" t="s">
        <v>19</v>
      </c>
      <c r="C4520" s="1" t="s">
        <v>20</v>
      </c>
      <c r="D4520" s="1" t="s">
        <v>21</v>
      </c>
      <c r="E4520" s="1" t="s">
        <v>16</v>
      </c>
      <c r="F4520" s="1" t="s">
        <v>62</v>
      </c>
      <c r="G4520">
        <v>3930.21</v>
      </c>
      <c r="H4520">
        <v>4</v>
      </c>
      <c r="I4520">
        <v>15720.84</v>
      </c>
      <c r="J4520">
        <v>1.99</v>
      </c>
      <c r="K4520">
        <v>3107</v>
      </c>
      <c r="L4520" s="2">
        <v>45557</v>
      </c>
      <c r="O4520" t="str">
        <f>IF(ecommerce_10000[[#This Row],[Platform]]="Souq","sq",ecommerce_10000[[#This Row],[Platform]])</f>
        <v>sq</v>
      </c>
      <c r="P4520" t="str">
        <f>IF(E4520="Souq","sq",IF(E4520="Jumia","Jum",E4520))</f>
        <v>sq</v>
      </c>
      <c r="Q4520">
        <f>VLOOKUP(ecommerce_10000[[#This Row],[City]],F:I,4,FALSE)</f>
        <v>27872.98</v>
      </c>
      <c r="R4520" s="1">
        <f>SUMIF(C:C,ecommerce_10000[[#This Row],[Category]],I:I)</f>
        <v>91504159.730000004</v>
      </c>
      <c r="S4520" s="1">
        <f>SUMIFS(I:I,C:C,C4520)</f>
        <v>91504159.730000004</v>
      </c>
      <c r="T4520" s="1" t="str">
        <f>INDEX(F:F,MATCH(ecommerce_10000[[#This Row],[TotalAmount]],I:I,0))</f>
        <v>Giza</v>
      </c>
    </row>
    <row r="4521" spans="1:20" x14ac:dyDescent="0.3">
      <c r="A4521" s="1" t="s">
        <v>4565</v>
      </c>
      <c r="B4521" s="1" t="s">
        <v>19</v>
      </c>
      <c r="C4521" s="1" t="s">
        <v>20</v>
      </c>
      <c r="D4521" s="1" t="s">
        <v>21</v>
      </c>
      <c r="E4521" s="1" t="s">
        <v>47</v>
      </c>
      <c r="F4521" s="1" t="s">
        <v>28</v>
      </c>
      <c r="G4521">
        <v>18426.93</v>
      </c>
      <c r="H4521">
        <v>2</v>
      </c>
      <c r="I4521">
        <v>36853.86</v>
      </c>
      <c r="J4521">
        <v>4.26</v>
      </c>
      <c r="K4521">
        <v>1871</v>
      </c>
      <c r="L4521" s="2">
        <v>45454</v>
      </c>
      <c r="O4521" t="str">
        <f>IF(ecommerce_10000[[#This Row],[Platform]]="Souq","sq",ecommerce_10000[[#This Row],[Platform]])</f>
        <v>Amazon</v>
      </c>
      <c r="P4521" t="str">
        <f>IF(E4521="Souq","sq",IF(E4521="Jumia","Jum",E4521))</f>
        <v>Amazon</v>
      </c>
      <c r="Q4521">
        <f>VLOOKUP(ecommerce_10000[[#This Row],[City]],F:I,4,FALSE)</f>
        <v>26648.76</v>
      </c>
      <c r="R4521" s="1">
        <f>SUMIF(C:C,ecommerce_10000[[#This Row],[Category]],I:I)</f>
        <v>91504159.730000004</v>
      </c>
      <c r="S4521" s="1">
        <f>SUMIFS(I:I,C:C,C4521)</f>
        <v>91504159.730000004</v>
      </c>
      <c r="T4521" s="1" t="str">
        <f>INDEX(F:F,MATCH(ecommerce_10000[[#This Row],[TotalAmount]],I:I,0))</f>
        <v>Casablanca</v>
      </c>
    </row>
    <row r="4522" spans="1:20" x14ac:dyDescent="0.3">
      <c r="A4522" s="1" t="s">
        <v>4566</v>
      </c>
      <c r="B4522" s="1" t="s">
        <v>53</v>
      </c>
      <c r="C4522" s="1" t="s">
        <v>31</v>
      </c>
      <c r="D4522" s="1" t="s">
        <v>54</v>
      </c>
      <c r="E4522" s="1" t="s">
        <v>47</v>
      </c>
      <c r="F4522" s="1" t="s">
        <v>17</v>
      </c>
      <c r="G4522">
        <v>12642.07</v>
      </c>
      <c r="H4522">
        <v>3</v>
      </c>
      <c r="I4522">
        <v>37926.21</v>
      </c>
      <c r="J4522">
        <v>4.72</v>
      </c>
      <c r="K4522">
        <v>1224</v>
      </c>
      <c r="L4522" s="2">
        <v>45320</v>
      </c>
      <c r="O4522" t="str">
        <f>IF(ecommerce_10000[[#This Row],[Platform]]="Souq","sq",ecommerce_10000[[#This Row],[Platform]])</f>
        <v>Amazon</v>
      </c>
      <c r="P4522" t="str">
        <f>IF(E4522="Souq","sq",IF(E4522="Jumia","Jum",E4522))</f>
        <v>Amazon</v>
      </c>
      <c r="Q4522">
        <f>VLOOKUP(ecommerce_10000[[#This Row],[City]],F:I,4,FALSE)</f>
        <v>16284.02</v>
      </c>
      <c r="R4522" s="1">
        <f>SUMIF(C:C,ecommerce_10000[[#This Row],[Category]],I:I)</f>
        <v>57542997.559999913</v>
      </c>
      <c r="S4522" s="1">
        <f>SUMIFS(I:I,C:C,C4522)</f>
        <v>57542997.559999913</v>
      </c>
      <c r="T4522" s="1" t="str">
        <f>INDEX(F:F,MATCH(ecommerce_10000[[#This Row],[TotalAmount]],I:I,0))</f>
        <v>Cairo</v>
      </c>
    </row>
    <row r="4523" spans="1:20" x14ac:dyDescent="0.3">
      <c r="A4523" s="1" t="s">
        <v>4567</v>
      </c>
      <c r="B4523" s="1" t="s">
        <v>53</v>
      </c>
      <c r="C4523" s="1" t="s">
        <v>31</v>
      </c>
      <c r="D4523" s="1" t="s">
        <v>54</v>
      </c>
      <c r="E4523" s="1" t="s">
        <v>47</v>
      </c>
      <c r="F4523" s="1" t="s">
        <v>33</v>
      </c>
      <c r="G4523">
        <v>18935.37</v>
      </c>
      <c r="H4523">
        <v>4</v>
      </c>
      <c r="I4523">
        <v>75741.48</v>
      </c>
      <c r="J4523">
        <v>3.93</v>
      </c>
      <c r="K4523">
        <v>1230</v>
      </c>
      <c r="L4523" s="2">
        <v>45590</v>
      </c>
      <c r="O4523" t="str">
        <f>IF(ecommerce_10000[[#This Row],[Platform]]="Souq","sq",ecommerce_10000[[#This Row],[Platform]])</f>
        <v>Amazon</v>
      </c>
      <c r="P4523" t="str">
        <f>IF(E4523="Souq","sq",IF(E4523="Jumia","Jum",E4523))</f>
        <v>Amazon</v>
      </c>
      <c r="Q4523">
        <f>VLOOKUP(ecommerce_10000[[#This Row],[City]],F:I,4,FALSE)</f>
        <v>3665.44</v>
      </c>
      <c r="R4523" s="1">
        <f>SUMIF(C:C,ecommerce_10000[[#This Row],[Category]],I:I)</f>
        <v>57542997.559999913</v>
      </c>
      <c r="S4523" s="1">
        <f>SUMIFS(I:I,C:C,C4523)</f>
        <v>57542997.559999913</v>
      </c>
      <c r="T4523" s="1" t="str">
        <f>INDEX(F:F,MATCH(ecommerce_10000[[#This Row],[TotalAmount]],I:I,0))</f>
        <v>Dubai</v>
      </c>
    </row>
    <row r="4524" spans="1:20" x14ac:dyDescent="0.3">
      <c r="A4524" s="1" t="s">
        <v>4568</v>
      </c>
      <c r="B4524" s="1" t="s">
        <v>25</v>
      </c>
      <c r="C4524" s="1" t="s">
        <v>26</v>
      </c>
      <c r="D4524" s="1" t="s">
        <v>27</v>
      </c>
      <c r="E4524" s="1" t="s">
        <v>16</v>
      </c>
      <c r="F4524" s="1" t="s">
        <v>17</v>
      </c>
      <c r="G4524">
        <v>19190.740000000002</v>
      </c>
      <c r="H4524">
        <v>5</v>
      </c>
      <c r="I4524">
        <v>95953.7</v>
      </c>
      <c r="J4524">
        <v>2.0099999999999998</v>
      </c>
      <c r="K4524">
        <v>1379</v>
      </c>
      <c r="L4524" s="2">
        <v>45321</v>
      </c>
      <c r="O4524" t="str">
        <f>IF(ecommerce_10000[[#This Row],[Platform]]="Souq","sq",ecommerce_10000[[#This Row],[Platform]])</f>
        <v>sq</v>
      </c>
      <c r="P4524" t="str">
        <f>IF(E4524="Souq","sq",IF(E4524="Jumia","Jum",E4524))</f>
        <v>sq</v>
      </c>
      <c r="Q4524">
        <f>VLOOKUP(ecommerce_10000[[#This Row],[City]],F:I,4,FALSE)</f>
        <v>16284.02</v>
      </c>
      <c r="R4524" s="1">
        <f>SUMIF(C:C,ecommerce_10000[[#This Row],[Category]],I:I)</f>
        <v>29200970.130000021</v>
      </c>
      <c r="S4524" s="1">
        <f>SUMIFS(I:I,C:C,C4524)</f>
        <v>29200970.130000021</v>
      </c>
      <c r="T4524" s="1" t="str">
        <f>INDEX(F:F,MATCH(ecommerce_10000[[#This Row],[TotalAmount]],I:I,0))</f>
        <v>Cairo</v>
      </c>
    </row>
    <row r="4525" spans="1:20" x14ac:dyDescent="0.3">
      <c r="A4525" s="1" t="s">
        <v>4569</v>
      </c>
      <c r="B4525" s="1" t="s">
        <v>65</v>
      </c>
      <c r="C4525" s="1" t="s">
        <v>20</v>
      </c>
      <c r="D4525" s="1" t="s">
        <v>66</v>
      </c>
      <c r="E4525" s="1" t="s">
        <v>22</v>
      </c>
      <c r="F4525" s="1" t="s">
        <v>40</v>
      </c>
      <c r="G4525">
        <v>5867.71</v>
      </c>
      <c r="H4525">
        <v>2</v>
      </c>
      <c r="I4525">
        <v>11735.42</v>
      </c>
      <c r="J4525">
        <v>4.01</v>
      </c>
      <c r="K4525">
        <v>3366</v>
      </c>
      <c r="L4525" s="2">
        <v>45571</v>
      </c>
      <c r="O4525" t="str">
        <f>IF(ecommerce_10000[[#This Row],[Platform]]="Souq","sq",ecommerce_10000[[#This Row],[Platform]])</f>
        <v>Jumia</v>
      </c>
      <c r="P4525" t="str">
        <f>IF(E4525="Souq","sq",IF(E4525="Jumia","Jum",E4525))</f>
        <v>Jum</v>
      </c>
      <c r="Q4525">
        <f>VLOOKUP(ecommerce_10000[[#This Row],[City]],F:I,4,FALSE)</f>
        <v>99349.3</v>
      </c>
      <c r="R4525" s="1">
        <f>SUMIF(C:C,ecommerce_10000[[#This Row],[Category]],I:I)</f>
        <v>91504159.730000004</v>
      </c>
      <c r="S4525" s="1">
        <f>SUMIFS(I:I,C:C,C4525)</f>
        <v>91504159.730000004</v>
      </c>
      <c r="T4525" s="1" t="str">
        <f>INDEX(F:F,MATCH(ecommerce_10000[[#This Row],[TotalAmount]],I:I,0))</f>
        <v>Riyadh</v>
      </c>
    </row>
    <row r="4526" spans="1:20" x14ac:dyDescent="0.3">
      <c r="A4526" s="1" t="s">
        <v>4570</v>
      </c>
      <c r="B4526" s="1" t="s">
        <v>43</v>
      </c>
      <c r="C4526" s="1" t="s">
        <v>44</v>
      </c>
      <c r="D4526" s="1" t="s">
        <v>45</v>
      </c>
      <c r="E4526" s="1" t="s">
        <v>16</v>
      </c>
      <c r="F4526" s="1" t="s">
        <v>17</v>
      </c>
      <c r="G4526">
        <v>223.14</v>
      </c>
      <c r="H4526">
        <v>2</v>
      </c>
      <c r="I4526">
        <v>446.28</v>
      </c>
      <c r="J4526">
        <v>3.17</v>
      </c>
      <c r="K4526">
        <v>4843</v>
      </c>
      <c r="L4526" s="2">
        <v>45451</v>
      </c>
      <c r="O4526" t="str">
        <f>IF(ecommerce_10000[[#This Row],[Platform]]="Souq","sq",ecommerce_10000[[#This Row],[Platform]])</f>
        <v>sq</v>
      </c>
      <c r="P4526" t="str">
        <f>IF(E4526="Souq","sq",IF(E4526="Jumia","Jum",E4526))</f>
        <v>sq</v>
      </c>
      <c r="Q4526">
        <f>VLOOKUP(ecommerce_10000[[#This Row],[City]],F:I,4,FALSE)</f>
        <v>16284.02</v>
      </c>
      <c r="R4526" s="1">
        <f>SUMIF(C:C,ecommerce_10000[[#This Row],[Category]],I:I)</f>
        <v>31420413.200000018</v>
      </c>
      <c r="S4526" s="1">
        <f>SUMIFS(I:I,C:C,C4526)</f>
        <v>31420413.200000018</v>
      </c>
      <c r="T4526" s="1" t="str">
        <f>INDEX(F:F,MATCH(ecommerce_10000[[#This Row],[TotalAmount]],I:I,0))</f>
        <v>Cairo</v>
      </c>
    </row>
    <row r="4527" spans="1:20" x14ac:dyDescent="0.3">
      <c r="A4527" s="1" t="s">
        <v>4571</v>
      </c>
      <c r="B4527" s="1" t="s">
        <v>43</v>
      </c>
      <c r="C4527" s="1" t="s">
        <v>44</v>
      </c>
      <c r="D4527" s="1" t="s">
        <v>45</v>
      </c>
      <c r="E4527" s="1" t="s">
        <v>47</v>
      </c>
      <c r="F4527" s="1" t="s">
        <v>33</v>
      </c>
      <c r="G4527">
        <v>4672.05</v>
      </c>
      <c r="H4527">
        <v>1</v>
      </c>
      <c r="I4527">
        <v>4672.05</v>
      </c>
      <c r="J4527">
        <v>2.17</v>
      </c>
      <c r="K4527">
        <v>4157</v>
      </c>
      <c r="L4527" s="2">
        <v>45316</v>
      </c>
      <c r="O4527" t="str">
        <f>IF(ecommerce_10000[[#This Row],[Platform]]="Souq","sq",ecommerce_10000[[#This Row],[Platform]])</f>
        <v>Amazon</v>
      </c>
      <c r="P4527" t="str">
        <f>IF(E4527="Souq","sq",IF(E4527="Jumia","Jum",E4527))</f>
        <v>Amazon</v>
      </c>
      <c r="Q4527">
        <f>VLOOKUP(ecommerce_10000[[#This Row],[City]],F:I,4,FALSE)</f>
        <v>3665.44</v>
      </c>
      <c r="R4527" s="1">
        <f>SUMIF(C:C,ecommerce_10000[[#This Row],[Category]],I:I)</f>
        <v>31420413.200000018</v>
      </c>
      <c r="S4527" s="1">
        <f>SUMIFS(I:I,C:C,C4527)</f>
        <v>31420413.200000018</v>
      </c>
      <c r="T4527" s="1" t="str">
        <f>INDEX(F:F,MATCH(ecommerce_10000[[#This Row],[TotalAmount]],I:I,0))</f>
        <v>Dubai</v>
      </c>
    </row>
    <row r="4528" spans="1:20" x14ac:dyDescent="0.3">
      <c r="A4528" s="1" t="s">
        <v>4572</v>
      </c>
      <c r="B4528" s="1" t="s">
        <v>49</v>
      </c>
      <c r="C4528" s="1" t="s">
        <v>14</v>
      </c>
      <c r="D4528" s="1" t="s">
        <v>50</v>
      </c>
      <c r="E4528" s="1" t="s">
        <v>16</v>
      </c>
      <c r="F4528" s="1" t="s">
        <v>40</v>
      </c>
      <c r="G4528">
        <v>5234.47</v>
      </c>
      <c r="H4528">
        <v>5</v>
      </c>
      <c r="I4528">
        <v>26172.35</v>
      </c>
      <c r="J4528">
        <v>2.88</v>
      </c>
      <c r="K4528">
        <v>3569</v>
      </c>
      <c r="L4528" s="2">
        <v>45504</v>
      </c>
      <c r="O4528" t="str">
        <f>IF(ecommerce_10000[[#This Row],[Platform]]="Souq","sq",ecommerce_10000[[#This Row],[Platform]])</f>
        <v>sq</v>
      </c>
      <c r="P4528" t="str">
        <f>IF(E4528="Souq","sq",IF(E4528="Jumia","Jum",E4528))</f>
        <v>sq</v>
      </c>
      <c r="Q4528">
        <f>VLOOKUP(ecommerce_10000[[#This Row],[City]],F:I,4,FALSE)</f>
        <v>99349.3</v>
      </c>
      <c r="R4528" s="1">
        <f>SUMIF(C:C,ecommerce_10000[[#This Row],[Category]],I:I)</f>
        <v>92327183.770000085</v>
      </c>
      <c r="S4528" s="1">
        <f>SUMIFS(I:I,C:C,C4528)</f>
        <v>92327183.770000085</v>
      </c>
      <c r="T4528" s="1" t="str">
        <f>INDEX(F:F,MATCH(ecommerce_10000[[#This Row],[TotalAmount]],I:I,0))</f>
        <v>Riyadh</v>
      </c>
    </row>
    <row r="4529" spans="1:20" x14ac:dyDescent="0.3">
      <c r="A4529" s="1" t="s">
        <v>4573</v>
      </c>
      <c r="B4529" s="1" t="s">
        <v>49</v>
      </c>
      <c r="C4529" s="1" t="s">
        <v>14</v>
      </c>
      <c r="D4529" s="1" t="s">
        <v>50</v>
      </c>
      <c r="E4529" s="1" t="s">
        <v>22</v>
      </c>
      <c r="F4529" s="1" t="s">
        <v>28</v>
      </c>
      <c r="G4529">
        <v>13565.69</v>
      </c>
      <c r="H4529">
        <v>4</v>
      </c>
      <c r="I4529">
        <v>54262.76</v>
      </c>
      <c r="J4529">
        <v>1.04</v>
      </c>
      <c r="K4529">
        <v>4281</v>
      </c>
      <c r="L4529" s="2">
        <v>45480</v>
      </c>
      <c r="O4529" t="str">
        <f>IF(ecommerce_10000[[#This Row],[Platform]]="Souq","sq",ecommerce_10000[[#This Row],[Platform]])</f>
        <v>Jumia</v>
      </c>
      <c r="P4529" t="str">
        <f>IF(E4529="Souq","sq",IF(E4529="Jumia","Jum",E4529))</f>
        <v>Jum</v>
      </c>
      <c r="Q4529">
        <f>VLOOKUP(ecommerce_10000[[#This Row],[City]],F:I,4,FALSE)</f>
        <v>26648.76</v>
      </c>
      <c r="R4529" s="1">
        <f>SUMIF(C:C,ecommerce_10000[[#This Row],[Category]],I:I)</f>
        <v>92327183.770000085</v>
      </c>
      <c r="S4529" s="1">
        <f>SUMIFS(I:I,C:C,C4529)</f>
        <v>92327183.770000085</v>
      </c>
      <c r="T4529" s="1" t="str">
        <f>INDEX(F:F,MATCH(ecommerce_10000[[#This Row],[TotalAmount]],I:I,0))</f>
        <v>Casablanca</v>
      </c>
    </row>
    <row r="4530" spans="1:20" x14ac:dyDescent="0.3">
      <c r="A4530" s="1" t="s">
        <v>4574</v>
      </c>
      <c r="B4530" s="1" t="s">
        <v>35</v>
      </c>
      <c r="C4530" s="1" t="s">
        <v>14</v>
      </c>
      <c r="D4530" s="1" t="s">
        <v>36</v>
      </c>
      <c r="E4530" s="1" t="s">
        <v>16</v>
      </c>
      <c r="F4530" s="1" t="s">
        <v>62</v>
      </c>
      <c r="G4530">
        <v>12548.11</v>
      </c>
      <c r="H4530">
        <v>3</v>
      </c>
      <c r="I4530">
        <v>37644.33</v>
      </c>
      <c r="J4530">
        <v>1.96</v>
      </c>
      <c r="K4530">
        <v>107</v>
      </c>
      <c r="L4530" s="2">
        <v>45621</v>
      </c>
      <c r="O4530" t="str">
        <f>IF(ecommerce_10000[[#This Row],[Platform]]="Souq","sq",ecommerce_10000[[#This Row],[Platform]])</f>
        <v>sq</v>
      </c>
      <c r="P4530" t="str">
        <f>IF(E4530="Souq","sq",IF(E4530="Jumia","Jum",E4530))</f>
        <v>sq</v>
      </c>
      <c r="Q4530">
        <f>VLOOKUP(ecommerce_10000[[#This Row],[City]],F:I,4,FALSE)</f>
        <v>27872.98</v>
      </c>
      <c r="R4530" s="1">
        <f>SUMIF(C:C,ecommerce_10000[[#This Row],[Category]],I:I)</f>
        <v>92327183.770000085</v>
      </c>
      <c r="S4530" s="1">
        <f>SUMIFS(I:I,C:C,C4530)</f>
        <v>92327183.770000085</v>
      </c>
      <c r="T4530" s="1" t="str">
        <f>INDEX(F:F,MATCH(ecommerce_10000[[#This Row],[TotalAmount]],I:I,0))</f>
        <v>Giza</v>
      </c>
    </row>
    <row r="4531" spans="1:20" x14ac:dyDescent="0.3">
      <c r="A4531" s="1" t="s">
        <v>4575</v>
      </c>
      <c r="B4531" s="1" t="s">
        <v>53</v>
      </c>
      <c r="C4531" s="1" t="s">
        <v>31</v>
      </c>
      <c r="D4531" s="1" t="s">
        <v>54</v>
      </c>
      <c r="E4531" s="1" t="s">
        <v>16</v>
      </c>
      <c r="F4531" s="1" t="s">
        <v>33</v>
      </c>
      <c r="G4531">
        <v>17961.48</v>
      </c>
      <c r="H4531">
        <v>2</v>
      </c>
      <c r="I4531">
        <v>35922.959999999999</v>
      </c>
      <c r="J4531">
        <v>1.85</v>
      </c>
      <c r="K4531">
        <v>3077</v>
      </c>
      <c r="L4531" s="2">
        <v>45438</v>
      </c>
      <c r="O4531" t="str">
        <f>IF(ecommerce_10000[[#This Row],[Platform]]="Souq","sq",ecommerce_10000[[#This Row],[Platform]])</f>
        <v>sq</v>
      </c>
      <c r="P4531" t="str">
        <f>IF(E4531="Souq","sq",IF(E4531="Jumia","Jum",E4531))</f>
        <v>sq</v>
      </c>
      <c r="Q4531">
        <f>VLOOKUP(ecommerce_10000[[#This Row],[City]],F:I,4,FALSE)</f>
        <v>3665.44</v>
      </c>
      <c r="R4531" s="1">
        <f>SUMIF(C:C,ecommerce_10000[[#This Row],[Category]],I:I)</f>
        <v>57542997.559999913</v>
      </c>
      <c r="S4531" s="1">
        <f>SUMIFS(I:I,C:C,C4531)</f>
        <v>57542997.559999913</v>
      </c>
      <c r="T4531" s="1" t="str">
        <f>INDEX(F:F,MATCH(ecommerce_10000[[#This Row],[TotalAmount]],I:I,0))</f>
        <v>Dubai</v>
      </c>
    </row>
    <row r="4532" spans="1:20" x14ac:dyDescent="0.3">
      <c r="A4532" s="1" t="s">
        <v>4576</v>
      </c>
      <c r="B4532" s="1" t="s">
        <v>43</v>
      </c>
      <c r="C4532" s="1" t="s">
        <v>44</v>
      </c>
      <c r="D4532" s="1" t="s">
        <v>45</v>
      </c>
      <c r="E4532" s="1" t="s">
        <v>22</v>
      </c>
      <c r="F4532" s="1" t="s">
        <v>33</v>
      </c>
      <c r="G4532">
        <v>1891.31</v>
      </c>
      <c r="H4532">
        <v>3</v>
      </c>
      <c r="I4532">
        <v>5673.93</v>
      </c>
      <c r="J4532">
        <v>3.32</v>
      </c>
      <c r="K4532">
        <v>3392</v>
      </c>
      <c r="L4532" s="2">
        <v>45556</v>
      </c>
      <c r="O4532" t="str">
        <f>IF(ecommerce_10000[[#This Row],[Platform]]="Souq","sq",ecommerce_10000[[#This Row],[Platform]])</f>
        <v>Jumia</v>
      </c>
      <c r="P4532" t="str">
        <f>IF(E4532="Souq","sq",IF(E4532="Jumia","Jum",E4532))</f>
        <v>Jum</v>
      </c>
      <c r="Q4532">
        <f>VLOOKUP(ecommerce_10000[[#This Row],[City]],F:I,4,FALSE)</f>
        <v>3665.44</v>
      </c>
      <c r="R4532" s="1">
        <f>SUMIF(C:C,ecommerce_10000[[#This Row],[Category]],I:I)</f>
        <v>31420413.200000018</v>
      </c>
      <c r="S4532" s="1">
        <f>SUMIFS(I:I,C:C,C4532)</f>
        <v>31420413.200000018</v>
      </c>
      <c r="T4532" s="1" t="str">
        <f>INDEX(F:F,MATCH(ecommerce_10000[[#This Row],[TotalAmount]],I:I,0))</f>
        <v>Dubai</v>
      </c>
    </row>
    <row r="4533" spans="1:20" x14ac:dyDescent="0.3">
      <c r="A4533" s="1" t="s">
        <v>4577</v>
      </c>
      <c r="B4533" s="1" t="s">
        <v>13</v>
      </c>
      <c r="C4533" s="1" t="s">
        <v>14</v>
      </c>
      <c r="D4533" s="1" t="s">
        <v>15</v>
      </c>
      <c r="E4533" s="1" t="s">
        <v>22</v>
      </c>
      <c r="F4533" s="1" t="s">
        <v>23</v>
      </c>
      <c r="G4533">
        <v>914.51</v>
      </c>
      <c r="H4533">
        <v>5</v>
      </c>
      <c r="I4533">
        <v>4572.55</v>
      </c>
      <c r="J4533">
        <v>3.09</v>
      </c>
      <c r="K4533">
        <v>1345</v>
      </c>
      <c r="L4533" s="2">
        <v>45293</v>
      </c>
      <c r="O4533" t="str">
        <f>IF(ecommerce_10000[[#This Row],[Platform]]="Souq","sq",ecommerce_10000[[#This Row],[Platform]])</f>
        <v>Jumia</v>
      </c>
      <c r="P4533" t="str">
        <f>IF(E4533="Souq","sq",IF(E4533="Jumia","Jum",E4533))</f>
        <v>Jum</v>
      </c>
      <c r="Q4533">
        <f>VLOOKUP(ecommerce_10000[[#This Row],[City]],F:I,4,FALSE)</f>
        <v>13290.4</v>
      </c>
      <c r="R4533" s="1">
        <f>SUMIF(C:C,ecommerce_10000[[#This Row],[Category]],I:I)</f>
        <v>92327183.770000085</v>
      </c>
      <c r="S4533" s="1">
        <f>SUMIFS(I:I,C:C,C4533)</f>
        <v>92327183.770000085</v>
      </c>
      <c r="T4533" s="1" t="str">
        <f>INDEX(F:F,MATCH(ecommerce_10000[[#This Row],[TotalAmount]],I:I,0))</f>
        <v>Alexandria</v>
      </c>
    </row>
    <row r="4534" spans="1:20" x14ac:dyDescent="0.3">
      <c r="A4534" s="1" t="s">
        <v>4578</v>
      </c>
      <c r="B4534" s="1" t="s">
        <v>30</v>
      </c>
      <c r="C4534" s="1" t="s">
        <v>31</v>
      </c>
      <c r="D4534" s="1" t="s">
        <v>32</v>
      </c>
      <c r="E4534" s="1" t="s">
        <v>16</v>
      </c>
      <c r="F4534" s="1" t="s">
        <v>33</v>
      </c>
      <c r="G4534">
        <v>19774.650000000001</v>
      </c>
      <c r="H4534">
        <v>1</v>
      </c>
      <c r="I4534">
        <v>19774.650000000001</v>
      </c>
      <c r="J4534">
        <v>2.3199999999999998</v>
      </c>
      <c r="K4534">
        <v>1793</v>
      </c>
      <c r="L4534" s="2">
        <v>45425</v>
      </c>
      <c r="O4534" t="str">
        <f>IF(ecommerce_10000[[#This Row],[Platform]]="Souq","sq",ecommerce_10000[[#This Row],[Platform]])</f>
        <v>sq</v>
      </c>
      <c r="P4534" t="str">
        <f>IF(E4534="Souq","sq",IF(E4534="Jumia","Jum",E4534))</f>
        <v>sq</v>
      </c>
      <c r="Q4534">
        <f>VLOOKUP(ecommerce_10000[[#This Row],[City]],F:I,4,FALSE)</f>
        <v>3665.44</v>
      </c>
      <c r="R4534" s="1">
        <f>SUMIF(C:C,ecommerce_10000[[#This Row],[Category]],I:I)</f>
        <v>57542997.559999913</v>
      </c>
      <c r="S4534" s="1">
        <f>SUMIFS(I:I,C:C,C4534)</f>
        <v>57542997.559999913</v>
      </c>
      <c r="T4534" s="1" t="str">
        <f>INDEX(F:F,MATCH(ecommerce_10000[[#This Row],[TotalAmount]],I:I,0))</f>
        <v>Dubai</v>
      </c>
    </row>
    <row r="4535" spans="1:20" x14ac:dyDescent="0.3">
      <c r="A4535" s="1" t="s">
        <v>4579</v>
      </c>
      <c r="B4535" s="1" t="s">
        <v>53</v>
      </c>
      <c r="C4535" s="1" t="s">
        <v>31</v>
      </c>
      <c r="D4535" s="1" t="s">
        <v>54</v>
      </c>
      <c r="E4535" s="1" t="s">
        <v>16</v>
      </c>
      <c r="F4535" s="1" t="s">
        <v>33</v>
      </c>
      <c r="G4535">
        <v>7000.6</v>
      </c>
      <c r="H4535">
        <v>4</v>
      </c>
      <c r="I4535">
        <v>28002.400000000001</v>
      </c>
      <c r="J4535">
        <v>4.78</v>
      </c>
      <c r="K4535">
        <v>1800</v>
      </c>
      <c r="L4535" s="2">
        <v>45435</v>
      </c>
      <c r="O4535" t="str">
        <f>IF(ecommerce_10000[[#This Row],[Platform]]="Souq","sq",ecommerce_10000[[#This Row],[Platform]])</f>
        <v>sq</v>
      </c>
      <c r="P4535" t="str">
        <f>IF(E4535="Souq","sq",IF(E4535="Jumia","Jum",E4535))</f>
        <v>sq</v>
      </c>
      <c r="Q4535">
        <f>VLOOKUP(ecommerce_10000[[#This Row],[City]],F:I,4,FALSE)</f>
        <v>3665.44</v>
      </c>
      <c r="R4535" s="1">
        <f>SUMIF(C:C,ecommerce_10000[[#This Row],[Category]],I:I)</f>
        <v>57542997.559999913</v>
      </c>
      <c r="S4535" s="1">
        <f>SUMIFS(I:I,C:C,C4535)</f>
        <v>57542997.559999913</v>
      </c>
      <c r="T4535" s="1" t="str">
        <f>INDEX(F:F,MATCH(ecommerce_10000[[#This Row],[TotalAmount]],I:I,0))</f>
        <v>Dubai</v>
      </c>
    </row>
    <row r="4536" spans="1:20" x14ac:dyDescent="0.3">
      <c r="A4536" s="1" t="s">
        <v>4580</v>
      </c>
      <c r="B4536" s="1" t="s">
        <v>13</v>
      </c>
      <c r="C4536" s="1" t="s">
        <v>14</v>
      </c>
      <c r="D4536" s="1" t="s">
        <v>15</v>
      </c>
      <c r="E4536" s="1" t="s">
        <v>22</v>
      </c>
      <c r="F4536" s="1" t="s">
        <v>17</v>
      </c>
      <c r="G4536">
        <v>2738.45</v>
      </c>
      <c r="H4536">
        <v>1</v>
      </c>
      <c r="I4536">
        <v>2738.45</v>
      </c>
      <c r="J4536">
        <v>2.63</v>
      </c>
      <c r="K4536">
        <v>183</v>
      </c>
      <c r="L4536" s="2">
        <v>45414</v>
      </c>
      <c r="O4536" t="str">
        <f>IF(ecommerce_10000[[#This Row],[Platform]]="Souq","sq",ecommerce_10000[[#This Row],[Platform]])</f>
        <v>Jumia</v>
      </c>
      <c r="P4536" t="str">
        <f>IF(E4536="Souq","sq",IF(E4536="Jumia","Jum",E4536))</f>
        <v>Jum</v>
      </c>
      <c r="Q4536">
        <f>VLOOKUP(ecommerce_10000[[#This Row],[City]],F:I,4,FALSE)</f>
        <v>16284.02</v>
      </c>
      <c r="R4536" s="1">
        <f>SUMIF(C:C,ecommerce_10000[[#This Row],[Category]],I:I)</f>
        <v>92327183.770000085</v>
      </c>
      <c r="S4536" s="1">
        <f>SUMIFS(I:I,C:C,C4536)</f>
        <v>92327183.770000085</v>
      </c>
      <c r="T4536" s="1" t="str">
        <f>INDEX(F:F,MATCH(ecommerce_10000[[#This Row],[TotalAmount]],I:I,0))</f>
        <v>Cairo</v>
      </c>
    </row>
    <row r="4537" spans="1:20" x14ac:dyDescent="0.3">
      <c r="A4537" s="1" t="s">
        <v>4581</v>
      </c>
      <c r="B4537" s="1" t="s">
        <v>49</v>
      </c>
      <c r="C4537" s="1" t="s">
        <v>14</v>
      </c>
      <c r="D4537" s="1" t="s">
        <v>50</v>
      </c>
      <c r="E4537" s="1" t="s">
        <v>16</v>
      </c>
      <c r="F4537" s="1" t="s">
        <v>17</v>
      </c>
      <c r="G4537">
        <v>1813.38</v>
      </c>
      <c r="H4537">
        <v>4</v>
      </c>
      <c r="I4537">
        <v>7253.52</v>
      </c>
      <c r="J4537">
        <v>4.21</v>
      </c>
      <c r="K4537">
        <v>1999</v>
      </c>
      <c r="L4537" s="2">
        <v>45628</v>
      </c>
      <c r="O4537" t="str">
        <f>IF(ecommerce_10000[[#This Row],[Platform]]="Souq","sq",ecommerce_10000[[#This Row],[Platform]])</f>
        <v>sq</v>
      </c>
      <c r="P4537" t="str">
        <f>IF(E4537="Souq","sq",IF(E4537="Jumia","Jum",E4537))</f>
        <v>sq</v>
      </c>
      <c r="Q4537">
        <f>VLOOKUP(ecommerce_10000[[#This Row],[City]],F:I,4,FALSE)</f>
        <v>16284.02</v>
      </c>
      <c r="R4537" s="1">
        <f>SUMIF(C:C,ecommerce_10000[[#This Row],[Category]],I:I)</f>
        <v>92327183.770000085</v>
      </c>
      <c r="S4537" s="1">
        <f>SUMIFS(I:I,C:C,C4537)</f>
        <v>92327183.770000085</v>
      </c>
      <c r="T4537" s="1" t="str">
        <f>INDEX(F:F,MATCH(ecommerce_10000[[#This Row],[TotalAmount]],I:I,0))</f>
        <v>Cairo</v>
      </c>
    </row>
    <row r="4538" spans="1:20" x14ac:dyDescent="0.3">
      <c r="A4538" s="1" t="s">
        <v>4582</v>
      </c>
      <c r="B4538" s="1" t="s">
        <v>30</v>
      </c>
      <c r="C4538" s="1" t="s">
        <v>31</v>
      </c>
      <c r="D4538" s="1" t="s">
        <v>32</v>
      </c>
      <c r="E4538" s="1" t="s">
        <v>16</v>
      </c>
      <c r="F4538" s="1" t="s">
        <v>40</v>
      </c>
      <c r="G4538">
        <v>8671.18</v>
      </c>
      <c r="H4538">
        <v>2</v>
      </c>
      <c r="I4538">
        <v>17342.36</v>
      </c>
      <c r="J4538">
        <v>4.6900000000000004</v>
      </c>
      <c r="K4538">
        <v>1910</v>
      </c>
      <c r="L4538" s="2">
        <v>45344</v>
      </c>
      <c r="O4538" t="str">
        <f>IF(ecommerce_10000[[#This Row],[Platform]]="Souq","sq",ecommerce_10000[[#This Row],[Platform]])</f>
        <v>sq</v>
      </c>
      <c r="P4538" t="str">
        <f>IF(E4538="Souq","sq",IF(E4538="Jumia","Jum",E4538))</f>
        <v>sq</v>
      </c>
      <c r="Q4538">
        <f>VLOOKUP(ecommerce_10000[[#This Row],[City]],F:I,4,FALSE)</f>
        <v>99349.3</v>
      </c>
      <c r="R4538" s="1">
        <f>SUMIF(C:C,ecommerce_10000[[#This Row],[Category]],I:I)</f>
        <v>57542997.559999913</v>
      </c>
      <c r="S4538" s="1">
        <f>SUMIFS(I:I,C:C,C4538)</f>
        <v>57542997.559999913</v>
      </c>
      <c r="T4538" s="1" t="str">
        <f>INDEX(F:F,MATCH(ecommerce_10000[[#This Row],[TotalAmount]],I:I,0))</f>
        <v>Riyadh</v>
      </c>
    </row>
    <row r="4539" spans="1:20" x14ac:dyDescent="0.3">
      <c r="A4539" s="1" t="s">
        <v>4583</v>
      </c>
      <c r="B4539" s="1" t="s">
        <v>19</v>
      </c>
      <c r="C4539" s="1" t="s">
        <v>20</v>
      </c>
      <c r="D4539" s="1" t="s">
        <v>21</v>
      </c>
      <c r="E4539" s="1" t="s">
        <v>47</v>
      </c>
      <c r="F4539" s="1" t="s">
        <v>23</v>
      </c>
      <c r="G4539">
        <v>10973.98</v>
      </c>
      <c r="H4539">
        <v>1</v>
      </c>
      <c r="I4539">
        <v>10973.98</v>
      </c>
      <c r="J4539">
        <v>3.95</v>
      </c>
      <c r="K4539">
        <v>1916</v>
      </c>
      <c r="L4539" s="2">
        <v>45624</v>
      </c>
      <c r="O4539" t="str">
        <f>IF(ecommerce_10000[[#This Row],[Platform]]="Souq","sq",ecommerce_10000[[#This Row],[Platform]])</f>
        <v>Amazon</v>
      </c>
      <c r="P4539" t="str">
        <f>IF(E4539="Souq","sq",IF(E4539="Jumia","Jum",E4539))</f>
        <v>Amazon</v>
      </c>
      <c r="Q4539">
        <f>VLOOKUP(ecommerce_10000[[#This Row],[City]],F:I,4,FALSE)</f>
        <v>13290.4</v>
      </c>
      <c r="R4539" s="1">
        <f>SUMIF(C:C,ecommerce_10000[[#This Row],[Category]],I:I)</f>
        <v>91504159.730000004</v>
      </c>
      <c r="S4539" s="1">
        <f>SUMIFS(I:I,C:C,C4539)</f>
        <v>91504159.730000004</v>
      </c>
      <c r="T4539" s="1" t="str">
        <f>INDEX(F:F,MATCH(ecommerce_10000[[#This Row],[TotalAmount]],I:I,0))</f>
        <v>Alexandria</v>
      </c>
    </row>
    <row r="4540" spans="1:20" x14ac:dyDescent="0.3">
      <c r="A4540" s="1" t="s">
        <v>4584</v>
      </c>
      <c r="B4540" s="1" t="s">
        <v>53</v>
      </c>
      <c r="C4540" s="1" t="s">
        <v>31</v>
      </c>
      <c r="D4540" s="1" t="s">
        <v>54</v>
      </c>
      <c r="E4540" s="1" t="s">
        <v>47</v>
      </c>
      <c r="F4540" s="1" t="s">
        <v>28</v>
      </c>
      <c r="G4540">
        <v>2622.26</v>
      </c>
      <c r="H4540">
        <v>2</v>
      </c>
      <c r="I4540">
        <v>5244.52</v>
      </c>
      <c r="J4540">
        <v>1.2</v>
      </c>
      <c r="K4540">
        <v>1687</v>
      </c>
      <c r="L4540" s="2">
        <v>45480</v>
      </c>
      <c r="O4540" t="str">
        <f>IF(ecommerce_10000[[#This Row],[Platform]]="Souq","sq",ecommerce_10000[[#This Row],[Platform]])</f>
        <v>Amazon</v>
      </c>
      <c r="P4540" t="str">
        <f>IF(E4540="Souq","sq",IF(E4540="Jumia","Jum",E4540))</f>
        <v>Amazon</v>
      </c>
      <c r="Q4540">
        <f>VLOOKUP(ecommerce_10000[[#This Row],[City]],F:I,4,FALSE)</f>
        <v>26648.76</v>
      </c>
      <c r="R4540" s="1">
        <f>SUMIF(C:C,ecommerce_10000[[#This Row],[Category]],I:I)</f>
        <v>57542997.559999913</v>
      </c>
      <c r="S4540" s="1">
        <f>SUMIFS(I:I,C:C,C4540)</f>
        <v>57542997.559999913</v>
      </c>
      <c r="T4540" s="1" t="str">
        <f>INDEX(F:F,MATCH(ecommerce_10000[[#This Row],[TotalAmount]],I:I,0))</f>
        <v>Casablanca</v>
      </c>
    </row>
    <row r="4541" spans="1:20" x14ac:dyDescent="0.3">
      <c r="A4541" s="1" t="s">
        <v>4585</v>
      </c>
      <c r="B4541" s="1" t="s">
        <v>53</v>
      </c>
      <c r="C4541" s="1" t="s">
        <v>31</v>
      </c>
      <c r="D4541" s="1" t="s">
        <v>54</v>
      </c>
      <c r="E4541" s="1" t="s">
        <v>16</v>
      </c>
      <c r="F4541" s="1" t="s">
        <v>28</v>
      </c>
      <c r="G4541">
        <v>264.64999999999998</v>
      </c>
      <c r="H4541">
        <v>5</v>
      </c>
      <c r="I4541">
        <v>1323.25</v>
      </c>
      <c r="J4541">
        <v>1.88</v>
      </c>
      <c r="K4541">
        <v>2574</v>
      </c>
      <c r="L4541" s="2">
        <v>45641</v>
      </c>
      <c r="O4541" t="str">
        <f>IF(ecommerce_10000[[#This Row],[Platform]]="Souq","sq",ecommerce_10000[[#This Row],[Platform]])</f>
        <v>sq</v>
      </c>
      <c r="P4541" t="str">
        <f>IF(E4541="Souq","sq",IF(E4541="Jumia","Jum",E4541))</f>
        <v>sq</v>
      </c>
      <c r="Q4541">
        <f>VLOOKUP(ecommerce_10000[[#This Row],[City]],F:I,4,FALSE)</f>
        <v>26648.76</v>
      </c>
      <c r="R4541" s="1">
        <f>SUMIF(C:C,ecommerce_10000[[#This Row],[Category]],I:I)</f>
        <v>57542997.559999913</v>
      </c>
      <c r="S4541" s="1">
        <f>SUMIFS(I:I,C:C,C4541)</f>
        <v>57542997.559999913</v>
      </c>
      <c r="T4541" s="1" t="str">
        <f>INDEX(F:F,MATCH(ecommerce_10000[[#This Row],[TotalAmount]],I:I,0))</f>
        <v>Casablanca</v>
      </c>
    </row>
    <row r="4542" spans="1:20" x14ac:dyDescent="0.3">
      <c r="A4542" s="1" t="s">
        <v>4586</v>
      </c>
      <c r="B4542" s="1" t="s">
        <v>38</v>
      </c>
      <c r="C4542" s="1" t="s">
        <v>20</v>
      </c>
      <c r="D4542" s="1" t="s">
        <v>39</v>
      </c>
      <c r="E4542" s="1" t="s">
        <v>16</v>
      </c>
      <c r="F4542" s="1" t="s">
        <v>62</v>
      </c>
      <c r="G4542">
        <v>17327.349999999999</v>
      </c>
      <c r="H4542">
        <v>5</v>
      </c>
      <c r="I4542">
        <v>86636.75</v>
      </c>
      <c r="J4542">
        <v>4.41</v>
      </c>
      <c r="K4542">
        <v>2074</v>
      </c>
      <c r="L4542" s="2">
        <v>45618</v>
      </c>
      <c r="O4542" t="str">
        <f>IF(ecommerce_10000[[#This Row],[Platform]]="Souq","sq",ecommerce_10000[[#This Row],[Platform]])</f>
        <v>sq</v>
      </c>
      <c r="P4542" t="str">
        <f>IF(E4542="Souq","sq",IF(E4542="Jumia","Jum",E4542))</f>
        <v>sq</v>
      </c>
      <c r="Q4542">
        <f>VLOOKUP(ecommerce_10000[[#This Row],[City]],F:I,4,FALSE)</f>
        <v>27872.98</v>
      </c>
      <c r="R4542" s="1">
        <f>SUMIF(C:C,ecommerce_10000[[#This Row],[Category]],I:I)</f>
        <v>91504159.730000004</v>
      </c>
      <c r="S4542" s="1">
        <f>SUMIFS(I:I,C:C,C4542)</f>
        <v>91504159.730000004</v>
      </c>
      <c r="T4542" s="1" t="str">
        <f>INDEX(F:F,MATCH(ecommerce_10000[[#This Row],[TotalAmount]],I:I,0))</f>
        <v>Giza</v>
      </c>
    </row>
    <row r="4543" spans="1:20" x14ac:dyDescent="0.3">
      <c r="A4543" s="1" t="s">
        <v>4587</v>
      </c>
      <c r="B4543" s="1" t="s">
        <v>13</v>
      </c>
      <c r="C4543" s="1" t="s">
        <v>14</v>
      </c>
      <c r="D4543" s="1" t="s">
        <v>15</v>
      </c>
      <c r="E4543" s="1" t="s">
        <v>16</v>
      </c>
      <c r="F4543" s="1" t="s">
        <v>40</v>
      </c>
      <c r="G4543">
        <v>6423.27</v>
      </c>
      <c r="H4543">
        <v>3</v>
      </c>
      <c r="I4543">
        <v>19269.810000000001</v>
      </c>
      <c r="J4543">
        <v>2.7</v>
      </c>
      <c r="K4543">
        <v>2959</v>
      </c>
      <c r="L4543" s="2">
        <v>45402</v>
      </c>
      <c r="O4543" t="str">
        <f>IF(ecommerce_10000[[#This Row],[Platform]]="Souq","sq",ecommerce_10000[[#This Row],[Platform]])</f>
        <v>sq</v>
      </c>
      <c r="P4543" t="str">
        <f>IF(E4543="Souq","sq",IF(E4543="Jumia","Jum",E4543))</f>
        <v>sq</v>
      </c>
      <c r="Q4543">
        <f>VLOOKUP(ecommerce_10000[[#This Row],[City]],F:I,4,FALSE)</f>
        <v>99349.3</v>
      </c>
      <c r="R4543" s="1">
        <f>SUMIF(C:C,ecommerce_10000[[#This Row],[Category]],I:I)</f>
        <v>92327183.770000085</v>
      </c>
      <c r="S4543" s="1">
        <f>SUMIFS(I:I,C:C,C4543)</f>
        <v>92327183.770000085</v>
      </c>
      <c r="T4543" s="1" t="str">
        <f>INDEX(F:F,MATCH(ecommerce_10000[[#This Row],[TotalAmount]],I:I,0))</f>
        <v>Riyadh</v>
      </c>
    </row>
    <row r="4544" spans="1:20" x14ac:dyDescent="0.3">
      <c r="A4544" s="1" t="s">
        <v>4588</v>
      </c>
      <c r="B4544" s="1" t="s">
        <v>43</v>
      </c>
      <c r="C4544" s="1" t="s">
        <v>44</v>
      </c>
      <c r="D4544" s="1" t="s">
        <v>45</v>
      </c>
      <c r="E4544" s="1" t="s">
        <v>47</v>
      </c>
      <c r="F4544" s="1" t="s">
        <v>17</v>
      </c>
      <c r="G4544">
        <v>13875.17</v>
      </c>
      <c r="H4544">
        <v>5</v>
      </c>
      <c r="I4544">
        <v>69375.850000000006</v>
      </c>
      <c r="J4544">
        <v>4.97</v>
      </c>
      <c r="K4544">
        <v>1972</v>
      </c>
      <c r="L4544" s="2">
        <v>45638</v>
      </c>
      <c r="O4544" t="str">
        <f>IF(ecommerce_10000[[#This Row],[Platform]]="Souq","sq",ecommerce_10000[[#This Row],[Platform]])</f>
        <v>Amazon</v>
      </c>
      <c r="P4544" t="str">
        <f>IF(E4544="Souq","sq",IF(E4544="Jumia","Jum",E4544))</f>
        <v>Amazon</v>
      </c>
      <c r="Q4544">
        <f>VLOOKUP(ecommerce_10000[[#This Row],[City]],F:I,4,FALSE)</f>
        <v>16284.02</v>
      </c>
      <c r="R4544" s="1">
        <f>SUMIF(C:C,ecommerce_10000[[#This Row],[Category]],I:I)</f>
        <v>31420413.200000018</v>
      </c>
      <c r="S4544" s="1">
        <f>SUMIFS(I:I,C:C,C4544)</f>
        <v>31420413.200000018</v>
      </c>
      <c r="T4544" s="1" t="str">
        <f>INDEX(F:F,MATCH(ecommerce_10000[[#This Row],[TotalAmount]],I:I,0))</f>
        <v>Cairo</v>
      </c>
    </row>
    <row r="4545" spans="1:20" x14ac:dyDescent="0.3">
      <c r="A4545" s="1" t="s">
        <v>4589</v>
      </c>
      <c r="B4545" s="1" t="s">
        <v>43</v>
      </c>
      <c r="C4545" s="1" t="s">
        <v>44</v>
      </c>
      <c r="D4545" s="1" t="s">
        <v>45</v>
      </c>
      <c r="E4545" s="1" t="s">
        <v>47</v>
      </c>
      <c r="F4545" s="1" t="s">
        <v>28</v>
      </c>
      <c r="G4545">
        <v>10795.21</v>
      </c>
      <c r="H4545">
        <v>2</v>
      </c>
      <c r="I4545">
        <v>21590.42</v>
      </c>
      <c r="J4545">
        <v>3.52</v>
      </c>
      <c r="K4545">
        <v>3760</v>
      </c>
      <c r="L4545" s="2">
        <v>45568</v>
      </c>
      <c r="O4545" t="str">
        <f>IF(ecommerce_10000[[#This Row],[Platform]]="Souq","sq",ecommerce_10000[[#This Row],[Platform]])</f>
        <v>Amazon</v>
      </c>
      <c r="P4545" t="str">
        <f>IF(E4545="Souq","sq",IF(E4545="Jumia","Jum",E4545))</f>
        <v>Amazon</v>
      </c>
      <c r="Q4545">
        <f>VLOOKUP(ecommerce_10000[[#This Row],[City]],F:I,4,FALSE)</f>
        <v>26648.76</v>
      </c>
      <c r="R4545" s="1">
        <f>SUMIF(C:C,ecommerce_10000[[#This Row],[Category]],I:I)</f>
        <v>31420413.200000018</v>
      </c>
      <c r="S4545" s="1">
        <f>SUMIFS(I:I,C:C,C4545)</f>
        <v>31420413.200000018</v>
      </c>
      <c r="T4545" s="1" t="str">
        <f>INDEX(F:F,MATCH(ecommerce_10000[[#This Row],[TotalAmount]],I:I,0))</f>
        <v>Casablanca</v>
      </c>
    </row>
    <row r="4546" spans="1:20" x14ac:dyDescent="0.3">
      <c r="A4546" s="1" t="s">
        <v>4590</v>
      </c>
      <c r="B4546" s="1" t="s">
        <v>65</v>
      </c>
      <c r="C4546" s="1" t="s">
        <v>20</v>
      </c>
      <c r="D4546" s="1" t="s">
        <v>66</v>
      </c>
      <c r="E4546" s="1" t="s">
        <v>47</v>
      </c>
      <c r="F4546" s="1" t="s">
        <v>17</v>
      </c>
      <c r="G4546">
        <v>6317.12</v>
      </c>
      <c r="H4546">
        <v>3</v>
      </c>
      <c r="I4546">
        <v>18951.36</v>
      </c>
      <c r="J4546">
        <v>4.16</v>
      </c>
      <c r="K4546">
        <v>2578</v>
      </c>
      <c r="L4546" s="2">
        <v>45576</v>
      </c>
      <c r="O4546" t="str">
        <f>IF(ecommerce_10000[[#This Row],[Platform]]="Souq","sq",ecommerce_10000[[#This Row],[Platform]])</f>
        <v>Amazon</v>
      </c>
      <c r="P4546" t="str">
        <f>IF(E4546="Souq","sq",IF(E4546="Jumia","Jum",E4546))</f>
        <v>Amazon</v>
      </c>
      <c r="Q4546">
        <f>VLOOKUP(ecommerce_10000[[#This Row],[City]],F:I,4,FALSE)</f>
        <v>16284.02</v>
      </c>
      <c r="R4546" s="1">
        <f>SUMIF(C:C,ecommerce_10000[[#This Row],[Category]],I:I)</f>
        <v>91504159.730000004</v>
      </c>
      <c r="S4546" s="1">
        <f>SUMIFS(I:I,C:C,C4546)</f>
        <v>91504159.730000004</v>
      </c>
      <c r="T4546" s="1" t="str">
        <f>INDEX(F:F,MATCH(ecommerce_10000[[#This Row],[TotalAmount]],I:I,0))</f>
        <v>Cairo</v>
      </c>
    </row>
    <row r="4547" spans="1:20" x14ac:dyDescent="0.3">
      <c r="A4547" s="1" t="s">
        <v>4591</v>
      </c>
      <c r="B4547" s="1" t="s">
        <v>25</v>
      </c>
      <c r="C4547" s="1" t="s">
        <v>26</v>
      </c>
      <c r="D4547" s="1" t="s">
        <v>27</v>
      </c>
      <c r="E4547" s="1" t="s">
        <v>16</v>
      </c>
      <c r="F4547" s="1" t="s">
        <v>23</v>
      </c>
      <c r="G4547">
        <v>4852.3999999999996</v>
      </c>
      <c r="H4547">
        <v>3</v>
      </c>
      <c r="I4547">
        <v>14557.2</v>
      </c>
      <c r="J4547">
        <v>2.12</v>
      </c>
      <c r="K4547">
        <v>2456</v>
      </c>
      <c r="L4547" s="2">
        <v>45309</v>
      </c>
      <c r="O4547" t="str">
        <f>IF(ecommerce_10000[[#This Row],[Platform]]="Souq","sq",ecommerce_10000[[#This Row],[Platform]])</f>
        <v>sq</v>
      </c>
      <c r="P4547" t="str">
        <f>IF(E4547="Souq","sq",IF(E4547="Jumia","Jum",E4547))</f>
        <v>sq</v>
      </c>
      <c r="Q4547">
        <f>VLOOKUP(ecommerce_10000[[#This Row],[City]],F:I,4,FALSE)</f>
        <v>13290.4</v>
      </c>
      <c r="R4547" s="1">
        <f>SUMIF(C:C,ecommerce_10000[[#This Row],[Category]],I:I)</f>
        <v>29200970.130000021</v>
      </c>
      <c r="S4547" s="1">
        <f>SUMIFS(I:I,C:C,C4547)</f>
        <v>29200970.130000021</v>
      </c>
      <c r="T4547" s="1" t="str">
        <f>INDEX(F:F,MATCH(ecommerce_10000[[#This Row],[TotalAmount]],I:I,0))</f>
        <v>Alexandria</v>
      </c>
    </row>
    <row r="4548" spans="1:20" x14ac:dyDescent="0.3">
      <c r="A4548" s="1" t="s">
        <v>4592</v>
      </c>
      <c r="B4548" s="1" t="s">
        <v>19</v>
      </c>
      <c r="C4548" s="1" t="s">
        <v>20</v>
      </c>
      <c r="D4548" s="1" t="s">
        <v>21</v>
      </c>
      <c r="E4548" s="1" t="s">
        <v>22</v>
      </c>
      <c r="F4548" s="1" t="s">
        <v>17</v>
      </c>
      <c r="G4548">
        <v>15149.1</v>
      </c>
      <c r="H4548">
        <v>3</v>
      </c>
      <c r="I4548">
        <v>45447.3</v>
      </c>
      <c r="J4548">
        <v>2.89</v>
      </c>
      <c r="K4548">
        <v>2265</v>
      </c>
      <c r="L4548" s="2">
        <v>45488</v>
      </c>
      <c r="O4548" t="str">
        <f>IF(ecommerce_10000[[#This Row],[Platform]]="Souq","sq",ecommerce_10000[[#This Row],[Platform]])</f>
        <v>Jumia</v>
      </c>
      <c r="P4548" t="str">
        <f>IF(E4548="Souq","sq",IF(E4548="Jumia","Jum",E4548))</f>
        <v>Jum</v>
      </c>
      <c r="Q4548">
        <f>VLOOKUP(ecommerce_10000[[#This Row],[City]],F:I,4,FALSE)</f>
        <v>16284.02</v>
      </c>
      <c r="R4548" s="1">
        <f>SUMIF(C:C,ecommerce_10000[[#This Row],[Category]],I:I)</f>
        <v>91504159.730000004</v>
      </c>
      <c r="S4548" s="1">
        <f>SUMIFS(I:I,C:C,C4548)</f>
        <v>91504159.730000004</v>
      </c>
      <c r="T4548" s="1" t="str">
        <f>INDEX(F:F,MATCH(ecommerce_10000[[#This Row],[TotalAmount]],I:I,0))</f>
        <v>Cairo</v>
      </c>
    </row>
    <row r="4549" spans="1:20" x14ac:dyDescent="0.3">
      <c r="A4549" s="1" t="s">
        <v>4593</v>
      </c>
      <c r="B4549" s="1" t="s">
        <v>25</v>
      </c>
      <c r="C4549" s="1" t="s">
        <v>26</v>
      </c>
      <c r="D4549" s="1" t="s">
        <v>27</v>
      </c>
      <c r="E4549" s="1" t="s">
        <v>47</v>
      </c>
      <c r="F4549" s="1" t="s">
        <v>17</v>
      </c>
      <c r="G4549">
        <v>3664.96</v>
      </c>
      <c r="H4549">
        <v>5</v>
      </c>
      <c r="I4549">
        <v>18324.8</v>
      </c>
      <c r="J4549">
        <v>2.65</v>
      </c>
      <c r="K4549">
        <v>828</v>
      </c>
      <c r="L4549" s="2">
        <v>45613</v>
      </c>
      <c r="O4549" t="str">
        <f>IF(ecommerce_10000[[#This Row],[Platform]]="Souq","sq",ecommerce_10000[[#This Row],[Platform]])</f>
        <v>Amazon</v>
      </c>
      <c r="P4549" t="str">
        <f>IF(E4549="Souq","sq",IF(E4549="Jumia","Jum",E4549))</f>
        <v>Amazon</v>
      </c>
      <c r="Q4549">
        <f>VLOOKUP(ecommerce_10000[[#This Row],[City]],F:I,4,FALSE)</f>
        <v>16284.02</v>
      </c>
      <c r="R4549" s="1">
        <f>SUMIF(C:C,ecommerce_10000[[#This Row],[Category]],I:I)</f>
        <v>29200970.130000021</v>
      </c>
      <c r="S4549" s="1">
        <f>SUMIFS(I:I,C:C,C4549)</f>
        <v>29200970.130000021</v>
      </c>
      <c r="T4549" s="1" t="str">
        <f>INDEX(F:F,MATCH(ecommerce_10000[[#This Row],[TotalAmount]],I:I,0))</f>
        <v>Cairo</v>
      </c>
    </row>
    <row r="4550" spans="1:20" x14ac:dyDescent="0.3">
      <c r="A4550" s="1" t="s">
        <v>4594</v>
      </c>
      <c r="B4550" s="1" t="s">
        <v>49</v>
      </c>
      <c r="C4550" s="1" t="s">
        <v>14</v>
      </c>
      <c r="D4550" s="1" t="s">
        <v>50</v>
      </c>
      <c r="E4550" s="1" t="s">
        <v>16</v>
      </c>
      <c r="F4550" s="1" t="s">
        <v>28</v>
      </c>
      <c r="G4550">
        <v>15455.73</v>
      </c>
      <c r="H4550">
        <v>5</v>
      </c>
      <c r="I4550">
        <v>77278.649999999994</v>
      </c>
      <c r="J4550">
        <v>3.31</v>
      </c>
      <c r="K4550">
        <v>4152</v>
      </c>
      <c r="L4550" s="2">
        <v>45512</v>
      </c>
      <c r="O4550" t="str">
        <f>IF(ecommerce_10000[[#This Row],[Platform]]="Souq","sq",ecommerce_10000[[#This Row],[Platform]])</f>
        <v>sq</v>
      </c>
      <c r="P4550" t="str">
        <f>IF(E4550="Souq","sq",IF(E4550="Jumia","Jum",E4550))</f>
        <v>sq</v>
      </c>
      <c r="Q4550">
        <f>VLOOKUP(ecommerce_10000[[#This Row],[City]],F:I,4,FALSE)</f>
        <v>26648.76</v>
      </c>
      <c r="R4550" s="1">
        <f>SUMIF(C:C,ecommerce_10000[[#This Row],[Category]],I:I)</f>
        <v>92327183.770000085</v>
      </c>
      <c r="S4550" s="1">
        <f>SUMIFS(I:I,C:C,C4550)</f>
        <v>92327183.770000085</v>
      </c>
      <c r="T4550" s="1" t="str">
        <f>INDEX(F:F,MATCH(ecommerce_10000[[#This Row],[TotalAmount]],I:I,0))</f>
        <v>Casablanca</v>
      </c>
    </row>
    <row r="4551" spans="1:20" x14ac:dyDescent="0.3">
      <c r="A4551" s="1" t="s">
        <v>4595</v>
      </c>
      <c r="B4551" s="1" t="s">
        <v>35</v>
      </c>
      <c r="C4551" s="1" t="s">
        <v>14</v>
      </c>
      <c r="D4551" s="1" t="s">
        <v>36</v>
      </c>
      <c r="E4551" s="1" t="s">
        <v>22</v>
      </c>
      <c r="F4551" s="1" t="s">
        <v>40</v>
      </c>
      <c r="G4551">
        <v>12630.5</v>
      </c>
      <c r="H4551">
        <v>4</v>
      </c>
      <c r="I4551">
        <v>50522</v>
      </c>
      <c r="J4551">
        <v>4.5</v>
      </c>
      <c r="K4551">
        <v>3307</v>
      </c>
      <c r="L4551" s="2">
        <v>45526</v>
      </c>
      <c r="O4551" t="str">
        <f>IF(ecommerce_10000[[#This Row],[Platform]]="Souq","sq",ecommerce_10000[[#This Row],[Platform]])</f>
        <v>Jumia</v>
      </c>
      <c r="P4551" t="str">
        <f>IF(E4551="Souq","sq",IF(E4551="Jumia","Jum",E4551))</f>
        <v>Jum</v>
      </c>
      <c r="Q4551">
        <f>VLOOKUP(ecommerce_10000[[#This Row],[City]],F:I,4,FALSE)</f>
        <v>99349.3</v>
      </c>
      <c r="R4551" s="1">
        <f>SUMIF(C:C,ecommerce_10000[[#This Row],[Category]],I:I)</f>
        <v>92327183.770000085</v>
      </c>
      <c r="S4551" s="1">
        <f>SUMIFS(I:I,C:C,C4551)</f>
        <v>92327183.770000085</v>
      </c>
      <c r="T4551" s="1" t="str">
        <f>INDEX(F:F,MATCH(ecommerce_10000[[#This Row],[TotalAmount]],I:I,0))</f>
        <v>Riyadh</v>
      </c>
    </row>
    <row r="4552" spans="1:20" x14ac:dyDescent="0.3">
      <c r="A4552" s="1" t="s">
        <v>4596</v>
      </c>
      <c r="B4552" s="1" t="s">
        <v>65</v>
      </c>
      <c r="C4552" s="1" t="s">
        <v>20</v>
      </c>
      <c r="D4552" s="1" t="s">
        <v>66</v>
      </c>
      <c r="E4552" s="1" t="s">
        <v>22</v>
      </c>
      <c r="F4552" s="1" t="s">
        <v>28</v>
      </c>
      <c r="G4552">
        <v>11281.57</v>
      </c>
      <c r="H4552">
        <v>5</v>
      </c>
      <c r="I4552">
        <v>56407.85</v>
      </c>
      <c r="J4552">
        <v>4.1500000000000004</v>
      </c>
      <c r="K4552">
        <v>1721</v>
      </c>
      <c r="L4552" s="2">
        <v>45378</v>
      </c>
      <c r="O4552" t="str">
        <f>IF(ecommerce_10000[[#This Row],[Platform]]="Souq","sq",ecommerce_10000[[#This Row],[Platform]])</f>
        <v>Jumia</v>
      </c>
      <c r="P4552" t="str">
        <f>IF(E4552="Souq","sq",IF(E4552="Jumia","Jum",E4552))</f>
        <v>Jum</v>
      </c>
      <c r="Q4552">
        <f>VLOOKUP(ecommerce_10000[[#This Row],[City]],F:I,4,FALSE)</f>
        <v>26648.76</v>
      </c>
      <c r="R4552" s="1">
        <f>SUMIF(C:C,ecommerce_10000[[#This Row],[Category]],I:I)</f>
        <v>91504159.730000004</v>
      </c>
      <c r="S4552" s="1">
        <f>SUMIFS(I:I,C:C,C4552)</f>
        <v>91504159.730000004</v>
      </c>
      <c r="T4552" s="1" t="str">
        <f>INDEX(F:F,MATCH(ecommerce_10000[[#This Row],[TotalAmount]],I:I,0))</f>
        <v>Casablanca</v>
      </c>
    </row>
    <row r="4553" spans="1:20" x14ac:dyDescent="0.3">
      <c r="A4553" s="1" t="s">
        <v>4597</v>
      </c>
      <c r="B4553" s="1" t="s">
        <v>19</v>
      </c>
      <c r="C4553" s="1" t="s">
        <v>20</v>
      </c>
      <c r="D4553" s="1" t="s">
        <v>21</v>
      </c>
      <c r="E4553" s="1" t="s">
        <v>22</v>
      </c>
      <c r="F4553" s="1" t="s">
        <v>40</v>
      </c>
      <c r="G4553">
        <v>19780.14</v>
      </c>
      <c r="H4553">
        <v>5</v>
      </c>
      <c r="I4553">
        <v>98900.7</v>
      </c>
      <c r="J4553">
        <v>4.08</v>
      </c>
      <c r="K4553">
        <v>3512</v>
      </c>
      <c r="L4553" s="2">
        <v>45413</v>
      </c>
      <c r="O4553" t="str">
        <f>IF(ecommerce_10000[[#This Row],[Platform]]="Souq","sq",ecommerce_10000[[#This Row],[Platform]])</f>
        <v>Jumia</v>
      </c>
      <c r="P4553" t="str">
        <f>IF(E4553="Souq","sq",IF(E4553="Jumia","Jum",E4553))</f>
        <v>Jum</v>
      </c>
      <c r="Q4553">
        <f>VLOOKUP(ecommerce_10000[[#This Row],[City]],F:I,4,FALSE)</f>
        <v>99349.3</v>
      </c>
      <c r="R4553" s="1">
        <f>SUMIF(C:C,ecommerce_10000[[#This Row],[Category]],I:I)</f>
        <v>91504159.730000004</v>
      </c>
      <c r="S4553" s="1">
        <f>SUMIFS(I:I,C:C,C4553)</f>
        <v>91504159.730000004</v>
      </c>
      <c r="T4553" s="1" t="str">
        <f>INDEX(F:F,MATCH(ecommerce_10000[[#This Row],[TotalAmount]],I:I,0))</f>
        <v>Riyadh</v>
      </c>
    </row>
    <row r="4554" spans="1:20" x14ac:dyDescent="0.3">
      <c r="A4554" s="1" t="s">
        <v>4598</v>
      </c>
      <c r="B4554" s="1" t="s">
        <v>53</v>
      </c>
      <c r="C4554" s="1" t="s">
        <v>31</v>
      </c>
      <c r="D4554" s="1" t="s">
        <v>54</v>
      </c>
      <c r="E4554" s="1" t="s">
        <v>22</v>
      </c>
      <c r="F4554" s="1" t="s">
        <v>23</v>
      </c>
      <c r="G4554">
        <v>17140.38</v>
      </c>
      <c r="H4554">
        <v>1</v>
      </c>
      <c r="I4554">
        <v>17140.38</v>
      </c>
      <c r="J4554">
        <v>3.78</v>
      </c>
      <c r="K4554">
        <v>2235</v>
      </c>
      <c r="L4554" s="2">
        <v>45540</v>
      </c>
      <c r="O4554" t="str">
        <f>IF(ecommerce_10000[[#This Row],[Platform]]="Souq","sq",ecommerce_10000[[#This Row],[Platform]])</f>
        <v>Jumia</v>
      </c>
      <c r="P4554" t="str">
        <f>IF(E4554="Souq","sq",IF(E4554="Jumia","Jum",E4554))</f>
        <v>Jum</v>
      </c>
      <c r="Q4554">
        <f>VLOOKUP(ecommerce_10000[[#This Row],[City]],F:I,4,FALSE)</f>
        <v>13290.4</v>
      </c>
      <c r="R4554" s="1">
        <f>SUMIF(C:C,ecommerce_10000[[#This Row],[Category]],I:I)</f>
        <v>57542997.559999913</v>
      </c>
      <c r="S4554" s="1">
        <f>SUMIFS(I:I,C:C,C4554)</f>
        <v>57542997.559999913</v>
      </c>
      <c r="T4554" s="1" t="str">
        <f>INDEX(F:F,MATCH(ecommerce_10000[[#This Row],[TotalAmount]],I:I,0))</f>
        <v>Alexandria</v>
      </c>
    </row>
    <row r="4555" spans="1:20" x14ac:dyDescent="0.3">
      <c r="A4555" s="1" t="s">
        <v>4599</v>
      </c>
      <c r="B4555" s="1" t="s">
        <v>30</v>
      </c>
      <c r="C4555" s="1" t="s">
        <v>31</v>
      </c>
      <c r="D4555" s="1" t="s">
        <v>32</v>
      </c>
      <c r="E4555" s="1" t="s">
        <v>47</v>
      </c>
      <c r="F4555" s="1" t="s">
        <v>33</v>
      </c>
      <c r="G4555">
        <v>9431.43</v>
      </c>
      <c r="H4555">
        <v>1</v>
      </c>
      <c r="I4555">
        <v>9431.43</v>
      </c>
      <c r="J4555">
        <v>4.38</v>
      </c>
      <c r="K4555">
        <v>112</v>
      </c>
      <c r="L4555" s="2">
        <v>45415</v>
      </c>
      <c r="O4555" t="str">
        <f>IF(ecommerce_10000[[#This Row],[Platform]]="Souq","sq",ecommerce_10000[[#This Row],[Platform]])</f>
        <v>Amazon</v>
      </c>
      <c r="P4555" t="str">
        <f>IF(E4555="Souq","sq",IF(E4555="Jumia","Jum",E4555))</f>
        <v>Amazon</v>
      </c>
      <c r="Q4555">
        <f>VLOOKUP(ecommerce_10000[[#This Row],[City]],F:I,4,FALSE)</f>
        <v>3665.44</v>
      </c>
      <c r="R4555" s="1">
        <f>SUMIF(C:C,ecommerce_10000[[#This Row],[Category]],I:I)</f>
        <v>57542997.559999913</v>
      </c>
      <c r="S4555" s="1">
        <f>SUMIFS(I:I,C:C,C4555)</f>
        <v>57542997.559999913</v>
      </c>
      <c r="T4555" s="1" t="str">
        <f>INDEX(F:F,MATCH(ecommerce_10000[[#This Row],[TotalAmount]],I:I,0))</f>
        <v>Dubai</v>
      </c>
    </row>
    <row r="4556" spans="1:20" x14ac:dyDescent="0.3">
      <c r="A4556" s="1" t="s">
        <v>4600</v>
      </c>
      <c r="B4556" s="1" t="s">
        <v>25</v>
      </c>
      <c r="C4556" s="1" t="s">
        <v>26</v>
      </c>
      <c r="D4556" s="1" t="s">
        <v>27</v>
      </c>
      <c r="E4556" s="1" t="s">
        <v>16</v>
      </c>
      <c r="F4556" s="1" t="s">
        <v>17</v>
      </c>
      <c r="G4556">
        <v>652.44000000000005</v>
      </c>
      <c r="H4556">
        <v>1</v>
      </c>
      <c r="I4556">
        <v>652.44000000000005</v>
      </c>
      <c r="J4556">
        <v>3.62</v>
      </c>
      <c r="K4556">
        <v>1088</v>
      </c>
      <c r="L4556" s="2">
        <v>45525</v>
      </c>
      <c r="O4556" t="str">
        <f>IF(ecommerce_10000[[#This Row],[Platform]]="Souq","sq",ecommerce_10000[[#This Row],[Platform]])</f>
        <v>sq</v>
      </c>
      <c r="P4556" t="str">
        <f>IF(E4556="Souq","sq",IF(E4556="Jumia","Jum",E4556))</f>
        <v>sq</v>
      </c>
      <c r="Q4556">
        <f>VLOOKUP(ecommerce_10000[[#This Row],[City]],F:I,4,FALSE)</f>
        <v>16284.02</v>
      </c>
      <c r="R4556" s="1">
        <f>SUMIF(C:C,ecommerce_10000[[#This Row],[Category]],I:I)</f>
        <v>29200970.130000021</v>
      </c>
      <c r="S4556" s="1">
        <f>SUMIFS(I:I,C:C,C4556)</f>
        <v>29200970.130000021</v>
      </c>
      <c r="T4556" s="1" t="str">
        <f>INDEX(F:F,MATCH(ecommerce_10000[[#This Row],[TotalAmount]],I:I,0))</f>
        <v>Cairo</v>
      </c>
    </row>
    <row r="4557" spans="1:20" x14ac:dyDescent="0.3">
      <c r="A4557" s="1" t="s">
        <v>4601</v>
      </c>
      <c r="B4557" s="1" t="s">
        <v>25</v>
      </c>
      <c r="C4557" s="1" t="s">
        <v>26</v>
      </c>
      <c r="D4557" s="1" t="s">
        <v>27</v>
      </c>
      <c r="E4557" s="1" t="s">
        <v>22</v>
      </c>
      <c r="F4557" s="1" t="s">
        <v>17</v>
      </c>
      <c r="G4557">
        <v>8832.3799999999992</v>
      </c>
      <c r="H4557">
        <v>3</v>
      </c>
      <c r="I4557">
        <v>26497.14</v>
      </c>
      <c r="J4557">
        <v>4.3099999999999996</v>
      </c>
      <c r="K4557">
        <v>966</v>
      </c>
      <c r="L4557" s="2">
        <v>45428</v>
      </c>
      <c r="O4557" t="str">
        <f>IF(ecommerce_10000[[#This Row],[Platform]]="Souq","sq",ecommerce_10000[[#This Row],[Platform]])</f>
        <v>Jumia</v>
      </c>
      <c r="P4557" t="str">
        <f>IF(E4557="Souq","sq",IF(E4557="Jumia","Jum",E4557))</f>
        <v>Jum</v>
      </c>
      <c r="Q4557">
        <f>VLOOKUP(ecommerce_10000[[#This Row],[City]],F:I,4,FALSE)</f>
        <v>16284.02</v>
      </c>
      <c r="R4557" s="1">
        <f>SUMIF(C:C,ecommerce_10000[[#This Row],[Category]],I:I)</f>
        <v>29200970.130000021</v>
      </c>
      <c r="S4557" s="1">
        <f>SUMIFS(I:I,C:C,C4557)</f>
        <v>29200970.130000021</v>
      </c>
      <c r="T4557" s="1" t="str">
        <f>INDEX(F:F,MATCH(ecommerce_10000[[#This Row],[TotalAmount]],I:I,0))</f>
        <v>Cairo</v>
      </c>
    </row>
    <row r="4558" spans="1:20" x14ac:dyDescent="0.3">
      <c r="A4558" s="1" t="s">
        <v>4602</v>
      </c>
      <c r="B4558" s="1" t="s">
        <v>65</v>
      </c>
      <c r="C4558" s="1" t="s">
        <v>20</v>
      </c>
      <c r="D4558" s="1" t="s">
        <v>66</v>
      </c>
      <c r="E4558" s="1" t="s">
        <v>47</v>
      </c>
      <c r="F4558" s="1" t="s">
        <v>33</v>
      </c>
      <c r="G4558">
        <v>19553.419999999998</v>
      </c>
      <c r="H4558">
        <v>1</v>
      </c>
      <c r="I4558">
        <v>19553.419999999998</v>
      </c>
      <c r="J4558">
        <v>3.11</v>
      </c>
      <c r="K4558">
        <v>4919</v>
      </c>
      <c r="L4558" s="2">
        <v>45512</v>
      </c>
      <c r="O4558" t="str">
        <f>IF(ecommerce_10000[[#This Row],[Platform]]="Souq","sq",ecommerce_10000[[#This Row],[Platform]])</f>
        <v>Amazon</v>
      </c>
      <c r="P4558" t="str">
        <f>IF(E4558="Souq","sq",IF(E4558="Jumia","Jum",E4558))</f>
        <v>Amazon</v>
      </c>
      <c r="Q4558">
        <f>VLOOKUP(ecommerce_10000[[#This Row],[City]],F:I,4,FALSE)</f>
        <v>3665.44</v>
      </c>
      <c r="R4558" s="1">
        <f>SUMIF(C:C,ecommerce_10000[[#This Row],[Category]],I:I)</f>
        <v>91504159.730000004</v>
      </c>
      <c r="S4558" s="1">
        <f>SUMIFS(I:I,C:C,C4558)</f>
        <v>91504159.730000004</v>
      </c>
      <c r="T4558" s="1" t="str">
        <f>INDEX(F:F,MATCH(ecommerce_10000[[#This Row],[TotalAmount]],I:I,0))</f>
        <v>Dubai</v>
      </c>
    </row>
    <row r="4559" spans="1:20" x14ac:dyDescent="0.3">
      <c r="A4559" s="1" t="s">
        <v>4603</v>
      </c>
      <c r="B4559" s="1" t="s">
        <v>19</v>
      </c>
      <c r="C4559" s="1" t="s">
        <v>20</v>
      </c>
      <c r="D4559" s="1" t="s">
        <v>21</v>
      </c>
      <c r="E4559" s="1" t="s">
        <v>22</v>
      </c>
      <c r="F4559" s="1" t="s">
        <v>17</v>
      </c>
      <c r="G4559">
        <v>6233.59</v>
      </c>
      <c r="H4559">
        <v>5</v>
      </c>
      <c r="I4559">
        <v>31167.95</v>
      </c>
      <c r="J4559">
        <v>1.44</v>
      </c>
      <c r="K4559">
        <v>1872</v>
      </c>
      <c r="L4559" s="2">
        <v>45499</v>
      </c>
      <c r="O4559" t="str">
        <f>IF(ecommerce_10000[[#This Row],[Platform]]="Souq","sq",ecommerce_10000[[#This Row],[Platform]])</f>
        <v>Jumia</v>
      </c>
      <c r="P4559" t="str">
        <f>IF(E4559="Souq","sq",IF(E4559="Jumia","Jum",E4559))</f>
        <v>Jum</v>
      </c>
      <c r="Q4559">
        <f>VLOOKUP(ecommerce_10000[[#This Row],[City]],F:I,4,FALSE)</f>
        <v>16284.02</v>
      </c>
      <c r="R4559" s="1">
        <f>SUMIF(C:C,ecommerce_10000[[#This Row],[Category]],I:I)</f>
        <v>91504159.730000004</v>
      </c>
      <c r="S4559" s="1">
        <f>SUMIFS(I:I,C:C,C4559)</f>
        <v>91504159.730000004</v>
      </c>
      <c r="T4559" s="1" t="str">
        <f>INDEX(F:F,MATCH(ecommerce_10000[[#This Row],[TotalAmount]],I:I,0))</f>
        <v>Cairo</v>
      </c>
    </row>
    <row r="4560" spans="1:20" x14ac:dyDescent="0.3">
      <c r="A4560" s="1" t="s">
        <v>4604</v>
      </c>
      <c r="B4560" s="1" t="s">
        <v>30</v>
      </c>
      <c r="C4560" s="1" t="s">
        <v>31</v>
      </c>
      <c r="D4560" s="1" t="s">
        <v>32</v>
      </c>
      <c r="E4560" s="1" t="s">
        <v>16</v>
      </c>
      <c r="F4560" s="1" t="s">
        <v>17</v>
      </c>
      <c r="G4560">
        <v>14302.62</v>
      </c>
      <c r="H4560">
        <v>3</v>
      </c>
      <c r="I4560">
        <v>42907.86</v>
      </c>
      <c r="J4560">
        <v>3</v>
      </c>
      <c r="K4560">
        <v>3779</v>
      </c>
      <c r="L4560" s="2">
        <v>45375</v>
      </c>
      <c r="O4560" t="str">
        <f>IF(ecommerce_10000[[#This Row],[Platform]]="Souq","sq",ecommerce_10000[[#This Row],[Platform]])</f>
        <v>sq</v>
      </c>
      <c r="P4560" t="str">
        <f>IF(E4560="Souq","sq",IF(E4560="Jumia","Jum",E4560))</f>
        <v>sq</v>
      </c>
      <c r="Q4560">
        <f>VLOOKUP(ecommerce_10000[[#This Row],[City]],F:I,4,FALSE)</f>
        <v>16284.02</v>
      </c>
      <c r="R4560" s="1">
        <f>SUMIF(C:C,ecommerce_10000[[#This Row],[Category]],I:I)</f>
        <v>57542997.559999913</v>
      </c>
      <c r="S4560" s="1">
        <f>SUMIFS(I:I,C:C,C4560)</f>
        <v>57542997.559999913</v>
      </c>
      <c r="T4560" s="1" t="str">
        <f>INDEX(F:F,MATCH(ecommerce_10000[[#This Row],[TotalAmount]],I:I,0))</f>
        <v>Cairo</v>
      </c>
    </row>
    <row r="4561" spans="1:20" x14ac:dyDescent="0.3">
      <c r="A4561" s="1" t="s">
        <v>4605</v>
      </c>
      <c r="B4561" s="1" t="s">
        <v>35</v>
      </c>
      <c r="C4561" s="1" t="s">
        <v>14</v>
      </c>
      <c r="D4561" s="1" t="s">
        <v>36</v>
      </c>
      <c r="E4561" s="1" t="s">
        <v>22</v>
      </c>
      <c r="F4561" s="1" t="s">
        <v>23</v>
      </c>
      <c r="G4561">
        <v>10308.15</v>
      </c>
      <c r="H4561">
        <v>1</v>
      </c>
      <c r="I4561">
        <v>10308.15</v>
      </c>
      <c r="J4561">
        <v>1.72</v>
      </c>
      <c r="K4561">
        <v>4501</v>
      </c>
      <c r="L4561" s="2">
        <v>45391</v>
      </c>
      <c r="O4561" t="str">
        <f>IF(ecommerce_10000[[#This Row],[Platform]]="Souq","sq",ecommerce_10000[[#This Row],[Platform]])</f>
        <v>Jumia</v>
      </c>
      <c r="P4561" t="str">
        <f>IF(E4561="Souq","sq",IF(E4561="Jumia","Jum",E4561))</f>
        <v>Jum</v>
      </c>
      <c r="Q4561">
        <f>VLOOKUP(ecommerce_10000[[#This Row],[City]],F:I,4,FALSE)</f>
        <v>13290.4</v>
      </c>
      <c r="R4561" s="1">
        <f>SUMIF(C:C,ecommerce_10000[[#This Row],[Category]],I:I)</f>
        <v>92327183.770000085</v>
      </c>
      <c r="S4561" s="1">
        <f>SUMIFS(I:I,C:C,C4561)</f>
        <v>92327183.770000085</v>
      </c>
      <c r="T4561" s="1" t="str">
        <f>INDEX(F:F,MATCH(ecommerce_10000[[#This Row],[TotalAmount]],I:I,0))</f>
        <v>Alexandria</v>
      </c>
    </row>
    <row r="4562" spans="1:20" x14ac:dyDescent="0.3">
      <c r="A4562" s="1" t="s">
        <v>4606</v>
      </c>
      <c r="B4562" s="1" t="s">
        <v>25</v>
      </c>
      <c r="C4562" s="1" t="s">
        <v>26</v>
      </c>
      <c r="D4562" s="1" t="s">
        <v>27</v>
      </c>
      <c r="E4562" s="1" t="s">
        <v>16</v>
      </c>
      <c r="F4562" s="1" t="s">
        <v>33</v>
      </c>
      <c r="G4562">
        <v>4781.67</v>
      </c>
      <c r="H4562">
        <v>1</v>
      </c>
      <c r="I4562">
        <v>4781.67</v>
      </c>
      <c r="J4562">
        <v>1.7</v>
      </c>
      <c r="K4562">
        <v>3563</v>
      </c>
      <c r="L4562" s="2">
        <v>45577</v>
      </c>
      <c r="O4562" t="str">
        <f>IF(ecommerce_10000[[#This Row],[Platform]]="Souq","sq",ecommerce_10000[[#This Row],[Platform]])</f>
        <v>sq</v>
      </c>
      <c r="P4562" t="str">
        <f>IF(E4562="Souq","sq",IF(E4562="Jumia","Jum",E4562))</f>
        <v>sq</v>
      </c>
      <c r="Q4562">
        <f>VLOOKUP(ecommerce_10000[[#This Row],[City]],F:I,4,FALSE)</f>
        <v>3665.44</v>
      </c>
      <c r="R4562" s="1">
        <f>SUMIF(C:C,ecommerce_10000[[#This Row],[Category]],I:I)</f>
        <v>29200970.130000021</v>
      </c>
      <c r="S4562" s="1">
        <f>SUMIFS(I:I,C:C,C4562)</f>
        <v>29200970.130000021</v>
      </c>
      <c r="T4562" s="1" t="str">
        <f>INDEX(F:F,MATCH(ecommerce_10000[[#This Row],[TotalAmount]],I:I,0))</f>
        <v>Dubai</v>
      </c>
    </row>
    <row r="4563" spans="1:20" x14ac:dyDescent="0.3">
      <c r="A4563" s="1" t="s">
        <v>4607</v>
      </c>
      <c r="B4563" s="1" t="s">
        <v>49</v>
      </c>
      <c r="C4563" s="1" t="s">
        <v>14</v>
      </c>
      <c r="D4563" s="1" t="s">
        <v>50</v>
      </c>
      <c r="E4563" s="1" t="s">
        <v>47</v>
      </c>
      <c r="F4563" s="1" t="s">
        <v>23</v>
      </c>
      <c r="G4563">
        <v>2147.71</v>
      </c>
      <c r="H4563">
        <v>3</v>
      </c>
      <c r="I4563">
        <v>6443.13</v>
      </c>
      <c r="J4563">
        <v>1.88</v>
      </c>
      <c r="K4563">
        <v>4235</v>
      </c>
      <c r="L4563" s="2">
        <v>45465</v>
      </c>
      <c r="O4563" t="str">
        <f>IF(ecommerce_10000[[#This Row],[Platform]]="Souq","sq",ecommerce_10000[[#This Row],[Platform]])</f>
        <v>Amazon</v>
      </c>
      <c r="P4563" t="str">
        <f>IF(E4563="Souq","sq",IF(E4563="Jumia","Jum",E4563))</f>
        <v>Amazon</v>
      </c>
      <c r="Q4563">
        <f>VLOOKUP(ecommerce_10000[[#This Row],[City]],F:I,4,FALSE)</f>
        <v>13290.4</v>
      </c>
      <c r="R4563" s="1">
        <f>SUMIF(C:C,ecommerce_10000[[#This Row],[Category]],I:I)</f>
        <v>92327183.770000085</v>
      </c>
      <c r="S4563" s="1">
        <f>SUMIFS(I:I,C:C,C4563)</f>
        <v>92327183.770000085</v>
      </c>
      <c r="T4563" s="1" t="str">
        <f>INDEX(F:F,MATCH(ecommerce_10000[[#This Row],[TotalAmount]],I:I,0))</f>
        <v>Alexandria</v>
      </c>
    </row>
    <row r="4564" spans="1:20" x14ac:dyDescent="0.3">
      <c r="A4564" s="1" t="s">
        <v>4608</v>
      </c>
      <c r="B4564" s="1" t="s">
        <v>13</v>
      </c>
      <c r="C4564" s="1" t="s">
        <v>14</v>
      </c>
      <c r="D4564" s="1" t="s">
        <v>15</v>
      </c>
      <c r="E4564" s="1" t="s">
        <v>47</v>
      </c>
      <c r="F4564" s="1" t="s">
        <v>23</v>
      </c>
      <c r="G4564">
        <v>9912.3799999999992</v>
      </c>
      <c r="H4564">
        <v>2</v>
      </c>
      <c r="I4564">
        <v>19824.759999999998</v>
      </c>
      <c r="J4564">
        <v>4.83</v>
      </c>
      <c r="K4564">
        <v>3822</v>
      </c>
      <c r="L4564" s="2">
        <v>45499</v>
      </c>
      <c r="O4564" t="str">
        <f>IF(ecommerce_10000[[#This Row],[Platform]]="Souq","sq",ecommerce_10000[[#This Row],[Platform]])</f>
        <v>Amazon</v>
      </c>
      <c r="P4564" t="str">
        <f>IF(E4564="Souq","sq",IF(E4564="Jumia","Jum",E4564))</f>
        <v>Amazon</v>
      </c>
      <c r="Q4564">
        <f>VLOOKUP(ecommerce_10000[[#This Row],[City]],F:I,4,FALSE)</f>
        <v>13290.4</v>
      </c>
      <c r="R4564" s="1">
        <f>SUMIF(C:C,ecommerce_10000[[#This Row],[Category]],I:I)</f>
        <v>92327183.770000085</v>
      </c>
      <c r="S4564" s="1">
        <f>SUMIFS(I:I,C:C,C4564)</f>
        <v>92327183.770000085</v>
      </c>
      <c r="T4564" s="1" t="str">
        <f>INDEX(F:F,MATCH(ecommerce_10000[[#This Row],[TotalAmount]],I:I,0))</f>
        <v>Alexandria</v>
      </c>
    </row>
    <row r="4565" spans="1:20" x14ac:dyDescent="0.3">
      <c r="A4565" s="1" t="s">
        <v>4609</v>
      </c>
      <c r="B4565" s="1" t="s">
        <v>35</v>
      </c>
      <c r="C4565" s="1" t="s">
        <v>14</v>
      </c>
      <c r="D4565" s="1" t="s">
        <v>36</v>
      </c>
      <c r="E4565" s="1" t="s">
        <v>47</v>
      </c>
      <c r="F4565" s="1" t="s">
        <v>28</v>
      </c>
      <c r="G4565">
        <v>11022.1</v>
      </c>
      <c r="H4565">
        <v>1</v>
      </c>
      <c r="I4565">
        <v>11022.1</v>
      </c>
      <c r="J4565">
        <v>3.33</v>
      </c>
      <c r="K4565">
        <v>4190</v>
      </c>
      <c r="L4565" s="2">
        <v>45408</v>
      </c>
      <c r="O4565" t="str">
        <f>IF(ecommerce_10000[[#This Row],[Platform]]="Souq","sq",ecommerce_10000[[#This Row],[Platform]])</f>
        <v>Amazon</v>
      </c>
      <c r="P4565" t="str">
        <f>IF(E4565="Souq","sq",IF(E4565="Jumia","Jum",E4565))</f>
        <v>Amazon</v>
      </c>
      <c r="Q4565">
        <f>VLOOKUP(ecommerce_10000[[#This Row],[City]],F:I,4,FALSE)</f>
        <v>26648.76</v>
      </c>
      <c r="R4565" s="1">
        <f>SUMIF(C:C,ecommerce_10000[[#This Row],[Category]],I:I)</f>
        <v>92327183.770000085</v>
      </c>
      <c r="S4565" s="1">
        <f>SUMIFS(I:I,C:C,C4565)</f>
        <v>92327183.770000085</v>
      </c>
      <c r="T4565" s="1" t="str">
        <f>INDEX(F:F,MATCH(ecommerce_10000[[#This Row],[TotalAmount]],I:I,0))</f>
        <v>Casablanca</v>
      </c>
    </row>
    <row r="4566" spans="1:20" x14ac:dyDescent="0.3">
      <c r="A4566" s="1" t="s">
        <v>4610</v>
      </c>
      <c r="B4566" s="1" t="s">
        <v>19</v>
      </c>
      <c r="C4566" s="1" t="s">
        <v>20</v>
      </c>
      <c r="D4566" s="1" t="s">
        <v>21</v>
      </c>
      <c r="E4566" s="1" t="s">
        <v>16</v>
      </c>
      <c r="F4566" s="1" t="s">
        <v>62</v>
      </c>
      <c r="G4566">
        <v>6548.89</v>
      </c>
      <c r="H4566">
        <v>5</v>
      </c>
      <c r="I4566">
        <v>32744.45</v>
      </c>
      <c r="J4566">
        <v>2.44</v>
      </c>
      <c r="K4566">
        <v>1290</v>
      </c>
      <c r="L4566" s="2">
        <v>45384</v>
      </c>
      <c r="O4566" t="str">
        <f>IF(ecommerce_10000[[#This Row],[Platform]]="Souq","sq",ecommerce_10000[[#This Row],[Platform]])</f>
        <v>sq</v>
      </c>
      <c r="P4566" t="str">
        <f>IF(E4566="Souq","sq",IF(E4566="Jumia","Jum",E4566))</f>
        <v>sq</v>
      </c>
      <c r="Q4566">
        <f>VLOOKUP(ecommerce_10000[[#This Row],[City]],F:I,4,FALSE)</f>
        <v>27872.98</v>
      </c>
      <c r="R4566" s="1">
        <f>SUMIF(C:C,ecommerce_10000[[#This Row],[Category]],I:I)</f>
        <v>91504159.730000004</v>
      </c>
      <c r="S4566" s="1">
        <f>SUMIFS(I:I,C:C,C4566)</f>
        <v>91504159.730000004</v>
      </c>
      <c r="T4566" s="1" t="str">
        <f>INDEX(F:F,MATCH(ecommerce_10000[[#This Row],[TotalAmount]],I:I,0))</f>
        <v>Giza</v>
      </c>
    </row>
    <row r="4567" spans="1:20" x14ac:dyDescent="0.3">
      <c r="A4567" s="1" t="s">
        <v>4611</v>
      </c>
      <c r="B4567" s="1" t="s">
        <v>38</v>
      </c>
      <c r="C4567" s="1" t="s">
        <v>20</v>
      </c>
      <c r="D4567" s="1" t="s">
        <v>39</v>
      </c>
      <c r="E4567" s="1" t="s">
        <v>47</v>
      </c>
      <c r="F4567" s="1" t="s">
        <v>23</v>
      </c>
      <c r="G4567">
        <v>8121.67</v>
      </c>
      <c r="H4567">
        <v>1</v>
      </c>
      <c r="I4567">
        <v>8121.67</v>
      </c>
      <c r="J4567">
        <v>2.14</v>
      </c>
      <c r="K4567">
        <v>3422</v>
      </c>
      <c r="L4567" s="2">
        <v>45485</v>
      </c>
      <c r="O4567" t="str">
        <f>IF(ecommerce_10000[[#This Row],[Platform]]="Souq","sq",ecommerce_10000[[#This Row],[Platform]])</f>
        <v>Amazon</v>
      </c>
      <c r="P4567" t="str">
        <f>IF(E4567="Souq","sq",IF(E4567="Jumia","Jum",E4567))</f>
        <v>Amazon</v>
      </c>
      <c r="Q4567">
        <f>VLOOKUP(ecommerce_10000[[#This Row],[City]],F:I,4,FALSE)</f>
        <v>13290.4</v>
      </c>
      <c r="R4567" s="1">
        <f>SUMIF(C:C,ecommerce_10000[[#This Row],[Category]],I:I)</f>
        <v>91504159.730000004</v>
      </c>
      <c r="S4567" s="1">
        <f>SUMIFS(I:I,C:C,C4567)</f>
        <v>91504159.730000004</v>
      </c>
      <c r="T4567" s="1" t="str">
        <f>INDEX(F:F,MATCH(ecommerce_10000[[#This Row],[TotalAmount]],I:I,0))</f>
        <v>Alexandria</v>
      </c>
    </row>
    <row r="4568" spans="1:20" x14ac:dyDescent="0.3">
      <c r="A4568" s="1" t="s">
        <v>4612</v>
      </c>
      <c r="B4568" s="1" t="s">
        <v>38</v>
      </c>
      <c r="C4568" s="1" t="s">
        <v>20</v>
      </c>
      <c r="D4568" s="1" t="s">
        <v>39</v>
      </c>
      <c r="E4568" s="1" t="s">
        <v>22</v>
      </c>
      <c r="F4568" s="1" t="s">
        <v>62</v>
      </c>
      <c r="G4568">
        <v>2808.22</v>
      </c>
      <c r="H4568">
        <v>5</v>
      </c>
      <c r="I4568">
        <v>14041.1</v>
      </c>
      <c r="J4568">
        <v>3.41</v>
      </c>
      <c r="K4568">
        <v>2533</v>
      </c>
      <c r="L4568" s="2">
        <v>45586</v>
      </c>
      <c r="O4568" t="str">
        <f>IF(ecommerce_10000[[#This Row],[Platform]]="Souq","sq",ecommerce_10000[[#This Row],[Platform]])</f>
        <v>Jumia</v>
      </c>
      <c r="P4568" t="str">
        <f>IF(E4568="Souq","sq",IF(E4568="Jumia","Jum",E4568))</f>
        <v>Jum</v>
      </c>
      <c r="Q4568">
        <f>VLOOKUP(ecommerce_10000[[#This Row],[City]],F:I,4,FALSE)</f>
        <v>27872.98</v>
      </c>
      <c r="R4568" s="1">
        <f>SUMIF(C:C,ecommerce_10000[[#This Row],[Category]],I:I)</f>
        <v>91504159.730000004</v>
      </c>
      <c r="S4568" s="1">
        <f>SUMIFS(I:I,C:C,C4568)</f>
        <v>91504159.730000004</v>
      </c>
      <c r="T4568" s="1" t="str">
        <f>INDEX(F:F,MATCH(ecommerce_10000[[#This Row],[TotalAmount]],I:I,0))</f>
        <v>Giza</v>
      </c>
    </row>
    <row r="4569" spans="1:20" x14ac:dyDescent="0.3">
      <c r="A4569" s="1" t="s">
        <v>4613</v>
      </c>
      <c r="B4569" s="1" t="s">
        <v>43</v>
      </c>
      <c r="C4569" s="1" t="s">
        <v>44</v>
      </c>
      <c r="D4569" s="1" t="s">
        <v>45</v>
      </c>
      <c r="E4569" s="1" t="s">
        <v>22</v>
      </c>
      <c r="F4569" s="1" t="s">
        <v>23</v>
      </c>
      <c r="G4569">
        <v>2792.07</v>
      </c>
      <c r="H4569">
        <v>2</v>
      </c>
      <c r="I4569">
        <v>5584.14</v>
      </c>
      <c r="J4569">
        <v>2.99</v>
      </c>
      <c r="K4569">
        <v>4121</v>
      </c>
      <c r="L4569" s="2">
        <v>45605</v>
      </c>
      <c r="O4569" t="str">
        <f>IF(ecommerce_10000[[#This Row],[Platform]]="Souq","sq",ecommerce_10000[[#This Row],[Platform]])</f>
        <v>Jumia</v>
      </c>
      <c r="P4569" t="str">
        <f>IF(E4569="Souq","sq",IF(E4569="Jumia","Jum",E4569))</f>
        <v>Jum</v>
      </c>
      <c r="Q4569">
        <f>VLOOKUP(ecommerce_10000[[#This Row],[City]],F:I,4,FALSE)</f>
        <v>13290.4</v>
      </c>
      <c r="R4569" s="1">
        <f>SUMIF(C:C,ecommerce_10000[[#This Row],[Category]],I:I)</f>
        <v>31420413.200000018</v>
      </c>
      <c r="S4569" s="1">
        <f>SUMIFS(I:I,C:C,C4569)</f>
        <v>31420413.200000018</v>
      </c>
      <c r="T4569" s="1" t="str">
        <f>INDEX(F:F,MATCH(ecommerce_10000[[#This Row],[TotalAmount]],I:I,0))</f>
        <v>Alexandria</v>
      </c>
    </row>
    <row r="4570" spans="1:20" x14ac:dyDescent="0.3">
      <c r="A4570" s="1" t="s">
        <v>4614</v>
      </c>
      <c r="B4570" s="1" t="s">
        <v>35</v>
      </c>
      <c r="C4570" s="1" t="s">
        <v>14</v>
      </c>
      <c r="D4570" s="1" t="s">
        <v>36</v>
      </c>
      <c r="E4570" s="1" t="s">
        <v>47</v>
      </c>
      <c r="F4570" s="1" t="s">
        <v>40</v>
      </c>
      <c r="G4570">
        <v>6880.64</v>
      </c>
      <c r="H4570">
        <v>5</v>
      </c>
      <c r="I4570">
        <v>34403.199999999997</v>
      </c>
      <c r="J4570">
        <v>4.22</v>
      </c>
      <c r="K4570">
        <v>2742</v>
      </c>
      <c r="L4570" s="2">
        <v>45580</v>
      </c>
      <c r="O4570" t="str">
        <f>IF(ecommerce_10000[[#This Row],[Platform]]="Souq","sq",ecommerce_10000[[#This Row],[Platform]])</f>
        <v>Amazon</v>
      </c>
      <c r="P4570" t="str">
        <f>IF(E4570="Souq","sq",IF(E4570="Jumia","Jum",E4570))</f>
        <v>Amazon</v>
      </c>
      <c r="Q4570">
        <f>VLOOKUP(ecommerce_10000[[#This Row],[City]],F:I,4,FALSE)</f>
        <v>99349.3</v>
      </c>
      <c r="R4570" s="1">
        <f>SUMIF(C:C,ecommerce_10000[[#This Row],[Category]],I:I)</f>
        <v>92327183.770000085</v>
      </c>
      <c r="S4570" s="1">
        <f>SUMIFS(I:I,C:C,C4570)</f>
        <v>92327183.770000085</v>
      </c>
      <c r="T4570" s="1" t="str">
        <f>INDEX(F:F,MATCH(ecommerce_10000[[#This Row],[TotalAmount]],I:I,0))</f>
        <v>Riyadh</v>
      </c>
    </row>
    <row r="4571" spans="1:20" x14ac:dyDescent="0.3">
      <c r="A4571" s="1" t="s">
        <v>4615</v>
      </c>
      <c r="B4571" s="1" t="s">
        <v>53</v>
      </c>
      <c r="C4571" s="1" t="s">
        <v>31</v>
      </c>
      <c r="D4571" s="1" t="s">
        <v>54</v>
      </c>
      <c r="E4571" s="1" t="s">
        <v>16</v>
      </c>
      <c r="F4571" s="1" t="s">
        <v>23</v>
      </c>
      <c r="G4571">
        <v>13244.68</v>
      </c>
      <c r="H4571">
        <v>1</v>
      </c>
      <c r="I4571">
        <v>13244.68</v>
      </c>
      <c r="J4571">
        <v>2.2400000000000002</v>
      </c>
      <c r="K4571">
        <v>3773</v>
      </c>
      <c r="L4571" s="2">
        <v>45512</v>
      </c>
      <c r="O4571" t="str">
        <f>IF(ecommerce_10000[[#This Row],[Platform]]="Souq","sq",ecommerce_10000[[#This Row],[Platform]])</f>
        <v>sq</v>
      </c>
      <c r="P4571" t="str">
        <f>IF(E4571="Souq","sq",IF(E4571="Jumia","Jum",E4571))</f>
        <v>sq</v>
      </c>
      <c r="Q4571">
        <f>VLOOKUP(ecommerce_10000[[#This Row],[City]],F:I,4,FALSE)</f>
        <v>13290.4</v>
      </c>
      <c r="R4571" s="1">
        <f>SUMIF(C:C,ecommerce_10000[[#This Row],[Category]],I:I)</f>
        <v>57542997.559999913</v>
      </c>
      <c r="S4571" s="1">
        <f>SUMIFS(I:I,C:C,C4571)</f>
        <v>57542997.559999913</v>
      </c>
      <c r="T4571" s="1" t="str">
        <f>INDEX(F:F,MATCH(ecommerce_10000[[#This Row],[TotalAmount]],I:I,0))</f>
        <v>Alexandria</v>
      </c>
    </row>
    <row r="4572" spans="1:20" x14ac:dyDescent="0.3">
      <c r="A4572" s="1" t="s">
        <v>4616</v>
      </c>
      <c r="B4572" s="1" t="s">
        <v>49</v>
      </c>
      <c r="C4572" s="1" t="s">
        <v>14</v>
      </c>
      <c r="D4572" s="1" t="s">
        <v>50</v>
      </c>
      <c r="E4572" s="1" t="s">
        <v>47</v>
      </c>
      <c r="F4572" s="1" t="s">
        <v>62</v>
      </c>
      <c r="G4572">
        <v>11448.27</v>
      </c>
      <c r="H4572">
        <v>1</v>
      </c>
      <c r="I4572">
        <v>11448.27</v>
      </c>
      <c r="J4572">
        <v>2.19</v>
      </c>
      <c r="K4572">
        <v>2913</v>
      </c>
      <c r="L4572" s="2">
        <v>45301</v>
      </c>
      <c r="O4572" t="str">
        <f>IF(ecommerce_10000[[#This Row],[Platform]]="Souq","sq",ecommerce_10000[[#This Row],[Platform]])</f>
        <v>Amazon</v>
      </c>
      <c r="P4572" t="str">
        <f>IF(E4572="Souq","sq",IF(E4572="Jumia","Jum",E4572))</f>
        <v>Amazon</v>
      </c>
      <c r="Q4572">
        <f>VLOOKUP(ecommerce_10000[[#This Row],[City]],F:I,4,FALSE)</f>
        <v>27872.98</v>
      </c>
      <c r="R4572" s="1">
        <f>SUMIF(C:C,ecommerce_10000[[#This Row],[Category]],I:I)</f>
        <v>92327183.770000085</v>
      </c>
      <c r="S4572" s="1">
        <f>SUMIFS(I:I,C:C,C4572)</f>
        <v>92327183.770000085</v>
      </c>
      <c r="T4572" s="1" t="str">
        <f>INDEX(F:F,MATCH(ecommerce_10000[[#This Row],[TotalAmount]],I:I,0))</f>
        <v>Giza</v>
      </c>
    </row>
    <row r="4573" spans="1:20" x14ac:dyDescent="0.3">
      <c r="A4573" s="1" t="s">
        <v>4617</v>
      </c>
      <c r="B4573" s="1" t="s">
        <v>30</v>
      </c>
      <c r="C4573" s="1" t="s">
        <v>31</v>
      </c>
      <c r="D4573" s="1" t="s">
        <v>32</v>
      </c>
      <c r="E4573" s="1" t="s">
        <v>47</v>
      </c>
      <c r="F4573" s="1" t="s">
        <v>62</v>
      </c>
      <c r="G4573">
        <v>1930.72</v>
      </c>
      <c r="H4573">
        <v>2</v>
      </c>
      <c r="I4573">
        <v>3861.44</v>
      </c>
      <c r="J4573">
        <v>3.96</v>
      </c>
      <c r="K4573">
        <v>2603</v>
      </c>
      <c r="L4573" s="2">
        <v>45563</v>
      </c>
      <c r="O4573" t="str">
        <f>IF(ecommerce_10000[[#This Row],[Platform]]="Souq","sq",ecommerce_10000[[#This Row],[Platform]])</f>
        <v>Amazon</v>
      </c>
      <c r="P4573" t="str">
        <f>IF(E4573="Souq","sq",IF(E4573="Jumia","Jum",E4573))</f>
        <v>Amazon</v>
      </c>
      <c r="Q4573">
        <f>VLOOKUP(ecommerce_10000[[#This Row],[City]],F:I,4,FALSE)</f>
        <v>27872.98</v>
      </c>
      <c r="R4573" s="1">
        <f>SUMIF(C:C,ecommerce_10000[[#This Row],[Category]],I:I)</f>
        <v>57542997.559999913</v>
      </c>
      <c r="S4573" s="1">
        <f>SUMIFS(I:I,C:C,C4573)</f>
        <v>57542997.559999913</v>
      </c>
      <c r="T4573" s="1" t="str">
        <f>INDEX(F:F,MATCH(ecommerce_10000[[#This Row],[TotalAmount]],I:I,0))</f>
        <v>Giza</v>
      </c>
    </row>
    <row r="4574" spans="1:20" x14ac:dyDescent="0.3">
      <c r="A4574" s="1" t="s">
        <v>4618</v>
      </c>
      <c r="B4574" s="1" t="s">
        <v>30</v>
      </c>
      <c r="C4574" s="1" t="s">
        <v>31</v>
      </c>
      <c r="D4574" s="1" t="s">
        <v>32</v>
      </c>
      <c r="E4574" s="1" t="s">
        <v>22</v>
      </c>
      <c r="F4574" s="1" t="s">
        <v>23</v>
      </c>
      <c r="G4574">
        <v>9392.06</v>
      </c>
      <c r="H4574">
        <v>2</v>
      </c>
      <c r="I4574">
        <v>18784.12</v>
      </c>
      <c r="J4574">
        <v>4.84</v>
      </c>
      <c r="K4574">
        <v>2458</v>
      </c>
      <c r="L4574" s="2">
        <v>45295</v>
      </c>
      <c r="O4574" t="str">
        <f>IF(ecommerce_10000[[#This Row],[Platform]]="Souq","sq",ecommerce_10000[[#This Row],[Platform]])</f>
        <v>Jumia</v>
      </c>
      <c r="P4574" t="str">
        <f>IF(E4574="Souq","sq",IF(E4574="Jumia","Jum",E4574))</f>
        <v>Jum</v>
      </c>
      <c r="Q4574">
        <f>VLOOKUP(ecommerce_10000[[#This Row],[City]],F:I,4,FALSE)</f>
        <v>13290.4</v>
      </c>
      <c r="R4574" s="1">
        <f>SUMIF(C:C,ecommerce_10000[[#This Row],[Category]],I:I)</f>
        <v>57542997.559999913</v>
      </c>
      <c r="S4574" s="1">
        <f>SUMIFS(I:I,C:C,C4574)</f>
        <v>57542997.559999913</v>
      </c>
      <c r="T4574" s="1" t="str">
        <f>INDEX(F:F,MATCH(ecommerce_10000[[#This Row],[TotalAmount]],I:I,0))</f>
        <v>Alexandria</v>
      </c>
    </row>
    <row r="4575" spans="1:20" x14ac:dyDescent="0.3">
      <c r="A4575" s="1" t="s">
        <v>4619</v>
      </c>
      <c r="B4575" s="1" t="s">
        <v>13</v>
      </c>
      <c r="C4575" s="1" t="s">
        <v>14</v>
      </c>
      <c r="D4575" s="1" t="s">
        <v>15</v>
      </c>
      <c r="E4575" s="1" t="s">
        <v>22</v>
      </c>
      <c r="F4575" s="1" t="s">
        <v>23</v>
      </c>
      <c r="G4575">
        <v>2496.63</v>
      </c>
      <c r="H4575">
        <v>3</v>
      </c>
      <c r="I4575">
        <v>7489.89</v>
      </c>
      <c r="J4575">
        <v>3.85</v>
      </c>
      <c r="K4575">
        <v>3852</v>
      </c>
      <c r="L4575" s="2">
        <v>45313</v>
      </c>
      <c r="O4575" t="str">
        <f>IF(ecommerce_10000[[#This Row],[Platform]]="Souq","sq",ecommerce_10000[[#This Row],[Platform]])</f>
        <v>Jumia</v>
      </c>
      <c r="P4575" t="str">
        <f>IF(E4575="Souq","sq",IF(E4575="Jumia","Jum",E4575))</f>
        <v>Jum</v>
      </c>
      <c r="Q4575">
        <f>VLOOKUP(ecommerce_10000[[#This Row],[City]],F:I,4,FALSE)</f>
        <v>13290.4</v>
      </c>
      <c r="R4575" s="1">
        <f>SUMIF(C:C,ecommerce_10000[[#This Row],[Category]],I:I)</f>
        <v>92327183.770000085</v>
      </c>
      <c r="S4575" s="1">
        <f>SUMIFS(I:I,C:C,C4575)</f>
        <v>92327183.770000085</v>
      </c>
      <c r="T4575" s="1" t="str">
        <f>INDEX(F:F,MATCH(ecommerce_10000[[#This Row],[TotalAmount]],I:I,0))</f>
        <v>Alexandria</v>
      </c>
    </row>
    <row r="4576" spans="1:20" x14ac:dyDescent="0.3">
      <c r="A4576" s="1" t="s">
        <v>4620</v>
      </c>
      <c r="B4576" s="1" t="s">
        <v>49</v>
      </c>
      <c r="C4576" s="1" t="s">
        <v>14</v>
      </c>
      <c r="D4576" s="1" t="s">
        <v>50</v>
      </c>
      <c r="E4576" s="1" t="s">
        <v>16</v>
      </c>
      <c r="F4576" s="1" t="s">
        <v>23</v>
      </c>
      <c r="G4576">
        <v>14701.6</v>
      </c>
      <c r="H4576">
        <v>4</v>
      </c>
      <c r="I4576">
        <v>58806.400000000001</v>
      </c>
      <c r="J4576">
        <v>2.4</v>
      </c>
      <c r="K4576">
        <v>2329</v>
      </c>
      <c r="L4576" s="2">
        <v>45515</v>
      </c>
      <c r="O4576" t="str">
        <f>IF(ecommerce_10000[[#This Row],[Platform]]="Souq","sq",ecommerce_10000[[#This Row],[Platform]])</f>
        <v>sq</v>
      </c>
      <c r="P4576" t="str">
        <f>IF(E4576="Souq","sq",IF(E4576="Jumia","Jum",E4576))</f>
        <v>sq</v>
      </c>
      <c r="Q4576">
        <f>VLOOKUP(ecommerce_10000[[#This Row],[City]],F:I,4,FALSE)</f>
        <v>13290.4</v>
      </c>
      <c r="R4576" s="1">
        <f>SUMIF(C:C,ecommerce_10000[[#This Row],[Category]],I:I)</f>
        <v>92327183.770000085</v>
      </c>
      <c r="S4576" s="1">
        <f>SUMIFS(I:I,C:C,C4576)</f>
        <v>92327183.770000085</v>
      </c>
      <c r="T4576" s="1" t="str">
        <f>INDEX(F:F,MATCH(ecommerce_10000[[#This Row],[TotalAmount]],I:I,0))</f>
        <v>Alexandria</v>
      </c>
    </row>
    <row r="4577" spans="1:20" x14ac:dyDescent="0.3">
      <c r="A4577" s="1" t="s">
        <v>4621</v>
      </c>
      <c r="B4577" s="1" t="s">
        <v>49</v>
      </c>
      <c r="C4577" s="1" t="s">
        <v>14</v>
      </c>
      <c r="D4577" s="1" t="s">
        <v>50</v>
      </c>
      <c r="E4577" s="1" t="s">
        <v>16</v>
      </c>
      <c r="F4577" s="1" t="s">
        <v>17</v>
      </c>
      <c r="G4577">
        <v>3371.69</v>
      </c>
      <c r="H4577">
        <v>3</v>
      </c>
      <c r="I4577">
        <v>10115.07</v>
      </c>
      <c r="J4577">
        <v>2.25</v>
      </c>
      <c r="K4577">
        <v>1845</v>
      </c>
      <c r="L4577" s="2">
        <v>45391</v>
      </c>
      <c r="O4577" t="str">
        <f>IF(ecommerce_10000[[#This Row],[Platform]]="Souq","sq",ecommerce_10000[[#This Row],[Platform]])</f>
        <v>sq</v>
      </c>
      <c r="P4577" t="str">
        <f>IF(E4577="Souq","sq",IF(E4577="Jumia","Jum",E4577))</f>
        <v>sq</v>
      </c>
      <c r="Q4577">
        <f>VLOOKUP(ecommerce_10000[[#This Row],[City]],F:I,4,FALSE)</f>
        <v>16284.02</v>
      </c>
      <c r="R4577" s="1">
        <f>SUMIF(C:C,ecommerce_10000[[#This Row],[Category]],I:I)</f>
        <v>92327183.770000085</v>
      </c>
      <c r="S4577" s="1">
        <f>SUMIFS(I:I,C:C,C4577)</f>
        <v>92327183.770000085</v>
      </c>
      <c r="T4577" s="1" t="str">
        <f>INDEX(F:F,MATCH(ecommerce_10000[[#This Row],[TotalAmount]],I:I,0))</f>
        <v>Cairo</v>
      </c>
    </row>
    <row r="4578" spans="1:20" x14ac:dyDescent="0.3">
      <c r="A4578" s="1" t="s">
        <v>4622</v>
      </c>
      <c r="B4578" s="1" t="s">
        <v>53</v>
      </c>
      <c r="C4578" s="1" t="s">
        <v>31</v>
      </c>
      <c r="D4578" s="1" t="s">
        <v>54</v>
      </c>
      <c r="E4578" s="1" t="s">
        <v>22</v>
      </c>
      <c r="F4578" s="1" t="s">
        <v>28</v>
      </c>
      <c r="G4578">
        <v>6020.47</v>
      </c>
      <c r="H4578">
        <v>5</v>
      </c>
      <c r="I4578">
        <v>30102.35</v>
      </c>
      <c r="J4578">
        <v>2.4900000000000002</v>
      </c>
      <c r="K4578">
        <v>3911</v>
      </c>
      <c r="L4578" s="2">
        <v>45447</v>
      </c>
      <c r="O4578" t="str">
        <f>IF(ecommerce_10000[[#This Row],[Platform]]="Souq","sq",ecommerce_10000[[#This Row],[Platform]])</f>
        <v>Jumia</v>
      </c>
      <c r="P4578" t="str">
        <f>IF(E4578="Souq","sq",IF(E4578="Jumia","Jum",E4578))</f>
        <v>Jum</v>
      </c>
      <c r="Q4578">
        <f>VLOOKUP(ecommerce_10000[[#This Row],[City]],F:I,4,FALSE)</f>
        <v>26648.76</v>
      </c>
      <c r="R4578" s="1">
        <f>SUMIF(C:C,ecommerce_10000[[#This Row],[Category]],I:I)</f>
        <v>57542997.559999913</v>
      </c>
      <c r="S4578" s="1">
        <f>SUMIFS(I:I,C:C,C4578)</f>
        <v>57542997.559999913</v>
      </c>
      <c r="T4578" s="1" t="str">
        <f>INDEX(F:F,MATCH(ecommerce_10000[[#This Row],[TotalAmount]],I:I,0))</f>
        <v>Casablanca</v>
      </c>
    </row>
    <row r="4579" spans="1:20" x14ac:dyDescent="0.3">
      <c r="A4579" s="1" t="s">
        <v>4623</v>
      </c>
      <c r="B4579" s="1" t="s">
        <v>53</v>
      </c>
      <c r="C4579" s="1" t="s">
        <v>31</v>
      </c>
      <c r="D4579" s="1" t="s">
        <v>54</v>
      </c>
      <c r="E4579" s="1" t="s">
        <v>47</v>
      </c>
      <c r="F4579" s="1" t="s">
        <v>17</v>
      </c>
      <c r="G4579">
        <v>7864.85</v>
      </c>
      <c r="H4579">
        <v>5</v>
      </c>
      <c r="I4579">
        <v>39324.25</v>
      </c>
      <c r="J4579">
        <v>2.15</v>
      </c>
      <c r="K4579">
        <v>1227</v>
      </c>
      <c r="L4579" s="2">
        <v>45370</v>
      </c>
      <c r="O4579" t="str">
        <f>IF(ecommerce_10000[[#This Row],[Platform]]="Souq","sq",ecommerce_10000[[#This Row],[Platform]])</f>
        <v>Amazon</v>
      </c>
      <c r="P4579" t="str">
        <f>IF(E4579="Souq","sq",IF(E4579="Jumia","Jum",E4579))</f>
        <v>Amazon</v>
      </c>
      <c r="Q4579">
        <f>VLOOKUP(ecommerce_10000[[#This Row],[City]],F:I,4,FALSE)</f>
        <v>16284.02</v>
      </c>
      <c r="R4579" s="1">
        <f>SUMIF(C:C,ecommerce_10000[[#This Row],[Category]],I:I)</f>
        <v>57542997.559999913</v>
      </c>
      <c r="S4579" s="1">
        <f>SUMIFS(I:I,C:C,C4579)</f>
        <v>57542997.559999913</v>
      </c>
      <c r="T4579" s="1" t="str">
        <f>INDEX(F:F,MATCH(ecommerce_10000[[#This Row],[TotalAmount]],I:I,0))</f>
        <v>Cairo</v>
      </c>
    </row>
    <row r="4580" spans="1:20" x14ac:dyDescent="0.3">
      <c r="A4580" s="1" t="s">
        <v>4624</v>
      </c>
      <c r="B4580" s="1" t="s">
        <v>25</v>
      </c>
      <c r="C4580" s="1" t="s">
        <v>26</v>
      </c>
      <c r="D4580" s="1" t="s">
        <v>27</v>
      </c>
      <c r="E4580" s="1" t="s">
        <v>47</v>
      </c>
      <c r="F4580" s="1" t="s">
        <v>40</v>
      </c>
      <c r="G4580">
        <v>11715.05</v>
      </c>
      <c r="H4580">
        <v>4</v>
      </c>
      <c r="I4580">
        <v>46860.2</v>
      </c>
      <c r="J4580">
        <v>2.62</v>
      </c>
      <c r="K4580">
        <v>108</v>
      </c>
      <c r="L4580" s="2">
        <v>45322</v>
      </c>
      <c r="O4580" t="str">
        <f>IF(ecommerce_10000[[#This Row],[Platform]]="Souq","sq",ecommerce_10000[[#This Row],[Platform]])</f>
        <v>Amazon</v>
      </c>
      <c r="P4580" t="str">
        <f>IF(E4580="Souq","sq",IF(E4580="Jumia","Jum",E4580))</f>
        <v>Amazon</v>
      </c>
      <c r="Q4580">
        <f>VLOOKUP(ecommerce_10000[[#This Row],[City]],F:I,4,FALSE)</f>
        <v>99349.3</v>
      </c>
      <c r="R4580" s="1">
        <f>SUMIF(C:C,ecommerce_10000[[#This Row],[Category]],I:I)</f>
        <v>29200970.130000021</v>
      </c>
      <c r="S4580" s="1">
        <f>SUMIFS(I:I,C:C,C4580)</f>
        <v>29200970.130000021</v>
      </c>
      <c r="T4580" s="1" t="str">
        <f>INDEX(F:F,MATCH(ecommerce_10000[[#This Row],[TotalAmount]],I:I,0))</f>
        <v>Riyadh</v>
      </c>
    </row>
    <row r="4581" spans="1:20" x14ac:dyDescent="0.3">
      <c r="A4581" s="1" t="s">
        <v>4625</v>
      </c>
      <c r="B4581" s="1" t="s">
        <v>35</v>
      </c>
      <c r="C4581" s="1" t="s">
        <v>14</v>
      </c>
      <c r="D4581" s="1" t="s">
        <v>36</v>
      </c>
      <c r="E4581" s="1" t="s">
        <v>16</v>
      </c>
      <c r="F4581" s="1" t="s">
        <v>17</v>
      </c>
      <c r="G4581">
        <v>4571.17</v>
      </c>
      <c r="H4581">
        <v>5</v>
      </c>
      <c r="I4581">
        <v>22855.85</v>
      </c>
      <c r="J4581">
        <v>4.7300000000000004</v>
      </c>
      <c r="K4581">
        <v>1371</v>
      </c>
      <c r="L4581" s="2">
        <v>45422</v>
      </c>
      <c r="O4581" t="str">
        <f>IF(ecommerce_10000[[#This Row],[Platform]]="Souq","sq",ecommerce_10000[[#This Row],[Platform]])</f>
        <v>sq</v>
      </c>
      <c r="P4581" t="str">
        <f>IF(E4581="Souq","sq",IF(E4581="Jumia","Jum",E4581))</f>
        <v>sq</v>
      </c>
      <c r="Q4581">
        <f>VLOOKUP(ecommerce_10000[[#This Row],[City]],F:I,4,FALSE)</f>
        <v>16284.02</v>
      </c>
      <c r="R4581" s="1">
        <f>SUMIF(C:C,ecommerce_10000[[#This Row],[Category]],I:I)</f>
        <v>92327183.770000085</v>
      </c>
      <c r="S4581" s="1">
        <f>SUMIFS(I:I,C:C,C4581)</f>
        <v>92327183.770000085</v>
      </c>
      <c r="T4581" s="1" t="str">
        <f>INDEX(F:F,MATCH(ecommerce_10000[[#This Row],[TotalAmount]],I:I,0))</f>
        <v>Cairo</v>
      </c>
    </row>
    <row r="4582" spans="1:20" x14ac:dyDescent="0.3">
      <c r="A4582" s="1" t="s">
        <v>4626</v>
      </c>
      <c r="B4582" s="1" t="s">
        <v>30</v>
      </c>
      <c r="C4582" s="1" t="s">
        <v>31</v>
      </c>
      <c r="D4582" s="1" t="s">
        <v>32</v>
      </c>
      <c r="E4582" s="1" t="s">
        <v>16</v>
      </c>
      <c r="F4582" s="1" t="s">
        <v>33</v>
      </c>
      <c r="G4582">
        <v>5949.11</v>
      </c>
      <c r="H4582">
        <v>5</v>
      </c>
      <c r="I4582">
        <v>29745.55</v>
      </c>
      <c r="J4582">
        <v>3.12</v>
      </c>
      <c r="K4582">
        <v>410</v>
      </c>
      <c r="L4582" s="2">
        <v>45647</v>
      </c>
      <c r="O4582" t="str">
        <f>IF(ecommerce_10000[[#This Row],[Platform]]="Souq","sq",ecommerce_10000[[#This Row],[Platform]])</f>
        <v>sq</v>
      </c>
      <c r="P4582" t="str">
        <f>IF(E4582="Souq","sq",IF(E4582="Jumia","Jum",E4582))</f>
        <v>sq</v>
      </c>
      <c r="Q4582">
        <f>VLOOKUP(ecommerce_10000[[#This Row],[City]],F:I,4,FALSE)</f>
        <v>3665.44</v>
      </c>
      <c r="R4582" s="1">
        <f>SUMIF(C:C,ecommerce_10000[[#This Row],[Category]],I:I)</f>
        <v>57542997.559999913</v>
      </c>
      <c r="S4582" s="1">
        <f>SUMIFS(I:I,C:C,C4582)</f>
        <v>57542997.559999913</v>
      </c>
      <c r="T4582" s="1" t="str">
        <f>INDEX(F:F,MATCH(ecommerce_10000[[#This Row],[TotalAmount]],I:I,0))</f>
        <v>Dubai</v>
      </c>
    </row>
    <row r="4583" spans="1:20" x14ac:dyDescent="0.3">
      <c r="A4583" s="1" t="s">
        <v>4627</v>
      </c>
      <c r="B4583" s="1" t="s">
        <v>53</v>
      </c>
      <c r="C4583" s="1" t="s">
        <v>31</v>
      </c>
      <c r="D4583" s="1" t="s">
        <v>54</v>
      </c>
      <c r="E4583" s="1" t="s">
        <v>16</v>
      </c>
      <c r="F4583" s="1" t="s">
        <v>28</v>
      </c>
      <c r="G4583">
        <v>5144.16</v>
      </c>
      <c r="H4583">
        <v>2</v>
      </c>
      <c r="I4583">
        <v>10288.32</v>
      </c>
      <c r="J4583">
        <v>3.02</v>
      </c>
      <c r="K4583">
        <v>1269</v>
      </c>
      <c r="L4583" s="2">
        <v>45312</v>
      </c>
      <c r="O4583" t="str">
        <f>IF(ecommerce_10000[[#This Row],[Platform]]="Souq","sq",ecommerce_10000[[#This Row],[Platform]])</f>
        <v>sq</v>
      </c>
      <c r="P4583" t="str">
        <f>IF(E4583="Souq","sq",IF(E4583="Jumia","Jum",E4583))</f>
        <v>sq</v>
      </c>
      <c r="Q4583">
        <f>VLOOKUP(ecommerce_10000[[#This Row],[City]],F:I,4,FALSE)</f>
        <v>26648.76</v>
      </c>
      <c r="R4583" s="1">
        <f>SUMIF(C:C,ecommerce_10000[[#This Row],[Category]],I:I)</f>
        <v>57542997.559999913</v>
      </c>
      <c r="S4583" s="1">
        <f>SUMIFS(I:I,C:C,C4583)</f>
        <v>57542997.559999913</v>
      </c>
      <c r="T4583" s="1" t="str">
        <f>INDEX(F:F,MATCH(ecommerce_10000[[#This Row],[TotalAmount]],I:I,0))</f>
        <v>Casablanca</v>
      </c>
    </row>
    <row r="4584" spans="1:20" x14ac:dyDescent="0.3">
      <c r="A4584" s="1" t="s">
        <v>4628</v>
      </c>
      <c r="B4584" s="1" t="s">
        <v>43</v>
      </c>
      <c r="C4584" s="1" t="s">
        <v>44</v>
      </c>
      <c r="D4584" s="1" t="s">
        <v>45</v>
      </c>
      <c r="E4584" s="1" t="s">
        <v>22</v>
      </c>
      <c r="F4584" s="1" t="s">
        <v>28</v>
      </c>
      <c r="G4584">
        <v>3258.3</v>
      </c>
      <c r="H4584">
        <v>5</v>
      </c>
      <c r="I4584">
        <v>16291.5</v>
      </c>
      <c r="J4584">
        <v>2.33</v>
      </c>
      <c r="K4584">
        <v>1234</v>
      </c>
      <c r="L4584" s="2">
        <v>45304</v>
      </c>
      <c r="O4584" t="str">
        <f>IF(ecommerce_10000[[#This Row],[Platform]]="Souq","sq",ecommerce_10000[[#This Row],[Platform]])</f>
        <v>Jumia</v>
      </c>
      <c r="P4584" t="str">
        <f>IF(E4584="Souq","sq",IF(E4584="Jumia","Jum",E4584))</f>
        <v>Jum</v>
      </c>
      <c r="Q4584">
        <f>VLOOKUP(ecommerce_10000[[#This Row],[City]],F:I,4,FALSE)</f>
        <v>26648.76</v>
      </c>
      <c r="R4584" s="1">
        <f>SUMIF(C:C,ecommerce_10000[[#This Row],[Category]],I:I)</f>
        <v>31420413.200000018</v>
      </c>
      <c r="S4584" s="1">
        <f>SUMIFS(I:I,C:C,C4584)</f>
        <v>31420413.200000018</v>
      </c>
      <c r="T4584" s="1" t="str">
        <f>INDEX(F:F,MATCH(ecommerce_10000[[#This Row],[TotalAmount]],I:I,0))</f>
        <v>Casablanca</v>
      </c>
    </row>
    <row r="4585" spans="1:20" x14ac:dyDescent="0.3">
      <c r="A4585" s="1" t="s">
        <v>4629</v>
      </c>
      <c r="B4585" s="1" t="s">
        <v>25</v>
      </c>
      <c r="C4585" s="1" t="s">
        <v>26</v>
      </c>
      <c r="D4585" s="1" t="s">
        <v>27</v>
      </c>
      <c r="E4585" s="1" t="s">
        <v>16</v>
      </c>
      <c r="F4585" s="1" t="s">
        <v>33</v>
      </c>
      <c r="G4585">
        <v>14908.23</v>
      </c>
      <c r="H4585">
        <v>3</v>
      </c>
      <c r="I4585">
        <v>44724.69</v>
      </c>
      <c r="J4585">
        <v>4.22</v>
      </c>
      <c r="K4585">
        <v>138</v>
      </c>
      <c r="L4585" s="2">
        <v>45351</v>
      </c>
      <c r="O4585" t="str">
        <f>IF(ecommerce_10000[[#This Row],[Platform]]="Souq","sq",ecommerce_10000[[#This Row],[Platform]])</f>
        <v>sq</v>
      </c>
      <c r="P4585" t="str">
        <f>IF(E4585="Souq","sq",IF(E4585="Jumia","Jum",E4585))</f>
        <v>sq</v>
      </c>
      <c r="Q4585">
        <f>VLOOKUP(ecommerce_10000[[#This Row],[City]],F:I,4,FALSE)</f>
        <v>3665.44</v>
      </c>
      <c r="R4585" s="1">
        <f>SUMIF(C:C,ecommerce_10000[[#This Row],[Category]],I:I)</f>
        <v>29200970.130000021</v>
      </c>
      <c r="S4585" s="1">
        <f>SUMIFS(I:I,C:C,C4585)</f>
        <v>29200970.130000021</v>
      </c>
      <c r="T4585" s="1" t="str">
        <f>INDEX(F:F,MATCH(ecommerce_10000[[#This Row],[TotalAmount]],I:I,0))</f>
        <v>Dubai</v>
      </c>
    </row>
    <row r="4586" spans="1:20" x14ac:dyDescent="0.3">
      <c r="A4586" s="1" t="s">
        <v>4630</v>
      </c>
      <c r="B4586" s="1" t="s">
        <v>25</v>
      </c>
      <c r="C4586" s="1" t="s">
        <v>26</v>
      </c>
      <c r="D4586" s="1" t="s">
        <v>27</v>
      </c>
      <c r="E4586" s="1" t="s">
        <v>47</v>
      </c>
      <c r="F4586" s="1" t="s">
        <v>33</v>
      </c>
      <c r="G4586">
        <v>5383.24</v>
      </c>
      <c r="H4586">
        <v>3</v>
      </c>
      <c r="I4586">
        <v>16149.72</v>
      </c>
      <c r="J4586">
        <v>3.62</v>
      </c>
      <c r="K4586">
        <v>4464</v>
      </c>
      <c r="L4586" s="2">
        <v>45430</v>
      </c>
      <c r="O4586" t="str">
        <f>IF(ecommerce_10000[[#This Row],[Platform]]="Souq","sq",ecommerce_10000[[#This Row],[Platform]])</f>
        <v>Amazon</v>
      </c>
      <c r="P4586" t="str">
        <f>IF(E4586="Souq","sq",IF(E4586="Jumia","Jum",E4586))</f>
        <v>Amazon</v>
      </c>
      <c r="Q4586">
        <f>VLOOKUP(ecommerce_10000[[#This Row],[City]],F:I,4,FALSE)</f>
        <v>3665.44</v>
      </c>
      <c r="R4586" s="1">
        <f>SUMIF(C:C,ecommerce_10000[[#This Row],[Category]],I:I)</f>
        <v>29200970.130000021</v>
      </c>
      <c r="S4586" s="1">
        <f>SUMIFS(I:I,C:C,C4586)</f>
        <v>29200970.130000021</v>
      </c>
      <c r="T4586" s="1" t="str">
        <f>INDEX(F:F,MATCH(ecommerce_10000[[#This Row],[TotalAmount]],I:I,0))</f>
        <v>Dubai</v>
      </c>
    </row>
    <row r="4587" spans="1:20" x14ac:dyDescent="0.3">
      <c r="A4587" s="1" t="s">
        <v>4631</v>
      </c>
      <c r="B4587" s="1" t="s">
        <v>38</v>
      </c>
      <c r="C4587" s="1" t="s">
        <v>20</v>
      </c>
      <c r="D4587" s="1" t="s">
        <v>39</v>
      </c>
      <c r="E4587" s="1" t="s">
        <v>47</v>
      </c>
      <c r="F4587" s="1" t="s">
        <v>17</v>
      </c>
      <c r="G4587">
        <v>18518.54</v>
      </c>
      <c r="H4587">
        <v>1</v>
      </c>
      <c r="I4587">
        <v>18518.54</v>
      </c>
      <c r="J4587">
        <v>1.34</v>
      </c>
      <c r="K4587">
        <v>4166</v>
      </c>
      <c r="L4587" s="2">
        <v>45487</v>
      </c>
      <c r="O4587" t="str">
        <f>IF(ecommerce_10000[[#This Row],[Platform]]="Souq","sq",ecommerce_10000[[#This Row],[Platform]])</f>
        <v>Amazon</v>
      </c>
      <c r="P4587" t="str">
        <f>IF(E4587="Souq","sq",IF(E4587="Jumia","Jum",E4587))</f>
        <v>Amazon</v>
      </c>
      <c r="Q4587">
        <f>VLOOKUP(ecommerce_10000[[#This Row],[City]],F:I,4,FALSE)</f>
        <v>16284.02</v>
      </c>
      <c r="R4587" s="1">
        <f>SUMIF(C:C,ecommerce_10000[[#This Row],[Category]],I:I)</f>
        <v>91504159.730000004</v>
      </c>
      <c r="S4587" s="1">
        <f>SUMIFS(I:I,C:C,C4587)</f>
        <v>91504159.730000004</v>
      </c>
      <c r="T4587" s="1" t="str">
        <f>INDEX(F:F,MATCH(ecommerce_10000[[#This Row],[TotalAmount]],I:I,0))</f>
        <v>Cairo</v>
      </c>
    </row>
    <row r="4588" spans="1:20" x14ac:dyDescent="0.3">
      <c r="A4588" s="1" t="s">
        <v>4632</v>
      </c>
      <c r="B4588" s="1" t="s">
        <v>25</v>
      </c>
      <c r="C4588" s="1" t="s">
        <v>26</v>
      </c>
      <c r="D4588" s="1" t="s">
        <v>27</v>
      </c>
      <c r="E4588" s="1" t="s">
        <v>22</v>
      </c>
      <c r="F4588" s="1" t="s">
        <v>23</v>
      </c>
      <c r="G4588">
        <v>17149</v>
      </c>
      <c r="H4588">
        <v>3</v>
      </c>
      <c r="I4588">
        <v>51447</v>
      </c>
      <c r="J4588">
        <v>4.4800000000000004</v>
      </c>
      <c r="K4588">
        <v>2533</v>
      </c>
      <c r="L4588" s="2">
        <v>45622</v>
      </c>
      <c r="O4588" t="str">
        <f>IF(ecommerce_10000[[#This Row],[Platform]]="Souq","sq",ecommerce_10000[[#This Row],[Platform]])</f>
        <v>Jumia</v>
      </c>
      <c r="P4588" t="str">
        <f>IF(E4588="Souq","sq",IF(E4588="Jumia","Jum",E4588))</f>
        <v>Jum</v>
      </c>
      <c r="Q4588">
        <f>VLOOKUP(ecommerce_10000[[#This Row],[City]],F:I,4,FALSE)</f>
        <v>13290.4</v>
      </c>
      <c r="R4588" s="1">
        <f>SUMIF(C:C,ecommerce_10000[[#This Row],[Category]],I:I)</f>
        <v>29200970.130000021</v>
      </c>
      <c r="S4588" s="1">
        <f>SUMIFS(I:I,C:C,C4588)</f>
        <v>29200970.130000021</v>
      </c>
      <c r="T4588" s="1" t="str">
        <f>INDEX(F:F,MATCH(ecommerce_10000[[#This Row],[TotalAmount]],I:I,0))</f>
        <v>Alexandria</v>
      </c>
    </row>
    <row r="4589" spans="1:20" x14ac:dyDescent="0.3">
      <c r="A4589" s="1" t="s">
        <v>4633</v>
      </c>
      <c r="B4589" s="1" t="s">
        <v>25</v>
      </c>
      <c r="C4589" s="1" t="s">
        <v>26</v>
      </c>
      <c r="D4589" s="1" t="s">
        <v>27</v>
      </c>
      <c r="E4589" s="1" t="s">
        <v>22</v>
      </c>
      <c r="F4589" s="1" t="s">
        <v>40</v>
      </c>
      <c r="G4589">
        <v>12664.79</v>
      </c>
      <c r="H4589">
        <v>2</v>
      </c>
      <c r="I4589">
        <v>25329.58</v>
      </c>
      <c r="J4589">
        <v>4.99</v>
      </c>
      <c r="K4589">
        <v>2033</v>
      </c>
      <c r="L4589" s="2">
        <v>45590</v>
      </c>
      <c r="O4589" t="str">
        <f>IF(ecommerce_10000[[#This Row],[Platform]]="Souq","sq",ecommerce_10000[[#This Row],[Platform]])</f>
        <v>Jumia</v>
      </c>
      <c r="P4589" t="str">
        <f>IF(E4589="Souq","sq",IF(E4589="Jumia","Jum",E4589))</f>
        <v>Jum</v>
      </c>
      <c r="Q4589">
        <f>VLOOKUP(ecommerce_10000[[#This Row],[City]],F:I,4,FALSE)</f>
        <v>99349.3</v>
      </c>
      <c r="R4589" s="1">
        <f>SUMIF(C:C,ecommerce_10000[[#This Row],[Category]],I:I)</f>
        <v>29200970.130000021</v>
      </c>
      <c r="S4589" s="1">
        <f>SUMIFS(I:I,C:C,C4589)</f>
        <v>29200970.130000021</v>
      </c>
      <c r="T4589" s="1" t="str">
        <f>INDEX(F:F,MATCH(ecommerce_10000[[#This Row],[TotalAmount]],I:I,0))</f>
        <v>Riyadh</v>
      </c>
    </row>
    <row r="4590" spans="1:20" x14ac:dyDescent="0.3">
      <c r="A4590" s="1" t="s">
        <v>4634</v>
      </c>
      <c r="B4590" s="1" t="s">
        <v>25</v>
      </c>
      <c r="C4590" s="1" t="s">
        <v>26</v>
      </c>
      <c r="D4590" s="1" t="s">
        <v>27</v>
      </c>
      <c r="E4590" s="1" t="s">
        <v>16</v>
      </c>
      <c r="F4590" s="1" t="s">
        <v>33</v>
      </c>
      <c r="G4590">
        <v>3497.58</v>
      </c>
      <c r="H4590">
        <v>1</v>
      </c>
      <c r="I4590">
        <v>3497.58</v>
      </c>
      <c r="J4590">
        <v>3.27</v>
      </c>
      <c r="K4590">
        <v>2818</v>
      </c>
      <c r="L4590" s="2">
        <v>45445</v>
      </c>
      <c r="O4590" t="str">
        <f>IF(ecommerce_10000[[#This Row],[Platform]]="Souq","sq",ecommerce_10000[[#This Row],[Platform]])</f>
        <v>sq</v>
      </c>
      <c r="P4590" t="str">
        <f>IF(E4590="Souq","sq",IF(E4590="Jumia","Jum",E4590))</f>
        <v>sq</v>
      </c>
      <c r="Q4590">
        <f>VLOOKUP(ecommerce_10000[[#This Row],[City]],F:I,4,FALSE)</f>
        <v>3665.44</v>
      </c>
      <c r="R4590" s="1">
        <f>SUMIF(C:C,ecommerce_10000[[#This Row],[Category]],I:I)</f>
        <v>29200970.130000021</v>
      </c>
      <c r="S4590" s="1">
        <f>SUMIFS(I:I,C:C,C4590)</f>
        <v>29200970.130000021</v>
      </c>
      <c r="T4590" s="1" t="str">
        <f>INDEX(F:F,MATCH(ecommerce_10000[[#This Row],[TotalAmount]],I:I,0))</f>
        <v>Dubai</v>
      </c>
    </row>
    <row r="4591" spans="1:20" x14ac:dyDescent="0.3">
      <c r="A4591" s="1" t="s">
        <v>4635</v>
      </c>
      <c r="B4591" s="1" t="s">
        <v>13</v>
      </c>
      <c r="C4591" s="1" t="s">
        <v>14</v>
      </c>
      <c r="D4591" s="1" t="s">
        <v>15</v>
      </c>
      <c r="E4591" s="1" t="s">
        <v>47</v>
      </c>
      <c r="F4591" s="1" t="s">
        <v>40</v>
      </c>
      <c r="G4591">
        <v>1755.83</v>
      </c>
      <c r="H4591">
        <v>1</v>
      </c>
      <c r="I4591">
        <v>1755.83</v>
      </c>
      <c r="J4591">
        <v>3.28</v>
      </c>
      <c r="K4591">
        <v>3088</v>
      </c>
      <c r="L4591" s="2">
        <v>45585</v>
      </c>
      <c r="O4591" t="str">
        <f>IF(ecommerce_10000[[#This Row],[Platform]]="Souq","sq",ecommerce_10000[[#This Row],[Platform]])</f>
        <v>Amazon</v>
      </c>
      <c r="P4591" t="str">
        <f>IF(E4591="Souq","sq",IF(E4591="Jumia","Jum",E4591))</f>
        <v>Amazon</v>
      </c>
      <c r="Q4591">
        <f>VLOOKUP(ecommerce_10000[[#This Row],[City]],F:I,4,FALSE)</f>
        <v>99349.3</v>
      </c>
      <c r="R4591" s="1">
        <f>SUMIF(C:C,ecommerce_10000[[#This Row],[Category]],I:I)</f>
        <v>92327183.770000085</v>
      </c>
      <c r="S4591" s="1">
        <f>SUMIFS(I:I,C:C,C4591)</f>
        <v>92327183.770000085</v>
      </c>
      <c r="T4591" s="1" t="str">
        <f>INDEX(F:F,MATCH(ecommerce_10000[[#This Row],[TotalAmount]],I:I,0))</f>
        <v>Riyadh</v>
      </c>
    </row>
    <row r="4592" spans="1:20" x14ac:dyDescent="0.3">
      <c r="A4592" s="1" t="s">
        <v>4636</v>
      </c>
      <c r="B4592" s="1" t="s">
        <v>35</v>
      </c>
      <c r="C4592" s="1" t="s">
        <v>14</v>
      </c>
      <c r="D4592" s="1" t="s">
        <v>36</v>
      </c>
      <c r="E4592" s="1" t="s">
        <v>47</v>
      </c>
      <c r="F4592" s="1" t="s">
        <v>17</v>
      </c>
      <c r="G4592">
        <v>15141.13</v>
      </c>
      <c r="H4592">
        <v>4</v>
      </c>
      <c r="I4592">
        <v>60564.52</v>
      </c>
      <c r="J4592">
        <v>2.64</v>
      </c>
      <c r="K4592">
        <v>1144</v>
      </c>
      <c r="L4592" s="2">
        <v>45452</v>
      </c>
      <c r="O4592" t="str">
        <f>IF(ecommerce_10000[[#This Row],[Platform]]="Souq","sq",ecommerce_10000[[#This Row],[Platform]])</f>
        <v>Amazon</v>
      </c>
      <c r="P4592" t="str">
        <f>IF(E4592="Souq","sq",IF(E4592="Jumia","Jum",E4592))</f>
        <v>Amazon</v>
      </c>
      <c r="Q4592">
        <f>VLOOKUP(ecommerce_10000[[#This Row],[City]],F:I,4,FALSE)</f>
        <v>16284.02</v>
      </c>
      <c r="R4592" s="1">
        <f>SUMIF(C:C,ecommerce_10000[[#This Row],[Category]],I:I)</f>
        <v>92327183.770000085</v>
      </c>
      <c r="S4592" s="1">
        <f>SUMIFS(I:I,C:C,C4592)</f>
        <v>92327183.770000085</v>
      </c>
      <c r="T4592" s="1" t="str">
        <f>INDEX(F:F,MATCH(ecommerce_10000[[#This Row],[TotalAmount]],I:I,0))</f>
        <v>Cairo</v>
      </c>
    </row>
    <row r="4593" spans="1:20" x14ac:dyDescent="0.3">
      <c r="A4593" s="1" t="s">
        <v>4637</v>
      </c>
      <c r="B4593" s="1" t="s">
        <v>38</v>
      </c>
      <c r="C4593" s="1" t="s">
        <v>20</v>
      </c>
      <c r="D4593" s="1" t="s">
        <v>39</v>
      </c>
      <c r="E4593" s="1" t="s">
        <v>16</v>
      </c>
      <c r="F4593" s="1" t="s">
        <v>33</v>
      </c>
      <c r="G4593">
        <v>19830.77</v>
      </c>
      <c r="H4593">
        <v>3</v>
      </c>
      <c r="I4593">
        <v>59492.31</v>
      </c>
      <c r="J4593">
        <v>2.96</v>
      </c>
      <c r="K4593">
        <v>1307</v>
      </c>
      <c r="L4593" s="2">
        <v>45590</v>
      </c>
      <c r="O4593" t="str">
        <f>IF(ecommerce_10000[[#This Row],[Platform]]="Souq","sq",ecommerce_10000[[#This Row],[Platform]])</f>
        <v>sq</v>
      </c>
      <c r="P4593" t="str">
        <f>IF(E4593="Souq","sq",IF(E4593="Jumia","Jum",E4593))</f>
        <v>sq</v>
      </c>
      <c r="Q4593">
        <f>VLOOKUP(ecommerce_10000[[#This Row],[City]],F:I,4,FALSE)</f>
        <v>3665.44</v>
      </c>
      <c r="R4593" s="1">
        <f>SUMIF(C:C,ecommerce_10000[[#This Row],[Category]],I:I)</f>
        <v>91504159.730000004</v>
      </c>
      <c r="S4593" s="1">
        <f>SUMIFS(I:I,C:C,C4593)</f>
        <v>91504159.730000004</v>
      </c>
      <c r="T4593" s="1" t="str">
        <f>INDEX(F:F,MATCH(ecommerce_10000[[#This Row],[TotalAmount]],I:I,0))</f>
        <v>Dubai</v>
      </c>
    </row>
    <row r="4594" spans="1:20" x14ac:dyDescent="0.3">
      <c r="A4594" s="1" t="s">
        <v>4638</v>
      </c>
      <c r="B4594" s="1" t="s">
        <v>19</v>
      </c>
      <c r="C4594" s="1" t="s">
        <v>20</v>
      </c>
      <c r="D4594" s="1" t="s">
        <v>21</v>
      </c>
      <c r="E4594" s="1" t="s">
        <v>16</v>
      </c>
      <c r="F4594" s="1" t="s">
        <v>17</v>
      </c>
      <c r="G4594">
        <v>17798.41</v>
      </c>
      <c r="H4594">
        <v>5</v>
      </c>
      <c r="I4594">
        <v>88992.05</v>
      </c>
      <c r="J4594">
        <v>3.29</v>
      </c>
      <c r="K4594">
        <v>4713</v>
      </c>
      <c r="L4594" s="2">
        <v>45475</v>
      </c>
      <c r="O4594" t="str">
        <f>IF(ecommerce_10000[[#This Row],[Platform]]="Souq","sq",ecommerce_10000[[#This Row],[Platform]])</f>
        <v>sq</v>
      </c>
      <c r="P4594" t="str">
        <f>IF(E4594="Souq","sq",IF(E4594="Jumia","Jum",E4594))</f>
        <v>sq</v>
      </c>
      <c r="Q4594">
        <f>VLOOKUP(ecommerce_10000[[#This Row],[City]],F:I,4,FALSE)</f>
        <v>16284.02</v>
      </c>
      <c r="R4594" s="1">
        <f>SUMIF(C:C,ecommerce_10000[[#This Row],[Category]],I:I)</f>
        <v>91504159.730000004</v>
      </c>
      <c r="S4594" s="1">
        <f>SUMIFS(I:I,C:C,C4594)</f>
        <v>91504159.730000004</v>
      </c>
      <c r="T4594" s="1" t="str">
        <f>INDEX(F:F,MATCH(ecommerce_10000[[#This Row],[TotalAmount]],I:I,0))</f>
        <v>Cairo</v>
      </c>
    </row>
    <row r="4595" spans="1:20" x14ac:dyDescent="0.3">
      <c r="A4595" s="1" t="s">
        <v>4639</v>
      </c>
      <c r="B4595" s="1" t="s">
        <v>19</v>
      </c>
      <c r="C4595" s="1" t="s">
        <v>20</v>
      </c>
      <c r="D4595" s="1" t="s">
        <v>21</v>
      </c>
      <c r="E4595" s="1" t="s">
        <v>47</v>
      </c>
      <c r="F4595" s="1" t="s">
        <v>33</v>
      </c>
      <c r="G4595">
        <v>1609.89</v>
      </c>
      <c r="H4595">
        <v>4</v>
      </c>
      <c r="I4595">
        <v>6439.56</v>
      </c>
      <c r="J4595">
        <v>3.14</v>
      </c>
      <c r="K4595">
        <v>1524</v>
      </c>
      <c r="L4595" s="2">
        <v>45572</v>
      </c>
      <c r="O4595" t="str">
        <f>IF(ecommerce_10000[[#This Row],[Platform]]="Souq","sq",ecommerce_10000[[#This Row],[Platform]])</f>
        <v>Amazon</v>
      </c>
      <c r="P4595" t="str">
        <f>IF(E4595="Souq","sq",IF(E4595="Jumia","Jum",E4595))</f>
        <v>Amazon</v>
      </c>
      <c r="Q4595">
        <f>VLOOKUP(ecommerce_10000[[#This Row],[City]],F:I,4,FALSE)</f>
        <v>3665.44</v>
      </c>
      <c r="R4595" s="1">
        <f>SUMIF(C:C,ecommerce_10000[[#This Row],[Category]],I:I)</f>
        <v>91504159.730000004</v>
      </c>
      <c r="S4595" s="1">
        <f>SUMIFS(I:I,C:C,C4595)</f>
        <v>91504159.730000004</v>
      </c>
      <c r="T4595" s="1" t="str">
        <f>INDEX(F:F,MATCH(ecommerce_10000[[#This Row],[TotalAmount]],I:I,0))</f>
        <v>Dubai</v>
      </c>
    </row>
    <row r="4596" spans="1:20" x14ac:dyDescent="0.3">
      <c r="A4596" s="1" t="s">
        <v>4640</v>
      </c>
      <c r="B4596" s="1" t="s">
        <v>25</v>
      </c>
      <c r="C4596" s="1" t="s">
        <v>26</v>
      </c>
      <c r="D4596" s="1" t="s">
        <v>27</v>
      </c>
      <c r="E4596" s="1" t="s">
        <v>16</v>
      </c>
      <c r="F4596" s="1" t="s">
        <v>33</v>
      </c>
      <c r="G4596">
        <v>16111.35</v>
      </c>
      <c r="H4596">
        <v>1</v>
      </c>
      <c r="I4596">
        <v>16111.35</v>
      </c>
      <c r="J4596">
        <v>4.17</v>
      </c>
      <c r="K4596">
        <v>3103</v>
      </c>
      <c r="L4596" s="2">
        <v>45406</v>
      </c>
      <c r="O4596" t="str">
        <f>IF(ecommerce_10000[[#This Row],[Platform]]="Souq","sq",ecommerce_10000[[#This Row],[Platform]])</f>
        <v>sq</v>
      </c>
      <c r="P4596" t="str">
        <f>IF(E4596="Souq","sq",IF(E4596="Jumia","Jum",E4596))</f>
        <v>sq</v>
      </c>
      <c r="Q4596">
        <f>VLOOKUP(ecommerce_10000[[#This Row],[City]],F:I,4,FALSE)</f>
        <v>3665.44</v>
      </c>
      <c r="R4596" s="1">
        <f>SUMIF(C:C,ecommerce_10000[[#This Row],[Category]],I:I)</f>
        <v>29200970.130000021</v>
      </c>
      <c r="S4596" s="1">
        <f>SUMIFS(I:I,C:C,C4596)</f>
        <v>29200970.130000021</v>
      </c>
      <c r="T4596" s="1" t="str">
        <f>INDEX(F:F,MATCH(ecommerce_10000[[#This Row],[TotalAmount]],I:I,0))</f>
        <v>Dubai</v>
      </c>
    </row>
    <row r="4597" spans="1:20" x14ac:dyDescent="0.3">
      <c r="A4597" s="1" t="s">
        <v>4641</v>
      </c>
      <c r="B4597" s="1" t="s">
        <v>30</v>
      </c>
      <c r="C4597" s="1" t="s">
        <v>31</v>
      </c>
      <c r="D4597" s="1" t="s">
        <v>32</v>
      </c>
      <c r="E4597" s="1" t="s">
        <v>47</v>
      </c>
      <c r="F4597" s="1" t="s">
        <v>62</v>
      </c>
      <c r="G4597">
        <v>10486.53</v>
      </c>
      <c r="H4597">
        <v>1</v>
      </c>
      <c r="I4597">
        <v>10486.53</v>
      </c>
      <c r="J4597">
        <v>1.92</v>
      </c>
      <c r="K4597">
        <v>701</v>
      </c>
      <c r="L4597" s="2">
        <v>45357</v>
      </c>
      <c r="O4597" t="str">
        <f>IF(ecommerce_10000[[#This Row],[Platform]]="Souq","sq",ecommerce_10000[[#This Row],[Platform]])</f>
        <v>Amazon</v>
      </c>
      <c r="P4597" t="str">
        <f>IF(E4597="Souq","sq",IF(E4597="Jumia","Jum",E4597))</f>
        <v>Amazon</v>
      </c>
      <c r="Q4597">
        <f>VLOOKUP(ecommerce_10000[[#This Row],[City]],F:I,4,FALSE)</f>
        <v>27872.98</v>
      </c>
      <c r="R4597" s="1">
        <f>SUMIF(C:C,ecommerce_10000[[#This Row],[Category]],I:I)</f>
        <v>57542997.559999913</v>
      </c>
      <c r="S4597" s="1">
        <f>SUMIFS(I:I,C:C,C4597)</f>
        <v>57542997.559999913</v>
      </c>
      <c r="T4597" s="1" t="str">
        <f>INDEX(F:F,MATCH(ecommerce_10000[[#This Row],[TotalAmount]],I:I,0))</f>
        <v>Giza</v>
      </c>
    </row>
    <row r="4598" spans="1:20" x14ac:dyDescent="0.3">
      <c r="A4598" s="1" t="s">
        <v>4642</v>
      </c>
      <c r="B4598" s="1" t="s">
        <v>30</v>
      </c>
      <c r="C4598" s="1" t="s">
        <v>31</v>
      </c>
      <c r="D4598" s="1" t="s">
        <v>32</v>
      </c>
      <c r="E4598" s="1" t="s">
        <v>47</v>
      </c>
      <c r="F4598" s="1" t="s">
        <v>62</v>
      </c>
      <c r="G4598">
        <v>2955.99</v>
      </c>
      <c r="H4598">
        <v>3</v>
      </c>
      <c r="I4598">
        <v>8867.9699999999993</v>
      </c>
      <c r="J4598">
        <v>3.79</v>
      </c>
      <c r="K4598">
        <v>110</v>
      </c>
      <c r="L4598" s="2">
        <v>45302</v>
      </c>
      <c r="O4598" t="str">
        <f>IF(ecommerce_10000[[#This Row],[Platform]]="Souq","sq",ecommerce_10000[[#This Row],[Platform]])</f>
        <v>Amazon</v>
      </c>
      <c r="P4598" t="str">
        <f>IF(E4598="Souq","sq",IF(E4598="Jumia","Jum",E4598))</f>
        <v>Amazon</v>
      </c>
      <c r="Q4598">
        <f>VLOOKUP(ecommerce_10000[[#This Row],[City]],F:I,4,FALSE)</f>
        <v>27872.98</v>
      </c>
      <c r="R4598" s="1">
        <f>SUMIF(C:C,ecommerce_10000[[#This Row],[Category]],I:I)</f>
        <v>57542997.559999913</v>
      </c>
      <c r="S4598" s="1">
        <f>SUMIFS(I:I,C:C,C4598)</f>
        <v>57542997.559999913</v>
      </c>
      <c r="T4598" s="1" t="str">
        <f>INDEX(F:F,MATCH(ecommerce_10000[[#This Row],[TotalAmount]],I:I,0))</f>
        <v>Giza</v>
      </c>
    </row>
    <row r="4599" spans="1:20" x14ac:dyDescent="0.3">
      <c r="A4599" s="1" t="s">
        <v>4643</v>
      </c>
      <c r="B4599" s="1" t="s">
        <v>65</v>
      </c>
      <c r="C4599" s="1" t="s">
        <v>20</v>
      </c>
      <c r="D4599" s="1" t="s">
        <v>66</v>
      </c>
      <c r="E4599" s="1" t="s">
        <v>16</v>
      </c>
      <c r="F4599" s="1" t="s">
        <v>62</v>
      </c>
      <c r="G4599">
        <v>12988.32</v>
      </c>
      <c r="H4599">
        <v>2</v>
      </c>
      <c r="I4599">
        <v>25976.639999999999</v>
      </c>
      <c r="J4599">
        <v>2.19</v>
      </c>
      <c r="K4599">
        <v>4839</v>
      </c>
      <c r="L4599" s="2">
        <v>45425</v>
      </c>
      <c r="O4599" t="str">
        <f>IF(ecommerce_10000[[#This Row],[Platform]]="Souq","sq",ecommerce_10000[[#This Row],[Platform]])</f>
        <v>sq</v>
      </c>
      <c r="P4599" t="str">
        <f>IF(E4599="Souq","sq",IF(E4599="Jumia","Jum",E4599))</f>
        <v>sq</v>
      </c>
      <c r="Q4599">
        <f>VLOOKUP(ecommerce_10000[[#This Row],[City]],F:I,4,FALSE)</f>
        <v>27872.98</v>
      </c>
      <c r="R4599" s="1">
        <f>SUMIF(C:C,ecommerce_10000[[#This Row],[Category]],I:I)</f>
        <v>91504159.730000004</v>
      </c>
      <c r="S4599" s="1">
        <f>SUMIFS(I:I,C:C,C4599)</f>
        <v>91504159.730000004</v>
      </c>
      <c r="T4599" s="1" t="str">
        <f>INDEX(F:F,MATCH(ecommerce_10000[[#This Row],[TotalAmount]],I:I,0))</f>
        <v>Giza</v>
      </c>
    </row>
    <row r="4600" spans="1:20" x14ac:dyDescent="0.3">
      <c r="A4600" s="1" t="s">
        <v>4644</v>
      </c>
      <c r="B4600" s="1" t="s">
        <v>53</v>
      </c>
      <c r="C4600" s="1" t="s">
        <v>31</v>
      </c>
      <c r="D4600" s="1" t="s">
        <v>54</v>
      </c>
      <c r="E4600" s="1" t="s">
        <v>16</v>
      </c>
      <c r="F4600" s="1" t="s">
        <v>28</v>
      </c>
      <c r="G4600">
        <v>2311.89</v>
      </c>
      <c r="H4600">
        <v>2</v>
      </c>
      <c r="I4600">
        <v>4623.78</v>
      </c>
      <c r="J4600">
        <v>1.9</v>
      </c>
      <c r="K4600">
        <v>1862</v>
      </c>
      <c r="L4600" s="2">
        <v>45300</v>
      </c>
      <c r="O4600" t="str">
        <f>IF(ecommerce_10000[[#This Row],[Platform]]="Souq","sq",ecommerce_10000[[#This Row],[Platform]])</f>
        <v>sq</v>
      </c>
      <c r="P4600" t="str">
        <f>IF(E4600="Souq","sq",IF(E4600="Jumia","Jum",E4600))</f>
        <v>sq</v>
      </c>
      <c r="Q4600">
        <f>VLOOKUP(ecommerce_10000[[#This Row],[City]],F:I,4,FALSE)</f>
        <v>26648.76</v>
      </c>
      <c r="R4600" s="1">
        <f>SUMIF(C:C,ecommerce_10000[[#This Row],[Category]],I:I)</f>
        <v>57542997.559999913</v>
      </c>
      <c r="S4600" s="1">
        <f>SUMIFS(I:I,C:C,C4600)</f>
        <v>57542997.559999913</v>
      </c>
      <c r="T4600" s="1" t="str">
        <f>INDEX(F:F,MATCH(ecommerce_10000[[#This Row],[TotalAmount]],I:I,0))</f>
        <v>Casablanca</v>
      </c>
    </row>
    <row r="4601" spans="1:20" x14ac:dyDescent="0.3">
      <c r="A4601" s="1" t="s">
        <v>4645</v>
      </c>
      <c r="B4601" s="1" t="s">
        <v>43</v>
      </c>
      <c r="C4601" s="1" t="s">
        <v>44</v>
      </c>
      <c r="D4601" s="1" t="s">
        <v>45</v>
      </c>
      <c r="E4601" s="1" t="s">
        <v>47</v>
      </c>
      <c r="F4601" s="1" t="s">
        <v>33</v>
      </c>
      <c r="G4601">
        <v>12136.97</v>
      </c>
      <c r="H4601">
        <v>5</v>
      </c>
      <c r="I4601">
        <v>60684.85</v>
      </c>
      <c r="J4601">
        <v>1.61</v>
      </c>
      <c r="K4601">
        <v>2101</v>
      </c>
      <c r="L4601" s="2">
        <v>45519</v>
      </c>
      <c r="O4601" t="str">
        <f>IF(ecommerce_10000[[#This Row],[Platform]]="Souq","sq",ecommerce_10000[[#This Row],[Platform]])</f>
        <v>Amazon</v>
      </c>
      <c r="P4601" t="str">
        <f>IF(E4601="Souq","sq",IF(E4601="Jumia","Jum",E4601))</f>
        <v>Amazon</v>
      </c>
      <c r="Q4601">
        <f>VLOOKUP(ecommerce_10000[[#This Row],[City]],F:I,4,FALSE)</f>
        <v>3665.44</v>
      </c>
      <c r="R4601" s="1">
        <f>SUMIF(C:C,ecommerce_10000[[#This Row],[Category]],I:I)</f>
        <v>31420413.200000018</v>
      </c>
      <c r="S4601" s="1">
        <f>SUMIFS(I:I,C:C,C4601)</f>
        <v>31420413.200000018</v>
      </c>
      <c r="T4601" s="1" t="str">
        <f>INDEX(F:F,MATCH(ecommerce_10000[[#This Row],[TotalAmount]],I:I,0))</f>
        <v>Dubai</v>
      </c>
    </row>
    <row r="4602" spans="1:20" x14ac:dyDescent="0.3">
      <c r="A4602" s="1" t="s">
        <v>4646</v>
      </c>
      <c r="B4602" s="1" t="s">
        <v>43</v>
      </c>
      <c r="C4602" s="1" t="s">
        <v>44</v>
      </c>
      <c r="D4602" s="1" t="s">
        <v>45</v>
      </c>
      <c r="E4602" s="1" t="s">
        <v>22</v>
      </c>
      <c r="F4602" s="1" t="s">
        <v>40</v>
      </c>
      <c r="G4602">
        <v>14263.71</v>
      </c>
      <c r="H4602">
        <v>3</v>
      </c>
      <c r="I4602">
        <v>42791.13</v>
      </c>
      <c r="J4602">
        <v>3.49</v>
      </c>
      <c r="K4602">
        <v>3196</v>
      </c>
      <c r="L4602" s="2">
        <v>45471</v>
      </c>
      <c r="O4602" t="str">
        <f>IF(ecommerce_10000[[#This Row],[Platform]]="Souq","sq",ecommerce_10000[[#This Row],[Platform]])</f>
        <v>Jumia</v>
      </c>
      <c r="P4602" t="str">
        <f>IF(E4602="Souq","sq",IF(E4602="Jumia","Jum",E4602))</f>
        <v>Jum</v>
      </c>
      <c r="Q4602">
        <f>VLOOKUP(ecommerce_10000[[#This Row],[City]],F:I,4,FALSE)</f>
        <v>99349.3</v>
      </c>
      <c r="R4602" s="1">
        <f>SUMIF(C:C,ecommerce_10000[[#This Row],[Category]],I:I)</f>
        <v>31420413.200000018</v>
      </c>
      <c r="S4602" s="1">
        <f>SUMIFS(I:I,C:C,C4602)</f>
        <v>31420413.200000018</v>
      </c>
      <c r="T4602" s="1" t="str">
        <f>INDEX(F:F,MATCH(ecommerce_10000[[#This Row],[TotalAmount]],I:I,0))</f>
        <v>Riyadh</v>
      </c>
    </row>
    <row r="4603" spans="1:20" x14ac:dyDescent="0.3">
      <c r="A4603" s="1" t="s">
        <v>4647</v>
      </c>
      <c r="B4603" s="1" t="s">
        <v>65</v>
      </c>
      <c r="C4603" s="1" t="s">
        <v>20</v>
      </c>
      <c r="D4603" s="1" t="s">
        <v>66</v>
      </c>
      <c r="E4603" s="1" t="s">
        <v>22</v>
      </c>
      <c r="F4603" s="1" t="s">
        <v>62</v>
      </c>
      <c r="G4603">
        <v>1685.01</v>
      </c>
      <c r="H4603">
        <v>5</v>
      </c>
      <c r="I4603">
        <v>8425.0499999999993</v>
      </c>
      <c r="J4603">
        <v>2.89</v>
      </c>
      <c r="K4603">
        <v>4287</v>
      </c>
      <c r="L4603" s="2">
        <v>45598</v>
      </c>
      <c r="O4603" t="str">
        <f>IF(ecommerce_10000[[#This Row],[Platform]]="Souq","sq",ecommerce_10000[[#This Row],[Platform]])</f>
        <v>Jumia</v>
      </c>
      <c r="P4603" t="str">
        <f>IF(E4603="Souq","sq",IF(E4603="Jumia","Jum",E4603))</f>
        <v>Jum</v>
      </c>
      <c r="Q4603">
        <f>VLOOKUP(ecommerce_10000[[#This Row],[City]],F:I,4,FALSE)</f>
        <v>27872.98</v>
      </c>
      <c r="R4603" s="1">
        <f>SUMIF(C:C,ecommerce_10000[[#This Row],[Category]],I:I)</f>
        <v>91504159.730000004</v>
      </c>
      <c r="S4603" s="1">
        <f>SUMIFS(I:I,C:C,C4603)</f>
        <v>91504159.730000004</v>
      </c>
      <c r="T4603" s="1" t="str">
        <f>INDEX(F:F,MATCH(ecommerce_10000[[#This Row],[TotalAmount]],I:I,0))</f>
        <v>Giza</v>
      </c>
    </row>
    <row r="4604" spans="1:20" x14ac:dyDescent="0.3">
      <c r="A4604" s="1" t="s">
        <v>4648</v>
      </c>
      <c r="B4604" s="1" t="s">
        <v>19</v>
      </c>
      <c r="C4604" s="1" t="s">
        <v>20</v>
      </c>
      <c r="D4604" s="1" t="s">
        <v>21</v>
      </c>
      <c r="E4604" s="1" t="s">
        <v>47</v>
      </c>
      <c r="F4604" s="1" t="s">
        <v>33</v>
      </c>
      <c r="G4604">
        <v>19116.68</v>
      </c>
      <c r="H4604">
        <v>1</v>
      </c>
      <c r="I4604">
        <v>19116.68</v>
      </c>
      <c r="J4604">
        <v>1.3</v>
      </c>
      <c r="K4604">
        <v>2112</v>
      </c>
      <c r="L4604" s="2">
        <v>45428</v>
      </c>
      <c r="O4604" t="str">
        <f>IF(ecommerce_10000[[#This Row],[Platform]]="Souq","sq",ecommerce_10000[[#This Row],[Platform]])</f>
        <v>Amazon</v>
      </c>
      <c r="P4604" t="str">
        <f>IF(E4604="Souq","sq",IF(E4604="Jumia","Jum",E4604))</f>
        <v>Amazon</v>
      </c>
      <c r="Q4604">
        <f>VLOOKUP(ecommerce_10000[[#This Row],[City]],F:I,4,FALSE)</f>
        <v>3665.44</v>
      </c>
      <c r="R4604" s="1">
        <f>SUMIF(C:C,ecommerce_10000[[#This Row],[Category]],I:I)</f>
        <v>91504159.730000004</v>
      </c>
      <c r="S4604" s="1">
        <f>SUMIFS(I:I,C:C,C4604)</f>
        <v>91504159.730000004</v>
      </c>
      <c r="T4604" s="1" t="str">
        <f>INDEX(F:F,MATCH(ecommerce_10000[[#This Row],[TotalAmount]],I:I,0))</f>
        <v>Dubai</v>
      </c>
    </row>
    <row r="4605" spans="1:20" x14ac:dyDescent="0.3">
      <c r="A4605" s="1" t="s">
        <v>4649</v>
      </c>
      <c r="B4605" s="1" t="s">
        <v>13</v>
      </c>
      <c r="C4605" s="1" t="s">
        <v>14</v>
      </c>
      <c r="D4605" s="1" t="s">
        <v>15</v>
      </c>
      <c r="E4605" s="1" t="s">
        <v>16</v>
      </c>
      <c r="F4605" s="1" t="s">
        <v>28</v>
      </c>
      <c r="G4605">
        <v>13459.39</v>
      </c>
      <c r="H4605">
        <v>2</v>
      </c>
      <c r="I4605">
        <v>26918.78</v>
      </c>
      <c r="J4605">
        <v>2.17</v>
      </c>
      <c r="K4605">
        <v>381</v>
      </c>
      <c r="L4605" s="2">
        <v>45535</v>
      </c>
      <c r="O4605" t="str">
        <f>IF(ecommerce_10000[[#This Row],[Platform]]="Souq","sq",ecommerce_10000[[#This Row],[Platform]])</f>
        <v>sq</v>
      </c>
      <c r="P4605" t="str">
        <f>IF(E4605="Souq","sq",IF(E4605="Jumia","Jum",E4605))</f>
        <v>sq</v>
      </c>
      <c r="Q4605">
        <f>VLOOKUP(ecommerce_10000[[#This Row],[City]],F:I,4,FALSE)</f>
        <v>26648.76</v>
      </c>
      <c r="R4605" s="1">
        <f>SUMIF(C:C,ecommerce_10000[[#This Row],[Category]],I:I)</f>
        <v>92327183.770000085</v>
      </c>
      <c r="S4605" s="1">
        <f>SUMIFS(I:I,C:C,C4605)</f>
        <v>92327183.770000085</v>
      </c>
      <c r="T4605" s="1" t="str">
        <f>INDEX(F:F,MATCH(ecommerce_10000[[#This Row],[TotalAmount]],I:I,0))</f>
        <v>Casablanca</v>
      </c>
    </row>
    <row r="4606" spans="1:20" x14ac:dyDescent="0.3">
      <c r="A4606" s="1" t="s">
        <v>4650</v>
      </c>
      <c r="B4606" s="1" t="s">
        <v>65</v>
      </c>
      <c r="C4606" s="1" t="s">
        <v>20</v>
      </c>
      <c r="D4606" s="1" t="s">
        <v>66</v>
      </c>
      <c r="E4606" s="1" t="s">
        <v>47</v>
      </c>
      <c r="F4606" s="1" t="s">
        <v>28</v>
      </c>
      <c r="G4606">
        <v>16252.58</v>
      </c>
      <c r="H4606">
        <v>4</v>
      </c>
      <c r="I4606">
        <v>65010.32</v>
      </c>
      <c r="J4606">
        <v>2.83</v>
      </c>
      <c r="K4606">
        <v>2703</v>
      </c>
      <c r="L4606" s="2">
        <v>45598</v>
      </c>
      <c r="O4606" t="str">
        <f>IF(ecommerce_10000[[#This Row],[Platform]]="Souq","sq",ecommerce_10000[[#This Row],[Platform]])</f>
        <v>Amazon</v>
      </c>
      <c r="P4606" t="str">
        <f>IF(E4606="Souq","sq",IF(E4606="Jumia","Jum",E4606))</f>
        <v>Amazon</v>
      </c>
      <c r="Q4606">
        <f>VLOOKUP(ecommerce_10000[[#This Row],[City]],F:I,4,FALSE)</f>
        <v>26648.76</v>
      </c>
      <c r="R4606" s="1">
        <f>SUMIF(C:C,ecommerce_10000[[#This Row],[Category]],I:I)</f>
        <v>91504159.730000004</v>
      </c>
      <c r="S4606" s="1">
        <f>SUMIFS(I:I,C:C,C4606)</f>
        <v>91504159.730000004</v>
      </c>
      <c r="T4606" s="1" t="str">
        <f>INDEX(F:F,MATCH(ecommerce_10000[[#This Row],[TotalAmount]],I:I,0))</f>
        <v>Casablanca</v>
      </c>
    </row>
    <row r="4607" spans="1:20" x14ac:dyDescent="0.3">
      <c r="A4607" s="1" t="s">
        <v>4651</v>
      </c>
      <c r="B4607" s="1" t="s">
        <v>43</v>
      </c>
      <c r="C4607" s="1" t="s">
        <v>44</v>
      </c>
      <c r="D4607" s="1" t="s">
        <v>45</v>
      </c>
      <c r="E4607" s="1" t="s">
        <v>16</v>
      </c>
      <c r="F4607" s="1" t="s">
        <v>28</v>
      </c>
      <c r="G4607">
        <v>12856.36</v>
      </c>
      <c r="H4607">
        <v>4</v>
      </c>
      <c r="I4607">
        <v>51425.440000000002</v>
      </c>
      <c r="J4607">
        <v>3.08</v>
      </c>
      <c r="K4607">
        <v>3950</v>
      </c>
      <c r="L4607" s="2">
        <v>45558</v>
      </c>
      <c r="O4607" t="str">
        <f>IF(ecommerce_10000[[#This Row],[Platform]]="Souq","sq",ecommerce_10000[[#This Row],[Platform]])</f>
        <v>sq</v>
      </c>
      <c r="P4607" t="str">
        <f>IF(E4607="Souq","sq",IF(E4607="Jumia","Jum",E4607))</f>
        <v>sq</v>
      </c>
      <c r="Q4607">
        <f>VLOOKUP(ecommerce_10000[[#This Row],[City]],F:I,4,FALSE)</f>
        <v>26648.76</v>
      </c>
      <c r="R4607" s="1">
        <f>SUMIF(C:C,ecommerce_10000[[#This Row],[Category]],I:I)</f>
        <v>31420413.200000018</v>
      </c>
      <c r="S4607" s="1">
        <f>SUMIFS(I:I,C:C,C4607)</f>
        <v>31420413.200000018</v>
      </c>
      <c r="T4607" s="1" t="str">
        <f>INDEX(F:F,MATCH(ecommerce_10000[[#This Row],[TotalAmount]],I:I,0))</f>
        <v>Casablanca</v>
      </c>
    </row>
    <row r="4608" spans="1:20" x14ac:dyDescent="0.3">
      <c r="A4608" s="1" t="s">
        <v>4652</v>
      </c>
      <c r="B4608" s="1" t="s">
        <v>65</v>
      </c>
      <c r="C4608" s="1" t="s">
        <v>20</v>
      </c>
      <c r="D4608" s="1" t="s">
        <v>66</v>
      </c>
      <c r="E4608" s="1" t="s">
        <v>16</v>
      </c>
      <c r="F4608" s="1" t="s">
        <v>17</v>
      </c>
      <c r="G4608">
        <v>13725.53</v>
      </c>
      <c r="H4608">
        <v>5</v>
      </c>
      <c r="I4608">
        <v>68627.649999999994</v>
      </c>
      <c r="J4608">
        <v>4.1900000000000004</v>
      </c>
      <c r="K4608">
        <v>420</v>
      </c>
      <c r="L4608" s="2">
        <v>45598</v>
      </c>
      <c r="O4608" t="str">
        <f>IF(ecommerce_10000[[#This Row],[Platform]]="Souq","sq",ecommerce_10000[[#This Row],[Platform]])</f>
        <v>sq</v>
      </c>
      <c r="P4608" t="str">
        <f>IF(E4608="Souq","sq",IF(E4608="Jumia","Jum",E4608))</f>
        <v>sq</v>
      </c>
      <c r="Q4608">
        <f>VLOOKUP(ecommerce_10000[[#This Row],[City]],F:I,4,FALSE)</f>
        <v>16284.02</v>
      </c>
      <c r="R4608" s="1">
        <f>SUMIF(C:C,ecommerce_10000[[#This Row],[Category]],I:I)</f>
        <v>91504159.730000004</v>
      </c>
      <c r="S4608" s="1">
        <f>SUMIFS(I:I,C:C,C4608)</f>
        <v>91504159.730000004</v>
      </c>
      <c r="T4608" s="1" t="str">
        <f>INDEX(F:F,MATCH(ecommerce_10000[[#This Row],[TotalAmount]],I:I,0))</f>
        <v>Cairo</v>
      </c>
    </row>
    <row r="4609" spans="1:20" x14ac:dyDescent="0.3">
      <c r="A4609" s="1" t="s">
        <v>4653</v>
      </c>
      <c r="B4609" s="1" t="s">
        <v>35</v>
      </c>
      <c r="C4609" s="1" t="s">
        <v>14</v>
      </c>
      <c r="D4609" s="1" t="s">
        <v>36</v>
      </c>
      <c r="E4609" s="1" t="s">
        <v>16</v>
      </c>
      <c r="F4609" s="1" t="s">
        <v>23</v>
      </c>
      <c r="G4609">
        <v>9034.5300000000007</v>
      </c>
      <c r="H4609">
        <v>1</v>
      </c>
      <c r="I4609">
        <v>9034.5300000000007</v>
      </c>
      <c r="J4609">
        <v>1.83</v>
      </c>
      <c r="K4609">
        <v>178</v>
      </c>
      <c r="L4609" s="2">
        <v>45578</v>
      </c>
      <c r="O4609" t="str">
        <f>IF(ecommerce_10000[[#This Row],[Platform]]="Souq","sq",ecommerce_10000[[#This Row],[Platform]])</f>
        <v>sq</v>
      </c>
      <c r="P4609" t="str">
        <f>IF(E4609="Souq","sq",IF(E4609="Jumia","Jum",E4609))</f>
        <v>sq</v>
      </c>
      <c r="Q4609">
        <f>VLOOKUP(ecommerce_10000[[#This Row],[City]],F:I,4,FALSE)</f>
        <v>13290.4</v>
      </c>
      <c r="R4609" s="1">
        <f>SUMIF(C:C,ecommerce_10000[[#This Row],[Category]],I:I)</f>
        <v>92327183.770000085</v>
      </c>
      <c r="S4609" s="1">
        <f>SUMIFS(I:I,C:C,C4609)</f>
        <v>92327183.770000085</v>
      </c>
      <c r="T4609" s="1" t="str">
        <f>INDEX(F:F,MATCH(ecommerce_10000[[#This Row],[TotalAmount]],I:I,0))</f>
        <v>Alexandria</v>
      </c>
    </row>
    <row r="4610" spans="1:20" x14ac:dyDescent="0.3">
      <c r="A4610" s="1" t="s">
        <v>4654</v>
      </c>
      <c r="B4610" s="1" t="s">
        <v>13</v>
      </c>
      <c r="C4610" s="1" t="s">
        <v>14</v>
      </c>
      <c r="D4610" s="1" t="s">
        <v>15</v>
      </c>
      <c r="E4610" s="1" t="s">
        <v>22</v>
      </c>
      <c r="F4610" s="1" t="s">
        <v>23</v>
      </c>
      <c r="G4610">
        <v>1031.52</v>
      </c>
      <c r="H4610">
        <v>4</v>
      </c>
      <c r="I4610">
        <v>4126.08</v>
      </c>
      <c r="J4610">
        <v>3.26</v>
      </c>
      <c r="K4610">
        <v>3512</v>
      </c>
      <c r="L4610" s="2">
        <v>45394</v>
      </c>
      <c r="O4610" t="str">
        <f>IF(ecommerce_10000[[#This Row],[Platform]]="Souq","sq",ecommerce_10000[[#This Row],[Platform]])</f>
        <v>Jumia</v>
      </c>
      <c r="P4610" t="str">
        <f>IF(E4610="Souq","sq",IF(E4610="Jumia","Jum",E4610))</f>
        <v>Jum</v>
      </c>
      <c r="Q4610">
        <f>VLOOKUP(ecommerce_10000[[#This Row],[City]],F:I,4,FALSE)</f>
        <v>13290.4</v>
      </c>
      <c r="R4610" s="1">
        <f>SUMIF(C:C,ecommerce_10000[[#This Row],[Category]],I:I)</f>
        <v>92327183.770000085</v>
      </c>
      <c r="S4610" s="1">
        <f>SUMIFS(I:I,C:C,C4610)</f>
        <v>92327183.770000085</v>
      </c>
      <c r="T4610" s="1" t="str">
        <f>INDEX(F:F,MATCH(ecommerce_10000[[#This Row],[TotalAmount]],I:I,0))</f>
        <v>Alexandria</v>
      </c>
    </row>
    <row r="4611" spans="1:20" x14ac:dyDescent="0.3">
      <c r="A4611" s="1" t="s">
        <v>4655</v>
      </c>
      <c r="B4611" s="1" t="s">
        <v>25</v>
      </c>
      <c r="C4611" s="1" t="s">
        <v>26</v>
      </c>
      <c r="D4611" s="1" t="s">
        <v>27</v>
      </c>
      <c r="E4611" s="1" t="s">
        <v>47</v>
      </c>
      <c r="F4611" s="1" t="s">
        <v>33</v>
      </c>
      <c r="G4611">
        <v>11227.92</v>
      </c>
      <c r="H4611">
        <v>2</v>
      </c>
      <c r="I4611">
        <v>22455.84</v>
      </c>
      <c r="J4611">
        <v>1.78</v>
      </c>
      <c r="K4611">
        <v>3090</v>
      </c>
      <c r="L4611" s="2">
        <v>45557</v>
      </c>
      <c r="O4611" t="str">
        <f>IF(ecommerce_10000[[#This Row],[Platform]]="Souq","sq",ecommerce_10000[[#This Row],[Platform]])</f>
        <v>Amazon</v>
      </c>
      <c r="P4611" t="str">
        <f>IF(E4611="Souq","sq",IF(E4611="Jumia","Jum",E4611))</f>
        <v>Amazon</v>
      </c>
      <c r="Q4611">
        <f>VLOOKUP(ecommerce_10000[[#This Row],[City]],F:I,4,FALSE)</f>
        <v>3665.44</v>
      </c>
      <c r="R4611" s="1">
        <f>SUMIF(C:C,ecommerce_10000[[#This Row],[Category]],I:I)</f>
        <v>29200970.130000021</v>
      </c>
      <c r="S4611" s="1">
        <f>SUMIFS(I:I,C:C,C4611)</f>
        <v>29200970.130000021</v>
      </c>
      <c r="T4611" s="1" t="str">
        <f>INDEX(F:F,MATCH(ecommerce_10000[[#This Row],[TotalAmount]],I:I,0))</f>
        <v>Dubai</v>
      </c>
    </row>
    <row r="4612" spans="1:20" x14ac:dyDescent="0.3">
      <c r="A4612" s="1" t="s">
        <v>4656</v>
      </c>
      <c r="B4612" s="1" t="s">
        <v>25</v>
      </c>
      <c r="C4612" s="1" t="s">
        <v>26</v>
      </c>
      <c r="D4612" s="1" t="s">
        <v>27</v>
      </c>
      <c r="E4612" s="1" t="s">
        <v>47</v>
      </c>
      <c r="F4612" s="1" t="s">
        <v>33</v>
      </c>
      <c r="G4612">
        <v>8294.4500000000007</v>
      </c>
      <c r="H4612">
        <v>1</v>
      </c>
      <c r="I4612">
        <v>8294.4500000000007</v>
      </c>
      <c r="J4612">
        <v>4.58</v>
      </c>
      <c r="K4612">
        <v>4143</v>
      </c>
      <c r="L4612" s="2">
        <v>45537</v>
      </c>
      <c r="O4612" t="str">
        <f>IF(ecommerce_10000[[#This Row],[Platform]]="Souq","sq",ecommerce_10000[[#This Row],[Platform]])</f>
        <v>Amazon</v>
      </c>
      <c r="P4612" t="str">
        <f>IF(E4612="Souq","sq",IF(E4612="Jumia","Jum",E4612))</f>
        <v>Amazon</v>
      </c>
      <c r="Q4612">
        <f>VLOOKUP(ecommerce_10000[[#This Row],[City]],F:I,4,FALSE)</f>
        <v>3665.44</v>
      </c>
      <c r="R4612" s="1">
        <f>SUMIF(C:C,ecommerce_10000[[#This Row],[Category]],I:I)</f>
        <v>29200970.130000021</v>
      </c>
      <c r="S4612" s="1">
        <f>SUMIFS(I:I,C:C,C4612)</f>
        <v>29200970.130000021</v>
      </c>
      <c r="T4612" s="1" t="str">
        <f>INDEX(F:F,MATCH(ecommerce_10000[[#This Row],[TotalAmount]],I:I,0))</f>
        <v>Dubai</v>
      </c>
    </row>
    <row r="4613" spans="1:20" x14ac:dyDescent="0.3">
      <c r="A4613" s="1" t="s">
        <v>4657</v>
      </c>
      <c r="B4613" s="1" t="s">
        <v>35</v>
      </c>
      <c r="C4613" s="1" t="s">
        <v>14</v>
      </c>
      <c r="D4613" s="1" t="s">
        <v>36</v>
      </c>
      <c r="E4613" s="1" t="s">
        <v>16</v>
      </c>
      <c r="F4613" s="1" t="s">
        <v>17</v>
      </c>
      <c r="G4613">
        <v>7126.2</v>
      </c>
      <c r="H4613">
        <v>2</v>
      </c>
      <c r="I4613">
        <v>14252.4</v>
      </c>
      <c r="J4613">
        <v>1.1200000000000001</v>
      </c>
      <c r="K4613">
        <v>3913</v>
      </c>
      <c r="L4613" s="2">
        <v>45293</v>
      </c>
      <c r="O4613" t="str">
        <f>IF(ecommerce_10000[[#This Row],[Platform]]="Souq","sq",ecommerce_10000[[#This Row],[Platform]])</f>
        <v>sq</v>
      </c>
      <c r="P4613" t="str">
        <f>IF(E4613="Souq","sq",IF(E4613="Jumia","Jum",E4613))</f>
        <v>sq</v>
      </c>
      <c r="Q4613">
        <f>VLOOKUP(ecommerce_10000[[#This Row],[City]],F:I,4,FALSE)</f>
        <v>16284.02</v>
      </c>
      <c r="R4613" s="1">
        <f>SUMIF(C:C,ecommerce_10000[[#This Row],[Category]],I:I)</f>
        <v>92327183.770000085</v>
      </c>
      <c r="S4613" s="1">
        <f>SUMIFS(I:I,C:C,C4613)</f>
        <v>92327183.770000085</v>
      </c>
      <c r="T4613" s="1" t="str">
        <f>INDEX(F:F,MATCH(ecommerce_10000[[#This Row],[TotalAmount]],I:I,0))</f>
        <v>Cairo</v>
      </c>
    </row>
    <row r="4614" spans="1:20" x14ac:dyDescent="0.3">
      <c r="A4614" s="1" t="s">
        <v>4658</v>
      </c>
      <c r="B4614" s="1" t="s">
        <v>43</v>
      </c>
      <c r="C4614" s="1" t="s">
        <v>44</v>
      </c>
      <c r="D4614" s="1" t="s">
        <v>45</v>
      </c>
      <c r="E4614" s="1" t="s">
        <v>22</v>
      </c>
      <c r="F4614" s="1" t="s">
        <v>62</v>
      </c>
      <c r="G4614">
        <v>10619.93</v>
      </c>
      <c r="H4614">
        <v>2</v>
      </c>
      <c r="I4614">
        <v>21239.86</v>
      </c>
      <c r="J4614">
        <v>4.79</v>
      </c>
      <c r="K4614">
        <v>1299</v>
      </c>
      <c r="L4614" s="2">
        <v>45528</v>
      </c>
      <c r="O4614" t="str">
        <f>IF(ecommerce_10000[[#This Row],[Platform]]="Souq","sq",ecommerce_10000[[#This Row],[Platform]])</f>
        <v>Jumia</v>
      </c>
      <c r="P4614" t="str">
        <f>IF(E4614="Souq","sq",IF(E4614="Jumia","Jum",E4614))</f>
        <v>Jum</v>
      </c>
      <c r="Q4614">
        <f>VLOOKUP(ecommerce_10000[[#This Row],[City]],F:I,4,FALSE)</f>
        <v>27872.98</v>
      </c>
      <c r="R4614" s="1">
        <f>SUMIF(C:C,ecommerce_10000[[#This Row],[Category]],I:I)</f>
        <v>31420413.200000018</v>
      </c>
      <c r="S4614" s="1">
        <f>SUMIFS(I:I,C:C,C4614)</f>
        <v>31420413.200000018</v>
      </c>
      <c r="T4614" s="1" t="str">
        <f>INDEX(F:F,MATCH(ecommerce_10000[[#This Row],[TotalAmount]],I:I,0))</f>
        <v>Giza</v>
      </c>
    </row>
    <row r="4615" spans="1:20" x14ac:dyDescent="0.3">
      <c r="A4615" s="1" t="s">
        <v>4659</v>
      </c>
      <c r="B4615" s="1" t="s">
        <v>53</v>
      </c>
      <c r="C4615" s="1" t="s">
        <v>31</v>
      </c>
      <c r="D4615" s="1" t="s">
        <v>54</v>
      </c>
      <c r="E4615" s="1" t="s">
        <v>16</v>
      </c>
      <c r="F4615" s="1" t="s">
        <v>62</v>
      </c>
      <c r="G4615">
        <v>18058.240000000002</v>
      </c>
      <c r="H4615">
        <v>1</v>
      </c>
      <c r="I4615">
        <v>18058.240000000002</v>
      </c>
      <c r="J4615">
        <v>1.55</v>
      </c>
      <c r="K4615">
        <v>3962</v>
      </c>
      <c r="L4615" s="2">
        <v>45553</v>
      </c>
      <c r="O4615" t="str">
        <f>IF(ecommerce_10000[[#This Row],[Platform]]="Souq","sq",ecommerce_10000[[#This Row],[Platform]])</f>
        <v>sq</v>
      </c>
      <c r="P4615" t="str">
        <f>IF(E4615="Souq","sq",IF(E4615="Jumia","Jum",E4615))</f>
        <v>sq</v>
      </c>
      <c r="Q4615">
        <f>VLOOKUP(ecommerce_10000[[#This Row],[City]],F:I,4,FALSE)</f>
        <v>27872.98</v>
      </c>
      <c r="R4615" s="1">
        <f>SUMIF(C:C,ecommerce_10000[[#This Row],[Category]],I:I)</f>
        <v>57542997.559999913</v>
      </c>
      <c r="S4615" s="1">
        <f>SUMIFS(I:I,C:C,C4615)</f>
        <v>57542997.559999913</v>
      </c>
      <c r="T4615" s="1" t="str">
        <f>INDEX(F:F,MATCH(ecommerce_10000[[#This Row],[TotalAmount]],I:I,0))</f>
        <v>Giza</v>
      </c>
    </row>
    <row r="4616" spans="1:20" x14ac:dyDescent="0.3">
      <c r="A4616" s="1" t="s">
        <v>4660</v>
      </c>
      <c r="B4616" s="1" t="s">
        <v>53</v>
      </c>
      <c r="C4616" s="1" t="s">
        <v>31</v>
      </c>
      <c r="D4616" s="1" t="s">
        <v>54</v>
      </c>
      <c r="E4616" s="1" t="s">
        <v>22</v>
      </c>
      <c r="F4616" s="1" t="s">
        <v>33</v>
      </c>
      <c r="G4616">
        <v>12321.44</v>
      </c>
      <c r="H4616">
        <v>5</v>
      </c>
      <c r="I4616">
        <v>61607.199999999997</v>
      </c>
      <c r="J4616">
        <v>1.37</v>
      </c>
      <c r="K4616">
        <v>3773</v>
      </c>
      <c r="L4616" s="2">
        <v>45433</v>
      </c>
      <c r="O4616" t="str">
        <f>IF(ecommerce_10000[[#This Row],[Platform]]="Souq","sq",ecommerce_10000[[#This Row],[Platform]])</f>
        <v>Jumia</v>
      </c>
      <c r="P4616" t="str">
        <f>IF(E4616="Souq","sq",IF(E4616="Jumia","Jum",E4616))</f>
        <v>Jum</v>
      </c>
      <c r="Q4616">
        <f>VLOOKUP(ecommerce_10000[[#This Row],[City]],F:I,4,FALSE)</f>
        <v>3665.44</v>
      </c>
      <c r="R4616" s="1">
        <f>SUMIF(C:C,ecommerce_10000[[#This Row],[Category]],I:I)</f>
        <v>57542997.559999913</v>
      </c>
      <c r="S4616" s="1">
        <f>SUMIFS(I:I,C:C,C4616)</f>
        <v>57542997.559999913</v>
      </c>
      <c r="T4616" s="1" t="str">
        <f>INDEX(F:F,MATCH(ecommerce_10000[[#This Row],[TotalAmount]],I:I,0))</f>
        <v>Dubai</v>
      </c>
    </row>
    <row r="4617" spans="1:20" x14ac:dyDescent="0.3">
      <c r="A4617" s="1" t="s">
        <v>4661</v>
      </c>
      <c r="B4617" s="1" t="s">
        <v>38</v>
      </c>
      <c r="C4617" s="1" t="s">
        <v>20</v>
      </c>
      <c r="D4617" s="1" t="s">
        <v>39</v>
      </c>
      <c r="E4617" s="1" t="s">
        <v>22</v>
      </c>
      <c r="F4617" s="1" t="s">
        <v>23</v>
      </c>
      <c r="G4617">
        <v>15916.65</v>
      </c>
      <c r="H4617">
        <v>5</v>
      </c>
      <c r="I4617">
        <v>79583.25</v>
      </c>
      <c r="J4617">
        <v>3.45</v>
      </c>
      <c r="K4617">
        <v>2923</v>
      </c>
      <c r="L4617" s="2">
        <v>45646</v>
      </c>
      <c r="O4617" t="str">
        <f>IF(ecommerce_10000[[#This Row],[Platform]]="Souq","sq",ecommerce_10000[[#This Row],[Platform]])</f>
        <v>Jumia</v>
      </c>
      <c r="P4617" t="str">
        <f>IF(E4617="Souq","sq",IF(E4617="Jumia","Jum",E4617))</f>
        <v>Jum</v>
      </c>
      <c r="Q4617">
        <f>VLOOKUP(ecommerce_10000[[#This Row],[City]],F:I,4,FALSE)</f>
        <v>13290.4</v>
      </c>
      <c r="R4617" s="1">
        <f>SUMIF(C:C,ecommerce_10000[[#This Row],[Category]],I:I)</f>
        <v>91504159.730000004</v>
      </c>
      <c r="S4617" s="1">
        <f>SUMIFS(I:I,C:C,C4617)</f>
        <v>91504159.730000004</v>
      </c>
      <c r="T4617" s="1" t="str">
        <f>INDEX(F:F,MATCH(ecommerce_10000[[#This Row],[TotalAmount]],I:I,0))</f>
        <v>Alexandria</v>
      </c>
    </row>
    <row r="4618" spans="1:20" x14ac:dyDescent="0.3">
      <c r="A4618" s="1" t="s">
        <v>4662</v>
      </c>
      <c r="B4618" s="1" t="s">
        <v>19</v>
      </c>
      <c r="C4618" s="1" t="s">
        <v>20</v>
      </c>
      <c r="D4618" s="1" t="s">
        <v>21</v>
      </c>
      <c r="E4618" s="1" t="s">
        <v>47</v>
      </c>
      <c r="F4618" s="1" t="s">
        <v>28</v>
      </c>
      <c r="G4618">
        <v>8100.92</v>
      </c>
      <c r="H4618">
        <v>5</v>
      </c>
      <c r="I4618">
        <v>40504.6</v>
      </c>
      <c r="J4618">
        <v>4.87</v>
      </c>
      <c r="K4618">
        <v>4292</v>
      </c>
      <c r="L4618" s="2">
        <v>45361</v>
      </c>
      <c r="O4618" t="str">
        <f>IF(ecommerce_10000[[#This Row],[Platform]]="Souq","sq",ecommerce_10000[[#This Row],[Platform]])</f>
        <v>Amazon</v>
      </c>
      <c r="P4618" t="str">
        <f>IF(E4618="Souq","sq",IF(E4618="Jumia","Jum",E4618))</f>
        <v>Amazon</v>
      </c>
      <c r="Q4618">
        <f>VLOOKUP(ecommerce_10000[[#This Row],[City]],F:I,4,FALSE)</f>
        <v>26648.76</v>
      </c>
      <c r="R4618" s="1">
        <f>SUMIF(C:C,ecommerce_10000[[#This Row],[Category]],I:I)</f>
        <v>91504159.730000004</v>
      </c>
      <c r="S4618" s="1">
        <f>SUMIFS(I:I,C:C,C4618)</f>
        <v>91504159.730000004</v>
      </c>
      <c r="T4618" s="1" t="str">
        <f>INDEX(F:F,MATCH(ecommerce_10000[[#This Row],[TotalAmount]],I:I,0))</f>
        <v>Casablanca</v>
      </c>
    </row>
    <row r="4619" spans="1:20" x14ac:dyDescent="0.3">
      <c r="A4619" s="1" t="s">
        <v>4663</v>
      </c>
      <c r="B4619" s="1" t="s">
        <v>53</v>
      </c>
      <c r="C4619" s="1" t="s">
        <v>31</v>
      </c>
      <c r="D4619" s="1" t="s">
        <v>54</v>
      </c>
      <c r="E4619" s="1" t="s">
        <v>47</v>
      </c>
      <c r="F4619" s="1" t="s">
        <v>23</v>
      </c>
      <c r="G4619">
        <v>5427.9</v>
      </c>
      <c r="H4619">
        <v>4</v>
      </c>
      <c r="I4619">
        <v>21711.599999999999</v>
      </c>
      <c r="J4619">
        <v>1.96</v>
      </c>
      <c r="K4619">
        <v>3104</v>
      </c>
      <c r="L4619" s="2">
        <v>45611</v>
      </c>
      <c r="O4619" t="str">
        <f>IF(ecommerce_10000[[#This Row],[Platform]]="Souq","sq",ecommerce_10000[[#This Row],[Platform]])</f>
        <v>Amazon</v>
      </c>
      <c r="P4619" t="str">
        <f>IF(E4619="Souq","sq",IF(E4619="Jumia","Jum",E4619))</f>
        <v>Amazon</v>
      </c>
      <c r="Q4619">
        <f>VLOOKUP(ecommerce_10000[[#This Row],[City]],F:I,4,FALSE)</f>
        <v>13290.4</v>
      </c>
      <c r="R4619" s="1">
        <f>SUMIF(C:C,ecommerce_10000[[#This Row],[Category]],I:I)</f>
        <v>57542997.559999913</v>
      </c>
      <c r="S4619" s="1">
        <f>SUMIFS(I:I,C:C,C4619)</f>
        <v>57542997.559999913</v>
      </c>
      <c r="T4619" s="1" t="str">
        <f>INDEX(F:F,MATCH(ecommerce_10000[[#This Row],[TotalAmount]],I:I,0))</f>
        <v>Alexandria</v>
      </c>
    </row>
    <row r="4620" spans="1:20" x14ac:dyDescent="0.3">
      <c r="A4620" s="1" t="s">
        <v>4664</v>
      </c>
      <c r="B4620" s="1" t="s">
        <v>43</v>
      </c>
      <c r="C4620" s="1" t="s">
        <v>44</v>
      </c>
      <c r="D4620" s="1" t="s">
        <v>45</v>
      </c>
      <c r="E4620" s="1" t="s">
        <v>22</v>
      </c>
      <c r="F4620" s="1" t="s">
        <v>33</v>
      </c>
      <c r="G4620">
        <v>15666.91</v>
      </c>
      <c r="H4620">
        <v>4</v>
      </c>
      <c r="I4620">
        <v>62667.64</v>
      </c>
      <c r="J4620">
        <v>1.1200000000000001</v>
      </c>
      <c r="K4620">
        <v>3265</v>
      </c>
      <c r="L4620" s="2">
        <v>45628</v>
      </c>
      <c r="O4620" t="str">
        <f>IF(ecommerce_10000[[#This Row],[Platform]]="Souq","sq",ecommerce_10000[[#This Row],[Platform]])</f>
        <v>Jumia</v>
      </c>
      <c r="P4620" t="str">
        <f>IF(E4620="Souq","sq",IF(E4620="Jumia","Jum",E4620))</f>
        <v>Jum</v>
      </c>
      <c r="Q4620">
        <f>VLOOKUP(ecommerce_10000[[#This Row],[City]],F:I,4,FALSE)</f>
        <v>3665.44</v>
      </c>
      <c r="R4620" s="1">
        <f>SUMIF(C:C,ecommerce_10000[[#This Row],[Category]],I:I)</f>
        <v>31420413.200000018</v>
      </c>
      <c r="S4620" s="1">
        <f>SUMIFS(I:I,C:C,C4620)</f>
        <v>31420413.200000018</v>
      </c>
      <c r="T4620" s="1" t="str">
        <f>INDEX(F:F,MATCH(ecommerce_10000[[#This Row],[TotalAmount]],I:I,0))</f>
        <v>Dubai</v>
      </c>
    </row>
    <row r="4621" spans="1:20" x14ac:dyDescent="0.3">
      <c r="A4621" s="1" t="s">
        <v>4665</v>
      </c>
      <c r="B4621" s="1" t="s">
        <v>43</v>
      </c>
      <c r="C4621" s="1" t="s">
        <v>44</v>
      </c>
      <c r="D4621" s="1" t="s">
        <v>45</v>
      </c>
      <c r="E4621" s="1" t="s">
        <v>22</v>
      </c>
      <c r="F4621" s="1" t="s">
        <v>17</v>
      </c>
      <c r="G4621">
        <v>4517.53</v>
      </c>
      <c r="H4621">
        <v>5</v>
      </c>
      <c r="I4621">
        <v>22587.65</v>
      </c>
      <c r="J4621">
        <v>4.12</v>
      </c>
      <c r="K4621">
        <v>2442</v>
      </c>
      <c r="L4621" s="2">
        <v>45637</v>
      </c>
      <c r="O4621" t="str">
        <f>IF(ecommerce_10000[[#This Row],[Platform]]="Souq","sq",ecommerce_10000[[#This Row],[Platform]])</f>
        <v>Jumia</v>
      </c>
      <c r="P4621" t="str">
        <f>IF(E4621="Souq","sq",IF(E4621="Jumia","Jum",E4621))</f>
        <v>Jum</v>
      </c>
      <c r="Q4621">
        <f>VLOOKUP(ecommerce_10000[[#This Row],[City]],F:I,4,FALSE)</f>
        <v>16284.02</v>
      </c>
      <c r="R4621" s="1">
        <f>SUMIF(C:C,ecommerce_10000[[#This Row],[Category]],I:I)</f>
        <v>31420413.200000018</v>
      </c>
      <c r="S4621" s="1">
        <f>SUMIFS(I:I,C:C,C4621)</f>
        <v>31420413.200000018</v>
      </c>
      <c r="T4621" s="1" t="str">
        <f>INDEX(F:F,MATCH(ecommerce_10000[[#This Row],[TotalAmount]],I:I,0))</f>
        <v>Cairo</v>
      </c>
    </row>
    <row r="4622" spans="1:20" x14ac:dyDescent="0.3">
      <c r="A4622" s="1" t="s">
        <v>4666</v>
      </c>
      <c r="B4622" s="1" t="s">
        <v>30</v>
      </c>
      <c r="C4622" s="1" t="s">
        <v>31</v>
      </c>
      <c r="D4622" s="1" t="s">
        <v>32</v>
      </c>
      <c r="E4622" s="1" t="s">
        <v>47</v>
      </c>
      <c r="F4622" s="1" t="s">
        <v>17</v>
      </c>
      <c r="G4622">
        <v>4563.76</v>
      </c>
      <c r="H4622">
        <v>5</v>
      </c>
      <c r="I4622">
        <v>22818.799999999999</v>
      </c>
      <c r="J4622">
        <v>4.26</v>
      </c>
      <c r="K4622">
        <v>3074</v>
      </c>
      <c r="L4622" s="2">
        <v>45491</v>
      </c>
      <c r="O4622" t="str">
        <f>IF(ecommerce_10000[[#This Row],[Platform]]="Souq","sq",ecommerce_10000[[#This Row],[Platform]])</f>
        <v>Amazon</v>
      </c>
      <c r="P4622" t="str">
        <f>IF(E4622="Souq","sq",IF(E4622="Jumia","Jum",E4622))</f>
        <v>Amazon</v>
      </c>
      <c r="Q4622">
        <f>VLOOKUP(ecommerce_10000[[#This Row],[City]],F:I,4,FALSE)</f>
        <v>16284.02</v>
      </c>
      <c r="R4622" s="1">
        <f>SUMIF(C:C,ecommerce_10000[[#This Row],[Category]],I:I)</f>
        <v>57542997.559999913</v>
      </c>
      <c r="S4622" s="1">
        <f>SUMIFS(I:I,C:C,C4622)</f>
        <v>57542997.559999913</v>
      </c>
      <c r="T4622" s="1" t="str">
        <f>INDEX(F:F,MATCH(ecommerce_10000[[#This Row],[TotalAmount]],I:I,0))</f>
        <v>Cairo</v>
      </c>
    </row>
    <row r="4623" spans="1:20" x14ac:dyDescent="0.3">
      <c r="A4623" s="1" t="s">
        <v>4667</v>
      </c>
      <c r="B4623" s="1" t="s">
        <v>49</v>
      </c>
      <c r="C4623" s="1" t="s">
        <v>14</v>
      </c>
      <c r="D4623" s="1" t="s">
        <v>50</v>
      </c>
      <c r="E4623" s="1" t="s">
        <v>47</v>
      </c>
      <c r="F4623" s="1" t="s">
        <v>33</v>
      </c>
      <c r="G4623">
        <v>18754.23</v>
      </c>
      <c r="H4623">
        <v>4</v>
      </c>
      <c r="I4623">
        <v>75016.92</v>
      </c>
      <c r="J4623">
        <v>4.3099999999999996</v>
      </c>
      <c r="K4623">
        <v>4944</v>
      </c>
      <c r="L4623" s="2">
        <v>45514</v>
      </c>
      <c r="O4623" t="str">
        <f>IF(ecommerce_10000[[#This Row],[Platform]]="Souq","sq",ecommerce_10000[[#This Row],[Platform]])</f>
        <v>Amazon</v>
      </c>
      <c r="P4623" t="str">
        <f>IF(E4623="Souq","sq",IF(E4623="Jumia","Jum",E4623))</f>
        <v>Amazon</v>
      </c>
      <c r="Q4623">
        <f>VLOOKUP(ecommerce_10000[[#This Row],[City]],F:I,4,FALSE)</f>
        <v>3665.44</v>
      </c>
      <c r="R4623" s="1">
        <f>SUMIF(C:C,ecommerce_10000[[#This Row],[Category]],I:I)</f>
        <v>92327183.770000085</v>
      </c>
      <c r="S4623" s="1">
        <f>SUMIFS(I:I,C:C,C4623)</f>
        <v>92327183.770000085</v>
      </c>
      <c r="T4623" s="1" t="str">
        <f>INDEX(F:F,MATCH(ecommerce_10000[[#This Row],[TotalAmount]],I:I,0))</f>
        <v>Dubai</v>
      </c>
    </row>
    <row r="4624" spans="1:20" x14ac:dyDescent="0.3">
      <c r="A4624" s="1" t="s">
        <v>4668</v>
      </c>
      <c r="B4624" s="1" t="s">
        <v>49</v>
      </c>
      <c r="C4624" s="1" t="s">
        <v>14</v>
      </c>
      <c r="D4624" s="1" t="s">
        <v>50</v>
      </c>
      <c r="E4624" s="1" t="s">
        <v>16</v>
      </c>
      <c r="F4624" s="1" t="s">
        <v>62</v>
      </c>
      <c r="G4624">
        <v>19486.52</v>
      </c>
      <c r="H4624">
        <v>3</v>
      </c>
      <c r="I4624">
        <v>58459.56</v>
      </c>
      <c r="J4624">
        <v>2.39</v>
      </c>
      <c r="K4624">
        <v>3508</v>
      </c>
      <c r="L4624" s="2">
        <v>45612</v>
      </c>
      <c r="O4624" t="str">
        <f>IF(ecommerce_10000[[#This Row],[Platform]]="Souq","sq",ecommerce_10000[[#This Row],[Platform]])</f>
        <v>sq</v>
      </c>
      <c r="P4624" t="str">
        <f>IF(E4624="Souq","sq",IF(E4624="Jumia","Jum",E4624))</f>
        <v>sq</v>
      </c>
      <c r="Q4624">
        <f>VLOOKUP(ecommerce_10000[[#This Row],[City]],F:I,4,FALSE)</f>
        <v>27872.98</v>
      </c>
      <c r="R4624" s="1">
        <f>SUMIF(C:C,ecommerce_10000[[#This Row],[Category]],I:I)</f>
        <v>92327183.770000085</v>
      </c>
      <c r="S4624" s="1">
        <f>SUMIFS(I:I,C:C,C4624)</f>
        <v>92327183.770000085</v>
      </c>
      <c r="T4624" s="1" t="str">
        <f>INDEX(F:F,MATCH(ecommerce_10000[[#This Row],[TotalAmount]],I:I,0))</f>
        <v>Giza</v>
      </c>
    </row>
    <row r="4625" spans="1:20" x14ac:dyDescent="0.3">
      <c r="A4625" s="1" t="s">
        <v>4669</v>
      </c>
      <c r="B4625" s="1" t="s">
        <v>19</v>
      </c>
      <c r="C4625" s="1" t="s">
        <v>20</v>
      </c>
      <c r="D4625" s="1" t="s">
        <v>21</v>
      </c>
      <c r="E4625" s="1" t="s">
        <v>16</v>
      </c>
      <c r="F4625" s="1" t="s">
        <v>40</v>
      </c>
      <c r="G4625">
        <v>10847.07</v>
      </c>
      <c r="H4625">
        <v>1</v>
      </c>
      <c r="I4625">
        <v>10847.07</v>
      </c>
      <c r="J4625">
        <v>1.7</v>
      </c>
      <c r="K4625">
        <v>2189</v>
      </c>
      <c r="L4625" s="2">
        <v>45632</v>
      </c>
      <c r="O4625" t="str">
        <f>IF(ecommerce_10000[[#This Row],[Platform]]="Souq","sq",ecommerce_10000[[#This Row],[Platform]])</f>
        <v>sq</v>
      </c>
      <c r="P4625" t="str">
        <f>IF(E4625="Souq","sq",IF(E4625="Jumia","Jum",E4625))</f>
        <v>sq</v>
      </c>
      <c r="Q4625">
        <f>VLOOKUP(ecommerce_10000[[#This Row],[City]],F:I,4,FALSE)</f>
        <v>99349.3</v>
      </c>
      <c r="R4625" s="1">
        <f>SUMIF(C:C,ecommerce_10000[[#This Row],[Category]],I:I)</f>
        <v>91504159.730000004</v>
      </c>
      <c r="S4625" s="1">
        <f>SUMIFS(I:I,C:C,C4625)</f>
        <v>91504159.730000004</v>
      </c>
      <c r="T4625" s="1" t="str">
        <f>INDEX(F:F,MATCH(ecommerce_10000[[#This Row],[TotalAmount]],I:I,0))</f>
        <v>Riyadh</v>
      </c>
    </row>
    <row r="4626" spans="1:20" x14ac:dyDescent="0.3">
      <c r="A4626" s="1" t="s">
        <v>4670</v>
      </c>
      <c r="B4626" s="1" t="s">
        <v>43</v>
      </c>
      <c r="C4626" s="1" t="s">
        <v>44</v>
      </c>
      <c r="D4626" s="1" t="s">
        <v>45</v>
      </c>
      <c r="E4626" s="1" t="s">
        <v>47</v>
      </c>
      <c r="F4626" s="1" t="s">
        <v>62</v>
      </c>
      <c r="G4626">
        <v>8482.0400000000009</v>
      </c>
      <c r="H4626">
        <v>4</v>
      </c>
      <c r="I4626">
        <v>33928.160000000003</v>
      </c>
      <c r="J4626">
        <v>4.59</v>
      </c>
      <c r="K4626">
        <v>552</v>
      </c>
      <c r="L4626" s="2">
        <v>45613</v>
      </c>
      <c r="O4626" t="str">
        <f>IF(ecommerce_10000[[#This Row],[Platform]]="Souq","sq",ecommerce_10000[[#This Row],[Platform]])</f>
        <v>Amazon</v>
      </c>
      <c r="P4626" t="str">
        <f>IF(E4626="Souq","sq",IF(E4626="Jumia","Jum",E4626))</f>
        <v>Amazon</v>
      </c>
      <c r="Q4626">
        <f>VLOOKUP(ecommerce_10000[[#This Row],[City]],F:I,4,FALSE)</f>
        <v>27872.98</v>
      </c>
      <c r="R4626" s="1">
        <f>SUMIF(C:C,ecommerce_10000[[#This Row],[Category]],I:I)</f>
        <v>31420413.200000018</v>
      </c>
      <c r="S4626" s="1">
        <f>SUMIFS(I:I,C:C,C4626)</f>
        <v>31420413.200000018</v>
      </c>
      <c r="T4626" s="1" t="str">
        <f>INDEX(F:F,MATCH(ecommerce_10000[[#This Row],[TotalAmount]],I:I,0))</f>
        <v>Giza</v>
      </c>
    </row>
    <row r="4627" spans="1:20" x14ac:dyDescent="0.3">
      <c r="A4627" s="1" t="s">
        <v>4671</v>
      </c>
      <c r="B4627" s="1" t="s">
        <v>43</v>
      </c>
      <c r="C4627" s="1" t="s">
        <v>44</v>
      </c>
      <c r="D4627" s="1" t="s">
        <v>45</v>
      </c>
      <c r="E4627" s="1" t="s">
        <v>47</v>
      </c>
      <c r="F4627" s="1" t="s">
        <v>62</v>
      </c>
      <c r="G4627">
        <v>2045.1</v>
      </c>
      <c r="H4627">
        <v>3</v>
      </c>
      <c r="I4627">
        <v>6135.3</v>
      </c>
      <c r="J4627">
        <v>4.08</v>
      </c>
      <c r="K4627">
        <v>4611</v>
      </c>
      <c r="L4627" s="2">
        <v>45452</v>
      </c>
      <c r="O4627" t="str">
        <f>IF(ecommerce_10000[[#This Row],[Platform]]="Souq","sq",ecommerce_10000[[#This Row],[Platform]])</f>
        <v>Amazon</v>
      </c>
      <c r="P4627" t="str">
        <f>IF(E4627="Souq","sq",IF(E4627="Jumia","Jum",E4627))</f>
        <v>Amazon</v>
      </c>
      <c r="Q4627">
        <f>VLOOKUP(ecommerce_10000[[#This Row],[City]],F:I,4,FALSE)</f>
        <v>27872.98</v>
      </c>
      <c r="R4627" s="1">
        <f>SUMIF(C:C,ecommerce_10000[[#This Row],[Category]],I:I)</f>
        <v>31420413.200000018</v>
      </c>
      <c r="S4627" s="1">
        <f>SUMIFS(I:I,C:C,C4627)</f>
        <v>31420413.200000018</v>
      </c>
      <c r="T4627" s="1" t="str">
        <f>INDEX(F:F,MATCH(ecommerce_10000[[#This Row],[TotalAmount]],I:I,0))</f>
        <v>Giza</v>
      </c>
    </row>
    <row r="4628" spans="1:20" x14ac:dyDescent="0.3">
      <c r="A4628" s="1" t="s">
        <v>4672</v>
      </c>
      <c r="B4628" s="1" t="s">
        <v>19</v>
      </c>
      <c r="C4628" s="1" t="s">
        <v>20</v>
      </c>
      <c r="D4628" s="1" t="s">
        <v>21</v>
      </c>
      <c r="E4628" s="1" t="s">
        <v>47</v>
      </c>
      <c r="F4628" s="1" t="s">
        <v>28</v>
      </c>
      <c r="G4628">
        <v>18621.98</v>
      </c>
      <c r="H4628">
        <v>3</v>
      </c>
      <c r="I4628">
        <v>55865.94</v>
      </c>
      <c r="J4628">
        <v>4.5599999999999996</v>
      </c>
      <c r="K4628">
        <v>2424</v>
      </c>
      <c r="L4628" s="2">
        <v>45648</v>
      </c>
      <c r="O4628" t="str">
        <f>IF(ecommerce_10000[[#This Row],[Platform]]="Souq","sq",ecommerce_10000[[#This Row],[Platform]])</f>
        <v>Amazon</v>
      </c>
      <c r="P4628" t="str">
        <f>IF(E4628="Souq","sq",IF(E4628="Jumia","Jum",E4628))</f>
        <v>Amazon</v>
      </c>
      <c r="Q4628">
        <f>VLOOKUP(ecommerce_10000[[#This Row],[City]],F:I,4,FALSE)</f>
        <v>26648.76</v>
      </c>
      <c r="R4628" s="1">
        <f>SUMIF(C:C,ecommerce_10000[[#This Row],[Category]],I:I)</f>
        <v>91504159.730000004</v>
      </c>
      <c r="S4628" s="1">
        <f>SUMIFS(I:I,C:C,C4628)</f>
        <v>91504159.730000004</v>
      </c>
      <c r="T4628" s="1" t="str">
        <f>INDEX(F:F,MATCH(ecommerce_10000[[#This Row],[TotalAmount]],I:I,0))</f>
        <v>Casablanca</v>
      </c>
    </row>
    <row r="4629" spans="1:20" x14ac:dyDescent="0.3">
      <c r="A4629" s="1" t="s">
        <v>4673</v>
      </c>
      <c r="B4629" s="1" t="s">
        <v>35</v>
      </c>
      <c r="C4629" s="1" t="s">
        <v>14</v>
      </c>
      <c r="D4629" s="1" t="s">
        <v>36</v>
      </c>
      <c r="E4629" s="1" t="s">
        <v>47</v>
      </c>
      <c r="F4629" s="1" t="s">
        <v>17</v>
      </c>
      <c r="G4629">
        <v>6076.3</v>
      </c>
      <c r="H4629">
        <v>5</v>
      </c>
      <c r="I4629">
        <v>30381.5</v>
      </c>
      <c r="J4629">
        <v>1.91</v>
      </c>
      <c r="K4629">
        <v>2433</v>
      </c>
      <c r="L4629" s="2">
        <v>45364</v>
      </c>
      <c r="O4629" t="str">
        <f>IF(ecommerce_10000[[#This Row],[Platform]]="Souq","sq",ecommerce_10000[[#This Row],[Platform]])</f>
        <v>Amazon</v>
      </c>
      <c r="P4629" t="str">
        <f>IF(E4629="Souq","sq",IF(E4629="Jumia","Jum",E4629))</f>
        <v>Amazon</v>
      </c>
      <c r="Q4629">
        <f>VLOOKUP(ecommerce_10000[[#This Row],[City]],F:I,4,FALSE)</f>
        <v>16284.02</v>
      </c>
      <c r="R4629" s="1">
        <f>SUMIF(C:C,ecommerce_10000[[#This Row],[Category]],I:I)</f>
        <v>92327183.770000085</v>
      </c>
      <c r="S4629" s="1">
        <f>SUMIFS(I:I,C:C,C4629)</f>
        <v>92327183.770000085</v>
      </c>
      <c r="T4629" s="1" t="str">
        <f>INDEX(F:F,MATCH(ecommerce_10000[[#This Row],[TotalAmount]],I:I,0))</f>
        <v>Cairo</v>
      </c>
    </row>
    <row r="4630" spans="1:20" x14ac:dyDescent="0.3">
      <c r="A4630" s="1" t="s">
        <v>4674</v>
      </c>
      <c r="B4630" s="1" t="s">
        <v>65</v>
      </c>
      <c r="C4630" s="1" t="s">
        <v>20</v>
      </c>
      <c r="D4630" s="1" t="s">
        <v>66</v>
      </c>
      <c r="E4630" s="1" t="s">
        <v>22</v>
      </c>
      <c r="F4630" s="1" t="s">
        <v>28</v>
      </c>
      <c r="G4630">
        <v>18172.52</v>
      </c>
      <c r="H4630">
        <v>4</v>
      </c>
      <c r="I4630">
        <v>72690.080000000002</v>
      </c>
      <c r="J4630">
        <v>2.89</v>
      </c>
      <c r="K4630">
        <v>2921</v>
      </c>
      <c r="L4630" s="2">
        <v>45370</v>
      </c>
      <c r="O4630" t="str">
        <f>IF(ecommerce_10000[[#This Row],[Platform]]="Souq","sq",ecommerce_10000[[#This Row],[Platform]])</f>
        <v>Jumia</v>
      </c>
      <c r="P4630" t="str">
        <f>IF(E4630="Souq","sq",IF(E4630="Jumia","Jum",E4630))</f>
        <v>Jum</v>
      </c>
      <c r="Q4630">
        <f>VLOOKUP(ecommerce_10000[[#This Row],[City]],F:I,4,FALSE)</f>
        <v>26648.76</v>
      </c>
      <c r="R4630" s="1">
        <f>SUMIF(C:C,ecommerce_10000[[#This Row],[Category]],I:I)</f>
        <v>91504159.730000004</v>
      </c>
      <c r="S4630" s="1">
        <f>SUMIFS(I:I,C:C,C4630)</f>
        <v>91504159.730000004</v>
      </c>
      <c r="T4630" s="1" t="str">
        <f>INDEX(F:F,MATCH(ecommerce_10000[[#This Row],[TotalAmount]],I:I,0))</f>
        <v>Casablanca</v>
      </c>
    </row>
    <row r="4631" spans="1:20" x14ac:dyDescent="0.3">
      <c r="A4631" s="1" t="s">
        <v>4675</v>
      </c>
      <c r="B4631" s="1" t="s">
        <v>30</v>
      </c>
      <c r="C4631" s="1" t="s">
        <v>31</v>
      </c>
      <c r="D4631" s="1" t="s">
        <v>32</v>
      </c>
      <c r="E4631" s="1" t="s">
        <v>16</v>
      </c>
      <c r="F4631" s="1" t="s">
        <v>62</v>
      </c>
      <c r="G4631">
        <v>19265.82</v>
      </c>
      <c r="H4631">
        <v>5</v>
      </c>
      <c r="I4631">
        <v>96329.1</v>
      </c>
      <c r="J4631">
        <v>2.6</v>
      </c>
      <c r="K4631">
        <v>4739</v>
      </c>
      <c r="L4631" s="2">
        <v>45475</v>
      </c>
      <c r="O4631" t="str">
        <f>IF(ecommerce_10000[[#This Row],[Platform]]="Souq","sq",ecommerce_10000[[#This Row],[Platform]])</f>
        <v>sq</v>
      </c>
      <c r="P4631" t="str">
        <f>IF(E4631="Souq","sq",IF(E4631="Jumia","Jum",E4631))</f>
        <v>sq</v>
      </c>
      <c r="Q4631">
        <f>VLOOKUP(ecommerce_10000[[#This Row],[City]],F:I,4,FALSE)</f>
        <v>27872.98</v>
      </c>
      <c r="R4631" s="1">
        <f>SUMIF(C:C,ecommerce_10000[[#This Row],[Category]],I:I)</f>
        <v>57542997.559999913</v>
      </c>
      <c r="S4631" s="1">
        <f>SUMIFS(I:I,C:C,C4631)</f>
        <v>57542997.559999913</v>
      </c>
      <c r="T4631" s="1" t="str">
        <f>INDEX(F:F,MATCH(ecommerce_10000[[#This Row],[TotalAmount]],I:I,0))</f>
        <v>Giza</v>
      </c>
    </row>
    <row r="4632" spans="1:20" x14ac:dyDescent="0.3">
      <c r="A4632" s="1" t="s">
        <v>4676</v>
      </c>
      <c r="B4632" s="1" t="s">
        <v>43</v>
      </c>
      <c r="C4632" s="1" t="s">
        <v>44</v>
      </c>
      <c r="D4632" s="1" t="s">
        <v>45</v>
      </c>
      <c r="E4632" s="1" t="s">
        <v>22</v>
      </c>
      <c r="F4632" s="1" t="s">
        <v>40</v>
      </c>
      <c r="G4632">
        <v>5898.32</v>
      </c>
      <c r="H4632">
        <v>5</v>
      </c>
      <c r="I4632">
        <v>29491.599999999999</v>
      </c>
      <c r="J4632">
        <v>1.78</v>
      </c>
      <c r="K4632">
        <v>2875</v>
      </c>
      <c r="L4632" s="2">
        <v>45418</v>
      </c>
      <c r="O4632" t="str">
        <f>IF(ecommerce_10000[[#This Row],[Platform]]="Souq","sq",ecommerce_10000[[#This Row],[Platform]])</f>
        <v>Jumia</v>
      </c>
      <c r="P4632" t="str">
        <f>IF(E4632="Souq","sq",IF(E4632="Jumia","Jum",E4632))</f>
        <v>Jum</v>
      </c>
      <c r="Q4632">
        <f>VLOOKUP(ecommerce_10000[[#This Row],[City]],F:I,4,FALSE)</f>
        <v>99349.3</v>
      </c>
      <c r="R4632" s="1">
        <f>SUMIF(C:C,ecommerce_10000[[#This Row],[Category]],I:I)</f>
        <v>31420413.200000018</v>
      </c>
      <c r="S4632" s="1">
        <f>SUMIFS(I:I,C:C,C4632)</f>
        <v>31420413.200000018</v>
      </c>
      <c r="T4632" s="1" t="str">
        <f>INDEX(F:F,MATCH(ecommerce_10000[[#This Row],[TotalAmount]],I:I,0))</f>
        <v>Riyadh</v>
      </c>
    </row>
    <row r="4633" spans="1:20" x14ac:dyDescent="0.3">
      <c r="A4633" s="1" t="s">
        <v>4677</v>
      </c>
      <c r="B4633" s="1" t="s">
        <v>19</v>
      </c>
      <c r="C4633" s="1" t="s">
        <v>20</v>
      </c>
      <c r="D4633" s="1" t="s">
        <v>21</v>
      </c>
      <c r="E4633" s="1" t="s">
        <v>22</v>
      </c>
      <c r="F4633" s="1" t="s">
        <v>28</v>
      </c>
      <c r="G4633">
        <v>12808.98</v>
      </c>
      <c r="H4633">
        <v>2</v>
      </c>
      <c r="I4633">
        <v>25617.96</v>
      </c>
      <c r="J4633">
        <v>1.92</v>
      </c>
      <c r="K4633">
        <v>1104</v>
      </c>
      <c r="L4633" s="2">
        <v>45639</v>
      </c>
      <c r="O4633" t="str">
        <f>IF(ecommerce_10000[[#This Row],[Platform]]="Souq","sq",ecommerce_10000[[#This Row],[Platform]])</f>
        <v>Jumia</v>
      </c>
      <c r="P4633" t="str">
        <f>IF(E4633="Souq","sq",IF(E4633="Jumia","Jum",E4633))</f>
        <v>Jum</v>
      </c>
      <c r="Q4633">
        <f>VLOOKUP(ecommerce_10000[[#This Row],[City]],F:I,4,FALSE)</f>
        <v>26648.76</v>
      </c>
      <c r="R4633" s="1">
        <f>SUMIF(C:C,ecommerce_10000[[#This Row],[Category]],I:I)</f>
        <v>91504159.730000004</v>
      </c>
      <c r="S4633" s="1">
        <f>SUMIFS(I:I,C:C,C4633)</f>
        <v>91504159.730000004</v>
      </c>
      <c r="T4633" s="1" t="str">
        <f>INDEX(F:F,MATCH(ecommerce_10000[[#This Row],[TotalAmount]],I:I,0))</f>
        <v>Casablanca</v>
      </c>
    </row>
    <row r="4634" spans="1:20" x14ac:dyDescent="0.3">
      <c r="A4634" s="1" t="s">
        <v>4678</v>
      </c>
      <c r="B4634" s="1" t="s">
        <v>43</v>
      </c>
      <c r="C4634" s="1" t="s">
        <v>44</v>
      </c>
      <c r="D4634" s="1" t="s">
        <v>45</v>
      </c>
      <c r="E4634" s="1" t="s">
        <v>22</v>
      </c>
      <c r="F4634" s="1" t="s">
        <v>17</v>
      </c>
      <c r="G4634">
        <v>14020.27</v>
      </c>
      <c r="H4634">
        <v>3</v>
      </c>
      <c r="I4634">
        <v>42060.81</v>
      </c>
      <c r="J4634">
        <v>4.45</v>
      </c>
      <c r="K4634">
        <v>4388</v>
      </c>
      <c r="L4634" s="2">
        <v>45559</v>
      </c>
      <c r="O4634" t="str">
        <f>IF(ecommerce_10000[[#This Row],[Platform]]="Souq","sq",ecommerce_10000[[#This Row],[Platform]])</f>
        <v>Jumia</v>
      </c>
      <c r="P4634" t="str">
        <f>IF(E4634="Souq","sq",IF(E4634="Jumia","Jum",E4634))</f>
        <v>Jum</v>
      </c>
      <c r="Q4634">
        <f>VLOOKUP(ecommerce_10000[[#This Row],[City]],F:I,4,FALSE)</f>
        <v>16284.02</v>
      </c>
      <c r="R4634" s="1">
        <f>SUMIF(C:C,ecommerce_10000[[#This Row],[Category]],I:I)</f>
        <v>31420413.200000018</v>
      </c>
      <c r="S4634" s="1">
        <f>SUMIFS(I:I,C:C,C4634)</f>
        <v>31420413.200000018</v>
      </c>
      <c r="T4634" s="1" t="str">
        <f>INDEX(F:F,MATCH(ecommerce_10000[[#This Row],[TotalAmount]],I:I,0))</f>
        <v>Cairo</v>
      </c>
    </row>
    <row r="4635" spans="1:20" x14ac:dyDescent="0.3">
      <c r="A4635" s="1" t="s">
        <v>4679</v>
      </c>
      <c r="B4635" s="1" t="s">
        <v>65</v>
      </c>
      <c r="C4635" s="1" t="s">
        <v>20</v>
      </c>
      <c r="D4635" s="1" t="s">
        <v>66</v>
      </c>
      <c r="E4635" s="1" t="s">
        <v>16</v>
      </c>
      <c r="F4635" s="1" t="s">
        <v>33</v>
      </c>
      <c r="G4635">
        <v>9626.07</v>
      </c>
      <c r="H4635">
        <v>5</v>
      </c>
      <c r="I4635">
        <v>48130.35</v>
      </c>
      <c r="J4635">
        <v>1.36</v>
      </c>
      <c r="K4635">
        <v>2640</v>
      </c>
      <c r="L4635" s="2">
        <v>45427</v>
      </c>
      <c r="O4635" t="str">
        <f>IF(ecommerce_10000[[#This Row],[Platform]]="Souq","sq",ecommerce_10000[[#This Row],[Platform]])</f>
        <v>sq</v>
      </c>
      <c r="P4635" t="str">
        <f>IF(E4635="Souq","sq",IF(E4635="Jumia","Jum",E4635))</f>
        <v>sq</v>
      </c>
      <c r="Q4635">
        <f>VLOOKUP(ecommerce_10000[[#This Row],[City]],F:I,4,FALSE)</f>
        <v>3665.44</v>
      </c>
      <c r="R4635" s="1">
        <f>SUMIF(C:C,ecommerce_10000[[#This Row],[Category]],I:I)</f>
        <v>91504159.730000004</v>
      </c>
      <c r="S4635" s="1">
        <f>SUMIFS(I:I,C:C,C4635)</f>
        <v>91504159.730000004</v>
      </c>
      <c r="T4635" s="1" t="str">
        <f>INDEX(F:F,MATCH(ecommerce_10000[[#This Row],[TotalAmount]],I:I,0))</f>
        <v>Dubai</v>
      </c>
    </row>
    <row r="4636" spans="1:20" x14ac:dyDescent="0.3">
      <c r="A4636" s="1" t="s">
        <v>4680</v>
      </c>
      <c r="B4636" s="1" t="s">
        <v>53</v>
      </c>
      <c r="C4636" s="1" t="s">
        <v>31</v>
      </c>
      <c r="D4636" s="1" t="s">
        <v>54</v>
      </c>
      <c r="E4636" s="1" t="s">
        <v>22</v>
      </c>
      <c r="F4636" s="1" t="s">
        <v>28</v>
      </c>
      <c r="G4636">
        <v>17192.22</v>
      </c>
      <c r="H4636">
        <v>3</v>
      </c>
      <c r="I4636">
        <v>51576.66</v>
      </c>
      <c r="J4636">
        <v>3.3</v>
      </c>
      <c r="K4636">
        <v>4817</v>
      </c>
      <c r="L4636" s="2">
        <v>45628</v>
      </c>
      <c r="O4636" t="str">
        <f>IF(ecommerce_10000[[#This Row],[Platform]]="Souq","sq",ecommerce_10000[[#This Row],[Platform]])</f>
        <v>Jumia</v>
      </c>
      <c r="P4636" t="str">
        <f>IF(E4636="Souq","sq",IF(E4636="Jumia","Jum",E4636))</f>
        <v>Jum</v>
      </c>
      <c r="Q4636">
        <f>VLOOKUP(ecommerce_10000[[#This Row],[City]],F:I,4,FALSE)</f>
        <v>26648.76</v>
      </c>
      <c r="R4636" s="1">
        <f>SUMIF(C:C,ecommerce_10000[[#This Row],[Category]],I:I)</f>
        <v>57542997.559999913</v>
      </c>
      <c r="S4636" s="1">
        <f>SUMIFS(I:I,C:C,C4636)</f>
        <v>57542997.559999913</v>
      </c>
      <c r="T4636" s="1" t="str">
        <f>INDEX(F:F,MATCH(ecommerce_10000[[#This Row],[TotalAmount]],I:I,0))</f>
        <v>Casablanca</v>
      </c>
    </row>
    <row r="4637" spans="1:20" x14ac:dyDescent="0.3">
      <c r="A4637" s="1" t="s">
        <v>4681</v>
      </c>
      <c r="B4637" s="1" t="s">
        <v>25</v>
      </c>
      <c r="C4637" s="1" t="s">
        <v>26</v>
      </c>
      <c r="D4637" s="1" t="s">
        <v>27</v>
      </c>
      <c r="E4637" s="1" t="s">
        <v>22</v>
      </c>
      <c r="F4637" s="1" t="s">
        <v>17</v>
      </c>
      <c r="G4637">
        <v>19109.05</v>
      </c>
      <c r="H4637">
        <v>2</v>
      </c>
      <c r="I4637">
        <v>38218.1</v>
      </c>
      <c r="J4637">
        <v>1.94</v>
      </c>
      <c r="K4637">
        <v>974</v>
      </c>
      <c r="L4637" s="2">
        <v>45600</v>
      </c>
      <c r="O4637" t="str">
        <f>IF(ecommerce_10000[[#This Row],[Platform]]="Souq","sq",ecommerce_10000[[#This Row],[Platform]])</f>
        <v>Jumia</v>
      </c>
      <c r="P4637" t="str">
        <f>IF(E4637="Souq","sq",IF(E4637="Jumia","Jum",E4637))</f>
        <v>Jum</v>
      </c>
      <c r="Q4637">
        <f>VLOOKUP(ecommerce_10000[[#This Row],[City]],F:I,4,FALSE)</f>
        <v>16284.02</v>
      </c>
      <c r="R4637" s="1">
        <f>SUMIF(C:C,ecommerce_10000[[#This Row],[Category]],I:I)</f>
        <v>29200970.130000021</v>
      </c>
      <c r="S4637" s="1">
        <f>SUMIFS(I:I,C:C,C4637)</f>
        <v>29200970.130000021</v>
      </c>
      <c r="T4637" s="1" t="str">
        <f>INDEX(F:F,MATCH(ecommerce_10000[[#This Row],[TotalAmount]],I:I,0))</f>
        <v>Cairo</v>
      </c>
    </row>
    <row r="4638" spans="1:20" x14ac:dyDescent="0.3">
      <c r="A4638" s="1" t="s">
        <v>4682</v>
      </c>
      <c r="B4638" s="1" t="s">
        <v>38</v>
      </c>
      <c r="C4638" s="1" t="s">
        <v>20</v>
      </c>
      <c r="D4638" s="1" t="s">
        <v>39</v>
      </c>
      <c r="E4638" s="1" t="s">
        <v>22</v>
      </c>
      <c r="F4638" s="1" t="s">
        <v>40</v>
      </c>
      <c r="G4638">
        <v>16832.73</v>
      </c>
      <c r="H4638">
        <v>5</v>
      </c>
      <c r="I4638">
        <v>84163.65</v>
      </c>
      <c r="J4638">
        <v>1.86</v>
      </c>
      <c r="K4638">
        <v>1948</v>
      </c>
      <c r="L4638" s="2">
        <v>45497</v>
      </c>
      <c r="O4638" t="str">
        <f>IF(ecommerce_10000[[#This Row],[Platform]]="Souq","sq",ecommerce_10000[[#This Row],[Platform]])</f>
        <v>Jumia</v>
      </c>
      <c r="P4638" t="str">
        <f>IF(E4638="Souq","sq",IF(E4638="Jumia","Jum",E4638))</f>
        <v>Jum</v>
      </c>
      <c r="Q4638">
        <f>VLOOKUP(ecommerce_10000[[#This Row],[City]],F:I,4,FALSE)</f>
        <v>99349.3</v>
      </c>
      <c r="R4638" s="1">
        <f>SUMIF(C:C,ecommerce_10000[[#This Row],[Category]],I:I)</f>
        <v>91504159.730000004</v>
      </c>
      <c r="S4638" s="1">
        <f>SUMIFS(I:I,C:C,C4638)</f>
        <v>91504159.730000004</v>
      </c>
      <c r="T4638" s="1" t="str">
        <f>INDEX(F:F,MATCH(ecommerce_10000[[#This Row],[TotalAmount]],I:I,0))</f>
        <v>Riyadh</v>
      </c>
    </row>
    <row r="4639" spans="1:20" x14ac:dyDescent="0.3">
      <c r="A4639" s="1" t="s">
        <v>4683</v>
      </c>
      <c r="B4639" s="1" t="s">
        <v>35</v>
      </c>
      <c r="C4639" s="1" t="s">
        <v>14</v>
      </c>
      <c r="D4639" s="1" t="s">
        <v>36</v>
      </c>
      <c r="E4639" s="1" t="s">
        <v>47</v>
      </c>
      <c r="F4639" s="1" t="s">
        <v>28</v>
      </c>
      <c r="G4639">
        <v>16120.45</v>
      </c>
      <c r="H4639">
        <v>2</v>
      </c>
      <c r="I4639">
        <v>32240.9</v>
      </c>
      <c r="J4639">
        <v>2.35</v>
      </c>
      <c r="K4639">
        <v>243</v>
      </c>
      <c r="L4639" s="2">
        <v>45465</v>
      </c>
      <c r="O4639" t="str">
        <f>IF(ecommerce_10000[[#This Row],[Platform]]="Souq","sq",ecommerce_10000[[#This Row],[Platform]])</f>
        <v>Amazon</v>
      </c>
      <c r="P4639" t="str">
        <f>IF(E4639="Souq","sq",IF(E4639="Jumia","Jum",E4639))</f>
        <v>Amazon</v>
      </c>
      <c r="Q4639">
        <f>VLOOKUP(ecommerce_10000[[#This Row],[City]],F:I,4,FALSE)</f>
        <v>26648.76</v>
      </c>
      <c r="R4639" s="1">
        <f>SUMIF(C:C,ecommerce_10000[[#This Row],[Category]],I:I)</f>
        <v>92327183.770000085</v>
      </c>
      <c r="S4639" s="1">
        <f>SUMIFS(I:I,C:C,C4639)</f>
        <v>92327183.770000085</v>
      </c>
      <c r="T4639" s="1" t="str">
        <f>INDEX(F:F,MATCH(ecommerce_10000[[#This Row],[TotalAmount]],I:I,0))</f>
        <v>Casablanca</v>
      </c>
    </row>
    <row r="4640" spans="1:20" x14ac:dyDescent="0.3">
      <c r="A4640" s="1" t="s">
        <v>4684</v>
      </c>
      <c r="B4640" s="1" t="s">
        <v>43</v>
      </c>
      <c r="C4640" s="1" t="s">
        <v>44</v>
      </c>
      <c r="D4640" s="1" t="s">
        <v>45</v>
      </c>
      <c r="E4640" s="1" t="s">
        <v>22</v>
      </c>
      <c r="F4640" s="1" t="s">
        <v>17</v>
      </c>
      <c r="G4640">
        <v>8031.03</v>
      </c>
      <c r="H4640">
        <v>4</v>
      </c>
      <c r="I4640">
        <v>32124.12</v>
      </c>
      <c r="J4640">
        <v>3.09</v>
      </c>
      <c r="K4640">
        <v>4128</v>
      </c>
      <c r="L4640" s="2">
        <v>45571</v>
      </c>
      <c r="O4640" t="str">
        <f>IF(ecommerce_10000[[#This Row],[Platform]]="Souq","sq",ecommerce_10000[[#This Row],[Platform]])</f>
        <v>Jumia</v>
      </c>
      <c r="P4640" t="str">
        <f>IF(E4640="Souq","sq",IF(E4640="Jumia","Jum",E4640))</f>
        <v>Jum</v>
      </c>
      <c r="Q4640">
        <f>VLOOKUP(ecommerce_10000[[#This Row],[City]],F:I,4,FALSE)</f>
        <v>16284.02</v>
      </c>
      <c r="R4640" s="1">
        <f>SUMIF(C:C,ecommerce_10000[[#This Row],[Category]],I:I)</f>
        <v>31420413.200000018</v>
      </c>
      <c r="S4640" s="1">
        <f>SUMIFS(I:I,C:C,C4640)</f>
        <v>31420413.200000018</v>
      </c>
      <c r="T4640" s="1" t="str">
        <f>INDEX(F:F,MATCH(ecommerce_10000[[#This Row],[TotalAmount]],I:I,0))</f>
        <v>Cairo</v>
      </c>
    </row>
    <row r="4641" spans="1:20" x14ac:dyDescent="0.3">
      <c r="A4641" s="1" t="s">
        <v>4685</v>
      </c>
      <c r="B4641" s="1" t="s">
        <v>43</v>
      </c>
      <c r="C4641" s="1" t="s">
        <v>44</v>
      </c>
      <c r="D4641" s="1" t="s">
        <v>45</v>
      </c>
      <c r="E4641" s="1" t="s">
        <v>47</v>
      </c>
      <c r="F4641" s="1" t="s">
        <v>28</v>
      </c>
      <c r="G4641">
        <v>3374.81</v>
      </c>
      <c r="H4641">
        <v>1</v>
      </c>
      <c r="I4641">
        <v>3374.81</v>
      </c>
      <c r="J4641">
        <v>3.25</v>
      </c>
      <c r="K4641">
        <v>2016</v>
      </c>
      <c r="L4641" s="2">
        <v>45581</v>
      </c>
      <c r="O4641" t="str">
        <f>IF(ecommerce_10000[[#This Row],[Platform]]="Souq","sq",ecommerce_10000[[#This Row],[Platform]])</f>
        <v>Amazon</v>
      </c>
      <c r="P4641" t="str">
        <f>IF(E4641="Souq","sq",IF(E4641="Jumia","Jum",E4641))</f>
        <v>Amazon</v>
      </c>
      <c r="Q4641">
        <f>VLOOKUP(ecommerce_10000[[#This Row],[City]],F:I,4,FALSE)</f>
        <v>26648.76</v>
      </c>
      <c r="R4641" s="1">
        <f>SUMIF(C:C,ecommerce_10000[[#This Row],[Category]],I:I)</f>
        <v>31420413.200000018</v>
      </c>
      <c r="S4641" s="1">
        <f>SUMIFS(I:I,C:C,C4641)</f>
        <v>31420413.200000018</v>
      </c>
      <c r="T4641" s="1" t="str">
        <f>INDEX(F:F,MATCH(ecommerce_10000[[#This Row],[TotalAmount]],I:I,0))</f>
        <v>Casablanca</v>
      </c>
    </row>
    <row r="4642" spans="1:20" x14ac:dyDescent="0.3">
      <c r="A4642" s="1" t="s">
        <v>4686</v>
      </c>
      <c r="B4642" s="1" t="s">
        <v>13</v>
      </c>
      <c r="C4642" s="1" t="s">
        <v>14</v>
      </c>
      <c r="D4642" s="1" t="s">
        <v>15</v>
      </c>
      <c r="E4642" s="1" t="s">
        <v>16</v>
      </c>
      <c r="F4642" s="1" t="s">
        <v>23</v>
      </c>
      <c r="G4642">
        <v>6330.61</v>
      </c>
      <c r="H4642">
        <v>2</v>
      </c>
      <c r="I4642">
        <v>12661.22</v>
      </c>
      <c r="J4642">
        <v>1.76</v>
      </c>
      <c r="K4642">
        <v>2991</v>
      </c>
      <c r="L4642" s="2">
        <v>45498</v>
      </c>
      <c r="O4642" t="str">
        <f>IF(ecommerce_10000[[#This Row],[Platform]]="Souq","sq",ecommerce_10000[[#This Row],[Platform]])</f>
        <v>sq</v>
      </c>
      <c r="P4642" t="str">
        <f>IF(E4642="Souq","sq",IF(E4642="Jumia","Jum",E4642))</f>
        <v>sq</v>
      </c>
      <c r="Q4642">
        <f>VLOOKUP(ecommerce_10000[[#This Row],[City]],F:I,4,FALSE)</f>
        <v>13290.4</v>
      </c>
      <c r="R4642" s="1">
        <f>SUMIF(C:C,ecommerce_10000[[#This Row],[Category]],I:I)</f>
        <v>92327183.770000085</v>
      </c>
      <c r="S4642" s="1">
        <f>SUMIFS(I:I,C:C,C4642)</f>
        <v>92327183.770000085</v>
      </c>
      <c r="T4642" s="1" t="str">
        <f>INDEX(F:F,MATCH(ecommerce_10000[[#This Row],[TotalAmount]],I:I,0))</f>
        <v>Alexandria</v>
      </c>
    </row>
    <row r="4643" spans="1:20" x14ac:dyDescent="0.3">
      <c r="A4643" s="1" t="s">
        <v>4687</v>
      </c>
      <c r="B4643" s="1" t="s">
        <v>38</v>
      </c>
      <c r="C4643" s="1" t="s">
        <v>20</v>
      </c>
      <c r="D4643" s="1" t="s">
        <v>39</v>
      </c>
      <c r="E4643" s="1" t="s">
        <v>22</v>
      </c>
      <c r="F4643" s="1" t="s">
        <v>28</v>
      </c>
      <c r="G4643">
        <v>9012.1</v>
      </c>
      <c r="H4643">
        <v>4</v>
      </c>
      <c r="I4643">
        <v>36048.400000000001</v>
      </c>
      <c r="J4643">
        <v>3.1</v>
      </c>
      <c r="K4643">
        <v>891</v>
      </c>
      <c r="L4643" s="2">
        <v>45374</v>
      </c>
      <c r="O4643" t="str">
        <f>IF(ecommerce_10000[[#This Row],[Platform]]="Souq","sq",ecommerce_10000[[#This Row],[Platform]])</f>
        <v>Jumia</v>
      </c>
      <c r="P4643" t="str">
        <f>IF(E4643="Souq","sq",IF(E4643="Jumia","Jum",E4643))</f>
        <v>Jum</v>
      </c>
      <c r="Q4643">
        <f>VLOOKUP(ecommerce_10000[[#This Row],[City]],F:I,4,FALSE)</f>
        <v>26648.76</v>
      </c>
      <c r="R4643" s="1">
        <f>SUMIF(C:C,ecommerce_10000[[#This Row],[Category]],I:I)</f>
        <v>91504159.730000004</v>
      </c>
      <c r="S4643" s="1">
        <f>SUMIFS(I:I,C:C,C4643)</f>
        <v>91504159.730000004</v>
      </c>
      <c r="T4643" s="1" t="str">
        <f>INDEX(F:F,MATCH(ecommerce_10000[[#This Row],[TotalAmount]],I:I,0))</f>
        <v>Casablanca</v>
      </c>
    </row>
    <row r="4644" spans="1:20" x14ac:dyDescent="0.3">
      <c r="A4644" s="1" t="s">
        <v>4688</v>
      </c>
      <c r="B4644" s="1" t="s">
        <v>30</v>
      </c>
      <c r="C4644" s="1" t="s">
        <v>31</v>
      </c>
      <c r="D4644" s="1" t="s">
        <v>32</v>
      </c>
      <c r="E4644" s="1" t="s">
        <v>16</v>
      </c>
      <c r="F4644" s="1" t="s">
        <v>40</v>
      </c>
      <c r="G4644">
        <v>15696.68</v>
      </c>
      <c r="H4644">
        <v>1</v>
      </c>
      <c r="I4644">
        <v>15696.68</v>
      </c>
      <c r="J4644">
        <v>1.19</v>
      </c>
      <c r="K4644">
        <v>2663</v>
      </c>
      <c r="L4644" s="2">
        <v>45410</v>
      </c>
      <c r="O4644" t="str">
        <f>IF(ecommerce_10000[[#This Row],[Platform]]="Souq","sq",ecommerce_10000[[#This Row],[Platform]])</f>
        <v>sq</v>
      </c>
      <c r="P4644" t="str">
        <f>IF(E4644="Souq","sq",IF(E4644="Jumia","Jum",E4644))</f>
        <v>sq</v>
      </c>
      <c r="Q4644">
        <f>VLOOKUP(ecommerce_10000[[#This Row],[City]],F:I,4,FALSE)</f>
        <v>99349.3</v>
      </c>
      <c r="R4644" s="1">
        <f>SUMIF(C:C,ecommerce_10000[[#This Row],[Category]],I:I)</f>
        <v>57542997.559999913</v>
      </c>
      <c r="S4644" s="1">
        <f>SUMIFS(I:I,C:C,C4644)</f>
        <v>57542997.559999913</v>
      </c>
      <c r="T4644" s="1" t="str">
        <f>INDEX(F:F,MATCH(ecommerce_10000[[#This Row],[TotalAmount]],I:I,0))</f>
        <v>Riyadh</v>
      </c>
    </row>
    <row r="4645" spans="1:20" x14ac:dyDescent="0.3">
      <c r="A4645" s="1" t="s">
        <v>4689</v>
      </c>
      <c r="B4645" s="1" t="s">
        <v>13</v>
      </c>
      <c r="C4645" s="1" t="s">
        <v>14</v>
      </c>
      <c r="D4645" s="1" t="s">
        <v>15</v>
      </c>
      <c r="E4645" s="1" t="s">
        <v>16</v>
      </c>
      <c r="F4645" s="1" t="s">
        <v>23</v>
      </c>
      <c r="G4645">
        <v>16398.02</v>
      </c>
      <c r="H4645">
        <v>4</v>
      </c>
      <c r="I4645">
        <v>65592.08</v>
      </c>
      <c r="J4645">
        <v>3.08</v>
      </c>
      <c r="K4645">
        <v>299</v>
      </c>
      <c r="L4645" s="2">
        <v>45538</v>
      </c>
      <c r="O4645" t="str">
        <f>IF(ecommerce_10000[[#This Row],[Platform]]="Souq","sq",ecommerce_10000[[#This Row],[Platform]])</f>
        <v>sq</v>
      </c>
      <c r="P4645" t="str">
        <f>IF(E4645="Souq","sq",IF(E4645="Jumia","Jum",E4645))</f>
        <v>sq</v>
      </c>
      <c r="Q4645">
        <f>VLOOKUP(ecommerce_10000[[#This Row],[City]],F:I,4,FALSE)</f>
        <v>13290.4</v>
      </c>
      <c r="R4645" s="1">
        <f>SUMIF(C:C,ecommerce_10000[[#This Row],[Category]],I:I)</f>
        <v>92327183.770000085</v>
      </c>
      <c r="S4645" s="1">
        <f>SUMIFS(I:I,C:C,C4645)</f>
        <v>92327183.770000085</v>
      </c>
      <c r="T4645" s="1" t="str">
        <f>INDEX(F:F,MATCH(ecommerce_10000[[#This Row],[TotalAmount]],I:I,0))</f>
        <v>Alexandria</v>
      </c>
    </row>
    <row r="4646" spans="1:20" x14ac:dyDescent="0.3">
      <c r="A4646" s="1" t="s">
        <v>4690</v>
      </c>
      <c r="B4646" s="1" t="s">
        <v>30</v>
      </c>
      <c r="C4646" s="1" t="s">
        <v>31</v>
      </c>
      <c r="D4646" s="1" t="s">
        <v>32</v>
      </c>
      <c r="E4646" s="1" t="s">
        <v>47</v>
      </c>
      <c r="F4646" s="1" t="s">
        <v>62</v>
      </c>
      <c r="G4646">
        <v>18506.04</v>
      </c>
      <c r="H4646">
        <v>2</v>
      </c>
      <c r="I4646">
        <v>37012.080000000002</v>
      </c>
      <c r="J4646">
        <v>2.31</v>
      </c>
      <c r="K4646">
        <v>4899</v>
      </c>
      <c r="L4646" s="2">
        <v>45532</v>
      </c>
      <c r="O4646" t="str">
        <f>IF(ecommerce_10000[[#This Row],[Platform]]="Souq","sq",ecommerce_10000[[#This Row],[Platform]])</f>
        <v>Amazon</v>
      </c>
      <c r="P4646" t="str">
        <f>IF(E4646="Souq","sq",IF(E4646="Jumia","Jum",E4646))</f>
        <v>Amazon</v>
      </c>
      <c r="Q4646">
        <f>VLOOKUP(ecommerce_10000[[#This Row],[City]],F:I,4,FALSE)</f>
        <v>27872.98</v>
      </c>
      <c r="R4646" s="1">
        <f>SUMIF(C:C,ecommerce_10000[[#This Row],[Category]],I:I)</f>
        <v>57542997.559999913</v>
      </c>
      <c r="S4646" s="1">
        <f>SUMIFS(I:I,C:C,C4646)</f>
        <v>57542997.559999913</v>
      </c>
      <c r="T4646" s="1" t="str">
        <f>INDEX(F:F,MATCH(ecommerce_10000[[#This Row],[TotalAmount]],I:I,0))</f>
        <v>Giza</v>
      </c>
    </row>
    <row r="4647" spans="1:20" x14ac:dyDescent="0.3">
      <c r="A4647" s="1" t="s">
        <v>4691</v>
      </c>
      <c r="B4647" s="1" t="s">
        <v>53</v>
      </c>
      <c r="C4647" s="1" t="s">
        <v>31</v>
      </c>
      <c r="D4647" s="1" t="s">
        <v>54</v>
      </c>
      <c r="E4647" s="1" t="s">
        <v>47</v>
      </c>
      <c r="F4647" s="1" t="s">
        <v>62</v>
      </c>
      <c r="G4647">
        <v>14682.21</v>
      </c>
      <c r="H4647">
        <v>1</v>
      </c>
      <c r="I4647">
        <v>14682.21</v>
      </c>
      <c r="J4647">
        <v>1.35</v>
      </c>
      <c r="K4647">
        <v>107</v>
      </c>
      <c r="L4647" s="2">
        <v>45454</v>
      </c>
      <c r="O4647" t="str">
        <f>IF(ecommerce_10000[[#This Row],[Platform]]="Souq","sq",ecommerce_10000[[#This Row],[Platform]])</f>
        <v>Amazon</v>
      </c>
      <c r="P4647" t="str">
        <f>IF(E4647="Souq","sq",IF(E4647="Jumia","Jum",E4647))</f>
        <v>Amazon</v>
      </c>
      <c r="Q4647">
        <f>VLOOKUP(ecommerce_10000[[#This Row],[City]],F:I,4,FALSE)</f>
        <v>27872.98</v>
      </c>
      <c r="R4647" s="1">
        <f>SUMIF(C:C,ecommerce_10000[[#This Row],[Category]],I:I)</f>
        <v>57542997.559999913</v>
      </c>
      <c r="S4647" s="1">
        <f>SUMIFS(I:I,C:C,C4647)</f>
        <v>57542997.559999913</v>
      </c>
      <c r="T4647" s="1" t="str">
        <f>INDEX(F:F,MATCH(ecommerce_10000[[#This Row],[TotalAmount]],I:I,0))</f>
        <v>Giza</v>
      </c>
    </row>
    <row r="4648" spans="1:20" x14ac:dyDescent="0.3">
      <c r="A4648" s="1" t="s">
        <v>4692</v>
      </c>
      <c r="B4648" s="1" t="s">
        <v>43</v>
      </c>
      <c r="C4648" s="1" t="s">
        <v>44</v>
      </c>
      <c r="D4648" s="1" t="s">
        <v>45</v>
      </c>
      <c r="E4648" s="1" t="s">
        <v>47</v>
      </c>
      <c r="F4648" s="1" t="s">
        <v>23</v>
      </c>
      <c r="G4648">
        <v>15236.4</v>
      </c>
      <c r="H4648">
        <v>3</v>
      </c>
      <c r="I4648">
        <v>45709.2</v>
      </c>
      <c r="J4648">
        <v>3.66</v>
      </c>
      <c r="K4648">
        <v>609</v>
      </c>
      <c r="L4648" s="2">
        <v>45608</v>
      </c>
      <c r="O4648" t="str">
        <f>IF(ecommerce_10000[[#This Row],[Platform]]="Souq","sq",ecommerce_10000[[#This Row],[Platform]])</f>
        <v>Amazon</v>
      </c>
      <c r="P4648" t="str">
        <f>IF(E4648="Souq","sq",IF(E4648="Jumia","Jum",E4648))</f>
        <v>Amazon</v>
      </c>
      <c r="Q4648">
        <f>VLOOKUP(ecommerce_10000[[#This Row],[City]],F:I,4,FALSE)</f>
        <v>13290.4</v>
      </c>
      <c r="R4648" s="1">
        <f>SUMIF(C:C,ecommerce_10000[[#This Row],[Category]],I:I)</f>
        <v>31420413.200000018</v>
      </c>
      <c r="S4648" s="1">
        <f>SUMIFS(I:I,C:C,C4648)</f>
        <v>31420413.200000018</v>
      </c>
      <c r="T4648" s="1" t="str">
        <f>INDEX(F:F,MATCH(ecommerce_10000[[#This Row],[TotalAmount]],I:I,0))</f>
        <v>Alexandria</v>
      </c>
    </row>
    <row r="4649" spans="1:20" x14ac:dyDescent="0.3">
      <c r="A4649" s="1" t="s">
        <v>4693</v>
      </c>
      <c r="B4649" s="1" t="s">
        <v>49</v>
      </c>
      <c r="C4649" s="1" t="s">
        <v>14</v>
      </c>
      <c r="D4649" s="1" t="s">
        <v>50</v>
      </c>
      <c r="E4649" s="1" t="s">
        <v>47</v>
      </c>
      <c r="F4649" s="1" t="s">
        <v>28</v>
      </c>
      <c r="G4649">
        <v>978.44</v>
      </c>
      <c r="H4649">
        <v>2</v>
      </c>
      <c r="I4649">
        <v>1956.88</v>
      </c>
      <c r="J4649">
        <v>2.42</v>
      </c>
      <c r="K4649">
        <v>123</v>
      </c>
      <c r="L4649" s="2">
        <v>45328</v>
      </c>
      <c r="O4649" t="str">
        <f>IF(ecommerce_10000[[#This Row],[Platform]]="Souq","sq",ecommerce_10000[[#This Row],[Platform]])</f>
        <v>Amazon</v>
      </c>
      <c r="P4649" t="str">
        <f>IF(E4649="Souq","sq",IF(E4649="Jumia","Jum",E4649))</f>
        <v>Amazon</v>
      </c>
      <c r="Q4649">
        <f>VLOOKUP(ecommerce_10000[[#This Row],[City]],F:I,4,FALSE)</f>
        <v>26648.76</v>
      </c>
      <c r="R4649" s="1">
        <f>SUMIF(C:C,ecommerce_10000[[#This Row],[Category]],I:I)</f>
        <v>92327183.770000085</v>
      </c>
      <c r="S4649" s="1">
        <f>SUMIFS(I:I,C:C,C4649)</f>
        <v>92327183.770000085</v>
      </c>
      <c r="T4649" s="1" t="str">
        <f>INDEX(F:F,MATCH(ecommerce_10000[[#This Row],[TotalAmount]],I:I,0))</f>
        <v>Casablanca</v>
      </c>
    </row>
    <row r="4650" spans="1:20" x14ac:dyDescent="0.3">
      <c r="A4650" s="1" t="s">
        <v>4694</v>
      </c>
      <c r="B4650" s="1" t="s">
        <v>49</v>
      </c>
      <c r="C4650" s="1" t="s">
        <v>14</v>
      </c>
      <c r="D4650" s="1" t="s">
        <v>50</v>
      </c>
      <c r="E4650" s="1" t="s">
        <v>16</v>
      </c>
      <c r="F4650" s="1" t="s">
        <v>40</v>
      </c>
      <c r="G4650">
        <v>5356.62</v>
      </c>
      <c r="H4650">
        <v>1</v>
      </c>
      <c r="I4650">
        <v>5356.62</v>
      </c>
      <c r="J4650">
        <v>1.99</v>
      </c>
      <c r="K4650">
        <v>2909</v>
      </c>
      <c r="L4650" s="2">
        <v>45511</v>
      </c>
      <c r="O4650" t="str">
        <f>IF(ecommerce_10000[[#This Row],[Platform]]="Souq","sq",ecommerce_10000[[#This Row],[Platform]])</f>
        <v>sq</v>
      </c>
      <c r="P4650" t="str">
        <f>IF(E4650="Souq","sq",IF(E4650="Jumia","Jum",E4650))</f>
        <v>sq</v>
      </c>
      <c r="Q4650">
        <f>VLOOKUP(ecommerce_10000[[#This Row],[City]],F:I,4,FALSE)</f>
        <v>99349.3</v>
      </c>
      <c r="R4650" s="1">
        <f>SUMIF(C:C,ecommerce_10000[[#This Row],[Category]],I:I)</f>
        <v>92327183.770000085</v>
      </c>
      <c r="S4650" s="1">
        <f>SUMIFS(I:I,C:C,C4650)</f>
        <v>92327183.770000085</v>
      </c>
      <c r="T4650" s="1" t="str">
        <f>INDEX(F:F,MATCH(ecommerce_10000[[#This Row],[TotalAmount]],I:I,0))</f>
        <v>Riyadh</v>
      </c>
    </row>
    <row r="4651" spans="1:20" x14ac:dyDescent="0.3">
      <c r="A4651" s="1" t="s">
        <v>4695</v>
      </c>
      <c r="B4651" s="1" t="s">
        <v>38</v>
      </c>
      <c r="C4651" s="1" t="s">
        <v>20</v>
      </c>
      <c r="D4651" s="1" t="s">
        <v>39</v>
      </c>
      <c r="E4651" s="1" t="s">
        <v>16</v>
      </c>
      <c r="F4651" s="1" t="s">
        <v>17</v>
      </c>
      <c r="G4651">
        <v>4732.16</v>
      </c>
      <c r="H4651">
        <v>2</v>
      </c>
      <c r="I4651">
        <v>9464.32</v>
      </c>
      <c r="J4651">
        <v>1.55</v>
      </c>
      <c r="K4651">
        <v>1054</v>
      </c>
      <c r="L4651" s="2">
        <v>45381</v>
      </c>
      <c r="O4651" t="str">
        <f>IF(ecommerce_10000[[#This Row],[Platform]]="Souq","sq",ecommerce_10000[[#This Row],[Platform]])</f>
        <v>sq</v>
      </c>
      <c r="P4651" t="str">
        <f>IF(E4651="Souq","sq",IF(E4651="Jumia","Jum",E4651))</f>
        <v>sq</v>
      </c>
      <c r="Q4651">
        <f>VLOOKUP(ecommerce_10000[[#This Row],[City]],F:I,4,FALSE)</f>
        <v>16284.02</v>
      </c>
      <c r="R4651" s="1">
        <f>SUMIF(C:C,ecommerce_10000[[#This Row],[Category]],I:I)</f>
        <v>91504159.730000004</v>
      </c>
      <c r="S4651" s="1">
        <f>SUMIFS(I:I,C:C,C4651)</f>
        <v>91504159.730000004</v>
      </c>
      <c r="T4651" s="1" t="str">
        <f>INDEX(F:F,MATCH(ecommerce_10000[[#This Row],[TotalAmount]],I:I,0))</f>
        <v>Cairo</v>
      </c>
    </row>
    <row r="4652" spans="1:20" x14ac:dyDescent="0.3">
      <c r="A4652" s="1" t="s">
        <v>4696</v>
      </c>
      <c r="B4652" s="1" t="s">
        <v>19</v>
      </c>
      <c r="C4652" s="1" t="s">
        <v>20</v>
      </c>
      <c r="D4652" s="1" t="s">
        <v>21</v>
      </c>
      <c r="E4652" s="1" t="s">
        <v>16</v>
      </c>
      <c r="F4652" s="1" t="s">
        <v>62</v>
      </c>
      <c r="G4652">
        <v>17928.88</v>
      </c>
      <c r="H4652">
        <v>2</v>
      </c>
      <c r="I4652">
        <v>35857.760000000002</v>
      </c>
      <c r="J4652">
        <v>2.27</v>
      </c>
      <c r="K4652">
        <v>613</v>
      </c>
      <c r="L4652" s="2">
        <v>45456</v>
      </c>
      <c r="O4652" t="str">
        <f>IF(ecommerce_10000[[#This Row],[Platform]]="Souq","sq",ecommerce_10000[[#This Row],[Platform]])</f>
        <v>sq</v>
      </c>
      <c r="P4652" t="str">
        <f>IF(E4652="Souq","sq",IF(E4652="Jumia","Jum",E4652))</f>
        <v>sq</v>
      </c>
      <c r="Q4652">
        <f>VLOOKUP(ecommerce_10000[[#This Row],[City]],F:I,4,FALSE)</f>
        <v>27872.98</v>
      </c>
      <c r="R4652" s="1">
        <f>SUMIF(C:C,ecommerce_10000[[#This Row],[Category]],I:I)</f>
        <v>91504159.730000004</v>
      </c>
      <c r="S4652" s="1">
        <f>SUMIFS(I:I,C:C,C4652)</f>
        <v>91504159.730000004</v>
      </c>
      <c r="T4652" s="1" t="str">
        <f>INDEX(F:F,MATCH(ecommerce_10000[[#This Row],[TotalAmount]],I:I,0))</f>
        <v>Giza</v>
      </c>
    </row>
    <row r="4653" spans="1:20" x14ac:dyDescent="0.3">
      <c r="A4653" s="1" t="s">
        <v>4697</v>
      </c>
      <c r="B4653" s="1" t="s">
        <v>49</v>
      </c>
      <c r="C4653" s="1" t="s">
        <v>14</v>
      </c>
      <c r="D4653" s="1" t="s">
        <v>50</v>
      </c>
      <c r="E4653" s="1" t="s">
        <v>22</v>
      </c>
      <c r="F4653" s="1" t="s">
        <v>17</v>
      </c>
      <c r="G4653">
        <v>10976.73</v>
      </c>
      <c r="H4653">
        <v>1</v>
      </c>
      <c r="I4653">
        <v>10976.73</v>
      </c>
      <c r="J4653">
        <v>4.7</v>
      </c>
      <c r="K4653">
        <v>3808</v>
      </c>
      <c r="L4653" s="2">
        <v>45345</v>
      </c>
      <c r="O4653" t="str">
        <f>IF(ecommerce_10000[[#This Row],[Platform]]="Souq","sq",ecommerce_10000[[#This Row],[Platform]])</f>
        <v>Jumia</v>
      </c>
      <c r="P4653" t="str">
        <f>IF(E4653="Souq","sq",IF(E4653="Jumia","Jum",E4653))</f>
        <v>Jum</v>
      </c>
      <c r="Q4653">
        <f>VLOOKUP(ecommerce_10000[[#This Row],[City]],F:I,4,FALSE)</f>
        <v>16284.02</v>
      </c>
      <c r="R4653" s="1">
        <f>SUMIF(C:C,ecommerce_10000[[#This Row],[Category]],I:I)</f>
        <v>92327183.770000085</v>
      </c>
      <c r="S4653" s="1">
        <f>SUMIFS(I:I,C:C,C4653)</f>
        <v>92327183.770000085</v>
      </c>
      <c r="T4653" s="1" t="str">
        <f>INDEX(F:F,MATCH(ecommerce_10000[[#This Row],[TotalAmount]],I:I,0))</f>
        <v>Cairo</v>
      </c>
    </row>
    <row r="4654" spans="1:20" x14ac:dyDescent="0.3">
      <c r="A4654" s="1" t="s">
        <v>4698</v>
      </c>
      <c r="B4654" s="1" t="s">
        <v>35</v>
      </c>
      <c r="C4654" s="1" t="s">
        <v>14</v>
      </c>
      <c r="D4654" s="1" t="s">
        <v>36</v>
      </c>
      <c r="E4654" s="1" t="s">
        <v>16</v>
      </c>
      <c r="F4654" s="1" t="s">
        <v>62</v>
      </c>
      <c r="G4654">
        <v>1694</v>
      </c>
      <c r="H4654">
        <v>2</v>
      </c>
      <c r="I4654">
        <v>3388</v>
      </c>
      <c r="J4654">
        <v>4.9000000000000004</v>
      </c>
      <c r="K4654">
        <v>4192</v>
      </c>
      <c r="L4654" s="2">
        <v>45598</v>
      </c>
      <c r="O4654" t="str">
        <f>IF(ecommerce_10000[[#This Row],[Platform]]="Souq","sq",ecommerce_10000[[#This Row],[Platform]])</f>
        <v>sq</v>
      </c>
      <c r="P4654" t="str">
        <f>IF(E4654="Souq","sq",IF(E4654="Jumia","Jum",E4654))</f>
        <v>sq</v>
      </c>
      <c r="Q4654">
        <f>VLOOKUP(ecommerce_10000[[#This Row],[City]],F:I,4,FALSE)</f>
        <v>27872.98</v>
      </c>
      <c r="R4654" s="1">
        <f>SUMIF(C:C,ecommerce_10000[[#This Row],[Category]],I:I)</f>
        <v>92327183.770000085</v>
      </c>
      <c r="S4654" s="1">
        <f>SUMIFS(I:I,C:C,C4654)</f>
        <v>92327183.770000085</v>
      </c>
      <c r="T4654" s="1" t="str">
        <f>INDEX(F:F,MATCH(ecommerce_10000[[#This Row],[TotalAmount]],I:I,0))</f>
        <v>Giza</v>
      </c>
    </row>
    <row r="4655" spans="1:20" x14ac:dyDescent="0.3">
      <c r="A4655" s="1" t="s">
        <v>4699</v>
      </c>
      <c r="B4655" s="1" t="s">
        <v>35</v>
      </c>
      <c r="C4655" s="1" t="s">
        <v>14</v>
      </c>
      <c r="D4655" s="1" t="s">
        <v>36</v>
      </c>
      <c r="E4655" s="1" t="s">
        <v>22</v>
      </c>
      <c r="F4655" s="1" t="s">
        <v>40</v>
      </c>
      <c r="G4655">
        <v>12155.84</v>
      </c>
      <c r="H4655">
        <v>5</v>
      </c>
      <c r="I4655">
        <v>60779.199999999997</v>
      </c>
      <c r="J4655">
        <v>4.01</v>
      </c>
      <c r="K4655">
        <v>145</v>
      </c>
      <c r="L4655" s="2">
        <v>45606</v>
      </c>
      <c r="O4655" t="str">
        <f>IF(ecommerce_10000[[#This Row],[Platform]]="Souq","sq",ecommerce_10000[[#This Row],[Platform]])</f>
        <v>Jumia</v>
      </c>
      <c r="P4655" t="str">
        <f>IF(E4655="Souq","sq",IF(E4655="Jumia","Jum",E4655))</f>
        <v>Jum</v>
      </c>
      <c r="Q4655">
        <f>VLOOKUP(ecommerce_10000[[#This Row],[City]],F:I,4,FALSE)</f>
        <v>99349.3</v>
      </c>
      <c r="R4655" s="1">
        <f>SUMIF(C:C,ecommerce_10000[[#This Row],[Category]],I:I)</f>
        <v>92327183.770000085</v>
      </c>
      <c r="S4655" s="1">
        <f>SUMIFS(I:I,C:C,C4655)</f>
        <v>92327183.770000085</v>
      </c>
      <c r="T4655" s="1" t="str">
        <f>INDEX(F:F,MATCH(ecommerce_10000[[#This Row],[TotalAmount]],I:I,0))</f>
        <v>Riyadh</v>
      </c>
    </row>
    <row r="4656" spans="1:20" x14ac:dyDescent="0.3">
      <c r="A4656" s="1" t="s">
        <v>4700</v>
      </c>
      <c r="B4656" s="1" t="s">
        <v>65</v>
      </c>
      <c r="C4656" s="1" t="s">
        <v>20</v>
      </c>
      <c r="D4656" s="1" t="s">
        <v>66</v>
      </c>
      <c r="E4656" s="1" t="s">
        <v>16</v>
      </c>
      <c r="F4656" s="1" t="s">
        <v>28</v>
      </c>
      <c r="G4656">
        <v>9273.8799999999992</v>
      </c>
      <c r="H4656">
        <v>4</v>
      </c>
      <c r="I4656">
        <v>37095.519999999997</v>
      </c>
      <c r="J4656">
        <v>2.79</v>
      </c>
      <c r="K4656">
        <v>57</v>
      </c>
      <c r="L4656" s="2">
        <v>45435</v>
      </c>
      <c r="O4656" t="str">
        <f>IF(ecommerce_10000[[#This Row],[Platform]]="Souq","sq",ecommerce_10000[[#This Row],[Platform]])</f>
        <v>sq</v>
      </c>
      <c r="P4656" t="str">
        <f>IF(E4656="Souq","sq",IF(E4656="Jumia","Jum",E4656))</f>
        <v>sq</v>
      </c>
      <c r="Q4656">
        <f>VLOOKUP(ecommerce_10000[[#This Row],[City]],F:I,4,FALSE)</f>
        <v>26648.76</v>
      </c>
      <c r="R4656" s="1">
        <f>SUMIF(C:C,ecommerce_10000[[#This Row],[Category]],I:I)</f>
        <v>91504159.730000004</v>
      </c>
      <c r="S4656" s="1">
        <f>SUMIFS(I:I,C:C,C4656)</f>
        <v>91504159.730000004</v>
      </c>
      <c r="T4656" s="1" t="str">
        <f>INDEX(F:F,MATCH(ecommerce_10000[[#This Row],[TotalAmount]],I:I,0))</f>
        <v>Casablanca</v>
      </c>
    </row>
    <row r="4657" spans="1:20" x14ac:dyDescent="0.3">
      <c r="A4657" s="1" t="s">
        <v>4701</v>
      </c>
      <c r="B4657" s="1" t="s">
        <v>43</v>
      </c>
      <c r="C4657" s="1" t="s">
        <v>44</v>
      </c>
      <c r="D4657" s="1" t="s">
        <v>45</v>
      </c>
      <c r="E4657" s="1" t="s">
        <v>22</v>
      </c>
      <c r="F4657" s="1" t="s">
        <v>28</v>
      </c>
      <c r="G4657">
        <v>12764.43</v>
      </c>
      <c r="H4657">
        <v>1</v>
      </c>
      <c r="I4657">
        <v>12764.43</v>
      </c>
      <c r="J4657">
        <v>3.29</v>
      </c>
      <c r="K4657">
        <v>1629</v>
      </c>
      <c r="L4657" s="2">
        <v>45487</v>
      </c>
      <c r="O4657" t="str">
        <f>IF(ecommerce_10000[[#This Row],[Platform]]="Souq","sq",ecommerce_10000[[#This Row],[Platform]])</f>
        <v>Jumia</v>
      </c>
      <c r="P4657" t="str">
        <f>IF(E4657="Souq","sq",IF(E4657="Jumia","Jum",E4657))</f>
        <v>Jum</v>
      </c>
      <c r="Q4657">
        <f>VLOOKUP(ecommerce_10000[[#This Row],[City]],F:I,4,FALSE)</f>
        <v>26648.76</v>
      </c>
      <c r="R4657" s="1">
        <f>SUMIF(C:C,ecommerce_10000[[#This Row],[Category]],I:I)</f>
        <v>31420413.200000018</v>
      </c>
      <c r="S4657" s="1">
        <f>SUMIFS(I:I,C:C,C4657)</f>
        <v>31420413.200000018</v>
      </c>
      <c r="T4657" s="1" t="str">
        <f>INDEX(F:F,MATCH(ecommerce_10000[[#This Row],[TotalAmount]],I:I,0))</f>
        <v>Casablanca</v>
      </c>
    </row>
    <row r="4658" spans="1:20" x14ac:dyDescent="0.3">
      <c r="A4658" s="1" t="s">
        <v>4702</v>
      </c>
      <c r="B4658" s="1" t="s">
        <v>30</v>
      </c>
      <c r="C4658" s="1" t="s">
        <v>31</v>
      </c>
      <c r="D4658" s="1" t="s">
        <v>32</v>
      </c>
      <c r="E4658" s="1" t="s">
        <v>16</v>
      </c>
      <c r="F4658" s="1" t="s">
        <v>33</v>
      </c>
      <c r="G4658">
        <v>16928.02</v>
      </c>
      <c r="H4658">
        <v>5</v>
      </c>
      <c r="I4658">
        <v>84640.1</v>
      </c>
      <c r="J4658">
        <v>3.38</v>
      </c>
      <c r="K4658">
        <v>2</v>
      </c>
      <c r="L4658" s="2">
        <v>45560</v>
      </c>
      <c r="O4658" t="str">
        <f>IF(ecommerce_10000[[#This Row],[Platform]]="Souq","sq",ecommerce_10000[[#This Row],[Platform]])</f>
        <v>sq</v>
      </c>
      <c r="P4658" t="str">
        <f>IF(E4658="Souq","sq",IF(E4658="Jumia","Jum",E4658))</f>
        <v>sq</v>
      </c>
      <c r="Q4658">
        <f>VLOOKUP(ecommerce_10000[[#This Row],[City]],F:I,4,FALSE)</f>
        <v>3665.44</v>
      </c>
      <c r="R4658" s="1">
        <f>SUMIF(C:C,ecommerce_10000[[#This Row],[Category]],I:I)</f>
        <v>57542997.559999913</v>
      </c>
      <c r="S4658" s="1">
        <f>SUMIFS(I:I,C:C,C4658)</f>
        <v>57542997.559999913</v>
      </c>
      <c r="T4658" s="1" t="str">
        <f>INDEX(F:F,MATCH(ecommerce_10000[[#This Row],[TotalAmount]],I:I,0))</f>
        <v>Dubai</v>
      </c>
    </row>
    <row r="4659" spans="1:20" x14ac:dyDescent="0.3">
      <c r="A4659" s="1" t="s">
        <v>4703</v>
      </c>
      <c r="B4659" s="1" t="s">
        <v>65</v>
      </c>
      <c r="C4659" s="1" t="s">
        <v>20</v>
      </c>
      <c r="D4659" s="1" t="s">
        <v>66</v>
      </c>
      <c r="E4659" s="1" t="s">
        <v>22</v>
      </c>
      <c r="F4659" s="1" t="s">
        <v>40</v>
      </c>
      <c r="G4659">
        <v>11807.17</v>
      </c>
      <c r="H4659">
        <v>1</v>
      </c>
      <c r="I4659">
        <v>11807.17</v>
      </c>
      <c r="J4659">
        <v>2.4300000000000002</v>
      </c>
      <c r="K4659">
        <v>4609</v>
      </c>
      <c r="L4659" s="2">
        <v>45412</v>
      </c>
      <c r="O4659" t="str">
        <f>IF(ecommerce_10000[[#This Row],[Platform]]="Souq","sq",ecommerce_10000[[#This Row],[Platform]])</f>
        <v>Jumia</v>
      </c>
      <c r="P4659" t="str">
        <f>IF(E4659="Souq","sq",IF(E4659="Jumia","Jum",E4659))</f>
        <v>Jum</v>
      </c>
      <c r="Q4659">
        <f>VLOOKUP(ecommerce_10000[[#This Row],[City]],F:I,4,FALSE)</f>
        <v>99349.3</v>
      </c>
      <c r="R4659" s="1">
        <f>SUMIF(C:C,ecommerce_10000[[#This Row],[Category]],I:I)</f>
        <v>91504159.730000004</v>
      </c>
      <c r="S4659" s="1">
        <f>SUMIFS(I:I,C:C,C4659)</f>
        <v>91504159.730000004</v>
      </c>
      <c r="T4659" s="1" t="str">
        <f>INDEX(F:F,MATCH(ecommerce_10000[[#This Row],[TotalAmount]],I:I,0))</f>
        <v>Riyadh</v>
      </c>
    </row>
    <row r="4660" spans="1:20" x14ac:dyDescent="0.3">
      <c r="A4660" s="1" t="s">
        <v>4704</v>
      </c>
      <c r="B4660" s="1" t="s">
        <v>65</v>
      </c>
      <c r="C4660" s="1" t="s">
        <v>20</v>
      </c>
      <c r="D4660" s="1" t="s">
        <v>66</v>
      </c>
      <c r="E4660" s="1" t="s">
        <v>47</v>
      </c>
      <c r="F4660" s="1" t="s">
        <v>33</v>
      </c>
      <c r="G4660">
        <v>465.32</v>
      </c>
      <c r="H4660">
        <v>1</v>
      </c>
      <c r="I4660">
        <v>465.32</v>
      </c>
      <c r="J4660">
        <v>3.21</v>
      </c>
      <c r="K4660">
        <v>2240</v>
      </c>
      <c r="L4660" s="2">
        <v>45524</v>
      </c>
      <c r="O4660" t="str">
        <f>IF(ecommerce_10000[[#This Row],[Platform]]="Souq","sq",ecommerce_10000[[#This Row],[Platform]])</f>
        <v>Amazon</v>
      </c>
      <c r="P4660" t="str">
        <f>IF(E4660="Souq","sq",IF(E4660="Jumia","Jum",E4660))</f>
        <v>Amazon</v>
      </c>
      <c r="Q4660">
        <f>VLOOKUP(ecommerce_10000[[#This Row],[City]],F:I,4,FALSE)</f>
        <v>3665.44</v>
      </c>
      <c r="R4660" s="1">
        <f>SUMIF(C:C,ecommerce_10000[[#This Row],[Category]],I:I)</f>
        <v>91504159.730000004</v>
      </c>
      <c r="S4660" s="1">
        <f>SUMIFS(I:I,C:C,C4660)</f>
        <v>91504159.730000004</v>
      </c>
      <c r="T4660" s="1" t="str">
        <f>INDEX(F:F,MATCH(ecommerce_10000[[#This Row],[TotalAmount]],I:I,0))</f>
        <v>Dubai</v>
      </c>
    </row>
    <row r="4661" spans="1:20" x14ac:dyDescent="0.3">
      <c r="A4661" s="1" t="s">
        <v>4705</v>
      </c>
      <c r="B4661" s="1" t="s">
        <v>13</v>
      </c>
      <c r="C4661" s="1" t="s">
        <v>14</v>
      </c>
      <c r="D4661" s="1" t="s">
        <v>15</v>
      </c>
      <c r="E4661" s="1" t="s">
        <v>22</v>
      </c>
      <c r="F4661" s="1" t="s">
        <v>28</v>
      </c>
      <c r="G4661">
        <v>11954.51</v>
      </c>
      <c r="H4661">
        <v>5</v>
      </c>
      <c r="I4661">
        <v>59772.55</v>
      </c>
      <c r="J4661">
        <v>2.95</v>
      </c>
      <c r="K4661">
        <v>1139</v>
      </c>
      <c r="L4661" s="2">
        <v>45448</v>
      </c>
      <c r="O4661" t="str">
        <f>IF(ecommerce_10000[[#This Row],[Platform]]="Souq","sq",ecommerce_10000[[#This Row],[Platform]])</f>
        <v>Jumia</v>
      </c>
      <c r="P4661" t="str">
        <f>IF(E4661="Souq","sq",IF(E4661="Jumia","Jum",E4661))</f>
        <v>Jum</v>
      </c>
      <c r="Q4661">
        <f>VLOOKUP(ecommerce_10000[[#This Row],[City]],F:I,4,FALSE)</f>
        <v>26648.76</v>
      </c>
      <c r="R4661" s="1">
        <f>SUMIF(C:C,ecommerce_10000[[#This Row],[Category]],I:I)</f>
        <v>92327183.770000085</v>
      </c>
      <c r="S4661" s="1">
        <f>SUMIFS(I:I,C:C,C4661)</f>
        <v>92327183.770000085</v>
      </c>
      <c r="T4661" s="1" t="str">
        <f>INDEX(F:F,MATCH(ecommerce_10000[[#This Row],[TotalAmount]],I:I,0))</f>
        <v>Casablanca</v>
      </c>
    </row>
    <row r="4662" spans="1:20" x14ac:dyDescent="0.3">
      <c r="A4662" s="1" t="s">
        <v>4706</v>
      </c>
      <c r="B4662" s="1" t="s">
        <v>38</v>
      </c>
      <c r="C4662" s="1" t="s">
        <v>20</v>
      </c>
      <c r="D4662" s="1" t="s">
        <v>39</v>
      </c>
      <c r="E4662" s="1" t="s">
        <v>47</v>
      </c>
      <c r="F4662" s="1" t="s">
        <v>33</v>
      </c>
      <c r="G4662">
        <v>8831.4599999999991</v>
      </c>
      <c r="H4662">
        <v>2</v>
      </c>
      <c r="I4662">
        <v>17662.919999999998</v>
      </c>
      <c r="J4662">
        <v>2.2799999999999998</v>
      </c>
      <c r="K4662">
        <v>2055</v>
      </c>
      <c r="L4662" s="2">
        <v>45561</v>
      </c>
      <c r="O4662" t="str">
        <f>IF(ecommerce_10000[[#This Row],[Platform]]="Souq","sq",ecommerce_10000[[#This Row],[Platform]])</f>
        <v>Amazon</v>
      </c>
      <c r="P4662" t="str">
        <f>IF(E4662="Souq","sq",IF(E4662="Jumia","Jum",E4662))</f>
        <v>Amazon</v>
      </c>
      <c r="Q4662">
        <f>VLOOKUP(ecommerce_10000[[#This Row],[City]],F:I,4,FALSE)</f>
        <v>3665.44</v>
      </c>
      <c r="R4662" s="1">
        <f>SUMIF(C:C,ecommerce_10000[[#This Row],[Category]],I:I)</f>
        <v>91504159.730000004</v>
      </c>
      <c r="S4662" s="1">
        <f>SUMIFS(I:I,C:C,C4662)</f>
        <v>91504159.730000004</v>
      </c>
      <c r="T4662" s="1" t="str">
        <f>INDEX(F:F,MATCH(ecommerce_10000[[#This Row],[TotalAmount]],I:I,0))</f>
        <v>Dubai</v>
      </c>
    </row>
    <row r="4663" spans="1:20" x14ac:dyDescent="0.3">
      <c r="A4663" s="1" t="s">
        <v>4707</v>
      </c>
      <c r="B4663" s="1" t="s">
        <v>38</v>
      </c>
      <c r="C4663" s="1" t="s">
        <v>20</v>
      </c>
      <c r="D4663" s="1" t="s">
        <v>39</v>
      </c>
      <c r="E4663" s="1" t="s">
        <v>22</v>
      </c>
      <c r="F4663" s="1" t="s">
        <v>40</v>
      </c>
      <c r="G4663">
        <v>14241.88</v>
      </c>
      <c r="H4663">
        <v>2</v>
      </c>
      <c r="I4663">
        <v>28483.759999999998</v>
      </c>
      <c r="J4663">
        <v>2.56</v>
      </c>
      <c r="K4663">
        <v>3358</v>
      </c>
      <c r="L4663" s="2">
        <v>45513</v>
      </c>
      <c r="O4663" t="str">
        <f>IF(ecommerce_10000[[#This Row],[Platform]]="Souq","sq",ecommerce_10000[[#This Row],[Platform]])</f>
        <v>Jumia</v>
      </c>
      <c r="P4663" t="str">
        <f>IF(E4663="Souq","sq",IF(E4663="Jumia","Jum",E4663))</f>
        <v>Jum</v>
      </c>
      <c r="Q4663">
        <f>VLOOKUP(ecommerce_10000[[#This Row],[City]],F:I,4,FALSE)</f>
        <v>99349.3</v>
      </c>
      <c r="R4663" s="1">
        <f>SUMIF(C:C,ecommerce_10000[[#This Row],[Category]],I:I)</f>
        <v>91504159.730000004</v>
      </c>
      <c r="S4663" s="1">
        <f>SUMIFS(I:I,C:C,C4663)</f>
        <v>91504159.730000004</v>
      </c>
      <c r="T4663" s="1" t="str">
        <f>INDEX(F:F,MATCH(ecommerce_10000[[#This Row],[TotalAmount]],I:I,0))</f>
        <v>Riyadh</v>
      </c>
    </row>
    <row r="4664" spans="1:20" x14ac:dyDescent="0.3">
      <c r="A4664" s="1" t="s">
        <v>4708</v>
      </c>
      <c r="B4664" s="1" t="s">
        <v>38</v>
      </c>
      <c r="C4664" s="1" t="s">
        <v>20</v>
      </c>
      <c r="D4664" s="1" t="s">
        <v>39</v>
      </c>
      <c r="E4664" s="1" t="s">
        <v>16</v>
      </c>
      <c r="F4664" s="1" t="s">
        <v>33</v>
      </c>
      <c r="G4664">
        <v>14156.54</v>
      </c>
      <c r="H4664">
        <v>2</v>
      </c>
      <c r="I4664">
        <v>28313.08</v>
      </c>
      <c r="J4664">
        <v>3.68</v>
      </c>
      <c r="K4664">
        <v>4929</v>
      </c>
      <c r="L4664" s="2">
        <v>45577</v>
      </c>
      <c r="O4664" t="str">
        <f>IF(ecommerce_10000[[#This Row],[Platform]]="Souq","sq",ecommerce_10000[[#This Row],[Platform]])</f>
        <v>sq</v>
      </c>
      <c r="P4664" t="str">
        <f>IF(E4664="Souq","sq",IF(E4664="Jumia","Jum",E4664))</f>
        <v>sq</v>
      </c>
      <c r="Q4664">
        <f>VLOOKUP(ecommerce_10000[[#This Row],[City]],F:I,4,FALSE)</f>
        <v>3665.44</v>
      </c>
      <c r="R4664" s="1">
        <f>SUMIF(C:C,ecommerce_10000[[#This Row],[Category]],I:I)</f>
        <v>91504159.730000004</v>
      </c>
      <c r="S4664" s="1">
        <f>SUMIFS(I:I,C:C,C4664)</f>
        <v>91504159.730000004</v>
      </c>
      <c r="T4664" s="1" t="str">
        <f>INDEX(F:F,MATCH(ecommerce_10000[[#This Row],[TotalAmount]],I:I,0))</f>
        <v>Dubai</v>
      </c>
    </row>
    <row r="4665" spans="1:20" x14ac:dyDescent="0.3">
      <c r="A4665" s="1" t="s">
        <v>4709</v>
      </c>
      <c r="B4665" s="1" t="s">
        <v>30</v>
      </c>
      <c r="C4665" s="1" t="s">
        <v>31</v>
      </c>
      <c r="D4665" s="1" t="s">
        <v>32</v>
      </c>
      <c r="E4665" s="1" t="s">
        <v>47</v>
      </c>
      <c r="F4665" s="1" t="s">
        <v>40</v>
      </c>
      <c r="G4665">
        <v>3037.63</v>
      </c>
      <c r="H4665">
        <v>3</v>
      </c>
      <c r="I4665">
        <v>9112.89</v>
      </c>
      <c r="J4665">
        <v>1.7</v>
      </c>
      <c r="K4665">
        <v>1155</v>
      </c>
      <c r="L4665" s="2">
        <v>45307</v>
      </c>
      <c r="O4665" t="str">
        <f>IF(ecommerce_10000[[#This Row],[Platform]]="Souq","sq",ecommerce_10000[[#This Row],[Platform]])</f>
        <v>Amazon</v>
      </c>
      <c r="P4665" t="str">
        <f>IF(E4665="Souq","sq",IF(E4665="Jumia","Jum",E4665))</f>
        <v>Amazon</v>
      </c>
      <c r="Q4665">
        <f>VLOOKUP(ecommerce_10000[[#This Row],[City]],F:I,4,FALSE)</f>
        <v>99349.3</v>
      </c>
      <c r="R4665" s="1">
        <f>SUMIF(C:C,ecommerce_10000[[#This Row],[Category]],I:I)</f>
        <v>57542997.559999913</v>
      </c>
      <c r="S4665" s="1">
        <f>SUMIFS(I:I,C:C,C4665)</f>
        <v>57542997.559999913</v>
      </c>
      <c r="T4665" s="1" t="str">
        <f>INDEX(F:F,MATCH(ecommerce_10000[[#This Row],[TotalAmount]],I:I,0))</f>
        <v>Riyadh</v>
      </c>
    </row>
    <row r="4666" spans="1:20" x14ac:dyDescent="0.3">
      <c r="A4666" s="1" t="s">
        <v>4710</v>
      </c>
      <c r="B4666" s="1" t="s">
        <v>30</v>
      </c>
      <c r="C4666" s="1" t="s">
        <v>31</v>
      </c>
      <c r="D4666" s="1" t="s">
        <v>32</v>
      </c>
      <c r="E4666" s="1" t="s">
        <v>16</v>
      </c>
      <c r="F4666" s="1" t="s">
        <v>17</v>
      </c>
      <c r="G4666">
        <v>16418.59</v>
      </c>
      <c r="H4666">
        <v>5</v>
      </c>
      <c r="I4666">
        <v>82092.95</v>
      </c>
      <c r="J4666">
        <v>1.54</v>
      </c>
      <c r="K4666">
        <v>4151</v>
      </c>
      <c r="L4666" s="2">
        <v>45626</v>
      </c>
      <c r="O4666" t="str">
        <f>IF(ecommerce_10000[[#This Row],[Platform]]="Souq","sq",ecommerce_10000[[#This Row],[Platform]])</f>
        <v>sq</v>
      </c>
      <c r="P4666" t="str">
        <f>IF(E4666="Souq","sq",IF(E4666="Jumia","Jum",E4666))</f>
        <v>sq</v>
      </c>
      <c r="Q4666">
        <f>VLOOKUP(ecommerce_10000[[#This Row],[City]],F:I,4,FALSE)</f>
        <v>16284.02</v>
      </c>
      <c r="R4666" s="1">
        <f>SUMIF(C:C,ecommerce_10000[[#This Row],[Category]],I:I)</f>
        <v>57542997.559999913</v>
      </c>
      <c r="S4666" s="1">
        <f>SUMIFS(I:I,C:C,C4666)</f>
        <v>57542997.559999913</v>
      </c>
      <c r="T4666" s="1" t="str">
        <f>INDEX(F:F,MATCH(ecommerce_10000[[#This Row],[TotalAmount]],I:I,0))</f>
        <v>Cairo</v>
      </c>
    </row>
    <row r="4667" spans="1:20" x14ac:dyDescent="0.3">
      <c r="A4667" s="1" t="s">
        <v>4711</v>
      </c>
      <c r="B4667" s="1" t="s">
        <v>25</v>
      </c>
      <c r="C4667" s="1" t="s">
        <v>26</v>
      </c>
      <c r="D4667" s="1" t="s">
        <v>27</v>
      </c>
      <c r="E4667" s="1" t="s">
        <v>22</v>
      </c>
      <c r="F4667" s="1" t="s">
        <v>62</v>
      </c>
      <c r="G4667">
        <v>18848.45</v>
      </c>
      <c r="H4667">
        <v>2</v>
      </c>
      <c r="I4667">
        <v>37696.9</v>
      </c>
      <c r="J4667">
        <v>3.44</v>
      </c>
      <c r="K4667">
        <v>1921</v>
      </c>
      <c r="L4667" s="2">
        <v>45560</v>
      </c>
      <c r="O4667" t="str">
        <f>IF(ecommerce_10000[[#This Row],[Platform]]="Souq","sq",ecommerce_10000[[#This Row],[Platform]])</f>
        <v>Jumia</v>
      </c>
      <c r="P4667" t="str">
        <f>IF(E4667="Souq","sq",IF(E4667="Jumia","Jum",E4667))</f>
        <v>Jum</v>
      </c>
      <c r="Q4667">
        <f>VLOOKUP(ecommerce_10000[[#This Row],[City]],F:I,4,FALSE)</f>
        <v>27872.98</v>
      </c>
      <c r="R4667" s="1">
        <f>SUMIF(C:C,ecommerce_10000[[#This Row],[Category]],I:I)</f>
        <v>29200970.130000021</v>
      </c>
      <c r="S4667" s="1">
        <f>SUMIFS(I:I,C:C,C4667)</f>
        <v>29200970.130000021</v>
      </c>
      <c r="T4667" s="1" t="str">
        <f>INDEX(F:F,MATCH(ecommerce_10000[[#This Row],[TotalAmount]],I:I,0))</f>
        <v>Giza</v>
      </c>
    </row>
    <row r="4668" spans="1:20" x14ac:dyDescent="0.3">
      <c r="A4668" s="1" t="s">
        <v>4712</v>
      </c>
      <c r="B4668" s="1" t="s">
        <v>35</v>
      </c>
      <c r="C4668" s="1" t="s">
        <v>14</v>
      </c>
      <c r="D4668" s="1" t="s">
        <v>36</v>
      </c>
      <c r="E4668" s="1" t="s">
        <v>16</v>
      </c>
      <c r="F4668" s="1" t="s">
        <v>28</v>
      </c>
      <c r="G4668">
        <v>8550.85</v>
      </c>
      <c r="H4668">
        <v>4</v>
      </c>
      <c r="I4668">
        <v>34203.4</v>
      </c>
      <c r="J4668">
        <v>3.11</v>
      </c>
      <c r="K4668">
        <v>4373</v>
      </c>
      <c r="L4668" s="2">
        <v>45329</v>
      </c>
      <c r="O4668" t="str">
        <f>IF(ecommerce_10000[[#This Row],[Platform]]="Souq","sq",ecommerce_10000[[#This Row],[Platform]])</f>
        <v>sq</v>
      </c>
      <c r="P4668" t="str">
        <f>IF(E4668="Souq","sq",IF(E4668="Jumia","Jum",E4668))</f>
        <v>sq</v>
      </c>
      <c r="Q4668">
        <f>VLOOKUP(ecommerce_10000[[#This Row],[City]],F:I,4,FALSE)</f>
        <v>26648.76</v>
      </c>
      <c r="R4668" s="1">
        <f>SUMIF(C:C,ecommerce_10000[[#This Row],[Category]],I:I)</f>
        <v>92327183.770000085</v>
      </c>
      <c r="S4668" s="1">
        <f>SUMIFS(I:I,C:C,C4668)</f>
        <v>92327183.770000085</v>
      </c>
      <c r="T4668" s="1" t="str">
        <f>INDEX(F:F,MATCH(ecommerce_10000[[#This Row],[TotalAmount]],I:I,0))</f>
        <v>Casablanca</v>
      </c>
    </row>
    <row r="4669" spans="1:20" x14ac:dyDescent="0.3">
      <c r="A4669" s="1" t="s">
        <v>4713</v>
      </c>
      <c r="B4669" s="1" t="s">
        <v>13</v>
      </c>
      <c r="C4669" s="1" t="s">
        <v>14</v>
      </c>
      <c r="D4669" s="1" t="s">
        <v>15</v>
      </c>
      <c r="E4669" s="1" t="s">
        <v>22</v>
      </c>
      <c r="F4669" s="1" t="s">
        <v>40</v>
      </c>
      <c r="G4669">
        <v>8725.9</v>
      </c>
      <c r="H4669">
        <v>3</v>
      </c>
      <c r="I4669">
        <v>26177.7</v>
      </c>
      <c r="J4669">
        <v>3</v>
      </c>
      <c r="K4669">
        <v>4906</v>
      </c>
      <c r="L4669" s="2">
        <v>45322</v>
      </c>
      <c r="O4669" t="str">
        <f>IF(ecommerce_10000[[#This Row],[Platform]]="Souq","sq",ecommerce_10000[[#This Row],[Platform]])</f>
        <v>Jumia</v>
      </c>
      <c r="P4669" t="str">
        <f>IF(E4669="Souq","sq",IF(E4669="Jumia","Jum",E4669))</f>
        <v>Jum</v>
      </c>
      <c r="Q4669">
        <f>VLOOKUP(ecommerce_10000[[#This Row],[City]],F:I,4,FALSE)</f>
        <v>99349.3</v>
      </c>
      <c r="R4669" s="1">
        <f>SUMIF(C:C,ecommerce_10000[[#This Row],[Category]],I:I)</f>
        <v>92327183.770000085</v>
      </c>
      <c r="S4669" s="1">
        <f>SUMIFS(I:I,C:C,C4669)</f>
        <v>92327183.770000085</v>
      </c>
      <c r="T4669" s="1" t="str">
        <f>INDEX(F:F,MATCH(ecommerce_10000[[#This Row],[TotalAmount]],I:I,0))</f>
        <v>Riyadh</v>
      </c>
    </row>
    <row r="4670" spans="1:20" x14ac:dyDescent="0.3">
      <c r="A4670" s="1" t="s">
        <v>4714</v>
      </c>
      <c r="B4670" s="1" t="s">
        <v>35</v>
      </c>
      <c r="C4670" s="1" t="s">
        <v>14</v>
      </c>
      <c r="D4670" s="1" t="s">
        <v>36</v>
      </c>
      <c r="E4670" s="1" t="s">
        <v>47</v>
      </c>
      <c r="F4670" s="1" t="s">
        <v>62</v>
      </c>
      <c r="G4670">
        <v>545.37</v>
      </c>
      <c r="H4670">
        <v>4</v>
      </c>
      <c r="I4670">
        <v>2181.48</v>
      </c>
      <c r="J4670">
        <v>2.2000000000000002</v>
      </c>
      <c r="K4670">
        <v>3479</v>
      </c>
      <c r="L4670" s="2">
        <v>45493</v>
      </c>
      <c r="O4670" t="str">
        <f>IF(ecommerce_10000[[#This Row],[Platform]]="Souq","sq",ecommerce_10000[[#This Row],[Platform]])</f>
        <v>Amazon</v>
      </c>
      <c r="P4670" t="str">
        <f>IF(E4670="Souq","sq",IF(E4670="Jumia","Jum",E4670))</f>
        <v>Amazon</v>
      </c>
      <c r="Q4670">
        <f>VLOOKUP(ecommerce_10000[[#This Row],[City]],F:I,4,FALSE)</f>
        <v>27872.98</v>
      </c>
      <c r="R4670" s="1">
        <f>SUMIF(C:C,ecommerce_10000[[#This Row],[Category]],I:I)</f>
        <v>92327183.770000085</v>
      </c>
      <c r="S4670" s="1">
        <f>SUMIFS(I:I,C:C,C4670)</f>
        <v>92327183.770000085</v>
      </c>
      <c r="T4670" s="1" t="str">
        <f>INDEX(F:F,MATCH(ecommerce_10000[[#This Row],[TotalAmount]],I:I,0))</f>
        <v>Giza</v>
      </c>
    </row>
    <row r="4671" spans="1:20" x14ac:dyDescent="0.3">
      <c r="A4671" s="1" t="s">
        <v>4715</v>
      </c>
      <c r="B4671" s="1" t="s">
        <v>53</v>
      </c>
      <c r="C4671" s="1" t="s">
        <v>31</v>
      </c>
      <c r="D4671" s="1" t="s">
        <v>54</v>
      </c>
      <c r="E4671" s="1" t="s">
        <v>16</v>
      </c>
      <c r="F4671" s="1" t="s">
        <v>40</v>
      </c>
      <c r="G4671">
        <v>10341.9</v>
      </c>
      <c r="H4671">
        <v>3</v>
      </c>
      <c r="I4671">
        <v>31025.7</v>
      </c>
      <c r="J4671">
        <v>3.64</v>
      </c>
      <c r="K4671">
        <v>199</v>
      </c>
      <c r="L4671" s="2">
        <v>45522</v>
      </c>
      <c r="O4671" t="str">
        <f>IF(ecommerce_10000[[#This Row],[Platform]]="Souq","sq",ecommerce_10000[[#This Row],[Platform]])</f>
        <v>sq</v>
      </c>
      <c r="P4671" t="str">
        <f>IF(E4671="Souq","sq",IF(E4671="Jumia","Jum",E4671))</f>
        <v>sq</v>
      </c>
      <c r="Q4671">
        <f>VLOOKUP(ecommerce_10000[[#This Row],[City]],F:I,4,FALSE)</f>
        <v>99349.3</v>
      </c>
      <c r="R4671" s="1">
        <f>SUMIF(C:C,ecommerce_10000[[#This Row],[Category]],I:I)</f>
        <v>57542997.559999913</v>
      </c>
      <c r="S4671" s="1">
        <f>SUMIFS(I:I,C:C,C4671)</f>
        <v>57542997.559999913</v>
      </c>
      <c r="T4671" s="1" t="str">
        <f>INDEX(F:F,MATCH(ecommerce_10000[[#This Row],[TotalAmount]],I:I,0))</f>
        <v>Riyadh</v>
      </c>
    </row>
    <row r="4672" spans="1:20" x14ac:dyDescent="0.3">
      <c r="A4672" s="1" t="s">
        <v>4716</v>
      </c>
      <c r="B4672" s="1" t="s">
        <v>65</v>
      </c>
      <c r="C4672" s="1" t="s">
        <v>20</v>
      </c>
      <c r="D4672" s="1" t="s">
        <v>66</v>
      </c>
      <c r="E4672" s="1" t="s">
        <v>16</v>
      </c>
      <c r="F4672" s="1" t="s">
        <v>17</v>
      </c>
      <c r="G4672">
        <v>1282.68</v>
      </c>
      <c r="H4672">
        <v>2</v>
      </c>
      <c r="I4672">
        <v>2565.36</v>
      </c>
      <c r="J4672">
        <v>1.26</v>
      </c>
      <c r="K4672">
        <v>4284</v>
      </c>
      <c r="L4672" s="2">
        <v>45521</v>
      </c>
      <c r="O4672" t="str">
        <f>IF(ecommerce_10000[[#This Row],[Platform]]="Souq","sq",ecommerce_10000[[#This Row],[Platform]])</f>
        <v>sq</v>
      </c>
      <c r="P4672" t="str">
        <f>IF(E4672="Souq","sq",IF(E4672="Jumia","Jum",E4672))</f>
        <v>sq</v>
      </c>
      <c r="Q4672">
        <f>VLOOKUP(ecommerce_10000[[#This Row],[City]],F:I,4,FALSE)</f>
        <v>16284.02</v>
      </c>
      <c r="R4672" s="1">
        <f>SUMIF(C:C,ecommerce_10000[[#This Row],[Category]],I:I)</f>
        <v>91504159.730000004</v>
      </c>
      <c r="S4672" s="1">
        <f>SUMIFS(I:I,C:C,C4672)</f>
        <v>91504159.730000004</v>
      </c>
      <c r="T4672" s="1" t="str">
        <f>INDEX(F:F,MATCH(ecommerce_10000[[#This Row],[TotalAmount]],I:I,0))</f>
        <v>Cairo</v>
      </c>
    </row>
    <row r="4673" spans="1:20" x14ac:dyDescent="0.3">
      <c r="A4673" s="1" t="s">
        <v>4717</v>
      </c>
      <c r="B4673" s="1" t="s">
        <v>43</v>
      </c>
      <c r="C4673" s="1" t="s">
        <v>44</v>
      </c>
      <c r="D4673" s="1" t="s">
        <v>45</v>
      </c>
      <c r="E4673" s="1" t="s">
        <v>47</v>
      </c>
      <c r="F4673" s="1" t="s">
        <v>62</v>
      </c>
      <c r="G4673">
        <v>19723.93</v>
      </c>
      <c r="H4673">
        <v>4</v>
      </c>
      <c r="I4673">
        <v>78895.72</v>
      </c>
      <c r="J4673">
        <v>2.81</v>
      </c>
      <c r="K4673">
        <v>2151</v>
      </c>
      <c r="L4673" s="2">
        <v>45406</v>
      </c>
      <c r="O4673" t="str">
        <f>IF(ecommerce_10000[[#This Row],[Platform]]="Souq","sq",ecommerce_10000[[#This Row],[Platform]])</f>
        <v>Amazon</v>
      </c>
      <c r="P4673" t="str">
        <f>IF(E4673="Souq","sq",IF(E4673="Jumia","Jum",E4673))</f>
        <v>Amazon</v>
      </c>
      <c r="Q4673">
        <f>VLOOKUP(ecommerce_10000[[#This Row],[City]],F:I,4,FALSE)</f>
        <v>27872.98</v>
      </c>
      <c r="R4673" s="1">
        <f>SUMIF(C:C,ecommerce_10000[[#This Row],[Category]],I:I)</f>
        <v>31420413.200000018</v>
      </c>
      <c r="S4673" s="1">
        <f>SUMIFS(I:I,C:C,C4673)</f>
        <v>31420413.200000018</v>
      </c>
      <c r="T4673" s="1" t="str">
        <f>INDEX(F:F,MATCH(ecommerce_10000[[#This Row],[TotalAmount]],I:I,0))</f>
        <v>Giza</v>
      </c>
    </row>
    <row r="4674" spans="1:20" x14ac:dyDescent="0.3">
      <c r="A4674" s="1" t="s">
        <v>4718</v>
      </c>
      <c r="B4674" s="1" t="s">
        <v>30</v>
      </c>
      <c r="C4674" s="1" t="s">
        <v>31</v>
      </c>
      <c r="D4674" s="1" t="s">
        <v>32</v>
      </c>
      <c r="E4674" s="1" t="s">
        <v>16</v>
      </c>
      <c r="F4674" s="1" t="s">
        <v>23</v>
      </c>
      <c r="G4674">
        <v>10837.64</v>
      </c>
      <c r="H4674">
        <v>1</v>
      </c>
      <c r="I4674">
        <v>10837.64</v>
      </c>
      <c r="J4674">
        <v>1.32</v>
      </c>
      <c r="K4674">
        <v>2014</v>
      </c>
      <c r="L4674" s="2">
        <v>45645</v>
      </c>
      <c r="O4674" t="str">
        <f>IF(ecommerce_10000[[#This Row],[Platform]]="Souq","sq",ecommerce_10000[[#This Row],[Platform]])</f>
        <v>sq</v>
      </c>
      <c r="P4674" t="str">
        <f>IF(E4674="Souq","sq",IF(E4674="Jumia","Jum",E4674))</f>
        <v>sq</v>
      </c>
      <c r="Q4674">
        <f>VLOOKUP(ecommerce_10000[[#This Row],[City]],F:I,4,FALSE)</f>
        <v>13290.4</v>
      </c>
      <c r="R4674" s="1">
        <f>SUMIF(C:C,ecommerce_10000[[#This Row],[Category]],I:I)</f>
        <v>57542997.559999913</v>
      </c>
      <c r="S4674" s="1">
        <f>SUMIFS(I:I,C:C,C4674)</f>
        <v>57542997.559999913</v>
      </c>
      <c r="T4674" s="1" t="str">
        <f>INDEX(F:F,MATCH(ecommerce_10000[[#This Row],[TotalAmount]],I:I,0))</f>
        <v>Alexandria</v>
      </c>
    </row>
    <row r="4675" spans="1:20" x14ac:dyDescent="0.3">
      <c r="A4675" s="1" t="s">
        <v>4719</v>
      </c>
      <c r="B4675" s="1" t="s">
        <v>43</v>
      </c>
      <c r="C4675" s="1" t="s">
        <v>44</v>
      </c>
      <c r="D4675" s="1" t="s">
        <v>45</v>
      </c>
      <c r="E4675" s="1" t="s">
        <v>47</v>
      </c>
      <c r="F4675" s="1" t="s">
        <v>23</v>
      </c>
      <c r="G4675">
        <v>11232.05</v>
      </c>
      <c r="H4675">
        <v>2</v>
      </c>
      <c r="I4675">
        <v>22464.1</v>
      </c>
      <c r="J4675">
        <v>1.99</v>
      </c>
      <c r="K4675">
        <v>3024</v>
      </c>
      <c r="L4675" s="2">
        <v>45464</v>
      </c>
      <c r="O4675" t="str">
        <f>IF(ecommerce_10000[[#This Row],[Platform]]="Souq","sq",ecommerce_10000[[#This Row],[Platform]])</f>
        <v>Amazon</v>
      </c>
      <c r="P4675" t="str">
        <f>IF(E4675="Souq","sq",IF(E4675="Jumia","Jum",E4675))</f>
        <v>Amazon</v>
      </c>
      <c r="Q4675">
        <f>VLOOKUP(ecommerce_10000[[#This Row],[City]],F:I,4,FALSE)</f>
        <v>13290.4</v>
      </c>
      <c r="R4675" s="1">
        <f>SUMIF(C:C,ecommerce_10000[[#This Row],[Category]],I:I)</f>
        <v>31420413.200000018</v>
      </c>
      <c r="S4675" s="1">
        <f>SUMIFS(I:I,C:C,C4675)</f>
        <v>31420413.200000018</v>
      </c>
      <c r="T4675" s="1" t="str">
        <f>INDEX(F:F,MATCH(ecommerce_10000[[#This Row],[TotalAmount]],I:I,0))</f>
        <v>Alexandria</v>
      </c>
    </row>
    <row r="4676" spans="1:20" x14ac:dyDescent="0.3">
      <c r="A4676" s="1" t="s">
        <v>4720</v>
      </c>
      <c r="B4676" s="1" t="s">
        <v>25</v>
      </c>
      <c r="C4676" s="1" t="s">
        <v>26</v>
      </c>
      <c r="D4676" s="1" t="s">
        <v>27</v>
      </c>
      <c r="E4676" s="1" t="s">
        <v>16</v>
      </c>
      <c r="F4676" s="1" t="s">
        <v>17</v>
      </c>
      <c r="G4676">
        <v>5745.34</v>
      </c>
      <c r="H4676">
        <v>2</v>
      </c>
      <c r="I4676">
        <v>11490.68</v>
      </c>
      <c r="J4676">
        <v>1.98</v>
      </c>
      <c r="K4676">
        <v>766</v>
      </c>
      <c r="L4676" s="2">
        <v>45325</v>
      </c>
      <c r="O4676" t="str">
        <f>IF(ecommerce_10000[[#This Row],[Platform]]="Souq","sq",ecommerce_10000[[#This Row],[Platform]])</f>
        <v>sq</v>
      </c>
      <c r="P4676" t="str">
        <f>IF(E4676="Souq","sq",IF(E4676="Jumia","Jum",E4676))</f>
        <v>sq</v>
      </c>
      <c r="Q4676">
        <f>VLOOKUP(ecommerce_10000[[#This Row],[City]],F:I,4,FALSE)</f>
        <v>16284.02</v>
      </c>
      <c r="R4676" s="1">
        <f>SUMIF(C:C,ecommerce_10000[[#This Row],[Category]],I:I)</f>
        <v>29200970.130000021</v>
      </c>
      <c r="S4676" s="1">
        <f>SUMIFS(I:I,C:C,C4676)</f>
        <v>29200970.130000021</v>
      </c>
      <c r="T4676" s="1" t="str">
        <f>INDEX(F:F,MATCH(ecommerce_10000[[#This Row],[TotalAmount]],I:I,0))</f>
        <v>Cairo</v>
      </c>
    </row>
    <row r="4677" spans="1:20" x14ac:dyDescent="0.3">
      <c r="A4677" s="1" t="s">
        <v>4721</v>
      </c>
      <c r="B4677" s="1" t="s">
        <v>53</v>
      </c>
      <c r="C4677" s="1" t="s">
        <v>31</v>
      </c>
      <c r="D4677" s="1" t="s">
        <v>54</v>
      </c>
      <c r="E4677" s="1" t="s">
        <v>47</v>
      </c>
      <c r="F4677" s="1" t="s">
        <v>17</v>
      </c>
      <c r="G4677">
        <v>11027.39</v>
      </c>
      <c r="H4677">
        <v>5</v>
      </c>
      <c r="I4677">
        <v>55136.95</v>
      </c>
      <c r="J4677">
        <v>3.38</v>
      </c>
      <c r="K4677">
        <v>2771</v>
      </c>
      <c r="L4677" s="2">
        <v>45621</v>
      </c>
      <c r="O4677" t="str">
        <f>IF(ecommerce_10000[[#This Row],[Platform]]="Souq","sq",ecommerce_10000[[#This Row],[Platform]])</f>
        <v>Amazon</v>
      </c>
      <c r="P4677" t="str">
        <f>IF(E4677="Souq","sq",IF(E4677="Jumia","Jum",E4677))</f>
        <v>Amazon</v>
      </c>
      <c r="Q4677">
        <f>VLOOKUP(ecommerce_10000[[#This Row],[City]],F:I,4,FALSE)</f>
        <v>16284.02</v>
      </c>
      <c r="R4677" s="1">
        <f>SUMIF(C:C,ecommerce_10000[[#This Row],[Category]],I:I)</f>
        <v>57542997.559999913</v>
      </c>
      <c r="S4677" s="1">
        <f>SUMIFS(I:I,C:C,C4677)</f>
        <v>57542997.559999913</v>
      </c>
      <c r="T4677" s="1" t="str">
        <f>INDEX(F:F,MATCH(ecommerce_10000[[#This Row],[TotalAmount]],I:I,0))</f>
        <v>Cairo</v>
      </c>
    </row>
    <row r="4678" spans="1:20" x14ac:dyDescent="0.3">
      <c r="A4678" s="1" t="s">
        <v>4722</v>
      </c>
      <c r="B4678" s="1" t="s">
        <v>53</v>
      </c>
      <c r="C4678" s="1" t="s">
        <v>31</v>
      </c>
      <c r="D4678" s="1" t="s">
        <v>54</v>
      </c>
      <c r="E4678" s="1" t="s">
        <v>47</v>
      </c>
      <c r="F4678" s="1" t="s">
        <v>33</v>
      </c>
      <c r="G4678">
        <v>14768.27</v>
      </c>
      <c r="H4678">
        <v>5</v>
      </c>
      <c r="I4678">
        <v>73841.350000000006</v>
      </c>
      <c r="J4678">
        <v>1.17</v>
      </c>
      <c r="K4678">
        <v>2751</v>
      </c>
      <c r="L4678" s="2">
        <v>45297</v>
      </c>
      <c r="O4678" t="str">
        <f>IF(ecommerce_10000[[#This Row],[Platform]]="Souq","sq",ecommerce_10000[[#This Row],[Platform]])</f>
        <v>Amazon</v>
      </c>
      <c r="P4678" t="str">
        <f>IF(E4678="Souq","sq",IF(E4678="Jumia","Jum",E4678))</f>
        <v>Amazon</v>
      </c>
      <c r="Q4678">
        <f>VLOOKUP(ecommerce_10000[[#This Row],[City]],F:I,4,FALSE)</f>
        <v>3665.44</v>
      </c>
      <c r="R4678" s="1">
        <f>SUMIF(C:C,ecommerce_10000[[#This Row],[Category]],I:I)</f>
        <v>57542997.559999913</v>
      </c>
      <c r="S4678" s="1">
        <f>SUMIFS(I:I,C:C,C4678)</f>
        <v>57542997.559999913</v>
      </c>
      <c r="T4678" s="1" t="str">
        <f>INDEX(F:F,MATCH(ecommerce_10000[[#This Row],[TotalAmount]],I:I,0))</f>
        <v>Dubai</v>
      </c>
    </row>
    <row r="4679" spans="1:20" x14ac:dyDescent="0.3">
      <c r="A4679" s="1" t="s">
        <v>4723</v>
      </c>
      <c r="B4679" s="1" t="s">
        <v>35</v>
      </c>
      <c r="C4679" s="1" t="s">
        <v>14</v>
      </c>
      <c r="D4679" s="1" t="s">
        <v>36</v>
      </c>
      <c r="E4679" s="1" t="s">
        <v>47</v>
      </c>
      <c r="F4679" s="1" t="s">
        <v>23</v>
      </c>
      <c r="G4679">
        <v>17781.02</v>
      </c>
      <c r="H4679">
        <v>1</v>
      </c>
      <c r="I4679">
        <v>17781.02</v>
      </c>
      <c r="J4679">
        <v>4.2300000000000004</v>
      </c>
      <c r="K4679">
        <v>1402</v>
      </c>
      <c r="L4679" s="2">
        <v>45480</v>
      </c>
      <c r="O4679" t="str">
        <f>IF(ecommerce_10000[[#This Row],[Platform]]="Souq","sq",ecommerce_10000[[#This Row],[Platform]])</f>
        <v>Amazon</v>
      </c>
      <c r="P4679" t="str">
        <f>IF(E4679="Souq","sq",IF(E4679="Jumia","Jum",E4679))</f>
        <v>Amazon</v>
      </c>
      <c r="Q4679">
        <f>VLOOKUP(ecommerce_10000[[#This Row],[City]],F:I,4,FALSE)</f>
        <v>13290.4</v>
      </c>
      <c r="R4679" s="1">
        <f>SUMIF(C:C,ecommerce_10000[[#This Row],[Category]],I:I)</f>
        <v>92327183.770000085</v>
      </c>
      <c r="S4679" s="1">
        <f>SUMIFS(I:I,C:C,C4679)</f>
        <v>92327183.770000085</v>
      </c>
      <c r="T4679" s="1" t="str">
        <f>INDEX(F:F,MATCH(ecommerce_10000[[#This Row],[TotalAmount]],I:I,0))</f>
        <v>Alexandria</v>
      </c>
    </row>
    <row r="4680" spans="1:20" x14ac:dyDescent="0.3">
      <c r="A4680" s="1" t="s">
        <v>4724</v>
      </c>
      <c r="B4680" s="1" t="s">
        <v>43</v>
      </c>
      <c r="C4680" s="1" t="s">
        <v>44</v>
      </c>
      <c r="D4680" s="1" t="s">
        <v>45</v>
      </c>
      <c r="E4680" s="1" t="s">
        <v>47</v>
      </c>
      <c r="F4680" s="1" t="s">
        <v>28</v>
      </c>
      <c r="G4680">
        <v>15558.31</v>
      </c>
      <c r="H4680">
        <v>2</v>
      </c>
      <c r="I4680">
        <v>31116.62</v>
      </c>
      <c r="J4680">
        <v>1.42</v>
      </c>
      <c r="K4680">
        <v>905</v>
      </c>
      <c r="L4680" s="2">
        <v>45558</v>
      </c>
      <c r="O4680" t="str">
        <f>IF(ecommerce_10000[[#This Row],[Platform]]="Souq","sq",ecommerce_10000[[#This Row],[Platform]])</f>
        <v>Amazon</v>
      </c>
      <c r="P4680" t="str">
        <f>IF(E4680="Souq","sq",IF(E4680="Jumia","Jum",E4680))</f>
        <v>Amazon</v>
      </c>
      <c r="Q4680">
        <f>VLOOKUP(ecommerce_10000[[#This Row],[City]],F:I,4,FALSE)</f>
        <v>26648.76</v>
      </c>
      <c r="R4680" s="1">
        <f>SUMIF(C:C,ecommerce_10000[[#This Row],[Category]],I:I)</f>
        <v>31420413.200000018</v>
      </c>
      <c r="S4680" s="1">
        <f>SUMIFS(I:I,C:C,C4680)</f>
        <v>31420413.200000018</v>
      </c>
      <c r="T4680" s="1" t="str">
        <f>INDEX(F:F,MATCH(ecommerce_10000[[#This Row],[TotalAmount]],I:I,0))</f>
        <v>Casablanca</v>
      </c>
    </row>
    <row r="4681" spans="1:20" x14ac:dyDescent="0.3">
      <c r="A4681" s="1" t="s">
        <v>4725</v>
      </c>
      <c r="B4681" s="1" t="s">
        <v>65</v>
      </c>
      <c r="C4681" s="1" t="s">
        <v>20</v>
      </c>
      <c r="D4681" s="1" t="s">
        <v>66</v>
      </c>
      <c r="E4681" s="1" t="s">
        <v>16</v>
      </c>
      <c r="F4681" s="1" t="s">
        <v>17</v>
      </c>
      <c r="G4681">
        <v>8387.68</v>
      </c>
      <c r="H4681">
        <v>4</v>
      </c>
      <c r="I4681">
        <v>33550.720000000001</v>
      </c>
      <c r="J4681">
        <v>2.29</v>
      </c>
      <c r="K4681">
        <v>4056</v>
      </c>
      <c r="L4681" s="2">
        <v>45471</v>
      </c>
      <c r="O4681" t="str">
        <f>IF(ecommerce_10000[[#This Row],[Platform]]="Souq","sq",ecommerce_10000[[#This Row],[Platform]])</f>
        <v>sq</v>
      </c>
      <c r="P4681" t="str">
        <f>IF(E4681="Souq","sq",IF(E4681="Jumia","Jum",E4681))</f>
        <v>sq</v>
      </c>
      <c r="Q4681">
        <f>VLOOKUP(ecommerce_10000[[#This Row],[City]],F:I,4,FALSE)</f>
        <v>16284.02</v>
      </c>
      <c r="R4681" s="1">
        <f>SUMIF(C:C,ecommerce_10000[[#This Row],[Category]],I:I)</f>
        <v>91504159.730000004</v>
      </c>
      <c r="S4681" s="1">
        <f>SUMIFS(I:I,C:C,C4681)</f>
        <v>91504159.730000004</v>
      </c>
      <c r="T4681" s="1" t="str">
        <f>INDEX(F:F,MATCH(ecommerce_10000[[#This Row],[TotalAmount]],I:I,0))</f>
        <v>Cairo</v>
      </c>
    </row>
    <row r="4682" spans="1:20" x14ac:dyDescent="0.3">
      <c r="A4682" s="1" t="s">
        <v>4726</v>
      </c>
      <c r="B4682" s="1" t="s">
        <v>49</v>
      </c>
      <c r="C4682" s="1" t="s">
        <v>14</v>
      </c>
      <c r="D4682" s="1" t="s">
        <v>50</v>
      </c>
      <c r="E4682" s="1" t="s">
        <v>16</v>
      </c>
      <c r="F4682" s="1" t="s">
        <v>40</v>
      </c>
      <c r="G4682">
        <v>14669.52</v>
      </c>
      <c r="H4682">
        <v>4</v>
      </c>
      <c r="I4682">
        <v>58678.080000000002</v>
      </c>
      <c r="J4682">
        <v>1.57</v>
      </c>
      <c r="K4682">
        <v>2021</v>
      </c>
      <c r="L4682" s="2">
        <v>45581</v>
      </c>
      <c r="O4682" t="str">
        <f>IF(ecommerce_10000[[#This Row],[Platform]]="Souq","sq",ecommerce_10000[[#This Row],[Platform]])</f>
        <v>sq</v>
      </c>
      <c r="P4682" t="str">
        <f>IF(E4682="Souq","sq",IF(E4682="Jumia","Jum",E4682))</f>
        <v>sq</v>
      </c>
      <c r="Q4682">
        <f>VLOOKUP(ecommerce_10000[[#This Row],[City]],F:I,4,FALSE)</f>
        <v>99349.3</v>
      </c>
      <c r="R4682" s="1">
        <f>SUMIF(C:C,ecommerce_10000[[#This Row],[Category]],I:I)</f>
        <v>92327183.770000085</v>
      </c>
      <c r="S4682" s="1">
        <f>SUMIFS(I:I,C:C,C4682)</f>
        <v>92327183.770000085</v>
      </c>
      <c r="T4682" s="1" t="str">
        <f>INDEX(F:F,MATCH(ecommerce_10000[[#This Row],[TotalAmount]],I:I,0))</f>
        <v>Riyadh</v>
      </c>
    </row>
    <row r="4683" spans="1:20" x14ac:dyDescent="0.3">
      <c r="A4683" s="1" t="s">
        <v>4727</v>
      </c>
      <c r="B4683" s="1" t="s">
        <v>49</v>
      </c>
      <c r="C4683" s="1" t="s">
        <v>14</v>
      </c>
      <c r="D4683" s="1" t="s">
        <v>50</v>
      </c>
      <c r="E4683" s="1" t="s">
        <v>16</v>
      </c>
      <c r="F4683" s="1" t="s">
        <v>33</v>
      </c>
      <c r="G4683">
        <v>828.54</v>
      </c>
      <c r="H4683">
        <v>5</v>
      </c>
      <c r="I4683">
        <v>4142.7</v>
      </c>
      <c r="J4683">
        <v>2.17</v>
      </c>
      <c r="K4683">
        <v>2926</v>
      </c>
      <c r="L4683" s="2">
        <v>45504</v>
      </c>
      <c r="O4683" t="str">
        <f>IF(ecommerce_10000[[#This Row],[Platform]]="Souq","sq",ecommerce_10000[[#This Row],[Platform]])</f>
        <v>sq</v>
      </c>
      <c r="P4683" t="str">
        <f>IF(E4683="Souq","sq",IF(E4683="Jumia","Jum",E4683))</f>
        <v>sq</v>
      </c>
      <c r="Q4683">
        <f>VLOOKUP(ecommerce_10000[[#This Row],[City]],F:I,4,FALSE)</f>
        <v>3665.44</v>
      </c>
      <c r="R4683" s="1">
        <f>SUMIF(C:C,ecommerce_10000[[#This Row],[Category]],I:I)</f>
        <v>92327183.770000085</v>
      </c>
      <c r="S4683" s="1">
        <f>SUMIFS(I:I,C:C,C4683)</f>
        <v>92327183.770000085</v>
      </c>
      <c r="T4683" s="1" t="str">
        <f>INDEX(F:F,MATCH(ecommerce_10000[[#This Row],[TotalAmount]],I:I,0))</f>
        <v>Dubai</v>
      </c>
    </row>
    <row r="4684" spans="1:20" x14ac:dyDescent="0.3">
      <c r="A4684" s="1" t="s">
        <v>4728</v>
      </c>
      <c r="B4684" s="1" t="s">
        <v>49</v>
      </c>
      <c r="C4684" s="1" t="s">
        <v>14</v>
      </c>
      <c r="D4684" s="1" t="s">
        <v>50</v>
      </c>
      <c r="E4684" s="1" t="s">
        <v>22</v>
      </c>
      <c r="F4684" s="1" t="s">
        <v>28</v>
      </c>
      <c r="G4684">
        <v>3809.01</v>
      </c>
      <c r="H4684">
        <v>4</v>
      </c>
      <c r="I4684">
        <v>15236.04</v>
      </c>
      <c r="J4684">
        <v>4.91</v>
      </c>
      <c r="K4684">
        <v>4877</v>
      </c>
      <c r="L4684" s="2">
        <v>45392</v>
      </c>
      <c r="O4684" t="str">
        <f>IF(ecommerce_10000[[#This Row],[Platform]]="Souq","sq",ecommerce_10000[[#This Row],[Platform]])</f>
        <v>Jumia</v>
      </c>
      <c r="P4684" t="str">
        <f>IF(E4684="Souq","sq",IF(E4684="Jumia","Jum",E4684))</f>
        <v>Jum</v>
      </c>
      <c r="Q4684">
        <f>VLOOKUP(ecommerce_10000[[#This Row],[City]],F:I,4,FALSE)</f>
        <v>26648.76</v>
      </c>
      <c r="R4684" s="1">
        <f>SUMIF(C:C,ecommerce_10000[[#This Row],[Category]],I:I)</f>
        <v>92327183.770000085</v>
      </c>
      <c r="S4684" s="1">
        <f>SUMIFS(I:I,C:C,C4684)</f>
        <v>92327183.770000085</v>
      </c>
      <c r="T4684" s="1" t="str">
        <f>INDEX(F:F,MATCH(ecommerce_10000[[#This Row],[TotalAmount]],I:I,0))</f>
        <v>Casablanca</v>
      </c>
    </row>
    <row r="4685" spans="1:20" x14ac:dyDescent="0.3">
      <c r="A4685" s="1" t="s">
        <v>4729</v>
      </c>
      <c r="B4685" s="1" t="s">
        <v>43</v>
      </c>
      <c r="C4685" s="1" t="s">
        <v>44</v>
      </c>
      <c r="D4685" s="1" t="s">
        <v>45</v>
      </c>
      <c r="E4685" s="1" t="s">
        <v>16</v>
      </c>
      <c r="F4685" s="1" t="s">
        <v>28</v>
      </c>
      <c r="G4685">
        <v>9643.81</v>
      </c>
      <c r="H4685">
        <v>3</v>
      </c>
      <c r="I4685">
        <v>28931.43</v>
      </c>
      <c r="J4685">
        <v>3.79</v>
      </c>
      <c r="K4685">
        <v>3248</v>
      </c>
      <c r="L4685" s="2">
        <v>45437</v>
      </c>
      <c r="O4685" t="str">
        <f>IF(ecommerce_10000[[#This Row],[Platform]]="Souq","sq",ecommerce_10000[[#This Row],[Platform]])</f>
        <v>sq</v>
      </c>
      <c r="P4685" t="str">
        <f>IF(E4685="Souq","sq",IF(E4685="Jumia","Jum",E4685))</f>
        <v>sq</v>
      </c>
      <c r="Q4685">
        <f>VLOOKUP(ecommerce_10000[[#This Row],[City]],F:I,4,FALSE)</f>
        <v>26648.76</v>
      </c>
      <c r="R4685" s="1">
        <f>SUMIF(C:C,ecommerce_10000[[#This Row],[Category]],I:I)</f>
        <v>31420413.200000018</v>
      </c>
      <c r="S4685" s="1">
        <f>SUMIFS(I:I,C:C,C4685)</f>
        <v>31420413.200000018</v>
      </c>
      <c r="T4685" s="1" t="str">
        <f>INDEX(F:F,MATCH(ecommerce_10000[[#This Row],[TotalAmount]],I:I,0))</f>
        <v>Casablanca</v>
      </c>
    </row>
    <row r="4686" spans="1:20" x14ac:dyDescent="0.3">
      <c r="A4686" s="1" t="s">
        <v>4730</v>
      </c>
      <c r="B4686" s="1" t="s">
        <v>38</v>
      </c>
      <c r="C4686" s="1" t="s">
        <v>20</v>
      </c>
      <c r="D4686" s="1" t="s">
        <v>39</v>
      </c>
      <c r="E4686" s="1" t="s">
        <v>47</v>
      </c>
      <c r="F4686" s="1" t="s">
        <v>17</v>
      </c>
      <c r="G4686">
        <v>14684.39</v>
      </c>
      <c r="H4686">
        <v>5</v>
      </c>
      <c r="I4686">
        <v>73421.95</v>
      </c>
      <c r="J4686">
        <v>1.76</v>
      </c>
      <c r="K4686">
        <v>1738</v>
      </c>
      <c r="L4686" s="2">
        <v>45481</v>
      </c>
      <c r="O4686" t="str">
        <f>IF(ecommerce_10000[[#This Row],[Platform]]="Souq","sq",ecommerce_10000[[#This Row],[Platform]])</f>
        <v>Amazon</v>
      </c>
      <c r="P4686" t="str">
        <f>IF(E4686="Souq","sq",IF(E4686="Jumia","Jum",E4686))</f>
        <v>Amazon</v>
      </c>
      <c r="Q4686">
        <f>VLOOKUP(ecommerce_10000[[#This Row],[City]],F:I,4,FALSE)</f>
        <v>16284.02</v>
      </c>
      <c r="R4686" s="1">
        <f>SUMIF(C:C,ecommerce_10000[[#This Row],[Category]],I:I)</f>
        <v>91504159.730000004</v>
      </c>
      <c r="S4686" s="1">
        <f>SUMIFS(I:I,C:C,C4686)</f>
        <v>91504159.730000004</v>
      </c>
      <c r="T4686" s="1" t="str">
        <f>INDEX(F:F,MATCH(ecommerce_10000[[#This Row],[TotalAmount]],I:I,0))</f>
        <v>Cairo</v>
      </c>
    </row>
    <row r="4687" spans="1:20" x14ac:dyDescent="0.3">
      <c r="A4687" s="1" t="s">
        <v>4731</v>
      </c>
      <c r="B4687" s="1" t="s">
        <v>65</v>
      </c>
      <c r="C4687" s="1" t="s">
        <v>20</v>
      </c>
      <c r="D4687" s="1" t="s">
        <v>66</v>
      </c>
      <c r="E4687" s="1" t="s">
        <v>16</v>
      </c>
      <c r="F4687" s="1" t="s">
        <v>28</v>
      </c>
      <c r="G4687">
        <v>2796.25</v>
      </c>
      <c r="H4687">
        <v>5</v>
      </c>
      <c r="I4687">
        <v>13981.25</v>
      </c>
      <c r="J4687">
        <v>3.4</v>
      </c>
      <c r="K4687">
        <v>298</v>
      </c>
      <c r="L4687" s="2">
        <v>45536</v>
      </c>
      <c r="O4687" t="str">
        <f>IF(ecommerce_10000[[#This Row],[Platform]]="Souq","sq",ecommerce_10000[[#This Row],[Platform]])</f>
        <v>sq</v>
      </c>
      <c r="P4687" t="str">
        <f>IF(E4687="Souq","sq",IF(E4687="Jumia","Jum",E4687))</f>
        <v>sq</v>
      </c>
      <c r="Q4687">
        <f>VLOOKUP(ecommerce_10000[[#This Row],[City]],F:I,4,FALSE)</f>
        <v>26648.76</v>
      </c>
      <c r="R4687" s="1">
        <f>SUMIF(C:C,ecommerce_10000[[#This Row],[Category]],I:I)</f>
        <v>91504159.730000004</v>
      </c>
      <c r="S4687" s="1">
        <f>SUMIFS(I:I,C:C,C4687)</f>
        <v>91504159.730000004</v>
      </c>
      <c r="T4687" s="1" t="str">
        <f>INDEX(F:F,MATCH(ecommerce_10000[[#This Row],[TotalAmount]],I:I,0))</f>
        <v>Casablanca</v>
      </c>
    </row>
    <row r="4688" spans="1:20" x14ac:dyDescent="0.3">
      <c r="A4688" s="1" t="s">
        <v>4732</v>
      </c>
      <c r="B4688" s="1" t="s">
        <v>30</v>
      </c>
      <c r="C4688" s="1" t="s">
        <v>31</v>
      </c>
      <c r="D4688" s="1" t="s">
        <v>32</v>
      </c>
      <c r="E4688" s="1" t="s">
        <v>16</v>
      </c>
      <c r="F4688" s="1" t="s">
        <v>62</v>
      </c>
      <c r="G4688">
        <v>2206.5300000000002</v>
      </c>
      <c r="H4688">
        <v>5</v>
      </c>
      <c r="I4688">
        <v>11032.65</v>
      </c>
      <c r="J4688">
        <v>4.88</v>
      </c>
      <c r="K4688">
        <v>1383</v>
      </c>
      <c r="L4688" s="2">
        <v>45562</v>
      </c>
      <c r="O4688" t="str">
        <f>IF(ecommerce_10000[[#This Row],[Platform]]="Souq","sq",ecommerce_10000[[#This Row],[Platform]])</f>
        <v>sq</v>
      </c>
      <c r="P4688" t="str">
        <f>IF(E4688="Souq","sq",IF(E4688="Jumia","Jum",E4688))</f>
        <v>sq</v>
      </c>
      <c r="Q4688">
        <f>VLOOKUP(ecommerce_10000[[#This Row],[City]],F:I,4,FALSE)</f>
        <v>27872.98</v>
      </c>
      <c r="R4688" s="1">
        <f>SUMIF(C:C,ecommerce_10000[[#This Row],[Category]],I:I)</f>
        <v>57542997.559999913</v>
      </c>
      <c r="S4688" s="1">
        <f>SUMIFS(I:I,C:C,C4688)</f>
        <v>57542997.559999913</v>
      </c>
      <c r="T4688" s="1" t="str">
        <f>INDEX(F:F,MATCH(ecommerce_10000[[#This Row],[TotalAmount]],I:I,0))</f>
        <v>Giza</v>
      </c>
    </row>
    <row r="4689" spans="1:20" x14ac:dyDescent="0.3">
      <c r="A4689" s="1" t="s">
        <v>4733</v>
      </c>
      <c r="B4689" s="1" t="s">
        <v>53</v>
      </c>
      <c r="C4689" s="1" t="s">
        <v>31</v>
      </c>
      <c r="D4689" s="1" t="s">
        <v>54</v>
      </c>
      <c r="E4689" s="1" t="s">
        <v>47</v>
      </c>
      <c r="F4689" s="1" t="s">
        <v>28</v>
      </c>
      <c r="G4689">
        <v>5426.06</v>
      </c>
      <c r="H4689">
        <v>4</v>
      </c>
      <c r="I4689">
        <v>21704.240000000002</v>
      </c>
      <c r="J4689">
        <v>3.72</v>
      </c>
      <c r="K4689">
        <v>3769</v>
      </c>
      <c r="L4689" s="2">
        <v>45444</v>
      </c>
      <c r="O4689" t="str">
        <f>IF(ecommerce_10000[[#This Row],[Platform]]="Souq","sq",ecommerce_10000[[#This Row],[Platform]])</f>
        <v>Amazon</v>
      </c>
      <c r="P4689" t="str">
        <f>IF(E4689="Souq","sq",IF(E4689="Jumia","Jum",E4689))</f>
        <v>Amazon</v>
      </c>
      <c r="Q4689">
        <f>VLOOKUP(ecommerce_10000[[#This Row],[City]],F:I,4,FALSE)</f>
        <v>26648.76</v>
      </c>
      <c r="R4689" s="1">
        <f>SUMIF(C:C,ecommerce_10000[[#This Row],[Category]],I:I)</f>
        <v>57542997.559999913</v>
      </c>
      <c r="S4689" s="1">
        <f>SUMIFS(I:I,C:C,C4689)</f>
        <v>57542997.559999913</v>
      </c>
      <c r="T4689" s="1" t="str">
        <f>INDEX(F:F,MATCH(ecommerce_10000[[#This Row],[TotalAmount]],I:I,0))</f>
        <v>Casablanca</v>
      </c>
    </row>
    <row r="4690" spans="1:20" x14ac:dyDescent="0.3">
      <c r="A4690" s="1" t="s">
        <v>4734</v>
      </c>
      <c r="B4690" s="1" t="s">
        <v>43</v>
      </c>
      <c r="C4690" s="1" t="s">
        <v>44</v>
      </c>
      <c r="D4690" s="1" t="s">
        <v>45</v>
      </c>
      <c r="E4690" s="1" t="s">
        <v>16</v>
      </c>
      <c r="F4690" s="1" t="s">
        <v>62</v>
      </c>
      <c r="G4690">
        <v>716.4</v>
      </c>
      <c r="H4690">
        <v>3</v>
      </c>
      <c r="I4690">
        <v>2149.1999999999998</v>
      </c>
      <c r="J4690">
        <v>4.08</v>
      </c>
      <c r="K4690">
        <v>952</v>
      </c>
      <c r="L4690" s="2">
        <v>45315</v>
      </c>
      <c r="O4690" t="str">
        <f>IF(ecommerce_10000[[#This Row],[Platform]]="Souq","sq",ecommerce_10000[[#This Row],[Platform]])</f>
        <v>sq</v>
      </c>
      <c r="P4690" t="str">
        <f>IF(E4690="Souq","sq",IF(E4690="Jumia","Jum",E4690))</f>
        <v>sq</v>
      </c>
      <c r="Q4690">
        <f>VLOOKUP(ecommerce_10000[[#This Row],[City]],F:I,4,FALSE)</f>
        <v>27872.98</v>
      </c>
      <c r="R4690" s="1">
        <f>SUMIF(C:C,ecommerce_10000[[#This Row],[Category]],I:I)</f>
        <v>31420413.200000018</v>
      </c>
      <c r="S4690" s="1">
        <f>SUMIFS(I:I,C:C,C4690)</f>
        <v>31420413.200000018</v>
      </c>
      <c r="T4690" s="1" t="str">
        <f>INDEX(F:F,MATCH(ecommerce_10000[[#This Row],[TotalAmount]],I:I,0))</f>
        <v>Giza</v>
      </c>
    </row>
    <row r="4691" spans="1:20" x14ac:dyDescent="0.3">
      <c r="A4691" s="1" t="s">
        <v>4735</v>
      </c>
      <c r="B4691" s="1" t="s">
        <v>43</v>
      </c>
      <c r="C4691" s="1" t="s">
        <v>44</v>
      </c>
      <c r="D4691" s="1" t="s">
        <v>45</v>
      </c>
      <c r="E4691" s="1" t="s">
        <v>47</v>
      </c>
      <c r="F4691" s="1" t="s">
        <v>23</v>
      </c>
      <c r="G4691">
        <v>3978.59</v>
      </c>
      <c r="H4691">
        <v>3</v>
      </c>
      <c r="I4691">
        <v>11935.77</v>
      </c>
      <c r="J4691">
        <v>1.24</v>
      </c>
      <c r="K4691">
        <v>371</v>
      </c>
      <c r="L4691" s="2">
        <v>45460</v>
      </c>
      <c r="O4691" t="str">
        <f>IF(ecommerce_10000[[#This Row],[Platform]]="Souq","sq",ecommerce_10000[[#This Row],[Platform]])</f>
        <v>Amazon</v>
      </c>
      <c r="P4691" t="str">
        <f>IF(E4691="Souq","sq",IF(E4691="Jumia","Jum",E4691))</f>
        <v>Amazon</v>
      </c>
      <c r="Q4691">
        <f>VLOOKUP(ecommerce_10000[[#This Row],[City]],F:I,4,FALSE)</f>
        <v>13290.4</v>
      </c>
      <c r="R4691" s="1">
        <f>SUMIF(C:C,ecommerce_10000[[#This Row],[Category]],I:I)</f>
        <v>31420413.200000018</v>
      </c>
      <c r="S4691" s="1">
        <f>SUMIFS(I:I,C:C,C4691)</f>
        <v>31420413.200000018</v>
      </c>
      <c r="T4691" s="1" t="str">
        <f>INDEX(F:F,MATCH(ecommerce_10000[[#This Row],[TotalAmount]],I:I,0))</f>
        <v>Alexandria</v>
      </c>
    </row>
    <row r="4692" spans="1:20" x14ac:dyDescent="0.3">
      <c r="A4692" s="1" t="s">
        <v>4736</v>
      </c>
      <c r="B4692" s="1" t="s">
        <v>13</v>
      </c>
      <c r="C4692" s="1" t="s">
        <v>14</v>
      </c>
      <c r="D4692" s="1" t="s">
        <v>15</v>
      </c>
      <c r="E4692" s="1" t="s">
        <v>16</v>
      </c>
      <c r="F4692" s="1" t="s">
        <v>17</v>
      </c>
      <c r="G4692">
        <v>12365.84</v>
      </c>
      <c r="H4692">
        <v>3</v>
      </c>
      <c r="I4692">
        <v>37097.519999999997</v>
      </c>
      <c r="J4692">
        <v>1.0900000000000001</v>
      </c>
      <c r="K4692">
        <v>4122</v>
      </c>
      <c r="L4692" s="2">
        <v>45354</v>
      </c>
      <c r="O4692" t="str">
        <f>IF(ecommerce_10000[[#This Row],[Platform]]="Souq","sq",ecommerce_10000[[#This Row],[Platform]])</f>
        <v>sq</v>
      </c>
      <c r="P4692" t="str">
        <f>IF(E4692="Souq","sq",IF(E4692="Jumia","Jum",E4692))</f>
        <v>sq</v>
      </c>
      <c r="Q4692">
        <f>VLOOKUP(ecommerce_10000[[#This Row],[City]],F:I,4,FALSE)</f>
        <v>16284.02</v>
      </c>
      <c r="R4692" s="1">
        <f>SUMIF(C:C,ecommerce_10000[[#This Row],[Category]],I:I)</f>
        <v>92327183.770000085</v>
      </c>
      <c r="S4692" s="1">
        <f>SUMIFS(I:I,C:C,C4692)</f>
        <v>92327183.770000085</v>
      </c>
      <c r="T4692" s="1" t="str">
        <f>INDEX(F:F,MATCH(ecommerce_10000[[#This Row],[TotalAmount]],I:I,0))</f>
        <v>Cairo</v>
      </c>
    </row>
    <row r="4693" spans="1:20" x14ac:dyDescent="0.3">
      <c r="A4693" s="1" t="s">
        <v>4737</v>
      </c>
      <c r="B4693" s="1" t="s">
        <v>38</v>
      </c>
      <c r="C4693" s="1" t="s">
        <v>20</v>
      </c>
      <c r="D4693" s="1" t="s">
        <v>39</v>
      </c>
      <c r="E4693" s="1" t="s">
        <v>22</v>
      </c>
      <c r="F4693" s="1" t="s">
        <v>62</v>
      </c>
      <c r="G4693">
        <v>18315.41</v>
      </c>
      <c r="H4693">
        <v>3</v>
      </c>
      <c r="I4693">
        <v>54946.23</v>
      </c>
      <c r="J4693">
        <v>3.72</v>
      </c>
      <c r="K4693">
        <v>1705</v>
      </c>
      <c r="L4693" s="2">
        <v>45547</v>
      </c>
      <c r="O4693" t="str">
        <f>IF(ecommerce_10000[[#This Row],[Platform]]="Souq","sq",ecommerce_10000[[#This Row],[Platform]])</f>
        <v>Jumia</v>
      </c>
      <c r="P4693" t="str">
        <f>IF(E4693="Souq","sq",IF(E4693="Jumia","Jum",E4693))</f>
        <v>Jum</v>
      </c>
      <c r="Q4693">
        <f>VLOOKUP(ecommerce_10000[[#This Row],[City]],F:I,4,FALSE)</f>
        <v>27872.98</v>
      </c>
      <c r="R4693" s="1">
        <f>SUMIF(C:C,ecommerce_10000[[#This Row],[Category]],I:I)</f>
        <v>91504159.730000004</v>
      </c>
      <c r="S4693" s="1">
        <f>SUMIFS(I:I,C:C,C4693)</f>
        <v>91504159.730000004</v>
      </c>
      <c r="T4693" s="1" t="str">
        <f>INDEX(F:F,MATCH(ecommerce_10000[[#This Row],[TotalAmount]],I:I,0))</f>
        <v>Giza</v>
      </c>
    </row>
    <row r="4694" spans="1:20" x14ac:dyDescent="0.3">
      <c r="A4694" s="1" t="s">
        <v>4738</v>
      </c>
      <c r="B4694" s="1" t="s">
        <v>43</v>
      </c>
      <c r="C4694" s="1" t="s">
        <v>44</v>
      </c>
      <c r="D4694" s="1" t="s">
        <v>45</v>
      </c>
      <c r="E4694" s="1" t="s">
        <v>22</v>
      </c>
      <c r="F4694" s="1" t="s">
        <v>17</v>
      </c>
      <c r="G4694">
        <v>19928.34</v>
      </c>
      <c r="H4694">
        <v>1</v>
      </c>
      <c r="I4694">
        <v>19928.34</v>
      </c>
      <c r="J4694">
        <v>3.31</v>
      </c>
      <c r="K4694">
        <v>2462</v>
      </c>
      <c r="L4694" s="2">
        <v>45371</v>
      </c>
      <c r="O4694" t="str">
        <f>IF(ecommerce_10000[[#This Row],[Platform]]="Souq","sq",ecommerce_10000[[#This Row],[Platform]])</f>
        <v>Jumia</v>
      </c>
      <c r="P4694" t="str">
        <f>IF(E4694="Souq","sq",IF(E4694="Jumia","Jum",E4694))</f>
        <v>Jum</v>
      </c>
      <c r="Q4694">
        <f>VLOOKUP(ecommerce_10000[[#This Row],[City]],F:I,4,FALSE)</f>
        <v>16284.02</v>
      </c>
      <c r="R4694" s="1">
        <f>SUMIF(C:C,ecommerce_10000[[#This Row],[Category]],I:I)</f>
        <v>31420413.200000018</v>
      </c>
      <c r="S4694" s="1">
        <f>SUMIFS(I:I,C:C,C4694)</f>
        <v>31420413.200000018</v>
      </c>
      <c r="T4694" s="1" t="str">
        <f>INDEX(F:F,MATCH(ecommerce_10000[[#This Row],[TotalAmount]],I:I,0))</f>
        <v>Cairo</v>
      </c>
    </row>
    <row r="4695" spans="1:20" x14ac:dyDescent="0.3">
      <c r="A4695" s="1" t="s">
        <v>4739</v>
      </c>
      <c r="B4695" s="1" t="s">
        <v>30</v>
      </c>
      <c r="C4695" s="1" t="s">
        <v>31</v>
      </c>
      <c r="D4695" s="1" t="s">
        <v>32</v>
      </c>
      <c r="E4695" s="1" t="s">
        <v>22</v>
      </c>
      <c r="F4695" s="1" t="s">
        <v>23</v>
      </c>
      <c r="G4695">
        <v>10632.8</v>
      </c>
      <c r="H4695">
        <v>4</v>
      </c>
      <c r="I4695">
        <v>42531.199999999997</v>
      </c>
      <c r="J4695">
        <v>2.74</v>
      </c>
      <c r="K4695">
        <v>4739</v>
      </c>
      <c r="L4695" s="2">
        <v>45574</v>
      </c>
      <c r="O4695" t="str">
        <f>IF(ecommerce_10000[[#This Row],[Platform]]="Souq","sq",ecommerce_10000[[#This Row],[Platform]])</f>
        <v>Jumia</v>
      </c>
      <c r="P4695" t="str">
        <f>IF(E4695="Souq","sq",IF(E4695="Jumia","Jum",E4695))</f>
        <v>Jum</v>
      </c>
      <c r="Q4695">
        <f>VLOOKUP(ecommerce_10000[[#This Row],[City]],F:I,4,FALSE)</f>
        <v>13290.4</v>
      </c>
      <c r="R4695" s="1">
        <f>SUMIF(C:C,ecommerce_10000[[#This Row],[Category]],I:I)</f>
        <v>57542997.559999913</v>
      </c>
      <c r="S4695" s="1">
        <f>SUMIFS(I:I,C:C,C4695)</f>
        <v>57542997.559999913</v>
      </c>
      <c r="T4695" s="1" t="str">
        <f>INDEX(F:F,MATCH(ecommerce_10000[[#This Row],[TotalAmount]],I:I,0))</f>
        <v>Alexandria</v>
      </c>
    </row>
    <row r="4696" spans="1:20" x14ac:dyDescent="0.3">
      <c r="A4696" s="1" t="s">
        <v>4740</v>
      </c>
      <c r="B4696" s="1" t="s">
        <v>65</v>
      </c>
      <c r="C4696" s="1" t="s">
        <v>20</v>
      </c>
      <c r="D4696" s="1" t="s">
        <v>66</v>
      </c>
      <c r="E4696" s="1" t="s">
        <v>47</v>
      </c>
      <c r="F4696" s="1" t="s">
        <v>17</v>
      </c>
      <c r="G4696">
        <v>4432.21</v>
      </c>
      <c r="H4696">
        <v>1</v>
      </c>
      <c r="I4696">
        <v>4432.21</v>
      </c>
      <c r="J4696">
        <v>3.75</v>
      </c>
      <c r="K4696">
        <v>4289</v>
      </c>
      <c r="L4696" s="2">
        <v>45542</v>
      </c>
      <c r="O4696" t="str">
        <f>IF(ecommerce_10000[[#This Row],[Platform]]="Souq","sq",ecommerce_10000[[#This Row],[Platform]])</f>
        <v>Amazon</v>
      </c>
      <c r="P4696" t="str">
        <f>IF(E4696="Souq","sq",IF(E4696="Jumia","Jum",E4696))</f>
        <v>Amazon</v>
      </c>
      <c r="Q4696">
        <f>VLOOKUP(ecommerce_10000[[#This Row],[City]],F:I,4,FALSE)</f>
        <v>16284.02</v>
      </c>
      <c r="R4696" s="1">
        <f>SUMIF(C:C,ecommerce_10000[[#This Row],[Category]],I:I)</f>
        <v>91504159.730000004</v>
      </c>
      <c r="S4696" s="1">
        <f>SUMIFS(I:I,C:C,C4696)</f>
        <v>91504159.730000004</v>
      </c>
      <c r="T4696" s="1" t="str">
        <f>INDEX(F:F,MATCH(ecommerce_10000[[#This Row],[TotalAmount]],I:I,0))</f>
        <v>Cairo</v>
      </c>
    </row>
    <row r="4697" spans="1:20" x14ac:dyDescent="0.3">
      <c r="A4697" s="1" t="s">
        <v>4741</v>
      </c>
      <c r="B4697" s="1" t="s">
        <v>38</v>
      </c>
      <c r="C4697" s="1" t="s">
        <v>20</v>
      </c>
      <c r="D4697" s="1" t="s">
        <v>39</v>
      </c>
      <c r="E4697" s="1" t="s">
        <v>22</v>
      </c>
      <c r="F4697" s="1" t="s">
        <v>33</v>
      </c>
      <c r="G4697">
        <v>8766.19</v>
      </c>
      <c r="H4697">
        <v>2</v>
      </c>
      <c r="I4697">
        <v>17532.38</v>
      </c>
      <c r="J4697">
        <v>2.77</v>
      </c>
      <c r="K4697">
        <v>4317</v>
      </c>
      <c r="L4697" s="2">
        <v>45562</v>
      </c>
      <c r="O4697" t="str">
        <f>IF(ecommerce_10000[[#This Row],[Platform]]="Souq","sq",ecommerce_10000[[#This Row],[Platform]])</f>
        <v>Jumia</v>
      </c>
      <c r="P4697" t="str">
        <f>IF(E4697="Souq","sq",IF(E4697="Jumia","Jum",E4697))</f>
        <v>Jum</v>
      </c>
      <c r="Q4697">
        <f>VLOOKUP(ecommerce_10000[[#This Row],[City]],F:I,4,FALSE)</f>
        <v>3665.44</v>
      </c>
      <c r="R4697" s="1">
        <f>SUMIF(C:C,ecommerce_10000[[#This Row],[Category]],I:I)</f>
        <v>91504159.730000004</v>
      </c>
      <c r="S4697" s="1">
        <f>SUMIFS(I:I,C:C,C4697)</f>
        <v>91504159.730000004</v>
      </c>
      <c r="T4697" s="1" t="str">
        <f>INDEX(F:F,MATCH(ecommerce_10000[[#This Row],[TotalAmount]],I:I,0))</f>
        <v>Dubai</v>
      </c>
    </row>
    <row r="4698" spans="1:20" x14ac:dyDescent="0.3">
      <c r="A4698" s="1" t="s">
        <v>4742</v>
      </c>
      <c r="B4698" s="1" t="s">
        <v>30</v>
      </c>
      <c r="C4698" s="1" t="s">
        <v>31</v>
      </c>
      <c r="D4698" s="1" t="s">
        <v>32</v>
      </c>
      <c r="E4698" s="1" t="s">
        <v>16</v>
      </c>
      <c r="F4698" s="1" t="s">
        <v>33</v>
      </c>
      <c r="G4698">
        <v>17812.009999999998</v>
      </c>
      <c r="H4698">
        <v>1</v>
      </c>
      <c r="I4698">
        <v>17812.009999999998</v>
      </c>
      <c r="J4698">
        <v>2.14</v>
      </c>
      <c r="K4698">
        <v>2387</v>
      </c>
      <c r="L4698" s="2">
        <v>45352</v>
      </c>
      <c r="O4698" t="str">
        <f>IF(ecommerce_10000[[#This Row],[Platform]]="Souq","sq",ecommerce_10000[[#This Row],[Platform]])</f>
        <v>sq</v>
      </c>
      <c r="P4698" t="str">
        <f>IF(E4698="Souq","sq",IF(E4698="Jumia","Jum",E4698))</f>
        <v>sq</v>
      </c>
      <c r="Q4698">
        <f>VLOOKUP(ecommerce_10000[[#This Row],[City]],F:I,4,FALSE)</f>
        <v>3665.44</v>
      </c>
      <c r="R4698" s="1">
        <f>SUMIF(C:C,ecommerce_10000[[#This Row],[Category]],I:I)</f>
        <v>57542997.559999913</v>
      </c>
      <c r="S4698" s="1">
        <f>SUMIFS(I:I,C:C,C4698)</f>
        <v>57542997.559999913</v>
      </c>
      <c r="T4698" s="1" t="str">
        <f>INDEX(F:F,MATCH(ecommerce_10000[[#This Row],[TotalAmount]],I:I,0))</f>
        <v>Dubai</v>
      </c>
    </row>
    <row r="4699" spans="1:20" x14ac:dyDescent="0.3">
      <c r="A4699" s="1" t="s">
        <v>4743</v>
      </c>
      <c r="B4699" s="1" t="s">
        <v>35</v>
      </c>
      <c r="C4699" s="1" t="s">
        <v>14</v>
      </c>
      <c r="D4699" s="1" t="s">
        <v>36</v>
      </c>
      <c r="E4699" s="1" t="s">
        <v>22</v>
      </c>
      <c r="F4699" s="1" t="s">
        <v>40</v>
      </c>
      <c r="G4699">
        <v>4615.67</v>
      </c>
      <c r="H4699">
        <v>1</v>
      </c>
      <c r="I4699">
        <v>4615.67</v>
      </c>
      <c r="J4699">
        <v>2.67</v>
      </c>
      <c r="K4699">
        <v>488</v>
      </c>
      <c r="L4699" s="2">
        <v>45296</v>
      </c>
      <c r="O4699" t="str">
        <f>IF(ecommerce_10000[[#This Row],[Platform]]="Souq","sq",ecommerce_10000[[#This Row],[Platform]])</f>
        <v>Jumia</v>
      </c>
      <c r="P4699" t="str">
        <f>IF(E4699="Souq","sq",IF(E4699="Jumia","Jum",E4699))</f>
        <v>Jum</v>
      </c>
      <c r="Q4699">
        <f>VLOOKUP(ecommerce_10000[[#This Row],[City]],F:I,4,FALSE)</f>
        <v>99349.3</v>
      </c>
      <c r="R4699" s="1">
        <f>SUMIF(C:C,ecommerce_10000[[#This Row],[Category]],I:I)</f>
        <v>92327183.770000085</v>
      </c>
      <c r="S4699" s="1">
        <f>SUMIFS(I:I,C:C,C4699)</f>
        <v>92327183.770000085</v>
      </c>
      <c r="T4699" s="1" t="str">
        <f>INDEX(F:F,MATCH(ecommerce_10000[[#This Row],[TotalAmount]],I:I,0))</f>
        <v>Riyadh</v>
      </c>
    </row>
    <row r="4700" spans="1:20" x14ac:dyDescent="0.3">
      <c r="A4700" s="1" t="s">
        <v>4744</v>
      </c>
      <c r="B4700" s="1" t="s">
        <v>19</v>
      </c>
      <c r="C4700" s="1" t="s">
        <v>20</v>
      </c>
      <c r="D4700" s="1" t="s">
        <v>21</v>
      </c>
      <c r="E4700" s="1" t="s">
        <v>47</v>
      </c>
      <c r="F4700" s="1" t="s">
        <v>33</v>
      </c>
      <c r="G4700">
        <v>5160.6400000000003</v>
      </c>
      <c r="H4700">
        <v>3</v>
      </c>
      <c r="I4700">
        <v>15481.92</v>
      </c>
      <c r="J4700">
        <v>2.09</v>
      </c>
      <c r="K4700">
        <v>4749</v>
      </c>
      <c r="L4700" s="2">
        <v>45602</v>
      </c>
      <c r="O4700" t="str">
        <f>IF(ecommerce_10000[[#This Row],[Platform]]="Souq","sq",ecommerce_10000[[#This Row],[Platform]])</f>
        <v>Amazon</v>
      </c>
      <c r="P4700" t="str">
        <f>IF(E4700="Souq","sq",IF(E4700="Jumia","Jum",E4700))</f>
        <v>Amazon</v>
      </c>
      <c r="Q4700">
        <f>VLOOKUP(ecommerce_10000[[#This Row],[City]],F:I,4,FALSE)</f>
        <v>3665.44</v>
      </c>
      <c r="R4700" s="1">
        <f>SUMIF(C:C,ecommerce_10000[[#This Row],[Category]],I:I)</f>
        <v>91504159.730000004</v>
      </c>
      <c r="S4700" s="1">
        <f>SUMIFS(I:I,C:C,C4700)</f>
        <v>91504159.730000004</v>
      </c>
      <c r="T4700" s="1" t="str">
        <f>INDEX(F:F,MATCH(ecommerce_10000[[#This Row],[TotalAmount]],I:I,0))</f>
        <v>Dubai</v>
      </c>
    </row>
    <row r="4701" spans="1:20" x14ac:dyDescent="0.3">
      <c r="A4701" s="1" t="s">
        <v>4745</v>
      </c>
      <c r="B4701" s="1" t="s">
        <v>13</v>
      </c>
      <c r="C4701" s="1" t="s">
        <v>14</v>
      </c>
      <c r="D4701" s="1" t="s">
        <v>15</v>
      </c>
      <c r="E4701" s="1" t="s">
        <v>16</v>
      </c>
      <c r="F4701" s="1" t="s">
        <v>40</v>
      </c>
      <c r="G4701">
        <v>9359.9699999999993</v>
      </c>
      <c r="H4701">
        <v>1</v>
      </c>
      <c r="I4701">
        <v>9359.9699999999993</v>
      </c>
      <c r="J4701">
        <v>4.6100000000000003</v>
      </c>
      <c r="K4701">
        <v>1031</v>
      </c>
      <c r="L4701" s="2">
        <v>45462</v>
      </c>
      <c r="O4701" t="str">
        <f>IF(ecommerce_10000[[#This Row],[Platform]]="Souq","sq",ecommerce_10000[[#This Row],[Platform]])</f>
        <v>sq</v>
      </c>
      <c r="P4701" t="str">
        <f>IF(E4701="Souq","sq",IF(E4701="Jumia","Jum",E4701))</f>
        <v>sq</v>
      </c>
      <c r="Q4701">
        <f>VLOOKUP(ecommerce_10000[[#This Row],[City]],F:I,4,FALSE)</f>
        <v>99349.3</v>
      </c>
      <c r="R4701" s="1">
        <f>SUMIF(C:C,ecommerce_10000[[#This Row],[Category]],I:I)</f>
        <v>92327183.770000085</v>
      </c>
      <c r="S4701" s="1">
        <f>SUMIFS(I:I,C:C,C4701)</f>
        <v>92327183.770000085</v>
      </c>
      <c r="T4701" s="1" t="str">
        <f>INDEX(F:F,MATCH(ecommerce_10000[[#This Row],[TotalAmount]],I:I,0))</f>
        <v>Riyadh</v>
      </c>
    </row>
    <row r="4702" spans="1:20" x14ac:dyDescent="0.3">
      <c r="A4702" s="1" t="s">
        <v>4746</v>
      </c>
      <c r="B4702" s="1" t="s">
        <v>25</v>
      </c>
      <c r="C4702" s="1" t="s">
        <v>26</v>
      </c>
      <c r="D4702" s="1" t="s">
        <v>27</v>
      </c>
      <c r="E4702" s="1" t="s">
        <v>16</v>
      </c>
      <c r="F4702" s="1" t="s">
        <v>17</v>
      </c>
      <c r="G4702">
        <v>7630.06</v>
      </c>
      <c r="H4702">
        <v>5</v>
      </c>
      <c r="I4702">
        <v>38150.300000000003</v>
      </c>
      <c r="J4702">
        <v>3.67</v>
      </c>
      <c r="K4702">
        <v>3849</v>
      </c>
      <c r="L4702" s="2">
        <v>45517</v>
      </c>
      <c r="O4702" t="str">
        <f>IF(ecommerce_10000[[#This Row],[Platform]]="Souq","sq",ecommerce_10000[[#This Row],[Platform]])</f>
        <v>sq</v>
      </c>
      <c r="P4702" t="str">
        <f>IF(E4702="Souq","sq",IF(E4702="Jumia","Jum",E4702))</f>
        <v>sq</v>
      </c>
      <c r="Q4702">
        <f>VLOOKUP(ecommerce_10000[[#This Row],[City]],F:I,4,FALSE)</f>
        <v>16284.02</v>
      </c>
      <c r="R4702" s="1">
        <f>SUMIF(C:C,ecommerce_10000[[#This Row],[Category]],I:I)</f>
        <v>29200970.130000021</v>
      </c>
      <c r="S4702" s="1">
        <f>SUMIFS(I:I,C:C,C4702)</f>
        <v>29200970.130000021</v>
      </c>
      <c r="T4702" s="1" t="str">
        <f>INDEX(F:F,MATCH(ecommerce_10000[[#This Row],[TotalAmount]],I:I,0))</f>
        <v>Cairo</v>
      </c>
    </row>
    <row r="4703" spans="1:20" x14ac:dyDescent="0.3">
      <c r="A4703" s="1" t="s">
        <v>4747</v>
      </c>
      <c r="B4703" s="1" t="s">
        <v>35</v>
      </c>
      <c r="C4703" s="1" t="s">
        <v>14</v>
      </c>
      <c r="D4703" s="1" t="s">
        <v>36</v>
      </c>
      <c r="E4703" s="1" t="s">
        <v>16</v>
      </c>
      <c r="F4703" s="1" t="s">
        <v>33</v>
      </c>
      <c r="G4703">
        <v>18914.29</v>
      </c>
      <c r="H4703">
        <v>4</v>
      </c>
      <c r="I4703">
        <v>75657.16</v>
      </c>
      <c r="J4703">
        <v>2.12</v>
      </c>
      <c r="K4703">
        <v>3390</v>
      </c>
      <c r="L4703" s="2">
        <v>45501</v>
      </c>
      <c r="O4703" t="str">
        <f>IF(ecommerce_10000[[#This Row],[Platform]]="Souq","sq",ecommerce_10000[[#This Row],[Platform]])</f>
        <v>sq</v>
      </c>
      <c r="P4703" t="str">
        <f>IF(E4703="Souq","sq",IF(E4703="Jumia","Jum",E4703))</f>
        <v>sq</v>
      </c>
      <c r="Q4703">
        <f>VLOOKUP(ecommerce_10000[[#This Row],[City]],F:I,4,FALSE)</f>
        <v>3665.44</v>
      </c>
      <c r="R4703" s="1">
        <f>SUMIF(C:C,ecommerce_10000[[#This Row],[Category]],I:I)</f>
        <v>92327183.770000085</v>
      </c>
      <c r="S4703" s="1">
        <f>SUMIFS(I:I,C:C,C4703)</f>
        <v>92327183.770000085</v>
      </c>
      <c r="T4703" s="1" t="str">
        <f>INDEX(F:F,MATCH(ecommerce_10000[[#This Row],[TotalAmount]],I:I,0))</f>
        <v>Dubai</v>
      </c>
    </row>
    <row r="4704" spans="1:20" x14ac:dyDescent="0.3">
      <c r="A4704" s="1" t="s">
        <v>4748</v>
      </c>
      <c r="B4704" s="1" t="s">
        <v>43</v>
      </c>
      <c r="C4704" s="1" t="s">
        <v>44</v>
      </c>
      <c r="D4704" s="1" t="s">
        <v>45</v>
      </c>
      <c r="E4704" s="1" t="s">
        <v>47</v>
      </c>
      <c r="F4704" s="1" t="s">
        <v>28</v>
      </c>
      <c r="G4704">
        <v>6416.29</v>
      </c>
      <c r="H4704">
        <v>5</v>
      </c>
      <c r="I4704">
        <v>32081.45</v>
      </c>
      <c r="J4704">
        <v>2.41</v>
      </c>
      <c r="K4704">
        <v>4944</v>
      </c>
      <c r="L4704" s="2">
        <v>45352</v>
      </c>
      <c r="O4704" t="str">
        <f>IF(ecommerce_10000[[#This Row],[Platform]]="Souq","sq",ecommerce_10000[[#This Row],[Platform]])</f>
        <v>Amazon</v>
      </c>
      <c r="P4704" t="str">
        <f>IF(E4704="Souq","sq",IF(E4704="Jumia","Jum",E4704))</f>
        <v>Amazon</v>
      </c>
      <c r="Q4704">
        <f>VLOOKUP(ecommerce_10000[[#This Row],[City]],F:I,4,FALSE)</f>
        <v>26648.76</v>
      </c>
      <c r="R4704" s="1">
        <f>SUMIF(C:C,ecommerce_10000[[#This Row],[Category]],I:I)</f>
        <v>31420413.200000018</v>
      </c>
      <c r="S4704" s="1">
        <f>SUMIFS(I:I,C:C,C4704)</f>
        <v>31420413.200000018</v>
      </c>
      <c r="T4704" s="1" t="str">
        <f>INDEX(F:F,MATCH(ecommerce_10000[[#This Row],[TotalAmount]],I:I,0))</f>
        <v>Casablanca</v>
      </c>
    </row>
    <row r="4705" spans="1:20" x14ac:dyDescent="0.3">
      <c r="A4705" s="1" t="s">
        <v>4749</v>
      </c>
      <c r="B4705" s="1" t="s">
        <v>43</v>
      </c>
      <c r="C4705" s="1" t="s">
        <v>44</v>
      </c>
      <c r="D4705" s="1" t="s">
        <v>45</v>
      </c>
      <c r="E4705" s="1" t="s">
        <v>22</v>
      </c>
      <c r="F4705" s="1" t="s">
        <v>28</v>
      </c>
      <c r="G4705">
        <v>8325.56</v>
      </c>
      <c r="H4705">
        <v>5</v>
      </c>
      <c r="I4705">
        <v>41627.800000000003</v>
      </c>
      <c r="J4705">
        <v>3.62</v>
      </c>
      <c r="K4705">
        <v>1236</v>
      </c>
      <c r="L4705" s="2">
        <v>45300</v>
      </c>
      <c r="O4705" t="str">
        <f>IF(ecommerce_10000[[#This Row],[Platform]]="Souq","sq",ecommerce_10000[[#This Row],[Platform]])</f>
        <v>Jumia</v>
      </c>
      <c r="P4705" t="str">
        <f>IF(E4705="Souq","sq",IF(E4705="Jumia","Jum",E4705))</f>
        <v>Jum</v>
      </c>
      <c r="Q4705">
        <f>VLOOKUP(ecommerce_10000[[#This Row],[City]],F:I,4,FALSE)</f>
        <v>26648.76</v>
      </c>
      <c r="R4705" s="1">
        <f>SUMIF(C:C,ecommerce_10000[[#This Row],[Category]],I:I)</f>
        <v>31420413.200000018</v>
      </c>
      <c r="S4705" s="1">
        <f>SUMIFS(I:I,C:C,C4705)</f>
        <v>31420413.200000018</v>
      </c>
      <c r="T4705" s="1" t="str">
        <f>INDEX(F:F,MATCH(ecommerce_10000[[#This Row],[TotalAmount]],I:I,0))</f>
        <v>Casablanca</v>
      </c>
    </row>
    <row r="4706" spans="1:20" x14ac:dyDescent="0.3">
      <c r="A4706" s="1" t="s">
        <v>4750</v>
      </c>
      <c r="B4706" s="1" t="s">
        <v>30</v>
      </c>
      <c r="C4706" s="1" t="s">
        <v>31</v>
      </c>
      <c r="D4706" s="1" t="s">
        <v>32</v>
      </c>
      <c r="E4706" s="1" t="s">
        <v>22</v>
      </c>
      <c r="F4706" s="1" t="s">
        <v>17</v>
      </c>
      <c r="G4706">
        <v>10886.93</v>
      </c>
      <c r="H4706">
        <v>1</v>
      </c>
      <c r="I4706">
        <v>10886.93</v>
      </c>
      <c r="J4706">
        <v>3.23</v>
      </c>
      <c r="K4706">
        <v>3995</v>
      </c>
      <c r="L4706" s="2">
        <v>45360</v>
      </c>
      <c r="O4706" t="str">
        <f>IF(ecommerce_10000[[#This Row],[Platform]]="Souq","sq",ecommerce_10000[[#This Row],[Platform]])</f>
        <v>Jumia</v>
      </c>
      <c r="P4706" t="str">
        <f>IF(E4706="Souq","sq",IF(E4706="Jumia","Jum",E4706))</f>
        <v>Jum</v>
      </c>
      <c r="Q4706">
        <f>VLOOKUP(ecommerce_10000[[#This Row],[City]],F:I,4,FALSE)</f>
        <v>16284.02</v>
      </c>
      <c r="R4706" s="1">
        <f>SUMIF(C:C,ecommerce_10000[[#This Row],[Category]],I:I)</f>
        <v>57542997.559999913</v>
      </c>
      <c r="S4706" s="1">
        <f>SUMIFS(I:I,C:C,C4706)</f>
        <v>57542997.559999913</v>
      </c>
      <c r="T4706" s="1" t="str">
        <f>INDEX(F:F,MATCH(ecommerce_10000[[#This Row],[TotalAmount]],I:I,0))</f>
        <v>Cairo</v>
      </c>
    </row>
    <row r="4707" spans="1:20" x14ac:dyDescent="0.3">
      <c r="A4707" s="1" t="s">
        <v>4751</v>
      </c>
      <c r="B4707" s="1" t="s">
        <v>19</v>
      </c>
      <c r="C4707" s="1" t="s">
        <v>20</v>
      </c>
      <c r="D4707" s="1" t="s">
        <v>21</v>
      </c>
      <c r="E4707" s="1" t="s">
        <v>22</v>
      </c>
      <c r="F4707" s="1" t="s">
        <v>28</v>
      </c>
      <c r="G4707">
        <v>10105.4</v>
      </c>
      <c r="H4707">
        <v>5</v>
      </c>
      <c r="I4707">
        <v>50527</v>
      </c>
      <c r="J4707">
        <v>2.29</v>
      </c>
      <c r="K4707">
        <v>3704</v>
      </c>
      <c r="L4707" s="2">
        <v>45395</v>
      </c>
      <c r="O4707" t="str">
        <f>IF(ecommerce_10000[[#This Row],[Platform]]="Souq","sq",ecommerce_10000[[#This Row],[Platform]])</f>
        <v>Jumia</v>
      </c>
      <c r="P4707" t="str">
        <f>IF(E4707="Souq","sq",IF(E4707="Jumia","Jum",E4707))</f>
        <v>Jum</v>
      </c>
      <c r="Q4707">
        <f>VLOOKUP(ecommerce_10000[[#This Row],[City]],F:I,4,FALSE)</f>
        <v>26648.76</v>
      </c>
      <c r="R4707" s="1">
        <f>SUMIF(C:C,ecommerce_10000[[#This Row],[Category]],I:I)</f>
        <v>91504159.730000004</v>
      </c>
      <c r="S4707" s="1">
        <f>SUMIFS(I:I,C:C,C4707)</f>
        <v>91504159.730000004</v>
      </c>
      <c r="T4707" s="1" t="str">
        <f>INDEX(F:F,MATCH(ecommerce_10000[[#This Row],[TotalAmount]],I:I,0))</f>
        <v>Casablanca</v>
      </c>
    </row>
    <row r="4708" spans="1:20" x14ac:dyDescent="0.3">
      <c r="A4708" s="1" t="s">
        <v>4752</v>
      </c>
      <c r="B4708" s="1" t="s">
        <v>13</v>
      </c>
      <c r="C4708" s="1" t="s">
        <v>14</v>
      </c>
      <c r="D4708" s="1" t="s">
        <v>15</v>
      </c>
      <c r="E4708" s="1" t="s">
        <v>47</v>
      </c>
      <c r="F4708" s="1" t="s">
        <v>33</v>
      </c>
      <c r="G4708">
        <v>10355.6</v>
      </c>
      <c r="H4708">
        <v>1</v>
      </c>
      <c r="I4708">
        <v>10355.6</v>
      </c>
      <c r="J4708">
        <v>4.29</v>
      </c>
      <c r="K4708">
        <v>499</v>
      </c>
      <c r="L4708" s="2">
        <v>45520</v>
      </c>
      <c r="O4708" t="str">
        <f>IF(ecommerce_10000[[#This Row],[Platform]]="Souq","sq",ecommerce_10000[[#This Row],[Platform]])</f>
        <v>Amazon</v>
      </c>
      <c r="P4708" t="str">
        <f>IF(E4708="Souq","sq",IF(E4708="Jumia","Jum",E4708))</f>
        <v>Amazon</v>
      </c>
      <c r="Q4708">
        <f>VLOOKUP(ecommerce_10000[[#This Row],[City]],F:I,4,FALSE)</f>
        <v>3665.44</v>
      </c>
      <c r="R4708" s="1">
        <f>SUMIF(C:C,ecommerce_10000[[#This Row],[Category]],I:I)</f>
        <v>92327183.770000085</v>
      </c>
      <c r="S4708" s="1">
        <f>SUMIFS(I:I,C:C,C4708)</f>
        <v>92327183.770000085</v>
      </c>
      <c r="T4708" s="1" t="str">
        <f>INDEX(F:F,MATCH(ecommerce_10000[[#This Row],[TotalAmount]],I:I,0))</f>
        <v>Dubai</v>
      </c>
    </row>
    <row r="4709" spans="1:20" x14ac:dyDescent="0.3">
      <c r="A4709" s="1" t="s">
        <v>4753</v>
      </c>
      <c r="B4709" s="1" t="s">
        <v>30</v>
      </c>
      <c r="C4709" s="1" t="s">
        <v>31</v>
      </c>
      <c r="D4709" s="1" t="s">
        <v>32</v>
      </c>
      <c r="E4709" s="1" t="s">
        <v>22</v>
      </c>
      <c r="F4709" s="1" t="s">
        <v>62</v>
      </c>
      <c r="G4709">
        <v>10682.77</v>
      </c>
      <c r="H4709">
        <v>5</v>
      </c>
      <c r="I4709">
        <v>53413.85</v>
      </c>
      <c r="J4709">
        <v>4.74</v>
      </c>
      <c r="K4709">
        <v>4575</v>
      </c>
      <c r="L4709" s="2">
        <v>45638</v>
      </c>
      <c r="O4709" t="str">
        <f>IF(ecommerce_10000[[#This Row],[Platform]]="Souq","sq",ecommerce_10000[[#This Row],[Platform]])</f>
        <v>Jumia</v>
      </c>
      <c r="P4709" t="str">
        <f>IF(E4709="Souq","sq",IF(E4709="Jumia","Jum",E4709))</f>
        <v>Jum</v>
      </c>
      <c r="Q4709">
        <f>VLOOKUP(ecommerce_10000[[#This Row],[City]],F:I,4,FALSE)</f>
        <v>27872.98</v>
      </c>
      <c r="R4709" s="1">
        <f>SUMIF(C:C,ecommerce_10000[[#This Row],[Category]],I:I)</f>
        <v>57542997.559999913</v>
      </c>
      <c r="S4709" s="1">
        <f>SUMIFS(I:I,C:C,C4709)</f>
        <v>57542997.559999913</v>
      </c>
      <c r="T4709" s="1" t="str">
        <f>INDEX(F:F,MATCH(ecommerce_10000[[#This Row],[TotalAmount]],I:I,0))</f>
        <v>Giza</v>
      </c>
    </row>
    <row r="4710" spans="1:20" x14ac:dyDescent="0.3">
      <c r="A4710" s="1" t="s">
        <v>4754</v>
      </c>
      <c r="B4710" s="1" t="s">
        <v>38</v>
      </c>
      <c r="C4710" s="1" t="s">
        <v>20</v>
      </c>
      <c r="D4710" s="1" t="s">
        <v>39</v>
      </c>
      <c r="E4710" s="1" t="s">
        <v>47</v>
      </c>
      <c r="F4710" s="1" t="s">
        <v>33</v>
      </c>
      <c r="G4710">
        <v>5593.27</v>
      </c>
      <c r="H4710">
        <v>2</v>
      </c>
      <c r="I4710">
        <v>11186.54</v>
      </c>
      <c r="J4710">
        <v>2.86</v>
      </c>
      <c r="K4710">
        <v>2146</v>
      </c>
      <c r="L4710" s="2">
        <v>45382</v>
      </c>
      <c r="O4710" t="str">
        <f>IF(ecommerce_10000[[#This Row],[Platform]]="Souq","sq",ecommerce_10000[[#This Row],[Platform]])</f>
        <v>Amazon</v>
      </c>
      <c r="P4710" t="str">
        <f>IF(E4710="Souq","sq",IF(E4710="Jumia","Jum",E4710))</f>
        <v>Amazon</v>
      </c>
      <c r="Q4710">
        <f>VLOOKUP(ecommerce_10000[[#This Row],[City]],F:I,4,FALSE)</f>
        <v>3665.44</v>
      </c>
      <c r="R4710" s="1">
        <f>SUMIF(C:C,ecommerce_10000[[#This Row],[Category]],I:I)</f>
        <v>91504159.730000004</v>
      </c>
      <c r="S4710" s="1">
        <f>SUMIFS(I:I,C:C,C4710)</f>
        <v>91504159.730000004</v>
      </c>
      <c r="T4710" s="1" t="str">
        <f>INDEX(F:F,MATCH(ecommerce_10000[[#This Row],[TotalAmount]],I:I,0))</f>
        <v>Dubai</v>
      </c>
    </row>
    <row r="4711" spans="1:20" x14ac:dyDescent="0.3">
      <c r="A4711" s="1" t="s">
        <v>4755</v>
      </c>
      <c r="B4711" s="1" t="s">
        <v>30</v>
      </c>
      <c r="C4711" s="1" t="s">
        <v>31</v>
      </c>
      <c r="D4711" s="1" t="s">
        <v>32</v>
      </c>
      <c r="E4711" s="1" t="s">
        <v>22</v>
      </c>
      <c r="F4711" s="1" t="s">
        <v>28</v>
      </c>
      <c r="G4711">
        <v>16309.22</v>
      </c>
      <c r="H4711">
        <v>2</v>
      </c>
      <c r="I4711">
        <v>32618.44</v>
      </c>
      <c r="J4711">
        <v>1.34</v>
      </c>
      <c r="K4711">
        <v>1282</v>
      </c>
      <c r="L4711" s="2">
        <v>45425</v>
      </c>
      <c r="O4711" t="str">
        <f>IF(ecommerce_10000[[#This Row],[Platform]]="Souq","sq",ecommerce_10000[[#This Row],[Platform]])</f>
        <v>Jumia</v>
      </c>
      <c r="P4711" t="str">
        <f>IF(E4711="Souq","sq",IF(E4711="Jumia","Jum",E4711))</f>
        <v>Jum</v>
      </c>
      <c r="Q4711">
        <f>VLOOKUP(ecommerce_10000[[#This Row],[City]],F:I,4,FALSE)</f>
        <v>26648.76</v>
      </c>
      <c r="R4711" s="1">
        <f>SUMIF(C:C,ecommerce_10000[[#This Row],[Category]],I:I)</f>
        <v>57542997.559999913</v>
      </c>
      <c r="S4711" s="1">
        <f>SUMIFS(I:I,C:C,C4711)</f>
        <v>57542997.559999913</v>
      </c>
      <c r="T4711" s="1" t="str">
        <f>INDEX(F:F,MATCH(ecommerce_10000[[#This Row],[TotalAmount]],I:I,0))</f>
        <v>Casablanca</v>
      </c>
    </row>
    <row r="4712" spans="1:20" x14ac:dyDescent="0.3">
      <c r="A4712" s="1" t="s">
        <v>4756</v>
      </c>
      <c r="B4712" s="1" t="s">
        <v>25</v>
      </c>
      <c r="C4712" s="1" t="s">
        <v>26</v>
      </c>
      <c r="D4712" s="1" t="s">
        <v>27</v>
      </c>
      <c r="E4712" s="1" t="s">
        <v>22</v>
      </c>
      <c r="F4712" s="1" t="s">
        <v>62</v>
      </c>
      <c r="G4712">
        <v>19050.439999999999</v>
      </c>
      <c r="H4712">
        <v>1</v>
      </c>
      <c r="I4712">
        <v>19050.439999999999</v>
      </c>
      <c r="J4712">
        <v>1.69</v>
      </c>
      <c r="K4712">
        <v>4733</v>
      </c>
      <c r="L4712" s="2">
        <v>45494</v>
      </c>
      <c r="O4712" t="str">
        <f>IF(ecommerce_10000[[#This Row],[Platform]]="Souq","sq",ecommerce_10000[[#This Row],[Platform]])</f>
        <v>Jumia</v>
      </c>
      <c r="P4712" t="str">
        <f>IF(E4712="Souq","sq",IF(E4712="Jumia","Jum",E4712))</f>
        <v>Jum</v>
      </c>
      <c r="Q4712">
        <f>VLOOKUP(ecommerce_10000[[#This Row],[City]],F:I,4,FALSE)</f>
        <v>27872.98</v>
      </c>
      <c r="R4712" s="1">
        <f>SUMIF(C:C,ecommerce_10000[[#This Row],[Category]],I:I)</f>
        <v>29200970.130000021</v>
      </c>
      <c r="S4712" s="1">
        <f>SUMIFS(I:I,C:C,C4712)</f>
        <v>29200970.130000021</v>
      </c>
      <c r="T4712" s="1" t="str">
        <f>INDEX(F:F,MATCH(ecommerce_10000[[#This Row],[TotalAmount]],I:I,0))</f>
        <v>Giza</v>
      </c>
    </row>
    <row r="4713" spans="1:20" x14ac:dyDescent="0.3">
      <c r="A4713" s="1" t="s">
        <v>4757</v>
      </c>
      <c r="B4713" s="1" t="s">
        <v>19</v>
      </c>
      <c r="C4713" s="1" t="s">
        <v>20</v>
      </c>
      <c r="D4713" s="1" t="s">
        <v>21</v>
      </c>
      <c r="E4713" s="1" t="s">
        <v>22</v>
      </c>
      <c r="F4713" s="1" t="s">
        <v>33</v>
      </c>
      <c r="G4713">
        <v>16427.07</v>
      </c>
      <c r="H4713">
        <v>3</v>
      </c>
      <c r="I4713">
        <v>49281.21</v>
      </c>
      <c r="J4713">
        <v>1.37</v>
      </c>
      <c r="K4713">
        <v>1084</v>
      </c>
      <c r="L4713" s="2">
        <v>45339</v>
      </c>
      <c r="O4713" t="str">
        <f>IF(ecommerce_10000[[#This Row],[Platform]]="Souq","sq",ecommerce_10000[[#This Row],[Platform]])</f>
        <v>Jumia</v>
      </c>
      <c r="P4713" t="str">
        <f>IF(E4713="Souq","sq",IF(E4713="Jumia","Jum",E4713))</f>
        <v>Jum</v>
      </c>
      <c r="Q4713">
        <f>VLOOKUP(ecommerce_10000[[#This Row],[City]],F:I,4,FALSE)</f>
        <v>3665.44</v>
      </c>
      <c r="R4713" s="1">
        <f>SUMIF(C:C,ecommerce_10000[[#This Row],[Category]],I:I)</f>
        <v>91504159.730000004</v>
      </c>
      <c r="S4713" s="1">
        <f>SUMIFS(I:I,C:C,C4713)</f>
        <v>91504159.730000004</v>
      </c>
      <c r="T4713" s="1" t="str">
        <f>INDEX(F:F,MATCH(ecommerce_10000[[#This Row],[TotalAmount]],I:I,0))</f>
        <v>Dubai</v>
      </c>
    </row>
    <row r="4714" spans="1:20" x14ac:dyDescent="0.3">
      <c r="A4714" s="1" t="s">
        <v>4758</v>
      </c>
      <c r="B4714" s="1" t="s">
        <v>53</v>
      </c>
      <c r="C4714" s="1" t="s">
        <v>31</v>
      </c>
      <c r="D4714" s="1" t="s">
        <v>54</v>
      </c>
      <c r="E4714" s="1" t="s">
        <v>47</v>
      </c>
      <c r="F4714" s="1" t="s">
        <v>28</v>
      </c>
      <c r="G4714">
        <v>3417</v>
      </c>
      <c r="H4714">
        <v>4</v>
      </c>
      <c r="I4714">
        <v>13668</v>
      </c>
      <c r="J4714">
        <v>1.01</v>
      </c>
      <c r="K4714">
        <v>2696</v>
      </c>
      <c r="L4714" s="2">
        <v>45527</v>
      </c>
      <c r="O4714" t="str">
        <f>IF(ecommerce_10000[[#This Row],[Platform]]="Souq","sq",ecommerce_10000[[#This Row],[Platform]])</f>
        <v>Amazon</v>
      </c>
      <c r="P4714" t="str">
        <f>IF(E4714="Souq","sq",IF(E4714="Jumia","Jum",E4714))</f>
        <v>Amazon</v>
      </c>
      <c r="Q4714">
        <f>VLOOKUP(ecommerce_10000[[#This Row],[City]],F:I,4,FALSE)</f>
        <v>26648.76</v>
      </c>
      <c r="R4714" s="1">
        <f>SUMIF(C:C,ecommerce_10000[[#This Row],[Category]],I:I)</f>
        <v>57542997.559999913</v>
      </c>
      <c r="S4714" s="1">
        <f>SUMIFS(I:I,C:C,C4714)</f>
        <v>57542997.559999913</v>
      </c>
      <c r="T4714" s="1" t="str">
        <f>INDEX(F:F,MATCH(ecommerce_10000[[#This Row],[TotalAmount]],I:I,0))</f>
        <v>Casablanca</v>
      </c>
    </row>
    <row r="4715" spans="1:20" x14ac:dyDescent="0.3">
      <c r="A4715" s="1" t="s">
        <v>4759</v>
      </c>
      <c r="B4715" s="1" t="s">
        <v>43</v>
      </c>
      <c r="C4715" s="1" t="s">
        <v>44</v>
      </c>
      <c r="D4715" s="1" t="s">
        <v>45</v>
      </c>
      <c r="E4715" s="1" t="s">
        <v>16</v>
      </c>
      <c r="F4715" s="1" t="s">
        <v>40</v>
      </c>
      <c r="G4715">
        <v>14077.8</v>
      </c>
      <c r="H4715">
        <v>5</v>
      </c>
      <c r="I4715">
        <v>70389</v>
      </c>
      <c r="J4715">
        <v>1.1000000000000001</v>
      </c>
      <c r="K4715">
        <v>2223</v>
      </c>
      <c r="L4715" s="2">
        <v>45459</v>
      </c>
      <c r="O4715" t="str">
        <f>IF(ecommerce_10000[[#This Row],[Platform]]="Souq","sq",ecommerce_10000[[#This Row],[Platform]])</f>
        <v>sq</v>
      </c>
      <c r="P4715" t="str">
        <f>IF(E4715="Souq","sq",IF(E4715="Jumia","Jum",E4715))</f>
        <v>sq</v>
      </c>
      <c r="Q4715">
        <f>VLOOKUP(ecommerce_10000[[#This Row],[City]],F:I,4,FALSE)</f>
        <v>99349.3</v>
      </c>
      <c r="R4715" s="1">
        <f>SUMIF(C:C,ecommerce_10000[[#This Row],[Category]],I:I)</f>
        <v>31420413.200000018</v>
      </c>
      <c r="S4715" s="1">
        <f>SUMIFS(I:I,C:C,C4715)</f>
        <v>31420413.200000018</v>
      </c>
      <c r="T4715" s="1" t="str">
        <f>INDEX(F:F,MATCH(ecommerce_10000[[#This Row],[TotalAmount]],I:I,0))</f>
        <v>Riyadh</v>
      </c>
    </row>
    <row r="4716" spans="1:20" x14ac:dyDescent="0.3">
      <c r="A4716" s="1" t="s">
        <v>4760</v>
      </c>
      <c r="B4716" s="1" t="s">
        <v>13</v>
      </c>
      <c r="C4716" s="1" t="s">
        <v>14</v>
      </c>
      <c r="D4716" s="1" t="s">
        <v>15</v>
      </c>
      <c r="E4716" s="1" t="s">
        <v>47</v>
      </c>
      <c r="F4716" s="1" t="s">
        <v>28</v>
      </c>
      <c r="G4716">
        <v>6749.33</v>
      </c>
      <c r="H4716">
        <v>1</v>
      </c>
      <c r="I4716">
        <v>6749.33</v>
      </c>
      <c r="J4716">
        <v>3.61</v>
      </c>
      <c r="K4716">
        <v>793</v>
      </c>
      <c r="L4716" s="2">
        <v>45345</v>
      </c>
      <c r="O4716" t="str">
        <f>IF(ecommerce_10000[[#This Row],[Platform]]="Souq","sq",ecommerce_10000[[#This Row],[Platform]])</f>
        <v>Amazon</v>
      </c>
      <c r="P4716" t="str">
        <f>IF(E4716="Souq","sq",IF(E4716="Jumia","Jum",E4716))</f>
        <v>Amazon</v>
      </c>
      <c r="Q4716">
        <f>VLOOKUP(ecommerce_10000[[#This Row],[City]],F:I,4,FALSE)</f>
        <v>26648.76</v>
      </c>
      <c r="R4716" s="1">
        <f>SUMIF(C:C,ecommerce_10000[[#This Row],[Category]],I:I)</f>
        <v>92327183.770000085</v>
      </c>
      <c r="S4716" s="1">
        <f>SUMIFS(I:I,C:C,C4716)</f>
        <v>92327183.770000085</v>
      </c>
      <c r="T4716" s="1" t="str">
        <f>INDEX(F:F,MATCH(ecommerce_10000[[#This Row],[TotalAmount]],I:I,0))</f>
        <v>Casablanca</v>
      </c>
    </row>
    <row r="4717" spans="1:20" x14ac:dyDescent="0.3">
      <c r="A4717" s="1" t="s">
        <v>4761</v>
      </c>
      <c r="B4717" s="1" t="s">
        <v>53</v>
      </c>
      <c r="C4717" s="1" t="s">
        <v>31</v>
      </c>
      <c r="D4717" s="1" t="s">
        <v>54</v>
      </c>
      <c r="E4717" s="1" t="s">
        <v>22</v>
      </c>
      <c r="F4717" s="1" t="s">
        <v>33</v>
      </c>
      <c r="G4717">
        <v>3463.27</v>
      </c>
      <c r="H4717">
        <v>2</v>
      </c>
      <c r="I4717">
        <v>6926.54</v>
      </c>
      <c r="J4717">
        <v>3.68</v>
      </c>
      <c r="K4717">
        <v>675</v>
      </c>
      <c r="L4717" s="2">
        <v>45549</v>
      </c>
      <c r="O4717" t="str">
        <f>IF(ecommerce_10000[[#This Row],[Platform]]="Souq","sq",ecommerce_10000[[#This Row],[Platform]])</f>
        <v>Jumia</v>
      </c>
      <c r="P4717" t="str">
        <f>IF(E4717="Souq","sq",IF(E4717="Jumia","Jum",E4717))</f>
        <v>Jum</v>
      </c>
      <c r="Q4717">
        <f>VLOOKUP(ecommerce_10000[[#This Row],[City]],F:I,4,FALSE)</f>
        <v>3665.44</v>
      </c>
      <c r="R4717" s="1">
        <f>SUMIF(C:C,ecommerce_10000[[#This Row],[Category]],I:I)</f>
        <v>57542997.559999913</v>
      </c>
      <c r="S4717" s="1">
        <f>SUMIFS(I:I,C:C,C4717)</f>
        <v>57542997.559999913</v>
      </c>
      <c r="T4717" s="1" t="str">
        <f>INDEX(F:F,MATCH(ecommerce_10000[[#This Row],[TotalAmount]],I:I,0))</f>
        <v>Dubai</v>
      </c>
    </row>
    <row r="4718" spans="1:20" x14ac:dyDescent="0.3">
      <c r="A4718" s="1" t="s">
        <v>4762</v>
      </c>
      <c r="B4718" s="1" t="s">
        <v>49</v>
      </c>
      <c r="C4718" s="1" t="s">
        <v>14</v>
      </c>
      <c r="D4718" s="1" t="s">
        <v>50</v>
      </c>
      <c r="E4718" s="1" t="s">
        <v>16</v>
      </c>
      <c r="F4718" s="1" t="s">
        <v>62</v>
      </c>
      <c r="G4718">
        <v>16838.939999999999</v>
      </c>
      <c r="H4718">
        <v>1</v>
      </c>
      <c r="I4718">
        <v>16838.939999999999</v>
      </c>
      <c r="J4718">
        <v>3.47</v>
      </c>
      <c r="K4718">
        <v>4594</v>
      </c>
      <c r="L4718" s="2">
        <v>45619</v>
      </c>
      <c r="O4718" t="str">
        <f>IF(ecommerce_10000[[#This Row],[Platform]]="Souq","sq",ecommerce_10000[[#This Row],[Platform]])</f>
        <v>sq</v>
      </c>
      <c r="P4718" t="str">
        <f>IF(E4718="Souq","sq",IF(E4718="Jumia","Jum",E4718))</f>
        <v>sq</v>
      </c>
      <c r="Q4718">
        <f>VLOOKUP(ecommerce_10000[[#This Row],[City]],F:I,4,FALSE)</f>
        <v>27872.98</v>
      </c>
      <c r="R4718" s="1">
        <f>SUMIF(C:C,ecommerce_10000[[#This Row],[Category]],I:I)</f>
        <v>92327183.770000085</v>
      </c>
      <c r="S4718" s="1">
        <f>SUMIFS(I:I,C:C,C4718)</f>
        <v>92327183.770000085</v>
      </c>
      <c r="T4718" s="1" t="str">
        <f>INDEX(F:F,MATCH(ecommerce_10000[[#This Row],[TotalAmount]],I:I,0))</f>
        <v>Giza</v>
      </c>
    </row>
    <row r="4719" spans="1:20" x14ac:dyDescent="0.3">
      <c r="A4719" s="1" t="s">
        <v>4763</v>
      </c>
      <c r="B4719" s="1" t="s">
        <v>30</v>
      </c>
      <c r="C4719" s="1" t="s">
        <v>31</v>
      </c>
      <c r="D4719" s="1" t="s">
        <v>32</v>
      </c>
      <c r="E4719" s="1" t="s">
        <v>22</v>
      </c>
      <c r="F4719" s="1" t="s">
        <v>28</v>
      </c>
      <c r="G4719">
        <v>4332.3999999999996</v>
      </c>
      <c r="H4719">
        <v>5</v>
      </c>
      <c r="I4719">
        <v>21662</v>
      </c>
      <c r="J4719">
        <v>3.01</v>
      </c>
      <c r="K4719">
        <v>2007</v>
      </c>
      <c r="L4719" s="2">
        <v>45530</v>
      </c>
      <c r="O4719" t="str">
        <f>IF(ecommerce_10000[[#This Row],[Platform]]="Souq","sq",ecommerce_10000[[#This Row],[Platform]])</f>
        <v>Jumia</v>
      </c>
      <c r="P4719" t="str">
        <f>IF(E4719="Souq","sq",IF(E4719="Jumia","Jum",E4719))</f>
        <v>Jum</v>
      </c>
      <c r="Q4719">
        <f>VLOOKUP(ecommerce_10000[[#This Row],[City]],F:I,4,FALSE)</f>
        <v>26648.76</v>
      </c>
      <c r="R4719" s="1">
        <f>SUMIF(C:C,ecommerce_10000[[#This Row],[Category]],I:I)</f>
        <v>57542997.559999913</v>
      </c>
      <c r="S4719" s="1">
        <f>SUMIFS(I:I,C:C,C4719)</f>
        <v>57542997.559999913</v>
      </c>
      <c r="T4719" s="1" t="str">
        <f>INDEX(F:F,MATCH(ecommerce_10000[[#This Row],[TotalAmount]],I:I,0))</f>
        <v>Casablanca</v>
      </c>
    </row>
    <row r="4720" spans="1:20" x14ac:dyDescent="0.3">
      <c r="A4720" s="1" t="s">
        <v>4764</v>
      </c>
      <c r="B4720" s="1" t="s">
        <v>13</v>
      </c>
      <c r="C4720" s="1" t="s">
        <v>14</v>
      </c>
      <c r="D4720" s="1" t="s">
        <v>15</v>
      </c>
      <c r="E4720" s="1" t="s">
        <v>16</v>
      </c>
      <c r="F4720" s="1" t="s">
        <v>33</v>
      </c>
      <c r="G4720">
        <v>9762.74</v>
      </c>
      <c r="H4720">
        <v>2</v>
      </c>
      <c r="I4720">
        <v>19525.48</v>
      </c>
      <c r="J4720">
        <v>3.44</v>
      </c>
      <c r="K4720">
        <v>2408</v>
      </c>
      <c r="L4720" s="2">
        <v>45643</v>
      </c>
      <c r="O4720" t="str">
        <f>IF(ecommerce_10000[[#This Row],[Platform]]="Souq","sq",ecommerce_10000[[#This Row],[Platform]])</f>
        <v>sq</v>
      </c>
      <c r="P4720" t="str">
        <f>IF(E4720="Souq","sq",IF(E4720="Jumia","Jum",E4720))</f>
        <v>sq</v>
      </c>
      <c r="Q4720">
        <f>VLOOKUP(ecommerce_10000[[#This Row],[City]],F:I,4,FALSE)</f>
        <v>3665.44</v>
      </c>
      <c r="R4720" s="1">
        <f>SUMIF(C:C,ecommerce_10000[[#This Row],[Category]],I:I)</f>
        <v>92327183.770000085</v>
      </c>
      <c r="S4720" s="1">
        <f>SUMIFS(I:I,C:C,C4720)</f>
        <v>92327183.770000085</v>
      </c>
      <c r="T4720" s="1" t="str">
        <f>INDEX(F:F,MATCH(ecommerce_10000[[#This Row],[TotalAmount]],I:I,0))</f>
        <v>Dubai</v>
      </c>
    </row>
    <row r="4721" spans="1:20" x14ac:dyDescent="0.3">
      <c r="A4721" s="1" t="s">
        <v>4765</v>
      </c>
      <c r="B4721" s="1" t="s">
        <v>49</v>
      </c>
      <c r="C4721" s="1" t="s">
        <v>14</v>
      </c>
      <c r="D4721" s="1" t="s">
        <v>50</v>
      </c>
      <c r="E4721" s="1" t="s">
        <v>16</v>
      </c>
      <c r="F4721" s="1" t="s">
        <v>17</v>
      </c>
      <c r="G4721">
        <v>15786.24</v>
      </c>
      <c r="H4721">
        <v>4</v>
      </c>
      <c r="I4721">
        <v>63144.959999999999</v>
      </c>
      <c r="J4721">
        <v>1.78</v>
      </c>
      <c r="K4721">
        <v>1880</v>
      </c>
      <c r="L4721" s="2">
        <v>45535</v>
      </c>
      <c r="O4721" t="str">
        <f>IF(ecommerce_10000[[#This Row],[Platform]]="Souq","sq",ecommerce_10000[[#This Row],[Platform]])</f>
        <v>sq</v>
      </c>
      <c r="P4721" t="str">
        <f>IF(E4721="Souq","sq",IF(E4721="Jumia","Jum",E4721))</f>
        <v>sq</v>
      </c>
      <c r="Q4721">
        <f>VLOOKUP(ecommerce_10000[[#This Row],[City]],F:I,4,FALSE)</f>
        <v>16284.02</v>
      </c>
      <c r="R4721" s="1">
        <f>SUMIF(C:C,ecommerce_10000[[#This Row],[Category]],I:I)</f>
        <v>92327183.770000085</v>
      </c>
      <c r="S4721" s="1">
        <f>SUMIFS(I:I,C:C,C4721)</f>
        <v>92327183.770000085</v>
      </c>
      <c r="T4721" s="1" t="str">
        <f>INDEX(F:F,MATCH(ecommerce_10000[[#This Row],[TotalAmount]],I:I,0))</f>
        <v>Cairo</v>
      </c>
    </row>
    <row r="4722" spans="1:20" x14ac:dyDescent="0.3">
      <c r="A4722" s="1" t="s">
        <v>4766</v>
      </c>
      <c r="B4722" s="1" t="s">
        <v>43</v>
      </c>
      <c r="C4722" s="1" t="s">
        <v>44</v>
      </c>
      <c r="D4722" s="1" t="s">
        <v>45</v>
      </c>
      <c r="E4722" s="1" t="s">
        <v>47</v>
      </c>
      <c r="F4722" s="1" t="s">
        <v>17</v>
      </c>
      <c r="G4722">
        <v>1515.61</v>
      </c>
      <c r="H4722">
        <v>2</v>
      </c>
      <c r="I4722">
        <v>3031.22</v>
      </c>
      <c r="J4722">
        <v>3.11</v>
      </c>
      <c r="K4722">
        <v>170</v>
      </c>
      <c r="L4722" s="2">
        <v>45369</v>
      </c>
      <c r="O4722" t="str">
        <f>IF(ecommerce_10000[[#This Row],[Platform]]="Souq","sq",ecommerce_10000[[#This Row],[Platform]])</f>
        <v>Amazon</v>
      </c>
      <c r="P4722" t="str">
        <f>IF(E4722="Souq","sq",IF(E4722="Jumia","Jum",E4722))</f>
        <v>Amazon</v>
      </c>
      <c r="Q4722">
        <f>VLOOKUP(ecommerce_10000[[#This Row],[City]],F:I,4,FALSE)</f>
        <v>16284.02</v>
      </c>
      <c r="R4722" s="1">
        <f>SUMIF(C:C,ecommerce_10000[[#This Row],[Category]],I:I)</f>
        <v>31420413.200000018</v>
      </c>
      <c r="S4722" s="1">
        <f>SUMIFS(I:I,C:C,C4722)</f>
        <v>31420413.200000018</v>
      </c>
      <c r="T4722" s="1" t="str">
        <f>INDEX(F:F,MATCH(ecommerce_10000[[#This Row],[TotalAmount]],I:I,0))</f>
        <v>Cairo</v>
      </c>
    </row>
    <row r="4723" spans="1:20" x14ac:dyDescent="0.3">
      <c r="A4723" s="1" t="s">
        <v>4767</v>
      </c>
      <c r="B4723" s="1" t="s">
        <v>30</v>
      </c>
      <c r="C4723" s="1" t="s">
        <v>31</v>
      </c>
      <c r="D4723" s="1" t="s">
        <v>32</v>
      </c>
      <c r="E4723" s="1" t="s">
        <v>47</v>
      </c>
      <c r="F4723" s="1" t="s">
        <v>33</v>
      </c>
      <c r="G4723">
        <v>2161.27</v>
      </c>
      <c r="H4723">
        <v>4</v>
      </c>
      <c r="I4723">
        <v>8645.08</v>
      </c>
      <c r="J4723">
        <v>1.74</v>
      </c>
      <c r="K4723">
        <v>1385</v>
      </c>
      <c r="L4723" s="2">
        <v>45294</v>
      </c>
      <c r="O4723" t="str">
        <f>IF(ecommerce_10000[[#This Row],[Platform]]="Souq","sq",ecommerce_10000[[#This Row],[Platform]])</f>
        <v>Amazon</v>
      </c>
      <c r="P4723" t="str">
        <f>IF(E4723="Souq","sq",IF(E4723="Jumia","Jum",E4723))</f>
        <v>Amazon</v>
      </c>
      <c r="Q4723">
        <f>VLOOKUP(ecommerce_10000[[#This Row],[City]],F:I,4,FALSE)</f>
        <v>3665.44</v>
      </c>
      <c r="R4723" s="1">
        <f>SUMIF(C:C,ecommerce_10000[[#This Row],[Category]],I:I)</f>
        <v>57542997.559999913</v>
      </c>
      <c r="S4723" s="1">
        <f>SUMIFS(I:I,C:C,C4723)</f>
        <v>57542997.559999913</v>
      </c>
      <c r="T4723" s="1" t="str">
        <f>INDEX(F:F,MATCH(ecommerce_10000[[#This Row],[TotalAmount]],I:I,0))</f>
        <v>Dubai</v>
      </c>
    </row>
    <row r="4724" spans="1:20" x14ac:dyDescent="0.3">
      <c r="A4724" s="1" t="s">
        <v>4768</v>
      </c>
      <c r="B4724" s="1" t="s">
        <v>19</v>
      </c>
      <c r="C4724" s="1" t="s">
        <v>20</v>
      </c>
      <c r="D4724" s="1" t="s">
        <v>21</v>
      </c>
      <c r="E4724" s="1" t="s">
        <v>16</v>
      </c>
      <c r="F4724" s="1" t="s">
        <v>17</v>
      </c>
      <c r="G4724">
        <v>11194.09</v>
      </c>
      <c r="H4724">
        <v>1</v>
      </c>
      <c r="I4724">
        <v>11194.09</v>
      </c>
      <c r="J4724">
        <v>3.12</v>
      </c>
      <c r="K4724">
        <v>144</v>
      </c>
      <c r="L4724" s="2">
        <v>45620</v>
      </c>
      <c r="O4724" t="str">
        <f>IF(ecommerce_10000[[#This Row],[Platform]]="Souq","sq",ecommerce_10000[[#This Row],[Platform]])</f>
        <v>sq</v>
      </c>
      <c r="P4724" t="str">
        <f>IF(E4724="Souq","sq",IF(E4724="Jumia","Jum",E4724))</f>
        <v>sq</v>
      </c>
      <c r="Q4724">
        <f>VLOOKUP(ecommerce_10000[[#This Row],[City]],F:I,4,FALSE)</f>
        <v>16284.02</v>
      </c>
      <c r="R4724" s="1">
        <f>SUMIF(C:C,ecommerce_10000[[#This Row],[Category]],I:I)</f>
        <v>91504159.730000004</v>
      </c>
      <c r="S4724" s="1">
        <f>SUMIFS(I:I,C:C,C4724)</f>
        <v>91504159.730000004</v>
      </c>
      <c r="T4724" s="1" t="str">
        <f>INDEX(F:F,MATCH(ecommerce_10000[[#This Row],[TotalAmount]],I:I,0))</f>
        <v>Cairo</v>
      </c>
    </row>
    <row r="4725" spans="1:20" x14ac:dyDescent="0.3">
      <c r="A4725" s="1" t="s">
        <v>4769</v>
      </c>
      <c r="B4725" s="1" t="s">
        <v>25</v>
      </c>
      <c r="C4725" s="1" t="s">
        <v>26</v>
      </c>
      <c r="D4725" s="1" t="s">
        <v>27</v>
      </c>
      <c r="E4725" s="1" t="s">
        <v>16</v>
      </c>
      <c r="F4725" s="1" t="s">
        <v>28</v>
      </c>
      <c r="G4725">
        <v>11931.14</v>
      </c>
      <c r="H4725">
        <v>2</v>
      </c>
      <c r="I4725">
        <v>23862.28</v>
      </c>
      <c r="J4725">
        <v>4.2300000000000004</v>
      </c>
      <c r="K4725">
        <v>2062</v>
      </c>
      <c r="L4725" s="2">
        <v>45397</v>
      </c>
      <c r="O4725" t="str">
        <f>IF(ecommerce_10000[[#This Row],[Platform]]="Souq","sq",ecommerce_10000[[#This Row],[Platform]])</f>
        <v>sq</v>
      </c>
      <c r="P4725" t="str">
        <f>IF(E4725="Souq","sq",IF(E4725="Jumia","Jum",E4725))</f>
        <v>sq</v>
      </c>
      <c r="Q4725">
        <f>VLOOKUP(ecommerce_10000[[#This Row],[City]],F:I,4,FALSE)</f>
        <v>26648.76</v>
      </c>
      <c r="R4725" s="1">
        <f>SUMIF(C:C,ecommerce_10000[[#This Row],[Category]],I:I)</f>
        <v>29200970.130000021</v>
      </c>
      <c r="S4725" s="1">
        <f>SUMIFS(I:I,C:C,C4725)</f>
        <v>29200970.130000021</v>
      </c>
      <c r="T4725" s="1" t="str">
        <f>INDEX(F:F,MATCH(ecommerce_10000[[#This Row],[TotalAmount]],I:I,0))</f>
        <v>Casablanca</v>
      </c>
    </row>
    <row r="4726" spans="1:20" x14ac:dyDescent="0.3">
      <c r="A4726" s="1" t="s">
        <v>4770</v>
      </c>
      <c r="B4726" s="1" t="s">
        <v>49</v>
      </c>
      <c r="C4726" s="1" t="s">
        <v>14</v>
      </c>
      <c r="D4726" s="1" t="s">
        <v>50</v>
      </c>
      <c r="E4726" s="1" t="s">
        <v>22</v>
      </c>
      <c r="F4726" s="1" t="s">
        <v>62</v>
      </c>
      <c r="G4726">
        <v>16147.46</v>
      </c>
      <c r="H4726">
        <v>5</v>
      </c>
      <c r="I4726">
        <v>80737.3</v>
      </c>
      <c r="J4726">
        <v>1.1499999999999999</v>
      </c>
      <c r="K4726">
        <v>1563</v>
      </c>
      <c r="L4726" s="2">
        <v>45502</v>
      </c>
      <c r="O4726" t="str">
        <f>IF(ecommerce_10000[[#This Row],[Platform]]="Souq","sq",ecommerce_10000[[#This Row],[Platform]])</f>
        <v>Jumia</v>
      </c>
      <c r="P4726" t="str">
        <f>IF(E4726="Souq","sq",IF(E4726="Jumia","Jum",E4726))</f>
        <v>Jum</v>
      </c>
      <c r="Q4726">
        <f>VLOOKUP(ecommerce_10000[[#This Row],[City]],F:I,4,FALSE)</f>
        <v>27872.98</v>
      </c>
      <c r="R4726" s="1">
        <f>SUMIF(C:C,ecommerce_10000[[#This Row],[Category]],I:I)</f>
        <v>92327183.770000085</v>
      </c>
      <c r="S4726" s="1">
        <f>SUMIFS(I:I,C:C,C4726)</f>
        <v>92327183.770000085</v>
      </c>
      <c r="T4726" s="1" t="str">
        <f>INDEX(F:F,MATCH(ecommerce_10000[[#This Row],[TotalAmount]],I:I,0))</f>
        <v>Giza</v>
      </c>
    </row>
    <row r="4727" spans="1:20" x14ac:dyDescent="0.3">
      <c r="A4727" s="1" t="s">
        <v>4771</v>
      </c>
      <c r="B4727" s="1" t="s">
        <v>53</v>
      </c>
      <c r="C4727" s="1" t="s">
        <v>31</v>
      </c>
      <c r="D4727" s="1" t="s">
        <v>54</v>
      </c>
      <c r="E4727" s="1" t="s">
        <v>22</v>
      </c>
      <c r="F4727" s="1" t="s">
        <v>17</v>
      </c>
      <c r="G4727">
        <v>15085.44</v>
      </c>
      <c r="H4727">
        <v>3</v>
      </c>
      <c r="I4727">
        <v>45256.32</v>
      </c>
      <c r="J4727">
        <v>3.6</v>
      </c>
      <c r="K4727">
        <v>492</v>
      </c>
      <c r="L4727" s="2">
        <v>45525</v>
      </c>
      <c r="O4727" t="str">
        <f>IF(ecommerce_10000[[#This Row],[Platform]]="Souq","sq",ecommerce_10000[[#This Row],[Platform]])</f>
        <v>Jumia</v>
      </c>
      <c r="P4727" t="str">
        <f>IF(E4727="Souq","sq",IF(E4727="Jumia","Jum",E4727))</f>
        <v>Jum</v>
      </c>
      <c r="Q4727">
        <f>VLOOKUP(ecommerce_10000[[#This Row],[City]],F:I,4,FALSE)</f>
        <v>16284.02</v>
      </c>
      <c r="R4727" s="1">
        <f>SUMIF(C:C,ecommerce_10000[[#This Row],[Category]],I:I)</f>
        <v>57542997.559999913</v>
      </c>
      <c r="S4727" s="1">
        <f>SUMIFS(I:I,C:C,C4727)</f>
        <v>57542997.559999913</v>
      </c>
      <c r="T4727" s="1" t="str">
        <f>INDEX(F:F,MATCH(ecommerce_10000[[#This Row],[TotalAmount]],I:I,0))</f>
        <v>Cairo</v>
      </c>
    </row>
    <row r="4728" spans="1:20" x14ac:dyDescent="0.3">
      <c r="A4728" s="1" t="s">
        <v>4772</v>
      </c>
      <c r="B4728" s="1" t="s">
        <v>13</v>
      </c>
      <c r="C4728" s="1" t="s">
        <v>14</v>
      </c>
      <c r="D4728" s="1" t="s">
        <v>15</v>
      </c>
      <c r="E4728" s="1" t="s">
        <v>22</v>
      </c>
      <c r="F4728" s="1" t="s">
        <v>28</v>
      </c>
      <c r="G4728">
        <v>11575.03</v>
      </c>
      <c r="H4728">
        <v>4</v>
      </c>
      <c r="I4728">
        <v>46300.12</v>
      </c>
      <c r="J4728">
        <v>1.84</v>
      </c>
      <c r="K4728">
        <v>1009</v>
      </c>
      <c r="L4728" s="2">
        <v>45503</v>
      </c>
      <c r="O4728" t="str">
        <f>IF(ecommerce_10000[[#This Row],[Platform]]="Souq","sq",ecommerce_10000[[#This Row],[Platform]])</f>
        <v>Jumia</v>
      </c>
      <c r="P4728" t="str">
        <f>IF(E4728="Souq","sq",IF(E4728="Jumia","Jum",E4728))</f>
        <v>Jum</v>
      </c>
      <c r="Q4728">
        <f>VLOOKUP(ecommerce_10000[[#This Row],[City]],F:I,4,FALSE)</f>
        <v>26648.76</v>
      </c>
      <c r="R4728" s="1">
        <f>SUMIF(C:C,ecommerce_10000[[#This Row],[Category]],I:I)</f>
        <v>92327183.770000085</v>
      </c>
      <c r="S4728" s="1">
        <f>SUMIFS(I:I,C:C,C4728)</f>
        <v>92327183.770000085</v>
      </c>
      <c r="T4728" s="1" t="str">
        <f>INDEX(F:F,MATCH(ecommerce_10000[[#This Row],[TotalAmount]],I:I,0))</f>
        <v>Casablanca</v>
      </c>
    </row>
    <row r="4729" spans="1:20" x14ac:dyDescent="0.3">
      <c r="A4729" s="1" t="s">
        <v>4773</v>
      </c>
      <c r="B4729" s="1" t="s">
        <v>65</v>
      </c>
      <c r="C4729" s="1" t="s">
        <v>20</v>
      </c>
      <c r="D4729" s="1" t="s">
        <v>66</v>
      </c>
      <c r="E4729" s="1" t="s">
        <v>22</v>
      </c>
      <c r="F4729" s="1" t="s">
        <v>23</v>
      </c>
      <c r="G4729">
        <v>17889.63</v>
      </c>
      <c r="H4729">
        <v>3</v>
      </c>
      <c r="I4729">
        <v>53668.89</v>
      </c>
      <c r="J4729">
        <v>2.19</v>
      </c>
      <c r="K4729">
        <v>3369</v>
      </c>
      <c r="L4729" s="2">
        <v>45296</v>
      </c>
      <c r="O4729" t="str">
        <f>IF(ecommerce_10000[[#This Row],[Platform]]="Souq","sq",ecommerce_10000[[#This Row],[Platform]])</f>
        <v>Jumia</v>
      </c>
      <c r="P4729" t="str">
        <f>IF(E4729="Souq","sq",IF(E4729="Jumia","Jum",E4729))</f>
        <v>Jum</v>
      </c>
      <c r="Q4729">
        <f>VLOOKUP(ecommerce_10000[[#This Row],[City]],F:I,4,FALSE)</f>
        <v>13290.4</v>
      </c>
      <c r="R4729" s="1">
        <f>SUMIF(C:C,ecommerce_10000[[#This Row],[Category]],I:I)</f>
        <v>91504159.730000004</v>
      </c>
      <c r="S4729" s="1">
        <f>SUMIFS(I:I,C:C,C4729)</f>
        <v>91504159.730000004</v>
      </c>
      <c r="T4729" s="1" t="str">
        <f>INDEX(F:F,MATCH(ecommerce_10000[[#This Row],[TotalAmount]],I:I,0))</f>
        <v>Alexandria</v>
      </c>
    </row>
    <row r="4730" spans="1:20" x14ac:dyDescent="0.3">
      <c r="A4730" s="1" t="s">
        <v>4774</v>
      </c>
      <c r="B4730" s="1" t="s">
        <v>49</v>
      </c>
      <c r="C4730" s="1" t="s">
        <v>14</v>
      </c>
      <c r="D4730" s="1" t="s">
        <v>50</v>
      </c>
      <c r="E4730" s="1" t="s">
        <v>16</v>
      </c>
      <c r="F4730" s="1" t="s">
        <v>28</v>
      </c>
      <c r="G4730">
        <v>15565.23</v>
      </c>
      <c r="H4730">
        <v>1</v>
      </c>
      <c r="I4730">
        <v>15565.23</v>
      </c>
      <c r="J4730">
        <v>4.5999999999999996</v>
      </c>
      <c r="K4730">
        <v>2673</v>
      </c>
      <c r="L4730" s="2">
        <v>45467</v>
      </c>
      <c r="O4730" t="str">
        <f>IF(ecommerce_10000[[#This Row],[Platform]]="Souq","sq",ecommerce_10000[[#This Row],[Platform]])</f>
        <v>sq</v>
      </c>
      <c r="P4730" t="str">
        <f>IF(E4730="Souq","sq",IF(E4730="Jumia","Jum",E4730))</f>
        <v>sq</v>
      </c>
      <c r="Q4730">
        <f>VLOOKUP(ecommerce_10000[[#This Row],[City]],F:I,4,FALSE)</f>
        <v>26648.76</v>
      </c>
      <c r="R4730" s="1">
        <f>SUMIF(C:C,ecommerce_10000[[#This Row],[Category]],I:I)</f>
        <v>92327183.770000085</v>
      </c>
      <c r="S4730" s="1">
        <f>SUMIFS(I:I,C:C,C4730)</f>
        <v>92327183.770000085</v>
      </c>
      <c r="T4730" s="1" t="str">
        <f>INDEX(F:F,MATCH(ecommerce_10000[[#This Row],[TotalAmount]],I:I,0))</f>
        <v>Casablanca</v>
      </c>
    </row>
    <row r="4731" spans="1:20" x14ac:dyDescent="0.3">
      <c r="A4731" s="1" t="s">
        <v>4775</v>
      </c>
      <c r="B4731" s="1" t="s">
        <v>65</v>
      </c>
      <c r="C4731" s="1" t="s">
        <v>20</v>
      </c>
      <c r="D4731" s="1" t="s">
        <v>66</v>
      </c>
      <c r="E4731" s="1" t="s">
        <v>22</v>
      </c>
      <c r="F4731" s="1" t="s">
        <v>23</v>
      </c>
      <c r="G4731">
        <v>1620.64</v>
      </c>
      <c r="H4731">
        <v>1</v>
      </c>
      <c r="I4731">
        <v>1620.64</v>
      </c>
      <c r="J4731">
        <v>2.2799999999999998</v>
      </c>
      <c r="K4731">
        <v>1824</v>
      </c>
      <c r="L4731" s="2">
        <v>45361</v>
      </c>
      <c r="O4731" t="str">
        <f>IF(ecommerce_10000[[#This Row],[Platform]]="Souq","sq",ecommerce_10000[[#This Row],[Platform]])</f>
        <v>Jumia</v>
      </c>
      <c r="P4731" t="str">
        <f>IF(E4731="Souq","sq",IF(E4731="Jumia","Jum",E4731))</f>
        <v>Jum</v>
      </c>
      <c r="Q4731">
        <f>VLOOKUP(ecommerce_10000[[#This Row],[City]],F:I,4,FALSE)</f>
        <v>13290.4</v>
      </c>
      <c r="R4731" s="1">
        <f>SUMIF(C:C,ecommerce_10000[[#This Row],[Category]],I:I)</f>
        <v>91504159.730000004</v>
      </c>
      <c r="S4731" s="1">
        <f>SUMIFS(I:I,C:C,C4731)</f>
        <v>91504159.730000004</v>
      </c>
      <c r="T4731" s="1" t="str">
        <f>INDEX(F:F,MATCH(ecommerce_10000[[#This Row],[TotalAmount]],I:I,0))</f>
        <v>Alexandria</v>
      </c>
    </row>
    <row r="4732" spans="1:20" x14ac:dyDescent="0.3">
      <c r="A4732" s="1" t="s">
        <v>4776</v>
      </c>
      <c r="B4732" s="1" t="s">
        <v>19</v>
      </c>
      <c r="C4732" s="1" t="s">
        <v>20</v>
      </c>
      <c r="D4732" s="1" t="s">
        <v>21</v>
      </c>
      <c r="E4732" s="1" t="s">
        <v>47</v>
      </c>
      <c r="F4732" s="1" t="s">
        <v>17</v>
      </c>
      <c r="G4732">
        <v>4705.46</v>
      </c>
      <c r="H4732">
        <v>1</v>
      </c>
      <c r="I4732">
        <v>4705.46</v>
      </c>
      <c r="J4732">
        <v>4.47</v>
      </c>
      <c r="K4732">
        <v>3249</v>
      </c>
      <c r="L4732" s="2">
        <v>45319</v>
      </c>
      <c r="O4732" t="str">
        <f>IF(ecommerce_10000[[#This Row],[Platform]]="Souq","sq",ecommerce_10000[[#This Row],[Platform]])</f>
        <v>Amazon</v>
      </c>
      <c r="P4732" t="str">
        <f>IF(E4732="Souq","sq",IF(E4732="Jumia","Jum",E4732))</f>
        <v>Amazon</v>
      </c>
      <c r="Q4732">
        <f>VLOOKUP(ecommerce_10000[[#This Row],[City]],F:I,4,FALSE)</f>
        <v>16284.02</v>
      </c>
      <c r="R4732" s="1">
        <f>SUMIF(C:C,ecommerce_10000[[#This Row],[Category]],I:I)</f>
        <v>91504159.730000004</v>
      </c>
      <c r="S4732" s="1">
        <f>SUMIFS(I:I,C:C,C4732)</f>
        <v>91504159.730000004</v>
      </c>
      <c r="T4732" s="1" t="str">
        <f>INDEX(F:F,MATCH(ecommerce_10000[[#This Row],[TotalAmount]],I:I,0))</f>
        <v>Cairo</v>
      </c>
    </row>
    <row r="4733" spans="1:20" x14ac:dyDescent="0.3">
      <c r="A4733" s="1" t="s">
        <v>4777</v>
      </c>
      <c r="B4733" s="1" t="s">
        <v>19</v>
      </c>
      <c r="C4733" s="1" t="s">
        <v>20</v>
      </c>
      <c r="D4733" s="1" t="s">
        <v>21</v>
      </c>
      <c r="E4733" s="1" t="s">
        <v>16</v>
      </c>
      <c r="F4733" s="1" t="s">
        <v>17</v>
      </c>
      <c r="G4733">
        <v>11079.48</v>
      </c>
      <c r="H4733">
        <v>5</v>
      </c>
      <c r="I4733">
        <v>55397.4</v>
      </c>
      <c r="J4733">
        <v>2.0699999999999998</v>
      </c>
      <c r="K4733">
        <v>2439</v>
      </c>
      <c r="L4733" s="2">
        <v>45594</v>
      </c>
      <c r="O4733" t="str">
        <f>IF(ecommerce_10000[[#This Row],[Platform]]="Souq","sq",ecommerce_10000[[#This Row],[Platform]])</f>
        <v>sq</v>
      </c>
      <c r="P4733" t="str">
        <f>IF(E4733="Souq","sq",IF(E4733="Jumia","Jum",E4733))</f>
        <v>sq</v>
      </c>
      <c r="Q4733">
        <f>VLOOKUP(ecommerce_10000[[#This Row],[City]],F:I,4,FALSE)</f>
        <v>16284.02</v>
      </c>
      <c r="R4733" s="1">
        <f>SUMIF(C:C,ecommerce_10000[[#This Row],[Category]],I:I)</f>
        <v>91504159.730000004</v>
      </c>
      <c r="S4733" s="1">
        <f>SUMIFS(I:I,C:C,C4733)</f>
        <v>91504159.730000004</v>
      </c>
      <c r="T4733" s="1" t="str">
        <f>INDEX(F:F,MATCH(ecommerce_10000[[#This Row],[TotalAmount]],I:I,0))</f>
        <v>Cairo</v>
      </c>
    </row>
    <row r="4734" spans="1:20" x14ac:dyDescent="0.3">
      <c r="A4734" s="1" t="s">
        <v>4778</v>
      </c>
      <c r="B4734" s="1" t="s">
        <v>19</v>
      </c>
      <c r="C4734" s="1" t="s">
        <v>20</v>
      </c>
      <c r="D4734" s="1" t="s">
        <v>21</v>
      </c>
      <c r="E4734" s="1" t="s">
        <v>16</v>
      </c>
      <c r="F4734" s="1" t="s">
        <v>17</v>
      </c>
      <c r="G4734">
        <v>14984.15</v>
      </c>
      <c r="H4734">
        <v>1</v>
      </c>
      <c r="I4734">
        <v>14984.15</v>
      </c>
      <c r="J4734">
        <v>3.69</v>
      </c>
      <c r="K4734">
        <v>4138</v>
      </c>
      <c r="L4734" s="2">
        <v>45587</v>
      </c>
      <c r="O4734" t="str">
        <f>IF(ecommerce_10000[[#This Row],[Platform]]="Souq","sq",ecommerce_10000[[#This Row],[Platform]])</f>
        <v>sq</v>
      </c>
      <c r="P4734" t="str">
        <f>IF(E4734="Souq","sq",IF(E4734="Jumia","Jum",E4734))</f>
        <v>sq</v>
      </c>
      <c r="Q4734">
        <f>VLOOKUP(ecommerce_10000[[#This Row],[City]],F:I,4,FALSE)</f>
        <v>16284.02</v>
      </c>
      <c r="R4734" s="1">
        <f>SUMIF(C:C,ecommerce_10000[[#This Row],[Category]],I:I)</f>
        <v>91504159.730000004</v>
      </c>
      <c r="S4734" s="1">
        <f>SUMIFS(I:I,C:C,C4734)</f>
        <v>91504159.730000004</v>
      </c>
      <c r="T4734" s="1" t="str">
        <f>INDEX(F:F,MATCH(ecommerce_10000[[#This Row],[TotalAmount]],I:I,0))</f>
        <v>Cairo</v>
      </c>
    </row>
    <row r="4735" spans="1:20" x14ac:dyDescent="0.3">
      <c r="A4735" s="1" t="s">
        <v>4779</v>
      </c>
      <c r="B4735" s="1" t="s">
        <v>38</v>
      </c>
      <c r="C4735" s="1" t="s">
        <v>20</v>
      </c>
      <c r="D4735" s="1" t="s">
        <v>39</v>
      </c>
      <c r="E4735" s="1" t="s">
        <v>22</v>
      </c>
      <c r="F4735" s="1" t="s">
        <v>33</v>
      </c>
      <c r="G4735">
        <v>5972.06</v>
      </c>
      <c r="H4735">
        <v>1</v>
      </c>
      <c r="I4735">
        <v>5972.06</v>
      </c>
      <c r="J4735">
        <v>3.31</v>
      </c>
      <c r="K4735">
        <v>1092</v>
      </c>
      <c r="L4735" s="2">
        <v>45593</v>
      </c>
      <c r="O4735" t="str">
        <f>IF(ecommerce_10000[[#This Row],[Platform]]="Souq","sq",ecommerce_10000[[#This Row],[Platform]])</f>
        <v>Jumia</v>
      </c>
      <c r="P4735" t="str">
        <f>IF(E4735="Souq","sq",IF(E4735="Jumia","Jum",E4735))</f>
        <v>Jum</v>
      </c>
      <c r="Q4735">
        <f>VLOOKUP(ecommerce_10000[[#This Row],[City]],F:I,4,FALSE)</f>
        <v>3665.44</v>
      </c>
      <c r="R4735" s="1">
        <f>SUMIF(C:C,ecommerce_10000[[#This Row],[Category]],I:I)</f>
        <v>91504159.730000004</v>
      </c>
      <c r="S4735" s="1">
        <f>SUMIFS(I:I,C:C,C4735)</f>
        <v>91504159.730000004</v>
      </c>
      <c r="T4735" s="1" t="str">
        <f>INDEX(F:F,MATCH(ecommerce_10000[[#This Row],[TotalAmount]],I:I,0))</f>
        <v>Dubai</v>
      </c>
    </row>
    <row r="4736" spans="1:20" x14ac:dyDescent="0.3">
      <c r="A4736" s="1" t="s">
        <v>4780</v>
      </c>
      <c r="B4736" s="1" t="s">
        <v>65</v>
      </c>
      <c r="C4736" s="1" t="s">
        <v>20</v>
      </c>
      <c r="D4736" s="1" t="s">
        <v>66</v>
      </c>
      <c r="E4736" s="1" t="s">
        <v>22</v>
      </c>
      <c r="F4736" s="1" t="s">
        <v>17</v>
      </c>
      <c r="G4736">
        <v>10011.59</v>
      </c>
      <c r="H4736">
        <v>4</v>
      </c>
      <c r="I4736">
        <v>40046.36</v>
      </c>
      <c r="J4736">
        <v>1.63</v>
      </c>
      <c r="K4736">
        <v>2101</v>
      </c>
      <c r="L4736" s="2">
        <v>45645</v>
      </c>
      <c r="O4736" t="str">
        <f>IF(ecommerce_10000[[#This Row],[Platform]]="Souq","sq",ecommerce_10000[[#This Row],[Platform]])</f>
        <v>Jumia</v>
      </c>
      <c r="P4736" t="str">
        <f>IF(E4736="Souq","sq",IF(E4736="Jumia","Jum",E4736))</f>
        <v>Jum</v>
      </c>
      <c r="Q4736">
        <f>VLOOKUP(ecommerce_10000[[#This Row],[City]],F:I,4,FALSE)</f>
        <v>16284.02</v>
      </c>
      <c r="R4736" s="1">
        <f>SUMIF(C:C,ecommerce_10000[[#This Row],[Category]],I:I)</f>
        <v>91504159.730000004</v>
      </c>
      <c r="S4736" s="1">
        <f>SUMIFS(I:I,C:C,C4736)</f>
        <v>91504159.730000004</v>
      </c>
      <c r="T4736" s="1" t="str">
        <f>INDEX(F:F,MATCH(ecommerce_10000[[#This Row],[TotalAmount]],I:I,0))</f>
        <v>Cairo</v>
      </c>
    </row>
    <row r="4737" spans="1:20" x14ac:dyDescent="0.3">
      <c r="A4737" s="1" t="s">
        <v>4781</v>
      </c>
      <c r="B4737" s="1" t="s">
        <v>25</v>
      </c>
      <c r="C4737" s="1" t="s">
        <v>26</v>
      </c>
      <c r="D4737" s="1" t="s">
        <v>27</v>
      </c>
      <c r="E4737" s="1" t="s">
        <v>22</v>
      </c>
      <c r="F4737" s="1" t="s">
        <v>33</v>
      </c>
      <c r="G4737">
        <v>5980.72</v>
      </c>
      <c r="H4737">
        <v>2</v>
      </c>
      <c r="I4737">
        <v>11961.44</v>
      </c>
      <c r="J4737">
        <v>3.54</v>
      </c>
      <c r="K4737">
        <v>3121</v>
      </c>
      <c r="L4737" s="2">
        <v>45503</v>
      </c>
      <c r="O4737" t="str">
        <f>IF(ecommerce_10000[[#This Row],[Platform]]="Souq","sq",ecommerce_10000[[#This Row],[Platform]])</f>
        <v>Jumia</v>
      </c>
      <c r="P4737" t="str">
        <f>IF(E4737="Souq","sq",IF(E4737="Jumia","Jum",E4737))</f>
        <v>Jum</v>
      </c>
      <c r="Q4737">
        <f>VLOOKUP(ecommerce_10000[[#This Row],[City]],F:I,4,FALSE)</f>
        <v>3665.44</v>
      </c>
      <c r="R4737" s="1">
        <f>SUMIF(C:C,ecommerce_10000[[#This Row],[Category]],I:I)</f>
        <v>29200970.130000021</v>
      </c>
      <c r="S4737" s="1">
        <f>SUMIFS(I:I,C:C,C4737)</f>
        <v>29200970.130000021</v>
      </c>
      <c r="T4737" s="1" t="str">
        <f>INDEX(F:F,MATCH(ecommerce_10000[[#This Row],[TotalAmount]],I:I,0))</f>
        <v>Dubai</v>
      </c>
    </row>
    <row r="4738" spans="1:20" x14ac:dyDescent="0.3">
      <c r="A4738" s="1" t="s">
        <v>4782</v>
      </c>
      <c r="B4738" s="1" t="s">
        <v>25</v>
      </c>
      <c r="C4738" s="1" t="s">
        <v>26</v>
      </c>
      <c r="D4738" s="1" t="s">
        <v>27</v>
      </c>
      <c r="E4738" s="1" t="s">
        <v>16</v>
      </c>
      <c r="F4738" s="1" t="s">
        <v>33</v>
      </c>
      <c r="G4738">
        <v>1282.17</v>
      </c>
      <c r="H4738">
        <v>5</v>
      </c>
      <c r="I4738">
        <v>6410.85</v>
      </c>
      <c r="J4738">
        <v>1.74</v>
      </c>
      <c r="K4738">
        <v>3958</v>
      </c>
      <c r="L4738" s="2">
        <v>45321</v>
      </c>
      <c r="O4738" t="str">
        <f>IF(ecommerce_10000[[#This Row],[Platform]]="Souq","sq",ecommerce_10000[[#This Row],[Platform]])</f>
        <v>sq</v>
      </c>
      <c r="P4738" t="str">
        <f>IF(E4738="Souq","sq",IF(E4738="Jumia","Jum",E4738))</f>
        <v>sq</v>
      </c>
      <c r="Q4738">
        <f>VLOOKUP(ecommerce_10000[[#This Row],[City]],F:I,4,FALSE)</f>
        <v>3665.44</v>
      </c>
      <c r="R4738" s="1">
        <f>SUMIF(C:C,ecommerce_10000[[#This Row],[Category]],I:I)</f>
        <v>29200970.130000021</v>
      </c>
      <c r="S4738" s="1">
        <f>SUMIFS(I:I,C:C,C4738)</f>
        <v>29200970.130000021</v>
      </c>
      <c r="T4738" s="1" t="str">
        <f>INDEX(F:F,MATCH(ecommerce_10000[[#This Row],[TotalAmount]],I:I,0))</f>
        <v>Dubai</v>
      </c>
    </row>
    <row r="4739" spans="1:20" x14ac:dyDescent="0.3">
      <c r="A4739" s="1" t="s">
        <v>4783</v>
      </c>
      <c r="B4739" s="1" t="s">
        <v>49</v>
      </c>
      <c r="C4739" s="1" t="s">
        <v>14</v>
      </c>
      <c r="D4739" s="1" t="s">
        <v>50</v>
      </c>
      <c r="E4739" s="1" t="s">
        <v>22</v>
      </c>
      <c r="F4739" s="1" t="s">
        <v>33</v>
      </c>
      <c r="G4739">
        <v>14520.05</v>
      </c>
      <c r="H4739">
        <v>2</v>
      </c>
      <c r="I4739">
        <v>29040.1</v>
      </c>
      <c r="J4739">
        <v>1.78</v>
      </c>
      <c r="K4739">
        <v>3916</v>
      </c>
      <c r="L4739" s="2">
        <v>45395</v>
      </c>
      <c r="O4739" t="str">
        <f>IF(ecommerce_10000[[#This Row],[Platform]]="Souq","sq",ecommerce_10000[[#This Row],[Platform]])</f>
        <v>Jumia</v>
      </c>
      <c r="P4739" t="str">
        <f>IF(E4739="Souq","sq",IF(E4739="Jumia","Jum",E4739))</f>
        <v>Jum</v>
      </c>
      <c r="Q4739">
        <f>VLOOKUP(ecommerce_10000[[#This Row],[City]],F:I,4,FALSE)</f>
        <v>3665.44</v>
      </c>
      <c r="R4739" s="1">
        <f>SUMIF(C:C,ecommerce_10000[[#This Row],[Category]],I:I)</f>
        <v>92327183.770000085</v>
      </c>
      <c r="S4739" s="1">
        <f>SUMIFS(I:I,C:C,C4739)</f>
        <v>92327183.770000085</v>
      </c>
      <c r="T4739" s="1" t="str">
        <f>INDEX(F:F,MATCH(ecommerce_10000[[#This Row],[TotalAmount]],I:I,0))</f>
        <v>Dubai</v>
      </c>
    </row>
    <row r="4740" spans="1:20" x14ac:dyDescent="0.3">
      <c r="A4740" s="1" t="s">
        <v>4784</v>
      </c>
      <c r="B4740" s="1" t="s">
        <v>53</v>
      </c>
      <c r="C4740" s="1" t="s">
        <v>31</v>
      </c>
      <c r="D4740" s="1" t="s">
        <v>54</v>
      </c>
      <c r="E4740" s="1" t="s">
        <v>22</v>
      </c>
      <c r="F4740" s="1" t="s">
        <v>62</v>
      </c>
      <c r="G4740">
        <v>4812.6400000000003</v>
      </c>
      <c r="H4740">
        <v>5</v>
      </c>
      <c r="I4740">
        <v>24063.200000000001</v>
      </c>
      <c r="J4740">
        <v>1.45</v>
      </c>
      <c r="K4740">
        <v>3130</v>
      </c>
      <c r="L4740" s="2">
        <v>45586</v>
      </c>
      <c r="O4740" t="str">
        <f>IF(ecommerce_10000[[#This Row],[Platform]]="Souq","sq",ecommerce_10000[[#This Row],[Platform]])</f>
        <v>Jumia</v>
      </c>
      <c r="P4740" t="str">
        <f>IF(E4740="Souq","sq",IF(E4740="Jumia","Jum",E4740))</f>
        <v>Jum</v>
      </c>
      <c r="Q4740">
        <f>VLOOKUP(ecommerce_10000[[#This Row],[City]],F:I,4,FALSE)</f>
        <v>27872.98</v>
      </c>
      <c r="R4740" s="1">
        <f>SUMIF(C:C,ecommerce_10000[[#This Row],[Category]],I:I)</f>
        <v>57542997.559999913</v>
      </c>
      <c r="S4740" s="1">
        <f>SUMIFS(I:I,C:C,C4740)</f>
        <v>57542997.559999913</v>
      </c>
      <c r="T4740" s="1" t="str">
        <f>INDEX(F:F,MATCH(ecommerce_10000[[#This Row],[TotalAmount]],I:I,0))</f>
        <v>Giza</v>
      </c>
    </row>
    <row r="4741" spans="1:20" x14ac:dyDescent="0.3">
      <c r="A4741" s="1" t="s">
        <v>4785</v>
      </c>
      <c r="B4741" s="1" t="s">
        <v>49</v>
      </c>
      <c r="C4741" s="1" t="s">
        <v>14</v>
      </c>
      <c r="D4741" s="1" t="s">
        <v>50</v>
      </c>
      <c r="E4741" s="1" t="s">
        <v>22</v>
      </c>
      <c r="F4741" s="1" t="s">
        <v>28</v>
      </c>
      <c r="G4741">
        <v>14301.66</v>
      </c>
      <c r="H4741">
        <v>1</v>
      </c>
      <c r="I4741">
        <v>14301.66</v>
      </c>
      <c r="J4741">
        <v>2.63</v>
      </c>
      <c r="K4741">
        <v>82</v>
      </c>
      <c r="L4741" s="2">
        <v>45523</v>
      </c>
      <c r="O4741" t="str">
        <f>IF(ecommerce_10000[[#This Row],[Platform]]="Souq","sq",ecommerce_10000[[#This Row],[Platform]])</f>
        <v>Jumia</v>
      </c>
      <c r="P4741" t="str">
        <f>IF(E4741="Souq","sq",IF(E4741="Jumia","Jum",E4741))</f>
        <v>Jum</v>
      </c>
      <c r="Q4741">
        <f>VLOOKUP(ecommerce_10000[[#This Row],[City]],F:I,4,FALSE)</f>
        <v>26648.76</v>
      </c>
      <c r="R4741" s="1">
        <f>SUMIF(C:C,ecommerce_10000[[#This Row],[Category]],I:I)</f>
        <v>92327183.770000085</v>
      </c>
      <c r="S4741" s="1">
        <f>SUMIFS(I:I,C:C,C4741)</f>
        <v>92327183.770000085</v>
      </c>
      <c r="T4741" s="1" t="str">
        <f>INDEX(F:F,MATCH(ecommerce_10000[[#This Row],[TotalAmount]],I:I,0))</f>
        <v>Casablanca</v>
      </c>
    </row>
    <row r="4742" spans="1:20" x14ac:dyDescent="0.3">
      <c r="A4742" s="1" t="s">
        <v>4786</v>
      </c>
      <c r="B4742" s="1" t="s">
        <v>35</v>
      </c>
      <c r="C4742" s="1" t="s">
        <v>14</v>
      </c>
      <c r="D4742" s="1" t="s">
        <v>36</v>
      </c>
      <c r="E4742" s="1" t="s">
        <v>22</v>
      </c>
      <c r="F4742" s="1" t="s">
        <v>23</v>
      </c>
      <c r="G4742">
        <v>16787.150000000001</v>
      </c>
      <c r="H4742">
        <v>4</v>
      </c>
      <c r="I4742">
        <v>67148.600000000006</v>
      </c>
      <c r="J4742">
        <v>4.88</v>
      </c>
      <c r="K4742">
        <v>3264</v>
      </c>
      <c r="L4742" s="2">
        <v>45359</v>
      </c>
      <c r="O4742" t="str">
        <f>IF(ecommerce_10000[[#This Row],[Platform]]="Souq","sq",ecommerce_10000[[#This Row],[Platform]])</f>
        <v>Jumia</v>
      </c>
      <c r="P4742" t="str">
        <f>IF(E4742="Souq","sq",IF(E4742="Jumia","Jum",E4742))</f>
        <v>Jum</v>
      </c>
      <c r="Q4742">
        <f>VLOOKUP(ecommerce_10000[[#This Row],[City]],F:I,4,FALSE)</f>
        <v>13290.4</v>
      </c>
      <c r="R4742" s="1">
        <f>SUMIF(C:C,ecommerce_10000[[#This Row],[Category]],I:I)</f>
        <v>92327183.770000085</v>
      </c>
      <c r="S4742" s="1">
        <f>SUMIFS(I:I,C:C,C4742)</f>
        <v>92327183.770000085</v>
      </c>
      <c r="T4742" s="1" t="str">
        <f>INDEX(F:F,MATCH(ecommerce_10000[[#This Row],[TotalAmount]],I:I,0))</f>
        <v>Alexandria</v>
      </c>
    </row>
    <row r="4743" spans="1:20" x14ac:dyDescent="0.3">
      <c r="A4743" s="1" t="s">
        <v>4787</v>
      </c>
      <c r="B4743" s="1" t="s">
        <v>38</v>
      </c>
      <c r="C4743" s="1" t="s">
        <v>20</v>
      </c>
      <c r="D4743" s="1" t="s">
        <v>39</v>
      </c>
      <c r="E4743" s="1" t="s">
        <v>47</v>
      </c>
      <c r="F4743" s="1" t="s">
        <v>62</v>
      </c>
      <c r="G4743">
        <v>10072.209999999999</v>
      </c>
      <c r="H4743">
        <v>4</v>
      </c>
      <c r="I4743">
        <v>40288.839999999997</v>
      </c>
      <c r="J4743">
        <v>4.9400000000000004</v>
      </c>
      <c r="K4743">
        <v>3742</v>
      </c>
      <c r="L4743" s="2">
        <v>45628</v>
      </c>
      <c r="O4743" t="str">
        <f>IF(ecommerce_10000[[#This Row],[Platform]]="Souq","sq",ecommerce_10000[[#This Row],[Platform]])</f>
        <v>Amazon</v>
      </c>
      <c r="P4743" t="str">
        <f>IF(E4743="Souq","sq",IF(E4743="Jumia","Jum",E4743))</f>
        <v>Amazon</v>
      </c>
      <c r="Q4743">
        <f>VLOOKUP(ecommerce_10000[[#This Row],[City]],F:I,4,FALSE)</f>
        <v>27872.98</v>
      </c>
      <c r="R4743" s="1">
        <f>SUMIF(C:C,ecommerce_10000[[#This Row],[Category]],I:I)</f>
        <v>91504159.730000004</v>
      </c>
      <c r="S4743" s="1">
        <f>SUMIFS(I:I,C:C,C4743)</f>
        <v>91504159.730000004</v>
      </c>
      <c r="T4743" s="1" t="str">
        <f>INDEX(F:F,MATCH(ecommerce_10000[[#This Row],[TotalAmount]],I:I,0))</f>
        <v>Giza</v>
      </c>
    </row>
    <row r="4744" spans="1:20" x14ac:dyDescent="0.3">
      <c r="A4744" s="1" t="s">
        <v>4788</v>
      </c>
      <c r="B4744" s="1" t="s">
        <v>13</v>
      </c>
      <c r="C4744" s="1" t="s">
        <v>14</v>
      </c>
      <c r="D4744" s="1" t="s">
        <v>15</v>
      </c>
      <c r="E4744" s="1" t="s">
        <v>16</v>
      </c>
      <c r="F4744" s="1" t="s">
        <v>17</v>
      </c>
      <c r="G4744">
        <v>10738.57</v>
      </c>
      <c r="H4744">
        <v>1</v>
      </c>
      <c r="I4744">
        <v>10738.57</v>
      </c>
      <c r="J4744">
        <v>2.34</v>
      </c>
      <c r="K4744">
        <v>2766</v>
      </c>
      <c r="L4744" s="2">
        <v>45614</v>
      </c>
      <c r="O4744" t="str">
        <f>IF(ecommerce_10000[[#This Row],[Platform]]="Souq","sq",ecommerce_10000[[#This Row],[Platform]])</f>
        <v>sq</v>
      </c>
      <c r="P4744" t="str">
        <f>IF(E4744="Souq","sq",IF(E4744="Jumia","Jum",E4744))</f>
        <v>sq</v>
      </c>
      <c r="Q4744">
        <f>VLOOKUP(ecommerce_10000[[#This Row],[City]],F:I,4,FALSE)</f>
        <v>16284.02</v>
      </c>
      <c r="R4744" s="1">
        <f>SUMIF(C:C,ecommerce_10000[[#This Row],[Category]],I:I)</f>
        <v>92327183.770000085</v>
      </c>
      <c r="S4744" s="1">
        <f>SUMIFS(I:I,C:C,C4744)</f>
        <v>92327183.770000085</v>
      </c>
      <c r="T4744" s="1" t="str">
        <f>INDEX(F:F,MATCH(ecommerce_10000[[#This Row],[TotalAmount]],I:I,0))</f>
        <v>Cairo</v>
      </c>
    </row>
    <row r="4745" spans="1:20" x14ac:dyDescent="0.3">
      <c r="A4745" s="1" t="s">
        <v>4789</v>
      </c>
      <c r="B4745" s="1" t="s">
        <v>19</v>
      </c>
      <c r="C4745" s="1" t="s">
        <v>20</v>
      </c>
      <c r="D4745" s="1" t="s">
        <v>21</v>
      </c>
      <c r="E4745" s="1" t="s">
        <v>16</v>
      </c>
      <c r="F4745" s="1" t="s">
        <v>28</v>
      </c>
      <c r="G4745">
        <v>14393.24</v>
      </c>
      <c r="H4745">
        <v>3</v>
      </c>
      <c r="I4745">
        <v>43179.72</v>
      </c>
      <c r="J4745">
        <v>3.75</v>
      </c>
      <c r="K4745">
        <v>4158</v>
      </c>
      <c r="L4745" s="2">
        <v>45356</v>
      </c>
      <c r="O4745" t="str">
        <f>IF(ecommerce_10000[[#This Row],[Platform]]="Souq","sq",ecommerce_10000[[#This Row],[Platform]])</f>
        <v>sq</v>
      </c>
      <c r="P4745" t="str">
        <f>IF(E4745="Souq","sq",IF(E4745="Jumia","Jum",E4745))</f>
        <v>sq</v>
      </c>
      <c r="Q4745">
        <f>VLOOKUP(ecommerce_10000[[#This Row],[City]],F:I,4,FALSE)</f>
        <v>26648.76</v>
      </c>
      <c r="R4745" s="1">
        <f>SUMIF(C:C,ecommerce_10000[[#This Row],[Category]],I:I)</f>
        <v>91504159.730000004</v>
      </c>
      <c r="S4745" s="1">
        <f>SUMIFS(I:I,C:C,C4745)</f>
        <v>91504159.730000004</v>
      </c>
      <c r="T4745" s="1" t="str">
        <f>INDEX(F:F,MATCH(ecommerce_10000[[#This Row],[TotalAmount]],I:I,0))</f>
        <v>Casablanca</v>
      </c>
    </row>
    <row r="4746" spans="1:20" x14ac:dyDescent="0.3">
      <c r="A4746" s="1" t="s">
        <v>4790</v>
      </c>
      <c r="B4746" s="1" t="s">
        <v>13</v>
      </c>
      <c r="C4746" s="1" t="s">
        <v>14</v>
      </c>
      <c r="D4746" s="1" t="s">
        <v>15</v>
      </c>
      <c r="E4746" s="1" t="s">
        <v>22</v>
      </c>
      <c r="F4746" s="1" t="s">
        <v>23</v>
      </c>
      <c r="G4746">
        <v>15519.1</v>
      </c>
      <c r="H4746">
        <v>5</v>
      </c>
      <c r="I4746">
        <v>77595.5</v>
      </c>
      <c r="J4746">
        <v>3.05</v>
      </c>
      <c r="K4746">
        <v>2236</v>
      </c>
      <c r="L4746" s="2">
        <v>45627</v>
      </c>
      <c r="O4746" t="str">
        <f>IF(ecommerce_10000[[#This Row],[Platform]]="Souq","sq",ecommerce_10000[[#This Row],[Platform]])</f>
        <v>Jumia</v>
      </c>
      <c r="P4746" t="str">
        <f>IF(E4746="Souq","sq",IF(E4746="Jumia","Jum",E4746))</f>
        <v>Jum</v>
      </c>
      <c r="Q4746">
        <f>VLOOKUP(ecommerce_10000[[#This Row],[City]],F:I,4,FALSE)</f>
        <v>13290.4</v>
      </c>
      <c r="R4746" s="1">
        <f>SUMIF(C:C,ecommerce_10000[[#This Row],[Category]],I:I)</f>
        <v>92327183.770000085</v>
      </c>
      <c r="S4746" s="1">
        <f>SUMIFS(I:I,C:C,C4746)</f>
        <v>92327183.770000085</v>
      </c>
      <c r="T4746" s="1" t="str">
        <f>INDEX(F:F,MATCH(ecommerce_10000[[#This Row],[TotalAmount]],I:I,0))</f>
        <v>Alexandria</v>
      </c>
    </row>
    <row r="4747" spans="1:20" x14ac:dyDescent="0.3">
      <c r="A4747" s="1" t="s">
        <v>4791</v>
      </c>
      <c r="B4747" s="1" t="s">
        <v>35</v>
      </c>
      <c r="C4747" s="1" t="s">
        <v>14</v>
      </c>
      <c r="D4747" s="1" t="s">
        <v>36</v>
      </c>
      <c r="E4747" s="1" t="s">
        <v>16</v>
      </c>
      <c r="F4747" s="1" t="s">
        <v>40</v>
      </c>
      <c r="G4747">
        <v>13797.05</v>
      </c>
      <c r="H4747">
        <v>2</v>
      </c>
      <c r="I4747">
        <v>27594.1</v>
      </c>
      <c r="J4747">
        <v>4.5999999999999996</v>
      </c>
      <c r="K4747">
        <v>423</v>
      </c>
      <c r="L4747" s="2">
        <v>45361</v>
      </c>
      <c r="O4747" t="str">
        <f>IF(ecommerce_10000[[#This Row],[Platform]]="Souq","sq",ecommerce_10000[[#This Row],[Platform]])</f>
        <v>sq</v>
      </c>
      <c r="P4747" t="str">
        <f>IF(E4747="Souq","sq",IF(E4747="Jumia","Jum",E4747))</f>
        <v>sq</v>
      </c>
      <c r="Q4747">
        <f>VLOOKUP(ecommerce_10000[[#This Row],[City]],F:I,4,FALSE)</f>
        <v>99349.3</v>
      </c>
      <c r="R4747" s="1">
        <f>SUMIF(C:C,ecommerce_10000[[#This Row],[Category]],I:I)</f>
        <v>92327183.770000085</v>
      </c>
      <c r="S4747" s="1">
        <f>SUMIFS(I:I,C:C,C4747)</f>
        <v>92327183.770000085</v>
      </c>
      <c r="T4747" s="1" t="str">
        <f>INDEX(F:F,MATCH(ecommerce_10000[[#This Row],[TotalAmount]],I:I,0))</f>
        <v>Riyadh</v>
      </c>
    </row>
    <row r="4748" spans="1:20" x14ac:dyDescent="0.3">
      <c r="A4748" s="1" t="s">
        <v>4792</v>
      </c>
      <c r="B4748" s="1" t="s">
        <v>65</v>
      </c>
      <c r="C4748" s="1" t="s">
        <v>20</v>
      </c>
      <c r="D4748" s="1" t="s">
        <v>66</v>
      </c>
      <c r="E4748" s="1" t="s">
        <v>47</v>
      </c>
      <c r="F4748" s="1" t="s">
        <v>17</v>
      </c>
      <c r="G4748">
        <v>11579.05</v>
      </c>
      <c r="H4748">
        <v>3</v>
      </c>
      <c r="I4748">
        <v>34737.15</v>
      </c>
      <c r="J4748">
        <v>1.08</v>
      </c>
      <c r="K4748">
        <v>3613</v>
      </c>
      <c r="L4748" s="2">
        <v>45364</v>
      </c>
      <c r="O4748" t="str">
        <f>IF(ecommerce_10000[[#This Row],[Platform]]="Souq","sq",ecommerce_10000[[#This Row],[Platform]])</f>
        <v>Amazon</v>
      </c>
      <c r="P4748" t="str">
        <f>IF(E4748="Souq","sq",IF(E4748="Jumia","Jum",E4748))</f>
        <v>Amazon</v>
      </c>
      <c r="Q4748">
        <f>VLOOKUP(ecommerce_10000[[#This Row],[City]],F:I,4,FALSE)</f>
        <v>16284.02</v>
      </c>
      <c r="R4748" s="1">
        <f>SUMIF(C:C,ecommerce_10000[[#This Row],[Category]],I:I)</f>
        <v>91504159.730000004</v>
      </c>
      <c r="S4748" s="1">
        <f>SUMIFS(I:I,C:C,C4748)</f>
        <v>91504159.730000004</v>
      </c>
      <c r="T4748" s="1" t="str">
        <f>INDEX(F:F,MATCH(ecommerce_10000[[#This Row],[TotalAmount]],I:I,0))</f>
        <v>Cairo</v>
      </c>
    </row>
    <row r="4749" spans="1:20" x14ac:dyDescent="0.3">
      <c r="A4749" s="1" t="s">
        <v>4793</v>
      </c>
      <c r="B4749" s="1" t="s">
        <v>19</v>
      </c>
      <c r="C4749" s="1" t="s">
        <v>20</v>
      </c>
      <c r="D4749" s="1" t="s">
        <v>21</v>
      </c>
      <c r="E4749" s="1" t="s">
        <v>22</v>
      </c>
      <c r="F4749" s="1" t="s">
        <v>28</v>
      </c>
      <c r="G4749">
        <v>6490.64</v>
      </c>
      <c r="H4749">
        <v>5</v>
      </c>
      <c r="I4749">
        <v>32453.200000000001</v>
      </c>
      <c r="J4749">
        <v>1.82</v>
      </c>
      <c r="K4749">
        <v>3406</v>
      </c>
      <c r="L4749" s="2">
        <v>45635</v>
      </c>
      <c r="O4749" t="str">
        <f>IF(ecommerce_10000[[#This Row],[Platform]]="Souq","sq",ecommerce_10000[[#This Row],[Platform]])</f>
        <v>Jumia</v>
      </c>
      <c r="P4749" t="str">
        <f>IF(E4749="Souq","sq",IF(E4749="Jumia","Jum",E4749))</f>
        <v>Jum</v>
      </c>
      <c r="Q4749">
        <f>VLOOKUP(ecommerce_10000[[#This Row],[City]],F:I,4,FALSE)</f>
        <v>26648.76</v>
      </c>
      <c r="R4749" s="1">
        <f>SUMIF(C:C,ecommerce_10000[[#This Row],[Category]],I:I)</f>
        <v>91504159.730000004</v>
      </c>
      <c r="S4749" s="1">
        <f>SUMIFS(I:I,C:C,C4749)</f>
        <v>91504159.730000004</v>
      </c>
      <c r="T4749" s="1" t="str">
        <f>INDEX(F:F,MATCH(ecommerce_10000[[#This Row],[TotalAmount]],I:I,0))</f>
        <v>Casablanca</v>
      </c>
    </row>
    <row r="4750" spans="1:20" x14ac:dyDescent="0.3">
      <c r="A4750" s="1" t="s">
        <v>4794</v>
      </c>
      <c r="B4750" s="1" t="s">
        <v>25</v>
      </c>
      <c r="C4750" s="1" t="s">
        <v>26</v>
      </c>
      <c r="D4750" s="1" t="s">
        <v>27</v>
      </c>
      <c r="E4750" s="1" t="s">
        <v>47</v>
      </c>
      <c r="F4750" s="1" t="s">
        <v>23</v>
      </c>
      <c r="G4750">
        <v>13912.53</v>
      </c>
      <c r="H4750">
        <v>3</v>
      </c>
      <c r="I4750">
        <v>41737.589999999997</v>
      </c>
      <c r="J4750">
        <v>1.03</v>
      </c>
      <c r="K4750">
        <v>656</v>
      </c>
      <c r="L4750" s="2">
        <v>45630</v>
      </c>
      <c r="O4750" t="str">
        <f>IF(ecommerce_10000[[#This Row],[Platform]]="Souq","sq",ecommerce_10000[[#This Row],[Platform]])</f>
        <v>Amazon</v>
      </c>
      <c r="P4750" t="str">
        <f>IF(E4750="Souq","sq",IF(E4750="Jumia","Jum",E4750))</f>
        <v>Amazon</v>
      </c>
      <c r="Q4750">
        <f>VLOOKUP(ecommerce_10000[[#This Row],[City]],F:I,4,FALSE)</f>
        <v>13290.4</v>
      </c>
      <c r="R4750" s="1">
        <f>SUMIF(C:C,ecommerce_10000[[#This Row],[Category]],I:I)</f>
        <v>29200970.130000021</v>
      </c>
      <c r="S4750" s="1">
        <f>SUMIFS(I:I,C:C,C4750)</f>
        <v>29200970.130000021</v>
      </c>
      <c r="T4750" s="1" t="str">
        <f>INDEX(F:F,MATCH(ecommerce_10000[[#This Row],[TotalAmount]],I:I,0))</f>
        <v>Alexandria</v>
      </c>
    </row>
    <row r="4751" spans="1:20" x14ac:dyDescent="0.3">
      <c r="A4751" s="1" t="s">
        <v>4795</v>
      </c>
      <c r="B4751" s="1" t="s">
        <v>30</v>
      </c>
      <c r="C4751" s="1" t="s">
        <v>31</v>
      </c>
      <c r="D4751" s="1" t="s">
        <v>32</v>
      </c>
      <c r="E4751" s="1" t="s">
        <v>47</v>
      </c>
      <c r="F4751" s="1" t="s">
        <v>17</v>
      </c>
      <c r="G4751">
        <v>4669.54</v>
      </c>
      <c r="H4751">
        <v>1</v>
      </c>
      <c r="I4751">
        <v>4669.54</v>
      </c>
      <c r="J4751">
        <v>3.18</v>
      </c>
      <c r="K4751">
        <v>2677</v>
      </c>
      <c r="L4751" s="2">
        <v>45609</v>
      </c>
      <c r="O4751" t="str">
        <f>IF(ecommerce_10000[[#This Row],[Platform]]="Souq","sq",ecommerce_10000[[#This Row],[Platform]])</f>
        <v>Amazon</v>
      </c>
      <c r="P4751" t="str">
        <f>IF(E4751="Souq","sq",IF(E4751="Jumia","Jum",E4751))</f>
        <v>Amazon</v>
      </c>
      <c r="Q4751">
        <f>VLOOKUP(ecommerce_10000[[#This Row],[City]],F:I,4,FALSE)</f>
        <v>16284.02</v>
      </c>
      <c r="R4751" s="1">
        <f>SUMIF(C:C,ecommerce_10000[[#This Row],[Category]],I:I)</f>
        <v>57542997.559999913</v>
      </c>
      <c r="S4751" s="1">
        <f>SUMIFS(I:I,C:C,C4751)</f>
        <v>57542997.559999913</v>
      </c>
      <c r="T4751" s="1" t="str">
        <f>INDEX(F:F,MATCH(ecommerce_10000[[#This Row],[TotalAmount]],I:I,0))</f>
        <v>Cairo</v>
      </c>
    </row>
    <row r="4752" spans="1:20" x14ac:dyDescent="0.3">
      <c r="A4752" s="1" t="s">
        <v>4796</v>
      </c>
      <c r="B4752" s="1" t="s">
        <v>43</v>
      </c>
      <c r="C4752" s="1" t="s">
        <v>44</v>
      </c>
      <c r="D4752" s="1" t="s">
        <v>45</v>
      </c>
      <c r="E4752" s="1" t="s">
        <v>47</v>
      </c>
      <c r="F4752" s="1" t="s">
        <v>28</v>
      </c>
      <c r="G4752">
        <v>12408.78</v>
      </c>
      <c r="H4752">
        <v>3</v>
      </c>
      <c r="I4752">
        <v>37226.339999999997</v>
      </c>
      <c r="J4752">
        <v>1.33</v>
      </c>
      <c r="K4752">
        <v>3620</v>
      </c>
      <c r="L4752" s="2">
        <v>45430</v>
      </c>
      <c r="O4752" t="str">
        <f>IF(ecommerce_10000[[#This Row],[Platform]]="Souq","sq",ecommerce_10000[[#This Row],[Platform]])</f>
        <v>Amazon</v>
      </c>
      <c r="P4752" t="str">
        <f>IF(E4752="Souq","sq",IF(E4752="Jumia","Jum",E4752))</f>
        <v>Amazon</v>
      </c>
      <c r="Q4752">
        <f>VLOOKUP(ecommerce_10000[[#This Row],[City]],F:I,4,FALSE)</f>
        <v>26648.76</v>
      </c>
      <c r="R4752" s="1">
        <f>SUMIF(C:C,ecommerce_10000[[#This Row],[Category]],I:I)</f>
        <v>31420413.200000018</v>
      </c>
      <c r="S4752" s="1">
        <f>SUMIFS(I:I,C:C,C4752)</f>
        <v>31420413.200000018</v>
      </c>
      <c r="T4752" s="1" t="str">
        <f>INDEX(F:F,MATCH(ecommerce_10000[[#This Row],[TotalAmount]],I:I,0))</f>
        <v>Casablanca</v>
      </c>
    </row>
    <row r="4753" spans="1:20" x14ac:dyDescent="0.3">
      <c r="A4753" s="1" t="s">
        <v>4797</v>
      </c>
      <c r="B4753" s="1" t="s">
        <v>19</v>
      </c>
      <c r="C4753" s="1" t="s">
        <v>20</v>
      </c>
      <c r="D4753" s="1" t="s">
        <v>21</v>
      </c>
      <c r="E4753" s="1" t="s">
        <v>16</v>
      </c>
      <c r="F4753" s="1" t="s">
        <v>23</v>
      </c>
      <c r="G4753">
        <v>9165.75</v>
      </c>
      <c r="H4753">
        <v>3</v>
      </c>
      <c r="I4753">
        <v>27497.25</v>
      </c>
      <c r="J4753">
        <v>1.69</v>
      </c>
      <c r="K4753">
        <v>1383</v>
      </c>
      <c r="L4753" s="2">
        <v>45434</v>
      </c>
      <c r="O4753" t="str">
        <f>IF(ecommerce_10000[[#This Row],[Platform]]="Souq","sq",ecommerce_10000[[#This Row],[Platform]])</f>
        <v>sq</v>
      </c>
      <c r="P4753" t="str">
        <f>IF(E4753="Souq","sq",IF(E4753="Jumia","Jum",E4753))</f>
        <v>sq</v>
      </c>
      <c r="Q4753">
        <f>VLOOKUP(ecommerce_10000[[#This Row],[City]],F:I,4,FALSE)</f>
        <v>13290.4</v>
      </c>
      <c r="R4753" s="1">
        <f>SUMIF(C:C,ecommerce_10000[[#This Row],[Category]],I:I)</f>
        <v>91504159.730000004</v>
      </c>
      <c r="S4753" s="1">
        <f>SUMIFS(I:I,C:C,C4753)</f>
        <v>91504159.730000004</v>
      </c>
      <c r="T4753" s="1" t="str">
        <f>INDEX(F:F,MATCH(ecommerce_10000[[#This Row],[TotalAmount]],I:I,0))</f>
        <v>Alexandria</v>
      </c>
    </row>
    <row r="4754" spans="1:20" x14ac:dyDescent="0.3">
      <c r="A4754" s="1" t="s">
        <v>4798</v>
      </c>
      <c r="B4754" s="1" t="s">
        <v>13</v>
      </c>
      <c r="C4754" s="1" t="s">
        <v>14</v>
      </c>
      <c r="D4754" s="1" t="s">
        <v>15</v>
      </c>
      <c r="E4754" s="1" t="s">
        <v>16</v>
      </c>
      <c r="F4754" s="1" t="s">
        <v>28</v>
      </c>
      <c r="G4754">
        <v>8548.5</v>
      </c>
      <c r="H4754">
        <v>2</v>
      </c>
      <c r="I4754">
        <v>17097</v>
      </c>
      <c r="J4754">
        <v>2.14</v>
      </c>
      <c r="K4754">
        <v>4858</v>
      </c>
      <c r="L4754" s="2">
        <v>45520</v>
      </c>
      <c r="O4754" t="str">
        <f>IF(ecommerce_10000[[#This Row],[Platform]]="Souq","sq",ecommerce_10000[[#This Row],[Platform]])</f>
        <v>sq</v>
      </c>
      <c r="P4754" t="str">
        <f>IF(E4754="Souq","sq",IF(E4754="Jumia","Jum",E4754))</f>
        <v>sq</v>
      </c>
      <c r="Q4754">
        <f>VLOOKUP(ecommerce_10000[[#This Row],[City]],F:I,4,FALSE)</f>
        <v>26648.76</v>
      </c>
      <c r="R4754" s="1">
        <f>SUMIF(C:C,ecommerce_10000[[#This Row],[Category]],I:I)</f>
        <v>92327183.770000085</v>
      </c>
      <c r="S4754" s="1">
        <f>SUMIFS(I:I,C:C,C4754)</f>
        <v>92327183.770000085</v>
      </c>
      <c r="T4754" s="1" t="str">
        <f>INDEX(F:F,MATCH(ecommerce_10000[[#This Row],[TotalAmount]],I:I,0))</f>
        <v>Casablanca</v>
      </c>
    </row>
    <row r="4755" spans="1:20" x14ac:dyDescent="0.3">
      <c r="A4755" s="1" t="s">
        <v>4799</v>
      </c>
      <c r="B4755" s="1" t="s">
        <v>19</v>
      </c>
      <c r="C4755" s="1" t="s">
        <v>20</v>
      </c>
      <c r="D4755" s="1" t="s">
        <v>21</v>
      </c>
      <c r="E4755" s="1" t="s">
        <v>47</v>
      </c>
      <c r="F4755" s="1" t="s">
        <v>28</v>
      </c>
      <c r="G4755">
        <v>8668.64</v>
      </c>
      <c r="H4755">
        <v>4</v>
      </c>
      <c r="I4755">
        <v>34674.559999999998</v>
      </c>
      <c r="J4755">
        <v>3.89</v>
      </c>
      <c r="K4755">
        <v>2690</v>
      </c>
      <c r="L4755" s="2">
        <v>45613</v>
      </c>
      <c r="O4755" t="str">
        <f>IF(ecommerce_10000[[#This Row],[Platform]]="Souq","sq",ecommerce_10000[[#This Row],[Platform]])</f>
        <v>Amazon</v>
      </c>
      <c r="P4755" t="str">
        <f>IF(E4755="Souq","sq",IF(E4755="Jumia","Jum",E4755))</f>
        <v>Amazon</v>
      </c>
      <c r="Q4755">
        <f>VLOOKUP(ecommerce_10000[[#This Row],[City]],F:I,4,FALSE)</f>
        <v>26648.76</v>
      </c>
      <c r="R4755" s="1">
        <f>SUMIF(C:C,ecommerce_10000[[#This Row],[Category]],I:I)</f>
        <v>91504159.730000004</v>
      </c>
      <c r="S4755" s="1">
        <f>SUMIFS(I:I,C:C,C4755)</f>
        <v>91504159.730000004</v>
      </c>
      <c r="T4755" s="1" t="str">
        <f>INDEX(F:F,MATCH(ecommerce_10000[[#This Row],[TotalAmount]],I:I,0))</f>
        <v>Casablanca</v>
      </c>
    </row>
    <row r="4756" spans="1:20" x14ac:dyDescent="0.3">
      <c r="A4756" s="1" t="s">
        <v>4800</v>
      </c>
      <c r="B4756" s="1" t="s">
        <v>49</v>
      </c>
      <c r="C4756" s="1" t="s">
        <v>14</v>
      </c>
      <c r="D4756" s="1" t="s">
        <v>50</v>
      </c>
      <c r="E4756" s="1" t="s">
        <v>22</v>
      </c>
      <c r="F4756" s="1" t="s">
        <v>28</v>
      </c>
      <c r="G4756">
        <v>581.23</v>
      </c>
      <c r="H4756">
        <v>4</v>
      </c>
      <c r="I4756">
        <v>2324.92</v>
      </c>
      <c r="J4756">
        <v>3.73</v>
      </c>
      <c r="K4756">
        <v>2552</v>
      </c>
      <c r="L4756" s="2">
        <v>45345</v>
      </c>
      <c r="O4756" t="str">
        <f>IF(ecommerce_10000[[#This Row],[Platform]]="Souq","sq",ecommerce_10000[[#This Row],[Platform]])</f>
        <v>Jumia</v>
      </c>
      <c r="P4756" t="str">
        <f>IF(E4756="Souq","sq",IF(E4756="Jumia","Jum",E4756))</f>
        <v>Jum</v>
      </c>
      <c r="Q4756">
        <f>VLOOKUP(ecommerce_10000[[#This Row],[City]],F:I,4,FALSE)</f>
        <v>26648.76</v>
      </c>
      <c r="R4756" s="1">
        <f>SUMIF(C:C,ecommerce_10000[[#This Row],[Category]],I:I)</f>
        <v>92327183.770000085</v>
      </c>
      <c r="S4756" s="1">
        <f>SUMIFS(I:I,C:C,C4756)</f>
        <v>92327183.770000085</v>
      </c>
      <c r="T4756" s="1" t="str">
        <f>INDEX(F:F,MATCH(ecommerce_10000[[#This Row],[TotalAmount]],I:I,0))</f>
        <v>Casablanca</v>
      </c>
    </row>
    <row r="4757" spans="1:20" x14ac:dyDescent="0.3">
      <c r="A4757" s="1" t="s">
        <v>4801</v>
      </c>
      <c r="B4757" s="1" t="s">
        <v>43</v>
      </c>
      <c r="C4757" s="1" t="s">
        <v>44</v>
      </c>
      <c r="D4757" s="1" t="s">
        <v>45</v>
      </c>
      <c r="E4757" s="1" t="s">
        <v>47</v>
      </c>
      <c r="F4757" s="1" t="s">
        <v>62</v>
      </c>
      <c r="G4757">
        <v>6152.14</v>
      </c>
      <c r="H4757">
        <v>2</v>
      </c>
      <c r="I4757">
        <v>12304.28</v>
      </c>
      <c r="J4757">
        <v>2.68</v>
      </c>
      <c r="K4757">
        <v>1542</v>
      </c>
      <c r="L4757" s="2">
        <v>45381</v>
      </c>
      <c r="O4757" t="str">
        <f>IF(ecommerce_10000[[#This Row],[Platform]]="Souq","sq",ecommerce_10000[[#This Row],[Platform]])</f>
        <v>Amazon</v>
      </c>
      <c r="P4757" t="str">
        <f>IF(E4757="Souq","sq",IF(E4757="Jumia","Jum",E4757))</f>
        <v>Amazon</v>
      </c>
      <c r="Q4757">
        <f>VLOOKUP(ecommerce_10000[[#This Row],[City]],F:I,4,FALSE)</f>
        <v>27872.98</v>
      </c>
      <c r="R4757" s="1">
        <f>SUMIF(C:C,ecommerce_10000[[#This Row],[Category]],I:I)</f>
        <v>31420413.200000018</v>
      </c>
      <c r="S4757" s="1">
        <f>SUMIFS(I:I,C:C,C4757)</f>
        <v>31420413.200000018</v>
      </c>
      <c r="T4757" s="1" t="str">
        <f>INDEX(F:F,MATCH(ecommerce_10000[[#This Row],[TotalAmount]],I:I,0))</f>
        <v>Giza</v>
      </c>
    </row>
    <row r="4758" spans="1:20" x14ac:dyDescent="0.3">
      <c r="A4758" s="1" t="s">
        <v>4802</v>
      </c>
      <c r="B4758" s="1" t="s">
        <v>25</v>
      </c>
      <c r="C4758" s="1" t="s">
        <v>26</v>
      </c>
      <c r="D4758" s="1" t="s">
        <v>27</v>
      </c>
      <c r="E4758" s="1" t="s">
        <v>16</v>
      </c>
      <c r="F4758" s="1" t="s">
        <v>23</v>
      </c>
      <c r="G4758">
        <v>7411.75</v>
      </c>
      <c r="H4758">
        <v>4</v>
      </c>
      <c r="I4758">
        <v>29647</v>
      </c>
      <c r="J4758">
        <v>1.76</v>
      </c>
      <c r="K4758">
        <v>2071</v>
      </c>
      <c r="L4758" s="2">
        <v>45640</v>
      </c>
      <c r="O4758" t="str">
        <f>IF(ecommerce_10000[[#This Row],[Platform]]="Souq","sq",ecommerce_10000[[#This Row],[Platform]])</f>
        <v>sq</v>
      </c>
      <c r="P4758" t="str">
        <f>IF(E4758="Souq","sq",IF(E4758="Jumia","Jum",E4758))</f>
        <v>sq</v>
      </c>
      <c r="Q4758">
        <f>VLOOKUP(ecommerce_10000[[#This Row],[City]],F:I,4,FALSE)</f>
        <v>13290.4</v>
      </c>
      <c r="R4758" s="1">
        <f>SUMIF(C:C,ecommerce_10000[[#This Row],[Category]],I:I)</f>
        <v>29200970.130000021</v>
      </c>
      <c r="S4758" s="1">
        <f>SUMIFS(I:I,C:C,C4758)</f>
        <v>29200970.130000021</v>
      </c>
      <c r="T4758" s="1" t="str">
        <f>INDEX(F:F,MATCH(ecommerce_10000[[#This Row],[TotalAmount]],I:I,0))</f>
        <v>Alexandria</v>
      </c>
    </row>
    <row r="4759" spans="1:20" x14ac:dyDescent="0.3">
      <c r="A4759" s="1" t="s">
        <v>4803</v>
      </c>
      <c r="B4759" s="1" t="s">
        <v>49</v>
      </c>
      <c r="C4759" s="1" t="s">
        <v>14</v>
      </c>
      <c r="D4759" s="1" t="s">
        <v>50</v>
      </c>
      <c r="E4759" s="1" t="s">
        <v>16</v>
      </c>
      <c r="F4759" s="1" t="s">
        <v>17</v>
      </c>
      <c r="G4759">
        <v>6904.68</v>
      </c>
      <c r="H4759">
        <v>5</v>
      </c>
      <c r="I4759">
        <v>34523.4</v>
      </c>
      <c r="J4759">
        <v>4.46</v>
      </c>
      <c r="K4759">
        <v>4783</v>
      </c>
      <c r="L4759" s="2">
        <v>45619</v>
      </c>
      <c r="O4759" t="str">
        <f>IF(ecommerce_10000[[#This Row],[Platform]]="Souq","sq",ecommerce_10000[[#This Row],[Platform]])</f>
        <v>sq</v>
      </c>
      <c r="P4759" t="str">
        <f>IF(E4759="Souq","sq",IF(E4759="Jumia","Jum",E4759))</f>
        <v>sq</v>
      </c>
      <c r="Q4759">
        <f>VLOOKUP(ecommerce_10000[[#This Row],[City]],F:I,4,FALSE)</f>
        <v>16284.02</v>
      </c>
      <c r="R4759" s="1">
        <f>SUMIF(C:C,ecommerce_10000[[#This Row],[Category]],I:I)</f>
        <v>92327183.770000085</v>
      </c>
      <c r="S4759" s="1">
        <f>SUMIFS(I:I,C:C,C4759)</f>
        <v>92327183.770000085</v>
      </c>
      <c r="T4759" s="1" t="str">
        <f>INDEX(F:F,MATCH(ecommerce_10000[[#This Row],[TotalAmount]],I:I,0))</f>
        <v>Cairo</v>
      </c>
    </row>
    <row r="4760" spans="1:20" x14ac:dyDescent="0.3">
      <c r="A4760" s="1" t="s">
        <v>4804</v>
      </c>
      <c r="B4760" s="1" t="s">
        <v>30</v>
      </c>
      <c r="C4760" s="1" t="s">
        <v>31</v>
      </c>
      <c r="D4760" s="1" t="s">
        <v>32</v>
      </c>
      <c r="E4760" s="1" t="s">
        <v>22</v>
      </c>
      <c r="F4760" s="1" t="s">
        <v>17</v>
      </c>
      <c r="G4760">
        <v>15462.81</v>
      </c>
      <c r="H4760">
        <v>2</v>
      </c>
      <c r="I4760">
        <v>30925.62</v>
      </c>
      <c r="J4760">
        <v>1.74</v>
      </c>
      <c r="K4760">
        <v>4167</v>
      </c>
      <c r="L4760" s="2">
        <v>45582</v>
      </c>
      <c r="O4760" t="str">
        <f>IF(ecommerce_10000[[#This Row],[Platform]]="Souq","sq",ecommerce_10000[[#This Row],[Platform]])</f>
        <v>Jumia</v>
      </c>
      <c r="P4760" t="str">
        <f>IF(E4760="Souq","sq",IF(E4760="Jumia","Jum",E4760))</f>
        <v>Jum</v>
      </c>
      <c r="Q4760">
        <f>VLOOKUP(ecommerce_10000[[#This Row],[City]],F:I,4,FALSE)</f>
        <v>16284.02</v>
      </c>
      <c r="R4760" s="1">
        <f>SUMIF(C:C,ecommerce_10000[[#This Row],[Category]],I:I)</f>
        <v>57542997.559999913</v>
      </c>
      <c r="S4760" s="1">
        <f>SUMIFS(I:I,C:C,C4760)</f>
        <v>57542997.559999913</v>
      </c>
      <c r="T4760" s="1" t="str">
        <f>INDEX(F:F,MATCH(ecommerce_10000[[#This Row],[TotalAmount]],I:I,0))</f>
        <v>Cairo</v>
      </c>
    </row>
    <row r="4761" spans="1:20" x14ac:dyDescent="0.3">
      <c r="A4761" s="1" t="s">
        <v>4805</v>
      </c>
      <c r="B4761" s="1" t="s">
        <v>35</v>
      </c>
      <c r="C4761" s="1" t="s">
        <v>14</v>
      </c>
      <c r="D4761" s="1" t="s">
        <v>36</v>
      </c>
      <c r="E4761" s="1" t="s">
        <v>22</v>
      </c>
      <c r="F4761" s="1" t="s">
        <v>33</v>
      </c>
      <c r="G4761">
        <v>4855.51</v>
      </c>
      <c r="H4761">
        <v>3</v>
      </c>
      <c r="I4761">
        <v>14566.53</v>
      </c>
      <c r="J4761">
        <v>4.6900000000000004</v>
      </c>
      <c r="K4761">
        <v>157</v>
      </c>
      <c r="L4761" s="2">
        <v>45642</v>
      </c>
      <c r="O4761" t="str">
        <f>IF(ecommerce_10000[[#This Row],[Platform]]="Souq","sq",ecommerce_10000[[#This Row],[Platform]])</f>
        <v>Jumia</v>
      </c>
      <c r="P4761" t="str">
        <f>IF(E4761="Souq","sq",IF(E4761="Jumia","Jum",E4761))</f>
        <v>Jum</v>
      </c>
      <c r="Q4761">
        <f>VLOOKUP(ecommerce_10000[[#This Row],[City]],F:I,4,FALSE)</f>
        <v>3665.44</v>
      </c>
      <c r="R4761" s="1">
        <f>SUMIF(C:C,ecommerce_10000[[#This Row],[Category]],I:I)</f>
        <v>92327183.770000085</v>
      </c>
      <c r="S4761" s="1">
        <f>SUMIFS(I:I,C:C,C4761)</f>
        <v>92327183.770000085</v>
      </c>
      <c r="T4761" s="1" t="str">
        <f>INDEX(F:F,MATCH(ecommerce_10000[[#This Row],[TotalAmount]],I:I,0))</f>
        <v>Dubai</v>
      </c>
    </row>
    <row r="4762" spans="1:20" x14ac:dyDescent="0.3">
      <c r="A4762" s="1" t="s">
        <v>4806</v>
      </c>
      <c r="B4762" s="1" t="s">
        <v>19</v>
      </c>
      <c r="C4762" s="1" t="s">
        <v>20</v>
      </c>
      <c r="D4762" s="1" t="s">
        <v>21</v>
      </c>
      <c r="E4762" s="1" t="s">
        <v>16</v>
      </c>
      <c r="F4762" s="1" t="s">
        <v>40</v>
      </c>
      <c r="G4762">
        <v>7601.87</v>
      </c>
      <c r="H4762">
        <v>1</v>
      </c>
      <c r="I4762">
        <v>7601.87</v>
      </c>
      <c r="J4762">
        <v>1.44</v>
      </c>
      <c r="K4762">
        <v>491</v>
      </c>
      <c r="L4762" s="2">
        <v>45555</v>
      </c>
      <c r="O4762" t="str">
        <f>IF(ecommerce_10000[[#This Row],[Platform]]="Souq","sq",ecommerce_10000[[#This Row],[Platform]])</f>
        <v>sq</v>
      </c>
      <c r="P4762" t="str">
        <f>IF(E4762="Souq","sq",IF(E4762="Jumia","Jum",E4762))</f>
        <v>sq</v>
      </c>
      <c r="Q4762">
        <f>VLOOKUP(ecommerce_10000[[#This Row],[City]],F:I,4,FALSE)</f>
        <v>99349.3</v>
      </c>
      <c r="R4762" s="1">
        <f>SUMIF(C:C,ecommerce_10000[[#This Row],[Category]],I:I)</f>
        <v>91504159.730000004</v>
      </c>
      <c r="S4762" s="1">
        <f>SUMIFS(I:I,C:C,C4762)</f>
        <v>91504159.730000004</v>
      </c>
      <c r="T4762" s="1" t="str">
        <f>INDEX(F:F,MATCH(ecommerce_10000[[#This Row],[TotalAmount]],I:I,0))</f>
        <v>Riyadh</v>
      </c>
    </row>
    <row r="4763" spans="1:20" x14ac:dyDescent="0.3">
      <c r="A4763" s="1" t="s">
        <v>4807</v>
      </c>
      <c r="B4763" s="1" t="s">
        <v>19</v>
      </c>
      <c r="C4763" s="1" t="s">
        <v>20</v>
      </c>
      <c r="D4763" s="1" t="s">
        <v>21</v>
      </c>
      <c r="E4763" s="1" t="s">
        <v>16</v>
      </c>
      <c r="F4763" s="1" t="s">
        <v>40</v>
      </c>
      <c r="G4763">
        <v>15797.01</v>
      </c>
      <c r="H4763">
        <v>1</v>
      </c>
      <c r="I4763">
        <v>15797.01</v>
      </c>
      <c r="J4763">
        <v>2.33</v>
      </c>
      <c r="K4763">
        <v>3193</v>
      </c>
      <c r="L4763" s="2">
        <v>45303</v>
      </c>
      <c r="O4763" t="str">
        <f>IF(ecommerce_10000[[#This Row],[Platform]]="Souq","sq",ecommerce_10000[[#This Row],[Platform]])</f>
        <v>sq</v>
      </c>
      <c r="P4763" t="str">
        <f>IF(E4763="Souq","sq",IF(E4763="Jumia","Jum",E4763))</f>
        <v>sq</v>
      </c>
      <c r="Q4763">
        <f>VLOOKUP(ecommerce_10000[[#This Row],[City]],F:I,4,FALSE)</f>
        <v>99349.3</v>
      </c>
      <c r="R4763" s="1">
        <f>SUMIF(C:C,ecommerce_10000[[#This Row],[Category]],I:I)</f>
        <v>91504159.730000004</v>
      </c>
      <c r="S4763" s="1">
        <f>SUMIFS(I:I,C:C,C4763)</f>
        <v>91504159.730000004</v>
      </c>
      <c r="T4763" s="1" t="str">
        <f>INDEX(F:F,MATCH(ecommerce_10000[[#This Row],[TotalAmount]],I:I,0))</f>
        <v>Riyadh</v>
      </c>
    </row>
    <row r="4764" spans="1:20" x14ac:dyDescent="0.3">
      <c r="A4764" s="1" t="s">
        <v>4808</v>
      </c>
      <c r="B4764" s="1" t="s">
        <v>25</v>
      </c>
      <c r="C4764" s="1" t="s">
        <v>26</v>
      </c>
      <c r="D4764" s="1" t="s">
        <v>27</v>
      </c>
      <c r="E4764" s="1" t="s">
        <v>22</v>
      </c>
      <c r="F4764" s="1" t="s">
        <v>17</v>
      </c>
      <c r="G4764">
        <v>13542.71</v>
      </c>
      <c r="H4764">
        <v>2</v>
      </c>
      <c r="I4764">
        <v>27085.42</v>
      </c>
      <c r="J4764">
        <v>4.45</v>
      </c>
      <c r="K4764">
        <v>4550</v>
      </c>
      <c r="L4764" s="2">
        <v>45307</v>
      </c>
      <c r="O4764" t="str">
        <f>IF(ecommerce_10000[[#This Row],[Platform]]="Souq","sq",ecommerce_10000[[#This Row],[Platform]])</f>
        <v>Jumia</v>
      </c>
      <c r="P4764" t="str">
        <f>IF(E4764="Souq","sq",IF(E4764="Jumia","Jum",E4764))</f>
        <v>Jum</v>
      </c>
      <c r="Q4764">
        <f>VLOOKUP(ecommerce_10000[[#This Row],[City]],F:I,4,FALSE)</f>
        <v>16284.02</v>
      </c>
      <c r="R4764" s="1">
        <f>SUMIF(C:C,ecommerce_10000[[#This Row],[Category]],I:I)</f>
        <v>29200970.130000021</v>
      </c>
      <c r="S4764" s="1">
        <f>SUMIFS(I:I,C:C,C4764)</f>
        <v>29200970.130000021</v>
      </c>
      <c r="T4764" s="1" t="str">
        <f>INDEX(F:F,MATCH(ecommerce_10000[[#This Row],[TotalAmount]],I:I,0))</f>
        <v>Cairo</v>
      </c>
    </row>
    <row r="4765" spans="1:20" x14ac:dyDescent="0.3">
      <c r="A4765" s="1" t="s">
        <v>4809</v>
      </c>
      <c r="B4765" s="1" t="s">
        <v>35</v>
      </c>
      <c r="C4765" s="1" t="s">
        <v>14</v>
      </c>
      <c r="D4765" s="1" t="s">
        <v>36</v>
      </c>
      <c r="E4765" s="1" t="s">
        <v>47</v>
      </c>
      <c r="F4765" s="1" t="s">
        <v>28</v>
      </c>
      <c r="G4765">
        <v>5179.13</v>
      </c>
      <c r="H4765">
        <v>2</v>
      </c>
      <c r="I4765">
        <v>10358.26</v>
      </c>
      <c r="J4765">
        <v>1.58</v>
      </c>
      <c r="K4765">
        <v>4897</v>
      </c>
      <c r="L4765" s="2">
        <v>45435</v>
      </c>
      <c r="O4765" t="str">
        <f>IF(ecommerce_10000[[#This Row],[Platform]]="Souq","sq",ecommerce_10000[[#This Row],[Platform]])</f>
        <v>Amazon</v>
      </c>
      <c r="P4765" t="str">
        <f>IF(E4765="Souq","sq",IF(E4765="Jumia","Jum",E4765))</f>
        <v>Amazon</v>
      </c>
      <c r="Q4765">
        <f>VLOOKUP(ecommerce_10000[[#This Row],[City]],F:I,4,FALSE)</f>
        <v>26648.76</v>
      </c>
      <c r="R4765" s="1">
        <f>SUMIF(C:C,ecommerce_10000[[#This Row],[Category]],I:I)</f>
        <v>92327183.770000085</v>
      </c>
      <c r="S4765" s="1">
        <f>SUMIFS(I:I,C:C,C4765)</f>
        <v>92327183.770000085</v>
      </c>
      <c r="T4765" s="1" t="str">
        <f>INDEX(F:F,MATCH(ecommerce_10000[[#This Row],[TotalAmount]],I:I,0))</f>
        <v>Casablanca</v>
      </c>
    </row>
    <row r="4766" spans="1:20" x14ac:dyDescent="0.3">
      <c r="A4766" s="1" t="s">
        <v>4810</v>
      </c>
      <c r="B4766" s="1" t="s">
        <v>13</v>
      </c>
      <c r="C4766" s="1" t="s">
        <v>14</v>
      </c>
      <c r="D4766" s="1" t="s">
        <v>15</v>
      </c>
      <c r="E4766" s="1" t="s">
        <v>22</v>
      </c>
      <c r="F4766" s="1" t="s">
        <v>33</v>
      </c>
      <c r="G4766">
        <v>3524.67</v>
      </c>
      <c r="H4766">
        <v>4</v>
      </c>
      <c r="I4766">
        <v>14098.68</v>
      </c>
      <c r="J4766">
        <v>2.33</v>
      </c>
      <c r="K4766">
        <v>3208</v>
      </c>
      <c r="L4766" s="2">
        <v>45332</v>
      </c>
      <c r="O4766" t="str">
        <f>IF(ecommerce_10000[[#This Row],[Platform]]="Souq","sq",ecommerce_10000[[#This Row],[Platform]])</f>
        <v>Jumia</v>
      </c>
      <c r="P4766" t="str">
        <f>IF(E4766="Souq","sq",IF(E4766="Jumia","Jum",E4766))</f>
        <v>Jum</v>
      </c>
      <c r="Q4766">
        <f>VLOOKUP(ecommerce_10000[[#This Row],[City]],F:I,4,FALSE)</f>
        <v>3665.44</v>
      </c>
      <c r="R4766" s="1">
        <f>SUMIF(C:C,ecommerce_10000[[#This Row],[Category]],I:I)</f>
        <v>92327183.770000085</v>
      </c>
      <c r="S4766" s="1">
        <f>SUMIFS(I:I,C:C,C4766)</f>
        <v>92327183.770000085</v>
      </c>
      <c r="T4766" s="1" t="str">
        <f>INDEX(F:F,MATCH(ecommerce_10000[[#This Row],[TotalAmount]],I:I,0))</f>
        <v>Dubai</v>
      </c>
    </row>
    <row r="4767" spans="1:20" x14ac:dyDescent="0.3">
      <c r="A4767" s="1" t="s">
        <v>4811</v>
      </c>
      <c r="B4767" s="1" t="s">
        <v>35</v>
      </c>
      <c r="C4767" s="1" t="s">
        <v>14</v>
      </c>
      <c r="D4767" s="1" t="s">
        <v>36</v>
      </c>
      <c r="E4767" s="1" t="s">
        <v>16</v>
      </c>
      <c r="F4767" s="1" t="s">
        <v>62</v>
      </c>
      <c r="G4767">
        <v>8802.74</v>
      </c>
      <c r="H4767">
        <v>4</v>
      </c>
      <c r="I4767">
        <v>35210.959999999999</v>
      </c>
      <c r="J4767">
        <v>3.06</v>
      </c>
      <c r="K4767">
        <v>1589</v>
      </c>
      <c r="L4767" s="2">
        <v>45308</v>
      </c>
      <c r="O4767" t="str">
        <f>IF(ecommerce_10000[[#This Row],[Platform]]="Souq","sq",ecommerce_10000[[#This Row],[Platform]])</f>
        <v>sq</v>
      </c>
      <c r="P4767" t="str">
        <f>IF(E4767="Souq","sq",IF(E4767="Jumia","Jum",E4767))</f>
        <v>sq</v>
      </c>
      <c r="Q4767">
        <f>VLOOKUP(ecommerce_10000[[#This Row],[City]],F:I,4,FALSE)</f>
        <v>27872.98</v>
      </c>
      <c r="R4767" s="1">
        <f>SUMIF(C:C,ecommerce_10000[[#This Row],[Category]],I:I)</f>
        <v>92327183.770000085</v>
      </c>
      <c r="S4767" s="1">
        <f>SUMIFS(I:I,C:C,C4767)</f>
        <v>92327183.770000085</v>
      </c>
      <c r="T4767" s="1" t="str">
        <f>INDEX(F:F,MATCH(ecommerce_10000[[#This Row],[TotalAmount]],I:I,0))</f>
        <v>Giza</v>
      </c>
    </row>
    <row r="4768" spans="1:20" x14ac:dyDescent="0.3">
      <c r="A4768" s="1" t="s">
        <v>4812</v>
      </c>
      <c r="B4768" s="1" t="s">
        <v>25</v>
      </c>
      <c r="C4768" s="1" t="s">
        <v>26</v>
      </c>
      <c r="D4768" s="1" t="s">
        <v>27</v>
      </c>
      <c r="E4768" s="1" t="s">
        <v>47</v>
      </c>
      <c r="F4768" s="1" t="s">
        <v>33</v>
      </c>
      <c r="G4768">
        <v>4143.51</v>
      </c>
      <c r="H4768">
        <v>3</v>
      </c>
      <c r="I4768">
        <v>12430.53</v>
      </c>
      <c r="J4768">
        <v>4.78</v>
      </c>
      <c r="K4768">
        <v>119</v>
      </c>
      <c r="L4768" s="2">
        <v>45339</v>
      </c>
      <c r="O4768" t="str">
        <f>IF(ecommerce_10000[[#This Row],[Platform]]="Souq","sq",ecommerce_10000[[#This Row],[Platform]])</f>
        <v>Amazon</v>
      </c>
      <c r="P4768" t="str">
        <f>IF(E4768="Souq","sq",IF(E4768="Jumia","Jum",E4768))</f>
        <v>Amazon</v>
      </c>
      <c r="Q4768">
        <f>VLOOKUP(ecommerce_10000[[#This Row],[City]],F:I,4,FALSE)</f>
        <v>3665.44</v>
      </c>
      <c r="R4768" s="1">
        <f>SUMIF(C:C,ecommerce_10000[[#This Row],[Category]],I:I)</f>
        <v>29200970.130000021</v>
      </c>
      <c r="S4768" s="1">
        <f>SUMIFS(I:I,C:C,C4768)</f>
        <v>29200970.130000021</v>
      </c>
      <c r="T4768" s="1" t="str">
        <f>INDEX(F:F,MATCH(ecommerce_10000[[#This Row],[TotalAmount]],I:I,0))</f>
        <v>Dubai</v>
      </c>
    </row>
    <row r="4769" spans="1:20" x14ac:dyDescent="0.3">
      <c r="A4769" s="1" t="s">
        <v>4813</v>
      </c>
      <c r="B4769" s="1" t="s">
        <v>30</v>
      </c>
      <c r="C4769" s="1" t="s">
        <v>31</v>
      </c>
      <c r="D4769" s="1" t="s">
        <v>32</v>
      </c>
      <c r="E4769" s="1" t="s">
        <v>47</v>
      </c>
      <c r="F4769" s="1" t="s">
        <v>40</v>
      </c>
      <c r="G4769">
        <v>3581.75</v>
      </c>
      <c r="H4769">
        <v>5</v>
      </c>
      <c r="I4769">
        <v>17908.75</v>
      </c>
      <c r="J4769">
        <v>4.3099999999999996</v>
      </c>
      <c r="K4769">
        <v>3782</v>
      </c>
      <c r="L4769" s="2">
        <v>45391</v>
      </c>
      <c r="O4769" t="str">
        <f>IF(ecommerce_10000[[#This Row],[Platform]]="Souq","sq",ecommerce_10000[[#This Row],[Platform]])</f>
        <v>Amazon</v>
      </c>
      <c r="P4769" t="str">
        <f>IF(E4769="Souq","sq",IF(E4769="Jumia","Jum",E4769))</f>
        <v>Amazon</v>
      </c>
      <c r="Q4769">
        <f>VLOOKUP(ecommerce_10000[[#This Row],[City]],F:I,4,FALSE)</f>
        <v>99349.3</v>
      </c>
      <c r="R4769" s="1">
        <f>SUMIF(C:C,ecommerce_10000[[#This Row],[Category]],I:I)</f>
        <v>57542997.559999913</v>
      </c>
      <c r="S4769" s="1">
        <f>SUMIFS(I:I,C:C,C4769)</f>
        <v>57542997.559999913</v>
      </c>
      <c r="T4769" s="1" t="str">
        <f>INDEX(F:F,MATCH(ecommerce_10000[[#This Row],[TotalAmount]],I:I,0))</f>
        <v>Riyadh</v>
      </c>
    </row>
    <row r="4770" spans="1:20" x14ac:dyDescent="0.3">
      <c r="A4770" s="1" t="s">
        <v>4814</v>
      </c>
      <c r="B4770" s="1" t="s">
        <v>49</v>
      </c>
      <c r="C4770" s="1" t="s">
        <v>14</v>
      </c>
      <c r="D4770" s="1" t="s">
        <v>50</v>
      </c>
      <c r="E4770" s="1" t="s">
        <v>47</v>
      </c>
      <c r="F4770" s="1" t="s">
        <v>40</v>
      </c>
      <c r="G4770">
        <v>15802.31</v>
      </c>
      <c r="H4770">
        <v>1</v>
      </c>
      <c r="I4770">
        <v>15802.31</v>
      </c>
      <c r="J4770">
        <v>2.85</v>
      </c>
      <c r="K4770">
        <v>63</v>
      </c>
      <c r="L4770" s="2">
        <v>45397</v>
      </c>
      <c r="O4770" t="str">
        <f>IF(ecommerce_10000[[#This Row],[Platform]]="Souq","sq",ecommerce_10000[[#This Row],[Platform]])</f>
        <v>Amazon</v>
      </c>
      <c r="P4770" t="str">
        <f>IF(E4770="Souq","sq",IF(E4770="Jumia","Jum",E4770))</f>
        <v>Amazon</v>
      </c>
      <c r="Q4770">
        <f>VLOOKUP(ecommerce_10000[[#This Row],[City]],F:I,4,FALSE)</f>
        <v>99349.3</v>
      </c>
      <c r="R4770" s="1">
        <f>SUMIF(C:C,ecommerce_10000[[#This Row],[Category]],I:I)</f>
        <v>92327183.770000085</v>
      </c>
      <c r="S4770" s="1">
        <f>SUMIFS(I:I,C:C,C4770)</f>
        <v>92327183.770000085</v>
      </c>
      <c r="T4770" s="1" t="str">
        <f>INDEX(F:F,MATCH(ecommerce_10000[[#This Row],[TotalAmount]],I:I,0))</f>
        <v>Riyadh</v>
      </c>
    </row>
    <row r="4771" spans="1:20" x14ac:dyDescent="0.3">
      <c r="A4771" s="1" t="s">
        <v>4815</v>
      </c>
      <c r="B4771" s="1" t="s">
        <v>19</v>
      </c>
      <c r="C4771" s="1" t="s">
        <v>20</v>
      </c>
      <c r="D4771" s="1" t="s">
        <v>21</v>
      </c>
      <c r="E4771" s="1" t="s">
        <v>16</v>
      </c>
      <c r="F4771" s="1" t="s">
        <v>40</v>
      </c>
      <c r="G4771">
        <v>10839.64</v>
      </c>
      <c r="H4771">
        <v>4</v>
      </c>
      <c r="I4771">
        <v>43358.559999999998</v>
      </c>
      <c r="J4771">
        <v>3.3</v>
      </c>
      <c r="K4771">
        <v>2134</v>
      </c>
      <c r="L4771" s="2">
        <v>45615</v>
      </c>
      <c r="O4771" t="str">
        <f>IF(ecommerce_10000[[#This Row],[Platform]]="Souq","sq",ecommerce_10000[[#This Row],[Platform]])</f>
        <v>sq</v>
      </c>
      <c r="P4771" t="str">
        <f>IF(E4771="Souq","sq",IF(E4771="Jumia","Jum",E4771))</f>
        <v>sq</v>
      </c>
      <c r="Q4771">
        <f>VLOOKUP(ecommerce_10000[[#This Row],[City]],F:I,4,FALSE)</f>
        <v>99349.3</v>
      </c>
      <c r="R4771" s="1">
        <f>SUMIF(C:C,ecommerce_10000[[#This Row],[Category]],I:I)</f>
        <v>91504159.730000004</v>
      </c>
      <c r="S4771" s="1">
        <f>SUMIFS(I:I,C:C,C4771)</f>
        <v>91504159.730000004</v>
      </c>
      <c r="T4771" s="1" t="str">
        <f>INDEX(F:F,MATCH(ecommerce_10000[[#This Row],[TotalAmount]],I:I,0))</f>
        <v>Riyadh</v>
      </c>
    </row>
    <row r="4772" spans="1:20" x14ac:dyDescent="0.3">
      <c r="A4772" s="1" t="s">
        <v>4816</v>
      </c>
      <c r="B4772" s="1" t="s">
        <v>30</v>
      </c>
      <c r="C4772" s="1" t="s">
        <v>31</v>
      </c>
      <c r="D4772" s="1" t="s">
        <v>32</v>
      </c>
      <c r="E4772" s="1" t="s">
        <v>47</v>
      </c>
      <c r="F4772" s="1" t="s">
        <v>17</v>
      </c>
      <c r="G4772">
        <v>2761.07</v>
      </c>
      <c r="H4772">
        <v>3</v>
      </c>
      <c r="I4772">
        <v>8283.2099999999991</v>
      </c>
      <c r="J4772">
        <v>2.84</v>
      </c>
      <c r="K4772">
        <v>4567</v>
      </c>
      <c r="L4772" s="2">
        <v>45450</v>
      </c>
      <c r="O4772" t="str">
        <f>IF(ecommerce_10000[[#This Row],[Platform]]="Souq","sq",ecommerce_10000[[#This Row],[Platform]])</f>
        <v>Amazon</v>
      </c>
      <c r="P4772" t="str">
        <f>IF(E4772="Souq","sq",IF(E4772="Jumia","Jum",E4772))</f>
        <v>Amazon</v>
      </c>
      <c r="Q4772">
        <f>VLOOKUP(ecommerce_10000[[#This Row],[City]],F:I,4,FALSE)</f>
        <v>16284.02</v>
      </c>
      <c r="R4772" s="1">
        <f>SUMIF(C:C,ecommerce_10000[[#This Row],[Category]],I:I)</f>
        <v>57542997.559999913</v>
      </c>
      <c r="S4772" s="1">
        <f>SUMIFS(I:I,C:C,C4772)</f>
        <v>57542997.559999913</v>
      </c>
      <c r="T4772" s="1" t="str">
        <f>INDEX(F:F,MATCH(ecommerce_10000[[#This Row],[TotalAmount]],I:I,0))</f>
        <v>Cairo</v>
      </c>
    </row>
    <row r="4773" spans="1:20" x14ac:dyDescent="0.3">
      <c r="A4773" s="1" t="s">
        <v>4817</v>
      </c>
      <c r="B4773" s="1" t="s">
        <v>35</v>
      </c>
      <c r="C4773" s="1" t="s">
        <v>14</v>
      </c>
      <c r="D4773" s="1" t="s">
        <v>36</v>
      </c>
      <c r="E4773" s="1" t="s">
        <v>22</v>
      </c>
      <c r="F4773" s="1" t="s">
        <v>62</v>
      </c>
      <c r="G4773">
        <v>14442.64</v>
      </c>
      <c r="H4773">
        <v>4</v>
      </c>
      <c r="I4773">
        <v>57770.559999999998</v>
      </c>
      <c r="J4773">
        <v>2.56</v>
      </c>
      <c r="K4773">
        <v>3526</v>
      </c>
      <c r="L4773" s="2">
        <v>45496</v>
      </c>
      <c r="O4773" t="str">
        <f>IF(ecommerce_10000[[#This Row],[Platform]]="Souq","sq",ecommerce_10000[[#This Row],[Platform]])</f>
        <v>Jumia</v>
      </c>
      <c r="P4773" t="str">
        <f>IF(E4773="Souq","sq",IF(E4773="Jumia","Jum",E4773))</f>
        <v>Jum</v>
      </c>
      <c r="Q4773">
        <f>VLOOKUP(ecommerce_10000[[#This Row],[City]],F:I,4,FALSE)</f>
        <v>27872.98</v>
      </c>
      <c r="R4773" s="1">
        <f>SUMIF(C:C,ecommerce_10000[[#This Row],[Category]],I:I)</f>
        <v>92327183.770000085</v>
      </c>
      <c r="S4773" s="1">
        <f>SUMIFS(I:I,C:C,C4773)</f>
        <v>92327183.770000085</v>
      </c>
      <c r="T4773" s="1" t="str">
        <f>INDEX(F:F,MATCH(ecommerce_10000[[#This Row],[TotalAmount]],I:I,0))</f>
        <v>Giza</v>
      </c>
    </row>
    <row r="4774" spans="1:20" x14ac:dyDescent="0.3">
      <c r="A4774" s="1" t="s">
        <v>4818</v>
      </c>
      <c r="B4774" s="1" t="s">
        <v>35</v>
      </c>
      <c r="C4774" s="1" t="s">
        <v>14</v>
      </c>
      <c r="D4774" s="1" t="s">
        <v>36</v>
      </c>
      <c r="E4774" s="1" t="s">
        <v>22</v>
      </c>
      <c r="F4774" s="1" t="s">
        <v>40</v>
      </c>
      <c r="G4774">
        <v>2786.82</v>
      </c>
      <c r="H4774">
        <v>3</v>
      </c>
      <c r="I4774">
        <v>8360.4599999999991</v>
      </c>
      <c r="J4774">
        <v>3.49</v>
      </c>
      <c r="K4774">
        <v>2010</v>
      </c>
      <c r="L4774" s="2">
        <v>45324</v>
      </c>
      <c r="O4774" t="str">
        <f>IF(ecommerce_10000[[#This Row],[Platform]]="Souq","sq",ecommerce_10000[[#This Row],[Platform]])</f>
        <v>Jumia</v>
      </c>
      <c r="P4774" t="str">
        <f>IF(E4774="Souq","sq",IF(E4774="Jumia","Jum",E4774))</f>
        <v>Jum</v>
      </c>
      <c r="Q4774">
        <f>VLOOKUP(ecommerce_10000[[#This Row],[City]],F:I,4,FALSE)</f>
        <v>99349.3</v>
      </c>
      <c r="R4774" s="1">
        <f>SUMIF(C:C,ecommerce_10000[[#This Row],[Category]],I:I)</f>
        <v>92327183.770000085</v>
      </c>
      <c r="S4774" s="1">
        <f>SUMIFS(I:I,C:C,C4774)</f>
        <v>92327183.770000085</v>
      </c>
      <c r="T4774" s="1" t="str">
        <f>INDEX(F:F,MATCH(ecommerce_10000[[#This Row],[TotalAmount]],I:I,0))</f>
        <v>Riyadh</v>
      </c>
    </row>
    <row r="4775" spans="1:20" x14ac:dyDescent="0.3">
      <c r="A4775" s="1" t="s">
        <v>4819</v>
      </c>
      <c r="B4775" s="1" t="s">
        <v>13</v>
      </c>
      <c r="C4775" s="1" t="s">
        <v>14</v>
      </c>
      <c r="D4775" s="1" t="s">
        <v>15</v>
      </c>
      <c r="E4775" s="1" t="s">
        <v>22</v>
      </c>
      <c r="F4775" s="1" t="s">
        <v>40</v>
      </c>
      <c r="G4775">
        <v>12343.41</v>
      </c>
      <c r="H4775">
        <v>2</v>
      </c>
      <c r="I4775">
        <v>24686.82</v>
      </c>
      <c r="J4775">
        <v>1.2</v>
      </c>
      <c r="K4775">
        <v>2754</v>
      </c>
      <c r="L4775" s="2">
        <v>45526</v>
      </c>
      <c r="O4775" t="str">
        <f>IF(ecommerce_10000[[#This Row],[Platform]]="Souq","sq",ecommerce_10000[[#This Row],[Platform]])</f>
        <v>Jumia</v>
      </c>
      <c r="P4775" t="str">
        <f>IF(E4775="Souq","sq",IF(E4775="Jumia","Jum",E4775))</f>
        <v>Jum</v>
      </c>
      <c r="Q4775">
        <f>VLOOKUP(ecommerce_10000[[#This Row],[City]],F:I,4,FALSE)</f>
        <v>99349.3</v>
      </c>
      <c r="R4775" s="1">
        <f>SUMIF(C:C,ecommerce_10000[[#This Row],[Category]],I:I)</f>
        <v>92327183.770000085</v>
      </c>
      <c r="S4775" s="1">
        <f>SUMIFS(I:I,C:C,C4775)</f>
        <v>92327183.770000085</v>
      </c>
      <c r="T4775" s="1" t="str">
        <f>INDEX(F:F,MATCH(ecommerce_10000[[#This Row],[TotalAmount]],I:I,0))</f>
        <v>Riyadh</v>
      </c>
    </row>
    <row r="4776" spans="1:20" x14ac:dyDescent="0.3">
      <c r="A4776" s="1" t="s">
        <v>4820</v>
      </c>
      <c r="B4776" s="1" t="s">
        <v>19</v>
      </c>
      <c r="C4776" s="1" t="s">
        <v>20</v>
      </c>
      <c r="D4776" s="1" t="s">
        <v>21</v>
      </c>
      <c r="E4776" s="1" t="s">
        <v>16</v>
      </c>
      <c r="F4776" s="1" t="s">
        <v>28</v>
      </c>
      <c r="G4776">
        <v>10893.91</v>
      </c>
      <c r="H4776">
        <v>3</v>
      </c>
      <c r="I4776">
        <v>32681.73</v>
      </c>
      <c r="J4776">
        <v>4.8</v>
      </c>
      <c r="K4776">
        <v>4549</v>
      </c>
      <c r="L4776" s="2">
        <v>45626</v>
      </c>
      <c r="O4776" t="str">
        <f>IF(ecommerce_10000[[#This Row],[Platform]]="Souq","sq",ecommerce_10000[[#This Row],[Platform]])</f>
        <v>sq</v>
      </c>
      <c r="P4776" t="str">
        <f>IF(E4776="Souq","sq",IF(E4776="Jumia","Jum",E4776))</f>
        <v>sq</v>
      </c>
      <c r="Q4776">
        <f>VLOOKUP(ecommerce_10000[[#This Row],[City]],F:I,4,FALSE)</f>
        <v>26648.76</v>
      </c>
      <c r="R4776" s="1">
        <f>SUMIF(C:C,ecommerce_10000[[#This Row],[Category]],I:I)</f>
        <v>91504159.730000004</v>
      </c>
      <c r="S4776" s="1">
        <f>SUMIFS(I:I,C:C,C4776)</f>
        <v>91504159.730000004</v>
      </c>
      <c r="T4776" s="1" t="str">
        <f>INDEX(F:F,MATCH(ecommerce_10000[[#This Row],[TotalAmount]],I:I,0))</f>
        <v>Casablanca</v>
      </c>
    </row>
    <row r="4777" spans="1:20" x14ac:dyDescent="0.3">
      <c r="A4777" s="1" t="s">
        <v>4821</v>
      </c>
      <c r="B4777" s="1" t="s">
        <v>43</v>
      </c>
      <c r="C4777" s="1" t="s">
        <v>44</v>
      </c>
      <c r="D4777" s="1" t="s">
        <v>45</v>
      </c>
      <c r="E4777" s="1" t="s">
        <v>16</v>
      </c>
      <c r="F4777" s="1" t="s">
        <v>62</v>
      </c>
      <c r="G4777">
        <v>17102.39</v>
      </c>
      <c r="H4777">
        <v>4</v>
      </c>
      <c r="I4777">
        <v>68409.56</v>
      </c>
      <c r="J4777">
        <v>2.93</v>
      </c>
      <c r="K4777">
        <v>265</v>
      </c>
      <c r="L4777" s="2">
        <v>45428</v>
      </c>
      <c r="O4777" t="str">
        <f>IF(ecommerce_10000[[#This Row],[Platform]]="Souq","sq",ecommerce_10000[[#This Row],[Platform]])</f>
        <v>sq</v>
      </c>
      <c r="P4777" t="str">
        <f>IF(E4777="Souq","sq",IF(E4777="Jumia","Jum",E4777))</f>
        <v>sq</v>
      </c>
      <c r="Q4777">
        <f>VLOOKUP(ecommerce_10000[[#This Row],[City]],F:I,4,FALSE)</f>
        <v>27872.98</v>
      </c>
      <c r="R4777" s="1">
        <f>SUMIF(C:C,ecommerce_10000[[#This Row],[Category]],I:I)</f>
        <v>31420413.200000018</v>
      </c>
      <c r="S4777" s="1">
        <f>SUMIFS(I:I,C:C,C4777)</f>
        <v>31420413.200000018</v>
      </c>
      <c r="T4777" s="1" t="str">
        <f>INDEX(F:F,MATCH(ecommerce_10000[[#This Row],[TotalAmount]],I:I,0))</f>
        <v>Giza</v>
      </c>
    </row>
    <row r="4778" spans="1:20" x14ac:dyDescent="0.3">
      <c r="A4778" s="1" t="s">
        <v>4822</v>
      </c>
      <c r="B4778" s="1" t="s">
        <v>19</v>
      </c>
      <c r="C4778" s="1" t="s">
        <v>20</v>
      </c>
      <c r="D4778" s="1" t="s">
        <v>21</v>
      </c>
      <c r="E4778" s="1" t="s">
        <v>22</v>
      </c>
      <c r="F4778" s="1" t="s">
        <v>62</v>
      </c>
      <c r="G4778">
        <v>5402.35</v>
      </c>
      <c r="H4778">
        <v>5</v>
      </c>
      <c r="I4778">
        <v>27011.75</v>
      </c>
      <c r="J4778">
        <v>3.33</v>
      </c>
      <c r="K4778">
        <v>3115</v>
      </c>
      <c r="L4778" s="2">
        <v>45387</v>
      </c>
      <c r="O4778" t="str">
        <f>IF(ecommerce_10000[[#This Row],[Platform]]="Souq","sq",ecommerce_10000[[#This Row],[Platform]])</f>
        <v>Jumia</v>
      </c>
      <c r="P4778" t="str">
        <f>IF(E4778="Souq","sq",IF(E4778="Jumia","Jum",E4778))</f>
        <v>Jum</v>
      </c>
      <c r="Q4778">
        <f>VLOOKUP(ecommerce_10000[[#This Row],[City]],F:I,4,FALSE)</f>
        <v>27872.98</v>
      </c>
      <c r="R4778" s="1">
        <f>SUMIF(C:C,ecommerce_10000[[#This Row],[Category]],I:I)</f>
        <v>91504159.730000004</v>
      </c>
      <c r="S4778" s="1">
        <f>SUMIFS(I:I,C:C,C4778)</f>
        <v>91504159.730000004</v>
      </c>
      <c r="T4778" s="1" t="str">
        <f>INDEX(F:F,MATCH(ecommerce_10000[[#This Row],[TotalAmount]],I:I,0))</f>
        <v>Giza</v>
      </c>
    </row>
    <row r="4779" spans="1:20" x14ac:dyDescent="0.3">
      <c r="A4779" s="1" t="s">
        <v>4823</v>
      </c>
      <c r="B4779" s="1" t="s">
        <v>30</v>
      </c>
      <c r="C4779" s="1" t="s">
        <v>31</v>
      </c>
      <c r="D4779" s="1" t="s">
        <v>32</v>
      </c>
      <c r="E4779" s="1" t="s">
        <v>16</v>
      </c>
      <c r="F4779" s="1" t="s">
        <v>23</v>
      </c>
      <c r="G4779">
        <v>16538.02</v>
      </c>
      <c r="H4779">
        <v>4</v>
      </c>
      <c r="I4779">
        <v>66152.08</v>
      </c>
      <c r="J4779">
        <v>2.8</v>
      </c>
      <c r="K4779">
        <v>362</v>
      </c>
      <c r="L4779" s="2">
        <v>45613</v>
      </c>
      <c r="O4779" t="str">
        <f>IF(ecommerce_10000[[#This Row],[Platform]]="Souq","sq",ecommerce_10000[[#This Row],[Platform]])</f>
        <v>sq</v>
      </c>
      <c r="P4779" t="str">
        <f>IF(E4779="Souq","sq",IF(E4779="Jumia","Jum",E4779))</f>
        <v>sq</v>
      </c>
      <c r="Q4779">
        <f>VLOOKUP(ecommerce_10000[[#This Row],[City]],F:I,4,FALSE)</f>
        <v>13290.4</v>
      </c>
      <c r="R4779" s="1">
        <f>SUMIF(C:C,ecommerce_10000[[#This Row],[Category]],I:I)</f>
        <v>57542997.559999913</v>
      </c>
      <c r="S4779" s="1">
        <f>SUMIFS(I:I,C:C,C4779)</f>
        <v>57542997.559999913</v>
      </c>
      <c r="T4779" s="1" t="str">
        <f>INDEX(F:F,MATCH(ecommerce_10000[[#This Row],[TotalAmount]],I:I,0))</f>
        <v>Alexandria</v>
      </c>
    </row>
    <row r="4780" spans="1:20" x14ac:dyDescent="0.3">
      <c r="A4780" s="1" t="s">
        <v>4824</v>
      </c>
      <c r="B4780" s="1" t="s">
        <v>38</v>
      </c>
      <c r="C4780" s="1" t="s">
        <v>20</v>
      </c>
      <c r="D4780" s="1" t="s">
        <v>39</v>
      </c>
      <c r="E4780" s="1" t="s">
        <v>22</v>
      </c>
      <c r="F4780" s="1" t="s">
        <v>33</v>
      </c>
      <c r="G4780">
        <v>6038.7</v>
      </c>
      <c r="H4780">
        <v>3</v>
      </c>
      <c r="I4780">
        <v>18116.099999999999</v>
      </c>
      <c r="J4780">
        <v>4.16</v>
      </c>
      <c r="K4780">
        <v>1202</v>
      </c>
      <c r="L4780" s="2">
        <v>45501</v>
      </c>
      <c r="O4780" t="str">
        <f>IF(ecommerce_10000[[#This Row],[Platform]]="Souq","sq",ecommerce_10000[[#This Row],[Platform]])</f>
        <v>Jumia</v>
      </c>
      <c r="P4780" t="str">
        <f>IF(E4780="Souq","sq",IF(E4780="Jumia","Jum",E4780))</f>
        <v>Jum</v>
      </c>
      <c r="Q4780">
        <f>VLOOKUP(ecommerce_10000[[#This Row],[City]],F:I,4,FALSE)</f>
        <v>3665.44</v>
      </c>
      <c r="R4780" s="1">
        <f>SUMIF(C:C,ecommerce_10000[[#This Row],[Category]],I:I)</f>
        <v>91504159.730000004</v>
      </c>
      <c r="S4780" s="1">
        <f>SUMIFS(I:I,C:C,C4780)</f>
        <v>91504159.730000004</v>
      </c>
      <c r="T4780" s="1" t="str">
        <f>INDEX(F:F,MATCH(ecommerce_10000[[#This Row],[TotalAmount]],I:I,0))</f>
        <v>Dubai</v>
      </c>
    </row>
    <row r="4781" spans="1:20" x14ac:dyDescent="0.3">
      <c r="A4781" s="1" t="s">
        <v>4825</v>
      </c>
      <c r="B4781" s="1" t="s">
        <v>30</v>
      </c>
      <c r="C4781" s="1" t="s">
        <v>31</v>
      </c>
      <c r="D4781" s="1" t="s">
        <v>32</v>
      </c>
      <c r="E4781" s="1" t="s">
        <v>22</v>
      </c>
      <c r="F4781" s="1" t="s">
        <v>17</v>
      </c>
      <c r="G4781">
        <v>5661.19</v>
      </c>
      <c r="H4781">
        <v>5</v>
      </c>
      <c r="I4781">
        <v>28305.95</v>
      </c>
      <c r="J4781">
        <v>3.93</v>
      </c>
      <c r="K4781">
        <v>2112</v>
      </c>
      <c r="L4781" s="2">
        <v>45643</v>
      </c>
      <c r="O4781" t="str">
        <f>IF(ecommerce_10000[[#This Row],[Platform]]="Souq","sq",ecommerce_10000[[#This Row],[Platform]])</f>
        <v>Jumia</v>
      </c>
      <c r="P4781" t="str">
        <f>IF(E4781="Souq","sq",IF(E4781="Jumia","Jum",E4781))</f>
        <v>Jum</v>
      </c>
      <c r="Q4781">
        <f>VLOOKUP(ecommerce_10000[[#This Row],[City]],F:I,4,FALSE)</f>
        <v>16284.02</v>
      </c>
      <c r="R4781" s="1">
        <f>SUMIF(C:C,ecommerce_10000[[#This Row],[Category]],I:I)</f>
        <v>57542997.559999913</v>
      </c>
      <c r="S4781" s="1">
        <f>SUMIFS(I:I,C:C,C4781)</f>
        <v>57542997.559999913</v>
      </c>
      <c r="T4781" s="1" t="str">
        <f>INDEX(F:F,MATCH(ecommerce_10000[[#This Row],[TotalAmount]],I:I,0))</f>
        <v>Cairo</v>
      </c>
    </row>
    <row r="4782" spans="1:20" x14ac:dyDescent="0.3">
      <c r="A4782" s="1" t="s">
        <v>4826</v>
      </c>
      <c r="B4782" s="1" t="s">
        <v>30</v>
      </c>
      <c r="C4782" s="1" t="s">
        <v>31</v>
      </c>
      <c r="D4782" s="1" t="s">
        <v>32</v>
      </c>
      <c r="E4782" s="1" t="s">
        <v>47</v>
      </c>
      <c r="F4782" s="1" t="s">
        <v>17</v>
      </c>
      <c r="G4782">
        <v>19319.740000000002</v>
      </c>
      <c r="H4782">
        <v>4</v>
      </c>
      <c r="I4782">
        <v>77278.960000000006</v>
      </c>
      <c r="J4782">
        <v>2.33</v>
      </c>
      <c r="K4782">
        <v>3354</v>
      </c>
      <c r="L4782" s="2">
        <v>45310</v>
      </c>
      <c r="O4782" t="str">
        <f>IF(ecommerce_10000[[#This Row],[Platform]]="Souq","sq",ecommerce_10000[[#This Row],[Platform]])</f>
        <v>Amazon</v>
      </c>
      <c r="P4782" t="str">
        <f>IF(E4782="Souq","sq",IF(E4782="Jumia","Jum",E4782))</f>
        <v>Amazon</v>
      </c>
      <c r="Q4782">
        <f>VLOOKUP(ecommerce_10000[[#This Row],[City]],F:I,4,FALSE)</f>
        <v>16284.02</v>
      </c>
      <c r="R4782" s="1">
        <f>SUMIF(C:C,ecommerce_10000[[#This Row],[Category]],I:I)</f>
        <v>57542997.559999913</v>
      </c>
      <c r="S4782" s="1">
        <f>SUMIFS(I:I,C:C,C4782)</f>
        <v>57542997.559999913</v>
      </c>
      <c r="T4782" s="1" t="str">
        <f>INDEX(F:F,MATCH(ecommerce_10000[[#This Row],[TotalAmount]],I:I,0))</f>
        <v>Cairo</v>
      </c>
    </row>
    <row r="4783" spans="1:20" x14ac:dyDescent="0.3">
      <c r="A4783" s="1" t="s">
        <v>4827</v>
      </c>
      <c r="B4783" s="1" t="s">
        <v>49</v>
      </c>
      <c r="C4783" s="1" t="s">
        <v>14</v>
      </c>
      <c r="D4783" s="1" t="s">
        <v>50</v>
      </c>
      <c r="E4783" s="1" t="s">
        <v>47</v>
      </c>
      <c r="F4783" s="1" t="s">
        <v>28</v>
      </c>
      <c r="G4783">
        <v>14162.1</v>
      </c>
      <c r="H4783">
        <v>1</v>
      </c>
      <c r="I4783">
        <v>14162.1</v>
      </c>
      <c r="J4783">
        <v>2.37</v>
      </c>
      <c r="K4783">
        <v>2572</v>
      </c>
      <c r="L4783" s="2">
        <v>45546</v>
      </c>
      <c r="O4783" t="str">
        <f>IF(ecommerce_10000[[#This Row],[Platform]]="Souq","sq",ecommerce_10000[[#This Row],[Platform]])</f>
        <v>Amazon</v>
      </c>
      <c r="P4783" t="str">
        <f>IF(E4783="Souq","sq",IF(E4783="Jumia","Jum",E4783))</f>
        <v>Amazon</v>
      </c>
      <c r="Q4783">
        <f>VLOOKUP(ecommerce_10000[[#This Row],[City]],F:I,4,FALSE)</f>
        <v>26648.76</v>
      </c>
      <c r="R4783" s="1">
        <f>SUMIF(C:C,ecommerce_10000[[#This Row],[Category]],I:I)</f>
        <v>92327183.770000085</v>
      </c>
      <c r="S4783" s="1">
        <f>SUMIFS(I:I,C:C,C4783)</f>
        <v>92327183.770000085</v>
      </c>
      <c r="T4783" s="1" t="str">
        <f>INDEX(F:F,MATCH(ecommerce_10000[[#This Row],[TotalAmount]],I:I,0))</f>
        <v>Casablanca</v>
      </c>
    </row>
    <row r="4784" spans="1:20" x14ac:dyDescent="0.3">
      <c r="A4784" s="1" t="s">
        <v>4828</v>
      </c>
      <c r="B4784" s="1" t="s">
        <v>38</v>
      </c>
      <c r="C4784" s="1" t="s">
        <v>20</v>
      </c>
      <c r="D4784" s="1" t="s">
        <v>39</v>
      </c>
      <c r="E4784" s="1" t="s">
        <v>22</v>
      </c>
      <c r="F4784" s="1" t="s">
        <v>17</v>
      </c>
      <c r="G4784">
        <v>9168.48</v>
      </c>
      <c r="H4784">
        <v>3</v>
      </c>
      <c r="I4784">
        <v>27505.439999999999</v>
      </c>
      <c r="J4784">
        <v>3.44</v>
      </c>
      <c r="K4784">
        <v>4466</v>
      </c>
      <c r="L4784" s="2">
        <v>45469</v>
      </c>
      <c r="O4784" t="str">
        <f>IF(ecommerce_10000[[#This Row],[Platform]]="Souq","sq",ecommerce_10000[[#This Row],[Platform]])</f>
        <v>Jumia</v>
      </c>
      <c r="P4784" t="str">
        <f>IF(E4784="Souq","sq",IF(E4784="Jumia","Jum",E4784))</f>
        <v>Jum</v>
      </c>
      <c r="Q4784">
        <f>VLOOKUP(ecommerce_10000[[#This Row],[City]],F:I,4,FALSE)</f>
        <v>16284.02</v>
      </c>
      <c r="R4784" s="1">
        <f>SUMIF(C:C,ecommerce_10000[[#This Row],[Category]],I:I)</f>
        <v>91504159.730000004</v>
      </c>
      <c r="S4784" s="1">
        <f>SUMIFS(I:I,C:C,C4784)</f>
        <v>91504159.730000004</v>
      </c>
      <c r="T4784" s="1" t="str">
        <f>INDEX(F:F,MATCH(ecommerce_10000[[#This Row],[TotalAmount]],I:I,0))</f>
        <v>Cairo</v>
      </c>
    </row>
    <row r="4785" spans="1:20" x14ac:dyDescent="0.3">
      <c r="A4785" s="1" t="s">
        <v>4829</v>
      </c>
      <c r="B4785" s="1" t="s">
        <v>38</v>
      </c>
      <c r="C4785" s="1" t="s">
        <v>20</v>
      </c>
      <c r="D4785" s="1" t="s">
        <v>39</v>
      </c>
      <c r="E4785" s="1" t="s">
        <v>22</v>
      </c>
      <c r="F4785" s="1" t="s">
        <v>40</v>
      </c>
      <c r="G4785">
        <v>10029.42</v>
      </c>
      <c r="H4785">
        <v>2</v>
      </c>
      <c r="I4785">
        <v>20058.84</v>
      </c>
      <c r="J4785">
        <v>3.79</v>
      </c>
      <c r="K4785">
        <v>68</v>
      </c>
      <c r="L4785" s="2">
        <v>45401</v>
      </c>
      <c r="O4785" t="str">
        <f>IF(ecommerce_10000[[#This Row],[Platform]]="Souq","sq",ecommerce_10000[[#This Row],[Platform]])</f>
        <v>Jumia</v>
      </c>
      <c r="P4785" t="str">
        <f>IF(E4785="Souq","sq",IF(E4785="Jumia","Jum",E4785))</f>
        <v>Jum</v>
      </c>
      <c r="Q4785">
        <f>VLOOKUP(ecommerce_10000[[#This Row],[City]],F:I,4,FALSE)</f>
        <v>99349.3</v>
      </c>
      <c r="R4785" s="1">
        <f>SUMIF(C:C,ecommerce_10000[[#This Row],[Category]],I:I)</f>
        <v>91504159.730000004</v>
      </c>
      <c r="S4785" s="1">
        <f>SUMIFS(I:I,C:C,C4785)</f>
        <v>91504159.730000004</v>
      </c>
      <c r="T4785" s="1" t="str">
        <f>INDEX(F:F,MATCH(ecommerce_10000[[#This Row],[TotalAmount]],I:I,0))</f>
        <v>Riyadh</v>
      </c>
    </row>
    <row r="4786" spans="1:20" x14ac:dyDescent="0.3">
      <c r="A4786" s="1" t="s">
        <v>4830</v>
      </c>
      <c r="B4786" s="1" t="s">
        <v>43</v>
      </c>
      <c r="C4786" s="1" t="s">
        <v>44</v>
      </c>
      <c r="D4786" s="1" t="s">
        <v>45</v>
      </c>
      <c r="E4786" s="1" t="s">
        <v>22</v>
      </c>
      <c r="F4786" s="1" t="s">
        <v>62</v>
      </c>
      <c r="G4786">
        <v>11125.77</v>
      </c>
      <c r="H4786">
        <v>2</v>
      </c>
      <c r="I4786">
        <v>22251.54</v>
      </c>
      <c r="J4786">
        <v>2.5299999999999998</v>
      </c>
      <c r="K4786">
        <v>849</v>
      </c>
      <c r="L4786" s="2">
        <v>45421</v>
      </c>
      <c r="O4786" t="str">
        <f>IF(ecommerce_10000[[#This Row],[Platform]]="Souq","sq",ecommerce_10000[[#This Row],[Platform]])</f>
        <v>Jumia</v>
      </c>
      <c r="P4786" t="str">
        <f>IF(E4786="Souq","sq",IF(E4786="Jumia","Jum",E4786))</f>
        <v>Jum</v>
      </c>
      <c r="Q4786">
        <f>VLOOKUP(ecommerce_10000[[#This Row],[City]],F:I,4,FALSE)</f>
        <v>27872.98</v>
      </c>
      <c r="R4786" s="1">
        <f>SUMIF(C:C,ecommerce_10000[[#This Row],[Category]],I:I)</f>
        <v>31420413.200000018</v>
      </c>
      <c r="S4786" s="1">
        <f>SUMIFS(I:I,C:C,C4786)</f>
        <v>31420413.200000018</v>
      </c>
      <c r="T4786" s="1" t="str">
        <f>INDEX(F:F,MATCH(ecommerce_10000[[#This Row],[TotalAmount]],I:I,0))</f>
        <v>Giza</v>
      </c>
    </row>
    <row r="4787" spans="1:20" x14ac:dyDescent="0.3">
      <c r="A4787" s="1" t="s">
        <v>4831</v>
      </c>
      <c r="B4787" s="1" t="s">
        <v>38</v>
      </c>
      <c r="C4787" s="1" t="s">
        <v>20</v>
      </c>
      <c r="D4787" s="1" t="s">
        <v>39</v>
      </c>
      <c r="E4787" s="1" t="s">
        <v>22</v>
      </c>
      <c r="F4787" s="1" t="s">
        <v>28</v>
      </c>
      <c r="G4787">
        <v>12690.26</v>
      </c>
      <c r="H4787">
        <v>1</v>
      </c>
      <c r="I4787">
        <v>12690.26</v>
      </c>
      <c r="J4787">
        <v>1.62</v>
      </c>
      <c r="K4787">
        <v>76</v>
      </c>
      <c r="L4787" s="2">
        <v>45366</v>
      </c>
      <c r="O4787" t="str">
        <f>IF(ecommerce_10000[[#This Row],[Platform]]="Souq","sq",ecommerce_10000[[#This Row],[Platform]])</f>
        <v>Jumia</v>
      </c>
      <c r="P4787" t="str">
        <f>IF(E4787="Souq","sq",IF(E4787="Jumia","Jum",E4787))</f>
        <v>Jum</v>
      </c>
      <c r="Q4787">
        <f>VLOOKUP(ecommerce_10000[[#This Row],[City]],F:I,4,FALSE)</f>
        <v>26648.76</v>
      </c>
      <c r="R4787" s="1">
        <f>SUMIF(C:C,ecommerce_10000[[#This Row],[Category]],I:I)</f>
        <v>91504159.730000004</v>
      </c>
      <c r="S4787" s="1">
        <f>SUMIFS(I:I,C:C,C4787)</f>
        <v>91504159.730000004</v>
      </c>
      <c r="T4787" s="1" t="str">
        <f>INDEX(F:F,MATCH(ecommerce_10000[[#This Row],[TotalAmount]],I:I,0))</f>
        <v>Casablanca</v>
      </c>
    </row>
    <row r="4788" spans="1:20" x14ac:dyDescent="0.3">
      <c r="A4788" s="1" t="s">
        <v>4832</v>
      </c>
      <c r="B4788" s="1" t="s">
        <v>19</v>
      </c>
      <c r="C4788" s="1" t="s">
        <v>20</v>
      </c>
      <c r="D4788" s="1" t="s">
        <v>21</v>
      </c>
      <c r="E4788" s="1" t="s">
        <v>47</v>
      </c>
      <c r="F4788" s="1" t="s">
        <v>17</v>
      </c>
      <c r="G4788">
        <v>11328.01</v>
      </c>
      <c r="H4788">
        <v>4</v>
      </c>
      <c r="I4788">
        <v>45312.04</v>
      </c>
      <c r="J4788">
        <v>1.31</v>
      </c>
      <c r="K4788">
        <v>2386</v>
      </c>
      <c r="L4788" s="2">
        <v>45454</v>
      </c>
      <c r="O4788" t="str">
        <f>IF(ecommerce_10000[[#This Row],[Platform]]="Souq","sq",ecommerce_10000[[#This Row],[Platform]])</f>
        <v>Amazon</v>
      </c>
      <c r="P4788" t="str">
        <f>IF(E4788="Souq","sq",IF(E4788="Jumia","Jum",E4788))</f>
        <v>Amazon</v>
      </c>
      <c r="Q4788">
        <f>VLOOKUP(ecommerce_10000[[#This Row],[City]],F:I,4,FALSE)</f>
        <v>16284.02</v>
      </c>
      <c r="R4788" s="1">
        <f>SUMIF(C:C,ecommerce_10000[[#This Row],[Category]],I:I)</f>
        <v>91504159.730000004</v>
      </c>
      <c r="S4788" s="1">
        <f>SUMIFS(I:I,C:C,C4788)</f>
        <v>91504159.730000004</v>
      </c>
      <c r="T4788" s="1" t="str">
        <f>INDEX(F:F,MATCH(ecommerce_10000[[#This Row],[TotalAmount]],I:I,0))</f>
        <v>Cairo</v>
      </c>
    </row>
    <row r="4789" spans="1:20" x14ac:dyDescent="0.3">
      <c r="A4789" s="1" t="s">
        <v>4833</v>
      </c>
      <c r="B4789" s="1" t="s">
        <v>43</v>
      </c>
      <c r="C4789" s="1" t="s">
        <v>44</v>
      </c>
      <c r="D4789" s="1" t="s">
        <v>45</v>
      </c>
      <c r="E4789" s="1" t="s">
        <v>16</v>
      </c>
      <c r="F4789" s="1" t="s">
        <v>33</v>
      </c>
      <c r="G4789">
        <v>4370.1899999999996</v>
      </c>
      <c r="H4789">
        <v>1</v>
      </c>
      <c r="I4789">
        <v>4370.1899999999996</v>
      </c>
      <c r="J4789">
        <v>2.93</v>
      </c>
      <c r="K4789">
        <v>1665</v>
      </c>
      <c r="L4789" s="2">
        <v>45329</v>
      </c>
      <c r="O4789" t="str">
        <f>IF(ecommerce_10000[[#This Row],[Platform]]="Souq","sq",ecommerce_10000[[#This Row],[Platform]])</f>
        <v>sq</v>
      </c>
      <c r="P4789" t="str">
        <f>IF(E4789="Souq","sq",IF(E4789="Jumia","Jum",E4789))</f>
        <v>sq</v>
      </c>
      <c r="Q4789">
        <f>VLOOKUP(ecommerce_10000[[#This Row],[City]],F:I,4,FALSE)</f>
        <v>3665.44</v>
      </c>
      <c r="R4789" s="1">
        <f>SUMIF(C:C,ecommerce_10000[[#This Row],[Category]],I:I)</f>
        <v>31420413.200000018</v>
      </c>
      <c r="S4789" s="1">
        <f>SUMIFS(I:I,C:C,C4789)</f>
        <v>31420413.200000018</v>
      </c>
      <c r="T4789" s="1" t="str">
        <f>INDEX(F:F,MATCH(ecommerce_10000[[#This Row],[TotalAmount]],I:I,0))</f>
        <v>Dubai</v>
      </c>
    </row>
    <row r="4790" spans="1:20" x14ac:dyDescent="0.3">
      <c r="A4790" s="1" t="s">
        <v>4834</v>
      </c>
      <c r="B4790" s="1" t="s">
        <v>53</v>
      </c>
      <c r="C4790" s="1" t="s">
        <v>31</v>
      </c>
      <c r="D4790" s="1" t="s">
        <v>54</v>
      </c>
      <c r="E4790" s="1" t="s">
        <v>47</v>
      </c>
      <c r="F4790" s="1" t="s">
        <v>23</v>
      </c>
      <c r="G4790">
        <v>309.77999999999997</v>
      </c>
      <c r="H4790">
        <v>3</v>
      </c>
      <c r="I4790">
        <v>929.34</v>
      </c>
      <c r="J4790">
        <v>2.73</v>
      </c>
      <c r="K4790">
        <v>250</v>
      </c>
      <c r="L4790" s="2">
        <v>45616</v>
      </c>
      <c r="O4790" t="str">
        <f>IF(ecommerce_10000[[#This Row],[Platform]]="Souq","sq",ecommerce_10000[[#This Row],[Platform]])</f>
        <v>Amazon</v>
      </c>
      <c r="P4790" t="str">
        <f>IF(E4790="Souq","sq",IF(E4790="Jumia","Jum",E4790))</f>
        <v>Amazon</v>
      </c>
      <c r="Q4790">
        <f>VLOOKUP(ecommerce_10000[[#This Row],[City]],F:I,4,FALSE)</f>
        <v>13290.4</v>
      </c>
      <c r="R4790" s="1">
        <f>SUMIF(C:C,ecommerce_10000[[#This Row],[Category]],I:I)</f>
        <v>57542997.559999913</v>
      </c>
      <c r="S4790" s="1">
        <f>SUMIFS(I:I,C:C,C4790)</f>
        <v>57542997.559999913</v>
      </c>
      <c r="T4790" s="1" t="str">
        <f>INDEX(F:F,MATCH(ecommerce_10000[[#This Row],[TotalAmount]],I:I,0))</f>
        <v>Alexandria</v>
      </c>
    </row>
    <row r="4791" spans="1:20" x14ac:dyDescent="0.3">
      <c r="A4791" s="1" t="s">
        <v>4835</v>
      </c>
      <c r="B4791" s="1" t="s">
        <v>25</v>
      </c>
      <c r="C4791" s="1" t="s">
        <v>26</v>
      </c>
      <c r="D4791" s="1" t="s">
        <v>27</v>
      </c>
      <c r="E4791" s="1" t="s">
        <v>22</v>
      </c>
      <c r="F4791" s="1" t="s">
        <v>17</v>
      </c>
      <c r="G4791">
        <v>9573.32</v>
      </c>
      <c r="H4791">
        <v>3</v>
      </c>
      <c r="I4791">
        <v>28719.96</v>
      </c>
      <c r="J4791">
        <v>1.71</v>
      </c>
      <c r="K4791">
        <v>3885</v>
      </c>
      <c r="L4791" s="2">
        <v>45337</v>
      </c>
      <c r="O4791" t="str">
        <f>IF(ecommerce_10000[[#This Row],[Platform]]="Souq","sq",ecommerce_10000[[#This Row],[Platform]])</f>
        <v>Jumia</v>
      </c>
      <c r="P4791" t="str">
        <f>IF(E4791="Souq","sq",IF(E4791="Jumia","Jum",E4791))</f>
        <v>Jum</v>
      </c>
      <c r="Q4791">
        <f>VLOOKUP(ecommerce_10000[[#This Row],[City]],F:I,4,FALSE)</f>
        <v>16284.02</v>
      </c>
      <c r="R4791" s="1">
        <f>SUMIF(C:C,ecommerce_10000[[#This Row],[Category]],I:I)</f>
        <v>29200970.130000021</v>
      </c>
      <c r="S4791" s="1">
        <f>SUMIFS(I:I,C:C,C4791)</f>
        <v>29200970.130000021</v>
      </c>
      <c r="T4791" s="1" t="str">
        <f>INDEX(F:F,MATCH(ecommerce_10000[[#This Row],[TotalAmount]],I:I,0))</f>
        <v>Cairo</v>
      </c>
    </row>
    <row r="4792" spans="1:20" x14ac:dyDescent="0.3">
      <c r="A4792" s="1" t="s">
        <v>4836</v>
      </c>
      <c r="B4792" s="1" t="s">
        <v>43</v>
      </c>
      <c r="C4792" s="1" t="s">
        <v>44</v>
      </c>
      <c r="D4792" s="1" t="s">
        <v>45</v>
      </c>
      <c r="E4792" s="1" t="s">
        <v>22</v>
      </c>
      <c r="F4792" s="1" t="s">
        <v>33</v>
      </c>
      <c r="G4792">
        <v>7162.99</v>
      </c>
      <c r="H4792">
        <v>3</v>
      </c>
      <c r="I4792">
        <v>21488.97</v>
      </c>
      <c r="J4792">
        <v>4.25</v>
      </c>
      <c r="K4792">
        <v>3594</v>
      </c>
      <c r="L4792" s="2">
        <v>45387</v>
      </c>
      <c r="O4792" t="str">
        <f>IF(ecommerce_10000[[#This Row],[Platform]]="Souq","sq",ecommerce_10000[[#This Row],[Platform]])</f>
        <v>Jumia</v>
      </c>
      <c r="P4792" t="str">
        <f>IF(E4792="Souq","sq",IF(E4792="Jumia","Jum",E4792))</f>
        <v>Jum</v>
      </c>
      <c r="Q4792">
        <f>VLOOKUP(ecommerce_10000[[#This Row],[City]],F:I,4,FALSE)</f>
        <v>3665.44</v>
      </c>
      <c r="R4792" s="1">
        <f>SUMIF(C:C,ecommerce_10000[[#This Row],[Category]],I:I)</f>
        <v>31420413.200000018</v>
      </c>
      <c r="S4792" s="1">
        <f>SUMIFS(I:I,C:C,C4792)</f>
        <v>31420413.200000018</v>
      </c>
      <c r="T4792" s="1" t="str">
        <f>INDEX(F:F,MATCH(ecommerce_10000[[#This Row],[TotalAmount]],I:I,0))</f>
        <v>Dubai</v>
      </c>
    </row>
    <row r="4793" spans="1:20" x14ac:dyDescent="0.3">
      <c r="A4793" s="1" t="s">
        <v>4837</v>
      </c>
      <c r="B4793" s="1" t="s">
        <v>35</v>
      </c>
      <c r="C4793" s="1" t="s">
        <v>14</v>
      </c>
      <c r="D4793" s="1" t="s">
        <v>36</v>
      </c>
      <c r="E4793" s="1" t="s">
        <v>22</v>
      </c>
      <c r="F4793" s="1" t="s">
        <v>17</v>
      </c>
      <c r="G4793">
        <v>10398.39</v>
      </c>
      <c r="H4793">
        <v>3</v>
      </c>
      <c r="I4793">
        <v>31195.17</v>
      </c>
      <c r="J4793">
        <v>3.64</v>
      </c>
      <c r="K4793">
        <v>4695</v>
      </c>
      <c r="L4793" s="2">
        <v>45522</v>
      </c>
      <c r="O4793" t="str">
        <f>IF(ecommerce_10000[[#This Row],[Platform]]="Souq","sq",ecommerce_10000[[#This Row],[Platform]])</f>
        <v>Jumia</v>
      </c>
      <c r="P4793" t="str">
        <f>IF(E4793="Souq","sq",IF(E4793="Jumia","Jum",E4793))</f>
        <v>Jum</v>
      </c>
      <c r="Q4793">
        <f>VLOOKUP(ecommerce_10000[[#This Row],[City]],F:I,4,FALSE)</f>
        <v>16284.02</v>
      </c>
      <c r="R4793" s="1">
        <f>SUMIF(C:C,ecommerce_10000[[#This Row],[Category]],I:I)</f>
        <v>92327183.770000085</v>
      </c>
      <c r="S4793" s="1">
        <f>SUMIFS(I:I,C:C,C4793)</f>
        <v>92327183.770000085</v>
      </c>
      <c r="T4793" s="1" t="str">
        <f>INDEX(F:F,MATCH(ecommerce_10000[[#This Row],[TotalAmount]],I:I,0))</f>
        <v>Cairo</v>
      </c>
    </row>
    <row r="4794" spans="1:20" x14ac:dyDescent="0.3">
      <c r="A4794" s="1" t="s">
        <v>4838</v>
      </c>
      <c r="B4794" s="1" t="s">
        <v>35</v>
      </c>
      <c r="C4794" s="1" t="s">
        <v>14</v>
      </c>
      <c r="D4794" s="1" t="s">
        <v>36</v>
      </c>
      <c r="E4794" s="1" t="s">
        <v>16</v>
      </c>
      <c r="F4794" s="1" t="s">
        <v>17</v>
      </c>
      <c r="G4794">
        <v>9510.2900000000009</v>
      </c>
      <c r="H4794">
        <v>5</v>
      </c>
      <c r="I4794">
        <v>47551.45</v>
      </c>
      <c r="J4794">
        <v>2.54</v>
      </c>
      <c r="K4794">
        <v>4143</v>
      </c>
      <c r="L4794" s="2">
        <v>45517</v>
      </c>
      <c r="O4794" t="str">
        <f>IF(ecommerce_10000[[#This Row],[Platform]]="Souq","sq",ecommerce_10000[[#This Row],[Platform]])</f>
        <v>sq</v>
      </c>
      <c r="P4794" t="str">
        <f>IF(E4794="Souq","sq",IF(E4794="Jumia","Jum",E4794))</f>
        <v>sq</v>
      </c>
      <c r="Q4794">
        <f>VLOOKUP(ecommerce_10000[[#This Row],[City]],F:I,4,FALSE)</f>
        <v>16284.02</v>
      </c>
      <c r="R4794" s="1">
        <f>SUMIF(C:C,ecommerce_10000[[#This Row],[Category]],I:I)</f>
        <v>92327183.770000085</v>
      </c>
      <c r="S4794" s="1">
        <f>SUMIFS(I:I,C:C,C4794)</f>
        <v>92327183.770000085</v>
      </c>
      <c r="T4794" s="1" t="str">
        <f>INDEX(F:F,MATCH(ecommerce_10000[[#This Row],[TotalAmount]],I:I,0))</f>
        <v>Cairo</v>
      </c>
    </row>
    <row r="4795" spans="1:20" x14ac:dyDescent="0.3">
      <c r="A4795" s="1" t="s">
        <v>4839</v>
      </c>
      <c r="B4795" s="1" t="s">
        <v>30</v>
      </c>
      <c r="C4795" s="1" t="s">
        <v>31</v>
      </c>
      <c r="D4795" s="1" t="s">
        <v>32</v>
      </c>
      <c r="E4795" s="1" t="s">
        <v>22</v>
      </c>
      <c r="F4795" s="1" t="s">
        <v>40</v>
      </c>
      <c r="G4795">
        <v>6046.29</v>
      </c>
      <c r="H4795">
        <v>1</v>
      </c>
      <c r="I4795">
        <v>6046.29</v>
      </c>
      <c r="J4795">
        <v>2.3199999999999998</v>
      </c>
      <c r="K4795">
        <v>3825</v>
      </c>
      <c r="L4795" s="2">
        <v>45377</v>
      </c>
      <c r="O4795" t="str">
        <f>IF(ecommerce_10000[[#This Row],[Platform]]="Souq","sq",ecommerce_10000[[#This Row],[Platform]])</f>
        <v>Jumia</v>
      </c>
      <c r="P4795" t="str">
        <f>IF(E4795="Souq","sq",IF(E4795="Jumia","Jum",E4795))</f>
        <v>Jum</v>
      </c>
      <c r="Q4795">
        <f>VLOOKUP(ecommerce_10000[[#This Row],[City]],F:I,4,FALSE)</f>
        <v>99349.3</v>
      </c>
      <c r="R4795" s="1">
        <f>SUMIF(C:C,ecommerce_10000[[#This Row],[Category]],I:I)</f>
        <v>57542997.559999913</v>
      </c>
      <c r="S4795" s="1">
        <f>SUMIFS(I:I,C:C,C4795)</f>
        <v>57542997.559999913</v>
      </c>
      <c r="T4795" s="1" t="str">
        <f>INDEX(F:F,MATCH(ecommerce_10000[[#This Row],[TotalAmount]],I:I,0))</f>
        <v>Riyadh</v>
      </c>
    </row>
    <row r="4796" spans="1:20" x14ac:dyDescent="0.3">
      <c r="A4796" s="1" t="s">
        <v>4840</v>
      </c>
      <c r="B4796" s="1" t="s">
        <v>25</v>
      </c>
      <c r="C4796" s="1" t="s">
        <v>26</v>
      </c>
      <c r="D4796" s="1" t="s">
        <v>27</v>
      </c>
      <c r="E4796" s="1" t="s">
        <v>22</v>
      </c>
      <c r="F4796" s="1" t="s">
        <v>33</v>
      </c>
      <c r="G4796">
        <v>11969.64</v>
      </c>
      <c r="H4796">
        <v>3</v>
      </c>
      <c r="I4796">
        <v>35908.92</v>
      </c>
      <c r="J4796">
        <v>1.53</v>
      </c>
      <c r="K4796">
        <v>2995</v>
      </c>
      <c r="L4796" s="2">
        <v>45590</v>
      </c>
      <c r="O4796" t="str">
        <f>IF(ecommerce_10000[[#This Row],[Platform]]="Souq","sq",ecommerce_10000[[#This Row],[Platform]])</f>
        <v>Jumia</v>
      </c>
      <c r="P4796" t="str">
        <f>IF(E4796="Souq","sq",IF(E4796="Jumia","Jum",E4796))</f>
        <v>Jum</v>
      </c>
      <c r="Q4796">
        <f>VLOOKUP(ecommerce_10000[[#This Row],[City]],F:I,4,FALSE)</f>
        <v>3665.44</v>
      </c>
      <c r="R4796" s="1">
        <f>SUMIF(C:C,ecommerce_10000[[#This Row],[Category]],I:I)</f>
        <v>29200970.130000021</v>
      </c>
      <c r="S4796" s="1">
        <f>SUMIFS(I:I,C:C,C4796)</f>
        <v>29200970.130000021</v>
      </c>
      <c r="T4796" s="1" t="str">
        <f>INDEX(F:F,MATCH(ecommerce_10000[[#This Row],[TotalAmount]],I:I,0))</f>
        <v>Dubai</v>
      </c>
    </row>
    <row r="4797" spans="1:20" x14ac:dyDescent="0.3">
      <c r="A4797" s="1" t="s">
        <v>4841</v>
      </c>
      <c r="B4797" s="1" t="s">
        <v>19</v>
      </c>
      <c r="C4797" s="1" t="s">
        <v>20</v>
      </c>
      <c r="D4797" s="1" t="s">
        <v>21</v>
      </c>
      <c r="E4797" s="1" t="s">
        <v>16</v>
      </c>
      <c r="F4797" s="1" t="s">
        <v>17</v>
      </c>
      <c r="G4797">
        <v>18671.41</v>
      </c>
      <c r="H4797">
        <v>1</v>
      </c>
      <c r="I4797">
        <v>18671.41</v>
      </c>
      <c r="J4797">
        <v>2.9</v>
      </c>
      <c r="K4797">
        <v>1169</v>
      </c>
      <c r="L4797" s="2">
        <v>45315</v>
      </c>
      <c r="O4797" t="str">
        <f>IF(ecommerce_10000[[#This Row],[Platform]]="Souq","sq",ecommerce_10000[[#This Row],[Platform]])</f>
        <v>sq</v>
      </c>
      <c r="P4797" t="str">
        <f>IF(E4797="Souq","sq",IF(E4797="Jumia","Jum",E4797))</f>
        <v>sq</v>
      </c>
      <c r="Q4797">
        <f>VLOOKUP(ecommerce_10000[[#This Row],[City]],F:I,4,FALSE)</f>
        <v>16284.02</v>
      </c>
      <c r="R4797" s="1">
        <f>SUMIF(C:C,ecommerce_10000[[#This Row],[Category]],I:I)</f>
        <v>91504159.730000004</v>
      </c>
      <c r="S4797" s="1">
        <f>SUMIFS(I:I,C:C,C4797)</f>
        <v>91504159.730000004</v>
      </c>
      <c r="T4797" s="1" t="str">
        <f>INDEX(F:F,MATCH(ecommerce_10000[[#This Row],[TotalAmount]],I:I,0))</f>
        <v>Cairo</v>
      </c>
    </row>
    <row r="4798" spans="1:20" x14ac:dyDescent="0.3">
      <c r="A4798" s="1" t="s">
        <v>4842</v>
      </c>
      <c r="B4798" s="1" t="s">
        <v>38</v>
      </c>
      <c r="C4798" s="1" t="s">
        <v>20</v>
      </c>
      <c r="D4798" s="1" t="s">
        <v>39</v>
      </c>
      <c r="E4798" s="1" t="s">
        <v>22</v>
      </c>
      <c r="F4798" s="1" t="s">
        <v>62</v>
      </c>
      <c r="G4798">
        <v>13250.44</v>
      </c>
      <c r="H4798">
        <v>5</v>
      </c>
      <c r="I4798">
        <v>66252.2</v>
      </c>
      <c r="J4798">
        <v>3.86</v>
      </c>
      <c r="K4798">
        <v>1239</v>
      </c>
      <c r="L4798" s="2">
        <v>45323</v>
      </c>
      <c r="O4798" t="str">
        <f>IF(ecommerce_10000[[#This Row],[Platform]]="Souq","sq",ecommerce_10000[[#This Row],[Platform]])</f>
        <v>Jumia</v>
      </c>
      <c r="P4798" t="str">
        <f>IF(E4798="Souq","sq",IF(E4798="Jumia","Jum",E4798))</f>
        <v>Jum</v>
      </c>
      <c r="Q4798">
        <f>VLOOKUP(ecommerce_10000[[#This Row],[City]],F:I,4,FALSE)</f>
        <v>27872.98</v>
      </c>
      <c r="R4798" s="1">
        <f>SUMIF(C:C,ecommerce_10000[[#This Row],[Category]],I:I)</f>
        <v>91504159.730000004</v>
      </c>
      <c r="S4798" s="1">
        <f>SUMIFS(I:I,C:C,C4798)</f>
        <v>91504159.730000004</v>
      </c>
      <c r="T4798" s="1" t="str">
        <f>INDEX(F:F,MATCH(ecommerce_10000[[#This Row],[TotalAmount]],I:I,0))</f>
        <v>Giza</v>
      </c>
    </row>
    <row r="4799" spans="1:20" x14ac:dyDescent="0.3">
      <c r="A4799" s="1" t="s">
        <v>4843</v>
      </c>
      <c r="B4799" s="1" t="s">
        <v>13</v>
      </c>
      <c r="C4799" s="1" t="s">
        <v>14</v>
      </c>
      <c r="D4799" s="1" t="s">
        <v>15</v>
      </c>
      <c r="E4799" s="1" t="s">
        <v>22</v>
      </c>
      <c r="F4799" s="1" t="s">
        <v>23</v>
      </c>
      <c r="G4799">
        <v>13076.94</v>
      </c>
      <c r="H4799">
        <v>3</v>
      </c>
      <c r="I4799">
        <v>39230.82</v>
      </c>
      <c r="J4799">
        <v>3.24</v>
      </c>
      <c r="K4799">
        <v>1037</v>
      </c>
      <c r="L4799" s="2">
        <v>45532</v>
      </c>
      <c r="O4799" t="str">
        <f>IF(ecommerce_10000[[#This Row],[Platform]]="Souq","sq",ecommerce_10000[[#This Row],[Platform]])</f>
        <v>Jumia</v>
      </c>
      <c r="P4799" t="str">
        <f>IF(E4799="Souq","sq",IF(E4799="Jumia","Jum",E4799))</f>
        <v>Jum</v>
      </c>
      <c r="Q4799">
        <f>VLOOKUP(ecommerce_10000[[#This Row],[City]],F:I,4,FALSE)</f>
        <v>13290.4</v>
      </c>
      <c r="R4799" s="1">
        <f>SUMIF(C:C,ecommerce_10000[[#This Row],[Category]],I:I)</f>
        <v>92327183.770000085</v>
      </c>
      <c r="S4799" s="1">
        <f>SUMIFS(I:I,C:C,C4799)</f>
        <v>92327183.770000085</v>
      </c>
      <c r="T4799" s="1" t="str">
        <f>INDEX(F:F,MATCH(ecommerce_10000[[#This Row],[TotalAmount]],I:I,0))</f>
        <v>Alexandria</v>
      </c>
    </row>
    <row r="4800" spans="1:20" x14ac:dyDescent="0.3">
      <c r="A4800" s="1" t="s">
        <v>4844</v>
      </c>
      <c r="B4800" s="1" t="s">
        <v>53</v>
      </c>
      <c r="C4800" s="1" t="s">
        <v>31</v>
      </c>
      <c r="D4800" s="1" t="s">
        <v>54</v>
      </c>
      <c r="E4800" s="1" t="s">
        <v>16</v>
      </c>
      <c r="F4800" s="1" t="s">
        <v>17</v>
      </c>
      <c r="G4800">
        <v>1448.7</v>
      </c>
      <c r="H4800">
        <v>1</v>
      </c>
      <c r="I4800">
        <v>1448.7</v>
      </c>
      <c r="J4800">
        <v>1.03</v>
      </c>
      <c r="K4800">
        <v>4299</v>
      </c>
      <c r="L4800" s="2">
        <v>45607</v>
      </c>
      <c r="O4800" t="str">
        <f>IF(ecommerce_10000[[#This Row],[Platform]]="Souq","sq",ecommerce_10000[[#This Row],[Platform]])</f>
        <v>sq</v>
      </c>
      <c r="P4800" t="str">
        <f>IF(E4800="Souq","sq",IF(E4800="Jumia","Jum",E4800))</f>
        <v>sq</v>
      </c>
      <c r="Q4800">
        <f>VLOOKUP(ecommerce_10000[[#This Row],[City]],F:I,4,FALSE)</f>
        <v>16284.02</v>
      </c>
      <c r="R4800" s="1">
        <f>SUMIF(C:C,ecommerce_10000[[#This Row],[Category]],I:I)</f>
        <v>57542997.559999913</v>
      </c>
      <c r="S4800" s="1">
        <f>SUMIFS(I:I,C:C,C4800)</f>
        <v>57542997.559999913</v>
      </c>
      <c r="T4800" s="1" t="str">
        <f>INDEX(F:F,MATCH(ecommerce_10000[[#This Row],[TotalAmount]],I:I,0))</f>
        <v>Cairo</v>
      </c>
    </row>
    <row r="4801" spans="1:20" x14ac:dyDescent="0.3">
      <c r="A4801" s="1" t="s">
        <v>4845</v>
      </c>
      <c r="B4801" s="1" t="s">
        <v>13</v>
      </c>
      <c r="C4801" s="1" t="s">
        <v>14</v>
      </c>
      <c r="D4801" s="1" t="s">
        <v>15</v>
      </c>
      <c r="E4801" s="1" t="s">
        <v>47</v>
      </c>
      <c r="F4801" s="1" t="s">
        <v>33</v>
      </c>
      <c r="G4801">
        <v>6376.56</v>
      </c>
      <c r="H4801">
        <v>1</v>
      </c>
      <c r="I4801">
        <v>6376.56</v>
      </c>
      <c r="J4801">
        <v>3.36</v>
      </c>
      <c r="K4801">
        <v>3970</v>
      </c>
      <c r="L4801" s="2">
        <v>45439</v>
      </c>
      <c r="O4801" t="str">
        <f>IF(ecommerce_10000[[#This Row],[Platform]]="Souq","sq",ecommerce_10000[[#This Row],[Platform]])</f>
        <v>Amazon</v>
      </c>
      <c r="P4801" t="str">
        <f>IF(E4801="Souq","sq",IF(E4801="Jumia","Jum",E4801))</f>
        <v>Amazon</v>
      </c>
      <c r="Q4801">
        <f>VLOOKUP(ecommerce_10000[[#This Row],[City]],F:I,4,FALSE)</f>
        <v>3665.44</v>
      </c>
      <c r="R4801" s="1">
        <f>SUMIF(C:C,ecommerce_10000[[#This Row],[Category]],I:I)</f>
        <v>92327183.770000085</v>
      </c>
      <c r="S4801" s="1">
        <f>SUMIFS(I:I,C:C,C4801)</f>
        <v>92327183.770000085</v>
      </c>
      <c r="T4801" s="1" t="str">
        <f>INDEX(F:F,MATCH(ecommerce_10000[[#This Row],[TotalAmount]],I:I,0))</f>
        <v>Dubai</v>
      </c>
    </row>
    <row r="4802" spans="1:20" x14ac:dyDescent="0.3">
      <c r="A4802" s="1" t="s">
        <v>4846</v>
      </c>
      <c r="B4802" s="1" t="s">
        <v>53</v>
      </c>
      <c r="C4802" s="1" t="s">
        <v>31</v>
      </c>
      <c r="D4802" s="1" t="s">
        <v>54</v>
      </c>
      <c r="E4802" s="1" t="s">
        <v>16</v>
      </c>
      <c r="F4802" s="1" t="s">
        <v>28</v>
      </c>
      <c r="G4802">
        <v>1242</v>
      </c>
      <c r="H4802">
        <v>1</v>
      </c>
      <c r="I4802">
        <v>1242</v>
      </c>
      <c r="J4802">
        <v>4.3</v>
      </c>
      <c r="K4802">
        <v>1589</v>
      </c>
      <c r="L4802" s="2">
        <v>45405</v>
      </c>
      <c r="O4802" t="str">
        <f>IF(ecommerce_10000[[#This Row],[Platform]]="Souq","sq",ecommerce_10000[[#This Row],[Platform]])</f>
        <v>sq</v>
      </c>
      <c r="P4802" t="str">
        <f>IF(E4802="Souq","sq",IF(E4802="Jumia","Jum",E4802))</f>
        <v>sq</v>
      </c>
      <c r="Q4802">
        <f>VLOOKUP(ecommerce_10000[[#This Row],[City]],F:I,4,FALSE)</f>
        <v>26648.76</v>
      </c>
      <c r="R4802" s="1">
        <f>SUMIF(C:C,ecommerce_10000[[#This Row],[Category]],I:I)</f>
        <v>57542997.559999913</v>
      </c>
      <c r="S4802" s="1">
        <f>SUMIFS(I:I,C:C,C4802)</f>
        <v>57542997.559999913</v>
      </c>
      <c r="T4802" s="1" t="str">
        <f>INDEX(F:F,MATCH(ecommerce_10000[[#This Row],[TotalAmount]],I:I,0))</f>
        <v>Casablanca</v>
      </c>
    </row>
    <row r="4803" spans="1:20" x14ac:dyDescent="0.3">
      <c r="A4803" s="1" t="s">
        <v>4847</v>
      </c>
      <c r="B4803" s="1" t="s">
        <v>30</v>
      </c>
      <c r="C4803" s="1" t="s">
        <v>31</v>
      </c>
      <c r="D4803" s="1" t="s">
        <v>32</v>
      </c>
      <c r="E4803" s="1" t="s">
        <v>16</v>
      </c>
      <c r="F4803" s="1" t="s">
        <v>40</v>
      </c>
      <c r="G4803">
        <v>6591.63</v>
      </c>
      <c r="H4803">
        <v>1</v>
      </c>
      <c r="I4803">
        <v>6591.63</v>
      </c>
      <c r="J4803">
        <v>1.34</v>
      </c>
      <c r="K4803">
        <v>4986</v>
      </c>
      <c r="L4803" s="2">
        <v>45569</v>
      </c>
      <c r="O4803" t="str">
        <f>IF(ecommerce_10000[[#This Row],[Platform]]="Souq","sq",ecommerce_10000[[#This Row],[Platform]])</f>
        <v>sq</v>
      </c>
      <c r="P4803" t="str">
        <f>IF(E4803="Souq","sq",IF(E4803="Jumia","Jum",E4803))</f>
        <v>sq</v>
      </c>
      <c r="Q4803">
        <f>VLOOKUP(ecommerce_10000[[#This Row],[City]],F:I,4,FALSE)</f>
        <v>99349.3</v>
      </c>
      <c r="R4803" s="1">
        <f>SUMIF(C:C,ecommerce_10000[[#This Row],[Category]],I:I)</f>
        <v>57542997.559999913</v>
      </c>
      <c r="S4803" s="1">
        <f>SUMIFS(I:I,C:C,C4803)</f>
        <v>57542997.559999913</v>
      </c>
      <c r="T4803" s="1" t="str">
        <f>INDEX(F:F,MATCH(ecommerce_10000[[#This Row],[TotalAmount]],I:I,0))</f>
        <v>Riyadh</v>
      </c>
    </row>
    <row r="4804" spans="1:20" x14ac:dyDescent="0.3">
      <c r="A4804" s="1" t="s">
        <v>4848</v>
      </c>
      <c r="B4804" s="1" t="s">
        <v>35</v>
      </c>
      <c r="C4804" s="1" t="s">
        <v>14</v>
      </c>
      <c r="D4804" s="1" t="s">
        <v>36</v>
      </c>
      <c r="E4804" s="1" t="s">
        <v>16</v>
      </c>
      <c r="F4804" s="1" t="s">
        <v>23</v>
      </c>
      <c r="G4804">
        <v>15504.2</v>
      </c>
      <c r="H4804">
        <v>3</v>
      </c>
      <c r="I4804">
        <v>46512.6</v>
      </c>
      <c r="J4804">
        <v>3.64</v>
      </c>
      <c r="K4804">
        <v>3915</v>
      </c>
      <c r="L4804" s="2">
        <v>45620</v>
      </c>
      <c r="O4804" t="str">
        <f>IF(ecommerce_10000[[#This Row],[Platform]]="Souq","sq",ecommerce_10000[[#This Row],[Platform]])</f>
        <v>sq</v>
      </c>
      <c r="P4804" t="str">
        <f>IF(E4804="Souq","sq",IF(E4804="Jumia","Jum",E4804))</f>
        <v>sq</v>
      </c>
      <c r="Q4804">
        <f>VLOOKUP(ecommerce_10000[[#This Row],[City]],F:I,4,FALSE)</f>
        <v>13290.4</v>
      </c>
      <c r="R4804" s="1">
        <f>SUMIF(C:C,ecommerce_10000[[#This Row],[Category]],I:I)</f>
        <v>92327183.770000085</v>
      </c>
      <c r="S4804" s="1">
        <f>SUMIFS(I:I,C:C,C4804)</f>
        <v>92327183.770000085</v>
      </c>
      <c r="T4804" s="1" t="str">
        <f>INDEX(F:F,MATCH(ecommerce_10000[[#This Row],[TotalAmount]],I:I,0))</f>
        <v>Alexandria</v>
      </c>
    </row>
    <row r="4805" spans="1:20" x14ac:dyDescent="0.3">
      <c r="A4805" s="1" t="s">
        <v>4849</v>
      </c>
      <c r="B4805" s="1" t="s">
        <v>25</v>
      </c>
      <c r="C4805" s="1" t="s">
        <v>26</v>
      </c>
      <c r="D4805" s="1" t="s">
        <v>27</v>
      </c>
      <c r="E4805" s="1" t="s">
        <v>47</v>
      </c>
      <c r="F4805" s="1" t="s">
        <v>40</v>
      </c>
      <c r="G4805">
        <v>808.97</v>
      </c>
      <c r="H4805">
        <v>4</v>
      </c>
      <c r="I4805">
        <v>3235.88</v>
      </c>
      <c r="J4805">
        <v>4.3899999999999997</v>
      </c>
      <c r="K4805">
        <v>1007</v>
      </c>
      <c r="L4805" s="2">
        <v>45638</v>
      </c>
      <c r="O4805" t="str">
        <f>IF(ecommerce_10000[[#This Row],[Platform]]="Souq","sq",ecommerce_10000[[#This Row],[Platform]])</f>
        <v>Amazon</v>
      </c>
      <c r="P4805" t="str">
        <f>IF(E4805="Souq","sq",IF(E4805="Jumia","Jum",E4805))</f>
        <v>Amazon</v>
      </c>
      <c r="Q4805">
        <f>VLOOKUP(ecommerce_10000[[#This Row],[City]],F:I,4,FALSE)</f>
        <v>99349.3</v>
      </c>
      <c r="R4805" s="1">
        <f>SUMIF(C:C,ecommerce_10000[[#This Row],[Category]],I:I)</f>
        <v>29200970.130000021</v>
      </c>
      <c r="S4805" s="1">
        <f>SUMIFS(I:I,C:C,C4805)</f>
        <v>29200970.130000021</v>
      </c>
      <c r="T4805" s="1" t="str">
        <f>INDEX(F:F,MATCH(ecommerce_10000[[#This Row],[TotalAmount]],I:I,0))</f>
        <v>Riyadh</v>
      </c>
    </row>
    <row r="4806" spans="1:20" x14ac:dyDescent="0.3">
      <c r="A4806" s="1" t="s">
        <v>4850</v>
      </c>
      <c r="B4806" s="1" t="s">
        <v>13</v>
      </c>
      <c r="C4806" s="1" t="s">
        <v>14</v>
      </c>
      <c r="D4806" s="1" t="s">
        <v>15</v>
      </c>
      <c r="E4806" s="1" t="s">
        <v>22</v>
      </c>
      <c r="F4806" s="1" t="s">
        <v>17</v>
      </c>
      <c r="G4806">
        <v>7663.86</v>
      </c>
      <c r="H4806">
        <v>4</v>
      </c>
      <c r="I4806">
        <v>30655.439999999999</v>
      </c>
      <c r="J4806">
        <v>2.4500000000000002</v>
      </c>
      <c r="K4806">
        <v>1950</v>
      </c>
      <c r="L4806" s="2">
        <v>45628</v>
      </c>
      <c r="O4806" t="str">
        <f>IF(ecommerce_10000[[#This Row],[Platform]]="Souq","sq",ecommerce_10000[[#This Row],[Platform]])</f>
        <v>Jumia</v>
      </c>
      <c r="P4806" t="str">
        <f>IF(E4806="Souq","sq",IF(E4806="Jumia","Jum",E4806))</f>
        <v>Jum</v>
      </c>
      <c r="Q4806">
        <f>VLOOKUP(ecommerce_10000[[#This Row],[City]],F:I,4,FALSE)</f>
        <v>16284.02</v>
      </c>
      <c r="R4806" s="1">
        <f>SUMIF(C:C,ecommerce_10000[[#This Row],[Category]],I:I)</f>
        <v>92327183.770000085</v>
      </c>
      <c r="S4806" s="1">
        <f>SUMIFS(I:I,C:C,C4806)</f>
        <v>92327183.770000085</v>
      </c>
      <c r="T4806" s="1" t="str">
        <f>INDEX(F:F,MATCH(ecommerce_10000[[#This Row],[TotalAmount]],I:I,0))</f>
        <v>Cairo</v>
      </c>
    </row>
    <row r="4807" spans="1:20" x14ac:dyDescent="0.3">
      <c r="A4807" s="1" t="s">
        <v>4851</v>
      </c>
      <c r="B4807" s="1" t="s">
        <v>65</v>
      </c>
      <c r="C4807" s="1" t="s">
        <v>20</v>
      </c>
      <c r="D4807" s="1" t="s">
        <v>66</v>
      </c>
      <c r="E4807" s="1" t="s">
        <v>47</v>
      </c>
      <c r="F4807" s="1" t="s">
        <v>62</v>
      </c>
      <c r="G4807">
        <v>10593.49</v>
      </c>
      <c r="H4807">
        <v>1</v>
      </c>
      <c r="I4807">
        <v>10593.49</v>
      </c>
      <c r="J4807">
        <v>1.79</v>
      </c>
      <c r="K4807">
        <v>596</v>
      </c>
      <c r="L4807" s="2">
        <v>45377</v>
      </c>
      <c r="O4807" t="str">
        <f>IF(ecommerce_10000[[#This Row],[Platform]]="Souq","sq",ecommerce_10000[[#This Row],[Platform]])</f>
        <v>Amazon</v>
      </c>
      <c r="P4807" t="str">
        <f>IF(E4807="Souq","sq",IF(E4807="Jumia","Jum",E4807))</f>
        <v>Amazon</v>
      </c>
      <c r="Q4807">
        <f>VLOOKUP(ecommerce_10000[[#This Row],[City]],F:I,4,FALSE)</f>
        <v>27872.98</v>
      </c>
      <c r="R4807" s="1">
        <f>SUMIF(C:C,ecommerce_10000[[#This Row],[Category]],I:I)</f>
        <v>91504159.730000004</v>
      </c>
      <c r="S4807" s="1">
        <f>SUMIFS(I:I,C:C,C4807)</f>
        <v>91504159.730000004</v>
      </c>
      <c r="T4807" s="1" t="str">
        <f>INDEX(F:F,MATCH(ecommerce_10000[[#This Row],[TotalAmount]],I:I,0))</f>
        <v>Giza</v>
      </c>
    </row>
    <row r="4808" spans="1:20" x14ac:dyDescent="0.3">
      <c r="A4808" s="1" t="s">
        <v>4852</v>
      </c>
      <c r="B4808" s="1" t="s">
        <v>49</v>
      </c>
      <c r="C4808" s="1" t="s">
        <v>14</v>
      </c>
      <c r="D4808" s="1" t="s">
        <v>50</v>
      </c>
      <c r="E4808" s="1" t="s">
        <v>16</v>
      </c>
      <c r="F4808" s="1" t="s">
        <v>23</v>
      </c>
      <c r="G4808">
        <v>13858.95</v>
      </c>
      <c r="H4808">
        <v>4</v>
      </c>
      <c r="I4808">
        <v>55435.8</v>
      </c>
      <c r="J4808">
        <v>4.63</v>
      </c>
      <c r="K4808">
        <v>2543</v>
      </c>
      <c r="L4808" s="2">
        <v>45300</v>
      </c>
      <c r="O4808" t="str">
        <f>IF(ecommerce_10000[[#This Row],[Platform]]="Souq","sq",ecommerce_10000[[#This Row],[Platform]])</f>
        <v>sq</v>
      </c>
      <c r="P4808" t="str">
        <f>IF(E4808="Souq","sq",IF(E4808="Jumia","Jum",E4808))</f>
        <v>sq</v>
      </c>
      <c r="Q4808">
        <f>VLOOKUP(ecommerce_10000[[#This Row],[City]],F:I,4,FALSE)</f>
        <v>13290.4</v>
      </c>
      <c r="R4808" s="1">
        <f>SUMIF(C:C,ecommerce_10000[[#This Row],[Category]],I:I)</f>
        <v>92327183.770000085</v>
      </c>
      <c r="S4808" s="1">
        <f>SUMIFS(I:I,C:C,C4808)</f>
        <v>92327183.770000085</v>
      </c>
      <c r="T4808" s="1" t="str">
        <f>INDEX(F:F,MATCH(ecommerce_10000[[#This Row],[TotalAmount]],I:I,0))</f>
        <v>Alexandria</v>
      </c>
    </row>
    <row r="4809" spans="1:20" x14ac:dyDescent="0.3">
      <c r="A4809" s="1" t="s">
        <v>4853</v>
      </c>
      <c r="B4809" s="1" t="s">
        <v>13</v>
      </c>
      <c r="C4809" s="1" t="s">
        <v>14</v>
      </c>
      <c r="D4809" s="1" t="s">
        <v>15</v>
      </c>
      <c r="E4809" s="1" t="s">
        <v>16</v>
      </c>
      <c r="F4809" s="1" t="s">
        <v>17</v>
      </c>
      <c r="G4809">
        <v>5663.84</v>
      </c>
      <c r="H4809">
        <v>1</v>
      </c>
      <c r="I4809">
        <v>5663.84</v>
      </c>
      <c r="J4809">
        <v>2.13</v>
      </c>
      <c r="K4809">
        <v>1901</v>
      </c>
      <c r="L4809" s="2">
        <v>45567</v>
      </c>
      <c r="O4809" t="str">
        <f>IF(ecommerce_10000[[#This Row],[Platform]]="Souq","sq",ecommerce_10000[[#This Row],[Platform]])</f>
        <v>sq</v>
      </c>
      <c r="P4809" t="str">
        <f>IF(E4809="Souq","sq",IF(E4809="Jumia","Jum",E4809))</f>
        <v>sq</v>
      </c>
      <c r="Q4809">
        <f>VLOOKUP(ecommerce_10000[[#This Row],[City]],F:I,4,FALSE)</f>
        <v>16284.02</v>
      </c>
      <c r="R4809" s="1">
        <f>SUMIF(C:C,ecommerce_10000[[#This Row],[Category]],I:I)</f>
        <v>92327183.770000085</v>
      </c>
      <c r="S4809" s="1">
        <f>SUMIFS(I:I,C:C,C4809)</f>
        <v>92327183.770000085</v>
      </c>
      <c r="T4809" s="1" t="str">
        <f>INDEX(F:F,MATCH(ecommerce_10000[[#This Row],[TotalAmount]],I:I,0))</f>
        <v>Cairo</v>
      </c>
    </row>
    <row r="4810" spans="1:20" x14ac:dyDescent="0.3">
      <c r="A4810" s="1" t="s">
        <v>4854</v>
      </c>
      <c r="B4810" s="1" t="s">
        <v>49</v>
      </c>
      <c r="C4810" s="1" t="s">
        <v>14</v>
      </c>
      <c r="D4810" s="1" t="s">
        <v>50</v>
      </c>
      <c r="E4810" s="1" t="s">
        <v>47</v>
      </c>
      <c r="F4810" s="1" t="s">
        <v>28</v>
      </c>
      <c r="G4810">
        <v>7606.72</v>
      </c>
      <c r="H4810">
        <v>4</v>
      </c>
      <c r="I4810">
        <v>30426.880000000001</v>
      </c>
      <c r="J4810">
        <v>4.62</v>
      </c>
      <c r="K4810">
        <v>4058</v>
      </c>
      <c r="L4810" s="2">
        <v>45351</v>
      </c>
      <c r="O4810" t="str">
        <f>IF(ecommerce_10000[[#This Row],[Platform]]="Souq","sq",ecommerce_10000[[#This Row],[Platform]])</f>
        <v>Amazon</v>
      </c>
      <c r="P4810" t="str">
        <f>IF(E4810="Souq","sq",IF(E4810="Jumia","Jum",E4810))</f>
        <v>Amazon</v>
      </c>
      <c r="Q4810">
        <f>VLOOKUP(ecommerce_10000[[#This Row],[City]],F:I,4,FALSE)</f>
        <v>26648.76</v>
      </c>
      <c r="R4810" s="1">
        <f>SUMIF(C:C,ecommerce_10000[[#This Row],[Category]],I:I)</f>
        <v>92327183.770000085</v>
      </c>
      <c r="S4810" s="1">
        <f>SUMIFS(I:I,C:C,C4810)</f>
        <v>92327183.770000085</v>
      </c>
      <c r="T4810" s="1" t="str">
        <f>INDEX(F:F,MATCH(ecommerce_10000[[#This Row],[TotalAmount]],I:I,0))</f>
        <v>Casablanca</v>
      </c>
    </row>
    <row r="4811" spans="1:20" x14ac:dyDescent="0.3">
      <c r="A4811" s="1" t="s">
        <v>4855</v>
      </c>
      <c r="B4811" s="1" t="s">
        <v>13</v>
      </c>
      <c r="C4811" s="1" t="s">
        <v>14</v>
      </c>
      <c r="D4811" s="1" t="s">
        <v>15</v>
      </c>
      <c r="E4811" s="1" t="s">
        <v>22</v>
      </c>
      <c r="F4811" s="1" t="s">
        <v>17</v>
      </c>
      <c r="G4811">
        <v>18845.98</v>
      </c>
      <c r="H4811">
        <v>2</v>
      </c>
      <c r="I4811">
        <v>37691.96</v>
      </c>
      <c r="J4811">
        <v>2.19</v>
      </c>
      <c r="K4811">
        <v>2943</v>
      </c>
      <c r="L4811" s="2">
        <v>45335</v>
      </c>
      <c r="O4811" t="str">
        <f>IF(ecommerce_10000[[#This Row],[Platform]]="Souq","sq",ecommerce_10000[[#This Row],[Platform]])</f>
        <v>Jumia</v>
      </c>
      <c r="P4811" t="str">
        <f>IF(E4811="Souq","sq",IF(E4811="Jumia","Jum",E4811))</f>
        <v>Jum</v>
      </c>
      <c r="Q4811">
        <f>VLOOKUP(ecommerce_10000[[#This Row],[City]],F:I,4,FALSE)</f>
        <v>16284.02</v>
      </c>
      <c r="R4811" s="1">
        <f>SUMIF(C:C,ecommerce_10000[[#This Row],[Category]],I:I)</f>
        <v>92327183.770000085</v>
      </c>
      <c r="S4811" s="1">
        <f>SUMIFS(I:I,C:C,C4811)</f>
        <v>92327183.770000085</v>
      </c>
      <c r="T4811" s="1" t="str">
        <f>INDEX(F:F,MATCH(ecommerce_10000[[#This Row],[TotalAmount]],I:I,0))</f>
        <v>Cairo</v>
      </c>
    </row>
    <row r="4812" spans="1:20" x14ac:dyDescent="0.3">
      <c r="A4812" s="1" t="s">
        <v>4856</v>
      </c>
      <c r="B4812" s="1" t="s">
        <v>65</v>
      </c>
      <c r="C4812" s="1" t="s">
        <v>20</v>
      </c>
      <c r="D4812" s="1" t="s">
        <v>66</v>
      </c>
      <c r="E4812" s="1" t="s">
        <v>47</v>
      </c>
      <c r="F4812" s="1" t="s">
        <v>40</v>
      </c>
      <c r="G4812">
        <v>3203.71</v>
      </c>
      <c r="H4812">
        <v>4</v>
      </c>
      <c r="I4812">
        <v>12814.84</v>
      </c>
      <c r="J4812">
        <v>2.2999999999999998</v>
      </c>
      <c r="K4812">
        <v>3579</v>
      </c>
      <c r="L4812" s="2">
        <v>45514</v>
      </c>
      <c r="O4812" t="str">
        <f>IF(ecommerce_10000[[#This Row],[Platform]]="Souq","sq",ecommerce_10000[[#This Row],[Platform]])</f>
        <v>Amazon</v>
      </c>
      <c r="P4812" t="str">
        <f>IF(E4812="Souq","sq",IF(E4812="Jumia","Jum",E4812))</f>
        <v>Amazon</v>
      </c>
      <c r="Q4812">
        <f>VLOOKUP(ecommerce_10000[[#This Row],[City]],F:I,4,FALSE)</f>
        <v>99349.3</v>
      </c>
      <c r="R4812" s="1">
        <f>SUMIF(C:C,ecommerce_10000[[#This Row],[Category]],I:I)</f>
        <v>91504159.730000004</v>
      </c>
      <c r="S4812" s="1">
        <f>SUMIFS(I:I,C:C,C4812)</f>
        <v>91504159.730000004</v>
      </c>
      <c r="T4812" s="1" t="str">
        <f>INDEX(F:F,MATCH(ecommerce_10000[[#This Row],[TotalAmount]],I:I,0))</f>
        <v>Riyadh</v>
      </c>
    </row>
    <row r="4813" spans="1:20" x14ac:dyDescent="0.3">
      <c r="A4813" s="1" t="s">
        <v>4857</v>
      </c>
      <c r="B4813" s="1" t="s">
        <v>19</v>
      </c>
      <c r="C4813" s="1" t="s">
        <v>20</v>
      </c>
      <c r="D4813" s="1" t="s">
        <v>21</v>
      </c>
      <c r="E4813" s="1" t="s">
        <v>16</v>
      </c>
      <c r="F4813" s="1" t="s">
        <v>23</v>
      </c>
      <c r="G4813">
        <v>19837.87</v>
      </c>
      <c r="H4813">
        <v>5</v>
      </c>
      <c r="I4813">
        <v>99189.35</v>
      </c>
      <c r="J4813">
        <v>1.53</v>
      </c>
      <c r="K4813">
        <v>1672</v>
      </c>
      <c r="L4813" s="2">
        <v>45311</v>
      </c>
      <c r="O4813" t="str">
        <f>IF(ecommerce_10000[[#This Row],[Platform]]="Souq","sq",ecommerce_10000[[#This Row],[Platform]])</f>
        <v>sq</v>
      </c>
      <c r="P4813" t="str">
        <f>IF(E4813="Souq","sq",IF(E4813="Jumia","Jum",E4813))</f>
        <v>sq</v>
      </c>
      <c r="Q4813">
        <f>VLOOKUP(ecommerce_10000[[#This Row],[City]],F:I,4,FALSE)</f>
        <v>13290.4</v>
      </c>
      <c r="R4813" s="1">
        <f>SUMIF(C:C,ecommerce_10000[[#This Row],[Category]],I:I)</f>
        <v>91504159.730000004</v>
      </c>
      <c r="S4813" s="1">
        <f>SUMIFS(I:I,C:C,C4813)</f>
        <v>91504159.730000004</v>
      </c>
      <c r="T4813" s="1" t="str">
        <f>INDEX(F:F,MATCH(ecommerce_10000[[#This Row],[TotalAmount]],I:I,0))</f>
        <v>Alexandria</v>
      </c>
    </row>
    <row r="4814" spans="1:20" x14ac:dyDescent="0.3">
      <c r="A4814" s="1" t="s">
        <v>4858</v>
      </c>
      <c r="B4814" s="1" t="s">
        <v>30</v>
      </c>
      <c r="C4814" s="1" t="s">
        <v>31</v>
      </c>
      <c r="D4814" s="1" t="s">
        <v>32</v>
      </c>
      <c r="E4814" s="1" t="s">
        <v>22</v>
      </c>
      <c r="F4814" s="1" t="s">
        <v>28</v>
      </c>
      <c r="G4814">
        <v>145.19</v>
      </c>
      <c r="H4814">
        <v>2</v>
      </c>
      <c r="I4814">
        <v>290.38</v>
      </c>
      <c r="J4814">
        <v>4.2699999999999996</v>
      </c>
      <c r="K4814">
        <v>3526</v>
      </c>
      <c r="L4814" s="2">
        <v>45319</v>
      </c>
      <c r="O4814" t="str">
        <f>IF(ecommerce_10000[[#This Row],[Platform]]="Souq","sq",ecommerce_10000[[#This Row],[Platform]])</f>
        <v>Jumia</v>
      </c>
      <c r="P4814" t="str">
        <f>IF(E4814="Souq","sq",IF(E4814="Jumia","Jum",E4814))</f>
        <v>Jum</v>
      </c>
      <c r="Q4814">
        <f>VLOOKUP(ecommerce_10000[[#This Row],[City]],F:I,4,FALSE)</f>
        <v>26648.76</v>
      </c>
      <c r="R4814" s="1">
        <f>SUMIF(C:C,ecommerce_10000[[#This Row],[Category]],I:I)</f>
        <v>57542997.559999913</v>
      </c>
      <c r="S4814" s="1">
        <f>SUMIFS(I:I,C:C,C4814)</f>
        <v>57542997.559999913</v>
      </c>
      <c r="T4814" s="1" t="str">
        <f>INDEX(F:F,MATCH(ecommerce_10000[[#This Row],[TotalAmount]],I:I,0))</f>
        <v>Casablanca</v>
      </c>
    </row>
    <row r="4815" spans="1:20" x14ac:dyDescent="0.3">
      <c r="A4815" s="1" t="s">
        <v>4859</v>
      </c>
      <c r="B4815" s="1" t="s">
        <v>65</v>
      </c>
      <c r="C4815" s="1" t="s">
        <v>20</v>
      </c>
      <c r="D4815" s="1" t="s">
        <v>66</v>
      </c>
      <c r="E4815" s="1" t="s">
        <v>47</v>
      </c>
      <c r="F4815" s="1" t="s">
        <v>23</v>
      </c>
      <c r="G4815">
        <v>11054.4</v>
      </c>
      <c r="H4815">
        <v>3</v>
      </c>
      <c r="I4815">
        <v>33163.199999999997</v>
      </c>
      <c r="J4815">
        <v>3.27</v>
      </c>
      <c r="K4815">
        <v>4079</v>
      </c>
      <c r="L4815" s="2">
        <v>45531</v>
      </c>
      <c r="O4815" t="str">
        <f>IF(ecommerce_10000[[#This Row],[Platform]]="Souq","sq",ecommerce_10000[[#This Row],[Platform]])</f>
        <v>Amazon</v>
      </c>
      <c r="P4815" t="str">
        <f>IF(E4815="Souq","sq",IF(E4815="Jumia","Jum",E4815))</f>
        <v>Amazon</v>
      </c>
      <c r="Q4815">
        <f>VLOOKUP(ecommerce_10000[[#This Row],[City]],F:I,4,FALSE)</f>
        <v>13290.4</v>
      </c>
      <c r="R4815" s="1">
        <f>SUMIF(C:C,ecommerce_10000[[#This Row],[Category]],I:I)</f>
        <v>91504159.730000004</v>
      </c>
      <c r="S4815" s="1">
        <f>SUMIFS(I:I,C:C,C4815)</f>
        <v>91504159.730000004</v>
      </c>
      <c r="T4815" s="1" t="str">
        <f>INDEX(F:F,MATCH(ecommerce_10000[[#This Row],[TotalAmount]],I:I,0))</f>
        <v>Alexandria</v>
      </c>
    </row>
    <row r="4816" spans="1:20" x14ac:dyDescent="0.3">
      <c r="A4816" s="1" t="s">
        <v>4860</v>
      </c>
      <c r="B4816" s="1" t="s">
        <v>30</v>
      </c>
      <c r="C4816" s="1" t="s">
        <v>31</v>
      </c>
      <c r="D4816" s="1" t="s">
        <v>32</v>
      </c>
      <c r="E4816" s="1" t="s">
        <v>22</v>
      </c>
      <c r="F4816" s="1" t="s">
        <v>17</v>
      </c>
      <c r="G4816">
        <v>10526.22</v>
      </c>
      <c r="H4816">
        <v>4</v>
      </c>
      <c r="I4816">
        <v>42104.88</v>
      </c>
      <c r="J4816">
        <v>1.1399999999999999</v>
      </c>
      <c r="K4816">
        <v>4583</v>
      </c>
      <c r="L4816" s="2">
        <v>45393</v>
      </c>
      <c r="O4816" t="str">
        <f>IF(ecommerce_10000[[#This Row],[Platform]]="Souq","sq",ecommerce_10000[[#This Row],[Platform]])</f>
        <v>Jumia</v>
      </c>
      <c r="P4816" t="str">
        <f>IF(E4816="Souq","sq",IF(E4816="Jumia","Jum",E4816))</f>
        <v>Jum</v>
      </c>
      <c r="Q4816">
        <f>VLOOKUP(ecommerce_10000[[#This Row],[City]],F:I,4,FALSE)</f>
        <v>16284.02</v>
      </c>
      <c r="R4816" s="1">
        <f>SUMIF(C:C,ecommerce_10000[[#This Row],[Category]],I:I)</f>
        <v>57542997.559999913</v>
      </c>
      <c r="S4816" s="1">
        <f>SUMIFS(I:I,C:C,C4816)</f>
        <v>57542997.559999913</v>
      </c>
      <c r="T4816" s="1" t="str">
        <f>INDEX(F:F,MATCH(ecommerce_10000[[#This Row],[TotalAmount]],I:I,0))</f>
        <v>Cairo</v>
      </c>
    </row>
    <row r="4817" spans="1:20" x14ac:dyDescent="0.3">
      <c r="A4817" s="1" t="s">
        <v>4861</v>
      </c>
      <c r="B4817" s="1" t="s">
        <v>53</v>
      </c>
      <c r="C4817" s="1" t="s">
        <v>31</v>
      </c>
      <c r="D4817" s="1" t="s">
        <v>54</v>
      </c>
      <c r="E4817" s="1" t="s">
        <v>16</v>
      </c>
      <c r="F4817" s="1" t="s">
        <v>33</v>
      </c>
      <c r="G4817">
        <v>16938.16</v>
      </c>
      <c r="H4817">
        <v>2</v>
      </c>
      <c r="I4817">
        <v>33876.32</v>
      </c>
      <c r="J4817">
        <v>1.62</v>
      </c>
      <c r="K4817">
        <v>978</v>
      </c>
      <c r="L4817" s="2">
        <v>45403</v>
      </c>
      <c r="O4817" t="str">
        <f>IF(ecommerce_10000[[#This Row],[Platform]]="Souq","sq",ecommerce_10000[[#This Row],[Platform]])</f>
        <v>sq</v>
      </c>
      <c r="P4817" t="str">
        <f>IF(E4817="Souq","sq",IF(E4817="Jumia","Jum",E4817))</f>
        <v>sq</v>
      </c>
      <c r="Q4817">
        <f>VLOOKUP(ecommerce_10000[[#This Row],[City]],F:I,4,FALSE)</f>
        <v>3665.44</v>
      </c>
      <c r="R4817" s="1">
        <f>SUMIF(C:C,ecommerce_10000[[#This Row],[Category]],I:I)</f>
        <v>57542997.559999913</v>
      </c>
      <c r="S4817" s="1">
        <f>SUMIFS(I:I,C:C,C4817)</f>
        <v>57542997.559999913</v>
      </c>
      <c r="T4817" s="1" t="str">
        <f>INDEX(F:F,MATCH(ecommerce_10000[[#This Row],[TotalAmount]],I:I,0))</f>
        <v>Dubai</v>
      </c>
    </row>
    <row r="4818" spans="1:20" x14ac:dyDescent="0.3">
      <c r="A4818" s="1" t="s">
        <v>4862</v>
      </c>
      <c r="B4818" s="1" t="s">
        <v>13</v>
      </c>
      <c r="C4818" s="1" t="s">
        <v>14</v>
      </c>
      <c r="D4818" s="1" t="s">
        <v>15</v>
      </c>
      <c r="E4818" s="1" t="s">
        <v>47</v>
      </c>
      <c r="F4818" s="1" t="s">
        <v>40</v>
      </c>
      <c r="G4818">
        <v>3081.02</v>
      </c>
      <c r="H4818">
        <v>3</v>
      </c>
      <c r="I4818">
        <v>9243.06</v>
      </c>
      <c r="J4818">
        <v>3.95</v>
      </c>
      <c r="K4818">
        <v>2723</v>
      </c>
      <c r="L4818" s="2">
        <v>45498</v>
      </c>
      <c r="O4818" t="str">
        <f>IF(ecommerce_10000[[#This Row],[Platform]]="Souq","sq",ecommerce_10000[[#This Row],[Platform]])</f>
        <v>Amazon</v>
      </c>
      <c r="P4818" t="str">
        <f>IF(E4818="Souq","sq",IF(E4818="Jumia","Jum",E4818))</f>
        <v>Amazon</v>
      </c>
      <c r="Q4818">
        <f>VLOOKUP(ecommerce_10000[[#This Row],[City]],F:I,4,FALSE)</f>
        <v>99349.3</v>
      </c>
      <c r="R4818" s="1">
        <f>SUMIF(C:C,ecommerce_10000[[#This Row],[Category]],I:I)</f>
        <v>92327183.770000085</v>
      </c>
      <c r="S4818" s="1">
        <f>SUMIFS(I:I,C:C,C4818)</f>
        <v>92327183.770000085</v>
      </c>
      <c r="T4818" s="1" t="str">
        <f>INDEX(F:F,MATCH(ecommerce_10000[[#This Row],[TotalAmount]],I:I,0))</f>
        <v>Riyadh</v>
      </c>
    </row>
    <row r="4819" spans="1:20" x14ac:dyDescent="0.3">
      <c r="A4819" s="1" t="s">
        <v>4863</v>
      </c>
      <c r="B4819" s="1" t="s">
        <v>65</v>
      </c>
      <c r="C4819" s="1" t="s">
        <v>20</v>
      </c>
      <c r="D4819" s="1" t="s">
        <v>66</v>
      </c>
      <c r="E4819" s="1" t="s">
        <v>16</v>
      </c>
      <c r="F4819" s="1" t="s">
        <v>28</v>
      </c>
      <c r="G4819">
        <v>14694.57</v>
      </c>
      <c r="H4819">
        <v>4</v>
      </c>
      <c r="I4819">
        <v>58778.28</v>
      </c>
      <c r="J4819">
        <v>2.37</v>
      </c>
      <c r="K4819">
        <v>4205</v>
      </c>
      <c r="L4819" s="2">
        <v>45466</v>
      </c>
      <c r="O4819" t="str">
        <f>IF(ecommerce_10000[[#This Row],[Platform]]="Souq","sq",ecommerce_10000[[#This Row],[Platform]])</f>
        <v>sq</v>
      </c>
      <c r="P4819" t="str">
        <f>IF(E4819="Souq","sq",IF(E4819="Jumia","Jum",E4819))</f>
        <v>sq</v>
      </c>
      <c r="Q4819">
        <f>VLOOKUP(ecommerce_10000[[#This Row],[City]],F:I,4,FALSE)</f>
        <v>26648.76</v>
      </c>
      <c r="R4819" s="1">
        <f>SUMIF(C:C,ecommerce_10000[[#This Row],[Category]],I:I)</f>
        <v>91504159.730000004</v>
      </c>
      <c r="S4819" s="1">
        <f>SUMIFS(I:I,C:C,C4819)</f>
        <v>91504159.730000004</v>
      </c>
      <c r="T4819" s="1" t="str">
        <f>INDEX(F:F,MATCH(ecommerce_10000[[#This Row],[TotalAmount]],I:I,0))</f>
        <v>Casablanca</v>
      </c>
    </row>
    <row r="4820" spans="1:20" x14ac:dyDescent="0.3">
      <c r="A4820" s="1" t="s">
        <v>4864</v>
      </c>
      <c r="B4820" s="1" t="s">
        <v>19</v>
      </c>
      <c r="C4820" s="1" t="s">
        <v>20</v>
      </c>
      <c r="D4820" s="1" t="s">
        <v>21</v>
      </c>
      <c r="E4820" s="1" t="s">
        <v>47</v>
      </c>
      <c r="F4820" s="1" t="s">
        <v>62</v>
      </c>
      <c r="G4820">
        <v>11393.79</v>
      </c>
      <c r="H4820">
        <v>2</v>
      </c>
      <c r="I4820">
        <v>22787.58</v>
      </c>
      <c r="J4820">
        <v>2.86</v>
      </c>
      <c r="K4820">
        <v>873</v>
      </c>
      <c r="L4820" s="2">
        <v>45361</v>
      </c>
      <c r="O4820" t="str">
        <f>IF(ecommerce_10000[[#This Row],[Platform]]="Souq","sq",ecommerce_10000[[#This Row],[Platform]])</f>
        <v>Amazon</v>
      </c>
      <c r="P4820" t="str">
        <f>IF(E4820="Souq","sq",IF(E4820="Jumia","Jum",E4820))</f>
        <v>Amazon</v>
      </c>
      <c r="Q4820">
        <f>VLOOKUP(ecommerce_10000[[#This Row],[City]],F:I,4,FALSE)</f>
        <v>27872.98</v>
      </c>
      <c r="R4820" s="1">
        <f>SUMIF(C:C,ecommerce_10000[[#This Row],[Category]],I:I)</f>
        <v>91504159.730000004</v>
      </c>
      <c r="S4820" s="1">
        <f>SUMIFS(I:I,C:C,C4820)</f>
        <v>91504159.730000004</v>
      </c>
      <c r="T4820" s="1" t="str">
        <f>INDEX(F:F,MATCH(ecommerce_10000[[#This Row],[TotalAmount]],I:I,0))</f>
        <v>Giza</v>
      </c>
    </row>
    <row r="4821" spans="1:20" x14ac:dyDescent="0.3">
      <c r="A4821" s="1" t="s">
        <v>4865</v>
      </c>
      <c r="B4821" s="1" t="s">
        <v>19</v>
      </c>
      <c r="C4821" s="1" t="s">
        <v>20</v>
      </c>
      <c r="D4821" s="1" t="s">
        <v>21</v>
      </c>
      <c r="E4821" s="1" t="s">
        <v>22</v>
      </c>
      <c r="F4821" s="1" t="s">
        <v>17</v>
      </c>
      <c r="G4821">
        <v>8498.31</v>
      </c>
      <c r="H4821">
        <v>4</v>
      </c>
      <c r="I4821">
        <v>33993.24</v>
      </c>
      <c r="J4821">
        <v>2.04</v>
      </c>
      <c r="K4821">
        <v>733</v>
      </c>
      <c r="L4821" s="2">
        <v>45292</v>
      </c>
      <c r="O4821" t="str">
        <f>IF(ecommerce_10000[[#This Row],[Platform]]="Souq","sq",ecommerce_10000[[#This Row],[Platform]])</f>
        <v>Jumia</v>
      </c>
      <c r="P4821" t="str">
        <f>IF(E4821="Souq","sq",IF(E4821="Jumia","Jum",E4821))</f>
        <v>Jum</v>
      </c>
      <c r="Q4821">
        <f>VLOOKUP(ecommerce_10000[[#This Row],[City]],F:I,4,FALSE)</f>
        <v>16284.02</v>
      </c>
      <c r="R4821" s="1">
        <f>SUMIF(C:C,ecommerce_10000[[#This Row],[Category]],I:I)</f>
        <v>91504159.730000004</v>
      </c>
      <c r="S4821" s="1">
        <f>SUMIFS(I:I,C:C,C4821)</f>
        <v>91504159.730000004</v>
      </c>
      <c r="T4821" s="1" t="str">
        <f>INDEX(F:F,MATCH(ecommerce_10000[[#This Row],[TotalAmount]],I:I,0))</f>
        <v>Cairo</v>
      </c>
    </row>
    <row r="4822" spans="1:20" x14ac:dyDescent="0.3">
      <c r="A4822" s="1" t="s">
        <v>4866</v>
      </c>
      <c r="B4822" s="1" t="s">
        <v>13</v>
      </c>
      <c r="C4822" s="1" t="s">
        <v>14</v>
      </c>
      <c r="D4822" s="1" t="s">
        <v>15</v>
      </c>
      <c r="E4822" s="1" t="s">
        <v>47</v>
      </c>
      <c r="F4822" s="1" t="s">
        <v>23</v>
      </c>
      <c r="G4822">
        <v>3647.23</v>
      </c>
      <c r="H4822">
        <v>2</v>
      </c>
      <c r="I4822">
        <v>7294.46</v>
      </c>
      <c r="J4822">
        <v>4.5199999999999996</v>
      </c>
      <c r="K4822">
        <v>4003</v>
      </c>
      <c r="L4822" s="2">
        <v>45552</v>
      </c>
      <c r="O4822" t="str">
        <f>IF(ecommerce_10000[[#This Row],[Platform]]="Souq","sq",ecommerce_10000[[#This Row],[Platform]])</f>
        <v>Amazon</v>
      </c>
      <c r="P4822" t="str">
        <f>IF(E4822="Souq","sq",IF(E4822="Jumia","Jum",E4822))</f>
        <v>Amazon</v>
      </c>
      <c r="Q4822">
        <f>VLOOKUP(ecommerce_10000[[#This Row],[City]],F:I,4,FALSE)</f>
        <v>13290.4</v>
      </c>
      <c r="R4822" s="1">
        <f>SUMIF(C:C,ecommerce_10000[[#This Row],[Category]],I:I)</f>
        <v>92327183.770000085</v>
      </c>
      <c r="S4822" s="1">
        <f>SUMIFS(I:I,C:C,C4822)</f>
        <v>92327183.770000085</v>
      </c>
      <c r="T4822" s="1" t="str">
        <f>INDEX(F:F,MATCH(ecommerce_10000[[#This Row],[TotalAmount]],I:I,0))</f>
        <v>Alexandria</v>
      </c>
    </row>
    <row r="4823" spans="1:20" x14ac:dyDescent="0.3">
      <c r="A4823" s="1" t="s">
        <v>4867</v>
      </c>
      <c r="B4823" s="1" t="s">
        <v>43</v>
      </c>
      <c r="C4823" s="1" t="s">
        <v>44</v>
      </c>
      <c r="D4823" s="1" t="s">
        <v>45</v>
      </c>
      <c r="E4823" s="1" t="s">
        <v>47</v>
      </c>
      <c r="F4823" s="1" t="s">
        <v>40</v>
      </c>
      <c r="G4823">
        <v>18965.11</v>
      </c>
      <c r="H4823">
        <v>5</v>
      </c>
      <c r="I4823">
        <v>94825.55</v>
      </c>
      <c r="J4823">
        <v>3.85</v>
      </c>
      <c r="K4823">
        <v>2512</v>
      </c>
      <c r="L4823" s="2">
        <v>45518</v>
      </c>
      <c r="O4823" t="str">
        <f>IF(ecommerce_10000[[#This Row],[Platform]]="Souq","sq",ecommerce_10000[[#This Row],[Platform]])</f>
        <v>Amazon</v>
      </c>
      <c r="P4823" t="str">
        <f>IF(E4823="Souq","sq",IF(E4823="Jumia","Jum",E4823))</f>
        <v>Amazon</v>
      </c>
      <c r="Q4823">
        <f>VLOOKUP(ecommerce_10000[[#This Row],[City]],F:I,4,FALSE)</f>
        <v>99349.3</v>
      </c>
      <c r="R4823" s="1">
        <f>SUMIF(C:C,ecommerce_10000[[#This Row],[Category]],I:I)</f>
        <v>31420413.200000018</v>
      </c>
      <c r="S4823" s="1">
        <f>SUMIFS(I:I,C:C,C4823)</f>
        <v>31420413.200000018</v>
      </c>
      <c r="T4823" s="1" t="str">
        <f>INDEX(F:F,MATCH(ecommerce_10000[[#This Row],[TotalAmount]],I:I,0))</f>
        <v>Riyadh</v>
      </c>
    </row>
    <row r="4824" spans="1:20" x14ac:dyDescent="0.3">
      <c r="A4824" s="1" t="s">
        <v>4868</v>
      </c>
      <c r="B4824" s="1" t="s">
        <v>53</v>
      </c>
      <c r="C4824" s="1" t="s">
        <v>31</v>
      </c>
      <c r="D4824" s="1" t="s">
        <v>54</v>
      </c>
      <c r="E4824" s="1" t="s">
        <v>47</v>
      </c>
      <c r="F4824" s="1" t="s">
        <v>40</v>
      </c>
      <c r="G4824">
        <v>19648.16</v>
      </c>
      <c r="H4824">
        <v>2</v>
      </c>
      <c r="I4824">
        <v>39296.32</v>
      </c>
      <c r="J4824">
        <v>4.1500000000000004</v>
      </c>
      <c r="K4824">
        <v>4325</v>
      </c>
      <c r="L4824" s="2">
        <v>45633</v>
      </c>
      <c r="O4824" t="str">
        <f>IF(ecommerce_10000[[#This Row],[Platform]]="Souq","sq",ecommerce_10000[[#This Row],[Platform]])</f>
        <v>Amazon</v>
      </c>
      <c r="P4824" t="str">
        <f>IF(E4824="Souq","sq",IF(E4824="Jumia","Jum",E4824))</f>
        <v>Amazon</v>
      </c>
      <c r="Q4824">
        <f>VLOOKUP(ecommerce_10000[[#This Row],[City]],F:I,4,FALSE)</f>
        <v>99349.3</v>
      </c>
      <c r="R4824" s="1">
        <f>SUMIF(C:C,ecommerce_10000[[#This Row],[Category]],I:I)</f>
        <v>57542997.559999913</v>
      </c>
      <c r="S4824" s="1">
        <f>SUMIFS(I:I,C:C,C4824)</f>
        <v>57542997.559999913</v>
      </c>
      <c r="T4824" s="1" t="str">
        <f>INDEX(F:F,MATCH(ecommerce_10000[[#This Row],[TotalAmount]],I:I,0))</f>
        <v>Riyadh</v>
      </c>
    </row>
    <row r="4825" spans="1:20" x14ac:dyDescent="0.3">
      <c r="A4825" s="1" t="s">
        <v>4869</v>
      </c>
      <c r="B4825" s="1" t="s">
        <v>38</v>
      </c>
      <c r="C4825" s="1" t="s">
        <v>20</v>
      </c>
      <c r="D4825" s="1" t="s">
        <v>39</v>
      </c>
      <c r="E4825" s="1" t="s">
        <v>16</v>
      </c>
      <c r="F4825" s="1" t="s">
        <v>17</v>
      </c>
      <c r="G4825">
        <v>4864.5200000000004</v>
      </c>
      <c r="H4825">
        <v>3</v>
      </c>
      <c r="I4825">
        <v>14593.56</v>
      </c>
      <c r="J4825">
        <v>1.6</v>
      </c>
      <c r="K4825">
        <v>613</v>
      </c>
      <c r="L4825" s="2">
        <v>45341</v>
      </c>
      <c r="O4825" t="str">
        <f>IF(ecommerce_10000[[#This Row],[Platform]]="Souq","sq",ecommerce_10000[[#This Row],[Platform]])</f>
        <v>sq</v>
      </c>
      <c r="P4825" t="str">
        <f>IF(E4825="Souq","sq",IF(E4825="Jumia","Jum",E4825))</f>
        <v>sq</v>
      </c>
      <c r="Q4825">
        <f>VLOOKUP(ecommerce_10000[[#This Row],[City]],F:I,4,FALSE)</f>
        <v>16284.02</v>
      </c>
      <c r="R4825" s="1">
        <f>SUMIF(C:C,ecommerce_10000[[#This Row],[Category]],I:I)</f>
        <v>91504159.730000004</v>
      </c>
      <c r="S4825" s="1">
        <f>SUMIFS(I:I,C:C,C4825)</f>
        <v>91504159.730000004</v>
      </c>
      <c r="T4825" s="1" t="str">
        <f>INDEX(F:F,MATCH(ecommerce_10000[[#This Row],[TotalAmount]],I:I,0))</f>
        <v>Cairo</v>
      </c>
    </row>
    <row r="4826" spans="1:20" x14ac:dyDescent="0.3">
      <c r="A4826" s="1" t="s">
        <v>4870</v>
      </c>
      <c r="B4826" s="1" t="s">
        <v>30</v>
      </c>
      <c r="C4826" s="1" t="s">
        <v>31</v>
      </c>
      <c r="D4826" s="1" t="s">
        <v>32</v>
      </c>
      <c r="E4826" s="1" t="s">
        <v>16</v>
      </c>
      <c r="F4826" s="1" t="s">
        <v>17</v>
      </c>
      <c r="G4826">
        <v>3383.86</v>
      </c>
      <c r="H4826">
        <v>1</v>
      </c>
      <c r="I4826">
        <v>3383.86</v>
      </c>
      <c r="J4826">
        <v>3.4</v>
      </c>
      <c r="K4826">
        <v>1505</v>
      </c>
      <c r="L4826" s="2">
        <v>45519</v>
      </c>
      <c r="O4826" t="str">
        <f>IF(ecommerce_10000[[#This Row],[Platform]]="Souq","sq",ecommerce_10000[[#This Row],[Platform]])</f>
        <v>sq</v>
      </c>
      <c r="P4826" t="str">
        <f>IF(E4826="Souq","sq",IF(E4826="Jumia","Jum",E4826))</f>
        <v>sq</v>
      </c>
      <c r="Q4826">
        <f>VLOOKUP(ecommerce_10000[[#This Row],[City]],F:I,4,FALSE)</f>
        <v>16284.02</v>
      </c>
      <c r="R4826" s="1">
        <f>SUMIF(C:C,ecommerce_10000[[#This Row],[Category]],I:I)</f>
        <v>57542997.559999913</v>
      </c>
      <c r="S4826" s="1">
        <f>SUMIFS(I:I,C:C,C4826)</f>
        <v>57542997.559999913</v>
      </c>
      <c r="T4826" s="1" t="str">
        <f>INDEX(F:F,MATCH(ecommerce_10000[[#This Row],[TotalAmount]],I:I,0))</f>
        <v>Cairo</v>
      </c>
    </row>
    <row r="4827" spans="1:20" x14ac:dyDescent="0.3">
      <c r="A4827" s="1" t="s">
        <v>4871</v>
      </c>
      <c r="B4827" s="1" t="s">
        <v>53</v>
      </c>
      <c r="C4827" s="1" t="s">
        <v>31</v>
      </c>
      <c r="D4827" s="1" t="s">
        <v>54</v>
      </c>
      <c r="E4827" s="1" t="s">
        <v>22</v>
      </c>
      <c r="F4827" s="1" t="s">
        <v>62</v>
      </c>
      <c r="G4827">
        <v>179.33</v>
      </c>
      <c r="H4827">
        <v>1</v>
      </c>
      <c r="I4827">
        <v>179.33</v>
      </c>
      <c r="J4827">
        <v>1.21</v>
      </c>
      <c r="K4827">
        <v>4359</v>
      </c>
      <c r="L4827" s="2">
        <v>45365</v>
      </c>
      <c r="O4827" t="str">
        <f>IF(ecommerce_10000[[#This Row],[Platform]]="Souq","sq",ecommerce_10000[[#This Row],[Platform]])</f>
        <v>Jumia</v>
      </c>
      <c r="P4827" t="str">
        <f>IF(E4827="Souq","sq",IF(E4827="Jumia","Jum",E4827))</f>
        <v>Jum</v>
      </c>
      <c r="Q4827">
        <f>VLOOKUP(ecommerce_10000[[#This Row],[City]],F:I,4,FALSE)</f>
        <v>27872.98</v>
      </c>
      <c r="R4827" s="1">
        <f>SUMIF(C:C,ecommerce_10000[[#This Row],[Category]],I:I)</f>
        <v>57542997.559999913</v>
      </c>
      <c r="S4827" s="1">
        <f>SUMIFS(I:I,C:C,C4827)</f>
        <v>57542997.559999913</v>
      </c>
      <c r="T4827" s="1" t="str">
        <f>INDEX(F:F,MATCH(ecommerce_10000[[#This Row],[TotalAmount]],I:I,0))</f>
        <v>Giza</v>
      </c>
    </row>
    <row r="4828" spans="1:20" x14ac:dyDescent="0.3">
      <c r="A4828" s="1" t="s">
        <v>4872</v>
      </c>
      <c r="B4828" s="1" t="s">
        <v>13</v>
      </c>
      <c r="C4828" s="1" t="s">
        <v>14</v>
      </c>
      <c r="D4828" s="1" t="s">
        <v>15</v>
      </c>
      <c r="E4828" s="1" t="s">
        <v>16</v>
      </c>
      <c r="F4828" s="1" t="s">
        <v>17</v>
      </c>
      <c r="G4828">
        <v>5868.87</v>
      </c>
      <c r="H4828">
        <v>2</v>
      </c>
      <c r="I4828">
        <v>11737.74</v>
      </c>
      <c r="J4828">
        <v>1.86</v>
      </c>
      <c r="K4828">
        <v>2653</v>
      </c>
      <c r="L4828" s="2">
        <v>45626</v>
      </c>
      <c r="O4828" t="str">
        <f>IF(ecommerce_10000[[#This Row],[Platform]]="Souq","sq",ecommerce_10000[[#This Row],[Platform]])</f>
        <v>sq</v>
      </c>
      <c r="P4828" t="str">
        <f>IF(E4828="Souq","sq",IF(E4828="Jumia","Jum",E4828))</f>
        <v>sq</v>
      </c>
      <c r="Q4828">
        <f>VLOOKUP(ecommerce_10000[[#This Row],[City]],F:I,4,FALSE)</f>
        <v>16284.02</v>
      </c>
      <c r="R4828" s="1">
        <f>SUMIF(C:C,ecommerce_10000[[#This Row],[Category]],I:I)</f>
        <v>92327183.770000085</v>
      </c>
      <c r="S4828" s="1">
        <f>SUMIFS(I:I,C:C,C4828)</f>
        <v>92327183.770000085</v>
      </c>
      <c r="T4828" s="1" t="str">
        <f>INDEX(F:F,MATCH(ecommerce_10000[[#This Row],[TotalAmount]],I:I,0))</f>
        <v>Cairo</v>
      </c>
    </row>
    <row r="4829" spans="1:20" x14ac:dyDescent="0.3">
      <c r="A4829" s="1" t="s">
        <v>4873</v>
      </c>
      <c r="B4829" s="1" t="s">
        <v>49</v>
      </c>
      <c r="C4829" s="1" t="s">
        <v>14</v>
      </c>
      <c r="D4829" s="1" t="s">
        <v>50</v>
      </c>
      <c r="E4829" s="1" t="s">
        <v>22</v>
      </c>
      <c r="F4829" s="1" t="s">
        <v>40</v>
      </c>
      <c r="G4829">
        <v>8465.73</v>
      </c>
      <c r="H4829">
        <v>5</v>
      </c>
      <c r="I4829">
        <v>42328.65</v>
      </c>
      <c r="J4829">
        <v>2.89</v>
      </c>
      <c r="K4829">
        <v>4606</v>
      </c>
      <c r="L4829" s="2">
        <v>45643</v>
      </c>
      <c r="O4829" t="str">
        <f>IF(ecommerce_10000[[#This Row],[Platform]]="Souq","sq",ecommerce_10000[[#This Row],[Platform]])</f>
        <v>Jumia</v>
      </c>
      <c r="P4829" t="str">
        <f>IF(E4829="Souq","sq",IF(E4829="Jumia","Jum",E4829))</f>
        <v>Jum</v>
      </c>
      <c r="Q4829">
        <f>VLOOKUP(ecommerce_10000[[#This Row],[City]],F:I,4,FALSE)</f>
        <v>99349.3</v>
      </c>
      <c r="R4829" s="1">
        <f>SUMIF(C:C,ecommerce_10000[[#This Row],[Category]],I:I)</f>
        <v>92327183.770000085</v>
      </c>
      <c r="S4829" s="1">
        <f>SUMIFS(I:I,C:C,C4829)</f>
        <v>92327183.770000085</v>
      </c>
      <c r="T4829" s="1" t="str">
        <f>INDEX(F:F,MATCH(ecommerce_10000[[#This Row],[TotalAmount]],I:I,0))</f>
        <v>Riyadh</v>
      </c>
    </row>
    <row r="4830" spans="1:20" x14ac:dyDescent="0.3">
      <c r="A4830" s="1" t="s">
        <v>4874</v>
      </c>
      <c r="B4830" s="1" t="s">
        <v>30</v>
      </c>
      <c r="C4830" s="1" t="s">
        <v>31</v>
      </c>
      <c r="D4830" s="1" t="s">
        <v>32</v>
      </c>
      <c r="E4830" s="1" t="s">
        <v>47</v>
      </c>
      <c r="F4830" s="1" t="s">
        <v>28</v>
      </c>
      <c r="G4830">
        <v>2707.15</v>
      </c>
      <c r="H4830">
        <v>4</v>
      </c>
      <c r="I4830">
        <v>10828.6</v>
      </c>
      <c r="J4830">
        <v>1.92</v>
      </c>
      <c r="K4830">
        <v>571</v>
      </c>
      <c r="L4830" s="2">
        <v>45617</v>
      </c>
      <c r="O4830" t="str">
        <f>IF(ecommerce_10000[[#This Row],[Platform]]="Souq","sq",ecommerce_10000[[#This Row],[Platform]])</f>
        <v>Amazon</v>
      </c>
      <c r="P4830" t="str">
        <f>IF(E4830="Souq","sq",IF(E4830="Jumia","Jum",E4830))</f>
        <v>Amazon</v>
      </c>
      <c r="Q4830">
        <f>VLOOKUP(ecommerce_10000[[#This Row],[City]],F:I,4,FALSE)</f>
        <v>26648.76</v>
      </c>
      <c r="R4830" s="1">
        <f>SUMIF(C:C,ecommerce_10000[[#This Row],[Category]],I:I)</f>
        <v>57542997.559999913</v>
      </c>
      <c r="S4830" s="1">
        <f>SUMIFS(I:I,C:C,C4830)</f>
        <v>57542997.559999913</v>
      </c>
      <c r="T4830" s="1" t="str">
        <f>INDEX(F:F,MATCH(ecommerce_10000[[#This Row],[TotalAmount]],I:I,0))</f>
        <v>Casablanca</v>
      </c>
    </row>
    <row r="4831" spans="1:20" x14ac:dyDescent="0.3">
      <c r="A4831" s="1" t="s">
        <v>4875</v>
      </c>
      <c r="B4831" s="1" t="s">
        <v>19</v>
      </c>
      <c r="C4831" s="1" t="s">
        <v>20</v>
      </c>
      <c r="D4831" s="1" t="s">
        <v>21</v>
      </c>
      <c r="E4831" s="1" t="s">
        <v>16</v>
      </c>
      <c r="F4831" s="1" t="s">
        <v>17</v>
      </c>
      <c r="G4831">
        <v>15120.37</v>
      </c>
      <c r="H4831">
        <v>2</v>
      </c>
      <c r="I4831">
        <v>30240.74</v>
      </c>
      <c r="J4831">
        <v>1.34</v>
      </c>
      <c r="K4831">
        <v>3751</v>
      </c>
      <c r="L4831" s="2">
        <v>45514</v>
      </c>
      <c r="O4831" t="str">
        <f>IF(ecommerce_10000[[#This Row],[Platform]]="Souq","sq",ecommerce_10000[[#This Row],[Platform]])</f>
        <v>sq</v>
      </c>
      <c r="P4831" t="str">
        <f>IF(E4831="Souq","sq",IF(E4831="Jumia","Jum",E4831))</f>
        <v>sq</v>
      </c>
      <c r="Q4831">
        <f>VLOOKUP(ecommerce_10000[[#This Row],[City]],F:I,4,FALSE)</f>
        <v>16284.02</v>
      </c>
      <c r="R4831" s="1">
        <f>SUMIF(C:C,ecommerce_10000[[#This Row],[Category]],I:I)</f>
        <v>91504159.730000004</v>
      </c>
      <c r="S4831" s="1">
        <f>SUMIFS(I:I,C:C,C4831)</f>
        <v>91504159.730000004</v>
      </c>
      <c r="T4831" s="1" t="str">
        <f>INDEX(F:F,MATCH(ecommerce_10000[[#This Row],[TotalAmount]],I:I,0))</f>
        <v>Cairo</v>
      </c>
    </row>
    <row r="4832" spans="1:20" x14ac:dyDescent="0.3">
      <c r="A4832" s="1" t="s">
        <v>4876</v>
      </c>
      <c r="B4832" s="1" t="s">
        <v>30</v>
      </c>
      <c r="C4832" s="1" t="s">
        <v>31</v>
      </c>
      <c r="D4832" s="1" t="s">
        <v>32</v>
      </c>
      <c r="E4832" s="1" t="s">
        <v>47</v>
      </c>
      <c r="F4832" s="1" t="s">
        <v>33</v>
      </c>
      <c r="G4832">
        <v>17038.87</v>
      </c>
      <c r="H4832">
        <v>3</v>
      </c>
      <c r="I4832">
        <v>51116.61</v>
      </c>
      <c r="J4832">
        <v>3.97</v>
      </c>
      <c r="K4832">
        <v>144</v>
      </c>
      <c r="L4832" s="2">
        <v>45506</v>
      </c>
      <c r="O4832" t="str">
        <f>IF(ecommerce_10000[[#This Row],[Platform]]="Souq","sq",ecommerce_10000[[#This Row],[Platform]])</f>
        <v>Amazon</v>
      </c>
      <c r="P4832" t="str">
        <f>IF(E4832="Souq","sq",IF(E4832="Jumia","Jum",E4832))</f>
        <v>Amazon</v>
      </c>
      <c r="Q4832">
        <f>VLOOKUP(ecommerce_10000[[#This Row],[City]],F:I,4,FALSE)</f>
        <v>3665.44</v>
      </c>
      <c r="R4832" s="1">
        <f>SUMIF(C:C,ecommerce_10000[[#This Row],[Category]],I:I)</f>
        <v>57542997.559999913</v>
      </c>
      <c r="S4832" s="1">
        <f>SUMIFS(I:I,C:C,C4832)</f>
        <v>57542997.559999913</v>
      </c>
      <c r="T4832" s="1" t="str">
        <f>INDEX(F:F,MATCH(ecommerce_10000[[#This Row],[TotalAmount]],I:I,0))</f>
        <v>Dubai</v>
      </c>
    </row>
    <row r="4833" spans="1:20" x14ac:dyDescent="0.3">
      <c r="A4833" s="1" t="s">
        <v>4877</v>
      </c>
      <c r="B4833" s="1" t="s">
        <v>49</v>
      </c>
      <c r="C4833" s="1" t="s">
        <v>14</v>
      </c>
      <c r="D4833" s="1" t="s">
        <v>50</v>
      </c>
      <c r="E4833" s="1" t="s">
        <v>16</v>
      </c>
      <c r="F4833" s="1" t="s">
        <v>40</v>
      </c>
      <c r="G4833">
        <v>7929.28</v>
      </c>
      <c r="H4833">
        <v>2</v>
      </c>
      <c r="I4833">
        <v>15858.56</v>
      </c>
      <c r="J4833">
        <v>1.64</v>
      </c>
      <c r="K4833">
        <v>4158</v>
      </c>
      <c r="L4833" s="2">
        <v>45328</v>
      </c>
      <c r="O4833" t="str">
        <f>IF(ecommerce_10000[[#This Row],[Platform]]="Souq","sq",ecommerce_10000[[#This Row],[Platform]])</f>
        <v>sq</v>
      </c>
      <c r="P4833" t="str">
        <f>IF(E4833="Souq","sq",IF(E4833="Jumia","Jum",E4833))</f>
        <v>sq</v>
      </c>
      <c r="Q4833">
        <f>VLOOKUP(ecommerce_10000[[#This Row],[City]],F:I,4,FALSE)</f>
        <v>99349.3</v>
      </c>
      <c r="R4833" s="1">
        <f>SUMIF(C:C,ecommerce_10000[[#This Row],[Category]],I:I)</f>
        <v>92327183.770000085</v>
      </c>
      <c r="S4833" s="1">
        <f>SUMIFS(I:I,C:C,C4833)</f>
        <v>92327183.770000085</v>
      </c>
      <c r="T4833" s="1" t="str">
        <f>INDEX(F:F,MATCH(ecommerce_10000[[#This Row],[TotalAmount]],I:I,0))</f>
        <v>Riyadh</v>
      </c>
    </row>
    <row r="4834" spans="1:20" x14ac:dyDescent="0.3">
      <c r="A4834" s="1" t="s">
        <v>4878</v>
      </c>
      <c r="B4834" s="1" t="s">
        <v>13</v>
      </c>
      <c r="C4834" s="1" t="s">
        <v>14</v>
      </c>
      <c r="D4834" s="1" t="s">
        <v>15</v>
      </c>
      <c r="E4834" s="1" t="s">
        <v>22</v>
      </c>
      <c r="F4834" s="1" t="s">
        <v>23</v>
      </c>
      <c r="G4834">
        <v>19802.68</v>
      </c>
      <c r="H4834">
        <v>1</v>
      </c>
      <c r="I4834">
        <v>19802.68</v>
      </c>
      <c r="J4834">
        <v>4.1900000000000004</v>
      </c>
      <c r="K4834">
        <v>896</v>
      </c>
      <c r="L4834" s="2">
        <v>45594</v>
      </c>
      <c r="O4834" t="str">
        <f>IF(ecommerce_10000[[#This Row],[Platform]]="Souq","sq",ecommerce_10000[[#This Row],[Platform]])</f>
        <v>Jumia</v>
      </c>
      <c r="P4834" t="str">
        <f>IF(E4834="Souq","sq",IF(E4834="Jumia","Jum",E4834))</f>
        <v>Jum</v>
      </c>
      <c r="Q4834">
        <f>VLOOKUP(ecommerce_10000[[#This Row],[City]],F:I,4,FALSE)</f>
        <v>13290.4</v>
      </c>
      <c r="R4834" s="1">
        <f>SUMIF(C:C,ecommerce_10000[[#This Row],[Category]],I:I)</f>
        <v>92327183.770000085</v>
      </c>
      <c r="S4834" s="1">
        <f>SUMIFS(I:I,C:C,C4834)</f>
        <v>92327183.770000085</v>
      </c>
      <c r="T4834" s="1" t="str">
        <f>INDEX(F:F,MATCH(ecommerce_10000[[#This Row],[TotalAmount]],I:I,0))</f>
        <v>Alexandria</v>
      </c>
    </row>
    <row r="4835" spans="1:20" x14ac:dyDescent="0.3">
      <c r="A4835" s="1" t="s">
        <v>4879</v>
      </c>
      <c r="B4835" s="1" t="s">
        <v>30</v>
      </c>
      <c r="C4835" s="1" t="s">
        <v>31</v>
      </c>
      <c r="D4835" s="1" t="s">
        <v>32</v>
      </c>
      <c r="E4835" s="1" t="s">
        <v>22</v>
      </c>
      <c r="F4835" s="1" t="s">
        <v>17</v>
      </c>
      <c r="G4835">
        <v>18636.45</v>
      </c>
      <c r="H4835">
        <v>3</v>
      </c>
      <c r="I4835">
        <v>55909.35</v>
      </c>
      <c r="J4835">
        <v>3.63</v>
      </c>
      <c r="K4835">
        <v>3061</v>
      </c>
      <c r="L4835" s="2">
        <v>45430</v>
      </c>
      <c r="O4835" t="str">
        <f>IF(ecommerce_10000[[#This Row],[Platform]]="Souq","sq",ecommerce_10000[[#This Row],[Platform]])</f>
        <v>Jumia</v>
      </c>
      <c r="P4835" t="str">
        <f>IF(E4835="Souq","sq",IF(E4835="Jumia","Jum",E4835))</f>
        <v>Jum</v>
      </c>
      <c r="Q4835">
        <f>VLOOKUP(ecommerce_10000[[#This Row],[City]],F:I,4,FALSE)</f>
        <v>16284.02</v>
      </c>
      <c r="R4835" s="1">
        <f>SUMIF(C:C,ecommerce_10000[[#This Row],[Category]],I:I)</f>
        <v>57542997.559999913</v>
      </c>
      <c r="S4835" s="1">
        <f>SUMIFS(I:I,C:C,C4835)</f>
        <v>57542997.559999913</v>
      </c>
      <c r="T4835" s="1" t="str">
        <f>INDEX(F:F,MATCH(ecommerce_10000[[#This Row],[TotalAmount]],I:I,0))</f>
        <v>Cairo</v>
      </c>
    </row>
    <row r="4836" spans="1:20" x14ac:dyDescent="0.3">
      <c r="A4836" s="1" t="s">
        <v>4880</v>
      </c>
      <c r="B4836" s="1" t="s">
        <v>19</v>
      </c>
      <c r="C4836" s="1" t="s">
        <v>20</v>
      </c>
      <c r="D4836" s="1" t="s">
        <v>21</v>
      </c>
      <c r="E4836" s="1" t="s">
        <v>22</v>
      </c>
      <c r="F4836" s="1" t="s">
        <v>28</v>
      </c>
      <c r="G4836">
        <v>15654.99</v>
      </c>
      <c r="H4836">
        <v>4</v>
      </c>
      <c r="I4836">
        <v>62619.96</v>
      </c>
      <c r="J4836">
        <v>3.65</v>
      </c>
      <c r="K4836">
        <v>757</v>
      </c>
      <c r="L4836" s="2">
        <v>45524</v>
      </c>
      <c r="O4836" t="str">
        <f>IF(ecommerce_10000[[#This Row],[Platform]]="Souq","sq",ecommerce_10000[[#This Row],[Platform]])</f>
        <v>Jumia</v>
      </c>
      <c r="P4836" t="str">
        <f>IF(E4836="Souq","sq",IF(E4836="Jumia","Jum",E4836))</f>
        <v>Jum</v>
      </c>
      <c r="Q4836">
        <f>VLOOKUP(ecommerce_10000[[#This Row],[City]],F:I,4,FALSE)</f>
        <v>26648.76</v>
      </c>
      <c r="R4836" s="1">
        <f>SUMIF(C:C,ecommerce_10000[[#This Row],[Category]],I:I)</f>
        <v>91504159.730000004</v>
      </c>
      <c r="S4836" s="1">
        <f>SUMIFS(I:I,C:C,C4836)</f>
        <v>91504159.730000004</v>
      </c>
      <c r="T4836" s="1" t="str">
        <f>INDEX(F:F,MATCH(ecommerce_10000[[#This Row],[TotalAmount]],I:I,0))</f>
        <v>Casablanca</v>
      </c>
    </row>
    <row r="4837" spans="1:20" x14ac:dyDescent="0.3">
      <c r="A4837" s="1" t="s">
        <v>4881</v>
      </c>
      <c r="B4837" s="1" t="s">
        <v>25</v>
      </c>
      <c r="C4837" s="1" t="s">
        <v>26</v>
      </c>
      <c r="D4837" s="1" t="s">
        <v>27</v>
      </c>
      <c r="E4837" s="1" t="s">
        <v>16</v>
      </c>
      <c r="F4837" s="1" t="s">
        <v>28</v>
      </c>
      <c r="G4837">
        <v>16165.96</v>
      </c>
      <c r="H4837">
        <v>4</v>
      </c>
      <c r="I4837">
        <v>64663.839999999997</v>
      </c>
      <c r="J4837">
        <v>3.16</v>
      </c>
      <c r="K4837">
        <v>1357</v>
      </c>
      <c r="L4837" s="2">
        <v>45301</v>
      </c>
      <c r="O4837" t="str">
        <f>IF(ecommerce_10000[[#This Row],[Platform]]="Souq","sq",ecommerce_10000[[#This Row],[Platform]])</f>
        <v>sq</v>
      </c>
      <c r="P4837" t="str">
        <f>IF(E4837="Souq","sq",IF(E4837="Jumia","Jum",E4837))</f>
        <v>sq</v>
      </c>
      <c r="Q4837">
        <f>VLOOKUP(ecommerce_10000[[#This Row],[City]],F:I,4,FALSE)</f>
        <v>26648.76</v>
      </c>
      <c r="R4837" s="1">
        <f>SUMIF(C:C,ecommerce_10000[[#This Row],[Category]],I:I)</f>
        <v>29200970.130000021</v>
      </c>
      <c r="S4837" s="1">
        <f>SUMIFS(I:I,C:C,C4837)</f>
        <v>29200970.130000021</v>
      </c>
      <c r="T4837" s="1" t="str">
        <f>INDEX(F:F,MATCH(ecommerce_10000[[#This Row],[TotalAmount]],I:I,0))</f>
        <v>Casablanca</v>
      </c>
    </row>
    <row r="4838" spans="1:20" x14ac:dyDescent="0.3">
      <c r="A4838" s="1" t="s">
        <v>4882</v>
      </c>
      <c r="B4838" s="1" t="s">
        <v>49</v>
      </c>
      <c r="C4838" s="1" t="s">
        <v>14</v>
      </c>
      <c r="D4838" s="1" t="s">
        <v>50</v>
      </c>
      <c r="E4838" s="1" t="s">
        <v>22</v>
      </c>
      <c r="F4838" s="1" t="s">
        <v>17</v>
      </c>
      <c r="G4838">
        <v>14143.64</v>
      </c>
      <c r="H4838">
        <v>2</v>
      </c>
      <c r="I4838">
        <v>28287.279999999999</v>
      </c>
      <c r="J4838">
        <v>2.77</v>
      </c>
      <c r="K4838">
        <v>2284</v>
      </c>
      <c r="L4838" s="2">
        <v>45301</v>
      </c>
      <c r="O4838" t="str">
        <f>IF(ecommerce_10000[[#This Row],[Platform]]="Souq","sq",ecommerce_10000[[#This Row],[Platform]])</f>
        <v>Jumia</v>
      </c>
      <c r="P4838" t="str">
        <f>IF(E4838="Souq","sq",IF(E4838="Jumia","Jum",E4838))</f>
        <v>Jum</v>
      </c>
      <c r="Q4838">
        <f>VLOOKUP(ecommerce_10000[[#This Row],[City]],F:I,4,FALSE)</f>
        <v>16284.02</v>
      </c>
      <c r="R4838" s="1">
        <f>SUMIF(C:C,ecommerce_10000[[#This Row],[Category]],I:I)</f>
        <v>92327183.770000085</v>
      </c>
      <c r="S4838" s="1">
        <f>SUMIFS(I:I,C:C,C4838)</f>
        <v>92327183.770000085</v>
      </c>
      <c r="T4838" s="1" t="str">
        <f>INDEX(F:F,MATCH(ecommerce_10000[[#This Row],[TotalAmount]],I:I,0))</f>
        <v>Cairo</v>
      </c>
    </row>
    <row r="4839" spans="1:20" x14ac:dyDescent="0.3">
      <c r="A4839" s="1" t="s">
        <v>4883</v>
      </c>
      <c r="B4839" s="1" t="s">
        <v>49</v>
      </c>
      <c r="C4839" s="1" t="s">
        <v>14</v>
      </c>
      <c r="D4839" s="1" t="s">
        <v>50</v>
      </c>
      <c r="E4839" s="1" t="s">
        <v>22</v>
      </c>
      <c r="F4839" s="1" t="s">
        <v>28</v>
      </c>
      <c r="G4839">
        <v>10493.96</v>
      </c>
      <c r="H4839">
        <v>5</v>
      </c>
      <c r="I4839">
        <v>52469.8</v>
      </c>
      <c r="J4839">
        <v>3.38</v>
      </c>
      <c r="K4839">
        <v>1497</v>
      </c>
      <c r="L4839" s="2">
        <v>45375</v>
      </c>
      <c r="O4839" t="str">
        <f>IF(ecommerce_10000[[#This Row],[Platform]]="Souq","sq",ecommerce_10000[[#This Row],[Platform]])</f>
        <v>Jumia</v>
      </c>
      <c r="P4839" t="str">
        <f>IF(E4839="Souq","sq",IF(E4839="Jumia","Jum",E4839))</f>
        <v>Jum</v>
      </c>
      <c r="Q4839">
        <f>VLOOKUP(ecommerce_10000[[#This Row],[City]],F:I,4,FALSE)</f>
        <v>26648.76</v>
      </c>
      <c r="R4839" s="1">
        <f>SUMIF(C:C,ecommerce_10000[[#This Row],[Category]],I:I)</f>
        <v>92327183.770000085</v>
      </c>
      <c r="S4839" s="1">
        <f>SUMIFS(I:I,C:C,C4839)</f>
        <v>92327183.770000085</v>
      </c>
      <c r="T4839" s="1" t="str">
        <f>INDEX(F:F,MATCH(ecommerce_10000[[#This Row],[TotalAmount]],I:I,0))</f>
        <v>Casablanca</v>
      </c>
    </row>
    <row r="4840" spans="1:20" x14ac:dyDescent="0.3">
      <c r="A4840" s="1" t="s">
        <v>4884</v>
      </c>
      <c r="B4840" s="1" t="s">
        <v>65</v>
      </c>
      <c r="C4840" s="1" t="s">
        <v>20</v>
      </c>
      <c r="D4840" s="1" t="s">
        <v>66</v>
      </c>
      <c r="E4840" s="1" t="s">
        <v>47</v>
      </c>
      <c r="F4840" s="1" t="s">
        <v>33</v>
      </c>
      <c r="G4840">
        <v>5874.8</v>
      </c>
      <c r="H4840">
        <v>5</v>
      </c>
      <c r="I4840">
        <v>29374</v>
      </c>
      <c r="J4840">
        <v>3.97</v>
      </c>
      <c r="K4840">
        <v>4290</v>
      </c>
      <c r="L4840" s="2">
        <v>45397</v>
      </c>
      <c r="O4840" t="str">
        <f>IF(ecommerce_10000[[#This Row],[Platform]]="Souq","sq",ecommerce_10000[[#This Row],[Platform]])</f>
        <v>Amazon</v>
      </c>
      <c r="P4840" t="str">
        <f>IF(E4840="Souq","sq",IF(E4840="Jumia","Jum",E4840))</f>
        <v>Amazon</v>
      </c>
      <c r="Q4840">
        <f>VLOOKUP(ecommerce_10000[[#This Row],[City]],F:I,4,FALSE)</f>
        <v>3665.44</v>
      </c>
      <c r="R4840" s="1">
        <f>SUMIF(C:C,ecommerce_10000[[#This Row],[Category]],I:I)</f>
        <v>91504159.730000004</v>
      </c>
      <c r="S4840" s="1">
        <f>SUMIFS(I:I,C:C,C4840)</f>
        <v>91504159.730000004</v>
      </c>
      <c r="T4840" s="1" t="str">
        <f>INDEX(F:F,MATCH(ecommerce_10000[[#This Row],[TotalAmount]],I:I,0))</f>
        <v>Dubai</v>
      </c>
    </row>
    <row r="4841" spans="1:20" x14ac:dyDescent="0.3">
      <c r="A4841" s="1" t="s">
        <v>4885</v>
      </c>
      <c r="B4841" s="1" t="s">
        <v>53</v>
      </c>
      <c r="C4841" s="1" t="s">
        <v>31</v>
      </c>
      <c r="D4841" s="1" t="s">
        <v>54</v>
      </c>
      <c r="E4841" s="1" t="s">
        <v>16</v>
      </c>
      <c r="F4841" s="1" t="s">
        <v>40</v>
      </c>
      <c r="G4841">
        <v>16511.47</v>
      </c>
      <c r="H4841">
        <v>4</v>
      </c>
      <c r="I4841">
        <v>66045.88</v>
      </c>
      <c r="J4841">
        <v>3.36</v>
      </c>
      <c r="K4841">
        <v>2509</v>
      </c>
      <c r="L4841" s="2">
        <v>45295</v>
      </c>
      <c r="O4841" t="str">
        <f>IF(ecommerce_10000[[#This Row],[Platform]]="Souq","sq",ecommerce_10000[[#This Row],[Platform]])</f>
        <v>sq</v>
      </c>
      <c r="P4841" t="str">
        <f>IF(E4841="Souq","sq",IF(E4841="Jumia","Jum",E4841))</f>
        <v>sq</v>
      </c>
      <c r="Q4841">
        <f>VLOOKUP(ecommerce_10000[[#This Row],[City]],F:I,4,FALSE)</f>
        <v>99349.3</v>
      </c>
      <c r="R4841" s="1">
        <f>SUMIF(C:C,ecommerce_10000[[#This Row],[Category]],I:I)</f>
        <v>57542997.559999913</v>
      </c>
      <c r="S4841" s="1">
        <f>SUMIFS(I:I,C:C,C4841)</f>
        <v>57542997.559999913</v>
      </c>
      <c r="T4841" s="1" t="str">
        <f>INDEX(F:F,MATCH(ecommerce_10000[[#This Row],[TotalAmount]],I:I,0))</f>
        <v>Riyadh</v>
      </c>
    </row>
    <row r="4842" spans="1:20" x14ac:dyDescent="0.3">
      <c r="A4842" s="1" t="s">
        <v>4886</v>
      </c>
      <c r="B4842" s="1" t="s">
        <v>65</v>
      </c>
      <c r="C4842" s="1" t="s">
        <v>20</v>
      </c>
      <c r="D4842" s="1" t="s">
        <v>66</v>
      </c>
      <c r="E4842" s="1" t="s">
        <v>22</v>
      </c>
      <c r="F4842" s="1" t="s">
        <v>28</v>
      </c>
      <c r="G4842">
        <v>1293.46</v>
      </c>
      <c r="H4842">
        <v>1</v>
      </c>
      <c r="I4842">
        <v>1293.46</v>
      </c>
      <c r="J4842">
        <v>3.34</v>
      </c>
      <c r="K4842">
        <v>2527</v>
      </c>
      <c r="L4842" s="2">
        <v>45362</v>
      </c>
      <c r="O4842" t="str">
        <f>IF(ecommerce_10000[[#This Row],[Platform]]="Souq","sq",ecommerce_10000[[#This Row],[Platform]])</f>
        <v>Jumia</v>
      </c>
      <c r="P4842" t="str">
        <f>IF(E4842="Souq","sq",IF(E4842="Jumia","Jum",E4842))</f>
        <v>Jum</v>
      </c>
      <c r="Q4842">
        <f>VLOOKUP(ecommerce_10000[[#This Row],[City]],F:I,4,FALSE)</f>
        <v>26648.76</v>
      </c>
      <c r="R4842" s="1">
        <f>SUMIF(C:C,ecommerce_10000[[#This Row],[Category]],I:I)</f>
        <v>91504159.730000004</v>
      </c>
      <c r="S4842" s="1">
        <f>SUMIFS(I:I,C:C,C4842)</f>
        <v>91504159.730000004</v>
      </c>
      <c r="T4842" s="1" t="str">
        <f>INDEX(F:F,MATCH(ecommerce_10000[[#This Row],[TotalAmount]],I:I,0))</f>
        <v>Casablanca</v>
      </c>
    </row>
    <row r="4843" spans="1:20" x14ac:dyDescent="0.3">
      <c r="A4843" s="1" t="s">
        <v>4887</v>
      </c>
      <c r="B4843" s="1" t="s">
        <v>65</v>
      </c>
      <c r="C4843" s="1" t="s">
        <v>20</v>
      </c>
      <c r="D4843" s="1" t="s">
        <v>66</v>
      </c>
      <c r="E4843" s="1" t="s">
        <v>47</v>
      </c>
      <c r="F4843" s="1" t="s">
        <v>17</v>
      </c>
      <c r="G4843">
        <v>17144.7</v>
      </c>
      <c r="H4843">
        <v>4</v>
      </c>
      <c r="I4843">
        <v>68578.8</v>
      </c>
      <c r="J4843">
        <v>3.43</v>
      </c>
      <c r="K4843">
        <v>3682</v>
      </c>
      <c r="L4843" s="2">
        <v>45452</v>
      </c>
      <c r="O4843" t="str">
        <f>IF(ecommerce_10000[[#This Row],[Platform]]="Souq","sq",ecommerce_10000[[#This Row],[Platform]])</f>
        <v>Amazon</v>
      </c>
      <c r="P4843" t="str">
        <f>IF(E4843="Souq","sq",IF(E4843="Jumia","Jum",E4843))</f>
        <v>Amazon</v>
      </c>
      <c r="Q4843">
        <f>VLOOKUP(ecommerce_10000[[#This Row],[City]],F:I,4,FALSE)</f>
        <v>16284.02</v>
      </c>
      <c r="R4843" s="1">
        <f>SUMIF(C:C,ecommerce_10000[[#This Row],[Category]],I:I)</f>
        <v>91504159.730000004</v>
      </c>
      <c r="S4843" s="1">
        <f>SUMIFS(I:I,C:C,C4843)</f>
        <v>91504159.730000004</v>
      </c>
      <c r="T4843" s="1" t="str">
        <f>INDEX(F:F,MATCH(ecommerce_10000[[#This Row],[TotalAmount]],I:I,0))</f>
        <v>Cairo</v>
      </c>
    </row>
    <row r="4844" spans="1:20" x14ac:dyDescent="0.3">
      <c r="A4844" s="1" t="s">
        <v>4888</v>
      </c>
      <c r="B4844" s="1" t="s">
        <v>13</v>
      </c>
      <c r="C4844" s="1" t="s">
        <v>14</v>
      </c>
      <c r="D4844" s="1" t="s">
        <v>15</v>
      </c>
      <c r="E4844" s="1" t="s">
        <v>47</v>
      </c>
      <c r="F4844" s="1" t="s">
        <v>17</v>
      </c>
      <c r="G4844">
        <v>19822.29</v>
      </c>
      <c r="H4844">
        <v>5</v>
      </c>
      <c r="I4844">
        <v>99111.45</v>
      </c>
      <c r="J4844">
        <v>1.74</v>
      </c>
      <c r="K4844">
        <v>998</v>
      </c>
      <c r="L4844" s="2">
        <v>45472</v>
      </c>
      <c r="O4844" t="str">
        <f>IF(ecommerce_10000[[#This Row],[Platform]]="Souq","sq",ecommerce_10000[[#This Row],[Platform]])</f>
        <v>Amazon</v>
      </c>
      <c r="P4844" t="str">
        <f>IF(E4844="Souq","sq",IF(E4844="Jumia","Jum",E4844))</f>
        <v>Amazon</v>
      </c>
      <c r="Q4844">
        <f>VLOOKUP(ecommerce_10000[[#This Row],[City]],F:I,4,FALSE)</f>
        <v>16284.02</v>
      </c>
      <c r="R4844" s="1">
        <f>SUMIF(C:C,ecommerce_10000[[#This Row],[Category]],I:I)</f>
        <v>92327183.770000085</v>
      </c>
      <c r="S4844" s="1">
        <f>SUMIFS(I:I,C:C,C4844)</f>
        <v>92327183.770000085</v>
      </c>
      <c r="T4844" s="1" t="str">
        <f>INDEX(F:F,MATCH(ecommerce_10000[[#This Row],[TotalAmount]],I:I,0))</f>
        <v>Cairo</v>
      </c>
    </row>
    <row r="4845" spans="1:20" x14ac:dyDescent="0.3">
      <c r="A4845" s="1" t="s">
        <v>4889</v>
      </c>
      <c r="B4845" s="1" t="s">
        <v>53</v>
      </c>
      <c r="C4845" s="1" t="s">
        <v>31</v>
      </c>
      <c r="D4845" s="1" t="s">
        <v>54</v>
      </c>
      <c r="E4845" s="1" t="s">
        <v>47</v>
      </c>
      <c r="F4845" s="1" t="s">
        <v>17</v>
      </c>
      <c r="G4845">
        <v>9185.26</v>
      </c>
      <c r="H4845">
        <v>2</v>
      </c>
      <c r="I4845">
        <v>18370.52</v>
      </c>
      <c r="J4845">
        <v>3.08</v>
      </c>
      <c r="K4845">
        <v>3510</v>
      </c>
      <c r="L4845" s="2">
        <v>45302</v>
      </c>
      <c r="O4845" t="str">
        <f>IF(ecommerce_10000[[#This Row],[Platform]]="Souq","sq",ecommerce_10000[[#This Row],[Platform]])</f>
        <v>Amazon</v>
      </c>
      <c r="P4845" t="str">
        <f>IF(E4845="Souq","sq",IF(E4845="Jumia","Jum",E4845))</f>
        <v>Amazon</v>
      </c>
      <c r="Q4845">
        <f>VLOOKUP(ecommerce_10000[[#This Row],[City]],F:I,4,FALSE)</f>
        <v>16284.02</v>
      </c>
      <c r="R4845" s="1">
        <f>SUMIF(C:C,ecommerce_10000[[#This Row],[Category]],I:I)</f>
        <v>57542997.559999913</v>
      </c>
      <c r="S4845" s="1">
        <f>SUMIFS(I:I,C:C,C4845)</f>
        <v>57542997.559999913</v>
      </c>
      <c r="T4845" s="1" t="str">
        <f>INDEX(F:F,MATCH(ecommerce_10000[[#This Row],[TotalAmount]],I:I,0))</f>
        <v>Cairo</v>
      </c>
    </row>
    <row r="4846" spans="1:20" x14ac:dyDescent="0.3">
      <c r="A4846" s="1" t="s">
        <v>4890</v>
      </c>
      <c r="B4846" s="1" t="s">
        <v>43</v>
      </c>
      <c r="C4846" s="1" t="s">
        <v>44</v>
      </c>
      <c r="D4846" s="1" t="s">
        <v>45</v>
      </c>
      <c r="E4846" s="1" t="s">
        <v>22</v>
      </c>
      <c r="F4846" s="1" t="s">
        <v>33</v>
      </c>
      <c r="G4846">
        <v>11111.07</v>
      </c>
      <c r="H4846">
        <v>5</v>
      </c>
      <c r="I4846">
        <v>55555.35</v>
      </c>
      <c r="J4846">
        <v>4.67</v>
      </c>
      <c r="K4846">
        <v>2974</v>
      </c>
      <c r="L4846" s="2">
        <v>45617</v>
      </c>
      <c r="O4846" t="str">
        <f>IF(ecommerce_10000[[#This Row],[Platform]]="Souq","sq",ecommerce_10000[[#This Row],[Platform]])</f>
        <v>Jumia</v>
      </c>
      <c r="P4846" t="str">
        <f>IF(E4846="Souq","sq",IF(E4846="Jumia","Jum",E4846))</f>
        <v>Jum</v>
      </c>
      <c r="Q4846">
        <f>VLOOKUP(ecommerce_10000[[#This Row],[City]],F:I,4,FALSE)</f>
        <v>3665.44</v>
      </c>
      <c r="R4846" s="1">
        <f>SUMIF(C:C,ecommerce_10000[[#This Row],[Category]],I:I)</f>
        <v>31420413.200000018</v>
      </c>
      <c r="S4846" s="1">
        <f>SUMIFS(I:I,C:C,C4846)</f>
        <v>31420413.200000018</v>
      </c>
      <c r="T4846" s="1" t="str">
        <f>INDEX(F:F,MATCH(ecommerce_10000[[#This Row],[TotalAmount]],I:I,0))</f>
        <v>Dubai</v>
      </c>
    </row>
    <row r="4847" spans="1:20" x14ac:dyDescent="0.3">
      <c r="A4847" s="1" t="s">
        <v>4891</v>
      </c>
      <c r="B4847" s="1" t="s">
        <v>13</v>
      </c>
      <c r="C4847" s="1" t="s">
        <v>14</v>
      </c>
      <c r="D4847" s="1" t="s">
        <v>15</v>
      </c>
      <c r="E4847" s="1" t="s">
        <v>47</v>
      </c>
      <c r="F4847" s="1" t="s">
        <v>28</v>
      </c>
      <c r="G4847">
        <v>11174.76</v>
      </c>
      <c r="H4847">
        <v>4</v>
      </c>
      <c r="I4847">
        <v>44699.040000000001</v>
      </c>
      <c r="J4847">
        <v>1.76</v>
      </c>
      <c r="K4847">
        <v>3922</v>
      </c>
      <c r="L4847" s="2">
        <v>45500</v>
      </c>
      <c r="O4847" t="str">
        <f>IF(ecommerce_10000[[#This Row],[Platform]]="Souq","sq",ecommerce_10000[[#This Row],[Platform]])</f>
        <v>Amazon</v>
      </c>
      <c r="P4847" t="str">
        <f>IF(E4847="Souq","sq",IF(E4847="Jumia","Jum",E4847))</f>
        <v>Amazon</v>
      </c>
      <c r="Q4847">
        <f>VLOOKUP(ecommerce_10000[[#This Row],[City]],F:I,4,FALSE)</f>
        <v>26648.76</v>
      </c>
      <c r="R4847" s="1">
        <f>SUMIF(C:C,ecommerce_10000[[#This Row],[Category]],I:I)</f>
        <v>92327183.770000085</v>
      </c>
      <c r="S4847" s="1">
        <f>SUMIFS(I:I,C:C,C4847)</f>
        <v>92327183.770000085</v>
      </c>
      <c r="T4847" s="1" t="str">
        <f>INDEX(F:F,MATCH(ecommerce_10000[[#This Row],[TotalAmount]],I:I,0))</f>
        <v>Casablanca</v>
      </c>
    </row>
    <row r="4848" spans="1:20" x14ac:dyDescent="0.3">
      <c r="A4848" s="1" t="s">
        <v>4892</v>
      </c>
      <c r="B4848" s="1" t="s">
        <v>53</v>
      </c>
      <c r="C4848" s="1" t="s">
        <v>31</v>
      </c>
      <c r="D4848" s="1" t="s">
        <v>54</v>
      </c>
      <c r="E4848" s="1" t="s">
        <v>47</v>
      </c>
      <c r="F4848" s="1" t="s">
        <v>33</v>
      </c>
      <c r="G4848">
        <v>309.45</v>
      </c>
      <c r="H4848">
        <v>1</v>
      </c>
      <c r="I4848">
        <v>309.45</v>
      </c>
      <c r="J4848">
        <v>1.91</v>
      </c>
      <c r="K4848">
        <v>3430</v>
      </c>
      <c r="L4848" s="2">
        <v>45446</v>
      </c>
      <c r="O4848" t="str">
        <f>IF(ecommerce_10000[[#This Row],[Platform]]="Souq","sq",ecommerce_10000[[#This Row],[Platform]])</f>
        <v>Amazon</v>
      </c>
      <c r="P4848" t="str">
        <f>IF(E4848="Souq","sq",IF(E4848="Jumia","Jum",E4848))</f>
        <v>Amazon</v>
      </c>
      <c r="Q4848">
        <f>VLOOKUP(ecommerce_10000[[#This Row],[City]],F:I,4,FALSE)</f>
        <v>3665.44</v>
      </c>
      <c r="R4848" s="1">
        <f>SUMIF(C:C,ecommerce_10000[[#This Row],[Category]],I:I)</f>
        <v>57542997.559999913</v>
      </c>
      <c r="S4848" s="1">
        <f>SUMIFS(I:I,C:C,C4848)</f>
        <v>57542997.559999913</v>
      </c>
      <c r="T4848" s="1" t="str">
        <f>INDEX(F:F,MATCH(ecommerce_10000[[#This Row],[TotalAmount]],I:I,0))</f>
        <v>Dubai</v>
      </c>
    </row>
    <row r="4849" spans="1:20" x14ac:dyDescent="0.3">
      <c r="A4849" s="1" t="s">
        <v>4893</v>
      </c>
      <c r="B4849" s="1" t="s">
        <v>25</v>
      </c>
      <c r="C4849" s="1" t="s">
        <v>26</v>
      </c>
      <c r="D4849" s="1" t="s">
        <v>27</v>
      </c>
      <c r="E4849" s="1" t="s">
        <v>22</v>
      </c>
      <c r="F4849" s="1" t="s">
        <v>62</v>
      </c>
      <c r="G4849">
        <v>16087.82</v>
      </c>
      <c r="H4849">
        <v>4</v>
      </c>
      <c r="I4849">
        <v>64351.28</v>
      </c>
      <c r="J4849">
        <v>2.21</v>
      </c>
      <c r="K4849">
        <v>3495</v>
      </c>
      <c r="L4849" s="2">
        <v>45341</v>
      </c>
      <c r="O4849" t="str">
        <f>IF(ecommerce_10000[[#This Row],[Platform]]="Souq","sq",ecommerce_10000[[#This Row],[Platform]])</f>
        <v>Jumia</v>
      </c>
      <c r="P4849" t="str">
        <f>IF(E4849="Souq","sq",IF(E4849="Jumia","Jum",E4849))</f>
        <v>Jum</v>
      </c>
      <c r="Q4849">
        <f>VLOOKUP(ecommerce_10000[[#This Row],[City]],F:I,4,FALSE)</f>
        <v>27872.98</v>
      </c>
      <c r="R4849" s="1">
        <f>SUMIF(C:C,ecommerce_10000[[#This Row],[Category]],I:I)</f>
        <v>29200970.130000021</v>
      </c>
      <c r="S4849" s="1">
        <f>SUMIFS(I:I,C:C,C4849)</f>
        <v>29200970.130000021</v>
      </c>
      <c r="T4849" s="1" t="str">
        <f>INDEX(F:F,MATCH(ecommerce_10000[[#This Row],[TotalAmount]],I:I,0))</f>
        <v>Giza</v>
      </c>
    </row>
    <row r="4850" spans="1:20" x14ac:dyDescent="0.3">
      <c r="A4850" s="1" t="s">
        <v>4894</v>
      </c>
      <c r="B4850" s="1" t="s">
        <v>13</v>
      </c>
      <c r="C4850" s="1" t="s">
        <v>14</v>
      </c>
      <c r="D4850" s="1" t="s">
        <v>15</v>
      </c>
      <c r="E4850" s="1" t="s">
        <v>47</v>
      </c>
      <c r="F4850" s="1" t="s">
        <v>33</v>
      </c>
      <c r="G4850">
        <v>535.44000000000005</v>
      </c>
      <c r="H4850">
        <v>3</v>
      </c>
      <c r="I4850">
        <v>1606.32</v>
      </c>
      <c r="J4850">
        <v>2.74</v>
      </c>
      <c r="K4850">
        <v>1571</v>
      </c>
      <c r="L4850" s="2">
        <v>45423</v>
      </c>
      <c r="O4850" t="str">
        <f>IF(ecommerce_10000[[#This Row],[Platform]]="Souq","sq",ecommerce_10000[[#This Row],[Platform]])</f>
        <v>Amazon</v>
      </c>
      <c r="P4850" t="str">
        <f>IF(E4850="Souq","sq",IF(E4850="Jumia","Jum",E4850))</f>
        <v>Amazon</v>
      </c>
      <c r="Q4850">
        <f>VLOOKUP(ecommerce_10000[[#This Row],[City]],F:I,4,FALSE)</f>
        <v>3665.44</v>
      </c>
      <c r="R4850" s="1">
        <f>SUMIF(C:C,ecommerce_10000[[#This Row],[Category]],I:I)</f>
        <v>92327183.770000085</v>
      </c>
      <c r="S4850" s="1">
        <f>SUMIFS(I:I,C:C,C4850)</f>
        <v>92327183.770000085</v>
      </c>
      <c r="T4850" s="1" t="str">
        <f>INDEX(F:F,MATCH(ecommerce_10000[[#This Row],[TotalAmount]],I:I,0))</f>
        <v>Dubai</v>
      </c>
    </row>
    <row r="4851" spans="1:20" x14ac:dyDescent="0.3">
      <c r="A4851" s="1" t="s">
        <v>4895</v>
      </c>
      <c r="B4851" s="1" t="s">
        <v>25</v>
      </c>
      <c r="C4851" s="1" t="s">
        <v>26</v>
      </c>
      <c r="D4851" s="1" t="s">
        <v>27</v>
      </c>
      <c r="E4851" s="1" t="s">
        <v>22</v>
      </c>
      <c r="F4851" s="1" t="s">
        <v>23</v>
      </c>
      <c r="G4851">
        <v>16110.68</v>
      </c>
      <c r="H4851">
        <v>1</v>
      </c>
      <c r="I4851">
        <v>16110.68</v>
      </c>
      <c r="J4851">
        <v>4.78</v>
      </c>
      <c r="K4851">
        <v>1995</v>
      </c>
      <c r="L4851" s="2">
        <v>45385</v>
      </c>
      <c r="O4851" t="str">
        <f>IF(ecommerce_10000[[#This Row],[Platform]]="Souq","sq",ecommerce_10000[[#This Row],[Platform]])</f>
        <v>Jumia</v>
      </c>
      <c r="P4851" t="str">
        <f>IF(E4851="Souq","sq",IF(E4851="Jumia","Jum",E4851))</f>
        <v>Jum</v>
      </c>
      <c r="Q4851">
        <f>VLOOKUP(ecommerce_10000[[#This Row],[City]],F:I,4,FALSE)</f>
        <v>13290.4</v>
      </c>
      <c r="R4851" s="1">
        <f>SUMIF(C:C,ecommerce_10000[[#This Row],[Category]],I:I)</f>
        <v>29200970.130000021</v>
      </c>
      <c r="S4851" s="1">
        <f>SUMIFS(I:I,C:C,C4851)</f>
        <v>29200970.130000021</v>
      </c>
      <c r="T4851" s="1" t="str">
        <f>INDEX(F:F,MATCH(ecommerce_10000[[#This Row],[TotalAmount]],I:I,0))</f>
        <v>Alexandria</v>
      </c>
    </row>
    <row r="4852" spans="1:20" x14ac:dyDescent="0.3">
      <c r="A4852" s="1" t="s">
        <v>4896</v>
      </c>
      <c r="B4852" s="1" t="s">
        <v>13</v>
      </c>
      <c r="C4852" s="1" t="s">
        <v>14</v>
      </c>
      <c r="D4852" s="1" t="s">
        <v>15</v>
      </c>
      <c r="E4852" s="1" t="s">
        <v>16</v>
      </c>
      <c r="F4852" s="1" t="s">
        <v>23</v>
      </c>
      <c r="G4852">
        <v>17269.95</v>
      </c>
      <c r="H4852">
        <v>1</v>
      </c>
      <c r="I4852">
        <v>17269.95</v>
      </c>
      <c r="J4852">
        <v>1.1599999999999999</v>
      </c>
      <c r="K4852">
        <v>1706</v>
      </c>
      <c r="L4852" s="2">
        <v>45487</v>
      </c>
      <c r="O4852" t="str">
        <f>IF(ecommerce_10000[[#This Row],[Platform]]="Souq","sq",ecommerce_10000[[#This Row],[Platform]])</f>
        <v>sq</v>
      </c>
      <c r="P4852" t="str">
        <f>IF(E4852="Souq","sq",IF(E4852="Jumia","Jum",E4852))</f>
        <v>sq</v>
      </c>
      <c r="Q4852">
        <f>VLOOKUP(ecommerce_10000[[#This Row],[City]],F:I,4,FALSE)</f>
        <v>13290.4</v>
      </c>
      <c r="R4852" s="1">
        <f>SUMIF(C:C,ecommerce_10000[[#This Row],[Category]],I:I)</f>
        <v>92327183.770000085</v>
      </c>
      <c r="S4852" s="1">
        <f>SUMIFS(I:I,C:C,C4852)</f>
        <v>92327183.770000085</v>
      </c>
      <c r="T4852" s="1" t="str">
        <f>INDEX(F:F,MATCH(ecommerce_10000[[#This Row],[TotalAmount]],I:I,0))</f>
        <v>Alexandria</v>
      </c>
    </row>
    <row r="4853" spans="1:20" x14ac:dyDescent="0.3">
      <c r="A4853" s="1" t="s">
        <v>4897</v>
      </c>
      <c r="B4853" s="1" t="s">
        <v>65</v>
      </c>
      <c r="C4853" s="1" t="s">
        <v>20</v>
      </c>
      <c r="D4853" s="1" t="s">
        <v>66</v>
      </c>
      <c r="E4853" s="1" t="s">
        <v>16</v>
      </c>
      <c r="F4853" s="1" t="s">
        <v>62</v>
      </c>
      <c r="G4853">
        <v>4568.82</v>
      </c>
      <c r="H4853">
        <v>1</v>
      </c>
      <c r="I4853">
        <v>4568.82</v>
      </c>
      <c r="J4853">
        <v>4.22</v>
      </c>
      <c r="K4853">
        <v>195</v>
      </c>
      <c r="L4853" s="2">
        <v>45587</v>
      </c>
      <c r="O4853" t="str">
        <f>IF(ecommerce_10000[[#This Row],[Platform]]="Souq","sq",ecommerce_10000[[#This Row],[Platform]])</f>
        <v>sq</v>
      </c>
      <c r="P4853" t="str">
        <f>IF(E4853="Souq","sq",IF(E4853="Jumia","Jum",E4853))</f>
        <v>sq</v>
      </c>
      <c r="Q4853">
        <f>VLOOKUP(ecommerce_10000[[#This Row],[City]],F:I,4,FALSE)</f>
        <v>27872.98</v>
      </c>
      <c r="R4853" s="1">
        <f>SUMIF(C:C,ecommerce_10000[[#This Row],[Category]],I:I)</f>
        <v>91504159.730000004</v>
      </c>
      <c r="S4853" s="1">
        <f>SUMIFS(I:I,C:C,C4853)</f>
        <v>91504159.730000004</v>
      </c>
      <c r="T4853" s="1" t="str">
        <f>INDEX(F:F,MATCH(ecommerce_10000[[#This Row],[TotalAmount]],I:I,0))</f>
        <v>Giza</v>
      </c>
    </row>
    <row r="4854" spans="1:20" x14ac:dyDescent="0.3">
      <c r="A4854" s="1" t="s">
        <v>4898</v>
      </c>
      <c r="B4854" s="1" t="s">
        <v>49</v>
      </c>
      <c r="C4854" s="1" t="s">
        <v>14</v>
      </c>
      <c r="D4854" s="1" t="s">
        <v>50</v>
      </c>
      <c r="E4854" s="1" t="s">
        <v>16</v>
      </c>
      <c r="F4854" s="1" t="s">
        <v>23</v>
      </c>
      <c r="G4854">
        <v>12105.04</v>
      </c>
      <c r="H4854">
        <v>3</v>
      </c>
      <c r="I4854">
        <v>36315.120000000003</v>
      </c>
      <c r="J4854">
        <v>2.12</v>
      </c>
      <c r="K4854">
        <v>4616</v>
      </c>
      <c r="L4854" s="2">
        <v>45645</v>
      </c>
      <c r="O4854" t="str">
        <f>IF(ecommerce_10000[[#This Row],[Platform]]="Souq","sq",ecommerce_10000[[#This Row],[Platform]])</f>
        <v>sq</v>
      </c>
      <c r="P4854" t="str">
        <f>IF(E4854="Souq","sq",IF(E4854="Jumia","Jum",E4854))</f>
        <v>sq</v>
      </c>
      <c r="Q4854">
        <f>VLOOKUP(ecommerce_10000[[#This Row],[City]],F:I,4,FALSE)</f>
        <v>13290.4</v>
      </c>
      <c r="R4854" s="1">
        <f>SUMIF(C:C,ecommerce_10000[[#This Row],[Category]],I:I)</f>
        <v>92327183.770000085</v>
      </c>
      <c r="S4854" s="1">
        <f>SUMIFS(I:I,C:C,C4854)</f>
        <v>92327183.770000085</v>
      </c>
      <c r="T4854" s="1" t="str">
        <f>INDEX(F:F,MATCH(ecommerce_10000[[#This Row],[TotalAmount]],I:I,0))</f>
        <v>Alexandria</v>
      </c>
    </row>
    <row r="4855" spans="1:20" x14ac:dyDescent="0.3">
      <c r="A4855" s="1" t="s">
        <v>4899</v>
      </c>
      <c r="B4855" s="1" t="s">
        <v>65</v>
      </c>
      <c r="C4855" s="1" t="s">
        <v>20</v>
      </c>
      <c r="D4855" s="1" t="s">
        <v>66</v>
      </c>
      <c r="E4855" s="1" t="s">
        <v>16</v>
      </c>
      <c r="F4855" s="1" t="s">
        <v>40</v>
      </c>
      <c r="G4855">
        <v>13618.63</v>
      </c>
      <c r="H4855">
        <v>3</v>
      </c>
      <c r="I4855">
        <v>40855.89</v>
      </c>
      <c r="J4855">
        <v>3.01</v>
      </c>
      <c r="K4855">
        <v>3160</v>
      </c>
      <c r="L4855" s="2">
        <v>45310</v>
      </c>
      <c r="O4855" t="str">
        <f>IF(ecommerce_10000[[#This Row],[Platform]]="Souq","sq",ecommerce_10000[[#This Row],[Platform]])</f>
        <v>sq</v>
      </c>
      <c r="P4855" t="str">
        <f>IF(E4855="Souq","sq",IF(E4855="Jumia","Jum",E4855))</f>
        <v>sq</v>
      </c>
      <c r="Q4855">
        <f>VLOOKUP(ecommerce_10000[[#This Row],[City]],F:I,4,FALSE)</f>
        <v>99349.3</v>
      </c>
      <c r="R4855" s="1">
        <f>SUMIF(C:C,ecommerce_10000[[#This Row],[Category]],I:I)</f>
        <v>91504159.730000004</v>
      </c>
      <c r="S4855" s="1">
        <f>SUMIFS(I:I,C:C,C4855)</f>
        <v>91504159.730000004</v>
      </c>
      <c r="T4855" s="1" t="str">
        <f>INDEX(F:F,MATCH(ecommerce_10000[[#This Row],[TotalAmount]],I:I,0))</f>
        <v>Riyadh</v>
      </c>
    </row>
    <row r="4856" spans="1:20" x14ac:dyDescent="0.3">
      <c r="A4856" s="1" t="s">
        <v>4900</v>
      </c>
      <c r="B4856" s="1" t="s">
        <v>43</v>
      </c>
      <c r="C4856" s="1" t="s">
        <v>44</v>
      </c>
      <c r="D4856" s="1" t="s">
        <v>45</v>
      </c>
      <c r="E4856" s="1" t="s">
        <v>47</v>
      </c>
      <c r="F4856" s="1" t="s">
        <v>33</v>
      </c>
      <c r="G4856">
        <v>13220.94</v>
      </c>
      <c r="H4856">
        <v>4</v>
      </c>
      <c r="I4856">
        <v>52883.76</v>
      </c>
      <c r="J4856">
        <v>1.2</v>
      </c>
      <c r="K4856">
        <v>4505</v>
      </c>
      <c r="L4856" s="2">
        <v>45644</v>
      </c>
      <c r="O4856" t="str">
        <f>IF(ecommerce_10000[[#This Row],[Platform]]="Souq","sq",ecommerce_10000[[#This Row],[Platform]])</f>
        <v>Amazon</v>
      </c>
      <c r="P4856" t="str">
        <f>IF(E4856="Souq","sq",IF(E4856="Jumia","Jum",E4856))</f>
        <v>Amazon</v>
      </c>
      <c r="Q4856">
        <f>VLOOKUP(ecommerce_10000[[#This Row],[City]],F:I,4,FALSE)</f>
        <v>3665.44</v>
      </c>
      <c r="R4856" s="1">
        <f>SUMIF(C:C,ecommerce_10000[[#This Row],[Category]],I:I)</f>
        <v>31420413.200000018</v>
      </c>
      <c r="S4856" s="1">
        <f>SUMIFS(I:I,C:C,C4856)</f>
        <v>31420413.200000018</v>
      </c>
      <c r="T4856" s="1" t="str">
        <f>INDEX(F:F,MATCH(ecommerce_10000[[#This Row],[TotalAmount]],I:I,0))</f>
        <v>Dubai</v>
      </c>
    </row>
    <row r="4857" spans="1:20" x14ac:dyDescent="0.3">
      <c r="A4857" s="1" t="s">
        <v>4901</v>
      </c>
      <c r="B4857" s="1" t="s">
        <v>25</v>
      </c>
      <c r="C4857" s="1" t="s">
        <v>26</v>
      </c>
      <c r="D4857" s="1" t="s">
        <v>27</v>
      </c>
      <c r="E4857" s="1" t="s">
        <v>16</v>
      </c>
      <c r="F4857" s="1" t="s">
        <v>40</v>
      </c>
      <c r="G4857">
        <v>17789.150000000001</v>
      </c>
      <c r="H4857">
        <v>1</v>
      </c>
      <c r="I4857">
        <v>17789.150000000001</v>
      </c>
      <c r="J4857">
        <v>2.16</v>
      </c>
      <c r="K4857">
        <v>626</v>
      </c>
      <c r="L4857" s="2">
        <v>45635</v>
      </c>
      <c r="O4857" t="str">
        <f>IF(ecommerce_10000[[#This Row],[Platform]]="Souq","sq",ecommerce_10000[[#This Row],[Platform]])</f>
        <v>sq</v>
      </c>
      <c r="P4857" t="str">
        <f>IF(E4857="Souq","sq",IF(E4857="Jumia","Jum",E4857))</f>
        <v>sq</v>
      </c>
      <c r="Q4857">
        <f>VLOOKUP(ecommerce_10000[[#This Row],[City]],F:I,4,FALSE)</f>
        <v>99349.3</v>
      </c>
      <c r="R4857" s="1">
        <f>SUMIF(C:C,ecommerce_10000[[#This Row],[Category]],I:I)</f>
        <v>29200970.130000021</v>
      </c>
      <c r="S4857" s="1">
        <f>SUMIFS(I:I,C:C,C4857)</f>
        <v>29200970.130000021</v>
      </c>
      <c r="T4857" s="1" t="str">
        <f>INDEX(F:F,MATCH(ecommerce_10000[[#This Row],[TotalAmount]],I:I,0))</f>
        <v>Riyadh</v>
      </c>
    </row>
    <row r="4858" spans="1:20" x14ac:dyDescent="0.3">
      <c r="A4858" s="1" t="s">
        <v>4902</v>
      </c>
      <c r="B4858" s="1" t="s">
        <v>38</v>
      </c>
      <c r="C4858" s="1" t="s">
        <v>20</v>
      </c>
      <c r="D4858" s="1" t="s">
        <v>39</v>
      </c>
      <c r="E4858" s="1" t="s">
        <v>16</v>
      </c>
      <c r="F4858" s="1" t="s">
        <v>17</v>
      </c>
      <c r="G4858">
        <v>1539.04</v>
      </c>
      <c r="H4858">
        <v>5</v>
      </c>
      <c r="I4858">
        <v>7695.2</v>
      </c>
      <c r="J4858">
        <v>1.62</v>
      </c>
      <c r="K4858">
        <v>2509</v>
      </c>
      <c r="L4858" s="2">
        <v>45401</v>
      </c>
      <c r="O4858" t="str">
        <f>IF(ecommerce_10000[[#This Row],[Platform]]="Souq","sq",ecommerce_10000[[#This Row],[Platform]])</f>
        <v>sq</v>
      </c>
      <c r="P4858" t="str">
        <f>IF(E4858="Souq","sq",IF(E4858="Jumia","Jum",E4858))</f>
        <v>sq</v>
      </c>
      <c r="Q4858">
        <f>VLOOKUP(ecommerce_10000[[#This Row],[City]],F:I,4,FALSE)</f>
        <v>16284.02</v>
      </c>
      <c r="R4858" s="1">
        <f>SUMIF(C:C,ecommerce_10000[[#This Row],[Category]],I:I)</f>
        <v>91504159.730000004</v>
      </c>
      <c r="S4858" s="1">
        <f>SUMIFS(I:I,C:C,C4858)</f>
        <v>91504159.730000004</v>
      </c>
      <c r="T4858" s="1" t="str">
        <f>INDEX(F:F,MATCH(ecommerce_10000[[#This Row],[TotalAmount]],I:I,0))</f>
        <v>Cairo</v>
      </c>
    </row>
    <row r="4859" spans="1:20" x14ac:dyDescent="0.3">
      <c r="A4859" s="1" t="s">
        <v>4903</v>
      </c>
      <c r="B4859" s="1" t="s">
        <v>49</v>
      </c>
      <c r="C4859" s="1" t="s">
        <v>14</v>
      </c>
      <c r="D4859" s="1" t="s">
        <v>50</v>
      </c>
      <c r="E4859" s="1" t="s">
        <v>16</v>
      </c>
      <c r="F4859" s="1" t="s">
        <v>62</v>
      </c>
      <c r="G4859">
        <v>4253.7700000000004</v>
      </c>
      <c r="H4859">
        <v>5</v>
      </c>
      <c r="I4859">
        <v>21268.85</v>
      </c>
      <c r="J4859">
        <v>4.66</v>
      </c>
      <c r="K4859">
        <v>3634</v>
      </c>
      <c r="L4859" s="2">
        <v>45563</v>
      </c>
      <c r="O4859" t="str">
        <f>IF(ecommerce_10000[[#This Row],[Platform]]="Souq","sq",ecommerce_10000[[#This Row],[Platform]])</f>
        <v>sq</v>
      </c>
      <c r="P4859" t="str">
        <f>IF(E4859="Souq","sq",IF(E4859="Jumia","Jum",E4859))</f>
        <v>sq</v>
      </c>
      <c r="Q4859">
        <f>VLOOKUP(ecommerce_10000[[#This Row],[City]],F:I,4,FALSE)</f>
        <v>27872.98</v>
      </c>
      <c r="R4859" s="1">
        <f>SUMIF(C:C,ecommerce_10000[[#This Row],[Category]],I:I)</f>
        <v>92327183.770000085</v>
      </c>
      <c r="S4859" s="1">
        <f>SUMIFS(I:I,C:C,C4859)</f>
        <v>92327183.770000085</v>
      </c>
      <c r="T4859" s="1" t="str">
        <f>INDEX(F:F,MATCH(ecommerce_10000[[#This Row],[TotalAmount]],I:I,0))</f>
        <v>Giza</v>
      </c>
    </row>
    <row r="4860" spans="1:20" x14ac:dyDescent="0.3">
      <c r="A4860" s="1" t="s">
        <v>4904</v>
      </c>
      <c r="B4860" s="1" t="s">
        <v>43</v>
      </c>
      <c r="C4860" s="1" t="s">
        <v>44</v>
      </c>
      <c r="D4860" s="1" t="s">
        <v>45</v>
      </c>
      <c r="E4860" s="1" t="s">
        <v>47</v>
      </c>
      <c r="F4860" s="1" t="s">
        <v>23</v>
      </c>
      <c r="G4860">
        <v>12960.03</v>
      </c>
      <c r="H4860">
        <v>2</v>
      </c>
      <c r="I4860">
        <v>25920.06</v>
      </c>
      <c r="J4860">
        <v>3.25</v>
      </c>
      <c r="K4860">
        <v>368</v>
      </c>
      <c r="L4860" s="2">
        <v>45596</v>
      </c>
      <c r="O4860" t="str">
        <f>IF(ecommerce_10000[[#This Row],[Platform]]="Souq","sq",ecommerce_10000[[#This Row],[Platform]])</f>
        <v>Amazon</v>
      </c>
      <c r="P4860" t="str">
        <f>IF(E4860="Souq","sq",IF(E4860="Jumia","Jum",E4860))</f>
        <v>Amazon</v>
      </c>
      <c r="Q4860">
        <f>VLOOKUP(ecommerce_10000[[#This Row],[City]],F:I,4,FALSE)</f>
        <v>13290.4</v>
      </c>
      <c r="R4860" s="1">
        <f>SUMIF(C:C,ecommerce_10000[[#This Row],[Category]],I:I)</f>
        <v>31420413.200000018</v>
      </c>
      <c r="S4860" s="1">
        <f>SUMIFS(I:I,C:C,C4860)</f>
        <v>31420413.200000018</v>
      </c>
      <c r="T4860" s="1" t="str">
        <f>INDEX(F:F,MATCH(ecommerce_10000[[#This Row],[TotalAmount]],I:I,0))</f>
        <v>Alexandria</v>
      </c>
    </row>
    <row r="4861" spans="1:20" x14ac:dyDescent="0.3">
      <c r="A4861" s="1" t="s">
        <v>4905</v>
      </c>
      <c r="B4861" s="1" t="s">
        <v>30</v>
      </c>
      <c r="C4861" s="1" t="s">
        <v>31</v>
      </c>
      <c r="D4861" s="1" t="s">
        <v>32</v>
      </c>
      <c r="E4861" s="1" t="s">
        <v>22</v>
      </c>
      <c r="F4861" s="1" t="s">
        <v>17</v>
      </c>
      <c r="G4861">
        <v>9895.81</v>
      </c>
      <c r="H4861">
        <v>5</v>
      </c>
      <c r="I4861">
        <v>49479.05</v>
      </c>
      <c r="J4861">
        <v>1.39</v>
      </c>
      <c r="K4861">
        <v>1383</v>
      </c>
      <c r="L4861" s="2">
        <v>45402</v>
      </c>
      <c r="O4861" t="str">
        <f>IF(ecommerce_10000[[#This Row],[Platform]]="Souq","sq",ecommerce_10000[[#This Row],[Platform]])</f>
        <v>Jumia</v>
      </c>
      <c r="P4861" t="str">
        <f>IF(E4861="Souq","sq",IF(E4861="Jumia","Jum",E4861))</f>
        <v>Jum</v>
      </c>
      <c r="Q4861">
        <f>VLOOKUP(ecommerce_10000[[#This Row],[City]],F:I,4,FALSE)</f>
        <v>16284.02</v>
      </c>
      <c r="R4861" s="1">
        <f>SUMIF(C:C,ecommerce_10000[[#This Row],[Category]],I:I)</f>
        <v>57542997.559999913</v>
      </c>
      <c r="S4861" s="1">
        <f>SUMIFS(I:I,C:C,C4861)</f>
        <v>57542997.559999913</v>
      </c>
      <c r="T4861" s="1" t="str">
        <f>INDEX(F:F,MATCH(ecommerce_10000[[#This Row],[TotalAmount]],I:I,0))</f>
        <v>Cairo</v>
      </c>
    </row>
    <row r="4862" spans="1:20" x14ac:dyDescent="0.3">
      <c r="A4862" s="1" t="s">
        <v>4906</v>
      </c>
      <c r="B4862" s="1" t="s">
        <v>19</v>
      </c>
      <c r="C4862" s="1" t="s">
        <v>20</v>
      </c>
      <c r="D4862" s="1" t="s">
        <v>21</v>
      </c>
      <c r="E4862" s="1" t="s">
        <v>22</v>
      </c>
      <c r="F4862" s="1" t="s">
        <v>33</v>
      </c>
      <c r="G4862">
        <v>12001.38</v>
      </c>
      <c r="H4862">
        <v>4</v>
      </c>
      <c r="I4862">
        <v>48005.52</v>
      </c>
      <c r="J4862">
        <v>3.81</v>
      </c>
      <c r="K4862">
        <v>3250</v>
      </c>
      <c r="L4862" s="2">
        <v>45322</v>
      </c>
      <c r="O4862" t="str">
        <f>IF(ecommerce_10000[[#This Row],[Platform]]="Souq","sq",ecommerce_10000[[#This Row],[Platform]])</f>
        <v>Jumia</v>
      </c>
      <c r="P4862" t="str">
        <f>IF(E4862="Souq","sq",IF(E4862="Jumia","Jum",E4862))</f>
        <v>Jum</v>
      </c>
      <c r="Q4862">
        <f>VLOOKUP(ecommerce_10000[[#This Row],[City]],F:I,4,FALSE)</f>
        <v>3665.44</v>
      </c>
      <c r="R4862" s="1">
        <f>SUMIF(C:C,ecommerce_10000[[#This Row],[Category]],I:I)</f>
        <v>91504159.730000004</v>
      </c>
      <c r="S4862" s="1">
        <f>SUMIFS(I:I,C:C,C4862)</f>
        <v>91504159.730000004</v>
      </c>
      <c r="T4862" s="1" t="str">
        <f>INDEX(F:F,MATCH(ecommerce_10000[[#This Row],[TotalAmount]],I:I,0))</f>
        <v>Dubai</v>
      </c>
    </row>
    <row r="4863" spans="1:20" x14ac:dyDescent="0.3">
      <c r="A4863" s="1" t="s">
        <v>4907</v>
      </c>
      <c r="B4863" s="1" t="s">
        <v>35</v>
      </c>
      <c r="C4863" s="1" t="s">
        <v>14</v>
      </c>
      <c r="D4863" s="1" t="s">
        <v>36</v>
      </c>
      <c r="E4863" s="1" t="s">
        <v>22</v>
      </c>
      <c r="F4863" s="1" t="s">
        <v>28</v>
      </c>
      <c r="G4863">
        <v>1782.55</v>
      </c>
      <c r="H4863">
        <v>2</v>
      </c>
      <c r="I4863">
        <v>3565.1</v>
      </c>
      <c r="J4863">
        <v>3.53</v>
      </c>
      <c r="K4863">
        <v>1627</v>
      </c>
      <c r="L4863" s="2">
        <v>45362</v>
      </c>
      <c r="O4863" t="str">
        <f>IF(ecommerce_10000[[#This Row],[Platform]]="Souq","sq",ecommerce_10000[[#This Row],[Platform]])</f>
        <v>Jumia</v>
      </c>
      <c r="P4863" t="str">
        <f>IF(E4863="Souq","sq",IF(E4863="Jumia","Jum",E4863))</f>
        <v>Jum</v>
      </c>
      <c r="Q4863">
        <f>VLOOKUP(ecommerce_10000[[#This Row],[City]],F:I,4,FALSE)</f>
        <v>26648.76</v>
      </c>
      <c r="R4863" s="1">
        <f>SUMIF(C:C,ecommerce_10000[[#This Row],[Category]],I:I)</f>
        <v>92327183.770000085</v>
      </c>
      <c r="S4863" s="1">
        <f>SUMIFS(I:I,C:C,C4863)</f>
        <v>92327183.770000085</v>
      </c>
      <c r="T4863" s="1" t="str">
        <f>INDEX(F:F,MATCH(ecommerce_10000[[#This Row],[TotalAmount]],I:I,0))</f>
        <v>Casablanca</v>
      </c>
    </row>
    <row r="4864" spans="1:20" x14ac:dyDescent="0.3">
      <c r="A4864" s="1" t="s">
        <v>4908</v>
      </c>
      <c r="B4864" s="1" t="s">
        <v>43</v>
      </c>
      <c r="C4864" s="1" t="s">
        <v>44</v>
      </c>
      <c r="D4864" s="1" t="s">
        <v>45</v>
      </c>
      <c r="E4864" s="1" t="s">
        <v>47</v>
      </c>
      <c r="F4864" s="1" t="s">
        <v>62</v>
      </c>
      <c r="G4864">
        <v>6838.58</v>
      </c>
      <c r="H4864">
        <v>5</v>
      </c>
      <c r="I4864">
        <v>34192.9</v>
      </c>
      <c r="J4864">
        <v>3.09</v>
      </c>
      <c r="K4864">
        <v>2001</v>
      </c>
      <c r="L4864" s="2">
        <v>45578</v>
      </c>
      <c r="O4864" t="str">
        <f>IF(ecommerce_10000[[#This Row],[Platform]]="Souq","sq",ecommerce_10000[[#This Row],[Platform]])</f>
        <v>Amazon</v>
      </c>
      <c r="P4864" t="str">
        <f>IF(E4864="Souq","sq",IF(E4864="Jumia","Jum",E4864))</f>
        <v>Amazon</v>
      </c>
      <c r="Q4864">
        <f>VLOOKUP(ecommerce_10000[[#This Row],[City]],F:I,4,FALSE)</f>
        <v>27872.98</v>
      </c>
      <c r="R4864" s="1">
        <f>SUMIF(C:C,ecommerce_10000[[#This Row],[Category]],I:I)</f>
        <v>31420413.200000018</v>
      </c>
      <c r="S4864" s="1">
        <f>SUMIFS(I:I,C:C,C4864)</f>
        <v>31420413.200000018</v>
      </c>
      <c r="T4864" s="1" t="str">
        <f>INDEX(F:F,MATCH(ecommerce_10000[[#This Row],[TotalAmount]],I:I,0))</f>
        <v>Giza</v>
      </c>
    </row>
    <row r="4865" spans="1:20" x14ac:dyDescent="0.3">
      <c r="A4865" s="1" t="s">
        <v>4909</v>
      </c>
      <c r="B4865" s="1" t="s">
        <v>49</v>
      </c>
      <c r="C4865" s="1" t="s">
        <v>14</v>
      </c>
      <c r="D4865" s="1" t="s">
        <v>50</v>
      </c>
      <c r="E4865" s="1" t="s">
        <v>16</v>
      </c>
      <c r="F4865" s="1" t="s">
        <v>23</v>
      </c>
      <c r="G4865">
        <v>9742.34</v>
      </c>
      <c r="H4865">
        <v>3</v>
      </c>
      <c r="I4865">
        <v>29227.02</v>
      </c>
      <c r="J4865">
        <v>3.2</v>
      </c>
      <c r="K4865">
        <v>3271</v>
      </c>
      <c r="L4865" s="2">
        <v>45323</v>
      </c>
      <c r="O4865" t="str">
        <f>IF(ecommerce_10000[[#This Row],[Platform]]="Souq","sq",ecommerce_10000[[#This Row],[Platform]])</f>
        <v>sq</v>
      </c>
      <c r="P4865" t="str">
        <f>IF(E4865="Souq","sq",IF(E4865="Jumia","Jum",E4865))</f>
        <v>sq</v>
      </c>
      <c r="Q4865">
        <f>VLOOKUP(ecommerce_10000[[#This Row],[City]],F:I,4,FALSE)</f>
        <v>13290.4</v>
      </c>
      <c r="R4865" s="1">
        <f>SUMIF(C:C,ecommerce_10000[[#This Row],[Category]],I:I)</f>
        <v>92327183.770000085</v>
      </c>
      <c r="S4865" s="1">
        <f>SUMIFS(I:I,C:C,C4865)</f>
        <v>92327183.770000085</v>
      </c>
      <c r="T4865" s="1" t="str">
        <f>INDEX(F:F,MATCH(ecommerce_10000[[#This Row],[TotalAmount]],I:I,0))</f>
        <v>Alexandria</v>
      </c>
    </row>
    <row r="4866" spans="1:20" x14ac:dyDescent="0.3">
      <c r="A4866" s="1" t="s">
        <v>4910</v>
      </c>
      <c r="B4866" s="1" t="s">
        <v>53</v>
      </c>
      <c r="C4866" s="1" t="s">
        <v>31</v>
      </c>
      <c r="D4866" s="1" t="s">
        <v>54</v>
      </c>
      <c r="E4866" s="1" t="s">
        <v>16</v>
      </c>
      <c r="F4866" s="1" t="s">
        <v>40</v>
      </c>
      <c r="G4866">
        <v>15167.17</v>
      </c>
      <c r="H4866">
        <v>1</v>
      </c>
      <c r="I4866">
        <v>15167.17</v>
      </c>
      <c r="J4866">
        <v>1.6</v>
      </c>
      <c r="K4866">
        <v>1868</v>
      </c>
      <c r="L4866" s="2">
        <v>45641</v>
      </c>
      <c r="O4866" t="str">
        <f>IF(ecommerce_10000[[#This Row],[Platform]]="Souq","sq",ecommerce_10000[[#This Row],[Platform]])</f>
        <v>sq</v>
      </c>
      <c r="P4866" t="str">
        <f>IF(E4866="Souq","sq",IF(E4866="Jumia","Jum",E4866))</f>
        <v>sq</v>
      </c>
      <c r="Q4866">
        <f>VLOOKUP(ecommerce_10000[[#This Row],[City]],F:I,4,FALSE)</f>
        <v>99349.3</v>
      </c>
      <c r="R4866" s="1">
        <f>SUMIF(C:C,ecommerce_10000[[#This Row],[Category]],I:I)</f>
        <v>57542997.559999913</v>
      </c>
      <c r="S4866" s="1">
        <f>SUMIFS(I:I,C:C,C4866)</f>
        <v>57542997.559999913</v>
      </c>
      <c r="T4866" s="1" t="str">
        <f>INDEX(F:F,MATCH(ecommerce_10000[[#This Row],[TotalAmount]],I:I,0))</f>
        <v>Riyadh</v>
      </c>
    </row>
    <row r="4867" spans="1:20" x14ac:dyDescent="0.3">
      <c r="A4867" s="1" t="s">
        <v>4911</v>
      </c>
      <c r="B4867" s="1" t="s">
        <v>13</v>
      </c>
      <c r="C4867" s="1" t="s">
        <v>14</v>
      </c>
      <c r="D4867" s="1" t="s">
        <v>15</v>
      </c>
      <c r="E4867" s="1" t="s">
        <v>16</v>
      </c>
      <c r="F4867" s="1" t="s">
        <v>33</v>
      </c>
      <c r="G4867">
        <v>19822.88</v>
      </c>
      <c r="H4867">
        <v>5</v>
      </c>
      <c r="I4867">
        <v>99114.4</v>
      </c>
      <c r="J4867">
        <v>4.0199999999999996</v>
      </c>
      <c r="K4867">
        <v>4625</v>
      </c>
      <c r="L4867" s="2">
        <v>45475</v>
      </c>
      <c r="O4867" t="str">
        <f>IF(ecommerce_10000[[#This Row],[Platform]]="Souq","sq",ecommerce_10000[[#This Row],[Platform]])</f>
        <v>sq</v>
      </c>
      <c r="P4867" t="str">
        <f>IF(E4867="Souq","sq",IF(E4867="Jumia","Jum",E4867))</f>
        <v>sq</v>
      </c>
      <c r="Q4867">
        <f>VLOOKUP(ecommerce_10000[[#This Row],[City]],F:I,4,FALSE)</f>
        <v>3665.44</v>
      </c>
      <c r="R4867" s="1">
        <f>SUMIF(C:C,ecommerce_10000[[#This Row],[Category]],I:I)</f>
        <v>92327183.770000085</v>
      </c>
      <c r="S4867" s="1">
        <f>SUMIFS(I:I,C:C,C4867)</f>
        <v>92327183.770000085</v>
      </c>
      <c r="T4867" s="1" t="str">
        <f>INDEX(F:F,MATCH(ecommerce_10000[[#This Row],[TotalAmount]],I:I,0))</f>
        <v>Dubai</v>
      </c>
    </row>
    <row r="4868" spans="1:20" x14ac:dyDescent="0.3">
      <c r="A4868" s="1" t="s">
        <v>4912</v>
      </c>
      <c r="B4868" s="1" t="s">
        <v>43</v>
      </c>
      <c r="C4868" s="1" t="s">
        <v>44</v>
      </c>
      <c r="D4868" s="1" t="s">
        <v>45</v>
      </c>
      <c r="E4868" s="1" t="s">
        <v>16</v>
      </c>
      <c r="F4868" s="1" t="s">
        <v>23</v>
      </c>
      <c r="G4868">
        <v>11751.45</v>
      </c>
      <c r="H4868">
        <v>5</v>
      </c>
      <c r="I4868">
        <v>58757.25</v>
      </c>
      <c r="J4868">
        <v>4.72</v>
      </c>
      <c r="K4868">
        <v>3525</v>
      </c>
      <c r="L4868" s="2">
        <v>45647</v>
      </c>
      <c r="O4868" t="str">
        <f>IF(ecommerce_10000[[#This Row],[Platform]]="Souq","sq",ecommerce_10000[[#This Row],[Platform]])</f>
        <v>sq</v>
      </c>
      <c r="P4868" t="str">
        <f>IF(E4868="Souq","sq",IF(E4868="Jumia","Jum",E4868))</f>
        <v>sq</v>
      </c>
      <c r="Q4868">
        <f>VLOOKUP(ecommerce_10000[[#This Row],[City]],F:I,4,FALSE)</f>
        <v>13290.4</v>
      </c>
      <c r="R4868" s="1">
        <f>SUMIF(C:C,ecommerce_10000[[#This Row],[Category]],I:I)</f>
        <v>31420413.200000018</v>
      </c>
      <c r="S4868" s="1">
        <f>SUMIFS(I:I,C:C,C4868)</f>
        <v>31420413.200000018</v>
      </c>
      <c r="T4868" s="1" t="str">
        <f>INDEX(F:F,MATCH(ecommerce_10000[[#This Row],[TotalAmount]],I:I,0))</f>
        <v>Alexandria</v>
      </c>
    </row>
    <row r="4869" spans="1:20" x14ac:dyDescent="0.3">
      <c r="A4869" s="1" t="s">
        <v>4913</v>
      </c>
      <c r="B4869" s="1" t="s">
        <v>49</v>
      </c>
      <c r="C4869" s="1" t="s">
        <v>14</v>
      </c>
      <c r="D4869" s="1" t="s">
        <v>50</v>
      </c>
      <c r="E4869" s="1" t="s">
        <v>22</v>
      </c>
      <c r="F4869" s="1" t="s">
        <v>23</v>
      </c>
      <c r="G4869">
        <v>15111.41</v>
      </c>
      <c r="H4869">
        <v>5</v>
      </c>
      <c r="I4869">
        <v>75557.05</v>
      </c>
      <c r="J4869">
        <v>3</v>
      </c>
      <c r="K4869">
        <v>226</v>
      </c>
      <c r="L4869" s="2">
        <v>45345</v>
      </c>
      <c r="O4869" t="str">
        <f>IF(ecommerce_10000[[#This Row],[Platform]]="Souq","sq",ecommerce_10000[[#This Row],[Platform]])</f>
        <v>Jumia</v>
      </c>
      <c r="P4869" t="str">
        <f>IF(E4869="Souq","sq",IF(E4869="Jumia","Jum",E4869))</f>
        <v>Jum</v>
      </c>
      <c r="Q4869">
        <f>VLOOKUP(ecommerce_10000[[#This Row],[City]],F:I,4,FALSE)</f>
        <v>13290.4</v>
      </c>
      <c r="R4869" s="1">
        <f>SUMIF(C:C,ecommerce_10000[[#This Row],[Category]],I:I)</f>
        <v>92327183.770000085</v>
      </c>
      <c r="S4869" s="1">
        <f>SUMIFS(I:I,C:C,C4869)</f>
        <v>92327183.770000085</v>
      </c>
      <c r="T4869" s="1" t="str">
        <f>INDEX(F:F,MATCH(ecommerce_10000[[#This Row],[TotalAmount]],I:I,0))</f>
        <v>Alexandria</v>
      </c>
    </row>
    <row r="4870" spans="1:20" x14ac:dyDescent="0.3">
      <c r="A4870" s="1" t="s">
        <v>4914</v>
      </c>
      <c r="B4870" s="1" t="s">
        <v>53</v>
      </c>
      <c r="C4870" s="1" t="s">
        <v>31</v>
      </c>
      <c r="D4870" s="1" t="s">
        <v>54</v>
      </c>
      <c r="E4870" s="1" t="s">
        <v>16</v>
      </c>
      <c r="F4870" s="1" t="s">
        <v>17</v>
      </c>
      <c r="G4870">
        <v>11646.52</v>
      </c>
      <c r="H4870">
        <v>4</v>
      </c>
      <c r="I4870">
        <v>46586.080000000002</v>
      </c>
      <c r="J4870">
        <v>3.25</v>
      </c>
      <c r="K4870">
        <v>4910</v>
      </c>
      <c r="L4870" s="2">
        <v>45647</v>
      </c>
      <c r="O4870" t="str">
        <f>IF(ecommerce_10000[[#This Row],[Platform]]="Souq","sq",ecommerce_10000[[#This Row],[Platform]])</f>
        <v>sq</v>
      </c>
      <c r="P4870" t="str">
        <f>IF(E4870="Souq","sq",IF(E4870="Jumia","Jum",E4870))</f>
        <v>sq</v>
      </c>
      <c r="Q4870">
        <f>VLOOKUP(ecommerce_10000[[#This Row],[City]],F:I,4,FALSE)</f>
        <v>16284.02</v>
      </c>
      <c r="R4870" s="1">
        <f>SUMIF(C:C,ecommerce_10000[[#This Row],[Category]],I:I)</f>
        <v>57542997.559999913</v>
      </c>
      <c r="S4870" s="1">
        <f>SUMIFS(I:I,C:C,C4870)</f>
        <v>57542997.559999913</v>
      </c>
      <c r="T4870" s="1" t="str">
        <f>INDEX(F:F,MATCH(ecommerce_10000[[#This Row],[TotalAmount]],I:I,0))</f>
        <v>Cairo</v>
      </c>
    </row>
    <row r="4871" spans="1:20" x14ac:dyDescent="0.3">
      <c r="A4871" s="1" t="s">
        <v>4915</v>
      </c>
      <c r="B4871" s="1" t="s">
        <v>38</v>
      </c>
      <c r="C4871" s="1" t="s">
        <v>20</v>
      </c>
      <c r="D4871" s="1" t="s">
        <v>39</v>
      </c>
      <c r="E4871" s="1" t="s">
        <v>47</v>
      </c>
      <c r="F4871" s="1" t="s">
        <v>33</v>
      </c>
      <c r="G4871">
        <v>6313.53</v>
      </c>
      <c r="H4871">
        <v>1</v>
      </c>
      <c r="I4871">
        <v>6313.53</v>
      </c>
      <c r="J4871">
        <v>1.93</v>
      </c>
      <c r="K4871">
        <v>4962</v>
      </c>
      <c r="L4871" s="2">
        <v>45605</v>
      </c>
      <c r="O4871" t="str">
        <f>IF(ecommerce_10000[[#This Row],[Platform]]="Souq","sq",ecommerce_10000[[#This Row],[Platform]])</f>
        <v>Amazon</v>
      </c>
      <c r="P4871" t="str">
        <f>IF(E4871="Souq","sq",IF(E4871="Jumia","Jum",E4871))</f>
        <v>Amazon</v>
      </c>
      <c r="Q4871">
        <f>VLOOKUP(ecommerce_10000[[#This Row],[City]],F:I,4,FALSE)</f>
        <v>3665.44</v>
      </c>
      <c r="R4871" s="1">
        <f>SUMIF(C:C,ecommerce_10000[[#This Row],[Category]],I:I)</f>
        <v>91504159.730000004</v>
      </c>
      <c r="S4871" s="1">
        <f>SUMIFS(I:I,C:C,C4871)</f>
        <v>91504159.730000004</v>
      </c>
      <c r="T4871" s="1" t="str">
        <f>INDEX(F:F,MATCH(ecommerce_10000[[#This Row],[TotalAmount]],I:I,0))</f>
        <v>Dubai</v>
      </c>
    </row>
    <row r="4872" spans="1:20" x14ac:dyDescent="0.3">
      <c r="A4872" s="1" t="s">
        <v>4916</v>
      </c>
      <c r="B4872" s="1" t="s">
        <v>65</v>
      </c>
      <c r="C4872" s="1" t="s">
        <v>20</v>
      </c>
      <c r="D4872" s="1" t="s">
        <v>66</v>
      </c>
      <c r="E4872" s="1" t="s">
        <v>16</v>
      </c>
      <c r="F4872" s="1" t="s">
        <v>62</v>
      </c>
      <c r="G4872">
        <v>2495.63</v>
      </c>
      <c r="H4872">
        <v>4</v>
      </c>
      <c r="I4872">
        <v>9982.52</v>
      </c>
      <c r="J4872">
        <v>2.58</v>
      </c>
      <c r="K4872">
        <v>1046</v>
      </c>
      <c r="L4872" s="2">
        <v>45562</v>
      </c>
      <c r="O4872" t="str">
        <f>IF(ecommerce_10000[[#This Row],[Platform]]="Souq","sq",ecommerce_10000[[#This Row],[Platform]])</f>
        <v>sq</v>
      </c>
      <c r="P4872" t="str">
        <f>IF(E4872="Souq","sq",IF(E4872="Jumia","Jum",E4872))</f>
        <v>sq</v>
      </c>
      <c r="Q4872">
        <f>VLOOKUP(ecommerce_10000[[#This Row],[City]],F:I,4,FALSE)</f>
        <v>27872.98</v>
      </c>
      <c r="R4872" s="1">
        <f>SUMIF(C:C,ecommerce_10000[[#This Row],[Category]],I:I)</f>
        <v>91504159.730000004</v>
      </c>
      <c r="S4872" s="1">
        <f>SUMIFS(I:I,C:C,C4872)</f>
        <v>91504159.730000004</v>
      </c>
      <c r="T4872" s="1" t="str">
        <f>INDEX(F:F,MATCH(ecommerce_10000[[#This Row],[TotalAmount]],I:I,0))</f>
        <v>Giza</v>
      </c>
    </row>
    <row r="4873" spans="1:20" x14ac:dyDescent="0.3">
      <c r="A4873" s="1" t="s">
        <v>4917</v>
      </c>
      <c r="B4873" s="1" t="s">
        <v>43</v>
      </c>
      <c r="C4873" s="1" t="s">
        <v>44</v>
      </c>
      <c r="D4873" s="1" t="s">
        <v>45</v>
      </c>
      <c r="E4873" s="1" t="s">
        <v>47</v>
      </c>
      <c r="F4873" s="1" t="s">
        <v>17</v>
      </c>
      <c r="G4873">
        <v>5607.04</v>
      </c>
      <c r="H4873">
        <v>4</v>
      </c>
      <c r="I4873">
        <v>22428.16</v>
      </c>
      <c r="J4873">
        <v>3.39</v>
      </c>
      <c r="K4873">
        <v>3227</v>
      </c>
      <c r="L4873" s="2">
        <v>45649</v>
      </c>
      <c r="O4873" t="str">
        <f>IF(ecommerce_10000[[#This Row],[Platform]]="Souq","sq",ecommerce_10000[[#This Row],[Platform]])</f>
        <v>Amazon</v>
      </c>
      <c r="P4873" t="str">
        <f>IF(E4873="Souq","sq",IF(E4873="Jumia","Jum",E4873))</f>
        <v>Amazon</v>
      </c>
      <c r="Q4873">
        <f>VLOOKUP(ecommerce_10000[[#This Row],[City]],F:I,4,FALSE)</f>
        <v>16284.02</v>
      </c>
      <c r="R4873" s="1">
        <f>SUMIF(C:C,ecommerce_10000[[#This Row],[Category]],I:I)</f>
        <v>31420413.200000018</v>
      </c>
      <c r="S4873" s="1">
        <f>SUMIFS(I:I,C:C,C4873)</f>
        <v>31420413.200000018</v>
      </c>
      <c r="T4873" s="1" t="str">
        <f>INDEX(F:F,MATCH(ecommerce_10000[[#This Row],[TotalAmount]],I:I,0))</f>
        <v>Cairo</v>
      </c>
    </row>
    <row r="4874" spans="1:20" x14ac:dyDescent="0.3">
      <c r="A4874" s="1" t="s">
        <v>4918</v>
      </c>
      <c r="B4874" s="1" t="s">
        <v>30</v>
      </c>
      <c r="C4874" s="1" t="s">
        <v>31</v>
      </c>
      <c r="D4874" s="1" t="s">
        <v>32</v>
      </c>
      <c r="E4874" s="1" t="s">
        <v>16</v>
      </c>
      <c r="F4874" s="1" t="s">
        <v>17</v>
      </c>
      <c r="G4874">
        <v>19597.560000000001</v>
      </c>
      <c r="H4874">
        <v>2</v>
      </c>
      <c r="I4874">
        <v>39195.120000000003</v>
      </c>
      <c r="J4874">
        <v>4.58</v>
      </c>
      <c r="K4874">
        <v>4210</v>
      </c>
      <c r="L4874" s="2">
        <v>45398</v>
      </c>
      <c r="O4874" t="str">
        <f>IF(ecommerce_10000[[#This Row],[Platform]]="Souq","sq",ecommerce_10000[[#This Row],[Platform]])</f>
        <v>sq</v>
      </c>
      <c r="P4874" t="str">
        <f>IF(E4874="Souq","sq",IF(E4874="Jumia","Jum",E4874))</f>
        <v>sq</v>
      </c>
      <c r="Q4874">
        <f>VLOOKUP(ecommerce_10000[[#This Row],[City]],F:I,4,FALSE)</f>
        <v>16284.02</v>
      </c>
      <c r="R4874" s="1">
        <f>SUMIF(C:C,ecommerce_10000[[#This Row],[Category]],I:I)</f>
        <v>57542997.559999913</v>
      </c>
      <c r="S4874" s="1">
        <f>SUMIFS(I:I,C:C,C4874)</f>
        <v>57542997.559999913</v>
      </c>
      <c r="T4874" s="1" t="str">
        <f>INDEX(F:F,MATCH(ecommerce_10000[[#This Row],[TotalAmount]],I:I,0))</f>
        <v>Cairo</v>
      </c>
    </row>
    <row r="4875" spans="1:20" x14ac:dyDescent="0.3">
      <c r="A4875" s="1" t="s">
        <v>4919</v>
      </c>
      <c r="B4875" s="1" t="s">
        <v>13</v>
      </c>
      <c r="C4875" s="1" t="s">
        <v>14</v>
      </c>
      <c r="D4875" s="1" t="s">
        <v>15</v>
      </c>
      <c r="E4875" s="1" t="s">
        <v>16</v>
      </c>
      <c r="F4875" s="1" t="s">
        <v>40</v>
      </c>
      <c r="G4875">
        <v>16233.58</v>
      </c>
      <c r="H4875">
        <v>3</v>
      </c>
      <c r="I4875">
        <v>48700.74</v>
      </c>
      <c r="J4875">
        <v>2.34</v>
      </c>
      <c r="K4875">
        <v>1999</v>
      </c>
      <c r="L4875" s="2">
        <v>45347</v>
      </c>
      <c r="O4875" t="str">
        <f>IF(ecommerce_10000[[#This Row],[Platform]]="Souq","sq",ecommerce_10000[[#This Row],[Platform]])</f>
        <v>sq</v>
      </c>
      <c r="P4875" t="str">
        <f>IF(E4875="Souq","sq",IF(E4875="Jumia","Jum",E4875))</f>
        <v>sq</v>
      </c>
      <c r="Q4875">
        <f>VLOOKUP(ecommerce_10000[[#This Row],[City]],F:I,4,FALSE)</f>
        <v>99349.3</v>
      </c>
      <c r="R4875" s="1">
        <f>SUMIF(C:C,ecommerce_10000[[#This Row],[Category]],I:I)</f>
        <v>92327183.770000085</v>
      </c>
      <c r="S4875" s="1">
        <f>SUMIFS(I:I,C:C,C4875)</f>
        <v>92327183.770000085</v>
      </c>
      <c r="T4875" s="1" t="str">
        <f>INDEX(F:F,MATCH(ecommerce_10000[[#This Row],[TotalAmount]],I:I,0))</f>
        <v>Riyadh</v>
      </c>
    </row>
    <row r="4876" spans="1:20" x14ac:dyDescent="0.3">
      <c r="A4876" s="1" t="s">
        <v>4920</v>
      </c>
      <c r="B4876" s="1" t="s">
        <v>30</v>
      </c>
      <c r="C4876" s="1" t="s">
        <v>31</v>
      </c>
      <c r="D4876" s="1" t="s">
        <v>32</v>
      </c>
      <c r="E4876" s="1" t="s">
        <v>16</v>
      </c>
      <c r="F4876" s="1" t="s">
        <v>17</v>
      </c>
      <c r="G4876">
        <v>3586.9</v>
      </c>
      <c r="H4876">
        <v>4</v>
      </c>
      <c r="I4876">
        <v>14347.6</v>
      </c>
      <c r="J4876">
        <v>1.28</v>
      </c>
      <c r="K4876">
        <v>4373</v>
      </c>
      <c r="L4876" s="2">
        <v>45574</v>
      </c>
      <c r="O4876" t="str">
        <f>IF(ecommerce_10000[[#This Row],[Platform]]="Souq","sq",ecommerce_10000[[#This Row],[Platform]])</f>
        <v>sq</v>
      </c>
      <c r="P4876" t="str">
        <f>IF(E4876="Souq","sq",IF(E4876="Jumia","Jum",E4876))</f>
        <v>sq</v>
      </c>
      <c r="Q4876">
        <f>VLOOKUP(ecommerce_10000[[#This Row],[City]],F:I,4,FALSE)</f>
        <v>16284.02</v>
      </c>
      <c r="R4876" s="1">
        <f>SUMIF(C:C,ecommerce_10000[[#This Row],[Category]],I:I)</f>
        <v>57542997.559999913</v>
      </c>
      <c r="S4876" s="1">
        <f>SUMIFS(I:I,C:C,C4876)</f>
        <v>57542997.559999913</v>
      </c>
      <c r="T4876" s="1" t="str">
        <f>INDEX(F:F,MATCH(ecommerce_10000[[#This Row],[TotalAmount]],I:I,0))</f>
        <v>Cairo</v>
      </c>
    </row>
    <row r="4877" spans="1:20" x14ac:dyDescent="0.3">
      <c r="A4877" s="1" t="s">
        <v>4921</v>
      </c>
      <c r="B4877" s="1" t="s">
        <v>43</v>
      </c>
      <c r="C4877" s="1" t="s">
        <v>44</v>
      </c>
      <c r="D4877" s="1" t="s">
        <v>45</v>
      </c>
      <c r="E4877" s="1" t="s">
        <v>47</v>
      </c>
      <c r="F4877" s="1" t="s">
        <v>28</v>
      </c>
      <c r="G4877">
        <v>5809.34</v>
      </c>
      <c r="H4877">
        <v>3</v>
      </c>
      <c r="I4877">
        <v>17428.02</v>
      </c>
      <c r="J4877">
        <v>1.34</v>
      </c>
      <c r="K4877">
        <v>1332</v>
      </c>
      <c r="L4877" s="2">
        <v>45301</v>
      </c>
      <c r="O4877" t="str">
        <f>IF(ecommerce_10000[[#This Row],[Platform]]="Souq","sq",ecommerce_10000[[#This Row],[Platform]])</f>
        <v>Amazon</v>
      </c>
      <c r="P4877" t="str">
        <f>IF(E4877="Souq","sq",IF(E4877="Jumia","Jum",E4877))</f>
        <v>Amazon</v>
      </c>
      <c r="Q4877">
        <f>VLOOKUP(ecommerce_10000[[#This Row],[City]],F:I,4,FALSE)</f>
        <v>26648.76</v>
      </c>
      <c r="R4877" s="1">
        <f>SUMIF(C:C,ecommerce_10000[[#This Row],[Category]],I:I)</f>
        <v>31420413.200000018</v>
      </c>
      <c r="S4877" s="1">
        <f>SUMIFS(I:I,C:C,C4877)</f>
        <v>31420413.200000018</v>
      </c>
      <c r="T4877" s="1" t="str">
        <f>INDEX(F:F,MATCH(ecommerce_10000[[#This Row],[TotalAmount]],I:I,0))</f>
        <v>Casablanca</v>
      </c>
    </row>
    <row r="4878" spans="1:20" x14ac:dyDescent="0.3">
      <c r="A4878" s="1" t="s">
        <v>4922</v>
      </c>
      <c r="B4878" s="1" t="s">
        <v>49</v>
      </c>
      <c r="C4878" s="1" t="s">
        <v>14</v>
      </c>
      <c r="D4878" s="1" t="s">
        <v>50</v>
      </c>
      <c r="E4878" s="1" t="s">
        <v>47</v>
      </c>
      <c r="F4878" s="1" t="s">
        <v>33</v>
      </c>
      <c r="G4878">
        <v>12074.12</v>
      </c>
      <c r="H4878">
        <v>5</v>
      </c>
      <c r="I4878">
        <v>60370.6</v>
      </c>
      <c r="J4878">
        <v>4.0999999999999996</v>
      </c>
      <c r="K4878">
        <v>2583</v>
      </c>
      <c r="L4878" s="2">
        <v>45411</v>
      </c>
      <c r="O4878" t="str">
        <f>IF(ecommerce_10000[[#This Row],[Platform]]="Souq","sq",ecommerce_10000[[#This Row],[Platform]])</f>
        <v>Amazon</v>
      </c>
      <c r="P4878" t="str">
        <f>IF(E4878="Souq","sq",IF(E4878="Jumia","Jum",E4878))</f>
        <v>Amazon</v>
      </c>
      <c r="Q4878">
        <f>VLOOKUP(ecommerce_10000[[#This Row],[City]],F:I,4,FALSE)</f>
        <v>3665.44</v>
      </c>
      <c r="R4878" s="1">
        <f>SUMIF(C:C,ecommerce_10000[[#This Row],[Category]],I:I)</f>
        <v>92327183.770000085</v>
      </c>
      <c r="S4878" s="1">
        <f>SUMIFS(I:I,C:C,C4878)</f>
        <v>92327183.770000085</v>
      </c>
      <c r="T4878" s="1" t="str">
        <f>INDEX(F:F,MATCH(ecommerce_10000[[#This Row],[TotalAmount]],I:I,0))</f>
        <v>Dubai</v>
      </c>
    </row>
    <row r="4879" spans="1:20" x14ac:dyDescent="0.3">
      <c r="A4879" s="1" t="s">
        <v>4923</v>
      </c>
      <c r="B4879" s="1" t="s">
        <v>35</v>
      </c>
      <c r="C4879" s="1" t="s">
        <v>14</v>
      </c>
      <c r="D4879" s="1" t="s">
        <v>36</v>
      </c>
      <c r="E4879" s="1" t="s">
        <v>16</v>
      </c>
      <c r="F4879" s="1" t="s">
        <v>62</v>
      </c>
      <c r="G4879">
        <v>7785.4</v>
      </c>
      <c r="H4879">
        <v>2</v>
      </c>
      <c r="I4879">
        <v>15570.8</v>
      </c>
      <c r="J4879">
        <v>4.49</v>
      </c>
      <c r="K4879">
        <v>3567</v>
      </c>
      <c r="L4879" s="2">
        <v>45562</v>
      </c>
      <c r="O4879" t="str">
        <f>IF(ecommerce_10000[[#This Row],[Platform]]="Souq","sq",ecommerce_10000[[#This Row],[Platform]])</f>
        <v>sq</v>
      </c>
      <c r="P4879" t="str">
        <f>IF(E4879="Souq","sq",IF(E4879="Jumia","Jum",E4879))</f>
        <v>sq</v>
      </c>
      <c r="Q4879">
        <f>VLOOKUP(ecommerce_10000[[#This Row],[City]],F:I,4,FALSE)</f>
        <v>27872.98</v>
      </c>
      <c r="R4879" s="1">
        <f>SUMIF(C:C,ecommerce_10000[[#This Row],[Category]],I:I)</f>
        <v>92327183.770000085</v>
      </c>
      <c r="S4879" s="1">
        <f>SUMIFS(I:I,C:C,C4879)</f>
        <v>92327183.770000085</v>
      </c>
      <c r="T4879" s="1" t="str">
        <f>INDEX(F:F,MATCH(ecommerce_10000[[#This Row],[TotalAmount]],I:I,0))</f>
        <v>Giza</v>
      </c>
    </row>
    <row r="4880" spans="1:20" x14ac:dyDescent="0.3">
      <c r="A4880" s="1" t="s">
        <v>4924</v>
      </c>
      <c r="B4880" s="1" t="s">
        <v>43</v>
      </c>
      <c r="C4880" s="1" t="s">
        <v>44</v>
      </c>
      <c r="D4880" s="1" t="s">
        <v>45</v>
      </c>
      <c r="E4880" s="1" t="s">
        <v>47</v>
      </c>
      <c r="F4880" s="1" t="s">
        <v>28</v>
      </c>
      <c r="G4880">
        <v>13224.4</v>
      </c>
      <c r="H4880">
        <v>2</v>
      </c>
      <c r="I4880">
        <v>26448.799999999999</v>
      </c>
      <c r="J4880">
        <v>4.25</v>
      </c>
      <c r="K4880">
        <v>4244</v>
      </c>
      <c r="L4880" s="2">
        <v>45426</v>
      </c>
      <c r="O4880" t="str">
        <f>IF(ecommerce_10000[[#This Row],[Platform]]="Souq","sq",ecommerce_10000[[#This Row],[Platform]])</f>
        <v>Amazon</v>
      </c>
      <c r="P4880" t="str">
        <f>IF(E4880="Souq","sq",IF(E4880="Jumia","Jum",E4880))</f>
        <v>Amazon</v>
      </c>
      <c r="Q4880">
        <f>VLOOKUP(ecommerce_10000[[#This Row],[City]],F:I,4,FALSE)</f>
        <v>26648.76</v>
      </c>
      <c r="R4880" s="1">
        <f>SUMIF(C:C,ecommerce_10000[[#This Row],[Category]],I:I)</f>
        <v>31420413.200000018</v>
      </c>
      <c r="S4880" s="1">
        <f>SUMIFS(I:I,C:C,C4880)</f>
        <v>31420413.200000018</v>
      </c>
      <c r="T4880" s="1" t="str">
        <f>INDEX(F:F,MATCH(ecommerce_10000[[#This Row],[TotalAmount]],I:I,0))</f>
        <v>Casablanca</v>
      </c>
    </row>
    <row r="4881" spans="1:20" x14ac:dyDescent="0.3">
      <c r="A4881" s="1" t="s">
        <v>4925</v>
      </c>
      <c r="B4881" s="1" t="s">
        <v>35</v>
      </c>
      <c r="C4881" s="1" t="s">
        <v>14</v>
      </c>
      <c r="D4881" s="1" t="s">
        <v>36</v>
      </c>
      <c r="E4881" s="1" t="s">
        <v>47</v>
      </c>
      <c r="F4881" s="1" t="s">
        <v>23</v>
      </c>
      <c r="G4881">
        <v>6945.91</v>
      </c>
      <c r="H4881">
        <v>1</v>
      </c>
      <c r="I4881">
        <v>6945.91</v>
      </c>
      <c r="J4881">
        <v>4.0999999999999996</v>
      </c>
      <c r="K4881">
        <v>2170</v>
      </c>
      <c r="L4881" s="2">
        <v>45408</v>
      </c>
      <c r="O4881" t="str">
        <f>IF(ecommerce_10000[[#This Row],[Platform]]="Souq","sq",ecommerce_10000[[#This Row],[Platform]])</f>
        <v>Amazon</v>
      </c>
      <c r="P4881" t="str">
        <f>IF(E4881="Souq","sq",IF(E4881="Jumia","Jum",E4881))</f>
        <v>Amazon</v>
      </c>
      <c r="Q4881">
        <f>VLOOKUP(ecommerce_10000[[#This Row],[City]],F:I,4,FALSE)</f>
        <v>13290.4</v>
      </c>
      <c r="R4881" s="1">
        <f>SUMIF(C:C,ecommerce_10000[[#This Row],[Category]],I:I)</f>
        <v>92327183.770000085</v>
      </c>
      <c r="S4881" s="1">
        <f>SUMIFS(I:I,C:C,C4881)</f>
        <v>92327183.770000085</v>
      </c>
      <c r="T4881" s="1" t="str">
        <f>INDEX(F:F,MATCH(ecommerce_10000[[#This Row],[TotalAmount]],I:I,0))</f>
        <v>Alexandria</v>
      </c>
    </row>
    <row r="4882" spans="1:20" x14ac:dyDescent="0.3">
      <c r="A4882" s="1" t="s">
        <v>4926</v>
      </c>
      <c r="B4882" s="1" t="s">
        <v>53</v>
      </c>
      <c r="C4882" s="1" t="s">
        <v>31</v>
      </c>
      <c r="D4882" s="1" t="s">
        <v>54</v>
      </c>
      <c r="E4882" s="1" t="s">
        <v>16</v>
      </c>
      <c r="F4882" s="1" t="s">
        <v>40</v>
      </c>
      <c r="G4882">
        <v>14502.39</v>
      </c>
      <c r="H4882">
        <v>2</v>
      </c>
      <c r="I4882">
        <v>29004.78</v>
      </c>
      <c r="J4882">
        <v>3.01</v>
      </c>
      <c r="K4882">
        <v>1967</v>
      </c>
      <c r="L4882" s="2">
        <v>45540</v>
      </c>
      <c r="O4882" t="str">
        <f>IF(ecommerce_10000[[#This Row],[Platform]]="Souq","sq",ecommerce_10000[[#This Row],[Platform]])</f>
        <v>sq</v>
      </c>
      <c r="P4882" t="str">
        <f>IF(E4882="Souq","sq",IF(E4882="Jumia","Jum",E4882))</f>
        <v>sq</v>
      </c>
      <c r="Q4882">
        <f>VLOOKUP(ecommerce_10000[[#This Row],[City]],F:I,4,FALSE)</f>
        <v>99349.3</v>
      </c>
      <c r="R4882" s="1">
        <f>SUMIF(C:C,ecommerce_10000[[#This Row],[Category]],I:I)</f>
        <v>57542997.559999913</v>
      </c>
      <c r="S4882" s="1">
        <f>SUMIFS(I:I,C:C,C4882)</f>
        <v>57542997.559999913</v>
      </c>
      <c r="T4882" s="1" t="str">
        <f>INDEX(F:F,MATCH(ecommerce_10000[[#This Row],[TotalAmount]],I:I,0))</f>
        <v>Riyadh</v>
      </c>
    </row>
    <row r="4883" spans="1:20" x14ac:dyDescent="0.3">
      <c r="A4883" s="1" t="s">
        <v>4927</v>
      </c>
      <c r="B4883" s="1" t="s">
        <v>35</v>
      </c>
      <c r="C4883" s="1" t="s">
        <v>14</v>
      </c>
      <c r="D4883" s="1" t="s">
        <v>36</v>
      </c>
      <c r="E4883" s="1" t="s">
        <v>47</v>
      </c>
      <c r="F4883" s="1" t="s">
        <v>40</v>
      </c>
      <c r="G4883">
        <v>5003.25</v>
      </c>
      <c r="H4883">
        <v>5</v>
      </c>
      <c r="I4883">
        <v>25016.25</v>
      </c>
      <c r="J4883">
        <v>4.08</v>
      </c>
      <c r="K4883">
        <v>2741</v>
      </c>
      <c r="L4883" s="2">
        <v>45452</v>
      </c>
      <c r="O4883" t="str">
        <f>IF(ecommerce_10000[[#This Row],[Platform]]="Souq","sq",ecommerce_10000[[#This Row],[Platform]])</f>
        <v>Amazon</v>
      </c>
      <c r="P4883" t="str">
        <f>IF(E4883="Souq","sq",IF(E4883="Jumia","Jum",E4883))</f>
        <v>Amazon</v>
      </c>
      <c r="Q4883">
        <f>VLOOKUP(ecommerce_10000[[#This Row],[City]],F:I,4,FALSE)</f>
        <v>99349.3</v>
      </c>
      <c r="R4883" s="1">
        <f>SUMIF(C:C,ecommerce_10000[[#This Row],[Category]],I:I)</f>
        <v>92327183.770000085</v>
      </c>
      <c r="S4883" s="1">
        <f>SUMIFS(I:I,C:C,C4883)</f>
        <v>92327183.770000085</v>
      </c>
      <c r="T4883" s="1" t="str">
        <f>INDEX(F:F,MATCH(ecommerce_10000[[#This Row],[TotalAmount]],I:I,0))</f>
        <v>Riyadh</v>
      </c>
    </row>
    <row r="4884" spans="1:20" x14ac:dyDescent="0.3">
      <c r="A4884" s="1" t="s">
        <v>4928</v>
      </c>
      <c r="B4884" s="1" t="s">
        <v>49</v>
      </c>
      <c r="C4884" s="1" t="s">
        <v>14</v>
      </c>
      <c r="D4884" s="1" t="s">
        <v>50</v>
      </c>
      <c r="E4884" s="1" t="s">
        <v>16</v>
      </c>
      <c r="F4884" s="1" t="s">
        <v>40</v>
      </c>
      <c r="G4884">
        <v>4539.18</v>
      </c>
      <c r="H4884">
        <v>4</v>
      </c>
      <c r="I4884">
        <v>18156.72</v>
      </c>
      <c r="J4884">
        <v>2.02</v>
      </c>
      <c r="K4884">
        <v>4868</v>
      </c>
      <c r="L4884" s="2">
        <v>45345</v>
      </c>
      <c r="O4884" t="str">
        <f>IF(ecommerce_10000[[#This Row],[Platform]]="Souq","sq",ecommerce_10000[[#This Row],[Platform]])</f>
        <v>sq</v>
      </c>
      <c r="P4884" t="str">
        <f>IF(E4884="Souq","sq",IF(E4884="Jumia","Jum",E4884))</f>
        <v>sq</v>
      </c>
      <c r="Q4884">
        <f>VLOOKUP(ecommerce_10000[[#This Row],[City]],F:I,4,FALSE)</f>
        <v>99349.3</v>
      </c>
      <c r="R4884" s="1">
        <f>SUMIF(C:C,ecommerce_10000[[#This Row],[Category]],I:I)</f>
        <v>92327183.770000085</v>
      </c>
      <c r="S4884" s="1">
        <f>SUMIFS(I:I,C:C,C4884)</f>
        <v>92327183.770000085</v>
      </c>
      <c r="T4884" s="1" t="str">
        <f>INDEX(F:F,MATCH(ecommerce_10000[[#This Row],[TotalAmount]],I:I,0))</f>
        <v>Riyadh</v>
      </c>
    </row>
    <row r="4885" spans="1:20" x14ac:dyDescent="0.3">
      <c r="A4885" s="1" t="s">
        <v>4929</v>
      </c>
      <c r="B4885" s="1" t="s">
        <v>35</v>
      </c>
      <c r="C4885" s="1" t="s">
        <v>14</v>
      </c>
      <c r="D4885" s="1" t="s">
        <v>36</v>
      </c>
      <c r="E4885" s="1" t="s">
        <v>22</v>
      </c>
      <c r="F4885" s="1" t="s">
        <v>62</v>
      </c>
      <c r="G4885">
        <v>19581.59</v>
      </c>
      <c r="H4885">
        <v>4</v>
      </c>
      <c r="I4885">
        <v>78326.36</v>
      </c>
      <c r="J4885">
        <v>3.07</v>
      </c>
      <c r="K4885">
        <v>3424</v>
      </c>
      <c r="L4885" s="2">
        <v>45506</v>
      </c>
      <c r="O4885" t="str">
        <f>IF(ecommerce_10000[[#This Row],[Platform]]="Souq","sq",ecommerce_10000[[#This Row],[Platform]])</f>
        <v>Jumia</v>
      </c>
      <c r="P4885" t="str">
        <f>IF(E4885="Souq","sq",IF(E4885="Jumia","Jum",E4885))</f>
        <v>Jum</v>
      </c>
      <c r="Q4885">
        <f>VLOOKUP(ecommerce_10000[[#This Row],[City]],F:I,4,FALSE)</f>
        <v>27872.98</v>
      </c>
      <c r="R4885" s="1">
        <f>SUMIF(C:C,ecommerce_10000[[#This Row],[Category]],I:I)</f>
        <v>92327183.770000085</v>
      </c>
      <c r="S4885" s="1">
        <f>SUMIFS(I:I,C:C,C4885)</f>
        <v>92327183.770000085</v>
      </c>
      <c r="T4885" s="1" t="str">
        <f>INDEX(F:F,MATCH(ecommerce_10000[[#This Row],[TotalAmount]],I:I,0))</f>
        <v>Giza</v>
      </c>
    </row>
    <row r="4886" spans="1:20" x14ac:dyDescent="0.3">
      <c r="A4886" s="1" t="s">
        <v>4930</v>
      </c>
      <c r="B4886" s="1" t="s">
        <v>43</v>
      </c>
      <c r="C4886" s="1" t="s">
        <v>44</v>
      </c>
      <c r="D4886" s="1" t="s">
        <v>45</v>
      </c>
      <c r="E4886" s="1" t="s">
        <v>16</v>
      </c>
      <c r="F4886" s="1" t="s">
        <v>62</v>
      </c>
      <c r="G4886">
        <v>233.39</v>
      </c>
      <c r="H4886">
        <v>5</v>
      </c>
      <c r="I4886">
        <v>1166.95</v>
      </c>
      <c r="J4886">
        <v>4.82</v>
      </c>
      <c r="K4886">
        <v>2842</v>
      </c>
      <c r="L4886" s="2">
        <v>45500</v>
      </c>
      <c r="O4886" t="str">
        <f>IF(ecommerce_10000[[#This Row],[Platform]]="Souq","sq",ecommerce_10000[[#This Row],[Platform]])</f>
        <v>sq</v>
      </c>
      <c r="P4886" t="str">
        <f>IF(E4886="Souq","sq",IF(E4886="Jumia","Jum",E4886))</f>
        <v>sq</v>
      </c>
      <c r="Q4886">
        <f>VLOOKUP(ecommerce_10000[[#This Row],[City]],F:I,4,FALSE)</f>
        <v>27872.98</v>
      </c>
      <c r="R4886" s="1">
        <f>SUMIF(C:C,ecommerce_10000[[#This Row],[Category]],I:I)</f>
        <v>31420413.200000018</v>
      </c>
      <c r="S4886" s="1">
        <f>SUMIFS(I:I,C:C,C4886)</f>
        <v>31420413.200000018</v>
      </c>
      <c r="T4886" s="1" t="str">
        <f>INDEX(F:F,MATCH(ecommerce_10000[[#This Row],[TotalAmount]],I:I,0))</f>
        <v>Giza</v>
      </c>
    </row>
    <row r="4887" spans="1:20" x14ac:dyDescent="0.3">
      <c r="A4887" s="1" t="s">
        <v>4931</v>
      </c>
      <c r="B4887" s="1" t="s">
        <v>53</v>
      </c>
      <c r="C4887" s="1" t="s">
        <v>31</v>
      </c>
      <c r="D4887" s="1" t="s">
        <v>54</v>
      </c>
      <c r="E4887" s="1" t="s">
        <v>16</v>
      </c>
      <c r="F4887" s="1" t="s">
        <v>40</v>
      </c>
      <c r="G4887">
        <v>4388.41</v>
      </c>
      <c r="H4887">
        <v>1</v>
      </c>
      <c r="I4887">
        <v>4388.41</v>
      </c>
      <c r="J4887">
        <v>4.0999999999999996</v>
      </c>
      <c r="K4887">
        <v>1063</v>
      </c>
      <c r="L4887" s="2">
        <v>45490</v>
      </c>
      <c r="O4887" t="str">
        <f>IF(ecommerce_10000[[#This Row],[Platform]]="Souq","sq",ecommerce_10000[[#This Row],[Platform]])</f>
        <v>sq</v>
      </c>
      <c r="P4887" t="str">
        <f>IF(E4887="Souq","sq",IF(E4887="Jumia","Jum",E4887))</f>
        <v>sq</v>
      </c>
      <c r="Q4887">
        <f>VLOOKUP(ecommerce_10000[[#This Row],[City]],F:I,4,FALSE)</f>
        <v>99349.3</v>
      </c>
      <c r="R4887" s="1">
        <f>SUMIF(C:C,ecommerce_10000[[#This Row],[Category]],I:I)</f>
        <v>57542997.559999913</v>
      </c>
      <c r="S4887" s="1">
        <f>SUMIFS(I:I,C:C,C4887)</f>
        <v>57542997.559999913</v>
      </c>
      <c r="T4887" s="1" t="str">
        <f>INDEX(F:F,MATCH(ecommerce_10000[[#This Row],[TotalAmount]],I:I,0))</f>
        <v>Riyadh</v>
      </c>
    </row>
    <row r="4888" spans="1:20" x14ac:dyDescent="0.3">
      <c r="A4888" s="1" t="s">
        <v>4932</v>
      </c>
      <c r="B4888" s="1" t="s">
        <v>43</v>
      </c>
      <c r="C4888" s="1" t="s">
        <v>44</v>
      </c>
      <c r="D4888" s="1" t="s">
        <v>45</v>
      </c>
      <c r="E4888" s="1" t="s">
        <v>47</v>
      </c>
      <c r="F4888" s="1" t="s">
        <v>62</v>
      </c>
      <c r="G4888">
        <v>12328.79</v>
      </c>
      <c r="H4888">
        <v>3</v>
      </c>
      <c r="I4888">
        <v>36986.370000000003</v>
      </c>
      <c r="J4888">
        <v>2.1</v>
      </c>
      <c r="K4888">
        <v>572</v>
      </c>
      <c r="L4888" s="2">
        <v>45397</v>
      </c>
      <c r="O4888" t="str">
        <f>IF(ecommerce_10000[[#This Row],[Platform]]="Souq","sq",ecommerce_10000[[#This Row],[Platform]])</f>
        <v>Amazon</v>
      </c>
      <c r="P4888" t="str">
        <f>IF(E4888="Souq","sq",IF(E4888="Jumia","Jum",E4888))</f>
        <v>Amazon</v>
      </c>
      <c r="Q4888">
        <f>VLOOKUP(ecommerce_10000[[#This Row],[City]],F:I,4,FALSE)</f>
        <v>27872.98</v>
      </c>
      <c r="R4888" s="1">
        <f>SUMIF(C:C,ecommerce_10000[[#This Row],[Category]],I:I)</f>
        <v>31420413.200000018</v>
      </c>
      <c r="S4888" s="1">
        <f>SUMIFS(I:I,C:C,C4888)</f>
        <v>31420413.200000018</v>
      </c>
      <c r="T4888" s="1" t="str">
        <f>INDEX(F:F,MATCH(ecommerce_10000[[#This Row],[TotalAmount]],I:I,0))</f>
        <v>Giza</v>
      </c>
    </row>
    <row r="4889" spans="1:20" x14ac:dyDescent="0.3">
      <c r="A4889" s="1" t="s">
        <v>4933</v>
      </c>
      <c r="B4889" s="1" t="s">
        <v>30</v>
      </c>
      <c r="C4889" s="1" t="s">
        <v>31</v>
      </c>
      <c r="D4889" s="1" t="s">
        <v>32</v>
      </c>
      <c r="E4889" s="1" t="s">
        <v>22</v>
      </c>
      <c r="F4889" s="1" t="s">
        <v>40</v>
      </c>
      <c r="G4889">
        <v>1946.62</v>
      </c>
      <c r="H4889">
        <v>4</v>
      </c>
      <c r="I4889">
        <v>7786.48</v>
      </c>
      <c r="J4889">
        <v>1.73</v>
      </c>
      <c r="K4889">
        <v>1837</v>
      </c>
      <c r="L4889" s="2">
        <v>45607</v>
      </c>
      <c r="O4889" t="str">
        <f>IF(ecommerce_10000[[#This Row],[Platform]]="Souq","sq",ecommerce_10000[[#This Row],[Platform]])</f>
        <v>Jumia</v>
      </c>
      <c r="P4889" t="str">
        <f>IF(E4889="Souq","sq",IF(E4889="Jumia","Jum",E4889))</f>
        <v>Jum</v>
      </c>
      <c r="Q4889">
        <f>VLOOKUP(ecommerce_10000[[#This Row],[City]],F:I,4,FALSE)</f>
        <v>99349.3</v>
      </c>
      <c r="R4889" s="1">
        <f>SUMIF(C:C,ecommerce_10000[[#This Row],[Category]],I:I)</f>
        <v>57542997.559999913</v>
      </c>
      <c r="S4889" s="1">
        <f>SUMIFS(I:I,C:C,C4889)</f>
        <v>57542997.559999913</v>
      </c>
      <c r="T4889" s="1" t="str">
        <f>INDEX(F:F,MATCH(ecommerce_10000[[#This Row],[TotalAmount]],I:I,0))</f>
        <v>Riyadh</v>
      </c>
    </row>
    <row r="4890" spans="1:20" x14ac:dyDescent="0.3">
      <c r="A4890" s="1" t="s">
        <v>4934</v>
      </c>
      <c r="B4890" s="1" t="s">
        <v>49</v>
      </c>
      <c r="C4890" s="1" t="s">
        <v>14</v>
      </c>
      <c r="D4890" s="1" t="s">
        <v>50</v>
      </c>
      <c r="E4890" s="1" t="s">
        <v>47</v>
      </c>
      <c r="F4890" s="1" t="s">
        <v>17</v>
      </c>
      <c r="G4890">
        <v>18550.439999999999</v>
      </c>
      <c r="H4890">
        <v>5</v>
      </c>
      <c r="I4890">
        <v>92752.2</v>
      </c>
      <c r="J4890">
        <v>4.01</v>
      </c>
      <c r="K4890">
        <v>3522</v>
      </c>
      <c r="L4890" s="2">
        <v>45572</v>
      </c>
      <c r="O4890" t="str">
        <f>IF(ecommerce_10000[[#This Row],[Platform]]="Souq","sq",ecommerce_10000[[#This Row],[Platform]])</f>
        <v>Amazon</v>
      </c>
      <c r="P4890" t="str">
        <f>IF(E4890="Souq","sq",IF(E4890="Jumia","Jum",E4890))</f>
        <v>Amazon</v>
      </c>
      <c r="Q4890">
        <f>VLOOKUP(ecommerce_10000[[#This Row],[City]],F:I,4,FALSE)</f>
        <v>16284.02</v>
      </c>
      <c r="R4890" s="1">
        <f>SUMIF(C:C,ecommerce_10000[[#This Row],[Category]],I:I)</f>
        <v>92327183.770000085</v>
      </c>
      <c r="S4890" s="1">
        <f>SUMIFS(I:I,C:C,C4890)</f>
        <v>92327183.770000085</v>
      </c>
      <c r="T4890" s="1" t="str">
        <f>INDEX(F:F,MATCH(ecommerce_10000[[#This Row],[TotalAmount]],I:I,0))</f>
        <v>Cairo</v>
      </c>
    </row>
    <row r="4891" spans="1:20" x14ac:dyDescent="0.3">
      <c r="A4891" s="1" t="s">
        <v>4935</v>
      </c>
      <c r="B4891" s="1" t="s">
        <v>19</v>
      </c>
      <c r="C4891" s="1" t="s">
        <v>20</v>
      </c>
      <c r="D4891" s="1" t="s">
        <v>21</v>
      </c>
      <c r="E4891" s="1" t="s">
        <v>16</v>
      </c>
      <c r="F4891" s="1" t="s">
        <v>23</v>
      </c>
      <c r="G4891">
        <v>8627.7900000000009</v>
      </c>
      <c r="H4891">
        <v>5</v>
      </c>
      <c r="I4891">
        <v>43138.95</v>
      </c>
      <c r="J4891">
        <v>2.81</v>
      </c>
      <c r="K4891">
        <v>1023</v>
      </c>
      <c r="L4891" s="2">
        <v>45648</v>
      </c>
      <c r="O4891" t="str">
        <f>IF(ecommerce_10000[[#This Row],[Platform]]="Souq","sq",ecommerce_10000[[#This Row],[Platform]])</f>
        <v>sq</v>
      </c>
      <c r="P4891" t="str">
        <f>IF(E4891="Souq","sq",IF(E4891="Jumia","Jum",E4891))</f>
        <v>sq</v>
      </c>
      <c r="Q4891">
        <f>VLOOKUP(ecommerce_10000[[#This Row],[City]],F:I,4,FALSE)</f>
        <v>13290.4</v>
      </c>
      <c r="R4891" s="1">
        <f>SUMIF(C:C,ecommerce_10000[[#This Row],[Category]],I:I)</f>
        <v>91504159.730000004</v>
      </c>
      <c r="S4891" s="1">
        <f>SUMIFS(I:I,C:C,C4891)</f>
        <v>91504159.730000004</v>
      </c>
      <c r="T4891" s="1" t="str">
        <f>INDEX(F:F,MATCH(ecommerce_10000[[#This Row],[TotalAmount]],I:I,0))</f>
        <v>Alexandria</v>
      </c>
    </row>
    <row r="4892" spans="1:20" x14ac:dyDescent="0.3">
      <c r="A4892" s="1" t="s">
        <v>4936</v>
      </c>
      <c r="B4892" s="1" t="s">
        <v>13</v>
      </c>
      <c r="C4892" s="1" t="s">
        <v>14</v>
      </c>
      <c r="D4892" s="1" t="s">
        <v>15</v>
      </c>
      <c r="E4892" s="1" t="s">
        <v>16</v>
      </c>
      <c r="F4892" s="1" t="s">
        <v>33</v>
      </c>
      <c r="G4892">
        <v>2899.84</v>
      </c>
      <c r="H4892">
        <v>3</v>
      </c>
      <c r="I4892">
        <v>8699.52</v>
      </c>
      <c r="J4892">
        <v>2.68</v>
      </c>
      <c r="K4892">
        <v>2833</v>
      </c>
      <c r="L4892" s="2">
        <v>45345</v>
      </c>
      <c r="O4892" t="str">
        <f>IF(ecommerce_10000[[#This Row],[Platform]]="Souq","sq",ecommerce_10000[[#This Row],[Platform]])</f>
        <v>sq</v>
      </c>
      <c r="P4892" t="str">
        <f>IF(E4892="Souq","sq",IF(E4892="Jumia","Jum",E4892))</f>
        <v>sq</v>
      </c>
      <c r="Q4892">
        <f>VLOOKUP(ecommerce_10000[[#This Row],[City]],F:I,4,FALSE)</f>
        <v>3665.44</v>
      </c>
      <c r="R4892" s="1">
        <f>SUMIF(C:C,ecommerce_10000[[#This Row],[Category]],I:I)</f>
        <v>92327183.770000085</v>
      </c>
      <c r="S4892" s="1">
        <f>SUMIFS(I:I,C:C,C4892)</f>
        <v>92327183.770000085</v>
      </c>
      <c r="T4892" s="1" t="str">
        <f>INDEX(F:F,MATCH(ecommerce_10000[[#This Row],[TotalAmount]],I:I,0))</f>
        <v>Dubai</v>
      </c>
    </row>
    <row r="4893" spans="1:20" x14ac:dyDescent="0.3">
      <c r="A4893" s="1" t="s">
        <v>4937</v>
      </c>
      <c r="B4893" s="1" t="s">
        <v>49</v>
      </c>
      <c r="C4893" s="1" t="s">
        <v>14</v>
      </c>
      <c r="D4893" s="1" t="s">
        <v>50</v>
      </c>
      <c r="E4893" s="1" t="s">
        <v>16</v>
      </c>
      <c r="F4893" s="1" t="s">
        <v>17</v>
      </c>
      <c r="G4893">
        <v>19543.29</v>
      </c>
      <c r="H4893">
        <v>5</v>
      </c>
      <c r="I4893">
        <v>97716.45</v>
      </c>
      <c r="J4893">
        <v>1.89</v>
      </c>
      <c r="K4893">
        <v>3413</v>
      </c>
      <c r="L4893" s="2">
        <v>45333</v>
      </c>
      <c r="O4893" t="str">
        <f>IF(ecommerce_10000[[#This Row],[Platform]]="Souq","sq",ecommerce_10000[[#This Row],[Platform]])</f>
        <v>sq</v>
      </c>
      <c r="P4893" t="str">
        <f>IF(E4893="Souq","sq",IF(E4893="Jumia","Jum",E4893))</f>
        <v>sq</v>
      </c>
      <c r="Q4893">
        <f>VLOOKUP(ecommerce_10000[[#This Row],[City]],F:I,4,FALSE)</f>
        <v>16284.02</v>
      </c>
      <c r="R4893" s="1">
        <f>SUMIF(C:C,ecommerce_10000[[#This Row],[Category]],I:I)</f>
        <v>92327183.770000085</v>
      </c>
      <c r="S4893" s="1">
        <f>SUMIFS(I:I,C:C,C4893)</f>
        <v>92327183.770000085</v>
      </c>
      <c r="T4893" s="1" t="str">
        <f>INDEX(F:F,MATCH(ecommerce_10000[[#This Row],[TotalAmount]],I:I,0))</f>
        <v>Cairo</v>
      </c>
    </row>
    <row r="4894" spans="1:20" x14ac:dyDescent="0.3">
      <c r="A4894" s="1" t="s">
        <v>4938</v>
      </c>
      <c r="B4894" s="1" t="s">
        <v>38</v>
      </c>
      <c r="C4894" s="1" t="s">
        <v>20</v>
      </c>
      <c r="D4894" s="1" t="s">
        <v>39</v>
      </c>
      <c r="E4894" s="1" t="s">
        <v>16</v>
      </c>
      <c r="F4894" s="1" t="s">
        <v>33</v>
      </c>
      <c r="G4894">
        <v>5593.78</v>
      </c>
      <c r="H4894">
        <v>3</v>
      </c>
      <c r="I4894">
        <v>16781.34</v>
      </c>
      <c r="J4894">
        <v>1.76</v>
      </c>
      <c r="K4894">
        <v>2122</v>
      </c>
      <c r="L4894" s="2">
        <v>45560</v>
      </c>
      <c r="O4894" t="str">
        <f>IF(ecommerce_10000[[#This Row],[Platform]]="Souq","sq",ecommerce_10000[[#This Row],[Platform]])</f>
        <v>sq</v>
      </c>
      <c r="P4894" t="str">
        <f>IF(E4894="Souq","sq",IF(E4894="Jumia","Jum",E4894))</f>
        <v>sq</v>
      </c>
      <c r="Q4894">
        <f>VLOOKUP(ecommerce_10000[[#This Row],[City]],F:I,4,FALSE)</f>
        <v>3665.44</v>
      </c>
      <c r="R4894" s="1">
        <f>SUMIF(C:C,ecommerce_10000[[#This Row],[Category]],I:I)</f>
        <v>91504159.730000004</v>
      </c>
      <c r="S4894" s="1">
        <f>SUMIFS(I:I,C:C,C4894)</f>
        <v>91504159.730000004</v>
      </c>
      <c r="T4894" s="1" t="str">
        <f>INDEX(F:F,MATCH(ecommerce_10000[[#This Row],[TotalAmount]],I:I,0))</f>
        <v>Dubai</v>
      </c>
    </row>
    <row r="4895" spans="1:20" x14ac:dyDescent="0.3">
      <c r="A4895" s="1" t="s">
        <v>4939</v>
      </c>
      <c r="B4895" s="1" t="s">
        <v>49</v>
      </c>
      <c r="C4895" s="1" t="s">
        <v>14</v>
      </c>
      <c r="D4895" s="1" t="s">
        <v>50</v>
      </c>
      <c r="E4895" s="1" t="s">
        <v>16</v>
      </c>
      <c r="F4895" s="1" t="s">
        <v>23</v>
      </c>
      <c r="G4895">
        <v>16020.18</v>
      </c>
      <c r="H4895">
        <v>1</v>
      </c>
      <c r="I4895">
        <v>16020.18</v>
      </c>
      <c r="J4895">
        <v>4.9800000000000004</v>
      </c>
      <c r="K4895">
        <v>2967</v>
      </c>
      <c r="L4895" s="2">
        <v>45509</v>
      </c>
      <c r="O4895" t="str">
        <f>IF(ecommerce_10000[[#This Row],[Platform]]="Souq","sq",ecommerce_10000[[#This Row],[Platform]])</f>
        <v>sq</v>
      </c>
      <c r="P4895" t="str">
        <f>IF(E4895="Souq","sq",IF(E4895="Jumia","Jum",E4895))</f>
        <v>sq</v>
      </c>
      <c r="Q4895">
        <f>VLOOKUP(ecommerce_10000[[#This Row],[City]],F:I,4,FALSE)</f>
        <v>13290.4</v>
      </c>
      <c r="R4895" s="1">
        <f>SUMIF(C:C,ecommerce_10000[[#This Row],[Category]],I:I)</f>
        <v>92327183.770000085</v>
      </c>
      <c r="S4895" s="1">
        <f>SUMIFS(I:I,C:C,C4895)</f>
        <v>92327183.770000085</v>
      </c>
      <c r="T4895" s="1" t="str">
        <f>INDEX(F:F,MATCH(ecommerce_10000[[#This Row],[TotalAmount]],I:I,0))</f>
        <v>Alexandria</v>
      </c>
    </row>
    <row r="4896" spans="1:20" x14ac:dyDescent="0.3">
      <c r="A4896" s="1" t="s">
        <v>4940</v>
      </c>
      <c r="B4896" s="1" t="s">
        <v>53</v>
      </c>
      <c r="C4896" s="1" t="s">
        <v>31</v>
      </c>
      <c r="D4896" s="1" t="s">
        <v>54</v>
      </c>
      <c r="E4896" s="1" t="s">
        <v>16</v>
      </c>
      <c r="F4896" s="1" t="s">
        <v>33</v>
      </c>
      <c r="G4896">
        <v>9748.39</v>
      </c>
      <c r="H4896">
        <v>5</v>
      </c>
      <c r="I4896">
        <v>48741.95</v>
      </c>
      <c r="J4896">
        <v>2.27</v>
      </c>
      <c r="K4896">
        <v>22</v>
      </c>
      <c r="L4896" s="2">
        <v>45409</v>
      </c>
      <c r="O4896" t="str">
        <f>IF(ecommerce_10000[[#This Row],[Platform]]="Souq","sq",ecommerce_10000[[#This Row],[Platform]])</f>
        <v>sq</v>
      </c>
      <c r="P4896" t="str">
        <f>IF(E4896="Souq","sq",IF(E4896="Jumia","Jum",E4896))</f>
        <v>sq</v>
      </c>
      <c r="Q4896">
        <f>VLOOKUP(ecommerce_10000[[#This Row],[City]],F:I,4,FALSE)</f>
        <v>3665.44</v>
      </c>
      <c r="R4896" s="1">
        <f>SUMIF(C:C,ecommerce_10000[[#This Row],[Category]],I:I)</f>
        <v>57542997.559999913</v>
      </c>
      <c r="S4896" s="1">
        <f>SUMIFS(I:I,C:C,C4896)</f>
        <v>57542997.559999913</v>
      </c>
      <c r="T4896" s="1" t="str">
        <f>INDEX(F:F,MATCH(ecommerce_10000[[#This Row],[TotalAmount]],I:I,0))</f>
        <v>Dubai</v>
      </c>
    </row>
    <row r="4897" spans="1:20" x14ac:dyDescent="0.3">
      <c r="A4897" s="1" t="s">
        <v>4941</v>
      </c>
      <c r="B4897" s="1" t="s">
        <v>53</v>
      </c>
      <c r="C4897" s="1" t="s">
        <v>31</v>
      </c>
      <c r="D4897" s="1" t="s">
        <v>54</v>
      </c>
      <c r="E4897" s="1" t="s">
        <v>16</v>
      </c>
      <c r="F4897" s="1" t="s">
        <v>40</v>
      </c>
      <c r="G4897">
        <v>11993.94</v>
      </c>
      <c r="H4897">
        <v>5</v>
      </c>
      <c r="I4897">
        <v>59969.7</v>
      </c>
      <c r="J4897">
        <v>1.66</v>
      </c>
      <c r="K4897">
        <v>480</v>
      </c>
      <c r="L4897" s="2">
        <v>45373</v>
      </c>
      <c r="O4897" t="str">
        <f>IF(ecommerce_10000[[#This Row],[Platform]]="Souq","sq",ecommerce_10000[[#This Row],[Platform]])</f>
        <v>sq</v>
      </c>
      <c r="P4897" t="str">
        <f>IF(E4897="Souq","sq",IF(E4897="Jumia","Jum",E4897))</f>
        <v>sq</v>
      </c>
      <c r="Q4897">
        <f>VLOOKUP(ecommerce_10000[[#This Row],[City]],F:I,4,FALSE)</f>
        <v>99349.3</v>
      </c>
      <c r="R4897" s="1">
        <f>SUMIF(C:C,ecommerce_10000[[#This Row],[Category]],I:I)</f>
        <v>57542997.559999913</v>
      </c>
      <c r="S4897" s="1">
        <f>SUMIFS(I:I,C:C,C4897)</f>
        <v>57542997.559999913</v>
      </c>
      <c r="T4897" s="1" t="str">
        <f>INDEX(F:F,MATCH(ecommerce_10000[[#This Row],[TotalAmount]],I:I,0))</f>
        <v>Riyadh</v>
      </c>
    </row>
    <row r="4898" spans="1:20" x14ac:dyDescent="0.3">
      <c r="A4898" s="1" t="s">
        <v>4942</v>
      </c>
      <c r="B4898" s="1" t="s">
        <v>65</v>
      </c>
      <c r="C4898" s="1" t="s">
        <v>20</v>
      </c>
      <c r="D4898" s="1" t="s">
        <v>66</v>
      </c>
      <c r="E4898" s="1" t="s">
        <v>22</v>
      </c>
      <c r="F4898" s="1" t="s">
        <v>62</v>
      </c>
      <c r="G4898">
        <v>18570.490000000002</v>
      </c>
      <c r="H4898">
        <v>3</v>
      </c>
      <c r="I4898">
        <v>55711.47</v>
      </c>
      <c r="J4898">
        <v>2.89</v>
      </c>
      <c r="K4898">
        <v>1109</v>
      </c>
      <c r="L4898" s="2">
        <v>45553</v>
      </c>
      <c r="O4898" t="str">
        <f>IF(ecommerce_10000[[#This Row],[Platform]]="Souq","sq",ecommerce_10000[[#This Row],[Platform]])</f>
        <v>Jumia</v>
      </c>
      <c r="P4898" t="str">
        <f>IF(E4898="Souq","sq",IF(E4898="Jumia","Jum",E4898))</f>
        <v>Jum</v>
      </c>
      <c r="Q4898">
        <f>VLOOKUP(ecommerce_10000[[#This Row],[City]],F:I,4,FALSE)</f>
        <v>27872.98</v>
      </c>
      <c r="R4898" s="1">
        <f>SUMIF(C:C,ecommerce_10000[[#This Row],[Category]],I:I)</f>
        <v>91504159.730000004</v>
      </c>
      <c r="S4898" s="1">
        <f>SUMIFS(I:I,C:C,C4898)</f>
        <v>91504159.730000004</v>
      </c>
      <c r="T4898" s="1" t="str">
        <f>INDEX(F:F,MATCH(ecommerce_10000[[#This Row],[TotalAmount]],I:I,0))</f>
        <v>Giza</v>
      </c>
    </row>
    <row r="4899" spans="1:20" x14ac:dyDescent="0.3">
      <c r="A4899" s="1" t="s">
        <v>4943</v>
      </c>
      <c r="B4899" s="1" t="s">
        <v>43</v>
      </c>
      <c r="C4899" s="1" t="s">
        <v>44</v>
      </c>
      <c r="D4899" s="1" t="s">
        <v>45</v>
      </c>
      <c r="E4899" s="1" t="s">
        <v>22</v>
      </c>
      <c r="F4899" s="1" t="s">
        <v>28</v>
      </c>
      <c r="G4899">
        <v>495.65</v>
      </c>
      <c r="H4899">
        <v>5</v>
      </c>
      <c r="I4899">
        <v>2478.25</v>
      </c>
      <c r="J4899">
        <v>4.46</v>
      </c>
      <c r="K4899">
        <v>1160</v>
      </c>
      <c r="L4899" s="2">
        <v>45571</v>
      </c>
      <c r="O4899" t="str">
        <f>IF(ecommerce_10000[[#This Row],[Platform]]="Souq","sq",ecommerce_10000[[#This Row],[Platform]])</f>
        <v>Jumia</v>
      </c>
      <c r="P4899" t="str">
        <f>IF(E4899="Souq","sq",IF(E4899="Jumia","Jum",E4899))</f>
        <v>Jum</v>
      </c>
      <c r="Q4899">
        <f>VLOOKUP(ecommerce_10000[[#This Row],[City]],F:I,4,FALSE)</f>
        <v>26648.76</v>
      </c>
      <c r="R4899" s="1">
        <f>SUMIF(C:C,ecommerce_10000[[#This Row],[Category]],I:I)</f>
        <v>31420413.200000018</v>
      </c>
      <c r="S4899" s="1">
        <f>SUMIFS(I:I,C:C,C4899)</f>
        <v>31420413.200000018</v>
      </c>
      <c r="T4899" s="1" t="str">
        <f>INDEX(F:F,MATCH(ecommerce_10000[[#This Row],[TotalAmount]],I:I,0))</f>
        <v>Casablanca</v>
      </c>
    </row>
    <row r="4900" spans="1:20" x14ac:dyDescent="0.3">
      <c r="A4900" s="1" t="s">
        <v>4944</v>
      </c>
      <c r="B4900" s="1" t="s">
        <v>38</v>
      </c>
      <c r="C4900" s="1" t="s">
        <v>20</v>
      </c>
      <c r="D4900" s="1" t="s">
        <v>39</v>
      </c>
      <c r="E4900" s="1" t="s">
        <v>16</v>
      </c>
      <c r="F4900" s="1" t="s">
        <v>33</v>
      </c>
      <c r="G4900">
        <v>6088.92</v>
      </c>
      <c r="H4900">
        <v>3</v>
      </c>
      <c r="I4900">
        <v>18266.759999999998</v>
      </c>
      <c r="J4900">
        <v>3.99</v>
      </c>
      <c r="K4900">
        <v>3036</v>
      </c>
      <c r="L4900" s="2">
        <v>45587</v>
      </c>
      <c r="O4900" t="str">
        <f>IF(ecommerce_10000[[#This Row],[Platform]]="Souq","sq",ecommerce_10000[[#This Row],[Platform]])</f>
        <v>sq</v>
      </c>
      <c r="P4900" t="str">
        <f>IF(E4900="Souq","sq",IF(E4900="Jumia","Jum",E4900))</f>
        <v>sq</v>
      </c>
      <c r="Q4900">
        <f>VLOOKUP(ecommerce_10000[[#This Row],[City]],F:I,4,FALSE)</f>
        <v>3665.44</v>
      </c>
      <c r="R4900" s="1">
        <f>SUMIF(C:C,ecommerce_10000[[#This Row],[Category]],I:I)</f>
        <v>91504159.730000004</v>
      </c>
      <c r="S4900" s="1">
        <f>SUMIFS(I:I,C:C,C4900)</f>
        <v>91504159.730000004</v>
      </c>
      <c r="T4900" s="1" t="str">
        <f>INDEX(F:F,MATCH(ecommerce_10000[[#This Row],[TotalAmount]],I:I,0))</f>
        <v>Dubai</v>
      </c>
    </row>
    <row r="4901" spans="1:20" x14ac:dyDescent="0.3">
      <c r="A4901" s="1" t="s">
        <v>4945</v>
      </c>
      <c r="B4901" s="1" t="s">
        <v>53</v>
      </c>
      <c r="C4901" s="1" t="s">
        <v>31</v>
      </c>
      <c r="D4901" s="1" t="s">
        <v>54</v>
      </c>
      <c r="E4901" s="1" t="s">
        <v>16</v>
      </c>
      <c r="F4901" s="1" t="s">
        <v>17</v>
      </c>
      <c r="G4901">
        <v>10879</v>
      </c>
      <c r="H4901">
        <v>1</v>
      </c>
      <c r="I4901">
        <v>10879</v>
      </c>
      <c r="J4901">
        <v>2.81</v>
      </c>
      <c r="K4901">
        <v>3558</v>
      </c>
      <c r="L4901" s="2">
        <v>45411</v>
      </c>
      <c r="O4901" t="str">
        <f>IF(ecommerce_10000[[#This Row],[Platform]]="Souq","sq",ecommerce_10000[[#This Row],[Platform]])</f>
        <v>sq</v>
      </c>
      <c r="P4901" t="str">
        <f>IF(E4901="Souq","sq",IF(E4901="Jumia","Jum",E4901))</f>
        <v>sq</v>
      </c>
      <c r="Q4901">
        <f>VLOOKUP(ecommerce_10000[[#This Row],[City]],F:I,4,FALSE)</f>
        <v>16284.02</v>
      </c>
      <c r="R4901" s="1">
        <f>SUMIF(C:C,ecommerce_10000[[#This Row],[Category]],I:I)</f>
        <v>57542997.559999913</v>
      </c>
      <c r="S4901" s="1">
        <f>SUMIFS(I:I,C:C,C4901)</f>
        <v>57542997.559999913</v>
      </c>
      <c r="T4901" s="1" t="str">
        <f>INDEX(F:F,MATCH(ecommerce_10000[[#This Row],[TotalAmount]],I:I,0))</f>
        <v>Cairo</v>
      </c>
    </row>
    <row r="4902" spans="1:20" x14ac:dyDescent="0.3">
      <c r="A4902" s="1" t="s">
        <v>4946</v>
      </c>
      <c r="B4902" s="1" t="s">
        <v>19</v>
      </c>
      <c r="C4902" s="1" t="s">
        <v>20</v>
      </c>
      <c r="D4902" s="1" t="s">
        <v>21</v>
      </c>
      <c r="E4902" s="1" t="s">
        <v>47</v>
      </c>
      <c r="F4902" s="1" t="s">
        <v>33</v>
      </c>
      <c r="G4902">
        <v>13998.96</v>
      </c>
      <c r="H4902">
        <v>2</v>
      </c>
      <c r="I4902">
        <v>27997.919999999998</v>
      </c>
      <c r="J4902">
        <v>1.74</v>
      </c>
      <c r="K4902">
        <v>1861</v>
      </c>
      <c r="L4902" s="2">
        <v>45537</v>
      </c>
      <c r="O4902" t="str">
        <f>IF(ecommerce_10000[[#This Row],[Platform]]="Souq","sq",ecommerce_10000[[#This Row],[Platform]])</f>
        <v>Amazon</v>
      </c>
      <c r="P4902" t="str">
        <f>IF(E4902="Souq","sq",IF(E4902="Jumia","Jum",E4902))</f>
        <v>Amazon</v>
      </c>
      <c r="Q4902">
        <f>VLOOKUP(ecommerce_10000[[#This Row],[City]],F:I,4,FALSE)</f>
        <v>3665.44</v>
      </c>
      <c r="R4902" s="1">
        <f>SUMIF(C:C,ecommerce_10000[[#This Row],[Category]],I:I)</f>
        <v>91504159.730000004</v>
      </c>
      <c r="S4902" s="1">
        <f>SUMIFS(I:I,C:C,C4902)</f>
        <v>91504159.730000004</v>
      </c>
      <c r="T4902" s="1" t="str">
        <f>INDEX(F:F,MATCH(ecommerce_10000[[#This Row],[TotalAmount]],I:I,0))</f>
        <v>Dubai</v>
      </c>
    </row>
    <row r="4903" spans="1:20" x14ac:dyDescent="0.3">
      <c r="A4903" s="1" t="s">
        <v>4947</v>
      </c>
      <c r="B4903" s="1" t="s">
        <v>43</v>
      </c>
      <c r="C4903" s="1" t="s">
        <v>44</v>
      </c>
      <c r="D4903" s="1" t="s">
        <v>45</v>
      </c>
      <c r="E4903" s="1" t="s">
        <v>16</v>
      </c>
      <c r="F4903" s="1" t="s">
        <v>40</v>
      </c>
      <c r="G4903">
        <v>11380.59</v>
      </c>
      <c r="H4903">
        <v>4</v>
      </c>
      <c r="I4903">
        <v>45522.36</v>
      </c>
      <c r="J4903">
        <v>3.57</v>
      </c>
      <c r="K4903">
        <v>1100</v>
      </c>
      <c r="L4903" s="2">
        <v>45560</v>
      </c>
      <c r="O4903" t="str">
        <f>IF(ecommerce_10000[[#This Row],[Platform]]="Souq","sq",ecommerce_10000[[#This Row],[Platform]])</f>
        <v>sq</v>
      </c>
      <c r="P4903" t="str">
        <f>IF(E4903="Souq","sq",IF(E4903="Jumia","Jum",E4903))</f>
        <v>sq</v>
      </c>
      <c r="Q4903">
        <f>VLOOKUP(ecommerce_10000[[#This Row],[City]],F:I,4,FALSE)</f>
        <v>99349.3</v>
      </c>
      <c r="R4903" s="1">
        <f>SUMIF(C:C,ecommerce_10000[[#This Row],[Category]],I:I)</f>
        <v>31420413.200000018</v>
      </c>
      <c r="S4903" s="1">
        <f>SUMIFS(I:I,C:C,C4903)</f>
        <v>31420413.200000018</v>
      </c>
      <c r="T4903" s="1" t="str">
        <f>INDEX(F:F,MATCH(ecommerce_10000[[#This Row],[TotalAmount]],I:I,0))</f>
        <v>Riyadh</v>
      </c>
    </row>
    <row r="4904" spans="1:20" x14ac:dyDescent="0.3">
      <c r="A4904" s="1" t="s">
        <v>4948</v>
      </c>
      <c r="B4904" s="1" t="s">
        <v>65</v>
      </c>
      <c r="C4904" s="1" t="s">
        <v>20</v>
      </c>
      <c r="D4904" s="1" t="s">
        <v>66</v>
      </c>
      <c r="E4904" s="1" t="s">
        <v>47</v>
      </c>
      <c r="F4904" s="1" t="s">
        <v>28</v>
      </c>
      <c r="G4904">
        <v>17258.88</v>
      </c>
      <c r="H4904">
        <v>1</v>
      </c>
      <c r="I4904">
        <v>17258.88</v>
      </c>
      <c r="J4904">
        <v>4.2</v>
      </c>
      <c r="K4904">
        <v>4528</v>
      </c>
      <c r="L4904" s="2">
        <v>45555</v>
      </c>
      <c r="O4904" t="str">
        <f>IF(ecommerce_10000[[#This Row],[Platform]]="Souq","sq",ecommerce_10000[[#This Row],[Platform]])</f>
        <v>Amazon</v>
      </c>
      <c r="P4904" t="str">
        <f>IF(E4904="Souq","sq",IF(E4904="Jumia","Jum",E4904))</f>
        <v>Amazon</v>
      </c>
      <c r="Q4904">
        <f>VLOOKUP(ecommerce_10000[[#This Row],[City]],F:I,4,FALSE)</f>
        <v>26648.76</v>
      </c>
      <c r="R4904" s="1">
        <f>SUMIF(C:C,ecommerce_10000[[#This Row],[Category]],I:I)</f>
        <v>91504159.730000004</v>
      </c>
      <c r="S4904" s="1">
        <f>SUMIFS(I:I,C:C,C4904)</f>
        <v>91504159.730000004</v>
      </c>
      <c r="T4904" s="1" t="str">
        <f>INDEX(F:F,MATCH(ecommerce_10000[[#This Row],[TotalAmount]],I:I,0))</f>
        <v>Casablanca</v>
      </c>
    </row>
    <row r="4905" spans="1:20" x14ac:dyDescent="0.3">
      <c r="A4905" s="1" t="s">
        <v>4949</v>
      </c>
      <c r="B4905" s="1" t="s">
        <v>43</v>
      </c>
      <c r="C4905" s="1" t="s">
        <v>44</v>
      </c>
      <c r="D4905" s="1" t="s">
        <v>45</v>
      </c>
      <c r="E4905" s="1" t="s">
        <v>22</v>
      </c>
      <c r="F4905" s="1" t="s">
        <v>40</v>
      </c>
      <c r="G4905">
        <v>17501.86</v>
      </c>
      <c r="H4905">
        <v>4</v>
      </c>
      <c r="I4905">
        <v>70007.44</v>
      </c>
      <c r="J4905">
        <v>4.8099999999999996</v>
      </c>
      <c r="K4905">
        <v>1934</v>
      </c>
      <c r="L4905" s="2">
        <v>45636</v>
      </c>
      <c r="O4905" t="str">
        <f>IF(ecommerce_10000[[#This Row],[Platform]]="Souq","sq",ecommerce_10000[[#This Row],[Platform]])</f>
        <v>Jumia</v>
      </c>
      <c r="P4905" t="str">
        <f>IF(E4905="Souq","sq",IF(E4905="Jumia","Jum",E4905))</f>
        <v>Jum</v>
      </c>
      <c r="Q4905">
        <f>VLOOKUP(ecommerce_10000[[#This Row],[City]],F:I,4,FALSE)</f>
        <v>99349.3</v>
      </c>
      <c r="R4905" s="1">
        <f>SUMIF(C:C,ecommerce_10000[[#This Row],[Category]],I:I)</f>
        <v>31420413.200000018</v>
      </c>
      <c r="S4905" s="1">
        <f>SUMIFS(I:I,C:C,C4905)</f>
        <v>31420413.200000018</v>
      </c>
      <c r="T4905" s="1" t="str">
        <f>INDEX(F:F,MATCH(ecommerce_10000[[#This Row],[TotalAmount]],I:I,0))</f>
        <v>Riyadh</v>
      </c>
    </row>
    <row r="4906" spans="1:20" x14ac:dyDescent="0.3">
      <c r="A4906" s="1" t="s">
        <v>4950</v>
      </c>
      <c r="B4906" s="1" t="s">
        <v>49</v>
      </c>
      <c r="C4906" s="1" t="s">
        <v>14</v>
      </c>
      <c r="D4906" s="1" t="s">
        <v>50</v>
      </c>
      <c r="E4906" s="1" t="s">
        <v>47</v>
      </c>
      <c r="F4906" s="1" t="s">
        <v>40</v>
      </c>
      <c r="G4906">
        <v>5882.29</v>
      </c>
      <c r="H4906">
        <v>1</v>
      </c>
      <c r="I4906">
        <v>5882.29</v>
      </c>
      <c r="J4906">
        <v>1.08</v>
      </c>
      <c r="K4906">
        <v>339</v>
      </c>
      <c r="L4906" s="2">
        <v>45476</v>
      </c>
      <c r="O4906" t="str">
        <f>IF(ecommerce_10000[[#This Row],[Platform]]="Souq","sq",ecommerce_10000[[#This Row],[Platform]])</f>
        <v>Amazon</v>
      </c>
      <c r="P4906" t="str">
        <f>IF(E4906="Souq","sq",IF(E4906="Jumia","Jum",E4906))</f>
        <v>Amazon</v>
      </c>
      <c r="Q4906">
        <f>VLOOKUP(ecommerce_10000[[#This Row],[City]],F:I,4,FALSE)</f>
        <v>99349.3</v>
      </c>
      <c r="R4906" s="1">
        <f>SUMIF(C:C,ecommerce_10000[[#This Row],[Category]],I:I)</f>
        <v>92327183.770000085</v>
      </c>
      <c r="S4906" s="1">
        <f>SUMIFS(I:I,C:C,C4906)</f>
        <v>92327183.770000085</v>
      </c>
      <c r="T4906" s="1" t="str">
        <f>INDEX(F:F,MATCH(ecommerce_10000[[#This Row],[TotalAmount]],I:I,0))</f>
        <v>Riyadh</v>
      </c>
    </row>
    <row r="4907" spans="1:20" x14ac:dyDescent="0.3">
      <c r="A4907" s="1" t="s">
        <v>4951</v>
      </c>
      <c r="B4907" s="1" t="s">
        <v>19</v>
      </c>
      <c r="C4907" s="1" t="s">
        <v>20</v>
      </c>
      <c r="D4907" s="1" t="s">
        <v>21</v>
      </c>
      <c r="E4907" s="1" t="s">
        <v>16</v>
      </c>
      <c r="F4907" s="1" t="s">
        <v>33</v>
      </c>
      <c r="G4907">
        <v>7408.28</v>
      </c>
      <c r="H4907">
        <v>1</v>
      </c>
      <c r="I4907">
        <v>7408.28</v>
      </c>
      <c r="J4907">
        <v>1.46</v>
      </c>
      <c r="K4907">
        <v>1518</v>
      </c>
      <c r="L4907" s="2">
        <v>45608</v>
      </c>
      <c r="O4907" t="str">
        <f>IF(ecommerce_10000[[#This Row],[Platform]]="Souq","sq",ecommerce_10000[[#This Row],[Platform]])</f>
        <v>sq</v>
      </c>
      <c r="P4907" t="str">
        <f>IF(E4907="Souq","sq",IF(E4907="Jumia","Jum",E4907))</f>
        <v>sq</v>
      </c>
      <c r="Q4907">
        <f>VLOOKUP(ecommerce_10000[[#This Row],[City]],F:I,4,FALSE)</f>
        <v>3665.44</v>
      </c>
      <c r="R4907" s="1">
        <f>SUMIF(C:C,ecommerce_10000[[#This Row],[Category]],I:I)</f>
        <v>91504159.730000004</v>
      </c>
      <c r="S4907" s="1">
        <f>SUMIFS(I:I,C:C,C4907)</f>
        <v>91504159.730000004</v>
      </c>
      <c r="T4907" s="1" t="str">
        <f>INDEX(F:F,MATCH(ecommerce_10000[[#This Row],[TotalAmount]],I:I,0))</f>
        <v>Dubai</v>
      </c>
    </row>
    <row r="4908" spans="1:20" x14ac:dyDescent="0.3">
      <c r="A4908" s="1" t="s">
        <v>4952</v>
      </c>
      <c r="B4908" s="1" t="s">
        <v>30</v>
      </c>
      <c r="C4908" s="1" t="s">
        <v>31</v>
      </c>
      <c r="D4908" s="1" t="s">
        <v>32</v>
      </c>
      <c r="E4908" s="1" t="s">
        <v>22</v>
      </c>
      <c r="F4908" s="1" t="s">
        <v>62</v>
      </c>
      <c r="G4908">
        <v>14039.92</v>
      </c>
      <c r="H4908">
        <v>2</v>
      </c>
      <c r="I4908">
        <v>28079.84</v>
      </c>
      <c r="J4908">
        <v>1.76</v>
      </c>
      <c r="K4908">
        <v>1926</v>
      </c>
      <c r="L4908" s="2">
        <v>45465</v>
      </c>
      <c r="O4908" t="str">
        <f>IF(ecommerce_10000[[#This Row],[Platform]]="Souq","sq",ecommerce_10000[[#This Row],[Platform]])</f>
        <v>Jumia</v>
      </c>
      <c r="P4908" t="str">
        <f>IF(E4908="Souq","sq",IF(E4908="Jumia","Jum",E4908))</f>
        <v>Jum</v>
      </c>
      <c r="Q4908">
        <f>VLOOKUP(ecommerce_10000[[#This Row],[City]],F:I,4,FALSE)</f>
        <v>27872.98</v>
      </c>
      <c r="R4908" s="1">
        <f>SUMIF(C:C,ecommerce_10000[[#This Row],[Category]],I:I)</f>
        <v>57542997.559999913</v>
      </c>
      <c r="S4908" s="1">
        <f>SUMIFS(I:I,C:C,C4908)</f>
        <v>57542997.559999913</v>
      </c>
      <c r="T4908" s="1" t="str">
        <f>INDEX(F:F,MATCH(ecommerce_10000[[#This Row],[TotalAmount]],I:I,0))</f>
        <v>Giza</v>
      </c>
    </row>
    <row r="4909" spans="1:20" x14ac:dyDescent="0.3">
      <c r="A4909" s="1" t="s">
        <v>4953</v>
      </c>
      <c r="B4909" s="1" t="s">
        <v>35</v>
      </c>
      <c r="C4909" s="1" t="s">
        <v>14</v>
      </c>
      <c r="D4909" s="1" t="s">
        <v>36</v>
      </c>
      <c r="E4909" s="1" t="s">
        <v>16</v>
      </c>
      <c r="F4909" s="1" t="s">
        <v>40</v>
      </c>
      <c r="G4909">
        <v>9478.7900000000009</v>
      </c>
      <c r="H4909">
        <v>1</v>
      </c>
      <c r="I4909">
        <v>9478.7900000000009</v>
      </c>
      <c r="J4909">
        <v>2.77</v>
      </c>
      <c r="K4909">
        <v>4043</v>
      </c>
      <c r="L4909" s="2">
        <v>45601</v>
      </c>
      <c r="O4909" t="str">
        <f>IF(ecommerce_10000[[#This Row],[Platform]]="Souq","sq",ecommerce_10000[[#This Row],[Platform]])</f>
        <v>sq</v>
      </c>
      <c r="P4909" t="str">
        <f>IF(E4909="Souq","sq",IF(E4909="Jumia","Jum",E4909))</f>
        <v>sq</v>
      </c>
      <c r="Q4909">
        <f>VLOOKUP(ecommerce_10000[[#This Row],[City]],F:I,4,FALSE)</f>
        <v>99349.3</v>
      </c>
      <c r="R4909" s="1">
        <f>SUMIF(C:C,ecommerce_10000[[#This Row],[Category]],I:I)</f>
        <v>92327183.770000085</v>
      </c>
      <c r="S4909" s="1">
        <f>SUMIFS(I:I,C:C,C4909)</f>
        <v>92327183.770000085</v>
      </c>
      <c r="T4909" s="1" t="str">
        <f>INDEX(F:F,MATCH(ecommerce_10000[[#This Row],[TotalAmount]],I:I,0))</f>
        <v>Riyadh</v>
      </c>
    </row>
    <row r="4910" spans="1:20" x14ac:dyDescent="0.3">
      <c r="A4910" s="1" t="s">
        <v>4954</v>
      </c>
      <c r="B4910" s="1" t="s">
        <v>49</v>
      </c>
      <c r="C4910" s="1" t="s">
        <v>14</v>
      </c>
      <c r="D4910" s="1" t="s">
        <v>50</v>
      </c>
      <c r="E4910" s="1" t="s">
        <v>47</v>
      </c>
      <c r="F4910" s="1" t="s">
        <v>17</v>
      </c>
      <c r="G4910">
        <v>4354.37</v>
      </c>
      <c r="H4910">
        <v>2</v>
      </c>
      <c r="I4910">
        <v>8708.74</v>
      </c>
      <c r="J4910">
        <v>2.73</v>
      </c>
      <c r="K4910">
        <v>4024</v>
      </c>
      <c r="L4910" s="2">
        <v>45310</v>
      </c>
      <c r="O4910" t="str">
        <f>IF(ecommerce_10000[[#This Row],[Platform]]="Souq","sq",ecommerce_10000[[#This Row],[Platform]])</f>
        <v>Amazon</v>
      </c>
      <c r="P4910" t="str">
        <f>IF(E4910="Souq","sq",IF(E4910="Jumia","Jum",E4910))</f>
        <v>Amazon</v>
      </c>
      <c r="Q4910">
        <f>VLOOKUP(ecommerce_10000[[#This Row],[City]],F:I,4,FALSE)</f>
        <v>16284.02</v>
      </c>
      <c r="R4910" s="1">
        <f>SUMIF(C:C,ecommerce_10000[[#This Row],[Category]],I:I)</f>
        <v>92327183.770000085</v>
      </c>
      <c r="S4910" s="1">
        <f>SUMIFS(I:I,C:C,C4910)</f>
        <v>92327183.770000085</v>
      </c>
      <c r="T4910" s="1" t="str">
        <f>INDEX(F:F,MATCH(ecommerce_10000[[#This Row],[TotalAmount]],I:I,0))</f>
        <v>Cairo</v>
      </c>
    </row>
    <row r="4911" spans="1:20" x14ac:dyDescent="0.3">
      <c r="A4911" s="1" t="s">
        <v>4955</v>
      </c>
      <c r="B4911" s="1" t="s">
        <v>65</v>
      </c>
      <c r="C4911" s="1" t="s">
        <v>20</v>
      </c>
      <c r="D4911" s="1" t="s">
        <v>66</v>
      </c>
      <c r="E4911" s="1" t="s">
        <v>47</v>
      </c>
      <c r="F4911" s="1" t="s">
        <v>23</v>
      </c>
      <c r="G4911">
        <v>5251.01</v>
      </c>
      <c r="H4911">
        <v>2</v>
      </c>
      <c r="I4911">
        <v>10502.02</v>
      </c>
      <c r="J4911">
        <v>1.42</v>
      </c>
      <c r="K4911">
        <v>2432</v>
      </c>
      <c r="L4911" s="2">
        <v>45308</v>
      </c>
      <c r="O4911" t="str">
        <f>IF(ecommerce_10000[[#This Row],[Platform]]="Souq","sq",ecommerce_10000[[#This Row],[Platform]])</f>
        <v>Amazon</v>
      </c>
      <c r="P4911" t="str">
        <f>IF(E4911="Souq","sq",IF(E4911="Jumia","Jum",E4911))</f>
        <v>Amazon</v>
      </c>
      <c r="Q4911">
        <f>VLOOKUP(ecommerce_10000[[#This Row],[City]],F:I,4,FALSE)</f>
        <v>13290.4</v>
      </c>
      <c r="R4911" s="1">
        <f>SUMIF(C:C,ecommerce_10000[[#This Row],[Category]],I:I)</f>
        <v>91504159.730000004</v>
      </c>
      <c r="S4911" s="1">
        <f>SUMIFS(I:I,C:C,C4911)</f>
        <v>91504159.730000004</v>
      </c>
      <c r="T4911" s="1" t="str">
        <f>INDEX(F:F,MATCH(ecommerce_10000[[#This Row],[TotalAmount]],I:I,0))</f>
        <v>Alexandria</v>
      </c>
    </row>
    <row r="4912" spans="1:20" x14ac:dyDescent="0.3">
      <c r="A4912" s="1" t="s">
        <v>4956</v>
      </c>
      <c r="B4912" s="1" t="s">
        <v>43</v>
      </c>
      <c r="C4912" s="1" t="s">
        <v>44</v>
      </c>
      <c r="D4912" s="1" t="s">
        <v>45</v>
      </c>
      <c r="E4912" s="1" t="s">
        <v>47</v>
      </c>
      <c r="F4912" s="1" t="s">
        <v>33</v>
      </c>
      <c r="G4912">
        <v>3315.38</v>
      </c>
      <c r="H4912">
        <v>4</v>
      </c>
      <c r="I4912">
        <v>13261.52</v>
      </c>
      <c r="J4912">
        <v>2.54</v>
      </c>
      <c r="K4912">
        <v>311</v>
      </c>
      <c r="L4912" s="2">
        <v>45542</v>
      </c>
      <c r="O4912" t="str">
        <f>IF(ecommerce_10000[[#This Row],[Platform]]="Souq","sq",ecommerce_10000[[#This Row],[Platform]])</f>
        <v>Amazon</v>
      </c>
      <c r="P4912" t="str">
        <f>IF(E4912="Souq","sq",IF(E4912="Jumia","Jum",E4912))</f>
        <v>Amazon</v>
      </c>
      <c r="Q4912">
        <f>VLOOKUP(ecommerce_10000[[#This Row],[City]],F:I,4,FALSE)</f>
        <v>3665.44</v>
      </c>
      <c r="R4912" s="1">
        <f>SUMIF(C:C,ecommerce_10000[[#This Row],[Category]],I:I)</f>
        <v>31420413.200000018</v>
      </c>
      <c r="S4912" s="1">
        <f>SUMIFS(I:I,C:C,C4912)</f>
        <v>31420413.200000018</v>
      </c>
      <c r="T4912" s="1" t="str">
        <f>INDEX(F:F,MATCH(ecommerce_10000[[#This Row],[TotalAmount]],I:I,0))</f>
        <v>Dubai</v>
      </c>
    </row>
    <row r="4913" spans="1:20" x14ac:dyDescent="0.3">
      <c r="A4913" s="1" t="s">
        <v>4957</v>
      </c>
      <c r="B4913" s="1" t="s">
        <v>19</v>
      </c>
      <c r="C4913" s="1" t="s">
        <v>20</v>
      </c>
      <c r="D4913" s="1" t="s">
        <v>21</v>
      </c>
      <c r="E4913" s="1" t="s">
        <v>47</v>
      </c>
      <c r="F4913" s="1" t="s">
        <v>17</v>
      </c>
      <c r="G4913">
        <v>13467.64</v>
      </c>
      <c r="H4913">
        <v>5</v>
      </c>
      <c r="I4913">
        <v>67338.2</v>
      </c>
      <c r="J4913">
        <v>4.18</v>
      </c>
      <c r="K4913">
        <v>4851</v>
      </c>
      <c r="L4913" s="2">
        <v>45502</v>
      </c>
      <c r="O4913" t="str">
        <f>IF(ecommerce_10000[[#This Row],[Platform]]="Souq","sq",ecommerce_10000[[#This Row],[Platform]])</f>
        <v>Amazon</v>
      </c>
      <c r="P4913" t="str">
        <f>IF(E4913="Souq","sq",IF(E4913="Jumia","Jum",E4913))</f>
        <v>Amazon</v>
      </c>
      <c r="Q4913">
        <f>VLOOKUP(ecommerce_10000[[#This Row],[City]],F:I,4,FALSE)</f>
        <v>16284.02</v>
      </c>
      <c r="R4913" s="1">
        <f>SUMIF(C:C,ecommerce_10000[[#This Row],[Category]],I:I)</f>
        <v>91504159.730000004</v>
      </c>
      <c r="S4913" s="1">
        <f>SUMIFS(I:I,C:C,C4913)</f>
        <v>91504159.730000004</v>
      </c>
      <c r="T4913" s="1" t="str">
        <f>INDEX(F:F,MATCH(ecommerce_10000[[#This Row],[TotalAmount]],I:I,0))</f>
        <v>Cairo</v>
      </c>
    </row>
    <row r="4914" spans="1:20" x14ac:dyDescent="0.3">
      <c r="A4914" s="1" t="s">
        <v>4958</v>
      </c>
      <c r="B4914" s="1" t="s">
        <v>49</v>
      </c>
      <c r="C4914" s="1" t="s">
        <v>14</v>
      </c>
      <c r="D4914" s="1" t="s">
        <v>50</v>
      </c>
      <c r="E4914" s="1" t="s">
        <v>16</v>
      </c>
      <c r="F4914" s="1" t="s">
        <v>33</v>
      </c>
      <c r="G4914">
        <v>4867.46</v>
      </c>
      <c r="H4914">
        <v>1</v>
      </c>
      <c r="I4914">
        <v>4867.46</v>
      </c>
      <c r="J4914">
        <v>2.88</v>
      </c>
      <c r="K4914">
        <v>3308</v>
      </c>
      <c r="L4914" s="2">
        <v>45301</v>
      </c>
      <c r="O4914" t="str">
        <f>IF(ecommerce_10000[[#This Row],[Platform]]="Souq","sq",ecommerce_10000[[#This Row],[Platform]])</f>
        <v>sq</v>
      </c>
      <c r="P4914" t="str">
        <f>IF(E4914="Souq","sq",IF(E4914="Jumia","Jum",E4914))</f>
        <v>sq</v>
      </c>
      <c r="Q4914">
        <f>VLOOKUP(ecommerce_10000[[#This Row],[City]],F:I,4,FALSE)</f>
        <v>3665.44</v>
      </c>
      <c r="R4914" s="1">
        <f>SUMIF(C:C,ecommerce_10000[[#This Row],[Category]],I:I)</f>
        <v>92327183.770000085</v>
      </c>
      <c r="S4914" s="1">
        <f>SUMIFS(I:I,C:C,C4914)</f>
        <v>92327183.770000085</v>
      </c>
      <c r="T4914" s="1" t="str">
        <f>INDEX(F:F,MATCH(ecommerce_10000[[#This Row],[TotalAmount]],I:I,0))</f>
        <v>Dubai</v>
      </c>
    </row>
    <row r="4915" spans="1:20" x14ac:dyDescent="0.3">
      <c r="A4915" s="1" t="s">
        <v>4959</v>
      </c>
      <c r="B4915" s="1" t="s">
        <v>65</v>
      </c>
      <c r="C4915" s="1" t="s">
        <v>20</v>
      </c>
      <c r="D4915" s="1" t="s">
        <v>66</v>
      </c>
      <c r="E4915" s="1" t="s">
        <v>16</v>
      </c>
      <c r="F4915" s="1" t="s">
        <v>33</v>
      </c>
      <c r="G4915">
        <v>1168.3599999999999</v>
      </c>
      <c r="H4915">
        <v>2</v>
      </c>
      <c r="I4915">
        <v>2336.7199999999998</v>
      </c>
      <c r="J4915">
        <v>4.95</v>
      </c>
      <c r="K4915">
        <v>1257</v>
      </c>
      <c r="L4915" s="2">
        <v>45586</v>
      </c>
      <c r="O4915" t="str">
        <f>IF(ecommerce_10000[[#This Row],[Platform]]="Souq","sq",ecommerce_10000[[#This Row],[Platform]])</f>
        <v>sq</v>
      </c>
      <c r="P4915" t="str">
        <f>IF(E4915="Souq","sq",IF(E4915="Jumia","Jum",E4915))</f>
        <v>sq</v>
      </c>
      <c r="Q4915">
        <f>VLOOKUP(ecommerce_10000[[#This Row],[City]],F:I,4,FALSE)</f>
        <v>3665.44</v>
      </c>
      <c r="R4915" s="1">
        <f>SUMIF(C:C,ecommerce_10000[[#This Row],[Category]],I:I)</f>
        <v>91504159.730000004</v>
      </c>
      <c r="S4915" s="1">
        <f>SUMIFS(I:I,C:C,C4915)</f>
        <v>91504159.730000004</v>
      </c>
      <c r="T4915" s="1" t="str">
        <f>INDEX(F:F,MATCH(ecommerce_10000[[#This Row],[TotalAmount]],I:I,0))</f>
        <v>Dubai</v>
      </c>
    </row>
    <row r="4916" spans="1:20" x14ac:dyDescent="0.3">
      <c r="A4916" s="1" t="s">
        <v>4960</v>
      </c>
      <c r="B4916" s="1" t="s">
        <v>19</v>
      </c>
      <c r="C4916" s="1" t="s">
        <v>20</v>
      </c>
      <c r="D4916" s="1" t="s">
        <v>21</v>
      </c>
      <c r="E4916" s="1" t="s">
        <v>22</v>
      </c>
      <c r="F4916" s="1" t="s">
        <v>28</v>
      </c>
      <c r="G4916">
        <v>17207.13</v>
      </c>
      <c r="H4916">
        <v>5</v>
      </c>
      <c r="I4916">
        <v>86035.65</v>
      </c>
      <c r="J4916">
        <v>2.06</v>
      </c>
      <c r="K4916">
        <v>435</v>
      </c>
      <c r="L4916" s="2">
        <v>45418</v>
      </c>
      <c r="O4916" t="str">
        <f>IF(ecommerce_10000[[#This Row],[Platform]]="Souq","sq",ecommerce_10000[[#This Row],[Platform]])</f>
        <v>Jumia</v>
      </c>
      <c r="P4916" t="str">
        <f>IF(E4916="Souq","sq",IF(E4916="Jumia","Jum",E4916))</f>
        <v>Jum</v>
      </c>
      <c r="Q4916">
        <f>VLOOKUP(ecommerce_10000[[#This Row],[City]],F:I,4,FALSE)</f>
        <v>26648.76</v>
      </c>
      <c r="R4916" s="1">
        <f>SUMIF(C:C,ecommerce_10000[[#This Row],[Category]],I:I)</f>
        <v>91504159.730000004</v>
      </c>
      <c r="S4916" s="1">
        <f>SUMIFS(I:I,C:C,C4916)</f>
        <v>91504159.730000004</v>
      </c>
      <c r="T4916" s="1" t="str">
        <f>INDEX(F:F,MATCH(ecommerce_10000[[#This Row],[TotalAmount]],I:I,0))</f>
        <v>Casablanca</v>
      </c>
    </row>
    <row r="4917" spans="1:20" x14ac:dyDescent="0.3">
      <c r="A4917" s="1" t="s">
        <v>4961</v>
      </c>
      <c r="B4917" s="1" t="s">
        <v>53</v>
      </c>
      <c r="C4917" s="1" t="s">
        <v>31</v>
      </c>
      <c r="D4917" s="1" t="s">
        <v>54</v>
      </c>
      <c r="E4917" s="1" t="s">
        <v>47</v>
      </c>
      <c r="F4917" s="1" t="s">
        <v>33</v>
      </c>
      <c r="G4917">
        <v>14178.59</v>
      </c>
      <c r="H4917">
        <v>4</v>
      </c>
      <c r="I4917">
        <v>56714.36</v>
      </c>
      <c r="J4917">
        <v>1.21</v>
      </c>
      <c r="K4917">
        <v>4058</v>
      </c>
      <c r="L4917" s="2">
        <v>45413</v>
      </c>
      <c r="O4917" t="str">
        <f>IF(ecommerce_10000[[#This Row],[Platform]]="Souq","sq",ecommerce_10000[[#This Row],[Platform]])</f>
        <v>Amazon</v>
      </c>
      <c r="P4917" t="str">
        <f>IF(E4917="Souq","sq",IF(E4917="Jumia","Jum",E4917))</f>
        <v>Amazon</v>
      </c>
      <c r="Q4917">
        <f>VLOOKUP(ecommerce_10000[[#This Row],[City]],F:I,4,FALSE)</f>
        <v>3665.44</v>
      </c>
      <c r="R4917" s="1">
        <f>SUMIF(C:C,ecommerce_10000[[#This Row],[Category]],I:I)</f>
        <v>57542997.559999913</v>
      </c>
      <c r="S4917" s="1">
        <f>SUMIFS(I:I,C:C,C4917)</f>
        <v>57542997.559999913</v>
      </c>
      <c r="T4917" s="1" t="str">
        <f>INDEX(F:F,MATCH(ecommerce_10000[[#This Row],[TotalAmount]],I:I,0))</f>
        <v>Dubai</v>
      </c>
    </row>
    <row r="4918" spans="1:20" x14ac:dyDescent="0.3">
      <c r="A4918" s="1" t="s">
        <v>4962</v>
      </c>
      <c r="B4918" s="1" t="s">
        <v>38</v>
      </c>
      <c r="C4918" s="1" t="s">
        <v>20</v>
      </c>
      <c r="D4918" s="1" t="s">
        <v>39</v>
      </c>
      <c r="E4918" s="1" t="s">
        <v>16</v>
      </c>
      <c r="F4918" s="1" t="s">
        <v>62</v>
      </c>
      <c r="G4918">
        <v>9274.76</v>
      </c>
      <c r="H4918">
        <v>1</v>
      </c>
      <c r="I4918">
        <v>9274.76</v>
      </c>
      <c r="J4918">
        <v>4.91</v>
      </c>
      <c r="K4918">
        <v>938</v>
      </c>
      <c r="L4918" s="2">
        <v>45480</v>
      </c>
      <c r="O4918" t="str">
        <f>IF(ecommerce_10000[[#This Row],[Platform]]="Souq","sq",ecommerce_10000[[#This Row],[Platform]])</f>
        <v>sq</v>
      </c>
      <c r="P4918" t="str">
        <f>IF(E4918="Souq","sq",IF(E4918="Jumia","Jum",E4918))</f>
        <v>sq</v>
      </c>
      <c r="Q4918">
        <f>VLOOKUP(ecommerce_10000[[#This Row],[City]],F:I,4,FALSE)</f>
        <v>27872.98</v>
      </c>
      <c r="R4918" s="1">
        <f>SUMIF(C:C,ecommerce_10000[[#This Row],[Category]],I:I)</f>
        <v>91504159.730000004</v>
      </c>
      <c r="S4918" s="1">
        <f>SUMIFS(I:I,C:C,C4918)</f>
        <v>91504159.730000004</v>
      </c>
      <c r="T4918" s="1" t="str">
        <f>INDEX(F:F,MATCH(ecommerce_10000[[#This Row],[TotalAmount]],I:I,0))</f>
        <v>Giza</v>
      </c>
    </row>
    <row r="4919" spans="1:20" x14ac:dyDescent="0.3">
      <c r="A4919" s="1" t="s">
        <v>4963</v>
      </c>
      <c r="B4919" s="1" t="s">
        <v>49</v>
      </c>
      <c r="C4919" s="1" t="s">
        <v>14</v>
      </c>
      <c r="D4919" s="1" t="s">
        <v>50</v>
      </c>
      <c r="E4919" s="1" t="s">
        <v>47</v>
      </c>
      <c r="F4919" s="1" t="s">
        <v>33</v>
      </c>
      <c r="G4919">
        <v>2179.5300000000002</v>
      </c>
      <c r="H4919">
        <v>3</v>
      </c>
      <c r="I4919">
        <v>6538.59</v>
      </c>
      <c r="J4919">
        <v>2.86</v>
      </c>
      <c r="K4919">
        <v>4105</v>
      </c>
      <c r="L4919" s="2">
        <v>45388</v>
      </c>
      <c r="O4919" t="str">
        <f>IF(ecommerce_10000[[#This Row],[Platform]]="Souq","sq",ecommerce_10000[[#This Row],[Platform]])</f>
        <v>Amazon</v>
      </c>
      <c r="P4919" t="str">
        <f>IF(E4919="Souq","sq",IF(E4919="Jumia","Jum",E4919))</f>
        <v>Amazon</v>
      </c>
      <c r="Q4919">
        <f>VLOOKUP(ecommerce_10000[[#This Row],[City]],F:I,4,FALSE)</f>
        <v>3665.44</v>
      </c>
      <c r="R4919" s="1">
        <f>SUMIF(C:C,ecommerce_10000[[#This Row],[Category]],I:I)</f>
        <v>92327183.770000085</v>
      </c>
      <c r="S4919" s="1">
        <f>SUMIFS(I:I,C:C,C4919)</f>
        <v>92327183.770000085</v>
      </c>
      <c r="T4919" s="1" t="str">
        <f>INDEX(F:F,MATCH(ecommerce_10000[[#This Row],[TotalAmount]],I:I,0))</f>
        <v>Dubai</v>
      </c>
    </row>
    <row r="4920" spans="1:20" x14ac:dyDescent="0.3">
      <c r="A4920" s="1" t="s">
        <v>4964</v>
      </c>
      <c r="B4920" s="1" t="s">
        <v>19</v>
      </c>
      <c r="C4920" s="1" t="s">
        <v>20</v>
      </c>
      <c r="D4920" s="1" t="s">
        <v>21</v>
      </c>
      <c r="E4920" s="1" t="s">
        <v>16</v>
      </c>
      <c r="F4920" s="1" t="s">
        <v>40</v>
      </c>
      <c r="G4920">
        <v>4459.2700000000004</v>
      </c>
      <c r="H4920">
        <v>2</v>
      </c>
      <c r="I4920">
        <v>8918.5400000000009</v>
      </c>
      <c r="J4920">
        <v>1.1599999999999999</v>
      </c>
      <c r="K4920">
        <v>4984</v>
      </c>
      <c r="L4920" s="2">
        <v>45532</v>
      </c>
      <c r="O4920" t="str">
        <f>IF(ecommerce_10000[[#This Row],[Platform]]="Souq","sq",ecommerce_10000[[#This Row],[Platform]])</f>
        <v>sq</v>
      </c>
      <c r="P4920" t="str">
        <f>IF(E4920="Souq","sq",IF(E4920="Jumia","Jum",E4920))</f>
        <v>sq</v>
      </c>
      <c r="Q4920">
        <f>VLOOKUP(ecommerce_10000[[#This Row],[City]],F:I,4,FALSE)</f>
        <v>99349.3</v>
      </c>
      <c r="R4920" s="1">
        <f>SUMIF(C:C,ecommerce_10000[[#This Row],[Category]],I:I)</f>
        <v>91504159.730000004</v>
      </c>
      <c r="S4920" s="1">
        <f>SUMIFS(I:I,C:C,C4920)</f>
        <v>91504159.730000004</v>
      </c>
      <c r="T4920" s="1" t="str">
        <f>INDEX(F:F,MATCH(ecommerce_10000[[#This Row],[TotalAmount]],I:I,0))</f>
        <v>Riyadh</v>
      </c>
    </row>
    <row r="4921" spans="1:20" x14ac:dyDescent="0.3">
      <c r="A4921" s="1" t="s">
        <v>4965</v>
      </c>
      <c r="B4921" s="1" t="s">
        <v>19</v>
      </c>
      <c r="C4921" s="1" t="s">
        <v>20</v>
      </c>
      <c r="D4921" s="1" t="s">
        <v>21</v>
      </c>
      <c r="E4921" s="1" t="s">
        <v>16</v>
      </c>
      <c r="F4921" s="1" t="s">
        <v>40</v>
      </c>
      <c r="G4921">
        <v>9651.16</v>
      </c>
      <c r="H4921">
        <v>4</v>
      </c>
      <c r="I4921">
        <v>38604.639999999999</v>
      </c>
      <c r="J4921">
        <v>3.77</v>
      </c>
      <c r="K4921">
        <v>3376</v>
      </c>
      <c r="L4921" s="2">
        <v>45384</v>
      </c>
      <c r="O4921" t="str">
        <f>IF(ecommerce_10000[[#This Row],[Platform]]="Souq","sq",ecommerce_10000[[#This Row],[Platform]])</f>
        <v>sq</v>
      </c>
      <c r="P4921" t="str">
        <f>IF(E4921="Souq","sq",IF(E4921="Jumia","Jum",E4921))</f>
        <v>sq</v>
      </c>
      <c r="Q4921">
        <f>VLOOKUP(ecommerce_10000[[#This Row],[City]],F:I,4,FALSE)</f>
        <v>99349.3</v>
      </c>
      <c r="R4921" s="1">
        <f>SUMIF(C:C,ecommerce_10000[[#This Row],[Category]],I:I)</f>
        <v>91504159.730000004</v>
      </c>
      <c r="S4921" s="1">
        <f>SUMIFS(I:I,C:C,C4921)</f>
        <v>91504159.730000004</v>
      </c>
      <c r="T4921" s="1" t="str">
        <f>INDEX(F:F,MATCH(ecommerce_10000[[#This Row],[TotalAmount]],I:I,0))</f>
        <v>Riyadh</v>
      </c>
    </row>
    <row r="4922" spans="1:20" x14ac:dyDescent="0.3">
      <c r="A4922" s="1" t="s">
        <v>4966</v>
      </c>
      <c r="B4922" s="1" t="s">
        <v>38</v>
      </c>
      <c r="C4922" s="1" t="s">
        <v>20</v>
      </c>
      <c r="D4922" s="1" t="s">
        <v>39</v>
      </c>
      <c r="E4922" s="1" t="s">
        <v>16</v>
      </c>
      <c r="F4922" s="1" t="s">
        <v>23</v>
      </c>
      <c r="G4922">
        <v>18149.419999999998</v>
      </c>
      <c r="H4922">
        <v>5</v>
      </c>
      <c r="I4922">
        <v>90747.1</v>
      </c>
      <c r="J4922">
        <v>3.55</v>
      </c>
      <c r="K4922">
        <v>2286</v>
      </c>
      <c r="L4922" s="2">
        <v>45649</v>
      </c>
      <c r="O4922" t="str">
        <f>IF(ecommerce_10000[[#This Row],[Platform]]="Souq","sq",ecommerce_10000[[#This Row],[Platform]])</f>
        <v>sq</v>
      </c>
      <c r="P4922" t="str">
        <f>IF(E4922="Souq","sq",IF(E4922="Jumia","Jum",E4922))</f>
        <v>sq</v>
      </c>
      <c r="Q4922">
        <f>VLOOKUP(ecommerce_10000[[#This Row],[City]],F:I,4,FALSE)</f>
        <v>13290.4</v>
      </c>
      <c r="R4922" s="1">
        <f>SUMIF(C:C,ecommerce_10000[[#This Row],[Category]],I:I)</f>
        <v>91504159.730000004</v>
      </c>
      <c r="S4922" s="1">
        <f>SUMIFS(I:I,C:C,C4922)</f>
        <v>91504159.730000004</v>
      </c>
      <c r="T4922" s="1" t="str">
        <f>INDEX(F:F,MATCH(ecommerce_10000[[#This Row],[TotalAmount]],I:I,0))</f>
        <v>Alexandria</v>
      </c>
    </row>
    <row r="4923" spans="1:20" x14ac:dyDescent="0.3">
      <c r="A4923" s="1" t="s">
        <v>4967</v>
      </c>
      <c r="B4923" s="1" t="s">
        <v>25</v>
      </c>
      <c r="C4923" s="1" t="s">
        <v>26</v>
      </c>
      <c r="D4923" s="1" t="s">
        <v>27</v>
      </c>
      <c r="E4923" s="1" t="s">
        <v>47</v>
      </c>
      <c r="F4923" s="1" t="s">
        <v>40</v>
      </c>
      <c r="G4923">
        <v>12859.75</v>
      </c>
      <c r="H4923">
        <v>5</v>
      </c>
      <c r="I4923">
        <v>64298.75</v>
      </c>
      <c r="J4923">
        <v>3.05</v>
      </c>
      <c r="K4923">
        <v>224</v>
      </c>
      <c r="L4923" s="2">
        <v>45375</v>
      </c>
      <c r="O4923" t="str">
        <f>IF(ecommerce_10000[[#This Row],[Platform]]="Souq","sq",ecommerce_10000[[#This Row],[Platform]])</f>
        <v>Amazon</v>
      </c>
      <c r="P4923" t="str">
        <f>IF(E4923="Souq","sq",IF(E4923="Jumia","Jum",E4923))</f>
        <v>Amazon</v>
      </c>
      <c r="Q4923">
        <f>VLOOKUP(ecommerce_10000[[#This Row],[City]],F:I,4,FALSE)</f>
        <v>99349.3</v>
      </c>
      <c r="R4923" s="1">
        <f>SUMIF(C:C,ecommerce_10000[[#This Row],[Category]],I:I)</f>
        <v>29200970.130000021</v>
      </c>
      <c r="S4923" s="1">
        <f>SUMIFS(I:I,C:C,C4923)</f>
        <v>29200970.130000021</v>
      </c>
      <c r="T4923" s="1" t="str">
        <f>INDEX(F:F,MATCH(ecommerce_10000[[#This Row],[TotalAmount]],I:I,0))</f>
        <v>Riyadh</v>
      </c>
    </row>
    <row r="4924" spans="1:20" x14ac:dyDescent="0.3">
      <c r="A4924" s="1" t="s">
        <v>4968</v>
      </c>
      <c r="B4924" s="1" t="s">
        <v>30</v>
      </c>
      <c r="C4924" s="1" t="s">
        <v>31</v>
      </c>
      <c r="D4924" s="1" t="s">
        <v>32</v>
      </c>
      <c r="E4924" s="1" t="s">
        <v>47</v>
      </c>
      <c r="F4924" s="1" t="s">
        <v>62</v>
      </c>
      <c r="G4924">
        <v>9122.48</v>
      </c>
      <c r="H4924">
        <v>1</v>
      </c>
      <c r="I4924">
        <v>9122.48</v>
      </c>
      <c r="J4924">
        <v>4.5599999999999996</v>
      </c>
      <c r="K4924">
        <v>2813</v>
      </c>
      <c r="L4924" s="2">
        <v>45548</v>
      </c>
      <c r="O4924" t="str">
        <f>IF(ecommerce_10000[[#This Row],[Platform]]="Souq","sq",ecommerce_10000[[#This Row],[Platform]])</f>
        <v>Amazon</v>
      </c>
      <c r="P4924" t="str">
        <f>IF(E4924="Souq","sq",IF(E4924="Jumia","Jum",E4924))</f>
        <v>Amazon</v>
      </c>
      <c r="Q4924">
        <f>VLOOKUP(ecommerce_10000[[#This Row],[City]],F:I,4,FALSE)</f>
        <v>27872.98</v>
      </c>
      <c r="R4924" s="1">
        <f>SUMIF(C:C,ecommerce_10000[[#This Row],[Category]],I:I)</f>
        <v>57542997.559999913</v>
      </c>
      <c r="S4924" s="1">
        <f>SUMIFS(I:I,C:C,C4924)</f>
        <v>57542997.559999913</v>
      </c>
      <c r="T4924" s="1" t="str">
        <f>INDEX(F:F,MATCH(ecommerce_10000[[#This Row],[TotalAmount]],I:I,0))</f>
        <v>Giza</v>
      </c>
    </row>
    <row r="4925" spans="1:20" x14ac:dyDescent="0.3">
      <c r="A4925" s="1" t="s">
        <v>4969</v>
      </c>
      <c r="B4925" s="1" t="s">
        <v>30</v>
      </c>
      <c r="C4925" s="1" t="s">
        <v>31</v>
      </c>
      <c r="D4925" s="1" t="s">
        <v>32</v>
      </c>
      <c r="E4925" s="1" t="s">
        <v>47</v>
      </c>
      <c r="F4925" s="1" t="s">
        <v>17</v>
      </c>
      <c r="G4925">
        <v>8843.94</v>
      </c>
      <c r="H4925">
        <v>2</v>
      </c>
      <c r="I4925">
        <v>17687.88</v>
      </c>
      <c r="J4925">
        <v>1.56</v>
      </c>
      <c r="K4925">
        <v>3933</v>
      </c>
      <c r="L4925" s="2">
        <v>45490</v>
      </c>
      <c r="O4925" t="str">
        <f>IF(ecommerce_10000[[#This Row],[Platform]]="Souq","sq",ecommerce_10000[[#This Row],[Platform]])</f>
        <v>Amazon</v>
      </c>
      <c r="P4925" t="str">
        <f>IF(E4925="Souq","sq",IF(E4925="Jumia","Jum",E4925))</f>
        <v>Amazon</v>
      </c>
      <c r="Q4925">
        <f>VLOOKUP(ecommerce_10000[[#This Row],[City]],F:I,4,FALSE)</f>
        <v>16284.02</v>
      </c>
      <c r="R4925" s="1">
        <f>SUMIF(C:C,ecommerce_10000[[#This Row],[Category]],I:I)</f>
        <v>57542997.559999913</v>
      </c>
      <c r="S4925" s="1">
        <f>SUMIFS(I:I,C:C,C4925)</f>
        <v>57542997.559999913</v>
      </c>
      <c r="T4925" s="1" t="str">
        <f>INDEX(F:F,MATCH(ecommerce_10000[[#This Row],[TotalAmount]],I:I,0))</f>
        <v>Cairo</v>
      </c>
    </row>
    <row r="4926" spans="1:20" x14ac:dyDescent="0.3">
      <c r="A4926" s="1" t="s">
        <v>4970</v>
      </c>
      <c r="B4926" s="1" t="s">
        <v>35</v>
      </c>
      <c r="C4926" s="1" t="s">
        <v>14</v>
      </c>
      <c r="D4926" s="1" t="s">
        <v>36</v>
      </c>
      <c r="E4926" s="1" t="s">
        <v>47</v>
      </c>
      <c r="F4926" s="1" t="s">
        <v>40</v>
      </c>
      <c r="G4926">
        <v>18442.77</v>
      </c>
      <c r="H4926">
        <v>5</v>
      </c>
      <c r="I4926">
        <v>92213.85</v>
      </c>
      <c r="J4926">
        <v>2.14</v>
      </c>
      <c r="K4926">
        <v>3914</v>
      </c>
      <c r="L4926" s="2">
        <v>45557</v>
      </c>
      <c r="O4926" t="str">
        <f>IF(ecommerce_10000[[#This Row],[Platform]]="Souq","sq",ecommerce_10000[[#This Row],[Platform]])</f>
        <v>Amazon</v>
      </c>
      <c r="P4926" t="str">
        <f>IF(E4926="Souq","sq",IF(E4926="Jumia","Jum",E4926))</f>
        <v>Amazon</v>
      </c>
      <c r="Q4926">
        <f>VLOOKUP(ecommerce_10000[[#This Row],[City]],F:I,4,FALSE)</f>
        <v>99349.3</v>
      </c>
      <c r="R4926" s="1">
        <f>SUMIF(C:C,ecommerce_10000[[#This Row],[Category]],I:I)</f>
        <v>92327183.770000085</v>
      </c>
      <c r="S4926" s="1">
        <f>SUMIFS(I:I,C:C,C4926)</f>
        <v>92327183.770000085</v>
      </c>
      <c r="T4926" s="1" t="str">
        <f>INDEX(F:F,MATCH(ecommerce_10000[[#This Row],[TotalAmount]],I:I,0))</f>
        <v>Riyadh</v>
      </c>
    </row>
    <row r="4927" spans="1:20" x14ac:dyDescent="0.3">
      <c r="A4927" s="1" t="s">
        <v>4971</v>
      </c>
      <c r="B4927" s="1" t="s">
        <v>25</v>
      </c>
      <c r="C4927" s="1" t="s">
        <v>26</v>
      </c>
      <c r="D4927" s="1" t="s">
        <v>27</v>
      </c>
      <c r="E4927" s="1" t="s">
        <v>16</v>
      </c>
      <c r="F4927" s="1" t="s">
        <v>40</v>
      </c>
      <c r="G4927">
        <v>10708.77</v>
      </c>
      <c r="H4927">
        <v>3</v>
      </c>
      <c r="I4927">
        <v>32126.31</v>
      </c>
      <c r="J4927">
        <v>1.95</v>
      </c>
      <c r="K4927">
        <v>2084</v>
      </c>
      <c r="L4927" s="2">
        <v>45364</v>
      </c>
      <c r="O4927" t="str">
        <f>IF(ecommerce_10000[[#This Row],[Platform]]="Souq","sq",ecommerce_10000[[#This Row],[Platform]])</f>
        <v>sq</v>
      </c>
      <c r="P4927" t="str">
        <f>IF(E4927="Souq","sq",IF(E4927="Jumia","Jum",E4927))</f>
        <v>sq</v>
      </c>
      <c r="Q4927">
        <f>VLOOKUP(ecommerce_10000[[#This Row],[City]],F:I,4,FALSE)</f>
        <v>99349.3</v>
      </c>
      <c r="R4927" s="1">
        <f>SUMIF(C:C,ecommerce_10000[[#This Row],[Category]],I:I)</f>
        <v>29200970.130000021</v>
      </c>
      <c r="S4927" s="1">
        <f>SUMIFS(I:I,C:C,C4927)</f>
        <v>29200970.130000021</v>
      </c>
      <c r="T4927" s="1" t="str">
        <f>INDEX(F:F,MATCH(ecommerce_10000[[#This Row],[TotalAmount]],I:I,0))</f>
        <v>Riyadh</v>
      </c>
    </row>
    <row r="4928" spans="1:20" x14ac:dyDescent="0.3">
      <c r="A4928" s="1" t="s">
        <v>4972</v>
      </c>
      <c r="B4928" s="1" t="s">
        <v>38</v>
      </c>
      <c r="C4928" s="1" t="s">
        <v>20</v>
      </c>
      <c r="D4928" s="1" t="s">
        <v>39</v>
      </c>
      <c r="E4928" s="1" t="s">
        <v>47</v>
      </c>
      <c r="F4928" s="1" t="s">
        <v>17</v>
      </c>
      <c r="G4928">
        <v>7078.61</v>
      </c>
      <c r="H4928">
        <v>1</v>
      </c>
      <c r="I4928">
        <v>7078.61</v>
      </c>
      <c r="J4928">
        <v>3.93</v>
      </c>
      <c r="K4928">
        <v>2960</v>
      </c>
      <c r="L4928" s="2">
        <v>45319</v>
      </c>
      <c r="O4928" t="str">
        <f>IF(ecommerce_10000[[#This Row],[Platform]]="Souq","sq",ecommerce_10000[[#This Row],[Platform]])</f>
        <v>Amazon</v>
      </c>
      <c r="P4928" t="str">
        <f>IF(E4928="Souq","sq",IF(E4928="Jumia","Jum",E4928))</f>
        <v>Amazon</v>
      </c>
      <c r="Q4928">
        <f>VLOOKUP(ecommerce_10000[[#This Row],[City]],F:I,4,FALSE)</f>
        <v>16284.02</v>
      </c>
      <c r="R4928" s="1">
        <f>SUMIF(C:C,ecommerce_10000[[#This Row],[Category]],I:I)</f>
        <v>91504159.730000004</v>
      </c>
      <c r="S4928" s="1">
        <f>SUMIFS(I:I,C:C,C4928)</f>
        <v>91504159.730000004</v>
      </c>
      <c r="T4928" s="1" t="str">
        <f>INDEX(F:F,MATCH(ecommerce_10000[[#This Row],[TotalAmount]],I:I,0))</f>
        <v>Cairo</v>
      </c>
    </row>
    <row r="4929" spans="1:20" x14ac:dyDescent="0.3">
      <c r="A4929" s="1" t="s">
        <v>4973</v>
      </c>
      <c r="B4929" s="1" t="s">
        <v>19</v>
      </c>
      <c r="C4929" s="1" t="s">
        <v>20</v>
      </c>
      <c r="D4929" s="1" t="s">
        <v>21</v>
      </c>
      <c r="E4929" s="1" t="s">
        <v>47</v>
      </c>
      <c r="F4929" s="1" t="s">
        <v>28</v>
      </c>
      <c r="G4929">
        <v>18071.310000000001</v>
      </c>
      <c r="H4929">
        <v>4</v>
      </c>
      <c r="I4929">
        <v>72285.240000000005</v>
      </c>
      <c r="J4929">
        <v>3.27</v>
      </c>
      <c r="K4929">
        <v>177</v>
      </c>
      <c r="L4929" s="2">
        <v>45369</v>
      </c>
      <c r="O4929" t="str">
        <f>IF(ecommerce_10000[[#This Row],[Platform]]="Souq","sq",ecommerce_10000[[#This Row],[Platform]])</f>
        <v>Amazon</v>
      </c>
      <c r="P4929" t="str">
        <f>IF(E4929="Souq","sq",IF(E4929="Jumia","Jum",E4929))</f>
        <v>Amazon</v>
      </c>
      <c r="Q4929">
        <f>VLOOKUP(ecommerce_10000[[#This Row],[City]],F:I,4,FALSE)</f>
        <v>26648.76</v>
      </c>
      <c r="R4929" s="1">
        <f>SUMIF(C:C,ecommerce_10000[[#This Row],[Category]],I:I)</f>
        <v>91504159.730000004</v>
      </c>
      <c r="S4929" s="1">
        <f>SUMIFS(I:I,C:C,C4929)</f>
        <v>91504159.730000004</v>
      </c>
      <c r="T4929" s="1" t="str">
        <f>INDEX(F:F,MATCH(ecommerce_10000[[#This Row],[TotalAmount]],I:I,0))</f>
        <v>Casablanca</v>
      </c>
    </row>
    <row r="4930" spans="1:20" x14ac:dyDescent="0.3">
      <c r="A4930" s="1" t="s">
        <v>4974</v>
      </c>
      <c r="B4930" s="1" t="s">
        <v>19</v>
      </c>
      <c r="C4930" s="1" t="s">
        <v>20</v>
      </c>
      <c r="D4930" s="1" t="s">
        <v>21</v>
      </c>
      <c r="E4930" s="1" t="s">
        <v>22</v>
      </c>
      <c r="F4930" s="1" t="s">
        <v>40</v>
      </c>
      <c r="G4930">
        <v>3351.11</v>
      </c>
      <c r="H4930">
        <v>2</v>
      </c>
      <c r="I4930">
        <v>6702.22</v>
      </c>
      <c r="J4930">
        <v>3.42</v>
      </c>
      <c r="K4930">
        <v>1584</v>
      </c>
      <c r="L4930" s="2">
        <v>45603</v>
      </c>
      <c r="O4930" t="str">
        <f>IF(ecommerce_10000[[#This Row],[Platform]]="Souq","sq",ecommerce_10000[[#This Row],[Platform]])</f>
        <v>Jumia</v>
      </c>
      <c r="P4930" t="str">
        <f>IF(E4930="Souq","sq",IF(E4930="Jumia","Jum",E4930))</f>
        <v>Jum</v>
      </c>
      <c r="Q4930">
        <f>VLOOKUP(ecommerce_10000[[#This Row],[City]],F:I,4,FALSE)</f>
        <v>99349.3</v>
      </c>
      <c r="R4930" s="1">
        <f>SUMIF(C:C,ecommerce_10000[[#This Row],[Category]],I:I)</f>
        <v>91504159.730000004</v>
      </c>
      <c r="S4930" s="1">
        <f>SUMIFS(I:I,C:C,C4930)</f>
        <v>91504159.730000004</v>
      </c>
      <c r="T4930" s="1" t="str">
        <f>INDEX(F:F,MATCH(ecommerce_10000[[#This Row],[TotalAmount]],I:I,0))</f>
        <v>Riyadh</v>
      </c>
    </row>
    <row r="4931" spans="1:20" x14ac:dyDescent="0.3">
      <c r="A4931" s="1" t="s">
        <v>4975</v>
      </c>
      <c r="B4931" s="1" t="s">
        <v>30</v>
      </c>
      <c r="C4931" s="1" t="s">
        <v>31</v>
      </c>
      <c r="D4931" s="1" t="s">
        <v>32</v>
      </c>
      <c r="E4931" s="1" t="s">
        <v>16</v>
      </c>
      <c r="F4931" s="1" t="s">
        <v>28</v>
      </c>
      <c r="G4931">
        <v>18767.900000000001</v>
      </c>
      <c r="H4931">
        <v>5</v>
      </c>
      <c r="I4931">
        <v>93839.5</v>
      </c>
      <c r="J4931">
        <v>1.4</v>
      </c>
      <c r="K4931">
        <v>389</v>
      </c>
      <c r="L4931" s="2">
        <v>45585</v>
      </c>
      <c r="O4931" t="str">
        <f>IF(ecommerce_10000[[#This Row],[Platform]]="Souq","sq",ecommerce_10000[[#This Row],[Platform]])</f>
        <v>sq</v>
      </c>
      <c r="P4931" t="str">
        <f>IF(E4931="Souq","sq",IF(E4931="Jumia","Jum",E4931))</f>
        <v>sq</v>
      </c>
      <c r="Q4931">
        <f>VLOOKUP(ecommerce_10000[[#This Row],[City]],F:I,4,FALSE)</f>
        <v>26648.76</v>
      </c>
      <c r="R4931" s="1">
        <f>SUMIF(C:C,ecommerce_10000[[#This Row],[Category]],I:I)</f>
        <v>57542997.559999913</v>
      </c>
      <c r="S4931" s="1">
        <f>SUMIFS(I:I,C:C,C4931)</f>
        <v>57542997.559999913</v>
      </c>
      <c r="T4931" s="1" t="str">
        <f>INDEX(F:F,MATCH(ecommerce_10000[[#This Row],[TotalAmount]],I:I,0))</f>
        <v>Casablanca</v>
      </c>
    </row>
    <row r="4932" spans="1:20" x14ac:dyDescent="0.3">
      <c r="A4932" s="1" t="s">
        <v>4976</v>
      </c>
      <c r="B4932" s="1" t="s">
        <v>65</v>
      </c>
      <c r="C4932" s="1" t="s">
        <v>20</v>
      </c>
      <c r="D4932" s="1" t="s">
        <v>66</v>
      </c>
      <c r="E4932" s="1" t="s">
        <v>16</v>
      </c>
      <c r="F4932" s="1" t="s">
        <v>40</v>
      </c>
      <c r="G4932">
        <v>18677.48</v>
      </c>
      <c r="H4932">
        <v>3</v>
      </c>
      <c r="I4932">
        <v>56032.44</v>
      </c>
      <c r="J4932">
        <v>1.49</v>
      </c>
      <c r="K4932">
        <v>2672</v>
      </c>
      <c r="L4932" s="2">
        <v>45604</v>
      </c>
      <c r="O4932" t="str">
        <f>IF(ecommerce_10000[[#This Row],[Platform]]="Souq","sq",ecommerce_10000[[#This Row],[Platform]])</f>
        <v>sq</v>
      </c>
      <c r="P4932" t="str">
        <f>IF(E4932="Souq","sq",IF(E4932="Jumia","Jum",E4932))</f>
        <v>sq</v>
      </c>
      <c r="Q4932">
        <f>VLOOKUP(ecommerce_10000[[#This Row],[City]],F:I,4,FALSE)</f>
        <v>99349.3</v>
      </c>
      <c r="R4932" s="1">
        <f>SUMIF(C:C,ecommerce_10000[[#This Row],[Category]],I:I)</f>
        <v>91504159.730000004</v>
      </c>
      <c r="S4932" s="1">
        <f>SUMIFS(I:I,C:C,C4932)</f>
        <v>91504159.730000004</v>
      </c>
      <c r="T4932" s="1" t="str">
        <f>INDEX(F:F,MATCH(ecommerce_10000[[#This Row],[TotalAmount]],I:I,0))</f>
        <v>Riyadh</v>
      </c>
    </row>
    <row r="4933" spans="1:20" x14ac:dyDescent="0.3">
      <c r="A4933" s="1" t="s">
        <v>4977</v>
      </c>
      <c r="B4933" s="1" t="s">
        <v>65</v>
      </c>
      <c r="C4933" s="1" t="s">
        <v>20</v>
      </c>
      <c r="D4933" s="1" t="s">
        <v>66</v>
      </c>
      <c r="E4933" s="1" t="s">
        <v>47</v>
      </c>
      <c r="F4933" s="1" t="s">
        <v>62</v>
      </c>
      <c r="G4933">
        <v>16344.24</v>
      </c>
      <c r="H4933">
        <v>1</v>
      </c>
      <c r="I4933">
        <v>16344.24</v>
      </c>
      <c r="J4933">
        <v>2.0099999999999998</v>
      </c>
      <c r="K4933">
        <v>196</v>
      </c>
      <c r="L4933" s="2">
        <v>45431</v>
      </c>
      <c r="O4933" t="str">
        <f>IF(ecommerce_10000[[#This Row],[Platform]]="Souq","sq",ecommerce_10000[[#This Row],[Platform]])</f>
        <v>Amazon</v>
      </c>
      <c r="P4933" t="str">
        <f>IF(E4933="Souq","sq",IF(E4933="Jumia","Jum",E4933))</f>
        <v>Amazon</v>
      </c>
      <c r="Q4933">
        <f>VLOOKUP(ecommerce_10000[[#This Row],[City]],F:I,4,FALSE)</f>
        <v>27872.98</v>
      </c>
      <c r="R4933" s="1">
        <f>SUMIF(C:C,ecommerce_10000[[#This Row],[Category]],I:I)</f>
        <v>91504159.730000004</v>
      </c>
      <c r="S4933" s="1">
        <f>SUMIFS(I:I,C:C,C4933)</f>
        <v>91504159.730000004</v>
      </c>
      <c r="T4933" s="1" t="str">
        <f>INDEX(F:F,MATCH(ecommerce_10000[[#This Row],[TotalAmount]],I:I,0))</f>
        <v>Giza</v>
      </c>
    </row>
    <row r="4934" spans="1:20" x14ac:dyDescent="0.3">
      <c r="A4934" s="1" t="s">
        <v>4978</v>
      </c>
      <c r="B4934" s="1" t="s">
        <v>53</v>
      </c>
      <c r="C4934" s="1" t="s">
        <v>31</v>
      </c>
      <c r="D4934" s="1" t="s">
        <v>54</v>
      </c>
      <c r="E4934" s="1" t="s">
        <v>47</v>
      </c>
      <c r="F4934" s="1" t="s">
        <v>40</v>
      </c>
      <c r="G4934">
        <v>1846.05</v>
      </c>
      <c r="H4934">
        <v>3</v>
      </c>
      <c r="I4934">
        <v>5538.15</v>
      </c>
      <c r="J4934">
        <v>3.81</v>
      </c>
      <c r="K4934">
        <v>3504</v>
      </c>
      <c r="L4934" s="2">
        <v>45579</v>
      </c>
      <c r="O4934" t="str">
        <f>IF(ecommerce_10000[[#This Row],[Platform]]="Souq","sq",ecommerce_10000[[#This Row],[Platform]])</f>
        <v>Amazon</v>
      </c>
      <c r="P4934" t="str">
        <f>IF(E4934="Souq","sq",IF(E4934="Jumia","Jum",E4934))</f>
        <v>Amazon</v>
      </c>
      <c r="Q4934">
        <f>VLOOKUP(ecommerce_10000[[#This Row],[City]],F:I,4,FALSE)</f>
        <v>99349.3</v>
      </c>
      <c r="R4934" s="1">
        <f>SUMIF(C:C,ecommerce_10000[[#This Row],[Category]],I:I)</f>
        <v>57542997.559999913</v>
      </c>
      <c r="S4934" s="1">
        <f>SUMIFS(I:I,C:C,C4934)</f>
        <v>57542997.559999913</v>
      </c>
      <c r="T4934" s="1" t="str">
        <f>INDEX(F:F,MATCH(ecommerce_10000[[#This Row],[TotalAmount]],I:I,0))</f>
        <v>Riyadh</v>
      </c>
    </row>
    <row r="4935" spans="1:20" x14ac:dyDescent="0.3">
      <c r="A4935" s="1" t="s">
        <v>4979</v>
      </c>
      <c r="B4935" s="1" t="s">
        <v>13</v>
      </c>
      <c r="C4935" s="1" t="s">
        <v>14</v>
      </c>
      <c r="D4935" s="1" t="s">
        <v>15</v>
      </c>
      <c r="E4935" s="1" t="s">
        <v>22</v>
      </c>
      <c r="F4935" s="1" t="s">
        <v>28</v>
      </c>
      <c r="G4935">
        <v>2973.78</v>
      </c>
      <c r="H4935">
        <v>1</v>
      </c>
      <c r="I4935">
        <v>2973.78</v>
      </c>
      <c r="J4935">
        <v>4.24</v>
      </c>
      <c r="K4935">
        <v>46</v>
      </c>
      <c r="L4935" s="2">
        <v>45329</v>
      </c>
      <c r="O4935" t="str">
        <f>IF(ecommerce_10000[[#This Row],[Platform]]="Souq","sq",ecommerce_10000[[#This Row],[Platform]])</f>
        <v>Jumia</v>
      </c>
      <c r="P4935" t="str">
        <f>IF(E4935="Souq","sq",IF(E4935="Jumia","Jum",E4935))</f>
        <v>Jum</v>
      </c>
      <c r="Q4935">
        <f>VLOOKUP(ecommerce_10000[[#This Row],[City]],F:I,4,FALSE)</f>
        <v>26648.76</v>
      </c>
      <c r="R4935" s="1">
        <f>SUMIF(C:C,ecommerce_10000[[#This Row],[Category]],I:I)</f>
        <v>92327183.770000085</v>
      </c>
      <c r="S4935" s="1">
        <f>SUMIFS(I:I,C:C,C4935)</f>
        <v>92327183.770000085</v>
      </c>
      <c r="T4935" s="1" t="str">
        <f>INDEX(F:F,MATCH(ecommerce_10000[[#This Row],[TotalAmount]],I:I,0))</f>
        <v>Casablanca</v>
      </c>
    </row>
    <row r="4936" spans="1:20" x14ac:dyDescent="0.3">
      <c r="A4936" s="1" t="s">
        <v>4980</v>
      </c>
      <c r="B4936" s="1" t="s">
        <v>35</v>
      </c>
      <c r="C4936" s="1" t="s">
        <v>14</v>
      </c>
      <c r="D4936" s="1" t="s">
        <v>36</v>
      </c>
      <c r="E4936" s="1" t="s">
        <v>47</v>
      </c>
      <c r="F4936" s="1" t="s">
        <v>23</v>
      </c>
      <c r="G4936">
        <v>19431.38</v>
      </c>
      <c r="H4936">
        <v>4</v>
      </c>
      <c r="I4936">
        <v>77725.52</v>
      </c>
      <c r="J4936">
        <v>1.69</v>
      </c>
      <c r="K4936">
        <v>1549</v>
      </c>
      <c r="L4936" s="2">
        <v>45307</v>
      </c>
      <c r="O4936" t="str">
        <f>IF(ecommerce_10000[[#This Row],[Platform]]="Souq","sq",ecommerce_10000[[#This Row],[Platform]])</f>
        <v>Amazon</v>
      </c>
      <c r="P4936" t="str">
        <f>IF(E4936="Souq","sq",IF(E4936="Jumia","Jum",E4936))</f>
        <v>Amazon</v>
      </c>
      <c r="Q4936">
        <f>VLOOKUP(ecommerce_10000[[#This Row],[City]],F:I,4,FALSE)</f>
        <v>13290.4</v>
      </c>
      <c r="R4936" s="1">
        <f>SUMIF(C:C,ecommerce_10000[[#This Row],[Category]],I:I)</f>
        <v>92327183.770000085</v>
      </c>
      <c r="S4936" s="1">
        <f>SUMIFS(I:I,C:C,C4936)</f>
        <v>92327183.770000085</v>
      </c>
      <c r="T4936" s="1" t="str">
        <f>INDEX(F:F,MATCH(ecommerce_10000[[#This Row],[TotalAmount]],I:I,0))</f>
        <v>Alexandria</v>
      </c>
    </row>
    <row r="4937" spans="1:20" x14ac:dyDescent="0.3">
      <c r="A4937" s="1" t="s">
        <v>4981</v>
      </c>
      <c r="B4937" s="1" t="s">
        <v>49</v>
      </c>
      <c r="C4937" s="1" t="s">
        <v>14</v>
      </c>
      <c r="D4937" s="1" t="s">
        <v>50</v>
      </c>
      <c r="E4937" s="1" t="s">
        <v>47</v>
      </c>
      <c r="F4937" s="1" t="s">
        <v>23</v>
      </c>
      <c r="G4937">
        <v>1213.8699999999999</v>
      </c>
      <c r="H4937">
        <v>4</v>
      </c>
      <c r="I4937">
        <v>4855.4799999999996</v>
      </c>
      <c r="J4937">
        <v>1.86</v>
      </c>
      <c r="K4937">
        <v>3615</v>
      </c>
      <c r="L4937" s="2">
        <v>45462</v>
      </c>
      <c r="O4937" t="str">
        <f>IF(ecommerce_10000[[#This Row],[Platform]]="Souq","sq",ecommerce_10000[[#This Row],[Platform]])</f>
        <v>Amazon</v>
      </c>
      <c r="P4937" t="str">
        <f>IF(E4937="Souq","sq",IF(E4937="Jumia","Jum",E4937))</f>
        <v>Amazon</v>
      </c>
      <c r="Q4937">
        <f>VLOOKUP(ecommerce_10000[[#This Row],[City]],F:I,4,FALSE)</f>
        <v>13290.4</v>
      </c>
      <c r="R4937" s="1">
        <f>SUMIF(C:C,ecommerce_10000[[#This Row],[Category]],I:I)</f>
        <v>92327183.770000085</v>
      </c>
      <c r="S4937" s="1">
        <f>SUMIFS(I:I,C:C,C4937)</f>
        <v>92327183.770000085</v>
      </c>
      <c r="T4937" s="1" t="str">
        <f>INDEX(F:F,MATCH(ecommerce_10000[[#This Row],[TotalAmount]],I:I,0))</f>
        <v>Alexandria</v>
      </c>
    </row>
    <row r="4938" spans="1:20" x14ac:dyDescent="0.3">
      <c r="A4938" s="1" t="s">
        <v>4982</v>
      </c>
      <c r="B4938" s="1" t="s">
        <v>49</v>
      </c>
      <c r="C4938" s="1" t="s">
        <v>14</v>
      </c>
      <c r="D4938" s="1" t="s">
        <v>50</v>
      </c>
      <c r="E4938" s="1" t="s">
        <v>22</v>
      </c>
      <c r="F4938" s="1" t="s">
        <v>62</v>
      </c>
      <c r="G4938">
        <v>13276.39</v>
      </c>
      <c r="H4938">
        <v>2</v>
      </c>
      <c r="I4938">
        <v>26552.78</v>
      </c>
      <c r="J4938">
        <v>1.76</v>
      </c>
      <c r="K4938">
        <v>1979</v>
      </c>
      <c r="L4938" s="2">
        <v>45399</v>
      </c>
      <c r="O4938" t="str">
        <f>IF(ecommerce_10000[[#This Row],[Platform]]="Souq","sq",ecommerce_10000[[#This Row],[Platform]])</f>
        <v>Jumia</v>
      </c>
      <c r="P4938" t="str">
        <f>IF(E4938="Souq","sq",IF(E4938="Jumia","Jum",E4938))</f>
        <v>Jum</v>
      </c>
      <c r="Q4938">
        <f>VLOOKUP(ecommerce_10000[[#This Row],[City]],F:I,4,FALSE)</f>
        <v>27872.98</v>
      </c>
      <c r="R4938" s="1">
        <f>SUMIF(C:C,ecommerce_10000[[#This Row],[Category]],I:I)</f>
        <v>92327183.770000085</v>
      </c>
      <c r="S4938" s="1">
        <f>SUMIFS(I:I,C:C,C4938)</f>
        <v>92327183.770000085</v>
      </c>
      <c r="T4938" s="1" t="str">
        <f>INDEX(F:F,MATCH(ecommerce_10000[[#This Row],[TotalAmount]],I:I,0))</f>
        <v>Giza</v>
      </c>
    </row>
    <row r="4939" spans="1:20" x14ac:dyDescent="0.3">
      <c r="A4939" s="1" t="s">
        <v>4983</v>
      </c>
      <c r="B4939" s="1" t="s">
        <v>43</v>
      </c>
      <c r="C4939" s="1" t="s">
        <v>44</v>
      </c>
      <c r="D4939" s="1" t="s">
        <v>45</v>
      </c>
      <c r="E4939" s="1" t="s">
        <v>47</v>
      </c>
      <c r="F4939" s="1" t="s">
        <v>17</v>
      </c>
      <c r="G4939">
        <v>1350.66</v>
      </c>
      <c r="H4939">
        <v>3</v>
      </c>
      <c r="I4939">
        <v>4051.98</v>
      </c>
      <c r="J4939">
        <v>2.5499999999999998</v>
      </c>
      <c r="K4939">
        <v>3349</v>
      </c>
      <c r="L4939" s="2">
        <v>45452</v>
      </c>
      <c r="O4939" t="str">
        <f>IF(ecommerce_10000[[#This Row],[Platform]]="Souq","sq",ecommerce_10000[[#This Row],[Platform]])</f>
        <v>Amazon</v>
      </c>
      <c r="P4939" t="str">
        <f>IF(E4939="Souq","sq",IF(E4939="Jumia","Jum",E4939))</f>
        <v>Amazon</v>
      </c>
      <c r="Q4939">
        <f>VLOOKUP(ecommerce_10000[[#This Row],[City]],F:I,4,FALSE)</f>
        <v>16284.02</v>
      </c>
      <c r="R4939" s="1">
        <f>SUMIF(C:C,ecommerce_10000[[#This Row],[Category]],I:I)</f>
        <v>31420413.200000018</v>
      </c>
      <c r="S4939" s="1">
        <f>SUMIFS(I:I,C:C,C4939)</f>
        <v>31420413.200000018</v>
      </c>
      <c r="T4939" s="1" t="str">
        <f>INDEX(F:F,MATCH(ecommerce_10000[[#This Row],[TotalAmount]],I:I,0))</f>
        <v>Cairo</v>
      </c>
    </row>
    <row r="4940" spans="1:20" x14ac:dyDescent="0.3">
      <c r="A4940" s="1" t="s">
        <v>4984</v>
      </c>
      <c r="B4940" s="1" t="s">
        <v>13</v>
      </c>
      <c r="C4940" s="1" t="s">
        <v>14</v>
      </c>
      <c r="D4940" s="1" t="s">
        <v>15</v>
      </c>
      <c r="E4940" s="1" t="s">
        <v>16</v>
      </c>
      <c r="F4940" s="1" t="s">
        <v>28</v>
      </c>
      <c r="G4940">
        <v>7562.84</v>
      </c>
      <c r="H4940">
        <v>2</v>
      </c>
      <c r="I4940">
        <v>15125.68</v>
      </c>
      <c r="J4940">
        <v>3.64</v>
      </c>
      <c r="K4940">
        <v>1490</v>
      </c>
      <c r="L4940" s="2">
        <v>45386</v>
      </c>
      <c r="O4940" t="str">
        <f>IF(ecommerce_10000[[#This Row],[Platform]]="Souq","sq",ecommerce_10000[[#This Row],[Platform]])</f>
        <v>sq</v>
      </c>
      <c r="P4940" t="str">
        <f>IF(E4940="Souq","sq",IF(E4940="Jumia","Jum",E4940))</f>
        <v>sq</v>
      </c>
      <c r="Q4940">
        <f>VLOOKUP(ecommerce_10000[[#This Row],[City]],F:I,4,FALSE)</f>
        <v>26648.76</v>
      </c>
      <c r="R4940" s="1">
        <f>SUMIF(C:C,ecommerce_10000[[#This Row],[Category]],I:I)</f>
        <v>92327183.770000085</v>
      </c>
      <c r="S4940" s="1">
        <f>SUMIFS(I:I,C:C,C4940)</f>
        <v>92327183.770000085</v>
      </c>
      <c r="T4940" s="1" t="str">
        <f>INDEX(F:F,MATCH(ecommerce_10000[[#This Row],[TotalAmount]],I:I,0))</f>
        <v>Casablanca</v>
      </c>
    </row>
    <row r="4941" spans="1:20" x14ac:dyDescent="0.3">
      <c r="A4941" s="1" t="s">
        <v>4985</v>
      </c>
      <c r="B4941" s="1" t="s">
        <v>30</v>
      </c>
      <c r="C4941" s="1" t="s">
        <v>31</v>
      </c>
      <c r="D4941" s="1" t="s">
        <v>32</v>
      </c>
      <c r="E4941" s="1" t="s">
        <v>22</v>
      </c>
      <c r="F4941" s="1" t="s">
        <v>23</v>
      </c>
      <c r="G4941">
        <v>12550.73</v>
      </c>
      <c r="H4941">
        <v>3</v>
      </c>
      <c r="I4941">
        <v>37652.19</v>
      </c>
      <c r="J4941">
        <v>3.49</v>
      </c>
      <c r="K4941">
        <v>3408</v>
      </c>
      <c r="L4941" s="2">
        <v>45328</v>
      </c>
      <c r="O4941" t="str">
        <f>IF(ecommerce_10000[[#This Row],[Platform]]="Souq","sq",ecommerce_10000[[#This Row],[Platform]])</f>
        <v>Jumia</v>
      </c>
      <c r="P4941" t="str">
        <f>IF(E4941="Souq","sq",IF(E4941="Jumia","Jum",E4941))</f>
        <v>Jum</v>
      </c>
      <c r="Q4941">
        <f>VLOOKUP(ecommerce_10000[[#This Row],[City]],F:I,4,FALSE)</f>
        <v>13290.4</v>
      </c>
      <c r="R4941" s="1">
        <f>SUMIF(C:C,ecommerce_10000[[#This Row],[Category]],I:I)</f>
        <v>57542997.559999913</v>
      </c>
      <c r="S4941" s="1">
        <f>SUMIFS(I:I,C:C,C4941)</f>
        <v>57542997.559999913</v>
      </c>
      <c r="T4941" s="1" t="str">
        <f>INDEX(F:F,MATCH(ecommerce_10000[[#This Row],[TotalAmount]],I:I,0))</f>
        <v>Alexandria</v>
      </c>
    </row>
    <row r="4942" spans="1:20" x14ac:dyDescent="0.3">
      <c r="A4942" s="1" t="s">
        <v>4986</v>
      </c>
      <c r="B4942" s="1" t="s">
        <v>65</v>
      </c>
      <c r="C4942" s="1" t="s">
        <v>20</v>
      </c>
      <c r="D4942" s="1" t="s">
        <v>66</v>
      </c>
      <c r="E4942" s="1" t="s">
        <v>16</v>
      </c>
      <c r="F4942" s="1" t="s">
        <v>23</v>
      </c>
      <c r="G4942">
        <v>7954.49</v>
      </c>
      <c r="H4942">
        <v>1</v>
      </c>
      <c r="I4942">
        <v>7954.49</v>
      </c>
      <c r="J4942">
        <v>2.5499999999999998</v>
      </c>
      <c r="K4942">
        <v>4390</v>
      </c>
      <c r="L4942" s="2">
        <v>45477</v>
      </c>
      <c r="O4942" t="str">
        <f>IF(ecommerce_10000[[#This Row],[Platform]]="Souq","sq",ecommerce_10000[[#This Row],[Platform]])</f>
        <v>sq</v>
      </c>
      <c r="P4942" t="str">
        <f>IF(E4942="Souq","sq",IF(E4942="Jumia","Jum",E4942))</f>
        <v>sq</v>
      </c>
      <c r="Q4942">
        <f>VLOOKUP(ecommerce_10000[[#This Row],[City]],F:I,4,FALSE)</f>
        <v>13290.4</v>
      </c>
      <c r="R4942" s="1">
        <f>SUMIF(C:C,ecommerce_10000[[#This Row],[Category]],I:I)</f>
        <v>91504159.730000004</v>
      </c>
      <c r="S4942" s="1">
        <f>SUMIFS(I:I,C:C,C4942)</f>
        <v>91504159.730000004</v>
      </c>
      <c r="T4942" s="1" t="str">
        <f>INDEX(F:F,MATCH(ecommerce_10000[[#This Row],[TotalAmount]],I:I,0))</f>
        <v>Alexandria</v>
      </c>
    </row>
    <row r="4943" spans="1:20" x14ac:dyDescent="0.3">
      <c r="A4943" s="1" t="s">
        <v>4987</v>
      </c>
      <c r="B4943" s="1" t="s">
        <v>38</v>
      </c>
      <c r="C4943" s="1" t="s">
        <v>20</v>
      </c>
      <c r="D4943" s="1" t="s">
        <v>39</v>
      </c>
      <c r="E4943" s="1" t="s">
        <v>22</v>
      </c>
      <c r="F4943" s="1" t="s">
        <v>33</v>
      </c>
      <c r="G4943">
        <v>9337.9599999999991</v>
      </c>
      <c r="H4943">
        <v>3</v>
      </c>
      <c r="I4943">
        <v>28013.88</v>
      </c>
      <c r="J4943">
        <v>4.7</v>
      </c>
      <c r="K4943">
        <v>1326</v>
      </c>
      <c r="L4943" s="2">
        <v>45590</v>
      </c>
      <c r="O4943" t="str">
        <f>IF(ecommerce_10000[[#This Row],[Platform]]="Souq","sq",ecommerce_10000[[#This Row],[Platform]])</f>
        <v>Jumia</v>
      </c>
      <c r="P4943" t="str">
        <f>IF(E4943="Souq","sq",IF(E4943="Jumia","Jum",E4943))</f>
        <v>Jum</v>
      </c>
      <c r="Q4943">
        <f>VLOOKUP(ecommerce_10000[[#This Row],[City]],F:I,4,FALSE)</f>
        <v>3665.44</v>
      </c>
      <c r="R4943" s="1">
        <f>SUMIF(C:C,ecommerce_10000[[#This Row],[Category]],I:I)</f>
        <v>91504159.730000004</v>
      </c>
      <c r="S4943" s="1">
        <f>SUMIFS(I:I,C:C,C4943)</f>
        <v>91504159.730000004</v>
      </c>
      <c r="T4943" s="1" t="str">
        <f>INDEX(F:F,MATCH(ecommerce_10000[[#This Row],[TotalAmount]],I:I,0))</f>
        <v>Dubai</v>
      </c>
    </row>
    <row r="4944" spans="1:20" x14ac:dyDescent="0.3">
      <c r="A4944" s="1" t="s">
        <v>4988</v>
      </c>
      <c r="B4944" s="1" t="s">
        <v>53</v>
      </c>
      <c r="C4944" s="1" t="s">
        <v>31</v>
      </c>
      <c r="D4944" s="1" t="s">
        <v>54</v>
      </c>
      <c r="E4944" s="1" t="s">
        <v>47</v>
      </c>
      <c r="F4944" s="1" t="s">
        <v>23</v>
      </c>
      <c r="G4944">
        <v>7419.75</v>
      </c>
      <c r="H4944">
        <v>3</v>
      </c>
      <c r="I4944">
        <v>22259.25</v>
      </c>
      <c r="J4944">
        <v>3.79</v>
      </c>
      <c r="K4944">
        <v>3257</v>
      </c>
      <c r="L4944" s="2">
        <v>45321</v>
      </c>
      <c r="O4944" t="str">
        <f>IF(ecommerce_10000[[#This Row],[Platform]]="Souq","sq",ecommerce_10000[[#This Row],[Platform]])</f>
        <v>Amazon</v>
      </c>
      <c r="P4944" t="str">
        <f>IF(E4944="Souq","sq",IF(E4944="Jumia","Jum",E4944))</f>
        <v>Amazon</v>
      </c>
      <c r="Q4944">
        <f>VLOOKUP(ecommerce_10000[[#This Row],[City]],F:I,4,FALSE)</f>
        <v>13290.4</v>
      </c>
      <c r="R4944" s="1">
        <f>SUMIF(C:C,ecommerce_10000[[#This Row],[Category]],I:I)</f>
        <v>57542997.559999913</v>
      </c>
      <c r="S4944" s="1">
        <f>SUMIFS(I:I,C:C,C4944)</f>
        <v>57542997.559999913</v>
      </c>
      <c r="T4944" s="1" t="str">
        <f>INDEX(F:F,MATCH(ecommerce_10000[[#This Row],[TotalAmount]],I:I,0))</f>
        <v>Alexandria</v>
      </c>
    </row>
    <row r="4945" spans="1:20" x14ac:dyDescent="0.3">
      <c r="A4945" s="1" t="s">
        <v>4989</v>
      </c>
      <c r="B4945" s="1" t="s">
        <v>49</v>
      </c>
      <c r="C4945" s="1" t="s">
        <v>14</v>
      </c>
      <c r="D4945" s="1" t="s">
        <v>50</v>
      </c>
      <c r="E4945" s="1" t="s">
        <v>47</v>
      </c>
      <c r="F4945" s="1" t="s">
        <v>28</v>
      </c>
      <c r="G4945">
        <v>15635.14</v>
      </c>
      <c r="H4945">
        <v>5</v>
      </c>
      <c r="I4945">
        <v>78175.7</v>
      </c>
      <c r="J4945">
        <v>2.23</v>
      </c>
      <c r="K4945">
        <v>4331</v>
      </c>
      <c r="L4945" s="2">
        <v>45378</v>
      </c>
      <c r="O4945" t="str">
        <f>IF(ecommerce_10000[[#This Row],[Platform]]="Souq","sq",ecommerce_10000[[#This Row],[Platform]])</f>
        <v>Amazon</v>
      </c>
      <c r="P4945" t="str">
        <f>IF(E4945="Souq","sq",IF(E4945="Jumia","Jum",E4945))</f>
        <v>Amazon</v>
      </c>
      <c r="Q4945">
        <f>VLOOKUP(ecommerce_10000[[#This Row],[City]],F:I,4,FALSE)</f>
        <v>26648.76</v>
      </c>
      <c r="R4945" s="1">
        <f>SUMIF(C:C,ecommerce_10000[[#This Row],[Category]],I:I)</f>
        <v>92327183.770000085</v>
      </c>
      <c r="S4945" s="1">
        <f>SUMIFS(I:I,C:C,C4945)</f>
        <v>92327183.770000085</v>
      </c>
      <c r="T4945" s="1" t="str">
        <f>INDEX(F:F,MATCH(ecommerce_10000[[#This Row],[TotalAmount]],I:I,0))</f>
        <v>Casablanca</v>
      </c>
    </row>
    <row r="4946" spans="1:20" x14ac:dyDescent="0.3">
      <c r="A4946" s="1" t="s">
        <v>4990</v>
      </c>
      <c r="B4946" s="1" t="s">
        <v>35</v>
      </c>
      <c r="C4946" s="1" t="s">
        <v>14</v>
      </c>
      <c r="D4946" s="1" t="s">
        <v>36</v>
      </c>
      <c r="E4946" s="1" t="s">
        <v>47</v>
      </c>
      <c r="F4946" s="1" t="s">
        <v>40</v>
      </c>
      <c r="G4946">
        <v>15219.13</v>
      </c>
      <c r="H4946">
        <v>5</v>
      </c>
      <c r="I4946">
        <v>76095.649999999994</v>
      </c>
      <c r="J4946">
        <v>3.23</v>
      </c>
      <c r="K4946">
        <v>1652</v>
      </c>
      <c r="L4946" s="2">
        <v>45450</v>
      </c>
      <c r="O4946" t="str">
        <f>IF(ecommerce_10000[[#This Row],[Platform]]="Souq","sq",ecommerce_10000[[#This Row],[Platform]])</f>
        <v>Amazon</v>
      </c>
      <c r="P4946" t="str">
        <f>IF(E4946="Souq","sq",IF(E4946="Jumia","Jum",E4946))</f>
        <v>Amazon</v>
      </c>
      <c r="Q4946">
        <f>VLOOKUP(ecommerce_10000[[#This Row],[City]],F:I,4,FALSE)</f>
        <v>99349.3</v>
      </c>
      <c r="R4946" s="1">
        <f>SUMIF(C:C,ecommerce_10000[[#This Row],[Category]],I:I)</f>
        <v>92327183.770000085</v>
      </c>
      <c r="S4946" s="1">
        <f>SUMIFS(I:I,C:C,C4946)</f>
        <v>92327183.770000085</v>
      </c>
      <c r="T4946" s="1" t="str">
        <f>INDEX(F:F,MATCH(ecommerce_10000[[#This Row],[TotalAmount]],I:I,0))</f>
        <v>Riyadh</v>
      </c>
    </row>
    <row r="4947" spans="1:20" x14ac:dyDescent="0.3">
      <c r="A4947" s="1" t="s">
        <v>4991</v>
      </c>
      <c r="B4947" s="1" t="s">
        <v>38</v>
      </c>
      <c r="C4947" s="1" t="s">
        <v>20</v>
      </c>
      <c r="D4947" s="1" t="s">
        <v>39</v>
      </c>
      <c r="E4947" s="1" t="s">
        <v>16</v>
      </c>
      <c r="F4947" s="1" t="s">
        <v>23</v>
      </c>
      <c r="G4947">
        <v>16599.22</v>
      </c>
      <c r="H4947">
        <v>1</v>
      </c>
      <c r="I4947">
        <v>16599.22</v>
      </c>
      <c r="J4947">
        <v>5</v>
      </c>
      <c r="K4947">
        <v>3181</v>
      </c>
      <c r="L4947" s="2">
        <v>45464</v>
      </c>
      <c r="O4947" t="str">
        <f>IF(ecommerce_10000[[#This Row],[Platform]]="Souq","sq",ecommerce_10000[[#This Row],[Platform]])</f>
        <v>sq</v>
      </c>
      <c r="P4947" t="str">
        <f>IF(E4947="Souq","sq",IF(E4947="Jumia","Jum",E4947))</f>
        <v>sq</v>
      </c>
      <c r="Q4947">
        <f>VLOOKUP(ecommerce_10000[[#This Row],[City]],F:I,4,FALSE)</f>
        <v>13290.4</v>
      </c>
      <c r="R4947" s="1">
        <f>SUMIF(C:C,ecommerce_10000[[#This Row],[Category]],I:I)</f>
        <v>91504159.730000004</v>
      </c>
      <c r="S4947" s="1">
        <f>SUMIFS(I:I,C:C,C4947)</f>
        <v>91504159.730000004</v>
      </c>
      <c r="T4947" s="1" t="str">
        <f>INDEX(F:F,MATCH(ecommerce_10000[[#This Row],[TotalAmount]],I:I,0))</f>
        <v>Alexandria</v>
      </c>
    </row>
    <row r="4948" spans="1:20" x14ac:dyDescent="0.3">
      <c r="A4948" s="1" t="s">
        <v>4992</v>
      </c>
      <c r="B4948" s="1" t="s">
        <v>30</v>
      </c>
      <c r="C4948" s="1" t="s">
        <v>31</v>
      </c>
      <c r="D4948" s="1" t="s">
        <v>32</v>
      </c>
      <c r="E4948" s="1" t="s">
        <v>16</v>
      </c>
      <c r="F4948" s="1" t="s">
        <v>62</v>
      </c>
      <c r="G4948">
        <v>13600.61</v>
      </c>
      <c r="H4948">
        <v>4</v>
      </c>
      <c r="I4948">
        <v>54402.44</v>
      </c>
      <c r="J4948">
        <v>4.71</v>
      </c>
      <c r="K4948">
        <v>1489</v>
      </c>
      <c r="L4948" s="2">
        <v>45583</v>
      </c>
      <c r="O4948" t="str">
        <f>IF(ecommerce_10000[[#This Row],[Platform]]="Souq","sq",ecommerce_10000[[#This Row],[Platform]])</f>
        <v>sq</v>
      </c>
      <c r="P4948" t="str">
        <f>IF(E4948="Souq","sq",IF(E4948="Jumia","Jum",E4948))</f>
        <v>sq</v>
      </c>
      <c r="Q4948">
        <f>VLOOKUP(ecommerce_10000[[#This Row],[City]],F:I,4,FALSE)</f>
        <v>27872.98</v>
      </c>
      <c r="R4948" s="1">
        <f>SUMIF(C:C,ecommerce_10000[[#This Row],[Category]],I:I)</f>
        <v>57542997.559999913</v>
      </c>
      <c r="S4948" s="1">
        <f>SUMIFS(I:I,C:C,C4948)</f>
        <v>57542997.559999913</v>
      </c>
      <c r="T4948" s="1" t="str">
        <f>INDEX(F:F,MATCH(ecommerce_10000[[#This Row],[TotalAmount]],I:I,0))</f>
        <v>Giza</v>
      </c>
    </row>
    <row r="4949" spans="1:20" x14ac:dyDescent="0.3">
      <c r="A4949" s="1" t="s">
        <v>4993</v>
      </c>
      <c r="B4949" s="1" t="s">
        <v>19</v>
      </c>
      <c r="C4949" s="1" t="s">
        <v>20</v>
      </c>
      <c r="D4949" s="1" t="s">
        <v>21</v>
      </c>
      <c r="E4949" s="1" t="s">
        <v>47</v>
      </c>
      <c r="F4949" s="1" t="s">
        <v>17</v>
      </c>
      <c r="G4949">
        <v>17934.09</v>
      </c>
      <c r="H4949">
        <v>4</v>
      </c>
      <c r="I4949">
        <v>71736.36</v>
      </c>
      <c r="J4949">
        <v>1.96</v>
      </c>
      <c r="K4949">
        <v>2622</v>
      </c>
      <c r="L4949" s="2">
        <v>45586</v>
      </c>
      <c r="O4949" t="str">
        <f>IF(ecommerce_10000[[#This Row],[Platform]]="Souq","sq",ecommerce_10000[[#This Row],[Platform]])</f>
        <v>Amazon</v>
      </c>
      <c r="P4949" t="str">
        <f>IF(E4949="Souq","sq",IF(E4949="Jumia","Jum",E4949))</f>
        <v>Amazon</v>
      </c>
      <c r="Q4949">
        <f>VLOOKUP(ecommerce_10000[[#This Row],[City]],F:I,4,FALSE)</f>
        <v>16284.02</v>
      </c>
      <c r="R4949" s="1">
        <f>SUMIF(C:C,ecommerce_10000[[#This Row],[Category]],I:I)</f>
        <v>91504159.730000004</v>
      </c>
      <c r="S4949" s="1">
        <f>SUMIFS(I:I,C:C,C4949)</f>
        <v>91504159.730000004</v>
      </c>
      <c r="T4949" s="1" t="str">
        <f>INDEX(F:F,MATCH(ecommerce_10000[[#This Row],[TotalAmount]],I:I,0))</f>
        <v>Cairo</v>
      </c>
    </row>
    <row r="4950" spans="1:20" x14ac:dyDescent="0.3">
      <c r="A4950" s="1" t="s">
        <v>4994</v>
      </c>
      <c r="B4950" s="1" t="s">
        <v>49</v>
      </c>
      <c r="C4950" s="1" t="s">
        <v>14</v>
      </c>
      <c r="D4950" s="1" t="s">
        <v>50</v>
      </c>
      <c r="E4950" s="1" t="s">
        <v>16</v>
      </c>
      <c r="F4950" s="1" t="s">
        <v>17</v>
      </c>
      <c r="G4950">
        <v>8191.67</v>
      </c>
      <c r="H4950">
        <v>1</v>
      </c>
      <c r="I4950">
        <v>8191.67</v>
      </c>
      <c r="J4950">
        <v>3.01</v>
      </c>
      <c r="K4950">
        <v>4319</v>
      </c>
      <c r="L4950" s="2">
        <v>45513</v>
      </c>
      <c r="O4950" t="str">
        <f>IF(ecommerce_10000[[#This Row],[Platform]]="Souq","sq",ecommerce_10000[[#This Row],[Platform]])</f>
        <v>sq</v>
      </c>
      <c r="P4950" t="str">
        <f>IF(E4950="Souq","sq",IF(E4950="Jumia","Jum",E4950))</f>
        <v>sq</v>
      </c>
      <c r="Q4950">
        <f>VLOOKUP(ecommerce_10000[[#This Row],[City]],F:I,4,FALSE)</f>
        <v>16284.02</v>
      </c>
      <c r="R4950" s="1">
        <f>SUMIF(C:C,ecommerce_10000[[#This Row],[Category]],I:I)</f>
        <v>92327183.770000085</v>
      </c>
      <c r="S4950" s="1">
        <f>SUMIFS(I:I,C:C,C4950)</f>
        <v>92327183.770000085</v>
      </c>
      <c r="T4950" s="1" t="str">
        <f>INDEX(F:F,MATCH(ecommerce_10000[[#This Row],[TotalAmount]],I:I,0))</f>
        <v>Cairo</v>
      </c>
    </row>
    <row r="4951" spans="1:20" x14ac:dyDescent="0.3">
      <c r="A4951" s="1" t="s">
        <v>4995</v>
      </c>
      <c r="B4951" s="1" t="s">
        <v>19</v>
      </c>
      <c r="C4951" s="1" t="s">
        <v>20</v>
      </c>
      <c r="D4951" s="1" t="s">
        <v>21</v>
      </c>
      <c r="E4951" s="1" t="s">
        <v>22</v>
      </c>
      <c r="F4951" s="1" t="s">
        <v>40</v>
      </c>
      <c r="G4951">
        <v>11737.91</v>
      </c>
      <c r="H4951">
        <v>1</v>
      </c>
      <c r="I4951">
        <v>11737.91</v>
      </c>
      <c r="J4951">
        <v>1.38</v>
      </c>
      <c r="K4951">
        <v>4232</v>
      </c>
      <c r="L4951" s="2">
        <v>45572</v>
      </c>
      <c r="O4951" t="str">
        <f>IF(ecommerce_10000[[#This Row],[Platform]]="Souq","sq",ecommerce_10000[[#This Row],[Platform]])</f>
        <v>Jumia</v>
      </c>
      <c r="P4951" t="str">
        <f>IF(E4951="Souq","sq",IF(E4951="Jumia","Jum",E4951))</f>
        <v>Jum</v>
      </c>
      <c r="Q4951">
        <f>VLOOKUP(ecommerce_10000[[#This Row],[City]],F:I,4,FALSE)</f>
        <v>99349.3</v>
      </c>
      <c r="R4951" s="1">
        <f>SUMIF(C:C,ecommerce_10000[[#This Row],[Category]],I:I)</f>
        <v>91504159.730000004</v>
      </c>
      <c r="S4951" s="1">
        <f>SUMIFS(I:I,C:C,C4951)</f>
        <v>91504159.730000004</v>
      </c>
      <c r="T4951" s="1" t="str">
        <f>INDEX(F:F,MATCH(ecommerce_10000[[#This Row],[TotalAmount]],I:I,0))</f>
        <v>Riyadh</v>
      </c>
    </row>
    <row r="4952" spans="1:20" x14ac:dyDescent="0.3">
      <c r="A4952" s="1" t="s">
        <v>4996</v>
      </c>
      <c r="B4952" s="1" t="s">
        <v>13</v>
      </c>
      <c r="C4952" s="1" t="s">
        <v>14</v>
      </c>
      <c r="D4952" s="1" t="s">
        <v>15</v>
      </c>
      <c r="E4952" s="1" t="s">
        <v>16</v>
      </c>
      <c r="F4952" s="1" t="s">
        <v>28</v>
      </c>
      <c r="G4952">
        <v>19610.39</v>
      </c>
      <c r="H4952">
        <v>5</v>
      </c>
      <c r="I4952">
        <v>98051.95</v>
      </c>
      <c r="J4952">
        <v>4.95</v>
      </c>
      <c r="K4952">
        <v>1356</v>
      </c>
      <c r="L4952" s="2">
        <v>45636</v>
      </c>
      <c r="O4952" t="str">
        <f>IF(ecommerce_10000[[#This Row],[Platform]]="Souq","sq",ecommerce_10000[[#This Row],[Platform]])</f>
        <v>sq</v>
      </c>
      <c r="P4952" t="str">
        <f>IF(E4952="Souq","sq",IF(E4952="Jumia","Jum",E4952))</f>
        <v>sq</v>
      </c>
      <c r="Q4952">
        <f>VLOOKUP(ecommerce_10000[[#This Row],[City]],F:I,4,FALSE)</f>
        <v>26648.76</v>
      </c>
      <c r="R4952" s="1">
        <f>SUMIF(C:C,ecommerce_10000[[#This Row],[Category]],I:I)</f>
        <v>92327183.770000085</v>
      </c>
      <c r="S4952" s="1">
        <f>SUMIFS(I:I,C:C,C4952)</f>
        <v>92327183.770000085</v>
      </c>
      <c r="T4952" s="1" t="str">
        <f>INDEX(F:F,MATCH(ecommerce_10000[[#This Row],[TotalAmount]],I:I,0))</f>
        <v>Casablanca</v>
      </c>
    </row>
    <row r="4953" spans="1:20" x14ac:dyDescent="0.3">
      <c r="A4953" s="1" t="s">
        <v>4997</v>
      </c>
      <c r="B4953" s="1" t="s">
        <v>65</v>
      </c>
      <c r="C4953" s="1" t="s">
        <v>20</v>
      </c>
      <c r="D4953" s="1" t="s">
        <v>66</v>
      </c>
      <c r="E4953" s="1" t="s">
        <v>16</v>
      </c>
      <c r="F4953" s="1" t="s">
        <v>62</v>
      </c>
      <c r="G4953">
        <v>7034.02</v>
      </c>
      <c r="H4953">
        <v>2</v>
      </c>
      <c r="I4953">
        <v>14068.04</v>
      </c>
      <c r="J4953">
        <v>3.37</v>
      </c>
      <c r="K4953">
        <v>863</v>
      </c>
      <c r="L4953" s="2">
        <v>45453</v>
      </c>
      <c r="O4953" t="str">
        <f>IF(ecommerce_10000[[#This Row],[Platform]]="Souq","sq",ecommerce_10000[[#This Row],[Platform]])</f>
        <v>sq</v>
      </c>
      <c r="P4953" t="str">
        <f>IF(E4953="Souq","sq",IF(E4953="Jumia","Jum",E4953))</f>
        <v>sq</v>
      </c>
      <c r="Q4953">
        <f>VLOOKUP(ecommerce_10000[[#This Row],[City]],F:I,4,FALSE)</f>
        <v>27872.98</v>
      </c>
      <c r="R4953" s="1">
        <f>SUMIF(C:C,ecommerce_10000[[#This Row],[Category]],I:I)</f>
        <v>91504159.730000004</v>
      </c>
      <c r="S4953" s="1">
        <f>SUMIFS(I:I,C:C,C4953)</f>
        <v>91504159.730000004</v>
      </c>
      <c r="T4953" s="1" t="str">
        <f>INDEX(F:F,MATCH(ecommerce_10000[[#This Row],[TotalAmount]],I:I,0))</f>
        <v>Giza</v>
      </c>
    </row>
    <row r="4954" spans="1:20" x14ac:dyDescent="0.3">
      <c r="A4954" s="1" t="s">
        <v>4998</v>
      </c>
      <c r="B4954" s="1" t="s">
        <v>43</v>
      </c>
      <c r="C4954" s="1" t="s">
        <v>44</v>
      </c>
      <c r="D4954" s="1" t="s">
        <v>45</v>
      </c>
      <c r="E4954" s="1" t="s">
        <v>22</v>
      </c>
      <c r="F4954" s="1" t="s">
        <v>23</v>
      </c>
      <c r="G4954">
        <v>11074.89</v>
      </c>
      <c r="H4954">
        <v>1</v>
      </c>
      <c r="I4954">
        <v>11074.89</v>
      </c>
      <c r="J4954">
        <v>1.35</v>
      </c>
      <c r="K4954">
        <v>3976</v>
      </c>
      <c r="L4954" s="2">
        <v>45582</v>
      </c>
      <c r="O4954" t="str">
        <f>IF(ecommerce_10000[[#This Row],[Platform]]="Souq","sq",ecommerce_10000[[#This Row],[Platform]])</f>
        <v>Jumia</v>
      </c>
      <c r="P4954" t="str">
        <f>IF(E4954="Souq","sq",IF(E4954="Jumia","Jum",E4954))</f>
        <v>Jum</v>
      </c>
      <c r="Q4954">
        <f>VLOOKUP(ecommerce_10000[[#This Row],[City]],F:I,4,FALSE)</f>
        <v>13290.4</v>
      </c>
      <c r="R4954" s="1">
        <f>SUMIF(C:C,ecommerce_10000[[#This Row],[Category]],I:I)</f>
        <v>31420413.200000018</v>
      </c>
      <c r="S4954" s="1">
        <f>SUMIFS(I:I,C:C,C4954)</f>
        <v>31420413.200000018</v>
      </c>
      <c r="T4954" s="1" t="str">
        <f>INDEX(F:F,MATCH(ecommerce_10000[[#This Row],[TotalAmount]],I:I,0))</f>
        <v>Alexandria</v>
      </c>
    </row>
    <row r="4955" spans="1:20" x14ac:dyDescent="0.3">
      <c r="A4955" s="1" t="s">
        <v>4999</v>
      </c>
      <c r="B4955" s="1" t="s">
        <v>19</v>
      </c>
      <c r="C4955" s="1" t="s">
        <v>20</v>
      </c>
      <c r="D4955" s="1" t="s">
        <v>21</v>
      </c>
      <c r="E4955" s="1" t="s">
        <v>22</v>
      </c>
      <c r="F4955" s="1" t="s">
        <v>28</v>
      </c>
      <c r="G4955">
        <v>17706.11</v>
      </c>
      <c r="H4955">
        <v>1</v>
      </c>
      <c r="I4955">
        <v>17706.11</v>
      </c>
      <c r="J4955">
        <v>2.0099999999999998</v>
      </c>
      <c r="K4955">
        <v>3084</v>
      </c>
      <c r="L4955" s="2">
        <v>45487</v>
      </c>
      <c r="O4955" t="str">
        <f>IF(ecommerce_10000[[#This Row],[Platform]]="Souq","sq",ecommerce_10000[[#This Row],[Platform]])</f>
        <v>Jumia</v>
      </c>
      <c r="P4955" t="str">
        <f>IF(E4955="Souq","sq",IF(E4955="Jumia","Jum",E4955))</f>
        <v>Jum</v>
      </c>
      <c r="Q4955">
        <f>VLOOKUP(ecommerce_10000[[#This Row],[City]],F:I,4,FALSE)</f>
        <v>26648.76</v>
      </c>
      <c r="R4955" s="1">
        <f>SUMIF(C:C,ecommerce_10000[[#This Row],[Category]],I:I)</f>
        <v>91504159.730000004</v>
      </c>
      <c r="S4955" s="1">
        <f>SUMIFS(I:I,C:C,C4955)</f>
        <v>91504159.730000004</v>
      </c>
      <c r="T4955" s="1" t="str">
        <f>INDEX(F:F,MATCH(ecommerce_10000[[#This Row],[TotalAmount]],I:I,0))</f>
        <v>Casablanca</v>
      </c>
    </row>
    <row r="4956" spans="1:20" x14ac:dyDescent="0.3">
      <c r="A4956" s="1" t="s">
        <v>5000</v>
      </c>
      <c r="B4956" s="1" t="s">
        <v>35</v>
      </c>
      <c r="C4956" s="1" t="s">
        <v>14</v>
      </c>
      <c r="D4956" s="1" t="s">
        <v>36</v>
      </c>
      <c r="E4956" s="1" t="s">
        <v>47</v>
      </c>
      <c r="F4956" s="1" t="s">
        <v>62</v>
      </c>
      <c r="G4956">
        <v>18573.330000000002</v>
      </c>
      <c r="H4956">
        <v>1</v>
      </c>
      <c r="I4956">
        <v>18573.330000000002</v>
      </c>
      <c r="J4956">
        <v>2.3199999999999998</v>
      </c>
      <c r="K4956">
        <v>1921</v>
      </c>
      <c r="L4956" s="2">
        <v>45616</v>
      </c>
      <c r="O4956" t="str">
        <f>IF(ecommerce_10000[[#This Row],[Platform]]="Souq","sq",ecommerce_10000[[#This Row],[Platform]])</f>
        <v>Amazon</v>
      </c>
      <c r="P4956" t="str">
        <f>IF(E4956="Souq","sq",IF(E4956="Jumia","Jum",E4956))</f>
        <v>Amazon</v>
      </c>
      <c r="Q4956">
        <f>VLOOKUP(ecommerce_10000[[#This Row],[City]],F:I,4,FALSE)</f>
        <v>27872.98</v>
      </c>
      <c r="R4956" s="1">
        <f>SUMIF(C:C,ecommerce_10000[[#This Row],[Category]],I:I)</f>
        <v>92327183.770000085</v>
      </c>
      <c r="S4956" s="1">
        <f>SUMIFS(I:I,C:C,C4956)</f>
        <v>92327183.770000085</v>
      </c>
      <c r="T4956" s="1" t="str">
        <f>INDEX(F:F,MATCH(ecommerce_10000[[#This Row],[TotalAmount]],I:I,0))</f>
        <v>Giza</v>
      </c>
    </row>
    <row r="4957" spans="1:20" x14ac:dyDescent="0.3">
      <c r="A4957" s="1" t="s">
        <v>5001</v>
      </c>
      <c r="B4957" s="1" t="s">
        <v>65</v>
      </c>
      <c r="C4957" s="1" t="s">
        <v>20</v>
      </c>
      <c r="D4957" s="1" t="s">
        <v>66</v>
      </c>
      <c r="E4957" s="1" t="s">
        <v>47</v>
      </c>
      <c r="F4957" s="1" t="s">
        <v>33</v>
      </c>
      <c r="G4957">
        <v>12584.62</v>
      </c>
      <c r="H4957">
        <v>1</v>
      </c>
      <c r="I4957">
        <v>12584.62</v>
      </c>
      <c r="J4957">
        <v>1.6</v>
      </c>
      <c r="K4957">
        <v>304</v>
      </c>
      <c r="L4957" s="2">
        <v>45520</v>
      </c>
      <c r="O4957" t="str">
        <f>IF(ecommerce_10000[[#This Row],[Platform]]="Souq","sq",ecommerce_10000[[#This Row],[Platform]])</f>
        <v>Amazon</v>
      </c>
      <c r="P4957" t="str">
        <f>IF(E4957="Souq","sq",IF(E4957="Jumia","Jum",E4957))</f>
        <v>Amazon</v>
      </c>
      <c r="Q4957">
        <f>VLOOKUP(ecommerce_10000[[#This Row],[City]],F:I,4,FALSE)</f>
        <v>3665.44</v>
      </c>
      <c r="R4957" s="1">
        <f>SUMIF(C:C,ecommerce_10000[[#This Row],[Category]],I:I)</f>
        <v>91504159.730000004</v>
      </c>
      <c r="S4957" s="1">
        <f>SUMIFS(I:I,C:C,C4957)</f>
        <v>91504159.730000004</v>
      </c>
      <c r="T4957" s="1" t="str">
        <f>INDEX(F:F,MATCH(ecommerce_10000[[#This Row],[TotalAmount]],I:I,0))</f>
        <v>Dubai</v>
      </c>
    </row>
    <row r="4958" spans="1:20" x14ac:dyDescent="0.3">
      <c r="A4958" s="1" t="s">
        <v>5002</v>
      </c>
      <c r="B4958" s="1" t="s">
        <v>65</v>
      </c>
      <c r="C4958" s="1" t="s">
        <v>20</v>
      </c>
      <c r="D4958" s="1" t="s">
        <v>66</v>
      </c>
      <c r="E4958" s="1" t="s">
        <v>16</v>
      </c>
      <c r="F4958" s="1" t="s">
        <v>40</v>
      </c>
      <c r="G4958">
        <v>10886.64</v>
      </c>
      <c r="H4958">
        <v>3</v>
      </c>
      <c r="I4958">
        <v>32659.919999999998</v>
      </c>
      <c r="J4958">
        <v>1.85</v>
      </c>
      <c r="K4958">
        <v>2669</v>
      </c>
      <c r="L4958" s="2">
        <v>45427</v>
      </c>
      <c r="O4958" t="str">
        <f>IF(ecommerce_10000[[#This Row],[Platform]]="Souq","sq",ecommerce_10000[[#This Row],[Platform]])</f>
        <v>sq</v>
      </c>
      <c r="P4958" t="str">
        <f>IF(E4958="Souq","sq",IF(E4958="Jumia","Jum",E4958))</f>
        <v>sq</v>
      </c>
      <c r="Q4958">
        <f>VLOOKUP(ecommerce_10000[[#This Row],[City]],F:I,4,FALSE)</f>
        <v>99349.3</v>
      </c>
      <c r="R4958" s="1">
        <f>SUMIF(C:C,ecommerce_10000[[#This Row],[Category]],I:I)</f>
        <v>91504159.730000004</v>
      </c>
      <c r="S4958" s="1">
        <f>SUMIFS(I:I,C:C,C4958)</f>
        <v>91504159.730000004</v>
      </c>
      <c r="T4958" s="1" t="str">
        <f>INDEX(F:F,MATCH(ecommerce_10000[[#This Row],[TotalAmount]],I:I,0))</f>
        <v>Riyadh</v>
      </c>
    </row>
    <row r="4959" spans="1:20" x14ac:dyDescent="0.3">
      <c r="A4959" s="1" t="s">
        <v>5003</v>
      </c>
      <c r="B4959" s="1" t="s">
        <v>43</v>
      </c>
      <c r="C4959" s="1" t="s">
        <v>44</v>
      </c>
      <c r="D4959" s="1" t="s">
        <v>45</v>
      </c>
      <c r="E4959" s="1" t="s">
        <v>16</v>
      </c>
      <c r="F4959" s="1" t="s">
        <v>62</v>
      </c>
      <c r="G4959">
        <v>4382.71</v>
      </c>
      <c r="H4959">
        <v>1</v>
      </c>
      <c r="I4959">
        <v>4382.71</v>
      </c>
      <c r="J4959">
        <v>4.1100000000000003</v>
      </c>
      <c r="K4959">
        <v>2753</v>
      </c>
      <c r="L4959" s="2">
        <v>45335</v>
      </c>
      <c r="O4959" t="str">
        <f>IF(ecommerce_10000[[#This Row],[Platform]]="Souq","sq",ecommerce_10000[[#This Row],[Platform]])</f>
        <v>sq</v>
      </c>
      <c r="P4959" t="str">
        <f>IF(E4959="Souq","sq",IF(E4959="Jumia","Jum",E4959))</f>
        <v>sq</v>
      </c>
      <c r="Q4959">
        <f>VLOOKUP(ecommerce_10000[[#This Row],[City]],F:I,4,FALSE)</f>
        <v>27872.98</v>
      </c>
      <c r="R4959" s="1">
        <f>SUMIF(C:C,ecommerce_10000[[#This Row],[Category]],I:I)</f>
        <v>31420413.200000018</v>
      </c>
      <c r="S4959" s="1">
        <f>SUMIFS(I:I,C:C,C4959)</f>
        <v>31420413.200000018</v>
      </c>
      <c r="T4959" s="1" t="str">
        <f>INDEX(F:F,MATCH(ecommerce_10000[[#This Row],[TotalAmount]],I:I,0))</f>
        <v>Giza</v>
      </c>
    </row>
    <row r="4960" spans="1:20" x14ac:dyDescent="0.3">
      <c r="A4960" s="1" t="s">
        <v>5004</v>
      </c>
      <c r="B4960" s="1" t="s">
        <v>38</v>
      </c>
      <c r="C4960" s="1" t="s">
        <v>20</v>
      </c>
      <c r="D4960" s="1" t="s">
        <v>39</v>
      </c>
      <c r="E4960" s="1" t="s">
        <v>16</v>
      </c>
      <c r="F4960" s="1" t="s">
        <v>40</v>
      </c>
      <c r="G4960">
        <v>16049.87</v>
      </c>
      <c r="H4960">
        <v>3</v>
      </c>
      <c r="I4960">
        <v>48149.61</v>
      </c>
      <c r="J4960">
        <v>3.55</v>
      </c>
      <c r="K4960">
        <v>4249</v>
      </c>
      <c r="L4960" s="2">
        <v>45446</v>
      </c>
      <c r="O4960" t="str">
        <f>IF(ecommerce_10000[[#This Row],[Platform]]="Souq","sq",ecommerce_10000[[#This Row],[Platform]])</f>
        <v>sq</v>
      </c>
      <c r="P4960" t="str">
        <f>IF(E4960="Souq","sq",IF(E4960="Jumia","Jum",E4960))</f>
        <v>sq</v>
      </c>
      <c r="Q4960">
        <f>VLOOKUP(ecommerce_10000[[#This Row],[City]],F:I,4,FALSE)</f>
        <v>99349.3</v>
      </c>
      <c r="R4960" s="1">
        <f>SUMIF(C:C,ecommerce_10000[[#This Row],[Category]],I:I)</f>
        <v>91504159.730000004</v>
      </c>
      <c r="S4960" s="1">
        <f>SUMIFS(I:I,C:C,C4960)</f>
        <v>91504159.730000004</v>
      </c>
      <c r="T4960" s="1" t="str">
        <f>INDEX(F:F,MATCH(ecommerce_10000[[#This Row],[TotalAmount]],I:I,0))</f>
        <v>Riyadh</v>
      </c>
    </row>
    <row r="4961" spans="1:20" x14ac:dyDescent="0.3">
      <c r="A4961" s="1" t="s">
        <v>5005</v>
      </c>
      <c r="B4961" s="1" t="s">
        <v>38</v>
      </c>
      <c r="C4961" s="1" t="s">
        <v>20</v>
      </c>
      <c r="D4961" s="1" t="s">
        <v>39</v>
      </c>
      <c r="E4961" s="1" t="s">
        <v>16</v>
      </c>
      <c r="F4961" s="1" t="s">
        <v>62</v>
      </c>
      <c r="G4961">
        <v>3343.54</v>
      </c>
      <c r="H4961">
        <v>2</v>
      </c>
      <c r="I4961">
        <v>6687.08</v>
      </c>
      <c r="J4961">
        <v>1.74</v>
      </c>
      <c r="K4961">
        <v>3068</v>
      </c>
      <c r="L4961" s="2">
        <v>45308</v>
      </c>
      <c r="O4961" t="str">
        <f>IF(ecommerce_10000[[#This Row],[Platform]]="Souq","sq",ecommerce_10000[[#This Row],[Platform]])</f>
        <v>sq</v>
      </c>
      <c r="P4961" t="str">
        <f>IF(E4961="Souq","sq",IF(E4961="Jumia","Jum",E4961))</f>
        <v>sq</v>
      </c>
      <c r="Q4961">
        <f>VLOOKUP(ecommerce_10000[[#This Row],[City]],F:I,4,FALSE)</f>
        <v>27872.98</v>
      </c>
      <c r="R4961" s="1">
        <f>SUMIF(C:C,ecommerce_10000[[#This Row],[Category]],I:I)</f>
        <v>91504159.730000004</v>
      </c>
      <c r="S4961" s="1">
        <f>SUMIFS(I:I,C:C,C4961)</f>
        <v>91504159.730000004</v>
      </c>
      <c r="T4961" s="1" t="str">
        <f>INDEX(F:F,MATCH(ecommerce_10000[[#This Row],[TotalAmount]],I:I,0))</f>
        <v>Giza</v>
      </c>
    </row>
    <row r="4962" spans="1:20" x14ac:dyDescent="0.3">
      <c r="A4962" s="1" t="s">
        <v>5006</v>
      </c>
      <c r="B4962" s="1" t="s">
        <v>53</v>
      </c>
      <c r="C4962" s="1" t="s">
        <v>31</v>
      </c>
      <c r="D4962" s="1" t="s">
        <v>54</v>
      </c>
      <c r="E4962" s="1" t="s">
        <v>16</v>
      </c>
      <c r="F4962" s="1" t="s">
        <v>62</v>
      </c>
      <c r="G4962">
        <v>13395.68</v>
      </c>
      <c r="H4962">
        <v>5</v>
      </c>
      <c r="I4962">
        <v>66978.399999999994</v>
      </c>
      <c r="J4962">
        <v>4.8600000000000003</v>
      </c>
      <c r="K4962">
        <v>538</v>
      </c>
      <c r="L4962" s="2">
        <v>45417</v>
      </c>
      <c r="O4962" t="str">
        <f>IF(ecommerce_10000[[#This Row],[Platform]]="Souq","sq",ecommerce_10000[[#This Row],[Platform]])</f>
        <v>sq</v>
      </c>
      <c r="P4962" t="str">
        <f>IF(E4962="Souq","sq",IF(E4962="Jumia","Jum",E4962))</f>
        <v>sq</v>
      </c>
      <c r="Q4962">
        <f>VLOOKUP(ecommerce_10000[[#This Row],[City]],F:I,4,FALSE)</f>
        <v>27872.98</v>
      </c>
      <c r="R4962" s="1">
        <f>SUMIF(C:C,ecommerce_10000[[#This Row],[Category]],I:I)</f>
        <v>57542997.559999913</v>
      </c>
      <c r="S4962" s="1">
        <f>SUMIFS(I:I,C:C,C4962)</f>
        <v>57542997.559999913</v>
      </c>
      <c r="T4962" s="1" t="str">
        <f>INDEX(F:F,MATCH(ecommerce_10000[[#This Row],[TotalAmount]],I:I,0))</f>
        <v>Giza</v>
      </c>
    </row>
    <row r="4963" spans="1:20" x14ac:dyDescent="0.3">
      <c r="A4963" s="1" t="s">
        <v>5007</v>
      </c>
      <c r="B4963" s="1" t="s">
        <v>35</v>
      </c>
      <c r="C4963" s="1" t="s">
        <v>14</v>
      </c>
      <c r="D4963" s="1" t="s">
        <v>36</v>
      </c>
      <c r="E4963" s="1" t="s">
        <v>16</v>
      </c>
      <c r="F4963" s="1" t="s">
        <v>28</v>
      </c>
      <c r="G4963">
        <v>10181.14</v>
      </c>
      <c r="H4963">
        <v>2</v>
      </c>
      <c r="I4963">
        <v>20362.28</v>
      </c>
      <c r="J4963">
        <v>2.85</v>
      </c>
      <c r="K4963">
        <v>1718</v>
      </c>
      <c r="L4963" s="2">
        <v>45318</v>
      </c>
      <c r="O4963" t="str">
        <f>IF(ecommerce_10000[[#This Row],[Platform]]="Souq","sq",ecommerce_10000[[#This Row],[Platform]])</f>
        <v>sq</v>
      </c>
      <c r="P4963" t="str">
        <f>IF(E4963="Souq","sq",IF(E4963="Jumia","Jum",E4963))</f>
        <v>sq</v>
      </c>
      <c r="Q4963">
        <f>VLOOKUP(ecommerce_10000[[#This Row],[City]],F:I,4,FALSE)</f>
        <v>26648.76</v>
      </c>
      <c r="R4963" s="1">
        <f>SUMIF(C:C,ecommerce_10000[[#This Row],[Category]],I:I)</f>
        <v>92327183.770000085</v>
      </c>
      <c r="S4963" s="1">
        <f>SUMIFS(I:I,C:C,C4963)</f>
        <v>92327183.770000085</v>
      </c>
      <c r="T4963" s="1" t="str">
        <f>INDEX(F:F,MATCH(ecommerce_10000[[#This Row],[TotalAmount]],I:I,0))</f>
        <v>Casablanca</v>
      </c>
    </row>
    <row r="4964" spans="1:20" x14ac:dyDescent="0.3">
      <c r="A4964" s="1" t="s">
        <v>5008</v>
      </c>
      <c r="B4964" s="1" t="s">
        <v>49</v>
      </c>
      <c r="C4964" s="1" t="s">
        <v>14</v>
      </c>
      <c r="D4964" s="1" t="s">
        <v>50</v>
      </c>
      <c r="E4964" s="1" t="s">
        <v>22</v>
      </c>
      <c r="F4964" s="1" t="s">
        <v>33</v>
      </c>
      <c r="G4964">
        <v>14795.22</v>
      </c>
      <c r="H4964">
        <v>5</v>
      </c>
      <c r="I4964">
        <v>73976.100000000006</v>
      </c>
      <c r="J4964">
        <v>1.53</v>
      </c>
      <c r="K4964">
        <v>4891</v>
      </c>
      <c r="L4964" s="2">
        <v>45558</v>
      </c>
      <c r="O4964" t="str">
        <f>IF(ecommerce_10000[[#This Row],[Platform]]="Souq","sq",ecommerce_10000[[#This Row],[Platform]])</f>
        <v>Jumia</v>
      </c>
      <c r="P4964" t="str">
        <f>IF(E4964="Souq","sq",IF(E4964="Jumia","Jum",E4964))</f>
        <v>Jum</v>
      </c>
      <c r="Q4964">
        <f>VLOOKUP(ecommerce_10000[[#This Row],[City]],F:I,4,FALSE)</f>
        <v>3665.44</v>
      </c>
      <c r="R4964" s="1">
        <f>SUMIF(C:C,ecommerce_10000[[#This Row],[Category]],I:I)</f>
        <v>92327183.770000085</v>
      </c>
      <c r="S4964" s="1">
        <f>SUMIFS(I:I,C:C,C4964)</f>
        <v>92327183.770000085</v>
      </c>
      <c r="T4964" s="1" t="str">
        <f>INDEX(F:F,MATCH(ecommerce_10000[[#This Row],[TotalAmount]],I:I,0))</f>
        <v>Dubai</v>
      </c>
    </row>
    <row r="4965" spans="1:20" x14ac:dyDescent="0.3">
      <c r="A4965" s="1" t="s">
        <v>5009</v>
      </c>
      <c r="B4965" s="1" t="s">
        <v>25</v>
      </c>
      <c r="C4965" s="1" t="s">
        <v>26</v>
      </c>
      <c r="D4965" s="1" t="s">
        <v>27</v>
      </c>
      <c r="E4965" s="1" t="s">
        <v>16</v>
      </c>
      <c r="F4965" s="1" t="s">
        <v>28</v>
      </c>
      <c r="G4965">
        <v>482.5</v>
      </c>
      <c r="H4965">
        <v>4</v>
      </c>
      <c r="I4965">
        <v>1930</v>
      </c>
      <c r="J4965">
        <v>4.18</v>
      </c>
      <c r="K4965">
        <v>4360</v>
      </c>
      <c r="L4965" s="2">
        <v>45652</v>
      </c>
      <c r="O4965" t="str">
        <f>IF(ecommerce_10000[[#This Row],[Platform]]="Souq","sq",ecommerce_10000[[#This Row],[Platform]])</f>
        <v>sq</v>
      </c>
      <c r="P4965" t="str">
        <f>IF(E4965="Souq","sq",IF(E4965="Jumia","Jum",E4965))</f>
        <v>sq</v>
      </c>
      <c r="Q4965">
        <f>VLOOKUP(ecommerce_10000[[#This Row],[City]],F:I,4,FALSE)</f>
        <v>26648.76</v>
      </c>
      <c r="R4965" s="1">
        <f>SUMIF(C:C,ecommerce_10000[[#This Row],[Category]],I:I)</f>
        <v>29200970.130000021</v>
      </c>
      <c r="S4965" s="1">
        <f>SUMIFS(I:I,C:C,C4965)</f>
        <v>29200970.130000021</v>
      </c>
      <c r="T4965" s="1" t="str">
        <f>INDEX(F:F,MATCH(ecommerce_10000[[#This Row],[TotalAmount]],I:I,0))</f>
        <v>Casablanca</v>
      </c>
    </row>
    <row r="4966" spans="1:20" x14ac:dyDescent="0.3">
      <c r="A4966" s="1" t="s">
        <v>5010</v>
      </c>
      <c r="B4966" s="1" t="s">
        <v>19</v>
      </c>
      <c r="C4966" s="1" t="s">
        <v>20</v>
      </c>
      <c r="D4966" s="1" t="s">
        <v>21</v>
      </c>
      <c r="E4966" s="1" t="s">
        <v>22</v>
      </c>
      <c r="F4966" s="1" t="s">
        <v>62</v>
      </c>
      <c r="G4966">
        <v>19542.919999999998</v>
      </c>
      <c r="H4966">
        <v>3</v>
      </c>
      <c r="I4966">
        <v>58628.76</v>
      </c>
      <c r="J4966">
        <v>1.53</v>
      </c>
      <c r="K4966">
        <v>4957</v>
      </c>
      <c r="L4966" s="2">
        <v>45389</v>
      </c>
      <c r="O4966" t="str">
        <f>IF(ecommerce_10000[[#This Row],[Platform]]="Souq","sq",ecommerce_10000[[#This Row],[Platform]])</f>
        <v>Jumia</v>
      </c>
      <c r="P4966" t="str">
        <f>IF(E4966="Souq","sq",IF(E4966="Jumia","Jum",E4966))</f>
        <v>Jum</v>
      </c>
      <c r="Q4966">
        <f>VLOOKUP(ecommerce_10000[[#This Row],[City]],F:I,4,FALSE)</f>
        <v>27872.98</v>
      </c>
      <c r="R4966" s="1">
        <f>SUMIF(C:C,ecommerce_10000[[#This Row],[Category]],I:I)</f>
        <v>91504159.730000004</v>
      </c>
      <c r="S4966" s="1">
        <f>SUMIFS(I:I,C:C,C4966)</f>
        <v>91504159.730000004</v>
      </c>
      <c r="T4966" s="1" t="str">
        <f>INDEX(F:F,MATCH(ecommerce_10000[[#This Row],[TotalAmount]],I:I,0))</f>
        <v>Giza</v>
      </c>
    </row>
    <row r="4967" spans="1:20" x14ac:dyDescent="0.3">
      <c r="A4967" s="1" t="s">
        <v>5011</v>
      </c>
      <c r="B4967" s="1" t="s">
        <v>49</v>
      </c>
      <c r="C4967" s="1" t="s">
        <v>14</v>
      </c>
      <c r="D4967" s="1" t="s">
        <v>50</v>
      </c>
      <c r="E4967" s="1" t="s">
        <v>47</v>
      </c>
      <c r="F4967" s="1" t="s">
        <v>28</v>
      </c>
      <c r="G4967">
        <v>12866.65</v>
      </c>
      <c r="H4967">
        <v>2</v>
      </c>
      <c r="I4967">
        <v>25733.3</v>
      </c>
      <c r="J4967">
        <v>4.63</v>
      </c>
      <c r="K4967">
        <v>1159</v>
      </c>
      <c r="L4967" s="2">
        <v>45643</v>
      </c>
      <c r="O4967" t="str">
        <f>IF(ecommerce_10000[[#This Row],[Platform]]="Souq","sq",ecommerce_10000[[#This Row],[Platform]])</f>
        <v>Amazon</v>
      </c>
      <c r="P4967" t="str">
        <f>IF(E4967="Souq","sq",IF(E4967="Jumia","Jum",E4967))</f>
        <v>Amazon</v>
      </c>
      <c r="Q4967">
        <f>VLOOKUP(ecommerce_10000[[#This Row],[City]],F:I,4,FALSE)</f>
        <v>26648.76</v>
      </c>
      <c r="R4967" s="1">
        <f>SUMIF(C:C,ecommerce_10000[[#This Row],[Category]],I:I)</f>
        <v>92327183.770000085</v>
      </c>
      <c r="S4967" s="1">
        <f>SUMIFS(I:I,C:C,C4967)</f>
        <v>92327183.770000085</v>
      </c>
      <c r="T4967" s="1" t="str">
        <f>INDEX(F:F,MATCH(ecommerce_10000[[#This Row],[TotalAmount]],I:I,0))</f>
        <v>Casablanca</v>
      </c>
    </row>
    <row r="4968" spans="1:20" x14ac:dyDescent="0.3">
      <c r="A4968" s="1" t="s">
        <v>5012</v>
      </c>
      <c r="B4968" s="1" t="s">
        <v>43</v>
      </c>
      <c r="C4968" s="1" t="s">
        <v>44</v>
      </c>
      <c r="D4968" s="1" t="s">
        <v>45</v>
      </c>
      <c r="E4968" s="1" t="s">
        <v>16</v>
      </c>
      <c r="F4968" s="1" t="s">
        <v>23</v>
      </c>
      <c r="G4968">
        <v>15845.5</v>
      </c>
      <c r="H4968">
        <v>2</v>
      </c>
      <c r="I4968">
        <v>31691</v>
      </c>
      <c r="J4968">
        <v>1.5</v>
      </c>
      <c r="K4968">
        <v>958</v>
      </c>
      <c r="L4968" s="2">
        <v>45594</v>
      </c>
      <c r="O4968" t="str">
        <f>IF(ecommerce_10000[[#This Row],[Platform]]="Souq","sq",ecommerce_10000[[#This Row],[Platform]])</f>
        <v>sq</v>
      </c>
      <c r="P4968" t="str">
        <f>IF(E4968="Souq","sq",IF(E4968="Jumia","Jum",E4968))</f>
        <v>sq</v>
      </c>
      <c r="Q4968">
        <f>VLOOKUP(ecommerce_10000[[#This Row],[City]],F:I,4,FALSE)</f>
        <v>13290.4</v>
      </c>
      <c r="R4968" s="1">
        <f>SUMIF(C:C,ecommerce_10000[[#This Row],[Category]],I:I)</f>
        <v>31420413.200000018</v>
      </c>
      <c r="S4968" s="1">
        <f>SUMIFS(I:I,C:C,C4968)</f>
        <v>31420413.200000018</v>
      </c>
      <c r="T4968" s="1" t="str">
        <f>INDEX(F:F,MATCH(ecommerce_10000[[#This Row],[TotalAmount]],I:I,0))</f>
        <v>Alexandria</v>
      </c>
    </row>
    <row r="4969" spans="1:20" x14ac:dyDescent="0.3">
      <c r="A4969" s="1" t="s">
        <v>5013</v>
      </c>
      <c r="B4969" s="1" t="s">
        <v>25</v>
      </c>
      <c r="C4969" s="1" t="s">
        <v>26</v>
      </c>
      <c r="D4969" s="1" t="s">
        <v>27</v>
      </c>
      <c r="E4969" s="1" t="s">
        <v>22</v>
      </c>
      <c r="F4969" s="1" t="s">
        <v>17</v>
      </c>
      <c r="G4969">
        <v>11582.48</v>
      </c>
      <c r="H4969">
        <v>1</v>
      </c>
      <c r="I4969">
        <v>11582.48</v>
      </c>
      <c r="J4969">
        <v>3.21</v>
      </c>
      <c r="K4969">
        <v>3253</v>
      </c>
      <c r="L4969" s="2">
        <v>45635</v>
      </c>
      <c r="O4969" t="str">
        <f>IF(ecommerce_10000[[#This Row],[Platform]]="Souq","sq",ecommerce_10000[[#This Row],[Platform]])</f>
        <v>Jumia</v>
      </c>
      <c r="P4969" t="str">
        <f>IF(E4969="Souq","sq",IF(E4969="Jumia","Jum",E4969))</f>
        <v>Jum</v>
      </c>
      <c r="Q4969">
        <f>VLOOKUP(ecommerce_10000[[#This Row],[City]],F:I,4,FALSE)</f>
        <v>16284.02</v>
      </c>
      <c r="R4969" s="1">
        <f>SUMIF(C:C,ecommerce_10000[[#This Row],[Category]],I:I)</f>
        <v>29200970.130000021</v>
      </c>
      <c r="S4969" s="1">
        <f>SUMIFS(I:I,C:C,C4969)</f>
        <v>29200970.130000021</v>
      </c>
      <c r="T4969" s="1" t="str">
        <f>INDEX(F:F,MATCH(ecommerce_10000[[#This Row],[TotalAmount]],I:I,0))</f>
        <v>Cairo</v>
      </c>
    </row>
    <row r="4970" spans="1:20" x14ac:dyDescent="0.3">
      <c r="A4970" s="1" t="s">
        <v>5014</v>
      </c>
      <c r="B4970" s="1" t="s">
        <v>65</v>
      </c>
      <c r="C4970" s="1" t="s">
        <v>20</v>
      </c>
      <c r="D4970" s="1" t="s">
        <v>66</v>
      </c>
      <c r="E4970" s="1" t="s">
        <v>16</v>
      </c>
      <c r="F4970" s="1" t="s">
        <v>23</v>
      </c>
      <c r="G4970">
        <v>19249.490000000002</v>
      </c>
      <c r="H4970">
        <v>1</v>
      </c>
      <c r="I4970">
        <v>19249.490000000002</v>
      </c>
      <c r="J4970">
        <v>4.4400000000000004</v>
      </c>
      <c r="K4970">
        <v>1139</v>
      </c>
      <c r="L4970" s="2">
        <v>45514</v>
      </c>
      <c r="O4970" t="str">
        <f>IF(ecommerce_10000[[#This Row],[Platform]]="Souq","sq",ecommerce_10000[[#This Row],[Platform]])</f>
        <v>sq</v>
      </c>
      <c r="P4970" t="str">
        <f>IF(E4970="Souq","sq",IF(E4970="Jumia","Jum",E4970))</f>
        <v>sq</v>
      </c>
      <c r="Q4970">
        <f>VLOOKUP(ecommerce_10000[[#This Row],[City]],F:I,4,FALSE)</f>
        <v>13290.4</v>
      </c>
      <c r="R4970" s="1">
        <f>SUMIF(C:C,ecommerce_10000[[#This Row],[Category]],I:I)</f>
        <v>91504159.730000004</v>
      </c>
      <c r="S4970" s="1">
        <f>SUMIFS(I:I,C:C,C4970)</f>
        <v>91504159.730000004</v>
      </c>
      <c r="T4970" s="1" t="str">
        <f>INDEX(F:F,MATCH(ecommerce_10000[[#This Row],[TotalAmount]],I:I,0))</f>
        <v>Alexandria</v>
      </c>
    </row>
    <row r="4971" spans="1:20" x14ac:dyDescent="0.3">
      <c r="A4971" s="1" t="s">
        <v>5015</v>
      </c>
      <c r="B4971" s="1" t="s">
        <v>13</v>
      </c>
      <c r="C4971" s="1" t="s">
        <v>14</v>
      </c>
      <c r="D4971" s="1" t="s">
        <v>15</v>
      </c>
      <c r="E4971" s="1" t="s">
        <v>47</v>
      </c>
      <c r="F4971" s="1" t="s">
        <v>33</v>
      </c>
      <c r="G4971">
        <v>187.09</v>
      </c>
      <c r="H4971">
        <v>2</v>
      </c>
      <c r="I4971">
        <v>374.18</v>
      </c>
      <c r="J4971">
        <v>4.07</v>
      </c>
      <c r="K4971">
        <v>1012</v>
      </c>
      <c r="L4971" s="2">
        <v>45535</v>
      </c>
      <c r="O4971" t="str">
        <f>IF(ecommerce_10000[[#This Row],[Platform]]="Souq","sq",ecommerce_10000[[#This Row],[Platform]])</f>
        <v>Amazon</v>
      </c>
      <c r="P4971" t="str">
        <f>IF(E4971="Souq","sq",IF(E4971="Jumia","Jum",E4971))</f>
        <v>Amazon</v>
      </c>
      <c r="Q4971">
        <f>VLOOKUP(ecommerce_10000[[#This Row],[City]],F:I,4,FALSE)</f>
        <v>3665.44</v>
      </c>
      <c r="R4971" s="1">
        <f>SUMIF(C:C,ecommerce_10000[[#This Row],[Category]],I:I)</f>
        <v>92327183.770000085</v>
      </c>
      <c r="S4971" s="1">
        <f>SUMIFS(I:I,C:C,C4971)</f>
        <v>92327183.770000085</v>
      </c>
      <c r="T4971" s="1" t="str">
        <f>INDEX(F:F,MATCH(ecommerce_10000[[#This Row],[TotalAmount]],I:I,0))</f>
        <v>Dubai</v>
      </c>
    </row>
    <row r="4972" spans="1:20" x14ac:dyDescent="0.3">
      <c r="A4972" s="1" t="s">
        <v>5016</v>
      </c>
      <c r="B4972" s="1" t="s">
        <v>19</v>
      </c>
      <c r="C4972" s="1" t="s">
        <v>20</v>
      </c>
      <c r="D4972" s="1" t="s">
        <v>21</v>
      </c>
      <c r="E4972" s="1" t="s">
        <v>22</v>
      </c>
      <c r="F4972" s="1" t="s">
        <v>23</v>
      </c>
      <c r="G4972">
        <v>8406.07</v>
      </c>
      <c r="H4972">
        <v>2</v>
      </c>
      <c r="I4972">
        <v>16812.14</v>
      </c>
      <c r="J4972">
        <v>1.1200000000000001</v>
      </c>
      <c r="K4972">
        <v>1772</v>
      </c>
      <c r="L4972" s="2">
        <v>45606</v>
      </c>
      <c r="O4972" t="str">
        <f>IF(ecommerce_10000[[#This Row],[Platform]]="Souq","sq",ecommerce_10000[[#This Row],[Platform]])</f>
        <v>Jumia</v>
      </c>
      <c r="P4972" t="str">
        <f>IF(E4972="Souq","sq",IF(E4972="Jumia","Jum",E4972))</f>
        <v>Jum</v>
      </c>
      <c r="Q4972">
        <f>VLOOKUP(ecommerce_10000[[#This Row],[City]],F:I,4,FALSE)</f>
        <v>13290.4</v>
      </c>
      <c r="R4972" s="1">
        <f>SUMIF(C:C,ecommerce_10000[[#This Row],[Category]],I:I)</f>
        <v>91504159.730000004</v>
      </c>
      <c r="S4972" s="1">
        <f>SUMIFS(I:I,C:C,C4972)</f>
        <v>91504159.730000004</v>
      </c>
      <c r="T4972" s="1" t="str">
        <f>INDEX(F:F,MATCH(ecommerce_10000[[#This Row],[TotalAmount]],I:I,0))</f>
        <v>Alexandria</v>
      </c>
    </row>
    <row r="4973" spans="1:20" x14ac:dyDescent="0.3">
      <c r="A4973" s="1" t="s">
        <v>5017</v>
      </c>
      <c r="B4973" s="1" t="s">
        <v>49</v>
      </c>
      <c r="C4973" s="1" t="s">
        <v>14</v>
      </c>
      <c r="D4973" s="1" t="s">
        <v>50</v>
      </c>
      <c r="E4973" s="1" t="s">
        <v>47</v>
      </c>
      <c r="F4973" s="1" t="s">
        <v>62</v>
      </c>
      <c r="G4973">
        <v>17827.3</v>
      </c>
      <c r="H4973">
        <v>5</v>
      </c>
      <c r="I4973">
        <v>89136.5</v>
      </c>
      <c r="J4973">
        <v>3.07</v>
      </c>
      <c r="K4973">
        <v>454</v>
      </c>
      <c r="L4973" s="2">
        <v>45621</v>
      </c>
      <c r="O4973" t="str">
        <f>IF(ecommerce_10000[[#This Row],[Platform]]="Souq","sq",ecommerce_10000[[#This Row],[Platform]])</f>
        <v>Amazon</v>
      </c>
      <c r="P4973" t="str">
        <f>IF(E4973="Souq","sq",IF(E4973="Jumia","Jum",E4973))</f>
        <v>Amazon</v>
      </c>
      <c r="Q4973">
        <f>VLOOKUP(ecommerce_10000[[#This Row],[City]],F:I,4,FALSE)</f>
        <v>27872.98</v>
      </c>
      <c r="R4973" s="1">
        <f>SUMIF(C:C,ecommerce_10000[[#This Row],[Category]],I:I)</f>
        <v>92327183.770000085</v>
      </c>
      <c r="S4973" s="1">
        <f>SUMIFS(I:I,C:C,C4973)</f>
        <v>92327183.770000085</v>
      </c>
      <c r="T4973" s="1" t="str">
        <f>INDEX(F:F,MATCH(ecommerce_10000[[#This Row],[TotalAmount]],I:I,0))</f>
        <v>Giza</v>
      </c>
    </row>
    <row r="4974" spans="1:20" x14ac:dyDescent="0.3">
      <c r="A4974" s="1" t="s">
        <v>5018</v>
      </c>
      <c r="B4974" s="1" t="s">
        <v>19</v>
      </c>
      <c r="C4974" s="1" t="s">
        <v>20</v>
      </c>
      <c r="D4974" s="1" t="s">
        <v>21</v>
      </c>
      <c r="E4974" s="1" t="s">
        <v>47</v>
      </c>
      <c r="F4974" s="1" t="s">
        <v>33</v>
      </c>
      <c r="G4974">
        <v>9987.89</v>
      </c>
      <c r="H4974">
        <v>2</v>
      </c>
      <c r="I4974">
        <v>19975.78</v>
      </c>
      <c r="J4974">
        <v>1.45</v>
      </c>
      <c r="K4974">
        <v>4879</v>
      </c>
      <c r="L4974" s="2">
        <v>45564</v>
      </c>
      <c r="O4974" t="str">
        <f>IF(ecommerce_10000[[#This Row],[Platform]]="Souq","sq",ecommerce_10000[[#This Row],[Platform]])</f>
        <v>Amazon</v>
      </c>
      <c r="P4974" t="str">
        <f>IF(E4974="Souq","sq",IF(E4974="Jumia","Jum",E4974))</f>
        <v>Amazon</v>
      </c>
      <c r="Q4974">
        <f>VLOOKUP(ecommerce_10000[[#This Row],[City]],F:I,4,FALSE)</f>
        <v>3665.44</v>
      </c>
      <c r="R4974" s="1">
        <f>SUMIF(C:C,ecommerce_10000[[#This Row],[Category]],I:I)</f>
        <v>91504159.730000004</v>
      </c>
      <c r="S4974" s="1">
        <f>SUMIFS(I:I,C:C,C4974)</f>
        <v>91504159.730000004</v>
      </c>
      <c r="T4974" s="1" t="str">
        <f>INDEX(F:F,MATCH(ecommerce_10000[[#This Row],[TotalAmount]],I:I,0))</f>
        <v>Dubai</v>
      </c>
    </row>
    <row r="4975" spans="1:20" x14ac:dyDescent="0.3">
      <c r="A4975" s="1" t="s">
        <v>5019</v>
      </c>
      <c r="B4975" s="1" t="s">
        <v>30</v>
      </c>
      <c r="C4975" s="1" t="s">
        <v>31</v>
      </c>
      <c r="D4975" s="1" t="s">
        <v>32</v>
      </c>
      <c r="E4975" s="1" t="s">
        <v>22</v>
      </c>
      <c r="F4975" s="1" t="s">
        <v>28</v>
      </c>
      <c r="G4975">
        <v>11685.74</v>
      </c>
      <c r="H4975">
        <v>5</v>
      </c>
      <c r="I4975">
        <v>58428.7</v>
      </c>
      <c r="J4975">
        <v>4.0999999999999996</v>
      </c>
      <c r="K4975">
        <v>491</v>
      </c>
      <c r="L4975" s="2">
        <v>45632</v>
      </c>
      <c r="O4975" t="str">
        <f>IF(ecommerce_10000[[#This Row],[Platform]]="Souq","sq",ecommerce_10000[[#This Row],[Platform]])</f>
        <v>Jumia</v>
      </c>
      <c r="P4975" t="str">
        <f>IF(E4975="Souq","sq",IF(E4975="Jumia","Jum",E4975))</f>
        <v>Jum</v>
      </c>
      <c r="Q4975">
        <f>VLOOKUP(ecommerce_10000[[#This Row],[City]],F:I,4,FALSE)</f>
        <v>26648.76</v>
      </c>
      <c r="R4975" s="1">
        <f>SUMIF(C:C,ecommerce_10000[[#This Row],[Category]],I:I)</f>
        <v>57542997.559999913</v>
      </c>
      <c r="S4975" s="1">
        <f>SUMIFS(I:I,C:C,C4975)</f>
        <v>57542997.559999913</v>
      </c>
      <c r="T4975" s="1" t="str">
        <f>INDEX(F:F,MATCH(ecommerce_10000[[#This Row],[TotalAmount]],I:I,0))</f>
        <v>Casablanca</v>
      </c>
    </row>
    <row r="4976" spans="1:20" x14ac:dyDescent="0.3">
      <c r="A4976" s="1" t="s">
        <v>5020</v>
      </c>
      <c r="B4976" s="1" t="s">
        <v>43</v>
      </c>
      <c r="C4976" s="1" t="s">
        <v>44</v>
      </c>
      <c r="D4976" s="1" t="s">
        <v>45</v>
      </c>
      <c r="E4976" s="1" t="s">
        <v>47</v>
      </c>
      <c r="F4976" s="1" t="s">
        <v>23</v>
      </c>
      <c r="G4976">
        <v>453.1</v>
      </c>
      <c r="H4976">
        <v>5</v>
      </c>
      <c r="I4976">
        <v>2265.5</v>
      </c>
      <c r="J4976">
        <v>4.68</v>
      </c>
      <c r="K4976">
        <v>1687</v>
      </c>
      <c r="L4976" s="2">
        <v>45489</v>
      </c>
      <c r="O4976" t="str">
        <f>IF(ecommerce_10000[[#This Row],[Platform]]="Souq","sq",ecommerce_10000[[#This Row],[Platform]])</f>
        <v>Amazon</v>
      </c>
      <c r="P4976" t="str">
        <f>IF(E4976="Souq","sq",IF(E4976="Jumia","Jum",E4976))</f>
        <v>Amazon</v>
      </c>
      <c r="Q4976">
        <f>VLOOKUP(ecommerce_10000[[#This Row],[City]],F:I,4,FALSE)</f>
        <v>13290.4</v>
      </c>
      <c r="R4976" s="1">
        <f>SUMIF(C:C,ecommerce_10000[[#This Row],[Category]],I:I)</f>
        <v>31420413.200000018</v>
      </c>
      <c r="S4976" s="1">
        <f>SUMIFS(I:I,C:C,C4976)</f>
        <v>31420413.200000018</v>
      </c>
      <c r="T4976" s="1" t="str">
        <f>INDEX(F:F,MATCH(ecommerce_10000[[#This Row],[TotalAmount]],I:I,0))</f>
        <v>Alexandria</v>
      </c>
    </row>
    <row r="4977" spans="1:20" x14ac:dyDescent="0.3">
      <c r="A4977" s="1" t="s">
        <v>5021</v>
      </c>
      <c r="B4977" s="1" t="s">
        <v>19</v>
      </c>
      <c r="C4977" s="1" t="s">
        <v>20</v>
      </c>
      <c r="D4977" s="1" t="s">
        <v>21</v>
      </c>
      <c r="E4977" s="1" t="s">
        <v>22</v>
      </c>
      <c r="F4977" s="1" t="s">
        <v>62</v>
      </c>
      <c r="G4977">
        <v>2476</v>
      </c>
      <c r="H4977">
        <v>4</v>
      </c>
      <c r="I4977">
        <v>9904</v>
      </c>
      <c r="J4977">
        <v>4.7699999999999996</v>
      </c>
      <c r="K4977">
        <v>4698</v>
      </c>
      <c r="L4977" s="2">
        <v>45422</v>
      </c>
      <c r="O4977" t="str">
        <f>IF(ecommerce_10000[[#This Row],[Platform]]="Souq","sq",ecommerce_10000[[#This Row],[Platform]])</f>
        <v>Jumia</v>
      </c>
      <c r="P4977" t="str">
        <f>IF(E4977="Souq","sq",IF(E4977="Jumia","Jum",E4977))</f>
        <v>Jum</v>
      </c>
      <c r="Q4977">
        <f>VLOOKUP(ecommerce_10000[[#This Row],[City]],F:I,4,FALSE)</f>
        <v>27872.98</v>
      </c>
      <c r="R4977" s="1">
        <f>SUMIF(C:C,ecommerce_10000[[#This Row],[Category]],I:I)</f>
        <v>91504159.730000004</v>
      </c>
      <c r="S4977" s="1">
        <f>SUMIFS(I:I,C:C,C4977)</f>
        <v>91504159.730000004</v>
      </c>
      <c r="T4977" s="1" t="str">
        <f>INDEX(F:F,MATCH(ecommerce_10000[[#This Row],[TotalAmount]],I:I,0))</f>
        <v>Giza</v>
      </c>
    </row>
    <row r="4978" spans="1:20" x14ac:dyDescent="0.3">
      <c r="A4978" s="1" t="s">
        <v>5022</v>
      </c>
      <c r="B4978" s="1" t="s">
        <v>53</v>
      </c>
      <c r="C4978" s="1" t="s">
        <v>31</v>
      </c>
      <c r="D4978" s="1" t="s">
        <v>54</v>
      </c>
      <c r="E4978" s="1" t="s">
        <v>47</v>
      </c>
      <c r="F4978" s="1" t="s">
        <v>17</v>
      </c>
      <c r="G4978">
        <v>1712.59</v>
      </c>
      <c r="H4978">
        <v>4</v>
      </c>
      <c r="I4978">
        <v>6850.36</v>
      </c>
      <c r="J4978">
        <v>4.4000000000000004</v>
      </c>
      <c r="K4978">
        <v>1416</v>
      </c>
      <c r="L4978" s="2">
        <v>45424</v>
      </c>
      <c r="O4978" t="str">
        <f>IF(ecommerce_10000[[#This Row],[Platform]]="Souq","sq",ecommerce_10000[[#This Row],[Platform]])</f>
        <v>Amazon</v>
      </c>
      <c r="P4978" t="str">
        <f>IF(E4978="Souq","sq",IF(E4978="Jumia","Jum",E4978))</f>
        <v>Amazon</v>
      </c>
      <c r="Q4978">
        <f>VLOOKUP(ecommerce_10000[[#This Row],[City]],F:I,4,FALSE)</f>
        <v>16284.02</v>
      </c>
      <c r="R4978" s="1">
        <f>SUMIF(C:C,ecommerce_10000[[#This Row],[Category]],I:I)</f>
        <v>57542997.559999913</v>
      </c>
      <c r="S4978" s="1">
        <f>SUMIFS(I:I,C:C,C4978)</f>
        <v>57542997.559999913</v>
      </c>
      <c r="T4978" s="1" t="str">
        <f>INDEX(F:F,MATCH(ecommerce_10000[[#This Row],[TotalAmount]],I:I,0))</f>
        <v>Cairo</v>
      </c>
    </row>
    <row r="4979" spans="1:20" x14ac:dyDescent="0.3">
      <c r="A4979" s="1" t="s">
        <v>5023</v>
      </c>
      <c r="B4979" s="1" t="s">
        <v>30</v>
      </c>
      <c r="C4979" s="1" t="s">
        <v>31</v>
      </c>
      <c r="D4979" s="1" t="s">
        <v>32</v>
      </c>
      <c r="E4979" s="1" t="s">
        <v>16</v>
      </c>
      <c r="F4979" s="1" t="s">
        <v>40</v>
      </c>
      <c r="G4979">
        <v>9023.91</v>
      </c>
      <c r="H4979">
        <v>1</v>
      </c>
      <c r="I4979">
        <v>9023.91</v>
      </c>
      <c r="J4979">
        <v>4.29</v>
      </c>
      <c r="K4979">
        <v>3921</v>
      </c>
      <c r="L4979" s="2">
        <v>45516</v>
      </c>
      <c r="O4979" t="str">
        <f>IF(ecommerce_10000[[#This Row],[Platform]]="Souq","sq",ecommerce_10000[[#This Row],[Platform]])</f>
        <v>sq</v>
      </c>
      <c r="P4979" t="str">
        <f>IF(E4979="Souq","sq",IF(E4979="Jumia","Jum",E4979))</f>
        <v>sq</v>
      </c>
      <c r="Q4979">
        <f>VLOOKUP(ecommerce_10000[[#This Row],[City]],F:I,4,FALSE)</f>
        <v>99349.3</v>
      </c>
      <c r="R4979" s="1">
        <f>SUMIF(C:C,ecommerce_10000[[#This Row],[Category]],I:I)</f>
        <v>57542997.559999913</v>
      </c>
      <c r="S4979" s="1">
        <f>SUMIFS(I:I,C:C,C4979)</f>
        <v>57542997.559999913</v>
      </c>
      <c r="T4979" s="1" t="str">
        <f>INDEX(F:F,MATCH(ecommerce_10000[[#This Row],[TotalAmount]],I:I,0))</f>
        <v>Riyadh</v>
      </c>
    </row>
    <row r="4980" spans="1:20" x14ac:dyDescent="0.3">
      <c r="A4980" s="1" t="s">
        <v>5024</v>
      </c>
      <c r="B4980" s="1" t="s">
        <v>53</v>
      </c>
      <c r="C4980" s="1" t="s">
        <v>31</v>
      </c>
      <c r="D4980" s="1" t="s">
        <v>54</v>
      </c>
      <c r="E4980" s="1" t="s">
        <v>47</v>
      </c>
      <c r="F4980" s="1" t="s">
        <v>40</v>
      </c>
      <c r="G4980">
        <v>17308.189999999999</v>
      </c>
      <c r="H4980">
        <v>5</v>
      </c>
      <c r="I4980">
        <v>86540.95</v>
      </c>
      <c r="J4980">
        <v>4.8</v>
      </c>
      <c r="K4980">
        <v>1449</v>
      </c>
      <c r="L4980" s="2">
        <v>45448</v>
      </c>
      <c r="O4980" t="str">
        <f>IF(ecommerce_10000[[#This Row],[Platform]]="Souq","sq",ecommerce_10000[[#This Row],[Platform]])</f>
        <v>Amazon</v>
      </c>
      <c r="P4980" t="str">
        <f>IF(E4980="Souq","sq",IF(E4980="Jumia","Jum",E4980))</f>
        <v>Amazon</v>
      </c>
      <c r="Q4980">
        <f>VLOOKUP(ecommerce_10000[[#This Row],[City]],F:I,4,FALSE)</f>
        <v>99349.3</v>
      </c>
      <c r="R4980" s="1">
        <f>SUMIF(C:C,ecommerce_10000[[#This Row],[Category]],I:I)</f>
        <v>57542997.559999913</v>
      </c>
      <c r="S4980" s="1">
        <f>SUMIFS(I:I,C:C,C4980)</f>
        <v>57542997.559999913</v>
      </c>
      <c r="T4980" s="1" t="str">
        <f>INDEX(F:F,MATCH(ecommerce_10000[[#This Row],[TotalAmount]],I:I,0))</f>
        <v>Riyadh</v>
      </c>
    </row>
    <row r="4981" spans="1:20" x14ac:dyDescent="0.3">
      <c r="A4981" s="1" t="s">
        <v>5025</v>
      </c>
      <c r="B4981" s="1" t="s">
        <v>30</v>
      </c>
      <c r="C4981" s="1" t="s">
        <v>31</v>
      </c>
      <c r="D4981" s="1" t="s">
        <v>32</v>
      </c>
      <c r="E4981" s="1" t="s">
        <v>47</v>
      </c>
      <c r="F4981" s="1" t="s">
        <v>17</v>
      </c>
      <c r="G4981">
        <v>12199.83</v>
      </c>
      <c r="H4981">
        <v>4</v>
      </c>
      <c r="I4981">
        <v>48799.32</v>
      </c>
      <c r="J4981">
        <v>1.29</v>
      </c>
      <c r="K4981">
        <v>1692</v>
      </c>
      <c r="L4981" s="2">
        <v>45620</v>
      </c>
      <c r="O4981" t="str">
        <f>IF(ecommerce_10000[[#This Row],[Platform]]="Souq","sq",ecommerce_10000[[#This Row],[Platform]])</f>
        <v>Amazon</v>
      </c>
      <c r="P4981" t="str">
        <f>IF(E4981="Souq","sq",IF(E4981="Jumia","Jum",E4981))</f>
        <v>Amazon</v>
      </c>
      <c r="Q4981">
        <f>VLOOKUP(ecommerce_10000[[#This Row],[City]],F:I,4,FALSE)</f>
        <v>16284.02</v>
      </c>
      <c r="R4981" s="1">
        <f>SUMIF(C:C,ecommerce_10000[[#This Row],[Category]],I:I)</f>
        <v>57542997.559999913</v>
      </c>
      <c r="S4981" s="1">
        <f>SUMIFS(I:I,C:C,C4981)</f>
        <v>57542997.559999913</v>
      </c>
      <c r="T4981" s="1" t="str">
        <f>INDEX(F:F,MATCH(ecommerce_10000[[#This Row],[TotalAmount]],I:I,0))</f>
        <v>Cairo</v>
      </c>
    </row>
    <row r="4982" spans="1:20" x14ac:dyDescent="0.3">
      <c r="A4982" s="1" t="s">
        <v>5026</v>
      </c>
      <c r="B4982" s="1" t="s">
        <v>25</v>
      </c>
      <c r="C4982" s="1" t="s">
        <v>26</v>
      </c>
      <c r="D4982" s="1" t="s">
        <v>27</v>
      </c>
      <c r="E4982" s="1" t="s">
        <v>16</v>
      </c>
      <c r="F4982" s="1" t="s">
        <v>28</v>
      </c>
      <c r="G4982">
        <v>2050.52</v>
      </c>
      <c r="H4982">
        <v>2</v>
      </c>
      <c r="I4982">
        <v>4101.04</v>
      </c>
      <c r="J4982">
        <v>4.33</v>
      </c>
      <c r="K4982">
        <v>3230</v>
      </c>
      <c r="L4982" s="2">
        <v>45359</v>
      </c>
      <c r="O4982" t="str">
        <f>IF(ecommerce_10000[[#This Row],[Platform]]="Souq","sq",ecommerce_10000[[#This Row],[Platform]])</f>
        <v>sq</v>
      </c>
      <c r="P4982" t="str">
        <f>IF(E4982="Souq","sq",IF(E4982="Jumia","Jum",E4982))</f>
        <v>sq</v>
      </c>
      <c r="Q4982">
        <f>VLOOKUP(ecommerce_10000[[#This Row],[City]],F:I,4,FALSE)</f>
        <v>26648.76</v>
      </c>
      <c r="R4982" s="1">
        <f>SUMIF(C:C,ecommerce_10000[[#This Row],[Category]],I:I)</f>
        <v>29200970.130000021</v>
      </c>
      <c r="S4982" s="1">
        <f>SUMIFS(I:I,C:C,C4982)</f>
        <v>29200970.130000021</v>
      </c>
      <c r="T4982" s="1" t="str">
        <f>INDEX(F:F,MATCH(ecommerce_10000[[#This Row],[TotalAmount]],I:I,0))</f>
        <v>Casablanca</v>
      </c>
    </row>
    <row r="4983" spans="1:20" x14ac:dyDescent="0.3">
      <c r="A4983" s="1" t="s">
        <v>5027</v>
      </c>
      <c r="B4983" s="1" t="s">
        <v>35</v>
      </c>
      <c r="C4983" s="1" t="s">
        <v>14</v>
      </c>
      <c r="D4983" s="1" t="s">
        <v>36</v>
      </c>
      <c r="E4983" s="1" t="s">
        <v>22</v>
      </c>
      <c r="F4983" s="1" t="s">
        <v>28</v>
      </c>
      <c r="G4983">
        <v>13196.03</v>
      </c>
      <c r="H4983">
        <v>1</v>
      </c>
      <c r="I4983">
        <v>13196.03</v>
      </c>
      <c r="J4983">
        <v>3.61</v>
      </c>
      <c r="K4983">
        <v>439</v>
      </c>
      <c r="L4983" s="2">
        <v>45623</v>
      </c>
      <c r="O4983" t="str">
        <f>IF(ecommerce_10000[[#This Row],[Platform]]="Souq","sq",ecommerce_10000[[#This Row],[Platform]])</f>
        <v>Jumia</v>
      </c>
      <c r="P4983" t="str">
        <f>IF(E4983="Souq","sq",IF(E4983="Jumia","Jum",E4983))</f>
        <v>Jum</v>
      </c>
      <c r="Q4983">
        <f>VLOOKUP(ecommerce_10000[[#This Row],[City]],F:I,4,FALSE)</f>
        <v>26648.76</v>
      </c>
      <c r="R4983" s="1">
        <f>SUMIF(C:C,ecommerce_10000[[#This Row],[Category]],I:I)</f>
        <v>92327183.770000085</v>
      </c>
      <c r="S4983" s="1">
        <f>SUMIFS(I:I,C:C,C4983)</f>
        <v>92327183.770000085</v>
      </c>
      <c r="T4983" s="1" t="str">
        <f>INDEX(F:F,MATCH(ecommerce_10000[[#This Row],[TotalAmount]],I:I,0))</f>
        <v>Casablanca</v>
      </c>
    </row>
    <row r="4984" spans="1:20" x14ac:dyDescent="0.3">
      <c r="A4984" s="1" t="s">
        <v>5028</v>
      </c>
      <c r="B4984" s="1" t="s">
        <v>38</v>
      </c>
      <c r="C4984" s="1" t="s">
        <v>20</v>
      </c>
      <c r="D4984" s="1" t="s">
        <v>39</v>
      </c>
      <c r="E4984" s="1" t="s">
        <v>22</v>
      </c>
      <c r="F4984" s="1" t="s">
        <v>17</v>
      </c>
      <c r="G4984">
        <v>15535.74</v>
      </c>
      <c r="H4984">
        <v>4</v>
      </c>
      <c r="I4984">
        <v>62142.96</v>
      </c>
      <c r="J4984">
        <v>1.41</v>
      </c>
      <c r="K4984">
        <v>4992</v>
      </c>
      <c r="L4984" s="2">
        <v>45514</v>
      </c>
      <c r="O4984" t="str">
        <f>IF(ecommerce_10000[[#This Row],[Platform]]="Souq","sq",ecommerce_10000[[#This Row],[Platform]])</f>
        <v>Jumia</v>
      </c>
      <c r="P4984" t="str">
        <f>IF(E4984="Souq","sq",IF(E4984="Jumia","Jum",E4984))</f>
        <v>Jum</v>
      </c>
      <c r="Q4984">
        <f>VLOOKUP(ecommerce_10000[[#This Row],[City]],F:I,4,FALSE)</f>
        <v>16284.02</v>
      </c>
      <c r="R4984" s="1">
        <f>SUMIF(C:C,ecommerce_10000[[#This Row],[Category]],I:I)</f>
        <v>91504159.730000004</v>
      </c>
      <c r="S4984" s="1">
        <f>SUMIFS(I:I,C:C,C4984)</f>
        <v>91504159.730000004</v>
      </c>
      <c r="T4984" s="1" t="str">
        <f>INDEX(F:F,MATCH(ecommerce_10000[[#This Row],[TotalAmount]],I:I,0))</f>
        <v>Cairo</v>
      </c>
    </row>
    <row r="4985" spans="1:20" x14ac:dyDescent="0.3">
      <c r="A4985" s="1" t="s">
        <v>5029</v>
      </c>
      <c r="B4985" s="1" t="s">
        <v>43</v>
      </c>
      <c r="C4985" s="1" t="s">
        <v>44</v>
      </c>
      <c r="D4985" s="1" t="s">
        <v>45</v>
      </c>
      <c r="E4985" s="1" t="s">
        <v>16</v>
      </c>
      <c r="F4985" s="1" t="s">
        <v>28</v>
      </c>
      <c r="G4985">
        <v>18561.5</v>
      </c>
      <c r="H4985">
        <v>5</v>
      </c>
      <c r="I4985">
        <v>92807.5</v>
      </c>
      <c r="J4985">
        <v>3.45</v>
      </c>
      <c r="K4985">
        <v>3520</v>
      </c>
      <c r="L4985" s="2">
        <v>45640</v>
      </c>
      <c r="O4985" t="str">
        <f>IF(ecommerce_10000[[#This Row],[Platform]]="Souq","sq",ecommerce_10000[[#This Row],[Platform]])</f>
        <v>sq</v>
      </c>
      <c r="P4985" t="str">
        <f>IF(E4985="Souq","sq",IF(E4985="Jumia","Jum",E4985))</f>
        <v>sq</v>
      </c>
      <c r="Q4985">
        <f>VLOOKUP(ecommerce_10000[[#This Row],[City]],F:I,4,FALSE)</f>
        <v>26648.76</v>
      </c>
      <c r="R4985" s="1">
        <f>SUMIF(C:C,ecommerce_10000[[#This Row],[Category]],I:I)</f>
        <v>31420413.200000018</v>
      </c>
      <c r="S4985" s="1">
        <f>SUMIFS(I:I,C:C,C4985)</f>
        <v>31420413.200000018</v>
      </c>
      <c r="T4985" s="1" t="str">
        <f>INDEX(F:F,MATCH(ecommerce_10000[[#This Row],[TotalAmount]],I:I,0))</f>
        <v>Casablanca</v>
      </c>
    </row>
    <row r="4986" spans="1:20" x14ac:dyDescent="0.3">
      <c r="A4986" s="1" t="s">
        <v>5030</v>
      </c>
      <c r="B4986" s="1" t="s">
        <v>25</v>
      </c>
      <c r="C4986" s="1" t="s">
        <v>26</v>
      </c>
      <c r="D4986" s="1" t="s">
        <v>27</v>
      </c>
      <c r="E4986" s="1" t="s">
        <v>16</v>
      </c>
      <c r="F4986" s="1" t="s">
        <v>40</v>
      </c>
      <c r="G4986">
        <v>14080.1</v>
      </c>
      <c r="H4986">
        <v>1</v>
      </c>
      <c r="I4986">
        <v>14080.1</v>
      </c>
      <c r="J4986">
        <v>4.17</v>
      </c>
      <c r="K4986">
        <v>1160</v>
      </c>
      <c r="L4986" s="2">
        <v>45528</v>
      </c>
      <c r="O4986" t="str">
        <f>IF(ecommerce_10000[[#This Row],[Platform]]="Souq","sq",ecommerce_10000[[#This Row],[Platform]])</f>
        <v>sq</v>
      </c>
      <c r="P4986" t="str">
        <f>IF(E4986="Souq","sq",IF(E4986="Jumia","Jum",E4986))</f>
        <v>sq</v>
      </c>
      <c r="Q4986">
        <f>VLOOKUP(ecommerce_10000[[#This Row],[City]],F:I,4,FALSE)</f>
        <v>99349.3</v>
      </c>
      <c r="R4986" s="1">
        <f>SUMIF(C:C,ecommerce_10000[[#This Row],[Category]],I:I)</f>
        <v>29200970.130000021</v>
      </c>
      <c r="S4986" s="1">
        <f>SUMIFS(I:I,C:C,C4986)</f>
        <v>29200970.130000021</v>
      </c>
      <c r="T4986" s="1" t="str">
        <f>INDEX(F:F,MATCH(ecommerce_10000[[#This Row],[TotalAmount]],I:I,0))</f>
        <v>Riyadh</v>
      </c>
    </row>
    <row r="4987" spans="1:20" x14ac:dyDescent="0.3">
      <c r="A4987" s="1" t="s">
        <v>5031</v>
      </c>
      <c r="B4987" s="1" t="s">
        <v>65</v>
      </c>
      <c r="C4987" s="1" t="s">
        <v>20</v>
      </c>
      <c r="D4987" s="1" t="s">
        <v>66</v>
      </c>
      <c r="E4987" s="1" t="s">
        <v>22</v>
      </c>
      <c r="F4987" s="1" t="s">
        <v>40</v>
      </c>
      <c r="G4987">
        <v>9436.4</v>
      </c>
      <c r="H4987">
        <v>4</v>
      </c>
      <c r="I4987">
        <v>37745.599999999999</v>
      </c>
      <c r="J4987">
        <v>3.74</v>
      </c>
      <c r="K4987">
        <v>1561</v>
      </c>
      <c r="L4987" s="2">
        <v>45387</v>
      </c>
      <c r="O4987" t="str">
        <f>IF(ecommerce_10000[[#This Row],[Platform]]="Souq","sq",ecommerce_10000[[#This Row],[Platform]])</f>
        <v>Jumia</v>
      </c>
      <c r="P4987" t="str">
        <f>IF(E4987="Souq","sq",IF(E4987="Jumia","Jum",E4987))</f>
        <v>Jum</v>
      </c>
      <c r="Q4987">
        <f>VLOOKUP(ecommerce_10000[[#This Row],[City]],F:I,4,FALSE)</f>
        <v>99349.3</v>
      </c>
      <c r="R4987" s="1">
        <f>SUMIF(C:C,ecommerce_10000[[#This Row],[Category]],I:I)</f>
        <v>91504159.730000004</v>
      </c>
      <c r="S4987" s="1">
        <f>SUMIFS(I:I,C:C,C4987)</f>
        <v>91504159.730000004</v>
      </c>
      <c r="T4987" s="1" t="str">
        <f>INDEX(F:F,MATCH(ecommerce_10000[[#This Row],[TotalAmount]],I:I,0))</f>
        <v>Riyadh</v>
      </c>
    </row>
    <row r="4988" spans="1:20" x14ac:dyDescent="0.3">
      <c r="A4988" s="1" t="s">
        <v>5032</v>
      </c>
      <c r="B4988" s="1" t="s">
        <v>53</v>
      </c>
      <c r="C4988" s="1" t="s">
        <v>31</v>
      </c>
      <c r="D4988" s="1" t="s">
        <v>54</v>
      </c>
      <c r="E4988" s="1" t="s">
        <v>47</v>
      </c>
      <c r="F4988" s="1" t="s">
        <v>33</v>
      </c>
      <c r="G4988">
        <v>6724.53</v>
      </c>
      <c r="H4988">
        <v>5</v>
      </c>
      <c r="I4988">
        <v>33622.65</v>
      </c>
      <c r="J4988">
        <v>4.17</v>
      </c>
      <c r="K4988">
        <v>3762</v>
      </c>
      <c r="L4988" s="2">
        <v>45485</v>
      </c>
      <c r="O4988" t="str">
        <f>IF(ecommerce_10000[[#This Row],[Platform]]="Souq","sq",ecommerce_10000[[#This Row],[Platform]])</f>
        <v>Amazon</v>
      </c>
      <c r="P4988" t="str">
        <f>IF(E4988="Souq","sq",IF(E4988="Jumia","Jum",E4988))</f>
        <v>Amazon</v>
      </c>
      <c r="Q4988">
        <f>VLOOKUP(ecommerce_10000[[#This Row],[City]],F:I,4,FALSE)</f>
        <v>3665.44</v>
      </c>
      <c r="R4988" s="1">
        <f>SUMIF(C:C,ecommerce_10000[[#This Row],[Category]],I:I)</f>
        <v>57542997.559999913</v>
      </c>
      <c r="S4988" s="1">
        <f>SUMIFS(I:I,C:C,C4988)</f>
        <v>57542997.559999913</v>
      </c>
      <c r="T4988" s="1" t="str">
        <f>INDEX(F:F,MATCH(ecommerce_10000[[#This Row],[TotalAmount]],I:I,0))</f>
        <v>Dubai</v>
      </c>
    </row>
    <row r="4989" spans="1:20" x14ac:dyDescent="0.3">
      <c r="A4989" s="1" t="s">
        <v>5033</v>
      </c>
      <c r="B4989" s="1" t="s">
        <v>43</v>
      </c>
      <c r="C4989" s="1" t="s">
        <v>44</v>
      </c>
      <c r="D4989" s="1" t="s">
        <v>45</v>
      </c>
      <c r="E4989" s="1" t="s">
        <v>16</v>
      </c>
      <c r="F4989" s="1" t="s">
        <v>23</v>
      </c>
      <c r="G4989">
        <v>15176.32</v>
      </c>
      <c r="H4989">
        <v>4</v>
      </c>
      <c r="I4989">
        <v>60705.279999999999</v>
      </c>
      <c r="J4989">
        <v>4.7699999999999996</v>
      </c>
      <c r="K4989">
        <v>518</v>
      </c>
      <c r="L4989" s="2">
        <v>45583</v>
      </c>
      <c r="O4989" t="str">
        <f>IF(ecommerce_10000[[#This Row],[Platform]]="Souq","sq",ecommerce_10000[[#This Row],[Platform]])</f>
        <v>sq</v>
      </c>
      <c r="P4989" t="str">
        <f>IF(E4989="Souq","sq",IF(E4989="Jumia","Jum",E4989))</f>
        <v>sq</v>
      </c>
      <c r="Q4989">
        <f>VLOOKUP(ecommerce_10000[[#This Row],[City]],F:I,4,FALSE)</f>
        <v>13290.4</v>
      </c>
      <c r="R4989" s="1">
        <f>SUMIF(C:C,ecommerce_10000[[#This Row],[Category]],I:I)</f>
        <v>31420413.200000018</v>
      </c>
      <c r="S4989" s="1">
        <f>SUMIFS(I:I,C:C,C4989)</f>
        <v>31420413.200000018</v>
      </c>
      <c r="T4989" s="1" t="str">
        <f>INDEX(F:F,MATCH(ecommerce_10000[[#This Row],[TotalAmount]],I:I,0))</f>
        <v>Alexandria</v>
      </c>
    </row>
    <row r="4990" spans="1:20" x14ac:dyDescent="0.3">
      <c r="A4990" s="1" t="s">
        <v>5034</v>
      </c>
      <c r="B4990" s="1" t="s">
        <v>38</v>
      </c>
      <c r="C4990" s="1" t="s">
        <v>20</v>
      </c>
      <c r="D4990" s="1" t="s">
        <v>39</v>
      </c>
      <c r="E4990" s="1" t="s">
        <v>16</v>
      </c>
      <c r="F4990" s="1" t="s">
        <v>28</v>
      </c>
      <c r="G4990">
        <v>10890.94</v>
      </c>
      <c r="H4990">
        <v>3</v>
      </c>
      <c r="I4990">
        <v>32672.82</v>
      </c>
      <c r="J4990">
        <v>4.51</v>
      </c>
      <c r="K4990">
        <v>3523</v>
      </c>
      <c r="L4990" s="2">
        <v>45611</v>
      </c>
      <c r="O4990" t="str">
        <f>IF(ecommerce_10000[[#This Row],[Platform]]="Souq","sq",ecommerce_10000[[#This Row],[Platform]])</f>
        <v>sq</v>
      </c>
      <c r="P4990" t="str">
        <f>IF(E4990="Souq","sq",IF(E4990="Jumia","Jum",E4990))</f>
        <v>sq</v>
      </c>
      <c r="Q4990">
        <f>VLOOKUP(ecommerce_10000[[#This Row],[City]],F:I,4,FALSE)</f>
        <v>26648.76</v>
      </c>
      <c r="R4990" s="1">
        <f>SUMIF(C:C,ecommerce_10000[[#This Row],[Category]],I:I)</f>
        <v>91504159.730000004</v>
      </c>
      <c r="S4990" s="1">
        <f>SUMIFS(I:I,C:C,C4990)</f>
        <v>91504159.730000004</v>
      </c>
      <c r="T4990" s="1" t="str">
        <f>INDEX(F:F,MATCH(ecommerce_10000[[#This Row],[TotalAmount]],I:I,0))</f>
        <v>Casablanca</v>
      </c>
    </row>
    <row r="4991" spans="1:20" x14ac:dyDescent="0.3">
      <c r="A4991" s="1" t="s">
        <v>5035</v>
      </c>
      <c r="B4991" s="1" t="s">
        <v>13</v>
      </c>
      <c r="C4991" s="1" t="s">
        <v>14</v>
      </c>
      <c r="D4991" s="1" t="s">
        <v>15</v>
      </c>
      <c r="E4991" s="1" t="s">
        <v>16</v>
      </c>
      <c r="F4991" s="1" t="s">
        <v>62</v>
      </c>
      <c r="G4991">
        <v>4878.62</v>
      </c>
      <c r="H4991">
        <v>5</v>
      </c>
      <c r="I4991">
        <v>24393.1</v>
      </c>
      <c r="J4991">
        <v>4.4400000000000004</v>
      </c>
      <c r="K4991">
        <v>4770</v>
      </c>
      <c r="L4991" s="2">
        <v>45477</v>
      </c>
      <c r="O4991" t="str">
        <f>IF(ecommerce_10000[[#This Row],[Platform]]="Souq","sq",ecommerce_10000[[#This Row],[Platform]])</f>
        <v>sq</v>
      </c>
      <c r="P4991" t="str">
        <f>IF(E4991="Souq","sq",IF(E4991="Jumia","Jum",E4991))</f>
        <v>sq</v>
      </c>
      <c r="Q4991">
        <f>VLOOKUP(ecommerce_10000[[#This Row],[City]],F:I,4,FALSE)</f>
        <v>27872.98</v>
      </c>
      <c r="R4991" s="1">
        <f>SUMIF(C:C,ecommerce_10000[[#This Row],[Category]],I:I)</f>
        <v>92327183.770000085</v>
      </c>
      <c r="S4991" s="1">
        <f>SUMIFS(I:I,C:C,C4991)</f>
        <v>92327183.770000085</v>
      </c>
      <c r="T4991" s="1" t="str">
        <f>INDEX(F:F,MATCH(ecommerce_10000[[#This Row],[TotalAmount]],I:I,0))</f>
        <v>Giza</v>
      </c>
    </row>
    <row r="4992" spans="1:20" x14ac:dyDescent="0.3">
      <c r="A4992" s="1" t="s">
        <v>5036</v>
      </c>
      <c r="B4992" s="1" t="s">
        <v>35</v>
      </c>
      <c r="C4992" s="1" t="s">
        <v>14</v>
      </c>
      <c r="D4992" s="1" t="s">
        <v>36</v>
      </c>
      <c r="E4992" s="1" t="s">
        <v>47</v>
      </c>
      <c r="F4992" s="1" t="s">
        <v>23</v>
      </c>
      <c r="G4992">
        <v>836.4</v>
      </c>
      <c r="H4992">
        <v>5</v>
      </c>
      <c r="I4992">
        <v>4182</v>
      </c>
      <c r="J4992">
        <v>2.23</v>
      </c>
      <c r="K4992">
        <v>3380</v>
      </c>
      <c r="L4992" s="2">
        <v>45296</v>
      </c>
      <c r="O4992" t="str">
        <f>IF(ecommerce_10000[[#This Row],[Platform]]="Souq","sq",ecommerce_10000[[#This Row],[Platform]])</f>
        <v>Amazon</v>
      </c>
      <c r="P4992" t="str">
        <f>IF(E4992="Souq","sq",IF(E4992="Jumia","Jum",E4992))</f>
        <v>Amazon</v>
      </c>
      <c r="Q4992">
        <f>VLOOKUP(ecommerce_10000[[#This Row],[City]],F:I,4,FALSE)</f>
        <v>13290.4</v>
      </c>
      <c r="R4992" s="1">
        <f>SUMIF(C:C,ecommerce_10000[[#This Row],[Category]],I:I)</f>
        <v>92327183.770000085</v>
      </c>
      <c r="S4992" s="1">
        <f>SUMIFS(I:I,C:C,C4992)</f>
        <v>92327183.770000085</v>
      </c>
      <c r="T4992" s="1" t="str">
        <f>INDEX(F:F,MATCH(ecommerce_10000[[#This Row],[TotalAmount]],I:I,0))</f>
        <v>Alexandria</v>
      </c>
    </row>
    <row r="4993" spans="1:20" x14ac:dyDescent="0.3">
      <c r="A4993" s="1" t="s">
        <v>5037</v>
      </c>
      <c r="B4993" s="1" t="s">
        <v>65</v>
      </c>
      <c r="C4993" s="1" t="s">
        <v>20</v>
      </c>
      <c r="D4993" s="1" t="s">
        <v>66</v>
      </c>
      <c r="E4993" s="1" t="s">
        <v>16</v>
      </c>
      <c r="F4993" s="1" t="s">
        <v>62</v>
      </c>
      <c r="G4993">
        <v>14269.38</v>
      </c>
      <c r="H4993">
        <v>3</v>
      </c>
      <c r="I4993">
        <v>42808.14</v>
      </c>
      <c r="J4993">
        <v>1.8</v>
      </c>
      <c r="K4993">
        <v>3907</v>
      </c>
      <c r="L4993" s="2">
        <v>45362</v>
      </c>
      <c r="O4993" t="str">
        <f>IF(ecommerce_10000[[#This Row],[Platform]]="Souq","sq",ecommerce_10000[[#This Row],[Platform]])</f>
        <v>sq</v>
      </c>
      <c r="P4993" t="str">
        <f>IF(E4993="Souq","sq",IF(E4993="Jumia","Jum",E4993))</f>
        <v>sq</v>
      </c>
      <c r="Q4993">
        <f>VLOOKUP(ecommerce_10000[[#This Row],[City]],F:I,4,FALSE)</f>
        <v>27872.98</v>
      </c>
      <c r="R4993" s="1">
        <f>SUMIF(C:C,ecommerce_10000[[#This Row],[Category]],I:I)</f>
        <v>91504159.730000004</v>
      </c>
      <c r="S4993" s="1">
        <f>SUMIFS(I:I,C:C,C4993)</f>
        <v>91504159.730000004</v>
      </c>
      <c r="T4993" s="1" t="str">
        <f>INDEX(F:F,MATCH(ecommerce_10000[[#This Row],[TotalAmount]],I:I,0))</f>
        <v>Giza</v>
      </c>
    </row>
    <row r="4994" spans="1:20" x14ac:dyDescent="0.3">
      <c r="A4994" s="1" t="s">
        <v>5038</v>
      </c>
      <c r="B4994" s="1" t="s">
        <v>43</v>
      </c>
      <c r="C4994" s="1" t="s">
        <v>44</v>
      </c>
      <c r="D4994" s="1" t="s">
        <v>45</v>
      </c>
      <c r="E4994" s="1" t="s">
        <v>47</v>
      </c>
      <c r="F4994" s="1" t="s">
        <v>33</v>
      </c>
      <c r="G4994">
        <v>9117.26</v>
      </c>
      <c r="H4994">
        <v>1</v>
      </c>
      <c r="I4994">
        <v>9117.26</v>
      </c>
      <c r="J4994">
        <v>4.4000000000000004</v>
      </c>
      <c r="K4994">
        <v>3248</v>
      </c>
      <c r="L4994" s="2">
        <v>45624</v>
      </c>
      <c r="O4994" t="str">
        <f>IF(ecommerce_10000[[#This Row],[Platform]]="Souq","sq",ecommerce_10000[[#This Row],[Platform]])</f>
        <v>Amazon</v>
      </c>
      <c r="P4994" t="str">
        <f>IF(E4994="Souq","sq",IF(E4994="Jumia","Jum",E4994))</f>
        <v>Amazon</v>
      </c>
      <c r="Q4994">
        <f>VLOOKUP(ecommerce_10000[[#This Row],[City]],F:I,4,FALSE)</f>
        <v>3665.44</v>
      </c>
      <c r="R4994" s="1">
        <f>SUMIF(C:C,ecommerce_10000[[#This Row],[Category]],I:I)</f>
        <v>31420413.200000018</v>
      </c>
      <c r="S4994" s="1">
        <f>SUMIFS(I:I,C:C,C4994)</f>
        <v>31420413.200000018</v>
      </c>
      <c r="T4994" s="1" t="str">
        <f>INDEX(F:F,MATCH(ecommerce_10000[[#This Row],[TotalAmount]],I:I,0))</f>
        <v>Dubai</v>
      </c>
    </row>
    <row r="4995" spans="1:20" x14ac:dyDescent="0.3">
      <c r="A4995" s="1" t="s">
        <v>5039</v>
      </c>
      <c r="B4995" s="1" t="s">
        <v>53</v>
      </c>
      <c r="C4995" s="1" t="s">
        <v>31</v>
      </c>
      <c r="D4995" s="1" t="s">
        <v>54</v>
      </c>
      <c r="E4995" s="1" t="s">
        <v>16</v>
      </c>
      <c r="F4995" s="1" t="s">
        <v>28</v>
      </c>
      <c r="G4995">
        <v>18957.89</v>
      </c>
      <c r="H4995">
        <v>4</v>
      </c>
      <c r="I4995">
        <v>75831.56</v>
      </c>
      <c r="J4995">
        <v>1.9</v>
      </c>
      <c r="K4995">
        <v>2601</v>
      </c>
      <c r="L4995" s="2">
        <v>45360</v>
      </c>
      <c r="O4995" t="str">
        <f>IF(ecommerce_10000[[#This Row],[Platform]]="Souq","sq",ecommerce_10000[[#This Row],[Platform]])</f>
        <v>sq</v>
      </c>
      <c r="P4995" t="str">
        <f>IF(E4995="Souq","sq",IF(E4995="Jumia","Jum",E4995))</f>
        <v>sq</v>
      </c>
      <c r="Q4995">
        <f>VLOOKUP(ecommerce_10000[[#This Row],[City]],F:I,4,FALSE)</f>
        <v>26648.76</v>
      </c>
      <c r="R4995" s="1">
        <f>SUMIF(C:C,ecommerce_10000[[#This Row],[Category]],I:I)</f>
        <v>57542997.559999913</v>
      </c>
      <c r="S4995" s="1">
        <f>SUMIFS(I:I,C:C,C4995)</f>
        <v>57542997.559999913</v>
      </c>
      <c r="T4995" s="1" t="str">
        <f>INDEX(F:F,MATCH(ecommerce_10000[[#This Row],[TotalAmount]],I:I,0))</f>
        <v>Casablanca</v>
      </c>
    </row>
    <row r="4996" spans="1:20" x14ac:dyDescent="0.3">
      <c r="A4996" s="1" t="s">
        <v>5040</v>
      </c>
      <c r="B4996" s="1" t="s">
        <v>53</v>
      </c>
      <c r="C4996" s="1" t="s">
        <v>31</v>
      </c>
      <c r="D4996" s="1" t="s">
        <v>54</v>
      </c>
      <c r="E4996" s="1" t="s">
        <v>47</v>
      </c>
      <c r="F4996" s="1" t="s">
        <v>28</v>
      </c>
      <c r="G4996">
        <v>11806.59</v>
      </c>
      <c r="H4996">
        <v>3</v>
      </c>
      <c r="I4996">
        <v>35419.769999999997</v>
      </c>
      <c r="J4996">
        <v>4.28</v>
      </c>
      <c r="K4996">
        <v>649</v>
      </c>
      <c r="L4996" s="2">
        <v>45332</v>
      </c>
      <c r="O4996" t="str">
        <f>IF(ecommerce_10000[[#This Row],[Platform]]="Souq","sq",ecommerce_10000[[#This Row],[Platform]])</f>
        <v>Amazon</v>
      </c>
      <c r="P4996" t="str">
        <f>IF(E4996="Souq","sq",IF(E4996="Jumia","Jum",E4996))</f>
        <v>Amazon</v>
      </c>
      <c r="Q4996">
        <f>VLOOKUP(ecommerce_10000[[#This Row],[City]],F:I,4,FALSE)</f>
        <v>26648.76</v>
      </c>
      <c r="R4996" s="1">
        <f>SUMIF(C:C,ecommerce_10000[[#This Row],[Category]],I:I)</f>
        <v>57542997.559999913</v>
      </c>
      <c r="S4996" s="1">
        <f>SUMIFS(I:I,C:C,C4996)</f>
        <v>57542997.559999913</v>
      </c>
      <c r="T4996" s="1" t="str">
        <f>INDEX(F:F,MATCH(ecommerce_10000[[#This Row],[TotalAmount]],I:I,0))</f>
        <v>Casablanca</v>
      </c>
    </row>
    <row r="4997" spans="1:20" x14ac:dyDescent="0.3">
      <c r="A4997" s="1" t="s">
        <v>5041</v>
      </c>
      <c r="B4997" s="1" t="s">
        <v>25</v>
      </c>
      <c r="C4997" s="1" t="s">
        <v>26</v>
      </c>
      <c r="D4997" s="1" t="s">
        <v>27</v>
      </c>
      <c r="E4997" s="1" t="s">
        <v>47</v>
      </c>
      <c r="F4997" s="1" t="s">
        <v>40</v>
      </c>
      <c r="G4997">
        <v>1972.73</v>
      </c>
      <c r="H4997">
        <v>3</v>
      </c>
      <c r="I4997">
        <v>5918.19</v>
      </c>
      <c r="J4997">
        <v>3.51</v>
      </c>
      <c r="K4997">
        <v>3556</v>
      </c>
      <c r="L4997" s="2">
        <v>45632</v>
      </c>
      <c r="O4997" t="str">
        <f>IF(ecommerce_10000[[#This Row],[Platform]]="Souq","sq",ecommerce_10000[[#This Row],[Platform]])</f>
        <v>Amazon</v>
      </c>
      <c r="P4997" t="str">
        <f>IF(E4997="Souq","sq",IF(E4997="Jumia","Jum",E4997))</f>
        <v>Amazon</v>
      </c>
      <c r="Q4997">
        <f>VLOOKUP(ecommerce_10000[[#This Row],[City]],F:I,4,FALSE)</f>
        <v>99349.3</v>
      </c>
      <c r="R4997" s="1">
        <f>SUMIF(C:C,ecommerce_10000[[#This Row],[Category]],I:I)</f>
        <v>29200970.130000021</v>
      </c>
      <c r="S4997" s="1">
        <f>SUMIFS(I:I,C:C,C4997)</f>
        <v>29200970.130000021</v>
      </c>
      <c r="T4997" s="1" t="str">
        <f>INDEX(F:F,MATCH(ecommerce_10000[[#This Row],[TotalAmount]],I:I,0))</f>
        <v>Riyadh</v>
      </c>
    </row>
    <row r="4998" spans="1:20" x14ac:dyDescent="0.3">
      <c r="A4998" s="1" t="s">
        <v>5042</v>
      </c>
      <c r="B4998" s="1" t="s">
        <v>53</v>
      </c>
      <c r="C4998" s="1" t="s">
        <v>31</v>
      </c>
      <c r="D4998" s="1" t="s">
        <v>54</v>
      </c>
      <c r="E4998" s="1" t="s">
        <v>16</v>
      </c>
      <c r="F4998" s="1" t="s">
        <v>33</v>
      </c>
      <c r="G4998">
        <v>3886.7</v>
      </c>
      <c r="H4998">
        <v>2</v>
      </c>
      <c r="I4998">
        <v>7773.4</v>
      </c>
      <c r="J4998">
        <v>3.39</v>
      </c>
      <c r="K4998">
        <v>477</v>
      </c>
      <c r="L4998" s="2">
        <v>45560</v>
      </c>
      <c r="O4998" t="str">
        <f>IF(ecommerce_10000[[#This Row],[Platform]]="Souq","sq",ecommerce_10000[[#This Row],[Platform]])</f>
        <v>sq</v>
      </c>
      <c r="P4998" t="str">
        <f>IF(E4998="Souq","sq",IF(E4998="Jumia","Jum",E4998))</f>
        <v>sq</v>
      </c>
      <c r="Q4998">
        <f>VLOOKUP(ecommerce_10000[[#This Row],[City]],F:I,4,FALSE)</f>
        <v>3665.44</v>
      </c>
      <c r="R4998" s="1">
        <f>SUMIF(C:C,ecommerce_10000[[#This Row],[Category]],I:I)</f>
        <v>57542997.559999913</v>
      </c>
      <c r="S4998" s="1">
        <f>SUMIFS(I:I,C:C,C4998)</f>
        <v>57542997.559999913</v>
      </c>
      <c r="T4998" s="1" t="str">
        <f>INDEX(F:F,MATCH(ecommerce_10000[[#This Row],[TotalAmount]],I:I,0))</f>
        <v>Dubai</v>
      </c>
    </row>
    <row r="4999" spans="1:20" x14ac:dyDescent="0.3">
      <c r="A4999" s="1" t="s">
        <v>5043</v>
      </c>
      <c r="B4999" s="1" t="s">
        <v>65</v>
      </c>
      <c r="C4999" s="1" t="s">
        <v>20</v>
      </c>
      <c r="D4999" s="1" t="s">
        <v>66</v>
      </c>
      <c r="E4999" s="1" t="s">
        <v>22</v>
      </c>
      <c r="F4999" s="1" t="s">
        <v>23</v>
      </c>
      <c r="G4999">
        <v>13632.6</v>
      </c>
      <c r="H4999">
        <v>5</v>
      </c>
      <c r="I4999">
        <v>68163</v>
      </c>
      <c r="J4999">
        <v>2.56</v>
      </c>
      <c r="K4999">
        <v>316</v>
      </c>
      <c r="L4999" s="2">
        <v>45403</v>
      </c>
      <c r="O4999" t="str">
        <f>IF(ecommerce_10000[[#This Row],[Platform]]="Souq","sq",ecommerce_10000[[#This Row],[Platform]])</f>
        <v>Jumia</v>
      </c>
      <c r="P4999" t="str">
        <f>IF(E4999="Souq","sq",IF(E4999="Jumia","Jum",E4999))</f>
        <v>Jum</v>
      </c>
      <c r="Q4999">
        <f>VLOOKUP(ecommerce_10000[[#This Row],[City]],F:I,4,FALSE)</f>
        <v>13290.4</v>
      </c>
      <c r="R4999" s="1">
        <f>SUMIF(C:C,ecommerce_10000[[#This Row],[Category]],I:I)</f>
        <v>91504159.730000004</v>
      </c>
      <c r="S4999" s="1">
        <f>SUMIFS(I:I,C:C,C4999)</f>
        <v>91504159.730000004</v>
      </c>
      <c r="T4999" s="1" t="str">
        <f>INDEX(F:F,MATCH(ecommerce_10000[[#This Row],[TotalAmount]],I:I,0))</f>
        <v>Alexandria</v>
      </c>
    </row>
    <row r="5000" spans="1:20" x14ac:dyDescent="0.3">
      <c r="A5000" s="1" t="s">
        <v>5044</v>
      </c>
      <c r="B5000" s="1" t="s">
        <v>35</v>
      </c>
      <c r="C5000" s="1" t="s">
        <v>14</v>
      </c>
      <c r="D5000" s="1" t="s">
        <v>36</v>
      </c>
      <c r="E5000" s="1" t="s">
        <v>22</v>
      </c>
      <c r="F5000" s="1" t="s">
        <v>62</v>
      </c>
      <c r="G5000">
        <v>9869.58</v>
      </c>
      <c r="H5000">
        <v>1</v>
      </c>
      <c r="I5000">
        <v>9869.58</v>
      </c>
      <c r="J5000">
        <v>2.44</v>
      </c>
      <c r="K5000">
        <v>4953</v>
      </c>
      <c r="L5000" s="2">
        <v>45414</v>
      </c>
      <c r="O5000" t="str">
        <f>IF(ecommerce_10000[[#This Row],[Platform]]="Souq","sq",ecommerce_10000[[#This Row],[Platform]])</f>
        <v>Jumia</v>
      </c>
      <c r="P5000" t="str">
        <f>IF(E5000="Souq","sq",IF(E5000="Jumia","Jum",E5000))</f>
        <v>Jum</v>
      </c>
      <c r="Q5000">
        <f>VLOOKUP(ecommerce_10000[[#This Row],[City]],F:I,4,FALSE)</f>
        <v>27872.98</v>
      </c>
      <c r="R5000" s="1">
        <f>SUMIF(C:C,ecommerce_10000[[#This Row],[Category]],I:I)</f>
        <v>92327183.770000085</v>
      </c>
      <c r="S5000" s="1">
        <f>SUMIFS(I:I,C:C,C5000)</f>
        <v>92327183.770000085</v>
      </c>
      <c r="T5000" s="1" t="str">
        <f>INDEX(F:F,MATCH(ecommerce_10000[[#This Row],[TotalAmount]],I:I,0))</f>
        <v>Giza</v>
      </c>
    </row>
    <row r="5001" spans="1:20" x14ac:dyDescent="0.3">
      <c r="A5001" s="1" t="s">
        <v>5045</v>
      </c>
      <c r="B5001" s="1" t="s">
        <v>65</v>
      </c>
      <c r="C5001" s="1" t="s">
        <v>20</v>
      </c>
      <c r="D5001" s="1" t="s">
        <v>66</v>
      </c>
      <c r="E5001" s="1" t="s">
        <v>16</v>
      </c>
      <c r="F5001" s="1" t="s">
        <v>62</v>
      </c>
      <c r="G5001">
        <v>14839.46</v>
      </c>
      <c r="H5001">
        <v>2</v>
      </c>
      <c r="I5001">
        <v>29678.92</v>
      </c>
      <c r="J5001">
        <v>2</v>
      </c>
      <c r="K5001">
        <v>3717</v>
      </c>
      <c r="L5001" s="2">
        <v>45455</v>
      </c>
      <c r="O5001" t="str">
        <f>IF(ecommerce_10000[[#This Row],[Platform]]="Souq","sq",ecommerce_10000[[#This Row],[Platform]])</f>
        <v>sq</v>
      </c>
      <c r="P5001" t="str">
        <f>IF(E5001="Souq","sq",IF(E5001="Jumia","Jum",E5001))</f>
        <v>sq</v>
      </c>
      <c r="Q5001">
        <f>VLOOKUP(ecommerce_10000[[#This Row],[City]],F:I,4,FALSE)</f>
        <v>27872.98</v>
      </c>
      <c r="R5001" s="1">
        <f>SUMIF(C:C,ecommerce_10000[[#This Row],[Category]],I:I)</f>
        <v>91504159.730000004</v>
      </c>
      <c r="S5001" s="1">
        <f>SUMIFS(I:I,C:C,C5001)</f>
        <v>91504159.730000004</v>
      </c>
      <c r="T5001" s="1" t="str">
        <f>INDEX(F:F,MATCH(ecommerce_10000[[#This Row],[TotalAmount]],I:I,0))</f>
        <v>Giza</v>
      </c>
    </row>
    <row r="5002" spans="1:20" x14ac:dyDescent="0.3">
      <c r="A5002" s="1" t="s">
        <v>5046</v>
      </c>
      <c r="B5002" s="1" t="s">
        <v>19</v>
      </c>
      <c r="C5002" s="1" t="s">
        <v>20</v>
      </c>
      <c r="D5002" s="1" t="s">
        <v>21</v>
      </c>
      <c r="E5002" s="1" t="s">
        <v>47</v>
      </c>
      <c r="F5002" s="1" t="s">
        <v>23</v>
      </c>
      <c r="G5002">
        <v>15895.04</v>
      </c>
      <c r="H5002">
        <v>4</v>
      </c>
      <c r="I5002">
        <v>63580.160000000003</v>
      </c>
      <c r="J5002">
        <v>3.64</v>
      </c>
      <c r="K5002">
        <v>851</v>
      </c>
      <c r="L5002" s="2">
        <v>45426</v>
      </c>
      <c r="O5002" t="str">
        <f>IF(ecommerce_10000[[#This Row],[Platform]]="Souq","sq",ecommerce_10000[[#This Row],[Platform]])</f>
        <v>Amazon</v>
      </c>
      <c r="P5002" t="str">
        <f>IF(E5002="Souq","sq",IF(E5002="Jumia","Jum",E5002))</f>
        <v>Amazon</v>
      </c>
      <c r="Q5002">
        <f>VLOOKUP(ecommerce_10000[[#This Row],[City]],F:I,4,FALSE)</f>
        <v>13290.4</v>
      </c>
      <c r="R5002" s="1">
        <f>SUMIF(C:C,ecommerce_10000[[#This Row],[Category]],I:I)</f>
        <v>91504159.730000004</v>
      </c>
      <c r="S5002" s="1">
        <f>SUMIFS(I:I,C:C,C5002)</f>
        <v>91504159.730000004</v>
      </c>
      <c r="T5002" s="1" t="str">
        <f>INDEX(F:F,MATCH(ecommerce_10000[[#This Row],[TotalAmount]],I:I,0))</f>
        <v>Alexandria</v>
      </c>
    </row>
    <row r="5003" spans="1:20" x14ac:dyDescent="0.3">
      <c r="A5003" s="1" t="s">
        <v>5047</v>
      </c>
      <c r="B5003" s="1" t="s">
        <v>53</v>
      </c>
      <c r="C5003" s="1" t="s">
        <v>31</v>
      </c>
      <c r="D5003" s="1" t="s">
        <v>54</v>
      </c>
      <c r="E5003" s="1" t="s">
        <v>47</v>
      </c>
      <c r="F5003" s="1" t="s">
        <v>17</v>
      </c>
      <c r="G5003">
        <v>12651.59</v>
      </c>
      <c r="H5003">
        <v>1</v>
      </c>
      <c r="I5003">
        <v>12651.59</v>
      </c>
      <c r="J5003">
        <v>3.73</v>
      </c>
      <c r="K5003">
        <v>490</v>
      </c>
      <c r="L5003" s="2">
        <v>45304</v>
      </c>
      <c r="O5003" t="str">
        <f>IF(ecommerce_10000[[#This Row],[Platform]]="Souq","sq",ecommerce_10000[[#This Row],[Platform]])</f>
        <v>Amazon</v>
      </c>
      <c r="P5003" t="str">
        <f>IF(E5003="Souq","sq",IF(E5003="Jumia","Jum",E5003))</f>
        <v>Amazon</v>
      </c>
      <c r="Q5003">
        <f>VLOOKUP(ecommerce_10000[[#This Row],[City]],F:I,4,FALSE)</f>
        <v>16284.02</v>
      </c>
      <c r="R5003" s="1">
        <f>SUMIF(C:C,ecommerce_10000[[#This Row],[Category]],I:I)</f>
        <v>57542997.559999913</v>
      </c>
      <c r="S5003" s="1">
        <f>SUMIFS(I:I,C:C,C5003)</f>
        <v>57542997.559999913</v>
      </c>
      <c r="T5003" s="1" t="str">
        <f>INDEX(F:F,MATCH(ecommerce_10000[[#This Row],[TotalAmount]],I:I,0))</f>
        <v>Cairo</v>
      </c>
    </row>
    <row r="5004" spans="1:20" x14ac:dyDescent="0.3">
      <c r="A5004" s="1" t="s">
        <v>5048</v>
      </c>
      <c r="B5004" s="1" t="s">
        <v>38</v>
      </c>
      <c r="C5004" s="1" t="s">
        <v>20</v>
      </c>
      <c r="D5004" s="1" t="s">
        <v>39</v>
      </c>
      <c r="E5004" s="1" t="s">
        <v>16</v>
      </c>
      <c r="F5004" s="1" t="s">
        <v>28</v>
      </c>
      <c r="G5004">
        <v>1964.04</v>
      </c>
      <c r="H5004">
        <v>2</v>
      </c>
      <c r="I5004">
        <v>3928.08</v>
      </c>
      <c r="J5004">
        <v>4.99</v>
      </c>
      <c r="K5004">
        <v>3279</v>
      </c>
      <c r="L5004" s="2">
        <v>45405</v>
      </c>
      <c r="O5004" t="str">
        <f>IF(ecommerce_10000[[#This Row],[Platform]]="Souq","sq",ecommerce_10000[[#This Row],[Platform]])</f>
        <v>sq</v>
      </c>
      <c r="P5004" t="str">
        <f>IF(E5004="Souq","sq",IF(E5004="Jumia","Jum",E5004))</f>
        <v>sq</v>
      </c>
      <c r="Q5004">
        <f>VLOOKUP(ecommerce_10000[[#This Row],[City]],F:I,4,FALSE)</f>
        <v>26648.76</v>
      </c>
      <c r="R5004" s="1">
        <f>SUMIF(C:C,ecommerce_10000[[#This Row],[Category]],I:I)</f>
        <v>91504159.730000004</v>
      </c>
      <c r="S5004" s="1">
        <f>SUMIFS(I:I,C:C,C5004)</f>
        <v>91504159.730000004</v>
      </c>
      <c r="T5004" s="1" t="str">
        <f>INDEX(F:F,MATCH(ecommerce_10000[[#This Row],[TotalAmount]],I:I,0))</f>
        <v>Casablanca</v>
      </c>
    </row>
    <row r="5005" spans="1:20" x14ac:dyDescent="0.3">
      <c r="A5005" s="1" t="s">
        <v>5049</v>
      </c>
      <c r="B5005" s="1" t="s">
        <v>19</v>
      </c>
      <c r="C5005" s="1" t="s">
        <v>20</v>
      </c>
      <c r="D5005" s="1" t="s">
        <v>21</v>
      </c>
      <c r="E5005" s="1" t="s">
        <v>16</v>
      </c>
      <c r="F5005" s="1" t="s">
        <v>23</v>
      </c>
      <c r="G5005">
        <v>11794.64</v>
      </c>
      <c r="H5005">
        <v>3</v>
      </c>
      <c r="I5005">
        <v>35383.919999999998</v>
      </c>
      <c r="J5005">
        <v>4.79</v>
      </c>
      <c r="K5005">
        <v>1046</v>
      </c>
      <c r="L5005" s="2">
        <v>45447</v>
      </c>
      <c r="O5005" t="str">
        <f>IF(ecommerce_10000[[#This Row],[Platform]]="Souq","sq",ecommerce_10000[[#This Row],[Platform]])</f>
        <v>sq</v>
      </c>
      <c r="P5005" t="str">
        <f>IF(E5005="Souq","sq",IF(E5005="Jumia","Jum",E5005))</f>
        <v>sq</v>
      </c>
      <c r="Q5005">
        <f>VLOOKUP(ecommerce_10000[[#This Row],[City]],F:I,4,FALSE)</f>
        <v>13290.4</v>
      </c>
      <c r="R5005" s="1">
        <f>SUMIF(C:C,ecommerce_10000[[#This Row],[Category]],I:I)</f>
        <v>91504159.730000004</v>
      </c>
      <c r="S5005" s="1">
        <f>SUMIFS(I:I,C:C,C5005)</f>
        <v>91504159.730000004</v>
      </c>
      <c r="T5005" s="1" t="str">
        <f>INDEX(F:F,MATCH(ecommerce_10000[[#This Row],[TotalAmount]],I:I,0))</f>
        <v>Alexandria</v>
      </c>
    </row>
    <row r="5006" spans="1:20" x14ac:dyDescent="0.3">
      <c r="A5006" s="1" t="s">
        <v>5050</v>
      </c>
      <c r="B5006" s="1" t="s">
        <v>25</v>
      </c>
      <c r="C5006" s="1" t="s">
        <v>26</v>
      </c>
      <c r="D5006" s="1" t="s">
        <v>27</v>
      </c>
      <c r="E5006" s="1" t="s">
        <v>47</v>
      </c>
      <c r="F5006" s="1" t="s">
        <v>33</v>
      </c>
      <c r="G5006">
        <v>8824.32</v>
      </c>
      <c r="H5006">
        <v>4</v>
      </c>
      <c r="I5006">
        <v>35297.279999999999</v>
      </c>
      <c r="J5006">
        <v>3.54</v>
      </c>
      <c r="K5006">
        <v>740</v>
      </c>
      <c r="L5006" s="2">
        <v>45333</v>
      </c>
      <c r="O5006" t="str">
        <f>IF(ecommerce_10000[[#This Row],[Platform]]="Souq","sq",ecommerce_10000[[#This Row],[Platform]])</f>
        <v>Amazon</v>
      </c>
      <c r="P5006" t="str">
        <f>IF(E5006="Souq","sq",IF(E5006="Jumia","Jum",E5006))</f>
        <v>Amazon</v>
      </c>
      <c r="Q5006">
        <f>VLOOKUP(ecommerce_10000[[#This Row],[City]],F:I,4,FALSE)</f>
        <v>3665.44</v>
      </c>
      <c r="R5006" s="1">
        <f>SUMIF(C:C,ecommerce_10000[[#This Row],[Category]],I:I)</f>
        <v>29200970.130000021</v>
      </c>
      <c r="S5006" s="1">
        <f>SUMIFS(I:I,C:C,C5006)</f>
        <v>29200970.130000021</v>
      </c>
      <c r="T5006" s="1" t="str">
        <f>INDEX(F:F,MATCH(ecommerce_10000[[#This Row],[TotalAmount]],I:I,0))</f>
        <v>Dubai</v>
      </c>
    </row>
    <row r="5007" spans="1:20" x14ac:dyDescent="0.3">
      <c r="A5007" s="1" t="s">
        <v>5051</v>
      </c>
      <c r="B5007" s="1" t="s">
        <v>25</v>
      </c>
      <c r="C5007" s="1" t="s">
        <v>26</v>
      </c>
      <c r="D5007" s="1" t="s">
        <v>27</v>
      </c>
      <c r="E5007" s="1" t="s">
        <v>16</v>
      </c>
      <c r="F5007" s="1" t="s">
        <v>62</v>
      </c>
      <c r="G5007">
        <v>1370.15</v>
      </c>
      <c r="H5007">
        <v>5</v>
      </c>
      <c r="I5007">
        <v>6850.75</v>
      </c>
      <c r="J5007">
        <v>2.34</v>
      </c>
      <c r="K5007">
        <v>4604</v>
      </c>
      <c r="L5007" s="2">
        <v>45426</v>
      </c>
      <c r="O5007" t="str">
        <f>IF(ecommerce_10000[[#This Row],[Platform]]="Souq","sq",ecommerce_10000[[#This Row],[Platform]])</f>
        <v>sq</v>
      </c>
      <c r="P5007" t="str">
        <f>IF(E5007="Souq","sq",IF(E5007="Jumia","Jum",E5007))</f>
        <v>sq</v>
      </c>
      <c r="Q5007">
        <f>VLOOKUP(ecommerce_10000[[#This Row],[City]],F:I,4,FALSE)</f>
        <v>27872.98</v>
      </c>
      <c r="R5007" s="1">
        <f>SUMIF(C:C,ecommerce_10000[[#This Row],[Category]],I:I)</f>
        <v>29200970.130000021</v>
      </c>
      <c r="S5007" s="1">
        <f>SUMIFS(I:I,C:C,C5007)</f>
        <v>29200970.130000021</v>
      </c>
      <c r="T5007" s="1" t="str">
        <f>INDEX(F:F,MATCH(ecommerce_10000[[#This Row],[TotalAmount]],I:I,0))</f>
        <v>Giza</v>
      </c>
    </row>
    <row r="5008" spans="1:20" x14ac:dyDescent="0.3">
      <c r="A5008" s="1" t="s">
        <v>5052</v>
      </c>
      <c r="B5008" s="1" t="s">
        <v>38</v>
      </c>
      <c r="C5008" s="1" t="s">
        <v>20</v>
      </c>
      <c r="D5008" s="1" t="s">
        <v>39</v>
      </c>
      <c r="E5008" s="1" t="s">
        <v>22</v>
      </c>
      <c r="F5008" s="1" t="s">
        <v>33</v>
      </c>
      <c r="G5008">
        <v>11942.17</v>
      </c>
      <c r="H5008">
        <v>3</v>
      </c>
      <c r="I5008">
        <v>35826.51</v>
      </c>
      <c r="J5008">
        <v>4.05</v>
      </c>
      <c r="K5008">
        <v>1634</v>
      </c>
      <c r="L5008" s="2">
        <v>45534</v>
      </c>
      <c r="O5008" t="str">
        <f>IF(ecommerce_10000[[#This Row],[Platform]]="Souq","sq",ecommerce_10000[[#This Row],[Platform]])</f>
        <v>Jumia</v>
      </c>
      <c r="P5008" t="str">
        <f>IF(E5008="Souq","sq",IF(E5008="Jumia","Jum",E5008))</f>
        <v>Jum</v>
      </c>
      <c r="Q5008">
        <f>VLOOKUP(ecommerce_10000[[#This Row],[City]],F:I,4,FALSE)</f>
        <v>3665.44</v>
      </c>
      <c r="R5008" s="1">
        <f>SUMIF(C:C,ecommerce_10000[[#This Row],[Category]],I:I)</f>
        <v>91504159.730000004</v>
      </c>
      <c r="S5008" s="1">
        <f>SUMIFS(I:I,C:C,C5008)</f>
        <v>91504159.730000004</v>
      </c>
      <c r="T5008" s="1" t="str">
        <f>INDEX(F:F,MATCH(ecommerce_10000[[#This Row],[TotalAmount]],I:I,0))</f>
        <v>Dubai</v>
      </c>
    </row>
    <row r="5009" spans="1:20" x14ac:dyDescent="0.3">
      <c r="A5009" s="1" t="s">
        <v>5053</v>
      </c>
      <c r="B5009" s="1" t="s">
        <v>13</v>
      </c>
      <c r="C5009" s="1" t="s">
        <v>14</v>
      </c>
      <c r="D5009" s="1" t="s">
        <v>15</v>
      </c>
      <c r="E5009" s="1" t="s">
        <v>16</v>
      </c>
      <c r="F5009" s="1" t="s">
        <v>28</v>
      </c>
      <c r="G5009">
        <v>4944.3500000000004</v>
      </c>
      <c r="H5009">
        <v>2</v>
      </c>
      <c r="I5009">
        <v>9888.7000000000007</v>
      </c>
      <c r="J5009">
        <v>1.84</v>
      </c>
      <c r="K5009">
        <v>4996</v>
      </c>
      <c r="L5009" s="2">
        <v>45555</v>
      </c>
      <c r="O5009" t="str">
        <f>IF(ecommerce_10000[[#This Row],[Platform]]="Souq","sq",ecommerce_10000[[#This Row],[Platform]])</f>
        <v>sq</v>
      </c>
      <c r="P5009" t="str">
        <f>IF(E5009="Souq","sq",IF(E5009="Jumia","Jum",E5009))</f>
        <v>sq</v>
      </c>
      <c r="Q5009">
        <f>VLOOKUP(ecommerce_10000[[#This Row],[City]],F:I,4,FALSE)</f>
        <v>26648.76</v>
      </c>
      <c r="R5009" s="1">
        <f>SUMIF(C:C,ecommerce_10000[[#This Row],[Category]],I:I)</f>
        <v>92327183.770000085</v>
      </c>
      <c r="S5009" s="1">
        <f>SUMIFS(I:I,C:C,C5009)</f>
        <v>92327183.770000085</v>
      </c>
      <c r="T5009" s="1" t="str">
        <f>INDEX(F:F,MATCH(ecommerce_10000[[#This Row],[TotalAmount]],I:I,0))</f>
        <v>Casablanca</v>
      </c>
    </row>
    <row r="5010" spans="1:20" x14ac:dyDescent="0.3">
      <c r="A5010" s="1" t="s">
        <v>5054</v>
      </c>
      <c r="B5010" s="1" t="s">
        <v>65</v>
      </c>
      <c r="C5010" s="1" t="s">
        <v>20</v>
      </c>
      <c r="D5010" s="1" t="s">
        <v>66</v>
      </c>
      <c r="E5010" s="1" t="s">
        <v>16</v>
      </c>
      <c r="F5010" s="1" t="s">
        <v>17</v>
      </c>
      <c r="G5010">
        <v>14428.9</v>
      </c>
      <c r="H5010">
        <v>5</v>
      </c>
      <c r="I5010">
        <v>72144.5</v>
      </c>
      <c r="J5010">
        <v>1.7</v>
      </c>
      <c r="K5010">
        <v>3462</v>
      </c>
      <c r="L5010" s="2">
        <v>45471</v>
      </c>
      <c r="O5010" t="str">
        <f>IF(ecommerce_10000[[#This Row],[Platform]]="Souq","sq",ecommerce_10000[[#This Row],[Platform]])</f>
        <v>sq</v>
      </c>
      <c r="P5010" t="str">
        <f>IF(E5010="Souq","sq",IF(E5010="Jumia","Jum",E5010))</f>
        <v>sq</v>
      </c>
      <c r="Q5010">
        <f>VLOOKUP(ecommerce_10000[[#This Row],[City]],F:I,4,FALSE)</f>
        <v>16284.02</v>
      </c>
      <c r="R5010" s="1">
        <f>SUMIF(C:C,ecommerce_10000[[#This Row],[Category]],I:I)</f>
        <v>91504159.730000004</v>
      </c>
      <c r="S5010" s="1">
        <f>SUMIFS(I:I,C:C,C5010)</f>
        <v>91504159.730000004</v>
      </c>
      <c r="T5010" s="1" t="str">
        <f>INDEX(F:F,MATCH(ecommerce_10000[[#This Row],[TotalAmount]],I:I,0))</f>
        <v>Cairo</v>
      </c>
    </row>
    <row r="5011" spans="1:20" x14ac:dyDescent="0.3">
      <c r="A5011" s="1" t="s">
        <v>5055</v>
      </c>
      <c r="B5011" s="1" t="s">
        <v>49</v>
      </c>
      <c r="C5011" s="1" t="s">
        <v>14</v>
      </c>
      <c r="D5011" s="1" t="s">
        <v>50</v>
      </c>
      <c r="E5011" s="1" t="s">
        <v>47</v>
      </c>
      <c r="F5011" s="1" t="s">
        <v>23</v>
      </c>
      <c r="G5011">
        <v>16193.64</v>
      </c>
      <c r="H5011">
        <v>1</v>
      </c>
      <c r="I5011">
        <v>16193.64</v>
      </c>
      <c r="J5011">
        <v>1.84</v>
      </c>
      <c r="K5011">
        <v>2402</v>
      </c>
      <c r="L5011" s="2">
        <v>45482</v>
      </c>
      <c r="O5011" t="str">
        <f>IF(ecommerce_10000[[#This Row],[Platform]]="Souq","sq",ecommerce_10000[[#This Row],[Platform]])</f>
        <v>Amazon</v>
      </c>
      <c r="P5011" t="str">
        <f>IF(E5011="Souq","sq",IF(E5011="Jumia","Jum",E5011))</f>
        <v>Amazon</v>
      </c>
      <c r="Q5011">
        <f>VLOOKUP(ecommerce_10000[[#This Row],[City]],F:I,4,FALSE)</f>
        <v>13290.4</v>
      </c>
      <c r="R5011" s="1">
        <f>SUMIF(C:C,ecommerce_10000[[#This Row],[Category]],I:I)</f>
        <v>92327183.770000085</v>
      </c>
      <c r="S5011" s="1">
        <f>SUMIFS(I:I,C:C,C5011)</f>
        <v>92327183.770000085</v>
      </c>
      <c r="T5011" s="1" t="str">
        <f>INDEX(F:F,MATCH(ecommerce_10000[[#This Row],[TotalAmount]],I:I,0))</f>
        <v>Alexandria</v>
      </c>
    </row>
    <row r="5012" spans="1:20" x14ac:dyDescent="0.3">
      <c r="A5012" s="1" t="s">
        <v>5056</v>
      </c>
      <c r="B5012" s="1" t="s">
        <v>38</v>
      </c>
      <c r="C5012" s="1" t="s">
        <v>20</v>
      </c>
      <c r="D5012" s="1" t="s">
        <v>39</v>
      </c>
      <c r="E5012" s="1" t="s">
        <v>22</v>
      </c>
      <c r="F5012" s="1" t="s">
        <v>28</v>
      </c>
      <c r="G5012">
        <v>11816.54</v>
      </c>
      <c r="H5012">
        <v>4</v>
      </c>
      <c r="I5012">
        <v>47266.16</v>
      </c>
      <c r="J5012">
        <v>4.97</v>
      </c>
      <c r="K5012">
        <v>348</v>
      </c>
      <c r="L5012" s="2">
        <v>45603</v>
      </c>
      <c r="O5012" t="str">
        <f>IF(ecommerce_10000[[#This Row],[Platform]]="Souq","sq",ecommerce_10000[[#This Row],[Platform]])</f>
        <v>Jumia</v>
      </c>
      <c r="P5012" t="str">
        <f>IF(E5012="Souq","sq",IF(E5012="Jumia","Jum",E5012))</f>
        <v>Jum</v>
      </c>
      <c r="Q5012">
        <f>VLOOKUP(ecommerce_10000[[#This Row],[City]],F:I,4,FALSE)</f>
        <v>26648.76</v>
      </c>
      <c r="R5012" s="1">
        <f>SUMIF(C:C,ecommerce_10000[[#This Row],[Category]],I:I)</f>
        <v>91504159.730000004</v>
      </c>
      <c r="S5012" s="1">
        <f>SUMIFS(I:I,C:C,C5012)</f>
        <v>91504159.730000004</v>
      </c>
      <c r="T5012" s="1" t="str">
        <f>INDEX(F:F,MATCH(ecommerce_10000[[#This Row],[TotalAmount]],I:I,0))</f>
        <v>Casablanca</v>
      </c>
    </row>
    <row r="5013" spans="1:20" x14ac:dyDescent="0.3">
      <c r="A5013" s="1" t="s">
        <v>5057</v>
      </c>
      <c r="B5013" s="1" t="s">
        <v>19</v>
      </c>
      <c r="C5013" s="1" t="s">
        <v>20</v>
      </c>
      <c r="D5013" s="1" t="s">
        <v>21</v>
      </c>
      <c r="E5013" s="1" t="s">
        <v>22</v>
      </c>
      <c r="F5013" s="1" t="s">
        <v>33</v>
      </c>
      <c r="G5013">
        <v>4362.8599999999997</v>
      </c>
      <c r="H5013">
        <v>2</v>
      </c>
      <c r="I5013">
        <v>8725.7199999999993</v>
      </c>
      <c r="J5013">
        <v>1.22</v>
      </c>
      <c r="K5013">
        <v>4611</v>
      </c>
      <c r="L5013" s="2">
        <v>45569</v>
      </c>
      <c r="O5013" t="str">
        <f>IF(ecommerce_10000[[#This Row],[Platform]]="Souq","sq",ecommerce_10000[[#This Row],[Platform]])</f>
        <v>Jumia</v>
      </c>
      <c r="P5013" t="str">
        <f>IF(E5013="Souq","sq",IF(E5013="Jumia","Jum",E5013))</f>
        <v>Jum</v>
      </c>
      <c r="Q5013">
        <f>VLOOKUP(ecommerce_10000[[#This Row],[City]],F:I,4,FALSE)</f>
        <v>3665.44</v>
      </c>
      <c r="R5013" s="1">
        <f>SUMIF(C:C,ecommerce_10000[[#This Row],[Category]],I:I)</f>
        <v>91504159.730000004</v>
      </c>
      <c r="S5013" s="1">
        <f>SUMIFS(I:I,C:C,C5013)</f>
        <v>91504159.730000004</v>
      </c>
      <c r="T5013" s="1" t="str">
        <f>INDEX(F:F,MATCH(ecommerce_10000[[#This Row],[TotalAmount]],I:I,0))</f>
        <v>Dubai</v>
      </c>
    </row>
    <row r="5014" spans="1:20" x14ac:dyDescent="0.3">
      <c r="A5014" s="1" t="s">
        <v>5058</v>
      </c>
      <c r="B5014" s="1" t="s">
        <v>35</v>
      </c>
      <c r="C5014" s="1" t="s">
        <v>14</v>
      </c>
      <c r="D5014" s="1" t="s">
        <v>36</v>
      </c>
      <c r="E5014" s="1" t="s">
        <v>22</v>
      </c>
      <c r="F5014" s="1" t="s">
        <v>17</v>
      </c>
      <c r="G5014">
        <v>17049.21</v>
      </c>
      <c r="H5014">
        <v>1</v>
      </c>
      <c r="I5014">
        <v>17049.21</v>
      </c>
      <c r="J5014">
        <v>1.81</v>
      </c>
      <c r="K5014">
        <v>3513</v>
      </c>
      <c r="L5014" s="2">
        <v>45473</v>
      </c>
      <c r="O5014" t="str">
        <f>IF(ecommerce_10000[[#This Row],[Platform]]="Souq","sq",ecommerce_10000[[#This Row],[Platform]])</f>
        <v>Jumia</v>
      </c>
      <c r="P5014" t="str">
        <f>IF(E5014="Souq","sq",IF(E5014="Jumia","Jum",E5014))</f>
        <v>Jum</v>
      </c>
      <c r="Q5014">
        <f>VLOOKUP(ecommerce_10000[[#This Row],[City]],F:I,4,FALSE)</f>
        <v>16284.02</v>
      </c>
      <c r="R5014" s="1">
        <f>SUMIF(C:C,ecommerce_10000[[#This Row],[Category]],I:I)</f>
        <v>92327183.770000085</v>
      </c>
      <c r="S5014" s="1">
        <f>SUMIFS(I:I,C:C,C5014)</f>
        <v>92327183.770000085</v>
      </c>
      <c r="T5014" s="1" t="str">
        <f>INDEX(F:F,MATCH(ecommerce_10000[[#This Row],[TotalAmount]],I:I,0))</f>
        <v>Cairo</v>
      </c>
    </row>
    <row r="5015" spans="1:20" x14ac:dyDescent="0.3">
      <c r="A5015" s="1" t="s">
        <v>5059</v>
      </c>
      <c r="B5015" s="1" t="s">
        <v>30</v>
      </c>
      <c r="C5015" s="1" t="s">
        <v>31</v>
      </c>
      <c r="D5015" s="1" t="s">
        <v>32</v>
      </c>
      <c r="E5015" s="1" t="s">
        <v>47</v>
      </c>
      <c r="F5015" s="1" t="s">
        <v>28</v>
      </c>
      <c r="G5015">
        <v>1037.43</v>
      </c>
      <c r="H5015">
        <v>5</v>
      </c>
      <c r="I5015">
        <v>5187.1499999999996</v>
      </c>
      <c r="J5015">
        <v>3.29</v>
      </c>
      <c r="K5015">
        <v>3540</v>
      </c>
      <c r="L5015" s="2">
        <v>45461</v>
      </c>
      <c r="O5015" t="str">
        <f>IF(ecommerce_10000[[#This Row],[Platform]]="Souq","sq",ecommerce_10000[[#This Row],[Platform]])</f>
        <v>Amazon</v>
      </c>
      <c r="P5015" t="str">
        <f>IF(E5015="Souq","sq",IF(E5015="Jumia","Jum",E5015))</f>
        <v>Amazon</v>
      </c>
      <c r="Q5015">
        <f>VLOOKUP(ecommerce_10000[[#This Row],[City]],F:I,4,FALSE)</f>
        <v>26648.76</v>
      </c>
      <c r="R5015" s="1">
        <f>SUMIF(C:C,ecommerce_10000[[#This Row],[Category]],I:I)</f>
        <v>57542997.559999913</v>
      </c>
      <c r="S5015" s="1">
        <f>SUMIFS(I:I,C:C,C5015)</f>
        <v>57542997.559999913</v>
      </c>
      <c r="T5015" s="1" t="str">
        <f>INDEX(F:F,MATCH(ecommerce_10000[[#This Row],[TotalAmount]],I:I,0))</f>
        <v>Casablanca</v>
      </c>
    </row>
    <row r="5016" spans="1:20" x14ac:dyDescent="0.3">
      <c r="A5016" s="1" t="s">
        <v>5060</v>
      </c>
      <c r="B5016" s="1" t="s">
        <v>49</v>
      </c>
      <c r="C5016" s="1" t="s">
        <v>14</v>
      </c>
      <c r="D5016" s="1" t="s">
        <v>50</v>
      </c>
      <c r="E5016" s="1" t="s">
        <v>22</v>
      </c>
      <c r="F5016" s="1" t="s">
        <v>17</v>
      </c>
      <c r="G5016">
        <v>12958.93</v>
      </c>
      <c r="H5016">
        <v>5</v>
      </c>
      <c r="I5016">
        <v>64794.65</v>
      </c>
      <c r="J5016">
        <v>3.63</v>
      </c>
      <c r="K5016">
        <v>4450</v>
      </c>
      <c r="L5016" s="2">
        <v>45317</v>
      </c>
      <c r="O5016" t="str">
        <f>IF(ecommerce_10000[[#This Row],[Platform]]="Souq","sq",ecommerce_10000[[#This Row],[Platform]])</f>
        <v>Jumia</v>
      </c>
      <c r="P5016" t="str">
        <f>IF(E5016="Souq","sq",IF(E5016="Jumia","Jum",E5016))</f>
        <v>Jum</v>
      </c>
      <c r="Q5016">
        <f>VLOOKUP(ecommerce_10000[[#This Row],[City]],F:I,4,FALSE)</f>
        <v>16284.02</v>
      </c>
      <c r="R5016" s="1">
        <f>SUMIF(C:C,ecommerce_10000[[#This Row],[Category]],I:I)</f>
        <v>92327183.770000085</v>
      </c>
      <c r="S5016" s="1">
        <f>SUMIFS(I:I,C:C,C5016)</f>
        <v>92327183.770000085</v>
      </c>
      <c r="T5016" s="1" t="str">
        <f>INDEX(F:F,MATCH(ecommerce_10000[[#This Row],[TotalAmount]],I:I,0))</f>
        <v>Cairo</v>
      </c>
    </row>
    <row r="5017" spans="1:20" x14ac:dyDescent="0.3">
      <c r="A5017" s="1" t="s">
        <v>5061</v>
      </c>
      <c r="B5017" s="1" t="s">
        <v>35</v>
      </c>
      <c r="C5017" s="1" t="s">
        <v>14</v>
      </c>
      <c r="D5017" s="1" t="s">
        <v>36</v>
      </c>
      <c r="E5017" s="1" t="s">
        <v>47</v>
      </c>
      <c r="F5017" s="1" t="s">
        <v>62</v>
      </c>
      <c r="G5017">
        <v>10576.44</v>
      </c>
      <c r="H5017">
        <v>1</v>
      </c>
      <c r="I5017">
        <v>10576.44</v>
      </c>
      <c r="J5017">
        <v>2.2200000000000002</v>
      </c>
      <c r="K5017">
        <v>4215</v>
      </c>
      <c r="L5017" s="2">
        <v>45651</v>
      </c>
      <c r="O5017" t="str">
        <f>IF(ecommerce_10000[[#This Row],[Platform]]="Souq","sq",ecommerce_10000[[#This Row],[Platform]])</f>
        <v>Amazon</v>
      </c>
      <c r="P5017" t="str">
        <f>IF(E5017="Souq","sq",IF(E5017="Jumia","Jum",E5017))</f>
        <v>Amazon</v>
      </c>
      <c r="Q5017">
        <f>VLOOKUP(ecommerce_10000[[#This Row],[City]],F:I,4,FALSE)</f>
        <v>27872.98</v>
      </c>
      <c r="R5017" s="1">
        <f>SUMIF(C:C,ecommerce_10000[[#This Row],[Category]],I:I)</f>
        <v>92327183.770000085</v>
      </c>
      <c r="S5017" s="1">
        <f>SUMIFS(I:I,C:C,C5017)</f>
        <v>92327183.770000085</v>
      </c>
      <c r="T5017" s="1" t="str">
        <f>INDEX(F:F,MATCH(ecommerce_10000[[#This Row],[TotalAmount]],I:I,0))</f>
        <v>Giza</v>
      </c>
    </row>
    <row r="5018" spans="1:20" x14ac:dyDescent="0.3">
      <c r="A5018" s="1" t="s">
        <v>5062</v>
      </c>
      <c r="B5018" s="1" t="s">
        <v>43</v>
      </c>
      <c r="C5018" s="1" t="s">
        <v>44</v>
      </c>
      <c r="D5018" s="1" t="s">
        <v>45</v>
      </c>
      <c r="E5018" s="1" t="s">
        <v>47</v>
      </c>
      <c r="F5018" s="1" t="s">
        <v>23</v>
      </c>
      <c r="G5018">
        <v>8173.94</v>
      </c>
      <c r="H5018">
        <v>4</v>
      </c>
      <c r="I5018">
        <v>32695.759999999998</v>
      </c>
      <c r="J5018">
        <v>4.1900000000000004</v>
      </c>
      <c r="K5018">
        <v>2090</v>
      </c>
      <c r="L5018" s="2">
        <v>45409</v>
      </c>
      <c r="O5018" t="str">
        <f>IF(ecommerce_10000[[#This Row],[Platform]]="Souq","sq",ecommerce_10000[[#This Row],[Platform]])</f>
        <v>Amazon</v>
      </c>
      <c r="P5018" t="str">
        <f>IF(E5018="Souq","sq",IF(E5018="Jumia","Jum",E5018))</f>
        <v>Amazon</v>
      </c>
      <c r="Q5018">
        <f>VLOOKUP(ecommerce_10000[[#This Row],[City]],F:I,4,FALSE)</f>
        <v>13290.4</v>
      </c>
      <c r="R5018" s="1">
        <f>SUMIF(C:C,ecommerce_10000[[#This Row],[Category]],I:I)</f>
        <v>31420413.200000018</v>
      </c>
      <c r="S5018" s="1">
        <f>SUMIFS(I:I,C:C,C5018)</f>
        <v>31420413.200000018</v>
      </c>
      <c r="T5018" s="1" t="str">
        <f>INDEX(F:F,MATCH(ecommerce_10000[[#This Row],[TotalAmount]],I:I,0))</f>
        <v>Alexandria</v>
      </c>
    </row>
    <row r="5019" spans="1:20" x14ac:dyDescent="0.3">
      <c r="A5019" s="1" t="s">
        <v>5063</v>
      </c>
      <c r="B5019" s="1" t="s">
        <v>43</v>
      </c>
      <c r="C5019" s="1" t="s">
        <v>44</v>
      </c>
      <c r="D5019" s="1" t="s">
        <v>45</v>
      </c>
      <c r="E5019" s="1" t="s">
        <v>16</v>
      </c>
      <c r="F5019" s="1" t="s">
        <v>33</v>
      </c>
      <c r="G5019">
        <v>15981.21</v>
      </c>
      <c r="H5019">
        <v>4</v>
      </c>
      <c r="I5019">
        <v>63924.84</v>
      </c>
      <c r="J5019">
        <v>4.1900000000000004</v>
      </c>
      <c r="K5019">
        <v>2412</v>
      </c>
      <c r="L5019" s="2">
        <v>45392</v>
      </c>
      <c r="O5019" t="str">
        <f>IF(ecommerce_10000[[#This Row],[Platform]]="Souq","sq",ecommerce_10000[[#This Row],[Platform]])</f>
        <v>sq</v>
      </c>
      <c r="P5019" t="str">
        <f>IF(E5019="Souq","sq",IF(E5019="Jumia","Jum",E5019))</f>
        <v>sq</v>
      </c>
      <c r="Q5019">
        <f>VLOOKUP(ecommerce_10000[[#This Row],[City]],F:I,4,FALSE)</f>
        <v>3665.44</v>
      </c>
      <c r="R5019" s="1">
        <f>SUMIF(C:C,ecommerce_10000[[#This Row],[Category]],I:I)</f>
        <v>31420413.200000018</v>
      </c>
      <c r="S5019" s="1">
        <f>SUMIFS(I:I,C:C,C5019)</f>
        <v>31420413.200000018</v>
      </c>
      <c r="T5019" s="1" t="str">
        <f>INDEX(F:F,MATCH(ecommerce_10000[[#This Row],[TotalAmount]],I:I,0))</f>
        <v>Dubai</v>
      </c>
    </row>
    <row r="5020" spans="1:20" x14ac:dyDescent="0.3">
      <c r="A5020" s="1" t="s">
        <v>5064</v>
      </c>
      <c r="B5020" s="1" t="s">
        <v>43</v>
      </c>
      <c r="C5020" s="1" t="s">
        <v>44</v>
      </c>
      <c r="D5020" s="1" t="s">
        <v>45</v>
      </c>
      <c r="E5020" s="1" t="s">
        <v>47</v>
      </c>
      <c r="F5020" s="1" t="s">
        <v>62</v>
      </c>
      <c r="G5020">
        <v>16344.09</v>
      </c>
      <c r="H5020">
        <v>4</v>
      </c>
      <c r="I5020">
        <v>65376.36</v>
      </c>
      <c r="J5020">
        <v>4.9400000000000004</v>
      </c>
      <c r="K5020">
        <v>1574</v>
      </c>
      <c r="L5020" s="2">
        <v>45421</v>
      </c>
      <c r="O5020" t="str">
        <f>IF(ecommerce_10000[[#This Row],[Platform]]="Souq","sq",ecommerce_10000[[#This Row],[Platform]])</f>
        <v>Amazon</v>
      </c>
      <c r="P5020" t="str">
        <f>IF(E5020="Souq","sq",IF(E5020="Jumia","Jum",E5020))</f>
        <v>Amazon</v>
      </c>
      <c r="Q5020">
        <f>VLOOKUP(ecommerce_10000[[#This Row],[City]],F:I,4,FALSE)</f>
        <v>27872.98</v>
      </c>
      <c r="R5020" s="1">
        <f>SUMIF(C:C,ecommerce_10000[[#This Row],[Category]],I:I)</f>
        <v>31420413.200000018</v>
      </c>
      <c r="S5020" s="1">
        <f>SUMIFS(I:I,C:C,C5020)</f>
        <v>31420413.200000018</v>
      </c>
      <c r="T5020" s="1" t="str">
        <f>INDEX(F:F,MATCH(ecommerce_10000[[#This Row],[TotalAmount]],I:I,0))</f>
        <v>Giza</v>
      </c>
    </row>
    <row r="5021" spans="1:20" x14ac:dyDescent="0.3">
      <c r="A5021" s="1" t="s">
        <v>5065</v>
      </c>
      <c r="B5021" s="1" t="s">
        <v>30</v>
      </c>
      <c r="C5021" s="1" t="s">
        <v>31</v>
      </c>
      <c r="D5021" s="1" t="s">
        <v>32</v>
      </c>
      <c r="E5021" s="1" t="s">
        <v>16</v>
      </c>
      <c r="F5021" s="1" t="s">
        <v>23</v>
      </c>
      <c r="G5021">
        <v>19957.16</v>
      </c>
      <c r="H5021">
        <v>2</v>
      </c>
      <c r="I5021">
        <v>39914.32</v>
      </c>
      <c r="J5021">
        <v>4.21</v>
      </c>
      <c r="K5021">
        <v>4308</v>
      </c>
      <c r="L5021" s="2">
        <v>45490</v>
      </c>
      <c r="O5021" t="str">
        <f>IF(ecommerce_10000[[#This Row],[Platform]]="Souq","sq",ecommerce_10000[[#This Row],[Platform]])</f>
        <v>sq</v>
      </c>
      <c r="P5021" t="str">
        <f>IF(E5021="Souq","sq",IF(E5021="Jumia","Jum",E5021))</f>
        <v>sq</v>
      </c>
      <c r="Q5021">
        <f>VLOOKUP(ecommerce_10000[[#This Row],[City]],F:I,4,FALSE)</f>
        <v>13290.4</v>
      </c>
      <c r="R5021" s="1">
        <f>SUMIF(C:C,ecommerce_10000[[#This Row],[Category]],I:I)</f>
        <v>57542997.559999913</v>
      </c>
      <c r="S5021" s="1">
        <f>SUMIFS(I:I,C:C,C5021)</f>
        <v>57542997.559999913</v>
      </c>
      <c r="T5021" s="1" t="str">
        <f>INDEX(F:F,MATCH(ecommerce_10000[[#This Row],[TotalAmount]],I:I,0))</f>
        <v>Alexandria</v>
      </c>
    </row>
    <row r="5022" spans="1:20" x14ac:dyDescent="0.3">
      <c r="A5022" s="1" t="s">
        <v>5066</v>
      </c>
      <c r="B5022" s="1" t="s">
        <v>13</v>
      </c>
      <c r="C5022" s="1" t="s">
        <v>14</v>
      </c>
      <c r="D5022" s="1" t="s">
        <v>15</v>
      </c>
      <c r="E5022" s="1" t="s">
        <v>16</v>
      </c>
      <c r="F5022" s="1" t="s">
        <v>33</v>
      </c>
      <c r="G5022">
        <v>18005.95</v>
      </c>
      <c r="H5022">
        <v>5</v>
      </c>
      <c r="I5022">
        <v>90029.75</v>
      </c>
      <c r="J5022">
        <v>2.2599999999999998</v>
      </c>
      <c r="K5022">
        <v>1202</v>
      </c>
      <c r="L5022" s="2">
        <v>45543</v>
      </c>
      <c r="O5022" t="str">
        <f>IF(ecommerce_10000[[#This Row],[Platform]]="Souq","sq",ecommerce_10000[[#This Row],[Platform]])</f>
        <v>sq</v>
      </c>
      <c r="P5022" t="str">
        <f>IF(E5022="Souq","sq",IF(E5022="Jumia","Jum",E5022))</f>
        <v>sq</v>
      </c>
      <c r="Q5022">
        <f>VLOOKUP(ecommerce_10000[[#This Row],[City]],F:I,4,FALSE)</f>
        <v>3665.44</v>
      </c>
      <c r="R5022" s="1">
        <f>SUMIF(C:C,ecommerce_10000[[#This Row],[Category]],I:I)</f>
        <v>92327183.770000085</v>
      </c>
      <c r="S5022" s="1">
        <f>SUMIFS(I:I,C:C,C5022)</f>
        <v>92327183.770000085</v>
      </c>
      <c r="T5022" s="1" t="str">
        <f>INDEX(F:F,MATCH(ecommerce_10000[[#This Row],[TotalAmount]],I:I,0))</f>
        <v>Dubai</v>
      </c>
    </row>
    <row r="5023" spans="1:20" x14ac:dyDescent="0.3">
      <c r="A5023" s="1" t="s">
        <v>5067</v>
      </c>
      <c r="B5023" s="1" t="s">
        <v>25</v>
      </c>
      <c r="C5023" s="1" t="s">
        <v>26</v>
      </c>
      <c r="D5023" s="1" t="s">
        <v>27</v>
      </c>
      <c r="E5023" s="1" t="s">
        <v>22</v>
      </c>
      <c r="F5023" s="1" t="s">
        <v>28</v>
      </c>
      <c r="G5023">
        <v>7535.22</v>
      </c>
      <c r="H5023">
        <v>3</v>
      </c>
      <c r="I5023">
        <v>22605.66</v>
      </c>
      <c r="J5023">
        <v>3.65</v>
      </c>
      <c r="K5023">
        <v>4536</v>
      </c>
      <c r="L5023" s="2">
        <v>45297</v>
      </c>
      <c r="O5023" t="str">
        <f>IF(ecommerce_10000[[#This Row],[Platform]]="Souq","sq",ecommerce_10000[[#This Row],[Platform]])</f>
        <v>Jumia</v>
      </c>
      <c r="P5023" t="str">
        <f>IF(E5023="Souq","sq",IF(E5023="Jumia","Jum",E5023))</f>
        <v>Jum</v>
      </c>
      <c r="Q5023">
        <f>VLOOKUP(ecommerce_10000[[#This Row],[City]],F:I,4,FALSE)</f>
        <v>26648.76</v>
      </c>
      <c r="R5023" s="1">
        <f>SUMIF(C:C,ecommerce_10000[[#This Row],[Category]],I:I)</f>
        <v>29200970.130000021</v>
      </c>
      <c r="S5023" s="1">
        <f>SUMIFS(I:I,C:C,C5023)</f>
        <v>29200970.130000021</v>
      </c>
      <c r="T5023" s="1" t="str">
        <f>INDEX(F:F,MATCH(ecommerce_10000[[#This Row],[TotalAmount]],I:I,0))</f>
        <v>Casablanca</v>
      </c>
    </row>
    <row r="5024" spans="1:20" x14ac:dyDescent="0.3">
      <c r="A5024" s="1" t="s">
        <v>5068</v>
      </c>
      <c r="B5024" s="1" t="s">
        <v>13</v>
      </c>
      <c r="C5024" s="1" t="s">
        <v>14</v>
      </c>
      <c r="D5024" s="1" t="s">
        <v>15</v>
      </c>
      <c r="E5024" s="1" t="s">
        <v>47</v>
      </c>
      <c r="F5024" s="1" t="s">
        <v>62</v>
      </c>
      <c r="G5024">
        <v>3675.66</v>
      </c>
      <c r="H5024">
        <v>5</v>
      </c>
      <c r="I5024">
        <v>18378.3</v>
      </c>
      <c r="J5024">
        <v>3.7</v>
      </c>
      <c r="K5024">
        <v>2076</v>
      </c>
      <c r="L5024" s="2">
        <v>45507</v>
      </c>
      <c r="O5024" t="str">
        <f>IF(ecommerce_10000[[#This Row],[Platform]]="Souq","sq",ecommerce_10000[[#This Row],[Platform]])</f>
        <v>Amazon</v>
      </c>
      <c r="P5024" t="str">
        <f>IF(E5024="Souq","sq",IF(E5024="Jumia","Jum",E5024))</f>
        <v>Amazon</v>
      </c>
      <c r="Q5024">
        <f>VLOOKUP(ecommerce_10000[[#This Row],[City]],F:I,4,FALSE)</f>
        <v>27872.98</v>
      </c>
      <c r="R5024" s="1">
        <f>SUMIF(C:C,ecommerce_10000[[#This Row],[Category]],I:I)</f>
        <v>92327183.770000085</v>
      </c>
      <c r="S5024" s="1">
        <f>SUMIFS(I:I,C:C,C5024)</f>
        <v>92327183.770000085</v>
      </c>
      <c r="T5024" s="1" t="str">
        <f>INDEX(F:F,MATCH(ecommerce_10000[[#This Row],[TotalAmount]],I:I,0))</f>
        <v>Giza</v>
      </c>
    </row>
    <row r="5025" spans="1:20" x14ac:dyDescent="0.3">
      <c r="A5025" s="1" t="s">
        <v>5069</v>
      </c>
      <c r="B5025" s="1" t="s">
        <v>35</v>
      </c>
      <c r="C5025" s="1" t="s">
        <v>14</v>
      </c>
      <c r="D5025" s="1" t="s">
        <v>36</v>
      </c>
      <c r="E5025" s="1" t="s">
        <v>22</v>
      </c>
      <c r="F5025" s="1" t="s">
        <v>28</v>
      </c>
      <c r="G5025">
        <v>10765.41</v>
      </c>
      <c r="H5025">
        <v>3</v>
      </c>
      <c r="I5025">
        <v>32296.23</v>
      </c>
      <c r="J5025">
        <v>2.63</v>
      </c>
      <c r="K5025">
        <v>3930</v>
      </c>
      <c r="L5025" s="2">
        <v>45625</v>
      </c>
      <c r="O5025" t="str">
        <f>IF(ecommerce_10000[[#This Row],[Platform]]="Souq","sq",ecommerce_10000[[#This Row],[Platform]])</f>
        <v>Jumia</v>
      </c>
      <c r="P5025" t="str">
        <f>IF(E5025="Souq","sq",IF(E5025="Jumia","Jum",E5025))</f>
        <v>Jum</v>
      </c>
      <c r="Q5025">
        <f>VLOOKUP(ecommerce_10000[[#This Row],[City]],F:I,4,FALSE)</f>
        <v>26648.76</v>
      </c>
      <c r="R5025" s="1">
        <f>SUMIF(C:C,ecommerce_10000[[#This Row],[Category]],I:I)</f>
        <v>92327183.770000085</v>
      </c>
      <c r="S5025" s="1">
        <f>SUMIFS(I:I,C:C,C5025)</f>
        <v>92327183.770000085</v>
      </c>
      <c r="T5025" s="1" t="str">
        <f>INDEX(F:F,MATCH(ecommerce_10000[[#This Row],[TotalAmount]],I:I,0))</f>
        <v>Casablanca</v>
      </c>
    </row>
    <row r="5026" spans="1:20" x14ac:dyDescent="0.3">
      <c r="A5026" s="1" t="s">
        <v>5070</v>
      </c>
      <c r="B5026" s="1" t="s">
        <v>25</v>
      </c>
      <c r="C5026" s="1" t="s">
        <v>26</v>
      </c>
      <c r="D5026" s="1" t="s">
        <v>27</v>
      </c>
      <c r="E5026" s="1" t="s">
        <v>47</v>
      </c>
      <c r="F5026" s="1" t="s">
        <v>40</v>
      </c>
      <c r="G5026">
        <v>2848.13</v>
      </c>
      <c r="H5026">
        <v>5</v>
      </c>
      <c r="I5026">
        <v>14240.65</v>
      </c>
      <c r="J5026">
        <v>4.93</v>
      </c>
      <c r="K5026">
        <v>4952</v>
      </c>
      <c r="L5026" s="2">
        <v>45556</v>
      </c>
      <c r="O5026" t="str">
        <f>IF(ecommerce_10000[[#This Row],[Platform]]="Souq","sq",ecommerce_10000[[#This Row],[Platform]])</f>
        <v>Amazon</v>
      </c>
      <c r="P5026" t="str">
        <f>IF(E5026="Souq","sq",IF(E5026="Jumia","Jum",E5026))</f>
        <v>Amazon</v>
      </c>
      <c r="Q5026">
        <f>VLOOKUP(ecommerce_10000[[#This Row],[City]],F:I,4,FALSE)</f>
        <v>99349.3</v>
      </c>
      <c r="R5026" s="1">
        <f>SUMIF(C:C,ecommerce_10000[[#This Row],[Category]],I:I)</f>
        <v>29200970.130000021</v>
      </c>
      <c r="S5026" s="1">
        <f>SUMIFS(I:I,C:C,C5026)</f>
        <v>29200970.130000021</v>
      </c>
      <c r="T5026" s="1" t="str">
        <f>INDEX(F:F,MATCH(ecommerce_10000[[#This Row],[TotalAmount]],I:I,0))</f>
        <v>Riyadh</v>
      </c>
    </row>
    <row r="5027" spans="1:20" x14ac:dyDescent="0.3">
      <c r="A5027" s="1" t="s">
        <v>5071</v>
      </c>
      <c r="B5027" s="1" t="s">
        <v>38</v>
      </c>
      <c r="C5027" s="1" t="s">
        <v>20</v>
      </c>
      <c r="D5027" s="1" t="s">
        <v>39</v>
      </c>
      <c r="E5027" s="1" t="s">
        <v>22</v>
      </c>
      <c r="F5027" s="1" t="s">
        <v>17</v>
      </c>
      <c r="G5027">
        <v>7782.82</v>
      </c>
      <c r="H5027">
        <v>5</v>
      </c>
      <c r="I5027">
        <v>38914.1</v>
      </c>
      <c r="J5027">
        <v>2.95</v>
      </c>
      <c r="K5027">
        <v>3967</v>
      </c>
      <c r="L5027" s="2">
        <v>45357</v>
      </c>
      <c r="O5027" t="str">
        <f>IF(ecommerce_10000[[#This Row],[Platform]]="Souq","sq",ecommerce_10000[[#This Row],[Platform]])</f>
        <v>Jumia</v>
      </c>
      <c r="P5027" t="str">
        <f>IF(E5027="Souq","sq",IF(E5027="Jumia","Jum",E5027))</f>
        <v>Jum</v>
      </c>
      <c r="Q5027">
        <f>VLOOKUP(ecommerce_10000[[#This Row],[City]],F:I,4,FALSE)</f>
        <v>16284.02</v>
      </c>
      <c r="R5027" s="1">
        <f>SUMIF(C:C,ecommerce_10000[[#This Row],[Category]],I:I)</f>
        <v>91504159.730000004</v>
      </c>
      <c r="S5027" s="1">
        <f>SUMIFS(I:I,C:C,C5027)</f>
        <v>91504159.730000004</v>
      </c>
      <c r="T5027" s="1" t="str">
        <f>INDEX(F:F,MATCH(ecommerce_10000[[#This Row],[TotalAmount]],I:I,0))</f>
        <v>Cairo</v>
      </c>
    </row>
    <row r="5028" spans="1:20" x14ac:dyDescent="0.3">
      <c r="A5028" s="1" t="s">
        <v>5072</v>
      </c>
      <c r="B5028" s="1" t="s">
        <v>35</v>
      </c>
      <c r="C5028" s="1" t="s">
        <v>14</v>
      </c>
      <c r="D5028" s="1" t="s">
        <v>36</v>
      </c>
      <c r="E5028" s="1" t="s">
        <v>16</v>
      </c>
      <c r="F5028" s="1" t="s">
        <v>17</v>
      </c>
      <c r="G5028">
        <v>11817.58</v>
      </c>
      <c r="H5028">
        <v>1</v>
      </c>
      <c r="I5028">
        <v>11817.58</v>
      </c>
      <c r="J5028">
        <v>2.4500000000000002</v>
      </c>
      <c r="K5028">
        <v>1646</v>
      </c>
      <c r="L5028" s="2">
        <v>45547</v>
      </c>
      <c r="O5028" t="str">
        <f>IF(ecommerce_10000[[#This Row],[Platform]]="Souq","sq",ecommerce_10000[[#This Row],[Platform]])</f>
        <v>sq</v>
      </c>
      <c r="P5028" t="str">
        <f>IF(E5028="Souq","sq",IF(E5028="Jumia","Jum",E5028))</f>
        <v>sq</v>
      </c>
      <c r="Q5028">
        <f>VLOOKUP(ecommerce_10000[[#This Row],[City]],F:I,4,FALSE)</f>
        <v>16284.02</v>
      </c>
      <c r="R5028" s="1">
        <f>SUMIF(C:C,ecommerce_10000[[#This Row],[Category]],I:I)</f>
        <v>92327183.770000085</v>
      </c>
      <c r="S5028" s="1">
        <f>SUMIFS(I:I,C:C,C5028)</f>
        <v>92327183.770000085</v>
      </c>
      <c r="T5028" s="1" t="str">
        <f>INDEX(F:F,MATCH(ecommerce_10000[[#This Row],[TotalAmount]],I:I,0))</f>
        <v>Cairo</v>
      </c>
    </row>
    <row r="5029" spans="1:20" x14ac:dyDescent="0.3">
      <c r="A5029" s="1" t="s">
        <v>5073</v>
      </c>
      <c r="B5029" s="1" t="s">
        <v>35</v>
      </c>
      <c r="C5029" s="1" t="s">
        <v>14</v>
      </c>
      <c r="D5029" s="1" t="s">
        <v>36</v>
      </c>
      <c r="E5029" s="1" t="s">
        <v>16</v>
      </c>
      <c r="F5029" s="1" t="s">
        <v>33</v>
      </c>
      <c r="G5029">
        <v>18821.96</v>
      </c>
      <c r="H5029">
        <v>5</v>
      </c>
      <c r="I5029">
        <v>94109.8</v>
      </c>
      <c r="J5029">
        <v>2.09</v>
      </c>
      <c r="K5029">
        <v>1034</v>
      </c>
      <c r="L5029" s="2">
        <v>45495</v>
      </c>
      <c r="O5029" t="str">
        <f>IF(ecommerce_10000[[#This Row],[Platform]]="Souq","sq",ecommerce_10000[[#This Row],[Platform]])</f>
        <v>sq</v>
      </c>
      <c r="P5029" t="str">
        <f>IF(E5029="Souq","sq",IF(E5029="Jumia","Jum",E5029))</f>
        <v>sq</v>
      </c>
      <c r="Q5029">
        <f>VLOOKUP(ecommerce_10000[[#This Row],[City]],F:I,4,FALSE)</f>
        <v>3665.44</v>
      </c>
      <c r="R5029" s="1">
        <f>SUMIF(C:C,ecommerce_10000[[#This Row],[Category]],I:I)</f>
        <v>92327183.770000085</v>
      </c>
      <c r="S5029" s="1">
        <f>SUMIFS(I:I,C:C,C5029)</f>
        <v>92327183.770000085</v>
      </c>
      <c r="T5029" s="1" t="str">
        <f>INDEX(F:F,MATCH(ecommerce_10000[[#This Row],[TotalAmount]],I:I,0))</f>
        <v>Dubai</v>
      </c>
    </row>
    <row r="5030" spans="1:20" x14ac:dyDescent="0.3">
      <c r="A5030" s="1" t="s">
        <v>5074</v>
      </c>
      <c r="B5030" s="1" t="s">
        <v>43</v>
      </c>
      <c r="C5030" s="1" t="s">
        <v>44</v>
      </c>
      <c r="D5030" s="1" t="s">
        <v>45</v>
      </c>
      <c r="E5030" s="1" t="s">
        <v>16</v>
      </c>
      <c r="F5030" s="1" t="s">
        <v>28</v>
      </c>
      <c r="G5030">
        <v>7975.59</v>
      </c>
      <c r="H5030">
        <v>1</v>
      </c>
      <c r="I5030">
        <v>7975.59</v>
      </c>
      <c r="J5030">
        <v>4</v>
      </c>
      <c r="K5030">
        <v>2077</v>
      </c>
      <c r="L5030" s="2">
        <v>45535</v>
      </c>
      <c r="O5030" t="str">
        <f>IF(ecommerce_10000[[#This Row],[Platform]]="Souq","sq",ecommerce_10000[[#This Row],[Platform]])</f>
        <v>sq</v>
      </c>
      <c r="P5030" t="str">
        <f>IF(E5030="Souq","sq",IF(E5030="Jumia","Jum",E5030))</f>
        <v>sq</v>
      </c>
      <c r="Q5030">
        <f>VLOOKUP(ecommerce_10000[[#This Row],[City]],F:I,4,FALSE)</f>
        <v>26648.76</v>
      </c>
      <c r="R5030" s="1">
        <f>SUMIF(C:C,ecommerce_10000[[#This Row],[Category]],I:I)</f>
        <v>31420413.200000018</v>
      </c>
      <c r="S5030" s="1">
        <f>SUMIFS(I:I,C:C,C5030)</f>
        <v>31420413.200000018</v>
      </c>
      <c r="T5030" s="1" t="str">
        <f>INDEX(F:F,MATCH(ecommerce_10000[[#This Row],[TotalAmount]],I:I,0))</f>
        <v>Casablanca</v>
      </c>
    </row>
    <row r="5031" spans="1:20" x14ac:dyDescent="0.3">
      <c r="A5031" s="1" t="s">
        <v>5075</v>
      </c>
      <c r="B5031" s="1" t="s">
        <v>19</v>
      </c>
      <c r="C5031" s="1" t="s">
        <v>20</v>
      </c>
      <c r="D5031" s="1" t="s">
        <v>21</v>
      </c>
      <c r="E5031" s="1" t="s">
        <v>47</v>
      </c>
      <c r="F5031" s="1" t="s">
        <v>23</v>
      </c>
      <c r="G5031">
        <v>10927.03</v>
      </c>
      <c r="H5031">
        <v>1</v>
      </c>
      <c r="I5031">
        <v>10927.03</v>
      </c>
      <c r="J5031">
        <v>1.39</v>
      </c>
      <c r="K5031">
        <v>516</v>
      </c>
      <c r="L5031" s="2">
        <v>45320</v>
      </c>
      <c r="O5031" t="str">
        <f>IF(ecommerce_10000[[#This Row],[Platform]]="Souq","sq",ecommerce_10000[[#This Row],[Platform]])</f>
        <v>Amazon</v>
      </c>
      <c r="P5031" t="str">
        <f>IF(E5031="Souq","sq",IF(E5031="Jumia","Jum",E5031))</f>
        <v>Amazon</v>
      </c>
      <c r="Q5031">
        <f>VLOOKUP(ecommerce_10000[[#This Row],[City]],F:I,4,FALSE)</f>
        <v>13290.4</v>
      </c>
      <c r="R5031" s="1">
        <f>SUMIF(C:C,ecommerce_10000[[#This Row],[Category]],I:I)</f>
        <v>91504159.730000004</v>
      </c>
      <c r="S5031" s="1">
        <f>SUMIFS(I:I,C:C,C5031)</f>
        <v>91504159.730000004</v>
      </c>
      <c r="T5031" s="1" t="str">
        <f>INDEX(F:F,MATCH(ecommerce_10000[[#This Row],[TotalAmount]],I:I,0))</f>
        <v>Alexandria</v>
      </c>
    </row>
    <row r="5032" spans="1:20" x14ac:dyDescent="0.3">
      <c r="A5032" s="1" t="s">
        <v>5076</v>
      </c>
      <c r="B5032" s="1" t="s">
        <v>19</v>
      </c>
      <c r="C5032" s="1" t="s">
        <v>20</v>
      </c>
      <c r="D5032" s="1" t="s">
        <v>21</v>
      </c>
      <c r="E5032" s="1" t="s">
        <v>16</v>
      </c>
      <c r="F5032" s="1" t="s">
        <v>23</v>
      </c>
      <c r="G5032">
        <v>5294.73</v>
      </c>
      <c r="H5032">
        <v>4</v>
      </c>
      <c r="I5032">
        <v>21178.92</v>
      </c>
      <c r="J5032">
        <v>2.5099999999999998</v>
      </c>
      <c r="K5032">
        <v>607</v>
      </c>
      <c r="L5032" s="2">
        <v>45392</v>
      </c>
      <c r="O5032" t="str">
        <f>IF(ecommerce_10000[[#This Row],[Platform]]="Souq","sq",ecommerce_10000[[#This Row],[Platform]])</f>
        <v>sq</v>
      </c>
      <c r="P5032" t="str">
        <f>IF(E5032="Souq","sq",IF(E5032="Jumia","Jum",E5032))</f>
        <v>sq</v>
      </c>
      <c r="Q5032">
        <f>VLOOKUP(ecommerce_10000[[#This Row],[City]],F:I,4,FALSE)</f>
        <v>13290.4</v>
      </c>
      <c r="R5032" s="1">
        <f>SUMIF(C:C,ecommerce_10000[[#This Row],[Category]],I:I)</f>
        <v>91504159.730000004</v>
      </c>
      <c r="S5032" s="1">
        <f>SUMIFS(I:I,C:C,C5032)</f>
        <v>91504159.730000004</v>
      </c>
      <c r="T5032" s="1" t="str">
        <f>INDEX(F:F,MATCH(ecommerce_10000[[#This Row],[TotalAmount]],I:I,0))</f>
        <v>Alexandria</v>
      </c>
    </row>
    <row r="5033" spans="1:20" x14ac:dyDescent="0.3">
      <c r="A5033" s="1" t="s">
        <v>5077</v>
      </c>
      <c r="B5033" s="1" t="s">
        <v>25</v>
      </c>
      <c r="C5033" s="1" t="s">
        <v>26</v>
      </c>
      <c r="D5033" s="1" t="s">
        <v>27</v>
      </c>
      <c r="E5033" s="1" t="s">
        <v>22</v>
      </c>
      <c r="F5033" s="1" t="s">
        <v>23</v>
      </c>
      <c r="G5033">
        <v>11879.79</v>
      </c>
      <c r="H5033">
        <v>5</v>
      </c>
      <c r="I5033">
        <v>59398.95</v>
      </c>
      <c r="J5033">
        <v>4.55</v>
      </c>
      <c r="K5033">
        <v>3924</v>
      </c>
      <c r="L5033" s="2">
        <v>45458</v>
      </c>
      <c r="O5033" t="str">
        <f>IF(ecommerce_10000[[#This Row],[Platform]]="Souq","sq",ecommerce_10000[[#This Row],[Platform]])</f>
        <v>Jumia</v>
      </c>
      <c r="P5033" t="str">
        <f>IF(E5033="Souq","sq",IF(E5033="Jumia","Jum",E5033))</f>
        <v>Jum</v>
      </c>
      <c r="Q5033">
        <f>VLOOKUP(ecommerce_10000[[#This Row],[City]],F:I,4,FALSE)</f>
        <v>13290.4</v>
      </c>
      <c r="R5033" s="1">
        <f>SUMIF(C:C,ecommerce_10000[[#This Row],[Category]],I:I)</f>
        <v>29200970.130000021</v>
      </c>
      <c r="S5033" s="1">
        <f>SUMIFS(I:I,C:C,C5033)</f>
        <v>29200970.130000021</v>
      </c>
      <c r="T5033" s="1" t="str">
        <f>INDEX(F:F,MATCH(ecommerce_10000[[#This Row],[TotalAmount]],I:I,0))</f>
        <v>Alexandria</v>
      </c>
    </row>
    <row r="5034" spans="1:20" x14ac:dyDescent="0.3">
      <c r="A5034" s="1" t="s">
        <v>5078</v>
      </c>
      <c r="B5034" s="1" t="s">
        <v>43</v>
      </c>
      <c r="C5034" s="1" t="s">
        <v>44</v>
      </c>
      <c r="D5034" s="1" t="s">
        <v>45</v>
      </c>
      <c r="E5034" s="1" t="s">
        <v>16</v>
      </c>
      <c r="F5034" s="1" t="s">
        <v>40</v>
      </c>
      <c r="G5034">
        <v>17928.57</v>
      </c>
      <c r="H5034">
        <v>1</v>
      </c>
      <c r="I5034">
        <v>17928.57</v>
      </c>
      <c r="J5034">
        <v>1.89</v>
      </c>
      <c r="K5034">
        <v>3952</v>
      </c>
      <c r="L5034" s="2">
        <v>45552</v>
      </c>
      <c r="O5034" t="str">
        <f>IF(ecommerce_10000[[#This Row],[Platform]]="Souq","sq",ecommerce_10000[[#This Row],[Platform]])</f>
        <v>sq</v>
      </c>
      <c r="P5034" t="str">
        <f>IF(E5034="Souq","sq",IF(E5034="Jumia","Jum",E5034))</f>
        <v>sq</v>
      </c>
      <c r="Q5034">
        <f>VLOOKUP(ecommerce_10000[[#This Row],[City]],F:I,4,FALSE)</f>
        <v>99349.3</v>
      </c>
      <c r="R5034" s="1">
        <f>SUMIF(C:C,ecommerce_10000[[#This Row],[Category]],I:I)</f>
        <v>31420413.200000018</v>
      </c>
      <c r="S5034" s="1">
        <f>SUMIFS(I:I,C:C,C5034)</f>
        <v>31420413.200000018</v>
      </c>
      <c r="T5034" s="1" t="str">
        <f>INDEX(F:F,MATCH(ecommerce_10000[[#This Row],[TotalAmount]],I:I,0))</f>
        <v>Riyadh</v>
      </c>
    </row>
    <row r="5035" spans="1:20" x14ac:dyDescent="0.3">
      <c r="A5035" s="1" t="s">
        <v>5079</v>
      </c>
      <c r="B5035" s="1" t="s">
        <v>43</v>
      </c>
      <c r="C5035" s="1" t="s">
        <v>44</v>
      </c>
      <c r="D5035" s="1" t="s">
        <v>45</v>
      </c>
      <c r="E5035" s="1" t="s">
        <v>47</v>
      </c>
      <c r="F5035" s="1" t="s">
        <v>28</v>
      </c>
      <c r="G5035">
        <v>19437.77</v>
      </c>
      <c r="H5035">
        <v>5</v>
      </c>
      <c r="I5035">
        <v>97188.85</v>
      </c>
      <c r="J5035">
        <v>1.76</v>
      </c>
      <c r="K5035">
        <v>1315</v>
      </c>
      <c r="L5035" s="2">
        <v>45386</v>
      </c>
      <c r="O5035" t="str">
        <f>IF(ecommerce_10000[[#This Row],[Platform]]="Souq","sq",ecommerce_10000[[#This Row],[Platform]])</f>
        <v>Amazon</v>
      </c>
      <c r="P5035" t="str">
        <f>IF(E5035="Souq","sq",IF(E5035="Jumia","Jum",E5035))</f>
        <v>Amazon</v>
      </c>
      <c r="Q5035">
        <f>VLOOKUP(ecommerce_10000[[#This Row],[City]],F:I,4,FALSE)</f>
        <v>26648.76</v>
      </c>
      <c r="R5035" s="1">
        <f>SUMIF(C:C,ecommerce_10000[[#This Row],[Category]],I:I)</f>
        <v>31420413.200000018</v>
      </c>
      <c r="S5035" s="1">
        <f>SUMIFS(I:I,C:C,C5035)</f>
        <v>31420413.200000018</v>
      </c>
      <c r="T5035" s="1" t="str">
        <f>INDEX(F:F,MATCH(ecommerce_10000[[#This Row],[TotalAmount]],I:I,0))</f>
        <v>Casablanca</v>
      </c>
    </row>
    <row r="5036" spans="1:20" x14ac:dyDescent="0.3">
      <c r="A5036" s="1" t="s">
        <v>5080</v>
      </c>
      <c r="B5036" s="1" t="s">
        <v>35</v>
      </c>
      <c r="C5036" s="1" t="s">
        <v>14</v>
      </c>
      <c r="D5036" s="1" t="s">
        <v>36</v>
      </c>
      <c r="E5036" s="1" t="s">
        <v>22</v>
      </c>
      <c r="F5036" s="1" t="s">
        <v>23</v>
      </c>
      <c r="G5036">
        <v>8330.86</v>
      </c>
      <c r="H5036">
        <v>1</v>
      </c>
      <c r="I5036">
        <v>8330.86</v>
      </c>
      <c r="J5036">
        <v>3.17</v>
      </c>
      <c r="K5036">
        <v>3396</v>
      </c>
      <c r="L5036" s="2">
        <v>45619</v>
      </c>
      <c r="O5036" t="str">
        <f>IF(ecommerce_10000[[#This Row],[Platform]]="Souq","sq",ecommerce_10000[[#This Row],[Platform]])</f>
        <v>Jumia</v>
      </c>
      <c r="P5036" t="str">
        <f>IF(E5036="Souq","sq",IF(E5036="Jumia","Jum",E5036))</f>
        <v>Jum</v>
      </c>
      <c r="Q5036">
        <f>VLOOKUP(ecommerce_10000[[#This Row],[City]],F:I,4,FALSE)</f>
        <v>13290.4</v>
      </c>
      <c r="R5036" s="1">
        <f>SUMIF(C:C,ecommerce_10000[[#This Row],[Category]],I:I)</f>
        <v>92327183.770000085</v>
      </c>
      <c r="S5036" s="1">
        <f>SUMIFS(I:I,C:C,C5036)</f>
        <v>92327183.770000085</v>
      </c>
      <c r="T5036" s="1" t="str">
        <f>INDEX(F:F,MATCH(ecommerce_10000[[#This Row],[TotalAmount]],I:I,0))</f>
        <v>Alexandria</v>
      </c>
    </row>
    <row r="5037" spans="1:20" x14ac:dyDescent="0.3">
      <c r="A5037" s="1" t="s">
        <v>5081</v>
      </c>
      <c r="B5037" s="1" t="s">
        <v>43</v>
      </c>
      <c r="C5037" s="1" t="s">
        <v>44</v>
      </c>
      <c r="D5037" s="1" t="s">
        <v>45</v>
      </c>
      <c r="E5037" s="1" t="s">
        <v>16</v>
      </c>
      <c r="F5037" s="1" t="s">
        <v>62</v>
      </c>
      <c r="G5037">
        <v>16237.02</v>
      </c>
      <c r="H5037">
        <v>5</v>
      </c>
      <c r="I5037">
        <v>81185.100000000006</v>
      </c>
      <c r="J5037">
        <v>3.26</v>
      </c>
      <c r="K5037">
        <v>1022</v>
      </c>
      <c r="L5037" s="2">
        <v>45431</v>
      </c>
      <c r="O5037" t="str">
        <f>IF(ecommerce_10000[[#This Row],[Platform]]="Souq","sq",ecommerce_10000[[#This Row],[Platform]])</f>
        <v>sq</v>
      </c>
      <c r="P5037" t="str">
        <f>IF(E5037="Souq","sq",IF(E5037="Jumia","Jum",E5037))</f>
        <v>sq</v>
      </c>
      <c r="Q5037">
        <f>VLOOKUP(ecommerce_10000[[#This Row],[City]],F:I,4,FALSE)</f>
        <v>27872.98</v>
      </c>
      <c r="R5037" s="1">
        <f>SUMIF(C:C,ecommerce_10000[[#This Row],[Category]],I:I)</f>
        <v>31420413.200000018</v>
      </c>
      <c r="S5037" s="1">
        <f>SUMIFS(I:I,C:C,C5037)</f>
        <v>31420413.200000018</v>
      </c>
      <c r="T5037" s="1" t="str">
        <f>INDEX(F:F,MATCH(ecommerce_10000[[#This Row],[TotalAmount]],I:I,0))</f>
        <v>Giza</v>
      </c>
    </row>
    <row r="5038" spans="1:20" x14ac:dyDescent="0.3">
      <c r="A5038" s="1" t="s">
        <v>5082</v>
      </c>
      <c r="B5038" s="1" t="s">
        <v>19</v>
      </c>
      <c r="C5038" s="1" t="s">
        <v>20</v>
      </c>
      <c r="D5038" s="1" t="s">
        <v>21</v>
      </c>
      <c r="E5038" s="1" t="s">
        <v>22</v>
      </c>
      <c r="F5038" s="1" t="s">
        <v>40</v>
      </c>
      <c r="G5038">
        <v>17902.02</v>
      </c>
      <c r="H5038">
        <v>3</v>
      </c>
      <c r="I5038">
        <v>53706.06</v>
      </c>
      <c r="J5038">
        <v>3.45</v>
      </c>
      <c r="K5038">
        <v>3364</v>
      </c>
      <c r="L5038" s="2">
        <v>45298</v>
      </c>
      <c r="O5038" t="str">
        <f>IF(ecommerce_10000[[#This Row],[Platform]]="Souq","sq",ecommerce_10000[[#This Row],[Platform]])</f>
        <v>Jumia</v>
      </c>
      <c r="P5038" t="str">
        <f>IF(E5038="Souq","sq",IF(E5038="Jumia","Jum",E5038))</f>
        <v>Jum</v>
      </c>
      <c r="Q5038">
        <f>VLOOKUP(ecommerce_10000[[#This Row],[City]],F:I,4,FALSE)</f>
        <v>99349.3</v>
      </c>
      <c r="R5038" s="1">
        <f>SUMIF(C:C,ecommerce_10000[[#This Row],[Category]],I:I)</f>
        <v>91504159.730000004</v>
      </c>
      <c r="S5038" s="1">
        <f>SUMIFS(I:I,C:C,C5038)</f>
        <v>91504159.730000004</v>
      </c>
      <c r="T5038" s="1" t="str">
        <f>INDEX(F:F,MATCH(ecommerce_10000[[#This Row],[TotalAmount]],I:I,0))</f>
        <v>Riyadh</v>
      </c>
    </row>
    <row r="5039" spans="1:20" x14ac:dyDescent="0.3">
      <c r="A5039" s="1" t="s">
        <v>5083</v>
      </c>
      <c r="B5039" s="1" t="s">
        <v>43</v>
      </c>
      <c r="C5039" s="1" t="s">
        <v>44</v>
      </c>
      <c r="D5039" s="1" t="s">
        <v>45</v>
      </c>
      <c r="E5039" s="1" t="s">
        <v>22</v>
      </c>
      <c r="F5039" s="1" t="s">
        <v>33</v>
      </c>
      <c r="G5039">
        <v>3974.96</v>
      </c>
      <c r="H5039">
        <v>1</v>
      </c>
      <c r="I5039">
        <v>3974.96</v>
      </c>
      <c r="J5039">
        <v>2.78</v>
      </c>
      <c r="K5039">
        <v>2636</v>
      </c>
      <c r="L5039" s="2">
        <v>45335</v>
      </c>
      <c r="O5039" t="str">
        <f>IF(ecommerce_10000[[#This Row],[Platform]]="Souq","sq",ecommerce_10000[[#This Row],[Platform]])</f>
        <v>Jumia</v>
      </c>
      <c r="P5039" t="str">
        <f>IF(E5039="Souq","sq",IF(E5039="Jumia","Jum",E5039))</f>
        <v>Jum</v>
      </c>
      <c r="Q5039">
        <f>VLOOKUP(ecommerce_10000[[#This Row],[City]],F:I,4,FALSE)</f>
        <v>3665.44</v>
      </c>
      <c r="R5039" s="1">
        <f>SUMIF(C:C,ecommerce_10000[[#This Row],[Category]],I:I)</f>
        <v>31420413.200000018</v>
      </c>
      <c r="S5039" s="1">
        <f>SUMIFS(I:I,C:C,C5039)</f>
        <v>31420413.200000018</v>
      </c>
      <c r="T5039" s="1" t="str">
        <f>INDEX(F:F,MATCH(ecommerce_10000[[#This Row],[TotalAmount]],I:I,0))</f>
        <v>Dubai</v>
      </c>
    </row>
    <row r="5040" spans="1:20" x14ac:dyDescent="0.3">
      <c r="A5040" s="1" t="s">
        <v>5084</v>
      </c>
      <c r="B5040" s="1" t="s">
        <v>43</v>
      </c>
      <c r="C5040" s="1" t="s">
        <v>44</v>
      </c>
      <c r="D5040" s="1" t="s">
        <v>45</v>
      </c>
      <c r="E5040" s="1" t="s">
        <v>16</v>
      </c>
      <c r="F5040" s="1" t="s">
        <v>28</v>
      </c>
      <c r="G5040">
        <v>1736.18</v>
      </c>
      <c r="H5040">
        <v>2</v>
      </c>
      <c r="I5040">
        <v>3472.36</v>
      </c>
      <c r="J5040">
        <v>3</v>
      </c>
      <c r="K5040">
        <v>2586</v>
      </c>
      <c r="L5040" s="2">
        <v>45630</v>
      </c>
      <c r="O5040" t="str">
        <f>IF(ecommerce_10000[[#This Row],[Platform]]="Souq","sq",ecommerce_10000[[#This Row],[Platform]])</f>
        <v>sq</v>
      </c>
      <c r="P5040" t="str">
        <f>IF(E5040="Souq","sq",IF(E5040="Jumia","Jum",E5040))</f>
        <v>sq</v>
      </c>
      <c r="Q5040">
        <f>VLOOKUP(ecommerce_10000[[#This Row],[City]],F:I,4,FALSE)</f>
        <v>26648.76</v>
      </c>
      <c r="R5040" s="1">
        <f>SUMIF(C:C,ecommerce_10000[[#This Row],[Category]],I:I)</f>
        <v>31420413.200000018</v>
      </c>
      <c r="S5040" s="1">
        <f>SUMIFS(I:I,C:C,C5040)</f>
        <v>31420413.200000018</v>
      </c>
      <c r="T5040" s="1" t="str">
        <f>INDEX(F:F,MATCH(ecommerce_10000[[#This Row],[TotalAmount]],I:I,0))</f>
        <v>Casablanca</v>
      </c>
    </row>
    <row r="5041" spans="1:20" x14ac:dyDescent="0.3">
      <c r="A5041" s="1" t="s">
        <v>5085</v>
      </c>
      <c r="B5041" s="1" t="s">
        <v>19</v>
      </c>
      <c r="C5041" s="1" t="s">
        <v>20</v>
      </c>
      <c r="D5041" s="1" t="s">
        <v>21</v>
      </c>
      <c r="E5041" s="1" t="s">
        <v>16</v>
      </c>
      <c r="F5041" s="1" t="s">
        <v>17</v>
      </c>
      <c r="G5041">
        <v>3921.43</v>
      </c>
      <c r="H5041">
        <v>2</v>
      </c>
      <c r="I5041">
        <v>7842.86</v>
      </c>
      <c r="J5041">
        <v>4.2</v>
      </c>
      <c r="K5041">
        <v>1818</v>
      </c>
      <c r="L5041" s="2">
        <v>45555</v>
      </c>
      <c r="O5041" t="str">
        <f>IF(ecommerce_10000[[#This Row],[Platform]]="Souq","sq",ecommerce_10000[[#This Row],[Platform]])</f>
        <v>sq</v>
      </c>
      <c r="P5041" t="str">
        <f>IF(E5041="Souq","sq",IF(E5041="Jumia","Jum",E5041))</f>
        <v>sq</v>
      </c>
      <c r="Q5041">
        <f>VLOOKUP(ecommerce_10000[[#This Row],[City]],F:I,4,FALSE)</f>
        <v>16284.02</v>
      </c>
      <c r="R5041" s="1">
        <f>SUMIF(C:C,ecommerce_10000[[#This Row],[Category]],I:I)</f>
        <v>91504159.730000004</v>
      </c>
      <c r="S5041" s="1">
        <f>SUMIFS(I:I,C:C,C5041)</f>
        <v>91504159.730000004</v>
      </c>
      <c r="T5041" s="1" t="str">
        <f>INDEX(F:F,MATCH(ecommerce_10000[[#This Row],[TotalAmount]],I:I,0))</f>
        <v>Cairo</v>
      </c>
    </row>
    <row r="5042" spans="1:20" x14ac:dyDescent="0.3">
      <c r="A5042" s="1" t="s">
        <v>5086</v>
      </c>
      <c r="B5042" s="1" t="s">
        <v>53</v>
      </c>
      <c r="C5042" s="1" t="s">
        <v>31</v>
      </c>
      <c r="D5042" s="1" t="s">
        <v>54</v>
      </c>
      <c r="E5042" s="1" t="s">
        <v>47</v>
      </c>
      <c r="F5042" s="1" t="s">
        <v>33</v>
      </c>
      <c r="G5042">
        <v>16821.05</v>
      </c>
      <c r="H5042">
        <v>1</v>
      </c>
      <c r="I5042">
        <v>16821.05</v>
      </c>
      <c r="J5042">
        <v>4.05</v>
      </c>
      <c r="K5042">
        <v>4346</v>
      </c>
      <c r="L5042" s="2">
        <v>45427</v>
      </c>
      <c r="O5042" t="str">
        <f>IF(ecommerce_10000[[#This Row],[Platform]]="Souq","sq",ecommerce_10000[[#This Row],[Platform]])</f>
        <v>Amazon</v>
      </c>
      <c r="P5042" t="str">
        <f>IF(E5042="Souq","sq",IF(E5042="Jumia","Jum",E5042))</f>
        <v>Amazon</v>
      </c>
      <c r="Q5042">
        <f>VLOOKUP(ecommerce_10000[[#This Row],[City]],F:I,4,FALSE)</f>
        <v>3665.44</v>
      </c>
      <c r="R5042" s="1">
        <f>SUMIF(C:C,ecommerce_10000[[#This Row],[Category]],I:I)</f>
        <v>57542997.559999913</v>
      </c>
      <c r="S5042" s="1">
        <f>SUMIFS(I:I,C:C,C5042)</f>
        <v>57542997.559999913</v>
      </c>
      <c r="T5042" s="1" t="str">
        <f>INDEX(F:F,MATCH(ecommerce_10000[[#This Row],[TotalAmount]],I:I,0))</f>
        <v>Dubai</v>
      </c>
    </row>
    <row r="5043" spans="1:20" x14ac:dyDescent="0.3">
      <c r="A5043" s="1" t="s">
        <v>5087</v>
      </c>
      <c r="B5043" s="1" t="s">
        <v>38</v>
      </c>
      <c r="C5043" s="1" t="s">
        <v>20</v>
      </c>
      <c r="D5043" s="1" t="s">
        <v>39</v>
      </c>
      <c r="E5043" s="1" t="s">
        <v>47</v>
      </c>
      <c r="F5043" s="1" t="s">
        <v>40</v>
      </c>
      <c r="G5043">
        <v>12802.44</v>
      </c>
      <c r="H5043">
        <v>2</v>
      </c>
      <c r="I5043">
        <v>25604.880000000001</v>
      </c>
      <c r="J5043">
        <v>2.0499999999999998</v>
      </c>
      <c r="K5043">
        <v>252</v>
      </c>
      <c r="L5043" s="2">
        <v>45482</v>
      </c>
      <c r="O5043" t="str">
        <f>IF(ecommerce_10000[[#This Row],[Platform]]="Souq","sq",ecommerce_10000[[#This Row],[Platform]])</f>
        <v>Amazon</v>
      </c>
      <c r="P5043" t="str">
        <f>IF(E5043="Souq","sq",IF(E5043="Jumia","Jum",E5043))</f>
        <v>Amazon</v>
      </c>
      <c r="Q5043">
        <f>VLOOKUP(ecommerce_10000[[#This Row],[City]],F:I,4,FALSE)</f>
        <v>99349.3</v>
      </c>
      <c r="R5043" s="1">
        <f>SUMIF(C:C,ecommerce_10000[[#This Row],[Category]],I:I)</f>
        <v>91504159.730000004</v>
      </c>
      <c r="S5043" s="1">
        <f>SUMIFS(I:I,C:C,C5043)</f>
        <v>91504159.730000004</v>
      </c>
      <c r="T5043" s="1" t="str">
        <f>INDEX(F:F,MATCH(ecommerce_10000[[#This Row],[TotalAmount]],I:I,0))</f>
        <v>Riyadh</v>
      </c>
    </row>
    <row r="5044" spans="1:20" x14ac:dyDescent="0.3">
      <c r="A5044" s="1" t="s">
        <v>5088</v>
      </c>
      <c r="B5044" s="1" t="s">
        <v>30</v>
      </c>
      <c r="C5044" s="1" t="s">
        <v>31</v>
      </c>
      <c r="D5044" s="1" t="s">
        <v>32</v>
      </c>
      <c r="E5044" s="1" t="s">
        <v>22</v>
      </c>
      <c r="F5044" s="1" t="s">
        <v>33</v>
      </c>
      <c r="G5044">
        <v>8918.6299999999992</v>
      </c>
      <c r="H5044">
        <v>1</v>
      </c>
      <c r="I5044">
        <v>8918.6299999999992</v>
      </c>
      <c r="J5044">
        <v>2.59</v>
      </c>
      <c r="K5044">
        <v>2498</v>
      </c>
      <c r="L5044" s="2">
        <v>45316</v>
      </c>
      <c r="O5044" t="str">
        <f>IF(ecommerce_10000[[#This Row],[Platform]]="Souq","sq",ecommerce_10000[[#This Row],[Platform]])</f>
        <v>Jumia</v>
      </c>
      <c r="P5044" t="str">
        <f>IF(E5044="Souq","sq",IF(E5044="Jumia","Jum",E5044))</f>
        <v>Jum</v>
      </c>
      <c r="Q5044">
        <f>VLOOKUP(ecommerce_10000[[#This Row],[City]],F:I,4,FALSE)</f>
        <v>3665.44</v>
      </c>
      <c r="R5044" s="1">
        <f>SUMIF(C:C,ecommerce_10000[[#This Row],[Category]],I:I)</f>
        <v>57542997.559999913</v>
      </c>
      <c r="S5044" s="1">
        <f>SUMIFS(I:I,C:C,C5044)</f>
        <v>57542997.559999913</v>
      </c>
      <c r="T5044" s="1" t="str">
        <f>INDEX(F:F,MATCH(ecommerce_10000[[#This Row],[TotalAmount]],I:I,0))</f>
        <v>Dubai</v>
      </c>
    </row>
    <row r="5045" spans="1:20" x14ac:dyDescent="0.3">
      <c r="A5045" s="1" t="s">
        <v>5089</v>
      </c>
      <c r="B5045" s="1" t="s">
        <v>65</v>
      </c>
      <c r="C5045" s="1" t="s">
        <v>20</v>
      </c>
      <c r="D5045" s="1" t="s">
        <v>66</v>
      </c>
      <c r="E5045" s="1" t="s">
        <v>47</v>
      </c>
      <c r="F5045" s="1" t="s">
        <v>33</v>
      </c>
      <c r="G5045">
        <v>8875.51</v>
      </c>
      <c r="H5045">
        <v>5</v>
      </c>
      <c r="I5045">
        <v>44377.55</v>
      </c>
      <c r="J5045">
        <v>1.34</v>
      </c>
      <c r="K5045">
        <v>3183</v>
      </c>
      <c r="L5045" s="2">
        <v>45352</v>
      </c>
      <c r="O5045" t="str">
        <f>IF(ecommerce_10000[[#This Row],[Platform]]="Souq","sq",ecommerce_10000[[#This Row],[Platform]])</f>
        <v>Amazon</v>
      </c>
      <c r="P5045" t="str">
        <f>IF(E5045="Souq","sq",IF(E5045="Jumia","Jum",E5045))</f>
        <v>Amazon</v>
      </c>
      <c r="Q5045">
        <f>VLOOKUP(ecommerce_10000[[#This Row],[City]],F:I,4,FALSE)</f>
        <v>3665.44</v>
      </c>
      <c r="R5045" s="1">
        <f>SUMIF(C:C,ecommerce_10000[[#This Row],[Category]],I:I)</f>
        <v>91504159.730000004</v>
      </c>
      <c r="S5045" s="1">
        <f>SUMIFS(I:I,C:C,C5045)</f>
        <v>91504159.730000004</v>
      </c>
      <c r="T5045" s="1" t="str">
        <f>INDEX(F:F,MATCH(ecommerce_10000[[#This Row],[TotalAmount]],I:I,0))</f>
        <v>Dubai</v>
      </c>
    </row>
    <row r="5046" spans="1:20" x14ac:dyDescent="0.3">
      <c r="A5046" s="1" t="s">
        <v>5090</v>
      </c>
      <c r="B5046" s="1" t="s">
        <v>38</v>
      </c>
      <c r="C5046" s="1" t="s">
        <v>20</v>
      </c>
      <c r="D5046" s="1" t="s">
        <v>39</v>
      </c>
      <c r="E5046" s="1" t="s">
        <v>47</v>
      </c>
      <c r="F5046" s="1" t="s">
        <v>33</v>
      </c>
      <c r="G5046">
        <v>19800.97</v>
      </c>
      <c r="H5046">
        <v>2</v>
      </c>
      <c r="I5046">
        <v>39601.94</v>
      </c>
      <c r="J5046">
        <v>3.39</v>
      </c>
      <c r="K5046">
        <v>204</v>
      </c>
      <c r="L5046" s="2">
        <v>45580</v>
      </c>
      <c r="O5046" t="str">
        <f>IF(ecommerce_10000[[#This Row],[Platform]]="Souq","sq",ecommerce_10000[[#This Row],[Platform]])</f>
        <v>Amazon</v>
      </c>
      <c r="P5046" t="str">
        <f>IF(E5046="Souq","sq",IF(E5046="Jumia","Jum",E5046))</f>
        <v>Amazon</v>
      </c>
      <c r="Q5046">
        <f>VLOOKUP(ecommerce_10000[[#This Row],[City]],F:I,4,FALSE)</f>
        <v>3665.44</v>
      </c>
      <c r="R5046" s="1">
        <f>SUMIF(C:C,ecommerce_10000[[#This Row],[Category]],I:I)</f>
        <v>91504159.730000004</v>
      </c>
      <c r="S5046" s="1">
        <f>SUMIFS(I:I,C:C,C5046)</f>
        <v>91504159.730000004</v>
      </c>
      <c r="T5046" s="1" t="str">
        <f>INDEX(F:F,MATCH(ecommerce_10000[[#This Row],[TotalAmount]],I:I,0))</f>
        <v>Dubai</v>
      </c>
    </row>
    <row r="5047" spans="1:20" x14ac:dyDescent="0.3">
      <c r="A5047" s="1" t="s">
        <v>5091</v>
      </c>
      <c r="B5047" s="1" t="s">
        <v>49</v>
      </c>
      <c r="C5047" s="1" t="s">
        <v>14</v>
      </c>
      <c r="D5047" s="1" t="s">
        <v>50</v>
      </c>
      <c r="E5047" s="1" t="s">
        <v>16</v>
      </c>
      <c r="F5047" s="1" t="s">
        <v>62</v>
      </c>
      <c r="G5047">
        <v>12883.37</v>
      </c>
      <c r="H5047">
        <v>5</v>
      </c>
      <c r="I5047">
        <v>64416.85</v>
      </c>
      <c r="J5047">
        <v>1.45</v>
      </c>
      <c r="K5047">
        <v>4899</v>
      </c>
      <c r="L5047" s="2">
        <v>45409</v>
      </c>
      <c r="O5047" t="str">
        <f>IF(ecommerce_10000[[#This Row],[Platform]]="Souq","sq",ecommerce_10000[[#This Row],[Platform]])</f>
        <v>sq</v>
      </c>
      <c r="P5047" t="str">
        <f>IF(E5047="Souq","sq",IF(E5047="Jumia","Jum",E5047))</f>
        <v>sq</v>
      </c>
      <c r="Q5047">
        <f>VLOOKUP(ecommerce_10000[[#This Row],[City]],F:I,4,FALSE)</f>
        <v>27872.98</v>
      </c>
      <c r="R5047" s="1">
        <f>SUMIF(C:C,ecommerce_10000[[#This Row],[Category]],I:I)</f>
        <v>92327183.770000085</v>
      </c>
      <c r="S5047" s="1">
        <f>SUMIFS(I:I,C:C,C5047)</f>
        <v>92327183.770000085</v>
      </c>
      <c r="T5047" s="1" t="str">
        <f>INDEX(F:F,MATCH(ecommerce_10000[[#This Row],[TotalAmount]],I:I,0))</f>
        <v>Giza</v>
      </c>
    </row>
    <row r="5048" spans="1:20" x14ac:dyDescent="0.3">
      <c r="A5048" s="1" t="s">
        <v>5092</v>
      </c>
      <c r="B5048" s="1" t="s">
        <v>35</v>
      </c>
      <c r="C5048" s="1" t="s">
        <v>14</v>
      </c>
      <c r="D5048" s="1" t="s">
        <v>36</v>
      </c>
      <c r="E5048" s="1" t="s">
        <v>47</v>
      </c>
      <c r="F5048" s="1" t="s">
        <v>23</v>
      </c>
      <c r="G5048">
        <v>18729.439999999999</v>
      </c>
      <c r="H5048">
        <v>3</v>
      </c>
      <c r="I5048">
        <v>56188.32</v>
      </c>
      <c r="J5048">
        <v>2.37</v>
      </c>
      <c r="K5048">
        <v>884</v>
      </c>
      <c r="L5048" s="2">
        <v>45565</v>
      </c>
      <c r="O5048" t="str">
        <f>IF(ecommerce_10000[[#This Row],[Platform]]="Souq","sq",ecommerce_10000[[#This Row],[Platform]])</f>
        <v>Amazon</v>
      </c>
      <c r="P5048" t="str">
        <f>IF(E5048="Souq","sq",IF(E5048="Jumia","Jum",E5048))</f>
        <v>Amazon</v>
      </c>
      <c r="Q5048">
        <f>VLOOKUP(ecommerce_10000[[#This Row],[City]],F:I,4,FALSE)</f>
        <v>13290.4</v>
      </c>
      <c r="R5048" s="1">
        <f>SUMIF(C:C,ecommerce_10000[[#This Row],[Category]],I:I)</f>
        <v>92327183.770000085</v>
      </c>
      <c r="S5048" s="1">
        <f>SUMIFS(I:I,C:C,C5048)</f>
        <v>92327183.770000085</v>
      </c>
      <c r="T5048" s="1" t="str">
        <f>INDEX(F:F,MATCH(ecommerce_10000[[#This Row],[TotalAmount]],I:I,0))</f>
        <v>Alexandria</v>
      </c>
    </row>
    <row r="5049" spans="1:20" x14ac:dyDescent="0.3">
      <c r="A5049" s="1" t="s">
        <v>5093</v>
      </c>
      <c r="B5049" s="1" t="s">
        <v>65</v>
      </c>
      <c r="C5049" s="1" t="s">
        <v>20</v>
      </c>
      <c r="D5049" s="1" t="s">
        <v>66</v>
      </c>
      <c r="E5049" s="1" t="s">
        <v>22</v>
      </c>
      <c r="F5049" s="1" t="s">
        <v>33</v>
      </c>
      <c r="G5049">
        <v>1110.1300000000001</v>
      </c>
      <c r="H5049">
        <v>5</v>
      </c>
      <c r="I5049">
        <v>5550.65</v>
      </c>
      <c r="J5049">
        <v>4.1399999999999997</v>
      </c>
      <c r="K5049">
        <v>4501</v>
      </c>
      <c r="L5049" s="2">
        <v>45395</v>
      </c>
      <c r="O5049" t="str">
        <f>IF(ecommerce_10000[[#This Row],[Platform]]="Souq","sq",ecommerce_10000[[#This Row],[Platform]])</f>
        <v>Jumia</v>
      </c>
      <c r="P5049" t="str">
        <f>IF(E5049="Souq","sq",IF(E5049="Jumia","Jum",E5049))</f>
        <v>Jum</v>
      </c>
      <c r="Q5049">
        <f>VLOOKUP(ecommerce_10000[[#This Row],[City]],F:I,4,FALSE)</f>
        <v>3665.44</v>
      </c>
      <c r="R5049" s="1">
        <f>SUMIF(C:C,ecommerce_10000[[#This Row],[Category]],I:I)</f>
        <v>91504159.730000004</v>
      </c>
      <c r="S5049" s="1">
        <f>SUMIFS(I:I,C:C,C5049)</f>
        <v>91504159.730000004</v>
      </c>
      <c r="T5049" s="1" t="str">
        <f>INDEX(F:F,MATCH(ecommerce_10000[[#This Row],[TotalAmount]],I:I,0))</f>
        <v>Dubai</v>
      </c>
    </row>
    <row r="5050" spans="1:20" x14ac:dyDescent="0.3">
      <c r="A5050" s="1" t="s">
        <v>5094</v>
      </c>
      <c r="B5050" s="1" t="s">
        <v>13</v>
      </c>
      <c r="C5050" s="1" t="s">
        <v>14</v>
      </c>
      <c r="D5050" s="1" t="s">
        <v>15</v>
      </c>
      <c r="E5050" s="1" t="s">
        <v>22</v>
      </c>
      <c r="F5050" s="1" t="s">
        <v>62</v>
      </c>
      <c r="G5050">
        <v>643.69000000000005</v>
      </c>
      <c r="H5050">
        <v>4</v>
      </c>
      <c r="I5050">
        <v>2574.7600000000002</v>
      </c>
      <c r="J5050">
        <v>2.29</v>
      </c>
      <c r="K5050">
        <v>637</v>
      </c>
      <c r="L5050" s="2">
        <v>45294</v>
      </c>
      <c r="O5050" t="str">
        <f>IF(ecommerce_10000[[#This Row],[Platform]]="Souq","sq",ecommerce_10000[[#This Row],[Platform]])</f>
        <v>Jumia</v>
      </c>
      <c r="P5050" t="str">
        <f>IF(E5050="Souq","sq",IF(E5050="Jumia","Jum",E5050))</f>
        <v>Jum</v>
      </c>
      <c r="Q5050">
        <f>VLOOKUP(ecommerce_10000[[#This Row],[City]],F:I,4,FALSE)</f>
        <v>27872.98</v>
      </c>
      <c r="R5050" s="1">
        <f>SUMIF(C:C,ecommerce_10000[[#This Row],[Category]],I:I)</f>
        <v>92327183.770000085</v>
      </c>
      <c r="S5050" s="1">
        <f>SUMIFS(I:I,C:C,C5050)</f>
        <v>92327183.770000085</v>
      </c>
      <c r="T5050" s="1" t="str">
        <f>INDEX(F:F,MATCH(ecommerce_10000[[#This Row],[TotalAmount]],I:I,0))</f>
        <v>Giza</v>
      </c>
    </row>
    <row r="5051" spans="1:20" x14ac:dyDescent="0.3">
      <c r="A5051" s="1" t="s">
        <v>5095</v>
      </c>
      <c r="B5051" s="1" t="s">
        <v>53</v>
      </c>
      <c r="C5051" s="1" t="s">
        <v>31</v>
      </c>
      <c r="D5051" s="1" t="s">
        <v>54</v>
      </c>
      <c r="E5051" s="1" t="s">
        <v>16</v>
      </c>
      <c r="F5051" s="1" t="s">
        <v>23</v>
      </c>
      <c r="G5051">
        <v>9938.41</v>
      </c>
      <c r="H5051">
        <v>1</v>
      </c>
      <c r="I5051">
        <v>9938.41</v>
      </c>
      <c r="J5051">
        <v>3.79</v>
      </c>
      <c r="K5051">
        <v>1032</v>
      </c>
      <c r="L5051" s="2">
        <v>45306</v>
      </c>
      <c r="O5051" t="str">
        <f>IF(ecommerce_10000[[#This Row],[Platform]]="Souq","sq",ecommerce_10000[[#This Row],[Platform]])</f>
        <v>sq</v>
      </c>
      <c r="P5051" t="str">
        <f>IF(E5051="Souq","sq",IF(E5051="Jumia","Jum",E5051))</f>
        <v>sq</v>
      </c>
      <c r="Q5051">
        <f>VLOOKUP(ecommerce_10000[[#This Row],[City]],F:I,4,FALSE)</f>
        <v>13290.4</v>
      </c>
      <c r="R5051" s="1">
        <f>SUMIF(C:C,ecommerce_10000[[#This Row],[Category]],I:I)</f>
        <v>57542997.559999913</v>
      </c>
      <c r="S5051" s="1">
        <f>SUMIFS(I:I,C:C,C5051)</f>
        <v>57542997.559999913</v>
      </c>
      <c r="T5051" s="1" t="str">
        <f>INDEX(F:F,MATCH(ecommerce_10000[[#This Row],[TotalAmount]],I:I,0))</f>
        <v>Alexandria</v>
      </c>
    </row>
    <row r="5052" spans="1:20" x14ac:dyDescent="0.3">
      <c r="A5052" s="1" t="s">
        <v>5096</v>
      </c>
      <c r="B5052" s="1" t="s">
        <v>30</v>
      </c>
      <c r="C5052" s="1" t="s">
        <v>31</v>
      </c>
      <c r="D5052" s="1" t="s">
        <v>32</v>
      </c>
      <c r="E5052" s="1" t="s">
        <v>22</v>
      </c>
      <c r="F5052" s="1" t="s">
        <v>62</v>
      </c>
      <c r="G5052">
        <v>15291.19</v>
      </c>
      <c r="H5052">
        <v>1</v>
      </c>
      <c r="I5052">
        <v>15291.19</v>
      </c>
      <c r="J5052">
        <v>3.88</v>
      </c>
      <c r="K5052">
        <v>609</v>
      </c>
      <c r="L5052" s="2">
        <v>45421</v>
      </c>
      <c r="O5052" t="str">
        <f>IF(ecommerce_10000[[#This Row],[Platform]]="Souq","sq",ecommerce_10000[[#This Row],[Platform]])</f>
        <v>Jumia</v>
      </c>
      <c r="P5052" t="str">
        <f>IF(E5052="Souq","sq",IF(E5052="Jumia","Jum",E5052))</f>
        <v>Jum</v>
      </c>
      <c r="Q5052">
        <f>VLOOKUP(ecommerce_10000[[#This Row],[City]],F:I,4,FALSE)</f>
        <v>27872.98</v>
      </c>
      <c r="R5052" s="1">
        <f>SUMIF(C:C,ecommerce_10000[[#This Row],[Category]],I:I)</f>
        <v>57542997.559999913</v>
      </c>
      <c r="S5052" s="1">
        <f>SUMIFS(I:I,C:C,C5052)</f>
        <v>57542997.559999913</v>
      </c>
      <c r="T5052" s="1" t="str">
        <f>INDEX(F:F,MATCH(ecommerce_10000[[#This Row],[TotalAmount]],I:I,0))</f>
        <v>Giza</v>
      </c>
    </row>
    <row r="5053" spans="1:20" x14ac:dyDescent="0.3">
      <c r="A5053" s="1" t="s">
        <v>5097</v>
      </c>
      <c r="B5053" s="1" t="s">
        <v>38</v>
      </c>
      <c r="C5053" s="1" t="s">
        <v>20</v>
      </c>
      <c r="D5053" s="1" t="s">
        <v>39</v>
      </c>
      <c r="E5053" s="1" t="s">
        <v>22</v>
      </c>
      <c r="F5053" s="1" t="s">
        <v>17</v>
      </c>
      <c r="G5053">
        <v>15885.55</v>
      </c>
      <c r="H5053">
        <v>3</v>
      </c>
      <c r="I5053">
        <v>47656.65</v>
      </c>
      <c r="J5053">
        <v>3.93</v>
      </c>
      <c r="K5053">
        <v>4000</v>
      </c>
      <c r="L5053" s="2">
        <v>45538</v>
      </c>
      <c r="O5053" t="str">
        <f>IF(ecommerce_10000[[#This Row],[Platform]]="Souq","sq",ecommerce_10000[[#This Row],[Platform]])</f>
        <v>Jumia</v>
      </c>
      <c r="P5053" t="str">
        <f>IF(E5053="Souq","sq",IF(E5053="Jumia","Jum",E5053))</f>
        <v>Jum</v>
      </c>
      <c r="Q5053">
        <f>VLOOKUP(ecommerce_10000[[#This Row],[City]],F:I,4,FALSE)</f>
        <v>16284.02</v>
      </c>
      <c r="R5053" s="1">
        <f>SUMIF(C:C,ecommerce_10000[[#This Row],[Category]],I:I)</f>
        <v>91504159.730000004</v>
      </c>
      <c r="S5053" s="1">
        <f>SUMIFS(I:I,C:C,C5053)</f>
        <v>91504159.730000004</v>
      </c>
      <c r="T5053" s="1" t="str">
        <f>INDEX(F:F,MATCH(ecommerce_10000[[#This Row],[TotalAmount]],I:I,0))</f>
        <v>Cairo</v>
      </c>
    </row>
    <row r="5054" spans="1:20" x14ac:dyDescent="0.3">
      <c r="A5054" s="1" t="s">
        <v>5098</v>
      </c>
      <c r="B5054" s="1" t="s">
        <v>43</v>
      </c>
      <c r="C5054" s="1" t="s">
        <v>44</v>
      </c>
      <c r="D5054" s="1" t="s">
        <v>45</v>
      </c>
      <c r="E5054" s="1" t="s">
        <v>47</v>
      </c>
      <c r="F5054" s="1" t="s">
        <v>28</v>
      </c>
      <c r="G5054">
        <v>9368.7199999999993</v>
      </c>
      <c r="H5054">
        <v>3</v>
      </c>
      <c r="I5054">
        <v>28106.16</v>
      </c>
      <c r="J5054">
        <v>2.4300000000000002</v>
      </c>
      <c r="K5054">
        <v>4865</v>
      </c>
      <c r="L5054" s="2">
        <v>45424</v>
      </c>
      <c r="O5054" t="str">
        <f>IF(ecommerce_10000[[#This Row],[Platform]]="Souq","sq",ecommerce_10000[[#This Row],[Platform]])</f>
        <v>Amazon</v>
      </c>
      <c r="P5054" t="str">
        <f>IF(E5054="Souq","sq",IF(E5054="Jumia","Jum",E5054))</f>
        <v>Amazon</v>
      </c>
      <c r="Q5054">
        <f>VLOOKUP(ecommerce_10000[[#This Row],[City]],F:I,4,FALSE)</f>
        <v>26648.76</v>
      </c>
      <c r="R5054" s="1">
        <f>SUMIF(C:C,ecommerce_10000[[#This Row],[Category]],I:I)</f>
        <v>31420413.200000018</v>
      </c>
      <c r="S5054" s="1">
        <f>SUMIFS(I:I,C:C,C5054)</f>
        <v>31420413.200000018</v>
      </c>
      <c r="T5054" s="1" t="str">
        <f>INDEX(F:F,MATCH(ecommerce_10000[[#This Row],[TotalAmount]],I:I,0))</f>
        <v>Casablanca</v>
      </c>
    </row>
    <row r="5055" spans="1:20" x14ac:dyDescent="0.3">
      <c r="A5055" s="1" t="s">
        <v>5099</v>
      </c>
      <c r="B5055" s="1" t="s">
        <v>19</v>
      </c>
      <c r="C5055" s="1" t="s">
        <v>20</v>
      </c>
      <c r="D5055" s="1" t="s">
        <v>21</v>
      </c>
      <c r="E5055" s="1" t="s">
        <v>47</v>
      </c>
      <c r="F5055" s="1" t="s">
        <v>40</v>
      </c>
      <c r="G5055">
        <v>5664.78</v>
      </c>
      <c r="H5055">
        <v>4</v>
      </c>
      <c r="I5055">
        <v>22659.119999999999</v>
      </c>
      <c r="J5055">
        <v>1.18</v>
      </c>
      <c r="K5055">
        <v>1273</v>
      </c>
      <c r="L5055" s="2">
        <v>45316</v>
      </c>
      <c r="O5055" t="str">
        <f>IF(ecommerce_10000[[#This Row],[Platform]]="Souq","sq",ecommerce_10000[[#This Row],[Platform]])</f>
        <v>Amazon</v>
      </c>
      <c r="P5055" t="str">
        <f>IF(E5055="Souq","sq",IF(E5055="Jumia","Jum",E5055))</f>
        <v>Amazon</v>
      </c>
      <c r="Q5055">
        <f>VLOOKUP(ecommerce_10000[[#This Row],[City]],F:I,4,FALSE)</f>
        <v>99349.3</v>
      </c>
      <c r="R5055" s="1">
        <f>SUMIF(C:C,ecommerce_10000[[#This Row],[Category]],I:I)</f>
        <v>91504159.730000004</v>
      </c>
      <c r="S5055" s="1">
        <f>SUMIFS(I:I,C:C,C5055)</f>
        <v>91504159.730000004</v>
      </c>
      <c r="T5055" s="1" t="str">
        <f>INDEX(F:F,MATCH(ecommerce_10000[[#This Row],[TotalAmount]],I:I,0))</f>
        <v>Riyadh</v>
      </c>
    </row>
    <row r="5056" spans="1:20" x14ac:dyDescent="0.3">
      <c r="A5056" s="1" t="s">
        <v>5100</v>
      </c>
      <c r="B5056" s="1" t="s">
        <v>38</v>
      </c>
      <c r="C5056" s="1" t="s">
        <v>20</v>
      </c>
      <c r="D5056" s="1" t="s">
        <v>39</v>
      </c>
      <c r="E5056" s="1" t="s">
        <v>47</v>
      </c>
      <c r="F5056" s="1" t="s">
        <v>33</v>
      </c>
      <c r="G5056">
        <v>13769.93</v>
      </c>
      <c r="H5056">
        <v>1</v>
      </c>
      <c r="I5056">
        <v>13769.93</v>
      </c>
      <c r="J5056">
        <v>4.91</v>
      </c>
      <c r="K5056">
        <v>190</v>
      </c>
      <c r="L5056" s="2">
        <v>45383</v>
      </c>
      <c r="O5056" t="str">
        <f>IF(ecommerce_10000[[#This Row],[Platform]]="Souq","sq",ecommerce_10000[[#This Row],[Platform]])</f>
        <v>Amazon</v>
      </c>
      <c r="P5056" t="str">
        <f>IF(E5056="Souq","sq",IF(E5056="Jumia","Jum",E5056))</f>
        <v>Amazon</v>
      </c>
      <c r="Q5056">
        <f>VLOOKUP(ecommerce_10000[[#This Row],[City]],F:I,4,FALSE)</f>
        <v>3665.44</v>
      </c>
      <c r="R5056" s="1">
        <f>SUMIF(C:C,ecommerce_10000[[#This Row],[Category]],I:I)</f>
        <v>91504159.730000004</v>
      </c>
      <c r="S5056" s="1">
        <f>SUMIFS(I:I,C:C,C5056)</f>
        <v>91504159.730000004</v>
      </c>
      <c r="T5056" s="1" t="str">
        <f>INDEX(F:F,MATCH(ecommerce_10000[[#This Row],[TotalAmount]],I:I,0))</f>
        <v>Dubai</v>
      </c>
    </row>
    <row r="5057" spans="1:20" x14ac:dyDescent="0.3">
      <c r="A5057" s="1" t="s">
        <v>5101</v>
      </c>
      <c r="B5057" s="1" t="s">
        <v>13</v>
      </c>
      <c r="C5057" s="1" t="s">
        <v>14</v>
      </c>
      <c r="D5057" s="1" t="s">
        <v>15</v>
      </c>
      <c r="E5057" s="1" t="s">
        <v>16</v>
      </c>
      <c r="F5057" s="1" t="s">
        <v>33</v>
      </c>
      <c r="G5057">
        <v>1039.27</v>
      </c>
      <c r="H5057">
        <v>2</v>
      </c>
      <c r="I5057">
        <v>2078.54</v>
      </c>
      <c r="J5057">
        <v>4.6399999999999997</v>
      </c>
      <c r="K5057">
        <v>4722</v>
      </c>
      <c r="L5057" s="2">
        <v>45495</v>
      </c>
      <c r="O5057" t="str">
        <f>IF(ecommerce_10000[[#This Row],[Platform]]="Souq","sq",ecommerce_10000[[#This Row],[Platform]])</f>
        <v>sq</v>
      </c>
      <c r="P5057" t="str">
        <f>IF(E5057="Souq","sq",IF(E5057="Jumia","Jum",E5057))</f>
        <v>sq</v>
      </c>
      <c r="Q5057">
        <f>VLOOKUP(ecommerce_10000[[#This Row],[City]],F:I,4,FALSE)</f>
        <v>3665.44</v>
      </c>
      <c r="R5057" s="1">
        <f>SUMIF(C:C,ecommerce_10000[[#This Row],[Category]],I:I)</f>
        <v>92327183.770000085</v>
      </c>
      <c r="S5057" s="1">
        <f>SUMIFS(I:I,C:C,C5057)</f>
        <v>92327183.770000085</v>
      </c>
      <c r="T5057" s="1" t="str">
        <f>INDEX(F:F,MATCH(ecommerce_10000[[#This Row],[TotalAmount]],I:I,0))</f>
        <v>Dubai</v>
      </c>
    </row>
    <row r="5058" spans="1:20" x14ac:dyDescent="0.3">
      <c r="A5058" s="1" t="s">
        <v>5102</v>
      </c>
      <c r="B5058" s="1" t="s">
        <v>53</v>
      </c>
      <c r="C5058" s="1" t="s">
        <v>31</v>
      </c>
      <c r="D5058" s="1" t="s">
        <v>54</v>
      </c>
      <c r="E5058" s="1" t="s">
        <v>16</v>
      </c>
      <c r="F5058" s="1" t="s">
        <v>23</v>
      </c>
      <c r="G5058">
        <v>2059.7800000000002</v>
      </c>
      <c r="H5058">
        <v>3</v>
      </c>
      <c r="I5058">
        <v>6179.34</v>
      </c>
      <c r="J5058">
        <v>4.1100000000000003</v>
      </c>
      <c r="K5058">
        <v>2493</v>
      </c>
      <c r="L5058" s="2">
        <v>45328</v>
      </c>
      <c r="O5058" t="str">
        <f>IF(ecommerce_10000[[#This Row],[Platform]]="Souq","sq",ecommerce_10000[[#This Row],[Platform]])</f>
        <v>sq</v>
      </c>
      <c r="P5058" t="str">
        <f>IF(E5058="Souq","sq",IF(E5058="Jumia","Jum",E5058))</f>
        <v>sq</v>
      </c>
      <c r="Q5058">
        <f>VLOOKUP(ecommerce_10000[[#This Row],[City]],F:I,4,FALSE)</f>
        <v>13290.4</v>
      </c>
      <c r="R5058" s="1">
        <f>SUMIF(C:C,ecommerce_10000[[#This Row],[Category]],I:I)</f>
        <v>57542997.559999913</v>
      </c>
      <c r="S5058" s="1">
        <f>SUMIFS(I:I,C:C,C5058)</f>
        <v>57542997.559999913</v>
      </c>
      <c r="T5058" s="1" t="str">
        <f>INDEX(F:F,MATCH(ecommerce_10000[[#This Row],[TotalAmount]],I:I,0))</f>
        <v>Alexandria</v>
      </c>
    </row>
    <row r="5059" spans="1:20" x14ac:dyDescent="0.3">
      <c r="A5059" s="1" t="s">
        <v>5103</v>
      </c>
      <c r="B5059" s="1" t="s">
        <v>65</v>
      </c>
      <c r="C5059" s="1" t="s">
        <v>20</v>
      </c>
      <c r="D5059" s="1" t="s">
        <v>66</v>
      </c>
      <c r="E5059" s="1" t="s">
        <v>16</v>
      </c>
      <c r="F5059" s="1" t="s">
        <v>17</v>
      </c>
      <c r="G5059">
        <v>16807.62</v>
      </c>
      <c r="H5059">
        <v>5</v>
      </c>
      <c r="I5059">
        <v>84038.1</v>
      </c>
      <c r="J5059">
        <v>4.29</v>
      </c>
      <c r="K5059">
        <v>4825</v>
      </c>
      <c r="L5059" s="2">
        <v>45548</v>
      </c>
      <c r="O5059" t="str">
        <f>IF(ecommerce_10000[[#This Row],[Platform]]="Souq","sq",ecommerce_10000[[#This Row],[Platform]])</f>
        <v>sq</v>
      </c>
      <c r="P5059" t="str">
        <f>IF(E5059="Souq","sq",IF(E5059="Jumia","Jum",E5059))</f>
        <v>sq</v>
      </c>
      <c r="Q5059">
        <f>VLOOKUP(ecommerce_10000[[#This Row],[City]],F:I,4,FALSE)</f>
        <v>16284.02</v>
      </c>
      <c r="R5059" s="1">
        <f>SUMIF(C:C,ecommerce_10000[[#This Row],[Category]],I:I)</f>
        <v>91504159.730000004</v>
      </c>
      <c r="S5059" s="1">
        <f>SUMIFS(I:I,C:C,C5059)</f>
        <v>91504159.730000004</v>
      </c>
      <c r="T5059" s="1" t="str">
        <f>INDEX(F:F,MATCH(ecommerce_10000[[#This Row],[TotalAmount]],I:I,0))</f>
        <v>Cairo</v>
      </c>
    </row>
    <row r="5060" spans="1:20" x14ac:dyDescent="0.3">
      <c r="A5060" s="1" t="s">
        <v>5104</v>
      </c>
      <c r="B5060" s="1" t="s">
        <v>38</v>
      </c>
      <c r="C5060" s="1" t="s">
        <v>20</v>
      </c>
      <c r="D5060" s="1" t="s">
        <v>39</v>
      </c>
      <c r="E5060" s="1" t="s">
        <v>22</v>
      </c>
      <c r="F5060" s="1" t="s">
        <v>28</v>
      </c>
      <c r="G5060">
        <v>10444.700000000001</v>
      </c>
      <c r="H5060">
        <v>1</v>
      </c>
      <c r="I5060">
        <v>10444.700000000001</v>
      </c>
      <c r="J5060">
        <v>2.23</v>
      </c>
      <c r="K5060">
        <v>2139</v>
      </c>
      <c r="L5060" s="2">
        <v>45603</v>
      </c>
      <c r="O5060" t="str">
        <f>IF(ecommerce_10000[[#This Row],[Platform]]="Souq","sq",ecommerce_10000[[#This Row],[Platform]])</f>
        <v>Jumia</v>
      </c>
      <c r="P5060" t="str">
        <f>IF(E5060="Souq","sq",IF(E5060="Jumia","Jum",E5060))</f>
        <v>Jum</v>
      </c>
      <c r="Q5060">
        <f>VLOOKUP(ecommerce_10000[[#This Row],[City]],F:I,4,FALSE)</f>
        <v>26648.76</v>
      </c>
      <c r="R5060" s="1">
        <f>SUMIF(C:C,ecommerce_10000[[#This Row],[Category]],I:I)</f>
        <v>91504159.730000004</v>
      </c>
      <c r="S5060" s="1">
        <f>SUMIFS(I:I,C:C,C5060)</f>
        <v>91504159.730000004</v>
      </c>
      <c r="T5060" s="1" t="str">
        <f>INDEX(F:F,MATCH(ecommerce_10000[[#This Row],[TotalAmount]],I:I,0))</f>
        <v>Casablanca</v>
      </c>
    </row>
    <row r="5061" spans="1:20" x14ac:dyDescent="0.3">
      <c r="A5061" s="1" t="s">
        <v>5105</v>
      </c>
      <c r="B5061" s="1" t="s">
        <v>35</v>
      </c>
      <c r="C5061" s="1" t="s">
        <v>14</v>
      </c>
      <c r="D5061" s="1" t="s">
        <v>36</v>
      </c>
      <c r="E5061" s="1" t="s">
        <v>22</v>
      </c>
      <c r="F5061" s="1" t="s">
        <v>40</v>
      </c>
      <c r="G5061">
        <v>2261.9</v>
      </c>
      <c r="H5061">
        <v>1</v>
      </c>
      <c r="I5061">
        <v>2261.9</v>
      </c>
      <c r="J5061">
        <v>4.88</v>
      </c>
      <c r="K5061">
        <v>2652</v>
      </c>
      <c r="L5061" s="2">
        <v>45635</v>
      </c>
      <c r="O5061" t="str">
        <f>IF(ecommerce_10000[[#This Row],[Platform]]="Souq","sq",ecommerce_10000[[#This Row],[Platform]])</f>
        <v>Jumia</v>
      </c>
      <c r="P5061" t="str">
        <f>IF(E5061="Souq","sq",IF(E5061="Jumia","Jum",E5061))</f>
        <v>Jum</v>
      </c>
      <c r="Q5061">
        <f>VLOOKUP(ecommerce_10000[[#This Row],[City]],F:I,4,FALSE)</f>
        <v>99349.3</v>
      </c>
      <c r="R5061" s="1">
        <f>SUMIF(C:C,ecommerce_10000[[#This Row],[Category]],I:I)</f>
        <v>92327183.770000085</v>
      </c>
      <c r="S5061" s="1">
        <f>SUMIFS(I:I,C:C,C5061)</f>
        <v>92327183.770000085</v>
      </c>
      <c r="T5061" s="1" t="str">
        <f>INDEX(F:F,MATCH(ecommerce_10000[[#This Row],[TotalAmount]],I:I,0))</f>
        <v>Riyadh</v>
      </c>
    </row>
    <row r="5062" spans="1:20" x14ac:dyDescent="0.3">
      <c r="A5062" s="1" t="s">
        <v>5106</v>
      </c>
      <c r="B5062" s="1" t="s">
        <v>65</v>
      </c>
      <c r="C5062" s="1" t="s">
        <v>20</v>
      </c>
      <c r="D5062" s="1" t="s">
        <v>66</v>
      </c>
      <c r="E5062" s="1" t="s">
        <v>22</v>
      </c>
      <c r="F5062" s="1" t="s">
        <v>33</v>
      </c>
      <c r="G5062">
        <v>12060.55</v>
      </c>
      <c r="H5062">
        <v>3</v>
      </c>
      <c r="I5062">
        <v>36181.65</v>
      </c>
      <c r="J5062">
        <v>3.63</v>
      </c>
      <c r="K5062">
        <v>4142</v>
      </c>
      <c r="L5062" s="2">
        <v>45369</v>
      </c>
      <c r="O5062" t="str">
        <f>IF(ecommerce_10000[[#This Row],[Platform]]="Souq","sq",ecommerce_10000[[#This Row],[Platform]])</f>
        <v>Jumia</v>
      </c>
      <c r="P5062" t="str">
        <f>IF(E5062="Souq","sq",IF(E5062="Jumia","Jum",E5062))</f>
        <v>Jum</v>
      </c>
      <c r="Q5062">
        <f>VLOOKUP(ecommerce_10000[[#This Row],[City]],F:I,4,FALSE)</f>
        <v>3665.44</v>
      </c>
      <c r="R5062" s="1">
        <f>SUMIF(C:C,ecommerce_10000[[#This Row],[Category]],I:I)</f>
        <v>91504159.730000004</v>
      </c>
      <c r="S5062" s="1">
        <f>SUMIFS(I:I,C:C,C5062)</f>
        <v>91504159.730000004</v>
      </c>
      <c r="T5062" s="1" t="str">
        <f>INDEX(F:F,MATCH(ecommerce_10000[[#This Row],[TotalAmount]],I:I,0))</f>
        <v>Dubai</v>
      </c>
    </row>
    <row r="5063" spans="1:20" x14ac:dyDescent="0.3">
      <c r="A5063" s="1" t="s">
        <v>5107</v>
      </c>
      <c r="B5063" s="1" t="s">
        <v>30</v>
      </c>
      <c r="C5063" s="1" t="s">
        <v>31</v>
      </c>
      <c r="D5063" s="1" t="s">
        <v>32</v>
      </c>
      <c r="E5063" s="1" t="s">
        <v>22</v>
      </c>
      <c r="F5063" s="1" t="s">
        <v>17</v>
      </c>
      <c r="G5063">
        <v>5807.69</v>
      </c>
      <c r="H5063">
        <v>4</v>
      </c>
      <c r="I5063">
        <v>23230.76</v>
      </c>
      <c r="J5063">
        <v>5</v>
      </c>
      <c r="K5063">
        <v>4431</v>
      </c>
      <c r="L5063" s="2">
        <v>45445</v>
      </c>
      <c r="O5063" t="str">
        <f>IF(ecommerce_10000[[#This Row],[Platform]]="Souq","sq",ecommerce_10000[[#This Row],[Platform]])</f>
        <v>Jumia</v>
      </c>
      <c r="P5063" t="str">
        <f>IF(E5063="Souq","sq",IF(E5063="Jumia","Jum",E5063))</f>
        <v>Jum</v>
      </c>
      <c r="Q5063">
        <f>VLOOKUP(ecommerce_10000[[#This Row],[City]],F:I,4,FALSE)</f>
        <v>16284.02</v>
      </c>
      <c r="R5063" s="1">
        <f>SUMIF(C:C,ecommerce_10000[[#This Row],[Category]],I:I)</f>
        <v>57542997.559999913</v>
      </c>
      <c r="S5063" s="1">
        <f>SUMIFS(I:I,C:C,C5063)</f>
        <v>57542997.559999913</v>
      </c>
      <c r="T5063" s="1" t="str">
        <f>INDEX(F:F,MATCH(ecommerce_10000[[#This Row],[TotalAmount]],I:I,0))</f>
        <v>Cairo</v>
      </c>
    </row>
    <row r="5064" spans="1:20" x14ac:dyDescent="0.3">
      <c r="A5064" s="1" t="s">
        <v>5108</v>
      </c>
      <c r="B5064" s="1" t="s">
        <v>13</v>
      </c>
      <c r="C5064" s="1" t="s">
        <v>14</v>
      </c>
      <c r="D5064" s="1" t="s">
        <v>15</v>
      </c>
      <c r="E5064" s="1" t="s">
        <v>22</v>
      </c>
      <c r="F5064" s="1" t="s">
        <v>33</v>
      </c>
      <c r="G5064">
        <v>10583.38</v>
      </c>
      <c r="H5064">
        <v>3</v>
      </c>
      <c r="I5064">
        <v>31750.14</v>
      </c>
      <c r="J5064">
        <v>4.46</v>
      </c>
      <c r="K5064">
        <v>4742</v>
      </c>
      <c r="L5064" s="2">
        <v>45574</v>
      </c>
      <c r="O5064" t="str">
        <f>IF(ecommerce_10000[[#This Row],[Platform]]="Souq","sq",ecommerce_10000[[#This Row],[Platform]])</f>
        <v>Jumia</v>
      </c>
      <c r="P5064" t="str">
        <f>IF(E5064="Souq","sq",IF(E5064="Jumia","Jum",E5064))</f>
        <v>Jum</v>
      </c>
      <c r="Q5064">
        <f>VLOOKUP(ecommerce_10000[[#This Row],[City]],F:I,4,FALSE)</f>
        <v>3665.44</v>
      </c>
      <c r="R5064" s="1">
        <f>SUMIF(C:C,ecommerce_10000[[#This Row],[Category]],I:I)</f>
        <v>92327183.770000085</v>
      </c>
      <c r="S5064" s="1">
        <f>SUMIFS(I:I,C:C,C5064)</f>
        <v>92327183.770000085</v>
      </c>
      <c r="T5064" s="1" t="str">
        <f>INDEX(F:F,MATCH(ecommerce_10000[[#This Row],[TotalAmount]],I:I,0))</f>
        <v>Dubai</v>
      </c>
    </row>
    <row r="5065" spans="1:20" x14ac:dyDescent="0.3">
      <c r="A5065" s="1" t="s">
        <v>5109</v>
      </c>
      <c r="B5065" s="1" t="s">
        <v>25</v>
      </c>
      <c r="C5065" s="1" t="s">
        <v>26</v>
      </c>
      <c r="D5065" s="1" t="s">
        <v>27</v>
      </c>
      <c r="E5065" s="1" t="s">
        <v>16</v>
      </c>
      <c r="F5065" s="1" t="s">
        <v>62</v>
      </c>
      <c r="G5065">
        <v>19607.939999999999</v>
      </c>
      <c r="H5065">
        <v>1</v>
      </c>
      <c r="I5065">
        <v>19607.939999999999</v>
      </c>
      <c r="J5065">
        <v>3.99</v>
      </c>
      <c r="K5065">
        <v>3003</v>
      </c>
      <c r="L5065" s="2">
        <v>45626</v>
      </c>
      <c r="O5065" t="str">
        <f>IF(ecommerce_10000[[#This Row],[Platform]]="Souq","sq",ecommerce_10000[[#This Row],[Platform]])</f>
        <v>sq</v>
      </c>
      <c r="P5065" t="str">
        <f>IF(E5065="Souq","sq",IF(E5065="Jumia","Jum",E5065))</f>
        <v>sq</v>
      </c>
      <c r="Q5065">
        <f>VLOOKUP(ecommerce_10000[[#This Row],[City]],F:I,4,FALSE)</f>
        <v>27872.98</v>
      </c>
      <c r="R5065" s="1">
        <f>SUMIF(C:C,ecommerce_10000[[#This Row],[Category]],I:I)</f>
        <v>29200970.130000021</v>
      </c>
      <c r="S5065" s="1">
        <f>SUMIFS(I:I,C:C,C5065)</f>
        <v>29200970.130000021</v>
      </c>
      <c r="T5065" s="1" t="str">
        <f>INDEX(F:F,MATCH(ecommerce_10000[[#This Row],[TotalAmount]],I:I,0))</f>
        <v>Giza</v>
      </c>
    </row>
    <row r="5066" spans="1:20" x14ac:dyDescent="0.3">
      <c r="A5066" s="1" t="s">
        <v>5110</v>
      </c>
      <c r="B5066" s="1" t="s">
        <v>38</v>
      </c>
      <c r="C5066" s="1" t="s">
        <v>20</v>
      </c>
      <c r="D5066" s="1" t="s">
        <v>39</v>
      </c>
      <c r="E5066" s="1" t="s">
        <v>47</v>
      </c>
      <c r="F5066" s="1" t="s">
        <v>17</v>
      </c>
      <c r="G5066">
        <v>19725.419999999998</v>
      </c>
      <c r="H5066">
        <v>1</v>
      </c>
      <c r="I5066">
        <v>19725.419999999998</v>
      </c>
      <c r="J5066">
        <v>1.84</v>
      </c>
      <c r="K5066">
        <v>4086</v>
      </c>
      <c r="L5066" s="2">
        <v>45511</v>
      </c>
      <c r="O5066" t="str">
        <f>IF(ecommerce_10000[[#This Row],[Platform]]="Souq","sq",ecommerce_10000[[#This Row],[Platform]])</f>
        <v>Amazon</v>
      </c>
      <c r="P5066" t="str">
        <f>IF(E5066="Souq","sq",IF(E5066="Jumia","Jum",E5066))</f>
        <v>Amazon</v>
      </c>
      <c r="Q5066">
        <f>VLOOKUP(ecommerce_10000[[#This Row],[City]],F:I,4,FALSE)</f>
        <v>16284.02</v>
      </c>
      <c r="R5066" s="1">
        <f>SUMIF(C:C,ecommerce_10000[[#This Row],[Category]],I:I)</f>
        <v>91504159.730000004</v>
      </c>
      <c r="S5066" s="1">
        <f>SUMIFS(I:I,C:C,C5066)</f>
        <v>91504159.730000004</v>
      </c>
      <c r="T5066" s="1" t="str">
        <f>INDEX(F:F,MATCH(ecommerce_10000[[#This Row],[TotalAmount]],I:I,0))</f>
        <v>Cairo</v>
      </c>
    </row>
    <row r="5067" spans="1:20" x14ac:dyDescent="0.3">
      <c r="A5067" s="1" t="s">
        <v>5111</v>
      </c>
      <c r="B5067" s="1" t="s">
        <v>13</v>
      </c>
      <c r="C5067" s="1" t="s">
        <v>14</v>
      </c>
      <c r="D5067" s="1" t="s">
        <v>15</v>
      </c>
      <c r="E5067" s="1" t="s">
        <v>47</v>
      </c>
      <c r="F5067" s="1" t="s">
        <v>62</v>
      </c>
      <c r="G5067">
        <v>7614.79</v>
      </c>
      <c r="H5067">
        <v>1</v>
      </c>
      <c r="I5067">
        <v>7614.79</v>
      </c>
      <c r="J5067">
        <v>3.57</v>
      </c>
      <c r="K5067">
        <v>4511</v>
      </c>
      <c r="L5067" s="2">
        <v>45500</v>
      </c>
      <c r="O5067" t="str">
        <f>IF(ecommerce_10000[[#This Row],[Platform]]="Souq","sq",ecommerce_10000[[#This Row],[Platform]])</f>
        <v>Amazon</v>
      </c>
      <c r="P5067" t="str">
        <f>IF(E5067="Souq","sq",IF(E5067="Jumia","Jum",E5067))</f>
        <v>Amazon</v>
      </c>
      <c r="Q5067">
        <f>VLOOKUP(ecommerce_10000[[#This Row],[City]],F:I,4,FALSE)</f>
        <v>27872.98</v>
      </c>
      <c r="R5067" s="1">
        <f>SUMIF(C:C,ecommerce_10000[[#This Row],[Category]],I:I)</f>
        <v>92327183.770000085</v>
      </c>
      <c r="S5067" s="1">
        <f>SUMIFS(I:I,C:C,C5067)</f>
        <v>92327183.770000085</v>
      </c>
      <c r="T5067" s="1" t="str">
        <f>INDEX(F:F,MATCH(ecommerce_10000[[#This Row],[TotalAmount]],I:I,0))</f>
        <v>Giza</v>
      </c>
    </row>
    <row r="5068" spans="1:20" x14ac:dyDescent="0.3">
      <c r="A5068" s="1" t="s">
        <v>5112</v>
      </c>
      <c r="B5068" s="1" t="s">
        <v>43</v>
      </c>
      <c r="C5068" s="1" t="s">
        <v>44</v>
      </c>
      <c r="D5068" s="1" t="s">
        <v>45</v>
      </c>
      <c r="E5068" s="1" t="s">
        <v>16</v>
      </c>
      <c r="F5068" s="1" t="s">
        <v>23</v>
      </c>
      <c r="G5068">
        <v>4358.3900000000003</v>
      </c>
      <c r="H5068">
        <v>5</v>
      </c>
      <c r="I5068">
        <v>21791.95</v>
      </c>
      <c r="J5068">
        <v>2.69</v>
      </c>
      <c r="K5068">
        <v>4642</v>
      </c>
      <c r="L5068" s="2">
        <v>45583</v>
      </c>
      <c r="O5068" t="str">
        <f>IF(ecommerce_10000[[#This Row],[Platform]]="Souq","sq",ecommerce_10000[[#This Row],[Platform]])</f>
        <v>sq</v>
      </c>
      <c r="P5068" t="str">
        <f>IF(E5068="Souq","sq",IF(E5068="Jumia","Jum",E5068))</f>
        <v>sq</v>
      </c>
      <c r="Q5068">
        <f>VLOOKUP(ecommerce_10000[[#This Row],[City]],F:I,4,FALSE)</f>
        <v>13290.4</v>
      </c>
      <c r="R5068" s="1">
        <f>SUMIF(C:C,ecommerce_10000[[#This Row],[Category]],I:I)</f>
        <v>31420413.200000018</v>
      </c>
      <c r="S5068" s="1">
        <f>SUMIFS(I:I,C:C,C5068)</f>
        <v>31420413.200000018</v>
      </c>
      <c r="T5068" s="1" t="str">
        <f>INDEX(F:F,MATCH(ecommerce_10000[[#This Row],[TotalAmount]],I:I,0))</f>
        <v>Alexandria</v>
      </c>
    </row>
    <row r="5069" spans="1:20" x14ac:dyDescent="0.3">
      <c r="A5069" s="1" t="s">
        <v>5113</v>
      </c>
      <c r="B5069" s="1" t="s">
        <v>43</v>
      </c>
      <c r="C5069" s="1" t="s">
        <v>44</v>
      </c>
      <c r="D5069" s="1" t="s">
        <v>45</v>
      </c>
      <c r="E5069" s="1" t="s">
        <v>16</v>
      </c>
      <c r="F5069" s="1" t="s">
        <v>40</v>
      </c>
      <c r="G5069">
        <v>8736.4500000000007</v>
      </c>
      <c r="H5069">
        <v>3</v>
      </c>
      <c r="I5069">
        <v>26209.35</v>
      </c>
      <c r="J5069">
        <v>2.21</v>
      </c>
      <c r="K5069">
        <v>2809</v>
      </c>
      <c r="L5069" s="2">
        <v>45648</v>
      </c>
      <c r="O5069" t="str">
        <f>IF(ecommerce_10000[[#This Row],[Platform]]="Souq","sq",ecommerce_10000[[#This Row],[Platform]])</f>
        <v>sq</v>
      </c>
      <c r="P5069" t="str">
        <f>IF(E5069="Souq","sq",IF(E5069="Jumia","Jum",E5069))</f>
        <v>sq</v>
      </c>
      <c r="Q5069">
        <f>VLOOKUP(ecommerce_10000[[#This Row],[City]],F:I,4,FALSE)</f>
        <v>99349.3</v>
      </c>
      <c r="R5069" s="1">
        <f>SUMIF(C:C,ecommerce_10000[[#This Row],[Category]],I:I)</f>
        <v>31420413.200000018</v>
      </c>
      <c r="S5069" s="1">
        <f>SUMIFS(I:I,C:C,C5069)</f>
        <v>31420413.200000018</v>
      </c>
      <c r="T5069" s="1" t="str">
        <f>INDEX(F:F,MATCH(ecommerce_10000[[#This Row],[TotalAmount]],I:I,0))</f>
        <v>Riyadh</v>
      </c>
    </row>
    <row r="5070" spans="1:20" x14ac:dyDescent="0.3">
      <c r="A5070" s="1" t="s">
        <v>5114</v>
      </c>
      <c r="B5070" s="1" t="s">
        <v>19</v>
      </c>
      <c r="C5070" s="1" t="s">
        <v>20</v>
      </c>
      <c r="D5070" s="1" t="s">
        <v>21</v>
      </c>
      <c r="E5070" s="1" t="s">
        <v>22</v>
      </c>
      <c r="F5070" s="1" t="s">
        <v>23</v>
      </c>
      <c r="G5070">
        <v>13239.7</v>
      </c>
      <c r="H5070">
        <v>4</v>
      </c>
      <c r="I5070">
        <v>52958.8</v>
      </c>
      <c r="J5070">
        <v>1.34</v>
      </c>
      <c r="K5070">
        <v>1782</v>
      </c>
      <c r="L5070" s="2">
        <v>45434</v>
      </c>
      <c r="O5070" t="str">
        <f>IF(ecommerce_10000[[#This Row],[Platform]]="Souq","sq",ecommerce_10000[[#This Row],[Platform]])</f>
        <v>Jumia</v>
      </c>
      <c r="P5070" t="str">
        <f>IF(E5070="Souq","sq",IF(E5070="Jumia","Jum",E5070))</f>
        <v>Jum</v>
      </c>
      <c r="Q5070">
        <f>VLOOKUP(ecommerce_10000[[#This Row],[City]],F:I,4,FALSE)</f>
        <v>13290.4</v>
      </c>
      <c r="R5070" s="1">
        <f>SUMIF(C:C,ecommerce_10000[[#This Row],[Category]],I:I)</f>
        <v>91504159.730000004</v>
      </c>
      <c r="S5070" s="1">
        <f>SUMIFS(I:I,C:C,C5070)</f>
        <v>91504159.730000004</v>
      </c>
      <c r="T5070" s="1" t="str">
        <f>INDEX(F:F,MATCH(ecommerce_10000[[#This Row],[TotalAmount]],I:I,0))</f>
        <v>Alexandria</v>
      </c>
    </row>
    <row r="5071" spans="1:20" x14ac:dyDescent="0.3">
      <c r="A5071" s="1" t="s">
        <v>5115</v>
      </c>
      <c r="B5071" s="1" t="s">
        <v>65</v>
      </c>
      <c r="C5071" s="1" t="s">
        <v>20</v>
      </c>
      <c r="D5071" s="1" t="s">
        <v>66</v>
      </c>
      <c r="E5071" s="1" t="s">
        <v>16</v>
      </c>
      <c r="F5071" s="1" t="s">
        <v>17</v>
      </c>
      <c r="G5071">
        <v>12747.84</v>
      </c>
      <c r="H5071">
        <v>5</v>
      </c>
      <c r="I5071">
        <v>63739.199999999997</v>
      </c>
      <c r="J5071">
        <v>1.73</v>
      </c>
      <c r="K5071">
        <v>3757</v>
      </c>
      <c r="L5071" s="2">
        <v>45645</v>
      </c>
      <c r="O5071" t="str">
        <f>IF(ecommerce_10000[[#This Row],[Platform]]="Souq","sq",ecommerce_10000[[#This Row],[Platform]])</f>
        <v>sq</v>
      </c>
      <c r="P5071" t="str">
        <f>IF(E5071="Souq","sq",IF(E5071="Jumia","Jum",E5071))</f>
        <v>sq</v>
      </c>
      <c r="Q5071">
        <f>VLOOKUP(ecommerce_10000[[#This Row],[City]],F:I,4,FALSE)</f>
        <v>16284.02</v>
      </c>
      <c r="R5071" s="1">
        <f>SUMIF(C:C,ecommerce_10000[[#This Row],[Category]],I:I)</f>
        <v>91504159.730000004</v>
      </c>
      <c r="S5071" s="1">
        <f>SUMIFS(I:I,C:C,C5071)</f>
        <v>91504159.730000004</v>
      </c>
      <c r="T5071" s="1" t="str">
        <f>INDEX(F:F,MATCH(ecommerce_10000[[#This Row],[TotalAmount]],I:I,0))</f>
        <v>Cairo</v>
      </c>
    </row>
    <row r="5072" spans="1:20" x14ac:dyDescent="0.3">
      <c r="A5072" s="1" t="s">
        <v>5116</v>
      </c>
      <c r="B5072" s="1" t="s">
        <v>49</v>
      </c>
      <c r="C5072" s="1" t="s">
        <v>14</v>
      </c>
      <c r="D5072" s="1" t="s">
        <v>50</v>
      </c>
      <c r="E5072" s="1" t="s">
        <v>47</v>
      </c>
      <c r="F5072" s="1" t="s">
        <v>33</v>
      </c>
      <c r="G5072">
        <v>17030.37</v>
      </c>
      <c r="H5072">
        <v>3</v>
      </c>
      <c r="I5072">
        <v>51091.11</v>
      </c>
      <c r="J5072">
        <v>1.51</v>
      </c>
      <c r="K5072">
        <v>3984</v>
      </c>
      <c r="L5072" s="2">
        <v>45515</v>
      </c>
      <c r="O5072" t="str">
        <f>IF(ecommerce_10000[[#This Row],[Platform]]="Souq","sq",ecommerce_10000[[#This Row],[Platform]])</f>
        <v>Amazon</v>
      </c>
      <c r="P5072" t="str">
        <f>IF(E5072="Souq","sq",IF(E5072="Jumia","Jum",E5072))</f>
        <v>Amazon</v>
      </c>
      <c r="Q5072">
        <f>VLOOKUP(ecommerce_10000[[#This Row],[City]],F:I,4,FALSE)</f>
        <v>3665.44</v>
      </c>
      <c r="R5072" s="1">
        <f>SUMIF(C:C,ecommerce_10000[[#This Row],[Category]],I:I)</f>
        <v>92327183.770000085</v>
      </c>
      <c r="S5072" s="1">
        <f>SUMIFS(I:I,C:C,C5072)</f>
        <v>92327183.770000085</v>
      </c>
      <c r="T5072" s="1" t="str">
        <f>INDEX(F:F,MATCH(ecommerce_10000[[#This Row],[TotalAmount]],I:I,0))</f>
        <v>Dubai</v>
      </c>
    </row>
    <row r="5073" spans="1:20" x14ac:dyDescent="0.3">
      <c r="A5073" s="1" t="s">
        <v>5117</v>
      </c>
      <c r="B5073" s="1" t="s">
        <v>38</v>
      </c>
      <c r="C5073" s="1" t="s">
        <v>20</v>
      </c>
      <c r="D5073" s="1" t="s">
        <v>39</v>
      </c>
      <c r="E5073" s="1" t="s">
        <v>47</v>
      </c>
      <c r="F5073" s="1" t="s">
        <v>17</v>
      </c>
      <c r="G5073">
        <v>15523.14</v>
      </c>
      <c r="H5073">
        <v>5</v>
      </c>
      <c r="I5073">
        <v>77615.7</v>
      </c>
      <c r="J5073">
        <v>2.86</v>
      </c>
      <c r="K5073">
        <v>1560</v>
      </c>
      <c r="L5073" s="2">
        <v>45622</v>
      </c>
      <c r="O5073" t="str">
        <f>IF(ecommerce_10000[[#This Row],[Platform]]="Souq","sq",ecommerce_10000[[#This Row],[Platform]])</f>
        <v>Amazon</v>
      </c>
      <c r="P5073" t="str">
        <f>IF(E5073="Souq","sq",IF(E5073="Jumia","Jum",E5073))</f>
        <v>Amazon</v>
      </c>
      <c r="Q5073">
        <f>VLOOKUP(ecommerce_10000[[#This Row],[City]],F:I,4,FALSE)</f>
        <v>16284.02</v>
      </c>
      <c r="R5073" s="1">
        <f>SUMIF(C:C,ecommerce_10000[[#This Row],[Category]],I:I)</f>
        <v>91504159.730000004</v>
      </c>
      <c r="S5073" s="1">
        <f>SUMIFS(I:I,C:C,C5073)</f>
        <v>91504159.730000004</v>
      </c>
      <c r="T5073" s="1" t="str">
        <f>INDEX(F:F,MATCH(ecommerce_10000[[#This Row],[TotalAmount]],I:I,0))</f>
        <v>Cairo</v>
      </c>
    </row>
    <row r="5074" spans="1:20" x14ac:dyDescent="0.3">
      <c r="A5074" s="1" t="s">
        <v>5118</v>
      </c>
      <c r="B5074" s="1" t="s">
        <v>43</v>
      </c>
      <c r="C5074" s="1" t="s">
        <v>44</v>
      </c>
      <c r="D5074" s="1" t="s">
        <v>45</v>
      </c>
      <c r="E5074" s="1" t="s">
        <v>16</v>
      </c>
      <c r="F5074" s="1" t="s">
        <v>28</v>
      </c>
      <c r="G5074">
        <v>19463.759999999998</v>
      </c>
      <c r="H5074">
        <v>4</v>
      </c>
      <c r="I5074">
        <v>77855.039999999994</v>
      </c>
      <c r="J5074">
        <v>2.91</v>
      </c>
      <c r="K5074">
        <v>3161</v>
      </c>
      <c r="L5074" s="2">
        <v>45455</v>
      </c>
      <c r="O5074" t="str">
        <f>IF(ecommerce_10000[[#This Row],[Platform]]="Souq","sq",ecommerce_10000[[#This Row],[Platform]])</f>
        <v>sq</v>
      </c>
      <c r="P5074" t="str">
        <f>IF(E5074="Souq","sq",IF(E5074="Jumia","Jum",E5074))</f>
        <v>sq</v>
      </c>
      <c r="Q5074">
        <f>VLOOKUP(ecommerce_10000[[#This Row],[City]],F:I,4,FALSE)</f>
        <v>26648.76</v>
      </c>
      <c r="R5074" s="1">
        <f>SUMIF(C:C,ecommerce_10000[[#This Row],[Category]],I:I)</f>
        <v>31420413.200000018</v>
      </c>
      <c r="S5074" s="1">
        <f>SUMIFS(I:I,C:C,C5074)</f>
        <v>31420413.200000018</v>
      </c>
      <c r="T5074" s="1" t="str">
        <f>INDEX(F:F,MATCH(ecommerce_10000[[#This Row],[TotalAmount]],I:I,0))</f>
        <v>Casablanca</v>
      </c>
    </row>
    <row r="5075" spans="1:20" x14ac:dyDescent="0.3">
      <c r="A5075" s="1" t="s">
        <v>5119</v>
      </c>
      <c r="B5075" s="1" t="s">
        <v>19</v>
      </c>
      <c r="C5075" s="1" t="s">
        <v>20</v>
      </c>
      <c r="D5075" s="1" t="s">
        <v>21</v>
      </c>
      <c r="E5075" s="1" t="s">
        <v>47</v>
      </c>
      <c r="F5075" s="1" t="s">
        <v>40</v>
      </c>
      <c r="G5075">
        <v>8210.65</v>
      </c>
      <c r="H5075">
        <v>5</v>
      </c>
      <c r="I5075">
        <v>41053.25</v>
      </c>
      <c r="J5075">
        <v>3.69</v>
      </c>
      <c r="K5075">
        <v>750</v>
      </c>
      <c r="L5075" s="2">
        <v>45370</v>
      </c>
      <c r="O5075" t="str">
        <f>IF(ecommerce_10000[[#This Row],[Platform]]="Souq","sq",ecommerce_10000[[#This Row],[Platform]])</f>
        <v>Amazon</v>
      </c>
      <c r="P5075" t="str">
        <f>IF(E5075="Souq","sq",IF(E5075="Jumia","Jum",E5075))</f>
        <v>Amazon</v>
      </c>
      <c r="Q5075">
        <f>VLOOKUP(ecommerce_10000[[#This Row],[City]],F:I,4,FALSE)</f>
        <v>99349.3</v>
      </c>
      <c r="R5075" s="1">
        <f>SUMIF(C:C,ecommerce_10000[[#This Row],[Category]],I:I)</f>
        <v>91504159.730000004</v>
      </c>
      <c r="S5075" s="1">
        <f>SUMIFS(I:I,C:C,C5075)</f>
        <v>91504159.730000004</v>
      </c>
      <c r="T5075" s="1" t="str">
        <f>INDEX(F:F,MATCH(ecommerce_10000[[#This Row],[TotalAmount]],I:I,0))</f>
        <v>Riyadh</v>
      </c>
    </row>
    <row r="5076" spans="1:20" x14ac:dyDescent="0.3">
      <c r="A5076" s="1" t="s">
        <v>5120</v>
      </c>
      <c r="B5076" s="1" t="s">
        <v>43</v>
      </c>
      <c r="C5076" s="1" t="s">
        <v>44</v>
      </c>
      <c r="D5076" s="1" t="s">
        <v>45</v>
      </c>
      <c r="E5076" s="1" t="s">
        <v>22</v>
      </c>
      <c r="F5076" s="1" t="s">
        <v>40</v>
      </c>
      <c r="G5076">
        <v>543.02</v>
      </c>
      <c r="H5076">
        <v>2</v>
      </c>
      <c r="I5076">
        <v>1086.04</v>
      </c>
      <c r="J5076">
        <v>1.97</v>
      </c>
      <c r="K5076">
        <v>3257</v>
      </c>
      <c r="L5076" s="2">
        <v>45570</v>
      </c>
      <c r="O5076" t="str">
        <f>IF(ecommerce_10000[[#This Row],[Platform]]="Souq","sq",ecommerce_10000[[#This Row],[Platform]])</f>
        <v>Jumia</v>
      </c>
      <c r="P5076" t="str">
        <f>IF(E5076="Souq","sq",IF(E5076="Jumia","Jum",E5076))</f>
        <v>Jum</v>
      </c>
      <c r="Q5076">
        <f>VLOOKUP(ecommerce_10000[[#This Row],[City]],F:I,4,FALSE)</f>
        <v>99349.3</v>
      </c>
      <c r="R5076" s="1">
        <f>SUMIF(C:C,ecommerce_10000[[#This Row],[Category]],I:I)</f>
        <v>31420413.200000018</v>
      </c>
      <c r="S5076" s="1">
        <f>SUMIFS(I:I,C:C,C5076)</f>
        <v>31420413.200000018</v>
      </c>
      <c r="T5076" s="1" t="str">
        <f>INDEX(F:F,MATCH(ecommerce_10000[[#This Row],[TotalAmount]],I:I,0))</f>
        <v>Riyadh</v>
      </c>
    </row>
    <row r="5077" spans="1:20" x14ac:dyDescent="0.3">
      <c r="A5077" s="1" t="s">
        <v>5121</v>
      </c>
      <c r="B5077" s="1" t="s">
        <v>38</v>
      </c>
      <c r="C5077" s="1" t="s">
        <v>20</v>
      </c>
      <c r="D5077" s="1" t="s">
        <v>39</v>
      </c>
      <c r="E5077" s="1" t="s">
        <v>47</v>
      </c>
      <c r="F5077" s="1" t="s">
        <v>40</v>
      </c>
      <c r="G5077">
        <v>12636.7</v>
      </c>
      <c r="H5077">
        <v>2</v>
      </c>
      <c r="I5077">
        <v>25273.4</v>
      </c>
      <c r="J5077">
        <v>4.21</v>
      </c>
      <c r="K5077">
        <v>4660</v>
      </c>
      <c r="L5077" s="2">
        <v>45368</v>
      </c>
      <c r="O5077" t="str">
        <f>IF(ecommerce_10000[[#This Row],[Platform]]="Souq","sq",ecommerce_10000[[#This Row],[Platform]])</f>
        <v>Amazon</v>
      </c>
      <c r="P5077" t="str">
        <f>IF(E5077="Souq","sq",IF(E5077="Jumia","Jum",E5077))</f>
        <v>Amazon</v>
      </c>
      <c r="Q5077">
        <f>VLOOKUP(ecommerce_10000[[#This Row],[City]],F:I,4,FALSE)</f>
        <v>99349.3</v>
      </c>
      <c r="R5077" s="1">
        <f>SUMIF(C:C,ecommerce_10000[[#This Row],[Category]],I:I)</f>
        <v>91504159.730000004</v>
      </c>
      <c r="S5077" s="1">
        <f>SUMIFS(I:I,C:C,C5077)</f>
        <v>91504159.730000004</v>
      </c>
      <c r="T5077" s="1" t="str">
        <f>INDEX(F:F,MATCH(ecommerce_10000[[#This Row],[TotalAmount]],I:I,0))</f>
        <v>Riyadh</v>
      </c>
    </row>
    <row r="5078" spans="1:20" x14ac:dyDescent="0.3">
      <c r="A5078" s="1" t="s">
        <v>5122</v>
      </c>
      <c r="B5078" s="1" t="s">
        <v>35</v>
      </c>
      <c r="C5078" s="1" t="s">
        <v>14</v>
      </c>
      <c r="D5078" s="1" t="s">
        <v>36</v>
      </c>
      <c r="E5078" s="1" t="s">
        <v>16</v>
      </c>
      <c r="F5078" s="1" t="s">
        <v>23</v>
      </c>
      <c r="G5078">
        <v>4764.03</v>
      </c>
      <c r="H5078">
        <v>3</v>
      </c>
      <c r="I5078">
        <v>14292.09</v>
      </c>
      <c r="J5078">
        <v>4.7300000000000004</v>
      </c>
      <c r="K5078">
        <v>4618</v>
      </c>
      <c r="L5078" s="2">
        <v>45409</v>
      </c>
      <c r="O5078" t="str">
        <f>IF(ecommerce_10000[[#This Row],[Platform]]="Souq","sq",ecommerce_10000[[#This Row],[Platform]])</f>
        <v>sq</v>
      </c>
      <c r="P5078" t="str">
        <f>IF(E5078="Souq","sq",IF(E5078="Jumia","Jum",E5078))</f>
        <v>sq</v>
      </c>
      <c r="Q5078">
        <f>VLOOKUP(ecommerce_10000[[#This Row],[City]],F:I,4,FALSE)</f>
        <v>13290.4</v>
      </c>
      <c r="R5078" s="1">
        <f>SUMIF(C:C,ecommerce_10000[[#This Row],[Category]],I:I)</f>
        <v>92327183.770000085</v>
      </c>
      <c r="S5078" s="1">
        <f>SUMIFS(I:I,C:C,C5078)</f>
        <v>92327183.770000085</v>
      </c>
      <c r="T5078" s="1" t="str">
        <f>INDEX(F:F,MATCH(ecommerce_10000[[#This Row],[TotalAmount]],I:I,0))</f>
        <v>Alexandria</v>
      </c>
    </row>
    <row r="5079" spans="1:20" x14ac:dyDescent="0.3">
      <c r="A5079" s="1" t="s">
        <v>5123</v>
      </c>
      <c r="B5079" s="1" t="s">
        <v>49</v>
      </c>
      <c r="C5079" s="1" t="s">
        <v>14</v>
      </c>
      <c r="D5079" s="1" t="s">
        <v>50</v>
      </c>
      <c r="E5079" s="1" t="s">
        <v>22</v>
      </c>
      <c r="F5079" s="1" t="s">
        <v>33</v>
      </c>
      <c r="G5079">
        <v>3651.8</v>
      </c>
      <c r="H5079">
        <v>5</v>
      </c>
      <c r="I5079">
        <v>18259</v>
      </c>
      <c r="J5079">
        <v>1.99</v>
      </c>
      <c r="K5079">
        <v>4619</v>
      </c>
      <c r="L5079" s="2">
        <v>45499</v>
      </c>
      <c r="O5079" t="str">
        <f>IF(ecommerce_10000[[#This Row],[Platform]]="Souq","sq",ecommerce_10000[[#This Row],[Platform]])</f>
        <v>Jumia</v>
      </c>
      <c r="P5079" t="str">
        <f>IF(E5079="Souq","sq",IF(E5079="Jumia","Jum",E5079))</f>
        <v>Jum</v>
      </c>
      <c r="Q5079">
        <f>VLOOKUP(ecommerce_10000[[#This Row],[City]],F:I,4,FALSE)</f>
        <v>3665.44</v>
      </c>
      <c r="R5079" s="1">
        <f>SUMIF(C:C,ecommerce_10000[[#This Row],[Category]],I:I)</f>
        <v>92327183.770000085</v>
      </c>
      <c r="S5079" s="1">
        <f>SUMIFS(I:I,C:C,C5079)</f>
        <v>92327183.770000085</v>
      </c>
      <c r="T5079" s="1" t="str">
        <f>INDEX(F:F,MATCH(ecommerce_10000[[#This Row],[TotalAmount]],I:I,0))</f>
        <v>Dubai</v>
      </c>
    </row>
    <row r="5080" spans="1:20" x14ac:dyDescent="0.3">
      <c r="A5080" s="1" t="s">
        <v>5124</v>
      </c>
      <c r="B5080" s="1" t="s">
        <v>38</v>
      </c>
      <c r="C5080" s="1" t="s">
        <v>20</v>
      </c>
      <c r="D5080" s="1" t="s">
        <v>39</v>
      </c>
      <c r="E5080" s="1" t="s">
        <v>47</v>
      </c>
      <c r="F5080" s="1" t="s">
        <v>17</v>
      </c>
      <c r="G5080">
        <v>14387.01</v>
      </c>
      <c r="H5080">
        <v>3</v>
      </c>
      <c r="I5080">
        <v>43161.03</v>
      </c>
      <c r="J5080">
        <v>4.87</v>
      </c>
      <c r="K5080">
        <v>4602</v>
      </c>
      <c r="L5080" s="2">
        <v>45547</v>
      </c>
      <c r="O5080" t="str">
        <f>IF(ecommerce_10000[[#This Row],[Platform]]="Souq","sq",ecommerce_10000[[#This Row],[Platform]])</f>
        <v>Amazon</v>
      </c>
      <c r="P5080" t="str">
        <f>IF(E5080="Souq","sq",IF(E5080="Jumia","Jum",E5080))</f>
        <v>Amazon</v>
      </c>
      <c r="Q5080">
        <f>VLOOKUP(ecommerce_10000[[#This Row],[City]],F:I,4,FALSE)</f>
        <v>16284.02</v>
      </c>
      <c r="R5080" s="1">
        <f>SUMIF(C:C,ecommerce_10000[[#This Row],[Category]],I:I)</f>
        <v>91504159.730000004</v>
      </c>
      <c r="S5080" s="1">
        <f>SUMIFS(I:I,C:C,C5080)</f>
        <v>91504159.730000004</v>
      </c>
      <c r="T5080" s="1" t="str">
        <f>INDEX(F:F,MATCH(ecommerce_10000[[#This Row],[TotalAmount]],I:I,0))</f>
        <v>Cairo</v>
      </c>
    </row>
    <row r="5081" spans="1:20" x14ac:dyDescent="0.3">
      <c r="A5081" s="1" t="s">
        <v>5125</v>
      </c>
      <c r="B5081" s="1" t="s">
        <v>53</v>
      </c>
      <c r="C5081" s="1" t="s">
        <v>31</v>
      </c>
      <c r="D5081" s="1" t="s">
        <v>54</v>
      </c>
      <c r="E5081" s="1" t="s">
        <v>16</v>
      </c>
      <c r="F5081" s="1" t="s">
        <v>33</v>
      </c>
      <c r="G5081">
        <v>482.4</v>
      </c>
      <c r="H5081">
        <v>5</v>
      </c>
      <c r="I5081">
        <v>2412</v>
      </c>
      <c r="J5081">
        <v>4.78</v>
      </c>
      <c r="K5081">
        <v>3496</v>
      </c>
      <c r="L5081" s="2">
        <v>45419</v>
      </c>
      <c r="O5081" t="str">
        <f>IF(ecommerce_10000[[#This Row],[Platform]]="Souq","sq",ecommerce_10000[[#This Row],[Platform]])</f>
        <v>sq</v>
      </c>
      <c r="P5081" t="str">
        <f>IF(E5081="Souq","sq",IF(E5081="Jumia","Jum",E5081))</f>
        <v>sq</v>
      </c>
      <c r="Q5081">
        <f>VLOOKUP(ecommerce_10000[[#This Row],[City]],F:I,4,FALSE)</f>
        <v>3665.44</v>
      </c>
      <c r="R5081" s="1">
        <f>SUMIF(C:C,ecommerce_10000[[#This Row],[Category]],I:I)</f>
        <v>57542997.559999913</v>
      </c>
      <c r="S5081" s="1">
        <f>SUMIFS(I:I,C:C,C5081)</f>
        <v>57542997.559999913</v>
      </c>
      <c r="T5081" s="1" t="str">
        <f>INDEX(F:F,MATCH(ecommerce_10000[[#This Row],[TotalAmount]],I:I,0))</f>
        <v>Dubai</v>
      </c>
    </row>
    <row r="5082" spans="1:20" x14ac:dyDescent="0.3">
      <c r="A5082" s="1" t="s">
        <v>5126</v>
      </c>
      <c r="B5082" s="1" t="s">
        <v>30</v>
      </c>
      <c r="C5082" s="1" t="s">
        <v>31</v>
      </c>
      <c r="D5082" s="1" t="s">
        <v>32</v>
      </c>
      <c r="E5082" s="1" t="s">
        <v>22</v>
      </c>
      <c r="F5082" s="1" t="s">
        <v>40</v>
      </c>
      <c r="G5082">
        <v>19879.349999999999</v>
      </c>
      <c r="H5082">
        <v>1</v>
      </c>
      <c r="I5082">
        <v>19879.349999999999</v>
      </c>
      <c r="J5082">
        <v>3.82</v>
      </c>
      <c r="K5082">
        <v>4302</v>
      </c>
      <c r="L5082" s="2">
        <v>45627</v>
      </c>
      <c r="O5082" t="str">
        <f>IF(ecommerce_10000[[#This Row],[Platform]]="Souq","sq",ecommerce_10000[[#This Row],[Platform]])</f>
        <v>Jumia</v>
      </c>
      <c r="P5082" t="str">
        <f>IF(E5082="Souq","sq",IF(E5082="Jumia","Jum",E5082))</f>
        <v>Jum</v>
      </c>
      <c r="Q5082">
        <f>VLOOKUP(ecommerce_10000[[#This Row],[City]],F:I,4,FALSE)</f>
        <v>99349.3</v>
      </c>
      <c r="R5082" s="1">
        <f>SUMIF(C:C,ecommerce_10000[[#This Row],[Category]],I:I)</f>
        <v>57542997.559999913</v>
      </c>
      <c r="S5082" s="1">
        <f>SUMIFS(I:I,C:C,C5082)</f>
        <v>57542997.559999913</v>
      </c>
      <c r="T5082" s="1" t="str">
        <f>INDEX(F:F,MATCH(ecommerce_10000[[#This Row],[TotalAmount]],I:I,0))</f>
        <v>Riyadh</v>
      </c>
    </row>
    <row r="5083" spans="1:20" x14ac:dyDescent="0.3">
      <c r="A5083" s="1" t="s">
        <v>5127</v>
      </c>
      <c r="B5083" s="1" t="s">
        <v>25</v>
      </c>
      <c r="C5083" s="1" t="s">
        <v>26</v>
      </c>
      <c r="D5083" s="1" t="s">
        <v>27</v>
      </c>
      <c r="E5083" s="1" t="s">
        <v>47</v>
      </c>
      <c r="F5083" s="1" t="s">
        <v>17</v>
      </c>
      <c r="G5083">
        <v>6122.57</v>
      </c>
      <c r="H5083">
        <v>3</v>
      </c>
      <c r="I5083">
        <v>18367.71</v>
      </c>
      <c r="J5083">
        <v>1.66</v>
      </c>
      <c r="K5083">
        <v>1191</v>
      </c>
      <c r="L5083" s="2">
        <v>45616</v>
      </c>
      <c r="O5083" t="str">
        <f>IF(ecommerce_10000[[#This Row],[Platform]]="Souq","sq",ecommerce_10000[[#This Row],[Platform]])</f>
        <v>Amazon</v>
      </c>
      <c r="P5083" t="str">
        <f>IF(E5083="Souq","sq",IF(E5083="Jumia","Jum",E5083))</f>
        <v>Amazon</v>
      </c>
      <c r="Q5083">
        <f>VLOOKUP(ecommerce_10000[[#This Row],[City]],F:I,4,FALSE)</f>
        <v>16284.02</v>
      </c>
      <c r="R5083" s="1">
        <f>SUMIF(C:C,ecommerce_10000[[#This Row],[Category]],I:I)</f>
        <v>29200970.130000021</v>
      </c>
      <c r="S5083" s="1">
        <f>SUMIFS(I:I,C:C,C5083)</f>
        <v>29200970.130000021</v>
      </c>
      <c r="T5083" s="1" t="str">
        <f>INDEX(F:F,MATCH(ecommerce_10000[[#This Row],[TotalAmount]],I:I,0))</f>
        <v>Cairo</v>
      </c>
    </row>
    <row r="5084" spans="1:20" x14ac:dyDescent="0.3">
      <c r="A5084" s="1" t="s">
        <v>5128</v>
      </c>
      <c r="B5084" s="1" t="s">
        <v>38</v>
      </c>
      <c r="C5084" s="1" t="s">
        <v>20</v>
      </c>
      <c r="D5084" s="1" t="s">
        <v>39</v>
      </c>
      <c r="E5084" s="1" t="s">
        <v>47</v>
      </c>
      <c r="F5084" s="1" t="s">
        <v>23</v>
      </c>
      <c r="G5084">
        <v>19559.86</v>
      </c>
      <c r="H5084">
        <v>3</v>
      </c>
      <c r="I5084">
        <v>58679.58</v>
      </c>
      <c r="J5084">
        <v>3.31</v>
      </c>
      <c r="K5084">
        <v>2217</v>
      </c>
      <c r="L5084" s="2">
        <v>45556</v>
      </c>
      <c r="O5084" t="str">
        <f>IF(ecommerce_10000[[#This Row],[Platform]]="Souq","sq",ecommerce_10000[[#This Row],[Platform]])</f>
        <v>Amazon</v>
      </c>
      <c r="P5084" t="str">
        <f>IF(E5084="Souq","sq",IF(E5084="Jumia","Jum",E5084))</f>
        <v>Amazon</v>
      </c>
      <c r="Q5084">
        <f>VLOOKUP(ecommerce_10000[[#This Row],[City]],F:I,4,FALSE)</f>
        <v>13290.4</v>
      </c>
      <c r="R5084" s="1">
        <f>SUMIF(C:C,ecommerce_10000[[#This Row],[Category]],I:I)</f>
        <v>91504159.730000004</v>
      </c>
      <c r="S5084" s="1">
        <f>SUMIFS(I:I,C:C,C5084)</f>
        <v>91504159.730000004</v>
      </c>
      <c r="T5084" s="1" t="str">
        <f>INDEX(F:F,MATCH(ecommerce_10000[[#This Row],[TotalAmount]],I:I,0))</f>
        <v>Alexandria</v>
      </c>
    </row>
    <row r="5085" spans="1:20" x14ac:dyDescent="0.3">
      <c r="A5085" s="1" t="s">
        <v>5129</v>
      </c>
      <c r="B5085" s="1" t="s">
        <v>38</v>
      </c>
      <c r="C5085" s="1" t="s">
        <v>20</v>
      </c>
      <c r="D5085" s="1" t="s">
        <v>39</v>
      </c>
      <c r="E5085" s="1" t="s">
        <v>16</v>
      </c>
      <c r="F5085" s="1" t="s">
        <v>23</v>
      </c>
      <c r="G5085">
        <v>14745.71</v>
      </c>
      <c r="H5085">
        <v>5</v>
      </c>
      <c r="I5085">
        <v>73728.55</v>
      </c>
      <c r="J5085">
        <v>3.99</v>
      </c>
      <c r="K5085">
        <v>3099</v>
      </c>
      <c r="L5085" s="2">
        <v>45587</v>
      </c>
      <c r="O5085" t="str">
        <f>IF(ecommerce_10000[[#This Row],[Platform]]="Souq","sq",ecommerce_10000[[#This Row],[Platform]])</f>
        <v>sq</v>
      </c>
      <c r="P5085" t="str">
        <f>IF(E5085="Souq","sq",IF(E5085="Jumia","Jum",E5085))</f>
        <v>sq</v>
      </c>
      <c r="Q5085">
        <f>VLOOKUP(ecommerce_10000[[#This Row],[City]],F:I,4,FALSE)</f>
        <v>13290.4</v>
      </c>
      <c r="R5085" s="1">
        <f>SUMIF(C:C,ecommerce_10000[[#This Row],[Category]],I:I)</f>
        <v>91504159.730000004</v>
      </c>
      <c r="S5085" s="1">
        <f>SUMIFS(I:I,C:C,C5085)</f>
        <v>91504159.730000004</v>
      </c>
      <c r="T5085" s="1" t="str">
        <f>INDEX(F:F,MATCH(ecommerce_10000[[#This Row],[TotalAmount]],I:I,0))</f>
        <v>Alexandria</v>
      </c>
    </row>
    <row r="5086" spans="1:20" x14ac:dyDescent="0.3">
      <c r="A5086" s="1" t="s">
        <v>5130</v>
      </c>
      <c r="B5086" s="1" t="s">
        <v>65</v>
      </c>
      <c r="C5086" s="1" t="s">
        <v>20</v>
      </c>
      <c r="D5086" s="1" t="s">
        <v>66</v>
      </c>
      <c r="E5086" s="1" t="s">
        <v>22</v>
      </c>
      <c r="F5086" s="1" t="s">
        <v>23</v>
      </c>
      <c r="G5086">
        <v>721.14</v>
      </c>
      <c r="H5086">
        <v>1</v>
      </c>
      <c r="I5086">
        <v>721.14</v>
      </c>
      <c r="J5086">
        <v>4.88</v>
      </c>
      <c r="K5086">
        <v>2995</v>
      </c>
      <c r="L5086" s="2">
        <v>45402</v>
      </c>
      <c r="O5086" t="str">
        <f>IF(ecommerce_10000[[#This Row],[Platform]]="Souq","sq",ecommerce_10000[[#This Row],[Platform]])</f>
        <v>Jumia</v>
      </c>
      <c r="P5086" t="str">
        <f>IF(E5086="Souq","sq",IF(E5086="Jumia","Jum",E5086))</f>
        <v>Jum</v>
      </c>
      <c r="Q5086">
        <f>VLOOKUP(ecommerce_10000[[#This Row],[City]],F:I,4,FALSE)</f>
        <v>13290.4</v>
      </c>
      <c r="R5086" s="1">
        <f>SUMIF(C:C,ecommerce_10000[[#This Row],[Category]],I:I)</f>
        <v>91504159.730000004</v>
      </c>
      <c r="S5086" s="1">
        <f>SUMIFS(I:I,C:C,C5086)</f>
        <v>91504159.730000004</v>
      </c>
      <c r="T5086" s="1" t="str">
        <f>INDEX(F:F,MATCH(ecommerce_10000[[#This Row],[TotalAmount]],I:I,0))</f>
        <v>Alexandria</v>
      </c>
    </row>
    <row r="5087" spans="1:20" x14ac:dyDescent="0.3">
      <c r="A5087" s="1" t="s">
        <v>5131</v>
      </c>
      <c r="B5087" s="1" t="s">
        <v>30</v>
      </c>
      <c r="C5087" s="1" t="s">
        <v>31</v>
      </c>
      <c r="D5087" s="1" t="s">
        <v>32</v>
      </c>
      <c r="E5087" s="1" t="s">
        <v>47</v>
      </c>
      <c r="F5087" s="1" t="s">
        <v>62</v>
      </c>
      <c r="G5087">
        <v>537.24</v>
      </c>
      <c r="H5087">
        <v>4</v>
      </c>
      <c r="I5087">
        <v>2148.96</v>
      </c>
      <c r="J5087">
        <v>3.8</v>
      </c>
      <c r="K5087">
        <v>4164</v>
      </c>
      <c r="L5087" s="2">
        <v>45574</v>
      </c>
      <c r="O5087" t="str">
        <f>IF(ecommerce_10000[[#This Row],[Platform]]="Souq","sq",ecommerce_10000[[#This Row],[Platform]])</f>
        <v>Amazon</v>
      </c>
      <c r="P5087" t="str">
        <f>IF(E5087="Souq","sq",IF(E5087="Jumia","Jum",E5087))</f>
        <v>Amazon</v>
      </c>
      <c r="Q5087">
        <f>VLOOKUP(ecommerce_10000[[#This Row],[City]],F:I,4,FALSE)</f>
        <v>27872.98</v>
      </c>
      <c r="R5087" s="1">
        <f>SUMIF(C:C,ecommerce_10000[[#This Row],[Category]],I:I)</f>
        <v>57542997.559999913</v>
      </c>
      <c r="S5087" s="1">
        <f>SUMIFS(I:I,C:C,C5087)</f>
        <v>57542997.559999913</v>
      </c>
      <c r="T5087" s="1" t="str">
        <f>INDEX(F:F,MATCH(ecommerce_10000[[#This Row],[TotalAmount]],I:I,0))</f>
        <v>Giza</v>
      </c>
    </row>
    <row r="5088" spans="1:20" x14ac:dyDescent="0.3">
      <c r="A5088" s="1" t="s">
        <v>5132</v>
      </c>
      <c r="B5088" s="1" t="s">
        <v>49</v>
      </c>
      <c r="C5088" s="1" t="s">
        <v>14</v>
      </c>
      <c r="D5088" s="1" t="s">
        <v>50</v>
      </c>
      <c r="E5088" s="1" t="s">
        <v>47</v>
      </c>
      <c r="F5088" s="1" t="s">
        <v>17</v>
      </c>
      <c r="G5088">
        <v>1006.46</v>
      </c>
      <c r="H5088">
        <v>5</v>
      </c>
      <c r="I5088">
        <v>5032.3</v>
      </c>
      <c r="J5088">
        <v>3.87</v>
      </c>
      <c r="K5088">
        <v>1569</v>
      </c>
      <c r="L5088" s="2">
        <v>45357</v>
      </c>
      <c r="O5088" t="str">
        <f>IF(ecommerce_10000[[#This Row],[Platform]]="Souq","sq",ecommerce_10000[[#This Row],[Platform]])</f>
        <v>Amazon</v>
      </c>
      <c r="P5088" t="str">
        <f>IF(E5088="Souq","sq",IF(E5088="Jumia","Jum",E5088))</f>
        <v>Amazon</v>
      </c>
      <c r="Q5088">
        <f>VLOOKUP(ecommerce_10000[[#This Row],[City]],F:I,4,FALSE)</f>
        <v>16284.02</v>
      </c>
      <c r="R5088" s="1">
        <f>SUMIF(C:C,ecommerce_10000[[#This Row],[Category]],I:I)</f>
        <v>92327183.770000085</v>
      </c>
      <c r="S5088" s="1">
        <f>SUMIFS(I:I,C:C,C5088)</f>
        <v>92327183.770000085</v>
      </c>
      <c r="T5088" s="1" t="str">
        <f>INDEX(F:F,MATCH(ecommerce_10000[[#This Row],[TotalAmount]],I:I,0))</f>
        <v>Cairo</v>
      </c>
    </row>
    <row r="5089" spans="1:20" x14ac:dyDescent="0.3">
      <c r="A5089" s="1" t="s">
        <v>5133</v>
      </c>
      <c r="B5089" s="1" t="s">
        <v>49</v>
      </c>
      <c r="C5089" s="1" t="s">
        <v>14</v>
      </c>
      <c r="D5089" s="1" t="s">
        <v>50</v>
      </c>
      <c r="E5089" s="1" t="s">
        <v>22</v>
      </c>
      <c r="F5089" s="1" t="s">
        <v>62</v>
      </c>
      <c r="G5089">
        <v>17262.650000000001</v>
      </c>
      <c r="H5089">
        <v>3</v>
      </c>
      <c r="I5089">
        <v>51787.95</v>
      </c>
      <c r="J5089">
        <v>1.2</v>
      </c>
      <c r="K5089">
        <v>2664</v>
      </c>
      <c r="L5089" s="2">
        <v>45431</v>
      </c>
      <c r="O5089" t="str">
        <f>IF(ecommerce_10000[[#This Row],[Platform]]="Souq","sq",ecommerce_10000[[#This Row],[Platform]])</f>
        <v>Jumia</v>
      </c>
      <c r="P5089" t="str">
        <f>IF(E5089="Souq","sq",IF(E5089="Jumia","Jum",E5089))</f>
        <v>Jum</v>
      </c>
      <c r="Q5089">
        <f>VLOOKUP(ecommerce_10000[[#This Row],[City]],F:I,4,FALSE)</f>
        <v>27872.98</v>
      </c>
      <c r="R5089" s="1">
        <f>SUMIF(C:C,ecommerce_10000[[#This Row],[Category]],I:I)</f>
        <v>92327183.770000085</v>
      </c>
      <c r="S5089" s="1">
        <f>SUMIFS(I:I,C:C,C5089)</f>
        <v>92327183.770000085</v>
      </c>
      <c r="T5089" s="1" t="str">
        <f>INDEX(F:F,MATCH(ecommerce_10000[[#This Row],[TotalAmount]],I:I,0))</f>
        <v>Giza</v>
      </c>
    </row>
    <row r="5090" spans="1:20" x14ac:dyDescent="0.3">
      <c r="A5090" s="1" t="s">
        <v>5134</v>
      </c>
      <c r="B5090" s="1" t="s">
        <v>65</v>
      </c>
      <c r="C5090" s="1" t="s">
        <v>20</v>
      </c>
      <c r="D5090" s="1" t="s">
        <v>66</v>
      </c>
      <c r="E5090" s="1" t="s">
        <v>22</v>
      </c>
      <c r="F5090" s="1" t="s">
        <v>62</v>
      </c>
      <c r="G5090">
        <v>6085.36</v>
      </c>
      <c r="H5090">
        <v>4</v>
      </c>
      <c r="I5090">
        <v>24341.439999999999</v>
      </c>
      <c r="J5090">
        <v>1.27</v>
      </c>
      <c r="K5090">
        <v>165</v>
      </c>
      <c r="L5090" s="2">
        <v>45506</v>
      </c>
      <c r="O5090" t="str">
        <f>IF(ecommerce_10000[[#This Row],[Platform]]="Souq","sq",ecommerce_10000[[#This Row],[Platform]])</f>
        <v>Jumia</v>
      </c>
      <c r="P5090" t="str">
        <f>IF(E5090="Souq","sq",IF(E5090="Jumia","Jum",E5090))</f>
        <v>Jum</v>
      </c>
      <c r="Q5090">
        <f>VLOOKUP(ecommerce_10000[[#This Row],[City]],F:I,4,FALSE)</f>
        <v>27872.98</v>
      </c>
      <c r="R5090" s="1">
        <f>SUMIF(C:C,ecommerce_10000[[#This Row],[Category]],I:I)</f>
        <v>91504159.730000004</v>
      </c>
      <c r="S5090" s="1">
        <f>SUMIFS(I:I,C:C,C5090)</f>
        <v>91504159.730000004</v>
      </c>
      <c r="T5090" s="1" t="str">
        <f>INDEX(F:F,MATCH(ecommerce_10000[[#This Row],[TotalAmount]],I:I,0))</f>
        <v>Giza</v>
      </c>
    </row>
    <row r="5091" spans="1:20" x14ac:dyDescent="0.3">
      <c r="A5091" s="1" t="s">
        <v>5135</v>
      </c>
      <c r="B5091" s="1" t="s">
        <v>53</v>
      </c>
      <c r="C5091" s="1" t="s">
        <v>31</v>
      </c>
      <c r="D5091" s="1" t="s">
        <v>54</v>
      </c>
      <c r="E5091" s="1" t="s">
        <v>16</v>
      </c>
      <c r="F5091" s="1" t="s">
        <v>62</v>
      </c>
      <c r="G5091">
        <v>6722.07</v>
      </c>
      <c r="H5091">
        <v>5</v>
      </c>
      <c r="I5091">
        <v>33610.35</v>
      </c>
      <c r="J5091">
        <v>1.51</v>
      </c>
      <c r="K5091">
        <v>2281</v>
      </c>
      <c r="L5091" s="2">
        <v>45453</v>
      </c>
      <c r="O5091" t="str">
        <f>IF(ecommerce_10000[[#This Row],[Platform]]="Souq","sq",ecommerce_10000[[#This Row],[Platform]])</f>
        <v>sq</v>
      </c>
      <c r="P5091" t="str">
        <f>IF(E5091="Souq","sq",IF(E5091="Jumia","Jum",E5091))</f>
        <v>sq</v>
      </c>
      <c r="Q5091">
        <f>VLOOKUP(ecommerce_10000[[#This Row],[City]],F:I,4,FALSE)</f>
        <v>27872.98</v>
      </c>
      <c r="R5091" s="1">
        <f>SUMIF(C:C,ecommerce_10000[[#This Row],[Category]],I:I)</f>
        <v>57542997.559999913</v>
      </c>
      <c r="S5091" s="1">
        <f>SUMIFS(I:I,C:C,C5091)</f>
        <v>57542997.559999913</v>
      </c>
      <c r="T5091" s="1" t="str">
        <f>INDEX(F:F,MATCH(ecommerce_10000[[#This Row],[TotalAmount]],I:I,0))</f>
        <v>Giza</v>
      </c>
    </row>
    <row r="5092" spans="1:20" x14ac:dyDescent="0.3">
      <c r="A5092" s="1" t="s">
        <v>5136</v>
      </c>
      <c r="B5092" s="1" t="s">
        <v>30</v>
      </c>
      <c r="C5092" s="1" t="s">
        <v>31</v>
      </c>
      <c r="D5092" s="1" t="s">
        <v>32</v>
      </c>
      <c r="E5092" s="1" t="s">
        <v>22</v>
      </c>
      <c r="F5092" s="1" t="s">
        <v>17</v>
      </c>
      <c r="G5092">
        <v>14466.92</v>
      </c>
      <c r="H5092">
        <v>2</v>
      </c>
      <c r="I5092">
        <v>28933.84</v>
      </c>
      <c r="J5092">
        <v>2.97</v>
      </c>
      <c r="K5092">
        <v>2512</v>
      </c>
      <c r="L5092" s="2">
        <v>45620</v>
      </c>
      <c r="O5092" t="str">
        <f>IF(ecommerce_10000[[#This Row],[Platform]]="Souq","sq",ecommerce_10000[[#This Row],[Platform]])</f>
        <v>Jumia</v>
      </c>
      <c r="P5092" t="str">
        <f>IF(E5092="Souq","sq",IF(E5092="Jumia","Jum",E5092))</f>
        <v>Jum</v>
      </c>
      <c r="Q5092">
        <f>VLOOKUP(ecommerce_10000[[#This Row],[City]],F:I,4,FALSE)</f>
        <v>16284.02</v>
      </c>
      <c r="R5092" s="1">
        <f>SUMIF(C:C,ecommerce_10000[[#This Row],[Category]],I:I)</f>
        <v>57542997.559999913</v>
      </c>
      <c r="S5092" s="1">
        <f>SUMIFS(I:I,C:C,C5092)</f>
        <v>57542997.559999913</v>
      </c>
      <c r="T5092" s="1" t="str">
        <f>INDEX(F:F,MATCH(ecommerce_10000[[#This Row],[TotalAmount]],I:I,0))</f>
        <v>Cairo</v>
      </c>
    </row>
    <row r="5093" spans="1:20" x14ac:dyDescent="0.3">
      <c r="A5093" s="1" t="s">
        <v>5137</v>
      </c>
      <c r="B5093" s="1" t="s">
        <v>30</v>
      </c>
      <c r="C5093" s="1" t="s">
        <v>31</v>
      </c>
      <c r="D5093" s="1" t="s">
        <v>32</v>
      </c>
      <c r="E5093" s="1" t="s">
        <v>47</v>
      </c>
      <c r="F5093" s="1" t="s">
        <v>28</v>
      </c>
      <c r="G5093">
        <v>2611.44</v>
      </c>
      <c r="H5093">
        <v>2</v>
      </c>
      <c r="I5093">
        <v>5222.88</v>
      </c>
      <c r="J5093">
        <v>4.01</v>
      </c>
      <c r="K5093">
        <v>3031</v>
      </c>
      <c r="L5093" s="2">
        <v>45392</v>
      </c>
      <c r="O5093" t="str">
        <f>IF(ecommerce_10000[[#This Row],[Platform]]="Souq","sq",ecommerce_10000[[#This Row],[Platform]])</f>
        <v>Amazon</v>
      </c>
      <c r="P5093" t="str">
        <f>IF(E5093="Souq","sq",IF(E5093="Jumia","Jum",E5093))</f>
        <v>Amazon</v>
      </c>
      <c r="Q5093">
        <f>VLOOKUP(ecommerce_10000[[#This Row],[City]],F:I,4,FALSE)</f>
        <v>26648.76</v>
      </c>
      <c r="R5093" s="1">
        <f>SUMIF(C:C,ecommerce_10000[[#This Row],[Category]],I:I)</f>
        <v>57542997.559999913</v>
      </c>
      <c r="S5093" s="1">
        <f>SUMIFS(I:I,C:C,C5093)</f>
        <v>57542997.559999913</v>
      </c>
      <c r="T5093" s="1" t="str">
        <f>INDEX(F:F,MATCH(ecommerce_10000[[#This Row],[TotalAmount]],I:I,0))</f>
        <v>Casablanca</v>
      </c>
    </row>
    <row r="5094" spans="1:20" x14ac:dyDescent="0.3">
      <c r="A5094" s="1" t="s">
        <v>5138</v>
      </c>
      <c r="B5094" s="1" t="s">
        <v>43</v>
      </c>
      <c r="C5094" s="1" t="s">
        <v>44</v>
      </c>
      <c r="D5094" s="1" t="s">
        <v>45</v>
      </c>
      <c r="E5094" s="1" t="s">
        <v>47</v>
      </c>
      <c r="F5094" s="1" t="s">
        <v>40</v>
      </c>
      <c r="G5094">
        <v>10517.34</v>
      </c>
      <c r="H5094">
        <v>3</v>
      </c>
      <c r="I5094">
        <v>31552.02</v>
      </c>
      <c r="J5094">
        <v>2.93</v>
      </c>
      <c r="K5094">
        <v>3993</v>
      </c>
      <c r="L5094" s="2">
        <v>45488</v>
      </c>
      <c r="O5094" t="str">
        <f>IF(ecommerce_10000[[#This Row],[Platform]]="Souq","sq",ecommerce_10000[[#This Row],[Platform]])</f>
        <v>Amazon</v>
      </c>
      <c r="P5094" t="str">
        <f>IF(E5094="Souq","sq",IF(E5094="Jumia","Jum",E5094))</f>
        <v>Amazon</v>
      </c>
      <c r="Q5094">
        <f>VLOOKUP(ecommerce_10000[[#This Row],[City]],F:I,4,FALSE)</f>
        <v>99349.3</v>
      </c>
      <c r="R5094" s="1">
        <f>SUMIF(C:C,ecommerce_10000[[#This Row],[Category]],I:I)</f>
        <v>31420413.200000018</v>
      </c>
      <c r="S5094" s="1">
        <f>SUMIFS(I:I,C:C,C5094)</f>
        <v>31420413.200000018</v>
      </c>
      <c r="T5094" s="1" t="str">
        <f>INDEX(F:F,MATCH(ecommerce_10000[[#This Row],[TotalAmount]],I:I,0))</f>
        <v>Riyadh</v>
      </c>
    </row>
    <row r="5095" spans="1:20" x14ac:dyDescent="0.3">
      <c r="A5095" s="1" t="s">
        <v>5139</v>
      </c>
      <c r="B5095" s="1" t="s">
        <v>19</v>
      </c>
      <c r="C5095" s="1" t="s">
        <v>20</v>
      </c>
      <c r="D5095" s="1" t="s">
        <v>21</v>
      </c>
      <c r="E5095" s="1" t="s">
        <v>47</v>
      </c>
      <c r="F5095" s="1" t="s">
        <v>28</v>
      </c>
      <c r="G5095">
        <v>2453.88</v>
      </c>
      <c r="H5095">
        <v>4</v>
      </c>
      <c r="I5095">
        <v>9815.52</v>
      </c>
      <c r="J5095">
        <v>2.23</v>
      </c>
      <c r="K5095">
        <v>64</v>
      </c>
      <c r="L5095" s="2">
        <v>45367</v>
      </c>
      <c r="O5095" t="str">
        <f>IF(ecommerce_10000[[#This Row],[Platform]]="Souq","sq",ecommerce_10000[[#This Row],[Platform]])</f>
        <v>Amazon</v>
      </c>
      <c r="P5095" t="str">
        <f>IF(E5095="Souq","sq",IF(E5095="Jumia","Jum",E5095))</f>
        <v>Amazon</v>
      </c>
      <c r="Q5095">
        <f>VLOOKUP(ecommerce_10000[[#This Row],[City]],F:I,4,FALSE)</f>
        <v>26648.76</v>
      </c>
      <c r="R5095" s="1">
        <f>SUMIF(C:C,ecommerce_10000[[#This Row],[Category]],I:I)</f>
        <v>91504159.730000004</v>
      </c>
      <c r="S5095" s="1">
        <f>SUMIFS(I:I,C:C,C5095)</f>
        <v>91504159.730000004</v>
      </c>
      <c r="T5095" s="1" t="str">
        <f>INDEX(F:F,MATCH(ecommerce_10000[[#This Row],[TotalAmount]],I:I,0))</f>
        <v>Casablanca</v>
      </c>
    </row>
    <row r="5096" spans="1:20" x14ac:dyDescent="0.3">
      <c r="A5096" s="1" t="s">
        <v>5140</v>
      </c>
      <c r="B5096" s="1" t="s">
        <v>65</v>
      </c>
      <c r="C5096" s="1" t="s">
        <v>20</v>
      </c>
      <c r="D5096" s="1" t="s">
        <v>66</v>
      </c>
      <c r="E5096" s="1" t="s">
        <v>22</v>
      </c>
      <c r="F5096" s="1" t="s">
        <v>28</v>
      </c>
      <c r="G5096">
        <v>1217.29</v>
      </c>
      <c r="H5096">
        <v>2</v>
      </c>
      <c r="I5096">
        <v>2434.58</v>
      </c>
      <c r="J5096">
        <v>3.47</v>
      </c>
      <c r="K5096">
        <v>4910</v>
      </c>
      <c r="L5096" s="2">
        <v>45325</v>
      </c>
      <c r="O5096" t="str">
        <f>IF(ecommerce_10000[[#This Row],[Platform]]="Souq","sq",ecommerce_10000[[#This Row],[Platform]])</f>
        <v>Jumia</v>
      </c>
      <c r="P5096" t="str">
        <f>IF(E5096="Souq","sq",IF(E5096="Jumia","Jum",E5096))</f>
        <v>Jum</v>
      </c>
      <c r="Q5096">
        <f>VLOOKUP(ecommerce_10000[[#This Row],[City]],F:I,4,FALSE)</f>
        <v>26648.76</v>
      </c>
      <c r="R5096" s="1">
        <f>SUMIF(C:C,ecommerce_10000[[#This Row],[Category]],I:I)</f>
        <v>91504159.730000004</v>
      </c>
      <c r="S5096" s="1">
        <f>SUMIFS(I:I,C:C,C5096)</f>
        <v>91504159.730000004</v>
      </c>
      <c r="T5096" s="1" t="str">
        <f>INDEX(F:F,MATCH(ecommerce_10000[[#This Row],[TotalAmount]],I:I,0))</f>
        <v>Casablanca</v>
      </c>
    </row>
    <row r="5097" spans="1:20" x14ac:dyDescent="0.3">
      <c r="A5097" s="1" t="s">
        <v>5141</v>
      </c>
      <c r="B5097" s="1" t="s">
        <v>30</v>
      </c>
      <c r="C5097" s="1" t="s">
        <v>31</v>
      </c>
      <c r="D5097" s="1" t="s">
        <v>32</v>
      </c>
      <c r="E5097" s="1" t="s">
        <v>16</v>
      </c>
      <c r="F5097" s="1" t="s">
        <v>17</v>
      </c>
      <c r="G5097">
        <v>19475.22</v>
      </c>
      <c r="H5097">
        <v>1</v>
      </c>
      <c r="I5097">
        <v>19475.22</v>
      </c>
      <c r="J5097">
        <v>2.84</v>
      </c>
      <c r="K5097">
        <v>4808</v>
      </c>
      <c r="L5097" s="2">
        <v>45494</v>
      </c>
      <c r="O5097" t="str">
        <f>IF(ecommerce_10000[[#This Row],[Platform]]="Souq","sq",ecommerce_10000[[#This Row],[Platform]])</f>
        <v>sq</v>
      </c>
      <c r="P5097" t="str">
        <f>IF(E5097="Souq","sq",IF(E5097="Jumia","Jum",E5097))</f>
        <v>sq</v>
      </c>
      <c r="Q5097">
        <f>VLOOKUP(ecommerce_10000[[#This Row],[City]],F:I,4,FALSE)</f>
        <v>16284.02</v>
      </c>
      <c r="R5097" s="1">
        <f>SUMIF(C:C,ecommerce_10000[[#This Row],[Category]],I:I)</f>
        <v>57542997.559999913</v>
      </c>
      <c r="S5097" s="1">
        <f>SUMIFS(I:I,C:C,C5097)</f>
        <v>57542997.559999913</v>
      </c>
      <c r="T5097" s="1" t="str">
        <f>INDEX(F:F,MATCH(ecommerce_10000[[#This Row],[TotalAmount]],I:I,0))</f>
        <v>Cairo</v>
      </c>
    </row>
    <row r="5098" spans="1:20" x14ac:dyDescent="0.3">
      <c r="A5098" s="1" t="s">
        <v>5142</v>
      </c>
      <c r="B5098" s="1" t="s">
        <v>25</v>
      </c>
      <c r="C5098" s="1" t="s">
        <v>26</v>
      </c>
      <c r="D5098" s="1" t="s">
        <v>27</v>
      </c>
      <c r="E5098" s="1" t="s">
        <v>47</v>
      </c>
      <c r="F5098" s="1" t="s">
        <v>33</v>
      </c>
      <c r="G5098">
        <v>6618.61</v>
      </c>
      <c r="H5098">
        <v>2</v>
      </c>
      <c r="I5098">
        <v>13237.22</v>
      </c>
      <c r="J5098">
        <v>2.2400000000000002</v>
      </c>
      <c r="K5098">
        <v>534</v>
      </c>
      <c r="L5098" s="2">
        <v>45364</v>
      </c>
      <c r="O5098" t="str">
        <f>IF(ecommerce_10000[[#This Row],[Platform]]="Souq","sq",ecommerce_10000[[#This Row],[Platform]])</f>
        <v>Amazon</v>
      </c>
      <c r="P5098" t="str">
        <f>IF(E5098="Souq","sq",IF(E5098="Jumia","Jum",E5098))</f>
        <v>Amazon</v>
      </c>
      <c r="Q5098">
        <f>VLOOKUP(ecommerce_10000[[#This Row],[City]],F:I,4,FALSE)</f>
        <v>3665.44</v>
      </c>
      <c r="R5098" s="1">
        <f>SUMIF(C:C,ecommerce_10000[[#This Row],[Category]],I:I)</f>
        <v>29200970.130000021</v>
      </c>
      <c r="S5098" s="1">
        <f>SUMIFS(I:I,C:C,C5098)</f>
        <v>29200970.130000021</v>
      </c>
      <c r="T5098" s="1" t="str">
        <f>INDEX(F:F,MATCH(ecommerce_10000[[#This Row],[TotalAmount]],I:I,0))</f>
        <v>Dubai</v>
      </c>
    </row>
    <row r="5099" spans="1:20" x14ac:dyDescent="0.3">
      <c r="A5099" s="1" t="s">
        <v>5143</v>
      </c>
      <c r="B5099" s="1" t="s">
        <v>53</v>
      </c>
      <c r="C5099" s="1" t="s">
        <v>31</v>
      </c>
      <c r="D5099" s="1" t="s">
        <v>54</v>
      </c>
      <c r="E5099" s="1" t="s">
        <v>22</v>
      </c>
      <c r="F5099" s="1" t="s">
        <v>28</v>
      </c>
      <c r="G5099">
        <v>5572.11</v>
      </c>
      <c r="H5099">
        <v>2</v>
      </c>
      <c r="I5099">
        <v>11144.22</v>
      </c>
      <c r="J5099">
        <v>1.76</v>
      </c>
      <c r="K5099">
        <v>4322</v>
      </c>
      <c r="L5099" s="2">
        <v>45367</v>
      </c>
      <c r="O5099" t="str">
        <f>IF(ecommerce_10000[[#This Row],[Platform]]="Souq","sq",ecommerce_10000[[#This Row],[Platform]])</f>
        <v>Jumia</v>
      </c>
      <c r="P5099" t="str">
        <f>IF(E5099="Souq","sq",IF(E5099="Jumia","Jum",E5099))</f>
        <v>Jum</v>
      </c>
      <c r="Q5099">
        <f>VLOOKUP(ecommerce_10000[[#This Row],[City]],F:I,4,FALSE)</f>
        <v>26648.76</v>
      </c>
      <c r="R5099" s="1">
        <f>SUMIF(C:C,ecommerce_10000[[#This Row],[Category]],I:I)</f>
        <v>57542997.559999913</v>
      </c>
      <c r="S5099" s="1">
        <f>SUMIFS(I:I,C:C,C5099)</f>
        <v>57542997.559999913</v>
      </c>
      <c r="T5099" s="1" t="str">
        <f>INDEX(F:F,MATCH(ecommerce_10000[[#This Row],[TotalAmount]],I:I,0))</f>
        <v>Casablanca</v>
      </c>
    </row>
    <row r="5100" spans="1:20" x14ac:dyDescent="0.3">
      <c r="A5100" s="1" t="s">
        <v>5144</v>
      </c>
      <c r="B5100" s="1" t="s">
        <v>43</v>
      </c>
      <c r="C5100" s="1" t="s">
        <v>44</v>
      </c>
      <c r="D5100" s="1" t="s">
        <v>45</v>
      </c>
      <c r="E5100" s="1" t="s">
        <v>47</v>
      </c>
      <c r="F5100" s="1" t="s">
        <v>62</v>
      </c>
      <c r="G5100">
        <v>18006.93</v>
      </c>
      <c r="H5100">
        <v>4</v>
      </c>
      <c r="I5100">
        <v>72027.72</v>
      </c>
      <c r="J5100">
        <v>4.33</v>
      </c>
      <c r="K5100">
        <v>4668</v>
      </c>
      <c r="L5100" s="2">
        <v>45562</v>
      </c>
      <c r="O5100" t="str">
        <f>IF(ecommerce_10000[[#This Row],[Platform]]="Souq","sq",ecommerce_10000[[#This Row],[Platform]])</f>
        <v>Amazon</v>
      </c>
      <c r="P5100" t="str">
        <f>IF(E5100="Souq","sq",IF(E5100="Jumia","Jum",E5100))</f>
        <v>Amazon</v>
      </c>
      <c r="Q5100">
        <f>VLOOKUP(ecommerce_10000[[#This Row],[City]],F:I,4,FALSE)</f>
        <v>27872.98</v>
      </c>
      <c r="R5100" s="1">
        <f>SUMIF(C:C,ecommerce_10000[[#This Row],[Category]],I:I)</f>
        <v>31420413.200000018</v>
      </c>
      <c r="S5100" s="1">
        <f>SUMIFS(I:I,C:C,C5100)</f>
        <v>31420413.200000018</v>
      </c>
      <c r="T5100" s="1" t="str">
        <f>INDEX(F:F,MATCH(ecommerce_10000[[#This Row],[TotalAmount]],I:I,0))</f>
        <v>Giza</v>
      </c>
    </row>
    <row r="5101" spans="1:20" x14ac:dyDescent="0.3">
      <c r="A5101" s="1" t="s">
        <v>5145</v>
      </c>
      <c r="B5101" s="1" t="s">
        <v>53</v>
      </c>
      <c r="C5101" s="1" t="s">
        <v>31</v>
      </c>
      <c r="D5101" s="1" t="s">
        <v>54</v>
      </c>
      <c r="E5101" s="1" t="s">
        <v>47</v>
      </c>
      <c r="F5101" s="1" t="s">
        <v>28</v>
      </c>
      <c r="G5101">
        <v>10108.81</v>
      </c>
      <c r="H5101">
        <v>2</v>
      </c>
      <c r="I5101">
        <v>20217.62</v>
      </c>
      <c r="J5101">
        <v>2.82</v>
      </c>
      <c r="K5101">
        <v>3712</v>
      </c>
      <c r="L5101" s="2">
        <v>45309</v>
      </c>
      <c r="O5101" t="str">
        <f>IF(ecommerce_10000[[#This Row],[Platform]]="Souq","sq",ecommerce_10000[[#This Row],[Platform]])</f>
        <v>Amazon</v>
      </c>
      <c r="P5101" t="str">
        <f>IF(E5101="Souq","sq",IF(E5101="Jumia","Jum",E5101))</f>
        <v>Amazon</v>
      </c>
      <c r="Q5101">
        <f>VLOOKUP(ecommerce_10000[[#This Row],[City]],F:I,4,FALSE)</f>
        <v>26648.76</v>
      </c>
      <c r="R5101" s="1">
        <f>SUMIF(C:C,ecommerce_10000[[#This Row],[Category]],I:I)</f>
        <v>57542997.559999913</v>
      </c>
      <c r="S5101" s="1">
        <f>SUMIFS(I:I,C:C,C5101)</f>
        <v>57542997.559999913</v>
      </c>
      <c r="T5101" s="1" t="str">
        <f>INDEX(F:F,MATCH(ecommerce_10000[[#This Row],[TotalAmount]],I:I,0))</f>
        <v>Casablanca</v>
      </c>
    </row>
    <row r="5102" spans="1:20" x14ac:dyDescent="0.3">
      <c r="A5102" s="1" t="s">
        <v>5146</v>
      </c>
      <c r="B5102" s="1" t="s">
        <v>43</v>
      </c>
      <c r="C5102" s="1" t="s">
        <v>44</v>
      </c>
      <c r="D5102" s="1" t="s">
        <v>45</v>
      </c>
      <c r="E5102" s="1" t="s">
        <v>22</v>
      </c>
      <c r="F5102" s="1" t="s">
        <v>28</v>
      </c>
      <c r="G5102">
        <v>14579.66</v>
      </c>
      <c r="H5102">
        <v>2</v>
      </c>
      <c r="I5102">
        <v>29159.32</v>
      </c>
      <c r="J5102">
        <v>1.52</v>
      </c>
      <c r="K5102">
        <v>1741</v>
      </c>
      <c r="L5102" s="2">
        <v>45594</v>
      </c>
      <c r="O5102" t="str">
        <f>IF(ecommerce_10000[[#This Row],[Platform]]="Souq","sq",ecommerce_10000[[#This Row],[Platform]])</f>
        <v>Jumia</v>
      </c>
      <c r="P5102" t="str">
        <f>IF(E5102="Souq","sq",IF(E5102="Jumia","Jum",E5102))</f>
        <v>Jum</v>
      </c>
      <c r="Q5102">
        <f>VLOOKUP(ecommerce_10000[[#This Row],[City]],F:I,4,FALSE)</f>
        <v>26648.76</v>
      </c>
      <c r="R5102" s="1">
        <f>SUMIF(C:C,ecommerce_10000[[#This Row],[Category]],I:I)</f>
        <v>31420413.200000018</v>
      </c>
      <c r="S5102" s="1">
        <f>SUMIFS(I:I,C:C,C5102)</f>
        <v>31420413.200000018</v>
      </c>
      <c r="T5102" s="1" t="str">
        <f>INDEX(F:F,MATCH(ecommerce_10000[[#This Row],[TotalAmount]],I:I,0))</f>
        <v>Casablanca</v>
      </c>
    </row>
    <row r="5103" spans="1:20" x14ac:dyDescent="0.3">
      <c r="A5103" s="1" t="s">
        <v>5147</v>
      </c>
      <c r="B5103" s="1" t="s">
        <v>38</v>
      </c>
      <c r="C5103" s="1" t="s">
        <v>20</v>
      </c>
      <c r="D5103" s="1" t="s">
        <v>39</v>
      </c>
      <c r="E5103" s="1" t="s">
        <v>47</v>
      </c>
      <c r="F5103" s="1" t="s">
        <v>17</v>
      </c>
      <c r="G5103">
        <v>12907.45</v>
      </c>
      <c r="H5103">
        <v>2</v>
      </c>
      <c r="I5103">
        <v>25814.9</v>
      </c>
      <c r="J5103">
        <v>4.7300000000000004</v>
      </c>
      <c r="K5103">
        <v>2555</v>
      </c>
      <c r="L5103" s="2">
        <v>45485</v>
      </c>
      <c r="O5103" t="str">
        <f>IF(ecommerce_10000[[#This Row],[Platform]]="Souq","sq",ecommerce_10000[[#This Row],[Platform]])</f>
        <v>Amazon</v>
      </c>
      <c r="P5103" t="str">
        <f>IF(E5103="Souq","sq",IF(E5103="Jumia","Jum",E5103))</f>
        <v>Amazon</v>
      </c>
      <c r="Q5103">
        <f>VLOOKUP(ecommerce_10000[[#This Row],[City]],F:I,4,FALSE)</f>
        <v>16284.02</v>
      </c>
      <c r="R5103" s="1">
        <f>SUMIF(C:C,ecommerce_10000[[#This Row],[Category]],I:I)</f>
        <v>91504159.730000004</v>
      </c>
      <c r="S5103" s="1">
        <f>SUMIFS(I:I,C:C,C5103)</f>
        <v>91504159.730000004</v>
      </c>
      <c r="T5103" s="1" t="str">
        <f>INDEX(F:F,MATCH(ecommerce_10000[[#This Row],[TotalAmount]],I:I,0))</f>
        <v>Cairo</v>
      </c>
    </row>
    <row r="5104" spans="1:20" x14ac:dyDescent="0.3">
      <c r="A5104" s="1" t="s">
        <v>5148</v>
      </c>
      <c r="B5104" s="1" t="s">
        <v>30</v>
      </c>
      <c r="C5104" s="1" t="s">
        <v>31</v>
      </c>
      <c r="D5104" s="1" t="s">
        <v>32</v>
      </c>
      <c r="E5104" s="1" t="s">
        <v>16</v>
      </c>
      <c r="F5104" s="1" t="s">
        <v>28</v>
      </c>
      <c r="G5104">
        <v>13514.08</v>
      </c>
      <c r="H5104">
        <v>1</v>
      </c>
      <c r="I5104">
        <v>13514.08</v>
      </c>
      <c r="J5104">
        <v>4.08</v>
      </c>
      <c r="K5104">
        <v>1198</v>
      </c>
      <c r="L5104" s="2">
        <v>45504</v>
      </c>
      <c r="O5104" t="str">
        <f>IF(ecommerce_10000[[#This Row],[Platform]]="Souq","sq",ecommerce_10000[[#This Row],[Platform]])</f>
        <v>sq</v>
      </c>
      <c r="P5104" t="str">
        <f>IF(E5104="Souq","sq",IF(E5104="Jumia","Jum",E5104))</f>
        <v>sq</v>
      </c>
      <c r="Q5104">
        <f>VLOOKUP(ecommerce_10000[[#This Row],[City]],F:I,4,FALSE)</f>
        <v>26648.76</v>
      </c>
      <c r="R5104" s="1">
        <f>SUMIF(C:C,ecommerce_10000[[#This Row],[Category]],I:I)</f>
        <v>57542997.559999913</v>
      </c>
      <c r="S5104" s="1">
        <f>SUMIFS(I:I,C:C,C5104)</f>
        <v>57542997.559999913</v>
      </c>
      <c r="T5104" s="1" t="str">
        <f>INDEX(F:F,MATCH(ecommerce_10000[[#This Row],[TotalAmount]],I:I,0))</f>
        <v>Casablanca</v>
      </c>
    </row>
    <row r="5105" spans="1:20" x14ac:dyDescent="0.3">
      <c r="A5105" s="1" t="s">
        <v>5149</v>
      </c>
      <c r="B5105" s="1" t="s">
        <v>53</v>
      </c>
      <c r="C5105" s="1" t="s">
        <v>31</v>
      </c>
      <c r="D5105" s="1" t="s">
        <v>54</v>
      </c>
      <c r="E5105" s="1" t="s">
        <v>22</v>
      </c>
      <c r="F5105" s="1" t="s">
        <v>33</v>
      </c>
      <c r="G5105">
        <v>640.41999999999996</v>
      </c>
      <c r="H5105">
        <v>4</v>
      </c>
      <c r="I5105">
        <v>2561.6799999999998</v>
      </c>
      <c r="J5105">
        <v>3.67</v>
      </c>
      <c r="K5105">
        <v>4699</v>
      </c>
      <c r="L5105" s="2">
        <v>45328</v>
      </c>
      <c r="O5105" t="str">
        <f>IF(ecommerce_10000[[#This Row],[Platform]]="Souq","sq",ecommerce_10000[[#This Row],[Platform]])</f>
        <v>Jumia</v>
      </c>
      <c r="P5105" t="str">
        <f>IF(E5105="Souq","sq",IF(E5105="Jumia","Jum",E5105))</f>
        <v>Jum</v>
      </c>
      <c r="Q5105">
        <f>VLOOKUP(ecommerce_10000[[#This Row],[City]],F:I,4,FALSE)</f>
        <v>3665.44</v>
      </c>
      <c r="R5105" s="1">
        <f>SUMIF(C:C,ecommerce_10000[[#This Row],[Category]],I:I)</f>
        <v>57542997.559999913</v>
      </c>
      <c r="S5105" s="1">
        <f>SUMIFS(I:I,C:C,C5105)</f>
        <v>57542997.559999913</v>
      </c>
      <c r="T5105" s="1" t="str">
        <f>INDEX(F:F,MATCH(ecommerce_10000[[#This Row],[TotalAmount]],I:I,0))</f>
        <v>Dubai</v>
      </c>
    </row>
    <row r="5106" spans="1:20" x14ac:dyDescent="0.3">
      <c r="A5106" s="1" t="s">
        <v>5150</v>
      </c>
      <c r="B5106" s="1" t="s">
        <v>30</v>
      </c>
      <c r="C5106" s="1" t="s">
        <v>31</v>
      </c>
      <c r="D5106" s="1" t="s">
        <v>32</v>
      </c>
      <c r="E5106" s="1" t="s">
        <v>22</v>
      </c>
      <c r="F5106" s="1" t="s">
        <v>17</v>
      </c>
      <c r="G5106">
        <v>15730.53</v>
      </c>
      <c r="H5106">
        <v>3</v>
      </c>
      <c r="I5106">
        <v>47191.59</v>
      </c>
      <c r="J5106">
        <v>4.74</v>
      </c>
      <c r="K5106">
        <v>3145</v>
      </c>
      <c r="L5106" s="2">
        <v>45452</v>
      </c>
      <c r="O5106" t="str">
        <f>IF(ecommerce_10000[[#This Row],[Platform]]="Souq","sq",ecommerce_10000[[#This Row],[Platform]])</f>
        <v>Jumia</v>
      </c>
      <c r="P5106" t="str">
        <f>IF(E5106="Souq","sq",IF(E5106="Jumia","Jum",E5106))</f>
        <v>Jum</v>
      </c>
      <c r="Q5106">
        <f>VLOOKUP(ecommerce_10000[[#This Row],[City]],F:I,4,FALSE)</f>
        <v>16284.02</v>
      </c>
      <c r="R5106" s="1">
        <f>SUMIF(C:C,ecommerce_10000[[#This Row],[Category]],I:I)</f>
        <v>57542997.559999913</v>
      </c>
      <c r="S5106" s="1">
        <f>SUMIFS(I:I,C:C,C5106)</f>
        <v>57542997.559999913</v>
      </c>
      <c r="T5106" s="1" t="str">
        <f>INDEX(F:F,MATCH(ecommerce_10000[[#This Row],[TotalAmount]],I:I,0))</f>
        <v>Cairo</v>
      </c>
    </row>
    <row r="5107" spans="1:20" x14ac:dyDescent="0.3">
      <c r="A5107" s="1" t="s">
        <v>5151</v>
      </c>
      <c r="B5107" s="1" t="s">
        <v>35</v>
      </c>
      <c r="C5107" s="1" t="s">
        <v>14</v>
      </c>
      <c r="D5107" s="1" t="s">
        <v>36</v>
      </c>
      <c r="E5107" s="1" t="s">
        <v>47</v>
      </c>
      <c r="F5107" s="1" t="s">
        <v>40</v>
      </c>
      <c r="G5107">
        <v>2170.5700000000002</v>
      </c>
      <c r="H5107">
        <v>3</v>
      </c>
      <c r="I5107">
        <v>6511.71</v>
      </c>
      <c r="J5107">
        <v>1.74</v>
      </c>
      <c r="K5107">
        <v>1428</v>
      </c>
      <c r="L5107" s="2">
        <v>45591</v>
      </c>
      <c r="O5107" t="str">
        <f>IF(ecommerce_10000[[#This Row],[Platform]]="Souq","sq",ecommerce_10000[[#This Row],[Platform]])</f>
        <v>Amazon</v>
      </c>
      <c r="P5107" t="str">
        <f>IF(E5107="Souq","sq",IF(E5107="Jumia","Jum",E5107))</f>
        <v>Amazon</v>
      </c>
      <c r="Q5107">
        <f>VLOOKUP(ecommerce_10000[[#This Row],[City]],F:I,4,FALSE)</f>
        <v>99349.3</v>
      </c>
      <c r="R5107" s="1">
        <f>SUMIF(C:C,ecommerce_10000[[#This Row],[Category]],I:I)</f>
        <v>92327183.770000085</v>
      </c>
      <c r="S5107" s="1">
        <f>SUMIFS(I:I,C:C,C5107)</f>
        <v>92327183.770000085</v>
      </c>
      <c r="T5107" s="1" t="str">
        <f>INDEX(F:F,MATCH(ecommerce_10000[[#This Row],[TotalAmount]],I:I,0))</f>
        <v>Riyadh</v>
      </c>
    </row>
    <row r="5108" spans="1:20" x14ac:dyDescent="0.3">
      <c r="A5108" s="1" t="s">
        <v>5152</v>
      </c>
      <c r="B5108" s="1" t="s">
        <v>35</v>
      </c>
      <c r="C5108" s="1" t="s">
        <v>14</v>
      </c>
      <c r="D5108" s="1" t="s">
        <v>36</v>
      </c>
      <c r="E5108" s="1" t="s">
        <v>22</v>
      </c>
      <c r="F5108" s="1" t="s">
        <v>23</v>
      </c>
      <c r="G5108">
        <v>8148.22</v>
      </c>
      <c r="H5108">
        <v>4</v>
      </c>
      <c r="I5108">
        <v>32592.880000000001</v>
      </c>
      <c r="J5108">
        <v>2.76</v>
      </c>
      <c r="K5108">
        <v>4330</v>
      </c>
      <c r="L5108" s="2">
        <v>45380</v>
      </c>
      <c r="O5108" t="str">
        <f>IF(ecommerce_10000[[#This Row],[Platform]]="Souq","sq",ecommerce_10000[[#This Row],[Platform]])</f>
        <v>Jumia</v>
      </c>
      <c r="P5108" t="str">
        <f>IF(E5108="Souq","sq",IF(E5108="Jumia","Jum",E5108))</f>
        <v>Jum</v>
      </c>
      <c r="Q5108">
        <f>VLOOKUP(ecommerce_10000[[#This Row],[City]],F:I,4,FALSE)</f>
        <v>13290.4</v>
      </c>
      <c r="R5108" s="1">
        <f>SUMIF(C:C,ecommerce_10000[[#This Row],[Category]],I:I)</f>
        <v>92327183.770000085</v>
      </c>
      <c r="S5108" s="1">
        <f>SUMIFS(I:I,C:C,C5108)</f>
        <v>92327183.770000085</v>
      </c>
      <c r="T5108" s="1" t="str">
        <f>INDEX(F:F,MATCH(ecommerce_10000[[#This Row],[TotalAmount]],I:I,0))</f>
        <v>Alexandria</v>
      </c>
    </row>
    <row r="5109" spans="1:20" x14ac:dyDescent="0.3">
      <c r="A5109" s="1" t="s">
        <v>5153</v>
      </c>
      <c r="B5109" s="1" t="s">
        <v>13</v>
      </c>
      <c r="C5109" s="1" t="s">
        <v>14</v>
      </c>
      <c r="D5109" s="1" t="s">
        <v>15</v>
      </c>
      <c r="E5109" s="1" t="s">
        <v>22</v>
      </c>
      <c r="F5109" s="1" t="s">
        <v>17</v>
      </c>
      <c r="G5109">
        <v>7621.57</v>
      </c>
      <c r="H5109">
        <v>1</v>
      </c>
      <c r="I5109">
        <v>7621.57</v>
      </c>
      <c r="J5109">
        <v>3.43</v>
      </c>
      <c r="K5109">
        <v>1971</v>
      </c>
      <c r="L5109" s="2">
        <v>45299</v>
      </c>
      <c r="O5109" t="str">
        <f>IF(ecommerce_10000[[#This Row],[Platform]]="Souq","sq",ecommerce_10000[[#This Row],[Platform]])</f>
        <v>Jumia</v>
      </c>
      <c r="P5109" t="str">
        <f>IF(E5109="Souq","sq",IF(E5109="Jumia","Jum",E5109))</f>
        <v>Jum</v>
      </c>
      <c r="Q5109">
        <f>VLOOKUP(ecommerce_10000[[#This Row],[City]],F:I,4,FALSE)</f>
        <v>16284.02</v>
      </c>
      <c r="R5109" s="1">
        <f>SUMIF(C:C,ecommerce_10000[[#This Row],[Category]],I:I)</f>
        <v>92327183.770000085</v>
      </c>
      <c r="S5109" s="1">
        <f>SUMIFS(I:I,C:C,C5109)</f>
        <v>92327183.770000085</v>
      </c>
      <c r="T5109" s="1" t="str">
        <f>INDEX(F:F,MATCH(ecommerce_10000[[#This Row],[TotalAmount]],I:I,0))</f>
        <v>Cairo</v>
      </c>
    </row>
    <row r="5110" spans="1:20" x14ac:dyDescent="0.3">
      <c r="A5110" s="1" t="s">
        <v>5154</v>
      </c>
      <c r="B5110" s="1" t="s">
        <v>13</v>
      </c>
      <c r="C5110" s="1" t="s">
        <v>14</v>
      </c>
      <c r="D5110" s="1" t="s">
        <v>15</v>
      </c>
      <c r="E5110" s="1" t="s">
        <v>47</v>
      </c>
      <c r="F5110" s="1" t="s">
        <v>33</v>
      </c>
      <c r="G5110">
        <v>15189.35</v>
      </c>
      <c r="H5110">
        <v>5</v>
      </c>
      <c r="I5110">
        <v>75946.75</v>
      </c>
      <c r="J5110">
        <v>1.7</v>
      </c>
      <c r="K5110">
        <v>4345</v>
      </c>
      <c r="L5110" s="2">
        <v>45344</v>
      </c>
      <c r="O5110" t="str">
        <f>IF(ecommerce_10000[[#This Row],[Platform]]="Souq","sq",ecommerce_10000[[#This Row],[Platform]])</f>
        <v>Amazon</v>
      </c>
      <c r="P5110" t="str">
        <f>IF(E5110="Souq","sq",IF(E5110="Jumia","Jum",E5110))</f>
        <v>Amazon</v>
      </c>
      <c r="Q5110">
        <f>VLOOKUP(ecommerce_10000[[#This Row],[City]],F:I,4,FALSE)</f>
        <v>3665.44</v>
      </c>
      <c r="R5110" s="1">
        <f>SUMIF(C:C,ecommerce_10000[[#This Row],[Category]],I:I)</f>
        <v>92327183.770000085</v>
      </c>
      <c r="S5110" s="1">
        <f>SUMIFS(I:I,C:C,C5110)</f>
        <v>92327183.770000085</v>
      </c>
      <c r="T5110" s="1" t="str">
        <f>INDEX(F:F,MATCH(ecommerce_10000[[#This Row],[TotalAmount]],I:I,0))</f>
        <v>Dubai</v>
      </c>
    </row>
    <row r="5111" spans="1:20" x14ac:dyDescent="0.3">
      <c r="A5111" s="1" t="s">
        <v>5155</v>
      </c>
      <c r="B5111" s="1" t="s">
        <v>38</v>
      </c>
      <c r="C5111" s="1" t="s">
        <v>20</v>
      </c>
      <c r="D5111" s="1" t="s">
        <v>39</v>
      </c>
      <c r="E5111" s="1" t="s">
        <v>16</v>
      </c>
      <c r="F5111" s="1" t="s">
        <v>17</v>
      </c>
      <c r="G5111">
        <v>9749.39</v>
      </c>
      <c r="H5111">
        <v>2</v>
      </c>
      <c r="I5111">
        <v>19498.78</v>
      </c>
      <c r="J5111">
        <v>1.05</v>
      </c>
      <c r="K5111">
        <v>4415</v>
      </c>
      <c r="L5111" s="2">
        <v>45546</v>
      </c>
      <c r="O5111" t="str">
        <f>IF(ecommerce_10000[[#This Row],[Platform]]="Souq","sq",ecommerce_10000[[#This Row],[Platform]])</f>
        <v>sq</v>
      </c>
      <c r="P5111" t="str">
        <f>IF(E5111="Souq","sq",IF(E5111="Jumia","Jum",E5111))</f>
        <v>sq</v>
      </c>
      <c r="Q5111">
        <f>VLOOKUP(ecommerce_10000[[#This Row],[City]],F:I,4,FALSE)</f>
        <v>16284.02</v>
      </c>
      <c r="R5111" s="1">
        <f>SUMIF(C:C,ecommerce_10000[[#This Row],[Category]],I:I)</f>
        <v>91504159.730000004</v>
      </c>
      <c r="S5111" s="1">
        <f>SUMIFS(I:I,C:C,C5111)</f>
        <v>91504159.730000004</v>
      </c>
      <c r="T5111" s="1" t="str">
        <f>INDEX(F:F,MATCH(ecommerce_10000[[#This Row],[TotalAmount]],I:I,0))</f>
        <v>Cairo</v>
      </c>
    </row>
    <row r="5112" spans="1:20" x14ac:dyDescent="0.3">
      <c r="A5112" s="1" t="s">
        <v>5156</v>
      </c>
      <c r="B5112" s="1" t="s">
        <v>25</v>
      </c>
      <c r="C5112" s="1" t="s">
        <v>26</v>
      </c>
      <c r="D5112" s="1" t="s">
        <v>27</v>
      </c>
      <c r="E5112" s="1" t="s">
        <v>16</v>
      </c>
      <c r="F5112" s="1" t="s">
        <v>40</v>
      </c>
      <c r="G5112">
        <v>7666.59</v>
      </c>
      <c r="H5112">
        <v>4</v>
      </c>
      <c r="I5112">
        <v>30666.36</v>
      </c>
      <c r="J5112">
        <v>3.97</v>
      </c>
      <c r="K5112">
        <v>4453</v>
      </c>
      <c r="L5112" s="2">
        <v>45436</v>
      </c>
      <c r="O5112" t="str">
        <f>IF(ecommerce_10000[[#This Row],[Platform]]="Souq","sq",ecommerce_10000[[#This Row],[Platform]])</f>
        <v>sq</v>
      </c>
      <c r="P5112" t="str">
        <f>IF(E5112="Souq","sq",IF(E5112="Jumia","Jum",E5112))</f>
        <v>sq</v>
      </c>
      <c r="Q5112">
        <f>VLOOKUP(ecommerce_10000[[#This Row],[City]],F:I,4,FALSE)</f>
        <v>99349.3</v>
      </c>
      <c r="R5112" s="1">
        <f>SUMIF(C:C,ecommerce_10000[[#This Row],[Category]],I:I)</f>
        <v>29200970.130000021</v>
      </c>
      <c r="S5112" s="1">
        <f>SUMIFS(I:I,C:C,C5112)</f>
        <v>29200970.130000021</v>
      </c>
      <c r="T5112" s="1" t="str">
        <f>INDEX(F:F,MATCH(ecommerce_10000[[#This Row],[TotalAmount]],I:I,0))</f>
        <v>Riyadh</v>
      </c>
    </row>
    <row r="5113" spans="1:20" x14ac:dyDescent="0.3">
      <c r="A5113" s="1" t="s">
        <v>5157</v>
      </c>
      <c r="B5113" s="1" t="s">
        <v>19</v>
      </c>
      <c r="C5113" s="1" t="s">
        <v>20</v>
      </c>
      <c r="D5113" s="1" t="s">
        <v>21</v>
      </c>
      <c r="E5113" s="1" t="s">
        <v>22</v>
      </c>
      <c r="F5113" s="1" t="s">
        <v>28</v>
      </c>
      <c r="G5113">
        <v>19755.64</v>
      </c>
      <c r="H5113">
        <v>5</v>
      </c>
      <c r="I5113">
        <v>98778.2</v>
      </c>
      <c r="J5113">
        <v>2.25</v>
      </c>
      <c r="K5113">
        <v>4014</v>
      </c>
      <c r="L5113" s="2">
        <v>45328</v>
      </c>
      <c r="O5113" t="str">
        <f>IF(ecommerce_10000[[#This Row],[Platform]]="Souq","sq",ecommerce_10000[[#This Row],[Platform]])</f>
        <v>Jumia</v>
      </c>
      <c r="P5113" t="str">
        <f>IF(E5113="Souq","sq",IF(E5113="Jumia","Jum",E5113))</f>
        <v>Jum</v>
      </c>
      <c r="Q5113">
        <f>VLOOKUP(ecommerce_10000[[#This Row],[City]],F:I,4,FALSE)</f>
        <v>26648.76</v>
      </c>
      <c r="R5113" s="1">
        <f>SUMIF(C:C,ecommerce_10000[[#This Row],[Category]],I:I)</f>
        <v>91504159.730000004</v>
      </c>
      <c r="S5113" s="1">
        <f>SUMIFS(I:I,C:C,C5113)</f>
        <v>91504159.730000004</v>
      </c>
      <c r="T5113" s="1" t="str">
        <f>INDEX(F:F,MATCH(ecommerce_10000[[#This Row],[TotalAmount]],I:I,0))</f>
        <v>Casablanca</v>
      </c>
    </row>
    <row r="5114" spans="1:20" x14ac:dyDescent="0.3">
      <c r="A5114" s="1" t="s">
        <v>5158</v>
      </c>
      <c r="B5114" s="1" t="s">
        <v>65</v>
      </c>
      <c r="C5114" s="1" t="s">
        <v>20</v>
      </c>
      <c r="D5114" s="1" t="s">
        <v>66</v>
      </c>
      <c r="E5114" s="1" t="s">
        <v>16</v>
      </c>
      <c r="F5114" s="1" t="s">
        <v>40</v>
      </c>
      <c r="G5114">
        <v>12492.44</v>
      </c>
      <c r="H5114">
        <v>3</v>
      </c>
      <c r="I5114">
        <v>37477.32</v>
      </c>
      <c r="J5114">
        <v>1.75</v>
      </c>
      <c r="K5114">
        <v>237</v>
      </c>
      <c r="L5114" s="2">
        <v>45638</v>
      </c>
      <c r="O5114" t="str">
        <f>IF(ecommerce_10000[[#This Row],[Platform]]="Souq","sq",ecommerce_10000[[#This Row],[Platform]])</f>
        <v>sq</v>
      </c>
      <c r="P5114" t="str">
        <f>IF(E5114="Souq","sq",IF(E5114="Jumia","Jum",E5114))</f>
        <v>sq</v>
      </c>
      <c r="Q5114">
        <f>VLOOKUP(ecommerce_10000[[#This Row],[City]],F:I,4,FALSE)</f>
        <v>99349.3</v>
      </c>
      <c r="R5114" s="1">
        <f>SUMIF(C:C,ecommerce_10000[[#This Row],[Category]],I:I)</f>
        <v>91504159.730000004</v>
      </c>
      <c r="S5114" s="1">
        <f>SUMIFS(I:I,C:C,C5114)</f>
        <v>91504159.730000004</v>
      </c>
      <c r="T5114" s="1" t="str">
        <f>INDEX(F:F,MATCH(ecommerce_10000[[#This Row],[TotalAmount]],I:I,0))</f>
        <v>Riyadh</v>
      </c>
    </row>
    <row r="5115" spans="1:20" x14ac:dyDescent="0.3">
      <c r="A5115" s="1" t="s">
        <v>5159</v>
      </c>
      <c r="B5115" s="1" t="s">
        <v>30</v>
      </c>
      <c r="C5115" s="1" t="s">
        <v>31</v>
      </c>
      <c r="D5115" s="1" t="s">
        <v>32</v>
      </c>
      <c r="E5115" s="1" t="s">
        <v>47</v>
      </c>
      <c r="F5115" s="1" t="s">
        <v>23</v>
      </c>
      <c r="G5115">
        <v>161.97</v>
      </c>
      <c r="H5115">
        <v>5</v>
      </c>
      <c r="I5115">
        <v>809.85</v>
      </c>
      <c r="J5115">
        <v>2.82</v>
      </c>
      <c r="K5115">
        <v>3932</v>
      </c>
      <c r="L5115" s="2">
        <v>45548</v>
      </c>
      <c r="O5115" t="str">
        <f>IF(ecommerce_10000[[#This Row],[Platform]]="Souq","sq",ecommerce_10000[[#This Row],[Platform]])</f>
        <v>Amazon</v>
      </c>
      <c r="P5115" t="str">
        <f>IF(E5115="Souq","sq",IF(E5115="Jumia","Jum",E5115))</f>
        <v>Amazon</v>
      </c>
      <c r="Q5115">
        <f>VLOOKUP(ecommerce_10000[[#This Row],[City]],F:I,4,FALSE)</f>
        <v>13290.4</v>
      </c>
      <c r="R5115" s="1">
        <f>SUMIF(C:C,ecommerce_10000[[#This Row],[Category]],I:I)</f>
        <v>57542997.559999913</v>
      </c>
      <c r="S5115" s="1">
        <f>SUMIFS(I:I,C:C,C5115)</f>
        <v>57542997.559999913</v>
      </c>
      <c r="T5115" s="1" t="str">
        <f>INDEX(F:F,MATCH(ecommerce_10000[[#This Row],[TotalAmount]],I:I,0))</f>
        <v>Alexandria</v>
      </c>
    </row>
    <row r="5116" spans="1:20" x14ac:dyDescent="0.3">
      <c r="A5116" s="1" t="s">
        <v>5160</v>
      </c>
      <c r="B5116" s="1" t="s">
        <v>53</v>
      </c>
      <c r="C5116" s="1" t="s">
        <v>31</v>
      </c>
      <c r="D5116" s="1" t="s">
        <v>54</v>
      </c>
      <c r="E5116" s="1" t="s">
        <v>16</v>
      </c>
      <c r="F5116" s="1" t="s">
        <v>40</v>
      </c>
      <c r="G5116">
        <v>5587.41</v>
      </c>
      <c r="H5116">
        <v>4</v>
      </c>
      <c r="I5116">
        <v>22349.64</v>
      </c>
      <c r="J5116">
        <v>1.62</v>
      </c>
      <c r="K5116">
        <v>2454</v>
      </c>
      <c r="L5116" s="2">
        <v>45367</v>
      </c>
      <c r="O5116" t="str">
        <f>IF(ecommerce_10000[[#This Row],[Platform]]="Souq","sq",ecommerce_10000[[#This Row],[Platform]])</f>
        <v>sq</v>
      </c>
      <c r="P5116" t="str">
        <f>IF(E5116="Souq","sq",IF(E5116="Jumia","Jum",E5116))</f>
        <v>sq</v>
      </c>
      <c r="Q5116">
        <f>VLOOKUP(ecommerce_10000[[#This Row],[City]],F:I,4,FALSE)</f>
        <v>99349.3</v>
      </c>
      <c r="R5116" s="1">
        <f>SUMIF(C:C,ecommerce_10000[[#This Row],[Category]],I:I)</f>
        <v>57542997.559999913</v>
      </c>
      <c r="S5116" s="1">
        <f>SUMIFS(I:I,C:C,C5116)</f>
        <v>57542997.559999913</v>
      </c>
      <c r="T5116" s="1" t="str">
        <f>INDEX(F:F,MATCH(ecommerce_10000[[#This Row],[TotalAmount]],I:I,0))</f>
        <v>Riyadh</v>
      </c>
    </row>
    <row r="5117" spans="1:20" x14ac:dyDescent="0.3">
      <c r="A5117" s="1" t="s">
        <v>5161</v>
      </c>
      <c r="B5117" s="1" t="s">
        <v>35</v>
      </c>
      <c r="C5117" s="1" t="s">
        <v>14</v>
      </c>
      <c r="D5117" s="1" t="s">
        <v>36</v>
      </c>
      <c r="E5117" s="1" t="s">
        <v>16</v>
      </c>
      <c r="F5117" s="1" t="s">
        <v>62</v>
      </c>
      <c r="G5117">
        <v>14329.34</v>
      </c>
      <c r="H5117">
        <v>3</v>
      </c>
      <c r="I5117">
        <v>42988.02</v>
      </c>
      <c r="J5117">
        <v>2.62</v>
      </c>
      <c r="K5117">
        <v>1931</v>
      </c>
      <c r="L5117" s="2">
        <v>45534</v>
      </c>
      <c r="O5117" t="str">
        <f>IF(ecommerce_10000[[#This Row],[Platform]]="Souq","sq",ecommerce_10000[[#This Row],[Platform]])</f>
        <v>sq</v>
      </c>
      <c r="P5117" t="str">
        <f>IF(E5117="Souq","sq",IF(E5117="Jumia","Jum",E5117))</f>
        <v>sq</v>
      </c>
      <c r="Q5117">
        <f>VLOOKUP(ecommerce_10000[[#This Row],[City]],F:I,4,FALSE)</f>
        <v>27872.98</v>
      </c>
      <c r="R5117" s="1">
        <f>SUMIF(C:C,ecommerce_10000[[#This Row],[Category]],I:I)</f>
        <v>92327183.770000085</v>
      </c>
      <c r="S5117" s="1">
        <f>SUMIFS(I:I,C:C,C5117)</f>
        <v>92327183.770000085</v>
      </c>
      <c r="T5117" s="1" t="str">
        <f>INDEX(F:F,MATCH(ecommerce_10000[[#This Row],[TotalAmount]],I:I,0))</f>
        <v>Giza</v>
      </c>
    </row>
    <row r="5118" spans="1:20" x14ac:dyDescent="0.3">
      <c r="A5118" s="1" t="s">
        <v>5162</v>
      </c>
      <c r="B5118" s="1" t="s">
        <v>13</v>
      </c>
      <c r="C5118" s="1" t="s">
        <v>14</v>
      </c>
      <c r="D5118" s="1" t="s">
        <v>15</v>
      </c>
      <c r="E5118" s="1" t="s">
        <v>16</v>
      </c>
      <c r="F5118" s="1" t="s">
        <v>17</v>
      </c>
      <c r="G5118">
        <v>4965.83</v>
      </c>
      <c r="H5118">
        <v>3</v>
      </c>
      <c r="I5118">
        <v>14897.49</v>
      </c>
      <c r="J5118">
        <v>1.86</v>
      </c>
      <c r="K5118">
        <v>1634</v>
      </c>
      <c r="L5118" s="2">
        <v>45321</v>
      </c>
      <c r="O5118" t="str">
        <f>IF(ecommerce_10000[[#This Row],[Platform]]="Souq","sq",ecommerce_10000[[#This Row],[Platform]])</f>
        <v>sq</v>
      </c>
      <c r="P5118" t="str">
        <f>IF(E5118="Souq","sq",IF(E5118="Jumia","Jum",E5118))</f>
        <v>sq</v>
      </c>
      <c r="Q5118">
        <f>VLOOKUP(ecommerce_10000[[#This Row],[City]],F:I,4,FALSE)</f>
        <v>16284.02</v>
      </c>
      <c r="R5118" s="1">
        <f>SUMIF(C:C,ecommerce_10000[[#This Row],[Category]],I:I)</f>
        <v>92327183.770000085</v>
      </c>
      <c r="S5118" s="1">
        <f>SUMIFS(I:I,C:C,C5118)</f>
        <v>92327183.770000085</v>
      </c>
      <c r="T5118" s="1" t="str">
        <f>INDEX(F:F,MATCH(ecommerce_10000[[#This Row],[TotalAmount]],I:I,0))</f>
        <v>Cairo</v>
      </c>
    </row>
    <row r="5119" spans="1:20" x14ac:dyDescent="0.3">
      <c r="A5119" s="1" t="s">
        <v>5163</v>
      </c>
      <c r="B5119" s="1" t="s">
        <v>38</v>
      </c>
      <c r="C5119" s="1" t="s">
        <v>20</v>
      </c>
      <c r="D5119" s="1" t="s">
        <v>39</v>
      </c>
      <c r="E5119" s="1" t="s">
        <v>16</v>
      </c>
      <c r="F5119" s="1" t="s">
        <v>40</v>
      </c>
      <c r="G5119">
        <v>2457.5700000000002</v>
      </c>
      <c r="H5119">
        <v>1</v>
      </c>
      <c r="I5119">
        <v>2457.5700000000002</v>
      </c>
      <c r="J5119">
        <v>2.4</v>
      </c>
      <c r="K5119">
        <v>3717</v>
      </c>
      <c r="L5119" s="2">
        <v>45466</v>
      </c>
      <c r="O5119" t="str">
        <f>IF(ecommerce_10000[[#This Row],[Platform]]="Souq","sq",ecommerce_10000[[#This Row],[Platform]])</f>
        <v>sq</v>
      </c>
      <c r="P5119" t="str">
        <f>IF(E5119="Souq","sq",IF(E5119="Jumia","Jum",E5119))</f>
        <v>sq</v>
      </c>
      <c r="Q5119">
        <f>VLOOKUP(ecommerce_10000[[#This Row],[City]],F:I,4,FALSE)</f>
        <v>99349.3</v>
      </c>
      <c r="R5119" s="1">
        <f>SUMIF(C:C,ecommerce_10000[[#This Row],[Category]],I:I)</f>
        <v>91504159.730000004</v>
      </c>
      <c r="S5119" s="1">
        <f>SUMIFS(I:I,C:C,C5119)</f>
        <v>91504159.730000004</v>
      </c>
      <c r="T5119" s="1" t="str">
        <f>INDEX(F:F,MATCH(ecommerce_10000[[#This Row],[TotalAmount]],I:I,0))</f>
        <v>Riyadh</v>
      </c>
    </row>
    <row r="5120" spans="1:20" x14ac:dyDescent="0.3">
      <c r="A5120" s="1" t="s">
        <v>5164</v>
      </c>
      <c r="B5120" s="1" t="s">
        <v>30</v>
      </c>
      <c r="C5120" s="1" t="s">
        <v>31</v>
      </c>
      <c r="D5120" s="1" t="s">
        <v>32</v>
      </c>
      <c r="E5120" s="1" t="s">
        <v>22</v>
      </c>
      <c r="F5120" s="1" t="s">
        <v>62</v>
      </c>
      <c r="G5120">
        <v>174.16</v>
      </c>
      <c r="H5120">
        <v>4</v>
      </c>
      <c r="I5120">
        <v>696.64</v>
      </c>
      <c r="J5120">
        <v>1.2</v>
      </c>
      <c r="K5120">
        <v>974</v>
      </c>
      <c r="L5120" s="2">
        <v>45379</v>
      </c>
      <c r="O5120" t="str">
        <f>IF(ecommerce_10000[[#This Row],[Platform]]="Souq","sq",ecommerce_10000[[#This Row],[Platform]])</f>
        <v>Jumia</v>
      </c>
      <c r="P5120" t="str">
        <f>IF(E5120="Souq","sq",IF(E5120="Jumia","Jum",E5120))</f>
        <v>Jum</v>
      </c>
      <c r="Q5120">
        <f>VLOOKUP(ecommerce_10000[[#This Row],[City]],F:I,4,FALSE)</f>
        <v>27872.98</v>
      </c>
      <c r="R5120" s="1">
        <f>SUMIF(C:C,ecommerce_10000[[#This Row],[Category]],I:I)</f>
        <v>57542997.559999913</v>
      </c>
      <c r="S5120" s="1">
        <f>SUMIFS(I:I,C:C,C5120)</f>
        <v>57542997.559999913</v>
      </c>
      <c r="T5120" s="1" t="str">
        <f>INDEX(F:F,MATCH(ecommerce_10000[[#This Row],[TotalAmount]],I:I,0))</f>
        <v>Giza</v>
      </c>
    </row>
    <row r="5121" spans="1:20" x14ac:dyDescent="0.3">
      <c r="A5121" s="1" t="s">
        <v>5165</v>
      </c>
      <c r="B5121" s="1" t="s">
        <v>43</v>
      </c>
      <c r="C5121" s="1" t="s">
        <v>44</v>
      </c>
      <c r="D5121" s="1" t="s">
        <v>45</v>
      </c>
      <c r="E5121" s="1" t="s">
        <v>47</v>
      </c>
      <c r="F5121" s="1" t="s">
        <v>28</v>
      </c>
      <c r="G5121">
        <v>10062.14</v>
      </c>
      <c r="H5121">
        <v>2</v>
      </c>
      <c r="I5121">
        <v>20124.28</v>
      </c>
      <c r="J5121">
        <v>2.79</v>
      </c>
      <c r="K5121">
        <v>1516</v>
      </c>
      <c r="L5121" s="2">
        <v>45356</v>
      </c>
      <c r="O5121" t="str">
        <f>IF(ecommerce_10000[[#This Row],[Platform]]="Souq","sq",ecommerce_10000[[#This Row],[Platform]])</f>
        <v>Amazon</v>
      </c>
      <c r="P5121" t="str">
        <f>IF(E5121="Souq","sq",IF(E5121="Jumia","Jum",E5121))</f>
        <v>Amazon</v>
      </c>
      <c r="Q5121">
        <f>VLOOKUP(ecommerce_10000[[#This Row],[City]],F:I,4,FALSE)</f>
        <v>26648.76</v>
      </c>
      <c r="R5121" s="1">
        <f>SUMIF(C:C,ecommerce_10000[[#This Row],[Category]],I:I)</f>
        <v>31420413.200000018</v>
      </c>
      <c r="S5121" s="1">
        <f>SUMIFS(I:I,C:C,C5121)</f>
        <v>31420413.200000018</v>
      </c>
      <c r="T5121" s="1" t="str">
        <f>INDEX(F:F,MATCH(ecommerce_10000[[#This Row],[TotalAmount]],I:I,0))</f>
        <v>Casablanca</v>
      </c>
    </row>
    <row r="5122" spans="1:20" x14ac:dyDescent="0.3">
      <c r="A5122" s="1" t="s">
        <v>5166</v>
      </c>
      <c r="B5122" s="1" t="s">
        <v>65</v>
      </c>
      <c r="C5122" s="1" t="s">
        <v>20</v>
      </c>
      <c r="D5122" s="1" t="s">
        <v>66</v>
      </c>
      <c r="E5122" s="1" t="s">
        <v>22</v>
      </c>
      <c r="F5122" s="1" t="s">
        <v>28</v>
      </c>
      <c r="G5122">
        <v>8153.17</v>
      </c>
      <c r="H5122">
        <v>4</v>
      </c>
      <c r="I5122">
        <v>32612.68</v>
      </c>
      <c r="J5122">
        <v>1.96</v>
      </c>
      <c r="K5122">
        <v>4976</v>
      </c>
      <c r="L5122" s="2">
        <v>45460</v>
      </c>
      <c r="O5122" t="str">
        <f>IF(ecommerce_10000[[#This Row],[Platform]]="Souq","sq",ecommerce_10000[[#This Row],[Platform]])</f>
        <v>Jumia</v>
      </c>
      <c r="P5122" t="str">
        <f>IF(E5122="Souq","sq",IF(E5122="Jumia","Jum",E5122))</f>
        <v>Jum</v>
      </c>
      <c r="Q5122">
        <f>VLOOKUP(ecommerce_10000[[#This Row],[City]],F:I,4,FALSE)</f>
        <v>26648.76</v>
      </c>
      <c r="R5122" s="1">
        <f>SUMIF(C:C,ecommerce_10000[[#This Row],[Category]],I:I)</f>
        <v>91504159.730000004</v>
      </c>
      <c r="S5122" s="1">
        <f>SUMIFS(I:I,C:C,C5122)</f>
        <v>91504159.730000004</v>
      </c>
      <c r="T5122" s="1" t="str">
        <f>INDEX(F:F,MATCH(ecommerce_10000[[#This Row],[TotalAmount]],I:I,0))</f>
        <v>Casablanca</v>
      </c>
    </row>
    <row r="5123" spans="1:20" x14ac:dyDescent="0.3">
      <c r="A5123" s="1" t="s">
        <v>5167</v>
      </c>
      <c r="B5123" s="1" t="s">
        <v>30</v>
      </c>
      <c r="C5123" s="1" t="s">
        <v>31</v>
      </c>
      <c r="D5123" s="1" t="s">
        <v>32</v>
      </c>
      <c r="E5123" s="1" t="s">
        <v>16</v>
      </c>
      <c r="F5123" s="1" t="s">
        <v>33</v>
      </c>
      <c r="G5123">
        <v>1735.61</v>
      </c>
      <c r="H5123">
        <v>4</v>
      </c>
      <c r="I5123">
        <v>6942.44</v>
      </c>
      <c r="J5123">
        <v>2.54</v>
      </c>
      <c r="K5123">
        <v>4913</v>
      </c>
      <c r="L5123" s="2">
        <v>45370</v>
      </c>
      <c r="O5123" t="str">
        <f>IF(ecommerce_10000[[#This Row],[Platform]]="Souq","sq",ecommerce_10000[[#This Row],[Platform]])</f>
        <v>sq</v>
      </c>
      <c r="P5123" t="str">
        <f>IF(E5123="Souq","sq",IF(E5123="Jumia","Jum",E5123))</f>
        <v>sq</v>
      </c>
      <c r="Q5123">
        <f>VLOOKUP(ecommerce_10000[[#This Row],[City]],F:I,4,FALSE)</f>
        <v>3665.44</v>
      </c>
      <c r="R5123" s="1">
        <f>SUMIF(C:C,ecommerce_10000[[#This Row],[Category]],I:I)</f>
        <v>57542997.559999913</v>
      </c>
      <c r="S5123" s="1">
        <f>SUMIFS(I:I,C:C,C5123)</f>
        <v>57542997.559999913</v>
      </c>
      <c r="T5123" s="1" t="str">
        <f>INDEX(F:F,MATCH(ecommerce_10000[[#This Row],[TotalAmount]],I:I,0))</f>
        <v>Dubai</v>
      </c>
    </row>
    <row r="5124" spans="1:20" x14ac:dyDescent="0.3">
      <c r="A5124" s="1" t="s">
        <v>5168</v>
      </c>
      <c r="B5124" s="1" t="s">
        <v>65</v>
      </c>
      <c r="C5124" s="1" t="s">
        <v>20</v>
      </c>
      <c r="D5124" s="1" t="s">
        <v>66</v>
      </c>
      <c r="E5124" s="1" t="s">
        <v>22</v>
      </c>
      <c r="F5124" s="1" t="s">
        <v>33</v>
      </c>
      <c r="G5124">
        <v>6802.69</v>
      </c>
      <c r="H5124">
        <v>4</v>
      </c>
      <c r="I5124">
        <v>27210.76</v>
      </c>
      <c r="J5124">
        <v>1.04</v>
      </c>
      <c r="K5124">
        <v>2859</v>
      </c>
      <c r="L5124" s="2">
        <v>45385</v>
      </c>
      <c r="O5124" t="str">
        <f>IF(ecommerce_10000[[#This Row],[Platform]]="Souq","sq",ecommerce_10000[[#This Row],[Platform]])</f>
        <v>Jumia</v>
      </c>
      <c r="P5124" t="str">
        <f>IF(E5124="Souq","sq",IF(E5124="Jumia","Jum",E5124))</f>
        <v>Jum</v>
      </c>
      <c r="Q5124">
        <f>VLOOKUP(ecommerce_10000[[#This Row],[City]],F:I,4,FALSE)</f>
        <v>3665.44</v>
      </c>
      <c r="R5124" s="1">
        <f>SUMIF(C:C,ecommerce_10000[[#This Row],[Category]],I:I)</f>
        <v>91504159.730000004</v>
      </c>
      <c r="S5124" s="1">
        <f>SUMIFS(I:I,C:C,C5124)</f>
        <v>91504159.730000004</v>
      </c>
      <c r="T5124" s="1" t="str">
        <f>INDEX(F:F,MATCH(ecommerce_10000[[#This Row],[TotalAmount]],I:I,0))</f>
        <v>Dubai</v>
      </c>
    </row>
    <row r="5125" spans="1:20" x14ac:dyDescent="0.3">
      <c r="A5125" s="1" t="s">
        <v>5169</v>
      </c>
      <c r="B5125" s="1" t="s">
        <v>53</v>
      </c>
      <c r="C5125" s="1" t="s">
        <v>31</v>
      </c>
      <c r="D5125" s="1" t="s">
        <v>54</v>
      </c>
      <c r="E5125" s="1" t="s">
        <v>47</v>
      </c>
      <c r="F5125" s="1" t="s">
        <v>17</v>
      </c>
      <c r="G5125">
        <v>15544.4</v>
      </c>
      <c r="H5125">
        <v>5</v>
      </c>
      <c r="I5125">
        <v>77722</v>
      </c>
      <c r="J5125">
        <v>3.47</v>
      </c>
      <c r="K5125">
        <v>2303</v>
      </c>
      <c r="L5125" s="2">
        <v>45535</v>
      </c>
      <c r="O5125" t="str">
        <f>IF(ecommerce_10000[[#This Row],[Platform]]="Souq","sq",ecommerce_10000[[#This Row],[Platform]])</f>
        <v>Amazon</v>
      </c>
      <c r="P5125" t="str">
        <f>IF(E5125="Souq","sq",IF(E5125="Jumia","Jum",E5125))</f>
        <v>Amazon</v>
      </c>
      <c r="Q5125">
        <f>VLOOKUP(ecommerce_10000[[#This Row],[City]],F:I,4,FALSE)</f>
        <v>16284.02</v>
      </c>
      <c r="R5125" s="1">
        <f>SUMIF(C:C,ecommerce_10000[[#This Row],[Category]],I:I)</f>
        <v>57542997.559999913</v>
      </c>
      <c r="S5125" s="1">
        <f>SUMIFS(I:I,C:C,C5125)</f>
        <v>57542997.559999913</v>
      </c>
      <c r="T5125" s="1" t="str">
        <f>INDEX(F:F,MATCH(ecommerce_10000[[#This Row],[TotalAmount]],I:I,0))</f>
        <v>Cairo</v>
      </c>
    </row>
    <row r="5126" spans="1:20" x14ac:dyDescent="0.3">
      <c r="A5126" s="1" t="s">
        <v>5170</v>
      </c>
      <c r="B5126" s="1" t="s">
        <v>13</v>
      </c>
      <c r="C5126" s="1" t="s">
        <v>14</v>
      </c>
      <c r="D5126" s="1" t="s">
        <v>15</v>
      </c>
      <c r="E5126" s="1" t="s">
        <v>47</v>
      </c>
      <c r="F5126" s="1" t="s">
        <v>40</v>
      </c>
      <c r="G5126">
        <v>5838.35</v>
      </c>
      <c r="H5126">
        <v>1</v>
      </c>
      <c r="I5126">
        <v>5838.35</v>
      </c>
      <c r="J5126">
        <v>2.8</v>
      </c>
      <c r="K5126">
        <v>3016</v>
      </c>
      <c r="L5126" s="2">
        <v>45651</v>
      </c>
      <c r="O5126" t="str">
        <f>IF(ecommerce_10000[[#This Row],[Platform]]="Souq","sq",ecommerce_10000[[#This Row],[Platform]])</f>
        <v>Amazon</v>
      </c>
      <c r="P5126" t="str">
        <f>IF(E5126="Souq","sq",IF(E5126="Jumia","Jum",E5126))</f>
        <v>Amazon</v>
      </c>
      <c r="Q5126">
        <f>VLOOKUP(ecommerce_10000[[#This Row],[City]],F:I,4,FALSE)</f>
        <v>99349.3</v>
      </c>
      <c r="R5126" s="1">
        <f>SUMIF(C:C,ecommerce_10000[[#This Row],[Category]],I:I)</f>
        <v>92327183.770000085</v>
      </c>
      <c r="S5126" s="1">
        <f>SUMIFS(I:I,C:C,C5126)</f>
        <v>92327183.770000085</v>
      </c>
      <c r="T5126" s="1" t="str">
        <f>INDEX(F:F,MATCH(ecommerce_10000[[#This Row],[TotalAmount]],I:I,0))</f>
        <v>Riyadh</v>
      </c>
    </row>
    <row r="5127" spans="1:20" x14ac:dyDescent="0.3">
      <c r="A5127" s="1" t="s">
        <v>5171</v>
      </c>
      <c r="B5127" s="1" t="s">
        <v>38</v>
      </c>
      <c r="C5127" s="1" t="s">
        <v>20</v>
      </c>
      <c r="D5127" s="1" t="s">
        <v>39</v>
      </c>
      <c r="E5127" s="1" t="s">
        <v>22</v>
      </c>
      <c r="F5127" s="1" t="s">
        <v>17</v>
      </c>
      <c r="G5127">
        <v>14702.63</v>
      </c>
      <c r="H5127">
        <v>1</v>
      </c>
      <c r="I5127">
        <v>14702.63</v>
      </c>
      <c r="J5127">
        <v>1.05</v>
      </c>
      <c r="K5127">
        <v>1268</v>
      </c>
      <c r="L5127" s="2">
        <v>45652</v>
      </c>
      <c r="O5127" t="str">
        <f>IF(ecommerce_10000[[#This Row],[Platform]]="Souq","sq",ecommerce_10000[[#This Row],[Platform]])</f>
        <v>Jumia</v>
      </c>
      <c r="P5127" t="str">
        <f>IF(E5127="Souq","sq",IF(E5127="Jumia","Jum",E5127))</f>
        <v>Jum</v>
      </c>
      <c r="Q5127">
        <f>VLOOKUP(ecommerce_10000[[#This Row],[City]],F:I,4,FALSE)</f>
        <v>16284.02</v>
      </c>
      <c r="R5127" s="1">
        <f>SUMIF(C:C,ecommerce_10000[[#This Row],[Category]],I:I)</f>
        <v>91504159.730000004</v>
      </c>
      <c r="S5127" s="1">
        <f>SUMIFS(I:I,C:C,C5127)</f>
        <v>91504159.730000004</v>
      </c>
      <c r="T5127" s="1" t="str">
        <f>INDEX(F:F,MATCH(ecommerce_10000[[#This Row],[TotalAmount]],I:I,0))</f>
        <v>Cairo</v>
      </c>
    </row>
    <row r="5128" spans="1:20" x14ac:dyDescent="0.3">
      <c r="A5128" s="1" t="s">
        <v>5172</v>
      </c>
      <c r="B5128" s="1" t="s">
        <v>49</v>
      </c>
      <c r="C5128" s="1" t="s">
        <v>14</v>
      </c>
      <c r="D5128" s="1" t="s">
        <v>50</v>
      </c>
      <c r="E5128" s="1" t="s">
        <v>16</v>
      </c>
      <c r="F5128" s="1" t="s">
        <v>28</v>
      </c>
      <c r="G5128">
        <v>10599.3</v>
      </c>
      <c r="H5128">
        <v>3</v>
      </c>
      <c r="I5128">
        <v>31797.9</v>
      </c>
      <c r="J5128">
        <v>3.17</v>
      </c>
      <c r="K5128">
        <v>2728</v>
      </c>
      <c r="L5128" s="2">
        <v>45554</v>
      </c>
      <c r="O5128" t="str">
        <f>IF(ecommerce_10000[[#This Row],[Platform]]="Souq","sq",ecommerce_10000[[#This Row],[Platform]])</f>
        <v>sq</v>
      </c>
      <c r="P5128" t="str">
        <f>IF(E5128="Souq","sq",IF(E5128="Jumia","Jum",E5128))</f>
        <v>sq</v>
      </c>
      <c r="Q5128">
        <f>VLOOKUP(ecommerce_10000[[#This Row],[City]],F:I,4,FALSE)</f>
        <v>26648.76</v>
      </c>
      <c r="R5128" s="1">
        <f>SUMIF(C:C,ecommerce_10000[[#This Row],[Category]],I:I)</f>
        <v>92327183.770000085</v>
      </c>
      <c r="S5128" s="1">
        <f>SUMIFS(I:I,C:C,C5128)</f>
        <v>92327183.770000085</v>
      </c>
      <c r="T5128" s="1" t="str">
        <f>INDEX(F:F,MATCH(ecommerce_10000[[#This Row],[TotalAmount]],I:I,0))</f>
        <v>Casablanca</v>
      </c>
    </row>
    <row r="5129" spans="1:20" x14ac:dyDescent="0.3">
      <c r="A5129" s="1" t="s">
        <v>5173</v>
      </c>
      <c r="B5129" s="1" t="s">
        <v>49</v>
      </c>
      <c r="C5129" s="1" t="s">
        <v>14</v>
      </c>
      <c r="D5129" s="1" t="s">
        <v>50</v>
      </c>
      <c r="E5129" s="1" t="s">
        <v>47</v>
      </c>
      <c r="F5129" s="1" t="s">
        <v>17</v>
      </c>
      <c r="G5129">
        <v>11785.4</v>
      </c>
      <c r="H5129">
        <v>4</v>
      </c>
      <c r="I5129">
        <v>47141.599999999999</v>
      </c>
      <c r="J5129">
        <v>4.17</v>
      </c>
      <c r="K5129">
        <v>4906</v>
      </c>
      <c r="L5129" s="2">
        <v>45436</v>
      </c>
      <c r="O5129" t="str">
        <f>IF(ecommerce_10000[[#This Row],[Platform]]="Souq","sq",ecommerce_10000[[#This Row],[Platform]])</f>
        <v>Amazon</v>
      </c>
      <c r="P5129" t="str">
        <f>IF(E5129="Souq","sq",IF(E5129="Jumia","Jum",E5129))</f>
        <v>Amazon</v>
      </c>
      <c r="Q5129">
        <f>VLOOKUP(ecommerce_10000[[#This Row],[City]],F:I,4,FALSE)</f>
        <v>16284.02</v>
      </c>
      <c r="R5129" s="1">
        <f>SUMIF(C:C,ecommerce_10000[[#This Row],[Category]],I:I)</f>
        <v>92327183.770000085</v>
      </c>
      <c r="S5129" s="1">
        <f>SUMIFS(I:I,C:C,C5129)</f>
        <v>92327183.770000085</v>
      </c>
      <c r="T5129" s="1" t="str">
        <f>INDEX(F:F,MATCH(ecommerce_10000[[#This Row],[TotalAmount]],I:I,0))</f>
        <v>Cairo</v>
      </c>
    </row>
    <row r="5130" spans="1:20" x14ac:dyDescent="0.3">
      <c r="A5130" s="1" t="s">
        <v>5174</v>
      </c>
      <c r="B5130" s="1" t="s">
        <v>53</v>
      </c>
      <c r="C5130" s="1" t="s">
        <v>31</v>
      </c>
      <c r="D5130" s="1" t="s">
        <v>54</v>
      </c>
      <c r="E5130" s="1" t="s">
        <v>47</v>
      </c>
      <c r="F5130" s="1" t="s">
        <v>17</v>
      </c>
      <c r="G5130">
        <v>8539.6200000000008</v>
      </c>
      <c r="H5130">
        <v>5</v>
      </c>
      <c r="I5130">
        <v>42698.1</v>
      </c>
      <c r="J5130">
        <v>4.49</v>
      </c>
      <c r="K5130">
        <v>1011</v>
      </c>
      <c r="L5130" s="2">
        <v>45344</v>
      </c>
      <c r="O5130" t="str">
        <f>IF(ecommerce_10000[[#This Row],[Platform]]="Souq","sq",ecommerce_10000[[#This Row],[Platform]])</f>
        <v>Amazon</v>
      </c>
      <c r="P5130" t="str">
        <f>IF(E5130="Souq","sq",IF(E5130="Jumia","Jum",E5130))</f>
        <v>Amazon</v>
      </c>
      <c r="Q5130">
        <f>VLOOKUP(ecommerce_10000[[#This Row],[City]],F:I,4,FALSE)</f>
        <v>16284.02</v>
      </c>
      <c r="R5130" s="1">
        <f>SUMIF(C:C,ecommerce_10000[[#This Row],[Category]],I:I)</f>
        <v>57542997.559999913</v>
      </c>
      <c r="S5130" s="1">
        <f>SUMIFS(I:I,C:C,C5130)</f>
        <v>57542997.559999913</v>
      </c>
      <c r="T5130" s="1" t="str">
        <f>INDEX(F:F,MATCH(ecommerce_10000[[#This Row],[TotalAmount]],I:I,0))</f>
        <v>Cairo</v>
      </c>
    </row>
    <row r="5131" spans="1:20" x14ac:dyDescent="0.3">
      <c r="A5131" s="1" t="s">
        <v>5175</v>
      </c>
      <c r="B5131" s="1" t="s">
        <v>35</v>
      </c>
      <c r="C5131" s="1" t="s">
        <v>14</v>
      </c>
      <c r="D5131" s="1" t="s">
        <v>36</v>
      </c>
      <c r="E5131" s="1" t="s">
        <v>16</v>
      </c>
      <c r="F5131" s="1" t="s">
        <v>33</v>
      </c>
      <c r="G5131">
        <v>6066.37</v>
      </c>
      <c r="H5131">
        <v>1</v>
      </c>
      <c r="I5131">
        <v>6066.37</v>
      </c>
      <c r="J5131">
        <v>4.5999999999999996</v>
      </c>
      <c r="K5131">
        <v>1390</v>
      </c>
      <c r="L5131" s="2">
        <v>45425</v>
      </c>
      <c r="O5131" t="str">
        <f>IF(ecommerce_10000[[#This Row],[Platform]]="Souq","sq",ecommerce_10000[[#This Row],[Platform]])</f>
        <v>sq</v>
      </c>
      <c r="P5131" t="str">
        <f>IF(E5131="Souq","sq",IF(E5131="Jumia","Jum",E5131))</f>
        <v>sq</v>
      </c>
      <c r="Q5131">
        <f>VLOOKUP(ecommerce_10000[[#This Row],[City]],F:I,4,FALSE)</f>
        <v>3665.44</v>
      </c>
      <c r="R5131" s="1">
        <f>SUMIF(C:C,ecommerce_10000[[#This Row],[Category]],I:I)</f>
        <v>92327183.770000085</v>
      </c>
      <c r="S5131" s="1">
        <f>SUMIFS(I:I,C:C,C5131)</f>
        <v>92327183.770000085</v>
      </c>
      <c r="T5131" s="1" t="str">
        <f>INDEX(F:F,MATCH(ecommerce_10000[[#This Row],[TotalAmount]],I:I,0))</f>
        <v>Dubai</v>
      </c>
    </row>
    <row r="5132" spans="1:20" x14ac:dyDescent="0.3">
      <c r="A5132" s="1" t="s">
        <v>5176</v>
      </c>
      <c r="B5132" s="1" t="s">
        <v>65</v>
      </c>
      <c r="C5132" s="1" t="s">
        <v>20</v>
      </c>
      <c r="D5132" s="1" t="s">
        <v>66</v>
      </c>
      <c r="E5132" s="1" t="s">
        <v>22</v>
      </c>
      <c r="F5132" s="1" t="s">
        <v>28</v>
      </c>
      <c r="G5132">
        <v>8242.84</v>
      </c>
      <c r="H5132">
        <v>1</v>
      </c>
      <c r="I5132">
        <v>8242.84</v>
      </c>
      <c r="J5132">
        <v>3.85</v>
      </c>
      <c r="K5132">
        <v>4201</v>
      </c>
      <c r="L5132" s="2">
        <v>45415</v>
      </c>
      <c r="O5132" t="str">
        <f>IF(ecommerce_10000[[#This Row],[Platform]]="Souq","sq",ecommerce_10000[[#This Row],[Platform]])</f>
        <v>Jumia</v>
      </c>
      <c r="P5132" t="str">
        <f>IF(E5132="Souq","sq",IF(E5132="Jumia","Jum",E5132))</f>
        <v>Jum</v>
      </c>
      <c r="Q5132">
        <f>VLOOKUP(ecommerce_10000[[#This Row],[City]],F:I,4,FALSE)</f>
        <v>26648.76</v>
      </c>
      <c r="R5132" s="1">
        <f>SUMIF(C:C,ecommerce_10000[[#This Row],[Category]],I:I)</f>
        <v>91504159.730000004</v>
      </c>
      <c r="S5132" s="1">
        <f>SUMIFS(I:I,C:C,C5132)</f>
        <v>91504159.730000004</v>
      </c>
      <c r="T5132" s="1" t="str">
        <f>INDEX(F:F,MATCH(ecommerce_10000[[#This Row],[TotalAmount]],I:I,0))</f>
        <v>Casablanca</v>
      </c>
    </row>
    <row r="5133" spans="1:20" x14ac:dyDescent="0.3">
      <c r="A5133" s="1" t="s">
        <v>5177</v>
      </c>
      <c r="B5133" s="1" t="s">
        <v>35</v>
      </c>
      <c r="C5133" s="1" t="s">
        <v>14</v>
      </c>
      <c r="D5133" s="1" t="s">
        <v>36</v>
      </c>
      <c r="E5133" s="1" t="s">
        <v>16</v>
      </c>
      <c r="F5133" s="1" t="s">
        <v>17</v>
      </c>
      <c r="G5133">
        <v>19689.63</v>
      </c>
      <c r="H5133">
        <v>4</v>
      </c>
      <c r="I5133">
        <v>78758.52</v>
      </c>
      <c r="J5133">
        <v>3.76</v>
      </c>
      <c r="K5133">
        <v>4739</v>
      </c>
      <c r="L5133" s="2">
        <v>45398</v>
      </c>
      <c r="O5133" t="str">
        <f>IF(ecommerce_10000[[#This Row],[Platform]]="Souq","sq",ecommerce_10000[[#This Row],[Platform]])</f>
        <v>sq</v>
      </c>
      <c r="P5133" t="str">
        <f>IF(E5133="Souq","sq",IF(E5133="Jumia","Jum",E5133))</f>
        <v>sq</v>
      </c>
      <c r="Q5133">
        <f>VLOOKUP(ecommerce_10000[[#This Row],[City]],F:I,4,FALSE)</f>
        <v>16284.02</v>
      </c>
      <c r="R5133" s="1">
        <f>SUMIF(C:C,ecommerce_10000[[#This Row],[Category]],I:I)</f>
        <v>92327183.770000085</v>
      </c>
      <c r="S5133" s="1">
        <f>SUMIFS(I:I,C:C,C5133)</f>
        <v>92327183.770000085</v>
      </c>
      <c r="T5133" s="1" t="str">
        <f>INDEX(F:F,MATCH(ecommerce_10000[[#This Row],[TotalAmount]],I:I,0))</f>
        <v>Cairo</v>
      </c>
    </row>
    <row r="5134" spans="1:20" x14ac:dyDescent="0.3">
      <c r="A5134" s="1" t="s">
        <v>5178</v>
      </c>
      <c r="B5134" s="1" t="s">
        <v>49</v>
      </c>
      <c r="C5134" s="1" t="s">
        <v>14</v>
      </c>
      <c r="D5134" s="1" t="s">
        <v>50</v>
      </c>
      <c r="E5134" s="1" t="s">
        <v>22</v>
      </c>
      <c r="F5134" s="1" t="s">
        <v>23</v>
      </c>
      <c r="G5134">
        <v>16704.72</v>
      </c>
      <c r="H5134">
        <v>5</v>
      </c>
      <c r="I5134">
        <v>83523.600000000006</v>
      </c>
      <c r="J5134">
        <v>2.89</v>
      </c>
      <c r="K5134">
        <v>1148</v>
      </c>
      <c r="L5134" s="2">
        <v>45473</v>
      </c>
      <c r="O5134" t="str">
        <f>IF(ecommerce_10000[[#This Row],[Platform]]="Souq","sq",ecommerce_10000[[#This Row],[Platform]])</f>
        <v>Jumia</v>
      </c>
      <c r="P5134" t="str">
        <f>IF(E5134="Souq","sq",IF(E5134="Jumia","Jum",E5134))</f>
        <v>Jum</v>
      </c>
      <c r="Q5134">
        <f>VLOOKUP(ecommerce_10000[[#This Row],[City]],F:I,4,FALSE)</f>
        <v>13290.4</v>
      </c>
      <c r="R5134" s="1">
        <f>SUMIF(C:C,ecommerce_10000[[#This Row],[Category]],I:I)</f>
        <v>92327183.770000085</v>
      </c>
      <c r="S5134" s="1">
        <f>SUMIFS(I:I,C:C,C5134)</f>
        <v>92327183.770000085</v>
      </c>
      <c r="T5134" s="1" t="str">
        <f>INDEX(F:F,MATCH(ecommerce_10000[[#This Row],[TotalAmount]],I:I,0))</f>
        <v>Alexandria</v>
      </c>
    </row>
    <row r="5135" spans="1:20" x14ac:dyDescent="0.3">
      <c r="A5135" s="1" t="s">
        <v>5179</v>
      </c>
      <c r="B5135" s="1" t="s">
        <v>43</v>
      </c>
      <c r="C5135" s="1" t="s">
        <v>44</v>
      </c>
      <c r="D5135" s="1" t="s">
        <v>45</v>
      </c>
      <c r="E5135" s="1" t="s">
        <v>47</v>
      </c>
      <c r="F5135" s="1" t="s">
        <v>62</v>
      </c>
      <c r="G5135">
        <v>15921.46</v>
      </c>
      <c r="H5135">
        <v>1</v>
      </c>
      <c r="I5135">
        <v>15921.46</v>
      </c>
      <c r="J5135">
        <v>3.48</v>
      </c>
      <c r="K5135">
        <v>100</v>
      </c>
      <c r="L5135" s="2">
        <v>45375</v>
      </c>
      <c r="O5135" t="str">
        <f>IF(ecommerce_10000[[#This Row],[Platform]]="Souq","sq",ecommerce_10000[[#This Row],[Platform]])</f>
        <v>Amazon</v>
      </c>
      <c r="P5135" t="str">
        <f>IF(E5135="Souq","sq",IF(E5135="Jumia","Jum",E5135))</f>
        <v>Amazon</v>
      </c>
      <c r="Q5135">
        <f>VLOOKUP(ecommerce_10000[[#This Row],[City]],F:I,4,FALSE)</f>
        <v>27872.98</v>
      </c>
      <c r="R5135" s="1">
        <f>SUMIF(C:C,ecommerce_10000[[#This Row],[Category]],I:I)</f>
        <v>31420413.200000018</v>
      </c>
      <c r="S5135" s="1">
        <f>SUMIFS(I:I,C:C,C5135)</f>
        <v>31420413.200000018</v>
      </c>
      <c r="T5135" s="1" t="str">
        <f>INDEX(F:F,MATCH(ecommerce_10000[[#This Row],[TotalAmount]],I:I,0))</f>
        <v>Giza</v>
      </c>
    </row>
    <row r="5136" spans="1:20" x14ac:dyDescent="0.3">
      <c r="A5136" s="1" t="s">
        <v>5180</v>
      </c>
      <c r="B5136" s="1" t="s">
        <v>25</v>
      </c>
      <c r="C5136" s="1" t="s">
        <v>26</v>
      </c>
      <c r="D5136" s="1" t="s">
        <v>27</v>
      </c>
      <c r="E5136" s="1" t="s">
        <v>16</v>
      </c>
      <c r="F5136" s="1" t="s">
        <v>33</v>
      </c>
      <c r="G5136">
        <v>3942.85</v>
      </c>
      <c r="H5136">
        <v>1</v>
      </c>
      <c r="I5136">
        <v>3942.85</v>
      </c>
      <c r="J5136">
        <v>4.7</v>
      </c>
      <c r="K5136">
        <v>1138</v>
      </c>
      <c r="L5136" s="2">
        <v>45411</v>
      </c>
      <c r="O5136" t="str">
        <f>IF(ecommerce_10000[[#This Row],[Platform]]="Souq","sq",ecommerce_10000[[#This Row],[Platform]])</f>
        <v>sq</v>
      </c>
      <c r="P5136" t="str">
        <f>IF(E5136="Souq","sq",IF(E5136="Jumia","Jum",E5136))</f>
        <v>sq</v>
      </c>
      <c r="Q5136">
        <f>VLOOKUP(ecommerce_10000[[#This Row],[City]],F:I,4,FALSE)</f>
        <v>3665.44</v>
      </c>
      <c r="R5136" s="1">
        <f>SUMIF(C:C,ecommerce_10000[[#This Row],[Category]],I:I)</f>
        <v>29200970.130000021</v>
      </c>
      <c r="S5136" s="1">
        <f>SUMIFS(I:I,C:C,C5136)</f>
        <v>29200970.130000021</v>
      </c>
      <c r="T5136" s="1" t="str">
        <f>INDEX(F:F,MATCH(ecommerce_10000[[#This Row],[TotalAmount]],I:I,0))</f>
        <v>Dubai</v>
      </c>
    </row>
    <row r="5137" spans="1:20" x14ac:dyDescent="0.3">
      <c r="A5137" s="1" t="s">
        <v>5181</v>
      </c>
      <c r="B5137" s="1" t="s">
        <v>38</v>
      </c>
      <c r="C5137" s="1" t="s">
        <v>20</v>
      </c>
      <c r="D5137" s="1" t="s">
        <v>39</v>
      </c>
      <c r="E5137" s="1" t="s">
        <v>47</v>
      </c>
      <c r="F5137" s="1" t="s">
        <v>62</v>
      </c>
      <c r="G5137">
        <v>5390.61</v>
      </c>
      <c r="H5137">
        <v>4</v>
      </c>
      <c r="I5137">
        <v>21562.44</v>
      </c>
      <c r="J5137">
        <v>4.2699999999999996</v>
      </c>
      <c r="K5137">
        <v>3634</v>
      </c>
      <c r="L5137" s="2">
        <v>45335</v>
      </c>
      <c r="O5137" t="str">
        <f>IF(ecommerce_10000[[#This Row],[Platform]]="Souq","sq",ecommerce_10000[[#This Row],[Platform]])</f>
        <v>Amazon</v>
      </c>
      <c r="P5137" t="str">
        <f>IF(E5137="Souq","sq",IF(E5137="Jumia","Jum",E5137))</f>
        <v>Amazon</v>
      </c>
      <c r="Q5137">
        <f>VLOOKUP(ecommerce_10000[[#This Row],[City]],F:I,4,FALSE)</f>
        <v>27872.98</v>
      </c>
      <c r="R5137" s="1">
        <f>SUMIF(C:C,ecommerce_10000[[#This Row],[Category]],I:I)</f>
        <v>91504159.730000004</v>
      </c>
      <c r="S5137" s="1">
        <f>SUMIFS(I:I,C:C,C5137)</f>
        <v>91504159.730000004</v>
      </c>
      <c r="T5137" s="1" t="str">
        <f>INDEX(F:F,MATCH(ecommerce_10000[[#This Row],[TotalAmount]],I:I,0))</f>
        <v>Giza</v>
      </c>
    </row>
    <row r="5138" spans="1:20" x14ac:dyDescent="0.3">
      <c r="A5138" s="1" t="s">
        <v>5182</v>
      </c>
      <c r="B5138" s="1" t="s">
        <v>38</v>
      </c>
      <c r="C5138" s="1" t="s">
        <v>20</v>
      </c>
      <c r="D5138" s="1" t="s">
        <v>39</v>
      </c>
      <c r="E5138" s="1" t="s">
        <v>47</v>
      </c>
      <c r="F5138" s="1" t="s">
        <v>33</v>
      </c>
      <c r="G5138">
        <v>11255.72</v>
      </c>
      <c r="H5138">
        <v>2</v>
      </c>
      <c r="I5138">
        <v>22511.439999999999</v>
      </c>
      <c r="J5138">
        <v>3.18</v>
      </c>
      <c r="K5138">
        <v>3576</v>
      </c>
      <c r="L5138" s="2">
        <v>45429</v>
      </c>
      <c r="O5138" t="str">
        <f>IF(ecommerce_10000[[#This Row],[Platform]]="Souq","sq",ecommerce_10000[[#This Row],[Platform]])</f>
        <v>Amazon</v>
      </c>
      <c r="P5138" t="str">
        <f>IF(E5138="Souq","sq",IF(E5138="Jumia","Jum",E5138))</f>
        <v>Amazon</v>
      </c>
      <c r="Q5138">
        <f>VLOOKUP(ecommerce_10000[[#This Row],[City]],F:I,4,FALSE)</f>
        <v>3665.44</v>
      </c>
      <c r="R5138" s="1">
        <f>SUMIF(C:C,ecommerce_10000[[#This Row],[Category]],I:I)</f>
        <v>91504159.730000004</v>
      </c>
      <c r="S5138" s="1">
        <f>SUMIFS(I:I,C:C,C5138)</f>
        <v>91504159.730000004</v>
      </c>
      <c r="T5138" s="1" t="str">
        <f>INDEX(F:F,MATCH(ecommerce_10000[[#This Row],[TotalAmount]],I:I,0))</f>
        <v>Dubai</v>
      </c>
    </row>
    <row r="5139" spans="1:20" x14ac:dyDescent="0.3">
      <c r="A5139" s="1" t="s">
        <v>5183</v>
      </c>
      <c r="B5139" s="1" t="s">
        <v>35</v>
      </c>
      <c r="C5139" s="1" t="s">
        <v>14</v>
      </c>
      <c r="D5139" s="1" t="s">
        <v>36</v>
      </c>
      <c r="E5139" s="1" t="s">
        <v>22</v>
      </c>
      <c r="F5139" s="1" t="s">
        <v>62</v>
      </c>
      <c r="G5139">
        <v>1795.93</v>
      </c>
      <c r="H5139">
        <v>2</v>
      </c>
      <c r="I5139">
        <v>3591.86</v>
      </c>
      <c r="J5139">
        <v>1.1399999999999999</v>
      </c>
      <c r="K5139">
        <v>1191</v>
      </c>
      <c r="L5139" s="2">
        <v>45483</v>
      </c>
      <c r="O5139" t="str">
        <f>IF(ecommerce_10000[[#This Row],[Platform]]="Souq","sq",ecommerce_10000[[#This Row],[Platform]])</f>
        <v>Jumia</v>
      </c>
      <c r="P5139" t="str">
        <f>IF(E5139="Souq","sq",IF(E5139="Jumia","Jum",E5139))</f>
        <v>Jum</v>
      </c>
      <c r="Q5139">
        <f>VLOOKUP(ecommerce_10000[[#This Row],[City]],F:I,4,FALSE)</f>
        <v>27872.98</v>
      </c>
      <c r="R5139" s="1">
        <f>SUMIF(C:C,ecommerce_10000[[#This Row],[Category]],I:I)</f>
        <v>92327183.770000085</v>
      </c>
      <c r="S5139" s="1">
        <f>SUMIFS(I:I,C:C,C5139)</f>
        <v>92327183.770000085</v>
      </c>
      <c r="T5139" s="1" t="str">
        <f>INDEX(F:F,MATCH(ecommerce_10000[[#This Row],[TotalAmount]],I:I,0))</f>
        <v>Giza</v>
      </c>
    </row>
    <row r="5140" spans="1:20" x14ac:dyDescent="0.3">
      <c r="A5140" s="1" t="s">
        <v>5184</v>
      </c>
      <c r="B5140" s="1" t="s">
        <v>38</v>
      </c>
      <c r="C5140" s="1" t="s">
        <v>20</v>
      </c>
      <c r="D5140" s="1" t="s">
        <v>39</v>
      </c>
      <c r="E5140" s="1" t="s">
        <v>47</v>
      </c>
      <c r="F5140" s="1" t="s">
        <v>28</v>
      </c>
      <c r="G5140">
        <v>19850.16</v>
      </c>
      <c r="H5140">
        <v>5</v>
      </c>
      <c r="I5140">
        <v>99250.8</v>
      </c>
      <c r="J5140">
        <v>1.89</v>
      </c>
      <c r="K5140">
        <v>400</v>
      </c>
      <c r="L5140" s="2">
        <v>45637</v>
      </c>
      <c r="O5140" t="str">
        <f>IF(ecommerce_10000[[#This Row],[Platform]]="Souq","sq",ecommerce_10000[[#This Row],[Platform]])</f>
        <v>Amazon</v>
      </c>
      <c r="P5140" t="str">
        <f>IF(E5140="Souq","sq",IF(E5140="Jumia","Jum",E5140))</f>
        <v>Amazon</v>
      </c>
      <c r="Q5140">
        <f>VLOOKUP(ecommerce_10000[[#This Row],[City]],F:I,4,FALSE)</f>
        <v>26648.76</v>
      </c>
      <c r="R5140" s="1">
        <f>SUMIF(C:C,ecommerce_10000[[#This Row],[Category]],I:I)</f>
        <v>91504159.730000004</v>
      </c>
      <c r="S5140" s="1">
        <f>SUMIFS(I:I,C:C,C5140)</f>
        <v>91504159.730000004</v>
      </c>
      <c r="T5140" s="1" t="str">
        <f>INDEX(F:F,MATCH(ecommerce_10000[[#This Row],[TotalAmount]],I:I,0))</f>
        <v>Casablanca</v>
      </c>
    </row>
    <row r="5141" spans="1:20" x14ac:dyDescent="0.3">
      <c r="A5141" s="1" t="s">
        <v>5185</v>
      </c>
      <c r="B5141" s="1" t="s">
        <v>49</v>
      </c>
      <c r="C5141" s="1" t="s">
        <v>14</v>
      </c>
      <c r="D5141" s="1" t="s">
        <v>50</v>
      </c>
      <c r="E5141" s="1" t="s">
        <v>16</v>
      </c>
      <c r="F5141" s="1" t="s">
        <v>23</v>
      </c>
      <c r="G5141">
        <v>14560.21</v>
      </c>
      <c r="H5141">
        <v>4</v>
      </c>
      <c r="I5141">
        <v>58240.84</v>
      </c>
      <c r="J5141">
        <v>4.25</v>
      </c>
      <c r="K5141">
        <v>1439</v>
      </c>
      <c r="L5141" s="2">
        <v>45614</v>
      </c>
      <c r="O5141" t="str">
        <f>IF(ecommerce_10000[[#This Row],[Platform]]="Souq","sq",ecommerce_10000[[#This Row],[Platform]])</f>
        <v>sq</v>
      </c>
      <c r="P5141" t="str">
        <f>IF(E5141="Souq","sq",IF(E5141="Jumia","Jum",E5141))</f>
        <v>sq</v>
      </c>
      <c r="Q5141">
        <f>VLOOKUP(ecommerce_10000[[#This Row],[City]],F:I,4,FALSE)</f>
        <v>13290.4</v>
      </c>
      <c r="R5141" s="1">
        <f>SUMIF(C:C,ecommerce_10000[[#This Row],[Category]],I:I)</f>
        <v>92327183.770000085</v>
      </c>
      <c r="S5141" s="1">
        <f>SUMIFS(I:I,C:C,C5141)</f>
        <v>92327183.770000085</v>
      </c>
      <c r="T5141" s="1" t="str">
        <f>INDEX(F:F,MATCH(ecommerce_10000[[#This Row],[TotalAmount]],I:I,0))</f>
        <v>Alexandria</v>
      </c>
    </row>
    <row r="5142" spans="1:20" x14ac:dyDescent="0.3">
      <c r="A5142" s="1" t="s">
        <v>5186</v>
      </c>
      <c r="B5142" s="1" t="s">
        <v>65</v>
      </c>
      <c r="C5142" s="1" t="s">
        <v>20</v>
      </c>
      <c r="D5142" s="1" t="s">
        <v>66</v>
      </c>
      <c r="E5142" s="1" t="s">
        <v>22</v>
      </c>
      <c r="F5142" s="1" t="s">
        <v>17</v>
      </c>
      <c r="G5142">
        <v>18838.099999999999</v>
      </c>
      <c r="H5142">
        <v>2</v>
      </c>
      <c r="I5142">
        <v>37676.199999999997</v>
      </c>
      <c r="J5142">
        <v>1.85</v>
      </c>
      <c r="K5142">
        <v>2012</v>
      </c>
      <c r="L5142" s="2">
        <v>45308</v>
      </c>
      <c r="O5142" t="str">
        <f>IF(ecommerce_10000[[#This Row],[Platform]]="Souq","sq",ecommerce_10000[[#This Row],[Platform]])</f>
        <v>Jumia</v>
      </c>
      <c r="P5142" t="str">
        <f>IF(E5142="Souq","sq",IF(E5142="Jumia","Jum",E5142))</f>
        <v>Jum</v>
      </c>
      <c r="Q5142">
        <f>VLOOKUP(ecommerce_10000[[#This Row],[City]],F:I,4,FALSE)</f>
        <v>16284.02</v>
      </c>
      <c r="R5142" s="1">
        <f>SUMIF(C:C,ecommerce_10000[[#This Row],[Category]],I:I)</f>
        <v>91504159.730000004</v>
      </c>
      <c r="S5142" s="1">
        <f>SUMIFS(I:I,C:C,C5142)</f>
        <v>91504159.730000004</v>
      </c>
      <c r="T5142" s="1" t="str">
        <f>INDEX(F:F,MATCH(ecommerce_10000[[#This Row],[TotalAmount]],I:I,0))</f>
        <v>Cairo</v>
      </c>
    </row>
    <row r="5143" spans="1:20" x14ac:dyDescent="0.3">
      <c r="A5143" s="1" t="s">
        <v>5187</v>
      </c>
      <c r="B5143" s="1" t="s">
        <v>65</v>
      </c>
      <c r="C5143" s="1" t="s">
        <v>20</v>
      </c>
      <c r="D5143" s="1" t="s">
        <v>66</v>
      </c>
      <c r="E5143" s="1" t="s">
        <v>16</v>
      </c>
      <c r="F5143" s="1" t="s">
        <v>17</v>
      </c>
      <c r="G5143">
        <v>10713.56</v>
      </c>
      <c r="H5143">
        <v>5</v>
      </c>
      <c r="I5143">
        <v>53567.8</v>
      </c>
      <c r="J5143">
        <v>3.87</v>
      </c>
      <c r="K5143">
        <v>3247</v>
      </c>
      <c r="L5143" s="2">
        <v>45335</v>
      </c>
      <c r="O5143" t="str">
        <f>IF(ecommerce_10000[[#This Row],[Platform]]="Souq","sq",ecommerce_10000[[#This Row],[Platform]])</f>
        <v>sq</v>
      </c>
      <c r="P5143" t="str">
        <f>IF(E5143="Souq","sq",IF(E5143="Jumia","Jum",E5143))</f>
        <v>sq</v>
      </c>
      <c r="Q5143">
        <f>VLOOKUP(ecommerce_10000[[#This Row],[City]],F:I,4,FALSE)</f>
        <v>16284.02</v>
      </c>
      <c r="R5143" s="1">
        <f>SUMIF(C:C,ecommerce_10000[[#This Row],[Category]],I:I)</f>
        <v>91504159.730000004</v>
      </c>
      <c r="S5143" s="1">
        <f>SUMIFS(I:I,C:C,C5143)</f>
        <v>91504159.730000004</v>
      </c>
      <c r="T5143" s="1" t="str">
        <f>INDEX(F:F,MATCH(ecommerce_10000[[#This Row],[TotalAmount]],I:I,0))</f>
        <v>Cairo</v>
      </c>
    </row>
    <row r="5144" spans="1:20" x14ac:dyDescent="0.3">
      <c r="A5144" s="1" t="s">
        <v>5188</v>
      </c>
      <c r="B5144" s="1" t="s">
        <v>65</v>
      </c>
      <c r="C5144" s="1" t="s">
        <v>20</v>
      </c>
      <c r="D5144" s="1" t="s">
        <v>66</v>
      </c>
      <c r="E5144" s="1" t="s">
        <v>16</v>
      </c>
      <c r="F5144" s="1" t="s">
        <v>23</v>
      </c>
      <c r="G5144">
        <v>8291.35</v>
      </c>
      <c r="H5144">
        <v>4</v>
      </c>
      <c r="I5144">
        <v>33165.4</v>
      </c>
      <c r="J5144">
        <v>4.55</v>
      </c>
      <c r="K5144">
        <v>3918</v>
      </c>
      <c r="L5144" s="2">
        <v>45534</v>
      </c>
      <c r="O5144" t="str">
        <f>IF(ecommerce_10000[[#This Row],[Platform]]="Souq","sq",ecommerce_10000[[#This Row],[Platform]])</f>
        <v>sq</v>
      </c>
      <c r="P5144" t="str">
        <f>IF(E5144="Souq","sq",IF(E5144="Jumia","Jum",E5144))</f>
        <v>sq</v>
      </c>
      <c r="Q5144">
        <f>VLOOKUP(ecommerce_10000[[#This Row],[City]],F:I,4,FALSE)</f>
        <v>13290.4</v>
      </c>
      <c r="R5144" s="1">
        <f>SUMIF(C:C,ecommerce_10000[[#This Row],[Category]],I:I)</f>
        <v>91504159.730000004</v>
      </c>
      <c r="S5144" s="1">
        <f>SUMIFS(I:I,C:C,C5144)</f>
        <v>91504159.730000004</v>
      </c>
      <c r="T5144" s="1" t="str">
        <f>INDEX(F:F,MATCH(ecommerce_10000[[#This Row],[TotalAmount]],I:I,0))</f>
        <v>Alexandria</v>
      </c>
    </row>
    <row r="5145" spans="1:20" x14ac:dyDescent="0.3">
      <c r="A5145" s="1" t="s">
        <v>5189</v>
      </c>
      <c r="B5145" s="1" t="s">
        <v>13</v>
      </c>
      <c r="C5145" s="1" t="s">
        <v>14</v>
      </c>
      <c r="D5145" s="1" t="s">
        <v>15</v>
      </c>
      <c r="E5145" s="1" t="s">
        <v>47</v>
      </c>
      <c r="F5145" s="1" t="s">
        <v>40</v>
      </c>
      <c r="G5145">
        <v>10036.9</v>
      </c>
      <c r="H5145">
        <v>4</v>
      </c>
      <c r="I5145">
        <v>40147.599999999999</v>
      </c>
      <c r="J5145">
        <v>4.8899999999999997</v>
      </c>
      <c r="K5145">
        <v>3747</v>
      </c>
      <c r="L5145" s="2">
        <v>45348</v>
      </c>
      <c r="O5145" t="str">
        <f>IF(ecommerce_10000[[#This Row],[Platform]]="Souq","sq",ecommerce_10000[[#This Row],[Platform]])</f>
        <v>Amazon</v>
      </c>
      <c r="P5145" t="str">
        <f>IF(E5145="Souq","sq",IF(E5145="Jumia","Jum",E5145))</f>
        <v>Amazon</v>
      </c>
      <c r="Q5145">
        <f>VLOOKUP(ecommerce_10000[[#This Row],[City]],F:I,4,FALSE)</f>
        <v>99349.3</v>
      </c>
      <c r="R5145" s="1">
        <f>SUMIF(C:C,ecommerce_10000[[#This Row],[Category]],I:I)</f>
        <v>92327183.770000085</v>
      </c>
      <c r="S5145" s="1">
        <f>SUMIFS(I:I,C:C,C5145)</f>
        <v>92327183.770000085</v>
      </c>
      <c r="T5145" s="1" t="str">
        <f>INDEX(F:F,MATCH(ecommerce_10000[[#This Row],[TotalAmount]],I:I,0))</f>
        <v>Riyadh</v>
      </c>
    </row>
    <row r="5146" spans="1:20" x14ac:dyDescent="0.3">
      <c r="A5146" s="1" t="s">
        <v>5190</v>
      </c>
      <c r="B5146" s="1" t="s">
        <v>19</v>
      </c>
      <c r="C5146" s="1" t="s">
        <v>20</v>
      </c>
      <c r="D5146" s="1" t="s">
        <v>21</v>
      </c>
      <c r="E5146" s="1" t="s">
        <v>16</v>
      </c>
      <c r="F5146" s="1" t="s">
        <v>62</v>
      </c>
      <c r="G5146">
        <v>1704.69</v>
      </c>
      <c r="H5146">
        <v>4</v>
      </c>
      <c r="I5146">
        <v>6818.76</v>
      </c>
      <c r="J5146">
        <v>2.98</v>
      </c>
      <c r="K5146">
        <v>4340</v>
      </c>
      <c r="L5146" s="2">
        <v>45441</v>
      </c>
      <c r="O5146" t="str">
        <f>IF(ecommerce_10000[[#This Row],[Platform]]="Souq","sq",ecommerce_10000[[#This Row],[Platform]])</f>
        <v>sq</v>
      </c>
      <c r="P5146" t="str">
        <f>IF(E5146="Souq","sq",IF(E5146="Jumia","Jum",E5146))</f>
        <v>sq</v>
      </c>
      <c r="Q5146">
        <f>VLOOKUP(ecommerce_10000[[#This Row],[City]],F:I,4,FALSE)</f>
        <v>27872.98</v>
      </c>
      <c r="R5146" s="1">
        <f>SUMIF(C:C,ecommerce_10000[[#This Row],[Category]],I:I)</f>
        <v>91504159.730000004</v>
      </c>
      <c r="S5146" s="1">
        <f>SUMIFS(I:I,C:C,C5146)</f>
        <v>91504159.730000004</v>
      </c>
      <c r="T5146" s="1" t="str">
        <f>INDEX(F:F,MATCH(ecommerce_10000[[#This Row],[TotalAmount]],I:I,0))</f>
        <v>Giza</v>
      </c>
    </row>
    <row r="5147" spans="1:20" x14ac:dyDescent="0.3">
      <c r="A5147" s="1" t="s">
        <v>5191</v>
      </c>
      <c r="B5147" s="1" t="s">
        <v>65</v>
      </c>
      <c r="C5147" s="1" t="s">
        <v>20</v>
      </c>
      <c r="D5147" s="1" t="s">
        <v>66</v>
      </c>
      <c r="E5147" s="1" t="s">
        <v>16</v>
      </c>
      <c r="F5147" s="1" t="s">
        <v>23</v>
      </c>
      <c r="G5147">
        <v>1889.12</v>
      </c>
      <c r="H5147">
        <v>2</v>
      </c>
      <c r="I5147">
        <v>3778.24</v>
      </c>
      <c r="J5147">
        <v>3.49</v>
      </c>
      <c r="K5147">
        <v>3285</v>
      </c>
      <c r="L5147" s="2">
        <v>45619</v>
      </c>
      <c r="O5147" t="str">
        <f>IF(ecommerce_10000[[#This Row],[Platform]]="Souq","sq",ecommerce_10000[[#This Row],[Platform]])</f>
        <v>sq</v>
      </c>
      <c r="P5147" t="str">
        <f>IF(E5147="Souq","sq",IF(E5147="Jumia","Jum",E5147))</f>
        <v>sq</v>
      </c>
      <c r="Q5147">
        <f>VLOOKUP(ecommerce_10000[[#This Row],[City]],F:I,4,FALSE)</f>
        <v>13290.4</v>
      </c>
      <c r="R5147" s="1">
        <f>SUMIF(C:C,ecommerce_10000[[#This Row],[Category]],I:I)</f>
        <v>91504159.730000004</v>
      </c>
      <c r="S5147" s="1">
        <f>SUMIFS(I:I,C:C,C5147)</f>
        <v>91504159.730000004</v>
      </c>
      <c r="T5147" s="1" t="str">
        <f>INDEX(F:F,MATCH(ecommerce_10000[[#This Row],[TotalAmount]],I:I,0))</f>
        <v>Alexandria</v>
      </c>
    </row>
    <row r="5148" spans="1:20" x14ac:dyDescent="0.3">
      <c r="A5148" s="1" t="s">
        <v>5192</v>
      </c>
      <c r="B5148" s="1" t="s">
        <v>53</v>
      </c>
      <c r="C5148" s="1" t="s">
        <v>31</v>
      </c>
      <c r="D5148" s="1" t="s">
        <v>54</v>
      </c>
      <c r="E5148" s="1" t="s">
        <v>47</v>
      </c>
      <c r="F5148" s="1" t="s">
        <v>17</v>
      </c>
      <c r="G5148">
        <v>19988.04</v>
      </c>
      <c r="H5148">
        <v>1</v>
      </c>
      <c r="I5148">
        <v>19988.04</v>
      </c>
      <c r="J5148">
        <v>3.22</v>
      </c>
      <c r="K5148">
        <v>317</v>
      </c>
      <c r="L5148" s="2">
        <v>45309</v>
      </c>
      <c r="O5148" t="str">
        <f>IF(ecommerce_10000[[#This Row],[Platform]]="Souq","sq",ecommerce_10000[[#This Row],[Platform]])</f>
        <v>Amazon</v>
      </c>
      <c r="P5148" t="str">
        <f>IF(E5148="Souq","sq",IF(E5148="Jumia","Jum",E5148))</f>
        <v>Amazon</v>
      </c>
      <c r="Q5148">
        <f>VLOOKUP(ecommerce_10000[[#This Row],[City]],F:I,4,FALSE)</f>
        <v>16284.02</v>
      </c>
      <c r="R5148" s="1">
        <f>SUMIF(C:C,ecommerce_10000[[#This Row],[Category]],I:I)</f>
        <v>57542997.559999913</v>
      </c>
      <c r="S5148" s="1">
        <f>SUMIFS(I:I,C:C,C5148)</f>
        <v>57542997.559999913</v>
      </c>
      <c r="T5148" s="1" t="str">
        <f>INDEX(F:F,MATCH(ecommerce_10000[[#This Row],[TotalAmount]],I:I,0))</f>
        <v>Cairo</v>
      </c>
    </row>
    <row r="5149" spans="1:20" x14ac:dyDescent="0.3">
      <c r="A5149" s="1" t="s">
        <v>5193</v>
      </c>
      <c r="B5149" s="1" t="s">
        <v>65</v>
      </c>
      <c r="C5149" s="1" t="s">
        <v>20</v>
      </c>
      <c r="D5149" s="1" t="s">
        <v>66</v>
      </c>
      <c r="E5149" s="1" t="s">
        <v>22</v>
      </c>
      <c r="F5149" s="1" t="s">
        <v>17</v>
      </c>
      <c r="G5149">
        <v>9956.1</v>
      </c>
      <c r="H5149">
        <v>4</v>
      </c>
      <c r="I5149">
        <v>39824.400000000001</v>
      </c>
      <c r="J5149">
        <v>2.82</v>
      </c>
      <c r="K5149">
        <v>696</v>
      </c>
      <c r="L5149" s="2">
        <v>45408</v>
      </c>
      <c r="O5149" t="str">
        <f>IF(ecommerce_10000[[#This Row],[Platform]]="Souq","sq",ecommerce_10000[[#This Row],[Platform]])</f>
        <v>Jumia</v>
      </c>
      <c r="P5149" t="str">
        <f>IF(E5149="Souq","sq",IF(E5149="Jumia","Jum",E5149))</f>
        <v>Jum</v>
      </c>
      <c r="Q5149">
        <f>VLOOKUP(ecommerce_10000[[#This Row],[City]],F:I,4,FALSE)</f>
        <v>16284.02</v>
      </c>
      <c r="R5149" s="1">
        <f>SUMIF(C:C,ecommerce_10000[[#This Row],[Category]],I:I)</f>
        <v>91504159.730000004</v>
      </c>
      <c r="S5149" s="1">
        <f>SUMIFS(I:I,C:C,C5149)</f>
        <v>91504159.730000004</v>
      </c>
      <c r="T5149" s="1" t="str">
        <f>INDEX(F:F,MATCH(ecommerce_10000[[#This Row],[TotalAmount]],I:I,0))</f>
        <v>Cairo</v>
      </c>
    </row>
    <row r="5150" spans="1:20" x14ac:dyDescent="0.3">
      <c r="A5150" s="1" t="s">
        <v>5194</v>
      </c>
      <c r="B5150" s="1" t="s">
        <v>38</v>
      </c>
      <c r="C5150" s="1" t="s">
        <v>20</v>
      </c>
      <c r="D5150" s="1" t="s">
        <v>39</v>
      </c>
      <c r="E5150" s="1" t="s">
        <v>22</v>
      </c>
      <c r="F5150" s="1" t="s">
        <v>28</v>
      </c>
      <c r="G5150">
        <v>9917.1299999999992</v>
      </c>
      <c r="H5150">
        <v>1</v>
      </c>
      <c r="I5150">
        <v>9917.1299999999992</v>
      </c>
      <c r="J5150">
        <v>1.88</v>
      </c>
      <c r="K5150">
        <v>1755</v>
      </c>
      <c r="L5150" s="2">
        <v>45362</v>
      </c>
      <c r="O5150" t="str">
        <f>IF(ecommerce_10000[[#This Row],[Platform]]="Souq","sq",ecommerce_10000[[#This Row],[Platform]])</f>
        <v>Jumia</v>
      </c>
      <c r="P5150" t="str">
        <f>IF(E5150="Souq","sq",IF(E5150="Jumia","Jum",E5150))</f>
        <v>Jum</v>
      </c>
      <c r="Q5150">
        <f>VLOOKUP(ecommerce_10000[[#This Row],[City]],F:I,4,FALSE)</f>
        <v>26648.76</v>
      </c>
      <c r="R5150" s="1">
        <f>SUMIF(C:C,ecommerce_10000[[#This Row],[Category]],I:I)</f>
        <v>91504159.730000004</v>
      </c>
      <c r="S5150" s="1">
        <f>SUMIFS(I:I,C:C,C5150)</f>
        <v>91504159.730000004</v>
      </c>
      <c r="T5150" s="1" t="str">
        <f>INDEX(F:F,MATCH(ecommerce_10000[[#This Row],[TotalAmount]],I:I,0))</f>
        <v>Casablanca</v>
      </c>
    </row>
    <row r="5151" spans="1:20" x14ac:dyDescent="0.3">
      <c r="A5151" s="1" t="s">
        <v>5195</v>
      </c>
      <c r="B5151" s="1" t="s">
        <v>30</v>
      </c>
      <c r="C5151" s="1" t="s">
        <v>31</v>
      </c>
      <c r="D5151" s="1" t="s">
        <v>32</v>
      </c>
      <c r="E5151" s="1" t="s">
        <v>47</v>
      </c>
      <c r="F5151" s="1" t="s">
        <v>28</v>
      </c>
      <c r="G5151">
        <v>2725.07</v>
      </c>
      <c r="H5151">
        <v>1</v>
      </c>
      <c r="I5151">
        <v>2725.07</v>
      </c>
      <c r="J5151">
        <v>4.2</v>
      </c>
      <c r="K5151">
        <v>3563</v>
      </c>
      <c r="L5151" s="2">
        <v>45356</v>
      </c>
      <c r="O5151" t="str">
        <f>IF(ecommerce_10000[[#This Row],[Platform]]="Souq","sq",ecommerce_10000[[#This Row],[Platform]])</f>
        <v>Amazon</v>
      </c>
      <c r="P5151" t="str">
        <f>IF(E5151="Souq","sq",IF(E5151="Jumia","Jum",E5151))</f>
        <v>Amazon</v>
      </c>
      <c r="Q5151">
        <f>VLOOKUP(ecommerce_10000[[#This Row],[City]],F:I,4,FALSE)</f>
        <v>26648.76</v>
      </c>
      <c r="R5151" s="1">
        <f>SUMIF(C:C,ecommerce_10000[[#This Row],[Category]],I:I)</f>
        <v>57542997.559999913</v>
      </c>
      <c r="S5151" s="1">
        <f>SUMIFS(I:I,C:C,C5151)</f>
        <v>57542997.559999913</v>
      </c>
      <c r="T5151" s="1" t="str">
        <f>INDEX(F:F,MATCH(ecommerce_10000[[#This Row],[TotalAmount]],I:I,0))</f>
        <v>Casablanca</v>
      </c>
    </row>
    <row r="5152" spans="1:20" x14ac:dyDescent="0.3">
      <c r="A5152" s="1" t="s">
        <v>5196</v>
      </c>
      <c r="B5152" s="1" t="s">
        <v>13</v>
      </c>
      <c r="C5152" s="1" t="s">
        <v>14</v>
      </c>
      <c r="D5152" s="1" t="s">
        <v>15</v>
      </c>
      <c r="E5152" s="1" t="s">
        <v>16</v>
      </c>
      <c r="F5152" s="1" t="s">
        <v>33</v>
      </c>
      <c r="G5152">
        <v>16466.05</v>
      </c>
      <c r="H5152">
        <v>1</v>
      </c>
      <c r="I5152">
        <v>16466.05</v>
      </c>
      <c r="J5152">
        <v>2.17</v>
      </c>
      <c r="K5152">
        <v>1614</v>
      </c>
      <c r="L5152" s="2">
        <v>45445</v>
      </c>
      <c r="O5152" t="str">
        <f>IF(ecommerce_10000[[#This Row],[Platform]]="Souq","sq",ecommerce_10000[[#This Row],[Platform]])</f>
        <v>sq</v>
      </c>
      <c r="P5152" t="str">
        <f>IF(E5152="Souq","sq",IF(E5152="Jumia","Jum",E5152))</f>
        <v>sq</v>
      </c>
      <c r="Q5152">
        <f>VLOOKUP(ecommerce_10000[[#This Row],[City]],F:I,4,FALSE)</f>
        <v>3665.44</v>
      </c>
      <c r="R5152" s="1">
        <f>SUMIF(C:C,ecommerce_10000[[#This Row],[Category]],I:I)</f>
        <v>92327183.770000085</v>
      </c>
      <c r="S5152" s="1">
        <f>SUMIFS(I:I,C:C,C5152)</f>
        <v>92327183.770000085</v>
      </c>
      <c r="T5152" s="1" t="str">
        <f>INDEX(F:F,MATCH(ecommerce_10000[[#This Row],[TotalAmount]],I:I,0))</f>
        <v>Dubai</v>
      </c>
    </row>
    <row r="5153" spans="1:20" x14ac:dyDescent="0.3">
      <c r="A5153" s="1" t="s">
        <v>5197</v>
      </c>
      <c r="B5153" s="1" t="s">
        <v>38</v>
      </c>
      <c r="C5153" s="1" t="s">
        <v>20</v>
      </c>
      <c r="D5153" s="1" t="s">
        <v>39</v>
      </c>
      <c r="E5153" s="1" t="s">
        <v>22</v>
      </c>
      <c r="F5153" s="1" t="s">
        <v>17</v>
      </c>
      <c r="G5153">
        <v>18105.86</v>
      </c>
      <c r="H5153">
        <v>5</v>
      </c>
      <c r="I5153">
        <v>90529.3</v>
      </c>
      <c r="J5153">
        <v>4.24</v>
      </c>
      <c r="K5153">
        <v>4915</v>
      </c>
      <c r="L5153" s="2">
        <v>45371</v>
      </c>
      <c r="O5153" t="str">
        <f>IF(ecommerce_10000[[#This Row],[Platform]]="Souq","sq",ecommerce_10000[[#This Row],[Platform]])</f>
        <v>Jumia</v>
      </c>
      <c r="P5153" t="str">
        <f>IF(E5153="Souq","sq",IF(E5153="Jumia","Jum",E5153))</f>
        <v>Jum</v>
      </c>
      <c r="Q5153">
        <f>VLOOKUP(ecommerce_10000[[#This Row],[City]],F:I,4,FALSE)</f>
        <v>16284.02</v>
      </c>
      <c r="R5153" s="1">
        <f>SUMIF(C:C,ecommerce_10000[[#This Row],[Category]],I:I)</f>
        <v>91504159.730000004</v>
      </c>
      <c r="S5153" s="1">
        <f>SUMIFS(I:I,C:C,C5153)</f>
        <v>91504159.730000004</v>
      </c>
      <c r="T5153" s="1" t="str">
        <f>INDEX(F:F,MATCH(ecommerce_10000[[#This Row],[TotalAmount]],I:I,0))</f>
        <v>Cairo</v>
      </c>
    </row>
    <row r="5154" spans="1:20" x14ac:dyDescent="0.3">
      <c r="A5154" s="1" t="s">
        <v>5198</v>
      </c>
      <c r="B5154" s="1" t="s">
        <v>53</v>
      </c>
      <c r="C5154" s="1" t="s">
        <v>31</v>
      </c>
      <c r="D5154" s="1" t="s">
        <v>54</v>
      </c>
      <c r="E5154" s="1" t="s">
        <v>47</v>
      </c>
      <c r="F5154" s="1" t="s">
        <v>40</v>
      </c>
      <c r="G5154">
        <v>1306.19</v>
      </c>
      <c r="H5154">
        <v>2</v>
      </c>
      <c r="I5154">
        <v>2612.38</v>
      </c>
      <c r="J5154">
        <v>1.63</v>
      </c>
      <c r="K5154">
        <v>3966</v>
      </c>
      <c r="L5154" s="2">
        <v>45637</v>
      </c>
      <c r="O5154" t="str">
        <f>IF(ecommerce_10000[[#This Row],[Platform]]="Souq","sq",ecommerce_10000[[#This Row],[Platform]])</f>
        <v>Amazon</v>
      </c>
      <c r="P5154" t="str">
        <f>IF(E5154="Souq","sq",IF(E5154="Jumia","Jum",E5154))</f>
        <v>Amazon</v>
      </c>
      <c r="Q5154">
        <f>VLOOKUP(ecommerce_10000[[#This Row],[City]],F:I,4,FALSE)</f>
        <v>99349.3</v>
      </c>
      <c r="R5154" s="1">
        <f>SUMIF(C:C,ecommerce_10000[[#This Row],[Category]],I:I)</f>
        <v>57542997.559999913</v>
      </c>
      <c r="S5154" s="1">
        <f>SUMIFS(I:I,C:C,C5154)</f>
        <v>57542997.559999913</v>
      </c>
      <c r="T5154" s="1" t="str">
        <f>INDEX(F:F,MATCH(ecommerce_10000[[#This Row],[TotalAmount]],I:I,0))</f>
        <v>Riyadh</v>
      </c>
    </row>
    <row r="5155" spans="1:20" x14ac:dyDescent="0.3">
      <c r="A5155" s="1" t="s">
        <v>5199</v>
      </c>
      <c r="B5155" s="1" t="s">
        <v>38</v>
      </c>
      <c r="C5155" s="1" t="s">
        <v>20</v>
      </c>
      <c r="D5155" s="1" t="s">
        <v>39</v>
      </c>
      <c r="E5155" s="1" t="s">
        <v>16</v>
      </c>
      <c r="F5155" s="1" t="s">
        <v>23</v>
      </c>
      <c r="G5155">
        <v>13913.35</v>
      </c>
      <c r="H5155">
        <v>5</v>
      </c>
      <c r="I5155">
        <v>69566.75</v>
      </c>
      <c r="J5155">
        <v>3.62</v>
      </c>
      <c r="K5155">
        <v>4598</v>
      </c>
      <c r="L5155" s="2">
        <v>45537</v>
      </c>
      <c r="O5155" t="str">
        <f>IF(ecommerce_10000[[#This Row],[Platform]]="Souq","sq",ecommerce_10000[[#This Row],[Platform]])</f>
        <v>sq</v>
      </c>
      <c r="P5155" t="str">
        <f>IF(E5155="Souq","sq",IF(E5155="Jumia","Jum",E5155))</f>
        <v>sq</v>
      </c>
      <c r="Q5155">
        <f>VLOOKUP(ecommerce_10000[[#This Row],[City]],F:I,4,FALSE)</f>
        <v>13290.4</v>
      </c>
      <c r="R5155" s="1">
        <f>SUMIF(C:C,ecommerce_10000[[#This Row],[Category]],I:I)</f>
        <v>91504159.730000004</v>
      </c>
      <c r="S5155" s="1">
        <f>SUMIFS(I:I,C:C,C5155)</f>
        <v>91504159.730000004</v>
      </c>
      <c r="T5155" s="1" t="str">
        <f>INDEX(F:F,MATCH(ecommerce_10000[[#This Row],[TotalAmount]],I:I,0))</f>
        <v>Alexandria</v>
      </c>
    </row>
    <row r="5156" spans="1:20" x14ac:dyDescent="0.3">
      <c r="A5156" s="1" t="s">
        <v>5200</v>
      </c>
      <c r="B5156" s="1" t="s">
        <v>43</v>
      </c>
      <c r="C5156" s="1" t="s">
        <v>44</v>
      </c>
      <c r="D5156" s="1" t="s">
        <v>45</v>
      </c>
      <c r="E5156" s="1" t="s">
        <v>16</v>
      </c>
      <c r="F5156" s="1" t="s">
        <v>40</v>
      </c>
      <c r="G5156">
        <v>9319.27</v>
      </c>
      <c r="H5156">
        <v>2</v>
      </c>
      <c r="I5156">
        <v>18638.54</v>
      </c>
      <c r="J5156">
        <v>2.97</v>
      </c>
      <c r="K5156">
        <v>861</v>
      </c>
      <c r="L5156" s="2">
        <v>45394</v>
      </c>
      <c r="O5156" t="str">
        <f>IF(ecommerce_10000[[#This Row],[Platform]]="Souq","sq",ecommerce_10000[[#This Row],[Platform]])</f>
        <v>sq</v>
      </c>
      <c r="P5156" t="str">
        <f>IF(E5156="Souq","sq",IF(E5156="Jumia","Jum",E5156))</f>
        <v>sq</v>
      </c>
      <c r="Q5156">
        <f>VLOOKUP(ecommerce_10000[[#This Row],[City]],F:I,4,FALSE)</f>
        <v>99349.3</v>
      </c>
      <c r="R5156" s="1">
        <f>SUMIF(C:C,ecommerce_10000[[#This Row],[Category]],I:I)</f>
        <v>31420413.200000018</v>
      </c>
      <c r="S5156" s="1">
        <f>SUMIFS(I:I,C:C,C5156)</f>
        <v>31420413.200000018</v>
      </c>
      <c r="T5156" s="1" t="str">
        <f>INDEX(F:F,MATCH(ecommerce_10000[[#This Row],[TotalAmount]],I:I,0))</f>
        <v>Riyadh</v>
      </c>
    </row>
    <row r="5157" spans="1:20" x14ac:dyDescent="0.3">
      <c r="A5157" s="1" t="s">
        <v>5201</v>
      </c>
      <c r="B5157" s="1" t="s">
        <v>49</v>
      </c>
      <c r="C5157" s="1" t="s">
        <v>14</v>
      </c>
      <c r="D5157" s="1" t="s">
        <v>50</v>
      </c>
      <c r="E5157" s="1" t="s">
        <v>22</v>
      </c>
      <c r="F5157" s="1" t="s">
        <v>62</v>
      </c>
      <c r="G5157">
        <v>17150.03</v>
      </c>
      <c r="H5157">
        <v>3</v>
      </c>
      <c r="I5157">
        <v>51450.09</v>
      </c>
      <c r="J5157">
        <v>2.25</v>
      </c>
      <c r="K5157">
        <v>1257</v>
      </c>
      <c r="L5157" s="2">
        <v>45447</v>
      </c>
      <c r="O5157" t="str">
        <f>IF(ecommerce_10000[[#This Row],[Platform]]="Souq","sq",ecommerce_10000[[#This Row],[Platform]])</f>
        <v>Jumia</v>
      </c>
      <c r="P5157" t="str">
        <f>IF(E5157="Souq","sq",IF(E5157="Jumia","Jum",E5157))</f>
        <v>Jum</v>
      </c>
      <c r="Q5157">
        <f>VLOOKUP(ecommerce_10000[[#This Row],[City]],F:I,4,FALSE)</f>
        <v>27872.98</v>
      </c>
      <c r="R5157" s="1">
        <f>SUMIF(C:C,ecommerce_10000[[#This Row],[Category]],I:I)</f>
        <v>92327183.770000085</v>
      </c>
      <c r="S5157" s="1">
        <f>SUMIFS(I:I,C:C,C5157)</f>
        <v>92327183.770000085</v>
      </c>
      <c r="T5157" s="1" t="str">
        <f>INDEX(F:F,MATCH(ecommerce_10000[[#This Row],[TotalAmount]],I:I,0))</f>
        <v>Giza</v>
      </c>
    </row>
    <row r="5158" spans="1:20" x14ac:dyDescent="0.3">
      <c r="A5158" s="1" t="s">
        <v>5202</v>
      </c>
      <c r="B5158" s="1" t="s">
        <v>13</v>
      </c>
      <c r="C5158" s="1" t="s">
        <v>14</v>
      </c>
      <c r="D5158" s="1" t="s">
        <v>15</v>
      </c>
      <c r="E5158" s="1" t="s">
        <v>22</v>
      </c>
      <c r="F5158" s="1" t="s">
        <v>33</v>
      </c>
      <c r="G5158">
        <v>15895.43</v>
      </c>
      <c r="H5158">
        <v>5</v>
      </c>
      <c r="I5158">
        <v>79477.149999999994</v>
      </c>
      <c r="J5158">
        <v>3.93</v>
      </c>
      <c r="K5158">
        <v>3950</v>
      </c>
      <c r="L5158" s="2">
        <v>45354</v>
      </c>
      <c r="O5158" t="str">
        <f>IF(ecommerce_10000[[#This Row],[Platform]]="Souq","sq",ecommerce_10000[[#This Row],[Platform]])</f>
        <v>Jumia</v>
      </c>
      <c r="P5158" t="str">
        <f>IF(E5158="Souq","sq",IF(E5158="Jumia","Jum",E5158))</f>
        <v>Jum</v>
      </c>
      <c r="Q5158">
        <f>VLOOKUP(ecommerce_10000[[#This Row],[City]],F:I,4,FALSE)</f>
        <v>3665.44</v>
      </c>
      <c r="R5158" s="1">
        <f>SUMIF(C:C,ecommerce_10000[[#This Row],[Category]],I:I)</f>
        <v>92327183.770000085</v>
      </c>
      <c r="S5158" s="1">
        <f>SUMIFS(I:I,C:C,C5158)</f>
        <v>92327183.770000085</v>
      </c>
      <c r="T5158" s="1" t="str">
        <f>INDEX(F:F,MATCH(ecommerce_10000[[#This Row],[TotalAmount]],I:I,0))</f>
        <v>Dubai</v>
      </c>
    </row>
    <row r="5159" spans="1:20" x14ac:dyDescent="0.3">
      <c r="A5159" s="1" t="s">
        <v>5203</v>
      </c>
      <c r="B5159" s="1" t="s">
        <v>19</v>
      </c>
      <c r="C5159" s="1" t="s">
        <v>20</v>
      </c>
      <c r="D5159" s="1" t="s">
        <v>21</v>
      </c>
      <c r="E5159" s="1" t="s">
        <v>22</v>
      </c>
      <c r="F5159" s="1" t="s">
        <v>17</v>
      </c>
      <c r="G5159">
        <v>10877</v>
      </c>
      <c r="H5159">
        <v>3</v>
      </c>
      <c r="I5159">
        <v>32631</v>
      </c>
      <c r="J5159">
        <v>1.4</v>
      </c>
      <c r="K5159">
        <v>339</v>
      </c>
      <c r="L5159" s="2">
        <v>45548</v>
      </c>
      <c r="O5159" t="str">
        <f>IF(ecommerce_10000[[#This Row],[Platform]]="Souq","sq",ecommerce_10000[[#This Row],[Platform]])</f>
        <v>Jumia</v>
      </c>
      <c r="P5159" t="str">
        <f>IF(E5159="Souq","sq",IF(E5159="Jumia","Jum",E5159))</f>
        <v>Jum</v>
      </c>
      <c r="Q5159">
        <f>VLOOKUP(ecommerce_10000[[#This Row],[City]],F:I,4,FALSE)</f>
        <v>16284.02</v>
      </c>
      <c r="R5159" s="1">
        <f>SUMIF(C:C,ecommerce_10000[[#This Row],[Category]],I:I)</f>
        <v>91504159.730000004</v>
      </c>
      <c r="S5159" s="1">
        <f>SUMIFS(I:I,C:C,C5159)</f>
        <v>91504159.730000004</v>
      </c>
      <c r="T5159" s="1" t="str">
        <f>INDEX(F:F,MATCH(ecommerce_10000[[#This Row],[TotalAmount]],I:I,0))</f>
        <v>Cairo</v>
      </c>
    </row>
    <row r="5160" spans="1:20" x14ac:dyDescent="0.3">
      <c r="A5160" s="1" t="s">
        <v>5204</v>
      </c>
      <c r="B5160" s="1" t="s">
        <v>53</v>
      </c>
      <c r="C5160" s="1" t="s">
        <v>31</v>
      </c>
      <c r="D5160" s="1" t="s">
        <v>54</v>
      </c>
      <c r="E5160" s="1" t="s">
        <v>16</v>
      </c>
      <c r="F5160" s="1" t="s">
        <v>28</v>
      </c>
      <c r="G5160">
        <v>5099.8100000000004</v>
      </c>
      <c r="H5160">
        <v>3</v>
      </c>
      <c r="I5160">
        <v>15299.43</v>
      </c>
      <c r="J5160">
        <v>4.7300000000000004</v>
      </c>
      <c r="K5160">
        <v>1712</v>
      </c>
      <c r="L5160" s="2">
        <v>45526</v>
      </c>
      <c r="O5160" t="str">
        <f>IF(ecommerce_10000[[#This Row],[Platform]]="Souq","sq",ecommerce_10000[[#This Row],[Platform]])</f>
        <v>sq</v>
      </c>
      <c r="P5160" t="str">
        <f>IF(E5160="Souq","sq",IF(E5160="Jumia","Jum",E5160))</f>
        <v>sq</v>
      </c>
      <c r="Q5160">
        <f>VLOOKUP(ecommerce_10000[[#This Row],[City]],F:I,4,FALSE)</f>
        <v>26648.76</v>
      </c>
      <c r="R5160" s="1">
        <f>SUMIF(C:C,ecommerce_10000[[#This Row],[Category]],I:I)</f>
        <v>57542997.559999913</v>
      </c>
      <c r="S5160" s="1">
        <f>SUMIFS(I:I,C:C,C5160)</f>
        <v>57542997.559999913</v>
      </c>
      <c r="T5160" s="1" t="str">
        <f>INDEX(F:F,MATCH(ecommerce_10000[[#This Row],[TotalAmount]],I:I,0))</f>
        <v>Casablanca</v>
      </c>
    </row>
    <row r="5161" spans="1:20" x14ac:dyDescent="0.3">
      <c r="A5161" s="1" t="s">
        <v>5205</v>
      </c>
      <c r="B5161" s="1" t="s">
        <v>13</v>
      </c>
      <c r="C5161" s="1" t="s">
        <v>14</v>
      </c>
      <c r="D5161" s="1" t="s">
        <v>15</v>
      </c>
      <c r="E5161" s="1" t="s">
        <v>47</v>
      </c>
      <c r="F5161" s="1" t="s">
        <v>28</v>
      </c>
      <c r="G5161">
        <v>7090.93</v>
      </c>
      <c r="H5161">
        <v>4</v>
      </c>
      <c r="I5161">
        <v>28363.72</v>
      </c>
      <c r="J5161">
        <v>4.83</v>
      </c>
      <c r="K5161">
        <v>379</v>
      </c>
      <c r="L5161" s="2">
        <v>45497</v>
      </c>
      <c r="O5161" t="str">
        <f>IF(ecommerce_10000[[#This Row],[Platform]]="Souq","sq",ecommerce_10000[[#This Row],[Platform]])</f>
        <v>Amazon</v>
      </c>
      <c r="P5161" t="str">
        <f>IF(E5161="Souq","sq",IF(E5161="Jumia","Jum",E5161))</f>
        <v>Amazon</v>
      </c>
      <c r="Q5161">
        <f>VLOOKUP(ecommerce_10000[[#This Row],[City]],F:I,4,FALSE)</f>
        <v>26648.76</v>
      </c>
      <c r="R5161" s="1">
        <f>SUMIF(C:C,ecommerce_10000[[#This Row],[Category]],I:I)</f>
        <v>92327183.770000085</v>
      </c>
      <c r="S5161" s="1">
        <f>SUMIFS(I:I,C:C,C5161)</f>
        <v>92327183.770000085</v>
      </c>
      <c r="T5161" s="1" t="str">
        <f>INDEX(F:F,MATCH(ecommerce_10000[[#This Row],[TotalAmount]],I:I,0))</f>
        <v>Casablanca</v>
      </c>
    </row>
    <row r="5162" spans="1:20" x14ac:dyDescent="0.3">
      <c r="A5162" s="1" t="s">
        <v>5206</v>
      </c>
      <c r="B5162" s="1" t="s">
        <v>43</v>
      </c>
      <c r="C5162" s="1" t="s">
        <v>44</v>
      </c>
      <c r="D5162" s="1" t="s">
        <v>45</v>
      </c>
      <c r="E5162" s="1" t="s">
        <v>22</v>
      </c>
      <c r="F5162" s="1" t="s">
        <v>17</v>
      </c>
      <c r="G5162">
        <v>9390.89</v>
      </c>
      <c r="H5162">
        <v>5</v>
      </c>
      <c r="I5162">
        <v>46954.45</v>
      </c>
      <c r="J5162">
        <v>1.26</v>
      </c>
      <c r="K5162">
        <v>1231</v>
      </c>
      <c r="L5162" s="2">
        <v>45403</v>
      </c>
      <c r="O5162" t="str">
        <f>IF(ecommerce_10000[[#This Row],[Platform]]="Souq","sq",ecommerce_10000[[#This Row],[Platform]])</f>
        <v>Jumia</v>
      </c>
      <c r="P5162" t="str">
        <f>IF(E5162="Souq","sq",IF(E5162="Jumia","Jum",E5162))</f>
        <v>Jum</v>
      </c>
      <c r="Q5162">
        <f>VLOOKUP(ecommerce_10000[[#This Row],[City]],F:I,4,FALSE)</f>
        <v>16284.02</v>
      </c>
      <c r="R5162" s="1">
        <f>SUMIF(C:C,ecommerce_10000[[#This Row],[Category]],I:I)</f>
        <v>31420413.200000018</v>
      </c>
      <c r="S5162" s="1">
        <f>SUMIFS(I:I,C:C,C5162)</f>
        <v>31420413.200000018</v>
      </c>
      <c r="T5162" s="1" t="str">
        <f>INDEX(F:F,MATCH(ecommerce_10000[[#This Row],[TotalAmount]],I:I,0))</f>
        <v>Cairo</v>
      </c>
    </row>
    <row r="5163" spans="1:20" x14ac:dyDescent="0.3">
      <c r="A5163" s="1" t="s">
        <v>5207</v>
      </c>
      <c r="B5163" s="1" t="s">
        <v>30</v>
      </c>
      <c r="C5163" s="1" t="s">
        <v>31</v>
      </c>
      <c r="D5163" s="1" t="s">
        <v>32</v>
      </c>
      <c r="E5163" s="1" t="s">
        <v>16</v>
      </c>
      <c r="F5163" s="1" t="s">
        <v>33</v>
      </c>
      <c r="G5163">
        <v>155.13</v>
      </c>
      <c r="H5163">
        <v>4</v>
      </c>
      <c r="I5163">
        <v>620.52</v>
      </c>
      <c r="J5163">
        <v>4.0599999999999996</v>
      </c>
      <c r="K5163">
        <v>2463</v>
      </c>
      <c r="L5163" s="2">
        <v>45589</v>
      </c>
      <c r="O5163" t="str">
        <f>IF(ecommerce_10000[[#This Row],[Platform]]="Souq","sq",ecommerce_10000[[#This Row],[Platform]])</f>
        <v>sq</v>
      </c>
      <c r="P5163" t="str">
        <f>IF(E5163="Souq","sq",IF(E5163="Jumia","Jum",E5163))</f>
        <v>sq</v>
      </c>
      <c r="Q5163">
        <f>VLOOKUP(ecommerce_10000[[#This Row],[City]],F:I,4,FALSE)</f>
        <v>3665.44</v>
      </c>
      <c r="R5163" s="1">
        <f>SUMIF(C:C,ecommerce_10000[[#This Row],[Category]],I:I)</f>
        <v>57542997.559999913</v>
      </c>
      <c r="S5163" s="1">
        <f>SUMIFS(I:I,C:C,C5163)</f>
        <v>57542997.559999913</v>
      </c>
      <c r="T5163" s="1" t="str">
        <f>INDEX(F:F,MATCH(ecommerce_10000[[#This Row],[TotalAmount]],I:I,0))</f>
        <v>Dubai</v>
      </c>
    </row>
    <row r="5164" spans="1:20" x14ac:dyDescent="0.3">
      <c r="A5164" s="1" t="s">
        <v>5208</v>
      </c>
      <c r="B5164" s="1" t="s">
        <v>43</v>
      </c>
      <c r="C5164" s="1" t="s">
        <v>44</v>
      </c>
      <c r="D5164" s="1" t="s">
        <v>45</v>
      </c>
      <c r="E5164" s="1" t="s">
        <v>47</v>
      </c>
      <c r="F5164" s="1" t="s">
        <v>23</v>
      </c>
      <c r="G5164">
        <v>15307.59</v>
      </c>
      <c r="H5164">
        <v>3</v>
      </c>
      <c r="I5164">
        <v>45922.77</v>
      </c>
      <c r="J5164">
        <v>1.58</v>
      </c>
      <c r="K5164">
        <v>1090</v>
      </c>
      <c r="L5164" s="2">
        <v>45441</v>
      </c>
      <c r="O5164" t="str">
        <f>IF(ecommerce_10000[[#This Row],[Platform]]="Souq","sq",ecommerce_10000[[#This Row],[Platform]])</f>
        <v>Amazon</v>
      </c>
      <c r="P5164" t="str">
        <f>IF(E5164="Souq","sq",IF(E5164="Jumia","Jum",E5164))</f>
        <v>Amazon</v>
      </c>
      <c r="Q5164">
        <f>VLOOKUP(ecommerce_10000[[#This Row],[City]],F:I,4,FALSE)</f>
        <v>13290.4</v>
      </c>
      <c r="R5164" s="1">
        <f>SUMIF(C:C,ecommerce_10000[[#This Row],[Category]],I:I)</f>
        <v>31420413.200000018</v>
      </c>
      <c r="S5164" s="1">
        <f>SUMIFS(I:I,C:C,C5164)</f>
        <v>31420413.200000018</v>
      </c>
      <c r="T5164" s="1" t="str">
        <f>INDEX(F:F,MATCH(ecommerce_10000[[#This Row],[TotalAmount]],I:I,0))</f>
        <v>Alexandria</v>
      </c>
    </row>
    <row r="5165" spans="1:20" x14ac:dyDescent="0.3">
      <c r="A5165" s="1" t="s">
        <v>5209</v>
      </c>
      <c r="B5165" s="1" t="s">
        <v>25</v>
      </c>
      <c r="C5165" s="1" t="s">
        <v>26</v>
      </c>
      <c r="D5165" s="1" t="s">
        <v>27</v>
      </c>
      <c r="E5165" s="1" t="s">
        <v>47</v>
      </c>
      <c r="F5165" s="1" t="s">
        <v>62</v>
      </c>
      <c r="G5165">
        <v>5875.26</v>
      </c>
      <c r="H5165">
        <v>5</v>
      </c>
      <c r="I5165">
        <v>29376.3</v>
      </c>
      <c r="J5165">
        <v>3.86</v>
      </c>
      <c r="K5165">
        <v>951</v>
      </c>
      <c r="L5165" s="2">
        <v>45469</v>
      </c>
      <c r="O5165" t="str">
        <f>IF(ecommerce_10000[[#This Row],[Platform]]="Souq","sq",ecommerce_10000[[#This Row],[Platform]])</f>
        <v>Amazon</v>
      </c>
      <c r="P5165" t="str">
        <f>IF(E5165="Souq","sq",IF(E5165="Jumia","Jum",E5165))</f>
        <v>Amazon</v>
      </c>
      <c r="Q5165">
        <f>VLOOKUP(ecommerce_10000[[#This Row],[City]],F:I,4,FALSE)</f>
        <v>27872.98</v>
      </c>
      <c r="R5165" s="1">
        <f>SUMIF(C:C,ecommerce_10000[[#This Row],[Category]],I:I)</f>
        <v>29200970.130000021</v>
      </c>
      <c r="S5165" s="1">
        <f>SUMIFS(I:I,C:C,C5165)</f>
        <v>29200970.130000021</v>
      </c>
      <c r="T5165" s="1" t="str">
        <f>INDEX(F:F,MATCH(ecommerce_10000[[#This Row],[TotalAmount]],I:I,0))</f>
        <v>Giza</v>
      </c>
    </row>
    <row r="5166" spans="1:20" x14ac:dyDescent="0.3">
      <c r="A5166" s="1" t="s">
        <v>5210</v>
      </c>
      <c r="B5166" s="1" t="s">
        <v>49</v>
      </c>
      <c r="C5166" s="1" t="s">
        <v>14</v>
      </c>
      <c r="D5166" s="1" t="s">
        <v>50</v>
      </c>
      <c r="E5166" s="1" t="s">
        <v>22</v>
      </c>
      <c r="F5166" s="1" t="s">
        <v>28</v>
      </c>
      <c r="G5166">
        <v>6457.37</v>
      </c>
      <c r="H5166">
        <v>5</v>
      </c>
      <c r="I5166">
        <v>32286.85</v>
      </c>
      <c r="J5166">
        <v>1.37</v>
      </c>
      <c r="K5166">
        <v>2404</v>
      </c>
      <c r="L5166" s="2">
        <v>45321</v>
      </c>
      <c r="O5166" t="str">
        <f>IF(ecommerce_10000[[#This Row],[Platform]]="Souq","sq",ecommerce_10000[[#This Row],[Platform]])</f>
        <v>Jumia</v>
      </c>
      <c r="P5166" t="str">
        <f>IF(E5166="Souq","sq",IF(E5166="Jumia","Jum",E5166))</f>
        <v>Jum</v>
      </c>
      <c r="Q5166">
        <f>VLOOKUP(ecommerce_10000[[#This Row],[City]],F:I,4,FALSE)</f>
        <v>26648.76</v>
      </c>
      <c r="R5166" s="1">
        <f>SUMIF(C:C,ecommerce_10000[[#This Row],[Category]],I:I)</f>
        <v>92327183.770000085</v>
      </c>
      <c r="S5166" s="1">
        <f>SUMIFS(I:I,C:C,C5166)</f>
        <v>92327183.770000085</v>
      </c>
      <c r="T5166" s="1" t="str">
        <f>INDEX(F:F,MATCH(ecommerce_10000[[#This Row],[TotalAmount]],I:I,0))</f>
        <v>Casablanca</v>
      </c>
    </row>
    <row r="5167" spans="1:20" x14ac:dyDescent="0.3">
      <c r="A5167" s="1" t="s">
        <v>5211</v>
      </c>
      <c r="B5167" s="1" t="s">
        <v>13</v>
      </c>
      <c r="C5167" s="1" t="s">
        <v>14</v>
      </c>
      <c r="D5167" s="1" t="s">
        <v>15</v>
      </c>
      <c r="E5167" s="1" t="s">
        <v>16</v>
      </c>
      <c r="F5167" s="1" t="s">
        <v>23</v>
      </c>
      <c r="G5167">
        <v>2491.52</v>
      </c>
      <c r="H5167">
        <v>2</v>
      </c>
      <c r="I5167">
        <v>4983.04</v>
      </c>
      <c r="J5167">
        <v>4.9400000000000004</v>
      </c>
      <c r="K5167">
        <v>4516</v>
      </c>
      <c r="L5167" s="2">
        <v>45336</v>
      </c>
      <c r="O5167" t="str">
        <f>IF(ecommerce_10000[[#This Row],[Platform]]="Souq","sq",ecommerce_10000[[#This Row],[Platform]])</f>
        <v>sq</v>
      </c>
      <c r="P5167" t="str">
        <f>IF(E5167="Souq","sq",IF(E5167="Jumia","Jum",E5167))</f>
        <v>sq</v>
      </c>
      <c r="Q5167">
        <f>VLOOKUP(ecommerce_10000[[#This Row],[City]],F:I,4,FALSE)</f>
        <v>13290.4</v>
      </c>
      <c r="R5167" s="1">
        <f>SUMIF(C:C,ecommerce_10000[[#This Row],[Category]],I:I)</f>
        <v>92327183.770000085</v>
      </c>
      <c r="S5167" s="1">
        <f>SUMIFS(I:I,C:C,C5167)</f>
        <v>92327183.770000085</v>
      </c>
      <c r="T5167" s="1" t="str">
        <f>INDEX(F:F,MATCH(ecommerce_10000[[#This Row],[TotalAmount]],I:I,0))</f>
        <v>Alexandria</v>
      </c>
    </row>
    <row r="5168" spans="1:20" x14ac:dyDescent="0.3">
      <c r="A5168" s="1" t="s">
        <v>5212</v>
      </c>
      <c r="B5168" s="1" t="s">
        <v>65</v>
      </c>
      <c r="C5168" s="1" t="s">
        <v>20</v>
      </c>
      <c r="D5168" s="1" t="s">
        <v>66</v>
      </c>
      <c r="E5168" s="1" t="s">
        <v>47</v>
      </c>
      <c r="F5168" s="1" t="s">
        <v>17</v>
      </c>
      <c r="G5168">
        <v>16714.39</v>
      </c>
      <c r="H5168">
        <v>5</v>
      </c>
      <c r="I5168">
        <v>83571.95</v>
      </c>
      <c r="J5168">
        <v>4.03</v>
      </c>
      <c r="K5168">
        <v>128</v>
      </c>
      <c r="L5168" s="2">
        <v>45292</v>
      </c>
      <c r="O5168" t="str">
        <f>IF(ecommerce_10000[[#This Row],[Platform]]="Souq","sq",ecommerce_10000[[#This Row],[Platform]])</f>
        <v>Amazon</v>
      </c>
      <c r="P5168" t="str">
        <f>IF(E5168="Souq","sq",IF(E5168="Jumia","Jum",E5168))</f>
        <v>Amazon</v>
      </c>
      <c r="Q5168">
        <f>VLOOKUP(ecommerce_10000[[#This Row],[City]],F:I,4,FALSE)</f>
        <v>16284.02</v>
      </c>
      <c r="R5168" s="1">
        <f>SUMIF(C:C,ecommerce_10000[[#This Row],[Category]],I:I)</f>
        <v>91504159.730000004</v>
      </c>
      <c r="S5168" s="1">
        <f>SUMIFS(I:I,C:C,C5168)</f>
        <v>91504159.730000004</v>
      </c>
      <c r="T5168" s="1" t="str">
        <f>INDEX(F:F,MATCH(ecommerce_10000[[#This Row],[TotalAmount]],I:I,0))</f>
        <v>Cairo</v>
      </c>
    </row>
    <row r="5169" spans="1:20" x14ac:dyDescent="0.3">
      <c r="A5169" s="1" t="s">
        <v>5213</v>
      </c>
      <c r="B5169" s="1" t="s">
        <v>35</v>
      </c>
      <c r="C5169" s="1" t="s">
        <v>14</v>
      </c>
      <c r="D5169" s="1" t="s">
        <v>36</v>
      </c>
      <c r="E5169" s="1" t="s">
        <v>16</v>
      </c>
      <c r="F5169" s="1" t="s">
        <v>33</v>
      </c>
      <c r="G5169">
        <v>1974.53</v>
      </c>
      <c r="H5169">
        <v>2</v>
      </c>
      <c r="I5169">
        <v>3949.06</v>
      </c>
      <c r="J5169">
        <v>3.11</v>
      </c>
      <c r="K5169">
        <v>982</v>
      </c>
      <c r="L5169" s="2">
        <v>45643</v>
      </c>
      <c r="O5169" t="str">
        <f>IF(ecommerce_10000[[#This Row],[Platform]]="Souq","sq",ecommerce_10000[[#This Row],[Platform]])</f>
        <v>sq</v>
      </c>
      <c r="P5169" t="str">
        <f>IF(E5169="Souq","sq",IF(E5169="Jumia","Jum",E5169))</f>
        <v>sq</v>
      </c>
      <c r="Q5169">
        <f>VLOOKUP(ecommerce_10000[[#This Row],[City]],F:I,4,FALSE)</f>
        <v>3665.44</v>
      </c>
      <c r="R5169" s="1">
        <f>SUMIF(C:C,ecommerce_10000[[#This Row],[Category]],I:I)</f>
        <v>92327183.770000085</v>
      </c>
      <c r="S5169" s="1">
        <f>SUMIFS(I:I,C:C,C5169)</f>
        <v>92327183.770000085</v>
      </c>
      <c r="T5169" s="1" t="str">
        <f>INDEX(F:F,MATCH(ecommerce_10000[[#This Row],[TotalAmount]],I:I,0))</f>
        <v>Dubai</v>
      </c>
    </row>
    <row r="5170" spans="1:20" x14ac:dyDescent="0.3">
      <c r="A5170" s="1" t="s">
        <v>5214</v>
      </c>
      <c r="B5170" s="1" t="s">
        <v>35</v>
      </c>
      <c r="C5170" s="1" t="s">
        <v>14</v>
      </c>
      <c r="D5170" s="1" t="s">
        <v>36</v>
      </c>
      <c r="E5170" s="1" t="s">
        <v>16</v>
      </c>
      <c r="F5170" s="1" t="s">
        <v>33</v>
      </c>
      <c r="G5170">
        <v>13559.78</v>
      </c>
      <c r="H5170">
        <v>3</v>
      </c>
      <c r="I5170">
        <v>40679.339999999997</v>
      </c>
      <c r="J5170">
        <v>4.2</v>
      </c>
      <c r="K5170">
        <v>3002</v>
      </c>
      <c r="L5170" s="2">
        <v>45475</v>
      </c>
      <c r="O5170" t="str">
        <f>IF(ecommerce_10000[[#This Row],[Platform]]="Souq","sq",ecommerce_10000[[#This Row],[Platform]])</f>
        <v>sq</v>
      </c>
      <c r="P5170" t="str">
        <f>IF(E5170="Souq","sq",IF(E5170="Jumia","Jum",E5170))</f>
        <v>sq</v>
      </c>
      <c r="Q5170">
        <f>VLOOKUP(ecommerce_10000[[#This Row],[City]],F:I,4,FALSE)</f>
        <v>3665.44</v>
      </c>
      <c r="R5170" s="1">
        <f>SUMIF(C:C,ecommerce_10000[[#This Row],[Category]],I:I)</f>
        <v>92327183.770000085</v>
      </c>
      <c r="S5170" s="1">
        <f>SUMIFS(I:I,C:C,C5170)</f>
        <v>92327183.770000085</v>
      </c>
      <c r="T5170" s="1" t="str">
        <f>INDEX(F:F,MATCH(ecommerce_10000[[#This Row],[TotalAmount]],I:I,0))</f>
        <v>Dubai</v>
      </c>
    </row>
    <row r="5171" spans="1:20" x14ac:dyDescent="0.3">
      <c r="A5171" s="1" t="s">
        <v>5215</v>
      </c>
      <c r="B5171" s="1" t="s">
        <v>19</v>
      </c>
      <c r="C5171" s="1" t="s">
        <v>20</v>
      </c>
      <c r="D5171" s="1" t="s">
        <v>21</v>
      </c>
      <c r="E5171" s="1" t="s">
        <v>16</v>
      </c>
      <c r="F5171" s="1" t="s">
        <v>62</v>
      </c>
      <c r="G5171">
        <v>5877.29</v>
      </c>
      <c r="H5171">
        <v>5</v>
      </c>
      <c r="I5171">
        <v>29386.45</v>
      </c>
      <c r="J5171">
        <v>1.3</v>
      </c>
      <c r="K5171">
        <v>2008</v>
      </c>
      <c r="L5171" s="2">
        <v>45625</v>
      </c>
      <c r="O5171" t="str">
        <f>IF(ecommerce_10000[[#This Row],[Platform]]="Souq","sq",ecommerce_10000[[#This Row],[Platform]])</f>
        <v>sq</v>
      </c>
      <c r="P5171" t="str">
        <f>IF(E5171="Souq","sq",IF(E5171="Jumia","Jum",E5171))</f>
        <v>sq</v>
      </c>
      <c r="Q5171">
        <f>VLOOKUP(ecommerce_10000[[#This Row],[City]],F:I,4,FALSE)</f>
        <v>27872.98</v>
      </c>
      <c r="R5171" s="1">
        <f>SUMIF(C:C,ecommerce_10000[[#This Row],[Category]],I:I)</f>
        <v>91504159.730000004</v>
      </c>
      <c r="S5171" s="1">
        <f>SUMIFS(I:I,C:C,C5171)</f>
        <v>91504159.730000004</v>
      </c>
      <c r="T5171" s="1" t="str">
        <f>INDEX(F:F,MATCH(ecommerce_10000[[#This Row],[TotalAmount]],I:I,0))</f>
        <v>Giza</v>
      </c>
    </row>
    <row r="5172" spans="1:20" x14ac:dyDescent="0.3">
      <c r="A5172" s="1" t="s">
        <v>5216</v>
      </c>
      <c r="B5172" s="1" t="s">
        <v>35</v>
      </c>
      <c r="C5172" s="1" t="s">
        <v>14</v>
      </c>
      <c r="D5172" s="1" t="s">
        <v>36</v>
      </c>
      <c r="E5172" s="1" t="s">
        <v>47</v>
      </c>
      <c r="F5172" s="1" t="s">
        <v>17</v>
      </c>
      <c r="G5172">
        <v>18491.21</v>
      </c>
      <c r="H5172">
        <v>5</v>
      </c>
      <c r="I5172">
        <v>92456.05</v>
      </c>
      <c r="J5172">
        <v>4.13</v>
      </c>
      <c r="K5172">
        <v>1892</v>
      </c>
      <c r="L5172" s="2">
        <v>45330</v>
      </c>
      <c r="O5172" t="str">
        <f>IF(ecommerce_10000[[#This Row],[Platform]]="Souq","sq",ecommerce_10000[[#This Row],[Platform]])</f>
        <v>Amazon</v>
      </c>
      <c r="P5172" t="str">
        <f>IF(E5172="Souq","sq",IF(E5172="Jumia","Jum",E5172))</f>
        <v>Amazon</v>
      </c>
      <c r="Q5172">
        <f>VLOOKUP(ecommerce_10000[[#This Row],[City]],F:I,4,FALSE)</f>
        <v>16284.02</v>
      </c>
      <c r="R5172" s="1">
        <f>SUMIF(C:C,ecommerce_10000[[#This Row],[Category]],I:I)</f>
        <v>92327183.770000085</v>
      </c>
      <c r="S5172" s="1">
        <f>SUMIFS(I:I,C:C,C5172)</f>
        <v>92327183.770000085</v>
      </c>
      <c r="T5172" s="1" t="str">
        <f>INDEX(F:F,MATCH(ecommerce_10000[[#This Row],[TotalAmount]],I:I,0))</f>
        <v>Cairo</v>
      </c>
    </row>
    <row r="5173" spans="1:20" x14ac:dyDescent="0.3">
      <c r="A5173" s="1" t="s">
        <v>5217</v>
      </c>
      <c r="B5173" s="1" t="s">
        <v>30</v>
      </c>
      <c r="C5173" s="1" t="s">
        <v>31</v>
      </c>
      <c r="D5173" s="1" t="s">
        <v>32</v>
      </c>
      <c r="E5173" s="1" t="s">
        <v>16</v>
      </c>
      <c r="F5173" s="1" t="s">
        <v>33</v>
      </c>
      <c r="G5173">
        <v>18006.740000000002</v>
      </c>
      <c r="H5173">
        <v>1</v>
      </c>
      <c r="I5173">
        <v>18006.740000000002</v>
      </c>
      <c r="J5173">
        <v>2.6</v>
      </c>
      <c r="K5173">
        <v>2450</v>
      </c>
      <c r="L5173" s="2">
        <v>45388</v>
      </c>
      <c r="O5173" t="str">
        <f>IF(ecommerce_10000[[#This Row],[Platform]]="Souq","sq",ecommerce_10000[[#This Row],[Platform]])</f>
        <v>sq</v>
      </c>
      <c r="P5173" t="str">
        <f>IF(E5173="Souq","sq",IF(E5173="Jumia","Jum",E5173))</f>
        <v>sq</v>
      </c>
      <c r="Q5173">
        <f>VLOOKUP(ecommerce_10000[[#This Row],[City]],F:I,4,FALSE)</f>
        <v>3665.44</v>
      </c>
      <c r="R5173" s="1">
        <f>SUMIF(C:C,ecommerce_10000[[#This Row],[Category]],I:I)</f>
        <v>57542997.559999913</v>
      </c>
      <c r="S5173" s="1">
        <f>SUMIFS(I:I,C:C,C5173)</f>
        <v>57542997.559999913</v>
      </c>
      <c r="T5173" s="1" t="str">
        <f>INDEX(F:F,MATCH(ecommerce_10000[[#This Row],[TotalAmount]],I:I,0))</f>
        <v>Dubai</v>
      </c>
    </row>
    <row r="5174" spans="1:20" x14ac:dyDescent="0.3">
      <c r="A5174" s="1" t="s">
        <v>5218</v>
      </c>
      <c r="B5174" s="1" t="s">
        <v>49</v>
      </c>
      <c r="C5174" s="1" t="s">
        <v>14</v>
      </c>
      <c r="D5174" s="1" t="s">
        <v>50</v>
      </c>
      <c r="E5174" s="1" t="s">
        <v>16</v>
      </c>
      <c r="F5174" s="1" t="s">
        <v>28</v>
      </c>
      <c r="G5174">
        <v>18446.66</v>
      </c>
      <c r="H5174">
        <v>5</v>
      </c>
      <c r="I5174">
        <v>92233.3</v>
      </c>
      <c r="J5174">
        <v>4.9000000000000004</v>
      </c>
      <c r="K5174">
        <v>1210</v>
      </c>
      <c r="L5174" s="2">
        <v>45393</v>
      </c>
      <c r="O5174" t="str">
        <f>IF(ecommerce_10000[[#This Row],[Platform]]="Souq","sq",ecommerce_10000[[#This Row],[Platform]])</f>
        <v>sq</v>
      </c>
      <c r="P5174" t="str">
        <f>IF(E5174="Souq","sq",IF(E5174="Jumia","Jum",E5174))</f>
        <v>sq</v>
      </c>
      <c r="Q5174">
        <f>VLOOKUP(ecommerce_10000[[#This Row],[City]],F:I,4,FALSE)</f>
        <v>26648.76</v>
      </c>
      <c r="R5174" s="1">
        <f>SUMIF(C:C,ecommerce_10000[[#This Row],[Category]],I:I)</f>
        <v>92327183.770000085</v>
      </c>
      <c r="S5174" s="1">
        <f>SUMIFS(I:I,C:C,C5174)</f>
        <v>92327183.770000085</v>
      </c>
      <c r="T5174" s="1" t="str">
        <f>INDEX(F:F,MATCH(ecommerce_10000[[#This Row],[TotalAmount]],I:I,0))</f>
        <v>Casablanca</v>
      </c>
    </row>
    <row r="5175" spans="1:20" x14ac:dyDescent="0.3">
      <c r="A5175" s="1" t="s">
        <v>5219</v>
      </c>
      <c r="B5175" s="1" t="s">
        <v>49</v>
      </c>
      <c r="C5175" s="1" t="s">
        <v>14</v>
      </c>
      <c r="D5175" s="1" t="s">
        <v>50</v>
      </c>
      <c r="E5175" s="1" t="s">
        <v>47</v>
      </c>
      <c r="F5175" s="1" t="s">
        <v>40</v>
      </c>
      <c r="G5175">
        <v>18078.95</v>
      </c>
      <c r="H5175">
        <v>2</v>
      </c>
      <c r="I5175">
        <v>36157.9</v>
      </c>
      <c r="J5175">
        <v>1.26</v>
      </c>
      <c r="K5175">
        <v>4860</v>
      </c>
      <c r="L5175" s="2">
        <v>45604</v>
      </c>
      <c r="O5175" t="str">
        <f>IF(ecommerce_10000[[#This Row],[Platform]]="Souq","sq",ecommerce_10000[[#This Row],[Platform]])</f>
        <v>Amazon</v>
      </c>
      <c r="P5175" t="str">
        <f>IF(E5175="Souq","sq",IF(E5175="Jumia","Jum",E5175))</f>
        <v>Amazon</v>
      </c>
      <c r="Q5175">
        <f>VLOOKUP(ecommerce_10000[[#This Row],[City]],F:I,4,FALSE)</f>
        <v>99349.3</v>
      </c>
      <c r="R5175" s="1">
        <f>SUMIF(C:C,ecommerce_10000[[#This Row],[Category]],I:I)</f>
        <v>92327183.770000085</v>
      </c>
      <c r="S5175" s="1">
        <f>SUMIFS(I:I,C:C,C5175)</f>
        <v>92327183.770000085</v>
      </c>
      <c r="T5175" s="1" t="str">
        <f>INDEX(F:F,MATCH(ecommerce_10000[[#This Row],[TotalAmount]],I:I,0))</f>
        <v>Riyadh</v>
      </c>
    </row>
    <row r="5176" spans="1:20" x14ac:dyDescent="0.3">
      <c r="A5176" s="1" t="s">
        <v>5220</v>
      </c>
      <c r="B5176" s="1" t="s">
        <v>25</v>
      </c>
      <c r="C5176" s="1" t="s">
        <v>26</v>
      </c>
      <c r="D5176" s="1" t="s">
        <v>27</v>
      </c>
      <c r="E5176" s="1" t="s">
        <v>16</v>
      </c>
      <c r="F5176" s="1" t="s">
        <v>23</v>
      </c>
      <c r="G5176">
        <v>13047.5</v>
      </c>
      <c r="H5176">
        <v>1</v>
      </c>
      <c r="I5176">
        <v>13047.5</v>
      </c>
      <c r="J5176">
        <v>1.52</v>
      </c>
      <c r="K5176">
        <v>2968</v>
      </c>
      <c r="L5176" s="2">
        <v>45609</v>
      </c>
      <c r="O5176" t="str">
        <f>IF(ecommerce_10000[[#This Row],[Platform]]="Souq","sq",ecommerce_10000[[#This Row],[Platform]])</f>
        <v>sq</v>
      </c>
      <c r="P5176" t="str">
        <f>IF(E5176="Souq","sq",IF(E5176="Jumia","Jum",E5176))</f>
        <v>sq</v>
      </c>
      <c r="Q5176">
        <f>VLOOKUP(ecommerce_10000[[#This Row],[City]],F:I,4,FALSE)</f>
        <v>13290.4</v>
      </c>
      <c r="R5176" s="1">
        <f>SUMIF(C:C,ecommerce_10000[[#This Row],[Category]],I:I)</f>
        <v>29200970.130000021</v>
      </c>
      <c r="S5176" s="1">
        <f>SUMIFS(I:I,C:C,C5176)</f>
        <v>29200970.130000021</v>
      </c>
      <c r="T5176" s="1" t="str">
        <f>INDEX(F:F,MATCH(ecommerce_10000[[#This Row],[TotalAmount]],I:I,0))</f>
        <v>Alexandria</v>
      </c>
    </row>
    <row r="5177" spans="1:20" x14ac:dyDescent="0.3">
      <c r="A5177" s="1" t="s">
        <v>5221</v>
      </c>
      <c r="B5177" s="1" t="s">
        <v>13</v>
      </c>
      <c r="C5177" s="1" t="s">
        <v>14</v>
      </c>
      <c r="D5177" s="1" t="s">
        <v>15</v>
      </c>
      <c r="E5177" s="1" t="s">
        <v>22</v>
      </c>
      <c r="F5177" s="1" t="s">
        <v>23</v>
      </c>
      <c r="G5177">
        <v>477.4</v>
      </c>
      <c r="H5177">
        <v>3</v>
      </c>
      <c r="I5177">
        <v>1432.2</v>
      </c>
      <c r="J5177">
        <v>3.76</v>
      </c>
      <c r="K5177">
        <v>4115</v>
      </c>
      <c r="L5177" s="2">
        <v>45570</v>
      </c>
      <c r="O5177" t="str">
        <f>IF(ecommerce_10000[[#This Row],[Platform]]="Souq","sq",ecommerce_10000[[#This Row],[Platform]])</f>
        <v>Jumia</v>
      </c>
      <c r="P5177" t="str">
        <f>IF(E5177="Souq","sq",IF(E5177="Jumia","Jum",E5177))</f>
        <v>Jum</v>
      </c>
      <c r="Q5177">
        <f>VLOOKUP(ecommerce_10000[[#This Row],[City]],F:I,4,FALSE)</f>
        <v>13290.4</v>
      </c>
      <c r="R5177" s="1">
        <f>SUMIF(C:C,ecommerce_10000[[#This Row],[Category]],I:I)</f>
        <v>92327183.770000085</v>
      </c>
      <c r="S5177" s="1">
        <f>SUMIFS(I:I,C:C,C5177)</f>
        <v>92327183.770000085</v>
      </c>
      <c r="T5177" s="1" t="str">
        <f>INDEX(F:F,MATCH(ecommerce_10000[[#This Row],[TotalAmount]],I:I,0))</f>
        <v>Alexandria</v>
      </c>
    </row>
    <row r="5178" spans="1:20" x14ac:dyDescent="0.3">
      <c r="A5178" s="1" t="s">
        <v>5222</v>
      </c>
      <c r="B5178" s="1" t="s">
        <v>13</v>
      </c>
      <c r="C5178" s="1" t="s">
        <v>14</v>
      </c>
      <c r="D5178" s="1" t="s">
        <v>15</v>
      </c>
      <c r="E5178" s="1" t="s">
        <v>47</v>
      </c>
      <c r="F5178" s="1" t="s">
        <v>23</v>
      </c>
      <c r="G5178">
        <v>6662.39</v>
      </c>
      <c r="H5178">
        <v>5</v>
      </c>
      <c r="I5178">
        <v>33311.949999999997</v>
      </c>
      <c r="J5178">
        <v>2.27</v>
      </c>
      <c r="K5178">
        <v>2165</v>
      </c>
      <c r="L5178" s="2">
        <v>45617</v>
      </c>
      <c r="O5178" t="str">
        <f>IF(ecommerce_10000[[#This Row],[Platform]]="Souq","sq",ecommerce_10000[[#This Row],[Platform]])</f>
        <v>Amazon</v>
      </c>
      <c r="P5178" t="str">
        <f>IF(E5178="Souq","sq",IF(E5178="Jumia","Jum",E5178))</f>
        <v>Amazon</v>
      </c>
      <c r="Q5178">
        <f>VLOOKUP(ecommerce_10000[[#This Row],[City]],F:I,4,FALSE)</f>
        <v>13290.4</v>
      </c>
      <c r="R5178" s="1">
        <f>SUMIF(C:C,ecommerce_10000[[#This Row],[Category]],I:I)</f>
        <v>92327183.770000085</v>
      </c>
      <c r="S5178" s="1">
        <f>SUMIFS(I:I,C:C,C5178)</f>
        <v>92327183.770000085</v>
      </c>
      <c r="T5178" s="1" t="str">
        <f>INDEX(F:F,MATCH(ecommerce_10000[[#This Row],[TotalAmount]],I:I,0))</f>
        <v>Alexandria</v>
      </c>
    </row>
    <row r="5179" spans="1:20" x14ac:dyDescent="0.3">
      <c r="A5179" s="1" t="s">
        <v>5223</v>
      </c>
      <c r="B5179" s="1" t="s">
        <v>49</v>
      </c>
      <c r="C5179" s="1" t="s">
        <v>14</v>
      </c>
      <c r="D5179" s="1" t="s">
        <v>50</v>
      </c>
      <c r="E5179" s="1" t="s">
        <v>47</v>
      </c>
      <c r="F5179" s="1" t="s">
        <v>28</v>
      </c>
      <c r="G5179">
        <v>4251.4799999999996</v>
      </c>
      <c r="H5179">
        <v>1</v>
      </c>
      <c r="I5179">
        <v>4251.4799999999996</v>
      </c>
      <c r="J5179">
        <v>3.2</v>
      </c>
      <c r="K5179">
        <v>2577</v>
      </c>
      <c r="L5179" s="2">
        <v>45652</v>
      </c>
      <c r="O5179" t="str">
        <f>IF(ecommerce_10000[[#This Row],[Platform]]="Souq","sq",ecommerce_10000[[#This Row],[Platform]])</f>
        <v>Amazon</v>
      </c>
      <c r="P5179" t="str">
        <f>IF(E5179="Souq","sq",IF(E5179="Jumia","Jum",E5179))</f>
        <v>Amazon</v>
      </c>
      <c r="Q5179">
        <f>VLOOKUP(ecommerce_10000[[#This Row],[City]],F:I,4,FALSE)</f>
        <v>26648.76</v>
      </c>
      <c r="R5179" s="1">
        <f>SUMIF(C:C,ecommerce_10000[[#This Row],[Category]],I:I)</f>
        <v>92327183.770000085</v>
      </c>
      <c r="S5179" s="1">
        <f>SUMIFS(I:I,C:C,C5179)</f>
        <v>92327183.770000085</v>
      </c>
      <c r="T5179" s="1" t="str">
        <f>INDEX(F:F,MATCH(ecommerce_10000[[#This Row],[TotalAmount]],I:I,0))</f>
        <v>Casablanca</v>
      </c>
    </row>
    <row r="5180" spans="1:20" x14ac:dyDescent="0.3">
      <c r="A5180" s="1" t="s">
        <v>5224</v>
      </c>
      <c r="B5180" s="1" t="s">
        <v>25</v>
      </c>
      <c r="C5180" s="1" t="s">
        <v>26</v>
      </c>
      <c r="D5180" s="1" t="s">
        <v>27</v>
      </c>
      <c r="E5180" s="1" t="s">
        <v>16</v>
      </c>
      <c r="F5180" s="1" t="s">
        <v>40</v>
      </c>
      <c r="G5180">
        <v>16274.56</v>
      </c>
      <c r="H5180">
        <v>2</v>
      </c>
      <c r="I5180">
        <v>32549.119999999999</v>
      </c>
      <c r="J5180">
        <v>4.01</v>
      </c>
      <c r="K5180">
        <v>5000</v>
      </c>
      <c r="L5180" s="2">
        <v>45329</v>
      </c>
      <c r="O5180" t="str">
        <f>IF(ecommerce_10000[[#This Row],[Platform]]="Souq","sq",ecommerce_10000[[#This Row],[Platform]])</f>
        <v>sq</v>
      </c>
      <c r="P5180" t="str">
        <f>IF(E5180="Souq","sq",IF(E5180="Jumia","Jum",E5180))</f>
        <v>sq</v>
      </c>
      <c r="Q5180">
        <f>VLOOKUP(ecommerce_10000[[#This Row],[City]],F:I,4,FALSE)</f>
        <v>99349.3</v>
      </c>
      <c r="R5180" s="1">
        <f>SUMIF(C:C,ecommerce_10000[[#This Row],[Category]],I:I)</f>
        <v>29200970.130000021</v>
      </c>
      <c r="S5180" s="1">
        <f>SUMIFS(I:I,C:C,C5180)</f>
        <v>29200970.130000021</v>
      </c>
      <c r="T5180" s="1" t="str">
        <f>INDEX(F:F,MATCH(ecommerce_10000[[#This Row],[TotalAmount]],I:I,0))</f>
        <v>Riyadh</v>
      </c>
    </row>
    <row r="5181" spans="1:20" x14ac:dyDescent="0.3">
      <c r="A5181" s="1" t="s">
        <v>5225</v>
      </c>
      <c r="B5181" s="1" t="s">
        <v>35</v>
      </c>
      <c r="C5181" s="1" t="s">
        <v>14</v>
      </c>
      <c r="D5181" s="1" t="s">
        <v>36</v>
      </c>
      <c r="E5181" s="1" t="s">
        <v>22</v>
      </c>
      <c r="F5181" s="1" t="s">
        <v>33</v>
      </c>
      <c r="G5181">
        <v>711.31</v>
      </c>
      <c r="H5181">
        <v>3</v>
      </c>
      <c r="I5181">
        <v>2133.9299999999998</v>
      </c>
      <c r="J5181">
        <v>4.41</v>
      </c>
      <c r="K5181">
        <v>3160</v>
      </c>
      <c r="L5181" s="2">
        <v>45417</v>
      </c>
      <c r="O5181" t="str">
        <f>IF(ecommerce_10000[[#This Row],[Platform]]="Souq","sq",ecommerce_10000[[#This Row],[Platform]])</f>
        <v>Jumia</v>
      </c>
      <c r="P5181" t="str">
        <f>IF(E5181="Souq","sq",IF(E5181="Jumia","Jum",E5181))</f>
        <v>Jum</v>
      </c>
      <c r="Q5181">
        <f>VLOOKUP(ecommerce_10000[[#This Row],[City]],F:I,4,FALSE)</f>
        <v>3665.44</v>
      </c>
      <c r="R5181" s="1">
        <f>SUMIF(C:C,ecommerce_10000[[#This Row],[Category]],I:I)</f>
        <v>92327183.770000085</v>
      </c>
      <c r="S5181" s="1">
        <f>SUMIFS(I:I,C:C,C5181)</f>
        <v>92327183.770000085</v>
      </c>
      <c r="T5181" s="1" t="str">
        <f>INDEX(F:F,MATCH(ecommerce_10000[[#This Row],[TotalAmount]],I:I,0))</f>
        <v>Dubai</v>
      </c>
    </row>
    <row r="5182" spans="1:20" x14ac:dyDescent="0.3">
      <c r="A5182" s="1" t="s">
        <v>5226</v>
      </c>
      <c r="B5182" s="1" t="s">
        <v>35</v>
      </c>
      <c r="C5182" s="1" t="s">
        <v>14</v>
      </c>
      <c r="D5182" s="1" t="s">
        <v>36</v>
      </c>
      <c r="E5182" s="1" t="s">
        <v>22</v>
      </c>
      <c r="F5182" s="1" t="s">
        <v>23</v>
      </c>
      <c r="G5182">
        <v>10037.200000000001</v>
      </c>
      <c r="H5182">
        <v>2</v>
      </c>
      <c r="I5182">
        <v>20074.400000000001</v>
      </c>
      <c r="J5182">
        <v>4.87</v>
      </c>
      <c r="K5182">
        <v>409</v>
      </c>
      <c r="L5182" s="2">
        <v>45370</v>
      </c>
      <c r="O5182" t="str">
        <f>IF(ecommerce_10000[[#This Row],[Platform]]="Souq","sq",ecommerce_10000[[#This Row],[Platform]])</f>
        <v>Jumia</v>
      </c>
      <c r="P5182" t="str">
        <f>IF(E5182="Souq","sq",IF(E5182="Jumia","Jum",E5182))</f>
        <v>Jum</v>
      </c>
      <c r="Q5182">
        <f>VLOOKUP(ecommerce_10000[[#This Row],[City]],F:I,4,FALSE)</f>
        <v>13290.4</v>
      </c>
      <c r="R5182" s="1">
        <f>SUMIF(C:C,ecommerce_10000[[#This Row],[Category]],I:I)</f>
        <v>92327183.770000085</v>
      </c>
      <c r="S5182" s="1">
        <f>SUMIFS(I:I,C:C,C5182)</f>
        <v>92327183.770000085</v>
      </c>
      <c r="T5182" s="1" t="str">
        <f>INDEX(F:F,MATCH(ecommerce_10000[[#This Row],[TotalAmount]],I:I,0))</f>
        <v>Alexandria</v>
      </c>
    </row>
    <row r="5183" spans="1:20" x14ac:dyDescent="0.3">
      <c r="A5183" s="1" t="s">
        <v>5227</v>
      </c>
      <c r="B5183" s="1" t="s">
        <v>53</v>
      </c>
      <c r="C5183" s="1" t="s">
        <v>31</v>
      </c>
      <c r="D5183" s="1" t="s">
        <v>54</v>
      </c>
      <c r="E5183" s="1" t="s">
        <v>22</v>
      </c>
      <c r="F5183" s="1" t="s">
        <v>62</v>
      </c>
      <c r="G5183">
        <v>9626.98</v>
      </c>
      <c r="H5183">
        <v>4</v>
      </c>
      <c r="I5183">
        <v>38507.919999999998</v>
      </c>
      <c r="J5183">
        <v>3.9</v>
      </c>
      <c r="K5183">
        <v>1877</v>
      </c>
      <c r="L5183" s="2">
        <v>45591</v>
      </c>
      <c r="O5183" t="str">
        <f>IF(ecommerce_10000[[#This Row],[Platform]]="Souq","sq",ecommerce_10000[[#This Row],[Platform]])</f>
        <v>Jumia</v>
      </c>
      <c r="P5183" t="str">
        <f>IF(E5183="Souq","sq",IF(E5183="Jumia","Jum",E5183))</f>
        <v>Jum</v>
      </c>
      <c r="Q5183">
        <f>VLOOKUP(ecommerce_10000[[#This Row],[City]],F:I,4,FALSE)</f>
        <v>27872.98</v>
      </c>
      <c r="R5183" s="1">
        <f>SUMIF(C:C,ecommerce_10000[[#This Row],[Category]],I:I)</f>
        <v>57542997.559999913</v>
      </c>
      <c r="S5183" s="1">
        <f>SUMIFS(I:I,C:C,C5183)</f>
        <v>57542997.559999913</v>
      </c>
      <c r="T5183" s="1" t="str">
        <f>INDEX(F:F,MATCH(ecommerce_10000[[#This Row],[TotalAmount]],I:I,0))</f>
        <v>Giza</v>
      </c>
    </row>
    <row r="5184" spans="1:20" x14ac:dyDescent="0.3">
      <c r="A5184" s="1" t="s">
        <v>5228</v>
      </c>
      <c r="B5184" s="1" t="s">
        <v>19</v>
      </c>
      <c r="C5184" s="1" t="s">
        <v>20</v>
      </c>
      <c r="D5184" s="1" t="s">
        <v>21</v>
      </c>
      <c r="E5184" s="1" t="s">
        <v>47</v>
      </c>
      <c r="F5184" s="1" t="s">
        <v>33</v>
      </c>
      <c r="G5184">
        <v>6236.03</v>
      </c>
      <c r="H5184">
        <v>1</v>
      </c>
      <c r="I5184">
        <v>6236.03</v>
      </c>
      <c r="J5184">
        <v>3.37</v>
      </c>
      <c r="K5184">
        <v>2145</v>
      </c>
      <c r="L5184" s="2">
        <v>45546</v>
      </c>
      <c r="O5184" t="str">
        <f>IF(ecommerce_10000[[#This Row],[Platform]]="Souq","sq",ecommerce_10000[[#This Row],[Platform]])</f>
        <v>Amazon</v>
      </c>
      <c r="P5184" t="str">
        <f>IF(E5184="Souq","sq",IF(E5184="Jumia","Jum",E5184))</f>
        <v>Amazon</v>
      </c>
      <c r="Q5184">
        <f>VLOOKUP(ecommerce_10000[[#This Row],[City]],F:I,4,FALSE)</f>
        <v>3665.44</v>
      </c>
      <c r="R5184" s="1">
        <f>SUMIF(C:C,ecommerce_10000[[#This Row],[Category]],I:I)</f>
        <v>91504159.730000004</v>
      </c>
      <c r="S5184" s="1">
        <f>SUMIFS(I:I,C:C,C5184)</f>
        <v>91504159.730000004</v>
      </c>
      <c r="T5184" s="1" t="str">
        <f>INDEX(F:F,MATCH(ecommerce_10000[[#This Row],[TotalAmount]],I:I,0))</f>
        <v>Dubai</v>
      </c>
    </row>
    <row r="5185" spans="1:20" x14ac:dyDescent="0.3">
      <c r="A5185" s="1" t="s">
        <v>5229</v>
      </c>
      <c r="B5185" s="1" t="s">
        <v>25</v>
      </c>
      <c r="C5185" s="1" t="s">
        <v>26</v>
      </c>
      <c r="D5185" s="1" t="s">
        <v>27</v>
      </c>
      <c r="E5185" s="1" t="s">
        <v>47</v>
      </c>
      <c r="F5185" s="1" t="s">
        <v>33</v>
      </c>
      <c r="G5185">
        <v>18838.939999999999</v>
      </c>
      <c r="H5185">
        <v>4</v>
      </c>
      <c r="I5185">
        <v>75355.759999999995</v>
      </c>
      <c r="J5185">
        <v>4.88</v>
      </c>
      <c r="K5185">
        <v>1782</v>
      </c>
      <c r="L5185" s="2">
        <v>45548</v>
      </c>
      <c r="O5185" t="str">
        <f>IF(ecommerce_10000[[#This Row],[Platform]]="Souq","sq",ecommerce_10000[[#This Row],[Platform]])</f>
        <v>Amazon</v>
      </c>
      <c r="P5185" t="str">
        <f>IF(E5185="Souq","sq",IF(E5185="Jumia","Jum",E5185))</f>
        <v>Amazon</v>
      </c>
      <c r="Q5185">
        <f>VLOOKUP(ecommerce_10000[[#This Row],[City]],F:I,4,FALSE)</f>
        <v>3665.44</v>
      </c>
      <c r="R5185" s="1">
        <f>SUMIF(C:C,ecommerce_10000[[#This Row],[Category]],I:I)</f>
        <v>29200970.130000021</v>
      </c>
      <c r="S5185" s="1">
        <f>SUMIFS(I:I,C:C,C5185)</f>
        <v>29200970.130000021</v>
      </c>
      <c r="T5185" s="1" t="str">
        <f>INDEX(F:F,MATCH(ecommerce_10000[[#This Row],[TotalAmount]],I:I,0))</f>
        <v>Dubai</v>
      </c>
    </row>
    <row r="5186" spans="1:20" x14ac:dyDescent="0.3">
      <c r="A5186" s="1" t="s">
        <v>5230</v>
      </c>
      <c r="B5186" s="1" t="s">
        <v>25</v>
      </c>
      <c r="C5186" s="1" t="s">
        <v>26</v>
      </c>
      <c r="D5186" s="1" t="s">
        <v>27</v>
      </c>
      <c r="E5186" s="1" t="s">
        <v>16</v>
      </c>
      <c r="F5186" s="1" t="s">
        <v>62</v>
      </c>
      <c r="G5186">
        <v>8925.0499999999993</v>
      </c>
      <c r="H5186">
        <v>4</v>
      </c>
      <c r="I5186">
        <v>35700.199999999997</v>
      </c>
      <c r="J5186">
        <v>1.45</v>
      </c>
      <c r="K5186">
        <v>4603</v>
      </c>
      <c r="L5186" s="2">
        <v>45433</v>
      </c>
      <c r="O5186" t="str">
        <f>IF(ecommerce_10000[[#This Row],[Platform]]="Souq","sq",ecommerce_10000[[#This Row],[Platform]])</f>
        <v>sq</v>
      </c>
      <c r="P5186" t="str">
        <f>IF(E5186="Souq","sq",IF(E5186="Jumia","Jum",E5186))</f>
        <v>sq</v>
      </c>
      <c r="Q5186">
        <f>VLOOKUP(ecommerce_10000[[#This Row],[City]],F:I,4,FALSE)</f>
        <v>27872.98</v>
      </c>
      <c r="R5186" s="1">
        <f>SUMIF(C:C,ecommerce_10000[[#This Row],[Category]],I:I)</f>
        <v>29200970.130000021</v>
      </c>
      <c r="S5186" s="1">
        <f>SUMIFS(I:I,C:C,C5186)</f>
        <v>29200970.130000021</v>
      </c>
      <c r="T5186" s="1" t="str">
        <f>INDEX(F:F,MATCH(ecommerce_10000[[#This Row],[TotalAmount]],I:I,0))</f>
        <v>Giza</v>
      </c>
    </row>
    <row r="5187" spans="1:20" x14ac:dyDescent="0.3">
      <c r="A5187" s="1" t="s">
        <v>5231</v>
      </c>
      <c r="B5187" s="1" t="s">
        <v>65</v>
      </c>
      <c r="C5187" s="1" t="s">
        <v>20</v>
      </c>
      <c r="D5187" s="1" t="s">
        <v>66</v>
      </c>
      <c r="E5187" s="1" t="s">
        <v>16</v>
      </c>
      <c r="F5187" s="1" t="s">
        <v>33</v>
      </c>
      <c r="G5187">
        <v>5307.85</v>
      </c>
      <c r="H5187">
        <v>1</v>
      </c>
      <c r="I5187">
        <v>5307.85</v>
      </c>
      <c r="J5187">
        <v>4.13</v>
      </c>
      <c r="K5187">
        <v>485</v>
      </c>
      <c r="L5187" s="2">
        <v>45408</v>
      </c>
      <c r="O5187" t="str">
        <f>IF(ecommerce_10000[[#This Row],[Platform]]="Souq","sq",ecommerce_10000[[#This Row],[Platform]])</f>
        <v>sq</v>
      </c>
      <c r="P5187" t="str">
        <f>IF(E5187="Souq","sq",IF(E5187="Jumia","Jum",E5187))</f>
        <v>sq</v>
      </c>
      <c r="Q5187">
        <f>VLOOKUP(ecommerce_10000[[#This Row],[City]],F:I,4,FALSE)</f>
        <v>3665.44</v>
      </c>
      <c r="R5187" s="1">
        <f>SUMIF(C:C,ecommerce_10000[[#This Row],[Category]],I:I)</f>
        <v>91504159.730000004</v>
      </c>
      <c r="S5187" s="1">
        <f>SUMIFS(I:I,C:C,C5187)</f>
        <v>91504159.730000004</v>
      </c>
      <c r="T5187" s="1" t="str">
        <f>INDEX(F:F,MATCH(ecommerce_10000[[#This Row],[TotalAmount]],I:I,0))</f>
        <v>Dubai</v>
      </c>
    </row>
    <row r="5188" spans="1:20" x14ac:dyDescent="0.3">
      <c r="A5188" s="1" t="s">
        <v>5232</v>
      </c>
      <c r="B5188" s="1" t="s">
        <v>35</v>
      </c>
      <c r="C5188" s="1" t="s">
        <v>14</v>
      </c>
      <c r="D5188" s="1" t="s">
        <v>36</v>
      </c>
      <c r="E5188" s="1" t="s">
        <v>22</v>
      </c>
      <c r="F5188" s="1" t="s">
        <v>28</v>
      </c>
      <c r="G5188">
        <v>5731.85</v>
      </c>
      <c r="H5188">
        <v>4</v>
      </c>
      <c r="I5188">
        <v>22927.4</v>
      </c>
      <c r="J5188">
        <v>4.1399999999999997</v>
      </c>
      <c r="K5188">
        <v>2510</v>
      </c>
      <c r="L5188" s="2">
        <v>45560</v>
      </c>
      <c r="O5188" t="str">
        <f>IF(ecommerce_10000[[#This Row],[Platform]]="Souq","sq",ecommerce_10000[[#This Row],[Platform]])</f>
        <v>Jumia</v>
      </c>
      <c r="P5188" t="str">
        <f>IF(E5188="Souq","sq",IF(E5188="Jumia","Jum",E5188))</f>
        <v>Jum</v>
      </c>
      <c r="Q5188">
        <f>VLOOKUP(ecommerce_10000[[#This Row],[City]],F:I,4,FALSE)</f>
        <v>26648.76</v>
      </c>
      <c r="R5188" s="1">
        <f>SUMIF(C:C,ecommerce_10000[[#This Row],[Category]],I:I)</f>
        <v>92327183.770000085</v>
      </c>
      <c r="S5188" s="1">
        <f>SUMIFS(I:I,C:C,C5188)</f>
        <v>92327183.770000085</v>
      </c>
      <c r="T5188" s="1" t="str">
        <f>INDEX(F:F,MATCH(ecommerce_10000[[#This Row],[TotalAmount]],I:I,0))</f>
        <v>Casablanca</v>
      </c>
    </row>
    <row r="5189" spans="1:20" x14ac:dyDescent="0.3">
      <c r="A5189" s="1" t="s">
        <v>5233</v>
      </c>
      <c r="B5189" s="1" t="s">
        <v>19</v>
      </c>
      <c r="C5189" s="1" t="s">
        <v>20</v>
      </c>
      <c r="D5189" s="1" t="s">
        <v>21</v>
      </c>
      <c r="E5189" s="1" t="s">
        <v>16</v>
      </c>
      <c r="F5189" s="1" t="s">
        <v>23</v>
      </c>
      <c r="G5189">
        <v>4684.1099999999997</v>
      </c>
      <c r="H5189">
        <v>4</v>
      </c>
      <c r="I5189">
        <v>18736.439999999999</v>
      </c>
      <c r="J5189">
        <v>3.34</v>
      </c>
      <c r="K5189">
        <v>3299</v>
      </c>
      <c r="L5189" s="2">
        <v>45626</v>
      </c>
      <c r="O5189" t="str">
        <f>IF(ecommerce_10000[[#This Row],[Platform]]="Souq","sq",ecommerce_10000[[#This Row],[Platform]])</f>
        <v>sq</v>
      </c>
      <c r="P5189" t="str">
        <f>IF(E5189="Souq","sq",IF(E5189="Jumia","Jum",E5189))</f>
        <v>sq</v>
      </c>
      <c r="Q5189">
        <f>VLOOKUP(ecommerce_10000[[#This Row],[City]],F:I,4,FALSE)</f>
        <v>13290.4</v>
      </c>
      <c r="R5189" s="1">
        <f>SUMIF(C:C,ecommerce_10000[[#This Row],[Category]],I:I)</f>
        <v>91504159.730000004</v>
      </c>
      <c r="S5189" s="1">
        <f>SUMIFS(I:I,C:C,C5189)</f>
        <v>91504159.730000004</v>
      </c>
      <c r="T5189" s="1" t="str">
        <f>INDEX(F:F,MATCH(ecommerce_10000[[#This Row],[TotalAmount]],I:I,0))</f>
        <v>Alexandria</v>
      </c>
    </row>
    <row r="5190" spans="1:20" x14ac:dyDescent="0.3">
      <c r="A5190" s="1" t="s">
        <v>5234</v>
      </c>
      <c r="B5190" s="1" t="s">
        <v>38</v>
      </c>
      <c r="C5190" s="1" t="s">
        <v>20</v>
      </c>
      <c r="D5190" s="1" t="s">
        <v>39</v>
      </c>
      <c r="E5190" s="1" t="s">
        <v>16</v>
      </c>
      <c r="F5190" s="1" t="s">
        <v>28</v>
      </c>
      <c r="G5190">
        <v>18562.150000000001</v>
      </c>
      <c r="H5190">
        <v>3</v>
      </c>
      <c r="I5190">
        <v>55686.45</v>
      </c>
      <c r="J5190">
        <v>2.82</v>
      </c>
      <c r="K5190">
        <v>3415</v>
      </c>
      <c r="L5190" s="2">
        <v>45294</v>
      </c>
      <c r="O5190" t="str">
        <f>IF(ecommerce_10000[[#This Row],[Platform]]="Souq","sq",ecommerce_10000[[#This Row],[Platform]])</f>
        <v>sq</v>
      </c>
      <c r="P5190" t="str">
        <f>IF(E5190="Souq","sq",IF(E5190="Jumia","Jum",E5190))</f>
        <v>sq</v>
      </c>
      <c r="Q5190">
        <f>VLOOKUP(ecommerce_10000[[#This Row],[City]],F:I,4,FALSE)</f>
        <v>26648.76</v>
      </c>
      <c r="R5190" s="1">
        <f>SUMIF(C:C,ecommerce_10000[[#This Row],[Category]],I:I)</f>
        <v>91504159.730000004</v>
      </c>
      <c r="S5190" s="1">
        <f>SUMIFS(I:I,C:C,C5190)</f>
        <v>91504159.730000004</v>
      </c>
      <c r="T5190" s="1" t="str">
        <f>INDEX(F:F,MATCH(ecommerce_10000[[#This Row],[TotalAmount]],I:I,0))</f>
        <v>Casablanca</v>
      </c>
    </row>
    <row r="5191" spans="1:20" x14ac:dyDescent="0.3">
      <c r="A5191" s="1" t="s">
        <v>5235</v>
      </c>
      <c r="B5191" s="1" t="s">
        <v>49</v>
      </c>
      <c r="C5191" s="1" t="s">
        <v>14</v>
      </c>
      <c r="D5191" s="1" t="s">
        <v>50</v>
      </c>
      <c r="E5191" s="1" t="s">
        <v>16</v>
      </c>
      <c r="F5191" s="1" t="s">
        <v>17</v>
      </c>
      <c r="G5191">
        <v>18171.27</v>
      </c>
      <c r="H5191">
        <v>5</v>
      </c>
      <c r="I5191">
        <v>90856.35</v>
      </c>
      <c r="J5191">
        <v>4.18</v>
      </c>
      <c r="K5191">
        <v>2648</v>
      </c>
      <c r="L5191" s="2">
        <v>45343</v>
      </c>
      <c r="O5191" t="str">
        <f>IF(ecommerce_10000[[#This Row],[Platform]]="Souq","sq",ecommerce_10000[[#This Row],[Platform]])</f>
        <v>sq</v>
      </c>
      <c r="P5191" t="str">
        <f>IF(E5191="Souq","sq",IF(E5191="Jumia","Jum",E5191))</f>
        <v>sq</v>
      </c>
      <c r="Q5191">
        <f>VLOOKUP(ecommerce_10000[[#This Row],[City]],F:I,4,FALSE)</f>
        <v>16284.02</v>
      </c>
      <c r="R5191" s="1">
        <f>SUMIF(C:C,ecommerce_10000[[#This Row],[Category]],I:I)</f>
        <v>92327183.770000085</v>
      </c>
      <c r="S5191" s="1">
        <f>SUMIFS(I:I,C:C,C5191)</f>
        <v>92327183.770000085</v>
      </c>
      <c r="T5191" s="1" t="str">
        <f>INDEX(F:F,MATCH(ecommerce_10000[[#This Row],[TotalAmount]],I:I,0))</f>
        <v>Cairo</v>
      </c>
    </row>
    <row r="5192" spans="1:20" x14ac:dyDescent="0.3">
      <c r="A5192" s="1" t="s">
        <v>5236</v>
      </c>
      <c r="B5192" s="1" t="s">
        <v>19</v>
      </c>
      <c r="C5192" s="1" t="s">
        <v>20</v>
      </c>
      <c r="D5192" s="1" t="s">
        <v>21</v>
      </c>
      <c r="E5192" s="1" t="s">
        <v>16</v>
      </c>
      <c r="F5192" s="1" t="s">
        <v>28</v>
      </c>
      <c r="G5192">
        <v>2200.67</v>
      </c>
      <c r="H5192">
        <v>3</v>
      </c>
      <c r="I5192">
        <v>6602.01</v>
      </c>
      <c r="J5192">
        <v>3.17</v>
      </c>
      <c r="K5192">
        <v>1708</v>
      </c>
      <c r="L5192" s="2">
        <v>45329</v>
      </c>
      <c r="O5192" t="str">
        <f>IF(ecommerce_10000[[#This Row],[Platform]]="Souq","sq",ecommerce_10000[[#This Row],[Platform]])</f>
        <v>sq</v>
      </c>
      <c r="P5192" t="str">
        <f>IF(E5192="Souq","sq",IF(E5192="Jumia","Jum",E5192))</f>
        <v>sq</v>
      </c>
      <c r="Q5192">
        <f>VLOOKUP(ecommerce_10000[[#This Row],[City]],F:I,4,FALSE)</f>
        <v>26648.76</v>
      </c>
      <c r="R5192" s="1">
        <f>SUMIF(C:C,ecommerce_10000[[#This Row],[Category]],I:I)</f>
        <v>91504159.730000004</v>
      </c>
      <c r="S5192" s="1">
        <f>SUMIFS(I:I,C:C,C5192)</f>
        <v>91504159.730000004</v>
      </c>
      <c r="T5192" s="1" t="str">
        <f>INDEX(F:F,MATCH(ecommerce_10000[[#This Row],[TotalAmount]],I:I,0))</f>
        <v>Casablanca</v>
      </c>
    </row>
    <row r="5193" spans="1:20" x14ac:dyDescent="0.3">
      <c r="A5193" s="1" t="s">
        <v>5237</v>
      </c>
      <c r="B5193" s="1" t="s">
        <v>53</v>
      </c>
      <c r="C5193" s="1" t="s">
        <v>31</v>
      </c>
      <c r="D5193" s="1" t="s">
        <v>54</v>
      </c>
      <c r="E5193" s="1" t="s">
        <v>47</v>
      </c>
      <c r="F5193" s="1" t="s">
        <v>33</v>
      </c>
      <c r="G5193">
        <v>4827.7700000000004</v>
      </c>
      <c r="H5193">
        <v>5</v>
      </c>
      <c r="I5193">
        <v>24138.85</v>
      </c>
      <c r="J5193">
        <v>1</v>
      </c>
      <c r="K5193">
        <v>54</v>
      </c>
      <c r="L5193" s="2">
        <v>45582</v>
      </c>
      <c r="O5193" t="str">
        <f>IF(ecommerce_10000[[#This Row],[Platform]]="Souq","sq",ecommerce_10000[[#This Row],[Platform]])</f>
        <v>Amazon</v>
      </c>
      <c r="P5193" t="str">
        <f>IF(E5193="Souq","sq",IF(E5193="Jumia","Jum",E5193))</f>
        <v>Amazon</v>
      </c>
      <c r="Q5193">
        <f>VLOOKUP(ecommerce_10000[[#This Row],[City]],F:I,4,FALSE)</f>
        <v>3665.44</v>
      </c>
      <c r="R5193" s="1">
        <f>SUMIF(C:C,ecommerce_10000[[#This Row],[Category]],I:I)</f>
        <v>57542997.559999913</v>
      </c>
      <c r="S5193" s="1">
        <f>SUMIFS(I:I,C:C,C5193)</f>
        <v>57542997.559999913</v>
      </c>
      <c r="T5193" s="1" t="str">
        <f>INDEX(F:F,MATCH(ecommerce_10000[[#This Row],[TotalAmount]],I:I,0))</f>
        <v>Dubai</v>
      </c>
    </row>
    <row r="5194" spans="1:20" x14ac:dyDescent="0.3">
      <c r="A5194" s="1" t="s">
        <v>5238</v>
      </c>
      <c r="B5194" s="1" t="s">
        <v>53</v>
      </c>
      <c r="C5194" s="1" t="s">
        <v>31</v>
      </c>
      <c r="D5194" s="1" t="s">
        <v>54</v>
      </c>
      <c r="E5194" s="1" t="s">
        <v>22</v>
      </c>
      <c r="F5194" s="1" t="s">
        <v>33</v>
      </c>
      <c r="G5194">
        <v>13710.87</v>
      </c>
      <c r="H5194">
        <v>3</v>
      </c>
      <c r="I5194">
        <v>41132.61</v>
      </c>
      <c r="J5194">
        <v>4.66</v>
      </c>
      <c r="K5194">
        <v>3117</v>
      </c>
      <c r="L5194" s="2">
        <v>45529</v>
      </c>
      <c r="O5194" t="str">
        <f>IF(ecommerce_10000[[#This Row],[Platform]]="Souq","sq",ecommerce_10000[[#This Row],[Platform]])</f>
        <v>Jumia</v>
      </c>
      <c r="P5194" t="str">
        <f>IF(E5194="Souq","sq",IF(E5194="Jumia","Jum",E5194))</f>
        <v>Jum</v>
      </c>
      <c r="Q5194">
        <f>VLOOKUP(ecommerce_10000[[#This Row],[City]],F:I,4,FALSE)</f>
        <v>3665.44</v>
      </c>
      <c r="R5194" s="1">
        <f>SUMIF(C:C,ecommerce_10000[[#This Row],[Category]],I:I)</f>
        <v>57542997.559999913</v>
      </c>
      <c r="S5194" s="1">
        <f>SUMIFS(I:I,C:C,C5194)</f>
        <v>57542997.559999913</v>
      </c>
      <c r="T5194" s="1" t="str">
        <f>INDEX(F:F,MATCH(ecommerce_10000[[#This Row],[TotalAmount]],I:I,0))</f>
        <v>Dubai</v>
      </c>
    </row>
    <row r="5195" spans="1:20" x14ac:dyDescent="0.3">
      <c r="A5195" s="1" t="s">
        <v>5239</v>
      </c>
      <c r="B5195" s="1" t="s">
        <v>53</v>
      </c>
      <c r="C5195" s="1" t="s">
        <v>31</v>
      </c>
      <c r="D5195" s="1" t="s">
        <v>54</v>
      </c>
      <c r="E5195" s="1" t="s">
        <v>16</v>
      </c>
      <c r="F5195" s="1" t="s">
        <v>23</v>
      </c>
      <c r="G5195">
        <v>11048.97</v>
      </c>
      <c r="H5195">
        <v>1</v>
      </c>
      <c r="I5195">
        <v>11048.97</v>
      </c>
      <c r="J5195">
        <v>3.28</v>
      </c>
      <c r="K5195">
        <v>124</v>
      </c>
      <c r="L5195" s="2">
        <v>45428</v>
      </c>
      <c r="O5195" t="str">
        <f>IF(ecommerce_10000[[#This Row],[Platform]]="Souq","sq",ecommerce_10000[[#This Row],[Platform]])</f>
        <v>sq</v>
      </c>
      <c r="P5195" t="str">
        <f>IF(E5195="Souq","sq",IF(E5195="Jumia","Jum",E5195))</f>
        <v>sq</v>
      </c>
      <c r="Q5195">
        <f>VLOOKUP(ecommerce_10000[[#This Row],[City]],F:I,4,FALSE)</f>
        <v>13290.4</v>
      </c>
      <c r="R5195" s="1">
        <f>SUMIF(C:C,ecommerce_10000[[#This Row],[Category]],I:I)</f>
        <v>57542997.559999913</v>
      </c>
      <c r="S5195" s="1">
        <f>SUMIFS(I:I,C:C,C5195)</f>
        <v>57542997.559999913</v>
      </c>
      <c r="T5195" s="1" t="str">
        <f>INDEX(F:F,MATCH(ecommerce_10000[[#This Row],[TotalAmount]],I:I,0))</f>
        <v>Alexandria</v>
      </c>
    </row>
    <row r="5196" spans="1:20" x14ac:dyDescent="0.3">
      <c r="A5196" s="1" t="s">
        <v>5240</v>
      </c>
      <c r="B5196" s="1" t="s">
        <v>13</v>
      </c>
      <c r="C5196" s="1" t="s">
        <v>14</v>
      </c>
      <c r="D5196" s="1" t="s">
        <v>15</v>
      </c>
      <c r="E5196" s="1" t="s">
        <v>47</v>
      </c>
      <c r="F5196" s="1" t="s">
        <v>23</v>
      </c>
      <c r="G5196">
        <v>10774.3</v>
      </c>
      <c r="H5196">
        <v>2</v>
      </c>
      <c r="I5196">
        <v>21548.6</v>
      </c>
      <c r="J5196">
        <v>3.41</v>
      </c>
      <c r="K5196">
        <v>4389</v>
      </c>
      <c r="L5196" s="2">
        <v>45644</v>
      </c>
      <c r="O5196" t="str">
        <f>IF(ecommerce_10000[[#This Row],[Platform]]="Souq","sq",ecommerce_10000[[#This Row],[Platform]])</f>
        <v>Amazon</v>
      </c>
      <c r="P5196" t="str">
        <f>IF(E5196="Souq","sq",IF(E5196="Jumia","Jum",E5196))</f>
        <v>Amazon</v>
      </c>
      <c r="Q5196">
        <f>VLOOKUP(ecommerce_10000[[#This Row],[City]],F:I,4,FALSE)</f>
        <v>13290.4</v>
      </c>
      <c r="R5196" s="1">
        <f>SUMIF(C:C,ecommerce_10000[[#This Row],[Category]],I:I)</f>
        <v>92327183.770000085</v>
      </c>
      <c r="S5196" s="1">
        <f>SUMIFS(I:I,C:C,C5196)</f>
        <v>92327183.770000085</v>
      </c>
      <c r="T5196" s="1" t="str">
        <f>INDEX(F:F,MATCH(ecommerce_10000[[#This Row],[TotalAmount]],I:I,0))</f>
        <v>Alexandria</v>
      </c>
    </row>
    <row r="5197" spans="1:20" x14ac:dyDescent="0.3">
      <c r="A5197" s="1" t="s">
        <v>5241</v>
      </c>
      <c r="B5197" s="1" t="s">
        <v>49</v>
      </c>
      <c r="C5197" s="1" t="s">
        <v>14</v>
      </c>
      <c r="D5197" s="1" t="s">
        <v>50</v>
      </c>
      <c r="E5197" s="1" t="s">
        <v>47</v>
      </c>
      <c r="F5197" s="1" t="s">
        <v>40</v>
      </c>
      <c r="G5197">
        <v>4017.66</v>
      </c>
      <c r="H5197">
        <v>2</v>
      </c>
      <c r="I5197">
        <v>8035.32</v>
      </c>
      <c r="J5197">
        <v>1.75</v>
      </c>
      <c r="K5197">
        <v>472</v>
      </c>
      <c r="L5197" s="2">
        <v>45460</v>
      </c>
      <c r="O5197" t="str">
        <f>IF(ecommerce_10000[[#This Row],[Platform]]="Souq","sq",ecommerce_10000[[#This Row],[Platform]])</f>
        <v>Amazon</v>
      </c>
      <c r="P5197" t="str">
        <f>IF(E5197="Souq","sq",IF(E5197="Jumia","Jum",E5197))</f>
        <v>Amazon</v>
      </c>
      <c r="Q5197">
        <f>VLOOKUP(ecommerce_10000[[#This Row],[City]],F:I,4,FALSE)</f>
        <v>99349.3</v>
      </c>
      <c r="R5197" s="1">
        <f>SUMIF(C:C,ecommerce_10000[[#This Row],[Category]],I:I)</f>
        <v>92327183.770000085</v>
      </c>
      <c r="S5197" s="1">
        <f>SUMIFS(I:I,C:C,C5197)</f>
        <v>92327183.770000085</v>
      </c>
      <c r="T5197" s="1" t="str">
        <f>INDEX(F:F,MATCH(ecommerce_10000[[#This Row],[TotalAmount]],I:I,0))</f>
        <v>Riyadh</v>
      </c>
    </row>
    <row r="5198" spans="1:20" x14ac:dyDescent="0.3">
      <c r="A5198" s="1" t="s">
        <v>5242</v>
      </c>
      <c r="B5198" s="1" t="s">
        <v>53</v>
      </c>
      <c r="C5198" s="1" t="s">
        <v>31</v>
      </c>
      <c r="D5198" s="1" t="s">
        <v>54</v>
      </c>
      <c r="E5198" s="1" t="s">
        <v>22</v>
      </c>
      <c r="F5198" s="1" t="s">
        <v>23</v>
      </c>
      <c r="G5198">
        <v>12937.63</v>
      </c>
      <c r="H5198">
        <v>3</v>
      </c>
      <c r="I5198">
        <v>38812.89</v>
      </c>
      <c r="J5198">
        <v>3.08</v>
      </c>
      <c r="K5198">
        <v>474</v>
      </c>
      <c r="L5198" s="2">
        <v>45515</v>
      </c>
      <c r="O5198" t="str">
        <f>IF(ecommerce_10000[[#This Row],[Platform]]="Souq","sq",ecommerce_10000[[#This Row],[Platform]])</f>
        <v>Jumia</v>
      </c>
      <c r="P5198" t="str">
        <f>IF(E5198="Souq","sq",IF(E5198="Jumia","Jum",E5198))</f>
        <v>Jum</v>
      </c>
      <c r="Q5198">
        <f>VLOOKUP(ecommerce_10000[[#This Row],[City]],F:I,4,FALSE)</f>
        <v>13290.4</v>
      </c>
      <c r="R5198" s="1">
        <f>SUMIF(C:C,ecommerce_10000[[#This Row],[Category]],I:I)</f>
        <v>57542997.559999913</v>
      </c>
      <c r="S5198" s="1">
        <f>SUMIFS(I:I,C:C,C5198)</f>
        <v>57542997.559999913</v>
      </c>
      <c r="T5198" s="1" t="str">
        <f>INDEX(F:F,MATCH(ecommerce_10000[[#This Row],[TotalAmount]],I:I,0))</f>
        <v>Alexandria</v>
      </c>
    </row>
    <row r="5199" spans="1:20" x14ac:dyDescent="0.3">
      <c r="A5199" s="1" t="s">
        <v>5243</v>
      </c>
      <c r="B5199" s="1" t="s">
        <v>19</v>
      </c>
      <c r="C5199" s="1" t="s">
        <v>20</v>
      </c>
      <c r="D5199" s="1" t="s">
        <v>21</v>
      </c>
      <c r="E5199" s="1" t="s">
        <v>22</v>
      </c>
      <c r="F5199" s="1" t="s">
        <v>62</v>
      </c>
      <c r="G5199">
        <v>13774.86</v>
      </c>
      <c r="H5199">
        <v>5</v>
      </c>
      <c r="I5199">
        <v>68874.3</v>
      </c>
      <c r="J5199">
        <v>4.12</v>
      </c>
      <c r="K5199">
        <v>1050</v>
      </c>
      <c r="L5199" s="2">
        <v>45584</v>
      </c>
      <c r="O5199" t="str">
        <f>IF(ecommerce_10000[[#This Row],[Platform]]="Souq","sq",ecommerce_10000[[#This Row],[Platform]])</f>
        <v>Jumia</v>
      </c>
      <c r="P5199" t="str">
        <f>IF(E5199="Souq","sq",IF(E5199="Jumia","Jum",E5199))</f>
        <v>Jum</v>
      </c>
      <c r="Q5199">
        <f>VLOOKUP(ecommerce_10000[[#This Row],[City]],F:I,4,FALSE)</f>
        <v>27872.98</v>
      </c>
      <c r="R5199" s="1">
        <f>SUMIF(C:C,ecommerce_10000[[#This Row],[Category]],I:I)</f>
        <v>91504159.730000004</v>
      </c>
      <c r="S5199" s="1">
        <f>SUMIFS(I:I,C:C,C5199)</f>
        <v>91504159.730000004</v>
      </c>
      <c r="T5199" s="1" t="str">
        <f>INDEX(F:F,MATCH(ecommerce_10000[[#This Row],[TotalAmount]],I:I,0))</f>
        <v>Giza</v>
      </c>
    </row>
    <row r="5200" spans="1:20" x14ac:dyDescent="0.3">
      <c r="A5200" s="1" t="s">
        <v>5244</v>
      </c>
      <c r="B5200" s="1" t="s">
        <v>13</v>
      </c>
      <c r="C5200" s="1" t="s">
        <v>14</v>
      </c>
      <c r="D5200" s="1" t="s">
        <v>15</v>
      </c>
      <c r="E5200" s="1" t="s">
        <v>47</v>
      </c>
      <c r="F5200" s="1" t="s">
        <v>17</v>
      </c>
      <c r="G5200">
        <v>7936.33</v>
      </c>
      <c r="H5200">
        <v>4</v>
      </c>
      <c r="I5200">
        <v>31745.32</v>
      </c>
      <c r="J5200">
        <v>1.67</v>
      </c>
      <c r="K5200">
        <v>4718</v>
      </c>
      <c r="L5200" s="2">
        <v>45502</v>
      </c>
      <c r="O5200" t="str">
        <f>IF(ecommerce_10000[[#This Row],[Platform]]="Souq","sq",ecommerce_10000[[#This Row],[Platform]])</f>
        <v>Amazon</v>
      </c>
      <c r="P5200" t="str">
        <f>IF(E5200="Souq","sq",IF(E5200="Jumia","Jum",E5200))</f>
        <v>Amazon</v>
      </c>
      <c r="Q5200">
        <f>VLOOKUP(ecommerce_10000[[#This Row],[City]],F:I,4,FALSE)</f>
        <v>16284.02</v>
      </c>
      <c r="R5200" s="1">
        <f>SUMIF(C:C,ecommerce_10000[[#This Row],[Category]],I:I)</f>
        <v>92327183.770000085</v>
      </c>
      <c r="S5200" s="1">
        <f>SUMIFS(I:I,C:C,C5200)</f>
        <v>92327183.770000085</v>
      </c>
      <c r="T5200" s="1" t="str">
        <f>INDEX(F:F,MATCH(ecommerce_10000[[#This Row],[TotalAmount]],I:I,0))</f>
        <v>Cairo</v>
      </c>
    </row>
    <row r="5201" spans="1:20" x14ac:dyDescent="0.3">
      <c r="A5201" s="1" t="s">
        <v>5245</v>
      </c>
      <c r="B5201" s="1" t="s">
        <v>49</v>
      </c>
      <c r="C5201" s="1" t="s">
        <v>14</v>
      </c>
      <c r="D5201" s="1" t="s">
        <v>50</v>
      </c>
      <c r="E5201" s="1" t="s">
        <v>16</v>
      </c>
      <c r="F5201" s="1" t="s">
        <v>28</v>
      </c>
      <c r="G5201">
        <v>9642.39</v>
      </c>
      <c r="H5201">
        <v>3</v>
      </c>
      <c r="I5201">
        <v>28927.17</v>
      </c>
      <c r="J5201">
        <v>1.1100000000000001</v>
      </c>
      <c r="K5201">
        <v>1497</v>
      </c>
      <c r="L5201" s="2">
        <v>45389</v>
      </c>
      <c r="O5201" t="str">
        <f>IF(ecommerce_10000[[#This Row],[Platform]]="Souq","sq",ecommerce_10000[[#This Row],[Platform]])</f>
        <v>sq</v>
      </c>
      <c r="P5201" t="str">
        <f>IF(E5201="Souq","sq",IF(E5201="Jumia","Jum",E5201))</f>
        <v>sq</v>
      </c>
      <c r="Q5201">
        <f>VLOOKUP(ecommerce_10000[[#This Row],[City]],F:I,4,FALSE)</f>
        <v>26648.76</v>
      </c>
      <c r="R5201" s="1">
        <f>SUMIF(C:C,ecommerce_10000[[#This Row],[Category]],I:I)</f>
        <v>92327183.770000085</v>
      </c>
      <c r="S5201" s="1">
        <f>SUMIFS(I:I,C:C,C5201)</f>
        <v>92327183.770000085</v>
      </c>
      <c r="T5201" s="1" t="str">
        <f>INDEX(F:F,MATCH(ecommerce_10000[[#This Row],[TotalAmount]],I:I,0))</f>
        <v>Casablanca</v>
      </c>
    </row>
    <row r="5202" spans="1:20" x14ac:dyDescent="0.3">
      <c r="A5202" s="1" t="s">
        <v>5246</v>
      </c>
      <c r="B5202" s="1" t="s">
        <v>13</v>
      </c>
      <c r="C5202" s="1" t="s">
        <v>14</v>
      </c>
      <c r="D5202" s="1" t="s">
        <v>15</v>
      </c>
      <c r="E5202" s="1" t="s">
        <v>16</v>
      </c>
      <c r="F5202" s="1" t="s">
        <v>17</v>
      </c>
      <c r="G5202">
        <v>15588.17</v>
      </c>
      <c r="H5202">
        <v>3</v>
      </c>
      <c r="I5202">
        <v>46764.51</v>
      </c>
      <c r="J5202">
        <v>1.75</v>
      </c>
      <c r="K5202">
        <v>4768</v>
      </c>
      <c r="L5202" s="2">
        <v>45491</v>
      </c>
      <c r="O5202" t="str">
        <f>IF(ecommerce_10000[[#This Row],[Platform]]="Souq","sq",ecommerce_10000[[#This Row],[Platform]])</f>
        <v>sq</v>
      </c>
      <c r="P5202" t="str">
        <f>IF(E5202="Souq","sq",IF(E5202="Jumia","Jum",E5202))</f>
        <v>sq</v>
      </c>
      <c r="Q5202">
        <f>VLOOKUP(ecommerce_10000[[#This Row],[City]],F:I,4,FALSE)</f>
        <v>16284.02</v>
      </c>
      <c r="R5202" s="1">
        <f>SUMIF(C:C,ecommerce_10000[[#This Row],[Category]],I:I)</f>
        <v>92327183.770000085</v>
      </c>
      <c r="S5202" s="1">
        <f>SUMIFS(I:I,C:C,C5202)</f>
        <v>92327183.770000085</v>
      </c>
      <c r="T5202" s="1" t="str">
        <f>INDEX(F:F,MATCH(ecommerce_10000[[#This Row],[TotalAmount]],I:I,0))</f>
        <v>Cairo</v>
      </c>
    </row>
    <row r="5203" spans="1:20" x14ac:dyDescent="0.3">
      <c r="A5203" s="1" t="s">
        <v>5247</v>
      </c>
      <c r="B5203" s="1" t="s">
        <v>25</v>
      </c>
      <c r="C5203" s="1" t="s">
        <v>26</v>
      </c>
      <c r="D5203" s="1" t="s">
        <v>27</v>
      </c>
      <c r="E5203" s="1" t="s">
        <v>47</v>
      </c>
      <c r="F5203" s="1" t="s">
        <v>17</v>
      </c>
      <c r="G5203">
        <v>18706.84</v>
      </c>
      <c r="H5203">
        <v>1</v>
      </c>
      <c r="I5203">
        <v>18706.84</v>
      </c>
      <c r="J5203">
        <v>3.43</v>
      </c>
      <c r="K5203">
        <v>1777</v>
      </c>
      <c r="L5203" s="2">
        <v>45630</v>
      </c>
      <c r="O5203" t="str">
        <f>IF(ecommerce_10000[[#This Row],[Platform]]="Souq","sq",ecommerce_10000[[#This Row],[Platform]])</f>
        <v>Amazon</v>
      </c>
      <c r="P5203" t="str">
        <f>IF(E5203="Souq","sq",IF(E5203="Jumia","Jum",E5203))</f>
        <v>Amazon</v>
      </c>
      <c r="Q5203">
        <f>VLOOKUP(ecommerce_10000[[#This Row],[City]],F:I,4,FALSE)</f>
        <v>16284.02</v>
      </c>
      <c r="R5203" s="1">
        <f>SUMIF(C:C,ecommerce_10000[[#This Row],[Category]],I:I)</f>
        <v>29200970.130000021</v>
      </c>
      <c r="S5203" s="1">
        <f>SUMIFS(I:I,C:C,C5203)</f>
        <v>29200970.130000021</v>
      </c>
      <c r="T5203" s="1" t="str">
        <f>INDEX(F:F,MATCH(ecommerce_10000[[#This Row],[TotalAmount]],I:I,0))</f>
        <v>Cairo</v>
      </c>
    </row>
    <row r="5204" spans="1:20" x14ac:dyDescent="0.3">
      <c r="A5204" s="1" t="s">
        <v>5248</v>
      </c>
      <c r="B5204" s="1" t="s">
        <v>13</v>
      </c>
      <c r="C5204" s="1" t="s">
        <v>14</v>
      </c>
      <c r="D5204" s="1" t="s">
        <v>15</v>
      </c>
      <c r="E5204" s="1" t="s">
        <v>16</v>
      </c>
      <c r="F5204" s="1" t="s">
        <v>40</v>
      </c>
      <c r="G5204">
        <v>16906.060000000001</v>
      </c>
      <c r="H5204">
        <v>2</v>
      </c>
      <c r="I5204">
        <v>33812.120000000003</v>
      </c>
      <c r="J5204">
        <v>3.07</v>
      </c>
      <c r="K5204">
        <v>2517</v>
      </c>
      <c r="L5204" s="2">
        <v>45615</v>
      </c>
      <c r="O5204" t="str">
        <f>IF(ecommerce_10000[[#This Row],[Platform]]="Souq","sq",ecommerce_10000[[#This Row],[Platform]])</f>
        <v>sq</v>
      </c>
      <c r="P5204" t="str">
        <f>IF(E5204="Souq","sq",IF(E5204="Jumia","Jum",E5204))</f>
        <v>sq</v>
      </c>
      <c r="Q5204">
        <f>VLOOKUP(ecommerce_10000[[#This Row],[City]],F:I,4,FALSE)</f>
        <v>99349.3</v>
      </c>
      <c r="R5204" s="1">
        <f>SUMIF(C:C,ecommerce_10000[[#This Row],[Category]],I:I)</f>
        <v>92327183.770000085</v>
      </c>
      <c r="S5204" s="1">
        <f>SUMIFS(I:I,C:C,C5204)</f>
        <v>92327183.770000085</v>
      </c>
      <c r="T5204" s="1" t="str">
        <f>INDEX(F:F,MATCH(ecommerce_10000[[#This Row],[TotalAmount]],I:I,0))</f>
        <v>Riyadh</v>
      </c>
    </row>
    <row r="5205" spans="1:20" x14ac:dyDescent="0.3">
      <c r="A5205" s="1" t="s">
        <v>5249</v>
      </c>
      <c r="B5205" s="1" t="s">
        <v>13</v>
      </c>
      <c r="C5205" s="1" t="s">
        <v>14</v>
      </c>
      <c r="D5205" s="1" t="s">
        <v>15</v>
      </c>
      <c r="E5205" s="1" t="s">
        <v>22</v>
      </c>
      <c r="F5205" s="1" t="s">
        <v>23</v>
      </c>
      <c r="G5205">
        <v>15950.83</v>
      </c>
      <c r="H5205">
        <v>4</v>
      </c>
      <c r="I5205">
        <v>63803.32</v>
      </c>
      <c r="J5205">
        <v>2.42</v>
      </c>
      <c r="K5205">
        <v>3508</v>
      </c>
      <c r="L5205" s="2">
        <v>45564</v>
      </c>
      <c r="O5205" t="str">
        <f>IF(ecommerce_10000[[#This Row],[Platform]]="Souq","sq",ecommerce_10000[[#This Row],[Platform]])</f>
        <v>Jumia</v>
      </c>
      <c r="P5205" t="str">
        <f>IF(E5205="Souq","sq",IF(E5205="Jumia","Jum",E5205))</f>
        <v>Jum</v>
      </c>
      <c r="Q5205">
        <f>VLOOKUP(ecommerce_10000[[#This Row],[City]],F:I,4,FALSE)</f>
        <v>13290.4</v>
      </c>
      <c r="R5205" s="1">
        <f>SUMIF(C:C,ecommerce_10000[[#This Row],[Category]],I:I)</f>
        <v>92327183.770000085</v>
      </c>
      <c r="S5205" s="1">
        <f>SUMIFS(I:I,C:C,C5205)</f>
        <v>92327183.770000085</v>
      </c>
      <c r="T5205" s="1" t="str">
        <f>INDEX(F:F,MATCH(ecommerce_10000[[#This Row],[TotalAmount]],I:I,0))</f>
        <v>Alexandria</v>
      </c>
    </row>
    <row r="5206" spans="1:20" x14ac:dyDescent="0.3">
      <c r="A5206" s="1" t="s">
        <v>5250</v>
      </c>
      <c r="B5206" s="1" t="s">
        <v>35</v>
      </c>
      <c r="C5206" s="1" t="s">
        <v>14</v>
      </c>
      <c r="D5206" s="1" t="s">
        <v>36</v>
      </c>
      <c r="E5206" s="1" t="s">
        <v>16</v>
      </c>
      <c r="F5206" s="1" t="s">
        <v>62</v>
      </c>
      <c r="G5206">
        <v>8858.73</v>
      </c>
      <c r="H5206">
        <v>5</v>
      </c>
      <c r="I5206">
        <v>44293.65</v>
      </c>
      <c r="J5206">
        <v>2.61</v>
      </c>
      <c r="K5206">
        <v>1048</v>
      </c>
      <c r="L5206" s="2">
        <v>45404</v>
      </c>
      <c r="O5206" t="str">
        <f>IF(ecommerce_10000[[#This Row],[Platform]]="Souq","sq",ecommerce_10000[[#This Row],[Platform]])</f>
        <v>sq</v>
      </c>
      <c r="P5206" t="str">
        <f>IF(E5206="Souq","sq",IF(E5206="Jumia","Jum",E5206))</f>
        <v>sq</v>
      </c>
      <c r="Q5206">
        <f>VLOOKUP(ecommerce_10000[[#This Row],[City]],F:I,4,FALSE)</f>
        <v>27872.98</v>
      </c>
      <c r="R5206" s="1">
        <f>SUMIF(C:C,ecommerce_10000[[#This Row],[Category]],I:I)</f>
        <v>92327183.770000085</v>
      </c>
      <c r="S5206" s="1">
        <f>SUMIFS(I:I,C:C,C5206)</f>
        <v>92327183.770000085</v>
      </c>
      <c r="T5206" s="1" t="str">
        <f>INDEX(F:F,MATCH(ecommerce_10000[[#This Row],[TotalAmount]],I:I,0))</f>
        <v>Giza</v>
      </c>
    </row>
    <row r="5207" spans="1:20" x14ac:dyDescent="0.3">
      <c r="A5207" s="1" t="s">
        <v>5251</v>
      </c>
      <c r="B5207" s="1" t="s">
        <v>65</v>
      </c>
      <c r="C5207" s="1" t="s">
        <v>20</v>
      </c>
      <c r="D5207" s="1" t="s">
        <v>66</v>
      </c>
      <c r="E5207" s="1" t="s">
        <v>22</v>
      </c>
      <c r="F5207" s="1" t="s">
        <v>28</v>
      </c>
      <c r="G5207">
        <v>5063.2299999999996</v>
      </c>
      <c r="H5207">
        <v>1</v>
      </c>
      <c r="I5207">
        <v>5063.2299999999996</v>
      </c>
      <c r="J5207">
        <v>3.18</v>
      </c>
      <c r="K5207">
        <v>477</v>
      </c>
      <c r="L5207" s="2">
        <v>45494</v>
      </c>
      <c r="O5207" t="str">
        <f>IF(ecommerce_10000[[#This Row],[Platform]]="Souq","sq",ecommerce_10000[[#This Row],[Platform]])</f>
        <v>Jumia</v>
      </c>
      <c r="P5207" t="str">
        <f>IF(E5207="Souq","sq",IF(E5207="Jumia","Jum",E5207))</f>
        <v>Jum</v>
      </c>
      <c r="Q5207">
        <f>VLOOKUP(ecommerce_10000[[#This Row],[City]],F:I,4,FALSE)</f>
        <v>26648.76</v>
      </c>
      <c r="R5207" s="1">
        <f>SUMIF(C:C,ecommerce_10000[[#This Row],[Category]],I:I)</f>
        <v>91504159.730000004</v>
      </c>
      <c r="S5207" s="1">
        <f>SUMIFS(I:I,C:C,C5207)</f>
        <v>91504159.730000004</v>
      </c>
      <c r="T5207" s="1" t="str">
        <f>INDEX(F:F,MATCH(ecommerce_10000[[#This Row],[TotalAmount]],I:I,0))</f>
        <v>Casablanca</v>
      </c>
    </row>
    <row r="5208" spans="1:20" x14ac:dyDescent="0.3">
      <c r="A5208" s="1" t="s">
        <v>5252</v>
      </c>
      <c r="B5208" s="1" t="s">
        <v>30</v>
      </c>
      <c r="C5208" s="1" t="s">
        <v>31</v>
      </c>
      <c r="D5208" s="1" t="s">
        <v>32</v>
      </c>
      <c r="E5208" s="1" t="s">
        <v>47</v>
      </c>
      <c r="F5208" s="1" t="s">
        <v>17</v>
      </c>
      <c r="G5208">
        <v>4512.67</v>
      </c>
      <c r="H5208">
        <v>4</v>
      </c>
      <c r="I5208">
        <v>18050.68</v>
      </c>
      <c r="J5208">
        <v>4.22</v>
      </c>
      <c r="K5208">
        <v>3072</v>
      </c>
      <c r="L5208" s="2">
        <v>45329</v>
      </c>
      <c r="O5208" t="str">
        <f>IF(ecommerce_10000[[#This Row],[Platform]]="Souq","sq",ecommerce_10000[[#This Row],[Platform]])</f>
        <v>Amazon</v>
      </c>
      <c r="P5208" t="str">
        <f>IF(E5208="Souq","sq",IF(E5208="Jumia","Jum",E5208))</f>
        <v>Amazon</v>
      </c>
      <c r="Q5208">
        <f>VLOOKUP(ecommerce_10000[[#This Row],[City]],F:I,4,FALSE)</f>
        <v>16284.02</v>
      </c>
      <c r="R5208" s="1">
        <f>SUMIF(C:C,ecommerce_10000[[#This Row],[Category]],I:I)</f>
        <v>57542997.559999913</v>
      </c>
      <c r="S5208" s="1">
        <f>SUMIFS(I:I,C:C,C5208)</f>
        <v>57542997.559999913</v>
      </c>
      <c r="T5208" s="1" t="str">
        <f>INDEX(F:F,MATCH(ecommerce_10000[[#This Row],[TotalAmount]],I:I,0))</f>
        <v>Cairo</v>
      </c>
    </row>
    <row r="5209" spans="1:20" x14ac:dyDescent="0.3">
      <c r="A5209" s="1" t="s">
        <v>5253</v>
      </c>
      <c r="B5209" s="1" t="s">
        <v>49</v>
      </c>
      <c r="C5209" s="1" t="s">
        <v>14</v>
      </c>
      <c r="D5209" s="1" t="s">
        <v>50</v>
      </c>
      <c r="E5209" s="1" t="s">
        <v>16</v>
      </c>
      <c r="F5209" s="1" t="s">
        <v>17</v>
      </c>
      <c r="G5209">
        <v>2478.83</v>
      </c>
      <c r="H5209">
        <v>5</v>
      </c>
      <c r="I5209">
        <v>12394.15</v>
      </c>
      <c r="J5209">
        <v>4.12</v>
      </c>
      <c r="K5209">
        <v>1453</v>
      </c>
      <c r="L5209" s="2">
        <v>45459</v>
      </c>
      <c r="O5209" t="str">
        <f>IF(ecommerce_10000[[#This Row],[Platform]]="Souq","sq",ecommerce_10000[[#This Row],[Platform]])</f>
        <v>sq</v>
      </c>
      <c r="P5209" t="str">
        <f>IF(E5209="Souq","sq",IF(E5209="Jumia","Jum",E5209))</f>
        <v>sq</v>
      </c>
      <c r="Q5209">
        <f>VLOOKUP(ecommerce_10000[[#This Row],[City]],F:I,4,FALSE)</f>
        <v>16284.02</v>
      </c>
      <c r="R5209" s="1">
        <f>SUMIF(C:C,ecommerce_10000[[#This Row],[Category]],I:I)</f>
        <v>92327183.770000085</v>
      </c>
      <c r="S5209" s="1">
        <f>SUMIFS(I:I,C:C,C5209)</f>
        <v>92327183.770000085</v>
      </c>
      <c r="T5209" s="1" t="str">
        <f>INDEX(F:F,MATCH(ecommerce_10000[[#This Row],[TotalAmount]],I:I,0))</f>
        <v>Cairo</v>
      </c>
    </row>
    <row r="5210" spans="1:20" x14ac:dyDescent="0.3">
      <c r="A5210" s="1" t="s">
        <v>5254</v>
      </c>
      <c r="B5210" s="1" t="s">
        <v>38</v>
      </c>
      <c r="C5210" s="1" t="s">
        <v>20</v>
      </c>
      <c r="D5210" s="1" t="s">
        <v>39</v>
      </c>
      <c r="E5210" s="1" t="s">
        <v>22</v>
      </c>
      <c r="F5210" s="1" t="s">
        <v>28</v>
      </c>
      <c r="G5210">
        <v>16744.18</v>
      </c>
      <c r="H5210">
        <v>4</v>
      </c>
      <c r="I5210">
        <v>66976.72</v>
      </c>
      <c r="J5210">
        <v>4.5599999999999996</v>
      </c>
      <c r="K5210">
        <v>1908</v>
      </c>
      <c r="L5210" s="2">
        <v>45383</v>
      </c>
      <c r="O5210" t="str">
        <f>IF(ecommerce_10000[[#This Row],[Platform]]="Souq","sq",ecommerce_10000[[#This Row],[Platform]])</f>
        <v>Jumia</v>
      </c>
      <c r="P5210" t="str">
        <f>IF(E5210="Souq","sq",IF(E5210="Jumia","Jum",E5210))</f>
        <v>Jum</v>
      </c>
      <c r="Q5210">
        <f>VLOOKUP(ecommerce_10000[[#This Row],[City]],F:I,4,FALSE)</f>
        <v>26648.76</v>
      </c>
      <c r="R5210" s="1">
        <f>SUMIF(C:C,ecommerce_10000[[#This Row],[Category]],I:I)</f>
        <v>91504159.730000004</v>
      </c>
      <c r="S5210" s="1">
        <f>SUMIFS(I:I,C:C,C5210)</f>
        <v>91504159.730000004</v>
      </c>
      <c r="T5210" s="1" t="str">
        <f>INDEX(F:F,MATCH(ecommerce_10000[[#This Row],[TotalAmount]],I:I,0))</f>
        <v>Casablanca</v>
      </c>
    </row>
    <row r="5211" spans="1:20" x14ac:dyDescent="0.3">
      <c r="A5211" s="1" t="s">
        <v>5255</v>
      </c>
      <c r="B5211" s="1" t="s">
        <v>38</v>
      </c>
      <c r="C5211" s="1" t="s">
        <v>20</v>
      </c>
      <c r="D5211" s="1" t="s">
        <v>39</v>
      </c>
      <c r="E5211" s="1" t="s">
        <v>47</v>
      </c>
      <c r="F5211" s="1" t="s">
        <v>17</v>
      </c>
      <c r="G5211">
        <v>9740.33</v>
      </c>
      <c r="H5211">
        <v>5</v>
      </c>
      <c r="I5211">
        <v>48701.65</v>
      </c>
      <c r="J5211">
        <v>2.91</v>
      </c>
      <c r="K5211">
        <v>2991</v>
      </c>
      <c r="L5211" s="2">
        <v>45471</v>
      </c>
      <c r="O5211" t="str">
        <f>IF(ecommerce_10000[[#This Row],[Platform]]="Souq","sq",ecommerce_10000[[#This Row],[Platform]])</f>
        <v>Amazon</v>
      </c>
      <c r="P5211" t="str">
        <f>IF(E5211="Souq","sq",IF(E5211="Jumia","Jum",E5211))</f>
        <v>Amazon</v>
      </c>
      <c r="Q5211">
        <f>VLOOKUP(ecommerce_10000[[#This Row],[City]],F:I,4,FALSE)</f>
        <v>16284.02</v>
      </c>
      <c r="R5211" s="1">
        <f>SUMIF(C:C,ecommerce_10000[[#This Row],[Category]],I:I)</f>
        <v>91504159.730000004</v>
      </c>
      <c r="S5211" s="1">
        <f>SUMIFS(I:I,C:C,C5211)</f>
        <v>91504159.730000004</v>
      </c>
      <c r="T5211" s="1" t="str">
        <f>INDEX(F:F,MATCH(ecommerce_10000[[#This Row],[TotalAmount]],I:I,0))</f>
        <v>Cairo</v>
      </c>
    </row>
    <row r="5212" spans="1:20" x14ac:dyDescent="0.3">
      <c r="A5212" s="1" t="s">
        <v>5256</v>
      </c>
      <c r="B5212" s="1" t="s">
        <v>19</v>
      </c>
      <c r="C5212" s="1" t="s">
        <v>20</v>
      </c>
      <c r="D5212" s="1" t="s">
        <v>21</v>
      </c>
      <c r="E5212" s="1" t="s">
        <v>16</v>
      </c>
      <c r="F5212" s="1" t="s">
        <v>23</v>
      </c>
      <c r="G5212">
        <v>5031.87</v>
      </c>
      <c r="H5212">
        <v>3</v>
      </c>
      <c r="I5212">
        <v>15095.61</v>
      </c>
      <c r="J5212">
        <v>3.37</v>
      </c>
      <c r="K5212">
        <v>1921</v>
      </c>
      <c r="L5212" s="2">
        <v>45517</v>
      </c>
      <c r="O5212" t="str">
        <f>IF(ecommerce_10000[[#This Row],[Platform]]="Souq","sq",ecommerce_10000[[#This Row],[Platform]])</f>
        <v>sq</v>
      </c>
      <c r="P5212" t="str">
        <f>IF(E5212="Souq","sq",IF(E5212="Jumia","Jum",E5212))</f>
        <v>sq</v>
      </c>
      <c r="Q5212">
        <f>VLOOKUP(ecommerce_10000[[#This Row],[City]],F:I,4,FALSE)</f>
        <v>13290.4</v>
      </c>
      <c r="R5212" s="1">
        <f>SUMIF(C:C,ecommerce_10000[[#This Row],[Category]],I:I)</f>
        <v>91504159.730000004</v>
      </c>
      <c r="S5212" s="1">
        <f>SUMIFS(I:I,C:C,C5212)</f>
        <v>91504159.730000004</v>
      </c>
      <c r="T5212" s="1" t="str">
        <f>INDEX(F:F,MATCH(ecommerce_10000[[#This Row],[TotalAmount]],I:I,0))</f>
        <v>Alexandria</v>
      </c>
    </row>
    <row r="5213" spans="1:20" x14ac:dyDescent="0.3">
      <c r="A5213" s="1" t="s">
        <v>5257</v>
      </c>
      <c r="B5213" s="1" t="s">
        <v>53</v>
      </c>
      <c r="C5213" s="1" t="s">
        <v>31</v>
      </c>
      <c r="D5213" s="1" t="s">
        <v>54</v>
      </c>
      <c r="E5213" s="1" t="s">
        <v>47</v>
      </c>
      <c r="F5213" s="1" t="s">
        <v>40</v>
      </c>
      <c r="G5213">
        <v>5562.45</v>
      </c>
      <c r="H5213">
        <v>4</v>
      </c>
      <c r="I5213">
        <v>22249.8</v>
      </c>
      <c r="J5213">
        <v>2.95</v>
      </c>
      <c r="K5213">
        <v>1690</v>
      </c>
      <c r="L5213" s="2">
        <v>45390</v>
      </c>
      <c r="O5213" t="str">
        <f>IF(ecommerce_10000[[#This Row],[Platform]]="Souq","sq",ecommerce_10000[[#This Row],[Platform]])</f>
        <v>Amazon</v>
      </c>
      <c r="P5213" t="str">
        <f>IF(E5213="Souq","sq",IF(E5213="Jumia","Jum",E5213))</f>
        <v>Amazon</v>
      </c>
      <c r="Q5213">
        <f>VLOOKUP(ecommerce_10000[[#This Row],[City]],F:I,4,FALSE)</f>
        <v>99349.3</v>
      </c>
      <c r="R5213" s="1">
        <f>SUMIF(C:C,ecommerce_10000[[#This Row],[Category]],I:I)</f>
        <v>57542997.559999913</v>
      </c>
      <c r="S5213" s="1">
        <f>SUMIFS(I:I,C:C,C5213)</f>
        <v>57542997.559999913</v>
      </c>
      <c r="T5213" s="1" t="str">
        <f>INDEX(F:F,MATCH(ecommerce_10000[[#This Row],[TotalAmount]],I:I,0))</f>
        <v>Riyadh</v>
      </c>
    </row>
    <row r="5214" spans="1:20" x14ac:dyDescent="0.3">
      <c r="A5214" s="1" t="s">
        <v>5258</v>
      </c>
      <c r="B5214" s="1" t="s">
        <v>53</v>
      </c>
      <c r="C5214" s="1" t="s">
        <v>31</v>
      </c>
      <c r="D5214" s="1" t="s">
        <v>54</v>
      </c>
      <c r="E5214" s="1" t="s">
        <v>22</v>
      </c>
      <c r="F5214" s="1" t="s">
        <v>23</v>
      </c>
      <c r="G5214">
        <v>17768.5</v>
      </c>
      <c r="H5214">
        <v>1</v>
      </c>
      <c r="I5214">
        <v>17768.5</v>
      </c>
      <c r="J5214">
        <v>4.7</v>
      </c>
      <c r="K5214">
        <v>930</v>
      </c>
      <c r="L5214" s="2">
        <v>45330</v>
      </c>
      <c r="O5214" t="str">
        <f>IF(ecommerce_10000[[#This Row],[Platform]]="Souq","sq",ecommerce_10000[[#This Row],[Platform]])</f>
        <v>Jumia</v>
      </c>
      <c r="P5214" t="str">
        <f>IF(E5214="Souq","sq",IF(E5214="Jumia","Jum",E5214))</f>
        <v>Jum</v>
      </c>
      <c r="Q5214">
        <f>VLOOKUP(ecommerce_10000[[#This Row],[City]],F:I,4,FALSE)</f>
        <v>13290.4</v>
      </c>
      <c r="R5214" s="1">
        <f>SUMIF(C:C,ecommerce_10000[[#This Row],[Category]],I:I)</f>
        <v>57542997.559999913</v>
      </c>
      <c r="S5214" s="1">
        <f>SUMIFS(I:I,C:C,C5214)</f>
        <v>57542997.559999913</v>
      </c>
      <c r="T5214" s="1" t="str">
        <f>INDEX(F:F,MATCH(ecommerce_10000[[#This Row],[TotalAmount]],I:I,0))</f>
        <v>Alexandria</v>
      </c>
    </row>
    <row r="5215" spans="1:20" x14ac:dyDescent="0.3">
      <c r="A5215" s="1" t="s">
        <v>5259</v>
      </c>
      <c r="B5215" s="1" t="s">
        <v>65</v>
      </c>
      <c r="C5215" s="1" t="s">
        <v>20</v>
      </c>
      <c r="D5215" s="1" t="s">
        <v>66</v>
      </c>
      <c r="E5215" s="1" t="s">
        <v>22</v>
      </c>
      <c r="F5215" s="1" t="s">
        <v>23</v>
      </c>
      <c r="G5215">
        <v>3472.38</v>
      </c>
      <c r="H5215">
        <v>5</v>
      </c>
      <c r="I5215">
        <v>17361.900000000001</v>
      </c>
      <c r="J5215">
        <v>3.32</v>
      </c>
      <c r="K5215">
        <v>1633</v>
      </c>
      <c r="L5215" s="2">
        <v>45491</v>
      </c>
      <c r="O5215" t="str">
        <f>IF(ecommerce_10000[[#This Row],[Platform]]="Souq","sq",ecommerce_10000[[#This Row],[Platform]])</f>
        <v>Jumia</v>
      </c>
      <c r="P5215" t="str">
        <f>IF(E5215="Souq","sq",IF(E5215="Jumia","Jum",E5215))</f>
        <v>Jum</v>
      </c>
      <c r="Q5215">
        <f>VLOOKUP(ecommerce_10000[[#This Row],[City]],F:I,4,FALSE)</f>
        <v>13290.4</v>
      </c>
      <c r="R5215" s="1">
        <f>SUMIF(C:C,ecommerce_10000[[#This Row],[Category]],I:I)</f>
        <v>91504159.730000004</v>
      </c>
      <c r="S5215" s="1">
        <f>SUMIFS(I:I,C:C,C5215)</f>
        <v>91504159.730000004</v>
      </c>
      <c r="T5215" s="1" t="str">
        <f>INDEX(F:F,MATCH(ecommerce_10000[[#This Row],[TotalAmount]],I:I,0))</f>
        <v>Alexandria</v>
      </c>
    </row>
    <row r="5216" spans="1:20" x14ac:dyDescent="0.3">
      <c r="A5216" s="1" t="s">
        <v>5260</v>
      </c>
      <c r="B5216" s="1" t="s">
        <v>25</v>
      </c>
      <c r="C5216" s="1" t="s">
        <v>26</v>
      </c>
      <c r="D5216" s="1" t="s">
        <v>27</v>
      </c>
      <c r="E5216" s="1" t="s">
        <v>22</v>
      </c>
      <c r="F5216" s="1" t="s">
        <v>62</v>
      </c>
      <c r="G5216">
        <v>9849.27</v>
      </c>
      <c r="H5216">
        <v>1</v>
      </c>
      <c r="I5216">
        <v>9849.27</v>
      </c>
      <c r="J5216">
        <v>2.63</v>
      </c>
      <c r="K5216">
        <v>1834</v>
      </c>
      <c r="L5216" s="2">
        <v>45564</v>
      </c>
      <c r="O5216" t="str">
        <f>IF(ecommerce_10000[[#This Row],[Platform]]="Souq","sq",ecommerce_10000[[#This Row],[Platform]])</f>
        <v>Jumia</v>
      </c>
      <c r="P5216" t="str">
        <f>IF(E5216="Souq","sq",IF(E5216="Jumia","Jum",E5216))</f>
        <v>Jum</v>
      </c>
      <c r="Q5216">
        <f>VLOOKUP(ecommerce_10000[[#This Row],[City]],F:I,4,FALSE)</f>
        <v>27872.98</v>
      </c>
      <c r="R5216" s="1">
        <f>SUMIF(C:C,ecommerce_10000[[#This Row],[Category]],I:I)</f>
        <v>29200970.130000021</v>
      </c>
      <c r="S5216" s="1">
        <f>SUMIFS(I:I,C:C,C5216)</f>
        <v>29200970.130000021</v>
      </c>
      <c r="T5216" s="1" t="str">
        <f>INDEX(F:F,MATCH(ecommerce_10000[[#This Row],[TotalAmount]],I:I,0))</f>
        <v>Giza</v>
      </c>
    </row>
    <row r="5217" spans="1:20" x14ac:dyDescent="0.3">
      <c r="A5217" s="1" t="s">
        <v>5261</v>
      </c>
      <c r="B5217" s="1" t="s">
        <v>53</v>
      </c>
      <c r="C5217" s="1" t="s">
        <v>31</v>
      </c>
      <c r="D5217" s="1" t="s">
        <v>54</v>
      </c>
      <c r="E5217" s="1" t="s">
        <v>22</v>
      </c>
      <c r="F5217" s="1" t="s">
        <v>40</v>
      </c>
      <c r="G5217">
        <v>3321.75</v>
      </c>
      <c r="H5217">
        <v>1</v>
      </c>
      <c r="I5217">
        <v>3321.75</v>
      </c>
      <c r="J5217">
        <v>1.89</v>
      </c>
      <c r="K5217">
        <v>1128</v>
      </c>
      <c r="L5217" s="2">
        <v>45497</v>
      </c>
      <c r="O5217" t="str">
        <f>IF(ecommerce_10000[[#This Row],[Platform]]="Souq","sq",ecommerce_10000[[#This Row],[Platform]])</f>
        <v>Jumia</v>
      </c>
      <c r="P5217" t="str">
        <f>IF(E5217="Souq","sq",IF(E5217="Jumia","Jum",E5217))</f>
        <v>Jum</v>
      </c>
      <c r="Q5217">
        <f>VLOOKUP(ecommerce_10000[[#This Row],[City]],F:I,4,FALSE)</f>
        <v>99349.3</v>
      </c>
      <c r="R5217" s="1">
        <f>SUMIF(C:C,ecommerce_10000[[#This Row],[Category]],I:I)</f>
        <v>57542997.559999913</v>
      </c>
      <c r="S5217" s="1">
        <f>SUMIFS(I:I,C:C,C5217)</f>
        <v>57542997.559999913</v>
      </c>
      <c r="T5217" s="1" t="str">
        <f>INDEX(F:F,MATCH(ecommerce_10000[[#This Row],[TotalAmount]],I:I,0))</f>
        <v>Riyadh</v>
      </c>
    </row>
    <row r="5218" spans="1:20" x14ac:dyDescent="0.3">
      <c r="A5218" s="1" t="s">
        <v>5262</v>
      </c>
      <c r="B5218" s="1" t="s">
        <v>25</v>
      </c>
      <c r="C5218" s="1" t="s">
        <v>26</v>
      </c>
      <c r="D5218" s="1" t="s">
        <v>27</v>
      </c>
      <c r="E5218" s="1" t="s">
        <v>47</v>
      </c>
      <c r="F5218" s="1" t="s">
        <v>28</v>
      </c>
      <c r="G5218">
        <v>18479.939999999999</v>
      </c>
      <c r="H5218">
        <v>4</v>
      </c>
      <c r="I5218">
        <v>73919.759999999995</v>
      </c>
      <c r="J5218">
        <v>1.89</v>
      </c>
      <c r="K5218">
        <v>4524</v>
      </c>
      <c r="L5218" s="2">
        <v>45590</v>
      </c>
      <c r="O5218" t="str">
        <f>IF(ecommerce_10000[[#This Row],[Platform]]="Souq","sq",ecommerce_10000[[#This Row],[Platform]])</f>
        <v>Amazon</v>
      </c>
      <c r="P5218" t="str">
        <f>IF(E5218="Souq","sq",IF(E5218="Jumia","Jum",E5218))</f>
        <v>Amazon</v>
      </c>
      <c r="Q5218">
        <f>VLOOKUP(ecommerce_10000[[#This Row],[City]],F:I,4,FALSE)</f>
        <v>26648.76</v>
      </c>
      <c r="R5218" s="1">
        <f>SUMIF(C:C,ecommerce_10000[[#This Row],[Category]],I:I)</f>
        <v>29200970.130000021</v>
      </c>
      <c r="S5218" s="1">
        <f>SUMIFS(I:I,C:C,C5218)</f>
        <v>29200970.130000021</v>
      </c>
      <c r="T5218" s="1" t="str">
        <f>INDEX(F:F,MATCH(ecommerce_10000[[#This Row],[TotalAmount]],I:I,0))</f>
        <v>Casablanca</v>
      </c>
    </row>
    <row r="5219" spans="1:20" x14ac:dyDescent="0.3">
      <c r="A5219" s="1" t="s">
        <v>5263</v>
      </c>
      <c r="B5219" s="1" t="s">
        <v>53</v>
      </c>
      <c r="C5219" s="1" t="s">
        <v>31</v>
      </c>
      <c r="D5219" s="1" t="s">
        <v>54</v>
      </c>
      <c r="E5219" s="1" t="s">
        <v>22</v>
      </c>
      <c r="F5219" s="1" t="s">
        <v>17</v>
      </c>
      <c r="G5219">
        <v>3713.62</v>
      </c>
      <c r="H5219">
        <v>2</v>
      </c>
      <c r="I5219">
        <v>7427.24</v>
      </c>
      <c r="J5219">
        <v>2.4500000000000002</v>
      </c>
      <c r="K5219">
        <v>3013</v>
      </c>
      <c r="L5219" s="2">
        <v>45473</v>
      </c>
      <c r="O5219" t="str">
        <f>IF(ecommerce_10000[[#This Row],[Platform]]="Souq","sq",ecommerce_10000[[#This Row],[Platform]])</f>
        <v>Jumia</v>
      </c>
      <c r="P5219" t="str">
        <f>IF(E5219="Souq","sq",IF(E5219="Jumia","Jum",E5219))</f>
        <v>Jum</v>
      </c>
      <c r="Q5219">
        <f>VLOOKUP(ecommerce_10000[[#This Row],[City]],F:I,4,FALSE)</f>
        <v>16284.02</v>
      </c>
      <c r="R5219" s="1">
        <f>SUMIF(C:C,ecommerce_10000[[#This Row],[Category]],I:I)</f>
        <v>57542997.559999913</v>
      </c>
      <c r="S5219" s="1">
        <f>SUMIFS(I:I,C:C,C5219)</f>
        <v>57542997.559999913</v>
      </c>
      <c r="T5219" s="1" t="str">
        <f>INDEX(F:F,MATCH(ecommerce_10000[[#This Row],[TotalAmount]],I:I,0))</f>
        <v>Cairo</v>
      </c>
    </row>
    <row r="5220" spans="1:20" x14ac:dyDescent="0.3">
      <c r="A5220" s="1" t="s">
        <v>5264</v>
      </c>
      <c r="B5220" s="1" t="s">
        <v>19</v>
      </c>
      <c r="C5220" s="1" t="s">
        <v>20</v>
      </c>
      <c r="D5220" s="1" t="s">
        <v>21</v>
      </c>
      <c r="E5220" s="1" t="s">
        <v>22</v>
      </c>
      <c r="F5220" s="1" t="s">
        <v>17</v>
      </c>
      <c r="G5220">
        <v>9426.59</v>
      </c>
      <c r="H5220">
        <v>4</v>
      </c>
      <c r="I5220">
        <v>37706.36</v>
      </c>
      <c r="J5220">
        <v>3.13</v>
      </c>
      <c r="K5220">
        <v>1648</v>
      </c>
      <c r="L5220" s="2">
        <v>45440</v>
      </c>
      <c r="O5220" t="str">
        <f>IF(ecommerce_10000[[#This Row],[Platform]]="Souq","sq",ecommerce_10000[[#This Row],[Platform]])</f>
        <v>Jumia</v>
      </c>
      <c r="P5220" t="str">
        <f>IF(E5220="Souq","sq",IF(E5220="Jumia","Jum",E5220))</f>
        <v>Jum</v>
      </c>
      <c r="Q5220">
        <f>VLOOKUP(ecommerce_10000[[#This Row],[City]],F:I,4,FALSE)</f>
        <v>16284.02</v>
      </c>
      <c r="R5220" s="1">
        <f>SUMIF(C:C,ecommerce_10000[[#This Row],[Category]],I:I)</f>
        <v>91504159.730000004</v>
      </c>
      <c r="S5220" s="1">
        <f>SUMIFS(I:I,C:C,C5220)</f>
        <v>91504159.730000004</v>
      </c>
      <c r="T5220" s="1" t="str">
        <f>INDEX(F:F,MATCH(ecommerce_10000[[#This Row],[TotalAmount]],I:I,0))</f>
        <v>Cairo</v>
      </c>
    </row>
    <row r="5221" spans="1:20" x14ac:dyDescent="0.3">
      <c r="A5221" s="1" t="s">
        <v>5265</v>
      </c>
      <c r="B5221" s="1" t="s">
        <v>30</v>
      </c>
      <c r="C5221" s="1" t="s">
        <v>31</v>
      </c>
      <c r="D5221" s="1" t="s">
        <v>32</v>
      </c>
      <c r="E5221" s="1" t="s">
        <v>16</v>
      </c>
      <c r="F5221" s="1" t="s">
        <v>40</v>
      </c>
      <c r="G5221">
        <v>3426.24</v>
      </c>
      <c r="H5221">
        <v>1</v>
      </c>
      <c r="I5221">
        <v>3426.24</v>
      </c>
      <c r="J5221">
        <v>3.28</v>
      </c>
      <c r="K5221">
        <v>2578</v>
      </c>
      <c r="L5221" s="2">
        <v>45510</v>
      </c>
      <c r="O5221" t="str">
        <f>IF(ecommerce_10000[[#This Row],[Platform]]="Souq","sq",ecommerce_10000[[#This Row],[Platform]])</f>
        <v>sq</v>
      </c>
      <c r="P5221" t="str">
        <f>IF(E5221="Souq","sq",IF(E5221="Jumia","Jum",E5221))</f>
        <v>sq</v>
      </c>
      <c r="Q5221">
        <f>VLOOKUP(ecommerce_10000[[#This Row],[City]],F:I,4,FALSE)</f>
        <v>99349.3</v>
      </c>
      <c r="R5221" s="1">
        <f>SUMIF(C:C,ecommerce_10000[[#This Row],[Category]],I:I)</f>
        <v>57542997.559999913</v>
      </c>
      <c r="S5221" s="1">
        <f>SUMIFS(I:I,C:C,C5221)</f>
        <v>57542997.559999913</v>
      </c>
      <c r="T5221" s="1" t="str">
        <f>INDEX(F:F,MATCH(ecommerce_10000[[#This Row],[TotalAmount]],I:I,0))</f>
        <v>Riyadh</v>
      </c>
    </row>
    <row r="5222" spans="1:20" x14ac:dyDescent="0.3">
      <c r="A5222" s="1" t="s">
        <v>5266</v>
      </c>
      <c r="B5222" s="1" t="s">
        <v>19</v>
      </c>
      <c r="C5222" s="1" t="s">
        <v>20</v>
      </c>
      <c r="D5222" s="1" t="s">
        <v>21</v>
      </c>
      <c r="E5222" s="1" t="s">
        <v>16</v>
      </c>
      <c r="F5222" s="1" t="s">
        <v>33</v>
      </c>
      <c r="G5222">
        <v>9901.8799999999992</v>
      </c>
      <c r="H5222">
        <v>4</v>
      </c>
      <c r="I5222">
        <v>39607.519999999997</v>
      </c>
      <c r="J5222">
        <v>3.38</v>
      </c>
      <c r="K5222">
        <v>983</v>
      </c>
      <c r="L5222" s="2">
        <v>45433</v>
      </c>
      <c r="O5222" t="str">
        <f>IF(ecommerce_10000[[#This Row],[Platform]]="Souq","sq",ecommerce_10000[[#This Row],[Platform]])</f>
        <v>sq</v>
      </c>
      <c r="P5222" t="str">
        <f>IF(E5222="Souq","sq",IF(E5222="Jumia","Jum",E5222))</f>
        <v>sq</v>
      </c>
      <c r="Q5222">
        <f>VLOOKUP(ecommerce_10000[[#This Row],[City]],F:I,4,FALSE)</f>
        <v>3665.44</v>
      </c>
      <c r="R5222" s="1">
        <f>SUMIF(C:C,ecommerce_10000[[#This Row],[Category]],I:I)</f>
        <v>91504159.730000004</v>
      </c>
      <c r="S5222" s="1">
        <f>SUMIFS(I:I,C:C,C5222)</f>
        <v>91504159.730000004</v>
      </c>
      <c r="T5222" s="1" t="str">
        <f>INDEX(F:F,MATCH(ecommerce_10000[[#This Row],[TotalAmount]],I:I,0))</f>
        <v>Dubai</v>
      </c>
    </row>
    <row r="5223" spans="1:20" x14ac:dyDescent="0.3">
      <c r="A5223" s="1" t="s">
        <v>5267</v>
      </c>
      <c r="B5223" s="1" t="s">
        <v>53</v>
      </c>
      <c r="C5223" s="1" t="s">
        <v>31</v>
      </c>
      <c r="D5223" s="1" t="s">
        <v>54</v>
      </c>
      <c r="E5223" s="1" t="s">
        <v>47</v>
      </c>
      <c r="F5223" s="1" t="s">
        <v>40</v>
      </c>
      <c r="G5223">
        <v>2354.5</v>
      </c>
      <c r="H5223">
        <v>4</v>
      </c>
      <c r="I5223">
        <v>9418</v>
      </c>
      <c r="J5223">
        <v>2.91</v>
      </c>
      <c r="K5223">
        <v>1393</v>
      </c>
      <c r="L5223" s="2">
        <v>45545</v>
      </c>
      <c r="O5223" t="str">
        <f>IF(ecommerce_10000[[#This Row],[Platform]]="Souq","sq",ecommerce_10000[[#This Row],[Platform]])</f>
        <v>Amazon</v>
      </c>
      <c r="P5223" t="str">
        <f>IF(E5223="Souq","sq",IF(E5223="Jumia","Jum",E5223))</f>
        <v>Amazon</v>
      </c>
      <c r="Q5223">
        <f>VLOOKUP(ecommerce_10000[[#This Row],[City]],F:I,4,FALSE)</f>
        <v>99349.3</v>
      </c>
      <c r="R5223" s="1">
        <f>SUMIF(C:C,ecommerce_10000[[#This Row],[Category]],I:I)</f>
        <v>57542997.559999913</v>
      </c>
      <c r="S5223" s="1">
        <f>SUMIFS(I:I,C:C,C5223)</f>
        <v>57542997.559999913</v>
      </c>
      <c r="T5223" s="1" t="str">
        <f>INDEX(F:F,MATCH(ecommerce_10000[[#This Row],[TotalAmount]],I:I,0))</f>
        <v>Riyadh</v>
      </c>
    </row>
    <row r="5224" spans="1:20" x14ac:dyDescent="0.3">
      <c r="A5224" s="1" t="s">
        <v>5268</v>
      </c>
      <c r="B5224" s="1" t="s">
        <v>65</v>
      </c>
      <c r="C5224" s="1" t="s">
        <v>20</v>
      </c>
      <c r="D5224" s="1" t="s">
        <v>66</v>
      </c>
      <c r="E5224" s="1" t="s">
        <v>22</v>
      </c>
      <c r="F5224" s="1" t="s">
        <v>23</v>
      </c>
      <c r="G5224">
        <v>17477.27</v>
      </c>
      <c r="H5224">
        <v>2</v>
      </c>
      <c r="I5224">
        <v>34954.54</v>
      </c>
      <c r="J5224">
        <v>4.99</v>
      </c>
      <c r="K5224">
        <v>4033</v>
      </c>
      <c r="L5224" s="2">
        <v>45308</v>
      </c>
      <c r="O5224" t="str">
        <f>IF(ecommerce_10000[[#This Row],[Platform]]="Souq","sq",ecommerce_10000[[#This Row],[Platform]])</f>
        <v>Jumia</v>
      </c>
      <c r="P5224" t="str">
        <f>IF(E5224="Souq","sq",IF(E5224="Jumia","Jum",E5224))</f>
        <v>Jum</v>
      </c>
      <c r="Q5224">
        <f>VLOOKUP(ecommerce_10000[[#This Row],[City]],F:I,4,FALSE)</f>
        <v>13290.4</v>
      </c>
      <c r="R5224" s="1">
        <f>SUMIF(C:C,ecommerce_10000[[#This Row],[Category]],I:I)</f>
        <v>91504159.730000004</v>
      </c>
      <c r="S5224" s="1">
        <f>SUMIFS(I:I,C:C,C5224)</f>
        <v>91504159.730000004</v>
      </c>
      <c r="T5224" s="1" t="str">
        <f>INDEX(F:F,MATCH(ecommerce_10000[[#This Row],[TotalAmount]],I:I,0))</f>
        <v>Alexandria</v>
      </c>
    </row>
    <row r="5225" spans="1:20" x14ac:dyDescent="0.3">
      <c r="A5225" s="1" t="s">
        <v>5269</v>
      </c>
      <c r="B5225" s="1" t="s">
        <v>49</v>
      </c>
      <c r="C5225" s="1" t="s">
        <v>14</v>
      </c>
      <c r="D5225" s="1" t="s">
        <v>50</v>
      </c>
      <c r="E5225" s="1" t="s">
        <v>22</v>
      </c>
      <c r="F5225" s="1" t="s">
        <v>62</v>
      </c>
      <c r="G5225">
        <v>740.84</v>
      </c>
      <c r="H5225">
        <v>2</v>
      </c>
      <c r="I5225">
        <v>1481.68</v>
      </c>
      <c r="J5225">
        <v>1.3</v>
      </c>
      <c r="K5225">
        <v>3502</v>
      </c>
      <c r="L5225" s="2">
        <v>45340</v>
      </c>
      <c r="O5225" t="str">
        <f>IF(ecommerce_10000[[#This Row],[Platform]]="Souq","sq",ecommerce_10000[[#This Row],[Platform]])</f>
        <v>Jumia</v>
      </c>
      <c r="P5225" t="str">
        <f>IF(E5225="Souq","sq",IF(E5225="Jumia","Jum",E5225))</f>
        <v>Jum</v>
      </c>
      <c r="Q5225">
        <f>VLOOKUP(ecommerce_10000[[#This Row],[City]],F:I,4,FALSE)</f>
        <v>27872.98</v>
      </c>
      <c r="R5225" s="1">
        <f>SUMIF(C:C,ecommerce_10000[[#This Row],[Category]],I:I)</f>
        <v>92327183.770000085</v>
      </c>
      <c r="S5225" s="1">
        <f>SUMIFS(I:I,C:C,C5225)</f>
        <v>92327183.770000085</v>
      </c>
      <c r="T5225" s="1" t="str">
        <f>INDEX(F:F,MATCH(ecommerce_10000[[#This Row],[TotalAmount]],I:I,0))</f>
        <v>Giza</v>
      </c>
    </row>
    <row r="5226" spans="1:20" x14ac:dyDescent="0.3">
      <c r="A5226" s="1" t="s">
        <v>5270</v>
      </c>
      <c r="B5226" s="1" t="s">
        <v>65</v>
      </c>
      <c r="C5226" s="1" t="s">
        <v>20</v>
      </c>
      <c r="D5226" s="1" t="s">
        <v>66</v>
      </c>
      <c r="E5226" s="1" t="s">
        <v>22</v>
      </c>
      <c r="F5226" s="1" t="s">
        <v>62</v>
      </c>
      <c r="G5226">
        <v>10710.16</v>
      </c>
      <c r="H5226">
        <v>1</v>
      </c>
      <c r="I5226">
        <v>10710.16</v>
      </c>
      <c r="J5226">
        <v>2.29</v>
      </c>
      <c r="K5226">
        <v>1405</v>
      </c>
      <c r="L5226" s="2">
        <v>45433</v>
      </c>
      <c r="O5226" t="str">
        <f>IF(ecommerce_10000[[#This Row],[Platform]]="Souq","sq",ecommerce_10000[[#This Row],[Platform]])</f>
        <v>Jumia</v>
      </c>
      <c r="P5226" t="str">
        <f>IF(E5226="Souq","sq",IF(E5226="Jumia","Jum",E5226))</f>
        <v>Jum</v>
      </c>
      <c r="Q5226">
        <f>VLOOKUP(ecommerce_10000[[#This Row],[City]],F:I,4,FALSE)</f>
        <v>27872.98</v>
      </c>
      <c r="R5226" s="1">
        <f>SUMIF(C:C,ecommerce_10000[[#This Row],[Category]],I:I)</f>
        <v>91504159.730000004</v>
      </c>
      <c r="S5226" s="1">
        <f>SUMIFS(I:I,C:C,C5226)</f>
        <v>91504159.730000004</v>
      </c>
      <c r="T5226" s="1" t="str">
        <f>INDEX(F:F,MATCH(ecommerce_10000[[#This Row],[TotalAmount]],I:I,0))</f>
        <v>Giza</v>
      </c>
    </row>
    <row r="5227" spans="1:20" x14ac:dyDescent="0.3">
      <c r="A5227" s="1" t="s">
        <v>5271</v>
      </c>
      <c r="B5227" s="1" t="s">
        <v>53</v>
      </c>
      <c r="C5227" s="1" t="s">
        <v>31</v>
      </c>
      <c r="D5227" s="1" t="s">
        <v>54</v>
      </c>
      <c r="E5227" s="1" t="s">
        <v>47</v>
      </c>
      <c r="F5227" s="1" t="s">
        <v>40</v>
      </c>
      <c r="G5227">
        <v>6245.18</v>
      </c>
      <c r="H5227">
        <v>3</v>
      </c>
      <c r="I5227">
        <v>18735.54</v>
      </c>
      <c r="J5227">
        <v>3.97</v>
      </c>
      <c r="K5227">
        <v>1794</v>
      </c>
      <c r="L5227" s="2">
        <v>45528</v>
      </c>
      <c r="O5227" t="str">
        <f>IF(ecommerce_10000[[#This Row],[Platform]]="Souq","sq",ecommerce_10000[[#This Row],[Platform]])</f>
        <v>Amazon</v>
      </c>
      <c r="P5227" t="str">
        <f>IF(E5227="Souq","sq",IF(E5227="Jumia","Jum",E5227))</f>
        <v>Amazon</v>
      </c>
      <c r="Q5227">
        <f>VLOOKUP(ecommerce_10000[[#This Row],[City]],F:I,4,FALSE)</f>
        <v>99349.3</v>
      </c>
      <c r="R5227" s="1">
        <f>SUMIF(C:C,ecommerce_10000[[#This Row],[Category]],I:I)</f>
        <v>57542997.559999913</v>
      </c>
      <c r="S5227" s="1">
        <f>SUMIFS(I:I,C:C,C5227)</f>
        <v>57542997.559999913</v>
      </c>
      <c r="T5227" s="1" t="str">
        <f>INDEX(F:F,MATCH(ecommerce_10000[[#This Row],[TotalAmount]],I:I,0))</f>
        <v>Riyadh</v>
      </c>
    </row>
    <row r="5228" spans="1:20" x14ac:dyDescent="0.3">
      <c r="A5228" s="1" t="s">
        <v>5272</v>
      </c>
      <c r="B5228" s="1" t="s">
        <v>35</v>
      </c>
      <c r="C5228" s="1" t="s">
        <v>14</v>
      </c>
      <c r="D5228" s="1" t="s">
        <v>36</v>
      </c>
      <c r="E5228" s="1" t="s">
        <v>16</v>
      </c>
      <c r="F5228" s="1" t="s">
        <v>23</v>
      </c>
      <c r="G5228">
        <v>1914.32</v>
      </c>
      <c r="H5228">
        <v>2</v>
      </c>
      <c r="I5228">
        <v>3828.64</v>
      </c>
      <c r="J5228">
        <v>4.8899999999999997</v>
      </c>
      <c r="K5228">
        <v>3240</v>
      </c>
      <c r="L5228" s="2">
        <v>45403</v>
      </c>
      <c r="O5228" t="str">
        <f>IF(ecommerce_10000[[#This Row],[Platform]]="Souq","sq",ecommerce_10000[[#This Row],[Platform]])</f>
        <v>sq</v>
      </c>
      <c r="P5228" t="str">
        <f>IF(E5228="Souq","sq",IF(E5228="Jumia","Jum",E5228))</f>
        <v>sq</v>
      </c>
      <c r="Q5228">
        <f>VLOOKUP(ecommerce_10000[[#This Row],[City]],F:I,4,FALSE)</f>
        <v>13290.4</v>
      </c>
      <c r="R5228" s="1">
        <f>SUMIF(C:C,ecommerce_10000[[#This Row],[Category]],I:I)</f>
        <v>92327183.770000085</v>
      </c>
      <c r="S5228" s="1">
        <f>SUMIFS(I:I,C:C,C5228)</f>
        <v>92327183.770000085</v>
      </c>
      <c r="T5228" s="1" t="str">
        <f>INDEX(F:F,MATCH(ecommerce_10000[[#This Row],[TotalAmount]],I:I,0))</f>
        <v>Alexandria</v>
      </c>
    </row>
    <row r="5229" spans="1:20" x14ac:dyDescent="0.3">
      <c r="A5229" s="1" t="s">
        <v>5273</v>
      </c>
      <c r="B5229" s="1" t="s">
        <v>30</v>
      </c>
      <c r="C5229" s="1" t="s">
        <v>31</v>
      </c>
      <c r="D5229" s="1" t="s">
        <v>32</v>
      </c>
      <c r="E5229" s="1" t="s">
        <v>16</v>
      </c>
      <c r="F5229" s="1" t="s">
        <v>23</v>
      </c>
      <c r="G5229">
        <v>9148.4500000000007</v>
      </c>
      <c r="H5229">
        <v>4</v>
      </c>
      <c r="I5229">
        <v>36593.800000000003</v>
      </c>
      <c r="J5229">
        <v>1.64</v>
      </c>
      <c r="K5229">
        <v>156</v>
      </c>
      <c r="L5229" s="2">
        <v>45517</v>
      </c>
      <c r="O5229" t="str">
        <f>IF(ecommerce_10000[[#This Row],[Platform]]="Souq","sq",ecommerce_10000[[#This Row],[Platform]])</f>
        <v>sq</v>
      </c>
      <c r="P5229" t="str">
        <f>IF(E5229="Souq","sq",IF(E5229="Jumia","Jum",E5229))</f>
        <v>sq</v>
      </c>
      <c r="Q5229">
        <f>VLOOKUP(ecommerce_10000[[#This Row],[City]],F:I,4,FALSE)</f>
        <v>13290.4</v>
      </c>
      <c r="R5229" s="1">
        <f>SUMIF(C:C,ecommerce_10000[[#This Row],[Category]],I:I)</f>
        <v>57542997.559999913</v>
      </c>
      <c r="S5229" s="1">
        <f>SUMIFS(I:I,C:C,C5229)</f>
        <v>57542997.559999913</v>
      </c>
      <c r="T5229" s="1" t="str">
        <f>INDEX(F:F,MATCH(ecommerce_10000[[#This Row],[TotalAmount]],I:I,0))</f>
        <v>Alexandria</v>
      </c>
    </row>
    <row r="5230" spans="1:20" x14ac:dyDescent="0.3">
      <c r="A5230" s="1" t="s">
        <v>5274</v>
      </c>
      <c r="B5230" s="1" t="s">
        <v>30</v>
      </c>
      <c r="C5230" s="1" t="s">
        <v>31</v>
      </c>
      <c r="D5230" s="1" t="s">
        <v>32</v>
      </c>
      <c r="E5230" s="1" t="s">
        <v>22</v>
      </c>
      <c r="F5230" s="1" t="s">
        <v>28</v>
      </c>
      <c r="G5230">
        <v>11091.27</v>
      </c>
      <c r="H5230">
        <v>4</v>
      </c>
      <c r="I5230">
        <v>44365.08</v>
      </c>
      <c r="J5230">
        <v>2.37</v>
      </c>
      <c r="K5230">
        <v>4382</v>
      </c>
      <c r="L5230" s="2">
        <v>45358</v>
      </c>
      <c r="O5230" t="str">
        <f>IF(ecommerce_10000[[#This Row],[Platform]]="Souq","sq",ecommerce_10000[[#This Row],[Platform]])</f>
        <v>Jumia</v>
      </c>
      <c r="P5230" t="str">
        <f>IF(E5230="Souq","sq",IF(E5230="Jumia","Jum",E5230))</f>
        <v>Jum</v>
      </c>
      <c r="Q5230">
        <f>VLOOKUP(ecommerce_10000[[#This Row],[City]],F:I,4,FALSE)</f>
        <v>26648.76</v>
      </c>
      <c r="R5230" s="1">
        <f>SUMIF(C:C,ecommerce_10000[[#This Row],[Category]],I:I)</f>
        <v>57542997.559999913</v>
      </c>
      <c r="S5230" s="1">
        <f>SUMIFS(I:I,C:C,C5230)</f>
        <v>57542997.559999913</v>
      </c>
      <c r="T5230" s="1" t="str">
        <f>INDEX(F:F,MATCH(ecommerce_10000[[#This Row],[TotalAmount]],I:I,0))</f>
        <v>Casablanca</v>
      </c>
    </row>
    <row r="5231" spans="1:20" x14ac:dyDescent="0.3">
      <c r="A5231" s="1" t="s">
        <v>5275</v>
      </c>
      <c r="B5231" s="1" t="s">
        <v>13</v>
      </c>
      <c r="C5231" s="1" t="s">
        <v>14</v>
      </c>
      <c r="D5231" s="1" t="s">
        <v>15</v>
      </c>
      <c r="E5231" s="1" t="s">
        <v>47</v>
      </c>
      <c r="F5231" s="1" t="s">
        <v>28</v>
      </c>
      <c r="G5231">
        <v>9076.16</v>
      </c>
      <c r="H5231">
        <v>3</v>
      </c>
      <c r="I5231">
        <v>27228.48</v>
      </c>
      <c r="J5231">
        <v>4.57</v>
      </c>
      <c r="K5231">
        <v>3282</v>
      </c>
      <c r="L5231" s="2">
        <v>45619</v>
      </c>
      <c r="O5231" t="str">
        <f>IF(ecommerce_10000[[#This Row],[Platform]]="Souq","sq",ecommerce_10000[[#This Row],[Platform]])</f>
        <v>Amazon</v>
      </c>
      <c r="P5231" t="str">
        <f>IF(E5231="Souq","sq",IF(E5231="Jumia","Jum",E5231))</f>
        <v>Amazon</v>
      </c>
      <c r="Q5231">
        <f>VLOOKUP(ecommerce_10000[[#This Row],[City]],F:I,4,FALSE)</f>
        <v>26648.76</v>
      </c>
      <c r="R5231" s="1">
        <f>SUMIF(C:C,ecommerce_10000[[#This Row],[Category]],I:I)</f>
        <v>92327183.770000085</v>
      </c>
      <c r="S5231" s="1">
        <f>SUMIFS(I:I,C:C,C5231)</f>
        <v>92327183.770000085</v>
      </c>
      <c r="T5231" s="1" t="str">
        <f>INDEX(F:F,MATCH(ecommerce_10000[[#This Row],[TotalAmount]],I:I,0))</f>
        <v>Casablanca</v>
      </c>
    </row>
    <row r="5232" spans="1:20" x14ac:dyDescent="0.3">
      <c r="A5232" s="1" t="s">
        <v>5276</v>
      </c>
      <c r="B5232" s="1" t="s">
        <v>43</v>
      </c>
      <c r="C5232" s="1" t="s">
        <v>44</v>
      </c>
      <c r="D5232" s="1" t="s">
        <v>45</v>
      </c>
      <c r="E5232" s="1" t="s">
        <v>16</v>
      </c>
      <c r="F5232" s="1" t="s">
        <v>33</v>
      </c>
      <c r="G5232">
        <v>13448.5</v>
      </c>
      <c r="H5232">
        <v>3</v>
      </c>
      <c r="I5232">
        <v>40345.5</v>
      </c>
      <c r="J5232">
        <v>4.17</v>
      </c>
      <c r="K5232">
        <v>2192</v>
      </c>
      <c r="L5232" s="2">
        <v>45361</v>
      </c>
      <c r="O5232" t="str">
        <f>IF(ecommerce_10000[[#This Row],[Platform]]="Souq","sq",ecommerce_10000[[#This Row],[Platform]])</f>
        <v>sq</v>
      </c>
      <c r="P5232" t="str">
        <f>IF(E5232="Souq","sq",IF(E5232="Jumia","Jum",E5232))</f>
        <v>sq</v>
      </c>
      <c r="Q5232">
        <f>VLOOKUP(ecommerce_10000[[#This Row],[City]],F:I,4,FALSE)</f>
        <v>3665.44</v>
      </c>
      <c r="R5232" s="1">
        <f>SUMIF(C:C,ecommerce_10000[[#This Row],[Category]],I:I)</f>
        <v>31420413.200000018</v>
      </c>
      <c r="S5232" s="1">
        <f>SUMIFS(I:I,C:C,C5232)</f>
        <v>31420413.200000018</v>
      </c>
      <c r="T5232" s="1" t="str">
        <f>INDEX(F:F,MATCH(ecommerce_10000[[#This Row],[TotalAmount]],I:I,0))</f>
        <v>Dubai</v>
      </c>
    </row>
    <row r="5233" spans="1:20" x14ac:dyDescent="0.3">
      <c r="A5233" s="1" t="s">
        <v>5277</v>
      </c>
      <c r="B5233" s="1" t="s">
        <v>13</v>
      </c>
      <c r="C5233" s="1" t="s">
        <v>14</v>
      </c>
      <c r="D5233" s="1" t="s">
        <v>15</v>
      </c>
      <c r="E5233" s="1" t="s">
        <v>47</v>
      </c>
      <c r="F5233" s="1" t="s">
        <v>23</v>
      </c>
      <c r="G5233">
        <v>15558.52</v>
      </c>
      <c r="H5233">
        <v>4</v>
      </c>
      <c r="I5233">
        <v>62234.080000000002</v>
      </c>
      <c r="J5233">
        <v>1.37</v>
      </c>
      <c r="K5233">
        <v>4482</v>
      </c>
      <c r="L5233" s="2">
        <v>45638</v>
      </c>
      <c r="O5233" t="str">
        <f>IF(ecommerce_10000[[#This Row],[Platform]]="Souq","sq",ecommerce_10000[[#This Row],[Platform]])</f>
        <v>Amazon</v>
      </c>
      <c r="P5233" t="str">
        <f>IF(E5233="Souq","sq",IF(E5233="Jumia","Jum",E5233))</f>
        <v>Amazon</v>
      </c>
      <c r="Q5233">
        <f>VLOOKUP(ecommerce_10000[[#This Row],[City]],F:I,4,FALSE)</f>
        <v>13290.4</v>
      </c>
      <c r="R5233" s="1">
        <f>SUMIF(C:C,ecommerce_10000[[#This Row],[Category]],I:I)</f>
        <v>92327183.770000085</v>
      </c>
      <c r="S5233" s="1">
        <f>SUMIFS(I:I,C:C,C5233)</f>
        <v>92327183.770000085</v>
      </c>
      <c r="T5233" s="1" t="str">
        <f>INDEX(F:F,MATCH(ecommerce_10000[[#This Row],[TotalAmount]],I:I,0))</f>
        <v>Alexandria</v>
      </c>
    </row>
    <row r="5234" spans="1:20" x14ac:dyDescent="0.3">
      <c r="A5234" s="1" t="s">
        <v>5278</v>
      </c>
      <c r="B5234" s="1" t="s">
        <v>43</v>
      </c>
      <c r="C5234" s="1" t="s">
        <v>44</v>
      </c>
      <c r="D5234" s="1" t="s">
        <v>45</v>
      </c>
      <c r="E5234" s="1" t="s">
        <v>22</v>
      </c>
      <c r="F5234" s="1" t="s">
        <v>40</v>
      </c>
      <c r="G5234">
        <v>362.86</v>
      </c>
      <c r="H5234">
        <v>4</v>
      </c>
      <c r="I5234">
        <v>1451.44</v>
      </c>
      <c r="J5234">
        <v>2.35</v>
      </c>
      <c r="K5234">
        <v>4752</v>
      </c>
      <c r="L5234" s="2">
        <v>45370</v>
      </c>
      <c r="O5234" t="str">
        <f>IF(ecommerce_10000[[#This Row],[Platform]]="Souq","sq",ecommerce_10000[[#This Row],[Platform]])</f>
        <v>Jumia</v>
      </c>
      <c r="P5234" t="str">
        <f>IF(E5234="Souq","sq",IF(E5234="Jumia","Jum",E5234))</f>
        <v>Jum</v>
      </c>
      <c r="Q5234">
        <f>VLOOKUP(ecommerce_10000[[#This Row],[City]],F:I,4,FALSE)</f>
        <v>99349.3</v>
      </c>
      <c r="R5234" s="1">
        <f>SUMIF(C:C,ecommerce_10000[[#This Row],[Category]],I:I)</f>
        <v>31420413.200000018</v>
      </c>
      <c r="S5234" s="1">
        <f>SUMIFS(I:I,C:C,C5234)</f>
        <v>31420413.200000018</v>
      </c>
      <c r="T5234" s="1" t="str">
        <f>INDEX(F:F,MATCH(ecommerce_10000[[#This Row],[TotalAmount]],I:I,0))</f>
        <v>Riyadh</v>
      </c>
    </row>
    <row r="5235" spans="1:20" x14ac:dyDescent="0.3">
      <c r="A5235" s="1" t="s">
        <v>5279</v>
      </c>
      <c r="B5235" s="1" t="s">
        <v>65</v>
      </c>
      <c r="C5235" s="1" t="s">
        <v>20</v>
      </c>
      <c r="D5235" s="1" t="s">
        <v>66</v>
      </c>
      <c r="E5235" s="1" t="s">
        <v>22</v>
      </c>
      <c r="F5235" s="1" t="s">
        <v>40</v>
      </c>
      <c r="G5235">
        <v>6204.96</v>
      </c>
      <c r="H5235">
        <v>5</v>
      </c>
      <c r="I5235">
        <v>31024.799999999999</v>
      </c>
      <c r="J5235">
        <v>1.86</v>
      </c>
      <c r="K5235">
        <v>2839</v>
      </c>
      <c r="L5235" s="2">
        <v>45425</v>
      </c>
      <c r="O5235" t="str">
        <f>IF(ecommerce_10000[[#This Row],[Platform]]="Souq","sq",ecommerce_10000[[#This Row],[Platform]])</f>
        <v>Jumia</v>
      </c>
      <c r="P5235" t="str">
        <f>IF(E5235="Souq","sq",IF(E5235="Jumia","Jum",E5235))</f>
        <v>Jum</v>
      </c>
      <c r="Q5235">
        <f>VLOOKUP(ecommerce_10000[[#This Row],[City]],F:I,4,FALSE)</f>
        <v>99349.3</v>
      </c>
      <c r="R5235" s="1">
        <f>SUMIF(C:C,ecommerce_10000[[#This Row],[Category]],I:I)</f>
        <v>91504159.730000004</v>
      </c>
      <c r="S5235" s="1">
        <f>SUMIFS(I:I,C:C,C5235)</f>
        <v>91504159.730000004</v>
      </c>
      <c r="T5235" s="1" t="str">
        <f>INDEX(F:F,MATCH(ecommerce_10000[[#This Row],[TotalAmount]],I:I,0))</f>
        <v>Riyadh</v>
      </c>
    </row>
    <row r="5236" spans="1:20" x14ac:dyDescent="0.3">
      <c r="A5236" s="1" t="s">
        <v>5280</v>
      </c>
      <c r="B5236" s="1" t="s">
        <v>65</v>
      </c>
      <c r="C5236" s="1" t="s">
        <v>20</v>
      </c>
      <c r="D5236" s="1" t="s">
        <v>66</v>
      </c>
      <c r="E5236" s="1" t="s">
        <v>16</v>
      </c>
      <c r="F5236" s="1" t="s">
        <v>17</v>
      </c>
      <c r="G5236">
        <v>17244.259999999998</v>
      </c>
      <c r="H5236">
        <v>4</v>
      </c>
      <c r="I5236">
        <v>68977.039999999994</v>
      </c>
      <c r="J5236">
        <v>4.5199999999999996</v>
      </c>
      <c r="K5236">
        <v>4125</v>
      </c>
      <c r="L5236" s="2">
        <v>45439</v>
      </c>
      <c r="O5236" t="str">
        <f>IF(ecommerce_10000[[#This Row],[Platform]]="Souq","sq",ecommerce_10000[[#This Row],[Platform]])</f>
        <v>sq</v>
      </c>
      <c r="P5236" t="str">
        <f>IF(E5236="Souq","sq",IF(E5236="Jumia","Jum",E5236))</f>
        <v>sq</v>
      </c>
      <c r="Q5236">
        <f>VLOOKUP(ecommerce_10000[[#This Row],[City]],F:I,4,FALSE)</f>
        <v>16284.02</v>
      </c>
      <c r="R5236" s="1">
        <f>SUMIF(C:C,ecommerce_10000[[#This Row],[Category]],I:I)</f>
        <v>91504159.730000004</v>
      </c>
      <c r="S5236" s="1">
        <f>SUMIFS(I:I,C:C,C5236)</f>
        <v>91504159.730000004</v>
      </c>
      <c r="T5236" s="1" t="str">
        <f>INDEX(F:F,MATCH(ecommerce_10000[[#This Row],[TotalAmount]],I:I,0))</f>
        <v>Cairo</v>
      </c>
    </row>
    <row r="5237" spans="1:20" x14ac:dyDescent="0.3">
      <c r="A5237" s="1" t="s">
        <v>5281</v>
      </c>
      <c r="B5237" s="1" t="s">
        <v>35</v>
      </c>
      <c r="C5237" s="1" t="s">
        <v>14</v>
      </c>
      <c r="D5237" s="1" t="s">
        <v>36</v>
      </c>
      <c r="E5237" s="1" t="s">
        <v>22</v>
      </c>
      <c r="F5237" s="1" t="s">
        <v>62</v>
      </c>
      <c r="G5237">
        <v>922.66</v>
      </c>
      <c r="H5237">
        <v>1</v>
      </c>
      <c r="I5237">
        <v>922.66</v>
      </c>
      <c r="J5237">
        <v>1.1000000000000001</v>
      </c>
      <c r="K5237">
        <v>1791</v>
      </c>
      <c r="L5237" s="2">
        <v>45590</v>
      </c>
      <c r="O5237" t="str">
        <f>IF(ecommerce_10000[[#This Row],[Platform]]="Souq","sq",ecommerce_10000[[#This Row],[Platform]])</f>
        <v>Jumia</v>
      </c>
      <c r="P5237" t="str">
        <f>IF(E5237="Souq","sq",IF(E5237="Jumia","Jum",E5237))</f>
        <v>Jum</v>
      </c>
      <c r="Q5237">
        <f>VLOOKUP(ecommerce_10000[[#This Row],[City]],F:I,4,FALSE)</f>
        <v>27872.98</v>
      </c>
      <c r="R5237" s="1">
        <f>SUMIF(C:C,ecommerce_10000[[#This Row],[Category]],I:I)</f>
        <v>92327183.770000085</v>
      </c>
      <c r="S5237" s="1">
        <f>SUMIFS(I:I,C:C,C5237)</f>
        <v>92327183.770000085</v>
      </c>
      <c r="T5237" s="1" t="str">
        <f>INDEX(F:F,MATCH(ecommerce_10000[[#This Row],[TotalAmount]],I:I,0))</f>
        <v>Giza</v>
      </c>
    </row>
    <row r="5238" spans="1:20" x14ac:dyDescent="0.3">
      <c r="A5238" s="1" t="s">
        <v>5282</v>
      </c>
      <c r="B5238" s="1" t="s">
        <v>49</v>
      </c>
      <c r="C5238" s="1" t="s">
        <v>14</v>
      </c>
      <c r="D5238" s="1" t="s">
        <v>50</v>
      </c>
      <c r="E5238" s="1" t="s">
        <v>22</v>
      </c>
      <c r="F5238" s="1" t="s">
        <v>23</v>
      </c>
      <c r="G5238">
        <v>1364.76</v>
      </c>
      <c r="H5238">
        <v>3</v>
      </c>
      <c r="I5238">
        <v>4094.28</v>
      </c>
      <c r="J5238">
        <v>2.73</v>
      </c>
      <c r="K5238">
        <v>4351</v>
      </c>
      <c r="L5238" s="2">
        <v>45293</v>
      </c>
      <c r="O5238" t="str">
        <f>IF(ecommerce_10000[[#This Row],[Platform]]="Souq","sq",ecommerce_10000[[#This Row],[Platform]])</f>
        <v>Jumia</v>
      </c>
      <c r="P5238" t="str">
        <f>IF(E5238="Souq","sq",IF(E5238="Jumia","Jum",E5238))</f>
        <v>Jum</v>
      </c>
      <c r="Q5238">
        <f>VLOOKUP(ecommerce_10000[[#This Row],[City]],F:I,4,FALSE)</f>
        <v>13290.4</v>
      </c>
      <c r="R5238" s="1">
        <f>SUMIF(C:C,ecommerce_10000[[#This Row],[Category]],I:I)</f>
        <v>92327183.770000085</v>
      </c>
      <c r="S5238" s="1">
        <f>SUMIFS(I:I,C:C,C5238)</f>
        <v>92327183.770000085</v>
      </c>
      <c r="T5238" s="1" t="str">
        <f>INDEX(F:F,MATCH(ecommerce_10000[[#This Row],[TotalAmount]],I:I,0))</f>
        <v>Alexandria</v>
      </c>
    </row>
    <row r="5239" spans="1:20" x14ac:dyDescent="0.3">
      <c r="A5239" s="1" t="s">
        <v>5283</v>
      </c>
      <c r="B5239" s="1" t="s">
        <v>30</v>
      </c>
      <c r="C5239" s="1" t="s">
        <v>31</v>
      </c>
      <c r="D5239" s="1" t="s">
        <v>32</v>
      </c>
      <c r="E5239" s="1" t="s">
        <v>16</v>
      </c>
      <c r="F5239" s="1" t="s">
        <v>28</v>
      </c>
      <c r="G5239">
        <v>13679.03</v>
      </c>
      <c r="H5239">
        <v>1</v>
      </c>
      <c r="I5239">
        <v>13679.03</v>
      </c>
      <c r="J5239">
        <v>3.2</v>
      </c>
      <c r="K5239">
        <v>4785</v>
      </c>
      <c r="L5239" s="2">
        <v>45357</v>
      </c>
      <c r="O5239" t="str">
        <f>IF(ecommerce_10000[[#This Row],[Platform]]="Souq","sq",ecommerce_10000[[#This Row],[Platform]])</f>
        <v>sq</v>
      </c>
      <c r="P5239" t="str">
        <f>IF(E5239="Souq","sq",IF(E5239="Jumia","Jum",E5239))</f>
        <v>sq</v>
      </c>
      <c r="Q5239">
        <f>VLOOKUP(ecommerce_10000[[#This Row],[City]],F:I,4,FALSE)</f>
        <v>26648.76</v>
      </c>
      <c r="R5239" s="1">
        <f>SUMIF(C:C,ecommerce_10000[[#This Row],[Category]],I:I)</f>
        <v>57542997.559999913</v>
      </c>
      <c r="S5239" s="1">
        <f>SUMIFS(I:I,C:C,C5239)</f>
        <v>57542997.559999913</v>
      </c>
      <c r="T5239" s="1" t="str">
        <f>INDEX(F:F,MATCH(ecommerce_10000[[#This Row],[TotalAmount]],I:I,0))</f>
        <v>Casablanca</v>
      </c>
    </row>
    <row r="5240" spans="1:20" x14ac:dyDescent="0.3">
      <c r="A5240" s="1" t="s">
        <v>5284</v>
      </c>
      <c r="B5240" s="1" t="s">
        <v>53</v>
      </c>
      <c r="C5240" s="1" t="s">
        <v>31</v>
      </c>
      <c r="D5240" s="1" t="s">
        <v>54</v>
      </c>
      <c r="E5240" s="1" t="s">
        <v>47</v>
      </c>
      <c r="F5240" s="1" t="s">
        <v>33</v>
      </c>
      <c r="G5240">
        <v>15995.97</v>
      </c>
      <c r="H5240">
        <v>2</v>
      </c>
      <c r="I5240">
        <v>31991.94</v>
      </c>
      <c r="J5240">
        <v>2.31</v>
      </c>
      <c r="K5240">
        <v>4471</v>
      </c>
      <c r="L5240" s="2">
        <v>45563</v>
      </c>
      <c r="O5240" t="str">
        <f>IF(ecommerce_10000[[#This Row],[Platform]]="Souq","sq",ecommerce_10000[[#This Row],[Platform]])</f>
        <v>Amazon</v>
      </c>
      <c r="P5240" t="str">
        <f>IF(E5240="Souq","sq",IF(E5240="Jumia","Jum",E5240))</f>
        <v>Amazon</v>
      </c>
      <c r="Q5240">
        <f>VLOOKUP(ecommerce_10000[[#This Row],[City]],F:I,4,FALSE)</f>
        <v>3665.44</v>
      </c>
      <c r="R5240" s="1">
        <f>SUMIF(C:C,ecommerce_10000[[#This Row],[Category]],I:I)</f>
        <v>57542997.559999913</v>
      </c>
      <c r="S5240" s="1">
        <f>SUMIFS(I:I,C:C,C5240)</f>
        <v>57542997.559999913</v>
      </c>
      <c r="T5240" s="1" t="str">
        <f>INDEX(F:F,MATCH(ecommerce_10000[[#This Row],[TotalAmount]],I:I,0))</f>
        <v>Dubai</v>
      </c>
    </row>
    <row r="5241" spans="1:20" x14ac:dyDescent="0.3">
      <c r="A5241" s="1" t="s">
        <v>5285</v>
      </c>
      <c r="B5241" s="1" t="s">
        <v>53</v>
      </c>
      <c r="C5241" s="1" t="s">
        <v>31</v>
      </c>
      <c r="D5241" s="1" t="s">
        <v>54</v>
      </c>
      <c r="E5241" s="1" t="s">
        <v>47</v>
      </c>
      <c r="F5241" s="1" t="s">
        <v>23</v>
      </c>
      <c r="G5241">
        <v>9926.0400000000009</v>
      </c>
      <c r="H5241">
        <v>2</v>
      </c>
      <c r="I5241">
        <v>19852.080000000002</v>
      </c>
      <c r="J5241">
        <v>1.76</v>
      </c>
      <c r="K5241">
        <v>2562</v>
      </c>
      <c r="L5241" s="2">
        <v>45380</v>
      </c>
      <c r="O5241" t="str">
        <f>IF(ecommerce_10000[[#This Row],[Platform]]="Souq","sq",ecommerce_10000[[#This Row],[Platform]])</f>
        <v>Amazon</v>
      </c>
      <c r="P5241" t="str">
        <f>IF(E5241="Souq","sq",IF(E5241="Jumia","Jum",E5241))</f>
        <v>Amazon</v>
      </c>
      <c r="Q5241">
        <f>VLOOKUP(ecommerce_10000[[#This Row],[City]],F:I,4,FALSE)</f>
        <v>13290.4</v>
      </c>
      <c r="R5241" s="1">
        <f>SUMIF(C:C,ecommerce_10000[[#This Row],[Category]],I:I)</f>
        <v>57542997.559999913</v>
      </c>
      <c r="S5241" s="1">
        <f>SUMIFS(I:I,C:C,C5241)</f>
        <v>57542997.559999913</v>
      </c>
      <c r="T5241" s="1" t="str">
        <f>INDEX(F:F,MATCH(ecommerce_10000[[#This Row],[TotalAmount]],I:I,0))</f>
        <v>Alexandria</v>
      </c>
    </row>
    <row r="5242" spans="1:20" x14ac:dyDescent="0.3">
      <c r="A5242" s="1" t="s">
        <v>5286</v>
      </c>
      <c r="B5242" s="1" t="s">
        <v>19</v>
      </c>
      <c r="C5242" s="1" t="s">
        <v>20</v>
      </c>
      <c r="D5242" s="1" t="s">
        <v>21</v>
      </c>
      <c r="E5242" s="1" t="s">
        <v>16</v>
      </c>
      <c r="F5242" s="1" t="s">
        <v>17</v>
      </c>
      <c r="G5242">
        <v>8706.74</v>
      </c>
      <c r="H5242">
        <v>1</v>
      </c>
      <c r="I5242">
        <v>8706.74</v>
      </c>
      <c r="J5242">
        <v>3.26</v>
      </c>
      <c r="K5242">
        <v>1559</v>
      </c>
      <c r="L5242" s="2">
        <v>45566</v>
      </c>
      <c r="O5242" t="str">
        <f>IF(ecommerce_10000[[#This Row],[Platform]]="Souq","sq",ecommerce_10000[[#This Row],[Platform]])</f>
        <v>sq</v>
      </c>
      <c r="P5242" t="str">
        <f>IF(E5242="Souq","sq",IF(E5242="Jumia","Jum",E5242))</f>
        <v>sq</v>
      </c>
      <c r="Q5242">
        <f>VLOOKUP(ecommerce_10000[[#This Row],[City]],F:I,4,FALSE)</f>
        <v>16284.02</v>
      </c>
      <c r="R5242" s="1">
        <f>SUMIF(C:C,ecommerce_10000[[#This Row],[Category]],I:I)</f>
        <v>91504159.730000004</v>
      </c>
      <c r="S5242" s="1">
        <f>SUMIFS(I:I,C:C,C5242)</f>
        <v>91504159.730000004</v>
      </c>
      <c r="T5242" s="1" t="str">
        <f>INDEX(F:F,MATCH(ecommerce_10000[[#This Row],[TotalAmount]],I:I,0))</f>
        <v>Cairo</v>
      </c>
    </row>
    <row r="5243" spans="1:20" x14ac:dyDescent="0.3">
      <c r="A5243" s="1" t="s">
        <v>5287</v>
      </c>
      <c r="B5243" s="1" t="s">
        <v>35</v>
      </c>
      <c r="C5243" s="1" t="s">
        <v>14</v>
      </c>
      <c r="D5243" s="1" t="s">
        <v>36</v>
      </c>
      <c r="E5243" s="1" t="s">
        <v>16</v>
      </c>
      <c r="F5243" s="1" t="s">
        <v>40</v>
      </c>
      <c r="G5243">
        <v>15499.75</v>
      </c>
      <c r="H5243">
        <v>1</v>
      </c>
      <c r="I5243">
        <v>15499.75</v>
      </c>
      <c r="J5243">
        <v>1.05</v>
      </c>
      <c r="K5243">
        <v>4429</v>
      </c>
      <c r="L5243" s="2">
        <v>45480</v>
      </c>
      <c r="O5243" t="str">
        <f>IF(ecommerce_10000[[#This Row],[Platform]]="Souq","sq",ecommerce_10000[[#This Row],[Platform]])</f>
        <v>sq</v>
      </c>
      <c r="P5243" t="str">
        <f>IF(E5243="Souq","sq",IF(E5243="Jumia","Jum",E5243))</f>
        <v>sq</v>
      </c>
      <c r="Q5243">
        <f>VLOOKUP(ecommerce_10000[[#This Row],[City]],F:I,4,FALSE)</f>
        <v>99349.3</v>
      </c>
      <c r="R5243" s="1">
        <f>SUMIF(C:C,ecommerce_10000[[#This Row],[Category]],I:I)</f>
        <v>92327183.770000085</v>
      </c>
      <c r="S5243" s="1">
        <f>SUMIFS(I:I,C:C,C5243)</f>
        <v>92327183.770000085</v>
      </c>
      <c r="T5243" s="1" t="str">
        <f>INDEX(F:F,MATCH(ecommerce_10000[[#This Row],[TotalAmount]],I:I,0))</f>
        <v>Riyadh</v>
      </c>
    </row>
    <row r="5244" spans="1:20" x14ac:dyDescent="0.3">
      <c r="A5244" s="1" t="s">
        <v>5288</v>
      </c>
      <c r="B5244" s="1" t="s">
        <v>49</v>
      </c>
      <c r="C5244" s="1" t="s">
        <v>14</v>
      </c>
      <c r="D5244" s="1" t="s">
        <v>50</v>
      </c>
      <c r="E5244" s="1" t="s">
        <v>22</v>
      </c>
      <c r="F5244" s="1" t="s">
        <v>40</v>
      </c>
      <c r="G5244">
        <v>9961.76</v>
      </c>
      <c r="H5244">
        <v>5</v>
      </c>
      <c r="I5244">
        <v>49808.800000000003</v>
      </c>
      <c r="J5244">
        <v>2.14</v>
      </c>
      <c r="K5244">
        <v>4846</v>
      </c>
      <c r="L5244" s="2">
        <v>45336</v>
      </c>
      <c r="O5244" t="str">
        <f>IF(ecommerce_10000[[#This Row],[Platform]]="Souq","sq",ecommerce_10000[[#This Row],[Platform]])</f>
        <v>Jumia</v>
      </c>
      <c r="P5244" t="str">
        <f>IF(E5244="Souq","sq",IF(E5244="Jumia","Jum",E5244))</f>
        <v>Jum</v>
      </c>
      <c r="Q5244">
        <f>VLOOKUP(ecommerce_10000[[#This Row],[City]],F:I,4,FALSE)</f>
        <v>99349.3</v>
      </c>
      <c r="R5244" s="1">
        <f>SUMIF(C:C,ecommerce_10000[[#This Row],[Category]],I:I)</f>
        <v>92327183.770000085</v>
      </c>
      <c r="S5244" s="1">
        <f>SUMIFS(I:I,C:C,C5244)</f>
        <v>92327183.770000085</v>
      </c>
      <c r="T5244" s="1" t="str">
        <f>INDEX(F:F,MATCH(ecommerce_10000[[#This Row],[TotalAmount]],I:I,0))</f>
        <v>Riyadh</v>
      </c>
    </row>
    <row r="5245" spans="1:20" x14ac:dyDescent="0.3">
      <c r="A5245" s="1" t="s">
        <v>5289</v>
      </c>
      <c r="B5245" s="1" t="s">
        <v>49</v>
      </c>
      <c r="C5245" s="1" t="s">
        <v>14</v>
      </c>
      <c r="D5245" s="1" t="s">
        <v>50</v>
      </c>
      <c r="E5245" s="1" t="s">
        <v>47</v>
      </c>
      <c r="F5245" s="1" t="s">
        <v>17</v>
      </c>
      <c r="G5245">
        <v>252.92</v>
      </c>
      <c r="H5245">
        <v>5</v>
      </c>
      <c r="I5245">
        <v>1264.5999999999999</v>
      </c>
      <c r="J5245">
        <v>4.18</v>
      </c>
      <c r="K5245">
        <v>3554</v>
      </c>
      <c r="L5245" s="2">
        <v>45633</v>
      </c>
      <c r="O5245" t="str">
        <f>IF(ecommerce_10000[[#This Row],[Platform]]="Souq","sq",ecommerce_10000[[#This Row],[Platform]])</f>
        <v>Amazon</v>
      </c>
      <c r="P5245" t="str">
        <f>IF(E5245="Souq","sq",IF(E5245="Jumia","Jum",E5245))</f>
        <v>Amazon</v>
      </c>
      <c r="Q5245">
        <f>VLOOKUP(ecommerce_10000[[#This Row],[City]],F:I,4,FALSE)</f>
        <v>16284.02</v>
      </c>
      <c r="R5245" s="1">
        <f>SUMIF(C:C,ecommerce_10000[[#This Row],[Category]],I:I)</f>
        <v>92327183.770000085</v>
      </c>
      <c r="S5245" s="1">
        <f>SUMIFS(I:I,C:C,C5245)</f>
        <v>92327183.770000085</v>
      </c>
      <c r="T5245" s="1" t="str">
        <f>INDEX(F:F,MATCH(ecommerce_10000[[#This Row],[TotalAmount]],I:I,0))</f>
        <v>Cairo</v>
      </c>
    </row>
    <row r="5246" spans="1:20" x14ac:dyDescent="0.3">
      <c r="A5246" s="1" t="s">
        <v>5290</v>
      </c>
      <c r="B5246" s="1" t="s">
        <v>35</v>
      </c>
      <c r="C5246" s="1" t="s">
        <v>14</v>
      </c>
      <c r="D5246" s="1" t="s">
        <v>36</v>
      </c>
      <c r="E5246" s="1" t="s">
        <v>22</v>
      </c>
      <c r="F5246" s="1" t="s">
        <v>33</v>
      </c>
      <c r="G5246">
        <v>1512.67</v>
      </c>
      <c r="H5246">
        <v>2</v>
      </c>
      <c r="I5246">
        <v>3025.34</v>
      </c>
      <c r="J5246">
        <v>1.61</v>
      </c>
      <c r="K5246">
        <v>4846</v>
      </c>
      <c r="L5246" s="2">
        <v>45531</v>
      </c>
      <c r="O5246" t="str">
        <f>IF(ecommerce_10000[[#This Row],[Platform]]="Souq","sq",ecommerce_10000[[#This Row],[Platform]])</f>
        <v>Jumia</v>
      </c>
      <c r="P5246" t="str">
        <f>IF(E5246="Souq","sq",IF(E5246="Jumia","Jum",E5246))</f>
        <v>Jum</v>
      </c>
      <c r="Q5246">
        <f>VLOOKUP(ecommerce_10000[[#This Row],[City]],F:I,4,FALSE)</f>
        <v>3665.44</v>
      </c>
      <c r="R5246" s="1">
        <f>SUMIF(C:C,ecommerce_10000[[#This Row],[Category]],I:I)</f>
        <v>92327183.770000085</v>
      </c>
      <c r="S5246" s="1">
        <f>SUMIFS(I:I,C:C,C5246)</f>
        <v>92327183.770000085</v>
      </c>
      <c r="T5246" s="1" t="str">
        <f>INDEX(F:F,MATCH(ecommerce_10000[[#This Row],[TotalAmount]],I:I,0))</f>
        <v>Dubai</v>
      </c>
    </row>
    <row r="5247" spans="1:20" x14ac:dyDescent="0.3">
      <c r="A5247" s="1" t="s">
        <v>5291</v>
      </c>
      <c r="B5247" s="1" t="s">
        <v>43</v>
      </c>
      <c r="C5247" s="1" t="s">
        <v>44</v>
      </c>
      <c r="D5247" s="1" t="s">
        <v>45</v>
      </c>
      <c r="E5247" s="1" t="s">
        <v>22</v>
      </c>
      <c r="F5247" s="1" t="s">
        <v>33</v>
      </c>
      <c r="G5247">
        <v>6435.38</v>
      </c>
      <c r="H5247">
        <v>2</v>
      </c>
      <c r="I5247">
        <v>12870.76</v>
      </c>
      <c r="J5247">
        <v>2.42</v>
      </c>
      <c r="K5247">
        <v>2942</v>
      </c>
      <c r="L5247" s="2">
        <v>45507</v>
      </c>
      <c r="O5247" t="str">
        <f>IF(ecommerce_10000[[#This Row],[Platform]]="Souq","sq",ecommerce_10000[[#This Row],[Platform]])</f>
        <v>Jumia</v>
      </c>
      <c r="P5247" t="str">
        <f>IF(E5247="Souq","sq",IF(E5247="Jumia","Jum",E5247))</f>
        <v>Jum</v>
      </c>
      <c r="Q5247">
        <f>VLOOKUP(ecommerce_10000[[#This Row],[City]],F:I,4,FALSE)</f>
        <v>3665.44</v>
      </c>
      <c r="R5247" s="1">
        <f>SUMIF(C:C,ecommerce_10000[[#This Row],[Category]],I:I)</f>
        <v>31420413.200000018</v>
      </c>
      <c r="S5247" s="1">
        <f>SUMIFS(I:I,C:C,C5247)</f>
        <v>31420413.200000018</v>
      </c>
      <c r="T5247" s="1" t="str">
        <f>INDEX(F:F,MATCH(ecommerce_10000[[#This Row],[TotalAmount]],I:I,0))</f>
        <v>Dubai</v>
      </c>
    </row>
    <row r="5248" spans="1:20" x14ac:dyDescent="0.3">
      <c r="A5248" s="1" t="s">
        <v>5292</v>
      </c>
      <c r="B5248" s="1" t="s">
        <v>65</v>
      </c>
      <c r="C5248" s="1" t="s">
        <v>20</v>
      </c>
      <c r="D5248" s="1" t="s">
        <v>66</v>
      </c>
      <c r="E5248" s="1" t="s">
        <v>22</v>
      </c>
      <c r="F5248" s="1" t="s">
        <v>17</v>
      </c>
      <c r="G5248">
        <v>9354.69</v>
      </c>
      <c r="H5248">
        <v>1</v>
      </c>
      <c r="I5248">
        <v>9354.69</v>
      </c>
      <c r="J5248">
        <v>1.23</v>
      </c>
      <c r="K5248">
        <v>3279</v>
      </c>
      <c r="L5248" s="2">
        <v>45367</v>
      </c>
      <c r="O5248" t="str">
        <f>IF(ecommerce_10000[[#This Row],[Platform]]="Souq","sq",ecommerce_10000[[#This Row],[Platform]])</f>
        <v>Jumia</v>
      </c>
      <c r="P5248" t="str">
        <f>IF(E5248="Souq","sq",IF(E5248="Jumia","Jum",E5248))</f>
        <v>Jum</v>
      </c>
      <c r="Q5248">
        <f>VLOOKUP(ecommerce_10000[[#This Row],[City]],F:I,4,FALSE)</f>
        <v>16284.02</v>
      </c>
      <c r="R5248" s="1">
        <f>SUMIF(C:C,ecommerce_10000[[#This Row],[Category]],I:I)</f>
        <v>91504159.730000004</v>
      </c>
      <c r="S5248" s="1">
        <f>SUMIFS(I:I,C:C,C5248)</f>
        <v>91504159.730000004</v>
      </c>
      <c r="T5248" s="1" t="str">
        <f>INDEX(F:F,MATCH(ecommerce_10000[[#This Row],[TotalAmount]],I:I,0))</f>
        <v>Cairo</v>
      </c>
    </row>
    <row r="5249" spans="1:20" x14ac:dyDescent="0.3">
      <c r="A5249" s="1" t="s">
        <v>5293</v>
      </c>
      <c r="B5249" s="1" t="s">
        <v>13</v>
      </c>
      <c r="C5249" s="1" t="s">
        <v>14</v>
      </c>
      <c r="D5249" s="1" t="s">
        <v>15</v>
      </c>
      <c r="E5249" s="1" t="s">
        <v>16</v>
      </c>
      <c r="F5249" s="1" t="s">
        <v>40</v>
      </c>
      <c r="G5249">
        <v>751.88</v>
      </c>
      <c r="H5249">
        <v>1</v>
      </c>
      <c r="I5249">
        <v>751.88</v>
      </c>
      <c r="J5249">
        <v>2</v>
      </c>
      <c r="K5249">
        <v>2414</v>
      </c>
      <c r="L5249" s="2">
        <v>45374</v>
      </c>
      <c r="O5249" t="str">
        <f>IF(ecommerce_10000[[#This Row],[Platform]]="Souq","sq",ecommerce_10000[[#This Row],[Platform]])</f>
        <v>sq</v>
      </c>
      <c r="P5249" t="str">
        <f>IF(E5249="Souq","sq",IF(E5249="Jumia","Jum",E5249))</f>
        <v>sq</v>
      </c>
      <c r="Q5249">
        <f>VLOOKUP(ecommerce_10000[[#This Row],[City]],F:I,4,FALSE)</f>
        <v>99349.3</v>
      </c>
      <c r="R5249" s="1">
        <f>SUMIF(C:C,ecommerce_10000[[#This Row],[Category]],I:I)</f>
        <v>92327183.770000085</v>
      </c>
      <c r="S5249" s="1">
        <f>SUMIFS(I:I,C:C,C5249)</f>
        <v>92327183.770000085</v>
      </c>
      <c r="T5249" s="1" t="str">
        <f>INDEX(F:F,MATCH(ecommerce_10000[[#This Row],[TotalAmount]],I:I,0))</f>
        <v>Riyadh</v>
      </c>
    </row>
    <row r="5250" spans="1:20" x14ac:dyDescent="0.3">
      <c r="A5250" s="1" t="s">
        <v>5294</v>
      </c>
      <c r="B5250" s="1" t="s">
        <v>25</v>
      </c>
      <c r="C5250" s="1" t="s">
        <v>26</v>
      </c>
      <c r="D5250" s="1" t="s">
        <v>27</v>
      </c>
      <c r="E5250" s="1" t="s">
        <v>47</v>
      </c>
      <c r="F5250" s="1" t="s">
        <v>28</v>
      </c>
      <c r="G5250">
        <v>14346.16</v>
      </c>
      <c r="H5250">
        <v>4</v>
      </c>
      <c r="I5250">
        <v>57384.639999999999</v>
      </c>
      <c r="J5250">
        <v>2.25</v>
      </c>
      <c r="K5250">
        <v>2720</v>
      </c>
      <c r="L5250" s="2">
        <v>45416</v>
      </c>
      <c r="O5250" t="str">
        <f>IF(ecommerce_10000[[#This Row],[Platform]]="Souq","sq",ecommerce_10000[[#This Row],[Platform]])</f>
        <v>Amazon</v>
      </c>
      <c r="P5250" t="str">
        <f>IF(E5250="Souq","sq",IF(E5250="Jumia","Jum",E5250))</f>
        <v>Amazon</v>
      </c>
      <c r="Q5250">
        <f>VLOOKUP(ecommerce_10000[[#This Row],[City]],F:I,4,FALSE)</f>
        <v>26648.76</v>
      </c>
      <c r="R5250" s="1">
        <f>SUMIF(C:C,ecommerce_10000[[#This Row],[Category]],I:I)</f>
        <v>29200970.130000021</v>
      </c>
      <c r="S5250" s="1">
        <f>SUMIFS(I:I,C:C,C5250)</f>
        <v>29200970.130000021</v>
      </c>
      <c r="T5250" s="1" t="str">
        <f>INDEX(F:F,MATCH(ecommerce_10000[[#This Row],[TotalAmount]],I:I,0))</f>
        <v>Casablanca</v>
      </c>
    </row>
    <row r="5251" spans="1:20" x14ac:dyDescent="0.3">
      <c r="A5251" s="1" t="s">
        <v>5295</v>
      </c>
      <c r="B5251" s="1" t="s">
        <v>38</v>
      </c>
      <c r="C5251" s="1" t="s">
        <v>20</v>
      </c>
      <c r="D5251" s="1" t="s">
        <v>39</v>
      </c>
      <c r="E5251" s="1" t="s">
        <v>16</v>
      </c>
      <c r="F5251" s="1" t="s">
        <v>62</v>
      </c>
      <c r="G5251">
        <v>4741.6499999999996</v>
      </c>
      <c r="H5251">
        <v>1</v>
      </c>
      <c r="I5251">
        <v>4741.6499999999996</v>
      </c>
      <c r="J5251">
        <v>4.2</v>
      </c>
      <c r="K5251">
        <v>4150</v>
      </c>
      <c r="L5251" s="2">
        <v>45456</v>
      </c>
      <c r="O5251" t="str">
        <f>IF(ecommerce_10000[[#This Row],[Platform]]="Souq","sq",ecommerce_10000[[#This Row],[Platform]])</f>
        <v>sq</v>
      </c>
      <c r="P5251" t="str">
        <f>IF(E5251="Souq","sq",IF(E5251="Jumia","Jum",E5251))</f>
        <v>sq</v>
      </c>
      <c r="Q5251">
        <f>VLOOKUP(ecommerce_10000[[#This Row],[City]],F:I,4,FALSE)</f>
        <v>27872.98</v>
      </c>
      <c r="R5251" s="1">
        <f>SUMIF(C:C,ecommerce_10000[[#This Row],[Category]],I:I)</f>
        <v>91504159.730000004</v>
      </c>
      <c r="S5251" s="1">
        <f>SUMIFS(I:I,C:C,C5251)</f>
        <v>91504159.730000004</v>
      </c>
      <c r="T5251" s="1" t="str">
        <f>INDEX(F:F,MATCH(ecommerce_10000[[#This Row],[TotalAmount]],I:I,0))</f>
        <v>Giza</v>
      </c>
    </row>
    <row r="5252" spans="1:20" x14ac:dyDescent="0.3">
      <c r="A5252" s="1" t="s">
        <v>5296</v>
      </c>
      <c r="B5252" s="1" t="s">
        <v>25</v>
      </c>
      <c r="C5252" s="1" t="s">
        <v>26</v>
      </c>
      <c r="D5252" s="1" t="s">
        <v>27</v>
      </c>
      <c r="E5252" s="1" t="s">
        <v>47</v>
      </c>
      <c r="F5252" s="1" t="s">
        <v>23</v>
      </c>
      <c r="G5252">
        <v>8207.99</v>
      </c>
      <c r="H5252">
        <v>5</v>
      </c>
      <c r="I5252">
        <v>41039.949999999997</v>
      </c>
      <c r="J5252">
        <v>3.22</v>
      </c>
      <c r="K5252">
        <v>1128</v>
      </c>
      <c r="L5252" s="2">
        <v>45532</v>
      </c>
      <c r="O5252" t="str">
        <f>IF(ecommerce_10000[[#This Row],[Platform]]="Souq","sq",ecommerce_10000[[#This Row],[Platform]])</f>
        <v>Amazon</v>
      </c>
      <c r="P5252" t="str">
        <f>IF(E5252="Souq","sq",IF(E5252="Jumia","Jum",E5252))</f>
        <v>Amazon</v>
      </c>
      <c r="Q5252">
        <f>VLOOKUP(ecommerce_10000[[#This Row],[City]],F:I,4,FALSE)</f>
        <v>13290.4</v>
      </c>
      <c r="R5252" s="1">
        <f>SUMIF(C:C,ecommerce_10000[[#This Row],[Category]],I:I)</f>
        <v>29200970.130000021</v>
      </c>
      <c r="S5252" s="1">
        <f>SUMIFS(I:I,C:C,C5252)</f>
        <v>29200970.130000021</v>
      </c>
      <c r="T5252" s="1" t="str">
        <f>INDEX(F:F,MATCH(ecommerce_10000[[#This Row],[TotalAmount]],I:I,0))</f>
        <v>Alexandria</v>
      </c>
    </row>
    <row r="5253" spans="1:20" x14ac:dyDescent="0.3">
      <c r="A5253" s="1" t="s">
        <v>5297</v>
      </c>
      <c r="B5253" s="1" t="s">
        <v>38</v>
      </c>
      <c r="C5253" s="1" t="s">
        <v>20</v>
      </c>
      <c r="D5253" s="1" t="s">
        <v>39</v>
      </c>
      <c r="E5253" s="1" t="s">
        <v>47</v>
      </c>
      <c r="F5253" s="1" t="s">
        <v>62</v>
      </c>
      <c r="G5253">
        <v>14490.53</v>
      </c>
      <c r="H5253">
        <v>3</v>
      </c>
      <c r="I5253">
        <v>43471.59</v>
      </c>
      <c r="J5253">
        <v>2.33</v>
      </c>
      <c r="K5253">
        <v>1888</v>
      </c>
      <c r="L5253" s="2">
        <v>45649</v>
      </c>
      <c r="O5253" t="str">
        <f>IF(ecommerce_10000[[#This Row],[Platform]]="Souq","sq",ecommerce_10000[[#This Row],[Platform]])</f>
        <v>Amazon</v>
      </c>
      <c r="P5253" t="str">
        <f>IF(E5253="Souq","sq",IF(E5253="Jumia","Jum",E5253))</f>
        <v>Amazon</v>
      </c>
      <c r="Q5253">
        <f>VLOOKUP(ecommerce_10000[[#This Row],[City]],F:I,4,FALSE)</f>
        <v>27872.98</v>
      </c>
      <c r="R5253" s="1">
        <f>SUMIF(C:C,ecommerce_10000[[#This Row],[Category]],I:I)</f>
        <v>91504159.730000004</v>
      </c>
      <c r="S5253" s="1">
        <f>SUMIFS(I:I,C:C,C5253)</f>
        <v>91504159.730000004</v>
      </c>
      <c r="T5253" s="1" t="str">
        <f>INDEX(F:F,MATCH(ecommerce_10000[[#This Row],[TotalAmount]],I:I,0))</f>
        <v>Giza</v>
      </c>
    </row>
    <row r="5254" spans="1:20" x14ac:dyDescent="0.3">
      <c r="A5254" s="1" t="s">
        <v>5298</v>
      </c>
      <c r="B5254" s="1" t="s">
        <v>35</v>
      </c>
      <c r="C5254" s="1" t="s">
        <v>14</v>
      </c>
      <c r="D5254" s="1" t="s">
        <v>36</v>
      </c>
      <c r="E5254" s="1" t="s">
        <v>16</v>
      </c>
      <c r="F5254" s="1" t="s">
        <v>17</v>
      </c>
      <c r="G5254">
        <v>643.91999999999996</v>
      </c>
      <c r="H5254">
        <v>1</v>
      </c>
      <c r="I5254">
        <v>643.91999999999996</v>
      </c>
      <c r="J5254">
        <v>1.24</v>
      </c>
      <c r="K5254">
        <v>2615</v>
      </c>
      <c r="L5254" s="2">
        <v>45303</v>
      </c>
      <c r="O5254" t="str">
        <f>IF(ecommerce_10000[[#This Row],[Platform]]="Souq","sq",ecommerce_10000[[#This Row],[Platform]])</f>
        <v>sq</v>
      </c>
      <c r="P5254" t="str">
        <f>IF(E5254="Souq","sq",IF(E5254="Jumia","Jum",E5254))</f>
        <v>sq</v>
      </c>
      <c r="Q5254">
        <f>VLOOKUP(ecommerce_10000[[#This Row],[City]],F:I,4,FALSE)</f>
        <v>16284.02</v>
      </c>
      <c r="R5254" s="1">
        <f>SUMIF(C:C,ecommerce_10000[[#This Row],[Category]],I:I)</f>
        <v>92327183.770000085</v>
      </c>
      <c r="S5254" s="1">
        <f>SUMIFS(I:I,C:C,C5254)</f>
        <v>92327183.770000085</v>
      </c>
      <c r="T5254" s="1" t="str">
        <f>INDEX(F:F,MATCH(ecommerce_10000[[#This Row],[TotalAmount]],I:I,0))</f>
        <v>Cairo</v>
      </c>
    </row>
    <row r="5255" spans="1:20" x14ac:dyDescent="0.3">
      <c r="A5255" s="1" t="s">
        <v>5299</v>
      </c>
      <c r="B5255" s="1" t="s">
        <v>53</v>
      </c>
      <c r="C5255" s="1" t="s">
        <v>31</v>
      </c>
      <c r="D5255" s="1" t="s">
        <v>54</v>
      </c>
      <c r="E5255" s="1" t="s">
        <v>22</v>
      </c>
      <c r="F5255" s="1" t="s">
        <v>28</v>
      </c>
      <c r="G5255">
        <v>8946.93</v>
      </c>
      <c r="H5255">
        <v>3</v>
      </c>
      <c r="I5255">
        <v>26840.79</v>
      </c>
      <c r="J5255">
        <v>4.93</v>
      </c>
      <c r="K5255">
        <v>3007</v>
      </c>
      <c r="L5255" s="2">
        <v>45517</v>
      </c>
      <c r="O5255" t="str">
        <f>IF(ecommerce_10000[[#This Row],[Platform]]="Souq","sq",ecommerce_10000[[#This Row],[Platform]])</f>
        <v>Jumia</v>
      </c>
      <c r="P5255" t="str">
        <f>IF(E5255="Souq","sq",IF(E5255="Jumia","Jum",E5255))</f>
        <v>Jum</v>
      </c>
      <c r="Q5255">
        <f>VLOOKUP(ecommerce_10000[[#This Row],[City]],F:I,4,FALSE)</f>
        <v>26648.76</v>
      </c>
      <c r="R5255" s="1">
        <f>SUMIF(C:C,ecommerce_10000[[#This Row],[Category]],I:I)</f>
        <v>57542997.559999913</v>
      </c>
      <c r="S5255" s="1">
        <f>SUMIFS(I:I,C:C,C5255)</f>
        <v>57542997.559999913</v>
      </c>
      <c r="T5255" s="1" t="str">
        <f>INDEX(F:F,MATCH(ecommerce_10000[[#This Row],[TotalAmount]],I:I,0))</f>
        <v>Casablanca</v>
      </c>
    </row>
    <row r="5256" spans="1:20" x14ac:dyDescent="0.3">
      <c r="A5256" s="1" t="s">
        <v>5300</v>
      </c>
      <c r="B5256" s="1" t="s">
        <v>65</v>
      </c>
      <c r="C5256" s="1" t="s">
        <v>20</v>
      </c>
      <c r="D5256" s="1" t="s">
        <v>66</v>
      </c>
      <c r="E5256" s="1" t="s">
        <v>16</v>
      </c>
      <c r="F5256" s="1" t="s">
        <v>28</v>
      </c>
      <c r="G5256">
        <v>8438.41</v>
      </c>
      <c r="H5256">
        <v>4</v>
      </c>
      <c r="I5256">
        <v>33753.64</v>
      </c>
      <c r="J5256">
        <v>2.41</v>
      </c>
      <c r="K5256">
        <v>1200</v>
      </c>
      <c r="L5256" s="2">
        <v>45481</v>
      </c>
      <c r="O5256" t="str">
        <f>IF(ecommerce_10000[[#This Row],[Platform]]="Souq","sq",ecommerce_10000[[#This Row],[Platform]])</f>
        <v>sq</v>
      </c>
      <c r="P5256" t="str">
        <f>IF(E5256="Souq","sq",IF(E5256="Jumia","Jum",E5256))</f>
        <v>sq</v>
      </c>
      <c r="Q5256">
        <f>VLOOKUP(ecommerce_10000[[#This Row],[City]],F:I,4,FALSE)</f>
        <v>26648.76</v>
      </c>
      <c r="R5256" s="1">
        <f>SUMIF(C:C,ecommerce_10000[[#This Row],[Category]],I:I)</f>
        <v>91504159.730000004</v>
      </c>
      <c r="S5256" s="1">
        <f>SUMIFS(I:I,C:C,C5256)</f>
        <v>91504159.730000004</v>
      </c>
      <c r="T5256" s="1" t="str">
        <f>INDEX(F:F,MATCH(ecommerce_10000[[#This Row],[TotalAmount]],I:I,0))</f>
        <v>Casablanca</v>
      </c>
    </row>
    <row r="5257" spans="1:20" x14ac:dyDescent="0.3">
      <c r="A5257" s="1" t="s">
        <v>5301</v>
      </c>
      <c r="B5257" s="1" t="s">
        <v>65</v>
      </c>
      <c r="C5257" s="1" t="s">
        <v>20</v>
      </c>
      <c r="D5257" s="1" t="s">
        <v>66</v>
      </c>
      <c r="E5257" s="1" t="s">
        <v>47</v>
      </c>
      <c r="F5257" s="1" t="s">
        <v>62</v>
      </c>
      <c r="G5257">
        <v>4328.83</v>
      </c>
      <c r="H5257">
        <v>1</v>
      </c>
      <c r="I5257">
        <v>4328.83</v>
      </c>
      <c r="J5257">
        <v>3.43</v>
      </c>
      <c r="K5257">
        <v>1459</v>
      </c>
      <c r="L5257" s="2">
        <v>45629</v>
      </c>
      <c r="O5257" t="str">
        <f>IF(ecommerce_10000[[#This Row],[Platform]]="Souq","sq",ecommerce_10000[[#This Row],[Platform]])</f>
        <v>Amazon</v>
      </c>
      <c r="P5257" t="str">
        <f>IF(E5257="Souq","sq",IF(E5257="Jumia","Jum",E5257))</f>
        <v>Amazon</v>
      </c>
      <c r="Q5257">
        <f>VLOOKUP(ecommerce_10000[[#This Row],[City]],F:I,4,FALSE)</f>
        <v>27872.98</v>
      </c>
      <c r="R5257" s="1">
        <f>SUMIF(C:C,ecommerce_10000[[#This Row],[Category]],I:I)</f>
        <v>91504159.730000004</v>
      </c>
      <c r="S5257" s="1">
        <f>SUMIFS(I:I,C:C,C5257)</f>
        <v>91504159.730000004</v>
      </c>
      <c r="T5257" s="1" t="str">
        <f>INDEX(F:F,MATCH(ecommerce_10000[[#This Row],[TotalAmount]],I:I,0))</f>
        <v>Giza</v>
      </c>
    </row>
    <row r="5258" spans="1:20" x14ac:dyDescent="0.3">
      <c r="A5258" s="1" t="s">
        <v>5302</v>
      </c>
      <c r="B5258" s="1" t="s">
        <v>53</v>
      </c>
      <c r="C5258" s="1" t="s">
        <v>31</v>
      </c>
      <c r="D5258" s="1" t="s">
        <v>54</v>
      </c>
      <c r="E5258" s="1" t="s">
        <v>16</v>
      </c>
      <c r="F5258" s="1" t="s">
        <v>40</v>
      </c>
      <c r="G5258">
        <v>16953.28</v>
      </c>
      <c r="H5258">
        <v>1</v>
      </c>
      <c r="I5258">
        <v>16953.28</v>
      </c>
      <c r="J5258">
        <v>3.44</v>
      </c>
      <c r="K5258">
        <v>3638</v>
      </c>
      <c r="L5258" s="2">
        <v>45553</v>
      </c>
      <c r="O5258" t="str">
        <f>IF(ecommerce_10000[[#This Row],[Platform]]="Souq","sq",ecommerce_10000[[#This Row],[Platform]])</f>
        <v>sq</v>
      </c>
      <c r="P5258" t="str">
        <f>IF(E5258="Souq","sq",IF(E5258="Jumia","Jum",E5258))</f>
        <v>sq</v>
      </c>
      <c r="Q5258">
        <f>VLOOKUP(ecommerce_10000[[#This Row],[City]],F:I,4,FALSE)</f>
        <v>99349.3</v>
      </c>
      <c r="R5258" s="1">
        <f>SUMIF(C:C,ecommerce_10000[[#This Row],[Category]],I:I)</f>
        <v>57542997.559999913</v>
      </c>
      <c r="S5258" s="1">
        <f>SUMIFS(I:I,C:C,C5258)</f>
        <v>57542997.559999913</v>
      </c>
      <c r="T5258" s="1" t="str">
        <f>INDEX(F:F,MATCH(ecommerce_10000[[#This Row],[TotalAmount]],I:I,0))</f>
        <v>Riyadh</v>
      </c>
    </row>
    <row r="5259" spans="1:20" x14ac:dyDescent="0.3">
      <c r="A5259" s="1" t="s">
        <v>5303</v>
      </c>
      <c r="B5259" s="1" t="s">
        <v>30</v>
      </c>
      <c r="C5259" s="1" t="s">
        <v>31</v>
      </c>
      <c r="D5259" s="1" t="s">
        <v>32</v>
      </c>
      <c r="E5259" s="1" t="s">
        <v>22</v>
      </c>
      <c r="F5259" s="1" t="s">
        <v>40</v>
      </c>
      <c r="G5259">
        <v>8881.32</v>
      </c>
      <c r="H5259">
        <v>1</v>
      </c>
      <c r="I5259">
        <v>8881.32</v>
      </c>
      <c r="J5259">
        <v>2.0099999999999998</v>
      </c>
      <c r="K5259">
        <v>2526</v>
      </c>
      <c r="L5259" s="2">
        <v>45362</v>
      </c>
      <c r="O5259" t="str">
        <f>IF(ecommerce_10000[[#This Row],[Platform]]="Souq","sq",ecommerce_10000[[#This Row],[Platform]])</f>
        <v>Jumia</v>
      </c>
      <c r="P5259" t="str">
        <f>IF(E5259="Souq","sq",IF(E5259="Jumia","Jum",E5259))</f>
        <v>Jum</v>
      </c>
      <c r="Q5259">
        <f>VLOOKUP(ecommerce_10000[[#This Row],[City]],F:I,4,FALSE)</f>
        <v>99349.3</v>
      </c>
      <c r="R5259" s="1">
        <f>SUMIF(C:C,ecommerce_10000[[#This Row],[Category]],I:I)</f>
        <v>57542997.559999913</v>
      </c>
      <c r="S5259" s="1">
        <f>SUMIFS(I:I,C:C,C5259)</f>
        <v>57542997.559999913</v>
      </c>
      <c r="T5259" s="1" t="str">
        <f>INDEX(F:F,MATCH(ecommerce_10000[[#This Row],[TotalAmount]],I:I,0))</f>
        <v>Riyadh</v>
      </c>
    </row>
    <row r="5260" spans="1:20" x14ac:dyDescent="0.3">
      <c r="A5260" s="1" t="s">
        <v>5304</v>
      </c>
      <c r="B5260" s="1" t="s">
        <v>53</v>
      </c>
      <c r="C5260" s="1" t="s">
        <v>31</v>
      </c>
      <c r="D5260" s="1" t="s">
        <v>54</v>
      </c>
      <c r="E5260" s="1" t="s">
        <v>47</v>
      </c>
      <c r="F5260" s="1" t="s">
        <v>33</v>
      </c>
      <c r="G5260">
        <v>13133.9</v>
      </c>
      <c r="H5260">
        <v>1</v>
      </c>
      <c r="I5260">
        <v>13133.9</v>
      </c>
      <c r="J5260">
        <v>1.81</v>
      </c>
      <c r="K5260">
        <v>3130</v>
      </c>
      <c r="L5260" s="2">
        <v>45344</v>
      </c>
      <c r="O5260" t="str">
        <f>IF(ecommerce_10000[[#This Row],[Platform]]="Souq","sq",ecommerce_10000[[#This Row],[Platform]])</f>
        <v>Amazon</v>
      </c>
      <c r="P5260" t="str">
        <f>IF(E5260="Souq","sq",IF(E5260="Jumia","Jum",E5260))</f>
        <v>Amazon</v>
      </c>
      <c r="Q5260">
        <f>VLOOKUP(ecommerce_10000[[#This Row],[City]],F:I,4,FALSE)</f>
        <v>3665.44</v>
      </c>
      <c r="R5260" s="1">
        <f>SUMIF(C:C,ecommerce_10000[[#This Row],[Category]],I:I)</f>
        <v>57542997.559999913</v>
      </c>
      <c r="S5260" s="1">
        <f>SUMIFS(I:I,C:C,C5260)</f>
        <v>57542997.559999913</v>
      </c>
      <c r="T5260" s="1" t="str">
        <f>INDEX(F:F,MATCH(ecommerce_10000[[#This Row],[TotalAmount]],I:I,0))</f>
        <v>Dubai</v>
      </c>
    </row>
    <row r="5261" spans="1:20" x14ac:dyDescent="0.3">
      <c r="A5261" s="1" t="s">
        <v>5305</v>
      </c>
      <c r="B5261" s="1" t="s">
        <v>49</v>
      </c>
      <c r="C5261" s="1" t="s">
        <v>14</v>
      </c>
      <c r="D5261" s="1" t="s">
        <v>50</v>
      </c>
      <c r="E5261" s="1" t="s">
        <v>22</v>
      </c>
      <c r="F5261" s="1" t="s">
        <v>17</v>
      </c>
      <c r="G5261">
        <v>11443.16</v>
      </c>
      <c r="H5261">
        <v>1</v>
      </c>
      <c r="I5261">
        <v>11443.16</v>
      </c>
      <c r="J5261">
        <v>4.1500000000000004</v>
      </c>
      <c r="K5261">
        <v>4706</v>
      </c>
      <c r="L5261" s="2">
        <v>45491</v>
      </c>
      <c r="O5261" t="str">
        <f>IF(ecommerce_10000[[#This Row],[Platform]]="Souq","sq",ecommerce_10000[[#This Row],[Platform]])</f>
        <v>Jumia</v>
      </c>
      <c r="P5261" t="str">
        <f>IF(E5261="Souq","sq",IF(E5261="Jumia","Jum",E5261))</f>
        <v>Jum</v>
      </c>
      <c r="Q5261">
        <f>VLOOKUP(ecommerce_10000[[#This Row],[City]],F:I,4,FALSE)</f>
        <v>16284.02</v>
      </c>
      <c r="R5261" s="1">
        <f>SUMIF(C:C,ecommerce_10000[[#This Row],[Category]],I:I)</f>
        <v>92327183.770000085</v>
      </c>
      <c r="S5261" s="1">
        <f>SUMIFS(I:I,C:C,C5261)</f>
        <v>92327183.770000085</v>
      </c>
      <c r="T5261" s="1" t="str">
        <f>INDEX(F:F,MATCH(ecommerce_10000[[#This Row],[TotalAmount]],I:I,0))</f>
        <v>Cairo</v>
      </c>
    </row>
    <row r="5262" spans="1:20" x14ac:dyDescent="0.3">
      <c r="A5262" s="1" t="s">
        <v>5306</v>
      </c>
      <c r="B5262" s="1" t="s">
        <v>13</v>
      </c>
      <c r="C5262" s="1" t="s">
        <v>14</v>
      </c>
      <c r="D5262" s="1" t="s">
        <v>15</v>
      </c>
      <c r="E5262" s="1" t="s">
        <v>16</v>
      </c>
      <c r="F5262" s="1" t="s">
        <v>33</v>
      </c>
      <c r="G5262">
        <v>15500.69</v>
      </c>
      <c r="H5262">
        <v>1</v>
      </c>
      <c r="I5262">
        <v>15500.69</v>
      </c>
      <c r="J5262">
        <v>4.88</v>
      </c>
      <c r="K5262">
        <v>84</v>
      </c>
      <c r="L5262" s="2">
        <v>45509</v>
      </c>
      <c r="O5262" t="str">
        <f>IF(ecommerce_10000[[#This Row],[Platform]]="Souq","sq",ecommerce_10000[[#This Row],[Platform]])</f>
        <v>sq</v>
      </c>
      <c r="P5262" t="str">
        <f>IF(E5262="Souq","sq",IF(E5262="Jumia","Jum",E5262))</f>
        <v>sq</v>
      </c>
      <c r="Q5262">
        <f>VLOOKUP(ecommerce_10000[[#This Row],[City]],F:I,4,FALSE)</f>
        <v>3665.44</v>
      </c>
      <c r="R5262" s="1">
        <f>SUMIF(C:C,ecommerce_10000[[#This Row],[Category]],I:I)</f>
        <v>92327183.770000085</v>
      </c>
      <c r="S5262" s="1">
        <f>SUMIFS(I:I,C:C,C5262)</f>
        <v>92327183.770000085</v>
      </c>
      <c r="T5262" s="1" t="str">
        <f>INDEX(F:F,MATCH(ecommerce_10000[[#This Row],[TotalAmount]],I:I,0))</f>
        <v>Dubai</v>
      </c>
    </row>
    <row r="5263" spans="1:20" x14ac:dyDescent="0.3">
      <c r="A5263" s="1" t="s">
        <v>5307</v>
      </c>
      <c r="B5263" s="1" t="s">
        <v>19</v>
      </c>
      <c r="C5263" s="1" t="s">
        <v>20</v>
      </c>
      <c r="D5263" s="1" t="s">
        <v>21</v>
      </c>
      <c r="E5263" s="1" t="s">
        <v>47</v>
      </c>
      <c r="F5263" s="1" t="s">
        <v>23</v>
      </c>
      <c r="G5263">
        <v>14681.71</v>
      </c>
      <c r="H5263">
        <v>4</v>
      </c>
      <c r="I5263">
        <v>58726.84</v>
      </c>
      <c r="J5263">
        <v>3.05</v>
      </c>
      <c r="K5263">
        <v>2122</v>
      </c>
      <c r="L5263" s="2">
        <v>45307</v>
      </c>
      <c r="O5263" t="str">
        <f>IF(ecommerce_10000[[#This Row],[Platform]]="Souq","sq",ecommerce_10000[[#This Row],[Platform]])</f>
        <v>Amazon</v>
      </c>
      <c r="P5263" t="str">
        <f>IF(E5263="Souq","sq",IF(E5263="Jumia","Jum",E5263))</f>
        <v>Amazon</v>
      </c>
      <c r="Q5263">
        <f>VLOOKUP(ecommerce_10000[[#This Row],[City]],F:I,4,FALSE)</f>
        <v>13290.4</v>
      </c>
      <c r="R5263" s="1">
        <f>SUMIF(C:C,ecommerce_10000[[#This Row],[Category]],I:I)</f>
        <v>91504159.730000004</v>
      </c>
      <c r="S5263" s="1">
        <f>SUMIFS(I:I,C:C,C5263)</f>
        <v>91504159.730000004</v>
      </c>
      <c r="T5263" s="1" t="str">
        <f>INDEX(F:F,MATCH(ecommerce_10000[[#This Row],[TotalAmount]],I:I,0))</f>
        <v>Alexandria</v>
      </c>
    </row>
    <row r="5264" spans="1:20" x14ac:dyDescent="0.3">
      <c r="A5264" s="1" t="s">
        <v>5308</v>
      </c>
      <c r="B5264" s="1" t="s">
        <v>13</v>
      </c>
      <c r="C5264" s="1" t="s">
        <v>14</v>
      </c>
      <c r="D5264" s="1" t="s">
        <v>15</v>
      </c>
      <c r="E5264" s="1" t="s">
        <v>47</v>
      </c>
      <c r="F5264" s="1" t="s">
        <v>17</v>
      </c>
      <c r="G5264">
        <v>9214.4500000000007</v>
      </c>
      <c r="H5264">
        <v>3</v>
      </c>
      <c r="I5264">
        <v>27643.35</v>
      </c>
      <c r="J5264">
        <v>4.32</v>
      </c>
      <c r="K5264">
        <v>2285</v>
      </c>
      <c r="L5264" s="2">
        <v>45648</v>
      </c>
      <c r="O5264" t="str">
        <f>IF(ecommerce_10000[[#This Row],[Platform]]="Souq","sq",ecommerce_10000[[#This Row],[Platform]])</f>
        <v>Amazon</v>
      </c>
      <c r="P5264" t="str">
        <f>IF(E5264="Souq","sq",IF(E5264="Jumia","Jum",E5264))</f>
        <v>Amazon</v>
      </c>
      <c r="Q5264">
        <f>VLOOKUP(ecommerce_10000[[#This Row],[City]],F:I,4,FALSE)</f>
        <v>16284.02</v>
      </c>
      <c r="R5264" s="1">
        <f>SUMIF(C:C,ecommerce_10000[[#This Row],[Category]],I:I)</f>
        <v>92327183.770000085</v>
      </c>
      <c r="S5264" s="1">
        <f>SUMIFS(I:I,C:C,C5264)</f>
        <v>92327183.770000085</v>
      </c>
      <c r="T5264" s="1" t="str">
        <f>INDEX(F:F,MATCH(ecommerce_10000[[#This Row],[TotalAmount]],I:I,0))</f>
        <v>Cairo</v>
      </c>
    </row>
    <row r="5265" spans="1:20" x14ac:dyDescent="0.3">
      <c r="A5265" s="1" t="s">
        <v>5309</v>
      </c>
      <c r="B5265" s="1" t="s">
        <v>25</v>
      </c>
      <c r="C5265" s="1" t="s">
        <v>26</v>
      </c>
      <c r="D5265" s="1" t="s">
        <v>27</v>
      </c>
      <c r="E5265" s="1" t="s">
        <v>47</v>
      </c>
      <c r="F5265" s="1" t="s">
        <v>17</v>
      </c>
      <c r="G5265">
        <v>5718.21</v>
      </c>
      <c r="H5265">
        <v>2</v>
      </c>
      <c r="I5265">
        <v>11436.42</v>
      </c>
      <c r="J5265">
        <v>4.6100000000000003</v>
      </c>
      <c r="K5265">
        <v>3497</v>
      </c>
      <c r="L5265" s="2">
        <v>45424</v>
      </c>
      <c r="O5265" t="str">
        <f>IF(ecommerce_10000[[#This Row],[Platform]]="Souq","sq",ecommerce_10000[[#This Row],[Platform]])</f>
        <v>Amazon</v>
      </c>
      <c r="P5265" t="str">
        <f>IF(E5265="Souq","sq",IF(E5265="Jumia","Jum",E5265))</f>
        <v>Amazon</v>
      </c>
      <c r="Q5265">
        <f>VLOOKUP(ecommerce_10000[[#This Row],[City]],F:I,4,FALSE)</f>
        <v>16284.02</v>
      </c>
      <c r="R5265" s="1">
        <f>SUMIF(C:C,ecommerce_10000[[#This Row],[Category]],I:I)</f>
        <v>29200970.130000021</v>
      </c>
      <c r="S5265" s="1">
        <f>SUMIFS(I:I,C:C,C5265)</f>
        <v>29200970.130000021</v>
      </c>
      <c r="T5265" s="1" t="str">
        <f>INDEX(F:F,MATCH(ecommerce_10000[[#This Row],[TotalAmount]],I:I,0))</f>
        <v>Cairo</v>
      </c>
    </row>
    <row r="5266" spans="1:20" x14ac:dyDescent="0.3">
      <c r="A5266" s="1" t="s">
        <v>5310</v>
      </c>
      <c r="B5266" s="1" t="s">
        <v>49</v>
      </c>
      <c r="C5266" s="1" t="s">
        <v>14</v>
      </c>
      <c r="D5266" s="1" t="s">
        <v>50</v>
      </c>
      <c r="E5266" s="1" t="s">
        <v>22</v>
      </c>
      <c r="F5266" s="1" t="s">
        <v>23</v>
      </c>
      <c r="G5266">
        <v>6619.68</v>
      </c>
      <c r="H5266">
        <v>1</v>
      </c>
      <c r="I5266">
        <v>6619.68</v>
      </c>
      <c r="J5266">
        <v>2.29</v>
      </c>
      <c r="K5266">
        <v>84</v>
      </c>
      <c r="L5266" s="2">
        <v>45578</v>
      </c>
      <c r="O5266" t="str">
        <f>IF(ecommerce_10000[[#This Row],[Platform]]="Souq","sq",ecommerce_10000[[#This Row],[Platform]])</f>
        <v>Jumia</v>
      </c>
      <c r="P5266" t="str">
        <f>IF(E5266="Souq","sq",IF(E5266="Jumia","Jum",E5266))</f>
        <v>Jum</v>
      </c>
      <c r="Q5266">
        <f>VLOOKUP(ecommerce_10000[[#This Row],[City]],F:I,4,FALSE)</f>
        <v>13290.4</v>
      </c>
      <c r="R5266" s="1">
        <f>SUMIF(C:C,ecommerce_10000[[#This Row],[Category]],I:I)</f>
        <v>92327183.770000085</v>
      </c>
      <c r="S5266" s="1">
        <f>SUMIFS(I:I,C:C,C5266)</f>
        <v>92327183.770000085</v>
      </c>
      <c r="T5266" s="1" t="str">
        <f>INDEX(F:F,MATCH(ecommerce_10000[[#This Row],[TotalAmount]],I:I,0))</f>
        <v>Alexandria</v>
      </c>
    </row>
    <row r="5267" spans="1:20" x14ac:dyDescent="0.3">
      <c r="A5267" s="1" t="s">
        <v>5311</v>
      </c>
      <c r="B5267" s="1" t="s">
        <v>43</v>
      </c>
      <c r="C5267" s="1" t="s">
        <v>44</v>
      </c>
      <c r="D5267" s="1" t="s">
        <v>45</v>
      </c>
      <c r="E5267" s="1" t="s">
        <v>47</v>
      </c>
      <c r="F5267" s="1" t="s">
        <v>17</v>
      </c>
      <c r="G5267">
        <v>7185.12</v>
      </c>
      <c r="H5267">
        <v>3</v>
      </c>
      <c r="I5267">
        <v>21555.360000000001</v>
      </c>
      <c r="J5267">
        <v>2.11</v>
      </c>
      <c r="K5267">
        <v>4494</v>
      </c>
      <c r="L5267" s="2">
        <v>45598</v>
      </c>
      <c r="O5267" t="str">
        <f>IF(ecommerce_10000[[#This Row],[Platform]]="Souq","sq",ecommerce_10000[[#This Row],[Platform]])</f>
        <v>Amazon</v>
      </c>
      <c r="P5267" t="str">
        <f>IF(E5267="Souq","sq",IF(E5267="Jumia","Jum",E5267))</f>
        <v>Amazon</v>
      </c>
      <c r="Q5267">
        <f>VLOOKUP(ecommerce_10000[[#This Row],[City]],F:I,4,FALSE)</f>
        <v>16284.02</v>
      </c>
      <c r="R5267" s="1">
        <f>SUMIF(C:C,ecommerce_10000[[#This Row],[Category]],I:I)</f>
        <v>31420413.200000018</v>
      </c>
      <c r="S5267" s="1">
        <f>SUMIFS(I:I,C:C,C5267)</f>
        <v>31420413.200000018</v>
      </c>
      <c r="T5267" s="1" t="str">
        <f>INDEX(F:F,MATCH(ecommerce_10000[[#This Row],[TotalAmount]],I:I,0))</f>
        <v>Cairo</v>
      </c>
    </row>
    <row r="5268" spans="1:20" x14ac:dyDescent="0.3">
      <c r="A5268" s="1" t="s">
        <v>5312</v>
      </c>
      <c r="B5268" s="1" t="s">
        <v>49</v>
      </c>
      <c r="C5268" s="1" t="s">
        <v>14</v>
      </c>
      <c r="D5268" s="1" t="s">
        <v>50</v>
      </c>
      <c r="E5268" s="1" t="s">
        <v>47</v>
      </c>
      <c r="F5268" s="1" t="s">
        <v>17</v>
      </c>
      <c r="G5268">
        <v>17122.37</v>
      </c>
      <c r="H5268">
        <v>4</v>
      </c>
      <c r="I5268">
        <v>68489.48</v>
      </c>
      <c r="J5268">
        <v>2.0499999999999998</v>
      </c>
      <c r="K5268">
        <v>782</v>
      </c>
      <c r="L5268" s="2">
        <v>45618</v>
      </c>
      <c r="O5268" t="str">
        <f>IF(ecommerce_10000[[#This Row],[Platform]]="Souq","sq",ecommerce_10000[[#This Row],[Platform]])</f>
        <v>Amazon</v>
      </c>
      <c r="P5268" t="str">
        <f>IF(E5268="Souq","sq",IF(E5268="Jumia","Jum",E5268))</f>
        <v>Amazon</v>
      </c>
      <c r="Q5268">
        <f>VLOOKUP(ecommerce_10000[[#This Row],[City]],F:I,4,FALSE)</f>
        <v>16284.02</v>
      </c>
      <c r="R5268" s="1">
        <f>SUMIF(C:C,ecommerce_10000[[#This Row],[Category]],I:I)</f>
        <v>92327183.770000085</v>
      </c>
      <c r="S5268" s="1">
        <f>SUMIFS(I:I,C:C,C5268)</f>
        <v>92327183.770000085</v>
      </c>
      <c r="T5268" s="1" t="str">
        <f>INDEX(F:F,MATCH(ecommerce_10000[[#This Row],[TotalAmount]],I:I,0))</f>
        <v>Cairo</v>
      </c>
    </row>
    <row r="5269" spans="1:20" x14ac:dyDescent="0.3">
      <c r="A5269" s="1" t="s">
        <v>5313</v>
      </c>
      <c r="B5269" s="1" t="s">
        <v>13</v>
      </c>
      <c r="C5269" s="1" t="s">
        <v>14</v>
      </c>
      <c r="D5269" s="1" t="s">
        <v>15</v>
      </c>
      <c r="E5269" s="1" t="s">
        <v>47</v>
      </c>
      <c r="F5269" s="1" t="s">
        <v>40</v>
      </c>
      <c r="G5269">
        <v>4535.95</v>
      </c>
      <c r="H5269">
        <v>4</v>
      </c>
      <c r="I5269">
        <v>18143.8</v>
      </c>
      <c r="J5269">
        <v>1.61</v>
      </c>
      <c r="K5269">
        <v>3757</v>
      </c>
      <c r="L5269" s="2">
        <v>45630</v>
      </c>
      <c r="O5269" t="str">
        <f>IF(ecommerce_10000[[#This Row],[Platform]]="Souq","sq",ecommerce_10000[[#This Row],[Platform]])</f>
        <v>Amazon</v>
      </c>
      <c r="P5269" t="str">
        <f>IF(E5269="Souq","sq",IF(E5269="Jumia","Jum",E5269))</f>
        <v>Amazon</v>
      </c>
      <c r="Q5269">
        <f>VLOOKUP(ecommerce_10000[[#This Row],[City]],F:I,4,FALSE)</f>
        <v>99349.3</v>
      </c>
      <c r="R5269" s="1">
        <f>SUMIF(C:C,ecommerce_10000[[#This Row],[Category]],I:I)</f>
        <v>92327183.770000085</v>
      </c>
      <c r="S5269" s="1">
        <f>SUMIFS(I:I,C:C,C5269)</f>
        <v>92327183.770000085</v>
      </c>
      <c r="T5269" s="1" t="str">
        <f>INDEX(F:F,MATCH(ecommerce_10000[[#This Row],[TotalAmount]],I:I,0))</f>
        <v>Riyadh</v>
      </c>
    </row>
    <row r="5270" spans="1:20" x14ac:dyDescent="0.3">
      <c r="A5270" s="1" t="s">
        <v>5314</v>
      </c>
      <c r="B5270" s="1" t="s">
        <v>25</v>
      </c>
      <c r="C5270" s="1" t="s">
        <v>26</v>
      </c>
      <c r="D5270" s="1" t="s">
        <v>27</v>
      </c>
      <c r="E5270" s="1" t="s">
        <v>16</v>
      </c>
      <c r="F5270" s="1" t="s">
        <v>40</v>
      </c>
      <c r="G5270">
        <v>14894.88</v>
      </c>
      <c r="H5270">
        <v>4</v>
      </c>
      <c r="I5270">
        <v>59579.519999999997</v>
      </c>
      <c r="J5270">
        <v>1.29</v>
      </c>
      <c r="K5270">
        <v>1472</v>
      </c>
      <c r="L5270" s="2">
        <v>45429</v>
      </c>
      <c r="O5270" t="str">
        <f>IF(ecommerce_10000[[#This Row],[Platform]]="Souq","sq",ecommerce_10000[[#This Row],[Platform]])</f>
        <v>sq</v>
      </c>
      <c r="P5270" t="str">
        <f>IF(E5270="Souq","sq",IF(E5270="Jumia","Jum",E5270))</f>
        <v>sq</v>
      </c>
      <c r="Q5270">
        <f>VLOOKUP(ecommerce_10000[[#This Row],[City]],F:I,4,FALSE)</f>
        <v>99349.3</v>
      </c>
      <c r="R5270" s="1">
        <f>SUMIF(C:C,ecommerce_10000[[#This Row],[Category]],I:I)</f>
        <v>29200970.130000021</v>
      </c>
      <c r="S5270" s="1">
        <f>SUMIFS(I:I,C:C,C5270)</f>
        <v>29200970.130000021</v>
      </c>
      <c r="T5270" s="1" t="str">
        <f>INDEX(F:F,MATCH(ecommerce_10000[[#This Row],[TotalAmount]],I:I,0))</f>
        <v>Riyadh</v>
      </c>
    </row>
    <row r="5271" spans="1:20" x14ac:dyDescent="0.3">
      <c r="A5271" s="1" t="s">
        <v>5315</v>
      </c>
      <c r="B5271" s="1" t="s">
        <v>13</v>
      </c>
      <c r="C5271" s="1" t="s">
        <v>14</v>
      </c>
      <c r="D5271" s="1" t="s">
        <v>15</v>
      </c>
      <c r="E5271" s="1" t="s">
        <v>16</v>
      </c>
      <c r="F5271" s="1" t="s">
        <v>33</v>
      </c>
      <c r="G5271">
        <v>7630.15</v>
      </c>
      <c r="H5271">
        <v>4</v>
      </c>
      <c r="I5271">
        <v>30520.6</v>
      </c>
      <c r="J5271">
        <v>4.05</v>
      </c>
      <c r="K5271">
        <v>4929</v>
      </c>
      <c r="L5271" s="2">
        <v>45342</v>
      </c>
      <c r="O5271" t="str">
        <f>IF(ecommerce_10000[[#This Row],[Platform]]="Souq","sq",ecommerce_10000[[#This Row],[Platform]])</f>
        <v>sq</v>
      </c>
      <c r="P5271" t="str">
        <f>IF(E5271="Souq","sq",IF(E5271="Jumia","Jum",E5271))</f>
        <v>sq</v>
      </c>
      <c r="Q5271">
        <f>VLOOKUP(ecommerce_10000[[#This Row],[City]],F:I,4,FALSE)</f>
        <v>3665.44</v>
      </c>
      <c r="R5271" s="1">
        <f>SUMIF(C:C,ecommerce_10000[[#This Row],[Category]],I:I)</f>
        <v>92327183.770000085</v>
      </c>
      <c r="S5271" s="1">
        <f>SUMIFS(I:I,C:C,C5271)</f>
        <v>92327183.770000085</v>
      </c>
      <c r="T5271" s="1" t="str">
        <f>INDEX(F:F,MATCH(ecommerce_10000[[#This Row],[TotalAmount]],I:I,0))</f>
        <v>Dubai</v>
      </c>
    </row>
    <row r="5272" spans="1:20" x14ac:dyDescent="0.3">
      <c r="A5272" s="1" t="s">
        <v>5316</v>
      </c>
      <c r="B5272" s="1" t="s">
        <v>25</v>
      </c>
      <c r="C5272" s="1" t="s">
        <v>26</v>
      </c>
      <c r="D5272" s="1" t="s">
        <v>27</v>
      </c>
      <c r="E5272" s="1" t="s">
        <v>47</v>
      </c>
      <c r="F5272" s="1" t="s">
        <v>62</v>
      </c>
      <c r="G5272">
        <v>14904.48</v>
      </c>
      <c r="H5272">
        <v>2</v>
      </c>
      <c r="I5272">
        <v>29808.959999999999</v>
      </c>
      <c r="J5272">
        <v>1.22</v>
      </c>
      <c r="K5272">
        <v>613</v>
      </c>
      <c r="L5272" s="2">
        <v>45574</v>
      </c>
      <c r="O5272" t="str">
        <f>IF(ecommerce_10000[[#This Row],[Platform]]="Souq","sq",ecommerce_10000[[#This Row],[Platform]])</f>
        <v>Amazon</v>
      </c>
      <c r="P5272" t="str">
        <f>IF(E5272="Souq","sq",IF(E5272="Jumia","Jum",E5272))</f>
        <v>Amazon</v>
      </c>
      <c r="Q5272">
        <f>VLOOKUP(ecommerce_10000[[#This Row],[City]],F:I,4,FALSE)</f>
        <v>27872.98</v>
      </c>
      <c r="R5272" s="1">
        <f>SUMIF(C:C,ecommerce_10000[[#This Row],[Category]],I:I)</f>
        <v>29200970.130000021</v>
      </c>
      <c r="S5272" s="1">
        <f>SUMIFS(I:I,C:C,C5272)</f>
        <v>29200970.130000021</v>
      </c>
      <c r="T5272" s="1" t="str">
        <f>INDEX(F:F,MATCH(ecommerce_10000[[#This Row],[TotalAmount]],I:I,0))</f>
        <v>Giza</v>
      </c>
    </row>
    <row r="5273" spans="1:20" x14ac:dyDescent="0.3">
      <c r="A5273" s="1" t="s">
        <v>5317</v>
      </c>
      <c r="B5273" s="1" t="s">
        <v>53</v>
      </c>
      <c r="C5273" s="1" t="s">
        <v>31</v>
      </c>
      <c r="D5273" s="1" t="s">
        <v>54</v>
      </c>
      <c r="E5273" s="1" t="s">
        <v>22</v>
      </c>
      <c r="F5273" s="1" t="s">
        <v>40</v>
      </c>
      <c r="G5273">
        <v>2977.52</v>
      </c>
      <c r="H5273">
        <v>5</v>
      </c>
      <c r="I5273">
        <v>14887.6</v>
      </c>
      <c r="J5273">
        <v>3.87</v>
      </c>
      <c r="K5273">
        <v>1748</v>
      </c>
      <c r="L5273" s="2">
        <v>45410</v>
      </c>
      <c r="O5273" t="str">
        <f>IF(ecommerce_10000[[#This Row],[Platform]]="Souq","sq",ecommerce_10000[[#This Row],[Platform]])</f>
        <v>Jumia</v>
      </c>
      <c r="P5273" t="str">
        <f>IF(E5273="Souq","sq",IF(E5273="Jumia","Jum",E5273))</f>
        <v>Jum</v>
      </c>
      <c r="Q5273">
        <f>VLOOKUP(ecommerce_10000[[#This Row],[City]],F:I,4,FALSE)</f>
        <v>99349.3</v>
      </c>
      <c r="R5273" s="1">
        <f>SUMIF(C:C,ecommerce_10000[[#This Row],[Category]],I:I)</f>
        <v>57542997.559999913</v>
      </c>
      <c r="S5273" s="1">
        <f>SUMIFS(I:I,C:C,C5273)</f>
        <v>57542997.559999913</v>
      </c>
      <c r="T5273" s="1" t="str">
        <f>INDEX(F:F,MATCH(ecommerce_10000[[#This Row],[TotalAmount]],I:I,0))</f>
        <v>Riyadh</v>
      </c>
    </row>
    <row r="5274" spans="1:20" x14ac:dyDescent="0.3">
      <c r="A5274" s="1" t="s">
        <v>5318</v>
      </c>
      <c r="B5274" s="1" t="s">
        <v>25</v>
      </c>
      <c r="C5274" s="1" t="s">
        <v>26</v>
      </c>
      <c r="D5274" s="1" t="s">
        <v>27</v>
      </c>
      <c r="E5274" s="1" t="s">
        <v>47</v>
      </c>
      <c r="F5274" s="1" t="s">
        <v>23</v>
      </c>
      <c r="G5274">
        <v>9355.57</v>
      </c>
      <c r="H5274">
        <v>3</v>
      </c>
      <c r="I5274">
        <v>28066.71</v>
      </c>
      <c r="J5274">
        <v>2.99</v>
      </c>
      <c r="K5274">
        <v>2513</v>
      </c>
      <c r="L5274" s="2">
        <v>45428</v>
      </c>
      <c r="O5274" t="str">
        <f>IF(ecommerce_10000[[#This Row],[Platform]]="Souq","sq",ecommerce_10000[[#This Row],[Platform]])</f>
        <v>Amazon</v>
      </c>
      <c r="P5274" t="str">
        <f>IF(E5274="Souq","sq",IF(E5274="Jumia","Jum",E5274))</f>
        <v>Amazon</v>
      </c>
      <c r="Q5274">
        <f>VLOOKUP(ecommerce_10000[[#This Row],[City]],F:I,4,FALSE)</f>
        <v>13290.4</v>
      </c>
      <c r="R5274" s="1">
        <f>SUMIF(C:C,ecommerce_10000[[#This Row],[Category]],I:I)</f>
        <v>29200970.130000021</v>
      </c>
      <c r="S5274" s="1">
        <f>SUMIFS(I:I,C:C,C5274)</f>
        <v>29200970.130000021</v>
      </c>
      <c r="T5274" s="1" t="str">
        <f>INDEX(F:F,MATCH(ecommerce_10000[[#This Row],[TotalAmount]],I:I,0))</f>
        <v>Alexandria</v>
      </c>
    </row>
    <row r="5275" spans="1:20" x14ac:dyDescent="0.3">
      <c r="A5275" s="1" t="s">
        <v>5319</v>
      </c>
      <c r="B5275" s="1" t="s">
        <v>43</v>
      </c>
      <c r="C5275" s="1" t="s">
        <v>44</v>
      </c>
      <c r="D5275" s="1" t="s">
        <v>45</v>
      </c>
      <c r="E5275" s="1" t="s">
        <v>22</v>
      </c>
      <c r="F5275" s="1" t="s">
        <v>40</v>
      </c>
      <c r="G5275">
        <v>12199.01</v>
      </c>
      <c r="H5275">
        <v>4</v>
      </c>
      <c r="I5275">
        <v>48796.04</v>
      </c>
      <c r="J5275">
        <v>4.4000000000000004</v>
      </c>
      <c r="K5275">
        <v>226</v>
      </c>
      <c r="L5275" s="2">
        <v>45319</v>
      </c>
      <c r="O5275" t="str">
        <f>IF(ecommerce_10000[[#This Row],[Platform]]="Souq","sq",ecommerce_10000[[#This Row],[Platform]])</f>
        <v>Jumia</v>
      </c>
      <c r="P5275" t="str">
        <f>IF(E5275="Souq","sq",IF(E5275="Jumia","Jum",E5275))</f>
        <v>Jum</v>
      </c>
      <c r="Q5275">
        <f>VLOOKUP(ecommerce_10000[[#This Row],[City]],F:I,4,FALSE)</f>
        <v>99349.3</v>
      </c>
      <c r="R5275" s="1">
        <f>SUMIF(C:C,ecommerce_10000[[#This Row],[Category]],I:I)</f>
        <v>31420413.200000018</v>
      </c>
      <c r="S5275" s="1">
        <f>SUMIFS(I:I,C:C,C5275)</f>
        <v>31420413.200000018</v>
      </c>
      <c r="T5275" s="1" t="str">
        <f>INDEX(F:F,MATCH(ecommerce_10000[[#This Row],[TotalAmount]],I:I,0))</f>
        <v>Riyadh</v>
      </c>
    </row>
    <row r="5276" spans="1:20" x14ac:dyDescent="0.3">
      <c r="A5276" s="1" t="s">
        <v>5320</v>
      </c>
      <c r="B5276" s="1" t="s">
        <v>19</v>
      </c>
      <c r="C5276" s="1" t="s">
        <v>20</v>
      </c>
      <c r="D5276" s="1" t="s">
        <v>21</v>
      </c>
      <c r="E5276" s="1" t="s">
        <v>47</v>
      </c>
      <c r="F5276" s="1" t="s">
        <v>17</v>
      </c>
      <c r="G5276">
        <v>17058.39</v>
      </c>
      <c r="H5276">
        <v>4</v>
      </c>
      <c r="I5276">
        <v>68233.56</v>
      </c>
      <c r="J5276">
        <v>2.74</v>
      </c>
      <c r="K5276">
        <v>2865</v>
      </c>
      <c r="L5276" s="2">
        <v>45499</v>
      </c>
      <c r="O5276" t="str">
        <f>IF(ecommerce_10000[[#This Row],[Platform]]="Souq","sq",ecommerce_10000[[#This Row],[Platform]])</f>
        <v>Amazon</v>
      </c>
      <c r="P5276" t="str">
        <f>IF(E5276="Souq","sq",IF(E5276="Jumia","Jum",E5276))</f>
        <v>Amazon</v>
      </c>
      <c r="Q5276">
        <f>VLOOKUP(ecommerce_10000[[#This Row],[City]],F:I,4,FALSE)</f>
        <v>16284.02</v>
      </c>
      <c r="R5276" s="1">
        <f>SUMIF(C:C,ecommerce_10000[[#This Row],[Category]],I:I)</f>
        <v>91504159.730000004</v>
      </c>
      <c r="S5276" s="1">
        <f>SUMIFS(I:I,C:C,C5276)</f>
        <v>91504159.730000004</v>
      </c>
      <c r="T5276" s="1" t="str">
        <f>INDEX(F:F,MATCH(ecommerce_10000[[#This Row],[TotalAmount]],I:I,0))</f>
        <v>Cairo</v>
      </c>
    </row>
    <row r="5277" spans="1:20" x14ac:dyDescent="0.3">
      <c r="A5277" s="1" t="s">
        <v>5321</v>
      </c>
      <c r="B5277" s="1" t="s">
        <v>53</v>
      </c>
      <c r="C5277" s="1" t="s">
        <v>31</v>
      </c>
      <c r="D5277" s="1" t="s">
        <v>54</v>
      </c>
      <c r="E5277" s="1" t="s">
        <v>47</v>
      </c>
      <c r="F5277" s="1" t="s">
        <v>28</v>
      </c>
      <c r="G5277">
        <v>16653.439999999999</v>
      </c>
      <c r="H5277">
        <v>2</v>
      </c>
      <c r="I5277">
        <v>33306.879999999997</v>
      </c>
      <c r="J5277">
        <v>3.79</v>
      </c>
      <c r="K5277">
        <v>954</v>
      </c>
      <c r="L5277" s="2">
        <v>45331</v>
      </c>
      <c r="O5277" t="str">
        <f>IF(ecommerce_10000[[#This Row],[Platform]]="Souq","sq",ecommerce_10000[[#This Row],[Platform]])</f>
        <v>Amazon</v>
      </c>
      <c r="P5277" t="str">
        <f>IF(E5277="Souq","sq",IF(E5277="Jumia","Jum",E5277))</f>
        <v>Amazon</v>
      </c>
      <c r="Q5277">
        <f>VLOOKUP(ecommerce_10000[[#This Row],[City]],F:I,4,FALSE)</f>
        <v>26648.76</v>
      </c>
      <c r="R5277" s="1">
        <f>SUMIF(C:C,ecommerce_10000[[#This Row],[Category]],I:I)</f>
        <v>57542997.559999913</v>
      </c>
      <c r="S5277" s="1">
        <f>SUMIFS(I:I,C:C,C5277)</f>
        <v>57542997.559999913</v>
      </c>
      <c r="T5277" s="1" t="str">
        <f>INDEX(F:F,MATCH(ecommerce_10000[[#This Row],[TotalAmount]],I:I,0))</f>
        <v>Casablanca</v>
      </c>
    </row>
    <row r="5278" spans="1:20" x14ac:dyDescent="0.3">
      <c r="A5278" s="1" t="s">
        <v>5322</v>
      </c>
      <c r="B5278" s="1" t="s">
        <v>25</v>
      </c>
      <c r="C5278" s="1" t="s">
        <v>26</v>
      </c>
      <c r="D5278" s="1" t="s">
        <v>27</v>
      </c>
      <c r="E5278" s="1" t="s">
        <v>47</v>
      </c>
      <c r="F5278" s="1" t="s">
        <v>40</v>
      </c>
      <c r="G5278">
        <v>6986.61</v>
      </c>
      <c r="H5278">
        <v>3</v>
      </c>
      <c r="I5278">
        <v>20959.830000000002</v>
      </c>
      <c r="J5278">
        <v>3.49</v>
      </c>
      <c r="K5278">
        <v>1562</v>
      </c>
      <c r="L5278" s="2">
        <v>45312</v>
      </c>
      <c r="O5278" t="str">
        <f>IF(ecommerce_10000[[#This Row],[Platform]]="Souq","sq",ecommerce_10000[[#This Row],[Platform]])</f>
        <v>Amazon</v>
      </c>
      <c r="P5278" t="str">
        <f>IF(E5278="Souq","sq",IF(E5278="Jumia","Jum",E5278))</f>
        <v>Amazon</v>
      </c>
      <c r="Q5278">
        <f>VLOOKUP(ecommerce_10000[[#This Row],[City]],F:I,4,FALSE)</f>
        <v>99349.3</v>
      </c>
      <c r="R5278" s="1">
        <f>SUMIF(C:C,ecommerce_10000[[#This Row],[Category]],I:I)</f>
        <v>29200970.130000021</v>
      </c>
      <c r="S5278" s="1">
        <f>SUMIFS(I:I,C:C,C5278)</f>
        <v>29200970.130000021</v>
      </c>
      <c r="T5278" s="1" t="str">
        <f>INDEX(F:F,MATCH(ecommerce_10000[[#This Row],[TotalAmount]],I:I,0))</f>
        <v>Riyadh</v>
      </c>
    </row>
    <row r="5279" spans="1:20" x14ac:dyDescent="0.3">
      <c r="A5279" s="1" t="s">
        <v>5323</v>
      </c>
      <c r="B5279" s="1" t="s">
        <v>19</v>
      </c>
      <c r="C5279" s="1" t="s">
        <v>20</v>
      </c>
      <c r="D5279" s="1" t="s">
        <v>21</v>
      </c>
      <c r="E5279" s="1" t="s">
        <v>22</v>
      </c>
      <c r="F5279" s="1" t="s">
        <v>33</v>
      </c>
      <c r="G5279">
        <v>17485.57</v>
      </c>
      <c r="H5279">
        <v>2</v>
      </c>
      <c r="I5279">
        <v>34971.14</v>
      </c>
      <c r="J5279">
        <v>3.92</v>
      </c>
      <c r="K5279">
        <v>173</v>
      </c>
      <c r="L5279" s="2">
        <v>45554</v>
      </c>
      <c r="O5279" t="str">
        <f>IF(ecommerce_10000[[#This Row],[Platform]]="Souq","sq",ecommerce_10000[[#This Row],[Platform]])</f>
        <v>Jumia</v>
      </c>
      <c r="P5279" t="str">
        <f>IF(E5279="Souq","sq",IF(E5279="Jumia","Jum",E5279))</f>
        <v>Jum</v>
      </c>
      <c r="Q5279">
        <f>VLOOKUP(ecommerce_10000[[#This Row],[City]],F:I,4,FALSE)</f>
        <v>3665.44</v>
      </c>
      <c r="R5279" s="1">
        <f>SUMIF(C:C,ecommerce_10000[[#This Row],[Category]],I:I)</f>
        <v>91504159.730000004</v>
      </c>
      <c r="S5279" s="1">
        <f>SUMIFS(I:I,C:C,C5279)</f>
        <v>91504159.730000004</v>
      </c>
      <c r="T5279" s="1" t="str">
        <f>INDEX(F:F,MATCH(ecommerce_10000[[#This Row],[TotalAmount]],I:I,0))</f>
        <v>Dubai</v>
      </c>
    </row>
    <row r="5280" spans="1:20" x14ac:dyDescent="0.3">
      <c r="A5280" s="1" t="s">
        <v>5324</v>
      </c>
      <c r="B5280" s="1" t="s">
        <v>53</v>
      </c>
      <c r="C5280" s="1" t="s">
        <v>31</v>
      </c>
      <c r="D5280" s="1" t="s">
        <v>54</v>
      </c>
      <c r="E5280" s="1" t="s">
        <v>22</v>
      </c>
      <c r="F5280" s="1" t="s">
        <v>33</v>
      </c>
      <c r="G5280">
        <v>15044.13</v>
      </c>
      <c r="H5280">
        <v>2</v>
      </c>
      <c r="I5280">
        <v>30088.26</v>
      </c>
      <c r="J5280">
        <v>3.68</v>
      </c>
      <c r="K5280">
        <v>4209</v>
      </c>
      <c r="L5280" s="2">
        <v>45388</v>
      </c>
      <c r="O5280" t="str">
        <f>IF(ecommerce_10000[[#This Row],[Platform]]="Souq","sq",ecommerce_10000[[#This Row],[Platform]])</f>
        <v>Jumia</v>
      </c>
      <c r="P5280" t="str">
        <f>IF(E5280="Souq","sq",IF(E5280="Jumia","Jum",E5280))</f>
        <v>Jum</v>
      </c>
      <c r="Q5280">
        <f>VLOOKUP(ecommerce_10000[[#This Row],[City]],F:I,4,FALSE)</f>
        <v>3665.44</v>
      </c>
      <c r="R5280" s="1">
        <f>SUMIF(C:C,ecommerce_10000[[#This Row],[Category]],I:I)</f>
        <v>57542997.559999913</v>
      </c>
      <c r="S5280" s="1">
        <f>SUMIFS(I:I,C:C,C5280)</f>
        <v>57542997.559999913</v>
      </c>
      <c r="T5280" s="1" t="str">
        <f>INDEX(F:F,MATCH(ecommerce_10000[[#This Row],[TotalAmount]],I:I,0))</f>
        <v>Dubai</v>
      </c>
    </row>
    <row r="5281" spans="1:20" x14ac:dyDescent="0.3">
      <c r="A5281" s="1" t="s">
        <v>5325</v>
      </c>
      <c r="B5281" s="1" t="s">
        <v>13</v>
      </c>
      <c r="C5281" s="1" t="s">
        <v>14</v>
      </c>
      <c r="D5281" s="1" t="s">
        <v>15</v>
      </c>
      <c r="E5281" s="1" t="s">
        <v>22</v>
      </c>
      <c r="F5281" s="1" t="s">
        <v>40</v>
      </c>
      <c r="G5281">
        <v>13656.96</v>
      </c>
      <c r="H5281">
        <v>2</v>
      </c>
      <c r="I5281">
        <v>27313.919999999998</v>
      </c>
      <c r="J5281">
        <v>3.58</v>
      </c>
      <c r="K5281">
        <v>200</v>
      </c>
      <c r="L5281" s="2">
        <v>45316</v>
      </c>
      <c r="O5281" t="str">
        <f>IF(ecommerce_10000[[#This Row],[Platform]]="Souq","sq",ecommerce_10000[[#This Row],[Platform]])</f>
        <v>Jumia</v>
      </c>
      <c r="P5281" t="str">
        <f>IF(E5281="Souq","sq",IF(E5281="Jumia","Jum",E5281))</f>
        <v>Jum</v>
      </c>
      <c r="Q5281">
        <f>VLOOKUP(ecommerce_10000[[#This Row],[City]],F:I,4,FALSE)</f>
        <v>99349.3</v>
      </c>
      <c r="R5281" s="1">
        <f>SUMIF(C:C,ecommerce_10000[[#This Row],[Category]],I:I)</f>
        <v>92327183.770000085</v>
      </c>
      <c r="S5281" s="1">
        <f>SUMIFS(I:I,C:C,C5281)</f>
        <v>92327183.770000085</v>
      </c>
      <c r="T5281" s="1" t="str">
        <f>INDEX(F:F,MATCH(ecommerce_10000[[#This Row],[TotalAmount]],I:I,0))</f>
        <v>Riyadh</v>
      </c>
    </row>
    <row r="5282" spans="1:20" x14ac:dyDescent="0.3">
      <c r="A5282" s="1" t="s">
        <v>5326</v>
      </c>
      <c r="B5282" s="1" t="s">
        <v>25</v>
      </c>
      <c r="C5282" s="1" t="s">
        <v>26</v>
      </c>
      <c r="D5282" s="1" t="s">
        <v>27</v>
      </c>
      <c r="E5282" s="1" t="s">
        <v>22</v>
      </c>
      <c r="F5282" s="1" t="s">
        <v>62</v>
      </c>
      <c r="G5282">
        <v>1243.71</v>
      </c>
      <c r="H5282">
        <v>4</v>
      </c>
      <c r="I5282">
        <v>4974.84</v>
      </c>
      <c r="J5282">
        <v>2.29</v>
      </c>
      <c r="K5282">
        <v>1594</v>
      </c>
      <c r="L5282" s="2">
        <v>45418</v>
      </c>
      <c r="O5282" t="str">
        <f>IF(ecommerce_10000[[#This Row],[Platform]]="Souq","sq",ecommerce_10000[[#This Row],[Platform]])</f>
        <v>Jumia</v>
      </c>
      <c r="P5282" t="str">
        <f>IF(E5282="Souq","sq",IF(E5282="Jumia","Jum",E5282))</f>
        <v>Jum</v>
      </c>
      <c r="Q5282">
        <f>VLOOKUP(ecommerce_10000[[#This Row],[City]],F:I,4,FALSE)</f>
        <v>27872.98</v>
      </c>
      <c r="R5282" s="1">
        <f>SUMIF(C:C,ecommerce_10000[[#This Row],[Category]],I:I)</f>
        <v>29200970.130000021</v>
      </c>
      <c r="S5282" s="1">
        <f>SUMIFS(I:I,C:C,C5282)</f>
        <v>29200970.130000021</v>
      </c>
      <c r="T5282" s="1" t="str">
        <f>INDEX(F:F,MATCH(ecommerce_10000[[#This Row],[TotalAmount]],I:I,0))</f>
        <v>Giza</v>
      </c>
    </row>
    <row r="5283" spans="1:20" x14ac:dyDescent="0.3">
      <c r="A5283" s="1" t="s">
        <v>5327</v>
      </c>
      <c r="B5283" s="1" t="s">
        <v>38</v>
      </c>
      <c r="C5283" s="1" t="s">
        <v>20</v>
      </c>
      <c r="D5283" s="1" t="s">
        <v>39</v>
      </c>
      <c r="E5283" s="1" t="s">
        <v>22</v>
      </c>
      <c r="F5283" s="1" t="s">
        <v>17</v>
      </c>
      <c r="G5283">
        <v>8508.2099999999991</v>
      </c>
      <c r="H5283">
        <v>5</v>
      </c>
      <c r="I5283">
        <v>42541.05</v>
      </c>
      <c r="J5283">
        <v>3.33</v>
      </c>
      <c r="K5283">
        <v>593</v>
      </c>
      <c r="L5283" s="2">
        <v>45549</v>
      </c>
      <c r="O5283" t="str">
        <f>IF(ecommerce_10000[[#This Row],[Platform]]="Souq","sq",ecommerce_10000[[#This Row],[Platform]])</f>
        <v>Jumia</v>
      </c>
      <c r="P5283" t="str">
        <f>IF(E5283="Souq","sq",IF(E5283="Jumia","Jum",E5283))</f>
        <v>Jum</v>
      </c>
      <c r="Q5283">
        <f>VLOOKUP(ecommerce_10000[[#This Row],[City]],F:I,4,FALSE)</f>
        <v>16284.02</v>
      </c>
      <c r="R5283" s="1">
        <f>SUMIF(C:C,ecommerce_10000[[#This Row],[Category]],I:I)</f>
        <v>91504159.730000004</v>
      </c>
      <c r="S5283" s="1">
        <f>SUMIFS(I:I,C:C,C5283)</f>
        <v>91504159.730000004</v>
      </c>
      <c r="T5283" s="1" t="str">
        <f>INDEX(F:F,MATCH(ecommerce_10000[[#This Row],[TotalAmount]],I:I,0))</f>
        <v>Cairo</v>
      </c>
    </row>
    <row r="5284" spans="1:20" x14ac:dyDescent="0.3">
      <c r="A5284" s="1" t="s">
        <v>5328</v>
      </c>
      <c r="B5284" s="1" t="s">
        <v>43</v>
      </c>
      <c r="C5284" s="1" t="s">
        <v>44</v>
      </c>
      <c r="D5284" s="1" t="s">
        <v>45</v>
      </c>
      <c r="E5284" s="1" t="s">
        <v>47</v>
      </c>
      <c r="F5284" s="1" t="s">
        <v>33</v>
      </c>
      <c r="G5284">
        <v>18160.78</v>
      </c>
      <c r="H5284">
        <v>1</v>
      </c>
      <c r="I5284">
        <v>18160.78</v>
      </c>
      <c r="J5284">
        <v>3.04</v>
      </c>
      <c r="K5284">
        <v>1720</v>
      </c>
      <c r="L5284" s="2">
        <v>45444</v>
      </c>
      <c r="O5284" t="str">
        <f>IF(ecommerce_10000[[#This Row],[Platform]]="Souq","sq",ecommerce_10000[[#This Row],[Platform]])</f>
        <v>Amazon</v>
      </c>
      <c r="P5284" t="str">
        <f>IF(E5284="Souq","sq",IF(E5284="Jumia","Jum",E5284))</f>
        <v>Amazon</v>
      </c>
      <c r="Q5284">
        <f>VLOOKUP(ecommerce_10000[[#This Row],[City]],F:I,4,FALSE)</f>
        <v>3665.44</v>
      </c>
      <c r="R5284" s="1">
        <f>SUMIF(C:C,ecommerce_10000[[#This Row],[Category]],I:I)</f>
        <v>31420413.200000018</v>
      </c>
      <c r="S5284" s="1">
        <f>SUMIFS(I:I,C:C,C5284)</f>
        <v>31420413.200000018</v>
      </c>
      <c r="T5284" s="1" t="str">
        <f>INDEX(F:F,MATCH(ecommerce_10000[[#This Row],[TotalAmount]],I:I,0))</f>
        <v>Dubai</v>
      </c>
    </row>
    <row r="5285" spans="1:20" x14ac:dyDescent="0.3">
      <c r="A5285" s="1" t="s">
        <v>5329</v>
      </c>
      <c r="B5285" s="1" t="s">
        <v>35</v>
      </c>
      <c r="C5285" s="1" t="s">
        <v>14</v>
      </c>
      <c r="D5285" s="1" t="s">
        <v>36</v>
      </c>
      <c r="E5285" s="1" t="s">
        <v>22</v>
      </c>
      <c r="F5285" s="1" t="s">
        <v>33</v>
      </c>
      <c r="G5285">
        <v>7746.95</v>
      </c>
      <c r="H5285">
        <v>4</v>
      </c>
      <c r="I5285">
        <v>30987.8</v>
      </c>
      <c r="J5285">
        <v>3.44</v>
      </c>
      <c r="K5285">
        <v>1846</v>
      </c>
      <c r="L5285" s="2">
        <v>45424</v>
      </c>
      <c r="O5285" t="str">
        <f>IF(ecommerce_10000[[#This Row],[Platform]]="Souq","sq",ecommerce_10000[[#This Row],[Platform]])</f>
        <v>Jumia</v>
      </c>
      <c r="P5285" t="str">
        <f>IF(E5285="Souq","sq",IF(E5285="Jumia","Jum",E5285))</f>
        <v>Jum</v>
      </c>
      <c r="Q5285">
        <f>VLOOKUP(ecommerce_10000[[#This Row],[City]],F:I,4,FALSE)</f>
        <v>3665.44</v>
      </c>
      <c r="R5285" s="1">
        <f>SUMIF(C:C,ecommerce_10000[[#This Row],[Category]],I:I)</f>
        <v>92327183.770000085</v>
      </c>
      <c r="S5285" s="1">
        <f>SUMIFS(I:I,C:C,C5285)</f>
        <v>92327183.770000085</v>
      </c>
      <c r="T5285" s="1" t="str">
        <f>INDEX(F:F,MATCH(ecommerce_10000[[#This Row],[TotalAmount]],I:I,0))</f>
        <v>Dubai</v>
      </c>
    </row>
    <row r="5286" spans="1:20" x14ac:dyDescent="0.3">
      <c r="A5286" s="1" t="s">
        <v>5330</v>
      </c>
      <c r="B5286" s="1" t="s">
        <v>49</v>
      </c>
      <c r="C5286" s="1" t="s">
        <v>14</v>
      </c>
      <c r="D5286" s="1" t="s">
        <v>50</v>
      </c>
      <c r="E5286" s="1" t="s">
        <v>16</v>
      </c>
      <c r="F5286" s="1" t="s">
        <v>28</v>
      </c>
      <c r="G5286">
        <v>17999.400000000001</v>
      </c>
      <c r="H5286">
        <v>2</v>
      </c>
      <c r="I5286">
        <v>35998.800000000003</v>
      </c>
      <c r="J5286">
        <v>4.91</v>
      </c>
      <c r="K5286">
        <v>4368</v>
      </c>
      <c r="L5286" s="2">
        <v>45391</v>
      </c>
      <c r="O5286" t="str">
        <f>IF(ecommerce_10000[[#This Row],[Platform]]="Souq","sq",ecommerce_10000[[#This Row],[Platform]])</f>
        <v>sq</v>
      </c>
      <c r="P5286" t="str">
        <f>IF(E5286="Souq","sq",IF(E5286="Jumia","Jum",E5286))</f>
        <v>sq</v>
      </c>
      <c r="Q5286">
        <f>VLOOKUP(ecommerce_10000[[#This Row],[City]],F:I,4,FALSE)</f>
        <v>26648.76</v>
      </c>
      <c r="R5286" s="1">
        <f>SUMIF(C:C,ecommerce_10000[[#This Row],[Category]],I:I)</f>
        <v>92327183.770000085</v>
      </c>
      <c r="S5286" s="1">
        <f>SUMIFS(I:I,C:C,C5286)</f>
        <v>92327183.770000085</v>
      </c>
      <c r="T5286" s="1" t="str">
        <f>INDEX(F:F,MATCH(ecommerce_10000[[#This Row],[TotalAmount]],I:I,0))</f>
        <v>Casablanca</v>
      </c>
    </row>
    <row r="5287" spans="1:20" x14ac:dyDescent="0.3">
      <c r="A5287" s="1" t="s">
        <v>5331</v>
      </c>
      <c r="B5287" s="1" t="s">
        <v>38</v>
      </c>
      <c r="C5287" s="1" t="s">
        <v>20</v>
      </c>
      <c r="D5287" s="1" t="s">
        <v>39</v>
      </c>
      <c r="E5287" s="1" t="s">
        <v>47</v>
      </c>
      <c r="F5287" s="1" t="s">
        <v>23</v>
      </c>
      <c r="G5287">
        <v>15363.92</v>
      </c>
      <c r="H5287">
        <v>5</v>
      </c>
      <c r="I5287">
        <v>76819.600000000006</v>
      </c>
      <c r="J5287">
        <v>2.27</v>
      </c>
      <c r="K5287">
        <v>3767</v>
      </c>
      <c r="L5287" s="2">
        <v>45408</v>
      </c>
      <c r="O5287" t="str">
        <f>IF(ecommerce_10000[[#This Row],[Platform]]="Souq","sq",ecommerce_10000[[#This Row],[Platform]])</f>
        <v>Amazon</v>
      </c>
      <c r="P5287" t="str">
        <f>IF(E5287="Souq","sq",IF(E5287="Jumia","Jum",E5287))</f>
        <v>Amazon</v>
      </c>
      <c r="Q5287">
        <f>VLOOKUP(ecommerce_10000[[#This Row],[City]],F:I,4,FALSE)</f>
        <v>13290.4</v>
      </c>
      <c r="R5287" s="1">
        <f>SUMIF(C:C,ecommerce_10000[[#This Row],[Category]],I:I)</f>
        <v>91504159.730000004</v>
      </c>
      <c r="S5287" s="1">
        <f>SUMIFS(I:I,C:C,C5287)</f>
        <v>91504159.730000004</v>
      </c>
      <c r="T5287" s="1" t="str">
        <f>INDEX(F:F,MATCH(ecommerce_10000[[#This Row],[TotalAmount]],I:I,0))</f>
        <v>Alexandria</v>
      </c>
    </row>
    <row r="5288" spans="1:20" x14ac:dyDescent="0.3">
      <c r="A5288" s="1" t="s">
        <v>5332</v>
      </c>
      <c r="B5288" s="1" t="s">
        <v>35</v>
      </c>
      <c r="C5288" s="1" t="s">
        <v>14</v>
      </c>
      <c r="D5288" s="1" t="s">
        <v>36</v>
      </c>
      <c r="E5288" s="1" t="s">
        <v>22</v>
      </c>
      <c r="F5288" s="1" t="s">
        <v>28</v>
      </c>
      <c r="G5288">
        <v>9412.1200000000008</v>
      </c>
      <c r="H5288">
        <v>3</v>
      </c>
      <c r="I5288">
        <v>28236.36</v>
      </c>
      <c r="J5288">
        <v>3.74</v>
      </c>
      <c r="K5288">
        <v>1160</v>
      </c>
      <c r="L5288" s="2">
        <v>45527</v>
      </c>
      <c r="O5288" t="str">
        <f>IF(ecommerce_10000[[#This Row],[Platform]]="Souq","sq",ecommerce_10000[[#This Row],[Platform]])</f>
        <v>Jumia</v>
      </c>
      <c r="P5288" t="str">
        <f>IF(E5288="Souq","sq",IF(E5288="Jumia","Jum",E5288))</f>
        <v>Jum</v>
      </c>
      <c r="Q5288">
        <f>VLOOKUP(ecommerce_10000[[#This Row],[City]],F:I,4,FALSE)</f>
        <v>26648.76</v>
      </c>
      <c r="R5288" s="1">
        <f>SUMIF(C:C,ecommerce_10000[[#This Row],[Category]],I:I)</f>
        <v>92327183.770000085</v>
      </c>
      <c r="S5288" s="1">
        <f>SUMIFS(I:I,C:C,C5288)</f>
        <v>92327183.770000085</v>
      </c>
      <c r="T5288" s="1" t="str">
        <f>INDEX(F:F,MATCH(ecommerce_10000[[#This Row],[TotalAmount]],I:I,0))</f>
        <v>Casablanca</v>
      </c>
    </row>
    <row r="5289" spans="1:20" x14ac:dyDescent="0.3">
      <c r="A5289" s="1" t="s">
        <v>5333</v>
      </c>
      <c r="B5289" s="1" t="s">
        <v>19</v>
      </c>
      <c r="C5289" s="1" t="s">
        <v>20</v>
      </c>
      <c r="D5289" s="1" t="s">
        <v>21</v>
      </c>
      <c r="E5289" s="1" t="s">
        <v>16</v>
      </c>
      <c r="F5289" s="1" t="s">
        <v>23</v>
      </c>
      <c r="G5289">
        <v>5424.43</v>
      </c>
      <c r="H5289">
        <v>4</v>
      </c>
      <c r="I5289">
        <v>21697.72</v>
      </c>
      <c r="J5289">
        <v>3.89</v>
      </c>
      <c r="K5289">
        <v>1177</v>
      </c>
      <c r="L5289" s="2">
        <v>45347</v>
      </c>
      <c r="O5289" t="str">
        <f>IF(ecommerce_10000[[#This Row],[Platform]]="Souq","sq",ecommerce_10000[[#This Row],[Platform]])</f>
        <v>sq</v>
      </c>
      <c r="P5289" t="str">
        <f>IF(E5289="Souq","sq",IF(E5289="Jumia","Jum",E5289))</f>
        <v>sq</v>
      </c>
      <c r="Q5289">
        <f>VLOOKUP(ecommerce_10000[[#This Row],[City]],F:I,4,FALSE)</f>
        <v>13290.4</v>
      </c>
      <c r="R5289" s="1">
        <f>SUMIF(C:C,ecommerce_10000[[#This Row],[Category]],I:I)</f>
        <v>91504159.730000004</v>
      </c>
      <c r="S5289" s="1">
        <f>SUMIFS(I:I,C:C,C5289)</f>
        <v>91504159.730000004</v>
      </c>
      <c r="T5289" s="1" t="str">
        <f>INDEX(F:F,MATCH(ecommerce_10000[[#This Row],[TotalAmount]],I:I,0))</f>
        <v>Alexandria</v>
      </c>
    </row>
    <row r="5290" spans="1:20" x14ac:dyDescent="0.3">
      <c r="A5290" s="1" t="s">
        <v>5334</v>
      </c>
      <c r="B5290" s="1" t="s">
        <v>19</v>
      </c>
      <c r="C5290" s="1" t="s">
        <v>20</v>
      </c>
      <c r="D5290" s="1" t="s">
        <v>21</v>
      </c>
      <c r="E5290" s="1" t="s">
        <v>47</v>
      </c>
      <c r="F5290" s="1" t="s">
        <v>33</v>
      </c>
      <c r="G5290">
        <v>13885.3</v>
      </c>
      <c r="H5290">
        <v>1</v>
      </c>
      <c r="I5290">
        <v>13885.3</v>
      </c>
      <c r="J5290">
        <v>3.41</v>
      </c>
      <c r="K5290">
        <v>3162</v>
      </c>
      <c r="L5290" s="2">
        <v>45548</v>
      </c>
      <c r="O5290" t="str">
        <f>IF(ecommerce_10000[[#This Row],[Platform]]="Souq","sq",ecommerce_10000[[#This Row],[Platform]])</f>
        <v>Amazon</v>
      </c>
      <c r="P5290" t="str">
        <f>IF(E5290="Souq","sq",IF(E5290="Jumia","Jum",E5290))</f>
        <v>Amazon</v>
      </c>
      <c r="Q5290">
        <f>VLOOKUP(ecommerce_10000[[#This Row],[City]],F:I,4,FALSE)</f>
        <v>3665.44</v>
      </c>
      <c r="R5290" s="1">
        <f>SUMIF(C:C,ecommerce_10000[[#This Row],[Category]],I:I)</f>
        <v>91504159.730000004</v>
      </c>
      <c r="S5290" s="1">
        <f>SUMIFS(I:I,C:C,C5290)</f>
        <v>91504159.730000004</v>
      </c>
      <c r="T5290" s="1" t="str">
        <f>INDEX(F:F,MATCH(ecommerce_10000[[#This Row],[TotalAmount]],I:I,0))</f>
        <v>Dubai</v>
      </c>
    </row>
    <row r="5291" spans="1:20" x14ac:dyDescent="0.3">
      <c r="A5291" s="1" t="s">
        <v>5335</v>
      </c>
      <c r="B5291" s="1" t="s">
        <v>53</v>
      </c>
      <c r="C5291" s="1" t="s">
        <v>31</v>
      </c>
      <c r="D5291" s="1" t="s">
        <v>54</v>
      </c>
      <c r="E5291" s="1" t="s">
        <v>22</v>
      </c>
      <c r="F5291" s="1" t="s">
        <v>28</v>
      </c>
      <c r="G5291">
        <v>7131.63</v>
      </c>
      <c r="H5291">
        <v>5</v>
      </c>
      <c r="I5291">
        <v>35658.15</v>
      </c>
      <c r="J5291">
        <v>1.1100000000000001</v>
      </c>
      <c r="K5291">
        <v>960</v>
      </c>
      <c r="L5291" s="2">
        <v>45447</v>
      </c>
      <c r="O5291" t="str">
        <f>IF(ecommerce_10000[[#This Row],[Platform]]="Souq","sq",ecommerce_10000[[#This Row],[Platform]])</f>
        <v>Jumia</v>
      </c>
      <c r="P5291" t="str">
        <f>IF(E5291="Souq","sq",IF(E5291="Jumia","Jum",E5291))</f>
        <v>Jum</v>
      </c>
      <c r="Q5291">
        <f>VLOOKUP(ecommerce_10000[[#This Row],[City]],F:I,4,FALSE)</f>
        <v>26648.76</v>
      </c>
      <c r="R5291" s="1">
        <f>SUMIF(C:C,ecommerce_10000[[#This Row],[Category]],I:I)</f>
        <v>57542997.559999913</v>
      </c>
      <c r="S5291" s="1">
        <f>SUMIFS(I:I,C:C,C5291)</f>
        <v>57542997.559999913</v>
      </c>
      <c r="T5291" s="1" t="str">
        <f>INDEX(F:F,MATCH(ecommerce_10000[[#This Row],[TotalAmount]],I:I,0))</f>
        <v>Casablanca</v>
      </c>
    </row>
    <row r="5292" spans="1:20" x14ac:dyDescent="0.3">
      <c r="A5292" s="1" t="s">
        <v>5336</v>
      </c>
      <c r="B5292" s="1" t="s">
        <v>30</v>
      </c>
      <c r="C5292" s="1" t="s">
        <v>31</v>
      </c>
      <c r="D5292" s="1" t="s">
        <v>32</v>
      </c>
      <c r="E5292" s="1" t="s">
        <v>47</v>
      </c>
      <c r="F5292" s="1" t="s">
        <v>62</v>
      </c>
      <c r="G5292">
        <v>6374.86</v>
      </c>
      <c r="H5292">
        <v>3</v>
      </c>
      <c r="I5292">
        <v>19124.580000000002</v>
      </c>
      <c r="J5292">
        <v>1.52</v>
      </c>
      <c r="K5292">
        <v>3276</v>
      </c>
      <c r="L5292" s="2">
        <v>45502</v>
      </c>
      <c r="O5292" t="str">
        <f>IF(ecommerce_10000[[#This Row],[Platform]]="Souq","sq",ecommerce_10000[[#This Row],[Platform]])</f>
        <v>Amazon</v>
      </c>
      <c r="P5292" t="str">
        <f>IF(E5292="Souq","sq",IF(E5292="Jumia","Jum",E5292))</f>
        <v>Amazon</v>
      </c>
      <c r="Q5292">
        <f>VLOOKUP(ecommerce_10000[[#This Row],[City]],F:I,4,FALSE)</f>
        <v>27872.98</v>
      </c>
      <c r="R5292" s="1">
        <f>SUMIF(C:C,ecommerce_10000[[#This Row],[Category]],I:I)</f>
        <v>57542997.559999913</v>
      </c>
      <c r="S5292" s="1">
        <f>SUMIFS(I:I,C:C,C5292)</f>
        <v>57542997.559999913</v>
      </c>
      <c r="T5292" s="1" t="str">
        <f>INDEX(F:F,MATCH(ecommerce_10000[[#This Row],[TotalAmount]],I:I,0))</f>
        <v>Giza</v>
      </c>
    </row>
    <row r="5293" spans="1:20" x14ac:dyDescent="0.3">
      <c r="A5293" s="1" t="s">
        <v>5337</v>
      </c>
      <c r="B5293" s="1" t="s">
        <v>19</v>
      </c>
      <c r="C5293" s="1" t="s">
        <v>20</v>
      </c>
      <c r="D5293" s="1" t="s">
        <v>21</v>
      </c>
      <c r="E5293" s="1" t="s">
        <v>22</v>
      </c>
      <c r="F5293" s="1" t="s">
        <v>40</v>
      </c>
      <c r="G5293">
        <v>13983.16</v>
      </c>
      <c r="H5293">
        <v>1</v>
      </c>
      <c r="I5293">
        <v>13983.16</v>
      </c>
      <c r="J5293">
        <v>4.67</v>
      </c>
      <c r="K5293">
        <v>3014</v>
      </c>
      <c r="L5293" s="2">
        <v>45537</v>
      </c>
      <c r="O5293" t="str">
        <f>IF(ecommerce_10000[[#This Row],[Platform]]="Souq","sq",ecommerce_10000[[#This Row],[Platform]])</f>
        <v>Jumia</v>
      </c>
      <c r="P5293" t="str">
        <f>IF(E5293="Souq","sq",IF(E5293="Jumia","Jum",E5293))</f>
        <v>Jum</v>
      </c>
      <c r="Q5293">
        <f>VLOOKUP(ecommerce_10000[[#This Row],[City]],F:I,4,FALSE)</f>
        <v>99349.3</v>
      </c>
      <c r="R5293" s="1">
        <f>SUMIF(C:C,ecommerce_10000[[#This Row],[Category]],I:I)</f>
        <v>91504159.730000004</v>
      </c>
      <c r="S5293" s="1">
        <f>SUMIFS(I:I,C:C,C5293)</f>
        <v>91504159.730000004</v>
      </c>
      <c r="T5293" s="1" t="str">
        <f>INDEX(F:F,MATCH(ecommerce_10000[[#This Row],[TotalAmount]],I:I,0))</f>
        <v>Riyadh</v>
      </c>
    </row>
    <row r="5294" spans="1:20" x14ac:dyDescent="0.3">
      <c r="A5294" s="1" t="s">
        <v>5338</v>
      </c>
      <c r="B5294" s="1" t="s">
        <v>49</v>
      </c>
      <c r="C5294" s="1" t="s">
        <v>14</v>
      </c>
      <c r="D5294" s="1" t="s">
        <v>50</v>
      </c>
      <c r="E5294" s="1" t="s">
        <v>22</v>
      </c>
      <c r="F5294" s="1" t="s">
        <v>17</v>
      </c>
      <c r="G5294">
        <v>19445.189999999999</v>
      </c>
      <c r="H5294">
        <v>4</v>
      </c>
      <c r="I5294">
        <v>77780.759999999995</v>
      </c>
      <c r="J5294">
        <v>4.9800000000000004</v>
      </c>
      <c r="K5294">
        <v>2914</v>
      </c>
      <c r="L5294" s="2">
        <v>45309</v>
      </c>
      <c r="O5294" t="str">
        <f>IF(ecommerce_10000[[#This Row],[Platform]]="Souq","sq",ecommerce_10000[[#This Row],[Platform]])</f>
        <v>Jumia</v>
      </c>
      <c r="P5294" t="str">
        <f>IF(E5294="Souq","sq",IF(E5294="Jumia","Jum",E5294))</f>
        <v>Jum</v>
      </c>
      <c r="Q5294">
        <f>VLOOKUP(ecommerce_10000[[#This Row],[City]],F:I,4,FALSE)</f>
        <v>16284.02</v>
      </c>
      <c r="R5294" s="1">
        <f>SUMIF(C:C,ecommerce_10000[[#This Row],[Category]],I:I)</f>
        <v>92327183.770000085</v>
      </c>
      <c r="S5294" s="1">
        <f>SUMIFS(I:I,C:C,C5294)</f>
        <v>92327183.770000085</v>
      </c>
      <c r="T5294" s="1" t="str">
        <f>INDEX(F:F,MATCH(ecommerce_10000[[#This Row],[TotalAmount]],I:I,0))</f>
        <v>Cairo</v>
      </c>
    </row>
    <row r="5295" spans="1:20" x14ac:dyDescent="0.3">
      <c r="A5295" s="1" t="s">
        <v>5339</v>
      </c>
      <c r="B5295" s="1" t="s">
        <v>53</v>
      </c>
      <c r="C5295" s="1" t="s">
        <v>31</v>
      </c>
      <c r="D5295" s="1" t="s">
        <v>54</v>
      </c>
      <c r="E5295" s="1" t="s">
        <v>16</v>
      </c>
      <c r="F5295" s="1" t="s">
        <v>62</v>
      </c>
      <c r="G5295">
        <v>12474.56</v>
      </c>
      <c r="H5295">
        <v>4</v>
      </c>
      <c r="I5295">
        <v>49898.239999999998</v>
      </c>
      <c r="J5295">
        <v>4.55</v>
      </c>
      <c r="K5295">
        <v>1918</v>
      </c>
      <c r="L5295" s="2">
        <v>45629</v>
      </c>
      <c r="O5295" t="str">
        <f>IF(ecommerce_10000[[#This Row],[Platform]]="Souq","sq",ecommerce_10000[[#This Row],[Platform]])</f>
        <v>sq</v>
      </c>
      <c r="P5295" t="str">
        <f>IF(E5295="Souq","sq",IF(E5295="Jumia","Jum",E5295))</f>
        <v>sq</v>
      </c>
      <c r="Q5295">
        <f>VLOOKUP(ecommerce_10000[[#This Row],[City]],F:I,4,FALSE)</f>
        <v>27872.98</v>
      </c>
      <c r="R5295" s="1">
        <f>SUMIF(C:C,ecommerce_10000[[#This Row],[Category]],I:I)</f>
        <v>57542997.559999913</v>
      </c>
      <c r="S5295" s="1">
        <f>SUMIFS(I:I,C:C,C5295)</f>
        <v>57542997.559999913</v>
      </c>
      <c r="T5295" s="1" t="str">
        <f>INDEX(F:F,MATCH(ecommerce_10000[[#This Row],[TotalAmount]],I:I,0))</f>
        <v>Giza</v>
      </c>
    </row>
    <row r="5296" spans="1:20" x14ac:dyDescent="0.3">
      <c r="A5296" s="1" t="s">
        <v>5340</v>
      </c>
      <c r="B5296" s="1" t="s">
        <v>25</v>
      </c>
      <c r="C5296" s="1" t="s">
        <v>26</v>
      </c>
      <c r="D5296" s="1" t="s">
        <v>27</v>
      </c>
      <c r="E5296" s="1" t="s">
        <v>47</v>
      </c>
      <c r="F5296" s="1" t="s">
        <v>17</v>
      </c>
      <c r="G5296">
        <v>11583.36</v>
      </c>
      <c r="H5296">
        <v>2</v>
      </c>
      <c r="I5296">
        <v>23166.720000000001</v>
      </c>
      <c r="J5296">
        <v>1.61</v>
      </c>
      <c r="K5296">
        <v>3711</v>
      </c>
      <c r="L5296" s="2">
        <v>45528</v>
      </c>
      <c r="O5296" t="str">
        <f>IF(ecommerce_10000[[#This Row],[Platform]]="Souq","sq",ecommerce_10000[[#This Row],[Platform]])</f>
        <v>Amazon</v>
      </c>
      <c r="P5296" t="str">
        <f>IF(E5296="Souq","sq",IF(E5296="Jumia","Jum",E5296))</f>
        <v>Amazon</v>
      </c>
      <c r="Q5296">
        <f>VLOOKUP(ecommerce_10000[[#This Row],[City]],F:I,4,FALSE)</f>
        <v>16284.02</v>
      </c>
      <c r="R5296" s="1">
        <f>SUMIF(C:C,ecommerce_10000[[#This Row],[Category]],I:I)</f>
        <v>29200970.130000021</v>
      </c>
      <c r="S5296" s="1">
        <f>SUMIFS(I:I,C:C,C5296)</f>
        <v>29200970.130000021</v>
      </c>
      <c r="T5296" s="1" t="str">
        <f>INDEX(F:F,MATCH(ecommerce_10000[[#This Row],[TotalAmount]],I:I,0))</f>
        <v>Cairo</v>
      </c>
    </row>
    <row r="5297" spans="1:20" x14ac:dyDescent="0.3">
      <c r="A5297" s="1" t="s">
        <v>5341</v>
      </c>
      <c r="B5297" s="1" t="s">
        <v>65</v>
      </c>
      <c r="C5297" s="1" t="s">
        <v>20</v>
      </c>
      <c r="D5297" s="1" t="s">
        <v>66</v>
      </c>
      <c r="E5297" s="1" t="s">
        <v>22</v>
      </c>
      <c r="F5297" s="1" t="s">
        <v>62</v>
      </c>
      <c r="G5297">
        <v>19110.900000000001</v>
      </c>
      <c r="H5297">
        <v>1</v>
      </c>
      <c r="I5297">
        <v>19110.900000000001</v>
      </c>
      <c r="J5297">
        <v>4.59</v>
      </c>
      <c r="K5297">
        <v>1815</v>
      </c>
      <c r="L5297" s="2">
        <v>45424</v>
      </c>
      <c r="O5297" t="str">
        <f>IF(ecommerce_10000[[#This Row],[Platform]]="Souq","sq",ecommerce_10000[[#This Row],[Platform]])</f>
        <v>Jumia</v>
      </c>
      <c r="P5297" t="str">
        <f>IF(E5297="Souq","sq",IF(E5297="Jumia","Jum",E5297))</f>
        <v>Jum</v>
      </c>
      <c r="Q5297">
        <f>VLOOKUP(ecommerce_10000[[#This Row],[City]],F:I,4,FALSE)</f>
        <v>27872.98</v>
      </c>
      <c r="R5297" s="1">
        <f>SUMIF(C:C,ecommerce_10000[[#This Row],[Category]],I:I)</f>
        <v>91504159.730000004</v>
      </c>
      <c r="S5297" s="1">
        <f>SUMIFS(I:I,C:C,C5297)</f>
        <v>91504159.730000004</v>
      </c>
      <c r="T5297" s="1" t="str">
        <f>INDEX(F:F,MATCH(ecommerce_10000[[#This Row],[TotalAmount]],I:I,0))</f>
        <v>Giza</v>
      </c>
    </row>
    <row r="5298" spans="1:20" x14ac:dyDescent="0.3">
      <c r="A5298" s="1" t="s">
        <v>5342</v>
      </c>
      <c r="B5298" s="1" t="s">
        <v>25</v>
      </c>
      <c r="C5298" s="1" t="s">
        <v>26</v>
      </c>
      <c r="D5298" s="1" t="s">
        <v>27</v>
      </c>
      <c r="E5298" s="1" t="s">
        <v>16</v>
      </c>
      <c r="F5298" s="1" t="s">
        <v>40</v>
      </c>
      <c r="G5298">
        <v>7476.27</v>
      </c>
      <c r="H5298">
        <v>3</v>
      </c>
      <c r="I5298">
        <v>22428.81</v>
      </c>
      <c r="J5298">
        <v>2.97</v>
      </c>
      <c r="K5298">
        <v>414</v>
      </c>
      <c r="L5298" s="2">
        <v>45526</v>
      </c>
      <c r="O5298" t="str">
        <f>IF(ecommerce_10000[[#This Row],[Platform]]="Souq","sq",ecommerce_10000[[#This Row],[Platform]])</f>
        <v>sq</v>
      </c>
      <c r="P5298" t="str">
        <f>IF(E5298="Souq","sq",IF(E5298="Jumia","Jum",E5298))</f>
        <v>sq</v>
      </c>
      <c r="Q5298">
        <f>VLOOKUP(ecommerce_10000[[#This Row],[City]],F:I,4,FALSE)</f>
        <v>99349.3</v>
      </c>
      <c r="R5298" s="1">
        <f>SUMIF(C:C,ecommerce_10000[[#This Row],[Category]],I:I)</f>
        <v>29200970.130000021</v>
      </c>
      <c r="S5298" s="1">
        <f>SUMIFS(I:I,C:C,C5298)</f>
        <v>29200970.130000021</v>
      </c>
      <c r="T5298" s="1" t="str">
        <f>INDEX(F:F,MATCH(ecommerce_10000[[#This Row],[TotalAmount]],I:I,0))</f>
        <v>Riyadh</v>
      </c>
    </row>
    <row r="5299" spans="1:20" x14ac:dyDescent="0.3">
      <c r="A5299" s="1" t="s">
        <v>5343</v>
      </c>
      <c r="B5299" s="1" t="s">
        <v>30</v>
      </c>
      <c r="C5299" s="1" t="s">
        <v>31</v>
      </c>
      <c r="D5299" s="1" t="s">
        <v>32</v>
      </c>
      <c r="E5299" s="1" t="s">
        <v>47</v>
      </c>
      <c r="F5299" s="1" t="s">
        <v>17</v>
      </c>
      <c r="G5299">
        <v>2854.36</v>
      </c>
      <c r="H5299">
        <v>2</v>
      </c>
      <c r="I5299">
        <v>5708.72</v>
      </c>
      <c r="J5299">
        <v>1.48</v>
      </c>
      <c r="K5299">
        <v>3532</v>
      </c>
      <c r="L5299" s="2">
        <v>45326</v>
      </c>
      <c r="O5299" t="str">
        <f>IF(ecommerce_10000[[#This Row],[Platform]]="Souq","sq",ecommerce_10000[[#This Row],[Platform]])</f>
        <v>Amazon</v>
      </c>
      <c r="P5299" t="str">
        <f>IF(E5299="Souq","sq",IF(E5299="Jumia","Jum",E5299))</f>
        <v>Amazon</v>
      </c>
      <c r="Q5299">
        <f>VLOOKUP(ecommerce_10000[[#This Row],[City]],F:I,4,FALSE)</f>
        <v>16284.02</v>
      </c>
      <c r="R5299" s="1">
        <f>SUMIF(C:C,ecommerce_10000[[#This Row],[Category]],I:I)</f>
        <v>57542997.559999913</v>
      </c>
      <c r="S5299" s="1">
        <f>SUMIFS(I:I,C:C,C5299)</f>
        <v>57542997.559999913</v>
      </c>
      <c r="T5299" s="1" t="str">
        <f>INDEX(F:F,MATCH(ecommerce_10000[[#This Row],[TotalAmount]],I:I,0))</f>
        <v>Cairo</v>
      </c>
    </row>
    <row r="5300" spans="1:20" x14ac:dyDescent="0.3">
      <c r="A5300" s="1" t="s">
        <v>5344</v>
      </c>
      <c r="B5300" s="1" t="s">
        <v>65</v>
      </c>
      <c r="C5300" s="1" t="s">
        <v>20</v>
      </c>
      <c r="D5300" s="1" t="s">
        <v>66</v>
      </c>
      <c r="E5300" s="1" t="s">
        <v>16</v>
      </c>
      <c r="F5300" s="1" t="s">
        <v>17</v>
      </c>
      <c r="G5300">
        <v>19394.96</v>
      </c>
      <c r="H5300">
        <v>4</v>
      </c>
      <c r="I5300">
        <v>77579.839999999997</v>
      </c>
      <c r="J5300">
        <v>4.8600000000000003</v>
      </c>
      <c r="K5300">
        <v>3189</v>
      </c>
      <c r="L5300" s="2">
        <v>45604</v>
      </c>
      <c r="O5300" t="str">
        <f>IF(ecommerce_10000[[#This Row],[Platform]]="Souq","sq",ecommerce_10000[[#This Row],[Platform]])</f>
        <v>sq</v>
      </c>
      <c r="P5300" t="str">
        <f>IF(E5300="Souq","sq",IF(E5300="Jumia","Jum",E5300))</f>
        <v>sq</v>
      </c>
      <c r="Q5300">
        <f>VLOOKUP(ecommerce_10000[[#This Row],[City]],F:I,4,FALSE)</f>
        <v>16284.02</v>
      </c>
      <c r="R5300" s="1">
        <f>SUMIF(C:C,ecommerce_10000[[#This Row],[Category]],I:I)</f>
        <v>91504159.730000004</v>
      </c>
      <c r="S5300" s="1">
        <f>SUMIFS(I:I,C:C,C5300)</f>
        <v>91504159.730000004</v>
      </c>
      <c r="T5300" s="1" t="str">
        <f>INDEX(F:F,MATCH(ecommerce_10000[[#This Row],[TotalAmount]],I:I,0))</f>
        <v>Cairo</v>
      </c>
    </row>
    <row r="5301" spans="1:20" x14ac:dyDescent="0.3">
      <c r="A5301" s="1" t="s">
        <v>5345</v>
      </c>
      <c r="B5301" s="1" t="s">
        <v>35</v>
      </c>
      <c r="C5301" s="1" t="s">
        <v>14</v>
      </c>
      <c r="D5301" s="1" t="s">
        <v>36</v>
      </c>
      <c r="E5301" s="1" t="s">
        <v>16</v>
      </c>
      <c r="F5301" s="1" t="s">
        <v>33</v>
      </c>
      <c r="G5301">
        <v>6027.52</v>
      </c>
      <c r="H5301">
        <v>4</v>
      </c>
      <c r="I5301">
        <v>24110.080000000002</v>
      </c>
      <c r="J5301">
        <v>3.49</v>
      </c>
      <c r="K5301">
        <v>617</v>
      </c>
      <c r="L5301" s="2">
        <v>45422</v>
      </c>
      <c r="O5301" t="str">
        <f>IF(ecommerce_10000[[#This Row],[Platform]]="Souq","sq",ecommerce_10000[[#This Row],[Platform]])</f>
        <v>sq</v>
      </c>
      <c r="P5301" t="str">
        <f>IF(E5301="Souq","sq",IF(E5301="Jumia","Jum",E5301))</f>
        <v>sq</v>
      </c>
      <c r="Q5301">
        <f>VLOOKUP(ecommerce_10000[[#This Row],[City]],F:I,4,FALSE)</f>
        <v>3665.44</v>
      </c>
      <c r="R5301" s="1">
        <f>SUMIF(C:C,ecommerce_10000[[#This Row],[Category]],I:I)</f>
        <v>92327183.770000085</v>
      </c>
      <c r="S5301" s="1">
        <f>SUMIFS(I:I,C:C,C5301)</f>
        <v>92327183.770000085</v>
      </c>
      <c r="T5301" s="1" t="str">
        <f>INDEX(F:F,MATCH(ecommerce_10000[[#This Row],[TotalAmount]],I:I,0))</f>
        <v>Dubai</v>
      </c>
    </row>
    <row r="5302" spans="1:20" x14ac:dyDescent="0.3">
      <c r="A5302" s="1" t="s">
        <v>5346</v>
      </c>
      <c r="B5302" s="1" t="s">
        <v>13</v>
      </c>
      <c r="C5302" s="1" t="s">
        <v>14</v>
      </c>
      <c r="D5302" s="1" t="s">
        <v>15</v>
      </c>
      <c r="E5302" s="1" t="s">
        <v>22</v>
      </c>
      <c r="F5302" s="1" t="s">
        <v>62</v>
      </c>
      <c r="G5302">
        <v>2551.67</v>
      </c>
      <c r="H5302">
        <v>3</v>
      </c>
      <c r="I5302">
        <v>7655.01</v>
      </c>
      <c r="J5302">
        <v>4.3499999999999996</v>
      </c>
      <c r="K5302">
        <v>568</v>
      </c>
      <c r="L5302" s="2">
        <v>45453</v>
      </c>
      <c r="O5302" t="str">
        <f>IF(ecommerce_10000[[#This Row],[Platform]]="Souq","sq",ecommerce_10000[[#This Row],[Platform]])</f>
        <v>Jumia</v>
      </c>
      <c r="P5302" t="str">
        <f>IF(E5302="Souq","sq",IF(E5302="Jumia","Jum",E5302))</f>
        <v>Jum</v>
      </c>
      <c r="Q5302">
        <f>VLOOKUP(ecommerce_10000[[#This Row],[City]],F:I,4,FALSE)</f>
        <v>27872.98</v>
      </c>
      <c r="R5302" s="1">
        <f>SUMIF(C:C,ecommerce_10000[[#This Row],[Category]],I:I)</f>
        <v>92327183.770000085</v>
      </c>
      <c r="S5302" s="1">
        <f>SUMIFS(I:I,C:C,C5302)</f>
        <v>92327183.770000085</v>
      </c>
      <c r="T5302" s="1" t="str">
        <f>INDEX(F:F,MATCH(ecommerce_10000[[#This Row],[TotalAmount]],I:I,0))</f>
        <v>Giza</v>
      </c>
    </row>
    <row r="5303" spans="1:20" x14ac:dyDescent="0.3">
      <c r="A5303" s="1" t="s">
        <v>5347</v>
      </c>
      <c r="B5303" s="1" t="s">
        <v>25</v>
      </c>
      <c r="C5303" s="1" t="s">
        <v>26</v>
      </c>
      <c r="D5303" s="1" t="s">
        <v>27</v>
      </c>
      <c r="E5303" s="1" t="s">
        <v>47</v>
      </c>
      <c r="F5303" s="1" t="s">
        <v>33</v>
      </c>
      <c r="G5303">
        <v>15698.34</v>
      </c>
      <c r="H5303">
        <v>5</v>
      </c>
      <c r="I5303">
        <v>78491.7</v>
      </c>
      <c r="J5303">
        <v>4.5</v>
      </c>
      <c r="K5303">
        <v>4453</v>
      </c>
      <c r="L5303" s="2">
        <v>45538</v>
      </c>
      <c r="O5303" t="str">
        <f>IF(ecommerce_10000[[#This Row],[Platform]]="Souq","sq",ecommerce_10000[[#This Row],[Platform]])</f>
        <v>Amazon</v>
      </c>
      <c r="P5303" t="str">
        <f>IF(E5303="Souq","sq",IF(E5303="Jumia","Jum",E5303))</f>
        <v>Amazon</v>
      </c>
      <c r="Q5303">
        <f>VLOOKUP(ecommerce_10000[[#This Row],[City]],F:I,4,FALSE)</f>
        <v>3665.44</v>
      </c>
      <c r="R5303" s="1">
        <f>SUMIF(C:C,ecommerce_10000[[#This Row],[Category]],I:I)</f>
        <v>29200970.130000021</v>
      </c>
      <c r="S5303" s="1">
        <f>SUMIFS(I:I,C:C,C5303)</f>
        <v>29200970.130000021</v>
      </c>
      <c r="T5303" s="1" t="str">
        <f>INDEX(F:F,MATCH(ecommerce_10000[[#This Row],[TotalAmount]],I:I,0))</f>
        <v>Dubai</v>
      </c>
    </row>
    <row r="5304" spans="1:20" x14ac:dyDescent="0.3">
      <c r="A5304" s="1" t="s">
        <v>5348</v>
      </c>
      <c r="B5304" s="1" t="s">
        <v>43</v>
      </c>
      <c r="C5304" s="1" t="s">
        <v>44</v>
      </c>
      <c r="D5304" s="1" t="s">
        <v>45</v>
      </c>
      <c r="E5304" s="1" t="s">
        <v>22</v>
      </c>
      <c r="F5304" s="1" t="s">
        <v>62</v>
      </c>
      <c r="G5304">
        <v>11592.97</v>
      </c>
      <c r="H5304">
        <v>4</v>
      </c>
      <c r="I5304">
        <v>46371.88</v>
      </c>
      <c r="J5304">
        <v>3.69</v>
      </c>
      <c r="K5304">
        <v>3800</v>
      </c>
      <c r="L5304" s="2">
        <v>45542</v>
      </c>
      <c r="O5304" t="str">
        <f>IF(ecommerce_10000[[#This Row],[Platform]]="Souq","sq",ecommerce_10000[[#This Row],[Platform]])</f>
        <v>Jumia</v>
      </c>
      <c r="P5304" t="str">
        <f>IF(E5304="Souq","sq",IF(E5304="Jumia","Jum",E5304))</f>
        <v>Jum</v>
      </c>
      <c r="Q5304">
        <f>VLOOKUP(ecommerce_10000[[#This Row],[City]],F:I,4,FALSE)</f>
        <v>27872.98</v>
      </c>
      <c r="R5304" s="1">
        <f>SUMIF(C:C,ecommerce_10000[[#This Row],[Category]],I:I)</f>
        <v>31420413.200000018</v>
      </c>
      <c r="S5304" s="1">
        <f>SUMIFS(I:I,C:C,C5304)</f>
        <v>31420413.200000018</v>
      </c>
      <c r="T5304" s="1" t="str">
        <f>INDEX(F:F,MATCH(ecommerce_10000[[#This Row],[TotalAmount]],I:I,0))</f>
        <v>Giza</v>
      </c>
    </row>
    <row r="5305" spans="1:20" x14ac:dyDescent="0.3">
      <c r="A5305" s="1" t="s">
        <v>5349</v>
      </c>
      <c r="B5305" s="1" t="s">
        <v>13</v>
      </c>
      <c r="C5305" s="1" t="s">
        <v>14</v>
      </c>
      <c r="D5305" s="1" t="s">
        <v>15</v>
      </c>
      <c r="E5305" s="1" t="s">
        <v>16</v>
      </c>
      <c r="F5305" s="1" t="s">
        <v>40</v>
      </c>
      <c r="G5305">
        <v>673.18</v>
      </c>
      <c r="H5305">
        <v>2</v>
      </c>
      <c r="I5305">
        <v>1346.36</v>
      </c>
      <c r="J5305">
        <v>1.2</v>
      </c>
      <c r="K5305">
        <v>4952</v>
      </c>
      <c r="L5305" s="2">
        <v>45293</v>
      </c>
      <c r="O5305" t="str">
        <f>IF(ecommerce_10000[[#This Row],[Platform]]="Souq","sq",ecommerce_10000[[#This Row],[Platform]])</f>
        <v>sq</v>
      </c>
      <c r="P5305" t="str">
        <f>IF(E5305="Souq","sq",IF(E5305="Jumia","Jum",E5305))</f>
        <v>sq</v>
      </c>
      <c r="Q5305">
        <f>VLOOKUP(ecommerce_10000[[#This Row],[City]],F:I,4,FALSE)</f>
        <v>99349.3</v>
      </c>
      <c r="R5305" s="1">
        <f>SUMIF(C:C,ecommerce_10000[[#This Row],[Category]],I:I)</f>
        <v>92327183.770000085</v>
      </c>
      <c r="S5305" s="1">
        <f>SUMIFS(I:I,C:C,C5305)</f>
        <v>92327183.770000085</v>
      </c>
      <c r="T5305" s="1" t="str">
        <f>INDEX(F:F,MATCH(ecommerce_10000[[#This Row],[TotalAmount]],I:I,0))</f>
        <v>Riyadh</v>
      </c>
    </row>
    <row r="5306" spans="1:20" x14ac:dyDescent="0.3">
      <c r="A5306" s="1" t="s">
        <v>5350</v>
      </c>
      <c r="B5306" s="1" t="s">
        <v>30</v>
      </c>
      <c r="C5306" s="1" t="s">
        <v>31</v>
      </c>
      <c r="D5306" s="1" t="s">
        <v>32</v>
      </c>
      <c r="E5306" s="1" t="s">
        <v>22</v>
      </c>
      <c r="F5306" s="1" t="s">
        <v>23</v>
      </c>
      <c r="G5306">
        <v>9011.9699999999993</v>
      </c>
      <c r="H5306">
        <v>3</v>
      </c>
      <c r="I5306">
        <v>27035.91</v>
      </c>
      <c r="J5306">
        <v>3.1</v>
      </c>
      <c r="K5306">
        <v>2290</v>
      </c>
      <c r="L5306" s="2">
        <v>45299</v>
      </c>
      <c r="O5306" t="str">
        <f>IF(ecommerce_10000[[#This Row],[Platform]]="Souq","sq",ecommerce_10000[[#This Row],[Platform]])</f>
        <v>Jumia</v>
      </c>
      <c r="P5306" t="str">
        <f>IF(E5306="Souq","sq",IF(E5306="Jumia","Jum",E5306))</f>
        <v>Jum</v>
      </c>
      <c r="Q5306">
        <f>VLOOKUP(ecommerce_10000[[#This Row],[City]],F:I,4,FALSE)</f>
        <v>13290.4</v>
      </c>
      <c r="R5306" s="1">
        <f>SUMIF(C:C,ecommerce_10000[[#This Row],[Category]],I:I)</f>
        <v>57542997.559999913</v>
      </c>
      <c r="S5306" s="1">
        <f>SUMIFS(I:I,C:C,C5306)</f>
        <v>57542997.559999913</v>
      </c>
      <c r="T5306" s="1" t="str">
        <f>INDEX(F:F,MATCH(ecommerce_10000[[#This Row],[TotalAmount]],I:I,0))</f>
        <v>Alexandria</v>
      </c>
    </row>
    <row r="5307" spans="1:20" x14ac:dyDescent="0.3">
      <c r="A5307" s="1" t="s">
        <v>5351</v>
      </c>
      <c r="B5307" s="1" t="s">
        <v>53</v>
      </c>
      <c r="C5307" s="1" t="s">
        <v>31</v>
      </c>
      <c r="D5307" s="1" t="s">
        <v>54</v>
      </c>
      <c r="E5307" s="1" t="s">
        <v>47</v>
      </c>
      <c r="F5307" s="1" t="s">
        <v>23</v>
      </c>
      <c r="G5307">
        <v>9033.83</v>
      </c>
      <c r="H5307">
        <v>5</v>
      </c>
      <c r="I5307">
        <v>45169.15</v>
      </c>
      <c r="J5307">
        <v>4.9000000000000004</v>
      </c>
      <c r="K5307">
        <v>3274</v>
      </c>
      <c r="L5307" s="2">
        <v>45375</v>
      </c>
      <c r="O5307" t="str">
        <f>IF(ecommerce_10000[[#This Row],[Platform]]="Souq","sq",ecommerce_10000[[#This Row],[Platform]])</f>
        <v>Amazon</v>
      </c>
      <c r="P5307" t="str">
        <f>IF(E5307="Souq","sq",IF(E5307="Jumia","Jum",E5307))</f>
        <v>Amazon</v>
      </c>
      <c r="Q5307">
        <f>VLOOKUP(ecommerce_10000[[#This Row],[City]],F:I,4,FALSE)</f>
        <v>13290.4</v>
      </c>
      <c r="R5307" s="1">
        <f>SUMIF(C:C,ecommerce_10000[[#This Row],[Category]],I:I)</f>
        <v>57542997.559999913</v>
      </c>
      <c r="S5307" s="1">
        <f>SUMIFS(I:I,C:C,C5307)</f>
        <v>57542997.559999913</v>
      </c>
      <c r="T5307" s="1" t="str">
        <f>INDEX(F:F,MATCH(ecommerce_10000[[#This Row],[TotalAmount]],I:I,0))</f>
        <v>Alexandria</v>
      </c>
    </row>
    <row r="5308" spans="1:20" x14ac:dyDescent="0.3">
      <c r="A5308" s="1" t="s">
        <v>5352</v>
      </c>
      <c r="B5308" s="1" t="s">
        <v>43</v>
      </c>
      <c r="C5308" s="1" t="s">
        <v>44</v>
      </c>
      <c r="D5308" s="1" t="s">
        <v>45</v>
      </c>
      <c r="E5308" s="1" t="s">
        <v>16</v>
      </c>
      <c r="F5308" s="1" t="s">
        <v>23</v>
      </c>
      <c r="G5308">
        <v>9870.68</v>
      </c>
      <c r="H5308">
        <v>5</v>
      </c>
      <c r="I5308">
        <v>49353.4</v>
      </c>
      <c r="J5308">
        <v>4.96</v>
      </c>
      <c r="K5308">
        <v>4150</v>
      </c>
      <c r="L5308" s="2">
        <v>45451</v>
      </c>
      <c r="O5308" t="str">
        <f>IF(ecommerce_10000[[#This Row],[Platform]]="Souq","sq",ecommerce_10000[[#This Row],[Platform]])</f>
        <v>sq</v>
      </c>
      <c r="P5308" t="str">
        <f>IF(E5308="Souq","sq",IF(E5308="Jumia","Jum",E5308))</f>
        <v>sq</v>
      </c>
      <c r="Q5308">
        <f>VLOOKUP(ecommerce_10000[[#This Row],[City]],F:I,4,FALSE)</f>
        <v>13290.4</v>
      </c>
      <c r="R5308" s="1">
        <f>SUMIF(C:C,ecommerce_10000[[#This Row],[Category]],I:I)</f>
        <v>31420413.200000018</v>
      </c>
      <c r="S5308" s="1">
        <f>SUMIFS(I:I,C:C,C5308)</f>
        <v>31420413.200000018</v>
      </c>
      <c r="T5308" s="1" t="str">
        <f>INDEX(F:F,MATCH(ecommerce_10000[[#This Row],[TotalAmount]],I:I,0))</f>
        <v>Alexandria</v>
      </c>
    </row>
    <row r="5309" spans="1:20" x14ac:dyDescent="0.3">
      <c r="A5309" s="1" t="s">
        <v>5353</v>
      </c>
      <c r="B5309" s="1" t="s">
        <v>65</v>
      </c>
      <c r="C5309" s="1" t="s">
        <v>20</v>
      </c>
      <c r="D5309" s="1" t="s">
        <v>66</v>
      </c>
      <c r="E5309" s="1" t="s">
        <v>47</v>
      </c>
      <c r="F5309" s="1" t="s">
        <v>23</v>
      </c>
      <c r="G5309">
        <v>16511.54</v>
      </c>
      <c r="H5309">
        <v>2</v>
      </c>
      <c r="I5309">
        <v>33023.08</v>
      </c>
      <c r="J5309">
        <v>1.6</v>
      </c>
      <c r="K5309">
        <v>2014</v>
      </c>
      <c r="L5309" s="2">
        <v>45398</v>
      </c>
      <c r="O5309" t="str">
        <f>IF(ecommerce_10000[[#This Row],[Platform]]="Souq","sq",ecommerce_10000[[#This Row],[Platform]])</f>
        <v>Amazon</v>
      </c>
      <c r="P5309" t="str">
        <f>IF(E5309="Souq","sq",IF(E5309="Jumia","Jum",E5309))</f>
        <v>Amazon</v>
      </c>
      <c r="Q5309">
        <f>VLOOKUP(ecommerce_10000[[#This Row],[City]],F:I,4,FALSE)</f>
        <v>13290.4</v>
      </c>
      <c r="R5309" s="1">
        <f>SUMIF(C:C,ecommerce_10000[[#This Row],[Category]],I:I)</f>
        <v>91504159.730000004</v>
      </c>
      <c r="S5309" s="1">
        <f>SUMIFS(I:I,C:C,C5309)</f>
        <v>91504159.730000004</v>
      </c>
      <c r="T5309" s="1" t="str">
        <f>INDEX(F:F,MATCH(ecommerce_10000[[#This Row],[TotalAmount]],I:I,0))</f>
        <v>Alexandria</v>
      </c>
    </row>
    <row r="5310" spans="1:20" x14ac:dyDescent="0.3">
      <c r="A5310" s="1" t="s">
        <v>5354</v>
      </c>
      <c r="B5310" s="1" t="s">
        <v>19</v>
      </c>
      <c r="C5310" s="1" t="s">
        <v>20</v>
      </c>
      <c r="D5310" s="1" t="s">
        <v>21</v>
      </c>
      <c r="E5310" s="1" t="s">
        <v>16</v>
      </c>
      <c r="F5310" s="1" t="s">
        <v>23</v>
      </c>
      <c r="G5310">
        <v>13719.74</v>
      </c>
      <c r="H5310">
        <v>1</v>
      </c>
      <c r="I5310">
        <v>13719.74</v>
      </c>
      <c r="J5310">
        <v>4.46</v>
      </c>
      <c r="K5310">
        <v>3134</v>
      </c>
      <c r="L5310" s="2">
        <v>45354</v>
      </c>
      <c r="O5310" t="str">
        <f>IF(ecommerce_10000[[#This Row],[Platform]]="Souq","sq",ecommerce_10000[[#This Row],[Platform]])</f>
        <v>sq</v>
      </c>
      <c r="P5310" t="str">
        <f>IF(E5310="Souq","sq",IF(E5310="Jumia","Jum",E5310))</f>
        <v>sq</v>
      </c>
      <c r="Q5310">
        <f>VLOOKUP(ecommerce_10000[[#This Row],[City]],F:I,4,FALSE)</f>
        <v>13290.4</v>
      </c>
      <c r="R5310" s="1">
        <f>SUMIF(C:C,ecommerce_10000[[#This Row],[Category]],I:I)</f>
        <v>91504159.730000004</v>
      </c>
      <c r="S5310" s="1">
        <f>SUMIFS(I:I,C:C,C5310)</f>
        <v>91504159.730000004</v>
      </c>
      <c r="T5310" s="1" t="str">
        <f>INDEX(F:F,MATCH(ecommerce_10000[[#This Row],[TotalAmount]],I:I,0))</f>
        <v>Alexandria</v>
      </c>
    </row>
    <row r="5311" spans="1:20" x14ac:dyDescent="0.3">
      <c r="A5311" s="1" t="s">
        <v>5355</v>
      </c>
      <c r="B5311" s="1" t="s">
        <v>53</v>
      </c>
      <c r="C5311" s="1" t="s">
        <v>31</v>
      </c>
      <c r="D5311" s="1" t="s">
        <v>54</v>
      </c>
      <c r="E5311" s="1" t="s">
        <v>22</v>
      </c>
      <c r="F5311" s="1" t="s">
        <v>17</v>
      </c>
      <c r="G5311">
        <v>1369.89</v>
      </c>
      <c r="H5311">
        <v>3</v>
      </c>
      <c r="I5311">
        <v>4109.67</v>
      </c>
      <c r="J5311">
        <v>2.1800000000000002</v>
      </c>
      <c r="K5311">
        <v>818</v>
      </c>
      <c r="L5311" s="2">
        <v>45485</v>
      </c>
      <c r="O5311" t="str">
        <f>IF(ecommerce_10000[[#This Row],[Platform]]="Souq","sq",ecommerce_10000[[#This Row],[Platform]])</f>
        <v>Jumia</v>
      </c>
      <c r="P5311" t="str">
        <f>IF(E5311="Souq","sq",IF(E5311="Jumia","Jum",E5311))</f>
        <v>Jum</v>
      </c>
      <c r="Q5311">
        <f>VLOOKUP(ecommerce_10000[[#This Row],[City]],F:I,4,FALSE)</f>
        <v>16284.02</v>
      </c>
      <c r="R5311" s="1">
        <f>SUMIF(C:C,ecommerce_10000[[#This Row],[Category]],I:I)</f>
        <v>57542997.559999913</v>
      </c>
      <c r="S5311" s="1">
        <f>SUMIFS(I:I,C:C,C5311)</f>
        <v>57542997.559999913</v>
      </c>
      <c r="T5311" s="1" t="str">
        <f>INDEX(F:F,MATCH(ecommerce_10000[[#This Row],[TotalAmount]],I:I,0))</f>
        <v>Cairo</v>
      </c>
    </row>
    <row r="5312" spans="1:20" x14ac:dyDescent="0.3">
      <c r="A5312" s="1" t="s">
        <v>5356</v>
      </c>
      <c r="B5312" s="1" t="s">
        <v>19</v>
      </c>
      <c r="C5312" s="1" t="s">
        <v>20</v>
      </c>
      <c r="D5312" s="1" t="s">
        <v>21</v>
      </c>
      <c r="E5312" s="1" t="s">
        <v>22</v>
      </c>
      <c r="F5312" s="1" t="s">
        <v>62</v>
      </c>
      <c r="G5312">
        <v>17600.16</v>
      </c>
      <c r="H5312">
        <v>1</v>
      </c>
      <c r="I5312">
        <v>17600.16</v>
      </c>
      <c r="J5312">
        <v>1.1200000000000001</v>
      </c>
      <c r="K5312">
        <v>692</v>
      </c>
      <c r="L5312" s="2">
        <v>45558</v>
      </c>
      <c r="O5312" t="str">
        <f>IF(ecommerce_10000[[#This Row],[Platform]]="Souq","sq",ecommerce_10000[[#This Row],[Platform]])</f>
        <v>Jumia</v>
      </c>
      <c r="P5312" t="str">
        <f>IF(E5312="Souq","sq",IF(E5312="Jumia","Jum",E5312))</f>
        <v>Jum</v>
      </c>
      <c r="Q5312">
        <f>VLOOKUP(ecommerce_10000[[#This Row],[City]],F:I,4,FALSE)</f>
        <v>27872.98</v>
      </c>
      <c r="R5312" s="1">
        <f>SUMIF(C:C,ecommerce_10000[[#This Row],[Category]],I:I)</f>
        <v>91504159.730000004</v>
      </c>
      <c r="S5312" s="1">
        <f>SUMIFS(I:I,C:C,C5312)</f>
        <v>91504159.730000004</v>
      </c>
      <c r="T5312" s="1" t="str">
        <f>INDEX(F:F,MATCH(ecommerce_10000[[#This Row],[TotalAmount]],I:I,0))</f>
        <v>Giza</v>
      </c>
    </row>
    <row r="5313" spans="1:20" x14ac:dyDescent="0.3">
      <c r="A5313" s="1" t="s">
        <v>5357</v>
      </c>
      <c r="B5313" s="1" t="s">
        <v>25</v>
      </c>
      <c r="C5313" s="1" t="s">
        <v>26</v>
      </c>
      <c r="D5313" s="1" t="s">
        <v>27</v>
      </c>
      <c r="E5313" s="1" t="s">
        <v>47</v>
      </c>
      <c r="F5313" s="1" t="s">
        <v>23</v>
      </c>
      <c r="G5313">
        <v>15960.91</v>
      </c>
      <c r="H5313">
        <v>1</v>
      </c>
      <c r="I5313">
        <v>15960.91</v>
      </c>
      <c r="J5313">
        <v>2.94</v>
      </c>
      <c r="K5313">
        <v>3259</v>
      </c>
      <c r="L5313" s="2">
        <v>45337</v>
      </c>
      <c r="O5313" t="str">
        <f>IF(ecommerce_10000[[#This Row],[Platform]]="Souq","sq",ecommerce_10000[[#This Row],[Platform]])</f>
        <v>Amazon</v>
      </c>
      <c r="P5313" t="str">
        <f>IF(E5313="Souq","sq",IF(E5313="Jumia","Jum",E5313))</f>
        <v>Amazon</v>
      </c>
      <c r="Q5313">
        <f>VLOOKUP(ecommerce_10000[[#This Row],[City]],F:I,4,FALSE)</f>
        <v>13290.4</v>
      </c>
      <c r="R5313" s="1">
        <f>SUMIF(C:C,ecommerce_10000[[#This Row],[Category]],I:I)</f>
        <v>29200970.130000021</v>
      </c>
      <c r="S5313" s="1">
        <f>SUMIFS(I:I,C:C,C5313)</f>
        <v>29200970.130000021</v>
      </c>
      <c r="T5313" s="1" t="str">
        <f>INDEX(F:F,MATCH(ecommerce_10000[[#This Row],[TotalAmount]],I:I,0))</f>
        <v>Alexandria</v>
      </c>
    </row>
    <row r="5314" spans="1:20" x14ac:dyDescent="0.3">
      <c r="A5314" s="1" t="s">
        <v>5358</v>
      </c>
      <c r="B5314" s="1" t="s">
        <v>38</v>
      </c>
      <c r="C5314" s="1" t="s">
        <v>20</v>
      </c>
      <c r="D5314" s="1" t="s">
        <v>39</v>
      </c>
      <c r="E5314" s="1" t="s">
        <v>47</v>
      </c>
      <c r="F5314" s="1" t="s">
        <v>17</v>
      </c>
      <c r="G5314">
        <v>19005.11</v>
      </c>
      <c r="H5314">
        <v>1</v>
      </c>
      <c r="I5314">
        <v>19005.11</v>
      </c>
      <c r="J5314">
        <v>2.83</v>
      </c>
      <c r="K5314">
        <v>1360</v>
      </c>
      <c r="L5314" s="2">
        <v>45439</v>
      </c>
      <c r="O5314" t="str">
        <f>IF(ecommerce_10000[[#This Row],[Platform]]="Souq","sq",ecommerce_10000[[#This Row],[Platform]])</f>
        <v>Amazon</v>
      </c>
      <c r="P5314" t="str">
        <f>IF(E5314="Souq","sq",IF(E5314="Jumia","Jum",E5314))</f>
        <v>Amazon</v>
      </c>
      <c r="Q5314">
        <f>VLOOKUP(ecommerce_10000[[#This Row],[City]],F:I,4,FALSE)</f>
        <v>16284.02</v>
      </c>
      <c r="R5314" s="1">
        <f>SUMIF(C:C,ecommerce_10000[[#This Row],[Category]],I:I)</f>
        <v>91504159.730000004</v>
      </c>
      <c r="S5314" s="1">
        <f>SUMIFS(I:I,C:C,C5314)</f>
        <v>91504159.730000004</v>
      </c>
      <c r="T5314" s="1" t="str">
        <f>INDEX(F:F,MATCH(ecommerce_10000[[#This Row],[TotalAmount]],I:I,0))</f>
        <v>Cairo</v>
      </c>
    </row>
    <row r="5315" spans="1:20" x14ac:dyDescent="0.3">
      <c r="A5315" s="1" t="s">
        <v>5359</v>
      </c>
      <c r="B5315" s="1" t="s">
        <v>38</v>
      </c>
      <c r="C5315" s="1" t="s">
        <v>20</v>
      </c>
      <c r="D5315" s="1" t="s">
        <v>39</v>
      </c>
      <c r="E5315" s="1" t="s">
        <v>16</v>
      </c>
      <c r="F5315" s="1" t="s">
        <v>62</v>
      </c>
      <c r="G5315">
        <v>2201.36</v>
      </c>
      <c r="H5315">
        <v>1</v>
      </c>
      <c r="I5315">
        <v>2201.36</v>
      </c>
      <c r="J5315">
        <v>4.93</v>
      </c>
      <c r="K5315">
        <v>3116</v>
      </c>
      <c r="L5315" s="2">
        <v>45494</v>
      </c>
      <c r="O5315" t="str">
        <f>IF(ecommerce_10000[[#This Row],[Platform]]="Souq","sq",ecommerce_10000[[#This Row],[Platform]])</f>
        <v>sq</v>
      </c>
      <c r="P5315" t="str">
        <f>IF(E5315="Souq","sq",IF(E5315="Jumia","Jum",E5315))</f>
        <v>sq</v>
      </c>
      <c r="Q5315">
        <f>VLOOKUP(ecommerce_10000[[#This Row],[City]],F:I,4,FALSE)</f>
        <v>27872.98</v>
      </c>
      <c r="R5315" s="1">
        <f>SUMIF(C:C,ecommerce_10000[[#This Row],[Category]],I:I)</f>
        <v>91504159.730000004</v>
      </c>
      <c r="S5315" s="1">
        <f>SUMIFS(I:I,C:C,C5315)</f>
        <v>91504159.730000004</v>
      </c>
      <c r="T5315" s="1" t="str">
        <f>INDEX(F:F,MATCH(ecommerce_10000[[#This Row],[TotalAmount]],I:I,0))</f>
        <v>Giza</v>
      </c>
    </row>
    <row r="5316" spans="1:20" x14ac:dyDescent="0.3">
      <c r="A5316" s="1" t="s">
        <v>5360</v>
      </c>
      <c r="B5316" s="1" t="s">
        <v>30</v>
      </c>
      <c r="C5316" s="1" t="s">
        <v>31</v>
      </c>
      <c r="D5316" s="1" t="s">
        <v>32</v>
      </c>
      <c r="E5316" s="1" t="s">
        <v>16</v>
      </c>
      <c r="F5316" s="1" t="s">
        <v>40</v>
      </c>
      <c r="G5316">
        <v>7592.81</v>
      </c>
      <c r="H5316">
        <v>3</v>
      </c>
      <c r="I5316">
        <v>22778.43</v>
      </c>
      <c r="J5316">
        <v>3.1</v>
      </c>
      <c r="K5316">
        <v>4024</v>
      </c>
      <c r="L5316" s="2">
        <v>45497</v>
      </c>
      <c r="O5316" t="str">
        <f>IF(ecommerce_10000[[#This Row],[Platform]]="Souq","sq",ecommerce_10000[[#This Row],[Platform]])</f>
        <v>sq</v>
      </c>
      <c r="P5316" t="str">
        <f>IF(E5316="Souq","sq",IF(E5316="Jumia","Jum",E5316))</f>
        <v>sq</v>
      </c>
      <c r="Q5316">
        <f>VLOOKUP(ecommerce_10000[[#This Row],[City]],F:I,4,FALSE)</f>
        <v>99349.3</v>
      </c>
      <c r="R5316" s="1">
        <f>SUMIF(C:C,ecommerce_10000[[#This Row],[Category]],I:I)</f>
        <v>57542997.559999913</v>
      </c>
      <c r="S5316" s="1">
        <f>SUMIFS(I:I,C:C,C5316)</f>
        <v>57542997.559999913</v>
      </c>
      <c r="T5316" s="1" t="str">
        <f>INDEX(F:F,MATCH(ecommerce_10000[[#This Row],[TotalAmount]],I:I,0))</f>
        <v>Riyadh</v>
      </c>
    </row>
    <row r="5317" spans="1:20" x14ac:dyDescent="0.3">
      <c r="A5317" s="1" t="s">
        <v>5361</v>
      </c>
      <c r="B5317" s="1" t="s">
        <v>35</v>
      </c>
      <c r="C5317" s="1" t="s">
        <v>14</v>
      </c>
      <c r="D5317" s="1" t="s">
        <v>36</v>
      </c>
      <c r="E5317" s="1" t="s">
        <v>47</v>
      </c>
      <c r="F5317" s="1" t="s">
        <v>23</v>
      </c>
      <c r="G5317">
        <v>3639.29</v>
      </c>
      <c r="H5317">
        <v>5</v>
      </c>
      <c r="I5317">
        <v>18196.45</v>
      </c>
      <c r="J5317">
        <v>3.26</v>
      </c>
      <c r="K5317">
        <v>95</v>
      </c>
      <c r="L5317" s="2">
        <v>45441</v>
      </c>
      <c r="O5317" t="str">
        <f>IF(ecommerce_10000[[#This Row],[Platform]]="Souq","sq",ecommerce_10000[[#This Row],[Platform]])</f>
        <v>Amazon</v>
      </c>
      <c r="P5317" t="str">
        <f>IF(E5317="Souq","sq",IF(E5317="Jumia","Jum",E5317))</f>
        <v>Amazon</v>
      </c>
      <c r="Q5317">
        <f>VLOOKUP(ecommerce_10000[[#This Row],[City]],F:I,4,FALSE)</f>
        <v>13290.4</v>
      </c>
      <c r="R5317" s="1">
        <f>SUMIF(C:C,ecommerce_10000[[#This Row],[Category]],I:I)</f>
        <v>92327183.770000085</v>
      </c>
      <c r="S5317" s="1">
        <f>SUMIFS(I:I,C:C,C5317)</f>
        <v>92327183.770000085</v>
      </c>
      <c r="T5317" s="1" t="str">
        <f>INDEX(F:F,MATCH(ecommerce_10000[[#This Row],[TotalAmount]],I:I,0))</f>
        <v>Alexandria</v>
      </c>
    </row>
    <row r="5318" spans="1:20" x14ac:dyDescent="0.3">
      <c r="A5318" s="1" t="s">
        <v>5362</v>
      </c>
      <c r="B5318" s="1" t="s">
        <v>19</v>
      </c>
      <c r="C5318" s="1" t="s">
        <v>20</v>
      </c>
      <c r="D5318" s="1" t="s">
        <v>21</v>
      </c>
      <c r="E5318" s="1" t="s">
        <v>22</v>
      </c>
      <c r="F5318" s="1" t="s">
        <v>33</v>
      </c>
      <c r="G5318">
        <v>2979.19</v>
      </c>
      <c r="H5318">
        <v>4</v>
      </c>
      <c r="I5318">
        <v>11916.76</v>
      </c>
      <c r="J5318">
        <v>1.25</v>
      </c>
      <c r="K5318">
        <v>1631</v>
      </c>
      <c r="L5318" s="2">
        <v>45338</v>
      </c>
      <c r="O5318" t="str">
        <f>IF(ecommerce_10000[[#This Row],[Platform]]="Souq","sq",ecommerce_10000[[#This Row],[Platform]])</f>
        <v>Jumia</v>
      </c>
      <c r="P5318" t="str">
        <f>IF(E5318="Souq","sq",IF(E5318="Jumia","Jum",E5318))</f>
        <v>Jum</v>
      </c>
      <c r="Q5318">
        <f>VLOOKUP(ecommerce_10000[[#This Row],[City]],F:I,4,FALSE)</f>
        <v>3665.44</v>
      </c>
      <c r="R5318" s="1">
        <f>SUMIF(C:C,ecommerce_10000[[#This Row],[Category]],I:I)</f>
        <v>91504159.730000004</v>
      </c>
      <c r="S5318" s="1">
        <f>SUMIFS(I:I,C:C,C5318)</f>
        <v>91504159.730000004</v>
      </c>
      <c r="T5318" s="1" t="str">
        <f>INDEX(F:F,MATCH(ecommerce_10000[[#This Row],[TotalAmount]],I:I,0))</f>
        <v>Dubai</v>
      </c>
    </row>
    <row r="5319" spans="1:20" x14ac:dyDescent="0.3">
      <c r="A5319" s="1" t="s">
        <v>5363</v>
      </c>
      <c r="B5319" s="1" t="s">
        <v>30</v>
      </c>
      <c r="C5319" s="1" t="s">
        <v>31</v>
      </c>
      <c r="D5319" s="1" t="s">
        <v>32</v>
      </c>
      <c r="E5319" s="1" t="s">
        <v>22</v>
      </c>
      <c r="F5319" s="1" t="s">
        <v>40</v>
      </c>
      <c r="G5319">
        <v>15579.06</v>
      </c>
      <c r="H5319">
        <v>5</v>
      </c>
      <c r="I5319">
        <v>77895.3</v>
      </c>
      <c r="J5319">
        <v>1.1599999999999999</v>
      </c>
      <c r="K5319">
        <v>4788</v>
      </c>
      <c r="L5319" s="2">
        <v>45405</v>
      </c>
      <c r="O5319" t="str">
        <f>IF(ecommerce_10000[[#This Row],[Platform]]="Souq","sq",ecommerce_10000[[#This Row],[Platform]])</f>
        <v>Jumia</v>
      </c>
      <c r="P5319" t="str">
        <f>IF(E5319="Souq","sq",IF(E5319="Jumia","Jum",E5319))</f>
        <v>Jum</v>
      </c>
      <c r="Q5319">
        <f>VLOOKUP(ecommerce_10000[[#This Row],[City]],F:I,4,FALSE)</f>
        <v>99349.3</v>
      </c>
      <c r="R5319" s="1">
        <f>SUMIF(C:C,ecommerce_10000[[#This Row],[Category]],I:I)</f>
        <v>57542997.559999913</v>
      </c>
      <c r="S5319" s="1">
        <f>SUMIFS(I:I,C:C,C5319)</f>
        <v>57542997.559999913</v>
      </c>
      <c r="T5319" s="1" t="str">
        <f>INDEX(F:F,MATCH(ecommerce_10000[[#This Row],[TotalAmount]],I:I,0))</f>
        <v>Riyadh</v>
      </c>
    </row>
    <row r="5320" spans="1:20" x14ac:dyDescent="0.3">
      <c r="A5320" s="1" t="s">
        <v>5364</v>
      </c>
      <c r="B5320" s="1" t="s">
        <v>13</v>
      </c>
      <c r="C5320" s="1" t="s">
        <v>14</v>
      </c>
      <c r="D5320" s="1" t="s">
        <v>15</v>
      </c>
      <c r="E5320" s="1" t="s">
        <v>47</v>
      </c>
      <c r="F5320" s="1" t="s">
        <v>23</v>
      </c>
      <c r="G5320">
        <v>1034.5999999999999</v>
      </c>
      <c r="H5320">
        <v>3</v>
      </c>
      <c r="I5320">
        <v>3103.8</v>
      </c>
      <c r="J5320">
        <v>4.8600000000000003</v>
      </c>
      <c r="K5320">
        <v>1838</v>
      </c>
      <c r="L5320" s="2">
        <v>45331</v>
      </c>
      <c r="O5320" t="str">
        <f>IF(ecommerce_10000[[#This Row],[Platform]]="Souq","sq",ecommerce_10000[[#This Row],[Platform]])</f>
        <v>Amazon</v>
      </c>
      <c r="P5320" t="str">
        <f>IF(E5320="Souq","sq",IF(E5320="Jumia","Jum",E5320))</f>
        <v>Amazon</v>
      </c>
      <c r="Q5320">
        <f>VLOOKUP(ecommerce_10000[[#This Row],[City]],F:I,4,FALSE)</f>
        <v>13290.4</v>
      </c>
      <c r="R5320" s="1">
        <f>SUMIF(C:C,ecommerce_10000[[#This Row],[Category]],I:I)</f>
        <v>92327183.770000085</v>
      </c>
      <c r="S5320" s="1">
        <f>SUMIFS(I:I,C:C,C5320)</f>
        <v>92327183.770000085</v>
      </c>
      <c r="T5320" s="1" t="str">
        <f>INDEX(F:F,MATCH(ecommerce_10000[[#This Row],[TotalAmount]],I:I,0))</f>
        <v>Alexandria</v>
      </c>
    </row>
    <row r="5321" spans="1:20" x14ac:dyDescent="0.3">
      <c r="A5321" s="1" t="s">
        <v>5365</v>
      </c>
      <c r="B5321" s="1" t="s">
        <v>25</v>
      </c>
      <c r="C5321" s="1" t="s">
        <v>26</v>
      </c>
      <c r="D5321" s="1" t="s">
        <v>27</v>
      </c>
      <c r="E5321" s="1" t="s">
        <v>22</v>
      </c>
      <c r="F5321" s="1" t="s">
        <v>33</v>
      </c>
      <c r="G5321">
        <v>19463.330000000002</v>
      </c>
      <c r="H5321">
        <v>4</v>
      </c>
      <c r="I5321">
        <v>77853.320000000007</v>
      </c>
      <c r="J5321">
        <v>4.9000000000000004</v>
      </c>
      <c r="K5321">
        <v>2879</v>
      </c>
      <c r="L5321" s="2">
        <v>45511</v>
      </c>
      <c r="O5321" t="str">
        <f>IF(ecommerce_10000[[#This Row],[Platform]]="Souq","sq",ecommerce_10000[[#This Row],[Platform]])</f>
        <v>Jumia</v>
      </c>
      <c r="P5321" t="str">
        <f>IF(E5321="Souq","sq",IF(E5321="Jumia","Jum",E5321))</f>
        <v>Jum</v>
      </c>
      <c r="Q5321">
        <f>VLOOKUP(ecommerce_10000[[#This Row],[City]],F:I,4,FALSE)</f>
        <v>3665.44</v>
      </c>
      <c r="R5321" s="1">
        <f>SUMIF(C:C,ecommerce_10000[[#This Row],[Category]],I:I)</f>
        <v>29200970.130000021</v>
      </c>
      <c r="S5321" s="1">
        <f>SUMIFS(I:I,C:C,C5321)</f>
        <v>29200970.130000021</v>
      </c>
      <c r="T5321" s="1" t="str">
        <f>INDEX(F:F,MATCH(ecommerce_10000[[#This Row],[TotalAmount]],I:I,0))</f>
        <v>Dubai</v>
      </c>
    </row>
    <row r="5322" spans="1:20" x14ac:dyDescent="0.3">
      <c r="A5322" s="1" t="s">
        <v>5366</v>
      </c>
      <c r="B5322" s="1" t="s">
        <v>43</v>
      </c>
      <c r="C5322" s="1" t="s">
        <v>44</v>
      </c>
      <c r="D5322" s="1" t="s">
        <v>45</v>
      </c>
      <c r="E5322" s="1" t="s">
        <v>47</v>
      </c>
      <c r="F5322" s="1" t="s">
        <v>17</v>
      </c>
      <c r="G5322">
        <v>10352.85</v>
      </c>
      <c r="H5322">
        <v>3</v>
      </c>
      <c r="I5322">
        <v>31058.55</v>
      </c>
      <c r="J5322">
        <v>3.65</v>
      </c>
      <c r="K5322">
        <v>202</v>
      </c>
      <c r="L5322" s="2">
        <v>45423</v>
      </c>
      <c r="O5322" t="str">
        <f>IF(ecommerce_10000[[#This Row],[Platform]]="Souq","sq",ecommerce_10000[[#This Row],[Platform]])</f>
        <v>Amazon</v>
      </c>
      <c r="P5322" t="str">
        <f>IF(E5322="Souq","sq",IF(E5322="Jumia","Jum",E5322))</f>
        <v>Amazon</v>
      </c>
      <c r="Q5322">
        <f>VLOOKUP(ecommerce_10000[[#This Row],[City]],F:I,4,FALSE)</f>
        <v>16284.02</v>
      </c>
      <c r="R5322" s="1">
        <f>SUMIF(C:C,ecommerce_10000[[#This Row],[Category]],I:I)</f>
        <v>31420413.200000018</v>
      </c>
      <c r="S5322" s="1">
        <f>SUMIFS(I:I,C:C,C5322)</f>
        <v>31420413.200000018</v>
      </c>
      <c r="T5322" s="1" t="str">
        <f>INDEX(F:F,MATCH(ecommerce_10000[[#This Row],[TotalAmount]],I:I,0))</f>
        <v>Cairo</v>
      </c>
    </row>
    <row r="5323" spans="1:20" x14ac:dyDescent="0.3">
      <c r="A5323" s="1" t="s">
        <v>5367</v>
      </c>
      <c r="B5323" s="1" t="s">
        <v>30</v>
      </c>
      <c r="C5323" s="1" t="s">
        <v>31</v>
      </c>
      <c r="D5323" s="1" t="s">
        <v>32</v>
      </c>
      <c r="E5323" s="1" t="s">
        <v>47</v>
      </c>
      <c r="F5323" s="1" t="s">
        <v>40</v>
      </c>
      <c r="G5323">
        <v>3254.14</v>
      </c>
      <c r="H5323">
        <v>5</v>
      </c>
      <c r="I5323">
        <v>16270.7</v>
      </c>
      <c r="J5323">
        <v>3.4</v>
      </c>
      <c r="K5323">
        <v>922</v>
      </c>
      <c r="L5323" s="2">
        <v>45577</v>
      </c>
      <c r="O5323" t="str">
        <f>IF(ecommerce_10000[[#This Row],[Platform]]="Souq","sq",ecommerce_10000[[#This Row],[Platform]])</f>
        <v>Amazon</v>
      </c>
      <c r="P5323" t="str">
        <f>IF(E5323="Souq","sq",IF(E5323="Jumia","Jum",E5323))</f>
        <v>Amazon</v>
      </c>
      <c r="Q5323">
        <f>VLOOKUP(ecommerce_10000[[#This Row],[City]],F:I,4,FALSE)</f>
        <v>99349.3</v>
      </c>
      <c r="R5323" s="1">
        <f>SUMIF(C:C,ecommerce_10000[[#This Row],[Category]],I:I)</f>
        <v>57542997.559999913</v>
      </c>
      <c r="S5323" s="1">
        <f>SUMIFS(I:I,C:C,C5323)</f>
        <v>57542997.559999913</v>
      </c>
      <c r="T5323" s="1" t="str">
        <f>INDEX(F:F,MATCH(ecommerce_10000[[#This Row],[TotalAmount]],I:I,0))</f>
        <v>Riyadh</v>
      </c>
    </row>
    <row r="5324" spans="1:20" x14ac:dyDescent="0.3">
      <c r="A5324" s="1" t="s">
        <v>5368</v>
      </c>
      <c r="B5324" s="1" t="s">
        <v>49</v>
      </c>
      <c r="C5324" s="1" t="s">
        <v>14</v>
      </c>
      <c r="D5324" s="1" t="s">
        <v>50</v>
      </c>
      <c r="E5324" s="1" t="s">
        <v>16</v>
      </c>
      <c r="F5324" s="1" t="s">
        <v>33</v>
      </c>
      <c r="G5324">
        <v>16515.71</v>
      </c>
      <c r="H5324">
        <v>2</v>
      </c>
      <c r="I5324">
        <v>33031.42</v>
      </c>
      <c r="J5324">
        <v>3.37</v>
      </c>
      <c r="K5324">
        <v>816</v>
      </c>
      <c r="L5324" s="2">
        <v>45471</v>
      </c>
      <c r="O5324" t="str">
        <f>IF(ecommerce_10000[[#This Row],[Platform]]="Souq","sq",ecommerce_10000[[#This Row],[Platform]])</f>
        <v>sq</v>
      </c>
      <c r="P5324" t="str">
        <f>IF(E5324="Souq","sq",IF(E5324="Jumia","Jum",E5324))</f>
        <v>sq</v>
      </c>
      <c r="Q5324">
        <f>VLOOKUP(ecommerce_10000[[#This Row],[City]],F:I,4,FALSE)</f>
        <v>3665.44</v>
      </c>
      <c r="R5324" s="1">
        <f>SUMIF(C:C,ecommerce_10000[[#This Row],[Category]],I:I)</f>
        <v>92327183.770000085</v>
      </c>
      <c r="S5324" s="1">
        <f>SUMIFS(I:I,C:C,C5324)</f>
        <v>92327183.770000085</v>
      </c>
      <c r="T5324" s="1" t="str">
        <f>INDEX(F:F,MATCH(ecommerce_10000[[#This Row],[TotalAmount]],I:I,0))</f>
        <v>Dubai</v>
      </c>
    </row>
    <row r="5325" spans="1:20" x14ac:dyDescent="0.3">
      <c r="A5325" s="1" t="s">
        <v>5369</v>
      </c>
      <c r="B5325" s="1" t="s">
        <v>53</v>
      </c>
      <c r="C5325" s="1" t="s">
        <v>31</v>
      </c>
      <c r="D5325" s="1" t="s">
        <v>54</v>
      </c>
      <c r="E5325" s="1" t="s">
        <v>16</v>
      </c>
      <c r="F5325" s="1" t="s">
        <v>23</v>
      </c>
      <c r="G5325">
        <v>5343.91</v>
      </c>
      <c r="H5325">
        <v>3</v>
      </c>
      <c r="I5325">
        <v>16031.73</v>
      </c>
      <c r="J5325">
        <v>2.64</v>
      </c>
      <c r="K5325">
        <v>3654</v>
      </c>
      <c r="L5325" s="2">
        <v>45415</v>
      </c>
      <c r="O5325" t="str">
        <f>IF(ecommerce_10000[[#This Row],[Platform]]="Souq","sq",ecommerce_10000[[#This Row],[Platform]])</f>
        <v>sq</v>
      </c>
      <c r="P5325" t="str">
        <f>IF(E5325="Souq","sq",IF(E5325="Jumia","Jum",E5325))</f>
        <v>sq</v>
      </c>
      <c r="Q5325">
        <f>VLOOKUP(ecommerce_10000[[#This Row],[City]],F:I,4,FALSE)</f>
        <v>13290.4</v>
      </c>
      <c r="R5325" s="1">
        <f>SUMIF(C:C,ecommerce_10000[[#This Row],[Category]],I:I)</f>
        <v>57542997.559999913</v>
      </c>
      <c r="S5325" s="1">
        <f>SUMIFS(I:I,C:C,C5325)</f>
        <v>57542997.559999913</v>
      </c>
      <c r="T5325" s="1" t="str">
        <f>INDEX(F:F,MATCH(ecommerce_10000[[#This Row],[TotalAmount]],I:I,0))</f>
        <v>Alexandria</v>
      </c>
    </row>
    <row r="5326" spans="1:20" x14ac:dyDescent="0.3">
      <c r="A5326" s="1" t="s">
        <v>5370</v>
      </c>
      <c r="B5326" s="1" t="s">
        <v>13</v>
      </c>
      <c r="C5326" s="1" t="s">
        <v>14</v>
      </c>
      <c r="D5326" s="1" t="s">
        <v>15</v>
      </c>
      <c r="E5326" s="1" t="s">
        <v>22</v>
      </c>
      <c r="F5326" s="1" t="s">
        <v>23</v>
      </c>
      <c r="G5326">
        <v>5093.45</v>
      </c>
      <c r="H5326">
        <v>3</v>
      </c>
      <c r="I5326">
        <v>15280.35</v>
      </c>
      <c r="J5326">
        <v>4.25</v>
      </c>
      <c r="K5326">
        <v>1163</v>
      </c>
      <c r="L5326" s="2">
        <v>45566</v>
      </c>
      <c r="O5326" t="str">
        <f>IF(ecommerce_10000[[#This Row],[Platform]]="Souq","sq",ecommerce_10000[[#This Row],[Platform]])</f>
        <v>Jumia</v>
      </c>
      <c r="P5326" t="str">
        <f>IF(E5326="Souq","sq",IF(E5326="Jumia","Jum",E5326))</f>
        <v>Jum</v>
      </c>
      <c r="Q5326">
        <f>VLOOKUP(ecommerce_10000[[#This Row],[City]],F:I,4,FALSE)</f>
        <v>13290.4</v>
      </c>
      <c r="R5326" s="1">
        <f>SUMIF(C:C,ecommerce_10000[[#This Row],[Category]],I:I)</f>
        <v>92327183.770000085</v>
      </c>
      <c r="S5326" s="1">
        <f>SUMIFS(I:I,C:C,C5326)</f>
        <v>92327183.770000085</v>
      </c>
      <c r="T5326" s="1" t="str">
        <f>INDEX(F:F,MATCH(ecommerce_10000[[#This Row],[TotalAmount]],I:I,0))</f>
        <v>Alexandria</v>
      </c>
    </row>
    <row r="5327" spans="1:20" x14ac:dyDescent="0.3">
      <c r="A5327" s="1" t="s">
        <v>5371</v>
      </c>
      <c r="B5327" s="1" t="s">
        <v>43</v>
      </c>
      <c r="C5327" s="1" t="s">
        <v>44</v>
      </c>
      <c r="D5327" s="1" t="s">
        <v>45</v>
      </c>
      <c r="E5327" s="1" t="s">
        <v>22</v>
      </c>
      <c r="F5327" s="1" t="s">
        <v>40</v>
      </c>
      <c r="G5327">
        <v>18834.03</v>
      </c>
      <c r="H5327">
        <v>3</v>
      </c>
      <c r="I5327">
        <v>56502.09</v>
      </c>
      <c r="J5327">
        <v>2.08</v>
      </c>
      <c r="K5327">
        <v>1982</v>
      </c>
      <c r="L5327" s="2">
        <v>45506</v>
      </c>
      <c r="O5327" t="str">
        <f>IF(ecommerce_10000[[#This Row],[Platform]]="Souq","sq",ecommerce_10000[[#This Row],[Platform]])</f>
        <v>Jumia</v>
      </c>
      <c r="P5327" t="str">
        <f>IF(E5327="Souq","sq",IF(E5327="Jumia","Jum",E5327))</f>
        <v>Jum</v>
      </c>
      <c r="Q5327">
        <f>VLOOKUP(ecommerce_10000[[#This Row],[City]],F:I,4,FALSE)</f>
        <v>99349.3</v>
      </c>
      <c r="R5327" s="1">
        <f>SUMIF(C:C,ecommerce_10000[[#This Row],[Category]],I:I)</f>
        <v>31420413.200000018</v>
      </c>
      <c r="S5327" s="1">
        <f>SUMIFS(I:I,C:C,C5327)</f>
        <v>31420413.200000018</v>
      </c>
      <c r="T5327" s="1" t="str">
        <f>INDEX(F:F,MATCH(ecommerce_10000[[#This Row],[TotalAmount]],I:I,0))</f>
        <v>Riyadh</v>
      </c>
    </row>
    <row r="5328" spans="1:20" x14ac:dyDescent="0.3">
      <c r="A5328" s="1" t="s">
        <v>5372</v>
      </c>
      <c r="B5328" s="1" t="s">
        <v>30</v>
      </c>
      <c r="C5328" s="1" t="s">
        <v>31</v>
      </c>
      <c r="D5328" s="1" t="s">
        <v>32</v>
      </c>
      <c r="E5328" s="1" t="s">
        <v>16</v>
      </c>
      <c r="F5328" s="1" t="s">
        <v>33</v>
      </c>
      <c r="G5328">
        <v>7014.9</v>
      </c>
      <c r="H5328">
        <v>3</v>
      </c>
      <c r="I5328">
        <v>21044.7</v>
      </c>
      <c r="J5328">
        <v>2.5099999999999998</v>
      </c>
      <c r="K5328">
        <v>2956</v>
      </c>
      <c r="L5328" s="2">
        <v>45415</v>
      </c>
      <c r="O5328" t="str">
        <f>IF(ecommerce_10000[[#This Row],[Platform]]="Souq","sq",ecommerce_10000[[#This Row],[Platform]])</f>
        <v>sq</v>
      </c>
      <c r="P5328" t="str">
        <f>IF(E5328="Souq","sq",IF(E5328="Jumia","Jum",E5328))</f>
        <v>sq</v>
      </c>
      <c r="Q5328">
        <f>VLOOKUP(ecommerce_10000[[#This Row],[City]],F:I,4,FALSE)</f>
        <v>3665.44</v>
      </c>
      <c r="R5328" s="1">
        <f>SUMIF(C:C,ecommerce_10000[[#This Row],[Category]],I:I)</f>
        <v>57542997.559999913</v>
      </c>
      <c r="S5328" s="1">
        <f>SUMIFS(I:I,C:C,C5328)</f>
        <v>57542997.559999913</v>
      </c>
      <c r="T5328" s="1" t="str">
        <f>INDEX(F:F,MATCH(ecommerce_10000[[#This Row],[TotalAmount]],I:I,0))</f>
        <v>Dubai</v>
      </c>
    </row>
    <row r="5329" spans="1:20" x14ac:dyDescent="0.3">
      <c r="A5329" s="1" t="s">
        <v>5373</v>
      </c>
      <c r="B5329" s="1" t="s">
        <v>38</v>
      </c>
      <c r="C5329" s="1" t="s">
        <v>20</v>
      </c>
      <c r="D5329" s="1" t="s">
        <v>39</v>
      </c>
      <c r="E5329" s="1" t="s">
        <v>47</v>
      </c>
      <c r="F5329" s="1" t="s">
        <v>23</v>
      </c>
      <c r="G5329">
        <v>17628.98</v>
      </c>
      <c r="H5329">
        <v>1</v>
      </c>
      <c r="I5329">
        <v>17628.98</v>
      </c>
      <c r="J5329">
        <v>2.88</v>
      </c>
      <c r="K5329">
        <v>3887</v>
      </c>
      <c r="L5329" s="2">
        <v>45517</v>
      </c>
      <c r="O5329" t="str">
        <f>IF(ecommerce_10000[[#This Row],[Platform]]="Souq","sq",ecommerce_10000[[#This Row],[Platform]])</f>
        <v>Amazon</v>
      </c>
      <c r="P5329" t="str">
        <f>IF(E5329="Souq","sq",IF(E5329="Jumia","Jum",E5329))</f>
        <v>Amazon</v>
      </c>
      <c r="Q5329">
        <f>VLOOKUP(ecommerce_10000[[#This Row],[City]],F:I,4,FALSE)</f>
        <v>13290.4</v>
      </c>
      <c r="R5329" s="1">
        <f>SUMIF(C:C,ecommerce_10000[[#This Row],[Category]],I:I)</f>
        <v>91504159.730000004</v>
      </c>
      <c r="S5329" s="1">
        <f>SUMIFS(I:I,C:C,C5329)</f>
        <v>91504159.730000004</v>
      </c>
      <c r="T5329" s="1" t="str">
        <f>INDEX(F:F,MATCH(ecommerce_10000[[#This Row],[TotalAmount]],I:I,0))</f>
        <v>Alexandria</v>
      </c>
    </row>
    <row r="5330" spans="1:20" x14ac:dyDescent="0.3">
      <c r="A5330" s="1" t="s">
        <v>5374</v>
      </c>
      <c r="B5330" s="1" t="s">
        <v>53</v>
      </c>
      <c r="C5330" s="1" t="s">
        <v>31</v>
      </c>
      <c r="D5330" s="1" t="s">
        <v>54</v>
      </c>
      <c r="E5330" s="1" t="s">
        <v>22</v>
      </c>
      <c r="F5330" s="1" t="s">
        <v>40</v>
      </c>
      <c r="G5330">
        <v>13354.99</v>
      </c>
      <c r="H5330">
        <v>4</v>
      </c>
      <c r="I5330">
        <v>53419.96</v>
      </c>
      <c r="J5330">
        <v>2.04</v>
      </c>
      <c r="K5330">
        <v>4505</v>
      </c>
      <c r="L5330" s="2">
        <v>45611</v>
      </c>
      <c r="O5330" t="str">
        <f>IF(ecommerce_10000[[#This Row],[Platform]]="Souq","sq",ecommerce_10000[[#This Row],[Platform]])</f>
        <v>Jumia</v>
      </c>
      <c r="P5330" t="str">
        <f>IF(E5330="Souq","sq",IF(E5330="Jumia","Jum",E5330))</f>
        <v>Jum</v>
      </c>
      <c r="Q5330">
        <f>VLOOKUP(ecommerce_10000[[#This Row],[City]],F:I,4,FALSE)</f>
        <v>99349.3</v>
      </c>
      <c r="R5330" s="1">
        <f>SUMIF(C:C,ecommerce_10000[[#This Row],[Category]],I:I)</f>
        <v>57542997.559999913</v>
      </c>
      <c r="S5330" s="1">
        <f>SUMIFS(I:I,C:C,C5330)</f>
        <v>57542997.559999913</v>
      </c>
      <c r="T5330" s="1" t="str">
        <f>INDEX(F:F,MATCH(ecommerce_10000[[#This Row],[TotalAmount]],I:I,0))</f>
        <v>Riyadh</v>
      </c>
    </row>
    <row r="5331" spans="1:20" x14ac:dyDescent="0.3">
      <c r="A5331" s="1" t="s">
        <v>5375</v>
      </c>
      <c r="B5331" s="1" t="s">
        <v>19</v>
      </c>
      <c r="C5331" s="1" t="s">
        <v>20</v>
      </c>
      <c r="D5331" s="1" t="s">
        <v>21</v>
      </c>
      <c r="E5331" s="1" t="s">
        <v>16</v>
      </c>
      <c r="F5331" s="1" t="s">
        <v>17</v>
      </c>
      <c r="G5331">
        <v>12205.91</v>
      </c>
      <c r="H5331">
        <v>3</v>
      </c>
      <c r="I5331">
        <v>36617.730000000003</v>
      </c>
      <c r="J5331">
        <v>1.49</v>
      </c>
      <c r="K5331">
        <v>3284</v>
      </c>
      <c r="L5331" s="2">
        <v>45569</v>
      </c>
      <c r="O5331" t="str">
        <f>IF(ecommerce_10000[[#This Row],[Platform]]="Souq","sq",ecommerce_10000[[#This Row],[Platform]])</f>
        <v>sq</v>
      </c>
      <c r="P5331" t="str">
        <f>IF(E5331="Souq","sq",IF(E5331="Jumia","Jum",E5331))</f>
        <v>sq</v>
      </c>
      <c r="Q5331">
        <f>VLOOKUP(ecommerce_10000[[#This Row],[City]],F:I,4,FALSE)</f>
        <v>16284.02</v>
      </c>
      <c r="R5331" s="1">
        <f>SUMIF(C:C,ecommerce_10000[[#This Row],[Category]],I:I)</f>
        <v>91504159.730000004</v>
      </c>
      <c r="S5331" s="1">
        <f>SUMIFS(I:I,C:C,C5331)</f>
        <v>91504159.730000004</v>
      </c>
      <c r="T5331" s="1" t="str">
        <f>INDEX(F:F,MATCH(ecommerce_10000[[#This Row],[TotalAmount]],I:I,0))</f>
        <v>Cairo</v>
      </c>
    </row>
    <row r="5332" spans="1:20" x14ac:dyDescent="0.3">
      <c r="A5332" s="1" t="s">
        <v>5376</v>
      </c>
      <c r="B5332" s="1" t="s">
        <v>25</v>
      </c>
      <c r="C5332" s="1" t="s">
        <v>26</v>
      </c>
      <c r="D5332" s="1" t="s">
        <v>27</v>
      </c>
      <c r="E5332" s="1" t="s">
        <v>16</v>
      </c>
      <c r="F5332" s="1" t="s">
        <v>28</v>
      </c>
      <c r="G5332">
        <v>3001.23</v>
      </c>
      <c r="H5332">
        <v>1</v>
      </c>
      <c r="I5332">
        <v>3001.23</v>
      </c>
      <c r="J5332">
        <v>2.2200000000000002</v>
      </c>
      <c r="K5332">
        <v>3664</v>
      </c>
      <c r="L5332" s="2">
        <v>45541</v>
      </c>
      <c r="O5332" t="str">
        <f>IF(ecommerce_10000[[#This Row],[Platform]]="Souq","sq",ecommerce_10000[[#This Row],[Platform]])</f>
        <v>sq</v>
      </c>
      <c r="P5332" t="str">
        <f>IF(E5332="Souq","sq",IF(E5332="Jumia","Jum",E5332))</f>
        <v>sq</v>
      </c>
      <c r="Q5332">
        <f>VLOOKUP(ecommerce_10000[[#This Row],[City]],F:I,4,FALSE)</f>
        <v>26648.76</v>
      </c>
      <c r="R5332" s="1">
        <f>SUMIF(C:C,ecommerce_10000[[#This Row],[Category]],I:I)</f>
        <v>29200970.130000021</v>
      </c>
      <c r="S5332" s="1">
        <f>SUMIFS(I:I,C:C,C5332)</f>
        <v>29200970.130000021</v>
      </c>
      <c r="T5332" s="1" t="str">
        <f>INDEX(F:F,MATCH(ecommerce_10000[[#This Row],[TotalAmount]],I:I,0))</f>
        <v>Casablanca</v>
      </c>
    </row>
    <row r="5333" spans="1:20" x14ac:dyDescent="0.3">
      <c r="A5333" s="1" t="s">
        <v>5377</v>
      </c>
      <c r="B5333" s="1" t="s">
        <v>43</v>
      </c>
      <c r="C5333" s="1" t="s">
        <v>44</v>
      </c>
      <c r="D5333" s="1" t="s">
        <v>45</v>
      </c>
      <c r="E5333" s="1" t="s">
        <v>16</v>
      </c>
      <c r="F5333" s="1" t="s">
        <v>23</v>
      </c>
      <c r="G5333">
        <v>8584.6</v>
      </c>
      <c r="H5333">
        <v>1</v>
      </c>
      <c r="I5333">
        <v>8584.6</v>
      </c>
      <c r="J5333">
        <v>1.25</v>
      </c>
      <c r="K5333">
        <v>4832</v>
      </c>
      <c r="L5333" s="2">
        <v>45362</v>
      </c>
      <c r="O5333" t="str">
        <f>IF(ecommerce_10000[[#This Row],[Platform]]="Souq","sq",ecommerce_10000[[#This Row],[Platform]])</f>
        <v>sq</v>
      </c>
      <c r="P5333" t="str">
        <f>IF(E5333="Souq","sq",IF(E5333="Jumia","Jum",E5333))</f>
        <v>sq</v>
      </c>
      <c r="Q5333">
        <f>VLOOKUP(ecommerce_10000[[#This Row],[City]],F:I,4,FALSE)</f>
        <v>13290.4</v>
      </c>
      <c r="R5333" s="1">
        <f>SUMIF(C:C,ecommerce_10000[[#This Row],[Category]],I:I)</f>
        <v>31420413.200000018</v>
      </c>
      <c r="S5333" s="1">
        <f>SUMIFS(I:I,C:C,C5333)</f>
        <v>31420413.200000018</v>
      </c>
      <c r="T5333" s="1" t="str">
        <f>INDEX(F:F,MATCH(ecommerce_10000[[#This Row],[TotalAmount]],I:I,0))</f>
        <v>Alexandria</v>
      </c>
    </row>
    <row r="5334" spans="1:20" x14ac:dyDescent="0.3">
      <c r="A5334" s="1" t="s">
        <v>5378</v>
      </c>
      <c r="B5334" s="1" t="s">
        <v>25</v>
      </c>
      <c r="C5334" s="1" t="s">
        <v>26</v>
      </c>
      <c r="D5334" s="1" t="s">
        <v>27</v>
      </c>
      <c r="E5334" s="1" t="s">
        <v>22</v>
      </c>
      <c r="F5334" s="1" t="s">
        <v>62</v>
      </c>
      <c r="G5334">
        <v>15037.99</v>
      </c>
      <c r="H5334">
        <v>4</v>
      </c>
      <c r="I5334">
        <v>60151.96</v>
      </c>
      <c r="J5334">
        <v>2.44</v>
      </c>
      <c r="K5334">
        <v>520</v>
      </c>
      <c r="L5334" s="2">
        <v>45611</v>
      </c>
      <c r="O5334" t="str">
        <f>IF(ecommerce_10000[[#This Row],[Platform]]="Souq","sq",ecommerce_10000[[#This Row],[Platform]])</f>
        <v>Jumia</v>
      </c>
      <c r="P5334" t="str">
        <f>IF(E5334="Souq","sq",IF(E5334="Jumia","Jum",E5334))</f>
        <v>Jum</v>
      </c>
      <c r="Q5334">
        <f>VLOOKUP(ecommerce_10000[[#This Row],[City]],F:I,4,FALSE)</f>
        <v>27872.98</v>
      </c>
      <c r="R5334" s="1">
        <f>SUMIF(C:C,ecommerce_10000[[#This Row],[Category]],I:I)</f>
        <v>29200970.130000021</v>
      </c>
      <c r="S5334" s="1">
        <f>SUMIFS(I:I,C:C,C5334)</f>
        <v>29200970.130000021</v>
      </c>
      <c r="T5334" s="1" t="str">
        <f>INDEX(F:F,MATCH(ecommerce_10000[[#This Row],[TotalAmount]],I:I,0))</f>
        <v>Giza</v>
      </c>
    </row>
    <row r="5335" spans="1:20" x14ac:dyDescent="0.3">
      <c r="A5335" s="1" t="s">
        <v>5379</v>
      </c>
      <c r="B5335" s="1" t="s">
        <v>13</v>
      </c>
      <c r="C5335" s="1" t="s">
        <v>14</v>
      </c>
      <c r="D5335" s="1" t="s">
        <v>15</v>
      </c>
      <c r="E5335" s="1" t="s">
        <v>47</v>
      </c>
      <c r="F5335" s="1" t="s">
        <v>17</v>
      </c>
      <c r="G5335">
        <v>12167.8</v>
      </c>
      <c r="H5335">
        <v>3</v>
      </c>
      <c r="I5335">
        <v>36503.4</v>
      </c>
      <c r="J5335">
        <v>1.37</v>
      </c>
      <c r="K5335">
        <v>2029</v>
      </c>
      <c r="L5335" s="2">
        <v>45508</v>
      </c>
      <c r="O5335" t="str">
        <f>IF(ecommerce_10000[[#This Row],[Platform]]="Souq","sq",ecommerce_10000[[#This Row],[Platform]])</f>
        <v>Amazon</v>
      </c>
      <c r="P5335" t="str">
        <f>IF(E5335="Souq","sq",IF(E5335="Jumia","Jum",E5335))</f>
        <v>Amazon</v>
      </c>
      <c r="Q5335">
        <f>VLOOKUP(ecommerce_10000[[#This Row],[City]],F:I,4,FALSE)</f>
        <v>16284.02</v>
      </c>
      <c r="R5335" s="1">
        <f>SUMIF(C:C,ecommerce_10000[[#This Row],[Category]],I:I)</f>
        <v>92327183.770000085</v>
      </c>
      <c r="S5335" s="1">
        <f>SUMIFS(I:I,C:C,C5335)</f>
        <v>92327183.770000085</v>
      </c>
      <c r="T5335" s="1" t="str">
        <f>INDEX(F:F,MATCH(ecommerce_10000[[#This Row],[TotalAmount]],I:I,0))</f>
        <v>Cairo</v>
      </c>
    </row>
    <row r="5336" spans="1:20" x14ac:dyDescent="0.3">
      <c r="A5336" s="1" t="s">
        <v>5380</v>
      </c>
      <c r="B5336" s="1" t="s">
        <v>53</v>
      </c>
      <c r="C5336" s="1" t="s">
        <v>31</v>
      </c>
      <c r="D5336" s="1" t="s">
        <v>54</v>
      </c>
      <c r="E5336" s="1" t="s">
        <v>22</v>
      </c>
      <c r="F5336" s="1" t="s">
        <v>17</v>
      </c>
      <c r="G5336">
        <v>3761.99</v>
      </c>
      <c r="H5336">
        <v>5</v>
      </c>
      <c r="I5336">
        <v>18809.95</v>
      </c>
      <c r="J5336">
        <v>2.74</v>
      </c>
      <c r="K5336">
        <v>2790</v>
      </c>
      <c r="L5336" s="2">
        <v>45536</v>
      </c>
      <c r="O5336" t="str">
        <f>IF(ecommerce_10000[[#This Row],[Platform]]="Souq","sq",ecommerce_10000[[#This Row],[Platform]])</f>
        <v>Jumia</v>
      </c>
      <c r="P5336" t="str">
        <f>IF(E5336="Souq","sq",IF(E5336="Jumia","Jum",E5336))</f>
        <v>Jum</v>
      </c>
      <c r="Q5336">
        <f>VLOOKUP(ecommerce_10000[[#This Row],[City]],F:I,4,FALSE)</f>
        <v>16284.02</v>
      </c>
      <c r="R5336" s="1">
        <f>SUMIF(C:C,ecommerce_10000[[#This Row],[Category]],I:I)</f>
        <v>57542997.559999913</v>
      </c>
      <c r="S5336" s="1">
        <f>SUMIFS(I:I,C:C,C5336)</f>
        <v>57542997.559999913</v>
      </c>
      <c r="T5336" s="1" t="str">
        <f>INDEX(F:F,MATCH(ecommerce_10000[[#This Row],[TotalAmount]],I:I,0))</f>
        <v>Cairo</v>
      </c>
    </row>
    <row r="5337" spans="1:20" x14ac:dyDescent="0.3">
      <c r="A5337" s="1" t="s">
        <v>5381</v>
      </c>
      <c r="B5337" s="1" t="s">
        <v>25</v>
      </c>
      <c r="C5337" s="1" t="s">
        <v>26</v>
      </c>
      <c r="D5337" s="1" t="s">
        <v>27</v>
      </c>
      <c r="E5337" s="1" t="s">
        <v>16</v>
      </c>
      <c r="F5337" s="1" t="s">
        <v>23</v>
      </c>
      <c r="G5337">
        <v>1687.85</v>
      </c>
      <c r="H5337">
        <v>2</v>
      </c>
      <c r="I5337">
        <v>3375.7</v>
      </c>
      <c r="J5337">
        <v>1.76</v>
      </c>
      <c r="K5337">
        <v>4659</v>
      </c>
      <c r="L5337" s="2">
        <v>45480</v>
      </c>
      <c r="O5337" t="str">
        <f>IF(ecommerce_10000[[#This Row],[Platform]]="Souq","sq",ecommerce_10000[[#This Row],[Platform]])</f>
        <v>sq</v>
      </c>
      <c r="P5337" t="str">
        <f>IF(E5337="Souq","sq",IF(E5337="Jumia","Jum",E5337))</f>
        <v>sq</v>
      </c>
      <c r="Q5337">
        <f>VLOOKUP(ecommerce_10000[[#This Row],[City]],F:I,4,FALSE)</f>
        <v>13290.4</v>
      </c>
      <c r="R5337" s="1">
        <f>SUMIF(C:C,ecommerce_10000[[#This Row],[Category]],I:I)</f>
        <v>29200970.130000021</v>
      </c>
      <c r="S5337" s="1">
        <f>SUMIFS(I:I,C:C,C5337)</f>
        <v>29200970.130000021</v>
      </c>
      <c r="T5337" s="1" t="str">
        <f>INDEX(F:F,MATCH(ecommerce_10000[[#This Row],[TotalAmount]],I:I,0))</f>
        <v>Alexandria</v>
      </c>
    </row>
    <row r="5338" spans="1:20" x14ac:dyDescent="0.3">
      <c r="A5338" s="1" t="s">
        <v>5382</v>
      </c>
      <c r="B5338" s="1" t="s">
        <v>38</v>
      </c>
      <c r="C5338" s="1" t="s">
        <v>20</v>
      </c>
      <c r="D5338" s="1" t="s">
        <v>39</v>
      </c>
      <c r="E5338" s="1" t="s">
        <v>47</v>
      </c>
      <c r="F5338" s="1" t="s">
        <v>28</v>
      </c>
      <c r="G5338">
        <v>17698.47</v>
      </c>
      <c r="H5338">
        <v>1</v>
      </c>
      <c r="I5338">
        <v>17698.47</v>
      </c>
      <c r="J5338">
        <v>2.38</v>
      </c>
      <c r="K5338">
        <v>2170</v>
      </c>
      <c r="L5338" s="2">
        <v>45298</v>
      </c>
      <c r="O5338" t="str">
        <f>IF(ecommerce_10000[[#This Row],[Platform]]="Souq","sq",ecommerce_10000[[#This Row],[Platform]])</f>
        <v>Amazon</v>
      </c>
      <c r="P5338" t="str">
        <f>IF(E5338="Souq","sq",IF(E5338="Jumia","Jum",E5338))</f>
        <v>Amazon</v>
      </c>
      <c r="Q5338">
        <f>VLOOKUP(ecommerce_10000[[#This Row],[City]],F:I,4,FALSE)</f>
        <v>26648.76</v>
      </c>
      <c r="R5338" s="1">
        <f>SUMIF(C:C,ecommerce_10000[[#This Row],[Category]],I:I)</f>
        <v>91504159.730000004</v>
      </c>
      <c r="S5338" s="1">
        <f>SUMIFS(I:I,C:C,C5338)</f>
        <v>91504159.730000004</v>
      </c>
      <c r="T5338" s="1" t="str">
        <f>INDEX(F:F,MATCH(ecommerce_10000[[#This Row],[TotalAmount]],I:I,0))</f>
        <v>Casablanca</v>
      </c>
    </row>
    <row r="5339" spans="1:20" x14ac:dyDescent="0.3">
      <c r="A5339" s="1" t="s">
        <v>5383</v>
      </c>
      <c r="B5339" s="1" t="s">
        <v>43</v>
      </c>
      <c r="C5339" s="1" t="s">
        <v>44</v>
      </c>
      <c r="D5339" s="1" t="s">
        <v>45</v>
      </c>
      <c r="E5339" s="1" t="s">
        <v>22</v>
      </c>
      <c r="F5339" s="1" t="s">
        <v>33</v>
      </c>
      <c r="G5339">
        <v>10466.33</v>
      </c>
      <c r="H5339">
        <v>1</v>
      </c>
      <c r="I5339">
        <v>10466.33</v>
      </c>
      <c r="J5339">
        <v>2.75</v>
      </c>
      <c r="K5339">
        <v>3941</v>
      </c>
      <c r="L5339" s="2">
        <v>45538</v>
      </c>
      <c r="O5339" t="str">
        <f>IF(ecommerce_10000[[#This Row],[Platform]]="Souq","sq",ecommerce_10000[[#This Row],[Platform]])</f>
        <v>Jumia</v>
      </c>
      <c r="P5339" t="str">
        <f>IF(E5339="Souq","sq",IF(E5339="Jumia","Jum",E5339))</f>
        <v>Jum</v>
      </c>
      <c r="Q5339">
        <f>VLOOKUP(ecommerce_10000[[#This Row],[City]],F:I,4,FALSE)</f>
        <v>3665.44</v>
      </c>
      <c r="R5339" s="1">
        <f>SUMIF(C:C,ecommerce_10000[[#This Row],[Category]],I:I)</f>
        <v>31420413.200000018</v>
      </c>
      <c r="S5339" s="1">
        <f>SUMIFS(I:I,C:C,C5339)</f>
        <v>31420413.200000018</v>
      </c>
      <c r="T5339" s="1" t="str">
        <f>INDEX(F:F,MATCH(ecommerce_10000[[#This Row],[TotalAmount]],I:I,0))</f>
        <v>Dubai</v>
      </c>
    </row>
    <row r="5340" spans="1:20" x14ac:dyDescent="0.3">
      <c r="A5340" s="1" t="s">
        <v>5384</v>
      </c>
      <c r="B5340" s="1" t="s">
        <v>38</v>
      </c>
      <c r="C5340" s="1" t="s">
        <v>20</v>
      </c>
      <c r="D5340" s="1" t="s">
        <v>39</v>
      </c>
      <c r="E5340" s="1" t="s">
        <v>16</v>
      </c>
      <c r="F5340" s="1" t="s">
        <v>33</v>
      </c>
      <c r="G5340">
        <v>1247.53</v>
      </c>
      <c r="H5340">
        <v>5</v>
      </c>
      <c r="I5340">
        <v>6237.65</v>
      </c>
      <c r="J5340">
        <v>4.24</v>
      </c>
      <c r="K5340">
        <v>3841</v>
      </c>
      <c r="L5340" s="2">
        <v>45366</v>
      </c>
      <c r="O5340" t="str">
        <f>IF(ecommerce_10000[[#This Row],[Platform]]="Souq","sq",ecommerce_10000[[#This Row],[Platform]])</f>
        <v>sq</v>
      </c>
      <c r="P5340" t="str">
        <f>IF(E5340="Souq","sq",IF(E5340="Jumia","Jum",E5340))</f>
        <v>sq</v>
      </c>
      <c r="Q5340">
        <f>VLOOKUP(ecommerce_10000[[#This Row],[City]],F:I,4,FALSE)</f>
        <v>3665.44</v>
      </c>
      <c r="R5340" s="1">
        <f>SUMIF(C:C,ecommerce_10000[[#This Row],[Category]],I:I)</f>
        <v>91504159.730000004</v>
      </c>
      <c r="S5340" s="1">
        <f>SUMIFS(I:I,C:C,C5340)</f>
        <v>91504159.730000004</v>
      </c>
      <c r="T5340" s="1" t="str">
        <f>INDEX(F:F,MATCH(ecommerce_10000[[#This Row],[TotalAmount]],I:I,0))</f>
        <v>Dubai</v>
      </c>
    </row>
    <row r="5341" spans="1:20" x14ac:dyDescent="0.3">
      <c r="A5341" s="1" t="s">
        <v>5385</v>
      </c>
      <c r="B5341" s="1" t="s">
        <v>53</v>
      </c>
      <c r="C5341" s="1" t="s">
        <v>31</v>
      </c>
      <c r="D5341" s="1" t="s">
        <v>54</v>
      </c>
      <c r="E5341" s="1" t="s">
        <v>47</v>
      </c>
      <c r="F5341" s="1" t="s">
        <v>33</v>
      </c>
      <c r="G5341">
        <v>15371.58</v>
      </c>
      <c r="H5341">
        <v>4</v>
      </c>
      <c r="I5341">
        <v>61486.32</v>
      </c>
      <c r="J5341">
        <v>1.32</v>
      </c>
      <c r="K5341">
        <v>3839</v>
      </c>
      <c r="L5341" s="2">
        <v>45589</v>
      </c>
      <c r="O5341" t="str">
        <f>IF(ecommerce_10000[[#This Row],[Platform]]="Souq","sq",ecommerce_10000[[#This Row],[Platform]])</f>
        <v>Amazon</v>
      </c>
      <c r="P5341" t="str">
        <f>IF(E5341="Souq","sq",IF(E5341="Jumia","Jum",E5341))</f>
        <v>Amazon</v>
      </c>
      <c r="Q5341">
        <f>VLOOKUP(ecommerce_10000[[#This Row],[City]],F:I,4,FALSE)</f>
        <v>3665.44</v>
      </c>
      <c r="R5341" s="1">
        <f>SUMIF(C:C,ecommerce_10000[[#This Row],[Category]],I:I)</f>
        <v>57542997.559999913</v>
      </c>
      <c r="S5341" s="1">
        <f>SUMIFS(I:I,C:C,C5341)</f>
        <v>57542997.559999913</v>
      </c>
      <c r="T5341" s="1" t="str">
        <f>INDEX(F:F,MATCH(ecommerce_10000[[#This Row],[TotalAmount]],I:I,0))</f>
        <v>Dubai</v>
      </c>
    </row>
    <row r="5342" spans="1:20" x14ac:dyDescent="0.3">
      <c r="A5342" s="1" t="s">
        <v>5386</v>
      </c>
      <c r="B5342" s="1" t="s">
        <v>43</v>
      </c>
      <c r="C5342" s="1" t="s">
        <v>44</v>
      </c>
      <c r="D5342" s="1" t="s">
        <v>45</v>
      </c>
      <c r="E5342" s="1" t="s">
        <v>16</v>
      </c>
      <c r="F5342" s="1" t="s">
        <v>62</v>
      </c>
      <c r="G5342">
        <v>10024.61</v>
      </c>
      <c r="H5342">
        <v>4</v>
      </c>
      <c r="I5342">
        <v>40098.44</v>
      </c>
      <c r="J5342">
        <v>3.12</v>
      </c>
      <c r="K5342">
        <v>486</v>
      </c>
      <c r="L5342" s="2">
        <v>45506</v>
      </c>
      <c r="O5342" t="str">
        <f>IF(ecommerce_10000[[#This Row],[Platform]]="Souq","sq",ecommerce_10000[[#This Row],[Platform]])</f>
        <v>sq</v>
      </c>
      <c r="P5342" t="str">
        <f>IF(E5342="Souq","sq",IF(E5342="Jumia","Jum",E5342))</f>
        <v>sq</v>
      </c>
      <c r="Q5342">
        <f>VLOOKUP(ecommerce_10000[[#This Row],[City]],F:I,4,FALSE)</f>
        <v>27872.98</v>
      </c>
      <c r="R5342" s="1">
        <f>SUMIF(C:C,ecommerce_10000[[#This Row],[Category]],I:I)</f>
        <v>31420413.200000018</v>
      </c>
      <c r="S5342" s="1">
        <f>SUMIFS(I:I,C:C,C5342)</f>
        <v>31420413.200000018</v>
      </c>
      <c r="T5342" s="1" t="str">
        <f>INDEX(F:F,MATCH(ecommerce_10000[[#This Row],[TotalAmount]],I:I,0))</f>
        <v>Giza</v>
      </c>
    </row>
    <row r="5343" spans="1:20" x14ac:dyDescent="0.3">
      <c r="A5343" s="1" t="s">
        <v>5387</v>
      </c>
      <c r="B5343" s="1" t="s">
        <v>49</v>
      </c>
      <c r="C5343" s="1" t="s">
        <v>14</v>
      </c>
      <c r="D5343" s="1" t="s">
        <v>50</v>
      </c>
      <c r="E5343" s="1" t="s">
        <v>22</v>
      </c>
      <c r="F5343" s="1" t="s">
        <v>17</v>
      </c>
      <c r="G5343">
        <v>14471.43</v>
      </c>
      <c r="H5343">
        <v>4</v>
      </c>
      <c r="I5343">
        <v>57885.72</v>
      </c>
      <c r="J5343">
        <v>2.21</v>
      </c>
      <c r="K5343">
        <v>4914</v>
      </c>
      <c r="L5343" s="2">
        <v>45310</v>
      </c>
      <c r="O5343" t="str">
        <f>IF(ecommerce_10000[[#This Row],[Platform]]="Souq","sq",ecommerce_10000[[#This Row],[Platform]])</f>
        <v>Jumia</v>
      </c>
      <c r="P5343" t="str">
        <f>IF(E5343="Souq","sq",IF(E5343="Jumia","Jum",E5343))</f>
        <v>Jum</v>
      </c>
      <c r="Q5343">
        <f>VLOOKUP(ecommerce_10000[[#This Row],[City]],F:I,4,FALSE)</f>
        <v>16284.02</v>
      </c>
      <c r="R5343" s="1">
        <f>SUMIF(C:C,ecommerce_10000[[#This Row],[Category]],I:I)</f>
        <v>92327183.770000085</v>
      </c>
      <c r="S5343" s="1">
        <f>SUMIFS(I:I,C:C,C5343)</f>
        <v>92327183.770000085</v>
      </c>
      <c r="T5343" s="1" t="str">
        <f>INDEX(F:F,MATCH(ecommerce_10000[[#This Row],[TotalAmount]],I:I,0))</f>
        <v>Cairo</v>
      </c>
    </row>
    <row r="5344" spans="1:20" x14ac:dyDescent="0.3">
      <c r="A5344" s="1" t="s">
        <v>5388</v>
      </c>
      <c r="B5344" s="1" t="s">
        <v>65</v>
      </c>
      <c r="C5344" s="1" t="s">
        <v>20</v>
      </c>
      <c r="D5344" s="1" t="s">
        <v>66</v>
      </c>
      <c r="E5344" s="1" t="s">
        <v>16</v>
      </c>
      <c r="F5344" s="1" t="s">
        <v>28</v>
      </c>
      <c r="G5344">
        <v>15191.52</v>
      </c>
      <c r="H5344">
        <v>1</v>
      </c>
      <c r="I5344">
        <v>15191.52</v>
      </c>
      <c r="J5344">
        <v>3.31</v>
      </c>
      <c r="K5344">
        <v>3817</v>
      </c>
      <c r="L5344" s="2">
        <v>45381</v>
      </c>
      <c r="O5344" t="str">
        <f>IF(ecommerce_10000[[#This Row],[Platform]]="Souq","sq",ecommerce_10000[[#This Row],[Platform]])</f>
        <v>sq</v>
      </c>
      <c r="P5344" t="str">
        <f>IF(E5344="Souq","sq",IF(E5344="Jumia","Jum",E5344))</f>
        <v>sq</v>
      </c>
      <c r="Q5344">
        <f>VLOOKUP(ecommerce_10000[[#This Row],[City]],F:I,4,FALSE)</f>
        <v>26648.76</v>
      </c>
      <c r="R5344" s="1">
        <f>SUMIF(C:C,ecommerce_10000[[#This Row],[Category]],I:I)</f>
        <v>91504159.730000004</v>
      </c>
      <c r="S5344" s="1">
        <f>SUMIFS(I:I,C:C,C5344)</f>
        <v>91504159.730000004</v>
      </c>
      <c r="T5344" s="1" t="str">
        <f>INDEX(F:F,MATCH(ecommerce_10000[[#This Row],[TotalAmount]],I:I,0))</f>
        <v>Casablanca</v>
      </c>
    </row>
    <row r="5345" spans="1:20" x14ac:dyDescent="0.3">
      <c r="A5345" s="1" t="s">
        <v>5389</v>
      </c>
      <c r="B5345" s="1" t="s">
        <v>65</v>
      </c>
      <c r="C5345" s="1" t="s">
        <v>20</v>
      </c>
      <c r="D5345" s="1" t="s">
        <v>66</v>
      </c>
      <c r="E5345" s="1" t="s">
        <v>47</v>
      </c>
      <c r="F5345" s="1" t="s">
        <v>40</v>
      </c>
      <c r="G5345">
        <v>15142.76</v>
      </c>
      <c r="H5345">
        <v>1</v>
      </c>
      <c r="I5345">
        <v>15142.76</v>
      </c>
      <c r="J5345">
        <v>4.84</v>
      </c>
      <c r="K5345">
        <v>3931</v>
      </c>
      <c r="L5345" s="2">
        <v>45623</v>
      </c>
      <c r="O5345" t="str">
        <f>IF(ecommerce_10000[[#This Row],[Platform]]="Souq","sq",ecommerce_10000[[#This Row],[Platform]])</f>
        <v>Amazon</v>
      </c>
      <c r="P5345" t="str">
        <f>IF(E5345="Souq","sq",IF(E5345="Jumia","Jum",E5345))</f>
        <v>Amazon</v>
      </c>
      <c r="Q5345">
        <f>VLOOKUP(ecommerce_10000[[#This Row],[City]],F:I,4,FALSE)</f>
        <v>99349.3</v>
      </c>
      <c r="R5345" s="1">
        <f>SUMIF(C:C,ecommerce_10000[[#This Row],[Category]],I:I)</f>
        <v>91504159.730000004</v>
      </c>
      <c r="S5345" s="1">
        <f>SUMIFS(I:I,C:C,C5345)</f>
        <v>91504159.730000004</v>
      </c>
      <c r="T5345" s="1" t="str">
        <f>INDEX(F:F,MATCH(ecommerce_10000[[#This Row],[TotalAmount]],I:I,0))</f>
        <v>Riyadh</v>
      </c>
    </row>
    <row r="5346" spans="1:20" x14ac:dyDescent="0.3">
      <c r="A5346" s="1" t="s">
        <v>5390</v>
      </c>
      <c r="B5346" s="1" t="s">
        <v>43</v>
      </c>
      <c r="C5346" s="1" t="s">
        <v>44</v>
      </c>
      <c r="D5346" s="1" t="s">
        <v>45</v>
      </c>
      <c r="E5346" s="1" t="s">
        <v>16</v>
      </c>
      <c r="F5346" s="1" t="s">
        <v>62</v>
      </c>
      <c r="G5346">
        <v>8135.4</v>
      </c>
      <c r="H5346">
        <v>1</v>
      </c>
      <c r="I5346">
        <v>8135.4</v>
      </c>
      <c r="J5346">
        <v>1.29</v>
      </c>
      <c r="K5346">
        <v>2258</v>
      </c>
      <c r="L5346" s="2">
        <v>45571</v>
      </c>
      <c r="O5346" t="str">
        <f>IF(ecommerce_10000[[#This Row],[Platform]]="Souq","sq",ecommerce_10000[[#This Row],[Platform]])</f>
        <v>sq</v>
      </c>
      <c r="P5346" t="str">
        <f>IF(E5346="Souq","sq",IF(E5346="Jumia","Jum",E5346))</f>
        <v>sq</v>
      </c>
      <c r="Q5346">
        <f>VLOOKUP(ecommerce_10000[[#This Row],[City]],F:I,4,FALSE)</f>
        <v>27872.98</v>
      </c>
      <c r="R5346" s="1">
        <f>SUMIF(C:C,ecommerce_10000[[#This Row],[Category]],I:I)</f>
        <v>31420413.200000018</v>
      </c>
      <c r="S5346" s="1">
        <f>SUMIFS(I:I,C:C,C5346)</f>
        <v>31420413.200000018</v>
      </c>
      <c r="T5346" s="1" t="str">
        <f>INDEX(F:F,MATCH(ecommerce_10000[[#This Row],[TotalAmount]],I:I,0))</f>
        <v>Giza</v>
      </c>
    </row>
    <row r="5347" spans="1:20" x14ac:dyDescent="0.3">
      <c r="A5347" s="1" t="s">
        <v>5391</v>
      </c>
      <c r="B5347" s="1" t="s">
        <v>53</v>
      </c>
      <c r="C5347" s="1" t="s">
        <v>31</v>
      </c>
      <c r="D5347" s="1" t="s">
        <v>54</v>
      </c>
      <c r="E5347" s="1" t="s">
        <v>16</v>
      </c>
      <c r="F5347" s="1" t="s">
        <v>62</v>
      </c>
      <c r="G5347">
        <v>3127.84</v>
      </c>
      <c r="H5347">
        <v>5</v>
      </c>
      <c r="I5347">
        <v>15639.2</v>
      </c>
      <c r="J5347">
        <v>1.73</v>
      </c>
      <c r="K5347">
        <v>3819</v>
      </c>
      <c r="L5347" s="2">
        <v>45610</v>
      </c>
      <c r="O5347" t="str">
        <f>IF(ecommerce_10000[[#This Row],[Platform]]="Souq","sq",ecommerce_10000[[#This Row],[Platform]])</f>
        <v>sq</v>
      </c>
      <c r="P5347" t="str">
        <f>IF(E5347="Souq","sq",IF(E5347="Jumia","Jum",E5347))</f>
        <v>sq</v>
      </c>
      <c r="Q5347">
        <f>VLOOKUP(ecommerce_10000[[#This Row],[City]],F:I,4,FALSE)</f>
        <v>27872.98</v>
      </c>
      <c r="R5347" s="1">
        <f>SUMIF(C:C,ecommerce_10000[[#This Row],[Category]],I:I)</f>
        <v>57542997.559999913</v>
      </c>
      <c r="S5347" s="1">
        <f>SUMIFS(I:I,C:C,C5347)</f>
        <v>57542997.559999913</v>
      </c>
      <c r="T5347" s="1" t="str">
        <f>INDEX(F:F,MATCH(ecommerce_10000[[#This Row],[TotalAmount]],I:I,0))</f>
        <v>Giza</v>
      </c>
    </row>
    <row r="5348" spans="1:20" x14ac:dyDescent="0.3">
      <c r="A5348" s="1" t="s">
        <v>5392</v>
      </c>
      <c r="B5348" s="1" t="s">
        <v>25</v>
      </c>
      <c r="C5348" s="1" t="s">
        <v>26</v>
      </c>
      <c r="D5348" s="1" t="s">
        <v>27</v>
      </c>
      <c r="E5348" s="1" t="s">
        <v>47</v>
      </c>
      <c r="F5348" s="1" t="s">
        <v>17</v>
      </c>
      <c r="G5348">
        <v>2417.15</v>
      </c>
      <c r="H5348">
        <v>1</v>
      </c>
      <c r="I5348">
        <v>2417.15</v>
      </c>
      <c r="J5348">
        <v>4.8600000000000003</v>
      </c>
      <c r="K5348">
        <v>4557</v>
      </c>
      <c r="L5348" s="2">
        <v>45610</v>
      </c>
      <c r="O5348" t="str">
        <f>IF(ecommerce_10000[[#This Row],[Platform]]="Souq","sq",ecommerce_10000[[#This Row],[Platform]])</f>
        <v>Amazon</v>
      </c>
      <c r="P5348" t="str">
        <f>IF(E5348="Souq","sq",IF(E5348="Jumia","Jum",E5348))</f>
        <v>Amazon</v>
      </c>
      <c r="Q5348">
        <f>VLOOKUP(ecommerce_10000[[#This Row],[City]],F:I,4,FALSE)</f>
        <v>16284.02</v>
      </c>
      <c r="R5348" s="1">
        <f>SUMIF(C:C,ecommerce_10000[[#This Row],[Category]],I:I)</f>
        <v>29200970.130000021</v>
      </c>
      <c r="S5348" s="1">
        <f>SUMIFS(I:I,C:C,C5348)</f>
        <v>29200970.130000021</v>
      </c>
      <c r="T5348" s="1" t="str">
        <f>INDEX(F:F,MATCH(ecommerce_10000[[#This Row],[TotalAmount]],I:I,0))</f>
        <v>Cairo</v>
      </c>
    </row>
    <row r="5349" spans="1:20" x14ac:dyDescent="0.3">
      <c r="A5349" s="1" t="s">
        <v>5393</v>
      </c>
      <c r="B5349" s="1" t="s">
        <v>53</v>
      </c>
      <c r="C5349" s="1" t="s">
        <v>31</v>
      </c>
      <c r="D5349" s="1" t="s">
        <v>54</v>
      </c>
      <c r="E5349" s="1" t="s">
        <v>47</v>
      </c>
      <c r="F5349" s="1" t="s">
        <v>17</v>
      </c>
      <c r="G5349">
        <v>15239.45</v>
      </c>
      <c r="H5349">
        <v>4</v>
      </c>
      <c r="I5349">
        <v>60957.8</v>
      </c>
      <c r="J5349">
        <v>2.48</v>
      </c>
      <c r="K5349">
        <v>4098</v>
      </c>
      <c r="L5349" s="2">
        <v>45609</v>
      </c>
      <c r="O5349" t="str">
        <f>IF(ecommerce_10000[[#This Row],[Platform]]="Souq","sq",ecommerce_10000[[#This Row],[Platform]])</f>
        <v>Amazon</v>
      </c>
      <c r="P5349" t="str">
        <f>IF(E5349="Souq","sq",IF(E5349="Jumia","Jum",E5349))</f>
        <v>Amazon</v>
      </c>
      <c r="Q5349">
        <f>VLOOKUP(ecommerce_10000[[#This Row],[City]],F:I,4,FALSE)</f>
        <v>16284.02</v>
      </c>
      <c r="R5349" s="1">
        <f>SUMIF(C:C,ecommerce_10000[[#This Row],[Category]],I:I)</f>
        <v>57542997.559999913</v>
      </c>
      <c r="S5349" s="1">
        <f>SUMIFS(I:I,C:C,C5349)</f>
        <v>57542997.559999913</v>
      </c>
      <c r="T5349" s="1" t="str">
        <f>INDEX(F:F,MATCH(ecommerce_10000[[#This Row],[TotalAmount]],I:I,0))</f>
        <v>Cairo</v>
      </c>
    </row>
    <row r="5350" spans="1:20" x14ac:dyDescent="0.3">
      <c r="A5350" s="1" t="s">
        <v>5394</v>
      </c>
      <c r="B5350" s="1" t="s">
        <v>25</v>
      </c>
      <c r="C5350" s="1" t="s">
        <v>26</v>
      </c>
      <c r="D5350" s="1" t="s">
        <v>27</v>
      </c>
      <c r="E5350" s="1" t="s">
        <v>16</v>
      </c>
      <c r="F5350" s="1" t="s">
        <v>17</v>
      </c>
      <c r="G5350">
        <v>18877.34</v>
      </c>
      <c r="H5350">
        <v>4</v>
      </c>
      <c r="I5350">
        <v>75509.36</v>
      </c>
      <c r="J5350">
        <v>4.6399999999999997</v>
      </c>
      <c r="K5350">
        <v>3983</v>
      </c>
      <c r="L5350" s="2">
        <v>45390</v>
      </c>
      <c r="O5350" t="str">
        <f>IF(ecommerce_10000[[#This Row],[Platform]]="Souq","sq",ecommerce_10000[[#This Row],[Platform]])</f>
        <v>sq</v>
      </c>
      <c r="P5350" t="str">
        <f>IF(E5350="Souq","sq",IF(E5350="Jumia","Jum",E5350))</f>
        <v>sq</v>
      </c>
      <c r="Q5350">
        <f>VLOOKUP(ecommerce_10000[[#This Row],[City]],F:I,4,FALSE)</f>
        <v>16284.02</v>
      </c>
      <c r="R5350" s="1">
        <f>SUMIF(C:C,ecommerce_10000[[#This Row],[Category]],I:I)</f>
        <v>29200970.130000021</v>
      </c>
      <c r="S5350" s="1">
        <f>SUMIFS(I:I,C:C,C5350)</f>
        <v>29200970.130000021</v>
      </c>
      <c r="T5350" s="1" t="str">
        <f>INDEX(F:F,MATCH(ecommerce_10000[[#This Row],[TotalAmount]],I:I,0))</f>
        <v>Cairo</v>
      </c>
    </row>
    <row r="5351" spans="1:20" x14ac:dyDescent="0.3">
      <c r="A5351" s="1" t="s">
        <v>5395</v>
      </c>
      <c r="B5351" s="1" t="s">
        <v>43</v>
      </c>
      <c r="C5351" s="1" t="s">
        <v>44</v>
      </c>
      <c r="D5351" s="1" t="s">
        <v>45</v>
      </c>
      <c r="E5351" s="1" t="s">
        <v>16</v>
      </c>
      <c r="F5351" s="1" t="s">
        <v>23</v>
      </c>
      <c r="G5351">
        <v>15917.94</v>
      </c>
      <c r="H5351">
        <v>1</v>
      </c>
      <c r="I5351">
        <v>15917.94</v>
      </c>
      <c r="J5351">
        <v>3.14</v>
      </c>
      <c r="K5351">
        <v>2240</v>
      </c>
      <c r="L5351" s="2">
        <v>45620</v>
      </c>
      <c r="O5351" t="str">
        <f>IF(ecommerce_10000[[#This Row],[Platform]]="Souq","sq",ecommerce_10000[[#This Row],[Platform]])</f>
        <v>sq</v>
      </c>
      <c r="P5351" t="str">
        <f>IF(E5351="Souq","sq",IF(E5351="Jumia","Jum",E5351))</f>
        <v>sq</v>
      </c>
      <c r="Q5351">
        <f>VLOOKUP(ecommerce_10000[[#This Row],[City]],F:I,4,FALSE)</f>
        <v>13290.4</v>
      </c>
      <c r="R5351" s="1">
        <f>SUMIF(C:C,ecommerce_10000[[#This Row],[Category]],I:I)</f>
        <v>31420413.200000018</v>
      </c>
      <c r="S5351" s="1">
        <f>SUMIFS(I:I,C:C,C5351)</f>
        <v>31420413.200000018</v>
      </c>
      <c r="T5351" s="1" t="str">
        <f>INDEX(F:F,MATCH(ecommerce_10000[[#This Row],[TotalAmount]],I:I,0))</f>
        <v>Alexandria</v>
      </c>
    </row>
    <row r="5352" spans="1:20" x14ac:dyDescent="0.3">
      <c r="A5352" s="1" t="s">
        <v>5396</v>
      </c>
      <c r="B5352" s="1" t="s">
        <v>49</v>
      </c>
      <c r="C5352" s="1" t="s">
        <v>14</v>
      </c>
      <c r="D5352" s="1" t="s">
        <v>50</v>
      </c>
      <c r="E5352" s="1" t="s">
        <v>47</v>
      </c>
      <c r="F5352" s="1" t="s">
        <v>17</v>
      </c>
      <c r="G5352">
        <v>7170.93</v>
      </c>
      <c r="H5352">
        <v>5</v>
      </c>
      <c r="I5352">
        <v>35854.65</v>
      </c>
      <c r="J5352">
        <v>3.23</v>
      </c>
      <c r="K5352">
        <v>48</v>
      </c>
      <c r="L5352" s="2">
        <v>45627</v>
      </c>
      <c r="O5352" t="str">
        <f>IF(ecommerce_10000[[#This Row],[Platform]]="Souq","sq",ecommerce_10000[[#This Row],[Platform]])</f>
        <v>Amazon</v>
      </c>
      <c r="P5352" t="str">
        <f>IF(E5352="Souq","sq",IF(E5352="Jumia","Jum",E5352))</f>
        <v>Amazon</v>
      </c>
      <c r="Q5352">
        <f>VLOOKUP(ecommerce_10000[[#This Row],[City]],F:I,4,FALSE)</f>
        <v>16284.02</v>
      </c>
      <c r="R5352" s="1">
        <f>SUMIF(C:C,ecommerce_10000[[#This Row],[Category]],I:I)</f>
        <v>92327183.770000085</v>
      </c>
      <c r="S5352" s="1">
        <f>SUMIFS(I:I,C:C,C5352)</f>
        <v>92327183.770000085</v>
      </c>
      <c r="T5352" s="1" t="str">
        <f>INDEX(F:F,MATCH(ecommerce_10000[[#This Row],[TotalAmount]],I:I,0))</f>
        <v>Cairo</v>
      </c>
    </row>
    <row r="5353" spans="1:20" x14ac:dyDescent="0.3">
      <c r="A5353" s="1" t="s">
        <v>5397</v>
      </c>
      <c r="B5353" s="1" t="s">
        <v>65</v>
      </c>
      <c r="C5353" s="1" t="s">
        <v>20</v>
      </c>
      <c r="D5353" s="1" t="s">
        <v>66</v>
      </c>
      <c r="E5353" s="1" t="s">
        <v>16</v>
      </c>
      <c r="F5353" s="1" t="s">
        <v>62</v>
      </c>
      <c r="G5353">
        <v>3899.71</v>
      </c>
      <c r="H5353">
        <v>2</v>
      </c>
      <c r="I5353">
        <v>7799.42</v>
      </c>
      <c r="J5353">
        <v>2.72</v>
      </c>
      <c r="K5353">
        <v>2478</v>
      </c>
      <c r="L5353" s="2">
        <v>45548</v>
      </c>
      <c r="O5353" t="str">
        <f>IF(ecommerce_10000[[#This Row],[Platform]]="Souq","sq",ecommerce_10000[[#This Row],[Platform]])</f>
        <v>sq</v>
      </c>
      <c r="P5353" t="str">
        <f>IF(E5353="Souq","sq",IF(E5353="Jumia","Jum",E5353))</f>
        <v>sq</v>
      </c>
      <c r="Q5353">
        <f>VLOOKUP(ecommerce_10000[[#This Row],[City]],F:I,4,FALSE)</f>
        <v>27872.98</v>
      </c>
      <c r="R5353" s="1">
        <f>SUMIF(C:C,ecommerce_10000[[#This Row],[Category]],I:I)</f>
        <v>91504159.730000004</v>
      </c>
      <c r="S5353" s="1">
        <f>SUMIFS(I:I,C:C,C5353)</f>
        <v>91504159.730000004</v>
      </c>
      <c r="T5353" s="1" t="str">
        <f>INDEX(F:F,MATCH(ecommerce_10000[[#This Row],[TotalAmount]],I:I,0))</f>
        <v>Giza</v>
      </c>
    </row>
    <row r="5354" spans="1:20" x14ac:dyDescent="0.3">
      <c r="A5354" s="1" t="s">
        <v>5398</v>
      </c>
      <c r="B5354" s="1" t="s">
        <v>38</v>
      </c>
      <c r="C5354" s="1" t="s">
        <v>20</v>
      </c>
      <c r="D5354" s="1" t="s">
        <v>39</v>
      </c>
      <c r="E5354" s="1" t="s">
        <v>16</v>
      </c>
      <c r="F5354" s="1" t="s">
        <v>17</v>
      </c>
      <c r="G5354">
        <v>16553.53</v>
      </c>
      <c r="H5354">
        <v>5</v>
      </c>
      <c r="I5354">
        <v>82767.649999999994</v>
      </c>
      <c r="J5354">
        <v>1.1000000000000001</v>
      </c>
      <c r="K5354">
        <v>2101</v>
      </c>
      <c r="L5354" s="2">
        <v>45343</v>
      </c>
      <c r="O5354" t="str">
        <f>IF(ecommerce_10000[[#This Row],[Platform]]="Souq","sq",ecommerce_10000[[#This Row],[Platform]])</f>
        <v>sq</v>
      </c>
      <c r="P5354" t="str">
        <f>IF(E5354="Souq","sq",IF(E5354="Jumia","Jum",E5354))</f>
        <v>sq</v>
      </c>
      <c r="Q5354">
        <f>VLOOKUP(ecommerce_10000[[#This Row],[City]],F:I,4,FALSE)</f>
        <v>16284.02</v>
      </c>
      <c r="R5354" s="1">
        <f>SUMIF(C:C,ecommerce_10000[[#This Row],[Category]],I:I)</f>
        <v>91504159.730000004</v>
      </c>
      <c r="S5354" s="1">
        <f>SUMIFS(I:I,C:C,C5354)</f>
        <v>91504159.730000004</v>
      </c>
      <c r="T5354" s="1" t="str">
        <f>INDEX(F:F,MATCH(ecommerce_10000[[#This Row],[TotalAmount]],I:I,0))</f>
        <v>Cairo</v>
      </c>
    </row>
    <row r="5355" spans="1:20" x14ac:dyDescent="0.3">
      <c r="A5355" s="1" t="s">
        <v>5399</v>
      </c>
      <c r="B5355" s="1" t="s">
        <v>49</v>
      </c>
      <c r="C5355" s="1" t="s">
        <v>14</v>
      </c>
      <c r="D5355" s="1" t="s">
        <v>50</v>
      </c>
      <c r="E5355" s="1" t="s">
        <v>22</v>
      </c>
      <c r="F5355" s="1" t="s">
        <v>17</v>
      </c>
      <c r="G5355">
        <v>4769.29</v>
      </c>
      <c r="H5355">
        <v>1</v>
      </c>
      <c r="I5355">
        <v>4769.29</v>
      </c>
      <c r="J5355">
        <v>1.19</v>
      </c>
      <c r="K5355">
        <v>4033</v>
      </c>
      <c r="L5355" s="2">
        <v>45335</v>
      </c>
      <c r="O5355" t="str">
        <f>IF(ecommerce_10000[[#This Row],[Platform]]="Souq","sq",ecommerce_10000[[#This Row],[Platform]])</f>
        <v>Jumia</v>
      </c>
      <c r="P5355" t="str">
        <f>IF(E5355="Souq","sq",IF(E5355="Jumia","Jum",E5355))</f>
        <v>Jum</v>
      </c>
      <c r="Q5355">
        <f>VLOOKUP(ecommerce_10000[[#This Row],[City]],F:I,4,FALSE)</f>
        <v>16284.02</v>
      </c>
      <c r="R5355" s="1">
        <f>SUMIF(C:C,ecommerce_10000[[#This Row],[Category]],I:I)</f>
        <v>92327183.770000085</v>
      </c>
      <c r="S5355" s="1">
        <f>SUMIFS(I:I,C:C,C5355)</f>
        <v>92327183.770000085</v>
      </c>
      <c r="T5355" s="1" t="str">
        <f>INDEX(F:F,MATCH(ecommerce_10000[[#This Row],[TotalAmount]],I:I,0))</f>
        <v>Cairo</v>
      </c>
    </row>
    <row r="5356" spans="1:20" x14ac:dyDescent="0.3">
      <c r="A5356" s="1" t="s">
        <v>5400</v>
      </c>
      <c r="B5356" s="1" t="s">
        <v>35</v>
      </c>
      <c r="C5356" s="1" t="s">
        <v>14</v>
      </c>
      <c r="D5356" s="1" t="s">
        <v>36</v>
      </c>
      <c r="E5356" s="1" t="s">
        <v>16</v>
      </c>
      <c r="F5356" s="1" t="s">
        <v>23</v>
      </c>
      <c r="G5356">
        <v>16528.96</v>
      </c>
      <c r="H5356">
        <v>5</v>
      </c>
      <c r="I5356">
        <v>82644.800000000003</v>
      </c>
      <c r="J5356">
        <v>1.22</v>
      </c>
      <c r="K5356">
        <v>2144</v>
      </c>
      <c r="L5356" s="2">
        <v>45528</v>
      </c>
      <c r="O5356" t="str">
        <f>IF(ecommerce_10000[[#This Row],[Platform]]="Souq","sq",ecommerce_10000[[#This Row],[Platform]])</f>
        <v>sq</v>
      </c>
      <c r="P5356" t="str">
        <f>IF(E5356="Souq","sq",IF(E5356="Jumia","Jum",E5356))</f>
        <v>sq</v>
      </c>
      <c r="Q5356">
        <f>VLOOKUP(ecommerce_10000[[#This Row],[City]],F:I,4,FALSE)</f>
        <v>13290.4</v>
      </c>
      <c r="R5356" s="1">
        <f>SUMIF(C:C,ecommerce_10000[[#This Row],[Category]],I:I)</f>
        <v>92327183.770000085</v>
      </c>
      <c r="S5356" s="1">
        <f>SUMIFS(I:I,C:C,C5356)</f>
        <v>92327183.770000085</v>
      </c>
      <c r="T5356" s="1" t="str">
        <f>INDEX(F:F,MATCH(ecommerce_10000[[#This Row],[TotalAmount]],I:I,0))</f>
        <v>Alexandria</v>
      </c>
    </row>
    <row r="5357" spans="1:20" x14ac:dyDescent="0.3">
      <c r="A5357" s="1" t="s">
        <v>5401</v>
      </c>
      <c r="B5357" s="1" t="s">
        <v>35</v>
      </c>
      <c r="C5357" s="1" t="s">
        <v>14</v>
      </c>
      <c r="D5357" s="1" t="s">
        <v>36</v>
      </c>
      <c r="E5357" s="1" t="s">
        <v>47</v>
      </c>
      <c r="F5357" s="1" t="s">
        <v>40</v>
      </c>
      <c r="G5357">
        <v>8755.84</v>
      </c>
      <c r="H5357">
        <v>1</v>
      </c>
      <c r="I5357">
        <v>8755.84</v>
      </c>
      <c r="J5357">
        <v>1.61</v>
      </c>
      <c r="K5357">
        <v>4237</v>
      </c>
      <c r="L5357" s="2">
        <v>45650</v>
      </c>
      <c r="O5357" t="str">
        <f>IF(ecommerce_10000[[#This Row],[Platform]]="Souq","sq",ecommerce_10000[[#This Row],[Platform]])</f>
        <v>Amazon</v>
      </c>
      <c r="P5357" t="str">
        <f>IF(E5357="Souq","sq",IF(E5357="Jumia","Jum",E5357))</f>
        <v>Amazon</v>
      </c>
      <c r="Q5357">
        <f>VLOOKUP(ecommerce_10000[[#This Row],[City]],F:I,4,FALSE)</f>
        <v>99349.3</v>
      </c>
      <c r="R5357" s="1">
        <f>SUMIF(C:C,ecommerce_10000[[#This Row],[Category]],I:I)</f>
        <v>92327183.770000085</v>
      </c>
      <c r="S5357" s="1">
        <f>SUMIFS(I:I,C:C,C5357)</f>
        <v>92327183.770000085</v>
      </c>
      <c r="T5357" s="1" t="str">
        <f>INDEX(F:F,MATCH(ecommerce_10000[[#This Row],[TotalAmount]],I:I,0))</f>
        <v>Riyadh</v>
      </c>
    </row>
    <row r="5358" spans="1:20" x14ac:dyDescent="0.3">
      <c r="A5358" s="1" t="s">
        <v>5402</v>
      </c>
      <c r="B5358" s="1" t="s">
        <v>25</v>
      </c>
      <c r="C5358" s="1" t="s">
        <v>26</v>
      </c>
      <c r="D5358" s="1" t="s">
        <v>27</v>
      </c>
      <c r="E5358" s="1" t="s">
        <v>22</v>
      </c>
      <c r="F5358" s="1" t="s">
        <v>28</v>
      </c>
      <c r="G5358">
        <v>6436.58</v>
      </c>
      <c r="H5358">
        <v>2</v>
      </c>
      <c r="I5358">
        <v>12873.16</v>
      </c>
      <c r="J5358">
        <v>2.72</v>
      </c>
      <c r="K5358">
        <v>1395</v>
      </c>
      <c r="L5358" s="2">
        <v>45417</v>
      </c>
      <c r="O5358" t="str">
        <f>IF(ecommerce_10000[[#This Row],[Platform]]="Souq","sq",ecommerce_10000[[#This Row],[Platform]])</f>
        <v>Jumia</v>
      </c>
      <c r="P5358" t="str">
        <f>IF(E5358="Souq","sq",IF(E5358="Jumia","Jum",E5358))</f>
        <v>Jum</v>
      </c>
      <c r="Q5358">
        <f>VLOOKUP(ecommerce_10000[[#This Row],[City]],F:I,4,FALSE)</f>
        <v>26648.76</v>
      </c>
      <c r="R5358" s="1">
        <f>SUMIF(C:C,ecommerce_10000[[#This Row],[Category]],I:I)</f>
        <v>29200970.130000021</v>
      </c>
      <c r="S5358" s="1">
        <f>SUMIFS(I:I,C:C,C5358)</f>
        <v>29200970.130000021</v>
      </c>
      <c r="T5358" s="1" t="str">
        <f>INDEX(F:F,MATCH(ecommerce_10000[[#This Row],[TotalAmount]],I:I,0))</f>
        <v>Casablanca</v>
      </c>
    </row>
    <row r="5359" spans="1:20" x14ac:dyDescent="0.3">
      <c r="A5359" s="1" t="s">
        <v>5403</v>
      </c>
      <c r="B5359" s="1" t="s">
        <v>49</v>
      </c>
      <c r="C5359" s="1" t="s">
        <v>14</v>
      </c>
      <c r="D5359" s="1" t="s">
        <v>50</v>
      </c>
      <c r="E5359" s="1" t="s">
        <v>16</v>
      </c>
      <c r="F5359" s="1" t="s">
        <v>33</v>
      </c>
      <c r="G5359">
        <v>883.55</v>
      </c>
      <c r="H5359">
        <v>2</v>
      </c>
      <c r="I5359">
        <v>1767.1</v>
      </c>
      <c r="J5359">
        <v>4.5199999999999996</v>
      </c>
      <c r="K5359">
        <v>3047</v>
      </c>
      <c r="L5359" s="2">
        <v>45448</v>
      </c>
      <c r="O5359" t="str">
        <f>IF(ecommerce_10000[[#This Row],[Platform]]="Souq","sq",ecommerce_10000[[#This Row],[Platform]])</f>
        <v>sq</v>
      </c>
      <c r="P5359" t="str">
        <f>IF(E5359="Souq","sq",IF(E5359="Jumia","Jum",E5359))</f>
        <v>sq</v>
      </c>
      <c r="Q5359">
        <f>VLOOKUP(ecommerce_10000[[#This Row],[City]],F:I,4,FALSE)</f>
        <v>3665.44</v>
      </c>
      <c r="R5359" s="1">
        <f>SUMIF(C:C,ecommerce_10000[[#This Row],[Category]],I:I)</f>
        <v>92327183.770000085</v>
      </c>
      <c r="S5359" s="1">
        <f>SUMIFS(I:I,C:C,C5359)</f>
        <v>92327183.770000085</v>
      </c>
      <c r="T5359" s="1" t="str">
        <f>INDEX(F:F,MATCH(ecommerce_10000[[#This Row],[TotalAmount]],I:I,0))</f>
        <v>Dubai</v>
      </c>
    </row>
    <row r="5360" spans="1:20" x14ac:dyDescent="0.3">
      <c r="A5360" s="1" t="s">
        <v>5404</v>
      </c>
      <c r="B5360" s="1" t="s">
        <v>49</v>
      </c>
      <c r="C5360" s="1" t="s">
        <v>14</v>
      </c>
      <c r="D5360" s="1" t="s">
        <v>50</v>
      </c>
      <c r="E5360" s="1" t="s">
        <v>22</v>
      </c>
      <c r="F5360" s="1" t="s">
        <v>33</v>
      </c>
      <c r="G5360">
        <v>16049.75</v>
      </c>
      <c r="H5360">
        <v>3</v>
      </c>
      <c r="I5360">
        <v>48149.25</v>
      </c>
      <c r="J5360">
        <v>2.63</v>
      </c>
      <c r="K5360">
        <v>2350</v>
      </c>
      <c r="L5360" s="2">
        <v>45609</v>
      </c>
      <c r="O5360" t="str">
        <f>IF(ecommerce_10000[[#This Row],[Platform]]="Souq","sq",ecommerce_10000[[#This Row],[Platform]])</f>
        <v>Jumia</v>
      </c>
      <c r="P5360" t="str">
        <f>IF(E5360="Souq","sq",IF(E5360="Jumia","Jum",E5360))</f>
        <v>Jum</v>
      </c>
      <c r="Q5360">
        <f>VLOOKUP(ecommerce_10000[[#This Row],[City]],F:I,4,FALSE)</f>
        <v>3665.44</v>
      </c>
      <c r="R5360" s="1">
        <f>SUMIF(C:C,ecommerce_10000[[#This Row],[Category]],I:I)</f>
        <v>92327183.770000085</v>
      </c>
      <c r="S5360" s="1">
        <f>SUMIFS(I:I,C:C,C5360)</f>
        <v>92327183.770000085</v>
      </c>
      <c r="T5360" s="1" t="str">
        <f>INDEX(F:F,MATCH(ecommerce_10000[[#This Row],[TotalAmount]],I:I,0))</f>
        <v>Dubai</v>
      </c>
    </row>
    <row r="5361" spans="1:20" x14ac:dyDescent="0.3">
      <c r="A5361" s="1" t="s">
        <v>5405</v>
      </c>
      <c r="B5361" s="1" t="s">
        <v>43</v>
      </c>
      <c r="C5361" s="1" t="s">
        <v>44</v>
      </c>
      <c r="D5361" s="1" t="s">
        <v>45</v>
      </c>
      <c r="E5361" s="1" t="s">
        <v>16</v>
      </c>
      <c r="F5361" s="1" t="s">
        <v>28</v>
      </c>
      <c r="G5361">
        <v>16306.03</v>
      </c>
      <c r="H5361">
        <v>3</v>
      </c>
      <c r="I5361">
        <v>48918.09</v>
      </c>
      <c r="J5361">
        <v>3.36</v>
      </c>
      <c r="K5361">
        <v>870</v>
      </c>
      <c r="L5361" s="2">
        <v>45517</v>
      </c>
      <c r="O5361" t="str">
        <f>IF(ecommerce_10000[[#This Row],[Platform]]="Souq","sq",ecommerce_10000[[#This Row],[Platform]])</f>
        <v>sq</v>
      </c>
      <c r="P5361" t="str">
        <f>IF(E5361="Souq","sq",IF(E5361="Jumia","Jum",E5361))</f>
        <v>sq</v>
      </c>
      <c r="Q5361">
        <f>VLOOKUP(ecommerce_10000[[#This Row],[City]],F:I,4,FALSE)</f>
        <v>26648.76</v>
      </c>
      <c r="R5361" s="1">
        <f>SUMIF(C:C,ecommerce_10000[[#This Row],[Category]],I:I)</f>
        <v>31420413.200000018</v>
      </c>
      <c r="S5361" s="1">
        <f>SUMIFS(I:I,C:C,C5361)</f>
        <v>31420413.200000018</v>
      </c>
      <c r="T5361" s="1" t="str">
        <f>INDEX(F:F,MATCH(ecommerce_10000[[#This Row],[TotalAmount]],I:I,0))</f>
        <v>Casablanca</v>
      </c>
    </row>
    <row r="5362" spans="1:20" x14ac:dyDescent="0.3">
      <c r="A5362" s="1" t="s">
        <v>5406</v>
      </c>
      <c r="B5362" s="1" t="s">
        <v>19</v>
      </c>
      <c r="C5362" s="1" t="s">
        <v>20</v>
      </c>
      <c r="D5362" s="1" t="s">
        <v>21</v>
      </c>
      <c r="E5362" s="1" t="s">
        <v>47</v>
      </c>
      <c r="F5362" s="1" t="s">
        <v>40</v>
      </c>
      <c r="G5362">
        <v>7838.38</v>
      </c>
      <c r="H5362">
        <v>4</v>
      </c>
      <c r="I5362">
        <v>31353.52</v>
      </c>
      <c r="J5362">
        <v>2.61</v>
      </c>
      <c r="K5362">
        <v>1751</v>
      </c>
      <c r="L5362" s="2">
        <v>45641</v>
      </c>
      <c r="O5362" t="str">
        <f>IF(ecommerce_10000[[#This Row],[Platform]]="Souq","sq",ecommerce_10000[[#This Row],[Platform]])</f>
        <v>Amazon</v>
      </c>
      <c r="P5362" t="str">
        <f>IF(E5362="Souq","sq",IF(E5362="Jumia","Jum",E5362))</f>
        <v>Amazon</v>
      </c>
      <c r="Q5362">
        <f>VLOOKUP(ecommerce_10000[[#This Row],[City]],F:I,4,FALSE)</f>
        <v>99349.3</v>
      </c>
      <c r="R5362" s="1">
        <f>SUMIF(C:C,ecommerce_10000[[#This Row],[Category]],I:I)</f>
        <v>91504159.730000004</v>
      </c>
      <c r="S5362" s="1">
        <f>SUMIFS(I:I,C:C,C5362)</f>
        <v>91504159.730000004</v>
      </c>
      <c r="T5362" s="1" t="str">
        <f>INDEX(F:F,MATCH(ecommerce_10000[[#This Row],[TotalAmount]],I:I,0))</f>
        <v>Riyadh</v>
      </c>
    </row>
    <row r="5363" spans="1:20" x14ac:dyDescent="0.3">
      <c r="A5363" s="1" t="s">
        <v>5407</v>
      </c>
      <c r="B5363" s="1" t="s">
        <v>53</v>
      </c>
      <c r="C5363" s="1" t="s">
        <v>31</v>
      </c>
      <c r="D5363" s="1" t="s">
        <v>54</v>
      </c>
      <c r="E5363" s="1" t="s">
        <v>47</v>
      </c>
      <c r="F5363" s="1" t="s">
        <v>28</v>
      </c>
      <c r="G5363">
        <v>12780.29</v>
      </c>
      <c r="H5363">
        <v>4</v>
      </c>
      <c r="I5363">
        <v>51121.16</v>
      </c>
      <c r="J5363">
        <v>3.24</v>
      </c>
      <c r="K5363">
        <v>2980</v>
      </c>
      <c r="L5363" s="2">
        <v>45568</v>
      </c>
      <c r="O5363" t="str">
        <f>IF(ecommerce_10000[[#This Row],[Platform]]="Souq","sq",ecommerce_10000[[#This Row],[Platform]])</f>
        <v>Amazon</v>
      </c>
      <c r="P5363" t="str">
        <f>IF(E5363="Souq","sq",IF(E5363="Jumia","Jum",E5363))</f>
        <v>Amazon</v>
      </c>
      <c r="Q5363">
        <f>VLOOKUP(ecommerce_10000[[#This Row],[City]],F:I,4,FALSE)</f>
        <v>26648.76</v>
      </c>
      <c r="R5363" s="1">
        <f>SUMIF(C:C,ecommerce_10000[[#This Row],[Category]],I:I)</f>
        <v>57542997.559999913</v>
      </c>
      <c r="S5363" s="1">
        <f>SUMIFS(I:I,C:C,C5363)</f>
        <v>57542997.559999913</v>
      </c>
      <c r="T5363" s="1" t="str">
        <f>INDEX(F:F,MATCH(ecommerce_10000[[#This Row],[TotalAmount]],I:I,0))</f>
        <v>Casablanca</v>
      </c>
    </row>
    <row r="5364" spans="1:20" x14ac:dyDescent="0.3">
      <c r="A5364" s="1" t="s">
        <v>5408</v>
      </c>
      <c r="B5364" s="1" t="s">
        <v>65</v>
      </c>
      <c r="C5364" s="1" t="s">
        <v>20</v>
      </c>
      <c r="D5364" s="1" t="s">
        <v>66</v>
      </c>
      <c r="E5364" s="1" t="s">
        <v>16</v>
      </c>
      <c r="F5364" s="1" t="s">
        <v>40</v>
      </c>
      <c r="G5364">
        <v>5815.46</v>
      </c>
      <c r="H5364">
        <v>5</v>
      </c>
      <c r="I5364">
        <v>29077.3</v>
      </c>
      <c r="J5364">
        <v>2.54</v>
      </c>
      <c r="K5364">
        <v>3586</v>
      </c>
      <c r="L5364" s="2">
        <v>45586</v>
      </c>
      <c r="O5364" t="str">
        <f>IF(ecommerce_10000[[#This Row],[Platform]]="Souq","sq",ecommerce_10000[[#This Row],[Platform]])</f>
        <v>sq</v>
      </c>
      <c r="P5364" t="str">
        <f>IF(E5364="Souq","sq",IF(E5364="Jumia","Jum",E5364))</f>
        <v>sq</v>
      </c>
      <c r="Q5364">
        <f>VLOOKUP(ecommerce_10000[[#This Row],[City]],F:I,4,FALSE)</f>
        <v>99349.3</v>
      </c>
      <c r="R5364" s="1">
        <f>SUMIF(C:C,ecommerce_10000[[#This Row],[Category]],I:I)</f>
        <v>91504159.730000004</v>
      </c>
      <c r="S5364" s="1">
        <f>SUMIFS(I:I,C:C,C5364)</f>
        <v>91504159.730000004</v>
      </c>
      <c r="T5364" s="1" t="str">
        <f>INDEX(F:F,MATCH(ecommerce_10000[[#This Row],[TotalAmount]],I:I,0))</f>
        <v>Riyadh</v>
      </c>
    </row>
    <row r="5365" spans="1:20" x14ac:dyDescent="0.3">
      <c r="A5365" s="1" t="s">
        <v>5409</v>
      </c>
      <c r="B5365" s="1" t="s">
        <v>43</v>
      </c>
      <c r="C5365" s="1" t="s">
        <v>44</v>
      </c>
      <c r="D5365" s="1" t="s">
        <v>45</v>
      </c>
      <c r="E5365" s="1" t="s">
        <v>22</v>
      </c>
      <c r="F5365" s="1" t="s">
        <v>33</v>
      </c>
      <c r="G5365">
        <v>11040.53</v>
      </c>
      <c r="H5365">
        <v>2</v>
      </c>
      <c r="I5365">
        <v>22081.06</v>
      </c>
      <c r="J5365">
        <v>3.65</v>
      </c>
      <c r="K5365">
        <v>633</v>
      </c>
      <c r="L5365" s="2">
        <v>45528</v>
      </c>
      <c r="O5365" t="str">
        <f>IF(ecommerce_10000[[#This Row],[Platform]]="Souq","sq",ecommerce_10000[[#This Row],[Platform]])</f>
        <v>Jumia</v>
      </c>
      <c r="P5365" t="str">
        <f>IF(E5365="Souq","sq",IF(E5365="Jumia","Jum",E5365))</f>
        <v>Jum</v>
      </c>
      <c r="Q5365">
        <f>VLOOKUP(ecommerce_10000[[#This Row],[City]],F:I,4,FALSE)</f>
        <v>3665.44</v>
      </c>
      <c r="R5365" s="1">
        <f>SUMIF(C:C,ecommerce_10000[[#This Row],[Category]],I:I)</f>
        <v>31420413.200000018</v>
      </c>
      <c r="S5365" s="1">
        <f>SUMIFS(I:I,C:C,C5365)</f>
        <v>31420413.200000018</v>
      </c>
      <c r="T5365" s="1" t="str">
        <f>INDEX(F:F,MATCH(ecommerce_10000[[#This Row],[TotalAmount]],I:I,0))</f>
        <v>Dubai</v>
      </c>
    </row>
    <row r="5366" spans="1:20" x14ac:dyDescent="0.3">
      <c r="A5366" s="1" t="s">
        <v>5410</v>
      </c>
      <c r="B5366" s="1" t="s">
        <v>43</v>
      </c>
      <c r="C5366" s="1" t="s">
        <v>44</v>
      </c>
      <c r="D5366" s="1" t="s">
        <v>45</v>
      </c>
      <c r="E5366" s="1" t="s">
        <v>47</v>
      </c>
      <c r="F5366" s="1" t="s">
        <v>62</v>
      </c>
      <c r="G5366">
        <v>8646.4500000000007</v>
      </c>
      <c r="H5366">
        <v>2</v>
      </c>
      <c r="I5366">
        <v>17292.900000000001</v>
      </c>
      <c r="J5366">
        <v>4.05</v>
      </c>
      <c r="K5366">
        <v>363</v>
      </c>
      <c r="L5366" s="2">
        <v>45563</v>
      </c>
      <c r="O5366" t="str">
        <f>IF(ecommerce_10000[[#This Row],[Platform]]="Souq","sq",ecommerce_10000[[#This Row],[Platform]])</f>
        <v>Amazon</v>
      </c>
      <c r="P5366" t="str">
        <f>IF(E5366="Souq","sq",IF(E5366="Jumia","Jum",E5366))</f>
        <v>Amazon</v>
      </c>
      <c r="Q5366">
        <f>VLOOKUP(ecommerce_10000[[#This Row],[City]],F:I,4,FALSE)</f>
        <v>27872.98</v>
      </c>
      <c r="R5366" s="1">
        <f>SUMIF(C:C,ecommerce_10000[[#This Row],[Category]],I:I)</f>
        <v>31420413.200000018</v>
      </c>
      <c r="S5366" s="1">
        <f>SUMIFS(I:I,C:C,C5366)</f>
        <v>31420413.200000018</v>
      </c>
      <c r="T5366" s="1" t="str">
        <f>INDEX(F:F,MATCH(ecommerce_10000[[#This Row],[TotalAmount]],I:I,0))</f>
        <v>Giza</v>
      </c>
    </row>
    <row r="5367" spans="1:20" x14ac:dyDescent="0.3">
      <c r="A5367" s="1" t="s">
        <v>5411</v>
      </c>
      <c r="B5367" s="1" t="s">
        <v>38</v>
      </c>
      <c r="C5367" s="1" t="s">
        <v>20</v>
      </c>
      <c r="D5367" s="1" t="s">
        <v>39</v>
      </c>
      <c r="E5367" s="1" t="s">
        <v>47</v>
      </c>
      <c r="F5367" s="1" t="s">
        <v>62</v>
      </c>
      <c r="G5367">
        <v>12553.76</v>
      </c>
      <c r="H5367">
        <v>1</v>
      </c>
      <c r="I5367">
        <v>12553.76</v>
      </c>
      <c r="J5367">
        <v>2.09</v>
      </c>
      <c r="K5367">
        <v>1837</v>
      </c>
      <c r="L5367" s="2">
        <v>45570</v>
      </c>
      <c r="O5367" t="str">
        <f>IF(ecommerce_10000[[#This Row],[Platform]]="Souq","sq",ecommerce_10000[[#This Row],[Platform]])</f>
        <v>Amazon</v>
      </c>
      <c r="P5367" t="str">
        <f>IF(E5367="Souq","sq",IF(E5367="Jumia","Jum",E5367))</f>
        <v>Amazon</v>
      </c>
      <c r="Q5367">
        <f>VLOOKUP(ecommerce_10000[[#This Row],[City]],F:I,4,FALSE)</f>
        <v>27872.98</v>
      </c>
      <c r="R5367" s="1">
        <f>SUMIF(C:C,ecommerce_10000[[#This Row],[Category]],I:I)</f>
        <v>91504159.730000004</v>
      </c>
      <c r="S5367" s="1">
        <f>SUMIFS(I:I,C:C,C5367)</f>
        <v>91504159.730000004</v>
      </c>
      <c r="T5367" s="1" t="str">
        <f>INDEX(F:F,MATCH(ecommerce_10000[[#This Row],[TotalAmount]],I:I,0))</f>
        <v>Giza</v>
      </c>
    </row>
    <row r="5368" spans="1:20" x14ac:dyDescent="0.3">
      <c r="A5368" s="1" t="s">
        <v>5412</v>
      </c>
      <c r="B5368" s="1" t="s">
        <v>25</v>
      </c>
      <c r="C5368" s="1" t="s">
        <v>26</v>
      </c>
      <c r="D5368" s="1" t="s">
        <v>27</v>
      </c>
      <c r="E5368" s="1" t="s">
        <v>47</v>
      </c>
      <c r="F5368" s="1" t="s">
        <v>23</v>
      </c>
      <c r="G5368">
        <v>16901.45</v>
      </c>
      <c r="H5368">
        <v>4</v>
      </c>
      <c r="I5368">
        <v>67605.8</v>
      </c>
      <c r="J5368">
        <v>3.41</v>
      </c>
      <c r="K5368">
        <v>2265</v>
      </c>
      <c r="L5368" s="2">
        <v>45346</v>
      </c>
      <c r="O5368" t="str">
        <f>IF(ecommerce_10000[[#This Row],[Platform]]="Souq","sq",ecommerce_10000[[#This Row],[Platform]])</f>
        <v>Amazon</v>
      </c>
      <c r="P5368" t="str">
        <f>IF(E5368="Souq","sq",IF(E5368="Jumia","Jum",E5368))</f>
        <v>Amazon</v>
      </c>
      <c r="Q5368">
        <f>VLOOKUP(ecommerce_10000[[#This Row],[City]],F:I,4,FALSE)</f>
        <v>13290.4</v>
      </c>
      <c r="R5368" s="1">
        <f>SUMIF(C:C,ecommerce_10000[[#This Row],[Category]],I:I)</f>
        <v>29200970.130000021</v>
      </c>
      <c r="S5368" s="1">
        <f>SUMIFS(I:I,C:C,C5368)</f>
        <v>29200970.130000021</v>
      </c>
      <c r="T5368" s="1" t="str">
        <f>INDEX(F:F,MATCH(ecommerce_10000[[#This Row],[TotalAmount]],I:I,0))</f>
        <v>Alexandria</v>
      </c>
    </row>
    <row r="5369" spans="1:20" x14ac:dyDescent="0.3">
      <c r="A5369" s="1" t="s">
        <v>5413</v>
      </c>
      <c r="B5369" s="1" t="s">
        <v>25</v>
      </c>
      <c r="C5369" s="1" t="s">
        <v>26</v>
      </c>
      <c r="D5369" s="1" t="s">
        <v>27</v>
      </c>
      <c r="E5369" s="1" t="s">
        <v>16</v>
      </c>
      <c r="F5369" s="1" t="s">
        <v>62</v>
      </c>
      <c r="G5369">
        <v>16149.29</v>
      </c>
      <c r="H5369">
        <v>4</v>
      </c>
      <c r="I5369">
        <v>64597.16</v>
      </c>
      <c r="J5369">
        <v>3.4</v>
      </c>
      <c r="K5369">
        <v>2948</v>
      </c>
      <c r="L5369" s="2">
        <v>45356</v>
      </c>
      <c r="O5369" t="str">
        <f>IF(ecommerce_10000[[#This Row],[Platform]]="Souq","sq",ecommerce_10000[[#This Row],[Platform]])</f>
        <v>sq</v>
      </c>
      <c r="P5369" t="str">
        <f>IF(E5369="Souq","sq",IF(E5369="Jumia","Jum",E5369))</f>
        <v>sq</v>
      </c>
      <c r="Q5369">
        <f>VLOOKUP(ecommerce_10000[[#This Row],[City]],F:I,4,FALSE)</f>
        <v>27872.98</v>
      </c>
      <c r="R5369" s="1">
        <f>SUMIF(C:C,ecommerce_10000[[#This Row],[Category]],I:I)</f>
        <v>29200970.130000021</v>
      </c>
      <c r="S5369" s="1">
        <f>SUMIFS(I:I,C:C,C5369)</f>
        <v>29200970.130000021</v>
      </c>
      <c r="T5369" s="1" t="str">
        <f>INDEX(F:F,MATCH(ecommerce_10000[[#This Row],[TotalAmount]],I:I,0))</f>
        <v>Giza</v>
      </c>
    </row>
    <row r="5370" spans="1:20" x14ac:dyDescent="0.3">
      <c r="A5370" s="1" t="s">
        <v>5414</v>
      </c>
      <c r="B5370" s="1" t="s">
        <v>49</v>
      </c>
      <c r="C5370" s="1" t="s">
        <v>14</v>
      </c>
      <c r="D5370" s="1" t="s">
        <v>50</v>
      </c>
      <c r="E5370" s="1" t="s">
        <v>22</v>
      </c>
      <c r="F5370" s="1" t="s">
        <v>28</v>
      </c>
      <c r="G5370">
        <v>17300.95</v>
      </c>
      <c r="H5370">
        <v>5</v>
      </c>
      <c r="I5370">
        <v>86504.75</v>
      </c>
      <c r="J5370">
        <v>4.46</v>
      </c>
      <c r="K5370">
        <v>2772</v>
      </c>
      <c r="L5370" s="2">
        <v>45479</v>
      </c>
      <c r="O5370" t="str">
        <f>IF(ecommerce_10000[[#This Row],[Platform]]="Souq","sq",ecommerce_10000[[#This Row],[Platform]])</f>
        <v>Jumia</v>
      </c>
      <c r="P5370" t="str">
        <f>IF(E5370="Souq","sq",IF(E5370="Jumia","Jum",E5370))</f>
        <v>Jum</v>
      </c>
      <c r="Q5370">
        <f>VLOOKUP(ecommerce_10000[[#This Row],[City]],F:I,4,FALSE)</f>
        <v>26648.76</v>
      </c>
      <c r="R5370" s="1">
        <f>SUMIF(C:C,ecommerce_10000[[#This Row],[Category]],I:I)</f>
        <v>92327183.770000085</v>
      </c>
      <c r="S5370" s="1">
        <f>SUMIFS(I:I,C:C,C5370)</f>
        <v>92327183.770000085</v>
      </c>
      <c r="T5370" s="1" t="str">
        <f>INDEX(F:F,MATCH(ecommerce_10000[[#This Row],[TotalAmount]],I:I,0))</f>
        <v>Casablanca</v>
      </c>
    </row>
    <row r="5371" spans="1:20" x14ac:dyDescent="0.3">
      <c r="A5371" s="1" t="s">
        <v>5415</v>
      </c>
      <c r="B5371" s="1" t="s">
        <v>13</v>
      </c>
      <c r="C5371" s="1" t="s">
        <v>14</v>
      </c>
      <c r="D5371" s="1" t="s">
        <v>15</v>
      </c>
      <c r="E5371" s="1" t="s">
        <v>22</v>
      </c>
      <c r="F5371" s="1" t="s">
        <v>28</v>
      </c>
      <c r="G5371">
        <v>8117.05</v>
      </c>
      <c r="H5371">
        <v>2</v>
      </c>
      <c r="I5371">
        <v>16234.1</v>
      </c>
      <c r="J5371">
        <v>4.4000000000000004</v>
      </c>
      <c r="K5371">
        <v>1282</v>
      </c>
      <c r="L5371" s="2">
        <v>45537</v>
      </c>
      <c r="O5371" t="str">
        <f>IF(ecommerce_10000[[#This Row],[Platform]]="Souq","sq",ecommerce_10000[[#This Row],[Platform]])</f>
        <v>Jumia</v>
      </c>
      <c r="P5371" t="str">
        <f>IF(E5371="Souq","sq",IF(E5371="Jumia","Jum",E5371))</f>
        <v>Jum</v>
      </c>
      <c r="Q5371">
        <f>VLOOKUP(ecommerce_10000[[#This Row],[City]],F:I,4,FALSE)</f>
        <v>26648.76</v>
      </c>
      <c r="R5371" s="1">
        <f>SUMIF(C:C,ecommerce_10000[[#This Row],[Category]],I:I)</f>
        <v>92327183.770000085</v>
      </c>
      <c r="S5371" s="1">
        <f>SUMIFS(I:I,C:C,C5371)</f>
        <v>92327183.770000085</v>
      </c>
      <c r="T5371" s="1" t="str">
        <f>INDEX(F:F,MATCH(ecommerce_10000[[#This Row],[TotalAmount]],I:I,0))</f>
        <v>Casablanca</v>
      </c>
    </row>
    <row r="5372" spans="1:20" x14ac:dyDescent="0.3">
      <c r="A5372" s="1" t="s">
        <v>5416</v>
      </c>
      <c r="B5372" s="1" t="s">
        <v>13</v>
      </c>
      <c r="C5372" s="1" t="s">
        <v>14</v>
      </c>
      <c r="D5372" s="1" t="s">
        <v>15</v>
      </c>
      <c r="E5372" s="1" t="s">
        <v>16</v>
      </c>
      <c r="F5372" s="1" t="s">
        <v>23</v>
      </c>
      <c r="G5372">
        <v>12668.25</v>
      </c>
      <c r="H5372">
        <v>1</v>
      </c>
      <c r="I5372">
        <v>12668.25</v>
      </c>
      <c r="J5372">
        <v>3.75</v>
      </c>
      <c r="K5372">
        <v>487</v>
      </c>
      <c r="L5372" s="2">
        <v>45339</v>
      </c>
      <c r="O5372" t="str">
        <f>IF(ecommerce_10000[[#This Row],[Platform]]="Souq","sq",ecommerce_10000[[#This Row],[Platform]])</f>
        <v>sq</v>
      </c>
      <c r="P5372" t="str">
        <f>IF(E5372="Souq","sq",IF(E5372="Jumia","Jum",E5372))</f>
        <v>sq</v>
      </c>
      <c r="Q5372">
        <f>VLOOKUP(ecommerce_10000[[#This Row],[City]],F:I,4,FALSE)</f>
        <v>13290.4</v>
      </c>
      <c r="R5372" s="1">
        <f>SUMIF(C:C,ecommerce_10000[[#This Row],[Category]],I:I)</f>
        <v>92327183.770000085</v>
      </c>
      <c r="S5372" s="1">
        <f>SUMIFS(I:I,C:C,C5372)</f>
        <v>92327183.770000085</v>
      </c>
      <c r="T5372" s="1" t="str">
        <f>INDEX(F:F,MATCH(ecommerce_10000[[#This Row],[TotalAmount]],I:I,0))</f>
        <v>Alexandria</v>
      </c>
    </row>
    <row r="5373" spans="1:20" x14ac:dyDescent="0.3">
      <c r="A5373" s="1" t="s">
        <v>5417</v>
      </c>
      <c r="B5373" s="1" t="s">
        <v>19</v>
      </c>
      <c r="C5373" s="1" t="s">
        <v>20</v>
      </c>
      <c r="D5373" s="1" t="s">
        <v>21</v>
      </c>
      <c r="E5373" s="1" t="s">
        <v>22</v>
      </c>
      <c r="F5373" s="1" t="s">
        <v>62</v>
      </c>
      <c r="G5373">
        <v>1609.03</v>
      </c>
      <c r="H5373">
        <v>5</v>
      </c>
      <c r="I5373">
        <v>8045.15</v>
      </c>
      <c r="J5373">
        <v>1.19</v>
      </c>
      <c r="K5373">
        <v>4447</v>
      </c>
      <c r="L5373" s="2">
        <v>45302</v>
      </c>
      <c r="O5373" t="str">
        <f>IF(ecommerce_10000[[#This Row],[Platform]]="Souq","sq",ecommerce_10000[[#This Row],[Platform]])</f>
        <v>Jumia</v>
      </c>
      <c r="P5373" t="str">
        <f>IF(E5373="Souq","sq",IF(E5373="Jumia","Jum",E5373))</f>
        <v>Jum</v>
      </c>
      <c r="Q5373">
        <f>VLOOKUP(ecommerce_10000[[#This Row],[City]],F:I,4,FALSE)</f>
        <v>27872.98</v>
      </c>
      <c r="R5373" s="1">
        <f>SUMIF(C:C,ecommerce_10000[[#This Row],[Category]],I:I)</f>
        <v>91504159.730000004</v>
      </c>
      <c r="S5373" s="1">
        <f>SUMIFS(I:I,C:C,C5373)</f>
        <v>91504159.730000004</v>
      </c>
      <c r="T5373" s="1" t="str">
        <f>INDEX(F:F,MATCH(ecommerce_10000[[#This Row],[TotalAmount]],I:I,0))</f>
        <v>Giza</v>
      </c>
    </row>
    <row r="5374" spans="1:20" x14ac:dyDescent="0.3">
      <c r="A5374" s="1" t="s">
        <v>5418</v>
      </c>
      <c r="B5374" s="1" t="s">
        <v>53</v>
      </c>
      <c r="C5374" s="1" t="s">
        <v>31</v>
      </c>
      <c r="D5374" s="1" t="s">
        <v>54</v>
      </c>
      <c r="E5374" s="1" t="s">
        <v>47</v>
      </c>
      <c r="F5374" s="1" t="s">
        <v>33</v>
      </c>
      <c r="G5374">
        <v>1510.02</v>
      </c>
      <c r="H5374">
        <v>2</v>
      </c>
      <c r="I5374">
        <v>3020.04</v>
      </c>
      <c r="J5374">
        <v>1.31</v>
      </c>
      <c r="K5374">
        <v>2789</v>
      </c>
      <c r="L5374" s="2">
        <v>45636</v>
      </c>
      <c r="O5374" t="str">
        <f>IF(ecommerce_10000[[#This Row],[Platform]]="Souq","sq",ecommerce_10000[[#This Row],[Platform]])</f>
        <v>Amazon</v>
      </c>
      <c r="P5374" t="str">
        <f>IF(E5374="Souq","sq",IF(E5374="Jumia","Jum",E5374))</f>
        <v>Amazon</v>
      </c>
      <c r="Q5374">
        <f>VLOOKUP(ecommerce_10000[[#This Row],[City]],F:I,4,FALSE)</f>
        <v>3665.44</v>
      </c>
      <c r="R5374" s="1">
        <f>SUMIF(C:C,ecommerce_10000[[#This Row],[Category]],I:I)</f>
        <v>57542997.559999913</v>
      </c>
      <c r="S5374" s="1">
        <f>SUMIFS(I:I,C:C,C5374)</f>
        <v>57542997.559999913</v>
      </c>
      <c r="T5374" s="1" t="str">
        <f>INDEX(F:F,MATCH(ecommerce_10000[[#This Row],[TotalAmount]],I:I,0))</f>
        <v>Dubai</v>
      </c>
    </row>
    <row r="5375" spans="1:20" x14ac:dyDescent="0.3">
      <c r="A5375" s="1" t="s">
        <v>5419</v>
      </c>
      <c r="B5375" s="1" t="s">
        <v>25</v>
      </c>
      <c r="C5375" s="1" t="s">
        <v>26</v>
      </c>
      <c r="D5375" s="1" t="s">
        <v>27</v>
      </c>
      <c r="E5375" s="1" t="s">
        <v>22</v>
      </c>
      <c r="F5375" s="1" t="s">
        <v>40</v>
      </c>
      <c r="G5375">
        <v>14921.12</v>
      </c>
      <c r="H5375">
        <v>2</v>
      </c>
      <c r="I5375">
        <v>29842.240000000002</v>
      </c>
      <c r="J5375">
        <v>2.1</v>
      </c>
      <c r="K5375">
        <v>3935</v>
      </c>
      <c r="L5375" s="2">
        <v>45399</v>
      </c>
      <c r="O5375" t="str">
        <f>IF(ecommerce_10000[[#This Row],[Platform]]="Souq","sq",ecommerce_10000[[#This Row],[Platform]])</f>
        <v>Jumia</v>
      </c>
      <c r="P5375" t="str">
        <f>IF(E5375="Souq","sq",IF(E5375="Jumia","Jum",E5375))</f>
        <v>Jum</v>
      </c>
      <c r="Q5375">
        <f>VLOOKUP(ecommerce_10000[[#This Row],[City]],F:I,4,FALSE)</f>
        <v>99349.3</v>
      </c>
      <c r="R5375" s="1">
        <f>SUMIF(C:C,ecommerce_10000[[#This Row],[Category]],I:I)</f>
        <v>29200970.130000021</v>
      </c>
      <c r="S5375" s="1">
        <f>SUMIFS(I:I,C:C,C5375)</f>
        <v>29200970.130000021</v>
      </c>
      <c r="T5375" s="1" t="str">
        <f>INDEX(F:F,MATCH(ecommerce_10000[[#This Row],[TotalAmount]],I:I,0))</f>
        <v>Riyadh</v>
      </c>
    </row>
    <row r="5376" spans="1:20" x14ac:dyDescent="0.3">
      <c r="A5376" s="1" t="s">
        <v>5420</v>
      </c>
      <c r="B5376" s="1" t="s">
        <v>13</v>
      </c>
      <c r="C5376" s="1" t="s">
        <v>14</v>
      </c>
      <c r="D5376" s="1" t="s">
        <v>15</v>
      </c>
      <c r="E5376" s="1" t="s">
        <v>22</v>
      </c>
      <c r="F5376" s="1" t="s">
        <v>28</v>
      </c>
      <c r="G5376">
        <v>13053.11</v>
      </c>
      <c r="H5376">
        <v>2</v>
      </c>
      <c r="I5376">
        <v>26106.22</v>
      </c>
      <c r="J5376">
        <v>4.8499999999999996</v>
      </c>
      <c r="K5376">
        <v>3762</v>
      </c>
      <c r="L5376" s="2">
        <v>45517</v>
      </c>
      <c r="O5376" t="str">
        <f>IF(ecommerce_10000[[#This Row],[Platform]]="Souq","sq",ecommerce_10000[[#This Row],[Platform]])</f>
        <v>Jumia</v>
      </c>
      <c r="P5376" t="str">
        <f>IF(E5376="Souq","sq",IF(E5376="Jumia","Jum",E5376))</f>
        <v>Jum</v>
      </c>
      <c r="Q5376">
        <f>VLOOKUP(ecommerce_10000[[#This Row],[City]],F:I,4,FALSE)</f>
        <v>26648.76</v>
      </c>
      <c r="R5376" s="1">
        <f>SUMIF(C:C,ecommerce_10000[[#This Row],[Category]],I:I)</f>
        <v>92327183.770000085</v>
      </c>
      <c r="S5376" s="1">
        <f>SUMIFS(I:I,C:C,C5376)</f>
        <v>92327183.770000085</v>
      </c>
      <c r="T5376" s="1" t="str">
        <f>INDEX(F:F,MATCH(ecommerce_10000[[#This Row],[TotalAmount]],I:I,0))</f>
        <v>Casablanca</v>
      </c>
    </row>
    <row r="5377" spans="1:20" x14ac:dyDescent="0.3">
      <c r="A5377" s="1" t="s">
        <v>5421</v>
      </c>
      <c r="B5377" s="1" t="s">
        <v>13</v>
      </c>
      <c r="C5377" s="1" t="s">
        <v>14</v>
      </c>
      <c r="D5377" s="1" t="s">
        <v>15</v>
      </c>
      <c r="E5377" s="1" t="s">
        <v>16</v>
      </c>
      <c r="F5377" s="1" t="s">
        <v>23</v>
      </c>
      <c r="G5377">
        <v>4707.72</v>
      </c>
      <c r="H5377">
        <v>5</v>
      </c>
      <c r="I5377">
        <v>23538.6</v>
      </c>
      <c r="J5377">
        <v>3.16</v>
      </c>
      <c r="K5377">
        <v>3975</v>
      </c>
      <c r="L5377" s="2">
        <v>45439</v>
      </c>
      <c r="O5377" t="str">
        <f>IF(ecommerce_10000[[#This Row],[Platform]]="Souq","sq",ecommerce_10000[[#This Row],[Platform]])</f>
        <v>sq</v>
      </c>
      <c r="P5377" t="str">
        <f>IF(E5377="Souq","sq",IF(E5377="Jumia","Jum",E5377))</f>
        <v>sq</v>
      </c>
      <c r="Q5377">
        <f>VLOOKUP(ecommerce_10000[[#This Row],[City]],F:I,4,FALSE)</f>
        <v>13290.4</v>
      </c>
      <c r="R5377" s="1">
        <f>SUMIF(C:C,ecommerce_10000[[#This Row],[Category]],I:I)</f>
        <v>92327183.770000085</v>
      </c>
      <c r="S5377" s="1">
        <f>SUMIFS(I:I,C:C,C5377)</f>
        <v>92327183.770000085</v>
      </c>
      <c r="T5377" s="1" t="str">
        <f>INDEX(F:F,MATCH(ecommerce_10000[[#This Row],[TotalAmount]],I:I,0))</f>
        <v>Alexandria</v>
      </c>
    </row>
    <row r="5378" spans="1:20" x14ac:dyDescent="0.3">
      <c r="A5378" s="1" t="s">
        <v>5422</v>
      </c>
      <c r="B5378" s="1" t="s">
        <v>65</v>
      </c>
      <c r="C5378" s="1" t="s">
        <v>20</v>
      </c>
      <c r="D5378" s="1" t="s">
        <v>66</v>
      </c>
      <c r="E5378" s="1" t="s">
        <v>22</v>
      </c>
      <c r="F5378" s="1" t="s">
        <v>40</v>
      </c>
      <c r="G5378">
        <v>5535.57</v>
      </c>
      <c r="H5378">
        <v>2</v>
      </c>
      <c r="I5378">
        <v>11071.14</v>
      </c>
      <c r="J5378">
        <v>3.43</v>
      </c>
      <c r="K5378">
        <v>1847</v>
      </c>
      <c r="L5378" s="2">
        <v>45602</v>
      </c>
      <c r="O5378" t="str">
        <f>IF(ecommerce_10000[[#This Row],[Platform]]="Souq","sq",ecommerce_10000[[#This Row],[Platform]])</f>
        <v>Jumia</v>
      </c>
      <c r="P5378" t="str">
        <f>IF(E5378="Souq","sq",IF(E5378="Jumia","Jum",E5378))</f>
        <v>Jum</v>
      </c>
      <c r="Q5378">
        <f>VLOOKUP(ecommerce_10000[[#This Row],[City]],F:I,4,FALSE)</f>
        <v>99349.3</v>
      </c>
      <c r="R5378" s="1">
        <f>SUMIF(C:C,ecommerce_10000[[#This Row],[Category]],I:I)</f>
        <v>91504159.730000004</v>
      </c>
      <c r="S5378" s="1">
        <f>SUMIFS(I:I,C:C,C5378)</f>
        <v>91504159.730000004</v>
      </c>
      <c r="T5378" s="1" t="str">
        <f>INDEX(F:F,MATCH(ecommerce_10000[[#This Row],[TotalAmount]],I:I,0))</f>
        <v>Riyadh</v>
      </c>
    </row>
    <row r="5379" spans="1:20" x14ac:dyDescent="0.3">
      <c r="A5379" s="1" t="s">
        <v>5423</v>
      </c>
      <c r="B5379" s="1" t="s">
        <v>49</v>
      </c>
      <c r="C5379" s="1" t="s">
        <v>14</v>
      </c>
      <c r="D5379" s="1" t="s">
        <v>50</v>
      </c>
      <c r="E5379" s="1" t="s">
        <v>16</v>
      </c>
      <c r="F5379" s="1" t="s">
        <v>17</v>
      </c>
      <c r="G5379">
        <v>16341.44</v>
      </c>
      <c r="H5379">
        <v>1</v>
      </c>
      <c r="I5379">
        <v>16341.44</v>
      </c>
      <c r="J5379">
        <v>4.68</v>
      </c>
      <c r="K5379">
        <v>395</v>
      </c>
      <c r="L5379" s="2">
        <v>45361</v>
      </c>
      <c r="O5379" t="str">
        <f>IF(ecommerce_10000[[#This Row],[Platform]]="Souq","sq",ecommerce_10000[[#This Row],[Platform]])</f>
        <v>sq</v>
      </c>
      <c r="P5379" t="str">
        <f>IF(E5379="Souq","sq",IF(E5379="Jumia","Jum",E5379))</f>
        <v>sq</v>
      </c>
      <c r="Q5379">
        <f>VLOOKUP(ecommerce_10000[[#This Row],[City]],F:I,4,FALSE)</f>
        <v>16284.02</v>
      </c>
      <c r="R5379" s="1">
        <f>SUMIF(C:C,ecommerce_10000[[#This Row],[Category]],I:I)</f>
        <v>92327183.770000085</v>
      </c>
      <c r="S5379" s="1">
        <f>SUMIFS(I:I,C:C,C5379)</f>
        <v>92327183.770000085</v>
      </c>
      <c r="T5379" s="1" t="str">
        <f>INDEX(F:F,MATCH(ecommerce_10000[[#This Row],[TotalAmount]],I:I,0))</f>
        <v>Cairo</v>
      </c>
    </row>
    <row r="5380" spans="1:20" x14ac:dyDescent="0.3">
      <c r="A5380" s="1" t="s">
        <v>5424</v>
      </c>
      <c r="B5380" s="1" t="s">
        <v>25</v>
      </c>
      <c r="C5380" s="1" t="s">
        <v>26</v>
      </c>
      <c r="D5380" s="1" t="s">
        <v>27</v>
      </c>
      <c r="E5380" s="1" t="s">
        <v>16</v>
      </c>
      <c r="F5380" s="1" t="s">
        <v>28</v>
      </c>
      <c r="G5380">
        <v>3324.61</v>
      </c>
      <c r="H5380">
        <v>1</v>
      </c>
      <c r="I5380">
        <v>3324.61</v>
      </c>
      <c r="J5380">
        <v>4.67</v>
      </c>
      <c r="K5380">
        <v>3676</v>
      </c>
      <c r="L5380" s="2">
        <v>45399</v>
      </c>
      <c r="O5380" t="str">
        <f>IF(ecommerce_10000[[#This Row],[Platform]]="Souq","sq",ecommerce_10000[[#This Row],[Platform]])</f>
        <v>sq</v>
      </c>
      <c r="P5380" t="str">
        <f>IF(E5380="Souq","sq",IF(E5380="Jumia","Jum",E5380))</f>
        <v>sq</v>
      </c>
      <c r="Q5380">
        <f>VLOOKUP(ecommerce_10000[[#This Row],[City]],F:I,4,FALSE)</f>
        <v>26648.76</v>
      </c>
      <c r="R5380" s="1">
        <f>SUMIF(C:C,ecommerce_10000[[#This Row],[Category]],I:I)</f>
        <v>29200970.130000021</v>
      </c>
      <c r="S5380" s="1">
        <f>SUMIFS(I:I,C:C,C5380)</f>
        <v>29200970.130000021</v>
      </c>
      <c r="T5380" s="1" t="str">
        <f>INDEX(F:F,MATCH(ecommerce_10000[[#This Row],[TotalAmount]],I:I,0))</f>
        <v>Casablanca</v>
      </c>
    </row>
    <row r="5381" spans="1:20" x14ac:dyDescent="0.3">
      <c r="A5381" s="1" t="s">
        <v>5425</v>
      </c>
      <c r="B5381" s="1" t="s">
        <v>25</v>
      </c>
      <c r="C5381" s="1" t="s">
        <v>26</v>
      </c>
      <c r="D5381" s="1" t="s">
        <v>27</v>
      </c>
      <c r="E5381" s="1" t="s">
        <v>47</v>
      </c>
      <c r="F5381" s="1" t="s">
        <v>40</v>
      </c>
      <c r="G5381">
        <v>11406.87</v>
      </c>
      <c r="H5381">
        <v>1</v>
      </c>
      <c r="I5381">
        <v>11406.87</v>
      </c>
      <c r="J5381">
        <v>3.25</v>
      </c>
      <c r="K5381">
        <v>3406</v>
      </c>
      <c r="L5381" s="2">
        <v>45586</v>
      </c>
      <c r="O5381" t="str">
        <f>IF(ecommerce_10000[[#This Row],[Platform]]="Souq","sq",ecommerce_10000[[#This Row],[Platform]])</f>
        <v>Amazon</v>
      </c>
      <c r="P5381" t="str">
        <f>IF(E5381="Souq","sq",IF(E5381="Jumia","Jum",E5381))</f>
        <v>Amazon</v>
      </c>
      <c r="Q5381">
        <f>VLOOKUP(ecommerce_10000[[#This Row],[City]],F:I,4,FALSE)</f>
        <v>99349.3</v>
      </c>
      <c r="R5381" s="1">
        <f>SUMIF(C:C,ecommerce_10000[[#This Row],[Category]],I:I)</f>
        <v>29200970.130000021</v>
      </c>
      <c r="S5381" s="1">
        <f>SUMIFS(I:I,C:C,C5381)</f>
        <v>29200970.130000021</v>
      </c>
      <c r="T5381" s="1" t="str">
        <f>INDEX(F:F,MATCH(ecommerce_10000[[#This Row],[TotalAmount]],I:I,0))</f>
        <v>Riyadh</v>
      </c>
    </row>
    <row r="5382" spans="1:20" x14ac:dyDescent="0.3">
      <c r="A5382" s="1" t="s">
        <v>5426</v>
      </c>
      <c r="B5382" s="1" t="s">
        <v>30</v>
      </c>
      <c r="C5382" s="1" t="s">
        <v>31</v>
      </c>
      <c r="D5382" s="1" t="s">
        <v>32</v>
      </c>
      <c r="E5382" s="1" t="s">
        <v>47</v>
      </c>
      <c r="F5382" s="1" t="s">
        <v>17</v>
      </c>
      <c r="G5382">
        <v>1434.5</v>
      </c>
      <c r="H5382">
        <v>4</v>
      </c>
      <c r="I5382">
        <v>5738</v>
      </c>
      <c r="J5382">
        <v>2.13</v>
      </c>
      <c r="K5382">
        <v>3266</v>
      </c>
      <c r="L5382" s="2">
        <v>45628</v>
      </c>
      <c r="O5382" t="str">
        <f>IF(ecommerce_10000[[#This Row],[Platform]]="Souq","sq",ecommerce_10000[[#This Row],[Platform]])</f>
        <v>Amazon</v>
      </c>
      <c r="P5382" t="str">
        <f>IF(E5382="Souq","sq",IF(E5382="Jumia","Jum",E5382))</f>
        <v>Amazon</v>
      </c>
      <c r="Q5382">
        <f>VLOOKUP(ecommerce_10000[[#This Row],[City]],F:I,4,FALSE)</f>
        <v>16284.02</v>
      </c>
      <c r="R5382" s="1">
        <f>SUMIF(C:C,ecommerce_10000[[#This Row],[Category]],I:I)</f>
        <v>57542997.559999913</v>
      </c>
      <c r="S5382" s="1">
        <f>SUMIFS(I:I,C:C,C5382)</f>
        <v>57542997.559999913</v>
      </c>
      <c r="T5382" s="1" t="str">
        <f>INDEX(F:F,MATCH(ecommerce_10000[[#This Row],[TotalAmount]],I:I,0))</f>
        <v>Cairo</v>
      </c>
    </row>
    <row r="5383" spans="1:20" x14ac:dyDescent="0.3">
      <c r="A5383" s="1" t="s">
        <v>5427</v>
      </c>
      <c r="B5383" s="1" t="s">
        <v>30</v>
      </c>
      <c r="C5383" s="1" t="s">
        <v>31</v>
      </c>
      <c r="D5383" s="1" t="s">
        <v>32</v>
      </c>
      <c r="E5383" s="1" t="s">
        <v>47</v>
      </c>
      <c r="F5383" s="1" t="s">
        <v>23</v>
      </c>
      <c r="G5383">
        <v>1802.19</v>
      </c>
      <c r="H5383">
        <v>4</v>
      </c>
      <c r="I5383">
        <v>7208.76</v>
      </c>
      <c r="J5383">
        <v>1.75</v>
      </c>
      <c r="K5383">
        <v>871</v>
      </c>
      <c r="L5383" s="2">
        <v>45592</v>
      </c>
      <c r="O5383" t="str">
        <f>IF(ecommerce_10000[[#This Row],[Platform]]="Souq","sq",ecommerce_10000[[#This Row],[Platform]])</f>
        <v>Amazon</v>
      </c>
      <c r="P5383" t="str">
        <f>IF(E5383="Souq","sq",IF(E5383="Jumia","Jum",E5383))</f>
        <v>Amazon</v>
      </c>
      <c r="Q5383">
        <f>VLOOKUP(ecommerce_10000[[#This Row],[City]],F:I,4,FALSE)</f>
        <v>13290.4</v>
      </c>
      <c r="R5383" s="1">
        <f>SUMIF(C:C,ecommerce_10000[[#This Row],[Category]],I:I)</f>
        <v>57542997.559999913</v>
      </c>
      <c r="S5383" s="1">
        <f>SUMIFS(I:I,C:C,C5383)</f>
        <v>57542997.559999913</v>
      </c>
      <c r="T5383" s="1" t="str">
        <f>INDEX(F:F,MATCH(ecommerce_10000[[#This Row],[TotalAmount]],I:I,0))</f>
        <v>Alexandria</v>
      </c>
    </row>
    <row r="5384" spans="1:20" x14ac:dyDescent="0.3">
      <c r="A5384" s="1" t="s">
        <v>5428</v>
      </c>
      <c r="B5384" s="1" t="s">
        <v>25</v>
      </c>
      <c r="C5384" s="1" t="s">
        <v>26</v>
      </c>
      <c r="D5384" s="1" t="s">
        <v>27</v>
      </c>
      <c r="E5384" s="1" t="s">
        <v>16</v>
      </c>
      <c r="F5384" s="1" t="s">
        <v>23</v>
      </c>
      <c r="G5384">
        <v>3747.55</v>
      </c>
      <c r="H5384">
        <v>5</v>
      </c>
      <c r="I5384">
        <v>18737.75</v>
      </c>
      <c r="J5384">
        <v>3.04</v>
      </c>
      <c r="K5384">
        <v>1857</v>
      </c>
      <c r="L5384" s="2">
        <v>45351</v>
      </c>
      <c r="O5384" t="str">
        <f>IF(ecommerce_10000[[#This Row],[Platform]]="Souq","sq",ecommerce_10000[[#This Row],[Platform]])</f>
        <v>sq</v>
      </c>
      <c r="P5384" t="str">
        <f>IF(E5384="Souq","sq",IF(E5384="Jumia","Jum",E5384))</f>
        <v>sq</v>
      </c>
      <c r="Q5384">
        <f>VLOOKUP(ecommerce_10000[[#This Row],[City]],F:I,4,FALSE)</f>
        <v>13290.4</v>
      </c>
      <c r="R5384" s="1">
        <f>SUMIF(C:C,ecommerce_10000[[#This Row],[Category]],I:I)</f>
        <v>29200970.130000021</v>
      </c>
      <c r="S5384" s="1">
        <f>SUMIFS(I:I,C:C,C5384)</f>
        <v>29200970.130000021</v>
      </c>
      <c r="T5384" s="1" t="str">
        <f>INDEX(F:F,MATCH(ecommerce_10000[[#This Row],[TotalAmount]],I:I,0))</f>
        <v>Alexandria</v>
      </c>
    </row>
    <row r="5385" spans="1:20" x14ac:dyDescent="0.3">
      <c r="A5385" s="1" t="s">
        <v>5429</v>
      </c>
      <c r="B5385" s="1" t="s">
        <v>19</v>
      </c>
      <c r="C5385" s="1" t="s">
        <v>20</v>
      </c>
      <c r="D5385" s="1" t="s">
        <v>21</v>
      </c>
      <c r="E5385" s="1" t="s">
        <v>16</v>
      </c>
      <c r="F5385" s="1" t="s">
        <v>33</v>
      </c>
      <c r="G5385">
        <v>1757.98</v>
      </c>
      <c r="H5385">
        <v>3</v>
      </c>
      <c r="I5385">
        <v>5273.94</v>
      </c>
      <c r="J5385">
        <v>1.47</v>
      </c>
      <c r="K5385">
        <v>3759</v>
      </c>
      <c r="L5385" s="2">
        <v>45533</v>
      </c>
      <c r="O5385" t="str">
        <f>IF(ecommerce_10000[[#This Row],[Platform]]="Souq","sq",ecommerce_10000[[#This Row],[Platform]])</f>
        <v>sq</v>
      </c>
      <c r="P5385" t="str">
        <f>IF(E5385="Souq","sq",IF(E5385="Jumia","Jum",E5385))</f>
        <v>sq</v>
      </c>
      <c r="Q5385">
        <f>VLOOKUP(ecommerce_10000[[#This Row],[City]],F:I,4,FALSE)</f>
        <v>3665.44</v>
      </c>
      <c r="R5385" s="1">
        <f>SUMIF(C:C,ecommerce_10000[[#This Row],[Category]],I:I)</f>
        <v>91504159.730000004</v>
      </c>
      <c r="S5385" s="1">
        <f>SUMIFS(I:I,C:C,C5385)</f>
        <v>91504159.730000004</v>
      </c>
      <c r="T5385" s="1" t="str">
        <f>INDEX(F:F,MATCH(ecommerce_10000[[#This Row],[TotalAmount]],I:I,0))</f>
        <v>Dubai</v>
      </c>
    </row>
    <row r="5386" spans="1:20" x14ac:dyDescent="0.3">
      <c r="A5386" s="1" t="s">
        <v>5430</v>
      </c>
      <c r="B5386" s="1" t="s">
        <v>25</v>
      </c>
      <c r="C5386" s="1" t="s">
        <v>26</v>
      </c>
      <c r="D5386" s="1" t="s">
        <v>27</v>
      </c>
      <c r="E5386" s="1" t="s">
        <v>47</v>
      </c>
      <c r="F5386" s="1" t="s">
        <v>40</v>
      </c>
      <c r="G5386">
        <v>9737.65</v>
      </c>
      <c r="H5386">
        <v>5</v>
      </c>
      <c r="I5386">
        <v>48688.25</v>
      </c>
      <c r="J5386">
        <v>4.74</v>
      </c>
      <c r="K5386">
        <v>2103</v>
      </c>
      <c r="L5386" s="2">
        <v>45602</v>
      </c>
      <c r="O5386" t="str">
        <f>IF(ecommerce_10000[[#This Row],[Platform]]="Souq","sq",ecommerce_10000[[#This Row],[Platform]])</f>
        <v>Amazon</v>
      </c>
      <c r="P5386" t="str">
        <f>IF(E5386="Souq","sq",IF(E5386="Jumia","Jum",E5386))</f>
        <v>Amazon</v>
      </c>
      <c r="Q5386">
        <f>VLOOKUP(ecommerce_10000[[#This Row],[City]],F:I,4,FALSE)</f>
        <v>99349.3</v>
      </c>
      <c r="R5386" s="1">
        <f>SUMIF(C:C,ecommerce_10000[[#This Row],[Category]],I:I)</f>
        <v>29200970.130000021</v>
      </c>
      <c r="S5386" s="1">
        <f>SUMIFS(I:I,C:C,C5386)</f>
        <v>29200970.130000021</v>
      </c>
      <c r="T5386" s="1" t="str">
        <f>INDEX(F:F,MATCH(ecommerce_10000[[#This Row],[TotalAmount]],I:I,0))</f>
        <v>Riyadh</v>
      </c>
    </row>
    <row r="5387" spans="1:20" x14ac:dyDescent="0.3">
      <c r="A5387" s="1" t="s">
        <v>5431</v>
      </c>
      <c r="B5387" s="1" t="s">
        <v>13</v>
      </c>
      <c r="C5387" s="1" t="s">
        <v>14</v>
      </c>
      <c r="D5387" s="1" t="s">
        <v>15</v>
      </c>
      <c r="E5387" s="1" t="s">
        <v>47</v>
      </c>
      <c r="F5387" s="1" t="s">
        <v>40</v>
      </c>
      <c r="G5387">
        <v>13187.94</v>
      </c>
      <c r="H5387">
        <v>2</v>
      </c>
      <c r="I5387">
        <v>26375.88</v>
      </c>
      <c r="J5387">
        <v>2.2400000000000002</v>
      </c>
      <c r="K5387">
        <v>375</v>
      </c>
      <c r="L5387" s="2">
        <v>45500</v>
      </c>
      <c r="O5387" t="str">
        <f>IF(ecommerce_10000[[#This Row],[Platform]]="Souq","sq",ecommerce_10000[[#This Row],[Platform]])</f>
        <v>Amazon</v>
      </c>
      <c r="P5387" t="str">
        <f>IF(E5387="Souq","sq",IF(E5387="Jumia","Jum",E5387))</f>
        <v>Amazon</v>
      </c>
      <c r="Q5387">
        <f>VLOOKUP(ecommerce_10000[[#This Row],[City]],F:I,4,FALSE)</f>
        <v>99349.3</v>
      </c>
      <c r="R5387" s="1">
        <f>SUMIF(C:C,ecommerce_10000[[#This Row],[Category]],I:I)</f>
        <v>92327183.770000085</v>
      </c>
      <c r="S5387" s="1">
        <f>SUMIFS(I:I,C:C,C5387)</f>
        <v>92327183.770000085</v>
      </c>
      <c r="T5387" s="1" t="str">
        <f>INDEX(F:F,MATCH(ecommerce_10000[[#This Row],[TotalAmount]],I:I,0))</f>
        <v>Riyadh</v>
      </c>
    </row>
    <row r="5388" spans="1:20" x14ac:dyDescent="0.3">
      <c r="A5388" s="1" t="s">
        <v>5432</v>
      </c>
      <c r="B5388" s="1" t="s">
        <v>19</v>
      </c>
      <c r="C5388" s="1" t="s">
        <v>20</v>
      </c>
      <c r="D5388" s="1" t="s">
        <v>21</v>
      </c>
      <c r="E5388" s="1" t="s">
        <v>16</v>
      </c>
      <c r="F5388" s="1" t="s">
        <v>33</v>
      </c>
      <c r="G5388">
        <v>12917.11</v>
      </c>
      <c r="H5388">
        <v>2</v>
      </c>
      <c r="I5388">
        <v>25834.22</v>
      </c>
      <c r="J5388">
        <v>4.79</v>
      </c>
      <c r="K5388">
        <v>645</v>
      </c>
      <c r="L5388" s="2">
        <v>45631</v>
      </c>
      <c r="O5388" t="str">
        <f>IF(ecommerce_10000[[#This Row],[Platform]]="Souq","sq",ecommerce_10000[[#This Row],[Platform]])</f>
        <v>sq</v>
      </c>
      <c r="P5388" t="str">
        <f>IF(E5388="Souq","sq",IF(E5388="Jumia","Jum",E5388))</f>
        <v>sq</v>
      </c>
      <c r="Q5388">
        <f>VLOOKUP(ecommerce_10000[[#This Row],[City]],F:I,4,FALSE)</f>
        <v>3665.44</v>
      </c>
      <c r="R5388" s="1">
        <f>SUMIF(C:C,ecommerce_10000[[#This Row],[Category]],I:I)</f>
        <v>91504159.730000004</v>
      </c>
      <c r="S5388" s="1">
        <f>SUMIFS(I:I,C:C,C5388)</f>
        <v>91504159.730000004</v>
      </c>
      <c r="T5388" s="1" t="str">
        <f>INDEX(F:F,MATCH(ecommerce_10000[[#This Row],[TotalAmount]],I:I,0))</f>
        <v>Dubai</v>
      </c>
    </row>
    <row r="5389" spans="1:20" x14ac:dyDescent="0.3">
      <c r="A5389" s="1" t="s">
        <v>5433</v>
      </c>
      <c r="B5389" s="1" t="s">
        <v>38</v>
      </c>
      <c r="C5389" s="1" t="s">
        <v>20</v>
      </c>
      <c r="D5389" s="1" t="s">
        <v>39</v>
      </c>
      <c r="E5389" s="1" t="s">
        <v>47</v>
      </c>
      <c r="F5389" s="1" t="s">
        <v>23</v>
      </c>
      <c r="G5389">
        <v>1371.94</v>
      </c>
      <c r="H5389">
        <v>5</v>
      </c>
      <c r="I5389">
        <v>6859.7</v>
      </c>
      <c r="J5389">
        <v>1.84</v>
      </c>
      <c r="K5389">
        <v>3815</v>
      </c>
      <c r="L5389" s="2">
        <v>45564</v>
      </c>
      <c r="O5389" t="str">
        <f>IF(ecommerce_10000[[#This Row],[Platform]]="Souq","sq",ecommerce_10000[[#This Row],[Platform]])</f>
        <v>Amazon</v>
      </c>
      <c r="P5389" t="str">
        <f>IF(E5389="Souq","sq",IF(E5389="Jumia","Jum",E5389))</f>
        <v>Amazon</v>
      </c>
      <c r="Q5389">
        <f>VLOOKUP(ecommerce_10000[[#This Row],[City]],F:I,4,FALSE)</f>
        <v>13290.4</v>
      </c>
      <c r="R5389" s="1">
        <f>SUMIF(C:C,ecommerce_10000[[#This Row],[Category]],I:I)</f>
        <v>91504159.730000004</v>
      </c>
      <c r="S5389" s="1">
        <f>SUMIFS(I:I,C:C,C5389)</f>
        <v>91504159.730000004</v>
      </c>
      <c r="T5389" s="1" t="str">
        <f>INDEX(F:F,MATCH(ecommerce_10000[[#This Row],[TotalAmount]],I:I,0))</f>
        <v>Alexandria</v>
      </c>
    </row>
    <row r="5390" spans="1:20" x14ac:dyDescent="0.3">
      <c r="A5390" s="1" t="s">
        <v>5434</v>
      </c>
      <c r="B5390" s="1" t="s">
        <v>13</v>
      </c>
      <c r="C5390" s="1" t="s">
        <v>14</v>
      </c>
      <c r="D5390" s="1" t="s">
        <v>15</v>
      </c>
      <c r="E5390" s="1" t="s">
        <v>16</v>
      </c>
      <c r="F5390" s="1" t="s">
        <v>33</v>
      </c>
      <c r="G5390">
        <v>6107.89</v>
      </c>
      <c r="H5390">
        <v>3</v>
      </c>
      <c r="I5390">
        <v>18323.669999999998</v>
      </c>
      <c r="J5390">
        <v>2.69</v>
      </c>
      <c r="K5390">
        <v>3042</v>
      </c>
      <c r="L5390" s="2">
        <v>45584</v>
      </c>
      <c r="O5390" t="str">
        <f>IF(ecommerce_10000[[#This Row],[Platform]]="Souq","sq",ecommerce_10000[[#This Row],[Platform]])</f>
        <v>sq</v>
      </c>
      <c r="P5390" t="str">
        <f>IF(E5390="Souq","sq",IF(E5390="Jumia","Jum",E5390))</f>
        <v>sq</v>
      </c>
      <c r="Q5390">
        <f>VLOOKUP(ecommerce_10000[[#This Row],[City]],F:I,4,FALSE)</f>
        <v>3665.44</v>
      </c>
      <c r="R5390" s="1">
        <f>SUMIF(C:C,ecommerce_10000[[#This Row],[Category]],I:I)</f>
        <v>92327183.770000085</v>
      </c>
      <c r="S5390" s="1">
        <f>SUMIFS(I:I,C:C,C5390)</f>
        <v>92327183.770000085</v>
      </c>
      <c r="T5390" s="1" t="str">
        <f>INDEX(F:F,MATCH(ecommerce_10000[[#This Row],[TotalAmount]],I:I,0))</f>
        <v>Dubai</v>
      </c>
    </row>
    <row r="5391" spans="1:20" x14ac:dyDescent="0.3">
      <c r="A5391" s="1" t="s">
        <v>5435</v>
      </c>
      <c r="B5391" s="1" t="s">
        <v>49</v>
      </c>
      <c r="C5391" s="1" t="s">
        <v>14</v>
      </c>
      <c r="D5391" s="1" t="s">
        <v>50</v>
      </c>
      <c r="E5391" s="1" t="s">
        <v>16</v>
      </c>
      <c r="F5391" s="1" t="s">
        <v>62</v>
      </c>
      <c r="G5391">
        <v>16564.580000000002</v>
      </c>
      <c r="H5391">
        <v>4</v>
      </c>
      <c r="I5391">
        <v>66258.320000000007</v>
      </c>
      <c r="J5391">
        <v>1.1399999999999999</v>
      </c>
      <c r="K5391">
        <v>4105</v>
      </c>
      <c r="L5391" s="2">
        <v>45569</v>
      </c>
      <c r="O5391" t="str">
        <f>IF(ecommerce_10000[[#This Row],[Platform]]="Souq","sq",ecommerce_10000[[#This Row],[Platform]])</f>
        <v>sq</v>
      </c>
      <c r="P5391" t="str">
        <f>IF(E5391="Souq","sq",IF(E5391="Jumia","Jum",E5391))</f>
        <v>sq</v>
      </c>
      <c r="Q5391">
        <f>VLOOKUP(ecommerce_10000[[#This Row],[City]],F:I,4,FALSE)</f>
        <v>27872.98</v>
      </c>
      <c r="R5391" s="1">
        <f>SUMIF(C:C,ecommerce_10000[[#This Row],[Category]],I:I)</f>
        <v>92327183.770000085</v>
      </c>
      <c r="S5391" s="1">
        <f>SUMIFS(I:I,C:C,C5391)</f>
        <v>92327183.770000085</v>
      </c>
      <c r="T5391" s="1" t="str">
        <f>INDEX(F:F,MATCH(ecommerce_10000[[#This Row],[TotalAmount]],I:I,0))</f>
        <v>Giza</v>
      </c>
    </row>
    <row r="5392" spans="1:20" x14ac:dyDescent="0.3">
      <c r="A5392" s="1" t="s">
        <v>5436</v>
      </c>
      <c r="B5392" s="1" t="s">
        <v>43</v>
      </c>
      <c r="C5392" s="1" t="s">
        <v>44</v>
      </c>
      <c r="D5392" s="1" t="s">
        <v>45</v>
      </c>
      <c r="E5392" s="1" t="s">
        <v>16</v>
      </c>
      <c r="F5392" s="1" t="s">
        <v>17</v>
      </c>
      <c r="G5392">
        <v>16444.79</v>
      </c>
      <c r="H5392">
        <v>2</v>
      </c>
      <c r="I5392">
        <v>32889.58</v>
      </c>
      <c r="J5392">
        <v>2.4500000000000002</v>
      </c>
      <c r="K5392">
        <v>2655</v>
      </c>
      <c r="L5392" s="2">
        <v>45578</v>
      </c>
      <c r="O5392" t="str">
        <f>IF(ecommerce_10000[[#This Row],[Platform]]="Souq","sq",ecommerce_10000[[#This Row],[Platform]])</f>
        <v>sq</v>
      </c>
      <c r="P5392" t="str">
        <f>IF(E5392="Souq","sq",IF(E5392="Jumia","Jum",E5392))</f>
        <v>sq</v>
      </c>
      <c r="Q5392">
        <f>VLOOKUP(ecommerce_10000[[#This Row],[City]],F:I,4,FALSE)</f>
        <v>16284.02</v>
      </c>
      <c r="R5392" s="1">
        <f>SUMIF(C:C,ecommerce_10000[[#This Row],[Category]],I:I)</f>
        <v>31420413.200000018</v>
      </c>
      <c r="S5392" s="1">
        <f>SUMIFS(I:I,C:C,C5392)</f>
        <v>31420413.200000018</v>
      </c>
      <c r="T5392" s="1" t="str">
        <f>INDEX(F:F,MATCH(ecommerce_10000[[#This Row],[TotalAmount]],I:I,0))</f>
        <v>Cairo</v>
      </c>
    </row>
    <row r="5393" spans="1:20" x14ac:dyDescent="0.3">
      <c r="A5393" s="1" t="s">
        <v>5437</v>
      </c>
      <c r="B5393" s="1" t="s">
        <v>65</v>
      </c>
      <c r="C5393" s="1" t="s">
        <v>20</v>
      </c>
      <c r="D5393" s="1" t="s">
        <v>66</v>
      </c>
      <c r="E5393" s="1" t="s">
        <v>22</v>
      </c>
      <c r="F5393" s="1" t="s">
        <v>23</v>
      </c>
      <c r="G5393">
        <v>10185.84</v>
      </c>
      <c r="H5393">
        <v>2</v>
      </c>
      <c r="I5393">
        <v>20371.68</v>
      </c>
      <c r="J5393">
        <v>2.21</v>
      </c>
      <c r="K5393">
        <v>3234</v>
      </c>
      <c r="L5393" s="2">
        <v>45401</v>
      </c>
      <c r="O5393" t="str">
        <f>IF(ecommerce_10000[[#This Row],[Platform]]="Souq","sq",ecommerce_10000[[#This Row],[Platform]])</f>
        <v>Jumia</v>
      </c>
      <c r="P5393" t="str">
        <f>IF(E5393="Souq","sq",IF(E5393="Jumia","Jum",E5393))</f>
        <v>Jum</v>
      </c>
      <c r="Q5393">
        <f>VLOOKUP(ecommerce_10000[[#This Row],[City]],F:I,4,FALSE)</f>
        <v>13290.4</v>
      </c>
      <c r="R5393" s="1">
        <f>SUMIF(C:C,ecommerce_10000[[#This Row],[Category]],I:I)</f>
        <v>91504159.730000004</v>
      </c>
      <c r="S5393" s="1">
        <f>SUMIFS(I:I,C:C,C5393)</f>
        <v>91504159.730000004</v>
      </c>
      <c r="T5393" s="1" t="str">
        <f>INDEX(F:F,MATCH(ecommerce_10000[[#This Row],[TotalAmount]],I:I,0))</f>
        <v>Alexandria</v>
      </c>
    </row>
    <row r="5394" spans="1:20" x14ac:dyDescent="0.3">
      <c r="A5394" s="1" t="s">
        <v>5438</v>
      </c>
      <c r="B5394" s="1" t="s">
        <v>13</v>
      </c>
      <c r="C5394" s="1" t="s">
        <v>14</v>
      </c>
      <c r="D5394" s="1" t="s">
        <v>15</v>
      </c>
      <c r="E5394" s="1" t="s">
        <v>47</v>
      </c>
      <c r="F5394" s="1" t="s">
        <v>62</v>
      </c>
      <c r="G5394">
        <v>18698.36</v>
      </c>
      <c r="H5394">
        <v>2</v>
      </c>
      <c r="I5394">
        <v>37396.720000000001</v>
      </c>
      <c r="J5394">
        <v>3.26</v>
      </c>
      <c r="K5394">
        <v>3913</v>
      </c>
      <c r="L5394" s="2">
        <v>45406</v>
      </c>
      <c r="O5394" t="str">
        <f>IF(ecommerce_10000[[#This Row],[Platform]]="Souq","sq",ecommerce_10000[[#This Row],[Platform]])</f>
        <v>Amazon</v>
      </c>
      <c r="P5394" t="str">
        <f>IF(E5394="Souq","sq",IF(E5394="Jumia","Jum",E5394))</f>
        <v>Amazon</v>
      </c>
      <c r="Q5394">
        <f>VLOOKUP(ecommerce_10000[[#This Row],[City]],F:I,4,FALSE)</f>
        <v>27872.98</v>
      </c>
      <c r="R5394" s="1">
        <f>SUMIF(C:C,ecommerce_10000[[#This Row],[Category]],I:I)</f>
        <v>92327183.770000085</v>
      </c>
      <c r="S5394" s="1">
        <f>SUMIFS(I:I,C:C,C5394)</f>
        <v>92327183.770000085</v>
      </c>
      <c r="T5394" s="1" t="str">
        <f>INDEX(F:F,MATCH(ecommerce_10000[[#This Row],[TotalAmount]],I:I,0))</f>
        <v>Giza</v>
      </c>
    </row>
    <row r="5395" spans="1:20" x14ac:dyDescent="0.3">
      <c r="A5395" s="1" t="s">
        <v>5439</v>
      </c>
      <c r="B5395" s="1" t="s">
        <v>35</v>
      </c>
      <c r="C5395" s="1" t="s">
        <v>14</v>
      </c>
      <c r="D5395" s="1" t="s">
        <v>36</v>
      </c>
      <c r="E5395" s="1" t="s">
        <v>16</v>
      </c>
      <c r="F5395" s="1" t="s">
        <v>23</v>
      </c>
      <c r="G5395">
        <v>16295.96</v>
      </c>
      <c r="H5395">
        <v>4</v>
      </c>
      <c r="I5395">
        <v>65183.839999999997</v>
      </c>
      <c r="J5395">
        <v>2.4300000000000002</v>
      </c>
      <c r="K5395">
        <v>4197</v>
      </c>
      <c r="L5395" s="2">
        <v>45431</v>
      </c>
      <c r="O5395" t="str">
        <f>IF(ecommerce_10000[[#This Row],[Platform]]="Souq","sq",ecommerce_10000[[#This Row],[Platform]])</f>
        <v>sq</v>
      </c>
      <c r="P5395" t="str">
        <f>IF(E5395="Souq","sq",IF(E5395="Jumia","Jum",E5395))</f>
        <v>sq</v>
      </c>
      <c r="Q5395">
        <f>VLOOKUP(ecommerce_10000[[#This Row],[City]],F:I,4,FALSE)</f>
        <v>13290.4</v>
      </c>
      <c r="R5395" s="1">
        <f>SUMIF(C:C,ecommerce_10000[[#This Row],[Category]],I:I)</f>
        <v>92327183.770000085</v>
      </c>
      <c r="S5395" s="1">
        <f>SUMIFS(I:I,C:C,C5395)</f>
        <v>92327183.770000085</v>
      </c>
      <c r="T5395" s="1" t="str">
        <f>INDEX(F:F,MATCH(ecommerce_10000[[#This Row],[TotalAmount]],I:I,0))</f>
        <v>Alexandria</v>
      </c>
    </row>
    <row r="5396" spans="1:20" x14ac:dyDescent="0.3">
      <c r="A5396" s="1" t="s">
        <v>5440</v>
      </c>
      <c r="B5396" s="1" t="s">
        <v>65</v>
      </c>
      <c r="C5396" s="1" t="s">
        <v>20</v>
      </c>
      <c r="D5396" s="1" t="s">
        <v>66</v>
      </c>
      <c r="E5396" s="1" t="s">
        <v>47</v>
      </c>
      <c r="F5396" s="1" t="s">
        <v>23</v>
      </c>
      <c r="G5396">
        <v>12408.38</v>
      </c>
      <c r="H5396">
        <v>1</v>
      </c>
      <c r="I5396">
        <v>12408.38</v>
      </c>
      <c r="J5396">
        <v>1.74</v>
      </c>
      <c r="K5396">
        <v>360</v>
      </c>
      <c r="L5396" s="2">
        <v>45608</v>
      </c>
      <c r="O5396" t="str">
        <f>IF(ecommerce_10000[[#This Row],[Platform]]="Souq","sq",ecommerce_10000[[#This Row],[Platform]])</f>
        <v>Amazon</v>
      </c>
      <c r="P5396" t="str">
        <f>IF(E5396="Souq","sq",IF(E5396="Jumia","Jum",E5396))</f>
        <v>Amazon</v>
      </c>
      <c r="Q5396">
        <f>VLOOKUP(ecommerce_10000[[#This Row],[City]],F:I,4,FALSE)</f>
        <v>13290.4</v>
      </c>
      <c r="R5396" s="1">
        <f>SUMIF(C:C,ecommerce_10000[[#This Row],[Category]],I:I)</f>
        <v>91504159.730000004</v>
      </c>
      <c r="S5396" s="1">
        <f>SUMIFS(I:I,C:C,C5396)</f>
        <v>91504159.730000004</v>
      </c>
      <c r="T5396" s="1" t="str">
        <f>INDEX(F:F,MATCH(ecommerce_10000[[#This Row],[TotalAmount]],I:I,0))</f>
        <v>Alexandria</v>
      </c>
    </row>
    <row r="5397" spans="1:20" x14ac:dyDescent="0.3">
      <c r="A5397" s="1" t="s">
        <v>5441</v>
      </c>
      <c r="B5397" s="1" t="s">
        <v>53</v>
      </c>
      <c r="C5397" s="1" t="s">
        <v>31</v>
      </c>
      <c r="D5397" s="1" t="s">
        <v>54</v>
      </c>
      <c r="E5397" s="1" t="s">
        <v>22</v>
      </c>
      <c r="F5397" s="1" t="s">
        <v>23</v>
      </c>
      <c r="G5397">
        <v>179.33</v>
      </c>
      <c r="H5397">
        <v>3</v>
      </c>
      <c r="I5397">
        <v>537.99</v>
      </c>
      <c r="J5397">
        <v>4.3</v>
      </c>
      <c r="K5397">
        <v>3650</v>
      </c>
      <c r="L5397" s="2">
        <v>45442</v>
      </c>
      <c r="O5397" t="str">
        <f>IF(ecommerce_10000[[#This Row],[Platform]]="Souq","sq",ecommerce_10000[[#This Row],[Platform]])</f>
        <v>Jumia</v>
      </c>
      <c r="P5397" t="str">
        <f>IF(E5397="Souq","sq",IF(E5397="Jumia","Jum",E5397))</f>
        <v>Jum</v>
      </c>
      <c r="Q5397">
        <f>VLOOKUP(ecommerce_10000[[#This Row],[City]],F:I,4,FALSE)</f>
        <v>13290.4</v>
      </c>
      <c r="R5397" s="1">
        <f>SUMIF(C:C,ecommerce_10000[[#This Row],[Category]],I:I)</f>
        <v>57542997.559999913</v>
      </c>
      <c r="S5397" s="1">
        <f>SUMIFS(I:I,C:C,C5397)</f>
        <v>57542997.559999913</v>
      </c>
      <c r="T5397" s="1" t="str">
        <f>INDEX(F:F,MATCH(ecommerce_10000[[#This Row],[TotalAmount]],I:I,0))</f>
        <v>Alexandria</v>
      </c>
    </row>
    <row r="5398" spans="1:20" x14ac:dyDescent="0.3">
      <c r="A5398" s="1" t="s">
        <v>5442</v>
      </c>
      <c r="B5398" s="1" t="s">
        <v>35</v>
      </c>
      <c r="C5398" s="1" t="s">
        <v>14</v>
      </c>
      <c r="D5398" s="1" t="s">
        <v>36</v>
      </c>
      <c r="E5398" s="1" t="s">
        <v>16</v>
      </c>
      <c r="F5398" s="1" t="s">
        <v>17</v>
      </c>
      <c r="G5398">
        <v>13780.54</v>
      </c>
      <c r="H5398">
        <v>4</v>
      </c>
      <c r="I5398">
        <v>55122.16</v>
      </c>
      <c r="J5398">
        <v>1.97</v>
      </c>
      <c r="K5398">
        <v>4010</v>
      </c>
      <c r="L5398" s="2">
        <v>45411</v>
      </c>
      <c r="O5398" t="str">
        <f>IF(ecommerce_10000[[#This Row],[Platform]]="Souq","sq",ecommerce_10000[[#This Row],[Platform]])</f>
        <v>sq</v>
      </c>
      <c r="P5398" t="str">
        <f>IF(E5398="Souq","sq",IF(E5398="Jumia","Jum",E5398))</f>
        <v>sq</v>
      </c>
      <c r="Q5398">
        <f>VLOOKUP(ecommerce_10000[[#This Row],[City]],F:I,4,FALSE)</f>
        <v>16284.02</v>
      </c>
      <c r="R5398" s="1">
        <f>SUMIF(C:C,ecommerce_10000[[#This Row],[Category]],I:I)</f>
        <v>92327183.770000085</v>
      </c>
      <c r="S5398" s="1">
        <f>SUMIFS(I:I,C:C,C5398)</f>
        <v>92327183.770000085</v>
      </c>
      <c r="T5398" s="1" t="str">
        <f>INDEX(F:F,MATCH(ecommerce_10000[[#This Row],[TotalAmount]],I:I,0))</f>
        <v>Cairo</v>
      </c>
    </row>
    <row r="5399" spans="1:20" x14ac:dyDescent="0.3">
      <c r="A5399" s="1" t="s">
        <v>5443</v>
      </c>
      <c r="B5399" s="1" t="s">
        <v>49</v>
      </c>
      <c r="C5399" s="1" t="s">
        <v>14</v>
      </c>
      <c r="D5399" s="1" t="s">
        <v>50</v>
      </c>
      <c r="E5399" s="1" t="s">
        <v>16</v>
      </c>
      <c r="F5399" s="1" t="s">
        <v>23</v>
      </c>
      <c r="G5399">
        <v>2755.83</v>
      </c>
      <c r="H5399">
        <v>4</v>
      </c>
      <c r="I5399">
        <v>11023.32</v>
      </c>
      <c r="J5399">
        <v>1.48</v>
      </c>
      <c r="K5399">
        <v>4337</v>
      </c>
      <c r="L5399" s="2">
        <v>45506</v>
      </c>
      <c r="O5399" t="str">
        <f>IF(ecommerce_10000[[#This Row],[Platform]]="Souq","sq",ecommerce_10000[[#This Row],[Platform]])</f>
        <v>sq</v>
      </c>
      <c r="P5399" t="str">
        <f>IF(E5399="Souq","sq",IF(E5399="Jumia","Jum",E5399))</f>
        <v>sq</v>
      </c>
      <c r="Q5399">
        <f>VLOOKUP(ecommerce_10000[[#This Row],[City]],F:I,4,FALSE)</f>
        <v>13290.4</v>
      </c>
      <c r="R5399" s="1">
        <f>SUMIF(C:C,ecommerce_10000[[#This Row],[Category]],I:I)</f>
        <v>92327183.770000085</v>
      </c>
      <c r="S5399" s="1">
        <f>SUMIFS(I:I,C:C,C5399)</f>
        <v>92327183.770000085</v>
      </c>
      <c r="T5399" s="1" t="str">
        <f>INDEX(F:F,MATCH(ecommerce_10000[[#This Row],[TotalAmount]],I:I,0))</f>
        <v>Alexandria</v>
      </c>
    </row>
    <row r="5400" spans="1:20" x14ac:dyDescent="0.3">
      <c r="A5400" s="1" t="s">
        <v>5444</v>
      </c>
      <c r="B5400" s="1" t="s">
        <v>35</v>
      </c>
      <c r="C5400" s="1" t="s">
        <v>14</v>
      </c>
      <c r="D5400" s="1" t="s">
        <v>36</v>
      </c>
      <c r="E5400" s="1" t="s">
        <v>47</v>
      </c>
      <c r="F5400" s="1" t="s">
        <v>17</v>
      </c>
      <c r="G5400">
        <v>18229.8</v>
      </c>
      <c r="H5400">
        <v>4</v>
      </c>
      <c r="I5400">
        <v>72919.199999999997</v>
      </c>
      <c r="J5400">
        <v>1.46</v>
      </c>
      <c r="K5400">
        <v>1020</v>
      </c>
      <c r="L5400" s="2">
        <v>45627</v>
      </c>
      <c r="O5400" t="str">
        <f>IF(ecommerce_10000[[#This Row],[Platform]]="Souq","sq",ecommerce_10000[[#This Row],[Platform]])</f>
        <v>Amazon</v>
      </c>
      <c r="P5400" t="str">
        <f>IF(E5400="Souq","sq",IF(E5400="Jumia","Jum",E5400))</f>
        <v>Amazon</v>
      </c>
      <c r="Q5400">
        <f>VLOOKUP(ecommerce_10000[[#This Row],[City]],F:I,4,FALSE)</f>
        <v>16284.02</v>
      </c>
      <c r="R5400" s="1">
        <f>SUMIF(C:C,ecommerce_10000[[#This Row],[Category]],I:I)</f>
        <v>92327183.770000085</v>
      </c>
      <c r="S5400" s="1">
        <f>SUMIFS(I:I,C:C,C5400)</f>
        <v>92327183.770000085</v>
      </c>
      <c r="T5400" s="1" t="str">
        <f>INDEX(F:F,MATCH(ecommerce_10000[[#This Row],[TotalAmount]],I:I,0))</f>
        <v>Cairo</v>
      </c>
    </row>
    <row r="5401" spans="1:20" x14ac:dyDescent="0.3">
      <c r="A5401" s="1" t="s">
        <v>5445</v>
      </c>
      <c r="B5401" s="1" t="s">
        <v>49</v>
      </c>
      <c r="C5401" s="1" t="s">
        <v>14</v>
      </c>
      <c r="D5401" s="1" t="s">
        <v>50</v>
      </c>
      <c r="E5401" s="1" t="s">
        <v>47</v>
      </c>
      <c r="F5401" s="1" t="s">
        <v>40</v>
      </c>
      <c r="G5401">
        <v>18673.02</v>
      </c>
      <c r="H5401">
        <v>5</v>
      </c>
      <c r="I5401">
        <v>93365.1</v>
      </c>
      <c r="J5401">
        <v>4.21</v>
      </c>
      <c r="K5401">
        <v>2426</v>
      </c>
      <c r="L5401" s="2">
        <v>45574</v>
      </c>
      <c r="O5401" t="str">
        <f>IF(ecommerce_10000[[#This Row],[Platform]]="Souq","sq",ecommerce_10000[[#This Row],[Platform]])</f>
        <v>Amazon</v>
      </c>
      <c r="P5401" t="str">
        <f>IF(E5401="Souq","sq",IF(E5401="Jumia","Jum",E5401))</f>
        <v>Amazon</v>
      </c>
      <c r="Q5401">
        <f>VLOOKUP(ecommerce_10000[[#This Row],[City]],F:I,4,FALSE)</f>
        <v>99349.3</v>
      </c>
      <c r="R5401" s="1">
        <f>SUMIF(C:C,ecommerce_10000[[#This Row],[Category]],I:I)</f>
        <v>92327183.770000085</v>
      </c>
      <c r="S5401" s="1">
        <f>SUMIFS(I:I,C:C,C5401)</f>
        <v>92327183.770000085</v>
      </c>
      <c r="T5401" s="1" t="str">
        <f>INDEX(F:F,MATCH(ecommerce_10000[[#This Row],[TotalAmount]],I:I,0))</f>
        <v>Riyadh</v>
      </c>
    </row>
    <row r="5402" spans="1:20" x14ac:dyDescent="0.3">
      <c r="A5402" s="1" t="s">
        <v>5446</v>
      </c>
      <c r="B5402" s="1" t="s">
        <v>35</v>
      </c>
      <c r="C5402" s="1" t="s">
        <v>14</v>
      </c>
      <c r="D5402" s="1" t="s">
        <v>36</v>
      </c>
      <c r="E5402" s="1" t="s">
        <v>22</v>
      </c>
      <c r="F5402" s="1" t="s">
        <v>28</v>
      </c>
      <c r="G5402">
        <v>8896.31</v>
      </c>
      <c r="H5402">
        <v>3</v>
      </c>
      <c r="I5402">
        <v>26688.93</v>
      </c>
      <c r="J5402">
        <v>3.43</v>
      </c>
      <c r="K5402">
        <v>4994</v>
      </c>
      <c r="L5402" s="2">
        <v>45612</v>
      </c>
      <c r="O5402" t="str">
        <f>IF(ecommerce_10000[[#This Row],[Platform]]="Souq","sq",ecommerce_10000[[#This Row],[Platform]])</f>
        <v>Jumia</v>
      </c>
      <c r="P5402" t="str">
        <f>IF(E5402="Souq","sq",IF(E5402="Jumia","Jum",E5402))</f>
        <v>Jum</v>
      </c>
      <c r="Q5402">
        <f>VLOOKUP(ecommerce_10000[[#This Row],[City]],F:I,4,FALSE)</f>
        <v>26648.76</v>
      </c>
      <c r="R5402" s="1">
        <f>SUMIF(C:C,ecommerce_10000[[#This Row],[Category]],I:I)</f>
        <v>92327183.770000085</v>
      </c>
      <c r="S5402" s="1">
        <f>SUMIFS(I:I,C:C,C5402)</f>
        <v>92327183.770000085</v>
      </c>
      <c r="T5402" s="1" t="str">
        <f>INDEX(F:F,MATCH(ecommerce_10000[[#This Row],[TotalAmount]],I:I,0))</f>
        <v>Casablanca</v>
      </c>
    </row>
    <row r="5403" spans="1:20" x14ac:dyDescent="0.3">
      <c r="A5403" s="1" t="s">
        <v>5447</v>
      </c>
      <c r="B5403" s="1" t="s">
        <v>30</v>
      </c>
      <c r="C5403" s="1" t="s">
        <v>31</v>
      </c>
      <c r="D5403" s="1" t="s">
        <v>32</v>
      </c>
      <c r="E5403" s="1" t="s">
        <v>16</v>
      </c>
      <c r="F5403" s="1" t="s">
        <v>33</v>
      </c>
      <c r="G5403">
        <v>3588.18</v>
      </c>
      <c r="H5403">
        <v>4</v>
      </c>
      <c r="I5403">
        <v>14352.72</v>
      </c>
      <c r="J5403">
        <v>4.84</v>
      </c>
      <c r="K5403">
        <v>4529</v>
      </c>
      <c r="L5403" s="2">
        <v>45318</v>
      </c>
      <c r="O5403" t="str">
        <f>IF(ecommerce_10000[[#This Row],[Platform]]="Souq","sq",ecommerce_10000[[#This Row],[Platform]])</f>
        <v>sq</v>
      </c>
      <c r="P5403" t="str">
        <f>IF(E5403="Souq","sq",IF(E5403="Jumia","Jum",E5403))</f>
        <v>sq</v>
      </c>
      <c r="Q5403">
        <f>VLOOKUP(ecommerce_10000[[#This Row],[City]],F:I,4,FALSE)</f>
        <v>3665.44</v>
      </c>
      <c r="R5403" s="1">
        <f>SUMIF(C:C,ecommerce_10000[[#This Row],[Category]],I:I)</f>
        <v>57542997.559999913</v>
      </c>
      <c r="S5403" s="1">
        <f>SUMIFS(I:I,C:C,C5403)</f>
        <v>57542997.559999913</v>
      </c>
      <c r="T5403" s="1" t="str">
        <f>INDEX(F:F,MATCH(ecommerce_10000[[#This Row],[TotalAmount]],I:I,0))</f>
        <v>Dubai</v>
      </c>
    </row>
    <row r="5404" spans="1:20" x14ac:dyDescent="0.3">
      <c r="A5404" s="1" t="s">
        <v>5448</v>
      </c>
      <c r="B5404" s="1" t="s">
        <v>35</v>
      </c>
      <c r="C5404" s="1" t="s">
        <v>14</v>
      </c>
      <c r="D5404" s="1" t="s">
        <v>36</v>
      </c>
      <c r="E5404" s="1" t="s">
        <v>22</v>
      </c>
      <c r="F5404" s="1" t="s">
        <v>23</v>
      </c>
      <c r="G5404">
        <v>12198.52</v>
      </c>
      <c r="H5404">
        <v>3</v>
      </c>
      <c r="I5404">
        <v>36595.56</v>
      </c>
      <c r="J5404">
        <v>2.73</v>
      </c>
      <c r="K5404">
        <v>1743</v>
      </c>
      <c r="L5404" s="2">
        <v>45379</v>
      </c>
      <c r="O5404" t="str">
        <f>IF(ecommerce_10000[[#This Row],[Platform]]="Souq","sq",ecommerce_10000[[#This Row],[Platform]])</f>
        <v>Jumia</v>
      </c>
      <c r="P5404" t="str">
        <f>IF(E5404="Souq","sq",IF(E5404="Jumia","Jum",E5404))</f>
        <v>Jum</v>
      </c>
      <c r="Q5404">
        <f>VLOOKUP(ecommerce_10000[[#This Row],[City]],F:I,4,FALSE)</f>
        <v>13290.4</v>
      </c>
      <c r="R5404" s="1">
        <f>SUMIF(C:C,ecommerce_10000[[#This Row],[Category]],I:I)</f>
        <v>92327183.770000085</v>
      </c>
      <c r="S5404" s="1">
        <f>SUMIFS(I:I,C:C,C5404)</f>
        <v>92327183.770000085</v>
      </c>
      <c r="T5404" s="1" t="str">
        <f>INDEX(F:F,MATCH(ecommerce_10000[[#This Row],[TotalAmount]],I:I,0))</f>
        <v>Alexandria</v>
      </c>
    </row>
    <row r="5405" spans="1:20" x14ac:dyDescent="0.3">
      <c r="A5405" s="1" t="s">
        <v>5449</v>
      </c>
      <c r="B5405" s="1" t="s">
        <v>43</v>
      </c>
      <c r="C5405" s="1" t="s">
        <v>44</v>
      </c>
      <c r="D5405" s="1" t="s">
        <v>45</v>
      </c>
      <c r="E5405" s="1" t="s">
        <v>16</v>
      </c>
      <c r="F5405" s="1" t="s">
        <v>28</v>
      </c>
      <c r="G5405">
        <v>1252.52</v>
      </c>
      <c r="H5405">
        <v>2</v>
      </c>
      <c r="I5405">
        <v>2505.04</v>
      </c>
      <c r="J5405">
        <v>4.26</v>
      </c>
      <c r="K5405">
        <v>2310</v>
      </c>
      <c r="L5405" s="2">
        <v>45372</v>
      </c>
      <c r="O5405" t="str">
        <f>IF(ecommerce_10000[[#This Row],[Platform]]="Souq","sq",ecommerce_10000[[#This Row],[Platform]])</f>
        <v>sq</v>
      </c>
      <c r="P5405" t="str">
        <f>IF(E5405="Souq","sq",IF(E5405="Jumia","Jum",E5405))</f>
        <v>sq</v>
      </c>
      <c r="Q5405">
        <f>VLOOKUP(ecommerce_10000[[#This Row],[City]],F:I,4,FALSE)</f>
        <v>26648.76</v>
      </c>
      <c r="R5405" s="1">
        <f>SUMIF(C:C,ecommerce_10000[[#This Row],[Category]],I:I)</f>
        <v>31420413.200000018</v>
      </c>
      <c r="S5405" s="1">
        <f>SUMIFS(I:I,C:C,C5405)</f>
        <v>31420413.200000018</v>
      </c>
      <c r="T5405" s="1" t="str">
        <f>INDEX(F:F,MATCH(ecommerce_10000[[#This Row],[TotalAmount]],I:I,0))</f>
        <v>Casablanca</v>
      </c>
    </row>
    <row r="5406" spans="1:20" x14ac:dyDescent="0.3">
      <c r="A5406" s="1" t="s">
        <v>5450</v>
      </c>
      <c r="B5406" s="1" t="s">
        <v>19</v>
      </c>
      <c r="C5406" s="1" t="s">
        <v>20</v>
      </c>
      <c r="D5406" s="1" t="s">
        <v>21</v>
      </c>
      <c r="E5406" s="1" t="s">
        <v>47</v>
      </c>
      <c r="F5406" s="1" t="s">
        <v>23</v>
      </c>
      <c r="G5406">
        <v>13694.25</v>
      </c>
      <c r="H5406">
        <v>1</v>
      </c>
      <c r="I5406">
        <v>13694.25</v>
      </c>
      <c r="J5406">
        <v>4.7699999999999996</v>
      </c>
      <c r="K5406">
        <v>2317</v>
      </c>
      <c r="L5406" s="2">
        <v>45523</v>
      </c>
      <c r="O5406" t="str">
        <f>IF(ecommerce_10000[[#This Row],[Platform]]="Souq","sq",ecommerce_10000[[#This Row],[Platform]])</f>
        <v>Amazon</v>
      </c>
      <c r="P5406" t="str">
        <f>IF(E5406="Souq","sq",IF(E5406="Jumia","Jum",E5406))</f>
        <v>Amazon</v>
      </c>
      <c r="Q5406">
        <f>VLOOKUP(ecommerce_10000[[#This Row],[City]],F:I,4,FALSE)</f>
        <v>13290.4</v>
      </c>
      <c r="R5406" s="1">
        <f>SUMIF(C:C,ecommerce_10000[[#This Row],[Category]],I:I)</f>
        <v>91504159.730000004</v>
      </c>
      <c r="S5406" s="1">
        <f>SUMIFS(I:I,C:C,C5406)</f>
        <v>91504159.730000004</v>
      </c>
      <c r="T5406" s="1" t="str">
        <f>INDEX(F:F,MATCH(ecommerce_10000[[#This Row],[TotalAmount]],I:I,0))</f>
        <v>Alexandria</v>
      </c>
    </row>
    <row r="5407" spans="1:20" x14ac:dyDescent="0.3">
      <c r="A5407" s="1" t="s">
        <v>5451</v>
      </c>
      <c r="B5407" s="1" t="s">
        <v>38</v>
      </c>
      <c r="C5407" s="1" t="s">
        <v>20</v>
      </c>
      <c r="D5407" s="1" t="s">
        <v>39</v>
      </c>
      <c r="E5407" s="1" t="s">
        <v>47</v>
      </c>
      <c r="F5407" s="1" t="s">
        <v>28</v>
      </c>
      <c r="G5407">
        <v>4856</v>
      </c>
      <c r="H5407">
        <v>4</v>
      </c>
      <c r="I5407">
        <v>19424</v>
      </c>
      <c r="J5407">
        <v>2.52</v>
      </c>
      <c r="K5407">
        <v>4391</v>
      </c>
      <c r="L5407" s="2">
        <v>45492</v>
      </c>
      <c r="O5407" t="str">
        <f>IF(ecommerce_10000[[#This Row],[Platform]]="Souq","sq",ecommerce_10000[[#This Row],[Platform]])</f>
        <v>Amazon</v>
      </c>
      <c r="P5407" t="str">
        <f>IF(E5407="Souq","sq",IF(E5407="Jumia","Jum",E5407))</f>
        <v>Amazon</v>
      </c>
      <c r="Q5407">
        <f>VLOOKUP(ecommerce_10000[[#This Row],[City]],F:I,4,FALSE)</f>
        <v>26648.76</v>
      </c>
      <c r="R5407" s="1">
        <f>SUMIF(C:C,ecommerce_10000[[#This Row],[Category]],I:I)</f>
        <v>91504159.730000004</v>
      </c>
      <c r="S5407" s="1">
        <f>SUMIFS(I:I,C:C,C5407)</f>
        <v>91504159.730000004</v>
      </c>
      <c r="T5407" s="1" t="str">
        <f>INDEX(F:F,MATCH(ecommerce_10000[[#This Row],[TotalAmount]],I:I,0))</f>
        <v>Casablanca</v>
      </c>
    </row>
    <row r="5408" spans="1:20" x14ac:dyDescent="0.3">
      <c r="A5408" s="1" t="s">
        <v>5452</v>
      </c>
      <c r="B5408" s="1" t="s">
        <v>25</v>
      </c>
      <c r="C5408" s="1" t="s">
        <v>26</v>
      </c>
      <c r="D5408" s="1" t="s">
        <v>27</v>
      </c>
      <c r="E5408" s="1" t="s">
        <v>47</v>
      </c>
      <c r="F5408" s="1" t="s">
        <v>62</v>
      </c>
      <c r="G5408">
        <v>8782.23</v>
      </c>
      <c r="H5408">
        <v>2</v>
      </c>
      <c r="I5408">
        <v>17564.46</v>
      </c>
      <c r="J5408">
        <v>1.64</v>
      </c>
      <c r="K5408">
        <v>1547</v>
      </c>
      <c r="L5408" s="2">
        <v>45326</v>
      </c>
      <c r="O5408" t="str">
        <f>IF(ecommerce_10000[[#This Row],[Platform]]="Souq","sq",ecommerce_10000[[#This Row],[Platform]])</f>
        <v>Amazon</v>
      </c>
      <c r="P5408" t="str">
        <f>IF(E5408="Souq","sq",IF(E5408="Jumia","Jum",E5408))</f>
        <v>Amazon</v>
      </c>
      <c r="Q5408">
        <f>VLOOKUP(ecommerce_10000[[#This Row],[City]],F:I,4,FALSE)</f>
        <v>27872.98</v>
      </c>
      <c r="R5408" s="1">
        <f>SUMIF(C:C,ecommerce_10000[[#This Row],[Category]],I:I)</f>
        <v>29200970.130000021</v>
      </c>
      <c r="S5408" s="1">
        <f>SUMIFS(I:I,C:C,C5408)</f>
        <v>29200970.130000021</v>
      </c>
      <c r="T5408" s="1" t="str">
        <f>INDEX(F:F,MATCH(ecommerce_10000[[#This Row],[TotalAmount]],I:I,0))</f>
        <v>Giza</v>
      </c>
    </row>
    <row r="5409" spans="1:20" x14ac:dyDescent="0.3">
      <c r="A5409" s="1" t="s">
        <v>5453</v>
      </c>
      <c r="B5409" s="1" t="s">
        <v>38</v>
      </c>
      <c r="C5409" s="1" t="s">
        <v>20</v>
      </c>
      <c r="D5409" s="1" t="s">
        <v>39</v>
      </c>
      <c r="E5409" s="1" t="s">
        <v>22</v>
      </c>
      <c r="F5409" s="1" t="s">
        <v>40</v>
      </c>
      <c r="G5409">
        <v>1677.05</v>
      </c>
      <c r="H5409">
        <v>4</v>
      </c>
      <c r="I5409">
        <v>6708.2</v>
      </c>
      <c r="J5409">
        <v>3.76</v>
      </c>
      <c r="K5409">
        <v>809</v>
      </c>
      <c r="L5409" s="2">
        <v>45378</v>
      </c>
      <c r="O5409" t="str">
        <f>IF(ecommerce_10000[[#This Row],[Platform]]="Souq","sq",ecommerce_10000[[#This Row],[Platform]])</f>
        <v>Jumia</v>
      </c>
      <c r="P5409" t="str">
        <f>IF(E5409="Souq","sq",IF(E5409="Jumia","Jum",E5409))</f>
        <v>Jum</v>
      </c>
      <c r="Q5409">
        <f>VLOOKUP(ecommerce_10000[[#This Row],[City]],F:I,4,FALSE)</f>
        <v>99349.3</v>
      </c>
      <c r="R5409" s="1">
        <f>SUMIF(C:C,ecommerce_10000[[#This Row],[Category]],I:I)</f>
        <v>91504159.730000004</v>
      </c>
      <c r="S5409" s="1">
        <f>SUMIFS(I:I,C:C,C5409)</f>
        <v>91504159.730000004</v>
      </c>
      <c r="T5409" s="1" t="str">
        <f>INDEX(F:F,MATCH(ecommerce_10000[[#This Row],[TotalAmount]],I:I,0))</f>
        <v>Riyadh</v>
      </c>
    </row>
    <row r="5410" spans="1:20" x14ac:dyDescent="0.3">
      <c r="A5410" s="1" t="s">
        <v>5454</v>
      </c>
      <c r="B5410" s="1" t="s">
        <v>35</v>
      </c>
      <c r="C5410" s="1" t="s">
        <v>14</v>
      </c>
      <c r="D5410" s="1" t="s">
        <v>36</v>
      </c>
      <c r="E5410" s="1" t="s">
        <v>22</v>
      </c>
      <c r="F5410" s="1" t="s">
        <v>28</v>
      </c>
      <c r="G5410">
        <v>810.37</v>
      </c>
      <c r="H5410">
        <v>1</v>
      </c>
      <c r="I5410">
        <v>810.37</v>
      </c>
      <c r="J5410">
        <v>1.7</v>
      </c>
      <c r="K5410">
        <v>4121</v>
      </c>
      <c r="L5410" s="2">
        <v>45370</v>
      </c>
      <c r="O5410" t="str">
        <f>IF(ecommerce_10000[[#This Row],[Platform]]="Souq","sq",ecommerce_10000[[#This Row],[Platform]])</f>
        <v>Jumia</v>
      </c>
      <c r="P5410" t="str">
        <f>IF(E5410="Souq","sq",IF(E5410="Jumia","Jum",E5410))</f>
        <v>Jum</v>
      </c>
      <c r="Q5410">
        <f>VLOOKUP(ecommerce_10000[[#This Row],[City]],F:I,4,FALSE)</f>
        <v>26648.76</v>
      </c>
      <c r="R5410" s="1">
        <f>SUMIF(C:C,ecommerce_10000[[#This Row],[Category]],I:I)</f>
        <v>92327183.770000085</v>
      </c>
      <c r="S5410" s="1">
        <f>SUMIFS(I:I,C:C,C5410)</f>
        <v>92327183.770000085</v>
      </c>
      <c r="T5410" s="1" t="str">
        <f>INDEX(F:F,MATCH(ecommerce_10000[[#This Row],[TotalAmount]],I:I,0))</f>
        <v>Casablanca</v>
      </c>
    </row>
    <row r="5411" spans="1:20" x14ac:dyDescent="0.3">
      <c r="A5411" s="1" t="s">
        <v>5455</v>
      </c>
      <c r="B5411" s="1" t="s">
        <v>25</v>
      </c>
      <c r="C5411" s="1" t="s">
        <v>26</v>
      </c>
      <c r="D5411" s="1" t="s">
        <v>27</v>
      </c>
      <c r="E5411" s="1" t="s">
        <v>16</v>
      </c>
      <c r="F5411" s="1" t="s">
        <v>23</v>
      </c>
      <c r="G5411">
        <v>9452.7900000000009</v>
      </c>
      <c r="H5411">
        <v>1</v>
      </c>
      <c r="I5411">
        <v>9452.7900000000009</v>
      </c>
      <c r="J5411">
        <v>5</v>
      </c>
      <c r="K5411">
        <v>3573</v>
      </c>
      <c r="L5411" s="2">
        <v>45498</v>
      </c>
      <c r="O5411" t="str">
        <f>IF(ecommerce_10000[[#This Row],[Platform]]="Souq","sq",ecommerce_10000[[#This Row],[Platform]])</f>
        <v>sq</v>
      </c>
      <c r="P5411" t="str">
        <f>IF(E5411="Souq","sq",IF(E5411="Jumia","Jum",E5411))</f>
        <v>sq</v>
      </c>
      <c r="Q5411">
        <f>VLOOKUP(ecommerce_10000[[#This Row],[City]],F:I,4,FALSE)</f>
        <v>13290.4</v>
      </c>
      <c r="R5411" s="1">
        <f>SUMIF(C:C,ecommerce_10000[[#This Row],[Category]],I:I)</f>
        <v>29200970.130000021</v>
      </c>
      <c r="S5411" s="1">
        <f>SUMIFS(I:I,C:C,C5411)</f>
        <v>29200970.130000021</v>
      </c>
      <c r="T5411" s="1" t="str">
        <f>INDEX(F:F,MATCH(ecommerce_10000[[#This Row],[TotalAmount]],I:I,0))</f>
        <v>Alexandria</v>
      </c>
    </row>
    <row r="5412" spans="1:20" x14ac:dyDescent="0.3">
      <c r="A5412" s="1" t="s">
        <v>5456</v>
      </c>
      <c r="B5412" s="1" t="s">
        <v>38</v>
      </c>
      <c r="C5412" s="1" t="s">
        <v>20</v>
      </c>
      <c r="D5412" s="1" t="s">
        <v>39</v>
      </c>
      <c r="E5412" s="1" t="s">
        <v>47</v>
      </c>
      <c r="F5412" s="1" t="s">
        <v>28</v>
      </c>
      <c r="G5412">
        <v>3675.61</v>
      </c>
      <c r="H5412">
        <v>3</v>
      </c>
      <c r="I5412">
        <v>11026.83</v>
      </c>
      <c r="J5412">
        <v>1.62</v>
      </c>
      <c r="K5412">
        <v>141</v>
      </c>
      <c r="L5412" s="2">
        <v>45644</v>
      </c>
      <c r="O5412" t="str">
        <f>IF(ecommerce_10000[[#This Row],[Platform]]="Souq","sq",ecommerce_10000[[#This Row],[Platform]])</f>
        <v>Amazon</v>
      </c>
      <c r="P5412" t="str">
        <f>IF(E5412="Souq","sq",IF(E5412="Jumia","Jum",E5412))</f>
        <v>Amazon</v>
      </c>
      <c r="Q5412">
        <f>VLOOKUP(ecommerce_10000[[#This Row],[City]],F:I,4,FALSE)</f>
        <v>26648.76</v>
      </c>
      <c r="R5412" s="1">
        <f>SUMIF(C:C,ecommerce_10000[[#This Row],[Category]],I:I)</f>
        <v>91504159.730000004</v>
      </c>
      <c r="S5412" s="1">
        <f>SUMIFS(I:I,C:C,C5412)</f>
        <v>91504159.730000004</v>
      </c>
      <c r="T5412" s="1" t="str">
        <f>INDEX(F:F,MATCH(ecommerce_10000[[#This Row],[TotalAmount]],I:I,0))</f>
        <v>Casablanca</v>
      </c>
    </row>
    <row r="5413" spans="1:20" x14ac:dyDescent="0.3">
      <c r="A5413" s="1" t="s">
        <v>5457</v>
      </c>
      <c r="B5413" s="1" t="s">
        <v>13</v>
      </c>
      <c r="C5413" s="1" t="s">
        <v>14</v>
      </c>
      <c r="D5413" s="1" t="s">
        <v>15</v>
      </c>
      <c r="E5413" s="1" t="s">
        <v>47</v>
      </c>
      <c r="F5413" s="1" t="s">
        <v>23</v>
      </c>
      <c r="G5413">
        <v>3468.16</v>
      </c>
      <c r="H5413">
        <v>5</v>
      </c>
      <c r="I5413">
        <v>17340.8</v>
      </c>
      <c r="J5413">
        <v>1.41</v>
      </c>
      <c r="K5413">
        <v>3239</v>
      </c>
      <c r="L5413" s="2">
        <v>45630</v>
      </c>
      <c r="O5413" t="str">
        <f>IF(ecommerce_10000[[#This Row],[Platform]]="Souq","sq",ecommerce_10000[[#This Row],[Platform]])</f>
        <v>Amazon</v>
      </c>
      <c r="P5413" t="str">
        <f>IF(E5413="Souq","sq",IF(E5413="Jumia","Jum",E5413))</f>
        <v>Amazon</v>
      </c>
      <c r="Q5413">
        <f>VLOOKUP(ecommerce_10000[[#This Row],[City]],F:I,4,FALSE)</f>
        <v>13290.4</v>
      </c>
      <c r="R5413" s="1">
        <f>SUMIF(C:C,ecommerce_10000[[#This Row],[Category]],I:I)</f>
        <v>92327183.770000085</v>
      </c>
      <c r="S5413" s="1">
        <f>SUMIFS(I:I,C:C,C5413)</f>
        <v>92327183.770000085</v>
      </c>
      <c r="T5413" s="1" t="str">
        <f>INDEX(F:F,MATCH(ecommerce_10000[[#This Row],[TotalAmount]],I:I,0))</f>
        <v>Alexandria</v>
      </c>
    </row>
    <row r="5414" spans="1:20" x14ac:dyDescent="0.3">
      <c r="A5414" s="1" t="s">
        <v>5458</v>
      </c>
      <c r="B5414" s="1" t="s">
        <v>49</v>
      </c>
      <c r="C5414" s="1" t="s">
        <v>14</v>
      </c>
      <c r="D5414" s="1" t="s">
        <v>50</v>
      </c>
      <c r="E5414" s="1" t="s">
        <v>47</v>
      </c>
      <c r="F5414" s="1" t="s">
        <v>28</v>
      </c>
      <c r="G5414">
        <v>2904.23</v>
      </c>
      <c r="H5414">
        <v>4</v>
      </c>
      <c r="I5414">
        <v>11616.92</v>
      </c>
      <c r="J5414">
        <v>1.8</v>
      </c>
      <c r="K5414">
        <v>3523</v>
      </c>
      <c r="L5414" s="2">
        <v>45344</v>
      </c>
      <c r="O5414" t="str">
        <f>IF(ecommerce_10000[[#This Row],[Platform]]="Souq","sq",ecommerce_10000[[#This Row],[Platform]])</f>
        <v>Amazon</v>
      </c>
      <c r="P5414" t="str">
        <f>IF(E5414="Souq","sq",IF(E5414="Jumia","Jum",E5414))</f>
        <v>Amazon</v>
      </c>
      <c r="Q5414">
        <f>VLOOKUP(ecommerce_10000[[#This Row],[City]],F:I,4,FALSE)</f>
        <v>26648.76</v>
      </c>
      <c r="R5414" s="1">
        <f>SUMIF(C:C,ecommerce_10000[[#This Row],[Category]],I:I)</f>
        <v>92327183.770000085</v>
      </c>
      <c r="S5414" s="1">
        <f>SUMIFS(I:I,C:C,C5414)</f>
        <v>92327183.770000085</v>
      </c>
      <c r="T5414" s="1" t="str">
        <f>INDEX(F:F,MATCH(ecommerce_10000[[#This Row],[TotalAmount]],I:I,0))</f>
        <v>Casablanca</v>
      </c>
    </row>
    <row r="5415" spans="1:20" x14ac:dyDescent="0.3">
      <c r="A5415" s="1" t="s">
        <v>5459</v>
      </c>
      <c r="B5415" s="1" t="s">
        <v>65</v>
      </c>
      <c r="C5415" s="1" t="s">
        <v>20</v>
      </c>
      <c r="D5415" s="1" t="s">
        <v>66</v>
      </c>
      <c r="E5415" s="1" t="s">
        <v>47</v>
      </c>
      <c r="F5415" s="1" t="s">
        <v>33</v>
      </c>
      <c r="G5415">
        <v>1228.71</v>
      </c>
      <c r="H5415">
        <v>1</v>
      </c>
      <c r="I5415">
        <v>1228.71</v>
      </c>
      <c r="J5415">
        <v>4.83</v>
      </c>
      <c r="K5415">
        <v>3808</v>
      </c>
      <c r="L5415" s="2">
        <v>45373</v>
      </c>
      <c r="O5415" t="str">
        <f>IF(ecommerce_10000[[#This Row],[Platform]]="Souq","sq",ecommerce_10000[[#This Row],[Platform]])</f>
        <v>Amazon</v>
      </c>
      <c r="P5415" t="str">
        <f>IF(E5415="Souq","sq",IF(E5415="Jumia","Jum",E5415))</f>
        <v>Amazon</v>
      </c>
      <c r="Q5415">
        <f>VLOOKUP(ecommerce_10000[[#This Row],[City]],F:I,4,FALSE)</f>
        <v>3665.44</v>
      </c>
      <c r="R5415" s="1">
        <f>SUMIF(C:C,ecommerce_10000[[#This Row],[Category]],I:I)</f>
        <v>91504159.730000004</v>
      </c>
      <c r="S5415" s="1">
        <f>SUMIFS(I:I,C:C,C5415)</f>
        <v>91504159.730000004</v>
      </c>
      <c r="T5415" s="1" t="str">
        <f>INDEX(F:F,MATCH(ecommerce_10000[[#This Row],[TotalAmount]],I:I,0))</f>
        <v>Dubai</v>
      </c>
    </row>
    <row r="5416" spans="1:20" x14ac:dyDescent="0.3">
      <c r="A5416" s="1" t="s">
        <v>5460</v>
      </c>
      <c r="B5416" s="1" t="s">
        <v>65</v>
      </c>
      <c r="C5416" s="1" t="s">
        <v>20</v>
      </c>
      <c r="D5416" s="1" t="s">
        <v>66</v>
      </c>
      <c r="E5416" s="1" t="s">
        <v>47</v>
      </c>
      <c r="F5416" s="1" t="s">
        <v>40</v>
      </c>
      <c r="G5416">
        <v>6662.55</v>
      </c>
      <c r="H5416">
        <v>4</v>
      </c>
      <c r="I5416">
        <v>26650.2</v>
      </c>
      <c r="J5416">
        <v>3.07</v>
      </c>
      <c r="K5416">
        <v>2107</v>
      </c>
      <c r="L5416" s="2">
        <v>45583</v>
      </c>
      <c r="O5416" t="str">
        <f>IF(ecommerce_10000[[#This Row],[Platform]]="Souq","sq",ecommerce_10000[[#This Row],[Platform]])</f>
        <v>Amazon</v>
      </c>
      <c r="P5416" t="str">
        <f>IF(E5416="Souq","sq",IF(E5416="Jumia","Jum",E5416))</f>
        <v>Amazon</v>
      </c>
      <c r="Q5416">
        <f>VLOOKUP(ecommerce_10000[[#This Row],[City]],F:I,4,FALSE)</f>
        <v>99349.3</v>
      </c>
      <c r="R5416" s="1">
        <f>SUMIF(C:C,ecommerce_10000[[#This Row],[Category]],I:I)</f>
        <v>91504159.730000004</v>
      </c>
      <c r="S5416" s="1">
        <f>SUMIFS(I:I,C:C,C5416)</f>
        <v>91504159.730000004</v>
      </c>
      <c r="T5416" s="1" t="str">
        <f>INDEX(F:F,MATCH(ecommerce_10000[[#This Row],[TotalAmount]],I:I,0))</f>
        <v>Riyadh</v>
      </c>
    </row>
    <row r="5417" spans="1:20" x14ac:dyDescent="0.3">
      <c r="A5417" s="1" t="s">
        <v>5461</v>
      </c>
      <c r="B5417" s="1" t="s">
        <v>53</v>
      </c>
      <c r="C5417" s="1" t="s">
        <v>31</v>
      </c>
      <c r="D5417" s="1" t="s">
        <v>54</v>
      </c>
      <c r="E5417" s="1" t="s">
        <v>47</v>
      </c>
      <c r="F5417" s="1" t="s">
        <v>40</v>
      </c>
      <c r="G5417">
        <v>5349.21</v>
      </c>
      <c r="H5417">
        <v>2</v>
      </c>
      <c r="I5417">
        <v>10698.42</v>
      </c>
      <c r="J5417">
        <v>2.99</v>
      </c>
      <c r="K5417">
        <v>3649</v>
      </c>
      <c r="L5417" s="2">
        <v>45565</v>
      </c>
      <c r="O5417" t="str">
        <f>IF(ecommerce_10000[[#This Row],[Platform]]="Souq","sq",ecommerce_10000[[#This Row],[Platform]])</f>
        <v>Amazon</v>
      </c>
      <c r="P5417" t="str">
        <f>IF(E5417="Souq","sq",IF(E5417="Jumia","Jum",E5417))</f>
        <v>Amazon</v>
      </c>
      <c r="Q5417">
        <f>VLOOKUP(ecommerce_10000[[#This Row],[City]],F:I,4,FALSE)</f>
        <v>99349.3</v>
      </c>
      <c r="R5417" s="1">
        <f>SUMIF(C:C,ecommerce_10000[[#This Row],[Category]],I:I)</f>
        <v>57542997.559999913</v>
      </c>
      <c r="S5417" s="1">
        <f>SUMIFS(I:I,C:C,C5417)</f>
        <v>57542997.559999913</v>
      </c>
      <c r="T5417" s="1" t="str">
        <f>INDEX(F:F,MATCH(ecommerce_10000[[#This Row],[TotalAmount]],I:I,0))</f>
        <v>Riyadh</v>
      </c>
    </row>
    <row r="5418" spans="1:20" x14ac:dyDescent="0.3">
      <c r="A5418" s="1" t="s">
        <v>5462</v>
      </c>
      <c r="B5418" s="1" t="s">
        <v>35</v>
      </c>
      <c r="C5418" s="1" t="s">
        <v>14</v>
      </c>
      <c r="D5418" s="1" t="s">
        <v>36</v>
      </c>
      <c r="E5418" s="1" t="s">
        <v>22</v>
      </c>
      <c r="F5418" s="1" t="s">
        <v>23</v>
      </c>
      <c r="G5418">
        <v>10376.370000000001</v>
      </c>
      <c r="H5418">
        <v>2</v>
      </c>
      <c r="I5418">
        <v>20752.740000000002</v>
      </c>
      <c r="J5418">
        <v>3.44</v>
      </c>
      <c r="K5418">
        <v>1336</v>
      </c>
      <c r="L5418" s="2">
        <v>45316</v>
      </c>
      <c r="O5418" t="str">
        <f>IF(ecommerce_10000[[#This Row],[Platform]]="Souq","sq",ecommerce_10000[[#This Row],[Platform]])</f>
        <v>Jumia</v>
      </c>
      <c r="P5418" t="str">
        <f>IF(E5418="Souq","sq",IF(E5418="Jumia","Jum",E5418))</f>
        <v>Jum</v>
      </c>
      <c r="Q5418">
        <f>VLOOKUP(ecommerce_10000[[#This Row],[City]],F:I,4,FALSE)</f>
        <v>13290.4</v>
      </c>
      <c r="R5418" s="1">
        <f>SUMIF(C:C,ecommerce_10000[[#This Row],[Category]],I:I)</f>
        <v>92327183.770000085</v>
      </c>
      <c r="S5418" s="1">
        <f>SUMIFS(I:I,C:C,C5418)</f>
        <v>92327183.770000085</v>
      </c>
      <c r="T5418" s="1" t="str">
        <f>INDEX(F:F,MATCH(ecommerce_10000[[#This Row],[TotalAmount]],I:I,0))</f>
        <v>Alexandria</v>
      </c>
    </row>
    <row r="5419" spans="1:20" x14ac:dyDescent="0.3">
      <c r="A5419" s="1" t="s">
        <v>5463</v>
      </c>
      <c r="B5419" s="1" t="s">
        <v>25</v>
      </c>
      <c r="C5419" s="1" t="s">
        <v>26</v>
      </c>
      <c r="D5419" s="1" t="s">
        <v>27</v>
      </c>
      <c r="E5419" s="1" t="s">
        <v>47</v>
      </c>
      <c r="F5419" s="1" t="s">
        <v>40</v>
      </c>
      <c r="G5419">
        <v>17068.29</v>
      </c>
      <c r="H5419">
        <v>5</v>
      </c>
      <c r="I5419">
        <v>85341.45</v>
      </c>
      <c r="J5419">
        <v>3.86</v>
      </c>
      <c r="K5419">
        <v>3456</v>
      </c>
      <c r="L5419" s="2">
        <v>45481</v>
      </c>
      <c r="O5419" t="str">
        <f>IF(ecommerce_10000[[#This Row],[Platform]]="Souq","sq",ecommerce_10000[[#This Row],[Platform]])</f>
        <v>Amazon</v>
      </c>
      <c r="P5419" t="str">
        <f>IF(E5419="Souq","sq",IF(E5419="Jumia","Jum",E5419))</f>
        <v>Amazon</v>
      </c>
      <c r="Q5419">
        <f>VLOOKUP(ecommerce_10000[[#This Row],[City]],F:I,4,FALSE)</f>
        <v>99349.3</v>
      </c>
      <c r="R5419" s="1">
        <f>SUMIF(C:C,ecommerce_10000[[#This Row],[Category]],I:I)</f>
        <v>29200970.130000021</v>
      </c>
      <c r="S5419" s="1">
        <f>SUMIFS(I:I,C:C,C5419)</f>
        <v>29200970.130000021</v>
      </c>
      <c r="T5419" s="1" t="str">
        <f>INDEX(F:F,MATCH(ecommerce_10000[[#This Row],[TotalAmount]],I:I,0))</f>
        <v>Riyadh</v>
      </c>
    </row>
    <row r="5420" spans="1:20" x14ac:dyDescent="0.3">
      <c r="A5420" s="1" t="s">
        <v>5464</v>
      </c>
      <c r="B5420" s="1" t="s">
        <v>43</v>
      </c>
      <c r="C5420" s="1" t="s">
        <v>44</v>
      </c>
      <c r="D5420" s="1" t="s">
        <v>45</v>
      </c>
      <c r="E5420" s="1" t="s">
        <v>47</v>
      </c>
      <c r="F5420" s="1" t="s">
        <v>62</v>
      </c>
      <c r="G5420">
        <v>6001.45</v>
      </c>
      <c r="H5420">
        <v>2</v>
      </c>
      <c r="I5420">
        <v>12002.9</v>
      </c>
      <c r="J5420">
        <v>1.92</v>
      </c>
      <c r="K5420">
        <v>3418</v>
      </c>
      <c r="L5420" s="2">
        <v>45417</v>
      </c>
      <c r="O5420" t="str">
        <f>IF(ecommerce_10000[[#This Row],[Platform]]="Souq","sq",ecommerce_10000[[#This Row],[Platform]])</f>
        <v>Amazon</v>
      </c>
      <c r="P5420" t="str">
        <f>IF(E5420="Souq","sq",IF(E5420="Jumia","Jum",E5420))</f>
        <v>Amazon</v>
      </c>
      <c r="Q5420">
        <f>VLOOKUP(ecommerce_10000[[#This Row],[City]],F:I,4,FALSE)</f>
        <v>27872.98</v>
      </c>
      <c r="R5420" s="1">
        <f>SUMIF(C:C,ecommerce_10000[[#This Row],[Category]],I:I)</f>
        <v>31420413.200000018</v>
      </c>
      <c r="S5420" s="1">
        <f>SUMIFS(I:I,C:C,C5420)</f>
        <v>31420413.200000018</v>
      </c>
      <c r="T5420" s="1" t="str">
        <f>INDEX(F:F,MATCH(ecommerce_10000[[#This Row],[TotalAmount]],I:I,0))</f>
        <v>Giza</v>
      </c>
    </row>
    <row r="5421" spans="1:20" x14ac:dyDescent="0.3">
      <c r="A5421" s="1" t="s">
        <v>5465</v>
      </c>
      <c r="B5421" s="1" t="s">
        <v>13</v>
      </c>
      <c r="C5421" s="1" t="s">
        <v>14</v>
      </c>
      <c r="D5421" s="1" t="s">
        <v>15</v>
      </c>
      <c r="E5421" s="1" t="s">
        <v>16</v>
      </c>
      <c r="F5421" s="1" t="s">
        <v>23</v>
      </c>
      <c r="G5421">
        <v>3624.6</v>
      </c>
      <c r="H5421">
        <v>3</v>
      </c>
      <c r="I5421">
        <v>10873.8</v>
      </c>
      <c r="J5421">
        <v>3.27</v>
      </c>
      <c r="K5421">
        <v>2856</v>
      </c>
      <c r="L5421" s="2">
        <v>45372</v>
      </c>
      <c r="O5421" t="str">
        <f>IF(ecommerce_10000[[#This Row],[Platform]]="Souq","sq",ecommerce_10000[[#This Row],[Platform]])</f>
        <v>sq</v>
      </c>
      <c r="P5421" t="str">
        <f>IF(E5421="Souq","sq",IF(E5421="Jumia","Jum",E5421))</f>
        <v>sq</v>
      </c>
      <c r="Q5421">
        <f>VLOOKUP(ecommerce_10000[[#This Row],[City]],F:I,4,FALSE)</f>
        <v>13290.4</v>
      </c>
      <c r="R5421" s="1">
        <f>SUMIF(C:C,ecommerce_10000[[#This Row],[Category]],I:I)</f>
        <v>92327183.770000085</v>
      </c>
      <c r="S5421" s="1">
        <f>SUMIFS(I:I,C:C,C5421)</f>
        <v>92327183.770000085</v>
      </c>
      <c r="T5421" s="1" t="str">
        <f>INDEX(F:F,MATCH(ecommerce_10000[[#This Row],[TotalAmount]],I:I,0))</f>
        <v>Alexandria</v>
      </c>
    </row>
    <row r="5422" spans="1:20" x14ac:dyDescent="0.3">
      <c r="A5422" s="1" t="s">
        <v>5466</v>
      </c>
      <c r="B5422" s="1" t="s">
        <v>30</v>
      </c>
      <c r="C5422" s="1" t="s">
        <v>31</v>
      </c>
      <c r="D5422" s="1" t="s">
        <v>32</v>
      </c>
      <c r="E5422" s="1" t="s">
        <v>16</v>
      </c>
      <c r="F5422" s="1" t="s">
        <v>23</v>
      </c>
      <c r="G5422">
        <v>7072.67</v>
      </c>
      <c r="H5422">
        <v>1</v>
      </c>
      <c r="I5422">
        <v>7072.67</v>
      </c>
      <c r="J5422">
        <v>2.2000000000000002</v>
      </c>
      <c r="K5422">
        <v>2558</v>
      </c>
      <c r="L5422" s="2">
        <v>45628</v>
      </c>
      <c r="O5422" t="str">
        <f>IF(ecommerce_10000[[#This Row],[Platform]]="Souq","sq",ecommerce_10000[[#This Row],[Platform]])</f>
        <v>sq</v>
      </c>
      <c r="P5422" t="str">
        <f>IF(E5422="Souq","sq",IF(E5422="Jumia","Jum",E5422))</f>
        <v>sq</v>
      </c>
      <c r="Q5422">
        <f>VLOOKUP(ecommerce_10000[[#This Row],[City]],F:I,4,FALSE)</f>
        <v>13290.4</v>
      </c>
      <c r="R5422" s="1">
        <f>SUMIF(C:C,ecommerce_10000[[#This Row],[Category]],I:I)</f>
        <v>57542997.559999913</v>
      </c>
      <c r="S5422" s="1">
        <f>SUMIFS(I:I,C:C,C5422)</f>
        <v>57542997.559999913</v>
      </c>
      <c r="T5422" s="1" t="str">
        <f>INDEX(F:F,MATCH(ecommerce_10000[[#This Row],[TotalAmount]],I:I,0))</f>
        <v>Alexandria</v>
      </c>
    </row>
    <row r="5423" spans="1:20" x14ac:dyDescent="0.3">
      <c r="A5423" s="1" t="s">
        <v>5467</v>
      </c>
      <c r="B5423" s="1" t="s">
        <v>49</v>
      </c>
      <c r="C5423" s="1" t="s">
        <v>14</v>
      </c>
      <c r="D5423" s="1" t="s">
        <v>50</v>
      </c>
      <c r="E5423" s="1" t="s">
        <v>47</v>
      </c>
      <c r="F5423" s="1" t="s">
        <v>62</v>
      </c>
      <c r="G5423">
        <v>13567.69</v>
      </c>
      <c r="H5423">
        <v>1</v>
      </c>
      <c r="I5423">
        <v>13567.69</v>
      </c>
      <c r="J5423">
        <v>1.87</v>
      </c>
      <c r="K5423">
        <v>1214</v>
      </c>
      <c r="L5423" s="2">
        <v>45308</v>
      </c>
      <c r="O5423" t="str">
        <f>IF(ecommerce_10000[[#This Row],[Platform]]="Souq","sq",ecommerce_10000[[#This Row],[Platform]])</f>
        <v>Amazon</v>
      </c>
      <c r="P5423" t="str">
        <f>IF(E5423="Souq","sq",IF(E5423="Jumia","Jum",E5423))</f>
        <v>Amazon</v>
      </c>
      <c r="Q5423">
        <f>VLOOKUP(ecommerce_10000[[#This Row],[City]],F:I,4,FALSE)</f>
        <v>27872.98</v>
      </c>
      <c r="R5423" s="1">
        <f>SUMIF(C:C,ecommerce_10000[[#This Row],[Category]],I:I)</f>
        <v>92327183.770000085</v>
      </c>
      <c r="S5423" s="1">
        <f>SUMIFS(I:I,C:C,C5423)</f>
        <v>92327183.770000085</v>
      </c>
      <c r="T5423" s="1" t="str">
        <f>INDEX(F:F,MATCH(ecommerce_10000[[#This Row],[TotalAmount]],I:I,0))</f>
        <v>Giza</v>
      </c>
    </row>
    <row r="5424" spans="1:20" x14ac:dyDescent="0.3">
      <c r="A5424" s="1" t="s">
        <v>5468</v>
      </c>
      <c r="B5424" s="1" t="s">
        <v>30</v>
      </c>
      <c r="C5424" s="1" t="s">
        <v>31</v>
      </c>
      <c r="D5424" s="1" t="s">
        <v>32</v>
      </c>
      <c r="E5424" s="1" t="s">
        <v>47</v>
      </c>
      <c r="F5424" s="1" t="s">
        <v>23</v>
      </c>
      <c r="G5424">
        <v>332.38</v>
      </c>
      <c r="H5424">
        <v>2</v>
      </c>
      <c r="I5424">
        <v>664.76</v>
      </c>
      <c r="J5424">
        <v>3.42</v>
      </c>
      <c r="K5424">
        <v>947</v>
      </c>
      <c r="L5424" s="2">
        <v>45375</v>
      </c>
      <c r="O5424" t="str">
        <f>IF(ecommerce_10000[[#This Row],[Platform]]="Souq","sq",ecommerce_10000[[#This Row],[Platform]])</f>
        <v>Amazon</v>
      </c>
      <c r="P5424" t="str">
        <f>IF(E5424="Souq","sq",IF(E5424="Jumia","Jum",E5424))</f>
        <v>Amazon</v>
      </c>
      <c r="Q5424">
        <f>VLOOKUP(ecommerce_10000[[#This Row],[City]],F:I,4,FALSE)</f>
        <v>13290.4</v>
      </c>
      <c r="R5424" s="1">
        <f>SUMIF(C:C,ecommerce_10000[[#This Row],[Category]],I:I)</f>
        <v>57542997.559999913</v>
      </c>
      <c r="S5424" s="1">
        <f>SUMIFS(I:I,C:C,C5424)</f>
        <v>57542997.559999913</v>
      </c>
      <c r="T5424" s="1" t="str">
        <f>INDEX(F:F,MATCH(ecommerce_10000[[#This Row],[TotalAmount]],I:I,0))</f>
        <v>Alexandria</v>
      </c>
    </row>
    <row r="5425" spans="1:20" x14ac:dyDescent="0.3">
      <c r="A5425" s="1" t="s">
        <v>5469</v>
      </c>
      <c r="B5425" s="1" t="s">
        <v>43</v>
      </c>
      <c r="C5425" s="1" t="s">
        <v>44</v>
      </c>
      <c r="D5425" s="1" t="s">
        <v>45</v>
      </c>
      <c r="E5425" s="1" t="s">
        <v>16</v>
      </c>
      <c r="F5425" s="1" t="s">
        <v>28</v>
      </c>
      <c r="G5425">
        <v>7317.61</v>
      </c>
      <c r="H5425">
        <v>4</v>
      </c>
      <c r="I5425">
        <v>29270.44</v>
      </c>
      <c r="J5425">
        <v>2.34</v>
      </c>
      <c r="K5425">
        <v>3952</v>
      </c>
      <c r="L5425" s="2">
        <v>45515</v>
      </c>
      <c r="O5425" t="str">
        <f>IF(ecommerce_10000[[#This Row],[Platform]]="Souq","sq",ecommerce_10000[[#This Row],[Platform]])</f>
        <v>sq</v>
      </c>
      <c r="P5425" t="str">
        <f>IF(E5425="Souq","sq",IF(E5425="Jumia","Jum",E5425))</f>
        <v>sq</v>
      </c>
      <c r="Q5425">
        <f>VLOOKUP(ecommerce_10000[[#This Row],[City]],F:I,4,FALSE)</f>
        <v>26648.76</v>
      </c>
      <c r="R5425" s="1">
        <f>SUMIF(C:C,ecommerce_10000[[#This Row],[Category]],I:I)</f>
        <v>31420413.200000018</v>
      </c>
      <c r="S5425" s="1">
        <f>SUMIFS(I:I,C:C,C5425)</f>
        <v>31420413.200000018</v>
      </c>
      <c r="T5425" s="1" t="str">
        <f>INDEX(F:F,MATCH(ecommerce_10000[[#This Row],[TotalAmount]],I:I,0))</f>
        <v>Casablanca</v>
      </c>
    </row>
    <row r="5426" spans="1:20" x14ac:dyDescent="0.3">
      <c r="A5426" s="1" t="s">
        <v>5470</v>
      </c>
      <c r="B5426" s="1" t="s">
        <v>43</v>
      </c>
      <c r="C5426" s="1" t="s">
        <v>44</v>
      </c>
      <c r="D5426" s="1" t="s">
        <v>45</v>
      </c>
      <c r="E5426" s="1" t="s">
        <v>22</v>
      </c>
      <c r="F5426" s="1" t="s">
        <v>28</v>
      </c>
      <c r="G5426">
        <v>3755.61</v>
      </c>
      <c r="H5426">
        <v>3</v>
      </c>
      <c r="I5426">
        <v>11266.83</v>
      </c>
      <c r="J5426">
        <v>1.44</v>
      </c>
      <c r="K5426">
        <v>4342</v>
      </c>
      <c r="L5426" s="2">
        <v>45480</v>
      </c>
      <c r="O5426" t="str">
        <f>IF(ecommerce_10000[[#This Row],[Platform]]="Souq","sq",ecommerce_10000[[#This Row],[Platform]])</f>
        <v>Jumia</v>
      </c>
      <c r="P5426" t="str">
        <f>IF(E5426="Souq","sq",IF(E5426="Jumia","Jum",E5426))</f>
        <v>Jum</v>
      </c>
      <c r="Q5426">
        <f>VLOOKUP(ecommerce_10000[[#This Row],[City]],F:I,4,FALSE)</f>
        <v>26648.76</v>
      </c>
      <c r="R5426" s="1">
        <f>SUMIF(C:C,ecommerce_10000[[#This Row],[Category]],I:I)</f>
        <v>31420413.200000018</v>
      </c>
      <c r="S5426" s="1">
        <f>SUMIFS(I:I,C:C,C5426)</f>
        <v>31420413.200000018</v>
      </c>
      <c r="T5426" s="1" t="str">
        <f>INDEX(F:F,MATCH(ecommerce_10000[[#This Row],[TotalAmount]],I:I,0))</f>
        <v>Casablanca</v>
      </c>
    </row>
    <row r="5427" spans="1:20" x14ac:dyDescent="0.3">
      <c r="A5427" s="1" t="s">
        <v>5471</v>
      </c>
      <c r="B5427" s="1" t="s">
        <v>43</v>
      </c>
      <c r="C5427" s="1" t="s">
        <v>44</v>
      </c>
      <c r="D5427" s="1" t="s">
        <v>45</v>
      </c>
      <c r="E5427" s="1" t="s">
        <v>16</v>
      </c>
      <c r="F5427" s="1" t="s">
        <v>17</v>
      </c>
      <c r="G5427">
        <v>5183.22</v>
      </c>
      <c r="H5427">
        <v>4</v>
      </c>
      <c r="I5427">
        <v>20732.88</v>
      </c>
      <c r="J5427">
        <v>3.6</v>
      </c>
      <c r="K5427">
        <v>2106</v>
      </c>
      <c r="L5427" s="2">
        <v>45624</v>
      </c>
      <c r="O5427" t="str">
        <f>IF(ecommerce_10000[[#This Row],[Platform]]="Souq","sq",ecommerce_10000[[#This Row],[Platform]])</f>
        <v>sq</v>
      </c>
      <c r="P5427" t="str">
        <f>IF(E5427="Souq","sq",IF(E5427="Jumia","Jum",E5427))</f>
        <v>sq</v>
      </c>
      <c r="Q5427">
        <f>VLOOKUP(ecommerce_10000[[#This Row],[City]],F:I,4,FALSE)</f>
        <v>16284.02</v>
      </c>
      <c r="R5427" s="1">
        <f>SUMIF(C:C,ecommerce_10000[[#This Row],[Category]],I:I)</f>
        <v>31420413.200000018</v>
      </c>
      <c r="S5427" s="1">
        <f>SUMIFS(I:I,C:C,C5427)</f>
        <v>31420413.200000018</v>
      </c>
      <c r="T5427" s="1" t="str">
        <f>INDEX(F:F,MATCH(ecommerce_10000[[#This Row],[TotalAmount]],I:I,0))</f>
        <v>Cairo</v>
      </c>
    </row>
    <row r="5428" spans="1:20" x14ac:dyDescent="0.3">
      <c r="A5428" s="1" t="s">
        <v>5472</v>
      </c>
      <c r="B5428" s="1" t="s">
        <v>25</v>
      </c>
      <c r="C5428" s="1" t="s">
        <v>26</v>
      </c>
      <c r="D5428" s="1" t="s">
        <v>27</v>
      </c>
      <c r="E5428" s="1" t="s">
        <v>16</v>
      </c>
      <c r="F5428" s="1" t="s">
        <v>17</v>
      </c>
      <c r="G5428">
        <v>6101.3</v>
      </c>
      <c r="H5428">
        <v>4</v>
      </c>
      <c r="I5428">
        <v>24405.200000000001</v>
      </c>
      <c r="J5428">
        <v>4.2</v>
      </c>
      <c r="K5428">
        <v>2270</v>
      </c>
      <c r="L5428" s="2">
        <v>45598</v>
      </c>
      <c r="O5428" t="str">
        <f>IF(ecommerce_10000[[#This Row],[Platform]]="Souq","sq",ecommerce_10000[[#This Row],[Platform]])</f>
        <v>sq</v>
      </c>
      <c r="P5428" t="str">
        <f>IF(E5428="Souq","sq",IF(E5428="Jumia","Jum",E5428))</f>
        <v>sq</v>
      </c>
      <c r="Q5428">
        <f>VLOOKUP(ecommerce_10000[[#This Row],[City]],F:I,4,FALSE)</f>
        <v>16284.02</v>
      </c>
      <c r="R5428" s="1">
        <f>SUMIF(C:C,ecommerce_10000[[#This Row],[Category]],I:I)</f>
        <v>29200970.130000021</v>
      </c>
      <c r="S5428" s="1">
        <f>SUMIFS(I:I,C:C,C5428)</f>
        <v>29200970.130000021</v>
      </c>
      <c r="T5428" s="1" t="str">
        <f>INDEX(F:F,MATCH(ecommerce_10000[[#This Row],[TotalAmount]],I:I,0))</f>
        <v>Cairo</v>
      </c>
    </row>
    <row r="5429" spans="1:20" x14ac:dyDescent="0.3">
      <c r="A5429" s="1" t="s">
        <v>5473</v>
      </c>
      <c r="B5429" s="1" t="s">
        <v>65</v>
      </c>
      <c r="C5429" s="1" t="s">
        <v>20</v>
      </c>
      <c r="D5429" s="1" t="s">
        <v>66</v>
      </c>
      <c r="E5429" s="1" t="s">
        <v>22</v>
      </c>
      <c r="F5429" s="1" t="s">
        <v>62</v>
      </c>
      <c r="G5429">
        <v>18622.82</v>
      </c>
      <c r="H5429">
        <v>4</v>
      </c>
      <c r="I5429">
        <v>74491.28</v>
      </c>
      <c r="J5429">
        <v>3.59</v>
      </c>
      <c r="K5429">
        <v>281</v>
      </c>
      <c r="L5429" s="2">
        <v>45567</v>
      </c>
      <c r="O5429" t="str">
        <f>IF(ecommerce_10000[[#This Row],[Platform]]="Souq","sq",ecommerce_10000[[#This Row],[Platform]])</f>
        <v>Jumia</v>
      </c>
      <c r="P5429" t="str">
        <f>IF(E5429="Souq","sq",IF(E5429="Jumia","Jum",E5429))</f>
        <v>Jum</v>
      </c>
      <c r="Q5429">
        <f>VLOOKUP(ecommerce_10000[[#This Row],[City]],F:I,4,FALSE)</f>
        <v>27872.98</v>
      </c>
      <c r="R5429" s="1">
        <f>SUMIF(C:C,ecommerce_10000[[#This Row],[Category]],I:I)</f>
        <v>91504159.730000004</v>
      </c>
      <c r="S5429" s="1">
        <f>SUMIFS(I:I,C:C,C5429)</f>
        <v>91504159.730000004</v>
      </c>
      <c r="T5429" s="1" t="str">
        <f>INDEX(F:F,MATCH(ecommerce_10000[[#This Row],[TotalAmount]],I:I,0))</f>
        <v>Giza</v>
      </c>
    </row>
    <row r="5430" spans="1:20" x14ac:dyDescent="0.3">
      <c r="A5430" s="1" t="s">
        <v>5474</v>
      </c>
      <c r="B5430" s="1" t="s">
        <v>19</v>
      </c>
      <c r="C5430" s="1" t="s">
        <v>20</v>
      </c>
      <c r="D5430" s="1" t="s">
        <v>21</v>
      </c>
      <c r="E5430" s="1" t="s">
        <v>47</v>
      </c>
      <c r="F5430" s="1" t="s">
        <v>28</v>
      </c>
      <c r="G5430">
        <v>8807.57</v>
      </c>
      <c r="H5430">
        <v>2</v>
      </c>
      <c r="I5430">
        <v>17615.14</v>
      </c>
      <c r="J5430">
        <v>1.45</v>
      </c>
      <c r="K5430">
        <v>4699</v>
      </c>
      <c r="L5430" s="2">
        <v>45592</v>
      </c>
      <c r="O5430" t="str">
        <f>IF(ecommerce_10000[[#This Row],[Platform]]="Souq","sq",ecommerce_10000[[#This Row],[Platform]])</f>
        <v>Amazon</v>
      </c>
      <c r="P5430" t="str">
        <f>IF(E5430="Souq","sq",IF(E5430="Jumia","Jum",E5430))</f>
        <v>Amazon</v>
      </c>
      <c r="Q5430">
        <f>VLOOKUP(ecommerce_10000[[#This Row],[City]],F:I,4,FALSE)</f>
        <v>26648.76</v>
      </c>
      <c r="R5430" s="1">
        <f>SUMIF(C:C,ecommerce_10000[[#This Row],[Category]],I:I)</f>
        <v>91504159.730000004</v>
      </c>
      <c r="S5430" s="1">
        <f>SUMIFS(I:I,C:C,C5430)</f>
        <v>91504159.730000004</v>
      </c>
      <c r="T5430" s="1" t="str">
        <f>INDEX(F:F,MATCH(ecommerce_10000[[#This Row],[TotalAmount]],I:I,0))</f>
        <v>Casablanca</v>
      </c>
    </row>
    <row r="5431" spans="1:20" x14ac:dyDescent="0.3">
      <c r="A5431" s="1" t="s">
        <v>5475</v>
      </c>
      <c r="B5431" s="1" t="s">
        <v>49</v>
      </c>
      <c r="C5431" s="1" t="s">
        <v>14</v>
      </c>
      <c r="D5431" s="1" t="s">
        <v>50</v>
      </c>
      <c r="E5431" s="1" t="s">
        <v>16</v>
      </c>
      <c r="F5431" s="1" t="s">
        <v>33</v>
      </c>
      <c r="G5431">
        <v>11880.72</v>
      </c>
      <c r="H5431">
        <v>3</v>
      </c>
      <c r="I5431">
        <v>35642.160000000003</v>
      </c>
      <c r="J5431">
        <v>4.4000000000000004</v>
      </c>
      <c r="K5431">
        <v>1114</v>
      </c>
      <c r="L5431" s="2">
        <v>45570</v>
      </c>
      <c r="O5431" t="str">
        <f>IF(ecommerce_10000[[#This Row],[Platform]]="Souq","sq",ecommerce_10000[[#This Row],[Platform]])</f>
        <v>sq</v>
      </c>
      <c r="P5431" t="str">
        <f>IF(E5431="Souq","sq",IF(E5431="Jumia","Jum",E5431))</f>
        <v>sq</v>
      </c>
      <c r="Q5431">
        <f>VLOOKUP(ecommerce_10000[[#This Row],[City]],F:I,4,FALSE)</f>
        <v>3665.44</v>
      </c>
      <c r="R5431" s="1">
        <f>SUMIF(C:C,ecommerce_10000[[#This Row],[Category]],I:I)</f>
        <v>92327183.770000085</v>
      </c>
      <c r="S5431" s="1">
        <f>SUMIFS(I:I,C:C,C5431)</f>
        <v>92327183.770000085</v>
      </c>
      <c r="T5431" s="1" t="str">
        <f>INDEX(F:F,MATCH(ecommerce_10000[[#This Row],[TotalAmount]],I:I,0))</f>
        <v>Dubai</v>
      </c>
    </row>
    <row r="5432" spans="1:20" x14ac:dyDescent="0.3">
      <c r="A5432" s="1" t="s">
        <v>5476</v>
      </c>
      <c r="B5432" s="1" t="s">
        <v>65</v>
      </c>
      <c r="C5432" s="1" t="s">
        <v>20</v>
      </c>
      <c r="D5432" s="1" t="s">
        <v>66</v>
      </c>
      <c r="E5432" s="1" t="s">
        <v>16</v>
      </c>
      <c r="F5432" s="1" t="s">
        <v>40</v>
      </c>
      <c r="G5432">
        <v>7120.62</v>
      </c>
      <c r="H5432">
        <v>3</v>
      </c>
      <c r="I5432">
        <v>21361.86</v>
      </c>
      <c r="J5432">
        <v>4.04</v>
      </c>
      <c r="K5432">
        <v>473</v>
      </c>
      <c r="L5432" s="2">
        <v>45498</v>
      </c>
      <c r="O5432" t="str">
        <f>IF(ecommerce_10000[[#This Row],[Platform]]="Souq","sq",ecommerce_10000[[#This Row],[Platform]])</f>
        <v>sq</v>
      </c>
      <c r="P5432" t="str">
        <f>IF(E5432="Souq","sq",IF(E5432="Jumia","Jum",E5432))</f>
        <v>sq</v>
      </c>
      <c r="Q5432">
        <f>VLOOKUP(ecommerce_10000[[#This Row],[City]],F:I,4,FALSE)</f>
        <v>99349.3</v>
      </c>
      <c r="R5432" s="1">
        <f>SUMIF(C:C,ecommerce_10000[[#This Row],[Category]],I:I)</f>
        <v>91504159.730000004</v>
      </c>
      <c r="S5432" s="1">
        <f>SUMIFS(I:I,C:C,C5432)</f>
        <v>91504159.730000004</v>
      </c>
      <c r="T5432" s="1" t="str">
        <f>INDEX(F:F,MATCH(ecommerce_10000[[#This Row],[TotalAmount]],I:I,0))</f>
        <v>Riyadh</v>
      </c>
    </row>
    <row r="5433" spans="1:20" x14ac:dyDescent="0.3">
      <c r="A5433" s="1" t="s">
        <v>5477</v>
      </c>
      <c r="B5433" s="1" t="s">
        <v>43</v>
      </c>
      <c r="C5433" s="1" t="s">
        <v>44</v>
      </c>
      <c r="D5433" s="1" t="s">
        <v>45</v>
      </c>
      <c r="E5433" s="1" t="s">
        <v>47</v>
      </c>
      <c r="F5433" s="1" t="s">
        <v>28</v>
      </c>
      <c r="G5433">
        <v>15491.21</v>
      </c>
      <c r="H5433">
        <v>3</v>
      </c>
      <c r="I5433">
        <v>46473.63</v>
      </c>
      <c r="J5433">
        <v>3.94</v>
      </c>
      <c r="K5433">
        <v>4249</v>
      </c>
      <c r="L5433" s="2">
        <v>45546</v>
      </c>
      <c r="O5433" t="str">
        <f>IF(ecommerce_10000[[#This Row],[Platform]]="Souq","sq",ecommerce_10000[[#This Row],[Platform]])</f>
        <v>Amazon</v>
      </c>
      <c r="P5433" t="str">
        <f>IF(E5433="Souq","sq",IF(E5433="Jumia","Jum",E5433))</f>
        <v>Amazon</v>
      </c>
      <c r="Q5433">
        <f>VLOOKUP(ecommerce_10000[[#This Row],[City]],F:I,4,FALSE)</f>
        <v>26648.76</v>
      </c>
      <c r="R5433" s="1">
        <f>SUMIF(C:C,ecommerce_10000[[#This Row],[Category]],I:I)</f>
        <v>31420413.200000018</v>
      </c>
      <c r="S5433" s="1">
        <f>SUMIFS(I:I,C:C,C5433)</f>
        <v>31420413.200000018</v>
      </c>
      <c r="T5433" s="1" t="str">
        <f>INDEX(F:F,MATCH(ecommerce_10000[[#This Row],[TotalAmount]],I:I,0))</f>
        <v>Casablanca</v>
      </c>
    </row>
    <row r="5434" spans="1:20" x14ac:dyDescent="0.3">
      <c r="A5434" s="1" t="s">
        <v>5478</v>
      </c>
      <c r="B5434" s="1" t="s">
        <v>43</v>
      </c>
      <c r="C5434" s="1" t="s">
        <v>44</v>
      </c>
      <c r="D5434" s="1" t="s">
        <v>45</v>
      </c>
      <c r="E5434" s="1" t="s">
        <v>47</v>
      </c>
      <c r="F5434" s="1" t="s">
        <v>23</v>
      </c>
      <c r="G5434">
        <v>2808.51</v>
      </c>
      <c r="H5434">
        <v>4</v>
      </c>
      <c r="I5434">
        <v>11234.04</v>
      </c>
      <c r="J5434">
        <v>1.17</v>
      </c>
      <c r="K5434">
        <v>4903</v>
      </c>
      <c r="L5434" s="2">
        <v>45412</v>
      </c>
      <c r="O5434" t="str">
        <f>IF(ecommerce_10000[[#This Row],[Platform]]="Souq","sq",ecommerce_10000[[#This Row],[Platform]])</f>
        <v>Amazon</v>
      </c>
      <c r="P5434" t="str">
        <f>IF(E5434="Souq","sq",IF(E5434="Jumia","Jum",E5434))</f>
        <v>Amazon</v>
      </c>
      <c r="Q5434">
        <f>VLOOKUP(ecommerce_10000[[#This Row],[City]],F:I,4,FALSE)</f>
        <v>13290.4</v>
      </c>
      <c r="R5434" s="1">
        <f>SUMIF(C:C,ecommerce_10000[[#This Row],[Category]],I:I)</f>
        <v>31420413.200000018</v>
      </c>
      <c r="S5434" s="1">
        <f>SUMIFS(I:I,C:C,C5434)</f>
        <v>31420413.200000018</v>
      </c>
      <c r="T5434" s="1" t="str">
        <f>INDEX(F:F,MATCH(ecommerce_10000[[#This Row],[TotalAmount]],I:I,0))</f>
        <v>Alexandria</v>
      </c>
    </row>
    <row r="5435" spans="1:20" x14ac:dyDescent="0.3">
      <c r="A5435" s="1" t="s">
        <v>5479</v>
      </c>
      <c r="B5435" s="1" t="s">
        <v>43</v>
      </c>
      <c r="C5435" s="1" t="s">
        <v>44</v>
      </c>
      <c r="D5435" s="1" t="s">
        <v>45</v>
      </c>
      <c r="E5435" s="1" t="s">
        <v>16</v>
      </c>
      <c r="F5435" s="1" t="s">
        <v>23</v>
      </c>
      <c r="G5435">
        <v>13903.91</v>
      </c>
      <c r="H5435">
        <v>4</v>
      </c>
      <c r="I5435">
        <v>55615.64</v>
      </c>
      <c r="J5435">
        <v>4.5999999999999996</v>
      </c>
      <c r="K5435">
        <v>4619</v>
      </c>
      <c r="L5435" s="2">
        <v>45504</v>
      </c>
      <c r="O5435" t="str">
        <f>IF(ecommerce_10000[[#This Row],[Platform]]="Souq","sq",ecommerce_10000[[#This Row],[Platform]])</f>
        <v>sq</v>
      </c>
      <c r="P5435" t="str">
        <f>IF(E5435="Souq","sq",IF(E5435="Jumia","Jum",E5435))</f>
        <v>sq</v>
      </c>
      <c r="Q5435">
        <f>VLOOKUP(ecommerce_10000[[#This Row],[City]],F:I,4,FALSE)</f>
        <v>13290.4</v>
      </c>
      <c r="R5435" s="1">
        <f>SUMIF(C:C,ecommerce_10000[[#This Row],[Category]],I:I)</f>
        <v>31420413.200000018</v>
      </c>
      <c r="S5435" s="1">
        <f>SUMIFS(I:I,C:C,C5435)</f>
        <v>31420413.200000018</v>
      </c>
      <c r="T5435" s="1" t="str">
        <f>INDEX(F:F,MATCH(ecommerce_10000[[#This Row],[TotalAmount]],I:I,0))</f>
        <v>Alexandria</v>
      </c>
    </row>
    <row r="5436" spans="1:20" x14ac:dyDescent="0.3">
      <c r="A5436" s="1" t="s">
        <v>5480</v>
      </c>
      <c r="B5436" s="1" t="s">
        <v>53</v>
      </c>
      <c r="C5436" s="1" t="s">
        <v>31</v>
      </c>
      <c r="D5436" s="1" t="s">
        <v>54</v>
      </c>
      <c r="E5436" s="1" t="s">
        <v>47</v>
      </c>
      <c r="F5436" s="1" t="s">
        <v>28</v>
      </c>
      <c r="G5436">
        <v>8913.68</v>
      </c>
      <c r="H5436">
        <v>1</v>
      </c>
      <c r="I5436">
        <v>8913.68</v>
      </c>
      <c r="J5436">
        <v>2.97</v>
      </c>
      <c r="K5436">
        <v>1215</v>
      </c>
      <c r="L5436" s="2">
        <v>45298</v>
      </c>
      <c r="O5436" t="str">
        <f>IF(ecommerce_10000[[#This Row],[Platform]]="Souq","sq",ecommerce_10000[[#This Row],[Platform]])</f>
        <v>Amazon</v>
      </c>
      <c r="P5436" t="str">
        <f>IF(E5436="Souq","sq",IF(E5436="Jumia","Jum",E5436))</f>
        <v>Amazon</v>
      </c>
      <c r="Q5436">
        <f>VLOOKUP(ecommerce_10000[[#This Row],[City]],F:I,4,FALSE)</f>
        <v>26648.76</v>
      </c>
      <c r="R5436" s="1">
        <f>SUMIF(C:C,ecommerce_10000[[#This Row],[Category]],I:I)</f>
        <v>57542997.559999913</v>
      </c>
      <c r="S5436" s="1">
        <f>SUMIFS(I:I,C:C,C5436)</f>
        <v>57542997.559999913</v>
      </c>
      <c r="T5436" s="1" t="str">
        <f>INDEX(F:F,MATCH(ecommerce_10000[[#This Row],[TotalAmount]],I:I,0))</f>
        <v>Casablanca</v>
      </c>
    </row>
    <row r="5437" spans="1:20" x14ac:dyDescent="0.3">
      <c r="A5437" s="1" t="s">
        <v>5481</v>
      </c>
      <c r="B5437" s="1" t="s">
        <v>19</v>
      </c>
      <c r="C5437" s="1" t="s">
        <v>20</v>
      </c>
      <c r="D5437" s="1" t="s">
        <v>21</v>
      </c>
      <c r="E5437" s="1" t="s">
        <v>16</v>
      </c>
      <c r="F5437" s="1" t="s">
        <v>33</v>
      </c>
      <c r="G5437">
        <v>3630.23</v>
      </c>
      <c r="H5437">
        <v>5</v>
      </c>
      <c r="I5437">
        <v>18151.150000000001</v>
      </c>
      <c r="J5437">
        <v>1.46</v>
      </c>
      <c r="K5437">
        <v>2181</v>
      </c>
      <c r="L5437" s="2">
        <v>45650</v>
      </c>
      <c r="O5437" t="str">
        <f>IF(ecommerce_10000[[#This Row],[Platform]]="Souq","sq",ecommerce_10000[[#This Row],[Platform]])</f>
        <v>sq</v>
      </c>
      <c r="P5437" t="str">
        <f>IF(E5437="Souq","sq",IF(E5437="Jumia","Jum",E5437))</f>
        <v>sq</v>
      </c>
      <c r="Q5437">
        <f>VLOOKUP(ecommerce_10000[[#This Row],[City]],F:I,4,FALSE)</f>
        <v>3665.44</v>
      </c>
      <c r="R5437" s="1">
        <f>SUMIF(C:C,ecommerce_10000[[#This Row],[Category]],I:I)</f>
        <v>91504159.730000004</v>
      </c>
      <c r="S5437" s="1">
        <f>SUMIFS(I:I,C:C,C5437)</f>
        <v>91504159.730000004</v>
      </c>
      <c r="T5437" s="1" t="str">
        <f>INDEX(F:F,MATCH(ecommerce_10000[[#This Row],[TotalAmount]],I:I,0))</f>
        <v>Dubai</v>
      </c>
    </row>
    <row r="5438" spans="1:20" x14ac:dyDescent="0.3">
      <c r="A5438" s="1" t="s">
        <v>5482</v>
      </c>
      <c r="B5438" s="1" t="s">
        <v>38</v>
      </c>
      <c r="C5438" s="1" t="s">
        <v>20</v>
      </c>
      <c r="D5438" s="1" t="s">
        <v>39</v>
      </c>
      <c r="E5438" s="1" t="s">
        <v>16</v>
      </c>
      <c r="F5438" s="1" t="s">
        <v>62</v>
      </c>
      <c r="G5438">
        <v>6326.18</v>
      </c>
      <c r="H5438">
        <v>4</v>
      </c>
      <c r="I5438">
        <v>25304.720000000001</v>
      </c>
      <c r="J5438">
        <v>1.2</v>
      </c>
      <c r="K5438">
        <v>2827</v>
      </c>
      <c r="L5438" s="2">
        <v>45493</v>
      </c>
      <c r="O5438" t="str">
        <f>IF(ecommerce_10000[[#This Row],[Platform]]="Souq","sq",ecommerce_10000[[#This Row],[Platform]])</f>
        <v>sq</v>
      </c>
      <c r="P5438" t="str">
        <f>IF(E5438="Souq","sq",IF(E5438="Jumia","Jum",E5438))</f>
        <v>sq</v>
      </c>
      <c r="Q5438">
        <f>VLOOKUP(ecommerce_10000[[#This Row],[City]],F:I,4,FALSE)</f>
        <v>27872.98</v>
      </c>
      <c r="R5438" s="1">
        <f>SUMIF(C:C,ecommerce_10000[[#This Row],[Category]],I:I)</f>
        <v>91504159.730000004</v>
      </c>
      <c r="S5438" s="1">
        <f>SUMIFS(I:I,C:C,C5438)</f>
        <v>91504159.730000004</v>
      </c>
      <c r="T5438" s="1" t="str">
        <f>INDEX(F:F,MATCH(ecommerce_10000[[#This Row],[TotalAmount]],I:I,0))</f>
        <v>Giza</v>
      </c>
    </row>
    <row r="5439" spans="1:20" x14ac:dyDescent="0.3">
      <c r="A5439" s="1" t="s">
        <v>5483</v>
      </c>
      <c r="B5439" s="1" t="s">
        <v>25</v>
      </c>
      <c r="C5439" s="1" t="s">
        <v>26</v>
      </c>
      <c r="D5439" s="1" t="s">
        <v>27</v>
      </c>
      <c r="E5439" s="1" t="s">
        <v>16</v>
      </c>
      <c r="F5439" s="1" t="s">
        <v>40</v>
      </c>
      <c r="G5439">
        <v>2860.38</v>
      </c>
      <c r="H5439">
        <v>3</v>
      </c>
      <c r="I5439">
        <v>8581.14</v>
      </c>
      <c r="J5439">
        <v>4.8099999999999996</v>
      </c>
      <c r="K5439">
        <v>4273</v>
      </c>
      <c r="L5439" s="2">
        <v>45634</v>
      </c>
      <c r="O5439" t="str">
        <f>IF(ecommerce_10000[[#This Row],[Platform]]="Souq","sq",ecommerce_10000[[#This Row],[Platform]])</f>
        <v>sq</v>
      </c>
      <c r="P5439" t="str">
        <f>IF(E5439="Souq","sq",IF(E5439="Jumia","Jum",E5439))</f>
        <v>sq</v>
      </c>
      <c r="Q5439">
        <f>VLOOKUP(ecommerce_10000[[#This Row],[City]],F:I,4,FALSE)</f>
        <v>99349.3</v>
      </c>
      <c r="R5439" s="1">
        <f>SUMIF(C:C,ecommerce_10000[[#This Row],[Category]],I:I)</f>
        <v>29200970.130000021</v>
      </c>
      <c r="S5439" s="1">
        <f>SUMIFS(I:I,C:C,C5439)</f>
        <v>29200970.130000021</v>
      </c>
      <c r="T5439" s="1" t="str">
        <f>INDEX(F:F,MATCH(ecommerce_10000[[#This Row],[TotalAmount]],I:I,0))</f>
        <v>Riyadh</v>
      </c>
    </row>
    <row r="5440" spans="1:20" x14ac:dyDescent="0.3">
      <c r="A5440" s="1" t="s">
        <v>5484</v>
      </c>
      <c r="B5440" s="1" t="s">
        <v>38</v>
      </c>
      <c r="C5440" s="1" t="s">
        <v>20</v>
      </c>
      <c r="D5440" s="1" t="s">
        <v>39</v>
      </c>
      <c r="E5440" s="1" t="s">
        <v>16</v>
      </c>
      <c r="F5440" s="1" t="s">
        <v>33</v>
      </c>
      <c r="G5440">
        <v>14945.76</v>
      </c>
      <c r="H5440">
        <v>4</v>
      </c>
      <c r="I5440">
        <v>59783.040000000001</v>
      </c>
      <c r="J5440">
        <v>3.54</v>
      </c>
      <c r="K5440">
        <v>1432</v>
      </c>
      <c r="L5440" s="2">
        <v>45409</v>
      </c>
      <c r="O5440" t="str">
        <f>IF(ecommerce_10000[[#This Row],[Platform]]="Souq","sq",ecommerce_10000[[#This Row],[Platform]])</f>
        <v>sq</v>
      </c>
      <c r="P5440" t="str">
        <f>IF(E5440="Souq","sq",IF(E5440="Jumia","Jum",E5440))</f>
        <v>sq</v>
      </c>
      <c r="Q5440">
        <f>VLOOKUP(ecommerce_10000[[#This Row],[City]],F:I,4,FALSE)</f>
        <v>3665.44</v>
      </c>
      <c r="R5440" s="1">
        <f>SUMIF(C:C,ecommerce_10000[[#This Row],[Category]],I:I)</f>
        <v>91504159.730000004</v>
      </c>
      <c r="S5440" s="1">
        <f>SUMIFS(I:I,C:C,C5440)</f>
        <v>91504159.730000004</v>
      </c>
      <c r="T5440" s="1" t="str">
        <f>INDEX(F:F,MATCH(ecommerce_10000[[#This Row],[TotalAmount]],I:I,0))</f>
        <v>Dubai</v>
      </c>
    </row>
    <row r="5441" spans="1:20" x14ac:dyDescent="0.3">
      <c r="A5441" s="1" t="s">
        <v>5485</v>
      </c>
      <c r="B5441" s="1" t="s">
        <v>43</v>
      </c>
      <c r="C5441" s="1" t="s">
        <v>44</v>
      </c>
      <c r="D5441" s="1" t="s">
        <v>45</v>
      </c>
      <c r="E5441" s="1" t="s">
        <v>16</v>
      </c>
      <c r="F5441" s="1" t="s">
        <v>17</v>
      </c>
      <c r="G5441">
        <v>4904.79</v>
      </c>
      <c r="H5441">
        <v>3</v>
      </c>
      <c r="I5441">
        <v>14714.37</v>
      </c>
      <c r="J5441">
        <v>2.04</v>
      </c>
      <c r="K5441">
        <v>2764</v>
      </c>
      <c r="L5441" s="2">
        <v>45610</v>
      </c>
      <c r="O5441" t="str">
        <f>IF(ecommerce_10000[[#This Row],[Platform]]="Souq","sq",ecommerce_10000[[#This Row],[Platform]])</f>
        <v>sq</v>
      </c>
      <c r="P5441" t="str">
        <f>IF(E5441="Souq","sq",IF(E5441="Jumia","Jum",E5441))</f>
        <v>sq</v>
      </c>
      <c r="Q5441">
        <f>VLOOKUP(ecommerce_10000[[#This Row],[City]],F:I,4,FALSE)</f>
        <v>16284.02</v>
      </c>
      <c r="R5441" s="1">
        <f>SUMIF(C:C,ecommerce_10000[[#This Row],[Category]],I:I)</f>
        <v>31420413.200000018</v>
      </c>
      <c r="S5441" s="1">
        <f>SUMIFS(I:I,C:C,C5441)</f>
        <v>31420413.200000018</v>
      </c>
      <c r="T5441" s="1" t="str">
        <f>INDEX(F:F,MATCH(ecommerce_10000[[#This Row],[TotalAmount]],I:I,0))</f>
        <v>Cairo</v>
      </c>
    </row>
    <row r="5442" spans="1:20" x14ac:dyDescent="0.3">
      <c r="A5442" s="1" t="s">
        <v>5486</v>
      </c>
      <c r="B5442" s="1" t="s">
        <v>65</v>
      </c>
      <c r="C5442" s="1" t="s">
        <v>20</v>
      </c>
      <c r="D5442" s="1" t="s">
        <v>66</v>
      </c>
      <c r="E5442" s="1" t="s">
        <v>47</v>
      </c>
      <c r="F5442" s="1" t="s">
        <v>17</v>
      </c>
      <c r="G5442">
        <v>3685.24</v>
      </c>
      <c r="H5442">
        <v>2</v>
      </c>
      <c r="I5442">
        <v>7370.48</v>
      </c>
      <c r="J5442">
        <v>2.97</v>
      </c>
      <c r="K5442">
        <v>65</v>
      </c>
      <c r="L5442" s="2">
        <v>45320</v>
      </c>
      <c r="O5442" t="str">
        <f>IF(ecommerce_10000[[#This Row],[Platform]]="Souq","sq",ecommerce_10000[[#This Row],[Platform]])</f>
        <v>Amazon</v>
      </c>
      <c r="P5442" t="str">
        <f>IF(E5442="Souq","sq",IF(E5442="Jumia","Jum",E5442))</f>
        <v>Amazon</v>
      </c>
      <c r="Q5442">
        <f>VLOOKUP(ecommerce_10000[[#This Row],[City]],F:I,4,FALSE)</f>
        <v>16284.02</v>
      </c>
      <c r="R5442" s="1">
        <f>SUMIF(C:C,ecommerce_10000[[#This Row],[Category]],I:I)</f>
        <v>91504159.730000004</v>
      </c>
      <c r="S5442" s="1">
        <f>SUMIFS(I:I,C:C,C5442)</f>
        <v>91504159.730000004</v>
      </c>
      <c r="T5442" s="1" t="str">
        <f>INDEX(F:F,MATCH(ecommerce_10000[[#This Row],[TotalAmount]],I:I,0))</f>
        <v>Cairo</v>
      </c>
    </row>
    <row r="5443" spans="1:20" x14ac:dyDescent="0.3">
      <c r="A5443" s="1" t="s">
        <v>5487</v>
      </c>
      <c r="B5443" s="1" t="s">
        <v>49</v>
      </c>
      <c r="C5443" s="1" t="s">
        <v>14</v>
      </c>
      <c r="D5443" s="1" t="s">
        <v>50</v>
      </c>
      <c r="E5443" s="1" t="s">
        <v>22</v>
      </c>
      <c r="F5443" s="1" t="s">
        <v>33</v>
      </c>
      <c r="G5443">
        <v>7901.36</v>
      </c>
      <c r="H5443">
        <v>1</v>
      </c>
      <c r="I5443">
        <v>7901.36</v>
      </c>
      <c r="J5443">
        <v>4.47</v>
      </c>
      <c r="K5443">
        <v>399</v>
      </c>
      <c r="L5443" s="2">
        <v>45645</v>
      </c>
      <c r="O5443" t="str">
        <f>IF(ecommerce_10000[[#This Row],[Platform]]="Souq","sq",ecommerce_10000[[#This Row],[Platform]])</f>
        <v>Jumia</v>
      </c>
      <c r="P5443" t="str">
        <f>IF(E5443="Souq","sq",IF(E5443="Jumia","Jum",E5443))</f>
        <v>Jum</v>
      </c>
      <c r="Q5443">
        <f>VLOOKUP(ecommerce_10000[[#This Row],[City]],F:I,4,FALSE)</f>
        <v>3665.44</v>
      </c>
      <c r="R5443" s="1">
        <f>SUMIF(C:C,ecommerce_10000[[#This Row],[Category]],I:I)</f>
        <v>92327183.770000085</v>
      </c>
      <c r="S5443" s="1">
        <f>SUMIFS(I:I,C:C,C5443)</f>
        <v>92327183.770000085</v>
      </c>
      <c r="T5443" s="1" t="str">
        <f>INDEX(F:F,MATCH(ecommerce_10000[[#This Row],[TotalAmount]],I:I,0))</f>
        <v>Dubai</v>
      </c>
    </row>
    <row r="5444" spans="1:20" x14ac:dyDescent="0.3">
      <c r="A5444" s="1" t="s">
        <v>5488</v>
      </c>
      <c r="B5444" s="1" t="s">
        <v>19</v>
      </c>
      <c r="C5444" s="1" t="s">
        <v>20</v>
      </c>
      <c r="D5444" s="1" t="s">
        <v>21</v>
      </c>
      <c r="E5444" s="1" t="s">
        <v>47</v>
      </c>
      <c r="F5444" s="1" t="s">
        <v>28</v>
      </c>
      <c r="G5444">
        <v>12181.79</v>
      </c>
      <c r="H5444">
        <v>5</v>
      </c>
      <c r="I5444">
        <v>60908.95</v>
      </c>
      <c r="J5444">
        <v>1.19</v>
      </c>
      <c r="K5444">
        <v>2210</v>
      </c>
      <c r="L5444" s="2">
        <v>45469</v>
      </c>
      <c r="O5444" t="str">
        <f>IF(ecommerce_10000[[#This Row],[Platform]]="Souq","sq",ecommerce_10000[[#This Row],[Platform]])</f>
        <v>Amazon</v>
      </c>
      <c r="P5444" t="str">
        <f>IF(E5444="Souq","sq",IF(E5444="Jumia","Jum",E5444))</f>
        <v>Amazon</v>
      </c>
      <c r="Q5444">
        <f>VLOOKUP(ecommerce_10000[[#This Row],[City]],F:I,4,FALSE)</f>
        <v>26648.76</v>
      </c>
      <c r="R5444" s="1">
        <f>SUMIF(C:C,ecommerce_10000[[#This Row],[Category]],I:I)</f>
        <v>91504159.730000004</v>
      </c>
      <c r="S5444" s="1">
        <f>SUMIFS(I:I,C:C,C5444)</f>
        <v>91504159.730000004</v>
      </c>
      <c r="T5444" s="1" t="str">
        <f>INDEX(F:F,MATCH(ecommerce_10000[[#This Row],[TotalAmount]],I:I,0))</f>
        <v>Casablanca</v>
      </c>
    </row>
    <row r="5445" spans="1:20" x14ac:dyDescent="0.3">
      <c r="A5445" s="1" t="s">
        <v>5489</v>
      </c>
      <c r="B5445" s="1" t="s">
        <v>35</v>
      </c>
      <c r="C5445" s="1" t="s">
        <v>14</v>
      </c>
      <c r="D5445" s="1" t="s">
        <v>36</v>
      </c>
      <c r="E5445" s="1" t="s">
        <v>22</v>
      </c>
      <c r="F5445" s="1" t="s">
        <v>40</v>
      </c>
      <c r="G5445">
        <v>9557.7199999999993</v>
      </c>
      <c r="H5445">
        <v>5</v>
      </c>
      <c r="I5445">
        <v>47788.6</v>
      </c>
      <c r="J5445">
        <v>3.87</v>
      </c>
      <c r="K5445">
        <v>2691</v>
      </c>
      <c r="L5445" s="2">
        <v>45305</v>
      </c>
      <c r="O5445" t="str">
        <f>IF(ecommerce_10000[[#This Row],[Platform]]="Souq","sq",ecommerce_10000[[#This Row],[Platform]])</f>
        <v>Jumia</v>
      </c>
      <c r="P5445" t="str">
        <f>IF(E5445="Souq","sq",IF(E5445="Jumia","Jum",E5445))</f>
        <v>Jum</v>
      </c>
      <c r="Q5445">
        <f>VLOOKUP(ecommerce_10000[[#This Row],[City]],F:I,4,FALSE)</f>
        <v>99349.3</v>
      </c>
      <c r="R5445" s="1">
        <f>SUMIF(C:C,ecommerce_10000[[#This Row],[Category]],I:I)</f>
        <v>92327183.770000085</v>
      </c>
      <c r="S5445" s="1">
        <f>SUMIFS(I:I,C:C,C5445)</f>
        <v>92327183.770000085</v>
      </c>
      <c r="T5445" s="1" t="str">
        <f>INDEX(F:F,MATCH(ecommerce_10000[[#This Row],[TotalAmount]],I:I,0))</f>
        <v>Riyadh</v>
      </c>
    </row>
    <row r="5446" spans="1:20" x14ac:dyDescent="0.3">
      <c r="A5446" s="1" t="s">
        <v>5490</v>
      </c>
      <c r="B5446" s="1" t="s">
        <v>13</v>
      </c>
      <c r="C5446" s="1" t="s">
        <v>14</v>
      </c>
      <c r="D5446" s="1" t="s">
        <v>15</v>
      </c>
      <c r="E5446" s="1" t="s">
        <v>16</v>
      </c>
      <c r="F5446" s="1" t="s">
        <v>28</v>
      </c>
      <c r="G5446">
        <v>10465.6</v>
      </c>
      <c r="H5446">
        <v>5</v>
      </c>
      <c r="I5446">
        <v>52328</v>
      </c>
      <c r="J5446">
        <v>4.8099999999999996</v>
      </c>
      <c r="K5446">
        <v>47</v>
      </c>
      <c r="L5446" s="2">
        <v>45448</v>
      </c>
      <c r="O5446" t="str">
        <f>IF(ecommerce_10000[[#This Row],[Platform]]="Souq","sq",ecommerce_10000[[#This Row],[Platform]])</f>
        <v>sq</v>
      </c>
      <c r="P5446" t="str">
        <f>IF(E5446="Souq","sq",IF(E5446="Jumia","Jum",E5446))</f>
        <v>sq</v>
      </c>
      <c r="Q5446">
        <f>VLOOKUP(ecommerce_10000[[#This Row],[City]],F:I,4,FALSE)</f>
        <v>26648.76</v>
      </c>
      <c r="R5446" s="1">
        <f>SUMIF(C:C,ecommerce_10000[[#This Row],[Category]],I:I)</f>
        <v>92327183.770000085</v>
      </c>
      <c r="S5446" s="1">
        <f>SUMIFS(I:I,C:C,C5446)</f>
        <v>92327183.770000085</v>
      </c>
      <c r="T5446" s="1" t="str">
        <f>INDEX(F:F,MATCH(ecommerce_10000[[#This Row],[TotalAmount]],I:I,0))</f>
        <v>Casablanca</v>
      </c>
    </row>
    <row r="5447" spans="1:20" x14ac:dyDescent="0.3">
      <c r="A5447" s="1" t="s">
        <v>5491</v>
      </c>
      <c r="B5447" s="1" t="s">
        <v>19</v>
      </c>
      <c r="C5447" s="1" t="s">
        <v>20</v>
      </c>
      <c r="D5447" s="1" t="s">
        <v>21</v>
      </c>
      <c r="E5447" s="1" t="s">
        <v>16</v>
      </c>
      <c r="F5447" s="1" t="s">
        <v>62</v>
      </c>
      <c r="G5447">
        <v>15603.05</v>
      </c>
      <c r="H5447">
        <v>5</v>
      </c>
      <c r="I5447">
        <v>78015.25</v>
      </c>
      <c r="J5447">
        <v>4.42</v>
      </c>
      <c r="K5447">
        <v>2271</v>
      </c>
      <c r="L5447" s="2">
        <v>45412</v>
      </c>
      <c r="O5447" t="str">
        <f>IF(ecommerce_10000[[#This Row],[Platform]]="Souq","sq",ecommerce_10000[[#This Row],[Platform]])</f>
        <v>sq</v>
      </c>
      <c r="P5447" t="str">
        <f>IF(E5447="Souq","sq",IF(E5447="Jumia","Jum",E5447))</f>
        <v>sq</v>
      </c>
      <c r="Q5447">
        <f>VLOOKUP(ecommerce_10000[[#This Row],[City]],F:I,4,FALSE)</f>
        <v>27872.98</v>
      </c>
      <c r="R5447" s="1">
        <f>SUMIF(C:C,ecommerce_10000[[#This Row],[Category]],I:I)</f>
        <v>91504159.730000004</v>
      </c>
      <c r="S5447" s="1">
        <f>SUMIFS(I:I,C:C,C5447)</f>
        <v>91504159.730000004</v>
      </c>
      <c r="T5447" s="1" t="str">
        <f>INDEX(F:F,MATCH(ecommerce_10000[[#This Row],[TotalAmount]],I:I,0))</f>
        <v>Giza</v>
      </c>
    </row>
    <row r="5448" spans="1:20" x14ac:dyDescent="0.3">
      <c r="A5448" s="1" t="s">
        <v>5492</v>
      </c>
      <c r="B5448" s="1" t="s">
        <v>38</v>
      </c>
      <c r="C5448" s="1" t="s">
        <v>20</v>
      </c>
      <c r="D5448" s="1" t="s">
        <v>39</v>
      </c>
      <c r="E5448" s="1" t="s">
        <v>16</v>
      </c>
      <c r="F5448" s="1" t="s">
        <v>40</v>
      </c>
      <c r="G5448">
        <v>13277.27</v>
      </c>
      <c r="H5448">
        <v>4</v>
      </c>
      <c r="I5448">
        <v>53109.08</v>
      </c>
      <c r="J5448">
        <v>4.16</v>
      </c>
      <c r="K5448">
        <v>3288</v>
      </c>
      <c r="L5448" s="2">
        <v>45470</v>
      </c>
      <c r="O5448" t="str">
        <f>IF(ecommerce_10000[[#This Row],[Platform]]="Souq","sq",ecommerce_10000[[#This Row],[Platform]])</f>
        <v>sq</v>
      </c>
      <c r="P5448" t="str">
        <f>IF(E5448="Souq","sq",IF(E5448="Jumia","Jum",E5448))</f>
        <v>sq</v>
      </c>
      <c r="Q5448">
        <f>VLOOKUP(ecommerce_10000[[#This Row],[City]],F:I,4,FALSE)</f>
        <v>99349.3</v>
      </c>
      <c r="R5448" s="1">
        <f>SUMIF(C:C,ecommerce_10000[[#This Row],[Category]],I:I)</f>
        <v>91504159.730000004</v>
      </c>
      <c r="S5448" s="1">
        <f>SUMIFS(I:I,C:C,C5448)</f>
        <v>91504159.730000004</v>
      </c>
      <c r="T5448" s="1" t="str">
        <f>INDEX(F:F,MATCH(ecommerce_10000[[#This Row],[TotalAmount]],I:I,0))</f>
        <v>Riyadh</v>
      </c>
    </row>
    <row r="5449" spans="1:20" x14ac:dyDescent="0.3">
      <c r="A5449" s="1" t="s">
        <v>5493</v>
      </c>
      <c r="B5449" s="1" t="s">
        <v>49</v>
      </c>
      <c r="C5449" s="1" t="s">
        <v>14</v>
      </c>
      <c r="D5449" s="1" t="s">
        <v>50</v>
      </c>
      <c r="E5449" s="1" t="s">
        <v>16</v>
      </c>
      <c r="F5449" s="1" t="s">
        <v>17</v>
      </c>
      <c r="G5449">
        <v>845.86</v>
      </c>
      <c r="H5449">
        <v>5</v>
      </c>
      <c r="I5449">
        <v>4229.3</v>
      </c>
      <c r="J5449">
        <v>4.1500000000000004</v>
      </c>
      <c r="K5449">
        <v>630</v>
      </c>
      <c r="L5449" s="2">
        <v>45325</v>
      </c>
      <c r="O5449" t="str">
        <f>IF(ecommerce_10000[[#This Row],[Platform]]="Souq","sq",ecommerce_10000[[#This Row],[Platform]])</f>
        <v>sq</v>
      </c>
      <c r="P5449" t="str">
        <f>IF(E5449="Souq","sq",IF(E5449="Jumia","Jum",E5449))</f>
        <v>sq</v>
      </c>
      <c r="Q5449">
        <f>VLOOKUP(ecommerce_10000[[#This Row],[City]],F:I,4,FALSE)</f>
        <v>16284.02</v>
      </c>
      <c r="R5449" s="1">
        <f>SUMIF(C:C,ecommerce_10000[[#This Row],[Category]],I:I)</f>
        <v>92327183.770000085</v>
      </c>
      <c r="S5449" s="1">
        <f>SUMIFS(I:I,C:C,C5449)</f>
        <v>92327183.770000085</v>
      </c>
      <c r="T5449" s="1" t="str">
        <f>INDEX(F:F,MATCH(ecommerce_10000[[#This Row],[TotalAmount]],I:I,0))</f>
        <v>Cairo</v>
      </c>
    </row>
    <row r="5450" spans="1:20" x14ac:dyDescent="0.3">
      <c r="A5450" s="1" t="s">
        <v>5494</v>
      </c>
      <c r="B5450" s="1" t="s">
        <v>49</v>
      </c>
      <c r="C5450" s="1" t="s">
        <v>14</v>
      </c>
      <c r="D5450" s="1" t="s">
        <v>50</v>
      </c>
      <c r="E5450" s="1" t="s">
        <v>22</v>
      </c>
      <c r="F5450" s="1" t="s">
        <v>33</v>
      </c>
      <c r="G5450">
        <v>13330.84</v>
      </c>
      <c r="H5450">
        <v>4</v>
      </c>
      <c r="I5450">
        <v>53323.360000000001</v>
      </c>
      <c r="J5450">
        <v>2.4900000000000002</v>
      </c>
      <c r="K5450">
        <v>4824</v>
      </c>
      <c r="L5450" s="2">
        <v>45605</v>
      </c>
      <c r="O5450" t="str">
        <f>IF(ecommerce_10000[[#This Row],[Platform]]="Souq","sq",ecommerce_10000[[#This Row],[Platform]])</f>
        <v>Jumia</v>
      </c>
      <c r="P5450" t="str">
        <f>IF(E5450="Souq","sq",IF(E5450="Jumia","Jum",E5450))</f>
        <v>Jum</v>
      </c>
      <c r="Q5450">
        <f>VLOOKUP(ecommerce_10000[[#This Row],[City]],F:I,4,FALSE)</f>
        <v>3665.44</v>
      </c>
      <c r="R5450" s="1">
        <f>SUMIF(C:C,ecommerce_10000[[#This Row],[Category]],I:I)</f>
        <v>92327183.770000085</v>
      </c>
      <c r="S5450" s="1">
        <f>SUMIFS(I:I,C:C,C5450)</f>
        <v>92327183.770000085</v>
      </c>
      <c r="T5450" s="1" t="str">
        <f>INDEX(F:F,MATCH(ecommerce_10000[[#This Row],[TotalAmount]],I:I,0))</f>
        <v>Dubai</v>
      </c>
    </row>
    <row r="5451" spans="1:20" x14ac:dyDescent="0.3">
      <c r="A5451" s="1" t="s">
        <v>5495</v>
      </c>
      <c r="B5451" s="1" t="s">
        <v>19</v>
      </c>
      <c r="C5451" s="1" t="s">
        <v>20</v>
      </c>
      <c r="D5451" s="1" t="s">
        <v>21</v>
      </c>
      <c r="E5451" s="1" t="s">
        <v>47</v>
      </c>
      <c r="F5451" s="1" t="s">
        <v>40</v>
      </c>
      <c r="G5451">
        <v>18474.169999999998</v>
      </c>
      <c r="H5451">
        <v>5</v>
      </c>
      <c r="I5451">
        <v>92370.85</v>
      </c>
      <c r="J5451">
        <v>3.86</v>
      </c>
      <c r="K5451">
        <v>2483</v>
      </c>
      <c r="L5451" s="2">
        <v>45415</v>
      </c>
      <c r="O5451" t="str">
        <f>IF(ecommerce_10000[[#This Row],[Platform]]="Souq","sq",ecommerce_10000[[#This Row],[Platform]])</f>
        <v>Amazon</v>
      </c>
      <c r="P5451" t="str">
        <f>IF(E5451="Souq","sq",IF(E5451="Jumia","Jum",E5451))</f>
        <v>Amazon</v>
      </c>
      <c r="Q5451">
        <f>VLOOKUP(ecommerce_10000[[#This Row],[City]],F:I,4,FALSE)</f>
        <v>99349.3</v>
      </c>
      <c r="R5451" s="1">
        <f>SUMIF(C:C,ecommerce_10000[[#This Row],[Category]],I:I)</f>
        <v>91504159.730000004</v>
      </c>
      <c r="S5451" s="1">
        <f>SUMIFS(I:I,C:C,C5451)</f>
        <v>91504159.730000004</v>
      </c>
      <c r="T5451" s="1" t="str">
        <f>INDEX(F:F,MATCH(ecommerce_10000[[#This Row],[TotalAmount]],I:I,0))</f>
        <v>Riyadh</v>
      </c>
    </row>
    <row r="5452" spans="1:20" x14ac:dyDescent="0.3">
      <c r="A5452" s="1" t="s">
        <v>5496</v>
      </c>
      <c r="B5452" s="1" t="s">
        <v>43</v>
      </c>
      <c r="C5452" s="1" t="s">
        <v>44</v>
      </c>
      <c r="D5452" s="1" t="s">
        <v>45</v>
      </c>
      <c r="E5452" s="1" t="s">
        <v>22</v>
      </c>
      <c r="F5452" s="1" t="s">
        <v>62</v>
      </c>
      <c r="G5452">
        <v>8765.99</v>
      </c>
      <c r="H5452">
        <v>2</v>
      </c>
      <c r="I5452">
        <v>17531.98</v>
      </c>
      <c r="J5452">
        <v>3.62</v>
      </c>
      <c r="K5452">
        <v>2540</v>
      </c>
      <c r="L5452" s="2">
        <v>45632</v>
      </c>
      <c r="O5452" t="str">
        <f>IF(ecommerce_10000[[#This Row],[Platform]]="Souq","sq",ecommerce_10000[[#This Row],[Platform]])</f>
        <v>Jumia</v>
      </c>
      <c r="P5452" t="str">
        <f>IF(E5452="Souq","sq",IF(E5452="Jumia","Jum",E5452))</f>
        <v>Jum</v>
      </c>
      <c r="Q5452">
        <f>VLOOKUP(ecommerce_10000[[#This Row],[City]],F:I,4,FALSE)</f>
        <v>27872.98</v>
      </c>
      <c r="R5452" s="1">
        <f>SUMIF(C:C,ecommerce_10000[[#This Row],[Category]],I:I)</f>
        <v>31420413.200000018</v>
      </c>
      <c r="S5452" s="1">
        <f>SUMIFS(I:I,C:C,C5452)</f>
        <v>31420413.200000018</v>
      </c>
      <c r="T5452" s="1" t="str">
        <f>INDEX(F:F,MATCH(ecommerce_10000[[#This Row],[TotalAmount]],I:I,0))</f>
        <v>Giza</v>
      </c>
    </row>
    <row r="5453" spans="1:20" x14ac:dyDescent="0.3">
      <c r="A5453" s="1" t="s">
        <v>5497</v>
      </c>
      <c r="B5453" s="1" t="s">
        <v>13</v>
      </c>
      <c r="C5453" s="1" t="s">
        <v>14</v>
      </c>
      <c r="D5453" s="1" t="s">
        <v>15</v>
      </c>
      <c r="E5453" s="1" t="s">
        <v>47</v>
      </c>
      <c r="F5453" s="1" t="s">
        <v>62</v>
      </c>
      <c r="G5453">
        <v>7668.07</v>
      </c>
      <c r="H5453">
        <v>2</v>
      </c>
      <c r="I5453">
        <v>15336.14</v>
      </c>
      <c r="J5453">
        <v>4.13</v>
      </c>
      <c r="K5453">
        <v>3344</v>
      </c>
      <c r="L5453" s="2">
        <v>45433</v>
      </c>
      <c r="O5453" t="str">
        <f>IF(ecommerce_10000[[#This Row],[Platform]]="Souq","sq",ecommerce_10000[[#This Row],[Platform]])</f>
        <v>Amazon</v>
      </c>
      <c r="P5453" t="str">
        <f>IF(E5453="Souq","sq",IF(E5453="Jumia","Jum",E5453))</f>
        <v>Amazon</v>
      </c>
      <c r="Q5453">
        <f>VLOOKUP(ecommerce_10000[[#This Row],[City]],F:I,4,FALSE)</f>
        <v>27872.98</v>
      </c>
      <c r="R5453" s="1">
        <f>SUMIF(C:C,ecommerce_10000[[#This Row],[Category]],I:I)</f>
        <v>92327183.770000085</v>
      </c>
      <c r="S5453" s="1">
        <f>SUMIFS(I:I,C:C,C5453)</f>
        <v>92327183.770000085</v>
      </c>
      <c r="T5453" s="1" t="str">
        <f>INDEX(F:F,MATCH(ecommerce_10000[[#This Row],[TotalAmount]],I:I,0))</f>
        <v>Giza</v>
      </c>
    </row>
    <row r="5454" spans="1:20" x14ac:dyDescent="0.3">
      <c r="A5454" s="1" t="s">
        <v>5498</v>
      </c>
      <c r="B5454" s="1" t="s">
        <v>43</v>
      </c>
      <c r="C5454" s="1" t="s">
        <v>44</v>
      </c>
      <c r="D5454" s="1" t="s">
        <v>45</v>
      </c>
      <c r="E5454" s="1" t="s">
        <v>47</v>
      </c>
      <c r="F5454" s="1" t="s">
        <v>28</v>
      </c>
      <c r="G5454">
        <v>19469.53</v>
      </c>
      <c r="H5454">
        <v>4</v>
      </c>
      <c r="I5454">
        <v>77878.12</v>
      </c>
      <c r="J5454">
        <v>4.8499999999999996</v>
      </c>
      <c r="K5454">
        <v>2281</v>
      </c>
      <c r="L5454" s="2">
        <v>45577</v>
      </c>
      <c r="O5454" t="str">
        <f>IF(ecommerce_10000[[#This Row],[Platform]]="Souq","sq",ecommerce_10000[[#This Row],[Platform]])</f>
        <v>Amazon</v>
      </c>
      <c r="P5454" t="str">
        <f>IF(E5454="Souq","sq",IF(E5454="Jumia","Jum",E5454))</f>
        <v>Amazon</v>
      </c>
      <c r="Q5454">
        <f>VLOOKUP(ecommerce_10000[[#This Row],[City]],F:I,4,FALSE)</f>
        <v>26648.76</v>
      </c>
      <c r="R5454" s="1">
        <f>SUMIF(C:C,ecommerce_10000[[#This Row],[Category]],I:I)</f>
        <v>31420413.200000018</v>
      </c>
      <c r="S5454" s="1">
        <f>SUMIFS(I:I,C:C,C5454)</f>
        <v>31420413.200000018</v>
      </c>
      <c r="T5454" s="1" t="str">
        <f>INDEX(F:F,MATCH(ecommerce_10000[[#This Row],[TotalAmount]],I:I,0))</f>
        <v>Casablanca</v>
      </c>
    </row>
    <row r="5455" spans="1:20" x14ac:dyDescent="0.3">
      <c r="A5455" s="1" t="s">
        <v>5499</v>
      </c>
      <c r="B5455" s="1" t="s">
        <v>49</v>
      </c>
      <c r="C5455" s="1" t="s">
        <v>14</v>
      </c>
      <c r="D5455" s="1" t="s">
        <v>50</v>
      </c>
      <c r="E5455" s="1" t="s">
        <v>47</v>
      </c>
      <c r="F5455" s="1" t="s">
        <v>62</v>
      </c>
      <c r="G5455">
        <v>17280.669999999998</v>
      </c>
      <c r="H5455">
        <v>3</v>
      </c>
      <c r="I5455">
        <v>51842.01</v>
      </c>
      <c r="J5455">
        <v>1.81</v>
      </c>
      <c r="K5455">
        <v>556</v>
      </c>
      <c r="L5455" s="2">
        <v>45347</v>
      </c>
      <c r="O5455" t="str">
        <f>IF(ecommerce_10000[[#This Row],[Platform]]="Souq","sq",ecommerce_10000[[#This Row],[Platform]])</f>
        <v>Amazon</v>
      </c>
      <c r="P5455" t="str">
        <f>IF(E5455="Souq","sq",IF(E5455="Jumia","Jum",E5455))</f>
        <v>Amazon</v>
      </c>
      <c r="Q5455">
        <f>VLOOKUP(ecommerce_10000[[#This Row],[City]],F:I,4,FALSE)</f>
        <v>27872.98</v>
      </c>
      <c r="R5455" s="1">
        <f>SUMIF(C:C,ecommerce_10000[[#This Row],[Category]],I:I)</f>
        <v>92327183.770000085</v>
      </c>
      <c r="S5455" s="1">
        <f>SUMIFS(I:I,C:C,C5455)</f>
        <v>92327183.770000085</v>
      </c>
      <c r="T5455" s="1" t="str">
        <f>INDEX(F:F,MATCH(ecommerce_10000[[#This Row],[TotalAmount]],I:I,0))</f>
        <v>Giza</v>
      </c>
    </row>
    <row r="5456" spans="1:20" x14ac:dyDescent="0.3">
      <c r="A5456" s="1" t="s">
        <v>5500</v>
      </c>
      <c r="B5456" s="1" t="s">
        <v>38</v>
      </c>
      <c r="C5456" s="1" t="s">
        <v>20</v>
      </c>
      <c r="D5456" s="1" t="s">
        <v>39</v>
      </c>
      <c r="E5456" s="1" t="s">
        <v>22</v>
      </c>
      <c r="F5456" s="1" t="s">
        <v>23</v>
      </c>
      <c r="G5456">
        <v>14051.77</v>
      </c>
      <c r="H5456">
        <v>3</v>
      </c>
      <c r="I5456">
        <v>42155.31</v>
      </c>
      <c r="J5456">
        <v>2.1</v>
      </c>
      <c r="K5456">
        <v>912</v>
      </c>
      <c r="L5456" s="2">
        <v>45338</v>
      </c>
      <c r="O5456" t="str">
        <f>IF(ecommerce_10000[[#This Row],[Platform]]="Souq","sq",ecommerce_10000[[#This Row],[Platform]])</f>
        <v>Jumia</v>
      </c>
      <c r="P5456" t="str">
        <f>IF(E5456="Souq","sq",IF(E5456="Jumia","Jum",E5456))</f>
        <v>Jum</v>
      </c>
      <c r="Q5456">
        <f>VLOOKUP(ecommerce_10000[[#This Row],[City]],F:I,4,FALSE)</f>
        <v>13290.4</v>
      </c>
      <c r="R5456" s="1">
        <f>SUMIF(C:C,ecommerce_10000[[#This Row],[Category]],I:I)</f>
        <v>91504159.730000004</v>
      </c>
      <c r="S5456" s="1">
        <f>SUMIFS(I:I,C:C,C5456)</f>
        <v>91504159.730000004</v>
      </c>
      <c r="T5456" s="1" t="str">
        <f>INDEX(F:F,MATCH(ecommerce_10000[[#This Row],[TotalAmount]],I:I,0))</f>
        <v>Alexandria</v>
      </c>
    </row>
    <row r="5457" spans="1:20" x14ac:dyDescent="0.3">
      <c r="A5457" s="1" t="s">
        <v>5501</v>
      </c>
      <c r="B5457" s="1" t="s">
        <v>43</v>
      </c>
      <c r="C5457" s="1" t="s">
        <v>44</v>
      </c>
      <c r="D5457" s="1" t="s">
        <v>45</v>
      </c>
      <c r="E5457" s="1" t="s">
        <v>47</v>
      </c>
      <c r="F5457" s="1" t="s">
        <v>33</v>
      </c>
      <c r="G5457">
        <v>5736.09</v>
      </c>
      <c r="H5457">
        <v>2</v>
      </c>
      <c r="I5457">
        <v>11472.18</v>
      </c>
      <c r="J5457">
        <v>1.53</v>
      </c>
      <c r="K5457">
        <v>3780</v>
      </c>
      <c r="L5457" s="2">
        <v>45404</v>
      </c>
      <c r="O5457" t="str">
        <f>IF(ecommerce_10000[[#This Row],[Platform]]="Souq","sq",ecommerce_10000[[#This Row],[Platform]])</f>
        <v>Amazon</v>
      </c>
      <c r="P5457" t="str">
        <f>IF(E5457="Souq","sq",IF(E5457="Jumia","Jum",E5457))</f>
        <v>Amazon</v>
      </c>
      <c r="Q5457">
        <f>VLOOKUP(ecommerce_10000[[#This Row],[City]],F:I,4,FALSE)</f>
        <v>3665.44</v>
      </c>
      <c r="R5457" s="1">
        <f>SUMIF(C:C,ecommerce_10000[[#This Row],[Category]],I:I)</f>
        <v>31420413.200000018</v>
      </c>
      <c r="S5457" s="1">
        <f>SUMIFS(I:I,C:C,C5457)</f>
        <v>31420413.200000018</v>
      </c>
      <c r="T5457" s="1" t="str">
        <f>INDEX(F:F,MATCH(ecommerce_10000[[#This Row],[TotalAmount]],I:I,0))</f>
        <v>Dubai</v>
      </c>
    </row>
    <row r="5458" spans="1:20" x14ac:dyDescent="0.3">
      <c r="A5458" s="1" t="s">
        <v>5502</v>
      </c>
      <c r="B5458" s="1" t="s">
        <v>53</v>
      </c>
      <c r="C5458" s="1" t="s">
        <v>31</v>
      </c>
      <c r="D5458" s="1" t="s">
        <v>54</v>
      </c>
      <c r="E5458" s="1" t="s">
        <v>22</v>
      </c>
      <c r="F5458" s="1" t="s">
        <v>28</v>
      </c>
      <c r="G5458">
        <v>7446.95</v>
      </c>
      <c r="H5458">
        <v>3</v>
      </c>
      <c r="I5458">
        <v>22340.85</v>
      </c>
      <c r="J5458">
        <v>2.54</v>
      </c>
      <c r="K5458">
        <v>1822</v>
      </c>
      <c r="L5458" s="2">
        <v>45482</v>
      </c>
      <c r="O5458" t="str">
        <f>IF(ecommerce_10000[[#This Row],[Platform]]="Souq","sq",ecommerce_10000[[#This Row],[Platform]])</f>
        <v>Jumia</v>
      </c>
      <c r="P5458" t="str">
        <f>IF(E5458="Souq","sq",IF(E5458="Jumia","Jum",E5458))</f>
        <v>Jum</v>
      </c>
      <c r="Q5458">
        <f>VLOOKUP(ecommerce_10000[[#This Row],[City]],F:I,4,FALSE)</f>
        <v>26648.76</v>
      </c>
      <c r="R5458" s="1">
        <f>SUMIF(C:C,ecommerce_10000[[#This Row],[Category]],I:I)</f>
        <v>57542997.559999913</v>
      </c>
      <c r="S5458" s="1">
        <f>SUMIFS(I:I,C:C,C5458)</f>
        <v>57542997.559999913</v>
      </c>
      <c r="T5458" s="1" t="str">
        <f>INDEX(F:F,MATCH(ecommerce_10000[[#This Row],[TotalAmount]],I:I,0))</f>
        <v>Casablanca</v>
      </c>
    </row>
    <row r="5459" spans="1:20" x14ac:dyDescent="0.3">
      <c r="A5459" s="1" t="s">
        <v>5503</v>
      </c>
      <c r="B5459" s="1" t="s">
        <v>30</v>
      </c>
      <c r="C5459" s="1" t="s">
        <v>31</v>
      </c>
      <c r="D5459" s="1" t="s">
        <v>32</v>
      </c>
      <c r="E5459" s="1" t="s">
        <v>16</v>
      </c>
      <c r="F5459" s="1" t="s">
        <v>62</v>
      </c>
      <c r="G5459">
        <v>11380.89</v>
      </c>
      <c r="H5459">
        <v>4</v>
      </c>
      <c r="I5459">
        <v>45523.56</v>
      </c>
      <c r="J5459">
        <v>3.45</v>
      </c>
      <c r="K5459">
        <v>1006</v>
      </c>
      <c r="L5459" s="2">
        <v>45620</v>
      </c>
      <c r="O5459" t="str">
        <f>IF(ecommerce_10000[[#This Row],[Platform]]="Souq","sq",ecommerce_10000[[#This Row],[Platform]])</f>
        <v>sq</v>
      </c>
      <c r="P5459" t="str">
        <f>IF(E5459="Souq","sq",IF(E5459="Jumia","Jum",E5459))</f>
        <v>sq</v>
      </c>
      <c r="Q5459">
        <f>VLOOKUP(ecommerce_10000[[#This Row],[City]],F:I,4,FALSE)</f>
        <v>27872.98</v>
      </c>
      <c r="R5459" s="1">
        <f>SUMIF(C:C,ecommerce_10000[[#This Row],[Category]],I:I)</f>
        <v>57542997.559999913</v>
      </c>
      <c r="S5459" s="1">
        <f>SUMIFS(I:I,C:C,C5459)</f>
        <v>57542997.559999913</v>
      </c>
      <c r="T5459" s="1" t="str">
        <f>INDEX(F:F,MATCH(ecommerce_10000[[#This Row],[TotalAmount]],I:I,0))</f>
        <v>Giza</v>
      </c>
    </row>
    <row r="5460" spans="1:20" x14ac:dyDescent="0.3">
      <c r="A5460" s="1" t="s">
        <v>5504</v>
      </c>
      <c r="B5460" s="1" t="s">
        <v>49</v>
      </c>
      <c r="C5460" s="1" t="s">
        <v>14</v>
      </c>
      <c r="D5460" s="1" t="s">
        <v>50</v>
      </c>
      <c r="E5460" s="1" t="s">
        <v>22</v>
      </c>
      <c r="F5460" s="1" t="s">
        <v>62</v>
      </c>
      <c r="G5460">
        <v>1722.99</v>
      </c>
      <c r="H5460">
        <v>2</v>
      </c>
      <c r="I5460">
        <v>3445.98</v>
      </c>
      <c r="J5460">
        <v>3.64</v>
      </c>
      <c r="K5460">
        <v>3089</v>
      </c>
      <c r="L5460" s="2">
        <v>45466</v>
      </c>
      <c r="O5460" t="str">
        <f>IF(ecommerce_10000[[#This Row],[Platform]]="Souq","sq",ecommerce_10000[[#This Row],[Platform]])</f>
        <v>Jumia</v>
      </c>
      <c r="P5460" t="str">
        <f>IF(E5460="Souq","sq",IF(E5460="Jumia","Jum",E5460))</f>
        <v>Jum</v>
      </c>
      <c r="Q5460">
        <f>VLOOKUP(ecommerce_10000[[#This Row],[City]],F:I,4,FALSE)</f>
        <v>27872.98</v>
      </c>
      <c r="R5460" s="1">
        <f>SUMIF(C:C,ecommerce_10000[[#This Row],[Category]],I:I)</f>
        <v>92327183.770000085</v>
      </c>
      <c r="S5460" s="1">
        <f>SUMIFS(I:I,C:C,C5460)</f>
        <v>92327183.770000085</v>
      </c>
      <c r="T5460" s="1" t="str">
        <f>INDEX(F:F,MATCH(ecommerce_10000[[#This Row],[TotalAmount]],I:I,0))</f>
        <v>Giza</v>
      </c>
    </row>
    <row r="5461" spans="1:20" x14ac:dyDescent="0.3">
      <c r="A5461" s="1" t="s">
        <v>5505</v>
      </c>
      <c r="B5461" s="1" t="s">
        <v>38</v>
      </c>
      <c r="C5461" s="1" t="s">
        <v>20</v>
      </c>
      <c r="D5461" s="1" t="s">
        <v>39</v>
      </c>
      <c r="E5461" s="1" t="s">
        <v>16</v>
      </c>
      <c r="F5461" s="1" t="s">
        <v>62</v>
      </c>
      <c r="G5461">
        <v>8821.18</v>
      </c>
      <c r="H5461">
        <v>2</v>
      </c>
      <c r="I5461">
        <v>17642.36</v>
      </c>
      <c r="J5461">
        <v>3.08</v>
      </c>
      <c r="K5461">
        <v>1152</v>
      </c>
      <c r="L5461" s="2">
        <v>45644</v>
      </c>
      <c r="O5461" t="str">
        <f>IF(ecommerce_10000[[#This Row],[Platform]]="Souq","sq",ecommerce_10000[[#This Row],[Platform]])</f>
        <v>sq</v>
      </c>
      <c r="P5461" t="str">
        <f>IF(E5461="Souq","sq",IF(E5461="Jumia","Jum",E5461))</f>
        <v>sq</v>
      </c>
      <c r="Q5461">
        <f>VLOOKUP(ecommerce_10000[[#This Row],[City]],F:I,4,FALSE)</f>
        <v>27872.98</v>
      </c>
      <c r="R5461" s="1">
        <f>SUMIF(C:C,ecommerce_10000[[#This Row],[Category]],I:I)</f>
        <v>91504159.730000004</v>
      </c>
      <c r="S5461" s="1">
        <f>SUMIFS(I:I,C:C,C5461)</f>
        <v>91504159.730000004</v>
      </c>
      <c r="T5461" s="1" t="str">
        <f>INDEX(F:F,MATCH(ecommerce_10000[[#This Row],[TotalAmount]],I:I,0))</f>
        <v>Giza</v>
      </c>
    </row>
    <row r="5462" spans="1:20" x14ac:dyDescent="0.3">
      <c r="A5462" s="1" t="s">
        <v>5506</v>
      </c>
      <c r="B5462" s="1" t="s">
        <v>30</v>
      </c>
      <c r="C5462" s="1" t="s">
        <v>31</v>
      </c>
      <c r="D5462" s="1" t="s">
        <v>32</v>
      </c>
      <c r="E5462" s="1" t="s">
        <v>16</v>
      </c>
      <c r="F5462" s="1" t="s">
        <v>40</v>
      </c>
      <c r="G5462">
        <v>15124.88</v>
      </c>
      <c r="H5462">
        <v>5</v>
      </c>
      <c r="I5462">
        <v>75624.399999999994</v>
      </c>
      <c r="J5462">
        <v>4.88</v>
      </c>
      <c r="K5462">
        <v>4332</v>
      </c>
      <c r="L5462" s="2">
        <v>45298</v>
      </c>
      <c r="O5462" t="str">
        <f>IF(ecommerce_10000[[#This Row],[Platform]]="Souq","sq",ecommerce_10000[[#This Row],[Platform]])</f>
        <v>sq</v>
      </c>
      <c r="P5462" t="str">
        <f>IF(E5462="Souq","sq",IF(E5462="Jumia","Jum",E5462))</f>
        <v>sq</v>
      </c>
      <c r="Q5462">
        <f>VLOOKUP(ecommerce_10000[[#This Row],[City]],F:I,4,FALSE)</f>
        <v>99349.3</v>
      </c>
      <c r="R5462" s="1">
        <f>SUMIF(C:C,ecommerce_10000[[#This Row],[Category]],I:I)</f>
        <v>57542997.559999913</v>
      </c>
      <c r="S5462" s="1">
        <f>SUMIFS(I:I,C:C,C5462)</f>
        <v>57542997.559999913</v>
      </c>
      <c r="T5462" s="1" t="str">
        <f>INDEX(F:F,MATCH(ecommerce_10000[[#This Row],[TotalAmount]],I:I,0))</f>
        <v>Riyadh</v>
      </c>
    </row>
    <row r="5463" spans="1:20" x14ac:dyDescent="0.3">
      <c r="A5463" s="1" t="s">
        <v>5507</v>
      </c>
      <c r="B5463" s="1" t="s">
        <v>53</v>
      </c>
      <c r="C5463" s="1" t="s">
        <v>31</v>
      </c>
      <c r="D5463" s="1" t="s">
        <v>54</v>
      </c>
      <c r="E5463" s="1" t="s">
        <v>47</v>
      </c>
      <c r="F5463" s="1" t="s">
        <v>28</v>
      </c>
      <c r="G5463">
        <v>15899.46</v>
      </c>
      <c r="H5463">
        <v>5</v>
      </c>
      <c r="I5463">
        <v>79497.3</v>
      </c>
      <c r="J5463">
        <v>3.44</v>
      </c>
      <c r="K5463">
        <v>1798</v>
      </c>
      <c r="L5463" s="2">
        <v>45306</v>
      </c>
      <c r="O5463" t="str">
        <f>IF(ecommerce_10000[[#This Row],[Platform]]="Souq","sq",ecommerce_10000[[#This Row],[Platform]])</f>
        <v>Amazon</v>
      </c>
      <c r="P5463" t="str">
        <f>IF(E5463="Souq","sq",IF(E5463="Jumia","Jum",E5463))</f>
        <v>Amazon</v>
      </c>
      <c r="Q5463">
        <f>VLOOKUP(ecommerce_10000[[#This Row],[City]],F:I,4,FALSE)</f>
        <v>26648.76</v>
      </c>
      <c r="R5463" s="1">
        <f>SUMIF(C:C,ecommerce_10000[[#This Row],[Category]],I:I)</f>
        <v>57542997.559999913</v>
      </c>
      <c r="S5463" s="1">
        <f>SUMIFS(I:I,C:C,C5463)</f>
        <v>57542997.559999913</v>
      </c>
      <c r="T5463" s="1" t="str">
        <f>INDEX(F:F,MATCH(ecommerce_10000[[#This Row],[TotalAmount]],I:I,0))</f>
        <v>Casablanca</v>
      </c>
    </row>
    <row r="5464" spans="1:20" x14ac:dyDescent="0.3">
      <c r="A5464" s="1" t="s">
        <v>5508</v>
      </c>
      <c r="B5464" s="1" t="s">
        <v>19</v>
      </c>
      <c r="C5464" s="1" t="s">
        <v>20</v>
      </c>
      <c r="D5464" s="1" t="s">
        <v>21</v>
      </c>
      <c r="E5464" s="1" t="s">
        <v>16</v>
      </c>
      <c r="F5464" s="1" t="s">
        <v>33</v>
      </c>
      <c r="G5464">
        <v>14881</v>
      </c>
      <c r="H5464">
        <v>5</v>
      </c>
      <c r="I5464">
        <v>74405</v>
      </c>
      <c r="J5464">
        <v>3</v>
      </c>
      <c r="K5464">
        <v>1638</v>
      </c>
      <c r="L5464" s="2">
        <v>45327</v>
      </c>
      <c r="O5464" t="str">
        <f>IF(ecommerce_10000[[#This Row],[Platform]]="Souq","sq",ecommerce_10000[[#This Row],[Platform]])</f>
        <v>sq</v>
      </c>
      <c r="P5464" t="str">
        <f>IF(E5464="Souq","sq",IF(E5464="Jumia","Jum",E5464))</f>
        <v>sq</v>
      </c>
      <c r="Q5464">
        <f>VLOOKUP(ecommerce_10000[[#This Row],[City]],F:I,4,FALSE)</f>
        <v>3665.44</v>
      </c>
      <c r="R5464" s="1">
        <f>SUMIF(C:C,ecommerce_10000[[#This Row],[Category]],I:I)</f>
        <v>91504159.730000004</v>
      </c>
      <c r="S5464" s="1">
        <f>SUMIFS(I:I,C:C,C5464)</f>
        <v>91504159.730000004</v>
      </c>
      <c r="T5464" s="1" t="str">
        <f>INDEX(F:F,MATCH(ecommerce_10000[[#This Row],[TotalAmount]],I:I,0))</f>
        <v>Dubai</v>
      </c>
    </row>
    <row r="5465" spans="1:20" x14ac:dyDescent="0.3">
      <c r="A5465" s="1" t="s">
        <v>5509</v>
      </c>
      <c r="B5465" s="1" t="s">
        <v>19</v>
      </c>
      <c r="C5465" s="1" t="s">
        <v>20</v>
      </c>
      <c r="D5465" s="1" t="s">
        <v>21</v>
      </c>
      <c r="E5465" s="1" t="s">
        <v>22</v>
      </c>
      <c r="F5465" s="1" t="s">
        <v>40</v>
      </c>
      <c r="G5465">
        <v>5642.98</v>
      </c>
      <c r="H5465">
        <v>5</v>
      </c>
      <c r="I5465">
        <v>28214.9</v>
      </c>
      <c r="J5465">
        <v>1.45</v>
      </c>
      <c r="K5465">
        <v>1722</v>
      </c>
      <c r="L5465" s="2">
        <v>45383</v>
      </c>
      <c r="O5465" t="str">
        <f>IF(ecommerce_10000[[#This Row],[Platform]]="Souq","sq",ecommerce_10000[[#This Row],[Platform]])</f>
        <v>Jumia</v>
      </c>
      <c r="P5465" t="str">
        <f>IF(E5465="Souq","sq",IF(E5465="Jumia","Jum",E5465))</f>
        <v>Jum</v>
      </c>
      <c r="Q5465">
        <f>VLOOKUP(ecommerce_10000[[#This Row],[City]],F:I,4,FALSE)</f>
        <v>99349.3</v>
      </c>
      <c r="R5465" s="1">
        <f>SUMIF(C:C,ecommerce_10000[[#This Row],[Category]],I:I)</f>
        <v>91504159.730000004</v>
      </c>
      <c r="S5465" s="1">
        <f>SUMIFS(I:I,C:C,C5465)</f>
        <v>91504159.730000004</v>
      </c>
      <c r="T5465" s="1" t="str">
        <f>INDEX(F:F,MATCH(ecommerce_10000[[#This Row],[TotalAmount]],I:I,0))</f>
        <v>Riyadh</v>
      </c>
    </row>
    <row r="5466" spans="1:20" x14ac:dyDescent="0.3">
      <c r="A5466" s="1" t="s">
        <v>5510</v>
      </c>
      <c r="B5466" s="1" t="s">
        <v>19</v>
      </c>
      <c r="C5466" s="1" t="s">
        <v>20</v>
      </c>
      <c r="D5466" s="1" t="s">
        <v>21</v>
      </c>
      <c r="E5466" s="1" t="s">
        <v>22</v>
      </c>
      <c r="F5466" s="1" t="s">
        <v>28</v>
      </c>
      <c r="G5466">
        <v>8998.1200000000008</v>
      </c>
      <c r="H5466">
        <v>1</v>
      </c>
      <c r="I5466">
        <v>8998.1200000000008</v>
      </c>
      <c r="J5466">
        <v>4.99</v>
      </c>
      <c r="K5466">
        <v>4132</v>
      </c>
      <c r="L5466" s="2">
        <v>45491</v>
      </c>
      <c r="O5466" t="str">
        <f>IF(ecommerce_10000[[#This Row],[Platform]]="Souq","sq",ecommerce_10000[[#This Row],[Platform]])</f>
        <v>Jumia</v>
      </c>
      <c r="P5466" t="str">
        <f>IF(E5466="Souq","sq",IF(E5466="Jumia","Jum",E5466))</f>
        <v>Jum</v>
      </c>
      <c r="Q5466">
        <f>VLOOKUP(ecommerce_10000[[#This Row],[City]],F:I,4,FALSE)</f>
        <v>26648.76</v>
      </c>
      <c r="R5466" s="1">
        <f>SUMIF(C:C,ecommerce_10000[[#This Row],[Category]],I:I)</f>
        <v>91504159.730000004</v>
      </c>
      <c r="S5466" s="1">
        <f>SUMIFS(I:I,C:C,C5466)</f>
        <v>91504159.730000004</v>
      </c>
      <c r="T5466" s="1" t="str">
        <f>INDEX(F:F,MATCH(ecommerce_10000[[#This Row],[TotalAmount]],I:I,0))</f>
        <v>Casablanca</v>
      </c>
    </row>
    <row r="5467" spans="1:20" x14ac:dyDescent="0.3">
      <c r="A5467" s="1" t="s">
        <v>5511</v>
      </c>
      <c r="B5467" s="1" t="s">
        <v>65</v>
      </c>
      <c r="C5467" s="1" t="s">
        <v>20</v>
      </c>
      <c r="D5467" s="1" t="s">
        <v>66</v>
      </c>
      <c r="E5467" s="1" t="s">
        <v>47</v>
      </c>
      <c r="F5467" s="1" t="s">
        <v>62</v>
      </c>
      <c r="G5467">
        <v>5072.25</v>
      </c>
      <c r="H5467">
        <v>5</v>
      </c>
      <c r="I5467">
        <v>25361.25</v>
      </c>
      <c r="J5467">
        <v>1.19</v>
      </c>
      <c r="K5467">
        <v>2902</v>
      </c>
      <c r="L5467" s="2">
        <v>45391</v>
      </c>
      <c r="O5467" t="str">
        <f>IF(ecommerce_10000[[#This Row],[Platform]]="Souq","sq",ecommerce_10000[[#This Row],[Platform]])</f>
        <v>Amazon</v>
      </c>
      <c r="P5467" t="str">
        <f>IF(E5467="Souq","sq",IF(E5467="Jumia","Jum",E5467))</f>
        <v>Amazon</v>
      </c>
      <c r="Q5467">
        <f>VLOOKUP(ecommerce_10000[[#This Row],[City]],F:I,4,FALSE)</f>
        <v>27872.98</v>
      </c>
      <c r="R5467" s="1">
        <f>SUMIF(C:C,ecommerce_10000[[#This Row],[Category]],I:I)</f>
        <v>91504159.730000004</v>
      </c>
      <c r="S5467" s="1">
        <f>SUMIFS(I:I,C:C,C5467)</f>
        <v>91504159.730000004</v>
      </c>
      <c r="T5467" s="1" t="str">
        <f>INDEX(F:F,MATCH(ecommerce_10000[[#This Row],[TotalAmount]],I:I,0))</f>
        <v>Giza</v>
      </c>
    </row>
    <row r="5468" spans="1:20" x14ac:dyDescent="0.3">
      <c r="A5468" s="1" t="s">
        <v>5512</v>
      </c>
      <c r="B5468" s="1" t="s">
        <v>53</v>
      </c>
      <c r="C5468" s="1" t="s">
        <v>31</v>
      </c>
      <c r="D5468" s="1" t="s">
        <v>54</v>
      </c>
      <c r="E5468" s="1" t="s">
        <v>22</v>
      </c>
      <c r="F5468" s="1" t="s">
        <v>23</v>
      </c>
      <c r="G5468">
        <v>13819.56</v>
      </c>
      <c r="H5468">
        <v>1</v>
      </c>
      <c r="I5468">
        <v>13819.56</v>
      </c>
      <c r="J5468">
        <v>2.97</v>
      </c>
      <c r="K5468">
        <v>2143</v>
      </c>
      <c r="L5468" s="2">
        <v>45565</v>
      </c>
      <c r="O5468" t="str">
        <f>IF(ecommerce_10000[[#This Row],[Platform]]="Souq","sq",ecommerce_10000[[#This Row],[Platform]])</f>
        <v>Jumia</v>
      </c>
      <c r="P5468" t="str">
        <f>IF(E5468="Souq","sq",IF(E5468="Jumia","Jum",E5468))</f>
        <v>Jum</v>
      </c>
      <c r="Q5468">
        <f>VLOOKUP(ecommerce_10000[[#This Row],[City]],F:I,4,FALSE)</f>
        <v>13290.4</v>
      </c>
      <c r="R5468" s="1">
        <f>SUMIF(C:C,ecommerce_10000[[#This Row],[Category]],I:I)</f>
        <v>57542997.559999913</v>
      </c>
      <c r="S5468" s="1">
        <f>SUMIFS(I:I,C:C,C5468)</f>
        <v>57542997.559999913</v>
      </c>
      <c r="T5468" s="1" t="str">
        <f>INDEX(F:F,MATCH(ecommerce_10000[[#This Row],[TotalAmount]],I:I,0))</f>
        <v>Alexandria</v>
      </c>
    </row>
    <row r="5469" spans="1:20" x14ac:dyDescent="0.3">
      <c r="A5469" s="1" t="s">
        <v>5513</v>
      </c>
      <c r="B5469" s="1" t="s">
        <v>30</v>
      </c>
      <c r="C5469" s="1" t="s">
        <v>31</v>
      </c>
      <c r="D5469" s="1" t="s">
        <v>32</v>
      </c>
      <c r="E5469" s="1" t="s">
        <v>16</v>
      </c>
      <c r="F5469" s="1" t="s">
        <v>62</v>
      </c>
      <c r="G5469">
        <v>11648.2</v>
      </c>
      <c r="H5469">
        <v>4</v>
      </c>
      <c r="I5469">
        <v>46592.800000000003</v>
      </c>
      <c r="J5469">
        <v>1.29</v>
      </c>
      <c r="K5469">
        <v>128</v>
      </c>
      <c r="L5469" s="2">
        <v>45600</v>
      </c>
      <c r="O5469" t="str">
        <f>IF(ecommerce_10000[[#This Row],[Platform]]="Souq","sq",ecommerce_10000[[#This Row],[Platform]])</f>
        <v>sq</v>
      </c>
      <c r="P5469" t="str">
        <f>IF(E5469="Souq","sq",IF(E5469="Jumia","Jum",E5469))</f>
        <v>sq</v>
      </c>
      <c r="Q5469">
        <f>VLOOKUP(ecommerce_10000[[#This Row],[City]],F:I,4,FALSE)</f>
        <v>27872.98</v>
      </c>
      <c r="R5469" s="1">
        <f>SUMIF(C:C,ecommerce_10000[[#This Row],[Category]],I:I)</f>
        <v>57542997.559999913</v>
      </c>
      <c r="S5469" s="1">
        <f>SUMIFS(I:I,C:C,C5469)</f>
        <v>57542997.559999913</v>
      </c>
      <c r="T5469" s="1" t="str">
        <f>INDEX(F:F,MATCH(ecommerce_10000[[#This Row],[TotalAmount]],I:I,0))</f>
        <v>Giza</v>
      </c>
    </row>
    <row r="5470" spans="1:20" x14ac:dyDescent="0.3">
      <c r="A5470" s="1" t="s">
        <v>5514</v>
      </c>
      <c r="B5470" s="1" t="s">
        <v>43</v>
      </c>
      <c r="C5470" s="1" t="s">
        <v>44</v>
      </c>
      <c r="D5470" s="1" t="s">
        <v>45</v>
      </c>
      <c r="E5470" s="1" t="s">
        <v>47</v>
      </c>
      <c r="F5470" s="1" t="s">
        <v>28</v>
      </c>
      <c r="G5470">
        <v>13503.01</v>
      </c>
      <c r="H5470">
        <v>1</v>
      </c>
      <c r="I5470">
        <v>13503.01</v>
      </c>
      <c r="J5470">
        <v>2.84</v>
      </c>
      <c r="K5470">
        <v>4085</v>
      </c>
      <c r="L5470" s="2">
        <v>45592</v>
      </c>
      <c r="O5470" t="str">
        <f>IF(ecommerce_10000[[#This Row],[Platform]]="Souq","sq",ecommerce_10000[[#This Row],[Platform]])</f>
        <v>Amazon</v>
      </c>
      <c r="P5470" t="str">
        <f>IF(E5470="Souq","sq",IF(E5470="Jumia","Jum",E5470))</f>
        <v>Amazon</v>
      </c>
      <c r="Q5470">
        <f>VLOOKUP(ecommerce_10000[[#This Row],[City]],F:I,4,FALSE)</f>
        <v>26648.76</v>
      </c>
      <c r="R5470" s="1">
        <f>SUMIF(C:C,ecommerce_10000[[#This Row],[Category]],I:I)</f>
        <v>31420413.200000018</v>
      </c>
      <c r="S5470" s="1">
        <f>SUMIFS(I:I,C:C,C5470)</f>
        <v>31420413.200000018</v>
      </c>
      <c r="T5470" s="1" t="str">
        <f>INDEX(F:F,MATCH(ecommerce_10000[[#This Row],[TotalAmount]],I:I,0))</f>
        <v>Casablanca</v>
      </c>
    </row>
    <row r="5471" spans="1:20" x14ac:dyDescent="0.3">
      <c r="A5471" s="1" t="s">
        <v>5515</v>
      </c>
      <c r="B5471" s="1" t="s">
        <v>13</v>
      </c>
      <c r="C5471" s="1" t="s">
        <v>14</v>
      </c>
      <c r="D5471" s="1" t="s">
        <v>15</v>
      </c>
      <c r="E5471" s="1" t="s">
        <v>16</v>
      </c>
      <c r="F5471" s="1" t="s">
        <v>62</v>
      </c>
      <c r="G5471">
        <v>13778.96</v>
      </c>
      <c r="H5471">
        <v>1</v>
      </c>
      <c r="I5471">
        <v>13778.96</v>
      </c>
      <c r="J5471">
        <v>4.03</v>
      </c>
      <c r="K5471">
        <v>2370</v>
      </c>
      <c r="L5471" s="2">
        <v>45359</v>
      </c>
      <c r="O5471" t="str">
        <f>IF(ecommerce_10000[[#This Row],[Platform]]="Souq","sq",ecommerce_10000[[#This Row],[Platform]])</f>
        <v>sq</v>
      </c>
      <c r="P5471" t="str">
        <f>IF(E5471="Souq","sq",IF(E5471="Jumia","Jum",E5471))</f>
        <v>sq</v>
      </c>
      <c r="Q5471">
        <f>VLOOKUP(ecommerce_10000[[#This Row],[City]],F:I,4,FALSE)</f>
        <v>27872.98</v>
      </c>
      <c r="R5471" s="1">
        <f>SUMIF(C:C,ecommerce_10000[[#This Row],[Category]],I:I)</f>
        <v>92327183.770000085</v>
      </c>
      <c r="S5471" s="1">
        <f>SUMIFS(I:I,C:C,C5471)</f>
        <v>92327183.770000085</v>
      </c>
      <c r="T5471" s="1" t="str">
        <f>INDEX(F:F,MATCH(ecommerce_10000[[#This Row],[TotalAmount]],I:I,0))</f>
        <v>Giza</v>
      </c>
    </row>
    <row r="5472" spans="1:20" x14ac:dyDescent="0.3">
      <c r="A5472" s="1" t="s">
        <v>5516</v>
      </c>
      <c r="B5472" s="1" t="s">
        <v>38</v>
      </c>
      <c r="C5472" s="1" t="s">
        <v>20</v>
      </c>
      <c r="D5472" s="1" t="s">
        <v>39</v>
      </c>
      <c r="E5472" s="1" t="s">
        <v>47</v>
      </c>
      <c r="F5472" s="1" t="s">
        <v>40</v>
      </c>
      <c r="G5472">
        <v>15598.43</v>
      </c>
      <c r="H5472">
        <v>5</v>
      </c>
      <c r="I5472">
        <v>77992.149999999994</v>
      </c>
      <c r="J5472">
        <v>2.83</v>
      </c>
      <c r="K5472">
        <v>3214</v>
      </c>
      <c r="L5472" s="2">
        <v>45416</v>
      </c>
      <c r="O5472" t="str">
        <f>IF(ecommerce_10000[[#This Row],[Platform]]="Souq","sq",ecommerce_10000[[#This Row],[Platform]])</f>
        <v>Amazon</v>
      </c>
      <c r="P5472" t="str">
        <f>IF(E5472="Souq","sq",IF(E5472="Jumia","Jum",E5472))</f>
        <v>Amazon</v>
      </c>
      <c r="Q5472">
        <f>VLOOKUP(ecommerce_10000[[#This Row],[City]],F:I,4,FALSE)</f>
        <v>99349.3</v>
      </c>
      <c r="R5472" s="1">
        <f>SUMIF(C:C,ecommerce_10000[[#This Row],[Category]],I:I)</f>
        <v>91504159.730000004</v>
      </c>
      <c r="S5472" s="1">
        <f>SUMIFS(I:I,C:C,C5472)</f>
        <v>91504159.730000004</v>
      </c>
      <c r="T5472" s="1" t="str">
        <f>INDEX(F:F,MATCH(ecommerce_10000[[#This Row],[TotalAmount]],I:I,0))</f>
        <v>Riyadh</v>
      </c>
    </row>
    <row r="5473" spans="1:20" x14ac:dyDescent="0.3">
      <c r="A5473" s="1" t="s">
        <v>5517</v>
      </c>
      <c r="B5473" s="1" t="s">
        <v>30</v>
      </c>
      <c r="C5473" s="1" t="s">
        <v>31</v>
      </c>
      <c r="D5473" s="1" t="s">
        <v>32</v>
      </c>
      <c r="E5473" s="1" t="s">
        <v>16</v>
      </c>
      <c r="F5473" s="1" t="s">
        <v>28</v>
      </c>
      <c r="G5473">
        <v>4506.1000000000004</v>
      </c>
      <c r="H5473">
        <v>3</v>
      </c>
      <c r="I5473">
        <v>13518.3</v>
      </c>
      <c r="J5473">
        <v>3.83</v>
      </c>
      <c r="K5473">
        <v>4043</v>
      </c>
      <c r="L5473" s="2">
        <v>45384</v>
      </c>
      <c r="O5473" t="str">
        <f>IF(ecommerce_10000[[#This Row],[Platform]]="Souq","sq",ecommerce_10000[[#This Row],[Platform]])</f>
        <v>sq</v>
      </c>
      <c r="P5473" t="str">
        <f>IF(E5473="Souq","sq",IF(E5473="Jumia","Jum",E5473))</f>
        <v>sq</v>
      </c>
      <c r="Q5473">
        <f>VLOOKUP(ecommerce_10000[[#This Row],[City]],F:I,4,FALSE)</f>
        <v>26648.76</v>
      </c>
      <c r="R5473" s="1">
        <f>SUMIF(C:C,ecommerce_10000[[#This Row],[Category]],I:I)</f>
        <v>57542997.559999913</v>
      </c>
      <c r="S5473" s="1">
        <f>SUMIFS(I:I,C:C,C5473)</f>
        <v>57542997.559999913</v>
      </c>
      <c r="T5473" s="1" t="str">
        <f>INDEX(F:F,MATCH(ecommerce_10000[[#This Row],[TotalAmount]],I:I,0))</f>
        <v>Casablanca</v>
      </c>
    </row>
    <row r="5474" spans="1:20" x14ac:dyDescent="0.3">
      <c r="A5474" s="1" t="s">
        <v>5518</v>
      </c>
      <c r="B5474" s="1" t="s">
        <v>35</v>
      </c>
      <c r="C5474" s="1" t="s">
        <v>14</v>
      </c>
      <c r="D5474" s="1" t="s">
        <v>36</v>
      </c>
      <c r="E5474" s="1" t="s">
        <v>22</v>
      </c>
      <c r="F5474" s="1" t="s">
        <v>40</v>
      </c>
      <c r="G5474">
        <v>5672.04</v>
      </c>
      <c r="H5474">
        <v>4</v>
      </c>
      <c r="I5474">
        <v>22688.16</v>
      </c>
      <c r="J5474">
        <v>4.17</v>
      </c>
      <c r="K5474">
        <v>2638</v>
      </c>
      <c r="L5474" s="2">
        <v>45503</v>
      </c>
      <c r="O5474" t="str">
        <f>IF(ecommerce_10000[[#This Row],[Platform]]="Souq","sq",ecommerce_10000[[#This Row],[Platform]])</f>
        <v>Jumia</v>
      </c>
      <c r="P5474" t="str">
        <f>IF(E5474="Souq","sq",IF(E5474="Jumia","Jum",E5474))</f>
        <v>Jum</v>
      </c>
      <c r="Q5474">
        <f>VLOOKUP(ecommerce_10000[[#This Row],[City]],F:I,4,FALSE)</f>
        <v>99349.3</v>
      </c>
      <c r="R5474" s="1">
        <f>SUMIF(C:C,ecommerce_10000[[#This Row],[Category]],I:I)</f>
        <v>92327183.770000085</v>
      </c>
      <c r="S5474" s="1">
        <f>SUMIFS(I:I,C:C,C5474)</f>
        <v>92327183.770000085</v>
      </c>
      <c r="T5474" s="1" t="str">
        <f>INDEX(F:F,MATCH(ecommerce_10000[[#This Row],[TotalAmount]],I:I,0))</f>
        <v>Riyadh</v>
      </c>
    </row>
    <row r="5475" spans="1:20" x14ac:dyDescent="0.3">
      <c r="A5475" s="1" t="s">
        <v>5519</v>
      </c>
      <c r="B5475" s="1" t="s">
        <v>49</v>
      </c>
      <c r="C5475" s="1" t="s">
        <v>14</v>
      </c>
      <c r="D5475" s="1" t="s">
        <v>50</v>
      </c>
      <c r="E5475" s="1" t="s">
        <v>47</v>
      </c>
      <c r="F5475" s="1" t="s">
        <v>62</v>
      </c>
      <c r="G5475">
        <v>9443.7800000000007</v>
      </c>
      <c r="H5475">
        <v>2</v>
      </c>
      <c r="I5475">
        <v>18887.560000000001</v>
      </c>
      <c r="J5475">
        <v>2.78</v>
      </c>
      <c r="K5475">
        <v>1314</v>
      </c>
      <c r="L5475" s="2">
        <v>45548</v>
      </c>
      <c r="O5475" t="str">
        <f>IF(ecommerce_10000[[#This Row],[Platform]]="Souq","sq",ecommerce_10000[[#This Row],[Platform]])</f>
        <v>Amazon</v>
      </c>
      <c r="P5475" t="str">
        <f>IF(E5475="Souq","sq",IF(E5475="Jumia","Jum",E5475))</f>
        <v>Amazon</v>
      </c>
      <c r="Q5475">
        <f>VLOOKUP(ecommerce_10000[[#This Row],[City]],F:I,4,FALSE)</f>
        <v>27872.98</v>
      </c>
      <c r="R5475" s="1">
        <f>SUMIF(C:C,ecommerce_10000[[#This Row],[Category]],I:I)</f>
        <v>92327183.770000085</v>
      </c>
      <c r="S5475" s="1">
        <f>SUMIFS(I:I,C:C,C5475)</f>
        <v>92327183.770000085</v>
      </c>
      <c r="T5475" s="1" t="str">
        <f>INDEX(F:F,MATCH(ecommerce_10000[[#This Row],[TotalAmount]],I:I,0))</f>
        <v>Giza</v>
      </c>
    </row>
    <row r="5476" spans="1:20" x14ac:dyDescent="0.3">
      <c r="A5476" s="1" t="s">
        <v>5520</v>
      </c>
      <c r="B5476" s="1" t="s">
        <v>35</v>
      </c>
      <c r="C5476" s="1" t="s">
        <v>14</v>
      </c>
      <c r="D5476" s="1" t="s">
        <v>36</v>
      </c>
      <c r="E5476" s="1" t="s">
        <v>16</v>
      </c>
      <c r="F5476" s="1" t="s">
        <v>40</v>
      </c>
      <c r="G5476">
        <v>17843.41</v>
      </c>
      <c r="H5476">
        <v>2</v>
      </c>
      <c r="I5476">
        <v>35686.82</v>
      </c>
      <c r="J5476">
        <v>3.99</v>
      </c>
      <c r="K5476">
        <v>2042</v>
      </c>
      <c r="L5476" s="2">
        <v>45422</v>
      </c>
      <c r="O5476" t="str">
        <f>IF(ecommerce_10000[[#This Row],[Platform]]="Souq","sq",ecommerce_10000[[#This Row],[Platform]])</f>
        <v>sq</v>
      </c>
      <c r="P5476" t="str">
        <f>IF(E5476="Souq","sq",IF(E5476="Jumia","Jum",E5476))</f>
        <v>sq</v>
      </c>
      <c r="Q5476">
        <f>VLOOKUP(ecommerce_10000[[#This Row],[City]],F:I,4,FALSE)</f>
        <v>99349.3</v>
      </c>
      <c r="R5476" s="1">
        <f>SUMIF(C:C,ecommerce_10000[[#This Row],[Category]],I:I)</f>
        <v>92327183.770000085</v>
      </c>
      <c r="S5476" s="1">
        <f>SUMIFS(I:I,C:C,C5476)</f>
        <v>92327183.770000085</v>
      </c>
      <c r="T5476" s="1" t="str">
        <f>INDEX(F:F,MATCH(ecommerce_10000[[#This Row],[TotalAmount]],I:I,0))</f>
        <v>Riyadh</v>
      </c>
    </row>
    <row r="5477" spans="1:20" x14ac:dyDescent="0.3">
      <c r="A5477" s="1" t="s">
        <v>5521</v>
      </c>
      <c r="B5477" s="1" t="s">
        <v>35</v>
      </c>
      <c r="C5477" s="1" t="s">
        <v>14</v>
      </c>
      <c r="D5477" s="1" t="s">
        <v>36</v>
      </c>
      <c r="E5477" s="1" t="s">
        <v>22</v>
      </c>
      <c r="F5477" s="1" t="s">
        <v>17</v>
      </c>
      <c r="G5477">
        <v>14045.88</v>
      </c>
      <c r="H5477">
        <v>2</v>
      </c>
      <c r="I5477">
        <v>28091.759999999998</v>
      </c>
      <c r="J5477">
        <v>2.0499999999999998</v>
      </c>
      <c r="K5477">
        <v>621</v>
      </c>
      <c r="L5477" s="2">
        <v>45322</v>
      </c>
      <c r="O5477" t="str">
        <f>IF(ecommerce_10000[[#This Row],[Platform]]="Souq","sq",ecommerce_10000[[#This Row],[Platform]])</f>
        <v>Jumia</v>
      </c>
      <c r="P5477" t="str">
        <f>IF(E5477="Souq","sq",IF(E5477="Jumia","Jum",E5477))</f>
        <v>Jum</v>
      </c>
      <c r="Q5477">
        <f>VLOOKUP(ecommerce_10000[[#This Row],[City]],F:I,4,FALSE)</f>
        <v>16284.02</v>
      </c>
      <c r="R5477" s="1">
        <f>SUMIF(C:C,ecommerce_10000[[#This Row],[Category]],I:I)</f>
        <v>92327183.770000085</v>
      </c>
      <c r="S5477" s="1">
        <f>SUMIFS(I:I,C:C,C5477)</f>
        <v>92327183.770000085</v>
      </c>
      <c r="T5477" s="1" t="str">
        <f>INDEX(F:F,MATCH(ecommerce_10000[[#This Row],[TotalAmount]],I:I,0))</f>
        <v>Cairo</v>
      </c>
    </row>
    <row r="5478" spans="1:20" x14ac:dyDescent="0.3">
      <c r="A5478" s="1" t="s">
        <v>5522</v>
      </c>
      <c r="B5478" s="1" t="s">
        <v>38</v>
      </c>
      <c r="C5478" s="1" t="s">
        <v>20</v>
      </c>
      <c r="D5478" s="1" t="s">
        <v>39</v>
      </c>
      <c r="E5478" s="1" t="s">
        <v>16</v>
      </c>
      <c r="F5478" s="1" t="s">
        <v>23</v>
      </c>
      <c r="G5478">
        <v>19559.28</v>
      </c>
      <c r="H5478">
        <v>4</v>
      </c>
      <c r="I5478">
        <v>78237.119999999995</v>
      </c>
      <c r="J5478">
        <v>1.3</v>
      </c>
      <c r="K5478">
        <v>2235</v>
      </c>
      <c r="L5478" s="2">
        <v>45573</v>
      </c>
      <c r="O5478" t="str">
        <f>IF(ecommerce_10000[[#This Row],[Platform]]="Souq","sq",ecommerce_10000[[#This Row],[Platform]])</f>
        <v>sq</v>
      </c>
      <c r="P5478" t="str">
        <f>IF(E5478="Souq","sq",IF(E5478="Jumia","Jum",E5478))</f>
        <v>sq</v>
      </c>
      <c r="Q5478">
        <f>VLOOKUP(ecommerce_10000[[#This Row],[City]],F:I,4,FALSE)</f>
        <v>13290.4</v>
      </c>
      <c r="R5478" s="1">
        <f>SUMIF(C:C,ecommerce_10000[[#This Row],[Category]],I:I)</f>
        <v>91504159.730000004</v>
      </c>
      <c r="S5478" s="1">
        <f>SUMIFS(I:I,C:C,C5478)</f>
        <v>91504159.730000004</v>
      </c>
      <c r="T5478" s="1" t="str">
        <f>INDEX(F:F,MATCH(ecommerce_10000[[#This Row],[TotalAmount]],I:I,0))</f>
        <v>Alexandria</v>
      </c>
    </row>
    <row r="5479" spans="1:20" x14ac:dyDescent="0.3">
      <c r="A5479" s="1" t="s">
        <v>5523</v>
      </c>
      <c r="B5479" s="1" t="s">
        <v>13</v>
      </c>
      <c r="C5479" s="1" t="s">
        <v>14</v>
      </c>
      <c r="D5479" s="1" t="s">
        <v>15</v>
      </c>
      <c r="E5479" s="1" t="s">
        <v>47</v>
      </c>
      <c r="F5479" s="1" t="s">
        <v>28</v>
      </c>
      <c r="G5479">
        <v>947.7</v>
      </c>
      <c r="H5479">
        <v>1</v>
      </c>
      <c r="I5479">
        <v>947.7</v>
      </c>
      <c r="J5479">
        <v>3.95</v>
      </c>
      <c r="K5479">
        <v>2594</v>
      </c>
      <c r="L5479" s="2">
        <v>45365</v>
      </c>
      <c r="O5479" t="str">
        <f>IF(ecommerce_10000[[#This Row],[Platform]]="Souq","sq",ecommerce_10000[[#This Row],[Platform]])</f>
        <v>Amazon</v>
      </c>
      <c r="P5479" t="str">
        <f>IF(E5479="Souq","sq",IF(E5479="Jumia","Jum",E5479))</f>
        <v>Amazon</v>
      </c>
      <c r="Q5479">
        <f>VLOOKUP(ecommerce_10000[[#This Row],[City]],F:I,4,FALSE)</f>
        <v>26648.76</v>
      </c>
      <c r="R5479" s="1">
        <f>SUMIF(C:C,ecommerce_10000[[#This Row],[Category]],I:I)</f>
        <v>92327183.770000085</v>
      </c>
      <c r="S5479" s="1">
        <f>SUMIFS(I:I,C:C,C5479)</f>
        <v>92327183.770000085</v>
      </c>
      <c r="T5479" s="1" t="str">
        <f>INDEX(F:F,MATCH(ecommerce_10000[[#This Row],[TotalAmount]],I:I,0))</f>
        <v>Casablanca</v>
      </c>
    </row>
    <row r="5480" spans="1:20" x14ac:dyDescent="0.3">
      <c r="A5480" s="1" t="s">
        <v>5524</v>
      </c>
      <c r="B5480" s="1" t="s">
        <v>53</v>
      </c>
      <c r="C5480" s="1" t="s">
        <v>31</v>
      </c>
      <c r="D5480" s="1" t="s">
        <v>54</v>
      </c>
      <c r="E5480" s="1" t="s">
        <v>22</v>
      </c>
      <c r="F5480" s="1" t="s">
        <v>40</v>
      </c>
      <c r="G5480">
        <v>10027.92</v>
      </c>
      <c r="H5480">
        <v>5</v>
      </c>
      <c r="I5480">
        <v>50139.6</v>
      </c>
      <c r="J5480">
        <v>1.84</v>
      </c>
      <c r="K5480">
        <v>3323</v>
      </c>
      <c r="L5480" s="2">
        <v>45485</v>
      </c>
      <c r="O5480" t="str">
        <f>IF(ecommerce_10000[[#This Row],[Platform]]="Souq","sq",ecommerce_10000[[#This Row],[Platform]])</f>
        <v>Jumia</v>
      </c>
      <c r="P5480" t="str">
        <f>IF(E5480="Souq","sq",IF(E5480="Jumia","Jum",E5480))</f>
        <v>Jum</v>
      </c>
      <c r="Q5480">
        <f>VLOOKUP(ecommerce_10000[[#This Row],[City]],F:I,4,FALSE)</f>
        <v>99349.3</v>
      </c>
      <c r="R5480" s="1">
        <f>SUMIF(C:C,ecommerce_10000[[#This Row],[Category]],I:I)</f>
        <v>57542997.559999913</v>
      </c>
      <c r="S5480" s="1">
        <f>SUMIFS(I:I,C:C,C5480)</f>
        <v>57542997.559999913</v>
      </c>
      <c r="T5480" s="1" t="str">
        <f>INDEX(F:F,MATCH(ecommerce_10000[[#This Row],[TotalAmount]],I:I,0))</f>
        <v>Riyadh</v>
      </c>
    </row>
    <row r="5481" spans="1:20" x14ac:dyDescent="0.3">
      <c r="A5481" s="1" t="s">
        <v>5525</v>
      </c>
      <c r="B5481" s="1" t="s">
        <v>49</v>
      </c>
      <c r="C5481" s="1" t="s">
        <v>14</v>
      </c>
      <c r="D5481" s="1" t="s">
        <v>50</v>
      </c>
      <c r="E5481" s="1" t="s">
        <v>16</v>
      </c>
      <c r="F5481" s="1" t="s">
        <v>28</v>
      </c>
      <c r="G5481">
        <v>15818.1</v>
      </c>
      <c r="H5481">
        <v>2</v>
      </c>
      <c r="I5481">
        <v>31636.2</v>
      </c>
      <c r="J5481">
        <v>2.59</v>
      </c>
      <c r="K5481">
        <v>3623</v>
      </c>
      <c r="L5481" s="2">
        <v>45346</v>
      </c>
      <c r="O5481" t="str">
        <f>IF(ecommerce_10000[[#This Row],[Platform]]="Souq","sq",ecommerce_10000[[#This Row],[Platform]])</f>
        <v>sq</v>
      </c>
      <c r="P5481" t="str">
        <f>IF(E5481="Souq","sq",IF(E5481="Jumia","Jum",E5481))</f>
        <v>sq</v>
      </c>
      <c r="Q5481">
        <f>VLOOKUP(ecommerce_10000[[#This Row],[City]],F:I,4,FALSE)</f>
        <v>26648.76</v>
      </c>
      <c r="R5481" s="1">
        <f>SUMIF(C:C,ecommerce_10000[[#This Row],[Category]],I:I)</f>
        <v>92327183.770000085</v>
      </c>
      <c r="S5481" s="1">
        <f>SUMIFS(I:I,C:C,C5481)</f>
        <v>92327183.770000085</v>
      </c>
      <c r="T5481" s="1" t="str">
        <f>INDEX(F:F,MATCH(ecommerce_10000[[#This Row],[TotalAmount]],I:I,0))</f>
        <v>Casablanca</v>
      </c>
    </row>
    <row r="5482" spans="1:20" x14ac:dyDescent="0.3">
      <c r="A5482" s="1" t="s">
        <v>5526</v>
      </c>
      <c r="B5482" s="1" t="s">
        <v>65</v>
      </c>
      <c r="C5482" s="1" t="s">
        <v>20</v>
      </c>
      <c r="D5482" s="1" t="s">
        <v>66</v>
      </c>
      <c r="E5482" s="1" t="s">
        <v>16</v>
      </c>
      <c r="F5482" s="1" t="s">
        <v>28</v>
      </c>
      <c r="G5482">
        <v>19903.54</v>
      </c>
      <c r="H5482">
        <v>4</v>
      </c>
      <c r="I5482">
        <v>79614.16</v>
      </c>
      <c r="J5482">
        <v>3.82</v>
      </c>
      <c r="K5482">
        <v>1067</v>
      </c>
      <c r="L5482" s="2">
        <v>45413</v>
      </c>
      <c r="O5482" t="str">
        <f>IF(ecommerce_10000[[#This Row],[Platform]]="Souq","sq",ecommerce_10000[[#This Row],[Platform]])</f>
        <v>sq</v>
      </c>
      <c r="P5482" t="str">
        <f>IF(E5482="Souq","sq",IF(E5482="Jumia","Jum",E5482))</f>
        <v>sq</v>
      </c>
      <c r="Q5482">
        <f>VLOOKUP(ecommerce_10000[[#This Row],[City]],F:I,4,FALSE)</f>
        <v>26648.76</v>
      </c>
      <c r="R5482" s="1">
        <f>SUMIF(C:C,ecommerce_10000[[#This Row],[Category]],I:I)</f>
        <v>91504159.730000004</v>
      </c>
      <c r="S5482" s="1">
        <f>SUMIFS(I:I,C:C,C5482)</f>
        <v>91504159.730000004</v>
      </c>
      <c r="T5482" s="1" t="str">
        <f>INDEX(F:F,MATCH(ecommerce_10000[[#This Row],[TotalAmount]],I:I,0))</f>
        <v>Casablanca</v>
      </c>
    </row>
    <row r="5483" spans="1:20" x14ac:dyDescent="0.3">
      <c r="A5483" s="1" t="s">
        <v>5527</v>
      </c>
      <c r="B5483" s="1" t="s">
        <v>25</v>
      </c>
      <c r="C5483" s="1" t="s">
        <v>26</v>
      </c>
      <c r="D5483" s="1" t="s">
        <v>27</v>
      </c>
      <c r="E5483" s="1" t="s">
        <v>16</v>
      </c>
      <c r="F5483" s="1" t="s">
        <v>33</v>
      </c>
      <c r="G5483">
        <v>17413.240000000002</v>
      </c>
      <c r="H5483">
        <v>1</v>
      </c>
      <c r="I5483">
        <v>17413.240000000002</v>
      </c>
      <c r="J5483">
        <v>3.24</v>
      </c>
      <c r="K5483">
        <v>4283</v>
      </c>
      <c r="L5483" s="2">
        <v>45516</v>
      </c>
      <c r="O5483" t="str">
        <f>IF(ecommerce_10000[[#This Row],[Platform]]="Souq","sq",ecommerce_10000[[#This Row],[Platform]])</f>
        <v>sq</v>
      </c>
      <c r="P5483" t="str">
        <f>IF(E5483="Souq","sq",IF(E5483="Jumia","Jum",E5483))</f>
        <v>sq</v>
      </c>
      <c r="Q5483">
        <f>VLOOKUP(ecommerce_10000[[#This Row],[City]],F:I,4,FALSE)</f>
        <v>3665.44</v>
      </c>
      <c r="R5483" s="1">
        <f>SUMIF(C:C,ecommerce_10000[[#This Row],[Category]],I:I)</f>
        <v>29200970.130000021</v>
      </c>
      <c r="S5483" s="1">
        <f>SUMIFS(I:I,C:C,C5483)</f>
        <v>29200970.130000021</v>
      </c>
      <c r="T5483" s="1" t="str">
        <f>INDEX(F:F,MATCH(ecommerce_10000[[#This Row],[TotalAmount]],I:I,0))</f>
        <v>Dubai</v>
      </c>
    </row>
    <row r="5484" spans="1:20" x14ac:dyDescent="0.3">
      <c r="A5484" s="1" t="s">
        <v>5528</v>
      </c>
      <c r="B5484" s="1" t="s">
        <v>65</v>
      </c>
      <c r="C5484" s="1" t="s">
        <v>20</v>
      </c>
      <c r="D5484" s="1" t="s">
        <v>66</v>
      </c>
      <c r="E5484" s="1" t="s">
        <v>16</v>
      </c>
      <c r="F5484" s="1" t="s">
        <v>33</v>
      </c>
      <c r="G5484">
        <v>16564.330000000002</v>
      </c>
      <c r="H5484">
        <v>5</v>
      </c>
      <c r="I5484">
        <v>82821.649999999994</v>
      </c>
      <c r="J5484">
        <v>4.8099999999999996</v>
      </c>
      <c r="K5484">
        <v>1099</v>
      </c>
      <c r="L5484" s="2">
        <v>45358</v>
      </c>
      <c r="O5484" t="str">
        <f>IF(ecommerce_10000[[#This Row],[Platform]]="Souq","sq",ecommerce_10000[[#This Row],[Platform]])</f>
        <v>sq</v>
      </c>
      <c r="P5484" t="str">
        <f>IF(E5484="Souq","sq",IF(E5484="Jumia","Jum",E5484))</f>
        <v>sq</v>
      </c>
      <c r="Q5484">
        <f>VLOOKUP(ecommerce_10000[[#This Row],[City]],F:I,4,FALSE)</f>
        <v>3665.44</v>
      </c>
      <c r="R5484" s="1">
        <f>SUMIF(C:C,ecommerce_10000[[#This Row],[Category]],I:I)</f>
        <v>91504159.730000004</v>
      </c>
      <c r="S5484" s="1">
        <f>SUMIFS(I:I,C:C,C5484)</f>
        <v>91504159.730000004</v>
      </c>
      <c r="T5484" s="1" t="str">
        <f>INDEX(F:F,MATCH(ecommerce_10000[[#This Row],[TotalAmount]],I:I,0))</f>
        <v>Dubai</v>
      </c>
    </row>
    <row r="5485" spans="1:20" x14ac:dyDescent="0.3">
      <c r="A5485" s="1" t="s">
        <v>5529</v>
      </c>
      <c r="B5485" s="1" t="s">
        <v>13</v>
      </c>
      <c r="C5485" s="1" t="s">
        <v>14</v>
      </c>
      <c r="D5485" s="1" t="s">
        <v>15</v>
      </c>
      <c r="E5485" s="1" t="s">
        <v>47</v>
      </c>
      <c r="F5485" s="1" t="s">
        <v>40</v>
      </c>
      <c r="G5485">
        <v>10352.58</v>
      </c>
      <c r="H5485">
        <v>3</v>
      </c>
      <c r="I5485">
        <v>31057.74</v>
      </c>
      <c r="J5485">
        <v>2.91</v>
      </c>
      <c r="K5485">
        <v>3940</v>
      </c>
      <c r="L5485" s="2">
        <v>45459</v>
      </c>
      <c r="O5485" t="str">
        <f>IF(ecommerce_10000[[#This Row],[Platform]]="Souq","sq",ecommerce_10000[[#This Row],[Platform]])</f>
        <v>Amazon</v>
      </c>
      <c r="P5485" t="str">
        <f>IF(E5485="Souq","sq",IF(E5485="Jumia","Jum",E5485))</f>
        <v>Amazon</v>
      </c>
      <c r="Q5485">
        <f>VLOOKUP(ecommerce_10000[[#This Row],[City]],F:I,4,FALSE)</f>
        <v>99349.3</v>
      </c>
      <c r="R5485" s="1">
        <f>SUMIF(C:C,ecommerce_10000[[#This Row],[Category]],I:I)</f>
        <v>92327183.770000085</v>
      </c>
      <c r="S5485" s="1">
        <f>SUMIFS(I:I,C:C,C5485)</f>
        <v>92327183.770000085</v>
      </c>
      <c r="T5485" s="1" t="str">
        <f>INDEX(F:F,MATCH(ecommerce_10000[[#This Row],[TotalAmount]],I:I,0))</f>
        <v>Riyadh</v>
      </c>
    </row>
    <row r="5486" spans="1:20" x14ac:dyDescent="0.3">
      <c r="A5486" s="1" t="s">
        <v>5530</v>
      </c>
      <c r="B5486" s="1" t="s">
        <v>53</v>
      </c>
      <c r="C5486" s="1" t="s">
        <v>31</v>
      </c>
      <c r="D5486" s="1" t="s">
        <v>54</v>
      </c>
      <c r="E5486" s="1" t="s">
        <v>16</v>
      </c>
      <c r="F5486" s="1" t="s">
        <v>17</v>
      </c>
      <c r="G5486">
        <v>19485.47</v>
      </c>
      <c r="H5486">
        <v>5</v>
      </c>
      <c r="I5486">
        <v>97427.35</v>
      </c>
      <c r="J5486">
        <v>3.3</v>
      </c>
      <c r="K5486">
        <v>4540</v>
      </c>
      <c r="L5486" s="2">
        <v>45418</v>
      </c>
      <c r="O5486" t="str">
        <f>IF(ecommerce_10000[[#This Row],[Platform]]="Souq","sq",ecommerce_10000[[#This Row],[Platform]])</f>
        <v>sq</v>
      </c>
      <c r="P5486" t="str">
        <f>IF(E5486="Souq","sq",IF(E5486="Jumia","Jum",E5486))</f>
        <v>sq</v>
      </c>
      <c r="Q5486">
        <f>VLOOKUP(ecommerce_10000[[#This Row],[City]],F:I,4,FALSE)</f>
        <v>16284.02</v>
      </c>
      <c r="R5486" s="1">
        <f>SUMIF(C:C,ecommerce_10000[[#This Row],[Category]],I:I)</f>
        <v>57542997.559999913</v>
      </c>
      <c r="S5486" s="1">
        <f>SUMIFS(I:I,C:C,C5486)</f>
        <v>57542997.559999913</v>
      </c>
      <c r="T5486" s="1" t="str">
        <f>INDEX(F:F,MATCH(ecommerce_10000[[#This Row],[TotalAmount]],I:I,0))</f>
        <v>Cairo</v>
      </c>
    </row>
    <row r="5487" spans="1:20" x14ac:dyDescent="0.3">
      <c r="A5487" s="1" t="s">
        <v>5531</v>
      </c>
      <c r="B5487" s="1" t="s">
        <v>19</v>
      </c>
      <c r="C5487" s="1" t="s">
        <v>20</v>
      </c>
      <c r="D5487" s="1" t="s">
        <v>21</v>
      </c>
      <c r="E5487" s="1" t="s">
        <v>22</v>
      </c>
      <c r="F5487" s="1" t="s">
        <v>40</v>
      </c>
      <c r="G5487">
        <v>10724.02</v>
      </c>
      <c r="H5487">
        <v>4</v>
      </c>
      <c r="I5487">
        <v>42896.08</v>
      </c>
      <c r="J5487">
        <v>3.04</v>
      </c>
      <c r="K5487">
        <v>4863</v>
      </c>
      <c r="L5487" s="2">
        <v>45494</v>
      </c>
      <c r="O5487" t="str">
        <f>IF(ecommerce_10000[[#This Row],[Platform]]="Souq","sq",ecommerce_10000[[#This Row],[Platform]])</f>
        <v>Jumia</v>
      </c>
      <c r="P5487" t="str">
        <f>IF(E5487="Souq","sq",IF(E5487="Jumia","Jum",E5487))</f>
        <v>Jum</v>
      </c>
      <c r="Q5487">
        <f>VLOOKUP(ecommerce_10000[[#This Row],[City]],F:I,4,FALSE)</f>
        <v>99349.3</v>
      </c>
      <c r="R5487" s="1">
        <f>SUMIF(C:C,ecommerce_10000[[#This Row],[Category]],I:I)</f>
        <v>91504159.730000004</v>
      </c>
      <c r="S5487" s="1">
        <f>SUMIFS(I:I,C:C,C5487)</f>
        <v>91504159.730000004</v>
      </c>
      <c r="T5487" s="1" t="str">
        <f>INDEX(F:F,MATCH(ecommerce_10000[[#This Row],[TotalAmount]],I:I,0))</f>
        <v>Riyadh</v>
      </c>
    </row>
    <row r="5488" spans="1:20" x14ac:dyDescent="0.3">
      <c r="A5488" s="1" t="s">
        <v>5532</v>
      </c>
      <c r="B5488" s="1" t="s">
        <v>19</v>
      </c>
      <c r="C5488" s="1" t="s">
        <v>20</v>
      </c>
      <c r="D5488" s="1" t="s">
        <v>21</v>
      </c>
      <c r="E5488" s="1" t="s">
        <v>16</v>
      </c>
      <c r="F5488" s="1" t="s">
        <v>33</v>
      </c>
      <c r="G5488">
        <v>3033.6</v>
      </c>
      <c r="H5488">
        <v>1</v>
      </c>
      <c r="I5488">
        <v>3033.6</v>
      </c>
      <c r="J5488">
        <v>1.27</v>
      </c>
      <c r="K5488">
        <v>4336</v>
      </c>
      <c r="L5488" s="2">
        <v>45528</v>
      </c>
      <c r="O5488" t="str">
        <f>IF(ecommerce_10000[[#This Row],[Platform]]="Souq","sq",ecommerce_10000[[#This Row],[Platform]])</f>
        <v>sq</v>
      </c>
      <c r="P5488" t="str">
        <f>IF(E5488="Souq","sq",IF(E5488="Jumia","Jum",E5488))</f>
        <v>sq</v>
      </c>
      <c r="Q5488">
        <f>VLOOKUP(ecommerce_10000[[#This Row],[City]],F:I,4,FALSE)</f>
        <v>3665.44</v>
      </c>
      <c r="R5488" s="1">
        <f>SUMIF(C:C,ecommerce_10000[[#This Row],[Category]],I:I)</f>
        <v>91504159.730000004</v>
      </c>
      <c r="S5488" s="1">
        <f>SUMIFS(I:I,C:C,C5488)</f>
        <v>91504159.730000004</v>
      </c>
      <c r="T5488" s="1" t="str">
        <f>INDEX(F:F,MATCH(ecommerce_10000[[#This Row],[TotalAmount]],I:I,0))</f>
        <v>Dubai</v>
      </c>
    </row>
    <row r="5489" spans="1:20" x14ac:dyDescent="0.3">
      <c r="A5489" s="1" t="s">
        <v>5533</v>
      </c>
      <c r="B5489" s="1" t="s">
        <v>25</v>
      </c>
      <c r="C5489" s="1" t="s">
        <v>26</v>
      </c>
      <c r="D5489" s="1" t="s">
        <v>27</v>
      </c>
      <c r="E5489" s="1" t="s">
        <v>22</v>
      </c>
      <c r="F5489" s="1" t="s">
        <v>33</v>
      </c>
      <c r="G5489">
        <v>15896.51</v>
      </c>
      <c r="H5489">
        <v>1</v>
      </c>
      <c r="I5489">
        <v>15896.51</v>
      </c>
      <c r="J5489">
        <v>1.19</v>
      </c>
      <c r="K5489">
        <v>3080</v>
      </c>
      <c r="L5489" s="2">
        <v>45301</v>
      </c>
      <c r="O5489" t="str">
        <f>IF(ecommerce_10000[[#This Row],[Platform]]="Souq","sq",ecommerce_10000[[#This Row],[Platform]])</f>
        <v>Jumia</v>
      </c>
      <c r="P5489" t="str">
        <f>IF(E5489="Souq","sq",IF(E5489="Jumia","Jum",E5489))</f>
        <v>Jum</v>
      </c>
      <c r="Q5489">
        <f>VLOOKUP(ecommerce_10000[[#This Row],[City]],F:I,4,FALSE)</f>
        <v>3665.44</v>
      </c>
      <c r="R5489" s="1">
        <f>SUMIF(C:C,ecommerce_10000[[#This Row],[Category]],I:I)</f>
        <v>29200970.130000021</v>
      </c>
      <c r="S5489" s="1">
        <f>SUMIFS(I:I,C:C,C5489)</f>
        <v>29200970.130000021</v>
      </c>
      <c r="T5489" s="1" t="str">
        <f>INDEX(F:F,MATCH(ecommerce_10000[[#This Row],[TotalAmount]],I:I,0))</f>
        <v>Dubai</v>
      </c>
    </row>
    <row r="5490" spans="1:20" x14ac:dyDescent="0.3">
      <c r="A5490" s="1" t="s">
        <v>5534</v>
      </c>
      <c r="B5490" s="1" t="s">
        <v>25</v>
      </c>
      <c r="C5490" s="1" t="s">
        <v>26</v>
      </c>
      <c r="D5490" s="1" t="s">
        <v>27</v>
      </c>
      <c r="E5490" s="1" t="s">
        <v>47</v>
      </c>
      <c r="F5490" s="1" t="s">
        <v>62</v>
      </c>
      <c r="G5490">
        <v>14661.32</v>
      </c>
      <c r="H5490">
        <v>4</v>
      </c>
      <c r="I5490">
        <v>58645.279999999999</v>
      </c>
      <c r="J5490">
        <v>4.2</v>
      </c>
      <c r="K5490">
        <v>4422</v>
      </c>
      <c r="L5490" s="2">
        <v>45588</v>
      </c>
      <c r="O5490" t="str">
        <f>IF(ecommerce_10000[[#This Row],[Platform]]="Souq","sq",ecommerce_10000[[#This Row],[Platform]])</f>
        <v>Amazon</v>
      </c>
      <c r="P5490" t="str">
        <f>IF(E5490="Souq","sq",IF(E5490="Jumia","Jum",E5490))</f>
        <v>Amazon</v>
      </c>
      <c r="Q5490">
        <f>VLOOKUP(ecommerce_10000[[#This Row],[City]],F:I,4,FALSE)</f>
        <v>27872.98</v>
      </c>
      <c r="R5490" s="1">
        <f>SUMIF(C:C,ecommerce_10000[[#This Row],[Category]],I:I)</f>
        <v>29200970.130000021</v>
      </c>
      <c r="S5490" s="1">
        <f>SUMIFS(I:I,C:C,C5490)</f>
        <v>29200970.130000021</v>
      </c>
      <c r="T5490" s="1" t="str">
        <f>INDEX(F:F,MATCH(ecommerce_10000[[#This Row],[TotalAmount]],I:I,0))</f>
        <v>Giza</v>
      </c>
    </row>
    <row r="5491" spans="1:20" x14ac:dyDescent="0.3">
      <c r="A5491" s="1" t="s">
        <v>5535</v>
      </c>
      <c r="B5491" s="1" t="s">
        <v>25</v>
      </c>
      <c r="C5491" s="1" t="s">
        <v>26</v>
      </c>
      <c r="D5491" s="1" t="s">
        <v>27</v>
      </c>
      <c r="E5491" s="1" t="s">
        <v>22</v>
      </c>
      <c r="F5491" s="1" t="s">
        <v>23</v>
      </c>
      <c r="G5491">
        <v>12058.04</v>
      </c>
      <c r="H5491">
        <v>5</v>
      </c>
      <c r="I5491">
        <v>60290.2</v>
      </c>
      <c r="J5491">
        <v>4.34</v>
      </c>
      <c r="K5491">
        <v>4171</v>
      </c>
      <c r="L5491" s="2">
        <v>45594</v>
      </c>
      <c r="O5491" t="str">
        <f>IF(ecommerce_10000[[#This Row],[Platform]]="Souq","sq",ecommerce_10000[[#This Row],[Platform]])</f>
        <v>Jumia</v>
      </c>
      <c r="P5491" t="str">
        <f>IF(E5491="Souq","sq",IF(E5491="Jumia","Jum",E5491))</f>
        <v>Jum</v>
      </c>
      <c r="Q5491">
        <f>VLOOKUP(ecommerce_10000[[#This Row],[City]],F:I,4,FALSE)</f>
        <v>13290.4</v>
      </c>
      <c r="R5491" s="1">
        <f>SUMIF(C:C,ecommerce_10000[[#This Row],[Category]],I:I)</f>
        <v>29200970.130000021</v>
      </c>
      <c r="S5491" s="1">
        <f>SUMIFS(I:I,C:C,C5491)</f>
        <v>29200970.130000021</v>
      </c>
      <c r="T5491" s="1" t="str">
        <f>INDEX(F:F,MATCH(ecommerce_10000[[#This Row],[TotalAmount]],I:I,0))</f>
        <v>Alexandria</v>
      </c>
    </row>
    <row r="5492" spans="1:20" x14ac:dyDescent="0.3">
      <c r="A5492" s="1" t="s">
        <v>5536</v>
      </c>
      <c r="B5492" s="1" t="s">
        <v>25</v>
      </c>
      <c r="C5492" s="1" t="s">
        <v>26</v>
      </c>
      <c r="D5492" s="1" t="s">
        <v>27</v>
      </c>
      <c r="E5492" s="1" t="s">
        <v>16</v>
      </c>
      <c r="F5492" s="1" t="s">
        <v>17</v>
      </c>
      <c r="G5492">
        <v>9058.0400000000009</v>
      </c>
      <c r="H5492">
        <v>2</v>
      </c>
      <c r="I5492">
        <v>18116.080000000002</v>
      </c>
      <c r="J5492">
        <v>3.02</v>
      </c>
      <c r="K5492">
        <v>3789</v>
      </c>
      <c r="L5492" s="2">
        <v>45351</v>
      </c>
      <c r="O5492" t="str">
        <f>IF(ecommerce_10000[[#This Row],[Platform]]="Souq","sq",ecommerce_10000[[#This Row],[Platform]])</f>
        <v>sq</v>
      </c>
      <c r="P5492" t="str">
        <f>IF(E5492="Souq","sq",IF(E5492="Jumia","Jum",E5492))</f>
        <v>sq</v>
      </c>
      <c r="Q5492">
        <f>VLOOKUP(ecommerce_10000[[#This Row],[City]],F:I,4,FALSE)</f>
        <v>16284.02</v>
      </c>
      <c r="R5492" s="1">
        <f>SUMIF(C:C,ecommerce_10000[[#This Row],[Category]],I:I)</f>
        <v>29200970.130000021</v>
      </c>
      <c r="S5492" s="1">
        <f>SUMIFS(I:I,C:C,C5492)</f>
        <v>29200970.130000021</v>
      </c>
      <c r="T5492" s="1" t="str">
        <f>INDEX(F:F,MATCH(ecommerce_10000[[#This Row],[TotalAmount]],I:I,0))</f>
        <v>Cairo</v>
      </c>
    </row>
    <row r="5493" spans="1:20" x14ac:dyDescent="0.3">
      <c r="A5493" s="1" t="s">
        <v>5537</v>
      </c>
      <c r="B5493" s="1" t="s">
        <v>49</v>
      </c>
      <c r="C5493" s="1" t="s">
        <v>14</v>
      </c>
      <c r="D5493" s="1" t="s">
        <v>50</v>
      </c>
      <c r="E5493" s="1" t="s">
        <v>22</v>
      </c>
      <c r="F5493" s="1" t="s">
        <v>17</v>
      </c>
      <c r="G5493">
        <v>6980.1</v>
      </c>
      <c r="H5493">
        <v>1</v>
      </c>
      <c r="I5493">
        <v>6980.1</v>
      </c>
      <c r="J5493">
        <v>1.5</v>
      </c>
      <c r="K5493">
        <v>988</v>
      </c>
      <c r="L5493" s="2">
        <v>45591</v>
      </c>
      <c r="O5493" t="str">
        <f>IF(ecommerce_10000[[#This Row],[Platform]]="Souq","sq",ecommerce_10000[[#This Row],[Platform]])</f>
        <v>Jumia</v>
      </c>
      <c r="P5493" t="str">
        <f>IF(E5493="Souq","sq",IF(E5493="Jumia","Jum",E5493))</f>
        <v>Jum</v>
      </c>
      <c r="Q5493">
        <f>VLOOKUP(ecommerce_10000[[#This Row],[City]],F:I,4,FALSE)</f>
        <v>16284.02</v>
      </c>
      <c r="R5493" s="1">
        <f>SUMIF(C:C,ecommerce_10000[[#This Row],[Category]],I:I)</f>
        <v>92327183.770000085</v>
      </c>
      <c r="S5493" s="1">
        <f>SUMIFS(I:I,C:C,C5493)</f>
        <v>92327183.770000085</v>
      </c>
      <c r="T5493" s="1" t="str">
        <f>INDEX(F:F,MATCH(ecommerce_10000[[#This Row],[TotalAmount]],I:I,0))</f>
        <v>Cairo</v>
      </c>
    </row>
    <row r="5494" spans="1:20" x14ac:dyDescent="0.3">
      <c r="A5494" s="1" t="s">
        <v>5538</v>
      </c>
      <c r="B5494" s="1" t="s">
        <v>43</v>
      </c>
      <c r="C5494" s="1" t="s">
        <v>44</v>
      </c>
      <c r="D5494" s="1" t="s">
        <v>45</v>
      </c>
      <c r="E5494" s="1" t="s">
        <v>16</v>
      </c>
      <c r="F5494" s="1" t="s">
        <v>33</v>
      </c>
      <c r="G5494">
        <v>9898.3799999999992</v>
      </c>
      <c r="H5494">
        <v>5</v>
      </c>
      <c r="I5494">
        <v>49491.9</v>
      </c>
      <c r="J5494">
        <v>3.45</v>
      </c>
      <c r="K5494">
        <v>2892</v>
      </c>
      <c r="L5494" s="2">
        <v>45578</v>
      </c>
      <c r="O5494" t="str">
        <f>IF(ecommerce_10000[[#This Row],[Platform]]="Souq","sq",ecommerce_10000[[#This Row],[Platform]])</f>
        <v>sq</v>
      </c>
      <c r="P5494" t="str">
        <f>IF(E5494="Souq","sq",IF(E5494="Jumia","Jum",E5494))</f>
        <v>sq</v>
      </c>
      <c r="Q5494">
        <f>VLOOKUP(ecommerce_10000[[#This Row],[City]],F:I,4,FALSE)</f>
        <v>3665.44</v>
      </c>
      <c r="R5494" s="1">
        <f>SUMIF(C:C,ecommerce_10000[[#This Row],[Category]],I:I)</f>
        <v>31420413.200000018</v>
      </c>
      <c r="S5494" s="1">
        <f>SUMIFS(I:I,C:C,C5494)</f>
        <v>31420413.200000018</v>
      </c>
      <c r="T5494" s="1" t="str">
        <f>INDEX(F:F,MATCH(ecommerce_10000[[#This Row],[TotalAmount]],I:I,0))</f>
        <v>Dubai</v>
      </c>
    </row>
    <row r="5495" spans="1:20" x14ac:dyDescent="0.3">
      <c r="A5495" s="1" t="s">
        <v>5539</v>
      </c>
      <c r="B5495" s="1" t="s">
        <v>53</v>
      </c>
      <c r="C5495" s="1" t="s">
        <v>31</v>
      </c>
      <c r="D5495" s="1" t="s">
        <v>54</v>
      </c>
      <c r="E5495" s="1" t="s">
        <v>22</v>
      </c>
      <c r="F5495" s="1" t="s">
        <v>17</v>
      </c>
      <c r="G5495">
        <v>2155.5300000000002</v>
      </c>
      <c r="H5495">
        <v>3</v>
      </c>
      <c r="I5495">
        <v>6466.59</v>
      </c>
      <c r="J5495">
        <v>1.26</v>
      </c>
      <c r="K5495">
        <v>350</v>
      </c>
      <c r="L5495" s="2">
        <v>45567</v>
      </c>
      <c r="O5495" t="str">
        <f>IF(ecommerce_10000[[#This Row],[Platform]]="Souq","sq",ecommerce_10000[[#This Row],[Platform]])</f>
        <v>Jumia</v>
      </c>
      <c r="P5495" t="str">
        <f>IF(E5495="Souq","sq",IF(E5495="Jumia","Jum",E5495))</f>
        <v>Jum</v>
      </c>
      <c r="Q5495">
        <f>VLOOKUP(ecommerce_10000[[#This Row],[City]],F:I,4,FALSE)</f>
        <v>16284.02</v>
      </c>
      <c r="R5495" s="1">
        <f>SUMIF(C:C,ecommerce_10000[[#This Row],[Category]],I:I)</f>
        <v>57542997.559999913</v>
      </c>
      <c r="S5495" s="1">
        <f>SUMIFS(I:I,C:C,C5495)</f>
        <v>57542997.559999913</v>
      </c>
      <c r="T5495" s="1" t="str">
        <f>INDEX(F:F,MATCH(ecommerce_10000[[#This Row],[TotalAmount]],I:I,0))</f>
        <v>Cairo</v>
      </c>
    </row>
    <row r="5496" spans="1:20" x14ac:dyDescent="0.3">
      <c r="A5496" s="1" t="s">
        <v>5540</v>
      </c>
      <c r="B5496" s="1" t="s">
        <v>43</v>
      </c>
      <c r="C5496" s="1" t="s">
        <v>44</v>
      </c>
      <c r="D5496" s="1" t="s">
        <v>45</v>
      </c>
      <c r="E5496" s="1" t="s">
        <v>47</v>
      </c>
      <c r="F5496" s="1" t="s">
        <v>28</v>
      </c>
      <c r="G5496">
        <v>14931.33</v>
      </c>
      <c r="H5496">
        <v>4</v>
      </c>
      <c r="I5496">
        <v>59725.32</v>
      </c>
      <c r="J5496">
        <v>4.66</v>
      </c>
      <c r="K5496">
        <v>4485</v>
      </c>
      <c r="L5496" s="2">
        <v>45638</v>
      </c>
      <c r="O5496" t="str">
        <f>IF(ecommerce_10000[[#This Row],[Platform]]="Souq","sq",ecommerce_10000[[#This Row],[Platform]])</f>
        <v>Amazon</v>
      </c>
      <c r="P5496" t="str">
        <f>IF(E5496="Souq","sq",IF(E5496="Jumia","Jum",E5496))</f>
        <v>Amazon</v>
      </c>
      <c r="Q5496">
        <f>VLOOKUP(ecommerce_10000[[#This Row],[City]],F:I,4,FALSE)</f>
        <v>26648.76</v>
      </c>
      <c r="R5496" s="1">
        <f>SUMIF(C:C,ecommerce_10000[[#This Row],[Category]],I:I)</f>
        <v>31420413.200000018</v>
      </c>
      <c r="S5496" s="1">
        <f>SUMIFS(I:I,C:C,C5496)</f>
        <v>31420413.200000018</v>
      </c>
      <c r="T5496" s="1" t="str">
        <f>INDEX(F:F,MATCH(ecommerce_10000[[#This Row],[TotalAmount]],I:I,0))</f>
        <v>Casablanca</v>
      </c>
    </row>
    <row r="5497" spans="1:20" x14ac:dyDescent="0.3">
      <c r="A5497" s="1" t="s">
        <v>5541</v>
      </c>
      <c r="B5497" s="1" t="s">
        <v>53</v>
      </c>
      <c r="C5497" s="1" t="s">
        <v>31</v>
      </c>
      <c r="D5497" s="1" t="s">
        <v>54</v>
      </c>
      <c r="E5497" s="1" t="s">
        <v>47</v>
      </c>
      <c r="F5497" s="1" t="s">
        <v>28</v>
      </c>
      <c r="G5497">
        <v>10260.74</v>
      </c>
      <c r="H5497">
        <v>3</v>
      </c>
      <c r="I5497">
        <v>30782.22</v>
      </c>
      <c r="J5497">
        <v>2.29</v>
      </c>
      <c r="K5497">
        <v>1360</v>
      </c>
      <c r="L5497" s="2">
        <v>45600</v>
      </c>
      <c r="O5497" t="str">
        <f>IF(ecommerce_10000[[#This Row],[Platform]]="Souq","sq",ecommerce_10000[[#This Row],[Platform]])</f>
        <v>Amazon</v>
      </c>
      <c r="P5497" t="str">
        <f>IF(E5497="Souq","sq",IF(E5497="Jumia","Jum",E5497))</f>
        <v>Amazon</v>
      </c>
      <c r="Q5497">
        <f>VLOOKUP(ecommerce_10000[[#This Row],[City]],F:I,4,FALSE)</f>
        <v>26648.76</v>
      </c>
      <c r="R5497" s="1">
        <f>SUMIF(C:C,ecommerce_10000[[#This Row],[Category]],I:I)</f>
        <v>57542997.559999913</v>
      </c>
      <c r="S5497" s="1">
        <f>SUMIFS(I:I,C:C,C5497)</f>
        <v>57542997.559999913</v>
      </c>
      <c r="T5497" s="1" t="str">
        <f>INDEX(F:F,MATCH(ecommerce_10000[[#This Row],[TotalAmount]],I:I,0))</f>
        <v>Casablanca</v>
      </c>
    </row>
    <row r="5498" spans="1:20" x14ac:dyDescent="0.3">
      <c r="A5498" s="1" t="s">
        <v>5542</v>
      </c>
      <c r="B5498" s="1" t="s">
        <v>38</v>
      </c>
      <c r="C5498" s="1" t="s">
        <v>20</v>
      </c>
      <c r="D5498" s="1" t="s">
        <v>39</v>
      </c>
      <c r="E5498" s="1" t="s">
        <v>47</v>
      </c>
      <c r="F5498" s="1" t="s">
        <v>33</v>
      </c>
      <c r="G5498">
        <v>10280.030000000001</v>
      </c>
      <c r="H5498">
        <v>5</v>
      </c>
      <c r="I5498">
        <v>51400.15</v>
      </c>
      <c r="J5498">
        <v>3.78</v>
      </c>
      <c r="K5498">
        <v>2518</v>
      </c>
      <c r="L5498" s="2">
        <v>45368</v>
      </c>
      <c r="O5498" t="str">
        <f>IF(ecommerce_10000[[#This Row],[Platform]]="Souq","sq",ecommerce_10000[[#This Row],[Platform]])</f>
        <v>Amazon</v>
      </c>
      <c r="P5498" t="str">
        <f>IF(E5498="Souq","sq",IF(E5498="Jumia","Jum",E5498))</f>
        <v>Amazon</v>
      </c>
      <c r="Q5498">
        <f>VLOOKUP(ecommerce_10000[[#This Row],[City]],F:I,4,FALSE)</f>
        <v>3665.44</v>
      </c>
      <c r="R5498" s="1">
        <f>SUMIF(C:C,ecommerce_10000[[#This Row],[Category]],I:I)</f>
        <v>91504159.730000004</v>
      </c>
      <c r="S5498" s="1">
        <f>SUMIFS(I:I,C:C,C5498)</f>
        <v>91504159.730000004</v>
      </c>
      <c r="T5498" s="1" t="str">
        <f>INDEX(F:F,MATCH(ecommerce_10000[[#This Row],[TotalAmount]],I:I,0))</f>
        <v>Dubai</v>
      </c>
    </row>
    <row r="5499" spans="1:20" x14ac:dyDescent="0.3">
      <c r="A5499" s="1" t="s">
        <v>5543</v>
      </c>
      <c r="B5499" s="1" t="s">
        <v>65</v>
      </c>
      <c r="C5499" s="1" t="s">
        <v>20</v>
      </c>
      <c r="D5499" s="1" t="s">
        <v>66</v>
      </c>
      <c r="E5499" s="1" t="s">
        <v>22</v>
      </c>
      <c r="F5499" s="1" t="s">
        <v>33</v>
      </c>
      <c r="G5499">
        <v>2124.6</v>
      </c>
      <c r="H5499">
        <v>1</v>
      </c>
      <c r="I5499">
        <v>2124.6</v>
      </c>
      <c r="J5499">
        <v>2.27</v>
      </c>
      <c r="K5499">
        <v>2244</v>
      </c>
      <c r="L5499" s="2">
        <v>45361</v>
      </c>
      <c r="O5499" t="str">
        <f>IF(ecommerce_10000[[#This Row],[Platform]]="Souq","sq",ecommerce_10000[[#This Row],[Platform]])</f>
        <v>Jumia</v>
      </c>
      <c r="P5499" t="str">
        <f>IF(E5499="Souq","sq",IF(E5499="Jumia","Jum",E5499))</f>
        <v>Jum</v>
      </c>
      <c r="Q5499">
        <f>VLOOKUP(ecommerce_10000[[#This Row],[City]],F:I,4,FALSE)</f>
        <v>3665.44</v>
      </c>
      <c r="R5499" s="1">
        <f>SUMIF(C:C,ecommerce_10000[[#This Row],[Category]],I:I)</f>
        <v>91504159.730000004</v>
      </c>
      <c r="S5499" s="1">
        <f>SUMIFS(I:I,C:C,C5499)</f>
        <v>91504159.730000004</v>
      </c>
      <c r="T5499" s="1" t="str">
        <f>INDEX(F:F,MATCH(ecommerce_10000[[#This Row],[TotalAmount]],I:I,0))</f>
        <v>Dubai</v>
      </c>
    </row>
    <row r="5500" spans="1:20" x14ac:dyDescent="0.3">
      <c r="A5500" s="1" t="s">
        <v>5544</v>
      </c>
      <c r="B5500" s="1" t="s">
        <v>49</v>
      </c>
      <c r="C5500" s="1" t="s">
        <v>14</v>
      </c>
      <c r="D5500" s="1" t="s">
        <v>50</v>
      </c>
      <c r="E5500" s="1" t="s">
        <v>16</v>
      </c>
      <c r="F5500" s="1" t="s">
        <v>40</v>
      </c>
      <c r="G5500">
        <v>1517.48</v>
      </c>
      <c r="H5500">
        <v>2</v>
      </c>
      <c r="I5500">
        <v>3034.96</v>
      </c>
      <c r="J5500">
        <v>2.21</v>
      </c>
      <c r="K5500">
        <v>1555</v>
      </c>
      <c r="L5500" s="2">
        <v>45360</v>
      </c>
      <c r="O5500" t="str">
        <f>IF(ecommerce_10000[[#This Row],[Platform]]="Souq","sq",ecommerce_10000[[#This Row],[Platform]])</f>
        <v>sq</v>
      </c>
      <c r="P5500" t="str">
        <f>IF(E5500="Souq","sq",IF(E5500="Jumia","Jum",E5500))</f>
        <v>sq</v>
      </c>
      <c r="Q5500">
        <f>VLOOKUP(ecommerce_10000[[#This Row],[City]],F:I,4,FALSE)</f>
        <v>99349.3</v>
      </c>
      <c r="R5500" s="1">
        <f>SUMIF(C:C,ecommerce_10000[[#This Row],[Category]],I:I)</f>
        <v>92327183.770000085</v>
      </c>
      <c r="S5500" s="1">
        <f>SUMIFS(I:I,C:C,C5500)</f>
        <v>92327183.770000085</v>
      </c>
      <c r="T5500" s="1" t="str">
        <f>INDEX(F:F,MATCH(ecommerce_10000[[#This Row],[TotalAmount]],I:I,0))</f>
        <v>Riyadh</v>
      </c>
    </row>
    <row r="5501" spans="1:20" x14ac:dyDescent="0.3">
      <c r="A5501" s="1" t="s">
        <v>5545</v>
      </c>
      <c r="B5501" s="1" t="s">
        <v>65</v>
      </c>
      <c r="C5501" s="1" t="s">
        <v>20</v>
      </c>
      <c r="D5501" s="1" t="s">
        <v>66</v>
      </c>
      <c r="E5501" s="1" t="s">
        <v>47</v>
      </c>
      <c r="F5501" s="1" t="s">
        <v>33</v>
      </c>
      <c r="G5501">
        <v>5553.37</v>
      </c>
      <c r="H5501">
        <v>2</v>
      </c>
      <c r="I5501">
        <v>11106.74</v>
      </c>
      <c r="J5501">
        <v>1.19</v>
      </c>
      <c r="K5501">
        <v>857</v>
      </c>
      <c r="L5501" s="2">
        <v>45435</v>
      </c>
      <c r="O5501" t="str">
        <f>IF(ecommerce_10000[[#This Row],[Platform]]="Souq","sq",ecommerce_10000[[#This Row],[Platform]])</f>
        <v>Amazon</v>
      </c>
      <c r="P5501" t="str">
        <f>IF(E5501="Souq","sq",IF(E5501="Jumia","Jum",E5501))</f>
        <v>Amazon</v>
      </c>
      <c r="Q5501">
        <f>VLOOKUP(ecommerce_10000[[#This Row],[City]],F:I,4,FALSE)</f>
        <v>3665.44</v>
      </c>
      <c r="R5501" s="1">
        <f>SUMIF(C:C,ecommerce_10000[[#This Row],[Category]],I:I)</f>
        <v>91504159.730000004</v>
      </c>
      <c r="S5501" s="1">
        <f>SUMIFS(I:I,C:C,C5501)</f>
        <v>91504159.730000004</v>
      </c>
      <c r="T5501" s="1" t="str">
        <f>INDEX(F:F,MATCH(ecommerce_10000[[#This Row],[TotalAmount]],I:I,0))</f>
        <v>Dubai</v>
      </c>
    </row>
    <row r="5502" spans="1:20" x14ac:dyDescent="0.3">
      <c r="A5502" s="1" t="s">
        <v>5546</v>
      </c>
      <c r="B5502" s="1" t="s">
        <v>43</v>
      </c>
      <c r="C5502" s="1" t="s">
        <v>44</v>
      </c>
      <c r="D5502" s="1" t="s">
        <v>45</v>
      </c>
      <c r="E5502" s="1" t="s">
        <v>22</v>
      </c>
      <c r="F5502" s="1" t="s">
        <v>40</v>
      </c>
      <c r="G5502">
        <v>13548.05</v>
      </c>
      <c r="H5502">
        <v>1</v>
      </c>
      <c r="I5502">
        <v>13548.05</v>
      </c>
      <c r="J5502">
        <v>3.15</v>
      </c>
      <c r="K5502">
        <v>4231</v>
      </c>
      <c r="L5502" s="2">
        <v>45419</v>
      </c>
      <c r="O5502" t="str">
        <f>IF(ecommerce_10000[[#This Row],[Platform]]="Souq","sq",ecommerce_10000[[#This Row],[Platform]])</f>
        <v>Jumia</v>
      </c>
      <c r="P5502" t="str">
        <f>IF(E5502="Souq","sq",IF(E5502="Jumia","Jum",E5502))</f>
        <v>Jum</v>
      </c>
      <c r="Q5502">
        <f>VLOOKUP(ecommerce_10000[[#This Row],[City]],F:I,4,FALSE)</f>
        <v>99349.3</v>
      </c>
      <c r="R5502" s="1">
        <f>SUMIF(C:C,ecommerce_10000[[#This Row],[Category]],I:I)</f>
        <v>31420413.200000018</v>
      </c>
      <c r="S5502" s="1">
        <f>SUMIFS(I:I,C:C,C5502)</f>
        <v>31420413.200000018</v>
      </c>
      <c r="T5502" s="1" t="str">
        <f>INDEX(F:F,MATCH(ecommerce_10000[[#This Row],[TotalAmount]],I:I,0))</f>
        <v>Riyadh</v>
      </c>
    </row>
    <row r="5503" spans="1:20" x14ac:dyDescent="0.3">
      <c r="A5503" s="1" t="s">
        <v>5547</v>
      </c>
      <c r="B5503" s="1" t="s">
        <v>30</v>
      </c>
      <c r="C5503" s="1" t="s">
        <v>31</v>
      </c>
      <c r="D5503" s="1" t="s">
        <v>32</v>
      </c>
      <c r="E5503" s="1" t="s">
        <v>22</v>
      </c>
      <c r="F5503" s="1" t="s">
        <v>28</v>
      </c>
      <c r="G5503">
        <v>13334.27</v>
      </c>
      <c r="H5503">
        <v>3</v>
      </c>
      <c r="I5503">
        <v>40002.81</v>
      </c>
      <c r="J5503">
        <v>3.41</v>
      </c>
      <c r="K5503">
        <v>357</v>
      </c>
      <c r="L5503" s="2">
        <v>45606</v>
      </c>
      <c r="O5503" t="str">
        <f>IF(ecommerce_10000[[#This Row],[Platform]]="Souq","sq",ecommerce_10000[[#This Row],[Platform]])</f>
        <v>Jumia</v>
      </c>
      <c r="P5503" t="str">
        <f>IF(E5503="Souq","sq",IF(E5503="Jumia","Jum",E5503))</f>
        <v>Jum</v>
      </c>
      <c r="Q5503">
        <f>VLOOKUP(ecommerce_10000[[#This Row],[City]],F:I,4,FALSE)</f>
        <v>26648.76</v>
      </c>
      <c r="R5503" s="1">
        <f>SUMIF(C:C,ecommerce_10000[[#This Row],[Category]],I:I)</f>
        <v>57542997.559999913</v>
      </c>
      <c r="S5503" s="1">
        <f>SUMIFS(I:I,C:C,C5503)</f>
        <v>57542997.559999913</v>
      </c>
      <c r="T5503" s="1" t="str">
        <f>INDEX(F:F,MATCH(ecommerce_10000[[#This Row],[TotalAmount]],I:I,0))</f>
        <v>Casablanca</v>
      </c>
    </row>
    <row r="5504" spans="1:20" x14ac:dyDescent="0.3">
      <c r="A5504" s="1" t="s">
        <v>5548</v>
      </c>
      <c r="B5504" s="1" t="s">
        <v>30</v>
      </c>
      <c r="C5504" s="1" t="s">
        <v>31</v>
      </c>
      <c r="D5504" s="1" t="s">
        <v>32</v>
      </c>
      <c r="E5504" s="1" t="s">
        <v>22</v>
      </c>
      <c r="F5504" s="1" t="s">
        <v>17</v>
      </c>
      <c r="G5504">
        <v>18714.88</v>
      </c>
      <c r="H5504">
        <v>3</v>
      </c>
      <c r="I5504">
        <v>56144.639999999999</v>
      </c>
      <c r="J5504">
        <v>4.87</v>
      </c>
      <c r="K5504">
        <v>4930</v>
      </c>
      <c r="L5504" s="2">
        <v>45322</v>
      </c>
      <c r="O5504" t="str">
        <f>IF(ecommerce_10000[[#This Row],[Platform]]="Souq","sq",ecommerce_10000[[#This Row],[Platform]])</f>
        <v>Jumia</v>
      </c>
      <c r="P5504" t="str">
        <f>IF(E5504="Souq","sq",IF(E5504="Jumia","Jum",E5504))</f>
        <v>Jum</v>
      </c>
      <c r="Q5504">
        <f>VLOOKUP(ecommerce_10000[[#This Row],[City]],F:I,4,FALSE)</f>
        <v>16284.02</v>
      </c>
      <c r="R5504" s="1">
        <f>SUMIF(C:C,ecommerce_10000[[#This Row],[Category]],I:I)</f>
        <v>57542997.559999913</v>
      </c>
      <c r="S5504" s="1">
        <f>SUMIFS(I:I,C:C,C5504)</f>
        <v>57542997.559999913</v>
      </c>
      <c r="T5504" s="1" t="str">
        <f>INDEX(F:F,MATCH(ecommerce_10000[[#This Row],[TotalAmount]],I:I,0))</f>
        <v>Cairo</v>
      </c>
    </row>
    <row r="5505" spans="1:20" x14ac:dyDescent="0.3">
      <c r="A5505" s="1" t="s">
        <v>5549</v>
      </c>
      <c r="B5505" s="1" t="s">
        <v>53</v>
      </c>
      <c r="C5505" s="1" t="s">
        <v>31</v>
      </c>
      <c r="D5505" s="1" t="s">
        <v>54</v>
      </c>
      <c r="E5505" s="1" t="s">
        <v>16</v>
      </c>
      <c r="F5505" s="1" t="s">
        <v>23</v>
      </c>
      <c r="G5505">
        <v>351.53</v>
      </c>
      <c r="H5505">
        <v>3</v>
      </c>
      <c r="I5505">
        <v>1054.5899999999999</v>
      </c>
      <c r="J5505">
        <v>4.41</v>
      </c>
      <c r="K5505">
        <v>1350</v>
      </c>
      <c r="L5505" s="2">
        <v>45594</v>
      </c>
      <c r="O5505" t="str">
        <f>IF(ecommerce_10000[[#This Row],[Platform]]="Souq","sq",ecommerce_10000[[#This Row],[Platform]])</f>
        <v>sq</v>
      </c>
      <c r="P5505" t="str">
        <f>IF(E5505="Souq","sq",IF(E5505="Jumia","Jum",E5505))</f>
        <v>sq</v>
      </c>
      <c r="Q5505">
        <f>VLOOKUP(ecommerce_10000[[#This Row],[City]],F:I,4,FALSE)</f>
        <v>13290.4</v>
      </c>
      <c r="R5505" s="1">
        <f>SUMIF(C:C,ecommerce_10000[[#This Row],[Category]],I:I)</f>
        <v>57542997.559999913</v>
      </c>
      <c r="S5505" s="1">
        <f>SUMIFS(I:I,C:C,C5505)</f>
        <v>57542997.559999913</v>
      </c>
      <c r="T5505" s="1" t="str">
        <f>INDEX(F:F,MATCH(ecommerce_10000[[#This Row],[TotalAmount]],I:I,0))</f>
        <v>Alexandria</v>
      </c>
    </row>
    <row r="5506" spans="1:20" x14ac:dyDescent="0.3">
      <c r="A5506" s="1" t="s">
        <v>5550</v>
      </c>
      <c r="B5506" s="1" t="s">
        <v>49</v>
      </c>
      <c r="C5506" s="1" t="s">
        <v>14</v>
      </c>
      <c r="D5506" s="1" t="s">
        <v>50</v>
      </c>
      <c r="E5506" s="1" t="s">
        <v>47</v>
      </c>
      <c r="F5506" s="1" t="s">
        <v>62</v>
      </c>
      <c r="G5506">
        <v>611</v>
      </c>
      <c r="H5506">
        <v>4</v>
      </c>
      <c r="I5506">
        <v>2444</v>
      </c>
      <c r="J5506">
        <v>1.62</v>
      </c>
      <c r="K5506">
        <v>3897</v>
      </c>
      <c r="L5506" s="2">
        <v>45557</v>
      </c>
      <c r="O5506" t="str">
        <f>IF(ecommerce_10000[[#This Row],[Platform]]="Souq","sq",ecommerce_10000[[#This Row],[Platform]])</f>
        <v>Amazon</v>
      </c>
      <c r="P5506" t="str">
        <f>IF(E5506="Souq","sq",IF(E5506="Jumia","Jum",E5506))</f>
        <v>Amazon</v>
      </c>
      <c r="Q5506">
        <f>VLOOKUP(ecommerce_10000[[#This Row],[City]],F:I,4,FALSE)</f>
        <v>27872.98</v>
      </c>
      <c r="R5506" s="1">
        <f>SUMIF(C:C,ecommerce_10000[[#This Row],[Category]],I:I)</f>
        <v>92327183.770000085</v>
      </c>
      <c r="S5506" s="1">
        <f>SUMIFS(I:I,C:C,C5506)</f>
        <v>92327183.770000085</v>
      </c>
      <c r="T5506" s="1" t="str">
        <f>INDEX(F:F,MATCH(ecommerce_10000[[#This Row],[TotalAmount]],I:I,0))</f>
        <v>Giza</v>
      </c>
    </row>
    <row r="5507" spans="1:20" x14ac:dyDescent="0.3">
      <c r="A5507" s="1" t="s">
        <v>5551</v>
      </c>
      <c r="B5507" s="1" t="s">
        <v>13</v>
      </c>
      <c r="C5507" s="1" t="s">
        <v>14</v>
      </c>
      <c r="D5507" s="1" t="s">
        <v>15</v>
      </c>
      <c r="E5507" s="1" t="s">
        <v>22</v>
      </c>
      <c r="F5507" s="1" t="s">
        <v>28</v>
      </c>
      <c r="G5507">
        <v>7382.43</v>
      </c>
      <c r="H5507">
        <v>5</v>
      </c>
      <c r="I5507">
        <v>36912.15</v>
      </c>
      <c r="J5507">
        <v>4.12</v>
      </c>
      <c r="K5507">
        <v>2938</v>
      </c>
      <c r="L5507" s="2">
        <v>45575</v>
      </c>
      <c r="O5507" t="str">
        <f>IF(ecommerce_10000[[#This Row],[Platform]]="Souq","sq",ecommerce_10000[[#This Row],[Platform]])</f>
        <v>Jumia</v>
      </c>
      <c r="P5507" t="str">
        <f>IF(E5507="Souq","sq",IF(E5507="Jumia","Jum",E5507))</f>
        <v>Jum</v>
      </c>
      <c r="Q5507">
        <f>VLOOKUP(ecommerce_10000[[#This Row],[City]],F:I,4,FALSE)</f>
        <v>26648.76</v>
      </c>
      <c r="R5507" s="1">
        <f>SUMIF(C:C,ecommerce_10000[[#This Row],[Category]],I:I)</f>
        <v>92327183.770000085</v>
      </c>
      <c r="S5507" s="1">
        <f>SUMIFS(I:I,C:C,C5507)</f>
        <v>92327183.770000085</v>
      </c>
      <c r="T5507" s="1" t="str">
        <f>INDEX(F:F,MATCH(ecommerce_10000[[#This Row],[TotalAmount]],I:I,0))</f>
        <v>Casablanca</v>
      </c>
    </row>
    <row r="5508" spans="1:20" x14ac:dyDescent="0.3">
      <c r="A5508" s="1" t="s">
        <v>5552</v>
      </c>
      <c r="B5508" s="1" t="s">
        <v>35</v>
      </c>
      <c r="C5508" s="1" t="s">
        <v>14</v>
      </c>
      <c r="D5508" s="1" t="s">
        <v>36</v>
      </c>
      <c r="E5508" s="1" t="s">
        <v>22</v>
      </c>
      <c r="F5508" s="1" t="s">
        <v>28</v>
      </c>
      <c r="G5508">
        <v>1154.52</v>
      </c>
      <c r="H5508">
        <v>4</v>
      </c>
      <c r="I5508">
        <v>4618.08</v>
      </c>
      <c r="J5508">
        <v>3.84</v>
      </c>
      <c r="K5508">
        <v>740</v>
      </c>
      <c r="L5508" s="2">
        <v>45551</v>
      </c>
      <c r="O5508" t="str">
        <f>IF(ecommerce_10000[[#This Row],[Platform]]="Souq","sq",ecommerce_10000[[#This Row],[Platform]])</f>
        <v>Jumia</v>
      </c>
      <c r="P5508" t="str">
        <f>IF(E5508="Souq","sq",IF(E5508="Jumia","Jum",E5508))</f>
        <v>Jum</v>
      </c>
      <c r="Q5508">
        <f>VLOOKUP(ecommerce_10000[[#This Row],[City]],F:I,4,FALSE)</f>
        <v>26648.76</v>
      </c>
      <c r="R5508" s="1">
        <f>SUMIF(C:C,ecommerce_10000[[#This Row],[Category]],I:I)</f>
        <v>92327183.770000085</v>
      </c>
      <c r="S5508" s="1">
        <f>SUMIFS(I:I,C:C,C5508)</f>
        <v>92327183.770000085</v>
      </c>
      <c r="T5508" s="1" t="str">
        <f>INDEX(F:F,MATCH(ecommerce_10000[[#This Row],[TotalAmount]],I:I,0))</f>
        <v>Casablanca</v>
      </c>
    </row>
    <row r="5509" spans="1:20" x14ac:dyDescent="0.3">
      <c r="A5509" s="1" t="s">
        <v>5553</v>
      </c>
      <c r="B5509" s="1" t="s">
        <v>25</v>
      </c>
      <c r="C5509" s="1" t="s">
        <v>26</v>
      </c>
      <c r="D5509" s="1" t="s">
        <v>27</v>
      </c>
      <c r="E5509" s="1" t="s">
        <v>22</v>
      </c>
      <c r="F5509" s="1" t="s">
        <v>62</v>
      </c>
      <c r="G5509">
        <v>2484.85</v>
      </c>
      <c r="H5509">
        <v>2</v>
      </c>
      <c r="I5509">
        <v>4969.7</v>
      </c>
      <c r="J5509">
        <v>1.78</v>
      </c>
      <c r="K5509">
        <v>1514</v>
      </c>
      <c r="L5509" s="2">
        <v>45395</v>
      </c>
      <c r="O5509" t="str">
        <f>IF(ecommerce_10000[[#This Row],[Platform]]="Souq","sq",ecommerce_10000[[#This Row],[Platform]])</f>
        <v>Jumia</v>
      </c>
      <c r="P5509" t="str">
        <f>IF(E5509="Souq","sq",IF(E5509="Jumia","Jum",E5509))</f>
        <v>Jum</v>
      </c>
      <c r="Q5509">
        <f>VLOOKUP(ecommerce_10000[[#This Row],[City]],F:I,4,FALSE)</f>
        <v>27872.98</v>
      </c>
      <c r="R5509" s="1">
        <f>SUMIF(C:C,ecommerce_10000[[#This Row],[Category]],I:I)</f>
        <v>29200970.130000021</v>
      </c>
      <c r="S5509" s="1">
        <f>SUMIFS(I:I,C:C,C5509)</f>
        <v>29200970.130000021</v>
      </c>
      <c r="T5509" s="1" t="str">
        <f>INDEX(F:F,MATCH(ecommerce_10000[[#This Row],[TotalAmount]],I:I,0))</f>
        <v>Giza</v>
      </c>
    </row>
    <row r="5510" spans="1:20" x14ac:dyDescent="0.3">
      <c r="A5510" s="1" t="s">
        <v>5554</v>
      </c>
      <c r="B5510" s="1" t="s">
        <v>30</v>
      </c>
      <c r="C5510" s="1" t="s">
        <v>31</v>
      </c>
      <c r="D5510" s="1" t="s">
        <v>32</v>
      </c>
      <c r="E5510" s="1" t="s">
        <v>16</v>
      </c>
      <c r="F5510" s="1" t="s">
        <v>33</v>
      </c>
      <c r="G5510">
        <v>7155.97</v>
      </c>
      <c r="H5510">
        <v>1</v>
      </c>
      <c r="I5510">
        <v>7155.97</v>
      </c>
      <c r="J5510">
        <v>3.48</v>
      </c>
      <c r="K5510">
        <v>2709</v>
      </c>
      <c r="L5510" s="2">
        <v>45502</v>
      </c>
      <c r="O5510" t="str">
        <f>IF(ecommerce_10000[[#This Row],[Platform]]="Souq","sq",ecommerce_10000[[#This Row],[Platform]])</f>
        <v>sq</v>
      </c>
      <c r="P5510" t="str">
        <f>IF(E5510="Souq","sq",IF(E5510="Jumia","Jum",E5510))</f>
        <v>sq</v>
      </c>
      <c r="Q5510">
        <f>VLOOKUP(ecommerce_10000[[#This Row],[City]],F:I,4,FALSE)</f>
        <v>3665.44</v>
      </c>
      <c r="R5510" s="1">
        <f>SUMIF(C:C,ecommerce_10000[[#This Row],[Category]],I:I)</f>
        <v>57542997.559999913</v>
      </c>
      <c r="S5510" s="1">
        <f>SUMIFS(I:I,C:C,C5510)</f>
        <v>57542997.559999913</v>
      </c>
      <c r="T5510" s="1" t="str">
        <f>INDEX(F:F,MATCH(ecommerce_10000[[#This Row],[TotalAmount]],I:I,0))</f>
        <v>Dubai</v>
      </c>
    </row>
    <row r="5511" spans="1:20" x14ac:dyDescent="0.3">
      <c r="A5511" s="1" t="s">
        <v>5555</v>
      </c>
      <c r="B5511" s="1" t="s">
        <v>25</v>
      </c>
      <c r="C5511" s="1" t="s">
        <v>26</v>
      </c>
      <c r="D5511" s="1" t="s">
        <v>27</v>
      </c>
      <c r="E5511" s="1" t="s">
        <v>22</v>
      </c>
      <c r="F5511" s="1" t="s">
        <v>62</v>
      </c>
      <c r="G5511">
        <v>6923.24</v>
      </c>
      <c r="H5511">
        <v>3</v>
      </c>
      <c r="I5511">
        <v>20769.72</v>
      </c>
      <c r="J5511">
        <v>4.13</v>
      </c>
      <c r="K5511">
        <v>4482</v>
      </c>
      <c r="L5511" s="2">
        <v>45294</v>
      </c>
      <c r="O5511" t="str">
        <f>IF(ecommerce_10000[[#This Row],[Platform]]="Souq","sq",ecommerce_10000[[#This Row],[Platform]])</f>
        <v>Jumia</v>
      </c>
      <c r="P5511" t="str">
        <f>IF(E5511="Souq","sq",IF(E5511="Jumia","Jum",E5511))</f>
        <v>Jum</v>
      </c>
      <c r="Q5511">
        <f>VLOOKUP(ecommerce_10000[[#This Row],[City]],F:I,4,FALSE)</f>
        <v>27872.98</v>
      </c>
      <c r="R5511" s="1">
        <f>SUMIF(C:C,ecommerce_10000[[#This Row],[Category]],I:I)</f>
        <v>29200970.130000021</v>
      </c>
      <c r="S5511" s="1">
        <f>SUMIFS(I:I,C:C,C5511)</f>
        <v>29200970.130000021</v>
      </c>
      <c r="T5511" s="1" t="str">
        <f>INDEX(F:F,MATCH(ecommerce_10000[[#This Row],[TotalAmount]],I:I,0))</f>
        <v>Giza</v>
      </c>
    </row>
    <row r="5512" spans="1:20" x14ac:dyDescent="0.3">
      <c r="A5512" s="1" t="s">
        <v>5556</v>
      </c>
      <c r="B5512" s="1" t="s">
        <v>25</v>
      </c>
      <c r="C5512" s="1" t="s">
        <v>26</v>
      </c>
      <c r="D5512" s="1" t="s">
        <v>27</v>
      </c>
      <c r="E5512" s="1" t="s">
        <v>47</v>
      </c>
      <c r="F5512" s="1" t="s">
        <v>23</v>
      </c>
      <c r="G5512">
        <v>3992.82</v>
      </c>
      <c r="H5512">
        <v>3</v>
      </c>
      <c r="I5512">
        <v>11978.46</v>
      </c>
      <c r="J5512">
        <v>3.65</v>
      </c>
      <c r="K5512">
        <v>2004</v>
      </c>
      <c r="L5512" s="2">
        <v>45482</v>
      </c>
      <c r="O5512" t="str">
        <f>IF(ecommerce_10000[[#This Row],[Platform]]="Souq","sq",ecommerce_10000[[#This Row],[Platform]])</f>
        <v>Amazon</v>
      </c>
      <c r="P5512" t="str">
        <f>IF(E5512="Souq","sq",IF(E5512="Jumia","Jum",E5512))</f>
        <v>Amazon</v>
      </c>
      <c r="Q5512">
        <f>VLOOKUP(ecommerce_10000[[#This Row],[City]],F:I,4,FALSE)</f>
        <v>13290.4</v>
      </c>
      <c r="R5512" s="1">
        <f>SUMIF(C:C,ecommerce_10000[[#This Row],[Category]],I:I)</f>
        <v>29200970.130000021</v>
      </c>
      <c r="S5512" s="1">
        <f>SUMIFS(I:I,C:C,C5512)</f>
        <v>29200970.130000021</v>
      </c>
      <c r="T5512" s="1" t="str">
        <f>INDEX(F:F,MATCH(ecommerce_10000[[#This Row],[TotalAmount]],I:I,0))</f>
        <v>Alexandria</v>
      </c>
    </row>
    <row r="5513" spans="1:20" x14ac:dyDescent="0.3">
      <c r="A5513" s="1" t="s">
        <v>5557</v>
      </c>
      <c r="B5513" s="1" t="s">
        <v>53</v>
      </c>
      <c r="C5513" s="1" t="s">
        <v>31</v>
      </c>
      <c r="D5513" s="1" t="s">
        <v>54</v>
      </c>
      <c r="E5513" s="1" t="s">
        <v>22</v>
      </c>
      <c r="F5513" s="1" t="s">
        <v>33</v>
      </c>
      <c r="G5513">
        <v>7535.35</v>
      </c>
      <c r="H5513">
        <v>4</v>
      </c>
      <c r="I5513">
        <v>30141.4</v>
      </c>
      <c r="J5513">
        <v>2.78</v>
      </c>
      <c r="K5513">
        <v>4209</v>
      </c>
      <c r="L5513" s="2">
        <v>45521</v>
      </c>
      <c r="O5513" t="str">
        <f>IF(ecommerce_10000[[#This Row],[Platform]]="Souq","sq",ecommerce_10000[[#This Row],[Platform]])</f>
        <v>Jumia</v>
      </c>
      <c r="P5513" t="str">
        <f>IF(E5513="Souq","sq",IF(E5513="Jumia","Jum",E5513))</f>
        <v>Jum</v>
      </c>
      <c r="Q5513">
        <f>VLOOKUP(ecommerce_10000[[#This Row],[City]],F:I,4,FALSE)</f>
        <v>3665.44</v>
      </c>
      <c r="R5513" s="1">
        <f>SUMIF(C:C,ecommerce_10000[[#This Row],[Category]],I:I)</f>
        <v>57542997.559999913</v>
      </c>
      <c r="S5513" s="1">
        <f>SUMIFS(I:I,C:C,C5513)</f>
        <v>57542997.559999913</v>
      </c>
      <c r="T5513" s="1" t="str">
        <f>INDEX(F:F,MATCH(ecommerce_10000[[#This Row],[TotalAmount]],I:I,0))</f>
        <v>Dubai</v>
      </c>
    </row>
    <row r="5514" spans="1:20" x14ac:dyDescent="0.3">
      <c r="A5514" s="1" t="s">
        <v>5558</v>
      </c>
      <c r="B5514" s="1" t="s">
        <v>30</v>
      </c>
      <c r="C5514" s="1" t="s">
        <v>31</v>
      </c>
      <c r="D5514" s="1" t="s">
        <v>32</v>
      </c>
      <c r="E5514" s="1" t="s">
        <v>22</v>
      </c>
      <c r="F5514" s="1" t="s">
        <v>28</v>
      </c>
      <c r="G5514">
        <v>10494.84</v>
      </c>
      <c r="H5514">
        <v>4</v>
      </c>
      <c r="I5514">
        <v>41979.360000000001</v>
      </c>
      <c r="J5514">
        <v>4.1399999999999997</v>
      </c>
      <c r="K5514">
        <v>4108</v>
      </c>
      <c r="L5514" s="2">
        <v>45339</v>
      </c>
      <c r="O5514" t="str">
        <f>IF(ecommerce_10000[[#This Row],[Platform]]="Souq","sq",ecommerce_10000[[#This Row],[Platform]])</f>
        <v>Jumia</v>
      </c>
      <c r="P5514" t="str">
        <f>IF(E5514="Souq","sq",IF(E5514="Jumia","Jum",E5514))</f>
        <v>Jum</v>
      </c>
      <c r="Q5514">
        <f>VLOOKUP(ecommerce_10000[[#This Row],[City]],F:I,4,FALSE)</f>
        <v>26648.76</v>
      </c>
      <c r="R5514" s="1">
        <f>SUMIF(C:C,ecommerce_10000[[#This Row],[Category]],I:I)</f>
        <v>57542997.559999913</v>
      </c>
      <c r="S5514" s="1">
        <f>SUMIFS(I:I,C:C,C5514)</f>
        <v>57542997.559999913</v>
      </c>
      <c r="T5514" s="1" t="str">
        <f>INDEX(F:F,MATCH(ecommerce_10000[[#This Row],[TotalAmount]],I:I,0))</f>
        <v>Casablanca</v>
      </c>
    </row>
    <row r="5515" spans="1:20" x14ac:dyDescent="0.3">
      <c r="A5515" s="1" t="s">
        <v>5559</v>
      </c>
      <c r="B5515" s="1" t="s">
        <v>35</v>
      </c>
      <c r="C5515" s="1" t="s">
        <v>14</v>
      </c>
      <c r="D5515" s="1" t="s">
        <v>36</v>
      </c>
      <c r="E5515" s="1" t="s">
        <v>16</v>
      </c>
      <c r="F5515" s="1" t="s">
        <v>40</v>
      </c>
      <c r="G5515">
        <v>4302.7700000000004</v>
      </c>
      <c r="H5515">
        <v>4</v>
      </c>
      <c r="I5515">
        <v>17211.080000000002</v>
      </c>
      <c r="J5515">
        <v>1.71</v>
      </c>
      <c r="K5515">
        <v>4988</v>
      </c>
      <c r="L5515" s="2">
        <v>45377</v>
      </c>
      <c r="O5515" t="str">
        <f>IF(ecommerce_10000[[#This Row],[Platform]]="Souq","sq",ecommerce_10000[[#This Row],[Platform]])</f>
        <v>sq</v>
      </c>
      <c r="P5515" t="str">
        <f>IF(E5515="Souq","sq",IF(E5515="Jumia","Jum",E5515))</f>
        <v>sq</v>
      </c>
      <c r="Q5515">
        <f>VLOOKUP(ecommerce_10000[[#This Row],[City]],F:I,4,FALSE)</f>
        <v>99349.3</v>
      </c>
      <c r="R5515" s="1">
        <f>SUMIF(C:C,ecommerce_10000[[#This Row],[Category]],I:I)</f>
        <v>92327183.770000085</v>
      </c>
      <c r="S5515" s="1">
        <f>SUMIFS(I:I,C:C,C5515)</f>
        <v>92327183.770000085</v>
      </c>
      <c r="T5515" s="1" t="str">
        <f>INDEX(F:F,MATCH(ecommerce_10000[[#This Row],[TotalAmount]],I:I,0))</f>
        <v>Riyadh</v>
      </c>
    </row>
    <row r="5516" spans="1:20" x14ac:dyDescent="0.3">
      <c r="A5516" s="1" t="s">
        <v>5560</v>
      </c>
      <c r="B5516" s="1" t="s">
        <v>49</v>
      </c>
      <c r="C5516" s="1" t="s">
        <v>14</v>
      </c>
      <c r="D5516" s="1" t="s">
        <v>50</v>
      </c>
      <c r="E5516" s="1" t="s">
        <v>22</v>
      </c>
      <c r="F5516" s="1" t="s">
        <v>33</v>
      </c>
      <c r="G5516">
        <v>9947.7000000000007</v>
      </c>
      <c r="H5516">
        <v>2</v>
      </c>
      <c r="I5516">
        <v>19895.400000000001</v>
      </c>
      <c r="J5516">
        <v>3.53</v>
      </c>
      <c r="K5516">
        <v>3879</v>
      </c>
      <c r="L5516" s="2">
        <v>45411</v>
      </c>
      <c r="O5516" t="str">
        <f>IF(ecommerce_10000[[#This Row],[Platform]]="Souq","sq",ecommerce_10000[[#This Row],[Platform]])</f>
        <v>Jumia</v>
      </c>
      <c r="P5516" t="str">
        <f>IF(E5516="Souq","sq",IF(E5516="Jumia","Jum",E5516))</f>
        <v>Jum</v>
      </c>
      <c r="Q5516">
        <f>VLOOKUP(ecommerce_10000[[#This Row],[City]],F:I,4,FALSE)</f>
        <v>3665.44</v>
      </c>
      <c r="R5516" s="1">
        <f>SUMIF(C:C,ecommerce_10000[[#This Row],[Category]],I:I)</f>
        <v>92327183.770000085</v>
      </c>
      <c r="S5516" s="1">
        <f>SUMIFS(I:I,C:C,C5516)</f>
        <v>92327183.770000085</v>
      </c>
      <c r="T5516" s="1" t="str">
        <f>INDEX(F:F,MATCH(ecommerce_10000[[#This Row],[TotalAmount]],I:I,0))</f>
        <v>Dubai</v>
      </c>
    </row>
    <row r="5517" spans="1:20" x14ac:dyDescent="0.3">
      <c r="A5517" s="1" t="s">
        <v>5561</v>
      </c>
      <c r="B5517" s="1" t="s">
        <v>13</v>
      </c>
      <c r="C5517" s="1" t="s">
        <v>14</v>
      </c>
      <c r="D5517" s="1" t="s">
        <v>15</v>
      </c>
      <c r="E5517" s="1" t="s">
        <v>22</v>
      </c>
      <c r="F5517" s="1" t="s">
        <v>62</v>
      </c>
      <c r="G5517">
        <v>19455.47</v>
      </c>
      <c r="H5517">
        <v>3</v>
      </c>
      <c r="I5517">
        <v>58366.41</v>
      </c>
      <c r="J5517">
        <v>3.38</v>
      </c>
      <c r="K5517">
        <v>3766</v>
      </c>
      <c r="L5517" s="2">
        <v>45477</v>
      </c>
      <c r="O5517" t="str">
        <f>IF(ecommerce_10000[[#This Row],[Platform]]="Souq","sq",ecommerce_10000[[#This Row],[Platform]])</f>
        <v>Jumia</v>
      </c>
      <c r="P5517" t="str">
        <f>IF(E5517="Souq","sq",IF(E5517="Jumia","Jum",E5517))</f>
        <v>Jum</v>
      </c>
      <c r="Q5517">
        <f>VLOOKUP(ecommerce_10000[[#This Row],[City]],F:I,4,FALSE)</f>
        <v>27872.98</v>
      </c>
      <c r="R5517" s="1">
        <f>SUMIF(C:C,ecommerce_10000[[#This Row],[Category]],I:I)</f>
        <v>92327183.770000085</v>
      </c>
      <c r="S5517" s="1">
        <f>SUMIFS(I:I,C:C,C5517)</f>
        <v>92327183.770000085</v>
      </c>
      <c r="T5517" s="1" t="str">
        <f>INDEX(F:F,MATCH(ecommerce_10000[[#This Row],[TotalAmount]],I:I,0))</f>
        <v>Giza</v>
      </c>
    </row>
    <row r="5518" spans="1:20" x14ac:dyDescent="0.3">
      <c r="A5518" s="1" t="s">
        <v>5562</v>
      </c>
      <c r="B5518" s="1" t="s">
        <v>30</v>
      </c>
      <c r="C5518" s="1" t="s">
        <v>31</v>
      </c>
      <c r="D5518" s="1" t="s">
        <v>32</v>
      </c>
      <c r="E5518" s="1" t="s">
        <v>22</v>
      </c>
      <c r="F5518" s="1" t="s">
        <v>28</v>
      </c>
      <c r="G5518">
        <v>11897.41</v>
      </c>
      <c r="H5518">
        <v>2</v>
      </c>
      <c r="I5518">
        <v>23794.82</v>
      </c>
      <c r="J5518">
        <v>3.36</v>
      </c>
      <c r="K5518">
        <v>1628</v>
      </c>
      <c r="L5518" s="2">
        <v>45431</v>
      </c>
      <c r="O5518" t="str">
        <f>IF(ecommerce_10000[[#This Row],[Platform]]="Souq","sq",ecommerce_10000[[#This Row],[Platform]])</f>
        <v>Jumia</v>
      </c>
      <c r="P5518" t="str">
        <f>IF(E5518="Souq","sq",IF(E5518="Jumia","Jum",E5518))</f>
        <v>Jum</v>
      </c>
      <c r="Q5518">
        <f>VLOOKUP(ecommerce_10000[[#This Row],[City]],F:I,4,FALSE)</f>
        <v>26648.76</v>
      </c>
      <c r="R5518" s="1">
        <f>SUMIF(C:C,ecommerce_10000[[#This Row],[Category]],I:I)</f>
        <v>57542997.559999913</v>
      </c>
      <c r="S5518" s="1">
        <f>SUMIFS(I:I,C:C,C5518)</f>
        <v>57542997.559999913</v>
      </c>
      <c r="T5518" s="1" t="str">
        <f>INDEX(F:F,MATCH(ecommerce_10000[[#This Row],[TotalAmount]],I:I,0))</f>
        <v>Casablanca</v>
      </c>
    </row>
    <row r="5519" spans="1:20" x14ac:dyDescent="0.3">
      <c r="A5519" s="1" t="s">
        <v>5563</v>
      </c>
      <c r="B5519" s="1" t="s">
        <v>49</v>
      </c>
      <c r="C5519" s="1" t="s">
        <v>14</v>
      </c>
      <c r="D5519" s="1" t="s">
        <v>50</v>
      </c>
      <c r="E5519" s="1" t="s">
        <v>22</v>
      </c>
      <c r="F5519" s="1" t="s">
        <v>17</v>
      </c>
      <c r="G5519">
        <v>10275.030000000001</v>
      </c>
      <c r="H5519">
        <v>5</v>
      </c>
      <c r="I5519">
        <v>51375.15</v>
      </c>
      <c r="J5519">
        <v>1.24</v>
      </c>
      <c r="K5519">
        <v>1303</v>
      </c>
      <c r="L5519" s="2">
        <v>45441</v>
      </c>
      <c r="O5519" t="str">
        <f>IF(ecommerce_10000[[#This Row],[Platform]]="Souq","sq",ecommerce_10000[[#This Row],[Platform]])</f>
        <v>Jumia</v>
      </c>
      <c r="P5519" t="str">
        <f>IF(E5519="Souq","sq",IF(E5519="Jumia","Jum",E5519))</f>
        <v>Jum</v>
      </c>
      <c r="Q5519">
        <f>VLOOKUP(ecommerce_10000[[#This Row],[City]],F:I,4,FALSE)</f>
        <v>16284.02</v>
      </c>
      <c r="R5519" s="1">
        <f>SUMIF(C:C,ecommerce_10000[[#This Row],[Category]],I:I)</f>
        <v>92327183.770000085</v>
      </c>
      <c r="S5519" s="1">
        <f>SUMIFS(I:I,C:C,C5519)</f>
        <v>92327183.770000085</v>
      </c>
      <c r="T5519" s="1" t="str">
        <f>INDEX(F:F,MATCH(ecommerce_10000[[#This Row],[TotalAmount]],I:I,0))</f>
        <v>Cairo</v>
      </c>
    </row>
    <row r="5520" spans="1:20" x14ac:dyDescent="0.3">
      <c r="A5520" s="1" t="s">
        <v>5564</v>
      </c>
      <c r="B5520" s="1" t="s">
        <v>49</v>
      </c>
      <c r="C5520" s="1" t="s">
        <v>14</v>
      </c>
      <c r="D5520" s="1" t="s">
        <v>50</v>
      </c>
      <c r="E5520" s="1" t="s">
        <v>47</v>
      </c>
      <c r="F5520" s="1" t="s">
        <v>23</v>
      </c>
      <c r="G5520">
        <v>2854.51</v>
      </c>
      <c r="H5520">
        <v>4</v>
      </c>
      <c r="I5520">
        <v>11418.04</v>
      </c>
      <c r="J5520">
        <v>3.76</v>
      </c>
      <c r="K5520">
        <v>3418</v>
      </c>
      <c r="L5520" s="2">
        <v>45389</v>
      </c>
      <c r="O5520" t="str">
        <f>IF(ecommerce_10000[[#This Row],[Platform]]="Souq","sq",ecommerce_10000[[#This Row],[Platform]])</f>
        <v>Amazon</v>
      </c>
      <c r="P5520" t="str">
        <f>IF(E5520="Souq","sq",IF(E5520="Jumia","Jum",E5520))</f>
        <v>Amazon</v>
      </c>
      <c r="Q5520">
        <f>VLOOKUP(ecommerce_10000[[#This Row],[City]],F:I,4,FALSE)</f>
        <v>13290.4</v>
      </c>
      <c r="R5520" s="1">
        <f>SUMIF(C:C,ecommerce_10000[[#This Row],[Category]],I:I)</f>
        <v>92327183.770000085</v>
      </c>
      <c r="S5520" s="1">
        <f>SUMIFS(I:I,C:C,C5520)</f>
        <v>92327183.770000085</v>
      </c>
      <c r="T5520" s="1" t="str">
        <f>INDEX(F:F,MATCH(ecommerce_10000[[#This Row],[TotalAmount]],I:I,0))</f>
        <v>Alexandria</v>
      </c>
    </row>
    <row r="5521" spans="1:20" x14ac:dyDescent="0.3">
      <c r="A5521" s="1" t="s">
        <v>5565</v>
      </c>
      <c r="B5521" s="1" t="s">
        <v>65</v>
      </c>
      <c r="C5521" s="1" t="s">
        <v>20</v>
      </c>
      <c r="D5521" s="1" t="s">
        <v>66</v>
      </c>
      <c r="E5521" s="1" t="s">
        <v>22</v>
      </c>
      <c r="F5521" s="1" t="s">
        <v>17</v>
      </c>
      <c r="G5521">
        <v>13191.65</v>
      </c>
      <c r="H5521">
        <v>4</v>
      </c>
      <c r="I5521">
        <v>52766.6</v>
      </c>
      <c r="J5521">
        <v>3.51</v>
      </c>
      <c r="K5521">
        <v>1619</v>
      </c>
      <c r="L5521" s="2">
        <v>45387</v>
      </c>
      <c r="O5521" t="str">
        <f>IF(ecommerce_10000[[#This Row],[Platform]]="Souq","sq",ecommerce_10000[[#This Row],[Platform]])</f>
        <v>Jumia</v>
      </c>
      <c r="P5521" t="str">
        <f>IF(E5521="Souq","sq",IF(E5521="Jumia","Jum",E5521))</f>
        <v>Jum</v>
      </c>
      <c r="Q5521">
        <f>VLOOKUP(ecommerce_10000[[#This Row],[City]],F:I,4,FALSE)</f>
        <v>16284.02</v>
      </c>
      <c r="R5521" s="1">
        <f>SUMIF(C:C,ecommerce_10000[[#This Row],[Category]],I:I)</f>
        <v>91504159.730000004</v>
      </c>
      <c r="S5521" s="1">
        <f>SUMIFS(I:I,C:C,C5521)</f>
        <v>91504159.730000004</v>
      </c>
      <c r="T5521" s="1" t="str">
        <f>INDEX(F:F,MATCH(ecommerce_10000[[#This Row],[TotalAmount]],I:I,0))</f>
        <v>Cairo</v>
      </c>
    </row>
    <row r="5522" spans="1:20" x14ac:dyDescent="0.3">
      <c r="A5522" s="1" t="s">
        <v>5566</v>
      </c>
      <c r="B5522" s="1" t="s">
        <v>19</v>
      </c>
      <c r="C5522" s="1" t="s">
        <v>20</v>
      </c>
      <c r="D5522" s="1" t="s">
        <v>21</v>
      </c>
      <c r="E5522" s="1" t="s">
        <v>16</v>
      </c>
      <c r="F5522" s="1" t="s">
        <v>28</v>
      </c>
      <c r="G5522">
        <v>14476.37</v>
      </c>
      <c r="H5522">
        <v>4</v>
      </c>
      <c r="I5522">
        <v>57905.48</v>
      </c>
      <c r="J5522">
        <v>2.1</v>
      </c>
      <c r="K5522">
        <v>4918</v>
      </c>
      <c r="L5522" s="2">
        <v>45381</v>
      </c>
      <c r="O5522" t="str">
        <f>IF(ecommerce_10000[[#This Row],[Platform]]="Souq","sq",ecommerce_10000[[#This Row],[Platform]])</f>
        <v>sq</v>
      </c>
      <c r="P5522" t="str">
        <f>IF(E5522="Souq","sq",IF(E5522="Jumia","Jum",E5522))</f>
        <v>sq</v>
      </c>
      <c r="Q5522">
        <f>VLOOKUP(ecommerce_10000[[#This Row],[City]],F:I,4,FALSE)</f>
        <v>26648.76</v>
      </c>
      <c r="R5522" s="1">
        <f>SUMIF(C:C,ecommerce_10000[[#This Row],[Category]],I:I)</f>
        <v>91504159.730000004</v>
      </c>
      <c r="S5522" s="1">
        <f>SUMIFS(I:I,C:C,C5522)</f>
        <v>91504159.730000004</v>
      </c>
      <c r="T5522" s="1" t="str">
        <f>INDEX(F:F,MATCH(ecommerce_10000[[#This Row],[TotalAmount]],I:I,0))</f>
        <v>Casablanca</v>
      </c>
    </row>
    <row r="5523" spans="1:20" x14ac:dyDescent="0.3">
      <c r="A5523" s="1" t="s">
        <v>5567</v>
      </c>
      <c r="B5523" s="1" t="s">
        <v>30</v>
      </c>
      <c r="C5523" s="1" t="s">
        <v>31</v>
      </c>
      <c r="D5523" s="1" t="s">
        <v>32</v>
      </c>
      <c r="E5523" s="1" t="s">
        <v>16</v>
      </c>
      <c r="F5523" s="1" t="s">
        <v>40</v>
      </c>
      <c r="G5523">
        <v>10846.73</v>
      </c>
      <c r="H5523">
        <v>2</v>
      </c>
      <c r="I5523">
        <v>21693.46</v>
      </c>
      <c r="J5523">
        <v>4.45</v>
      </c>
      <c r="K5523">
        <v>2590</v>
      </c>
      <c r="L5523" s="2">
        <v>45599</v>
      </c>
      <c r="O5523" t="str">
        <f>IF(ecommerce_10000[[#This Row],[Platform]]="Souq","sq",ecommerce_10000[[#This Row],[Platform]])</f>
        <v>sq</v>
      </c>
      <c r="P5523" t="str">
        <f>IF(E5523="Souq","sq",IF(E5523="Jumia","Jum",E5523))</f>
        <v>sq</v>
      </c>
      <c r="Q5523">
        <f>VLOOKUP(ecommerce_10000[[#This Row],[City]],F:I,4,FALSE)</f>
        <v>99349.3</v>
      </c>
      <c r="R5523" s="1">
        <f>SUMIF(C:C,ecommerce_10000[[#This Row],[Category]],I:I)</f>
        <v>57542997.559999913</v>
      </c>
      <c r="S5523" s="1">
        <f>SUMIFS(I:I,C:C,C5523)</f>
        <v>57542997.559999913</v>
      </c>
      <c r="T5523" s="1" t="str">
        <f>INDEX(F:F,MATCH(ecommerce_10000[[#This Row],[TotalAmount]],I:I,0))</f>
        <v>Riyadh</v>
      </c>
    </row>
    <row r="5524" spans="1:20" x14ac:dyDescent="0.3">
      <c r="A5524" s="1" t="s">
        <v>5568</v>
      </c>
      <c r="B5524" s="1" t="s">
        <v>25</v>
      </c>
      <c r="C5524" s="1" t="s">
        <v>26</v>
      </c>
      <c r="D5524" s="1" t="s">
        <v>27</v>
      </c>
      <c r="E5524" s="1" t="s">
        <v>22</v>
      </c>
      <c r="F5524" s="1" t="s">
        <v>23</v>
      </c>
      <c r="G5524">
        <v>6976.41</v>
      </c>
      <c r="H5524">
        <v>2</v>
      </c>
      <c r="I5524">
        <v>13952.82</v>
      </c>
      <c r="J5524">
        <v>1.49</v>
      </c>
      <c r="K5524">
        <v>4150</v>
      </c>
      <c r="L5524" s="2">
        <v>45576</v>
      </c>
      <c r="O5524" t="str">
        <f>IF(ecommerce_10000[[#This Row],[Platform]]="Souq","sq",ecommerce_10000[[#This Row],[Platform]])</f>
        <v>Jumia</v>
      </c>
      <c r="P5524" t="str">
        <f>IF(E5524="Souq","sq",IF(E5524="Jumia","Jum",E5524))</f>
        <v>Jum</v>
      </c>
      <c r="Q5524">
        <f>VLOOKUP(ecommerce_10000[[#This Row],[City]],F:I,4,FALSE)</f>
        <v>13290.4</v>
      </c>
      <c r="R5524" s="1">
        <f>SUMIF(C:C,ecommerce_10000[[#This Row],[Category]],I:I)</f>
        <v>29200970.130000021</v>
      </c>
      <c r="S5524" s="1">
        <f>SUMIFS(I:I,C:C,C5524)</f>
        <v>29200970.130000021</v>
      </c>
      <c r="T5524" s="1" t="str">
        <f>INDEX(F:F,MATCH(ecommerce_10000[[#This Row],[TotalAmount]],I:I,0))</f>
        <v>Alexandria</v>
      </c>
    </row>
    <row r="5525" spans="1:20" x14ac:dyDescent="0.3">
      <c r="A5525" s="1" t="s">
        <v>5569</v>
      </c>
      <c r="B5525" s="1" t="s">
        <v>35</v>
      </c>
      <c r="C5525" s="1" t="s">
        <v>14</v>
      </c>
      <c r="D5525" s="1" t="s">
        <v>36</v>
      </c>
      <c r="E5525" s="1" t="s">
        <v>22</v>
      </c>
      <c r="F5525" s="1" t="s">
        <v>40</v>
      </c>
      <c r="G5525">
        <v>13759.65</v>
      </c>
      <c r="H5525">
        <v>2</v>
      </c>
      <c r="I5525">
        <v>27519.3</v>
      </c>
      <c r="J5525">
        <v>2.29</v>
      </c>
      <c r="K5525">
        <v>4996</v>
      </c>
      <c r="L5525" s="2">
        <v>45344</v>
      </c>
      <c r="O5525" t="str">
        <f>IF(ecommerce_10000[[#This Row],[Platform]]="Souq","sq",ecommerce_10000[[#This Row],[Platform]])</f>
        <v>Jumia</v>
      </c>
      <c r="P5525" t="str">
        <f>IF(E5525="Souq","sq",IF(E5525="Jumia","Jum",E5525))</f>
        <v>Jum</v>
      </c>
      <c r="Q5525">
        <f>VLOOKUP(ecommerce_10000[[#This Row],[City]],F:I,4,FALSE)</f>
        <v>99349.3</v>
      </c>
      <c r="R5525" s="1">
        <f>SUMIF(C:C,ecommerce_10000[[#This Row],[Category]],I:I)</f>
        <v>92327183.770000085</v>
      </c>
      <c r="S5525" s="1">
        <f>SUMIFS(I:I,C:C,C5525)</f>
        <v>92327183.770000085</v>
      </c>
      <c r="T5525" s="1" t="str">
        <f>INDEX(F:F,MATCH(ecommerce_10000[[#This Row],[TotalAmount]],I:I,0))</f>
        <v>Riyadh</v>
      </c>
    </row>
    <row r="5526" spans="1:20" x14ac:dyDescent="0.3">
      <c r="A5526" s="1" t="s">
        <v>5570</v>
      </c>
      <c r="B5526" s="1" t="s">
        <v>49</v>
      </c>
      <c r="C5526" s="1" t="s">
        <v>14</v>
      </c>
      <c r="D5526" s="1" t="s">
        <v>50</v>
      </c>
      <c r="E5526" s="1" t="s">
        <v>22</v>
      </c>
      <c r="F5526" s="1" t="s">
        <v>23</v>
      </c>
      <c r="G5526">
        <v>18174.68</v>
      </c>
      <c r="H5526">
        <v>2</v>
      </c>
      <c r="I5526">
        <v>36349.360000000001</v>
      </c>
      <c r="J5526">
        <v>4.38</v>
      </c>
      <c r="K5526">
        <v>1430</v>
      </c>
      <c r="L5526" s="2">
        <v>45474</v>
      </c>
      <c r="O5526" t="str">
        <f>IF(ecommerce_10000[[#This Row],[Platform]]="Souq","sq",ecommerce_10000[[#This Row],[Platform]])</f>
        <v>Jumia</v>
      </c>
      <c r="P5526" t="str">
        <f>IF(E5526="Souq","sq",IF(E5526="Jumia","Jum",E5526))</f>
        <v>Jum</v>
      </c>
      <c r="Q5526">
        <f>VLOOKUP(ecommerce_10000[[#This Row],[City]],F:I,4,FALSE)</f>
        <v>13290.4</v>
      </c>
      <c r="R5526" s="1">
        <f>SUMIF(C:C,ecommerce_10000[[#This Row],[Category]],I:I)</f>
        <v>92327183.770000085</v>
      </c>
      <c r="S5526" s="1">
        <f>SUMIFS(I:I,C:C,C5526)</f>
        <v>92327183.770000085</v>
      </c>
      <c r="T5526" s="1" t="str">
        <f>INDEX(F:F,MATCH(ecommerce_10000[[#This Row],[TotalAmount]],I:I,0))</f>
        <v>Alexandria</v>
      </c>
    </row>
    <row r="5527" spans="1:20" x14ac:dyDescent="0.3">
      <c r="A5527" s="1" t="s">
        <v>5571</v>
      </c>
      <c r="B5527" s="1" t="s">
        <v>65</v>
      </c>
      <c r="C5527" s="1" t="s">
        <v>20</v>
      </c>
      <c r="D5527" s="1" t="s">
        <v>66</v>
      </c>
      <c r="E5527" s="1" t="s">
        <v>16</v>
      </c>
      <c r="F5527" s="1" t="s">
        <v>17</v>
      </c>
      <c r="G5527">
        <v>16632.62</v>
      </c>
      <c r="H5527">
        <v>5</v>
      </c>
      <c r="I5527">
        <v>83163.100000000006</v>
      </c>
      <c r="J5527">
        <v>4.04</v>
      </c>
      <c r="K5527">
        <v>4125</v>
      </c>
      <c r="L5527" s="2">
        <v>45525</v>
      </c>
      <c r="O5527" t="str">
        <f>IF(ecommerce_10000[[#This Row],[Platform]]="Souq","sq",ecommerce_10000[[#This Row],[Platform]])</f>
        <v>sq</v>
      </c>
      <c r="P5527" t="str">
        <f>IF(E5527="Souq","sq",IF(E5527="Jumia","Jum",E5527))</f>
        <v>sq</v>
      </c>
      <c r="Q5527">
        <f>VLOOKUP(ecommerce_10000[[#This Row],[City]],F:I,4,FALSE)</f>
        <v>16284.02</v>
      </c>
      <c r="R5527" s="1">
        <f>SUMIF(C:C,ecommerce_10000[[#This Row],[Category]],I:I)</f>
        <v>91504159.730000004</v>
      </c>
      <c r="S5527" s="1">
        <f>SUMIFS(I:I,C:C,C5527)</f>
        <v>91504159.730000004</v>
      </c>
      <c r="T5527" s="1" t="str">
        <f>INDEX(F:F,MATCH(ecommerce_10000[[#This Row],[TotalAmount]],I:I,0))</f>
        <v>Cairo</v>
      </c>
    </row>
    <row r="5528" spans="1:20" x14ac:dyDescent="0.3">
      <c r="A5528" s="1" t="s">
        <v>5572</v>
      </c>
      <c r="B5528" s="1" t="s">
        <v>19</v>
      </c>
      <c r="C5528" s="1" t="s">
        <v>20</v>
      </c>
      <c r="D5528" s="1" t="s">
        <v>21</v>
      </c>
      <c r="E5528" s="1" t="s">
        <v>47</v>
      </c>
      <c r="F5528" s="1" t="s">
        <v>33</v>
      </c>
      <c r="G5528">
        <v>4423.37</v>
      </c>
      <c r="H5528">
        <v>1</v>
      </c>
      <c r="I5528">
        <v>4423.37</v>
      </c>
      <c r="J5528">
        <v>3.26</v>
      </c>
      <c r="K5528">
        <v>4760</v>
      </c>
      <c r="L5528" s="2">
        <v>45374</v>
      </c>
      <c r="O5528" t="str">
        <f>IF(ecommerce_10000[[#This Row],[Platform]]="Souq","sq",ecommerce_10000[[#This Row],[Platform]])</f>
        <v>Amazon</v>
      </c>
      <c r="P5528" t="str">
        <f>IF(E5528="Souq","sq",IF(E5528="Jumia","Jum",E5528))</f>
        <v>Amazon</v>
      </c>
      <c r="Q5528">
        <f>VLOOKUP(ecommerce_10000[[#This Row],[City]],F:I,4,FALSE)</f>
        <v>3665.44</v>
      </c>
      <c r="R5528" s="1">
        <f>SUMIF(C:C,ecommerce_10000[[#This Row],[Category]],I:I)</f>
        <v>91504159.730000004</v>
      </c>
      <c r="S5528" s="1">
        <f>SUMIFS(I:I,C:C,C5528)</f>
        <v>91504159.730000004</v>
      </c>
      <c r="T5528" s="1" t="str">
        <f>INDEX(F:F,MATCH(ecommerce_10000[[#This Row],[TotalAmount]],I:I,0))</f>
        <v>Dubai</v>
      </c>
    </row>
    <row r="5529" spans="1:20" x14ac:dyDescent="0.3">
      <c r="A5529" s="1" t="s">
        <v>5573</v>
      </c>
      <c r="B5529" s="1" t="s">
        <v>25</v>
      </c>
      <c r="C5529" s="1" t="s">
        <v>26</v>
      </c>
      <c r="D5529" s="1" t="s">
        <v>27</v>
      </c>
      <c r="E5529" s="1" t="s">
        <v>47</v>
      </c>
      <c r="F5529" s="1" t="s">
        <v>62</v>
      </c>
      <c r="G5529">
        <v>15647.41</v>
      </c>
      <c r="H5529">
        <v>1</v>
      </c>
      <c r="I5529">
        <v>15647.41</v>
      </c>
      <c r="J5529">
        <v>1.64</v>
      </c>
      <c r="K5529">
        <v>1618</v>
      </c>
      <c r="L5529" s="2">
        <v>45561</v>
      </c>
      <c r="O5529" t="str">
        <f>IF(ecommerce_10000[[#This Row],[Platform]]="Souq","sq",ecommerce_10000[[#This Row],[Platform]])</f>
        <v>Amazon</v>
      </c>
      <c r="P5529" t="str">
        <f>IF(E5529="Souq","sq",IF(E5529="Jumia","Jum",E5529))</f>
        <v>Amazon</v>
      </c>
      <c r="Q5529">
        <f>VLOOKUP(ecommerce_10000[[#This Row],[City]],F:I,4,FALSE)</f>
        <v>27872.98</v>
      </c>
      <c r="R5529" s="1">
        <f>SUMIF(C:C,ecommerce_10000[[#This Row],[Category]],I:I)</f>
        <v>29200970.130000021</v>
      </c>
      <c r="S5529" s="1">
        <f>SUMIFS(I:I,C:C,C5529)</f>
        <v>29200970.130000021</v>
      </c>
      <c r="T5529" s="1" t="str">
        <f>INDEX(F:F,MATCH(ecommerce_10000[[#This Row],[TotalAmount]],I:I,0))</f>
        <v>Giza</v>
      </c>
    </row>
    <row r="5530" spans="1:20" x14ac:dyDescent="0.3">
      <c r="A5530" s="1" t="s">
        <v>5574</v>
      </c>
      <c r="B5530" s="1" t="s">
        <v>49</v>
      </c>
      <c r="C5530" s="1" t="s">
        <v>14</v>
      </c>
      <c r="D5530" s="1" t="s">
        <v>50</v>
      </c>
      <c r="E5530" s="1" t="s">
        <v>47</v>
      </c>
      <c r="F5530" s="1" t="s">
        <v>28</v>
      </c>
      <c r="G5530">
        <v>4770.55</v>
      </c>
      <c r="H5530">
        <v>2</v>
      </c>
      <c r="I5530">
        <v>9541.1</v>
      </c>
      <c r="J5530">
        <v>4.67</v>
      </c>
      <c r="K5530">
        <v>4648</v>
      </c>
      <c r="L5530" s="2">
        <v>45487</v>
      </c>
      <c r="O5530" t="str">
        <f>IF(ecommerce_10000[[#This Row],[Platform]]="Souq","sq",ecommerce_10000[[#This Row],[Platform]])</f>
        <v>Amazon</v>
      </c>
      <c r="P5530" t="str">
        <f>IF(E5530="Souq","sq",IF(E5530="Jumia","Jum",E5530))</f>
        <v>Amazon</v>
      </c>
      <c r="Q5530">
        <f>VLOOKUP(ecommerce_10000[[#This Row],[City]],F:I,4,FALSE)</f>
        <v>26648.76</v>
      </c>
      <c r="R5530" s="1">
        <f>SUMIF(C:C,ecommerce_10000[[#This Row],[Category]],I:I)</f>
        <v>92327183.770000085</v>
      </c>
      <c r="S5530" s="1">
        <f>SUMIFS(I:I,C:C,C5530)</f>
        <v>92327183.770000085</v>
      </c>
      <c r="T5530" s="1" t="str">
        <f>INDEX(F:F,MATCH(ecommerce_10000[[#This Row],[TotalAmount]],I:I,0))</f>
        <v>Casablanca</v>
      </c>
    </row>
    <row r="5531" spans="1:20" x14ac:dyDescent="0.3">
      <c r="A5531" s="1" t="s">
        <v>5575</v>
      </c>
      <c r="B5531" s="1" t="s">
        <v>49</v>
      </c>
      <c r="C5531" s="1" t="s">
        <v>14</v>
      </c>
      <c r="D5531" s="1" t="s">
        <v>50</v>
      </c>
      <c r="E5531" s="1" t="s">
        <v>22</v>
      </c>
      <c r="F5531" s="1" t="s">
        <v>17</v>
      </c>
      <c r="G5531">
        <v>10785.15</v>
      </c>
      <c r="H5531">
        <v>3</v>
      </c>
      <c r="I5531">
        <v>32355.45</v>
      </c>
      <c r="J5531">
        <v>2.2799999999999998</v>
      </c>
      <c r="K5531">
        <v>3330</v>
      </c>
      <c r="L5531" s="2">
        <v>45544</v>
      </c>
      <c r="O5531" t="str">
        <f>IF(ecommerce_10000[[#This Row],[Platform]]="Souq","sq",ecommerce_10000[[#This Row],[Platform]])</f>
        <v>Jumia</v>
      </c>
      <c r="P5531" t="str">
        <f>IF(E5531="Souq","sq",IF(E5531="Jumia","Jum",E5531))</f>
        <v>Jum</v>
      </c>
      <c r="Q5531">
        <f>VLOOKUP(ecommerce_10000[[#This Row],[City]],F:I,4,FALSE)</f>
        <v>16284.02</v>
      </c>
      <c r="R5531" s="1">
        <f>SUMIF(C:C,ecommerce_10000[[#This Row],[Category]],I:I)</f>
        <v>92327183.770000085</v>
      </c>
      <c r="S5531" s="1">
        <f>SUMIFS(I:I,C:C,C5531)</f>
        <v>92327183.770000085</v>
      </c>
      <c r="T5531" s="1" t="str">
        <f>INDEX(F:F,MATCH(ecommerce_10000[[#This Row],[TotalAmount]],I:I,0))</f>
        <v>Cairo</v>
      </c>
    </row>
    <row r="5532" spans="1:20" x14ac:dyDescent="0.3">
      <c r="A5532" s="1" t="s">
        <v>5576</v>
      </c>
      <c r="B5532" s="1" t="s">
        <v>53</v>
      </c>
      <c r="C5532" s="1" t="s">
        <v>31</v>
      </c>
      <c r="D5532" s="1" t="s">
        <v>54</v>
      </c>
      <c r="E5532" s="1" t="s">
        <v>16</v>
      </c>
      <c r="F5532" s="1" t="s">
        <v>62</v>
      </c>
      <c r="G5532">
        <v>4231.0200000000004</v>
      </c>
      <c r="H5532">
        <v>2</v>
      </c>
      <c r="I5532">
        <v>8462.0400000000009</v>
      </c>
      <c r="J5532">
        <v>4.8499999999999996</v>
      </c>
      <c r="K5532">
        <v>2426</v>
      </c>
      <c r="L5532" s="2">
        <v>45404</v>
      </c>
      <c r="O5532" t="str">
        <f>IF(ecommerce_10000[[#This Row],[Platform]]="Souq","sq",ecommerce_10000[[#This Row],[Platform]])</f>
        <v>sq</v>
      </c>
      <c r="P5532" t="str">
        <f>IF(E5532="Souq","sq",IF(E5532="Jumia","Jum",E5532))</f>
        <v>sq</v>
      </c>
      <c r="Q5532">
        <f>VLOOKUP(ecommerce_10000[[#This Row],[City]],F:I,4,FALSE)</f>
        <v>27872.98</v>
      </c>
      <c r="R5532" s="1">
        <f>SUMIF(C:C,ecommerce_10000[[#This Row],[Category]],I:I)</f>
        <v>57542997.559999913</v>
      </c>
      <c r="S5532" s="1">
        <f>SUMIFS(I:I,C:C,C5532)</f>
        <v>57542997.559999913</v>
      </c>
      <c r="T5532" s="1" t="str">
        <f>INDEX(F:F,MATCH(ecommerce_10000[[#This Row],[TotalAmount]],I:I,0))</f>
        <v>Giza</v>
      </c>
    </row>
    <row r="5533" spans="1:20" x14ac:dyDescent="0.3">
      <c r="A5533" s="1" t="s">
        <v>5577</v>
      </c>
      <c r="B5533" s="1" t="s">
        <v>43</v>
      </c>
      <c r="C5533" s="1" t="s">
        <v>44</v>
      </c>
      <c r="D5533" s="1" t="s">
        <v>45</v>
      </c>
      <c r="E5533" s="1" t="s">
        <v>22</v>
      </c>
      <c r="F5533" s="1" t="s">
        <v>40</v>
      </c>
      <c r="G5533">
        <v>10843.42</v>
      </c>
      <c r="H5533">
        <v>2</v>
      </c>
      <c r="I5533">
        <v>21686.84</v>
      </c>
      <c r="J5533">
        <v>1.44</v>
      </c>
      <c r="K5533">
        <v>3843</v>
      </c>
      <c r="L5533" s="2">
        <v>45542</v>
      </c>
      <c r="O5533" t="str">
        <f>IF(ecommerce_10000[[#This Row],[Platform]]="Souq","sq",ecommerce_10000[[#This Row],[Platform]])</f>
        <v>Jumia</v>
      </c>
      <c r="P5533" t="str">
        <f>IF(E5533="Souq","sq",IF(E5533="Jumia","Jum",E5533))</f>
        <v>Jum</v>
      </c>
      <c r="Q5533">
        <f>VLOOKUP(ecommerce_10000[[#This Row],[City]],F:I,4,FALSE)</f>
        <v>99349.3</v>
      </c>
      <c r="R5533" s="1">
        <f>SUMIF(C:C,ecommerce_10000[[#This Row],[Category]],I:I)</f>
        <v>31420413.200000018</v>
      </c>
      <c r="S5533" s="1">
        <f>SUMIFS(I:I,C:C,C5533)</f>
        <v>31420413.200000018</v>
      </c>
      <c r="T5533" s="1" t="str">
        <f>INDEX(F:F,MATCH(ecommerce_10000[[#This Row],[TotalAmount]],I:I,0))</f>
        <v>Riyadh</v>
      </c>
    </row>
    <row r="5534" spans="1:20" x14ac:dyDescent="0.3">
      <c r="A5534" s="1" t="s">
        <v>5578</v>
      </c>
      <c r="B5534" s="1" t="s">
        <v>30</v>
      </c>
      <c r="C5534" s="1" t="s">
        <v>31</v>
      </c>
      <c r="D5534" s="1" t="s">
        <v>32</v>
      </c>
      <c r="E5534" s="1" t="s">
        <v>22</v>
      </c>
      <c r="F5534" s="1" t="s">
        <v>28</v>
      </c>
      <c r="G5534">
        <v>6238.7</v>
      </c>
      <c r="H5534">
        <v>3</v>
      </c>
      <c r="I5534">
        <v>18716.099999999999</v>
      </c>
      <c r="J5534">
        <v>4.83</v>
      </c>
      <c r="K5534">
        <v>461</v>
      </c>
      <c r="L5534" s="2">
        <v>45326</v>
      </c>
      <c r="O5534" t="str">
        <f>IF(ecommerce_10000[[#This Row],[Platform]]="Souq","sq",ecommerce_10000[[#This Row],[Platform]])</f>
        <v>Jumia</v>
      </c>
      <c r="P5534" t="str">
        <f>IF(E5534="Souq","sq",IF(E5534="Jumia","Jum",E5534))</f>
        <v>Jum</v>
      </c>
      <c r="Q5534">
        <f>VLOOKUP(ecommerce_10000[[#This Row],[City]],F:I,4,FALSE)</f>
        <v>26648.76</v>
      </c>
      <c r="R5534" s="1">
        <f>SUMIF(C:C,ecommerce_10000[[#This Row],[Category]],I:I)</f>
        <v>57542997.559999913</v>
      </c>
      <c r="S5534" s="1">
        <f>SUMIFS(I:I,C:C,C5534)</f>
        <v>57542997.559999913</v>
      </c>
      <c r="T5534" s="1" t="str">
        <f>INDEX(F:F,MATCH(ecommerce_10000[[#This Row],[TotalAmount]],I:I,0))</f>
        <v>Casablanca</v>
      </c>
    </row>
    <row r="5535" spans="1:20" x14ac:dyDescent="0.3">
      <c r="A5535" s="1" t="s">
        <v>5579</v>
      </c>
      <c r="B5535" s="1" t="s">
        <v>53</v>
      </c>
      <c r="C5535" s="1" t="s">
        <v>31</v>
      </c>
      <c r="D5535" s="1" t="s">
        <v>54</v>
      </c>
      <c r="E5535" s="1" t="s">
        <v>16</v>
      </c>
      <c r="F5535" s="1" t="s">
        <v>17</v>
      </c>
      <c r="G5535">
        <v>6656.88</v>
      </c>
      <c r="H5535">
        <v>1</v>
      </c>
      <c r="I5535">
        <v>6656.88</v>
      </c>
      <c r="J5535">
        <v>2.41</v>
      </c>
      <c r="K5535">
        <v>2797</v>
      </c>
      <c r="L5535" s="2">
        <v>45373</v>
      </c>
      <c r="O5535" t="str">
        <f>IF(ecommerce_10000[[#This Row],[Platform]]="Souq","sq",ecommerce_10000[[#This Row],[Platform]])</f>
        <v>sq</v>
      </c>
      <c r="P5535" t="str">
        <f>IF(E5535="Souq","sq",IF(E5535="Jumia","Jum",E5535))</f>
        <v>sq</v>
      </c>
      <c r="Q5535">
        <f>VLOOKUP(ecommerce_10000[[#This Row],[City]],F:I,4,FALSE)</f>
        <v>16284.02</v>
      </c>
      <c r="R5535" s="1">
        <f>SUMIF(C:C,ecommerce_10000[[#This Row],[Category]],I:I)</f>
        <v>57542997.559999913</v>
      </c>
      <c r="S5535" s="1">
        <f>SUMIFS(I:I,C:C,C5535)</f>
        <v>57542997.559999913</v>
      </c>
      <c r="T5535" s="1" t="str">
        <f>INDEX(F:F,MATCH(ecommerce_10000[[#This Row],[TotalAmount]],I:I,0))</f>
        <v>Cairo</v>
      </c>
    </row>
    <row r="5536" spans="1:20" x14ac:dyDescent="0.3">
      <c r="A5536" s="1" t="s">
        <v>5580</v>
      </c>
      <c r="B5536" s="1" t="s">
        <v>13</v>
      </c>
      <c r="C5536" s="1" t="s">
        <v>14</v>
      </c>
      <c r="D5536" s="1" t="s">
        <v>15</v>
      </c>
      <c r="E5536" s="1" t="s">
        <v>16</v>
      </c>
      <c r="F5536" s="1" t="s">
        <v>40</v>
      </c>
      <c r="G5536">
        <v>15654.96</v>
      </c>
      <c r="H5536">
        <v>3</v>
      </c>
      <c r="I5536">
        <v>46964.88</v>
      </c>
      <c r="J5536">
        <v>2.6</v>
      </c>
      <c r="K5536">
        <v>1373</v>
      </c>
      <c r="L5536" s="2">
        <v>45355</v>
      </c>
      <c r="O5536" t="str">
        <f>IF(ecommerce_10000[[#This Row],[Platform]]="Souq","sq",ecommerce_10000[[#This Row],[Platform]])</f>
        <v>sq</v>
      </c>
      <c r="P5536" t="str">
        <f>IF(E5536="Souq","sq",IF(E5536="Jumia","Jum",E5536))</f>
        <v>sq</v>
      </c>
      <c r="Q5536">
        <f>VLOOKUP(ecommerce_10000[[#This Row],[City]],F:I,4,FALSE)</f>
        <v>99349.3</v>
      </c>
      <c r="R5536" s="1">
        <f>SUMIF(C:C,ecommerce_10000[[#This Row],[Category]],I:I)</f>
        <v>92327183.770000085</v>
      </c>
      <c r="S5536" s="1">
        <f>SUMIFS(I:I,C:C,C5536)</f>
        <v>92327183.770000085</v>
      </c>
      <c r="T5536" s="1" t="str">
        <f>INDEX(F:F,MATCH(ecommerce_10000[[#This Row],[TotalAmount]],I:I,0))</f>
        <v>Riyadh</v>
      </c>
    </row>
    <row r="5537" spans="1:20" x14ac:dyDescent="0.3">
      <c r="A5537" s="1" t="s">
        <v>5581</v>
      </c>
      <c r="B5537" s="1" t="s">
        <v>19</v>
      </c>
      <c r="C5537" s="1" t="s">
        <v>20</v>
      </c>
      <c r="D5537" s="1" t="s">
        <v>21</v>
      </c>
      <c r="E5537" s="1" t="s">
        <v>16</v>
      </c>
      <c r="F5537" s="1" t="s">
        <v>23</v>
      </c>
      <c r="G5537">
        <v>16355.59</v>
      </c>
      <c r="H5537">
        <v>1</v>
      </c>
      <c r="I5537">
        <v>16355.59</v>
      </c>
      <c r="J5537">
        <v>3.55</v>
      </c>
      <c r="K5537">
        <v>3506</v>
      </c>
      <c r="L5537" s="2">
        <v>45397</v>
      </c>
      <c r="O5537" t="str">
        <f>IF(ecommerce_10000[[#This Row],[Platform]]="Souq","sq",ecommerce_10000[[#This Row],[Platform]])</f>
        <v>sq</v>
      </c>
      <c r="P5537" t="str">
        <f>IF(E5537="Souq","sq",IF(E5537="Jumia","Jum",E5537))</f>
        <v>sq</v>
      </c>
      <c r="Q5537">
        <f>VLOOKUP(ecommerce_10000[[#This Row],[City]],F:I,4,FALSE)</f>
        <v>13290.4</v>
      </c>
      <c r="R5537" s="1">
        <f>SUMIF(C:C,ecommerce_10000[[#This Row],[Category]],I:I)</f>
        <v>91504159.730000004</v>
      </c>
      <c r="S5537" s="1">
        <f>SUMIFS(I:I,C:C,C5537)</f>
        <v>91504159.730000004</v>
      </c>
      <c r="T5537" s="1" t="str">
        <f>INDEX(F:F,MATCH(ecommerce_10000[[#This Row],[TotalAmount]],I:I,0))</f>
        <v>Alexandria</v>
      </c>
    </row>
    <row r="5538" spans="1:20" x14ac:dyDescent="0.3">
      <c r="A5538" s="1" t="s">
        <v>5582</v>
      </c>
      <c r="B5538" s="1" t="s">
        <v>53</v>
      </c>
      <c r="C5538" s="1" t="s">
        <v>31</v>
      </c>
      <c r="D5538" s="1" t="s">
        <v>54</v>
      </c>
      <c r="E5538" s="1" t="s">
        <v>47</v>
      </c>
      <c r="F5538" s="1" t="s">
        <v>62</v>
      </c>
      <c r="G5538">
        <v>9858.36</v>
      </c>
      <c r="H5538">
        <v>4</v>
      </c>
      <c r="I5538">
        <v>39433.440000000002</v>
      </c>
      <c r="J5538">
        <v>1.3</v>
      </c>
      <c r="K5538">
        <v>4763</v>
      </c>
      <c r="L5538" s="2">
        <v>45609</v>
      </c>
      <c r="O5538" t="str">
        <f>IF(ecommerce_10000[[#This Row],[Platform]]="Souq","sq",ecommerce_10000[[#This Row],[Platform]])</f>
        <v>Amazon</v>
      </c>
      <c r="P5538" t="str">
        <f>IF(E5538="Souq","sq",IF(E5538="Jumia","Jum",E5538))</f>
        <v>Amazon</v>
      </c>
      <c r="Q5538">
        <f>VLOOKUP(ecommerce_10000[[#This Row],[City]],F:I,4,FALSE)</f>
        <v>27872.98</v>
      </c>
      <c r="R5538" s="1">
        <f>SUMIF(C:C,ecommerce_10000[[#This Row],[Category]],I:I)</f>
        <v>57542997.559999913</v>
      </c>
      <c r="S5538" s="1">
        <f>SUMIFS(I:I,C:C,C5538)</f>
        <v>57542997.559999913</v>
      </c>
      <c r="T5538" s="1" t="str">
        <f>INDEX(F:F,MATCH(ecommerce_10000[[#This Row],[TotalAmount]],I:I,0))</f>
        <v>Giza</v>
      </c>
    </row>
    <row r="5539" spans="1:20" x14ac:dyDescent="0.3">
      <c r="A5539" s="1" t="s">
        <v>5583</v>
      </c>
      <c r="B5539" s="1" t="s">
        <v>65</v>
      </c>
      <c r="C5539" s="1" t="s">
        <v>20</v>
      </c>
      <c r="D5539" s="1" t="s">
        <v>66</v>
      </c>
      <c r="E5539" s="1" t="s">
        <v>22</v>
      </c>
      <c r="F5539" s="1" t="s">
        <v>23</v>
      </c>
      <c r="G5539">
        <v>10044.870000000001</v>
      </c>
      <c r="H5539">
        <v>5</v>
      </c>
      <c r="I5539">
        <v>50224.35</v>
      </c>
      <c r="J5539">
        <v>2.81</v>
      </c>
      <c r="K5539">
        <v>3022</v>
      </c>
      <c r="L5539" s="2">
        <v>45551</v>
      </c>
      <c r="O5539" t="str">
        <f>IF(ecommerce_10000[[#This Row],[Platform]]="Souq","sq",ecommerce_10000[[#This Row],[Platform]])</f>
        <v>Jumia</v>
      </c>
      <c r="P5539" t="str">
        <f>IF(E5539="Souq","sq",IF(E5539="Jumia","Jum",E5539))</f>
        <v>Jum</v>
      </c>
      <c r="Q5539">
        <f>VLOOKUP(ecommerce_10000[[#This Row],[City]],F:I,4,FALSE)</f>
        <v>13290.4</v>
      </c>
      <c r="R5539" s="1">
        <f>SUMIF(C:C,ecommerce_10000[[#This Row],[Category]],I:I)</f>
        <v>91504159.730000004</v>
      </c>
      <c r="S5539" s="1">
        <f>SUMIFS(I:I,C:C,C5539)</f>
        <v>91504159.730000004</v>
      </c>
      <c r="T5539" s="1" t="str">
        <f>INDEX(F:F,MATCH(ecommerce_10000[[#This Row],[TotalAmount]],I:I,0))</f>
        <v>Alexandria</v>
      </c>
    </row>
    <row r="5540" spans="1:20" x14ac:dyDescent="0.3">
      <c r="A5540" s="1" t="s">
        <v>5584</v>
      </c>
      <c r="B5540" s="1" t="s">
        <v>65</v>
      </c>
      <c r="C5540" s="1" t="s">
        <v>20</v>
      </c>
      <c r="D5540" s="1" t="s">
        <v>66</v>
      </c>
      <c r="E5540" s="1" t="s">
        <v>16</v>
      </c>
      <c r="F5540" s="1" t="s">
        <v>33</v>
      </c>
      <c r="G5540">
        <v>12709</v>
      </c>
      <c r="H5540">
        <v>4</v>
      </c>
      <c r="I5540">
        <v>50836</v>
      </c>
      <c r="J5540">
        <v>4.3899999999999997</v>
      </c>
      <c r="K5540">
        <v>3371</v>
      </c>
      <c r="L5540" s="2">
        <v>45531</v>
      </c>
      <c r="O5540" t="str">
        <f>IF(ecommerce_10000[[#This Row],[Platform]]="Souq","sq",ecommerce_10000[[#This Row],[Platform]])</f>
        <v>sq</v>
      </c>
      <c r="P5540" t="str">
        <f>IF(E5540="Souq","sq",IF(E5540="Jumia","Jum",E5540))</f>
        <v>sq</v>
      </c>
      <c r="Q5540">
        <f>VLOOKUP(ecommerce_10000[[#This Row],[City]],F:I,4,FALSE)</f>
        <v>3665.44</v>
      </c>
      <c r="R5540" s="1">
        <f>SUMIF(C:C,ecommerce_10000[[#This Row],[Category]],I:I)</f>
        <v>91504159.730000004</v>
      </c>
      <c r="S5540" s="1">
        <f>SUMIFS(I:I,C:C,C5540)</f>
        <v>91504159.730000004</v>
      </c>
      <c r="T5540" s="1" t="str">
        <f>INDEX(F:F,MATCH(ecommerce_10000[[#This Row],[TotalAmount]],I:I,0))</f>
        <v>Dubai</v>
      </c>
    </row>
    <row r="5541" spans="1:20" x14ac:dyDescent="0.3">
      <c r="A5541" s="1" t="s">
        <v>5585</v>
      </c>
      <c r="B5541" s="1" t="s">
        <v>43</v>
      </c>
      <c r="C5541" s="1" t="s">
        <v>44</v>
      </c>
      <c r="D5541" s="1" t="s">
        <v>45</v>
      </c>
      <c r="E5541" s="1" t="s">
        <v>47</v>
      </c>
      <c r="F5541" s="1" t="s">
        <v>17</v>
      </c>
      <c r="G5541">
        <v>1162.1300000000001</v>
      </c>
      <c r="H5541">
        <v>1</v>
      </c>
      <c r="I5541">
        <v>1162.1300000000001</v>
      </c>
      <c r="J5541">
        <v>4</v>
      </c>
      <c r="K5541">
        <v>1639</v>
      </c>
      <c r="L5541" s="2">
        <v>45610</v>
      </c>
      <c r="O5541" t="str">
        <f>IF(ecommerce_10000[[#This Row],[Platform]]="Souq","sq",ecommerce_10000[[#This Row],[Platform]])</f>
        <v>Amazon</v>
      </c>
      <c r="P5541" t="str">
        <f>IF(E5541="Souq","sq",IF(E5541="Jumia","Jum",E5541))</f>
        <v>Amazon</v>
      </c>
      <c r="Q5541">
        <f>VLOOKUP(ecommerce_10000[[#This Row],[City]],F:I,4,FALSE)</f>
        <v>16284.02</v>
      </c>
      <c r="R5541" s="1">
        <f>SUMIF(C:C,ecommerce_10000[[#This Row],[Category]],I:I)</f>
        <v>31420413.200000018</v>
      </c>
      <c r="S5541" s="1">
        <f>SUMIFS(I:I,C:C,C5541)</f>
        <v>31420413.200000018</v>
      </c>
      <c r="T5541" s="1" t="str">
        <f>INDEX(F:F,MATCH(ecommerce_10000[[#This Row],[TotalAmount]],I:I,0))</f>
        <v>Cairo</v>
      </c>
    </row>
    <row r="5542" spans="1:20" x14ac:dyDescent="0.3">
      <c r="A5542" s="1" t="s">
        <v>5586</v>
      </c>
      <c r="B5542" s="1" t="s">
        <v>30</v>
      </c>
      <c r="C5542" s="1" t="s">
        <v>31</v>
      </c>
      <c r="D5542" s="1" t="s">
        <v>32</v>
      </c>
      <c r="E5542" s="1" t="s">
        <v>16</v>
      </c>
      <c r="F5542" s="1" t="s">
        <v>40</v>
      </c>
      <c r="G5542">
        <v>16657.41</v>
      </c>
      <c r="H5542">
        <v>1</v>
      </c>
      <c r="I5542">
        <v>16657.41</v>
      </c>
      <c r="J5542">
        <v>1.62</v>
      </c>
      <c r="K5542">
        <v>3353</v>
      </c>
      <c r="L5542" s="2">
        <v>45363</v>
      </c>
      <c r="O5542" t="str">
        <f>IF(ecommerce_10000[[#This Row],[Platform]]="Souq","sq",ecommerce_10000[[#This Row],[Platform]])</f>
        <v>sq</v>
      </c>
      <c r="P5542" t="str">
        <f>IF(E5542="Souq","sq",IF(E5542="Jumia","Jum",E5542))</f>
        <v>sq</v>
      </c>
      <c r="Q5542">
        <f>VLOOKUP(ecommerce_10000[[#This Row],[City]],F:I,4,FALSE)</f>
        <v>99349.3</v>
      </c>
      <c r="R5542" s="1">
        <f>SUMIF(C:C,ecommerce_10000[[#This Row],[Category]],I:I)</f>
        <v>57542997.559999913</v>
      </c>
      <c r="S5542" s="1">
        <f>SUMIFS(I:I,C:C,C5542)</f>
        <v>57542997.559999913</v>
      </c>
      <c r="T5542" s="1" t="str">
        <f>INDEX(F:F,MATCH(ecommerce_10000[[#This Row],[TotalAmount]],I:I,0))</f>
        <v>Riyadh</v>
      </c>
    </row>
    <row r="5543" spans="1:20" x14ac:dyDescent="0.3">
      <c r="A5543" s="1" t="s">
        <v>5587</v>
      </c>
      <c r="B5543" s="1" t="s">
        <v>38</v>
      </c>
      <c r="C5543" s="1" t="s">
        <v>20</v>
      </c>
      <c r="D5543" s="1" t="s">
        <v>39</v>
      </c>
      <c r="E5543" s="1" t="s">
        <v>22</v>
      </c>
      <c r="F5543" s="1" t="s">
        <v>17</v>
      </c>
      <c r="G5543">
        <v>15346.36</v>
      </c>
      <c r="H5543">
        <v>2</v>
      </c>
      <c r="I5543">
        <v>30692.720000000001</v>
      </c>
      <c r="J5543">
        <v>2.89</v>
      </c>
      <c r="K5543">
        <v>458</v>
      </c>
      <c r="L5543" s="2">
        <v>45359</v>
      </c>
      <c r="O5543" t="str">
        <f>IF(ecommerce_10000[[#This Row],[Platform]]="Souq","sq",ecommerce_10000[[#This Row],[Platform]])</f>
        <v>Jumia</v>
      </c>
      <c r="P5543" t="str">
        <f>IF(E5543="Souq","sq",IF(E5543="Jumia","Jum",E5543))</f>
        <v>Jum</v>
      </c>
      <c r="Q5543">
        <f>VLOOKUP(ecommerce_10000[[#This Row],[City]],F:I,4,FALSE)</f>
        <v>16284.02</v>
      </c>
      <c r="R5543" s="1">
        <f>SUMIF(C:C,ecommerce_10000[[#This Row],[Category]],I:I)</f>
        <v>91504159.730000004</v>
      </c>
      <c r="S5543" s="1">
        <f>SUMIFS(I:I,C:C,C5543)</f>
        <v>91504159.730000004</v>
      </c>
      <c r="T5543" s="1" t="str">
        <f>INDEX(F:F,MATCH(ecommerce_10000[[#This Row],[TotalAmount]],I:I,0))</f>
        <v>Cairo</v>
      </c>
    </row>
    <row r="5544" spans="1:20" x14ac:dyDescent="0.3">
      <c r="A5544" s="1" t="s">
        <v>5588</v>
      </c>
      <c r="B5544" s="1" t="s">
        <v>53</v>
      </c>
      <c r="C5544" s="1" t="s">
        <v>31</v>
      </c>
      <c r="D5544" s="1" t="s">
        <v>54</v>
      </c>
      <c r="E5544" s="1" t="s">
        <v>22</v>
      </c>
      <c r="F5544" s="1" t="s">
        <v>62</v>
      </c>
      <c r="G5544">
        <v>1029.19</v>
      </c>
      <c r="H5544">
        <v>1</v>
      </c>
      <c r="I5544">
        <v>1029.19</v>
      </c>
      <c r="J5544">
        <v>4.4000000000000004</v>
      </c>
      <c r="K5544">
        <v>1393</v>
      </c>
      <c r="L5544" s="2">
        <v>45380</v>
      </c>
      <c r="O5544" t="str">
        <f>IF(ecommerce_10000[[#This Row],[Platform]]="Souq","sq",ecommerce_10000[[#This Row],[Platform]])</f>
        <v>Jumia</v>
      </c>
      <c r="P5544" t="str">
        <f>IF(E5544="Souq","sq",IF(E5544="Jumia","Jum",E5544))</f>
        <v>Jum</v>
      </c>
      <c r="Q5544">
        <f>VLOOKUP(ecommerce_10000[[#This Row],[City]],F:I,4,FALSE)</f>
        <v>27872.98</v>
      </c>
      <c r="R5544" s="1">
        <f>SUMIF(C:C,ecommerce_10000[[#This Row],[Category]],I:I)</f>
        <v>57542997.559999913</v>
      </c>
      <c r="S5544" s="1">
        <f>SUMIFS(I:I,C:C,C5544)</f>
        <v>57542997.559999913</v>
      </c>
      <c r="T5544" s="1" t="str">
        <f>INDEX(F:F,MATCH(ecommerce_10000[[#This Row],[TotalAmount]],I:I,0))</f>
        <v>Giza</v>
      </c>
    </row>
    <row r="5545" spans="1:20" x14ac:dyDescent="0.3">
      <c r="A5545" s="1" t="s">
        <v>5589</v>
      </c>
      <c r="B5545" s="1" t="s">
        <v>38</v>
      </c>
      <c r="C5545" s="1" t="s">
        <v>20</v>
      </c>
      <c r="D5545" s="1" t="s">
        <v>39</v>
      </c>
      <c r="E5545" s="1" t="s">
        <v>22</v>
      </c>
      <c r="F5545" s="1" t="s">
        <v>40</v>
      </c>
      <c r="G5545">
        <v>3647.24</v>
      </c>
      <c r="H5545">
        <v>5</v>
      </c>
      <c r="I5545">
        <v>18236.2</v>
      </c>
      <c r="J5545">
        <v>1.91</v>
      </c>
      <c r="K5545">
        <v>2951</v>
      </c>
      <c r="L5545" s="2">
        <v>45548</v>
      </c>
      <c r="O5545" t="str">
        <f>IF(ecommerce_10000[[#This Row],[Platform]]="Souq","sq",ecommerce_10000[[#This Row],[Platform]])</f>
        <v>Jumia</v>
      </c>
      <c r="P5545" t="str">
        <f>IF(E5545="Souq","sq",IF(E5545="Jumia","Jum",E5545))</f>
        <v>Jum</v>
      </c>
      <c r="Q5545">
        <f>VLOOKUP(ecommerce_10000[[#This Row],[City]],F:I,4,FALSE)</f>
        <v>99349.3</v>
      </c>
      <c r="R5545" s="1">
        <f>SUMIF(C:C,ecommerce_10000[[#This Row],[Category]],I:I)</f>
        <v>91504159.730000004</v>
      </c>
      <c r="S5545" s="1">
        <f>SUMIFS(I:I,C:C,C5545)</f>
        <v>91504159.730000004</v>
      </c>
      <c r="T5545" s="1" t="str">
        <f>INDEX(F:F,MATCH(ecommerce_10000[[#This Row],[TotalAmount]],I:I,0))</f>
        <v>Riyadh</v>
      </c>
    </row>
    <row r="5546" spans="1:20" x14ac:dyDescent="0.3">
      <c r="A5546" s="1" t="s">
        <v>5590</v>
      </c>
      <c r="B5546" s="1" t="s">
        <v>38</v>
      </c>
      <c r="C5546" s="1" t="s">
        <v>20</v>
      </c>
      <c r="D5546" s="1" t="s">
        <v>39</v>
      </c>
      <c r="E5546" s="1" t="s">
        <v>47</v>
      </c>
      <c r="F5546" s="1" t="s">
        <v>40</v>
      </c>
      <c r="G5546">
        <v>1282.93</v>
      </c>
      <c r="H5546">
        <v>1</v>
      </c>
      <c r="I5546">
        <v>1282.93</v>
      </c>
      <c r="J5546">
        <v>3.09</v>
      </c>
      <c r="K5546">
        <v>3897</v>
      </c>
      <c r="L5546" s="2">
        <v>45350</v>
      </c>
      <c r="O5546" t="str">
        <f>IF(ecommerce_10000[[#This Row],[Platform]]="Souq","sq",ecommerce_10000[[#This Row],[Platform]])</f>
        <v>Amazon</v>
      </c>
      <c r="P5546" t="str">
        <f>IF(E5546="Souq","sq",IF(E5546="Jumia","Jum",E5546))</f>
        <v>Amazon</v>
      </c>
      <c r="Q5546">
        <f>VLOOKUP(ecommerce_10000[[#This Row],[City]],F:I,4,FALSE)</f>
        <v>99349.3</v>
      </c>
      <c r="R5546" s="1">
        <f>SUMIF(C:C,ecommerce_10000[[#This Row],[Category]],I:I)</f>
        <v>91504159.730000004</v>
      </c>
      <c r="S5546" s="1">
        <f>SUMIFS(I:I,C:C,C5546)</f>
        <v>91504159.730000004</v>
      </c>
      <c r="T5546" s="1" t="str">
        <f>INDEX(F:F,MATCH(ecommerce_10000[[#This Row],[TotalAmount]],I:I,0))</f>
        <v>Riyadh</v>
      </c>
    </row>
    <row r="5547" spans="1:20" x14ac:dyDescent="0.3">
      <c r="A5547" s="1" t="s">
        <v>5591</v>
      </c>
      <c r="B5547" s="1" t="s">
        <v>38</v>
      </c>
      <c r="C5547" s="1" t="s">
        <v>20</v>
      </c>
      <c r="D5547" s="1" t="s">
        <v>39</v>
      </c>
      <c r="E5547" s="1" t="s">
        <v>22</v>
      </c>
      <c r="F5547" s="1" t="s">
        <v>40</v>
      </c>
      <c r="G5547">
        <v>15270.82</v>
      </c>
      <c r="H5547">
        <v>5</v>
      </c>
      <c r="I5547">
        <v>76354.100000000006</v>
      </c>
      <c r="J5547">
        <v>3.75</v>
      </c>
      <c r="K5547">
        <v>2805</v>
      </c>
      <c r="L5547" s="2">
        <v>45475</v>
      </c>
      <c r="O5547" t="str">
        <f>IF(ecommerce_10000[[#This Row],[Platform]]="Souq","sq",ecommerce_10000[[#This Row],[Platform]])</f>
        <v>Jumia</v>
      </c>
      <c r="P5547" t="str">
        <f>IF(E5547="Souq","sq",IF(E5547="Jumia","Jum",E5547))</f>
        <v>Jum</v>
      </c>
      <c r="Q5547">
        <f>VLOOKUP(ecommerce_10000[[#This Row],[City]],F:I,4,FALSE)</f>
        <v>99349.3</v>
      </c>
      <c r="R5547" s="1">
        <f>SUMIF(C:C,ecommerce_10000[[#This Row],[Category]],I:I)</f>
        <v>91504159.730000004</v>
      </c>
      <c r="S5547" s="1">
        <f>SUMIFS(I:I,C:C,C5547)</f>
        <v>91504159.730000004</v>
      </c>
      <c r="T5547" s="1" t="str">
        <f>INDEX(F:F,MATCH(ecommerce_10000[[#This Row],[TotalAmount]],I:I,0))</f>
        <v>Riyadh</v>
      </c>
    </row>
    <row r="5548" spans="1:20" x14ac:dyDescent="0.3">
      <c r="A5548" s="1" t="s">
        <v>5592</v>
      </c>
      <c r="B5548" s="1" t="s">
        <v>25</v>
      </c>
      <c r="C5548" s="1" t="s">
        <v>26</v>
      </c>
      <c r="D5548" s="1" t="s">
        <v>27</v>
      </c>
      <c r="E5548" s="1" t="s">
        <v>47</v>
      </c>
      <c r="F5548" s="1" t="s">
        <v>40</v>
      </c>
      <c r="G5548">
        <v>1885.66</v>
      </c>
      <c r="H5548">
        <v>5</v>
      </c>
      <c r="I5548">
        <v>9428.2999999999993</v>
      </c>
      <c r="J5548">
        <v>4.01</v>
      </c>
      <c r="K5548">
        <v>4291</v>
      </c>
      <c r="L5548" s="2">
        <v>45490</v>
      </c>
      <c r="O5548" t="str">
        <f>IF(ecommerce_10000[[#This Row],[Platform]]="Souq","sq",ecommerce_10000[[#This Row],[Platform]])</f>
        <v>Amazon</v>
      </c>
      <c r="P5548" t="str">
        <f>IF(E5548="Souq","sq",IF(E5548="Jumia","Jum",E5548))</f>
        <v>Amazon</v>
      </c>
      <c r="Q5548">
        <f>VLOOKUP(ecommerce_10000[[#This Row],[City]],F:I,4,FALSE)</f>
        <v>99349.3</v>
      </c>
      <c r="R5548" s="1">
        <f>SUMIF(C:C,ecommerce_10000[[#This Row],[Category]],I:I)</f>
        <v>29200970.130000021</v>
      </c>
      <c r="S5548" s="1">
        <f>SUMIFS(I:I,C:C,C5548)</f>
        <v>29200970.130000021</v>
      </c>
      <c r="T5548" s="1" t="str">
        <f>INDEX(F:F,MATCH(ecommerce_10000[[#This Row],[TotalAmount]],I:I,0))</f>
        <v>Riyadh</v>
      </c>
    </row>
    <row r="5549" spans="1:20" x14ac:dyDescent="0.3">
      <c r="A5549" s="1" t="s">
        <v>5593</v>
      </c>
      <c r="B5549" s="1" t="s">
        <v>35</v>
      </c>
      <c r="C5549" s="1" t="s">
        <v>14</v>
      </c>
      <c r="D5549" s="1" t="s">
        <v>36</v>
      </c>
      <c r="E5549" s="1" t="s">
        <v>47</v>
      </c>
      <c r="F5549" s="1" t="s">
        <v>40</v>
      </c>
      <c r="G5549">
        <v>2700.56</v>
      </c>
      <c r="H5549">
        <v>1</v>
      </c>
      <c r="I5549">
        <v>2700.56</v>
      </c>
      <c r="J5549">
        <v>3.16</v>
      </c>
      <c r="K5549">
        <v>2174</v>
      </c>
      <c r="L5549" s="2">
        <v>45468</v>
      </c>
      <c r="O5549" t="str">
        <f>IF(ecommerce_10000[[#This Row],[Platform]]="Souq","sq",ecommerce_10000[[#This Row],[Platform]])</f>
        <v>Amazon</v>
      </c>
      <c r="P5549" t="str">
        <f>IF(E5549="Souq","sq",IF(E5549="Jumia","Jum",E5549))</f>
        <v>Amazon</v>
      </c>
      <c r="Q5549">
        <f>VLOOKUP(ecommerce_10000[[#This Row],[City]],F:I,4,FALSE)</f>
        <v>99349.3</v>
      </c>
      <c r="R5549" s="1">
        <f>SUMIF(C:C,ecommerce_10000[[#This Row],[Category]],I:I)</f>
        <v>92327183.770000085</v>
      </c>
      <c r="S5549" s="1">
        <f>SUMIFS(I:I,C:C,C5549)</f>
        <v>92327183.770000085</v>
      </c>
      <c r="T5549" s="1" t="str">
        <f>INDEX(F:F,MATCH(ecommerce_10000[[#This Row],[TotalAmount]],I:I,0))</f>
        <v>Riyadh</v>
      </c>
    </row>
    <row r="5550" spans="1:20" x14ac:dyDescent="0.3">
      <c r="A5550" s="1" t="s">
        <v>5594</v>
      </c>
      <c r="B5550" s="1" t="s">
        <v>13</v>
      </c>
      <c r="C5550" s="1" t="s">
        <v>14</v>
      </c>
      <c r="D5550" s="1" t="s">
        <v>15</v>
      </c>
      <c r="E5550" s="1" t="s">
        <v>47</v>
      </c>
      <c r="F5550" s="1" t="s">
        <v>33</v>
      </c>
      <c r="G5550">
        <v>13375.04</v>
      </c>
      <c r="H5550">
        <v>4</v>
      </c>
      <c r="I5550">
        <v>53500.160000000003</v>
      </c>
      <c r="J5550">
        <v>1.32</v>
      </c>
      <c r="K5550">
        <v>2396</v>
      </c>
      <c r="L5550" s="2">
        <v>45582</v>
      </c>
      <c r="O5550" t="str">
        <f>IF(ecommerce_10000[[#This Row],[Platform]]="Souq","sq",ecommerce_10000[[#This Row],[Platform]])</f>
        <v>Amazon</v>
      </c>
      <c r="P5550" t="str">
        <f>IF(E5550="Souq","sq",IF(E5550="Jumia","Jum",E5550))</f>
        <v>Amazon</v>
      </c>
      <c r="Q5550">
        <f>VLOOKUP(ecommerce_10000[[#This Row],[City]],F:I,4,FALSE)</f>
        <v>3665.44</v>
      </c>
      <c r="R5550" s="1">
        <f>SUMIF(C:C,ecommerce_10000[[#This Row],[Category]],I:I)</f>
        <v>92327183.770000085</v>
      </c>
      <c r="S5550" s="1">
        <f>SUMIFS(I:I,C:C,C5550)</f>
        <v>92327183.770000085</v>
      </c>
      <c r="T5550" s="1" t="str">
        <f>INDEX(F:F,MATCH(ecommerce_10000[[#This Row],[TotalAmount]],I:I,0))</f>
        <v>Dubai</v>
      </c>
    </row>
    <row r="5551" spans="1:20" x14ac:dyDescent="0.3">
      <c r="A5551" s="1" t="s">
        <v>5595</v>
      </c>
      <c r="B5551" s="1" t="s">
        <v>25</v>
      </c>
      <c r="C5551" s="1" t="s">
        <v>26</v>
      </c>
      <c r="D5551" s="1" t="s">
        <v>27</v>
      </c>
      <c r="E5551" s="1" t="s">
        <v>16</v>
      </c>
      <c r="F5551" s="1" t="s">
        <v>17</v>
      </c>
      <c r="G5551">
        <v>16972.62</v>
      </c>
      <c r="H5551">
        <v>3</v>
      </c>
      <c r="I5551">
        <v>50917.86</v>
      </c>
      <c r="J5551">
        <v>3.72</v>
      </c>
      <c r="K5551">
        <v>4338</v>
      </c>
      <c r="L5551" s="2">
        <v>45553</v>
      </c>
      <c r="O5551" t="str">
        <f>IF(ecommerce_10000[[#This Row],[Platform]]="Souq","sq",ecommerce_10000[[#This Row],[Platform]])</f>
        <v>sq</v>
      </c>
      <c r="P5551" t="str">
        <f>IF(E5551="Souq","sq",IF(E5551="Jumia","Jum",E5551))</f>
        <v>sq</v>
      </c>
      <c r="Q5551">
        <f>VLOOKUP(ecommerce_10000[[#This Row],[City]],F:I,4,FALSE)</f>
        <v>16284.02</v>
      </c>
      <c r="R5551" s="1">
        <f>SUMIF(C:C,ecommerce_10000[[#This Row],[Category]],I:I)</f>
        <v>29200970.130000021</v>
      </c>
      <c r="S5551" s="1">
        <f>SUMIFS(I:I,C:C,C5551)</f>
        <v>29200970.130000021</v>
      </c>
      <c r="T5551" s="1" t="str">
        <f>INDEX(F:F,MATCH(ecommerce_10000[[#This Row],[TotalAmount]],I:I,0))</f>
        <v>Cairo</v>
      </c>
    </row>
    <row r="5552" spans="1:20" x14ac:dyDescent="0.3">
      <c r="A5552" s="1" t="s">
        <v>5596</v>
      </c>
      <c r="B5552" s="1" t="s">
        <v>25</v>
      </c>
      <c r="C5552" s="1" t="s">
        <v>26</v>
      </c>
      <c r="D5552" s="1" t="s">
        <v>27</v>
      </c>
      <c r="E5552" s="1" t="s">
        <v>22</v>
      </c>
      <c r="F5552" s="1" t="s">
        <v>28</v>
      </c>
      <c r="G5552">
        <v>18150.07</v>
      </c>
      <c r="H5552">
        <v>4</v>
      </c>
      <c r="I5552">
        <v>72600.28</v>
      </c>
      <c r="J5552">
        <v>3.37</v>
      </c>
      <c r="K5552">
        <v>4448</v>
      </c>
      <c r="L5552" s="2">
        <v>45482</v>
      </c>
      <c r="O5552" t="str">
        <f>IF(ecommerce_10000[[#This Row],[Platform]]="Souq","sq",ecommerce_10000[[#This Row],[Platform]])</f>
        <v>Jumia</v>
      </c>
      <c r="P5552" t="str">
        <f>IF(E5552="Souq","sq",IF(E5552="Jumia","Jum",E5552))</f>
        <v>Jum</v>
      </c>
      <c r="Q5552">
        <f>VLOOKUP(ecommerce_10000[[#This Row],[City]],F:I,4,FALSE)</f>
        <v>26648.76</v>
      </c>
      <c r="R5552" s="1">
        <f>SUMIF(C:C,ecommerce_10000[[#This Row],[Category]],I:I)</f>
        <v>29200970.130000021</v>
      </c>
      <c r="S5552" s="1">
        <f>SUMIFS(I:I,C:C,C5552)</f>
        <v>29200970.130000021</v>
      </c>
      <c r="T5552" s="1" t="str">
        <f>INDEX(F:F,MATCH(ecommerce_10000[[#This Row],[TotalAmount]],I:I,0))</f>
        <v>Casablanca</v>
      </c>
    </row>
    <row r="5553" spans="1:20" x14ac:dyDescent="0.3">
      <c r="A5553" s="1" t="s">
        <v>5597</v>
      </c>
      <c r="B5553" s="1" t="s">
        <v>65</v>
      </c>
      <c r="C5553" s="1" t="s">
        <v>20</v>
      </c>
      <c r="D5553" s="1" t="s">
        <v>66</v>
      </c>
      <c r="E5553" s="1" t="s">
        <v>47</v>
      </c>
      <c r="F5553" s="1" t="s">
        <v>62</v>
      </c>
      <c r="G5553">
        <v>13063.98</v>
      </c>
      <c r="H5553">
        <v>2</v>
      </c>
      <c r="I5553">
        <v>26127.96</v>
      </c>
      <c r="J5553">
        <v>1.33</v>
      </c>
      <c r="K5553">
        <v>824</v>
      </c>
      <c r="L5553" s="2">
        <v>45310</v>
      </c>
      <c r="O5553" t="str">
        <f>IF(ecommerce_10000[[#This Row],[Platform]]="Souq","sq",ecommerce_10000[[#This Row],[Platform]])</f>
        <v>Amazon</v>
      </c>
      <c r="P5553" t="str">
        <f>IF(E5553="Souq","sq",IF(E5553="Jumia","Jum",E5553))</f>
        <v>Amazon</v>
      </c>
      <c r="Q5553">
        <f>VLOOKUP(ecommerce_10000[[#This Row],[City]],F:I,4,FALSE)</f>
        <v>27872.98</v>
      </c>
      <c r="R5553" s="1">
        <f>SUMIF(C:C,ecommerce_10000[[#This Row],[Category]],I:I)</f>
        <v>91504159.730000004</v>
      </c>
      <c r="S5553" s="1">
        <f>SUMIFS(I:I,C:C,C5553)</f>
        <v>91504159.730000004</v>
      </c>
      <c r="T5553" s="1" t="str">
        <f>INDEX(F:F,MATCH(ecommerce_10000[[#This Row],[TotalAmount]],I:I,0))</f>
        <v>Giza</v>
      </c>
    </row>
    <row r="5554" spans="1:20" x14ac:dyDescent="0.3">
      <c r="A5554" s="1" t="s">
        <v>5598</v>
      </c>
      <c r="B5554" s="1" t="s">
        <v>65</v>
      </c>
      <c r="C5554" s="1" t="s">
        <v>20</v>
      </c>
      <c r="D5554" s="1" t="s">
        <v>66</v>
      </c>
      <c r="E5554" s="1" t="s">
        <v>16</v>
      </c>
      <c r="F5554" s="1" t="s">
        <v>62</v>
      </c>
      <c r="G5554">
        <v>12584.88</v>
      </c>
      <c r="H5554">
        <v>5</v>
      </c>
      <c r="I5554">
        <v>62924.4</v>
      </c>
      <c r="J5554">
        <v>4.51</v>
      </c>
      <c r="K5554">
        <v>1642</v>
      </c>
      <c r="L5554" s="2">
        <v>45549</v>
      </c>
      <c r="O5554" t="str">
        <f>IF(ecommerce_10000[[#This Row],[Platform]]="Souq","sq",ecommerce_10000[[#This Row],[Platform]])</f>
        <v>sq</v>
      </c>
      <c r="P5554" t="str">
        <f>IF(E5554="Souq","sq",IF(E5554="Jumia","Jum",E5554))</f>
        <v>sq</v>
      </c>
      <c r="Q5554">
        <f>VLOOKUP(ecommerce_10000[[#This Row],[City]],F:I,4,FALSE)</f>
        <v>27872.98</v>
      </c>
      <c r="R5554" s="1">
        <f>SUMIF(C:C,ecommerce_10000[[#This Row],[Category]],I:I)</f>
        <v>91504159.730000004</v>
      </c>
      <c r="S5554" s="1">
        <f>SUMIFS(I:I,C:C,C5554)</f>
        <v>91504159.730000004</v>
      </c>
      <c r="T5554" s="1" t="str">
        <f>INDEX(F:F,MATCH(ecommerce_10000[[#This Row],[TotalAmount]],I:I,0))</f>
        <v>Giza</v>
      </c>
    </row>
    <row r="5555" spans="1:20" x14ac:dyDescent="0.3">
      <c r="A5555" s="1" t="s">
        <v>5599</v>
      </c>
      <c r="B5555" s="1" t="s">
        <v>19</v>
      </c>
      <c r="C5555" s="1" t="s">
        <v>20</v>
      </c>
      <c r="D5555" s="1" t="s">
        <v>21</v>
      </c>
      <c r="E5555" s="1" t="s">
        <v>22</v>
      </c>
      <c r="F5555" s="1" t="s">
        <v>40</v>
      </c>
      <c r="G5555">
        <v>19799.79</v>
      </c>
      <c r="H5555">
        <v>2</v>
      </c>
      <c r="I5555">
        <v>39599.58</v>
      </c>
      <c r="J5555">
        <v>4.8899999999999997</v>
      </c>
      <c r="K5555">
        <v>2566</v>
      </c>
      <c r="L5555" s="2">
        <v>45379</v>
      </c>
      <c r="O5555" t="str">
        <f>IF(ecommerce_10000[[#This Row],[Platform]]="Souq","sq",ecommerce_10000[[#This Row],[Platform]])</f>
        <v>Jumia</v>
      </c>
      <c r="P5555" t="str">
        <f>IF(E5555="Souq","sq",IF(E5555="Jumia","Jum",E5555))</f>
        <v>Jum</v>
      </c>
      <c r="Q5555">
        <f>VLOOKUP(ecommerce_10000[[#This Row],[City]],F:I,4,FALSE)</f>
        <v>99349.3</v>
      </c>
      <c r="R5555" s="1">
        <f>SUMIF(C:C,ecommerce_10000[[#This Row],[Category]],I:I)</f>
        <v>91504159.730000004</v>
      </c>
      <c r="S5555" s="1">
        <f>SUMIFS(I:I,C:C,C5555)</f>
        <v>91504159.730000004</v>
      </c>
      <c r="T5555" s="1" t="str">
        <f>INDEX(F:F,MATCH(ecommerce_10000[[#This Row],[TotalAmount]],I:I,0))</f>
        <v>Riyadh</v>
      </c>
    </row>
    <row r="5556" spans="1:20" x14ac:dyDescent="0.3">
      <c r="A5556" s="1" t="s">
        <v>5600</v>
      </c>
      <c r="B5556" s="1" t="s">
        <v>38</v>
      </c>
      <c r="C5556" s="1" t="s">
        <v>20</v>
      </c>
      <c r="D5556" s="1" t="s">
        <v>39</v>
      </c>
      <c r="E5556" s="1" t="s">
        <v>22</v>
      </c>
      <c r="F5556" s="1" t="s">
        <v>62</v>
      </c>
      <c r="G5556">
        <v>18092.86</v>
      </c>
      <c r="H5556">
        <v>5</v>
      </c>
      <c r="I5556">
        <v>90464.3</v>
      </c>
      <c r="J5556">
        <v>2.29</v>
      </c>
      <c r="K5556">
        <v>4986</v>
      </c>
      <c r="L5556" s="2">
        <v>45514</v>
      </c>
      <c r="O5556" t="str">
        <f>IF(ecommerce_10000[[#This Row],[Platform]]="Souq","sq",ecommerce_10000[[#This Row],[Platform]])</f>
        <v>Jumia</v>
      </c>
      <c r="P5556" t="str">
        <f>IF(E5556="Souq","sq",IF(E5556="Jumia","Jum",E5556))</f>
        <v>Jum</v>
      </c>
      <c r="Q5556">
        <f>VLOOKUP(ecommerce_10000[[#This Row],[City]],F:I,4,FALSE)</f>
        <v>27872.98</v>
      </c>
      <c r="R5556" s="1">
        <f>SUMIF(C:C,ecommerce_10000[[#This Row],[Category]],I:I)</f>
        <v>91504159.730000004</v>
      </c>
      <c r="S5556" s="1">
        <f>SUMIFS(I:I,C:C,C5556)</f>
        <v>91504159.730000004</v>
      </c>
      <c r="T5556" s="1" t="str">
        <f>INDEX(F:F,MATCH(ecommerce_10000[[#This Row],[TotalAmount]],I:I,0))</f>
        <v>Giza</v>
      </c>
    </row>
    <row r="5557" spans="1:20" x14ac:dyDescent="0.3">
      <c r="A5557" s="1" t="s">
        <v>5601</v>
      </c>
      <c r="B5557" s="1" t="s">
        <v>13</v>
      </c>
      <c r="C5557" s="1" t="s">
        <v>14</v>
      </c>
      <c r="D5557" s="1" t="s">
        <v>15</v>
      </c>
      <c r="E5557" s="1" t="s">
        <v>22</v>
      </c>
      <c r="F5557" s="1" t="s">
        <v>33</v>
      </c>
      <c r="G5557">
        <v>9516.27</v>
      </c>
      <c r="H5557">
        <v>5</v>
      </c>
      <c r="I5557">
        <v>47581.35</v>
      </c>
      <c r="J5557">
        <v>1.27</v>
      </c>
      <c r="K5557">
        <v>4660</v>
      </c>
      <c r="L5557" s="2">
        <v>45447</v>
      </c>
      <c r="O5557" t="str">
        <f>IF(ecommerce_10000[[#This Row],[Platform]]="Souq","sq",ecommerce_10000[[#This Row],[Platform]])</f>
        <v>Jumia</v>
      </c>
      <c r="P5557" t="str">
        <f>IF(E5557="Souq","sq",IF(E5557="Jumia","Jum",E5557))</f>
        <v>Jum</v>
      </c>
      <c r="Q5557">
        <f>VLOOKUP(ecommerce_10000[[#This Row],[City]],F:I,4,FALSE)</f>
        <v>3665.44</v>
      </c>
      <c r="R5557" s="1">
        <f>SUMIF(C:C,ecommerce_10000[[#This Row],[Category]],I:I)</f>
        <v>92327183.770000085</v>
      </c>
      <c r="S5557" s="1">
        <f>SUMIFS(I:I,C:C,C5557)</f>
        <v>92327183.770000085</v>
      </c>
      <c r="T5557" s="1" t="str">
        <f>INDEX(F:F,MATCH(ecommerce_10000[[#This Row],[TotalAmount]],I:I,0))</f>
        <v>Dubai</v>
      </c>
    </row>
    <row r="5558" spans="1:20" x14ac:dyDescent="0.3">
      <c r="A5558" s="1" t="s">
        <v>5602</v>
      </c>
      <c r="B5558" s="1" t="s">
        <v>49</v>
      </c>
      <c r="C5558" s="1" t="s">
        <v>14</v>
      </c>
      <c r="D5558" s="1" t="s">
        <v>50</v>
      </c>
      <c r="E5558" s="1" t="s">
        <v>47</v>
      </c>
      <c r="F5558" s="1" t="s">
        <v>23</v>
      </c>
      <c r="G5558">
        <v>6492.65</v>
      </c>
      <c r="H5558">
        <v>4</v>
      </c>
      <c r="I5558">
        <v>25970.6</v>
      </c>
      <c r="J5558">
        <v>1.7</v>
      </c>
      <c r="K5558">
        <v>808</v>
      </c>
      <c r="L5558" s="2">
        <v>45553</v>
      </c>
      <c r="O5558" t="str">
        <f>IF(ecommerce_10000[[#This Row],[Platform]]="Souq","sq",ecommerce_10000[[#This Row],[Platform]])</f>
        <v>Amazon</v>
      </c>
      <c r="P5558" t="str">
        <f>IF(E5558="Souq","sq",IF(E5558="Jumia","Jum",E5558))</f>
        <v>Amazon</v>
      </c>
      <c r="Q5558">
        <f>VLOOKUP(ecommerce_10000[[#This Row],[City]],F:I,4,FALSE)</f>
        <v>13290.4</v>
      </c>
      <c r="R5558" s="1">
        <f>SUMIF(C:C,ecommerce_10000[[#This Row],[Category]],I:I)</f>
        <v>92327183.770000085</v>
      </c>
      <c r="S5558" s="1">
        <f>SUMIFS(I:I,C:C,C5558)</f>
        <v>92327183.770000085</v>
      </c>
      <c r="T5558" s="1" t="str">
        <f>INDEX(F:F,MATCH(ecommerce_10000[[#This Row],[TotalAmount]],I:I,0))</f>
        <v>Alexandria</v>
      </c>
    </row>
    <row r="5559" spans="1:20" x14ac:dyDescent="0.3">
      <c r="A5559" s="1" t="s">
        <v>5603</v>
      </c>
      <c r="B5559" s="1" t="s">
        <v>13</v>
      </c>
      <c r="C5559" s="1" t="s">
        <v>14</v>
      </c>
      <c r="D5559" s="1" t="s">
        <v>15</v>
      </c>
      <c r="E5559" s="1" t="s">
        <v>47</v>
      </c>
      <c r="F5559" s="1" t="s">
        <v>62</v>
      </c>
      <c r="G5559">
        <v>5613.4</v>
      </c>
      <c r="H5559">
        <v>3</v>
      </c>
      <c r="I5559">
        <v>16840.2</v>
      </c>
      <c r="J5559">
        <v>4.75</v>
      </c>
      <c r="K5559">
        <v>4622</v>
      </c>
      <c r="L5559" s="2">
        <v>45603</v>
      </c>
      <c r="O5559" t="str">
        <f>IF(ecommerce_10000[[#This Row],[Platform]]="Souq","sq",ecommerce_10000[[#This Row],[Platform]])</f>
        <v>Amazon</v>
      </c>
      <c r="P5559" t="str">
        <f>IF(E5559="Souq","sq",IF(E5559="Jumia","Jum",E5559))</f>
        <v>Amazon</v>
      </c>
      <c r="Q5559">
        <f>VLOOKUP(ecommerce_10000[[#This Row],[City]],F:I,4,FALSE)</f>
        <v>27872.98</v>
      </c>
      <c r="R5559" s="1">
        <f>SUMIF(C:C,ecommerce_10000[[#This Row],[Category]],I:I)</f>
        <v>92327183.770000085</v>
      </c>
      <c r="S5559" s="1">
        <f>SUMIFS(I:I,C:C,C5559)</f>
        <v>92327183.770000085</v>
      </c>
      <c r="T5559" s="1" t="str">
        <f>INDEX(F:F,MATCH(ecommerce_10000[[#This Row],[TotalAmount]],I:I,0))</f>
        <v>Giza</v>
      </c>
    </row>
    <row r="5560" spans="1:20" x14ac:dyDescent="0.3">
      <c r="A5560" s="1" t="s">
        <v>5604</v>
      </c>
      <c r="B5560" s="1" t="s">
        <v>38</v>
      </c>
      <c r="C5560" s="1" t="s">
        <v>20</v>
      </c>
      <c r="D5560" s="1" t="s">
        <v>39</v>
      </c>
      <c r="E5560" s="1" t="s">
        <v>22</v>
      </c>
      <c r="F5560" s="1" t="s">
        <v>62</v>
      </c>
      <c r="G5560">
        <v>18329.009999999998</v>
      </c>
      <c r="H5560">
        <v>2</v>
      </c>
      <c r="I5560">
        <v>36658.019999999997</v>
      </c>
      <c r="J5560">
        <v>2.44</v>
      </c>
      <c r="K5560">
        <v>2802</v>
      </c>
      <c r="L5560" s="2">
        <v>45641</v>
      </c>
      <c r="O5560" t="str">
        <f>IF(ecommerce_10000[[#This Row],[Platform]]="Souq","sq",ecommerce_10000[[#This Row],[Platform]])</f>
        <v>Jumia</v>
      </c>
      <c r="P5560" t="str">
        <f>IF(E5560="Souq","sq",IF(E5560="Jumia","Jum",E5560))</f>
        <v>Jum</v>
      </c>
      <c r="Q5560">
        <f>VLOOKUP(ecommerce_10000[[#This Row],[City]],F:I,4,FALSE)</f>
        <v>27872.98</v>
      </c>
      <c r="R5560" s="1">
        <f>SUMIF(C:C,ecommerce_10000[[#This Row],[Category]],I:I)</f>
        <v>91504159.730000004</v>
      </c>
      <c r="S5560" s="1">
        <f>SUMIFS(I:I,C:C,C5560)</f>
        <v>91504159.730000004</v>
      </c>
      <c r="T5560" s="1" t="str">
        <f>INDEX(F:F,MATCH(ecommerce_10000[[#This Row],[TotalAmount]],I:I,0))</f>
        <v>Giza</v>
      </c>
    </row>
    <row r="5561" spans="1:20" x14ac:dyDescent="0.3">
      <c r="A5561" s="1" t="s">
        <v>5605</v>
      </c>
      <c r="B5561" s="1" t="s">
        <v>25</v>
      </c>
      <c r="C5561" s="1" t="s">
        <v>26</v>
      </c>
      <c r="D5561" s="1" t="s">
        <v>27</v>
      </c>
      <c r="E5561" s="1" t="s">
        <v>16</v>
      </c>
      <c r="F5561" s="1" t="s">
        <v>33</v>
      </c>
      <c r="G5561">
        <v>18364.05</v>
      </c>
      <c r="H5561">
        <v>3</v>
      </c>
      <c r="I5561">
        <v>55092.15</v>
      </c>
      <c r="J5561">
        <v>2.0499999999999998</v>
      </c>
      <c r="K5561">
        <v>3725</v>
      </c>
      <c r="L5561" s="2">
        <v>45361</v>
      </c>
      <c r="O5561" t="str">
        <f>IF(ecommerce_10000[[#This Row],[Platform]]="Souq","sq",ecommerce_10000[[#This Row],[Platform]])</f>
        <v>sq</v>
      </c>
      <c r="P5561" t="str">
        <f>IF(E5561="Souq","sq",IF(E5561="Jumia","Jum",E5561))</f>
        <v>sq</v>
      </c>
      <c r="Q5561">
        <f>VLOOKUP(ecommerce_10000[[#This Row],[City]],F:I,4,FALSE)</f>
        <v>3665.44</v>
      </c>
      <c r="R5561" s="1">
        <f>SUMIF(C:C,ecommerce_10000[[#This Row],[Category]],I:I)</f>
        <v>29200970.130000021</v>
      </c>
      <c r="S5561" s="1">
        <f>SUMIFS(I:I,C:C,C5561)</f>
        <v>29200970.130000021</v>
      </c>
      <c r="T5561" s="1" t="str">
        <f>INDEX(F:F,MATCH(ecommerce_10000[[#This Row],[TotalAmount]],I:I,0))</f>
        <v>Dubai</v>
      </c>
    </row>
    <row r="5562" spans="1:20" x14ac:dyDescent="0.3">
      <c r="A5562" s="1" t="s">
        <v>5606</v>
      </c>
      <c r="B5562" s="1" t="s">
        <v>19</v>
      </c>
      <c r="C5562" s="1" t="s">
        <v>20</v>
      </c>
      <c r="D5562" s="1" t="s">
        <v>21</v>
      </c>
      <c r="E5562" s="1" t="s">
        <v>47</v>
      </c>
      <c r="F5562" s="1" t="s">
        <v>28</v>
      </c>
      <c r="G5562">
        <v>13466.38</v>
      </c>
      <c r="H5562">
        <v>3</v>
      </c>
      <c r="I5562">
        <v>40399.14</v>
      </c>
      <c r="J5562">
        <v>4.82</v>
      </c>
      <c r="K5562">
        <v>2305</v>
      </c>
      <c r="L5562" s="2">
        <v>45575</v>
      </c>
      <c r="O5562" t="str">
        <f>IF(ecommerce_10000[[#This Row],[Platform]]="Souq","sq",ecommerce_10000[[#This Row],[Platform]])</f>
        <v>Amazon</v>
      </c>
      <c r="P5562" t="str">
        <f>IF(E5562="Souq","sq",IF(E5562="Jumia","Jum",E5562))</f>
        <v>Amazon</v>
      </c>
      <c r="Q5562">
        <f>VLOOKUP(ecommerce_10000[[#This Row],[City]],F:I,4,FALSE)</f>
        <v>26648.76</v>
      </c>
      <c r="R5562" s="1">
        <f>SUMIF(C:C,ecommerce_10000[[#This Row],[Category]],I:I)</f>
        <v>91504159.730000004</v>
      </c>
      <c r="S5562" s="1">
        <f>SUMIFS(I:I,C:C,C5562)</f>
        <v>91504159.730000004</v>
      </c>
      <c r="T5562" s="1" t="str">
        <f>INDEX(F:F,MATCH(ecommerce_10000[[#This Row],[TotalAmount]],I:I,0))</f>
        <v>Casablanca</v>
      </c>
    </row>
    <row r="5563" spans="1:20" x14ac:dyDescent="0.3">
      <c r="A5563" s="1" t="s">
        <v>5607</v>
      </c>
      <c r="B5563" s="1" t="s">
        <v>53</v>
      </c>
      <c r="C5563" s="1" t="s">
        <v>31</v>
      </c>
      <c r="D5563" s="1" t="s">
        <v>54</v>
      </c>
      <c r="E5563" s="1" t="s">
        <v>22</v>
      </c>
      <c r="F5563" s="1" t="s">
        <v>28</v>
      </c>
      <c r="G5563">
        <v>3808.87</v>
      </c>
      <c r="H5563">
        <v>4</v>
      </c>
      <c r="I5563">
        <v>15235.48</v>
      </c>
      <c r="J5563">
        <v>2.66</v>
      </c>
      <c r="K5563">
        <v>3049</v>
      </c>
      <c r="L5563" s="2">
        <v>45550</v>
      </c>
      <c r="O5563" t="str">
        <f>IF(ecommerce_10000[[#This Row],[Platform]]="Souq","sq",ecommerce_10000[[#This Row],[Platform]])</f>
        <v>Jumia</v>
      </c>
      <c r="P5563" t="str">
        <f>IF(E5563="Souq","sq",IF(E5563="Jumia","Jum",E5563))</f>
        <v>Jum</v>
      </c>
      <c r="Q5563">
        <f>VLOOKUP(ecommerce_10000[[#This Row],[City]],F:I,4,FALSE)</f>
        <v>26648.76</v>
      </c>
      <c r="R5563" s="1">
        <f>SUMIF(C:C,ecommerce_10000[[#This Row],[Category]],I:I)</f>
        <v>57542997.559999913</v>
      </c>
      <c r="S5563" s="1">
        <f>SUMIFS(I:I,C:C,C5563)</f>
        <v>57542997.559999913</v>
      </c>
      <c r="T5563" s="1" t="str">
        <f>INDEX(F:F,MATCH(ecommerce_10000[[#This Row],[TotalAmount]],I:I,0))</f>
        <v>Casablanca</v>
      </c>
    </row>
    <row r="5564" spans="1:20" x14ac:dyDescent="0.3">
      <c r="A5564" s="1" t="s">
        <v>5608</v>
      </c>
      <c r="B5564" s="1" t="s">
        <v>19</v>
      </c>
      <c r="C5564" s="1" t="s">
        <v>20</v>
      </c>
      <c r="D5564" s="1" t="s">
        <v>21</v>
      </c>
      <c r="E5564" s="1" t="s">
        <v>22</v>
      </c>
      <c r="F5564" s="1" t="s">
        <v>40</v>
      </c>
      <c r="G5564">
        <v>17330.009999999998</v>
      </c>
      <c r="H5564">
        <v>4</v>
      </c>
      <c r="I5564">
        <v>69320.039999999994</v>
      </c>
      <c r="J5564">
        <v>1.07</v>
      </c>
      <c r="K5564">
        <v>2372</v>
      </c>
      <c r="L5564" s="2">
        <v>45507</v>
      </c>
      <c r="O5564" t="str">
        <f>IF(ecommerce_10000[[#This Row],[Platform]]="Souq","sq",ecommerce_10000[[#This Row],[Platform]])</f>
        <v>Jumia</v>
      </c>
      <c r="P5564" t="str">
        <f>IF(E5564="Souq","sq",IF(E5564="Jumia","Jum",E5564))</f>
        <v>Jum</v>
      </c>
      <c r="Q5564">
        <f>VLOOKUP(ecommerce_10000[[#This Row],[City]],F:I,4,FALSE)</f>
        <v>99349.3</v>
      </c>
      <c r="R5564" s="1">
        <f>SUMIF(C:C,ecommerce_10000[[#This Row],[Category]],I:I)</f>
        <v>91504159.730000004</v>
      </c>
      <c r="S5564" s="1">
        <f>SUMIFS(I:I,C:C,C5564)</f>
        <v>91504159.730000004</v>
      </c>
      <c r="T5564" s="1" t="str">
        <f>INDEX(F:F,MATCH(ecommerce_10000[[#This Row],[TotalAmount]],I:I,0))</f>
        <v>Riyadh</v>
      </c>
    </row>
    <row r="5565" spans="1:20" x14ac:dyDescent="0.3">
      <c r="A5565" s="1" t="s">
        <v>5609</v>
      </c>
      <c r="B5565" s="1" t="s">
        <v>13</v>
      </c>
      <c r="C5565" s="1" t="s">
        <v>14</v>
      </c>
      <c r="D5565" s="1" t="s">
        <v>15</v>
      </c>
      <c r="E5565" s="1" t="s">
        <v>47</v>
      </c>
      <c r="F5565" s="1" t="s">
        <v>28</v>
      </c>
      <c r="G5565">
        <v>10304.59</v>
      </c>
      <c r="H5565">
        <v>1</v>
      </c>
      <c r="I5565">
        <v>10304.59</v>
      </c>
      <c r="J5565">
        <v>2.81</v>
      </c>
      <c r="K5565">
        <v>3730</v>
      </c>
      <c r="L5565" s="2">
        <v>45317</v>
      </c>
      <c r="O5565" t="str">
        <f>IF(ecommerce_10000[[#This Row],[Platform]]="Souq","sq",ecommerce_10000[[#This Row],[Platform]])</f>
        <v>Amazon</v>
      </c>
      <c r="P5565" t="str">
        <f>IF(E5565="Souq","sq",IF(E5565="Jumia","Jum",E5565))</f>
        <v>Amazon</v>
      </c>
      <c r="Q5565">
        <f>VLOOKUP(ecommerce_10000[[#This Row],[City]],F:I,4,FALSE)</f>
        <v>26648.76</v>
      </c>
      <c r="R5565" s="1">
        <f>SUMIF(C:C,ecommerce_10000[[#This Row],[Category]],I:I)</f>
        <v>92327183.770000085</v>
      </c>
      <c r="S5565" s="1">
        <f>SUMIFS(I:I,C:C,C5565)</f>
        <v>92327183.770000085</v>
      </c>
      <c r="T5565" s="1" t="str">
        <f>INDEX(F:F,MATCH(ecommerce_10000[[#This Row],[TotalAmount]],I:I,0))</f>
        <v>Casablanca</v>
      </c>
    </row>
    <row r="5566" spans="1:20" x14ac:dyDescent="0.3">
      <c r="A5566" s="1" t="s">
        <v>5610</v>
      </c>
      <c r="B5566" s="1" t="s">
        <v>43</v>
      </c>
      <c r="C5566" s="1" t="s">
        <v>44</v>
      </c>
      <c r="D5566" s="1" t="s">
        <v>45</v>
      </c>
      <c r="E5566" s="1" t="s">
        <v>47</v>
      </c>
      <c r="F5566" s="1" t="s">
        <v>28</v>
      </c>
      <c r="G5566">
        <v>11563.43</v>
      </c>
      <c r="H5566">
        <v>3</v>
      </c>
      <c r="I5566">
        <v>34690.29</v>
      </c>
      <c r="J5566">
        <v>2.3199999999999998</v>
      </c>
      <c r="K5566">
        <v>3074</v>
      </c>
      <c r="L5566" s="2">
        <v>45491</v>
      </c>
      <c r="O5566" t="str">
        <f>IF(ecommerce_10000[[#This Row],[Platform]]="Souq","sq",ecommerce_10000[[#This Row],[Platform]])</f>
        <v>Amazon</v>
      </c>
      <c r="P5566" t="str">
        <f>IF(E5566="Souq","sq",IF(E5566="Jumia","Jum",E5566))</f>
        <v>Amazon</v>
      </c>
      <c r="Q5566">
        <f>VLOOKUP(ecommerce_10000[[#This Row],[City]],F:I,4,FALSE)</f>
        <v>26648.76</v>
      </c>
      <c r="R5566" s="1">
        <f>SUMIF(C:C,ecommerce_10000[[#This Row],[Category]],I:I)</f>
        <v>31420413.200000018</v>
      </c>
      <c r="S5566" s="1">
        <f>SUMIFS(I:I,C:C,C5566)</f>
        <v>31420413.200000018</v>
      </c>
      <c r="T5566" s="1" t="str">
        <f>INDEX(F:F,MATCH(ecommerce_10000[[#This Row],[TotalAmount]],I:I,0))</f>
        <v>Casablanca</v>
      </c>
    </row>
    <row r="5567" spans="1:20" x14ac:dyDescent="0.3">
      <c r="A5567" s="1" t="s">
        <v>5611</v>
      </c>
      <c r="B5567" s="1" t="s">
        <v>53</v>
      </c>
      <c r="C5567" s="1" t="s">
        <v>31</v>
      </c>
      <c r="D5567" s="1" t="s">
        <v>54</v>
      </c>
      <c r="E5567" s="1" t="s">
        <v>47</v>
      </c>
      <c r="F5567" s="1" t="s">
        <v>17</v>
      </c>
      <c r="G5567">
        <v>5294.13</v>
      </c>
      <c r="H5567">
        <v>2</v>
      </c>
      <c r="I5567">
        <v>10588.26</v>
      </c>
      <c r="J5567">
        <v>3.16</v>
      </c>
      <c r="K5567">
        <v>4323</v>
      </c>
      <c r="L5567" s="2">
        <v>45300</v>
      </c>
      <c r="O5567" t="str">
        <f>IF(ecommerce_10000[[#This Row],[Platform]]="Souq","sq",ecommerce_10000[[#This Row],[Platform]])</f>
        <v>Amazon</v>
      </c>
      <c r="P5567" t="str">
        <f>IF(E5567="Souq","sq",IF(E5567="Jumia","Jum",E5567))</f>
        <v>Amazon</v>
      </c>
      <c r="Q5567">
        <f>VLOOKUP(ecommerce_10000[[#This Row],[City]],F:I,4,FALSE)</f>
        <v>16284.02</v>
      </c>
      <c r="R5567" s="1">
        <f>SUMIF(C:C,ecommerce_10000[[#This Row],[Category]],I:I)</f>
        <v>57542997.559999913</v>
      </c>
      <c r="S5567" s="1">
        <f>SUMIFS(I:I,C:C,C5567)</f>
        <v>57542997.559999913</v>
      </c>
      <c r="T5567" s="1" t="str">
        <f>INDEX(F:F,MATCH(ecommerce_10000[[#This Row],[TotalAmount]],I:I,0))</f>
        <v>Cairo</v>
      </c>
    </row>
    <row r="5568" spans="1:20" x14ac:dyDescent="0.3">
      <c r="A5568" s="1" t="s">
        <v>5612</v>
      </c>
      <c r="B5568" s="1" t="s">
        <v>43</v>
      </c>
      <c r="C5568" s="1" t="s">
        <v>44</v>
      </c>
      <c r="D5568" s="1" t="s">
        <v>45</v>
      </c>
      <c r="E5568" s="1" t="s">
        <v>22</v>
      </c>
      <c r="F5568" s="1" t="s">
        <v>40</v>
      </c>
      <c r="G5568">
        <v>19088.48</v>
      </c>
      <c r="H5568">
        <v>1</v>
      </c>
      <c r="I5568">
        <v>19088.48</v>
      </c>
      <c r="J5568">
        <v>4.42</v>
      </c>
      <c r="K5568">
        <v>1408</v>
      </c>
      <c r="L5568" s="2">
        <v>45612</v>
      </c>
      <c r="O5568" t="str">
        <f>IF(ecommerce_10000[[#This Row],[Platform]]="Souq","sq",ecommerce_10000[[#This Row],[Platform]])</f>
        <v>Jumia</v>
      </c>
      <c r="P5568" t="str">
        <f>IF(E5568="Souq","sq",IF(E5568="Jumia","Jum",E5568))</f>
        <v>Jum</v>
      </c>
      <c r="Q5568">
        <f>VLOOKUP(ecommerce_10000[[#This Row],[City]],F:I,4,FALSE)</f>
        <v>99349.3</v>
      </c>
      <c r="R5568" s="1">
        <f>SUMIF(C:C,ecommerce_10000[[#This Row],[Category]],I:I)</f>
        <v>31420413.200000018</v>
      </c>
      <c r="S5568" s="1">
        <f>SUMIFS(I:I,C:C,C5568)</f>
        <v>31420413.200000018</v>
      </c>
      <c r="T5568" s="1" t="str">
        <f>INDEX(F:F,MATCH(ecommerce_10000[[#This Row],[TotalAmount]],I:I,0))</f>
        <v>Riyadh</v>
      </c>
    </row>
    <row r="5569" spans="1:20" x14ac:dyDescent="0.3">
      <c r="A5569" s="1" t="s">
        <v>5613</v>
      </c>
      <c r="B5569" s="1" t="s">
        <v>35</v>
      </c>
      <c r="C5569" s="1" t="s">
        <v>14</v>
      </c>
      <c r="D5569" s="1" t="s">
        <v>36</v>
      </c>
      <c r="E5569" s="1" t="s">
        <v>16</v>
      </c>
      <c r="F5569" s="1" t="s">
        <v>17</v>
      </c>
      <c r="G5569">
        <v>15813.08</v>
      </c>
      <c r="H5569">
        <v>2</v>
      </c>
      <c r="I5569">
        <v>31626.16</v>
      </c>
      <c r="J5569">
        <v>2.66</v>
      </c>
      <c r="K5569">
        <v>2513</v>
      </c>
      <c r="L5569" s="2">
        <v>45482</v>
      </c>
      <c r="O5569" t="str">
        <f>IF(ecommerce_10000[[#This Row],[Platform]]="Souq","sq",ecommerce_10000[[#This Row],[Platform]])</f>
        <v>sq</v>
      </c>
      <c r="P5569" t="str">
        <f>IF(E5569="Souq","sq",IF(E5569="Jumia","Jum",E5569))</f>
        <v>sq</v>
      </c>
      <c r="Q5569">
        <f>VLOOKUP(ecommerce_10000[[#This Row],[City]],F:I,4,FALSE)</f>
        <v>16284.02</v>
      </c>
      <c r="R5569" s="1">
        <f>SUMIF(C:C,ecommerce_10000[[#This Row],[Category]],I:I)</f>
        <v>92327183.770000085</v>
      </c>
      <c r="S5569" s="1">
        <f>SUMIFS(I:I,C:C,C5569)</f>
        <v>92327183.770000085</v>
      </c>
      <c r="T5569" s="1" t="str">
        <f>INDEX(F:F,MATCH(ecommerce_10000[[#This Row],[TotalAmount]],I:I,0))</f>
        <v>Cairo</v>
      </c>
    </row>
    <row r="5570" spans="1:20" x14ac:dyDescent="0.3">
      <c r="A5570" s="1" t="s">
        <v>5614</v>
      </c>
      <c r="B5570" s="1" t="s">
        <v>53</v>
      </c>
      <c r="C5570" s="1" t="s">
        <v>31</v>
      </c>
      <c r="D5570" s="1" t="s">
        <v>54</v>
      </c>
      <c r="E5570" s="1" t="s">
        <v>22</v>
      </c>
      <c r="F5570" s="1" t="s">
        <v>17</v>
      </c>
      <c r="G5570">
        <v>3113.47</v>
      </c>
      <c r="H5570">
        <v>1</v>
      </c>
      <c r="I5570">
        <v>3113.47</v>
      </c>
      <c r="J5570">
        <v>3.18</v>
      </c>
      <c r="K5570">
        <v>2484</v>
      </c>
      <c r="L5570" s="2">
        <v>45447</v>
      </c>
      <c r="O5570" t="str">
        <f>IF(ecommerce_10000[[#This Row],[Platform]]="Souq","sq",ecommerce_10000[[#This Row],[Platform]])</f>
        <v>Jumia</v>
      </c>
      <c r="P5570" t="str">
        <f>IF(E5570="Souq","sq",IF(E5570="Jumia","Jum",E5570))</f>
        <v>Jum</v>
      </c>
      <c r="Q5570">
        <f>VLOOKUP(ecommerce_10000[[#This Row],[City]],F:I,4,FALSE)</f>
        <v>16284.02</v>
      </c>
      <c r="R5570" s="1">
        <f>SUMIF(C:C,ecommerce_10000[[#This Row],[Category]],I:I)</f>
        <v>57542997.559999913</v>
      </c>
      <c r="S5570" s="1">
        <f>SUMIFS(I:I,C:C,C5570)</f>
        <v>57542997.559999913</v>
      </c>
      <c r="T5570" s="1" t="str">
        <f>INDEX(F:F,MATCH(ecommerce_10000[[#This Row],[TotalAmount]],I:I,0))</f>
        <v>Cairo</v>
      </c>
    </row>
    <row r="5571" spans="1:20" x14ac:dyDescent="0.3">
      <c r="A5571" s="1" t="s">
        <v>5615</v>
      </c>
      <c r="B5571" s="1" t="s">
        <v>53</v>
      </c>
      <c r="C5571" s="1" t="s">
        <v>31</v>
      </c>
      <c r="D5571" s="1" t="s">
        <v>54</v>
      </c>
      <c r="E5571" s="1" t="s">
        <v>47</v>
      </c>
      <c r="F5571" s="1" t="s">
        <v>62</v>
      </c>
      <c r="G5571">
        <v>12245.65</v>
      </c>
      <c r="H5571">
        <v>5</v>
      </c>
      <c r="I5571">
        <v>61228.25</v>
      </c>
      <c r="J5571">
        <v>4.82</v>
      </c>
      <c r="K5571">
        <v>2885</v>
      </c>
      <c r="L5571" s="2">
        <v>45406</v>
      </c>
      <c r="O5571" t="str">
        <f>IF(ecommerce_10000[[#This Row],[Platform]]="Souq","sq",ecommerce_10000[[#This Row],[Platform]])</f>
        <v>Amazon</v>
      </c>
      <c r="P5571" t="str">
        <f>IF(E5571="Souq","sq",IF(E5571="Jumia","Jum",E5571))</f>
        <v>Amazon</v>
      </c>
      <c r="Q5571">
        <f>VLOOKUP(ecommerce_10000[[#This Row],[City]],F:I,4,FALSE)</f>
        <v>27872.98</v>
      </c>
      <c r="R5571" s="1">
        <f>SUMIF(C:C,ecommerce_10000[[#This Row],[Category]],I:I)</f>
        <v>57542997.559999913</v>
      </c>
      <c r="S5571" s="1">
        <f>SUMIFS(I:I,C:C,C5571)</f>
        <v>57542997.559999913</v>
      </c>
      <c r="T5571" s="1" t="str">
        <f>INDEX(F:F,MATCH(ecommerce_10000[[#This Row],[TotalAmount]],I:I,0))</f>
        <v>Giza</v>
      </c>
    </row>
    <row r="5572" spans="1:20" x14ac:dyDescent="0.3">
      <c r="A5572" s="1" t="s">
        <v>5616</v>
      </c>
      <c r="B5572" s="1" t="s">
        <v>25</v>
      </c>
      <c r="C5572" s="1" t="s">
        <v>26</v>
      </c>
      <c r="D5572" s="1" t="s">
        <v>27</v>
      </c>
      <c r="E5572" s="1" t="s">
        <v>16</v>
      </c>
      <c r="F5572" s="1" t="s">
        <v>40</v>
      </c>
      <c r="G5572">
        <v>17619.48</v>
      </c>
      <c r="H5572">
        <v>2</v>
      </c>
      <c r="I5572">
        <v>35238.959999999999</v>
      </c>
      <c r="J5572">
        <v>4.2699999999999996</v>
      </c>
      <c r="K5572">
        <v>119</v>
      </c>
      <c r="L5572" s="2">
        <v>45477</v>
      </c>
      <c r="O5572" t="str">
        <f>IF(ecommerce_10000[[#This Row],[Platform]]="Souq","sq",ecommerce_10000[[#This Row],[Platform]])</f>
        <v>sq</v>
      </c>
      <c r="P5572" t="str">
        <f>IF(E5572="Souq","sq",IF(E5572="Jumia","Jum",E5572))</f>
        <v>sq</v>
      </c>
      <c r="Q5572">
        <f>VLOOKUP(ecommerce_10000[[#This Row],[City]],F:I,4,FALSE)</f>
        <v>99349.3</v>
      </c>
      <c r="R5572" s="1">
        <f>SUMIF(C:C,ecommerce_10000[[#This Row],[Category]],I:I)</f>
        <v>29200970.130000021</v>
      </c>
      <c r="S5572" s="1">
        <f>SUMIFS(I:I,C:C,C5572)</f>
        <v>29200970.130000021</v>
      </c>
      <c r="T5572" s="1" t="str">
        <f>INDEX(F:F,MATCH(ecommerce_10000[[#This Row],[TotalAmount]],I:I,0))</f>
        <v>Riyadh</v>
      </c>
    </row>
    <row r="5573" spans="1:20" x14ac:dyDescent="0.3">
      <c r="A5573" s="1" t="s">
        <v>5617</v>
      </c>
      <c r="B5573" s="1" t="s">
        <v>19</v>
      </c>
      <c r="C5573" s="1" t="s">
        <v>20</v>
      </c>
      <c r="D5573" s="1" t="s">
        <v>21</v>
      </c>
      <c r="E5573" s="1" t="s">
        <v>22</v>
      </c>
      <c r="F5573" s="1" t="s">
        <v>28</v>
      </c>
      <c r="G5573">
        <v>3472.36</v>
      </c>
      <c r="H5573">
        <v>3</v>
      </c>
      <c r="I5573">
        <v>10417.08</v>
      </c>
      <c r="J5573">
        <v>2.19</v>
      </c>
      <c r="K5573">
        <v>435</v>
      </c>
      <c r="L5573" s="2">
        <v>45352</v>
      </c>
      <c r="O5573" t="str">
        <f>IF(ecommerce_10000[[#This Row],[Platform]]="Souq","sq",ecommerce_10000[[#This Row],[Platform]])</f>
        <v>Jumia</v>
      </c>
      <c r="P5573" t="str">
        <f>IF(E5573="Souq","sq",IF(E5573="Jumia","Jum",E5573))</f>
        <v>Jum</v>
      </c>
      <c r="Q5573">
        <f>VLOOKUP(ecommerce_10000[[#This Row],[City]],F:I,4,FALSE)</f>
        <v>26648.76</v>
      </c>
      <c r="R5573" s="1">
        <f>SUMIF(C:C,ecommerce_10000[[#This Row],[Category]],I:I)</f>
        <v>91504159.730000004</v>
      </c>
      <c r="S5573" s="1">
        <f>SUMIFS(I:I,C:C,C5573)</f>
        <v>91504159.730000004</v>
      </c>
      <c r="T5573" s="1" t="str">
        <f>INDEX(F:F,MATCH(ecommerce_10000[[#This Row],[TotalAmount]],I:I,0))</f>
        <v>Casablanca</v>
      </c>
    </row>
    <row r="5574" spans="1:20" x14ac:dyDescent="0.3">
      <c r="A5574" s="1" t="s">
        <v>5618</v>
      </c>
      <c r="B5574" s="1" t="s">
        <v>65</v>
      </c>
      <c r="C5574" s="1" t="s">
        <v>20</v>
      </c>
      <c r="D5574" s="1" t="s">
        <v>66</v>
      </c>
      <c r="E5574" s="1" t="s">
        <v>16</v>
      </c>
      <c r="F5574" s="1" t="s">
        <v>28</v>
      </c>
      <c r="G5574">
        <v>16380.6</v>
      </c>
      <c r="H5574">
        <v>2</v>
      </c>
      <c r="I5574">
        <v>32761.200000000001</v>
      </c>
      <c r="J5574">
        <v>3.37</v>
      </c>
      <c r="K5574">
        <v>2012</v>
      </c>
      <c r="L5574" s="2">
        <v>45377</v>
      </c>
      <c r="O5574" t="str">
        <f>IF(ecommerce_10000[[#This Row],[Platform]]="Souq","sq",ecommerce_10000[[#This Row],[Platform]])</f>
        <v>sq</v>
      </c>
      <c r="P5574" t="str">
        <f>IF(E5574="Souq","sq",IF(E5574="Jumia","Jum",E5574))</f>
        <v>sq</v>
      </c>
      <c r="Q5574">
        <f>VLOOKUP(ecommerce_10000[[#This Row],[City]],F:I,4,FALSE)</f>
        <v>26648.76</v>
      </c>
      <c r="R5574" s="1">
        <f>SUMIF(C:C,ecommerce_10000[[#This Row],[Category]],I:I)</f>
        <v>91504159.730000004</v>
      </c>
      <c r="S5574" s="1">
        <f>SUMIFS(I:I,C:C,C5574)</f>
        <v>91504159.730000004</v>
      </c>
      <c r="T5574" s="1" t="str">
        <f>INDEX(F:F,MATCH(ecommerce_10000[[#This Row],[TotalAmount]],I:I,0))</f>
        <v>Casablanca</v>
      </c>
    </row>
    <row r="5575" spans="1:20" x14ac:dyDescent="0.3">
      <c r="A5575" s="1" t="s">
        <v>5619</v>
      </c>
      <c r="B5575" s="1" t="s">
        <v>53</v>
      </c>
      <c r="C5575" s="1" t="s">
        <v>31</v>
      </c>
      <c r="D5575" s="1" t="s">
        <v>54</v>
      </c>
      <c r="E5575" s="1" t="s">
        <v>22</v>
      </c>
      <c r="F5575" s="1" t="s">
        <v>33</v>
      </c>
      <c r="G5575">
        <v>5276.87</v>
      </c>
      <c r="H5575">
        <v>1</v>
      </c>
      <c r="I5575">
        <v>5276.87</v>
      </c>
      <c r="J5575">
        <v>1.29</v>
      </c>
      <c r="K5575">
        <v>1104</v>
      </c>
      <c r="L5575" s="2">
        <v>45588</v>
      </c>
      <c r="O5575" t="str">
        <f>IF(ecommerce_10000[[#This Row],[Platform]]="Souq","sq",ecommerce_10000[[#This Row],[Platform]])</f>
        <v>Jumia</v>
      </c>
      <c r="P5575" t="str">
        <f>IF(E5575="Souq","sq",IF(E5575="Jumia","Jum",E5575))</f>
        <v>Jum</v>
      </c>
      <c r="Q5575">
        <f>VLOOKUP(ecommerce_10000[[#This Row],[City]],F:I,4,FALSE)</f>
        <v>3665.44</v>
      </c>
      <c r="R5575" s="1">
        <f>SUMIF(C:C,ecommerce_10000[[#This Row],[Category]],I:I)</f>
        <v>57542997.559999913</v>
      </c>
      <c r="S5575" s="1">
        <f>SUMIFS(I:I,C:C,C5575)</f>
        <v>57542997.559999913</v>
      </c>
      <c r="T5575" s="1" t="str">
        <f>INDEX(F:F,MATCH(ecommerce_10000[[#This Row],[TotalAmount]],I:I,0))</f>
        <v>Dubai</v>
      </c>
    </row>
    <row r="5576" spans="1:20" x14ac:dyDescent="0.3">
      <c r="A5576" s="1" t="s">
        <v>5620</v>
      </c>
      <c r="B5576" s="1" t="s">
        <v>30</v>
      </c>
      <c r="C5576" s="1" t="s">
        <v>31</v>
      </c>
      <c r="D5576" s="1" t="s">
        <v>32</v>
      </c>
      <c r="E5576" s="1" t="s">
        <v>16</v>
      </c>
      <c r="F5576" s="1" t="s">
        <v>17</v>
      </c>
      <c r="G5576">
        <v>17151.13</v>
      </c>
      <c r="H5576">
        <v>3</v>
      </c>
      <c r="I5576">
        <v>51453.39</v>
      </c>
      <c r="J5576">
        <v>3.67</v>
      </c>
      <c r="K5576">
        <v>3407</v>
      </c>
      <c r="L5576" s="2">
        <v>45369</v>
      </c>
      <c r="O5576" t="str">
        <f>IF(ecommerce_10000[[#This Row],[Platform]]="Souq","sq",ecommerce_10000[[#This Row],[Platform]])</f>
        <v>sq</v>
      </c>
      <c r="P5576" t="str">
        <f>IF(E5576="Souq","sq",IF(E5576="Jumia","Jum",E5576))</f>
        <v>sq</v>
      </c>
      <c r="Q5576">
        <f>VLOOKUP(ecommerce_10000[[#This Row],[City]],F:I,4,FALSE)</f>
        <v>16284.02</v>
      </c>
      <c r="R5576" s="1">
        <f>SUMIF(C:C,ecommerce_10000[[#This Row],[Category]],I:I)</f>
        <v>57542997.559999913</v>
      </c>
      <c r="S5576" s="1">
        <f>SUMIFS(I:I,C:C,C5576)</f>
        <v>57542997.559999913</v>
      </c>
      <c r="T5576" s="1" t="str">
        <f>INDEX(F:F,MATCH(ecommerce_10000[[#This Row],[TotalAmount]],I:I,0))</f>
        <v>Cairo</v>
      </c>
    </row>
    <row r="5577" spans="1:20" x14ac:dyDescent="0.3">
      <c r="A5577" s="1" t="s">
        <v>5621</v>
      </c>
      <c r="B5577" s="1" t="s">
        <v>43</v>
      </c>
      <c r="C5577" s="1" t="s">
        <v>44</v>
      </c>
      <c r="D5577" s="1" t="s">
        <v>45</v>
      </c>
      <c r="E5577" s="1" t="s">
        <v>47</v>
      </c>
      <c r="F5577" s="1" t="s">
        <v>62</v>
      </c>
      <c r="G5577">
        <v>8229.0300000000007</v>
      </c>
      <c r="H5577">
        <v>3</v>
      </c>
      <c r="I5577">
        <v>24687.09</v>
      </c>
      <c r="J5577">
        <v>3.37</v>
      </c>
      <c r="K5577">
        <v>2647</v>
      </c>
      <c r="L5577" s="2">
        <v>45625</v>
      </c>
      <c r="O5577" t="str">
        <f>IF(ecommerce_10000[[#This Row],[Platform]]="Souq","sq",ecommerce_10000[[#This Row],[Platform]])</f>
        <v>Amazon</v>
      </c>
      <c r="P5577" t="str">
        <f>IF(E5577="Souq","sq",IF(E5577="Jumia","Jum",E5577))</f>
        <v>Amazon</v>
      </c>
      <c r="Q5577">
        <f>VLOOKUP(ecommerce_10000[[#This Row],[City]],F:I,4,FALSE)</f>
        <v>27872.98</v>
      </c>
      <c r="R5577" s="1">
        <f>SUMIF(C:C,ecommerce_10000[[#This Row],[Category]],I:I)</f>
        <v>31420413.200000018</v>
      </c>
      <c r="S5577" s="1">
        <f>SUMIFS(I:I,C:C,C5577)</f>
        <v>31420413.200000018</v>
      </c>
      <c r="T5577" s="1" t="str">
        <f>INDEX(F:F,MATCH(ecommerce_10000[[#This Row],[TotalAmount]],I:I,0))</f>
        <v>Giza</v>
      </c>
    </row>
    <row r="5578" spans="1:20" x14ac:dyDescent="0.3">
      <c r="A5578" s="1" t="s">
        <v>5622</v>
      </c>
      <c r="B5578" s="1" t="s">
        <v>19</v>
      </c>
      <c r="C5578" s="1" t="s">
        <v>20</v>
      </c>
      <c r="D5578" s="1" t="s">
        <v>21</v>
      </c>
      <c r="E5578" s="1" t="s">
        <v>16</v>
      </c>
      <c r="F5578" s="1" t="s">
        <v>23</v>
      </c>
      <c r="G5578">
        <v>2801.87</v>
      </c>
      <c r="H5578">
        <v>2</v>
      </c>
      <c r="I5578">
        <v>5603.74</v>
      </c>
      <c r="J5578">
        <v>4.2</v>
      </c>
      <c r="K5578">
        <v>4246</v>
      </c>
      <c r="L5578" s="2">
        <v>45402</v>
      </c>
      <c r="O5578" t="str">
        <f>IF(ecommerce_10000[[#This Row],[Platform]]="Souq","sq",ecommerce_10000[[#This Row],[Platform]])</f>
        <v>sq</v>
      </c>
      <c r="P5578" t="str">
        <f>IF(E5578="Souq","sq",IF(E5578="Jumia","Jum",E5578))</f>
        <v>sq</v>
      </c>
      <c r="Q5578">
        <f>VLOOKUP(ecommerce_10000[[#This Row],[City]],F:I,4,FALSE)</f>
        <v>13290.4</v>
      </c>
      <c r="R5578" s="1">
        <f>SUMIF(C:C,ecommerce_10000[[#This Row],[Category]],I:I)</f>
        <v>91504159.730000004</v>
      </c>
      <c r="S5578" s="1">
        <f>SUMIFS(I:I,C:C,C5578)</f>
        <v>91504159.730000004</v>
      </c>
      <c r="T5578" s="1" t="str">
        <f>INDEX(F:F,MATCH(ecommerce_10000[[#This Row],[TotalAmount]],I:I,0))</f>
        <v>Alexandria</v>
      </c>
    </row>
    <row r="5579" spans="1:20" x14ac:dyDescent="0.3">
      <c r="A5579" s="1" t="s">
        <v>5623</v>
      </c>
      <c r="B5579" s="1" t="s">
        <v>65</v>
      </c>
      <c r="C5579" s="1" t="s">
        <v>20</v>
      </c>
      <c r="D5579" s="1" t="s">
        <v>66</v>
      </c>
      <c r="E5579" s="1" t="s">
        <v>47</v>
      </c>
      <c r="F5579" s="1" t="s">
        <v>40</v>
      </c>
      <c r="G5579">
        <v>18158.099999999999</v>
      </c>
      <c r="H5579">
        <v>5</v>
      </c>
      <c r="I5579">
        <v>90790.5</v>
      </c>
      <c r="J5579">
        <v>4.3</v>
      </c>
      <c r="K5579">
        <v>3260</v>
      </c>
      <c r="L5579" s="2">
        <v>45506</v>
      </c>
      <c r="O5579" t="str">
        <f>IF(ecommerce_10000[[#This Row],[Platform]]="Souq","sq",ecommerce_10000[[#This Row],[Platform]])</f>
        <v>Amazon</v>
      </c>
      <c r="P5579" t="str">
        <f>IF(E5579="Souq","sq",IF(E5579="Jumia","Jum",E5579))</f>
        <v>Amazon</v>
      </c>
      <c r="Q5579">
        <f>VLOOKUP(ecommerce_10000[[#This Row],[City]],F:I,4,FALSE)</f>
        <v>99349.3</v>
      </c>
      <c r="R5579" s="1">
        <f>SUMIF(C:C,ecommerce_10000[[#This Row],[Category]],I:I)</f>
        <v>91504159.730000004</v>
      </c>
      <c r="S5579" s="1">
        <f>SUMIFS(I:I,C:C,C5579)</f>
        <v>91504159.730000004</v>
      </c>
      <c r="T5579" s="1" t="str">
        <f>INDEX(F:F,MATCH(ecommerce_10000[[#This Row],[TotalAmount]],I:I,0))</f>
        <v>Riyadh</v>
      </c>
    </row>
    <row r="5580" spans="1:20" x14ac:dyDescent="0.3">
      <c r="A5580" s="1" t="s">
        <v>5624</v>
      </c>
      <c r="B5580" s="1" t="s">
        <v>35</v>
      </c>
      <c r="C5580" s="1" t="s">
        <v>14</v>
      </c>
      <c r="D5580" s="1" t="s">
        <v>36</v>
      </c>
      <c r="E5580" s="1" t="s">
        <v>22</v>
      </c>
      <c r="F5580" s="1" t="s">
        <v>62</v>
      </c>
      <c r="G5580">
        <v>6883.52</v>
      </c>
      <c r="H5580">
        <v>3</v>
      </c>
      <c r="I5580">
        <v>20650.560000000001</v>
      </c>
      <c r="J5580">
        <v>4.17</v>
      </c>
      <c r="K5580">
        <v>1629</v>
      </c>
      <c r="L5580" s="2">
        <v>45583</v>
      </c>
      <c r="O5580" t="str">
        <f>IF(ecommerce_10000[[#This Row],[Platform]]="Souq","sq",ecommerce_10000[[#This Row],[Platform]])</f>
        <v>Jumia</v>
      </c>
      <c r="P5580" t="str">
        <f>IF(E5580="Souq","sq",IF(E5580="Jumia","Jum",E5580))</f>
        <v>Jum</v>
      </c>
      <c r="Q5580">
        <f>VLOOKUP(ecommerce_10000[[#This Row],[City]],F:I,4,FALSE)</f>
        <v>27872.98</v>
      </c>
      <c r="R5580" s="1">
        <f>SUMIF(C:C,ecommerce_10000[[#This Row],[Category]],I:I)</f>
        <v>92327183.770000085</v>
      </c>
      <c r="S5580" s="1">
        <f>SUMIFS(I:I,C:C,C5580)</f>
        <v>92327183.770000085</v>
      </c>
      <c r="T5580" s="1" t="str">
        <f>INDEX(F:F,MATCH(ecommerce_10000[[#This Row],[TotalAmount]],I:I,0))</f>
        <v>Giza</v>
      </c>
    </row>
    <row r="5581" spans="1:20" x14ac:dyDescent="0.3">
      <c r="A5581" s="1" t="s">
        <v>5625</v>
      </c>
      <c r="B5581" s="1" t="s">
        <v>65</v>
      </c>
      <c r="C5581" s="1" t="s">
        <v>20</v>
      </c>
      <c r="D5581" s="1" t="s">
        <v>66</v>
      </c>
      <c r="E5581" s="1" t="s">
        <v>47</v>
      </c>
      <c r="F5581" s="1" t="s">
        <v>28</v>
      </c>
      <c r="G5581">
        <v>8758.0400000000009</v>
      </c>
      <c r="H5581">
        <v>1</v>
      </c>
      <c r="I5581">
        <v>8758.0400000000009</v>
      </c>
      <c r="J5581">
        <v>2.54</v>
      </c>
      <c r="K5581">
        <v>3255</v>
      </c>
      <c r="L5581" s="2">
        <v>45324</v>
      </c>
      <c r="O5581" t="str">
        <f>IF(ecommerce_10000[[#This Row],[Platform]]="Souq","sq",ecommerce_10000[[#This Row],[Platform]])</f>
        <v>Amazon</v>
      </c>
      <c r="P5581" t="str">
        <f>IF(E5581="Souq","sq",IF(E5581="Jumia","Jum",E5581))</f>
        <v>Amazon</v>
      </c>
      <c r="Q5581">
        <f>VLOOKUP(ecommerce_10000[[#This Row],[City]],F:I,4,FALSE)</f>
        <v>26648.76</v>
      </c>
      <c r="R5581" s="1">
        <f>SUMIF(C:C,ecommerce_10000[[#This Row],[Category]],I:I)</f>
        <v>91504159.730000004</v>
      </c>
      <c r="S5581" s="1">
        <f>SUMIFS(I:I,C:C,C5581)</f>
        <v>91504159.730000004</v>
      </c>
      <c r="T5581" s="1" t="str">
        <f>INDEX(F:F,MATCH(ecommerce_10000[[#This Row],[TotalAmount]],I:I,0))</f>
        <v>Casablanca</v>
      </c>
    </row>
    <row r="5582" spans="1:20" x14ac:dyDescent="0.3">
      <c r="A5582" s="1" t="s">
        <v>5626</v>
      </c>
      <c r="B5582" s="1" t="s">
        <v>43</v>
      </c>
      <c r="C5582" s="1" t="s">
        <v>44</v>
      </c>
      <c r="D5582" s="1" t="s">
        <v>45</v>
      </c>
      <c r="E5582" s="1" t="s">
        <v>16</v>
      </c>
      <c r="F5582" s="1" t="s">
        <v>40</v>
      </c>
      <c r="G5582">
        <v>1745.23</v>
      </c>
      <c r="H5582">
        <v>4</v>
      </c>
      <c r="I5582">
        <v>6980.92</v>
      </c>
      <c r="J5582">
        <v>1.48</v>
      </c>
      <c r="K5582">
        <v>218</v>
      </c>
      <c r="L5582" s="2">
        <v>45337</v>
      </c>
      <c r="O5582" t="str">
        <f>IF(ecommerce_10000[[#This Row],[Platform]]="Souq","sq",ecommerce_10000[[#This Row],[Platform]])</f>
        <v>sq</v>
      </c>
      <c r="P5582" t="str">
        <f>IF(E5582="Souq","sq",IF(E5582="Jumia","Jum",E5582))</f>
        <v>sq</v>
      </c>
      <c r="Q5582">
        <f>VLOOKUP(ecommerce_10000[[#This Row],[City]],F:I,4,FALSE)</f>
        <v>99349.3</v>
      </c>
      <c r="R5582" s="1">
        <f>SUMIF(C:C,ecommerce_10000[[#This Row],[Category]],I:I)</f>
        <v>31420413.200000018</v>
      </c>
      <c r="S5582" s="1">
        <f>SUMIFS(I:I,C:C,C5582)</f>
        <v>31420413.200000018</v>
      </c>
      <c r="T5582" s="1" t="str">
        <f>INDEX(F:F,MATCH(ecommerce_10000[[#This Row],[TotalAmount]],I:I,0))</f>
        <v>Riyadh</v>
      </c>
    </row>
    <row r="5583" spans="1:20" x14ac:dyDescent="0.3">
      <c r="A5583" s="1" t="s">
        <v>5627</v>
      </c>
      <c r="B5583" s="1" t="s">
        <v>43</v>
      </c>
      <c r="C5583" s="1" t="s">
        <v>44</v>
      </c>
      <c r="D5583" s="1" t="s">
        <v>45</v>
      </c>
      <c r="E5583" s="1" t="s">
        <v>47</v>
      </c>
      <c r="F5583" s="1" t="s">
        <v>28</v>
      </c>
      <c r="G5583">
        <v>7251.85</v>
      </c>
      <c r="H5583">
        <v>1</v>
      </c>
      <c r="I5583">
        <v>7251.85</v>
      </c>
      <c r="J5583">
        <v>2.2400000000000002</v>
      </c>
      <c r="K5583">
        <v>4691</v>
      </c>
      <c r="L5583" s="2">
        <v>45541</v>
      </c>
      <c r="O5583" t="str">
        <f>IF(ecommerce_10000[[#This Row],[Platform]]="Souq","sq",ecommerce_10000[[#This Row],[Platform]])</f>
        <v>Amazon</v>
      </c>
      <c r="P5583" t="str">
        <f>IF(E5583="Souq","sq",IF(E5583="Jumia","Jum",E5583))</f>
        <v>Amazon</v>
      </c>
      <c r="Q5583">
        <f>VLOOKUP(ecommerce_10000[[#This Row],[City]],F:I,4,FALSE)</f>
        <v>26648.76</v>
      </c>
      <c r="R5583" s="1">
        <f>SUMIF(C:C,ecommerce_10000[[#This Row],[Category]],I:I)</f>
        <v>31420413.200000018</v>
      </c>
      <c r="S5583" s="1">
        <f>SUMIFS(I:I,C:C,C5583)</f>
        <v>31420413.200000018</v>
      </c>
      <c r="T5583" s="1" t="str">
        <f>INDEX(F:F,MATCH(ecommerce_10000[[#This Row],[TotalAmount]],I:I,0))</f>
        <v>Casablanca</v>
      </c>
    </row>
    <row r="5584" spans="1:20" x14ac:dyDescent="0.3">
      <c r="A5584" s="1" t="s">
        <v>5628</v>
      </c>
      <c r="B5584" s="1" t="s">
        <v>65</v>
      </c>
      <c r="C5584" s="1" t="s">
        <v>20</v>
      </c>
      <c r="D5584" s="1" t="s">
        <v>66</v>
      </c>
      <c r="E5584" s="1" t="s">
        <v>47</v>
      </c>
      <c r="F5584" s="1" t="s">
        <v>23</v>
      </c>
      <c r="G5584">
        <v>13867.57</v>
      </c>
      <c r="H5584">
        <v>3</v>
      </c>
      <c r="I5584">
        <v>41602.71</v>
      </c>
      <c r="J5584">
        <v>4.38</v>
      </c>
      <c r="K5584">
        <v>159</v>
      </c>
      <c r="L5584" s="2">
        <v>45471</v>
      </c>
      <c r="O5584" t="str">
        <f>IF(ecommerce_10000[[#This Row],[Platform]]="Souq","sq",ecommerce_10000[[#This Row],[Platform]])</f>
        <v>Amazon</v>
      </c>
      <c r="P5584" t="str">
        <f>IF(E5584="Souq","sq",IF(E5584="Jumia","Jum",E5584))</f>
        <v>Amazon</v>
      </c>
      <c r="Q5584">
        <f>VLOOKUP(ecommerce_10000[[#This Row],[City]],F:I,4,FALSE)</f>
        <v>13290.4</v>
      </c>
      <c r="R5584" s="1">
        <f>SUMIF(C:C,ecommerce_10000[[#This Row],[Category]],I:I)</f>
        <v>91504159.730000004</v>
      </c>
      <c r="S5584" s="1">
        <f>SUMIFS(I:I,C:C,C5584)</f>
        <v>91504159.730000004</v>
      </c>
      <c r="T5584" s="1" t="str">
        <f>INDEX(F:F,MATCH(ecommerce_10000[[#This Row],[TotalAmount]],I:I,0))</f>
        <v>Alexandria</v>
      </c>
    </row>
    <row r="5585" spans="1:20" x14ac:dyDescent="0.3">
      <c r="A5585" s="1" t="s">
        <v>5629</v>
      </c>
      <c r="B5585" s="1" t="s">
        <v>65</v>
      </c>
      <c r="C5585" s="1" t="s">
        <v>20</v>
      </c>
      <c r="D5585" s="1" t="s">
        <v>66</v>
      </c>
      <c r="E5585" s="1" t="s">
        <v>22</v>
      </c>
      <c r="F5585" s="1" t="s">
        <v>40</v>
      </c>
      <c r="G5585">
        <v>7235.05</v>
      </c>
      <c r="H5585">
        <v>3</v>
      </c>
      <c r="I5585">
        <v>21705.15</v>
      </c>
      <c r="J5585">
        <v>1.08</v>
      </c>
      <c r="K5585">
        <v>4049</v>
      </c>
      <c r="L5585" s="2">
        <v>45497</v>
      </c>
      <c r="O5585" t="str">
        <f>IF(ecommerce_10000[[#This Row],[Platform]]="Souq","sq",ecommerce_10000[[#This Row],[Platform]])</f>
        <v>Jumia</v>
      </c>
      <c r="P5585" t="str">
        <f>IF(E5585="Souq","sq",IF(E5585="Jumia","Jum",E5585))</f>
        <v>Jum</v>
      </c>
      <c r="Q5585">
        <f>VLOOKUP(ecommerce_10000[[#This Row],[City]],F:I,4,FALSE)</f>
        <v>99349.3</v>
      </c>
      <c r="R5585" s="1">
        <f>SUMIF(C:C,ecommerce_10000[[#This Row],[Category]],I:I)</f>
        <v>91504159.730000004</v>
      </c>
      <c r="S5585" s="1">
        <f>SUMIFS(I:I,C:C,C5585)</f>
        <v>91504159.730000004</v>
      </c>
      <c r="T5585" s="1" t="str">
        <f>INDEX(F:F,MATCH(ecommerce_10000[[#This Row],[TotalAmount]],I:I,0))</f>
        <v>Riyadh</v>
      </c>
    </row>
    <row r="5586" spans="1:20" x14ac:dyDescent="0.3">
      <c r="A5586" s="1" t="s">
        <v>5630</v>
      </c>
      <c r="B5586" s="1" t="s">
        <v>25</v>
      </c>
      <c r="C5586" s="1" t="s">
        <v>26</v>
      </c>
      <c r="D5586" s="1" t="s">
        <v>27</v>
      </c>
      <c r="E5586" s="1" t="s">
        <v>16</v>
      </c>
      <c r="F5586" s="1" t="s">
        <v>23</v>
      </c>
      <c r="G5586">
        <v>16800.78</v>
      </c>
      <c r="H5586">
        <v>5</v>
      </c>
      <c r="I5586">
        <v>84003.9</v>
      </c>
      <c r="J5586">
        <v>2.72</v>
      </c>
      <c r="K5586">
        <v>3305</v>
      </c>
      <c r="L5586" s="2">
        <v>45644</v>
      </c>
      <c r="O5586" t="str">
        <f>IF(ecommerce_10000[[#This Row],[Platform]]="Souq","sq",ecommerce_10000[[#This Row],[Platform]])</f>
        <v>sq</v>
      </c>
      <c r="P5586" t="str">
        <f>IF(E5586="Souq","sq",IF(E5586="Jumia","Jum",E5586))</f>
        <v>sq</v>
      </c>
      <c r="Q5586">
        <f>VLOOKUP(ecommerce_10000[[#This Row],[City]],F:I,4,FALSE)</f>
        <v>13290.4</v>
      </c>
      <c r="R5586" s="1">
        <f>SUMIF(C:C,ecommerce_10000[[#This Row],[Category]],I:I)</f>
        <v>29200970.130000021</v>
      </c>
      <c r="S5586" s="1">
        <f>SUMIFS(I:I,C:C,C5586)</f>
        <v>29200970.130000021</v>
      </c>
      <c r="T5586" s="1" t="str">
        <f>INDEX(F:F,MATCH(ecommerce_10000[[#This Row],[TotalAmount]],I:I,0))</f>
        <v>Alexandria</v>
      </c>
    </row>
    <row r="5587" spans="1:20" x14ac:dyDescent="0.3">
      <c r="A5587" s="1" t="s">
        <v>5631</v>
      </c>
      <c r="B5587" s="1" t="s">
        <v>30</v>
      </c>
      <c r="C5587" s="1" t="s">
        <v>31</v>
      </c>
      <c r="D5587" s="1" t="s">
        <v>32</v>
      </c>
      <c r="E5587" s="1" t="s">
        <v>22</v>
      </c>
      <c r="F5587" s="1" t="s">
        <v>33</v>
      </c>
      <c r="G5587">
        <v>17546.830000000002</v>
      </c>
      <c r="H5587">
        <v>2</v>
      </c>
      <c r="I5587">
        <v>35093.660000000003</v>
      </c>
      <c r="J5587">
        <v>2.0299999999999998</v>
      </c>
      <c r="K5587">
        <v>4272</v>
      </c>
      <c r="L5587" s="2">
        <v>45573</v>
      </c>
      <c r="O5587" t="str">
        <f>IF(ecommerce_10000[[#This Row],[Platform]]="Souq","sq",ecommerce_10000[[#This Row],[Platform]])</f>
        <v>Jumia</v>
      </c>
      <c r="P5587" t="str">
        <f>IF(E5587="Souq","sq",IF(E5587="Jumia","Jum",E5587))</f>
        <v>Jum</v>
      </c>
      <c r="Q5587">
        <f>VLOOKUP(ecommerce_10000[[#This Row],[City]],F:I,4,FALSE)</f>
        <v>3665.44</v>
      </c>
      <c r="R5587" s="1">
        <f>SUMIF(C:C,ecommerce_10000[[#This Row],[Category]],I:I)</f>
        <v>57542997.559999913</v>
      </c>
      <c r="S5587" s="1">
        <f>SUMIFS(I:I,C:C,C5587)</f>
        <v>57542997.559999913</v>
      </c>
      <c r="T5587" s="1" t="str">
        <f>INDEX(F:F,MATCH(ecommerce_10000[[#This Row],[TotalAmount]],I:I,0))</f>
        <v>Dubai</v>
      </c>
    </row>
    <row r="5588" spans="1:20" x14ac:dyDescent="0.3">
      <c r="A5588" s="1" t="s">
        <v>5632</v>
      </c>
      <c r="B5588" s="1" t="s">
        <v>53</v>
      </c>
      <c r="C5588" s="1" t="s">
        <v>31</v>
      </c>
      <c r="D5588" s="1" t="s">
        <v>54</v>
      </c>
      <c r="E5588" s="1" t="s">
        <v>22</v>
      </c>
      <c r="F5588" s="1" t="s">
        <v>28</v>
      </c>
      <c r="G5588">
        <v>18970.79</v>
      </c>
      <c r="H5588">
        <v>2</v>
      </c>
      <c r="I5588">
        <v>37941.58</v>
      </c>
      <c r="J5588">
        <v>4.05</v>
      </c>
      <c r="K5588">
        <v>2537</v>
      </c>
      <c r="L5588" s="2">
        <v>45570</v>
      </c>
      <c r="O5588" t="str">
        <f>IF(ecommerce_10000[[#This Row],[Platform]]="Souq","sq",ecommerce_10000[[#This Row],[Platform]])</f>
        <v>Jumia</v>
      </c>
      <c r="P5588" t="str">
        <f>IF(E5588="Souq","sq",IF(E5588="Jumia","Jum",E5588))</f>
        <v>Jum</v>
      </c>
      <c r="Q5588">
        <f>VLOOKUP(ecommerce_10000[[#This Row],[City]],F:I,4,FALSE)</f>
        <v>26648.76</v>
      </c>
      <c r="R5588" s="1">
        <f>SUMIF(C:C,ecommerce_10000[[#This Row],[Category]],I:I)</f>
        <v>57542997.559999913</v>
      </c>
      <c r="S5588" s="1">
        <f>SUMIFS(I:I,C:C,C5588)</f>
        <v>57542997.559999913</v>
      </c>
      <c r="T5588" s="1" t="str">
        <f>INDEX(F:F,MATCH(ecommerce_10000[[#This Row],[TotalAmount]],I:I,0))</f>
        <v>Casablanca</v>
      </c>
    </row>
    <row r="5589" spans="1:20" x14ac:dyDescent="0.3">
      <c r="A5589" s="1" t="s">
        <v>5633</v>
      </c>
      <c r="B5589" s="1" t="s">
        <v>19</v>
      </c>
      <c r="C5589" s="1" t="s">
        <v>20</v>
      </c>
      <c r="D5589" s="1" t="s">
        <v>21</v>
      </c>
      <c r="E5589" s="1" t="s">
        <v>47</v>
      </c>
      <c r="F5589" s="1" t="s">
        <v>33</v>
      </c>
      <c r="G5589">
        <v>6641.82</v>
      </c>
      <c r="H5589">
        <v>1</v>
      </c>
      <c r="I5589">
        <v>6641.82</v>
      </c>
      <c r="J5589">
        <v>2.2400000000000002</v>
      </c>
      <c r="K5589">
        <v>3625</v>
      </c>
      <c r="L5589" s="2">
        <v>45376</v>
      </c>
      <c r="O5589" t="str">
        <f>IF(ecommerce_10000[[#This Row],[Platform]]="Souq","sq",ecommerce_10000[[#This Row],[Platform]])</f>
        <v>Amazon</v>
      </c>
      <c r="P5589" t="str">
        <f>IF(E5589="Souq","sq",IF(E5589="Jumia","Jum",E5589))</f>
        <v>Amazon</v>
      </c>
      <c r="Q5589">
        <f>VLOOKUP(ecommerce_10000[[#This Row],[City]],F:I,4,FALSE)</f>
        <v>3665.44</v>
      </c>
      <c r="R5589" s="1">
        <f>SUMIF(C:C,ecommerce_10000[[#This Row],[Category]],I:I)</f>
        <v>91504159.730000004</v>
      </c>
      <c r="S5589" s="1">
        <f>SUMIFS(I:I,C:C,C5589)</f>
        <v>91504159.730000004</v>
      </c>
      <c r="T5589" s="1" t="str">
        <f>INDEX(F:F,MATCH(ecommerce_10000[[#This Row],[TotalAmount]],I:I,0))</f>
        <v>Dubai</v>
      </c>
    </row>
    <row r="5590" spans="1:20" x14ac:dyDescent="0.3">
      <c r="A5590" s="1" t="s">
        <v>5634</v>
      </c>
      <c r="B5590" s="1" t="s">
        <v>13</v>
      </c>
      <c r="C5590" s="1" t="s">
        <v>14</v>
      </c>
      <c r="D5590" s="1" t="s">
        <v>15</v>
      </c>
      <c r="E5590" s="1" t="s">
        <v>22</v>
      </c>
      <c r="F5590" s="1" t="s">
        <v>23</v>
      </c>
      <c r="G5590">
        <v>3438.8</v>
      </c>
      <c r="H5590">
        <v>1</v>
      </c>
      <c r="I5590">
        <v>3438.8</v>
      </c>
      <c r="J5590">
        <v>2.27</v>
      </c>
      <c r="K5590">
        <v>1719</v>
      </c>
      <c r="L5590" s="2">
        <v>45532</v>
      </c>
      <c r="O5590" t="str">
        <f>IF(ecommerce_10000[[#This Row],[Platform]]="Souq","sq",ecommerce_10000[[#This Row],[Platform]])</f>
        <v>Jumia</v>
      </c>
      <c r="P5590" t="str">
        <f>IF(E5590="Souq","sq",IF(E5590="Jumia","Jum",E5590))</f>
        <v>Jum</v>
      </c>
      <c r="Q5590">
        <f>VLOOKUP(ecommerce_10000[[#This Row],[City]],F:I,4,FALSE)</f>
        <v>13290.4</v>
      </c>
      <c r="R5590" s="1">
        <f>SUMIF(C:C,ecommerce_10000[[#This Row],[Category]],I:I)</f>
        <v>92327183.770000085</v>
      </c>
      <c r="S5590" s="1">
        <f>SUMIFS(I:I,C:C,C5590)</f>
        <v>92327183.770000085</v>
      </c>
      <c r="T5590" s="1" t="str">
        <f>INDEX(F:F,MATCH(ecommerce_10000[[#This Row],[TotalAmount]],I:I,0))</f>
        <v>Alexandria</v>
      </c>
    </row>
    <row r="5591" spans="1:20" x14ac:dyDescent="0.3">
      <c r="A5591" s="1" t="s">
        <v>5635</v>
      </c>
      <c r="B5591" s="1" t="s">
        <v>35</v>
      </c>
      <c r="C5591" s="1" t="s">
        <v>14</v>
      </c>
      <c r="D5591" s="1" t="s">
        <v>36</v>
      </c>
      <c r="E5591" s="1" t="s">
        <v>22</v>
      </c>
      <c r="F5591" s="1" t="s">
        <v>40</v>
      </c>
      <c r="G5591">
        <v>13943.89</v>
      </c>
      <c r="H5591">
        <v>4</v>
      </c>
      <c r="I5591">
        <v>55775.56</v>
      </c>
      <c r="J5591">
        <v>4.37</v>
      </c>
      <c r="K5591">
        <v>1567</v>
      </c>
      <c r="L5591" s="2">
        <v>45302</v>
      </c>
      <c r="O5591" t="str">
        <f>IF(ecommerce_10000[[#This Row],[Platform]]="Souq","sq",ecommerce_10000[[#This Row],[Platform]])</f>
        <v>Jumia</v>
      </c>
      <c r="P5591" t="str">
        <f>IF(E5591="Souq","sq",IF(E5591="Jumia","Jum",E5591))</f>
        <v>Jum</v>
      </c>
      <c r="Q5591">
        <f>VLOOKUP(ecommerce_10000[[#This Row],[City]],F:I,4,FALSE)</f>
        <v>99349.3</v>
      </c>
      <c r="R5591" s="1">
        <f>SUMIF(C:C,ecommerce_10000[[#This Row],[Category]],I:I)</f>
        <v>92327183.770000085</v>
      </c>
      <c r="S5591" s="1">
        <f>SUMIFS(I:I,C:C,C5591)</f>
        <v>92327183.770000085</v>
      </c>
      <c r="T5591" s="1" t="str">
        <f>INDEX(F:F,MATCH(ecommerce_10000[[#This Row],[TotalAmount]],I:I,0))</f>
        <v>Riyadh</v>
      </c>
    </row>
    <row r="5592" spans="1:20" x14ac:dyDescent="0.3">
      <c r="A5592" s="1" t="s">
        <v>5636</v>
      </c>
      <c r="B5592" s="1" t="s">
        <v>65</v>
      </c>
      <c r="C5592" s="1" t="s">
        <v>20</v>
      </c>
      <c r="D5592" s="1" t="s">
        <v>66</v>
      </c>
      <c r="E5592" s="1" t="s">
        <v>16</v>
      </c>
      <c r="F5592" s="1" t="s">
        <v>28</v>
      </c>
      <c r="G5592">
        <v>2619.0300000000002</v>
      </c>
      <c r="H5592">
        <v>4</v>
      </c>
      <c r="I5592">
        <v>10476.120000000001</v>
      </c>
      <c r="J5592">
        <v>2.99</v>
      </c>
      <c r="K5592">
        <v>3698</v>
      </c>
      <c r="L5592" s="2">
        <v>45387</v>
      </c>
      <c r="O5592" t="str">
        <f>IF(ecommerce_10000[[#This Row],[Platform]]="Souq","sq",ecommerce_10000[[#This Row],[Platform]])</f>
        <v>sq</v>
      </c>
      <c r="P5592" t="str">
        <f>IF(E5592="Souq","sq",IF(E5592="Jumia","Jum",E5592))</f>
        <v>sq</v>
      </c>
      <c r="Q5592">
        <f>VLOOKUP(ecommerce_10000[[#This Row],[City]],F:I,4,FALSE)</f>
        <v>26648.76</v>
      </c>
      <c r="R5592" s="1">
        <f>SUMIF(C:C,ecommerce_10000[[#This Row],[Category]],I:I)</f>
        <v>91504159.730000004</v>
      </c>
      <c r="S5592" s="1">
        <f>SUMIFS(I:I,C:C,C5592)</f>
        <v>91504159.730000004</v>
      </c>
      <c r="T5592" s="1" t="str">
        <f>INDEX(F:F,MATCH(ecommerce_10000[[#This Row],[TotalAmount]],I:I,0))</f>
        <v>Casablanca</v>
      </c>
    </row>
    <row r="5593" spans="1:20" x14ac:dyDescent="0.3">
      <c r="A5593" s="1" t="s">
        <v>5637</v>
      </c>
      <c r="B5593" s="1" t="s">
        <v>49</v>
      </c>
      <c r="C5593" s="1" t="s">
        <v>14</v>
      </c>
      <c r="D5593" s="1" t="s">
        <v>50</v>
      </c>
      <c r="E5593" s="1" t="s">
        <v>22</v>
      </c>
      <c r="F5593" s="1" t="s">
        <v>23</v>
      </c>
      <c r="G5593">
        <v>13536.79</v>
      </c>
      <c r="H5593">
        <v>4</v>
      </c>
      <c r="I5593">
        <v>54147.16</v>
      </c>
      <c r="J5593">
        <v>4.18</v>
      </c>
      <c r="K5593">
        <v>2984</v>
      </c>
      <c r="L5593" s="2">
        <v>45334</v>
      </c>
      <c r="O5593" t="str">
        <f>IF(ecommerce_10000[[#This Row],[Platform]]="Souq","sq",ecommerce_10000[[#This Row],[Platform]])</f>
        <v>Jumia</v>
      </c>
      <c r="P5593" t="str">
        <f>IF(E5593="Souq","sq",IF(E5593="Jumia","Jum",E5593))</f>
        <v>Jum</v>
      </c>
      <c r="Q5593">
        <f>VLOOKUP(ecommerce_10000[[#This Row],[City]],F:I,4,FALSE)</f>
        <v>13290.4</v>
      </c>
      <c r="R5593" s="1">
        <f>SUMIF(C:C,ecommerce_10000[[#This Row],[Category]],I:I)</f>
        <v>92327183.770000085</v>
      </c>
      <c r="S5593" s="1">
        <f>SUMIFS(I:I,C:C,C5593)</f>
        <v>92327183.770000085</v>
      </c>
      <c r="T5593" s="1" t="str">
        <f>INDEX(F:F,MATCH(ecommerce_10000[[#This Row],[TotalAmount]],I:I,0))</f>
        <v>Alexandria</v>
      </c>
    </row>
    <row r="5594" spans="1:20" x14ac:dyDescent="0.3">
      <c r="A5594" s="1" t="s">
        <v>5638</v>
      </c>
      <c r="B5594" s="1" t="s">
        <v>53</v>
      </c>
      <c r="C5594" s="1" t="s">
        <v>31</v>
      </c>
      <c r="D5594" s="1" t="s">
        <v>54</v>
      </c>
      <c r="E5594" s="1" t="s">
        <v>47</v>
      </c>
      <c r="F5594" s="1" t="s">
        <v>62</v>
      </c>
      <c r="G5594">
        <v>9793.73</v>
      </c>
      <c r="H5594">
        <v>1</v>
      </c>
      <c r="I5594">
        <v>9793.73</v>
      </c>
      <c r="J5594">
        <v>1.91</v>
      </c>
      <c r="K5594">
        <v>2913</v>
      </c>
      <c r="L5594" s="2">
        <v>45403</v>
      </c>
      <c r="O5594" t="str">
        <f>IF(ecommerce_10000[[#This Row],[Platform]]="Souq","sq",ecommerce_10000[[#This Row],[Platform]])</f>
        <v>Amazon</v>
      </c>
      <c r="P5594" t="str">
        <f>IF(E5594="Souq","sq",IF(E5594="Jumia","Jum",E5594))</f>
        <v>Amazon</v>
      </c>
      <c r="Q5594">
        <f>VLOOKUP(ecommerce_10000[[#This Row],[City]],F:I,4,FALSE)</f>
        <v>27872.98</v>
      </c>
      <c r="R5594" s="1">
        <f>SUMIF(C:C,ecommerce_10000[[#This Row],[Category]],I:I)</f>
        <v>57542997.559999913</v>
      </c>
      <c r="S5594" s="1">
        <f>SUMIFS(I:I,C:C,C5594)</f>
        <v>57542997.559999913</v>
      </c>
      <c r="T5594" s="1" t="str">
        <f>INDEX(F:F,MATCH(ecommerce_10000[[#This Row],[TotalAmount]],I:I,0))</f>
        <v>Giza</v>
      </c>
    </row>
    <row r="5595" spans="1:20" x14ac:dyDescent="0.3">
      <c r="A5595" s="1" t="s">
        <v>5639</v>
      </c>
      <c r="B5595" s="1" t="s">
        <v>38</v>
      </c>
      <c r="C5595" s="1" t="s">
        <v>20</v>
      </c>
      <c r="D5595" s="1" t="s">
        <v>39</v>
      </c>
      <c r="E5595" s="1" t="s">
        <v>47</v>
      </c>
      <c r="F5595" s="1" t="s">
        <v>23</v>
      </c>
      <c r="G5595">
        <v>10900.04</v>
      </c>
      <c r="H5595">
        <v>4</v>
      </c>
      <c r="I5595">
        <v>43600.160000000003</v>
      </c>
      <c r="J5595">
        <v>4.76</v>
      </c>
      <c r="K5595">
        <v>2125</v>
      </c>
      <c r="L5595" s="2">
        <v>45310</v>
      </c>
      <c r="O5595" t="str">
        <f>IF(ecommerce_10000[[#This Row],[Platform]]="Souq","sq",ecommerce_10000[[#This Row],[Platform]])</f>
        <v>Amazon</v>
      </c>
      <c r="P5595" t="str">
        <f>IF(E5595="Souq","sq",IF(E5595="Jumia","Jum",E5595))</f>
        <v>Amazon</v>
      </c>
      <c r="Q5595">
        <f>VLOOKUP(ecommerce_10000[[#This Row],[City]],F:I,4,FALSE)</f>
        <v>13290.4</v>
      </c>
      <c r="R5595" s="1">
        <f>SUMIF(C:C,ecommerce_10000[[#This Row],[Category]],I:I)</f>
        <v>91504159.730000004</v>
      </c>
      <c r="S5595" s="1">
        <f>SUMIFS(I:I,C:C,C5595)</f>
        <v>91504159.730000004</v>
      </c>
      <c r="T5595" s="1" t="str">
        <f>INDEX(F:F,MATCH(ecommerce_10000[[#This Row],[TotalAmount]],I:I,0))</f>
        <v>Alexandria</v>
      </c>
    </row>
    <row r="5596" spans="1:20" x14ac:dyDescent="0.3">
      <c r="A5596" s="1" t="s">
        <v>5640</v>
      </c>
      <c r="B5596" s="1" t="s">
        <v>65</v>
      </c>
      <c r="C5596" s="1" t="s">
        <v>20</v>
      </c>
      <c r="D5596" s="1" t="s">
        <v>66</v>
      </c>
      <c r="E5596" s="1" t="s">
        <v>47</v>
      </c>
      <c r="F5596" s="1" t="s">
        <v>28</v>
      </c>
      <c r="G5596">
        <v>4168.82</v>
      </c>
      <c r="H5596">
        <v>5</v>
      </c>
      <c r="I5596">
        <v>20844.099999999999</v>
      </c>
      <c r="J5596">
        <v>2.37</v>
      </c>
      <c r="K5596">
        <v>2901</v>
      </c>
      <c r="L5596" s="2">
        <v>45472</v>
      </c>
      <c r="O5596" t="str">
        <f>IF(ecommerce_10000[[#This Row],[Platform]]="Souq","sq",ecommerce_10000[[#This Row],[Platform]])</f>
        <v>Amazon</v>
      </c>
      <c r="P5596" t="str">
        <f>IF(E5596="Souq","sq",IF(E5596="Jumia","Jum",E5596))</f>
        <v>Amazon</v>
      </c>
      <c r="Q5596">
        <f>VLOOKUP(ecommerce_10000[[#This Row],[City]],F:I,4,FALSE)</f>
        <v>26648.76</v>
      </c>
      <c r="R5596" s="1">
        <f>SUMIF(C:C,ecommerce_10000[[#This Row],[Category]],I:I)</f>
        <v>91504159.730000004</v>
      </c>
      <c r="S5596" s="1">
        <f>SUMIFS(I:I,C:C,C5596)</f>
        <v>91504159.730000004</v>
      </c>
      <c r="T5596" s="1" t="str">
        <f>INDEX(F:F,MATCH(ecommerce_10000[[#This Row],[TotalAmount]],I:I,0))</f>
        <v>Casablanca</v>
      </c>
    </row>
    <row r="5597" spans="1:20" x14ac:dyDescent="0.3">
      <c r="A5597" s="1" t="s">
        <v>5641</v>
      </c>
      <c r="B5597" s="1" t="s">
        <v>38</v>
      </c>
      <c r="C5597" s="1" t="s">
        <v>20</v>
      </c>
      <c r="D5597" s="1" t="s">
        <v>39</v>
      </c>
      <c r="E5597" s="1" t="s">
        <v>16</v>
      </c>
      <c r="F5597" s="1" t="s">
        <v>17</v>
      </c>
      <c r="G5597">
        <v>13913.28</v>
      </c>
      <c r="H5597">
        <v>5</v>
      </c>
      <c r="I5597">
        <v>69566.399999999994</v>
      </c>
      <c r="J5597">
        <v>1.69</v>
      </c>
      <c r="K5597">
        <v>1744</v>
      </c>
      <c r="L5597" s="2">
        <v>45350</v>
      </c>
      <c r="O5597" t="str">
        <f>IF(ecommerce_10000[[#This Row],[Platform]]="Souq","sq",ecommerce_10000[[#This Row],[Platform]])</f>
        <v>sq</v>
      </c>
      <c r="P5597" t="str">
        <f>IF(E5597="Souq","sq",IF(E5597="Jumia","Jum",E5597))</f>
        <v>sq</v>
      </c>
      <c r="Q5597">
        <f>VLOOKUP(ecommerce_10000[[#This Row],[City]],F:I,4,FALSE)</f>
        <v>16284.02</v>
      </c>
      <c r="R5597" s="1">
        <f>SUMIF(C:C,ecommerce_10000[[#This Row],[Category]],I:I)</f>
        <v>91504159.730000004</v>
      </c>
      <c r="S5597" s="1">
        <f>SUMIFS(I:I,C:C,C5597)</f>
        <v>91504159.730000004</v>
      </c>
      <c r="T5597" s="1" t="str">
        <f>INDEX(F:F,MATCH(ecommerce_10000[[#This Row],[TotalAmount]],I:I,0))</f>
        <v>Cairo</v>
      </c>
    </row>
    <row r="5598" spans="1:20" x14ac:dyDescent="0.3">
      <c r="A5598" s="1" t="s">
        <v>5642</v>
      </c>
      <c r="B5598" s="1" t="s">
        <v>43</v>
      </c>
      <c r="C5598" s="1" t="s">
        <v>44</v>
      </c>
      <c r="D5598" s="1" t="s">
        <v>45</v>
      </c>
      <c r="E5598" s="1" t="s">
        <v>16</v>
      </c>
      <c r="F5598" s="1" t="s">
        <v>17</v>
      </c>
      <c r="G5598">
        <v>9483.0400000000009</v>
      </c>
      <c r="H5598">
        <v>5</v>
      </c>
      <c r="I5598">
        <v>47415.199999999997</v>
      </c>
      <c r="J5598">
        <v>2.73</v>
      </c>
      <c r="K5598">
        <v>4518</v>
      </c>
      <c r="L5598" s="2">
        <v>45296</v>
      </c>
      <c r="O5598" t="str">
        <f>IF(ecommerce_10000[[#This Row],[Platform]]="Souq","sq",ecommerce_10000[[#This Row],[Platform]])</f>
        <v>sq</v>
      </c>
      <c r="P5598" t="str">
        <f>IF(E5598="Souq","sq",IF(E5598="Jumia","Jum",E5598))</f>
        <v>sq</v>
      </c>
      <c r="Q5598">
        <f>VLOOKUP(ecommerce_10000[[#This Row],[City]],F:I,4,FALSE)</f>
        <v>16284.02</v>
      </c>
      <c r="R5598" s="1">
        <f>SUMIF(C:C,ecommerce_10000[[#This Row],[Category]],I:I)</f>
        <v>31420413.200000018</v>
      </c>
      <c r="S5598" s="1">
        <f>SUMIFS(I:I,C:C,C5598)</f>
        <v>31420413.200000018</v>
      </c>
      <c r="T5598" s="1" t="str">
        <f>INDEX(F:F,MATCH(ecommerce_10000[[#This Row],[TotalAmount]],I:I,0))</f>
        <v>Cairo</v>
      </c>
    </row>
    <row r="5599" spans="1:20" x14ac:dyDescent="0.3">
      <c r="A5599" s="1" t="s">
        <v>5643</v>
      </c>
      <c r="B5599" s="1" t="s">
        <v>35</v>
      </c>
      <c r="C5599" s="1" t="s">
        <v>14</v>
      </c>
      <c r="D5599" s="1" t="s">
        <v>36</v>
      </c>
      <c r="E5599" s="1" t="s">
        <v>47</v>
      </c>
      <c r="F5599" s="1" t="s">
        <v>33</v>
      </c>
      <c r="G5599">
        <v>19006.830000000002</v>
      </c>
      <c r="H5599">
        <v>4</v>
      </c>
      <c r="I5599">
        <v>76027.320000000007</v>
      </c>
      <c r="J5599">
        <v>1.43</v>
      </c>
      <c r="K5599">
        <v>837</v>
      </c>
      <c r="L5599" s="2">
        <v>45461</v>
      </c>
      <c r="O5599" t="str">
        <f>IF(ecommerce_10000[[#This Row],[Platform]]="Souq","sq",ecommerce_10000[[#This Row],[Platform]])</f>
        <v>Amazon</v>
      </c>
      <c r="P5599" t="str">
        <f>IF(E5599="Souq","sq",IF(E5599="Jumia","Jum",E5599))</f>
        <v>Amazon</v>
      </c>
      <c r="Q5599">
        <f>VLOOKUP(ecommerce_10000[[#This Row],[City]],F:I,4,FALSE)</f>
        <v>3665.44</v>
      </c>
      <c r="R5599" s="1">
        <f>SUMIF(C:C,ecommerce_10000[[#This Row],[Category]],I:I)</f>
        <v>92327183.770000085</v>
      </c>
      <c r="S5599" s="1">
        <f>SUMIFS(I:I,C:C,C5599)</f>
        <v>92327183.770000085</v>
      </c>
      <c r="T5599" s="1" t="str">
        <f>INDEX(F:F,MATCH(ecommerce_10000[[#This Row],[TotalAmount]],I:I,0))</f>
        <v>Dubai</v>
      </c>
    </row>
    <row r="5600" spans="1:20" x14ac:dyDescent="0.3">
      <c r="A5600" s="1" t="s">
        <v>5644</v>
      </c>
      <c r="B5600" s="1" t="s">
        <v>38</v>
      </c>
      <c r="C5600" s="1" t="s">
        <v>20</v>
      </c>
      <c r="D5600" s="1" t="s">
        <v>39</v>
      </c>
      <c r="E5600" s="1" t="s">
        <v>22</v>
      </c>
      <c r="F5600" s="1" t="s">
        <v>40</v>
      </c>
      <c r="G5600">
        <v>13607.7</v>
      </c>
      <c r="H5600">
        <v>1</v>
      </c>
      <c r="I5600">
        <v>13607.7</v>
      </c>
      <c r="J5600">
        <v>2.2599999999999998</v>
      </c>
      <c r="K5600">
        <v>1396</v>
      </c>
      <c r="L5600" s="2">
        <v>45458</v>
      </c>
      <c r="O5600" t="str">
        <f>IF(ecommerce_10000[[#This Row],[Platform]]="Souq","sq",ecommerce_10000[[#This Row],[Platform]])</f>
        <v>Jumia</v>
      </c>
      <c r="P5600" t="str">
        <f>IF(E5600="Souq","sq",IF(E5600="Jumia","Jum",E5600))</f>
        <v>Jum</v>
      </c>
      <c r="Q5600">
        <f>VLOOKUP(ecommerce_10000[[#This Row],[City]],F:I,4,FALSE)</f>
        <v>99349.3</v>
      </c>
      <c r="R5600" s="1">
        <f>SUMIF(C:C,ecommerce_10000[[#This Row],[Category]],I:I)</f>
        <v>91504159.730000004</v>
      </c>
      <c r="S5600" s="1">
        <f>SUMIFS(I:I,C:C,C5600)</f>
        <v>91504159.730000004</v>
      </c>
      <c r="T5600" s="1" t="str">
        <f>INDEX(F:F,MATCH(ecommerce_10000[[#This Row],[TotalAmount]],I:I,0))</f>
        <v>Riyadh</v>
      </c>
    </row>
    <row r="5601" spans="1:20" x14ac:dyDescent="0.3">
      <c r="A5601" s="1" t="s">
        <v>5645</v>
      </c>
      <c r="B5601" s="1" t="s">
        <v>13</v>
      </c>
      <c r="C5601" s="1" t="s">
        <v>14</v>
      </c>
      <c r="D5601" s="1" t="s">
        <v>15</v>
      </c>
      <c r="E5601" s="1" t="s">
        <v>16</v>
      </c>
      <c r="F5601" s="1" t="s">
        <v>17</v>
      </c>
      <c r="G5601">
        <v>12407.48</v>
      </c>
      <c r="H5601">
        <v>5</v>
      </c>
      <c r="I5601">
        <v>62037.4</v>
      </c>
      <c r="J5601">
        <v>2.92</v>
      </c>
      <c r="K5601">
        <v>1118</v>
      </c>
      <c r="L5601" s="2">
        <v>45480</v>
      </c>
      <c r="O5601" t="str">
        <f>IF(ecommerce_10000[[#This Row],[Platform]]="Souq","sq",ecommerce_10000[[#This Row],[Platform]])</f>
        <v>sq</v>
      </c>
      <c r="P5601" t="str">
        <f>IF(E5601="Souq","sq",IF(E5601="Jumia","Jum",E5601))</f>
        <v>sq</v>
      </c>
      <c r="Q5601">
        <f>VLOOKUP(ecommerce_10000[[#This Row],[City]],F:I,4,FALSE)</f>
        <v>16284.02</v>
      </c>
      <c r="R5601" s="1">
        <f>SUMIF(C:C,ecommerce_10000[[#This Row],[Category]],I:I)</f>
        <v>92327183.770000085</v>
      </c>
      <c r="S5601" s="1">
        <f>SUMIFS(I:I,C:C,C5601)</f>
        <v>92327183.770000085</v>
      </c>
      <c r="T5601" s="1" t="str">
        <f>INDEX(F:F,MATCH(ecommerce_10000[[#This Row],[TotalAmount]],I:I,0))</f>
        <v>Cairo</v>
      </c>
    </row>
    <row r="5602" spans="1:20" x14ac:dyDescent="0.3">
      <c r="A5602" s="1" t="s">
        <v>5646</v>
      </c>
      <c r="B5602" s="1" t="s">
        <v>49</v>
      </c>
      <c r="C5602" s="1" t="s">
        <v>14</v>
      </c>
      <c r="D5602" s="1" t="s">
        <v>50</v>
      </c>
      <c r="E5602" s="1" t="s">
        <v>22</v>
      </c>
      <c r="F5602" s="1" t="s">
        <v>40</v>
      </c>
      <c r="G5602">
        <v>17051.099999999999</v>
      </c>
      <c r="H5602">
        <v>5</v>
      </c>
      <c r="I5602">
        <v>85255.5</v>
      </c>
      <c r="J5602">
        <v>4.5599999999999996</v>
      </c>
      <c r="K5602">
        <v>3316</v>
      </c>
      <c r="L5602" s="2">
        <v>45631</v>
      </c>
      <c r="O5602" t="str">
        <f>IF(ecommerce_10000[[#This Row],[Platform]]="Souq","sq",ecommerce_10000[[#This Row],[Platform]])</f>
        <v>Jumia</v>
      </c>
      <c r="P5602" t="str">
        <f>IF(E5602="Souq","sq",IF(E5602="Jumia","Jum",E5602))</f>
        <v>Jum</v>
      </c>
      <c r="Q5602">
        <f>VLOOKUP(ecommerce_10000[[#This Row],[City]],F:I,4,FALSE)</f>
        <v>99349.3</v>
      </c>
      <c r="R5602" s="1">
        <f>SUMIF(C:C,ecommerce_10000[[#This Row],[Category]],I:I)</f>
        <v>92327183.770000085</v>
      </c>
      <c r="S5602" s="1">
        <f>SUMIFS(I:I,C:C,C5602)</f>
        <v>92327183.770000085</v>
      </c>
      <c r="T5602" s="1" t="str">
        <f>INDEX(F:F,MATCH(ecommerce_10000[[#This Row],[TotalAmount]],I:I,0))</f>
        <v>Riyadh</v>
      </c>
    </row>
    <row r="5603" spans="1:20" x14ac:dyDescent="0.3">
      <c r="A5603" s="1" t="s">
        <v>5647</v>
      </c>
      <c r="B5603" s="1" t="s">
        <v>30</v>
      </c>
      <c r="C5603" s="1" t="s">
        <v>31</v>
      </c>
      <c r="D5603" s="1" t="s">
        <v>32</v>
      </c>
      <c r="E5603" s="1" t="s">
        <v>16</v>
      </c>
      <c r="F5603" s="1" t="s">
        <v>17</v>
      </c>
      <c r="G5603">
        <v>14861.13</v>
      </c>
      <c r="H5603">
        <v>5</v>
      </c>
      <c r="I5603">
        <v>74305.649999999994</v>
      </c>
      <c r="J5603">
        <v>4.08</v>
      </c>
      <c r="K5603">
        <v>125</v>
      </c>
      <c r="L5603" s="2">
        <v>45518</v>
      </c>
      <c r="O5603" t="str">
        <f>IF(ecommerce_10000[[#This Row],[Platform]]="Souq","sq",ecommerce_10000[[#This Row],[Platform]])</f>
        <v>sq</v>
      </c>
      <c r="P5603" t="str">
        <f>IF(E5603="Souq","sq",IF(E5603="Jumia","Jum",E5603))</f>
        <v>sq</v>
      </c>
      <c r="Q5603">
        <f>VLOOKUP(ecommerce_10000[[#This Row],[City]],F:I,4,FALSE)</f>
        <v>16284.02</v>
      </c>
      <c r="R5603" s="1">
        <f>SUMIF(C:C,ecommerce_10000[[#This Row],[Category]],I:I)</f>
        <v>57542997.559999913</v>
      </c>
      <c r="S5603" s="1">
        <f>SUMIFS(I:I,C:C,C5603)</f>
        <v>57542997.559999913</v>
      </c>
      <c r="T5603" s="1" t="str">
        <f>INDEX(F:F,MATCH(ecommerce_10000[[#This Row],[TotalAmount]],I:I,0))</f>
        <v>Cairo</v>
      </c>
    </row>
    <row r="5604" spans="1:20" x14ac:dyDescent="0.3">
      <c r="A5604" s="1" t="s">
        <v>5648</v>
      </c>
      <c r="B5604" s="1" t="s">
        <v>30</v>
      </c>
      <c r="C5604" s="1" t="s">
        <v>31</v>
      </c>
      <c r="D5604" s="1" t="s">
        <v>32</v>
      </c>
      <c r="E5604" s="1" t="s">
        <v>47</v>
      </c>
      <c r="F5604" s="1" t="s">
        <v>28</v>
      </c>
      <c r="G5604">
        <v>7571.31</v>
      </c>
      <c r="H5604">
        <v>4</v>
      </c>
      <c r="I5604">
        <v>30285.24</v>
      </c>
      <c r="J5604">
        <v>2.87</v>
      </c>
      <c r="K5604">
        <v>2279</v>
      </c>
      <c r="L5604" s="2">
        <v>45468</v>
      </c>
      <c r="O5604" t="str">
        <f>IF(ecommerce_10000[[#This Row],[Platform]]="Souq","sq",ecommerce_10000[[#This Row],[Platform]])</f>
        <v>Amazon</v>
      </c>
      <c r="P5604" t="str">
        <f>IF(E5604="Souq","sq",IF(E5604="Jumia","Jum",E5604))</f>
        <v>Amazon</v>
      </c>
      <c r="Q5604">
        <f>VLOOKUP(ecommerce_10000[[#This Row],[City]],F:I,4,FALSE)</f>
        <v>26648.76</v>
      </c>
      <c r="R5604" s="1">
        <f>SUMIF(C:C,ecommerce_10000[[#This Row],[Category]],I:I)</f>
        <v>57542997.559999913</v>
      </c>
      <c r="S5604" s="1">
        <f>SUMIFS(I:I,C:C,C5604)</f>
        <v>57542997.559999913</v>
      </c>
      <c r="T5604" s="1" t="str">
        <f>INDEX(F:F,MATCH(ecommerce_10000[[#This Row],[TotalAmount]],I:I,0))</f>
        <v>Casablanca</v>
      </c>
    </row>
    <row r="5605" spans="1:20" x14ac:dyDescent="0.3">
      <c r="A5605" s="1" t="s">
        <v>5649</v>
      </c>
      <c r="B5605" s="1" t="s">
        <v>35</v>
      </c>
      <c r="C5605" s="1" t="s">
        <v>14</v>
      </c>
      <c r="D5605" s="1" t="s">
        <v>36</v>
      </c>
      <c r="E5605" s="1" t="s">
        <v>22</v>
      </c>
      <c r="F5605" s="1" t="s">
        <v>33</v>
      </c>
      <c r="G5605">
        <v>8514.1200000000008</v>
      </c>
      <c r="H5605">
        <v>2</v>
      </c>
      <c r="I5605">
        <v>17028.240000000002</v>
      </c>
      <c r="J5605">
        <v>1.49</v>
      </c>
      <c r="K5605">
        <v>2985</v>
      </c>
      <c r="L5605" s="2">
        <v>45610</v>
      </c>
      <c r="O5605" t="str">
        <f>IF(ecommerce_10000[[#This Row],[Platform]]="Souq","sq",ecommerce_10000[[#This Row],[Platform]])</f>
        <v>Jumia</v>
      </c>
      <c r="P5605" t="str">
        <f>IF(E5605="Souq","sq",IF(E5605="Jumia","Jum",E5605))</f>
        <v>Jum</v>
      </c>
      <c r="Q5605">
        <f>VLOOKUP(ecommerce_10000[[#This Row],[City]],F:I,4,FALSE)</f>
        <v>3665.44</v>
      </c>
      <c r="R5605" s="1">
        <f>SUMIF(C:C,ecommerce_10000[[#This Row],[Category]],I:I)</f>
        <v>92327183.770000085</v>
      </c>
      <c r="S5605" s="1">
        <f>SUMIFS(I:I,C:C,C5605)</f>
        <v>92327183.770000085</v>
      </c>
      <c r="T5605" s="1" t="str">
        <f>INDEX(F:F,MATCH(ecommerce_10000[[#This Row],[TotalAmount]],I:I,0))</f>
        <v>Dubai</v>
      </c>
    </row>
    <row r="5606" spans="1:20" x14ac:dyDescent="0.3">
      <c r="A5606" s="1" t="s">
        <v>5650</v>
      </c>
      <c r="B5606" s="1" t="s">
        <v>49</v>
      </c>
      <c r="C5606" s="1" t="s">
        <v>14</v>
      </c>
      <c r="D5606" s="1" t="s">
        <v>50</v>
      </c>
      <c r="E5606" s="1" t="s">
        <v>16</v>
      </c>
      <c r="F5606" s="1" t="s">
        <v>17</v>
      </c>
      <c r="G5606">
        <v>5709.94</v>
      </c>
      <c r="H5606">
        <v>3</v>
      </c>
      <c r="I5606">
        <v>17129.82</v>
      </c>
      <c r="J5606">
        <v>3.93</v>
      </c>
      <c r="K5606">
        <v>1112</v>
      </c>
      <c r="L5606" s="2">
        <v>45525</v>
      </c>
      <c r="O5606" t="str">
        <f>IF(ecommerce_10000[[#This Row],[Platform]]="Souq","sq",ecommerce_10000[[#This Row],[Platform]])</f>
        <v>sq</v>
      </c>
      <c r="P5606" t="str">
        <f>IF(E5606="Souq","sq",IF(E5606="Jumia","Jum",E5606))</f>
        <v>sq</v>
      </c>
      <c r="Q5606">
        <f>VLOOKUP(ecommerce_10000[[#This Row],[City]],F:I,4,FALSE)</f>
        <v>16284.02</v>
      </c>
      <c r="R5606" s="1">
        <f>SUMIF(C:C,ecommerce_10000[[#This Row],[Category]],I:I)</f>
        <v>92327183.770000085</v>
      </c>
      <c r="S5606" s="1">
        <f>SUMIFS(I:I,C:C,C5606)</f>
        <v>92327183.770000085</v>
      </c>
      <c r="T5606" s="1" t="str">
        <f>INDEX(F:F,MATCH(ecommerce_10000[[#This Row],[TotalAmount]],I:I,0))</f>
        <v>Cairo</v>
      </c>
    </row>
    <row r="5607" spans="1:20" x14ac:dyDescent="0.3">
      <c r="A5607" s="1" t="s">
        <v>5651</v>
      </c>
      <c r="B5607" s="1" t="s">
        <v>13</v>
      </c>
      <c r="C5607" s="1" t="s">
        <v>14</v>
      </c>
      <c r="D5607" s="1" t="s">
        <v>15</v>
      </c>
      <c r="E5607" s="1" t="s">
        <v>22</v>
      </c>
      <c r="F5607" s="1" t="s">
        <v>28</v>
      </c>
      <c r="G5607">
        <v>10289.93</v>
      </c>
      <c r="H5607">
        <v>3</v>
      </c>
      <c r="I5607">
        <v>30869.79</v>
      </c>
      <c r="J5607">
        <v>1.53</v>
      </c>
      <c r="K5607">
        <v>2862</v>
      </c>
      <c r="L5607" s="2">
        <v>45424</v>
      </c>
      <c r="O5607" t="str">
        <f>IF(ecommerce_10000[[#This Row],[Platform]]="Souq","sq",ecommerce_10000[[#This Row],[Platform]])</f>
        <v>Jumia</v>
      </c>
      <c r="P5607" t="str">
        <f>IF(E5607="Souq","sq",IF(E5607="Jumia","Jum",E5607))</f>
        <v>Jum</v>
      </c>
      <c r="Q5607">
        <f>VLOOKUP(ecommerce_10000[[#This Row],[City]],F:I,4,FALSE)</f>
        <v>26648.76</v>
      </c>
      <c r="R5607" s="1">
        <f>SUMIF(C:C,ecommerce_10000[[#This Row],[Category]],I:I)</f>
        <v>92327183.770000085</v>
      </c>
      <c r="S5607" s="1">
        <f>SUMIFS(I:I,C:C,C5607)</f>
        <v>92327183.770000085</v>
      </c>
      <c r="T5607" s="1" t="str">
        <f>INDEX(F:F,MATCH(ecommerce_10000[[#This Row],[TotalAmount]],I:I,0))</f>
        <v>Casablanca</v>
      </c>
    </row>
    <row r="5608" spans="1:20" x14ac:dyDescent="0.3">
      <c r="A5608" s="1" t="s">
        <v>5652</v>
      </c>
      <c r="B5608" s="1" t="s">
        <v>25</v>
      </c>
      <c r="C5608" s="1" t="s">
        <v>26</v>
      </c>
      <c r="D5608" s="1" t="s">
        <v>27</v>
      </c>
      <c r="E5608" s="1" t="s">
        <v>16</v>
      </c>
      <c r="F5608" s="1" t="s">
        <v>17</v>
      </c>
      <c r="G5608">
        <v>13211.08</v>
      </c>
      <c r="H5608">
        <v>4</v>
      </c>
      <c r="I5608">
        <v>52844.32</v>
      </c>
      <c r="J5608">
        <v>3.58</v>
      </c>
      <c r="K5608">
        <v>4183</v>
      </c>
      <c r="L5608" s="2">
        <v>45384</v>
      </c>
      <c r="O5608" t="str">
        <f>IF(ecommerce_10000[[#This Row],[Platform]]="Souq","sq",ecommerce_10000[[#This Row],[Platform]])</f>
        <v>sq</v>
      </c>
      <c r="P5608" t="str">
        <f>IF(E5608="Souq","sq",IF(E5608="Jumia","Jum",E5608))</f>
        <v>sq</v>
      </c>
      <c r="Q5608">
        <f>VLOOKUP(ecommerce_10000[[#This Row],[City]],F:I,4,FALSE)</f>
        <v>16284.02</v>
      </c>
      <c r="R5608" s="1">
        <f>SUMIF(C:C,ecommerce_10000[[#This Row],[Category]],I:I)</f>
        <v>29200970.130000021</v>
      </c>
      <c r="S5608" s="1">
        <f>SUMIFS(I:I,C:C,C5608)</f>
        <v>29200970.130000021</v>
      </c>
      <c r="T5608" s="1" t="str">
        <f>INDEX(F:F,MATCH(ecommerce_10000[[#This Row],[TotalAmount]],I:I,0))</f>
        <v>Cairo</v>
      </c>
    </row>
    <row r="5609" spans="1:20" x14ac:dyDescent="0.3">
      <c r="A5609" s="1" t="s">
        <v>5653</v>
      </c>
      <c r="B5609" s="1" t="s">
        <v>25</v>
      </c>
      <c r="C5609" s="1" t="s">
        <v>26</v>
      </c>
      <c r="D5609" s="1" t="s">
        <v>27</v>
      </c>
      <c r="E5609" s="1" t="s">
        <v>47</v>
      </c>
      <c r="F5609" s="1" t="s">
        <v>23</v>
      </c>
      <c r="G5609">
        <v>16968.46</v>
      </c>
      <c r="H5609">
        <v>2</v>
      </c>
      <c r="I5609">
        <v>33936.92</v>
      </c>
      <c r="J5609">
        <v>4.6399999999999997</v>
      </c>
      <c r="K5609">
        <v>4725</v>
      </c>
      <c r="L5609" s="2">
        <v>45409</v>
      </c>
      <c r="O5609" t="str">
        <f>IF(ecommerce_10000[[#This Row],[Platform]]="Souq","sq",ecommerce_10000[[#This Row],[Platform]])</f>
        <v>Amazon</v>
      </c>
      <c r="P5609" t="str">
        <f>IF(E5609="Souq","sq",IF(E5609="Jumia","Jum",E5609))</f>
        <v>Amazon</v>
      </c>
      <c r="Q5609">
        <f>VLOOKUP(ecommerce_10000[[#This Row],[City]],F:I,4,FALSE)</f>
        <v>13290.4</v>
      </c>
      <c r="R5609" s="1">
        <f>SUMIF(C:C,ecommerce_10000[[#This Row],[Category]],I:I)</f>
        <v>29200970.130000021</v>
      </c>
      <c r="S5609" s="1">
        <f>SUMIFS(I:I,C:C,C5609)</f>
        <v>29200970.130000021</v>
      </c>
      <c r="T5609" s="1" t="str">
        <f>INDEX(F:F,MATCH(ecommerce_10000[[#This Row],[TotalAmount]],I:I,0))</f>
        <v>Alexandria</v>
      </c>
    </row>
    <row r="5610" spans="1:20" x14ac:dyDescent="0.3">
      <c r="A5610" s="1" t="s">
        <v>5654</v>
      </c>
      <c r="B5610" s="1" t="s">
        <v>25</v>
      </c>
      <c r="C5610" s="1" t="s">
        <v>26</v>
      </c>
      <c r="D5610" s="1" t="s">
        <v>27</v>
      </c>
      <c r="E5610" s="1" t="s">
        <v>16</v>
      </c>
      <c r="F5610" s="1" t="s">
        <v>23</v>
      </c>
      <c r="G5610">
        <v>18497.46</v>
      </c>
      <c r="H5610">
        <v>3</v>
      </c>
      <c r="I5610">
        <v>55492.38</v>
      </c>
      <c r="J5610">
        <v>3.29</v>
      </c>
      <c r="K5610">
        <v>1725</v>
      </c>
      <c r="L5610" s="2">
        <v>45518</v>
      </c>
      <c r="O5610" t="str">
        <f>IF(ecommerce_10000[[#This Row],[Platform]]="Souq","sq",ecommerce_10000[[#This Row],[Platform]])</f>
        <v>sq</v>
      </c>
      <c r="P5610" t="str">
        <f>IF(E5610="Souq","sq",IF(E5610="Jumia","Jum",E5610))</f>
        <v>sq</v>
      </c>
      <c r="Q5610">
        <f>VLOOKUP(ecommerce_10000[[#This Row],[City]],F:I,4,FALSE)</f>
        <v>13290.4</v>
      </c>
      <c r="R5610" s="1">
        <f>SUMIF(C:C,ecommerce_10000[[#This Row],[Category]],I:I)</f>
        <v>29200970.130000021</v>
      </c>
      <c r="S5610" s="1">
        <f>SUMIFS(I:I,C:C,C5610)</f>
        <v>29200970.130000021</v>
      </c>
      <c r="T5610" s="1" t="str">
        <f>INDEX(F:F,MATCH(ecommerce_10000[[#This Row],[TotalAmount]],I:I,0))</f>
        <v>Alexandria</v>
      </c>
    </row>
    <row r="5611" spans="1:20" x14ac:dyDescent="0.3">
      <c r="A5611" s="1" t="s">
        <v>5655</v>
      </c>
      <c r="B5611" s="1" t="s">
        <v>30</v>
      </c>
      <c r="C5611" s="1" t="s">
        <v>31</v>
      </c>
      <c r="D5611" s="1" t="s">
        <v>32</v>
      </c>
      <c r="E5611" s="1" t="s">
        <v>16</v>
      </c>
      <c r="F5611" s="1" t="s">
        <v>17</v>
      </c>
      <c r="G5611">
        <v>13006.33</v>
      </c>
      <c r="H5611">
        <v>5</v>
      </c>
      <c r="I5611">
        <v>65031.65</v>
      </c>
      <c r="J5611">
        <v>3.11</v>
      </c>
      <c r="K5611">
        <v>4544</v>
      </c>
      <c r="L5611" s="2">
        <v>45550</v>
      </c>
      <c r="O5611" t="str">
        <f>IF(ecommerce_10000[[#This Row],[Platform]]="Souq","sq",ecommerce_10000[[#This Row],[Platform]])</f>
        <v>sq</v>
      </c>
      <c r="P5611" t="str">
        <f>IF(E5611="Souq","sq",IF(E5611="Jumia","Jum",E5611))</f>
        <v>sq</v>
      </c>
      <c r="Q5611">
        <f>VLOOKUP(ecommerce_10000[[#This Row],[City]],F:I,4,FALSE)</f>
        <v>16284.02</v>
      </c>
      <c r="R5611" s="1">
        <f>SUMIF(C:C,ecommerce_10000[[#This Row],[Category]],I:I)</f>
        <v>57542997.559999913</v>
      </c>
      <c r="S5611" s="1">
        <f>SUMIFS(I:I,C:C,C5611)</f>
        <v>57542997.559999913</v>
      </c>
      <c r="T5611" s="1" t="str">
        <f>INDEX(F:F,MATCH(ecommerce_10000[[#This Row],[TotalAmount]],I:I,0))</f>
        <v>Cairo</v>
      </c>
    </row>
    <row r="5612" spans="1:20" x14ac:dyDescent="0.3">
      <c r="A5612" s="1" t="s">
        <v>5656</v>
      </c>
      <c r="B5612" s="1" t="s">
        <v>49</v>
      </c>
      <c r="C5612" s="1" t="s">
        <v>14</v>
      </c>
      <c r="D5612" s="1" t="s">
        <v>50</v>
      </c>
      <c r="E5612" s="1" t="s">
        <v>47</v>
      </c>
      <c r="F5612" s="1" t="s">
        <v>62</v>
      </c>
      <c r="G5612">
        <v>11005.93</v>
      </c>
      <c r="H5612">
        <v>3</v>
      </c>
      <c r="I5612">
        <v>33017.79</v>
      </c>
      <c r="J5612">
        <v>3.28</v>
      </c>
      <c r="K5612">
        <v>3758</v>
      </c>
      <c r="L5612" s="2">
        <v>45599</v>
      </c>
      <c r="O5612" t="str">
        <f>IF(ecommerce_10000[[#This Row],[Platform]]="Souq","sq",ecommerce_10000[[#This Row],[Platform]])</f>
        <v>Amazon</v>
      </c>
      <c r="P5612" t="str">
        <f>IF(E5612="Souq","sq",IF(E5612="Jumia","Jum",E5612))</f>
        <v>Amazon</v>
      </c>
      <c r="Q5612">
        <f>VLOOKUP(ecommerce_10000[[#This Row],[City]],F:I,4,FALSE)</f>
        <v>27872.98</v>
      </c>
      <c r="R5612" s="1">
        <f>SUMIF(C:C,ecommerce_10000[[#This Row],[Category]],I:I)</f>
        <v>92327183.770000085</v>
      </c>
      <c r="S5612" s="1">
        <f>SUMIFS(I:I,C:C,C5612)</f>
        <v>92327183.770000085</v>
      </c>
      <c r="T5612" s="1" t="str">
        <f>INDEX(F:F,MATCH(ecommerce_10000[[#This Row],[TotalAmount]],I:I,0))</f>
        <v>Giza</v>
      </c>
    </row>
    <row r="5613" spans="1:20" x14ac:dyDescent="0.3">
      <c r="A5613" s="1" t="s">
        <v>5657</v>
      </c>
      <c r="B5613" s="1" t="s">
        <v>19</v>
      </c>
      <c r="C5613" s="1" t="s">
        <v>20</v>
      </c>
      <c r="D5613" s="1" t="s">
        <v>21</v>
      </c>
      <c r="E5613" s="1" t="s">
        <v>16</v>
      </c>
      <c r="F5613" s="1" t="s">
        <v>23</v>
      </c>
      <c r="G5613">
        <v>15917.69</v>
      </c>
      <c r="H5613">
        <v>4</v>
      </c>
      <c r="I5613">
        <v>63670.76</v>
      </c>
      <c r="J5613">
        <v>2.8</v>
      </c>
      <c r="K5613">
        <v>1731</v>
      </c>
      <c r="L5613" s="2">
        <v>45512</v>
      </c>
      <c r="O5613" t="str">
        <f>IF(ecommerce_10000[[#This Row],[Platform]]="Souq","sq",ecommerce_10000[[#This Row],[Platform]])</f>
        <v>sq</v>
      </c>
      <c r="P5613" t="str">
        <f>IF(E5613="Souq","sq",IF(E5613="Jumia","Jum",E5613))</f>
        <v>sq</v>
      </c>
      <c r="Q5613">
        <f>VLOOKUP(ecommerce_10000[[#This Row],[City]],F:I,4,FALSE)</f>
        <v>13290.4</v>
      </c>
      <c r="R5613" s="1">
        <f>SUMIF(C:C,ecommerce_10000[[#This Row],[Category]],I:I)</f>
        <v>91504159.730000004</v>
      </c>
      <c r="S5613" s="1">
        <f>SUMIFS(I:I,C:C,C5613)</f>
        <v>91504159.730000004</v>
      </c>
      <c r="T5613" s="1" t="str">
        <f>INDEX(F:F,MATCH(ecommerce_10000[[#This Row],[TotalAmount]],I:I,0))</f>
        <v>Alexandria</v>
      </c>
    </row>
    <row r="5614" spans="1:20" x14ac:dyDescent="0.3">
      <c r="A5614" s="1" t="s">
        <v>5658</v>
      </c>
      <c r="B5614" s="1" t="s">
        <v>43</v>
      </c>
      <c r="C5614" s="1" t="s">
        <v>44</v>
      </c>
      <c r="D5614" s="1" t="s">
        <v>45</v>
      </c>
      <c r="E5614" s="1" t="s">
        <v>22</v>
      </c>
      <c r="F5614" s="1" t="s">
        <v>62</v>
      </c>
      <c r="G5614">
        <v>7959.75</v>
      </c>
      <c r="H5614">
        <v>5</v>
      </c>
      <c r="I5614">
        <v>39798.75</v>
      </c>
      <c r="J5614">
        <v>3.08</v>
      </c>
      <c r="K5614">
        <v>1057</v>
      </c>
      <c r="L5614" s="2">
        <v>45571</v>
      </c>
      <c r="O5614" t="str">
        <f>IF(ecommerce_10000[[#This Row],[Platform]]="Souq","sq",ecommerce_10000[[#This Row],[Platform]])</f>
        <v>Jumia</v>
      </c>
      <c r="P5614" t="str">
        <f>IF(E5614="Souq","sq",IF(E5614="Jumia","Jum",E5614))</f>
        <v>Jum</v>
      </c>
      <c r="Q5614">
        <f>VLOOKUP(ecommerce_10000[[#This Row],[City]],F:I,4,FALSE)</f>
        <v>27872.98</v>
      </c>
      <c r="R5614" s="1">
        <f>SUMIF(C:C,ecommerce_10000[[#This Row],[Category]],I:I)</f>
        <v>31420413.200000018</v>
      </c>
      <c r="S5614" s="1">
        <f>SUMIFS(I:I,C:C,C5614)</f>
        <v>31420413.200000018</v>
      </c>
      <c r="T5614" s="1" t="str">
        <f>INDEX(F:F,MATCH(ecommerce_10000[[#This Row],[TotalAmount]],I:I,0))</f>
        <v>Giza</v>
      </c>
    </row>
    <row r="5615" spans="1:20" x14ac:dyDescent="0.3">
      <c r="A5615" s="1" t="s">
        <v>5659</v>
      </c>
      <c r="B5615" s="1" t="s">
        <v>49</v>
      </c>
      <c r="C5615" s="1" t="s">
        <v>14</v>
      </c>
      <c r="D5615" s="1" t="s">
        <v>50</v>
      </c>
      <c r="E5615" s="1" t="s">
        <v>47</v>
      </c>
      <c r="F5615" s="1" t="s">
        <v>28</v>
      </c>
      <c r="G5615">
        <v>4002.78</v>
      </c>
      <c r="H5615">
        <v>2</v>
      </c>
      <c r="I5615">
        <v>8005.56</v>
      </c>
      <c r="J5615">
        <v>4.5</v>
      </c>
      <c r="K5615">
        <v>870</v>
      </c>
      <c r="L5615" s="2">
        <v>45599</v>
      </c>
      <c r="O5615" t="str">
        <f>IF(ecommerce_10000[[#This Row],[Platform]]="Souq","sq",ecommerce_10000[[#This Row],[Platform]])</f>
        <v>Amazon</v>
      </c>
      <c r="P5615" t="str">
        <f>IF(E5615="Souq","sq",IF(E5615="Jumia","Jum",E5615))</f>
        <v>Amazon</v>
      </c>
      <c r="Q5615">
        <f>VLOOKUP(ecommerce_10000[[#This Row],[City]],F:I,4,FALSE)</f>
        <v>26648.76</v>
      </c>
      <c r="R5615" s="1">
        <f>SUMIF(C:C,ecommerce_10000[[#This Row],[Category]],I:I)</f>
        <v>92327183.770000085</v>
      </c>
      <c r="S5615" s="1">
        <f>SUMIFS(I:I,C:C,C5615)</f>
        <v>92327183.770000085</v>
      </c>
      <c r="T5615" s="1" t="str">
        <f>INDEX(F:F,MATCH(ecommerce_10000[[#This Row],[TotalAmount]],I:I,0))</f>
        <v>Casablanca</v>
      </c>
    </row>
    <row r="5616" spans="1:20" x14ac:dyDescent="0.3">
      <c r="A5616" s="1" t="s">
        <v>5660</v>
      </c>
      <c r="B5616" s="1" t="s">
        <v>65</v>
      </c>
      <c r="C5616" s="1" t="s">
        <v>20</v>
      </c>
      <c r="D5616" s="1" t="s">
        <v>66</v>
      </c>
      <c r="E5616" s="1" t="s">
        <v>47</v>
      </c>
      <c r="F5616" s="1" t="s">
        <v>40</v>
      </c>
      <c r="G5616">
        <v>18962.39</v>
      </c>
      <c r="H5616">
        <v>5</v>
      </c>
      <c r="I5616">
        <v>94811.95</v>
      </c>
      <c r="J5616">
        <v>2.61</v>
      </c>
      <c r="K5616">
        <v>4840</v>
      </c>
      <c r="L5616" s="2">
        <v>45605</v>
      </c>
      <c r="O5616" t="str">
        <f>IF(ecommerce_10000[[#This Row],[Platform]]="Souq","sq",ecommerce_10000[[#This Row],[Platform]])</f>
        <v>Amazon</v>
      </c>
      <c r="P5616" t="str">
        <f>IF(E5616="Souq","sq",IF(E5616="Jumia","Jum",E5616))</f>
        <v>Amazon</v>
      </c>
      <c r="Q5616">
        <f>VLOOKUP(ecommerce_10000[[#This Row],[City]],F:I,4,FALSE)</f>
        <v>99349.3</v>
      </c>
      <c r="R5616" s="1">
        <f>SUMIF(C:C,ecommerce_10000[[#This Row],[Category]],I:I)</f>
        <v>91504159.730000004</v>
      </c>
      <c r="S5616" s="1">
        <f>SUMIFS(I:I,C:C,C5616)</f>
        <v>91504159.730000004</v>
      </c>
      <c r="T5616" s="1" t="str">
        <f>INDEX(F:F,MATCH(ecommerce_10000[[#This Row],[TotalAmount]],I:I,0))</f>
        <v>Riyadh</v>
      </c>
    </row>
    <row r="5617" spans="1:20" x14ac:dyDescent="0.3">
      <c r="A5617" s="1" t="s">
        <v>5661</v>
      </c>
      <c r="B5617" s="1" t="s">
        <v>38</v>
      </c>
      <c r="C5617" s="1" t="s">
        <v>20</v>
      </c>
      <c r="D5617" s="1" t="s">
        <v>39</v>
      </c>
      <c r="E5617" s="1" t="s">
        <v>47</v>
      </c>
      <c r="F5617" s="1" t="s">
        <v>33</v>
      </c>
      <c r="G5617">
        <v>19273.23</v>
      </c>
      <c r="H5617">
        <v>2</v>
      </c>
      <c r="I5617">
        <v>38546.46</v>
      </c>
      <c r="J5617">
        <v>1.1299999999999999</v>
      </c>
      <c r="K5617">
        <v>3795</v>
      </c>
      <c r="L5617" s="2">
        <v>45483</v>
      </c>
      <c r="O5617" t="str">
        <f>IF(ecommerce_10000[[#This Row],[Platform]]="Souq","sq",ecommerce_10000[[#This Row],[Platform]])</f>
        <v>Amazon</v>
      </c>
      <c r="P5617" t="str">
        <f>IF(E5617="Souq","sq",IF(E5617="Jumia","Jum",E5617))</f>
        <v>Amazon</v>
      </c>
      <c r="Q5617">
        <f>VLOOKUP(ecommerce_10000[[#This Row],[City]],F:I,4,FALSE)</f>
        <v>3665.44</v>
      </c>
      <c r="R5617" s="1">
        <f>SUMIF(C:C,ecommerce_10000[[#This Row],[Category]],I:I)</f>
        <v>91504159.730000004</v>
      </c>
      <c r="S5617" s="1">
        <f>SUMIFS(I:I,C:C,C5617)</f>
        <v>91504159.730000004</v>
      </c>
      <c r="T5617" s="1" t="str">
        <f>INDEX(F:F,MATCH(ecommerce_10000[[#This Row],[TotalAmount]],I:I,0))</f>
        <v>Dubai</v>
      </c>
    </row>
    <row r="5618" spans="1:20" x14ac:dyDescent="0.3">
      <c r="A5618" s="1" t="s">
        <v>5662</v>
      </c>
      <c r="B5618" s="1" t="s">
        <v>53</v>
      </c>
      <c r="C5618" s="1" t="s">
        <v>31</v>
      </c>
      <c r="D5618" s="1" t="s">
        <v>54</v>
      </c>
      <c r="E5618" s="1" t="s">
        <v>22</v>
      </c>
      <c r="F5618" s="1" t="s">
        <v>23</v>
      </c>
      <c r="G5618">
        <v>13878.47</v>
      </c>
      <c r="H5618">
        <v>2</v>
      </c>
      <c r="I5618">
        <v>27756.94</v>
      </c>
      <c r="J5618">
        <v>1.94</v>
      </c>
      <c r="K5618">
        <v>652</v>
      </c>
      <c r="L5618" s="2">
        <v>45324</v>
      </c>
      <c r="O5618" t="str">
        <f>IF(ecommerce_10000[[#This Row],[Platform]]="Souq","sq",ecommerce_10000[[#This Row],[Platform]])</f>
        <v>Jumia</v>
      </c>
      <c r="P5618" t="str">
        <f>IF(E5618="Souq","sq",IF(E5618="Jumia","Jum",E5618))</f>
        <v>Jum</v>
      </c>
      <c r="Q5618">
        <f>VLOOKUP(ecommerce_10000[[#This Row],[City]],F:I,4,FALSE)</f>
        <v>13290.4</v>
      </c>
      <c r="R5618" s="1">
        <f>SUMIF(C:C,ecommerce_10000[[#This Row],[Category]],I:I)</f>
        <v>57542997.559999913</v>
      </c>
      <c r="S5618" s="1">
        <f>SUMIFS(I:I,C:C,C5618)</f>
        <v>57542997.559999913</v>
      </c>
      <c r="T5618" s="1" t="str">
        <f>INDEX(F:F,MATCH(ecommerce_10000[[#This Row],[TotalAmount]],I:I,0))</f>
        <v>Alexandria</v>
      </c>
    </row>
    <row r="5619" spans="1:20" x14ac:dyDescent="0.3">
      <c r="A5619" s="1" t="s">
        <v>5663</v>
      </c>
      <c r="B5619" s="1" t="s">
        <v>49</v>
      </c>
      <c r="C5619" s="1" t="s">
        <v>14</v>
      </c>
      <c r="D5619" s="1" t="s">
        <v>50</v>
      </c>
      <c r="E5619" s="1" t="s">
        <v>16</v>
      </c>
      <c r="F5619" s="1" t="s">
        <v>23</v>
      </c>
      <c r="G5619">
        <v>15394.12</v>
      </c>
      <c r="H5619">
        <v>3</v>
      </c>
      <c r="I5619">
        <v>46182.36</v>
      </c>
      <c r="J5619">
        <v>1.78</v>
      </c>
      <c r="K5619">
        <v>3588</v>
      </c>
      <c r="L5619" s="2">
        <v>45539</v>
      </c>
      <c r="O5619" t="str">
        <f>IF(ecommerce_10000[[#This Row],[Platform]]="Souq","sq",ecommerce_10000[[#This Row],[Platform]])</f>
        <v>sq</v>
      </c>
      <c r="P5619" t="str">
        <f>IF(E5619="Souq","sq",IF(E5619="Jumia","Jum",E5619))</f>
        <v>sq</v>
      </c>
      <c r="Q5619">
        <f>VLOOKUP(ecommerce_10000[[#This Row],[City]],F:I,4,FALSE)</f>
        <v>13290.4</v>
      </c>
      <c r="R5619" s="1">
        <f>SUMIF(C:C,ecommerce_10000[[#This Row],[Category]],I:I)</f>
        <v>92327183.770000085</v>
      </c>
      <c r="S5619" s="1">
        <f>SUMIFS(I:I,C:C,C5619)</f>
        <v>92327183.770000085</v>
      </c>
      <c r="T5619" s="1" t="str">
        <f>INDEX(F:F,MATCH(ecommerce_10000[[#This Row],[TotalAmount]],I:I,0))</f>
        <v>Alexandria</v>
      </c>
    </row>
    <row r="5620" spans="1:20" x14ac:dyDescent="0.3">
      <c r="A5620" s="1" t="s">
        <v>5664</v>
      </c>
      <c r="B5620" s="1" t="s">
        <v>53</v>
      </c>
      <c r="C5620" s="1" t="s">
        <v>31</v>
      </c>
      <c r="D5620" s="1" t="s">
        <v>54</v>
      </c>
      <c r="E5620" s="1" t="s">
        <v>16</v>
      </c>
      <c r="F5620" s="1" t="s">
        <v>28</v>
      </c>
      <c r="G5620">
        <v>10275.629999999999</v>
      </c>
      <c r="H5620">
        <v>2</v>
      </c>
      <c r="I5620">
        <v>20551.259999999998</v>
      </c>
      <c r="J5620">
        <v>2.57</v>
      </c>
      <c r="K5620">
        <v>4667</v>
      </c>
      <c r="L5620" s="2">
        <v>45312</v>
      </c>
      <c r="O5620" t="str">
        <f>IF(ecommerce_10000[[#This Row],[Platform]]="Souq","sq",ecommerce_10000[[#This Row],[Platform]])</f>
        <v>sq</v>
      </c>
      <c r="P5620" t="str">
        <f>IF(E5620="Souq","sq",IF(E5620="Jumia","Jum",E5620))</f>
        <v>sq</v>
      </c>
      <c r="Q5620">
        <f>VLOOKUP(ecommerce_10000[[#This Row],[City]],F:I,4,FALSE)</f>
        <v>26648.76</v>
      </c>
      <c r="R5620" s="1">
        <f>SUMIF(C:C,ecommerce_10000[[#This Row],[Category]],I:I)</f>
        <v>57542997.559999913</v>
      </c>
      <c r="S5620" s="1">
        <f>SUMIFS(I:I,C:C,C5620)</f>
        <v>57542997.559999913</v>
      </c>
      <c r="T5620" s="1" t="str">
        <f>INDEX(F:F,MATCH(ecommerce_10000[[#This Row],[TotalAmount]],I:I,0))</f>
        <v>Casablanca</v>
      </c>
    </row>
    <row r="5621" spans="1:20" x14ac:dyDescent="0.3">
      <c r="A5621" s="1" t="s">
        <v>5665</v>
      </c>
      <c r="B5621" s="1" t="s">
        <v>35</v>
      </c>
      <c r="C5621" s="1" t="s">
        <v>14</v>
      </c>
      <c r="D5621" s="1" t="s">
        <v>36</v>
      </c>
      <c r="E5621" s="1" t="s">
        <v>16</v>
      </c>
      <c r="F5621" s="1" t="s">
        <v>62</v>
      </c>
      <c r="G5621">
        <v>5271.36</v>
      </c>
      <c r="H5621">
        <v>1</v>
      </c>
      <c r="I5621">
        <v>5271.36</v>
      </c>
      <c r="J5621">
        <v>3.23</v>
      </c>
      <c r="K5621">
        <v>2942</v>
      </c>
      <c r="L5621" s="2">
        <v>45597</v>
      </c>
      <c r="O5621" t="str">
        <f>IF(ecommerce_10000[[#This Row],[Platform]]="Souq","sq",ecommerce_10000[[#This Row],[Platform]])</f>
        <v>sq</v>
      </c>
      <c r="P5621" t="str">
        <f>IF(E5621="Souq","sq",IF(E5621="Jumia","Jum",E5621))</f>
        <v>sq</v>
      </c>
      <c r="Q5621">
        <f>VLOOKUP(ecommerce_10000[[#This Row],[City]],F:I,4,FALSE)</f>
        <v>27872.98</v>
      </c>
      <c r="R5621" s="1">
        <f>SUMIF(C:C,ecommerce_10000[[#This Row],[Category]],I:I)</f>
        <v>92327183.770000085</v>
      </c>
      <c r="S5621" s="1">
        <f>SUMIFS(I:I,C:C,C5621)</f>
        <v>92327183.770000085</v>
      </c>
      <c r="T5621" s="1" t="str">
        <f>INDEX(F:F,MATCH(ecommerce_10000[[#This Row],[TotalAmount]],I:I,0))</f>
        <v>Giza</v>
      </c>
    </row>
    <row r="5622" spans="1:20" x14ac:dyDescent="0.3">
      <c r="A5622" s="1" t="s">
        <v>5666</v>
      </c>
      <c r="B5622" s="1" t="s">
        <v>43</v>
      </c>
      <c r="C5622" s="1" t="s">
        <v>44</v>
      </c>
      <c r="D5622" s="1" t="s">
        <v>45</v>
      </c>
      <c r="E5622" s="1" t="s">
        <v>47</v>
      </c>
      <c r="F5622" s="1" t="s">
        <v>17</v>
      </c>
      <c r="G5622">
        <v>9363.94</v>
      </c>
      <c r="H5622">
        <v>2</v>
      </c>
      <c r="I5622">
        <v>18727.88</v>
      </c>
      <c r="J5622">
        <v>1.54</v>
      </c>
      <c r="K5622">
        <v>1354</v>
      </c>
      <c r="L5622" s="2">
        <v>45578</v>
      </c>
      <c r="O5622" t="str">
        <f>IF(ecommerce_10000[[#This Row],[Platform]]="Souq","sq",ecommerce_10000[[#This Row],[Platform]])</f>
        <v>Amazon</v>
      </c>
      <c r="P5622" t="str">
        <f>IF(E5622="Souq","sq",IF(E5622="Jumia","Jum",E5622))</f>
        <v>Amazon</v>
      </c>
      <c r="Q5622">
        <f>VLOOKUP(ecommerce_10000[[#This Row],[City]],F:I,4,FALSE)</f>
        <v>16284.02</v>
      </c>
      <c r="R5622" s="1">
        <f>SUMIF(C:C,ecommerce_10000[[#This Row],[Category]],I:I)</f>
        <v>31420413.200000018</v>
      </c>
      <c r="S5622" s="1">
        <f>SUMIFS(I:I,C:C,C5622)</f>
        <v>31420413.200000018</v>
      </c>
      <c r="T5622" s="1" t="str">
        <f>INDEX(F:F,MATCH(ecommerce_10000[[#This Row],[TotalAmount]],I:I,0))</f>
        <v>Cairo</v>
      </c>
    </row>
    <row r="5623" spans="1:20" x14ac:dyDescent="0.3">
      <c r="A5623" s="1" t="s">
        <v>5667</v>
      </c>
      <c r="B5623" s="1" t="s">
        <v>13</v>
      </c>
      <c r="C5623" s="1" t="s">
        <v>14</v>
      </c>
      <c r="D5623" s="1" t="s">
        <v>15</v>
      </c>
      <c r="E5623" s="1" t="s">
        <v>47</v>
      </c>
      <c r="F5623" s="1" t="s">
        <v>33</v>
      </c>
      <c r="G5623">
        <v>3981.21</v>
      </c>
      <c r="H5623">
        <v>5</v>
      </c>
      <c r="I5623">
        <v>19906.05</v>
      </c>
      <c r="J5623">
        <v>4.1399999999999997</v>
      </c>
      <c r="K5623">
        <v>2305</v>
      </c>
      <c r="L5623" s="2">
        <v>45344</v>
      </c>
      <c r="O5623" t="str">
        <f>IF(ecommerce_10000[[#This Row],[Platform]]="Souq","sq",ecommerce_10000[[#This Row],[Platform]])</f>
        <v>Amazon</v>
      </c>
      <c r="P5623" t="str">
        <f>IF(E5623="Souq","sq",IF(E5623="Jumia","Jum",E5623))</f>
        <v>Amazon</v>
      </c>
      <c r="Q5623">
        <f>VLOOKUP(ecommerce_10000[[#This Row],[City]],F:I,4,FALSE)</f>
        <v>3665.44</v>
      </c>
      <c r="R5623" s="1">
        <f>SUMIF(C:C,ecommerce_10000[[#This Row],[Category]],I:I)</f>
        <v>92327183.770000085</v>
      </c>
      <c r="S5623" s="1">
        <f>SUMIFS(I:I,C:C,C5623)</f>
        <v>92327183.770000085</v>
      </c>
      <c r="T5623" s="1" t="str">
        <f>INDEX(F:F,MATCH(ecommerce_10000[[#This Row],[TotalAmount]],I:I,0))</f>
        <v>Dubai</v>
      </c>
    </row>
    <row r="5624" spans="1:20" x14ac:dyDescent="0.3">
      <c r="A5624" s="1" t="s">
        <v>5668</v>
      </c>
      <c r="B5624" s="1" t="s">
        <v>53</v>
      </c>
      <c r="C5624" s="1" t="s">
        <v>31</v>
      </c>
      <c r="D5624" s="1" t="s">
        <v>54</v>
      </c>
      <c r="E5624" s="1" t="s">
        <v>22</v>
      </c>
      <c r="F5624" s="1" t="s">
        <v>33</v>
      </c>
      <c r="G5624">
        <v>14323.42</v>
      </c>
      <c r="H5624">
        <v>2</v>
      </c>
      <c r="I5624">
        <v>28646.84</v>
      </c>
      <c r="J5624">
        <v>4.53</v>
      </c>
      <c r="K5624">
        <v>2619</v>
      </c>
      <c r="L5624" s="2">
        <v>45567</v>
      </c>
      <c r="O5624" t="str">
        <f>IF(ecommerce_10000[[#This Row],[Platform]]="Souq","sq",ecommerce_10000[[#This Row],[Platform]])</f>
        <v>Jumia</v>
      </c>
      <c r="P5624" t="str">
        <f>IF(E5624="Souq","sq",IF(E5624="Jumia","Jum",E5624))</f>
        <v>Jum</v>
      </c>
      <c r="Q5624">
        <f>VLOOKUP(ecommerce_10000[[#This Row],[City]],F:I,4,FALSE)</f>
        <v>3665.44</v>
      </c>
      <c r="R5624" s="1">
        <f>SUMIF(C:C,ecommerce_10000[[#This Row],[Category]],I:I)</f>
        <v>57542997.559999913</v>
      </c>
      <c r="S5624" s="1">
        <f>SUMIFS(I:I,C:C,C5624)</f>
        <v>57542997.559999913</v>
      </c>
      <c r="T5624" s="1" t="str">
        <f>INDEX(F:F,MATCH(ecommerce_10000[[#This Row],[TotalAmount]],I:I,0))</f>
        <v>Dubai</v>
      </c>
    </row>
    <row r="5625" spans="1:20" x14ac:dyDescent="0.3">
      <c r="A5625" s="1" t="s">
        <v>5669</v>
      </c>
      <c r="B5625" s="1" t="s">
        <v>13</v>
      </c>
      <c r="C5625" s="1" t="s">
        <v>14</v>
      </c>
      <c r="D5625" s="1" t="s">
        <v>15</v>
      </c>
      <c r="E5625" s="1" t="s">
        <v>47</v>
      </c>
      <c r="F5625" s="1" t="s">
        <v>28</v>
      </c>
      <c r="G5625">
        <v>7246.9</v>
      </c>
      <c r="H5625">
        <v>3</v>
      </c>
      <c r="I5625">
        <v>21740.7</v>
      </c>
      <c r="J5625">
        <v>1.63</v>
      </c>
      <c r="K5625">
        <v>4029</v>
      </c>
      <c r="L5625" s="2">
        <v>45340</v>
      </c>
      <c r="O5625" t="str">
        <f>IF(ecommerce_10000[[#This Row],[Platform]]="Souq","sq",ecommerce_10000[[#This Row],[Platform]])</f>
        <v>Amazon</v>
      </c>
      <c r="P5625" t="str">
        <f>IF(E5625="Souq","sq",IF(E5625="Jumia","Jum",E5625))</f>
        <v>Amazon</v>
      </c>
      <c r="Q5625">
        <f>VLOOKUP(ecommerce_10000[[#This Row],[City]],F:I,4,FALSE)</f>
        <v>26648.76</v>
      </c>
      <c r="R5625" s="1">
        <f>SUMIF(C:C,ecommerce_10000[[#This Row],[Category]],I:I)</f>
        <v>92327183.770000085</v>
      </c>
      <c r="S5625" s="1">
        <f>SUMIFS(I:I,C:C,C5625)</f>
        <v>92327183.770000085</v>
      </c>
      <c r="T5625" s="1" t="str">
        <f>INDEX(F:F,MATCH(ecommerce_10000[[#This Row],[TotalAmount]],I:I,0))</f>
        <v>Casablanca</v>
      </c>
    </row>
    <row r="5626" spans="1:20" x14ac:dyDescent="0.3">
      <c r="A5626" s="1" t="s">
        <v>5670</v>
      </c>
      <c r="B5626" s="1" t="s">
        <v>35</v>
      </c>
      <c r="C5626" s="1" t="s">
        <v>14</v>
      </c>
      <c r="D5626" s="1" t="s">
        <v>36</v>
      </c>
      <c r="E5626" s="1" t="s">
        <v>16</v>
      </c>
      <c r="F5626" s="1" t="s">
        <v>28</v>
      </c>
      <c r="G5626">
        <v>15518.89</v>
      </c>
      <c r="H5626">
        <v>4</v>
      </c>
      <c r="I5626">
        <v>62075.56</v>
      </c>
      <c r="J5626">
        <v>3.74</v>
      </c>
      <c r="K5626">
        <v>1234</v>
      </c>
      <c r="L5626" s="2">
        <v>45409</v>
      </c>
      <c r="O5626" t="str">
        <f>IF(ecommerce_10000[[#This Row],[Platform]]="Souq","sq",ecommerce_10000[[#This Row],[Platform]])</f>
        <v>sq</v>
      </c>
      <c r="P5626" t="str">
        <f>IF(E5626="Souq","sq",IF(E5626="Jumia","Jum",E5626))</f>
        <v>sq</v>
      </c>
      <c r="Q5626">
        <f>VLOOKUP(ecommerce_10000[[#This Row],[City]],F:I,4,FALSE)</f>
        <v>26648.76</v>
      </c>
      <c r="R5626" s="1">
        <f>SUMIF(C:C,ecommerce_10000[[#This Row],[Category]],I:I)</f>
        <v>92327183.770000085</v>
      </c>
      <c r="S5626" s="1">
        <f>SUMIFS(I:I,C:C,C5626)</f>
        <v>92327183.770000085</v>
      </c>
      <c r="T5626" s="1" t="str">
        <f>INDEX(F:F,MATCH(ecommerce_10000[[#This Row],[TotalAmount]],I:I,0))</f>
        <v>Casablanca</v>
      </c>
    </row>
    <row r="5627" spans="1:20" x14ac:dyDescent="0.3">
      <c r="A5627" s="1" t="s">
        <v>5671</v>
      </c>
      <c r="B5627" s="1" t="s">
        <v>53</v>
      </c>
      <c r="C5627" s="1" t="s">
        <v>31</v>
      </c>
      <c r="D5627" s="1" t="s">
        <v>54</v>
      </c>
      <c r="E5627" s="1" t="s">
        <v>22</v>
      </c>
      <c r="F5627" s="1" t="s">
        <v>28</v>
      </c>
      <c r="G5627">
        <v>15091.81</v>
      </c>
      <c r="H5627">
        <v>2</v>
      </c>
      <c r="I5627">
        <v>30183.62</v>
      </c>
      <c r="J5627">
        <v>1.31</v>
      </c>
      <c r="K5627">
        <v>2733</v>
      </c>
      <c r="L5627" s="2">
        <v>45295</v>
      </c>
      <c r="O5627" t="str">
        <f>IF(ecommerce_10000[[#This Row],[Platform]]="Souq","sq",ecommerce_10000[[#This Row],[Platform]])</f>
        <v>Jumia</v>
      </c>
      <c r="P5627" t="str">
        <f>IF(E5627="Souq","sq",IF(E5627="Jumia","Jum",E5627))</f>
        <v>Jum</v>
      </c>
      <c r="Q5627">
        <f>VLOOKUP(ecommerce_10000[[#This Row],[City]],F:I,4,FALSE)</f>
        <v>26648.76</v>
      </c>
      <c r="R5627" s="1">
        <f>SUMIF(C:C,ecommerce_10000[[#This Row],[Category]],I:I)</f>
        <v>57542997.559999913</v>
      </c>
      <c r="S5627" s="1">
        <f>SUMIFS(I:I,C:C,C5627)</f>
        <v>57542997.559999913</v>
      </c>
      <c r="T5627" s="1" t="str">
        <f>INDEX(F:F,MATCH(ecommerce_10000[[#This Row],[TotalAmount]],I:I,0))</f>
        <v>Casablanca</v>
      </c>
    </row>
    <row r="5628" spans="1:20" x14ac:dyDescent="0.3">
      <c r="A5628" s="1" t="s">
        <v>5672</v>
      </c>
      <c r="B5628" s="1" t="s">
        <v>43</v>
      </c>
      <c r="C5628" s="1" t="s">
        <v>44</v>
      </c>
      <c r="D5628" s="1" t="s">
        <v>45</v>
      </c>
      <c r="E5628" s="1" t="s">
        <v>47</v>
      </c>
      <c r="F5628" s="1" t="s">
        <v>23</v>
      </c>
      <c r="G5628">
        <v>7232.34</v>
      </c>
      <c r="H5628">
        <v>5</v>
      </c>
      <c r="I5628">
        <v>36161.699999999997</v>
      </c>
      <c r="J5628">
        <v>2.36</v>
      </c>
      <c r="K5628">
        <v>580</v>
      </c>
      <c r="L5628" s="2">
        <v>45481</v>
      </c>
      <c r="O5628" t="str">
        <f>IF(ecommerce_10000[[#This Row],[Platform]]="Souq","sq",ecommerce_10000[[#This Row],[Platform]])</f>
        <v>Amazon</v>
      </c>
      <c r="P5628" t="str">
        <f>IF(E5628="Souq","sq",IF(E5628="Jumia","Jum",E5628))</f>
        <v>Amazon</v>
      </c>
      <c r="Q5628">
        <f>VLOOKUP(ecommerce_10000[[#This Row],[City]],F:I,4,FALSE)</f>
        <v>13290.4</v>
      </c>
      <c r="R5628" s="1">
        <f>SUMIF(C:C,ecommerce_10000[[#This Row],[Category]],I:I)</f>
        <v>31420413.200000018</v>
      </c>
      <c r="S5628" s="1">
        <f>SUMIFS(I:I,C:C,C5628)</f>
        <v>31420413.200000018</v>
      </c>
      <c r="T5628" s="1" t="str">
        <f>INDEX(F:F,MATCH(ecommerce_10000[[#This Row],[TotalAmount]],I:I,0))</f>
        <v>Alexandria</v>
      </c>
    </row>
    <row r="5629" spans="1:20" x14ac:dyDescent="0.3">
      <c r="A5629" s="1" t="s">
        <v>5673</v>
      </c>
      <c r="B5629" s="1" t="s">
        <v>13</v>
      </c>
      <c r="C5629" s="1" t="s">
        <v>14</v>
      </c>
      <c r="D5629" s="1" t="s">
        <v>15</v>
      </c>
      <c r="E5629" s="1" t="s">
        <v>47</v>
      </c>
      <c r="F5629" s="1" t="s">
        <v>28</v>
      </c>
      <c r="G5629">
        <v>17306.03</v>
      </c>
      <c r="H5629">
        <v>3</v>
      </c>
      <c r="I5629">
        <v>51918.09</v>
      </c>
      <c r="J5629">
        <v>3.4</v>
      </c>
      <c r="K5629">
        <v>2384</v>
      </c>
      <c r="L5629" s="2">
        <v>45558</v>
      </c>
      <c r="O5629" t="str">
        <f>IF(ecommerce_10000[[#This Row],[Platform]]="Souq","sq",ecommerce_10000[[#This Row],[Platform]])</f>
        <v>Amazon</v>
      </c>
      <c r="P5629" t="str">
        <f>IF(E5629="Souq","sq",IF(E5629="Jumia","Jum",E5629))</f>
        <v>Amazon</v>
      </c>
      <c r="Q5629">
        <f>VLOOKUP(ecommerce_10000[[#This Row],[City]],F:I,4,FALSE)</f>
        <v>26648.76</v>
      </c>
      <c r="R5629" s="1">
        <f>SUMIF(C:C,ecommerce_10000[[#This Row],[Category]],I:I)</f>
        <v>92327183.770000085</v>
      </c>
      <c r="S5629" s="1">
        <f>SUMIFS(I:I,C:C,C5629)</f>
        <v>92327183.770000085</v>
      </c>
      <c r="T5629" s="1" t="str">
        <f>INDEX(F:F,MATCH(ecommerce_10000[[#This Row],[TotalAmount]],I:I,0))</f>
        <v>Casablanca</v>
      </c>
    </row>
    <row r="5630" spans="1:20" x14ac:dyDescent="0.3">
      <c r="A5630" s="1" t="s">
        <v>5674</v>
      </c>
      <c r="B5630" s="1" t="s">
        <v>65</v>
      </c>
      <c r="C5630" s="1" t="s">
        <v>20</v>
      </c>
      <c r="D5630" s="1" t="s">
        <v>66</v>
      </c>
      <c r="E5630" s="1" t="s">
        <v>22</v>
      </c>
      <c r="F5630" s="1" t="s">
        <v>62</v>
      </c>
      <c r="G5630">
        <v>4754.6499999999996</v>
      </c>
      <c r="H5630">
        <v>1</v>
      </c>
      <c r="I5630">
        <v>4754.6499999999996</v>
      </c>
      <c r="J5630">
        <v>4.96</v>
      </c>
      <c r="K5630">
        <v>2073</v>
      </c>
      <c r="L5630" s="2">
        <v>45573</v>
      </c>
      <c r="O5630" t="str">
        <f>IF(ecommerce_10000[[#This Row],[Platform]]="Souq","sq",ecommerce_10000[[#This Row],[Platform]])</f>
        <v>Jumia</v>
      </c>
      <c r="P5630" t="str">
        <f>IF(E5630="Souq","sq",IF(E5630="Jumia","Jum",E5630))</f>
        <v>Jum</v>
      </c>
      <c r="Q5630">
        <f>VLOOKUP(ecommerce_10000[[#This Row],[City]],F:I,4,FALSE)</f>
        <v>27872.98</v>
      </c>
      <c r="R5630" s="1">
        <f>SUMIF(C:C,ecommerce_10000[[#This Row],[Category]],I:I)</f>
        <v>91504159.730000004</v>
      </c>
      <c r="S5630" s="1">
        <f>SUMIFS(I:I,C:C,C5630)</f>
        <v>91504159.730000004</v>
      </c>
      <c r="T5630" s="1" t="str">
        <f>INDEX(F:F,MATCH(ecommerce_10000[[#This Row],[TotalAmount]],I:I,0))</f>
        <v>Giza</v>
      </c>
    </row>
    <row r="5631" spans="1:20" x14ac:dyDescent="0.3">
      <c r="A5631" s="1" t="s">
        <v>5675</v>
      </c>
      <c r="B5631" s="1" t="s">
        <v>49</v>
      </c>
      <c r="C5631" s="1" t="s">
        <v>14</v>
      </c>
      <c r="D5631" s="1" t="s">
        <v>50</v>
      </c>
      <c r="E5631" s="1" t="s">
        <v>16</v>
      </c>
      <c r="F5631" s="1" t="s">
        <v>28</v>
      </c>
      <c r="G5631">
        <v>12476.53</v>
      </c>
      <c r="H5631">
        <v>2</v>
      </c>
      <c r="I5631">
        <v>24953.06</v>
      </c>
      <c r="J5631">
        <v>2.97</v>
      </c>
      <c r="K5631">
        <v>2236</v>
      </c>
      <c r="L5631" s="2">
        <v>45585</v>
      </c>
      <c r="O5631" t="str">
        <f>IF(ecommerce_10000[[#This Row],[Platform]]="Souq","sq",ecommerce_10000[[#This Row],[Platform]])</f>
        <v>sq</v>
      </c>
      <c r="P5631" t="str">
        <f>IF(E5631="Souq","sq",IF(E5631="Jumia","Jum",E5631))</f>
        <v>sq</v>
      </c>
      <c r="Q5631">
        <f>VLOOKUP(ecommerce_10000[[#This Row],[City]],F:I,4,FALSE)</f>
        <v>26648.76</v>
      </c>
      <c r="R5631" s="1">
        <f>SUMIF(C:C,ecommerce_10000[[#This Row],[Category]],I:I)</f>
        <v>92327183.770000085</v>
      </c>
      <c r="S5631" s="1">
        <f>SUMIFS(I:I,C:C,C5631)</f>
        <v>92327183.770000085</v>
      </c>
      <c r="T5631" s="1" t="str">
        <f>INDEX(F:F,MATCH(ecommerce_10000[[#This Row],[TotalAmount]],I:I,0))</f>
        <v>Casablanca</v>
      </c>
    </row>
    <row r="5632" spans="1:20" x14ac:dyDescent="0.3">
      <c r="A5632" s="1" t="s">
        <v>5676</v>
      </c>
      <c r="B5632" s="1" t="s">
        <v>65</v>
      </c>
      <c r="C5632" s="1" t="s">
        <v>20</v>
      </c>
      <c r="D5632" s="1" t="s">
        <v>66</v>
      </c>
      <c r="E5632" s="1" t="s">
        <v>22</v>
      </c>
      <c r="F5632" s="1" t="s">
        <v>40</v>
      </c>
      <c r="G5632">
        <v>837.5</v>
      </c>
      <c r="H5632">
        <v>2</v>
      </c>
      <c r="I5632">
        <v>1675</v>
      </c>
      <c r="J5632">
        <v>4.17</v>
      </c>
      <c r="K5632">
        <v>1775</v>
      </c>
      <c r="L5632" s="2">
        <v>45566</v>
      </c>
      <c r="O5632" t="str">
        <f>IF(ecommerce_10000[[#This Row],[Platform]]="Souq","sq",ecommerce_10000[[#This Row],[Platform]])</f>
        <v>Jumia</v>
      </c>
      <c r="P5632" t="str">
        <f>IF(E5632="Souq","sq",IF(E5632="Jumia","Jum",E5632))</f>
        <v>Jum</v>
      </c>
      <c r="Q5632">
        <f>VLOOKUP(ecommerce_10000[[#This Row],[City]],F:I,4,FALSE)</f>
        <v>99349.3</v>
      </c>
      <c r="R5632" s="1">
        <f>SUMIF(C:C,ecommerce_10000[[#This Row],[Category]],I:I)</f>
        <v>91504159.730000004</v>
      </c>
      <c r="S5632" s="1">
        <f>SUMIFS(I:I,C:C,C5632)</f>
        <v>91504159.730000004</v>
      </c>
      <c r="T5632" s="1" t="str">
        <f>INDEX(F:F,MATCH(ecommerce_10000[[#This Row],[TotalAmount]],I:I,0))</f>
        <v>Riyadh</v>
      </c>
    </row>
    <row r="5633" spans="1:20" x14ac:dyDescent="0.3">
      <c r="A5633" s="1" t="s">
        <v>5677</v>
      </c>
      <c r="B5633" s="1" t="s">
        <v>49</v>
      </c>
      <c r="C5633" s="1" t="s">
        <v>14</v>
      </c>
      <c r="D5633" s="1" t="s">
        <v>50</v>
      </c>
      <c r="E5633" s="1" t="s">
        <v>16</v>
      </c>
      <c r="F5633" s="1" t="s">
        <v>40</v>
      </c>
      <c r="G5633">
        <v>12250.64</v>
      </c>
      <c r="H5633">
        <v>4</v>
      </c>
      <c r="I5633">
        <v>49002.559999999998</v>
      </c>
      <c r="J5633">
        <v>4.37</v>
      </c>
      <c r="K5633">
        <v>1799</v>
      </c>
      <c r="L5633" s="2">
        <v>45456</v>
      </c>
      <c r="O5633" t="str">
        <f>IF(ecommerce_10000[[#This Row],[Platform]]="Souq","sq",ecommerce_10000[[#This Row],[Platform]])</f>
        <v>sq</v>
      </c>
      <c r="P5633" t="str">
        <f>IF(E5633="Souq","sq",IF(E5633="Jumia","Jum",E5633))</f>
        <v>sq</v>
      </c>
      <c r="Q5633">
        <f>VLOOKUP(ecommerce_10000[[#This Row],[City]],F:I,4,FALSE)</f>
        <v>99349.3</v>
      </c>
      <c r="R5633" s="1">
        <f>SUMIF(C:C,ecommerce_10000[[#This Row],[Category]],I:I)</f>
        <v>92327183.770000085</v>
      </c>
      <c r="S5633" s="1">
        <f>SUMIFS(I:I,C:C,C5633)</f>
        <v>92327183.770000085</v>
      </c>
      <c r="T5633" s="1" t="str">
        <f>INDEX(F:F,MATCH(ecommerce_10000[[#This Row],[TotalAmount]],I:I,0))</f>
        <v>Riyadh</v>
      </c>
    </row>
    <row r="5634" spans="1:20" x14ac:dyDescent="0.3">
      <c r="A5634" s="1" t="s">
        <v>5678</v>
      </c>
      <c r="B5634" s="1" t="s">
        <v>38</v>
      </c>
      <c r="C5634" s="1" t="s">
        <v>20</v>
      </c>
      <c r="D5634" s="1" t="s">
        <v>39</v>
      </c>
      <c r="E5634" s="1" t="s">
        <v>16</v>
      </c>
      <c r="F5634" s="1" t="s">
        <v>23</v>
      </c>
      <c r="G5634">
        <v>2353.5100000000002</v>
      </c>
      <c r="H5634">
        <v>3</v>
      </c>
      <c r="I5634">
        <v>7060.53</v>
      </c>
      <c r="J5634">
        <v>2.96</v>
      </c>
      <c r="K5634">
        <v>1475</v>
      </c>
      <c r="L5634" s="2">
        <v>45472</v>
      </c>
      <c r="O5634" t="str">
        <f>IF(ecommerce_10000[[#This Row],[Platform]]="Souq","sq",ecommerce_10000[[#This Row],[Platform]])</f>
        <v>sq</v>
      </c>
      <c r="P5634" t="str">
        <f>IF(E5634="Souq","sq",IF(E5634="Jumia","Jum",E5634))</f>
        <v>sq</v>
      </c>
      <c r="Q5634">
        <f>VLOOKUP(ecommerce_10000[[#This Row],[City]],F:I,4,FALSE)</f>
        <v>13290.4</v>
      </c>
      <c r="R5634" s="1">
        <f>SUMIF(C:C,ecommerce_10000[[#This Row],[Category]],I:I)</f>
        <v>91504159.730000004</v>
      </c>
      <c r="S5634" s="1">
        <f>SUMIFS(I:I,C:C,C5634)</f>
        <v>91504159.730000004</v>
      </c>
      <c r="T5634" s="1" t="str">
        <f>INDEX(F:F,MATCH(ecommerce_10000[[#This Row],[TotalAmount]],I:I,0))</f>
        <v>Alexandria</v>
      </c>
    </row>
    <row r="5635" spans="1:20" x14ac:dyDescent="0.3">
      <c r="A5635" s="1" t="s">
        <v>5679</v>
      </c>
      <c r="B5635" s="1" t="s">
        <v>65</v>
      </c>
      <c r="C5635" s="1" t="s">
        <v>20</v>
      </c>
      <c r="D5635" s="1" t="s">
        <v>66</v>
      </c>
      <c r="E5635" s="1" t="s">
        <v>16</v>
      </c>
      <c r="F5635" s="1" t="s">
        <v>23</v>
      </c>
      <c r="G5635">
        <v>6738.77</v>
      </c>
      <c r="H5635">
        <v>3</v>
      </c>
      <c r="I5635">
        <v>20216.310000000001</v>
      </c>
      <c r="J5635">
        <v>4.43</v>
      </c>
      <c r="K5635">
        <v>330</v>
      </c>
      <c r="L5635" s="2">
        <v>45457</v>
      </c>
      <c r="O5635" t="str">
        <f>IF(ecommerce_10000[[#This Row],[Platform]]="Souq","sq",ecommerce_10000[[#This Row],[Platform]])</f>
        <v>sq</v>
      </c>
      <c r="P5635" t="str">
        <f>IF(E5635="Souq","sq",IF(E5635="Jumia","Jum",E5635))</f>
        <v>sq</v>
      </c>
      <c r="Q5635">
        <f>VLOOKUP(ecommerce_10000[[#This Row],[City]],F:I,4,FALSE)</f>
        <v>13290.4</v>
      </c>
      <c r="R5635" s="1">
        <f>SUMIF(C:C,ecommerce_10000[[#This Row],[Category]],I:I)</f>
        <v>91504159.730000004</v>
      </c>
      <c r="S5635" s="1">
        <f>SUMIFS(I:I,C:C,C5635)</f>
        <v>91504159.730000004</v>
      </c>
      <c r="T5635" s="1" t="str">
        <f>INDEX(F:F,MATCH(ecommerce_10000[[#This Row],[TotalAmount]],I:I,0))</f>
        <v>Alexandria</v>
      </c>
    </row>
    <row r="5636" spans="1:20" x14ac:dyDescent="0.3">
      <c r="A5636" s="1" t="s">
        <v>5680</v>
      </c>
      <c r="B5636" s="1" t="s">
        <v>65</v>
      </c>
      <c r="C5636" s="1" t="s">
        <v>20</v>
      </c>
      <c r="D5636" s="1" t="s">
        <v>66</v>
      </c>
      <c r="E5636" s="1" t="s">
        <v>16</v>
      </c>
      <c r="F5636" s="1" t="s">
        <v>33</v>
      </c>
      <c r="G5636">
        <v>3689.19</v>
      </c>
      <c r="H5636">
        <v>4</v>
      </c>
      <c r="I5636">
        <v>14756.76</v>
      </c>
      <c r="J5636">
        <v>3.41</v>
      </c>
      <c r="K5636">
        <v>3548</v>
      </c>
      <c r="L5636" s="2">
        <v>45396</v>
      </c>
      <c r="O5636" t="str">
        <f>IF(ecommerce_10000[[#This Row],[Platform]]="Souq","sq",ecommerce_10000[[#This Row],[Platform]])</f>
        <v>sq</v>
      </c>
      <c r="P5636" t="str">
        <f>IF(E5636="Souq","sq",IF(E5636="Jumia","Jum",E5636))</f>
        <v>sq</v>
      </c>
      <c r="Q5636">
        <f>VLOOKUP(ecommerce_10000[[#This Row],[City]],F:I,4,FALSE)</f>
        <v>3665.44</v>
      </c>
      <c r="R5636" s="1">
        <f>SUMIF(C:C,ecommerce_10000[[#This Row],[Category]],I:I)</f>
        <v>91504159.730000004</v>
      </c>
      <c r="S5636" s="1">
        <f>SUMIFS(I:I,C:C,C5636)</f>
        <v>91504159.730000004</v>
      </c>
      <c r="T5636" s="1" t="str">
        <f>INDEX(F:F,MATCH(ecommerce_10000[[#This Row],[TotalAmount]],I:I,0))</f>
        <v>Dubai</v>
      </c>
    </row>
    <row r="5637" spans="1:20" x14ac:dyDescent="0.3">
      <c r="A5637" s="1" t="s">
        <v>5681</v>
      </c>
      <c r="B5637" s="1" t="s">
        <v>43</v>
      </c>
      <c r="C5637" s="1" t="s">
        <v>44</v>
      </c>
      <c r="D5637" s="1" t="s">
        <v>45</v>
      </c>
      <c r="E5637" s="1" t="s">
        <v>22</v>
      </c>
      <c r="F5637" s="1" t="s">
        <v>23</v>
      </c>
      <c r="G5637">
        <v>727.79</v>
      </c>
      <c r="H5637">
        <v>3</v>
      </c>
      <c r="I5637">
        <v>2183.37</v>
      </c>
      <c r="J5637">
        <v>2.04</v>
      </c>
      <c r="K5637">
        <v>1092</v>
      </c>
      <c r="L5637" s="2">
        <v>45551</v>
      </c>
      <c r="O5637" t="str">
        <f>IF(ecommerce_10000[[#This Row],[Platform]]="Souq","sq",ecommerce_10000[[#This Row],[Platform]])</f>
        <v>Jumia</v>
      </c>
      <c r="P5637" t="str">
        <f>IF(E5637="Souq","sq",IF(E5637="Jumia","Jum",E5637))</f>
        <v>Jum</v>
      </c>
      <c r="Q5637">
        <f>VLOOKUP(ecommerce_10000[[#This Row],[City]],F:I,4,FALSE)</f>
        <v>13290.4</v>
      </c>
      <c r="R5637" s="1">
        <f>SUMIF(C:C,ecommerce_10000[[#This Row],[Category]],I:I)</f>
        <v>31420413.200000018</v>
      </c>
      <c r="S5637" s="1">
        <f>SUMIFS(I:I,C:C,C5637)</f>
        <v>31420413.200000018</v>
      </c>
      <c r="T5637" s="1" t="str">
        <f>INDEX(F:F,MATCH(ecommerce_10000[[#This Row],[TotalAmount]],I:I,0))</f>
        <v>Alexandria</v>
      </c>
    </row>
    <row r="5638" spans="1:20" x14ac:dyDescent="0.3">
      <c r="A5638" s="1" t="s">
        <v>5682</v>
      </c>
      <c r="B5638" s="1" t="s">
        <v>49</v>
      </c>
      <c r="C5638" s="1" t="s">
        <v>14</v>
      </c>
      <c r="D5638" s="1" t="s">
        <v>50</v>
      </c>
      <c r="E5638" s="1" t="s">
        <v>22</v>
      </c>
      <c r="F5638" s="1" t="s">
        <v>28</v>
      </c>
      <c r="G5638">
        <v>12709.81</v>
      </c>
      <c r="H5638">
        <v>4</v>
      </c>
      <c r="I5638">
        <v>50839.24</v>
      </c>
      <c r="J5638">
        <v>2.16</v>
      </c>
      <c r="K5638">
        <v>1720</v>
      </c>
      <c r="L5638" s="2">
        <v>45626</v>
      </c>
      <c r="O5638" t="str">
        <f>IF(ecommerce_10000[[#This Row],[Platform]]="Souq","sq",ecommerce_10000[[#This Row],[Platform]])</f>
        <v>Jumia</v>
      </c>
      <c r="P5638" t="str">
        <f>IF(E5638="Souq","sq",IF(E5638="Jumia","Jum",E5638))</f>
        <v>Jum</v>
      </c>
      <c r="Q5638">
        <f>VLOOKUP(ecommerce_10000[[#This Row],[City]],F:I,4,FALSE)</f>
        <v>26648.76</v>
      </c>
      <c r="R5638" s="1">
        <f>SUMIF(C:C,ecommerce_10000[[#This Row],[Category]],I:I)</f>
        <v>92327183.770000085</v>
      </c>
      <c r="S5638" s="1">
        <f>SUMIFS(I:I,C:C,C5638)</f>
        <v>92327183.770000085</v>
      </c>
      <c r="T5638" s="1" t="str">
        <f>INDEX(F:F,MATCH(ecommerce_10000[[#This Row],[TotalAmount]],I:I,0))</f>
        <v>Casablanca</v>
      </c>
    </row>
    <row r="5639" spans="1:20" x14ac:dyDescent="0.3">
      <c r="A5639" s="1" t="s">
        <v>5683</v>
      </c>
      <c r="B5639" s="1" t="s">
        <v>43</v>
      </c>
      <c r="C5639" s="1" t="s">
        <v>44</v>
      </c>
      <c r="D5639" s="1" t="s">
        <v>45</v>
      </c>
      <c r="E5639" s="1" t="s">
        <v>22</v>
      </c>
      <c r="F5639" s="1" t="s">
        <v>62</v>
      </c>
      <c r="G5639">
        <v>18994.400000000001</v>
      </c>
      <c r="H5639">
        <v>1</v>
      </c>
      <c r="I5639">
        <v>18994.400000000001</v>
      </c>
      <c r="J5639">
        <v>3.34</v>
      </c>
      <c r="K5639">
        <v>2148</v>
      </c>
      <c r="L5639" s="2">
        <v>45462</v>
      </c>
      <c r="O5639" t="str">
        <f>IF(ecommerce_10000[[#This Row],[Platform]]="Souq","sq",ecommerce_10000[[#This Row],[Platform]])</f>
        <v>Jumia</v>
      </c>
      <c r="P5639" t="str">
        <f>IF(E5639="Souq","sq",IF(E5639="Jumia","Jum",E5639))</f>
        <v>Jum</v>
      </c>
      <c r="Q5639">
        <f>VLOOKUP(ecommerce_10000[[#This Row],[City]],F:I,4,FALSE)</f>
        <v>27872.98</v>
      </c>
      <c r="R5639" s="1">
        <f>SUMIF(C:C,ecommerce_10000[[#This Row],[Category]],I:I)</f>
        <v>31420413.200000018</v>
      </c>
      <c r="S5639" s="1">
        <f>SUMIFS(I:I,C:C,C5639)</f>
        <v>31420413.200000018</v>
      </c>
      <c r="T5639" s="1" t="str">
        <f>INDEX(F:F,MATCH(ecommerce_10000[[#This Row],[TotalAmount]],I:I,0))</f>
        <v>Giza</v>
      </c>
    </row>
    <row r="5640" spans="1:20" x14ac:dyDescent="0.3">
      <c r="A5640" s="1" t="s">
        <v>5684</v>
      </c>
      <c r="B5640" s="1" t="s">
        <v>30</v>
      </c>
      <c r="C5640" s="1" t="s">
        <v>31</v>
      </c>
      <c r="D5640" s="1" t="s">
        <v>32</v>
      </c>
      <c r="E5640" s="1" t="s">
        <v>16</v>
      </c>
      <c r="F5640" s="1" t="s">
        <v>33</v>
      </c>
      <c r="G5640">
        <v>3988.78</v>
      </c>
      <c r="H5640">
        <v>1</v>
      </c>
      <c r="I5640">
        <v>3988.78</v>
      </c>
      <c r="J5640">
        <v>4.28</v>
      </c>
      <c r="K5640">
        <v>2339</v>
      </c>
      <c r="L5640" s="2">
        <v>45650</v>
      </c>
      <c r="O5640" t="str">
        <f>IF(ecommerce_10000[[#This Row],[Platform]]="Souq","sq",ecommerce_10000[[#This Row],[Platform]])</f>
        <v>sq</v>
      </c>
      <c r="P5640" t="str">
        <f>IF(E5640="Souq","sq",IF(E5640="Jumia","Jum",E5640))</f>
        <v>sq</v>
      </c>
      <c r="Q5640">
        <f>VLOOKUP(ecommerce_10000[[#This Row],[City]],F:I,4,FALSE)</f>
        <v>3665.44</v>
      </c>
      <c r="R5640" s="1">
        <f>SUMIF(C:C,ecommerce_10000[[#This Row],[Category]],I:I)</f>
        <v>57542997.559999913</v>
      </c>
      <c r="S5640" s="1">
        <f>SUMIFS(I:I,C:C,C5640)</f>
        <v>57542997.559999913</v>
      </c>
      <c r="T5640" s="1" t="str">
        <f>INDEX(F:F,MATCH(ecommerce_10000[[#This Row],[TotalAmount]],I:I,0))</f>
        <v>Dubai</v>
      </c>
    </row>
    <row r="5641" spans="1:20" x14ac:dyDescent="0.3">
      <c r="A5641" s="1" t="s">
        <v>5685</v>
      </c>
      <c r="B5641" s="1" t="s">
        <v>53</v>
      </c>
      <c r="C5641" s="1" t="s">
        <v>31</v>
      </c>
      <c r="D5641" s="1" t="s">
        <v>54</v>
      </c>
      <c r="E5641" s="1" t="s">
        <v>22</v>
      </c>
      <c r="F5641" s="1" t="s">
        <v>28</v>
      </c>
      <c r="G5641">
        <v>6719.03</v>
      </c>
      <c r="H5641">
        <v>2</v>
      </c>
      <c r="I5641">
        <v>13438.06</v>
      </c>
      <c r="J5641">
        <v>2.33</v>
      </c>
      <c r="K5641">
        <v>2823</v>
      </c>
      <c r="L5641" s="2">
        <v>45371</v>
      </c>
      <c r="O5641" t="str">
        <f>IF(ecommerce_10000[[#This Row],[Platform]]="Souq","sq",ecommerce_10000[[#This Row],[Platform]])</f>
        <v>Jumia</v>
      </c>
      <c r="P5641" t="str">
        <f>IF(E5641="Souq","sq",IF(E5641="Jumia","Jum",E5641))</f>
        <v>Jum</v>
      </c>
      <c r="Q5641">
        <f>VLOOKUP(ecommerce_10000[[#This Row],[City]],F:I,4,FALSE)</f>
        <v>26648.76</v>
      </c>
      <c r="R5641" s="1">
        <f>SUMIF(C:C,ecommerce_10000[[#This Row],[Category]],I:I)</f>
        <v>57542997.559999913</v>
      </c>
      <c r="S5641" s="1">
        <f>SUMIFS(I:I,C:C,C5641)</f>
        <v>57542997.559999913</v>
      </c>
      <c r="T5641" s="1" t="str">
        <f>INDEX(F:F,MATCH(ecommerce_10000[[#This Row],[TotalAmount]],I:I,0))</f>
        <v>Casablanca</v>
      </c>
    </row>
    <row r="5642" spans="1:20" x14ac:dyDescent="0.3">
      <c r="A5642" s="1" t="s">
        <v>5686</v>
      </c>
      <c r="B5642" s="1" t="s">
        <v>25</v>
      </c>
      <c r="C5642" s="1" t="s">
        <v>26</v>
      </c>
      <c r="D5642" s="1" t="s">
        <v>27</v>
      </c>
      <c r="E5642" s="1" t="s">
        <v>22</v>
      </c>
      <c r="F5642" s="1" t="s">
        <v>62</v>
      </c>
      <c r="G5642">
        <v>10615.64</v>
      </c>
      <c r="H5642">
        <v>4</v>
      </c>
      <c r="I5642">
        <v>42462.559999999998</v>
      </c>
      <c r="J5642">
        <v>4.03</v>
      </c>
      <c r="K5642">
        <v>24</v>
      </c>
      <c r="L5642" s="2">
        <v>45540</v>
      </c>
      <c r="O5642" t="str">
        <f>IF(ecommerce_10000[[#This Row],[Platform]]="Souq","sq",ecommerce_10000[[#This Row],[Platform]])</f>
        <v>Jumia</v>
      </c>
      <c r="P5642" t="str">
        <f>IF(E5642="Souq","sq",IF(E5642="Jumia","Jum",E5642))</f>
        <v>Jum</v>
      </c>
      <c r="Q5642">
        <f>VLOOKUP(ecommerce_10000[[#This Row],[City]],F:I,4,FALSE)</f>
        <v>27872.98</v>
      </c>
      <c r="R5642" s="1">
        <f>SUMIF(C:C,ecommerce_10000[[#This Row],[Category]],I:I)</f>
        <v>29200970.130000021</v>
      </c>
      <c r="S5642" s="1">
        <f>SUMIFS(I:I,C:C,C5642)</f>
        <v>29200970.130000021</v>
      </c>
      <c r="T5642" s="1" t="str">
        <f>INDEX(F:F,MATCH(ecommerce_10000[[#This Row],[TotalAmount]],I:I,0))</f>
        <v>Giza</v>
      </c>
    </row>
    <row r="5643" spans="1:20" x14ac:dyDescent="0.3">
      <c r="A5643" s="1" t="s">
        <v>5687</v>
      </c>
      <c r="B5643" s="1" t="s">
        <v>30</v>
      </c>
      <c r="C5643" s="1" t="s">
        <v>31</v>
      </c>
      <c r="D5643" s="1" t="s">
        <v>32</v>
      </c>
      <c r="E5643" s="1" t="s">
        <v>16</v>
      </c>
      <c r="F5643" s="1" t="s">
        <v>28</v>
      </c>
      <c r="G5643">
        <v>14121.24</v>
      </c>
      <c r="H5643">
        <v>3</v>
      </c>
      <c r="I5643">
        <v>42363.72</v>
      </c>
      <c r="J5643">
        <v>1.43</v>
      </c>
      <c r="K5643">
        <v>1289</v>
      </c>
      <c r="L5643" s="2">
        <v>45537</v>
      </c>
      <c r="O5643" t="str">
        <f>IF(ecommerce_10000[[#This Row],[Platform]]="Souq","sq",ecommerce_10000[[#This Row],[Platform]])</f>
        <v>sq</v>
      </c>
      <c r="P5643" t="str">
        <f>IF(E5643="Souq","sq",IF(E5643="Jumia","Jum",E5643))</f>
        <v>sq</v>
      </c>
      <c r="Q5643">
        <f>VLOOKUP(ecommerce_10000[[#This Row],[City]],F:I,4,FALSE)</f>
        <v>26648.76</v>
      </c>
      <c r="R5643" s="1">
        <f>SUMIF(C:C,ecommerce_10000[[#This Row],[Category]],I:I)</f>
        <v>57542997.559999913</v>
      </c>
      <c r="S5643" s="1">
        <f>SUMIFS(I:I,C:C,C5643)</f>
        <v>57542997.559999913</v>
      </c>
      <c r="T5643" s="1" t="str">
        <f>INDEX(F:F,MATCH(ecommerce_10000[[#This Row],[TotalAmount]],I:I,0))</f>
        <v>Casablanca</v>
      </c>
    </row>
    <row r="5644" spans="1:20" x14ac:dyDescent="0.3">
      <c r="A5644" s="1" t="s">
        <v>5688</v>
      </c>
      <c r="B5644" s="1" t="s">
        <v>35</v>
      </c>
      <c r="C5644" s="1" t="s">
        <v>14</v>
      </c>
      <c r="D5644" s="1" t="s">
        <v>36</v>
      </c>
      <c r="E5644" s="1" t="s">
        <v>22</v>
      </c>
      <c r="F5644" s="1" t="s">
        <v>23</v>
      </c>
      <c r="G5644">
        <v>16176.02</v>
      </c>
      <c r="H5644">
        <v>3</v>
      </c>
      <c r="I5644">
        <v>48528.06</v>
      </c>
      <c r="J5644">
        <v>1.1499999999999999</v>
      </c>
      <c r="K5644">
        <v>3834</v>
      </c>
      <c r="L5644" s="2">
        <v>45319</v>
      </c>
      <c r="O5644" t="str">
        <f>IF(ecommerce_10000[[#This Row],[Platform]]="Souq","sq",ecommerce_10000[[#This Row],[Platform]])</f>
        <v>Jumia</v>
      </c>
      <c r="P5644" t="str">
        <f>IF(E5644="Souq","sq",IF(E5644="Jumia","Jum",E5644))</f>
        <v>Jum</v>
      </c>
      <c r="Q5644">
        <f>VLOOKUP(ecommerce_10000[[#This Row],[City]],F:I,4,FALSE)</f>
        <v>13290.4</v>
      </c>
      <c r="R5644" s="1">
        <f>SUMIF(C:C,ecommerce_10000[[#This Row],[Category]],I:I)</f>
        <v>92327183.770000085</v>
      </c>
      <c r="S5644" s="1">
        <f>SUMIFS(I:I,C:C,C5644)</f>
        <v>92327183.770000085</v>
      </c>
      <c r="T5644" s="1" t="str">
        <f>INDEX(F:F,MATCH(ecommerce_10000[[#This Row],[TotalAmount]],I:I,0))</f>
        <v>Alexandria</v>
      </c>
    </row>
    <row r="5645" spans="1:20" x14ac:dyDescent="0.3">
      <c r="A5645" s="1" t="s">
        <v>5689</v>
      </c>
      <c r="B5645" s="1" t="s">
        <v>13</v>
      </c>
      <c r="C5645" s="1" t="s">
        <v>14</v>
      </c>
      <c r="D5645" s="1" t="s">
        <v>15</v>
      </c>
      <c r="E5645" s="1" t="s">
        <v>47</v>
      </c>
      <c r="F5645" s="1" t="s">
        <v>17</v>
      </c>
      <c r="G5645">
        <v>2145.2800000000002</v>
      </c>
      <c r="H5645">
        <v>2</v>
      </c>
      <c r="I5645">
        <v>4290.5600000000004</v>
      </c>
      <c r="J5645">
        <v>3.18</v>
      </c>
      <c r="K5645">
        <v>3110</v>
      </c>
      <c r="L5645" s="2">
        <v>45325</v>
      </c>
      <c r="O5645" t="str">
        <f>IF(ecommerce_10000[[#This Row],[Platform]]="Souq","sq",ecommerce_10000[[#This Row],[Platform]])</f>
        <v>Amazon</v>
      </c>
      <c r="P5645" t="str">
        <f>IF(E5645="Souq","sq",IF(E5645="Jumia","Jum",E5645))</f>
        <v>Amazon</v>
      </c>
      <c r="Q5645">
        <f>VLOOKUP(ecommerce_10000[[#This Row],[City]],F:I,4,FALSE)</f>
        <v>16284.02</v>
      </c>
      <c r="R5645" s="1">
        <f>SUMIF(C:C,ecommerce_10000[[#This Row],[Category]],I:I)</f>
        <v>92327183.770000085</v>
      </c>
      <c r="S5645" s="1">
        <f>SUMIFS(I:I,C:C,C5645)</f>
        <v>92327183.770000085</v>
      </c>
      <c r="T5645" s="1" t="str">
        <f>INDEX(F:F,MATCH(ecommerce_10000[[#This Row],[TotalAmount]],I:I,0))</f>
        <v>Cairo</v>
      </c>
    </row>
    <row r="5646" spans="1:20" x14ac:dyDescent="0.3">
      <c r="A5646" s="1" t="s">
        <v>5690</v>
      </c>
      <c r="B5646" s="1" t="s">
        <v>65</v>
      </c>
      <c r="C5646" s="1" t="s">
        <v>20</v>
      </c>
      <c r="D5646" s="1" t="s">
        <v>66</v>
      </c>
      <c r="E5646" s="1" t="s">
        <v>47</v>
      </c>
      <c r="F5646" s="1" t="s">
        <v>62</v>
      </c>
      <c r="G5646">
        <v>12763.82</v>
      </c>
      <c r="H5646">
        <v>5</v>
      </c>
      <c r="I5646">
        <v>63819.1</v>
      </c>
      <c r="J5646">
        <v>4.3099999999999996</v>
      </c>
      <c r="K5646">
        <v>3270</v>
      </c>
      <c r="L5646" s="2">
        <v>45501</v>
      </c>
      <c r="O5646" t="str">
        <f>IF(ecommerce_10000[[#This Row],[Platform]]="Souq","sq",ecommerce_10000[[#This Row],[Platform]])</f>
        <v>Amazon</v>
      </c>
      <c r="P5646" t="str">
        <f>IF(E5646="Souq","sq",IF(E5646="Jumia","Jum",E5646))</f>
        <v>Amazon</v>
      </c>
      <c r="Q5646">
        <f>VLOOKUP(ecommerce_10000[[#This Row],[City]],F:I,4,FALSE)</f>
        <v>27872.98</v>
      </c>
      <c r="R5646" s="1">
        <f>SUMIF(C:C,ecommerce_10000[[#This Row],[Category]],I:I)</f>
        <v>91504159.730000004</v>
      </c>
      <c r="S5646" s="1">
        <f>SUMIFS(I:I,C:C,C5646)</f>
        <v>91504159.730000004</v>
      </c>
      <c r="T5646" s="1" t="str">
        <f>INDEX(F:F,MATCH(ecommerce_10000[[#This Row],[TotalAmount]],I:I,0))</f>
        <v>Giza</v>
      </c>
    </row>
    <row r="5647" spans="1:20" x14ac:dyDescent="0.3">
      <c r="A5647" s="1" t="s">
        <v>5691</v>
      </c>
      <c r="B5647" s="1" t="s">
        <v>13</v>
      </c>
      <c r="C5647" s="1" t="s">
        <v>14</v>
      </c>
      <c r="D5647" s="1" t="s">
        <v>15</v>
      </c>
      <c r="E5647" s="1" t="s">
        <v>16</v>
      </c>
      <c r="F5647" s="1" t="s">
        <v>40</v>
      </c>
      <c r="G5647">
        <v>15069.34</v>
      </c>
      <c r="H5647">
        <v>1</v>
      </c>
      <c r="I5647">
        <v>15069.34</v>
      </c>
      <c r="J5647">
        <v>1.7</v>
      </c>
      <c r="K5647">
        <v>1660</v>
      </c>
      <c r="L5647" s="2">
        <v>45562</v>
      </c>
      <c r="O5647" t="str">
        <f>IF(ecommerce_10000[[#This Row],[Platform]]="Souq","sq",ecommerce_10000[[#This Row],[Platform]])</f>
        <v>sq</v>
      </c>
      <c r="P5647" t="str">
        <f>IF(E5647="Souq","sq",IF(E5647="Jumia","Jum",E5647))</f>
        <v>sq</v>
      </c>
      <c r="Q5647">
        <f>VLOOKUP(ecommerce_10000[[#This Row],[City]],F:I,4,FALSE)</f>
        <v>99349.3</v>
      </c>
      <c r="R5647" s="1">
        <f>SUMIF(C:C,ecommerce_10000[[#This Row],[Category]],I:I)</f>
        <v>92327183.770000085</v>
      </c>
      <c r="S5647" s="1">
        <f>SUMIFS(I:I,C:C,C5647)</f>
        <v>92327183.770000085</v>
      </c>
      <c r="T5647" s="1" t="str">
        <f>INDEX(F:F,MATCH(ecommerce_10000[[#This Row],[TotalAmount]],I:I,0))</f>
        <v>Riyadh</v>
      </c>
    </row>
    <row r="5648" spans="1:20" x14ac:dyDescent="0.3">
      <c r="A5648" s="1" t="s">
        <v>5692</v>
      </c>
      <c r="B5648" s="1" t="s">
        <v>43</v>
      </c>
      <c r="C5648" s="1" t="s">
        <v>44</v>
      </c>
      <c r="D5648" s="1" t="s">
        <v>45</v>
      </c>
      <c r="E5648" s="1" t="s">
        <v>16</v>
      </c>
      <c r="F5648" s="1" t="s">
        <v>40</v>
      </c>
      <c r="G5648">
        <v>11317.22</v>
      </c>
      <c r="H5648">
        <v>1</v>
      </c>
      <c r="I5648">
        <v>11317.22</v>
      </c>
      <c r="J5648">
        <v>1.58</v>
      </c>
      <c r="K5648">
        <v>2754</v>
      </c>
      <c r="L5648" s="2">
        <v>45624</v>
      </c>
      <c r="O5648" t="str">
        <f>IF(ecommerce_10000[[#This Row],[Platform]]="Souq","sq",ecommerce_10000[[#This Row],[Platform]])</f>
        <v>sq</v>
      </c>
      <c r="P5648" t="str">
        <f>IF(E5648="Souq","sq",IF(E5648="Jumia","Jum",E5648))</f>
        <v>sq</v>
      </c>
      <c r="Q5648">
        <f>VLOOKUP(ecommerce_10000[[#This Row],[City]],F:I,4,FALSE)</f>
        <v>99349.3</v>
      </c>
      <c r="R5648" s="1">
        <f>SUMIF(C:C,ecommerce_10000[[#This Row],[Category]],I:I)</f>
        <v>31420413.200000018</v>
      </c>
      <c r="S5648" s="1">
        <f>SUMIFS(I:I,C:C,C5648)</f>
        <v>31420413.200000018</v>
      </c>
      <c r="T5648" s="1" t="str">
        <f>INDEX(F:F,MATCH(ecommerce_10000[[#This Row],[TotalAmount]],I:I,0))</f>
        <v>Riyadh</v>
      </c>
    </row>
    <row r="5649" spans="1:20" x14ac:dyDescent="0.3">
      <c r="A5649" s="1" t="s">
        <v>5693</v>
      </c>
      <c r="B5649" s="1" t="s">
        <v>49</v>
      </c>
      <c r="C5649" s="1" t="s">
        <v>14</v>
      </c>
      <c r="D5649" s="1" t="s">
        <v>50</v>
      </c>
      <c r="E5649" s="1" t="s">
        <v>22</v>
      </c>
      <c r="F5649" s="1" t="s">
        <v>23</v>
      </c>
      <c r="G5649">
        <v>17537.91</v>
      </c>
      <c r="H5649">
        <v>3</v>
      </c>
      <c r="I5649">
        <v>52613.73</v>
      </c>
      <c r="J5649">
        <v>4.26</v>
      </c>
      <c r="K5649">
        <v>632</v>
      </c>
      <c r="L5649" s="2">
        <v>45358</v>
      </c>
      <c r="O5649" t="str">
        <f>IF(ecommerce_10000[[#This Row],[Platform]]="Souq","sq",ecommerce_10000[[#This Row],[Platform]])</f>
        <v>Jumia</v>
      </c>
      <c r="P5649" t="str">
        <f>IF(E5649="Souq","sq",IF(E5649="Jumia","Jum",E5649))</f>
        <v>Jum</v>
      </c>
      <c r="Q5649">
        <f>VLOOKUP(ecommerce_10000[[#This Row],[City]],F:I,4,FALSE)</f>
        <v>13290.4</v>
      </c>
      <c r="R5649" s="1">
        <f>SUMIF(C:C,ecommerce_10000[[#This Row],[Category]],I:I)</f>
        <v>92327183.770000085</v>
      </c>
      <c r="S5649" s="1">
        <f>SUMIFS(I:I,C:C,C5649)</f>
        <v>92327183.770000085</v>
      </c>
      <c r="T5649" s="1" t="str">
        <f>INDEX(F:F,MATCH(ecommerce_10000[[#This Row],[TotalAmount]],I:I,0))</f>
        <v>Alexandria</v>
      </c>
    </row>
    <row r="5650" spans="1:20" x14ac:dyDescent="0.3">
      <c r="A5650" s="1" t="s">
        <v>5694</v>
      </c>
      <c r="B5650" s="1" t="s">
        <v>25</v>
      </c>
      <c r="C5650" s="1" t="s">
        <v>26</v>
      </c>
      <c r="D5650" s="1" t="s">
        <v>27</v>
      </c>
      <c r="E5650" s="1" t="s">
        <v>47</v>
      </c>
      <c r="F5650" s="1" t="s">
        <v>62</v>
      </c>
      <c r="G5650">
        <v>4763.37</v>
      </c>
      <c r="H5650">
        <v>2</v>
      </c>
      <c r="I5650">
        <v>9526.74</v>
      </c>
      <c r="J5650">
        <v>2.13</v>
      </c>
      <c r="K5650">
        <v>955</v>
      </c>
      <c r="L5650" s="2">
        <v>45634</v>
      </c>
      <c r="O5650" t="str">
        <f>IF(ecommerce_10000[[#This Row],[Platform]]="Souq","sq",ecommerce_10000[[#This Row],[Platform]])</f>
        <v>Amazon</v>
      </c>
      <c r="P5650" t="str">
        <f>IF(E5650="Souq","sq",IF(E5650="Jumia","Jum",E5650))</f>
        <v>Amazon</v>
      </c>
      <c r="Q5650">
        <f>VLOOKUP(ecommerce_10000[[#This Row],[City]],F:I,4,FALSE)</f>
        <v>27872.98</v>
      </c>
      <c r="R5650" s="1">
        <f>SUMIF(C:C,ecommerce_10000[[#This Row],[Category]],I:I)</f>
        <v>29200970.130000021</v>
      </c>
      <c r="S5650" s="1">
        <f>SUMIFS(I:I,C:C,C5650)</f>
        <v>29200970.130000021</v>
      </c>
      <c r="T5650" s="1" t="str">
        <f>INDEX(F:F,MATCH(ecommerce_10000[[#This Row],[TotalAmount]],I:I,0))</f>
        <v>Giza</v>
      </c>
    </row>
    <row r="5651" spans="1:20" x14ac:dyDescent="0.3">
      <c r="A5651" s="1" t="s">
        <v>5695</v>
      </c>
      <c r="B5651" s="1" t="s">
        <v>53</v>
      </c>
      <c r="C5651" s="1" t="s">
        <v>31</v>
      </c>
      <c r="D5651" s="1" t="s">
        <v>54</v>
      </c>
      <c r="E5651" s="1" t="s">
        <v>47</v>
      </c>
      <c r="F5651" s="1" t="s">
        <v>62</v>
      </c>
      <c r="G5651">
        <v>2761.8</v>
      </c>
      <c r="H5651">
        <v>3</v>
      </c>
      <c r="I5651">
        <v>8285.4</v>
      </c>
      <c r="J5651">
        <v>1.49</v>
      </c>
      <c r="K5651">
        <v>4262</v>
      </c>
      <c r="L5651" s="2">
        <v>45317</v>
      </c>
      <c r="O5651" t="str">
        <f>IF(ecommerce_10000[[#This Row],[Platform]]="Souq","sq",ecommerce_10000[[#This Row],[Platform]])</f>
        <v>Amazon</v>
      </c>
      <c r="P5651" t="str">
        <f>IF(E5651="Souq","sq",IF(E5651="Jumia","Jum",E5651))</f>
        <v>Amazon</v>
      </c>
      <c r="Q5651">
        <f>VLOOKUP(ecommerce_10000[[#This Row],[City]],F:I,4,FALSE)</f>
        <v>27872.98</v>
      </c>
      <c r="R5651" s="1">
        <f>SUMIF(C:C,ecommerce_10000[[#This Row],[Category]],I:I)</f>
        <v>57542997.559999913</v>
      </c>
      <c r="S5651" s="1">
        <f>SUMIFS(I:I,C:C,C5651)</f>
        <v>57542997.559999913</v>
      </c>
      <c r="T5651" s="1" t="str">
        <f>INDEX(F:F,MATCH(ecommerce_10000[[#This Row],[TotalAmount]],I:I,0))</f>
        <v>Giza</v>
      </c>
    </row>
    <row r="5652" spans="1:20" x14ac:dyDescent="0.3">
      <c r="A5652" s="1" t="s">
        <v>5696</v>
      </c>
      <c r="B5652" s="1" t="s">
        <v>25</v>
      </c>
      <c r="C5652" s="1" t="s">
        <v>26</v>
      </c>
      <c r="D5652" s="1" t="s">
        <v>27</v>
      </c>
      <c r="E5652" s="1" t="s">
        <v>22</v>
      </c>
      <c r="F5652" s="1" t="s">
        <v>33</v>
      </c>
      <c r="G5652">
        <v>5216.84</v>
      </c>
      <c r="H5652">
        <v>4</v>
      </c>
      <c r="I5652">
        <v>20867.36</v>
      </c>
      <c r="J5652">
        <v>3.96</v>
      </c>
      <c r="K5652">
        <v>2728</v>
      </c>
      <c r="L5652" s="2">
        <v>45621</v>
      </c>
      <c r="O5652" t="str">
        <f>IF(ecommerce_10000[[#This Row],[Platform]]="Souq","sq",ecommerce_10000[[#This Row],[Platform]])</f>
        <v>Jumia</v>
      </c>
      <c r="P5652" t="str">
        <f>IF(E5652="Souq","sq",IF(E5652="Jumia","Jum",E5652))</f>
        <v>Jum</v>
      </c>
      <c r="Q5652">
        <f>VLOOKUP(ecommerce_10000[[#This Row],[City]],F:I,4,FALSE)</f>
        <v>3665.44</v>
      </c>
      <c r="R5652" s="1">
        <f>SUMIF(C:C,ecommerce_10000[[#This Row],[Category]],I:I)</f>
        <v>29200970.130000021</v>
      </c>
      <c r="S5652" s="1">
        <f>SUMIFS(I:I,C:C,C5652)</f>
        <v>29200970.130000021</v>
      </c>
      <c r="T5652" s="1" t="str">
        <f>INDEX(F:F,MATCH(ecommerce_10000[[#This Row],[TotalAmount]],I:I,0))</f>
        <v>Dubai</v>
      </c>
    </row>
    <row r="5653" spans="1:20" x14ac:dyDescent="0.3">
      <c r="A5653" s="1" t="s">
        <v>5697</v>
      </c>
      <c r="B5653" s="1" t="s">
        <v>65</v>
      </c>
      <c r="C5653" s="1" t="s">
        <v>20</v>
      </c>
      <c r="D5653" s="1" t="s">
        <v>66</v>
      </c>
      <c r="E5653" s="1" t="s">
        <v>22</v>
      </c>
      <c r="F5653" s="1" t="s">
        <v>17</v>
      </c>
      <c r="G5653">
        <v>17777.37</v>
      </c>
      <c r="H5653">
        <v>4</v>
      </c>
      <c r="I5653">
        <v>71109.48</v>
      </c>
      <c r="J5653">
        <v>4.25</v>
      </c>
      <c r="K5653">
        <v>3463</v>
      </c>
      <c r="L5653" s="2">
        <v>45353</v>
      </c>
      <c r="O5653" t="str">
        <f>IF(ecommerce_10000[[#This Row],[Platform]]="Souq","sq",ecommerce_10000[[#This Row],[Platform]])</f>
        <v>Jumia</v>
      </c>
      <c r="P5653" t="str">
        <f>IF(E5653="Souq","sq",IF(E5653="Jumia","Jum",E5653))</f>
        <v>Jum</v>
      </c>
      <c r="Q5653">
        <f>VLOOKUP(ecommerce_10000[[#This Row],[City]],F:I,4,FALSE)</f>
        <v>16284.02</v>
      </c>
      <c r="R5653" s="1">
        <f>SUMIF(C:C,ecommerce_10000[[#This Row],[Category]],I:I)</f>
        <v>91504159.730000004</v>
      </c>
      <c r="S5653" s="1">
        <f>SUMIFS(I:I,C:C,C5653)</f>
        <v>91504159.730000004</v>
      </c>
      <c r="T5653" s="1" t="str">
        <f>INDEX(F:F,MATCH(ecommerce_10000[[#This Row],[TotalAmount]],I:I,0))</f>
        <v>Cairo</v>
      </c>
    </row>
    <row r="5654" spans="1:20" x14ac:dyDescent="0.3">
      <c r="A5654" s="1" t="s">
        <v>5698</v>
      </c>
      <c r="B5654" s="1" t="s">
        <v>53</v>
      </c>
      <c r="C5654" s="1" t="s">
        <v>31</v>
      </c>
      <c r="D5654" s="1" t="s">
        <v>54</v>
      </c>
      <c r="E5654" s="1" t="s">
        <v>22</v>
      </c>
      <c r="F5654" s="1" t="s">
        <v>40</v>
      </c>
      <c r="G5654">
        <v>2307.12</v>
      </c>
      <c r="H5654">
        <v>2</v>
      </c>
      <c r="I5654">
        <v>4614.24</v>
      </c>
      <c r="J5654">
        <v>2.42</v>
      </c>
      <c r="K5654">
        <v>3089</v>
      </c>
      <c r="L5654" s="2">
        <v>45301</v>
      </c>
      <c r="O5654" t="str">
        <f>IF(ecommerce_10000[[#This Row],[Platform]]="Souq","sq",ecommerce_10000[[#This Row],[Platform]])</f>
        <v>Jumia</v>
      </c>
      <c r="P5654" t="str">
        <f>IF(E5654="Souq","sq",IF(E5654="Jumia","Jum",E5654))</f>
        <v>Jum</v>
      </c>
      <c r="Q5654">
        <f>VLOOKUP(ecommerce_10000[[#This Row],[City]],F:I,4,FALSE)</f>
        <v>99349.3</v>
      </c>
      <c r="R5654" s="1">
        <f>SUMIF(C:C,ecommerce_10000[[#This Row],[Category]],I:I)</f>
        <v>57542997.559999913</v>
      </c>
      <c r="S5654" s="1">
        <f>SUMIFS(I:I,C:C,C5654)</f>
        <v>57542997.559999913</v>
      </c>
      <c r="T5654" s="1" t="str">
        <f>INDEX(F:F,MATCH(ecommerce_10000[[#This Row],[TotalAmount]],I:I,0))</f>
        <v>Riyadh</v>
      </c>
    </row>
    <row r="5655" spans="1:20" x14ac:dyDescent="0.3">
      <c r="A5655" s="1" t="s">
        <v>5699</v>
      </c>
      <c r="B5655" s="1" t="s">
        <v>65</v>
      </c>
      <c r="C5655" s="1" t="s">
        <v>20</v>
      </c>
      <c r="D5655" s="1" t="s">
        <v>66</v>
      </c>
      <c r="E5655" s="1" t="s">
        <v>16</v>
      </c>
      <c r="F5655" s="1" t="s">
        <v>17</v>
      </c>
      <c r="G5655">
        <v>2369.04</v>
      </c>
      <c r="H5655">
        <v>2</v>
      </c>
      <c r="I5655">
        <v>4738.08</v>
      </c>
      <c r="J5655">
        <v>1.61</v>
      </c>
      <c r="K5655">
        <v>288</v>
      </c>
      <c r="L5655" s="2">
        <v>45401</v>
      </c>
      <c r="O5655" t="str">
        <f>IF(ecommerce_10000[[#This Row],[Platform]]="Souq","sq",ecommerce_10000[[#This Row],[Platform]])</f>
        <v>sq</v>
      </c>
      <c r="P5655" t="str">
        <f>IF(E5655="Souq","sq",IF(E5655="Jumia","Jum",E5655))</f>
        <v>sq</v>
      </c>
      <c r="Q5655">
        <f>VLOOKUP(ecommerce_10000[[#This Row],[City]],F:I,4,FALSE)</f>
        <v>16284.02</v>
      </c>
      <c r="R5655" s="1">
        <f>SUMIF(C:C,ecommerce_10000[[#This Row],[Category]],I:I)</f>
        <v>91504159.730000004</v>
      </c>
      <c r="S5655" s="1">
        <f>SUMIFS(I:I,C:C,C5655)</f>
        <v>91504159.730000004</v>
      </c>
      <c r="T5655" s="1" t="str">
        <f>INDEX(F:F,MATCH(ecommerce_10000[[#This Row],[TotalAmount]],I:I,0))</f>
        <v>Cairo</v>
      </c>
    </row>
    <row r="5656" spans="1:20" x14ac:dyDescent="0.3">
      <c r="A5656" s="1" t="s">
        <v>5700</v>
      </c>
      <c r="B5656" s="1" t="s">
        <v>49</v>
      </c>
      <c r="C5656" s="1" t="s">
        <v>14</v>
      </c>
      <c r="D5656" s="1" t="s">
        <v>50</v>
      </c>
      <c r="E5656" s="1" t="s">
        <v>22</v>
      </c>
      <c r="F5656" s="1" t="s">
        <v>28</v>
      </c>
      <c r="G5656">
        <v>13959.95</v>
      </c>
      <c r="H5656">
        <v>3</v>
      </c>
      <c r="I5656">
        <v>41879.85</v>
      </c>
      <c r="J5656">
        <v>3.64</v>
      </c>
      <c r="K5656">
        <v>4928</v>
      </c>
      <c r="L5656" s="2">
        <v>45537</v>
      </c>
      <c r="O5656" t="str">
        <f>IF(ecommerce_10000[[#This Row],[Platform]]="Souq","sq",ecommerce_10000[[#This Row],[Platform]])</f>
        <v>Jumia</v>
      </c>
      <c r="P5656" t="str">
        <f>IF(E5656="Souq","sq",IF(E5656="Jumia","Jum",E5656))</f>
        <v>Jum</v>
      </c>
      <c r="Q5656">
        <f>VLOOKUP(ecommerce_10000[[#This Row],[City]],F:I,4,FALSE)</f>
        <v>26648.76</v>
      </c>
      <c r="R5656" s="1">
        <f>SUMIF(C:C,ecommerce_10000[[#This Row],[Category]],I:I)</f>
        <v>92327183.770000085</v>
      </c>
      <c r="S5656" s="1">
        <f>SUMIFS(I:I,C:C,C5656)</f>
        <v>92327183.770000085</v>
      </c>
      <c r="T5656" s="1" t="str">
        <f>INDEX(F:F,MATCH(ecommerce_10000[[#This Row],[TotalAmount]],I:I,0))</f>
        <v>Casablanca</v>
      </c>
    </row>
    <row r="5657" spans="1:20" x14ac:dyDescent="0.3">
      <c r="A5657" s="1" t="s">
        <v>5701</v>
      </c>
      <c r="B5657" s="1" t="s">
        <v>30</v>
      </c>
      <c r="C5657" s="1" t="s">
        <v>31</v>
      </c>
      <c r="D5657" s="1" t="s">
        <v>32</v>
      </c>
      <c r="E5657" s="1" t="s">
        <v>22</v>
      </c>
      <c r="F5657" s="1" t="s">
        <v>62</v>
      </c>
      <c r="G5657">
        <v>19751.16</v>
      </c>
      <c r="H5657">
        <v>4</v>
      </c>
      <c r="I5657">
        <v>79004.639999999999</v>
      </c>
      <c r="J5657">
        <v>3.12</v>
      </c>
      <c r="K5657">
        <v>3209</v>
      </c>
      <c r="L5657" s="2">
        <v>45579</v>
      </c>
      <c r="O5657" t="str">
        <f>IF(ecommerce_10000[[#This Row],[Platform]]="Souq","sq",ecommerce_10000[[#This Row],[Platform]])</f>
        <v>Jumia</v>
      </c>
      <c r="P5657" t="str">
        <f>IF(E5657="Souq","sq",IF(E5657="Jumia","Jum",E5657))</f>
        <v>Jum</v>
      </c>
      <c r="Q5657">
        <f>VLOOKUP(ecommerce_10000[[#This Row],[City]],F:I,4,FALSE)</f>
        <v>27872.98</v>
      </c>
      <c r="R5657" s="1">
        <f>SUMIF(C:C,ecommerce_10000[[#This Row],[Category]],I:I)</f>
        <v>57542997.559999913</v>
      </c>
      <c r="S5657" s="1">
        <f>SUMIFS(I:I,C:C,C5657)</f>
        <v>57542997.559999913</v>
      </c>
      <c r="T5657" s="1" t="str">
        <f>INDEX(F:F,MATCH(ecommerce_10000[[#This Row],[TotalAmount]],I:I,0))</f>
        <v>Giza</v>
      </c>
    </row>
    <row r="5658" spans="1:20" x14ac:dyDescent="0.3">
      <c r="A5658" s="1" t="s">
        <v>5702</v>
      </c>
      <c r="B5658" s="1" t="s">
        <v>43</v>
      </c>
      <c r="C5658" s="1" t="s">
        <v>44</v>
      </c>
      <c r="D5658" s="1" t="s">
        <v>45</v>
      </c>
      <c r="E5658" s="1" t="s">
        <v>47</v>
      </c>
      <c r="F5658" s="1" t="s">
        <v>17</v>
      </c>
      <c r="G5658">
        <v>10849.4</v>
      </c>
      <c r="H5658">
        <v>1</v>
      </c>
      <c r="I5658">
        <v>10849.4</v>
      </c>
      <c r="J5658">
        <v>1.99</v>
      </c>
      <c r="K5658">
        <v>2642</v>
      </c>
      <c r="L5658" s="2">
        <v>45351</v>
      </c>
      <c r="O5658" t="str">
        <f>IF(ecommerce_10000[[#This Row],[Platform]]="Souq","sq",ecommerce_10000[[#This Row],[Platform]])</f>
        <v>Amazon</v>
      </c>
      <c r="P5658" t="str">
        <f>IF(E5658="Souq","sq",IF(E5658="Jumia","Jum",E5658))</f>
        <v>Amazon</v>
      </c>
      <c r="Q5658">
        <f>VLOOKUP(ecommerce_10000[[#This Row],[City]],F:I,4,FALSE)</f>
        <v>16284.02</v>
      </c>
      <c r="R5658" s="1">
        <f>SUMIF(C:C,ecommerce_10000[[#This Row],[Category]],I:I)</f>
        <v>31420413.200000018</v>
      </c>
      <c r="S5658" s="1">
        <f>SUMIFS(I:I,C:C,C5658)</f>
        <v>31420413.200000018</v>
      </c>
      <c r="T5658" s="1" t="str">
        <f>INDEX(F:F,MATCH(ecommerce_10000[[#This Row],[TotalAmount]],I:I,0))</f>
        <v>Cairo</v>
      </c>
    </row>
    <row r="5659" spans="1:20" x14ac:dyDescent="0.3">
      <c r="A5659" s="1" t="s">
        <v>5703</v>
      </c>
      <c r="B5659" s="1" t="s">
        <v>43</v>
      </c>
      <c r="C5659" s="1" t="s">
        <v>44</v>
      </c>
      <c r="D5659" s="1" t="s">
        <v>45</v>
      </c>
      <c r="E5659" s="1" t="s">
        <v>16</v>
      </c>
      <c r="F5659" s="1" t="s">
        <v>28</v>
      </c>
      <c r="G5659">
        <v>981.85</v>
      </c>
      <c r="H5659">
        <v>1</v>
      </c>
      <c r="I5659">
        <v>981.85</v>
      </c>
      <c r="J5659">
        <v>2.33</v>
      </c>
      <c r="K5659">
        <v>4145</v>
      </c>
      <c r="L5659" s="2">
        <v>45437</v>
      </c>
      <c r="O5659" t="str">
        <f>IF(ecommerce_10000[[#This Row],[Platform]]="Souq","sq",ecommerce_10000[[#This Row],[Platform]])</f>
        <v>sq</v>
      </c>
      <c r="P5659" t="str">
        <f>IF(E5659="Souq","sq",IF(E5659="Jumia","Jum",E5659))</f>
        <v>sq</v>
      </c>
      <c r="Q5659">
        <f>VLOOKUP(ecommerce_10000[[#This Row],[City]],F:I,4,FALSE)</f>
        <v>26648.76</v>
      </c>
      <c r="R5659" s="1">
        <f>SUMIF(C:C,ecommerce_10000[[#This Row],[Category]],I:I)</f>
        <v>31420413.200000018</v>
      </c>
      <c r="S5659" s="1">
        <f>SUMIFS(I:I,C:C,C5659)</f>
        <v>31420413.200000018</v>
      </c>
      <c r="T5659" s="1" t="str">
        <f>INDEX(F:F,MATCH(ecommerce_10000[[#This Row],[TotalAmount]],I:I,0))</f>
        <v>Casablanca</v>
      </c>
    </row>
    <row r="5660" spans="1:20" x14ac:dyDescent="0.3">
      <c r="A5660" s="1" t="s">
        <v>5704</v>
      </c>
      <c r="B5660" s="1" t="s">
        <v>65</v>
      </c>
      <c r="C5660" s="1" t="s">
        <v>20</v>
      </c>
      <c r="D5660" s="1" t="s">
        <v>66</v>
      </c>
      <c r="E5660" s="1" t="s">
        <v>47</v>
      </c>
      <c r="F5660" s="1" t="s">
        <v>28</v>
      </c>
      <c r="G5660">
        <v>18264.62</v>
      </c>
      <c r="H5660">
        <v>5</v>
      </c>
      <c r="I5660">
        <v>91323.1</v>
      </c>
      <c r="J5660">
        <v>2.4</v>
      </c>
      <c r="K5660">
        <v>3647</v>
      </c>
      <c r="L5660" s="2">
        <v>45481</v>
      </c>
      <c r="O5660" t="str">
        <f>IF(ecommerce_10000[[#This Row],[Platform]]="Souq","sq",ecommerce_10000[[#This Row],[Platform]])</f>
        <v>Amazon</v>
      </c>
      <c r="P5660" t="str">
        <f>IF(E5660="Souq","sq",IF(E5660="Jumia","Jum",E5660))</f>
        <v>Amazon</v>
      </c>
      <c r="Q5660">
        <f>VLOOKUP(ecommerce_10000[[#This Row],[City]],F:I,4,FALSE)</f>
        <v>26648.76</v>
      </c>
      <c r="R5660" s="1">
        <f>SUMIF(C:C,ecommerce_10000[[#This Row],[Category]],I:I)</f>
        <v>91504159.730000004</v>
      </c>
      <c r="S5660" s="1">
        <f>SUMIFS(I:I,C:C,C5660)</f>
        <v>91504159.730000004</v>
      </c>
      <c r="T5660" s="1" t="str">
        <f>INDEX(F:F,MATCH(ecommerce_10000[[#This Row],[TotalAmount]],I:I,0))</f>
        <v>Casablanca</v>
      </c>
    </row>
    <row r="5661" spans="1:20" x14ac:dyDescent="0.3">
      <c r="A5661" s="1" t="s">
        <v>5705</v>
      </c>
      <c r="B5661" s="1" t="s">
        <v>38</v>
      </c>
      <c r="C5661" s="1" t="s">
        <v>20</v>
      </c>
      <c r="D5661" s="1" t="s">
        <v>39</v>
      </c>
      <c r="E5661" s="1" t="s">
        <v>22</v>
      </c>
      <c r="F5661" s="1" t="s">
        <v>17</v>
      </c>
      <c r="G5661">
        <v>1513.87</v>
      </c>
      <c r="H5661">
        <v>3</v>
      </c>
      <c r="I5661">
        <v>4541.6099999999997</v>
      </c>
      <c r="J5661">
        <v>1.98</v>
      </c>
      <c r="K5661">
        <v>4768</v>
      </c>
      <c r="L5661" s="2">
        <v>45513</v>
      </c>
      <c r="O5661" t="str">
        <f>IF(ecommerce_10000[[#This Row],[Platform]]="Souq","sq",ecommerce_10000[[#This Row],[Platform]])</f>
        <v>Jumia</v>
      </c>
      <c r="P5661" t="str">
        <f>IF(E5661="Souq","sq",IF(E5661="Jumia","Jum",E5661))</f>
        <v>Jum</v>
      </c>
      <c r="Q5661">
        <f>VLOOKUP(ecommerce_10000[[#This Row],[City]],F:I,4,FALSE)</f>
        <v>16284.02</v>
      </c>
      <c r="R5661" s="1">
        <f>SUMIF(C:C,ecommerce_10000[[#This Row],[Category]],I:I)</f>
        <v>91504159.730000004</v>
      </c>
      <c r="S5661" s="1">
        <f>SUMIFS(I:I,C:C,C5661)</f>
        <v>91504159.730000004</v>
      </c>
      <c r="T5661" s="1" t="str">
        <f>INDEX(F:F,MATCH(ecommerce_10000[[#This Row],[TotalAmount]],I:I,0))</f>
        <v>Cairo</v>
      </c>
    </row>
    <row r="5662" spans="1:20" x14ac:dyDescent="0.3">
      <c r="A5662" s="1" t="s">
        <v>5706</v>
      </c>
      <c r="B5662" s="1" t="s">
        <v>25</v>
      </c>
      <c r="C5662" s="1" t="s">
        <v>26</v>
      </c>
      <c r="D5662" s="1" t="s">
        <v>27</v>
      </c>
      <c r="E5662" s="1" t="s">
        <v>16</v>
      </c>
      <c r="F5662" s="1" t="s">
        <v>17</v>
      </c>
      <c r="G5662">
        <v>1724.35</v>
      </c>
      <c r="H5662">
        <v>5</v>
      </c>
      <c r="I5662">
        <v>8621.75</v>
      </c>
      <c r="J5662">
        <v>4.0999999999999996</v>
      </c>
      <c r="K5662">
        <v>860</v>
      </c>
      <c r="L5662" s="2">
        <v>45536</v>
      </c>
      <c r="O5662" t="str">
        <f>IF(ecommerce_10000[[#This Row],[Platform]]="Souq","sq",ecommerce_10000[[#This Row],[Platform]])</f>
        <v>sq</v>
      </c>
      <c r="P5662" t="str">
        <f>IF(E5662="Souq","sq",IF(E5662="Jumia","Jum",E5662))</f>
        <v>sq</v>
      </c>
      <c r="Q5662">
        <f>VLOOKUP(ecommerce_10000[[#This Row],[City]],F:I,4,FALSE)</f>
        <v>16284.02</v>
      </c>
      <c r="R5662" s="1">
        <f>SUMIF(C:C,ecommerce_10000[[#This Row],[Category]],I:I)</f>
        <v>29200970.130000021</v>
      </c>
      <c r="S5662" s="1">
        <f>SUMIFS(I:I,C:C,C5662)</f>
        <v>29200970.130000021</v>
      </c>
      <c r="T5662" s="1" t="str">
        <f>INDEX(F:F,MATCH(ecommerce_10000[[#This Row],[TotalAmount]],I:I,0))</f>
        <v>Cairo</v>
      </c>
    </row>
    <row r="5663" spans="1:20" x14ac:dyDescent="0.3">
      <c r="A5663" s="1" t="s">
        <v>5707</v>
      </c>
      <c r="B5663" s="1" t="s">
        <v>25</v>
      </c>
      <c r="C5663" s="1" t="s">
        <v>26</v>
      </c>
      <c r="D5663" s="1" t="s">
        <v>27</v>
      </c>
      <c r="E5663" s="1" t="s">
        <v>47</v>
      </c>
      <c r="F5663" s="1" t="s">
        <v>23</v>
      </c>
      <c r="G5663">
        <v>17465.84</v>
      </c>
      <c r="H5663">
        <v>3</v>
      </c>
      <c r="I5663">
        <v>52397.52</v>
      </c>
      <c r="J5663">
        <v>2.52</v>
      </c>
      <c r="K5663">
        <v>333</v>
      </c>
      <c r="L5663" s="2">
        <v>45367</v>
      </c>
      <c r="O5663" t="str">
        <f>IF(ecommerce_10000[[#This Row],[Platform]]="Souq","sq",ecommerce_10000[[#This Row],[Platform]])</f>
        <v>Amazon</v>
      </c>
      <c r="P5663" t="str">
        <f>IF(E5663="Souq","sq",IF(E5663="Jumia","Jum",E5663))</f>
        <v>Amazon</v>
      </c>
      <c r="Q5663">
        <f>VLOOKUP(ecommerce_10000[[#This Row],[City]],F:I,4,FALSE)</f>
        <v>13290.4</v>
      </c>
      <c r="R5663" s="1">
        <f>SUMIF(C:C,ecommerce_10000[[#This Row],[Category]],I:I)</f>
        <v>29200970.130000021</v>
      </c>
      <c r="S5663" s="1">
        <f>SUMIFS(I:I,C:C,C5663)</f>
        <v>29200970.130000021</v>
      </c>
      <c r="T5663" s="1" t="str">
        <f>INDEX(F:F,MATCH(ecommerce_10000[[#This Row],[TotalAmount]],I:I,0))</f>
        <v>Alexandria</v>
      </c>
    </row>
    <row r="5664" spans="1:20" x14ac:dyDescent="0.3">
      <c r="A5664" s="1" t="s">
        <v>5708</v>
      </c>
      <c r="B5664" s="1" t="s">
        <v>35</v>
      </c>
      <c r="C5664" s="1" t="s">
        <v>14</v>
      </c>
      <c r="D5664" s="1" t="s">
        <v>36</v>
      </c>
      <c r="E5664" s="1" t="s">
        <v>47</v>
      </c>
      <c r="F5664" s="1" t="s">
        <v>28</v>
      </c>
      <c r="G5664">
        <v>12367.76</v>
      </c>
      <c r="H5664">
        <v>1</v>
      </c>
      <c r="I5664">
        <v>12367.76</v>
      </c>
      <c r="J5664">
        <v>4.8</v>
      </c>
      <c r="K5664">
        <v>3296</v>
      </c>
      <c r="L5664" s="2">
        <v>45381</v>
      </c>
      <c r="O5664" t="str">
        <f>IF(ecommerce_10000[[#This Row],[Platform]]="Souq","sq",ecommerce_10000[[#This Row],[Platform]])</f>
        <v>Amazon</v>
      </c>
      <c r="P5664" t="str">
        <f>IF(E5664="Souq","sq",IF(E5664="Jumia","Jum",E5664))</f>
        <v>Amazon</v>
      </c>
      <c r="Q5664">
        <f>VLOOKUP(ecommerce_10000[[#This Row],[City]],F:I,4,FALSE)</f>
        <v>26648.76</v>
      </c>
      <c r="R5664" s="1">
        <f>SUMIF(C:C,ecommerce_10000[[#This Row],[Category]],I:I)</f>
        <v>92327183.770000085</v>
      </c>
      <c r="S5664" s="1">
        <f>SUMIFS(I:I,C:C,C5664)</f>
        <v>92327183.770000085</v>
      </c>
      <c r="T5664" s="1" t="str">
        <f>INDEX(F:F,MATCH(ecommerce_10000[[#This Row],[TotalAmount]],I:I,0))</f>
        <v>Casablanca</v>
      </c>
    </row>
    <row r="5665" spans="1:20" x14ac:dyDescent="0.3">
      <c r="A5665" s="1" t="s">
        <v>5709</v>
      </c>
      <c r="B5665" s="1" t="s">
        <v>19</v>
      </c>
      <c r="C5665" s="1" t="s">
        <v>20</v>
      </c>
      <c r="D5665" s="1" t="s">
        <v>21</v>
      </c>
      <c r="E5665" s="1" t="s">
        <v>22</v>
      </c>
      <c r="F5665" s="1" t="s">
        <v>28</v>
      </c>
      <c r="G5665">
        <v>17878.97</v>
      </c>
      <c r="H5665">
        <v>1</v>
      </c>
      <c r="I5665">
        <v>17878.97</v>
      </c>
      <c r="J5665">
        <v>1.1599999999999999</v>
      </c>
      <c r="K5665">
        <v>1617</v>
      </c>
      <c r="L5665" s="2">
        <v>45537</v>
      </c>
      <c r="O5665" t="str">
        <f>IF(ecommerce_10000[[#This Row],[Platform]]="Souq","sq",ecommerce_10000[[#This Row],[Platform]])</f>
        <v>Jumia</v>
      </c>
      <c r="P5665" t="str">
        <f>IF(E5665="Souq","sq",IF(E5665="Jumia","Jum",E5665))</f>
        <v>Jum</v>
      </c>
      <c r="Q5665">
        <f>VLOOKUP(ecommerce_10000[[#This Row],[City]],F:I,4,FALSE)</f>
        <v>26648.76</v>
      </c>
      <c r="R5665" s="1">
        <f>SUMIF(C:C,ecommerce_10000[[#This Row],[Category]],I:I)</f>
        <v>91504159.730000004</v>
      </c>
      <c r="S5665" s="1">
        <f>SUMIFS(I:I,C:C,C5665)</f>
        <v>91504159.730000004</v>
      </c>
      <c r="T5665" s="1" t="str">
        <f>INDEX(F:F,MATCH(ecommerce_10000[[#This Row],[TotalAmount]],I:I,0))</f>
        <v>Casablanca</v>
      </c>
    </row>
    <row r="5666" spans="1:20" x14ac:dyDescent="0.3">
      <c r="A5666" s="1" t="s">
        <v>5710</v>
      </c>
      <c r="B5666" s="1" t="s">
        <v>25</v>
      </c>
      <c r="C5666" s="1" t="s">
        <v>26</v>
      </c>
      <c r="D5666" s="1" t="s">
        <v>27</v>
      </c>
      <c r="E5666" s="1" t="s">
        <v>22</v>
      </c>
      <c r="F5666" s="1" t="s">
        <v>23</v>
      </c>
      <c r="G5666">
        <v>1931.55</v>
      </c>
      <c r="H5666">
        <v>4</v>
      </c>
      <c r="I5666">
        <v>7726.2</v>
      </c>
      <c r="J5666">
        <v>2.94</v>
      </c>
      <c r="K5666">
        <v>1754</v>
      </c>
      <c r="L5666" s="2">
        <v>45512</v>
      </c>
      <c r="O5666" t="str">
        <f>IF(ecommerce_10000[[#This Row],[Platform]]="Souq","sq",ecommerce_10000[[#This Row],[Platform]])</f>
        <v>Jumia</v>
      </c>
      <c r="P5666" t="str">
        <f>IF(E5666="Souq","sq",IF(E5666="Jumia","Jum",E5666))</f>
        <v>Jum</v>
      </c>
      <c r="Q5666">
        <f>VLOOKUP(ecommerce_10000[[#This Row],[City]],F:I,4,FALSE)</f>
        <v>13290.4</v>
      </c>
      <c r="R5666" s="1">
        <f>SUMIF(C:C,ecommerce_10000[[#This Row],[Category]],I:I)</f>
        <v>29200970.130000021</v>
      </c>
      <c r="S5666" s="1">
        <f>SUMIFS(I:I,C:C,C5666)</f>
        <v>29200970.130000021</v>
      </c>
      <c r="T5666" s="1" t="str">
        <f>INDEX(F:F,MATCH(ecommerce_10000[[#This Row],[TotalAmount]],I:I,0))</f>
        <v>Alexandria</v>
      </c>
    </row>
    <row r="5667" spans="1:20" x14ac:dyDescent="0.3">
      <c r="A5667" s="1" t="s">
        <v>5711</v>
      </c>
      <c r="B5667" s="1" t="s">
        <v>38</v>
      </c>
      <c r="C5667" s="1" t="s">
        <v>20</v>
      </c>
      <c r="D5667" s="1" t="s">
        <v>39</v>
      </c>
      <c r="E5667" s="1" t="s">
        <v>16</v>
      </c>
      <c r="F5667" s="1" t="s">
        <v>28</v>
      </c>
      <c r="G5667">
        <v>9442.66</v>
      </c>
      <c r="H5667">
        <v>3</v>
      </c>
      <c r="I5667">
        <v>28327.98</v>
      </c>
      <c r="J5667">
        <v>4.8600000000000003</v>
      </c>
      <c r="K5667">
        <v>4846</v>
      </c>
      <c r="L5667" s="2">
        <v>45409</v>
      </c>
      <c r="O5667" t="str">
        <f>IF(ecommerce_10000[[#This Row],[Platform]]="Souq","sq",ecommerce_10000[[#This Row],[Platform]])</f>
        <v>sq</v>
      </c>
      <c r="P5667" t="str">
        <f>IF(E5667="Souq","sq",IF(E5667="Jumia","Jum",E5667))</f>
        <v>sq</v>
      </c>
      <c r="Q5667">
        <f>VLOOKUP(ecommerce_10000[[#This Row],[City]],F:I,4,FALSE)</f>
        <v>26648.76</v>
      </c>
      <c r="R5667" s="1">
        <f>SUMIF(C:C,ecommerce_10000[[#This Row],[Category]],I:I)</f>
        <v>91504159.730000004</v>
      </c>
      <c r="S5667" s="1">
        <f>SUMIFS(I:I,C:C,C5667)</f>
        <v>91504159.730000004</v>
      </c>
      <c r="T5667" s="1" t="str">
        <f>INDEX(F:F,MATCH(ecommerce_10000[[#This Row],[TotalAmount]],I:I,0))</f>
        <v>Casablanca</v>
      </c>
    </row>
    <row r="5668" spans="1:20" x14ac:dyDescent="0.3">
      <c r="A5668" s="1" t="s">
        <v>5712</v>
      </c>
      <c r="B5668" s="1" t="s">
        <v>53</v>
      </c>
      <c r="C5668" s="1" t="s">
        <v>31</v>
      </c>
      <c r="D5668" s="1" t="s">
        <v>54</v>
      </c>
      <c r="E5668" s="1" t="s">
        <v>16</v>
      </c>
      <c r="F5668" s="1" t="s">
        <v>33</v>
      </c>
      <c r="G5668">
        <v>6381.57</v>
      </c>
      <c r="H5668">
        <v>3</v>
      </c>
      <c r="I5668">
        <v>19144.71</v>
      </c>
      <c r="J5668">
        <v>2.02</v>
      </c>
      <c r="K5668">
        <v>2173</v>
      </c>
      <c r="L5668" s="2">
        <v>45493</v>
      </c>
      <c r="O5668" t="str">
        <f>IF(ecommerce_10000[[#This Row],[Platform]]="Souq","sq",ecommerce_10000[[#This Row],[Platform]])</f>
        <v>sq</v>
      </c>
      <c r="P5668" t="str">
        <f>IF(E5668="Souq","sq",IF(E5668="Jumia","Jum",E5668))</f>
        <v>sq</v>
      </c>
      <c r="Q5668">
        <f>VLOOKUP(ecommerce_10000[[#This Row],[City]],F:I,4,FALSE)</f>
        <v>3665.44</v>
      </c>
      <c r="R5668" s="1">
        <f>SUMIF(C:C,ecommerce_10000[[#This Row],[Category]],I:I)</f>
        <v>57542997.559999913</v>
      </c>
      <c r="S5668" s="1">
        <f>SUMIFS(I:I,C:C,C5668)</f>
        <v>57542997.559999913</v>
      </c>
      <c r="T5668" s="1" t="str">
        <f>INDEX(F:F,MATCH(ecommerce_10000[[#This Row],[TotalAmount]],I:I,0))</f>
        <v>Dubai</v>
      </c>
    </row>
    <row r="5669" spans="1:20" x14ac:dyDescent="0.3">
      <c r="A5669" s="1" t="s">
        <v>5713</v>
      </c>
      <c r="B5669" s="1" t="s">
        <v>38</v>
      </c>
      <c r="C5669" s="1" t="s">
        <v>20</v>
      </c>
      <c r="D5669" s="1" t="s">
        <v>39</v>
      </c>
      <c r="E5669" s="1" t="s">
        <v>16</v>
      </c>
      <c r="F5669" s="1" t="s">
        <v>33</v>
      </c>
      <c r="G5669">
        <v>12527.49</v>
      </c>
      <c r="H5669">
        <v>3</v>
      </c>
      <c r="I5669">
        <v>37582.47</v>
      </c>
      <c r="J5669">
        <v>4.6500000000000004</v>
      </c>
      <c r="K5669">
        <v>2713</v>
      </c>
      <c r="L5669" s="2">
        <v>45483</v>
      </c>
      <c r="O5669" t="str">
        <f>IF(ecommerce_10000[[#This Row],[Platform]]="Souq","sq",ecommerce_10000[[#This Row],[Platform]])</f>
        <v>sq</v>
      </c>
      <c r="P5669" t="str">
        <f>IF(E5669="Souq","sq",IF(E5669="Jumia","Jum",E5669))</f>
        <v>sq</v>
      </c>
      <c r="Q5669">
        <f>VLOOKUP(ecommerce_10000[[#This Row],[City]],F:I,4,FALSE)</f>
        <v>3665.44</v>
      </c>
      <c r="R5669" s="1">
        <f>SUMIF(C:C,ecommerce_10000[[#This Row],[Category]],I:I)</f>
        <v>91504159.730000004</v>
      </c>
      <c r="S5669" s="1">
        <f>SUMIFS(I:I,C:C,C5669)</f>
        <v>91504159.730000004</v>
      </c>
      <c r="T5669" s="1" t="str">
        <f>INDEX(F:F,MATCH(ecommerce_10000[[#This Row],[TotalAmount]],I:I,0))</f>
        <v>Dubai</v>
      </c>
    </row>
    <row r="5670" spans="1:20" x14ac:dyDescent="0.3">
      <c r="A5670" s="1" t="s">
        <v>5714</v>
      </c>
      <c r="B5670" s="1" t="s">
        <v>49</v>
      </c>
      <c r="C5670" s="1" t="s">
        <v>14</v>
      </c>
      <c r="D5670" s="1" t="s">
        <v>50</v>
      </c>
      <c r="E5670" s="1" t="s">
        <v>22</v>
      </c>
      <c r="F5670" s="1" t="s">
        <v>40</v>
      </c>
      <c r="G5670">
        <v>945.18</v>
      </c>
      <c r="H5670">
        <v>2</v>
      </c>
      <c r="I5670">
        <v>1890.36</v>
      </c>
      <c r="J5670">
        <v>2.65</v>
      </c>
      <c r="K5670">
        <v>3825</v>
      </c>
      <c r="L5670" s="2">
        <v>45466</v>
      </c>
      <c r="O5670" t="str">
        <f>IF(ecommerce_10000[[#This Row],[Platform]]="Souq","sq",ecommerce_10000[[#This Row],[Platform]])</f>
        <v>Jumia</v>
      </c>
      <c r="P5670" t="str">
        <f>IF(E5670="Souq","sq",IF(E5670="Jumia","Jum",E5670))</f>
        <v>Jum</v>
      </c>
      <c r="Q5670">
        <f>VLOOKUP(ecommerce_10000[[#This Row],[City]],F:I,4,FALSE)</f>
        <v>99349.3</v>
      </c>
      <c r="R5670" s="1">
        <f>SUMIF(C:C,ecommerce_10000[[#This Row],[Category]],I:I)</f>
        <v>92327183.770000085</v>
      </c>
      <c r="S5670" s="1">
        <f>SUMIFS(I:I,C:C,C5670)</f>
        <v>92327183.770000085</v>
      </c>
      <c r="T5670" s="1" t="str">
        <f>INDEX(F:F,MATCH(ecommerce_10000[[#This Row],[TotalAmount]],I:I,0))</f>
        <v>Riyadh</v>
      </c>
    </row>
    <row r="5671" spans="1:20" x14ac:dyDescent="0.3">
      <c r="A5671" s="1" t="s">
        <v>5715</v>
      </c>
      <c r="B5671" s="1" t="s">
        <v>65</v>
      </c>
      <c r="C5671" s="1" t="s">
        <v>20</v>
      </c>
      <c r="D5671" s="1" t="s">
        <v>66</v>
      </c>
      <c r="E5671" s="1" t="s">
        <v>22</v>
      </c>
      <c r="F5671" s="1" t="s">
        <v>40</v>
      </c>
      <c r="G5671">
        <v>13517.21</v>
      </c>
      <c r="H5671">
        <v>2</v>
      </c>
      <c r="I5671">
        <v>27034.42</v>
      </c>
      <c r="J5671">
        <v>4.8099999999999996</v>
      </c>
      <c r="K5671">
        <v>1129</v>
      </c>
      <c r="L5671" s="2">
        <v>45597</v>
      </c>
      <c r="O5671" t="str">
        <f>IF(ecommerce_10000[[#This Row],[Platform]]="Souq","sq",ecommerce_10000[[#This Row],[Platform]])</f>
        <v>Jumia</v>
      </c>
      <c r="P5671" t="str">
        <f>IF(E5671="Souq","sq",IF(E5671="Jumia","Jum",E5671))</f>
        <v>Jum</v>
      </c>
      <c r="Q5671">
        <f>VLOOKUP(ecommerce_10000[[#This Row],[City]],F:I,4,FALSE)</f>
        <v>99349.3</v>
      </c>
      <c r="R5671" s="1">
        <f>SUMIF(C:C,ecommerce_10000[[#This Row],[Category]],I:I)</f>
        <v>91504159.730000004</v>
      </c>
      <c r="S5671" s="1">
        <f>SUMIFS(I:I,C:C,C5671)</f>
        <v>91504159.730000004</v>
      </c>
      <c r="T5671" s="1" t="str">
        <f>INDEX(F:F,MATCH(ecommerce_10000[[#This Row],[TotalAmount]],I:I,0))</f>
        <v>Riyadh</v>
      </c>
    </row>
    <row r="5672" spans="1:20" x14ac:dyDescent="0.3">
      <c r="A5672" s="1" t="s">
        <v>5716</v>
      </c>
      <c r="B5672" s="1" t="s">
        <v>25</v>
      </c>
      <c r="C5672" s="1" t="s">
        <v>26</v>
      </c>
      <c r="D5672" s="1" t="s">
        <v>27</v>
      </c>
      <c r="E5672" s="1" t="s">
        <v>16</v>
      </c>
      <c r="F5672" s="1" t="s">
        <v>40</v>
      </c>
      <c r="G5672">
        <v>3052.57</v>
      </c>
      <c r="H5672">
        <v>4</v>
      </c>
      <c r="I5672">
        <v>12210.28</v>
      </c>
      <c r="J5672">
        <v>2.46</v>
      </c>
      <c r="K5672">
        <v>3682</v>
      </c>
      <c r="L5672" s="2">
        <v>45615</v>
      </c>
      <c r="O5672" t="str">
        <f>IF(ecommerce_10000[[#This Row],[Platform]]="Souq","sq",ecommerce_10000[[#This Row],[Platform]])</f>
        <v>sq</v>
      </c>
      <c r="P5672" t="str">
        <f>IF(E5672="Souq","sq",IF(E5672="Jumia","Jum",E5672))</f>
        <v>sq</v>
      </c>
      <c r="Q5672">
        <f>VLOOKUP(ecommerce_10000[[#This Row],[City]],F:I,4,FALSE)</f>
        <v>99349.3</v>
      </c>
      <c r="R5672" s="1">
        <f>SUMIF(C:C,ecommerce_10000[[#This Row],[Category]],I:I)</f>
        <v>29200970.130000021</v>
      </c>
      <c r="S5672" s="1">
        <f>SUMIFS(I:I,C:C,C5672)</f>
        <v>29200970.130000021</v>
      </c>
      <c r="T5672" s="1" t="str">
        <f>INDEX(F:F,MATCH(ecommerce_10000[[#This Row],[TotalAmount]],I:I,0))</f>
        <v>Riyadh</v>
      </c>
    </row>
    <row r="5673" spans="1:20" x14ac:dyDescent="0.3">
      <c r="A5673" s="1" t="s">
        <v>5717</v>
      </c>
      <c r="B5673" s="1" t="s">
        <v>25</v>
      </c>
      <c r="C5673" s="1" t="s">
        <v>26</v>
      </c>
      <c r="D5673" s="1" t="s">
        <v>27</v>
      </c>
      <c r="E5673" s="1" t="s">
        <v>47</v>
      </c>
      <c r="F5673" s="1" t="s">
        <v>17</v>
      </c>
      <c r="G5673">
        <v>6062.38</v>
      </c>
      <c r="H5673">
        <v>5</v>
      </c>
      <c r="I5673">
        <v>30311.9</v>
      </c>
      <c r="J5673">
        <v>2.17</v>
      </c>
      <c r="K5673">
        <v>1589</v>
      </c>
      <c r="L5673" s="2">
        <v>45582</v>
      </c>
      <c r="O5673" t="str">
        <f>IF(ecommerce_10000[[#This Row],[Platform]]="Souq","sq",ecommerce_10000[[#This Row],[Platform]])</f>
        <v>Amazon</v>
      </c>
      <c r="P5673" t="str">
        <f>IF(E5673="Souq","sq",IF(E5673="Jumia","Jum",E5673))</f>
        <v>Amazon</v>
      </c>
      <c r="Q5673">
        <f>VLOOKUP(ecommerce_10000[[#This Row],[City]],F:I,4,FALSE)</f>
        <v>16284.02</v>
      </c>
      <c r="R5673" s="1">
        <f>SUMIF(C:C,ecommerce_10000[[#This Row],[Category]],I:I)</f>
        <v>29200970.130000021</v>
      </c>
      <c r="S5673" s="1">
        <f>SUMIFS(I:I,C:C,C5673)</f>
        <v>29200970.130000021</v>
      </c>
      <c r="T5673" s="1" t="str">
        <f>INDEX(F:F,MATCH(ecommerce_10000[[#This Row],[TotalAmount]],I:I,0))</f>
        <v>Cairo</v>
      </c>
    </row>
    <row r="5674" spans="1:20" x14ac:dyDescent="0.3">
      <c r="A5674" s="1" t="s">
        <v>5718</v>
      </c>
      <c r="B5674" s="1" t="s">
        <v>13</v>
      </c>
      <c r="C5674" s="1" t="s">
        <v>14</v>
      </c>
      <c r="D5674" s="1" t="s">
        <v>15</v>
      </c>
      <c r="E5674" s="1" t="s">
        <v>22</v>
      </c>
      <c r="F5674" s="1" t="s">
        <v>62</v>
      </c>
      <c r="G5674">
        <v>4402.17</v>
      </c>
      <c r="H5674">
        <v>3</v>
      </c>
      <c r="I5674">
        <v>13206.51</v>
      </c>
      <c r="J5674">
        <v>4.18</v>
      </c>
      <c r="K5674">
        <v>4291</v>
      </c>
      <c r="L5674" s="2">
        <v>45480</v>
      </c>
      <c r="O5674" t="str">
        <f>IF(ecommerce_10000[[#This Row],[Platform]]="Souq","sq",ecommerce_10000[[#This Row],[Platform]])</f>
        <v>Jumia</v>
      </c>
      <c r="P5674" t="str">
        <f>IF(E5674="Souq","sq",IF(E5674="Jumia","Jum",E5674))</f>
        <v>Jum</v>
      </c>
      <c r="Q5674">
        <f>VLOOKUP(ecommerce_10000[[#This Row],[City]],F:I,4,FALSE)</f>
        <v>27872.98</v>
      </c>
      <c r="R5674" s="1">
        <f>SUMIF(C:C,ecommerce_10000[[#This Row],[Category]],I:I)</f>
        <v>92327183.770000085</v>
      </c>
      <c r="S5674" s="1">
        <f>SUMIFS(I:I,C:C,C5674)</f>
        <v>92327183.770000085</v>
      </c>
      <c r="T5674" s="1" t="str">
        <f>INDEX(F:F,MATCH(ecommerce_10000[[#This Row],[TotalAmount]],I:I,0))</f>
        <v>Giza</v>
      </c>
    </row>
    <row r="5675" spans="1:20" x14ac:dyDescent="0.3">
      <c r="A5675" s="1" t="s">
        <v>5719</v>
      </c>
      <c r="B5675" s="1" t="s">
        <v>43</v>
      </c>
      <c r="C5675" s="1" t="s">
        <v>44</v>
      </c>
      <c r="D5675" s="1" t="s">
        <v>45</v>
      </c>
      <c r="E5675" s="1" t="s">
        <v>16</v>
      </c>
      <c r="F5675" s="1" t="s">
        <v>40</v>
      </c>
      <c r="G5675">
        <v>2270.25</v>
      </c>
      <c r="H5675">
        <v>1</v>
      </c>
      <c r="I5675">
        <v>2270.25</v>
      </c>
      <c r="J5675">
        <v>4.93</v>
      </c>
      <c r="K5675">
        <v>1128</v>
      </c>
      <c r="L5675" s="2">
        <v>45336</v>
      </c>
      <c r="O5675" t="str">
        <f>IF(ecommerce_10000[[#This Row],[Platform]]="Souq","sq",ecommerce_10000[[#This Row],[Platform]])</f>
        <v>sq</v>
      </c>
      <c r="P5675" t="str">
        <f>IF(E5675="Souq","sq",IF(E5675="Jumia","Jum",E5675))</f>
        <v>sq</v>
      </c>
      <c r="Q5675">
        <f>VLOOKUP(ecommerce_10000[[#This Row],[City]],F:I,4,FALSE)</f>
        <v>99349.3</v>
      </c>
      <c r="R5675" s="1">
        <f>SUMIF(C:C,ecommerce_10000[[#This Row],[Category]],I:I)</f>
        <v>31420413.200000018</v>
      </c>
      <c r="S5675" s="1">
        <f>SUMIFS(I:I,C:C,C5675)</f>
        <v>31420413.200000018</v>
      </c>
      <c r="T5675" s="1" t="str">
        <f>INDEX(F:F,MATCH(ecommerce_10000[[#This Row],[TotalAmount]],I:I,0))</f>
        <v>Riyadh</v>
      </c>
    </row>
    <row r="5676" spans="1:20" x14ac:dyDescent="0.3">
      <c r="A5676" s="1" t="s">
        <v>5720</v>
      </c>
      <c r="B5676" s="1" t="s">
        <v>13</v>
      </c>
      <c r="C5676" s="1" t="s">
        <v>14</v>
      </c>
      <c r="D5676" s="1" t="s">
        <v>15</v>
      </c>
      <c r="E5676" s="1" t="s">
        <v>16</v>
      </c>
      <c r="F5676" s="1" t="s">
        <v>62</v>
      </c>
      <c r="G5676">
        <v>14530.43</v>
      </c>
      <c r="H5676">
        <v>5</v>
      </c>
      <c r="I5676">
        <v>72652.149999999994</v>
      </c>
      <c r="J5676">
        <v>3.44</v>
      </c>
      <c r="K5676">
        <v>803</v>
      </c>
      <c r="L5676" s="2">
        <v>45626</v>
      </c>
      <c r="O5676" t="str">
        <f>IF(ecommerce_10000[[#This Row],[Platform]]="Souq","sq",ecommerce_10000[[#This Row],[Platform]])</f>
        <v>sq</v>
      </c>
      <c r="P5676" t="str">
        <f>IF(E5676="Souq","sq",IF(E5676="Jumia","Jum",E5676))</f>
        <v>sq</v>
      </c>
      <c r="Q5676">
        <f>VLOOKUP(ecommerce_10000[[#This Row],[City]],F:I,4,FALSE)</f>
        <v>27872.98</v>
      </c>
      <c r="R5676" s="1">
        <f>SUMIF(C:C,ecommerce_10000[[#This Row],[Category]],I:I)</f>
        <v>92327183.770000085</v>
      </c>
      <c r="S5676" s="1">
        <f>SUMIFS(I:I,C:C,C5676)</f>
        <v>92327183.770000085</v>
      </c>
      <c r="T5676" s="1" t="str">
        <f>INDEX(F:F,MATCH(ecommerce_10000[[#This Row],[TotalAmount]],I:I,0))</f>
        <v>Giza</v>
      </c>
    </row>
    <row r="5677" spans="1:20" x14ac:dyDescent="0.3">
      <c r="A5677" s="1" t="s">
        <v>5721</v>
      </c>
      <c r="B5677" s="1" t="s">
        <v>30</v>
      </c>
      <c r="C5677" s="1" t="s">
        <v>31</v>
      </c>
      <c r="D5677" s="1" t="s">
        <v>32</v>
      </c>
      <c r="E5677" s="1" t="s">
        <v>22</v>
      </c>
      <c r="F5677" s="1" t="s">
        <v>17</v>
      </c>
      <c r="G5677">
        <v>2698.5</v>
      </c>
      <c r="H5677">
        <v>5</v>
      </c>
      <c r="I5677">
        <v>13492.5</v>
      </c>
      <c r="J5677">
        <v>4.43</v>
      </c>
      <c r="K5677">
        <v>913</v>
      </c>
      <c r="L5677" s="2">
        <v>45496</v>
      </c>
      <c r="O5677" t="str">
        <f>IF(ecommerce_10000[[#This Row],[Platform]]="Souq","sq",ecommerce_10000[[#This Row],[Platform]])</f>
        <v>Jumia</v>
      </c>
      <c r="P5677" t="str">
        <f>IF(E5677="Souq","sq",IF(E5677="Jumia","Jum",E5677))</f>
        <v>Jum</v>
      </c>
      <c r="Q5677">
        <f>VLOOKUP(ecommerce_10000[[#This Row],[City]],F:I,4,FALSE)</f>
        <v>16284.02</v>
      </c>
      <c r="R5677" s="1">
        <f>SUMIF(C:C,ecommerce_10000[[#This Row],[Category]],I:I)</f>
        <v>57542997.559999913</v>
      </c>
      <c r="S5677" s="1">
        <f>SUMIFS(I:I,C:C,C5677)</f>
        <v>57542997.559999913</v>
      </c>
      <c r="T5677" s="1" t="str">
        <f>INDEX(F:F,MATCH(ecommerce_10000[[#This Row],[TotalAmount]],I:I,0))</f>
        <v>Cairo</v>
      </c>
    </row>
    <row r="5678" spans="1:20" x14ac:dyDescent="0.3">
      <c r="A5678" s="1" t="s">
        <v>5722</v>
      </c>
      <c r="B5678" s="1" t="s">
        <v>35</v>
      </c>
      <c r="C5678" s="1" t="s">
        <v>14</v>
      </c>
      <c r="D5678" s="1" t="s">
        <v>36</v>
      </c>
      <c r="E5678" s="1" t="s">
        <v>16</v>
      </c>
      <c r="F5678" s="1" t="s">
        <v>17</v>
      </c>
      <c r="G5678">
        <v>2565.98</v>
      </c>
      <c r="H5678">
        <v>4</v>
      </c>
      <c r="I5678">
        <v>10263.92</v>
      </c>
      <c r="J5678">
        <v>2.64</v>
      </c>
      <c r="K5678">
        <v>4277</v>
      </c>
      <c r="L5678" s="2">
        <v>45589</v>
      </c>
      <c r="O5678" t="str">
        <f>IF(ecommerce_10000[[#This Row],[Platform]]="Souq","sq",ecommerce_10000[[#This Row],[Platform]])</f>
        <v>sq</v>
      </c>
      <c r="P5678" t="str">
        <f>IF(E5678="Souq","sq",IF(E5678="Jumia","Jum",E5678))</f>
        <v>sq</v>
      </c>
      <c r="Q5678">
        <f>VLOOKUP(ecommerce_10000[[#This Row],[City]],F:I,4,FALSE)</f>
        <v>16284.02</v>
      </c>
      <c r="R5678" s="1">
        <f>SUMIF(C:C,ecommerce_10000[[#This Row],[Category]],I:I)</f>
        <v>92327183.770000085</v>
      </c>
      <c r="S5678" s="1">
        <f>SUMIFS(I:I,C:C,C5678)</f>
        <v>92327183.770000085</v>
      </c>
      <c r="T5678" s="1" t="str">
        <f>INDEX(F:F,MATCH(ecommerce_10000[[#This Row],[TotalAmount]],I:I,0))</f>
        <v>Cairo</v>
      </c>
    </row>
    <row r="5679" spans="1:20" x14ac:dyDescent="0.3">
      <c r="A5679" s="1" t="s">
        <v>5723</v>
      </c>
      <c r="B5679" s="1" t="s">
        <v>13</v>
      </c>
      <c r="C5679" s="1" t="s">
        <v>14</v>
      </c>
      <c r="D5679" s="1" t="s">
        <v>15</v>
      </c>
      <c r="E5679" s="1" t="s">
        <v>47</v>
      </c>
      <c r="F5679" s="1" t="s">
        <v>40</v>
      </c>
      <c r="G5679">
        <v>2457.7199999999998</v>
      </c>
      <c r="H5679">
        <v>5</v>
      </c>
      <c r="I5679">
        <v>12288.6</v>
      </c>
      <c r="J5679">
        <v>3.68</v>
      </c>
      <c r="K5679">
        <v>3197</v>
      </c>
      <c r="L5679" s="2">
        <v>45598</v>
      </c>
      <c r="O5679" t="str">
        <f>IF(ecommerce_10000[[#This Row],[Platform]]="Souq","sq",ecommerce_10000[[#This Row],[Platform]])</f>
        <v>Amazon</v>
      </c>
      <c r="P5679" t="str">
        <f>IF(E5679="Souq","sq",IF(E5679="Jumia","Jum",E5679))</f>
        <v>Amazon</v>
      </c>
      <c r="Q5679">
        <f>VLOOKUP(ecommerce_10000[[#This Row],[City]],F:I,4,FALSE)</f>
        <v>99349.3</v>
      </c>
      <c r="R5679" s="1">
        <f>SUMIF(C:C,ecommerce_10000[[#This Row],[Category]],I:I)</f>
        <v>92327183.770000085</v>
      </c>
      <c r="S5679" s="1">
        <f>SUMIFS(I:I,C:C,C5679)</f>
        <v>92327183.770000085</v>
      </c>
      <c r="T5679" s="1" t="str">
        <f>INDEX(F:F,MATCH(ecommerce_10000[[#This Row],[TotalAmount]],I:I,0))</f>
        <v>Riyadh</v>
      </c>
    </row>
    <row r="5680" spans="1:20" x14ac:dyDescent="0.3">
      <c r="A5680" s="1" t="s">
        <v>5724</v>
      </c>
      <c r="B5680" s="1" t="s">
        <v>38</v>
      </c>
      <c r="C5680" s="1" t="s">
        <v>20</v>
      </c>
      <c r="D5680" s="1" t="s">
        <v>39</v>
      </c>
      <c r="E5680" s="1" t="s">
        <v>22</v>
      </c>
      <c r="F5680" s="1" t="s">
        <v>40</v>
      </c>
      <c r="G5680">
        <v>11364.08</v>
      </c>
      <c r="H5680">
        <v>2</v>
      </c>
      <c r="I5680">
        <v>22728.16</v>
      </c>
      <c r="J5680">
        <v>4.22</v>
      </c>
      <c r="K5680">
        <v>380</v>
      </c>
      <c r="L5680" s="2">
        <v>45329</v>
      </c>
      <c r="O5680" t="str">
        <f>IF(ecommerce_10000[[#This Row],[Platform]]="Souq","sq",ecommerce_10000[[#This Row],[Platform]])</f>
        <v>Jumia</v>
      </c>
      <c r="P5680" t="str">
        <f>IF(E5680="Souq","sq",IF(E5680="Jumia","Jum",E5680))</f>
        <v>Jum</v>
      </c>
      <c r="Q5680">
        <f>VLOOKUP(ecommerce_10000[[#This Row],[City]],F:I,4,FALSE)</f>
        <v>99349.3</v>
      </c>
      <c r="R5680" s="1">
        <f>SUMIF(C:C,ecommerce_10000[[#This Row],[Category]],I:I)</f>
        <v>91504159.730000004</v>
      </c>
      <c r="S5680" s="1">
        <f>SUMIFS(I:I,C:C,C5680)</f>
        <v>91504159.730000004</v>
      </c>
      <c r="T5680" s="1" t="str">
        <f>INDEX(F:F,MATCH(ecommerce_10000[[#This Row],[TotalAmount]],I:I,0))</f>
        <v>Riyadh</v>
      </c>
    </row>
    <row r="5681" spans="1:20" x14ac:dyDescent="0.3">
      <c r="A5681" s="1" t="s">
        <v>5725</v>
      </c>
      <c r="B5681" s="1" t="s">
        <v>53</v>
      </c>
      <c r="C5681" s="1" t="s">
        <v>31</v>
      </c>
      <c r="D5681" s="1" t="s">
        <v>54</v>
      </c>
      <c r="E5681" s="1" t="s">
        <v>22</v>
      </c>
      <c r="F5681" s="1" t="s">
        <v>33</v>
      </c>
      <c r="G5681">
        <v>749.57</v>
      </c>
      <c r="H5681">
        <v>4</v>
      </c>
      <c r="I5681">
        <v>2998.28</v>
      </c>
      <c r="J5681">
        <v>1.3</v>
      </c>
      <c r="K5681">
        <v>85</v>
      </c>
      <c r="L5681" s="2">
        <v>45443</v>
      </c>
      <c r="O5681" t="str">
        <f>IF(ecommerce_10000[[#This Row],[Platform]]="Souq","sq",ecommerce_10000[[#This Row],[Platform]])</f>
        <v>Jumia</v>
      </c>
      <c r="P5681" t="str">
        <f>IF(E5681="Souq","sq",IF(E5681="Jumia","Jum",E5681))</f>
        <v>Jum</v>
      </c>
      <c r="Q5681">
        <f>VLOOKUP(ecommerce_10000[[#This Row],[City]],F:I,4,FALSE)</f>
        <v>3665.44</v>
      </c>
      <c r="R5681" s="1">
        <f>SUMIF(C:C,ecommerce_10000[[#This Row],[Category]],I:I)</f>
        <v>57542997.559999913</v>
      </c>
      <c r="S5681" s="1">
        <f>SUMIFS(I:I,C:C,C5681)</f>
        <v>57542997.559999913</v>
      </c>
      <c r="T5681" s="1" t="str">
        <f>INDEX(F:F,MATCH(ecommerce_10000[[#This Row],[TotalAmount]],I:I,0))</f>
        <v>Dubai</v>
      </c>
    </row>
    <row r="5682" spans="1:20" x14ac:dyDescent="0.3">
      <c r="A5682" s="1" t="s">
        <v>5726</v>
      </c>
      <c r="B5682" s="1" t="s">
        <v>35</v>
      </c>
      <c r="C5682" s="1" t="s">
        <v>14</v>
      </c>
      <c r="D5682" s="1" t="s">
        <v>36</v>
      </c>
      <c r="E5682" s="1" t="s">
        <v>47</v>
      </c>
      <c r="F5682" s="1" t="s">
        <v>33</v>
      </c>
      <c r="G5682">
        <v>779.96</v>
      </c>
      <c r="H5682">
        <v>1</v>
      </c>
      <c r="I5682">
        <v>779.96</v>
      </c>
      <c r="J5682">
        <v>3.79</v>
      </c>
      <c r="K5682">
        <v>4343</v>
      </c>
      <c r="L5682" s="2">
        <v>45628</v>
      </c>
      <c r="O5682" t="str">
        <f>IF(ecommerce_10000[[#This Row],[Platform]]="Souq","sq",ecommerce_10000[[#This Row],[Platform]])</f>
        <v>Amazon</v>
      </c>
      <c r="P5682" t="str">
        <f>IF(E5682="Souq","sq",IF(E5682="Jumia","Jum",E5682))</f>
        <v>Amazon</v>
      </c>
      <c r="Q5682">
        <f>VLOOKUP(ecommerce_10000[[#This Row],[City]],F:I,4,FALSE)</f>
        <v>3665.44</v>
      </c>
      <c r="R5682" s="1">
        <f>SUMIF(C:C,ecommerce_10000[[#This Row],[Category]],I:I)</f>
        <v>92327183.770000085</v>
      </c>
      <c r="S5682" s="1">
        <f>SUMIFS(I:I,C:C,C5682)</f>
        <v>92327183.770000085</v>
      </c>
      <c r="T5682" s="1" t="str">
        <f>INDEX(F:F,MATCH(ecommerce_10000[[#This Row],[TotalAmount]],I:I,0))</f>
        <v>Dubai</v>
      </c>
    </row>
    <row r="5683" spans="1:20" x14ac:dyDescent="0.3">
      <c r="A5683" s="1" t="s">
        <v>5727</v>
      </c>
      <c r="B5683" s="1" t="s">
        <v>35</v>
      </c>
      <c r="C5683" s="1" t="s">
        <v>14</v>
      </c>
      <c r="D5683" s="1" t="s">
        <v>36</v>
      </c>
      <c r="E5683" s="1" t="s">
        <v>22</v>
      </c>
      <c r="F5683" s="1" t="s">
        <v>40</v>
      </c>
      <c r="G5683">
        <v>5724.95</v>
      </c>
      <c r="H5683">
        <v>4</v>
      </c>
      <c r="I5683">
        <v>22899.8</v>
      </c>
      <c r="J5683">
        <v>4.67</v>
      </c>
      <c r="K5683">
        <v>4261</v>
      </c>
      <c r="L5683" s="2">
        <v>45313</v>
      </c>
      <c r="O5683" t="str">
        <f>IF(ecommerce_10000[[#This Row],[Platform]]="Souq","sq",ecommerce_10000[[#This Row],[Platform]])</f>
        <v>Jumia</v>
      </c>
      <c r="P5683" t="str">
        <f>IF(E5683="Souq","sq",IF(E5683="Jumia","Jum",E5683))</f>
        <v>Jum</v>
      </c>
      <c r="Q5683">
        <f>VLOOKUP(ecommerce_10000[[#This Row],[City]],F:I,4,FALSE)</f>
        <v>99349.3</v>
      </c>
      <c r="R5683" s="1">
        <f>SUMIF(C:C,ecommerce_10000[[#This Row],[Category]],I:I)</f>
        <v>92327183.770000085</v>
      </c>
      <c r="S5683" s="1">
        <f>SUMIFS(I:I,C:C,C5683)</f>
        <v>92327183.770000085</v>
      </c>
      <c r="T5683" s="1" t="str">
        <f>INDEX(F:F,MATCH(ecommerce_10000[[#This Row],[TotalAmount]],I:I,0))</f>
        <v>Riyadh</v>
      </c>
    </row>
    <row r="5684" spans="1:20" x14ac:dyDescent="0.3">
      <c r="A5684" s="1" t="s">
        <v>5728</v>
      </c>
      <c r="B5684" s="1" t="s">
        <v>65</v>
      </c>
      <c r="C5684" s="1" t="s">
        <v>20</v>
      </c>
      <c r="D5684" s="1" t="s">
        <v>66</v>
      </c>
      <c r="E5684" s="1" t="s">
        <v>22</v>
      </c>
      <c r="F5684" s="1" t="s">
        <v>17</v>
      </c>
      <c r="G5684">
        <v>8862.58</v>
      </c>
      <c r="H5684">
        <v>5</v>
      </c>
      <c r="I5684">
        <v>44312.9</v>
      </c>
      <c r="J5684">
        <v>2.31</v>
      </c>
      <c r="K5684">
        <v>286</v>
      </c>
      <c r="L5684" s="2">
        <v>45394</v>
      </c>
      <c r="O5684" t="str">
        <f>IF(ecommerce_10000[[#This Row],[Platform]]="Souq","sq",ecommerce_10000[[#This Row],[Platform]])</f>
        <v>Jumia</v>
      </c>
      <c r="P5684" t="str">
        <f>IF(E5684="Souq","sq",IF(E5684="Jumia","Jum",E5684))</f>
        <v>Jum</v>
      </c>
      <c r="Q5684">
        <f>VLOOKUP(ecommerce_10000[[#This Row],[City]],F:I,4,FALSE)</f>
        <v>16284.02</v>
      </c>
      <c r="R5684" s="1">
        <f>SUMIF(C:C,ecommerce_10000[[#This Row],[Category]],I:I)</f>
        <v>91504159.730000004</v>
      </c>
      <c r="S5684" s="1">
        <f>SUMIFS(I:I,C:C,C5684)</f>
        <v>91504159.730000004</v>
      </c>
      <c r="T5684" s="1" t="str">
        <f>INDEX(F:F,MATCH(ecommerce_10000[[#This Row],[TotalAmount]],I:I,0))</f>
        <v>Cairo</v>
      </c>
    </row>
    <row r="5685" spans="1:20" x14ac:dyDescent="0.3">
      <c r="A5685" s="1" t="s">
        <v>5729</v>
      </c>
      <c r="B5685" s="1" t="s">
        <v>25</v>
      </c>
      <c r="C5685" s="1" t="s">
        <v>26</v>
      </c>
      <c r="D5685" s="1" t="s">
        <v>27</v>
      </c>
      <c r="E5685" s="1" t="s">
        <v>47</v>
      </c>
      <c r="F5685" s="1" t="s">
        <v>17</v>
      </c>
      <c r="G5685">
        <v>3370.78</v>
      </c>
      <c r="H5685">
        <v>4</v>
      </c>
      <c r="I5685">
        <v>13483.12</v>
      </c>
      <c r="J5685">
        <v>3.69</v>
      </c>
      <c r="K5685">
        <v>4707</v>
      </c>
      <c r="L5685" s="2">
        <v>45449</v>
      </c>
      <c r="O5685" t="str">
        <f>IF(ecommerce_10000[[#This Row],[Platform]]="Souq","sq",ecommerce_10000[[#This Row],[Platform]])</f>
        <v>Amazon</v>
      </c>
      <c r="P5685" t="str">
        <f>IF(E5685="Souq","sq",IF(E5685="Jumia","Jum",E5685))</f>
        <v>Amazon</v>
      </c>
      <c r="Q5685">
        <f>VLOOKUP(ecommerce_10000[[#This Row],[City]],F:I,4,FALSE)</f>
        <v>16284.02</v>
      </c>
      <c r="R5685" s="1">
        <f>SUMIF(C:C,ecommerce_10000[[#This Row],[Category]],I:I)</f>
        <v>29200970.130000021</v>
      </c>
      <c r="S5685" s="1">
        <f>SUMIFS(I:I,C:C,C5685)</f>
        <v>29200970.130000021</v>
      </c>
      <c r="T5685" s="1" t="str">
        <f>INDEX(F:F,MATCH(ecommerce_10000[[#This Row],[TotalAmount]],I:I,0))</f>
        <v>Cairo</v>
      </c>
    </row>
    <row r="5686" spans="1:20" x14ac:dyDescent="0.3">
      <c r="A5686" s="1" t="s">
        <v>5730</v>
      </c>
      <c r="B5686" s="1" t="s">
        <v>35</v>
      </c>
      <c r="C5686" s="1" t="s">
        <v>14</v>
      </c>
      <c r="D5686" s="1" t="s">
        <v>36</v>
      </c>
      <c r="E5686" s="1" t="s">
        <v>47</v>
      </c>
      <c r="F5686" s="1" t="s">
        <v>40</v>
      </c>
      <c r="G5686">
        <v>11553.7</v>
      </c>
      <c r="H5686">
        <v>1</v>
      </c>
      <c r="I5686">
        <v>11553.7</v>
      </c>
      <c r="J5686">
        <v>4.76</v>
      </c>
      <c r="K5686">
        <v>1260</v>
      </c>
      <c r="L5686" s="2">
        <v>45619</v>
      </c>
      <c r="O5686" t="str">
        <f>IF(ecommerce_10000[[#This Row],[Platform]]="Souq","sq",ecommerce_10000[[#This Row],[Platform]])</f>
        <v>Amazon</v>
      </c>
      <c r="P5686" t="str">
        <f>IF(E5686="Souq","sq",IF(E5686="Jumia","Jum",E5686))</f>
        <v>Amazon</v>
      </c>
      <c r="Q5686">
        <f>VLOOKUP(ecommerce_10000[[#This Row],[City]],F:I,4,FALSE)</f>
        <v>99349.3</v>
      </c>
      <c r="R5686" s="1">
        <f>SUMIF(C:C,ecommerce_10000[[#This Row],[Category]],I:I)</f>
        <v>92327183.770000085</v>
      </c>
      <c r="S5686" s="1">
        <f>SUMIFS(I:I,C:C,C5686)</f>
        <v>92327183.770000085</v>
      </c>
      <c r="T5686" s="1" t="str">
        <f>INDEX(F:F,MATCH(ecommerce_10000[[#This Row],[TotalAmount]],I:I,0))</f>
        <v>Riyadh</v>
      </c>
    </row>
    <row r="5687" spans="1:20" x14ac:dyDescent="0.3">
      <c r="A5687" s="1" t="s">
        <v>5731</v>
      </c>
      <c r="B5687" s="1" t="s">
        <v>35</v>
      </c>
      <c r="C5687" s="1" t="s">
        <v>14</v>
      </c>
      <c r="D5687" s="1" t="s">
        <v>36</v>
      </c>
      <c r="E5687" s="1" t="s">
        <v>22</v>
      </c>
      <c r="F5687" s="1" t="s">
        <v>17</v>
      </c>
      <c r="G5687">
        <v>8581.57</v>
      </c>
      <c r="H5687">
        <v>1</v>
      </c>
      <c r="I5687">
        <v>8581.57</v>
      </c>
      <c r="J5687">
        <v>2.2200000000000002</v>
      </c>
      <c r="K5687">
        <v>4029</v>
      </c>
      <c r="L5687" s="2">
        <v>45308</v>
      </c>
      <c r="O5687" t="str">
        <f>IF(ecommerce_10000[[#This Row],[Platform]]="Souq","sq",ecommerce_10000[[#This Row],[Platform]])</f>
        <v>Jumia</v>
      </c>
      <c r="P5687" t="str">
        <f>IF(E5687="Souq","sq",IF(E5687="Jumia","Jum",E5687))</f>
        <v>Jum</v>
      </c>
      <c r="Q5687">
        <f>VLOOKUP(ecommerce_10000[[#This Row],[City]],F:I,4,FALSE)</f>
        <v>16284.02</v>
      </c>
      <c r="R5687" s="1">
        <f>SUMIF(C:C,ecommerce_10000[[#This Row],[Category]],I:I)</f>
        <v>92327183.770000085</v>
      </c>
      <c r="S5687" s="1">
        <f>SUMIFS(I:I,C:C,C5687)</f>
        <v>92327183.770000085</v>
      </c>
      <c r="T5687" s="1" t="str">
        <f>INDEX(F:F,MATCH(ecommerce_10000[[#This Row],[TotalAmount]],I:I,0))</f>
        <v>Cairo</v>
      </c>
    </row>
    <row r="5688" spans="1:20" x14ac:dyDescent="0.3">
      <c r="A5688" s="1" t="s">
        <v>5732</v>
      </c>
      <c r="B5688" s="1" t="s">
        <v>38</v>
      </c>
      <c r="C5688" s="1" t="s">
        <v>20</v>
      </c>
      <c r="D5688" s="1" t="s">
        <v>39</v>
      </c>
      <c r="E5688" s="1" t="s">
        <v>47</v>
      </c>
      <c r="F5688" s="1" t="s">
        <v>62</v>
      </c>
      <c r="G5688">
        <v>6008</v>
      </c>
      <c r="H5688">
        <v>1</v>
      </c>
      <c r="I5688">
        <v>6008</v>
      </c>
      <c r="J5688">
        <v>1.47</v>
      </c>
      <c r="K5688">
        <v>4431</v>
      </c>
      <c r="L5688" s="2">
        <v>45508</v>
      </c>
      <c r="O5688" t="str">
        <f>IF(ecommerce_10000[[#This Row],[Platform]]="Souq","sq",ecommerce_10000[[#This Row],[Platform]])</f>
        <v>Amazon</v>
      </c>
      <c r="P5688" t="str">
        <f>IF(E5688="Souq","sq",IF(E5688="Jumia","Jum",E5688))</f>
        <v>Amazon</v>
      </c>
      <c r="Q5688">
        <f>VLOOKUP(ecommerce_10000[[#This Row],[City]],F:I,4,FALSE)</f>
        <v>27872.98</v>
      </c>
      <c r="R5688" s="1">
        <f>SUMIF(C:C,ecommerce_10000[[#This Row],[Category]],I:I)</f>
        <v>91504159.730000004</v>
      </c>
      <c r="S5688" s="1">
        <f>SUMIFS(I:I,C:C,C5688)</f>
        <v>91504159.730000004</v>
      </c>
      <c r="T5688" s="1" t="str">
        <f>INDEX(F:F,MATCH(ecommerce_10000[[#This Row],[TotalAmount]],I:I,0))</f>
        <v>Giza</v>
      </c>
    </row>
    <row r="5689" spans="1:20" x14ac:dyDescent="0.3">
      <c r="A5689" s="1" t="s">
        <v>5733</v>
      </c>
      <c r="B5689" s="1" t="s">
        <v>53</v>
      </c>
      <c r="C5689" s="1" t="s">
        <v>31</v>
      </c>
      <c r="D5689" s="1" t="s">
        <v>54</v>
      </c>
      <c r="E5689" s="1" t="s">
        <v>16</v>
      </c>
      <c r="F5689" s="1" t="s">
        <v>40</v>
      </c>
      <c r="G5689">
        <v>17956.009999999998</v>
      </c>
      <c r="H5689">
        <v>5</v>
      </c>
      <c r="I5689">
        <v>89780.05</v>
      </c>
      <c r="J5689">
        <v>4.2</v>
      </c>
      <c r="K5689">
        <v>3985</v>
      </c>
      <c r="L5689" s="2">
        <v>45553</v>
      </c>
      <c r="O5689" t="str">
        <f>IF(ecommerce_10000[[#This Row],[Platform]]="Souq","sq",ecommerce_10000[[#This Row],[Platform]])</f>
        <v>sq</v>
      </c>
      <c r="P5689" t="str">
        <f>IF(E5689="Souq","sq",IF(E5689="Jumia","Jum",E5689))</f>
        <v>sq</v>
      </c>
      <c r="Q5689">
        <f>VLOOKUP(ecommerce_10000[[#This Row],[City]],F:I,4,FALSE)</f>
        <v>99349.3</v>
      </c>
      <c r="R5689" s="1">
        <f>SUMIF(C:C,ecommerce_10000[[#This Row],[Category]],I:I)</f>
        <v>57542997.559999913</v>
      </c>
      <c r="S5689" s="1">
        <f>SUMIFS(I:I,C:C,C5689)</f>
        <v>57542997.559999913</v>
      </c>
      <c r="T5689" s="1" t="str">
        <f>INDEX(F:F,MATCH(ecommerce_10000[[#This Row],[TotalAmount]],I:I,0))</f>
        <v>Riyadh</v>
      </c>
    </row>
    <row r="5690" spans="1:20" x14ac:dyDescent="0.3">
      <c r="A5690" s="1" t="s">
        <v>5734</v>
      </c>
      <c r="B5690" s="1" t="s">
        <v>19</v>
      </c>
      <c r="C5690" s="1" t="s">
        <v>20</v>
      </c>
      <c r="D5690" s="1" t="s">
        <v>21</v>
      </c>
      <c r="E5690" s="1" t="s">
        <v>16</v>
      </c>
      <c r="F5690" s="1" t="s">
        <v>40</v>
      </c>
      <c r="G5690">
        <v>10870.82</v>
      </c>
      <c r="H5690">
        <v>4</v>
      </c>
      <c r="I5690">
        <v>43483.28</v>
      </c>
      <c r="J5690">
        <v>2.31</v>
      </c>
      <c r="K5690">
        <v>4819</v>
      </c>
      <c r="L5690" s="2">
        <v>45645</v>
      </c>
      <c r="O5690" t="str">
        <f>IF(ecommerce_10000[[#This Row],[Platform]]="Souq","sq",ecommerce_10000[[#This Row],[Platform]])</f>
        <v>sq</v>
      </c>
      <c r="P5690" t="str">
        <f>IF(E5690="Souq","sq",IF(E5690="Jumia","Jum",E5690))</f>
        <v>sq</v>
      </c>
      <c r="Q5690">
        <f>VLOOKUP(ecommerce_10000[[#This Row],[City]],F:I,4,FALSE)</f>
        <v>99349.3</v>
      </c>
      <c r="R5690" s="1">
        <f>SUMIF(C:C,ecommerce_10000[[#This Row],[Category]],I:I)</f>
        <v>91504159.730000004</v>
      </c>
      <c r="S5690" s="1">
        <f>SUMIFS(I:I,C:C,C5690)</f>
        <v>91504159.730000004</v>
      </c>
      <c r="T5690" s="1" t="str">
        <f>INDEX(F:F,MATCH(ecommerce_10000[[#This Row],[TotalAmount]],I:I,0))</f>
        <v>Riyadh</v>
      </c>
    </row>
    <row r="5691" spans="1:20" x14ac:dyDescent="0.3">
      <c r="A5691" s="1" t="s">
        <v>5735</v>
      </c>
      <c r="B5691" s="1" t="s">
        <v>19</v>
      </c>
      <c r="C5691" s="1" t="s">
        <v>20</v>
      </c>
      <c r="D5691" s="1" t="s">
        <v>21</v>
      </c>
      <c r="E5691" s="1" t="s">
        <v>47</v>
      </c>
      <c r="F5691" s="1" t="s">
        <v>40</v>
      </c>
      <c r="G5691">
        <v>8685.2900000000009</v>
      </c>
      <c r="H5691">
        <v>1</v>
      </c>
      <c r="I5691">
        <v>8685.2900000000009</v>
      </c>
      <c r="J5691">
        <v>4.08</v>
      </c>
      <c r="K5691">
        <v>25</v>
      </c>
      <c r="L5691" s="2">
        <v>45401</v>
      </c>
      <c r="O5691" t="str">
        <f>IF(ecommerce_10000[[#This Row],[Platform]]="Souq","sq",ecommerce_10000[[#This Row],[Platform]])</f>
        <v>Amazon</v>
      </c>
      <c r="P5691" t="str">
        <f>IF(E5691="Souq","sq",IF(E5691="Jumia","Jum",E5691))</f>
        <v>Amazon</v>
      </c>
      <c r="Q5691">
        <f>VLOOKUP(ecommerce_10000[[#This Row],[City]],F:I,4,FALSE)</f>
        <v>99349.3</v>
      </c>
      <c r="R5691" s="1">
        <f>SUMIF(C:C,ecommerce_10000[[#This Row],[Category]],I:I)</f>
        <v>91504159.730000004</v>
      </c>
      <c r="S5691" s="1">
        <f>SUMIFS(I:I,C:C,C5691)</f>
        <v>91504159.730000004</v>
      </c>
      <c r="T5691" s="1" t="str">
        <f>INDEX(F:F,MATCH(ecommerce_10000[[#This Row],[TotalAmount]],I:I,0))</f>
        <v>Riyadh</v>
      </c>
    </row>
    <row r="5692" spans="1:20" x14ac:dyDescent="0.3">
      <c r="A5692" s="1" t="s">
        <v>5736</v>
      </c>
      <c r="B5692" s="1" t="s">
        <v>25</v>
      </c>
      <c r="C5692" s="1" t="s">
        <v>26</v>
      </c>
      <c r="D5692" s="1" t="s">
        <v>27</v>
      </c>
      <c r="E5692" s="1" t="s">
        <v>47</v>
      </c>
      <c r="F5692" s="1" t="s">
        <v>23</v>
      </c>
      <c r="G5692">
        <v>6450.83</v>
      </c>
      <c r="H5692">
        <v>4</v>
      </c>
      <c r="I5692">
        <v>25803.32</v>
      </c>
      <c r="J5692">
        <v>2.23</v>
      </c>
      <c r="K5692">
        <v>4580</v>
      </c>
      <c r="L5692" s="2">
        <v>45451</v>
      </c>
      <c r="O5692" t="str">
        <f>IF(ecommerce_10000[[#This Row],[Platform]]="Souq","sq",ecommerce_10000[[#This Row],[Platform]])</f>
        <v>Amazon</v>
      </c>
      <c r="P5692" t="str">
        <f>IF(E5692="Souq","sq",IF(E5692="Jumia","Jum",E5692))</f>
        <v>Amazon</v>
      </c>
      <c r="Q5692">
        <f>VLOOKUP(ecommerce_10000[[#This Row],[City]],F:I,4,FALSE)</f>
        <v>13290.4</v>
      </c>
      <c r="R5692" s="1">
        <f>SUMIF(C:C,ecommerce_10000[[#This Row],[Category]],I:I)</f>
        <v>29200970.130000021</v>
      </c>
      <c r="S5692" s="1">
        <f>SUMIFS(I:I,C:C,C5692)</f>
        <v>29200970.130000021</v>
      </c>
      <c r="T5692" s="1" t="str">
        <f>INDEX(F:F,MATCH(ecommerce_10000[[#This Row],[TotalAmount]],I:I,0))</f>
        <v>Alexandria</v>
      </c>
    </row>
    <row r="5693" spans="1:20" x14ac:dyDescent="0.3">
      <c r="A5693" s="1" t="s">
        <v>5737</v>
      </c>
      <c r="B5693" s="1" t="s">
        <v>25</v>
      </c>
      <c r="C5693" s="1" t="s">
        <v>26</v>
      </c>
      <c r="D5693" s="1" t="s">
        <v>27</v>
      </c>
      <c r="E5693" s="1" t="s">
        <v>22</v>
      </c>
      <c r="F5693" s="1" t="s">
        <v>40</v>
      </c>
      <c r="G5693">
        <v>11123.39</v>
      </c>
      <c r="H5693">
        <v>4</v>
      </c>
      <c r="I5693">
        <v>44493.56</v>
      </c>
      <c r="J5693">
        <v>2.78</v>
      </c>
      <c r="K5693">
        <v>4136</v>
      </c>
      <c r="L5693" s="2">
        <v>45648</v>
      </c>
      <c r="O5693" t="str">
        <f>IF(ecommerce_10000[[#This Row],[Platform]]="Souq","sq",ecommerce_10000[[#This Row],[Platform]])</f>
        <v>Jumia</v>
      </c>
      <c r="P5693" t="str">
        <f>IF(E5693="Souq","sq",IF(E5693="Jumia","Jum",E5693))</f>
        <v>Jum</v>
      </c>
      <c r="Q5693">
        <f>VLOOKUP(ecommerce_10000[[#This Row],[City]],F:I,4,FALSE)</f>
        <v>99349.3</v>
      </c>
      <c r="R5693" s="1">
        <f>SUMIF(C:C,ecommerce_10000[[#This Row],[Category]],I:I)</f>
        <v>29200970.130000021</v>
      </c>
      <c r="S5693" s="1">
        <f>SUMIFS(I:I,C:C,C5693)</f>
        <v>29200970.130000021</v>
      </c>
      <c r="T5693" s="1" t="str">
        <f>INDEX(F:F,MATCH(ecommerce_10000[[#This Row],[TotalAmount]],I:I,0))</f>
        <v>Riyadh</v>
      </c>
    </row>
    <row r="5694" spans="1:20" x14ac:dyDescent="0.3">
      <c r="A5694" s="1" t="s">
        <v>5738</v>
      </c>
      <c r="B5694" s="1" t="s">
        <v>53</v>
      </c>
      <c r="C5694" s="1" t="s">
        <v>31</v>
      </c>
      <c r="D5694" s="1" t="s">
        <v>54</v>
      </c>
      <c r="E5694" s="1" t="s">
        <v>22</v>
      </c>
      <c r="F5694" s="1" t="s">
        <v>17</v>
      </c>
      <c r="G5694">
        <v>19036.87</v>
      </c>
      <c r="H5694">
        <v>1</v>
      </c>
      <c r="I5694">
        <v>19036.87</v>
      </c>
      <c r="J5694">
        <v>2.7</v>
      </c>
      <c r="K5694">
        <v>2834</v>
      </c>
      <c r="L5694" s="2">
        <v>45415</v>
      </c>
      <c r="O5694" t="str">
        <f>IF(ecommerce_10000[[#This Row],[Platform]]="Souq","sq",ecommerce_10000[[#This Row],[Platform]])</f>
        <v>Jumia</v>
      </c>
      <c r="P5694" t="str">
        <f>IF(E5694="Souq","sq",IF(E5694="Jumia","Jum",E5694))</f>
        <v>Jum</v>
      </c>
      <c r="Q5694">
        <f>VLOOKUP(ecommerce_10000[[#This Row],[City]],F:I,4,FALSE)</f>
        <v>16284.02</v>
      </c>
      <c r="R5694" s="1">
        <f>SUMIF(C:C,ecommerce_10000[[#This Row],[Category]],I:I)</f>
        <v>57542997.559999913</v>
      </c>
      <c r="S5694" s="1">
        <f>SUMIFS(I:I,C:C,C5694)</f>
        <v>57542997.559999913</v>
      </c>
      <c r="T5694" s="1" t="str">
        <f>INDEX(F:F,MATCH(ecommerce_10000[[#This Row],[TotalAmount]],I:I,0))</f>
        <v>Cairo</v>
      </c>
    </row>
    <row r="5695" spans="1:20" x14ac:dyDescent="0.3">
      <c r="A5695" s="1" t="s">
        <v>5739</v>
      </c>
      <c r="B5695" s="1" t="s">
        <v>65</v>
      </c>
      <c r="C5695" s="1" t="s">
        <v>20</v>
      </c>
      <c r="D5695" s="1" t="s">
        <v>66</v>
      </c>
      <c r="E5695" s="1" t="s">
        <v>16</v>
      </c>
      <c r="F5695" s="1" t="s">
        <v>23</v>
      </c>
      <c r="G5695">
        <v>14633.35</v>
      </c>
      <c r="H5695">
        <v>3</v>
      </c>
      <c r="I5695">
        <v>43900.05</v>
      </c>
      <c r="J5695">
        <v>4.8</v>
      </c>
      <c r="K5695">
        <v>3058</v>
      </c>
      <c r="L5695" s="2">
        <v>45483</v>
      </c>
      <c r="O5695" t="str">
        <f>IF(ecommerce_10000[[#This Row],[Platform]]="Souq","sq",ecommerce_10000[[#This Row],[Platform]])</f>
        <v>sq</v>
      </c>
      <c r="P5695" t="str">
        <f>IF(E5695="Souq","sq",IF(E5695="Jumia","Jum",E5695))</f>
        <v>sq</v>
      </c>
      <c r="Q5695">
        <f>VLOOKUP(ecommerce_10000[[#This Row],[City]],F:I,4,FALSE)</f>
        <v>13290.4</v>
      </c>
      <c r="R5695" s="1">
        <f>SUMIF(C:C,ecommerce_10000[[#This Row],[Category]],I:I)</f>
        <v>91504159.730000004</v>
      </c>
      <c r="S5695" s="1">
        <f>SUMIFS(I:I,C:C,C5695)</f>
        <v>91504159.730000004</v>
      </c>
      <c r="T5695" s="1" t="str">
        <f>INDEX(F:F,MATCH(ecommerce_10000[[#This Row],[TotalAmount]],I:I,0))</f>
        <v>Alexandria</v>
      </c>
    </row>
    <row r="5696" spans="1:20" x14ac:dyDescent="0.3">
      <c r="A5696" s="1" t="s">
        <v>5740</v>
      </c>
      <c r="B5696" s="1" t="s">
        <v>49</v>
      </c>
      <c r="C5696" s="1" t="s">
        <v>14</v>
      </c>
      <c r="D5696" s="1" t="s">
        <v>50</v>
      </c>
      <c r="E5696" s="1" t="s">
        <v>22</v>
      </c>
      <c r="F5696" s="1" t="s">
        <v>62</v>
      </c>
      <c r="G5696">
        <v>15787.95</v>
      </c>
      <c r="H5696">
        <v>4</v>
      </c>
      <c r="I5696">
        <v>63151.8</v>
      </c>
      <c r="J5696">
        <v>3.68</v>
      </c>
      <c r="K5696">
        <v>3065</v>
      </c>
      <c r="L5696" s="2">
        <v>45491</v>
      </c>
      <c r="O5696" t="str">
        <f>IF(ecommerce_10000[[#This Row],[Platform]]="Souq","sq",ecommerce_10000[[#This Row],[Platform]])</f>
        <v>Jumia</v>
      </c>
      <c r="P5696" t="str">
        <f>IF(E5696="Souq","sq",IF(E5696="Jumia","Jum",E5696))</f>
        <v>Jum</v>
      </c>
      <c r="Q5696">
        <f>VLOOKUP(ecommerce_10000[[#This Row],[City]],F:I,4,FALSE)</f>
        <v>27872.98</v>
      </c>
      <c r="R5696" s="1">
        <f>SUMIF(C:C,ecommerce_10000[[#This Row],[Category]],I:I)</f>
        <v>92327183.770000085</v>
      </c>
      <c r="S5696" s="1">
        <f>SUMIFS(I:I,C:C,C5696)</f>
        <v>92327183.770000085</v>
      </c>
      <c r="T5696" s="1" t="str">
        <f>INDEX(F:F,MATCH(ecommerce_10000[[#This Row],[TotalAmount]],I:I,0))</f>
        <v>Giza</v>
      </c>
    </row>
    <row r="5697" spans="1:20" x14ac:dyDescent="0.3">
      <c r="A5697" s="1" t="s">
        <v>5741</v>
      </c>
      <c r="B5697" s="1" t="s">
        <v>19</v>
      </c>
      <c r="C5697" s="1" t="s">
        <v>20</v>
      </c>
      <c r="D5697" s="1" t="s">
        <v>21</v>
      </c>
      <c r="E5697" s="1" t="s">
        <v>47</v>
      </c>
      <c r="F5697" s="1" t="s">
        <v>62</v>
      </c>
      <c r="G5697">
        <v>18378.39</v>
      </c>
      <c r="H5697">
        <v>1</v>
      </c>
      <c r="I5697">
        <v>18378.39</v>
      </c>
      <c r="J5697">
        <v>1.95</v>
      </c>
      <c r="K5697">
        <v>1608</v>
      </c>
      <c r="L5697" s="2">
        <v>45421</v>
      </c>
      <c r="O5697" t="str">
        <f>IF(ecommerce_10000[[#This Row],[Platform]]="Souq","sq",ecommerce_10000[[#This Row],[Platform]])</f>
        <v>Amazon</v>
      </c>
      <c r="P5697" t="str">
        <f>IF(E5697="Souq","sq",IF(E5697="Jumia","Jum",E5697))</f>
        <v>Amazon</v>
      </c>
      <c r="Q5697">
        <f>VLOOKUP(ecommerce_10000[[#This Row],[City]],F:I,4,FALSE)</f>
        <v>27872.98</v>
      </c>
      <c r="R5697" s="1">
        <f>SUMIF(C:C,ecommerce_10000[[#This Row],[Category]],I:I)</f>
        <v>91504159.730000004</v>
      </c>
      <c r="S5697" s="1">
        <f>SUMIFS(I:I,C:C,C5697)</f>
        <v>91504159.730000004</v>
      </c>
      <c r="T5697" s="1" t="str">
        <f>INDEX(F:F,MATCH(ecommerce_10000[[#This Row],[TotalAmount]],I:I,0))</f>
        <v>Giza</v>
      </c>
    </row>
    <row r="5698" spans="1:20" x14ac:dyDescent="0.3">
      <c r="A5698" s="1" t="s">
        <v>5742</v>
      </c>
      <c r="B5698" s="1" t="s">
        <v>30</v>
      </c>
      <c r="C5698" s="1" t="s">
        <v>31</v>
      </c>
      <c r="D5698" s="1" t="s">
        <v>32</v>
      </c>
      <c r="E5698" s="1" t="s">
        <v>22</v>
      </c>
      <c r="F5698" s="1" t="s">
        <v>62</v>
      </c>
      <c r="G5698">
        <v>9982.2199999999993</v>
      </c>
      <c r="H5698">
        <v>1</v>
      </c>
      <c r="I5698">
        <v>9982.2199999999993</v>
      </c>
      <c r="J5698">
        <v>3.15</v>
      </c>
      <c r="K5698">
        <v>3140</v>
      </c>
      <c r="L5698" s="2">
        <v>45397</v>
      </c>
      <c r="O5698" t="str">
        <f>IF(ecommerce_10000[[#This Row],[Platform]]="Souq","sq",ecommerce_10000[[#This Row],[Platform]])</f>
        <v>Jumia</v>
      </c>
      <c r="P5698" t="str">
        <f>IF(E5698="Souq","sq",IF(E5698="Jumia","Jum",E5698))</f>
        <v>Jum</v>
      </c>
      <c r="Q5698">
        <f>VLOOKUP(ecommerce_10000[[#This Row],[City]],F:I,4,FALSE)</f>
        <v>27872.98</v>
      </c>
      <c r="R5698" s="1">
        <f>SUMIF(C:C,ecommerce_10000[[#This Row],[Category]],I:I)</f>
        <v>57542997.559999913</v>
      </c>
      <c r="S5698" s="1">
        <f>SUMIFS(I:I,C:C,C5698)</f>
        <v>57542997.559999913</v>
      </c>
      <c r="T5698" s="1" t="str">
        <f>INDEX(F:F,MATCH(ecommerce_10000[[#This Row],[TotalAmount]],I:I,0))</f>
        <v>Giza</v>
      </c>
    </row>
    <row r="5699" spans="1:20" x14ac:dyDescent="0.3">
      <c r="A5699" s="1" t="s">
        <v>5743</v>
      </c>
      <c r="B5699" s="1" t="s">
        <v>38</v>
      </c>
      <c r="C5699" s="1" t="s">
        <v>20</v>
      </c>
      <c r="D5699" s="1" t="s">
        <v>39</v>
      </c>
      <c r="E5699" s="1" t="s">
        <v>47</v>
      </c>
      <c r="F5699" s="1" t="s">
        <v>62</v>
      </c>
      <c r="G5699">
        <v>16904.73</v>
      </c>
      <c r="H5699">
        <v>2</v>
      </c>
      <c r="I5699">
        <v>33809.46</v>
      </c>
      <c r="J5699">
        <v>3.18</v>
      </c>
      <c r="K5699">
        <v>4586</v>
      </c>
      <c r="L5699" s="2">
        <v>45465</v>
      </c>
      <c r="O5699" t="str">
        <f>IF(ecommerce_10000[[#This Row],[Platform]]="Souq","sq",ecommerce_10000[[#This Row],[Platform]])</f>
        <v>Amazon</v>
      </c>
      <c r="P5699" t="str">
        <f>IF(E5699="Souq","sq",IF(E5699="Jumia","Jum",E5699))</f>
        <v>Amazon</v>
      </c>
      <c r="Q5699">
        <f>VLOOKUP(ecommerce_10000[[#This Row],[City]],F:I,4,FALSE)</f>
        <v>27872.98</v>
      </c>
      <c r="R5699" s="1">
        <f>SUMIF(C:C,ecommerce_10000[[#This Row],[Category]],I:I)</f>
        <v>91504159.730000004</v>
      </c>
      <c r="S5699" s="1">
        <f>SUMIFS(I:I,C:C,C5699)</f>
        <v>91504159.730000004</v>
      </c>
      <c r="T5699" s="1" t="str">
        <f>INDEX(F:F,MATCH(ecommerce_10000[[#This Row],[TotalAmount]],I:I,0))</f>
        <v>Giza</v>
      </c>
    </row>
    <row r="5700" spans="1:20" x14ac:dyDescent="0.3">
      <c r="A5700" s="1" t="s">
        <v>5744</v>
      </c>
      <c r="B5700" s="1" t="s">
        <v>25</v>
      </c>
      <c r="C5700" s="1" t="s">
        <v>26</v>
      </c>
      <c r="D5700" s="1" t="s">
        <v>27</v>
      </c>
      <c r="E5700" s="1" t="s">
        <v>22</v>
      </c>
      <c r="F5700" s="1" t="s">
        <v>40</v>
      </c>
      <c r="G5700">
        <v>12054.64</v>
      </c>
      <c r="H5700">
        <v>3</v>
      </c>
      <c r="I5700">
        <v>36163.919999999998</v>
      </c>
      <c r="J5700">
        <v>2.0299999999999998</v>
      </c>
      <c r="K5700">
        <v>3597</v>
      </c>
      <c r="L5700" s="2">
        <v>45301</v>
      </c>
      <c r="O5700" t="str">
        <f>IF(ecommerce_10000[[#This Row],[Platform]]="Souq","sq",ecommerce_10000[[#This Row],[Platform]])</f>
        <v>Jumia</v>
      </c>
      <c r="P5700" t="str">
        <f>IF(E5700="Souq","sq",IF(E5700="Jumia","Jum",E5700))</f>
        <v>Jum</v>
      </c>
      <c r="Q5700">
        <f>VLOOKUP(ecommerce_10000[[#This Row],[City]],F:I,4,FALSE)</f>
        <v>99349.3</v>
      </c>
      <c r="R5700" s="1">
        <f>SUMIF(C:C,ecommerce_10000[[#This Row],[Category]],I:I)</f>
        <v>29200970.130000021</v>
      </c>
      <c r="S5700" s="1">
        <f>SUMIFS(I:I,C:C,C5700)</f>
        <v>29200970.130000021</v>
      </c>
      <c r="T5700" s="1" t="str">
        <f>INDEX(F:F,MATCH(ecommerce_10000[[#This Row],[TotalAmount]],I:I,0))</f>
        <v>Riyadh</v>
      </c>
    </row>
    <row r="5701" spans="1:20" x14ac:dyDescent="0.3">
      <c r="A5701" s="1" t="s">
        <v>5745</v>
      </c>
      <c r="B5701" s="1" t="s">
        <v>53</v>
      </c>
      <c r="C5701" s="1" t="s">
        <v>31</v>
      </c>
      <c r="D5701" s="1" t="s">
        <v>54</v>
      </c>
      <c r="E5701" s="1" t="s">
        <v>47</v>
      </c>
      <c r="F5701" s="1" t="s">
        <v>40</v>
      </c>
      <c r="G5701">
        <v>14729.44</v>
      </c>
      <c r="H5701">
        <v>5</v>
      </c>
      <c r="I5701">
        <v>73647.199999999997</v>
      </c>
      <c r="J5701">
        <v>1.19</v>
      </c>
      <c r="K5701">
        <v>2718</v>
      </c>
      <c r="L5701" s="2">
        <v>45349</v>
      </c>
      <c r="O5701" t="str">
        <f>IF(ecommerce_10000[[#This Row],[Platform]]="Souq","sq",ecommerce_10000[[#This Row],[Platform]])</f>
        <v>Amazon</v>
      </c>
      <c r="P5701" t="str">
        <f>IF(E5701="Souq","sq",IF(E5701="Jumia","Jum",E5701))</f>
        <v>Amazon</v>
      </c>
      <c r="Q5701">
        <f>VLOOKUP(ecommerce_10000[[#This Row],[City]],F:I,4,FALSE)</f>
        <v>99349.3</v>
      </c>
      <c r="R5701" s="1">
        <f>SUMIF(C:C,ecommerce_10000[[#This Row],[Category]],I:I)</f>
        <v>57542997.559999913</v>
      </c>
      <c r="S5701" s="1">
        <f>SUMIFS(I:I,C:C,C5701)</f>
        <v>57542997.559999913</v>
      </c>
      <c r="T5701" s="1" t="str">
        <f>INDEX(F:F,MATCH(ecommerce_10000[[#This Row],[TotalAmount]],I:I,0))</f>
        <v>Riyadh</v>
      </c>
    </row>
    <row r="5702" spans="1:20" x14ac:dyDescent="0.3">
      <c r="A5702" s="1" t="s">
        <v>5746</v>
      </c>
      <c r="B5702" s="1" t="s">
        <v>19</v>
      </c>
      <c r="C5702" s="1" t="s">
        <v>20</v>
      </c>
      <c r="D5702" s="1" t="s">
        <v>21</v>
      </c>
      <c r="E5702" s="1" t="s">
        <v>47</v>
      </c>
      <c r="F5702" s="1" t="s">
        <v>62</v>
      </c>
      <c r="G5702">
        <v>14487.9</v>
      </c>
      <c r="H5702">
        <v>1</v>
      </c>
      <c r="I5702">
        <v>14487.9</v>
      </c>
      <c r="J5702">
        <v>3.42</v>
      </c>
      <c r="K5702">
        <v>1900</v>
      </c>
      <c r="L5702" s="2">
        <v>45444</v>
      </c>
      <c r="O5702" t="str">
        <f>IF(ecommerce_10000[[#This Row],[Platform]]="Souq","sq",ecommerce_10000[[#This Row],[Platform]])</f>
        <v>Amazon</v>
      </c>
      <c r="P5702" t="str">
        <f>IF(E5702="Souq","sq",IF(E5702="Jumia","Jum",E5702))</f>
        <v>Amazon</v>
      </c>
      <c r="Q5702">
        <f>VLOOKUP(ecommerce_10000[[#This Row],[City]],F:I,4,FALSE)</f>
        <v>27872.98</v>
      </c>
      <c r="R5702" s="1">
        <f>SUMIF(C:C,ecommerce_10000[[#This Row],[Category]],I:I)</f>
        <v>91504159.730000004</v>
      </c>
      <c r="S5702" s="1">
        <f>SUMIFS(I:I,C:C,C5702)</f>
        <v>91504159.730000004</v>
      </c>
      <c r="T5702" s="1" t="str">
        <f>INDEX(F:F,MATCH(ecommerce_10000[[#This Row],[TotalAmount]],I:I,0))</f>
        <v>Giza</v>
      </c>
    </row>
    <row r="5703" spans="1:20" x14ac:dyDescent="0.3">
      <c r="A5703" s="1" t="s">
        <v>5747</v>
      </c>
      <c r="B5703" s="1" t="s">
        <v>19</v>
      </c>
      <c r="C5703" s="1" t="s">
        <v>20</v>
      </c>
      <c r="D5703" s="1" t="s">
        <v>21</v>
      </c>
      <c r="E5703" s="1" t="s">
        <v>16</v>
      </c>
      <c r="F5703" s="1" t="s">
        <v>17</v>
      </c>
      <c r="G5703">
        <v>4253.91</v>
      </c>
      <c r="H5703">
        <v>5</v>
      </c>
      <c r="I5703">
        <v>21269.55</v>
      </c>
      <c r="J5703">
        <v>2.16</v>
      </c>
      <c r="K5703">
        <v>3408</v>
      </c>
      <c r="L5703" s="2">
        <v>45468</v>
      </c>
      <c r="O5703" t="str">
        <f>IF(ecommerce_10000[[#This Row],[Platform]]="Souq","sq",ecommerce_10000[[#This Row],[Platform]])</f>
        <v>sq</v>
      </c>
      <c r="P5703" t="str">
        <f>IF(E5703="Souq","sq",IF(E5703="Jumia","Jum",E5703))</f>
        <v>sq</v>
      </c>
      <c r="Q5703">
        <f>VLOOKUP(ecommerce_10000[[#This Row],[City]],F:I,4,FALSE)</f>
        <v>16284.02</v>
      </c>
      <c r="R5703" s="1">
        <f>SUMIF(C:C,ecommerce_10000[[#This Row],[Category]],I:I)</f>
        <v>91504159.730000004</v>
      </c>
      <c r="S5703" s="1">
        <f>SUMIFS(I:I,C:C,C5703)</f>
        <v>91504159.730000004</v>
      </c>
      <c r="T5703" s="1" t="str">
        <f>INDEX(F:F,MATCH(ecommerce_10000[[#This Row],[TotalAmount]],I:I,0))</f>
        <v>Cairo</v>
      </c>
    </row>
    <row r="5704" spans="1:20" x14ac:dyDescent="0.3">
      <c r="A5704" s="1" t="s">
        <v>5748</v>
      </c>
      <c r="B5704" s="1" t="s">
        <v>19</v>
      </c>
      <c r="C5704" s="1" t="s">
        <v>20</v>
      </c>
      <c r="D5704" s="1" t="s">
        <v>21</v>
      </c>
      <c r="E5704" s="1" t="s">
        <v>22</v>
      </c>
      <c r="F5704" s="1" t="s">
        <v>40</v>
      </c>
      <c r="G5704">
        <v>9742.65</v>
      </c>
      <c r="H5704">
        <v>3</v>
      </c>
      <c r="I5704">
        <v>29227.95</v>
      </c>
      <c r="J5704">
        <v>2.0699999999999998</v>
      </c>
      <c r="K5704">
        <v>1043</v>
      </c>
      <c r="L5704" s="2">
        <v>45379</v>
      </c>
      <c r="O5704" t="str">
        <f>IF(ecommerce_10000[[#This Row],[Platform]]="Souq","sq",ecommerce_10000[[#This Row],[Platform]])</f>
        <v>Jumia</v>
      </c>
      <c r="P5704" t="str">
        <f>IF(E5704="Souq","sq",IF(E5704="Jumia","Jum",E5704))</f>
        <v>Jum</v>
      </c>
      <c r="Q5704">
        <f>VLOOKUP(ecommerce_10000[[#This Row],[City]],F:I,4,FALSE)</f>
        <v>99349.3</v>
      </c>
      <c r="R5704" s="1">
        <f>SUMIF(C:C,ecommerce_10000[[#This Row],[Category]],I:I)</f>
        <v>91504159.730000004</v>
      </c>
      <c r="S5704" s="1">
        <f>SUMIFS(I:I,C:C,C5704)</f>
        <v>91504159.730000004</v>
      </c>
      <c r="T5704" s="1" t="str">
        <f>INDEX(F:F,MATCH(ecommerce_10000[[#This Row],[TotalAmount]],I:I,0))</f>
        <v>Riyadh</v>
      </c>
    </row>
    <row r="5705" spans="1:20" x14ac:dyDescent="0.3">
      <c r="A5705" s="1" t="s">
        <v>5749</v>
      </c>
      <c r="B5705" s="1" t="s">
        <v>19</v>
      </c>
      <c r="C5705" s="1" t="s">
        <v>20</v>
      </c>
      <c r="D5705" s="1" t="s">
        <v>21</v>
      </c>
      <c r="E5705" s="1" t="s">
        <v>47</v>
      </c>
      <c r="F5705" s="1" t="s">
        <v>23</v>
      </c>
      <c r="G5705">
        <v>16821.330000000002</v>
      </c>
      <c r="H5705">
        <v>1</v>
      </c>
      <c r="I5705">
        <v>16821.330000000002</v>
      </c>
      <c r="J5705">
        <v>1.82</v>
      </c>
      <c r="K5705">
        <v>4427</v>
      </c>
      <c r="L5705" s="2">
        <v>45604</v>
      </c>
      <c r="O5705" t="str">
        <f>IF(ecommerce_10000[[#This Row],[Platform]]="Souq","sq",ecommerce_10000[[#This Row],[Platform]])</f>
        <v>Amazon</v>
      </c>
      <c r="P5705" t="str">
        <f>IF(E5705="Souq","sq",IF(E5705="Jumia","Jum",E5705))</f>
        <v>Amazon</v>
      </c>
      <c r="Q5705">
        <f>VLOOKUP(ecommerce_10000[[#This Row],[City]],F:I,4,FALSE)</f>
        <v>13290.4</v>
      </c>
      <c r="R5705" s="1">
        <f>SUMIF(C:C,ecommerce_10000[[#This Row],[Category]],I:I)</f>
        <v>91504159.730000004</v>
      </c>
      <c r="S5705" s="1">
        <f>SUMIFS(I:I,C:C,C5705)</f>
        <v>91504159.730000004</v>
      </c>
      <c r="T5705" s="1" t="str">
        <f>INDEX(F:F,MATCH(ecommerce_10000[[#This Row],[TotalAmount]],I:I,0))</f>
        <v>Alexandria</v>
      </c>
    </row>
    <row r="5706" spans="1:20" x14ac:dyDescent="0.3">
      <c r="A5706" s="1" t="s">
        <v>5750</v>
      </c>
      <c r="B5706" s="1" t="s">
        <v>53</v>
      </c>
      <c r="C5706" s="1" t="s">
        <v>31</v>
      </c>
      <c r="D5706" s="1" t="s">
        <v>54</v>
      </c>
      <c r="E5706" s="1" t="s">
        <v>47</v>
      </c>
      <c r="F5706" s="1" t="s">
        <v>62</v>
      </c>
      <c r="G5706">
        <v>3594.56</v>
      </c>
      <c r="H5706">
        <v>4</v>
      </c>
      <c r="I5706">
        <v>14378.24</v>
      </c>
      <c r="J5706">
        <v>1.76</v>
      </c>
      <c r="K5706">
        <v>3884</v>
      </c>
      <c r="L5706" s="2">
        <v>45412</v>
      </c>
      <c r="O5706" t="str">
        <f>IF(ecommerce_10000[[#This Row],[Platform]]="Souq","sq",ecommerce_10000[[#This Row],[Platform]])</f>
        <v>Amazon</v>
      </c>
      <c r="P5706" t="str">
        <f>IF(E5706="Souq","sq",IF(E5706="Jumia","Jum",E5706))</f>
        <v>Amazon</v>
      </c>
      <c r="Q5706">
        <f>VLOOKUP(ecommerce_10000[[#This Row],[City]],F:I,4,FALSE)</f>
        <v>27872.98</v>
      </c>
      <c r="R5706" s="1">
        <f>SUMIF(C:C,ecommerce_10000[[#This Row],[Category]],I:I)</f>
        <v>57542997.559999913</v>
      </c>
      <c r="S5706" s="1">
        <f>SUMIFS(I:I,C:C,C5706)</f>
        <v>57542997.559999913</v>
      </c>
      <c r="T5706" s="1" t="str">
        <f>INDEX(F:F,MATCH(ecommerce_10000[[#This Row],[TotalAmount]],I:I,0))</f>
        <v>Giza</v>
      </c>
    </row>
    <row r="5707" spans="1:20" x14ac:dyDescent="0.3">
      <c r="A5707" s="1" t="s">
        <v>5751</v>
      </c>
      <c r="B5707" s="1" t="s">
        <v>49</v>
      </c>
      <c r="C5707" s="1" t="s">
        <v>14</v>
      </c>
      <c r="D5707" s="1" t="s">
        <v>50</v>
      </c>
      <c r="E5707" s="1" t="s">
        <v>16</v>
      </c>
      <c r="F5707" s="1" t="s">
        <v>40</v>
      </c>
      <c r="G5707">
        <v>18244.7</v>
      </c>
      <c r="H5707">
        <v>3</v>
      </c>
      <c r="I5707">
        <v>54734.1</v>
      </c>
      <c r="J5707">
        <v>3.59</v>
      </c>
      <c r="K5707">
        <v>2685</v>
      </c>
      <c r="L5707" s="2">
        <v>45355</v>
      </c>
      <c r="O5707" t="str">
        <f>IF(ecommerce_10000[[#This Row],[Platform]]="Souq","sq",ecommerce_10000[[#This Row],[Platform]])</f>
        <v>sq</v>
      </c>
      <c r="P5707" t="str">
        <f>IF(E5707="Souq","sq",IF(E5707="Jumia","Jum",E5707))</f>
        <v>sq</v>
      </c>
      <c r="Q5707">
        <f>VLOOKUP(ecommerce_10000[[#This Row],[City]],F:I,4,FALSE)</f>
        <v>99349.3</v>
      </c>
      <c r="R5707" s="1">
        <f>SUMIF(C:C,ecommerce_10000[[#This Row],[Category]],I:I)</f>
        <v>92327183.770000085</v>
      </c>
      <c r="S5707" s="1">
        <f>SUMIFS(I:I,C:C,C5707)</f>
        <v>92327183.770000085</v>
      </c>
      <c r="T5707" s="1" t="str">
        <f>INDEX(F:F,MATCH(ecommerce_10000[[#This Row],[TotalAmount]],I:I,0))</f>
        <v>Riyadh</v>
      </c>
    </row>
    <row r="5708" spans="1:20" x14ac:dyDescent="0.3">
      <c r="A5708" s="1" t="s">
        <v>5752</v>
      </c>
      <c r="B5708" s="1" t="s">
        <v>65</v>
      </c>
      <c r="C5708" s="1" t="s">
        <v>20</v>
      </c>
      <c r="D5708" s="1" t="s">
        <v>66</v>
      </c>
      <c r="E5708" s="1" t="s">
        <v>22</v>
      </c>
      <c r="F5708" s="1" t="s">
        <v>23</v>
      </c>
      <c r="G5708">
        <v>12291.22</v>
      </c>
      <c r="H5708">
        <v>3</v>
      </c>
      <c r="I5708">
        <v>36873.660000000003</v>
      </c>
      <c r="J5708">
        <v>2.91</v>
      </c>
      <c r="K5708">
        <v>3264</v>
      </c>
      <c r="L5708" s="2">
        <v>45628</v>
      </c>
      <c r="O5708" t="str">
        <f>IF(ecommerce_10000[[#This Row],[Platform]]="Souq","sq",ecommerce_10000[[#This Row],[Platform]])</f>
        <v>Jumia</v>
      </c>
      <c r="P5708" t="str">
        <f>IF(E5708="Souq","sq",IF(E5708="Jumia","Jum",E5708))</f>
        <v>Jum</v>
      </c>
      <c r="Q5708">
        <f>VLOOKUP(ecommerce_10000[[#This Row],[City]],F:I,4,FALSE)</f>
        <v>13290.4</v>
      </c>
      <c r="R5708" s="1">
        <f>SUMIF(C:C,ecommerce_10000[[#This Row],[Category]],I:I)</f>
        <v>91504159.730000004</v>
      </c>
      <c r="S5708" s="1">
        <f>SUMIFS(I:I,C:C,C5708)</f>
        <v>91504159.730000004</v>
      </c>
      <c r="T5708" s="1" t="str">
        <f>INDEX(F:F,MATCH(ecommerce_10000[[#This Row],[TotalAmount]],I:I,0))</f>
        <v>Alexandria</v>
      </c>
    </row>
    <row r="5709" spans="1:20" x14ac:dyDescent="0.3">
      <c r="A5709" s="1" t="s">
        <v>5753</v>
      </c>
      <c r="B5709" s="1" t="s">
        <v>38</v>
      </c>
      <c r="C5709" s="1" t="s">
        <v>20</v>
      </c>
      <c r="D5709" s="1" t="s">
        <v>39</v>
      </c>
      <c r="E5709" s="1" t="s">
        <v>47</v>
      </c>
      <c r="F5709" s="1" t="s">
        <v>23</v>
      </c>
      <c r="G5709">
        <v>14538.25</v>
      </c>
      <c r="H5709">
        <v>2</v>
      </c>
      <c r="I5709">
        <v>29076.5</v>
      </c>
      <c r="J5709">
        <v>1.51</v>
      </c>
      <c r="K5709">
        <v>738</v>
      </c>
      <c r="L5709" s="2">
        <v>45564</v>
      </c>
      <c r="O5709" t="str">
        <f>IF(ecommerce_10000[[#This Row],[Platform]]="Souq","sq",ecommerce_10000[[#This Row],[Platform]])</f>
        <v>Amazon</v>
      </c>
      <c r="P5709" t="str">
        <f>IF(E5709="Souq","sq",IF(E5709="Jumia","Jum",E5709))</f>
        <v>Amazon</v>
      </c>
      <c r="Q5709">
        <f>VLOOKUP(ecommerce_10000[[#This Row],[City]],F:I,4,FALSE)</f>
        <v>13290.4</v>
      </c>
      <c r="R5709" s="1">
        <f>SUMIF(C:C,ecommerce_10000[[#This Row],[Category]],I:I)</f>
        <v>91504159.730000004</v>
      </c>
      <c r="S5709" s="1">
        <f>SUMIFS(I:I,C:C,C5709)</f>
        <v>91504159.730000004</v>
      </c>
      <c r="T5709" s="1" t="str">
        <f>INDEX(F:F,MATCH(ecommerce_10000[[#This Row],[TotalAmount]],I:I,0))</f>
        <v>Alexandria</v>
      </c>
    </row>
    <row r="5710" spans="1:20" x14ac:dyDescent="0.3">
      <c r="A5710" s="1" t="s">
        <v>5754</v>
      </c>
      <c r="B5710" s="1" t="s">
        <v>19</v>
      </c>
      <c r="C5710" s="1" t="s">
        <v>20</v>
      </c>
      <c r="D5710" s="1" t="s">
        <v>21</v>
      </c>
      <c r="E5710" s="1" t="s">
        <v>16</v>
      </c>
      <c r="F5710" s="1" t="s">
        <v>17</v>
      </c>
      <c r="G5710">
        <v>7350.2</v>
      </c>
      <c r="H5710">
        <v>3</v>
      </c>
      <c r="I5710">
        <v>22050.6</v>
      </c>
      <c r="J5710">
        <v>3.36</v>
      </c>
      <c r="K5710">
        <v>114</v>
      </c>
      <c r="L5710" s="2">
        <v>45471</v>
      </c>
      <c r="O5710" t="str">
        <f>IF(ecommerce_10000[[#This Row],[Platform]]="Souq","sq",ecommerce_10000[[#This Row],[Platform]])</f>
        <v>sq</v>
      </c>
      <c r="P5710" t="str">
        <f>IF(E5710="Souq","sq",IF(E5710="Jumia","Jum",E5710))</f>
        <v>sq</v>
      </c>
      <c r="Q5710">
        <f>VLOOKUP(ecommerce_10000[[#This Row],[City]],F:I,4,FALSE)</f>
        <v>16284.02</v>
      </c>
      <c r="R5710" s="1">
        <f>SUMIF(C:C,ecommerce_10000[[#This Row],[Category]],I:I)</f>
        <v>91504159.730000004</v>
      </c>
      <c r="S5710" s="1">
        <f>SUMIFS(I:I,C:C,C5710)</f>
        <v>91504159.730000004</v>
      </c>
      <c r="T5710" s="1" t="str">
        <f>INDEX(F:F,MATCH(ecommerce_10000[[#This Row],[TotalAmount]],I:I,0))</f>
        <v>Cairo</v>
      </c>
    </row>
    <row r="5711" spans="1:20" x14ac:dyDescent="0.3">
      <c r="A5711" s="1" t="s">
        <v>5755</v>
      </c>
      <c r="B5711" s="1" t="s">
        <v>65</v>
      </c>
      <c r="C5711" s="1" t="s">
        <v>20</v>
      </c>
      <c r="D5711" s="1" t="s">
        <v>66</v>
      </c>
      <c r="E5711" s="1" t="s">
        <v>16</v>
      </c>
      <c r="F5711" s="1" t="s">
        <v>23</v>
      </c>
      <c r="G5711">
        <v>17713.060000000001</v>
      </c>
      <c r="H5711">
        <v>4</v>
      </c>
      <c r="I5711">
        <v>70852.240000000005</v>
      </c>
      <c r="J5711">
        <v>3.24</v>
      </c>
      <c r="K5711">
        <v>855</v>
      </c>
      <c r="L5711" s="2">
        <v>45620</v>
      </c>
      <c r="O5711" t="str">
        <f>IF(ecommerce_10000[[#This Row],[Platform]]="Souq","sq",ecommerce_10000[[#This Row],[Platform]])</f>
        <v>sq</v>
      </c>
      <c r="P5711" t="str">
        <f>IF(E5711="Souq","sq",IF(E5711="Jumia","Jum",E5711))</f>
        <v>sq</v>
      </c>
      <c r="Q5711">
        <f>VLOOKUP(ecommerce_10000[[#This Row],[City]],F:I,4,FALSE)</f>
        <v>13290.4</v>
      </c>
      <c r="R5711" s="1">
        <f>SUMIF(C:C,ecommerce_10000[[#This Row],[Category]],I:I)</f>
        <v>91504159.730000004</v>
      </c>
      <c r="S5711" s="1">
        <f>SUMIFS(I:I,C:C,C5711)</f>
        <v>91504159.730000004</v>
      </c>
      <c r="T5711" s="1" t="str">
        <f>INDEX(F:F,MATCH(ecommerce_10000[[#This Row],[TotalAmount]],I:I,0))</f>
        <v>Alexandria</v>
      </c>
    </row>
    <row r="5712" spans="1:20" x14ac:dyDescent="0.3">
      <c r="A5712" s="1" t="s">
        <v>5756</v>
      </c>
      <c r="B5712" s="1" t="s">
        <v>65</v>
      </c>
      <c r="C5712" s="1" t="s">
        <v>20</v>
      </c>
      <c r="D5712" s="1" t="s">
        <v>66</v>
      </c>
      <c r="E5712" s="1" t="s">
        <v>47</v>
      </c>
      <c r="F5712" s="1" t="s">
        <v>62</v>
      </c>
      <c r="G5712">
        <v>19246.43</v>
      </c>
      <c r="H5712">
        <v>2</v>
      </c>
      <c r="I5712">
        <v>38492.86</v>
      </c>
      <c r="J5712">
        <v>4.5</v>
      </c>
      <c r="K5712">
        <v>2803</v>
      </c>
      <c r="L5712" s="2">
        <v>45601</v>
      </c>
      <c r="O5712" t="str">
        <f>IF(ecommerce_10000[[#This Row],[Platform]]="Souq","sq",ecommerce_10000[[#This Row],[Platform]])</f>
        <v>Amazon</v>
      </c>
      <c r="P5712" t="str">
        <f>IF(E5712="Souq","sq",IF(E5712="Jumia","Jum",E5712))</f>
        <v>Amazon</v>
      </c>
      <c r="Q5712">
        <f>VLOOKUP(ecommerce_10000[[#This Row],[City]],F:I,4,FALSE)</f>
        <v>27872.98</v>
      </c>
      <c r="R5712" s="1">
        <f>SUMIF(C:C,ecommerce_10000[[#This Row],[Category]],I:I)</f>
        <v>91504159.730000004</v>
      </c>
      <c r="S5712" s="1">
        <f>SUMIFS(I:I,C:C,C5712)</f>
        <v>91504159.730000004</v>
      </c>
      <c r="T5712" s="1" t="str">
        <f>INDEX(F:F,MATCH(ecommerce_10000[[#This Row],[TotalAmount]],I:I,0))</f>
        <v>Giza</v>
      </c>
    </row>
    <row r="5713" spans="1:20" x14ac:dyDescent="0.3">
      <c r="A5713" s="1" t="s">
        <v>5757</v>
      </c>
      <c r="B5713" s="1" t="s">
        <v>35</v>
      </c>
      <c r="C5713" s="1" t="s">
        <v>14</v>
      </c>
      <c r="D5713" s="1" t="s">
        <v>36</v>
      </c>
      <c r="E5713" s="1" t="s">
        <v>16</v>
      </c>
      <c r="F5713" s="1" t="s">
        <v>17</v>
      </c>
      <c r="G5713">
        <v>11238.87</v>
      </c>
      <c r="H5713">
        <v>4</v>
      </c>
      <c r="I5713">
        <v>44955.48</v>
      </c>
      <c r="J5713">
        <v>3.48</v>
      </c>
      <c r="K5713">
        <v>1070</v>
      </c>
      <c r="L5713" s="2">
        <v>45403</v>
      </c>
      <c r="O5713" t="str">
        <f>IF(ecommerce_10000[[#This Row],[Platform]]="Souq","sq",ecommerce_10000[[#This Row],[Platform]])</f>
        <v>sq</v>
      </c>
      <c r="P5713" t="str">
        <f>IF(E5713="Souq","sq",IF(E5713="Jumia","Jum",E5713))</f>
        <v>sq</v>
      </c>
      <c r="Q5713">
        <f>VLOOKUP(ecommerce_10000[[#This Row],[City]],F:I,4,FALSE)</f>
        <v>16284.02</v>
      </c>
      <c r="R5713" s="1">
        <f>SUMIF(C:C,ecommerce_10000[[#This Row],[Category]],I:I)</f>
        <v>92327183.770000085</v>
      </c>
      <c r="S5713" s="1">
        <f>SUMIFS(I:I,C:C,C5713)</f>
        <v>92327183.770000085</v>
      </c>
      <c r="T5713" s="1" t="str">
        <f>INDEX(F:F,MATCH(ecommerce_10000[[#This Row],[TotalAmount]],I:I,0))</f>
        <v>Cairo</v>
      </c>
    </row>
    <row r="5714" spans="1:20" x14ac:dyDescent="0.3">
      <c r="A5714" s="1" t="s">
        <v>5758</v>
      </c>
      <c r="B5714" s="1" t="s">
        <v>65</v>
      </c>
      <c r="C5714" s="1" t="s">
        <v>20</v>
      </c>
      <c r="D5714" s="1" t="s">
        <v>66</v>
      </c>
      <c r="E5714" s="1" t="s">
        <v>47</v>
      </c>
      <c r="F5714" s="1" t="s">
        <v>28</v>
      </c>
      <c r="G5714">
        <v>6848.65</v>
      </c>
      <c r="H5714">
        <v>1</v>
      </c>
      <c r="I5714">
        <v>6848.65</v>
      </c>
      <c r="J5714">
        <v>1.08</v>
      </c>
      <c r="K5714">
        <v>1172</v>
      </c>
      <c r="L5714" s="2">
        <v>45552</v>
      </c>
      <c r="O5714" t="str">
        <f>IF(ecommerce_10000[[#This Row],[Platform]]="Souq","sq",ecommerce_10000[[#This Row],[Platform]])</f>
        <v>Amazon</v>
      </c>
      <c r="P5714" t="str">
        <f>IF(E5714="Souq","sq",IF(E5714="Jumia","Jum",E5714))</f>
        <v>Amazon</v>
      </c>
      <c r="Q5714">
        <f>VLOOKUP(ecommerce_10000[[#This Row],[City]],F:I,4,FALSE)</f>
        <v>26648.76</v>
      </c>
      <c r="R5714" s="1">
        <f>SUMIF(C:C,ecommerce_10000[[#This Row],[Category]],I:I)</f>
        <v>91504159.730000004</v>
      </c>
      <c r="S5714" s="1">
        <f>SUMIFS(I:I,C:C,C5714)</f>
        <v>91504159.730000004</v>
      </c>
      <c r="T5714" s="1" t="str">
        <f>INDEX(F:F,MATCH(ecommerce_10000[[#This Row],[TotalAmount]],I:I,0))</f>
        <v>Casablanca</v>
      </c>
    </row>
    <row r="5715" spans="1:20" x14ac:dyDescent="0.3">
      <c r="A5715" s="1" t="s">
        <v>5759</v>
      </c>
      <c r="B5715" s="1" t="s">
        <v>65</v>
      </c>
      <c r="C5715" s="1" t="s">
        <v>20</v>
      </c>
      <c r="D5715" s="1" t="s">
        <v>66</v>
      </c>
      <c r="E5715" s="1" t="s">
        <v>16</v>
      </c>
      <c r="F5715" s="1" t="s">
        <v>40</v>
      </c>
      <c r="G5715">
        <v>9121.8700000000008</v>
      </c>
      <c r="H5715">
        <v>4</v>
      </c>
      <c r="I5715">
        <v>36487.480000000003</v>
      </c>
      <c r="J5715">
        <v>4.17</v>
      </c>
      <c r="K5715">
        <v>4260</v>
      </c>
      <c r="L5715" s="2">
        <v>45350</v>
      </c>
      <c r="O5715" t="str">
        <f>IF(ecommerce_10000[[#This Row],[Platform]]="Souq","sq",ecommerce_10000[[#This Row],[Platform]])</f>
        <v>sq</v>
      </c>
      <c r="P5715" t="str">
        <f>IF(E5715="Souq","sq",IF(E5715="Jumia","Jum",E5715))</f>
        <v>sq</v>
      </c>
      <c r="Q5715">
        <f>VLOOKUP(ecommerce_10000[[#This Row],[City]],F:I,4,FALSE)</f>
        <v>99349.3</v>
      </c>
      <c r="R5715" s="1">
        <f>SUMIF(C:C,ecommerce_10000[[#This Row],[Category]],I:I)</f>
        <v>91504159.730000004</v>
      </c>
      <c r="S5715" s="1">
        <f>SUMIFS(I:I,C:C,C5715)</f>
        <v>91504159.730000004</v>
      </c>
      <c r="T5715" s="1" t="str">
        <f>INDEX(F:F,MATCH(ecommerce_10000[[#This Row],[TotalAmount]],I:I,0))</f>
        <v>Riyadh</v>
      </c>
    </row>
    <row r="5716" spans="1:20" x14ac:dyDescent="0.3">
      <c r="A5716" s="1" t="s">
        <v>5760</v>
      </c>
      <c r="B5716" s="1" t="s">
        <v>43</v>
      </c>
      <c r="C5716" s="1" t="s">
        <v>44</v>
      </c>
      <c r="D5716" s="1" t="s">
        <v>45</v>
      </c>
      <c r="E5716" s="1" t="s">
        <v>22</v>
      </c>
      <c r="F5716" s="1" t="s">
        <v>33</v>
      </c>
      <c r="G5716">
        <v>2152.23</v>
      </c>
      <c r="H5716">
        <v>5</v>
      </c>
      <c r="I5716">
        <v>10761.15</v>
      </c>
      <c r="J5716">
        <v>4.7300000000000004</v>
      </c>
      <c r="K5716">
        <v>257</v>
      </c>
      <c r="L5716" s="2">
        <v>45502</v>
      </c>
      <c r="O5716" t="str">
        <f>IF(ecommerce_10000[[#This Row],[Platform]]="Souq","sq",ecommerce_10000[[#This Row],[Platform]])</f>
        <v>Jumia</v>
      </c>
      <c r="P5716" t="str">
        <f>IF(E5716="Souq","sq",IF(E5716="Jumia","Jum",E5716))</f>
        <v>Jum</v>
      </c>
      <c r="Q5716">
        <f>VLOOKUP(ecommerce_10000[[#This Row],[City]],F:I,4,FALSE)</f>
        <v>3665.44</v>
      </c>
      <c r="R5716" s="1">
        <f>SUMIF(C:C,ecommerce_10000[[#This Row],[Category]],I:I)</f>
        <v>31420413.200000018</v>
      </c>
      <c r="S5716" s="1">
        <f>SUMIFS(I:I,C:C,C5716)</f>
        <v>31420413.200000018</v>
      </c>
      <c r="T5716" s="1" t="str">
        <f>INDEX(F:F,MATCH(ecommerce_10000[[#This Row],[TotalAmount]],I:I,0))</f>
        <v>Dubai</v>
      </c>
    </row>
    <row r="5717" spans="1:20" x14ac:dyDescent="0.3">
      <c r="A5717" s="1" t="s">
        <v>5761</v>
      </c>
      <c r="B5717" s="1" t="s">
        <v>30</v>
      </c>
      <c r="C5717" s="1" t="s">
        <v>31</v>
      </c>
      <c r="D5717" s="1" t="s">
        <v>32</v>
      </c>
      <c r="E5717" s="1" t="s">
        <v>47</v>
      </c>
      <c r="F5717" s="1" t="s">
        <v>28</v>
      </c>
      <c r="G5717">
        <v>5004.46</v>
      </c>
      <c r="H5717">
        <v>4</v>
      </c>
      <c r="I5717">
        <v>20017.84</v>
      </c>
      <c r="J5717">
        <v>3.58</v>
      </c>
      <c r="K5717">
        <v>715</v>
      </c>
      <c r="L5717" s="2">
        <v>45432</v>
      </c>
      <c r="O5717" t="str">
        <f>IF(ecommerce_10000[[#This Row],[Platform]]="Souq","sq",ecommerce_10000[[#This Row],[Platform]])</f>
        <v>Amazon</v>
      </c>
      <c r="P5717" t="str">
        <f>IF(E5717="Souq","sq",IF(E5717="Jumia","Jum",E5717))</f>
        <v>Amazon</v>
      </c>
      <c r="Q5717">
        <f>VLOOKUP(ecommerce_10000[[#This Row],[City]],F:I,4,FALSE)</f>
        <v>26648.76</v>
      </c>
      <c r="R5717" s="1">
        <f>SUMIF(C:C,ecommerce_10000[[#This Row],[Category]],I:I)</f>
        <v>57542997.559999913</v>
      </c>
      <c r="S5717" s="1">
        <f>SUMIFS(I:I,C:C,C5717)</f>
        <v>57542997.559999913</v>
      </c>
      <c r="T5717" s="1" t="str">
        <f>INDEX(F:F,MATCH(ecommerce_10000[[#This Row],[TotalAmount]],I:I,0))</f>
        <v>Casablanca</v>
      </c>
    </row>
    <row r="5718" spans="1:20" x14ac:dyDescent="0.3">
      <c r="A5718" s="1" t="s">
        <v>5762</v>
      </c>
      <c r="B5718" s="1" t="s">
        <v>65</v>
      </c>
      <c r="C5718" s="1" t="s">
        <v>20</v>
      </c>
      <c r="D5718" s="1" t="s">
        <v>66</v>
      </c>
      <c r="E5718" s="1" t="s">
        <v>22</v>
      </c>
      <c r="F5718" s="1" t="s">
        <v>17</v>
      </c>
      <c r="G5718">
        <v>12151.94</v>
      </c>
      <c r="H5718">
        <v>4</v>
      </c>
      <c r="I5718">
        <v>48607.76</v>
      </c>
      <c r="J5718">
        <v>3.79</v>
      </c>
      <c r="K5718">
        <v>2365</v>
      </c>
      <c r="L5718" s="2">
        <v>45617</v>
      </c>
      <c r="O5718" t="str">
        <f>IF(ecommerce_10000[[#This Row],[Platform]]="Souq","sq",ecommerce_10000[[#This Row],[Platform]])</f>
        <v>Jumia</v>
      </c>
      <c r="P5718" t="str">
        <f>IF(E5718="Souq","sq",IF(E5718="Jumia","Jum",E5718))</f>
        <v>Jum</v>
      </c>
      <c r="Q5718">
        <f>VLOOKUP(ecommerce_10000[[#This Row],[City]],F:I,4,FALSE)</f>
        <v>16284.02</v>
      </c>
      <c r="R5718" s="1">
        <f>SUMIF(C:C,ecommerce_10000[[#This Row],[Category]],I:I)</f>
        <v>91504159.730000004</v>
      </c>
      <c r="S5718" s="1">
        <f>SUMIFS(I:I,C:C,C5718)</f>
        <v>91504159.730000004</v>
      </c>
      <c r="T5718" s="1" t="str">
        <f>INDEX(F:F,MATCH(ecommerce_10000[[#This Row],[TotalAmount]],I:I,0))</f>
        <v>Cairo</v>
      </c>
    </row>
    <row r="5719" spans="1:20" x14ac:dyDescent="0.3">
      <c r="A5719" s="1" t="s">
        <v>5763</v>
      </c>
      <c r="B5719" s="1" t="s">
        <v>43</v>
      </c>
      <c r="C5719" s="1" t="s">
        <v>44</v>
      </c>
      <c r="D5719" s="1" t="s">
        <v>45</v>
      </c>
      <c r="E5719" s="1" t="s">
        <v>47</v>
      </c>
      <c r="F5719" s="1" t="s">
        <v>40</v>
      </c>
      <c r="G5719">
        <v>14882.23</v>
      </c>
      <c r="H5719">
        <v>4</v>
      </c>
      <c r="I5719">
        <v>59528.92</v>
      </c>
      <c r="J5719">
        <v>1.58</v>
      </c>
      <c r="K5719">
        <v>247</v>
      </c>
      <c r="L5719" s="2">
        <v>45483</v>
      </c>
      <c r="O5719" t="str">
        <f>IF(ecommerce_10000[[#This Row],[Platform]]="Souq","sq",ecommerce_10000[[#This Row],[Platform]])</f>
        <v>Amazon</v>
      </c>
      <c r="P5719" t="str">
        <f>IF(E5719="Souq","sq",IF(E5719="Jumia","Jum",E5719))</f>
        <v>Amazon</v>
      </c>
      <c r="Q5719">
        <f>VLOOKUP(ecommerce_10000[[#This Row],[City]],F:I,4,FALSE)</f>
        <v>99349.3</v>
      </c>
      <c r="R5719" s="1">
        <f>SUMIF(C:C,ecommerce_10000[[#This Row],[Category]],I:I)</f>
        <v>31420413.200000018</v>
      </c>
      <c r="S5719" s="1">
        <f>SUMIFS(I:I,C:C,C5719)</f>
        <v>31420413.200000018</v>
      </c>
      <c r="T5719" s="1" t="str">
        <f>INDEX(F:F,MATCH(ecommerce_10000[[#This Row],[TotalAmount]],I:I,0))</f>
        <v>Riyadh</v>
      </c>
    </row>
    <row r="5720" spans="1:20" x14ac:dyDescent="0.3">
      <c r="A5720" s="1" t="s">
        <v>5764</v>
      </c>
      <c r="B5720" s="1" t="s">
        <v>30</v>
      </c>
      <c r="C5720" s="1" t="s">
        <v>31</v>
      </c>
      <c r="D5720" s="1" t="s">
        <v>32</v>
      </c>
      <c r="E5720" s="1" t="s">
        <v>22</v>
      </c>
      <c r="F5720" s="1" t="s">
        <v>23</v>
      </c>
      <c r="G5720">
        <v>12032.88</v>
      </c>
      <c r="H5720">
        <v>5</v>
      </c>
      <c r="I5720">
        <v>60164.4</v>
      </c>
      <c r="J5720">
        <v>4.1399999999999997</v>
      </c>
      <c r="K5720">
        <v>4094</v>
      </c>
      <c r="L5720" s="2">
        <v>45392</v>
      </c>
      <c r="O5720" t="str">
        <f>IF(ecommerce_10000[[#This Row],[Platform]]="Souq","sq",ecommerce_10000[[#This Row],[Platform]])</f>
        <v>Jumia</v>
      </c>
      <c r="P5720" t="str">
        <f>IF(E5720="Souq","sq",IF(E5720="Jumia","Jum",E5720))</f>
        <v>Jum</v>
      </c>
      <c r="Q5720">
        <f>VLOOKUP(ecommerce_10000[[#This Row],[City]],F:I,4,FALSE)</f>
        <v>13290.4</v>
      </c>
      <c r="R5720" s="1">
        <f>SUMIF(C:C,ecommerce_10000[[#This Row],[Category]],I:I)</f>
        <v>57542997.559999913</v>
      </c>
      <c r="S5720" s="1">
        <f>SUMIFS(I:I,C:C,C5720)</f>
        <v>57542997.559999913</v>
      </c>
      <c r="T5720" s="1" t="str">
        <f>INDEX(F:F,MATCH(ecommerce_10000[[#This Row],[TotalAmount]],I:I,0))</f>
        <v>Alexandria</v>
      </c>
    </row>
    <row r="5721" spans="1:20" x14ac:dyDescent="0.3">
      <c r="A5721" s="1" t="s">
        <v>5765</v>
      </c>
      <c r="B5721" s="1" t="s">
        <v>53</v>
      </c>
      <c r="C5721" s="1" t="s">
        <v>31</v>
      </c>
      <c r="D5721" s="1" t="s">
        <v>54</v>
      </c>
      <c r="E5721" s="1" t="s">
        <v>47</v>
      </c>
      <c r="F5721" s="1" t="s">
        <v>17</v>
      </c>
      <c r="G5721">
        <v>916.61</v>
      </c>
      <c r="H5721">
        <v>2</v>
      </c>
      <c r="I5721">
        <v>1833.22</v>
      </c>
      <c r="J5721">
        <v>3.43</v>
      </c>
      <c r="K5721">
        <v>3546</v>
      </c>
      <c r="L5721" s="2">
        <v>45348</v>
      </c>
      <c r="O5721" t="str">
        <f>IF(ecommerce_10000[[#This Row],[Platform]]="Souq","sq",ecommerce_10000[[#This Row],[Platform]])</f>
        <v>Amazon</v>
      </c>
      <c r="P5721" t="str">
        <f>IF(E5721="Souq","sq",IF(E5721="Jumia","Jum",E5721))</f>
        <v>Amazon</v>
      </c>
      <c r="Q5721">
        <f>VLOOKUP(ecommerce_10000[[#This Row],[City]],F:I,4,FALSE)</f>
        <v>16284.02</v>
      </c>
      <c r="R5721" s="1">
        <f>SUMIF(C:C,ecommerce_10000[[#This Row],[Category]],I:I)</f>
        <v>57542997.559999913</v>
      </c>
      <c r="S5721" s="1">
        <f>SUMIFS(I:I,C:C,C5721)</f>
        <v>57542997.559999913</v>
      </c>
      <c r="T5721" s="1" t="str">
        <f>INDEX(F:F,MATCH(ecommerce_10000[[#This Row],[TotalAmount]],I:I,0))</f>
        <v>Cairo</v>
      </c>
    </row>
    <row r="5722" spans="1:20" x14ac:dyDescent="0.3">
      <c r="A5722" s="1" t="s">
        <v>5766</v>
      </c>
      <c r="B5722" s="1" t="s">
        <v>13</v>
      </c>
      <c r="C5722" s="1" t="s">
        <v>14</v>
      </c>
      <c r="D5722" s="1" t="s">
        <v>15</v>
      </c>
      <c r="E5722" s="1" t="s">
        <v>16</v>
      </c>
      <c r="F5722" s="1" t="s">
        <v>33</v>
      </c>
      <c r="G5722">
        <v>7663.75</v>
      </c>
      <c r="H5722">
        <v>5</v>
      </c>
      <c r="I5722">
        <v>38318.75</v>
      </c>
      <c r="J5722">
        <v>4.72</v>
      </c>
      <c r="K5722">
        <v>1977</v>
      </c>
      <c r="L5722" s="2">
        <v>45390</v>
      </c>
      <c r="O5722" t="str">
        <f>IF(ecommerce_10000[[#This Row],[Platform]]="Souq","sq",ecommerce_10000[[#This Row],[Platform]])</f>
        <v>sq</v>
      </c>
      <c r="P5722" t="str">
        <f>IF(E5722="Souq","sq",IF(E5722="Jumia","Jum",E5722))</f>
        <v>sq</v>
      </c>
      <c r="Q5722">
        <f>VLOOKUP(ecommerce_10000[[#This Row],[City]],F:I,4,FALSE)</f>
        <v>3665.44</v>
      </c>
      <c r="R5722" s="1">
        <f>SUMIF(C:C,ecommerce_10000[[#This Row],[Category]],I:I)</f>
        <v>92327183.770000085</v>
      </c>
      <c r="S5722" s="1">
        <f>SUMIFS(I:I,C:C,C5722)</f>
        <v>92327183.770000085</v>
      </c>
      <c r="T5722" s="1" t="str">
        <f>INDEX(F:F,MATCH(ecommerce_10000[[#This Row],[TotalAmount]],I:I,0))</f>
        <v>Dubai</v>
      </c>
    </row>
    <row r="5723" spans="1:20" x14ac:dyDescent="0.3">
      <c r="A5723" s="1" t="s">
        <v>5767</v>
      </c>
      <c r="B5723" s="1" t="s">
        <v>35</v>
      </c>
      <c r="C5723" s="1" t="s">
        <v>14</v>
      </c>
      <c r="D5723" s="1" t="s">
        <v>36</v>
      </c>
      <c r="E5723" s="1" t="s">
        <v>16</v>
      </c>
      <c r="F5723" s="1" t="s">
        <v>40</v>
      </c>
      <c r="G5723">
        <v>3130.26</v>
      </c>
      <c r="H5723">
        <v>4</v>
      </c>
      <c r="I5723">
        <v>12521.04</v>
      </c>
      <c r="J5723">
        <v>3.11</v>
      </c>
      <c r="K5723">
        <v>3915</v>
      </c>
      <c r="L5723" s="2">
        <v>45557</v>
      </c>
      <c r="O5723" t="str">
        <f>IF(ecommerce_10000[[#This Row],[Platform]]="Souq","sq",ecommerce_10000[[#This Row],[Platform]])</f>
        <v>sq</v>
      </c>
      <c r="P5723" t="str">
        <f>IF(E5723="Souq","sq",IF(E5723="Jumia","Jum",E5723))</f>
        <v>sq</v>
      </c>
      <c r="Q5723">
        <f>VLOOKUP(ecommerce_10000[[#This Row],[City]],F:I,4,FALSE)</f>
        <v>99349.3</v>
      </c>
      <c r="R5723" s="1">
        <f>SUMIF(C:C,ecommerce_10000[[#This Row],[Category]],I:I)</f>
        <v>92327183.770000085</v>
      </c>
      <c r="S5723" s="1">
        <f>SUMIFS(I:I,C:C,C5723)</f>
        <v>92327183.770000085</v>
      </c>
      <c r="T5723" s="1" t="str">
        <f>INDEX(F:F,MATCH(ecommerce_10000[[#This Row],[TotalAmount]],I:I,0))</f>
        <v>Riyadh</v>
      </c>
    </row>
    <row r="5724" spans="1:20" x14ac:dyDescent="0.3">
      <c r="A5724" s="1" t="s">
        <v>5768</v>
      </c>
      <c r="B5724" s="1" t="s">
        <v>43</v>
      </c>
      <c r="C5724" s="1" t="s">
        <v>44</v>
      </c>
      <c r="D5724" s="1" t="s">
        <v>45</v>
      </c>
      <c r="E5724" s="1" t="s">
        <v>22</v>
      </c>
      <c r="F5724" s="1" t="s">
        <v>28</v>
      </c>
      <c r="G5724">
        <v>13827.8</v>
      </c>
      <c r="H5724">
        <v>5</v>
      </c>
      <c r="I5724">
        <v>69139</v>
      </c>
      <c r="J5724">
        <v>2.68</v>
      </c>
      <c r="K5724">
        <v>1149</v>
      </c>
      <c r="L5724" s="2">
        <v>45348</v>
      </c>
      <c r="O5724" t="str">
        <f>IF(ecommerce_10000[[#This Row],[Platform]]="Souq","sq",ecommerce_10000[[#This Row],[Platform]])</f>
        <v>Jumia</v>
      </c>
      <c r="P5724" t="str">
        <f>IF(E5724="Souq","sq",IF(E5724="Jumia","Jum",E5724))</f>
        <v>Jum</v>
      </c>
      <c r="Q5724">
        <f>VLOOKUP(ecommerce_10000[[#This Row],[City]],F:I,4,FALSE)</f>
        <v>26648.76</v>
      </c>
      <c r="R5724" s="1">
        <f>SUMIF(C:C,ecommerce_10000[[#This Row],[Category]],I:I)</f>
        <v>31420413.200000018</v>
      </c>
      <c r="S5724" s="1">
        <f>SUMIFS(I:I,C:C,C5724)</f>
        <v>31420413.200000018</v>
      </c>
      <c r="T5724" s="1" t="str">
        <f>INDEX(F:F,MATCH(ecommerce_10000[[#This Row],[TotalAmount]],I:I,0))</f>
        <v>Casablanca</v>
      </c>
    </row>
    <row r="5725" spans="1:20" x14ac:dyDescent="0.3">
      <c r="A5725" s="1" t="s">
        <v>5769</v>
      </c>
      <c r="B5725" s="1" t="s">
        <v>35</v>
      </c>
      <c r="C5725" s="1" t="s">
        <v>14</v>
      </c>
      <c r="D5725" s="1" t="s">
        <v>36</v>
      </c>
      <c r="E5725" s="1" t="s">
        <v>22</v>
      </c>
      <c r="F5725" s="1" t="s">
        <v>28</v>
      </c>
      <c r="G5725">
        <v>12993.45</v>
      </c>
      <c r="H5725">
        <v>2</v>
      </c>
      <c r="I5725">
        <v>25986.9</v>
      </c>
      <c r="J5725">
        <v>4.42</v>
      </c>
      <c r="K5725">
        <v>3776</v>
      </c>
      <c r="L5725" s="2">
        <v>45510</v>
      </c>
      <c r="O5725" t="str">
        <f>IF(ecommerce_10000[[#This Row],[Platform]]="Souq","sq",ecommerce_10000[[#This Row],[Platform]])</f>
        <v>Jumia</v>
      </c>
      <c r="P5725" t="str">
        <f>IF(E5725="Souq","sq",IF(E5725="Jumia","Jum",E5725))</f>
        <v>Jum</v>
      </c>
      <c r="Q5725">
        <f>VLOOKUP(ecommerce_10000[[#This Row],[City]],F:I,4,FALSE)</f>
        <v>26648.76</v>
      </c>
      <c r="R5725" s="1">
        <f>SUMIF(C:C,ecommerce_10000[[#This Row],[Category]],I:I)</f>
        <v>92327183.770000085</v>
      </c>
      <c r="S5725" s="1">
        <f>SUMIFS(I:I,C:C,C5725)</f>
        <v>92327183.770000085</v>
      </c>
      <c r="T5725" s="1" t="str">
        <f>INDEX(F:F,MATCH(ecommerce_10000[[#This Row],[TotalAmount]],I:I,0))</f>
        <v>Casablanca</v>
      </c>
    </row>
    <row r="5726" spans="1:20" x14ac:dyDescent="0.3">
      <c r="A5726" s="1" t="s">
        <v>5770</v>
      </c>
      <c r="B5726" s="1" t="s">
        <v>38</v>
      </c>
      <c r="C5726" s="1" t="s">
        <v>20</v>
      </c>
      <c r="D5726" s="1" t="s">
        <v>39</v>
      </c>
      <c r="E5726" s="1" t="s">
        <v>16</v>
      </c>
      <c r="F5726" s="1" t="s">
        <v>40</v>
      </c>
      <c r="G5726">
        <v>16096.51</v>
      </c>
      <c r="H5726">
        <v>4</v>
      </c>
      <c r="I5726">
        <v>64386.04</v>
      </c>
      <c r="J5726">
        <v>1.2</v>
      </c>
      <c r="K5726">
        <v>4218</v>
      </c>
      <c r="L5726" s="2">
        <v>45518</v>
      </c>
      <c r="O5726" t="str">
        <f>IF(ecommerce_10000[[#This Row],[Platform]]="Souq","sq",ecommerce_10000[[#This Row],[Platform]])</f>
        <v>sq</v>
      </c>
      <c r="P5726" t="str">
        <f>IF(E5726="Souq","sq",IF(E5726="Jumia","Jum",E5726))</f>
        <v>sq</v>
      </c>
      <c r="Q5726">
        <f>VLOOKUP(ecommerce_10000[[#This Row],[City]],F:I,4,FALSE)</f>
        <v>99349.3</v>
      </c>
      <c r="R5726" s="1">
        <f>SUMIF(C:C,ecommerce_10000[[#This Row],[Category]],I:I)</f>
        <v>91504159.730000004</v>
      </c>
      <c r="S5726" s="1">
        <f>SUMIFS(I:I,C:C,C5726)</f>
        <v>91504159.730000004</v>
      </c>
      <c r="T5726" s="1" t="str">
        <f>INDEX(F:F,MATCH(ecommerce_10000[[#This Row],[TotalAmount]],I:I,0))</f>
        <v>Riyadh</v>
      </c>
    </row>
    <row r="5727" spans="1:20" x14ac:dyDescent="0.3">
      <c r="A5727" s="1" t="s">
        <v>5771</v>
      </c>
      <c r="B5727" s="1" t="s">
        <v>49</v>
      </c>
      <c r="C5727" s="1" t="s">
        <v>14</v>
      </c>
      <c r="D5727" s="1" t="s">
        <v>50</v>
      </c>
      <c r="E5727" s="1" t="s">
        <v>16</v>
      </c>
      <c r="F5727" s="1" t="s">
        <v>23</v>
      </c>
      <c r="G5727">
        <v>12161.38</v>
      </c>
      <c r="H5727">
        <v>2</v>
      </c>
      <c r="I5727">
        <v>24322.76</v>
      </c>
      <c r="J5727">
        <v>3.76</v>
      </c>
      <c r="K5727">
        <v>4262</v>
      </c>
      <c r="L5727" s="2">
        <v>45334</v>
      </c>
      <c r="O5727" t="str">
        <f>IF(ecommerce_10000[[#This Row],[Platform]]="Souq","sq",ecommerce_10000[[#This Row],[Platform]])</f>
        <v>sq</v>
      </c>
      <c r="P5727" t="str">
        <f>IF(E5727="Souq","sq",IF(E5727="Jumia","Jum",E5727))</f>
        <v>sq</v>
      </c>
      <c r="Q5727">
        <f>VLOOKUP(ecommerce_10000[[#This Row],[City]],F:I,4,FALSE)</f>
        <v>13290.4</v>
      </c>
      <c r="R5727" s="1">
        <f>SUMIF(C:C,ecommerce_10000[[#This Row],[Category]],I:I)</f>
        <v>92327183.770000085</v>
      </c>
      <c r="S5727" s="1">
        <f>SUMIFS(I:I,C:C,C5727)</f>
        <v>92327183.770000085</v>
      </c>
      <c r="T5727" s="1" t="str">
        <f>INDEX(F:F,MATCH(ecommerce_10000[[#This Row],[TotalAmount]],I:I,0))</f>
        <v>Alexandria</v>
      </c>
    </row>
    <row r="5728" spans="1:20" x14ac:dyDescent="0.3">
      <c r="A5728" s="1" t="s">
        <v>5772</v>
      </c>
      <c r="B5728" s="1" t="s">
        <v>13</v>
      </c>
      <c r="C5728" s="1" t="s">
        <v>14</v>
      </c>
      <c r="D5728" s="1" t="s">
        <v>15</v>
      </c>
      <c r="E5728" s="1" t="s">
        <v>22</v>
      </c>
      <c r="F5728" s="1" t="s">
        <v>17</v>
      </c>
      <c r="G5728">
        <v>14819.45</v>
      </c>
      <c r="H5728">
        <v>1</v>
      </c>
      <c r="I5728">
        <v>14819.45</v>
      </c>
      <c r="J5728">
        <v>4.83</v>
      </c>
      <c r="K5728">
        <v>1350</v>
      </c>
      <c r="L5728" s="2">
        <v>45578</v>
      </c>
      <c r="O5728" t="str">
        <f>IF(ecommerce_10000[[#This Row],[Platform]]="Souq","sq",ecommerce_10000[[#This Row],[Platform]])</f>
        <v>Jumia</v>
      </c>
      <c r="P5728" t="str">
        <f>IF(E5728="Souq","sq",IF(E5728="Jumia","Jum",E5728))</f>
        <v>Jum</v>
      </c>
      <c r="Q5728">
        <f>VLOOKUP(ecommerce_10000[[#This Row],[City]],F:I,4,FALSE)</f>
        <v>16284.02</v>
      </c>
      <c r="R5728" s="1">
        <f>SUMIF(C:C,ecommerce_10000[[#This Row],[Category]],I:I)</f>
        <v>92327183.770000085</v>
      </c>
      <c r="S5728" s="1">
        <f>SUMIFS(I:I,C:C,C5728)</f>
        <v>92327183.770000085</v>
      </c>
      <c r="T5728" s="1" t="str">
        <f>INDEX(F:F,MATCH(ecommerce_10000[[#This Row],[TotalAmount]],I:I,0))</f>
        <v>Cairo</v>
      </c>
    </row>
    <row r="5729" spans="1:20" x14ac:dyDescent="0.3">
      <c r="A5729" s="1" t="s">
        <v>5773</v>
      </c>
      <c r="B5729" s="1" t="s">
        <v>30</v>
      </c>
      <c r="C5729" s="1" t="s">
        <v>31</v>
      </c>
      <c r="D5729" s="1" t="s">
        <v>32</v>
      </c>
      <c r="E5729" s="1" t="s">
        <v>47</v>
      </c>
      <c r="F5729" s="1" t="s">
        <v>23</v>
      </c>
      <c r="G5729">
        <v>17664.77</v>
      </c>
      <c r="H5729">
        <v>2</v>
      </c>
      <c r="I5729">
        <v>35329.54</v>
      </c>
      <c r="J5729">
        <v>3.41</v>
      </c>
      <c r="K5729">
        <v>2724</v>
      </c>
      <c r="L5729" s="2">
        <v>45487</v>
      </c>
      <c r="O5729" t="str">
        <f>IF(ecommerce_10000[[#This Row],[Platform]]="Souq","sq",ecommerce_10000[[#This Row],[Platform]])</f>
        <v>Amazon</v>
      </c>
      <c r="P5729" t="str">
        <f>IF(E5729="Souq","sq",IF(E5729="Jumia","Jum",E5729))</f>
        <v>Amazon</v>
      </c>
      <c r="Q5729">
        <f>VLOOKUP(ecommerce_10000[[#This Row],[City]],F:I,4,FALSE)</f>
        <v>13290.4</v>
      </c>
      <c r="R5729" s="1">
        <f>SUMIF(C:C,ecommerce_10000[[#This Row],[Category]],I:I)</f>
        <v>57542997.559999913</v>
      </c>
      <c r="S5729" s="1">
        <f>SUMIFS(I:I,C:C,C5729)</f>
        <v>57542997.559999913</v>
      </c>
      <c r="T5729" s="1" t="str">
        <f>INDEX(F:F,MATCH(ecommerce_10000[[#This Row],[TotalAmount]],I:I,0))</f>
        <v>Alexandria</v>
      </c>
    </row>
    <row r="5730" spans="1:20" x14ac:dyDescent="0.3">
      <c r="A5730" s="1" t="s">
        <v>5774</v>
      </c>
      <c r="B5730" s="1" t="s">
        <v>53</v>
      </c>
      <c r="C5730" s="1" t="s">
        <v>31</v>
      </c>
      <c r="D5730" s="1" t="s">
        <v>54</v>
      </c>
      <c r="E5730" s="1" t="s">
        <v>22</v>
      </c>
      <c r="F5730" s="1" t="s">
        <v>33</v>
      </c>
      <c r="G5730">
        <v>9696.2800000000007</v>
      </c>
      <c r="H5730">
        <v>3</v>
      </c>
      <c r="I5730">
        <v>29088.84</v>
      </c>
      <c r="J5730">
        <v>4.5599999999999996</v>
      </c>
      <c r="K5730">
        <v>288</v>
      </c>
      <c r="L5730" s="2">
        <v>45311</v>
      </c>
      <c r="O5730" t="str">
        <f>IF(ecommerce_10000[[#This Row],[Platform]]="Souq","sq",ecommerce_10000[[#This Row],[Platform]])</f>
        <v>Jumia</v>
      </c>
      <c r="P5730" t="str">
        <f>IF(E5730="Souq","sq",IF(E5730="Jumia","Jum",E5730))</f>
        <v>Jum</v>
      </c>
      <c r="Q5730">
        <f>VLOOKUP(ecommerce_10000[[#This Row],[City]],F:I,4,FALSE)</f>
        <v>3665.44</v>
      </c>
      <c r="R5730" s="1">
        <f>SUMIF(C:C,ecommerce_10000[[#This Row],[Category]],I:I)</f>
        <v>57542997.559999913</v>
      </c>
      <c r="S5730" s="1">
        <f>SUMIFS(I:I,C:C,C5730)</f>
        <v>57542997.559999913</v>
      </c>
      <c r="T5730" s="1" t="str">
        <f>INDEX(F:F,MATCH(ecommerce_10000[[#This Row],[TotalAmount]],I:I,0))</f>
        <v>Dubai</v>
      </c>
    </row>
    <row r="5731" spans="1:20" x14ac:dyDescent="0.3">
      <c r="A5731" s="1" t="s">
        <v>5775</v>
      </c>
      <c r="B5731" s="1" t="s">
        <v>30</v>
      </c>
      <c r="C5731" s="1" t="s">
        <v>31</v>
      </c>
      <c r="D5731" s="1" t="s">
        <v>32</v>
      </c>
      <c r="E5731" s="1" t="s">
        <v>16</v>
      </c>
      <c r="F5731" s="1" t="s">
        <v>17</v>
      </c>
      <c r="G5731">
        <v>14302.56</v>
      </c>
      <c r="H5731">
        <v>5</v>
      </c>
      <c r="I5731">
        <v>71512.800000000003</v>
      </c>
      <c r="J5731">
        <v>4.71</v>
      </c>
      <c r="K5731">
        <v>3576</v>
      </c>
      <c r="L5731" s="2">
        <v>45582</v>
      </c>
      <c r="O5731" t="str">
        <f>IF(ecommerce_10000[[#This Row],[Platform]]="Souq","sq",ecommerce_10000[[#This Row],[Platform]])</f>
        <v>sq</v>
      </c>
      <c r="P5731" t="str">
        <f>IF(E5731="Souq","sq",IF(E5731="Jumia","Jum",E5731))</f>
        <v>sq</v>
      </c>
      <c r="Q5731">
        <f>VLOOKUP(ecommerce_10000[[#This Row],[City]],F:I,4,FALSE)</f>
        <v>16284.02</v>
      </c>
      <c r="R5731" s="1">
        <f>SUMIF(C:C,ecommerce_10000[[#This Row],[Category]],I:I)</f>
        <v>57542997.559999913</v>
      </c>
      <c r="S5731" s="1">
        <f>SUMIFS(I:I,C:C,C5731)</f>
        <v>57542997.559999913</v>
      </c>
      <c r="T5731" s="1" t="str">
        <f>INDEX(F:F,MATCH(ecommerce_10000[[#This Row],[TotalAmount]],I:I,0))</f>
        <v>Cairo</v>
      </c>
    </row>
    <row r="5732" spans="1:20" x14ac:dyDescent="0.3">
      <c r="A5732" s="1" t="s">
        <v>5776</v>
      </c>
      <c r="B5732" s="1" t="s">
        <v>25</v>
      </c>
      <c r="C5732" s="1" t="s">
        <v>26</v>
      </c>
      <c r="D5732" s="1" t="s">
        <v>27</v>
      </c>
      <c r="E5732" s="1" t="s">
        <v>16</v>
      </c>
      <c r="F5732" s="1" t="s">
        <v>17</v>
      </c>
      <c r="G5732">
        <v>16063.25</v>
      </c>
      <c r="H5732">
        <v>1</v>
      </c>
      <c r="I5732">
        <v>16063.25</v>
      </c>
      <c r="J5732">
        <v>1.28</v>
      </c>
      <c r="K5732">
        <v>978</v>
      </c>
      <c r="L5732" s="2">
        <v>45596</v>
      </c>
      <c r="O5732" t="str">
        <f>IF(ecommerce_10000[[#This Row],[Platform]]="Souq","sq",ecommerce_10000[[#This Row],[Platform]])</f>
        <v>sq</v>
      </c>
      <c r="P5732" t="str">
        <f>IF(E5732="Souq","sq",IF(E5732="Jumia","Jum",E5732))</f>
        <v>sq</v>
      </c>
      <c r="Q5732">
        <f>VLOOKUP(ecommerce_10000[[#This Row],[City]],F:I,4,FALSE)</f>
        <v>16284.02</v>
      </c>
      <c r="R5732" s="1">
        <f>SUMIF(C:C,ecommerce_10000[[#This Row],[Category]],I:I)</f>
        <v>29200970.130000021</v>
      </c>
      <c r="S5732" s="1">
        <f>SUMIFS(I:I,C:C,C5732)</f>
        <v>29200970.130000021</v>
      </c>
      <c r="T5732" s="1" t="str">
        <f>INDEX(F:F,MATCH(ecommerce_10000[[#This Row],[TotalAmount]],I:I,0))</f>
        <v>Cairo</v>
      </c>
    </row>
    <row r="5733" spans="1:20" x14ac:dyDescent="0.3">
      <c r="A5733" s="1" t="s">
        <v>5777</v>
      </c>
      <c r="B5733" s="1" t="s">
        <v>38</v>
      </c>
      <c r="C5733" s="1" t="s">
        <v>20</v>
      </c>
      <c r="D5733" s="1" t="s">
        <v>39</v>
      </c>
      <c r="E5733" s="1" t="s">
        <v>22</v>
      </c>
      <c r="F5733" s="1" t="s">
        <v>17</v>
      </c>
      <c r="G5733">
        <v>11758.36</v>
      </c>
      <c r="H5733">
        <v>3</v>
      </c>
      <c r="I5733">
        <v>35275.08</v>
      </c>
      <c r="J5733">
        <v>3.58</v>
      </c>
      <c r="K5733">
        <v>3983</v>
      </c>
      <c r="L5733" s="2">
        <v>45524</v>
      </c>
      <c r="O5733" t="str">
        <f>IF(ecommerce_10000[[#This Row],[Platform]]="Souq","sq",ecommerce_10000[[#This Row],[Platform]])</f>
        <v>Jumia</v>
      </c>
      <c r="P5733" t="str">
        <f>IF(E5733="Souq","sq",IF(E5733="Jumia","Jum",E5733))</f>
        <v>Jum</v>
      </c>
      <c r="Q5733">
        <f>VLOOKUP(ecommerce_10000[[#This Row],[City]],F:I,4,FALSE)</f>
        <v>16284.02</v>
      </c>
      <c r="R5733" s="1">
        <f>SUMIF(C:C,ecommerce_10000[[#This Row],[Category]],I:I)</f>
        <v>91504159.730000004</v>
      </c>
      <c r="S5733" s="1">
        <f>SUMIFS(I:I,C:C,C5733)</f>
        <v>91504159.730000004</v>
      </c>
      <c r="T5733" s="1" t="str">
        <f>INDEX(F:F,MATCH(ecommerce_10000[[#This Row],[TotalAmount]],I:I,0))</f>
        <v>Cairo</v>
      </c>
    </row>
    <row r="5734" spans="1:20" x14ac:dyDescent="0.3">
      <c r="A5734" s="1" t="s">
        <v>5778</v>
      </c>
      <c r="B5734" s="1" t="s">
        <v>49</v>
      </c>
      <c r="C5734" s="1" t="s">
        <v>14</v>
      </c>
      <c r="D5734" s="1" t="s">
        <v>50</v>
      </c>
      <c r="E5734" s="1" t="s">
        <v>47</v>
      </c>
      <c r="F5734" s="1" t="s">
        <v>33</v>
      </c>
      <c r="G5734">
        <v>174.51</v>
      </c>
      <c r="H5734">
        <v>3</v>
      </c>
      <c r="I5734">
        <v>523.53</v>
      </c>
      <c r="J5734">
        <v>2.5299999999999998</v>
      </c>
      <c r="K5734">
        <v>3295</v>
      </c>
      <c r="L5734" s="2">
        <v>45303</v>
      </c>
      <c r="O5734" t="str">
        <f>IF(ecommerce_10000[[#This Row],[Platform]]="Souq","sq",ecommerce_10000[[#This Row],[Platform]])</f>
        <v>Amazon</v>
      </c>
      <c r="P5734" t="str">
        <f>IF(E5734="Souq","sq",IF(E5734="Jumia","Jum",E5734))</f>
        <v>Amazon</v>
      </c>
      <c r="Q5734">
        <f>VLOOKUP(ecommerce_10000[[#This Row],[City]],F:I,4,FALSE)</f>
        <v>3665.44</v>
      </c>
      <c r="R5734" s="1">
        <f>SUMIF(C:C,ecommerce_10000[[#This Row],[Category]],I:I)</f>
        <v>92327183.770000085</v>
      </c>
      <c r="S5734" s="1">
        <f>SUMIFS(I:I,C:C,C5734)</f>
        <v>92327183.770000085</v>
      </c>
      <c r="T5734" s="1" t="str">
        <f>INDEX(F:F,MATCH(ecommerce_10000[[#This Row],[TotalAmount]],I:I,0))</f>
        <v>Dubai</v>
      </c>
    </row>
    <row r="5735" spans="1:20" x14ac:dyDescent="0.3">
      <c r="A5735" s="1" t="s">
        <v>5779</v>
      </c>
      <c r="B5735" s="1" t="s">
        <v>38</v>
      </c>
      <c r="C5735" s="1" t="s">
        <v>20</v>
      </c>
      <c r="D5735" s="1" t="s">
        <v>39</v>
      </c>
      <c r="E5735" s="1" t="s">
        <v>47</v>
      </c>
      <c r="F5735" s="1" t="s">
        <v>40</v>
      </c>
      <c r="G5735">
        <v>15881.56</v>
      </c>
      <c r="H5735">
        <v>1</v>
      </c>
      <c r="I5735">
        <v>15881.56</v>
      </c>
      <c r="J5735">
        <v>2.95</v>
      </c>
      <c r="K5735">
        <v>1752</v>
      </c>
      <c r="L5735" s="2">
        <v>45364</v>
      </c>
      <c r="O5735" t="str">
        <f>IF(ecommerce_10000[[#This Row],[Platform]]="Souq","sq",ecommerce_10000[[#This Row],[Platform]])</f>
        <v>Amazon</v>
      </c>
      <c r="P5735" t="str">
        <f>IF(E5735="Souq","sq",IF(E5735="Jumia","Jum",E5735))</f>
        <v>Amazon</v>
      </c>
      <c r="Q5735">
        <f>VLOOKUP(ecommerce_10000[[#This Row],[City]],F:I,4,FALSE)</f>
        <v>99349.3</v>
      </c>
      <c r="R5735" s="1">
        <f>SUMIF(C:C,ecommerce_10000[[#This Row],[Category]],I:I)</f>
        <v>91504159.730000004</v>
      </c>
      <c r="S5735" s="1">
        <f>SUMIFS(I:I,C:C,C5735)</f>
        <v>91504159.730000004</v>
      </c>
      <c r="T5735" s="1" t="str">
        <f>INDEX(F:F,MATCH(ecommerce_10000[[#This Row],[TotalAmount]],I:I,0))</f>
        <v>Riyadh</v>
      </c>
    </row>
    <row r="5736" spans="1:20" x14ac:dyDescent="0.3">
      <c r="A5736" s="1" t="s">
        <v>5780</v>
      </c>
      <c r="B5736" s="1" t="s">
        <v>19</v>
      </c>
      <c r="C5736" s="1" t="s">
        <v>20</v>
      </c>
      <c r="D5736" s="1" t="s">
        <v>21</v>
      </c>
      <c r="E5736" s="1" t="s">
        <v>22</v>
      </c>
      <c r="F5736" s="1" t="s">
        <v>17</v>
      </c>
      <c r="G5736">
        <v>18467.14</v>
      </c>
      <c r="H5736">
        <v>5</v>
      </c>
      <c r="I5736">
        <v>92335.7</v>
      </c>
      <c r="J5736">
        <v>1.08</v>
      </c>
      <c r="K5736">
        <v>4833</v>
      </c>
      <c r="L5736" s="2">
        <v>45483</v>
      </c>
      <c r="O5736" t="str">
        <f>IF(ecommerce_10000[[#This Row],[Platform]]="Souq","sq",ecommerce_10000[[#This Row],[Platform]])</f>
        <v>Jumia</v>
      </c>
      <c r="P5736" t="str">
        <f>IF(E5736="Souq","sq",IF(E5736="Jumia","Jum",E5736))</f>
        <v>Jum</v>
      </c>
      <c r="Q5736">
        <f>VLOOKUP(ecommerce_10000[[#This Row],[City]],F:I,4,FALSE)</f>
        <v>16284.02</v>
      </c>
      <c r="R5736" s="1">
        <f>SUMIF(C:C,ecommerce_10000[[#This Row],[Category]],I:I)</f>
        <v>91504159.730000004</v>
      </c>
      <c r="S5736" s="1">
        <f>SUMIFS(I:I,C:C,C5736)</f>
        <v>91504159.730000004</v>
      </c>
      <c r="T5736" s="1" t="str">
        <f>INDEX(F:F,MATCH(ecommerce_10000[[#This Row],[TotalAmount]],I:I,0))</f>
        <v>Cairo</v>
      </c>
    </row>
    <row r="5737" spans="1:20" x14ac:dyDescent="0.3">
      <c r="A5737" s="1" t="s">
        <v>5781</v>
      </c>
      <c r="B5737" s="1" t="s">
        <v>49</v>
      </c>
      <c r="C5737" s="1" t="s">
        <v>14</v>
      </c>
      <c r="D5737" s="1" t="s">
        <v>50</v>
      </c>
      <c r="E5737" s="1" t="s">
        <v>22</v>
      </c>
      <c r="F5737" s="1" t="s">
        <v>62</v>
      </c>
      <c r="G5737">
        <v>2368.19</v>
      </c>
      <c r="H5737">
        <v>2</v>
      </c>
      <c r="I5737">
        <v>4736.38</v>
      </c>
      <c r="J5737">
        <v>2.96</v>
      </c>
      <c r="K5737">
        <v>2115</v>
      </c>
      <c r="L5737" s="2">
        <v>45412</v>
      </c>
      <c r="O5737" t="str">
        <f>IF(ecommerce_10000[[#This Row],[Platform]]="Souq","sq",ecommerce_10000[[#This Row],[Platform]])</f>
        <v>Jumia</v>
      </c>
      <c r="P5737" t="str">
        <f>IF(E5737="Souq","sq",IF(E5737="Jumia","Jum",E5737))</f>
        <v>Jum</v>
      </c>
      <c r="Q5737">
        <f>VLOOKUP(ecommerce_10000[[#This Row],[City]],F:I,4,FALSE)</f>
        <v>27872.98</v>
      </c>
      <c r="R5737" s="1">
        <f>SUMIF(C:C,ecommerce_10000[[#This Row],[Category]],I:I)</f>
        <v>92327183.770000085</v>
      </c>
      <c r="S5737" s="1">
        <f>SUMIFS(I:I,C:C,C5737)</f>
        <v>92327183.770000085</v>
      </c>
      <c r="T5737" s="1" t="str">
        <f>INDEX(F:F,MATCH(ecommerce_10000[[#This Row],[TotalAmount]],I:I,0))</f>
        <v>Giza</v>
      </c>
    </row>
    <row r="5738" spans="1:20" x14ac:dyDescent="0.3">
      <c r="A5738" s="1" t="s">
        <v>5782</v>
      </c>
      <c r="B5738" s="1" t="s">
        <v>43</v>
      </c>
      <c r="C5738" s="1" t="s">
        <v>44</v>
      </c>
      <c r="D5738" s="1" t="s">
        <v>45</v>
      </c>
      <c r="E5738" s="1" t="s">
        <v>47</v>
      </c>
      <c r="F5738" s="1" t="s">
        <v>33</v>
      </c>
      <c r="G5738">
        <v>8166.56</v>
      </c>
      <c r="H5738">
        <v>3</v>
      </c>
      <c r="I5738">
        <v>24499.68</v>
      </c>
      <c r="J5738">
        <v>1.82</v>
      </c>
      <c r="K5738">
        <v>3161</v>
      </c>
      <c r="L5738" s="2">
        <v>45542</v>
      </c>
      <c r="O5738" t="str">
        <f>IF(ecommerce_10000[[#This Row],[Platform]]="Souq","sq",ecommerce_10000[[#This Row],[Platform]])</f>
        <v>Amazon</v>
      </c>
      <c r="P5738" t="str">
        <f>IF(E5738="Souq","sq",IF(E5738="Jumia","Jum",E5738))</f>
        <v>Amazon</v>
      </c>
      <c r="Q5738">
        <f>VLOOKUP(ecommerce_10000[[#This Row],[City]],F:I,4,FALSE)</f>
        <v>3665.44</v>
      </c>
      <c r="R5738" s="1">
        <f>SUMIF(C:C,ecommerce_10000[[#This Row],[Category]],I:I)</f>
        <v>31420413.200000018</v>
      </c>
      <c r="S5738" s="1">
        <f>SUMIFS(I:I,C:C,C5738)</f>
        <v>31420413.200000018</v>
      </c>
      <c r="T5738" s="1" t="str">
        <f>INDEX(F:F,MATCH(ecommerce_10000[[#This Row],[TotalAmount]],I:I,0))</f>
        <v>Dubai</v>
      </c>
    </row>
    <row r="5739" spans="1:20" x14ac:dyDescent="0.3">
      <c r="A5739" s="1" t="s">
        <v>5783</v>
      </c>
      <c r="B5739" s="1" t="s">
        <v>38</v>
      </c>
      <c r="C5739" s="1" t="s">
        <v>20</v>
      </c>
      <c r="D5739" s="1" t="s">
        <v>39</v>
      </c>
      <c r="E5739" s="1" t="s">
        <v>22</v>
      </c>
      <c r="F5739" s="1" t="s">
        <v>28</v>
      </c>
      <c r="G5739">
        <v>1277.8599999999999</v>
      </c>
      <c r="H5739">
        <v>4</v>
      </c>
      <c r="I5739">
        <v>5111.4399999999996</v>
      </c>
      <c r="J5739">
        <v>3.21</v>
      </c>
      <c r="K5739">
        <v>4431</v>
      </c>
      <c r="L5739" s="2">
        <v>45336</v>
      </c>
      <c r="O5739" t="str">
        <f>IF(ecommerce_10000[[#This Row],[Platform]]="Souq","sq",ecommerce_10000[[#This Row],[Platform]])</f>
        <v>Jumia</v>
      </c>
      <c r="P5739" t="str">
        <f>IF(E5739="Souq","sq",IF(E5739="Jumia","Jum",E5739))</f>
        <v>Jum</v>
      </c>
      <c r="Q5739">
        <f>VLOOKUP(ecommerce_10000[[#This Row],[City]],F:I,4,FALSE)</f>
        <v>26648.76</v>
      </c>
      <c r="R5739" s="1">
        <f>SUMIF(C:C,ecommerce_10000[[#This Row],[Category]],I:I)</f>
        <v>91504159.730000004</v>
      </c>
      <c r="S5739" s="1">
        <f>SUMIFS(I:I,C:C,C5739)</f>
        <v>91504159.730000004</v>
      </c>
      <c r="T5739" s="1" t="str">
        <f>INDEX(F:F,MATCH(ecommerce_10000[[#This Row],[TotalAmount]],I:I,0))</f>
        <v>Casablanca</v>
      </c>
    </row>
    <row r="5740" spans="1:20" x14ac:dyDescent="0.3">
      <c r="A5740" s="1" t="s">
        <v>5784</v>
      </c>
      <c r="B5740" s="1" t="s">
        <v>19</v>
      </c>
      <c r="C5740" s="1" t="s">
        <v>20</v>
      </c>
      <c r="D5740" s="1" t="s">
        <v>21</v>
      </c>
      <c r="E5740" s="1" t="s">
        <v>16</v>
      </c>
      <c r="F5740" s="1" t="s">
        <v>62</v>
      </c>
      <c r="G5740">
        <v>11160.7</v>
      </c>
      <c r="H5740">
        <v>5</v>
      </c>
      <c r="I5740">
        <v>55803.5</v>
      </c>
      <c r="J5740">
        <v>2.67</v>
      </c>
      <c r="K5740">
        <v>2409</v>
      </c>
      <c r="L5740" s="2">
        <v>45314</v>
      </c>
      <c r="O5740" t="str">
        <f>IF(ecommerce_10000[[#This Row],[Platform]]="Souq","sq",ecommerce_10000[[#This Row],[Platform]])</f>
        <v>sq</v>
      </c>
      <c r="P5740" t="str">
        <f>IF(E5740="Souq","sq",IF(E5740="Jumia","Jum",E5740))</f>
        <v>sq</v>
      </c>
      <c r="Q5740">
        <f>VLOOKUP(ecommerce_10000[[#This Row],[City]],F:I,4,FALSE)</f>
        <v>27872.98</v>
      </c>
      <c r="R5740" s="1">
        <f>SUMIF(C:C,ecommerce_10000[[#This Row],[Category]],I:I)</f>
        <v>91504159.730000004</v>
      </c>
      <c r="S5740" s="1">
        <f>SUMIFS(I:I,C:C,C5740)</f>
        <v>91504159.730000004</v>
      </c>
      <c r="T5740" s="1" t="str">
        <f>INDEX(F:F,MATCH(ecommerce_10000[[#This Row],[TotalAmount]],I:I,0))</f>
        <v>Giza</v>
      </c>
    </row>
    <row r="5741" spans="1:20" x14ac:dyDescent="0.3">
      <c r="A5741" s="1" t="s">
        <v>5785</v>
      </c>
      <c r="B5741" s="1" t="s">
        <v>35</v>
      </c>
      <c r="C5741" s="1" t="s">
        <v>14</v>
      </c>
      <c r="D5741" s="1" t="s">
        <v>36</v>
      </c>
      <c r="E5741" s="1" t="s">
        <v>47</v>
      </c>
      <c r="F5741" s="1" t="s">
        <v>23</v>
      </c>
      <c r="G5741">
        <v>9654.32</v>
      </c>
      <c r="H5741">
        <v>4</v>
      </c>
      <c r="I5741">
        <v>38617.279999999999</v>
      </c>
      <c r="J5741">
        <v>3.51</v>
      </c>
      <c r="K5741">
        <v>3741</v>
      </c>
      <c r="L5741" s="2">
        <v>45307</v>
      </c>
      <c r="O5741" t="str">
        <f>IF(ecommerce_10000[[#This Row],[Platform]]="Souq","sq",ecommerce_10000[[#This Row],[Platform]])</f>
        <v>Amazon</v>
      </c>
      <c r="P5741" t="str">
        <f>IF(E5741="Souq","sq",IF(E5741="Jumia","Jum",E5741))</f>
        <v>Amazon</v>
      </c>
      <c r="Q5741">
        <f>VLOOKUP(ecommerce_10000[[#This Row],[City]],F:I,4,FALSE)</f>
        <v>13290.4</v>
      </c>
      <c r="R5741" s="1">
        <f>SUMIF(C:C,ecommerce_10000[[#This Row],[Category]],I:I)</f>
        <v>92327183.770000085</v>
      </c>
      <c r="S5741" s="1">
        <f>SUMIFS(I:I,C:C,C5741)</f>
        <v>92327183.770000085</v>
      </c>
      <c r="T5741" s="1" t="str">
        <f>INDEX(F:F,MATCH(ecommerce_10000[[#This Row],[TotalAmount]],I:I,0))</f>
        <v>Alexandria</v>
      </c>
    </row>
    <row r="5742" spans="1:20" x14ac:dyDescent="0.3">
      <c r="A5742" s="1" t="s">
        <v>5786</v>
      </c>
      <c r="B5742" s="1" t="s">
        <v>19</v>
      </c>
      <c r="C5742" s="1" t="s">
        <v>20</v>
      </c>
      <c r="D5742" s="1" t="s">
        <v>21</v>
      </c>
      <c r="E5742" s="1" t="s">
        <v>16</v>
      </c>
      <c r="F5742" s="1" t="s">
        <v>28</v>
      </c>
      <c r="G5742">
        <v>7281.08</v>
      </c>
      <c r="H5742">
        <v>5</v>
      </c>
      <c r="I5742">
        <v>36405.4</v>
      </c>
      <c r="J5742">
        <v>3.84</v>
      </c>
      <c r="K5742">
        <v>4965</v>
      </c>
      <c r="L5742" s="2">
        <v>45563</v>
      </c>
      <c r="O5742" t="str">
        <f>IF(ecommerce_10000[[#This Row],[Platform]]="Souq","sq",ecommerce_10000[[#This Row],[Platform]])</f>
        <v>sq</v>
      </c>
      <c r="P5742" t="str">
        <f>IF(E5742="Souq","sq",IF(E5742="Jumia","Jum",E5742))</f>
        <v>sq</v>
      </c>
      <c r="Q5742">
        <f>VLOOKUP(ecommerce_10000[[#This Row],[City]],F:I,4,FALSE)</f>
        <v>26648.76</v>
      </c>
      <c r="R5742" s="1">
        <f>SUMIF(C:C,ecommerce_10000[[#This Row],[Category]],I:I)</f>
        <v>91504159.730000004</v>
      </c>
      <c r="S5742" s="1">
        <f>SUMIFS(I:I,C:C,C5742)</f>
        <v>91504159.730000004</v>
      </c>
      <c r="T5742" s="1" t="str">
        <f>INDEX(F:F,MATCH(ecommerce_10000[[#This Row],[TotalAmount]],I:I,0))</f>
        <v>Casablanca</v>
      </c>
    </row>
    <row r="5743" spans="1:20" x14ac:dyDescent="0.3">
      <c r="A5743" s="1" t="s">
        <v>5787</v>
      </c>
      <c r="B5743" s="1" t="s">
        <v>38</v>
      </c>
      <c r="C5743" s="1" t="s">
        <v>20</v>
      </c>
      <c r="D5743" s="1" t="s">
        <v>39</v>
      </c>
      <c r="E5743" s="1" t="s">
        <v>47</v>
      </c>
      <c r="F5743" s="1" t="s">
        <v>40</v>
      </c>
      <c r="G5743">
        <v>12469.29</v>
      </c>
      <c r="H5743">
        <v>1</v>
      </c>
      <c r="I5743">
        <v>12469.29</v>
      </c>
      <c r="J5743">
        <v>5</v>
      </c>
      <c r="K5743">
        <v>4543</v>
      </c>
      <c r="L5743" s="2">
        <v>45438</v>
      </c>
      <c r="O5743" t="str">
        <f>IF(ecommerce_10000[[#This Row],[Platform]]="Souq","sq",ecommerce_10000[[#This Row],[Platform]])</f>
        <v>Amazon</v>
      </c>
      <c r="P5743" t="str">
        <f>IF(E5743="Souq","sq",IF(E5743="Jumia","Jum",E5743))</f>
        <v>Amazon</v>
      </c>
      <c r="Q5743">
        <f>VLOOKUP(ecommerce_10000[[#This Row],[City]],F:I,4,FALSE)</f>
        <v>99349.3</v>
      </c>
      <c r="R5743" s="1">
        <f>SUMIF(C:C,ecommerce_10000[[#This Row],[Category]],I:I)</f>
        <v>91504159.730000004</v>
      </c>
      <c r="S5743" s="1">
        <f>SUMIFS(I:I,C:C,C5743)</f>
        <v>91504159.730000004</v>
      </c>
      <c r="T5743" s="1" t="str">
        <f>INDEX(F:F,MATCH(ecommerce_10000[[#This Row],[TotalAmount]],I:I,0))</f>
        <v>Riyadh</v>
      </c>
    </row>
    <row r="5744" spans="1:20" x14ac:dyDescent="0.3">
      <c r="A5744" s="1" t="s">
        <v>5788</v>
      </c>
      <c r="B5744" s="1" t="s">
        <v>13</v>
      </c>
      <c r="C5744" s="1" t="s">
        <v>14</v>
      </c>
      <c r="D5744" s="1" t="s">
        <v>15</v>
      </c>
      <c r="E5744" s="1" t="s">
        <v>16</v>
      </c>
      <c r="F5744" s="1" t="s">
        <v>40</v>
      </c>
      <c r="G5744">
        <v>18274.099999999999</v>
      </c>
      <c r="H5744">
        <v>4</v>
      </c>
      <c r="I5744">
        <v>73096.399999999994</v>
      </c>
      <c r="J5744">
        <v>4.87</v>
      </c>
      <c r="K5744">
        <v>3302</v>
      </c>
      <c r="L5744" s="2">
        <v>45377</v>
      </c>
      <c r="O5744" t="str">
        <f>IF(ecommerce_10000[[#This Row],[Platform]]="Souq","sq",ecommerce_10000[[#This Row],[Platform]])</f>
        <v>sq</v>
      </c>
      <c r="P5744" t="str">
        <f>IF(E5744="Souq","sq",IF(E5744="Jumia","Jum",E5744))</f>
        <v>sq</v>
      </c>
      <c r="Q5744">
        <f>VLOOKUP(ecommerce_10000[[#This Row],[City]],F:I,4,FALSE)</f>
        <v>99349.3</v>
      </c>
      <c r="R5744" s="1">
        <f>SUMIF(C:C,ecommerce_10000[[#This Row],[Category]],I:I)</f>
        <v>92327183.770000085</v>
      </c>
      <c r="S5744" s="1">
        <f>SUMIFS(I:I,C:C,C5744)</f>
        <v>92327183.770000085</v>
      </c>
      <c r="T5744" s="1" t="str">
        <f>INDEX(F:F,MATCH(ecommerce_10000[[#This Row],[TotalAmount]],I:I,0))</f>
        <v>Riyadh</v>
      </c>
    </row>
    <row r="5745" spans="1:20" x14ac:dyDescent="0.3">
      <c r="A5745" s="1" t="s">
        <v>5789</v>
      </c>
      <c r="B5745" s="1" t="s">
        <v>19</v>
      </c>
      <c r="C5745" s="1" t="s">
        <v>20</v>
      </c>
      <c r="D5745" s="1" t="s">
        <v>21</v>
      </c>
      <c r="E5745" s="1" t="s">
        <v>47</v>
      </c>
      <c r="F5745" s="1" t="s">
        <v>28</v>
      </c>
      <c r="G5745">
        <v>17168.849999999999</v>
      </c>
      <c r="H5745">
        <v>5</v>
      </c>
      <c r="I5745">
        <v>85844.25</v>
      </c>
      <c r="J5745">
        <v>1.1299999999999999</v>
      </c>
      <c r="K5745">
        <v>4016</v>
      </c>
      <c r="L5745" s="2">
        <v>45314</v>
      </c>
      <c r="O5745" t="str">
        <f>IF(ecommerce_10000[[#This Row],[Platform]]="Souq","sq",ecommerce_10000[[#This Row],[Platform]])</f>
        <v>Amazon</v>
      </c>
      <c r="P5745" t="str">
        <f>IF(E5745="Souq","sq",IF(E5745="Jumia","Jum",E5745))</f>
        <v>Amazon</v>
      </c>
      <c r="Q5745">
        <f>VLOOKUP(ecommerce_10000[[#This Row],[City]],F:I,4,FALSE)</f>
        <v>26648.76</v>
      </c>
      <c r="R5745" s="1">
        <f>SUMIF(C:C,ecommerce_10000[[#This Row],[Category]],I:I)</f>
        <v>91504159.730000004</v>
      </c>
      <c r="S5745" s="1">
        <f>SUMIFS(I:I,C:C,C5745)</f>
        <v>91504159.730000004</v>
      </c>
      <c r="T5745" s="1" t="str">
        <f>INDEX(F:F,MATCH(ecommerce_10000[[#This Row],[TotalAmount]],I:I,0))</f>
        <v>Casablanca</v>
      </c>
    </row>
    <row r="5746" spans="1:20" x14ac:dyDescent="0.3">
      <c r="A5746" s="1" t="s">
        <v>5790</v>
      </c>
      <c r="B5746" s="1" t="s">
        <v>13</v>
      </c>
      <c r="C5746" s="1" t="s">
        <v>14</v>
      </c>
      <c r="D5746" s="1" t="s">
        <v>15</v>
      </c>
      <c r="E5746" s="1" t="s">
        <v>22</v>
      </c>
      <c r="F5746" s="1" t="s">
        <v>23</v>
      </c>
      <c r="G5746">
        <v>3893.01</v>
      </c>
      <c r="H5746">
        <v>4</v>
      </c>
      <c r="I5746">
        <v>15572.04</v>
      </c>
      <c r="J5746">
        <v>2.2200000000000002</v>
      </c>
      <c r="K5746">
        <v>443</v>
      </c>
      <c r="L5746" s="2">
        <v>45418</v>
      </c>
      <c r="O5746" t="str">
        <f>IF(ecommerce_10000[[#This Row],[Platform]]="Souq","sq",ecommerce_10000[[#This Row],[Platform]])</f>
        <v>Jumia</v>
      </c>
      <c r="P5746" t="str">
        <f>IF(E5746="Souq","sq",IF(E5746="Jumia","Jum",E5746))</f>
        <v>Jum</v>
      </c>
      <c r="Q5746">
        <f>VLOOKUP(ecommerce_10000[[#This Row],[City]],F:I,4,FALSE)</f>
        <v>13290.4</v>
      </c>
      <c r="R5746" s="1">
        <f>SUMIF(C:C,ecommerce_10000[[#This Row],[Category]],I:I)</f>
        <v>92327183.770000085</v>
      </c>
      <c r="S5746" s="1">
        <f>SUMIFS(I:I,C:C,C5746)</f>
        <v>92327183.770000085</v>
      </c>
      <c r="T5746" s="1" t="str">
        <f>INDEX(F:F,MATCH(ecommerce_10000[[#This Row],[TotalAmount]],I:I,0))</f>
        <v>Alexandria</v>
      </c>
    </row>
    <row r="5747" spans="1:20" x14ac:dyDescent="0.3">
      <c r="A5747" s="1" t="s">
        <v>5791</v>
      </c>
      <c r="B5747" s="1" t="s">
        <v>65</v>
      </c>
      <c r="C5747" s="1" t="s">
        <v>20</v>
      </c>
      <c r="D5747" s="1" t="s">
        <v>66</v>
      </c>
      <c r="E5747" s="1" t="s">
        <v>47</v>
      </c>
      <c r="F5747" s="1" t="s">
        <v>23</v>
      </c>
      <c r="G5747">
        <v>13861.23</v>
      </c>
      <c r="H5747">
        <v>1</v>
      </c>
      <c r="I5747">
        <v>13861.23</v>
      </c>
      <c r="J5747">
        <v>2.72</v>
      </c>
      <c r="K5747">
        <v>351</v>
      </c>
      <c r="L5747" s="2">
        <v>45636</v>
      </c>
      <c r="O5747" t="str">
        <f>IF(ecommerce_10000[[#This Row],[Platform]]="Souq","sq",ecommerce_10000[[#This Row],[Platform]])</f>
        <v>Amazon</v>
      </c>
      <c r="P5747" t="str">
        <f>IF(E5747="Souq","sq",IF(E5747="Jumia","Jum",E5747))</f>
        <v>Amazon</v>
      </c>
      <c r="Q5747">
        <f>VLOOKUP(ecommerce_10000[[#This Row],[City]],F:I,4,FALSE)</f>
        <v>13290.4</v>
      </c>
      <c r="R5747" s="1">
        <f>SUMIF(C:C,ecommerce_10000[[#This Row],[Category]],I:I)</f>
        <v>91504159.730000004</v>
      </c>
      <c r="S5747" s="1">
        <f>SUMIFS(I:I,C:C,C5747)</f>
        <v>91504159.730000004</v>
      </c>
      <c r="T5747" s="1" t="str">
        <f>INDEX(F:F,MATCH(ecommerce_10000[[#This Row],[TotalAmount]],I:I,0))</f>
        <v>Alexandria</v>
      </c>
    </row>
    <row r="5748" spans="1:20" x14ac:dyDescent="0.3">
      <c r="A5748" s="1" t="s">
        <v>5792</v>
      </c>
      <c r="B5748" s="1" t="s">
        <v>35</v>
      </c>
      <c r="C5748" s="1" t="s">
        <v>14</v>
      </c>
      <c r="D5748" s="1" t="s">
        <v>36</v>
      </c>
      <c r="E5748" s="1" t="s">
        <v>22</v>
      </c>
      <c r="F5748" s="1" t="s">
        <v>17</v>
      </c>
      <c r="G5748">
        <v>16364.5</v>
      </c>
      <c r="H5748">
        <v>4</v>
      </c>
      <c r="I5748">
        <v>65458</v>
      </c>
      <c r="J5748">
        <v>1.79</v>
      </c>
      <c r="K5748">
        <v>3198</v>
      </c>
      <c r="L5748" s="2">
        <v>45496</v>
      </c>
      <c r="O5748" t="str">
        <f>IF(ecommerce_10000[[#This Row],[Platform]]="Souq","sq",ecommerce_10000[[#This Row],[Platform]])</f>
        <v>Jumia</v>
      </c>
      <c r="P5748" t="str">
        <f>IF(E5748="Souq","sq",IF(E5748="Jumia","Jum",E5748))</f>
        <v>Jum</v>
      </c>
      <c r="Q5748">
        <f>VLOOKUP(ecommerce_10000[[#This Row],[City]],F:I,4,FALSE)</f>
        <v>16284.02</v>
      </c>
      <c r="R5748" s="1">
        <f>SUMIF(C:C,ecommerce_10000[[#This Row],[Category]],I:I)</f>
        <v>92327183.770000085</v>
      </c>
      <c r="S5748" s="1">
        <f>SUMIFS(I:I,C:C,C5748)</f>
        <v>92327183.770000085</v>
      </c>
      <c r="T5748" s="1" t="str">
        <f>INDEX(F:F,MATCH(ecommerce_10000[[#This Row],[TotalAmount]],I:I,0))</f>
        <v>Cairo</v>
      </c>
    </row>
    <row r="5749" spans="1:20" x14ac:dyDescent="0.3">
      <c r="A5749" s="1" t="s">
        <v>5793</v>
      </c>
      <c r="B5749" s="1" t="s">
        <v>43</v>
      </c>
      <c r="C5749" s="1" t="s">
        <v>44</v>
      </c>
      <c r="D5749" s="1" t="s">
        <v>45</v>
      </c>
      <c r="E5749" s="1" t="s">
        <v>22</v>
      </c>
      <c r="F5749" s="1" t="s">
        <v>62</v>
      </c>
      <c r="G5749">
        <v>18830.52</v>
      </c>
      <c r="H5749">
        <v>2</v>
      </c>
      <c r="I5749">
        <v>37661.040000000001</v>
      </c>
      <c r="J5749">
        <v>1.21</v>
      </c>
      <c r="K5749">
        <v>2656</v>
      </c>
      <c r="L5749" s="2">
        <v>45344</v>
      </c>
      <c r="O5749" t="str">
        <f>IF(ecommerce_10000[[#This Row],[Platform]]="Souq","sq",ecommerce_10000[[#This Row],[Platform]])</f>
        <v>Jumia</v>
      </c>
      <c r="P5749" t="str">
        <f>IF(E5749="Souq","sq",IF(E5749="Jumia","Jum",E5749))</f>
        <v>Jum</v>
      </c>
      <c r="Q5749">
        <f>VLOOKUP(ecommerce_10000[[#This Row],[City]],F:I,4,FALSE)</f>
        <v>27872.98</v>
      </c>
      <c r="R5749" s="1">
        <f>SUMIF(C:C,ecommerce_10000[[#This Row],[Category]],I:I)</f>
        <v>31420413.200000018</v>
      </c>
      <c r="S5749" s="1">
        <f>SUMIFS(I:I,C:C,C5749)</f>
        <v>31420413.200000018</v>
      </c>
      <c r="T5749" s="1" t="str">
        <f>INDEX(F:F,MATCH(ecommerce_10000[[#This Row],[TotalAmount]],I:I,0))</f>
        <v>Giza</v>
      </c>
    </row>
    <row r="5750" spans="1:20" x14ac:dyDescent="0.3">
      <c r="A5750" s="1" t="s">
        <v>5794</v>
      </c>
      <c r="B5750" s="1" t="s">
        <v>30</v>
      </c>
      <c r="C5750" s="1" t="s">
        <v>31</v>
      </c>
      <c r="D5750" s="1" t="s">
        <v>32</v>
      </c>
      <c r="E5750" s="1" t="s">
        <v>47</v>
      </c>
      <c r="F5750" s="1" t="s">
        <v>28</v>
      </c>
      <c r="G5750">
        <v>13375.05</v>
      </c>
      <c r="H5750">
        <v>3</v>
      </c>
      <c r="I5750">
        <v>40125.15</v>
      </c>
      <c r="J5750">
        <v>1.39</v>
      </c>
      <c r="K5750">
        <v>2533</v>
      </c>
      <c r="L5750" s="2">
        <v>45435</v>
      </c>
      <c r="O5750" t="str">
        <f>IF(ecommerce_10000[[#This Row],[Platform]]="Souq","sq",ecommerce_10000[[#This Row],[Platform]])</f>
        <v>Amazon</v>
      </c>
      <c r="P5750" t="str">
        <f>IF(E5750="Souq","sq",IF(E5750="Jumia","Jum",E5750))</f>
        <v>Amazon</v>
      </c>
      <c r="Q5750">
        <f>VLOOKUP(ecommerce_10000[[#This Row],[City]],F:I,4,FALSE)</f>
        <v>26648.76</v>
      </c>
      <c r="R5750" s="1">
        <f>SUMIF(C:C,ecommerce_10000[[#This Row],[Category]],I:I)</f>
        <v>57542997.559999913</v>
      </c>
      <c r="S5750" s="1">
        <f>SUMIFS(I:I,C:C,C5750)</f>
        <v>57542997.559999913</v>
      </c>
      <c r="T5750" s="1" t="str">
        <f>INDEX(F:F,MATCH(ecommerce_10000[[#This Row],[TotalAmount]],I:I,0))</f>
        <v>Casablanca</v>
      </c>
    </row>
    <row r="5751" spans="1:20" x14ac:dyDescent="0.3">
      <c r="A5751" s="1" t="s">
        <v>5795</v>
      </c>
      <c r="B5751" s="1" t="s">
        <v>53</v>
      </c>
      <c r="C5751" s="1" t="s">
        <v>31</v>
      </c>
      <c r="D5751" s="1" t="s">
        <v>54</v>
      </c>
      <c r="E5751" s="1" t="s">
        <v>47</v>
      </c>
      <c r="F5751" s="1" t="s">
        <v>23</v>
      </c>
      <c r="G5751">
        <v>15238.96</v>
      </c>
      <c r="H5751">
        <v>1</v>
      </c>
      <c r="I5751">
        <v>15238.96</v>
      </c>
      <c r="J5751">
        <v>4.1100000000000003</v>
      </c>
      <c r="K5751">
        <v>1544</v>
      </c>
      <c r="L5751" s="2">
        <v>45514</v>
      </c>
      <c r="O5751" t="str">
        <f>IF(ecommerce_10000[[#This Row],[Platform]]="Souq","sq",ecommerce_10000[[#This Row],[Platform]])</f>
        <v>Amazon</v>
      </c>
      <c r="P5751" t="str">
        <f>IF(E5751="Souq","sq",IF(E5751="Jumia","Jum",E5751))</f>
        <v>Amazon</v>
      </c>
      <c r="Q5751">
        <f>VLOOKUP(ecommerce_10000[[#This Row],[City]],F:I,4,FALSE)</f>
        <v>13290.4</v>
      </c>
      <c r="R5751" s="1">
        <f>SUMIF(C:C,ecommerce_10000[[#This Row],[Category]],I:I)</f>
        <v>57542997.559999913</v>
      </c>
      <c r="S5751" s="1">
        <f>SUMIFS(I:I,C:C,C5751)</f>
        <v>57542997.559999913</v>
      </c>
      <c r="T5751" s="1" t="str">
        <f>INDEX(F:F,MATCH(ecommerce_10000[[#This Row],[TotalAmount]],I:I,0))</f>
        <v>Alexandria</v>
      </c>
    </row>
    <row r="5752" spans="1:20" x14ac:dyDescent="0.3">
      <c r="A5752" s="1" t="s">
        <v>5796</v>
      </c>
      <c r="B5752" s="1" t="s">
        <v>65</v>
      </c>
      <c r="C5752" s="1" t="s">
        <v>20</v>
      </c>
      <c r="D5752" s="1" t="s">
        <v>66</v>
      </c>
      <c r="E5752" s="1" t="s">
        <v>47</v>
      </c>
      <c r="F5752" s="1" t="s">
        <v>28</v>
      </c>
      <c r="G5752">
        <v>16008.35</v>
      </c>
      <c r="H5752">
        <v>5</v>
      </c>
      <c r="I5752">
        <v>80041.75</v>
      </c>
      <c r="J5752">
        <v>1.47</v>
      </c>
      <c r="K5752">
        <v>5000</v>
      </c>
      <c r="L5752" s="2">
        <v>45484</v>
      </c>
      <c r="O5752" t="str">
        <f>IF(ecommerce_10000[[#This Row],[Platform]]="Souq","sq",ecommerce_10000[[#This Row],[Platform]])</f>
        <v>Amazon</v>
      </c>
      <c r="P5752" t="str">
        <f>IF(E5752="Souq","sq",IF(E5752="Jumia","Jum",E5752))</f>
        <v>Amazon</v>
      </c>
      <c r="Q5752">
        <f>VLOOKUP(ecommerce_10000[[#This Row],[City]],F:I,4,FALSE)</f>
        <v>26648.76</v>
      </c>
      <c r="R5752" s="1">
        <f>SUMIF(C:C,ecommerce_10000[[#This Row],[Category]],I:I)</f>
        <v>91504159.730000004</v>
      </c>
      <c r="S5752" s="1">
        <f>SUMIFS(I:I,C:C,C5752)</f>
        <v>91504159.730000004</v>
      </c>
      <c r="T5752" s="1" t="str">
        <f>INDEX(F:F,MATCH(ecommerce_10000[[#This Row],[TotalAmount]],I:I,0))</f>
        <v>Casablanca</v>
      </c>
    </row>
    <row r="5753" spans="1:20" x14ac:dyDescent="0.3">
      <c r="A5753" s="1" t="s">
        <v>5797</v>
      </c>
      <c r="B5753" s="1" t="s">
        <v>65</v>
      </c>
      <c r="C5753" s="1" t="s">
        <v>20</v>
      </c>
      <c r="D5753" s="1" t="s">
        <v>66</v>
      </c>
      <c r="E5753" s="1" t="s">
        <v>22</v>
      </c>
      <c r="F5753" s="1" t="s">
        <v>33</v>
      </c>
      <c r="G5753">
        <v>1773.8</v>
      </c>
      <c r="H5753">
        <v>3</v>
      </c>
      <c r="I5753">
        <v>5321.4</v>
      </c>
      <c r="J5753">
        <v>2.58</v>
      </c>
      <c r="K5753">
        <v>3072</v>
      </c>
      <c r="L5753" s="2">
        <v>45374</v>
      </c>
      <c r="O5753" t="str">
        <f>IF(ecommerce_10000[[#This Row],[Platform]]="Souq","sq",ecommerce_10000[[#This Row],[Platform]])</f>
        <v>Jumia</v>
      </c>
      <c r="P5753" t="str">
        <f>IF(E5753="Souq","sq",IF(E5753="Jumia","Jum",E5753))</f>
        <v>Jum</v>
      </c>
      <c r="Q5753">
        <f>VLOOKUP(ecommerce_10000[[#This Row],[City]],F:I,4,FALSE)</f>
        <v>3665.44</v>
      </c>
      <c r="R5753" s="1">
        <f>SUMIF(C:C,ecommerce_10000[[#This Row],[Category]],I:I)</f>
        <v>91504159.730000004</v>
      </c>
      <c r="S5753" s="1">
        <f>SUMIFS(I:I,C:C,C5753)</f>
        <v>91504159.730000004</v>
      </c>
      <c r="T5753" s="1" t="str">
        <f>INDEX(F:F,MATCH(ecommerce_10000[[#This Row],[TotalAmount]],I:I,0))</f>
        <v>Dubai</v>
      </c>
    </row>
    <row r="5754" spans="1:20" x14ac:dyDescent="0.3">
      <c r="A5754" s="1" t="s">
        <v>5798</v>
      </c>
      <c r="B5754" s="1" t="s">
        <v>53</v>
      </c>
      <c r="C5754" s="1" t="s">
        <v>31</v>
      </c>
      <c r="D5754" s="1" t="s">
        <v>54</v>
      </c>
      <c r="E5754" s="1" t="s">
        <v>16</v>
      </c>
      <c r="F5754" s="1" t="s">
        <v>40</v>
      </c>
      <c r="G5754">
        <v>18077.62</v>
      </c>
      <c r="H5754">
        <v>2</v>
      </c>
      <c r="I5754">
        <v>36155.24</v>
      </c>
      <c r="J5754">
        <v>3.85</v>
      </c>
      <c r="K5754">
        <v>3216</v>
      </c>
      <c r="L5754" s="2">
        <v>45430</v>
      </c>
      <c r="O5754" t="str">
        <f>IF(ecommerce_10000[[#This Row],[Platform]]="Souq","sq",ecommerce_10000[[#This Row],[Platform]])</f>
        <v>sq</v>
      </c>
      <c r="P5754" t="str">
        <f>IF(E5754="Souq","sq",IF(E5754="Jumia","Jum",E5754))</f>
        <v>sq</v>
      </c>
      <c r="Q5754">
        <f>VLOOKUP(ecommerce_10000[[#This Row],[City]],F:I,4,FALSE)</f>
        <v>99349.3</v>
      </c>
      <c r="R5754" s="1">
        <f>SUMIF(C:C,ecommerce_10000[[#This Row],[Category]],I:I)</f>
        <v>57542997.559999913</v>
      </c>
      <c r="S5754" s="1">
        <f>SUMIFS(I:I,C:C,C5754)</f>
        <v>57542997.559999913</v>
      </c>
      <c r="T5754" s="1" t="str">
        <f>INDEX(F:F,MATCH(ecommerce_10000[[#This Row],[TotalAmount]],I:I,0))</f>
        <v>Riyadh</v>
      </c>
    </row>
    <row r="5755" spans="1:20" x14ac:dyDescent="0.3">
      <c r="A5755" s="1" t="s">
        <v>5799</v>
      </c>
      <c r="B5755" s="1" t="s">
        <v>43</v>
      </c>
      <c r="C5755" s="1" t="s">
        <v>44</v>
      </c>
      <c r="D5755" s="1" t="s">
        <v>45</v>
      </c>
      <c r="E5755" s="1" t="s">
        <v>22</v>
      </c>
      <c r="F5755" s="1" t="s">
        <v>17</v>
      </c>
      <c r="G5755">
        <v>4450.9799999999996</v>
      </c>
      <c r="H5755">
        <v>4</v>
      </c>
      <c r="I5755">
        <v>17803.919999999998</v>
      </c>
      <c r="J5755">
        <v>2.16</v>
      </c>
      <c r="K5755">
        <v>2280</v>
      </c>
      <c r="L5755" s="2">
        <v>45304</v>
      </c>
      <c r="O5755" t="str">
        <f>IF(ecommerce_10000[[#This Row],[Platform]]="Souq","sq",ecommerce_10000[[#This Row],[Platform]])</f>
        <v>Jumia</v>
      </c>
      <c r="P5755" t="str">
        <f>IF(E5755="Souq","sq",IF(E5755="Jumia","Jum",E5755))</f>
        <v>Jum</v>
      </c>
      <c r="Q5755">
        <f>VLOOKUP(ecommerce_10000[[#This Row],[City]],F:I,4,FALSE)</f>
        <v>16284.02</v>
      </c>
      <c r="R5755" s="1">
        <f>SUMIF(C:C,ecommerce_10000[[#This Row],[Category]],I:I)</f>
        <v>31420413.200000018</v>
      </c>
      <c r="S5755" s="1">
        <f>SUMIFS(I:I,C:C,C5755)</f>
        <v>31420413.200000018</v>
      </c>
      <c r="T5755" s="1" t="str">
        <f>INDEX(F:F,MATCH(ecommerce_10000[[#This Row],[TotalAmount]],I:I,0))</f>
        <v>Cairo</v>
      </c>
    </row>
    <row r="5756" spans="1:20" x14ac:dyDescent="0.3">
      <c r="A5756" s="1" t="s">
        <v>5800</v>
      </c>
      <c r="B5756" s="1" t="s">
        <v>49</v>
      </c>
      <c r="C5756" s="1" t="s">
        <v>14</v>
      </c>
      <c r="D5756" s="1" t="s">
        <v>50</v>
      </c>
      <c r="E5756" s="1" t="s">
        <v>47</v>
      </c>
      <c r="F5756" s="1" t="s">
        <v>17</v>
      </c>
      <c r="G5756">
        <v>9461.5300000000007</v>
      </c>
      <c r="H5756">
        <v>5</v>
      </c>
      <c r="I5756">
        <v>47307.65</v>
      </c>
      <c r="J5756">
        <v>1.26</v>
      </c>
      <c r="K5756">
        <v>396</v>
      </c>
      <c r="L5756" s="2">
        <v>45602</v>
      </c>
      <c r="O5756" t="str">
        <f>IF(ecommerce_10000[[#This Row],[Platform]]="Souq","sq",ecommerce_10000[[#This Row],[Platform]])</f>
        <v>Amazon</v>
      </c>
      <c r="P5756" t="str">
        <f>IF(E5756="Souq","sq",IF(E5756="Jumia","Jum",E5756))</f>
        <v>Amazon</v>
      </c>
      <c r="Q5756">
        <f>VLOOKUP(ecommerce_10000[[#This Row],[City]],F:I,4,FALSE)</f>
        <v>16284.02</v>
      </c>
      <c r="R5756" s="1">
        <f>SUMIF(C:C,ecommerce_10000[[#This Row],[Category]],I:I)</f>
        <v>92327183.770000085</v>
      </c>
      <c r="S5756" s="1">
        <f>SUMIFS(I:I,C:C,C5756)</f>
        <v>92327183.770000085</v>
      </c>
      <c r="T5756" s="1" t="str">
        <f>INDEX(F:F,MATCH(ecommerce_10000[[#This Row],[TotalAmount]],I:I,0))</f>
        <v>Cairo</v>
      </c>
    </row>
    <row r="5757" spans="1:20" x14ac:dyDescent="0.3">
      <c r="A5757" s="1" t="s">
        <v>5801</v>
      </c>
      <c r="B5757" s="1" t="s">
        <v>25</v>
      </c>
      <c r="C5757" s="1" t="s">
        <v>26</v>
      </c>
      <c r="D5757" s="1" t="s">
        <v>27</v>
      </c>
      <c r="E5757" s="1" t="s">
        <v>22</v>
      </c>
      <c r="F5757" s="1" t="s">
        <v>62</v>
      </c>
      <c r="G5757">
        <v>10839.05</v>
      </c>
      <c r="H5757">
        <v>3</v>
      </c>
      <c r="I5757">
        <v>32517.15</v>
      </c>
      <c r="J5757">
        <v>3.43</v>
      </c>
      <c r="K5757">
        <v>4502</v>
      </c>
      <c r="L5757" s="2">
        <v>45368</v>
      </c>
      <c r="O5757" t="str">
        <f>IF(ecommerce_10000[[#This Row],[Platform]]="Souq","sq",ecommerce_10000[[#This Row],[Platform]])</f>
        <v>Jumia</v>
      </c>
      <c r="P5757" t="str">
        <f>IF(E5757="Souq","sq",IF(E5757="Jumia","Jum",E5757))</f>
        <v>Jum</v>
      </c>
      <c r="Q5757">
        <f>VLOOKUP(ecommerce_10000[[#This Row],[City]],F:I,4,FALSE)</f>
        <v>27872.98</v>
      </c>
      <c r="R5757" s="1">
        <f>SUMIF(C:C,ecommerce_10000[[#This Row],[Category]],I:I)</f>
        <v>29200970.130000021</v>
      </c>
      <c r="S5757" s="1">
        <f>SUMIFS(I:I,C:C,C5757)</f>
        <v>29200970.130000021</v>
      </c>
      <c r="T5757" s="1" t="str">
        <f>INDEX(F:F,MATCH(ecommerce_10000[[#This Row],[TotalAmount]],I:I,0))</f>
        <v>Giza</v>
      </c>
    </row>
    <row r="5758" spans="1:20" x14ac:dyDescent="0.3">
      <c r="A5758" s="1" t="s">
        <v>5802</v>
      </c>
      <c r="B5758" s="1" t="s">
        <v>43</v>
      </c>
      <c r="C5758" s="1" t="s">
        <v>44</v>
      </c>
      <c r="D5758" s="1" t="s">
        <v>45</v>
      </c>
      <c r="E5758" s="1" t="s">
        <v>16</v>
      </c>
      <c r="F5758" s="1" t="s">
        <v>62</v>
      </c>
      <c r="G5758">
        <v>7010.29</v>
      </c>
      <c r="H5758">
        <v>2</v>
      </c>
      <c r="I5758">
        <v>14020.58</v>
      </c>
      <c r="J5758">
        <v>1.1100000000000001</v>
      </c>
      <c r="K5758">
        <v>1946</v>
      </c>
      <c r="L5758" s="2">
        <v>45507</v>
      </c>
      <c r="O5758" t="str">
        <f>IF(ecommerce_10000[[#This Row],[Platform]]="Souq","sq",ecommerce_10000[[#This Row],[Platform]])</f>
        <v>sq</v>
      </c>
      <c r="P5758" t="str">
        <f>IF(E5758="Souq","sq",IF(E5758="Jumia","Jum",E5758))</f>
        <v>sq</v>
      </c>
      <c r="Q5758">
        <f>VLOOKUP(ecommerce_10000[[#This Row],[City]],F:I,4,FALSE)</f>
        <v>27872.98</v>
      </c>
      <c r="R5758" s="1">
        <f>SUMIF(C:C,ecommerce_10000[[#This Row],[Category]],I:I)</f>
        <v>31420413.200000018</v>
      </c>
      <c r="S5758" s="1">
        <f>SUMIFS(I:I,C:C,C5758)</f>
        <v>31420413.200000018</v>
      </c>
      <c r="T5758" s="1" t="str">
        <f>INDEX(F:F,MATCH(ecommerce_10000[[#This Row],[TotalAmount]],I:I,0))</f>
        <v>Giza</v>
      </c>
    </row>
    <row r="5759" spans="1:20" x14ac:dyDescent="0.3">
      <c r="A5759" s="1" t="s">
        <v>5803</v>
      </c>
      <c r="B5759" s="1" t="s">
        <v>35</v>
      </c>
      <c r="C5759" s="1" t="s">
        <v>14</v>
      </c>
      <c r="D5759" s="1" t="s">
        <v>36</v>
      </c>
      <c r="E5759" s="1" t="s">
        <v>16</v>
      </c>
      <c r="F5759" s="1" t="s">
        <v>28</v>
      </c>
      <c r="G5759">
        <v>3907.08</v>
      </c>
      <c r="H5759">
        <v>3</v>
      </c>
      <c r="I5759">
        <v>11721.24</v>
      </c>
      <c r="J5759">
        <v>2.54</v>
      </c>
      <c r="K5759">
        <v>4204</v>
      </c>
      <c r="L5759" s="2">
        <v>45424</v>
      </c>
      <c r="O5759" t="str">
        <f>IF(ecommerce_10000[[#This Row],[Platform]]="Souq","sq",ecommerce_10000[[#This Row],[Platform]])</f>
        <v>sq</v>
      </c>
      <c r="P5759" t="str">
        <f>IF(E5759="Souq","sq",IF(E5759="Jumia","Jum",E5759))</f>
        <v>sq</v>
      </c>
      <c r="Q5759">
        <f>VLOOKUP(ecommerce_10000[[#This Row],[City]],F:I,4,FALSE)</f>
        <v>26648.76</v>
      </c>
      <c r="R5759" s="1">
        <f>SUMIF(C:C,ecommerce_10000[[#This Row],[Category]],I:I)</f>
        <v>92327183.770000085</v>
      </c>
      <c r="S5759" s="1">
        <f>SUMIFS(I:I,C:C,C5759)</f>
        <v>92327183.770000085</v>
      </c>
      <c r="T5759" s="1" t="str">
        <f>INDEX(F:F,MATCH(ecommerce_10000[[#This Row],[TotalAmount]],I:I,0))</f>
        <v>Casablanca</v>
      </c>
    </row>
    <row r="5760" spans="1:20" x14ac:dyDescent="0.3">
      <c r="A5760" s="1" t="s">
        <v>5804</v>
      </c>
      <c r="B5760" s="1" t="s">
        <v>49</v>
      </c>
      <c r="C5760" s="1" t="s">
        <v>14</v>
      </c>
      <c r="D5760" s="1" t="s">
        <v>50</v>
      </c>
      <c r="E5760" s="1" t="s">
        <v>22</v>
      </c>
      <c r="F5760" s="1" t="s">
        <v>17</v>
      </c>
      <c r="G5760">
        <v>16080.95</v>
      </c>
      <c r="H5760">
        <v>4</v>
      </c>
      <c r="I5760">
        <v>64323.8</v>
      </c>
      <c r="J5760">
        <v>4.9000000000000004</v>
      </c>
      <c r="K5760">
        <v>1150</v>
      </c>
      <c r="L5760" s="2">
        <v>45392</v>
      </c>
      <c r="O5760" t="str">
        <f>IF(ecommerce_10000[[#This Row],[Platform]]="Souq","sq",ecommerce_10000[[#This Row],[Platform]])</f>
        <v>Jumia</v>
      </c>
      <c r="P5760" t="str">
        <f>IF(E5760="Souq","sq",IF(E5760="Jumia","Jum",E5760))</f>
        <v>Jum</v>
      </c>
      <c r="Q5760">
        <f>VLOOKUP(ecommerce_10000[[#This Row],[City]],F:I,4,FALSE)</f>
        <v>16284.02</v>
      </c>
      <c r="R5760" s="1">
        <f>SUMIF(C:C,ecommerce_10000[[#This Row],[Category]],I:I)</f>
        <v>92327183.770000085</v>
      </c>
      <c r="S5760" s="1">
        <f>SUMIFS(I:I,C:C,C5760)</f>
        <v>92327183.770000085</v>
      </c>
      <c r="T5760" s="1" t="str">
        <f>INDEX(F:F,MATCH(ecommerce_10000[[#This Row],[TotalAmount]],I:I,0))</f>
        <v>Cairo</v>
      </c>
    </row>
    <row r="5761" spans="1:20" x14ac:dyDescent="0.3">
      <c r="A5761" s="1" t="s">
        <v>5805</v>
      </c>
      <c r="B5761" s="1" t="s">
        <v>35</v>
      </c>
      <c r="C5761" s="1" t="s">
        <v>14</v>
      </c>
      <c r="D5761" s="1" t="s">
        <v>36</v>
      </c>
      <c r="E5761" s="1" t="s">
        <v>22</v>
      </c>
      <c r="F5761" s="1" t="s">
        <v>17</v>
      </c>
      <c r="G5761">
        <v>12514.65</v>
      </c>
      <c r="H5761">
        <v>2</v>
      </c>
      <c r="I5761">
        <v>25029.3</v>
      </c>
      <c r="J5761">
        <v>2.61</v>
      </c>
      <c r="K5761">
        <v>4601</v>
      </c>
      <c r="L5761" s="2">
        <v>45375</v>
      </c>
      <c r="O5761" t="str">
        <f>IF(ecommerce_10000[[#This Row],[Platform]]="Souq","sq",ecommerce_10000[[#This Row],[Platform]])</f>
        <v>Jumia</v>
      </c>
      <c r="P5761" t="str">
        <f>IF(E5761="Souq","sq",IF(E5761="Jumia","Jum",E5761))</f>
        <v>Jum</v>
      </c>
      <c r="Q5761">
        <f>VLOOKUP(ecommerce_10000[[#This Row],[City]],F:I,4,FALSE)</f>
        <v>16284.02</v>
      </c>
      <c r="R5761" s="1">
        <f>SUMIF(C:C,ecommerce_10000[[#This Row],[Category]],I:I)</f>
        <v>92327183.770000085</v>
      </c>
      <c r="S5761" s="1">
        <f>SUMIFS(I:I,C:C,C5761)</f>
        <v>92327183.770000085</v>
      </c>
      <c r="T5761" s="1" t="str">
        <f>INDEX(F:F,MATCH(ecommerce_10000[[#This Row],[TotalAmount]],I:I,0))</f>
        <v>Cairo</v>
      </c>
    </row>
    <row r="5762" spans="1:20" x14ac:dyDescent="0.3">
      <c r="A5762" s="1" t="s">
        <v>5806</v>
      </c>
      <c r="B5762" s="1" t="s">
        <v>43</v>
      </c>
      <c r="C5762" s="1" t="s">
        <v>44</v>
      </c>
      <c r="D5762" s="1" t="s">
        <v>45</v>
      </c>
      <c r="E5762" s="1" t="s">
        <v>22</v>
      </c>
      <c r="F5762" s="1" t="s">
        <v>62</v>
      </c>
      <c r="G5762">
        <v>4770.4799999999996</v>
      </c>
      <c r="H5762">
        <v>4</v>
      </c>
      <c r="I5762">
        <v>19081.919999999998</v>
      </c>
      <c r="J5762">
        <v>2.7</v>
      </c>
      <c r="K5762">
        <v>2140</v>
      </c>
      <c r="L5762" s="2">
        <v>45593</v>
      </c>
      <c r="O5762" t="str">
        <f>IF(ecommerce_10000[[#This Row],[Platform]]="Souq","sq",ecommerce_10000[[#This Row],[Platform]])</f>
        <v>Jumia</v>
      </c>
      <c r="P5762" t="str">
        <f>IF(E5762="Souq","sq",IF(E5762="Jumia","Jum",E5762))</f>
        <v>Jum</v>
      </c>
      <c r="Q5762">
        <f>VLOOKUP(ecommerce_10000[[#This Row],[City]],F:I,4,FALSE)</f>
        <v>27872.98</v>
      </c>
      <c r="R5762" s="1">
        <f>SUMIF(C:C,ecommerce_10000[[#This Row],[Category]],I:I)</f>
        <v>31420413.200000018</v>
      </c>
      <c r="S5762" s="1">
        <f>SUMIFS(I:I,C:C,C5762)</f>
        <v>31420413.200000018</v>
      </c>
      <c r="T5762" s="1" t="str">
        <f>INDEX(F:F,MATCH(ecommerce_10000[[#This Row],[TotalAmount]],I:I,0))</f>
        <v>Giza</v>
      </c>
    </row>
    <row r="5763" spans="1:20" x14ac:dyDescent="0.3">
      <c r="A5763" s="1" t="s">
        <v>5807</v>
      </c>
      <c r="B5763" s="1" t="s">
        <v>35</v>
      </c>
      <c r="C5763" s="1" t="s">
        <v>14</v>
      </c>
      <c r="D5763" s="1" t="s">
        <v>36</v>
      </c>
      <c r="E5763" s="1" t="s">
        <v>47</v>
      </c>
      <c r="F5763" s="1" t="s">
        <v>17</v>
      </c>
      <c r="G5763">
        <v>8336.36</v>
      </c>
      <c r="H5763">
        <v>3</v>
      </c>
      <c r="I5763">
        <v>25009.08</v>
      </c>
      <c r="J5763">
        <v>4.55</v>
      </c>
      <c r="K5763">
        <v>4000</v>
      </c>
      <c r="L5763" s="2">
        <v>45471</v>
      </c>
      <c r="O5763" t="str">
        <f>IF(ecommerce_10000[[#This Row],[Platform]]="Souq","sq",ecommerce_10000[[#This Row],[Platform]])</f>
        <v>Amazon</v>
      </c>
      <c r="P5763" t="str">
        <f>IF(E5763="Souq","sq",IF(E5763="Jumia","Jum",E5763))</f>
        <v>Amazon</v>
      </c>
      <c r="Q5763">
        <f>VLOOKUP(ecommerce_10000[[#This Row],[City]],F:I,4,FALSE)</f>
        <v>16284.02</v>
      </c>
      <c r="R5763" s="1">
        <f>SUMIF(C:C,ecommerce_10000[[#This Row],[Category]],I:I)</f>
        <v>92327183.770000085</v>
      </c>
      <c r="S5763" s="1">
        <f>SUMIFS(I:I,C:C,C5763)</f>
        <v>92327183.770000085</v>
      </c>
      <c r="T5763" s="1" t="str">
        <f>INDEX(F:F,MATCH(ecommerce_10000[[#This Row],[TotalAmount]],I:I,0))</f>
        <v>Cairo</v>
      </c>
    </row>
    <row r="5764" spans="1:20" x14ac:dyDescent="0.3">
      <c r="A5764" s="1" t="s">
        <v>5808</v>
      </c>
      <c r="B5764" s="1" t="s">
        <v>19</v>
      </c>
      <c r="C5764" s="1" t="s">
        <v>20</v>
      </c>
      <c r="D5764" s="1" t="s">
        <v>21</v>
      </c>
      <c r="E5764" s="1" t="s">
        <v>47</v>
      </c>
      <c r="F5764" s="1" t="s">
        <v>33</v>
      </c>
      <c r="G5764">
        <v>474.95</v>
      </c>
      <c r="H5764">
        <v>5</v>
      </c>
      <c r="I5764">
        <v>2374.75</v>
      </c>
      <c r="J5764">
        <v>3.18</v>
      </c>
      <c r="K5764">
        <v>4324</v>
      </c>
      <c r="L5764" s="2">
        <v>45475</v>
      </c>
      <c r="O5764" t="str">
        <f>IF(ecommerce_10000[[#This Row],[Platform]]="Souq","sq",ecommerce_10000[[#This Row],[Platform]])</f>
        <v>Amazon</v>
      </c>
      <c r="P5764" t="str">
        <f>IF(E5764="Souq","sq",IF(E5764="Jumia","Jum",E5764))</f>
        <v>Amazon</v>
      </c>
      <c r="Q5764">
        <f>VLOOKUP(ecommerce_10000[[#This Row],[City]],F:I,4,FALSE)</f>
        <v>3665.44</v>
      </c>
      <c r="R5764" s="1">
        <f>SUMIF(C:C,ecommerce_10000[[#This Row],[Category]],I:I)</f>
        <v>91504159.730000004</v>
      </c>
      <c r="S5764" s="1">
        <f>SUMIFS(I:I,C:C,C5764)</f>
        <v>91504159.730000004</v>
      </c>
      <c r="T5764" s="1" t="str">
        <f>INDEX(F:F,MATCH(ecommerce_10000[[#This Row],[TotalAmount]],I:I,0))</f>
        <v>Dubai</v>
      </c>
    </row>
    <row r="5765" spans="1:20" x14ac:dyDescent="0.3">
      <c r="A5765" s="1" t="s">
        <v>5809</v>
      </c>
      <c r="B5765" s="1" t="s">
        <v>35</v>
      </c>
      <c r="C5765" s="1" t="s">
        <v>14</v>
      </c>
      <c r="D5765" s="1" t="s">
        <v>36</v>
      </c>
      <c r="E5765" s="1" t="s">
        <v>47</v>
      </c>
      <c r="F5765" s="1" t="s">
        <v>62</v>
      </c>
      <c r="G5765">
        <v>9303.94</v>
      </c>
      <c r="H5765">
        <v>2</v>
      </c>
      <c r="I5765">
        <v>18607.88</v>
      </c>
      <c r="J5765">
        <v>4.62</v>
      </c>
      <c r="K5765">
        <v>2057</v>
      </c>
      <c r="L5765" s="2">
        <v>45495</v>
      </c>
      <c r="O5765" t="str">
        <f>IF(ecommerce_10000[[#This Row],[Platform]]="Souq","sq",ecommerce_10000[[#This Row],[Platform]])</f>
        <v>Amazon</v>
      </c>
      <c r="P5765" t="str">
        <f>IF(E5765="Souq","sq",IF(E5765="Jumia","Jum",E5765))</f>
        <v>Amazon</v>
      </c>
      <c r="Q5765">
        <f>VLOOKUP(ecommerce_10000[[#This Row],[City]],F:I,4,FALSE)</f>
        <v>27872.98</v>
      </c>
      <c r="R5765" s="1">
        <f>SUMIF(C:C,ecommerce_10000[[#This Row],[Category]],I:I)</f>
        <v>92327183.770000085</v>
      </c>
      <c r="S5765" s="1">
        <f>SUMIFS(I:I,C:C,C5765)</f>
        <v>92327183.770000085</v>
      </c>
      <c r="T5765" s="1" t="str">
        <f>INDEX(F:F,MATCH(ecommerce_10000[[#This Row],[TotalAmount]],I:I,0))</f>
        <v>Giza</v>
      </c>
    </row>
    <row r="5766" spans="1:20" x14ac:dyDescent="0.3">
      <c r="A5766" s="1" t="s">
        <v>5810</v>
      </c>
      <c r="B5766" s="1" t="s">
        <v>35</v>
      </c>
      <c r="C5766" s="1" t="s">
        <v>14</v>
      </c>
      <c r="D5766" s="1" t="s">
        <v>36</v>
      </c>
      <c r="E5766" s="1" t="s">
        <v>47</v>
      </c>
      <c r="F5766" s="1" t="s">
        <v>28</v>
      </c>
      <c r="G5766">
        <v>15680.28</v>
      </c>
      <c r="H5766">
        <v>3</v>
      </c>
      <c r="I5766">
        <v>47040.84</v>
      </c>
      <c r="J5766">
        <v>3.88</v>
      </c>
      <c r="K5766">
        <v>1841</v>
      </c>
      <c r="L5766" s="2">
        <v>45617</v>
      </c>
      <c r="O5766" t="str">
        <f>IF(ecommerce_10000[[#This Row],[Platform]]="Souq","sq",ecommerce_10000[[#This Row],[Platform]])</f>
        <v>Amazon</v>
      </c>
      <c r="P5766" t="str">
        <f>IF(E5766="Souq","sq",IF(E5766="Jumia","Jum",E5766))</f>
        <v>Amazon</v>
      </c>
      <c r="Q5766">
        <f>VLOOKUP(ecommerce_10000[[#This Row],[City]],F:I,4,FALSE)</f>
        <v>26648.76</v>
      </c>
      <c r="R5766" s="1">
        <f>SUMIF(C:C,ecommerce_10000[[#This Row],[Category]],I:I)</f>
        <v>92327183.770000085</v>
      </c>
      <c r="S5766" s="1">
        <f>SUMIFS(I:I,C:C,C5766)</f>
        <v>92327183.770000085</v>
      </c>
      <c r="T5766" s="1" t="str">
        <f>INDEX(F:F,MATCH(ecommerce_10000[[#This Row],[TotalAmount]],I:I,0))</f>
        <v>Casablanca</v>
      </c>
    </row>
    <row r="5767" spans="1:20" x14ac:dyDescent="0.3">
      <c r="A5767" s="1" t="s">
        <v>5811</v>
      </c>
      <c r="B5767" s="1" t="s">
        <v>49</v>
      </c>
      <c r="C5767" s="1" t="s">
        <v>14</v>
      </c>
      <c r="D5767" s="1" t="s">
        <v>50</v>
      </c>
      <c r="E5767" s="1" t="s">
        <v>22</v>
      </c>
      <c r="F5767" s="1" t="s">
        <v>40</v>
      </c>
      <c r="G5767">
        <v>1804.26</v>
      </c>
      <c r="H5767">
        <v>5</v>
      </c>
      <c r="I5767">
        <v>9021.2999999999993</v>
      </c>
      <c r="J5767">
        <v>1.79</v>
      </c>
      <c r="K5767">
        <v>3758</v>
      </c>
      <c r="L5767" s="2">
        <v>45563</v>
      </c>
      <c r="O5767" t="str">
        <f>IF(ecommerce_10000[[#This Row],[Platform]]="Souq","sq",ecommerce_10000[[#This Row],[Platform]])</f>
        <v>Jumia</v>
      </c>
      <c r="P5767" t="str">
        <f>IF(E5767="Souq","sq",IF(E5767="Jumia","Jum",E5767))</f>
        <v>Jum</v>
      </c>
      <c r="Q5767">
        <f>VLOOKUP(ecommerce_10000[[#This Row],[City]],F:I,4,FALSE)</f>
        <v>99349.3</v>
      </c>
      <c r="R5767" s="1">
        <f>SUMIF(C:C,ecommerce_10000[[#This Row],[Category]],I:I)</f>
        <v>92327183.770000085</v>
      </c>
      <c r="S5767" s="1">
        <f>SUMIFS(I:I,C:C,C5767)</f>
        <v>92327183.770000085</v>
      </c>
      <c r="T5767" s="1" t="str">
        <f>INDEX(F:F,MATCH(ecommerce_10000[[#This Row],[TotalAmount]],I:I,0))</f>
        <v>Riyadh</v>
      </c>
    </row>
    <row r="5768" spans="1:20" x14ac:dyDescent="0.3">
      <c r="A5768" s="1" t="s">
        <v>5812</v>
      </c>
      <c r="B5768" s="1" t="s">
        <v>38</v>
      </c>
      <c r="C5768" s="1" t="s">
        <v>20</v>
      </c>
      <c r="D5768" s="1" t="s">
        <v>39</v>
      </c>
      <c r="E5768" s="1" t="s">
        <v>47</v>
      </c>
      <c r="F5768" s="1" t="s">
        <v>28</v>
      </c>
      <c r="G5768">
        <v>11973.72</v>
      </c>
      <c r="H5768">
        <v>4</v>
      </c>
      <c r="I5768">
        <v>47894.879999999997</v>
      </c>
      <c r="J5768">
        <v>2.38</v>
      </c>
      <c r="K5768">
        <v>2353</v>
      </c>
      <c r="L5768" s="2">
        <v>45329</v>
      </c>
      <c r="O5768" t="str">
        <f>IF(ecommerce_10000[[#This Row],[Platform]]="Souq","sq",ecommerce_10000[[#This Row],[Platform]])</f>
        <v>Amazon</v>
      </c>
      <c r="P5768" t="str">
        <f>IF(E5768="Souq","sq",IF(E5768="Jumia","Jum",E5768))</f>
        <v>Amazon</v>
      </c>
      <c r="Q5768">
        <f>VLOOKUP(ecommerce_10000[[#This Row],[City]],F:I,4,FALSE)</f>
        <v>26648.76</v>
      </c>
      <c r="R5768" s="1">
        <f>SUMIF(C:C,ecommerce_10000[[#This Row],[Category]],I:I)</f>
        <v>91504159.730000004</v>
      </c>
      <c r="S5768" s="1">
        <f>SUMIFS(I:I,C:C,C5768)</f>
        <v>91504159.730000004</v>
      </c>
      <c r="T5768" s="1" t="str">
        <f>INDEX(F:F,MATCH(ecommerce_10000[[#This Row],[TotalAmount]],I:I,0))</f>
        <v>Casablanca</v>
      </c>
    </row>
    <row r="5769" spans="1:20" x14ac:dyDescent="0.3">
      <c r="A5769" s="1" t="s">
        <v>5813</v>
      </c>
      <c r="B5769" s="1" t="s">
        <v>38</v>
      </c>
      <c r="C5769" s="1" t="s">
        <v>20</v>
      </c>
      <c r="D5769" s="1" t="s">
        <v>39</v>
      </c>
      <c r="E5769" s="1" t="s">
        <v>16</v>
      </c>
      <c r="F5769" s="1" t="s">
        <v>62</v>
      </c>
      <c r="G5769">
        <v>16568.099999999999</v>
      </c>
      <c r="H5769">
        <v>3</v>
      </c>
      <c r="I5769">
        <v>49704.3</v>
      </c>
      <c r="J5769">
        <v>2.86</v>
      </c>
      <c r="K5769">
        <v>932</v>
      </c>
      <c r="L5769" s="2">
        <v>45595</v>
      </c>
      <c r="O5769" t="str">
        <f>IF(ecommerce_10000[[#This Row],[Platform]]="Souq","sq",ecommerce_10000[[#This Row],[Platform]])</f>
        <v>sq</v>
      </c>
      <c r="P5769" t="str">
        <f>IF(E5769="Souq","sq",IF(E5769="Jumia","Jum",E5769))</f>
        <v>sq</v>
      </c>
      <c r="Q5769">
        <f>VLOOKUP(ecommerce_10000[[#This Row],[City]],F:I,4,FALSE)</f>
        <v>27872.98</v>
      </c>
      <c r="R5769" s="1">
        <f>SUMIF(C:C,ecommerce_10000[[#This Row],[Category]],I:I)</f>
        <v>91504159.730000004</v>
      </c>
      <c r="S5769" s="1">
        <f>SUMIFS(I:I,C:C,C5769)</f>
        <v>91504159.730000004</v>
      </c>
      <c r="T5769" s="1" t="str">
        <f>INDEX(F:F,MATCH(ecommerce_10000[[#This Row],[TotalAmount]],I:I,0))</f>
        <v>Giza</v>
      </c>
    </row>
    <row r="5770" spans="1:20" x14ac:dyDescent="0.3">
      <c r="A5770" s="1" t="s">
        <v>5814</v>
      </c>
      <c r="B5770" s="1" t="s">
        <v>38</v>
      </c>
      <c r="C5770" s="1" t="s">
        <v>20</v>
      </c>
      <c r="D5770" s="1" t="s">
        <v>39</v>
      </c>
      <c r="E5770" s="1" t="s">
        <v>22</v>
      </c>
      <c r="F5770" s="1" t="s">
        <v>33</v>
      </c>
      <c r="G5770">
        <v>10107.68</v>
      </c>
      <c r="H5770">
        <v>4</v>
      </c>
      <c r="I5770">
        <v>40430.720000000001</v>
      </c>
      <c r="J5770">
        <v>2.14</v>
      </c>
      <c r="K5770">
        <v>4529</v>
      </c>
      <c r="L5770" s="2">
        <v>45400</v>
      </c>
      <c r="O5770" t="str">
        <f>IF(ecommerce_10000[[#This Row],[Platform]]="Souq","sq",ecommerce_10000[[#This Row],[Platform]])</f>
        <v>Jumia</v>
      </c>
      <c r="P5770" t="str">
        <f>IF(E5770="Souq","sq",IF(E5770="Jumia","Jum",E5770))</f>
        <v>Jum</v>
      </c>
      <c r="Q5770">
        <f>VLOOKUP(ecommerce_10000[[#This Row],[City]],F:I,4,FALSE)</f>
        <v>3665.44</v>
      </c>
      <c r="R5770" s="1">
        <f>SUMIF(C:C,ecommerce_10000[[#This Row],[Category]],I:I)</f>
        <v>91504159.730000004</v>
      </c>
      <c r="S5770" s="1">
        <f>SUMIFS(I:I,C:C,C5770)</f>
        <v>91504159.730000004</v>
      </c>
      <c r="T5770" s="1" t="str">
        <f>INDEX(F:F,MATCH(ecommerce_10000[[#This Row],[TotalAmount]],I:I,0))</f>
        <v>Dubai</v>
      </c>
    </row>
    <row r="5771" spans="1:20" x14ac:dyDescent="0.3">
      <c r="A5771" s="1" t="s">
        <v>5815</v>
      </c>
      <c r="B5771" s="1" t="s">
        <v>35</v>
      </c>
      <c r="C5771" s="1" t="s">
        <v>14</v>
      </c>
      <c r="D5771" s="1" t="s">
        <v>36</v>
      </c>
      <c r="E5771" s="1" t="s">
        <v>47</v>
      </c>
      <c r="F5771" s="1" t="s">
        <v>40</v>
      </c>
      <c r="G5771">
        <v>1750.89</v>
      </c>
      <c r="H5771">
        <v>2</v>
      </c>
      <c r="I5771">
        <v>3501.78</v>
      </c>
      <c r="J5771">
        <v>2.25</v>
      </c>
      <c r="K5771">
        <v>4545</v>
      </c>
      <c r="L5771" s="2">
        <v>45459</v>
      </c>
      <c r="O5771" t="str">
        <f>IF(ecommerce_10000[[#This Row],[Platform]]="Souq","sq",ecommerce_10000[[#This Row],[Platform]])</f>
        <v>Amazon</v>
      </c>
      <c r="P5771" t="str">
        <f>IF(E5771="Souq","sq",IF(E5771="Jumia","Jum",E5771))</f>
        <v>Amazon</v>
      </c>
      <c r="Q5771">
        <f>VLOOKUP(ecommerce_10000[[#This Row],[City]],F:I,4,FALSE)</f>
        <v>99349.3</v>
      </c>
      <c r="R5771" s="1">
        <f>SUMIF(C:C,ecommerce_10000[[#This Row],[Category]],I:I)</f>
        <v>92327183.770000085</v>
      </c>
      <c r="S5771" s="1">
        <f>SUMIFS(I:I,C:C,C5771)</f>
        <v>92327183.770000085</v>
      </c>
      <c r="T5771" s="1" t="str">
        <f>INDEX(F:F,MATCH(ecommerce_10000[[#This Row],[TotalAmount]],I:I,0))</f>
        <v>Riyadh</v>
      </c>
    </row>
    <row r="5772" spans="1:20" x14ac:dyDescent="0.3">
      <c r="A5772" s="1" t="s">
        <v>5816</v>
      </c>
      <c r="B5772" s="1" t="s">
        <v>43</v>
      </c>
      <c r="C5772" s="1" t="s">
        <v>44</v>
      </c>
      <c r="D5772" s="1" t="s">
        <v>45</v>
      </c>
      <c r="E5772" s="1" t="s">
        <v>47</v>
      </c>
      <c r="F5772" s="1" t="s">
        <v>40</v>
      </c>
      <c r="G5772">
        <v>4909.95</v>
      </c>
      <c r="H5772">
        <v>4</v>
      </c>
      <c r="I5772">
        <v>19639.8</v>
      </c>
      <c r="J5772">
        <v>4.43</v>
      </c>
      <c r="K5772">
        <v>2531</v>
      </c>
      <c r="L5772" s="2">
        <v>45375</v>
      </c>
      <c r="O5772" t="str">
        <f>IF(ecommerce_10000[[#This Row],[Platform]]="Souq","sq",ecommerce_10000[[#This Row],[Platform]])</f>
        <v>Amazon</v>
      </c>
      <c r="P5772" t="str">
        <f>IF(E5772="Souq","sq",IF(E5772="Jumia","Jum",E5772))</f>
        <v>Amazon</v>
      </c>
      <c r="Q5772">
        <f>VLOOKUP(ecommerce_10000[[#This Row],[City]],F:I,4,FALSE)</f>
        <v>99349.3</v>
      </c>
      <c r="R5772" s="1">
        <f>SUMIF(C:C,ecommerce_10000[[#This Row],[Category]],I:I)</f>
        <v>31420413.200000018</v>
      </c>
      <c r="S5772" s="1">
        <f>SUMIFS(I:I,C:C,C5772)</f>
        <v>31420413.200000018</v>
      </c>
      <c r="T5772" s="1" t="str">
        <f>INDEX(F:F,MATCH(ecommerce_10000[[#This Row],[TotalAmount]],I:I,0))</f>
        <v>Riyadh</v>
      </c>
    </row>
    <row r="5773" spans="1:20" x14ac:dyDescent="0.3">
      <c r="A5773" s="1" t="s">
        <v>5817</v>
      </c>
      <c r="B5773" s="1" t="s">
        <v>53</v>
      </c>
      <c r="C5773" s="1" t="s">
        <v>31</v>
      </c>
      <c r="D5773" s="1" t="s">
        <v>54</v>
      </c>
      <c r="E5773" s="1" t="s">
        <v>47</v>
      </c>
      <c r="F5773" s="1" t="s">
        <v>40</v>
      </c>
      <c r="G5773">
        <v>2538.75</v>
      </c>
      <c r="H5773">
        <v>1</v>
      </c>
      <c r="I5773">
        <v>2538.75</v>
      </c>
      <c r="J5773">
        <v>4.74</v>
      </c>
      <c r="K5773">
        <v>4613</v>
      </c>
      <c r="L5773" s="2">
        <v>45618</v>
      </c>
      <c r="O5773" t="str">
        <f>IF(ecommerce_10000[[#This Row],[Platform]]="Souq","sq",ecommerce_10000[[#This Row],[Platform]])</f>
        <v>Amazon</v>
      </c>
      <c r="P5773" t="str">
        <f>IF(E5773="Souq","sq",IF(E5773="Jumia","Jum",E5773))</f>
        <v>Amazon</v>
      </c>
      <c r="Q5773">
        <f>VLOOKUP(ecommerce_10000[[#This Row],[City]],F:I,4,FALSE)</f>
        <v>99349.3</v>
      </c>
      <c r="R5773" s="1">
        <f>SUMIF(C:C,ecommerce_10000[[#This Row],[Category]],I:I)</f>
        <v>57542997.559999913</v>
      </c>
      <c r="S5773" s="1">
        <f>SUMIFS(I:I,C:C,C5773)</f>
        <v>57542997.559999913</v>
      </c>
      <c r="T5773" s="1" t="str">
        <f>INDEX(F:F,MATCH(ecommerce_10000[[#This Row],[TotalAmount]],I:I,0))</f>
        <v>Riyadh</v>
      </c>
    </row>
    <row r="5774" spans="1:20" x14ac:dyDescent="0.3">
      <c r="A5774" s="1" t="s">
        <v>5818</v>
      </c>
      <c r="B5774" s="1" t="s">
        <v>49</v>
      </c>
      <c r="C5774" s="1" t="s">
        <v>14</v>
      </c>
      <c r="D5774" s="1" t="s">
        <v>50</v>
      </c>
      <c r="E5774" s="1" t="s">
        <v>16</v>
      </c>
      <c r="F5774" s="1" t="s">
        <v>17</v>
      </c>
      <c r="G5774">
        <v>4136.9399999999996</v>
      </c>
      <c r="H5774">
        <v>3</v>
      </c>
      <c r="I5774">
        <v>12410.82</v>
      </c>
      <c r="J5774">
        <v>3.94</v>
      </c>
      <c r="K5774">
        <v>3062</v>
      </c>
      <c r="L5774" s="2">
        <v>45418</v>
      </c>
      <c r="O5774" t="str">
        <f>IF(ecommerce_10000[[#This Row],[Platform]]="Souq","sq",ecommerce_10000[[#This Row],[Platform]])</f>
        <v>sq</v>
      </c>
      <c r="P5774" t="str">
        <f>IF(E5774="Souq","sq",IF(E5774="Jumia","Jum",E5774))</f>
        <v>sq</v>
      </c>
      <c r="Q5774">
        <f>VLOOKUP(ecommerce_10000[[#This Row],[City]],F:I,4,FALSE)</f>
        <v>16284.02</v>
      </c>
      <c r="R5774" s="1">
        <f>SUMIF(C:C,ecommerce_10000[[#This Row],[Category]],I:I)</f>
        <v>92327183.770000085</v>
      </c>
      <c r="S5774" s="1">
        <f>SUMIFS(I:I,C:C,C5774)</f>
        <v>92327183.770000085</v>
      </c>
      <c r="T5774" s="1" t="str">
        <f>INDEX(F:F,MATCH(ecommerce_10000[[#This Row],[TotalAmount]],I:I,0))</f>
        <v>Cairo</v>
      </c>
    </row>
    <row r="5775" spans="1:20" x14ac:dyDescent="0.3">
      <c r="A5775" s="1" t="s">
        <v>5819</v>
      </c>
      <c r="B5775" s="1" t="s">
        <v>19</v>
      </c>
      <c r="C5775" s="1" t="s">
        <v>20</v>
      </c>
      <c r="D5775" s="1" t="s">
        <v>21</v>
      </c>
      <c r="E5775" s="1" t="s">
        <v>47</v>
      </c>
      <c r="F5775" s="1" t="s">
        <v>33</v>
      </c>
      <c r="G5775">
        <v>5826.73</v>
      </c>
      <c r="H5775">
        <v>5</v>
      </c>
      <c r="I5775">
        <v>29133.65</v>
      </c>
      <c r="J5775">
        <v>1.65</v>
      </c>
      <c r="K5775">
        <v>216</v>
      </c>
      <c r="L5775" s="2">
        <v>45312</v>
      </c>
      <c r="O5775" t="str">
        <f>IF(ecommerce_10000[[#This Row],[Platform]]="Souq","sq",ecommerce_10000[[#This Row],[Platform]])</f>
        <v>Amazon</v>
      </c>
      <c r="P5775" t="str">
        <f>IF(E5775="Souq","sq",IF(E5775="Jumia","Jum",E5775))</f>
        <v>Amazon</v>
      </c>
      <c r="Q5775">
        <f>VLOOKUP(ecommerce_10000[[#This Row],[City]],F:I,4,FALSE)</f>
        <v>3665.44</v>
      </c>
      <c r="R5775" s="1">
        <f>SUMIF(C:C,ecommerce_10000[[#This Row],[Category]],I:I)</f>
        <v>91504159.730000004</v>
      </c>
      <c r="S5775" s="1">
        <f>SUMIFS(I:I,C:C,C5775)</f>
        <v>91504159.730000004</v>
      </c>
      <c r="T5775" s="1" t="str">
        <f>INDEX(F:F,MATCH(ecommerce_10000[[#This Row],[TotalAmount]],I:I,0))</f>
        <v>Dubai</v>
      </c>
    </row>
    <row r="5776" spans="1:20" x14ac:dyDescent="0.3">
      <c r="A5776" s="1" t="s">
        <v>5820</v>
      </c>
      <c r="B5776" s="1" t="s">
        <v>30</v>
      </c>
      <c r="C5776" s="1" t="s">
        <v>31</v>
      </c>
      <c r="D5776" s="1" t="s">
        <v>32</v>
      </c>
      <c r="E5776" s="1" t="s">
        <v>22</v>
      </c>
      <c r="F5776" s="1" t="s">
        <v>17</v>
      </c>
      <c r="G5776">
        <v>9438.2000000000007</v>
      </c>
      <c r="H5776">
        <v>4</v>
      </c>
      <c r="I5776">
        <v>37752.800000000003</v>
      </c>
      <c r="J5776">
        <v>3.19</v>
      </c>
      <c r="K5776">
        <v>1262</v>
      </c>
      <c r="L5776" s="2">
        <v>45550</v>
      </c>
      <c r="O5776" t="str">
        <f>IF(ecommerce_10000[[#This Row],[Platform]]="Souq","sq",ecommerce_10000[[#This Row],[Platform]])</f>
        <v>Jumia</v>
      </c>
      <c r="P5776" t="str">
        <f>IF(E5776="Souq","sq",IF(E5776="Jumia","Jum",E5776))</f>
        <v>Jum</v>
      </c>
      <c r="Q5776">
        <f>VLOOKUP(ecommerce_10000[[#This Row],[City]],F:I,4,FALSE)</f>
        <v>16284.02</v>
      </c>
      <c r="R5776" s="1">
        <f>SUMIF(C:C,ecommerce_10000[[#This Row],[Category]],I:I)</f>
        <v>57542997.559999913</v>
      </c>
      <c r="S5776" s="1">
        <f>SUMIFS(I:I,C:C,C5776)</f>
        <v>57542997.559999913</v>
      </c>
      <c r="T5776" s="1" t="str">
        <f>INDEX(F:F,MATCH(ecommerce_10000[[#This Row],[TotalAmount]],I:I,0))</f>
        <v>Cairo</v>
      </c>
    </row>
    <row r="5777" spans="1:20" x14ac:dyDescent="0.3">
      <c r="A5777" s="1" t="s">
        <v>5821</v>
      </c>
      <c r="B5777" s="1" t="s">
        <v>65</v>
      </c>
      <c r="C5777" s="1" t="s">
        <v>20</v>
      </c>
      <c r="D5777" s="1" t="s">
        <v>66</v>
      </c>
      <c r="E5777" s="1" t="s">
        <v>16</v>
      </c>
      <c r="F5777" s="1" t="s">
        <v>23</v>
      </c>
      <c r="G5777">
        <v>17892.330000000002</v>
      </c>
      <c r="H5777">
        <v>4</v>
      </c>
      <c r="I5777">
        <v>71569.320000000007</v>
      </c>
      <c r="J5777">
        <v>2.61</v>
      </c>
      <c r="K5777">
        <v>3268</v>
      </c>
      <c r="L5777" s="2">
        <v>45457</v>
      </c>
      <c r="O5777" t="str">
        <f>IF(ecommerce_10000[[#This Row],[Platform]]="Souq","sq",ecommerce_10000[[#This Row],[Platform]])</f>
        <v>sq</v>
      </c>
      <c r="P5777" t="str">
        <f>IF(E5777="Souq","sq",IF(E5777="Jumia","Jum",E5777))</f>
        <v>sq</v>
      </c>
      <c r="Q5777">
        <f>VLOOKUP(ecommerce_10000[[#This Row],[City]],F:I,4,FALSE)</f>
        <v>13290.4</v>
      </c>
      <c r="R5777" s="1">
        <f>SUMIF(C:C,ecommerce_10000[[#This Row],[Category]],I:I)</f>
        <v>91504159.730000004</v>
      </c>
      <c r="S5777" s="1">
        <f>SUMIFS(I:I,C:C,C5777)</f>
        <v>91504159.730000004</v>
      </c>
      <c r="T5777" s="1" t="str">
        <f>INDEX(F:F,MATCH(ecommerce_10000[[#This Row],[TotalAmount]],I:I,0))</f>
        <v>Alexandria</v>
      </c>
    </row>
    <row r="5778" spans="1:20" x14ac:dyDescent="0.3">
      <c r="A5778" s="1" t="s">
        <v>5822</v>
      </c>
      <c r="B5778" s="1" t="s">
        <v>49</v>
      </c>
      <c r="C5778" s="1" t="s">
        <v>14</v>
      </c>
      <c r="D5778" s="1" t="s">
        <v>50</v>
      </c>
      <c r="E5778" s="1" t="s">
        <v>16</v>
      </c>
      <c r="F5778" s="1" t="s">
        <v>23</v>
      </c>
      <c r="G5778">
        <v>14058.63</v>
      </c>
      <c r="H5778">
        <v>2</v>
      </c>
      <c r="I5778">
        <v>28117.26</v>
      </c>
      <c r="J5778">
        <v>4.74</v>
      </c>
      <c r="K5778">
        <v>1909</v>
      </c>
      <c r="L5778" s="2">
        <v>45457</v>
      </c>
      <c r="O5778" t="str">
        <f>IF(ecommerce_10000[[#This Row],[Platform]]="Souq","sq",ecommerce_10000[[#This Row],[Platform]])</f>
        <v>sq</v>
      </c>
      <c r="P5778" t="str">
        <f>IF(E5778="Souq","sq",IF(E5778="Jumia","Jum",E5778))</f>
        <v>sq</v>
      </c>
      <c r="Q5778">
        <f>VLOOKUP(ecommerce_10000[[#This Row],[City]],F:I,4,FALSE)</f>
        <v>13290.4</v>
      </c>
      <c r="R5778" s="1">
        <f>SUMIF(C:C,ecommerce_10000[[#This Row],[Category]],I:I)</f>
        <v>92327183.770000085</v>
      </c>
      <c r="S5778" s="1">
        <f>SUMIFS(I:I,C:C,C5778)</f>
        <v>92327183.770000085</v>
      </c>
      <c r="T5778" s="1" t="str">
        <f>INDEX(F:F,MATCH(ecommerce_10000[[#This Row],[TotalAmount]],I:I,0))</f>
        <v>Alexandria</v>
      </c>
    </row>
    <row r="5779" spans="1:20" x14ac:dyDescent="0.3">
      <c r="A5779" s="1" t="s">
        <v>5823</v>
      </c>
      <c r="B5779" s="1" t="s">
        <v>53</v>
      </c>
      <c r="C5779" s="1" t="s">
        <v>31</v>
      </c>
      <c r="D5779" s="1" t="s">
        <v>54</v>
      </c>
      <c r="E5779" s="1" t="s">
        <v>22</v>
      </c>
      <c r="F5779" s="1" t="s">
        <v>28</v>
      </c>
      <c r="G5779">
        <v>5986.65</v>
      </c>
      <c r="H5779">
        <v>5</v>
      </c>
      <c r="I5779">
        <v>29933.25</v>
      </c>
      <c r="J5779">
        <v>1.79</v>
      </c>
      <c r="K5779">
        <v>583</v>
      </c>
      <c r="L5779" s="2">
        <v>45433</v>
      </c>
      <c r="O5779" t="str">
        <f>IF(ecommerce_10000[[#This Row],[Platform]]="Souq","sq",ecommerce_10000[[#This Row],[Platform]])</f>
        <v>Jumia</v>
      </c>
      <c r="P5779" t="str">
        <f>IF(E5779="Souq","sq",IF(E5779="Jumia","Jum",E5779))</f>
        <v>Jum</v>
      </c>
      <c r="Q5779">
        <f>VLOOKUP(ecommerce_10000[[#This Row],[City]],F:I,4,FALSE)</f>
        <v>26648.76</v>
      </c>
      <c r="R5779" s="1">
        <f>SUMIF(C:C,ecommerce_10000[[#This Row],[Category]],I:I)</f>
        <v>57542997.559999913</v>
      </c>
      <c r="S5779" s="1">
        <f>SUMIFS(I:I,C:C,C5779)</f>
        <v>57542997.559999913</v>
      </c>
      <c r="T5779" s="1" t="str">
        <f>INDEX(F:F,MATCH(ecommerce_10000[[#This Row],[TotalAmount]],I:I,0))</f>
        <v>Casablanca</v>
      </c>
    </row>
    <row r="5780" spans="1:20" x14ac:dyDescent="0.3">
      <c r="A5780" s="1" t="s">
        <v>5824</v>
      </c>
      <c r="B5780" s="1" t="s">
        <v>43</v>
      </c>
      <c r="C5780" s="1" t="s">
        <v>44</v>
      </c>
      <c r="D5780" s="1" t="s">
        <v>45</v>
      </c>
      <c r="E5780" s="1" t="s">
        <v>22</v>
      </c>
      <c r="F5780" s="1" t="s">
        <v>28</v>
      </c>
      <c r="G5780">
        <v>4427.75</v>
      </c>
      <c r="H5780">
        <v>3</v>
      </c>
      <c r="I5780">
        <v>13283.25</v>
      </c>
      <c r="J5780">
        <v>4.6500000000000004</v>
      </c>
      <c r="K5780">
        <v>3052</v>
      </c>
      <c r="L5780" s="2">
        <v>45608</v>
      </c>
      <c r="O5780" t="str">
        <f>IF(ecommerce_10000[[#This Row],[Platform]]="Souq","sq",ecommerce_10000[[#This Row],[Platform]])</f>
        <v>Jumia</v>
      </c>
      <c r="P5780" t="str">
        <f>IF(E5780="Souq","sq",IF(E5780="Jumia","Jum",E5780))</f>
        <v>Jum</v>
      </c>
      <c r="Q5780">
        <f>VLOOKUP(ecommerce_10000[[#This Row],[City]],F:I,4,FALSE)</f>
        <v>26648.76</v>
      </c>
      <c r="R5780" s="1">
        <f>SUMIF(C:C,ecommerce_10000[[#This Row],[Category]],I:I)</f>
        <v>31420413.200000018</v>
      </c>
      <c r="S5780" s="1">
        <f>SUMIFS(I:I,C:C,C5780)</f>
        <v>31420413.200000018</v>
      </c>
      <c r="T5780" s="1" t="str">
        <f>INDEX(F:F,MATCH(ecommerce_10000[[#This Row],[TotalAmount]],I:I,0))</f>
        <v>Casablanca</v>
      </c>
    </row>
    <row r="5781" spans="1:20" x14ac:dyDescent="0.3">
      <c r="A5781" s="1" t="s">
        <v>5825</v>
      </c>
      <c r="B5781" s="1" t="s">
        <v>19</v>
      </c>
      <c r="C5781" s="1" t="s">
        <v>20</v>
      </c>
      <c r="D5781" s="1" t="s">
        <v>21</v>
      </c>
      <c r="E5781" s="1" t="s">
        <v>22</v>
      </c>
      <c r="F5781" s="1" t="s">
        <v>28</v>
      </c>
      <c r="G5781">
        <v>426.24</v>
      </c>
      <c r="H5781">
        <v>2</v>
      </c>
      <c r="I5781">
        <v>852.48</v>
      </c>
      <c r="J5781">
        <v>2.77</v>
      </c>
      <c r="K5781">
        <v>632</v>
      </c>
      <c r="L5781" s="2">
        <v>45459</v>
      </c>
      <c r="O5781" t="str">
        <f>IF(ecommerce_10000[[#This Row],[Platform]]="Souq","sq",ecommerce_10000[[#This Row],[Platform]])</f>
        <v>Jumia</v>
      </c>
      <c r="P5781" t="str">
        <f>IF(E5781="Souq","sq",IF(E5781="Jumia","Jum",E5781))</f>
        <v>Jum</v>
      </c>
      <c r="Q5781">
        <f>VLOOKUP(ecommerce_10000[[#This Row],[City]],F:I,4,FALSE)</f>
        <v>26648.76</v>
      </c>
      <c r="R5781" s="1">
        <f>SUMIF(C:C,ecommerce_10000[[#This Row],[Category]],I:I)</f>
        <v>91504159.730000004</v>
      </c>
      <c r="S5781" s="1">
        <f>SUMIFS(I:I,C:C,C5781)</f>
        <v>91504159.730000004</v>
      </c>
      <c r="T5781" s="1" t="str">
        <f>INDEX(F:F,MATCH(ecommerce_10000[[#This Row],[TotalAmount]],I:I,0))</f>
        <v>Casablanca</v>
      </c>
    </row>
    <row r="5782" spans="1:20" x14ac:dyDescent="0.3">
      <c r="A5782" s="1" t="s">
        <v>5826</v>
      </c>
      <c r="B5782" s="1" t="s">
        <v>19</v>
      </c>
      <c r="C5782" s="1" t="s">
        <v>20</v>
      </c>
      <c r="D5782" s="1" t="s">
        <v>21</v>
      </c>
      <c r="E5782" s="1" t="s">
        <v>22</v>
      </c>
      <c r="F5782" s="1" t="s">
        <v>17</v>
      </c>
      <c r="G5782">
        <v>2467.1999999999998</v>
      </c>
      <c r="H5782">
        <v>4</v>
      </c>
      <c r="I5782">
        <v>9868.7999999999993</v>
      </c>
      <c r="J5782">
        <v>3</v>
      </c>
      <c r="K5782">
        <v>944</v>
      </c>
      <c r="L5782" s="2">
        <v>45473</v>
      </c>
      <c r="O5782" t="str">
        <f>IF(ecommerce_10000[[#This Row],[Platform]]="Souq","sq",ecommerce_10000[[#This Row],[Platform]])</f>
        <v>Jumia</v>
      </c>
      <c r="P5782" t="str">
        <f>IF(E5782="Souq","sq",IF(E5782="Jumia","Jum",E5782))</f>
        <v>Jum</v>
      </c>
      <c r="Q5782">
        <f>VLOOKUP(ecommerce_10000[[#This Row],[City]],F:I,4,FALSE)</f>
        <v>16284.02</v>
      </c>
      <c r="R5782" s="1">
        <f>SUMIF(C:C,ecommerce_10000[[#This Row],[Category]],I:I)</f>
        <v>91504159.730000004</v>
      </c>
      <c r="S5782" s="1">
        <f>SUMIFS(I:I,C:C,C5782)</f>
        <v>91504159.730000004</v>
      </c>
      <c r="T5782" s="1" t="str">
        <f>INDEX(F:F,MATCH(ecommerce_10000[[#This Row],[TotalAmount]],I:I,0))</f>
        <v>Cairo</v>
      </c>
    </row>
    <row r="5783" spans="1:20" x14ac:dyDescent="0.3">
      <c r="A5783" s="1" t="s">
        <v>5827</v>
      </c>
      <c r="B5783" s="1" t="s">
        <v>19</v>
      </c>
      <c r="C5783" s="1" t="s">
        <v>20</v>
      </c>
      <c r="D5783" s="1" t="s">
        <v>21</v>
      </c>
      <c r="E5783" s="1" t="s">
        <v>47</v>
      </c>
      <c r="F5783" s="1" t="s">
        <v>62</v>
      </c>
      <c r="G5783">
        <v>6671.4</v>
      </c>
      <c r="H5783">
        <v>2</v>
      </c>
      <c r="I5783">
        <v>13342.8</v>
      </c>
      <c r="J5783">
        <v>2.09</v>
      </c>
      <c r="K5783">
        <v>4809</v>
      </c>
      <c r="L5783" s="2">
        <v>45375</v>
      </c>
      <c r="O5783" t="str">
        <f>IF(ecommerce_10000[[#This Row],[Platform]]="Souq","sq",ecommerce_10000[[#This Row],[Platform]])</f>
        <v>Amazon</v>
      </c>
      <c r="P5783" t="str">
        <f>IF(E5783="Souq","sq",IF(E5783="Jumia","Jum",E5783))</f>
        <v>Amazon</v>
      </c>
      <c r="Q5783">
        <f>VLOOKUP(ecommerce_10000[[#This Row],[City]],F:I,4,FALSE)</f>
        <v>27872.98</v>
      </c>
      <c r="R5783" s="1">
        <f>SUMIF(C:C,ecommerce_10000[[#This Row],[Category]],I:I)</f>
        <v>91504159.730000004</v>
      </c>
      <c r="S5783" s="1">
        <f>SUMIFS(I:I,C:C,C5783)</f>
        <v>91504159.730000004</v>
      </c>
      <c r="T5783" s="1" t="str">
        <f>INDEX(F:F,MATCH(ecommerce_10000[[#This Row],[TotalAmount]],I:I,0))</f>
        <v>Giza</v>
      </c>
    </row>
    <row r="5784" spans="1:20" x14ac:dyDescent="0.3">
      <c r="A5784" s="1" t="s">
        <v>5828</v>
      </c>
      <c r="B5784" s="1" t="s">
        <v>19</v>
      </c>
      <c r="C5784" s="1" t="s">
        <v>20</v>
      </c>
      <c r="D5784" s="1" t="s">
        <v>21</v>
      </c>
      <c r="E5784" s="1" t="s">
        <v>16</v>
      </c>
      <c r="F5784" s="1" t="s">
        <v>33</v>
      </c>
      <c r="G5784">
        <v>7788.94</v>
      </c>
      <c r="H5784">
        <v>3</v>
      </c>
      <c r="I5784">
        <v>23366.82</v>
      </c>
      <c r="J5784">
        <v>3.71</v>
      </c>
      <c r="K5784">
        <v>3938</v>
      </c>
      <c r="L5784" s="2">
        <v>45518</v>
      </c>
      <c r="O5784" t="str">
        <f>IF(ecommerce_10000[[#This Row],[Platform]]="Souq","sq",ecommerce_10000[[#This Row],[Platform]])</f>
        <v>sq</v>
      </c>
      <c r="P5784" t="str">
        <f>IF(E5784="Souq","sq",IF(E5784="Jumia","Jum",E5784))</f>
        <v>sq</v>
      </c>
      <c r="Q5784">
        <f>VLOOKUP(ecommerce_10000[[#This Row],[City]],F:I,4,FALSE)</f>
        <v>3665.44</v>
      </c>
      <c r="R5784" s="1">
        <f>SUMIF(C:C,ecommerce_10000[[#This Row],[Category]],I:I)</f>
        <v>91504159.730000004</v>
      </c>
      <c r="S5784" s="1">
        <f>SUMIFS(I:I,C:C,C5784)</f>
        <v>91504159.730000004</v>
      </c>
      <c r="T5784" s="1" t="str">
        <f>INDEX(F:F,MATCH(ecommerce_10000[[#This Row],[TotalAmount]],I:I,0))</f>
        <v>Dubai</v>
      </c>
    </row>
    <row r="5785" spans="1:20" x14ac:dyDescent="0.3">
      <c r="A5785" s="1" t="s">
        <v>5829</v>
      </c>
      <c r="B5785" s="1" t="s">
        <v>53</v>
      </c>
      <c r="C5785" s="1" t="s">
        <v>31</v>
      </c>
      <c r="D5785" s="1" t="s">
        <v>54</v>
      </c>
      <c r="E5785" s="1" t="s">
        <v>16</v>
      </c>
      <c r="F5785" s="1" t="s">
        <v>17</v>
      </c>
      <c r="G5785">
        <v>16103.35</v>
      </c>
      <c r="H5785">
        <v>4</v>
      </c>
      <c r="I5785">
        <v>64413.4</v>
      </c>
      <c r="J5785">
        <v>3.9</v>
      </c>
      <c r="K5785">
        <v>3347</v>
      </c>
      <c r="L5785" s="2">
        <v>45610</v>
      </c>
      <c r="O5785" t="str">
        <f>IF(ecommerce_10000[[#This Row],[Platform]]="Souq","sq",ecommerce_10000[[#This Row],[Platform]])</f>
        <v>sq</v>
      </c>
      <c r="P5785" t="str">
        <f>IF(E5785="Souq","sq",IF(E5785="Jumia","Jum",E5785))</f>
        <v>sq</v>
      </c>
      <c r="Q5785">
        <f>VLOOKUP(ecommerce_10000[[#This Row],[City]],F:I,4,FALSE)</f>
        <v>16284.02</v>
      </c>
      <c r="R5785" s="1">
        <f>SUMIF(C:C,ecommerce_10000[[#This Row],[Category]],I:I)</f>
        <v>57542997.559999913</v>
      </c>
      <c r="S5785" s="1">
        <f>SUMIFS(I:I,C:C,C5785)</f>
        <v>57542997.559999913</v>
      </c>
      <c r="T5785" s="1" t="str">
        <f>INDEX(F:F,MATCH(ecommerce_10000[[#This Row],[TotalAmount]],I:I,0))</f>
        <v>Cairo</v>
      </c>
    </row>
    <row r="5786" spans="1:20" x14ac:dyDescent="0.3">
      <c r="A5786" s="1" t="s">
        <v>5830</v>
      </c>
      <c r="B5786" s="1" t="s">
        <v>19</v>
      </c>
      <c r="C5786" s="1" t="s">
        <v>20</v>
      </c>
      <c r="D5786" s="1" t="s">
        <v>21</v>
      </c>
      <c r="E5786" s="1" t="s">
        <v>16</v>
      </c>
      <c r="F5786" s="1" t="s">
        <v>62</v>
      </c>
      <c r="G5786">
        <v>10255.959999999999</v>
      </c>
      <c r="H5786">
        <v>2</v>
      </c>
      <c r="I5786">
        <v>20511.919999999998</v>
      </c>
      <c r="J5786">
        <v>3.03</v>
      </c>
      <c r="K5786">
        <v>4573</v>
      </c>
      <c r="L5786" s="2">
        <v>45622</v>
      </c>
      <c r="O5786" t="str">
        <f>IF(ecommerce_10000[[#This Row],[Platform]]="Souq","sq",ecommerce_10000[[#This Row],[Platform]])</f>
        <v>sq</v>
      </c>
      <c r="P5786" t="str">
        <f>IF(E5786="Souq","sq",IF(E5786="Jumia","Jum",E5786))</f>
        <v>sq</v>
      </c>
      <c r="Q5786">
        <f>VLOOKUP(ecommerce_10000[[#This Row],[City]],F:I,4,FALSE)</f>
        <v>27872.98</v>
      </c>
      <c r="R5786" s="1">
        <f>SUMIF(C:C,ecommerce_10000[[#This Row],[Category]],I:I)</f>
        <v>91504159.730000004</v>
      </c>
      <c r="S5786" s="1">
        <f>SUMIFS(I:I,C:C,C5786)</f>
        <v>91504159.730000004</v>
      </c>
      <c r="T5786" s="1" t="str">
        <f>INDEX(F:F,MATCH(ecommerce_10000[[#This Row],[TotalAmount]],I:I,0))</f>
        <v>Giza</v>
      </c>
    </row>
    <row r="5787" spans="1:20" x14ac:dyDescent="0.3">
      <c r="A5787" s="1" t="s">
        <v>5831</v>
      </c>
      <c r="B5787" s="1" t="s">
        <v>49</v>
      </c>
      <c r="C5787" s="1" t="s">
        <v>14</v>
      </c>
      <c r="D5787" s="1" t="s">
        <v>50</v>
      </c>
      <c r="E5787" s="1" t="s">
        <v>16</v>
      </c>
      <c r="F5787" s="1" t="s">
        <v>28</v>
      </c>
      <c r="G5787">
        <v>2810.66</v>
      </c>
      <c r="H5787">
        <v>2</v>
      </c>
      <c r="I5787">
        <v>5621.32</v>
      </c>
      <c r="J5787">
        <v>2.75</v>
      </c>
      <c r="K5787">
        <v>3828</v>
      </c>
      <c r="L5787" s="2">
        <v>45526</v>
      </c>
      <c r="O5787" t="str">
        <f>IF(ecommerce_10000[[#This Row],[Platform]]="Souq","sq",ecommerce_10000[[#This Row],[Platform]])</f>
        <v>sq</v>
      </c>
      <c r="P5787" t="str">
        <f>IF(E5787="Souq","sq",IF(E5787="Jumia","Jum",E5787))</f>
        <v>sq</v>
      </c>
      <c r="Q5787">
        <f>VLOOKUP(ecommerce_10000[[#This Row],[City]],F:I,4,FALSE)</f>
        <v>26648.76</v>
      </c>
      <c r="R5787" s="1">
        <f>SUMIF(C:C,ecommerce_10000[[#This Row],[Category]],I:I)</f>
        <v>92327183.770000085</v>
      </c>
      <c r="S5787" s="1">
        <f>SUMIFS(I:I,C:C,C5787)</f>
        <v>92327183.770000085</v>
      </c>
      <c r="T5787" s="1" t="str">
        <f>INDEX(F:F,MATCH(ecommerce_10000[[#This Row],[TotalAmount]],I:I,0))</f>
        <v>Casablanca</v>
      </c>
    </row>
    <row r="5788" spans="1:20" x14ac:dyDescent="0.3">
      <c r="A5788" s="1" t="s">
        <v>5832</v>
      </c>
      <c r="B5788" s="1" t="s">
        <v>25</v>
      </c>
      <c r="C5788" s="1" t="s">
        <v>26</v>
      </c>
      <c r="D5788" s="1" t="s">
        <v>27</v>
      </c>
      <c r="E5788" s="1" t="s">
        <v>16</v>
      </c>
      <c r="F5788" s="1" t="s">
        <v>62</v>
      </c>
      <c r="G5788">
        <v>1146.49</v>
      </c>
      <c r="H5788">
        <v>2</v>
      </c>
      <c r="I5788">
        <v>2292.98</v>
      </c>
      <c r="J5788">
        <v>1.98</v>
      </c>
      <c r="K5788">
        <v>2375</v>
      </c>
      <c r="L5788" s="2">
        <v>45365</v>
      </c>
      <c r="O5788" t="str">
        <f>IF(ecommerce_10000[[#This Row],[Platform]]="Souq","sq",ecommerce_10000[[#This Row],[Platform]])</f>
        <v>sq</v>
      </c>
      <c r="P5788" t="str">
        <f>IF(E5788="Souq","sq",IF(E5788="Jumia","Jum",E5788))</f>
        <v>sq</v>
      </c>
      <c r="Q5788">
        <f>VLOOKUP(ecommerce_10000[[#This Row],[City]],F:I,4,FALSE)</f>
        <v>27872.98</v>
      </c>
      <c r="R5788" s="1">
        <f>SUMIF(C:C,ecommerce_10000[[#This Row],[Category]],I:I)</f>
        <v>29200970.130000021</v>
      </c>
      <c r="S5788" s="1">
        <f>SUMIFS(I:I,C:C,C5788)</f>
        <v>29200970.130000021</v>
      </c>
      <c r="T5788" s="1" t="str">
        <f>INDEX(F:F,MATCH(ecommerce_10000[[#This Row],[TotalAmount]],I:I,0))</f>
        <v>Giza</v>
      </c>
    </row>
    <row r="5789" spans="1:20" x14ac:dyDescent="0.3">
      <c r="A5789" s="1" t="s">
        <v>5833</v>
      </c>
      <c r="B5789" s="1" t="s">
        <v>30</v>
      </c>
      <c r="C5789" s="1" t="s">
        <v>31</v>
      </c>
      <c r="D5789" s="1" t="s">
        <v>32</v>
      </c>
      <c r="E5789" s="1" t="s">
        <v>22</v>
      </c>
      <c r="F5789" s="1" t="s">
        <v>33</v>
      </c>
      <c r="G5789">
        <v>2113.1999999999998</v>
      </c>
      <c r="H5789">
        <v>1</v>
      </c>
      <c r="I5789">
        <v>2113.1999999999998</v>
      </c>
      <c r="J5789">
        <v>1.84</v>
      </c>
      <c r="K5789">
        <v>3900</v>
      </c>
      <c r="L5789" s="2">
        <v>45591</v>
      </c>
      <c r="O5789" t="str">
        <f>IF(ecommerce_10000[[#This Row],[Platform]]="Souq","sq",ecommerce_10000[[#This Row],[Platform]])</f>
        <v>Jumia</v>
      </c>
      <c r="P5789" t="str">
        <f>IF(E5789="Souq","sq",IF(E5789="Jumia","Jum",E5789))</f>
        <v>Jum</v>
      </c>
      <c r="Q5789">
        <f>VLOOKUP(ecommerce_10000[[#This Row],[City]],F:I,4,FALSE)</f>
        <v>3665.44</v>
      </c>
      <c r="R5789" s="1">
        <f>SUMIF(C:C,ecommerce_10000[[#This Row],[Category]],I:I)</f>
        <v>57542997.559999913</v>
      </c>
      <c r="S5789" s="1">
        <f>SUMIFS(I:I,C:C,C5789)</f>
        <v>57542997.559999913</v>
      </c>
      <c r="T5789" s="1" t="str">
        <f>INDEX(F:F,MATCH(ecommerce_10000[[#This Row],[TotalAmount]],I:I,0))</f>
        <v>Dubai</v>
      </c>
    </row>
    <row r="5790" spans="1:20" x14ac:dyDescent="0.3">
      <c r="A5790" s="1" t="s">
        <v>5834</v>
      </c>
      <c r="B5790" s="1" t="s">
        <v>13</v>
      </c>
      <c r="C5790" s="1" t="s">
        <v>14</v>
      </c>
      <c r="D5790" s="1" t="s">
        <v>15</v>
      </c>
      <c r="E5790" s="1" t="s">
        <v>16</v>
      </c>
      <c r="F5790" s="1" t="s">
        <v>40</v>
      </c>
      <c r="G5790">
        <v>15253.19</v>
      </c>
      <c r="H5790">
        <v>4</v>
      </c>
      <c r="I5790">
        <v>61012.76</v>
      </c>
      <c r="J5790">
        <v>2.4</v>
      </c>
      <c r="K5790">
        <v>4535</v>
      </c>
      <c r="L5790" s="2">
        <v>45454</v>
      </c>
      <c r="O5790" t="str">
        <f>IF(ecommerce_10000[[#This Row],[Platform]]="Souq","sq",ecommerce_10000[[#This Row],[Platform]])</f>
        <v>sq</v>
      </c>
      <c r="P5790" t="str">
        <f>IF(E5790="Souq","sq",IF(E5790="Jumia","Jum",E5790))</f>
        <v>sq</v>
      </c>
      <c r="Q5790">
        <f>VLOOKUP(ecommerce_10000[[#This Row],[City]],F:I,4,FALSE)</f>
        <v>99349.3</v>
      </c>
      <c r="R5790" s="1">
        <f>SUMIF(C:C,ecommerce_10000[[#This Row],[Category]],I:I)</f>
        <v>92327183.770000085</v>
      </c>
      <c r="S5790" s="1">
        <f>SUMIFS(I:I,C:C,C5790)</f>
        <v>92327183.770000085</v>
      </c>
      <c r="T5790" s="1" t="str">
        <f>INDEX(F:F,MATCH(ecommerce_10000[[#This Row],[TotalAmount]],I:I,0))</f>
        <v>Riyadh</v>
      </c>
    </row>
    <row r="5791" spans="1:20" x14ac:dyDescent="0.3">
      <c r="A5791" s="1" t="s">
        <v>5835</v>
      </c>
      <c r="B5791" s="1" t="s">
        <v>19</v>
      </c>
      <c r="C5791" s="1" t="s">
        <v>20</v>
      </c>
      <c r="D5791" s="1" t="s">
        <v>21</v>
      </c>
      <c r="E5791" s="1" t="s">
        <v>47</v>
      </c>
      <c r="F5791" s="1" t="s">
        <v>23</v>
      </c>
      <c r="G5791">
        <v>19304.669999999998</v>
      </c>
      <c r="H5791">
        <v>3</v>
      </c>
      <c r="I5791">
        <v>57914.01</v>
      </c>
      <c r="J5791">
        <v>3.82</v>
      </c>
      <c r="K5791">
        <v>2474</v>
      </c>
      <c r="L5791" s="2">
        <v>45590</v>
      </c>
      <c r="O5791" t="str">
        <f>IF(ecommerce_10000[[#This Row],[Platform]]="Souq","sq",ecommerce_10000[[#This Row],[Platform]])</f>
        <v>Amazon</v>
      </c>
      <c r="P5791" t="str">
        <f>IF(E5791="Souq","sq",IF(E5791="Jumia","Jum",E5791))</f>
        <v>Amazon</v>
      </c>
      <c r="Q5791">
        <f>VLOOKUP(ecommerce_10000[[#This Row],[City]],F:I,4,FALSE)</f>
        <v>13290.4</v>
      </c>
      <c r="R5791" s="1">
        <f>SUMIF(C:C,ecommerce_10000[[#This Row],[Category]],I:I)</f>
        <v>91504159.730000004</v>
      </c>
      <c r="S5791" s="1">
        <f>SUMIFS(I:I,C:C,C5791)</f>
        <v>91504159.730000004</v>
      </c>
      <c r="T5791" s="1" t="str">
        <f>INDEX(F:F,MATCH(ecommerce_10000[[#This Row],[TotalAmount]],I:I,0))</f>
        <v>Alexandria</v>
      </c>
    </row>
    <row r="5792" spans="1:20" x14ac:dyDescent="0.3">
      <c r="A5792" s="1" t="s">
        <v>5836</v>
      </c>
      <c r="B5792" s="1" t="s">
        <v>43</v>
      </c>
      <c r="C5792" s="1" t="s">
        <v>44</v>
      </c>
      <c r="D5792" s="1" t="s">
        <v>45</v>
      </c>
      <c r="E5792" s="1" t="s">
        <v>47</v>
      </c>
      <c r="F5792" s="1" t="s">
        <v>23</v>
      </c>
      <c r="G5792">
        <v>6700.56</v>
      </c>
      <c r="H5792">
        <v>5</v>
      </c>
      <c r="I5792">
        <v>33502.800000000003</v>
      </c>
      <c r="J5792">
        <v>1.32</v>
      </c>
      <c r="K5792">
        <v>2944</v>
      </c>
      <c r="L5792" s="2">
        <v>45343</v>
      </c>
      <c r="O5792" t="str">
        <f>IF(ecommerce_10000[[#This Row],[Platform]]="Souq","sq",ecommerce_10000[[#This Row],[Platform]])</f>
        <v>Amazon</v>
      </c>
      <c r="P5792" t="str">
        <f>IF(E5792="Souq","sq",IF(E5792="Jumia","Jum",E5792))</f>
        <v>Amazon</v>
      </c>
      <c r="Q5792">
        <f>VLOOKUP(ecommerce_10000[[#This Row],[City]],F:I,4,FALSE)</f>
        <v>13290.4</v>
      </c>
      <c r="R5792" s="1">
        <f>SUMIF(C:C,ecommerce_10000[[#This Row],[Category]],I:I)</f>
        <v>31420413.200000018</v>
      </c>
      <c r="S5792" s="1">
        <f>SUMIFS(I:I,C:C,C5792)</f>
        <v>31420413.200000018</v>
      </c>
      <c r="T5792" s="1" t="str">
        <f>INDEX(F:F,MATCH(ecommerce_10000[[#This Row],[TotalAmount]],I:I,0))</f>
        <v>Alexandria</v>
      </c>
    </row>
    <row r="5793" spans="1:20" x14ac:dyDescent="0.3">
      <c r="A5793" s="1" t="s">
        <v>5837</v>
      </c>
      <c r="B5793" s="1" t="s">
        <v>30</v>
      </c>
      <c r="C5793" s="1" t="s">
        <v>31</v>
      </c>
      <c r="D5793" s="1" t="s">
        <v>32</v>
      </c>
      <c r="E5793" s="1" t="s">
        <v>16</v>
      </c>
      <c r="F5793" s="1" t="s">
        <v>62</v>
      </c>
      <c r="G5793">
        <v>4696.53</v>
      </c>
      <c r="H5793">
        <v>4</v>
      </c>
      <c r="I5793">
        <v>18786.12</v>
      </c>
      <c r="J5793">
        <v>3.56</v>
      </c>
      <c r="K5793">
        <v>2315</v>
      </c>
      <c r="L5793" s="2">
        <v>45445</v>
      </c>
      <c r="O5793" t="str">
        <f>IF(ecommerce_10000[[#This Row],[Platform]]="Souq","sq",ecommerce_10000[[#This Row],[Platform]])</f>
        <v>sq</v>
      </c>
      <c r="P5793" t="str">
        <f>IF(E5793="Souq","sq",IF(E5793="Jumia","Jum",E5793))</f>
        <v>sq</v>
      </c>
      <c r="Q5793">
        <f>VLOOKUP(ecommerce_10000[[#This Row],[City]],F:I,4,FALSE)</f>
        <v>27872.98</v>
      </c>
      <c r="R5793" s="1">
        <f>SUMIF(C:C,ecommerce_10000[[#This Row],[Category]],I:I)</f>
        <v>57542997.559999913</v>
      </c>
      <c r="S5793" s="1">
        <f>SUMIFS(I:I,C:C,C5793)</f>
        <v>57542997.559999913</v>
      </c>
      <c r="T5793" s="1" t="str">
        <f>INDEX(F:F,MATCH(ecommerce_10000[[#This Row],[TotalAmount]],I:I,0))</f>
        <v>Giza</v>
      </c>
    </row>
    <row r="5794" spans="1:20" x14ac:dyDescent="0.3">
      <c r="A5794" s="1" t="s">
        <v>5838</v>
      </c>
      <c r="B5794" s="1" t="s">
        <v>38</v>
      </c>
      <c r="C5794" s="1" t="s">
        <v>20</v>
      </c>
      <c r="D5794" s="1" t="s">
        <v>39</v>
      </c>
      <c r="E5794" s="1" t="s">
        <v>16</v>
      </c>
      <c r="F5794" s="1" t="s">
        <v>33</v>
      </c>
      <c r="G5794">
        <v>13489.51</v>
      </c>
      <c r="H5794">
        <v>4</v>
      </c>
      <c r="I5794">
        <v>53958.04</v>
      </c>
      <c r="J5794">
        <v>2.21</v>
      </c>
      <c r="K5794">
        <v>3965</v>
      </c>
      <c r="L5794" s="2">
        <v>45293</v>
      </c>
      <c r="O5794" t="str">
        <f>IF(ecommerce_10000[[#This Row],[Platform]]="Souq","sq",ecommerce_10000[[#This Row],[Platform]])</f>
        <v>sq</v>
      </c>
      <c r="P5794" t="str">
        <f>IF(E5794="Souq","sq",IF(E5794="Jumia","Jum",E5794))</f>
        <v>sq</v>
      </c>
      <c r="Q5794">
        <f>VLOOKUP(ecommerce_10000[[#This Row],[City]],F:I,4,FALSE)</f>
        <v>3665.44</v>
      </c>
      <c r="R5794" s="1">
        <f>SUMIF(C:C,ecommerce_10000[[#This Row],[Category]],I:I)</f>
        <v>91504159.730000004</v>
      </c>
      <c r="S5794" s="1">
        <f>SUMIFS(I:I,C:C,C5794)</f>
        <v>91504159.730000004</v>
      </c>
      <c r="T5794" s="1" t="str">
        <f>INDEX(F:F,MATCH(ecommerce_10000[[#This Row],[TotalAmount]],I:I,0))</f>
        <v>Dubai</v>
      </c>
    </row>
    <row r="5795" spans="1:20" x14ac:dyDescent="0.3">
      <c r="A5795" s="1" t="s">
        <v>5839</v>
      </c>
      <c r="B5795" s="1" t="s">
        <v>49</v>
      </c>
      <c r="C5795" s="1" t="s">
        <v>14</v>
      </c>
      <c r="D5795" s="1" t="s">
        <v>50</v>
      </c>
      <c r="E5795" s="1" t="s">
        <v>22</v>
      </c>
      <c r="F5795" s="1" t="s">
        <v>17</v>
      </c>
      <c r="G5795">
        <v>7910.59</v>
      </c>
      <c r="H5795">
        <v>2</v>
      </c>
      <c r="I5795">
        <v>15821.18</v>
      </c>
      <c r="J5795">
        <v>1.41</v>
      </c>
      <c r="K5795">
        <v>1574</v>
      </c>
      <c r="L5795" s="2">
        <v>45626</v>
      </c>
      <c r="O5795" t="str">
        <f>IF(ecommerce_10000[[#This Row],[Platform]]="Souq","sq",ecommerce_10000[[#This Row],[Platform]])</f>
        <v>Jumia</v>
      </c>
      <c r="P5795" t="str">
        <f>IF(E5795="Souq","sq",IF(E5795="Jumia","Jum",E5795))</f>
        <v>Jum</v>
      </c>
      <c r="Q5795">
        <f>VLOOKUP(ecommerce_10000[[#This Row],[City]],F:I,4,FALSE)</f>
        <v>16284.02</v>
      </c>
      <c r="R5795" s="1">
        <f>SUMIF(C:C,ecommerce_10000[[#This Row],[Category]],I:I)</f>
        <v>92327183.770000085</v>
      </c>
      <c r="S5795" s="1">
        <f>SUMIFS(I:I,C:C,C5795)</f>
        <v>92327183.770000085</v>
      </c>
      <c r="T5795" s="1" t="str">
        <f>INDEX(F:F,MATCH(ecommerce_10000[[#This Row],[TotalAmount]],I:I,0))</f>
        <v>Cairo</v>
      </c>
    </row>
    <row r="5796" spans="1:20" x14ac:dyDescent="0.3">
      <c r="A5796" s="1" t="s">
        <v>5840</v>
      </c>
      <c r="B5796" s="1" t="s">
        <v>53</v>
      </c>
      <c r="C5796" s="1" t="s">
        <v>31</v>
      </c>
      <c r="D5796" s="1" t="s">
        <v>54</v>
      </c>
      <c r="E5796" s="1" t="s">
        <v>22</v>
      </c>
      <c r="F5796" s="1" t="s">
        <v>33</v>
      </c>
      <c r="G5796">
        <v>879.92</v>
      </c>
      <c r="H5796">
        <v>2</v>
      </c>
      <c r="I5796">
        <v>1759.84</v>
      </c>
      <c r="J5796">
        <v>3.6</v>
      </c>
      <c r="K5796">
        <v>2477</v>
      </c>
      <c r="L5796" s="2">
        <v>45303</v>
      </c>
      <c r="O5796" t="str">
        <f>IF(ecommerce_10000[[#This Row],[Platform]]="Souq","sq",ecommerce_10000[[#This Row],[Platform]])</f>
        <v>Jumia</v>
      </c>
      <c r="P5796" t="str">
        <f>IF(E5796="Souq","sq",IF(E5796="Jumia","Jum",E5796))</f>
        <v>Jum</v>
      </c>
      <c r="Q5796">
        <f>VLOOKUP(ecommerce_10000[[#This Row],[City]],F:I,4,FALSE)</f>
        <v>3665.44</v>
      </c>
      <c r="R5796" s="1">
        <f>SUMIF(C:C,ecommerce_10000[[#This Row],[Category]],I:I)</f>
        <v>57542997.559999913</v>
      </c>
      <c r="S5796" s="1">
        <f>SUMIFS(I:I,C:C,C5796)</f>
        <v>57542997.559999913</v>
      </c>
      <c r="T5796" s="1" t="str">
        <f>INDEX(F:F,MATCH(ecommerce_10000[[#This Row],[TotalAmount]],I:I,0))</f>
        <v>Dubai</v>
      </c>
    </row>
    <row r="5797" spans="1:20" x14ac:dyDescent="0.3">
      <c r="A5797" s="1" t="s">
        <v>5841</v>
      </c>
      <c r="B5797" s="1" t="s">
        <v>19</v>
      </c>
      <c r="C5797" s="1" t="s">
        <v>20</v>
      </c>
      <c r="D5797" s="1" t="s">
        <v>21</v>
      </c>
      <c r="E5797" s="1" t="s">
        <v>22</v>
      </c>
      <c r="F5797" s="1" t="s">
        <v>33</v>
      </c>
      <c r="G5797">
        <v>19633.05</v>
      </c>
      <c r="H5797">
        <v>1</v>
      </c>
      <c r="I5797">
        <v>19633.05</v>
      </c>
      <c r="J5797">
        <v>4.93</v>
      </c>
      <c r="K5797">
        <v>4840</v>
      </c>
      <c r="L5797" s="2">
        <v>45415</v>
      </c>
      <c r="O5797" t="str">
        <f>IF(ecommerce_10000[[#This Row],[Platform]]="Souq","sq",ecommerce_10000[[#This Row],[Platform]])</f>
        <v>Jumia</v>
      </c>
      <c r="P5797" t="str">
        <f>IF(E5797="Souq","sq",IF(E5797="Jumia","Jum",E5797))</f>
        <v>Jum</v>
      </c>
      <c r="Q5797">
        <f>VLOOKUP(ecommerce_10000[[#This Row],[City]],F:I,4,FALSE)</f>
        <v>3665.44</v>
      </c>
      <c r="R5797" s="1">
        <f>SUMIF(C:C,ecommerce_10000[[#This Row],[Category]],I:I)</f>
        <v>91504159.730000004</v>
      </c>
      <c r="S5797" s="1">
        <f>SUMIFS(I:I,C:C,C5797)</f>
        <v>91504159.730000004</v>
      </c>
      <c r="T5797" s="1" t="str">
        <f>INDEX(F:F,MATCH(ecommerce_10000[[#This Row],[TotalAmount]],I:I,0))</f>
        <v>Dubai</v>
      </c>
    </row>
    <row r="5798" spans="1:20" x14ac:dyDescent="0.3">
      <c r="A5798" s="1" t="s">
        <v>5842</v>
      </c>
      <c r="B5798" s="1" t="s">
        <v>53</v>
      </c>
      <c r="C5798" s="1" t="s">
        <v>31</v>
      </c>
      <c r="D5798" s="1" t="s">
        <v>54</v>
      </c>
      <c r="E5798" s="1" t="s">
        <v>16</v>
      </c>
      <c r="F5798" s="1" t="s">
        <v>62</v>
      </c>
      <c r="G5798">
        <v>829.61</v>
      </c>
      <c r="H5798">
        <v>5</v>
      </c>
      <c r="I5798">
        <v>4148.05</v>
      </c>
      <c r="J5798">
        <v>3.95</v>
      </c>
      <c r="K5798">
        <v>570</v>
      </c>
      <c r="L5798" s="2">
        <v>45519</v>
      </c>
      <c r="O5798" t="str">
        <f>IF(ecommerce_10000[[#This Row],[Platform]]="Souq","sq",ecommerce_10000[[#This Row],[Platform]])</f>
        <v>sq</v>
      </c>
      <c r="P5798" t="str">
        <f>IF(E5798="Souq","sq",IF(E5798="Jumia","Jum",E5798))</f>
        <v>sq</v>
      </c>
      <c r="Q5798">
        <f>VLOOKUP(ecommerce_10000[[#This Row],[City]],F:I,4,FALSE)</f>
        <v>27872.98</v>
      </c>
      <c r="R5798" s="1">
        <f>SUMIF(C:C,ecommerce_10000[[#This Row],[Category]],I:I)</f>
        <v>57542997.559999913</v>
      </c>
      <c r="S5798" s="1">
        <f>SUMIFS(I:I,C:C,C5798)</f>
        <v>57542997.559999913</v>
      </c>
      <c r="T5798" s="1" t="str">
        <f>INDEX(F:F,MATCH(ecommerce_10000[[#This Row],[TotalAmount]],I:I,0))</f>
        <v>Giza</v>
      </c>
    </row>
    <row r="5799" spans="1:20" x14ac:dyDescent="0.3">
      <c r="A5799" s="1" t="s">
        <v>5843</v>
      </c>
      <c r="B5799" s="1" t="s">
        <v>49</v>
      </c>
      <c r="C5799" s="1" t="s">
        <v>14</v>
      </c>
      <c r="D5799" s="1" t="s">
        <v>50</v>
      </c>
      <c r="E5799" s="1" t="s">
        <v>16</v>
      </c>
      <c r="F5799" s="1" t="s">
        <v>40</v>
      </c>
      <c r="G5799">
        <v>12378.52</v>
      </c>
      <c r="H5799">
        <v>5</v>
      </c>
      <c r="I5799">
        <v>61892.6</v>
      </c>
      <c r="J5799">
        <v>2.72</v>
      </c>
      <c r="K5799">
        <v>2953</v>
      </c>
      <c r="L5799" s="2">
        <v>45566</v>
      </c>
      <c r="O5799" t="str">
        <f>IF(ecommerce_10000[[#This Row],[Platform]]="Souq","sq",ecommerce_10000[[#This Row],[Platform]])</f>
        <v>sq</v>
      </c>
      <c r="P5799" t="str">
        <f>IF(E5799="Souq","sq",IF(E5799="Jumia","Jum",E5799))</f>
        <v>sq</v>
      </c>
      <c r="Q5799">
        <f>VLOOKUP(ecommerce_10000[[#This Row],[City]],F:I,4,FALSE)</f>
        <v>99349.3</v>
      </c>
      <c r="R5799" s="1">
        <f>SUMIF(C:C,ecommerce_10000[[#This Row],[Category]],I:I)</f>
        <v>92327183.770000085</v>
      </c>
      <c r="S5799" s="1">
        <f>SUMIFS(I:I,C:C,C5799)</f>
        <v>92327183.770000085</v>
      </c>
      <c r="T5799" s="1" t="str">
        <f>INDEX(F:F,MATCH(ecommerce_10000[[#This Row],[TotalAmount]],I:I,0))</f>
        <v>Riyadh</v>
      </c>
    </row>
    <row r="5800" spans="1:20" x14ac:dyDescent="0.3">
      <c r="A5800" s="1" t="s">
        <v>5844</v>
      </c>
      <c r="B5800" s="1" t="s">
        <v>43</v>
      </c>
      <c r="C5800" s="1" t="s">
        <v>44</v>
      </c>
      <c r="D5800" s="1" t="s">
        <v>45</v>
      </c>
      <c r="E5800" s="1" t="s">
        <v>16</v>
      </c>
      <c r="F5800" s="1" t="s">
        <v>40</v>
      </c>
      <c r="G5800">
        <v>15441.11</v>
      </c>
      <c r="H5800">
        <v>3</v>
      </c>
      <c r="I5800">
        <v>46323.33</v>
      </c>
      <c r="J5800">
        <v>2.4300000000000002</v>
      </c>
      <c r="K5800">
        <v>1826</v>
      </c>
      <c r="L5800" s="2">
        <v>45405</v>
      </c>
      <c r="O5800" t="str">
        <f>IF(ecommerce_10000[[#This Row],[Platform]]="Souq","sq",ecommerce_10000[[#This Row],[Platform]])</f>
        <v>sq</v>
      </c>
      <c r="P5800" t="str">
        <f>IF(E5800="Souq","sq",IF(E5800="Jumia","Jum",E5800))</f>
        <v>sq</v>
      </c>
      <c r="Q5800">
        <f>VLOOKUP(ecommerce_10000[[#This Row],[City]],F:I,4,FALSE)</f>
        <v>99349.3</v>
      </c>
      <c r="R5800" s="1">
        <f>SUMIF(C:C,ecommerce_10000[[#This Row],[Category]],I:I)</f>
        <v>31420413.200000018</v>
      </c>
      <c r="S5800" s="1">
        <f>SUMIFS(I:I,C:C,C5800)</f>
        <v>31420413.200000018</v>
      </c>
      <c r="T5800" s="1" t="str">
        <f>INDEX(F:F,MATCH(ecommerce_10000[[#This Row],[TotalAmount]],I:I,0))</f>
        <v>Riyadh</v>
      </c>
    </row>
    <row r="5801" spans="1:20" x14ac:dyDescent="0.3">
      <c r="A5801" s="1" t="s">
        <v>5845</v>
      </c>
      <c r="B5801" s="1" t="s">
        <v>65</v>
      </c>
      <c r="C5801" s="1" t="s">
        <v>20</v>
      </c>
      <c r="D5801" s="1" t="s">
        <v>66</v>
      </c>
      <c r="E5801" s="1" t="s">
        <v>22</v>
      </c>
      <c r="F5801" s="1" t="s">
        <v>17</v>
      </c>
      <c r="G5801">
        <v>4222.8100000000004</v>
      </c>
      <c r="H5801">
        <v>4</v>
      </c>
      <c r="I5801">
        <v>16891.240000000002</v>
      </c>
      <c r="J5801">
        <v>3.94</v>
      </c>
      <c r="K5801">
        <v>455</v>
      </c>
      <c r="L5801" s="2">
        <v>45614</v>
      </c>
      <c r="O5801" t="str">
        <f>IF(ecommerce_10000[[#This Row],[Platform]]="Souq","sq",ecommerce_10000[[#This Row],[Platform]])</f>
        <v>Jumia</v>
      </c>
      <c r="P5801" t="str">
        <f>IF(E5801="Souq","sq",IF(E5801="Jumia","Jum",E5801))</f>
        <v>Jum</v>
      </c>
      <c r="Q5801">
        <f>VLOOKUP(ecommerce_10000[[#This Row],[City]],F:I,4,FALSE)</f>
        <v>16284.02</v>
      </c>
      <c r="R5801" s="1">
        <f>SUMIF(C:C,ecommerce_10000[[#This Row],[Category]],I:I)</f>
        <v>91504159.730000004</v>
      </c>
      <c r="S5801" s="1">
        <f>SUMIFS(I:I,C:C,C5801)</f>
        <v>91504159.730000004</v>
      </c>
      <c r="T5801" s="1" t="str">
        <f>INDEX(F:F,MATCH(ecommerce_10000[[#This Row],[TotalAmount]],I:I,0))</f>
        <v>Cairo</v>
      </c>
    </row>
    <row r="5802" spans="1:20" x14ac:dyDescent="0.3">
      <c r="A5802" s="1" t="s">
        <v>5846</v>
      </c>
      <c r="B5802" s="1" t="s">
        <v>38</v>
      </c>
      <c r="C5802" s="1" t="s">
        <v>20</v>
      </c>
      <c r="D5802" s="1" t="s">
        <v>39</v>
      </c>
      <c r="E5802" s="1" t="s">
        <v>47</v>
      </c>
      <c r="F5802" s="1" t="s">
        <v>28</v>
      </c>
      <c r="G5802">
        <v>568.66</v>
      </c>
      <c r="H5802">
        <v>2</v>
      </c>
      <c r="I5802">
        <v>1137.32</v>
      </c>
      <c r="J5802">
        <v>3.03</v>
      </c>
      <c r="K5802">
        <v>247</v>
      </c>
      <c r="L5802" s="2">
        <v>45420</v>
      </c>
      <c r="O5802" t="str">
        <f>IF(ecommerce_10000[[#This Row],[Platform]]="Souq","sq",ecommerce_10000[[#This Row],[Platform]])</f>
        <v>Amazon</v>
      </c>
      <c r="P5802" t="str">
        <f>IF(E5802="Souq","sq",IF(E5802="Jumia","Jum",E5802))</f>
        <v>Amazon</v>
      </c>
      <c r="Q5802">
        <f>VLOOKUP(ecommerce_10000[[#This Row],[City]],F:I,4,FALSE)</f>
        <v>26648.76</v>
      </c>
      <c r="R5802" s="1">
        <f>SUMIF(C:C,ecommerce_10000[[#This Row],[Category]],I:I)</f>
        <v>91504159.730000004</v>
      </c>
      <c r="S5802" s="1">
        <f>SUMIFS(I:I,C:C,C5802)</f>
        <v>91504159.730000004</v>
      </c>
      <c r="T5802" s="1" t="str">
        <f>INDEX(F:F,MATCH(ecommerce_10000[[#This Row],[TotalAmount]],I:I,0))</f>
        <v>Casablanca</v>
      </c>
    </row>
    <row r="5803" spans="1:20" x14ac:dyDescent="0.3">
      <c r="A5803" s="1" t="s">
        <v>5847</v>
      </c>
      <c r="B5803" s="1" t="s">
        <v>30</v>
      </c>
      <c r="C5803" s="1" t="s">
        <v>31</v>
      </c>
      <c r="D5803" s="1" t="s">
        <v>32</v>
      </c>
      <c r="E5803" s="1" t="s">
        <v>47</v>
      </c>
      <c r="F5803" s="1" t="s">
        <v>28</v>
      </c>
      <c r="G5803">
        <v>13678.14</v>
      </c>
      <c r="H5803">
        <v>5</v>
      </c>
      <c r="I5803">
        <v>68390.7</v>
      </c>
      <c r="J5803">
        <v>2.46</v>
      </c>
      <c r="K5803">
        <v>757</v>
      </c>
      <c r="L5803" s="2">
        <v>45588</v>
      </c>
      <c r="O5803" t="str">
        <f>IF(ecommerce_10000[[#This Row],[Platform]]="Souq","sq",ecommerce_10000[[#This Row],[Platform]])</f>
        <v>Amazon</v>
      </c>
      <c r="P5803" t="str">
        <f>IF(E5803="Souq","sq",IF(E5803="Jumia","Jum",E5803))</f>
        <v>Amazon</v>
      </c>
      <c r="Q5803">
        <f>VLOOKUP(ecommerce_10000[[#This Row],[City]],F:I,4,FALSE)</f>
        <v>26648.76</v>
      </c>
      <c r="R5803" s="1">
        <f>SUMIF(C:C,ecommerce_10000[[#This Row],[Category]],I:I)</f>
        <v>57542997.559999913</v>
      </c>
      <c r="S5803" s="1">
        <f>SUMIFS(I:I,C:C,C5803)</f>
        <v>57542997.559999913</v>
      </c>
      <c r="T5803" s="1" t="str">
        <f>INDEX(F:F,MATCH(ecommerce_10000[[#This Row],[TotalAmount]],I:I,0))</f>
        <v>Casablanca</v>
      </c>
    </row>
    <row r="5804" spans="1:20" x14ac:dyDescent="0.3">
      <c r="A5804" s="1" t="s">
        <v>5848</v>
      </c>
      <c r="B5804" s="1" t="s">
        <v>13</v>
      </c>
      <c r="C5804" s="1" t="s">
        <v>14</v>
      </c>
      <c r="D5804" s="1" t="s">
        <v>15</v>
      </c>
      <c r="E5804" s="1" t="s">
        <v>16</v>
      </c>
      <c r="F5804" s="1" t="s">
        <v>17</v>
      </c>
      <c r="G5804">
        <v>4645.7299999999996</v>
      </c>
      <c r="H5804">
        <v>4</v>
      </c>
      <c r="I5804">
        <v>18582.919999999998</v>
      </c>
      <c r="J5804">
        <v>3.89</v>
      </c>
      <c r="K5804">
        <v>3411</v>
      </c>
      <c r="L5804" s="2">
        <v>45394</v>
      </c>
      <c r="O5804" t="str">
        <f>IF(ecommerce_10000[[#This Row],[Platform]]="Souq","sq",ecommerce_10000[[#This Row],[Platform]])</f>
        <v>sq</v>
      </c>
      <c r="P5804" t="str">
        <f>IF(E5804="Souq","sq",IF(E5804="Jumia","Jum",E5804))</f>
        <v>sq</v>
      </c>
      <c r="Q5804">
        <f>VLOOKUP(ecommerce_10000[[#This Row],[City]],F:I,4,FALSE)</f>
        <v>16284.02</v>
      </c>
      <c r="R5804" s="1">
        <f>SUMIF(C:C,ecommerce_10000[[#This Row],[Category]],I:I)</f>
        <v>92327183.770000085</v>
      </c>
      <c r="S5804" s="1">
        <f>SUMIFS(I:I,C:C,C5804)</f>
        <v>92327183.770000085</v>
      </c>
      <c r="T5804" s="1" t="str">
        <f>INDEX(F:F,MATCH(ecommerce_10000[[#This Row],[TotalAmount]],I:I,0))</f>
        <v>Cairo</v>
      </c>
    </row>
    <row r="5805" spans="1:20" x14ac:dyDescent="0.3">
      <c r="A5805" s="1" t="s">
        <v>5849</v>
      </c>
      <c r="B5805" s="1" t="s">
        <v>30</v>
      </c>
      <c r="C5805" s="1" t="s">
        <v>31</v>
      </c>
      <c r="D5805" s="1" t="s">
        <v>32</v>
      </c>
      <c r="E5805" s="1" t="s">
        <v>22</v>
      </c>
      <c r="F5805" s="1" t="s">
        <v>17</v>
      </c>
      <c r="G5805">
        <v>2833.89</v>
      </c>
      <c r="H5805">
        <v>3</v>
      </c>
      <c r="I5805">
        <v>8501.67</v>
      </c>
      <c r="J5805">
        <v>4.75</v>
      </c>
      <c r="K5805">
        <v>114</v>
      </c>
      <c r="L5805" s="2">
        <v>45448</v>
      </c>
      <c r="O5805" t="str">
        <f>IF(ecommerce_10000[[#This Row],[Platform]]="Souq","sq",ecommerce_10000[[#This Row],[Platform]])</f>
        <v>Jumia</v>
      </c>
      <c r="P5805" t="str">
        <f>IF(E5805="Souq","sq",IF(E5805="Jumia","Jum",E5805))</f>
        <v>Jum</v>
      </c>
      <c r="Q5805">
        <f>VLOOKUP(ecommerce_10000[[#This Row],[City]],F:I,4,FALSE)</f>
        <v>16284.02</v>
      </c>
      <c r="R5805" s="1">
        <f>SUMIF(C:C,ecommerce_10000[[#This Row],[Category]],I:I)</f>
        <v>57542997.559999913</v>
      </c>
      <c r="S5805" s="1">
        <f>SUMIFS(I:I,C:C,C5805)</f>
        <v>57542997.559999913</v>
      </c>
      <c r="T5805" s="1" t="str">
        <f>INDEX(F:F,MATCH(ecommerce_10000[[#This Row],[TotalAmount]],I:I,0))</f>
        <v>Cairo</v>
      </c>
    </row>
    <row r="5806" spans="1:20" x14ac:dyDescent="0.3">
      <c r="A5806" s="1" t="s">
        <v>5850</v>
      </c>
      <c r="B5806" s="1" t="s">
        <v>49</v>
      </c>
      <c r="C5806" s="1" t="s">
        <v>14</v>
      </c>
      <c r="D5806" s="1" t="s">
        <v>50</v>
      </c>
      <c r="E5806" s="1" t="s">
        <v>47</v>
      </c>
      <c r="F5806" s="1" t="s">
        <v>62</v>
      </c>
      <c r="G5806">
        <v>6397.44</v>
      </c>
      <c r="H5806">
        <v>5</v>
      </c>
      <c r="I5806">
        <v>31987.200000000001</v>
      </c>
      <c r="J5806">
        <v>3.42</v>
      </c>
      <c r="K5806">
        <v>1939</v>
      </c>
      <c r="L5806" s="2">
        <v>45400</v>
      </c>
      <c r="O5806" t="str">
        <f>IF(ecommerce_10000[[#This Row],[Platform]]="Souq","sq",ecommerce_10000[[#This Row],[Platform]])</f>
        <v>Amazon</v>
      </c>
      <c r="P5806" t="str">
        <f>IF(E5806="Souq","sq",IF(E5806="Jumia","Jum",E5806))</f>
        <v>Amazon</v>
      </c>
      <c r="Q5806">
        <f>VLOOKUP(ecommerce_10000[[#This Row],[City]],F:I,4,FALSE)</f>
        <v>27872.98</v>
      </c>
      <c r="R5806" s="1">
        <f>SUMIF(C:C,ecommerce_10000[[#This Row],[Category]],I:I)</f>
        <v>92327183.770000085</v>
      </c>
      <c r="S5806" s="1">
        <f>SUMIFS(I:I,C:C,C5806)</f>
        <v>92327183.770000085</v>
      </c>
      <c r="T5806" s="1" t="str">
        <f>INDEX(F:F,MATCH(ecommerce_10000[[#This Row],[TotalAmount]],I:I,0))</f>
        <v>Giza</v>
      </c>
    </row>
    <row r="5807" spans="1:20" x14ac:dyDescent="0.3">
      <c r="A5807" s="1" t="s">
        <v>5851</v>
      </c>
      <c r="B5807" s="1" t="s">
        <v>25</v>
      </c>
      <c r="C5807" s="1" t="s">
        <v>26</v>
      </c>
      <c r="D5807" s="1" t="s">
        <v>27</v>
      </c>
      <c r="E5807" s="1" t="s">
        <v>22</v>
      </c>
      <c r="F5807" s="1" t="s">
        <v>33</v>
      </c>
      <c r="G5807">
        <v>14097.46</v>
      </c>
      <c r="H5807">
        <v>3</v>
      </c>
      <c r="I5807">
        <v>42292.38</v>
      </c>
      <c r="J5807">
        <v>4.18</v>
      </c>
      <c r="K5807">
        <v>3973</v>
      </c>
      <c r="L5807" s="2">
        <v>45343</v>
      </c>
      <c r="O5807" t="str">
        <f>IF(ecommerce_10000[[#This Row],[Platform]]="Souq","sq",ecommerce_10000[[#This Row],[Platform]])</f>
        <v>Jumia</v>
      </c>
      <c r="P5807" t="str">
        <f>IF(E5807="Souq","sq",IF(E5807="Jumia","Jum",E5807))</f>
        <v>Jum</v>
      </c>
      <c r="Q5807">
        <f>VLOOKUP(ecommerce_10000[[#This Row],[City]],F:I,4,FALSE)</f>
        <v>3665.44</v>
      </c>
      <c r="R5807" s="1">
        <f>SUMIF(C:C,ecommerce_10000[[#This Row],[Category]],I:I)</f>
        <v>29200970.130000021</v>
      </c>
      <c r="S5807" s="1">
        <f>SUMIFS(I:I,C:C,C5807)</f>
        <v>29200970.130000021</v>
      </c>
      <c r="T5807" s="1" t="str">
        <f>INDEX(F:F,MATCH(ecommerce_10000[[#This Row],[TotalAmount]],I:I,0))</f>
        <v>Dubai</v>
      </c>
    </row>
    <row r="5808" spans="1:20" x14ac:dyDescent="0.3">
      <c r="A5808" s="1" t="s">
        <v>5852</v>
      </c>
      <c r="B5808" s="1" t="s">
        <v>35</v>
      </c>
      <c r="C5808" s="1" t="s">
        <v>14</v>
      </c>
      <c r="D5808" s="1" t="s">
        <v>36</v>
      </c>
      <c r="E5808" s="1" t="s">
        <v>16</v>
      </c>
      <c r="F5808" s="1" t="s">
        <v>28</v>
      </c>
      <c r="G5808">
        <v>3706.87</v>
      </c>
      <c r="H5808">
        <v>1</v>
      </c>
      <c r="I5808">
        <v>3706.87</v>
      </c>
      <c r="J5808">
        <v>3.77</v>
      </c>
      <c r="K5808">
        <v>2642</v>
      </c>
      <c r="L5808" s="2">
        <v>45321</v>
      </c>
      <c r="O5808" t="str">
        <f>IF(ecommerce_10000[[#This Row],[Platform]]="Souq","sq",ecommerce_10000[[#This Row],[Platform]])</f>
        <v>sq</v>
      </c>
      <c r="P5808" t="str">
        <f>IF(E5808="Souq","sq",IF(E5808="Jumia","Jum",E5808))</f>
        <v>sq</v>
      </c>
      <c r="Q5808">
        <f>VLOOKUP(ecommerce_10000[[#This Row],[City]],F:I,4,FALSE)</f>
        <v>26648.76</v>
      </c>
      <c r="R5808" s="1">
        <f>SUMIF(C:C,ecommerce_10000[[#This Row],[Category]],I:I)</f>
        <v>92327183.770000085</v>
      </c>
      <c r="S5808" s="1">
        <f>SUMIFS(I:I,C:C,C5808)</f>
        <v>92327183.770000085</v>
      </c>
      <c r="T5808" s="1" t="str">
        <f>INDEX(F:F,MATCH(ecommerce_10000[[#This Row],[TotalAmount]],I:I,0))</f>
        <v>Casablanca</v>
      </c>
    </row>
    <row r="5809" spans="1:20" x14ac:dyDescent="0.3">
      <c r="A5809" s="1" t="s">
        <v>5853</v>
      </c>
      <c r="B5809" s="1" t="s">
        <v>53</v>
      </c>
      <c r="C5809" s="1" t="s">
        <v>31</v>
      </c>
      <c r="D5809" s="1" t="s">
        <v>54</v>
      </c>
      <c r="E5809" s="1" t="s">
        <v>22</v>
      </c>
      <c r="F5809" s="1" t="s">
        <v>17</v>
      </c>
      <c r="G5809">
        <v>5639.25</v>
      </c>
      <c r="H5809">
        <v>4</v>
      </c>
      <c r="I5809">
        <v>22557</v>
      </c>
      <c r="J5809">
        <v>4</v>
      </c>
      <c r="K5809">
        <v>2369</v>
      </c>
      <c r="L5809" s="2">
        <v>45599</v>
      </c>
      <c r="O5809" t="str">
        <f>IF(ecommerce_10000[[#This Row],[Platform]]="Souq","sq",ecommerce_10000[[#This Row],[Platform]])</f>
        <v>Jumia</v>
      </c>
      <c r="P5809" t="str">
        <f>IF(E5809="Souq","sq",IF(E5809="Jumia","Jum",E5809))</f>
        <v>Jum</v>
      </c>
      <c r="Q5809">
        <f>VLOOKUP(ecommerce_10000[[#This Row],[City]],F:I,4,FALSE)</f>
        <v>16284.02</v>
      </c>
      <c r="R5809" s="1">
        <f>SUMIF(C:C,ecommerce_10000[[#This Row],[Category]],I:I)</f>
        <v>57542997.559999913</v>
      </c>
      <c r="S5809" s="1">
        <f>SUMIFS(I:I,C:C,C5809)</f>
        <v>57542997.559999913</v>
      </c>
      <c r="T5809" s="1" t="str">
        <f>INDEX(F:F,MATCH(ecommerce_10000[[#This Row],[TotalAmount]],I:I,0))</f>
        <v>Cairo</v>
      </c>
    </row>
    <row r="5810" spans="1:20" x14ac:dyDescent="0.3">
      <c r="A5810" s="1" t="s">
        <v>5854</v>
      </c>
      <c r="B5810" s="1" t="s">
        <v>43</v>
      </c>
      <c r="C5810" s="1" t="s">
        <v>44</v>
      </c>
      <c r="D5810" s="1" t="s">
        <v>45</v>
      </c>
      <c r="E5810" s="1" t="s">
        <v>16</v>
      </c>
      <c r="F5810" s="1" t="s">
        <v>17</v>
      </c>
      <c r="G5810">
        <v>11282.9</v>
      </c>
      <c r="H5810">
        <v>3</v>
      </c>
      <c r="I5810">
        <v>33848.699999999997</v>
      </c>
      <c r="J5810">
        <v>4.09</v>
      </c>
      <c r="K5810">
        <v>144</v>
      </c>
      <c r="L5810" s="2">
        <v>45293</v>
      </c>
      <c r="O5810" t="str">
        <f>IF(ecommerce_10000[[#This Row],[Platform]]="Souq","sq",ecommerce_10000[[#This Row],[Platform]])</f>
        <v>sq</v>
      </c>
      <c r="P5810" t="str">
        <f>IF(E5810="Souq","sq",IF(E5810="Jumia","Jum",E5810))</f>
        <v>sq</v>
      </c>
      <c r="Q5810">
        <f>VLOOKUP(ecommerce_10000[[#This Row],[City]],F:I,4,FALSE)</f>
        <v>16284.02</v>
      </c>
      <c r="R5810" s="1">
        <f>SUMIF(C:C,ecommerce_10000[[#This Row],[Category]],I:I)</f>
        <v>31420413.200000018</v>
      </c>
      <c r="S5810" s="1">
        <f>SUMIFS(I:I,C:C,C5810)</f>
        <v>31420413.200000018</v>
      </c>
      <c r="T5810" s="1" t="str">
        <f>INDEX(F:F,MATCH(ecommerce_10000[[#This Row],[TotalAmount]],I:I,0))</f>
        <v>Cairo</v>
      </c>
    </row>
    <row r="5811" spans="1:20" x14ac:dyDescent="0.3">
      <c r="A5811" s="1" t="s">
        <v>5855</v>
      </c>
      <c r="B5811" s="1" t="s">
        <v>38</v>
      </c>
      <c r="C5811" s="1" t="s">
        <v>20</v>
      </c>
      <c r="D5811" s="1" t="s">
        <v>39</v>
      </c>
      <c r="E5811" s="1" t="s">
        <v>47</v>
      </c>
      <c r="F5811" s="1" t="s">
        <v>28</v>
      </c>
      <c r="G5811">
        <v>19804.64</v>
      </c>
      <c r="H5811">
        <v>5</v>
      </c>
      <c r="I5811">
        <v>99023.2</v>
      </c>
      <c r="J5811">
        <v>3.8</v>
      </c>
      <c r="K5811">
        <v>542</v>
      </c>
      <c r="L5811" s="2">
        <v>45470</v>
      </c>
      <c r="O5811" t="str">
        <f>IF(ecommerce_10000[[#This Row],[Platform]]="Souq","sq",ecommerce_10000[[#This Row],[Platform]])</f>
        <v>Amazon</v>
      </c>
      <c r="P5811" t="str">
        <f>IF(E5811="Souq","sq",IF(E5811="Jumia","Jum",E5811))</f>
        <v>Amazon</v>
      </c>
      <c r="Q5811">
        <f>VLOOKUP(ecommerce_10000[[#This Row],[City]],F:I,4,FALSE)</f>
        <v>26648.76</v>
      </c>
      <c r="R5811" s="1">
        <f>SUMIF(C:C,ecommerce_10000[[#This Row],[Category]],I:I)</f>
        <v>91504159.730000004</v>
      </c>
      <c r="S5811" s="1">
        <f>SUMIFS(I:I,C:C,C5811)</f>
        <v>91504159.730000004</v>
      </c>
      <c r="T5811" s="1" t="str">
        <f>INDEX(F:F,MATCH(ecommerce_10000[[#This Row],[TotalAmount]],I:I,0))</f>
        <v>Casablanca</v>
      </c>
    </row>
    <row r="5812" spans="1:20" x14ac:dyDescent="0.3">
      <c r="A5812" s="1" t="s">
        <v>5856</v>
      </c>
      <c r="B5812" s="1" t="s">
        <v>38</v>
      </c>
      <c r="C5812" s="1" t="s">
        <v>20</v>
      </c>
      <c r="D5812" s="1" t="s">
        <v>39</v>
      </c>
      <c r="E5812" s="1" t="s">
        <v>16</v>
      </c>
      <c r="F5812" s="1" t="s">
        <v>62</v>
      </c>
      <c r="G5812">
        <v>14496.65</v>
      </c>
      <c r="H5812">
        <v>4</v>
      </c>
      <c r="I5812">
        <v>57986.6</v>
      </c>
      <c r="J5812">
        <v>2.5099999999999998</v>
      </c>
      <c r="K5812">
        <v>417</v>
      </c>
      <c r="L5812" s="2">
        <v>45588</v>
      </c>
      <c r="O5812" t="str">
        <f>IF(ecommerce_10000[[#This Row],[Platform]]="Souq","sq",ecommerce_10000[[#This Row],[Platform]])</f>
        <v>sq</v>
      </c>
      <c r="P5812" t="str">
        <f>IF(E5812="Souq","sq",IF(E5812="Jumia","Jum",E5812))</f>
        <v>sq</v>
      </c>
      <c r="Q5812">
        <f>VLOOKUP(ecommerce_10000[[#This Row],[City]],F:I,4,FALSE)</f>
        <v>27872.98</v>
      </c>
      <c r="R5812" s="1">
        <f>SUMIF(C:C,ecommerce_10000[[#This Row],[Category]],I:I)</f>
        <v>91504159.730000004</v>
      </c>
      <c r="S5812" s="1">
        <f>SUMIFS(I:I,C:C,C5812)</f>
        <v>91504159.730000004</v>
      </c>
      <c r="T5812" s="1" t="str">
        <f>INDEX(F:F,MATCH(ecommerce_10000[[#This Row],[TotalAmount]],I:I,0))</f>
        <v>Giza</v>
      </c>
    </row>
    <row r="5813" spans="1:20" x14ac:dyDescent="0.3">
      <c r="A5813" s="1" t="s">
        <v>5857</v>
      </c>
      <c r="B5813" s="1" t="s">
        <v>13</v>
      </c>
      <c r="C5813" s="1" t="s">
        <v>14</v>
      </c>
      <c r="D5813" s="1" t="s">
        <v>15</v>
      </c>
      <c r="E5813" s="1" t="s">
        <v>47</v>
      </c>
      <c r="F5813" s="1" t="s">
        <v>40</v>
      </c>
      <c r="G5813">
        <v>8261.08</v>
      </c>
      <c r="H5813">
        <v>2</v>
      </c>
      <c r="I5813">
        <v>16522.16</v>
      </c>
      <c r="J5813">
        <v>3.15</v>
      </c>
      <c r="K5813">
        <v>1104</v>
      </c>
      <c r="L5813" s="2">
        <v>45594</v>
      </c>
      <c r="O5813" t="str">
        <f>IF(ecommerce_10000[[#This Row],[Platform]]="Souq","sq",ecommerce_10000[[#This Row],[Platform]])</f>
        <v>Amazon</v>
      </c>
      <c r="P5813" t="str">
        <f>IF(E5813="Souq","sq",IF(E5813="Jumia","Jum",E5813))</f>
        <v>Amazon</v>
      </c>
      <c r="Q5813">
        <f>VLOOKUP(ecommerce_10000[[#This Row],[City]],F:I,4,FALSE)</f>
        <v>99349.3</v>
      </c>
      <c r="R5813" s="1">
        <f>SUMIF(C:C,ecommerce_10000[[#This Row],[Category]],I:I)</f>
        <v>92327183.770000085</v>
      </c>
      <c r="S5813" s="1">
        <f>SUMIFS(I:I,C:C,C5813)</f>
        <v>92327183.770000085</v>
      </c>
      <c r="T5813" s="1" t="str">
        <f>INDEX(F:F,MATCH(ecommerce_10000[[#This Row],[TotalAmount]],I:I,0))</f>
        <v>Riyadh</v>
      </c>
    </row>
    <row r="5814" spans="1:20" x14ac:dyDescent="0.3">
      <c r="A5814" s="1" t="s">
        <v>5858</v>
      </c>
      <c r="B5814" s="1" t="s">
        <v>43</v>
      </c>
      <c r="C5814" s="1" t="s">
        <v>44</v>
      </c>
      <c r="D5814" s="1" t="s">
        <v>45</v>
      </c>
      <c r="E5814" s="1" t="s">
        <v>47</v>
      </c>
      <c r="F5814" s="1" t="s">
        <v>40</v>
      </c>
      <c r="G5814">
        <v>12887.57</v>
      </c>
      <c r="H5814">
        <v>1</v>
      </c>
      <c r="I5814">
        <v>12887.57</v>
      </c>
      <c r="J5814">
        <v>4.12</v>
      </c>
      <c r="K5814">
        <v>1187</v>
      </c>
      <c r="L5814" s="2">
        <v>45536</v>
      </c>
      <c r="O5814" t="str">
        <f>IF(ecommerce_10000[[#This Row],[Platform]]="Souq","sq",ecommerce_10000[[#This Row],[Platform]])</f>
        <v>Amazon</v>
      </c>
      <c r="P5814" t="str">
        <f>IF(E5814="Souq","sq",IF(E5814="Jumia","Jum",E5814))</f>
        <v>Amazon</v>
      </c>
      <c r="Q5814">
        <f>VLOOKUP(ecommerce_10000[[#This Row],[City]],F:I,4,FALSE)</f>
        <v>99349.3</v>
      </c>
      <c r="R5814" s="1">
        <f>SUMIF(C:C,ecommerce_10000[[#This Row],[Category]],I:I)</f>
        <v>31420413.200000018</v>
      </c>
      <c r="S5814" s="1">
        <f>SUMIFS(I:I,C:C,C5814)</f>
        <v>31420413.200000018</v>
      </c>
      <c r="T5814" s="1" t="str">
        <f>INDEX(F:F,MATCH(ecommerce_10000[[#This Row],[TotalAmount]],I:I,0))</f>
        <v>Riyadh</v>
      </c>
    </row>
    <row r="5815" spans="1:20" x14ac:dyDescent="0.3">
      <c r="A5815" s="1" t="s">
        <v>5859</v>
      </c>
      <c r="B5815" s="1" t="s">
        <v>38</v>
      </c>
      <c r="C5815" s="1" t="s">
        <v>20</v>
      </c>
      <c r="D5815" s="1" t="s">
        <v>39</v>
      </c>
      <c r="E5815" s="1" t="s">
        <v>16</v>
      </c>
      <c r="F5815" s="1" t="s">
        <v>17</v>
      </c>
      <c r="G5815">
        <v>2476.52</v>
      </c>
      <c r="H5815">
        <v>2</v>
      </c>
      <c r="I5815">
        <v>4953.04</v>
      </c>
      <c r="J5815">
        <v>2.68</v>
      </c>
      <c r="K5815">
        <v>1968</v>
      </c>
      <c r="L5815" s="2">
        <v>45413</v>
      </c>
      <c r="O5815" t="str">
        <f>IF(ecommerce_10000[[#This Row],[Platform]]="Souq","sq",ecommerce_10000[[#This Row],[Platform]])</f>
        <v>sq</v>
      </c>
      <c r="P5815" t="str">
        <f>IF(E5815="Souq","sq",IF(E5815="Jumia","Jum",E5815))</f>
        <v>sq</v>
      </c>
      <c r="Q5815">
        <f>VLOOKUP(ecommerce_10000[[#This Row],[City]],F:I,4,FALSE)</f>
        <v>16284.02</v>
      </c>
      <c r="R5815" s="1">
        <f>SUMIF(C:C,ecommerce_10000[[#This Row],[Category]],I:I)</f>
        <v>91504159.730000004</v>
      </c>
      <c r="S5815" s="1">
        <f>SUMIFS(I:I,C:C,C5815)</f>
        <v>91504159.730000004</v>
      </c>
      <c r="T5815" s="1" t="str">
        <f>INDEX(F:F,MATCH(ecommerce_10000[[#This Row],[TotalAmount]],I:I,0))</f>
        <v>Cairo</v>
      </c>
    </row>
    <row r="5816" spans="1:20" x14ac:dyDescent="0.3">
      <c r="A5816" s="1" t="s">
        <v>5860</v>
      </c>
      <c r="B5816" s="1" t="s">
        <v>19</v>
      </c>
      <c r="C5816" s="1" t="s">
        <v>20</v>
      </c>
      <c r="D5816" s="1" t="s">
        <v>21</v>
      </c>
      <c r="E5816" s="1" t="s">
        <v>16</v>
      </c>
      <c r="F5816" s="1" t="s">
        <v>28</v>
      </c>
      <c r="G5816">
        <v>7773.58</v>
      </c>
      <c r="H5816">
        <v>1</v>
      </c>
      <c r="I5816">
        <v>7773.58</v>
      </c>
      <c r="J5816">
        <v>3.53</v>
      </c>
      <c r="K5816">
        <v>223</v>
      </c>
      <c r="L5816" s="2">
        <v>45348</v>
      </c>
      <c r="O5816" t="str">
        <f>IF(ecommerce_10000[[#This Row],[Platform]]="Souq","sq",ecommerce_10000[[#This Row],[Platform]])</f>
        <v>sq</v>
      </c>
      <c r="P5816" t="str">
        <f>IF(E5816="Souq","sq",IF(E5816="Jumia","Jum",E5816))</f>
        <v>sq</v>
      </c>
      <c r="Q5816">
        <f>VLOOKUP(ecommerce_10000[[#This Row],[City]],F:I,4,FALSE)</f>
        <v>26648.76</v>
      </c>
      <c r="R5816" s="1">
        <f>SUMIF(C:C,ecommerce_10000[[#This Row],[Category]],I:I)</f>
        <v>91504159.730000004</v>
      </c>
      <c r="S5816" s="1">
        <f>SUMIFS(I:I,C:C,C5816)</f>
        <v>91504159.730000004</v>
      </c>
      <c r="T5816" s="1" t="str">
        <f>INDEX(F:F,MATCH(ecommerce_10000[[#This Row],[TotalAmount]],I:I,0))</f>
        <v>Casablanca</v>
      </c>
    </row>
    <row r="5817" spans="1:20" x14ac:dyDescent="0.3">
      <c r="A5817" s="1" t="s">
        <v>5861</v>
      </c>
      <c r="B5817" s="1" t="s">
        <v>30</v>
      </c>
      <c r="C5817" s="1" t="s">
        <v>31</v>
      </c>
      <c r="D5817" s="1" t="s">
        <v>32</v>
      </c>
      <c r="E5817" s="1" t="s">
        <v>22</v>
      </c>
      <c r="F5817" s="1" t="s">
        <v>23</v>
      </c>
      <c r="G5817">
        <v>11998.42</v>
      </c>
      <c r="H5817">
        <v>2</v>
      </c>
      <c r="I5817">
        <v>23996.84</v>
      </c>
      <c r="J5817">
        <v>1.33</v>
      </c>
      <c r="K5817">
        <v>2910</v>
      </c>
      <c r="L5817" s="2">
        <v>45478</v>
      </c>
      <c r="O5817" t="str">
        <f>IF(ecommerce_10000[[#This Row],[Platform]]="Souq","sq",ecommerce_10000[[#This Row],[Platform]])</f>
        <v>Jumia</v>
      </c>
      <c r="P5817" t="str">
        <f>IF(E5817="Souq","sq",IF(E5817="Jumia","Jum",E5817))</f>
        <v>Jum</v>
      </c>
      <c r="Q5817">
        <f>VLOOKUP(ecommerce_10000[[#This Row],[City]],F:I,4,FALSE)</f>
        <v>13290.4</v>
      </c>
      <c r="R5817" s="1">
        <f>SUMIF(C:C,ecommerce_10000[[#This Row],[Category]],I:I)</f>
        <v>57542997.559999913</v>
      </c>
      <c r="S5817" s="1">
        <f>SUMIFS(I:I,C:C,C5817)</f>
        <v>57542997.559999913</v>
      </c>
      <c r="T5817" s="1" t="str">
        <f>INDEX(F:F,MATCH(ecommerce_10000[[#This Row],[TotalAmount]],I:I,0))</f>
        <v>Alexandria</v>
      </c>
    </row>
    <row r="5818" spans="1:20" x14ac:dyDescent="0.3">
      <c r="A5818" s="1" t="s">
        <v>5862</v>
      </c>
      <c r="B5818" s="1" t="s">
        <v>49</v>
      </c>
      <c r="C5818" s="1" t="s">
        <v>14</v>
      </c>
      <c r="D5818" s="1" t="s">
        <v>50</v>
      </c>
      <c r="E5818" s="1" t="s">
        <v>47</v>
      </c>
      <c r="F5818" s="1" t="s">
        <v>17</v>
      </c>
      <c r="G5818">
        <v>4963.18</v>
      </c>
      <c r="H5818">
        <v>5</v>
      </c>
      <c r="I5818">
        <v>24815.9</v>
      </c>
      <c r="J5818">
        <v>4.93</v>
      </c>
      <c r="K5818">
        <v>2994</v>
      </c>
      <c r="L5818" s="2">
        <v>45401</v>
      </c>
      <c r="O5818" t="str">
        <f>IF(ecommerce_10000[[#This Row],[Platform]]="Souq","sq",ecommerce_10000[[#This Row],[Platform]])</f>
        <v>Amazon</v>
      </c>
      <c r="P5818" t="str">
        <f>IF(E5818="Souq","sq",IF(E5818="Jumia","Jum",E5818))</f>
        <v>Amazon</v>
      </c>
      <c r="Q5818">
        <f>VLOOKUP(ecommerce_10000[[#This Row],[City]],F:I,4,FALSE)</f>
        <v>16284.02</v>
      </c>
      <c r="R5818" s="1">
        <f>SUMIF(C:C,ecommerce_10000[[#This Row],[Category]],I:I)</f>
        <v>92327183.770000085</v>
      </c>
      <c r="S5818" s="1">
        <f>SUMIFS(I:I,C:C,C5818)</f>
        <v>92327183.770000085</v>
      </c>
      <c r="T5818" s="1" t="str">
        <f>INDEX(F:F,MATCH(ecommerce_10000[[#This Row],[TotalAmount]],I:I,0))</f>
        <v>Cairo</v>
      </c>
    </row>
    <row r="5819" spans="1:20" x14ac:dyDescent="0.3">
      <c r="A5819" s="1" t="s">
        <v>5863</v>
      </c>
      <c r="B5819" s="1" t="s">
        <v>43</v>
      </c>
      <c r="C5819" s="1" t="s">
        <v>44</v>
      </c>
      <c r="D5819" s="1" t="s">
        <v>45</v>
      </c>
      <c r="E5819" s="1" t="s">
        <v>47</v>
      </c>
      <c r="F5819" s="1" t="s">
        <v>40</v>
      </c>
      <c r="G5819">
        <v>1385.56</v>
      </c>
      <c r="H5819">
        <v>5</v>
      </c>
      <c r="I5819">
        <v>6927.8</v>
      </c>
      <c r="J5819">
        <v>2.4300000000000002</v>
      </c>
      <c r="K5819">
        <v>4610</v>
      </c>
      <c r="L5819" s="2">
        <v>45357</v>
      </c>
      <c r="O5819" t="str">
        <f>IF(ecommerce_10000[[#This Row],[Platform]]="Souq","sq",ecommerce_10000[[#This Row],[Platform]])</f>
        <v>Amazon</v>
      </c>
      <c r="P5819" t="str">
        <f>IF(E5819="Souq","sq",IF(E5819="Jumia","Jum",E5819))</f>
        <v>Amazon</v>
      </c>
      <c r="Q5819">
        <f>VLOOKUP(ecommerce_10000[[#This Row],[City]],F:I,4,FALSE)</f>
        <v>99349.3</v>
      </c>
      <c r="R5819" s="1">
        <f>SUMIF(C:C,ecommerce_10000[[#This Row],[Category]],I:I)</f>
        <v>31420413.200000018</v>
      </c>
      <c r="S5819" s="1">
        <f>SUMIFS(I:I,C:C,C5819)</f>
        <v>31420413.200000018</v>
      </c>
      <c r="T5819" s="1" t="str">
        <f>INDEX(F:F,MATCH(ecommerce_10000[[#This Row],[TotalAmount]],I:I,0))</f>
        <v>Riyadh</v>
      </c>
    </row>
    <row r="5820" spans="1:20" x14ac:dyDescent="0.3">
      <c r="A5820" s="1" t="s">
        <v>5864</v>
      </c>
      <c r="B5820" s="1" t="s">
        <v>30</v>
      </c>
      <c r="C5820" s="1" t="s">
        <v>31</v>
      </c>
      <c r="D5820" s="1" t="s">
        <v>32</v>
      </c>
      <c r="E5820" s="1" t="s">
        <v>16</v>
      </c>
      <c r="F5820" s="1" t="s">
        <v>33</v>
      </c>
      <c r="G5820">
        <v>12003.41</v>
      </c>
      <c r="H5820">
        <v>2</v>
      </c>
      <c r="I5820">
        <v>24006.82</v>
      </c>
      <c r="J5820">
        <v>2.1</v>
      </c>
      <c r="K5820">
        <v>2863</v>
      </c>
      <c r="L5820" s="2">
        <v>45466</v>
      </c>
      <c r="O5820" t="str">
        <f>IF(ecommerce_10000[[#This Row],[Platform]]="Souq","sq",ecommerce_10000[[#This Row],[Platform]])</f>
        <v>sq</v>
      </c>
      <c r="P5820" t="str">
        <f>IF(E5820="Souq","sq",IF(E5820="Jumia","Jum",E5820))</f>
        <v>sq</v>
      </c>
      <c r="Q5820">
        <f>VLOOKUP(ecommerce_10000[[#This Row],[City]],F:I,4,FALSE)</f>
        <v>3665.44</v>
      </c>
      <c r="R5820" s="1">
        <f>SUMIF(C:C,ecommerce_10000[[#This Row],[Category]],I:I)</f>
        <v>57542997.559999913</v>
      </c>
      <c r="S5820" s="1">
        <f>SUMIFS(I:I,C:C,C5820)</f>
        <v>57542997.559999913</v>
      </c>
      <c r="T5820" s="1" t="str">
        <f>INDEX(F:F,MATCH(ecommerce_10000[[#This Row],[TotalAmount]],I:I,0))</f>
        <v>Dubai</v>
      </c>
    </row>
    <row r="5821" spans="1:20" x14ac:dyDescent="0.3">
      <c r="A5821" s="1" t="s">
        <v>5865</v>
      </c>
      <c r="B5821" s="1" t="s">
        <v>13</v>
      </c>
      <c r="C5821" s="1" t="s">
        <v>14</v>
      </c>
      <c r="D5821" s="1" t="s">
        <v>15</v>
      </c>
      <c r="E5821" s="1" t="s">
        <v>16</v>
      </c>
      <c r="F5821" s="1" t="s">
        <v>62</v>
      </c>
      <c r="G5821">
        <v>556.03</v>
      </c>
      <c r="H5821">
        <v>5</v>
      </c>
      <c r="I5821">
        <v>2780.15</v>
      </c>
      <c r="J5821">
        <v>3.12</v>
      </c>
      <c r="K5821">
        <v>4652</v>
      </c>
      <c r="L5821" s="2">
        <v>45480</v>
      </c>
      <c r="O5821" t="str">
        <f>IF(ecommerce_10000[[#This Row],[Platform]]="Souq","sq",ecommerce_10000[[#This Row],[Platform]])</f>
        <v>sq</v>
      </c>
      <c r="P5821" t="str">
        <f>IF(E5821="Souq","sq",IF(E5821="Jumia","Jum",E5821))</f>
        <v>sq</v>
      </c>
      <c r="Q5821">
        <f>VLOOKUP(ecommerce_10000[[#This Row],[City]],F:I,4,FALSE)</f>
        <v>27872.98</v>
      </c>
      <c r="R5821" s="1">
        <f>SUMIF(C:C,ecommerce_10000[[#This Row],[Category]],I:I)</f>
        <v>92327183.770000085</v>
      </c>
      <c r="S5821" s="1">
        <f>SUMIFS(I:I,C:C,C5821)</f>
        <v>92327183.770000085</v>
      </c>
      <c r="T5821" s="1" t="str">
        <f>INDEX(F:F,MATCH(ecommerce_10000[[#This Row],[TotalAmount]],I:I,0))</f>
        <v>Giza</v>
      </c>
    </row>
    <row r="5822" spans="1:20" x14ac:dyDescent="0.3">
      <c r="A5822" s="1" t="s">
        <v>5866</v>
      </c>
      <c r="B5822" s="1" t="s">
        <v>43</v>
      </c>
      <c r="C5822" s="1" t="s">
        <v>44</v>
      </c>
      <c r="D5822" s="1" t="s">
        <v>45</v>
      </c>
      <c r="E5822" s="1" t="s">
        <v>16</v>
      </c>
      <c r="F5822" s="1" t="s">
        <v>28</v>
      </c>
      <c r="G5822">
        <v>1240.22</v>
      </c>
      <c r="H5822">
        <v>3</v>
      </c>
      <c r="I5822">
        <v>3720.66</v>
      </c>
      <c r="J5822">
        <v>4.9000000000000004</v>
      </c>
      <c r="K5822">
        <v>2274</v>
      </c>
      <c r="L5822" s="2">
        <v>45580</v>
      </c>
      <c r="O5822" t="str">
        <f>IF(ecommerce_10000[[#This Row],[Platform]]="Souq","sq",ecommerce_10000[[#This Row],[Platform]])</f>
        <v>sq</v>
      </c>
      <c r="P5822" t="str">
        <f>IF(E5822="Souq","sq",IF(E5822="Jumia","Jum",E5822))</f>
        <v>sq</v>
      </c>
      <c r="Q5822">
        <f>VLOOKUP(ecommerce_10000[[#This Row],[City]],F:I,4,FALSE)</f>
        <v>26648.76</v>
      </c>
      <c r="R5822" s="1">
        <f>SUMIF(C:C,ecommerce_10000[[#This Row],[Category]],I:I)</f>
        <v>31420413.200000018</v>
      </c>
      <c r="S5822" s="1">
        <f>SUMIFS(I:I,C:C,C5822)</f>
        <v>31420413.200000018</v>
      </c>
      <c r="T5822" s="1" t="str">
        <f>INDEX(F:F,MATCH(ecommerce_10000[[#This Row],[TotalAmount]],I:I,0))</f>
        <v>Casablanca</v>
      </c>
    </row>
    <row r="5823" spans="1:20" x14ac:dyDescent="0.3">
      <c r="A5823" s="1" t="s">
        <v>5867</v>
      </c>
      <c r="B5823" s="1" t="s">
        <v>35</v>
      </c>
      <c r="C5823" s="1" t="s">
        <v>14</v>
      </c>
      <c r="D5823" s="1" t="s">
        <v>36</v>
      </c>
      <c r="E5823" s="1" t="s">
        <v>47</v>
      </c>
      <c r="F5823" s="1" t="s">
        <v>28</v>
      </c>
      <c r="G5823">
        <v>1405.54</v>
      </c>
      <c r="H5823">
        <v>3</v>
      </c>
      <c r="I5823">
        <v>4216.62</v>
      </c>
      <c r="J5823">
        <v>3.55</v>
      </c>
      <c r="K5823">
        <v>699</v>
      </c>
      <c r="L5823" s="2">
        <v>45314</v>
      </c>
      <c r="O5823" t="str">
        <f>IF(ecommerce_10000[[#This Row],[Platform]]="Souq","sq",ecommerce_10000[[#This Row],[Platform]])</f>
        <v>Amazon</v>
      </c>
      <c r="P5823" t="str">
        <f>IF(E5823="Souq","sq",IF(E5823="Jumia","Jum",E5823))</f>
        <v>Amazon</v>
      </c>
      <c r="Q5823">
        <f>VLOOKUP(ecommerce_10000[[#This Row],[City]],F:I,4,FALSE)</f>
        <v>26648.76</v>
      </c>
      <c r="R5823" s="1">
        <f>SUMIF(C:C,ecommerce_10000[[#This Row],[Category]],I:I)</f>
        <v>92327183.770000085</v>
      </c>
      <c r="S5823" s="1">
        <f>SUMIFS(I:I,C:C,C5823)</f>
        <v>92327183.770000085</v>
      </c>
      <c r="T5823" s="1" t="str">
        <f>INDEX(F:F,MATCH(ecommerce_10000[[#This Row],[TotalAmount]],I:I,0))</f>
        <v>Casablanca</v>
      </c>
    </row>
    <row r="5824" spans="1:20" x14ac:dyDescent="0.3">
      <c r="A5824" s="1" t="s">
        <v>5868</v>
      </c>
      <c r="B5824" s="1" t="s">
        <v>53</v>
      </c>
      <c r="C5824" s="1" t="s">
        <v>31</v>
      </c>
      <c r="D5824" s="1" t="s">
        <v>54</v>
      </c>
      <c r="E5824" s="1" t="s">
        <v>22</v>
      </c>
      <c r="F5824" s="1" t="s">
        <v>23</v>
      </c>
      <c r="G5824">
        <v>1471.7</v>
      </c>
      <c r="H5824">
        <v>2</v>
      </c>
      <c r="I5824">
        <v>2943.4</v>
      </c>
      <c r="J5824">
        <v>2.4</v>
      </c>
      <c r="K5824">
        <v>3619</v>
      </c>
      <c r="L5824" s="2">
        <v>45407</v>
      </c>
      <c r="O5824" t="str">
        <f>IF(ecommerce_10000[[#This Row],[Platform]]="Souq","sq",ecommerce_10000[[#This Row],[Platform]])</f>
        <v>Jumia</v>
      </c>
      <c r="P5824" t="str">
        <f>IF(E5824="Souq","sq",IF(E5824="Jumia","Jum",E5824))</f>
        <v>Jum</v>
      </c>
      <c r="Q5824">
        <f>VLOOKUP(ecommerce_10000[[#This Row],[City]],F:I,4,FALSE)</f>
        <v>13290.4</v>
      </c>
      <c r="R5824" s="1">
        <f>SUMIF(C:C,ecommerce_10000[[#This Row],[Category]],I:I)</f>
        <v>57542997.559999913</v>
      </c>
      <c r="S5824" s="1">
        <f>SUMIFS(I:I,C:C,C5824)</f>
        <v>57542997.559999913</v>
      </c>
      <c r="T5824" s="1" t="str">
        <f>INDEX(F:F,MATCH(ecommerce_10000[[#This Row],[TotalAmount]],I:I,0))</f>
        <v>Alexandria</v>
      </c>
    </row>
    <row r="5825" spans="1:20" x14ac:dyDescent="0.3">
      <c r="A5825" s="1" t="s">
        <v>5869</v>
      </c>
      <c r="B5825" s="1" t="s">
        <v>38</v>
      </c>
      <c r="C5825" s="1" t="s">
        <v>20</v>
      </c>
      <c r="D5825" s="1" t="s">
        <v>39</v>
      </c>
      <c r="E5825" s="1" t="s">
        <v>22</v>
      </c>
      <c r="F5825" s="1" t="s">
        <v>17</v>
      </c>
      <c r="G5825">
        <v>10196.51</v>
      </c>
      <c r="H5825">
        <v>5</v>
      </c>
      <c r="I5825">
        <v>50982.55</v>
      </c>
      <c r="J5825">
        <v>2.44</v>
      </c>
      <c r="K5825">
        <v>4826</v>
      </c>
      <c r="L5825" s="2">
        <v>45421</v>
      </c>
      <c r="O5825" t="str">
        <f>IF(ecommerce_10000[[#This Row],[Platform]]="Souq","sq",ecommerce_10000[[#This Row],[Platform]])</f>
        <v>Jumia</v>
      </c>
      <c r="P5825" t="str">
        <f>IF(E5825="Souq","sq",IF(E5825="Jumia","Jum",E5825))</f>
        <v>Jum</v>
      </c>
      <c r="Q5825">
        <f>VLOOKUP(ecommerce_10000[[#This Row],[City]],F:I,4,FALSE)</f>
        <v>16284.02</v>
      </c>
      <c r="R5825" s="1">
        <f>SUMIF(C:C,ecommerce_10000[[#This Row],[Category]],I:I)</f>
        <v>91504159.730000004</v>
      </c>
      <c r="S5825" s="1">
        <f>SUMIFS(I:I,C:C,C5825)</f>
        <v>91504159.730000004</v>
      </c>
      <c r="T5825" s="1" t="str">
        <f>INDEX(F:F,MATCH(ecommerce_10000[[#This Row],[TotalAmount]],I:I,0))</f>
        <v>Cairo</v>
      </c>
    </row>
    <row r="5826" spans="1:20" x14ac:dyDescent="0.3">
      <c r="A5826" s="1" t="s">
        <v>5870</v>
      </c>
      <c r="B5826" s="1" t="s">
        <v>43</v>
      </c>
      <c r="C5826" s="1" t="s">
        <v>44</v>
      </c>
      <c r="D5826" s="1" t="s">
        <v>45</v>
      </c>
      <c r="E5826" s="1" t="s">
        <v>47</v>
      </c>
      <c r="F5826" s="1" t="s">
        <v>17</v>
      </c>
      <c r="G5826">
        <v>11679.75</v>
      </c>
      <c r="H5826">
        <v>3</v>
      </c>
      <c r="I5826">
        <v>35039.25</v>
      </c>
      <c r="J5826">
        <v>4</v>
      </c>
      <c r="K5826">
        <v>3819</v>
      </c>
      <c r="L5826" s="2">
        <v>45375</v>
      </c>
      <c r="O5826" t="str">
        <f>IF(ecommerce_10000[[#This Row],[Platform]]="Souq","sq",ecommerce_10000[[#This Row],[Platform]])</f>
        <v>Amazon</v>
      </c>
      <c r="P5826" t="str">
        <f>IF(E5826="Souq","sq",IF(E5826="Jumia","Jum",E5826))</f>
        <v>Amazon</v>
      </c>
      <c r="Q5826">
        <f>VLOOKUP(ecommerce_10000[[#This Row],[City]],F:I,4,FALSE)</f>
        <v>16284.02</v>
      </c>
      <c r="R5826" s="1">
        <f>SUMIF(C:C,ecommerce_10000[[#This Row],[Category]],I:I)</f>
        <v>31420413.200000018</v>
      </c>
      <c r="S5826" s="1">
        <f>SUMIFS(I:I,C:C,C5826)</f>
        <v>31420413.200000018</v>
      </c>
      <c r="T5826" s="1" t="str">
        <f>INDEX(F:F,MATCH(ecommerce_10000[[#This Row],[TotalAmount]],I:I,0))</f>
        <v>Cairo</v>
      </c>
    </row>
    <row r="5827" spans="1:20" x14ac:dyDescent="0.3">
      <c r="A5827" s="1" t="s">
        <v>5871</v>
      </c>
      <c r="B5827" s="1" t="s">
        <v>35</v>
      </c>
      <c r="C5827" s="1" t="s">
        <v>14</v>
      </c>
      <c r="D5827" s="1" t="s">
        <v>36</v>
      </c>
      <c r="E5827" s="1" t="s">
        <v>16</v>
      </c>
      <c r="F5827" s="1" t="s">
        <v>28</v>
      </c>
      <c r="G5827">
        <v>19520.900000000001</v>
      </c>
      <c r="H5827">
        <v>4</v>
      </c>
      <c r="I5827">
        <v>78083.600000000006</v>
      </c>
      <c r="J5827">
        <v>4.68</v>
      </c>
      <c r="K5827">
        <v>2823</v>
      </c>
      <c r="L5827" s="2">
        <v>45520</v>
      </c>
      <c r="O5827" t="str">
        <f>IF(ecommerce_10000[[#This Row],[Platform]]="Souq","sq",ecommerce_10000[[#This Row],[Platform]])</f>
        <v>sq</v>
      </c>
      <c r="P5827" t="str">
        <f>IF(E5827="Souq","sq",IF(E5827="Jumia","Jum",E5827))</f>
        <v>sq</v>
      </c>
      <c r="Q5827">
        <f>VLOOKUP(ecommerce_10000[[#This Row],[City]],F:I,4,FALSE)</f>
        <v>26648.76</v>
      </c>
      <c r="R5827" s="1">
        <f>SUMIF(C:C,ecommerce_10000[[#This Row],[Category]],I:I)</f>
        <v>92327183.770000085</v>
      </c>
      <c r="S5827" s="1">
        <f>SUMIFS(I:I,C:C,C5827)</f>
        <v>92327183.770000085</v>
      </c>
      <c r="T5827" s="1" t="str">
        <f>INDEX(F:F,MATCH(ecommerce_10000[[#This Row],[TotalAmount]],I:I,0))</f>
        <v>Casablanca</v>
      </c>
    </row>
    <row r="5828" spans="1:20" x14ac:dyDescent="0.3">
      <c r="A5828" s="1" t="s">
        <v>5872</v>
      </c>
      <c r="B5828" s="1" t="s">
        <v>65</v>
      </c>
      <c r="C5828" s="1" t="s">
        <v>20</v>
      </c>
      <c r="D5828" s="1" t="s">
        <v>66</v>
      </c>
      <c r="E5828" s="1" t="s">
        <v>16</v>
      </c>
      <c r="F5828" s="1" t="s">
        <v>40</v>
      </c>
      <c r="G5828">
        <v>8993.31</v>
      </c>
      <c r="H5828">
        <v>4</v>
      </c>
      <c r="I5828">
        <v>35973.24</v>
      </c>
      <c r="J5828">
        <v>2.15</v>
      </c>
      <c r="K5828">
        <v>4083</v>
      </c>
      <c r="L5828" s="2">
        <v>45324</v>
      </c>
      <c r="O5828" t="str">
        <f>IF(ecommerce_10000[[#This Row],[Platform]]="Souq","sq",ecommerce_10000[[#This Row],[Platform]])</f>
        <v>sq</v>
      </c>
      <c r="P5828" t="str">
        <f>IF(E5828="Souq","sq",IF(E5828="Jumia","Jum",E5828))</f>
        <v>sq</v>
      </c>
      <c r="Q5828">
        <f>VLOOKUP(ecommerce_10000[[#This Row],[City]],F:I,4,FALSE)</f>
        <v>99349.3</v>
      </c>
      <c r="R5828" s="1">
        <f>SUMIF(C:C,ecommerce_10000[[#This Row],[Category]],I:I)</f>
        <v>91504159.730000004</v>
      </c>
      <c r="S5828" s="1">
        <f>SUMIFS(I:I,C:C,C5828)</f>
        <v>91504159.730000004</v>
      </c>
      <c r="T5828" s="1" t="str">
        <f>INDEX(F:F,MATCH(ecommerce_10000[[#This Row],[TotalAmount]],I:I,0))</f>
        <v>Riyadh</v>
      </c>
    </row>
    <row r="5829" spans="1:20" x14ac:dyDescent="0.3">
      <c r="A5829" s="1" t="s">
        <v>5873</v>
      </c>
      <c r="B5829" s="1" t="s">
        <v>49</v>
      </c>
      <c r="C5829" s="1" t="s">
        <v>14</v>
      </c>
      <c r="D5829" s="1" t="s">
        <v>50</v>
      </c>
      <c r="E5829" s="1" t="s">
        <v>16</v>
      </c>
      <c r="F5829" s="1" t="s">
        <v>62</v>
      </c>
      <c r="G5829">
        <v>17728.400000000001</v>
      </c>
      <c r="H5829">
        <v>3</v>
      </c>
      <c r="I5829">
        <v>53185.2</v>
      </c>
      <c r="J5829">
        <v>2.52</v>
      </c>
      <c r="K5829">
        <v>2990</v>
      </c>
      <c r="L5829" s="2">
        <v>45498</v>
      </c>
      <c r="O5829" t="str">
        <f>IF(ecommerce_10000[[#This Row],[Platform]]="Souq","sq",ecommerce_10000[[#This Row],[Platform]])</f>
        <v>sq</v>
      </c>
      <c r="P5829" t="str">
        <f>IF(E5829="Souq","sq",IF(E5829="Jumia","Jum",E5829))</f>
        <v>sq</v>
      </c>
      <c r="Q5829">
        <f>VLOOKUP(ecommerce_10000[[#This Row],[City]],F:I,4,FALSE)</f>
        <v>27872.98</v>
      </c>
      <c r="R5829" s="1">
        <f>SUMIF(C:C,ecommerce_10000[[#This Row],[Category]],I:I)</f>
        <v>92327183.770000085</v>
      </c>
      <c r="S5829" s="1">
        <f>SUMIFS(I:I,C:C,C5829)</f>
        <v>92327183.770000085</v>
      </c>
      <c r="T5829" s="1" t="str">
        <f>INDEX(F:F,MATCH(ecommerce_10000[[#This Row],[TotalAmount]],I:I,0))</f>
        <v>Giza</v>
      </c>
    </row>
    <row r="5830" spans="1:20" x14ac:dyDescent="0.3">
      <c r="A5830" s="1" t="s">
        <v>5874</v>
      </c>
      <c r="B5830" s="1" t="s">
        <v>19</v>
      </c>
      <c r="C5830" s="1" t="s">
        <v>20</v>
      </c>
      <c r="D5830" s="1" t="s">
        <v>21</v>
      </c>
      <c r="E5830" s="1" t="s">
        <v>22</v>
      </c>
      <c r="F5830" s="1" t="s">
        <v>28</v>
      </c>
      <c r="G5830">
        <v>9155.41</v>
      </c>
      <c r="H5830">
        <v>1</v>
      </c>
      <c r="I5830">
        <v>9155.41</v>
      </c>
      <c r="J5830">
        <v>2.65</v>
      </c>
      <c r="K5830">
        <v>1503</v>
      </c>
      <c r="L5830" s="2">
        <v>45485</v>
      </c>
      <c r="O5830" t="str">
        <f>IF(ecommerce_10000[[#This Row],[Platform]]="Souq","sq",ecommerce_10000[[#This Row],[Platform]])</f>
        <v>Jumia</v>
      </c>
      <c r="P5830" t="str">
        <f>IF(E5830="Souq","sq",IF(E5830="Jumia","Jum",E5830))</f>
        <v>Jum</v>
      </c>
      <c r="Q5830">
        <f>VLOOKUP(ecommerce_10000[[#This Row],[City]],F:I,4,FALSE)</f>
        <v>26648.76</v>
      </c>
      <c r="R5830" s="1">
        <f>SUMIF(C:C,ecommerce_10000[[#This Row],[Category]],I:I)</f>
        <v>91504159.730000004</v>
      </c>
      <c r="S5830" s="1">
        <f>SUMIFS(I:I,C:C,C5830)</f>
        <v>91504159.730000004</v>
      </c>
      <c r="T5830" s="1" t="str">
        <f>INDEX(F:F,MATCH(ecommerce_10000[[#This Row],[TotalAmount]],I:I,0))</f>
        <v>Casablanca</v>
      </c>
    </row>
    <row r="5831" spans="1:20" x14ac:dyDescent="0.3">
      <c r="A5831" s="1" t="s">
        <v>5875</v>
      </c>
      <c r="B5831" s="1" t="s">
        <v>25</v>
      </c>
      <c r="C5831" s="1" t="s">
        <v>26</v>
      </c>
      <c r="D5831" s="1" t="s">
        <v>27</v>
      </c>
      <c r="E5831" s="1" t="s">
        <v>47</v>
      </c>
      <c r="F5831" s="1" t="s">
        <v>23</v>
      </c>
      <c r="G5831">
        <v>15540.09</v>
      </c>
      <c r="H5831">
        <v>1</v>
      </c>
      <c r="I5831">
        <v>15540.09</v>
      </c>
      <c r="J5831">
        <v>1.92</v>
      </c>
      <c r="K5831">
        <v>1560</v>
      </c>
      <c r="L5831" s="2">
        <v>45506</v>
      </c>
      <c r="O5831" t="str">
        <f>IF(ecommerce_10000[[#This Row],[Platform]]="Souq","sq",ecommerce_10000[[#This Row],[Platform]])</f>
        <v>Amazon</v>
      </c>
      <c r="P5831" t="str">
        <f>IF(E5831="Souq","sq",IF(E5831="Jumia","Jum",E5831))</f>
        <v>Amazon</v>
      </c>
      <c r="Q5831">
        <f>VLOOKUP(ecommerce_10000[[#This Row],[City]],F:I,4,FALSE)</f>
        <v>13290.4</v>
      </c>
      <c r="R5831" s="1">
        <f>SUMIF(C:C,ecommerce_10000[[#This Row],[Category]],I:I)</f>
        <v>29200970.130000021</v>
      </c>
      <c r="S5831" s="1">
        <f>SUMIFS(I:I,C:C,C5831)</f>
        <v>29200970.130000021</v>
      </c>
      <c r="T5831" s="1" t="str">
        <f>INDEX(F:F,MATCH(ecommerce_10000[[#This Row],[TotalAmount]],I:I,0))</f>
        <v>Alexandria</v>
      </c>
    </row>
    <row r="5832" spans="1:20" x14ac:dyDescent="0.3">
      <c r="A5832" s="1" t="s">
        <v>5876</v>
      </c>
      <c r="B5832" s="1" t="s">
        <v>35</v>
      </c>
      <c r="C5832" s="1" t="s">
        <v>14</v>
      </c>
      <c r="D5832" s="1" t="s">
        <v>36</v>
      </c>
      <c r="E5832" s="1" t="s">
        <v>16</v>
      </c>
      <c r="F5832" s="1" t="s">
        <v>33</v>
      </c>
      <c r="G5832">
        <v>7445.98</v>
      </c>
      <c r="H5832">
        <v>2</v>
      </c>
      <c r="I5832">
        <v>14891.96</v>
      </c>
      <c r="J5832">
        <v>1.48</v>
      </c>
      <c r="K5832">
        <v>3867</v>
      </c>
      <c r="L5832" s="2">
        <v>45391</v>
      </c>
      <c r="O5832" t="str">
        <f>IF(ecommerce_10000[[#This Row],[Platform]]="Souq","sq",ecommerce_10000[[#This Row],[Platform]])</f>
        <v>sq</v>
      </c>
      <c r="P5832" t="str">
        <f>IF(E5832="Souq","sq",IF(E5832="Jumia","Jum",E5832))</f>
        <v>sq</v>
      </c>
      <c r="Q5832">
        <f>VLOOKUP(ecommerce_10000[[#This Row],[City]],F:I,4,FALSE)</f>
        <v>3665.44</v>
      </c>
      <c r="R5832" s="1">
        <f>SUMIF(C:C,ecommerce_10000[[#This Row],[Category]],I:I)</f>
        <v>92327183.770000085</v>
      </c>
      <c r="S5832" s="1">
        <f>SUMIFS(I:I,C:C,C5832)</f>
        <v>92327183.770000085</v>
      </c>
      <c r="T5832" s="1" t="str">
        <f>INDEX(F:F,MATCH(ecommerce_10000[[#This Row],[TotalAmount]],I:I,0))</f>
        <v>Dubai</v>
      </c>
    </row>
    <row r="5833" spans="1:20" x14ac:dyDescent="0.3">
      <c r="A5833" s="1" t="s">
        <v>5877</v>
      </c>
      <c r="B5833" s="1" t="s">
        <v>53</v>
      </c>
      <c r="C5833" s="1" t="s">
        <v>31</v>
      </c>
      <c r="D5833" s="1" t="s">
        <v>54</v>
      </c>
      <c r="E5833" s="1" t="s">
        <v>22</v>
      </c>
      <c r="F5833" s="1" t="s">
        <v>28</v>
      </c>
      <c r="G5833">
        <v>19290.439999999999</v>
      </c>
      <c r="H5833">
        <v>4</v>
      </c>
      <c r="I5833">
        <v>77161.759999999995</v>
      </c>
      <c r="J5833">
        <v>2.46</v>
      </c>
      <c r="K5833">
        <v>113</v>
      </c>
      <c r="L5833" s="2">
        <v>45322</v>
      </c>
      <c r="O5833" t="str">
        <f>IF(ecommerce_10000[[#This Row],[Platform]]="Souq","sq",ecommerce_10000[[#This Row],[Platform]])</f>
        <v>Jumia</v>
      </c>
      <c r="P5833" t="str">
        <f>IF(E5833="Souq","sq",IF(E5833="Jumia","Jum",E5833))</f>
        <v>Jum</v>
      </c>
      <c r="Q5833">
        <f>VLOOKUP(ecommerce_10000[[#This Row],[City]],F:I,4,FALSE)</f>
        <v>26648.76</v>
      </c>
      <c r="R5833" s="1">
        <f>SUMIF(C:C,ecommerce_10000[[#This Row],[Category]],I:I)</f>
        <v>57542997.559999913</v>
      </c>
      <c r="S5833" s="1">
        <f>SUMIFS(I:I,C:C,C5833)</f>
        <v>57542997.559999913</v>
      </c>
      <c r="T5833" s="1" t="str">
        <f>INDEX(F:F,MATCH(ecommerce_10000[[#This Row],[TotalAmount]],I:I,0))</f>
        <v>Casablanca</v>
      </c>
    </row>
    <row r="5834" spans="1:20" x14ac:dyDescent="0.3">
      <c r="A5834" s="1" t="s">
        <v>5878</v>
      </c>
      <c r="B5834" s="1" t="s">
        <v>35</v>
      </c>
      <c r="C5834" s="1" t="s">
        <v>14</v>
      </c>
      <c r="D5834" s="1" t="s">
        <v>36</v>
      </c>
      <c r="E5834" s="1" t="s">
        <v>22</v>
      </c>
      <c r="F5834" s="1" t="s">
        <v>40</v>
      </c>
      <c r="G5834">
        <v>18550.73</v>
      </c>
      <c r="H5834">
        <v>1</v>
      </c>
      <c r="I5834">
        <v>18550.73</v>
      </c>
      <c r="J5834">
        <v>2.5</v>
      </c>
      <c r="K5834">
        <v>4512</v>
      </c>
      <c r="L5834" s="2">
        <v>45375</v>
      </c>
      <c r="O5834" t="str">
        <f>IF(ecommerce_10000[[#This Row],[Platform]]="Souq","sq",ecommerce_10000[[#This Row],[Platform]])</f>
        <v>Jumia</v>
      </c>
      <c r="P5834" t="str">
        <f>IF(E5834="Souq","sq",IF(E5834="Jumia","Jum",E5834))</f>
        <v>Jum</v>
      </c>
      <c r="Q5834">
        <f>VLOOKUP(ecommerce_10000[[#This Row],[City]],F:I,4,FALSE)</f>
        <v>99349.3</v>
      </c>
      <c r="R5834" s="1">
        <f>SUMIF(C:C,ecommerce_10000[[#This Row],[Category]],I:I)</f>
        <v>92327183.770000085</v>
      </c>
      <c r="S5834" s="1">
        <f>SUMIFS(I:I,C:C,C5834)</f>
        <v>92327183.770000085</v>
      </c>
      <c r="T5834" s="1" t="str">
        <f>INDEX(F:F,MATCH(ecommerce_10000[[#This Row],[TotalAmount]],I:I,0))</f>
        <v>Riyadh</v>
      </c>
    </row>
    <row r="5835" spans="1:20" x14ac:dyDescent="0.3">
      <c r="A5835" s="1" t="s">
        <v>5879</v>
      </c>
      <c r="B5835" s="1" t="s">
        <v>19</v>
      </c>
      <c r="C5835" s="1" t="s">
        <v>20</v>
      </c>
      <c r="D5835" s="1" t="s">
        <v>21</v>
      </c>
      <c r="E5835" s="1" t="s">
        <v>22</v>
      </c>
      <c r="F5835" s="1" t="s">
        <v>33</v>
      </c>
      <c r="G5835">
        <v>13564.23</v>
      </c>
      <c r="H5835">
        <v>1</v>
      </c>
      <c r="I5835">
        <v>13564.23</v>
      </c>
      <c r="J5835">
        <v>1.8</v>
      </c>
      <c r="K5835">
        <v>3331</v>
      </c>
      <c r="L5835" s="2">
        <v>45352</v>
      </c>
      <c r="O5835" t="str">
        <f>IF(ecommerce_10000[[#This Row],[Platform]]="Souq","sq",ecommerce_10000[[#This Row],[Platform]])</f>
        <v>Jumia</v>
      </c>
      <c r="P5835" t="str">
        <f>IF(E5835="Souq","sq",IF(E5835="Jumia","Jum",E5835))</f>
        <v>Jum</v>
      </c>
      <c r="Q5835">
        <f>VLOOKUP(ecommerce_10000[[#This Row],[City]],F:I,4,FALSE)</f>
        <v>3665.44</v>
      </c>
      <c r="R5835" s="1">
        <f>SUMIF(C:C,ecommerce_10000[[#This Row],[Category]],I:I)</f>
        <v>91504159.730000004</v>
      </c>
      <c r="S5835" s="1">
        <f>SUMIFS(I:I,C:C,C5835)</f>
        <v>91504159.730000004</v>
      </c>
      <c r="T5835" s="1" t="str">
        <f>INDEX(F:F,MATCH(ecommerce_10000[[#This Row],[TotalAmount]],I:I,0))</f>
        <v>Dubai</v>
      </c>
    </row>
    <row r="5836" spans="1:20" x14ac:dyDescent="0.3">
      <c r="A5836" s="1" t="s">
        <v>5880</v>
      </c>
      <c r="B5836" s="1" t="s">
        <v>30</v>
      </c>
      <c r="C5836" s="1" t="s">
        <v>31</v>
      </c>
      <c r="D5836" s="1" t="s">
        <v>32</v>
      </c>
      <c r="E5836" s="1" t="s">
        <v>22</v>
      </c>
      <c r="F5836" s="1" t="s">
        <v>62</v>
      </c>
      <c r="G5836">
        <v>12316.53</v>
      </c>
      <c r="H5836">
        <v>5</v>
      </c>
      <c r="I5836">
        <v>61582.65</v>
      </c>
      <c r="J5836">
        <v>1.04</v>
      </c>
      <c r="K5836">
        <v>2201</v>
      </c>
      <c r="L5836" s="2">
        <v>45513</v>
      </c>
      <c r="O5836" t="str">
        <f>IF(ecommerce_10000[[#This Row],[Platform]]="Souq","sq",ecommerce_10000[[#This Row],[Platform]])</f>
        <v>Jumia</v>
      </c>
      <c r="P5836" t="str">
        <f>IF(E5836="Souq","sq",IF(E5836="Jumia","Jum",E5836))</f>
        <v>Jum</v>
      </c>
      <c r="Q5836">
        <f>VLOOKUP(ecommerce_10000[[#This Row],[City]],F:I,4,FALSE)</f>
        <v>27872.98</v>
      </c>
      <c r="R5836" s="1">
        <f>SUMIF(C:C,ecommerce_10000[[#This Row],[Category]],I:I)</f>
        <v>57542997.559999913</v>
      </c>
      <c r="S5836" s="1">
        <f>SUMIFS(I:I,C:C,C5836)</f>
        <v>57542997.559999913</v>
      </c>
      <c r="T5836" s="1" t="str">
        <f>INDEX(F:F,MATCH(ecommerce_10000[[#This Row],[TotalAmount]],I:I,0))</f>
        <v>Giza</v>
      </c>
    </row>
    <row r="5837" spans="1:20" x14ac:dyDescent="0.3">
      <c r="A5837" s="1" t="s">
        <v>5881</v>
      </c>
      <c r="B5837" s="1" t="s">
        <v>53</v>
      </c>
      <c r="C5837" s="1" t="s">
        <v>31</v>
      </c>
      <c r="D5837" s="1" t="s">
        <v>54</v>
      </c>
      <c r="E5837" s="1" t="s">
        <v>47</v>
      </c>
      <c r="F5837" s="1" t="s">
        <v>28</v>
      </c>
      <c r="G5837">
        <v>6932.21</v>
      </c>
      <c r="H5837">
        <v>5</v>
      </c>
      <c r="I5837">
        <v>34661.050000000003</v>
      </c>
      <c r="J5837">
        <v>2.5</v>
      </c>
      <c r="K5837">
        <v>1928</v>
      </c>
      <c r="L5837" s="2">
        <v>45411</v>
      </c>
      <c r="O5837" t="str">
        <f>IF(ecommerce_10000[[#This Row],[Platform]]="Souq","sq",ecommerce_10000[[#This Row],[Platform]])</f>
        <v>Amazon</v>
      </c>
      <c r="P5837" t="str">
        <f>IF(E5837="Souq","sq",IF(E5837="Jumia","Jum",E5837))</f>
        <v>Amazon</v>
      </c>
      <c r="Q5837">
        <f>VLOOKUP(ecommerce_10000[[#This Row],[City]],F:I,4,FALSE)</f>
        <v>26648.76</v>
      </c>
      <c r="R5837" s="1">
        <f>SUMIF(C:C,ecommerce_10000[[#This Row],[Category]],I:I)</f>
        <v>57542997.559999913</v>
      </c>
      <c r="S5837" s="1">
        <f>SUMIFS(I:I,C:C,C5837)</f>
        <v>57542997.559999913</v>
      </c>
      <c r="T5837" s="1" t="str">
        <f>INDEX(F:F,MATCH(ecommerce_10000[[#This Row],[TotalAmount]],I:I,0))</f>
        <v>Casablanca</v>
      </c>
    </row>
    <row r="5838" spans="1:20" x14ac:dyDescent="0.3">
      <c r="A5838" s="1" t="s">
        <v>5882</v>
      </c>
      <c r="B5838" s="1" t="s">
        <v>53</v>
      </c>
      <c r="C5838" s="1" t="s">
        <v>31</v>
      </c>
      <c r="D5838" s="1" t="s">
        <v>54</v>
      </c>
      <c r="E5838" s="1" t="s">
        <v>47</v>
      </c>
      <c r="F5838" s="1" t="s">
        <v>40</v>
      </c>
      <c r="G5838">
        <v>6003.17</v>
      </c>
      <c r="H5838">
        <v>3</v>
      </c>
      <c r="I5838">
        <v>18009.509999999998</v>
      </c>
      <c r="J5838">
        <v>2.9</v>
      </c>
      <c r="K5838">
        <v>624</v>
      </c>
      <c r="L5838" s="2">
        <v>45569</v>
      </c>
      <c r="O5838" t="str">
        <f>IF(ecommerce_10000[[#This Row],[Platform]]="Souq","sq",ecommerce_10000[[#This Row],[Platform]])</f>
        <v>Amazon</v>
      </c>
      <c r="P5838" t="str">
        <f>IF(E5838="Souq","sq",IF(E5838="Jumia","Jum",E5838))</f>
        <v>Amazon</v>
      </c>
      <c r="Q5838">
        <f>VLOOKUP(ecommerce_10000[[#This Row],[City]],F:I,4,FALSE)</f>
        <v>99349.3</v>
      </c>
      <c r="R5838" s="1">
        <f>SUMIF(C:C,ecommerce_10000[[#This Row],[Category]],I:I)</f>
        <v>57542997.559999913</v>
      </c>
      <c r="S5838" s="1">
        <f>SUMIFS(I:I,C:C,C5838)</f>
        <v>57542997.559999913</v>
      </c>
      <c r="T5838" s="1" t="str">
        <f>INDEX(F:F,MATCH(ecommerce_10000[[#This Row],[TotalAmount]],I:I,0))</f>
        <v>Riyadh</v>
      </c>
    </row>
    <row r="5839" spans="1:20" x14ac:dyDescent="0.3">
      <c r="A5839" s="1" t="s">
        <v>5883</v>
      </c>
      <c r="B5839" s="1" t="s">
        <v>35</v>
      </c>
      <c r="C5839" s="1" t="s">
        <v>14</v>
      </c>
      <c r="D5839" s="1" t="s">
        <v>36</v>
      </c>
      <c r="E5839" s="1" t="s">
        <v>47</v>
      </c>
      <c r="F5839" s="1" t="s">
        <v>23</v>
      </c>
      <c r="G5839">
        <v>9266.0499999999993</v>
      </c>
      <c r="H5839">
        <v>1</v>
      </c>
      <c r="I5839">
        <v>9266.0499999999993</v>
      </c>
      <c r="J5839">
        <v>1.49</v>
      </c>
      <c r="K5839">
        <v>2583</v>
      </c>
      <c r="L5839" s="2">
        <v>45512</v>
      </c>
      <c r="O5839" t="str">
        <f>IF(ecommerce_10000[[#This Row],[Platform]]="Souq","sq",ecommerce_10000[[#This Row],[Platform]])</f>
        <v>Amazon</v>
      </c>
      <c r="P5839" t="str">
        <f>IF(E5839="Souq","sq",IF(E5839="Jumia","Jum",E5839))</f>
        <v>Amazon</v>
      </c>
      <c r="Q5839">
        <f>VLOOKUP(ecommerce_10000[[#This Row],[City]],F:I,4,FALSE)</f>
        <v>13290.4</v>
      </c>
      <c r="R5839" s="1">
        <f>SUMIF(C:C,ecommerce_10000[[#This Row],[Category]],I:I)</f>
        <v>92327183.770000085</v>
      </c>
      <c r="S5839" s="1">
        <f>SUMIFS(I:I,C:C,C5839)</f>
        <v>92327183.770000085</v>
      </c>
      <c r="T5839" s="1" t="str">
        <f>INDEX(F:F,MATCH(ecommerce_10000[[#This Row],[TotalAmount]],I:I,0))</f>
        <v>Alexandria</v>
      </c>
    </row>
    <row r="5840" spans="1:20" x14ac:dyDescent="0.3">
      <c r="A5840" s="1" t="s">
        <v>5884</v>
      </c>
      <c r="B5840" s="1" t="s">
        <v>30</v>
      </c>
      <c r="C5840" s="1" t="s">
        <v>31</v>
      </c>
      <c r="D5840" s="1" t="s">
        <v>32</v>
      </c>
      <c r="E5840" s="1" t="s">
        <v>16</v>
      </c>
      <c r="F5840" s="1" t="s">
        <v>33</v>
      </c>
      <c r="G5840">
        <v>8240.91</v>
      </c>
      <c r="H5840">
        <v>4</v>
      </c>
      <c r="I5840">
        <v>32963.64</v>
      </c>
      <c r="J5840">
        <v>3.52</v>
      </c>
      <c r="K5840">
        <v>564</v>
      </c>
      <c r="L5840" s="2">
        <v>45455</v>
      </c>
      <c r="O5840" t="str">
        <f>IF(ecommerce_10000[[#This Row],[Platform]]="Souq","sq",ecommerce_10000[[#This Row],[Platform]])</f>
        <v>sq</v>
      </c>
      <c r="P5840" t="str">
        <f>IF(E5840="Souq","sq",IF(E5840="Jumia","Jum",E5840))</f>
        <v>sq</v>
      </c>
      <c r="Q5840">
        <f>VLOOKUP(ecommerce_10000[[#This Row],[City]],F:I,4,FALSE)</f>
        <v>3665.44</v>
      </c>
      <c r="R5840" s="1">
        <f>SUMIF(C:C,ecommerce_10000[[#This Row],[Category]],I:I)</f>
        <v>57542997.559999913</v>
      </c>
      <c r="S5840" s="1">
        <f>SUMIFS(I:I,C:C,C5840)</f>
        <v>57542997.559999913</v>
      </c>
      <c r="T5840" s="1" t="str">
        <f>INDEX(F:F,MATCH(ecommerce_10000[[#This Row],[TotalAmount]],I:I,0))</f>
        <v>Dubai</v>
      </c>
    </row>
    <row r="5841" spans="1:20" x14ac:dyDescent="0.3">
      <c r="A5841" s="1" t="s">
        <v>5885</v>
      </c>
      <c r="B5841" s="1" t="s">
        <v>49</v>
      </c>
      <c r="C5841" s="1" t="s">
        <v>14</v>
      </c>
      <c r="D5841" s="1" t="s">
        <v>50</v>
      </c>
      <c r="E5841" s="1" t="s">
        <v>47</v>
      </c>
      <c r="F5841" s="1" t="s">
        <v>23</v>
      </c>
      <c r="G5841">
        <v>6531.05</v>
      </c>
      <c r="H5841">
        <v>2</v>
      </c>
      <c r="I5841">
        <v>13062.1</v>
      </c>
      <c r="J5841">
        <v>1.66</v>
      </c>
      <c r="K5841">
        <v>17</v>
      </c>
      <c r="L5841" s="2">
        <v>45583</v>
      </c>
      <c r="O5841" t="str">
        <f>IF(ecommerce_10000[[#This Row],[Platform]]="Souq","sq",ecommerce_10000[[#This Row],[Platform]])</f>
        <v>Amazon</v>
      </c>
      <c r="P5841" t="str">
        <f>IF(E5841="Souq","sq",IF(E5841="Jumia","Jum",E5841))</f>
        <v>Amazon</v>
      </c>
      <c r="Q5841">
        <f>VLOOKUP(ecommerce_10000[[#This Row],[City]],F:I,4,FALSE)</f>
        <v>13290.4</v>
      </c>
      <c r="R5841" s="1">
        <f>SUMIF(C:C,ecommerce_10000[[#This Row],[Category]],I:I)</f>
        <v>92327183.770000085</v>
      </c>
      <c r="S5841" s="1">
        <f>SUMIFS(I:I,C:C,C5841)</f>
        <v>92327183.770000085</v>
      </c>
      <c r="T5841" s="1" t="str">
        <f>INDEX(F:F,MATCH(ecommerce_10000[[#This Row],[TotalAmount]],I:I,0))</f>
        <v>Alexandria</v>
      </c>
    </row>
    <row r="5842" spans="1:20" x14ac:dyDescent="0.3">
      <c r="A5842" s="1" t="s">
        <v>5886</v>
      </c>
      <c r="B5842" s="1" t="s">
        <v>43</v>
      </c>
      <c r="C5842" s="1" t="s">
        <v>44</v>
      </c>
      <c r="D5842" s="1" t="s">
        <v>45</v>
      </c>
      <c r="E5842" s="1" t="s">
        <v>47</v>
      </c>
      <c r="F5842" s="1" t="s">
        <v>23</v>
      </c>
      <c r="G5842">
        <v>12998.52</v>
      </c>
      <c r="H5842">
        <v>4</v>
      </c>
      <c r="I5842">
        <v>51994.080000000002</v>
      </c>
      <c r="J5842">
        <v>2.64</v>
      </c>
      <c r="K5842">
        <v>2903</v>
      </c>
      <c r="L5842" s="2">
        <v>45484</v>
      </c>
      <c r="O5842" t="str">
        <f>IF(ecommerce_10000[[#This Row],[Platform]]="Souq","sq",ecommerce_10000[[#This Row],[Platform]])</f>
        <v>Amazon</v>
      </c>
      <c r="P5842" t="str">
        <f>IF(E5842="Souq","sq",IF(E5842="Jumia","Jum",E5842))</f>
        <v>Amazon</v>
      </c>
      <c r="Q5842">
        <f>VLOOKUP(ecommerce_10000[[#This Row],[City]],F:I,4,FALSE)</f>
        <v>13290.4</v>
      </c>
      <c r="R5842" s="1">
        <f>SUMIF(C:C,ecommerce_10000[[#This Row],[Category]],I:I)</f>
        <v>31420413.200000018</v>
      </c>
      <c r="S5842" s="1">
        <f>SUMIFS(I:I,C:C,C5842)</f>
        <v>31420413.200000018</v>
      </c>
      <c r="T5842" s="1" t="str">
        <f>INDEX(F:F,MATCH(ecommerce_10000[[#This Row],[TotalAmount]],I:I,0))</f>
        <v>Alexandria</v>
      </c>
    </row>
    <row r="5843" spans="1:20" x14ac:dyDescent="0.3">
      <c r="A5843" s="1" t="s">
        <v>5887</v>
      </c>
      <c r="B5843" s="1" t="s">
        <v>13</v>
      </c>
      <c r="C5843" s="1" t="s">
        <v>14</v>
      </c>
      <c r="D5843" s="1" t="s">
        <v>15</v>
      </c>
      <c r="E5843" s="1" t="s">
        <v>22</v>
      </c>
      <c r="F5843" s="1" t="s">
        <v>28</v>
      </c>
      <c r="G5843">
        <v>9838.1</v>
      </c>
      <c r="H5843">
        <v>5</v>
      </c>
      <c r="I5843">
        <v>49190.5</v>
      </c>
      <c r="J5843">
        <v>3.39</v>
      </c>
      <c r="K5843">
        <v>3019</v>
      </c>
      <c r="L5843" s="2">
        <v>45471</v>
      </c>
      <c r="O5843" t="str">
        <f>IF(ecommerce_10000[[#This Row],[Platform]]="Souq","sq",ecommerce_10000[[#This Row],[Platform]])</f>
        <v>Jumia</v>
      </c>
      <c r="P5843" t="str">
        <f>IF(E5843="Souq","sq",IF(E5843="Jumia","Jum",E5843))</f>
        <v>Jum</v>
      </c>
      <c r="Q5843">
        <f>VLOOKUP(ecommerce_10000[[#This Row],[City]],F:I,4,FALSE)</f>
        <v>26648.76</v>
      </c>
      <c r="R5843" s="1">
        <f>SUMIF(C:C,ecommerce_10000[[#This Row],[Category]],I:I)</f>
        <v>92327183.770000085</v>
      </c>
      <c r="S5843" s="1">
        <f>SUMIFS(I:I,C:C,C5843)</f>
        <v>92327183.770000085</v>
      </c>
      <c r="T5843" s="1" t="str">
        <f>INDEX(F:F,MATCH(ecommerce_10000[[#This Row],[TotalAmount]],I:I,0))</f>
        <v>Casablanca</v>
      </c>
    </row>
    <row r="5844" spans="1:20" x14ac:dyDescent="0.3">
      <c r="A5844" s="1" t="s">
        <v>5888</v>
      </c>
      <c r="B5844" s="1" t="s">
        <v>43</v>
      </c>
      <c r="C5844" s="1" t="s">
        <v>44</v>
      </c>
      <c r="D5844" s="1" t="s">
        <v>45</v>
      </c>
      <c r="E5844" s="1" t="s">
        <v>22</v>
      </c>
      <c r="F5844" s="1" t="s">
        <v>62</v>
      </c>
      <c r="G5844">
        <v>9546.33</v>
      </c>
      <c r="H5844">
        <v>2</v>
      </c>
      <c r="I5844">
        <v>19092.66</v>
      </c>
      <c r="J5844">
        <v>3.23</v>
      </c>
      <c r="K5844">
        <v>915</v>
      </c>
      <c r="L5844" s="2">
        <v>45500</v>
      </c>
      <c r="O5844" t="str">
        <f>IF(ecommerce_10000[[#This Row],[Platform]]="Souq","sq",ecommerce_10000[[#This Row],[Platform]])</f>
        <v>Jumia</v>
      </c>
      <c r="P5844" t="str">
        <f>IF(E5844="Souq","sq",IF(E5844="Jumia","Jum",E5844))</f>
        <v>Jum</v>
      </c>
      <c r="Q5844">
        <f>VLOOKUP(ecommerce_10000[[#This Row],[City]],F:I,4,FALSE)</f>
        <v>27872.98</v>
      </c>
      <c r="R5844" s="1">
        <f>SUMIF(C:C,ecommerce_10000[[#This Row],[Category]],I:I)</f>
        <v>31420413.200000018</v>
      </c>
      <c r="S5844" s="1">
        <f>SUMIFS(I:I,C:C,C5844)</f>
        <v>31420413.200000018</v>
      </c>
      <c r="T5844" s="1" t="str">
        <f>INDEX(F:F,MATCH(ecommerce_10000[[#This Row],[TotalAmount]],I:I,0))</f>
        <v>Giza</v>
      </c>
    </row>
    <row r="5845" spans="1:20" x14ac:dyDescent="0.3">
      <c r="A5845" s="1" t="s">
        <v>5889</v>
      </c>
      <c r="B5845" s="1" t="s">
        <v>38</v>
      </c>
      <c r="C5845" s="1" t="s">
        <v>20</v>
      </c>
      <c r="D5845" s="1" t="s">
        <v>39</v>
      </c>
      <c r="E5845" s="1" t="s">
        <v>47</v>
      </c>
      <c r="F5845" s="1" t="s">
        <v>62</v>
      </c>
      <c r="G5845">
        <v>9018.4699999999993</v>
      </c>
      <c r="H5845">
        <v>2</v>
      </c>
      <c r="I5845">
        <v>18036.939999999999</v>
      </c>
      <c r="J5845">
        <v>3.4</v>
      </c>
      <c r="K5845">
        <v>2018</v>
      </c>
      <c r="L5845" s="2">
        <v>45532</v>
      </c>
      <c r="O5845" t="str">
        <f>IF(ecommerce_10000[[#This Row],[Platform]]="Souq","sq",ecommerce_10000[[#This Row],[Platform]])</f>
        <v>Amazon</v>
      </c>
      <c r="P5845" t="str">
        <f>IF(E5845="Souq","sq",IF(E5845="Jumia","Jum",E5845))</f>
        <v>Amazon</v>
      </c>
      <c r="Q5845">
        <f>VLOOKUP(ecommerce_10000[[#This Row],[City]],F:I,4,FALSE)</f>
        <v>27872.98</v>
      </c>
      <c r="R5845" s="1">
        <f>SUMIF(C:C,ecommerce_10000[[#This Row],[Category]],I:I)</f>
        <v>91504159.730000004</v>
      </c>
      <c r="S5845" s="1">
        <f>SUMIFS(I:I,C:C,C5845)</f>
        <v>91504159.730000004</v>
      </c>
      <c r="T5845" s="1" t="str">
        <f>INDEX(F:F,MATCH(ecommerce_10000[[#This Row],[TotalAmount]],I:I,0))</f>
        <v>Giza</v>
      </c>
    </row>
    <row r="5846" spans="1:20" x14ac:dyDescent="0.3">
      <c r="A5846" s="1" t="s">
        <v>5890</v>
      </c>
      <c r="B5846" s="1" t="s">
        <v>13</v>
      </c>
      <c r="C5846" s="1" t="s">
        <v>14</v>
      </c>
      <c r="D5846" s="1" t="s">
        <v>15</v>
      </c>
      <c r="E5846" s="1" t="s">
        <v>16</v>
      </c>
      <c r="F5846" s="1" t="s">
        <v>23</v>
      </c>
      <c r="G5846">
        <v>12261.99</v>
      </c>
      <c r="H5846">
        <v>1</v>
      </c>
      <c r="I5846">
        <v>12261.99</v>
      </c>
      <c r="J5846">
        <v>3.98</v>
      </c>
      <c r="K5846">
        <v>3808</v>
      </c>
      <c r="L5846" s="2">
        <v>45652</v>
      </c>
      <c r="O5846" t="str">
        <f>IF(ecommerce_10000[[#This Row],[Platform]]="Souq","sq",ecommerce_10000[[#This Row],[Platform]])</f>
        <v>sq</v>
      </c>
      <c r="P5846" t="str">
        <f>IF(E5846="Souq","sq",IF(E5846="Jumia","Jum",E5846))</f>
        <v>sq</v>
      </c>
      <c r="Q5846">
        <f>VLOOKUP(ecommerce_10000[[#This Row],[City]],F:I,4,FALSE)</f>
        <v>13290.4</v>
      </c>
      <c r="R5846" s="1">
        <f>SUMIF(C:C,ecommerce_10000[[#This Row],[Category]],I:I)</f>
        <v>92327183.770000085</v>
      </c>
      <c r="S5846" s="1">
        <f>SUMIFS(I:I,C:C,C5846)</f>
        <v>92327183.770000085</v>
      </c>
      <c r="T5846" s="1" t="str">
        <f>INDEX(F:F,MATCH(ecommerce_10000[[#This Row],[TotalAmount]],I:I,0))</f>
        <v>Alexandria</v>
      </c>
    </row>
    <row r="5847" spans="1:20" x14ac:dyDescent="0.3">
      <c r="A5847" s="1" t="s">
        <v>5891</v>
      </c>
      <c r="B5847" s="1" t="s">
        <v>35</v>
      </c>
      <c r="C5847" s="1" t="s">
        <v>14</v>
      </c>
      <c r="D5847" s="1" t="s">
        <v>36</v>
      </c>
      <c r="E5847" s="1" t="s">
        <v>22</v>
      </c>
      <c r="F5847" s="1" t="s">
        <v>28</v>
      </c>
      <c r="G5847">
        <v>4787.08</v>
      </c>
      <c r="H5847">
        <v>2</v>
      </c>
      <c r="I5847">
        <v>9574.16</v>
      </c>
      <c r="J5847">
        <v>2.0099999999999998</v>
      </c>
      <c r="K5847">
        <v>4678</v>
      </c>
      <c r="L5847" s="2">
        <v>45450</v>
      </c>
      <c r="O5847" t="str">
        <f>IF(ecommerce_10000[[#This Row],[Platform]]="Souq","sq",ecommerce_10000[[#This Row],[Platform]])</f>
        <v>Jumia</v>
      </c>
      <c r="P5847" t="str">
        <f>IF(E5847="Souq","sq",IF(E5847="Jumia","Jum",E5847))</f>
        <v>Jum</v>
      </c>
      <c r="Q5847">
        <f>VLOOKUP(ecommerce_10000[[#This Row],[City]],F:I,4,FALSE)</f>
        <v>26648.76</v>
      </c>
      <c r="R5847" s="1">
        <f>SUMIF(C:C,ecommerce_10000[[#This Row],[Category]],I:I)</f>
        <v>92327183.770000085</v>
      </c>
      <c r="S5847" s="1">
        <f>SUMIFS(I:I,C:C,C5847)</f>
        <v>92327183.770000085</v>
      </c>
      <c r="T5847" s="1" t="str">
        <f>INDEX(F:F,MATCH(ecommerce_10000[[#This Row],[TotalAmount]],I:I,0))</f>
        <v>Casablanca</v>
      </c>
    </row>
    <row r="5848" spans="1:20" x14ac:dyDescent="0.3">
      <c r="A5848" s="1" t="s">
        <v>5892</v>
      </c>
      <c r="B5848" s="1" t="s">
        <v>65</v>
      </c>
      <c r="C5848" s="1" t="s">
        <v>20</v>
      </c>
      <c r="D5848" s="1" t="s">
        <v>66</v>
      </c>
      <c r="E5848" s="1" t="s">
        <v>22</v>
      </c>
      <c r="F5848" s="1" t="s">
        <v>17</v>
      </c>
      <c r="G5848">
        <v>9772.4</v>
      </c>
      <c r="H5848">
        <v>1</v>
      </c>
      <c r="I5848">
        <v>9772.4</v>
      </c>
      <c r="J5848">
        <v>1.77</v>
      </c>
      <c r="K5848">
        <v>923</v>
      </c>
      <c r="L5848" s="2">
        <v>45649</v>
      </c>
      <c r="O5848" t="str">
        <f>IF(ecommerce_10000[[#This Row],[Platform]]="Souq","sq",ecommerce_10000[[#This Row],[Platform]])</f>
        <v>Jumia</v>
      </c>
      <c r="P5848" t="str">
        <f>IF(E5848="Souq","sq",IF(E5848="Jumia","Jum",E5848))</f>
        <v>Jum</v>
      </c>
      <c r="Q5848">
        <f>VLOOKUP(ecommerce_10000[[#This Row],[City]],F:I,4,FALSE)</f>
        <v>16284.02</v>
      </c>
      <c r="R5848" s="1">
        <f>SUMIF(C:C,ecommerce_10000[[#This Row],[Category]],I:I)</f>
        <v>91504159.730000004</v>
      </c>
      <c r="S5848" s="1">
        <f>SUMIFS(I:I,C:C,C5848)</f>
        <v>91504159.730000004</v>
      </c>
      <c r="T5848" s="1" t="str">
        <f>INDEX(F:F,MATCH(ecommerce_10000[[#This Row],[TotalAmount]],I:I,0))</f>
        <v>Cairo</v>
      </c>
    </row>
    <row r="5849" spans="1:20" x14ac:dyDescent="0.3">
      <c r="A5849" s="1" t="s">
        <v>5893</v>
      </c>
      <c r="B5849" s="1" t="s">
        <v>35</v>
      </c>
      <c r="C5849" s="1" t="s">
        <v>14</v>
      </c>
      <c r="D5849" s="1" t="s">
        <v>36</v>
      </c>
      <c r="E5849" s="1" t="s">
        <v>22</v>
      </c>
      <c r="F5849" s="1" t="s">
        <v>40</v>
      </c>
      <c r="G5849">
        <v>13769.63</v>
      </c>
      <c r="H5849">
        <v>4</v>
      </c>
      <c r="I5849">
        <v>55078.52</v>
      </c>
      <c r="J5849">
        <v>1.02</v>
      </c>
      <c r="K5849">
        <v>3085</v>
      </c>
      <c r="L5849" s="2">
        <v>45472</v>
      </c>
      <c r="O5849" t="str">
        <f>IF(ecommerce_10000[[#This Row],[Platform]]="Souq","sq",ecommerce_10000[[#This Row],[Platform]])</f>
        <v>Jumia</v>
      </c>
      <c r="P5849" t="str">
        <f>IF(E5849="Souq","sq",IF(E5849="Jumia","Jum",E5849))</f>
        <v>Jum</v>
      </c>
      <c r="Q5849">
        <f>VLOOKUP(ecommerce_10000[[#This Row],[City]],F:I,4,FALSE)</f>
        <v>99349.3</v>
      </c>
      <c r="R5849" s="1">
        <f>SUMIF(C:C,ecommerce_10000[[#This Row],[Category]],I:I)</f>
        <v>92327183.770000085</v>
      </c>
      <c r="S5849" s="1">
        <f>SUMIFS(I:I,C:C,C5849)</f>
        <v>92327183.770000085</v>
      </c>
      <c r="T5849" s="1" t="str">
        <f>INDEX(F:F,MATCH(ecommerce_10000[[#This Row],[TotalAmount]],I:I,0))</f>
        <v>Riyadh</v>
      </c>
    </row>
    <row r="5850" spans="1:20" x14ac:dyDescent="0.3">
      <c r="A5850" s="1" t="s">
        <v>5894</v>
      </c>
      <c r="B5850" s="1" t="s">
        <v>19</v>
      </c>
      <c r="C5850" s="1" t="s">
        <v>20</v>
      </c>
      <c r="D5850" s="1" t="s">
        <v>21</v>
      </c>
      <c r="E5850" s="1" t="s">
        <v>16</v>
      </c>
      <c r="F5850" s="1" t="s">
        <v>33</v>
      </c>
      <c r="G5850">
        <v>7240.55</v>
      </c>
      <c r="H5850">
        <v>1</v>
      </c>
      <c r="I5850">
        <v>7240.55</v>
      </c>
      <c r="J5850">
        <v>2.41</v>
      </c>
      <c r="K5850">
        <v>4051</v>
      </c>
      <c r="L5850" s="2">
        <v>45316</v>
      </c>
      <c r="O5850" t="str">
        <f>IF(ecommerce_10000[[#This Row],[Platform]]="Souq","sq",ecommerce_10000[[#This Row],[Platform]])</f>
        <v>sq</v>
      </c>
      <c r="P5850" t="str">
        <f>IF(E5850="Souq","sq",IF(E5850="Jumia","Jum",E5850))</f>
        <v>sq</v>
      </c>
      <c r="Q5850">
        <f>VLOOKUP(ecommerce_10000[[#This Row],[City]],F:I,4,FALSE)</f>
        <v>3665.44</v>
      </c>
      <c r="R5850" s="1">
        <f>SUMIF(C:C,ecommerce_10000[[#This Row],[Category]],I:I)</f>
        <v>91504159.730000004</v>
      </c>
      <c r="S5850" s="1">
        <f>SUMIFS(I:I,C:C,C5850)</f>
        <v>91504159.730000004</v>
      </c>
      <c r="T5850" s="1" t="str">
        <f>INDEX(F:F,MATCH(ecommerce_10000[[#This Row],[TotalAmount]],I:I,0))</f>
        <v>Dubai</v>
      </c>
    </row>
    <row r="5851" spans="1:20" x14ac:dyDescent="0.3">
      <c r="A5851" s="1" t="s">
        <v>5895</v>
      </c>
      <c r="B5851" s="1" t="s">
        <v>53</v>
      </c>
      <c r="C5851" s="1" t="s">
        <v>31</v>
      </c>
      <c r="D5851" s="1" t="s">
        <v>54</v>
      </c>
      <c r="E5851" s="1" t="s">
        <v>22</v>
      </c>
      <c r="F5851" s="1" t="s">
        <v>62</v>
      </c>
      <c r="G5851">
        <v>8170.14</v>
      </c>
      <c r="H5851">
        <v>3</v>
      </c>
      <c r="I5851">
        <v>24510.42</v>
      </c>
      <c r="J5851">
        <v>3.36</v>
      </c>
      <c r="K5851">
        <v>2466</v>
      </c>
      <c r="L5851" s="2">
        <v>45391</v>
      </c>
      <c r="O5851" t="str">
        <f>IF(ecommerce_10000[[#This Row],[Platform]]="Souq","sq",ecommerce_10000[[#This Row],[Platform]])</f>
        <v>Jumia</v>
      </c>
      <c r="P5851" t="str">
        <f>IF(E5851="Souq","sq",IF(E5851="Jumia","Jum",E5851))</f>
        <v>Jum</v>
      </c>
      <c r="Q5851">
        <f>VLOOKUP(ecommerce_10000[[#This Row],[City]],F:I,4,FALSE)</f>
        <v>27872.98</v>
      </c>
      <c r="R5851" s="1">
        <f>SUMIF(C:C,ecommerce_10000[[#This Row],[Category]],I:I)</f>
        <v>57542997.559999913</v>
      </c>
      <c r="S5851" s="1">
        <f>SUMIFS(I:I,C:C,C5851)</f>
        <v>57542997.559999913</v>
      </c>
      <c r="T5851" s="1" t="str">
        <f>INDEX(F:F,MATCH(ecommerce_10000[[#This Row],[TotalAmount]],I:I,0))</f>
        <v>Giza</v>
      </c>
    </row>
    <row r="5852" spans="1:20" x14ac:dyDescent="0.3">
      <c r="A5852" s="1" t="s">
        <v>5896</v>
      </c>
      <c r="B5852" s="1" t="s">
        <v>25</v>
      </c>
      <c r="C5852" s="1" t="s">
        <v>26</v>
      </c>
      <c r="D5852" s="1" t="s">
        <v>27</v>
      </c>
      <c r="E5852" s="1" t="s">
        <v>47</v>
      </c>
      <c r="F5852" s="1" t="s">
        <v>33</v>
      </c>
      <c r="G5852">
        <v>17362.22</v>
      </c>
      <c r="H5852">
        <v>4</v>
      </c>
      <c r="I5852">
        <v>69448.88</v>
      </c>
      <c r="J5852">
        <v>2.25</v>
      </c>
      <c r="K5852">
        <v>2637</v>
      </c>
      <c r="L5852" s="2">
        <v>45582</v>
      </c>
      <c r="O5852" t="str">
        <f>IF(ecommerce_10000[[#This Row],[Platform]]="Souq","sq",ecommerce_10000[[#This Row],[Platform]])</f>
        <v>Amazon</v>
      </c>
      <c r="P5852" t="str">
        <f>IF(E5852="Souq","sq",IF(E5852="Jumia","Jum",E5852))</f>
        <v>Amazon</v>
      </c>
      <c r="Q5852">
        <f>VLOOKUP(ecommerce_10000[[#This Row],[City]],F:I,4,FALSE)</f>
        <v>3665.44</v>
      </c>
      <c r="R5852" s="1">
        <f>SUMIF(C:C,ecommerce_10000[[#This Row],[Category]],I:I)</f>
        <v>29200970.130000021</v>
      </c>
      <c r="S5852" s="1">
        <f>SUMIFS(I:I,C:C,C5852)</f>
        <v>29200970.130000021</v>
      </c>
      <c r="T5852" s="1" t="str">
        <f>INDEX(F:F,MATCH(ecommerce_10000[[#This Row],[TotalAmount]],I:I,0))</f>
        <v>Dubai</v>
      </c>
    </row>
    <row r="5853" spans="1:20" x14ac:dyDescent="0.3">
      <c r="A5853" s="1" t="s">
        <v>5897</v>
      </c>
      <c r="B5853" s="1" t="s">
        <v>65</v>
      </c>
      <c r="C5853" s="1" t="s">
        <v>20</v>
      </c>
      <c r="D5853" s="1" t="s">
        <v>66</v>
      </c>
      <c r="E5853" s="1" t="s">
        <v>47</v>
      </c>
      <c r="F5853" s="1" t="s">
        <v>40</v>
      </c>
      <c r="G5853">
        <v>12101.54</v>
      </c>
      <c r="H5853">
        <v>4</v>
      </c>
      <c r="I5853">
        <v>48406.16</v>
      </c>
      <c r="J5853">
        <v>3.21</v>
      </c>
      <c r="K5853">
        <v>1801</v>
      </c>
      <c r="L5853" s="2">
        <v>45483</v>
      </c>
      <c r="O5853" t="str">
        <f>IF(ecommerce_10000[[#This Row],[Platform]]="Souq","sq",ecommerce_10000[[#This Row],[Platform]])</f>
        <v>Amazon</v>
      </c>
      <c r="P5853" t="str">
        <f>IF(E5853="Souq","sq",IF(E5853="Jumia","Jum",E5853))</f>
        <v>Amazon</v>
      </c>
      <c r="Q5853">
        <f>VLOOKUP(ecommerce_10000[[#This Row],[City]],F:I,4,FALSE)</f>
        <v>99349.3</v>
      </c>
      <c r="R5853" s="1">
        <f>SUMIF(C:C,ecommerce_10000[[#This Row],[Category]],I:I)</f>
        <v>91504159.730000004</v>
      </c>
      <c r="S5853" s="1">
        <f>SUMIFS(I:I,C:C,C5853)</f>
        <v>91504159.730000004</v>
      </c>
      <c r="T5853" s="1" t="str">
        <f>INDEX(F:F,MATCH(ecommerce_10000[[#This Row],[TotalAmount]],I:I,0))</f>
        <v>Riyadh</v>
      </c>
    </row>
    <row r="5854" spans="1:20" x14ac:dyDescent="0.3">
      <c r="A5854" s="1" t="s">
        <v>5898</v>
      </c>
      <c r="B5854" s="1" t="s">
        <v>49</v>
      </c>
      <c r="C5854" s="1" t="s">
        <v>14</v>
      </c>
      <c r="D5854" s="1" t="s">
        <v>50</v>
      </c>
      <c r="E5854" s="1" t="s">
        <v>16</v>
      </c>
      <c r="F5854" s="1" t="s">
        <v>17</v>
      </c>
      <c r="G5854">
        <v>15693.66</v>
      </c>
      <c r="H5854">
        <v>4</v>
      </c>
      <c r="I5854">
        <v>62774.64</v>
      </c>
      <c r="J5854">
        <v>1.17</v>
      </c>
      <c r="K5854">
        <v>4838</v>
      </c>
      <c r="L5854" s="2">
        <v>45496</v>
      </c>
      <c r="O5854" t="str">
        <f>IF(ecommerce_10000[[#This Row],[Platform]]="Souq","sq",ecommerce_10000[[#This Row],[Platform]])</f>
        <v>sq</v>
      </c>
      <c r="P5854" t="str">
        <f>IF(E5854="Souq","sq",IF(E5854="Jumia","Jum",E5854))</f>
        <v>sq</v>
      </c>
      <c r="Q5854">
        <f>VLOOKUP(ecommerce_10000[[#This Row],[City]],F:I,4,FALSE)</f>
        <v>16284.02</v>
      </c>
      <c r="R5854" s="1">
        <f>SUMIF(C:C,ecommerce_10000[[#This Row],[Category]],I:I)</f>
        <v>92327183.770000085</v>
      </c>
      <c r="S5854" s="1">
        <f>SUMIFS(I:I,C:C,C5854)</f>
        <v>92327183.770000085</v>
      </c>
      <c r="T5854" s="1" t="str">
        <f>INDEX(F:F,MATCH(ecommerce_10000[[#This Row],[TotalAmount]],I:I,0))</f>
        <v>Cairo</v>
      </c>
    </row>
    <row r="5855" spans="1:20" x14ac:dyDescent="0.3">
      <c r="A5855" s="1" t="s">
        <v>5899</v>
      </c>
      <c r="B5855" s="1" t="s">
        <v>53</v>
      </c>
      <c r="C5855" s="1" t="s">
        <v>31</v>
      </c>
      <c r="D5855" s="1" t="s">
        <v>54</v>
      </c>
      <c r="E5855" s="1" t="s">
        <v>47</v>
      </c>
      <c r="F5855" s="1" t="s">
        <v>28</v>
      </c>
      <c r="G5855">
        <v>13913.02</v>
      </c>
      <c r="H5855">
        <v>2</v>
      </c>
      <c r="I5855">
        <v>27826.04</v>
      </c>
      <c r="J5855">
        <v>1.93</v>
      </c>
      <c r="K5855">
        <v>2353</v>
      </c>
      <c r="L5855" s="2">
        <v>45568</v>
      </c>
      <c r="O5855" t="str">
        <f>IF(ecommerce_10000[[#This Row],[Platform]]="Souq","sq",ecommerce_10000[[#This Row],[Platform]])</f>
        <v>Amazon</v>
      </c>
      <c r="P5855" t="str">
        <f>IF(E5855="Souq","sq",IF(E5855="Jumia","Jum",E5855))</f>
        <v>Amazon</v>
      </c>
      <c r="Q5855">
        <f>VLOOKUP(ecommerce_10000[[#This Row],[City]],F:I,4,FALSE)</f>
        <v>26648.76</v>
      </c>
      <c r="R5855" s="1">
        <f>SUMIF(C:C,ecommerce_10000[[#This Row],[Category]],I:I)</f>
        <v>57542997.559999913</v>
      </c>
      <c r="S5855" s="1">
        <f>SUMIFS(I:I,C:C,C5855)</f>
        <v>57542997.559999913</v>
      </c>
      <c r="T5855" s="1" t="str">
        <f>INDEX(F:F,MATCH(ecommerce_10000[[#This Row],[TotalAmount]],I:I,0))</f>
        <v>Casablanca</v>
      </c>
    </row>
    <row r="5856" spans="1:20" x14ac:dyDescent="0.3">
      <c r="A5856" s="1" t="s">
        <v>5900</v>
      </c>
      <c r="B5856" s="1" t="s">
        <v>25</v>
      </c>
      <c r="C5856" s="1" t="s">
        <v>26</v>
      </c>
      <c r="D5856" s="1" t="s">
        <v>27</v>
      </c>
      <c r="E5856" s="1" t="s">
        <v>47</v>
      </c>
      <c r="F5856" s="1" t="s">
        <v>62</v>
      </c>
      <c r="G5856">
        <v>12749.28</v>
      </c>
      <c r="H5856">
        <v>3</v>
      </c>
      <c r="I5856">
        <v>38247.839999999997</v>
      </c>
      <c r="J5856">
        <v>1.32</v>
      </c>
      <c r="K5856">
        <v>2610</v>
      </c>
      <c r="L5856" s="2">
        <v>45415</v>
      </c>
      <c r="O5856" t="str">
        <f>IF(ecommerce_10000[[#This Row],[Platform]]="Souq","sq",ecommerce_10000[[#This Row],[Platform]])</f>
        <v>Amazon</v>
      </c>
      <c r="P5856" t="str">
        <f>IF(E5856="Souq","sq",IF(E5856="Jumia","Jum",E5856))</f>
        <v>Amazon</v>
      </c>
      <c r="Q5856">
        <f>VLOOKUP(ecommerce_10000[[#This Row],[City]],F:I,4,FALSE)</f>
        <v>27872.98</v>
      </c>
      <c r="R5856" s="1">
        <f>SUMIF(C:C,ecommerce_10000[[#This Row],[Category]],I:I)</f>
        <v>29200970.130000021</v>
      </c>
      <c r="S5856" s="1">
        <f>SUMIFS(I:I,C:C,C5856)</f>
        <v>29200970.130000021</v>
      </c>
      <c r="T5856" s="1" t="str">
        <f>INDEX(F:F,MATCH(ecommerce_10000[[#This Row],[TotalAmount]],I:I,0))</f>
        <v>Giza</v>
      </c>
    </row>
    <row r="5857" spans="1:20" x14ac:dyDescent="0.3">
      <c r="A5857" s="1" t="s">
        <v>5901</v>
      </c>
      <c r="B5857" s="1" t="s">
        <v>38</v>
      </c>
      <c r="C5857" s="1" t="s">
        <v>20</v>
      </c>
      <c r="D5857" s="1" t="s">
        <v>39</v>
      </c>
      <c r="E5857" s="1" t="s">
        <v>22</v>
      </c>
      <c r="F5857" s="1" t="s">
        <v>17</v>
      </c>
      <c r="G5857">
        <v>11834.53</v>
      </c>
      <c r="H5857">
        <v>1</v>
      </c>
      <c r="I5857">
        <v>11834.53</v>
      </c>
      <c r="J5857">
        <v>2.31</v>
      </c>
      <c r="K5857">
        <v>2665</v>
      </c>
      <c r="L5857" s="2">
        <v>45371</v>
      </c>
      <c r="O5857" t="str">
        <f>IF(ecommerce_10000[[#This Row],[Platform]]="Souq","sq",ecommerce_10000[[#This Row],[Platform]])</f>
        <v>Jumia</v>
      </c>
      <c r="P5857" t="str">
        <f>IF(E5857="Souq","sq",IF(E5857="Jumia","Jum",E5857))</f>
        <v>Jum</v>
      </c>
      <c r="Q5857">
        <f>VLOOKUP(ecommerce_10000[[#This Row],[City]],F:I,4,FALSE)</f>
        <v>16284.02</v>
      </c>
      <c r="R5857" s="1">
        <f>SUMIF(C:C,ecommerce_10000[[#This Row],[Category]],I:I)</f>
        <v>91504159.730000004</v>
      </c>
      <c r="S5857" s="1">
        <f>SUMIFS(I:I,C:C,C5857)</f>
        <v>91504159.730000004</v>
      </c>
      <c r="T5857" s="1" t="str">
        <f>INDEX(F:F,MATCH(ecommerce_10000[[#This Row],[TotalAmount]],I:I,0))</f>
        <v>Cairo</v>
      </c>
    </row>
    <row r="5858" spans="1:20" x14ac:dyDescent="0.3">
      <c r="A5858" s="1" t="s">
        <v>5902</v>
      </c>
      <c r="B5858" s="1" t="s">
        <v>30</v>
      </c>
      <c r="C5858" s="1" t="s">
        <v>31</v>
      </c>
      <c r="D5858" s="1" t="s">
        <v>32</v>
      </c>
      <c r="E5858" s="1" t="s">
        <v>47</v>
      </c>
      <c r="F5858" s="1" t="s">
        <v>40</v>
      </c>
      <c r="G5858">
        <v>3115.66</v>
      </c>
      <c r="H5858">
        <v>1</v>
      </c>
      <c r="I5858">
        <v>3115.66</v>
      </c>
      <c r="J5858">
        <v>4.6500000000000004</v>
      </c>
      <c r="K5858">
        <v>3179</v>
      </c>
      <c r="L5858" s="2">
        <v>45484</v>
      </c>
      <c r="O5858" t="str">
        <f>IF(ecommerce_10000[[#This Row],[Platform]]="Souq","sq",ecommerce_10000[[#This Row],[Platform]])</f>
        <v>Amazon</v>
      </c>
      <c r="P5858" t="str">
        <f>IF(E5858="Souq","sq",IF(E5858="Jumia","Jum",E5858))</f>
        <v>Amazon</v>
      </c>
      <c r="Q5858">
        <f>VLOOKUP(ecommerce_10000[[#This Row],[City]],F:I,4,FALSE)</f>
        <v>99349.3</v>
      </c>
      <c r="R5858" s="1">
        <f>SUMIF(C:C,ecommerce_10000[[#This Row],[Category]],I:I)</f>
        <v>57542997.559999913</v>
      </c>
      <c r="S5858" s="1">
        <f>SUMIFS(I:I,C:C,C5858)</f>
        <v>57542997.559999913</v>
      </c>
      <c r="T5858" s="1" t="str">
        <f>INDEX(F:F,MATCH(ecommerce_10000[[#This Row],[TotalAmount]],I:I,0))</f>
        <v>Riyadh</v>
      </c>
    </row>
    <row r="5859" spans="1:20" x14ac:dyDescent="0.3">
      <c r="A5859" s="1" t="s">
        <v>5903</v>
      </c>
      <c r="B5859" s="1" t="s">
        <v>19</v>
      </c>
      <c r="C5859" s="1" t="s">
        <v>20</v>
      </c>
      <c r="D5859" s="1" t="s">
        <v>21</v>
      </c>
      <c r="E5859" s="1" t="s">
        <v>47</v>
      </c>
      <c r="F5859" s="1" t="s">
        <v>33</v>
      </c>
      <c r="G5859">
        <v>1814.09</v>
      </c>
      <c r="H5859">
        <v>4</v>
      </c>
      <c r="I5859">
        <v>7256.36</v>
      </c>
      <c r="J5859">
        <v>1.5</v>
      </c>
      <c r="K5859">
        <v>4017</v>
      </c>
      <c r="L5859" s="2">
        <v>45323</v>
      </c>
      <c r="O5859" t="str">
        <f>IF(ecommerce_10000[[#This Row],[Platform]]="Souq","sq",ecommerce_10000[[#This Row],[Platform]])</f>
        <v>Amazon</v>
      </c>
      <c r="P5859" t="str">
        <f>IF(E5859="Souq","sq",IF(E5859="Jumia","Jum",E5859))</f>
        <v>Amazon</v>
      </c>
      <c r="Q5859">
        <f>VLOOKUP(ecommerce_10000[[#This Row],[City]],F:I,4,FALSE)</f>
        <v>3665.44</v>
      </c>
      <c r="R5859" s="1">
        <f>SUMIF(C:C,ecommerce_10000[[#This Row],[Category]],I:I)</f>
        <v>91504159.730000004</v>
      </c>
      <c r="S5859" s="1">
        <f>SUMIFS(I:I,C:C,C5859)</f>
        <v>91504159.730000004</v>
      </c>
      <c r="T5859" s="1" t="str">
        <f>INDEX(F:F,MATCH(ecommerce_10000[[#This Row],[TotalAmount]],I:I,0))</f>
        <v>Dubai</v>
      </c>
    </row>
    <row r="5860" spans="1:20" x14ac:dyDescent="0.3">
      <c r="A5860" s="1" t="s">
        <v>5904</v>
      </c>
      <c r="B5860" s="1" t="s">
        <v>49</v>
      </c>
      <c r="C5860" s="1" t="s">
        <v>14</v>
      </c>
      <c r="D5860" s="1" t="s">
        <v>50</v>
      </c>
      <c r="E5860" s="1" t="s">
        <v>22</v>
      </c>
      <c r="F5860" s="1" t="s">
        <v>17</v>
      </c>
      <c r="G5860">
        <v>7193.81</v>
      </c>
      <c r="H5860">
        <v>3</v>
      </c>
      <c r="I5860">
        <v>21581.43</v>
      </c>
      <c r="J5860">
        <v>1.1399999999999999</v>
      </c>
      <c r="K5860">
        <v>795</v>
      </c>
      <c r="L5860" s="2">
        <v>45511</v>
      </c>
      <c r="O5860" t="str">
        <f>IF(ecommerce_10000[[#This Row],[Platform]]="Souq","sq",ecommerce_10000[[#This Row],[Platform]])</f>
        <v>Jumia</v>
      </c>
      <c r="P5860" t="str">
        <f>IF(E5860="Souq","sq",IF(E5860="Jumia","Jum",E5860))</f>
        <v>Jum</v>
      </c>
      <c r="Q5860">
        <f>VLOOKUP(ecommerce_10000[[#This Row],[City]],F:I,4,FALSE)</f>
        <v>16284.02</v>
      </c>
      <c r="R5860" s="1">
        <f>SUMIF(C:C,ecommerce_10000[[#This Row],[Category]],I:I)</f>
        <v>92327183.770000085</v>
      </c>
      <c r="S5860" s="1">
        <f>SUMIFS(I:I,C:C,C5860)</f>
        <v>92327183.770000085</v>
      </c>
      <c r="T5860" s="1" t="str">
        <f>INDEX(F:F,MATCH(ecommerce_10000[[#This Row],[TotalAmount]],I:I,0))</f>
        <v>Cairo</v>
      </c>
    </row>
    <row r="5861" spans="1:20" x14ac:dyDescent="0.3">
      <c r="A5861" s="1" t="s">
        <v>5905</v>
      </c>
      <c r="B5861" s="1" t="s">
        <v>19</v>
      </c>
      <c r="C5861" s="1" t="s">
        <v>20</v>
      </c>
      <c r="D5861" s="1" t="s">
        <v>21</v>
      </c>
      <c r="E5861" s="1" t="s">
        <v>47</v>
      </c>
      <c r="F5861" s="1" t="s">
        <v>28</v>
      </c>
      <c r="G5861">
        <v>15969.8</v>
      </c>
      <c r="H5861">
        <v>4</v>
      </c>
      <c r="I5861">
        <v>63879.199999999997</v>
      </c>
      <c r="J5861">
        <v>4.7</v>
      </c>
      <c r="K5861">
        <v>4342</v>
      </c>
      <c r="L5861" s="2">
        <v>45358</v>
      </c>
      <c r="O5861" t="str">
        <f>IF(ecommerce_10000[[#This Row],[Platform]]="Souq","sq",ecommerce_10000[[#This Row],[Platform]])</f>
        <v>Amazon</v>
      </c>
      <c r="P5861" t="str">
        <f>IF(E5861="Souq","sq",IF(E5861="Jumia","Jum",E5861))</f>
        <v>Amazon</v>
      </c>
      <c r="Q5861">
        <f>VLOOKUP(ecommerce_10000[[#This Row],[City]],F:I,4,FALSE)</f>
        <v>26648.76</v>
      </c>
      <c r="R5861" s="1">
        <f>SUMIF(C:C,ecommerce_10000[[#This Row],[Category]],I:I)</f>
        <v>91504159.730000004</v>
      </c>
      <c r="S5861" s="1">
        <f>SUMIFS(I:I,C:C,C5861)</f>
        <v>91504159.730000004</v>
      </c>
      <c r="T5861" s="1" t="str">
        <f>INDEX(F:F,MATCH(ecommerce_10000[[#This Row],[TotalAmount]],I:I,0))</f>
        <v>Casablanca</v>
      </c>
    </row>
    <row r="5862" spans="1:20" x14ac:dyDescent="0.3">
      <c r="A5862" s="1" t="s">
        <v>5906</v>
      </c>
      <c r="B5862" s="1" t="s">
        <v>53</v>
      </c>
      <c r="C5862" s="1" t="s">
        <v>31</v>
      </c>
      <c r="D5862" s="1" t="s">
        <v>54</v>
      </c>
      <c r="E5862" s="1" t="s">
        <v>22</v>
      </c>
      <c r="F5862" s="1" t="s">
        <v>40</v>
      </c>
      <c r="G5862">
        <v>3035.84</v>
      </c>
      <c r="H5862">
        <v>2</v>
      </c>
      <c r="I5862">
        <v>6071.68</v>
      </c>
      <c r="J5862">
        <v>4.67</v>
      </c>
      <c r="K5862">
        <v>987</v>
      </c>
      <c r="L5862" s="2">
        <v>45539</v>
      </c>
      <c r="O5862" t="str">
        <f>IF(ecommerce_10000[[#This Row],[Platform]]="Souq","sq",ecommerce_10000[[#This Row],[Platform]])</f>
        <v>Jumia</v>
      </c>
      <c r="P5862" t="str">
        <f>IF(E5862="Souq","sq",IF(E5862="Jumia","Jum",E5862))</f>
        <v>Jum</v>
      </c>
      <c r="Q5862">
        <f>VLOOKUP(ecommerce_10000[[#This Row],[City]],F:I,4,FALSE)</f>
        <v>99349.3</v>
      </c>
      <c r="R5862" s="1">
        <f>SUMIF(C:C,ecommerce_10000[[#This Row],[Category]],I:I)</f>
        <v>57542997.559999913</v>
      </c>
      <c r="S5862" s="1">
        <f>SUMIFS(I:I,C:C,C5862)</f>
        <v>57542997.559999913</v>
      </c>
      <c r="T5862" s="1" t="str">
        <f>INDEX(F:F,MATCH(ecommerce_10000[[#This Row],[TotalAmount]],I:I,0))</f>
        <v>Riyadh</v>
      </c>
    </row>
    <row r="5863" spans="1:20" x14ac:dyDescent="0.3">
      <c r="A5863" s="1" t="s">
        <v>5907</v>
      </c>
      <c r="B5863" s="1" t="s">
        <v>35</v>
      </c>
      <c r="C5863" s="1" t="s">
        <v>14</v>
      </c>
      <c r="D5863" s="1" t="s">
        <v>36</v>
      </c>
      <c r="E5863" s="1" t="s">
        <v>16</v>
      </c>
      <c r="F5863" s="1" t="s">
        <v>62</v>
      </c>
      <c r="G5863">
        <v>17896.900000000001</v>
      </c>
      <c r="H5863">
        <v>5</v>
      </c>
      <c r="I5863">
        <v>89484.5</v>
      </c>
      <c r="J5863">
        <v>4.87</v>
      </c>
      <c r="K5863">
        <v>3366</v>
      </c>
      <c r="L5863" s="2">
        <v>45293</v>
      </c>
      <c r="O5863" t="str">
        <f>IF(ecommerce_10000[[#This Row],[Platform]]="Souq","sq",ecommerce_10000[[#This Row],[Platform]])</f>
        <v>sq</v>
      </c>
      <c r="P5863" t="str">
        <f>IF(E5863="Souq","sq",IF(E5863="Jumia","Jum",E5863))</f>
        <v>sq</v>
      </c>
      <c r="Q5863">
        <f>VLOOKUP(ecommerce_10000[[#This Row],[City]],F:I,4,FALSE)</f>
        <v>27872.98</v>
      </c>
      <c r="R5863" s="1">
        <f>SUMIF(C:C,ecommerce_10000[[#This Row],[Category]],I:I)</f>
        <v>92327183.770000085</v>
      </c>
      <c r="S5863" s="1">
        <f>SUMIFS(I:I,C:C,C5863)</f>
        <v>92327183.770000085</v>
      </c>
      <c r="T5863" s="1" t="str">
        <f>INDEX(F:F,MATCH(ecommerce_10000[[#This Row],[TotalAmount]],I:I,0))</f>
        <v>Giza</v>
      </c>
    </row>
    <row r="5864" spans="1:20" x14ac:dyDescent="0.3">
      <c r="A5864" s="1" t="s">
        <v>5908</v>
      </c>
      <c r="B5864" s="1" t="s">
        <v>65</v>
      </c>
      <c r="C5864" s="1" t="s">
        <v>20</v>
      </c>
      <c r="D5864" s="1" t="s">
        <v>66</v>
      </c>
      <c r="E5864" s="1" t="s">
        <v>22</v>
      </c>
      <c r="F5864" s="1" t="s">
        <v>23</v>
      </c>
      <c r="G5864">
        <v>14846.3</v>
      </c>
      <c r="H5864">
        <v>5</v>
      </c>
      <c r="I5864">
        <v>74231.5</v>
      </c>
      <c r="J5864">
        <v>3.25</v>
      </c>
      <c r="K5864">
        <v>344</v>
      </c>
      <c r="L5864" s="2">
        <v>45512</v>
      </c>
      <c r="O5864" t="str">
        <f>IF(ecommerce_10000[[#This Row],[Platform]]="Souq","sq",ecommerce_10000[[#This Row],[Platform]])</f>
        <v>Jumia</v>
      </c>
      <c r="P5864" t="str">
        <f>IF(E5864="Souq","sq",IF(E5864="Jumia","Jum",E5864))</f>
        <v>Jum</v>
      </c>
      <c r="Q5864">
        <f>VLOOKUP(ecommerce_10000[[#This Row],[City]],F:I,4,FALSE)</f>
        <v>13290.4</v>
      </c>
      <c r="R5864" s="1">
        <f>SUMIF(C:C,ecommerce_10000[[#This Row],[Category]],I:I)</f>
        <v>91504159.730000004</v>
      </c>
      <c r="S5864" s="1">
        <f>SUMIFS(I:I,C:C,C5864)</f>
        <v>91504159.730000004</v>
      </c>
      <c r="T5864" s="1" t="str">
        <f>INDEX(F:F,MATCH(ecommerce_10000[[#This Row],[TotalAmount]],I:I,0))</f>
        <v>Alexandria</v>
      </c>
    </row>
    <row r="5865" spans="1:20" x14ac:dyDescent="0.3">
      <c r="A5865" s="1" t="s">
        <v>5909</v>
      </c>
      <c r="B5865" s="1" t="s">
        <v>49</v>
      </c>
      <c r="C5865" s="1" t="s">
        <v>14</v>
      </c>
      <c r="D5865" s="1" t="s">
        <v>50</v>
      </c>
      <c r="E5865" s="1" t="s">
        <v>47</v>
      </c>
      <c r="F5865" s="1" t="s">
        <v>23</v>
      </c>
      <c r="G5865">
        <v>977.57</v>
      </c>
      <c r="H5865">
        <v>1</v>
      </c>
      <c r="I5865">
        <v>977.57</v>
      </c>
      <c r="J5865">
        <v>2.2400000000000002</v>
      </c>
      <c r="K5865">
        <v>4829</v>
      </c>
      <c r="L5865" s="2">
        <v>45318</v>
      </c>
      <c r="O5865" t="str">
        <f>IF(ecommerce_10000[[#This Row],[Platform]]="Souq","sq",ecommerce_10000[[#This Row],[Platform]])</f>
        <v>Amazon</v>
      </c>
      <c r="P5865" t="str">
        <f>IF(E5865="Souq","sq",IF(E5865="Jumia","Jum",E5865))</f>
        <v>Amazon</v>
      </c>
      <c r="Q5865">
        <f>VLOOKUP(ecommerce_10000[[#This Row],[City]],F:I,4,FALSE)</f>
        <v>13290.4</v>
      </c>
      <c r="R5865" s="1">
        <f>SUMIF(C:C,ecommerce_10000[[#This Row],[Category]],I:I)</f>
        <v>92327183.770000085</v>
      </c>
      <c r="S5865" s="1">
        <f>SUMIFS(I:I,C:C,C5865)</f>
        <v>92327183.770000085</v>
      </c>
      <c r="T5865" s="1" t="str">
        <f>INDEX(F:F,MATCH(ecommerce_10000[[#This Row],[TotalAmount]],I:I,0))</f>
        <v>Alexandria</v>
      </c>
    </row>
    <row r="5866" spans="1:20" x14ac:dyDescent="0.3">
      <c r="A5866" s="1" t="s">
        <v>5910</v>
      </c>
      <c r="B5866" s="1" t="s">
        <v>43</v>
      </c>
      <c r="C5866" s="1" t="s">
        <v>44</v>
      </c>
      <c r="D5866" s="1" t="s">
        <v>45</v>
      </c>
      <c r="E5866" s="1" t="s">
        <v>22</v>
      </c>
      <c r="F5866" s="1" t="s">
        <v>23</v>
      </c>
      <c r="G5866">
        <v>3505.12</v>
      </c>
      <c r="H5866">
        <v>5</v>
      </c>
      <c r="I5866">
        <v>17525.599999999999</v>
      </c>
      <c r="J5866">
        <v>2</v>
      </c>
      <c r="K5866">
        <v>2041</v>
      </c>
      <c r="L5866" s="2">
        <v>45432</v>
      </c>
      <c r="O5866" t="str">
        <f>IF(ecommerce_10000[[#This Row],[Platform]]="Souq","sq",ecommerce_10000[[#This Row],[Platform]])</f>
        <v>Jumia</v>
      </c>
      <c r="P5866" t="str">
        <f>IF(E5866="Souq","sq",IF(E5866="Jumia","Jum",E5866))</f>
        <v>Jum</v>
      </c>
      <c r="Q5866">
        <f>VLOOKUP(ecommerce_10000[[#This Row],[City]],F:I,4,FALSE)</f>
        <v>13290.4</v>
      </c>
      <c r="R5866" s="1">
        <f>SUMIF(C:C,ecommerce_10000[[#This Row],[Category]],I:I)</f>
        <v>31420413.200000018</v>
      </c>
      <c r="S5866" s="1">
        <f>SUMIFS(I:I,C:C,C5866)</f>
        <v>31420413.200000018</v>
      </c>
      <c r="T5866" s="1" t="str">
        <f>INDEX(F:F,MATCH(ecommerce_10000[[#This Row],[TotalAmount]],I:I,0))</f>
        <v>Alexandria</v>
      </c>
    </row>
    <row r="5867" spans="1:20" x14ac:dyDescent="0.3">
      <c r="A5867" s="1" t="s">
        <v>5911</v>
      </c>
      <c r="B5867" s="1" t="s">
        <v>13</v>
      </c>
      <c r="C5867" s="1" t="s">
        <v>14</v>
      </c>
      <c r="D5867" s="1" t="s">
        <v>15</v>
      </c>
      <c r="E5867" s="1" t="s">
        <v>47</v>
      </c>
      <c r="F5867" s="1" t="s">
        <v>33</v>
      </c>
      <c r="G5867">
        <v>19942.150000000001</v>
      </c>
      <c r="H5867">
        <v>1</v>
      </c>
      <c r="I5867">
        <v>19942.150000000001</v>
      </c>
      <c r="J5867">
        <v>2.77</v>
      </c>
      <c r="K5867">
        <v>3672</v>
      </c>
      <c r="L5867" s="2">
        <v>45488</v>
      </c>
      <c r="O5867" t="str">
        <f>IF(ecommerce_10000[[#This Row],[Platform]]="Souq","sq",ecommerce_10000[[#This Row],[Platform]])</f>
        <v>Amazon</v>
      </c>
      <c r="P5867" t="str">
        <f>IF(E5867="Souq","sq",IF(E5867="Jumia","Jum",E5867))</f>
        <v>Amazon</v>
      </c>
      <c r="Q5867">
        <f>VLOOKUP(ecommerce_10000[[#This Row],[City]],F:I,4,FALSE)</f>
        <v>3665.44</v>
      </c>
      <c r="R5867" s="1">
        <f>SUMIF(C:C,ecommerce_10000[[#This Row],[Category]],I:I)</f>
        <v>92327183.770000085</v>
      </c>
      <c r="S5867" s="1">
        <f>SUMIFS(I:I,C:C,C5867)</f>
        <v>92327183.770000085</v>
      </c>
      <c r="T5867" s="1" t="str">
        <f>INDEX(F:F,MATCH(ecommerce_10000[[#This Row],[TotalAmount]],I:I,0))</f>
        <v>Dubai</v>
      </c>
    </row>
    <row r="5868" spans="1:20" x14ac:dyDescent="0.3">
      <c r="A5868" s="1" t="s">
        <v>5912</v>
      </c>
      <c r="B5868" s="1" t="s">
        <v>30</v>
      </c>
      <c r="C5868" s="1" t="s">
        <v>31</v>
      </c>
      <c r="D5868" s="1" t="s">
        <v>32</v>
      </c>
      <c r="E5868" s="1" t="s">
        <v>47</v>
      </c>
      <c r="F5868" s="1" t="s">
        <v>28</v>
      </c>
      <c r="G5868">
        <v>19536.099999999999</v>
      </c>
      <c r="H5868">
        <v>3</v>
      </c>
      <c r="I5868">
        <v>58608.3</v>
      </c>
      <c r="J5868">
        <v>3.39</v>
      </c>
      <c r="K5868">
        <v>1810</v>
      </c>
      <c r="L5868" s="2">
        <v>45307</v>
      </c>
      <c r="O5868" t="str">
        <f>IF(ecommerce_10000[[#This Row],[Platform]]="Souq","sq",ecommerce_10000[[#This Row],[Platform]])</f>
        <v>Amazon</v>
      </c>
      <c r="P5868" t="str">
        <f>IF(E5868="Souq","sq",IF(E5868="Jumia","Jum",E5868))</f>
        <v>Amazon</v>
      </c>
      <c r="Q5868">
        <f>VLOOKUP(ecommerce_10000[[#This Row],[City]],F:I,4,FALSE)</f>
        <v>26648.76</v>
      </c>
      <c r="R5868" s="1">
        <f>SUMIF(C:C,ecommerce_10000[[#This Row],[Category]],I:I)</f>
        <v>57542997.559999913</v>
      </c>
      <c r="S5868" s="1">
        <f>SUMIFS(I:I,C:C,C5868)</f>
        <v>57542997.559999913</v>
      </c>
      <c r="T5868" s="1" t="str">
        <f>INDEX(F:F,MATCH(ecommerce_10000[[#This Row],[TotalAmount]],I:I,0))</f>
        <v>Casablanca</v>
      </c>
    </row>
    <row r="5869" spans="1:20" x14ac:dyDescent="0.3">
      <c r="A5869" s="1" t="s">
        <v>5913</v>
      </c>
      <c r="B5869" s="1" t="s">
        <v>43</v>
      </c>
      <c r="C5869" s="1" t="s">
        <v>44</v>
      </c>
      <c r="D5869" s="1" t="s">
        <v>45</v>
      </c>
      <c r="E5869" s="1" t="s">
        <v>22</v>
      </c>
      <c r="F5869" s="1" t="s">
        <v>28</v>
      </c>
      <c r="G5869">
        <v>7725.39</v>
      </c>
      <c r="H5869">
        <v>1</v>
      </c>
      <c r="I5869">
        <v>7725.39</v>
      </c>
      <c r="J5869">
        <v>3.1</v>
      </c>
      <c r="K5869">
        <v>4849</v>
      </c>
      <c r="L5869" s="2">
        <v>45495</v>
      </c>
      <c r="O5869" t="str">
        <f>IF(ecommerce_10000[[#This Row],[Platform]]="Souq","sq",ecommerce_10000[[#This Row],[Platform]])</f>
        <v>Jumia</v>
      </c>
      <c r="P5869" t="str">
        <f>IF(E5869="Souq","sq",IF(E5869="Jumia","Jum",E5869))</f>
        <v>Jum</v>
      </c>
      <c r="Q5869">
        <f>VLOOKUP(ecommerce_10000[[#This Row],[City]],F:I,4,FALSE)</f>
        <v>26648.76</v>
      </c>
      <c r="R5869" s="1">
        <f>SUMIF(C:C,ecommerce_10000[[#This Row],[Category]],I:I)</f>
        <v>31420413.200000018</v>
      </c>
      <c r="S5869" s="1">
        <f>SUMIFS(I:I,C:C,C5869)</f>
        <v>31420413.200000018</v>
      </c>
      <c r="T5869" s="1" t="str">
        <f>INDEX(F:F,MATCH(ecommerce_10000[[#This Row],[TotalAmount]],I:I,0))</f>
        <v>Casablanca</v>
      </c>
    </row>
    <row r="5870" spans="1:20" x14ac:dyDescent="0.3">
      <c r="A5870" s="1" t="s">
        <v>5914</v>
      </c>
      <c r="B5870" s="1" t="s">
        <v>43</v>
      </c>
      <c r="C5870" s="1" t="s">
        <v>44</v>
      </c>
      <c r="D5870" s="1" t="s">
        <v>45</v>
      </c>
      <c r="E5870" s="1" t="s">
        <v>47</v>
      </c>
      <c r="F5870" s="1" t="s">
        <v>28</v>
      </c>
      <c r="G5870">
        <v>4814.32</v>
      </c>
      <c r="H5870">
        <v>3</v>
      </c>
      <c r="I5870">
        <v>14442.96</v>
      </c>
      <c r="J5870">
        <v>4.1100000000000003</v>
      </c>
      <c r="K5870">
        <v>331</v>
      </c>
      <c r="L5870" s="2">
        <v>45568</v>
      </c>
      <c r="O5870" t="str">
        <f>IF(ecommerce_10000[[#This Row],[Platform]]="Souq","sq",ecommerce_10000[[#This Row],[Platform]])</f>
        <v>Amazon</v>
      </c>
      <c r="P5870" t="str">
        <f>IF(E5870="Souq","sq",IF(E5870="Jumia","Jum",E5870))</f>
        <v>Amazon</v>
      </c>
      <c r="Q5870">
        <f>VLOOKUP(ecommerce_10000[[#This Row],[City]],F:I,4,FALSE)</f>
        <v>26648.76</v>
      </c>
      <c r="R5870" s="1">
        <f>SUMIF(C:C,ecommerce_10000[[#This Row],[Category]],I:I)</f>
        <v>31420413.200000018</v>
      </c>
      <c r="S5870" s="1">
        <f>SUMIFS(I:I,C:C,C5870)</f>
        <v>31420413.200000018</v>
      </c>
      <c r="T5870" s="1" t="str">
        <f>INDEX(F:F,MATCH(ecommerce_10000[[#This Row],[TotalAmount]],I:I,0))</f>
        <v>Casablanca</v>
      </c>
    </row>
    <row r="5871" spans="1:20" x14ac:dyDescent="0.3">
      <c r="A5871" s="1" t="s">
        <v>5915</v>
      </c>
      <c r="B5871" s="1" t="s">
        <v>19</v>
      </c>
      <c r="C5871" s="1" t="s">
        <v>20</v>
      </c>
      <c r="D5871" s="1" t="s">
        <v>21</v>
      </c>
      <c r="E5871" s="1" t="s">
        <v>47</v>
      </c>
      <c r="F5871" s="1" t="s">
        <v>33</v>
      </c>
      <c r="G5871">
        <v>3137.03</v>
      </c>
      <c r="H5871">
        <v>4</v>
      </c>
      <c r="I5871">
        <v>12548.12</v>
      </c>
      <c r="J5871">
        <v>2.66</v>
      </c>
      <c r="K5871">
        <v>4799</v>
      </c>
      <c r="L5871" s="2">
        <v>45549</v>
      </c>
      <c r="O5871" t="str">
        <f>IF(ecommerce_10000[[#This Row],[Platform]]="Souq","sq",ecommerce_10000[[#This Row],[Platform]])</f>
        <v>Amazon</v>
      </c>
      <c r="P5871" t="str">
        <f>IF(E5871="Souq","sq",IF(E5871="Jumia","Jum",E5871))</f>
        <v>Amazon</v>
      </c>
      <c r="Q5871">
        <f>VLOOKUP(ecommerce_10000[[#This Row],[City]],F:I,4,FALSE)</f>
        <v>3665.44</v>
      </c>
      <c r="R5871" s="1">
        <f>SUMIF(C:C,ecommerce_10000[[#This Row],[Category]],I:I)</f>
        <v>91504159.730000004</v>
      </c>
      <c r="S5871" s="1">
        <f>SUMIFS(I:I,C:C,C5871)</f>
        <v>91504159.730000004</v>
      </c>
      <c r="T5871" s="1" t="str">
        <f>INDEX(F:F,MATCH(ecommerce_10000[[#This Row],[TotalAmount]],I:I,0))</f>
        <v>Dubai</v>
      </c>
    </row>
    <row r="5872" spans="1:20" x14ac:dyDescent="0.3">
      <c r="A5872" s="1" t="s">
        <v>5916</v>
      </c>
      <c r="B5872" s="1" t="s">
        <v>53</v>
      </c>
      <c r="C5872" s="1" t="s">
        <v>31</v>
      </c>
      <c r="D5872" s="1" t="s">
        <v>54</v>
      </c>
      <c r="E5872" s="1" t="s">
        <v>16</v>
      </c>
      <c r="F5872" s="1" t="s">
        <v>33</v>
      </c>
      <c r="G5872">
        <v>18247.740000000002</v>
      </c>
      <c r="H5872">
        <v>3</v>
      </c>
      <c r="I5872">
        <v>54743.22</v>
      </c>
      <c r="J5872">
        <v>2.14</v>
      </c>
      <c r="K5872">
        <v>1939</v>
      </c>
      <c r="L5872" s="2">
        <v>45541</v>
      </c>
      <c r="O5872" t="str">
        <f>IF(ecommerce_10000[[#This Row],[Platform]]="Souq","sq",ecommerce_10000[[#This Row],[Platform]])</f>
        <v>sq</v>
      </c>
      <c r="P5872" t="str">
        <f>IF(E5872="Souq","sq",IF(E5872="Jumia","Jum",E5872))</f>
        <v>sq</v>
      </c>
      <c r="Q5872">
        <f>VLOOKUP(ecommerce_10000[[#This Row],[City]],F:I,4,FALSE)</f>
        <v>3665.44</v>
      </c>
      <c r="R5872" s="1">
        <f>SUMIF(C:C,ecommerce_10000[[#This Row],[Category]],I:I)</f>
        <v>57542997.559999913</v>
      </c>
      <c r="S5872" s="1">
        <f>SUMIFS(I:I,C:C,C5872)</f>
        <v>57542997.559999913</v>
      </c>
      <c r="T5872" s="1" t="str">
        <f>INDEX(F:F,MATCH(ecommerce_10000[[#This Row],[TotalAmount]],I:I,0))</f>
        <v>Dubai</v>
      </c>
    </row>
    <row r="5873" spans="1:20" x14ac:dyDescent="0.3">
      <c r="A5873" s="1" t="s">
        <v>5917</v>
      </c>
      <c r="B5873" s="1" t="s">
        <v>38</v>
      </c>
      <c r="C5873" s="1" t="s">
        <v>20</v>
      </c>
      <c r="D5873" s="1" t="s">
        <v>39</v>
      </c>
      <c r="E5873" s="1" t="s">
        <v>47</v>
      </c>
      <c r="F5873" s="1" t="s">
        <v>23</v>
      </c>
      <c r="G5873">
        <v>4568.01</v>
      </c>
      <c r="H5873">
        <v>2</v>
      </c>
      <c r="I5873">
        <v>9136.02</v>
      </c>
      <c r="J5873">
        <v>2.85</v>
      </c>
      <c r="K5873">
        <v>1488</v>
      </c>
      <c r="L5873" s="2">
        <v>45598</v>
      </c>
      <c r="O5873" t="str">
        <f>IF(ecommerce_10000[[#This Row],[Platform]]="Souq","sq",ecommerce_10000[[#This Row],[Platform]])</f>
        <v>Amazon</v>
      </c>
      <c r="P5873" t="str">
        <f>IF(E5873="Souq","sq",IF(E5873="Jumia","Jum",E5873))</f>
        <v>Amazon</v>
      </c>
      <c r="Q5873">
        <f>VLOOKUP(ecommerce_10000[[#This Row],[City]],F:I,4,FALSE)</f>
        <v>13290.4</v>
      </c>
      <c r="R5873" s="1">
        <f>SUMIF(C:C,ecommerce_10000[[#This Row],[Category]],I:I)</f>
        <v>91504159.730000004</v>
      </c>
      <c r="S5873" s="1">
        <f>SUMIFS(I:I,C:C,C5873)</f>
        <v>91504159.730000004</v>
      </c>
      <c r="T5873" s="1" t="str">
        <f>INDEX(F:F,MATCH(ecommerce_10000[[#This Row],[TotalAmount]],I:I,0))</f>
        <v>Alexandria</v>
      </c>
    </row>
    <row r="5874" spans="1:20" x14ac:dyDescent="0.3">
      <c r="A5874" s="1" t="s">
        <v>5918</v>
      </c>
      <c r="B5874" s="1" t="s">
        <v>49</v>
      </c>
      <c r="C5874" s="1" t="s">
        <v>14</v>
      </c>
      <c r="D5874" s="1" t="s">
        <v>50</v>
      </c>
      <c r="E5874" s="1" t="s">
        <v>47</v>
      </c>
      <c r="F5874" s="1" t="s">
        <v>62</v>
      </c>
      <c r="G5874">
        <v>4695.08</v>
      </c>
      <c r="H5874">
        <v>2</v>
      </c>
      <c r="I5874">
        <v>9390.16</v>
      </c>
      <c r="J5874">
        <v>1.28</v>
      </c>
      <c r="K5874">
        <v>4606</v>
      </c>
      <c r="L5874" s="2">
        <v>45438</v>
      </c>
      <c r="O5874" t="str">
        <f>IF(ecommerce_10000[[#This Row],[Platform]]="Souq","sq",ecommerce_10000[[#This Row],[Platform]])</f>
        <v>Amazon</v>
      </c>
      <c r="P5874" t="str">
        <f>IF(E5874="Souq","sq",IF(E5874="Jumia","Jum",E5874))</f>
        <v>Amazon</v>
      </c>
      <c r="Q5874">
        <f>VLOOKUP(ecommerce_10000[[#This Row],[City]],F:I,4,FALSE)</f>
        <v>27872.98</v>
      </c>
      <c r="R5874" s="1">
        <f>SUMIF(C:C,ecommerce_10000[[#This Row],[Category]],I:I)</f>
        <v>92327183.770000085</v>
      </c>
      <c r="S5874" s="1">
        <f>SUMIFS(I:I,C:C,C5874)</f>
        <v>92327183.770000085</v>
      </c>
      <c r="T5874" s="1" t="str">
        <f>INDEX(F:F,MATCH(ecommerce_10000[[#This Row],[TotalAmount]],I:I,0))</f>
        <v>Giza</v>
      </c>
    </row>
    <row r="5875" spans="1:20" x14ac:dyDescent="0.3">
      <c r="A5875" s="1" t="s">
        <v>5919</v>
      </c>
      <c r="B5875" s="1" t="s">
        <v>65</v>
      </c>
      <c r="C5875" s="1" t="s">
        <v>20</v>
      </c>
      <c r="D5875" s="1" t="s">
        <v>66</v>
      </c>
      <c r="E5875" s="1" t="s">
        <v>16</v>
      </c>
      <c r="F5875" s="1" t="s">
        <v>17</v>
      </c>
      <c r="G5875">
        <v>7922.18</v>
      </c>
      <c r="H5875">
        <v>4</v>
      </c>
      <c r="I5875">
        <v>31688.720000000001</v>
      </c>
      <c r="J5875">
        <v>2.97</v>
      </c>
      <c r="K5875">
        <v>3569</v>
      </c>
      <c r="L5875" s="2">
        <v>45438</v>
      </c>
      <c r="O5875" t="str">
        <f>IF(ecommerce_10000[[#This Row],[Platform]]="Souq","sq",ecommerce_10000[[#This Row],[Platform]])</f>
        <v>sq</v>
      </c>
      <c r="P5875" t="str">
        <f>IF(E5875="Souq","sq",IF(E5875="Jumia","Jum",E5875))</f>
        <v>sq</v>
      </c>
      <c r="Q5875">
        <f>VLOOKUP(ecommerce_10000[[#This Row],[City]],F:I,4,FALSE)</f>
        <v>16284.02</v>
      </c>
      <c r="R5875" s="1">
        <f>SUMIF(C:C,ecommerce_10000[[#This Row],[Category]],I:I)</f>
        <v>91504159.730000004</v>
      </c>
      <c r="S5875" s="1">
        <f>SUMIFS(I:I,C:C,C5875)</f>
        <v>91504159.730000004</v>
      </c>
      <c r="T5875" s="1" t="str">
        <f>INDEX(F:F,MATCH(ecommerce_10000[[#This Row],[TotalAmount]],I:I,0))</f>
        <v>Cairo</v>
      </c>
    </row>
    <row r="5876" spans="1:20" x14ac:dyDescent="0.3">
      <c r="A5876" s="1" t="s">
        <v>5920</v>
      </c>
      <c r="B5876" s="1" t="s">
        <v>30</v>
      </c>
      <c r="C5876" s="1" t="s">
        <v>31</v>
      </c>
      <c r="D5876" s="1" t="s">
        <v>32</v>
      </c>
      <c r="E5876" s="1" t="s">
        <v>16</v>
      </c>
      <c r="F5876" s="1" t="s">
        <v>28</v>
      </c>
      <c r="G5876">
        <v>18187.3</v>
      </c>
      <c r="H5876">
        <v>2</v>
      </c>
      <c r="I5876">
        <v>36374.6</v>
      </c>
      <c r="J5876">
        <v>4.75</v>
      </c>
      <c r="K5876">
        <v>2837</v>
      </c>
      <c r="L5876" s="2">
        <v>45503</v>
      </c>
      <c r="O5876" t="str">
        <f>IF(ecommerce_10000[[#This Row],[Platform]]="Souq","sq",ecommerce_10000[[#This Row],[Platform]])</f>
        <v>sq</v>
      </c>
      <c r="P5876" t="str">
        <f>IF(E5876="Souq","sq",IF(E5876="Jumia","Jum",E5876))</f>
        <v>sq</v>
      </c>
      <c r="Q5876">
        <f>VLOOKUP(ecommerce_10000[[#This Row],[City]],F:I,4,FALSE)</f>
        <v>26648.76</v>
      </c>
      <c r="R5876" s="1">
        <f>SUMIF(C:C,ecommerce_10000[[#This Row],[Category]],I:I)</f>
        <v>57542997.559999913</v>
      </c>
      <c r="S5876" s="1">
        <f>SUMIFS(I:I,C:C,C5876)</f>
        <v>57542997.559999913</v>
      </c>
      <c r="T5876" s="1" t="str">
        <f>INDEX(F:F,MATCH(ecommerce_10000[[#This Row],[TotalAmount]],I:I,0))</f>
        <v>Casablanca</v>
      </c>
    </row>
    <row r="5877" spans="1:20" x14ac:dyDescent="0.3">
      <c r="A5877" s="1" t="s">
        <v>5921</v>
      </c>
      <c r="B5877" s="1" t="s">
        <v>25</v>
      </c>
      <c r="C5877" s="1" t="s">
        <v>26</v>
      </c>
      <c r="D5877" s="1" t="s">
        <v>27</v>
      </c>
      <c r="E5877" s="1" t="s">
        <v>47</v>
      </c>
      <c r="F5877" s="1" t="s">
        <v>62</v>
      </c>
      <c r="G5877">
        <v>15749.88</v>
      </c>
      <c r="H5877">
        <v>4</v>
      </c>
      <c r="I5877">
        <v>62999.519999999997</v>
      </c>
      <c r="J5877">
        <v>2.41</v>
      </c>
      <c r="K5877">
        <v>743</v>
      </c>
      <c r="L5877" s="2">
        <v>45516</v>
      </c>
      <c r="O5877" t="str">
        <f>IF(ecommerce_10000[[#This Row],[Platform]]="Souq","sq",ecommerce_10000[[#This Row],[Platform]])</f>
        <v>Amazon</v>
      </c>
      <c r="P5877" t="str">
        <f>IF(E5877="Souq","sq",IF(E5877="Jumia","Jum",E5877))</f>
        <v>Amazon</v>
      </c>
      <c r="Q5877">
        <f>VLOOKUP(ecommerce_10000[[#This Row],[City]],F:I,4,FALSE)</f>
        <v>27872.98</v>
      </c>
      <c r="R5877" s="1">
        <f>SUMIF(C:C,ecommerce_10000[[#This Row],[Category]],I:I)</f>
        <v>29200970.130000021</v>
      </c>
      <c r="S5877" s="1">
        <f>SUMIFS(I:I,C:C,C5877)</f>
        <v>29200970.130000021</v>
      </c>
      <c r="T5877" s="1" t="str">
        <f>INDEX(F:F,MATCH(ecommerce_10000[[#This Row],[TotalAmount]],I:I,0))</f>
        <v>Giza</v>
      </c>
    </row>
    <row r="5878" spans="1:20" x14ac:dyDescent="0.3">
      <c r="A5878" s="1" t="s">
        <v>5922</v>
      </c>
      <c r="B5878" s="1" t="s">
        <v>65</v>
      </c>
      <c r="C5878" s="1" t="s">
        <v>20</v>
      </c>
      <c r="D5878" s="1" t="s">
        <v>66</v>
      </c>
      <c r="E5878" s="1" t="s">
        <v>16</v>
      </c>
      <c r="F5878" s="1" t="s">
        <v>33</v>
      </c>
      <c r="G5878">
        <v>7652.08</v>
      </c>
      <c r="H5878">
        <v>3</v>
      </c>
      <c r="I5878">
        <v>22956.240000000002</v>
      </c>
      <c r="J5878">
        <v>2.96</v>
      </c>
      <c r="K5878">
        <v>4953</v>
      </c>
      <c r="L5878" s="2">
        <v>45595</v>
      </c>
      <c r="O5878" t="str">
        <f>IF(ecommerce_10000[[#This Row],[Platform]]="Souq","sq",ecommerce_10000[[#This Row],[Platform]])</f>
        <v>sq</v>
      </c>
      <c r="P5878" t="str">
        <f>IF(E5878="Souq","sq",IF(E5878="Jumia","Jum",E5878))</f>
        <v>sq</v>
      </c>
      <c r="Q5878">
        <f>VLOOKUP(ecommerce_10000[[#This Row],[City]],F:I,4,FALSE)</f>
        <v>3665.44</v>
      </c>
      <c r="R5878" s="1">
        <f>SUMIF(C:C,ecommerce_10000[[#This Row],[Category]],I:I)</f>
        <v>91504159.730000004</v>
      </c>
      <c r="S5878" s="1">
        <f>SUMIFS(I:I,C:C,C5878)</f>
        <v>91504159.730000004</v>
      </c>
      <c r="T5878" s="1" t="str">
        <f>INDEX(F:F,MATCH(ecommerce_10000[[#This Row],[TotalAmount]],I:I,0))</f>
        <v>Dubai</v>
      </c>
    </row>
    <row r="5879" spans="1:20" x14ac:dyDescent="0.3">
      <c r="A5879" s="1" t="s">
        <v>5923</v>
      </c>
      <c r="B5879" s="1" t="s">
        <v>53</v>
      </c>
      <c r="C5879" s="1" t="s">
        <v>31</v>
      </c>
      <c r="D5879" s="1" t="s">
        <v>54</v>
      </c>
      <c r="E5879" s="1" t="s">
        <v>47</v>
      </c>
      <c r="F5879" s="1" t="s">
        <v>28</v>
      </c>
      <c r="G5879">
        <v>18306.55</v>
      </c>
      <c r="H5879">
        <v>5</v>
      </c>
      <c r="I5879">
        <v>91532.75</v>
      </c>
      <c r="J5879">
        <v>4.5</v>
      </c>
      <c r="K5879">
        <v>4904</v>
      </c>
      <c r="L5879" s="2">
        <v>45487</v>
      </c>
      <c r="O5879" t="str">
        <f>IF(ecommerce_10000[[#This Row],[Platform]]="Souq","sq",ecommerce_10000[[#This Row],[Platform]])</f>
        <v>Amazon</v>
      </c>
      <c r="P5879" t="str">
        <f>IF(E5879="Souq","sq",IF(E5879="Jumia","Jum",E5879))</f>
        <v>Amazon</v>
      </c>
      <c r="Q5879">
        <f>VLOOKUP(ecommerce_10000[[#This Row],[City]],F:I,4,FALSE)</f>
        <v>26648.76</v>
      </c>
      <c r="R5879" s="1">
        <f>SUMIF(C:C,ecommerce_10000[[#This Row],[Category]],I:I)</f>
        <v>57542997.559999913</v>
      </c>
      <c r="S5879" s="1">
        <f>SUMIFS(I:I,C:C,C5879)</f>
        <v>57542997.559999913</v>
      </c>
      <c r="T5879" s="1" t="str">
        <f>INDEX(F:F,MATCH(ecommerce_10000[[#This Row],[TotalAmount]],I:I,0))</f>
        <v>Casablanca</v>
      </c>
    </row>
    <row r="5880" spans="1:20" x14ac:dyDescent="0.3">
      <c r="A5880" s="1" t="s">
        <v>5924</v>
      </c>
      <c r="B5880" s="1" t="s">
        <v>13</v>
      </c>
      <c r="C5880" s="1" t="s">
        <v>14</v>
      </c>
      <c r="D5880" s="1" t="s">
        <v>15</v>
      </c>
      <c r="E5880" s="1" t="s">
        <v>47</v>
      </c>
      <c r="F5880" s="1" t="s">
        <v>23</v>
      </c>
      <c r="G5880">
        <v>10878.04</v>
      </c>
      <c r="H5880">
        <v>5</v>
      </c>
      <c r="I5880">
        <v>54390.2</v>
      </c>
      <c r="J5880">
        <v>1.18</v>
      </c>
      <c r="K5880">
        <v>3403</v>
      </c>
      <c r="L5880" s="2">
        <v>45461</v>
      </c>
      <c r="O5880" t="str">
        <f>IF(ecommerce_10000[[#This Row],[Platform]]="Souq","sq",ecommerce_10000[[#This Row],[Platform]])</f>
        <v>Amazon</v>
      </c>
      <c r="P5880" t="str">
        <f>IF(E5880="Souq","sq",IF(E5880="Jumia","Jum",E5880))</f>
        <v>Amazon</v>
      </c>
      <c r="Q5880">
        <f>VLOOKUP(ecommerce_10000[[#This Row],[City]],F:I,4,FALSE)</f>
        <v>13290.4</v>
      </c>
      <c r="R5880" s="1">
        <f>SUMIF(C:C,ecommerce_10000[[#This Row],[Category]],I:I)</f>
        <v>92327183.770000085</v>
      </c>
      <c r="S5880" s="1">
        <f>SUMIFS(I:I,C:C,C5880)</f>
        <v>92327183.770000085</v>
      </c>
      <c r="T5880" s="1" t="str">
        <f>INDEX(F:F,MATCH(ecommerce_10000[[#This Row],[TotalAmount]],I:I,0))</f>
        <v>Alexandria</v>
      </c>
    </row>
    <row r="5881" spans="1:20" x14ac:dyDescent="0.3">
      <c r="A5881" s="1" t="s">
        <v>5925</v>
      </c>
      <c r="B5881" s="1" t="s">
        <v>19</v>
      </c>
      <c r="C5881" s="1" t="s">
        <v>20</v>
      </c>
      <c r="D5881" s="1" t="s">
        <v>21</v>
      </c>
      <c r="E5881" s="1" t="s">
        <v>16</v>
      </c>
      <c r="F5881" s="1" t="s">
        <v>28</v>
      </c>
      <c r="G5881">
        <v>17775.439999999999</v>
      </c>
      <c r="H5881">
        <v>1</v>
      </c>
      <c r="I5881">
        <v>17775.439999999999</v>
      </c>
      <c r="J5881">
        <v>2.66</v>
      </c>
      <c r="K5881">
        <v>3422</v>
      </c>
      <c r="L5881" s="2">
        <v>45455</v>
      </c>
      <c r="O5881" t="str">
        <f>IF(ecommerce_10000[[#This Row],[Platform]]="Souq","sq",ecommerce_10000[[#This Row],[Platform]])</f>
        <v>sq</v>
      </c>
      <c r="P5881" t="str">
        <f>IF(E5881="Souq","sq",IF(E5881="Jumia","Jum",E5881))</f>
        <v>sq</v>
      </c>
      <c r="Q5881">
        <f>VLOOKUP(ecommerce_10000[[#This Row],[City]],F:I,4,FALSE)</f>
        <v>26648.76</v>
      </c>
      <c r="R5881" s="1">
        <f>SUMIF(C:C,ecommerce_10000[[#This Row],[Category]],I:I)</f>
        <v>91504159.730000004</v>
      </c>
      <c r="S5881" s="1">
        <f>SUMIFS(I:I,C:C,C5881)</f>
        <v>91504159.730000004</v>
      </c>
      <c r="T5881" s="1" t="str">
        <f>INDEX(F:F,MATCH(ecommerce_10000[[#This Row],[TotalAmount]],I:I,0))</f>
        <v>Casablanca</v>
      </c>
    </row>
    <row r="5882" spans="1:20" x14ac:dyDescent="0.3">
      <c r="A5882" s="1" t="s">
        <v>5926</v>
      </c>
      <c r="B5882" s="1" t="s">
        <v>25</v>
      </c>
      <c r="C5882" s="1" t="s">
        <v>26</v>
      </c>
      <c r="D5882" s="1" t="s">
        <v>27</v>
      </c>
      <c r="E5882" s="1" t="s">
        <v>47</v>
      </c>
      <c r="F5882" s="1" t="s">
        <v>62</v>
      </c>
      <c r="G5882">
        <v>4688.01</v>
      </c>
      <c r="H5882">
        <v>5</v>
      </c>
      <c r="I5882">
        <v>23440.05</v>
      </c>
      <c r="J5882">
        <v>1.1000000000000001</v>
      </c>
      <c r="K5882">
        <v>2938</v>
      </c>
      <c r="L5882" s="2">
        <v>45608</v>
      </c>
      <c r="O5882" t="str">
        <f>IF(ecommerce_10000[[#This Row],[Platform]]="Souq","sq",ecommerce_10000[[#This Row],[Platform]])</f>
        <v>Amazon</v>
      </c>
      <c r="P5882" t="str">
        <f>IF(E5882="Souq","sq",IF(E5882="Jumia","Jum",E5882))</f>
        <v>Amazon</v>
      </c>
      <c r="Q5882">
        <f>VLOOKUP(ecommerce_10000[[#This Row],[City]],F:I,4,FALSE)</f>
        <v>27872.98</v>
      </c>
      <c r="R5882" s="1">
        <f>SUMIF(C:C,ecommerce_10000[[#This Row],[Category]],I:I)</f>
        <v>29200970.130000021</v>
      </c>
      <c r="S5882" s="1">
        <f>SUMIFS(I:I,C:C,C5882)</f>
        <v>29200970.130000021</v>
      </c>
      <c r="T5882" s="1" t="str">
        <f>INDEX(F:F,MATCH(ecommerce_10000[[#This Row],[TotalAmount]],I:I,0))</f>
        <v>Giza</v>
      </c>
    </row>
    <row r="5883" spans="1:20" x14ac:dyDescent="0.3">
      <c r="A5883" s="1" t="s">
        <v>5927</v>
      </c>
      <c r="B5883" s="1" t="s">
        <v>30</v>
      </c>
      <c r="C5883" s="1" t="s">
        <v>31</v>
      </c>
      <c r="D5883" s="1" t="s">
        <v>32</v>
      </c>
      <c r="E5883" s="1" t="s">
        <v>22</v>
      </c>
      <c r="F5883" s="1" t="s">
        <v>23</v>
      </c>
      <c r="G5883">
        <v>323.20999999999998</v>
      </c>
      <c r="H5883">
        <v>5</v>
      </c>
      <c r="I5883">
        <v>1616.05</v>
      </c>
      <c r="J5883">
        <v>3.61</v>
      </c>
      <c r="K5883">
        <v>766</v>
      </c>
      <c r="L5883" s="2">
        <v>45521</v>
      </c>
      <c r="O5883" t="str">
        <f>IF(ecommerce_10000[[#This Row],[Platform]]="Souq","sq",ecommerce_10000[[#This Row],[Platform]])</f>
        <v>Jumia</v>
      </c>
      <c r="P5883" t="str">
        <f>IF(E5883="Souq","sq",IF(E5883="Jumia","Jum",E5883))</f>
        <v>Jum</v>
      </c>
      <c r="Q5883">
        <f>VLOOKUP(ecommerce_10000[[#This Row],[City]],F:I,4,FALSE)</f>
        <v>13290.4</v>
      </c>
      <c r="R5883" s="1">
        <f>SUMIF(C:C,ecommerce_10000[[#This Row],[Category]],I:I)</f>
        <v>57542997.559999913</v>
      </c>
      <c r="S5883" s="1">
        <f>SUMIFS(I:I,C:C,C5883)</f>
        <v>57542997.559999913</v>
      </c>
      <c r="T5883" s="1" t="str">
        <f>INDEX(F:F,MATCH(ecommerce_10000[[#This Row],[TotalAmount]],I:I,0))</f>
        <v>Alexandria</v>
      </c>
    </row>
    <row r="5884" spans="1:20" x14ac:dyDescent="0.3">
      <c r="A5884" s="1" t="s">
        <v>5928</v>
      </c>
      <c r="B5884" s="1" t="s">
        <v>25</v>
      </c>
      <c r="C5884" s="1" t="s">
        <v>26</v>
      </c>
      <c r="D5884" s="1" t="s">
        <v>27</v>
      </c>
      <c r="E5884" s="1" t="s">
        <v>22</v>
      </c>
      <c r="F5884" s="1" t="s">
        <v>40</v>
      </c>
      <c r="G5884">
        <v>14199.43</v>
      </c>
      <c r="H5884">
        <v>3</v>
      </c>
      <c r="I5884">
        <v>42598.29</v>
      </c>
      <c r="J5884">
        <v>4.25</v>
      </c>
      <c r="K5884">
        <v>2795</v>
      </c>
      <c r="L5884" s="2">
        <v>45570</v>
      </c>
      <c r="O5884" t="str">
        <f>IF(ecommerce_10000[[#This Row],[Platform]]="Souq","sq",ecommerce_10000[[#This Row],[Platform]])</f>
        <v>Jumia</v>
      </c>
      <c r="P5884" t="str">
        <f>IF(E5884="Souq","sq",IF(E5884="Jumia","Jum",E5884))</f>
        <v>Jum</v>
      </c>
      <c r="Q5884">
        <f>VLOOKUP(ecommerce_10000[[#This Row],[City]],F:I,4,FALSE)</f>
        <v>99349.3</v>
      </c>
      <c r="R5884" s="1">
        <f>SUMIF(C:C,ecommerce_10000[[#This Row],[Category]],I:I)</f>
        <v>29200970.130000021</v>
      </c>
      <c r="S5884" s="1">
        <f>SUMIFS(I:I,C:C,C5884)</f>
        <v>29200970.130000021</v>
      </c>
      <c r="T5884" s="1" t="str">
        <f>INDEX(F:F,MATCH(ecommerce_10000[[#This Row],[TotalAmount]],I:I,0))</f>
        <v>Riyadh</v>
      </c>
    </row>
    <row r="5885" spans="1:20" x14ac:dyDescent="0.3">
      <c r="A5885" s="1" t="s">
        <v>5929</v>
      </c>
      <c r="B5885" s="1" t="s">
        <v>19</v>
      </c>
      <c r="C5885" s="1" t="s">
        <v>20</v>
      </c>
      <c r="D5885" s="1" t="s">
        <v>21</v>
      </c>
      <c r="E5885" s="1" t="s">
        <v>22</v>
      </c>
      <c r="F5885" s="1" t="s">
        <v>62</v>
      </c>
      <c r="G5885">
        <v>5279.14</v>
      </c>
      <c r="H5885">
        <v>2</v>
      </c>
      <c r="I5885">
        <v>10558.28</v>
      </c>
      <c r="J5885">
        <v>3.22</v>
      </c>
      <c r="K5885">
        <v>4149</v>
      </c>
      <c r="L5885" s="2">
        <v>45449</v>
      </c>
      <c r="O5885" t="str">
        <f>IF(ecommerce_10000[[#This Row],[Platform]]="Souq","sq",ecommerce_10000[[#This Row],[Platform]])</f>
        <v>Jumia</v>
      </c>
      <c r="P5885" t="str">
        <f>IF(E5885="Souq","sq",IF(E5885="Jumia","Jum",E5885))</f>
        <v>Jum</v>
      </c>
      <c r="Q5885">
        <f>VLOOKUP(ecommerce_10000[[#This Row],[City]],F:I,4,FALSE)</f>
        <v>27872.98</v>
      </c>
      <c r="R5885" s="1">
        <f>SUMIF(C:C,ecommerce_10000[[#This Row],[Category]],I:I)</f>
        <v>91504159.730000004</v>
      </c>
      <c r="S5885" s="1">
        <f>SUMIFS(I:I,C:C,C5885)</f>
        <v>91504159.730000004</v>
      </c>
      <c r="T5885" s="1" t="str">
        <f>INDEX(F:F,MATCH(ecommerce_10000[[#This Row],[TotalAmount]],I:I,0))</f>
        <v>Giza</v>
      </c>
    </row>
    <row r="5886" spans="1:20" x14ac:dyDescent="0.3">
      <c r="A5886" s="1" t="s">
        <v>5930</v>
      </c>
      <c r="B5886" s="1" t="s">
        <v>53</v>
      </c>
      <c r="C5886" s="1" t="s">
        <v>31</v>
      </c>
      <c r="D5886" s="1" t="s">
        <v>54</v>
      </c>
      <c r="E5886" s="1" t="s">
        <v>47</v>
      </c>
      <c r="F5886" s="1" t="s">
        <v>62</v>
      </c>
      <c r="G5886">
        <v>14867.85</v>
      </c>
      <c r="H5886">
        <v>5</v>
      </c>
      <c r="I5886">
        <v>74339.25</v>
      </c>
      <c r="J5886">
        <v>4.53</v>
      </c>
      <c r="K5886">
        <v>4862</v>
      </c>
      <c r="L5886" s="2">
        <v>45620</v>
      </c>
      <c r="O5886" t="str">
        <f>IF(ecommerce_10000[[#This Row],[Platform]]="Souq","sq",ecommerce_10000[[#This Row],[Platform]])</f>
        <v>Amazon</v>
      </c>
      <c r="P5886" t="str">
        <f>IF(E5886="Souq","sq",IF(E5886="Jumia","Jum",E5886))</f>
        <v>Amazon</v>
      </c>
      <c r="Q5886">
        <f>VLOOKUP(ecommerce_10000[[#This Row],[City]],F:I,4,FALSE)</f>
        <v>27872.98</v>
      </c>
      <c r="R5886" s="1">
        <f>SUMIF(C:C,ecommerce_10000[[#This Row],[Category]],I:I)</f>
        <v>57542997.559999913</v>
      </c>
      <c r="S5886" s="1">
        <f>SUMIFS(I:I,C:C,C5886)</f>
        <v>57542997.559999913</v>
      </c>
      <c r="T5886" s="1" t="str">
        <f>INDEX(F:F,MATCH(ecommerce_10000[[#This Row],[TotalAmount]],I:I,0))</f>
        <v>Giza</v>
      </c>
    </row>
    <row r="5887" spans="1:20" x14ac:dyDescent="0.3">
      <c r="A5887" s="1" t="s">
        <v>5931</v>
      </c>
      <c r="B5887" s="1" t="s">
        <v>49</v>
      </c>
      <c r="C5887" s="1" t="s">
        <v>14</v>
      </c>
      <c r="D5887" s="1" t="s">
        <v>50</v>
      </c>
      <c r="E5887" s="1" t="s">
        <v>22</v>
      </c>
      <c r="F5887" s="1" t="s">
        <v>62</v>
      </c>
      <c r="G5887">
        <v>12715.2</v>
      </c>
      <c r="H5887">
        <v>4</v>
      </c>
      <c r="I5887">
        <v>50860.800000000003</v>
      </c>
      <c r="J5887">
        <v>2.69</v>
      </c>
      <c r="K5887">
        <v>452</v>
      </c>
      <c r="L5887" s="2">
        <v>45550</v>
      </c>
      <c r="O5887" t="str">
        <f>IF(ecommerce_10000[[#This Row],[Platform]]="Souq","sq",ecommerce_10000[[#This Row],[Platform]])</f>
        <v>Jumia</v>
      </c>
      <c r="P5887" t="str">
        <f>IF(E5887="Souq","sq",IF(E5887="Jumia","Jum",E5887))</f>
        <v>Jum</v>
      </c>
      <c r="Q5887">
        <f>VLOOKUP(ecommerce_10000[[#This Row],[City]],F:I,4,FALSE)</f>
        <v>27872.98</v>
      </c>
      <c r="R5887" s="1">
        <f>SUMIF(C:C,ecommerce_10000[[#This Row],[Category]],I:I)</f>
        <v>92327183.770000085</v>
      </c>
      <c r="S5887" s="1">
        <f>SUMIFS(I:I,C:C,C5887)</f>
        <v>92327183.770000085</v>
      </c>
      <c r="T5887" s="1" t="str">
        <f>INDEX(F:F,MATCH(ecommerce_10000[[#This Row],[TotalAmount]],I:I,0))</f>
        <v>Giza</v>
      </c>
    </row>
    <row r="5888" spans="1:20" x14ac:dyDescent="0.3">
      <c r="A5888" s="1" t="s">
        <v>5932</v>
      </c>
      <c r="B5888" s="1" t="s">
        <v>19</v>
      </c>
      <c r="C5888" s="1" t="s">
        <v>20</v>
      </c>
      <c r="D5888" s="1" t="s">
        <v>21</v>
      </c>
      <c r="E5888" s="1" t="s">
        <v>22</v>
      </c>
      <c r="F5888" s="1" t="s">
        <v>28</v>
      </c>
      <c r="G5888">
        <v>7336.33</v>
      </c>
      <c r="H5888">
        <v>5</v>
      </c>
      <c r="I5888">
        <v>36681.65</v>
      </c>
      <c r="J5888">
        <v>4.1399999999999997</v>
      </c>
      <c r="K5888">
        <v>2433</v>
      </c>
      <c r="L5888" s="2">
        <v>45624</v>
      </c>
      <c r="O5888" t="str">
        <f>IF(ecommerce_10000[[#This Row],[Platform]]="Souq","sq",ecommerce_10000[[#This Row],[Platform]])</f>
        <v>Jumia</v>
      </c>
      <c r="P5888" t="str">
        <f>IF(E5888="Souq","sq",IF(E5888="Jumia","Jum",E5888))</f>
        <v>Jum</v>
      </c>
      <c r="Q5888">
        <f>VLOOKUP(ecommerce_10000[[#This Row],[City]],F:I,4,FALSE)</f>
        <v>26648.76</v>
      </c>
      <c r="R5888" s="1">
        <f>SUMIF(C:C,ecommerce_10000[[#This Row],[Category]],I:I)</f>
        <v>91504159.730000004</v>
      </c>
      <c r="S5888" s="1">
        <f>SUMIFS(I:I,C:C,C5888)</f>
        <v>91504159.730000004</v>
      </c>
      <c r="T5888" s="1" t="str">
        <f>INDEX(F:F,MATCH(ecommerce_10000[[#This Row],[TotalAmount]],I:I,0))</f>
        <v>Casablanca</v>
      </c>
    </row>
    <row r="5889" spans="1:20" x14ac:dyDescent="0.3">
      <c r="A5889" s="1" t="s">
        <v>5933</v>
      </c>
      <c r="B5889" s="1" t="s">
        <v>30</v>
      </c>
      <c r="C5889" s="1" t="s">
        <v>31</v>
      </c>
      <c r="D5889" s="1" t="s">
        <v>32</v>
      </c>
      <c r="E5889" s="1" t="s">
        <v>16</v>
      </c>
      <c r="F5889" s="1" t="s">
        <v>17</v>
      </c>
      <c r="G5889">
        <v>5391.51</v>
      </c>
      <c r="H5889">
        <v>2</v>
      </c>
      <c r="I5889">
        <v>10783.02</v>
      </c>
      <c r="J5889">
        <v>1.26</v>
      </c>
      <c r="K5889">
        <v>725</v>
      </c>
      <c r="L5889" s="2">
        <v>45493</v>
      </c>
      <c r="O5889" t="str">
        <f>IF(ecommerce_10000[[#This Row],[Platform]]="Souq","sq",ecommerce_10000[[#This Row],[Platform]])</f>
        <v>sq</v>
      </c>
      <c r="P5889" t="str">
        <f>IF(E5889="Souq","sq",IF(E5889="Jumia","Jum",E5889))</f>
        <v>sq</v>
      </c>
      <c r="Q5889">
        <f>VLOOKUP(ecommerce_10000[[#This Row],[City]],F:I,4,FALSE)</f>
        <v>16284.02</v>
      </c>
      <c r="R5889" s="1">
        <f>SUMIF(C:C,ecommerce_10000[[#This Row],[Category]],I:I)</f>
        <v>57542997.559999913</v>
      </c>
      <c r="S5889" s="1">
        <f>SUMIFS(I:I,C:C,C5889)</f>
        <v>57542997.559999913</v>
      </c>
      <c r="T5889" s="1" t="str">
        <f>INDEX(F:F,MATCH(ecommerce_10000[[#This Row],[TotalAmount]],I:I,0))</f>
        <v>Cairo</v>
      </c>
    </row>
    <row r="5890" spans="1:20" x14ac:dyDescent="0.3">
      <c r="A5890" s="1" t="s">
        <v>5934</v>
      </c>
      <c r="B5890" s="1" t="s">
        <v>19</v>
      </c>
      <c r="C5890" s="1" t="s">
        <v>20</v>
      </c>
      <c r="D5890" s="1" t="s">
        <v>21</v>
      </c>
      <c r="E5890" s="1" t="s">
        <v>22</v>
      </c>
      <c r="F5890" s="1" t="s">
        <v>17</v>
      </c>
      <c r="G5890">
        <v>11525.65</v>
      </c>
      <c r="H5890">
        <v>1</v>
      </c>
      <c r="I5890">
        <v>11525.65</v>
      </c>
      <c r="J5890">
        <v>1.47</v>
      </c>
      <c r="K5890">
        <v>237</v>
      </c>
      <c r="L5890" s="2">
        <v>45510</v>
      </c>
      <c r="O5890" t="str">
        <f>IF(ecommerce_10000[[#This Row],[Platform]]="Souq","sq",ecommerce_10000[[#This Row],[Platform]])</f>
        <v>Jumia</v>
      </c>
      <c r="P5890" t="str">
        <f>IF(E5890="Souq","sq",IF(E5890="Jumia","Jum",E5890))</f>
        <v>Jum</v>
      </c>
      <c r="Q5890">
        <f>VLOOKUP(ecommerce_10000[[#This Row],[City]],F:I,4,FALSE)</f>
        <v>16284.02</v>
      </c>
      <c r="R5890" s="1">
        <f>SUMIF(C:C,ecommerce_10000[[#This Row],[Category]],I:I)</f>
        <v>91504159.730000004</v>
      </c>
      <c r="S5890" s="1">
        <f>SUMIFS(I:I,C:C,C5890)</f>
        <v>91504159.730000004</v>
      </c>
      <c r="T5890" s="1" t="str">
        <f>INDEX(F:F,MATCH(ecommerce_10000[[#This Row],[TotalAmount]],I:I,0))</f>
        <v>Cairo</v>
      </c>
    </row>
    <row r="5891" spans="1:20" x14ac:dyDescent="0.3">
      <c r="A5891" s="1" t="s">
        <v>5935</v>
      </c>
      <c r="B5891" s="1" t="s">
        <v>38</v>
      </c>
      <c r="C5891" s="1" t="s">
        <v>20</v>
      </c>
      <c r="D5891" s="1" t="s">
        <v>39</v>
      </c>
      <c r="E5891" s="1" t="s">
        <v>47</v>
      </c>
      <c r="F5891" s="1" t="s">
        <v>23</v>
      </c>
      <c r="G5891">
        <v>720.64</v>
      </c>
      <c r="H5891">
        <v>4</v>
      </c>
      <c r="I5891">
        <v>2882.56</v>
      </c>
      <c r="J5891">
        <v>3.49</v>
      </c>
      <c r="K5891">
        <v>3796</v>
      </c>
      <c r="L5891" s="2">
        <v>45573</v>
      </c>
      <c r="O5891" t="str">
        <f>IF(ecommerce_10000[[#This Row],[Platform]]="Souq","sq",ecommerce_10000[[#This Row],[Platform]])</f>
        <v>Amazon</v>
      </c>
      <c r="P5891" t="str">
        <f>IF(E5891="Souq","sq",IF(E5891="Jumia","Jum",E5891))</f>
        <v>Amazon</v>
      </c>
      <c r="Q5891">
        <f>VLOOKUP(ecommerce_10000[[#This Row],[City]],F:I,4,FALSE)</f>
        <v>13290.4</v>
      </c>
      <c r="R5891" s="1">
        <f>SUMIF(C:C,ecommerce_10000[[#This Row],[Category]],I:I)</f>
        <v>91504159.730000004</v>
      </c>
      <c r="S5891" s="1">
        <f>SUMIFS(I:I,C:C,C5891)</f>
        <v>91504159.730000004</v>
      </c>
      <c r="T5891" s="1" t="str">
        <f>INDEX(F:F,MATCH(ecommerce_10000[[#This Row],[TotalAmount]],I:I,0))</f>
        <v>Alexandria</v>
      </c>
    </row>
    <row r="5892" spans="1:20" x14ac:dyDescent="0.3">
      <c r="A5892" s="1" t="s">
        <v>5936</v>
      </c>
      <c r="B5892" s="1" t="s">
        <v>13</v>
      </c>
      <c r="C5892" s="1" t="s">
        <v>14</v>
      </c>
      <c r="D5892" s="1" t="s">
        <v>15</v>
      </c>
      <c r="E5892" s="1" t="s">
        <v>16</v>
      </c>
      <c r="F5892" s="1" t="s">
        <v>23</v>
      </c>
      <c r="G5892">
        <v>8964.15</v>
      </c>
      <c r="H5892">
        <v>4</v>
      </c>
      <c r="I5892">
        <v>35856.6</v>
      </c>
      <c r="J5892">
        <v>2.44</v>
      </c>
      <c r="K5892">
        <v>2408</v>
      </c>
      <c r="L5892" s="2">
        <v>45522</v>
      </c>
      <c r="O5892" t="str">
        <f>IF(ecommerce_10000[[#This Row],[Platform]]="Souq","sq",ecommerce_10000[[#This Row],[Platform]])</f>
        <v>sq</v>
      </c>
      <c r="P5892" t="str">
        <f>IF(E5892="Souq","sq",IF(E5892="Jumia","Jum",E5892))</f>
        <v>sq</v>
      </c>
      <c r="Q5892">
        <f>VLOOKUP(ecommerce_10000[[#This Row],[City]],F:I,4,FALSE)</f>
        <v>13290.4</v>
      </c>
      <c r="R5892" s="1">
        <f>SUMIF(C:C,ecommerce_10000[[#This Row],[Category]],I:I)</f>
        <v>92327183.770000085</v>
      </c>
      <c r="S5892" s="1">
        <f>SUMIFS(I:I,C:C,C5892)</f>
        <v>92327183.770000085</v>
      </c>
      <c r="T5892" s="1" t="str">
        <f>INDEX(F:F,MATCH(ecommerce_10000[[#This Row],[TotalAmount]],I:I,0))</f>
        <v>Alexandria</v>
      </c>
    </row>
    <row r="5893" spans="1:20" x14ac:dyDescent="0.3">
      <c r="A5893" s="1" t="s">
        <v>5937</v>
      </c>
      <c r="B5893" s="1" t="s">
        <v>38</v>
      </c>
      <c r="C5893" s="1" t="s">
        <v>20</v>
      </c>
      <c r="D5893" s="1" t="s">
        <v>39</v>
      </c>
      <c r="E5893" s="1" t="s">
        <v>22</v>
      </c>
      <c r="F5893" s="1" t="s">
        <v>28</v>
      </c>
      <c r="G5893">
        <v>951.64</v>
      </c>
      <c r="H5893">
        <v>1</v>
      </c>
      <c r="I5893">
        <v>951.64</v>
      </c>
      <c r="J5893">
        <v>1.37</v>
      </c>
      <c r="K5893">
        <v>4559</v>
      </c>
      <c r="L5893" s="2">
        <v>45506</v>
      </c>
      <c r="O5893" t="str">
        <f>IF(ecommerce_10000[[#This Row],[Platform]]="Souq","sq",ecommerce_10000[[#This Row],[Platform]])</f>
        <v>Jumia</v>
      </c>
      <c r="P5893" t="str">
        <f>IF(E5893="Souq","sq",IF(E5893="Jumia","Jum",E5893))</f>
        <v>Jum</v>
      </c>
      <c r="Q5893">
        <f>VLOOKUP(ecommerce_10000[[#This Row],[City]],F:I,4,FALSE)</f>
        <v>26648.76</v>
      </c>
      <c r="R5893" s="1">
        <f>SUMIF(C:C,ecommerce_10000[[#This Row],[Category]],I:I)</f>
        <v>91504159.730000004</v>
      </c>
      <c r="S5893" s="1">
        <f>SUMIFS(I:I,C:C,C5893)</f>
        <v>91504159.730000004</v>
      </c>
      <c r="T5893" s="1" t="str">
        <f>INDEX(F:F,MATCH(ecommerce_10000[[#This Row],[TotalAmount]],I:I,0))</f>
        <v>Casablanca</v>
      </c>
    </row>
    <row r="5894" spans="1:20" x14ac:dyDescent="0.3">
      <c r="A5894" s="1" t="s">
        <v>5938</v>
      </c>
      <c r="B5894" s="1" t="s">
        <v>38</v>
      </c>
      <c r="C5894" s="1" t="s">
        <v>20</v>
      </c>
      <c r="D5894" s="1" t="s">
        <v>39</v>
      </c>
      <c r="E5894" s="1" t="s">
        <v>22</v>
      </c>
      <c r="F5894" s="1" t="s">
        <v>28</v>
      </c>
      <c r="G5894">
        <v>10392.51</v>
      </c>
      <c r="H5894">
        <v>4</v>
      </c>
      <c r="I5894">
        <v>41570.04</v>
      </c>
      <c r="J5894">
        <v>2.61</v>
      </c>
      <c r="K5894">
        <v>2693</v>
      </c>
      <c r="L5894" s="2">
        <v>45456</v>
      </c>
      <c r="O5894" t="str">
        <f>IF(ecommerce_10000[[#This Row],[Platform]]="Souq","sq",ecommerce_10000[[#This Row],[Platform]])</f>
        <v>Jumia</v>
      </c>
      <c r="P5894" t="str">
        <f>IF(E5894="Souq","sq",IF(E5894="Jumia","Jum",E5894))</f>
        <v>Jum</v>
      </c>
      <c r="Q5894">
        <f>VLOOKUP(ecommerce_10000[[#This Row],[City]],F:I,4,FALSE)</f>
        <v>26648.76</v>
      </c>
      <c r="R5894" s="1">
        <f>SUMIF(C:C,ecommerce_10000[[#This Row],[Category]],I:I)</f>
        <v>91504159.730000004</v>
      </c>
      <c r="S5894" s="1">
        <f>SUMIFS(I:I,C:C,C5894)</f>
        <v>91504159.730000004</v>
      </c>
      <c r="T5894" s="1" t="str">
        <f>INDEX(F:F,MATCH(ecommerce_10000[[#This Row],[TotalAmount]],I:I,0))</f>
        <v>Casablanca</v>
      </c>
    </row>
    <row r="5895" spans="1:20" x14ac:dyDescent="0.3">
      <c r="A5895" s="1" t="s">
        <v>5939</v>
      </c>
      <c r="B5895" s="1" t="s">
        <v>25</v>
      </c>
      <c r="C5895" s="1" t="s">
        <v>26</v>
      </c>
      <c r="D5895" s="1" t="s">
        <v>27</v>
      </c>
      <c r="E5895" s="1" t="s">
        <v>22</v>
      </c>
      <c r="F5895" s="1" t="s">
        <v>62</v>
      </c>
      <c r="G5895">
        <v>18050.990000000002</v>
      </c>
      <c r="H5895">
        <v>1</v>
      </c>
      <c r="I5895">
        <v>18050.990000000002</v>
      </c>
      <c r="J5895">
        <v>2.69</v>
      </c>
      <c r="K5895">
        <v>755</v>
      </c>
      <c r="L5895" s="2">
        <v>45442</v>
      </c>
      <c r="O5895" t="str">
        <f>IF(ecommerce_10000[[#This Row],[Platform]]="Souq","sq",ecommerce_10000[[#This Row],[Platform]])</f>
        <v>Jumia</v>
      </c>
      <c r="P5895" t="str">
        <f>IF(E5895="Souq","sq",IF(E5895="Jumia","Jum",E5895))</f>
        <v>Jum</v>
      </c>
      <c r="Q5895">
        <f>VLOOKUP(ecommerce_10000[[#This Row],[City]],F:I,4,FALSE)</f>
        <v>27872.98</v>
      </c>
      <c r="R5895" s="1">
        <f>SUMIF(C:C,ecommerce_10000[[#This Row],[Category]],I:I)</f>
        <v>29200970.130000021</v>
      </c>
      <c r="S5895" s="1">
        <f>SUMIFS(I:I,C:C,C5895)</f>
        <v>29200970.130000021</v>
      </c>
      <c r="T5895" s="1" t="str">
        <f>INDEX(F:F,MATCH(ecommerce_10000[[#This Row],[TotalAmount]],I:I,0))</f>
        <v>Giza</v>
      </c>
    </row>
    <row r="5896" spans="1:20" x14ac:dyDescent="0.3">
      <c r="A5896" s="1" t="s">
        <v>5940</v>
      </c>
      <c r="B5896" s="1" t="s">
        <v>38</v>
      </c>
      <c r="C5896" s="1" t="s">
        <v>20</v>
      </c>
      <c r="D5896" s="1" t="s">
        <v>39</v>
      </c>
      <c r="E5896" s="1" t="s">
        <v>47</v>
      </c>
      <c r="F5896" s="1" t="s">
        <v>17</v>
      </c>
      <c r="G5896">
        <v>2510.9299999999998</v>
      </c>
      <c r="H5896">
        <v>5</v>
      </c>
      <c r="I5896">
        <v>12554.65</v>
      </c>
      <c r="J5896">
        <v>1.24</v>
      </c>
      <c r="K5896">
        <v>3377</v>
      </c>
      <c r="L5896" s="2">
        <v>45636</v>
      </c>
      <c r="O5896" t="str">
        <f>IF(ecommerce_10000[[#This Row],[Platform]]="Souq","sq",ecommerce_10000[[#This Row],[Platform]])</f>
        <v>Amazon</v>
      </c>
      <c r="P5896" t="str">
        <f>IF(E5896="Souq","sq",IF(E5896="Jumia","Jum",E5896))</f>
        <v>Amazon</v>
      </c>
      <c r="Q5896">
        <f>VLOOKUP(ecommerce_10000[[#This Row],[City]],F:I,4,FALSE)</f>
        <v>16284.02</v>
      </c>
      <c r="R5896" s="1">
        <f>SUMIF(C:C,ecommerce_10000[[#This Row],[Category]],I:I)</f>
        <v>91504159.730000004</v>
      </c>
      <c r="S5896" s="1">
        <f>SUMIFS(I:I,C:C,C5896)</f>
        <v>91504159.730000004</v>
      </c>
      <c r="T5896" s="1" t="str">
        <f>INDEX(F:F,MATCH(ecommerce_10000[[#This Row],[TotalAmount]],I:I,0))</f>
        <v>Cairo</v>
      </c>
    </row>
    <row r="5897" spans="1:20" x14ac:dyDescent="0.3">
      <c r="A5897" s="1" t="s">
        <v>5941</v>
      </c>
      <c r="B5897" s="1" t="s">
        <v>25</v>
      </c>
      <c r="C5897" s="1" t="s">
        <v>26</v>
      </c>
      <c r="D5897" s="1" t="s">
        <v>27</v>
      </c>
      <c r="E5897" s="1" t="s">
        <v>22</v>
      </c>
      <c r="F5897" s="1" t="s">
        <v>28</v>
      </c>
      <c r="G5897">
        <v>838.09</v>
      </c>
      <c r="H5897">
        <v>1</v>
      </c>
      <c r="I5897">
        <v>838.09</v>
      </c>
      <c r="J5897">
        <v>4.8600000000000003</v>
      </c>
      <c r="K5897">
        <v>1511</v>
      </c>
      <c r="L5897" s="2">
        <v>45403</v>
      </c>
      <c r="O5897" t="str">
        <f>IF(ecommerce_10000[[#This Row],[Platform]]="Souq","sq",ecommerce_10000[[#This Row],[Platform]])</f>
        <v>Jumia</v>
      </c>
      <c r="P5897" t="str">
        <f>IF(E5897="Souq","sq",IF(E5897="Jumia","Jum",E5897))</f>
        <v>Jum</v>
      </c>
      <c r="Q5897">
        <f>VLOOKUP(ecommerce_10000[[#This Row],[City]],F:I,4,FALSE)</f>
        <v>26648.76</v>
      </c>
      <c r="R5897" s="1">
        <f>SUMIF(C:C,ecommerce_10000[[#This Row],[Category]],I:I)</f>
        <v>29200970.130000021</v>
      </c>
      <c r="S5897" s="1">
        <f>SUMIFS(I:I,C:C,C5897)</f>
        <v>29200970.130000021</v>
      </c>
      <c r="T5897" s="1" t="str">
        <f>INDEX(F:F,MATCH(ecommerce_10000[[#This Row],[TotalAmount]],I:I,0))</f>
        <v>Casablanca</v>
      </c>
    </row>
    <row r="5898" spans="1:20" x14ac:dyDescent="0.3">
      <c r="A5898" s="1" t="s">
        <v>5942</v>
      </c>
      <c r="B5898" s="1" t="s">
        <v>43</v>
      </c>
      <c r="C5898" s="1" t="s">
        <v>44</v>
      </c>
      <c r="D5898" s="1" t="s">
        <v>45</v>
      </c>
      <c r="E5898" s="1" t="s">
        <v>16</v>
      </c>
      <c r="F5898" s="1" t="s">
        <v>23</v>
      </c>
      <c r="G5898">
        <v>12212.07</v>
      </c>
      <c r="H5898">
        <v>1</v>
      </c>
      <c r="I5898">
        <v>12212.07</v>
      </c>
      <c r="J5898">
        <v>1.97</v>
      </c>
      <c r="K5898">
        <v>3865</v>
      </c>
      <c r="L5898" s="2">
        <v>45382</v>
      </c>
      <c r="O5898" t="str">
        <f>IF(ecommerce_10000[[#This Row],[Platform]]="Souq","sq",ecommerce_10000[[#This Row],[Platform]])</f>
        <v>sq</v>
      </c>
      <c r="P5898" t="str">
        <f>IF(E5898="Souq","sq",IF(E5898="Jumia","Jum",E5898))</f>
        <v>sq</v>
      </c>
      <c r="Q5898">
        <f>VLOOKUP(ecommerce_10000[[#This Row],[City]],F:I,4,FALSE)</f>
        <v>13290.4</v>
      </c>
      <c r="R5898" s="1">
        <f>SUMIF(C:C,ecommerce_10000[[#This Row],[Category]],I:I)</f>
        <v>31420413.200000018</v>
      </c>
      <c r="S5898" s="1">
        <f>SUMIFS(I:I,C:C,C5898)</f>
        <v>31420413.200000018</v>
      </c>
      <c r="T5898" s="1" t="str">
        <f>INDEX(F:F,MATCH(ecommerce_10000[[#This Row],[TotalAmount]],I:I,0))</f>
        <v>Alexandria</v>
      </c>
    </row>
    <row r="5899" spans="1:20" x14ac:dyDescent="0.3">
      <c r="A5899" s="1" t="s">
        <v>5943</v>
      </c>
      <c r="B5899" s="1" t="s">
        <v>43</v>
      </c>
      <c r="C5899" s="1" t="s">
        <v>44</v>
      </c>
      <c r="D5899" s="1" t="s">
        <v>45</v>
      </c>
      <c r="E5899" s="1" t="s">
        <v>22</v>
      </c>
      <c r="F5899" s="1" t="s">
        <v>62</v>
      </c>
      <c r="G5899">
        <v>8451.2099999999991</v>
      </c>
      <c r="H5899">
        <v>5</v>
      </c>
      <c r="I5899">
        <v>42256.05</v>
      </c>
      <c r="J5899">
        <v>4.82</v>
      </c>
      <c r="K5899">
        <v>1695</v>
      </c>
      <c r="L5899" s="2">
        <v>45600</v>
      </c>
      <c r="O5899" t="str">
        <f>IF(ecommerce_10000[[#This Row],[Platform]]="Souq","sq",ecommerce_10000[[#This Row],[Platform]])</f>
        <v>Jumia</v>
      </c>
      <c r="P5899" t="str">
        <f>IF(E5899="Souq","sq",IF(E5899="Jumia","Jum",E5899))</f>
        <v>Jum</v>
      </c>
      <c r="Q5899">
        <f>VLOOKUP(ecommerce_10000[[#This Row],[City]],F:I,4,FALSE)</f>
        <v>27872.98</v>
      </c>
      <c r="R5899" s="1">
        <f>SUMIF(C:C,ecommerce_10000[[#This Row],[Category]],I:I)</f>
        <v>31420413.200000018</v>
      </c>
      <c r="S5899" s="1">
        <f>SUMIFS(I:I,C:C,C5899)</f>
        <v>31420413.200000018</v>
      </c>
      <c r="T5899" s="1" t="str">
        <f>INDEX(F:F,MATCH(ecommerce_10000[[#This Row],[TotalAmount]],I:I,0))</f>
        <v>Giza</v>
      </c>
    </row>
    <row r="5900" spans="1:20" x14ac:dyDescent="0.3">
      <c r="A5900" s="1" t="s">
        <v>5944</v>
      </c>
      <c r="B5900" s="1" t="s">
        <v>13</v>
      </c>
      <c r="C5900" s="1" t="s">
        <v>14</v>
      </c>
      <c r="D5900" s="1" t="s">
        <v>15</v>
      </c>
      <c r="E5900" s="1" t="s">
        <v>22</v>
      </c>
      <c r="F5900" s="1" t="s">
        <v>33</v>
      </c>
      <c r="G5900">
        <v>7046.05</v>
      </c>
      <c r="H5900">
        <v>2</v>
      </c>
      <c r="I5900">
        <v>14092.1</v>
      </c>
      <c r="J5900">
        <v>1.68</v>
      </c>
      <c r="K5900">
        <v>1914</v>
      </c>
      <c r="L5900" s="2">
        <v>45388</v>
      </c>
      <c r="O5900" t="str">
        <f>IF(ecommerce_10000[[#This Row],[Platform]]="Souq","sq",ecommerce_10000[[#This Row],[Platform]])</f>
        <v>Jumia</v>
      </c>
      <c r="P5900" t="str">
        <f>IF(E5900="Souq","sq",IF(E5900="Jumia","Jum",E5900))</f>
        <v>Jum</v>
      </c>
      <c r="Q5900">
        <f>VLOOKUP(ecommerce_10000[[#This Row],[City]],F:I,4,FALSE)</f>
        <v>3665.44</v>
      </c>
      <c r="R5900" s="1">
        <f>SUMIF(C:C,ecommerce_10000[[#This Row],[Category]],I:I)</f>
        <v>92327183.770000085</v>
      </c>
      <c r="S5900" s="1">
        <f>SUMIFS(I:I,C:C,C5900)</f>
        <v>92327183.770000085</v>
      </c>
      <c r="T5900" s="1" t="str">
        <f>INDEX(F:F,MATCH(ecommerce_10000[[#This Row],[TotalAmount]],I:I,0))</f>
        <v>Dubai</v>
      </c>
    </row>
    <row r="5901" spans="1:20" x14ac:dyDescent="0.3">
      <c r="A5901" s="1" t="s">
        <v>5945</v>
      </c>
      <c r="B5901" s="1" t="s">
        <v>25</v>
      </c>
      <c r="C5901" s="1" t="s">
        <v>26</v>
      </c>
      <c r="D5901" s="1" t="s">
        <v>27</v>
      </c>
      <c r="E5901" s="1" t="s">
        <v>22</v>
      </c>
      <c r="F5901" s="1" t="s">
        <v>28</v>
      </c>
      <c r="G5901">
        <v>15143.71</v>
      </c>
      <c r="H5901">
        <v>3</v>
      </c>
      <c r="I5901">
        <v>45431.13</v>
      </c>
      <c r="J5901">
        <v>1.82</v>
      </c>
      <c r="K5901">
        <v>3321</v>
      </c>
      <c r="L5901" s="2">
        <v>45341</v>
      </c>
      <c r="O5901" t="str">
        <f>IF(ecommerce_10000[[#This Row],[Platform]]="Souq","sq",ecommerce_10000[[#This Row],[Platform]])</f>
        <v>Jumia</v>
      </c>
      <c r="P5901" t="str">
        <f>IF(E5901="Souq","sq",IF(E5901="Jumia","Jum",E5901))</f>
        <v>Jum</v>
      </c>
      <c r="Q5901">
        <f>VLOOKUP(ecommerce_10000[[#This Row],[City]],F:I,4,FALSE)</f>
        <v>26648.76</v>
      </c>
      <c r="R5901" s="1">
        <f>SUMIF(C:C,ecommerce_10000[[#This Row],[Category]],I:I)</f>
        <v>29200970.130000021</v>
      </c>
      <c r="S5901" s="1">
        <f>SUMIFS(I:I,C:C,C5901)</f>
        <v>29200970.130000021</v>
      </c>
      <c r="T5901" s="1" t="str">
        <f>INDEX(F:F,MATCH(ecommerce_10000[[#This Row],[TotalAmount]],I:I,0))</f>
        <v>Casablanca</v>
      </c>
    </row>
    <row r="5902" spans="1:20" x14ac:dyDescent="0.3">
      <c r="A5902" s="1" t="s">
        <v>5946</v>
      </c>
      <c r="B5902" s="1" t="s">
        <v>25</v>
      </c>
      <c r="C5902" s="1" t="s">
        <v>26</v>
      </c>
      <c r="D5902" s="1" t="s">
        <v>27</v>
      </c>
      <c r="E5902" s="1" t="s">
        <v>16</v>
      </c>
      <c r="F5902" s="1" t="s">
        <v>23</v>
      </c>
      <c r="G5902">
        <v>14644.34</v>
      </c>
      <c r="H5902">
        <v>2</v>
      </c>
      <c r="I5902">
        <v>29288.68</v>
      </c>
      <c r="J5902">
        <v>2.57</v>
      </c>
      <c r="K5902">
        <v>4373</v>
      </c>
      <c r="L5902" s="2">
        <v>45384</v>
      </c>
      <c r="O5902" t="str">
        <f>IF(ecommerce_10000[[#This Row],[Platform]]="Souq","sq",ecommerce_10000[[#This Row],[Platform]])</f>
        <v>sq</v>
      </c>
      <c r="P5902" t="str">
        <f>IF(E5902="Souq","sq",IF(E5902="Jumia","Jum",E5902))</f>
        <v>sq</v>
      </c>
      <c r="Q5902">
        <f>VLOOKUP(ecommerce_10000[[#This Row],[City]],F:I,4,FALSE)</f>
        <v>13290.4</v>
      </c>
      <c r="R5902" s="1">
        <f>SUMIF(C:C,ecommerce_10000[[#This Row],[Category]],I:I)</f>
        <v>29200970.130000021</v>
      </c>
      <c r="S5902" s="1">
        <f>SUMIFS(I:I,C:C,C5902)</f>
        <v>29200970.130000021</v>
      </c>
      <c r="T5902" s="1" t="str">
        <f>INDEX(F:F,MATCH(ecommerce_10000[[#This Row],[TotalAmount]],I:I,0))</f>
        <v>Alexandria</v>
      </c>
    </row>
    <row r="5903" spans="1:20" x14ac:dyDescent="0.3">
      <c r="A5903" s="1" t="s">
        <v>5947</v>
      </c>
      <c r="B5903" s="1" t="s">
        <v>43</v>
      </c>
      <c r="C5903" s="1" t="s">
        <v>44</v>
      </c>
      <c r="D5903" s="1" t="s">
        <v>45</v>
      </c>
      <c r="E5903" s="1" t="s">
        <v>16</v>
      </c>
      <c r="F5903" s="1" t="s">
        <v>62</v>
      </c>
      <c r="G5903">
        <v>19482.04</v>
      </c>
      <c r="H5903">
        <v>2</v>
      </c>
      <c r="I5903">
        <v>38964.080000000002</v>
      </c>
      <c r="J5903">
        <v>4.8899999999999997</v>
      </c>
      <c r="K5903">
        <v>1803</v>
      </c>
      <c r="L5903" s="2">
        <v>45300</v>
      </c>
      <c r="O5903" t="str">
        <f>IF(ecommerce_10000[[#This Row],[Platform]]="Souq","sq",ecommerce_10000[[#This Row],[Platform]])</f>
        <v>sq</v>
      </c>
      <c r="P5903" t="str">
        <f>IF(E5903="Souq","sq",IF(E5903="Jumia","Jum",E5903))</f>
        <v>sq</v>
      </c>
      <c r="Q5903">
        <f>VLOOKUP(ecommerce_10000[[#This Row],[City]],F:I,4,FALSE)</f>
        <v>27872.98</v>
      </c>
      <c r="R5903" s="1">
        <f>SUMIF(C:C,ecommerce_10000[[#This Row],[Category]],I:I)</f>
        <v>31420413.200000018</v>
      </c>
      <c r="S5903" s="1">
        <f>SUMIFS(I:I,C:C,C5903)</f>
        <v>31420413.200000018</v>
      </c>
      <c r="T5903" s="1" t="str">
        <f>INDEX(F:F,MATCH(ecommerce_10000[[#This Row],[TotalAmount]],I:I,0))</f>
        <v>Giza</v>
      </c>
    </row>
    <row r="5904" spans="1:20" x14ac:dyDescent="0.3">
      <c r="A5904" s="1" t="s">
        <v>5948</v>
      </c>
      <c r="B5904" s="1" t="s">
        <v>43</v>
      </c>
      <c r="C5904" s="1" t="s">
        <v>44</v>
      </c>
      <c r="D5904" s="1" t="s">
        <v>45</v>
      </c>
      <c r="E5904" s="1" t="s">
        <v>47</v>
      </c>
      <c r="F5904" s="1" t="s">
        <v>17</v>
      </c>
      <c r="G5904">
        <v>18492.62</v>
      </c>
      <c r="H5904">
        <v>2</v>
      </c>
      <c r="I5904">
        <v>36985.24</v>
      </c>
      <c r="J5904">
        <v>1.63</v>
      </c>
      <c r="K5904">
        <v>3872</v>
      </c>
      <c r="L5904" s="2">
        <v>45323</v>
      </c>
      <c r="O5904" t="str">
        <f>IF(ecommerce_10000[[#This Row],[Platform]]="Souq","sq",ecommerce_10000[[#This Row],[Platform]])</f>
        <v>Amazon</v>
      </c>
      <c r="P5904" t="str">
        <f>IF(E5904="Souq","sq",IF(E5904="Jumia","Jum",E5904))</f>
        <v>Amazon</v>
      </c>
      <c r="Q5904">
        <f>VLOOKUP(ecommerce_10000[[#This Row],[City]],F:I,4,FALSE)</f>
        <v>16284.02</v>
      </c>
      <c r="R5904" s="1">
        <f>SUMIF(C:C,ecommerce_10000[[#This Row],[Category]],I:I)</f>
        <v>31420413.200000018</v>
      </c>
      <c r="S5904" s="1">
        <f>SUMIFS(I:I,C:C,C5904)</f>
        <v>31420413.200000018</v>
      </c>
      <c r="T5904" s="1" t="str">
        <f>INDEX(F:F,MATCH(ecommerce_10000[[#This Row],[TotalAmount]],I:I,0))</f>
        <v>Cairo</v>
      </c>
    </row>
    <row r="5905" spans="1:20" x14ac:dyDescent="0.3">
      <c r="A5905" s="1" t="s">
        <v>5949</v>
      </c>
      <c r="B5905" s="1" t="s">
        <v>53</v>
      </c>
      <c r="C5905" s="1" t="s">
        <v>31</v>
      </c>
      <c r="D5905" s="1" t="s">
        <v>54</v>
      </c>
      <c r="E5905" s="1" t="s">
        <v>47</v>
      </c>
      <c r="F5905" s="1" t="s">
        <v>40</v>
      </c>
      <c r="G5905">
        <v>18426.64</v>
      </c>
      <c r="H5905">
        <v>5</v>
      </c>
      <c r="I5905">
        <v>92133.2</v>
      </c>
      <c r="J5905">
        <v>1.1399999999999999</v>
      </c>
      <c r="K5905">
        <v>1524</v>
      </c>
      <c r="L5905" s="2">
        <v>45634</v>
      </c>
      <c r="O5905" t="str">
        <f>IF(ecommerce_10000[[#This Row],[Platform]]="Souq","sq",ecommerce_10000[[#This Row],[Platform]])</f>
        <v>Amazon</v>
      </c>
      <c r="P5905" t="str">
        <f>IF(E5905="Souq","sq",IF(E5905="Jumia","Jum",E5905))</f>
        <v>Amazon</v>
      </c>
      <c r="Q5905">
        <f>VLOOKUP(ecommerce_10000[[#This Row],[City]],F:I,4,FALSE)</f>
        <v>99349.3</v>
      </c>
      <c r="R5905" s="1">
        <f>SUMIF(C:C,ecommerce_10000[[#This Row],[Category]],I:I)</f>
        <v>57542997.559999913</v>
      </c>
      <c r="S5905" s="1">
        <f>SUMIFS(I:I,C:C,C5905)</f>
        <v>57542997.559999913</v>
      </c>
      <c r="T5905" s="1" t="str">
        <f>INDEX(F:F,MATCH(ecommerce_10000[[#This Row],[TotalAmount]],I:I,0))</f>
        <v>Riyadh</v>
      </c>
    </row>
    <row r="5906" spans="1:20" x14ac:dyDescent="0.3">
      <c r="A5906" s="1" t="s">
        <v>5950</v>
      </c>
      <c r="B5906" s="1" t="s">
        <v>38</v>
      </c>
      <c r="C5906" s="1" t="s">
        <v>20</v>
      </c>
      <c r="D5906" s="1" t="s">
        <v>39</v>
      </c>
      <c r="E5906" s="1" t="s">
        <v>16</v>
      </c>
      <c r="F5906" s="1" t="s">
        <v>40</v>
      </c>
      <c r="G5906">
        <v>6981.18</v>
      </c>
      <c r="H5906">
        <v>5</v>
      </c>
      <c r="I5906">
        <v>34905.9</v>
      </c>
      <c r="J5906">
        <v>4.8499999999999996</v>
      </c>
      <c r="K5906">
        <v>796</v>
      </c>
      <c r="L5906" s="2">
        <v>45546</v>
      </c>
      <c r="O5906" t="str">
        <f>IF(ecommerce_10000[[#This Row],[Platform]]="Souq","sq",ecommerce_10000[[#This Row],[Platform]])</f>
        <v>sq</v>
      </c>
      <c r="P5906" t="str">
        <f>IF(E5906="Souq","sq",IF(E5906="Jumia","Jum",E5906))</f>
        <v>sq</v>
      </c>
      <c r="Q5906">
        <f>VLOOKUP(ecommerce_10000[[#This Row],[City]],F:I,4,FALSE)</f>
        <v>99349.3</v>
      </c>
      <c r="R5906" s="1">
        <f>SUMIF(C:C,ecommerce_10000[[#This Row],[Category]],I:I)</f>
        <v>91504159.730000004</v>
      </c>
      <c r="S5906" s="1">
        <f>SUMIFS(I:I,C:C,C5906)</f>
        <v>91504159.730000004</v>
      </c>
      <c r="T5906" s="1" t="str">
        <f>INDEX(F:F,MATCH(ecommerce_10000[[#This Row],[TotalAmount]],I:I,0))</f>
        <v>Riyadh</v>
      </c>
    </row>
    <row r="5907" spans="1:20" x14ac:dyDescent="0.3">
      <c r="A5907" s="1" t="s">
        <v>5951</v>
      </c>
      <c r="B5907" s="1" t="s">
        <v>65</v>
      </c>
      <c r="C5907" s="1" t="s">
        <v>20</v>
      </c>
      <c r="D5907" s="1" t="s">
        <v>66</v>
      </c>
      <c r="E5907" s="1" t="s">
        <v>22</v>
      </c>
      <c r="F5907" s="1" t="s">
        <v>23</v>
      </c>
      <c r="G5907">
        <v>8758.99</v>
      </c>
      <c r="H5907">
        <v>3</v>
      </c>
      <c r="I5907">
        <v>26276.97</v>
      </c>
      <c r="J5907">
        <v>1.06</v>
      </c>
      <c r="K5907">
        <v>1876</v>
      </c>
      <c r="L5907" s="2">
        <v>45540</v>
      </c>
      <c r="O5907" t="str">
        <f>IF(ecommerce_10000[[#This Row],[Platform]]="Souq","sq",ecommerce_10000[[#This Row],[Platform]])</f>
        <v>Jumia</v>
      </c>
      <c r="P5907" t="str">
        <f>IF(E5907="Souq","sq",IF(E5907="Jumia","Jum",E5907))</f>
        <v>Jum</v>
      </c>
      <c r="Q5907">
        <f>VLOOKUP(ecommerce_10000[[#This Row],[City]],F:I,4,FALSE)</f>
        <v>13290.4</v>
      </c>
      <c r="R5907" s="1">
        <f>SUMIF(C:C,ecommerce_10000[[#This Row],[Category]],I:I)</f>
        <v>91504159.730000004</v>
      </c>
      <c r="S5907" s="1">
        <f>SUMIFS(I:I,C:C,C5907)</f>
        <v>91504159.730000004</v>
      </c>
      <c r="T5907" s="1" t="str">
        <f>INDEX(F:F,MATCH(ecommerce_10000[[#This Row],[TotalAmount]],I:I,0))</f>
        <v>Alexandria</v>
      </c>
    </row>
    <row r="5908" spans="1:20" x14ac:dyDescent="0.3">
      <c r="A5908" s="1" t="s">
        <v>5952</v>
      </c>
      <c r="B5908" s="1" t="s">
        <v>49</v>
      </c>
      <c r="C5908" s="1" t="s">
        <v>14</v>
      </c>
      <c r="D5908" s="1" t="s">
        <v>50</v>
      </c>
      <c r="E5908" s="1" t="s">
        <v>47</v>
      </c>
      <c r="F5908" s="1" t="s">
        <v>40</v>
      </c>
      <c r="G5908">
        <v>19111.330000000002</v>
      </c>
      <c r="H5908">
        <v>3</v>
      </c>
      <c r="I5908">
        <v>57333.99</v>
      </c>
      <c r="J5908">
        <v>4.1900000000000004</v>
      </c>
      <c r="K5908">
        <v>4340</v>
      </c>
      <c r="L5908" s="2">
        <v>45428</v>
      </c>
      <c r="O5908" t="str">
        <f>IF(ecommerce_10000[[#This Row],[Platform]]="Souq","sq",ecommerce_10000[[#This Row],[Platform]])</f>
        <v>Amazon</v>
      </c>
      <c r="P5908" t="str">
        <f>IF(E5908="Souq","sq",IF(E5908="Jumia","Jum",E5908))</f>
        <v>Amazon</v>
      </c>
      <c r="Q5908">
        <f>VLOOKUP(ecommerce_10000[[#This Row],[City]],F:I,4,FALSE)</f>
        <v>99349.3</v>
      </c>
      <c r="R5908" s="1">
        <f>SUMIF(C:C,ecommerce_10000[[#This Row],[Category]],I:I)</f>
        <v>92327183.770000085</v>
      </c>
      <c r="S5908" s="1">
        <f>SUMIFS(I:I,C:C,C5908)</f>
        <v>92327183.770000085</v>
      </c>
      <c r="T5908" s="1" t="str">
        <f>INDEX(F:F,MATCH(ecommerce_10000[[#This Row],[TotalAmount]],I:I,0))</f>
        <v>Riyadh</v>
      </c>
    </row>
    <row r="5909" spans="1:20" x14ac:dyDescent="0.3">
      <c r="A5909" s="1" t="s">
        <v>5953</v>
      </c>
      <c r="B5909" s="1" t="s">
        <v>38</v>
      </c>
      <c r="C5909" s="1" t="s">
        <v>20</v>
      </c>
      <c r="D5909" s="1" t="s">
        <v>39</v>
      </c>
      <c r="E5909" s="1" t="s">
        <v>16</v>
      </c>
      <c r="F5909" s="1" t="s">
        <v>62</v>
      </c>
      <c r="G5909">
        <v>18100.490000000002</v>
      </c>
      <c r="H5909">
        <v>5</v>
      </c>
      <c r="I5909">
        <v>90502.45</v>
      </c>
      <c r="J5909">
        <v>3.36</v>
      </c>
      <c r="K5909">
        <v>4957</v>
      </c>
      <c r="L5909" s="2">
        <v>45541</v>
      </c>
      <c r="O5909" t="str">
        <f>IF(ecommerce_10000[[#This Row],[Platform]]="Souq","sq",ecommerce_10000[[#This Row],[Platform]])</f>
        <v>sq</v>
      </c>
      <c r="P5909" t="str">
        <f>IF(E5909="Souq","sq",IF(E5909="Jumia","Jum",E5909))</f>
        <v>sq</v>
      </c>
      <c r="Q5909">
        <f>VLOOKUP(ecommerce_10000[[#This Row],[City]],F:I,4,FALSE)</f>
        <v>27872.98</v>
      </c>
      <c r="R5909" s="1">
        <f>SUMIF(C:C,ecommerce_10000[[#This Row],[Category]],I:I)</f>
        <v>91504159.730000004</v>
      </c>
      <c r="S5909" s="1">
        <f>SUMIFS(I:I,C:C,C5909)</f>
        <v>91504159.730000004</v>
      </c>
      <c r="T5909" s="1" t="str">
        <f>INDEX(F:F,MATCH(ecommerce_10000[[#This Row],[TotalAmount]],I:I,0))</f>
        <v>Giza</v>
      </c>
    </row>
    <row r="5910" spans="1:20" x14ac:dyDescent="0.3">
      <c r="A5910" s="1" t="s">
        <v>5954</v>
      </c>
      <c r="B5910" s="1" t="s">
        <v>65</v>
      </c>
      <c r="C5910" s="1" t="s">
        <v>20</v>
      </c>
      <c r="D5910" s="1" t="s">
        <v>66</v>
      </c>
      <c r="E5910" s="1" t="s">
        <v>47</v>
      </c>
      <c r="F5910" s="1" t="s">
        <v>40</v>
      </c>
      <c r="G5910">
        <v>19001.95</v>
      </c>
      <c r="H5910">
        <v>4</v>
      </c>
      <c r="I5910">
        <v>76007.8</v>
      </c>
      <c r="J5910">
        <v>4.33</v>
      </c>
      <c r="K5910">
        <v>1592</v>
      </c>
      <c r="L5910" s="2">
        <v>45481</v>
      </c>
      <c r="O5910" t="str">
        <f>IF(ecommerce_10000[[#This Row],[Platform]]="Souq","sq",ecommerce_10000[[#This Row],[Platform]])</f>
        <v>Amazon</v>
      </c>
      <c r="P5910" t="str">
        <f>IF(E5910="Souq","sq",IF(E5910="Jumia","Jum",E5910))</f>
        <v>Amazon</v>
      </c>
      <c r="Q5910">
        <f>VLOOKUP(ecommerce_10000[[#This Row],[City]],F:I,4,FALSE)</f>
        <v>99349.3</v>
      </c>
      <c r="R5910" s="1">
        <f>SUMIF(C:C,ecommerce_10000[[#This Row],[Category]],I:I)</f>
        <v>91504159.730000004</v>
      </c>
      <c r="S5910" s="1">
        <f>SUMIFS(I:I,C:C,C5910)</f>
        <v>91504159.730000004</v>
      </c>
      <c r="T5910" s="1" t="str">
        <f>INDEX(F:F,MATCH(ecommerce_10000[[#This Row],[TotalAmount]],I:I,0))</f>
        <v>Riyadh</v>
      </c>
    </row>
    <row r="5911" spans="1:20" x14ac:dyDescent="0.3">
      <c r="A5911" s="1" t="s">
        <v>5955</v>
      </c>
      <c r="B5911" s="1" t="s">
        <v>13</v>
      </c>
      <c r="C5911" s="1" t="s">
        <v>14</v>
      </c>
      <c r="D5911" s="1" t="s">
        <v>15</v>
      </c>
      <c r="E5911" s="1" t="s">
        <v>22</v>
      </c>
      <c r="F5911" s="1" t="s">
        <v>17</v>
      </c>
      <c r="G5911">
        <v>6911.38</v>
      </c>
      <c r="H5911">
        <v>2</v>
      </c>
      <c r="I5911">
        <v>13822.76</v>
      </c>
      <c r="J5911">
        <v>3.15</v>
      </c>
      <c r="K5911">
        <v>3046</v>
      </c>
      <c r="L5911" s="2">
        <v>45353</v>
      </c>
      <c r="O5911" t="str">
        <f>IF(ecommerce_10000[[#This Row],[Platform]]="Souq","sq",ecommerce_10000[[#This Row],[Platform]])</f>
        <v>Jumia</v>
      </c>
      <c r="P5911" t="str">
        <f>IF(E5911="Souq","sq",IF(E5911="Jumia","Jum",E5911))</f>
        <v>Jum</v>
      </c>
      <c r="Q5911">
        <f>VLOOKUP(ecommerce_10000[[#This Row],[City]],F:I,4,FALSE)</f>
        <v>16284.02</v>
      </c>
      <c r="R5911" s="1">
        <f>SUMIF(C:C,ecommerce_10000[[#This Row],[Category]],I:I)</f>
        <v>92327183.770000085</v>
      </c>
      <c r="S5911" s="1">
        <f>SUMIFS(I:I,C:C,C5911)</f>
        <v>92327183.770000085</v>
      </c>
      <c r="T5911" s="1" t="str">
        <f>INDEX(F:F,MATCH(ecommerce_10000[[#This Row],[TotalAmount]],I:I,0))</f>
        <v>Cairo</v>
      </c>
    </row>
    <row r="5912" spans="1:20" x14ac:dyDescent="0.3">
      <c r="A5912" s="1" t="s">
        <v>5956</v>
      </c>
      <c r="B5912" s="1" t="s">
        <v>53</v>
      </c>
      <c r="C5912" s="1" t="s">
        <v>31</v>
      </c>
      <c r="D5912" s="1" t="s">
        <v>54</v>
      </c>
      <c r="E5912" s="1" t="s">
        <v>22</v>
      </c>
      <c r="F5912" s="1" t="s">
        <v>28</v>
      </c>
      <c r="G5912">
        <v>15771.45</v>
      </c>
      <c r="H5912">
        <v>1</v>
      </c>
      <c r="I5912">
        <v>15771.45</v>
      </c>
      <c r="J5912">
        <v>3.25</v>
      </c>
      <c r="K5912">
        <v>4054</v>
      </c>
      <c r="L5912" s="2">
        <v>45598</v>
      </c>
      <c r="O5912" t="str">
        <f>IF(ecommerce_10000[[#This Row],[Platform]]="Souq","sq",ecommerce_10000[[#This Row],[Platform]])</f>
        <v>Jumia</v>
      </c>
      <c r="P5912" t="str">
        <f>IF(E5912="Souq","sq",IF(E5912="Jumia","Jum",E5912))</f>
        <v>Jum</v>
      </c>
      <c r="Q5912">
        <f>VLOOKUP(ecommerce_10000[[#This Row],[City]],F:I,4,FALSE)</f>
        <v>26648.76</v>
      </c>
      <c r="R5912" s="1">
        <f>SUMIF(C:C,ecommerce_10000[[#This Row],[Category]],I:I)</f>
        <v>57542997.559999913</v>
      </c>
      <c r="S5912" s="1">
        <f>SUMIFS(I:I,C:C,C5912)</f>
        <v>57542997.559999913</v>
      </c>
      <c r="T5912" s="1" t="str">
        <f>INDEX(F:F,MATCH(ecommerce_10000[[#This Row],[TotalAmount]],I:I,0))</f>
        <v>Casablanca</v>
      </c>
    </row>
    <row r="5913" spans="1:20" x14ac:dyDescent="0.3">
      <c r="A5913" s="1" t="s">
        <v>5957</v>
      </c>
      <c r="B5913" s="1" t="s">
        <v>35</v>
      </c>
      <c r="C5913" s="1" t="s">
        <v>14</v>
      </c>
      <c r="D5913" s="1" t="s">
        <v>36</v>
      </c>
      <c r="E5913" s="1" t="s">
        <v>22</v>
      </c>
      <c r="F5913" s="1" t="s">
        <v>33</v>
      </c>
      <c r="G5913">
        <v>1932.76</v>
      </c>
      <c r="H5913">
        <v>3</v>
      </c>
      <c r="I5913">
        <v>5798.28</v>
      </c>
      <c r="J5913">
        <v>1.99</v>
      </c>
      <c r="K5913">
        <v>4195</v>
      </c>
      <c r="L5913" s="2">
        <v>45347</v>
      </c>
      <c r="O5913" t="str">
        <f>IF(ecommerce_10000[[#This Row],[Platform]]="Souq","sq",ecommerce_10000[[#This Row],[Platform]])</f>
        <v>Jumia</v>
      </c>
      <c r="P5913" t="str">
        <f>IF(E5913="Souq","sq",IF(E5913="Jumia","Jum",E5913))</f>
        <v>Jum</v>
      </c>
      <c r="Q5913">
        <f>VLOOKUP(ecommerce_10000[[#This Row],[City]],F:I,4,FALSE)</f>
        <v>3665.44</v>
      </c>
      <c r="R5913" s="1">
        <f>SUMIF(C:C,ecommerce_10000[[#This Row],[Category]],I:I)</f>
        <v>92327183.770000085</v>
      </c>
      <c r="S5913" s="1">
        <f>SUMIFS(I:I,C:C,C5913)</f>
        <v>92327183.770000085</v>
      </c>
      <c r="T5913" s="1" t="str">
        <f>INDEX(F:F,MATCH(ecommerce_10000[[#This Row],[TotalAmount]],I:I,0))</f>
        <v>Dubai</v>
      </c>
    </row>
    <row r="5914" spans="1:20" x14ac:dyDescent="0.3">
      <c r="A5914" s="1" t="s">
        <v>5958</v>
      </c>
      <c r="B5914" s="1" t="s">
        <v>35</v>
      </c>
      <c r="C5914" s="1" t="s">
        <v>14</v>
      </c>
      <c r="D5914" s="1" t="s">
        <v>36</v>
      </c>
      <c r="E5914" s="1" t="s">
        <v>47</v>
      </c>
      <c r="F5914" s="1" t="s">
        <v>17</v>
      </c>
      <c r="G5914">
        <v>234.42</v>
      </c>
      <c r="H5914">
        <v>4</v>
      </c>
      <c r="I5914">
        <v>937.68</v>
      </c>
      <c r="J5914">
        <v>3.71</v>
      </c>
      <c r="K5914">
        <v>2833</v>
      </c>
      <c r="L5914" s="2">
        <v>45500</v>
      </c>
      <c r="O5914" t="str">
        <f>IF(ecommerce_10000[[#This Row],[Platform]]="Souq","sq",ecommerce_10000[[#This Row],[Platform]])</f>
        <v>Amazon</v>
      </c>
      <c r="P5914" t="str">
        <f>IF(E5914="Souq","sq",IF(E5914="Jumia","Jum",E5914))</f>
        <v>Amazon</v>
      </c>
      <c r="Q5914">
        <f>VLOOKUP(ecommerce_10000[[#This Row],[City]],F:I,4,FALSE)</f>
        <v>16284.02</v>
      </c>
      <c r="R5914" s="1">
        <f>SUMIF(C:C,ecommerce_10000[[#This Row],[Category]],I:I)</f>
        <v>92327183.770000085</v>
      </c>
      <c r="S5914" s="1">
        <f>SUMIFS(I:I,C:C,C5914)</f>
        <v>92327183.770000085</v>
      </c>
      <c r="T5914" s="1" t="str">
        <f>INDEX(F:F,MATCH(ecommerce_10000[[#This Row],[TotalAmount]],I:I,0))</f>
        <v>Cairo</v>
      </c>
    </row>
    <row r="5915" spans="1:20" x14ac:dyDescent="0.3">
      <c r="A5915" s="1" t="s">
        <v>5959</v>
      </c>
      <c r="B5915" s="1" t="s">
        <v>19</v>
      </c>
      <c r="C5915" s="1" t="s">
        <v>20</v>
      </c>
      <c r="D5915" s="1" t="s">
        <v>21</v>
      </c>
      <c r="E5915" s="1" t="s">
        <v>16</v>
      </c>
      <c r="F5915" s="1" t="s">
        <v>23</v>
      </c>
      <c r="G5915">
        <v>8306.8799999999992</v>
      </c>
      <c r="H5915">
        <v>3</v>
      </c>
      <c r="I5915">
        <v>24920.639999999999</v>
      </c>
      <c r="J5915">
        <v>2.54</v>
      </c>
      <c r="K5915">
        <v>1702</v>
      </c>
      <c r="L5915" s="2">
        <v>45380</v>
      </c>
      <c r="O5915" t="str">
        <f>IF(ecommerce_10000[[#This Row],[Platform]]="Souq","sq",ecommerce_10000[[#This Row],[Platform]])</f>
        <v>sq</v>
      </c>
      <c r="P5915" t="str">
        <f>IF(E5915="Souq","sq",IF(E5915="Jumia","Jum",E5915))</f>
        <v>sq</v>
      </c>
      <c r="Q5915">
        <f>VLOOKUP(ecommerce_10000[[#This Row],[City]],F:I,4,FALSE)</f>
        <v>13290.4</v>
      </c>
      <c r="R5915" s="1">
        <f>SUMIF(C:C,ecommerce_10000[[#This Row],[Category]],I:I)</f>
        <v>91504159.730000004</v>
      </c>
      <c r="S5915" s="1">
        <f>SUMIFS(I:I,C:C,C5915)</f>
        <v>91504159.730000004</v>
      </c>
      <c r="T5915" s="1" t="str">
        <f>INDEX(F:F,MATCH(ecommerce_10000[[#This Row],[TotalAmount]],I:I,0))</f>
        <v>Alexandria</v>
      </c>
    </row>
    <row r="5916" spans="1:20" x14ac:dyDescent="0.3">
      <c r="A5916" s="1" t="s">
        <v>5960</v>
      </c>
      <c r="B5916" s="1" t="s">
        <v>25</v>
      </c>
      <c r="C5916" s="1" t="s">
        <v>26</v>
      </c>
      <c r="D5916" s="1" t="s">
        <v>27</v>
      </c>
      <c r="E5916" s="1" t="s">
        <v>47</v>
      </c>
      <c r="F5916" s="1" t="s">
        <v>62</v>
      </c>
      <c r="G5916">
        <v>2409.56</v>
      </c>
      <c r="H5916">
        <v>1</v>
      </c>
      <c r="I5916">
        <v>2409.56</v>
      </c>
      <c r="J5916">
        <v>1.1100000000000001</v>
      </c>
      <c r="K5916">
        <v>4699</v>
      </c>
      <c r="L5916" s="2">
        <v>45303</v>
      </c>
      <c r="O5916" t="str">
        <f>IF(ecommerce_10000[[#This Row],[Platform]]="Souq","sq",ecommerce_10000[[#This Row],[Platform]])</f>
        <v>Amazon</v>
      </c>
      <c r="P5916" t="str">
        <f>IF(E5916="Souq","sq",IF(E5916="Jumia","Jum",E5916))</f>
        <v>Amazon</v>
      </c>
      <c r="Q5916">
        <f>VLOOKUP(ecommerce_10000[[#This Row],[City]],F:I,4,FALSE)</f>
        <v>27872.98</v>
      </c>
      <c r="R5916" s="1">
        <f>SUMIF(C:C,ecommerce_10000[[#This Row],[Category]],I:I)</f>
        <v>29200970.130000021</v>
      </c>
      <c r="S5916" s="1">
        <f>SUMIFS(I:I,C:C,C5916)</f>
        <v>29200970.130000021</v>
      </c>
      <c r="T5916" s="1" t="str">
        <f>INDEX(F:F,MATCH(ecommerce_10000[[#This Row],[TotalAmount]],I:I,0))</f>
        <v>Giza</v>
      </c>
    </row>
    <row r="5917" spans="1:20" x14ac:dyDescent="0.3">
      <c r="A5917" s="1" t="s">
        <v>5961</v>
      </c>
      <c r="B5917" s="1" t="s">
        <v>38</v>
      </c>
      <c r="C5917" s="1" t="s">
        <v>20</v>
      </c>
      <c r="D5917" s="1" t="s">
        <v>39</v>
      </c>
      <c r="E5917" s="1" t="s">
        <v>47</v>
      </c>
      <c r="F5917" s="1" t="s">
        <v>23</v>
      </c>
      <c r="G5917">
        <v>17481.13</v>
      </c>
      <c r="H5917">
        <v>3</v>
      </c>
      <c r="I5917">
        <v>52443.39</v>
      </c>
      <c r="J5917">
        <v>1.96</v>
      </c>
      <c r="K5917">
        <v>3212</v>
      </c>
      <c r="L5917" s="2">
        <v>45499</v>
      </c>
      <c r="O5917" t="str">
        <f>IF(ecommerce_10000[[#This Row],[Platform]]="Souq","sq",ecommerce_10000[[#This Row],[Platform]])</f>
        <v>Amazon</v>
      </c>
      <c r="P5917" t="str">
        <f>IF(E5917="Souq","sq",IF(E5917="Jumia","Jum",E5917))</f>
        <v>Amazon</v>
      </c>
      <c r="Q5917">
        <f>VLOOKUP(ecommerce_10000[[#This Row],[City]],F:I,4,FALSE)</f>
        <v>13290.4</v>
      </c>
      <c r="R5917" s="1">
        <f>SUMIF(C:C,ecommerce_10000[[#This Row],[Category]],I:I)</f>
        <v>91504159.730000004</v>
      </c>
      <c r="S5917" s="1">
        <f>SUMIFS(I:I,C:C,C5917)</f>
        <v>91504159.730000004</v>
      </c>
      <c r="T5917" s="1" t="str">
        <f>INDEX(F:F,MATCH(ecommerce_10000[[#This Row],[TotalAmount]],I:I,0))</f>
        <v>Alexandria</v>
      </c>
    </row>
    <row r="5918" spans="1:20" x14ac:dyDescent="0.3">
      <c r="A5918" s="1" t="s">
        <v>5962</v>
      </c>
      <c r="B5918" s="1" t="s">
        <v>19</v>
      </c>
      <c r="C5918" s="1" t="s">
        <v>20</v>
      </c>
      <c r="D5918" s="1" t="s">
        <v>21</v>
      </c>
      <c r="E5918" s="1" t="s">
        <v>16</v>
      </c>
      <c r="F5918" s="1" t="s">
        <v>40</v>
      </c>
      <c r="G5918">
        <v>2042.79</v>
      </c>
      <c r="H5918">
        <v>3</v>
      </c>
      <c r="I5918">
        <v>6128.37</v>
      </c>
      <c r="J5918">
        <v>1.56</v>
      </c>
      <c r="K5918">
        <v>4921</v>
      </c>
      <c r="L5918" s="2">
        <v>45622</v>
      </c>
      <c r="O5918" t="str">
        <f>IF(ecommerce_10000[[#This Row],[Platform]]="Souq","sq",ecommerce_10000[[#This Row],[Platform]])</f>
        <v>sq</v>
      </c>
      <c r="P5918" t="str">
        <f>IF(E5918="Souq","sq",IF(E5918="Jumia","Jum",E5918))</f>
        <v>sq</v>
      </c>
      <c r="Q5918">
        <f>VLOOKUP(ecommerce_10000[[#This Row],[City]],F:I,4,FALSE)</f>
        <v>99349.3</v>
      </c>
      <c r="R5918" s="1">
        <f>SUMIF(C:C,ecommerce_10000[[#This Row],[Category]],I:I)</f>
        <v>91504159.730000004</v>
      </c>
      <c r="S5918" s="1">
        <f>SUMIFS(I:I,C:C,C5918)</f>
        <v>91504159.730000004</v>
      </c>
      <c r="T5918" s="1" t="str">
        <f>INDEX(F:F,MATCH(ecommerce_10000[[#This Row],[TotalAmount]],I:I,0))</f>
        <v>Riyadh</v>
      </c>
    </row>
    <row r="5919" spans="1:20" x14ac:dyDescent="0.3">
      <c r="A5919" s="1" t="s">
        <v>5963</v>
      </c>
      <c r="B5919" s="1" t="s">
        <v>38</v>
      </c>
      <c r="C5919" s="1" t="s">
        <v>20</v>
      </c>
      <c r="D5919" s="1" t="s">
        <v>39</v>
      </c>
      <c r="E5919" s="1" t="s">
        <v>22</v>
      </c>
      <c r="F5919" s="1" t="s">
        <v>28</v>
      </c>
      <c r="G5919">
        <v>1204.55</v>
      </c>
      <c r="H5919">
        <v>4</v>
      </c>
      <c r="I5919">
        <v>4818.2</v>
      </c>
      <c r="J5919">
        <v>3.25</v>
      </c>
      <c r="K5919">
        <v>3381</v>
      </c>
      <c r="L5919" s="2">
        <v>45451</v>
      </c>
      <c r="O5919" t="str">
        <f>IF(ecommerce_10000[[#This Row],[Platform]]="Souq","sq",ecommerce_10000[[#This Row],[Platform]])</f>
        <v>Jumia</v>
      </c>
      <c r="P5919" t="str">
        <f>IF(E5919="Souq","sq",IF(E5919="Jumia","Jum",E5919))</f>
        <v>Jum</v>
      </c>
      <c r="Q5919">
        <f>VLOOKUP(ecommerce_10000[[#This Row],[City]],F:I,4,FALSE)</f>
        <v>26648.76</v>
      </c>
      <c r="R5919" s="1">
        <f>SUMIF(C:C,ecommerce_10000[[#This Row],[Category]],I:I)</f>
        <v>91504159.730000004</v>
      </c>
      <c r="S5919" s="1">
        <f>SUMIFS(I:I,C:C,C5919)</f>
        <v>91504159.730000004</v>
      </c>
      <c r="T5919" s="1" t="str">
        <f>INDEX(F:F,MATCH(ecommerce_10000[[#This Row],[TotalAmount]],I:I,0))</f>
        <v>Casablanca</v>
      </c>
    </row>
    <row r="5920" spans="1:20" x14ac:dyDescent="0.3">
      <c r="A5920" s="1" t="s">
        <v>5964</v>
      </c>
      <c r="B5920" s="1" t="s">
        <v>19</v>
      </c>
      <c r="C5920" s="1" t="s">
        <v>20</v>
      </c>
      <c r="D5920" s="1" t="s">
        <v>21</v>
      </c>
      <c r="E5920" s="1" t="s">
        <v>47</v>
      </c>
      <c r="F5920" s="1" t="s">
        <v>23</v>
      </c>
      <c r="G5920">
        <v>7875.61</v>
      </c>
      <c r="H5920">
        <v>3</v>
      </c>
      <c r="I5920">
        <v>23626.83</v>
      </c>
      <c r="J5920">
        <v>3.35</v>
      </c>
      <c r="K5920">
        <v>4179</v>
      </c>
      <c r="L5920" s="2">
        <v>45327</v>
      </c>
      <c r="O5920" t="str">
        <f>IF(ecommerce_10000[[#This Row],[Platform]]="Souq","sq",ecommerce_10000[[#This Row],[Platform]])</f>
        <v>Amazon</v>
      </c>
      <c r="P5920" t="str">
        <f>IF(E5920="Souq","sq",IF(E5920="Jumia","Jum",E5920))</f>
        <v>Amazon</v>
      </c>
      <c r="Q5920">
        <f>VLOOKUP(ecommerce_10000[[#This Row],[City]],F:I,4,FALSE)</f>
        <v>13290.4</v>
      </c>
      <c r="R5920" s="1">
        <f>SUMIF(C:C,ecommerce_10000[[#This Row],[Category]],I:I)</f>
        <v>91504159.730000004</v>
      </c>
      <c r="S5920" s="1">
        <f>SUMIFS(I:I,C:C,C5920)</f>
        <v>91504159.730000004</v>
      </c>
      <c r="T5920" s="1" t="str">
        <f>INDEX(F:F,MATCH(ecommerce_10000[[#This Row],[TotalAmount]],I:I,0))</f>
        <v>Alexandria</v>
      </c>
    </row>
    <row r="5921" spans="1:20" x14ac:dyDescent="0.3">
      <c r="A5921" s="1" t="s">
        <v>5965</v>
      </c>
      <c r="B5921" s="1" t="s">
        <v>13</v>
      </c>
      <c r="C5921" s="1" t="s">
        <v>14</v>
      </c>
      <c r="D5921" s="1" t="s">
        <v>15</v>
      </c>
      <c r="E5921" s="1" t="s">
        <v>16</v>
      </c>
      <c r="F5921" s="1" t="s">
        <v>40</v>
      </c>
      <c r="G5921">
        <v>14864.48</v>
      </c>
      <c r="H5921">
        <v>2</v>
      </c>
      <c r="I5921">
        <v>29728.959999999999</v>
      </c>
      <c r="J5921">
        <v>1.65</v>
      </c>
      <c r="K5921">
        <v>1516</v>
      </c>
      <c r="L5921" s="2">
        <v>45358</v>
      </c>
      <c r="O5921" t="str">
        <f>IF(ecommerce_10000[[#This Row],[Platform]]="Souq","sq",ecommerce_10000[[#This Row],[Platform]])</f>
        <v>sq</v>
      </c>
      <c r="P5921" t="str">
        <f>IF(E5921="Souq","sq",IF(E5921="Jumia","Jum",E5921))</f>
        <v>sq</v>
      </c>
      <c r="Q5921">
        <f>VLOOKUP(ecommerce_10000[[#This Row],[City]],F:I,4,FALSE)</f>
        <v>99349.3</v>
      </c>
      <c r="R5921" s="1">
        <f>SUMIF(C:C,ecommerce_10000[[#This Row],[Category]],I:I)</f>
        <v>92327183.770000085</v>
      </c>
      <c r="S5921" s="1">
        <f>SUMIFS(I:I,C:C,C5921)</f>
        <v>92327183.770000085</v>
      </c>
      <c r="T5921" s="1" t="str">
        <f>INDEX(F:F,MATCH(ecommerce_10000[[#This Row],[TotalAmount]],I:I,0))</f>
        <v>Riyadh</v>
      </c>
    </row>
    <row r="5922" spans="1:20" x14ac:dyDescent="0.3">
      <c r="A5922" s="1" t="s">
        <v>5966</v>
      </c>
      <c r="B5922" s="1" t="s">
        <v>25</v>
      </c>
      <c r="C5922" s="1" t="s">
        <v>26</v>
      </c>
      <c r="D5922" s="1" t="s">
        <v>27</v>
      </c>
      <c r="E5922" s="1" t="s">
        <v>47</v>
      </c>
      <c r="F5922" s="1" t="s">
        <v>23</v>
      </c>
      <c r="G5922">
        <v>7984.7</v>
      </c>
      <c r="H5922">
        <v>5</v>
      </c>
      <c r="I5922">
        <v>39923.5</v>
      </c>
      <c r="J5922">
        <v>4.8600000000000003</v>
      </c>
      <c r="K5922">
        <v>2661</v>
      </c>
      <c r="L5922" s="2">
        <v>45479</v>
      </c>
      <c r="O5922" t="str">
        <f>IF(ecommerce_10000[[#This Row],[Platform]]="Souq","sq",ecommerce_10000[[#This Row],[Platform]])</f>
        <v>Amazon</v>
      </c>
      <c r="P5922" t="str">
        <f>IF(E5922="Souq","sq",IF(E5922="Jumia","Jum",E5922))</f>
        <v>Amazon</v>
      </c>
      <c r="Q5922">
        <f>VLOOKUP(ecommerce_10000[[#This Row],[City]],F:I,4,FALSE)</f>
        <v>13290.4</v>
      </c>
      <c r="R5922" s="1">
        <f>SUMIF(C:C,ecommerce_10000[[#This Row],[Category]],I:I)</f>
        <v>29200970.130000021</v>
      </c>
      <c r="S5922" s="1">
        <f>SUMIFS(I:I,C:C,C5922)</f>
        <v>29200970.130000021</v>
      </c>
      <c r="T5922" s="1" t="str">
        <f>INDEX(F:F,MATCH(ecommerce_10000[[#This Row],[TotalAmount]],I:I,0))</f>
        <v>Alexandria</v>
      </c>
    </row>
    <row r="5923" spans="1:20" x14ac:dyDescent="0.3">
      <c r="A5923" s="1" t="s">
        <v>5967</v>
      </c>
      <c r="B5923" s="1" t="s">
        <v>49</v>
      </c>
      <c r="C5923" s="1" t="s">
        <v>14</v>
      </c>
      <c r="D5923" s="1" t="s">
        <v>50</v>
      </c>
      <c r="E5923" s="1" t="s">
        <v>16</v>
      </c>
      <c r="F5923" s="1" t="s">
        <v>40</v>
      </c>
      <c r="G5923">
        <v>6790.89</v>
      </c>
      <c r="H5923">
        <v>5</v>
      </c>
      <c r="I5923">
        <v>33954.449999999997</v>
      </c>
      <c r="J5923">
        <v>2.52</v>
      </c>
      <c r="K5923">
        <v>3887</v>
      </c>
      <c r="L5923" s="2">
        <v>45588</v>
      </c>
      <c r="O5923" t="str">
        <f>IF(ecommerce_10000[[#This Row],[Platform]]="Souq","sq",ecommerce_10000[[#This Row],[Platform]])</f>
        <v>sq</v>
      </c>
      <c r="P5923" t="str">
        <f>IF(E5923="Souq","sq",IF(E5923="Jumia","Jum",E5923))</f>
        <v>sq</v>
      </c>
      <c r="Q5923">
        <f>VLOOKUP(ecommerce_10000[[#This Row],[City]],F:I,4,FALSE)</f>
        <v>99349.3</v>
      </c>
      <c r="R5923" s="1">
        <f>SUMIF(C:C,ecommerce_10000[[#This Row],[Category]],I:I)</f>
        <v>92327183.770000085</v>
      </c>
      <c r="S5923" s="1">
        <f>SUMIFS(I:I,C:C,C5923)</f>
        <v>92327183.770000085</v>
      </c>
      <c r="T5923" s="1" t="str">
        <f>INDEX(F:F,MATCH(ecommerce_10000[[#This Row],[TotalAmount]],I:I,0))</f>
        <v>Riyadh</v>
      </c>
    </row>
    <row r="5924" spans="1:20" x14ac:dyDescent="0.3">
      <c r="A5924" s="1" t="s">
        <v>5968</v>
      </c>
      <c r="B5924" s="1" t="s">
        <v>13</v>
      </c>
      <c r="C5924" s="1" t="s">
        <v>14</v>
      </c>
      <c r="D5924" s="1" t="s">
        <v>15</v>
      </c>
      <c r="E5924" s="1" t="s">
        <v>22</v>
      </c>
      <c r="F5924" s="1" t="s">
        <v>40</v>
      </c>
      <c r="G5924">
        <v>13672.77</v>
      </c>
      <c r="H5924">
        <v>1</v>
      </c>
      <c r="I5924">
        <v>13672.77</v>
      </c>
      <c r="J5924">
        <v>1.1499999999999999</v>
      </c>
      <c r="K5924">
        <v>538</v>
      </c>
      <c r="L5924" s="2">
        <v>45314</v>
      </c>
      <c r="O5924" t="str">
        <f>IF(ecommerce_10000[[#This Row],[Platform]]="Souq","sq",ecommerce_10000[[#This Row],[Platform]])</f>
        <v>Jumia</v>
      </c>
      <c r="P5924" t="str">
        <f>IF(E5924="Souq","sq",IF(E5924="Jumia","Jum",E5924))</f>
        <v>Jum</v>
      </c>
      <c r="Q5924">
        <f>VLOOKUP(ecommerce_10000[[#This Row],[City]],F:I,4,FALSE)</f>
        <v>99349.3</v>
      </c>
      <c r="R5924" s="1">
        <f>SUMIF(C:C,ecommerce_10000[[#This Row],[Category]],I:I)</f>
        <v>92327183.770000085</v>
      </c>
      <c r="S5924" s="1">
        <f>SUMIFS(I:I,C:C,C5924)</f>
        <v>92327183.770000085</v>
      </c>
      <c r="T5924" s="1" t="str">
        <f>INDEX(F:F,MATCH(ecommerce_10000[[#This Row],[TotalAmount]],I:I,0))</f>
        <v>Riyadh</v>
      </c>
    </row>
    <row r="5925" spans="1:20" x14ac:dyDescent="0.3">
      <c r="A5925" s="1" t="s">
        <v>5969</v>
      </c>
      <c r="B5925" s="1" t="s">
        <v>38</v>
      </c>
      <c r="C5925" s="1" t="s">
        <v>20</v>
      </c>
      <c r="D5925" s="1" t="s">
        <v>39</v>
      </c>
      <c r="E5925" s="1" t="s">
        <v>16</v>
      </c>
      <c r="F5925" s="1" t="s">
        <v>33</v>
      </c>
      <c r="G5925">
        <v>15296.62</v>
      </c>
      <c r="H5925">
        <v>2</v>
      </c>
      <c r="I5925">
        <v>30593.24</v>
      </c>
      <c r="J5925">
        <v>4.17</v>
      </c>
      <c r="K5925">
        <v>4960</v>
      </c>
      <c r="L5925" s="2">
        <v>45498</v>
      </c>
      <c r="O5925" t="str">
        <f>IF(ecommerce_10000[[#This Row],[Platform]]="Souq","sq",ecommerce_10000[[#This Row],[Platform]])</f>
        <v>sq</v>
      </c>
      <c r="P5925" t="str">
        <f>IF(E5925="Souq","sq",IF(E5925="Jumia","Jum",E5925))</f>
        <v>sq</v>
      </c>
      <c r="Q5925">
        <f>VLOOKUP(ecommerce_10000[[#This Row],[City]],F:I,4,FALSE)</f>
        <v>3665.44</v>
      </c>
      <c r="R5925" s="1">
        <f>SUMIF(C:C,ecommerce_10000[[#This Row],[Category]],I:I)</f>
        <v>91504159.730000004</v>
      </c>
      <c r="S5925" s="1">
        <f>SUMIFS(I:I,C:C,C5925)</f>
        <v>91504159.730000004</v>
      </c>
      <c r="T5925" s="1" t="str">
        <f>INDEX(F:F,MATCH(ecommerce_10000[[#This Row],[TotalAmount]],I:I,0))</f>
        <v>Dubai</v>
      </c>
    </row>
    <row r="5926" spans="1:20" x14ac:dyDescent="0.3">
      <c r="A5926" s="1" t="s">
        <v>5970</v>
      </c>
      <c r="B5926" s="1" t="s">
        <v>53</v>
      </c>
      <c r="C5926" s="1" t="s">
        <v>31</v>
      </c>
      <c r="D5926" s="1" t="s">
        <v>54</v>
      </c>
      <c r="E5926" s="1" t="s">
        <v>16</v>
      </c>
      <c r="F5926" s="1" t="s">
        <v>40</v>
      </c>
      <c r="G5926">
        <v>17115.34</v>
      </c>
      <c r="H5926">
        <v>2</v>
      </c>
      <c r="I5926">
        <v>34230.68</v>
      </c>
      <c r="J5926">
        <v>2.2599999999999998</v>
      </c>
      <c r="K5926">
        <v>3266</v>
      </c>
      <c r="L5926" s="2">
        <v>45352</v>
      </c>
      <c r="O5926" t="str">
        <f>IF(ecommerce_10000[[#This Row],[Platform]]="Souq","sq",ecommerce_10000[[#This Row],[Platform]])</f>
        <v>sq</v>
      </c>
      <c r="P5926" t="str">
        <f>IF(E5926="Souq","sq",IF(E5926="Jumia","Jum",E5926))</f>
        <v>sq</v>
      </c>
      <c r="Q5926">
        <f>VLOOKUP(ecommerce_10000[[#This Row],[City]],F:I,4,FALSE)</f>
        <v>99349.3</v>
      </c>
      <c r="R5926" s="1">
        <f>SUMIF(C:C,ecommerce_10000[[#This Row],[Category]],I:I)</f>
        <v>57542997.559999913</v>
      </c>
      <c r="S5926" s="1">
        <f>SUMIFS(I:I,C:C,C5926)</f>
        <v>57542997.559999913</v>
      </c>
      <c r="T5926" s="1" t="str">
        <f>INDEX(F:F,MATCH(ecommerce_10000[[#This Row],[TotalAmount]],I:I,0))</f>
        <v>Riyadh</v>
      </c>
    </row>
    <row r="5927" spans="1:20" x14ac:dyDescent="0.3">
      <c r="A5927" s="1" t="s">
        <v>5971</v>
      </c>
      <c r="B5927" s="1" t="s">
        <v>13</v>
      </c>
      <c r="C5927" s="1" t="s">
        <v>14</v>
      </c>
      <c r="D5927" s="1" t="s">
        <v>15</v>
      </c>
      <c r="E5927" s="1" t="s">
        <v>16</v>
      </c>
      <c r="F5927" s="1" t="s">
        <v>62</v>
      </c>
      <c r="G5927">
        <v>5104.57</v>
      </c>
      <c r="H5927">
        <v>3</v>
      </c>
      <c r="I5927">
        <v>15313.71</v>
      </c>
      <c r="J5927">
        <v>4.76</v>
      </c>
      <c r="K5927">
        <v>12</v>
      </c>
      <c r="L5927" s="2">
        <v>45297</v>
      </c>
      <c r="O5927" t="str">
        <f>IF(ecommerce_10000[[#This Row],[Platform]]="Souq","sq",ecommerce_10000[[#This Row],[Platform]])</f>
        <v>sq</v>
      </c>
      <c r="P5927" t="str">
        <f>IF(E5927="Souq","sq",IF(E5927="Jumia","Jum",E5927))</f>
        <v>sq</v>
      </c>
      <c r="Q5927">
        <f>VLOOKUP(ecommerce_10000[[#This Row],[City]],F:I,4,FALSE)</f>
        <v>27872.98</v>
      </c>
      <c r="R5927" s="1">
        <f>SUMIF(C:C,ecommerce_10000[[#This Row],[Category]],I:I)</f>
        <v>92327183.770000085</v>
      </c>
      <c r="S5927" s="1">
        <f>SUMIFS(I:I,C:C,C5927)</f>
        <v>92327183.770000085</v>
      </c>
      <c r="T5927" s="1" t="str">
        <f>INDEX(F:F,MATCH(ecommerce_10000[[#This Row],[TotalAmount]],I:I,0))</f>
        <v>Giza</v>
      </c>
    </row>
    <row r="5928" spans="1:20" x14ac:dyDescent="0.3">
      <c r="A5928" s="1" t="s">
        <v>5972</v>
      </c>
      <c r="B5928" s="1" t="s">
        <v>38</v>
      </c>
      <c r="C5928" s="1" t="s">
        <v>20</v>
      </c>
      <c r="D5928" s="1" t="s">
        <v>39</v>
      </c>
      <c r="E5928" s="1" t="s">
        <v>22</v>
      </c>
      <c r="F5928" s="1" t="s">
        <v>23</v>
      </c>
      <c r="G5928">
        <v>5466.07</v>
      </c>
      <c r="H5928">
        <v>1</v>
      </c>
      <c r="I5928">
        <v>5466.07</v>
      </c>
      <c r="J5928">
        <v>1.1200000000000001</v>
      </c>
      <c r="K5928">
        <v>2225</v>
      </c>
      <c r="L5928" s="2">
        <v>45403</v>
      </c>
      <c r="O5928" t="str">
        <f>IF(ecommerce_10000[[#This Row],[Platform]]="Souq","sq",ecommerce_10000[[#This Row],[Platform]])</f>
        <v>Jumia</v>
      </c>
      <c r="P5928" t="str">
        <f>IF(E5928="Souq","sq",IF(E5928="Jumia","Jum",E5928))</f>
        <v>Jum</v>
      </c>
      <c r="Q5928">
        <f>VLOOKUP(ecommerce_10000[[#This Row],[City]],F:I,4,FALSE)</f>
        <v>13290.4</v>
      </c>
      <c r="R5928" s="1">
        <f>SUMIF(C:C,ecommerce_10000[[#This Row],[Category]],I:I)</f>
        <v>91504159.730000004</v>
      </c>
      <c r="S5928" s="1">
        <f>SUMIFS(I:I,C:C,C5928)</f>
        <v>91504159.730000004</v>
      </c>
      <c r="T5928" s="1" t="str">
        <f>INDEX(F:F,MATCH(ecommerce_10000[[#This Row],[TotalAmount]],I:I,0))</f>
        <v>Alexandria</v>
      </c>
    </row>
    <row r="5929" spans="1:20" x14ac:dyDescent="0.3">
      <c r="A5929" s="1" t="s">
        <v>5973</v>
      </c>
      <c r="B5929" s="1" t="s">
        <v>43</v>
      </c>
      <c r="C5929" s="1" t="s">
        <v>44</v>
      </c>
      <c r="D5929" s="1" t="s">
        <v>45</v>
      </c>
      <c r="E5929" s="1" t="s">
        <v>22</v>
      </c>
      <c r="F5929" s="1" t="s">
        <v>17</v>
      </c>
      <c r="G5929">
        <v>9695.41</v>
      </c>
      <c r="H5929">
        <v>1</v>
      </c>
      <c r="I5929">
        <v>9695.41</v>
      </c>
      <c r="J5929">
        <v>3.77</v>
      </c>
      <c r="K5929">
        <v>3883</v>
      </c>
      <c r="L5929" s="2">
        <v>45624</v>
      </c>
      <c r="O5929" t="str">
        <f>IF(ecommerce_10000[[#This Row],[Platform]]="Souq","sq",ecommerce_10000[[#This Row],[Platform]])</f>
        <v>Jumia</v>
      </c>
      <c r="P5929" t="str">
        <f>IF(E5929="Souq","sq",IF(E5929="Jumia","Jum",E5929))</f>
        <v>Jum</v>
      </c>
      <c r="Q5929">
        <f>VLOOKUP(ecommerce_10000[[#This Row],[City]],F:I,4,FALSE)</f>
        <v>16284.02</v>
      </c>
      <c r="R5929" s="1">
        <f>SUMIF(C:C,ecommerce_10000[[#This Row],[Category]],I:I)</f>
        <v>31420413.200000018</v>
      </c>
      <c r="S5929" s="1">
        <f>SUMIFS(I:I,C:C,C5929)</f>
        <v>31420413.200000018</v>
      </c>
      <c r="T5929" s="1" t="str">
        <f>INDEX(F:F,MATCH(ecommerce_10000[[#This Row],[TotalAmount]],I:I,0))</f>
        <v>Cairo</v>
      </c>
    </row>
    <row r="5930" spans="1:20" x14ac:dyDescent="0.3">
      <c r="A5930" s="1" t="s">
        <v>5974</v>
      </c>
      <c r="B5930" s="1" t="s">
        <v>43</v>
      </c>
      <c r="C5930" s="1" t="s">
        <v>44</v>
      </c>
      <c r="D5930" s="1" t="s">
        <v>45</v>
      </c>
      <c r="E5930" s="1" t="s">
        <v>47</v>
      </c>
      <c r="F5930" s="1" t="s">
        <v>23</v>
      </c>
      <c r="G5930">
        <v>2261.67</v>
      </c>
      <c r="H5930">
        <v>1</v>
      </c>
      <c r="I5930">
        <v>2261.67</v>
      </c>
      <c r="J5930">
        <v>4.4400000000000004</v>
      </c>
      <c r="K5930">
        <v>77</v>
      </c>
      <c r="L5930" s="2">
        <v>45366</v>
      </c>
      <c r="O5930" t="str">
        <f>IF(ecommerce_10000[[#This Row],[Platform]]="Souq","sq",ecommerce_10000[[#This Row],[Platform]])</f>
        <v>Amazon</v>
      </c>
      <c r="P5930" t="str">
        <f>IF(E5930="Souq","sq",IF(E5930="Jumia","Jum",E5930))</f>
        <v>Amazon</v>
      </c>
      <c r="Q5930">
        <f>VLOOKUP(ecommerce_10000[[#This Row],[City]],F:I,4,FALSE)</f>
        <v>13290.4</v>
      </c>
      <c r="R5930" s="1">
        <f>SUMIF(C:C,ecommerce_10000[[#This Row],[Category]],I:I)</f>
        <v>31420413.200000018</v>
      </c>
      <c r="S5930" s="1">
        <f>SUMIFS(I:I,C:C,C5930)</f>
        <v>31420413.200000018</v>
      </c>
      <c r="T5930" s="1" t="str">
        <f>INDEX(F:F,MATCH(ecommerce_10000[[#This Row],[TotalAmount]],I:I,0))</f>
        <v>Alexandria</v>
      </c>
    </row>
    <row r="5931" spans="1:20" x14ac:dyDescent="0.3">
      <c r="A5931" s="1" t="s">
        <v>5975</v>
      </c>
      <c r="B5931" s="1" t="s">
        <v>25</v>
      </c>
      <c r="C5931" s="1" t="s">
        <v>26</v>
      </c>
      <c r="D5931" s="1" t="s">
        <v>27</v>
      </c>
      <c r="E5931" s="1" t="s">
        <v>16</v>
      </c>
      <c r="F5931" s="1" t="s">
        <v>40</v>
      </c>
      <c r="G5931">
        <v>6380.73</v>
      </c>
      <c r="H5931">
        <v>5</v>
      </c>
      <c r="I5931">
        <v>31903.65</v>
      </c>
      <c r="J5931">
        <v>4.82</v>
      </c>
      <c r="K5931">
        <v>3408</v>
      </c>
      <c r="L5931" s="2">
        <v>45530</v>
      </c>
      <c r="O5931" t="str">
        <f>IF(ecommerce_10000[[#This Row],[Platform]]="Souq","sq",ecommerce_10000[[#This Row],[Platform]])</f>
        <v>sq</v>
      </c>
      <c r="P5931" t="str">
        <f>IF(E5931="Souq","sq",IF(E5931="Jumia","Jum",E5931))</f>
        <v>sq</v>
      </c>
      <c r="Q5931">
        <f>VLOOKUP(ecommerce_10000[[#This Row],[City]],F:I,4,FALSE)</f>
        <v>99349.3</v>
      </c>
      <c r="R5931" s="1">
        <f>SUMIF(C:C,ecommerce_10000[[#This Row],[Category]],I:I)</f>
        <v>29200970.130000021</v>
      </c>
      <c r="S5931" s="1">
        <f>SUMIFS(I:I,C:C,C5931)</f>
        <v>29200970.130000021</v>
      </c>
      <c r="T5931" s="1" t="str">
        <f>INDEX(F:F,MATCH(ecommerce_10000[[#This Row],[TotalAmount]],I:I,0))</f>
        <v>Riyadh</v>
      </c>
    </row>
    <row r="5932" spans="1:20" x14ac:dyDescent="0.3">
      <c r="A5932" s="1" t="s">
        <v>5976</v>
      </c>
      <c r="B5932" s="1" t="s">
        <v>25</v>
      </c>
      <c r="C5932" s="1" t="s">
        <v>26</v>
      </c>
      <c r="D5932" s="1" t="s">
        <v>27</v>
      </c>
      <c r="E5932" s="1" t="s">
        <v>22</v>
      </c>
      <c r="F5932" s="1" t="s">
        <v>62</v>
      </c>
      <c r="G5932">
        <v>6242.87</v>
      </c>
      <c r="H5932">
        <v>5</v>
      </c>
      <c r="I5932">
        <v>31214.35</v>
      </c>
      <c r="J5932">
        <v>2.73</v>
      </c>
      <c r="K5932">
        <v>615</v>
      </c>
      <c r="L5932" s="2">
        <v>45568</v>
      </c>
      <c r="O5932" t="str">
        <f>IF(ecommerce_10000[[#This Row],[Platform]]="Souq","sq",ecommerce_10000[[#This Row],[Platform]])</f>
        <v>Jumia</v>
      </c>
      <c r="P5932" t="str">
        <f>IF(E5932="Souq","sq",IF(E5932="Jumia","Jum",E5932))</f>
        <v>Jum</v>
      </c>
      <c r="Q5932">
        <f>VLOOKUP(ecommerce_10000[[#This Row],[City]],F:I,4,FALSE)</f>
        <v>27872.98</v>
      </c>
      <c r="R5932" s="1">
        <f>SUMIF(C:C,ecommerce_10000[[#This Row],[Category]],I:I)</f>
        <v>29200970.130000021</v>
      </c>
      <c r="S5932" s="1">
        <f>SUMIFS(I:I,C:C,C5932)</f>
        <v>29200970.130000021</v>
      </c>
      <c r="T5932" s="1" t="str">
        <f>INDEX(F:F,MATCH(ecommerce_10000[[#This Row],[TotalAmount]],I:I,0))</f>
        <v>Giza</v>
      </c>
    </row>
    <row r="5933" spans="1:20" x14ac:dyDescent="0.3">
      <c r="A5933" s="1" t="s">
        <v>5977</v>
      </c>
      <c r="B5933" s="1" t="s">
        <v>25</v>
      </c>
      <c r="C5933" s="1" t="s">
        <v>26</v>
      </c>
      <c r="D5933" s="1" t="s">
        <v>27</v>
      </c>
      <c r="E5933" s="1" t="s">
        <v>47</v>
      </c>
      <c r="F5933" s="1" t="s">
        <v>33</v>
      </c>
      <c r="G5933">
        <v>11726.04</v>
      </c>
      <c r="H5933">
        <v>4</v>
      </c>
      <c r="I5933">
        <v>46904.160000000003</v>
      </c>
      <c r="J5933">
        <v>3.08</v>
      </c>
      <c r="K5933">
        <v>1964</v>
      </c>
      <c r="L5933" s="2">
        <v>45648</v>
      </c>
      <c r="O5933" t="str">
        <f>IF(ecommerce_10000[[#This Row],[Platform]]="Souq","sq",ecommerce_10000[[#This Row],[Platform]])</f>
        <v>Amazon</v>
      </c>
      <c r="P5933" t="str">
        <f>IF(E5933="Souq","sq",IF(E5933="Jumia","Jum",E5933))</f>
        <v>Amazon</v>
      </c>
      <c r="Q5933">
        <f>VLOOKUP(ecommerce_10000[[#This Row],[City]],F:I,4,FALSE)</f>
        <v>3665.44</v>
      </c>
      <c r="R5933" s="1">
        <f>SUMIF(C:C,ecommerce_10000[[#This Row],[Category]],I:I)</f>
        <v>29200970.130000021</v>
      </c>
      <c r="S5933" s="1">
        <f>SUMIFS(I:I,C:C,C5933)</f>
        <v>29200970.130000021</v>
      </c>
      <c r="T5933" s="1" t="str">
        <f>INDEX(F:F,MATCH(ecommerce_10000[[#This Row],[TotalAmount]],I:I,0))</f>
        <v>Dubai</v>
      </c>
    </row>
    <row r="5934" spans="1:20" x14ac:dyDescent="0.3">
      <c r="A5934" s="1" t="s">
        <v>5978</v>
      </c>
      <c r="B5934" s="1" t="s">
        <v>49</v>
      </c>
      <c r="C5934" s="1" t="s">
        <v>14</v>
      </c>
      <c r="D5934" s="1" t="s">
        <v>50</v>
      </c>
      <c r="E5934" s="1" t="s">
        <v>22</v>
      </c>
      <c r="F5934" s="1" t="s">
        <v>28</v>
      </c>
      <c r="G5934">
        <v>15011.53</v>
      </c>
      <c r="H5934">
        <v>1</v>
      </c>
      <c r="I5934">
        <v>15011.53</v>
      </c>
      <c r="J5934">
        <v>1.1599999999999999</v>
      </c>
      <c r="K5934">
        <v>1849</v>
      </c>
      <c r="L5934" s="2">
        <v>45636</v>
      </c>
      <c r="O5934" t="str">
        <f>IF(ecommerce_10000[[#This Row],[Platform]]="Souq","sq",ecommerce_10000[[#This Row],[Platform]])</f>
        <v>Jumia</v>
      </c>
      <c r="P5934" t="str">
        <f>IF(E5934="Souq","sq",IF(E5934="Jumia","Jum",E5934))</f>
        <v>Jum</v>
      </c>
      <c r="Q5934">
        <f>VLOOKUP(ecommerce_10000[[#This Row],[City]],F:I,4,FALSE)</f>
        <v>26648.76</v>
      </c>
      <c r="R5934" s="1">
        <f>SUMIF(C:C,ecommerce_10000[[#This Row],[Category]],I:I)</f>
        <v>92327183.770000085</v>
      </c>
      <c r="S5934" s="1">
        <f>SUMIFS(I:I,C:C,C5934)</f>
        <v>92327183.770000085</v>
      </c>
      <c r="T5934" s="1" t="str">
        <f>INDEX(F:F,MATCH(ecommerce_10000[[#This Row],[TotalAmount]],I:I,0))</f>
        <v>Casablanca</v>
      </c>
    </row>
    <row r="5935" spans="1:20" x14ac:dyDescent="0.3">
      <c r="A5935" s="1" t="s">
        <v>5979</v>
      </c>
      <c r="B5935" s="1" t="s">
        <v>13</v>
      </c>
      <c r="C5935" s="1" t="s">
        <v>14</v>
      </c>
      <c r="D5935" s="1" t="s">
        <v>15</v>
      </c>
      <c r="E5935" s="1" t="s">
        <v>16</v>
      </c>
      <c r="F5935" s="1" t="s">
        <v>62</v>
      </c>
      <c r="G5935">
        <v>9701.0300000000007</v>
      </c>
      <c r="H5935">
        <v>4</v>
      </c>
      <c r="I5935">
        <v>38804.120000000003</v>
      </c>
      <c r="J5935">
        <v>2.4900000000000002</v>
      </c>
      <c r="K5935">
        <v>1737</v>
      </c>
      <c r="L5935" s="2">
        <v>45615</v>
      </c>
      <c r="O5935" t="str">
        <f>IF(ecommerce_10000[[#This Row],[Platform]]="Souq","sq",ecommerce_10000[[#This Row],[Platform]])</f>
        <v>sq</v>
      </c>
      <c r="P5935" t="str">
        <f>IF(E5935="Souq","sq",IF(E5935="Jumia","Jum",E5935))</f>
        <v>sq</v>
      </c>
      <c r="Q5935">
        <f>VLOOKUP(ecommerce_10000[[#This Row],[City]],F:I,4,FALSE)</f>
        <v>27872.98</v>
      </c>
      <c r="R5935" s="1">
        <f>SUMIF(C:C,ecommerce_10000[[#This Row],[Category]],I:I)</f>
        <v>92327183.770000085</v>
      </c>
      <c r="S5935" s="1">
        <f>SUMIFS(I:I,C:C,C5935)</f>
        <v>92327183.770000085</v>
      </c>
      <c r="T5935" s="1" t="str">
        <f>INDEX(F:F,MATCH(ecommerce_10000[[#This Row],[TotalAmount]],I:I,0))</f>
        <v>Giza</v>
      </c>
    </row>
    <row r="5936" spans="1:20" x14ac:dyDescent="0.3">
      <c r="A5936" s="1" t="s">
        <v>5980</v>
      </c>
      <c r="B5936" s="1" t="s">
        <v>49</v>
      </c>
      <c r="C5936" s="1" t="s">
        <v>14</v>
      </c>
      <c r="D5936" s="1" t="s">
        <v>50</v>
      </c>
      <c r="E5936" s="1" t="s">
        <v>16</v>
      </c>
      <c r="F5936" s="1" t="s">
        <v>40</v>
      </c>
      <c r="G5936">
        <v>9806.57</v>
      </c>
      <c r="H5936">
        <v>4</v>
      </c>
      <c r="I5936">
        <v>39226.28</v>
      </c>
      <c r="J5936">
        <v>2.99</v>
      </c>
      <c r="K5936">
        <v>3393</v>
      </c>
      <c r="L5936" s="2">
        <v>45535</v>
      </c>
      <c r="O5936" t="str">
        <f>IF(ecommerce_10000[[#This Row],[Platform]]="Souq","sq",ecommerce_10000[[#This Row],[Platform]])</f>
        <v>sq</v>
      </c>
      <c r="P5936" t="str">
        <f>IF(E5936="Souq","sq",IF(E5936="Jumia","Jum",E5936))</f>
        <v>sq</v>
      </c>
      <c r="Q5936">
        <f>VLOOKUP(ecommerce_10000[[#This Row],[City]],F:I,4,FALSE)</f>
        <v>99349.3</v>
      </c>
      <c r="R5936" s="1">
        <f>SUMIF(C:C,ecommerce_10000[[#This Row],[Category]],I:I)</f>
        <v>92327183.770000085</v>
      </c>
      <c r="S5936" s="1">
        <f>SUMIFS(I:I,C:C,C5936)</f>
        <v>92327183.770000085</v>
      </c>
      <c r="T5936" s="1" t="str">
        <f>INDEX(F:F,MATCH(ecommerce_10000[[#This Row],[TotalAmount]],I:I,0))</f>
        <v>Riyadh</v>
      </c>
    </row>
    <row r="5937" spans="1:20" x14ac:dyDescent="0.3">
      <c r="A5937" s="1" t="s">
        <v>5981</v>
      </c>
      <c r="B5937" s="1" t="s">
        <v>49</v>
      </c>
      <c r="C5937" s="1" t="s">
        <v>14</v>
      </c>
      <c r="D5937" s="1" t="s">
        <v>50</v>
      </c>
      <c r="E5937" s="1" t="s">
        <v>16</v>
      </c>
      <c r="F5937" s="1" t="s">
        <v>28</v>
      </c>
      <c r="G5937">
        <v>19763.259999999998</v>
      </c>
      <c r="H5937">
        <v>1</v>
      </c>
      <c r="I5937">
        <v>19763.259999999998</v>
      </c>
      <c r="J5937">
        <v>1.1299999999999999</v>
      </c>
      <c r="K5937">
        <v>4006</v>
      </c>
      <c r="L5937" s="2">
        <v>45568</v>
      </c>
      <c r="O5937" t="str">
        <f>IF(ecommerce_10000[[#This Row],[Platform]]="Souq","sq",ecommerce_10000[[#This Row],[Platform]])</f>
        <v>sq</v>
      </c>
      <c r="P5937" t="str">
        <f>IF(E5937="Souq","sq",IF(E5937="Jumia","Jum",E5937))</f>
        <v>sq</v>
      </c>
      <c r="Q5937">
        <f>VLOOKUP(ecommerce_10000[[#This Row],[City]],F:I,4,FALSE)</f>
        <v>26648.76</v>
      </c>
      <c r="R5937" s="1">
        <f>SUMIF(C:C,ecommerce_10000[[#This Row],[Category]],I:I)</f>
        <v>92327183.770000085</v>
      </c>
      <c r="S5937" s="1">
        <f>SUMIFS(I:I,C:C,C5937)</f>
        <v>92327183.770000085</v>
      </c>
      <c r="T5937" s="1" t="str">
        <f>INDEX(F:F,MATCH(ecommerce_10000[[#This Row],[TotalAmount]],I:I,0))</f>
        <v>Casablanca</v>
      </c>
    </row>
    <row r="5938" spans="1:20" x14ac:dyDescent="0.3">
      <c r="A5938" s="1" t="s">
        <v>5982</v>
      </c>
      <c r="B5938" s="1" t="s">
        <v>19</v>
      </c>
      <c r="C5938" s="1" t="s">
        <v>20</v>
      </c>
      <c r="D5938" s="1" t="s">
        <v>21</v>
      </c>
      <c r="E5938" s="1" t="s">
        <v>16</v>
      </c>
      <c r="F5938" s="1" t="s">
        <v>33</v>
      </c>
      <c r="G5938">
        <v>5038.7299999999996</v>
      </c>
      <c r="H5938">
        <v>3</v>
      </c>
      <c r="I5938">
        <v>15116.19</v>
      </c>
      <c r="J5938">
        <v>1.1000000000000001</v>
      </c>
      <c r="K5938">
        <v>1530</v>
      </c>
      <c r="L5938" s="2">
        <v>45406</v>
      </c>
      <c r="O5938" t="str">
        <f>IF(ecommerce_10000[[#This Row],[Platform]]="Souq","sq",ecommerce_10000[[#This Row],[Platform]])</f>
        <v>sq</v>
      </c>
      <c r="P5938" t="str">
        <f>IF(E5938="Souq","sq",IF(E5938="Jumia","Jum",E5938))</f>
        <v>sq</v>
      </c>
      <c r="Q5938">
        <f>VLOOKUP(ecommerce_10000[[#This Row],[City]],F:I,4,FALSE)</f>
        <v>3665.44</v>
      </c>
      <c r="R5938" s="1">
        <f>SUMIF(C:C,ecommerce_10000[[#This Row],[Category]],I:I)</f>
        <v>91504159.730000004</v>
      </c>
      <c r="S5938" s="1">
        <f>SUMIFS(I:I,C:C,C5938)</f>
        <v>91504159.730000004</v>
      </c>
      <c r="T5938" s="1" t="str">
        <f>INDEX(F:F,MATCH(ecommerce_10000[[#This Row],[TotalAmount]],I:I,0))</f>
        <v>Dubai</v>
      </c>
    </row>
    <row r="5939" spans="1:20" x14ac:dyDescent="0.3">
      <c r="A5939" s="1" t="s">
        <v>5983</v>
      </c>
      <c r="B5939" s="1" t="s">
        <v>25</v>
      </c>
      <c r="C5939" s="1" t="s">
        <v>26</v>
      </c>
      <c r="D5939" s="1" t="s">
        <v>27</v>
      </c>
      <c r="E5939" s="1" t="s">
        <v>16</v>
      </c>
      <c r="F5939" s="1" t="s">
        <v>40</v>
      </c>
      <c r="G5939">
        <v>6768.58</v>
      </c>
      <c r="H5939">
        <v>1</v>
      </c>
      <c r="I5939">
        <v>6768.58</v>
      </c>
      <c r="J5939">
        <v>4.95</v>
      </c>
      <c r="K5939">
        <v>3573</v>
      </c>
      <c r="L5939" s="2">
        <v>45467</v>
      </c>
      <c r="O5939" t="str">
        <f>IF(ecommerce_10000[[#This Row],[Platform]]="Souq","sq",ecommerce_10000[[#This Row],[Platform]])</f>
        <v>sq</v>
      </c>
      <c r="P5939" t="str">
        <f>IF(E5939="Souq","sq",IF(E5939="Jumia","Jum",E5939))</f>
        <v>sq</v>
      </c>
      <c r="Q5939">
        <f>VLOOKUP(ecommerce_10000[[#This Row],[City]],F:I,4,FALSE)</f>
        <v>99349.3</v>
      </c>
      <c r="R5939" s="1">
        <f>SUMIF(C:C,ecommerce_10000[[#This Row],[Category]],I:I)</f>
        <v>29200970.130000021</v>
      </c>
      <c r="S5939" s="1">
        <f>SUMIFS(I:I,C:C,C5939)</f>
        <v>29200970.130000021</v>
      </c>
      <c r="T5939" s="1" t="str">
        <f>INDEX(F:F,MATCH(ecommerce_10000[[#This Row],[TotalAmount]],I:I,0))</f>
        <v>Riyadh</v>
      </c>
    </row>
    <row r="5940" spans="1:20" x14ac:dyDescent="0.3">
      <c r="A5940" s="1" t="s">
        <v>5984</v>
      </c>
      <c r="B5940" s="1" t="s">
        <v>43</v>
      </c>
      <c r="C5940" s="1" t="s">
        <v>44</v>
      </c>
      <c r="D5940" s="1" t="s">
        <v>45</v>
      </c>
      <c r="E5940" s="1" t="s">
        <v>47</v>
      </c>
      <c r="F5940" s="1" t="s">
        <v>62</v>
      </c>
      <c r="G5940">
        <v>6876.22</v>
      </c>
      <c r="H5940">
        <v>2</v>
      </c>
      <c r="I5940">
        <v>13752.44</v>
      </c>
      <c r="J5940">
        <v>4.0199999999999996</v>
      </c>
      <c r="K5940">
        <v>3896</v>
      </c>
      <c r="L5940" s="2">
        <v>45478</v>
      </c>
      <c r="O5940" t="str">
        <f>IF(ecommerce_10000[[#This Row],[Platform]]="Souq","sq",ecommerce_10000[[#This Row],[Platform]])</f>
        <v>Amazon</v>
      </c>
      <c r="P5940" t="str">
        <f>IF(E5940="Souq","sq",IF(E5940="Jumia","Jum",E5940))</f>
        <v>Amazon</v>
      </c>
      <c r="Q5940">
        <f>VLOOKUP(ecommerce_10000[[#This Row],[City]],F:I,4,FALSE)</f>
        <v>27872.98</v>
      </c>
      <c r="R5940" s="1">
        <f>SUMIF(C:C,ecommerce_10000[[#This Row],[Category]],I:I)</f>
        <v>31420413.200000018</v>
      </c>
      <c r="S5940" s="1">
        <f>SUMIFS(I:I,C:C,C5940)</f>
        <v>31420413.200000018</v>
      </c>
      <c r="T5940" s="1" t="str">
        <f>INDEX(F:F,MATCH(ecommerce_10000[[#This Row],[TotalAmount]],I:I,0))</f>
        <v>Giza</v>
      </c>
    </row>
    <row r="5941" spans="1:20" x14ac:dyDescent="0.3">
      <c r="A5941" s="1" t="s">
        <v>5985</v>
      </c>
      <c r="B5941" s="1" t="s">
        <v>19</v>
      </c>
      <c r="C5941" s="1" t="s">
        <v>20</v>
      </c>
      <c r="D5941" s="1" t="s">
        <v>21</v>
      </c>
      <c r="E5941" s="1" t="s">
        <v>16</v>
      </c>
      <c r="F5941" s="1" t="s">
        <v>33</v>
      </c>
      <c r="G5941">
        <v>10449.98</v>
      </c>
      <c r="H5941">
        <v>4</v>
      </c>
      <c r="I5941">
        <v>41799.919999999998</v>
      </c>
      <c r="J5941">
        <v>1.95</v>
      </c>
      <c r="K5941">
        <v>3582</v>
      </c>
      <c r="L5941" s="2">
        <v>45336</v>
      </c>
      <c r="O5941" t="str">
        <f>IF(ecommerce_10000[[#This Row],[Platform]]="Souq","sq",ecommerce_10000[[#This Row],[Platform]])</f>
        <v>sq</v>
      </c>
      <c r="P5941" t="str">
        <f>IF(E5941="Souq","sq",IF(E5941="Jumia","Jum",E5941))</f>
        <v>sq</v>
      </c>
      <c r="Q5941">
        <f>VLOOKUP(ecommerce_10000[[#This Row],[City]],F:I,4,FALSE)</f>
        <v>3665.44</v>
      </c>
      <c r="R5941" s="1">
        <f>SUMIF(C:C,ecommerce_10000[[#This Row],[Category]],I:I)</f>
        <v>91504159.730000004</v>
      </c>
      <c r="S5941" s="1">
        <f>SUMIFS(I:I,C:C,C5941)</f>
        <v>91504159.730000004</v>
      </c>
      <c r="T5941" s="1" t="str">
        <f>INDEX(F:F,MATCH(ecommerce_10000[[#This Row],[TotalAmount]],I:I,0))</f>
        <v>Dubai</v>
      </c>
    </row>
    <row r="5942" spans="1:20" x14ac:dyDescent="0.3">
      <c r="A5942" s="1" t="s">
        <v>5986</v>
      </c>
      <c r="B5942" s="1" t="s">
        <v>38</v>
      </c>
      <c r="C5942" s="1" t="s">
        <v>20</v>
      </c>
      <c r="D5942" s="1" t="s">
        <v>39</v>
      </c>
      <c r="E5942" s="1" t="s">
        <v>16</v>
      </c>
      <c r="F5942" s="1" t="s">
        <v>17</v>
      </c>
      <c r="G5942">
        <v>14151.26</v>
      </c>
      <c r="H5942">
        <v>4</v>
      </c>
      <c r="I5942">
        <v>56605.04</v>
      </c>
      <c r="J5942">
        <v>3.59</v>
      </c>
      <c r="K5942">
        <v>142</v>
      </c>
      <c r="L5942" s="2">
        <v>45448</v>
      </c>
      <c r="O5942" t="str">
        <f>IF(ecommerce_10000[[#This Row],[Platform]]="Souq","sq",ecommerce_10000[[#This Row],[Platform]])</f>
        <v>sq</v>
      </c>
      <c r="P5942" t="str">
        <f>IF(E5942="Souq","sq",IF(E5942="Jumia","Jum",E5942))</f>
        <v>sq</v>
      </c>
      <c r="Q5942">
        <f>VLOOKUP(ecommerce_10000[[#This Row],[City]],F:I,4,FALSE)</f>
        <v>16284.02</v>
      </c>
      <c r="R5942" s="1">
        <f>SUMIF(C:C,ecommerce_10000[[#This Row],[Category]],I:I)</f>
        <v>91504159.730000004</v>
      </c>
      <c r="S5942" s="1">
        <f>SUMIFS(I:I,C:C,C5942)</f>
        <v>91504159.730000004</v>
      </c>
      <c r="T5942" s="1" t="str">
        <f>INDEX(F:F,MATCH(ecommerce_10000[[#This Row],[TotalAmount]],I:I,0))</f>
        <v>Cairo</v>
      </c>
    </row>
    <row r="5943" spans="1:20" x14ac:dyDescent="0.3">
      <c r="A5943" s="1" t="s">
        <v>5987</v>
      </c>
      <c r="B5943" s="1" t="s">
        <v>19</v>
      </c>
      <c r="C5943" s="1" t="s">
        <v>20</v>
      </c>
      <c r="D5943" s="1" t="s">
        <v>21</v>
      </c>
      <c r="E5943" s="1" t="s">
        <v>22</v>
      </c>
      <c r="F5943" s="1" t="s">
        <v>28</v>
      </c>
      <c r="G5943">
        <v>7569.76</v>
      </c>
      <c r="H5943">
        <v>5</v>
      </c>
      <c r="I5943">
        <v>37848.800000000003</v>
      </c>
      <c r="J5943">
        <v>2.94</v>
      </c>
      <c r="K5943">
        <v>4390</v>
      </c>
      <c r="L5943" s="2">
        <v>45604</v>
      </c>
      <c r="O5943" t="str">
        <f>IF(ecommerce_10000[[#This Row],[Platform]]="Souq","sq",ecommerce_10000[[#This Row],[Platform]])</f>
        <v>Jumia</v>
      </c>
      <c r="P5943" t="str">
        <f>IF(E5943="Souq","sq",IF(E5943="Jumia","Jum",E5943))</f>
        <v>Jum</v>
      </c>
      <c r="Q5943">
        <f>VLOOKUP(ecommerce_10000[[#This Row],[City]],F:I,4,FALSE)</f>
        <v>26648.76</v>
      </c>
      <c r="R5943" s="1">
        <f>SUMIF(C:C,ecommerce_10000[[#This Row],[Category]],I:I)</f>
        <v>91504159.730000004</v>
      </c>
      <c r="S5943" s="1">
        <f>SUMIFS(I:I,C:C,C5943)</f>
        <v>91504159.730000004</v>
      </c>
      <c r="T5943" s="1" t="str">
        <f>INDEX(F:F,MATCH(ecommerce_10000[[#This Row],[TotalAmount]],I:I,0))</f>
        <v>Casablanca</v>
      </c>
    </row>
    <row r="5944" spans="1:20" x14ac:dyDescent="0.3">
      <c r="A5944" s="1" t="s">
        <v>5988</v>
      </c>
      <c r="B5944" s="1" t="s">
        <v>19</v>
      </c>
      <c r="C5944" s="1" t="s">
        <v>20</v>
      </c>
      <c r="D5944" s="1" t="s">
        <v>21</v>
      </c>
      <c r="E5944" s="1" t="s">
        <v>47</v>
      </c>
      <c r="F5944" s="1" t="s">
        <v>28</v>
      </c>
      <c r="G5944">
        <v>2696.17</v>
      </c>
      <c r="H5944">
        <v>2</v>
      </c>
      <c r="I5944">
        <v>5392.34</v>
      </c>
      <c r="J5944">
        <v>3.32</v>
      </c>
      <c r="K5944">
        <v>3885</v>
      </c>
      <c r="L5944" s="2">
        <v>45495</v>
      </c>
      <c r="O5944" t="str">
        <f>IF(ecommerce_10000[[#This Row],[Platform]]="Souq","sq",ecommerce_10000[[#This Row],[Platform]])</f>
        <v>Amazon</v>
      </c>
      <c r="P5944" t="str">
        <f>IF(E5944="Souq","sq",IF(E5944="Jumia","Jum",E5944))</f>
        <v>Amazon</v>
      </c>
      <c r="Q5944">
        <f>VLOOKUP(ecommerce_10000[[#This Row],[City]],F:I,4,FALSE)</f>
        <v>26648.76</v>
      </c>
      <c r="R5944" s="1">
        <f>SUMIF(C:C,ecommerce_10000[[#This Row],[Category]],I:I)</f>
        <v>91504159.730000004</v>
      </c>
      <c r="S5944" s="1">
        <f>SUMIFS(I:I,C:C,C5944)</f>
        <v>91504159.730000004</v>
      </c>
      <c r="T5944" s="1" t="str">
        <f>INDEX(F:F,MATCH(ecommerce_10000[[#This Row],[TotalAmount]],I:I,0))</f>
        <v>Casablanca</v>
      </c>
    </row>
    <row r="5945" spans="1:20" x14ac:dyDescent="0.3">
      <c r="A5945" s="1" t="s">
        <v>5989</v>
      </c>
      <c r="B5945" s="1" t="s">
        <v>53</v>
      </c>
      <c r="C5945" s="1" t="s">
        <v>31</v>
      </c>
      <c r="D5945" s="1" t="s">
        <v>54</v>
      </c>
      <c r="E5945" s="1" t="s">
        <v>16</v>
      </c>
      <c r="F5945" s="1" t="s">
        <v>40</v>
      </c>
      <c r="G5945">
        <v>10959.74</v>
      </c>
      <c r="H5945">
        <v>3</v>
      </c>
      <c r="I5945">
        <v>32879.22</v>
      </c>
      <c r="J5945">
        <v>3.25</v>
      </c>
      <c r="K5945">
        <v>1333</v>
      </c>
      <c r="L5945" s="2">
        <v>45472</v>
      </c>
      <c r="O5945" t="str">
        <f>IF(ecommerce_10000[[#This Row],[Platform]]="Souq","sq",ecommerce_10000[[#This Row],[Platform]])</f>
        <v>sq</v>
      </c>
      <c r="P5945" t="str">
        <f>IF(E5945="Souq","sq",IF(E5945="Jumia","Jum",E5945))</f>
        <v>sq</v>
      </c>
      <c r="Q5945">
        <f>VLOOKUP(ecommerce_10000[[#This Row],[City]],F:I,4,FALSE)</f>
        <v>99349.3</v>
      </c>
      <c r="R5945" s="1">
        <f>SUMIF(C:C,ecommerce_10000[[#This Row],[Category]],I:I)</f>
        <v>57542997.559999913</v>
      </c>
      <c r="S5945" s="1">
        <f>SUMIFS(I:I,C:C,C5945)</f>
        <v>57542997.559999913</v>
      </c>
      <c r="T5945" s="1" t="str">
        <f>INDEX(F:F,MATCH(ecommerce_10000[[#This Row],[TotalAmount]],I:I,0))</f>
        <v>Riyadh</v>
      </c>
    </row>
    <row r="5946" spans="1:20" x14ac:dyDescent="0.3">
      <c r="A5946" s="1" t="s">
        <v>5990</v>
      </c>
      <c r="B5946" s="1" t="s">
        <v>35</v>
      </c>
      <c r="C5946" s="1" t="s">
        <v>14</v>
      </c>
      <c r="D5946" s="1" t="s">
        <v>36</v>
      </c>
      <c r="E5946" s="1" t="s">
        <v>47</v>
      </c>
      <c r="F5946" s="1" t="s">
        <v>33</v>
      </c>
      <c r="G5946">
        <v>17818.77</v>
      </c>
      <c r="H5946">
        <v>1</v>
      </c>
      <c r="I5946">
        <v>17818.77</v>
      </c>
      <c r="J5946">
        <v>2.5499999999999998</v>
      </c>
      <c r="K5946">
        <v>1774</v>
      </c>
      <c r="L5946" s="2">
        <v>45338</v>
      </c>
      <c r="O5946" t="str">
        <f>IF(ecommerce_10000[[#This Row],[Platform]]="Souq","sq",ecommerce_10000[[#This Row],[Platform]])</f>
        <v>Amazon</v>
      </c>
      <c r="P5946" t="str">
        <f>IF(E5946="Souq","sq",IF(E5946="Jumia","Jum",E5946))</f>
        <v>Amazon</v>
      </c>
      <c r="Q5946">
        <f>VLOOKUP(ecommerce_10000[[#This Row],[City]],F:I,4,FALSE)</f>
        <v>3665.44</v>
      </c>
      <c r="R5946" s="1">
        <f>SUMIF(C:C,ecommerce_10000[[#This Row],[Category]],I:I)</f>
        <v>92327183.770000085</v>
      </c>
      <c r="S5946" s="1">
        <f>SUMIFS(I:I,C:C,C5946)</f>
        <v>92327183.770000085</v>
      </c>
      <c r="T5946" s="1" t="str">
        <f>INDEX(F:F,MATCH(ecommerce_10000[[#This Row],[TotalAmount]],I:I,0))</f>
        <v>Dubai</v>
      </c>
    </row>
    <row r="5947" spans="1:20" x14ac:dyDescent="0.3">
      <c r="A5947" s="1" t="s">
        <v>5991</v>
      </c>
      <c r="B5947" s="1" t="s">
        <v>35</v>
      </c>
      <c r="C5947" s="1" t="s">
        <v>14</v>
      </c>
      <c r="D5947" s="1" t="s">
        <v>36</v>
      </c>
      <c r="E5947" s="1" t="s">
        <v>16</v>
      </c>
      <c r="F5947" s="1" t="s">
        <v>23</v>
      </c>
      <c r="G5947">
        <v>11190.4</v>
      </c>
      <c r="H5947">
        <v>2</v>
      </c>
      <c r="I5947">
        <v>22380.799999999999</v>
      </c>
      <c r="J5947">
        <v>4.6500000000000004</v>
      </c>
      <c r="K5947">
        <v>3882</v>
      </c>
      <c r="L5947" s="2">
        <v>45479</v>
      </c>
      <c r="O5947" t="str">
        <f>IF(ecommerce_10000[[#This Row],[Platform]]="Souq","sq",ecommerce_10000[[#This Row],[Platform]])</f>
        <v>sq</v>
      </c>
      <c r="P5947" t="str">
        <f>IF(E5947="Souq","sq",IF(E5947="Jumia","Jum",E5947))</f>
        <v>sq</v>
      </c>
      <c r="Q5947">
        <f>VLOOKUP(ecommerce_10000[[#This Row],[City]],F:I,4,FALSE)</f>
        <v>13290.4</v>
      </c>
      <c r="R5947" s="1">
        <f>SUMIF(C:C,ecommerce_10000[[#This Row],[Category]],I:I)</f>
        <v>92327183.770000085</v>
      </c>
      <c r="S5947" s="1">
        <f>SUMIFS(I:I,C:C,C5947)</f>
        <v>92327183.770000085</v>
      </c>
      <c r="T5947" s="1" t="str">
        <f>INDEX(F:F,MATCH(ecommerce_10000[[#This Row],[TotalAmount]],I:I,0))</f>
        <v>Alexandria</v>
      </c>
    </row>
    <row r="5948" spans="1:20" x14ac:dyDescent="0.3">
      <c r="A5948" s="1" t="s">
        <v>5992</v>
      </c>
      <c r="B5948" s="1" t="s">
        <v>25</v>
      </c>
      <c r="C5948" s="1" t="s">
        <v>26</v>
      </c>
      <c r="D5948" s="1" t="s">
        <v>27</v>
      </c>
      <c r="E5948" s="1" t="s">
        <v>22</v>
      </c>
      <c r="F5948" s="1" t="s">
        <v>40</v>
      </c>
      <c r="G5948">
        <v>18549.79</v>
      </c>
      <c r="H5948">
        <v>2</v>
      </c>
      <c r="I5948">
        <v>37099.58</v>
      </c>
      <c r="J5948">
        <v>2.19</v>
      </c>
      <c r="K5948">
        <v>3048</v>
      </c>
      <c r="L5948" s="2">
        <v>45625</v>
      </c>
      <c r="O5948" t="str">
        <f>IF(ecommerce_10000[[#This Row],[Platform]]="Souq","sq",ecommerce_10000[[#This Row],[Platform]])</f>
        <v>Jumia</v>
      </c>
      <c r="P5948" t="str">
        <f>IF(E5948="Souq","sq",IF(E5948="Jumia","Jum",E5948))</f>
        <v>Jum</v>
      </c>
      <c r="Q5948">
        <f>VLOOKUP(ecommerce_10000[[#This Row],[City]],F:I,4,FALSE)</f>
        <v>99349.3</v>
      </c>
      <c r="R5948" s="1">
        <f>SUMIF(C:C,ecommerce_10000[[#This Row],[Category]],I:I)</f>
        <v>29200970.130000021</v>
      </c>
      <c r="S5948" s="1">
        <f>SUMIFS(I:I,C:C,C5948)</f>
        <v>29200970.130000021</v>
      </c>
      <c r="T5948" s="1" t="str">
        <f>INDEX(F:F,MATCH(ecommerce_10000[[#This Row],[TotalAmount]],I:I,0))</f>
        <v>Riyadh</v>
      </c>
    </row>
    <row r="5949" spans="1:20" x14ac:dyDescent="0.3">
      <c r="A5949" s="1" t="s">
        <v>5993</v>
      </c>
      <c r="B5949" s="1" t="s">
        <v>43</v>
      </c>
      <c r="C5949" s="1" t="s">
        <v>44</v>
      </c>
      <c r="D5949" s="1" t="s">
        <v>45</v>
      </c>
      <c r="E5949" s="1" t="s">
        <v>16</v>
      </c>
      <c r="F5949" s="1" t="s">
        <v>40</v>
      </c>
      <c r="G5949">
        <v>15783.73</v>
      </c>
      <c r="H5949">
        <v>4</v>
      </c>
      <c r="I5949">
        <v>63134.92</v>
      </c>
      <c r="J5949">
        <v>4.25</v>
      </c>
      <c r="K5949">
        <v>2647</v>
      </c>
      <c r="L5949" s="2">
        <v>45448</v>
      </c>
      <c r="O5949" t="str">
        <f>IF(ecommerce_10000[[#This Row],[Platform]]="Souq","sq",ecommerce_10000[[#This Row],[Platform]])</f>
        <v>sq</v>
      </c>
      <c r="P5949" t="str">
        <f>IF(E5949="Souq","sq",IF(E5949="Jumia","Jum",E5949))</f>
        <v>sq</v>
      </c>
      <c r="Q5949">
        <f>VLOOKUP(ecommerce_10000[[#This Row],[City]],F:I,4,FALSE)</f>
        <v>99349.3</v>
      </c>
      <c r="R5949" s="1">
        <f>SUMIF(C:C,ecommerce_10000[[#This Row],[Category]],I:I)</f>
        <v>31420413.200000018</v>
      </c>
      <c r="S5949" s="1">
        <f>SUMIFS(I:I,C:C,C5949)</f>
        <v>31420413.200000018</v>
      </c>
      <c r="T5949" s="1" t="str">
        <f>INDEX(F:F,MATCH(ecommerce_10000[[#This Row],[TotalAmount]],I:I,0))</f>
        <v>Riyadh</v>
      </c>
    </row>
    <row r="5950" spans="1:20" x14ac:dyDescent="0.3">
      <c r="A5950" s="1" t="s">
        <v>5994</v>
      </c>
      <c r="B5950" s="1" t="s">
        <v>43</v>
      </c>
      <c r="C5950" s="1" t="s">
        <v>44</v>
      </c>
      <c r="D5950" s="1" t="s">
        <v>45</v>
      </c>
      <c r="E5950" s="1" t="s">
        <v>16</v>
      </c>
      <c r="F5950" s="1" t="s">
        <v>62</v>
      </c>
      <c r="G5950">
        <v>11224.31</v>
      </c>
      <c r="H5950">
        <v>5</v>
      </c>
      <c r="I5950">
        <v>56121.55</v>
      </c>
      <c r="J5950">
        <v>2.96</v>
      </c>
      <c r="K5950">
        <v>4605</v>
      </c>
      <c r="L5950" s="2">
        <v>45507</v>
      </c>
      <c r="O5950" t="str">
        <f>IF(ecommerce_10000[[#This Row],[Platform]]="Souq","sq",ecommerce_10000[[#This Row],[Platform]])</f>
        <v>sq</v>
      </c>
      <c r="P5950" t="str">
        <f>IF(E5950="Souq","sq",IF(E5950="Jumia","Jum",E5950))</f>
        <v>sq</v>
      </c>
      <c r="Q5950">
        <f>VLOOKUP(ecommerce_10000[[#This Row],[City]],F:I,4,FALSE)</f>
        <v>27872.98</v>
      </c>
      <c r="R5950" s="1">
        <f>SUMIF(C:C,ecommerce_10000[[#This Row],[Category]],I:I)</f>
        <v>31420413.200000018</v>
      </c>
      <c r="S5950" s="1">
        <f>SUMIFS(I:I,C:C,C5950)</f>
        <v>31420413.200000018</v>
      </c>
      <c r="T5950" s="1" t="str">
        <f>INDEX(F:F,MATCH(ecommerce_10000[[#This Row],[TotalAmount]],I:I,0))</f>
        <v>Giza</v>
      </c>
    </row>
    <row r="5951" spans="1:20" x14ac:dyDescent="0.3">
      <c r="A5951" s="1" t="s">
        <v>5995</v>
      </c>
      <c r="B5951" s="1" t="s">
        <v>38</v>
      </c>
      <c r="C5951" s="1" t="s">
        <v>20</v>
      </c>
      <c r="D5951" s="1" t="s">
        <v>39</v>
      </c>
      <c r="E5951" s="1" t="s">
        <v>47</v>
      </c>
      <c r="F5951" s="1" t="s">
        <v>62</v>
      </c>
      <c r="G5951">
        <v>17119.72</v>
      </c>
      <c r="H5951">
        <v>4</v>
      </c>
      <c r="I5951">
        <v>68478.880000000005</v>
      </c>
      <c r="J5951">
        <v>1.93</v>
      </c>
      <c r="K5951">
        <v>1750</v>
      </c>
      <c r="L5951" s="2">
        <v>45647</v>
      </c>
      <c r="O5951" t="str">
        <f>IF(ecommerce_10000[[#This Row],[Platform]]="Souq","sq",ecommerce_10000[[#This Row],[Platform]])</f>
        <v>Amazon</v>
      </c>
      <c r="P5951" t="str">
        <f>IF(E5951="Souq","sq",IF(E5951="Jumia","Jum",E5951))</f>
        <v>Amazon</v>
      </c>
      <c r="Q5951">
        <f>VLOOKUP(ecommerce_10000[[#This Row],[City]],F:I,4,FALSE)</f>
        <v>27872.98</v>
      </c>
      <c r="R5951" s="1">
        <f>SUMIF(C:C,ecommerce_10000[[#This Row],[Category]],I:I)</f>
        <v>91504159.730000004</v>
      </c>
      <c r="S5951" s="1">
        <f>SUMIFS(I:I,C:C,C5951)</f>
        <v>91504159.730000004</v>
      </c>
      <c r="T5951" s="1" t="str">
        <f>INDEX(F:F,MATCH(ecommerce_10000[[#This Row],[TotalAmount]],I:I,0))</f>
        <v>Giza</v>
      </c>
    </row>
    <row r="5952" spans="1:20" x14ac:dyDescent="0.3">
      <c r="A5952" s="1" t="s">
        <v>5996</v>
      </c>
      <c r="B5952" s="1" t="s">
        <v>53</v>
      </c>
      <c r="C5952" s="1" t="s">
        <v>31</v>
      </c>
      <c r="D5952" s="1" t="s">
        <v>54</v>
      </c>
      <c r="E5952" s="1" t="s">
        <v>16</v>
      </c>
      <c r="F5952" s="1" t="s">
        <v>62</v>
      </c>
      <c r="G5952">
        <v>18126.73</v>
      </c>
      <c r="H5952">
        <v>1</v>
      </c>
      <c r="I5952">
        <v>18126.73</v>
      </c>
      <c r="J5952">
        <v>1.04</v>
      </c>
      <c r="K5952">
        <v>3440</v>
      </c>
      <c r="L5952" s="2">
        <v>45579</v>
      </c>
      <c r="O5952" t="str">
        <f>IF(ecommerce_10000[[#This Row],[Platform]]="Souq","sq",ecommerce_10000[[#This Row],[Platform]])</f>
        <v>sq</v>
      </c>
      <c r="P5952" t="str">
        <f>IF(E5952="Souq","sq",IF(E5952="Jumia","Jum",E5952))</f>
        <v>sq</v>
      </c>
      <c r="Q5952">
        <f>VLOOKUP(ecommerce_10000[[#This Row],[City]],F:I,4,FALSE)</f>
        <v>27872.98</v>
      </c>
      <c r="R5952" s="1">
        <f>SUMIF(C:C,ecommerce_10000[[#This Row],[Category]],I:I)</f>
        <v>57542997.559999913</v>
      </c>
      <c r="S5952" s="1">
        <f>SUMIFS(I:I,C:C,C5952)</f>
        <v>57542997.559999913</v>
      </c>
      <c r="T5952" s="1" t="str">
        <f>INDEX(F:F,MATCH(ecommerce_10000[[#This Row],[TotalAmount]],I:I,0))</f>
        <v>Giza</v>
      </c>
    </row>
    <row r="5953" spans="1:20" x14ac:dyDescent="0.3">
      <c r="A5953" s="1" t="s">
        <v>5997</v>
      </c>
      <c r="B5953" s="1" t="s">
        <v>65</v>
      </c>
      <c r="C5953" s="1" t="s">
        <v>20</v>
      </c>
      <c r="D5953" s="1" t="s">
        <v>66</v>
      </c>
      <c r="E5953" s="1" t="s">
        <v>47</v>
      </c>
      <c r="F5953" s="1" t="s">
        <v>40</v>
      </c>
      <c r="G5953">
        <v>14315.81</v>
      </c>
      <c r="H5953">
        <v>1</v>
      </c>
      <c r="I5953">
        <v>14315.81</v>
      </c>
      <c r="J5953">
        <v>3.96</v>
      </c>
      <c r="K5953">
        <v>479</v>
      </c>
      <c r="L5953" s="2">
        <v>45302</v>
      </c>
      <c r="O5953" t="str">
        <f>IF(ecommerce_10000[[#This Row],[Platform]]="Souq","sq",ecommerce_10000[[#This Row],[Platform]])</f>
        <v>Amazon</v>
      </c>
      <c r="P5953" t="str">
        <f>IF(E5953="Souq","sq",IF(E5953="Jumia","Jum",E5953))</f>
        <v>Amazon</v>
      </c>
      <c r="Q5953">
        <f>VLOOKUP(ecommerce_10000[[#This Row],[City]],F:I,4,FALSE)</f>
        <v>99349.3</v>
      </c>
      <c r="R5953" s="1">
        <f>SUMIF(C:C,ecommerce_10000[[#This Row],[Category]],I:I)</f>
        <v>91504159.730000004</v>
      </c>
      <c r="S5953" s="1">
        <f>SUMIFS(I:I,C:C,C5953)</f>
        <v>91504159.730000004</v>
      </c>
      <c r="T5953" s="1" t="str">
        <f>INDEX(F:F,MATCH(ecommerce_10000[[#This Row],[TotalAmount]],I:I,0))</f>
        <v>Riyadh</v>
      </c>
    </row>
    <row r="5954" spans="1:20" x14ac:dyDescent="0.3">
      <c r="A5954" s="1" t="s">
        <v>5998</v>
      </c>
      <c r="B5954" s="1" t="s">
        <v>35</v>
      </c>
      <c r="C5954" s="1" t="s">
        <v>14</v>
      </c>
      <c r="D5954" s="1" t="s">
        <v>36</v>
      </c>
      <c r="E5954" s="1" t="s">
        <v>16</v>
      </c>
      <c r="F5954" s="1" t="s">
        <v>28</v>
      </c>
      <c r="G5954">
        <v>1847.58</v>
      </c>
      <c r="H5954">
        <v>1</v>
      </c>
      <c r="I5954">
        <v>1847.58</v>
      </c>
      <c r="J5954">
        <v>3.24</v>
      </c>
      <c r="K5954">
        <v>2228</v>
      </c>
      <c r="L5954" s="2">
        <v>45449</v>
      </c>
      <c r="O5954" t="str">
        <f>IF(ecommerce_10000[[#This Row],[Platform]]="Souq","sq",ecommerce_10000[[#This Row],[Platform]])</f>
        <v>sq</v>
      </c>
      <c r="P5954" t="str">
        <f>IF(E5954="Souq","sq",IF(E5954="Jumia","Jum",E5954))</f>
        <v>sq</v>
      </c>
      <c r="Q5954">
        <f>VLOOKUP(ecommerce_10000[[#This Row],[City]],F:I,4,FALSE)</f>
        <v>26648.76</v>
      </c>
      <c r="R5954" s="1">
        <f>SUMIF(C:C,ecommerce_10000[[#This Row],[Category]],I:I)</f>
        <v>92327183.770000085</v>
      </c>
      <c r="S5954" s="1">
        <f>SUMIFS(I:I,C:C,C5954)</f>
        <v>92327183.770000085</v>
      </c>
      <c r="T5954" s="1" t="str">
        <f>INDEX(F:F,MATCH(ecommerce_10000[[#This Row],[TotalAmount]],I:I,0))</f>
        <v>Casablanca</v>
      </c>
    </row>
    <row r="5955" spans="1:20" x14ac:dyDescent="0.3">
      <c r="A5955" s="1" t="s">
        <v>5999</v>
      </c>
      <c r="B5955" s="1" t="s">
        <v>38</v>
      </c>
      <c r="C5955" s="1" t="s">
        <v>20</v>
      </c>
      <c r="D5955" s="1" t="s">
        <v>39</v>
      </c>
      <c r="E5955" s="1" t="s">
        <v>16</v>
      </c>
      <c r="F5955" s="1" t="s">
        <v>62</v>
      </c>
      <c r="G5955">
        <v>17134</v>
      </c>
      <c r="H5955">
        <v>4</v>
      </c>
      <c r="I5955">
        <v>68536</v>
      </c>
      <c r="J5955">
        <v>2.92</v>
      </c>
      <c r="K5955">
        <v>556</v>
      </c>
      <c r="L5955" s="2">
        <v>45516</v>
      </c>
      <c r="O5955" t="str">
        <f>IF(ecommerce_10000[[#This Row],[Platform]]="Souq","sq",ecommerce_10000[[#This Row],[Platform]])</f>
        <v>sq</v>
      </c>
      <c r="P5955" t="str">
        <f>IF(E5955="Souq","sq",IF(E5955="Jumia","Jum",E5955))</f>
        <v>sq</v>
      </c>
      <c r="Q5955">
        <f>VLOOKUP(ecommerce_10000[[#This Row],[City]],F:I,4,FALSE)</f>
        <v>27872.98</v>
      </c>
      <c r="R5955" s="1">
        <f>SUMIF(C:C,ecommerce_10000[[#This Row],[Category]],I:I)</f>
        <v>91504159.730000004</v>
      </c>
      <c r="S5955" s="1">
        <f>SUMIFS(I:I,C:C,C5955)</f>
        <v>91504159.730000004</v>
      </c>
      <c r="T5955" s="1" t="str">
        <f>INDEX(F:F,MATCH(ecommerce_10000[[#This Row],[TotalAmount]],I:I,0))</f>
        <v>Giza</v>
      </c>
    </row>
    <row r="5956" spans="1:20" x14ac:dyDescent="0.3">
      <c r="A5956" s="1" t="s">
        <v>6000</v>
      </c>
      <c r="B5956" s="1" t="s">
        <v>25</v>
      </c>
      <c r="C5956" s="1" t="s">
        <v>26</v>
      </c>
      <c r="D5956" s="1" t="s">
        <v>27</v>
      </c>
      <c r="E5956" s="1" t="s">
        <v>16</v>
      </c>
      <c r="F5956" s="1" t="s">
        <v>23</v>
      </c>
      <c r="G5956">
        <v>3451.11</v>
      </c>
      <c r="H5956">
        <v>5</v>
      </c>
      <c r="I5956">
        <v>17255.55</v>
      </c>
      <c r="J5956">
        <v>1.54</v>
      </c>
      <c r="K5956">
        <v>4071</v>
      </c>
      <c r="L5956" s="2">
        <v>45400</v>
      </c>
      <c r="O5956" t="str">
        <f>IF(ecommerce_10000[[#This Row],[Platform]]="Souq","sq",ecommerce_10000[[#This Row],[Platform]])</f>
        <v>sq</v>
      </c>
      <c r="P5956" t="str">
        <f>IF(E5956="Souq","sq",IF(E5956="Jumia","Jum",E5956))</f>
        <v>sq</v>
      </c>
      <c r="Q5956">
        <f>VLOOKUP(ecommerce_10000[[#This Row],[City]],F:I,4,FALSE)</f>
        <v>13290.4</v>
      </c>
      <c r="R5956" s="1">
        <f>SUMIF(C:C,ecommerce_10000[[#This Row],[Category]],I:I)</f>
        <v>29200970.130000021</v>
      </c>
      <c r="S5956" s="1">
        <f>SUMIFS(I:I,C:C,C5956)</f>
        <v>29200970.130000021</v>
      </c>
      <c r="T5956" s="1" t="str">
        <f>INDEX(F:F,MATCH(ecommerce_10000[[#This Row],[TotalAmount]],I:I,0))</f>
        <v>Alexandria</v>
      </c>
    </row>
    <row r="5957" spans="1:20" x14ac:dyDescent="0.3">
      <c r="A5957" s="1" t="s">
        <v>6001</v>
      </c>
      <c r="B5957" s="1" t="s">
        <v>30</v>
      </c>
      <c r="C5957" s="1" t="s">
        <v>31</v>
      </c>
      <c r="D5957" s="1" t="s">
        <v>32</v>
      </c>
      <c r="E5957" s="1" t="s">
        <v>16</v>
      </c>
      <c r="F5957" s="1" t="s">
        <v>28</v>
      </c>
      <c r="G5957">
        <v>7936.26</v>
      </c>
      <c r="H5957">
        <v>1</v>
      </c>
      <c r="I5957">
        <v>7936.26</v>
      </c>
      <c r="J5957">
        <v>3.09</v>
      </c>
      <c r="K5957">
        <v>2050</v>
      </c>
      <c r="L5957" s="2">
        <v>45568</v>
      </c>
      <c r="O5957" t="str">
        <f>IF(ecommerce_10000[[#This Row],[Platform]]="Souq","sq",ecommerce_10000[[#This Row],[Platform]])</f>
        <v>sq</v>
      </c>
      <c r="P5957" t="str">
        <f>IF(E5957="Souq","sq",IF(E5957="Jumia","Jum",E5957))</f>
        <v>sq</v>
      </c>
      <c r="Q5957">
        <f>VLOOKUP(ecommerce_10000[[#This Row],[City]],F:I,4,FALSE)</f>
        <v>26648.76</v>
      </c>
      <c r="R5957" s="1">
        <f>SUMIF(C:C,ecommerce_10000[[#This Row],[Category]],I:I)</f>
        <v>57542997.559999913</v>
      </c>
      <c r="S5957" s="1">
        <f>SUMIFS(I:I,C:C,C5957)</f>
        <v>57542997.559999913</v>
      </c>
      <c r="T5957" s="1" t="str">
        <f>INDEX(F:F,MATCH(ecommerce_10000[[#This Row],[TotalAmount]],I:I,0))</f>
        <v>Casablanca</v>
      </c>
    </row>
    <row r="5958" spans="1:20" x14ac:dyDescent="0.3">
      <c r="A5958" s="1" t="s">
        <v>6002</v>
      </c>
      <c r="B5958" s="1" t="s">
        <v>30</v>
      </c>
      <c r="C5958" s="1" t="s">
        <v>31</v>
      </c>
      <c r="D5958" s="1" t="s">
        <v>32</v>
      </c>
      <c r="E5958" s="1" t="s">
        <v>16</v>
      </c>
      <c r="F5958" s="1" t="s">
        <v>33</v>
      </c>
      <c r="G5958">
        <v>5777.59</v>
      </c>
      <c r="H5958">
        <v>5</v>
      </c>
      <c r="I5958">
        <v>28887.95</v>
      </c>
      <c r="J5958">
        <v>2.04</v>
      </c>
      <c r="K5958">
        <v>4355</v>
      </c>
      <c r="L5958" s="2">
        <v>45553</v>
      </c>
      <c r="O5958" t="str">
        <f>IF(ecommerce_10000[[#This Row],[Platform]]="Souq","sq",ecommerce_10000[[#This Row],[Platform]])</f>
        <v>sq</v>
      </c>
      <c r="P5958" t="str">
        <f>IF(E5958="Souq","sq",IF(E5958="Jumia","Jum",E5958))</f>
        <v>sq</v>
      </c>
      <c r="Q5958">
        <f>VLOOKUP(ecommerce_10000[[#This Row],[City]],F:I,4,FALSE)</f>
        <v>3665.44</v>
      </c>
      <c r="R5958" s="1">
        <f>SUMIF(C:C,ecommerce_10000[[#This Row],[Category]],I:I)</f>
        <v>57542997.559999913</v>
      </c>
      <c r="S5958" s="1">
        <f>SUMIFS(I:I,C:C,C5958)</f>
        <v>57542997.559999913</v>
      </c>
      <c r="T5958" s="1" t="str">
        <f>INDEX(F:F,MATCH(ecommerce_10000[[#This Row],[TotalAmount]],I:I,0))</f>
        <v>Dubai</v>
      </c>
    </row>
    <row r="5959" spans="1:20" x14ac:dyDescent="0.3">
      <c r="A5959" s="1" t="s">
        <v>6003</v>
      </c>
      <c r="B5959" s="1" t="s">
        <v>43</v>
      </c>
      <c r="C5959" s="1" t="s">
        <v>44</v>
      </c>
      <c r="D5959" s="1" t="s">
        <v>45</v>
      </c>
      <c r="E5959" s="1" t="s">
        <v>47</v>
      </c>
      <c r="F5959" s="1" t="s">
        <v>28</v>
      </c>
      <c r="G5959">
        <v>15632.82</v>
      </c>
      <c r="H5959">
        <v>4</v>
      </c>
      <c r="I5959">
        <v>62531.28</v>
      </c>
      <c r="J5959">
        <v>1.97</v>
      </c>
      <c r="K5959">
        <v>4737</v>
      </c>
      <c r="L5959" s="2">
        <v>45495</v>
      </c>
      <c r="O5959" t="str">
        <f>IF(ecommerce_10000[[#This Row],[Platform]]="Souq","sq",ecommerce_10000[[#This Row],[Platform]])</f>
        <v>Amazon</v>
      </c>
      <c r="P5959" t="str">
        <f>IF(E5959="Souq","sq",IF(E5959="Jumia","Jum",E5959))</f>
        <v>Amazon</v>
      </c>
      <c r="Q5959">
        <f>VLOOKUP(ecommerce_10000[[#This Row],[City]],F:I,4,FALSE)</f>
        <v>26648.76</v>
      </c>
      <c r="R5959" s="1">
        <f>SUMIF(C:C,ecommerce_10000[[#This Row],[Category]],I:I)</f>
        <v>31420413.200000018</v>
      </c>
      <c r="S5959" s="1">
        <f>SUMIFS(I:I,C:C,C5959)</f>
        <v>31420413.200000018</v>
      </c>
      <c r="T5959" s="1" t="str">
        <f>INDEX(F:F,MATCH(ecommerce_10000[[#This Row],[TotalAmount]],I:I,0))</f>
        <v>Casablanca</v>
      </c>
    </row>
    <row r="5960" spans="1:20" x14ac:dyDescent="0.3">
      <c r="A5960" s="1" t="s">
        <v>6004</v>
      </c>
      <c r="B5960" s="1" t="s">
        <v>19</v>
      </c>
      <c r="C5960" s="1" t="s">
        <v>20</v>
      </c>
      <c r="D5960" s="1" t="s">
        <v>21</v>
      </c>
      <c r="E5960" s="1" t="s">
        <v>16</v>
      </c>
      <c r="F5960" s="1" t="s">
        <v>23</v>
      </c>
      <c r="G5960">
        <v>5051.47</v>
      </c>
      <c r="H5960">
        <v>1</v>
      </c>
      <c r="I5960">
        <v>5051.47</v>
      </c>
      <c r="J5960">
        <v>2.61</v>
      </c>
      <c r="K5960">
        <v>552</v>
      </c>
      <c r="L5960" s="2">
        <v>45584</v>
      </c>
      <c r="O5960" t="str">
        <f>IF(ecommerce_10000[[#This Row],[Platform]]="Souq","sq",ecommerce_10000[[#This Row],[Platform]])</f>
        <v>sq</v>
      </c>
      <c r="P5960" t="str">
        <f>IF(E5960="Souq","sq",IF(E5960="Jumia","Jum",E5960))</f>
        <v>sq</v>
      </c>
      <c r="Q5960">
        <f>VLOOKUP(ecommerce_10000[[#This Row],[City]],F:I,4,FALSE)</f>
        <v>13290.4</v>
      </c>
      <c r="R5960" s="1">
        <f>SUMIF(C:C,ecommerce_10000[[#This Row],[Category]],I:I)</f>
        <v>91504159.730000004</v>
      </c>
      <c r="S5960" s="1">
        <f>SUMIFS(I:I,C:C,C5960)</f>
        <v>91504159.730000004</v>
      </c>
      <c r="T5960" s="1" t="str">
        <f>INDEX(F:F,MATCH(ecommerce_10000[[#This Row],[TotalAmount]],I:I,0))</f>
        <v>Alexandria</v>
      </c>
    </row>
    <row r="5961" spans="1:20" x14ac:dyDescent="0.3">
      <c r="A5961" s="1" t="s">
        <v>6005</v>
      </c>
      <c r="B5961" s="1" t="s">
        <v>38</v>
      </c>
      <c r="C5961" s="1" t="s">
        <v>20</v>
      </c>
      <c r="D5961" s="1" t="s">
        <v>39</v>
      </c>
      <c r="E5961" s="1" t="s">
        <v>22</v>
      </c>
      <c r="F5961" s="1" t="s">
        <v>40</v>
      </c>
      <c r="G5961">
        <v>8087.45</v>
      </c>
      <c r="H5961">
        <v>5</v>
      </c>
      <c r="I5961">
        <v>40437.25</v>
      </c>
      <c r="J5961">
        <v>1.8</v>
      </c>
      <c r="K5961">
        <v>349</v>
      </c>
      <c r="L5961" s="2">
        <v>45644</v>
      </c>
      <c r="O5961" t="str">
        <f>IF(ecommerce_10000[[#This Row],[Platform]]="Souq","sq",ecommerce_10000[[#This Row],[Platform]])</f>
        <v>Jumia</v>
      </c>
      <c r="P5961" t="str">
        <f>IF(E5961="Souq","sq",IF(E5961="Jumia","Jum",E5961))</f>
        <v>Jum</v>
      </c>
      <c r="Q5961">
        <f>VLOOKUP(ecommerce_10000[[#This Row],[City]],F:I,4,FALSE)</f>
        <v>99349.3</v>
      </c>
      <c r="R5961" s="1">
        <f>SUMIF(C:C,ecommerce_10000[[#This Row],[Category]],I:I)</f>
        <v>91504159.730000004</v>
      </c>
      <c r="S5961" s="1">
        <f>SUMIFS(I:I,C:C,C5961)</f>
        <v>91504159.730000004</v>
      </c>
      <c r="T5961" s="1" t="str">
        <f>INDEX(F:F,MATCH(ecommerce_10000[[#This Row],[TotalAmount]],I:I,0))</f>
        <v>Riyadh</v>
      </c>
    </row>
    <row r="5962" spans="1:20" x14ac:dyDescent="0.3">
      <c r="A5962" s="1" t="s">
        <v>6006</v>
      </c>
      <c r="B5962" s="1" t="s">
        <v>30</v>
      </c>
      <c r="C5962" s="1" t="s">
        <v>31</v>
      </c>
      <c r="D5962" s="1" t="s">
        <v>32</v>
      </c>
      <c r="E5962" s="1" t="s">
        <v>47</v>
      </c>
      <c r="F5962" s="1" t="s">
        <v>17</v>
      </c>
      <c r="G5962">
        <v>17592.189999999999</v>
      </c>
      <c r="H5962">
        <v>2</v>
      </c>
      <c r="I5962">
        <v>35184.379999999997</v>
      </c>
      <c r="J5962">
        <v>3.03</v>
      </c>
      <c r="K5962">
        <v>4361</v>
      </c>
      <c r="L5962" s="2">
        <v>45462</v>
      </c>
      <c r="O5962" t="str">
        <f>IF(ecommerce_10000[[#This Row],[Platform]]="Souq","sq",ecommerce_10000[[#This Row],[Platform]])</f>
        <v>Amazon</v>
      </c>
      <c r="P5962" t="str">
        <f>IF(E5962="Souq","sq",IF(E5962="Jumia","Jum",E5962))</f>
        <v>Amazon</v>
      </c>
      <c r="Q5962">
        <f>VLOOKUP(ecommerce_10000[[#This Row],[City]],F:I,4,FALSE)</f>
        <v>16284.02</v>
      </c>
      <c r="R5962" s="1">
        <f>SUMIF(C:C,ecommerce_10000[[#This Row],[Category]],I:I)</f>
        <v>57542997.559999913</v>
      </c>
      <c r="S5962" s="1">
        <f>SUMIFS(I:I,C:C,C5962)</f>
        <v>57542997.559999913</v>
      </c>
      <c r="T5962" s="1" t="str">
        <f>INDEX(F:F,MATCH(ecommerce_10000[[#This Row],[TotalAmount]],I:I,0))</f>
        <v>Cairo</v>
      </c>
    </row>
    <row r="5963" spans="1:20" x14ac:dyDescent="0.3">
      <c r="A5963" s="1" t="s">
        <v>6007</v>
      </c>
      <c r="B5963" s="1" t="s">
        <v>38</v>
      </c>
      <c r="C5963" s="1" t="s">
        <v>20</v>
      </c>
      <c r="D5963" s="1" t="s">
        <v>39</v>
      </c>
      <c r="E5963" s="1" t="s">
        <v>47</v>
      </c>
      <c r="F5963" s="1" t="s">
        <v>23</v>
      </c>
      <c r="G5963">
        <v>17297.97</v>
      </c>
      <c r="H5963">
        <v>1</v>
      </c>
      <c r="I5963">
        <v>17297.97</v>
      </c>
      <c r="J5963">
        <v>4.22</v>
      </c>
      <c r="K5963">
        <v>3376</v>
      </c>
      <c r="L5963" s="2">
        <v>45570</v>
      </c>
      <c r="O5963" t="str">
        <f>IF(ecommerce_10000[[#This Row],[Platform]]="Souq","sq",ecommerce_10000[[#This Row],[Platform]])</f>
        <v>Amazon</v>
      </c>
      <c r="P5963" t="str">
        <f>IF(E5963="Souq","sq",IF(E5963="Jumia","Jum",E5963))</f>
        <v>Amazon</v>
      </c>
      <c r="Q5963">
        <f>VLOOKUP(ecommerce_10000[[#This Row],[City]],F:I,4,FALSE)</f>
        <v>13290.4</v>
      </c>
      <c r="R5963" s="1">
        <f>SUMIF(C:C,ecommerce_10000[[#This Row],[Category]],I:I)</f>
        <v>91504159.730000004</v>
      </c>
      <c r="S5963" s="1">
        <f>SUMIFS(I:I,C:C,C5963)</f>
        <v>91504159.730000004</v>
      </c>
      <c r="T5963" s="1" t="str">
        <f>INDEX(F:F,MATCH(ecommerce_10000[[#This Row],[TotalAmount]],I:I,0))</f>
        <v>Alexandria</v>
      </c>
    </row>
    <row r="5964" spans="1:20" x14ac:dyDescent="0.3">
      <c r="A5964" s="1" t="s">
        <v>6008</v>
      </c>
      <c r="B5964" s="1" t="s">
        <v>30</v>
      </c>
      <c r="C5964" s="1" t="s">
        <v>31</v>
      </c>
      <c r="D5964" s="1" t="s">
        <v>32</v>
      </c>
      <c r="E5964" s="1" t="s">
        <v>47</v>
      </c>
      <c r="F5964" s="1" t="s">
        <v>28</v>
      </c>
      <c r="G5964">
        <v>8694.81</v>
      </c>
      <c r="H5964">
        <v>3</v>
      </c>
      <c r="I5964">
        <v>26084.43</v>
      </c>
      <c r="J5964">
        <v>3.57</v>
      </c>
      <c r="K5964">
        <v>2075</v>
      </c>
      <c r="L5964" s="2">
        <v>45609</v>
      </c>
      <c r="O5964" t="str">
        <f>IF(ecommerce_10000[[#This Row],[Platform]]="Souq","sq",ecommerce_10000[[#This Row],[Platform]])</f>
        <v>Amazon</v>
      </c>
      <c r="P5964" t="str">
        <f>IF(E5964="Souq","sq",IF(E5964="Jumia","Jum",E5964))</f>
        <v>Amazon</v>
      </c>
      <c r="Q5964">
        <f>VLOOKUP(ecommerce_10000[[#This Row],[City]],F:I,4,FALSE)</f>
        <v>26648.76</v>
      </c>
      <c r="R5964" s="1">
        <f>SUMIF(C:C,ecommerce_10000[[#This Row],[Category]],I:I)</f>
        <v>57542997.559999913</v>
      </c>
      <c r="S5964" s="1">
        <f>SUMIFS(I:I,C:C,C5964)</f>
        <v>57542997.559999913</v>
      </c>
      <c r="T5964" s="1" t="str">
        <f>INDEX(F:F,MATCH(ecommerce_10000[[#This Row],[TotalAmount]],I:I,0))</f>
        <v>Casablanca</v>
      </c>
    </row>
    <row r="5965" spans="1:20" x14ac:dyDescent="0.3">
      <c r="A5965" s="1" t="s">
        <v>6009</v>
      </c>
      <c r="B5965" s="1" t="s">
        <v>35</v>
      </c>
      <c r="C5965" s="1" t="s">
        <v>14</v>
      </c>
      <c r="D5965" s="1" t="s">
        <v>36</v>
      </c>
      <c r="E5965" s="1" t="s">
        <v>16</v>
      </c>
      <c r="F5965" s="1" t="s">
        <v>40</v>
      </c>
      <c r="G5965">
        <v>7426.01</v>
      </c>
      <c r="H5965">
        <v>3</v>
      </c>
      <c r="I5965">
        <v>22278.03</v>
      </c>
      <c r="J5965">
        <v>4.8099999999999996</v>
      </c>
      <c r="K5965">
        <v>4388</v>
      </c>
      <c r="L5965" s="2">
        <v>45636</v>
      </c>
      <c r="O5965" t="str">
        <f>IF(ecommerce_10000[[#This Row],[Platform]]="Souq","sq",ecommerce_10000[[#This Row],[Platform]])</f>
        <v>sq</v>
      </c>
      <c r="P5965" t="str">
        <f>IF(E5965="Souq","sq",IF(E5965="Jumia","Jum",E5965))</f>
        <v>sq</v>
      </c>
      <c r="Q5965">
        <f>VLOOKUP(ecommerce_10000[[#This Row],[City]],F:I,4,FALSE)</f>
        <v>99349.3</v>
      </c>
      <c r="R5965" s="1">
        <f>SUMIF(C:C,ecommerce_10000[[#This Row],[Category]],I:I)</f>
        <v>92327183.770000085</v>
      </c>
      <c r="S5965" s="1">
        <f>SUMIFS(I:I,C:C,C5965)</f>
        <v>92327183.770000085</v>
      </c>
      <c r="T5965" s="1" t="str">
        <f>INDEX(F:F,MATCH(ecommerce_10000[[#This Row],[TotalAmount]],I:I,0))</f>
        <v>Riyadh</v>
      </c>
    </row>
    <row r="5966" spans="1:20" x14ac:dyDescent="0.3">
      <c r="A5966" s="1" t="s">
        <v>6010</v>
      </c>
      <c r="B5966" s="1" t="s">
        <v>35</v>
      </c>
      <c r="C5966" s="1" t="s">
        <v>14</v>
      </c>
      <c r="D5966" s="1" t="s">
        <v>36</v>
      </c>
      <c r="E5966" s="1" t="s">
        <v>47</v>
      </c>
      <c r="F5966" s="1" t="s">
        <v>62</v>
      </c>
      <c r="G5966">
        <v>15218.63</v>
      </c>
      <c r="H5966">
        <v>1</v>
      </c>
      <c r="I5966">
        <v>15218.63</v>
      </c>
      <c r="J5966">
        <v>4.7300000000000004</v>
      </c>
      <c r="K5966">
        <v>519</v>
      </c>
      <c r="L5966" s="2">
        <v>45641</v>
      </c>
      <c r="O5966" t="str">
        <f>IF(ecommerce_10000[[#This Row],[Platform]]="Souq","sq",ecommerce_10000[[#This Row],[Platform]])</f>
        <v>Amazon</v>
      </c>
      <c r="P5966" t="str">
        <f>IF(E5966="Souq","sq",IF(E5966="Jumia","Jum",E5966))</f>
        <v>Amazon</v>
      </c>
      <c r="Q5966">
        <f>VLOOKUP(ecommerce_10000[[#This Row],[City]],F:I,4,FALSE)</f>
        <v>27872.98</v>
      </c>
      <c r="R5966" s="1">
        <f>SUMIF(C:C,ecommerce_10000[[#This Row],[Category]],I:I)</f>
        <v>92327183.770000085</v>
      </c>
      <c r="S5966" s="1">
        <f>SUMIFS(I:I,C:C,C5966)</f>
        <v>92327183.770000085</v>
      </c>
      <c r="T5966" s="1" t="str">
        <f>INDEX(F:F,MATCH(ecommerce_10000[[#This Row],[TotalAmount]],I:I,0))</f>
        <v>Giza</v>
      </c>
    </row>
    <row r="5967" spans="1:20" x14ac:dyDescent="0.3">
      <c r="A5967" s="1" t="s">
        <v>6011</v>
      </c>
      <c r="B5967" s="1" t="s">
        <v>19</v>
      </c>
      <c r="C5967" s="1" t="s">
        <v>20</v>
      </c>
      <c r="D5967" s="1" t="s">
        <v>21</v>
      </c>
      <c r="E5967" s="1" t="s">
        <v>47</v>
      </c>
      <c r="F5967" s="1" t="s">
        <v>28</v>
      </c>
      <c r="G5967">
        <v>7526.84</v>
      </c>
      <c r="H5967">
        <v>5</v>
      </c>
      <c r="I5967">
        <v>37634.199999999997</v>
      </c>
      <c r="J5967">
        <v>1.57</v>
      </c>
      <c r="K5967">
        <v>2802</v>
      </c>
      <c r="L5967" s="2">
        <v>45363</v>
      </c>
      <c r="O5967" t="str">
        <f>IF(ecommerce_10000[[#This Row],[Platform]]="Souq","sq",ecommerce_10000[[#This Row],[Platform]])</f>
        <v>Amazon</v>
      </c>
      <c r="P5967" t="str">
        <f>IF(E5967="Souq","sq",IF(E5967="Jumia","Jum",E5967))</f>
        <v>Amazon</v>
      </c>
      <c r="Q5967">
        <f>VLOOKUP(ecommerce_10000[[#This Row],[City]],F:I,4,FALSE)</f>
        <v>26648.76</v>
      </c>
      <c r="R5967" s="1">
        <f>SUMIF(C:C,ecommerce_10000[[#This Row],[Category]],I:I)</f>
        <v>91504159.730000004</v>
      </c>
      <c r="S5967" s="1">
        <f>SUMIFS(I:I,C:C,C5967)</f>
        <v>91504159.730000004</v>
      </c>
      <c r="T5967" s="1" t="str">
        <f>INDEX(F:F,MATCH(ecommerce_10000[[#This Row],[TotalAmount]],I:I,0))</f>
        <v>Casablanca</v>
      </c>
    </row>
    <row r="5968" spans="1:20" x14ac:dyDescent="0.3">
      <c r="A5968" s="1" t="s">
        <v>6012</v>
      </c>
      <c r="B5968" s="1" t="s">
        <v>65</v>
      </c>
      <c r="C5968" s="1" t="s">
        <v>20</v>
      </c>
      <c r="D5968" s="1" t="s">
        <v>66</v>
      </c>
      <c r="E5968" s="1" t="s">
        <v>22</v>
      </c>
      <c r="F5968" s="1" t="s">
        <v>23</v>
      </c>
      <c r="G5968">
        <v>12039.05</v>
      </c>
      <c r="H5968">
        <v>5</v>
      </c>
      <c r="I5968">
        <v>60195.25</v>
      </c>
      <c r="J5968">
        <v>3.91</v>
      </c>
      <c r="K5968">
        <v>4688</v>
      </c>
      <c r="L5968" s="2">
        <v>45305</v>
      </c>
      <c r="O5968" t="str">
        <f>IF(ecommerce_10000[[#This Row],[Platform]]="Souq","sq",ecommerce_10000[[#This Row],[Platform]])</f>
        <v>Jumia</v>
      </c>
      <c r="P5968" t="str">
        <f>IF(E5968="Souq","sq",IF(E5968="Jumia","Jum",E5968))</f>
        <v>Jum</v>
      </c>
      <c r="Q5968">
        <f>VLOOKUP(ecommerce_10000[[#This Row],[City]],F:I,4,FALSE)</f>
        <v>13290.4</v>
      </c>
      <c r="R5968" s="1">
        <f>SUMIF(C:C,ecommerce_10000[[#This Row],[Category]],I:I)</f>
        <v>91504159.730000004</v>
      </c>
      <c r="S5968" s="1">
        <f>SUMIFS(I:I,C:C,C5968)</f>
        <v>91504159.730000004</v>
      </c>
      <c r="T5968" s="1" t="str">
        <f>INDEX(F:F,MATCH(ecommerce_10000[[#This Row],[TotalAmount]],I:I,0))</f>
        <v>Alexandria</v>
      </c>
    </row>
    <row r="5969" spans="1:20" x14ac:dyDescent="0.3">
      <c r="A5969" s="1" t="s">
        <v>6013</v>
      </c>
      <c r="B5969" s="1" t="s">
        <v>30</v>
      </c>
      <c r="C5969" s="1" t="s">
        <v>31</v>
      </c>
      <c r="D5969" s="1" t="s">
        <v>32</v>
      </c>
      <c r="E5969" s="1" t="s">
        <v>22</v>
      </c>
      <c r="F5969" s="1" t="s">
        <v>33</v>
      </c>
      <c r="G5969">
        <v>17303.810000000001</v>
      </c>
      <c r="H5969">
        <v>3</v>
      </c>
      <c r="I5969">
        <v>51911.43</v>
      </c>
      <c r="J5969">
        <v>4.33</v>
      </c>
      <c r="K5969">
        <v>159</v>
      </c>
      <c r="L5969" s="2">
        <v>45595</v>
      </c>
      <c r="O5969" t="str">
        <f>IF(ecommerce_10000[[#This Row],[Platform]]="Souq","sq",ecommerce_10000[[#This Row],[Platform]])</f>
        <v>Jumia</v>
      </c>
      <c r="P5969" t="str">
        <f>IF(E5969="Souq","sq",IF(E5969="Jumia","Jum",E5969))</f>
        <v>Jum</v>
      </c>
      <c r="Q5969">
        <f>VLOOKUP(ecommerce_10000[[#This Row],[City]],F:I,4,FALSE)</f>
        <v>3665.44</v>
      </c>
      <c r="R5969" s="1">
        <f>SUMIF(C:C,ecommerce_10000[[#This Row],[Category]],I:I)</f>
        <v>57542997.559999913</v>
      </c>
      <c r="S5969" s="1">
        <f>SUMIFS(I:I,C:C,C5969)</f>
        <v>57542997.559999913</v>
      </c>
      <c r="T5969" s="1" t="str">
        <f>INDEX(F:F,MATCH(ecommerce_10000[[#This Row],[TotalAmount]],I:I,0))</f>
        <v>Dubai</v>
      </c>
    </row>
    <row r="5970" spans="1:20" x14ac:dyDescent="0.3">
      <c r="A5970" s="1" t="s">
        <v>6014</v>
      </c>
      <c r="B5970" s="1" t="s">
        <v>35</v>
      </c>
      <c r="C5970" s="1" t="s">
        <v>14</v>
      </c>
      <c r="D5970" s="1" t="s">
        <v>36</v>
      </c>
      <c r="E5970" s="1" t="s">
        <v>47</v>
      </c>
      <c r="F5970" s="1" t="s">
        <v>28</v>
      </c>
      <c r="G5970">
        <v>5926.71</v>
      </c>
      <c r="H5970">
        <v>5</v>
      </c>
      <c r="I5970">
        <v>29633.55</v>
      </c>
      <c r="J5970">
        <v>3.73</v>
      </c>
      <c r="K5970">
        <v>1715</v>
      </c>
      <c r="L5970" s="2">
        <v>45396</v>
      </c>
      <c r="O5970" t="str">
        <f>IF(ecommerce_10000[[#This Row],[Platform]]="Souq","sq",ecommerce_10000[[#This Row],[Platform]])</f>
        <v>Amazon</v>
      </c>
      <c r="P5970" t="str">
        <f>IF(E5970="Souq","sq",IF(E5970="Jumia","Jum",E5970))</f>
        <v>Amazon</v>
      </c>
      <c r="Q5970">
        <f>VLOOKUP(ecommerce_10000[[#This Row],[City]],F:I,4,FALSE)</f>
        <v>26648.76</v>
      </c>
      <c r="R5970" s="1">
        <f>SUMIF(C:C,ecommerce_10000[[#This Row],[Category]],I:I)</f>
        <v>92327183.770000085</v>
      </c>
      <c r="S5970" s="1">
        <f>SUMIFS(I:I,C:C,C5970)</f>
        <v>92327183.770000085</v>
      </c>
      <c r="T5970" s="1" t="str">
        <f>INDEX(F:F,MATCH(ecommerce_10000[[#This Row],[TotalAmount]],I:I,0))</f>
        <v>Casablanca</v>
      </c>
    </row>
    <row r="5971" spans="1:20" x14ac:dyDescent="0.3">
      <c r="A5971" s="1" t="s">
        <v>6015</v>
      </c>
      <c r="B5971" s="1" t="s">
        <v>13</v>
      </c>
      <c r="C5971" s="1" t="s">
        <v>14</v>
      </c>
      <c r="D5971" s="1" t="s">
        <v>15</v>
      </c>
      <c r="E5971" s="1" t="s">
        <v>47</v>
      </c>
      <c r="F5971" s="1" t="s">
        <v>17</v>
      </c>
      <c r="G5971">
        <v>4799.78</v>
      </c>
      <c r="H5971">
        <v>5</v>
      </c>
      <c r="I5971">
        <v>23998.9</v>
      </c>
      <c r="J5971">
        <v>4.55</v>
      </c>
      <c r="K5971">
        <v>541</v>
      </c>
      <c r="L5971" s="2">
        <v>45548</v>
      </c>
      <c r="O5971" t="str">
        <f>IF(ecommerce_10000[[#This Row],[Platform]]="Souq","sq",ecommerce_10000[[#This Row],[Platform]])</f>
        <v>Amazon</v>
      </c>
      <c r="P5971" t="str">
        <f>IF(E5971="Souq","sq",IF(E5971="Jumia","Jum",E5971))</f>
        <v>Amazon</v>
      </c>
      <c r="Q5971">
        <f>VLOOKUP(ecommerce_10000[[#This Row],[City]],F:I,4,FALSE)</f>
        <v>16284.02</v>
      </c>
      <c r="R5971" s="1">
        <f>SUMIF(C:C,ecommerce_10000[[#This Row],[Category]],I:I)</f>
        <v>92327183.770000085</v>
      </c>
      <c r="S5971" s="1">
        <f>SUMIFS(I:I,C:C,C5971)</f>
        <v>92327183.770000085</v>
      </c>
      <c r="T5971" s="1" t="str">
        <f>INDEX(F:F,MATCH(ecommerce_10000[[#This Row],[TotalAmount]],I:I,0))</f>
        <v>Cairo</v>
      </c>
    </row>
    <row r="5972" spans="1:20" x14ac:dyDescent="0.3">
      <c r="A5972" s="1" t="s">
        <v>6016</v>
      </c>
      <c r="B5972" s="1" t="s">
        <v>30</v>
      </c>
      <c r="C5972" s="1" t="s">
        <v>31</v>
      </c>
      <c r="D5972" s="1" t="s">
        <v>32</v>
      </c>
      <c r="E5972" s="1" t="s">
        <v>16</v>
      </c>
      <c r="F5972" s="1" t="s">
        <v>62</v>
      </c>
      <c r="G5972">
        <v>15609.53</v>
      </c>
      <c r="H5972">
        <v>3</v>
      </c>
      <c r="I5972">
        <v>46828.59</v>
      </c>
      <c r="J5972">
        <v>2.16</v>
      </c>
      <c r="K5972">
        <v>2756</v>
      </c>
      <c r="L5972" s="2">
        <v>45476</v>
      </c>
      <c r="O5972" t="str">
        <f>IF(ecommerce_10000[[#This Row],[Platform]]="Souq","sq",ecommerce_10000[[#This Row],[Platform]])</f>
        <v>sq</v>
      </c>
      <c r="P5972" t="str">
        <f>IF(E5972="Souq","sq",IF(E5972="Jumia","Jum",E5972))</f>
        <v>sq</v>
      </c>
      <c r="Q5972">
        <f>VLOOKUP(ecommerce_10000[[#This Row],[City]],F:I,4,FALSE)</f>
        <v>27872.98</v>
      </c>
      <c r="R5972" s="1">
        <f>SUMIF(C:C,ecommerce_10000[[#This Row],[Category]],I:I)</f>
        <v>57542997.559999913</v>
      </c>
      <c r="S5972" s="1">
        <f>SUMIFS(I:I,C:C,C5972)</f>
        <v>57542997.559999913</v>
      </c>
      <c r="T5972" s="1" t="str">
        <f>INDEX(F:F,MATCH(ecommerce_10000[[#This Row],[TotalAmount]],I:I,0))</f>
        <v>Giza</v>
      </c>
    </row>
    <row r="5973" spans="1:20" x14ac:dyDescent="0.3">
      <c r="A5973" s="1" t="s">
        <v>6017</v>
      </c>
      <c r="B5973" s="1" t="s">
        <v>25</v>
      </c>
      <c r="C5973" s="1" t="s">
        <v>26</v>
      </c>
      <c r="D5973" s="1" t="s">
        <v>27</v>
      </c>
      <c r="E5973" s="1" t="s">
        <v>22</v>
      </c>
      <c r="F5973" s="1" t="s">
        <v>33</v>
      </c>
      <c r="G5973">
        <v>6953.69</v>
      </c>
      <c r="H5973">
        <v>4</v>
      </c>
      <c r="I5973">
        <v>27814.76</v>
      </c>
      <c r="J5973">
        <v>4.72</v>
      </c>
      <c r="K5973">
        <v>594</v>
      </c>
      <c r="L5973" s="2">
        <v>45596</v>
      </c>
      <c r="O5973" t="str">
        <f>IF(ecommerce_10000[[#This Row],[Platform]]="Souq","sq",ecommerce_10000[[#This Row],[Platform]])</f>
        <v>Jumia</v>
      </c>
      <c r="P5973" t="str">
        <f>IF(E5973="Souq","sq",IF(E5973="Jumia","Jum",E5973))</f>
        <v>Jum</v>
      </c>
      <c r="Q5973">
        <f>VLOOKUP(ecommerce_10000[[#This Row],[City]],F:I,4,FALSE)</f>
        <v>3665.44</v>
      </c>
      <c r="R5973" s="1">
        <f>SUMIF(C:C,ecommerce_10000[[#This Row],[Category]],I:I)</f>
        <v>29200970.130000021</v>
      </c>
      <c r="S5973" s="1">
        <f>SUMIFS(I:I,C:C,C5973)</f>
        <v>29200970.130000021</v>
      </c>
      <c r="T5973" s="1" t="str">
        <f>INDEX(F:F,MATCH(ecommerce_10000[[#This Row],[TotalAmount]],I:I,0))</f>
        <v>Dubai</v>
      </c>
    </row>
    <row r="5974" spans="1:20" x14ac:dyDescent="0.3">
      <c r="A5974" s="1" t="s">
        <v>6018</v>
      </c>
      <c r="B5974" s="1" t="s">
        <v>65</v>
      </c>
      <c r="C5974" s="1" t="s">
        <v>20</v>
      </c>
      <c r="D5974" s="1" t="s">
        <v>66</v>
      </c>
      <c r="E5974" s="1" t="s">
        <v>22</v>
      </c>
      <c r="F5974" s="1" t="s">
        <v>17</v>
      </c>
      <c r="G5974">
        <v>10599.11</v>
      </c>
      <c r="H5974">
        <v>3</v>
      </c>
      <c r="I5974">
        <v>31797.33</v>
      </c>
      <c r="J5974">
        <v>2.6</v>
      </c>
      <c r="K5974">
        <v>4695</v>
      </c>
      <c r="L5974" s="2">
        <v>45640</v>
      </c>
      <c r="O5974" t="str">
        <f>IF(ecommerce_10000[[#This Row],[Platform]]="Souq","sq",ecommerce_10000[[#This Row],[Platform]])</f>
        <v>Jumia</v>
      </c>
      <c r="P5974" t="str">
        <f>IF(E5974="Souq","sq",IF(E5974="Jumia","Jum",E5974))</f>
        <v>Jum</v>
      </c>
      <c r="Q5974">
        <f>VLOOKUP(ecommerce_10000[[#This Row],[City]],F:I,4,FALSE)</f>
        <v>16284.02</v>
      </c>
      <c r="R5974" s="1">
        <f>SUMIF(C:C,ecommerce_10000[[#This Row],[Category]],I:I)</f>
        <v>91504159.730000004</v>
      </c>
      <c r="S5974" s="1">
        <f>SUMIFS(I:I,C:C,C5974)</f>
        <v>91504159.730000004</v>
      </c>
      <c r="T5974" s="1" t="str">
        <f>INDEX(F:F,MATCH(ecommerce_10000[[#This Row],[TotalAmount]],I:I,0))</f>
        <v>Cairo</v>
      </c>
    </row>
    <row r="5975" spans="1:20" x14ac:dyDescent="0.3">
      <c r="A5975" s="1" t="s">
        <v>6019</v>
      </c>
      <c r="B5975" s="1" t="s">
        <v>13</v>
      </c>
      <c r="C5975" s="1" t="s">
        <v>14</v>
      </c>
      <c r="D5975" s="1" t="s">
        <v>15</v>
      </c>
      <c r="E5975" s="1" t="s">
        <v>22</v>
      </c>
      <c r="F5975" s="1" t="s">
        <v>17</v>
      </c>
      <c r="G5975">
        <v>13850.47</v>
      </c>
      <c r="H5975">
        <v>5</v>
      </c>
      <c r="I5975">
        <v>69252.350000000006</v>
      </c>
      <c r="J5975">
        <v>2.84</v>
      </c>
      <c r="K5975">
        <v>2723</v>
      </c>
      <c r="L5975" s="2">
        <v>45474</v>
      </c>
      <c r="O5975" t="str">
        <f>IF(ecommerce_10000[[#This Row],[Platform]]="Souq","sq",ecommerce_10000[[#This Row],[Platform]])</f>
        <v>Jumia</v>
      </c>
      <c r="P5975" t="str">
        <f>IF(E5975="Souq","sq",IF(E5975="Jumia","Jum",E5975))</f>
        <v>Jum</v>
      </c>
      <c r="Q5975">
        <f>VLOOKUP(ecommerce_10000[[#This Row],[City]],F:I,4,FALSE)</f>
        <v>16284.02</v>
      </c>
      <c r="R5975" s="1">
        <f>SUMIF(C:C,ecommerce_10000[[#This Row],[Category]],I:I)</f>
        <v>92327183.770000085</v>
      </c>
      <c r="S5975" s="1">
        <f>SUMIFS(I:I,C:C,C5975)</f>
        <v>92327183.770000085</v>
      </c>
      <c r="T5975" s="1" t="str">
        <f>INDEX(F:F,MATCH(ecommerce_10000[[#This Row],[TotalAmount]],I:I,0))</f>
        <v>Cairo</v>
      </c>
    </row>
    <row r="5976" spans="1:20" x14ac:dyDescent="0.3">
      <c r="A5976" s="1" t="s">
        <v>6020</v>
      </c>
      <c r="B5976" s="1" t="s">
        <v>35</v>
      </c>
      <c r="C5976" s="1" t="s">
        <v>14</v>
      </c>
      <c r="D5976" s="1" t="s">
        <v>36</v>
      </c>
      <c r="E5976" s="1" t="s">
        <v>47</v>
      </c>
      <c r="F5976" s="1" t="s">
        <v>40</v>
      </c>
      <c r="G5976">
        <v>18154.599999999999</v>
      </c>
      <c r="H5976">
        <v>1</v>
      </c>
      <c r="I5976">
        <v>18154.599999999999</v>
      </c>
      <c r="J5976">
        <v>4</v>
      </c>
      <c r="K5976">
        <v>644</v>
      </c>
      <c r="L5976" s="2">
        <v>45517</v>
      </c>
      <c r="O5976" t="str">
        <f>IF(ecommerce_10000[[#This Row],[Platform]]="Souq","sq",ecommerce_10000[[#This Row],[Platform]])</f>
        <v>Amazon</v>
      </c>
      <c r="P5976" t="str">
        <f>IF(E5976="Souq","sq",IF(E5976="Jumia","Jum",E5976))</f>
        <v>Amazon</v>
      </c>
      <c r="Q5976">
        <f>VLOOKUP(ecommerce_10000[[#This Row],[City]],F:I,4,FALSE)</f>
        <v>99349.3</v>
      </c>
      <c r="R5976" s="1">
        <f>SUMIF(C:C,ecommerce_10000[[#This Row],[Category]],I:I)</f>
        <v>92327183.770000085</v>
      </c>
      <c r="S5976" s="1">
        <f>SUMIFS(I:I,C:C,C5976)</f>
        <v>92327183.770000085</v>
      </c>
      <c r="T5976" s="1" t="str">
        <f>INDEX(F:F,MATCH(ecommerce_10000[[#This Row],[TotalAmount]],I:I,0))</f>
        <v>Riyadh</v>
      </c>
    </row>
    <row r="5977" spans="1:20" x14ac:dyDescent="0.3">
      <c r="A5977" s="1" t="s">
        <v>6021</v>
      </c>
      <c r="B5977" s="1" t="s">
        <v>13</v>
      </c>
      <c r="C5977" s="1" t="s">
        <v>14</v>
      </c>
      <c r="D5977" s="1" t="s">
        <v>15</v>
      </c>
      <c r="E5977" s="1" t="s">
        <v>47</v>
      </c>
      <c r="F5977" s="1" t="s">
        <v>28</v>
      </c>
      <c r="G5977">
        <v>3315.02</v>
      </c>
      <c r="H5977">
        <v>4</v>
      </c>
      <c r="I5977">
        <v>13260.08</v>
      </c>
      <c r="J5977">
        <v>1.19</v>
      </c>
      <c r="K5977">
        <v>850</v>
      </c>
      <c r="L5977" s="2">
        <v>45561</v>
      </c>
      <c r="O5977" t="str">
        <f>IF(ecommerce_10000[[#This Row],[Platform]]="Souq","sq",ecommerce_10000[[#This Row],[Platform]])</f>
        <v>Amazon</v>
      </c>
      <c r="P5977" t="str">
        <f>IF(E5977="Souq","sq",IF(E5977="Jumia","Jum",E5977))</f>
        <v>Amazon</v>
      </c>
      <c r="Q5977">
        <f>VLOOKUP(ecommerce_10000[[#This Row],[City]],F:I,4,FALSE)</f>
        <v>26648.76</v>
      </c>
      <c r="R5977" s="1">
        <f>SUMIF(C:C,ecommerce_10000[[#This Row],[Category]],I:I)</f>
        <v>92327183.770000085</v>
      </c>
      <c r="S5977" s="1">
        <f>SUMIFS(I:I,C:C,C5977)</f>
        <v>92327183.770000085</v>
      </c>
      <c r="T5977" s="1" t="str">
        <f>INDEX(F:F,MATCH(ecommerce_10000[[#This Row],[TotalAmount]],I:I,0))</f>
        <v>Casablanca</v>
      </c>
    </row>
    <row r="5978" spans="1:20" x14ac:dyDescent="0.3">
      <c r="A5978" s="1" t="s">
        <v>6022</v>
      </c>
      <c r="B5978" s="1" t="s">
        <v>49</v>
      </c>
      <c r="C5978" s="1" t="s">
        <v>14</v>
      </c>
      <c r="D5978" s="1" t="s">
        <v>50</v>
      </c>
      <c r="E5978" s="1" t="s">
        <v>47</v>
      </c>
      <c r="F5978" s="1" t="s">
        <v>23</v>
      </c>
      <c r="G5978">
        <v>17520.53</v>
      </c>
      <c r="H5978">
        <v>5</v>
      </c>
      <c r="I5978">
        <v>87602.65</v>
      </c>
      <c r="J5978">
        <v>3.88</v>
      </c>
      <c r="K5978">
        <v>2918</v>
      </c>
      <c r="L5978" s="2">
        <v>45540</v>
      </c>
      <c r="O5978" t="str">
        <f>IF(ecommerce_10000[[#This Row],[Platform]]="Souq","sq",ecommerce_10000[[#This Row],[Platform]])</f>
        <v>Amazon</v>
      </c>
      <c r="P5978" t="str">
        <f>IF(E5978="Souq","sq",IF(E5978="Jumia","Jum",E5978))</f>
        <v>Amazon</v>
      </c>
      <c r="Q5978">
        <f>VLOOKUP(ecommerce_10000[[#This Row],[City]],F:I,4,FALSE)</f>
        <v>13290.4</v>
      </c>
      <c r="R5978" s="1">
        <f>SUMIF(C:C,ecommerce_10000[[#This Row],[Category]],I:I)</f>
        <v>92327183.770000085</v>
      </c>
      <c r="S5978" s="1">
        <f>SUMIFS(I:I,C:C,C5978)</f>
        <v>92327183.770000085</v>
      </c>
      <c r="T5978" s="1" t="str">
        <f>INDEX(F:F,MATCH(ecommerce_10000[[#This Row],[TotalAmount]],I:I,0))</f>
        <v>Alexandria</v>
      </c>
    </row>
    <row r="5979" spans="1:20" x14ac:dyDescent="0.3">
      <c r="A5979" s="1" t="s">
        <v>6023</v>
      </c>
      <c r="B5979" s="1" t="s">
        <v>53</v>
      </c>
      <c r="C5979" s="1" t="s">
        <v>31</v>
      </c>
      <c r="D5979" s="1" t="s">
        <v>54</v>
      </c>
      <c r="E5979" s="1" t="s">
        <v>22</v>
      </c>
      <c r="F5979" s="1" t="s">
        <v>17</v>
      </c>
      <c r="G5979">
        <v>4682.2299999999996</v>
      </c>
      <c r="H5979">
        <v>2</v>
      </c>
      <c r="I5979">
        <v>9364.4599999999991</v>
      </c>
      <c r="J5979">
        <v>2.5499999999999998</v>
      </c>
      <c r="K5979">
        <v>594</v>
      </c>
      <c r="L5979" s="2">
        <v>45382</v>
      </c>
      <c r="O5979" t="str">
        <f>IF(ecommerce_10000[[#This Row],[Platform]]="Souq","sq",ecommerce_10000[[#This Row],[Platform]])</f>
        <v>Jumia</v>
      </c>
      <c r="P5979" t="str">
        <f>IF(E5979="Souq","sq",IF(E5979="Jumia","Jum",E5979))</f>
        <v>Jum</v>
      </c>
      <c r="Q5979">
        <f>VLOOKUP(ecommerce_10000[[#This Row],[City]],F:I,4,FALSE)</f>
        <v>16284.02</v>
      </c>
      <c r="R5979" s="1">
        <f>SUMIF(C:C,ecommerce_10000[[#This Row],[Category]],I:I)</f>
        <v>57542997.559999913</v>
      </c>
      <c r="S5979" s="1">
        <f>SUMIFS(I:I,C:C,C5979)</f>
        <v>57542997.559999913</v>
      </c>
      <c r="T5979" s="1" t="str">
        <f>INDEX(F:F,MATCH(ecommerce_10000[[#This Row],[TotalAmount]],I:I,0))</f>
        <v>Cairo</v>
      </c>
    </row>
    <row r="5980" spans="1:20" x14ac:dyDescent="0.3">
      <c r="A5980" s="1" t="s">
        <v>6024</v>
      </c>
      <c r="B5980" s="1" t="s">
        <v>30</v>
      </c>
      <c r="C5980" s="1" t="s">
        <v>31</v>
      </c>
      <c r="D5980" s="1" t="s">
        <v>32</v>
      </c>
      <c r="E5980" s="1" t="s">
        <v>22</v>
      </c>
      <c r="F5980" s="1" t="s">
        <v>17</v>
      </c>
      <c r="G5980">
        <v>13252.05</v>
      </c>
      <c r="H5980">
        <v>3</v>
      </c>
      <c r="I5980">
        <v>39756.15</v>
      </c>
      <c r="J5980">
        <v>1.45</v>
      </c>
      <c r="K5980">
        <v>2442</v>
      </c>
      <c r="L5980" s="2">
        <v>45479</v>
      </c>
      <c r="O5980" t="str">
        <f>IF(ecommerce_10000[[#This Row],[Platform]]="Souq","sq",ecommerce_10000[[#This Row],[Platform]])</f>
        <v>Jumia</v>
      </c>
      <c r="P5980" t="str">
        <f>IF(E5980="Souq","sq",IF(E5980="Jumia","Jum",E5980))</f>
        <v>Jum</v>
      </c>
      <c r="Q5980">
        <f>VLOOKUP(ecommerce_10000[[#This Row],[City]],F:I,4,FALSE)</f>
        <v>16284.02</v>
      </c>
      <c r="R5980" s="1">
        <f>SUMIF(C:C,ecommerce_10000[[#This Row],[Category]],I:I)</f>
        <v>57542997.559999913</v>
      </c>
      <c r="S5980" s="1">
        <f>SUMIFS(I:I,C:C,C5980)</f>
        <v>57542997.559999913</v>
      </c>
      <c r="T5980" s="1" t="str">
        <f>INDEX(F:F,MATCH(ecommerce_10000[[#This Row],[TotalAmount]],I:I,0))</f>
        <v>Cairo</v>
      </c>
    </row>
    <row r="5981" spans="1:20" x14ac:dyDescent="0.3">
      <c r="A5981" s="1" t="s">
        <v>6025</v>
      </c>
      <c r="B5981" s="1" t="s">
        <v>30</v>
      </c>
      <c r="C5981" s="1" t="s">
        <v>31</v>
      </c>
      <c r="D5981" s="1" t="s">
        <v>32</v>
      </c>
      <c r="E5981" s="1" t="s">
        <v>16</v>
      </c>
      <c r="F5981" s="1" t="s">
        <v>40</v>
      </c>
      <c r="G5981">
        <v>1398.63</v>
      </c>
      <c r="H5981">
        <v>2</v>
      </c>
      <c r="I5981">
        <v>2797.26</v>
      </c>
      <c r="J5981">
        <v>2.09</v>
      </c>
      <c r="K5981">
        <v>1317</v>
      </c>
      <c r="L5981" s="2">
        <v>45391</v>
      </c>
      <c r="O5981" t="str">
        <f>IF(ecommerce_10000[[#This Row],[Platform]]="Souq","sq",ecommerce_10000[[#This Row],[Platform]])</f>
        <v>sq</v>
      </c>
      <c r="P5981" t="str">
        <f>IF(E5981="Souq","sq",IF(E5981="Jumia","Jum",E5981))</f>
        <v>sq</v>
      </c>
      <c r="Q5981">
        <f>VLOOKUP(ecommerce_10000[[#This Row],[City]],F:I,4,FALSE)</f>
        <v>99349.3</v>
      </c>
      <c r="R5981" s="1">
        <f>SUMIF(C:C,ecommerce_10000[[#This Row],[Category]],I:I)</f>
        <v>57542997.559999913</v>
      </c>
      <c r="S5981" s="1">
        <f>SUMIFS(I:I,C:C,C5981)</f>
        <v>57542997.559999913</v>
      </c>
      <c r="T5981" s="1" t="str">
        <f>INDEX(F:F,MATCH(ecommerce_10000[[#This Row],[TotalAmount]],I:I,0))</f>
        <v>Riyadh</v>
      </c>
    </row>
    <row r="5982" spans="1:20" x14ac:dyDescent="0.3">
      <c r="A5982" s="1" t="s">
        <v>6026</v>
      </c>
      <c r="B5982" s="1" t="s">
        <v>43</v>
      </c>
      <c r="C5982" s="1" t="s">
        <v>44</v>
      </c>
      <c r="D5982" s="1" t="s">
        <v>45</v>
      </c>
      <c r="E5982" s="1" t="s">
        <v>16</v>
      </c>
      <c r="F5982" s="1" t="s">
        <v>28</v>
      </c>
      <c r="G5982">
        <v>13163.62</v>
      </c>
      <c r="H5982">
        <v>4</v>
      </c>
      <c r="I5982">
        <v>52654.48</v>
      </c>
      <c r="J5982">
        <v>4.78</v>
      </c>
      <c r="K5982">
        <v>1152</v>
      </c>
      <c r="L5982" s="2">
        <v>45598</v>
      </c>
      <c r="O5982" t="str">
        <f>IF(ecommerce_10000[[#This Row],[Platform]]="Souq","sq",ecommerce_10000[[#This Row],[Platform]])</f>
        <v>sq</v>
      </c>
      <c r="P5982" t="str">
        <f>IF(E5982="Souq","sq",IF(E5982="Jumia","Jum",E5982))</f>
        <v>sq</v>
      </c>
      <c r="Q5982">
        <f>VLOOKUP(ecommerce_10000[[#This Row],[City]],F:I,4,FALSE)</f>
        <v>26648.76</v>
      </c>
      <c r="R5982" s="1">
        <f>SUMIF(C:C,ecommerce_10000[[#This Row],[Category]],I:I)</f>
        <v>31420413.200000018</v>
      </c>
      <c r="S5982" s="1">
        <f>SUMIFS(I:I,C:C,C5982)</f>
        <v>31420413.200000018</v>
      </c>
      <c r="T5982" s="1" t="str">
        <f>INDEX(F:F,MATCH(ecommerce_10000[[#This Row],[TotalAmount]],I:I,0))</f>
        <v>Casablanca</v>
      </c>
    </row>
    <row r="5983" spans="1:20" x14ac:dyDescent="0.3">
      <c r="A5983" s="1" t="s">
        <v>6027</v>
      </c>
      <c r="B5983" s="1" t="s">
        <v>43</v>
      </c>
      <c r="C5983" s="1" t="s">
        <v>44</v>
      </c>
      <c r="D5983" s="1" t="s">
        <v>45</v>
      </c>
      <c r="E5983" s="1" t="s">
        <v>47</v>
      </c>
      <c r="F5983" s="1" t="s">
        <v>33</v>
      </c>
      <c r="G5983">
        <v>18627.5</v>
      </c>
      <c r="H5983">
        <v>3</v>
      </c>
      <c r="I5983">
        <v>55882.5</v>
      </c>
      <c r="J5983">
        <v>3.92</v>
      </c>
      <c r="K5983">
        <v>3385</v>
      </c>
      <c r="L5983" s="2">
        <v>45547</v>
      </c>
      <c r="O5983" t="str">
        <f>IF(ecommerce_10000[[#This Row],[Platform]]="Souq","sq",ecommerce_10000[[#This Row],[Platform]])</f>
        <v>Amazon</v>
      </c>
      <c r="P5983" t="str">
        <f>IF(E5983="Souq","sq",IF(E5983="Jumia","Jum",E5983))</f>
        <v>Amazon</v>
      </c>
      <c r="Q5983">
        <f>VLOOKUP(ecommerce_10000[[#This Row],[City]],F:I,4,FALSE)</f>
        <v>3665.44</v>
      </c>
      <c r="R5983" s="1">
        <f>SUMIF(C:C,ecommerce_10000[[#This Row],[Category]],I:I)</f>
        <v>31420413.200000018</v>
      </c>
      <c r="S5983" s="1">
        <f>SUMIFS(I:I,C:C,C5983)</f>
        <v>31420413.200000018</v>
      </c>
      <c r="T5983" s="1" t="str">
        <f>INDEX(F:F,MATCH(ecommerce_10000[[#This Row],[TotalAmount]],I:I,0))</f>
        <v>Dubai</v>
      </c>
    </row>
    <row r="5984" spans="1:20" x14ac:dyDescent="0.3">
      <c r="A5984" s="1" t="s">
        <v>6028</v>
      </c>
      <c r="B5984" s="1" t="s">
        <v>25</v>
      </c>
      <c r="C5984" s="1" t="s">
        <v>26</v>
      </c>
      <c r="D5984" s="1" t="s">
        <v>27</v>
      </c>
      <c r="E5984" s="1" t="s">
        <v>47</v>
      </c>
      <c r="F5984" s="1" t="s">
        <v>40</v>
      </c>
      <c r="G5984">
        <v>7621.28</v>
      </c>
      <c r="H5984">
        <v>4</v>
      </c>
      <c r="I5984">
        <v>30485.119999999999</v>
      </c>
      <c r="J5984">
        <v>2.29</v>
      </c>
      <c r="K5984">
        <v>2902</v>
      </c>
      <c r="L5984" s="2">
        <v>45641</v>
      </c>
      <c r="O5984" t="str">
        <f>IF(ecommerce_10000[[#This Row],[Platform]]="Souq","sq",ecommerce_10000[[#This Row],[Platform]])</f>
        <v>Amazon</v>
      </c>
      <c r="P5984" t="str">
        <f>IF(E5984="Souq","sq",IF(E5984="Jumia","Jum",E5984))</f>
        <v>Amazon</v>
      </c>
      <c r="Q5984">
        <f>VLOOKUP(ecommerce_10000[[#This Row],[City]],F:I,4,FALSE)</f>
        <v>99349.3</v>
      </c>
      <c r="R5984" s="1">
        <f>SUMIF(C:C,ecommerce_10000[[#This Row],[Category]],I:I)</f>
        <v>29200970.130000021</v>
      </c>
      <c r="S5984" s="1">
        <f>SUMIFS(I:I,C:C,C5984)</f>
        <v>29200970.130000021</v>
      </c>
      <c r="T5984" s="1" t="str">
        <f>INDEX(F:F,MATCH(ecommerce_10000[[#This Row],[TotalAmount]],I:I,0))</f>
        <v>Riyadh</v>
      </c>
    </row>
    <row r="5985" spans="1:20" x14ac:dyDescent="0.3">
      <c r="A5985" s="1" t="s">
        <v>6029</v>
      </c>
      <c r="B5985" s="1" t="s">
        <v>35</v>
      </c>
      <c r="C5985" s="1" t="s">
        <v>14</v>
      </c>
      <c r="D5985" s="1" t="s">
        <v>36</v>
      </c>
      <c r="E5985" s="1" t="s">
        <v>16</v>
      </c>
      <c r="F5985" s="1" t="s">
        <v>40</v>
      </c>
      <c r="G5985">
        <v>12200.27</v>
      </c>
      <c r="H5985">
        <v>3</v>
      </c>
      <c r="I5985">
        <v>36600.81</v>
      </c>
      <c r="J5985">
        <v>3.03</v>
      </c>
      <c r="K5985">
        <v>2867</v>
      </c>
      <c r="L5985" s="2">
        <v>45416</v>
      </c>
      <c r="O5985" t="str">
        <f>IF(ecommerce_10000[[#This Row],[Platform]]="Souq","sq",ecommerce_10000[[#This Row],[Platform]])</f>
        <v>sq</v>
      </c>
      <c r="P5985" t="str">
        <f>IF(E5985="Souq","sq",IF(E5985="Jumia","Jum",E5985))</f>
        <v>sq</v>
      </c>
      <c r="Q5985">
        <f>VLOOKUP(ecommerce_10000[[#This Row],[City]],F:I,4,FALSE)</f>
        <v>99349.3</v>
      </c>
      <c r="R5985" s="1">
        <f>SUMIF(C:C,ecommerce_10000[[#This Row],[Category]],I:I)</f>
        <v>92327183.770000085</v>
      </c>
      <c r="S5985" s="1">
        <f>SUMIFS(I:I,C:C,C5985)</f>
        <v>92327183.770000085</v>
      </c>
      <c r="T5985" s="1" t="str">
        <f>INDEX(F:F,MATCH(ecommerce_10000[[#This Row],[TotalAmount]],I:I,0))</f>
        <v>Riyadh</v>
      </c>
    </row>
    <row r="5986" spans="1:20" x14ac:dyDescent="0.3">
      <c r="A5986" s="1" t="s">
        <v>6030</v>
      </c>
      <c r="B5986" s="1" t="s">
        <v>19</v>
      </c>
      <c r="C5986" s="1" t="s">
        <v>20</v>
      </c>
      <c r="D5986" s="1" t="s">
        <v>21</v>
      </c>
      <c r="E5986" s="1" t="s">
        <v>22</v>
      </c>
      <c r="F5986" s="1" t="s">
        <v>33</v>
      </c>
      <c r="G5986">
        <v>14772.33</v>
      </c>
      <c r="H5986">
        <v>4</v>
      </c>
      <c r="I5986">
        <v>59089.32</v>
      </c>
      <c r="J5986">
        <v>2.21</v>
      </c>
      <c r="K5986">
        <v>1661</v>
      </c>
      <c r="L5986" s="2">
        <v>45425</v>
      </c>
      <c r="O5986" t="str">
        <f>IF(ecommerce_10000[[#This Row],[Platform]]="Souq","sq",ecommerce_10000[[#This Row],[Platform]])</f>
        <v>Jumia</v>
      </c>
      <c r="P5986" t="str">
        <f>IF(E5986="Souq","sq",IF(E5986="Jumia","Jum",E5986))</f>
        <v>Jum</v>
      </c>
      <c r="Q5986">
        <f>VLOOKUP(ecommerce_10000[[#This Row],[City]],F:I,4,FALSE)</f>
        <v>3665.44</v>
      </c>
      <c r="R5986" s="1">
        <f>SUMIF(C:C,ecommerce_10000[[#This Row],[Category]],I:I)</f>
        <v>91504159.730000004</v>
      </c>
      <c r="S5986" s="1">
        <f>SUMIFS(I:I,C:C,C5986)</f>
        <v>91504159.730000004</v>
      </c>
      <c r="T5986" s="1" t="str">
        <f>INDEX(F:F,MATCH(ecommerce_10000[[#This Row],[TotalAmount]],I:I,0))</f>
        <v>Dubai</v>
      </c>
    </row>
    <row r="5987" spans="1:20" x14ac:dyDescent="0.3">
      <c r="A5987" s="1" t="s">
        <v>6031</v>
      </c>
      <c r="B5987" s="1" t="s">
        <v>38</v>
      </c>
      <c r="C5987" s="1" t="s">
        <v>20</v>
      </c>
      <c r="D5987" s="1" t="s">
        <v>39</v>
      </c>
      <c r="E5987" s="1" t="s">
        <v>47</v>
      </c>
      <c r="F5987" s="1" t="s">
        <v>33</v>
      </c>
      <c r="G5987">
        <v>8039.65</v>
      </c>
      <c r="H5987">
        <v>1</v>
      </c>
      <c r="I5987">
        <v>8039.65</v>
      </c>
      <c r="J5987">
        <v>1.34</v>
      </c>
      <c r="K5987">
        <v>1482</v>
      </c>
      <c r="L5987" s="2">
        <v>45422</v>
      </c>
      <c r="O5987" t="str">
        <f>IF(ecommerce_10000[[#This Row],[Platform]]="Souq","sq",ecommerce_10000[[#This Row],[Platform]])</f>
        <v>Amazon</v>
      </c>
      <c r="P5987" t="str">
        <f>IF(E5987="Souq","sq",IF(E5987="Jumia","Jum",E5987))</f>
        <v>Amazon</v>
      </c>
      <c r="Q5987">
        <f>VLOOKUP(ecommerce_10000[[#This Row],[City]],F:I,4,FALSE)</f>
        <v>3665.44</v>
      </c>
      <c r="R5987" s="1">
        <f>SUMIF(C:C,ecommerce_10000[[#This Row],[Category]],I:I)</f>
        <v>91504159.730000004</v>
      </c>
      <c r="S5987" s="1">
        <f>SUMIFS(I:I,C:C,C5987)</f>
        <v>91504159.730000004</v>
      </c>
      <c r="T5987" s="1" t="str">
        <f>INDEX(F:F,MATCH(ecommerce_10000[[#This Row],[TotalAmount]],I:I,0))</f>
        <v>Dubai</v>
      </c>
    </row>
    <row r="5988" spans="1:20" x14ac:dyDescent="0.3">
      <c r="A5988" s="1" t="s">
        <v>6032</v>
      </c>
      <c r="B5988" s="1" t="s">
        <v>38</v>
      </c>
      <c r="C5988" s="1" t="s">
        <v>20</v>
      </c>
      <c r="D5988" s="1" t="s">
        <v>39</v>
      </c>
      <c r="E5988" s="1" t="s">
        <v>22</v>
      </c>
      <c r="F5988" s="1" t="s">
        <v>17</v>
      </c>
      <c r="G5988">
        <v>1125.8599999999999</v>
      </c>
      <c r="H5988">
        <v>4</v>
      </c>
      <c r="I5988">
        <v>4503.4399999999996</v>
      </c>
      <c r="J5988">
        <v>3.34</v>
      </c>
      <c r="K5988">
        <v>3262</v>
      </c>
      <c r="L5988" s="2">
        <v>45335</v>
      </c>
      <c r="O5988" t="str">
        <f>IF(ecommerce_10000[[#This Row],[Platform]]="Souq","sq",ecommerce_10000[[#This Row],[Platform]])</f>
        <v>Jumia</v>
      </c>
      <c r="P5988" t="str">
        <f>IF(E5988="Souq","sq",IF(E5988="Jumia","Jum",E5988))</f>
        <v>Jum</v>
      </c>
      <c r="Q5988">
        <f>VLOOKUP(ecommerce_10000[[#This Row],[City]],F:I,4,FALSE)</f>
        <v>16284.02</v>
      </c>
      <c r="R5988" s="1">
        <f>SUMIF(C:C,ecommerce_10000[[#This Row],[Category]],I:I)</f>
        <v>91504159.730000004</v>
      </c>
      <c r="S5988" s="1">
        <f>SUMIFS(I:I,C:C,C5988)</f>
        <v>91504159.730000004</v>
      </c>
      <c r="T5988" s="1" t="str">
        <f>INDEX(F:F,MATCH(ecommerce_10000[[#This Row],[TotalAmount]],I:I,0))</f>
        <v>Cairo</v>
      </c>
    </row>
    <row r="5989" spans="1:20" x14ac:dyDescent="0.3">
      <c r="A5989" s="1" t="s">
        <v>6033</v>
      </c>
      <c r="B5989" s="1" t="s">
        <v>53</v>
      </c>
      <c r="C5989" s="1" t="s">
        <v>31</v>
      </c>
      <c r="D5989" s="1" t="s">
        <v>54</v>
      </c>
      <c r="E5989" s="1" t="s">
        <v>47</v>
      </c>
      <c r="F5989" s="1" t="s">
        <v>40</v>
      </c>
      <c r="G5989">
        <v>1451.66</v>
      </c>
      <c r="H5989">
        <v>4</v>
      </c>
      <c r="I5989">
        <v>5806.64</v>
      </c>
      <c r="J5989">
        <v>2.21</v>
      </c>
      <c r="K5989">
        <v>192</v>
      </c>
      <c r="L5989" s="2">
        <v>45526</v>
      </c>
      <c r="O5989" t="str">
        <f>IF(ecommerce_10000[[#This Row],[Platform]]="Souq","sq",ecommerce_10000[[#This Row],[Platform]])</f>
        <v>Amazon</v>
      </c>
      <c r="P5989" t="str">
        <f>IF(E5989="Souq","sq",IF(E5989="Jumia","Jum",E5989))</f>
        <v>Amazon</v>
      </c>
      <c r="Q5989">
        <f>VLOOKUP(ecommerce_10000[[#This Row],[City]],F:I,4,FALSE)</f>
        <v>99349.3</v>
      </c>
      <c r="R5989" s="1">
        <f>SUMIF(C:C,ecommerce_10000[[#This Row],[Category]],I:I)</f>
        <v>57542997.559999913</v>
      </c>
      <c r="S5989" s="1">
        <f>SUMIFS(I:I,C:C,C5989)</f>
        <v>57542997.559999913</v>
      </c>
      <c r="T5989" s="1" t="str">
        <f>INDEX(F:F,MATCH(ecommerce_10000[[#This Row],[TotalAmount]],I:I,0))</f>
        <v>Riyadh</v>
      </c>
    </row>
    <row r="5990" spans="1:20" x14ac:dyDescent="0.3">
      <c r="A5990" s="1" t="s">
        <v>6034</v>
      </c>
      <c r="B5990" s="1" t="s">
        <v>43</v>
      </c>
      <c r="C5990" s="1" t="s">
        <v>44</v>
      </c>
      <c r="D5990" s="1" t="s">
        <v>45</v>
      </c>
      <c r="E5990" s="1" t="s">
        <v>47</v>
      </c>
      <c r="F5990" s="1" t="s">
        <v>28</v>
      </c>
      <c r="G5990">
        <v>7537.41</v>
      </c>
      <c r="H5990">
        <v>5</v>
      </c>
      <c r="I5990">
        <v>37687.050000000003</v>
      </c>
      <c r="J5990">
        <v>2.36</v>
      </c>
      <c r="K5990">
        <v>348</v>
      </c>
      <c r="L5990" s="2">
        <v>45578</v>
      </c>
      <c r="O5990" t="str">
        <f>IF(ecommerce_10000[[#This Row],[Platform]]="Souq","sq",ecommerce_10000[[#This Row],[Platform]])</f>
        <v>Amazon</v>
      </c>
      <c r="P5990" t="str">
        <f>IF(E5990="Souq","sq",IF(E5990="Jumia","Jum",E5990))</f>
        <v>Amazon</v>
      </c>
      <c r="Q5990">
        <f>VLOOKUP(ecommerce_10000[[#This Row],[City]],F:I,4,FALSE)</f>
        <v>26648.76</v>
      </c>
      <c r="R5990" s="1">
        <f>SUMIF(C:C,ecommerce_10000[[#This Row],[Category]],I:I)</f>
        <v>31420413.200000018</v>
      </c>
      <c r="S5990" s="1">
        <f>SUMIFS(I:I,C:C,C5990)</f>
        <v>31420413.200000018</v>
      </c>
      <c r="T5990" s="1" t="str">
        <f>INDEX(F:F,MATCH(ecommerce_10000[[#This Row],[TotalAmount]],I:I,0))</f>
        <v>Casablanca</v>
      </c>
    </row>
    <row r="5991" spans="1:20" x14ac:dyDescent="0.3">
      <c r="A5991" s="1" t="s">
        <v>6035</v>
      </c>
      <c r="B5991" s="1" t="s">
        <v>30</v>
      </c>
      <c r="C5991" s="1" t="s">
        <v>31</v>
      </c>
      <c r="D5991" s="1" t="s">
        <v>32</v>
      </c>
      <c r="E5991" s="1" t="s">
        <v>22</v>
      </c>
      <c r="F5991" s="1" t="s">
        <v>33</v>
      </c>
      <c r="G5991">
        <v>18016.13</v>
      </c>
      <c r="H5991">
        <v>2</v>
      </c>
      <c r="I5991">
        <v>36032.26</v>
      </c>
      <c r="J5991">
        <v>3.41</v>
      </c>
      <c r="K5991">
        <v>1626</v>
      </c>
      <c r="L5991" s="2">
        <v>45453</v>
      </c>
      <c r="O5991" t="str">
        <f>IF(ecommerce_10000[[#This Row],[Platform]]="Souq","sq",ecommerce_10000[[#This Row],[Platform]])</f>
        <v>Jumia</v>
      </c>
      <c r="P5991" t="str">
        <f>IF(E5991="Souq","sq",IF(E5991="Jumia","Jum",E5991))</f>
        <v>Jum</v>
      </c>
      <c r="Q5991">
        <f>VLOOKUP(ecommerce_10000[[#This Row],[City]],F:I,4,FALSE)</f>
        <v>3665.44</v>
      </c>
      <c r="R5991" s="1">
        <f>SUMIF(C:C,ecommerce_10000[[#This Row],[Category]],I:I)</f>
        <v>57542997.559999913</v>
      </c>
      <c r="S5991" s="1">
        <f>SUMIFS(I:I,C:C,C5991)</f>
        <v>57542997.559999913</v>
      </c>
      <c r="T5991" s="1" t="str">
        <f>INDEX(F:F,MATCH(ecommerce_10000[[#This Row],[TotalAmount]],I:I,0))</f>
        <v>Dubai</v>
      </c>
    </row>
    <row r="5992" spans="1:20" x14ac:dyDescent="0.3">
      <c r="A5992" s="1" t="s">
        <v>6036</v>
      </c>
      <c r="B5992" s="1" t="s">
        <v>65</v>
      </c>
      <c r="C5992" s="1" t="s">
        <v>20</v>
      </c>
      <c r="D5992" s="1" t="s">
        <v>66</v>
      </c>
      <c r="E5992" s="1" t="s">
        <v>16</v>
      </c>
      <c r="F5992" s="1" t="s">
        <v>62</v>
      </c>
      <c r="G5992">
        <v>2764.81</v>
      </c>
      <c r="H5992">
        <v>3</v>
      </c>
      <c r="I5992">
        <v>8294.43</v>
      </c>
      <c r="J5992">
        <v>1.69</v>
      </c>
      <c r="K5992">
        <v>3241</v>
      </c>
      <c r="L5992" s="2">
        <v>45495</v>
      </c>
      <c r="O5992" t="str">
        <f>IF(ecommerce_10000[[#This Row],[Platform]]="Souq","sq",ecommerce_10000[[#This Row],[Platform]])</f>
        <v>sq</v>
      </c>
      <c r="P5992" t="str">
        <f>IF(E5992="Souq","sq",IF(E5992="Jumia","Jum",E5992))</f>
        <v>sq</v>
      </c>
      <c r="Q5992">
        <f>VLOOKUP(ecommerce_10000[[#This Row],[City]],F:I,4,FALSE)</f>
        <v>27872.98</v>
      </c>
      <c r="R5992" s="1">
        <f>SUMIF(C:C,ecommerce_10000[[#This Row],[Category]],I:I)</f>
        <v>91504159.730000004</v>
      </c>
      <c r="S5992" s="1">
        <f>SUMIFS(I:I,C:C,C5992)</f>
        <v>91504159.730000004</v>
      </c>
      <c r="T5992" s="1" t="str">
        <f>INDEX(F:F,MATCH(ecommerce_10000[[#This Row],[TotalAmount]],I:I,0))</f>
        <v>Giza</v>
      </c>
    </row>
    <row r="5993" spans="1:20" x14ac:dyDescent="0.3">
      <c r="A5993" s="1" t="s">
        <v>6037</v>
      </c>
      <c r="B5993" s="1" t="s">
        <v>38</v>
      </c>
      <c r="C5993" s="1" t="s">
        <v>20</v>
      </c>
      <c r="D5993" s="1" t="s">
        <v>39</v>
      </c>
      <c r="E5993" s="1" t="s">
        <v>16</v>
      </c>
      <c r="F5993" s="1" t="s">
        <v>23</v>
      </c>
      <c r="G5993">
        <v>2084.5</v>
      </c>
      <c r="H5993">
        <v>2</v>
      </c>
      <c r="I5993">
        <v>4169</v>
      </c>
      <c r="J5993">
        <v>3.41</v>
      </c>
      <c r="K5993">
        <v>3320</v>
      </c>
      <c r="L5993" s="2">
        <v>45426</v>
      </c>
      <c r="O5993" t="str">
        <f>IF(ecommerce_10000[[#This Row],[Platform]]="Souq","sq",ecommerce_10000[[#This Row],[Platform]])</f>
        <v>sq</v>
      </c>
      <c r="P5993" t="str">
        <f>IF(E5993="Souq","sq",IF(E5993="Jumia","Jum",E5993))</f>
        <v>sq</v>
      </c>
      <c r="Q5993">
        <f>VLOOKUP(ecommerce_10000[[#This Row],[City]],F:I,4,FALSE)</f>
        <v>13290.4</v>
      </c>
      <c r="R5993" s="1">
        <f>SUMIF(C:C,ecommerce_10000[[#This Row],[Category]],I:I)</f>
        <v>91504159.730000004</v>
      </c>
      <c r="S5993" s="1">
        <f>SUMIFS(I:I,C:C,C5993)</f>
        <v>91504159.730000004</v>
      </c>
      <c r="T5993" s="1" t="str">
        <f>INDEX(F:F,MATCH(ecommerce_10000[[#This Row],[TotalAmount]],I:I,0))</f>
        <v>Alexandria</v>
      </c>
    </row>
    <row r="5994" spans="1:20" x14ac:dyDescent="0.3">
      <c r="A5994" s="1" t="s">
        <v>6038</v>
      </c>
      <c r="B5994" s="1" t="s">
        <v>25</v>
      </c>
      <c r="C5994" s="1" t="s">
        <v>26</v>
      </c>
      <c r="D5994" s="1" t="s">
        <v>27</v>
      </c>
      <c r="E5994" s="1" t="s">
        <v>47</v>
      </c>
      <c r="F5994" s="1" t="s">
        <v>33</v>
      </c>
      <c r="G5994">
        <v>19186.3</v>
      </c>
      <c r="H5994">
        <v>4</v>
      </c>
      <c r="I5994">
        <v>76745.2</v>
      </c>
      <c r="J5994">
        <v>4.63</v>
      </c>
      <c r="K5994">
        <v>661</v>
      </c>
      <c r="L5994" s="2">
        <v>45415</v>
      </c>
      <c r="O5994" t="str">
        <f>IF(ecommerce_10000[[#This Row],[Platform]]="Souq","sq",ecommerce_10000[[#This Row],[Platform]])</f>
        <v>Amazon</v>
      </c>
      <c r="P5994" t="str">
        <f>IF(E5994="Souq","sq",IF(E5994="Jumia","Jum",E5994))</f>
        <v>Amazon</v>
      </c>
      <c r="Q5994">
        <f>VLOOKUP(ecommerce_10000[[#This Row],[City]],F:I,4,FALSE)</f>
        <v>3665.44</v>
      </c>
      <c r="R5994" s="1">
        <f>SUMIF(C:C,ecommerce_10000[[#This Row],[Category]],I:I)</f>
        <v>29200970.130000021</v>
      </c>
      <c r="S5994" s="1">
        <f>SUMIFS(I:I,C:C,C5994)</f>
        <v>29200970.130000021</v>
      </c>
      <c r="T5994" s="1" t="str">
        <f>INDEX(F:F,MATCH(ecommerce_10000[[#This Row],[TotalAmount]],I:I,0))</f>
        <v>Dubai</v>
      </c>
    </row>
    <row r="5995" spans="1:20" x14ac:dyDescent="0.3">
      <c r="A5995" s="1" t="s">
        <v>6039</v>
      </c>
      <c r="B5995" s="1" t="s">
        <v>30</v>
      </c>
      <c r="C5995" s="1" t="s">
        <v>31</v>
      </c>
      <c r="D5995" s="1" t="s">
        <v>32</v>
      </c>
      <c r="E5995" s="1" t="s">
        <v>47</v>
      </c>
      <c r="F5995" s="1" t="s">
        <v>17</v>
      </c>
      <c r="G5995">
        <v>10428.08</v>
      </c>
      <c r="H5995">
        <v>4</v>
      </c>
      <c r="I5995">
        <v>41712.32</v>
      </c>
      <c r="J5995">
        <v>3.54</v>
      </c>
      <c r="K5995">
        <v>4365</v>
      </c>
      <c r="L5995" s="2">
        <v>45357</v>
      </c>
      <c r="O5995" t="str">
        <f>IF(ecommerce_10000[[#This Row],[Platform]]="Souq","sq",ecommerce_10000[[#This Row],[Platform]])</f>
        <v>Amazon</v>
      </c>
      <c r="P5995" t="str">
        <f>IF(E5995="Souq","sq",IF(E5995="Jumia","Jum",E5995))</f>
        <v>Amazon</v>
      </c>
      <c r="Q5995">
        <f>VLOOKUP(ecommerce_10000[[#This Row],[City]],F:I,4,FALSE)</f>
        <v>16284.02</v>
      </c>
      <c r="R5995" s="1">
        <f>SUMIF(C:C,ecommerce_10000[[#This Row],[Category]],I:I)</f>
        <v>57542997.559999913</v>
      </c>
      <c r="S5995" s="1">
        <f>SUMIFS(I:I,C:C,C5995)</f>
        <v>57542997.559999913</v>
      </c>
      <c r="T5995" s="1" t="str">
        <f>INDEX(F:F,MATCH(ecommerce_10000[[#This Row],[TotalAmount]],I:I,0))</f>
        <v>Cairo</v>
      </c>
    </row>
    <row r="5996" spans="1:20" x14ac:dyDescent="0.3">
      <c r="A5996" s="1" t="s">
        <v>6040</v>
      </c>
      <c r="B5996" s="1" t="s">
        <v>43</v>
      </c>
      <c r="C5996" s="1" t="s">
        <v>44</v>
      </c>
      <c r="D5996" s="1" t="s">
        <v>45</v>
      </c>
      <c r="E5996" s="1" t="s">
        <v>16</v>
      </c>
      <c r="F5996" s="1" t="s">
        <v>23</v>
      </c>
      <c r="G5996">
        <v>1925</v>
      </c>
      <c r="H5996">
        <v>5</v>
      </c>
      <c r="I5996">
        <v>9625</v>
      </c>
      <c r="J5996">
        <v>3.07</v>
      </c>
      <c r="K5996">
        <v>3976</v>
      </c>
      <c r="L5996" s="2">
        <v>45504</v>
      </c>
      <c r="O5996" t="str">
        <f>IF(ecommerce_10000[[#This Row],[Platform]]="Souq","sq",ecommerce_10000[[#This Row],[Platform]])</f>
        <v>sq</v>
      </c>
      <c r="P5996" t="str">
        <f>IF(E5996="Souq","sq",IF(E5996="Jumia","Jum",E5996))</f>
        <v>sq</v>
      </c>
      <c r="Q5996">
        <f>VLOOKUP(ecommerce_10000[[#This Row],[City]],F:I,4,FALSE)</f>
        <v>13290.4</v>
      </c>
      <c r="R5996" s="1">
        <f>SUMIF(C:C,ecommerce_10000[[#This Row],[Category]],I:I)</f>
        <v>31420413.200000018</v>
      </c>
      <c r="S5996" s="1">
        <f>SUMIFS(I:I,C:C,C5996)</f>
        <v>31420413.200000018</v>
      </c>
      <c r="T5996" s="1" t="str">
        <f>INDEX(F:F,MATCH(ecommerce_10000[[#This Row],[TotalAmount]],I:I,0))</f>
        <v>Alexandria</v>
      </c>
    </row>
    <row r="5997" spans="1:20" x14ac:dyDescent="0.3">
      <c r="A5997" s="1" t="s">
        <v>6041</v>
      </c>
      <c r="B5997" s="1" t="s">
        <v>13</v>
      </c>
      <c r="C5997" s="1" t="s">
        <v>14</v>
      </c>
      <c r="D5997" s="1" t="s">
        <v>15</v>
      </c>
      <c r="E5997" s="1" t="s">
        <v>22</v>
      </c>
      <c r="F5997" s="1" t="s">
        <v>23</v>
      </c>
      <c r="G5997">
        <v>2553.38</v>
      </c>
      <c r="H5997">
        <v>1</v>
      </c>
      <c r="I5997">
        <v>2553.38</v>
      </c>
      <c r="J5997">
        <v>1.24</v>
      </c>
      <c r="K5997">
        <v>3963</v>
      </c>
      <c r="L5997" s="2">
        <v>45596</v>
      </c>
      <c r="O5997" t="str">
        <f>IF(ecommerce_10000[[#This Row],[Platform]]="Souq","sq",ecommerce_10000[[#This Row],[Platform]])</f>
        <v>Jumia</v>
      </c>
      <c r="P5997" t="str">
        <f>IF(E5997="Souq","sq",IF(E5997="Jumia","Jum",E5997))</f>
        <v>Jum</v>
      </c>
      <c r="Q5997">
        <f>VLOOKUP(ecommerce_10000[[#This Row],[City]],F:I,4,FALSE)</f>
        <v>13290.4</v>
      </c>
      <c r="R5997" s="1">
        <f>SUMIF(C:C,ecommerce_10000[[#This Row],[Category]],I:I)</f>
        <v>92327183.770000085</v>
      </c>
      <c r="S5997" s="1">
        <f>SUMIFS(I:I,C:C,C5997)</f>
        <v>92327183.770000085</v>
      </c>
      <c r="T5997" s="1" t="str">
        <f>INDEX(F:F,MATCH(ecommerce_10000[[#This Row],[TotalAmount]],I:I,0))</f>
        <v>Alexandria</v>
      </c>
    </row>
    <row r="5998" spans="1:20" x14ac:dyDescent="0.3">
      <c r="A5998" s="1" t="s">
        <v>6042</v>
      </c>
      <c r="B5998" s="1" t="s">
        <v>13</v>
      </c>
      <c r="C5998" s="1" t="s">
        <v>14</v>
      </c>
      <c r="D5998" s="1" t="s">
        <v>15</v>
      </c>
      <c r="E5998" s="1" t="s">
        <v>22</v>
      </c>
      <c r="F5998" s="1" t="s">
        <v>40</v>
      </c>
      <c r="G5998">
        <v>7221.35</v>
      </c>
      <c r="H5998">
        <v>1</v>
      </c>
      <c r="I5998">
        <v>7221.35</v>
      </c>
      <c r="J5998">
        <v>2.11</v>
      </c>
      <c r="K5998">
        <v>3270</v>
      </c>
      <c r="L5998" s="2">
        <v>45595</v>
      </c>
      <c r="O5998" t="str">
        <f>IF(ecommerce_10000[[#This Row],[Platform]]="Souq","sq",ecommerce_10000[[#This Row],[Platform]])</f>
        <v>Jumia</v>
      </c>
      <c r="P5998" t="str">
        <f>IF(E5998="Souq","sq",IF(E5998="Jumia","Jum",E5998))</f>
        <v>Jum</v>
      </c>
      <c r="Q5998">
        <f>VLOOKUP(ecommerce_10000[[#This Row],[City]],F:I,4,FALSE)</f>
        <v>99349.3</v>
      </c>
      <c r="R5998" s="1">
        <f>SUMIF(C:C,ecommerce_10000[[#This Row],[Category]],I:I)</f>
        <v>92327183.770000085</v>
      </c>
      <c r="S5998" s="1">
        <f>SUMIFS(I:I,C:C,C5998)</f>
        <v>92327183.770000085</v>
      </c>
      <c r="T5998" s="1" t="str">
        <f>INDEX(F:F,MATCH(ecommerce_10000[[#This Row],[TotalAmount]],I:I,0))</f>
        <v>Riyadh</v>
      </c>
    </row>
    <row r="5999" spans="1:20" x14ac:dyDescent="0.3">
      <c r="A5999" s="1" t="s">
        <v>6043</v>
      </c>
      <c r="B5999" s="1" t="s">
        <v>30</v>
      </c>
      <c r="C5999" s="1" t="s">
        <v>31</v>
      </c>
      <c r="D5999" s="1" t="s">
        <v>32</v>
      </c>
      <c r="E5999" s="1" t="s">
        <v>16</v>
      </c>
      <c r="F5999" s="1" t="s">
        <v>40</v>
      </c>
      <c r="G5999">
        <v>8145.48</v>
      </c>
      <c r="H5999">
        <v>4</v>
      </c>
      <c r="I5999">
        <v>32581.919999999998</v>
      </c>
      <c r="J5999">
        <v>4.84</v>
      </c>
      <c r="K5999">
        <v>4373</v>
      </c>
      <c r="L5999" s="2">
        <v>45558</v>
      </c>
      <c r="O5999" t="str">
        <f>IF(ecommerce_10000[[#This Row],[Platform]]="Souq","sq",ecommerce_10000[[#This Row],[Platform]])</f>
        <v>sq</v>
      </c>
      <c r="P5999" t="str">
        <f>IF(E5999="Souq","sq",IF(E5999="Jumia","Jum",E5999))</f>
        <v>sq</v>
      </c>
      <c r="Q5999">
        <f>VLOOKUP(ecommerce_10000[[#This Row],[City]],F:I,4,FALSE)</f>
        <v>99349.3</v>
      </c>
      <c r="R5999" s="1">
        <f>SUMIF(C:C,ecommerce_10000[[#This Row],[Category]],I:I)</f>
        <v>57542997.559999913</v>
      </c>
      <c r="S5999" s="1">
        <f>SUMIFS(I:I,C:C,C5999)</f>
        <v>57542997.559999913</v>
      </c>
      <c r="T5999" s="1" t="str">
        <f>INDEX(F:F,MATCH(ecommerce_10000[[#This Row],[TotalAmount]],I:I,0))</f>
        <v>Riyadh</v>
      </c>
    </row>
    <row r="6000" spans="1:20" x14ac:dyDescent="0.3">
      <c r="A6000" s="1" t="s">
        <v>6044</v>
      </c>
      <c r="B6000" s="1" t="s">
        <v>38</v>
      </c>
      <c r="C6000" s="1" t="s">
        <v>20</v>
      </c>
      <c r="D6000" s="1" t="s">
        <v>39</v>
      </c>
      <c r="E6000" s="1" t="s">
        <v>16</v>
      </c>
      <c r="F6000" s="1" t="s">
        <v>33</v>
      </c>
      <c r="G6000">
        <v>8036.81</v>
      </c>
      <c r="H6000">
        <v>1</v>
      </c>
      <c r="I6000">
        <v>8036.81</v>
      </c>
      <c r="J6000">
        <v>3.15</v>
      </c>
      <c r="K6000">
        <v>4474</v>
      </c>
      <c r="L6000" s="2">
        <v>45367</v>
      </c>
      <c r="O6000" t="str">
        <f>IF(ecommerce_10000[[#This Row],[Platform]]="Souq","sq",ecommerce_10000[[#This Row],[Platform]])</f>
        <v>sq</v>
      </c>
      <c r="P6000" t="str">
        <f>IF(E6000="Souq","sq",IF(E6000="Jumia","Jum",E6000))</f>
        <v>sq</v>
      </c>
      <c r="Q6000">
        <f>VLOOKUP(ecommerce_10000[[#This Row],[City]],F:I,4,FALSE)</f>
        <v>3665.44</v>
      </c>
      <c r="R6000" s="1">
        <f>SUMIF(C:C,ecommerce_10000[[#This Row],[Category]],I:I)</f>
        <v>91504159.730000004</v>
      </c>
      <c r="S6000" s="1">
        <f>SUMIFS(I:I,C:C,C6000)</f>
        <v>91504159.730000004</v>
      </c>
      <c r="T6000" s="1" t="str">
        <f>INDEX(F:F,MATCH(ecommerce_10000[[#This Row],[TotalAmount]],I:I,0))</f>
        <v>Dubai</v>
      </c>
    </row>
    <row r="6001" spans="1:20" x14ac:dyDescent="0.3">
      <c r="A6001" s="1" t="s">
        <v>6045</v>
      </c>
      <c r="B6001" s="1" t="s">
        <v>25</v>
      </c>
      <c r="C6001" s="1" t="s">
        <v>26</v>
      </c>
      <c r="D6001" s="1" t="s">
        <v>27</v>
      </c>
      <c r="E6001" s="1" t="s">
        <v>16</v>
      </c>
      <c r="F6001" s="1" t="s">
        <v>33</v>
      </c>
      <c r="G6001">
        <v>10113.64</v>
      </c>
      <c r="H6001">
        <v>2</v>
      </c>
      <c r="I6001">
        <v>20227.28</v>
      </c>
      <c r="J6001">
        <v>2.21</v>
      </c>
      <c r="K6001">
        <v>3440</v>
      </c>
      <c r="L6001" s="2">
        <v>45303</v>
      </c>
      <c r="O6001" t="str">
        <f>IF(ecommerce_10000[[#This Row],[Platform]]="Souq","sq",ecommerce_10000[[#This Row],[Platform]])</f>
        <v>sq</v>
      </c>
      <c r="P6001" t="str">
        <f>IF(E6001="Souq","sq",IF(E6001="Jumia","Jum",E6001))</f>
        <v>sq</v>
      </c>
      <c r="Q6001">
        <f>VLOOKUP(ecommerce_10000[[#This Row],[City]],F:I,4,FALSE)</f>
        <v>3665.44</v>
      </c>
      <c r="R6001" s="1">
        <f>SUMIF(C:C,ecommerce_10000[[#This Row],[Category]],I:I)</f>
        <v>29200970.130000021</v>
      </c>
      <c r="S6001" s="1">
        <f>SUMIFS(I:I,C:C,C6001)</f>
        <v>29200970.130000021</v>
      </c>
      <c r="T6001" s="1" t="str">
        <f>INDEX(F:F,MATCH(ecommerce_10000[[#This Row],[TotalAmount]],I:I,0))</f>
        <v>Dubai</v>
      </c>
    </row>
    <row r="6002" spans="1:20" x14ac:dyDescent="0.3">
      <c r="A6002" s="1" t="s">
        <v>6046</v>
      </c>
      <c r="B6002" s="1" t="s">
        <v>43</v>
      </c>
      <c r="C6002" s="1" t="s">
        <v>44</v>
      </c>
      <c r="D6002" s="1" t="s">
        <v>45</v>
      </c>
      <c r="E6002" s="1" t="s">
        <v>47</v>
      </c>
      <c r="F6002" s="1" t="s">
        <v>33</v>
      </c>
      <c r="G6002">
        <v>14481.37</v>
      </c>
      <c r="H6002">
        <v>4</v>
      </c>
      <c r="I6002">
        <v>57925.48</v>
      </c>
      <c r="J6002">
        <v>4.93</v>
      </c>
      <c r="K6002">
        <v>4320</v>
      </c>
      <c r="L6002" s="2">
        <v>45446</v>
      </c>
      <c r="O6002" t="str">
        <f>IF(ecommerce_10000[[#This Row],[Platform]]="Souq","sq",ecommerce_10000[[#This Row],[Platform]])</f>
        <v>Amazon</v>
      </c>
      <c r="P6002" t="str">
        <f>IF(E6002="Souq","sq",IF(E6002="Jumia","Jum",E6002))</f>
        <v>Amazon</v>
      </c>
      <c r="Q6002">
        <f>VLOOKUP(ecommerce_10000[[#This Row],[City]],F:I,4,FALSE)</f>
        <v>3665.44</v>
      </c>
      <c r="R6002" s="1">
        <f>SUMIF(C:C,ecommerce_10000[[#This Row],[Category]],I:I)</f>
        <v>31420413.200000018</v>
      </c>
      <c r="S6002" s="1">
        <f>SUMIFS(I:I,C:C,C6002)</f>
        <v>31420413.200000018</v>
      </c>
      <c r="T6002" s="1" t="str">
        <f>INDEX(F:F,MATCH(ecommerce_10000[[#This Row],[TotalAmount]],I:I,0))</f>
        <v>Dubai</v>
      </c>
    </row>
    <row r="6003" spans="1:20" x14ac:dyDescent="0.3">
      <c r="A6003" s="1" t="s">
        <v>6047</v>
      </c>
      <c r="B6003" s="1" t="s">
        <v>35</v>
      </c>
      <c r="C6003" s="1" t="s">
        <v>14</v>
      </c>
      <c r="D6003" s="1" t="s">
        <v>36</v>
      </c>
      <c r="E6003" s="1" t="s">
        <v>16</v>
      </c>
      <c r="F6003" s="1" t="s">
        <v>40</v>
      </c>
      <c r="G6003">
        <v>401.08</v>
      </c>
      <c r="H6003">
        <v>1</v>
      </c>
      <c r="I6003">
        <v>401.08</v>
      </c>
      <c r="J6003">
        <v>1.68</v>
      </c>
      <c r="K6003">
        <v>486</v>
      </c>
      <c r="L6003" s="2">
        <v>45310</v>
      </c>
      <c r="O6003" t="str">
        <f>IF(ecommerce_10000[[#This Row],[Platform]]="Souq","sq",ecommerce_10000[[#This Row],[Platform]])</f>
        <v>sq</v>
      </c>
      <c r="P6003" t="str">
        <f>IF(E6003="Souq","sq",IF(E6003="Jumia","Jum",E6003))</f>
        <v>sq</v>
      </c>
      <c r="Q6003">
        <f>VLOOKUP(ecommerce_10000[[#This Row],[City]],F:I,4,FALSE)</f>
        <v>99349.3</v>
      </c>
      <c r="R6003" s="1">
        <f>SUMIF(C:C,ecommerce_10000[[#This Row],[Category]],I:I)</f>
        <v>92327183.770000085</v>
      </c>
      <c r="S6003" s="1">
        <f>SUMIFS(I:I,C:C,C6003)</f>
        <v>92327183.770000085</v>
      </c>
      <c r="T6003" s="1" t="str">
        <f>INDEX(F:F,MATCH(ecommerce_10000[[#This Row],[TotalAmount]],I:I,0))</f>
        <v>Riyadh</v>
      </c>
    </row>
    <row r="6004" spans="1:20" x14ac:dyDescent="0.3">
      <c r="A6004" s="1" t="s">
        <v>6048</v>
      </c>
      <c r="B6004" s="1" t="s">
        <v>43</v>
      </c>
      <c r="C6004" s="1" t="s">
        <v>44</v>
      </c>
      <c r="D6004" s="1" t="s">
        <v>45</v>
      </c>
      <c r="E6004" s="1" t="s">
        <v>47</v>
      </c>
      <c r="F6004" s="1" t="s">
        <v>40</v>
      </c>
      <c r="G6004">
        <v>10380.959999999999</v>
      </c>
      <c r="H6004">
        <v>5</v>
      </c>
      <c r="I6004">
        <v>51904.800000000003</v>
      </c>
      <c r="J6004">
        <v>3.74</v>
      </c>
      <c r="K6004">
        <v>3902</v>
      </c>
      <c r="L6004" s="2">
        <v>45549</v>
      </c>
      <c r="O6004" t="str">
        <f>IF(ecommerce_10000[[#This Row],[Platform]]="Souq","sq",ecommerce_10000[[#This Row],[Platform]])</f>
        <v>Amazon</v>
      </c>
      <c r="P6004" t="str">
        <f>IF(E6004="Souq","sq",IF(E6004="Jumia","Jum",E6004))</f>
        <v>Amazon</v>
      </c>
      <c r="Q6004">
        <f>VLOOKUP(ecommerce_10000[[#This Row],[City]],F:I,4,FALSE)</f>
        <v>99349.3</v>
      </c>
      <c r="R6004" s="1">
        <f>SUMIF(C:C,ecommerce_10000[[#This Row],[Category]],I:I)</f>
        <v>31420413.200000018</v>
      </c>
      <c r="S6004" s="1">
        <f>SUMIFS(I:I,C:C,C6004)</f>
        <v>31420413.200000018</v>
      </c>
      <c r="T6004" s="1" t="str">
        <f>INDEX(F:F,MATCH(ecommerce_10000[[#This Row],[TotalAmount]],I:I,0))</f>
        <v>Riyadh</v>
      </c>
    </row>
    <row r="6005" spans="1:20" x14ac:dyDescent="0.3">
      <c r="A6005" s="1" t="s">
        <v>6049</v>
      </c>
      <c r="B6005" s="1" t="s">
        <v>65</v>
      </c>
      <c r="C6005" s="1" t="s">
        <v>20</v>
      </c>
      <c r="D6005" s="1" t="s">
        <v>66</v>
      </c>
      <c r="E6005" s="1" t="s">
        <v>22</v>
      </c>
      <c r="F6005" s="1" t="s">
        <v>28</v>
      </c>
      <c r="G6005">
        <v>4543.82</v>
      </c>
      <c r="H6005">
        <v>5</v>
      </c>
      <c r="I6005">
        <v>22719.1</v>
      </c>
      <c r="J6005">
        <v>1.53</v>
      </c>
      <c r="K6005">
        <v>724</v>
      </c>
      <c r="L6005" s="2">
        <v>45310</v>
      </c>
      <c r="O6005" t="str">
        <f>IF(ecommerce_10000[[#This Row],[Platform]]="Souq","sq",ecommerce_10000[[#This Row],[Platform]])</f>
        <v>Jumia</v>
      </c>
      <c r="P6005" t="str">
        <f>IF(E6005="Souq","sq",IF(E6005="Jumia","Jum",E6005))</f>
        <v>Jum</v>
      </c>
      <c r="Q6005">
        <f>VLOOKUP(ecommerce_10000[[#This Row],[City]],F:I,4,FALSE)</f>
        <v>26648.76</v>
      </c>
      <c r="R6005" s="1">
        <f>SUMIF(C:C,ecommerce_10000[[#This Row],[Category]],I:I)</f>
        <v>91504159.730000004</v>
      </c>
      <c r="S6005" s="1">
        <f>SUMIFS(I:I,C:C,C6005)</f>
        <v>91504159.730000004</v>
      </c>
      <c r="T6005" s="1" t="str">
        <f>INDEX(F:F,MATCH(ecommerce_10000[[#This Row],[TotalAmount]],I:I,0))</f>
        <v>Casablanca</v>
      </c>
    </row>
    <row r="6006" spans="1:20" x14ac:dyDescent="0.3">
      <c r="A6006" s="1" t="s">
        <v>6050</v>
      </c>
      <c r="B6006" s="1" t="s">
        <v>38</v>
      </c>
      <c r="C6006" s="1" t="s">
        <v>20</v>
      </c>
      <c r="D6006" s="1" t="s">
        <v>39</v>
      </c>
      <c r="E6006" s="1" t="s">
        <v>47</v>
      </c>
      <c r="F6006" s="1" t="s">
        <v>62</v>
      </c>
      <c r="G6006">
        <v>16499.28</v>
      </c>
      <c r="H6006">
        <v>3</v>
      </c>
      <c r="I6006">
        <v>49497.84</v>
      </c>
      <c r="J6006">
        <v>3.02</v>
      </c>
      <c r="K6006">
        <v>3769</v>
      </c>
      <c r="L6006" s="2">
        <v>45484</v>
      </c>
      <c r="O6006" t="str">
        <f>IF(ecommerce_10000[[#This Row],[Platform]]="Souq","sq",ecommerce_10000[[#This Row],[Platform]])</f>
        <v>Amazon</v>
      </c>
      <c r="P6006" t="str">
        <f>IF(E6006="Souq","sq",IF(E6006="Jumia","Jum",E6006))</f>
        <v>Amazon</v>
      </c>
      <c r="Q6006">
        <f>VLOOKUP(ecommerce_10000[[#This Row],[City]],F:I,4,FALSE)</f>
        <v>27872.98</v>
      </c>
      <c r="R6006" s="1">
        <f>SUMIF(C:C,ecommerce_10000[[#This Row],[Category]],I:I)</f>
        <v>91504159.730000004</v>
      </c>
      <c r="S6006" s="1">
        <f>SUMIFS(I:I,C:C,C6006)</f>
        <v>91504159.730000004</v>
      </c>
      <c r="T6006" s="1" t="str">
        <f>INDEX(F:F,MATCH(ecommerce_10000[[#This Row],[TotalAmount]],I:I,0))</f>
        <v>Giza</v>
      </c>
    </row>
    <row r="6007" spans="1:20" x14ac:dyDescent="0.3">
      <c r="A6007" s="1" t="s">
        <v>6051</v>
      </c>
      <c r="B6007" s="1" t="s">
        <v>19</v>
      </c>
      <c r="C6007" s="1" t="s">
        <v>20</v>
      </c>
      <c r="D6007" s="1" t="s">
        <v>21</v>
      </c>
      <c r="E6007" s="1" t="s">
        <v>47</v>
      </c>
      <c r="F6007" s="1" t="s">
        <v>33</v>
      </c>
      <c r="G6007">
        <v>19176.400000000001</v>
      </c>
      <c r="H6007">
        <v>2</v>
      </c>
      <c r="I6007">
        <v>38352.800000000003</v>
      </c>
      <c r="J6007">
        <v>1.94</v>
      </c>
      <c r="K6007">
        <v>2215</v>
      </c>
      <c r="L6007" s="2">
        <v>45546</v>
      </c>
      <c r="O6007" t="str">
        <f>IF(ecommerce_10000[[#This Row],[Platform]]="Souq","sq",ecommerce_10000[[#This Row],[Platform]])</f>
        <v>Amazon</v>
      </c>
      <c r="P6007" t="str">
        <f>IF(E6007="Souq","sq",IF(E6007="Jumia","Jum",E6007))</f>
        <v>Amazon</v>
      </c>
      <c r="Q6007">
        <f>VLOOKUP(ecommerce_10000[[#This Row],[City]],F:I,4,FALSE)</f>
        <v>3665.44</v>
      </c>
      <c r="R6007" s="1">
        <f>SUMIF(C:C,ecommerce_10000[[#This Row],[Category]],I:I)</f>
        <v>91504159.730000004</v>
      </c>
      <c r="S6007" s="1">
        <f>SUMIFS(I:I,C:C,C6007)</f>
        <v>91504159.730000004</v>
      </c>
      <c r="T6007" s="1" t="str">
        <f>INDEX(F:F,MATCH(ecommerce_10000[[#This Row],[TotalAmount]],I:I,0))</f>
        <v>Dubai</v>
      </c>
    </row>
    <row r="6008" spans="1:20" x14ac:dyDescent="0.3">
      <c r="A6008" s="1" t="s">
        <v>6052</v>
      </c>
      <c r="B6008" s="1" t="s">
        <v>49</v>
      </c>
      <c r="C6008" s="1" t="s">
        <v>14</v>
      </c>
      <c r="D6008" s="1" t="s">
        <v>50</v>
      </c>
      <c r="E6008" s="1" t="s">
        <v>22</v>
      </c>
      <c r="F6008" s="1" t="s">
        <v>23</v>
      </c>
      <c r="G6008">
        <v>12634.17</v>
      </c>
      <c r="H6008">
        <v>1</v>
      </c>
      <c r="I6008">
        <v>12634.17</v>
      </c>
      <c r="J6008">
        <v>2.89</v>
      </c>
      <c r="K6008">
        <v>3434</v>
      </c>
      <c r="L6008" s="2">
        <v>45518</v>
      </c>
      <c r="O6008" t="str">
        <f>IF(ecommerce_10000[[#This Row],[Platform]]="Souq","sq",ecommerce_10000[[#This Row],[Platform]])</f>
        <v>Jumia</v>
      </c>
      <c r="P6008" t="str">
        <f>IF(E6008="Souq","sq",IF(E6008="Jumia","Jum",E6008))</f>
        <v>Jum</v>
      </c>
      <c r="Q6008">
        <f>VLOOKUP(ecommerce_10000[[#This Row],[City]],F:I,4,FALSE)</f>
        <v>13290.4</v>
      </c>
      <c r="R6008" s="1">
        <f>SUMIF(C:C,ecommerce_10000[[#This Row],[Category]],I:I)</f>
        <v>92327183.770000085</v>
      </c>
      <c r="S6008" s="1">
        <f>SUMIFS(I:I,C:C,C6008)</f>
        <v>92327183.770000085</v>
      </c>
      <c r="T6008" s="1" t="str">
        <f>INDEX(F:F,MATCH(ecommerce_10000[[#This Row],[TotalAmount]],I:I,0))</f>
        <v>Alexandria</v>
      </c>
    </row>
    <row r="6009" spans="1:20" x14ac:dyDescent="0.3">
      <c r="A6009" s="1" t="s">
        <v>6053</v>
      </c>
      <c r="B6009" s="1" t="s">
        <v>49</v>
      </c>
      <c r="C6009" s="1" t="s">
        <v>14</v>
      </c>
      <c r="D6009" s="1" t="s">
        <v>50</v>
      </c>
      <c r="E6009" s="1" t="s">
        <v>22</v>
      </c>
      <c r="F6009" s="1" t="s">
        <v>33</v>
      </c>
      <c r="G6009">
        <v>7921.74</v>
      </c>
      <c r="H6009">
        <v>4</v>
      </c>
      <c r="I6009">
        <v>31686.959999999999</v>
      </c>
      <c r="J6009">
        <v>3.47</v>
      </c>
      <c r="K6009">
        <v>1113</v>
      </c>
      <c r="L6009" s="2">
        <v>45550</v>
      </c>
      <c r="O6009" t="str">
        <f>IF(ecommerce_10000[[#This Row],[Platform]]="Souq","sq",ecommerce_10000[[#This Row],[Platform]])</f>
        <v>Jumia</v>
      </c>
      <c r="P6009" t="str">
        <f>IF(E6009="Souq","sq",IF(E6009="Jumia","Jum",E6009))</f>
        <v>Jum</v>
      </c>
      <c r="Q6009">
        <f>VLOOKUP(ecommerce_10000[[#This Row],[City]],F:I,4,FALSE)</f>
        <v>3665.44</v>
      </c>
      <c r="R6009" s="1">
        <f>SUMIF(C:C,ecommerce_10000[[#This Row],[Category]],I:I)</f>
        <v>92327183.770000085</v>
      </c>
      <c r="S6009" s="1">
        <f>SUMIFS(I:I,C:C,C6009)</f>
        <v>92327183.770000085</v>
      </c>
      <c r="T6009" s="1" t="str">
        <f>INDEX(F:F,MATCH(ecommerce_10000[[#This Row],[TotalAmount]],I:I,0))</f>
        <v>Dubai</v>
      </c>
    </row>
    <row r="6010" spans="1:20" x14ac:dyDescent="0.3">
      <c r="A6010" s="1" t="s">
        <v>6054</v>
      </c>
      <c r="B6010" s="1" t="s">
        <v>65</v>
      </c>
      <c r="C6010" s="1" t="s">
        <v>20</v>
      </c>
      <c r="D6010" s="1" t="s">
        <v>66</v>
      </c>
      <c r="E6010" s="1" t="s">
        <v>47</v>
      </c>
      <c r="F6010" s="1" t="s">
        <v>17</v>
      </c>
      <c r="G6010">
        <v>13299.61</v>
      </c>
      <c r="H6010">
        <v>3</v>
      </c>
      <c r="I6010">
        <v>39898.83</v>
      </c>
      <c r="J6010">
        <v>4.2</v>
      </c>
      <c r="K6010">
        <v>4995</v>
      </c>
      <c r="L6010" s="2">
        <v>45642</v>
      </c>
      <c r="O6010" t="str">
        <f>IF(ecommerce_10000[[#This Row],[Platform]]="Souq","sq",ecommerce_10000[[#This Row],[Platform]])</f>
        <v>Amazon</v>
      </c>
      <c r="P6010" t="str">
        <f>IF(E6010="Souq","sq",IF(E6010="Jumia","Jum",E6010))</f>
        <v>Amazon</v>
      </c>
      <c r="Q6010">
        <f>VLOOKUP(ecommerce_10000[[#This Row],[City]],F:I,4,FALSE)</f>
        <v>16284.02</v>
      </c>
      <c r="R6010" s="1">
        <f>SUMIF(C:C,ecommerce_10000[[#This Row],[Category]],I:I)</f>
        <v>91504159.730000004</v>
      </c>
      <c r="S6010" s="1">
        <f>SUMIFS(I:I,C:C,C6010)</f>
        <v>91504159.730000004</v>
      </c>
      <c r="T6010" s="1" t="str">
        <f>INDEX(F:F,MATCH(ecommerce_10000[[#This Row],[TotalAmount]],I:I,0))</f>
        <v>Cairo</v>
      </c>
    </row>
    <row r="6011" spans="1:20" x14ac:dyDescent="0.3">
      <c r="A6011" s="1" t="s">
        <v>6055</v>
      </c>
      <c r="B6011" s="1" t="s">
        <v>38</v>
      </c>
      <c r="C6011" s="1" t="s">
        <v>20</v>
      </c>
      <c r="D6011" s="1" t="s">
        <v>39</v>
      </c>
      <c r="E6011" s="1" t="s">
        <v>47</v>
      </c>
      <c r="F6011" s="1" t="s">
        <v>28</v>
      </c>
      <c r="G6011">
        <v>4601.4399999999996</v>
      </c>
      <c r="H6011">
        <v>4</v>
      </c>
      <c r="I6011">
        <v>18405.759999999998</v>
      </c>
      <c r="J6011">
        <v>4.1100000000000003</v>
      </c>
      <c r="K6011">
        <v>3075</v>
      </c>
      <c r="L6011" s="2">
        <v>45355</v>
      </c>
      <c r="O6011" t="str">
        <f>IF(ecommerce_10000[[#This Row],[Platform]]="Souq","sq",ecommerce_10000[[#This Row],[Platform]])</f>
        <v>Amazon</v>
      </c>
      <c r="P6011" t="str">
        <f>IF(E6011="Souq","sq",IF(E6011="Jumia","Jum",E6011))</f>
        <v>Amazon</v>
      </c>
      <c r="Q6011">
        <f>VLOOKUP(ecommerce_10000[[#This Row],[City]],F:I,4,FALSE)</f>
        <v>26648.76</v>
      </c>
      <c r="R6011" s="1">
        <f>SUMIF(C:C,ecommerce_10000[[#This Row],[Category]],I:I)</f>
        <v>91504159.730000004</v>
      </c>
      <c r="S6011" s="1">
        <f>SUMIFS(I:I,C:C,C6011)</f>
        <v>91504159.730000004</v>
      </c>
      <c r="T6011" s="1" t="str">
        <f>INDEX(F:F,MATCH(ecommerce_10000[[#This Row],[TotalAmount]],I:I,0))</f>
        <v>Casablanca</v>
      </c>
    </row>
    <row r="6012" spans="1:20" x14ac:dyDescent="0.3">
      <c r="A6012" s="1" t="s">
        <v>6056</v>
      </c>
      <c r="B6012" s="1" t="s">
        <v>65</v>
      </c>
      <c r="C6012" s="1" t="s">
        <v>20</v>
      </c>
      <c r="D6012" s="1" t="s">
        <v>66</v>
      </c>
      <c r="E6012" s="1" t="s">
        <v>16</v>
      </c>
      <c r="F6012" s="1" t="s">
        <v>62</v>
      </c>
      <c r="G6012">
        <v>12075.74</v>
      </c>
      <c r="H6012">
        <v>2</v>
      </c>
      <c r="I6012">
        <v>24151.48</v>
      </c>
      <c r="J6012">
        <v>3.65</v>
      </c>
      <c r="K6012">
        <v>1947</v>
      </c>
      <c r="L6012" s="2">
        <v>45477</v>
      </c>
      <c r="O6012" t="str">
        <f>IF(ecommerce_10000[[#This Row],[Platform]]="Souq","sq",ecommerce_10000[[#This Row],[Platform]])</f>
        <v>sq</v>
      </c>
      <c r="P6012" t="str">
        <f>IF(E6012="Souq","sq",IF(E6012="Jumia","Jum",E6012))</f>
        <v>sq</v>
      </c>
      <c r="Q6012">
        <f>VLOOKUP(ecommerce_10000[[#This Row],[City]],F:I,4,FALSE)</f>
        <v>27872.98</v>
      </c>
      <c r="R6012" s="1">
        <f>SUMIF(C:C,ecommerce_10000[[#This Row],[Category]],I:I)</f>
        <v>91504159.730000004</v>
      </c>
      <c r="S6012" s="1">
        <f>SUMIFS(I:I,C:C,C6012)</f>
        <v>91504159.730000004</v>
      </c>
      <c r="T6012" s="1" t="str">
        <f>INDEX(F:F,MATCH(ecommerce_10000[[#This Row],[TotalAmount]],I:I,0))</f>
        <v>Giza</v>
      </c>
    </row>
    <row r="6013" spans="1:20" x14ac:dyDescent="0.3">
      <c r="A6013" s="1" t="s">
        <v>6057</v>
      </c>
      <c r="B6013" s="1" t="s">
        <v>25</v>
      </c>
      <c r="C6013" s="1" t="s">
        <v>26</v>
      </c>
      <c r="D6013" s="1" t="s">
        <v>27</v>
      </c>
      <c r="E6013" s="1" t="s">
        <v>47</v>
      </c>
      <c r="F6013" s="1" t="s">
        <v>28</v>
      </c>
      <c r="G6013">
        <v>1664.85</v>
      </c>
      <c r="H6013">
        <v>5</v>
      </c>
      <c r="I6013">
        <v>8324.25</v>
      </c>
      <c r="J6013">
        <v>3.85</v>
      </c>
      <c r="K6013">
        <v>4364</v>
      </c>
      <c r="L6013" s="2">
        <v>45344</v>
      </c>
      <c r="O6013" t="str">
        <f>IF(ecommerce_10000[[#This Row],[Platform]]="Souq","sq",ecommerce_10000[[#This Row],[Platform]])</f>
        <v>Amazon</v>
      </c>
      <c r="P6013" t="str">
        <f>IF(E6013="Souq","sq",IF(E6013="Jumia","Jum",E6013))</f>
        <v>Amazon</v>
      </c>
      <c r="Q6013">
        <f>VLOOKUP(ecommerce_10000[[#This Row],[City]],F:I,4,FALSE)</f>
        <v>26648.76</v>
      </c>
      <c r="R6013" s="1">
        <f>SUMIF(C:C,ecommerce_10000[[#This Row],[Category]],I:I)</f>
        <v>29200970.130000021</v>
      </c>
      <c r="S6013" s="1">
        <f>SUMIFS(I:I,C:C,C6013)</f>
        <v>29200970.130000021</v>
      </c>
      <c r="T6013" s="1" t="str">
        <f>INDEX(F:F,MATCH(ecommerce_10000[[#This Row],[TotalAmount]],I:I,0))</f>
        <v>Casablanca</v>
      </c>
    </row>
    <row r="6014" spans="1:20" x14ac:dyDescent="0.3">
      <c r="A6014" s="1" t="s">
        <v>6058</v>
      </c>
      <c r="B6014" s="1" t="s">
        <v>25</v>
      </c>
      <c r="C6014" s="1" t="s">
        <v>26</v>
      </c>
      <c r="D6014" s="1" t="s">
        <v>27</v>
      </c>
      <c r="E6014" s="1" t="s">
        <v>16</v>
      </c>
      <c r="F6014" s="1" t="s">
        <v>28</v>
      </c>
      <c r="G6014">
        <v>11677.97</v>
      </c>
      <c r="H6014">
        <v>3</v>
      </c>
      <c r="I6014">
        <v>35033.910000000003</v>
      </c>
      <c r="J6014">
        <v>4.49</v>
      </c>
      <c r="K6014">
        <v>2432</v>
      </c>
      <c r="L6014" s="2">
        <v>45335</v>
      </c>
      <c r="O6014" t="str">
        <f>IF(ecommerce_10000[[#This Row],[Platform]]="Souq","sq",ecommerce_10000[[#This Row],[Platform]])</f>
        <v>sq</v>
      </c>
      <c r="P6014" t="str">
        <f>IF(E6014="Souq","sq",IF(E6014="Jumia","Jum",E6014))</f>
        <v>sq</v>
      </c>
      <c r="Q6014">
        <f>VLOOKUP(ecommerce_10000[[#This Row],[City]],F:I,4,FALSE)</f>
        <v>26648.76</v>
      </c>
      <c r="R6014" s="1">
        <f>SUMIF(C:C,ecommerce_10000[[#This Row],[Category]],I:I)</f>
        <v>29200970.130000021</v>
      </c>
      <c r="S6014" s="1">
        <f>SUMIFS(I:I,C:C,C6014)</f>
        <v>29200970.130000021</v>
      </c>
      <c r="T6014" s="1" t="str">
        <f>INDEX(F:F,MATCH(ecommerce_10000[[#This Row],[TotalAmount]],I:I,0))</f>
        <v>Casablanca</v>
      </c>
    </row>
    <row r="6015" spans="1:20" x14ac:dyDescent="0.3">
      <c r="A6015" s="1" t="s">
        <v>6059</v>
      </c>
      <c r="B6015" s="1" t="s">
        <v>49</v>
      </c>
      <c r="C6015" s="1" t="s">
        <v>14</v>
      </c>
      <c r="D6015" s="1" t="s">
        <v>50</v>
      </c>
      <c r="E6015" s="1" t="s">
        <v>22</v>
      </c>
      <c r="F6015" s="1" t="s">
        <v>33</v>
      </c>
      <c r="G6015">
        <v>12992.36</v>
      </c>
      <c r="H6015">
        <v>4</v>
      </c>
      <c r="I6015">
        <v>51969.440000000002</v>
      </c>
      <c r="J6015">
        <v>2.08</v>
      </c>
      <c r="K6015">
        <v>4506</v>
      </c>
      <c r="L6015" s="2">
        <v>45477</v>
      </c>
      <c r="O6015" t="str">
        <f>IF(ecommerce_10000[[#This Row],[Platform]]="Souq","sq",ecommerce_10000[[#This Row],[Platform]])</f>
        <v>Jumia</v>
      </c>
      <c r="P6015" t="str">
        <f>IF(E6015="Souq","sq",IF(E6015="Jumia","Jum",E6015))</f>
        <v>Jum</v>
      </c>
      <c r="Q6015">
        <f>VLOOKUP(ecommerce_10000[[#This Row],[City]],F:I,4,FALSE)</f>
        <v>3665.44</v>
      </c>
      <c r="R6015" s="1">
        <f>SUMIF(C:C,ecommerce_10000[[#This Row],[Category]],I:I)</f>
        <v>92327183.770000085</v>
      </c>
      <c r="S6015" s="1">
        <f>SUMIFS(I:I,C:C,C6015)</f>
        <v>92327183.770000085</v>
      </c>
      <c r="T6015" s="1" t="str">
        <f>INDEX(F:F,MATCH(ecommerce_10000[[#This Row],[TotalAmount]],I:I,0))</f>
        <v>Dubai</v>
      </c>
    </row>
    <row r="6016" spans="1:20" x14ac:dyDescent="0.3">
      <c r="A6016" s="1" t="s">
        <v>6060</v>
      </c>
      <c r="B6016" s="1" t="s">
        <v>19</v>
      </c>
      <c r="C6016" s="1" t="s">
        <v>20</v>
      </c>
      <c r="D6016" s="1" t="s">
        <v>21</v>
      </c>
      <c r="E6016" s="1" t="s">
        <v>22</v>
      </c>
      <c r="F6016" s="1" t="s">
        <v>17</v>
      </c>
      <c r="G6016">
        <v>16999.61</v>
      </c>
      <c r="H6016">
        <v>1</v>
      </c>
      <c r="I6016">
        <v>16999.61</v>
      </c>
      <c r="J6016">
        <v>2.58</v>
      </c>
      <c r="K6016">
        <v>2852</v>
      </c>
      <c r="L6016" s="2">
        <v>45407</v>
      </c>
      <c r="O6016" t="str">
        <f>IF(ecommerce_10000[[#This Row],[Platform]]="Souq","sq",ecommerce_10000[[#This Row],[Platform]])</f>
        <v>Jumia</v>
      </c>
      <c r="P6016" t="str">
        <f>IF(E6016="Souq","sq",IF(E6016="Jumia","Jum",E6016))</f>
        <v>Jum</v>
      </c>
      <c r="Q6016">
        <f>VLOOKUP(ecommerce_10000[[#This Row],[City]],F:I,4,FALSE)</f>
        <v>16284.02</v>
      </c>
      <c r="R6016" s="1">
        <f>SUMIF(C:C,ecommerce_10000[[#This Row],[Category]],I:I)</f>
        <v>91504159.730000004</v>
      </c>
      <c r="S6016" s="1">
        <f>SUMIFS(I:I,C:C,C6016)</f>
        <v>91504159.730000004</v>
      </c>
      <c r="T6016" s="1" t="str">
        <f>INDEX(F:F,MATCH(ecommerce_10000[[#This Row],[TotalAmount]],I:I,0))</f>
        <v>Cairo</v>
      </c>
    </row>
    <row r="6017" spans="1:20" x14ac:dyDescent="0.3">
      <c r="A6017" s="1" t="s">
        <v>6061</v>
      </c>
      <c r="B6017" s="1" t="s">
        <v>38</v>
      </c>
      <c r="C6017" s="1" t="s">
        <v>20</v>
      </c>
      <c r="D6017" s="1" t="s">
        <v>39</v>
      </c>
      <c r="E6017" s="1" t="s">
        <v>16</v>
      </c>
      <c r="F6017" s="1" t="s">
        <v>62</v>
      </c>
      <c r="G6017">
        <v>4490.17</v>
      </c>
      <c r="H6017">
        <v>5</v>
      </c>
      <c r="I6017">
        <v>22450.85</v>
      </c>
      <c r="J6017">
        <v>1.42</v>
      </c>
      <c r="K6017">
        <v>4697</v>
      </c>
      <c r="L6017" s="2">
        <v>45320</v>
      </c>
      <c r="O6017" t="str">
        <f>IF(ecommerce_10000[[#This Row],[Platform]]="Souq","sq",ecommerce_10000[[#This Row],[Platform]])</f>
        <v>sq</v>
      </c>
      <c r="P6017" t="str">
        <f>IF(E6017="Souq","sq",IF(E6017="Jumia","Jum",E6017))</f>
        <v>sq</v>
      </c>
      <c r="Q6017">
        <f>VLOOKUP(ecommerce_10000[[#This Row],[City]],F:I,4,FALSE)</f>
        <v>27872.98</v>
      </c>
      <c r="R6017" s="1">
        <f>SUMIF(C:C,ecommerce_10000[[#This Row],[Category]],I:I)</f>
        <v>91504159.730000004</v>
      </c>
      <c r="S6017" s="1">
        <f>SUMIFS(I:I,C:C,C6017)</f>
        <v>91504159.730000004</v>
      </c>
      <c r="T6017" s="1" t="str">
        <f>INDEX(F:F,MATCH(ecommerce_10000[[#This Row],[TotalAmount]],I:I,0))</f>
        <v>Giza</v>
      </c>
    </row>
    <row r="6018" spans="1:20" x14ac:dyDescent="0.3">
      <c r="A6018" s="1" t="s">
        <v>6062</v>
      </c>
      <c r="B6018" s="1" t="s">
        <v>13</v>
      </c>
      <c r="C6018" s="1" t="s">
        <v>14</v>
      </c>
      <c r="D6018" s="1" t="s">
        <v>15</v>
      </c>
      <c r="E6018" s="1" t="s">
        <v>47</v>
      </c>
      <c r="F6018" s="1" t="s">
        <v>33</v>
      </c>
      <c r="G6018">
        <v>5470.31</v>
      </c>
      <c r="H6018">
        <v>4</v>
      </c>
      <c r="I6018">
        <v>21881.24</v>
      </c>
      <c r="J6018">
        <v>1.0900000000000001</v>
      </c>
      <c r="K6018">
        <v>482</v>
      </c>
      <c r="L6018" s="2">
        <v>45342</v>
      </c>
      <c r="O6018" t="str">
        <f>IF(ecommerce_10000[[#This Row],[Platform]]="Souq","sq",ecommerce_10000[[#This Row],[Platform]])</f>
        <v>Amazon</v>
      </c>
      <c r="P6018" t="str">
        <f>IF(E6018="Souq","sq",IF(E6018="Jumia","Jum",E6018))</f>
        <v>Amazon</v>
      </c>
      <c r="Q6018">
        <f>VLOOKUP(ecommerce_10000[[#This Row],[City]],F:I,4,FALSE)</f>
        <v>3665.44</v>
      </c>
      <c r="R6018" s="1">
        <f>SUMIF(C:C,ecommerce_10000[[#This Row],[Category]],I:I)</f>
        <v>92327183.770000085</v>
      </c>
      <c r="S6018" s="1">
        <f>SUMIFS(I:I,C:C,C6018)</f>
        <v>92327183.770000085</v>
      </c>
      <c r="T6018" s="1" t="str">
        <f>INDEX(F:F,MATCH(ecommerce_10000[[#This Row],[TotalAmount]],I:I,0))</f>
        <v>Dubai</v>
      </c>
    </row>
    <row r="6019" spans="1:20" x14ac:dyDescent="0.3">
      <c r="A6019" s="1" t="s">
        <v>6063</v>
      </c>
      <c r="B6019" s="1" t="s">
        <v>49</v>
      </c>
      <c r="C6019" s="1" t="s">
        <v>14</v>
      </c>
      <c r="D6019" s="1" t="s">
        <v>50</v>
      </c>
      <c r="E6019" s="1" t="s">
        <v>22</v>
      </c>
      <c r="F6019" s="1" t="s">
        <v>17</v>
      </c>
      <c r="G6019">
        <v>15625.3</v>
      </c>
      <c r="H6019">
        <v>4</v>
      </c>
      <c r="I6019">
        <v>62501.2</v>
      </c>
      <c r="J6019">
        <v>3.03</v>
      </c>
      <c r="K6019">
        <v>4115</v>
      </c>
      <c r="L6019" s="2">
        <v>45372</v>
      </c>
      <c r="O6019" t="str">
        <f>IF(ecommerce_10000[[#This Row],[Platform]]="Souq","sq",ecommerce_10000[[#This Row],[Platform]])</f>
        <v>Jumia</v>
      </c>
      <c r="P6019" t="str">
        <f>IF(E6019="Souq","sq",IF(E6019="Jumia","Jum",E6019))</f>
        <v>Jum</v>
      </c>
      <c r="Q6019">
        <f>VLOOKUP(ecommerce_10000[[#This Row],[City]],F:I,4,FALSE)</f>
        <v>16284.02</v>
      </c>
      <c r="R6019" s="1">
        <f>SUMIF(C:C,ecommerce_10000[[#This Row],[Category]],I:I)</f>
        <v>92327183.770000085</v>
      </c>
      <c r="S6019" s="1">
        <f>SUMIFS(I:I,C:C,C6019)</f>
        <v>92327183.770000085</v>
      </c>
      <c r="T6019" s="1" t="str">
        <f>INDEX(F:F,MATCH(ecommerce_10000[[#This Row],[TotalAmount]],I:I,0))</f>
        <v>Cairo</v>
      </c>
    </row>
    <row r="6020" spans="1:20" x14ac:dyDescent="0.3">
      <c r="A6020" s="1" t="s">
        <v>6064</v>
      </c>
      <c r="B6020" s="1" t="s">
        <v>43</v>
      </c>
      <c r="C6020" s="1" t="s">
        <v>44</v>
      </c>
      <c r="D6020" s="1" t="s">
        <v>45</v>
      </c>
      <c r="E6020" s="1" t="s">
        <v>47</v>
      </c>
      <c r="F6020" s="1" t="s">
        <v>33</v>
      </c>
      <c r="G6020">
        <v>12992.59</v>
      </c>
      <c r="H6020">
        <v>5</v>
      </c>
      <c r="I6020">
        <v>64962.95</v>
      </c>
      <c r="J6020">
        <v>3.34</v>
      </c>
      <c r="K6020">
        <v>962</v>
      </c>
      <c r="L6020" s="2">
        <v>45528</v>
      </c>
      <c r="O6020" t="str">
        <f>IF(ecommerce_10000[[#This Row],[Platform]]="Souq","sq",ecommerce_10000[[#This Row],[Platform]])</f>
        <v>Amazon</v>
      </c>
      <c r="P6020" t="str">
        <f>IF(E6020="Souq","sq",IF(E6020="Jumia","Jum",E6020))</f>
        <v>Amazon</v>
      </c>
      <c r="Q6020">
        <f>VLOOKUP(ecommerce_10000[[#This Row],[City]],F:I,4,FALSE)</f>
        <v>3665.44</v>
      </c>
      <c r="R6020" s="1">
        <f>SUMIF(C:C,ecommerce_10000[[#This Row],[Category]],I:I)</f>
        <v>31420413.200000018</v>
      </c>
      <c r="S6020" s="1">
        <f>SUMIFS(I:I,C:C,C6020)</f>
        <v>31420413.200000018</v>
      </c>
      <c r="T6020" s="1" t="str">
        <f>INDEX(F:F,MATCH(ecommerce_10000[[#This Row],[TotalAmount]],I:I,0))</f>
        <v>Dubai</v>
      </c>
    </row>
    <row r="6021" spans="1:20" x14ac:dyDescent="0.3">
      <c r="A6021" s="1" t="s">
        <v>6065</v>
      </c>
      <c r="B6021" s="1" t="s">
        <v>25</v>
      </c>
      <c r="C6021" s="1" t="s">
        <v>26</v>
      </c>
      <c r="D6021" s="1" t="s">
        <v>27</v>
      </c>
      <c r="E6021" s="1" t="s">
        <v>16</v>
      </c>
      <c r="F6021" s="1" t="s">
        <v>23</v>
      </c>
      <c r="G6021">
        <v>15967.99</v>
      </c>
      <c r="H6021">
        <v>4</v>
      </c>
      <c r="I6021">
        <v>63871.96</v>
      </c>
      <c r="J6021">
        <v>1.97</v>
      </c>
      <c r="K6021">
        <v>3814</v>
      </c>
      <c r="L6021" s="2">
        <v>45595</v>
      </c>
      <c r="O6021" t="str">
        <f>IF(ecommerce_10000[[#This Row],[Platform]]="Souq","sq",ecommerce_10000[[#This Row],[Platform]])</f>
        <v>sq</v>
      </c>
      <c r="P6021" t="str">
        <f>IF(E6021="Souq","sq",IF(E6021="Jumia","Jum",E6021))</f>
        <v>sq</v>
      </c>
      <c r="Q6021">
        <f>VLOOKUP(ecommerce_10000[[#This Row],[City]],F:I,4,FALSE)</f>
        <v>13290.4</v>
      </c>
      <c r="R6021" s="1">
        <f>SUMIF(C:C,ecommerce_10000[[#This Row],[Category]],I:I)</f>
        <v>29200970.130000021</v>
      </c>
      <c r="S6021" s="1">
        <f>SUMIFS(I:I,C:C,C6021)</f>
        <v>29200970.130000021</v>
      </c>
      <c r="T6021" s="1" t="str">
        <f>INDEX(F:F,MATCH(ecommerce_10000[[#This Row],[TotalAmount]],I:I,0))</f>
        <v>Alexandria</v>
      </c>
    </row>
    <row r="6022" spans="1:20" x14ac:dyDescent="0.3">
      <c r="A6022" s="1" t="s">
        <v>6066</v>
      </c>
      <c r="B6022" s="1" t="s">
        <v>13</v>
      </c>
      <c r="C6022" s="1" t="s">
        <v>14</v>
      </c>
      <c r="D6022" s="1" t="s">
        <v>15</v>
      </c>
      <c r="E6022" s="1" t="s">
        <v>22</v>
      </c>
      <c r="F6022" s="1" t="s">
        <v>33</v>
      </c>
      <c r="G6022">
        <v>13713.35</v>
      </c>
      <c r="H6022">
        <v>3</v>
      </c>
      <c r="I6022">
        <v>41140.050000000003</v>
      </c>
      <c r="J6022">
        <v>4.68</v>
      </c>
      <c r="K6022">
        <v>4294</v>
      </c>
      <c r="L6022" s="2">
        <v>45450</v>
      </c>
      <c r="O6022" t="str">
        <f>IF(ecommerce_10000[[#This Row],[Platform]]="Souq","sq",ecommerce_10000[[#This Row],[Platform]])</f>
        <v>Jumia</v>
      </c>
      <c r="P6022" t="str">
        <f>IF(E6022="Souq","sq",IF(E6022="Jumia","Jum",E6022))</f>
        <v>Jum</v>
      </c>
      <c r="Q6022">
        <f>VLOOKUP(ecommerce_10000[[#This Row],[City]],F:I,4,FALSE)</f>
        <v>3665.44</v>
      </c>
      <c r="R6022" s="1">
        <f>SUMIF(C:C,ecommerce_10000[[#This Row],[Category]],I:I)</f>
        <v>92327183.770000085</v>
      </c>
      <c r="S6022" s="1">
        <f>SUMIFS(I:I,C:C,C6022)</f>
        <v>92327183.770000085</v>
      </c>
      <c r="T6022" s="1" t="str">
        <f>INDEX(F:F,MATCH(ecommerce_10000[[#This Row],[TotalAmount]],I:I,0))</f>
        <v>Dubai</v>
      </c>
    </row>
    <row r="6023" spans="1:20" x14ac:dyDescent="0.3">
      <c r="A6023" s="1" t="s">
        <v>6067</v>
      </c>
      <c r="B6023" s="1" t="s">
        <v>13</v>
      </c>
      <c r="C6023" s="1" t="s">
        <v>14</v>
      </c>
      <c r="D6023" s="1" t="s">
        <v>15</v>
      </c>
      <c r="E6023" s="1" t="s">
        <v>47</v>
      </c>
      <c r="F6023" s="1" t="s">
        <v>40</v>
      </c>
      <c r="G6023">
        <v>10975.85</v>
      </c>
      <c r="H6023">
        <v>3</v>
      </c>
      <c r="I6023">
        <v>32927.550000000003</v>
      </c>
      <c r="J6023">
        <v>3.97</v>
      </c>
      <c r="K6023">
        <v>1109</v>
      </c>
      <c r="L6023" s="2">
        <v>45588</v>
      </c>
      <c r="O6023" t="str">
        <f>IF(ecommerce_10000[[#This Row],[Platform]]="Souq","sq",ecommerce_10000[[#This Row],[Platform]])</f>
        <v>Amazon</v>
      </c>
      <c r="P6023" t="str">
        <f>IF(E6023="Souq","sq",IF(E6023="Jumia","Jum",E6023))</f>
        <v>Amazon</v>
      </c>
      <c r="Q6023">
        <f>VLOOKUP(ecommerce_10000[[#This Row],[City]],F:I,4,FALSE)</f>
        <v>99349.3</v>
      </c>
      <c r="R6023" s="1">
        <f>SUMIF(C:C,ecommerce_10000[[#This Row],[Category]],I:I)</f>
        <v>92327183.770000085</v>
      </c>
      <c r="S6023" s="1">
        <f>SUMIFS(I:I,C:C,C6023)</f>
        <v>92327183.770000085</v>
      </c>
      <c r="T6023" s="1" t="str">
        <f>INDEX(F:F,MATCH(ecommerce_10000[[#This Row],[TotalAmount]],I:I,0))</f>
        <v>Riyadh</v>
      </c>
    </row>
    <row r="6024" spans="1:20" x14ac:dyDescent="0.3">
      <c r="A6024" s="1" t="s">
        <v>6068</v>
      </c>
      <c r="B6024" s="1" t="s">
        <v>38</v>
      </c>
      <c r="C6024" s="1" t="s">
        <v>20</v>
      </c>
      <c r="D6024" s="1" t="s">
        <v>39</v>
      </c>
      <c r="E6024" s="1" t="s">
        <v>22</v>
      </c>
      <c r="F6024" s="1" t="s">
        <v>40</v>
      </c>
      <c r="G6024">
        <v>10298.91</v>
      </c>
      <c r="H6024">
        <v>4</v>
      </c>
      <c r="I6024">
        <v>41195.64</v>
      </c>
      <c r="J6024">
        <v>2</v>
      </c>
      <c r="K6024">
        <v>4347</v>
      </c>
      <c r="L6024" s="2">
        <v>45467</v>
      </c>
      <c r="O6024" t="str">
        <f>IF(ecommerce_10000[[#This Row],[Platform]]="Souq","sq",ecommerce_10000[[#This Row],[Platform]])</f>
        <v>Jumia</v>
      </c>
      <c r="P6024" t="str">
        <f>IF(E6024="Souq","sq",IF(E6024="Jumia","Jum",E6024))</f>
        <v>Jum</v>
      </c>
      <c r="Q6024">
        <f>VLOOKUP(ecommerce_10000[[#This Row],[City]],F:I,4,FALSE)</f>
        <v>99349.3</v>
      </c>
      <c r="R6024" s="1">
        <f>SUMIF(C:C,ecommerce_10000[[#This Row],[Category]],I:I)</f>
        <v>91504159.730000004</v>
      </c>
      <c r="S6024" s="1">
        <f>SUMIFS(I:I,C:C,C6024)</f>
        <v>91504159.730000004</v>
      </c>
      <c r="T6024" s="1" t="str">
        <f>INDEX(F:F,MATCH(ecommerce_10000[[#This Row],[TotalAmount]],I:I,0))</f>
        <v>Riyadh</v>
      </c>
    </row>
    <row r="6025" spans="1:20" x14ac:dyDescent="0.3">
      <c r="A6025" s="1" t="s">
        <v>6069</v>
      </c>
      <c r="B6025" s="1" t="s">
        <v>13</v>
      </c>
      <c r="C6025" s="1" t="s">
        <v>14</v>
      </c>
      <c r="D6025" s="1" t="s">
        <v>15</v>
      </c>
      <c r="E6025" s="1" t="s">
        <v>16</v>
      </c>
      <c r="F6025" s="1" t="s">
        <v>62</v>
      </c>
      <c r="G6025">
        <v>3584.85</v>
      </c>
      <c r="H6025">
        <v>2</v>
      </c>
      <c r="I6025">
        <v>7169.7</v>
      </c>
      <c r="J6025">
        <v>5</v>
      </c>
      <c r="K6025">
        <v>1034</v>
      </c>
      <c r="L6025" s="2">
        <v>45552</v>
      </c>
      <c r="O6025" t="str">
        <f>IF(ecommerce_10000[[#This Row],[Platform]]="Souq","sq",ecommerce_10000[[#This Row],[Platform]])</f>
        <v>sq</v>
      </c>
      <c r="P6025" t="str">
        <f>IF(E6025="Souq","sq",IF(E6025="Jumia","Jum",E6025))</f>
        <v>sq</v>
      </c>
      <c r="Q6025">
        <f>VLOOKUP(ecommerce_10000[[#This Row],[City]],F:I,4,FALSE)</f>
        <v>27872.98</v>
      </c>
      <c r="R6025" s="1">
        <f>SUMIF(C:C,ecommerce_10000[[#This Row],[Category]],I:I)</f>
        <v>92327183.770000085</v>
      </c>
      <c r="S6025" s="1">
        <f>SUMIFS(I:I,C:C,C6025)</f>
        <v>92327183.770000085</v>
      </c>
      <c r="T6025" s="1" t="str">
        <f>INDEX(F:F,MATCH(ecommerce_10000[[#This Row],[TotalAmount]],I:I,0))</f>
        <v>Giza</v>
      </c>
    </row>
    <row r="6026" spans="1:20" x14ac:dyDescent="0.3">
      <c r="A6026" s="1" t="s">
        <v>6070</v>
      </c>
      <c r="B6026" s="1" t="s">
        <v>19</v>
      </c>
      <c r="C6026" s="1" t="s">
        <v>20</v>
      </c>
      <c r="D6026" s="1" t="s">
        <v>21</v>
      </c>
      <c r="E6026" s="1" t="s">
        <v>16</v>
      </c>
      <c r="F6026" s="1" t="s">
        <v>62</v>
      </c>
      <c r="G6026">
        <v>1520.43</v>
      </c>
      <c r="H6026">
        <v>4</v>
      </c>
      <c r="I6026">
        <v>6081.72</v>
      </c>
      <c r="J6026">
        <v>1.95</v>
      </c>
      <c r="K6026">
        <v>2460</v>
      </c>
      <c r="L6026" s="2">
        <v>45306</v>
      </c>
      <c r="O6026" t="str">
        <f>IF(ecommerce_10000[[#This Row],[Platform]]="Souq","sq",ecommerce_10000[[#This Row],[Platform]])</f>
        <v>sq</v>
      </c>
      <c r="P6026" t="str">
        <f>IF(E6026="Souq","sq",IF(E6026="Jumia","Jum",E6026))</f>
        <v>sq</v>
      </c>
      <c r="Q6026">
        <f>VLOOKUP(ecommerce_10000[[#This Row],[City]],F:I,4,FALSE)</f>
        <v>27872.98</v>
      </c>
      <c r="R6026" s="1">
        <f>SUMIF(C:C,ecommerce_10000[[#This Row],[Category]],I:I)</f>
        <v>91504159.730000004</v>
      </c>
      <c r="S6026" s="1">
        <f>SUMIFS(I:I,C:C,C6026)</f>
        <v>91504159.730000004</v>
      </c>
      <c r="T6026" s="1" t="str">
        <f>INDEX(F:F,MATCH(ecommerce_10000[[#This Row],[TotalAmount]],I:I,0))</f>
        <v>Giza</v>
      </c>
    </row>
    <row r="6027" spans="1:20" x14ac:dyDescent="0.3">
      <c r="A6027" s="1" t="s">
        <v>6071</v>
      </c>
      <c r="B6027" s="1" t="s">
        <v>30</v>
      </c>
      <c r="C6027" s="1" t="s">
        <v>31</v>
      </c>
      <c r="D6027" s="1" t="s">
        <v>32</v>
      </c>
      <c r="E6027" s="1" t="s">
        <v>47</v>
      </c>
      <c r="F6027" s="1" t="s">
        <v>62</v>
      </c>
      <c r="G6027">
        <v>7375.02</v>
      </c>
      <c r="H6027">
        <v>1</v>
      </c>
      <c r="I6027">
        <v>7375.02</v>
      </c>
      <c r="J6027">
        <v>1.02</v>
      </c>
      <c r="K6027">
        <v>991</v>
      </c>
      <c r="L6027" s="2">
        <v>45430</v>
      </c>
      <c r="O6027" t="str">
        <f>IF(ecommerce_10000[[#This Row],[Platform]]="Souq","sq",ecommerce_10000[[#This Row],[Platform]])</f>
        <v>Amazon</v>
      </c>
      <c r="P6027" t="str">
        <f>IF(E6027="Souq","sq",IF(E6027="Jumia","Jum",E6027))</f>
        <v>Amazon</v>
      </c>
      <c r="Q6027">
        <f>VLOOKUP(ecommerce_10000[[#This Row],[City]],F:I,4,FALSE)</f>
        <v>27872.98</v>
      </c>
      <c r="R6027" s="1">
        <f>SUMIF(C:C,ecommerce_10000[[#This Row],[Category]],I:I)</f>
        <v>57542997.559999913</v>
      </c>
      <c r="S6027" s="1">
        <f>SUMIFS(I:I,C:C,C6027)</f>
        <v>57542997.559999913</v>
      </c>
      <c r="T6027" s="1" t="str">
        <f>INDEX(F:F,MATCH(ecommerce_10000[[#This Row],[TotalAmount]],I:I,0))</f>
        <v>Giza</v>
      </c>
    </row>
    <row r="6028" spans="1:20" x14ac:dyDescent="0.3">
      <c r="A6028" s="1" t="s">
        <v>6072</v>
      </c>
      <c r="B6028" s="1" t="s">
        <v>25</v>
      </c>
      <c r="C6028" s="1" t="s">
        <v>26</v>
      </c>
      <c r="D6028" s="1" t="s">
        <v>27</v>
      </c>
      <c r="E6028" s="1" t="s">
        <v>47</v>
      </c>
      <c r="F6028" s="1" t="s">
        <v>33</v>
      </c>
      <c r="G6028">
        <v>6497.63</v>
      </c>
      <c r="H6028">
        <v>2</v>
      </c>
      <c r="I6028">
        <v>12995.26</v>
      </c>
      <c r="J6028">
        <v>4.49</v>
      </c>
      <c r="K6028">
        <v>286</v>
      </c>
      <c r="L6028" s="2">
        <v>45405</v>
      </c>
      <c r="O6028" t="str">
        <f>IF(ecommerce_10000[[#This Row],[Platform]]="Souq","sq",ecommerce_10000[[#This Row],[Platform]])</f>
        <v>Amazon</v>
      </c>
      <c r="P6028" t="str">
        <f>IF(E6028="Souq","sq",IF(E6028="Jumia","Jum",E6028))</f>
        <v>Amazon</v>
      </c>
      <c r="Q6028">
        <f>VLOOKUP(ecommerce_10000[[#This Row],[City]],F:I,4,FALSE)</f>
        <v>3665.44</v>
      </c>
      <c r="R6028" s="1">
        <f>SUMIF(C:C,ecommerce_10000[[#This Row],[Category]],I:I)</f>
        <v>29200970.130000021</v>
      </c>
      <c r="S6028" s="1">
        <f>SUMIFS(I:I,C:C,C6028)</f>
        <v>29200970.130000021</v>
      </c>
      <c r="T6028" s="1" t="str">
        <f>INDEX(F:F,MATCH(ecommerce_10000[[#This Row],[TotalAmount]],I:I,0))</f>
        <v>Dubai</v>
      </c>
    </row>
    <row r="6029" spans="1:20" x14ac:dyDescent="0.3">
      <c r="A6029" s="1" t="s">
        <v>6073</v>
      </c>
      <c r="B6029" s="1" t="s">
        <v>30</v>
      </c>
      <c r="C6029" s="1" t="s">
        <v>31</v>
      </c>
      <c r="D6029" s="1" t="s">
        <v>32</v>
      </c>
      <c r="E6029" s="1" t="s">
        <v>47</v>
      </c>
      <c r="F6029" s="1" t="s">
        <v>17</v>
      </c>
      <c r="G6029">
        <v>5704.31</v>
      </c>
      <c r="H6029">
        <v>5</v>
      </c>
      <c r="I6029">
        <v>28521.55</v>
      </c>
      <c r="J6029">
        <v>3.99</v>
      </c>
      <c r="K6029">
        <v>57</v>
      </c>
      <c r="L6029" s="2">
        <v>45328</v>
      </c>
      <c r="O6029" t="str">
        <f>IF(ecommerce_10000[[#This Row],[Platform]]="Souq","sq",ecommerce_10000[[#This Row],[Platform]])</f>
        <v>Amazon</v>
      </c>
      <c r="P6029" t="str">
        <f>IF(E6029="Souq","sq",IF(E6029="Jumia","Jum",E6029))</f>
        <v>Amazon</v>
      </c>
      <c r="Q6029">
        <f>VLOOKUP(ecommerce_10000[[#This Row],[City]],F:I,4,FALSE)</f>
        <v>16284.02</v>
      </c>
      <c r="R6029" s="1">
        <f>SUMIF(C:C,ecommerce_10000[[#This Row],[Category]],I:I)</f>
        <v>57542997.559999913</v>
      </c>
      <c r="S6029" s="1">
        <f>SUMIFS(I:I,C:C,C6029)</f>
        <v>57542997.559999913</v>
      </c>
      <c r="T6029" s="1" t="str">
        <f>INDEX(F:F,MATCH(ecommerce_10000[[#This Row],[TotalAmount]],I:I,0))</f>
        <v>Cairo</v>
      </c>
    </row>
    <row r="6030" spans="1:20" x14ac:dyDescent="0.3">
      <c r="A6030" s="1" t="s">
        <v>6074</v>
      </c>
      <c r="B6030" s="1" t="s">
        <v>25</v>
      </c>
      <c r="C6030" s="1" t="s">
        <v>26</v>
      </c>
      <c r="D6030" s="1" t="s">
        <v>27</v>
      </c>
      <c r="E6030" s="1" t="s">
        <v>22</v>
      </c>
      <c r="F6030" s="1" t="s">
        <v>28</v>
      </c>
      <c r="G6030">
        <v>15629.28</v>
      </c>
      <c r="H6030">
        <v>1</v>
      </c>
      <c r="I6030">
        <v>15629.28</v>
      </c>
      <c r="J6030">
        <v>2.54</v>
      </c>
      <c r="K6030">
        <v>3601</v>
      </c>
      <c r="L6030" s="2">
        <v>45357</v>
      </c>
      <c r="O6030" t="str">
        <f>IF(ecommerce_10000[[#This Row],[Platform]]="Souq","sq",ecommerce_10000[[#This Row],[Platform]])</f>
        <v>Jumia</v>
      </c>
      <c r="P6030" t="str">
        <f>IF(E6030="Souq","sq",IF(E6030="Jumia","Jum",E6030))</f>
        <v>Jum</v>
      </c>
      <c r="Q6030">
        <f>VLOOKUP(ecommerce_10000[[#This Row],[City]],F:I,4,FALSE)</f>
        <v>26648.76</v>
      </c>
      <c r="R6030" s="1">
        <f>SUMIF(C:C,ecommerce_10000[[#This Row],[Category]],I:I)</f>
        <v>29200970.130000021</v>
      </c>
      <c r="S6030" s="1">
        <f>SUMIFS(I:I,C:C,C6030)</f>
        <v>29200970.130000021</v>
      </c>
      <c r="T6030" s="1" t="str">
        <f>INDEX(F:F,MATCH(ecommerce_10000[[#This Row],[TotalAmount]],I:I,0))</f>
        <v>Casablanca</v>
      </c>
    </row>
    <row r="6031" spans="1:20" x14ac:dyDescent="0.3">
      <c r="A6031" s="1" t="s">
        <v>6075</v>
      </c>
      <c r="B6031" s="1" t="s">
        <v>43</v>
      </c>
      <c r="C6031" s="1" t="s">
        <v>44</v>
      </c>
      <c r="D6031" s="1" t="s">
        <v>45</v>
      </c>
      <c r="E6031" s="1" t="s">
        <v>47</v>
      </c>
      <c r="F6031" s="1" t="s">
        <v>62</v>
      </c>
      <c r="G6031">
        <v>1520.25</v>
      </c>
      <c r="H6031">
        <v>2</v>
      </c>
      <c r="I6031">
        <v>3040.5</v>
      </c>
      <c r="J6031">
        <v>1.45</v>
      </c>
      <c r="K6031">
        <v>838</v>
      </c>
      <c r="L6031" s="2">
        <v>45333</v>
      </c>
      <c r="O6031" t="str">
        <f>IF(ecommerce_10000[[#This Row],[Platform]]="Souq","sq",ecommerce_10000[[#This Row],[Platform]])</f>
        <v>Amazon</v>
      </c>
      <c r="P6031" t="str">
        <f>IF(E6031="Souq","sq",IF(E6031="Jumia","Jum",E6031))</f>
        <v>Amazon</v>
      </c>
      <c r="Q6031">
        <f>VLOOKUP(ecommerce_10000[[#This Row],[City]],F:I,4,FALSE)</f>
        <v>27872.98</v>
      </c>
      <c r="R6031" s="1">
        <f>SUMIF(C:C,ecommerce_10000[[#This Row],[Category]],I:I)</f>
        <v>31420413.200000018</v>
      </c>
      <c r="S6031" s="1">
        <f>SUMIFS(I:I,C:C,C6031)</f>
        <v>31420413.200000018</v>
      </c>
      <c r="T6031" s="1" t="str">
        <f>INDEX(F:F,MATCH(ecommerce_10000[[#This Row],[TotalAmount]],I:I,0))</f>
        <v>Giza</v>
      </c>
    </row>
    <row r="6032" spans="1:20" x14ac:dyDescent="0.3">
      <c r="A6032" s="1" t="s">
        <v>6076</v>
      </c>
      <c r="B6032" s="1" t="s">
        <v>38</v>
      </c>
      <c r="C6032" s="1" t="s">
        <v>20</v>
      </c>
      <c r="D6032" s="1" t="s">
        <v>39</v>
      </c>
      <c r="E6032" s="1" t="s">
        <v>47</v>
      </c>
      <c r="F6032" s="1" t="s">
        <v>62</v>
      </c>
      <c r="G6032">
        <v>13043.73</v>
      </c>
      <c r="H6032">
        <v>5</v>
      </c>
      <c r="I6032">
        <v>65218.65</v>
      </c>
      <c r="J6032">
        <v>3.3</v>
      </c>
      <c r="K6032">
        <v>1798</v>
      </c>
      <c r="L6032" s="2">
        <v>45417</v>
      </c>
      <c r="O6032" t="str">
        <f>IF(ecommerce_10000[[#This Row],[Platform]]="Souq","sq",ecommerce_10000[[#This Row],[Platform]])</f>
        <v>Amazon</v>
      </c>
      <c r="P6032" t="str">
        <f>IF(E6032="Souq","sq",IF(E6032="Jumia","Jum",E6032))</f>
        <v>Amazon</v>
      </c>
      <c r="Q6032">
        <f>VLOOKUP(ecommerce_10000[[#This Row],[City]],F:I,4,FALSE)</f>
        <v>27872.98</v>
      </c>
      <c r="R6032" s="1">
        <f>SUMIF(C:C,ecommerce_10000[[#This Row],[Category]],I:I)</f>
        <v>91504159.730000004</v>
      </c>
      <c r="S6032" s="1">
        <f>SUMIFS(I:I,C:C,C6032)</f>
        <v>91504159.730000004</v>
      </c>
      <c r="T6032" s="1" t="str">
        <f>INDEX(F:F,MATCH(ecommerce_10000[[#This Row],[TotalAmount]],I:I,0))</f>
        <v>Giza</v>
      </c>
    </row>
    <row r="6033" spans="1:20" x14ac:dyDescent="0.3">
      <c r="A6033" s="1" t="s">
        <v>6077</v>
      </c>
      <c r="B6033" s="1" t="s">
        <v>13</v>
      </c>
      <c r="C6033" s="1" t="s">
        <v>14</v>
      </c>
      <c r="D6033" s="1" t="s">
        <v>15</v>
      </c>
      <c r="E6033" s="1" t="s">
        <v>47</v>
      </c>
      <c r="F6033" s="1" t="s">
        <v>62</v>
      </c>
      <c r="G6033">
        <v>5816.97</v>
      </c>
      <c r="H6033">
        <v>4</v>
      </c>
      <c r="I6033">
        <v>23267.88</v>
      </c>
      <c r="J6033">
        <v>2.89</v>
      </c>
      <c r="K6033">
        <v>1992</v>
      </c>
      <c r="L6033" s="2">
        <v>45584</v>
      </c>
      <c r="O6033" t="str">
        <f>IF(ecommerce_10000[[#This Row],[Platform]]="Souq","sq",ecommerce_10000[[#This Row],[Platform]])</f>
        <v>Amazon</v>
      </c>
      <c r="P6033" t="str">
        <f>IF(E6033="Souq","sq",IF(E6033="Jumia","Jum",E6033))</f>
        <v>Amazon</v>
      </c>
      <c r="Q6033">
        <f>VLOOKUP(ecommerce_10000[[#This Row],[City]],F:I,4,FALSE)</f>
        <v>27872.98</v>
      </c>
      <c r="R6033" s="1">
        <f>SUMIF(C:C,ecommerce_10000[[#This Row],[Category]],I:I)</f>
        <v>92327183.770000085</v>
      </c>
      <c r="S6033" s="1">
        <f>SUMIFS(I:I,C:C,C6033)</f>
        <v>92327183.770000085</v>
      </c>
      <c r="T6033" s="1" t="str">
        <f>INDEX(F:F,MATCH(ecommerce_10000[[#This Row],[TotalAmount]],I:I,0))</f>
        <v>Giza</v>
      </c>
    </row>
    <row r="6034" spans="1:20" x14ac:dyDescent="0.3">
      <c r="A6034" s="1" t="s">
        <v>6078</v>
      </c>
      <c r="B6034" s="1" t="s">
        <v>19</v>
      </c>
      <c r="C6034" s="1" t="s">
        <v>20</v>
      </c>
      <c r="D6034" s="1" t="s">
        <v>21</v>
      </c>
      <c r="E6034" s="1" t="s">
        <v>16</v>
      </c>
      <c r="F6034" s="1" t="s">
        <v>23</v>
      </c>
      <c r="G6034">
        <v>4123.62</v>
      </c>
      <c r="H6034">
        <v>5</v>
      </c>
      <c r="I6034">
        <v>20618.099999999999</v>
      </c>
      <c r="J6034">
        <v>2.78</v>
      </c>
      <c r="K6034">
        <v>4475</v>
      </c>
      <c r="L6034" s="2">
        <v>45370</v>
      </c>
      <c r="O6034" t="str">
        <f>IF(ecommerce_10000[[#This Row],[Platform]]="Souq","sq",ecommerce_10000[[#This Row],[Platform]])</f>
        <v>sq</v>
      </c>
      <c r="P6034" t="str">
        <f>IF(E6034="Souq","sq",IF(E6034="Jumia","Jum",E6034))</f>
        <v>sq</v>
      </c>
      <c r="Q6034">
        <f>VLOOKUP(ecommerce_10000[[#This Row],[City]],F:I,4,FALSE)</f>
        <v>13290.4</v>
      </c>
      <c r="R6034" s="1">
        <f>SUMIF(C:C,ecommerce_10000[[#This Row],[Category]],I:I)</f>
        <v>91504159.730000004</v>
      </c>
      <c r="S6034" s="1">
        <f>SUMIFS(I:I,C:C,C6034)</f>
        <v>91504159.730000004</v>
      </c>
      <c r="T6034" s="1" t="str">
        <f>INDEX(F:F,MATCH(ecommerce_10000[[#This Row],[TotalAmount]],I:I,0))</f>
        <v>Alexandria</v>
      </c>
    </row>
    <row r="6035" spans="1:20" x14ac:dyDescent="0.3">
      <c r="A6035" s="1" t="s">
        <v>6079</v>
      </c>
      <c r="B6035" s="1" t="s">
        <v>19</v>
      </c>
      <c r="C6035" s="1" t="s">
        <v>20</v>
      </c>
      <c r="D6035" s="1" t="s">
        <v>21</v>
      </c>
      <c r="E6035" s="1" t="s">
        <v>16</v>
      </c>
      <c r="F6035" s="1" t="s">
        <v>23</v>
      </c>
      <c r="G6035">
        <v>18263.03</v>
      </c>
      <c r="H6035">
        <v>4</v>
      </c>
      <c r="I6035">
        <v>73052.12</v>
      </c>
      <c r="J6035">
        <v>1.66</v>
      </c>
      <c r="K6035">
        <v>4192</v>
      </c>
      <c r="L6035" s="2">
        <v>45345</v>
      </c>
      <c r="O6035" t="str">
        <f>IF(ecommerce_10000[[#This Row],[Platform]]="Souq","sq",ecommerce_10000[[#This Row],[Platform]])</f>
        <v>sq</v>
      </c>
      <c r="P6035" t="str">
        <f>IF(E6035="Souq","sq",IF(E6035="Jumia","Jum",E6035))</f>
        <v>sq</v>
      </c>
      <c r="Q6035">
        <f>VLOOKUP(ecommerce_10000[[#This Row],[City]],F:I,4,FALSE)</f>
        <v>13290.4</v>
      </c>
      <c r="R6035" s="1">
        <f>SUMIF(C:C,ecommerce_10000[[#This Row],[Category]],I:I)</f>
        <v>91504159.730000004</v>
      </c>
      <c r="S6035" s="1">
        <f>SUMIFS(I:I,C:C,C6035)</f>
        <v>91504159.730000004</v>
      </c>
      <c r="T6035" s="1" t="str">
        <f>INDEX(F:F,MATCH(ecommerce_10000[[#This Row],[TotalAmount]],I:I,0))</f>
        <v>Alexandria</v>
      </c>
    </row>
    <row r="6036" spans="1:20" x14ac:dyDescent="0.3">
      <c r="A6036" s="1" t="s">
        <v>6080</v>
      </c>
      <c r="B6036" s="1" t="s">
        <v>49</v>
      </c>
      <c r="C6036" s="1" t="s">
        <v>14</v>
      </c>
      <c r="D6036" s="1" t="s">
        <v>50</v>
      </c>
      <c r="E6036" s="1" t="s">
        <v>16</v>
      </c>
      <c r="F6036" s="1" t="s">
        <v>62</v>
      </c>
      <c r="G6036">
        <v>8824.4500000000007</v>
      </c>
      <c r="H6036">
        <v>4</v>
      </c>
      <c r="I6036">
        <v>35297.800000000003</v>
      </c>
      <c r="J6036">
        <v>2.67</v>
      </c>
      <c r="K6036">
        <v>1489</v>
      </c>
      <c r="L6036" s="2">
        <v>45525</v>
      </c>
      <c r="O6036" t="str">
        <f>IF(ecommerce_10000[[#This Row],[Platform]]="Souq","sq",ecommerce_10000[[#This Row],[Platform]])</f>
        <v>sq</v>
      </c>
      <c r="P6036" t="str">
        <f>IF(E6036="Souq","sq",IF(E6036="Jumia","Jum",E6036))</f>
        <v>sq</v>
      </c>
      <c r="Q6036">
        <f>VLOOKUP(ecommerce_10000[[#This Row],[City]],F:I,4,FALSE)</f>
        <v>27872.98</v>
      </c>
      <c r="R6036" s="1">
        <f>SUMIF(C:C,ecommerce_10000[[#This Row],[Category]],I:I)</f>
        <v>92327183.770000085</v>
      </c>
      <c r="S6036" s="1">
        <f>SUMIFS(I:I,C:C,C6036)</f>
        <v>92327183.770000085</v>
      </c>
      <c r="T6036" s="1" t="str">
        <f>INDEX(F:F,MATCH(ecommerce_10000[[#This Row],[TotalAmount]],I:I,0))</f>
        <v>Giza</v>
      </c>
    </row>
    <row r="6037" spans="1:20" x14ac:dyDescent="0.3">
      <c r="A6037" s="1" t="s">
        <v>6081</v>
      </c>
      <c r="B6037" s="1" t="s">
        <v>53</v>
      </c>
      <c r="C6037" s="1" t="s">
        <v>31</v>
      </c>
      <c r="D6037" s="1" t="s">
        <v>54</v>
      </c>
      <c r="E6037" s="1" t="s">
        <v>22</v>
      </c>
      <c r="F6037" s="1" t="s">
        <v>28</v>
      </c>
      <c r="G6037">
        <v>6437.24</v>
      </c>
      <c r="H6037">
        <v>3</v>
      </c>
      <c r="I6037">
        <v>19311.72</v>
      </c>
      <c r="J6037">
        <v>2.56</v>
      </c>
      <c r="K6037">
        <v>767</v>
      </c>
      <c r="L6037" s="2">
        <v>45296</v>
      </c>
      <c r="O6037" t="str">
        <f>IF(ecommerce_10000[[#This Row],[Platform]]="Souq","sq",ecommerce_10000[[#This Row],[Platform]])</f>
        <v>Jumia</v>
      </c>
      <c r="P6037" t="str">
        <f>IF(E6037="Souq","sq",IF(E6037="Jumia","Jum",E6037))</f>
        <v>Jum</v>
      </c>
      <c r="Q6037">
        <f>VLOOKUP(ecommerce_10000[[#This Row],[City]],F:I,4,FALSE)</f>
        <v>26648.76</v>
      </c>
      <c r="R6037" s="1">
        <f>SUMIF(C:C,ecommerce_10000[[#This Row],[Category]],I:I)</f>
        <v>57542997.559999913</v>
      </c>
      <c r="S6037" s="1">
        <f>SUMIFS(I:I,C:C,C6037)</f>
        <v>57542997.559999913</v>
      </c>
      <c r="T6037" s="1" t="str">
        <f>INDEX(F:F,MATCH(ecommerce_10000[[#This Row],[TotalAmount]],I:I,0))</f>
        <v>Casablanca</v>
      </c>
    </row>
    <row r="6038" spans="1:20" x14ac:dyDescent="0.3">
      <c r="A6038" s="1" t="s">
        <v>6082</v>
      </c>
      <c r="B6038" s="1" t="s">
        <v>43</v>
      </c>
      <c r="C6038" s="1" t="s">
        <v>44</v>
      </c>
      <c r="D6038" s="1" t="s">
        <v>45</v>
      </c>
      <c r="E6038" s="1" t="s">
        <v>22</v>
      </c>
      <c r="F6038" s="1" t="s">
        <v>28</v>
      </c>
      <c r="G6038">
        <v>4600.12</v>
      </c>
      <c r="H6038">
        <v>1</v>
      </c>
      <c r="I6038">
        <v>4600.12</v>
      </c>
      <c r="J6038">
        <v>3.55</v>
      </c>
      <c r="K6038">
        <v>4085</v>
      </c>
      <c r="L6038" s="2">
        <v>45565</v>
      </c>
      <c r="O6038" t="str">
        <f>IF(ecommerce_10000[[#This Row],[Platform]]="Souq","sq",ecommerce_10000[[#This Row],[Platform]])</f>
        <v>Jumia</v>
      </c>
      <c r="P6038" t="str">
        <f>IF(E6038="Souq","sq",IF(E6038="Jumia","Jum",E6038))</f>
        <v>Jum</v>
      </c>
      <c r="Q6038">
        <f>VLOOKUP(ecommerce_10000[[#This Row],[City]],F:I,4,FALSE)</f>
        <v>26648.76</v>
      </c>
      <c r="R6038" s="1">
        <f>SUMIF(C:C,ecommerce_10000[[#This Row],[Category]],I:I)</f>
        <v>31420413.200000018</v>
      </c>
      <c r="S6038" s="1">
        <f>SUMIFS(I:I,C:C,C6038)</f>
        <v>31420413.200000018</v>
      </c>
      <c r="T6038" s="1" t="str">
        <f>INDEX(F:F,MATCH(ecommerce_10000[[#This Row],[TotalAmount]],I:I,0))</f>
        <v>Casablanca</v>
      </c>
    </row>
    <row r="6039" spans="1:20" x14ac:dyDescent="0.3">
      <c r="A6039" s="1" t="s">
        <v>6083</v>
      </c>
      <c r="B6039" s="1" t="s">
        <v>19</v>
      </c>
      <c r="C6039" s="1" t="s">
        <v>20</v>
      </c>
      <c r="D6039" s="1" t="s">
        <v>21</v>
      </c>
      <c r="E6039" s="1" t="s">
        <v>47</v>
      </c>
      <c r="F6039" s="1" t="s">
        <v>17</v>
      </c>
      <c r="G6039">
        <v>4389.78</v>
      </c>
      <c r="H6039">
        <v>5</v>
      </c>
      <c r="I6039">
        <v>21948.9</v>
      </c>
      <c r="J6039">
        <v>3.39</v>
      </c>
      <c r="K6039">
        <v>382</v>
      </c>
      <c r="L6039" s="2">
        <v>45546</v>
      </c>
      <c r="O6039" t="str">
        <f>IF(ecommerce_10000[[#This Row],[Platform]]="Souq","sq",ecommerce_10000[[#This Row],[Platform]])</f>
        <v>Amazon</v>
      </c>
      <c r="P6039" t="str">
        <f>IF(E6039="Souq","sq",IF(E6039="Jumia","Jum",E6039))</f>
        <v>Amazon</v>
      </c>
      <c r="Q6039">
        <f>VLOOKUP(ecommerce_10000[[#This Row],[City]],F:I,4,FALSE)</f>
        <v>16284.02</v>
      </c>
      <c r="R6039" s="1">
        <f>SUMIF(C:C,ecommerce_10000[[#This Row],[Category]],I:I)</f>
        <v>91504159.730000004</v>
      </c>
      <c r="S6039" s="1">
        <f>SUMIFS(I:I,C:C,C6039)</f>
        <v>91504159.730000004</v>
      </c>
      <c r="T6039" s="1" t="str">
        <f>INDEX(F:F,MATCH(ecommerce_10000[[#This Row],[TotalAmount]],I:I,0))</f>
        <v>Cairo</v>
      </c>
    </row>
    <row r="6040" spans="1:20" x14ac:dyDescent="0.3">
      <c r="A6040" s="1" t="s">
        <v>6084</v>
      </c>
      <c r="B6040" s="1" t="s">
        <v>35</v>
      </c>
      <c r="C6040" s="1" t="s">
        <v>14</v>
      </c>
      <c r="D6040" s="1" t="s">
        <v>36</v>
      </c>
      <c r="E6040" s="1" t="s">
        <v>47</v>
      </c>
      <c r="F6040" s="1" t="s">
        <v>33</v>
      </c>
      <c r="G6040">
        <v>9023.65</v>
      </c>
      <c r="H6040">
        <v>4</v>
      </c>
      <c r="I6040">
        <v>36094.6</v>
      </c>
      <c r="J6040">
        <v>2.73</v>
      </c>
      <c r="K6040">
        <v>4383</v>
      </c>
      <c r="L6040" s="2">
        <v>45541</v>
      </c>
      <c r="O6040" t="str">
        <f>IF(ecommerce_10000[[#This Row],[Platform]]="Souq","sq",ecommerce_10000[[#This Row],[Platform]])</f>
        <v>Amazon</v>
      </c>
      <c r="P6040" t="str">
        <f>IF(E6040="Souq","sq",IF(E6040="Jumia","Jum",E6040))</f>
        <v>Amazon</v>
      </c>
      <c r="Q6040">
        <f>VLOOKUP(ecommerce_10000[[#This Row],[City]],F:I,4,FALSE)</f>
        <v>3665.44</v>
      </c>
      <c r="R6040" s="1">
        <f>SUMIF(C:C,ecommerce_10000[[#This Row],[Category]],I:I)</f>
        <v>92327183.770000085</v>
      </c>
      <c r="S6040" s="1">
        <f>SUMIFS(I:I,C:C,C6040)</f>
        <v>92327183.770000085</v>
      </c>
      <c r="T6040" s="1" t="str">
        <f>INDEX(F:F,MATCH(ecommerce_10000[[#This Row],[TotalAmount]],I:I,0))</f>
        <v>Dubai</v>
      </c>
    </row>
    <row r="6041" spans="1:20" x14ac:dyDescent="0.3">
      <c r="A6041" s="1" t="s">
        <v>6085</v>
      </c>
      <c r="B6041" s="1" t="s">
        <v>13</v>
      </c>
      <c r="C6041" s="1" t="s">
        <v>14</v>
      </c>
      <c r="D6041" s="1" t="s">
        <v>15</v>
      </c>
      <c r="E6041" s="1" t="s">
        <v>16</v>
      </c>
      <c r="F6041" s="1" t="s">
        <v>28</v>
      </c>
      <c r="G6041">
        <v>4194.57</v>
      </c>
      <c r="H6041">
        <v>1</v>
      </c>
      <c r="I6041">
        <v>4194.57</v>
      </c>
      <c r="J6041">
        <v>1.1599999999999999</v>
      </c>
      <c r="K6041">
        <v>3909</v>
      </c>
      <c r="L6041" s="2">
        <v>45377</v>
      </c>
      <c r="O6041" t="str">
        <f>IF(ecommerce_10000[[#This Row],[Platform]]="Souq","sq",ecommerce_10000[[#This Row],[Platform]])</f>
        <v>sq</v>
      </c>
      <c r="P6041" t="str">
        <f>IF(E6041="Souq","sq",IF(E6041="Jumia","Jum",E6041))</f>
        <v>sq</v>
      </c>
      <c r="Q6041">
        <f>VLOOKUP(ecommerce_10000[[#This Row],[City]],F:I,4,FALSE)</f>
        <v>26648.76</v>
      </c>
      <c r="R6041" s="1">
        <f>SUMIF(C:C,ecommerce_10000[[#This Row],[Category]],I:I)</f>
        <v>92327183.770000085</v>
      </c>
      <c r="S6041" s="1">
        <f>SUMIFS(I:I,C:C,C6041)</f>
        <v>92327183.770000085</v>
      </c>
      <c r="T6041" s="1" t="str">
        <f>INDEX(F:F,MATCH(ecommerce_10000[[#This Row],[TotalAmount]],I:I,0))</f>
        <v>Casablanca</v>
      </c>
    </row>
    <row r="6042" spans="1:20" x14ac:dyDescent="0.3">
      <c r="A6042" s="1" t="s">
        <v>6086</v>
      </c>
      <c r="B6042" s="1" t="s">
        <v>53</v>
      </c>
      <c r="C6042" s="1" t="s">
        <v>31</v>
      </c>
      <c r="D6042" s="1" t="s">
        <v>54</v>
      </c>
      <c r="E6042" s="1" t="s">
        <v>22</v>
      </c>
      <c r="F6042" s="1" t="s">
        <v>33</v>
      </c>
      <c r="G6042">
        <v>5030.83</v>
      </c>
      <c r="H6042">
        <v>5</v>
      </c>
      <c r="I6042">
        <v>25154.15</v>
      </c>
      <c r="J6042">
        <v>2.23</v>
      </c>
      <c r="K6042">
        <v>2049</v>
      </c>
      <c r="L6042" s="2">
        <v>45527</v>
      </c>
      <c r="O6042" t="str">
        <f>IF(ecommerce_10000[[#This Row],[Platform]]="Souq","sq",ecommerce_10000[[#This Row],[Platform]])</f>
        <v>Jumia</v>
      </c>
      <c r="P6042" t="str">
        <f>IF(E6042="Souq","sq",IF(E6042="Jumia","Jum",E6042))</f>
        <v>Jum</v>
      </c>
      <c r="Q6042">
        <f>VLOOKUP(ecommerce_10000[[#This Row],[City]],F:I,4,FALSE)</f>
        <v>3665.44</v>
      </c>
      <c r="R6042" s="1">
        <f>SUMIF(C:C,ecommerce_10000[[#This Row],[Category]],I:I)</f>
        <v>57542997.559999913</v>
      </c>
      <c r="S6042" s="1">
        <f>SUMIFS(I:I,C:C,C6042)</f>
        <v>57542997.559999913</v>
      </c>
      <c r="T6042" s="1" t="str">
        <f>INDEX(F:F,MATCH(ecommerce_10000[[#This Row],[TotalAmount]],I:I,0))</f>
        <v>Dubai</v>
      </c>
    </row>
    <row r="6043" spans="1:20" x14ac:dyDescent="0.3">
      <c r="A6043" s="1" t="s">
        <v>6087</v>
      </c>
      <c r="B6043" s="1" t="s">
        <v>49</v>
      </c>
      <c r="C6043" s="1" t="s">
        <v>14</v>
      </c>
      <c r="D6043" s="1" t="s">
        <v>50</v>
      </c>
      <c r="E6043" s="1" t="s">
        <v>16</v>
      </c>
      <c r="F6043" s="1" t="s">
        <v>28</v>
      </c>
      <c r="G6043">
        <v>12352.49</v>
      </c>
      <c r="H6043">
        <v>3</v>
      </c>
      <c r="I6043">
        <v>37057.47</v>
      </c>
      <c r="J6043">
        <v>2.34</v>
      </c>
      <c r="K6043">
        <v>1249</v>
      </c>
      <c r="L6043" s="2">
        <v>45322</v>
      </c>
      <c r="O6043" t="str">
        <f>IF(ecommerce_10000[[#This Row],[Platform]]="Souq","sq",ecommerce_10000[[#This Row],[Platform]])</f>
        <v>sq</v>
      </c>
      <c r="P6043" t="str">
        <f>IF(E6043="Souq","sq",IF(E6043="Jumia","Jum",E6043))</f>
        <v>sq</v>
      </c>
      <c r="Q6043">
        <f>VLOOKUP(ecommerce_10000[[#This Row],[City]],F:I,4,FALSE)</f>
        <v>26648.76</v>
      </c>
      <c r="R6043" s="1">
        <f>SUMIF(C:C,ecommerce_10000[[#This Row],[Category]],I:I)</f>
        <v>92327183.770000085</v>
      </c>
      <c r="S6043" s="1">
        <f>SUMIFS(I:I,C:C,C6043)</f>
        <v>92327183.770000085</v>
      </c>
      <c r="T6043" s="1" t="str">
        <f>INDEX(F:F,MATCH(ecommerce_10000[[#This Row],[TotalAmount]],I:I,0))</f>
        <v>Casablanca</v>
      </c>
    </row>
    <row r="6044" spans="1:20" x14ac:dyDescent="0.3">
      <c r="A6044" s="1" t="s">
        <v>6088</v>
      </c>
      <c r="B6044" s="1" t="s">
        <v>65</v>
      </c>
      <c r="C6044" s="1" t="s">
        <v>20</v>
      </c>
      <c r="D6044" s="1" t="s">
        <v>66</v>
      </c>
      <c r="E6044" s="1" t="s">
        <v>22</v>
      </c>
      <c r="F6044" s="1" t="s">
        <v>28</v>
      </c>
      <c r="G6044">
        <v>12041.82</v>
      </c>
      <c r="H6044">
        <v>3</v>
      </c>
      <c r="I6044">
        <v>36125.46</v>
      </c>
      <c r="J6044">
        <v>2.2999999999999998</v>
      </c>
      <c r="K6044">
        <v>959</v>
      </c>
      <c r="L6044" s="2">
        <v>45300</v>
      </c>
      <c r="O6044" t="str">
        <f>IF(ecommerce_10000[[#This Row],[Platform]]="Souq","sq",ecommerce_10000[[#This Row],[Platform]])</f>
        <v>Jumia</v>
      </c>
      <c r="P6044" t="str">
        <f>IF(E6044="Souq","sq",IF(E6044="Jumia","Jum",E6044))</f>
        <v>Jum</v>
      </c>
      <c r="Q6044">
        <f>VLOOKUP(ecommerce_10000[[#This Row],[City]],F:I,4,FALSE)</f>
        <v>26648.76</v>
      </c>
      <c r="R6044" s="1">
        <f>SUMIF(C:C,ecommerce_10000[[#This Row],[Category]],I:I)</f>
        <v>91504159.730000004</v>
      </c>
      <c r="S6044" s="1">
        <f>SUMIFS(I:I,C:C,C6044)</f>
        <v>91504159.730000004</v>
      </c>
      <c r="T6044" s="1" t="str">
        <f>INDEX(F:F,MATCH(ecommerce_10000[[#This Row],[TotalAmount]],I:I,0))</f>
        <v>Casablanca</v>
      </c>
    </row>
    <row r="6045" spans="1:20" x14ac:dyDescent="0.3">
      <c r="A6045" s="1" t="s">
        <v>6089</v>
      </c>
      <c r="B6045" s="1" t="s">
        <v>65</v>
      </c>
      <c r="C6045" s="1" t="s">
        <v>20</v>
      </c>
      <c r="D6045" s="1" t="s">
        <v>66</v>
      </c>
      <c r="E6045" s="1" t="s">
        <v>22</v>
      </c>
      <c r="F6045" s="1" t="s">
        <v>23</v>
      </c>
      <c r="G6045">
        <v>7602.93</v>
      </c>
      <c r="H6045">
        <v>3</v>
      </c>
      <c r="I6045">
        <v>22808.79</v>
      </c>
      <c r="J6045">
        <v>4.78</v>
      </c>
      <c r="K6045">
        <v>1751</v>
      </c>
      <c r="L6045" s="2">
        <v>45535</v>
      </c>
      <c r="O6045" t="str">
        <f>IF(ecommerce_10000[[#This Row],[Platform]]="Souq","sq",ecommerce_10000[[#This Row],[Platform]])</f>
        <v>Jumia</v>
      </c>
      <c r="P6045" t="str">
        <f>IF(E6045="Souq","sq",IF(E6045="Jumia","Jum",E6045))</f>
        <v>Jum</v>
      </c>
      <c r="Q6045">
        <f>VLOOKUP(ecommerce_10000[[#This Row],[City]],F:I,4,FALSE)</f>
        <v>13290.4</v>
      </c>
      <c r="R6045" s="1">
        <f>SUMIF(C:C,ecommerce_10000[[#This Row],[Category]],I:I)</f>
        <v>91504159.730000004</v>
      </c>
      <c r="S6045" s="1">
        <f>SUMIFS(I:I,C:C,C6045)</f>
        <v>91504159.730000004</v>
      </c>
      <c r="T6045" s="1" t="str">
        <f>INDEX(F:F,MATCH(ecommerce_10000[[#This Row],[TotalAmount]],I:I,0))</f>
        <v>Alexandria</v>
      </c>
    </row>
    <row r="6046" spans="1:20" x14ac:dyDescent="0.3">
      <c r="A6046" s="1" t="s">
        <v>6090</v>
      </c>
      <c r="B6046" s="1" t="s">
        <v>49</v>
      </c>
      <c r="C6046" s="1" t="s">
        <v>14</v>
      </c>
      <c r="D6046" s="1" t="s">
        <v>50</v>
      </c>
      <c r="E6046" s="1" t="s">
        <v>47</v>
      </c>
      <c r="F6046" s="1" t="s">
        <v>40</v>
      </c>
      <c r="G6046">
        <v>7674.75</v>
      </c>
      <c r="H6046">
        <v>5</v>
      </c>
      <c r="I6046">
        <v>38373.75</v>
      </c>
      <c r="J6046">
        <v>3.41</v>
      </c>
      <c r="K6046">
        <v>2246</v>
      </c>
      <c r="L6046" s="2">
        <v>45571</v>
      </c>
      <c r="O6046" t="str">
        <f>IF(ecommerce_10000[[#This Row],[Platform]]="Souq","sq",ecommerce_10000[[#This Row],[Platform]])</f>
        <v>Amazon</v>
      </c>
      <c r="P6046" t="str">
        <f>IF(E6046="Souq","sq",IF(E6046="Jumia","Jum",E6046))</f>
        <v>Amazon</v>
      </c>
      <c r="Q6046">
        <f>VLOOKUP(ecommerce_10000[[#This Row],[City]],F:I,4,FALSE)</f>
        <v>99349.3</v>
      </c>
      <c r="R6046" s="1">
        <f>SUMIF(C:C,ecommerce_10000[[#This Row],[Category]],I:I)</f>
        <v>92327183.770000085</v>
      </c>
      <c r="S6046" s="1">
        <f>SUMIFS(I:I,C:C,C6046)</f>
        <v>92327183.770000085</v>
      </c>
      <c r="T6046" s="1" t="str">
        <f>INDEX(F:F,MATCH(ecommerce_10000[[#This Row],[TotalAmount]],I:I,0))</f>
        <v>Riyadh</v>
      </c>
    </row>
    <row r="6047" spans="1:20" x14ac:dyDescent="0.3">
      <c r="A6047" s="1" t="s">
        <v>6091</v>
      </c>
      <c r="B6047" s="1" t="s">
        <v>43</v>
      </c>
      <c r="C6047" s="1" t="s">
        <v>44</v>
      </c>
      <c r="D6047" s="1" t="s">
        <v>45</v>
      </c>
      <c r="E6047" s="1" t="s">
        <v>47</v>
      </c>
      <c r="F6047" s="1" t="s">
        <v>33</v>
      </c>
      <c r="G6047">
        <v>19148.64</v>
      </c>
      <c r="H6047">
        <v>1</v>
      </c>
      <c r="I6047">
        <v>19148.64</v>
      </c>
      <c r="J6047">
        <v>3.65</v>
      </c>
      <c r="K6047">
        <v>3462</v>
      </c>
      <c r="L6047" s="2">
        <v>45545</v>
      </c>
      <c r="O6047" t="str">
        <f>IF(ecommerce_10000[[#This Row],[Platform]]="Souq","sq",ecommerce_10000[[#This Row],[Platform]])</f>
        <v>Amazon</v>
      </c>
      <c r="P6047" t="str">
        <f>IF(E6047="Souq","sq",IF(E6047="Jumia","Jum",E6047))</f>
        <v>Amazon</v>
      </c>
      <c r="Q6047">
        <f>VLOOKUP(ecommerce_10000[[#This Row],[City]],F:I,4,FALSE)</f>
        <v>3665.44</v>
      </c>
      <c r="R6047" s="1">
        <f>SUMIF(C:C,ecommerce_10000[[#This Row],[Category]],I:I)</f>
        <v>31420413.200000018</v>
      </c>
      <c r="S6047" s="1">
        <f>SUMIFS(I:I,C:C,C6047)</f>
        <v>31420413.200000018</v>
      </c>
      <c r="T6047" s="1" t="str">
        <f>INDEX(F:F,MATCH(ecommerce_10000[[#This Row],[TotalAmount]],I:I,0))</f>
        <v>Dubai</v>
      </c>
    </row>
    <row r="6048" spans="1:20" x14ac:dyDescent="0.3">
      <c r="A6048" s="1" t="s">
        <v>6092</v>
      </c>
      <c r="B6048" s="1" t="s">
        <v>19</v>
      </c>
      <c r="C6048" s="1" t="s">
        <v>20</v>
      </c>
      <c r="D6048" s="1" t="s">
        <v>21</v>
      </c>
      <c r="E6048" s="1" t="s">
        <v>16</v>
      </c>
      <c r="F6048" s="1" t="s">
        <v>33</v>
      </c>
      <c r="G6048">
        <v>5315.02</v>
      </c>
      <c r="H6048">
        <v>1</v>
      </c>
      <c r="I6048">
        <v>5315.02</v>
      </c>
      <c r="J6048">
        <v>3.96</v>
      </c>
      <c r="K6048">
        <v>843</v>
      </c>
      <c r="L6048" s="2">
        <v>45412</v>
      </c>
      <c r="O6048" t="str">
        <f>IF(ecommerce_10000[[#This Row],[Platform]]="Souq","sq",ecommerce_10000[[#This Row],[Platform]])</f>
        <v>sq</v>
      </c>
      <c r="P6048" t="str">
        <f>IF(E6048="Souq","sq",IF(E6048="Jumia","Jum",E6048))</f>
        <v>sq</v>
      </c>
      <c r="Q6048">
        <f>VLOOKUP(ecommerce_10000[[#This Row],[City]],F:I,4,FALSE)</f>
        <v>3665.44</v>
      </c>
      <c r="R6048" s="1">
        <f>SUMIF(C:C,ecommerce_10000[[#This Row],[Category]],I:I)</f>
        <v>91504159.730000004</v>
      </c>
      <c r="S6048" s="1">
        <f>SUMIFS(I:I,C:C,C6048)</f>
        <v>91504159.730000004</v>
      </c>
      <c r="T6048" s="1" t="str">
        <f>INDEX(F:F,MATCH(ecommerce_10000[[#This Row],[TotalAmount]],I:I,0))</f>
        <v>Dubai</v>
      </c>
    </row>
    <row r="6049" spans="1:20" x14ac:dyDescent="0.3">
      <c r="A6049" s="1" t="s">
        <v>6093</v>
      </c>
      <c r="B6049" s="1" t="s">
        <v>19</v>
      </c>
      <c r="C6049" s="1" t="s">
        <v>20</v>
      </c>
      <c r="D6049" s="1" t="s">
        <v>21</v>
      </c>
      <c r="E6049" s="1" t="s">
        <v>47</v>
      </c>
      <c r="F6049" s="1" t="s">
        <v>62</v>
      </c>
      <c r="G6049">
        <v>1564.44</v>
      </c>
      <c r="H6049">
        <v>3</v>
      </c>
      <c r="I6049">
        <v>4693.32</v>
      </c>
      <c r="J6049">
        <v>4.55</v>
      </c>
      <c r="K6049">
        <v>4758</v>
      </c>
      <c r="L6049" s="2">
        <v>45645</v>
      </c>
      <c r="O6049" t="str">
        <f>IF(ecommerce_10000[[#This Row],[Platform]]="Souq","sq",ecommerce_10000[[#This Row],[Platform]])</f>
        <v>Amazon</v>
      </c>
      <c r="P6049" t="str">
        <f>IF(E6049="Souq","sq",IF(E6049="Jumia","Jum",E6049))</f>
        <v>Amazon</v>
      </c>
      <c r="Q6049">
        <f>VLOOKUP(ecommerce_10000[[#This Row],[City]],F:I,4,FALSE)</f>
        <v>27872.98</v>
      </c>
      <c r="R6049" s="1">
        <f>SUMIF(C:C,ecommerce_10000[[#This Row],[Category]],I:I)</f>
        <v>91504159.730000004</v>
      </c>
      <c r="S6049" s="1">
        <f>SUMIFS(I:I,C:C,C6049)</f>
        <v>91504159.730000004</v>
      </c>
      <c r="T6049" s="1" t="str">
        <f>INDEX(F:F,MATCH(ecommerce_10000[[#This Row],[TotalAmount]],I:I,0))</f>
        <v>Giza</v>
      </c>
    </row>
    <row r="6050" spans="1:20" x14ac:dyDescent="0.3">
      <c r="A6050" s="1" t="s">
        <v>6094</v>
      </c>
      <c r="B6050" s="1" t="s">
        <v>25</v>
      </c>
      <c r="C6050" s="1" t="s">
        <v>26</v>
      </c>
      <c r="D6050" s="1" t="s">
        <v>27</v>
      </c>
      <c r="E6050" s="1" t="s">
        <v>16</v>
      </c>
      <c r="F6050" s="1" t="s">
        <v>17</v>
      </c>
      <c r="G6050">
        <v>3577.99</v>
      </c>
      <c r="H6050">
        <v>1</v>
      </c>
      <c r="I6050">
        <v>3577.99</v>
      </c>
      <c r="J6050">
        <v>1.05</v>
      </c>
      <c r="K6050">
        <v>4093</v>
      </c>
      <c r="L6050" s="2">
        <v>45651</v>
      </c>
      <c r="O6050" t="str">
        <f>IF(ecommerce_10000[[#This Row],[Platform]]="Souq","sq",ecommerce_10000[[#This Row],[Platform]])</f>
        <v>sq</v>
      </c>
      <c r="P6050" t="str">
        <f>IF(E6050="Souq","sq",IF(E6050="Jumia","Jum",E6050))</f>
        <v>sq</v>
      </c>
      <c r="Q6050">
        <f>VLOOKUP(ecommerce_10000[[#This Row],[City]],F:I,4,FALSE)</f>
        <v>16284.02</v>
      </c>
      <c r="R6050" s="1">
        <f>SUMIF(C:C,ecommerce_10000[[#This Row],[Category]],I:I)</f>
        <v>29200970.130000021</v>
      </c>
      <c r="S6050" s="1">
        <f>SUMIFS(I:I,C:C,C6050)</f>
        <v>29200970.130000021</v>
      </c>
      <c r="T6050" s="1" t="str">
        <f>INDEX(F:F,MATCH(ecommerce_10000[[#This Row],[TotalAmount]],I:I,0))</f>
        <v>Cairo</v>
      </c>
    </row>
    <row r="6051" spans="1:20" x14ac:dyDescent="0.3">
      <c r="A6051" s="1" t="s">
        <v>6095</v>
      </c>
      <c r="B6051" s="1" t="s">
        <v>43</v>
      </c>
      <c r="C6051" s="1" t="s">
        <v>44</v>
      </c>
      <c r="D6051" s="1" t="s">
        <v>45</v>
      </c>
      <c r="E6051" s="1" t="s">
        <v>22</v>
      </c>
      <c r="F6051" s="1" t="s">
        <v>62</v>
      </c>
      <c r="G6051">
        <v>135.18</v>
      </c>
      <c r="H6051">
        <v>2</v>
      </c>
      <c r="I6051">
        <v>270.36</v>
      </c>
      <c r="J6051">
        <v>2.89</v>
      </c>
      <c r="K6051">
        <v>3171</v>
      </c>
      <c r="L6051" s="2">
        <v>45585</v>
      </c>
      <c r="O6051" t="str">
        <f>IF(ecommerce_10000[[#This Row],[Platform]]="Souq","sq",ecommerce_10000[[#This Row],[Platform]])</f>
        <v>Jumia</v>
      </c>
      <c r="P6051" t="str">
        <f>IF(E6051="Souq","sq",IF(E6051="Jumia","Jum",E6051))</f>
        <v>Jum</v>
      </c>
      <c r="Q6051">
        <f>VLOOKUP(ecommerce_10000[[#This Row],[City]],F:I,4,FALSE)</f>
        <v>27872.98</v>
      </c>
      <c r="R6051" s="1">
        <f>SUMIF(C:C,ecommerce_10000[[#This Row],[Category]],I:I)</f>
        <v>31420413.200000018</v>
      </c>
      <c r="S6051" s="1">
        <f>SUMIFS(I:I,C:C,C6051)</f>
        <v>31420413.200000018</v>
      </c>
      <c r="T6051" s="1" t="str">
        <f>INDEX(F:F,MATCH(ecommerce_10000[[#This Row],[TotalAmount]],I:I,0))</f>
        <v>Giza</v>
      </c>
    </row>
    <row r="6052" spans="1:20" x14ac:dyDescent="0.3">
      <c r="A6052" s="1" t="s">
        <v>6096</v>
      </c>
      <c r="B6052" s="1" t="s">
        <v>13</v>
      </c>
      <c r="C6052" s="1" t="s">
        <v>14</v>
      </c>
      <c r="D6052" s="1" t="s">
        <v>15</v>
      </c>
      <c r="E6052" s="1" t="s">
        <v>16</v>
      </c>
      <c r="F6052" s="1" t="s">
        <v>40</v>
      </c>
      <c r="G6052">
        <v>12281.74</v>
      </c>
      <c r="H6052">
        <v>1</v>
      </c>
      <c r="I6052">
        <v>12281.74</v>
      </c>
      <c r="J6052">
        <v>4.51</v>
      </c>
      <c r="K6052">
        <v>2871</v>
      </c>
      <c r="L6052" s="2">
        <v>45451</v>
      </c>
      <c r="O6052" t="str">
        <f>IF(ecommerce_10000[[#This Row],[Platform]]="Souq","sq",ecommerce_10000[[#This Row],[Platform]])</f>
        <v>sq</v>
      </c>
      <c r="P6052" t="str">
        <f>IF(E6052="Souq","sq",IF(E6052="Jumia","Jum",E6052))</f>
        <v>sq</v>
      </c>
      <c r="Q6052">
        <f>VLOOKUP(ecommerce_10000[[#This Row],[City]],F:I,4,FALSE)</f>
        <v>99349.3</v>
      </c>
      <c r="R6052" s="1">
        <f>SUMIF(C:C,ecommerce_10000[[#This Row],[Category]],I:I)</f>
        <v>92327183.770000085</v>
      </c>
      <c r="S6052" s="1">
        <f>SUMIFS(I:I,C:C,C6052)</f>
        <v>92327183.770000085</v>
      </c>
      <c r="T6052" s="1" t="str">
        <f>INDEX(F:F,MATCH(ecommerce_10000[[#This Row],[TotalAmount]],I:I,0))</f>
        <v>Riyadh</v>
      </c>
    </row>
    <row r="6053" spans="1:20" x14ac:dyDescent="0.3">
      <c r="A6053" s="1" t="s">
        <v>6097</v>
      </c>
      <c r="B6053" s="1" t="s">
        <v>25</v>
      </c>
      <c r="C6053" s="1" t="s">
        <v>26</v>
      </c>
      <c r="D6053" s="1" t="s">
        <v>27</v>
      </c>
      <c r="E6053" s="1" t="s">
        <v>47</v>
      </c>
      <c r="F6053" s="1" t="s">
        <v>40</v>
      </c>
      <c r="G6053">
        <v>9356.9599999999991</v>
      </c>
      <c r="H6053">
        <v>3</v>
      </c>
      <c r="I6053">
        <v>28070.880000000001</v>
      </c>
      <c r="J6053">
        <v>3.12</v>
      </c>
      <c r="K6053">
        <v>4911</v>
      </c>
      <c r="L6053" s="2">
        <v>45581</v>
      </c>
      <c r="O6053" t="str">
        <f>IF(ecommerce_10000[[#This Row],[Platform]]="Souq","sq",ecommerce_10000[[#This Row],[Platform]])</f>
        <v>Amazon</v>
      </c>
      <c r="P6053" t="str">
        <f>IF(E6053="Souq","sq",IF(E6053="Jumia","Jum",E6053))</f>
        <v>Amazon</v>
      </c>
      <c r="Q6053">
        <f>VLOOKUP(ecommerce_10000[[#This Row],[City]],F:I,4,FALSE)</f>
        <v>99349.3</v>
      </c>
      <c r="R6053" s="1">
        <f>SUMIF(C:C,ecommerce_10000[[#This Row],[Category]],I:I)</f>
        <v>29200970.130000021</v>
      </c>
      <c r="S6053" s="1">
        <f>SUMIFS(I:I,C:C,C6053)</f>
        <v>29200970.130000021</v>
      </c>
      <c r="T6053" s="1" t="str">
        <f>INDEX(F:F,MATCH(ecommerce_10000[[#This Row],[TotalAmount]],I:I,0))</f>
        <v>Riyadh</v>
      </c>
    </row>
    <row r="6054" spans="1:20" x14ac:dyDescent="0.3">
      <c r="A6054" s="1" t="s">
        <v>6098</v>
      </c>
      <c r="B6054" s="1" t="s">
        <v>53</v>
      </c>
      <c r="C6054" s="1" t="s">
        <v>31</v>
      </c>
      <c r="D6054" s="1" t="s">
        <v>54</v>
      </c>
      <c r="E6054" s="1" t="s">
        <v>16</v>
      </c>
      <c r="F6054" s="1" t="s">
        <v>33</v>
      </c>
      <c r="G6054">
        <v>7164.06</v>
      </c>
      <c r="H6054">
        <v>3</v>
      </c>
      <c r="I6054">
        <v>21492.18</v>
      </c>
      <c r="J6054">
        <v>3.66</v>
      </c>
      <c r="K6054">
        <v>3869</v>
      </c>
      <c r="L6054" s="2">
        <v>45431</v>
      </c>
      <c r="O6054" t="str">
        <f>IF(ecommerce_10000[[#This Row],[Platform]]="Souq","sq",ecommerce_10000[[#This Row],[Platform]])</f>
        <v>sq</v>
      </c>
      <c r="P6054" t="str">
        <f>IF(E6054="Souq","sq",IF(E6054="Jumia","Jum",E6054))</f>
        <v>sq</v>
      </c>
      <c r="Q6054">
        <f>VLOOKUP(ecommerce_10000[[#This Row],[City]],F:I,4,FALSE)</f>
        <v>3665.44</v>
      </c>
      <c r="R6054" s="1">
        <f>SUMIF(C:C,ecommerce_10000[[#This Row],[Category]],I:I)</f>
        <v>57542997.559999913</v>
      </c>
      <c r="S6054" s="1">
        <f>SUMIFS(I:I,C:C,C6054)</f>
        <v>57542997.559999913</v>
      </c>
      <c r="T6054" s="1" t="str">
        <f>INDEX(F:F,MATCH(ecommerce_10000[[#This Row],[TotalAmount]],I:I,0))</f>
        <v>Dubai</v>
      </c>
    </row>
    <row r="6055" spans="1:20" x14ac:dyDescent="0.3">
      <c r="A6055" s="1" t="s">
        <v>6099</v>
      </c>
      <c r="B6055" s="1" t="s">
        <v>43</v>
      </c>
      <c r="C6055" s="1" t="s">
        <v>44</v>
      </c>
      <c r="D6055" s="1" t="s">
        <v>45</v>
      </c>
      <c r="E6055" s="1" t="s">
        <v>22</v>
      </c>
      <c r="F6055" s="1" t="s">
        <v>62</v>
      </c>
      <c r="G6055">
        <v>4457.8900000000003</v>
      </c>
      <c r="H6055">
        <v>4</v>
      </c>
      <c r="I6055">
        <v>17831.560000000001</v>
      </c>
      <c r="J6055">
        <v>4.6500000000000004</v>
      </c>
      <c r="K6055">
        <v>3580</v>
      </c>
      <c r="L6055" s="2">
        <v>45361</v>
      </c>
      <c r="O6055" t="str">
        <f>IF(ecommerce_10000[[#This Row],[Platform]]="Souq","sq",ecommerce_10000[[#This Row],[Platform]])</f>
        <v>Jumia</v>
      </c>
      <c r="P6055" t="str">
        <f>IF(E6055="Souq","sq",IF(E6055="Jumia","Jum",E6055))</f>
        <v>Jum</v>
      </c>
      <c r="Q6055">
        <f>VLOOKUP(ecommerce_10000[[#This Row],[City]],F:I,4,FALSE)</f>
        <v>27872.98</v>
      </c>
      <c r="R6055" s="1">
        <f>SUMIF(C:C,ecommerce_10000[[#This Row],[Category]],I:I)</f>
        <v>31420413.200000018</v>
      </c>
      <c r="S6055" s="1">
        <f>SUMIFS(I:I,C:C,C6055)</f>
        <v>31420413.200000018</v>
      </c>
      <c r="T6055" s="1" t="str">
        <f>INDEX(F:F,MATCH(ecommerce_10000[[#This Row],[TotalAmount]],I:I,0))</f>
        <v>Giza</v>
      </c>
    </row>
    <row r="6056" spans="1:20" x14ac:dyDescent="0.3">
      <c r="A6056" s="1" t="s">
        <v>6100</v>
      </c>
      <c r="B6056" s="1" t="s">
        <v>49</v>
      </c>
      <c r="C6056" s="1" t="s">
        <v>14</v>
      </c>
      <c r="D6056" s="1" t="s">
        <v>50</v>
      </c>
      <c r="E6056" s="1" t="s">
        <v>16</v>
      </c>
      <c r="F6056" s="1" t="s">
        <v>17</v>
      </c>
      <c r="G6056">
        <v>15512.17</v>
      </c>
      <c r="H6056">
        <v>2</v>
      </c>
      <c r="I6056">
        <v>31024.34</v>
      </c>
      <c r="J6056">
        <v>1.51</v>
      </c>
      <c r="K6056">
        <v>3185</v>
      </c>
      <c r="L6056" s="2">
        <v>45646</v>
      </c>
      <c r="O6056" t="str">
        <f>IF(ecommerce_10000[[#This Row],[Platform]]="Souq","sq",ecommerce_10000[[#This Row],[Platform]])</f>
        <v>sq</v>
      </c>
      <c r="P6056" t="str">
        <f>IF(E6056="Souq","sq",IF(E6056="Jumia","Jum",E6056))</f>
        <v>sq</v>
      </c>
      <c r="Q6056">
        <f>VLOOKUP(ecommerce_10000[[#This Row],[City]],F:I,4,FALSE)</f>
        <v>16284.02</v>
      </c>
      <c r="R6056" s="1">
        <f>SUMIF(C:C,ecommerce_10000[[#This Row],[Category]],I:I)</f>
        <v>92327183.770000085</v>
      </c>
      <c r="S6056" s="1">
        <f>SUMIFS(I:I,C:C,C6056)</f>
        <v>92327183.770000085</v>
      </c>
      <c r="T6056" s="1" t="str">
        <f>INDEX(F:F,MATCH(ecommerce_10000[[#This Row],[TotalAmount]],I:I,0))</f>
        <v>Cairo</v>
      </c>
    </row>
    <row r="6057" spans="1:20" x14ac:dyDescent="0.3">
      <c r="A6057" s="1" t="s">
        <v>6101</v>
      </c>
      <c r="B6057" s="1" t="s">
        <v>13</v>
      </c>
      <c r="C6057" s="1" t="s">
        <v>14</v>
      </c>
      <c r="D6057" s="1" t="s">
        <v>15</v>
      </c>
      <c r="E6057" s="1" t="s">
        <v>47</v>
      </c>
      <c r="F6057" s="1" t="s">
        <v>33</v>
      </c>
      <c r="G6057">
        <v>10468.23</v>
      </c>
      <c r="H6057">
        <v>4</v>
      </c>
      <c r="I6057">
        <v>41872.92</v>
      </c>
      <c r="J6057">
        <v>3.66</v>
      </c>
      <c r="K6057">
        <v>1376</v>
      </c>
      <c r="L6057" s="2">
        <v>45348</v>
      </c>
      <c r="O6057" t="str">
        <f>IF(ecommerce_10000[[#This Row],[Platform]]="Souq","sq",ecommerce_10000[[#This Row],[Platform]])</f>
        <v>Amazon</v>
      </c>
      <c r="P6057" t="str">
        <f>IF(E6057="Souq","sq",IF(E6057="Jumia","Jum",E6057))</f>
        <v>Amazon</v>
      </c>
      <c r="Q6057">
        <f>VLOOKUP(ecommerce_10000[[#This Row],[City]],F:I,4,FALSE)</f>
        <v>3665.44</v>
      </c>
      <c r="R6057" s="1">
        <f>SUMIF(C:C,ecommerce_10000[[#This Row],[Category]],I:I)</f>
        <v>92327183.770000085</v>
      </c>
      <c r="S6057" s="1">
        <f>SUMIFS(I:I,C:C,C6057)</f>
        <v>92327183.770000085</v>
      </c>
      <c r="T6057" s="1" t="str">
        <f>INDEX(F:F,MATCH(ecommerce_10000[[#This Row],[TotalAmount]],I:I,0))</f>
        <v>Dubai</v>
      </c>
    </row>
    <row r="6058" spans="1:20" x14ac:dyDescent="0.3">
      <c r="A6058" s="1" t="s">
        <v>6102</v>
      </c>
      <c r="B6058" s="1" t="s">
        <v>25</v>
      </c>
      <c r="C6058" s="1" t="s">
        <v>26</v>
      </c>
      <c r="D6058" s="1" t="s">
        <v>27</v>
      </c>
      <c r="E6058" s="1" t="s">
        <v>22</v>
      </c>
      <c r="F6058" s="1" t="s">
        <v>40</v>
      </c>
      <c r="G6058">
        <v>3661.75</v>
      </c>
      <c r="H6058">
        <v>3</v>
      </c>
      <c r="I6058">
        <v>10985.25</v>
      </c>
      <c r="J6058">
        <v>4.53</v>
      </c>
      <c r="K6058">
        <v>3707</v>
      </c>
      <c r="L6058" s="2">
        <v>45498</v>
      </c>
      <c r="O6058" t="str">
        <f>IF(ecommerce_10000[[#This Row],[Platform]]="Souq","sq",ecommerce_10000[[#This Row],[Platform]])</f>
        <v>Jumia</v>
      </c>
      <c r="P6058" t="str">
        <f>IF(E6058="Souq","sq",IF(E6058="Jumia","Jum",E6058))</f>
        <v>Jum</v>
      </c>
      <c r="Q6058">
        <f>VLOOKUP(ecommerce_10000[[#This Row],[City]],F:I,4,FALSE)</f>
        <v>99349.3</v>
      </c>
      <c r="R6058" s="1">
        <f>SUMIF(C:C,ecommerce_10000[[#This Row],[Category]],I:I)</f>
        <v>29200970.130000021</v>
      </c>
      <c r="S6058" s="1">
        <f>SUMIFS(I:I,C:C,C6058)</f>
        <v>29200970.130000021</v>
      </c>
      <c r="T6058" s="1" t="str">
        <f>INDEX(F:F,MATCH(ecommerce_10000[[#This Row],[TotalAmount]],I:I,0))</f>
        <v>Riyadh</v>
      </c>
    </row>
    <row r="6059" spans="1:20" x14ac:dyDescent="0.3">
      <c r="A6059" s="1" t="s">
        <v>6103</v>
      </c>
      <c r="B6059" s="1" t="s">
        <v>35</v>
      </c>
      <c r="C6059" s="1" t="s">
        <v>14</v>
      </c>
      <c r="D6059" s="1" t="s">
        <v>36</v>
      </c>
      <c r="E6059" s="1" t="s">
        <v>22</v>
      </c>
      <c r="F6059" s="1" t="s">
        <v>17</v>
      </c>
      <c r="G6059">
        <v>5194.05</v>
      </c>
      <c r="H6059">
        <v>3</v>
      </c>
      <c r="I6059">
        <v>15582.15</v>
      </c>
      <c r="J6059">
        <v>1.84</v>
      </c>
      <c r="K6059">
        <v>2154</v>
      </c>
      <c r="L6059" s="2">
        <v>45650</v>
      </c>
      <c r="O6059" t="str">
        <f>IF(ecommerce_10000[[#This Row],[Platform]]="Souq","sq",ecommerce_10000[[#This Row],[Platform]])</f>
        <v>Jumia</v>
      </c>
      <c r="P6059" t="str">
        <f>IF(E6059="Souq","sq",IF(E6059="Jumia","Jum",E6059))</f>
        <v>Jum</v>
      </c>
      <c r="Q6059">
        <f>VLOOKUP(ecommerce_10000[[#This Row],[City]],F:I,4,FALSE)</f>
        <v>16284.02</v>
      </c>
      <c r="R6059" s="1">
        <f>SUMIF(C:C,ecommerce_10000[[#This Row],[Category]],I:I)</f>
        <v>92327183.770000085</v>
      </c>
      <c r="S6059" s="1">
        <f>SUMIFS(I:I,C:C,C6059)</f>
        <v>92327183.770000085</v>
      </c>
      <c r="T6059" s="1" t="str">
        <f>INDEX(F:F,MATCH(ecommerce_10000[[#This Row],[TotalAmount]],I:I,0))</f>
        <v>Cairo</v>
      </c>
    </row>
    <row r="6060" spans="1:20" x14ac:dyDescent="0.3">
      <c r="A6060" s="1" t="s">
        <v>6104</v>
      </c>
      <c r="B6060" s="1" t="s">
        <v>25</v>
      </c>
      <c r="C6060" s="1" t="s">
        <v>26</v>
      </c>
      <c r="D6060" s="1" t="s">
        <v>27</v>
      </c>
      <c r="E6060" s="1" t="s">
        <v>47</v>
      </c>
      <c r="F6060" s="1" t="s">
        <v>17</v>
      </c>
      <c r="G6060">
        <v>9273.2800000000007</v>
      </c>
      <c r="H6060">
        <v>1</v>
      </c>
      <c r="I6060">
        <v>9273.2800000000007</v>
      </c>
      <c r="J6060">
        <v>1.49</v>
      </c>
      <c r="K6060">
        <v>3642</v>
      </c>
      <c r="L6060" s="2">
        <v>45364</v>
      </c>
      <c r="O6060" t="str">
        <f>IF(ecommerce_10000[[#This Row],[Platform]]="Souq","sq",ecommerce_10000[[#This Row],[Platform]])</f>
        <v>Amazon</v>
      </c>
      <c r="P6060" t="str">
        <f>IF(E6060="Souq","sq",IF(E6060="Jumia","Jum",E6060))</f>
        <v>Amazon</v>
      </c>
      <c r="Q6060">
        <f>VLOOKUP(ecommerce_10000[[#This Row],[City]],F:I,4,FALSE)</f>
        <v>16284.02</v>
      </c>
      <c r="R6060" s="1">
        <f>SUMIF(C:C,ecommerce_10000[[#This Row],[Category]],I:I)</f>
        <v>29200970.130000021</v>
      </c>
      <c r="S6060" s="1">
        <f>SUMIFS(I:I,C:C,C6060)</f>
        <v>29200970.130000021</v>
      </c>
      <c r="T6060" s="1" t="str">
        <f>INDEX(F:F,MATCH(ecommerce_10000[[#This Row],[TotalAmount]],I:I,0))</f>
        <v>Cairo</v>
      </c>
    </row>
    <row r="6061" spans="1:20" x14ac:dyDescent="0.3">
      <c r="A6061" s="1" t="s">
        <v>6105</v>
      </c>
      <c r="B6061" s="1" t="s">
        <v>19</v>
      </c>
      <c r="C6061" s="1" t="s">
        <v>20</v>
      </c>
      <c r="D6061" s="1" t="s">
        <v>21</v>
      </c>
      <c r="E6061" s="1" t="s">
        <v>47</v>
      </c>
      <c r="F6061" s="1" t="s">
        <v>23</v>
      </c>
      <c r="G6061">
        <v>4757.97</v>
      </c>
      <c r="H6061">
        <v>4</v>
      </c>
      <c r="I6061">
        <v>19031.88</v>
      </c>
      <c r="J6061">
        <v>3.89</v>
      </c>
      <c r="K6061">
        <v>2042</v>
      </c>
      <c r="L6061" s="2">
        <v>45370</v>
      </c>
      <c r="O6061" t="str">
        <f>IF(ecommerce_10000[[#This Row],[Platform]]="Souq","sq",ecommerce_10000[[#This Row],[Platform]])</f>
        <v>Amazon</v>
      </c>
      <c r="P6061" t="str">
        <f>IF(E6061="Souq","sq",IF(E6061="Jumia","Jum",E6061))</f>
        <v>Amazon</v>
      </c>
      <c r="Q6061">
        <f>VLOOKUP(ecommerce_10000[[#This Row],[City]],F:I,4,FALSE)</f>
        <v>13290.4</v>
      </c>
      <c r="R6061" s="1">
        <f>SUMIF(C:C,ecommerce_10000[[#This Row],[Category]],I:I)</f>
        <v>91504159.730000004</v>
      </c>
      <c r="S6061" s="1">
        <f>SUMIFS(I:I,C:C,C6061)</f>
        <v>91504159.730000004</v>
      </c>
      <c r="T6061" s="1" t="str">
        <f>INDEX(F:F,MATCH(ecommerce_10000[[#This Row],[TotalAmount]],I:I,0))</f>
        <v>Alexandria</v>
      </c>
    </row>
    <row r="6062" spans="1:20" x14ac:dyDescent="0.3">
      <c r="A6062" s="1" t="s">
        <v>6106</v>
      </c>
      <c r="B6062" s="1" t="s">
        <v>19</v>
      </c>
      <c r="C6062" s="1" t="s">
        <v>20</v>
      </c>
      <c r="D6062" s="1" t="s">
        <v>21</v>
      </c>
      <c r="E6062" s="1" t="s">
        <v>16</v>
      </c>
      <c r="F6062" s="1" t="s">
        <v>40</v>
      </c>
      <c r="G6062">
        <v>2154.44</v>
      </c>
      <c r="H6062">
        <v>2</v>
      </c>
      <c r="I6062">
        <v>4308.88</v>
      </c>
      <c r="J6062">
        <v>2.6</v>
      </c>
      <c r="K6062">
        <v>74</v>
      </c>
      <c r="L6062" s="2">
        <v>45599</v>
      </c>
      <c r="O6062" t="str">
        <f>IF(ecommerce_10000[[#This Row],[Platform]]="Souq","sq",ecommerce_10000[[#This Row],[Platform]])</f>
        <v>sq</v>
      </c>
      <c r="P6062" t="str">
        <f>IF(E6062="Souq","sq",IF(E6062="Jumia","Jum",E6062))</f>
        <v>sq</v>
      </c>
      <c r="Q6062">
        <f>VLOOKUP(ecommerce_10000[[#This Row],[City]],F:I,4,FALSE)</f>
        <v>99349.3</v>
      </c>
      <c r="R6062" s="1">
        <f>SUMIF(C:C,ecommerce_10000[[#This Row],[Category]],I:I)</f>
        <v>91504159.730000004</v>
      </c>
      <c r="S6062" s="1">
        <f>SUMIFS(I:I,C:C,C6062)</f>
        <v>91504159.730000004</v>
      </c>
      <c r="T6062" s="1" t="str">
        <f>INDEX(F:F,MATCH(ecommerce_10000[[#This Row],[TotalAmount]],I:I,0))</f>
        <v>Riyadh</v>
      </c>
    </row>
    <row r="6063" spans="1:20" x14ac:dyDescent="0.3">
      <c r="A6063" s="1" t="s">
        <v>6107</v>
      </c>
      <c r="B6063" s="1" t="s">
        <v>30</v>
      </c>
      <c r="C6063" s="1" t="s">
        <v>31</v>
      </c>
      <c r="D6063" s="1" t="s">
        <v>32</v>
      </c>
      <c r="E6063" s="1" t="s">
        <v>22</v>
      </c>
      <c r="F6063" s="1" t="s">
        <v>33</v>
      </c>
      <c r="G6063">
        <v>6096.69</v>
      </c>
      <c r="H6063">
        <v>5</v>
      </c>
      <c r="I6063">
        <v>30483.45</v>
      </c>
      <c r="J6063">
        <v>4.71</v>
      </c>
      <c r="K6063">
        <v>4364</v>
      </c>
      <c r="L6063" s="2">
        <v>45398</v>
      </c>
      <c r="O6063" t="str">
        <f>IF(ecommerce_10000[[#This Row],[Platform]]="Souq","sq",ecommerce_10000[[#This Row],[Platform]])</f>
        <v>Jumia</v>
      </c>
      <c r="P6063" t="str">
        <f>IF(E6063="Souq","sq",IF(E6063="Jumia","Jum",E6063))</f>
        <v>Jum</v>
      </c>
      <c r="Q6063">
        <f>VLOOKUP(ecommerce_10000[[#This Row],[City]],F:I,4,FALSE)</f>
        <v>3665.44</v>
      </c>
      <c r="R6063" s="1">
        <f>SUMIF(C:C,ecommerce_10000[[#This Row],[Category]],I:I)</f>
        <v>57542997.559999913</v>
      </c>
      <c r="S6063" s="1">
        <f>SUMIFS(I:I,C:C,C6063)</f>
        <v>57542997.559999913</v>
      </c>
      <c r="T6063" s="1" t="str">
        <f>INDEX(F:F,MATCH(ecommerce_10000[[#This Row],[TotalAmount]],I:I,0))</f>
        <v>Dubai</v>
      </c>
    </row>
    <row r="6064" spans="1:20" x14ac:dyDescent="0.3">
      <c r="A6064" s="1" t="s">
        <v>6108</v>
      </c>
      <c r="B6064" s="1" t="s">
        <v>19</v>
      </c>
      <c r="C6064" s="1" t="s">
        <v>20</v>
      </c>
      <c r="D6064" s="1" t="s">
        <v>21</v>
      </c>
      <c r="E6064" s="1" t="s">
        <v>47</v>
      </c>
      <c r="F6064" s="1" t="s">
        <v>23</v>
      </c>
      <c r="G6064">
        <v>7566.82</v>
      </c>
      <c r="H6064">
        <v>5</v>
      </c>
      <c r="I6064">
        <v>37834.1</v>
      </c>
      <c r="J6064">
        <v>1.33</v>
      </c>
      <c r="K6064">
        <v>4535</v>
      </c>
      <c r="L6064" s="2">
        <v>45372</v>
      </c>
      <c r="O6064" t="str">
        <f>IF(ecommerce_10000[[#This Row],[Platform]]="Souq","sq",ecommerce_10000[[#This Row],[Platform]])</f>
        <v>Amazon</v>
      </c>
      <c r="P6064" t="str">
        <f>IF(E6064="Souq","sq",IF(E6064="Jumia","Jum",E6064))</f>
        <v>Amazon</v>
      </c>
      <c r="Q6064">
        <f>VLOOKUP(ecommerce_10000[[#This Row],[City]],F:I,4,FALSE)</f>
        <v>13290.4</v>
      </c>
      <c r="R6064" s="1">
        <f>SUMIF(C:C,ecommerce_10000[[#This Row],[Category]],I:I)</f>
        <v>91504159.730000004</v>
      </c>
      <c r="S6064" s="1">
        <f>SUMIFS(I:I,C:C,C6064)</f>
        <v>91504159.730000004</v>
      </c>
      <c r="T6064" s="1" t="str">
        <f>INDEX(F:F,MATCH(ecommerce_10000[[#This Row],[TotalAmount]],I:I,0))</f>
        <v>Alexandria</v>
      </c>
    </row>
    <row r="6065" spans="1:20" x14ac:dyDescent="0.3">
      <c r="A6065" s="1" t="s">
        <v>6109</v>
      </c>
      <c r="B6065" s="1" t="s">
        <v>25</v>
      </c>
      <c r="C6065" s="1" t="s">
        <v>26</v>
      </c>
      <c r="D6065" s="1" t="s">
        <v>27</v>
      </c>
      <c r="E6065" s="1" t="s">
        <v>22</v>
      </c>
      <c r="F6065" s="1" t="s">
        <v>23</v>
      </c>
      <c r="G6065">
        <v>7206.16</v>
      </c>
      <c r="H6065">
        <v>1</v>
      </c>
      <c r="I6065">
        <v>7206.16</v>
      </c>
      <c r="J6065">
        <v>1.58</v>
      </c>
      <c r="K6065">
        <v>1724</v>
      </c>
      <c r="L6065" s="2">
        <v>45572</v>
      </c>
      <c r="O6065" t="str">
        <f>IF(ecommerce_10000[[#This Row],[Platform]]="Souq","sq",ecommerce_10000[[#This Row],[Platform]])</f>
        <v>Jumia</v>
      </c>
      <c r="P6065" t="str">
        <f>IF(E6065="Souq","sq",IF(E6065="Jumia","Jum",E6065))</f>
        <v>Jum</v>
      </c>
      <c r="Q6065">
        <f>VLOOKUP(ecommerce_10000[[#This Row],[City]],F:I,4,FALSE)</f>
        <v>13290.4</v>
      </c>
      <c r="R6065" s="1">
        <f>SUMIF(C:C,ecommerce_10000[[#This Row],[Category]],I:I)</f>
        <v>29200970.130000021</v>
      </c>
      <c r="S6065" s="1">
        <f>SUMIFS(I:I,C:C,C6065)</f>
        <v>29200970.130000021</v>
      </c>
      <c r="T6065" s="1" t="str">
        <f>INDEX(F:F,MATCH(ecommerce_10000[[#This Row],[TotalAmount]],I:I,0))</f>
        <v>Alexandria</v>
      </c>
    </row>
    <row r="6066" spans="1:20" x14ac:dyDescent="0.3">
      <c r="A6066" s="1" t="s">
        <v>6110</v>
      </c>
      <c r="B6066" s="1" t="s">
        <v>13</v>
      </c>
      <c r="C6066" s="1" t="s">
        <v>14</v>
      </c>
      <c r="D6066" s="1" t="s">
        <v>15</v>
      </c>
      <c r="E6066" s="1" t="s">
        <v>22</v>
      </c>
      <c r="F6066" s="1" t="s">
        <v>40</v>
      </c>
      <c r="G6066">
        <v>18257.009999999998</v>
      </c>
      <c r="H6066">
        <v>4</v>
      </c>
      <c r="I6066">
        <v>73028.039999999994</v>
      </c>
      <c r="J6066">
        <v>1.67</v>
      </c>
      <c r="K6066">
        <v>4569</v>
      </c>
      <c r="L6066" s="2">
        <v>45314</v>
      </c>
      <c r="O6066" t="str">
        <f>IF(ecommerce_10000[[#This Row],[Platform]]="Souq","sq",ecommerce_10000[[#This Row],[Platform]])</f>
        <v>Jumia</v>
      </c>
      <c r="P6066" t="str">
        <f>IF(E6066="Souq","sq",IF(E6066="Jumia","Jum",E6066))</f>
        <v>Jum</v>
      </c>
      <c r="Q6066">
        <f>VLOOKUP(ecommerce_10000[[#This Row],[City]],F:I,4,FALSE)</f>
        <v>99349.3</v>
      </c>
      <c r="R6066" s="1">
        <f>SUMIF(C:C,ecommerce_10000[[#This Row],[Category]],I:I)</f>
        <v>92327183.770000085</v>
      </c>
      <c r="S6066" s="1">
        <f>SUMIFS(I:I,C:C,C6066)</f>
        <v>92327183.770000085</v>
      </c>
      <c r="T6066" s="1" t="str">
        <f>INDEX(F:F,MATCH(ecommerce_10000[[#This Row],[TotalAmount]],I:I,0))</f>
        <v>Riyadh</v>
      </c>
    </row>
    <row r="6067" spans="1:20" x14ac:dyDescent="0.3">
      <c r="A6067" s="1" t="s">
        <v>6111</v>
      </c>
      <c r="B6067" s="1" t="s">
        <v>65</v>
      </c>
      <c r="C6067" s="1" t="s">
        <v>20</v>
      </c>
      <c r="D6067" s="1" t="s">
        <v>66</v>
      </c>
      <c r="E6067" s="1" t="s">
        <v>16</v>
      </c>
      <c r="F6067" s="1" t="s">
        <v>28</v>
      </c>
      <c r="G6067">
        <v>8307.82</v>
      </c>
      <c r="H6067">
        <v>3</v>
      </c>
      <c r="I6067">
        <v>24923.46</v>
      </c>
      <c r="J6067">
        <v>1.31</v>
      </c>
      <c r="K6067">
        <v>4283</v>
      </c>
      <c r="L6067" s="2">
        <v>45492</v>
      </c>
      <c r="O6067" t="str">
        <f>IF(ecommerce_10000[[#This Row],[Platform]]="Souq","sq",ecommerce_10000[[#This Row],[Platform]])</f>
        <v>sq</v>
      </c>
      <c r="P6067" t="str">
        <f>IF(E6067="Souq","sq",IF(E6067="Jumia","Jum",E6067))</f>
        <v>sq</v>
      </c>
      <c r="Q6067">
        <f>VLOOKUP(ecommerce_10000[[#This Row],[City]],F:I,4,FALSE)</f>
        <v>26648.76</v>
      </c>
      <c r="R6067" s="1">
        <f>SUMIF(C:C,ecommerce_10000[[#This Row],[Category]],I:I)</f>
        <v>91504159.730000004</v>
      </c>
      <c r="S6067" s="1">
        <f>SUMIFS(I:I,C:C,C6067)</f>
        <v>91504159.730000004</v>
      </c>
      <c r="T6067" s="1" t="str">
        <f>INDEX(F:F,MATCH(ecommerce_10000[[#This Row],[TotalAmount]],I:I,0))</f>
        <v>Casablanca</v>
      </c>
    </row>
    <row r="6068" spans="1:20" x14ac:dyDescent="0.3">
      <c r="A6068" s="1" t="s">
        <v>6112</v>
      </c>
      <c r="B6068" s="1" t="s">
        <v>19</v>
      </c>
      <c r="C6068" s="1" t="s">
        <v>20</v>
      </c>
      <c r="D6068" s="1" t="s">
        <v>21</v>
      </c>
      <c r="E6068" s="1" t="s">
        <v>47</v>
      </c>
      <c r="F6068" s="1" t="s">
        <v>28</v>
      </c>
      <c r="G6068">
        <v>10863.59</v>
      </c>
      <c r="H6068">
        <v>5</v>
      </c>
      <c r="I6068">
        <v>54317.95</v>
      </c>
      <c r="J6068">
        <v>4.21</v>
      </c>
      <c r="K6068">
        <v>588</v>
      </c>
      <c r="L6068" s="2">
        <v>45438</v>
      </c>
      <c r="O6068" t="str">
        <f>IF(ecommerce_10000[[#This Row],[Platform]]="Souq","sq",ecommerce_10000[[#This Row],[Platform]])</f>
        <v>Amazon</v>
      </c>
      <c r="P6068" t="str">
        <f>IF(E6068="Souq","sq",IF(E6068="Jumia","Jum",E6068))</f>
        <v>Amazon</v>
      </c>
      <c r="Q6068">
        <f>VLOOKUP(ecommerce_10000[[#This Row],[City]],F:I,4,FALSE)</f>
        <v>26648.76</v>
      </c>
      <c r="R6068" s="1">
        <f>SUMIF(C:C,ecommerce_10000[[#This Row],[Category]],I:I)</f>
        <v>91504159.730000004</v>
      </c>
      <c r="S6068" s="1">
        <f>SUMIFS(I:I,C:C,C6068)</f>
        <v>91504159.730000004</v>
      </c>
      <c r="T6068" s="1" t="str">
        <f>INDEX(F:F,MATCH(ecommerce_10000[[#This Row],[TotalAmount]],I:I,0))</f>
        <v>Casablanca</v>
      </c>
    </row>
    <row r="6069" spans="1:20" x14ac:dyDescent="0.3">
      <c r="A6069" s="1" t="s">
        <v>6113</v>
      </c>
      <c r="B6069" s="1" t="s">
        <v>19</v>
      </c>
      <c r="C6069" s="1" t="s">
        <v>20</v>
      </c>
      <c r="D6069" s="1" t="s">
        <v>21</v>
      </c>
      <c r="E6069" s="1" t="s">
        <v>22</v>
      </c>
      <c r="F6069" s="1" t="s">
        <v>40</v>
      </c>
      <c r="G6069">
        <v>9167.56</v>
      </c>
      <c r="H6069">
        <v>4</v>
      </c>
      <c r="I6069">
        <v>36670.239999999998</v>
      </c>
      <c r="J6069">
        <v>2.54</v>
      </c>
      <c r="K6069">
        <v>1280</v>
      </c>
      <c r="L6069" s="2">
        <v>45439</v>
      </c>
      <c r="O6069" t="str">
        <f>IF(ecommerce_10000[[#This Row],[Platform]]="Souq","sq",ecommerce_10000[[#This Row],[Platform]])</f>
        <v>Jumia</v>
      </c>
      <c r="P6069" t="str">
        <f>IF(E6069="Souq","sq",IF(E6069="Jumia","Jum",E6069))</f>
        <v>Jum</v>
      </c>
      <c r="Q6069">
        <f>VLOOKUP(ecommerce_10000[[#This Row],[City]],F:I,4,FALSE)</f>
        <v>99349.3</v>
      </c>
      <c r="R6069" s="1">
        <f>SUMIF(C:C,ecommerce_10000[[#This Row],[Category]],I:I)</f>
        <v>91504159.730000004</v>
      </c>
      <c r="S6069" s="1">
        <f>SUMIFS(I:I,C:C,C6069)</f>
        <v>91504159.730000004</v>
      </c>
      <c r="T6069" s="1" t="str">
        <f>INDEX(F:F,MATCH(ecommerce_10000[[#This Row],[TotalAmount]],I:I,0))</f>
        <v>Riyadh</v>
      </c>
    </row>
    <row r="6070" spans="1:20" x14ac:dyDescent="0.3">
      <c r="A6070" s="1" t="s">
        <v>6114</v>
      </c>
      <c r="B6070" s="1" t="s">
        <v>65</v>
      </c>
      <c r="C6070" s="1" t="s">
        <v>20</v>
      </c>
      <c r="D6070" s="1" t="s">
        <v>66</v>
      </c>
      <c r="E6070" s="1" t="s">
        <v>47</v>
      </c>
      <c r="F6070" s="1" t="s">
        <v>17</v>
      </c>
      <c r="G6070">
        <v>6095.86</v>
      </c>
      <c r="H6070">
        <v>2</v>
      </c>
      <c r="I6070">
        <v>12191.72</v>
      </c>
      <c r="J6070">
        <v>2.94</v>
      </c>
      <c r="K6070">
        <v>2247</v>
      </c>
      <c r="L6070" s="2">
        <v>45434</v>
      </c>
      <c r="O6070" t="str">
        <f>IF(ecommerce_10000[[#This Row],[Platform]]="Souq","sq",ecommerce_10000[[#This Row],[Platform]])</f>
        <v>Amazon</v>
      </c>
      <c r="P6070" t="str">
        <f>IF(E6070="Souq","sq",IF(E6070="Jumia","Jum",E6070))</f>
        <v>Amazon</v>
      </c>
      <c r="Q6070">
        <f>VLOOKUP(ecommerce_10000[[#This Row],[City]],F:I,4,FALSE)</f>
        <v>16284.02</v>
      </c>
      <c r="R6070" s="1">
        <f>SUMIF(C:C,ecommerce_10000[[#This Row],[Category]],I:I)</f>
        <v>91504159.730000004</v>
      </c>
      <c r="S6070" s="1">
        <f>SUMIFS(I:I,C:C,C6070)</f>
        <v>91504159.730000004</v>
      </c>
      <c r="T6070" s="1" t="str">
        <f>INDEX(F:F,MATCH(ecommerce_10000[[#This Row],[TotalAmount]],I:I,0))</f>
        <v>Cairo</v>
      </c>
    </row>
    <row r="6071" spans="1:20" x14ac:dyDescent="0.3">
      <c r="A6071" s="1" t="s">
        <v>6115</v>
      </c>
      <c r="B6071" s="1" t="s">
        <v>19</v>
      </c>
      <c r="C6071" s="1" t="s">
        <v>20</v>
      </c>
      <c r="D6071" s="1" t="s">
        <v>21</v>
      </c>
      <c r="E6071" s="1" t="s">
        <v>22</v>
      </c>
      <c r="F6071" s="1" t="s">
        <v>40</v>
      </c>
      <c r="G6071">
        <v>15765.33</v>
      </c>
      <c r="H6071">
        <v>3</v>
      </c>
      <c r="I6071">
        <v>47295.99</v>
      </c>
      <c r="J6071">
        <v>4.66</v>
      </c>
      <c r="K6071">
        <v>4105</v>
      </c>
      <c r="L6071" s="2">
        <v>45651</v>
      </c>
      <c r="O6071" t="str">
        <f>IF(ecommerce_10000[[#This Row],[Platform]]="Souq","sq",ecommerce_10000[[#This Row],[Platform]])</f>
        <v>Jumia</v>
      </c>
      <c r="P6071" t="str">
        <f>IF(E6071="Souq","sq",IF(E6071="Jumia","Jum",E6071))</f>
        <v>Jum</v>
      </c>
      <c r="Q6071">
        <f>VLOOKUP(ecommerce_10000[[#This Row],[City]],F:I,4,FALSE)</f>
        <v>99349.3</v>
      </c>
      <c r="R6071" s="1">
        <f>SUMIF(C:C,ecommerce_10000[[#This Row],[Category]],I:I)</f>
        <v>91504159.730000004</v>
      </c>
      <c r="S6071" s="1">
        <f>SUMIFS(I:I,C:C,C6071)</f>
        <v>91504159.730000004</v>
      </c>
      <c r="T6071" s="1" t="str">
        <f>INDEX(F:F,MATCH(ecommerce_10000[[#This Row],[TotalAmount]],I:I,0))</f>
        <v>Riyadh</v>
      </c>
    </row>
    <row r="6072" spans="1:20" x14ac:dyDescent="0.3">
      <c r="A6072" s="1" t="s">
        <v>6116</v>
      </c>
      <c r="B6072" s="1" t="s">
        <v>49</v>
      </c>
      <c r="C6072" s="1" t="s">
        <v>14</v>
      </c>
      <c r="D6072" s="1" t="s">
        <v>50</v>
      </c>
      <c r="E6072" s="1" t="s">
        <v>47</v>
      </c>
      <c r="F6072" s="1" t="s">
        <v>23</v>
      </c>
      <c r="G6072">
        <v>18509.490000000002</v>
      </c>
      <c r="H6072">
        <v>5</v>
      </c>
      <c r="I6072">
        <v>92547.45</v>
      </c>
      <c r="J6072">
        <v>1.3</v>
      </c>
      <c r="K6072">
        <v>1129</v>
      </c>
      <c r="L6072" s="2">
        <v>45336</v>
      </c>
      <c r="O6072" t="str">
        <f>IF(ecommerce_10000[[#This Row],[Platform]]="Souq","sq",ecommerce_10000[[#This Row],[Platform]])</f>
        <v>Amazon</v>
      </c>
      <c r="P6072" t="str">
        <f>IF(E6072="Souq","sq",IF(E6072="Jumia","Jum",E6072))</f>
        <v>Amazon</v>
      </c>
      <c r="Q6072">
        <f>VLOOKUP(ecommerce_10000[[#This Row],[City]],F:I,4,FALSE)</f>
        <v>13290.4</v>
      </c>
      <c r="R6072" s="1">
        <f>SUMIF(C:C,ecommerce_10000[[#This Row],[Category]],I:I)</f>
        <v>92327183.770000085</v>
      </c>
      <c r="S6072" s="1">
        <f>SUMIFS(I:I,C:C,C6072)</f>
        <v>92327183.770000085</v>
      </c>
      <c r="T6072" s="1" t="str">
        <f>INDEX(F:F,MATCH(ecommerce_10000[[#This Row],[TotalAmount]],I:I,0))</f>
        <v>Alexandria</v>
      </c>
    </row>
    <row r="6073" spans="1:20" x14ac:dyDescent="0.3">
      <c r="A6073" s="1" t="s">
        <v>6117</v>
      </c>
      <c r="B6073" s="1" t="s">
        <v>49</v>
      </c>
      <c r="C6073" s="1" t="s">
        <v>14</v>
      </c>
      <c r="D6073" s="1" t="s">
        <v>50</v>
      </c>
      <c r="E6073" s="1" t="s">
        <v>16</v>
      </c>
      <c r="F6073" s="1" t="s">
        <v>62</v>
      </c>
      <c r="G6073">
        <v>5574.87</v>
      </c>
      <c r="H6073">
        <v>3</v>
      </c>
      <c r="I6073">
        <v>16724.61</v>
      </c>
      <c r="J6073">
        <v>4.3</v>
      </c>
      <c r="K6073">
        <v>2970</v>
      </c>
      <c r="L6073" s="2">
        <v>45434</v>
      </c>
      <c r="O6073" t="str">
        <f>IF(ecommerce_10000[[#This Row],[Platform]]="Souq","sq",ecommerce_10000[[#This Row],[Platform]])</f>
        <v>sq</v>
      </c>
      <c r="P6073" t="str">
        <f>IF(E6073="Souq","sq",IF(E6073="Jumia","Jum",E6073))</f>
        <v>sq</v>
      </c>
      <c r="Q6073">
        <f>VLOOKUP(ecommerce_10000[[#This Row],[City]],F:I,4,FALSE)</f>
        <v>27872.98</v>
      </c>
      <c r="R6073" s="1">
        <f>SUMIF(C:C,ecommerce_10000[[#This Row],[Category]],I:I)</f>
        <v>92327183.770000085</v>
      </c>
      <c r="S6073" s="1">
        <f>SUMIFS(I:I,C:C,C6073)</f>
        <v>92327183.770000085</v>
      </c>
      <c r="T6073" s="1" t="str">
        <f>INDEX(F:F,MATCH(ecommerce_10000[[#This Row],[TotalAmount]],I:I,0))</f>
        <v>Giza</v>
      </c>
    </row>
    <row r="6074" spans="1:20" x14ac:dyDescent="0.3">
      <c r="A6074" s="1" t="s">
        <v>6118</v>
      </c>
      <c r="B6074" s="1" t="s">
        <v>43</v>
      </c>
      <c r="C6074" s="1" t="s">
        <v>44</v>
      </c>
      <c r="D6074" s="1" t="s">
        <v>45</v>
      </c>
      <c r="E6074" s="1" t="s">
        <v>22</v>
      </c>
      <c r="F6074" s="1" t="s">
        <v>17</v>
      </c>
      <c r="G6074">
        <v>1500.11</v>
      </c>
      <c r="H6074">
        <v>1</v>
      </c>
      <c r="I6074">
        <v>1500.11</v>
      </c>
      <c r="J6074">
        <v>3.5</v>
      </c>
      <c r="K6074">
        <v>1708</v>
      </c>
      <c r="L6074" s="2">
        <v>45542</v>
      </c>
      <c r="O6074" t="str">
        <f>IF(ecommerce_10000[[#This Row],[Platform]]="Souq","sq",ecommerce_10000[[#This Row],[Platform]])</f>
        <v>Jumia</v>
      </c>
      <c r="P6074" t="str">
        <f>IF(E6074="Souq","sq",IF(E6074="Jumia","Jum",E6074))</f>
        <v>Jum</v>
      </c>
      <c r="Q6074">
        <f>VLOOKUP(ecommerce_10000[[#This Row],[City]],F:I,4,FALSE)</f>
        <v>16284.02</v>
      </c>
      <c r="R6074" s="1">
        <f>SUMIF(C:C,ecommerce_10000[[#This Row],[Category]],I:I)</f>
        <v>31420413.200000018</v>
      </c>
      <c r="S6074" s="1">
        <f>SUMIFS(I:I,C:C,C6074)</f>
        <v>31420413.200000018</v>
      </c>
      <c r="T6074" s="1" t="str">
        <f>INDEX(F:F,MATCH(ecommerce_10000[[#This Row],[TotalAmount]],I:I,0))</f>
        <v>Cairo</v>
      </c>
    </row>
    <row r="6075" spans="1:20" x14ac:dyDescent="0.3">
      <c r="A6075" s="1" t="s">
        <v>6119</v>
      </c>
      <c r="B6075" s="1" t="s">
        <v>19</v>
      </c>
      <c r="C6075" s="1" t="s">
        <v>20</v>
      </c>
      <c r="D6075" s="1" t="s">
        <v>21</v>
      </c>
      <c r="E6075" s="1" t="s">
        <v>47</v>
      </c>
      <c r="F6075" s="1" t="s">
        <v>23</v>
      </c>
      <c r="G6075">
        <v>17584.150000000001</v>
      </c>
      <c r="H6075">
        <v>4</v>
      </c>
      <c r="I6075">
        <v>70336.600000000006</v>
      </c>
      <c r="J6075">
        <v>1.25</v>
      </c>
      <c r="K6075">
        <v>2795</v>
      </c>
      <c r="L6075" s="2">
        <v>45545</v>
      </c>
      <c r="O6075" t="str">
        <f>IF(ecommerce_10000[[#This Row],[Platform]]="Souq","sq",ecommerce_10000[[#This Row],[Platform]])</f>
        <v>Amazon</v>
      </c>
      <c r="P6075" t="str">
        <f>IF(E6075="Souq","sq",IF(E6075="Jumia","Jum",E6075))</f>
        <v>Amazon</v>
      </c>
      <c r="Q6075">
        <f>VLOOKUP(ecommerce_10000[[#This Row],[City]],F:I,4,FALSE)</f>
        <v>13290.4</v>
      </c>
      <c r="R6075" s="1">
        <f>SUMIF(C:C,ecommerce_10000[[#This Row],[Category]],I:I)</f>
        <v>91504159.730000004</v>
      </c>
      <c r="S6075" s="1">
        <f>SUMIFS(I:I,C:C,C6075)</f>
        <v>91504159.730000004</v>
      </c>
      <c r="T6075" s="1" t="str">
        <f>INDEX(F:F,MATCH(ecommerce_10000[[#This Row],[TotalAmount]],I:I,0))</f>
        <v>Alexandria</v>
      </c>
    </row>
    <row r="6076" spans="1:20" x14ac:dyDescent="0.3">
      <c r="A6076" s="1" t="s">
        <v>6120</v>
      </c>
      <c r="B6076" s="1" t="s">
        <v>30</v>
      </c>
      <c r="C6076" s="1" t="s">
        <v>31</v>
      </c>
      <c r="D6076" s="1" t="s">
        <v>32</v>
      </c>
      <c r="E6076" s="1" t="s">
        <v>16</v>
      </c>
      <c r="F6076" s="1" t="s">
        <v>17</v>
      </c>
      <c r="G6076">
        <v>2725.83</v>
      </c>
      <c r="H6076">
        <v>4</v>
      </c>
      <c r="I6076">
        <v>10903.32</v>
      </c>
      <c r="J6076">
        <v>4.9800000000000004</v>
      </c>
      <c r="K6076">
        <v>3322</v>
      </c>
      <c r="L6076" s="2">
        <v>45519</v>
      </c>
      <c r="O6076" t="str">
        <f>IF(ecommerce_10000[[#This Row],[Platform]]="Souq","sq",ecommerce_10000[[#This Row],[Platform]])</f>
        <v>sq</v>
      </c>
      <c r="P6076" t="str">
        <f>IF(E6076="Souq","sq",IF(E6076="Jumia","Jum",E6076))</f>
        <v>sq</v>
      </c>
      <c r="Q6076">
        <f>VLOOKUP(ecommerce_10000[[#This Row],[City]],F:I,4,FALSE)</f>
        <v>16284.02</v>
      </c>
      <c r="R6076" s="1">
        <f>SUMIF(C:C,ecommerce_10000[[#This Row],[Category]],I:I)</f>
        <v>57542997.559999913</v>
      </c>
      <c r="S6076" s="1">
        <f>SUMIFS(I:I,C:C,C6076)</f>
        <v>57542997.559999913</v>
      </c>
      <c r="T6076" s="1" t="str">
        <f>INDEX(F:F,MATCH(ecommerce_10000[[#This Row],[TotalAmount]],I:I,0))</f>
        <v>Cairo</v>
      </c>
    </row>
    <row r="6077" spans="1:20" x14ac:dyDescent="0.3">
      <c r="A6077" s="1" t="s">
        <v>6121</v>
      </c>
      <c r="B6077" s="1" t="s">
        <v>30</v>
      </c>
      <c r="C6077" s="1" t="s">
        <v>31</v>
      </c>
      <c r="D6077" s="1" t="s">
        <v>32</v>
      </c>
      <c r="E6077" s="1" t="s">
        <v>16</v>
      </c>
      <c r="F6077" s="1" t="s">
        <v>62</v>
      </c>
      <c r="G6077">
        <v>2465.89</v>
      </c>
      <c r="H6077">
        <v>3</v>
      </c>
      <c r="I6077">
        <v>7397.67</v>
      </c>
      <c r="J6077">
        <v>4.5199999999999996</v>
      </c>
      <c r="K6077">
        <v>1901</v>
      </c>
      <c r="L6077" s="2">
        <v>45605</v>
      </c>
      <c r="O6077" t="str">
        <f>IF(ecommerce_10000[[#This Row],[Platform]]="Souq","sq",ecommerce_10000[[#This Row],[Platform]])</f>
        <v>sq</v>
      </c>
      <c r="P6077" t="str">
        <f>IF(E6077="Souq","sq",IF(E6077="Jumia","Jum",E6077))</f>
        <v>sq</v>
      </c>
      <c r="Q6077">
        <f>VLOOKUP(ecommerce_10000[[#This Row],[City]],F:I,4,FALSE)</f>
        <v>27872.98</v>
      </c>
      <c r="R6077" s="1">
        <f>SUMIF(C:C,ecommerce_10000[[#This Row],[Category]],I:I)</f>
        <v>57542997.559999913</v>
      </c>
      <c r="S6077" s="1">
        <f>SUMIFS(I:I,C:C,C6077)</f>
        <v>57542997.559999913</v>
      </c>
      <c r="T6077" s="1" t="str">
        <f>INDEX(F:F,MATCH(ecommerce_10000[[#This Row],[TotalAmount]],I:I,0))</f>
        <v>Giza</v>
      </c>
    </row>
    <row r="6078" spans="1:20" x14ac:dyDescent="0.3">
      <c r="A6078" s="1" t="s">
        <v>6122</v>
      </c>
      <c r="B6078" s="1" t="s">
        <v>30</v>
      </c>
      <c r="C6078" s="1" t="s">
        <v>31</v>
      </c>
      <c r="D6078" s="1" t="s">
        <v>32</v>
      </c>
      <c r="E6078" s="1" t="s">
        <v>47</v>
      </c>
      <c r="F6078" s="1" t="s">
        <v>28</v>
      </c>
      <c r="G6078">
        <v>3328.8</v>
      </c>
      <c r="H6078">
        <v>2</v>
      </c>
      <c r="I6078">
        <v>6657.6</v>
      </c>
      <c r="J6078">
        <v>1.77</v>
      </c>
      <c r="K6078">
        <v>4113</v>
      </c>
      <c r="L6078" s="2">
        <v>45635</v>
      </c>
      <c r="O6078" t="str">
        <f>IF(ecommerce_10000[[#This Row],[Platform]]="Souq","sq",ecommerce_10000[[#This Row],[Platform]])</f>
        <v>Amazon</v>
      </c>
      <c r="P6078" t="str">
        <f>IF(E6078="Souq","sq",IF(E6078="Jumia","Jum",E6078))</f>
        <v>Amazon</v>
      </c>
      <c r="Q6078">
        <f>VLOOKUP(ecommerce_10000[[#This Row],[City]],F:I,4,FALSE)</f>
        <v>26648.76</v>
      </c>
      <c r="R6078" s="1">
        <f>SUMIF(C:C,ecommerce_10000[[#This Row],[Category]],I:I)</f>
        <v>57542997.559999913</v>
      </c>
      <c r="S6078" s="1">
        <f>SUMIFS(I:I,C:C,C6078)</f>
        <v>57542997.559999913</v>
      </c>
      <c r="T6078" s="1" t="str">
        <f>INDEX(F:F,MATCH(ecommerce_10000[[#This Row],[TotalAmount]],I:I,0))</f>
        <v>Casablanca</v>
      </c>
    </row>
    <row r="6079" spans="1:20" x14ac:dyDescent="0.3">
      <c r="A6079" s="1" t="s">
        <v>6123</v>
      </c>
      <c r="B6079" s="1" t="s">
        <v>65</v>
      </c>
      <c r="C6079" s="1" t="s">
        <v>20</v>
      </c>
      <c r="D6079" s="1" t="s">
        <v>66</v>
      </c>
      <c r="E6079" s="1" t="s">
        <v>47</v>
      </c>
      <c r="F6079" s="1" t="s">
        <v>28</v>
      </c>
      <c r="G6079">
        <v>2038.39</v>
      </c>
      <c r="H6079">
        <v>1</v>
      </c>
      <c r="I6079">
        <v>2038.39</v>
      </c>
      <c r="J6079">
        <v>2.68</v>
      </c>
      <c r="K6079">
        <v>4395</v>
      </c>
      <c r="L6079" s="2">
        <v>45588</v>
      </c>
      <c r="O6079" t="str">
        <f>IF(ecommerce_10000[[#This Row],[Platform]]="Souq","sq",ecommerce_10000[[#This Row],[Platform]])</f>
        <v>Amazon</v>
      </c>
      <c r="P6079" t="str">
        <f>IF(E6079="Souq","sq",IF(E6079="Jumia","Jum",E6079))</f>
        <v>Amazon</v>
      </c>
      <c r="Q6079">
        <f>VLOOKUP(ecommerce_10000[[#This Row],[City]],F:I,4,FALSE)</f>
        <v>26648.76</v>
      </c>
      <c r="R6079" s="1">
        <f>SUMIF(C:C,ecommerce_10000[[#This Row],[Category]],I:I)</f>
        <v>91504159.730000004</v>
      </c>
      <c r="S6079" s="1">
        <f>SUMIFS(I:I,C:C,C6079)</f>
        <v>91504159.730000004</v>
      </c>
      <c r="T6079" s="1" t="str">
        <f>INDEX(F:F,MATCH(ecommerce_10000[[#This Row],[TotalAmount]],I:I,0))</f>
        <v>Casablanca</v>
      </c>
    </row>
    <row r="6080" spans="1:20" x14ac:dyDescent="0.3">
      <c r="A6080" s="1" t="s">
        <v>6124</v>
      </c>
      <c r="B6080" s="1" t="s">
        <v>43</v>
      </c>
      <c r="C6080" s="1" t="s">
        <v>44</v>
      </c>
      <c r="D6080" s="1" t="s">
        <v>45</v>
      </c>
      <c r="E6080" s="1" t="s">
        <v>22</v>
      </c>
      <c r="F6080" s="1" t="s">
        <v>33</v>
      </c>
      <c r="G6080">
        <v>16288.07</v>
      </c>
      <c r="H6080">
        <v>2</v>
      </c>
      <c r="I6080">
        <v>32576.14</v>
      </c>
      <c r="J6080">
        <v>1.84</v>
      </c>
      <c r="K6080">
        <v>1468</v>
      </c>
      <c r="L6080" s="2">
        <v>45347</v>
      </c>
      <c r="O6080" t="str">
        <f>IF(ecommerce_10000[[#This Row],[Platform]]="Souq","sq",ecommerce_10000[[#This Row],[Platform]])</f>
        <v>Jumia</v>
      </c>
      <c r="P6080" t="str">
        <f>IF(E6080="Souq","sq",IF(E6080="Jumia","Jum",E6080))</f>
        <v>Jum</v>
      </c>
      <c r="Q6080">
        <f>VLOOKUP(ecommerce_10000[[#This Row],[City]],F:I,4,FALSE)</f>
        <v>3665.44</v>
      </c>
      <c r="R6080" s="1">
        <f>SUMIF(C:C,ecommerce_10000[[#This Row],[Category]],I:I)</f>
        <v>31420413.200000018</v>
      </c>
      <c r="S6080" s="1">
        <f>SUMIFS(I:I,C:C,C6080)</f>
        <v>31420413.200000018</v>
      </c>
      <c r="T6080" s="1" t="str">
        <f>INDEX(F:F,MATCH(ecommerce_10000[[#This Row],[TotalAmount]],I:I,0))</f>
        <v>Dubai</v>
      </c>
    </row>
    <row r="6081" spans="1:20" x14ac:dyDescent="0.3">
      <c r="A6081" s="1" t="s">
        <v>6125</v>
      </c>
      <c r="B6081" s="1" t="s">
        <v>65</v>
      </c>
      <c r="C6081" s="1" t="s">
        <v>20</v>
      </c>
      <c r="D6081" s="1" t="s">
        <v>66</v>
      </c>
      <c r="E6081" s="1" t="s">
        <v>22</v>
      </c>
      <c r="F6081" s="1" t="s">
        <v>17</v>
      </c>
      <c r="G6081">
        <v>13967.87</v>
      </c>
      <c r="H6081">
        <v>4</v>
      </c>
      <c r="I6081">
        <v>55871.48</v>
      </c>
      <c r="J6081">
        <v>2.11</v>
      </c>
      <c r="K6081">
        <v>3819</v>
      </c>
      <c r="L6081" s="2">
        <v>45299</v>
      </c>
      <c r="O6081" t="str">
        <f>IF(ecommerce_10000[[#This Row],[Platform]]="Souq","sq",ecommerce_10000[[#This Row],[Platform]])</f>
        <v>Jumia</v>
      </c>
      <c r="P6081" t="str">
        <f>IF(E6081="Souq","sq",IF(E6081="Jumia","Jum",E6081))</f>
        <v>Jum</v>
      </c>
      <c r="Q6081">
        <f>VLOOKUP(ecommerce_10000[[#This Row],[City]],F:I,4,FALSE)</f>
        <v>16284.02</v>
      </c>
      <c r="R6081" s="1">
        <f>SUMIF(C:C,ecommerce_10000[[#This Row],[Category]],I:I)</f>
        <v>91504159.730000004</v>
      </c>
      <c r="S6081" s="1">
        <f>SUMIFS(I:I,C:C,C6081)</f>
        <v>91504159.730000004</v>
      </c>
      <c r="T6081" s="1" t="str">
        <f>INDEX(F:F,MATCH(ecommerce_10000[[#This Row],[TotalAmount]],I:I,0))</f>
        <v>Cairo</v>
      </c>
    </row>
    <row r="6082" spans="1:20" x14ac:dyDescent="0.3">
      <c r="A6082" s="1" t="s">
        <v>6126</v>
      </c>
      <c r="B6082" s="1" t="s">
        <v>30</v>
      </c>
      <c r="C6082" s="1" t="s">
        <v>31</v>
      </c>
      <c r="D6082" s="1" t="s">
        <v>32</v>
      </c>
      <c r="E6082" s="1" t="s">
        <v>22</v>
      </c>
      <c r="F6082" s="1" t="s">
        <v>33</v>
      </c>
      <c r="G6082">
        <v>16007.74</v>
      </c>
      <c r="H6082">
        <v>3</v>
      </c>
      <c r="I6082">
        <v>48023.22</v>
      </c>
      <c r="J6082">
        <v>4.8499999999999996</v>
      </c>
      <c r="K6082">
        <v>3658</v>
      </c>
      <c r="L6082" s="2">
        <v>45510</v>
      </c>
      <c r="O6082" t="str">
        <f>IF(ecommerce_10000[[#This Row],[Platform]]="Souq","sq",ecommerce_10000[[#This Row],[Platform]])</f>
        <v>Jumia</v>
      </c>
      <c r="P6082" t="str">
        <f>IF(E6082="Souq","sq",IF(E6082="Jumia","Jum",E6082))</f>
        <v>Jum</v>
      </c>
      <c r="Q6082">
        <f>VLOOKUP(ecommerce_10000[[#This Row],[City]],F:I,4,FALSE)</f>
        <v>3665.44</v>
      </c>
      <c r="R6082" s="1">
        <f>SUMIF(C:C,ecommerce_10000[[#This Row],[Category]],I:I)</f>
        <v>57542997.559999913</v>
      </c>
      <c r="S6082" s="1">
        <f>SUMIFS(I:I,C:C,C6082)</f>
        <v>57542997.559999913</v>
      </c>
      <c r="T6082" s="1" t="str">
        <f>INDEX(F:F,MATCH(ecommerce_10000[[#This Row],[TotalAmount]],I:I,0))</f>
        <v>Dubai</v>
      </c>
    </row>
    <row r="6083" spans="1:20" x14ac:dyDescent="0.3">
      <c r="A6083" s="1" t="s">
        <v>6127</v>
      </c>
      <c r="B6083" s="1" t="s">
        <v>19</v>
      </c>
      <c r="C6083" s="1" t="s">
        <v>20</v>
      </c>
      <c r="D6083" s="1" t="s">
        <v>21</v>
      </c>
      <c r="E6083" s="1" t="s">
        <v>47</v>
      </c>
      <c r="F6083" s="1" t="s">
        <v>28</v>
      </c>
      <c r="G6083">
        <v>5133.68</v>
      </c>
      <c r="H6083">
        <v>2</v>
      </c>
      <c r="I6083">
        <v>10267.36</v>
      </c>
      <c r="J6083">
        <v>3.12</v>
      </c>
      <c r="K6083">
        <v>4773</v>
      </c>
      <c r="L6083" s="2">
        <v>45439</v>
      </c>
      <c r="O6083" t="str">
        <f>IF(ecommerce_10000[[#This Row],[Platform]]="Souq","sq",ecommerce_10000[[#This Row],[Platform]])</f>
        <v>Amazon</v>
      </c>
      <c r="P6083" t="str">
        <f>IF(E6083="Souq","sq",IF(E6083="Jumia","Jum",E6083))</f>
        <v>Amazon</v>
      </c>
      <c r="Q6083">
        <f>VLOOKUP(ecommerce_10000[[#This Row],[City]],F:I,4,FALSE)</f>
        <v>26648.76</v>
      </c>
      <c r="R6083" s="1">
        <f>SUMIF(C:C,ecommerce_10000[[#This Row],[Category]],I:I)</f>
        <v>91504159.730000004</v>
      </c>
      <c r="S6083" s="1">
        <f>SUMIFS(I:I,C:C,C6083)</f>
        <v>91504159.730000004</v>
      </c>
      <c r="T6083" s="1" t="str">
        <f>INDEX(F:F,MATCH(ecommerce_10000[[#This Row],[TotalAmount]],I:I,0))</f>
        <v>Casablanca</v>
      </c>
    </row>
    <row r="6084" spans="1:20" x14ac:dyDescent="0.3">
      <c r="A6084" s="1" t="s">
        <v>6128</v>
      </c>
      <c r="B6084" s="1" t="s">
        <v>38</v>
      </c>
      <c r="C6084" s="1" t="s">
        <v>20</v>
      </c>
      <c r="D6084" s="1" t="s">
        <v>39</v>
      </c>
      <c r="E6084" s="1" t="s">
        <v>22</v>
      </c>
      <c r="F6084" s="1" t="s">
        <v>17</v>
      </c>
      <c r="G6084">
        <v>17084.57</v>
      </c>
      <c r="H6084">
        <v>4</v>
      </c>
      <c r="I6084">
        <v>68338.28</v>
      </c>
      <c r="J6084">
        <v>3.57</v>
      </c>
      <c r="K6084">
        <v>3800</v>
      </c>
      <c r="L6084" s="2">
        <v>45321</v>
      </c>
      <c r="O6084" t="str">
        <f>IF(ecommerce_10000[[#This Row],[Platform]]="Souq","sq",ecommerce_10000[[#This Row],[Platform]])</f>
        <v>Jumia</v>
      </c>
      <c r="P6084" t="str">
        <f>IF(E6084="Souq","sq",IF(E6084="Jumia","Jum",E6084))</f>
        <v>Jum</v>
      </c>
      <c r="Q6084">
        <f>VLOOKUP(ecommerce_10000[[#This Row],[City]],F:I,4,FALSE)</f>
        <v>16284.02</v>
      </c>
      <c r="R6084" s="1">
        <f>SUMIF(C:C,ecommerce_10000[[#This Row],[Category]],I:I)</f>
        <v>91504159.730000004</v>
      </c>
      <c r="S6084" s="1">
        <f>SUMIFS(I:I,C:C,C6084)</f>
        <v>91504159.730000004</v>
      </c>
      <c r="T6084" s="1" t="str">
        <f>INDEX(F:F,MATCH(ecommerce_10000[[#This Row],[TotalAmount]],I:I,0))</f>
        <v>Cairo</v>
      </c>
    </row>
    <row r="6085" spans="1:20" x14ac:dyDescent="0.3">
      <c r="A6085" s="1" t="s">
        <v>6129</v>
      </c>
      <c r="B6085" s="1" t="s">
        <v>65</v>
      </c>
      <c r="C6085" s="1" t="s">
        <v>20</v>
      </c>
      <c r="D6085" s="1" t="s">
        <v>66</v>
      </c>
      <c r="E6085" s="1" t="s">
        <v>22</v>
      </c>
      <c r="F6085" s="1" t="s">
        <v>28</v>
      </c>
      <c r="G6085">
        <v>17849.72</v>
      </c>
      <c r="H6085">
        <v>1</v>
      </c>
      <c r="I6085">
        <v>17849.72</v>
      </c>
      <c r="J6085">
        <v>3.23</v>
      </c>
      <c r="K6085">
        <v>4131</v>
      </c>
      <c r="L6085" s="2">
        <v>45542</v>
      </c>
      <c r="O6085" t="str">
        <f>IF(ecommerce_10000[[#This Row],[Platform]]="Souq","sq",ecommerce_10000[[#This Row],[Platform]])</f>
        <v>Jumia</v>
      </c>
      <c r="P6085" t="str">
        <f>IF(E6085="Souq","sq",IF(E6085="Jumia","Jum",E6085))</f>
        <v>Jum</v>
      </c>
      <c r="Q6085">
        <f>VLOOKUP(ecommerce_10000[[#This Row],[City]],F:I,4,FALSE)</f>
        <v>26648.76</v>
      </c>
      <c r="R6085" s="1">
        <f>SUMIF(C:C,ecommerce_10000[[#This Row],[Category]],I:I)</f>
        <v>91504159.730000004</v>
      </c>
      <c r="S6085" s="1">
        <f>SUMIFS(I:I,C:C,C6085)</f>
        <v>91504159.730000004</v>
      </c>
      <c r="T6085" s="1" t="str">
        <f>INDEX(F:F,MATCH(ecommerce_10000[[#This Row],[TotalAmount]],I:I,0))</f>
        <v>Casablanca</v>
      </c>
    </row>
    <row r="6086" spans="1:20" x14ac:dyDescent="0.3">
      <c r="A6086" s="1" t="s">
        <v>6130</v>
      </c>
      <c r="B6086" s="1" t="s">
        <v>38</v>
      </c>
      <c r="C6086" s="1" t="s">
        <v>20</v>
      </c>
      <c r="D6086" s="1" t="s">
        <v>39</v>
      </c>
      <c r="E6086" s="1" t="s">
        <v>16</v>
      </c>
      <c r="F6086" s="1" t="s">
        <v>28</v>
      </c>
      <c r="G6086">
        <v>19133.63</v>
      </c>
      <c r="H6086">
        <v>5</v>
      </c>
      <c r="I6086">
        <v>95668.15</v>
      </c>
      <c r="J6086">
        <v>4.5999999999999996</v>
      </c>
      <c r="K6086">
        <v>722</v>
      </c>
      <c r="L6086" s="2">
        <v>45380</v>
      </c>
      <c r="O6086" t="str">
        <f>IF(ecommerce_10000[[#This Row],[Platform]]="Souq","sq",ecommerce_10000[[#This Row],[Platform]])</f>
        <v>sq</v>
      </c>
      <c r="P6086" t="str">
        <f>IF(E6086="Souq","sq",IF(E6086="Jumia","Jum",E6086))</f>
        <v>sq</v>
      </c>
      <c r="Q6086">
        <f>VLOOKUP(ecommerce_10000[[#This Row],[City]],F:I,4,FALSE)</f>
        <v>26648.76</v>
      </c>
      <c r="R6086" s="1">
        <f>SUMIF(C:C,ecommerce_10000[[#This Row],[Category]],I:I)</f>
        <v>91504159.730000004</v>
      </c>
      <c r="S6086" s="1">
        <f>SUMIFS(I:I,C:C,C6086)</f>
        <v>91504159.730000004</v>
      </c>
      <c r="T6086" s="1" t="str">
        <f>INDEX(F:F,MATCH(ecommerce_10000[[#This Row],[TotalAmount]],I:I,0))</f>
        <v>Casablanca</v>
      </c>
    </row>
    <row r="6087" spans="1:20" x14ac:dyDescent="0.3">
      <c r="A6087" s="1" t="s">
        <v>6131</v>
      </c>
      <c r="B6087" s="1" t="s">
        <v>38</v>
      </c>
      <c r="C6087" s="1" t="s">
        <v>20</v>
      </c>
      <c r="D6087" s="1" t="s">
        <v>39</v>
      </c>
      <c r="E6087" s="1" t="s">
        <v>16</v>
      </c>
      <c r="F6087" s="1" t="s">
        <v>33</v>
      </c>
      <c r="G6087">
        <v>12458.01</v>
      </c>
      <c r="H6087">
        <v>5</v>
      </c>
      <c r="I6087">
        <v>62290.05</v>
      </c>
      <c r="J6087">
        <v>4.3499999999999996</v>
      </c>
      <c r="K6087">
        <v>297</v>
      </c>
      <c r="L6087" s="2">
        <v>45397</v>
      </c>
      <c r="O6087" t="str">
        <f>IF(ecommerce_10000[[#This Row],[Platform]]="Souq","sq",ecommerce_10000[[#This Row],[Platform]])</f>
        <v>sq</v>
      </c>
      <c r="P6087" t="str">
        <f>IF(E6087="Souq","sq",IF(E6087="Jumia","Jum",E6087))</f>
        <v>sq</v>
      </c>
      <c r="Q6087">
        <f>VLOOKUP(ecommerce_10000[[#This Row],[City]],F:I,4,FALSE)</f>
        <v>3665.44</v>
      </c>
      <c r="R6087" s="1">
        <f>SUMIF(C:C,ecommerce_10000[[#This Row],[Category]],I:I)</f>
        <v>91504159.730000004</v>
      </c>
      <c r="S6087" s="1">
        <f>SUMIFS(I:I,C:C,C6087)</f>
        <v>91504159.730000004</v>
      </c>
      <c r="T6087" s="1" t="str">
        <f>INDEX(F:F,MATCH(ecommerce_10000[[#This Row],[TotalAmount]],I:I,0))</f>
        <v>Dubai</v>
      </c>
    </row>
    <row r="6088" spans="1:20" x14ac:dyDescent="0.3">
      <c r="A6088" s="1" t="s">
        <v>6132</v>
      </c>
      <c r="B6088" s="1" t="s">
        <v>13</v>
      </c>
      <c r="C6088" s="1" t="s">
        <v>14</v>
      </c>
      <c r="D6088" s="1" t="s">
        <v>15</v>
      </c>
      <c r="E6088" s="1" t="s">
        <v>47</v>
      </c>
      <c r="F6088" s="1" t="s">
        <v>33</v>
      </c>
      <c r="G6088">
        <v>5379.42</v>
      </c>
      <c r="H6088">
        <v>2</v>
      </c>
      <c r="I6088">
        <v>10758.84</v>
      </c>
      <c r="J6088">
        <v>4.13</v>
      </c>
      <c r="K6088">
        <v>4563</v>
      </c>
      <c r="L6088" s="2">
        <v>45474</v>
      </c>
      <c r="O6088" t="str">
        <f>IF(ecommerce_10000[[#This Row],[Platform]]="Souq","sq",ecommerce_10000[[#This Row],[Platform]])</f>
        <v>Amazon</v>
      </c>
      <c r="P6088" t="str">
        <f>IF(E6088="Souq","sq",IF(E6088="Jumia","Jum",E6088))</f>
        <v>Amazon</v>
      </c>
      <c r="Q6088">
        <f>VLOOKUP(ecommerce_10000[[#This Row],[City]],F:I,4,FALSE)</f>
        <v>3665.44</v>
      </c>
      <c r="R6088" s="1">
        <f>SUMIF(C:C,ecommerce_10000[[#This Row],[Category]],I:I)</f>
        <v>92327183.770000085</v>
      </c>
      <c r="S6088" s="1">
        <f>SUMIFS(I:I,C:C,C6088)</f>
        <v>92327183.770000085</v>
      </c>
      <c r="T6088" s="1" t="str">
        <f>INDEX(F:F,MATCH(ecommerce_10000[[#This Row],[TotalAmount]],I:I,0))</f>
        <v>Dubai</v>
      </c>
    </row>
    <row r="6089" spans="1:20" x14ac:dyDescent="0.3">
      <c r="A6089" s="1" t="s">
        <v>6133</v>
      </c>
      <c r="B6089" s="1" t="s">
        <v>53</v>
      </c>
      <c r="C6089" s="1" t="s">
        <v>31</v>
      </c>
      <c r="D6089" s="1" t="s">
        <v>54</v>
      </c>
      <c r="E6089" s="1" t="s">
        <v>16</v>
      </c>
      <c r="F6089" s="1" t="s">
        <v>23</v>
      </c>
      <c r="G6089">
        <v>19224.990000000002</v>
      </c>
      <c r="H6089">
        <v>1</v>
      </c>
      <c r="I6089">
        <v>19224.990000000002</v>
      </c>
      <c r="J6089">
        <v>1.38</v>
      </c>
      <c r="K6089">
        <v>1723</v>
      </c>
      <c r="L6089" s="2">
        <v>45309</v>
      </c>
      <c r="O6089" t="str">
        <f>IF(ecommerce_10000[[#This Row],[Platform]]="Souq","sq",ecommerce_10000[[#This Row],[Platform]])</f>
        <v>sq</v>
      </c>
      <c r="P6089" t="str">
        <f>IF(E6089="Souq","sq",IF(E6089="Jumia","Jum",E6089))</f>
        <v>sq</v>
      </c>
      <c r="Q6089">
        <f>VLOOKUP(ecommerce_10000[[#This Row],[City]],F:I,4,FALSE)</f>
        <v>13290.4</v>
      </c>
      <c r="R6089" s="1">
        <f>SUMIF(C:C,ecommerce_10000[[#This Row],[Category]],I:I)</f>
        <v>57542997.559999913</v>
      </c>
      <c r="S6089" s="1">
        <f>SUMIFS(I:I,C:C,C6089)</f>
        <v>57542997.559999913</v>
      </c>
      <c r="T6089" s="1" t="str">
        <f>INDEX(F:F,MATCH(ecommerce_10000[[#This Row],[TotalAmount]],I:I,0))</f>
        <v>Alexandria</v>
      </c>
    </row>
    <row r="6090" spans="1:20" x14ac:dyDescent="0.3">
      <c r="A6090" s="1" t="s">
        <v>6134</v>
      </c>
      <c r="B6090" s="1" t="s">
        <v>38</v>
      </c>
      <c r="C6090" s="1" t="s">
        <v>20</v>
      </c>
      <c r="D6090" s="1" t="s">
        <v>39</v>
      </c>
      <c r="E6090" s="1" t="s">
        <v>16</v>
      </c>
      <c r="F6090" s="1" t="s">
        <v>33</v>
      </c>
      <c r="G6090">
        <v>5573.52</v>
      </c>
      <c r="H6090">
        <v>1</v>
      </c>
      <c r="I6090">
        <v>5573.52</v>
      </c>
      <c r="J6090">
        <v>1.41</v>
      </c>
      <c r="K6090">
        <v>4222</v>
      </c>
      <c r="L6090" s="2">
        <v>45404</v>
      </c>
      <c r="O6090" t="str">
        <f>IF(ecommerce_10000[[#This Row],[Platform]]="Souq","sq",ecommerce_10000[[#This Row],[Platform]])</f>
        <v>sq</v>
      </c>
      <c r="P6090" t="str">
        <f>IF(E6090="Souq","sq",IF(E6090="Jumia","Jum",E6090))</f>
        <v>sq</v>
      </c>
      <c r="Q6090">
        <f>VLOOKUP(ecommerce_10000[[#This Row],[City]],F:I,4,FALSE)</f>
        <v>3665.44</v>
      </c>
      <c r="R6090" s="1">
        <f>SUMIF(C:C,ecommerce_10000[[#This Row],[Category]],I:I)</f>
        <v>91504159.730000004</v>
      </c>
      <c r="S6090" s="1">
        <f>SUMIFS(I:I,C:C,C6090)</f>
        <v>91504159.730000004</v>
      </c>
      <c r="T6090" s="1" t="str">
        <f>INDEX(F:F,MATCH(ecommerce_10000[[#This Row],[TotalAmount]],I:I,0))</f>
        <v>Dubai</v>
      </c>
    </row>
    <row r="6091" spans="1:20" x14ac:dyDescent="0.3">
      <c r="A6091" s="1" t="s">
        <v>6135</v>
      </c>
      <c r="B6091" s="1" t="s">
        <v>13</v>
      </c>
      <c r="C6091" s="1" t="s">
        <v>14</v>
      </c>
      <c r="D6091" s="1" t="s">
        <v>15</v>
      </c>
      <c r="E6091" s="1" t="s">
        <v>16</v>
      </c>
      <c r="F6091" s="1" t="s">
        <v>33</v>
      </c>
      <c r="G6091">
        <v>11093.84</v>
      </c>
      <c r="H6091">
        <v>2</v>
      </c>
      <c r="I6091">
        <v>22187.68</v>
      </c>
      <c r="J6091">
        <v>3.76</v>
      </c>
      <c r="K6091">
        <v>3823</v>
      </c>
      <c r="L6091" s="2">
        <v>45628</v>
      </c>
      <c r="O6091" t="str">
        <f>IF(ecommerce_10000[[#This Row],[Platform]]="Souq","sq",ecommerce_10000[[#This Row],[Platform]])</f>
        <v>sq</v>
      </c>
      <c r="P6091" t="str">
        <f>IF(E6091="Souq","sq",IF(E6091="Jumia","Jum",E6091))</f>
        <v>sq</v>
      </c>
      <c r="Q6091">
        <f>VLOOKUP(ecommerce_10000[[#This Row],[City]],F:I,4,FALSE)</f>
        <v>3665.44</v>
      </c>
      <c r="R6091" s="1">
        <f>SUMIF(C:C,ecommerce_10000[[#This Row],[Category]],I:I)</f>
        <v>92327183.770000085</v>
      </c>
      <c r="S6091" s="1">
        <f>SUMIFS(I:I,C:C,C6091)</f>
        <v>92327183.770000085</v>
      </c>
      <c r="T6091" s="1" t="str">
        <f>INDEX(F:F,MATCH(ecommerce_10000[[#This Row],[TotalAmount]],I:I,0))</f>
        <v>Dubai</v>
      </c>
    </row>
    <row r="6092" spans="1:20" x14ac:dyDescent="0.3">
      <c r="A6092" s="1" t="s">
        <v>6136</v>
      </c>
      <c r="B6092" s="1" t="s">
        <v>19</v>
      </c>
      <c r="C6092" s="1" t="s">
        <v>20</v>
      </c>
      <c r="D6092" s="1" t="s">
        <v>21</v>
      </c>
      <c r="E6092" s="1" t="s">
        <v>16</v>
      </c>
      <c r="F6092" s="1" t="s">
        <v>33</v>
      </c>
      <c r="G6092">
        <v>13211.95</v>
      </c>
      <c r="H6092">
        <v>4</v>
      </c>
      <c r="I6092">
        <v>52847.8</v>
      </c>
      <c r="J6092">
        <v>4.04</v>
      </c>
      <c r="K6092">
        <v>3755</v>
      </c>
      <c r="L6092" s="2">
        <v>45454</v>
      </c>
      <c r="O6092" t="str">
        <f>IF(ecommerce_10000[[#This Row],[Platform]]="Souq","sq",ecommerce_10000[[#This Row],[Platform]])</f>
        <v>sq</v>
      </c>
      <c r="P6092" t="str">
        <f>IF(E6092="Souq","sq",IF(E6092="Jumia","Jum",E6092))</f>
        <v>sq</v>
      </c>
      <c r="Q6092">
        <f>VLOOKUP(ecommerce_10000[[#This Row],[City]],F:I,4,FALSE)</f>
        <v>3665.44</v>
      </c>
      <c r="R6092" s="1">
        <f>SUMIF(C:C,ecommerce_10000[[#This Row],[Category]],I:I)</f>
        <v>91504159.730000004</v>
      </c>
      <c r="S6092" s="1">
        <f>SUMIFS(I:I,C:C,C6092)</f>
        <v>91504159.730000004</v>
      </c>
      <c r="T6092" s="1" t="str">
        <f>INDEX(F:F,MATCH(ecommerce_10000[[#This Row],[TotalAmount]],I:I,0))</f>
        <v>Dubai</v>
      </c>
    </row>
    <row r="6093" spans="1:20" x14ac:dyDescent="0.3">
      <c r="A6093" s="1" t="s">
        <v>6137</v>
      </c>
      <c r="B6093" s="1" t="s">
        <v>43</v>
      </c>
      <c r="C6093" s="1" t="s">
        <v>44</v>
      </c>
      <c r="D6093" s="1" t="s">
        <v>45</v>
      </c>
      <c r="E6093" s="1" t="s">
        <v>22</v>
      </c>
      <c r="F6093" s="1" t="s">
        <v>17</v>
      </c>
      <c r="G6093">
        <v>11852.27</v>
      </c>
      <c r="H6093">
        <v>2</v>
      </c>
      <c r="I6093">
        <v>23704.54</v>
      </c>
      <c r="J6093">
        <v>3.8</v>
      </c>
      <c r="K6093">
        <v>3138</v>
      </c>
      <c r="L6093" s="2">
        <v>45631</v>
      </c>
      <c r="O6093" t="str">
        <f>IF(ecommerce_10000[[#This Row],[Platform]]="Souq","sq",ecommerce_10000[[#This Row],[Platform]])</f>
        <v>Jumia</v>
      </c>
      <c r="P6093" t="str">
        <f>IF(E6093="Souq","sq",IF(E6093="Jumia","Jum",E6093))</f>
        <v>Jum</v>
      </c>
      <c r="Q6093">
        <f>VLOOKUP(ecommerce_10000[[#This Row],[City]],F:I,4,FALSE)</f>
        <v>16284.02</v>
      </c>
      <c r="R6093" s="1">
        <f>SUMIF(C:C,ecommerce_10000[[#This Row],[Category]],I:I)</f>
        <v>31420413.200000018</v>
      </c>
      <c r="S6093" s="1">
        <f>SUMIFS(I:I,C:C,C6093)</f>
        <v>31420413.200000018</v>
      </c>
      <c r="T6093" s="1" t="str">
        <f>INDEX(F:F,MATCH(ecommerce_10000[[#This Row],[TotalAmount]],I:I,0))</f>
        <v>Cairo</v>
      </c>
    </row>
    <row r="6094" spans="1:20" x14ac:dyDescent="0.3">
      <c r="A6094" s="1" t="s">
        <v>6138</v>
      </c>
      <c r="B6094" s="1" t="s">
        <v>65</v>
      </c>
      <c r="C6094" s="1" t="s">
        <v>20</v>
      </c>
      <c r="D6094" s="1" t="s">
        <v>66</v>
      </c>
      <c r="E6094" s="1" t="s">
        <v>47</v>
      </c>
      <c r="F6094" s="1" t="s">
        <v>33</v>
      </c>
      <c r="G6094">
        <v>11679.01</v>
      </c>
      <c r="H6094">
        <v>2</v>
      </c>
      <c r="I6094">
        <v>23358.02</v>
      </c>
      <c r="J6094">
        <v>4.87</v>
      </c>
      <c r="K6094">
        <v>4567</v>
      </c>
      <c r="L6094" s="2">
        <v>45293</v>
      </c>
      <c r="O6094" t="str">
        <f>IF(ecommerce_10000[[#This Row],[Platform]]="Souq","sq",ecommerce_10000[[#This Row],[Platform]])</f>
        <v>Amazon</v>
      </c>
      <c r="P6094" t="str">
        <f>IF(E6094="Souq","sq",IF(E6094="Jumia","Jum",E6094))</f>
        <v>Amazon</v>
      </c>
      <c r="Q6094">
        <f>VLOOKUP(ecommerce_10000[[#This Row],[City]],F:I,4,FALSE)</f>
        <v>3665.44</v>
      </c>
      <c r="R6094" s="1">
        <f>SUMIF(C:C,ecommerce_10000[[#This Row],[Category]],I:I)</f>
        <v>91504159.730000004</v>
      </c>
      <c r="S6094" s="1">
        <f>SUMIFS(I:I,C:C,C6094)</f>
        <v>91504159.730000004</v>
      </c>
      <c r="T6094" s="1" t="str">
        <f>INDEX(F:F,MATCH(ecommerce_10000[[#This Row],[TotalAmount]],I:I,0))</f>
        <v>Dubai</v>
      </c>
    </row>
    <row r="6095" spans="1:20" x14ac:dyDescent="0.3">
      <c r="A6095" s="1" t="s">
        <v>6139</v>
      </c>
      <c r="B6095" s="1" t="s">
        <v>19</v>
      </c>
      <c r="C6095" s="1" t="s">
        <v>20</v>
      </c>
      <c r="D6095" s="1" t="s">
        <v>21</v>
      </c>
      <c r="E6095" s="1" t="s">
        <v>47</v>
      </c>
      <c r="F6095" s="1" t="s">
        <v>40</v>
      </c>
      <c r="G6095">
        <v>12890.86</v>
      </c>
      <c r="H6095">
        <v>5</v>
      </c>
      <c r="I6095">
        <v>64454.3</v>
      </c>
      <c r="J6095">
        <v>3.19</v>
      </c>
      <c r="K6095">
        <v>3103</v>
      </c>
      <c r="L6095" s="2">
        <v>45424</v>
      </c>
      <c r="O6095" t="str">
        <f>IF(ecommerce_10000[[#This Row],[Platform]]="Souq","sq",ecommerce_10000[[#This Row],[Platform]])</f>
        <v>Amazon</v>
      </c>
      <c r="P6095" t="str">
        <f>IF(E6095="Souq","sq",IF(E6095="Jumia","Jum",E6095))</f>
        <v>Amazon</v>
      </c>
      <c r="Q6095">
        <f>VLOOKUP(ecommerce_10000[[#This Row],[City]],F:I,4,FALSE)</f>
        <v>99349.3</v>
      </c>
      <c r="R6095" s="1">
        <f>SUMIF(C:C,ecommerce_10000[[#This Row],[Category]],I:I)</f>
        <v>91504159.730000004</v>
      </c>
      <c r="S6095" s="1">
        <f>SUMIFS(I:I,C:C,C6095)</f>
        <v>91504159.730000004</v>
      </c>
      <c r="T6095" s="1" t="str">
        <f>INDEX(F:F,MATCH(ecommerce_10000[[#This Row],[TotalAmount]],I:I,0))</f>
        <v>Riyadh</v>
      </c>
    </row>
    <row r="6096" spans="1:20" x14ac:dyDescent="0.3">
      <c r="A6096" s="1" t="s">
        <v>6140</v>
      </c>
      <c r="B6096" s="1" t="s">
        <v>49</v>
      </c>
      <c r="C6096" s="1" t="s">
        <v>14</v>
      </c>
      <c r="D6096" s="1" t="s">
        <v>50</v>
      </c>
      <c r="E6096" s="1" t="s">
        <v>16</v>
      </c>
      <c r="F6096" s="1" t="s">
        <v>62</v>
      </c>
      <c r="G6096">
        <v>13755.11</v>
      </c>
      <c r="H6096">
        <v>1</v>
      </c>
      <c r="I6096">
        <v>13755.11</v>
      </c>
      <c r="J6096">
        <v>4.24</v>
      </c>
      <c r="K6096">
        <v>4007</v>
      </c>
      <c r="L6096" s="2">
        <v>45358</v>
      </c>
      <c r="O6096" t="str">
        <f>IF(ecommerce_10000[[#This Row],[Platform]]="Souq","sq",ecommerce_10000[[#This Row],[Platform]])</f>
        <v>sq</v>
      </c>
      <c r="P6096" t="str">
        <f>IF(E6096="Souq","sq",IF(E6096="Jumia","Jum",E6096))</f>
        <v>sq</v>
      </c>
      <c r="Q6096">
        <f>VLOOKUP(ecommerce_10000[[#This Row],[City]],F:I,4,FALSE)</f>
        <v>27872.98</v>
      </c>
      <c r="R6096" s="1">
        <f>SUMIF(C:C,ecommerce_10000[[#This Row],[Category]],I:I)</f>
        <v>92327183.770000085</v>
      </c>
      <c r="S6096" s="1">
        <f>SUMIFS(I:I,C:C,C6096)</f>
        <v>92327183.770000085</v>
      </c>
      <c r="T6096" s="1" t="str">
        <f>INDEX(F:F,MATCH(ecommerce_10000[[#This Row],[TotalAmount]],I:I,0))</f>
        <v>Giza</v>
      </c>
    </row>
    <row r="6097" spans="1:20" x14ac:dyDescent="0.3">
      <c r="A6097" s="1" t="s">
        <v>6141</v>
      </c>
      <c r="B6097" s="1" t="s">
        <v>30</v>
      </c>
      <c r="C6097" s="1" t="s">
        <v>31</v>
      </c>
      <c r="D6097" s="1" t="s">
        <v>32</v>
      </c>
      <c r="E6097" s="1" t="s">
        <v>16</v>
      </c>
      <c r="F6097" s="1" t="s">
        <v>62</v>
      </c>
      <c r="G6097">
        <v>11661.1</v>
      </c>
      <c r="H6097">
        <v>2</v>
      </c>
      <c r="I6097">
        <v>23322.2</v>
      </c>
      <c r="J6097">
        <v>1.65</v>
      </c>
      <c r="K6097">
        <v>4750</v>
      </c>
      <c r="L6097" s="2">
        <v>45587</v>
      </c>
      <c r="O6097" t="str">
        <f>IF(ecommerce_10000[[#This Row],[Platform]]="Souq","sq",ecommerce_10000[[#This Row],[Platform]])</f>
        <v>sq</v>
      </c>
      <c r="P6097" t="str">
        <f>IF(E6097="Souq","sq",IF(E6097="Jumia","Jum",E6097))</f>
        <v>sq</v>
      </c>
      <c r="Q6097">
        <f>VLOOKUP(ecommerce_10000[[#This Row],[City]],F:I,4,FALSE)</f>
        <v>27872.98</v>
      </c>
      <c r="R6097" s="1">
        <f>SUMIF(C:C,ecommerce_10000[[#This Row],[Category]],I:I)</f>
        <v>57542997.559999913</v>
      </c>
      <c r="S6097" s="1">
        <f>SUMIFS(I:I,C:C,C6097)</f>
        <v>57542997.559999913</v>
      </c>
      <c r="T6097" s="1" t="str">
        <f>INDEX(F:F,MATCH(ecommerce_10000[[#This Row],[TotalAmount]],I:I,0))</f>
        <v>Giza</v>
      </c>
    </row>
    <row r="6098" spans="1:20" x14ac:dyDescent="0.3">
      <c r="A6098" s="1" t="s">
        <v>6142</v>
      </c>
      <c r="B6098" s="1" t="s">
        <v>19</v>
      </c>
      <c r="C6098" s="1" t="s">
        <v>20</v>
      </c>
      <c r="D6098" s="1" t="s">
        <v>21</v>
      </c>
      <c r="E6098" s="1" t="s">
        <v>47</v>
      </c>
      <c r="F6098" s="1" t="s">
        <v>33</v>
      </c>
      <c r="G6098">
        <v>18150.349999999999</v>
      </c>
      <c r="H6098">
        <v>3</v>
      </c>
      <c r="I6098">
        <v>54451.05</v>
      </c>
      <c r="J6098">
        <v>1.78</v>
      </c>
      <c r="K6098">
        <v>2492</v>
      </c>
      <c r="L6098" s="2">
        <v>45392</v>
      </c>
      <c r="O6098" t="str">
        <f>IF(ecommerce_10000[[#This Row],[Platform]]="Souq","sq",ecommerce_10000[[#This Row],[Platform]])</f>
        <v>Amazon</v>
      </c>
      <c r="P6098" t="str">
        <f>IF(E6098="Souq","sq",IF(E6098="Jumia","Jum",E6098))</f>
        <v>Amazon</v>
      </c>
      <c r="Q6098">
        <f>VLOOKUP(ecommerce_10000[[#This Row],[City]],F:I,4,FALSE)</f>
        <v>3665.44</v>
      </c>
      <c r="R6098" s="1">
        <f>SUMIF(C:C,ecommerce_10000[[#This Row],[Category]],I:I)</f>
        <v>91504159.730000004</v>
      </c>
      <c r="S6098" s="1">
        <f>SUMIFS(I:I,C:C,C6098)</f>
        <v>91504159.730000004</v>
      </c>
      <c r="T6098" s="1" t="str">
        <f>INDEX(F:F,MATCH(ecommerce_10000[[#This Row],[TotalAmount]],I:I,0))</f>
        <v>Dubai</v>
      </c>
    </row>
    <row r="6099" spans="1:20" x14ac:dyDescent="0.3">
      <c r="A6099" s="1" t="s">
        <v>6143</v>
      </c>
      <c r="B6099" s="1" t="s">
        <v>35</v>
      </c>
      <c r="C6099" s="1" t="s">
        <v>14</v>
      </c>
      <c r="D6099" s="1" t="s">
        <v>36</v>
      </c>
      <c r="E6099" s="1" t="s">
        <v>47</v>
      </c>
      <c r="F6099" s="1" t="s">
        <v>23</v>
      </c>
      <c r="G6099">
        <v>14094.43</v>
      </c>
      <c r="H6099">
        <v>2</v>
      </c>
      <c r="I6099">
        <v>28188.86</v>
      </c>
      <c r="J6099">
        <v>1.34</v>
      </c>
      <c r="K6099">
        <v>2229</v>
      </c>
      <c r="L6099" s="2">
        <v>45346</v>
      </c>
      <c r="O6099" t="str">
        <f>IF(ecommerce_10000[[#This Row],[Platform]]="Souq","sq",ecommerce_10000[[#This Row],[Platform]])</f>
        <v>Amazon</v>
      </c>
      <c r="P6099" t="str">
        <f>IF(E6099="Souq","sq",IF(E6099="Jumia","Jum",E6099))</f>
        <v>Amazon</v>
      </c>
      <c r="Q6099">
        <f>VLOOKUP(ecommerce_10000[[#This Row],[City]],F:I,4,FALSE)</f>
        <v>13290.4</v>
      </c>
      <c r="R6099" s="1">
        <f>SUMIF(C:C,ecommerce_10000[[#This Row],[Category]],I:I)</f>
        <v>92327183.770000085</v>
      </c>
      <c r="S6099" s="1">
        <f>SUMIFS(I:I,C:C,C6099)</f>
        <v>92327183.770000085</v>
      </c>
      <c r="T6099" s="1" t="str">
        <f>INDEX(F:F,MATCH(ecommerce_10000[[#This Row],[TotalAmount]],I:I,0))</f>
        <v>Alexandria</v>
      </c>
    </row>
    <row r="6100" spans="1:20" x14ac:dyDescent="0.3">
      <c r="A6100" s="1" t="s">
        <v>6144</v>
      </c>
      <c r="B6100" s="1" t="s">
        <v>65</v>
      </c>
      <c r="C6100" s="1" t="s">
        <v>20</v>
      </c>
      <c r="D6100" s="1" t="s">
        <v>66</v>
      </c>
      <c r="E6100" s="1" t="s">
        <v>47</v>
      </c>
      <c r="F6100" s="1" t="s">
        <v>40</v>
      </c>
      <c r="G6100">
        <v>408.59</v>
      </c>
      <c r="H6100">
        <v>4</v>
      </c>
      <c r="I6100">
        <v>1634.36</v>
      </c>
      <c r="J6100">
        <v>1.92</v>
      </c>
      <c r="K6100">
        <v>4458</v>
      </c>
      <c r="L6100" s="2">
        <v>45389</v>
      </c>
      <c r="O6100" t="str">
        <f>IF(ecommerce_10000[[#This Row],[Platform]]="Souq","sq",ecommerce_10000[[#This Row],[Platform]])</f>
        <v>Amazon</v>
      </c>
      <c r="P6100" t="str">
        <f>IF(E6100="Souq","sq",IF(E6100="Jumia","Jum",E6100))</f>
        <v>Amazon</v>
      </c>
      <c r="Q6100">
        <f>VLOOKUP(ecommerce_10000[[#This Row],[City]],F:I,4,FALSE)</f>
        <v>99349.3</v>
      </c>
      <c r="R6100" s="1">
        <f>SUMIF(C:C,ecommerce_10000[[#This Row],[Category]],I:I)</f>
        <v>91504159.730000004</v>
      </c>
      <c r="S6100" s="1">
        <f>SUMIFS(I:I,C:C,C6100)</f>
        <v>91504159.730000004</v>
      </c>
      <c r="T6100" s="1" t="str">
        <f>INDEX(F:F,MATCH(ecommerce_10000[[#This Row],[TotalAmount]],I:I,0))</f>
        <v>Riyadh</v>
      </c>
    </row>
    <row r="6101" spans="1:20" x14ac:dyDescent="0.3">
      <c r="A6101" s="1" t="s">
        <v>6145</v>
      </c>
      <c r="B6101" s="1" t="s">
        <v>49</v>
      </c>
      <c r="C6101" s="1" t="s">
        <v>14</v>
      </c>
      <c r="D6101" s="1" t="s">
        <v>50</v>
      </c>
      <c r="E6101" s="1" t="s">
        <v>22</v>
      </c>
      <c r="F6101" s="1" t="s">
        <v>33</v>
      </c>
      <c r="G6101">
        <v>2433.79</v>
      </c>
      <c r="H6101">
        <v>4</v>
      </c>
      <c r="I6101">
        <v>9735.16</v>
      </c>
      <c r="J6101">
        <v>3.09</v>
      </c>
      <c r="K6101">
        <v>2732</v>
      </c>
      <c r="L6101" s="2">
        <v>45510</v>
      </c>
      <c r="O6101" t="str">
        <f>IF(ecommerce_10000[[#This Row],[Platform]]="Souq","sq",ecommerce_10000[[#This Row],[Platform]])</f>
        <v>Jumia</v>
      </c>
      <c r="P6101" t="str">
        <f>IF(E6101="Souq","sq",IF(E6101="Jumia","Jum",E6101))</f>
        <v>Jum</v>
      </c>
      <c r="Q6101">
        <f>VLOOKUP(ecommerce_10000[[#This Row],[City]],F:I,4,FALSE)</f>
        <v>3665.44</v>
      </c>
      <c r="R6101" s="1">
        <f>SUMIF(C:C,ecommerce_10000[[#This Row],[Category]],I:I)</f>
        <v>92327183.770000085</v>
      </c>
      <c r="S6101" s="1">
        <f>SUMIFS(I:I,C:C,C6101)</f>
        <v>92327183.770000085</v>
      </c>
      <c r="T6101" s="1" t="str">
        <f>INDEX(F:F,MATCH(ecommerce_10000[[#This Row],[TotalAmount]],I:I,0))</f>
        <v>Dubai</v>
      </c>
    </row>
    <row r="6102" spans="1:20" x14ac:dyDescent="0.3">
      <c r="A6102" s="1" t="s">
        <v>6146</v>
      </c>
      <c r="B6102" s="1" t="s">
        <v>53</v>
      </c>
      <c r="C6102" s="1" t="s">
        <v>31</v>
      </c>
      <c r="D6102" s="1" t="s">
        <v>54</v>
      </c>
      <c r="E6102" s="1" t="s">
        <v>16</v>
      </c>
      <c r="F6102" s="1" t="s">
        <v>17</v>
      </c>
      <c r="G6102">
        <v>6707.05</v>
      </c>
      <c r="H6102">
        <v>5</v>
      </c>
      <c r="I6102">
        <v>33535.25</v>
      </c>
      <c r="J6102">
        <v>3.02</v>
      </c>
      <c r="K6102">
        <v>2725</v>
      </c>
      <c r="L6102" s="2">
        <v>45391</v>
      </c>
      <c r="O6102" t="str">
        <f>IF(ecommerce_10000[[#This Row],[Platform]]="Souq","sq",ecommerce_10000[[#This Row],[Platform]])</f>
        <v>sq</v>
      </c>
      <c r="P6102" t="str">
        <f>IF(E6102="Souq","sq",IF(E6102="Jumia","Jum",E6102))</f>
        <v>sq</v>
      </c>
      <c r="Q6102">
        <f>VLOOKUP(ecommerce_10000[[#This Row],[City]],F:I,4,FALSE)</f>
        <v>16284.02</v>
      </c>
      <c r="R6102" s="1">
        <f>SUMIF(C:C,ecommerce_10000[[#This Row],[Category]],I:I)</f>
        <v>57542997.559999913</v>
      </c>
      <c r="S6102" s="1">
        <f>SUMIFS(I:I,C:C,C6102)</f>
        <v>57542997.559999913</v>
      </c>
      <c r="T6102" s="1" t="str">
        <f>INDEX(F:F,MATCH(ecommerce_10000[[#This Row],[TotalAmount]],I:I,0))</f>
        <v>Cairo</v>
      </c>
    </row>
    <row r="6103" spans="1:20" x14ac:dyDescent="0.3">
      <c r="A6103" s="1" t="s">
        <v>6147</v>
      </c>
      <c r="B6103" s="1" t="s">
        <v>49</v>
      </c>
      <c r="C6103" s="1" t="s">
        <v>14</v>
      </c>
      <c r="D6103" s="1" t="s">
        <v>50</v>
      </c>
      <c r="E6103" s="1" t="s">
        <v>22</v>
      </c>
      <c r="F6103" s="1" t="s">
        <v>33</v>
      </c>
      <c r="G6103">
        <v>6402.74</v>
      </c>
      <c r="H6103">
        <v>5</v>
      </c>
      <c r="I6103">
        <v>32013.7</v>
      </c>
      <c r="J6103">
        <v>1.51</v>
      </c>
      <c r="K6103">
        <v>1516</v>
      </c>
      <c r="L6103" s="2">
        <v>45389</v>
      </c>
      <c r="O6103" t="str">
        <f>IF(ecommerce_10000[[#This Row],[Platform]]="Souq","sq",ecommerce_10000[[#This Row],[Platform]])</f>
        <v>Jumia</v>
      </c>
      <c r="P6103" t="str">
        <f>IF(E6103="Souq","sq",IF(E6103="Jumia","Jum",E6103))</f>
        <v>Jum</v>
      </c>
      <c r="Q6103">
        <f>VLOOKUP(ecommerce_10000[[#This Row],[City]],F:I,4,FALSE)</f>
        <v>3665.44</v>
      </c>
      <c r="R6103" s="1">
        <f>SUMIF(C:C,ecommerce_10000[[#This Row],[Category]],I:I)</f>
        <v>92327183.770000085</v>
      </c>
      <c r="S6103" s="1">
        <f>SUMIFS(I:I,C:C,C6103)</f>
        <v>92327183.770000085</v>
      </c>
      <c r="T6103" s="1" t="str">
        <f>INDEX(F:F,MATCH(ecommerce_10000[[#This Row],[TotalAmount]],I:I,0))</f>
        <v>Dubai</v>
      </c>
    </row>
    <row r="6104" spans="1:20" x14ac:dyDescent="0.3">
      <c r="A6104" s="1" t="s">
        <v>6148</v>
      </c>
      <c r="B6104" s="1" t="s">
        <v>25</v>
      </c>
      <c r="C6104" s="1" t="s">
        <v>26</v>
      </c>
      <c r="D6104" s="1" t="s">
        <v>27</v>
      </c>
      <c r="E6104" s="1" t="s">
        <v>16</v>
      </c>
      <c r="F6104" s="1" t="s">
        <v>40</v>
      </c>
      <c r="G6104">
        <v>7905.65</v>
      </c>
      <c r="H6104">
        <v>2</v>
      </c>
      <c r="I6104">
        <v>15811.3</v>
      </c>
      <c r="J6104">
        <v>3.58</v>
      </c>
      <c r="K6104">
        <v>1295</v>
      </c>
      <c r="L6104" s="2">
        <v>45309</v>
      </c>
      <c r="O6104" t="str">
        <f>IF(ecommerce_10000[[#This Row],[Platform]]="Souq","sq",ecommerce_10000[[#This Row],[Platform]])</f>
        <v>sq</v>
      </c>
      <c r="P6104" t="str">
        <f>IF(E6104="Souq","sq",IF(E6104="Jumia","Jum",E6104))</f>
        <v>sq</v>
      </c>
      <c r="Q6104">
        <f>VLOOKUP(ecommerce_10000[[#This Row],[City]],F:I,4,FALSE)</f>
        <v>99349.3</v>
      </c>
      <c r="R6104" s="1">
        <f>SUMIF(C:C,ecommerce_10000[[#This Row],[Category]],I:I)</f>
        <v>29200970.130000021</v>
      </c>
      <c r="S6104" s="1">
        <f>SUMIFS(I:I,C:C,C6104)</f>
        <v>29200970.130000021</v>
      </c>
      <c r="T6104" s="1" t="str">
        <f>INDEX(F:F,MATCH(ecommerce_10000[[#This Row],[TotalAmount]],I:I,0))</f>
        <v>Riyadh</v>
      </c>
    </row>
    <row r="6105" spans="1:20" x14ac:dyDescent="0.3">
      <c r="A6105" s="1" t="s">
        <v>6149</v>
      </c>
      <c r="B6105" s="1" t="s">
        <v>43</v>
      </c>
      <c r="C6105" s="1" t="s">
        <v>44</v>
      </c>
      <c r="D6105" s="1" t="s">
        <v>45</v>
      </c>
      <c r="E6105" s="1" t="s">
        <v>47</v>
      </c>
      <c r="F6105" s="1" t="s">
        <v>23</v>
      </c>
      <c r="G6105">
        <v>14021.37</v>
      </c>
      <c r="H6105">
        <v>4</v>
      </c>
      <c r="I6105">
        <v>56085.48</v>
      </c>
      <c r="J6105">
        <v>3.65</v>
      </c>
      <c r="K6105">
        <v>4670</v>
      </c>
      <c r="L6105" s="2">
        <v>45633</v>
      </c>
      <c r="O6105" t="str">
        <f>IF(ecommerce_10000[[#This Row],[Platform]]="Souq","sq",ecommerce_10000[[#This Row],[Platform]])</f>
        <v>Amazon</v>
      </c>
      <c r="P6105" t="str">
        <f>IF(E6105="Souq","sq",IF(E6105="Jumia","Jum",E6105))</f>
        <v>Amazon</v>
      </c>
      <c r="Q6105">
        <f>VLOOKUP(ecommerce_10000[[#This Row],[City]],F:I,4,FALSE)</f>
        <v>13290.4</v>
      </c>
      <c r="R6105" s="1">
        <f>SUMIF(C:C,ecommerce_10000[[#This Row],[Category]],I:I)</f>
        <v>31420413.200000018</v>
      </c>
      <c r="S6105" s="1">
        <f>SUMIFS(I:I,C:C,C6105)</f>
        <v>31420413.200000018</v>
      </c>
      <c r="T6105" s="1" t="str">
        <f>INDEX(F:F,MATCH(ecommerce_10000[[#This Row],[TotalAmount]],I:I,0))</f>
        <v>Alexandria</v>
      </c>
    </row>
    <row r="6106" spans="1:20" x14ac:dyDescent="0.3">
      <c r="A6106" s="1" t="s">
        <v>6150</v>
      </c>
      <c r="B6106" s="1" t="s">
        <v>35</v>
      </c>
      <c r="C6106" s="1" t="s">
        <v>14</v>
      </c>
      <c r="D6106" s="1" t="s">
        <v>36</v>
      </c>
      <c r="E6106" s="1" t="s">
        <v>22</v>
      </c>
      <c r="F6106" s="1" t="s">
        <v>17</v>
      </c>
      <c r="G6106">
        <v>19108.740000000002</v>
      </c>
      <c r="H6106">
        <v>4</v>
      </c>
      <c r="I6106">
        <v>76434.960000000006</v>
      </c>
      <c r="J6106">
        <v>1.27</v>
      </c>
      <c r="K6106">
        <v>4804</v>
      </c>
      <c r="L6106" s="2">
        <v>45416</v>
      </c>
      <c r="O6106" t="str">
        <f>IF(ecommerce_10000[[#This Row],[Platform]]="Souq","sq",ecommerce_10000[[#This Row],[Platform]])</f>
        <v>Jumia</v>
      </c>
      <c r="P6106" t="str">
        <f>IF(E6106="Souq","sq",IF(E6106="Jumia","Jum",E6106))</f>
        <v>Jum</v>
      </c>
      <c r="Q6106">
        <f>VLOOKUP(ecommerce_10000[[#This Row],[City]],F:I,4,FALSE)</f>
        <v>16284.02</v>
      </c>
      <c r="R6106" s="1">
        <f>SUMIF(C:C,ecommerce_10000[[#This Row],[Category]],I:I)</f>
        <v>92327183.770000085</v>
      </c>
      <c r="S6106" s="1">
        <f>SUMIFS(I:I,C:C,C6106)</f>
        <v>92327183.770000085</v>
      </c>
      <c r="T6106" s="1" t="str">
        <f>INDEX(F:F,MATCH(ecommerce_10000[[#This Row],[TotalAmount]],I:I,0))</f>
        <v>Cairo</v>
      </c>
    </row>
    <row r="6107" spans="1:20" x14ac:dyDescent="0.3">
      <c r="A6107" s="1" t="s">
        <v>6151</v>
      </c>
      <c r="B6107" s="1" t="s">
        <v>38</v>
      </c>
      <c r="C6107" s="1" t="s">
        <v>20</v>
      </c>
      <c r="D6107" s="1" t="s">
        <v>39</v>
      </c>
      <c r="E6107" s="1" t="s">
        <v>47</v>
      </c>
      <c r="F6107" s="1" t="s">
        <v>40</v>
      </c>
      <c r="G6107">
        <v>15336.07</v>
      </c>
      <c r="H6107">
        <v>1</v>
      </c>
      <c r="I6107">
        <v>15336.07</v>
      </c>
      <c r="J6107">
        <v>2.5</v>
      </c>
      <c r="K6107">
        <v>4471</v>
      </c>
      <c r="L6107" s="2">
        <v>45317</v>
      </c>
      <c r="O6107" t="str">
        <f>IF(ecommerce_10000[[#This Row],[Platform]]="Souq","sq",ecommerce_10000[[#This Row],[Platform]])</f>
        <v>Amazon</v>
      </c>
      <c r="P6107" t="str">
        <f>IF(E6107="Souq","sq",IF(E6107="Jumia","Jum",E6107))</f>
        <v>Amazon</v>
      </c>
      <c r="Q6107">
        <f>VLOOKUP(ecommerce_10000[[#This Row],[City]],F:I,4,FALSE)</f>
        <v>99349.3</v>
      </c>
      <c r="R6107" s="1">
        <f>SUMIF(C:C,ecommerce_10000[[#This Row],[Category]],I:I)</f>
        <v>91504159.730000004</v>
      </c>
      <c r="S6107" s="1">
        <f>SUMIFS(I:I,C:C,C6107)</f>
        <v>91504159.730000004</v>
      </c>
      <c r="T6107" s="1" t="str">
        <f>INDEX(F:F,MATCH(ecommerce_10000[[#This Row],[TotalAmount]],I:I,0))</f>
        <v>Riyadh</v>
      </c>
    </row>
    <row r="6108" spans="1:20" x14ac:dyDescent="0.3">
      <c r="A6108" s="1" t="s">
        <v>6152</v>
      </c>
      <c r="B6108" s="1" t="s">
        <v>53</v>
      </c>
      <c r="C6108" s="1" t="s">
        <v>31</v>
      </c>
      <c r="D6108" s="1" t="s">
        <v>54</v>
      </c>
      <c r="E6108" s="1" t="s">
        <v>22</v>
      </c>
      <c r="F6108" s="1" t="s">
        <v>17</v>
      </c>
      <c r="G6108">
        <v>4461.08</v>
      </c>
      <c r="H6108">
        <v>1</v>
      </c>
      <c r="I6108">
        <v>4461.08</v>
      </c>
      <c r="J6108">
        <v>1.62</v>
      </c>
      <c r="K6108">
        <v>1774</v>
      </c>
      <c r="L6108" s="2">
        <v>45584</v>
      </c>
      <c r="O6108" t="str">
        <f>IF(ecommerce_10000[[#This Row],[Platform]]="Souq","sq",ecommerce_10000[[#This Row],[Platform]])</f>
        <v>Jumia</v>
      </c>
      <c r="P6108" t="str">
        <f>IF(E6108="Souq","sq",IF(E6108="Jumia","Jum",E6108))</f>
        <v>Jum</v>
      </c>
      <c r="Q6108">
        <f>VLOOKUP(ecommerce_10000[[#This Row],[City]],F:I,4,FALSE)</f>
        <v>16284.02</v>
      </c>
      <c r="R6108" s="1">
        <f>SUMIF(C:C,ecommerce_10000[[#This Row],[Category]],I:I)</f>
        <v>57542997.559999913</v>
      </c>
      <c r="S6108" s="1">
        <f>SUMIFS(I:I,C:C,C6108)</f>
        <v>57542997.559999913</v>
      </c>
      <c r="T6108" s="1" t="str">
        <f>INDEX(F:F,MATCH(ecommerce_10000[[#This Row],[TotalAmount]],I:I,0))</f>
        <v>Cairo</v>
      </c>
    </row>
    <row r="6109" spans="1:20" x14ac:dyDescent="0.3">
      <c r="A6109" s="1" t="s">
        <v>6153</v>
      </c>
      <c r="B6109" s="1" t="s">
        <v>53</v>
      </c>
      <c r="C6109" s="1" t="s">
        <v>31</v>
      </c>
      <c r="D6109" s="1" t="s">
        <v>54</v>
      </c>
      <c r="E6109" s="1" t="s">
        <v>22</v>
      </c>
      <c r="F6109" s="1" t="s">
        <v>62</v>
      </c>
      <c r="G6109">
        <v>14669.9</v>
      </c>
      <c r="H6109">
        <v>3</v>
      </c>
      <c r="I6109">
        <v>44009.7</v>
      </c>
      <c r="J6109">
        <v>1.68</v>
      </c>
      <c r="K6109">
        <v>2588</v>
      </c>
      <c r="L6109" s="2">
        <v>45464</v>
      </c>
      <c r="O6109" t="str">
        <f>IF(ecommerce_10000[[#This Row],[Platform]]="Souq","sq",ecommerce_10000[[#This Row],[Platform]])</f>
        <v>Jumia</v>
      </c>
      <c r="P6109" t="str">
        <f>IF(E6109="Souq","sq",IF(E6109="Jumia","Jum",E6109))</f>
        <v>Jum</v>
      </c>
      <c r="Q6109">
        <f>VLOOKUP(ecommerce_10000[[#This Row],[City]],F:I,4,FALSE)</f>
        <v>27872.98</v>
      </c>
      <c r="R6109" s="1">
        <f>SUMIF(C:C,ecommerce_10000[[#This Row],[Category]],I:I)</f>
        <v>57542997.559999913</v>
      </c>
      <c r="S6109" s="1">
        <f>SUMIFS(I:I,C:C,C6109)</f>
        <v>57542997.559999913</v>
      </c>
      <c r="T6109" s="1" t="str">
        <f>INDEX(F:F,MATCH(ecommerce_10000[[#This Row],[TotalAmount]],I:I,0))</f>
        <v>Giza</v>
      </c>
    </row>
    <row r="6110" spans="1:20" x14ac:dyDescent="0.3">
      <c r="A6110" s="1" t="s">
        <v>6154</v>
      </c>
      <c r="B6110" s="1" t="s">
        <v>30</v>
      </c>
      <c r="C6110" s="1" t="s">
        <v>31</v>
      </c>
      <c r="D6110" s="1" t="s">
        <v>32</v>
      </c>
      <c r="E6110" s="1" t="s">
        <v>47</v>
      </c>
      <c r="F6110" s="1" t="s">
        <v>23</v>
      </c>
      <c r="G6110">
        <v>7634.51</v>
      </c>
      <c r="H6110">
        <v>5</v>
      </c>
      <c r="I6110">
        <v>38172.550000000003</v>
      </c>
      <c r="J6110">
        <v>3.8</v>
      </c>
      <c r="K6110">
        <v>2652</v>
      </c>
      <c r="L6110" s="2">
        <v>45385</v>
      </c>
      <c r="O6110" t="str">
        <f>IF(ecommerce_10000[[#This Row],[Platform]]="Souq","sq",ecommerce_10000[[#This Row],[Platform]])</f>
        <v>Amazon</v>
      </c>
      <c r="P6110" t="str">
        <f>IF(E6110="Souq","sq",IF(E6110="Jumia","Jum",E6110))</f>
        <v>Amazon</v>
      </c>
      <c r="Q6110">
        <f>VLOOKUP(ecommerce_10000[[#This Row],[City]],F:I,4,FALSE)</f>
        <v>13290.4</v>
      </c>
      <c r="R6110" s="1">
        <f>SUMIF(C:C,ecommerce_10000[[#This Row],[Category]],I:I)</f>
        <v>57542997.559999913</v>
      </c>
      <c r="S6110" s="1">
        <f>SUMIFS(I:I,C:C,C6110)</f>
        <v>57542997.559999913</v>
      </c>
      <c r="T6110" s="1" t="str">
        <f>INDEX(F:F,MATCH(ecommerce_10000[[#This Row],[TotalAmount]],I:I,0))</f>
        <v>Alexandria</v>
      </c>
    </row>
    <row r="6111" spans="1:20" x14ac:dyDescent="0.3">
      <c r="A6111" s="1" t="s">
        <v>6155</v>
      </c>
      <c r="B6111" s="1" t="s">
        <v>13</v>
      </c>
      <c r="C6111" s="1" t="s">
        <v>14</v>
      </c>
      <c r="D6111" s="1" t="s">
        <v>15</v>
      </c>
      <c r="E6111" s="1" t="s">
        <v>22</v>
      </c>
      <c r="F6111" s="1" t="s">
        <v>23</v>
      </c>
      <c r="G6111">
        <v>582.35</v>
      </c>
      <c r="H6111">
        <v>4</v>
      </c>
      <c r="I6111">
        <v>2329.4</v>
      </c>
      <c r="J6111">
        <v>2.0499999999999998</v>
      </c>
      <c r="K6111">
        <v>1664</v>
      </c>
      <c r="L6111" s="2">
        <v>45298</v>
      </c>
      <c r="O6111" t="str">
        <f>IF(ecommerce_10000[[#This Row],[Platform]]="Souq","sq",ecommerce_10000[[#This Row],[Platform]])</f>
        <v>Jumia</v>
      </c>
      <c r="P6111" t="str">
        <f>IF(E6111="Souq","sq",IF(E6111="Jumia","Jum",E6111))</f>
        <v>Jum</v>
      </c>
      <c r="Q6111">
        <f>VLOOKUP(ecommerce_10000[[#This Row],[City]],F:I,4,FALSE)</f>
        <v>13290.4</v>
      </c>
      <c r="R6111" s="1">
        <f>SUMIF(C:C,ecommerce_10000[[#This Row],[Category]],I:I)</f>
        <v>92327183.770000085</v>
      </c>
      <c r="S6111" s="1">
        <f>SUMIFS(I:I,C:C,C6111)</f>
        <v>92327183.770000085</v>
      </c>
      <c r="T6111" s="1" t="str">
        <f>INDEX(F:F,MATCH(ecommerce_10000[[#This Row],[TotalAmount]],I:I,0))</f>
        <v>Alexandria</v>
      </c>
    </row>
    <row r="6112" spans="1:20" x14ac:dyDescent="0.3">
      <c r="A6112" s="1" t="s">
        <v>6156</v>
      </c>
      <c r="B6112" s="1" t="s">
        <v>19</v>
      </c>
      <c r="C6112" s="1" t="s">
        <v>20</v>
      </c>
      <c r="D6112" s="1" t="s">
        <v>21</v>
      </c>
      <c r="E6112" s="1" t="s">
        <v>22</v>
      </c>
      <c r="F6112" s="1" t="s">
        <v>28</v>
      </c>
      <c r="G6112">
        <v>16008.29</v>
      </c>
      <c r="H6112">
        <v>1</v>
      </c>
      <c r="I6112">
        <v>16008.29</v>
      </c>
      <c r="J6112">
        <v>4.04</v>
      </c>
      <c r="K6112">
        <v>1879</v>
      </c>
      <c r="L6112" s="2">
        <v>45447</v>
      </c>
      <c r="O6112" t="str">
        <f>IF(ecommerce_10000[[#This Row],[Platform]]="Souq","sq",ecommerce_10000[[#This Row],[Platform]])</f>
        <v>Jumia</v>
      </c>
      <c r="P6112" t="str">
        <f>IF(E6112="Souq","sq",IF(E6112="Jumia","Jum",E6112))</f>
        <v>Jum</v>
      </c>
      <c r="Q6112">
        <f>VLOOKUP(ecommerce_10000[[#This Row],[City]],F:I,4,FALSE)</f>
        <v>26648.76</v>
      </c>
      <c r="R6112" s="1">
        <f>SUMIF(C:C,ecommerce_10000[[#This Row],[Category]],I:I)</f>
        <v>91504159.730000004</v>
      </c>
      <c r="S6112" s="1">
        <f>SUMIFS(I:I,C:C,C6112)</f>
        <v>91504159.730000004</v>
      </c>
      <c r="T6112" s="1" t="str">
        <f>INDEX(F:F,MATCH(ecommerce_10000[[#This Row],[TotalAmount]],I:I,0))</f>
        <v>Casablanca</v>
      </c>
    </row>
    <row r="6113" spans="1:20" x14ac:dyDescent="0.3">
      <c r="A6113" s="1" t="s">
        <v>6157</v>
      </c>
      <c r="B6113" s="1" t="s">
        <v>19</v>
      </c>
      <c r="C6113" s="1" t="s">
        <v>20</v>
      </c>
      <c r="D6113" s="1" t="s">
        <v>21</v>
      </c>
      <c r="E6113" s="1" t="s">
        <v>22</v>
      </c>
      <c r="F6113" s="1" t="s">
        <v>28</v>
      </c>
      <c r="G6113">
        <v>261.86</v>
      </c>
      <c r="H6113">
        <v>1</v>
      </c>
      <c r="I6113">
        <v>261.86</v>
      </c>
      <c r="J6113">
        <v>3.76</v>
      </c>
      <c r="K6113">
        <v>4913</v>
      </c>
      <c r="L6113" s="2">
        <v>45567</v>
      </c>
      <c r="O6113" t="str">
        <f>IF(ecommerce_10000[[#This Row],[Platform]]="Souq","sq",ecommerce_10000[[#This Row],[Platform]])</f>
        <v>Jumia</v>
      </c>
      <c r="P6113" t="str">
        <f>IF(E6113="Souq","sq",IF(E6113="Jumia","Jum",E6113))</f>
        <v>Jum</v>
      </c>
      <c r="Q6113">
        <f>VLOOKUP(ecommerce_10000[[#This Row],[City]],F:I,4,FALSE)</f>
        <v>26648.76</v>
      </c>
      <c r="R6113" s="1">
        <f>SUMIF(C:C,ecommerce_10000[[#This Row],[Category]],I:I)</f>
        <v>91504159.730000004</v>
      </c>
      <c r="S6113" s="1">
        <f>SUMIFS(I:I,C:C,C6113)</f>
        <v>91504159.730000004</v>
      </c>
      <c r="T6113" s="1" t="str">
        <f>INDEX(F:F,MATCH(ecommerce_10000[[#This Row],[TotalAmount]],I:I,0))</f>
        <v>Casablanca</v>
      </c>
    </row>
    <row r="6114" spans="1:20" x14ac:dyDescent="0.3">
      <c r="A6114" s="1" t="s">
        <v>6158</v>
      </c>
      <c r="B6114" s="1" t="s">
        <v>13</v>
      </c>
      <c r="C6114" s="1" t="s">
        <v>14</v>
      </c>
      <c r="D6114" s="1" t="s">
        <v>15</v>
      </c>
      <c r="E6114" s="1" t="s">
        <v>16</v>
      </c>
      <c r="F6114" s="1" t="s">
        <v>40</v>
      </c>
      <c r="G6114">
        <v>11773.87</v>
      </c>
      <c r="H6114">
        <v>2</v>
      </c>
      <c r="I6114">
        <v>23547.74</v>
      </c>
      <c r="J6114">
        <v>1.3</v>
      </c>
      <c r="K6114">
        <v>179</v>
      </c>
      <c r="L6114" s="2">
        <v>45415</v>
      </c>
      <c r="O6114" t="str">
        <f>IF(ecommerce_10000[[#This Row],[Platform]]="Souq","sq",ecommerce_10000[[#This Row],[Platform]])</f>
        <v>sq</v>
      </c>
      <c r="P6114" t="str">
        <f>IF(E6114="Souq","sq",IF(E6114="Jumia","Jum",E6114))</f>
        <v>sq</v>
      </c>
      <c r="Q6114">
        <f>VLOOKUP(ecommerce_10000[[#This Row],[City]],F:I,4,FALSE)</f>
        <v>99349.3</v>
      </c>
      <c r="R6114" s="1">
        <f>SUMIF(C:C,ecommerce_10000[[#This Row],[Category]],I:I)</f>
        <v>92327183.770000085</v>
      </c>
      <c r="S6114" s="1">
        <f>SUMIFS(I:I,C:C,C6114)</f>
        <v>92327183.770000085</v>
      </c>
      <c r="T6114" s="1" t="str">
        <f>INDEX(F:F,MATCH(ecommerce_10000[[#This Row],[TotalAmount]],I:I,0))</f>
        <v>Riyadh</v>
      </c>
    </row>
    <row r="6115" spans="1:20" x14ac:dyDescent="0.3">
      <c r="A6115" s="1" t="s">
        <v>6159</v>
      </c>
      <c r="B6115" s="1" t="s">
        <v>25</v>
      </c>
      <c r="C6115" s="1" t="s">
        <v>26</v>
      </c>
      <c r="D6115" s="1" t="s">
        <v>27</v>
      </c>
      <c r="E6115" s="1" t="s">
        <v>47</v>
      </c>
      <c r="F6115" s="1" t="s">
        <v>33</v>
      </c>
      <c r="G6115">
        <v>892.34</v>
      </c>
      <c r="H6115">
        <v>1</v>
      </c>
      <c r="I6115">
        <v>892.34</v>
      </c>
      <c r="J6115">
        <v>2.0099999999999998</v>
      </c>
      <c r="K6115">
        <v>3766</v>
      </c>
      <c r="L6115" s="2">
        <v>45337</v>
      </c>
      <c r="O6115" t="str">
        <f>IF(ecommerce_10000[[#This Row],[Platform]]="Souq","sq",ecommerce_10000[[#This Row],[Platform]])</f>
        <v>Amazon</v>
      </c>
      <c r="P6115" t="str">
        <f>IF(E6115="Souq","sq",IF(E6115="Jumia","Jum",E6115))</f>
        <v>Amazon</v>
      </c>
      <c r="Q6115">
        <f>VLOOKUP(ecommerce_10000[[#This Row],[City]],F:I,4,FALSE)</f>
        <v>3665.44</v>
      </c>
      <c r="R6115" s="1">
        <f>SUMIF(C:C,ecommerce_10000[[#This Row],[Category]],I:I)</f>
        <v>29200970.130000021</v>
      </c>
      <c r="S6115" s="1">
        <f>SUMIFS(I:I,C:C,C6115)</f>
        <v>29200970.130000021</v>
      </c>
      <c r="T6115" s="1" t="str">
        <f>INDEX(F:F,MATCH(ecommerce_10000[[#This Row],[TotalAmount]],I:I,0))</f>
        <v>Dubai</v>
      </c>
    </row>
    <row r="6116" spans="1:20" x14ac:dyDescent="0.3">
      <c r="A6116" s="1" t="s">
        <v>6160</v>
      </c>
      <c r="B6116" s="1" t="s">
        <v>49</v>
      </c>
      <c r="C6116" s="1" t="s">
        <v>14</v>
      </c>
      <c r="D6116" s="1" t="s">
        <v>50</v>
      </c>
      <c r="E6116" s="1" t="s">
        <v>47</v>
      </c>
      <c r="F6116" s="1" t="s">
        <v>40</v>
      </c>
      <c r="G6116">
        <v>2363.5300000000002</v>
      </c>
      <c r="H6116">
        <v>1</v>
      </c>
      <c r="I6116">
        <v>2363.5300000000002</v>
      </c>
      <c r="J6116">
        <v>4.09</v>
      </c>
      <c r="K6116">
        <v>2432</v>
      </c>
      <c r="L6116" s="2">
        <v>45517</v>
      </c>
      <c r="O6116" t="str">
        <f>IF(ecommerce_10000[[#This Row],[Platform]]="Souq","sq",ecommerce_10000[[#This Row],[Platform]])</f>
        <v>Amazon</v>
      </c>
      <c r="P6116" t="str">
        <f>IF(E6116="Souq","sq",IF(E6116="Jumia","Jum",E6116))</f>
        <v>Amazon</v>
      </c>
      <c r="Q6116">
        <f>VLOOKUP(ecommerce_10000[[#This Row],[City]],F:I,4,FALSE)</f>
        <v>99349.3</v>
      </c>
      <c r="R6116" s="1">
        <f>SUMIF(C:C,ecommerce_10000[[#This Row],[Category]],I:I)</f>
        <v>92327183.770000085</v>
      </c>
      <c r="S6116" s="1">
        <f>SUMIFS(I:I,C:C,C6116)</f>
        <v>92327183.770000085</v>
      </c>
      <c r="T6116" s="1" t="str">
        <f>INDEX(F:F,MATCH(ecommerce_10000[[#This Row],[TotalAmount]],I:I,0))</f>
        <v>Riyadh</v>
      </c>
    </row>
    <row r="6117" spans="1:20" x14ac:dyDescent="0.3">
      <c r="A6117" s="1" t="s">
        <v>6161</v>
      </c>
      <c r="B6117" s="1" t="s">
        <v>43</v>
      </c>
      <c r="C6117" s="1" t="s">
        <v>44</v>
      </c>
      <c r="D6117" s="1" t="s">
        <v>45</v>
      </c>
      <c r="E6117" s="1" t="s">
        <v>16</v>
      </c>
      <c r="F6117" s="1" t="s">
        <v>40</v>
      </c>
      <c r="G6117">
        <v>18934.98</v>
      </c>
      <c r="H6117">
        <v>5</v>
      </c>
      <c r="I6117">
        <v>94674.9</v>
      </c>
      <c r="J6117">
        <v>2.33</v>
      </c>
      <c r="K6117">
        <v>168</v>
      </c>
      <c r="L6117" s="2">
        <v>45392</v>
      </c>
      <c r="O6117" t="str">
        <f>IF(ecommerce_10000[[#This Row],[Platform]]="Souq","sq",ecommerce_10000[[#This Row],[Platform]])</f>
        <v>sq</v>
      </c>
      <c r="P6117" t="str">
        <f>IF(E6117="Souq","sq",IF(E6117="Jumia","Jum",E6117))</f>
        <v>sq</v>
      </c>
      <c r="Q6117">
        <f>VLOOKUP(ecommerce_10000[[#This Row],[City]],F:I,4,FALSE)</f>
        <v>99349.3</v>
      </c>
      <c r="R6117" s="1">
        <f>SUMIF(C:C,ecommerce_10000[[#This Row],[Category]],I:I)</f>
        <v>31420413.200000018</v>
      </c>
      <c r="S6117" s="1">
        <f>SUMIFS(I:I,C:C,C6117)</f>
        <v>31420413.200000018</v>
      </c>
      <c r="T6117" s="1" t="str">
        <f>INDEX(F:F,MATCH(ecommerce_10000[[#This Row],[TotalAmount]],I:I,0))</f>
        <v>Riyadh</v>
      </c>
    </row>
    <row r="6118" spans="1:20" x14ac:dyDescent="0.3">
      <c r="A6118" s="1" t="s">
        <v>6162</v>
      </c>
      <c r="B6118" s="1" t="s">
        <v>30</v>
      </c>
      <c r="C6118" s="1" t="s">
        <v>31</v>
      </c>
      <c r="D6118" s="1" t="s">
        <v>32</v>
      </c>
      <c r="E6118" s="1" t="s">
        <v>22</v>
      </c>
      <c r="F6118" s="1" t="s">
        <v>40</v>
      </c>
      <c r="G6118">
        <v>5621.16</v>
      </c>
      <c r="H6118">
        <v>4</v>
      </c>
      <c r="I6118">
        <v>22484.639999999999</v>
      </c>
      <c r="J6118">
        <v>3.74</v>
      </c>
      <c r="K6118">
        <v>3595</v>
      </c>
      <c r="L6118" s="2">
        <v>45340</v>
      </c>
      <c r="O6118" t="str">
        <f>IF(ecommerce_10000[[#This Row],[Platform]]="Souq","sq",ecommerce_10000[[#This Row],[Platform]])</f>
        <v>Jumia</v>
      </c>
      <c r="P6118" t="str">
        <f>IF(E6118="Souq","sq",IF(E6118="Jumia","Jum",E6118))</f>
        <v>Jum</v>
      </c>
      <c r="Q6118">
        <f>VLOOKUP(ecommerce_10000[[#This Row],[City]],F:I,4,FALSE)</f>
        <v>99349.3</v>
      </c>
      <c r="R6118" s="1">
        <f>SUMIF(C:C,ecommerce_10000[[#This Row],[Category]],I:I)</f>
        <v>57542997.559999913</v>
      </c>
      <c r="S6118" s="1">
        <f>SUMIFS(I:I,C:C,C6118)</f>
        <v>57542997.559999913</v>
      </c>
      <c r="T6118" s="1" t="str">
        <f>INDEX(F:F,MATCH(ecommerce_10000[[#This Row],[TotalAmount]],I:I,0))</f>
        <v>Riyadh</v>
      </c>
    </row>
    <row r="6119" spans="1:20" x14ac:dyDescent="0.3">
      <c r="A6119" s="1" t="s">
        <v>6163</v>
      </c>
      <c r="B6119" s="1" t="s">
        <v>53</v>
      </c>
      <c r="C6119" s="1" t="s">
        <v>31</v>
      </c>
      <c r="D6119" s="1" t="s">
        <v>54</v>
      </c>
      <c r="E6119" s="1" t="s">
        <v>47</v>
      </c>
      <c r="F6119" s="1" t="s">
        <v>40</v>
      </c>
      <c r="G6119">
        <v>17003.77</v>
      </c>
      <c r="H6119">
        <v>4</v>
      </c>
      <c r="I6119">
        <v>68015.08</v>
      </c>
      <c r="J6119">
        <v>3.64</v>
      </c>
      <c r="K6119">
        <v>3409</v>
      </c>
      <c r="L6119" s="2">
        <v>45495</v>
      </c>
      <c r="O6119" t="str">
        <f>IF(ecommerce_10000[[#This Row],[Platform]]="Souq","sq",ecommerce_10000[[#This Row],[Platform]])</f>
        <v>Amazon</v>
      </c>
      <c r="P6119" t="str">
        <f>IF(E6119="Souq","sq",IF(E6119="Jumia","Jum",E6119))</f>
        <v>Amazon</v>
      </c>
      <c r="Q6119">
        <f>VLOOKUP(ecommerce_10000[[#This Row],[City]],F:I,4,FALSE)</f>
        <v>99349.3</v>
      </c>
      <c r="R6119" s="1">
        <f>SUMIF(C:C,ecommerce_10000[[#This Row],[Category]],I:I)</f>
        <v>57542997.559999913</v>
      </c>
      <c r="S6119" s="1">
        <f>SUMIFS(I:I,C:C,C6119)</f>
        <v>57542997.559999913</v>
      </c>
      <c r="T6119" s="1" t="str">
        <f>INDEX(F:F,MATCH(ecommerce_10000[[#This Row],[TotalAmount]],I:I,0))</f>
        <v>Riyadh</v>
      </c>
    </row>
    <row r="6120" spans="1:20" x14ac:dyDescent="0.3">
      <c r="A6120" s="1" t="s">
        <v>6164</v>
      </c>
      <c r="B6120" s="1" t="s">
        <v>35</v>
      </c>
      <c r="C6120" s="1" t="s">
        <v>14</v>
      </c>
      <c r="D6120" s="1" t="s">
        <v>36</v>
      </c>
      <c r="E6120" s="1" t="s">
        <v>47</v>
      </c>
      <c r="F6120" s="1" t="s">
        <v>17</v>
      </c>
      <c r="G6120">
        <v>6945.25</v>
      </c>
      <c r="H6120">
        <v>4</v>
      </c>
      <c r="I6120">
        <v>27781</v>
      </c>
      <c r="J6120">
        <v>1.01</v>
      </c>
      <c r="K6120">
        <v>1775</v>
      </c>
      <c r="L6120" s="2">
        <v>45323</v>
      </c>
      <c r="O6120" t="str">
        <f>IF(ecommerce_10000[[#This Row],[Platform]]="Souq","sq",ecommerce_10000[[#This Row],[Platform]])</f>
        <v>Amazon</v>
      </c>
      <c r="P6120" t="str">
        <f>IF(E6120="Souq","sq",IF(E6120="Jumia","Jum",E6120))</f>
        <v>Amazon</v>
      </c>
      <c r="Q6120">
        <f>VLOOKUP(ecommerce_10000[[#This Row],[City]],F:I,4,FALSE)</f>
        <v>16284.02</v>
      </c>
      <c r="R6120" s="1">
        <f>SUMIF(C:C,ecommerce_10000[[#This Row],[Category]],I:I)</f>
        <v>92327183.770000085</v>
      </c>
      <c r="S6120" s="1">
        <f>SUMIFS(I:I,C:C,C6120)</f>
        <v>92327183.770000085</v>
      </c>
      <c r="T6120" s="1" t="str">
        <f>INDEX(F:F,MATCH(ecommerce_10000[[#This Row],[TotalAmount]],I:I,0))</f>
        <v>Cairo</v>
      </c>
    </row>
    <row r="6121" spans="1:20" x14ac:dyDescent="0.3">
      <c r="A6121" s="1" t="s">
        <v>6165</v>
      </c>
      <c r="B6121" s="1" t="s">
        <v>13</v>
      </c>
      <c r="C6121" s="1" t="s">
        <v>14</v>
      </c>
      <c r="D6121" s="1" t="s">
        <v>15</v>
      </c>
      <c r="E6121" s="1" t="s">
        <v>22</v>
      </c>
      <c r="F6121" s="1" t="s">
        <v>40</v>
      </c>
      <c r="G6121">
        <v>11221.66</v>
      </c>
      <c r="H6121">
        <v>4</v>
      </c>
      <c r="I6121">
        <v>44886.64</v>
      </c>
      <c r="J6121">
        <v>3.76</v>
      </c>
      <c r="K6121">
        <v>3291</v>
      </c>
      <c r="L6121" s="2">
        <v>45543</v>
      </c>
      <c r="O6121" t="str">
        <f>IF(ecommerce_10000[[#This Row],[Platform]]="Souq","sq",ecommerce_10000[[#This Row],[Platform]])</f>
        <v>Jumia</v>
      </c>
      <c r="P6121" t="str">
        <f>IF(E6121="Souq","sq",IF(E6121="Jumia","Jum",E6121))</f>
        <v>Jum</v>
      </c>
      <c r="Q6121">
        <f>VLOOKUP(ecommerce_10000[[#This Row],[City]],F:I,4,FALSE)</f>
        <v>99349.3</v>
      </c>
      <c r="R6121" s="1">
        <f>SUMIF(C:C,ecommerce_10000[[#This Row],[Category]],I:I)</f>
        <v>92327183.770000085</v>
      </c>
      <c r="S6121" s="1">
        <f>SUMIFS(I:I,C:C,C6121)</f>
        <v>92327183.770000085</v>
      </c>
      <c r="T6121" s="1" t="str">
        <f>INDEX(F:F,MATCH(ecommerce_10000[[#This Row],[TotalAmount]],I:I,0))</f>
        <v>Riyadh</v>
      </c>
    </row>
    <row r="6122" spans="1:20" x14ac:dyDescent="0.3">
      <c r="A6122" s="1" t="s">
        <v>6166</v>
      </c>
      <c r="B6122" s="1" t="s">
        <v>43</v>
      </c>
      <c r="C6122" s="1" t="s">
        <v>44</v>
      </c>
      <c r="D6122" s="1" t="s">
        <v>45</v>
      </c>
      <c r="E6122" s="1" t="s">
        <v>16</v>
      </c>
      <c r="F6122" s="1" t="s">
        <v>40</v>
      </c>
      <c r="G6122">
        <v>4665.24</v>
      </c>
      <c r="H6122">
        <v>3</v>
      </c>
      <c r="I6122">
        <v>13995.72</v>
      </c>
      <c r="J6122">
        <v>1.34</v>
      </c>
      <c r="K6122">
        <v>4087</v>
      </c>
      <c r="L6122" s="2">
        <v>45632</v>
      </c>
      <c r="O6122" t="str">
        <f>IF(ecommerce_10000[[#This Row],[Platform]]="Souq","sq",ecommerce_10000[[#This Row],[Platform]])</f>
        <v>sq</v>
      </c>
      <c r="P6122" t="str">
        <f>IF(E6122="Souq","sq",IF(E6122="Jumia","Jum",E6122))</f>
        <v>sq</v>
      </c>
      <c r="Q6122">
        <f>VLOOKUP(ecommerce_10000[[#This Row],[City]],F:I,4,FALSE)</f>
        <v>99349.3</v>
      </c>
      <c r="R6122" s="1">
        <f>SUMIF(C:C,ecommerce_10000[[#This Row],[Category]],I:I)</f>
        <v>31420413.200000018</v>
      </c>
      <c r="S6122" s="1">
        <f>SUMIFS(I:I,C:C,C6122)</f>
        <v>31420413.200000018</v>
      </c>
      <c r="T6122" s="1" t="str">
        <f>INDEX(F:F,MATCH(ecommerce_10000[[#This Row],[TotalAmount]],I:I,0))</f>
        <v>Riyadh</v>
      </c>
    </row>
    <row r="6123" spans="1:20" x14ac:dyDescent="0.3">
      <c r="A6123" s="1" t="s">
        <v>6167</v>
      </c>
      <c r="B6123" s="1" t="s">
        <v>19</v>
      </c>
      <c r="C6123" s="1" t="s">
        <v>20</v>
      </c>
      <c r="D6123" s="1" t="s">
        <v>21</v>
      </c>
      <c r="E6123" s="1" t="s">
        <v>16</v>
      </c>
      <c r="F6123" s="1" t="s">
        <v>23</v>
      </c>
      <c r="G6123">
        <v>13731.9</v>
      </c>
      <c r="H6123">
        <v>2</v>
      </c>
      <c r="I6123">
        <v>27463.8</v>
      </c>
      <c r="J6123">
        <v>3.45</v>
      </c>
      <c r="K6123">
        <v>2679</v>
      </c>
      <c r="L6123" s="2">
        <v>45416</v>
      </c>
      <c r="O6123" t="str">
        <f>IF(ecommerce_10000[[#This Row],[Platform]]="Souq","sq",ecommerce_10000[[#This Row],[Platform]])</f>
        <v>sq</v>
      </c>
      <c r="P6123" t="str">
        <f>IF(E6123="Souq","sq",IF(E6123="Jumia","Jum",E6123))</f>
        <v>sq</v>
      </c>
      <c r="Q6123">
        <f>VLOOKUP(ecommerce_10000[[#This Row],[City]],F:I,4,FALSE)</f>
        <v>13290.4</v>
      </c>
      <c r="R6123" s="1">
        <f>SUMIF(C:C,ecommerce_10000[[#This Row],[Category]],I:I)</f>
        <v>91504159.730000004</v>
      </c>
      <c r="S6123" s="1">
        <f>SUMIFS(I:I,C:C,C6123)</f>
        <v>91504159.730000004</v>
      </c>
      <c r="T6123" s="1" t="str">
        <f>INDEX(F:F,MATCH(ecommerce_10000[[#This Row],[TotalAmount]],I:I,0))</f>
        <v>Alexandria</v>
      </c>
    </row>
    <row r="6124" spans="1:20" x14ac:dyDescent="0.3">
      <c r="A6124" s="1" t="s">
        <v>6168</v>
      </c>
      <c r="B6124" s="1" t="s">
        <v>53</v>
      </c>
      <c r="C6124" s="1" t="s">
        <v>31</v>
      </c>
      <c r="D6124" s="1" t="s">
        <v>54</v>
      </c>
      <c r="E6124" s="1" t="s">
        <v>16</v>
      </c>
      <c r="F6124" s="1" t="s">
        <v>23</v>
      </c>
      <c r="G6124">
        <v>17043.45</v>
      </c>
      <c r="H6124">
        <v>1</v>
      </c>
      <c r="I6124">
        <v>17043.45</v>
      </c>
      <c r="J6124">
        <v>2.98</v>
      </c>
      <c r="K6124">
        <v>553</v>
      </c>
      <c r="L6124" s="2">
        <v>45434</v>
      </c>
      <c r="O6124" t="str">
        <f>IF(ecommerce_10000[[#This Row],[Platform]]="Souq","sq",ecommerce_10000[[#This Row],[Platform]])</f>
        <v>sq</v>
      </c>
      <c r="P6124" t="str">
        <f>IF(E6124="Souq","sq",IF(E6124="Jumia","Jum",E6124))</f>
        <v>sq</v>
      </c>
      <c r="Q6124">
        <f>VLOOKUP(ecommerce_10000[[#This Row],[City]],F:I,4,FALSE)</f>
        <v>13290.4</v>
      </c>
      <c r="R6124" s="1">
        <f>SUMIF(C:C,ecommerce_10000[[#This Row],[Category]],I:I)</f>
        <v>57542997.559999913</v>
      </c>
      <c r="S6124" s="1">
        <f>SUMIFS(I:I,C:C,C6124)</f>
        <v>57542997.559999913</v>
      </c>
      <c r="T6124" s="1" t="str">
        <f>INDEX(F:F,MATCH(ecommerce_10000[[#This Row],[TotalAmount]],I:I,0))</f>
        <v>Alexandria</v>
      </c>
    </row>
    <row r="6125" spans="1:20" x14ac:dyDescent="0.3">
      <c r="A6125" s="1" t="s">
        <v>6169</v>
      </c>
      <c r="B6125" s="1" t="s">
        <v>35</v>
      </c>
      <c r="C6125" s="1" t="s">
        <v>14</v>
      </c>
      <c r="D6125" s="1" t="s">
        <v>36</v>
      </c>
      <c r="E6125" s="1" t="s">
        <v>47</v>
      </c>
      <c r="F6125" s="1" t="s">
        <v>33</v>
      </c>
      <c r="G6125">
        <v>7649.78</v>
      </c>
      <c r="H6125">
        <v>2</v>
      </c>
      <c r="I6125">
        <v>15299.56</v>
      </c>
      <c r="J6125">
        <v>3.96</v>
      </c>
      <c r="K6125">
        <v>2440</v>
      </c>
      <c r="L6125" s="2">
        <v>45351</v>
      </c>
      <c r="O6125" t="str">
        <f>IF(ecommerce_10000[[#This Row],[Platform]]="Souq","sq",ecommerce_10000[[#This Row],[Platform]])</f>
        <v>Amazon</v>
      </c>
      <c r="P6125" t="str">
        <f>IF(E6125="Souq","sq",IF(E6125="Jumia","Jum",E6125))</f>
        <v>Amazon</v>
      </c>
      <c r="Q6125">
        <f>VLOOKUP(ecommerce_10000[[#This Row],[City]],F:I,4,FALSE)</f>
        <v>3665.44</v>
      </c>
      <c r="R6125" s="1">
        <f>SUMIF(C:C,ecommerce_10000[[#This Row],[Category]],I:I)</f>
        <v>92327183.770000085</v>
      </c>
      <c r="S6125" s="1">
        <f>SUMIFS(I:I,C:C,C6125)</f>
        <v>92327183.770000085</v>
      </c>
      <c r="T6125" s="1" t="str">
        <f>INDEX(F:F,MATCH(ecommerce_10000[[#This Row],[TotalAmount]],I:I,0))</f>
        <v>Dubai</v>
      </c>
    </row>
    <row r="6126" spans="1:20" x14ac:dyDescent="0.3">
      <c r="A6126" s="1" t="s">
        <v>6170</v>
      </c>
      <c r="B6126" s="1" t="s">
        <v>38</v>
      </c>
      <c r="C6126" s="1" t="s">
        <v>20</v>
      </c>
      <c r="D6126" s="1" t="s">
        <v>39</v>
      </c>
      <c r="E6126" s="1" t="s">
        <v>47</v>
      </c>
      <c r="F6126" s="1" t="s">
        <v>62</v>
      </c>
      <c r="G6126">
        <v>17479.46</v>
      </c>
      <c r="H6126">
        <v>5</v>
      </c>
      <c r="I6126">
        <v>87397.3</v>
      </c>
      <c r="J6126">
        <v>3.88</v>
      </c>
      <c r="K6126">
        <v>2734</v>
      </c>
      <c r="L6126" s="2">
        <v>45292</v>
      </c>
      <c r="O6126" t="str">
        <f>IF(ecommerce_10000[[#This Row],[Platform]]="Souq","sq",ecommerce_10000[[#This Row],[Platform]])</f>
        <v>Amazon</v>
      </c>
      <c r="P6126" t="str">
        <f>IF(E6126="Souq","sq",IF(E6126="Jumia","Jum",E6126))</f>
        <v>Amazon</v>
      </c>
      <c r="Q6126">
        <f>VLOOKUP(ecommerce_10000[[#This Row],[City]],F:I,4,FALSE)</f>
        <v>27872.98</v>
      </c>
      <c r="R6126" s="1">
        <f>SUMIF(C:C,ecommerce_10000[[#This Row],[Category]],I:I)</f>
        <v>91504159.730000004</v>
      </c>
      <c r="S6126" s="1">
        <f>SUMIFS(I:I,C:C,C6126)</f>
        <v>91504159.730000004</v>
      </c>
      <c r="T6126" s="1" t="str">
        <f>INDEX(F:F,MATCH(ecommerce_10000[[#This Row],[TotalAmount]],I:I,0))</f>
        <v>Giza</v>
      </c>
    </row>
    <row r="6127" spans="1:20" x14ac:dyDescent="0.3">
      <c r="A6127" s="1" t="s">
        <v>6171</v>
      </c>
      <c r="B6127" s="1" t="s">
        <v>25</v>
      </c>
      <c r="C6127" s="1" t="s">
        <v>26</v>
      </c>
      <c r="D6127" s="1" t="s">
        <v>27</v>
      </c>
      <c r="E6127" s="1" t="s">
        <v>16</v>
      </c>
      <c r="F6127" s="1" t="s">
        <v>62</v>
      </c>
      <c r="G6127">
        <v>18472.02</v>
      </c>
      <c r="H6127">
        <v>1</v>
      </c>
      <c r="I6127">
        <v>18472.02</v>
      </c>
      <c r="J6127">
        <v>3.63</v>
      </c>
      <c r="K6127">
        <v>946</v>
      </c>
      <c r="L6127" s="2">
        <v>45539</v>
      </c>
      <c r="O6127" t="str">
        <f>IF(ecommerce_10000[[#This Row],[Platform]]="Souq","sq",ecommerce_10000[[#This Row],[Platform]])</f>
        <v>sq</v>
      </c>
      <c r="P6127" t="str">
        <f>IF(E6127="Souq","sq",IF(E6127="Jumia","Jum",E6127))</f>
        <v>sq</v>
      </c>
      <c r="Q6127">
        <f>VLOOKUP(ecommerce_10000[[#This Row],[City]],F:I,4,FALSE)</f>
        <v>27872.98</v>
      </c>
      <c r="R6127" s="1">
        <f>SUMIF(C:C,ecommerce_10000[[#This Row],[Category]],I:I)</f>
        <v>29200970.130000021</v>
      </c>
      <c r="S6127" s="1">
        <f>SUMIFS(I:I,C:C,C6127)</f>
        <v>29200970.130000021</v>
      </c>
      <c r="T6127" s="1" t="str">
        <f>INDEX(F:F,MATCH(ecommerce_10000[[#This Row],[TotalAmount]],I:I,0))</f>
        <v>Giza</v>
      </c>
    </row>
    <row r="6128" spans="1:20" x14ac:dyDescent="0.3">
      <c r="A6128" s="1" t="s">
        <v>6172</v>
      </c>
      <c r="B6128" s="1" t="s">
        <v>30</v>
      </c>
      <c r="C6128" s="1" t="s">
        <v>31</v>
      </c>
      <c r="D6128" s="1" t="s">
        <v>32</v>
      </c>
      <c r="E6128" s="1" t="s">
        <v>16</v>
      </c>
      <c r="F6128" s="1" t="s">
        <v>28</v>
      </c>
      <c r="G6128">
        <v>1788.11</v>
      </c>
      <c r="H6128">
        <v>2</v>
      </c>
      <c r="I6128">
        <v>3576.22</v>
      </c>
      <c r="J6128">
        <v>4.59</v>
      </c>
      <c r="K6128">
        <v>55</v>
      </c>
      <c r="L6128" s="2">
        <v>45420</v>
      </c>
      <c r="O6128" t="str">
        <f>IF(ecommerce_10000[[#This Row],[Platform]]="Souq","sq",ecommerce_10000[[#This Row],[Platform]])</f>
        <v>sq</v>
      </c>
      <c r="P6128" t="str">
        <f>IF(E6128="Souq","sq",IF(E6128="Jumia","Jum",E6128))</f>
        <v>sq</v>
      </c>
      <c r="Q6128">
        <f>VLOOKUP(ecommerce_10000[[#This Row],[City]],F:I,4,FALSE)</f>
        <v>26648.76</v>
      </c>
      <c r="R6128" s="1">
        <f>SUMIF(C:C,ecommerce_10000[[#This Row],[Category]],I:I)</f>
        <v>57542997.559999913</v>
      </c>
      <c r="S6128" s="1">
        <f>SUMIFS(I:I,C:C,C6128)</f>
        <v>57542997.559999913</v>
      </c>
      <c r="T6128" s="1" t="str">
        <f>INDEX(F:F,MATCH(ecommerce_10000[[#This Row],[TotalAmount]],I:I,0))</f>
        <v>Casablanca</v>
      </c>
    </row>
    <row r="6129" spans="1:20" x14ac:dyDescent="0.3">
      <c r="A6129" s="1" t="s">
        <v>6173</v>
      </c>
      <c r="B6129" s="1" t="s">
        <v>38</v>
      </c>
      <c r="C6129" s="1" t="s">
        <v>20</v>
      </c>
      <c r="D6129" s="1" t="s">
        <v>39</v>
      </c>
      <c r="E6129" s="1" t="s">
        <v>22</v>
      </c>
      <c r="F6129" s="1" t="s">
        <v>62</v>
      </c>
      <c r="G6129">
        <v>11993.87</v>
      </c>
      <c r="H6129">
        <v>1</v>
      </c>
      <c r="I6129">
        <v>11993.87</v>
      </c>
      <c r="J6129">
        <v>4.4000000000000004</v>
      </c>
      <c r="K6129">
        <v>38</v>
      </c>
      <c r="L6129" s="2">
        <v>45366</v>
      </c>
      <c r="O6129" t="str">
        <f>IF(ecommerce_10000[[#This Row],[Platform]]="Souq","sq",ecommerce_10000[[#This Row],[Platform]])</f>
        <v>Jumia</v>
      </c>
      <c r="P6129" t="str">
        <f>IF(E6129="Souq","sq",IF(E6129="Jumia","Jum",E6129))</f>
        <v>Jum</v>
      </c>
      <c r="Q6129">
        <f>VLOOKUP(ecommerce_10000[[#This Row],[City]],F:I,4,FALSE)</f>
        <v>27872.98</v>
      </c>
      <c r="R6129" s="1">
        <f>SUMIF(C:C,ecommerce_10000[[#This Row],[Category]],I:I)</f>
        <v>91504159.730000004</v>
      </c>
      <c r="S6129" s="1">
        <f>SUMIFS(I:I,C:C,C6129)</f>
        <v>91504159.730000004</v>
      </c>
      <c r="T6129" s="1" t="str">
        <f>INDEX(F:F,MATCH(ecommerce_10000[[#This Row],[TotalAmount]],I:I,0))</f>
        <v>Giza</v>
      </c>
    </row>
    <row r="6130" spans="1:20" x14ac:dyDescent="0.3">
      <c r="A6130" s="1" t="s">
        <v>6174</v>
      </c>
      <c r="B6130" s="1" t="s">
        <v>65</v>
      </c>
      <c r="C6130" s="1" t="s">
        <v>20</v>
      </c>
      <c r="D6130" s="1" t="s">
        <v>66</v>
      </c>
      <c r="E6130" s="1" t="s">
        <v>16</v>
      </c>
      <c r="F6130" s="1" t="s">
        <v>23</v>
      </c>
      <c r="G6130">
        <v>14943.46</v>
      </c>
      <c r="H6130">
        <v>3</v>
      </c>
      <c r="I6130">
        <v>44830.38</v>
      </c>
      <c r="J6130">
        <v>1.65</v>
      </c>
      <c r="K6130">
        <v>4467</v>
      </c>
      <c r="L6130" s="2">
        <v>45571</v>
      </c>
      <c r="O6130" t="str">
        <f>IF(ecommerce_10000[[#This Row],[Platform]]="Souq","sq",ecommerce_10000[[#This Row],[Platform]])</f>
        <v>sq</v>
      </c>
      <c r="P6130" t="str">
        <f>IF(E6130="Souq","sq",IF(E6130="Jumia","Jum",E6130))</f>
        <v>sq</v>
      </c>
      <c r="Q6130">
        <f>VLOOKUP(ecommerce_10000[[#This Row],[City]],F:I,4,FALSE)</f>
        <v>13290.4</v>
      </c>
      <c r="R6130" s="1">
        <f>SUMIF(C:C,ecommerce_10000[[#This Row],[Category]],I:I)</f>
        <v>91504159.730000004</v>
      </c>
      <c r="S6130" s="1">
        <f>SUMIFS(I:I,C:C,C6130)</f>
        <v>91504159.730000004</v>
      </c>
      <c r="T6130" s="1" t="str">
        <f>INDEX(F:F,MATCH(ecommerce_10000[[#This Row],[TotalAmount]],I:I,0))</f>
        <v>Alexandria</v>
      </c>
    </row>
    <row r="6131" spans="1:20" x14ac:dyDescent="0.3">
      <c r="A6131" s="1" t="s">
        <v>6175</v>
      </c>
      <c r="B6131" s="1" t="s">
        <v>43</v>
      </c>
      <c r="C6131" s="1" t="s">
        <v>44</v>
      </c>
      <c r="D6131" s="1" t="s">
        <v>45</v>
      </c>
      <c r="E6131" s="1" t="s">
        <v>16</v>
      </c>
      <c r="F6131" s="1" t="s">
        <v>40</v>
      </c>
      <c r="G6131">
        <v>3350.07</v>
      </c>
      <c r="H6131">
        <v>1</v>
      </c>
      <c r="I6131">
        <v>3350.07</v>
      </c>
      <c r="J6131">
        <v>2.2999999999999998</v>
      </c>
      <c r="K6131">
        <v>1736</v>
      </c>
      <c r="L6131" s="2">
        <v>45471</v>
      </c>
      <c r="O6131" t="str">
        <f>IF(ecommerce_10000[[#This Row],[Platform]]="Souq","sq",ecommerce_10000[[#This Row],[Platform]])</f>
        <v>sq</v>
      </c>
      <c r="P6131" t="str">
        <f>IF(E6131="Souq","sq",IF(E6131="Jumia","Jum",E6131))</f>
        <v>sq</v>
      </c>
      <c r="Q6131">
        <f>VLOOKUP(ecommerce_10000[[#This Row],[City]],F:I,4,FALSE)</f>
        <v>99349.3</v>
      </c>
      <c r="R6131" s="1">
        <f>SUMIF(C:C,ecommerce_10000[[#This Row],[Category]],I:I)</f>
        <v>31420413.200000018</v>
      </c>
      <c r="S6131" s="1">
        <f>SUMIFS(I:I,C:C,C6131)</f>
        <v>31420413.200000018</v>
      </c>
      <c r="T6131" s="1" t="str">
        <f>INDEX(F:F,MATCH(ecommerce_10000[[#This Row],[TotalAmount]],I:I,0))</f>
        <v>Riyadh</v>
      </c>
    </row>
    <row r="6132" spans="1:20" x14ac:dyDescent="0.3">
      <c r="A6132" s="1" t="s">
        <v>6176</v>
      </c>
      <c r="B6132" s="1" t="s">
        <v>49</v>
      </c>
      <c r="C6132" s="1" t="s">
        <v>14</v>
      </c>
      <c r="D6132" s="1" t="s">
        <v>50</v>
      </c>
      <c r="E6132" s="1" t="s">
        <v>16</v>
      </c>
      <c r="F6132" s="1" t="s">
        <v>40</v>
      </c>
      <c r="G6132">
        <v>11520.88</v>
      </c>
      <c r="H6132">
        <v>2</v>
      </c>
      <c r="I6132">
        <v>23041.759999999998</v>
      </c>
      <c r="J6132">
        <v>3.42</v>
      </c>
      <c r="K6132">
        <v>1189</v>
      </c>
      <c r="L6132" s="2">
        <v>45328</v>
      </c>
      <c r="O6132" t="str">
        <f>IF(ecommerce_10000[[#This Row],[Platform]]="Souq","sq",ecommerce_10000[[#This Row],[Platform]])</f>
        <v>sq</v>
      </c>
      <c r="P6132" t="str">
        <f>IF(E6132="Souq","sq",IF(E6132="Jumia","Jum",E6132))</f>
        <v>sq</v>
      </c>
      <c r="Q6132">
        <f>VLOOKUP(ecommerce_10000[[#This Row],[City]],F:I,4,FALSE)</f>
        <v>99349.3</v>
      </c>
      <c r="R6132" s="1">
        <f>SUMIF(C:C,ecommerce_10000[[#This Row],[Category]],I:I)</f>
        <v>92327183.770000085</v>
      </c>
      <c r="S6132" s="1">
        <f>SUMIFS(I:I,C:C,C6132)</f>
        <v>92327183.770000085</v>
      </c>
      <c r="T6132" s="1" t="str">
        <f>INDEX(F:F,MATCH(ecommerce_10000[[#This Row],[TotalAmount]],I:I,0))</f>
        <v>Riyadh</v>
      </c>
    </row>
    <row r="6133" spans="1:20" x14ac:dyDescent="0.3">
      <c r="A6133" s="1" t="s">
        <v>6177</v>
      </c>
      <c r="B6133" s="1" t="s">
        <v>38</v>
      </c>
      <c r="C6133" s="1" t="s">
        <v>20</v>
      </c>
      <c r="D6133" s="1" t="s">
        <v>39</v>
      </c>
      <c r="E6133" s="1" t="s">
        <v>47</v>
      </c>
      <c r="F6133" s="1" t="s">
        <v>33</v>
      </c>
      <c r="G6133">
        <v>331.1</v>
      </c>
      <c r="H6133">
        <v>4</v>
      </c>
      <c r="I6133">
        <v>1324.4</v>
      </c>
      <c r="J6133">
        <v>3.75</v>
      </c>
      <c r="K6133">
        <v>984</v>
      </c>
      <c r="L6133" s="2">
        <v>45454</v>
      </c>
      <c r="O6133" t="str">
        <f>IF(ecommerce_10000[[#This Row],[Platform]]="Souq","sq",ecommerce_10000[[#This Row],[Platform]])</f>
        <v>Amazon</v>
      </c>
      <c r="P6133" t="str">
        <f>IF(E6133="Souq","sq",IF(E6133="Jumia","Jum",E6133))</f>
        <v>Amazon</v>
      </c>
      <c r="Q6133">
        <f>VLOOKUP(ecommerce_10000[[#This Row],[City]],F:I,4,FALSE)</f>
        <v>3665.44</v>
      </c>
      <c r="R6133" s="1">
        <f>SUMIF(C:C,ecommerce_10000[[#This Row],[Category]],I:I)</f>
        <v>91504159.730000004</v>
      </c>
      <c r="S6133" s="1">
        <f>SUMIFS(I:I,C:C,C6133)</f>
        <v>91504159.730000004</v>
      </c>
      <c r="T6133" s="1" t="str">
        <f>INDEX(F:F,MATCH(ecommerce_10000[[#This Row],[TotalAmount]],I:I,0))</f>
        <v>Dubai</v>
      </c>
    </row>
    <row r="6134" spans="1:20" x14ac:dyDescent="0.3">
      <c r="A6134" s="1" t="s">
        <v>6178</v>
      </c>
      <c r="B6134" s="1" t="s">
        <v>19</v>
      </c>
      <c r="C6134" s="1" t="s">
        <v>20</v>
      </c>
      <c r="D6134" s="1" t="s">
        <v>21</v>
      </c>
      <c r="E6134" s="1" t="s">
        <v>16</v>
      </c>
      <c r="F6134" s="1" t="s">
        <v>33</v>
      </c>
      <c r="G6134">
        <v>7187.8</v>
      </c>
      <c r="H6134">
        <v>1</v>
      </c>
      <c r="I6134">
        <v>7187.8</v>
      </c>
      <c r="J6134">
        <v>4.63</v>
      </c>
      <c r="K6134">
        <v>1101</v>
      </c>
      <c r="L6134" s="2">
        <v>45417</v>
      </c>
      <c r="O6134" t="str">
        <f>IF(ecommerce_10000[[#This Row],[Platform]]="Souq","sq",ecommerce_10000[[#This Row],[Platform]])</f>
        <v>sq</v>
      </c>
      <c r="P6134" t="str">
        <f>IF(E6134="Souq","sq",IF(E6134="Jumia","Jum",E6134))</f>
        <v>sq</v>
      </c>
      <c r="Q6134">
        <f>VLOOKUP(ecommerce_10000[[#This Row],[City]],F:I,4,FALSE)</f>
        <v>3665.44</v>
      </c>
      <c r="R6134" s="1">
        <f>SUMIF(C:C,ecommerce_10000[[#This Row],[Category]],I:I)</f>
        <v>91504159.730000004</v>
      </c>
      <c r="S6134" s="1">
        <f>SUMIFS(I:I,C:C,C6134)</f>
        <v>91504159.730000004</v>
      </c>
      <c r="T6134" s="1" t="str">
        <f>INDEX(F:F,MATCH(ecommerce_10000[[#This Row],[TotalAmount]],I:I,0))</f>
        <v>Dubai</v>
      </c>
    </row>
    <row r="6135" spans="1:20" x14ac:dyDescent="0.3">
      <c r="A6135" s="1" t="s">
        <v>6179</v>
      </c>
      <c r="B6135" s="1" t="s">
        <v>53</v>
      </c>
      <c r="C6135" s="1" t="s">
        <v>31</v>
      </c>
      <c r="D6135" s="1" t="s">
        <v>54</v>
      </c>
      <c r="E6135" s="1" t="s">
        <v>47</v>
      </c>
      <c r="F6135" s="1" t="s">
        <v>17</v>
      </c>
      <c r="G6135">
        <v>3777.7</v>
      </c>
      <c r="H6135">
        <v>4</v>
      </c>
      <c r="I6135">
        <v>15110.8</v>
      </c>
      <c r="J6135">
        <v>4.34</v>
      </c>
      <c r="K6135">
        <v>68</v>
      </c>
      <c r="L6135" s="2">
        <v>45530</v>
      </c>
      <c r="O6135" t="str">
        <f>IF(ecommerce_10000[[#This Row],[Platform]]="Souq","sq",ecommerce_10000[[#This Row],[Platform]])</f>
        <v>Amazon</v>
      </c>
      <c r="P6135" t="str">
        <f>IF(E6135="Souq","sq",IF(E6135="Jumia","Jum",E6135))</f>
        <v>Amazon</v>
      </c>
      <c r="Q6135">
        <f>VLOOKUP(ecommerce_10000[[#This Row],[City]],F:I,4,FALSE)</f>
        <v>16284.02</v>
      </c>
      <c r="R6135" s="1">
        <f>SUMIF(C:C,ecommerce_10000[[#This Row],[Category]],I:I)</f>
        <v>57542997.559999913</v>
      </c>
      <c r="S6135" s="1">
        <f>SUMIFS(I:I,C:C,C6135)</f>
        <v>57542997.559999913</v>
      </c>
      <c r="T6135" s="1" t="str">
        <f>INDEX(F:F,MATCH(ecommerce_10000[[#This Row],[TotalAmount]],I:I,0))</f>
        <v>Cairo</v>
      </c>
    </row>
    <row r="6136" spans="1:20" x14ac:dyDescent="0.3">
      <c r="A6136" s="1" t="s">
        <v>6180</v>
      </c>
      <c r="B6136" s="1" t="s">
        <v>65</v>
      </c>
      <c r="C6136" s="1" t="s">
        <v>20</v>
      </c>
      <c r="D6136" s="1" t="s">
        <v>66</v>
      </c>
      <c r="E6136" s="1" t="s">
        <v>22</v>
      </c>
      <c r="F6136" s="1" t="s">
        <v>17</v>
      </c>
      <c r="G6136">
        <v>17940.16</v>
      </c>
      <c r="H6136">
        <v>4</v>
      </c>
      <c r="I6136">
        <v>71760.639999999999</v>
      </c>
      <c r="J6136">
        <v>4.32</v>
      </c>
      <c r="K6136">
        <v>1959</v>
      </c>
      <c r="L6136" s="2">
        <v>45326</v>
      </c>
      <c r="O6136" t="str">
        <f>IF(ecommerce_10000[[#This Row],[Platform]]="Souq","sq",ecommerce_10000[[#This Row],[Platform]])</f>
        <v>Jumia</v>
      </c>
      <c r="P6136" t="str">
        <f>IF(E6136="Souq","sq",IF(E6136="Jumia","Jum",E6136))</f>
        <v>Jum</v>
      </c>
      <c r="Q6136">
        <f>VLOOKUP(ecommerce_10000[[#This Row],[City]],F:I,4,FALSE)</f>
        <v>16284.02</v>
      </c>
      <c r="R6136" s="1">
        <f>SUMIF(C:C,ecommerce_10000[[#This Row],[Category]],I:I)</f>
        <v>91504159.730000004</v>
      </c>
      <c r="S6136" s="1">
        <f>SUMIFS(I:I,C:C,C6136)</f>
        <v>91504159.730000004</v>
      </c>
      <c r="T6136" s="1" t="str">
        <f>INDEX(F:F,MATCH(ecommerce_10000[[#This Row],[TotalAmount]],I:I,0))</f>
        <v>Cairo</v>
      </c>
    </row>
    <row r="6137" spans="1:20" x14ac:dyDescent="0.3">
      <c r="A6137" s="1" t="s">
        <v>6181</v>
      </c>
      <c r="B6137" s="1" t="s">
        <v>53</v>
      </c>
      <c r="C6137" s="1" t="s">
        <v>31</v>
      </c>
      <c r="D6137" s="1" t="s">
        <v>54</v>
      </c>
      <c r="E6137" s="1" t="s">
        <v>47</v>
      </c>
      <c r="F6137" s="1" t="s">
        <v>23</v>
      </c>
      <c r="G6137">
        <v>12259.1</v>
      </c>
      <c r="H6137">
        <v>4</v>
      </c>
      <c r="I6137">
        <v>49036.4</v>
      </c>
      <c r="J6137">
        <v>2.09</v>
      </c>
      <c r="K6137">
        <v>3656</v>
      </c>
      <c r="L6137" s="2">
        <v>45516</v>
      </c>
      <c r="O6137" t="str">
        <f>IF(ecommerce_10000[[#This Row],[Platform]]="Souq","sq",ecommerce_10000[[#This Row],[Platform]])</f>
        <v>Amazon</v>
      </c>
      <c r="P6137" t="str">
        <f>IF(E6137="Souq","sq",IF(E6137="Jumia","Jum",E6137))</f>
        <v>Amazon</v>
      </c>
      <c r="Q6137">
        <f>VLOOKUP(ecommerce_10000[[#This Row],[City]],F:I,4,FALSE)</f>
        <v>13290.4</v>
      </c>
      <c r="R6137" s="1">
        <f>SUMIF(C:C,ecommerce_10000[[#This Row],[Category]],I:I)</f>
        <v>57542997.559999913</v>
      </c>
      <c r="S6137" s="1">
        <f>SUMIFS(I:I,C:C,C6137)</f>
        <v>57542997.559999913</v>
      </c>
      <c r="T6137" s="1" t="str">
        <f>INDEX(F:F,MATCH(ecommerce_10000[[#This Row],[TotalAmount]],I:I,0))</f>
        <v>Alexandria</v>
      </c>
    </row>
    <row r="6138" spans="1:20" x14ac:dyDescent="0.3">
      <c r="A6138" s="1" t="s">
        <v>6182</v>
      </c>
      <c r="B6138" s="1" t="s">
        <v>19</v>
      </c>
      <c r="C6138" s="1" t="s">
        <v>20</v>
      </c>
      <c r="D6138" s="1" t="s">
        <v>21</v>
      </c>
      <c r="E6138" s="1" t="s">
        <v>47</v>
      </c>
      <c r="F6138" s="1" t="s">
        <v>28</v>
      </c>
      <c r="G6138">
        <v>2765.86</v>
      </c>
      <c r="H6138">
        <v>3</v>
      </c>
      <c r="I6138">
        <v>8297.58</v>
      </c>
      <c r="J6138">
        <v>3.03</v>
      </c>
      <c r="K6138">
        <v>3193</v>
      </c>
      <c r="L6138" s="2">
        <v>45405</v>
      </c>
      <c r="O6138" t="str">
        <f>IF(ecommerce_10000[[#This Row],[Platform]]="Souq","sq",ecommerce_10000[[#This Row],[Platform]])</f>
        <v>Amazon</v>
      </c>
      <c r="P6138" t="str">
        <f>IF(E6138="Souq","sq",IF(E6138="Jumia","Jum",E6138))</f>
        <v>Amazon</v>
      </c>
      <c r="Q6138">
        <f>VLOOKUP(ecommerce_10000[[#This Row],[City]],F:I,4,FALSE)</f>
        <v>26648.76</v>
      </c>
      <c r="R6138" s="1">
        <f>SUMIF(C:C,ecommerce_10000[[#This Row],[Category]],I:I)</f>
        <v>91504159.730000004</v>
      </c>
      <c r="S6138" s="1">
        <f>SUMIFS(I:I,C:C,C6138)</f>
        <v>91504159.730000004</v>
      </c>
      <c r="T6138" s="1" t="str">
        <f>INDEX(F:F,MATCH(ecommerce_10000[[#This Row],[TotalAmount]],I:I,0))</f>
        <v>Casablanca</v>
      </c>
    </row>
    <row r="6139" spans="1:20" x14ac:dyDescent="0.3">
      <c r="A6139" s="1" t="s">
        <v>6183</v>
      </c>
      <c r="B6139" s="1" t="s">
        <v>19</v>
      </c>
      <c r="C6139" s="1" t="s">
        <v>20</v>
      </c>
      <c r="D6139" s="1" t="s">
        <v>21</v>
      </c>
      <c r="E6139" s="1" t="s">
        <v>47</v>
      </c>
      <c r="F6139" s="1" t="s">
        <v>40</v>
      </c>
      <c r="G6139">
        <v>16254.99</v>
      </c>
      <c r="H6139">
        <v>2</v>
      </c>
      <c r="I6139">
        <v>32509.98</v>
      </c>
      <c r="J6139">
        <v>3.72</v>
      </c>
      <c r="K6139">
        <v>4752</v>
      </c>
      <c r="L6139" s="2">
        <v>45456</v>
      </c>
      <c r="O6139" t="str">
        <f>IF(ecommerce_10000[[#This Row],[Platform]]="Souq","sq",ecommerce_10000[[#This Row],[Platform]])</f>
        <v>Amazon</v>
      </c>
      <c r="P6139" t="str">
        <f>IF(E6139="Souq","sq",IF(E6139="Jumia","Jum",E6139))</f>
        <v>Amazon</v>
      </c>
      <c r="Q6139">
        <f>VLOOKUP(ecommerce_10000[[#This Row],[City]],F:I,4,FALSE)</f>
        <v>99349.3</v>
      </c>
      <c r="R6139" s="1">
        <f>SUMIF(C:C,ecommerce_10000[[#This Row],[Category]],I:I)</f>
        <v>91504159.730000004</v>
      </c>
      <c r="S6139" s="1">
        <f>SUMIFS(I:I,C:C,C6139)</f>
        <v>91504159.730000004</v>
      </c>
      <c r="T6139" s="1" t="str">
        <f>INDEX(F:F,MATCH(ecommerce_10000[[#This Row],[TotalAmount]],I:I,0))</f>
        <v>Riyadh</v>
      </c>
    </row>
    <row r="6140" spans="1:20" x14ac:dyDescent="0.3">
      <c r="A6140" s="1" t="s">
        <v>6184</v>
      </c>
      <c r="B6140" s="1" t="s">
        <v>30</v>
      </c>
      <c r="C6140" s="1" t="s">
        <v>31</v>
      </c>
      <c r="D6140" s="1" t="s">
        <v>32</v>
      </c>
      <c r="E6140" s="1" t="s">
        <v>22</v>
      </c>
      <c r="F6140" s="1" t="s">
        <v>23</v>
      </c>
      <c r="G6140">
        <v>9482.75</v>
      </c>
      <c r="H6140">
        <v>2</v>
      </c>
      <c r="I6140">
        <v>18965.5</v>
      </c>
      <c r="J6140">
        <v>1.03</v>
      </c>
      <c r="K6140">
        <v>1190</v>
      </c>
      <c r="L6140" s="2">
        <v>45620</v>
      </c>
      <c r="O6140" t="str">
        <f>IF(ecommerce_10000[[#This Row],[Platform]]="Souq","sq",ecommerce_10000[[#This Row],[Platform]])</f>
        <v>Jumia</v>
      </c>
      <c r="P6140" t="str">
        <f>IF(E6140="Souq","sq",IF(E6140="Jumia","Jum",E6140))</f>
        <v>Jum</v>
      </c>
      <c r="Q6140">
        <f>VLOOKUP(ecommerce_10000[[#This Row],[City]],F:I,4,FALSE)</f>
        <v>13290.4</v>
      </c>
      <c r="R6140" s="1">
        <f>SUMIF(C:C,ecommerce_10000[[#This Row],[Category]],I:I)</f>
        <v>57542997.559999913</v>
      </c>
      <c r="S6140" s="1">
        <f>SUMIFS(I:I,C:C,C6140)</f>
        <v>57542997.559999913</v>
      </c>
      <c r="T6140" s="1" t="str">
        <f>INDEX(F:F,MATCH(ecommerce_10000[[#This Row],[TotalAmount]],I:I,0))</f>
        <v>Alexandria</v>
      </c>
    </row>
    <row r="6141" spans="1:20" x14ac:dyDescent="0.3">
      <c r="A6141" s="1" t="s">
        <v>6185</v>
      </c>
      <c r="B6141" s="1" t="s">
        <v>65</v>
      </c>
      <c r="C6141" s="1" t="s">
        <v>20</v>
      </c>
      <c r="D6141" s="1" t="s">
        <v>66</v>
      </c>
      <c r="E6141" s="1" t="s">
        <v>22</v>
      </c>
      <c r="F6141" s="1" t="s">
        <v>40</v>
      </c>
      <c r="G6141">
        <v>3732.78</v>
      </c>
      <c r="H6141">
        <v>3</v>
      </c>
      <c r="I6141">
        <v>11198.34</v>
      </c>
      <c r="J6141">
        <v>4.1399999999999997</v>
      </c>
      <c r="K6141">
        <v>2211</v>
      </c>
      <c r="L6141" s="2">
        <v>45450</v>
      </c>
      <c r="O6141" t="str">
        <f>IF(ecommerce_10000[[#This Row],[Platform]]="Souq","sq",ecommerce_10000[[#This Row],[Platform]])</f>
        <v>Jumia</v>
      </c>
      <c r="P6141" t="str">
        <f>IF(E6141="Souq","sq",IF(E6141="Jumia","Jum",E6141))</f>
        <v>Jum</v>
      </c>
      <c r="Q6141">
        <f>VLOOKUP(ecommerce_10000[[#This Row],[City]],F:I,4,FALSE)</f>
        <v>99349.3</v>
      </c>
      <c r="R6141" s="1">
        <f>SUMIF(C:C,ecommerce_10000[[#This Row],[Category]],I:I)</f>
        <v>91504159.730000004</v>
      </c>
      <c r="S6141" s="1">
        <f>SUMIFS(I:I,C:C,C6141)</f>
        <v>91504159.730000004</v>
      </c>
      <c r="T6141" s="1" t="str">
        <f>INDEX(F:F,MATCH(ecommerce_10000[[#This Row],[TotalAmount]],I:I,0))</f>
        <v>Riyadh</v>
      </c>
    </row>
    <row r="6142" spans="1:20" x14ac:dyDescent="0.3">
      <c r="A6142" s="1" t="s">
        <v>6186</v>
      </c>
      <c r="B6142" s="1" t="s">
        <v>25</v>
      </c>
      <c r="C6142" s="1" t="s">
        <v>26</v>
      </c>
      <c r="D6142" s="1" t="s">
        <v>27</v>
      </c>
      <c r="E6142" s="1" t="s">
        <v>16</v>
      </c>
      <c r="F6142" s="1" t="s">
        <v>40</v>
      </c>
      <c r="G6142">
        <v>12447.49</v>
      </c>
      <c r="H6142">
        <v>2</v>
      </c>
      <c r="I6142">
        <v>24894.98</v>
      </c>
      <c r="J6142">
        <v>2.74</v>
      </c>
      <c r="K6142">
        <v>3909</v>
      </c>
      <c r="L6142" s="2">
        <v>45400</v>
      </c>
      <c r="O6142" t="str">
        <f>IF(ecommerce_10000[[#This Row],[Platform]]="Souq","sq",ecommerce_10000[[#This Row],[Platform]])</f>
        <v>sq</v>
      </c>
      <c r="P6142" t="str">
        <f>IF(E6142="Souq","sq",IF(E6142="Jumia","Jum",E6142))</f>
        <v>sq</v>
      </c>
      <c r="Q6142">
        <f>VLOOKUP(ecommerce_10000[[#This Row],[City]],F:I,4,FALSE)</f>
        <v>99349.3</v>
      </c>
      <c r="R6142" s="1">
        <f>SUMIF(C:C,ecommerce_10000[[#This Row],[Category]],I:I)</f>
        <v>29200970.130000021</v>
      </c>
      <c r="S6142" s="1">
        <f>SUMIFS(I:I,C:C,C6142)</f>
        <v>29200970.130000021</v>
      </c>
      <c r="T6142" s="1" t="str">
        <f>INDEX(F:F,MATCH(ecommerce_10000[[#This Row],[TotalAmount]],I:I,0))</f>
        <v>Riyadh</v>
      </c>
    </row>
    <row r="6143" spans="1:20" x14ac:dyDescent="0.3">
      <c r="A6143" s="1" t="s">
        <v>6187</v>
      </c>
      <c r="B6143" s="1" t="s">
        <v>53</v>
      </c>
      <c r="C6143" s="1" t="s">
        <v>31</v>
      </c>
      <c r="D6143" s="1" t="s">
        <v>54</v>
      </c>
      <c r="E6143" s="1" t="s">
        <v>47</v>
      </c>
      <c r="F6143" s="1" t="s">
        <v>28</v>
      </c>
      <c r="G6143">
        <v>11473.4</v>
      </c>
      <c r="H6143">
        <v>2</v>
      </c>
      <c r="I6143">
        <v>22946.799999999999</v>
      </c>
      <c r="J6143">
        <v>4.75</v>
      </c>
      <c r="K6143">
        <v>2565</v>
      </c>
      <c r="L6143" s="2">
        <v>45472</v>
      </c>
      <c r="O6143" t="str">
        <f>IF(ecommerce_10000[[#This Row],[Platform]]="Souq","sq",ecommerce_10000[[#This Row],[Platform]])</f>
        <v>Amazon</v>
      </c>
      <c r="P6143" t="str">
        <f>IF(E6143="Souq","sq",IF(E6143="Jumia","Jum",E6143))</f>
        <v>Amazon</v>
      </c>
      <c r="Q6143">
        <f>VLOOKUP(ecommerce_10000[[#This Row],[City]],F:I,4,FALSE)</f>
        <v>26648.76</v>
      </c>
      <c r="R6143" s="1">
        <f>SUMIF(C:C,ecommerce_10000[[#This Row],[Category]],I:I)</f>
        <v>57542997.559999913</v>
      </c>
      <c r="S6143" s="1">
        <f>SUMIFS(I:I,C:C,C6143)</f>
        <v>57542997.559999913</v>
      </c>
      <c r="T6143" s="1" t="str">
        <f>INDEX(F:F,MATCH(ecommerce_10000[[#This Row],[TotalAmount]],I:I,0))</f>
        <v>Casablanca</v>
      </c>
    </row>
    <row r="6144" spans="1:20" x14ac:dyDescent="0.3">
      <c r="A6144" s="1" t="s">
        <v>6188</v>
      </c>
      <c r="B6144" s="1" t="s">
        <v>35</v>
      </c>
      <c r="C6144" s="1" t="s">
        <v>14</v>
      </c>
      <c r="D6144" s="1" t="s">
        <v>36</v>
      </c>
      <c r="E6144" s="1" t="s">
        <v>22</v>
      </c>
      <c r="F6144" s="1" t="s">
        <v>40</v>
      </c>
      <c r="G6144">
        <v>14774.24</v>
      </c>
      <c r="H6144">
        <v>1</v>
      </c>
      <c r="I6144">
        <v>14774.24</v>
      </c>
      <c r="J6144">
        <v>4.58</v>
      </c>
      <c r="K6144">
        <v>2034</v>
      </c>
      <c r="L6144" s="2">
        <v>45593</v>
      </c>
      <c r="O6144" t="str">
        <f>IF(ecommerce_10000[[#This Row],[Platform]]="Souq","sq",ecommerce_10000[[#This Row],[Platform]])</f>
        <v>Jumia</v>
      </c>
      <c r="P6144" t="str">
        <f>IF(E6144="Souq","sq",IF(E6144="Jumia","Jum",E6144))</f>
        <v>Jum</v>
      </c>
      <c r="Q6144">
        <f>VLOOKUP(ecommerce_10000[[#This Row],[City]],F:I,4,FALSE)</f>
        <v>99349.3</v>
      </c>
      <c r="R6144" s="1">
        <f>SUMIF(C:C,ecommerce_10000[[#This Row],[Category]],I:I)</f>
        <v>92327183.770000085</v>
      </c>
      <c r="S6144" s="1">
        <f>SUMIFS(I:I,C:C,C6144)</f>
        <v>92327183.770000085</v>
      </c>
      <c r="T6144" s="1" t="str">
        <f>INDEX(F:F,MATCH(ecommerce_10000[[#This Row],[TotalAmount]],I:I,0))</f>
        <v>Riyadh</v>
      </c>
    </row>
    <row r="6145" spans="1:20" x14ac:dyDescent="0.3">
      <c r="A6145" s="1" t="s">
        <v>6189</v>
      </c>
      <c r="B6145" s="1" t="s">
        <v>53</v>
      </c>
      <c r="C6145" s="1" t="s">
        <v>31</v>
      </c>
      <c r="D6145" s="1" t="s">
        <v>54</v>
      </c>
      <c r="E6145" s="1" t="s">
        <v>16</v>
      </c>
      <c r="F6145" s="1" t="s">
        <v>17</v>
      </c>
      <c r="G6145">
        <v>14231.19</v>
      </c>
      <c r="H6145">
        <v>4</v>
      </c>
      <c r="I6145">
        <v>56924.76</v>
      </c>
      <c r="J6145">
        <v>1.97</v>
      </c>
      <c r="K6145">
        <v>412</v>
      </c>
      <c r="L6145" s="2">
        <v>45361</v>
      </c>
      <c r="O6145" t="str">
        <f>IF(ecommerce_10000[[#This Row],[Platform]]="Souq","sq",ecommerce_10000[[#This Row],[Platform]])</f>
        <v>sq</v>
      </c>
      <c r="P6145" t="str">
        <f>IF(E6145="Souq","sq",IF(E6145="Jumia","Jum",E6145))</f>
        <v>sq</v>
      </c>
      <c r="Q6145">
        <f>VLOOKUP(ecommerce_10000[[#This Row],[City]],F:I,4,FALSE)</f>
        <v>16284.02</v>
      </c>
      <c r="R6145" s="1">
        <f>SUMIF(C:C,ecommerce_10000[[#This Row],[Category]],I:I)</f>
        <v>57542997.559999913</v>
      </c>
      <c r="S6145" s="1">
        <f>SUMIFS(I:I,C:C,C6145)</f>
        <v>57542997.559999913</v>
      </c>
      <c r="T6145" s="1" t="str">
        <f>INDEX(F:F,MATCH(ecommerce_10000[[#This Row],[TotalAmount]],I:I,0))</f>
        <v>Cairo</v>
      </c>
    </row>
    <row r="6146" spans="1:20" x14ac:dyDescent="0.3">
      <c r="A6146" s="1" t="s">
        <v>6190</v>
      </c>
      <c r="B6146" s="1" t="s">
        <v>30</v>
      </c>
      <c r="C6146" s="1" t="s">
        <v>31</v>
      </c>
      <c r="D6146" s="1" t="s">
        <v>32</v>
      </c>
      <c r="E6146" s="1" t="s">
        <v>22</v>
      </c>
      <c r="F6146" s="1" t="s">
        <v>23</v>
      </c>
      <c r="G6146">
        <v>3392.11</v>
      </c>
      <c r="H6146">
        <v>3</v>
      </c>
      <c r="I6146">
        <v>10176.33</v>
      </c>
      <c r="J6146">
        <v>4.8600000000000003</v>
      </c>
      <c r="K6146">
        <v>42</v>
      </c>
      <c r="L6146" s="2">
        <v>45354</v>
      </c>
      <c r="O6146" t="str">
        <f>IF(ecommerce_10000[[#This Row],[Platform]]="Souq","sq",ecommerce_10000[[#This Row],[Platform]])</f>
        <v>Jumia</v>
      </c>
      <c r="P6146" t="str">
        <f>IF(E6146="Souq","sq",IF(E6146="Jumia","Jum",E6146))</f>
        <v>Jum</v>
      </c>
      <c r="Q6146">
        <f>VLOOKUP(ecommerce_10000[[#This Row],[City]],F:I,4,FALSE)</f>
        <v>13290.4</v>
      </c>
      <c r="R6146" s="1">
        <f>SUMIF(C:C,ecommerce_10000[[#This Row],[Category]],I:I)</f>
        <v>57542997.559999913</v>
      </c>
      <c r="S6146" s="1">
        <f>SUMIFS(I:I,C:C,C6146)</f>
        <v>57542997.559999913</v>
      </c>
      <c r="T6146" s="1" t="str">
        <f>INDEX(F:F,MATCH(ecommerce_10000[[#This Row],[TotalAmount]],I:I,0))</f>
        <v>Alexandria</v>
      </c>
    </row>
    <row r="6147" spans="1:20" x14ac:dyDescent="0.3">
      <c r="A6147" s="1" t="s">
        <v>6191</v>
      </c>
      <c r="B6147" s="1" t="s">
        <v>53</v>
      </c>
      <c r="C6147" s="1" t="s">
        <v>31</v>
      </c>
      <c r="D6147" s="1" t="s">
        <v>54</v>
      </c>
      <c r="E6147" s="1" t="s">
        <v>16</v>
      </c>
      <c r="F6147" s="1" t="s">
        <v>33</v>
      </c>
      <c r="G6147">
        <v>9806.66</v>
      </c>
      <c r="H6147">
        <v>3</v>
      </c>
      <c r="I6147">
        <v>29419.98</v>
      </c>
      <c r="J6147">
        <v>3.59</v>
      </c>
      <c r="K6147">
        <v>1616</v>
      </c>
      <c r="L6147" s="2">
        <v>45478</v>
      </c>
      <c r="O6147" t="str">
        <f>IF(ecommerce_10000[[#This Row],[Platform]]="Souq","sq",ecommerce_10000[[#This Row],[Platform]])</f>
        <v>sq</v>
      </c>
      <c r="P6147" t="str">
        <f>IF(E6147="Souq","sq",IF(E6147="Jumia","Jum",E6147))</f>
        <v>sq</v>
      </c>
      <c r="Q6147">
        <f>VLOOKUP(ecommerce_10000[[#This Row],[City]],F:I,4,FALSE)</f>
        <v>3665.44</v>
      </c>
      <c r="R6147" s="1">
        <f>SUMIF(C:C,ecommerce_10000[[#This Row],[Category]],I:I)</f>
        <v>57542997.559999913</v>
      </c>
      <c r="S6147" s="1">
        <f>SUMIFS(I:I,C:C,C6147)</f>
        <v>57542997.559999913</v>
      </c>
      <c r="T6147" s="1" t="str">
        <f>INDEX(F:F,MATCH(ecommerce_10000[[#This Row],[TotalAmount]],I:I,0))</f>
        <v>Dubai</v>
      </c>
    </row>
    <row r="6148" spans="1:20" x14ac:dyDescent="0.3">
      <c r="A6148" s="1" t="s">
        <v>6192</v>
      </c>
      <c r="B6148" s="1" t="s">
        <v>30</v>
      </c>
      <c r="C6148" s="1" t="s">
        <v>31</v>
      </c>
      <c r="D6148" s="1" t="s">
        <v>32</v>
      </c>
      <c r="E6148" s="1" t="s">
        <v>47</v>
      </c>
      <c r="F6148" s="1" t="s">
        <v>62</v>
      </c>
      <c r="G6148">
        <v>3935.28</v>
      </c>
      <c r="H6148">
        <v>2</v>
      </c>
      <c r="I6148">
        <v>7870.56</v>
      </c>
      <c r="J6148">
        <v>3.8</v>
      </c>
      <c r="K6148">
        <v>2641</v>
      </c>
      <c r="L6148" s="2">
        <v>45647</v>
      </c>
      <c r="O6148" t="str">
        <f>IF(ecommerce_10000[[#This Row],[Platform]]="Souq","sq",ecommerce_10000[[#This Row],[Platform]])</f>
        <v>Amazon</v>
      </c>
      <c r="P6148" t="str">
        <f>IF(E6148="Souq","sq",IF(E6148="Jumia","Jum",E6148))</f>
        <v>Amazon</v>
      </c>
      <c r="Q6148">
        <f>VLOOKUP(ecommerce_10000[[#This Row],[City]],F:I,4,FALSE)</f>
        <v>27872.98</v>
      </c>
      <c r="R6148" s="1">
        <f>SUMIF(C:C,ecommerce_10000[[#This Row],[Category]],I:I)</f>
        <v>57542997.559999913</v>
      </c>
      <c r="S6148" s="1">
        <f>SUMIFS(I:I,C:C,C6148)</f>
        <v>57542997.559999913</v>
      </c>
      <c r="T6148" s="1" t="str">
        <f>INDEX(F:F,MATCH(ecommerce_10000[[#This Row],[TotalAmount]],I:I,0))</f>
        <v>Giza</v>
      </c>
    </row>
    <row r="6149" spans="1:20" x14ac:dyDescent="0.3">
      <c r="A6149" s="1" t="s">
        <v>6193</v>
      </c>
      <c r="B6149" s="1" t="s">
        <v>65</v>
      </c>
      <c r="C6149" s="1" t="s">
        <v>20</v>
      </c>
      <c r="D6149" s="1" t="s">
        <v>66</v>
      </c>
      <c r="E6149" s="1" t="s">
        <v>16</v>
      </c>
      <c r="F6149" s="1" t="s">
        <v>40</v>
      </c>
      <c r="G6149">
        <v>12907.25</v>
      </c>
      <c r="H6149">
        <v>1</v>
      </c>
      <c r="I6149">
        <v>12907.25</v>
      </c>
      <c r="J6149">
        <v>2.38</v>
      </c>
      <c r="K6149">
        <v>3402</v>
      </c>
      <c r="L6149" s="2">
        <v>45453</v>
      </c>
      <c r="O6149" t="str">
        <f>IF(ecommerce_10000[[#This Row],[Platform]]="Souq","sq",ecommerce_10000[[#This Row],[Platform]])</f>
        <v>sq</v>
      </c>
      <c r="P6149" t="str">
        <f>IF(E6149="Souq","sq",IF(E6149="Jumia","Jum",E6149))</f>
        <v>sq</v>
      </c>
      <c r="Q6149">
        <f>VLOOKUP(ecommerce_10000[[#This Row],[City]],F:I,4,FALSE)</f>
        <v>99349.3</v>
      </c>
      <c r="R6149" s="1">
        <f>SUMIF(C:C,ecommerce_10000[[#This Row],[Category]],I:I)</f>
        <v>91504159.730000004</v>
      </c>
      <c r="S6149" s="1">
        <f>SUMIFS(I:I,C:C,C6149)</f>
        <v>91504159.730000004</v>
      </c>
      <c r="T6149" s="1" t="str">
        <f>INDEX(F:F,MATCH(ecommerce_10000[[#This Row],[TotalAmount]],I:I,0))</f>
        <v>Riyadh</v>
      </c>
    </row>
    <row r="6150" spans="1:20" x14ac:dyDescent="0.3">
      <c r="A6150" s="1" t="s">
        <v>6194</v>
      </c>
      <c r="B6150" s="1" t="s">
        <v>53</v>
      </c>
      <c r="C6150" s="1" t="s">
        <v>31</v>
      </c>
      <c r="D6150" s="1" t="s">
        <v>54</v>
      </c>
      <c r="E6150" s="1" t="s">
        <v>47</v>
      </c>
      <c r="F6150" s="1" t="s">
        <v>17</v>
      </c>
      <c r="G6150">
        <v>13832.81</v>
      </c>
      <c r="H6150">
        <v>5</v>
      </c>
      <c r="I6150">
        <v>69164.05</v>
      </c>
      <c r="J6150">
        <v>3.9</v>
      </c>
      <c r="K6150">
        <v>2043</v>
      </c>
      <c r="L6150" s="2">
        <v>45570</v>
      </c>
      <c r="O6150" t="str">
        <f>IF(ecommerce_10000[[#This Row],[Platform]]="Souq","sq",ecommerce_10000[[#This Row],[Platform]])</f>
        <v>Amazon</v>
      </c>
      <c r="P6150" t="str">
        <f>IF(E6150="Souq","sq",IF(E6150="Jumia","Jum",E6150))</f>
        <v>Amazon</v>
      </c>
      <c r="Q6150">
        <f>VLOOKUP(ecommerce_10000[[#This Row],[City]],F:I,4,FALSE)</f>
        <v>16284.02</v>
      </c>
      <c r="R6150" s="1">
        <f>SUMIF(C:C,ecommerce_10000[[#This Row],[Category]],I:I)</f>
        <v>57542997.559999913</v>
      </c>
      <c r="S6150" s="1">
        <f>SUMIFS(I:I,C:C,C6150)</f>
        <v>57542997.559999913</v>
      </c>
      <c r="T6150" s="1" t="str">
        <f>INDEX(F:F,MATCH(ecommerce_10000[[#This Row],[TotalAmount]],I:I,0))</f>
        <v>Cairo</v>
      </c>
    </row>
    <row r="6151" spans="1:20" x14ac:dyDescent="0.3">
      <c r="A6151" s="1" t="s">
        <v>6195</v>
      </c>
      <c r="B6151" s="1" t="s">
        <v>25</v>
      </c>
      <c r="C6151" s="1" t="s">
        <v>26</v>
      </c>
      <c r="D6151" s="1" t="s">
        <v>27</v>
      </c>
      <c r="E6151" s="1" t="s">
        <v>16</v>
      </c>
      <c r="F6151" s="1" t="s">
        <v>23</v>
      </c>
      <c r="G6151">
        <v>8454.6299999999992</v>
      </c>
      <c r="H6151">
        <v>5</v>
      </c>
      <c r="I6151">
        <v>42273.15</v>
      </c>
      <c r="J6151">
        <v>1.36</v>
      </c>
      <c r="K6151">
        <v>2032</v>
      </c>
      <c r="L6151" s="2">
        <v>45649</v>
      </c>
      <c r="O6151" t="str">
        <f>IF(ecommerce_10000[[#This Row],[Platform]]="Souq","sq",ecommerce_10000[[#This Row],[Platform]])</f>
        <v>sq</v>
      </c>
      <c r="P6151" t="str">
        <f>IF(E6151="Souq","sq",IF(E6151="Jumia","Jum",E6151))</f>
        <v>sq</v>
      </c>
      <c r="Q6151">
        <f>VLOOKUP(ecommerce_10000[[#This Row],[City]],F:I,4,FALSE)</f>
        <v>13290.4</v>
      </c>
      <c r="R6151" s="1">
        <f>SUMIF(C:C,ecommerce_10000[[#This Row],[Category]],I:I)</f>
        <v>29200970.130000021</v>
      </c>
      <c r="S6151" s="1">
        <f>SUMIFS(I:I,C:C,C6151)</f>
        <v>29200970.130000021</v>
      </c>
      <c r="T6151" s="1" t="str">
        <f>INDEX(F:F,MATCH(ecommerce_10000[[#This Row],[TotalAmount]],I:I,0))</f>
        <v>Alexandria</v>
      </c>
    </row>
    <row r="6152" spans="1:20" x14ac:dyDescent="0.3">
      <c r="A6152" s="1" t="s">
        <v>6196</v>
      </c>
      <c r="B6152" s="1" t="s">
        <v>53</v>
      </c>
      <c r="C6152" s="1" t="s">
        <v>31</v>
      </c>
      <c r="D6152" s="1" t="s">
        <v>54</v>
      </c>
      <c r="E6152" s="1" t="s">
        <v>47</v>
      </c>
      <c r="F6152" s="1" t="s">
        <v>62</v>
      </c>
      <c r="G6152">
        <v>14748.09</v>
      </c>
      <c r="H6152">
        <v>3</v>
      </c>
      <c r="I6152">
        <v>44244.27</v>
      </c>
      <c r="J6152">
        <v>3.6</v>
      </c>
      <c r="K6152">
        <v>3050</v>
      </c>
      <c r="L6152" s="2">
        <v>45606</v>
      </c>
      <c r="O6152" t="str">
        <f>IF(ecommerce_10000[[#This Row],[Platform]]="Souq","sq",ecommerce_10000[[#This Row],[Platform]])</f>
        <v>Amazon</v>
      </c>
      <c r="P6152" t="str">
        <f>IF(E6152="Souq","sq",IF(E6152="Jumia","Jum",E6152))</f>
        <v>Amazon</v>
      </c>
      <c r="Q6152">
        <f>VLOOKUP(ecommerce_10000[[#This Row],[City]],F:I,4,FALSE)</f>
        <v>27872.98</v>
      </c>
      <c r="R6152" s="1">
        <f>SUMIF(C:C,ecommerce_10000[[#This Row],[Category]],I:I)</f>
        <v>57542997.559999913</v>
      </c>
      <c r="S6152" s="1">
        <f>SUMIFS(I:I,C:C,C6152)</f>
        <v>57542997.559999913</v>
      </c>
      <c r="T6152" s="1" t="str">
        <f>INDEX(F:F,MATCH(ecommerce_10000[[#This Row],[TotalAmount]],I:I,0))</f>
        <v>Giza</v>
      </c>
    </row>
    <row r="6153" spans="1:20" x14ac:dyDescent="0.3">
      <c r="A6153" s="1" t="s">
        <v>6197</v>
      </c>
      <c r="B6153" s="1" t="s">
        <v>35</v>
      </c>
      <c r="C6153" s="1" t="s">
        <v>14</v>
      </c>
      <c r="D6153" s="1" t="s">
        <v>36</v>
      </c>
      <c r="E6153" s="1" t="s">
        <v>16</v>
      </c>
      <c r="F6153" s="1" t="s">
        <v>17</v>
      </c>
      <c r="G6153">
        <v>5641.35</v>
      </c>
      <c r="H6153">
        <v>3</v>
      </c>
      <c r="I6153">
        <v>16924.05</v>
      </c>
      <c r="J6153">
        <v>1.74</v>
      </c>
      <c r="K6153">
        <v>3597</v>
      </c>
      <c r="L6153" s="2">
        <v>45459</v>
      </c>
      <c r="O6153" t="str">
        <f>IF(ecommerce_10000[[#This Row],[Platform]]="Souq","sq",ecommerce_10000[[#This Row],[Platform]])</f>
        <v>sq</v>
      </c>
      <c r="P6153" t="str">
        <f>IF(E6153="Souq","sq",IF(E6153="Jumia","Jum",E6153))</f>
        <v>sq</v>
      </c>
      <c r="Q6153">
        <f>VLOOKUP(ecommerce_10000[[#This Row],[City]],F:I,4,FALSE)</f>
        <v>16284.02</v>
      </c>
      <c r="R6153" s="1">
        <f>SUMIF(C:C,ecommerce_10000[[#This Row],[Category]],I:I)</f>
        <v>92327183.770000085</v>
      </c>
      <c r="S6153" s="1">
        <f>SUMIFS(I:I,C:C,C6153)</f>
        <v>92327183.770000085</v>
      </c>
      <c r="T6153" s="1" t="str">
        <f>INDEX(F:F,MATCH(ecommerce_10000[[#This Row],[TotalAmount]],I:I,0))</f>
        <v>Cairo</v>
      </c>
    </row>
    <row r="6154" spans="1:20" x14ac:dyDescent="0.3">
      <c r="A6154" s="1" t="s">
        <v>6198</v>
      </c>
      <c r="B6154" s="1" t="s">
        <v>35</v>
      </c>
      <c r="C6154" s="1" t="s">
        <v>14</v>
      </c>
      <c r="D6154" s="1" t="s">
        <v>36</v>
      </c>
      <c r="E6154" s="1" t="s">
        <v>47</v>
      </c>
      <c r="F6154" s="1" t="s">
        <v>40</v>
      </c>
      <c r="G6154">
        <v>18433.68</v>
      </c>
      <c r="H6154">
        <v>3</v>
      </c>
      <c r="I6154">
        <v>55301.04</v>
      </c>
      <c r="J6154">
        <v>2.58</v>
      </c>
      <c r="K6154">
        <v>4088</v>
      </c>
      <c r="L6154" s="2">
        <v>45637</v>
      </c>
      <c r="O6154" t="str">
        <f>IF(ecommerce_10000[[#This Row],[Platform]]="Souq","sq",ecommerce_10000[[#This Row],[Platform]])</f>
        <v>Amazon</v>
      </c>
      <c r="P6154" t="str">
        <f>IF(E6154="Souq","sq",IF(E6154="Jumia","Jum",E6154))</f>
        <v>Amazon</v>
      </c>
      <c r="Q6154">
        <f>VLOOKUP(ecommerce_10000[[#This Row],[City]],F:I,4,FALSE)</f>
        <v>99349.3</v>
      </c>
      <c r="R6154" s="1">
        <f>SUMIF(C:C,ecommerce_10000[[#This Row],[Category]],I:I)</f>
        <v>92327183.770000085</v>
      </c>
      <c r="S6154" s="1">
        <f>SUMIFS(I:I,C:C,C6154)</f>
        <v>92327183.770000085</v>
      </c>
      <c r="T6154" s="1" t="str">
        <f>INDEX(F:F,MATCH(ecommerce_10000[[#This Row],[TotalAmount]],I:I,0))</f>
        <v>Riyadh</v>
      </c>
    </row>
    <row r="6155" spans="1:20" x14ac:dyDescent="0.3">
      <c r="A6155" s="1" t="s">
        <v>6199</v>
      </c>
      <c r="B6155" s="1" t="s">
        <v>25</v>
      </c>
      <c r="C6155" s="1" t="s">
        <v>26</v>
      </c>
      <c r="D6155" s="1" t="s">
        <v>27</v>
      </c>
      <c r="E6155" s="1" t="s">
        <v>47</v>
      </c>
      <c r="F6155" s="1" t="s">
        <v>62</v>
      </c>
      <c r="G6155">
        <v>10337.219999999999</v>
      </c>
      <c r="H6155">
        <v>2</v>
      </c>
      <c r="I6155">
        <v>20674.439999999999</v>
      </c>
      <c r="J6155">
        <v>1.25</v>
      </c>
      <c r="K6155">
        <v>4542</v>
      </c>
      <c r="L6155" s="2">
        <v>45634</v>
      </c>
      <c r="O6155" t="str">
        <f>IF(ecommerce_10000[[#This Row],[Platform]]="Souq","sq",ecommerce_10000[[#This Row],[Platform]])</f>
        <v>Amazon</v>
      </c>
      <c r="P6155" t="str">
        <f>IF(E6155="Souq","sq",IF(E6155="Jumia","Jum",E6155))</f>
        <v>Amazon</v>
      </c>
      <c r="Q6155">
        <f>VLOOKUP(ecommerce_10000[[#This Row],[City]],F:I,4,FALSE)</f>
        <v>27872.98</v>
      </c>
      <c r="R6155" s="1">
        <f>SUMIF(C:C,ecommerce_10000[[#This Row],[Category]],I:I)</f>
        <v>29200970.130000021</v>
      </c>
      <c r="S6155" s="1">
        <f>SUMIFS(I:I,C:C,C6155)</f>
        <v>29200970.130000021</v>
      </c>
      <c r="T6155" s="1" t="str">
        <f>INDEX(F:F,MATCH(ecommerce_10000[[#This Row],[TotalAmount]],I:I,0))</f>
        <v>Giza</v>
      </c>
    </row>
    <row r="6156" spans="1:20" x14ac:dyDescent="0.3">
      <c r="A6156" s="1" t="s">
        <v>6200</v>
      </c>
      <c r="B6156" s="1" t="s">
        <v>49</v>
      </c>
      <c r="C6156" s="1" t="s">
        <v>14</v>
      </c>
      <c r="D6156" s="1" t="s">
        <v>50</v>
      </c>
      <c r="E6156" s="1" t="s">
        <v>22</v>
      </c>
      <c r="F6156" s="1" t="s">
        <v>40</v>
      </c>
      <c r="G6156">
        <v>6861.28</v>
      </c>
      <c r="H6156">
        <v>2</v>
      </c>
      <c r="I6156">
        <v>13722.56</v>
      </c>
      <c r="J6156">
        <v>1.95</v>
      </c>
      <c r="K6156">
        <v>2652</v>
      </c>
      <c r="L6156" s="2">
        <v>45433</v>
      </c>
      <c r="O6156" t="str">
        <f>IF(ecommerce_10000[[#This Row],[Platform]]="Souq","sq",ecommerce_10000[[#This Row],[Platform]])</f>
        <v>Jumia</v>
      </c>
      <c r="P6156" t="str">
        <f>IF(E6156="Souq","sq",IF(E6156="Jumia","Jum",E6156))</f>
        <v>Jum</v>
      </c>
      <c r="Q6156">
        <f>VLOOKUP(ecommerce_10000[[#This Row],[City]],F:I,4,FALSE)</f>
        <v>99349.3</v>
      </c>
      <c r="R6156" s="1">
        <f>SUMIF(C:C,ecommerce_10000[[#This Row],[Category]],I:I)</f>
        <v>92327183.770000085</v>
      </c>
      <c r="S6156" s="1">
        <f>SUMIFS(I:I,C:C,C6156)</f>
        <v>92327183.770000085</v>
      </c>
      <c r="T6156" s="1" t="str">
        <f>INDEX(F:F,MATCH(ecommerce_10000[[#This Row],[TotalAmount]],I:I,0))</f>
        <v>Riyadh</v>
      </c>
    </row>
    <row r="6157" spans="1:20" x14ac:dyDescent="0.3">
      <c r="A6157" s="1" t="s">
        <v>6201</v>
      </c>
      <c r="B6157" s="1" t="s">
        <v>43</v>
      </c>
      <c r="C6157" s="1" t="s">
        <v>44</v>
      </c>
      <c r="D6157" s="1" t="s">
        <v>45</v>
      </c>
      <c r="E6157" s="1" t="s">
        <v>16</v>
      </c>
      <c r="F6157" s="1" t="s">
        <v>33</v>
      </c>
      <c r="G6157">
        <v>13185.8</v>
      </c>
      <c r="H6157">
        <v>4</v>
      </c>
      <c r="I6157">
        <v>52743.199999999997</v>
      </c>
      <c r="J6157">
        <v>4.4400000000000004</v>
      </c>
      <c r="K6157">
        <v>325</v>
      </c>
      <c r="L6157" s="2">
        <v>45515</v>
      </c>
      <c r="O6157" t="str">
        <f>IF(ecommerce_10000[[#This Row],[Platform]]="Souq","sq",ecommerce_10000[[#This Row],[Platform]])</f>
        <v>sq</v>
      </c>
      <c r="P6157" t="str">
        <f>IF(E6157="Souq","sq",IF(E6157="Jumia","Jum",E6157))</f>
        <v>sq</v>
      </c>
      <c r="Q6157">
        <f>VLOOKUP(ecommerce_10000[[#This Row],[City]],F:I,4,FALSE)</f>
        <v>3665.44</v>
      </c>
      <c r="R6157" s="1">
        <f>SUMIF(C:C,ecommerce_10000[[#This Row],[Category]],I:I)</f>
        <v>31420413.200000018</v>
      </c>
      <c r="S6157" s="1">
        <f>SUMIFS(I:I,C:C,C6157)</f>
        <v>31420413.200000018</v>
      </c>
      <c r="T6157" s="1" t="str">
        <f>INDEX(F:F,MATCH(ecommerce_10000[[#This Row],[TotalAmount]],I:I,0))</f>
        <v>Dubai</v>
      </c>
    </row>
    <row r="6158" spans="1:20" x14ac:dyDescent="0.3">
      <c r="A6158" s="1" t="s">
        <v>6202</v>
      </c>
      <c r="B6158" s="1" t="s">
        <v>19</v>
      </c>
      <c r="C6158" s="1" t="s">
        <v>20</v>
      </c>
      <c r="D6158" s="1" t="s">
        <v>21</v>
      </c>
      <c r="E6158" s="1" t="s">
        <v>22</v>
      </c>
      <c r="F6158" s="1" t="s">
        <v>17</v>
      </c>
      <c r="G6158">
        <v>16184.09</v>
      </c>
      <c r="H6158">
        <v>4</v>
      </c>
      <c r="I6158">
        <v>64736.36</v>
      </c>
      <c r="J6158">
        <v>1.76</v>
      </c>
      <c r="K6158">
        <v>3037</v>
      </c>
      <c r="L6158" s="2">
        <v>45607</v>
      </c>
      <c r="O6158" t="str">
        <f>IF(ecommerce_10000[[#This Row],[Platform]]="Souq","sq",ecommerce_10000[[#This Row],[Platform]])</f>
        <v>Jumia</v>
      </c>
      <c r="P6158" t="str">
        <f>IF(E6158="Souq","sq",IF(E6158="Jumia","Jum",E6158))</f>
        <v>Jum</v>
      </c>
      <c r="Q6158">
        <f>VLOOKUP(ecommerce_10000[[#This Row],[City]],F:I,4,FALSE)</f>
        <v>16284.02</v>
      </c>
      <c r="R6158" s="1">
        <f>SUMIF(C:C,ecommerce_10000[[#This Row],[Category]],I:I)</f>
        <v>91504159.730000004</v>
      </c>
      <c r="S6158" s="1">
        <f>SUMIFS(I:I,C:C,C6158)</f>
        <v>91504159.730000004</v>
      </c>
      <c r="T6158" s="1" t="str">
        <f>INDEX(F:F,MATCH(ecommerce_10000[[#This Row],[TotalAmount]],I:I,0))</f>
        <v>Cairo</v>
      </c>
    </row>
    <row r="6159" spans="1:20" x14ac:dyDescent="0.3">
      <c r="A6159" s="1" t="s">
        <v>6203</v>
      </c>
      <c r="B6159" s="1" t="s">
        <v>49</v>
      </c>
      <c r="C6159" s="1" t="s">
        <v>14</v>
      </c>
      <c r="D6159" s="1" t="s">
        <v>50</v>
      </c>
      <c r="E6159" s="1" t="s">
        <v>22</v>
      </c>
      <c r="F6159" s="1" t="s">
        <v>28</v>
      </c>
      <c r="G6159">
        <v>12228.33</v>
      </c>
      <c r="H6159">
        <v>3</v>
      </c>
      <c r="I6159">
        <v>36684.99</v>
      </c>
      <c r="J6159">
        <v>4.09</v>
      </c>
      <c r="K6159">
        <v>67</v>
      </c>
      <c r="L6159" s="2">
        <v>45325</v>
      </c>
      <c r="O6159" t="str">
        <f>IF(ecommerce_10000[[#This Row],[Platform]]="Souq","sq",ecommerce_10000[[#This Row],[Platform]])</f>
        <v>Jumia</v>
      </c>
      <c r="P6159" t="str">
        <f>IF(E6159="Souq","sq",IF(E6159="Jumia","Jum",E6159))</f>
        <v>Jum</v>
      </c>
      <c r="Q6159">
        <f>VLOOKUP(ecommerce_10000[[#This Row],[City]],F:I,4,FALSE)</f>
        <v>26648.76</v>
      </c>
      <c r="R6159" s="1">
        <f>SUMIF(C:C,ecommerce_10000[[#This Row],[Category]],I:I)</f>
        <v>92327183.770000085</v>
      </c>
      <c r="S6159" s="1">
        <f>SUMIFS(I:I,C:C,C6159)</f>
        <v>92327183.770000085</v>
      </c>
      <c r="T6159" s="1" t="str">
        <f>INDEX(F:F,MATCH(ecommerce_10000[[#This Row],[TotalAmount]],I:I,0))</f>
        <v>Casablanca</v>
      </c>
    </row>
    <row r="6160" spans="1:20" x14ac:dyDescent="0.3">
      <c r="A6160" s="1" t="s">
        <v>6204</v>
      </c>
      <c r="B6160" s="1" t="s">
        <v>35</v>
      </c>
      <c r="C6160" s="1" t="s">
        <v>14</v>
      </c>
      <c r="D6160" s="1" t="s">
        <v>36</v>
      </c>
      <c r="E6160" s="1" t="s">
        <v>22</v>
      </c>
      <c r="F6160" s="1" t="s">
        <v>23</v>
      </c>
      <c r="G6160">
        <v>8803.16</v>
      </c>
      <c r="H6160">
        <v>5</v>
      </c>
      <c r="I6160">
        <v>44015.8</v>
      </c>
      <c r="J6160">
        <v>4.12</v>
      </c>
      <c r="K6160">
        <v>2065</v>
      </c>
      <c r="L6160" s="2">
        <v>45483</v>
      </c>
      <c r="O6160" t="str">
        <f>IF(ecommerce_10000[[#This Row],[Platform]]="Souq","sq",ecommerce_10000[[#This Row],[Platform]])</f>
        <v>Jumia</v>
      </c>
      <c r="P6160" t="str">
        <f>IF(E6160="Souq","sq",IF(E6160="Jumia","Jum",E6160))</f>
        <v>Jum</v>
      </c>
      <c r="Q6160">
        <f>VLOOKUP(ecommerce_10000[[#This Row],[City]],F:I,4,FALSE)</f>
        <v>13290.4</v>
      </c>
      <c r="R6160" s="1">
        <f>SUMIF(C:C,ecommerce_10000[[#This Row],[Category]],I:I)</f>
        <v>92327183.770000085</v>
      </c>
      <c r="S6160" s="1">
        <f>SUMIFS(I:I,C:C,C6160)</f>
        <v>92327183.770000085</v>
      </c>
      <c r="T6160" s="1" t="str">
        <f>INDEX(F:F,MATCH(ecommerce_10000[[#This Row],[TotalAmount]],I:I,0))</f>
        <v>Alexandria</v>
      </c>
    </row>
    <row r="6161" spans="1:20" x14ac:dyDescent="0.3">
      <c r="A6161" s="1" t="s">
        <v>6205</v>
      </c>
      <c r="B6161" s="1" t="s">
        <v>53</v>
      </c>
      <c r="C6161" s="1" t="s">
        <v>31</v>
      </c>
      <c r="D6161" s="1" t="s">
        <v>54</v>
      </c>
      <c r="E6161" s="1" t="s">
        <v>16</v>
      </c>
      <c r="F6161" s="1" t="s">
        <v>17</v>
      </c>
      <c r="G6161">
        <v>19510.45</v>
      </c>
      <c r="H6161">
        <v>4</v>
      </c>
      <c r="I6161">
        <v>78041.8</v>
      </c>
      <c r="J6161">
        <v>1.75</v>
      </c>
      <c r="K6161">
        <v>3469</v>
      </c>
      <c r="L6161" s="2">
        <v>45419</v>
      </c>
      <c r="O6161" t="str">
        <f>IF(ecommerce_10000[[#This Row],[Platform]]="Souq","sq",ecommerce_10000[[#This Row],[Platform]])</f>
        <v>sq</v>
      </c>
      <c r="P6161" t="str">
        <f>IF(E6161="Souq","sq",IF(E6161="Jumia","Jum",E6161))</f>
        <v>sq</v>
      </c>
      <c r="Q6161">
        <f>VLOOKUP(ecommerce_10000[[#This Row],[City]],F:I,4,FALSE)</f>
        <v>16284.02</v>
      </c>
      <c r="R6161" s="1">
        <f>SUMIF(C:C,ecommerce_10000[[#This Row],[Category]],I:I)</f>
        <v>57542997.559999913</v>
      </c>
      <c r="S6161" s="1">
        <f>SUMIFS(I:I,C:C,C6161)</f>
        <v>57542997.559999913</v>
      </c>
      <c r="T6161" s="1" t="str">
        <f>INDEX(F:F,MATCH(ecommerce_10000[[#This Row],[TotalAmount]],I:I,0))</f>
        <v>Cairo</v>
      </c>
    </row>
    <row r="6162" spans="1:20" x14ac:dyDescent="0.3">
      <c r="A6162" s="1" t="s">
        <v>6206</v>
      </c>
      <c r="B6162" s="1" t="s">
        <v>49</v>
      </c>
      <c r="C6162" s="1" t="s">
        <v>14</v>
      </c>
      <c r="D6162" s="1" t="s">
        <v>50</v>
      </c>
      <c r="E6162" s="1" t="s">
        <v>47</v>
      </c>
      <c r="F6162" s="1" t="s">
        <v>40</v>
      </c>
      <c r="G6162">
        <v>19319.650000000001</v>
      </c>
      <c r="H6162">
        <v>2</v>
      </c>
      <c r="I6162">
        <v>38639.300000000003</v>
      </c>
      <c r="J6162">
        <v>1.25</v>
      </c>
      <c r="K6162">
        <v>4064</v>
      </c>
      <c r="L6162" s="2">
        <v>45501</v>
      </c>
      <c r="O6162" t="str">
        <f>IF(ecommerce_10000[[#This Row],[Platform]]="Souq","sq",ecommerce_10000[[#This Row],[Platform]])</f>
        <v>Amazon</v>
      </c>
      <c r="P6162" t="str">
        <f>IF(E6162="Souq","sq",IF(E6162="Jumia","Jum",E6162))</f>
        <v>Amazon</v>
      </c>
      <c r="Q6162">
        <f>VLOOKUP(ecommerce_10000[[#This Row],[City]],F:I,4,FALSE)</f>
        <v>99349.3</v>
      </c>
      <c r="R6162" s="1">
        <f>SUMIF(C:C,ecommerce_10000[[#This Row],[Category]],I:I)</f>
        <v>92327183.770000085</v>
      </c>
      <c r="S6162" s="1">
        <f>SUMIFS(I:I,C:C,C6162)</f>
        <v>92327183.770000085</v>
      </c>
      <c r="T6162" s="1" t="str">
        <f>INDEX(F:F,MATCH(ecommerce_10000[[#This Row],[TotalAmount]],I:I,0))</f>
        <v>Riyadh</v>
      </c>
    </row>
    <row r="6163" spans="1:20" x14ac:dyDescent="0.3">
      <c r="A6163" s="1" t="s">
        <v>6207</v>
      </c>
      <c r="B6163" s="1" t="s">
        <v>19</v>
      </c>
      <c r="C6163" s="1" t="s">
        <v>20</v>
      </c>
      <c r="D6163" s="1" t="s">
        <v>21</v>
      </c>
      <c r="E6163" s="1" t="s">
        <v>47</v>
      </c>
      <c r="F6163" s="1" t="s">
        <v>33</v>
      </c>
      <c r="G6163">
        <v>19770.86</v>
      </c>
      <c r="H6163">
        <v>3</v>
      </c>
      <c r="I6163">
        <v>59312.58</v>
      </c>
      <c r="J6163">
        <v>1.1299999999999999</v>
      </c>
      <c r="K6163">
        <v>1949</v>
      </c>
      <c r="L6163" s="2">
        <v>45601</v>
      </c>
      <c r="O6163" t="str">
        <f>IF(ecommerce_10000[[#This Row],[Platform]]="Souq","sq",ecommerce_10000[[#This Row],[Platform]])</f>
        <v>Amazon</v>
      </c>
      <c r="P6163" t="str">
        <f>IF(E6163="Souq","sq",IF(E6163="Jumia","Jum",E6163))</f>
        <v>Amazon</v>
      </c>
      <c r="Q6163">
        <f>VLOOKUP(ecommerce_10000[[#This Row],[City]],F:I,4,FALSE)</f>
        <v>3665.44</v>
      </c>
      <c r="R6163" s="1">
        <f>SUMIF(C:C,ecommerce_10000[[#This Row],[Category]],I:I)</f>
        <v>91504159.730000004</v>
      </c>
      <c r="S6163" s="1">
        <f>SUMIFS(I:I,C:C,C6163)</f>
        <v>91504159.730000004</v>
      </c>
      <c r="T6163" s="1" t="str">
        <f>INDEX(F:F,MATCH(ecommerce_10000[[#This Row],[TotalAmount]],I:I,0))</f>
        <v>Dubai</v>
      </c>
    </row>
    <row r="6164" spans="1:20" x14ac:dyDescent="0.3">
      <c r="A6164" s="1" t="s">
        <v>6208</v>
      </c>
      <c r="B6164" s="1" t="s">
        <v>19</v>
      </c>
      <c r="C6164" s="1" t="s">
        <v>20</v>
      </c>
      <c r="D6164" s="1" t="s">
        <v>21</v>
      </c>
      <c r="E6164" s="1" t="s">
        <v>16</v>
      </c>
      <c r="F6164" s="1" t="s">
        <v>17</v>
      </c>
      <c r="G6164">
        <v>6358.31</v>
      </c>
      <c r="H6164">
        <v>2</v>
      </c>
      <c r="I6164">
        <v>12716.62</v>
      </c>
      <c r="J6164">
        <v>2.0299999999999998</v>
      </c>
      <c r="K6164">
        <v>2122</v>
      </c>
      <c r="L6164" s="2">
        <v>45615</v>
      </c>
      <c r="O6164" t="str">
        <f>IF(ecommerce_10000[[#This Row],[Platform]]="Souq","sq",ecommerce_10000[[#This Row],[Platform]])</f>
        <v>sq</v>
      </c>
      <c r="P6164" t="str">
        <f>IF(E6164="Souq","sq",IF(E6164="Jumia","Jum",E6164))</f>
        <v>sq</v>
      </c>
      <c r="Q6164">
        <f>VLOOKUP(ecommerce_10000[[#This Row],[City]],F:I,4,FALSE)</f>
        <v>16284.02</v>
      </c>
      <c r="R6164" s="1">
        <f>SUMIF(C:C,ecommerce_10000[[#This Row],[Category]],I:I)</f>
        <v>91504159.730000004</v>
      </c>
      <c r="S6164" s="1">
        <f>SUMIFS(I:I,C:C,C6164)</f>
        <v>91504159.730000004</v>
      </c>
      <c r="T6164" s="1" t="str">
        <f>INDEX(F:F,MATCH(ecommerce_10000[[#This Row],[TotalAmount]],I:I,0))</f>
        <v>Cairo</v>
      </c>
    </row>
    <row r="6165" spans="1:20" x14ac:dyDescent="0.3">
      <c r="A6165" s="1" t="s">
        <v>6209</v>
      </c>
      <c r="B6165" s="1" t="s">
        <v>25</v>
      </c>
      <c r="C6165" s="1" t="s">
        <v>26</v>
      </c>
      <c r="D6165" s="1" t="s">
        <v>27</v>
      </c>
      <c r="E6165" s="1" t="s">
        <v>47</v>
      </c>
      <c r="F6165" s="1" t="s">
        <v>23</v>
      </c>
      <c r="G6165">
        <v>9023.06</v>
      </c>
      <c r="H6165">
        <v>1</v>
      </c>
      <c r="I6165">
        <v>9023.06</v>
      </c>
      <c r="J6165">
        <v>3.03</v>
      </c>
      <c r="K6165">
        <v>4863</v>
      </c>
      <c r="L6165" s="2">
        <v>45304</v>
      </c>
      <c r="O6165" t="str">
        <f>IF(ecommerce_10000[[#This Row],[Platform]]="Souq","sq",ecommerce_10000[[#This Row],[Platform]])</f>
        <v>Amazon</v>
      </c>
      <c r="P6165" t="str">
        <f>IF(E6165="Souq","sq",IF(E6165="Jumia","Jum",E6165))</f>
        <v>Amazon</v>
      </c>
      <c r="Q6165">
        <f>VLOOKUP(ecommerce_10000[[#This Row],[City]],F:I,4,FALSE)</f>
        <v>13290.4</v>
      </c>
      <c r="R6165" s="1">
        <f>SUMIF(C:C,ecommerce_10000[[#This Row],[Category]],I:I)</f>
        <v>29200970.130000021</v>
      </c>
      <c r="S6165" s="1">
        <f>SUMIFS(I:I,C:C,C6165)</f>
        <v>29200970.130000021</v>
      </c>
      <c r="T6165" s="1" t="str">
        <f>INDEX(F:F,MATCH(ecommerce_10000[[#This Row],[TotalAmount]],I:I,0))</f>
        <v>Alexandria</v>
      </c>
    </row>
    <row r="6166" spans="1:20" x14ac:dyDescent="0.3">
      <c r="A6166" s="1" t="s">
        <v>6210</v>
      </c>
      <c r="B6166" s="1" t="s">
        <v>65</v>
      </c>
      <c r="C6166" s="1" t="s">
        <v>20</v>
      </c>
      <c r="D6166" s="1" t="s">
        <v>66</v>
      </c>
      <c r="E6166" s="1" t="s">
        <v>22</v>
      </c>
      <c r="F6166" s="1" t="s">
        <v>17</v>
      </c>
      <c r="G6166">
        <v>1561.67</v>
      </c>
      <c r="H6166">
        <v>2</v>
      </c>
      <c r="I6166">
        <v>3123.34</v>
      </c>
      <c r="J6166">
        <v>1.3</v>
      </c>
      <c r="K6166">
        <v>2671</v>
      </c>
      <c r="L6166" s="2">
        <v>45451</v>
      </c>
      <c r="O6166" t="str">
        <f>IF(ecommerce_10000[[#This Row],[Platform]]="Souq","sq",ecommerce_10000[[#This Row],[Platform]])</f>
        <v>Jumia</v>
      </c>
      <c r="P6166" t="str">
        <f>IF(E6166="Souq","sq",IF(E6166="Jumia","Jum",E6166))</f>
        <v>Jum</v>
      </c>
      <c r="Q6166">
        <f>VLOOKUP(ecommerce_10000[[#This Row],[City]],F:I,4,FALSE)</f>
        <v>16284.02</v>
      </c>
      <c r="R6166" s="1">
        <f>SUMIF(C:C,ecommerce_10000[[#This Row],[Category]],I:I)</f>
        <v>91504159.730000004</v>
      </c>
      <c r="S6166" s="1">
        <f>SUMIFS(I:I,C:C,C6166)</f>
        <v>91504159.730000004</v>
      </c>
      <c r="T6166" s="1" t="str">
        <f>INDEX(F:F,MATCH(ecommerce_10000[[#This Row],[TotalAmount]],I:I,0))</f>
        <v>Cairo</v>
      </c>
    </row>
    <row r="6167" spans="1:20" x14ac:dyDescent="0.3">
      <c r="A6167" s="1" t="s">
        <v>6211</v>
      </c>
      <c r="B6167" s="1" t="s">
        <v>43</v>
      </c>
      <c r="C6167" s="1" t="s">
        <v>44</v>
      </c>
      <c r="D6167" s="1" t="s">
        <v>45</v>
      </c>
      <c r="E6167" s="1" t="s">
        <v>16</v>
      </c>
      <c r="F6167" s="1" t="s">
        <v>28</v>
      </c>
      <c r="G6167">
        <v>2862.06</v>
      </c>
      <c r="H6167">
        <v>2</v>
      </c>
      <c r="I6167">
        <v>5724.12</v>
      </c>
      <c r="J6167">
        <v>3.49</v>
      </c>
      <c r="K6167">
        <v>3688</v>
      </c>
      <c r="L6167" s="2">
        <v>45526</v>
      </c>
      <c r="O6167" t="str">
        <f>IF(ecommerce_10000[[#This Row],[Platform]]="Souq","sq",ecommerce_10000[[#This Row],[Platform]])</f>
        <v>sq</v>
      </c>
      <c r="P6167" t="str">
        <f>IF(E6167="Souq","sq",IF(E6167="Jumia","Jum",E6167))</f>
        <v>sq</v>
      </c>
      <c r="Q6167">
        <f>VLOOKUP(ecommerce_10000[[#This Row],[City]],F:I,4,FALSE)</f>
        <v>26648.76</v>
      </c>
      <c r="R6167" s="1">
        <f>SUMIF(C:C,ecommerce_10000[[#This Row],[Category]],I:I)</f>
        <v>31420413.200000018</v>
      </c>
      <c r="S6167" s="1">
        <f>SUMIFS(I:I,C:C,C6167)</f>
        <v>31420413.200000018</v>
      </c>
      <c r="T6167" s="1" t="str">
        <f>INDEX(F:F,MATCH(ecommerce_10000[[#This Row],[TotalAmount]],I:I,0))</f>
        <v>Casablanca</v>
      </c>
    </row>
    <row r="6168" spans="1:20" x14ac:dyDescent="0.3">
      <c r="A6168" s="1" t="s">
        <v>6212</v>
      </c>
      <c r="B6168" s="1" t="s">
        <v>49</v>
      </c>
      <c r="C6168" s="1" t="s">
        <v>14</v>
      </c>
      <c r="D6168" s="1" t="s">
        <v>50</v>
      </c>
      <c r="E6168" s="1" t="s">
        <v>22</v>
      </c>
      <c r="F6168" s="1" t="s">
        <v>62</v>
      </c>
      <c r="G6168">
        <v>16643.22</v>
      </c>
      <c r="H6168">
        <v>3</v>
      </c>
      <c r="I6168">
        <v>49929.66</v>
      </c>
      <c r="J6168">
        <v>2.09</v>
      </c>
      <c r="K6168">
        <v>562</v>
      </c>
      <c r="L6168" s="2">
        <v>45388</v>
      </c>
      <c r="O6168" t="str">
        <f>IF(ecommerce_10000[[#This Row],[Platform]]="Souq","sq",ecommerce_10000[[#This Row],[Platform]])</f>
        <v>Jumia</v>
      </c>
      <c r="P6168" t="str">
        <f>IF(E6168="Souq","sq",IF(E6168="Jumia","Jum",E6168))</f>
        <v>Jum</v>
      </c>
      <c r="Q6168">
        <f>VLOOKUP(ecommerce_10000[[#This Row],[City]],F:I,4,FALSE)</f>
        <v>27872.98</v>
      </c>
      <c r="R6168" s="1">
        <f>SUMIF(C:C,ecommerce_10000[[#This Row],[Category]],I:I)</f>
        <v>92327183.770000085</v>
      </c>
      <c r="S6168" s="1">
        <f>SUMIFS(I:I,C:C,C6168)</f>
        <v>92327183.770000085</v>
      </c>
      <c r="T6168" s="1" t="str">
        <f>INDEX(F:F,MATCH(ecommerce_10000[[#This Row],[TotalAmount]],I:I,0))</f>
        <v>Giza</v>
      </c>
    </row>
    <row r="6169" spans="1:20" x14ac:dyDescent="0.3">
      <c r="A6169" s="1" t="s">
        <v>6213</v>
      </c>
      <c r="B6169" s="1" t="s">
        <v>43</v>
      </c>
      <c r="C6169" s="1" t="s">
        <v>44</v>
      </c>
      <c r="D6169" s="1" t="s">
        <v>45</v>
      </c>
      <c r="E6169" s="1" t="s">
        <v>22</v>
      </c>
      <c r="F6169" s="1" t="s">
        <v>17</v>
      </c>
      <c r="G6169">
        <v>12853.67</v>
      </c>
      <c r="H6169">
        <v>5</v>
      </c>
      <c r="I6169">
        <v>64268.35</v>
      </c>
      <c r="J6169">
        <v>4.99</v>
      </c>
      <c r="K6169">
        <v>4906</v>
      </c>
      <c r="L6169" s="2">
        <v>45649</v>
      </c>
      <c r="O6169" t="str">
        <f>IF(ecommerce_10000[[#This Row],[Platform]]="Souq","sq",ecommerce_10000[[#This Row],[Platform]])</f>
        <v>Jumia</v>
      </c>
      <c r="P6169" t="str">
        <f>IF(E6169="Souq","sq",IF(E6169="Jumia","Jum",E6169))</f>
        <v>Jum</v>
      </c>
      <c r="Q6169">
        <f>VLOOKUP(ecommerce_10000[[#This Row],[City]],F:I,4,FALSE)</f>
        <v>16284.02</v>
      </c>
      <c r="R6169" s="1">
        <f>SUMIF(C:C,ecommerce_10000[[#This Row],[Category]],I:I)</f>
        <v>31420413.200000018</v>
      </c>
      <c r="S6169" s="1">
        <f>SUMIFS(I:I,C:C,C6169)</f>
        <v>31420413.200000018</v>
      </c>
      <c r="T6169" s="1" t="str">
        <f>INDEX(F:F,MATCH(ecommerce_10000[[#This Row],[TotalAmount]],I:I,0))</f>
        <v>Cairo</v>
      </c>
    </row>
    <row r="6170" spans="1:20" x14ac:dyDescent="0.3">
      <c r="A6170" s="1" t="s">
        <v>6214</v>
      </c>
      <c r="B6170" s="1" t="s">
        <v>65</v>
      </c>
      <c r="C6170" s="1" t="s">
        <v>20</v>
      </c>
      <c r="D6170" s="1" t="s">
        <v>66</v>
      </c>
      <c r="E6170" s="1" t="s">
        <v>47</v>
      </c>
      <c r="F6170" s="1" t="s">
        <v>28</v>
      </c>
      <c r="G6170">
        <v>6241.43</v>
      </c>
      <c r="H6170">
        <v>2</v>
      </c>
      <c r="I6170">
        <v>12482.86</v>
      </c>
      <c r="J6170">
        <v>4.88</v>
      </c>
      <c r="K6170">
        <v>1405</v>
      </c>
      <c r="L6170" s="2">
        <v>45391</v>
      </c>
      <c r="O6170" t="str">
        <f>IF(ecommerce_10000[[#This Row],[Platform]]="Souq","sq",ecommerce_10000[[#This Row],[Platform]])</f>
        <v>Amazon</v>
      </c>
      <c r="P6170" t="str">
        <f>IF(E6170="Souq","sq",IF(E6170="Jumia","Jum",E6170))</f>
        <v>Amazon</v>
      </c>
      <c r="Q6170">
        <f>VLOOKUP(ecommerce_10000[[#This Row],[City]],F:I,4,FALSE)</f>
        <v>26648.76</v>
      </c>
      <c r="R6170" s="1">
        <f>SUMIF(C:C,ecommerce_10000[[#This Row],[Category]],I:I)</f>
        <v>91504159.730000004</v>
      </c>
      <c r="S6170" s="1">
        <f>SUMIFS(I:I,C:C,C6170)</f>
        <v>91504159.730000004</v>
      </c>
      <c r="T6170" s="1" t="str">
        <f>INDEX(F:F,MATCH(ecommerce_10000[[#This Row],[TotalAmount]],I:I,0))</f>
        <v>Casablanca</v>
      </c>
    </row>
    <row r="6171" spans="1:20" x14ac:dyDescent="0.3">
      <c r="A6171" s="1" t="s">
        <v>6215</v>
      </c>
      <c r="B6171" s="1" t="s">
        <v>35</v>
      </c>
      <c r="C6171" s="1" t="s">
        <v>14</v>
      </c>
      <c r="D6171" s="1" t="s">
        <v>36</v>
      </c>
      <c r="E6171" s="1" t="s">
        <v>16</v>
      </c>
      <c r="F6171" s="1" t="s">
        <v>23</v>
      </c>
      <c r="G6171">
        <v>14449.28</v>
      </c>
      <c r="H6171">
        <v>3</v>
      </c>
      <c r="I6171">
        <v>43347.839999999997</v>
      </c>
      <c r="J6171">
        <v>2.89</v>
      </c>
      <c r="K6171">
        <v>222</v>
      </c>
      <c r="L6171" s="2">
        <v>45476</v>
      </c>
      <c r="O6171" t="str">
        <f>IF(ecommerce_10000[[#This Row],[Platform]]="Souq","sq",ecommerce_10000[[#This Row],[Platform]])</f>
        <v>sq</v>
      </c>
      <c r="P6171" t="str">
        <f>IF(E6171="Souq","sq",IF(E6171="Jumia","Jum",E6171))</f>
        <v>sq</v>
      </c>
      <c r="Q6171">
        <f>VLOOKUP(ecommerce_10000[[#This Row],[City]],F:I,4,FALSE)</f>
        <v>13290.4</v>
      </c>
      <c r="R6171" s="1">
        <f>SUMIF(C:C,ecommerce_10000[[#This Row],[Category]],I:I)</f>
        <v>92327183.770000085</v>
      </c>
      <c r="S6171" s="1">
        <f>SUMIFS(I:I,C:C,C6171)</f>
        <v>92327183.770000085</v>
      </c>
      <c r="T6171" s="1" t="str">
        <f>INDEX(F:F,MATCH(ecommerce_10000[[#This Row],[TotalAmount]],I:I,0))</f>
        <v>Dubai</v>
      </c>
    </row>
    <row r="6172" spans="1:20" x14ac:dyDescent="0.3">
      <c r="A6172" s="1" t="s">
        <v>6216</v>
      </c>
      <c r="B6172" s="1" t="s">
        <v>65</v>
      </c>
      <c r="C6172" s="1" t="s">
        <v>20</v>
      </c>
      <c r="D6172" s="1" t="s">
        <v>66</v>
      </c>
      <c r="E6172" s="1" t="s">
        <v>16</v>
      </c>
      <c r="F6172" s="1" t="s">
        <v>33</v>
      </c>
      <c r="G6172">
        <v>10780</v>
      </c>
      <c r="H6172">
        <v>1</v>
      </c>
      <c r="I6172">
        <v>10780</v>
      </c>
      <c r="J6172">
        <v>4.75</v>
      </c>
      <c r="K6172">
        <v>4654</v>
      </c>
      <c r="L6172" s="2">
        <v>45377</v>
      </c>
      <c r="O6172" t="str">
        <f>IF(ecommerce_10000[[#This Row],[Platform]]="Souq","sq",ecommerce_10000[[#This Row],[Platform]])</f>
        <v>sq</v>
      </c>
      <c r="P6172" t="str">
        <f>IF(E6172="Souq","sq",IF(E6172="Jumia","Jum",E6172))</f>
        <v>sq</v>
      </c>
      <c r="Q6172">
        <f>VLOOKUP(ecommerce_10000[[#This Row],[City]],F:I,4,FALSE)</f>
        <v>3665.44</v>
      </c>
      <c r="R6172" s="1">
        <f>SUMIF(C:C,ecommerce_10000[[#This Row],[Category]],I:I)</f>
        <v>91504159.730000004</v>
      </c>
      <c r="S6172" s="1">
        <f>SUMIFS(I:I,C:C,C6172)</f>
        <v>91504159.730000004</v>
      </c>
      <c r="T6172" s="1" t="str">
        <f>INDEX(F:F,MATCH(ecommerce_10000[[#This Row],[TotalAmount]],I:I,0))</f>
        <v>Dubai</v>
      </c>
    </row>
    <row r="6173" spans="1:20" x14ac:dyDescent="0.3">
      <c r="A6173" s="1" t="s">
        <v>6217</v>
      </c>
      <c r="B6173" s="1" t="s">
        <v>43</v>
      </c>
      <c r="C6173" s="1" t="s">
        <v>44</v>
      </c>
      <c r="D6173" s="1" t="s">
        <v>45</v>
      </c>
      <c r="E6173" s="1" t="s">
        <v>47</v>
      </c>
      <c r="F6173" s="1" t="s">
        <v>23</v>
      </c>
      <c r="G6173">
        <v>19920.490000000002</v>
      </c>
      <c r="H6173">
        <v>4</v>
      </c>
      <c r="I6173">
        <v>79681.960000000006</v>
      </c>
      <c r="J6173">
        <v>3.67</v>
      </c>
      <c r="K6173">
        <v>4724</v>
      </c>
      <c r="L6173" s="2">
        <v>45469</v>
      </c>
      <c r="O6173" t="str">
        <f>IF(ecommerce_10000[[#This Row],[Platform]]="Souq","sq",ecommerce_10000[[#This Row],[Platform]])</f>
        <v>Amazon</v>
      </c>
      <c r="P6173" t="str">
        <f>IF(E6173="Souq","sq",IF(E6173="Jumia","Jum",E6173))</f>
        <v>Amazon</v>
      </c>
      <c r="Q6173">
        <f>VLOOKUP(ecommerce_10000[[#This Row],[City]],F:I,4,FALSE)</f>
        <v>13290.4</v>
      </c>
      <c r="R6173" s="1">
        <f>SUMIF(C:C,ecommerce_10000[[#This Row],[Category]],I:I)</f>
        <v>31420413.200000018</v>
      </c>
      <c r="S6173" s="1">
        <f>SUMIFS(I:I,C:C,C6173)</f>
        <v>31420413.200000018</v>
      </c>
      <c r="T6173" s="1" t="str">
        <f>INDEX(F:F,MATCH(ecommerce_10000[[#This Row],[TotalAmount]],I:I,0))</f>
        <v>Alexandria</v>
      </c>
    </row>
    <row r="6174" spans="1:20" x14ac:dyDescent="0.3">
      <c r="A6174" s="1" t="s">
        <v>6218</v>
      </c>
      <c r="B6174" s="1" t="s">
        <v>49</v>
      </c>
      <c r="C6174" s="1" t="s">
        <v>14</v>
      </c>
      <c r="D6174" s="1" t="s">
        <v>50</v>
      </c>
      <c r="E6174" s="1" t="s">
        <v>16</v>
      </c>
      <c r="F6174" s="1" t="s">
        <v>17</v>
      </c>
      <c r="G6174">
        <v>18823.12</v>
      </c>
      <c r="H6174">
        <v>5</v>
      </c>
      <c r="I6174">
        <v>94115.6</v>
      </c>
      <c r="J6174">
        <v>4.1900000000000004</v>
      </c>
      <c r="K6174">
        <v>3206</v>
      </c>
      <c r="L6174" s="2">
        <v>45463</v>
      </c>
      <c r="O6174" t="str">
        <f>IF(ecommerce_10000[[#This Row],[Platform]]="Souq","sq",ecommerce_10000[[#This Row],[Platform]])</f>
        <v>sq</v>
      </c>
      <c r="P6174" t="str">
        <f>IF(E6174="Souq","sq",IF(E6174="Jumia","Jum",E6174))</f>
        <v>sq</v>
      </c>
      <c r="Q6174">
        <f>VLOOKUP(ecommerce_10000[[#This Row],[City]],F:I,4,FALSE)</f>
        <v>16284.02</v>
      </c>
      <c r="R6174" s="1">
        <f>SUMIF(C:C,ecommerce_10000[[#This Row],[Category]],I:I)</f>
        <v>92327183.770000085</v>
      </c>
      <c r="S6174" s="1">
        <f>SUMIFS(I:I,C:C,C6174)</f>
        <v>92327183.770000085</v>
      </c>
      <c r="T6174" s="1" t="str">
        <f>INDEX(F:F,MATCH(ecommerce_10000[[#This Row],[TotalAmount]],I:I,0))</f>
        <v>Cairo</v>
      </c>
    </row>
    <row r="6175" spans="1:20" x14ac:dyDescent="0.3">
      <c r="A6175" s="1" t="s">
        <v>6219</v>
      </c>
      <c r="B6175" s="1" t="s">
        <v>30</v>
      </c>
      <c r="C6175" s="1" t="s">
        <v>31</v>
      </c>
      <c r="D6175" s="1" t="s">
        <v>32</v>
      </c>
      <c r="E6175" s="1" t="s">
        <v>16</v>
      </c>
      <c r="F6175" s="1" t="s">
        <v>33</v>
      </c>
      <c r="G6175">
        <v>14130.63</v>
      </c>
      <c r="H6175">
        <v>3</v>
      </c>
      <c r="I6175">
        <v>42391.89</v>
      </c>
      <c r="J6175">
        <v>3.45</v>
      </c>
      <c r="K6175">
        <v>2522</v>
      </c>
      <c r="L6175" s="2">
        <v>45625</v>
      </c>
      <c r="O6175" t="str">
        <f>IF(ecommerce_10000[[#This Row],[Platform]]="Souq","sq",ecommerce_10000[[#This Row],[Platform]])</f>
        <v>sq</v>
      </c>
      <c r="P6175" t="str">
        <f>IF(E6175="Souq","sq",IF(E6175="Jumia","Jum",E6175))</f>
        <v>sq</v>
      </c>
      <c r="Q6175">
        <f>VLOOKUP(ecommerce_10000[[#This Row],[City]],F:I,4,FALSE)</f>
        <v>3665.44</v>
      </c>
      <c r="R6175" s="1">
        <f>SUMIF(C:C,ecommerce_10000[[#This Row],[Category]],I:I)</f>
        <v>57542997.559999913</v>
      </c>
      <c r="S6175" s="1">
        <f>SUMIFS(I:I,C:C,C6175)</f>
        <v>57542997.559999913</v>
      </c>
      <c r="T6175" s="1" t="str">
        <f>INDEX(F:F,MATCH(ecommerce_10000[[#This Row],[TotalAmount]],I:I,0))</f>
        <v>Dubai</v>
      </c>
    </row>
    <row r="6176" spans="1:20" x14ac:dyDescent="0.3">
      <c r="A6176" s="1" t="s">
        <v>6220</v>
      </c>
      <c r="B6176" s="1" t="s">
        <v>65</v>
      </c>
      <c r="C6176" s="1" t="s">
        <v>20</v>
      </c>
      <c r="D6176" s="1" t="s">
        <v>66</v>
      </c>
      <c r="E6176" s="1" t="s">
        <v>16</v>
      </c>
      <c r="F6176" s="1" t="s">
        <v>28</v>
      </c>
      <c r="G6176">
        <v>10367.92</v>
      </c>
      <c r="H6176">
        <v>1</v>
      </c>
      <c r="I6176">
        <v>10367.92</v>
      </c>
      <c r="J6176">
        <v>3.49</v>
      </c>
      <c r="K6176">
        <v>3969</v>
      </c>
      <c r="L6176" s="2">
        <v>45394</v>
      </c>
      <c r="O6176" t="str">
        <f>IF(ecommerce_10000[[#This Row],[Platform]]="Souq","sq",ecommerce_10000[[#This Row],[Platform]])</f>
        <v>sq</v>
      </c>
      <c r="P6176" t="str">
        <f>IF(E6176="Souq","sq",IF(E6176="Jumia","Jum",E6176))</f>
        <v>sq</v>
      </c>
      <c r="Q6176">
        <f>VLOOKUP(ecommerce_10000[[#This Row],[City]],F:I,4,FALSE)</f>
        <v>26648.76</v>
      </c>
      <c r="R6176" s="1">
        <f>SUMIF(C:C,ecommerce_10000[[#This Row],[Category]],I:I)</f>
        <v>91504159.730000004</v>
      </c>
      <c r="S6176" s="1">
        <f>SUMIFS(I:I,C:C,C6176)</f>
        <v>91504159.730000004</v>
      </c>
      <c r="T6176" s="1" t="str">
        <f>INDEX(F:F,MATCH(ecommerce_10000[[#This Row],[TotalAmount]],I:I,0))</f>
        <v>Casablanca</v>
      </c>
    </row>
    <row r="6177" spans="1:20" x14ac:dyDescent="0.3">
      <c r="A6177" s="1" t="s">
        <v>6221</v>
      </c>
      <c r="B6177" s="1" t="s">
        <v>35</v>
      </c>
      <c r="C6177" s="1" t="s">
        <v>14</v>
      </c>
      <c r="D6177" s="1" t="s">
        <v>36</v>
      </c>
      <c r="E6177" s="1" t="s">
        <v>47</v>
      </c>
      <c r="F6177" s="1" t="s">
        <v>23</v>
      </c>
      <c r="G6177">
        <v>11170.97</v>
      </c>
      <c r="H6177">
        <v>1</v>
      </c>
      <c r="I6177">
        <v>11170.97</v>
      </c>
      <c r="J6177">
        <v>1.82</v>
      </c>
      <c r="K6177">
        <v>902</v>
      </c>
      <c r="L6177" s="2">
        <v>45637</v>
      </c>
      <c r="O6177" t="str">
        <f>IF(ecommerce_10000[[#This Row],[Platform]]="Souq","sq",ecommerce_10000[[#This Row],[Platform]])</f>
        <v>Amazon</v>
      </c>
      <c r="P6177" t="str">
        <f>IF(E6177="Souq","sq",IF(E6177="Jumia","Jum",E6177))</f>
        <v>Amazon</v>
      </c>
      <c r="Q6177">
        <f>VLOOKUP(ecommerce_10000[[#This Row],[City]],F:I,4,FALSE)</f>
        <v>13290.4</v>
      </c>
      <c r="R6177" s="1">
        <f>SUMIF(C:C,ecommerce_10000[[#This Row],[Category]],I:I)</f>
        <v>92327183.770000085</v>
      </c>
      <c r="S6177" s="1">
        <f>SUMIFS(I:I,C:C,C6177)</f>
        <v>92327183.770000085</v>
      </c>
      <c r="T6177" s="1" t="str">
        <f>INDEX(F:F,MATCH(ecommerce_10000[[#This Row],[TotalAmount]],I:I,0))</f>
        <v>Alexandria</v>
      </c>
    </row>
    <row r="6178" spans="1:20" x14ac:dyDescent="0.3">
      <c r="A6178" s="1" t="s">
        <v>6222</v>
      </c>
      <c r="B6178" s="1" t="s">
        <v>35</v>
      </c>
      <c r="C6178" s="1" t="s">
        <v>14</v>
      </c>
      <c r="D6178" s="1" t="s">
        <v>36</v>
      </c>
      <c r="E6178" s="1" t="s">
        <v>47</v>
      </c>
      <c r="F6178" s="1" t="s">
        <v>28</v>
      </c>
      <c r="G6178">
        <v>8426.11</v>
      </c>
      <c r="H6178">
        <v>1</v>
      </c>
      <c r="I6178">
        <v>8426.11</v>
      </c>
      <c r="J6178">
        <v>1.56</v>
      </c>
      <c r="K6178">
        <v>3966</v>
      </c>
      <c r="L6178" s="2">
        <v>45466</v>
      </c>
      <c r="O6178" t="str">
        <f>IF(ecommerce_10000[[#This Row],[Platform]]="Souq","sq",ecommerce_10000[[#This Row],[Platform]])</f>
        <v>Amazon</v>
      </c>
      <c r="P6178" t="str">
        <f>IF(E6178="Souq","sq",IF(E6178="Jumia","Jum",E6178))</f>
        <v>Amazon</v>
      </c>
      <c r="Q6178">
        <f>VLOOKUP(ecommerce_10000[[#This Row],[City]],F:I,4,FALSE)</f>
        <v>26648.76</v>
      </c>
      <c r="R6178" s="1">
        <f>SUMIF(C:C,ecommerce_10000[[#This Row],[Category]],I:I)</f>
        <v>92327183.770000085</v>
      </c>
      <c r="S6178" s="1">
        <f>SUMIFS(I:I,C:C,C6178)</f>
        <v>92327183.770000085</v>
      </c>
      <c r="T6178" s="1" t="str">
        <f>INDEX(F:F,MATCH(ecommerce_10000[[#This Row],[TotalAmount]],I:I,0))</f>
        <v>Casablanca</v>
      </c>
    </row>
    <row r="6179" spans="1:20" x14ac:dyDescent="0.3">
      <c r="A6179" s="1" t="s">
        <v>6223</v>
      </c>
      <c r="B6179" s="1" t="s">
        <v>25</v>
      </c>
      <c r="C6179" s="1" t="s">
        <v>26</v>
      </c>
      <c r="D6179" s="1" t="s">
        <v>27</v>
      </c>
      <c r="E6179" s="1" t="s">
        <v>47</v>
      </c>
      <c r="F6179" s="1" t="s">
        <v>28</v>
      </c>
      <c r="G6179">
        <v>11769.77</v>
      </c>
      <c r="H6179">
        <v>4</v>
      </c>
      <c r="I6179">
        <v>47079.08</v>
      </c>
      <c r="J6179">
        <v>2.36</v>
      </c>
      <c r="K6179">
        <v>1868</v>
      </c>
      <c r="L6179" s="2">
        <v>45391</v>
      </c>
      <c r="O6179" t="str">
        <f>IF(ecommerce_10000[[#This Row],[Platform]]="Souq","sq",ecommerce_10000[[#This Row],[Platform]])</f>
        <v>Amazon</v>
      </c>
      <c r="P6179" t="str">
        <f>IF(E6179="Souq","sq",IF(E6179="Jumia","Jum",E6179))</f>
        <v>Amazon</v>
      </c>
      <c r="Q6179">
        <f>VLOOKUP(ecommerce_10000[[#This Row],[City]],F:I,4,FALSE)</f>
        <v>26648.76</v>
      </c>
      <c r="R6179" s="1">
        <f>SUMIF(C:C,ecommerce_10000[[#This Row],[Category]],I:I)</f>
        <v>29200970.130000021</v>
      </c>
      <c r="S6179" s="1">
        <f>SUMIFS(I:I,C:C,C6179)</f>
        <v>29200970.130000021</v>
      </c>
      <c r="T6179" s="1" t="str">
        <f>INDEX(F:F,MATCH(ecommerce_10000[[#This Row],[TotalAmount]],I:I,0))</f>
        <v>Casablanca</v>
      </c>
    </row>
    <row r="6180" spans="1:20" x14ac:dyDescent="0.3">
      <c r="A6180" s="1" t="s">
        <v>6224</v>
      </c>
      <c r="B6180" s="1" t="s">
        <v>13</v>
      </c>
      <c r="C6180" s="1" t="s">
        <v>14</v>
      </c>
      <c r="D6180" s="1" t="s">
        <v>15</v>
      </c>
      <c r="E6180" s="1" t="s">
        <v>22</v>
      </c>
      <c r="F6180" s="1" t="s">
        <v>17</v>
      </c>
      <c r="G6180">
        <v>10955.73</v>
      </c>
      <c r="H6180">
        <v>5</v>
      </c>
      <c r="I6180">
        <v>54778.65</v>
      </c>
      <c r="J6180">
        <v>2.25</v>
      </c>
      <c r="K6180">
        <v>3480</v>
      </c>
      <c r="L6180" s="2">
        <v>45641</v>
      </c>
      <c r="O6180" t="str">
        <f>IF(ecommerce_10000[[#This Row],[Platform]]="Souq","sq",ecommerce_10000[[#This Row],[Platform]])</f>
        <v>Jumia</v>
      </c>
      <c r="P6180" t="str">
        <f>IF(E6180="Souq","sq",IF(E6180="Jumia","Jum",E6180))</f>
        <v>Jum</v>
      </c>
      <c r="Q6180">
        <f>VLOOKUP(ecommerce_10000[[#This Row],[City]],F:I,4,FALSE)</f>
        <v>16284.02</v>
      </c>
      <c r="R6180" s="1">
        <f>SUMIF(C:C,ecommerce_10000[[#This Row],[Category]],I:I)</f>
        <v>92327183.770000085</v>
      </c>
      <c r="S6180" s="1">
        <f>SUMIFS(I:I,C:C,C6180)</f>
        <v>92327183.770000085</v>
      </c>
      <c r="T6180" s="1" t="str">
        <f>INDEX(F:F,MATCH(ecommerce_10000[[#This Row],[TotalAmount]],I:I,0))</f>
        <v>Cairo</v>
      </c>
    </row>
    <row r="6181" spans="1:20" x14ac:dyDescent="0.3">
      <c r="A6181" s="1" t="s">
        <v>6225</v>
      </c>
      <c r="B6181" s="1" t="s">
        <v>49</v>
      </c>
      <c r="C6181" s="1" t="s">
        <v>14</v>
      </c>
      <c r="D6181" s="1" t="s">
        <v>50</v>
      </c>
      <c r="E6181" s="1" t="s">
        <v>16</v>
      </c>
      <c r="F6181" s="1" t="s">
        <v>62</v>
      </c>
      <c r="G6181">
        <v>5309.92</v>
      </c>
      <c r="H6181">
        <v>5</v>
      </c>
      <c r="I6181">
        <v>26549.599999999999</v>
      </c>
      <c r="J6181">
        <v>1.27</v>
      </c>
      <c r="K6181">
        <v>660</v>
      </c>
      <c r="L6181" s="2">
        <v>45317</v>
      </c>
      <c r="O6181" t="str">
        <f>IF(ecommerce_10000[[#This Row],[Platform]]="Souq","sq",ecommerce_10000[[#This Row],[Platform]])</f>
        <v>sq</v>
      </c>
      <c r="P6181" t="str">
        <f>IF(E6181="Souq","sq",IF(E6181="Jumia","Jum",E6181))</f>
        <v>sq</v>
      </c>
      <c r="Q6181">
        <f>VLOOKUP(ecommerce_10000[[#This Row],[City]],F:I,4,FALSE)</f>
        <v>27872.98</v>
      </c>
      <c r="R6181" s="1">
        <f>SUMIF(C:C,ecommerce_10000[[#This Row],[Category]],I:I)</f>
        <v>92327183.770000085</v>
      </c>
      <c r="S6181" s="1">
        <f>SUMIFS(I:I,C:C,C6181)</f>
        <v>92327183.770000085</v>
      </c>
      <c r="T6181" s="1" t="str">
        <f>INDEX(F:F,MATCH(ecommerce_10000[[#This Row],[TotalAmount]],I:I,0))</f>
        <v>Giza</v>
      </c>
    </row>
    <row r="6182" spans="1:20" x14ac:dyDescent="0.3">
      <c r="A6182" s="1" t="s">
        <v>6226</v>
      </c>
      <c r="B6182" s="1" t="s">
        <v>25</v>
      </c>
      <c r="C6182" s="1" t="s">
        <v>26</v>
      </c>
      <c r="D6182" s="1" t="s">
        <v>27</v>
      </c>
      <c r="E6182" s="1" t="s">
        <v>22</v>
      </c>
      <c r="F6182" s="1" t="s">
        <v>17</v>
      </c>
      <c r="G6182">
        <v>3860.67</v>
      </c>
      <c r="H6182">
        <v>3</v>
      </c>
      <c r="I6182">
        <v>11582.01</v>
      </c>
      <c r="J6182">
        <v>4.2699999999999996</v>
      </c>
      <c r="K6182">
        <v>284</v>
      </c>
      <c r="L6182" s="2">
        <v>45518</v>
      </c>
      <c r="O6182" t="str">
        <f>IF(ecommerce_10000[[#This Row],[Platform]]="Souq","sq",ecommerce_10000[[#This Row],[Platform]])</f>
        <v>Jumia</v>
      </c>
      <c r="P6182" t="str">
        <f>IF(E6182="Souq","sq",IF(E6182="Jumia","Jum",E6182))</f>
        <v>Jum</v>
      </c>
      <c r="Q6182">
        <f>VLOOKUP(ecommerce_10000[[#This Row],[City]],F:I,4,FALSE)</f>
        <v>16284.02</v>
      </c>
      <c r="R6182" s="1">
        <f>SUMIF(C:C,ecommerce_10000[[#This Row],[Category]],I:I)</f>
        <v>29200970.130000021</v>
      </c>
      <c r="S6182" s="1">
        <f>SUMIFS(I:I,C:C,C6182)</f>
        <v>29200970.130000021</v>
      </c>
      <c r="T6182" s="1" t="str">
        <f>INDEX(F:F,MATCH(ecommerce_10000[[#This Row],[TotalAmount]],I:I,0))</f>
        <v>Cairo</v>
      </c>
    </row>
    <row r="6183" spans="1:20" x14ac:dyDescent="0.3">
      <c r="A6183" s="1" t="s">
        <v>6227</v>
      </c>
      <c r="B6183" s="1" t="s">
        <v>13</v>
      </c>
      <c r="C6183" s="1" t="s">
        <v>14</v>
      </c>
      <c r="D6183" s="1" t="s">
        <v>15</v>
      </c>
      <c r="E6183" s="1" t="s">
        <v>16</v>
      </c>
      <c r="F6183" s="1" t="s">
        <v>28</v>
      </c>
      <c r="G6183">
        <v>18806.07</v>
      </c>
      <c r="H6183">
        <v>1</v>
      </c>
      <c r="I6183">
        <v>18806.07</v>
      </c>
      <c r="J6183">
        <v>4.87</v>
      </c>
      <c r="K6183">
        <v>3784</v>
      </c>
      <c r="L6183" s="2">
        <v>45388</v>
      </c>
      <c r="O6183" t="str">
        <f>IF(ecommerce_10000[[#This Row],[Platform]]="Souq","sq",ecommerce_10000[[#This Row],[Platform]])</f>
        <v>sq</v>
      </c>
      <c r="P6183" t="str">
        <f>IF(E6183="Souq","sq",IF(E6183="Jumia","Jum",E6183))</f>
        <v>sq</v>
      </c>
      <c r="Q6183">
        <f>VLOOKUP(ecommerce_10000[[#This Row],[City]],F:I,4,FALSE)</f>
        <v>26648.76</v>
      </c>
      <c r="R6183" s="1">
        <f>SUMIF(C:C,ecommerce_10000[[#This Row],[Category]],I:I)</f>
        <v>92327183.770000085</v>
      </c>
      <c r="S6183" s="1">
        <f>SUMIFS(I:I,C:C,C6183)</f>
        <v>92327183.770000085</v>
      </c>
      <c r="T6183" s="1" t="str">
        <f>INDEX(F:F,MATCH(ecommerce_10000[[#This Row],[TotalAmount]],I:I,0))</f>
        <v>Casablanca</v>
      </c>
    </row>
    <row r="6184" spans="1:20" x14ac:dyDescent="0.3">
      <c r="A6184" s="1" t="s">
        <v>6228</v>
      </c>
      <c r="B6184" s="1" t="s">
        <v>13</v>
      </c>
      <c r="C6184" s="1" t="s">
        <v>14</v>
      </c>
      <c r="D6184" s="1" t="s">
        <v>15</v>
      </c>
      <c r="E6184" s="1" t="s">
        <v>47</v>
      </c>
      <c r="F6184" s="1" t="s">
        <v>23</v>
      </c>
      <c r="G6184">
        <v>14361.09</v>
      </c>
      <c r="H6184">
        <v>3</v>
      </c>
      <c r="I6184">
        <v>43083.27</v>
      </c>
      <c r="J6184">
        <v>1.98</v>
      </c>
      <c r="K6184">
        <v>702</v>
      </c>
      <c r="L6184" s="2">
        <v>45637</v>
      </c>
      <c r="O6184" t="str">
        <f>IF(ecommerce_10000[[#This Row],[Platform]]="Souq","sq",ecommerce_10000[[#This Row],[Platform]])</f>
        <v>Amazon</v>
      </c>
      <c r="P6184" t="str">
        <f>IF(E6184="Souq","sq",IF(E6184="Jumia","Jum",E6184))</f>
        <v>Amazon</v>
      </c>
      <c r="Q6184">
        <f>VLOOKUP(ecommerce_10000[[#This Row],[City]],F:I,4,FALSE)</f>
        <v>13290.4</v>
      </c>
      <c r="R6184" s="1">
        <f>SUMIF(C:C,ecommerce_10000[[#This Row],[Category]],I:I)</f>
        <v>92327183.770000085</v>
      </c>
      <c r="S6184" s="1">
        <f>SUMIFS(I:I,C:C,C6184)</f>
        <v>92327183.770000085</v>
      </c>
      <c r="T6184" s="1" t="str">
        <f>INDEX(F:F,MATCH(ecommerce_10000[[#This Row],[TotalAmount]],I:I,0))</f>
        <v>Alexandria</v>
      </c>
    </row>
    <row r="6185" spans="1:20" x14ac:dyDescent="0.3">
      <c r="A6185" s="1" t="s">
        <v>6229</v>
      </c>
      <c r="B6185" s="1" t="s">
        <v>30</v>
      </c>
      <c r="C6185" s="1" t="s">
        <v>31</v>
      </c>
      <c r="D6185" s="1" t="s">
        <v>32</v>
      </c>
      <c r="E6185" s="1" t="s">
        <v>47</v>
      </c>
      <c r="F6185" s="1" t="s">
        <v>28</v>
      </c>
      <c r="G6185">
        <v>15239.72</v>
      </c>
      <c r="H6185">
        <v>2</v>
      </c>
      <c r="I6185">
        <v>30479.439999999999</v>
      </c>
      <c r="J6185">
        <v>1.56</v>
      </c>
      <c r="K6185">
        <v>2003</v>
      </c>
      <c r="L6185" s="2">
        <v>45296</v>
      </c>
      <c r="O6185" t="str">
        <f>IF(ecommerce_10000[[#This Row],[Platform]]="Souq","sq",ecommerce_10000[[#This Row],[Platform]])</f>
        <v>Amazon</v>
      </c>
      <c r="P6185" t="str">
        <f>IF(E6185="Souq","sq",IF(E6185="Jumia","Jum",E6185))</f>
        <v>Amazon</v>
      </c>
      <c r="Q6185">
        <f>VLOOKUP(ecommerce_10000[[#This Row],[City]],F:I,4,FALSE)</f>
        <v>26648.76</v>
      </c>
      <c r="R6185" s="1">
        <f>SUMIF(C:C,ecommerce_10000[[#This Row],[Category]],I:I)</f>
        <v>57542997.559999913</v>
      </c>
      <c r="S6185" s="1">
        <f>SUMIFS(I:I,C:C,C6185)</f>
        <v>57542997.559999913</v>
      </c>
      <c r="T6185" s="1" t="str">
        <f>INDEX(F:F,MATCH(ecommerce_10000[[#This Row],[TotalAmount]],I:I,0))</f>
        <v>Casablanca</v>
      </c>
    </row>
    <row r="6186" spans="1:20" x14ac:dyDescent="0.3">
      <c r="A6186" s="1" t="s">
        <v>6230</v>
      </c>
      <c r="B6186" s="1" t="s">
        <v>43</v>
      </c>
      <c r="C6186" s="1" t="s">
        <v>44</v>
      </c>
      <c r="D6186" s="1" t="s">
        <v>45</v>
      </c>
      <c r="E6186" s="1" t="s">
        <v>47</v>
      </c>
      <c r="F6186" s="1" t="s">
        <v>62</v>
      </c>
      <c r="G6186">
        <v>2334.7199999999998</v>
      </c>
      <c r="H6186">
        <v>5</v>
      </c>
      <c r="I6186">
        <v>11673.6</v>
      </c>
      <c r="J6186">
        <v>4.71</v>
      </c>
      <c r="K6186">
        <v>3042</v>
      </c>
      <c r="L6186" s="2">
        <v>45448</v>
      </c>
      <c r="O6186" t="str">
        <f>IF(ecommerce_10000[[#This Row],[Platform]]="Souq","sq",ecommerce_10000[[#This Row],[Platform]])</f>
        <v>Amazon</v>
      </c>
      <c r="P6186" t="str">
        <f>IF(E6186="Souq","sq",IF(E6186="Jumia","Jum",E6186))</f>
        <v>Amazon</v>
      </c>
      <c r="Q6186">
        <f>VLOOKUP(ecommerce_10000[[#This Row],[City]],F:I,4,FALSE)</f>
        <v>27872.98</v>
      </c>
      <c r="R6186" s="1">
        <f>SUMIF(C:C,ecommerce_10000[[#This Row],[Category]],I:I)</f>
        <v>31420413.200000018</v>
      </c>
      <c r="S6186" s="1">
        <f>SUMIFS(I:I,C:C,C6186)</f>
        <v>31420413.200000018</v>
      </c>
      <c r="T6186" s="1" t="str">
        <f>INDEX(F:F,MATCH(ecommerce_10000[[#This Row],[TotalAmount]],I:I,0))</f>
        <v>Giza</v>
      </c>
    </row>
    <row r="6187" spans="1:20" x14ac:dyDescent="0.3">
      <c r="A6187" s="1" t="s">
        <v>6231</v>
      </c>
      <c r="B6187" s="1" t="s">
        <v>35</v>
      </c>
      <c r="C6187" s="1" t="s">
        <v>14</v>
      </c>
      <c r="D6187" s="1" t="s">
        <v>36</v>
      </c>
      <c r="E6187" s="1" t="s">
        <v>47</v>
      </c>
      <c r="F6187" s="1" t="s">
        <v>23</v>
      </c>
      <c r="G6187">
        <v>10509.37</v>
      </c>
      <c r="H6187">
        <v>2</v>
      </c>
      <c r="I6187">
        <v>21018.74</v>
      </c>
      <c r="J6187">
        <v>2.29</v>
      </c>
      <c r="K6187">
        <v>855</v>
      </c>
      <c r="L6187" s="2">
        <v>45539</v>
      </c>
      <c r="O6187" t="str">
        <f>IF(ecommerce_10000[[#This Row],[Platform]]="Souq","sq",ecommerce_10000[[#This Row],[Platform]])</f>
        <v>Amazon</v>
      </c>
      <c r="P6187" t="str">
        <f>IF(E6187="Souq","sq",IF(E6187="Jumia","Jum",E6187))</f>
        <v>Amazon</v>
      </c>
      <c r="Q6187">
        <f>VLOOKUP(ecommerce_10000[[#This Row],[City]],F:I,4,FALSE)</f>
        <v>13290.4</v>
      </c>
      <c r="R6187" s="1">
        <f>SUMIF(C:C,ecommerce_10000[[#This Row],[Category]],I:I)</f>
        <v>92327183.770000085</v>
      </c>
      <c r="S6187" s="1">
        <f>SUMIFS(I:I,C:C,C6187)</f>
        <v>92327183.770000085</v>
      </c>
      <c r="T6187" s="1" t="str">
        <f>INDEX(F:F,MATCH(ecommerce_10000[[#This Row],[TotalAmount]],I:I,0))</f>
        <v>Alexandria</v>
      </c>
    </row>
    <row r="6188" spans="1:20" x14ac:dyDescent="0.3">
      <c r="A6188" s="1" t="s">
        <v>6232</v>
      </c>
      <c r="B6188" s="1" t="s">
        <v>25</v>
      </c>
      <c r="C6188" s="1" t="s">
        <v>26</v>
      </c>
      <c r="D6188" s="1" t="s">
        <v>27</v>
      </c>
      <c r="E6188" s="1" t="s">
        <v>22</v>
      </c>
      <c r="F6188" s="1" t="s">
        <v>40</v>
      </c>
      <c r="G6188">
        <v>14281.37</v>
      </c>
      <c r="H6188">
        <v>5</v>
      </c>
      <c r="I6188">
        <v>71406.850000000006</v>
      </c>
      <c r="J6188">
        <v>2.12</v>
      </c>
      <c r="K6188">
        <v>1676</v>
      </c>
      <c r="L6188" s="2">
        <v>45647</v>
      </c>
      <c r="O6188" t="str">
        <f>IF(ecommerce_10000[[#This Row],[Platform]]="Souq","sq",ecommerce_10000[[#This Row],[Platform]])</f>
        <v>Jumia</v>
      </c>
      <c r="P6188" t="str">
        <f>IF(E6188="Souq","sq",IF(E6188="Jumia","Jum",E6188))</f>
        <v>Jum</v>
      </c>
      <c r="Q6188">
        <f>VLOOKUP(ecommerce_10000[[#This Row],[City]],F:I,4,FALSE)</f>
        <v>99349.3</v>
      </c>
      <c r="R6188" s="1">
        <f>SUMIF(C:C,ecommerce_10000[[#This Row],[Category]],I:I)</f>
        <v>29200970.130000021</v>
      </c>
      <c r="S6188" s="1">
        <f>SUMIFS(I:I,C:C,C6188)</f>
        <v>29200970.130000021</v>
      </c>
      <c r="T6188" s="1" t="str">
        <f>INDEX(F:F,MATCH(ecommerce_10000[[#This Row],[TotalAmount]],I:I,0))</f>
        <v>Riyadh</v>
      </c>
    </row>
    <row r="6189" spans="1:20" x14ac:dyDescent="0.3">
      <c r="A6189" s="1" t="s">
        <v>6233</v>
      </c>
      <c r="B6189" s="1" t="s">
        <v>38</v>
      </c>
      <c r="C6189" s="1" t="s">
        <v>20</v>
      </c>
      <c r="D6189" s="1" t="s">
        <v>39</v>
      </c>
      <c r="E6189" s="1" t="s">
        <v>22</v>
      </c>
      <c r="F6189" s="1" t="s">
        <v>33</v>
      </c>
      <c r="G6189">
        <v>14137.23</v>
      </c>
      <c r="H6189">
        <v>3</v>
      </c>
      <c r="I6189">
        <v>42411.69</v>
      </c>
      <c r="J6189">
        <v>3.17</v>
      </c>
      <c r="K6189">
        <v>519</v>
      </c>
      <c r="L6189" s="2">
        <v>45630</v>
      </c>
      <c r="O6189" t="str">
        <f>IF(ecommerce_10000[[#This Row],[Platform]]="Souq","sq",ecommerce_10000[[#This Row],[Platform]])</f>
        <v>Jumia</v>
      </c>
      <c r="P6189" t="str">
        <f>IF(E6189="Souq","sq",IF(E6189="Jumia","Jum",E6189))</f>
        <v>Jum</v>
      </c>
      <c r="Q6189">
        <f>VLOOKUP(ecommerce_10000[[#This Row],[City]],F:I,4,FALSE)</f>
        <v>3665.44</v>
      </c>
      <c r="R6189" s="1">
        <f>SUMIF(C:C,ecommerce_10000[[#This Row],[Category]],I:I)</f>
        <v>91504159.730000004</v>
      </c>
      <c r="S6189" s="1">
        <f>SUMIFS(I:I,C:C,C6189)</f>
        <v>91504159.730000004</v>
      </c>
      <c r="T6189" s="1" t="str">
        <f>INDEX(F:F,MATCH(ecommerce_10000[[#This Row],[TotalAmount]],I:I,0))</f>
        <v>Dubai</v>
      </c>
    </row>
    <row r="6190" spans="1:20" x14ac:dyDescent="0.3">
      <c r="A6190" s="1" t="s">
        <v>6234</v>
      </c>
      <c r="B6190" s="1" t="s">
        <v>25</v>
      </c>
      <c r="C6190" s="1" t="s">
        <v>26</v>
      </c>
      <c r="D6190" s="1" t="s">
        <v>27</v>
      </c>
      <c r="E6190" s="1" t="s">
        <v>47</v>
      </c>
      <c r="F6190" s="1" t="s">
        <v>17</v>
      </c>
      <c r="G6190">
        <v>18643.59</v>
      </c>
      <c r="H6190">
        <v>4</v>
      </c>
      <c r="I6190">
        <v>74574.36</v>
      </c>
      <c r="J6190">
        <v>4.42</v>
      </c>
      <c r="K6190">
        <v>4958</v>
      </c>
      <c r="L6190" s="2">
        <v>45406</v>
      </c>
      <c r="O6190" t="str">
        <f>IF(ecommerce_10000[[#This Row],[Platform]]="Souq","sq",ecommerce_10000[[#This Row],[Platform]])</f>
        <v>Amazon</v>
      </c>
      <c r="P6190" t="str">
        <f>IF(E6190="Souq","sq",IF(E6190="Jumia","Jum",E6190))</f>
        <v>Amazon</v>
      </c>
      <c r="Q6190">
        <f>VLOOKUP(ecommerce_10000[[#This Row],[City]],F:I,4,FALSE)</f>
        <v>16284.02</v>
      </c>
      <c r="R6190" s="1">
        <f>SUMIF(C:C,ecommerce_10000[[#This Row],[Category]],I:I)</f>
        <v>29200970.130000021</v>
      </c>
      <c r="S6190" s="1">
        <f>SUMIFS(I:I,C:C,C6190)</f>
        <v>29200970.130000021</v>
      </c>
      <c r="T6190" s="1" t="str">
        <f>INDEX(F:F,MATCH(ecommerce_10000[[#This Row],[TotalAmount]],I:I,0))</f>
        <v>Cairo</v>
      </c>
    </row>
    <row r="6191" spans="1:20" x14ac:dyDescent="0.3">
      <c r="A6191" s="1" t="s">
        <v>6235</v>
      </c>
      <c r="B6191" s="1" t="s">
        <v>65</v>
      </c>
      <c r="C6191" s="1" t="s">
        <v>20</v>
      </c>
      <c r="D6191" s="1" t="s">
        <v>66</v>
      </c>
      <c r="E6191" s="1" t="s">
        <v>47</v>
      </c>
      <c r="F6191" s="1" t="s">
        <v>23</v>
      </c>
      <c r="G6191">
        <v>14618.53</v>
      </c>
      <c r="H6191">
        <v>2</v>
      </c>
      <c r="I6191">
        <v>29237.06</v>
      </c>
      <c r="J6191">
        <v>3.63</v>
      </c>
      <c r="K6191">
        <v>2979</v>
      </c>
      <c r="L6191" s="2">
        <v>45639</v>
      </c>
      <c r="O6191" t="str">
        <f>IF(ecommerce_10000[[#This Row],[Platform]]="Souq","sq",ecommerce_10000[[#This Row],[Platform]])</f>
        <v>Amazon</v>
      </c>
      <c r="P6191" t="str">
        <f>IF(E6191="Souq","sq",IF(E6191="Jumia","Jum",E6191))</f>
        <v>Amazon</v>
      </c>
      <c r="Q6191">
        <f>VLOOKUP(ecommerce_10000[[#This Row],[City]],F:I,4,FALSE)</f>
        <v>13290.4</v>
      </c>
      <c r="R6191" s="1">
        <f>SUMIF(C:C,ecommerce_10000[[#This Row],[Category]],I:I)</f>
        <v>91504159.730000004</v>
      </c>
      <c r="S6191" s="1">
        <f>SUMIFS(I:I,C:C,C6191)</f>
        <v>91504159.730000004</v>
      </c>
      <c r="T6191" s="1" t="str">
        <f>INDEX(F:F,MATCH(ecommerce_10000[[#This Row],[TotalAmount]],I:I,0))</f>
        <v>Alexandria</v>
      </c>
    </row>
    <row r="6192" spans="1:20" x14ac:dyDescent="0.3">
      <c r="A6192" s="1" t="s">
        <v>6236</v>
      </c>
      <c r="B6192" s="1" t="s">
        <v>38</v>
      </c>
      <c r="C6192" s="1" t="s">
        <v>20</v>
      </c>
      <c r="D6192" s="1" t="s">
        <v>39</v>
      </c>
      <c r="E6192" s="1" t="s">
        <v>47</v>
      </c>
      <c r="F6192" s="1" t="s">
        <v>33</v>
      </c>
      <c r="G6192">
        <v>15883.42</v>
      </c>
      <c r="H6192">
        <v>1</v>
      </c>
      <c r="I6192">
        <v>15883.42</v>
      </c>
      <c r="J6192">
        <v>2.0299999999999998</v>
      </c>
      <c r="K6192">
        <v>2288</v>
      </c>
      <c r="L6192" s="2">
        <v>45303</v>
      </c>
      <c r="O6192" t="str">
        <f>IF(ecommerce_10000[[#This Row],[Platform]]="Souq","sq",ecommerce_10000[[#This Row],[Platform]])</f>
        <v>Amazon</v>
      </c>
      <c r="P6192" t="str">
        <f>IF(E6192="Souq","sq",IF(E6192="Jumia","Jum",E6192))</f>
        <v>Amazon</v>
      </c>
      <c r="Q6192">
        <f>VLOOKUP(ecommerce_10000[[#This Row],[City]],F:I,4,FALSE)</f>
        <v>3665.44</v>
      </c>
      <c r="R6192" s="1">
        <f>SUMIF(C:C,ecommerce_10000[[#This Row],[Category]],I:I)</f>
        <v>91504159.730000004</v>
      </c>
      <c r="S6192" s="1">
        <f>SUMIFS(I:I,C:C,C6192)</f>
        <v>91504159.730000004</v>
      </c>
      <c r="T6192" s="1" t="str">
        <f>INDEX(F:F,MATCH(ecommerce_10000[[#This Row],[TotalAmount]],I:I,0))</f>
        <v>Dubai</v>
      </c>
    </row>
    <row r="6193" spans="1:20" x14ac:dyDescent="0.3">
      <c r="A6193" s="1" t="s">
        <v>6237</v>
      </c>
      <c r="B6193" s="1" t="s">
        <v>43</v>
      </c>
      <c r="C6193" s="1" t="s">
        <v>44</v>
      </c>
      <c r="D6193" s="1" t="s">
        <v>45</v>
      </c>
      <c r="E6193" s="1" t="s">
        <v>16</v>
      </c>
      <c r="F6193" s="1" t="s">
        <v>23</v>
      </c>
      <c r="G6193">
        <v>19376.669999999998</v>
      </c>
      <c r="H6193">
        <v>1</v>
      </c>
      <c r="I6193">
        <v>19376.669999999998</v>
      </c>
      <c r="J6193">
        <v>3.79</v>
      </c>
      <c r="K6193">
        <v>3837</v>
      </c>
      <c r="L6193" s="2">
        <v>45424</v>
      </c>
      <c r="O6193" t="str">
        <f>IF(ecommerce_10000[[#This Row],[Platform]]="Souq","sq",ecommerce_10000[[#This Row],[Platform]])</f>
        <v>sq</v>
      </c>
      <c r="P6193" t="str">
        <f>IF(E6193="Souq","sq",IF(E6193="Jumia","Jum",E6193))</f>
        <v>sq</v>
      </c>
      <c r="Q6193">
        <f>VLOOKUP(ecommerce_10000[[#This Row],[City]],F:I,4,FALSE)</f>
        <v>13290.4</v>
      </c>
      <c r="R6193" s="1">
        <f>SUMIF(C:C,ecommerce_10000[[#This Row],[Category]],I:I)</f>
        <v>31420413.200000018</v>
      </c>
      <c r="S6193" s="1">
        <f>SUMIFS(I:I,C:C,C6193)</f>
        <v>31420413.200000018</v>
      </c>
      <c r="T6193" s="1" t="str">
        <f>INDEX(F:F,MATCH(ecommerce_10000[[#This Row],[TotalAmount]],I:I,0))</f>
        <v>Alexandria</v>
      </c>
    </row>
    <row r="6194" spans="1:20" x14ac:dyDescent="0.3">
      <c r="A6194" s="1" t="s">
        <v>6238</v>
      </c>
      <c r="B6194" s="1" t="s">
        <v>35</v>
      </c>
      <c r="C6194" s="1" t="s">
        <v>14</v>
      </c>
      <c r="D6194" s="1" t="s">
        <v>36</v>
      </c>
      <c r="E6194" s="1" t="s">
        <v>47</v>
      </c>
      <c r="F6194" s="1" t="s">
        <v>17</v>
      </c>
      <c r="G6194">
        <v>6948.28</v>
      </c>
      <c r="H6194">
        <v>5</v>
      </c>
      <c r="I6194">
        <v>34741.4</v>
      </c>
      <c r="J6194">
        <v>1.65</v>
      </c>
      <c r="K6194">
        <v>3526</v>
      </c>
      <c r="L6194" s="2">
        <v>45644</v>
      </c>
      <c r="O6194" t="str">
        <f>IF(ecommerce_10000[[#This Row],[Platform]]="Souq","sq",ecommerce_10000[[#This Row],[Platform]])</f>
        <v>Amazon</v>
      </c>
      <c r="P6194" t="str">
        <f>IF(E6194="Souq","sq",IF(E6194="Jumia","Jum",E6194))</f>
        <v>Amazon</v>
      </c>
      <c r="Q6194">
        <f>VLOOKUP(ecommerce_10000[[#This Row],[City]],F:I,4,FALSE)</f>
        <v>16284.02</v>
      </c>
      <c r="R6194" s="1">
        <f>SUMIF(C:C,ecommerce_10000[[#This Row],[Category]],I:I)</f>
        <v>92327183.770000085</v>
      </c>
      <c r="S6194" s="1">
        <f>SUMIFS(I:I,C:C,C6194)</f>
        <v>92327183.770000085</v>
      </c>
      <c r="T6194" s="1" t="str">
        <f>INDEX(F:F,MATCH(ecommerce_10000[[#This Row],[TotalAmount]],I:I,0))</f>
        <v>Cairo</v>
      </c>
    </row>
    <row r="6195" spans="1:20" x14ac:dyDescent="0.3">
      <c r="A6195" s="1" t="s">
        <v>6239</v>
      </c>
      <c r="B6195" s="1" t="s">
        <v>35</v>
      </c>
      <c r="C6195" s="1" t="s">
        <v>14</v>
      </c>
      <c r="D6195" s="1" t="s">
        <v>36</v>
      </c>
      <c r="E6195" s="1" t="s">
        <v>47</v>
      </c>
      <c r="F6195" s="1" t="s">
        <v>33</v>
      </c>
      <c r="G6195">
        <v>11348.49</v>
      </c>
      <c r="H6195">
        <v>1</v>
      </c>
      <c r="I6195">
        <v>11348.49</v>
      </c>
      <c r="J6195">
        <v>4.24</v>
      </c>
      <c r="K6195">
        <v>4003</v>
      </c>
      <c r="L6195" s="2">
        <v>45401</v>
      </c>
      <c r="O6195" t="str">
        <f>IF(ecommerce_10000[[#This Row],[Platform]]="Souq","sq",ecommerce_10000[[#This Row],[Platform]])</f>
        <v>Amazon</v>
      </c>
      <c r="P6195" t="str">
        <f>IF(E6195="Souq","sq",IF(E6195="Jumia","Jum",E6195))</f>
        <v>Amazon</v>
      </c>
      <c r="Q6195">
        <f>VLOOKUP(ecommerce_10000[[#This Row],[City]],F:I,4,FALSE)</f>
        <v>3665.44</v>
      </c>
      <c r="R6195" s="1">
        <f>SUMIF(C:C,ecommerce_10000[[#This Row],[Category]],I:I)</f>
        <v>92327183.770000085</v>
      </c>
      <c r="S6195" s="1">
        <f>SUMIFS(I:I,C:C,C6195)</f>
        <v>92327183.770000085</v>
      </c>
      <c r="T6195" s="1" t="str">
        <f>INDEX(F:F,MATCH(ecommerce_10000[[#This Row],[TotalAmount]],I:I,0))</f>
        <v>Dubai</v>
      </c>
    </row>
    <row r="6196" spans="1:20" x14ac:dyDescent="0.3">
      <c r="A6196" s="1" t="s">
        <v>6240</v>
      </c>
      <c r="B6196" s="1" t="s">
        <v>25</v>
      </c>
      <c r="C6196" s="1" t="s">
        <v>26</v>
      </c>
      <c r="D6196" s="1" t="s">
        <v>27</v>
      </c>
      <c r="E6196" s="1" t="s">
        <v>22</v>
      </c>
      <c r="F6196" s="1" t="s">
        <v>33</v>
      </c>
      <c r="G6196">
        <v>4306.4799999999996</v>
      </c>
      <c r="H6196">
        <v>2</v>
      </c>
      <c r="I6196">
        <v>8612.9599999999991</v>
      </c>
      <c r="J6196">
        <v>2.88</v>
      </c>
      <c r="K6196">
        <v>3631</v>
      </c>
      <c r="L6196" s="2">
        <v>45383</v>
      </c>
      <c r="O6196" t="str">
        <f>IF(ecommerce_10000[[#This Row],[Platform]]="Souq","sq",ecommerce_10000[[#This Row],[Platform]])</f>
        <v>Jumia</v>
      </c>
      <c r="P6196" t="str">
        <f>IF(E6196="Souq","sq",IF(E6196="Jumia","Jum",E6196))</f>
        <v>Jum</v>
      </c>
      <c r="Q6196">
        <f>VLOOKUP(ecommerce_10000[[#This Row],[City]],F:I,4,FALSE)</f>
        <v>3665.44</v>
      </c>
      <c r="R6196" s="1">
        <f>SUMIF(C:C,ecommerce_10000[[#This Row],[Category]],I:I)</f>
        <v>29200970.130000021</v>
      </c>
      <c r="S6196" s="1">
        <f>SUMIFS(I:I,C:C,C6196)</f>
        <v>29200970.130000021</v>
      </c>
      <c r="T6196" s="1" t="str">
        <f>INDEX(F:F,MATCH(ecommerce_10000[[#This Row],[TotalAmount]],I:I,0))</f>
        <v>Dubai</v>
      </c>
    </row>
    <row r="6197" spans="1:20" x14ac:dyDescent="0.3">
      <c r="A6197" s="1" t="s">
        <v>6241</v>
      </c>
      <c r="B6197" s="1" t="s">
        <v>38</v>
      </c>
      <c r="C6197" s="1" t="s">
        <v>20</v>
      </c>
      <c r="D6197" s="1" t="s">
        <v>39</v>
      </c>
      <c r="E6197" s="1" t="s">
        <v>47</v>
      </c>
      <c r="F6197" s="1" t="s">
        <v>23</v>
      </c>
      <c r="G6197">
        <v>6381.46</v>
      </c>
      <c r="H6197">
        <v>5</v>
      </c>
      <c r="I6197">
        <v>31907.3</v>
      </c>
      <c r="J6197">
        <v>4.93</v>
      </c>
      <c r="K6197">
        <v>1513</v>
      </c>
      <c r="L6197" s="2">
        <v>45383</v>
      </c>
      <c r="O6197" t="str">
        <f>IF(ecommerce_10000[[#This Row],[Platform]]="Souq","sq",ecommerce_10000[[#This Row],[Platform]])</f>
        <v>Amazon</v>
      </c>
      <c r="P6197" t="str">
        <f>IF(E6197="Souq","sq",IF(E6197="Jumia","Jum",E6197))</f>
        <v>Amazon</v>
      </c>
      <c r="Q6197">
        <f>VLOOKUP(ecommerce_10000[[#This Row],[City]],F:I,4,FALSE)</f>
        <v>13290.4</v>
      </c>
      <c r="R6197" s="1">
        <f>SUMIF(C:C,ecommerce_10000[[#This Row],[Category]],I:I)</f>
        <v>91504159.730000004</v>
      </c>
      <c r="S6197" s="1">
        <f>SUMIFS(I:I,C:C,C6197)</f>
        <v>91504159.730000004</v>
      </c>
      <c r="T6197" s="1" t="str">
        <f>INDEX(F:F,MATCH(ecommerce_10000[[#This Row],[TotalAmount]],I:I,0))</f>
        <v>Alexandria</v>
      </c>
    </row>
    <row r="6198" spans="1:20" x14ac:dyDescent="0.3">
      <c r="A6198" s="1" t="s">
        <v>6242</v>
      </c>
      <c r="B6198" s="1" t="s">
        <v>49</v>
      </c>
      <c r="C6198" s="1" t="s">
        <v>14</v>
      </c>
      <c r="D6198" s="1" t="s">
        <v>50</v>
      </c>
      <c r="E6198" s="1" t="s">
        <v>16</v>
      </c>
      <c r="F6198" s="1" t="s">
        <v>23</v>
      </c>
      <c r="G6198">
        <v>8806.6</v>
      </c>
      <c r="H6198">
        <v>3</v>
      </c>
      <c r="I6198">
        <v>26419.8</v>
      </c>
      <c r="J6198">
        <v>3.99</v>
      </c>
      <c r="K6198">
        <v>1337</v>
      </c>
      <c r="L6198" s="2">
        <v>45490</v>
      </c>
      <c r="O6198" t="str">
        <f>IF(ecommerce_10000[[#This Row],[Platform]]="Souq","sq",ecommerce_10000[[#This Row],[Platform]])</f>
        <v>sq</v>
      </c>
      <c r="P6198" t="str">
        <f>IF(E6198="Souq","sq",IF(E6198="Jumia","Jum",E6198))</f>
        <v>sq</v>
      </c>
      <c r="Q6198">
        <f>VLOOKUP(ecommerce_10000[[#This Row],[City]],F:I,4,FALSE)</f>
        <v>13290.4</v>
      </c>
      <c r="R6198" s="1">
        <f>SUMIF(C:C,ecommerce_10000[[#This Row],[Category]],I:I)</f>
        <v>92327183.770000085</v>
      </c>
      <c r="S6198" s="1">
        <f>SUMIFS(I:I,C:C,C6198)</f>
        <v>92327183.770000085</v>
      </c>
      <c r="T6198" s="1" t="str">
        <f>INDEX(F:F,MATCH(ecommerce_10000[[#This Row],[TotalAmount]],I:I,0))</f>
        <v>Alexandria</v>
      </c>
    </row>
    <row r="6199" spans="1:20" x14ac:dyDescent="0.3">
      <c r="A6199" s="1" t="s">
        <v>6243</v>
      </c>
      <c r="B6199" s="1" t="s">
        <v>38</v>
      </c>
      <c r="C6199" s="1" t="s">
        <v>20</v>
      </c>
      <c r="D6199" s="1" t="s">
        <v>39</v>
      </c>
      <c r="E6199" s="1" t="s">
        <v>47</v>
      </c>
      <c r="F6199" s="1" t="s">
        <v>40</v>
      </c>
      <c r="G6199">
        <v>18012.810000000001</v>
      </c>
      <c r="H6199">
        <v>5</v>
      </c>
      <c r="I6199">
        <v>90064.05</v>
      </c>
      <c r="J6199">
        <v>2.4900000000000002</v>
      </c>
      <c r="K6199">
        <v>400</v>
      </c>
      <c r="L6199" s="2">
        <v>45506</v>
      </c>
      <c r="O6199" t="str">
        <f>IF(ecommerce_10000[[#This Row],[Platform]]="Souq","sq",ecommerce_10000[[#This Row],[Platform]])</f>
        <v>Amazon</v>
      </c>
      <c r="P6199" t="str">
        <f>IF(E6199="Souq","sq",IF(E6199="Jumia","Jum",E6199))</f>
        <v>Amazon</v>
      </c>
      <c r="Q6199">
        <f>VLOOKUP(ecommerce_10000[[#This Row],[City]],F:I,4,FALSE)</f>
        <v>99349.3</v>
      </c>
      <c r="R6199" s="1">
        <f>SUMIF(C:C,ecommerce_10000[[#This Row],[Category]],I:I)</f>
        <v>91504159.730000004</v>
      </c>
      <c r="S6199" s="1">
        <f>SUMIFS(I:I,C:C,C6199)</f>
        <v>91504159.730000004</v>
      </c>
      <c r="T6199" s="1" t="str">
        <f>INDEX(F:F,MATCH(ecommerce_10000[[#This Row],[TotalAmount]],I:I,0))</f>
        <v>Riyadh</v>
      </c>
    </row>
    <row r="6200" spans="1:20" x14ac:dyDescent="0.3">
      <c r="A6200" s="1" t="s">
        <v>6244</v>
      </c>
      <c r="B6200" s="1" t="s">
        <v>13</v>
      </c>
      <c r="C6200" s="1" t="s">
        <v>14</v>
      </c>
      <c r="D6200" s="1" t="s">
        <v>15</v>
      </c>
      <c r="E6200" s="1" t="s">
        <v>16</v>
      </c>
      <c r="F6200" s="1" t="s">
        <v>33</v>
      </c>
      <c r="G6200">
        <v>7507.28</v>
      </c>
      <c r="H6200">
        <v>4</v>
      </c>
      <c r="I6200">
        <v>30029.119999999999</v>
      </c>
      <c r="J6200">
        <v>1.08</v>
      </c>
      <c r="K6200">
        <v>691</v>
      </c>
      <c r="L6200" s="2">
        <v>45420</v>
      </c>
      <c r="O6200" t="str">
        <f>IF(ecommerce_10000[[#This Row],[Platform]]="Souq","sq",ecommerce_10000[[#This Row],[Platform]])</f>
        <v>sq</v>
      </c>
      <c r="P6200" t="str">
        <f>IF(E6200="Souq","sq",IF(E6200="Jumia","Jum",E6200))</f>
        <v>sq</v>
      </c>
      <c r="Q6200">
        <f>VLOOKUP(ecommerce_10000[[#This Row],[City]],F:I,4,FALSE)</f>
        <v>3665.44</v>
      </c>
      <c r="R6200" s="1">
        <f>SUMIF(C:C,ecommerce_10000[[#This Row],[Category]],I:I)</f>
        <v>92327183.770000085</v>
      </c>
      <c r="S6200" s="1">
        <f>SUMIFS(I:I,C:C,C6200)</f>
        <v>92327183.770000085</v>
      </c>
      <c r="T6200" s="1" t="str">
        <f>INDEX(F:F,MATCH(ecommerce_10000[[#This Row],[TotalAmount]],I:I,0))</f>
        <v>Dubai</v>
      </c>
    </row>
    <row r="6201" spans="1:20" x14ac:dyDescent="0.3">
      <c r="A6201" s="1" t="s">
        <v>6245</v>
      </c>
      <c r="B6201" s="1" t="s">
        <v>65</v>
      </c>
      <c r="C6201" s="1" t="s">
        <v>20</v>
      </c>
      <c r="D6201" s="1" t="s">
        <v>66</v>
      </c>
      <c r="E6201" s="1" t="s">
        <v>22</v>
      </c>
      <c r="F6201" s="1" t="s">
        <v>28</v>
      </c>
      <c r="G6201">
        <v>18382.95</v>
      </c>
      <c r="H6201">
        <v>3</v>
      </c>
      <c r="I6201">
        <v>55148.85</v>
      </c>
      <c r="J6201">
        <v>2.36</v>
      </c>
      <c r="K6201">
        <v>600</v>
      </c>
      <c r="L6201" s="2">
        <v>45320</v>
      </c>
      <c r="O6201" t="str">
        <f>IF(ecommerce_10000[[#This Row],[Platform]]="Souq","sq",ecommerce_10000[[#This Row],[Platform]])</f>
        <v>Jumia</v>
      </c>
      <c r="P6201" t="str">
        <f>IF(E6201="Souq","sq",IF(E6201="Jumia","Jum",E6201))</f>
        <v>Jum</v>
      </c>
      <c r="Q6201">
        <f>VLOOKUP(ecommerce_10000[[#This Row],[City]],F:I,4,FALSE)</f>
        <v>26648.76</v>
      </c>
      <c r="R6201" s="1">
        <f>SUMIF(C:C,ecommerce_10000[[#This Row],[Category]],I:I)</f>
        <v>91504159.730000004</v>
      </c>
      <c r="S6201" s="1">
        <f>SUMIFS(I:I,C:C,C6201)</f>
        <v>91504159.730000004</v>
      </c>
      <c r="T6201" s="1" t="str">
        <f>INDEX(F:F,MATCH(ecommerce_10000[[#This Row],[TotalAmount]],I:I,0))</f>
        <v>Casablanca</v>
      </c>
    </row>
    <row r="6202" spans="1:20" x14ac:dyDescent="0.3">
      <c r="A6202" s="1" t="s">
        <v>6246</v>
      </c>
      <c r="B6202" s="1" t="s">
        <v>25</v>
      </c>
      <c r="C6202" s="1" t="s">
        <v>26</v>
      </c>
      <c r="D6202" s="1" t="s">
        <v>27</v>
      </c>
      <c r="E6202" s="1" t="s">
        <v>22</v>
      </c>
      <c r="F6202" s="1" t="s">
        <v>28</v>
      </c>
      <c r="G6202">
        <v>14866.74</v>
      </c>
      <c r="H6202">
        <v>1</v>
      </c>
      <c r="I6202">
        <v>14866.74</v>
      </c>
      <c r="J6202">
        <v>2.83</v>
      </c>
      <c r="K6202">
        <v>526</v>
      </c>
      <c r="L6202" s="2">
        <v>45644</v>
      </c>
      <c r="O6202" t="str">
        <f>IF(ecommerce_10000[[#This Row],[Platform]]="Souq","sq",ecommerce_10000[[#This Row],[Platform]])</f>
        <v>Jumia</v>
      </c>
      <c r="P6202" t="str">
        <f>IF(E6202="Souq","sq",IF(E6202="Jumia","Jum",E6202))</f>
        <v>Jum</v>
      </c>
      <c r="Q6202">
        <f>VLOOKUP(ecommerce_10000[[#This Row],[City]],F:I,4,FALSE)</f>
        <v>26648.76</v>
      </c>
      <c r="R6202" s="1">
        <f>SUMIF(C:C,ecommerce_10000[[#This Row],[Category]],I:I)</f>
        <v>29200970.130000021</v>
      </c>
      <c r="S6202" s="1">
        <f>SUMIFS(I:I,C:C,C6202)</f>
        <v>29200970.130000021</v>
      </c>
      <c r="T6202" s="1" t="str">
        <f>INDEX(F:F,MATCH(ecommerce_10000[[#This Row],[TotalAmount]],I:I,0))</f>
        <v>Casablanca</v>
      </c>
    </row>
    <row r="6203" spans="1:20" x14ac:dyDescent="0.3">
      <c r="A6203" s="1" t="s">
        <v>6247</v>
      </c>
      <c r="B6203" s="1" t="s">
        <v>38</v>
      </c>
      <c r="C6203" s="1" t="s">
        <v>20</v>
      </c>
      <c r="D6203" s="1" t="s">
        <v>39</v>
      </c>
      <c r="E6203" s="1" t="s">
        <v>16</v>
      </c>
      <c r="F6203" s="1" t="s">
        <v>33</v>
      </c>
      <c r="G6203">
        <v>17442.439999999999</v>
      </c>
      <c r="H6203">
        <v>2</v>
      </c>
      <c r="I6203">
        <v>34884.879999999997</v>
      </c>
      <c r="J6203">
        <v>2.0699999999999998</v>
      </c>
      <c r="K6203">
        <v>4147</v>
      </c>
      <c r="L6203" s="2">
        <v>45301</v>
      </c>
      <c r="O6203" t="str">
        <f>IF(ecommerce_10000[[#This Row],[Platform]]="Souq","sq",ecommerce_10000[[#This Row],[Platform]])</f>
        <v>sq</v>
      </c>
      <c r="P6203" t="str">
        <f>IF(E6203="Souq","sq",IF(E6203="Jumia","Jum",E6203))</f>
        <v>sq</v>
      </c>
      <c r="Q6203">
        <f>VLOOKUP(ecommerce_10000[[#This Row],[City]],F:I,4,FALSE)</f>
        <v>3665.44</v>
      </c>
      <c r="R6203" s="1">
        <f>SUMIF(C:C,ecommerce_10000[[#This Row],[Category]],I:I)</f>
        <v>91504159.730000004</v>
      </c>
      <c r="S6203" s="1">
        <f>SUMIFS(I:I,C:C,C6203)</f>
        <v>91504159.730000004</v>
      </c>
      <c r="T6203" s="1" t="str">
        <f>INDEX(F:F,MATCH(ecommerce_10000[[#This Row],[TotalAmount]],I:I,0))</f>
        <v>Dubai</v>
      </c>
    </row>
    <row r="6204" spans="1:20" x14ac:dyDescent="0.3">
      <c r="A6204" s="1" t="s">
        <v>6248</v>
      </c>
      <c r="B6204" s="1" t="s">
        <v>65</v>
      </c>
      <c r="C6204" s="1" t="s">
        <v>20</v>
      </c>
      <c r="D6204" s="1" t="s">
        <v>66</v>
      </c>
      <c r="E6204" s="1" t="s">
        <v>16</v>
      </c>
      <c r="F6204" s="1" t="s">
        <v>33</v>
      </c>
      <c r="G6204">
        <v>14687.17</v>
      </c>
      <c r="H6204">
        <v>4</v>
      </c>
      <c r="I6204">
        <v>58748.68</v>
      </c>
      <c r="J6204">
        <v>1.88</v>
      </c>
      <c r="K6204">
        <v>3720</v>
      </c>
      <c r="L6204" s="2">
        <v>45526</v>
      </c>
      <c r="O6204" t="str">
        <f>IF(ecommerce_10000[[#This Row],[Platform]]="Souq","sq",ecommerce_10000[[#This Row],[Platform]])</f>
        <v>sq</v>
      </c>
      <c r="P6204" t="str">
        <f>IF(E6204="Souq","sq",IF(E6204="Jumia","Jum",E6204))</f>
        <v>sq</v>
      </c>
      <c r="Q6204">
        <f>VLOOKUP(ecommerce_10000[[#This Row],[City]],F:I,4,FALSE)</f>
        <v>3665.44</v>
      </c>
      <c r="R6204" s="1">
        <f>SUMIF(C:C,ecommerce_10000[[#This Row],[Category]],I:I)</f>
        <v>91504159.730000004</v>
      </c>
      <c r="S6204" s="1">
        <f>SUMIFS(I:I,C:C,C6204)</f>
        <v>91504159.730000004</v>
      </c>
      <c r="T6204" s="1" t="str">
        <f>INDEX(F:F,MATCH(ecommerce_10000[[#This Row],[TotalAmount]],I:I,0))</f>
        <v>Dubai</v>
      </c>
    </row>
    <row r="6205" spans="1:20" x14ac:dyDescent="0.3">
      <c r="A6205" s="1" t="s">
        <v>6249</v>
      </c>
      <c r="B6205" s="1" t="s">
        <v>35</v>
      </c>
      <c r="C6205" s="1" t="s">
        <v>14</v>
      </c>
      <c r="D6205" s="1" t="s">
        <v>36</v>
      </c>
      <c r="E6205" s="1" t="s">
        <v>16</v>
      </c>
      <c r="F6205" s="1" t="s">
        <v>33</v>
      </c>
      <c r="G6205">
        <v>13023.29</v>
      </c>
      <c r="H6205">
        <v>2</v>
      </c>
      <c r="I6205">
        <v>26046.58</v>
      </c>
      <c r="J6205">
        <v>4.87</v>
      </c>
      <c r="K6205">
        <v>3829</v>
      </c>
      <c r="L6205" s="2">
        <v>45350</v>
      </c>
      <c r="O6205" t="str">
        <f>IF(ecommerce_10000[[#This Row],[Platform]]="Souq","sq",ecommerce_10000[[#This Row],[Platform]])</f>
        <v>sq</v>
      </c>
      <c r="P6205" t="str">
        <f>IF(E6205="Souq","sq",IF(E6205="Jumia","Jum",E6205))</f>
        <v>sq</v>
      </c>
      <c r="Q6205">
        <f>VLOOKUP(ecommerce_10000[[#This Row],[City]],F:I,4,FALSE)</f>
        <v>3665.44</v>
      </c>
      <c r="R6205" s="1">
        <f>SUMIF(C:C,ecommerce_10000[[#This Row],[Category]],I:I)</f>
        <v>92327183.770000085</v>
      </c>
      <c r="S6205" s="1">
        <f>SUMIFS(I:I,C:C,C6205)</f>
        <v>92327183.770000085</v>
      </c>
      <c r="T6205" s="1" t="str">
        <f>INDEX(F:F,MATCH(ecommerce_10000[[#This Row],[TotalAmount]],I:I,0))</f>
        <v>Dubai</v>
      </c>
    </row>
    <row r="6206" spans="1:20" x14ac:dyDescent="0.3">
      <c r="A6206" s="1" t="s">
        <v>6250</v>
      </c>
      <c r="B6206" s="1" t="s">
        <v>19</v>
      </c>
      <c r="C6206" s="1" t="s">
        <v>20</v>
      </c>
      <c r="D6206" s="1" t="s">
        <v>21</v>
      </c>
      <c r="E6206" s="1" t="s">
        <v>22</v>
      </c>
      <c r="F6206" s="1" t="s">
        <v>33</v>
      </c>
      <c r="G6206">
        <v>9970.41</v>
      </c>
      <c r="H6206">
        <v>5</v>
      </c>
      <c r="I6206">
        <v>49852.05</v>
      </c>
      <c r="J6206">
        <v>3.34</v>
      </c>
      <c r="K6206">
        <v>84</v>
      </c>
      <c r="L6206" s="2">
        <v>45454</v>
      </c>
      <c r="O6206" t="str">
        <f>IF(ecommerce_10000[[#This Row],[Platform]]="Souq","sq",ecommerce_10000[[#This Row],[Platform]])</f>
        <v>Jumia</v>
      </c>
      <c r="P6206" t="str">
        <f>IF(E6206="Souq","sq",IF(E6206="Jumia","Jum",E6206))</f>
        <v>Jum</v>
      </c>
      <c r="Q6206">
        <f>VLOOKUP(ecommerce_10000[[#This Row],[City]],F:I,4,FALSE)</f>
        <v>3665.44</v>
      </c>
      <c r="R6206" s="1">
        <f>SUMIF(C:C,ecommerce_10000[[#This Row],[Category]],I:I)</f>
        <v>91504159.730000004</v>
      </c>
      <c r="S6206" s="1">
        <f>SUMIFS(I:I,C:C,C6206)</f>
        <v>91504159.730000004</v>
      </c>
      <c r="T6206" s="1" t="str">
        <f>INDEX(F:F,MATCH(ecommerce_10000[[#This Row],[TotalAmount]],I:I,0))</f>
        <v>Dubai</v>
      </c>
    </row>
    <row r="6207" spans="1:20" x14ac:dyDescent="0.3">
      <c r="A6207" s="1" t="s">
        <v>6251</v>
      </c>
      <c r="B6207" s="1" t="s">
        <v>65</v>
      </c>
      <c r="C6207" s="1" t="s">
        <v>20</v>
      </c>
      <c r="D6207" s="1" t="s">
        <v>66</v>
      </c>
      <c r="E6207" s="1" t="s">
        <v>47</v>
      </c>
      <c r="F6207" s="1" t="s">
        <v>33</v>
      </c>
      <c r="G6207">
        <v>594.23</v>
      </c>
      <c r="H6207">
        <v>3</v>
      </c>
      <c r="I6207">
        <v>1782.69</v>
      </c>
      <c r="J6207">
        <v>2.65</v>
      </c>
      <c r="K6207">
        <v>2750</v>
      </c>
      <c r="L6207" s="2">
        <v>45325</v>
      </c>
      <c r="O6207" t="str">
        <f>IF(ecommerce_10000[[#This Row],[Platform]]="Souq","sq",ecommerce_10000[[#This Row],[Platform]])</f>
        <v>Amazon</v>
      </c>
      <c r="P6207" t="str">
        <f>IF(E6207="Souq","sq",IF(E6207="Jumia","Jum",E6207))</f>
        <v>Amazon</v>
      </c>
      <c r="Q6207">
        <f>VLOOKUP(ecommerce_10000[[#This Row],[City]],F:I,4,FALSE)</f>
        <v>3665.44</v>
      </c>
      <c r="R6207" s="1">
        <f>SUMIF(C:C,ecommerce_10000[[#This Row],[Category]],I:I)</f>
        <v>91504159.730000004</v>
      </c>
      <c r="S6207" s="1">
        <f>SUMIFS(I:I,C:C,C6207)</f>
        <v>91504159.730000004</v>
      </c>
      <c r="T6207" s="1" t="str">
        <f>INDEX(F:F,MATCH(ecommerce_10000[[#This Row],[TotalAmount]],I:I,0))</f>
        <v>Dubai</v>
      </c>
    </row>
    <row r="6208" spans="1:20" x14ac:dyDescent="0.3">
      <c r="A6208" s="1" t="s">
        <v>6252</v>
      </c>
      <c r="B6208" s="1" t="s">
        <v>25</v>
      </c>
      <c r="C6208" s="1" t="s">
        <v>26</v>
      </c>
      <c r="D6208" s="1" t="s">
        <v>27</v>
      </c>
      <c r="E6208" s="1" t="s">
        <v>22</v>
      </c>
      <c r="F6208" s="1" t="s">
        <v>23</v>
      </c>
      <c r="G6208">
        <v>3376.05</v>
      </c>
      <c r="H6208">
        <v>4</v>
      </c>
      <c r="I6208">
        <v>13504.2</v>
      </c>
      <c r="J6208">
        <v>4.6100000000000003</v>
      </c>
      <c r="K6208">
        <v>1707</v>
      </c>
      <c r="L6208" s="2">
        <v>45590</v>
      </c>
      <c r="O6208" t="str">
        <f>IF(ecommerce_10000[[#This Row],[Platform]]="Souq","sq",ecommerce_10000[[#This Row],[Platform]])</f>
        <v>Jumia</v>
      </c>
      <c r="P6208" t="str">
        <f>IF(E6208="Souq","sq",IF(E6208="Jumia","Jum",E6208))</f>
        <v>Jum</v>
      </c>
      <c r="Q6208">
        <f>VLOOKUP(ecommerce_10000[[#This Row],[City]],F:I,4,FALSE)</f>
        <v>13290.4</v>
      </c>
      <c r="R6208" s="1">
        <f>SUMIF(C:C,ecommerce_10000[[#This Row],[Category]],I:I)</f>
        <v>29200970.130000021</v>
      </c>
      <c r="S6208" s="1">
        <f>SUMIFS(I:I,C:C,C6208)</f>
        <v>29200970.130000021</v>
      </c>
      <c r="T6208" s="1" t="str">
        <f>INDEX(F:F,MATCH(ecommerce_10000[[#This Row],[TotalAmount]],I:I,0))</f>
        <v>Alexandria</v>
      </c>
    </row>
    <row r="6209" spans="1:20" x14ac:dyDescent="0.3">
      <c r="A6209" s="1" t="s">
        <v>6253</v>
      </c>
      <c r="B6209" s="1" t="s">
        <v>43</v>
      </c>
      <c r="C6209" s="1" t="s">
        <v>44</v>
      </c>
      <c r="D6209" s="1" t="s">
        <v>45</v>
      </c>
      <c r="E6209" s="1" t="s">
        <v>22</v>
      </c>
      <c r="F6209" s="1" t="s">
        <v>23</v>
      </c>
      <c r="G6209">
        <v>19070.439999999999</v>
      </c>
      <c r="H6209">
        <v>1</v>
      </c>
      <c r="I6209">
        <v>19070.439999999999</v>
      </c>
      <c r="J6209">
        <v>1.47</v>
      </c>
      <c r="K6209">
        <v>4867</v>
      </c>
      <c r="L6209" s="2">
        <v>45451</v>
      </c>
      <c r="O6209" t="str">
        <f>IF(ecommerce_10000[[#This Row],[Platform]]="Souq","sq",ecommerce_10000[[#This Row],[Platform]])</f>
        <v>Jumia</v>
      </c>
      <c r="P6209" t="str">
        <f>IF(E6209="Souq","sq",IF(E6209="Jumia","Jum",E6209))</f>
        <v>Jum</v>
      </c>
      <c r="Q6209">
        <f>VLOOKUP(ecommerce_10000[[#This Row],[City]],F:I,4,FALSE)</f>
        <v>13290.4</v>
      </c>
      <c r="R6209" s="1">
        <f>SUMIF(C:C,ecommerce_10000[[#This Row],[Category]],I:I)</f>
        <v>31420413.200000018</v>
      </c>
      <c r="S6209" s="1">
        <f>SUMIFS(I:I,C:C,C6209)</f>
        <v>31420413.200000018</v>
      </c>
      <c r="T6209" s="1" t="str">
        <f>INDEX(F:F,MATCH(ecommerce_10000[[#This Row],[TotalAmount]],I:I,0))</f>
        <v>Alexandria</v>
      </c>
    </row>
    <row r="6210" spans="1:20" x14ac:dyDescent="0.3">
      <c r="A6210" s="1" t="s">
        <v>6254</v>
      </c>
      <c r="B6210" s="1" t="s">
        <v>49</v>
      </c>
      <c r="C6210" s="1" t="s">
        <v>14</v>
      </c>
      <c r="D6210" s="1" t="s">
        <v>50</v>
      </c>
      <c r="E6210" s="1" t="s">
        <v>16</v>
      </c>
      <c r="F6210" s="1" t="s">
        <v>23</v>
      </c>
      <c r="G6210">
        <v>1291.1600000000001</v>
      </c>
      <c r="H6210">
        <v>4</v>
      </c>
      <c r="I6210">
        <v>5164.6400000000003</v>
      </c>
      <c r="J6210">
        <v>3.46</v>
      </c>
      <c r="K6210">
        <v>459</v>
      </c>
      <c r="L6210" s="2">
        <v>45570</v>
      </c>
      <c r="O6210" t="str">
        <f>IF(ecommerce_10000[[#This Row],[Platform]]="Souq","sq",ecommerce_10000[[#This Row],[Platform]])</f>
        <v>sq</v>
      </c>
      <c r="P6210" t="str">
        <f>IF(E6210="Souq","sq",IF(E6210="Jumia","Jum",E6210))</f>
        <v>sq</v>
      </c>
      <c r="Q6210">
        <f>VLOOKUP(ecommerce_10000[[#This Row],[City]],F:I,4,FALSE)</f>
        <v>13290.4</v>
      </c>
      <c r="R6210" s="1">
        <f>SUMIF(C:C,ecommerce_10000[[#This Row],[Category]],I:I)</f>
        <v>92327183.770000085</v>
      </c>
      <c r="S6210" s="1">
        <f>SUMIFS(I:I,C:C,C6210)</f>
        <v>92327183.770000085</v>
      </c>
      <c r="T6210" s="1" t="str">
        <f>INDEX(F:F,MATCH(ecommerce_10000[[#This Row],[TotalAmount]],I:I,0))</f>
        <v>Alexandria</v>
      </c>
    </row>
    <row r="6211" spans="1:20" x14ac:dyDescent="0.3">
      <c r="A6211" s="1" t="s">
        <v>6255</v>
      </c>
      <c r="B6211" s="1" t="s">
        <v>30</v>
      </c>
      <c r="C6211" s="1" t="s">
        <v>31</v>
      </c>
      <c r="D6211" s="1" t="s">
        <v>32</v>
      </c>
      <c r="E6211" s="1" t="s">
        <v>16</v>
      </c>
      <c r="F6211" s="1" t="s">
        <v>40</v>
      </c>
      <c r="G6211">
        <v>4898.38</v>
      </c>
      <c r="H6211">
        <v>1</v>
      </c>
      <c r="I6211">
        <v>4898.38</v>
      </c>
      <c r="J6211">
        <v>1.53</v>
      </c>
      <c r="K6211">
        <v>1538</v>
      </c>
      <c r="L6211" s="2">
        <v>45295</v>
      </c>
      <c r="O6211" t="str">
        <f>IF(ecommerce_10000[[#This Row],[Platform]]="Souq","sq",ecommerce_10000[[#This Row],[Platform]])</f>
        <v>sq</v>
      </c>
      <c r="P6211" t="str">
        <f>IF(E6211="Souq","sq",IF(E6211="Jumia","Jum",E6211))</f>
        <v>sq</v>
      </c>
      <c r="Q6211">
        <f>VLOOKUP(ecommerce_10000[[#This Row],[City]],F:I,4,FALSE)</f>
        <v>99349.3</v>
      </c>
      <c r="R6211" s="1">
        <f>SUMIF(C:C,ecommerce_10000[[#This Row],[Category]],I:I)</f>
        <v>57542997.559999913</v>
      </c>
      <c r="S6211" s="1">
        <f>SUMIFS(I:I,C:C,C6211)</f>
        <v>57542997.559999913</v>
      </c>
      <c r="T6211" s="1" t="str">
        <f>INDEX(F:F,MATCH(ecommerce_10000[[#This Row],[TotalAmount]],I:I,0))</f>
        <v>Riyadh</v>
      </c>
    </row>
    <row r="6212" spans="1:20" x14ac:dyDescent="0.3">
      <c r="A6212" s="1" t="s">
        <v>6256</v>
      </c>
      <c r="B6212" s="1" t="s">
        <v>35</v>
      </c>
      <c r="C6212" s="1" t="s">
        <v>14</v>
      </c>
      <c r="D6212" s="1" t="s">
        <v>36</v>
      </c>
      <c r="E6212" s="1" t="s">
        <v>16</v>
      </c>
      <c r="F6212" s="1" t="s">
        <v>33</v>
      </c>
      <c r="G6212">
        <v>19855.64</v>
      </c>
      <c r="H6212">
        <v>1</v>
      </c>
      <c r="I6212">
        <v>19855.64</v>
      </c>
      <c r="J6212">
        <v>1.55</v>
      </c>
      <c r="K6212">
        <v>747</v>
      </c>
      <c r="L6212" s="2">
        <v>45482</v>
      </c>
      <c r="O6212" t="str">
        <f>IF(ecommerce_10000[[#This Row],[Platform]]="Souq","sq",ecommerce_10000[[#This Row],[Platform]])</f>
        <v>sq</v>
      </c>
      <c r="P6212" t="str">
        <f>IF(E6212="Souq","sq",IF(E6212="Jumia","Jum",E6212))</f>
        <v>sq</v>
      </c>
      <c r="Q6212">
        <f>VLOOKUP(ecommerce_10000[[#This Row],[City]],F:I,4,FALSE)</f>
        <v>3665.44</v>
      </c>
      <c r="R6212" s="1">
        <f>SUMIF(C:C,ecommerce_10000[[#This Row],[Category]],I:I)</f>
        <v>92327183.770000085</v>
      </c>
      <c r="S6212" s="1">
        <f>SUMIFS(I:I,C:C,C6212)</f>
        <v>92327183.770000085</v>
      </c>
      <c r="T6212" s="1" t="str">
        <f>INDEX(F:F,MATCH(ecommerce_10000[[#This Row],[TotalAmount]],I:I,0))</f>
        <v>Dubai</v>
      </c>
    </row>
    <row r="6213" spans="1:20" x14ac:dyDescent="0.3">
      <c r="A6213" s="1" t="s">
        <v>6257</v>
      </c>
      <c r="B6213" s="1" t="s">
        <v>49</v>
      </c>
      <c r="C6213" s="1" t="s">
        <v>14</v>
      </c>
      <c r="D6213" s="1" t="s">
        <v>50</v>
      </c>
      <c r="E6213" s="1" t="s">
        <v>22</v>
      </c>
      <c r="F6213" s="1" t="s">
        <v>40</v>
      </c>
      <c r="G6213">
        <v>10362.450000000001</v>
      </c>
      <c r="H6213">
        <v>3</v>
      </c>
      <c r="I6213">
        <v>31087.35</v>
      </c>
      <c r="J6213">
        <v>4.87</v>
      </c>
      <c r="K6213">
        <v>312</v>
      </c>
      <c r="L6213" s="2">
        <v>45432</v>
      </c>
      <c r="O6213" t="str">
        <f>IF(ecommerce_10000[[#This Row],[Platform]]="Souq","sq",ecommerce_10000[[#This Row],[Platform]])</f>
        <v>Jumia</v>
      </c>
      <c r="P6213" t="str">
        <f>IF(E6213="Souq","sq",IF(E6213="Jumia","Jum",E6213))</f>
        <v>Jum</v>
      </c>
      <c r="Q6213">
        <f>VLOOKUP(ecommerce_10000[[#This Row],[City]],F:I,4,FALSE)</f>
        <v>99349.3</v>
      </c>
      <c r="R6213" s="1">
        <f>SUMIF(C:C,ecommerce_10000[[#This Row],[Category]],I:I)</f>
        <v>92327183.770000085</v>
      </c>
      <c r="S6213" s="1">
        <f>SUMIFS(I:I,C:C,C6213)</f>
        <v>92327183.770000085</v>
      </c>
      <c r="T6213" s="1" t="str">
        <f>INDEX(F:F,MATCH(ecommerce_10000[[#This Row],[TotalAmount]],I:I,0))</f>
        <v>Riyadh</v>
      </c>
    </row>
    <row r="6214" spans="1:20" x14ac:dyDescent="0.3">
      <c r="A6214" s="1" t="s">
        <v>6258</v>
      </c>
      <c r="B6214" s="1" t="s">
        <v>13</v>
      </c>
      <c r="C6214" s="1" t="s">
        <v>14</v>
      </c>
      <c r="D6214" s="1" t="s">
        <v>15</v>
      </c>
      <c r="E6214" s="1" t="s">
        <v>22</v>
      </c>
      <c r="F6214" s="1" t="s">
        <v>33</v>
      </c>
      <c r="G6214">
        <v>3797.41</v>
      </c>
      <c r="H6214">
        <v>5</v>
      </c>
      <c r="I6214">
        <v>18987.05</v>
      </c>
      <c r="J6214">
        <v>4.32</v>
      </c>
      <c r="K6214">
        <v>2033</v>
      </c>
      <c r="L6214" s="2">
        <v>45467</v>
      </c>
      <c r="O6214" t="str">
        <f>IF(ecommerce_10000[[#This Row],[Platform]]="Souq","sq",ecommerce_10000[[#This Row],[Platform]])</f>
        <v>Jumia</v>
      </c>
      <c r="P6214" t="str">
        <f>IF(E6214="Souq","sq",IF(E6214="Jumia","Jum",E6214))</f>
        <v>Jum</v>
      </c>
      <c r="Q6214">
        <f>VLOOKUP(ecommerce_10000[[#This Row],[City]],F:I,4,FALSE)</f>
        <v>3665.44</v>
      </c>
      <c r="R6214" s="1">
        <f>SUMIF(C:C,ecommerce_10000[[#This Row],[Category]],I:I)</f>
        <v>92327183.770000085</v>
      </c>
      <c r="S6214" s="1">
        <f>SUMIFS(I:I,C:C,C6214)</f>
        <v>92327183.770000085</v>
      </c>
      <c r="T6214" s="1" t="str">
        <f>INDEX(F:F,MATCH(ecommerce_10000[[#This Row],[TotalAmount]],I:I,0))</f>
        <v>Dubai</v>
      </c>
    </row>
    <row r="6215" spans="1:20" x14ac:dyDescent="0.3">
      <c r="A6215" s="1" t="s">
        <v>6259</v>
      </c>
      <c r="B6215" s="1" t="s">
        <v>53</v>
      </c>
      <c r="C6215" s="1" t="s">
        <v>31</v>
      </c>
      <c r="D6215" s="1" t="s">
        <v>54</v>
      </c>
      <c r="E6215" s="1" t="s">
        <v>16</v>
      </c>
      <c r="F6215" s="1" t="s">
        <v>23</v>
      </c>
      <c r="G6215">
        <v>4433.8900000000003</v>
      </c>
      <c r="H6215">
        <v>1</v>
      </c>
      <c r="I6215">
        <v>4433.8900000000003</v>
      </c>
      <c r="J6215">
        <v>3.22</v>
      </c>
      <c r="K6215">
        <v>2104</v>
      </c>
      <c r="L6215" s="2">
        <v>45313</v>
      </c>
      <c r="O6215" t="str">
        <f>IF(ecommerce_10000[[#This Row],[Platform]]="Souq","sq",ecommerce_10000[[#This Row],[Platform]])</f>
        <v>sq</v>
      </c>
      <c r="P6215" t="str">
        <f>IF(E6215="Souq","sq",IF(E6215="Jumia","Jum",E6215))</f>
        <v>sq</v>
      </c>
      <c r="Q6215">
        <f>VLOOKUP(ecommerce_10000[[#This Row],[City]],F:I,4,FALSE)</f>
        <v>13290.4</v>
      </c>
      <c r="R6215" s="1">
        <f>SUMIF(C:C,ecommerce_10000[[#This Row],[Category]],I:I)</f>
        <v>57542997.559999913</v>
      </c>
      <c r="S6215" s="1">
        <f>SUMIFS(I:I,C:C,C6215)</f>
        <v>57542997.559999913</v>
      </c>
      <c r="T6215" s="1" t="str">
        <f>INDEX(F:F,MATCH(ecommerce_10000[[#This Row],[TotalAmount]],I:I,0))</f>
        <v>Alexandria</v>
      </c>
    </row>
    <row r="6216" spans="1:20" x14ac:dyDescent="0.3">
      <c r="A6216" s="1" t="s">
        <v>6260</v>
      </c>
      <c r="B6216" s="1" t="s">
        <v>49</v>
      </c>
      <c r="C6216" s="1" t="s">
        <v>14</v>
      </c>
      <c r="D6216" s="1" t="s">
        <v>50</v>
      </c>
      <c r="E6216" s="1" t="s">
        <v>16</v>
      </c>
      <c r="F6216" s="1" t="s">
        <v>28</v>
      </c>
      <c r="G6216">
        <v>6993.44</v>
      </c>
      <c r="H6216">
        <v>3</v>
      </c>
      <c r="I6216">
        <v>20980.32</v>
      </c>
      <c r="J6216">
        <v>2.48</v>
      </c>
      <c r="K6216">
        <v>318</v>
      </c>
      <c r="L6216" s="2">
        <v>45322</v>
      </c>
      <c r="O6216" t="str">
        <f>IF(ecommerce_10000[[#This Row],[Platform]]="Souq","sq",ecommerce_10000[[#This Row],[Platform]])</f>
        <v>sq</v>
      </c>
      <c r="P6216" t="str">
        <f>IF(E6216="Souq","sq",IF(E6216="Jumia","Jum",E6216))</f>
        <v>sq</v>
      </c>
      <c r="Q6216">
        <f>VLOOKUP(ecommerce_10000[[#This Row],[City]],F:I,4,FALSE)</f>
        <v>26648.76</v>
      </c>
      <c r="R6216" s="1">
        <f>SUMIF(C:C,ecommerce_10000[[#This Row],[Category]],I:I)</f>
        <v>92327183.770000085</v>
      </c>
      <c r="S6216" s="1">
        <f>SUMIFS(I:I,C:C,C6216)</f>
        <v>92327183.770000085</v>
      </c>
      <c r="T6216" s="1" t="str">
        <f>INDEX(F:F,MATCH(ecommerce_10000[[#This Row],[TotalAmount]],I:I,0))</f>
        <v>Casablanca</v>
      </c>
    </row>
    <row r="6217" spans="1:20" x14ac:dyDescent="0.3">
      <c r="A6217" s="1" t="s">
        <v>6261</v>
      </c>
      <c r="B6217" s="1" t="s">
        <v>38</v>
      </c>
      <c r="C6217" s="1" t="s">
        <v>20</v>
      </c>
      <c r="D6217" s="1" t="s">
        <v>39</v>
      </c>
      <c r="E6217" s="1" t="s">
        <v>22</v>
      </c>
      <c r="F6217" s="1" t="s">
        <v>23</v>
      </c>
      <c r="G6217">
        <v>5243.45</v>
      </c>
      <c r="H6217">
        <v>4</v>
      </c>
      <c r="I6217">
        <v>20973.8</v>
      </c>
      <c r="J6217">
        <v>3.09</v>
      </c>
      <c r="K6217">
        <v>4572</v>
      </c>
      <c r="L6217" s="2">
        <v>45530</v>
      </c>
      <c r="O6217" t="str">
        <f>IF(ecommerce_10000[[#This Row],[Platform]]="Souq","sq",ecommerce_10000[[#This Row],[Platform]])</f>
        <v>Jumia</v>
      </c>
      <c r="P6217" t="str">
        <f>IF(E6217="Souq","sq",IF(E6217="Jumia","Jum",E6217))</f>
        <v>Jum</v>
      </c>
      <c r="Q6217">
        <f>VLOOKUP(ecommerce_10000[[#This Row],[City]],F:I,4,FALSE)</f>
        <v>13290.4</v>
      </c>
      <c r="R6217" s="1">
        <f>SUMIF(C:C,ecommerce_10000[[#This Row],[Category]],I:I)</f>
        <v>91504159.730000004</v>
      </c>
      <c r="S6217" s="1">
        <f>SUMIFS(I:I,C:C,C6217)</f>
        <v>91504159.730000004</v>
      </c>
      <c r="T6217" s="1" t="str">
        <f>INDEX(F:F,MATCH(ecommerce_10000[[#This Row],[TotalAmount]],I:I,0))</f>
        <v>Alexandria</v>
      </c>
    </row>
    <row r="6218" spans="1:20" x14ac:dyDescent="0.3">
      <c r="A6218" s="1" t="s">
        <v>6262</v>
      </c>
      <c r="B6218" s="1" t="s">
        <v>35</v>
      </c>
      <c r="C6218" s="1" t="s">
        <v>14</v>
      </c>
      <c r="D6218" s="1" t="s">
        <v>36</v>
      </c>
      <c r="E6218" s="1" t="s">
        <v>16</v>
      </c>
      <c r="F6218" s="1" t="s">
        <v>62</v>
      </c>
      <c r="G6218">
        <v>14995.78</v>
      </c>
      <c r="H6218">
        <v>5</v>
      </c>
      <c r="I6218">
        <v>74978.899999999994</v>
      </c>
      <c r="J6218">
        <v>1.85</v>
      </c>
      <c r="K6218">
        <v>2475</v>
      </c>
      <c r="L6218" s="2">
        <v>45447</v>
      </c>
      <c r="O6218" t="str">
        <f>IF(ecommerce_10000[[#This Row],[Platform]]="Souq","sq",ecommerce_10000[[#This Row],[Platform]])</f>
        <v>sq</v>
      </c>
      <c r="P6218" t="str">
        <f>IF(E6218="Souq","sq",IF(E6218="Jumia","Jum",E6218))</f>
        <v>sq</v>
      </c>
      <c r="Q6218">
        <f>VLOOKUP(ecommerce_10000[[#This Row],[City]],F:I,4,FALSE)</f>
        <v>27872.98</v>
      </c>
      <c r="R6218" s="1">
        <f>SUMIF(C:C,ecommerce_10000[[#This Row],[Category]],I:I)</f>
        <v>92327183.770000085</v>
      </c>
      <c r="S6218" s="1">
        <f>SUMIFS(I:I,C:C,C6218)</f>
        <v>92327183.770000085</v>
      </c>
      <c r="T6218" s="1" t="str">
        <f>INDEX(F:F,MATCH(ecommerce_10000[[#This Row],[TotalAmount]],I:I,0))</f>
        <v>Giza</v>
      </c>
    </row>
    <row r="6219" spans="1:20" x14ac:dyDescent="0.3">
      <c r="A6219" s="1" t="s">
        <v>6263</v>
      </c>
      <c r="B6219" s="1" t="s">
        <v>35</v>
      </c>
      <c r="C6219" s="1" t="s">
        <v>14</v>
      </c>
      <c r="D6219" s="1" t="s">
        <v>36</v>
      </c>
      <c r="E6219" s="1" t="s">
        <v>16</v>
      </c>
      <c r="F6219" s="1" t="s">
        <v>28</v>
      </c>
      <c r="G6219">
        <v>15992.41</v>
      </c>
      <c r="H6219">
        <v>2</v>
      </c>
      <c r="I6219">
        <v>31984.82</v>
      </c>
      <c r="J6219">
        <v>1.33</v>
      </c>
      <c r="K6219">
        <v>1219</v>
      </c>
      <c r="L6219" s="2">
        <v>45516</v>
      </c>
      <c r="O6219" t="str">
        <f>IF(ecommerce_10000[[#This Row],[Platform]]="Souq","sq",ecommerce_10000[[#This Row],[Platform]])</f>
        <v>sq</v>
      </c>
      <c r="P6219" t="str">
        <f>IF(E6219="Souq","sq",IF(E6219="Jumia","Jum",E6219))</f>
        <v>sq</v>
      </c>
      <c r="Q6219">
        <f>VLOOKUP(ecommerce_10000[[#This Row],[City]],F:I,4,FALSE)</f>
        <v>26648.76</v>
      </c>
      <c r="R6219" s="1">
        <f>SUMIF(C:C,ecommerce_10000[[#This Row],[Category]],I:I)</f>
        <v>92327183.770000085</v>
      </c>
      <c r="S6219" s="1">
        <f>SUMIFS(I:I,C:C,C6219)</f>
        <v>92327183.770000085</v>
      </c>
      <c r="T6219" s="1" t="str">
        <f>INDEX(F:F,MATCH(ecommerce_10000[[#This Row],[TotalAmount]],I:I,0))</f>
        <v>Casablanca</v>
      </c>
    </row>
    <row r="6220" spans="1:20" x14ac:dyDescent="0.3">
      <c r="A6220" s="1" t="s">
        <v>6264</v>
      </c>
      <c r="B6220" s="1" t="s">
        <v>53</v>
      </c>
      <c r="C6220" s="1" t="s">
        <v>31</v>
      </c>
      <c r="D6220" s="1" t="s">
        <v>54</v>
      </c>
      <c r="E6220" s="1" t="s">
        <v>22</v>
      </c>
      <c r="F6220" s="1" t="s">
        <v>62</v>
      </c>
      <c r="G6220">
        <v>7466.1</v>
      </c>
      <c r="H6220">
        <v>4</v>
      </c>
      <c r="I6220">
        <v>29864.400000000001</v>
      </c>
      <c r="J6220">
        <v>1.72</v>
      </c>
      <c r="K6220">
        <v>1818</v>
      </c>
      <c r="L6220" s="2">
        <v>45615</v>
      </c>
      <c r="O6220" t="str">
        <f>IF(ecommerce_10000[[#This Row],[Platform]]="Souq","sq",ecommerce_10000[[#This Row],[Platform]])</f>
        <v>Jumia</v>
      </c>
      <c r="P6220" t="str">
        <f>IF(E6220="Souq","sq",IF(E6220="Jumia","Jum",E6220))</f>
        <v>Jum</v>
      </c>
      <c r="Q6220">
        <f>VLOOKUP(ecommerce_10000[[#This Row],[City]],F:I,4,FALSE)</f>
        <v>27872.98</v>
      </c>
      <c r="R6220" s="1">
        <f>SUMIF(C:C,ecommerce_10000[[#This Row],[Category]],I:I)</f>
        <v>57542997.559999913</v>
      </c>
      <c r="S6220" s="1">
        <f>SUMIFS(I:I,C:C,C6220)</f>
        <v>57542997.559999913</v>
      </c>
      <c r="T6220" s="1" t="str">
        <f>INDEX(F:F,MATCH(ecommerce_10000[[#This Row],[TotalAmount]],I:I,0))</f>
        <v>Giza</v>
      </c>
    </row>
    <row r="6221" spans="1:20" x14ac:dyDescent="0.3">
      <c r="A6221" s="1" t="s">
        <v>6265</v>
      </c>
      <c r="B6221" s="1" t="s">
        <v>35</v>
      </c>
      <c r="C6221" s="1" t="s">
        <v>14</v>
      </c>
      <c r="D6221" s="1" t="s">
        <v>36</v>
      </c>
      <c r="E6221" s="1" t="s">
        <v>16</v>
      </c>
      <c r="F6221" s="1" t="s">
        <v>33</v>
      </c>
      <c r="G6221">
        <v>5041.47</v>
      </c>
      <c r="H6221">
        <v>3</v>
      </c>
      <c r="I6221">
        <v>15124.41</v>
      </c>
      <c r="J6221">
        <v>1.47</v>
      </c>
      <c r="K6221">
        <v>4711</v>
      </c>
      <c r="L6221" s="2">
        <v>45539</v>
      </c>
      <c r="O6221" t="str">
        <f>IF(ecommerce_10000[[#This Row],[Platform]]="Souq","sq",ecommerce_10000[[#This Row],[Platform]])</f>
        <v>sq</v>
      </c>
      <c r="P6221" t="str">
        <f>IF(E6221="Souq","sq",IF(E6221="Jumia","Jum",E6221))</f>
        <v>sq</v>
      </c>
      <c r="Q6221">
        <f>VLOOKUP(ecommerce_10000[[#This Row],[City]],F:I,4,FALSE)</f>
        <v>3665.44</v>
      </c>
      <c r="R6221" s="1">
        <f>SUMIF(C:C,ecommerce_10000[[#This Row],[Category]],I:I)</f>
        <v>92327183.770000085</v>
      </c>
      <c r="S6221" s="1">
        <f>SUMIFS(I:I,C:C,C6221)</f>
        <v>92327183.770000085</v>
      </c>
      <c r="T6221" s="1" t="str">
        <f>INDEX(F:F,MATCH(ecommerce_10000[[#This Row],[TotalAmount]],I:I,0))</f>
        <v>Dubai</v>
      </c>
    </row>
    <row r="6222" spans="1:20" x14ac:dyDescent="0.3">
      <c r="A6222" s="1" t="s">
        <v>6266</v>
      </c>
      <c r="B6222" s="1" t="s">
        <v>53</v>
      </c>
      <c r="C6222" s="1" t="s">
        <v>31</v>
      </c>
      <c r="D6222" s="1" t="s">
        <v>54</v>
      </c>
      <c r="E6222" s="1" t="s">
        <v>47</v>
      </c>
      <c r="F6222" s="1" t="s">
        <v>33</v>
      </c>
      <c r="G6222">
        <v>3050.79</v>
      </c>
      <c r="H6222">
        <v>5</v>
      </c>
      <c r="I6222">
        <v>15253.95</v>
      </c>
      <c r="J6222">
        <v>4.5199999999999996</v>
      </c>
      <c r="K6222">
        <v>2820</v>
      </c>
      <c r="L6222" s="2">
        <v>45413</v>
      </c>
      <c r="O6222" t="str">
        <f>IF(ecommerce_10000[[#This Row],[Platform]]="Souq","sq",ecommerce_10000[[#This Row],[Platform]])</f>
        <v>Amazon</v>
      </c>
      <c r="P6222" t="str">
        <f>IF(E6222="Souq","sq",IF(E6222="Jumia","Jum",E6222))</f>
        <v>Amazon</v>
      </c>
      <c r="Q6222">
        <f>VLOOKUP(ecommerce_10000[[#This Row],[City]],F:I,4,FALSE)</f>
        <v>3665.44</v>
      </c>
      <c r="R6222" s="1">
        <f>SUMIF(C:C,ecommerce_10000[[#This Row],[Category]],I:I)</f>
        <v>57542997.559999913</v>
      </c>
      <c r="S6222" s="1">
        <f>SUMIFS(I:I,C:C,C6222)</f>
        <v>57542997.559999913</v>
      </c>
      <c r="T6222" s="1" t="str">
        <f>INDEX(F:F,MATCH(ecommerce_10000[[#This Row],[TotalAmount]],I:I,0))</f>
        <v>Dubai</v>
      </c>
    </row>
    <row r="6223" spans="1:20" x14ac:dyDescent="0.3">
      <c r="A6223" s="1" t="s">
        <v>6267</v>
      </c>
      <c r="B6223" s="1" t="s">
        <v>19</v>
      </c>
      <c r="C6223" s="1" t="s">
        <v>20</v>
      </c>
      <c r="D6223" s="1" t="s">
        <v>21</v>
      </c>
      <c r="E6223" s="1" t="s">
        <v>22</v>
      </c>
      <c r="F6223" s="1" t="s">
        <v>28</v>
      </c>
      <c r="G6223">
        <v>8348.9500000000007</v>
      </c>
      <c r="H6223">
        <v>4</v>
      </c>
      <c r="I6223">
        <v>33395.800000000003</v>
      </c>
      <c r="J6223">
        <v>1.84</v>
      </c>
      <c r="K6223">
        <v>1860</v>
      </c>
      <c r="L6223" s="2">
        <v>45593</v>
      </c>
      <c r="O6223" t="str">
        <f>IF(ecommerce_10000[[#This Row],[Platform]]="Souq","sq",ecommerce_10000[[#This Row],[Platform]])</f>
        <v>Jumia</v>
      </c>
      <c r="P6223" t="str">
        <f>IF(E6223="Souq","sq",IF(E6223="Jumia","Jum",E6223))</f>
        <v>Jum</v>
      </c>
      <c r="Q6223">
        <f>VLOOKUP(ecommerce_10000[[#This Row],[City]],F:I,4,FALSE)</f>
        <v>26648.76</v>
      </c>
      <c r="R6223" s="1">
        <f>SUMIF(C:C,ecommerce_10000[[#This Row],[Category]],I:I)</f>
        <v>91504159.730000004</v>
      </c>
      <c r="S6223" s="1">
        <f>SUMIFS(I:I,C:C,C6223)</f>
        <v>91504159.730000004</v>
      </c>
      <c r="T6223" s="1" t="str">
        <f>INDEX(F:F,MATCH(ecommerce_10000[[#This Row],[TotalAmount]],I:I,0))</f>
        <v>Casablanca</v>
      </c>
    </row>
    <row r="6224" spans="1:20" x14ac:dyDescent="0.3">
      <c r="A6224" s="1" t="s">
        <v>6268</v>
      </c>
      <c r="B6224" s="1" t="s">
        <v>19</v>
      </c>
      <c r="C6224" s="1" t="s">
        <v>20</v>
      </c>
      <c r="D6224" s="1" t="s">
        <v>21</v>
      </c>
      <c r="E6224" s="1" t="s">
        <v>22</v>
      </c>
      <c r="F6224" s="1" t="s">
        <v>40</v>
      </c>
      <c r="G6224">
        <v>12547.23</v>
      </c>
      <c r="H6224">
        <v>5</v>
      </c>
      <c r="I6224">
        <v>62736.15</v>
      </c>
      <c r="J6224">
        <v>1.37</v>
      </c>
      <c r="K6224">
        <v>3677</v>
      </c>
      <c r="L6224" s="2">
        <v>45441</v>
      </c>
      <c r="O6224" t="str">
        <f>IF(ecommerce_10000[[#This Row],[Platform]]="Souq","sq",ecommerce_10000[[#This Row],[Platform]])</f>
        <v>Jumia</v>
      </c>
      <c r="P6224" t="str">
        <f>IF(E6224="Souq","sq",IF(E6224="Jumia","Jum",E6224))</f>
        <v>Jum</v>
      </c>
      <c r="Q6224">
        <f>VLOOKUP(ecommerce_10000[[#This Row],[City]],F:I,4,FALSE)</f>
        <v>99349.3</v>
      </c>
      <c r="R6224" s="1">
        <f>SUMIF(C:C,ecommerce_10000[[#This Row],[Category]],I:I)</f>
        <v>91504159.730000004</v>
      </c>
      <c r="S6224" s="1">
        <f>SUMIFS(I:I,C:C,C6224)</f>
        <v>91504159.730000004</v>
      </c>
      <c r="T6224" s="1" t="str">
        <f>INDEX(F:F,MATCH(ecommerce_10000[[#This Row],[TotalAmount]],I:I,0))</f>
        <v>Riyadh</v>
      </c>
    </row>
    <row r="6225" spans="1:20" x14ac:dyDescent="0.3">
      <c r="A6225" s="1" t="s">
        <v>6269</v>
      </c>
      <c r="B6225" s="1" t="s">
        <v>35</v>
      </c>
      <c r="C6225" s="1" t="s">
        <v>14</v>
      </c>
      <c r="D6225" s="1" t="s">
        <v>36</v>
      </c>
      <c r="E6225" s="1" t="s">
        <v>16</v>
      </c>
      <c r="F6225" s="1" t="s">
        <v>28</v>
      </c>
      <c r="G6225">
        <v>18114.43</v>
      </c>
      <c r="H6225">
        <v>2</v>
      </c>
      <c r="I6225">
        <v>36228.86</v>
      </c>
      <c r="J6225">
        <v>2.73</v>
      </c>
      <c r="K6225">
        <v>2881</v>
      </c>
      <c r="L6225" s="2">
        <v>45346</v>
      </c>
      <c r="O6225" t="str">
        <f>IF(ecommerce_10000[[#This Row],[Platform]]="Souq","sq",ecommerce_10000[[#This Row],[Platform]])</f>
        <v>sq</v>
      </c>
      <c r="P6225" t="str">
        <f>IF(E6225="Souq","sq",IF(E6225="Jumia","Jum",E6225))</f>
        <v>sq</v>
      </c>
      <c r="Q6225">
        <f>VLOOKUP(ecommerce_10000[[#This Row],[City]],F:I,4,FALSE)</f>
        <v>26648.76</v>
      </c>
      <c r="R6225" s="1">
        <f>SUMIF(C:C,ecommerce_10000[[#This Row],[Category]],I:I)</f>
        <v>92327183.770000085</v>
      </c>
      <c r="S6225" s="1">
        <f>SUMIFS(I:I,C:C,C6225)</f>
        <v>92327183.770000085</v>
      </c>
      <c r="T6225" s="1" t="str">
        <f>INDEX(F:F,MATCH(ecommerce_10000[[#This Row],[TotalAmount]],I:I,0))</f>
        <v>Casablanca</v>
      </c>
    </row>
    <row r="6226" spans="1:20" x14ac:dyDescent="0.3">
      <c r="A6226" s="1" t="s">
        <v>6270</v>
      </c>
      <c r="B6226" s="1" t="s">
        <v>49</v>
      </c>
      <c r="C6226" s="1" t="s">
        <v>14</v>
      </c>
      <c r="D6226" s="1" t="s">
        <v>50</v>
      </c>
      <c r="E6226" s="1" t="s">
        <v>22</v>
      </c>
      <c r="F6226" s="1" t="s">
        <v>28</v>
      </c>
      <c r="G6226">
        <v>14105.16</v>
      </c>
      <c r="H6226">
        <v>5</v>
      </c>
      <c r="I6226">
        <v>70525.8</v>
      </c>
      <c r="J6226">
        <v>3.7</v>
      </c>
      <c r="K6226">
        <v>2226</v>
      </c>
      <c r="L6226" s="2">
        <v>45605</v>
      </c>
      <c r="O6226" t="str">
        <f>IF(ecommerce_10000[[#This Row],[Platform]]="Souq","sq",ecommerce_10000[[#This Row],[Platform]])</f>
        <v>Jumia</v>
      </c>
      <c r="P6226" t="str">
        <f>IF(E6226="Souq","sq",IF(E6226="Jumia","Jum",E6226))</f>
        <v>Jum</v>
      </c>
      <c r="Q6226">
        <f>VLOOKUP(ecommerce_10000[[#This Row],[City]],F:I,4,FALSE)</f>
        <v>26648.76</v>
      </c>
      <c r="R6226" s="1">
        <f>SUMIF(C:C,ecommerce_10000[[#This Row],[Category]],I:I)</f>
        <v>92327183.770000085</v>
      </c>
      <c r="S6226" s="1">
        <f>SUMIFS(I:I,C:C,C6226)</f>
        <v>92327183.770000085</v>
      </c>
      <c r="T6226" s="1" t="str">
        <f>INDEX(F:F,MATCH(ecommerce_10000[[#This Row],[TotalAmount]],I:I,0))</f>
        <v>Casablanca</v>
      </c>
    </row>
    <row r="6227" spans="1:20" x14ac:dyDescent="0.3">
      <c r="A6227" s="1" t="s">
        <v>6271</v>
      </c>
      <c r="B6227" s="1" t="s">
        <v>30</v>
      </c>
      <c r="C6227" s="1" t="s">
        <v>31</v>
      </c>
      <c r="D6227" s="1" t="s">
        <v>32</v>
      </c>
      <c r="E6227" s="1" t="s">
        <v>16</v>
      </c>
      <c r="F6227" s="1" t="s">
        <v>17</v>
      </c>
      <c r="G6227">
        <v>19722.259999999998</v>
      </c>
      <c r="H6227">
        <v>4</v>
      </c>
      <c r="I6227">
        <v>78889.039999999994</v>
      </c>
      <c r="J6227">
        <v>3.92</v>
      </c>
      <c r="K6227">
        <v>3794</v>
      </c>
      <c r="L6227" s="2">
        <v>45500</v>
      </c>
      <c r="O6227" t="str">
        <f>IF(ecommerce_10000[[#This Row],[Platform]]="Souq","sq",ecommerce_10000[[#This Row],[Platform]])</f>
        <v>sq</v>
      </c>
      <c r="P6227" t="str">
        <f>IF(E6227="Souq","sq",IF(E6227="Jumia","Jum",E6227))</f>
        <v>sq</v>
      </c>
      <c r="Q6227">
        <f>VLOOKUP(ecommerce_10000[[#This Row],[City]],F:I,4,FALSE)</f>
        <v>16284.02</v>
      </c>
      <c r="R6227" s="1">
        <f>SUMIF(C:C,ecommerce_10000[[#This Row],[Category]],I:I)</f>
        <v>57542997.559999913</v>
      </c>
      <c r="S6227" s="1">
        <f>SUMIFS(I:I,C:C,C6227)</f>
        <v>57542997.559999913</v>
      </c>
      <c r="T6227" s="1" t="str">
        <f>INDEX(F:F,MATCH(ecommerce_10000[[#This Row],[TotalAmount]],I:I,0))</f>
        <v>Cairo</v>
      </c>
    </row>
    <row r="6228" spans="1:20" x14ac:dyDescent="0.3">
      <c r="A6228" s="1" t="s">
        <v>6272</v>
      </c>
      <c r="B6228" s="1" t="s">
        <v>53</v>
      </c>
      <c r="C6228" s="1" t="s">
        <v>31</v>
      </c>
      <c r="D6228" s="1" t="s">
        <v>54</v>
      </c>
      <c r="E6228" s="1" t="s">
        <v>47</v>
      </c>
      <c r="F6228" s="1" t="s">
        <v>28</v>
      </c>
      <c r="G6228">
        <v>7524.51</v>
      </c>
      <c r="H6228">
        <v>1</v>
      </c>
      <c r="I6228">
        <v>7524.51</v>
      </c>
      <c r="J6228">
        <v>1.71</v>
      </c>
      <c r="K6228">
        <v>2780</v>
      </c>
      <c r="L6228" s="2">
        <v>45542</v>
      </c>
      <c r="O6228" t="str">
        <f>IF(ecommerce_10000[[#This Row],[Platform]]="Souq","sq",ecommerce_10000[[#This Row],[Platform]])</f>
        <v>Amazon</v>
      </c>
      <c r="P6228" t="str">
        <f>IF(E6228="Souq","sq",IF(E6228="Jumia","Jum",E6228))</f>
        <v>Amazon</v>
      </c>
      <c r="Q6228">
        <f>VLOOKUP(ecommerce_10000[[#This Row],[City]],F:I,4,FALSE)</f>
        <v>26648.76</v>
      </c>
      <c r="R6228" s="1">
        <f>SUMIF(C:C,ecommerce_10000[[#This Row],[Category]],I:I)</f>
        <v>57542997.559999913</v>
      </c>
      <c r="S6228" s="1">
        <f>SUMIFS(I:I,C:C,C6228)</f>
        <v>57542997.559999913</v>
      </c>
      <c r="T6228" s="1" t="str">
        <f>INDEX(F:F,MATCH(ecommerce_10000[[#This Row],[TotalAmount]],I:I,0))</f>
        <v>Casablanca</v>
      </c>
    </row>
    <row r="6229" spans="1:20" x14ac:dyDescent="0.3">
      <c r="A6229" s="1" t="s">
        <v>6273</v>
      </c>
      <c r="B6229" s="1" t="s">
        <v>30</v>
      </c>
      <c r="C6229" s="1" t="s">
        <v>31</v>
      </c>
      <c r="D6229" s="1" t="s">
        <v>32</v>
      </c>
      <c r="E6229" s="1" t="s">
        <v>47</v>
      </c>
      <c r="F6229" s="1" t="s">
        <v>28</v>
      </c>
      <c r="G6229">
        <v>632.05999999999995</v>
      </c>
      <c r="H6229">
        <v>2</v>
      </c>
      <c r="I6229">
        <v>1264.1199999999999</v>
      </c>
      <c r="J6229">
        <v>4.57</v>
      </c>
      <c r="K6229">
        <v>2805</v>
      </c>
      <c r="L6229" s="2">
        <v>45546</v>
      </c>
      <c r="O6229" t="str">
        <f>IF(ecommerce_10000[[#This Row],[Platform]]="Souq","sq",ecommerce_10000[[#This Row],[Platform]])</f>
        <v>Amazon</v>
      </c>
      <c r="P6229" t="str">
        <f>IF(E6229="Souq","sq",IF(E6229="Jumia","Jum",E6229))</f>
        <v>Amazon</v>
      </c>
      <c r="Q6229">
        <f>VLOOKUP(ecommerce_10000[[#This Row],[City]],F:I,4,FALSE)</f>
        <v>26648.76</v>
      </c>
      <c r="R6229" s="1">
        <f>SUMIF(C:C,ecommerce_10000[[#This Row],[Category]],I:I)</f>
        <v>57542997.559999913</v>
      </c>
      <c r="S6229" s="1">
        <f>SUMIFS(I:I,C:C,C6229)</f>
        <v>57542997.559999913</v>
      </c>
      <c r="T6229" s="1" t="str">
        <f>INDEX(F:F,MATCH(ecommerce_10000[[#This Row],[TotalAmount]],I:I,0))</f>
        <v>Casablanca</v>
      </c>
    </row>
    <row r="6230" spans="1:20" x14ac:dyDescent="0.3">
      <c r="A6230" s="1" t="s">
        <v>6274</v>
      </c>
      <c r="B6230" s="1" t="s">
        <v>35</v>
      </c>
      <c r="C6230" s="1" t="s">
        <v>14</v>
      </c>
      <c r="D6230" s="1" t="s">
        <v>36</v>
      </c>
      <c r="E6230" s="1" t="s">
        <v>16</v>
      </c>
      <c r="F6230" s="1" t="s">
        <v>40</v>
      </c>
      <c r="G6230">
        <v>8198.77</v>
      </c>
      <c r="H6230">
        <v>4</v>
      </c>
      <c r="I6230">
        <v>32795.08</v>
      </c>
      <c r="J6230">
        <v>3.42</v>
      </c>
      <c r="K6230">
        <v>4064</v>
      </c>
      <c r="L6230" s="2">
        <v>45349</v>
      </c>
      <c r="O6230" t="str">
        <f>IF(ecommerce_10000[[#This Row],[Platform]]="Souq","sq",ecommerce_10000[[#This Row],[Platform]])</f>
        <v>sq</v>
      </c>
      <c r="P6230" t="str">
        <f>IF(E6230="Souq","sq",IF(E6230="Jumia","Jum",E6230))</f>
        <v>sq</v>
      </c>
      <c r="Q6230">
        <f>VLOOKUP(ecommerce_10000[[#This Row],[City]],F:I,4,FALSE)</f>
        <v>99349.3</v>
      </c>
      <c r="R6230" s="1">
        <f>SUMIF(C:C,ecommerce_10000[[#This Row],[Category]],I:I)</f>
        <v>92327183.770000085</v>
      </c>
      <c r="S6230" s="1">
        <f>SUMIFS(I:I,C:C,C6230)</f>
        <v>92327183.770000085</v>
      </c>
      <c r="T6230" s="1" t="str">
        <f>INDEX(F:F,MATCH(ecommerce_10000[[#This Row],[TotalAmount]],I:I,0))</f>
        <v>Riyadh</v>
      </c>
    </row>
    <row r="6231" spans="1:20" x14ac:dyDescent="0.3">
      <c r="A6231" s="1" t="s">
        <v>6275</v>
      </c>
      <c r="B6231" s="1" t="s">
        <v>25</v>
      </c>
      <c r="C6231" s="1" t="s">
        <v>26</v>
      </c>
      <c r="D6231" s="1" t="s">
        <v>27</v>
      </c>
      <c r="E6231" s="1" t="s">
        <v>16</v>
      </c>
      <c r="F6231" s="1" t="s">
        <v>62</v>
      </c>
      <c r="G6231">
        <v>11583.45</v>
      </c>
      <c r="H6231">
        <v>4</v>
      </c>
      <c r="I6231">
        <v>46333.8</v>
      </c>
      <c r="J6231">
        <v>3.3</v>
      </c>
      <c r="K6231">
        <v>2496</v>
      </c>
      <c r="L6231" s="2">
        <v>45470</v>
      </c>
      <c r="O6231" t="str">
        <f>IF(ecommerce_10000[[#This Row],[Platform]]="Souq","sq",ecommerce_10000[[#This Row],[Platform]])</f>
        <v>sq</v>
      </c>
      <c r="P6231" t="str">
        <f>IF(E6231="Souq","sq",IF(E6231="Jumia","Jum",E6231))</f>
        <v>sq</v>
      </c>
      <c r="Q6231">
        <f>VLOOKUP(ecommerce_10000[[#This Row],[City]],F:I,4,FALSE)</f>
        <v>27872.98</v>
      </c>
      <c r="R6231" s="1">
        <f>SUMIF(C:C,ecommerce_10000[[#This Row],[Category]],I:I)</f>
        <v>29200970.130000021</v>
      </c>
      <c r="S6231" s="1">
        <f>SUMIFS(I:I,C:C,C6231)</f>
        <v>29200970.130000021</v>
      </c>
      <c r="T6231" s="1" t="str">
        <f>INDEX(F:F,MATCH(ecommerce_10000[[#This Row],[TotalAmount]],I:I,0))</f>
        <v>Giza</v>
      </c>
    </row>
    <row r="6232" spans="1:20" x14ac:dyDescent="0.3">
      <c r="A6232" s="1" t="s">
        <v>6276</v>
      </c>
      <c r="B6232" s="1" t="s">
        <v>49</v>
      </c>
      <c r="C6232" s="1" t="s">
        <v>14</v>
      </c>
      <c r="D6232" s="1" t="s">
        <v>50</v>
      </c>
      <c r="E6232" s="1" t="s">
        <v>16</v>
      </c>
      <c r="F6232" s="1" t="s">
        <v>28</v>
      </c>
      <c r="G6232">
        <v>1738.6</v>
      </c>
      <c r="H6232">
        <v>1</v>
      </c>
      <c r="I6232">
        <v>1738.6</v>
      </c>
      <c r="J6232">
        <v>4.7300000000000004</v>
      </c>
      <c r="K6232">
        <v>1306</v>
      </c>
      <c r="L6232" s="2">
        <v>45635</v>
      </c>
      <c r="O6232" t="str">
        <f>IF(ecommerce_10000[[#This Row],[Platform]]="Souq","sq",ecommerce_10000[[#This Row],[Platform]])</f>
        <v>sq</v>
      </c>
      <c r="P6232" t="str">
        <f>IF(E6232="Souq","sq",IF(E6232="Jumia","Jum",E6232))</f>
        <v>sq</v>
      </c>
      <c r="Q6232">
        <f>VLOOKUP(ecommerce_10000[[#This Row],[City]],F:I,4,FALSE)</f>
        <v>26648.76</v>
      </c>
      <c r="R6232" s="1">
        <f>SUMIF(C:C,ecommerce_10000[[#This Row],[Category]],I:I)</f>
        <v>92327183.770000085</v>
      </c>
      <c r="S6232" s="1">
        <f>SUMIFS(I:I,C:C,C6232)</f>
        <v>92327183.770000085</v>
      </c>
      <c r="T6232" s="1" t="str">
        <f>INDEX(F:F,MATCH(ecommerce_10000[[#This Row],[TotalAmount]],I:I,0))</f>
        <v>Casablanca</v>
      </c>
    </row>
    <row r="6233" spans="1:20" x14ac:dyDescent="0.3">
      <c r="A6233" s="1" t="s">
        <v>6277</v>
      </c>
      <c r="B6233" s="1" t="s">
        <v>35</v>
      </c>
      <c r="C6233" s="1" t="s">
        <v>14</v>
      </c>
      <c r="D6233" s="1" t="s">
        <v>36</v>
      </c>
      <c r="E6233" s="1" t="s">
        <v>47</v>
      </c>
      <c r="F6233" s="1" t="s">
        <v>62</v>
      </c>
      <c r="G6233">
        <v>8216.98</v>
      </c>
      <c r="H6233">
        <v>4</v>
      </c>
      <c r="I6233">
        <v>32867.919999999998</v>
      </c>
      <c r="J6233">
        <v>1.21</v>
      </c>
      <c r="K6233">
        <v>4065</v>
      </c>
      <c r="L6233" s="2">
        <v>45385</v>
      </c>
      <c r="O6233" t="str">
        <f>IF(ecommerce_10000[[#This Row],[Platform]]="Souq","sq",ecommerce_10000[[#This Row],[Platform]])</f>
        <v>Amazon</v>
      </c>
      <c r="P6233" t="str">
        <f>IF(E6233="Souq","sq",IF(E6233="Jumia","Jum",E6233))</f>
        <v>Amazon</v>
      </c>
      <c r="Q6233">
        <f>VLOOKUP(ecommerce_10000[[#This Row],[City]],F:I,4,FALSE)</f>
        <v>27872.98</v>
      </c>
      <c r="R6233" s="1">
        <f>SUMIF(C:C,ecommerce_10000[[#This Row],[Category]],I:I)</f>
        <v>92327183.770000085</v>
      </c>
      <c r="S6233" s="1">
        <f>SUMIFS(I:I,C:C,C6233)</f>
        <v>92327183.770000085</v>
      </c>
      <c r="T6233" s="1" t="str">
        <f>INDEX(F:F,MATCH(ecommerce_10000[[#This Row],[TotalAmount]],I:I,0))</f>
        <v>Giza</v>
      </c>
    </row>
    <row r="6234" spans="1:20" x14ac:dyDescent="0.3">
      <c r="A6234" s="1" t="s">
        <v>6278</v>
      </c>
      <c r="B6234" s="1" t="s">
        <v>38</v>
      </c>
      <c r="C6234" s="1" t="s">
        <v>20</v>
      </c>
      <c r="D6234" s="1" t="s">
        <v>39</v>
      </c>
      <c r="E6234" s="1" t="s">
        <v>22</v>
      </c>
      <c r="F6234" s="1" t="s">
        <v>40</v>
      </c>
      <c r="G6234">
        <v>12236.76</v>
      </c>
      <c r="H6234">
        <v>2</v>
      </c>
      <c r="I6234">
        <v>24473.52</v>
      </c>
      <c r="J6234">
        <v>4.17</v>
      </c>
      <c r="K6234">
        <v>3530</v>
      </c>
      <c r="L6234" s="2">
        <v>45604</v>
      </c>
      <c r="O6234" t="str">
        <f>IF(ecommerce_10000[[#This Row],[Platform]]="Souq","sq",ecommerce_10000[[#This Row],[Platform]])</f>
        <v>Jumia</v>
      </c>
      <c r="P6234" t="str">
        <f>IF(E6234="Souq","sq",IF(E6234="Jumia","Jum",E6234))</f>
        <v>Jum</v>
      </c>
      <c r="Q6234">
        <f>VLOOKUP(ecommerce_10000[[#This Row],[City]],F:I,4,FALSE)</f>
        <v>99349.3</v>
      </c>
      <c r="R6234" s="1">
        <f>SUMIF(C:C,ecommerce_10000[[#This Row],[Category]],I:I)</f>
        <v>91504159.730000004</v>
      </c>
      <c r="S6234" s="1">
        <f>SUMIFS(I:I,C:C,C6234)</f>
        <v>91504159.730000004</v>
      </c>
      <c r="T6234" s="1" t="str">
        <f>INDEX(F:F,MATCH(ecommerce_10000[[#This Row],[TotalAmount]],I:I,0))</f>
        <v>Riyadh</v>
      </c>
    </row>
    <row r="6235" spans="1:20" x14ac:dyDescent="0.3">
      <c r="A6235" s="1" t="s">
        <v>6279</v>
      </c>
      <c r="B6235" s="1" t="s">
        <v>13</v>
      </c>
      <c r="C6235" s="1" t="s">
        <v>14</v>
      </c>
      <c r="D6235" s="1" t="s">
        <v>15</v>
      </c>
      <c r="E6235" s="1" t="s">
        <v>47</v>
      </c>
      <c r="F6235" s="1" t="s">
        <v>33</v>
      </c>
      <c r="G6235">
        <v>13564.93</v>
      </c>
      <c r="H6235">
        <v>2</v>
      </c>
      <c r="I6235">
        <v>27129.86</v>
      </c>
      <c r="J6235">
        <v>2.5099999999999998</v>
      </c>
      <c r="K6235">
        <v>4449</v>
      </c>
      <c r="L6235" s="2">
        <v>45405</v>
      </c>
      <c r="O6235" t="str">
        <f>IF(ecommerce_10000[[#This Row],[Platform]]="Souq","sq",ecommerce_10000[[#This Row],[Platform]])</f>
        <v>Amazon</v>
      </c>
      <c r="P6235" t="str">
        <f>IF(E6235="Souq","sq",IF(E6235="Jumia","Jum",E6235))</f>
        <v>Amazon</v>
      </c>
      <c r="Q6235">
        <f>VLOOKUP(ecommerce_10000[[#This Row],[City]],F:I,4,FALSE)</f>
        <v>3665.44</v>
      </c>
      <c r="R6235" s="1">
        <f>SUMIF(C:C,ecommerce_10000[[#This Row],[Category]],I:I)</f>
        <v>92327183.770000085</v>
      </c>
      <c r="S6235" s="1">
        <f>SUMIFS(I:I,C:C,C6235)</f>
        <v>92327183.770000085</v>
      </c>
      <c r="T6235" s="1" t="str">
        <f>INDEX(F:F,MATCH(ecommerce_10000[[#This Row],[TotalAmount]],I:I,0))</f>
        <v>Dubai</v>
      </c>
    </row>
    <row r="6236" spans="1:20" x14ac:dyDescent="0.3">
      <c r="A6236" s="1" t="s">
        <v>6280</v>
      </c>
      <c r="B6236" s="1" t="s">
        <v>19</v>
      </c>
      <c r="C6236" s="1" t="s">
        <v>20</v>
      </c>
      <c r="D6236" s="1" t="s">
        <v>21</v>
      </c>
      <c r="E6236" s="1" t="s">
        <v>47</v>
      </c>
      <c r="F6236" s="1" t="s">
        <v>17</v>
      </c>
      <c r="G6236">
        <v>5172.8900000000003</v>
      </c>
      <c r="H6236">
        <v>5</v>
      </c>
      <c r="I6236">
        <v>25864.45</v>
      </c>
      <c r="J6236">
        <v>4.8</v>
      </c>
      <c r="K6236">
        <v>1583</v>
      </c>
      <c r="L6236" s="2">
        <v>45542</v>
      </c>
      <c r="O6236" t="str">
        <f>IF(ecommerce_10000[[#This Row],[Platform]]="Souq","sq",ecommerce_10000[[#This Row],[Platform]])</f>
        <v>Amazon</v>
      </c>
      <c r="P6236" t="str">
        <f>IF(E6236="Souq","sq",IF(E6236="Jumia","Jum",E6236))</f>
        <v>Amazon</v>
      </c>
      <c r="Q6236">
        <f>VLOOKUP(ecommerce_10000[[#This Row],[City]],F:I,4,FALSE)</f>
        <v>16284.02</v>
      </c>
      <c r="R6236" s="1">
        <f>SUMIF(C:C,ecommerce_10000[[#This Row],[Category]],I:I)</f>
        <v>91504159.730000004</v>
      </c>
      <c r="S6236" s="1">
        <f>SUMIFS(I:I,C:C,C6236)</f>
        <v>91504159.730000004</v>
      </c>
      <c r="T6236" s="1" t="str">
        <f>INDEX(F:F,MATCH(ecommerce_10000[[#This Row],[TotalAmount]],I:I,0))</f>
        <v>Cairo</v>
      </c>
    </row>
    <row r="6237" spans="1:20" x14ac:dyDescent="0.3">
      <c r="A6237" s="1" t="s">
        <v>6281</v>
      </c>
      <c r="B6237" s="1" t="s">
        <v>13</v>
      </c>
      <c r="C6237" s="1" t="s">
        <v>14</v>
      </c>
      <c r="D6237" s="1" t="s">
        <v>15</v>
      </c>
      <c r="E6237" s="1" t="s">
        <v>22</v>
      </c>
      <c r="F6237" s="1" t="s">
        <v>23</v>
      </c>
      <c r="G6237">
        <v>18258.46</v>
      </c>
      <c r="H6237">
        <v>5</v>
      </c>
      <c r="I6237">
        <v>91292.3</v>
      </c>
      <c r="J6237">
        <v>4.99</v>
      </c>
      <c r="K6237">
        <v>1177</v>
      </c>
      <c r="L6237" s="2">
        <v>45425</v>
      </c>
      <c r="O6237" t="str">
        <f>IF(ecommerce_10000[[#This Row],[Platform]]="Souq","sq",ecommerce_10000[[#This Row],[Platform]])</f>
        <v>Jumia</v>
      </c>
      <c r="P6237" t="str">
        <f>IF(E6237="Souq","sq",IF(E6237="Jumia","Jum",E6237))</f>
        <v>Jum</v>
      </c>
      <c r="Q6237">
        <f>VLOOKUP(ecommerce_10000[[#This Row],[City]],F:I,4,FALSE)</f>
        <v>13290.4</v>
      </c>
      <c r="R6237" s="1">
        <f>SUMIF(C:C,ecommerce_10000[[#This Row],[Category]],I:I)</f>
        <v>92327183.770000085</v>
      </c>
      <c r="S6237" s="1">
        <f>SUMIFS(I:I,C:C,C6237)</f>
        <v>92327183.770000085</v>
      </c>
      <c r="T6237" s="1" t="str">
        <f>INDEX(F:F,MATCH(ecommerce_10000[[#This Row],[TotalAmount]],I:I,0))</f>
        <v>Alexandria</v>
      </c>
    </row>
    <row r="6238" spans="1:20" x14ac:dyDescent="0.3">
      <c r="A6238" s="1" t="s">
        <v>6282</v>
      </c>
      <c r="B6238" s="1" t="s">
        <v>25</v>
      </c>
      <c r="C6238" s="1" t="s">
        <v>26</v>
      </c>
      <c r="D6238" s="1" t="s">
        <v>27</v>
      </c>
      <c r="E6238" s="1" t="s">
        <v>16</v>
      </c>
      <c r="F6238" s="1" t="s">
        <v>62</v>
      </c>
      <c r="G6238">
        <v>13597.15</v>
      </c>
      <c r="H6238">
        <v>4</v>
      </c>
      <c r="I6238">
        <v>54388.6</v>
      </c>
      <c r="J6238">
        <v>2.19</v>
      </c>
      <c r="K6238">
        <v>4601</v>
      </c>
      <c r="L6238" s="2">
        <v>45386</v>
      </c>
      <c r="O6238" t="str">
        <f>IF(ecommerce_10000[[#This Row],[Platform]]="Souq","sq",ecommerce_10000[[#This Row],[Platform]])</f>
        <v>sq</v>
      </c>
      <c r="P6238" t="str">
        <f>IF(E6238="Souq","sq",IF(E6238="Jumia","Jum",E6238))</f>
        <v>sq</v>
      </c>
      <c r="Q6238">
        <f>VLOOKUP(ecommerce_10000[[#This Row],[City]],F:I,4,FALSE)</f>
        <v>27872.98</v>
      </c>
      <c r="R6238" s="1">
        <f>SUMIF(C:C,ecommerce_10000[[#This Row],[Category]],I:I)</f>
        <v>29200970.130000021</v>
      </c>
      <c r="S6238" s="1">
        <f>SUMIFS(I:I,C:C,C6238)</f>
        <v>29200970.130000021</v>
      </c>
      <c r="T6238" s="1" t="str">
        <f>INDEX(F:F,MATCH(ecommerce_10000[[#This Row],[TotalAmount]],I:I,0))</f>
        <v>Giza</v>
      </c>
    </row>
    <row r="6239" spans="1:20" x14ac:dyDescent="0.3">
      <c r="A6239" s="1" t="s">
        <v>6283</v>
      </c>
      <c r="B6239" s="1" t="s">
        <v>13</v>
      </c>
      <c r="C6239" s="1" t="s">
        <v>14</v>
      </c>
      <c r="D6239" s="1" t="s">
        <v>15</v>
      </c>
      <c r="E6239" s="1" t="s">
        <v>16</v>
      </c>
      <c r="F6239" s="1" t="s">
        <v>62</v>
      </c>
      <c r="G6239">
        <v>4730.2299999999996</v>
      </c>
      <c r="H6239">
        <v>5</v>
      </c>
      <c r="I6239">
        <v>23651.15</v>
      </c>
      <c r="J6239">
        <v>1.81</v>
      </c>
      <c r="K6239">
        <v>2983</v>
      </c>
      <c r="L6239" s="2">
        <v>45565</v>
      </c>
      <c r="O6239" t="str">
        <f>IF(ecommerce_10000[[#This Row],[Platform]]="Souq","sq",ecommerce_10000[[#This Row],[Platform]])</f>
        <v>sq</v>
      </c>
      <c r="P6239" t="str">
        <f>IF(E6239="Souq","sq",IF(E6239="Jumia","Jum",E6239))</f>
        <v>sq</v>
      </c>
      <c r="Q6239">
        <f>VLOOKUP(ecommerce_10000[[#This Row],[City]],F:I,4,FALSE)</f>
        <v>27872.98</v>
      </c>
      <c r="R6239" s="1">
        <f>SUMIF(C:C,ecommerce_10000[[#This Row],[Category]],I:I)</f>
        <v>92327183.770000085</v>
      </c>
      <c r="S6239" s="1">
        <f>SUMIFS(I:I,C:C,C6239)</f>
        <v>92327183.770000085</v>
      </c>
      <c r="T6239" s="1" t="str">
        <f>INDEX(F:F,MATCH(ecommerce_10000[[#This Row],[TotalAmount]],I:I,0))</f>
        <v>Giza</v>
      </c>
    </row>
    <row r="6240" spans="1:20" x14ac:dyDescent="0.3">
      <c r="A6240" s="1" t="s">
        <v>6284</v>
      </c>
      <c r="B6240" s="1" t="s">
        <v>53</v>
      </c>
      <c r="C6240" s="1" t="s">
        <v>31</v>
      </c>
      <c r="D6240" s="1" t="s">
        <v>54</v>
      </c>
      <c r="E6240" s="1" t="s">
        <v>16</v>
      </c>
      <c r="F6240" s="1" t="s">
        <v>33</v>
      </c>
      <c r="G6240">
        <v>11750.38</v>
      </c>
      <c r="H6240">
        <v>4</v>
      </c>
      <c r="I6240">
        <v>47001.52</v>
      </c>
      <c r="J6240">
        <v>4.6399999999999997</v>
      </c>
      <c r="K6240">
        <v>3645</v>
      </c>
      <c r="L6240" s="2">
        <v>45394</v>
      </c>
      <c r="O6240" t="str">
        <f>IF(ecommerce_10000[[#This Row],[Platform]]="Souq","sq",ecommerce_10000[[#This Row],[Platform]])</f>
        <v>sq</v>
      </c>
      <c r="P6240" t="str">
        <f>IF(E6240="Souq","sq",IF(E6240="Jumia","Jum",E6240))</f>
        <v>sq</v>
      </c>
      <c r="Q6240">
        <f>VLOOKUP(ecommerce_10000[[#This Row],[City]],F:I,4,FALSE)</f>
        <v>3665.44</v>
      </c>
      <c r="R6240" s="1">
        <f>SUMIF(C:C,ecommerce_10000[[#This Row],[Category]],I:I)</f>
        <v>57542997.559999913</v>
      </c>
      <c r="S6240" s="1">
        <f>SUMIFS(I:I,C:C,C6240)</f>
        <v>57542997.559999913</v>
      </c>
      <c r="T6240" s="1" t="str">
        <f>INDEX(F:F,MATCH(ecommerce_10000[[#This Row],[TotalAmount]],I:I,0))</f>
        <v>Dubai</v>
      </c>
    </row>
    <row r="6241" spans="1:20" x14ac:dyDescent="0.3">
      <c r="A6241" s="1" t="s">
        <v>6285</v>
      </c>
      <c r="B6241" s="1" t="s">
        <v>38</v>
      </c>
      <c r="C6241" s="1" t="s">
        <v>20</v>
      </c>
      <c r="D6241" s="1" t="s">
        <v>39</v>
      </c>
      <c r="E6241" s="1" t="s">
        <v>47</v>
      </c>
      <c r="F6241" s="1" t="s">
        <v>33</v>
      </c>
      <c r="G6241">
        <v>817.4</v>
      </c>
      <c r="H6241">
        <v>1</v>
      </c>
      <c r="I6241">
        <v>817.4</v>
      </c>
      <c r="J6241">
        <v>1.99</v>
      </c>
      <c r="K6241">
        <v>4592</v>
      </c>
      <c r="L6241" s="2">
        <v>45600</v>
      </c>
      <c r="O6241" t="str">
        <f>IF(ecommerce_10000[[#This Row],[Platform]]="Souq","sq",ecommerce_10000[[#This Row],[Platform]])</f>
        <v>Amazon</v>
      </c>
      <c r="P6241" t="str">
        <f>IF(E6241="Souq","sq",IF(E6241="Jumia","Jum",E6241))</f>
        <v>Amazon</v>
      </c>
      <c r="Q6241">
        <f>VLOOKUP(ecommerce_10000[[#This Row],[City]],F:I,4,FALSE)</f>
        <v>3665.44</v>
      </c>
      <c r="R6241" s="1">
        <f>SUMIF(C:C,ecommerce_10000[[#This Row],[Category]],I:I)</f>
        <v>91504159.730000004</v>
      </c>
      <c r="S6241" s="1">
        <f>SUMIFS(I:I,C:C,C6241)</f>
        <v>91504159.730000004</v>
      </c>
      <c r="T6241" s="1" t="str">
        <f>INDEX(F:F,MATCH(ecommerce_10000[[#This Row],[TotalAmount]],I:I,0))</f>
        <v>Dubai</v>
      </c>
    </row>
    <row r="6242" spans="1:20" x14ac:dyDescent="0.3">
      <c r="A6242" s="1" t="s">
        <v>6286</v>
      </c>
      <c r="B6242" s="1" t="s">
        <v>43</v>
      </c>
      <c r="C6242" s="1" t="s">
        <v>44</v>
      </c>
      <c r="D6242" s="1" t="s">
        <v>45</v>
      </c>
      <c r="E6242" s="1" t="s">
        <v>16</v>
      </c>
      <c r="F6242" s="1" t="s">
        <v>33</v>
      </c>
      <c r="G6242">
        <v>15587.42</v>
      </c>
      <c r="H6242">
        <v>4</v>
      </c>
      <c r="I6242">
        <v>62349.68</v>
      </c>
      <c r="J6242">
        <v>4.83</v>
      </c>
      <c r="K6242">
        <v>2400</v>
      </c>
      <c r="L6242" s="2">
        <v>45528</v>
      </c>
      <c r="O6242" t="str">
        <f>IF(ecommerce_10000[[#This Row],[Platform]]="Souq","sq",ecommerce_10000[[#This Row],[Platform]])</f>
        <v>sq</v>
      </c>
      <c r="P6242" t="str">
        <f>IF(E6242="Souq","sq",IF(E6242="Jumia","Jum",E6242))</f>
        <v>sq</v>
      </c>
      <c r="Q6242">
        <f>VLOOKUP(ecommerce_10000[[#This Row],[City]],F:I,4,FALSE)</f>
        <v>3665.44</v>
      </c>
      <c r="R6242" s="1">
        <f>SUMIF(C:C,ecommerce_10000[[#This Row],[Category]],I:I)</f>
        <v>31420413.200000018</v>
      </c>
      <c r="S6242" s="1">
        <f>SUMIFS(I:I,C:C,C6242)</f>
        <v>31420413.200000018</v>
      </c>
      <c r="T6242" s="1" t="str">
        <f>INDEX(F:F,MATCH(ecommerce_10000[[#This Row],[TotalAmount]],I:I,0))</f>
        <v>Dubai</v>
      </c>
    </row>
    <row r="6243" spans="1:20" x14ac:dyDescent="0.3">
      <c r="A6243" s="1" t="s">
        <v>6287</v>
      </c>
      <c r="B6243" s="1" t="s">
        <v>65</v>
      </c>
      <c r="C6243" s="1" t="s">
        <v>20</v>
      </c>
      <c r="D6243" s="1" t="s">
        <v>66</v>
      </c>
      <c r="E6243" s="1" t="s">
        <v>47</v>
      </c>
      <c r="F6243" s="1" t="s">
        <v>33</v>
      </c>
      <c r="G6243">
        <v>13600.74</v>
      </c>
      <c r="H6243">
        <v>3</v>
      </c>
      <c r="I6243">
        <v>40802.22</v>
      </c>
      <c r="J6243">
        <v>2.46</v>
      </c>
      <c r="K6243">
        <v>3436</v>
      </c>
      <c r="L6243" s="2">
        <v>45364</v>
      </c>
      <c r="O6243" t="str">
        <f>IF(ecommerce_10000[[#This Row],[Platform]]="Souq","sq",ecommerce_10000[[#This Row],[Platform]])</f>
        <v>Amazon</v>
      </c>
      <c r="P6243" t="str">
        <f>IF(E6243="Souq","sq",IF(E6243="Jumia","Jum",E6243))</f>
        <v>Amazon</v>
      </c>
      <c r="Q6243">
        <f>VLOOKUP(ecommerce_10000[[#This Row],[City]],F:I,4,FALSE)</f>
        <v>3665.44</v>
      </c>
      <c r="R6243" s="1">
        <f>SUMIF(C:C,ecommerce_10000[[#This Row],[Category]],I:I)</f>
        <v>91504159.730000004</v>
      </c>
      <c r="S6243" s="1">
        <f>SUMIFS(I:I,C:C,C6243)</f>
        <v>91504159.730000004</v>
      </c>
      <c r="T6243" s="1" t="str">
        <f>INDEX(F:F,MATCH(ecommerce_10000[[#This Row],[TotalAmount]],I:I,0))</f>
        <v>Dubai</v>
      </c>
    </row>
    <row r="6244" spans="1:20" x14ac:dyDescent="0.3">
      <c r="A6244" s="1" t="s">
        <v>6288</v>
      </c>
      <c r="B6244" s="1" t="s">
        <v>25</v>
      </c>
      <c r="C6244" s="1" t="s">
        <v>26</v>
      </c>
      <c r="D6244" s="1" t="s">
        <v>27</v>
      </c>
      <c r="E6244" s="1" t="s">
        <v>47</v>
      </c>
      <c r="F6244" s="1" t="s">
        <v>62</v>
      </c>
      <c r="G6244">
        <v>19088.88</v>
      </c>
      <c r="H6244">
        <v>3</v>
      </c>
      <c r="I6244">
        <v>57266.64</v>
      </c>
      <c r="J6244">
        <v>4.6399999999999997</v>
      </c>
      <c r="K6244">
        <v>3048</v>
      </c>
      <c r="L6244" s="2">
        <v>45536</v>
      </c>
      <c r="O6244" t="str">
        <f>IF(ecommerce_10000[[#This Row],[Platform]]="Souq","sq",ecommerce_10000[[#This Row],[Platform]])</f>
        <v>Amazon</v>
      </c>
      <c r="P6244" t="str">
        <f>IF(E6244="Souq","sq",IF(E6244="Jumia","Jum",E6244))</f>
        <v>Amazon</v>
      </c>
      <c r="Q6244">
        <f>VLOOKUP(ecommerce_10000[[#This Row],[City]],F:I,4,FALSE)</f>
        <v>27872.98</v>
      </c>
      <c r="R6244" s="1">
        <f>SUMIF(C:C,ecommerce_10000[[#This Row],[Category]],I:I)</f>
        <v>29200970.130000021</v>
      </c>
      <c r="S6244" s="1">
        <f>SUMIFS(I:I,C:C,C6244)</f>
        <v>29200970.130000021</v>
      </c>
      <c r="T6244" s="1" t="str">
        <f>INDEX(F:F,MATCH(ecommerce_10000[[#This Row],[TotalAmount]],I:I,0))</f>
        <v>Giza</v>
      </c>
    </row>
    <row r="6245" spans="1:20" x14ac:dyDescent="0.3">
      <c r="A6245" s="1" t="s">
        <v>6289</v>
      </c>
      <c r="B6245" s="1" t="s">
        <v>25</v>
      </c>
      <c r="C6245" s="1" t="s">
        <v>26</v>
      </c>
      <c r="D6245" s="1" t="s">
        <v>27</v>
      </c>
      <c r="E6245" s="1" t="s">
        <v>16</v>
      </c>
      <c r="F6245" s="1" t="s">
        <v>33</v>
      </c>
      <c r="G6245">
        <v>17977.8</v>
      </c>
      <c r="H6245">
        <v>3</v>
      </c>
      <c r="I6245">
        <v>53933.4</v>
      </c>
      <c r="J6245">
        <v>4.66</v>
      </c>
      <c r="K6245">
        <v>3296</v>
      </c>
      <c r="L6245" s="2">
        <v>45409</v>
      </c>
      <c r="O6245" t="str">
        <f>IF(ecommerce_10000[[#This Row],[Platform]]="Souq","sq",ecommerce_10000[[#This Row],[Platform]])</f>
        <v>sq</v>
      </c>
      <c r="P6245" t="str">
        <f>IF(E6245="Souq","sq",IF(E6245="Jumia","Jum",E6245))</f>
        <v>sq</v>
      </c>
      <c r="Q6245">
        <f>VLOOKUP(ecommerce_10000[[#This Row],[City]],F:I,4,FALSE)</f>
        <v>3665.44</v>
      </c>
      <c r="R6245" s="1">
        <f>SUMIF(C:C,ecommerce_10000[[#This Row],[Category]],I:I)</f>
        <v>29200970.130000021</v>
      </c>
      <c r="S6245" s="1">
        <f>SUMIFS(I:I,C:C,C6245)</f>
        <v>29200970.130000021</v>
      </c>
      <c r="T6245" s="1" t="str">
        <f>INDEX(F:F,MATCH(ecommerce_10000[[#This Row],[TotalAmount]],I:I,0))</f>
        <v>Dubai</v>
      </c>
    </row>
    <row r="6246" spans="1:20" x14ac:dyDescent="0.3">
      <c r="A6246" s="1" t="s">
        <v>6290</v>
      </c>
      <c r="B6246" s="1" t="s">
        <v>35</v>
      </c>
      <c r="C6246" s="1" t="s">
        <v>14</v>
      </c>
      <c r="D6246" s="1" t="s">
        <v>36</v>
      </c>
      <c r="E6246" s="1" t="s">
        <v>47</v>
      </c>
      <c r="F6246" s="1" t="s">
        <v>23</v>
      </c>
      <c r="G6246">
        <v>17592.93</v>
      </c>
      <c r="H6246">
        <v>4</v>
      </c>
      <c r="I6246">
        <v>70371.72</v>
      </c>
      <c r="J6246">
        <v>2.8</v>
      </c>
      <c r="K6246">
        <v>603</v>
      </c>
      <c r="L6246" s="2">
        <v>45545</v>
      </c>
      <c r="O6246" t="str">
        <f>IF(ecommerce_10000[[#This Row],[Platform]]="Souq","sq",ecommerce_10000[[#This Row],[Platform]])</f>
        <v>Amazon</v>
      </c>
      <c r="P6246" t="str">
        <f>IF(E6246="Souq","sq",IF(E6246="Jumia","Jum",E6246))</f>
        <v>Amazon</v>
      </c>
      <c r="Q6246">
        <f>VLOOKUP(ecommerce_10000[[#This Row],[City]],F:I,4,FALSE)</f>
        <v>13290.4</v>
      </c>
      <c r="R6246" s="1">
        <f>SUMIF(C:C,ecommerce_10000[[#This Row],[Category]],I:I)</f>
        <v>92327183.770000085</v>
      </c>
      <c r="S6246" s="1">
        <f>SUMIFS(I:I,C:C,C6246)</f>
        <v>92327183.770000085</v>
      </c>
      <c r="T6246" s="1" t="str">
        <f>INDEX(F:F,MATCH(ecommerce_10000[[#This Row],[TotalAmount]],I:I,0))</f>
        <v>Alexandria</v>
      </c>
    </row>
    <row r="6247" spans="1:20" x14ac:dyDescent="0.3">
      <c r="A6247" s="1" t="s">
        <v>6291</v>
      </c>
      <c r="B6247" s="1" t="s">
        <v>13</v>
      </c>
      <c r="C6247" s="1" t="s">
        <v>14</v>
      </c>
      <c r="D6247" s="1" t="s">
        <v>15</v>
      </c>
      <c r="E6247" s="1" t="s">
        <v>16</v>
      </c>
      <c r="F6247" s="1" t="s">
        <v>23</v>
      </c>
      <c r="G6247">
        <v>10378.9</v>
      </c>
      <c r="H6247">
        <v>5</v>
      </c>
      <c r="I6247">
        <v>51894.5</v>
      </c>
      <c r="J6247">
        <v>1.95</v>
      </c>
      <c r="K6247">
        <v>1727</v>
      </c>
      <c r="L6247" s="2">
        <v>45345</v>
      </c>
      <c r="O6247" t="str">
        <f>IF(ecommerce_10000[[#This Row],[Platform]]="Souq","sq",ecommerce_10000[[#This Row],[Platform]])</f>
        <v>sq</v>
      </c>
      <c r="P6247" t="str">
        <f>IF(E6247="Souq","sq",IF(E6247="Jumia","Jum",E6247))</f>
        <v>sq</v>
      </c>
      <c r="Q6247">
        <f>VLOOKUP(ecommerce_10000[[#This Row],[City]],F:I,4,FALSE)</f>
        <v>13290.4</v>
      </c>
      <c r="R6247" s="1">
        <f>SUMIF(C:C,ecommerce_10000[[#This Row],[Category]],I:I)</f>
        <v>92327183.770000085</v>
      </c>
      <c r="S6247" s="1">
        <f>SUMIFS(I:I,C:C,C6247)</f>
        <v>92327183.770000085</v>
      </c>
      <c r="T6247" s="1" t="str">
        <f>INDEX(F:F,MATCH(ecommerce_10000[[#This Row],[TotalAmount]],I:I,0))</f>
        <v>Alexandria</v>
      </c>
    </row>
    <row r="6248" spans="1:20" x14ac:dyDescent="0.3">
      <c r="A6248" s="1" t="s">
        <v>6292</v>
      </c>
      <c r="B6248" s="1" t="s">
        <v>30</v>
      </c>
      <c r="C6248" s="1" t="s">
        <v>31</v>
      </c>
      <c r="D6248" s="1" t="s">
        <v>32</v>
      </c>
      <c r="E6248" s="1" t="s">
        <v>16</v>
      </c>
      <c r="F6248" s="1" t="s">
        <v>17</v>
      </c>
      <c r="G6248">
        <v>18913.240000000002</v>
      </c>
      <c r="H6248">
        <v>3</v>
      </c>
      <c r="I6248">
        <v>56739.72</v>
      </c>
      <c r="J6248">
        <v>4.8499999999999996</v>
      </c>
      <c r="K6248">
        <v>4971</v>
      </c>
      <c r="L6248" s="2">
        <v>45488</v>
      </c>
      <c r="O6248" t="str">
        <f>IF(ecommerce_10000[[#This Row],[Platform]]="Souq","sq",ecommerce_10000[[#This Row],[Platform]])</f>
        <v>sq</v>
      </c>
      <c r="P6248" t="str">
        <f>IF(E6248="Souq","sq",IF(E6248="Jumia","Jum",E6248))</f>
        <v>sq</v>
      </c>
      <c r="Q6248">
        <f>VLOOKUP(ecommerce_10000[[#This Row],[City]],F:I,4,FALSE)</f>
        <v>16284.02</v>
      </c>
      <c r="R6248" s="1">
        <f>SUMIF(C:C,ecommerce_10000[[#This Row],[Category]],I:I)</f>
        <v>57542997.559999913</v>
      </c>
      <c r="S6248" s="1">
        <f>SUMIFS(I:I,C:C,C6248)</f>
        <v>57542997.559999913</v>
      </c>
      <c r="T6248" s="1" t="str">
        <f>INDEX(F:F,MATCH(ecommerce_10000[[#This Row],[TotalAmount]],I:I,0))</f>
        <v>Cairo</v>
      </c>
    </row>
    <row r="6249" spans="1:20" x14ac:dyDescent="0.3">
      <c r="A6249" s="1" t="s">
        <v>6293</v>
      </c>
      <c r="B6249" s="1" t="s">
        <v>53</v>
      </c>
      <c r="C6249" s="1" t="s">
        <v>31</v>
      </c>
      <c r="D6249" s="1" t="s">
        <v>54</v>
      </c>
      <c r="E6249" s="1" t="s">
        <v>47</v>
      </c>
      <c r="F6249" s="1" t="s">
        <v>33</v>
      </c>
      <c r="G6249">
        <v>3892.47</v>
      </c>
      <c r="H6249">
        <v>2</v>
      </c>
      <c r="I6249">
        <v>7784.94</v>
      </c>
      <c r="J6249">
        <v>2.9</v>
      </c>
      <c r="K6249">
        <v>4257</v>
      </c>
      <c r="L6249" s="2">
        <v>45398</v>
      </c>
      <c r="O6249" t="str">
        <f>IF(ecommerce_10000[[#This Row],[Platform]]="Souq","sq",ecommerce_10000[[#This Row],[Platform]])</f>
        <v>Amazon</v>
      </c>
      <c r="P6249" t="str">
        <f>IF(E6249="Souq","sq",IF(E6249="Jumia","Jum",E6249))</f>
        <v>Amazon</v>
      </c>
      <c r="Q6249">
        <f>VLOOKUP(ecommerce_10000[[#This Row],[City]],F:I,4,FALSE)</f>
        <v>3665.44</v>
      </c>
      <c r="R6249" s="1">
        <f>SUMIF(C:C,ecommerce_10000[[#This Row],[Category]],I:I)</f>
        <v>57542997.559999913</v>
      </c>
      <c r="S6249" s="1">
        <f>SUMIFS(I:I,C:C,C6249)</f>
        <v>57542997.559999913</v>
      </c>
      <c r="T6249" s="1" t="str">
        <f>INDEX(F:F,MATCH(ecommerce_10000[[#This Row],[TotalAmount]],I:I,0))</f>
        <v>Dubai</v>
      </c>
    </row>
    <row r="6250" spans="1:20" x14ac:dyDescent="0.3">
      <c r="A6250" s="1" t="s">
        <v>6294</v>
      </c>
      <c r="B6250" s="1" t="s">
        <v>35</v>
      </c>
      <c r="C6250" s="1" t="s">
        <v>14</v>
      </c>
      <c r="D6250" s="1" t="s">
        <v>36</v>
      </c>
      <c r="E6250" s="1" t="s">
        <v>22</v>
      </c>
      <c r="F6250" s="1" t="s">
        <v>23</v>
      </c>
      <c r="G6250">
        <v>13833.57</v>
      </c>
      <c r="H6250">
        <v>1</v>
      </c>
      <c r="I6250">
        <v>13833.57</v>
      </c>
      <c r="J6250">
        <v>1.37</v>
      </c>
      <c r="K6250">
        <v>3689</v>
      </c>
      <c r="L6250" s="2">
        <v>45296</v>
      </c>
      <c r="O6250" t="str">
        <f>IF(ecommerce_10000[[#This Row],[Platform]]="Souq","sq",ecommerce_10000[[#This Row],[Platform]])</f>
        <v>Jumia</v>
      </c>
      <c r="P6250" t="str">
        <f>IF(E6250="Souq","sq",IF(E6250="Jumia","Jum",E6250))</f>
        <v>Jum</v>
      </c>
      <c r="Q6250">
        <f>VLOOKUP(ecommerce_10000[[#This Row],[City]],F:I,4,FALSE)</f>
        <v>13290.4</v>
      </c>
      <c r="R6250" s="1">
        <f>SUMIF(C:C,ecommerce_10000[[#This Row],[Category]],I:I)</f>
        <v>92327183.770000085</v>
      </c>
      <c r="S6250" s="1">
        <f>SUMIFS(I:I,C:C,C6250)</f>
        <v>92327183.770000085</v>
      </c>
      <c r="T6250" s="1" t="str">
        <f>INDEX(F:F,MATCH(ecommerce_10000[[#This Row],[TotalAmount]],I:I,0))</f>
        <v>Alexandria</v>
      </c>
    </row>
    <row r="6251" spans="1:20" x14ac:dyDescent="0.3">
      <c r="A6251" s="1" t="s">
        <v>6295</v>
      </c>
      <c r="B6251" s="1" t="s">
        <v>53</v>
      </c>
      <c r="C6251" s="1" t="s">
        <v>31</v>
      </c>
      <c r="D6251" s="1" t="s">
        <v>54</v>
      </c>
      <c r="E6251" s="1" t="s">
        <v>22</v>
      </c>
      <c r="F6251" s="1" t="s">
        <v>28</v>
      </c>
      <c r="G6251">
        <v>3688.24</v>
      </c>
      <c r="H6251">
        <v>3</v>
      </c>
      <c r="I6251">
        <v>11064.72</v>
      </c>
      <c r="J6251">
        <v>4.68</v>
      </c>
      <c r="K6251">
        <v>3626</v>
      </c>
      <c r="L6251" s="2">
        <v>45507</v>
      </c>
      <c r="O6251" t="str">
        <f>IF(ecommerce_10000[[#This Row],[Platform]]="Souq","sq",ecommerce_10000[[#This Row],[Platform]])</f>
        <v>Jumia</v>
      </c>
      <c r="P6251" t="str">
        <f>IF(E6251="Souq","sq",IF(E6251="Jumia","Jum",E6251))</f>
        <v>Jum</v>
      </c>
      <c r="Q6251">
        <f>VLOOKUP(ecommerce_10000[[#This Row],[City]],F:I,4,FALSE)</f>
        <v>26648.76</v>
      </c>
      <c r="R6251" s="1">
        <f>SUMIF(C:C,ecommerce_10000[[#This Row],[Category]],I:I)</f>
        <v>57542997.559999913</v>
      </c>
      <c r="S6251" s="1">
        <f>SUMIFS(I:I,C:C,C6251)</f>
        <v>57542997.559999913</v>
      </c>
      <c r="T6251" s="1" t="str">
        <f>INDEX(F:F,MATCH(ecommerce_10000[[#This Row],[TotalAmount]],I:I,0))</f>
        <v>Casablanca</v>
      </c>
    </row>
    <row r="6252" spans="1:20" x14ac:dyDescent="0.3">
      <c r="A6252" s="1" t="s">
        <v>6296</v>
      </c>
      <c r="B6252" s="1" t="s">
        <v>19</v>
      </c>
      <c r="C6252" s="1" t="s">
        <v>20</v>
      </c>
      <c r="D6252" s="1" t="s">
        <v>21</v>
      </c>
      <c r="E6252" s="1" t="s">
        <v>47</v>
      </c>
      <c r="F6252" s="1" t="s">
        <v>23</v>
      </c>
      <c r="G6252">
        <v>19197</v>
      </c>
      <c r="H6252">
        <v>2</v>
      </c>
      <c r="I6252">
        <v>38394</v>
      </c>
      <c r="J6252">
        <v>2.67</v>
      </c>
      <c r="K6252">
        <v>2006</v>
      </c>
      <c r="L6252" s="2">
        <v>45376</v>
      </c>
      <c r="O6252" t="str">
        <f>IF(ecommerce_10000[[#This Row],[Platform]]="Souq","sq",ecommerce_10000[[#This Row],[Platform]])</f>
        <v>Amazon</v>
      </c>
      <c r="P6252" t="str">
        <f>IF(E6252="Souq","sq",IF(E6252="Jumia","Jum",E6252))</f>
        <v>Amazon</v>
      </c>
      <c r="Q6252">
        <f>VLOOKUP(ecommerce_10000[[#This Row],[City]],F:I,4,FALSE)</f>
        <v>13290.4</v>
      </c>
      <c r="R6252" s="1">
        <f>SUMIF(C:C,ecommerce_10000[[#This Row],[Category]],I:I)</f>
        <v>91504159.730000004</v>
      </c>
      <c r="S6252" s="1">
        <f>SUMIFS(I:I,C:C,C6252)</f>
        <v>91504159.730000004</v>
      </c>
      <c r="T6252" s="1" t="str">
        <f>INDEX(F:F,MATCH(ecommerce_10000[[#This Row],[TotalAmount]],I:I,0))</f>
        <v>Alexandria</v>
      </c>
    </row>
    <row r="6253" spans="1:20" x14ac:dyDescent="0.3">
      <c r="A6253" s="1" t="s">
        <v>6297</v>
      </c>
      <c r="B6253" s="1" t="s">
        <v>30</v>
      </c>
      <c r="C6253" s="1" t="s">
        <v>31</v>
      </c>
      <c r="D6253" s="1" t="s">
        <v>32</v>
      </c>
      <c r="E6253" s="1" t="s">
        <v>16</v>
      </c>
      <c r="F6253" s="1" t="s">
        <v>28</v>
      </c>
      <c r="G6253">
        <v>16392.46</v>
      </c>
      <c r="H6253">
        <v>3</v>
      </c>
      <c r="I6253">
        <v>49177.38</v>
      </c>
      <c r="J6253">
        <v>4.76</v>
      </c>
      <c r="K6253">
        <v>3743</v>
      </c>
      <c r="L6253" s="2">
        <v>45620</v>
      </c>
      <c r="O6253" t="str">
        <f>IF(ecommerce_10000[[#This Row],[Platform]]="Souq","sq",ecommerce_10000[[#This Row],[Platform]])</f>
        <v>sq</v>
      </c>
      <c r="P6253" t="str">
        <f>IF(E6253="Souq","sq",IF(E6253="Jumia","Jum",E6253))</f>
        <v>sq</v>
      </c>
      <c r="Q6253">
        <f>VLOOKUP(ecommerce_10000[[#This Row],[City]],F:I,4,FALSE)</f>
        <v>26648.76</v>
      </c>
      <c r="R6253" s="1">
        <f>SUMIF(C:C,ecommerce_10000[[#This Row],[Category]],I:I)</f>
        <v>57542997.559999913</v>
      </c>
      <c r="S6253" s="1">
        <f>SUMIFS(I:I,C:C,C6253)</f>
        <v>57542997.559999913</v>
      </c>
      <c r="T6253" s="1" t="str">
        <f>INDEX(F:F,MATCH(ecommerce_10000[[#This Row],[TotalAmount]],I:I,0))</f>
        <v>Casablanca</v>
      </c>
    </row>
    <row r="6254" spans="1:20" x14ac:dyDescent="0.3">
      <c r="A6254" s="1" t="s">
        <v>6298</v>
      </c>
      <c r="B6254" s="1" t="s">
        <v>19</v>
      </c>
      <c r="C6254" s="1" t="s">
        <v>20</v>
      </c>
      <c r="D6254" s="1" t="s">
        <v>21</v>
      </c>
      <c r="E6254" s="1" t="s">
        <v>47</v>
      </c>
      <c r="F6254" s="1" t="s">
        <v>62</v>
      </c>
      <c r="G6254">
        <v>3149.36</v>
      </c>
      <c r="H6254">
        <v>1</v>
      </c>
      <c r="I6254">
        <v>3149.36</v>
      </c>
      <c r="J6254">
        <v>2.96</v>
      </c>
      <c r="K6254">
        <v>1734</v>
      </c>
      <c r="L6254" s="2">
        <v>45551</v>
      </c>
      <c r="O6254" t="str">
        <f>IF(ecommerce_10000[[#This Row],[Platform]]="Souq","sq",ecommerce_10000[[#This Row],[Platform]])</f>
        <v>Amazon</v>
      </c>
      <c r="P6254" t="str">
        <f>IF(E6254="Souq","sq",IF(E6254="Jumia","Jum",E6254))</f>
        <v>Amazon</v>
      </c>
      <c r="Q6254">
        <f>VLOOKUP(ecommerce_10000[[#This Row],[City]],F:I,4,FALSE)</f>
        <v>27872.98</v>
      </c>
      <c r="R6254" s="1">
        <f>SUMIF(C:C,ecommerce_10000[[#This Row],[Category]],I:I)</f>
        <v>91504159.730000004</v>
      </c>
      <c r="S6254" s="1">
        <f>SUMIFS(I:I,C:C,C6254)</f>
        <v>91504159.730000004</v>
      </c>
      <c r="T6254" s="1" t="str">
        <f>INDEX(F:F,MATCH(ecommerce_10000[[#This Row],[TotalAmount]],I:I,0))</f>
        <v>Giza</v>
      </c>
    </row>
    <row r="6255" spans="1:20" x14ac:dyDescent="0.3">
      <c r="A6255" s="1" t="s">
        <v>6299</v>
      </c>
      <c r="B6255" s="1" t="s">
        <v>30</v>
      </c>
      <c r="C6255" s="1" t="s">
        <v>31</v>
      </c>
      <c r="D6255" s="1" t="s">
        <v>32</v>
      </c>
      <c r="E6255" s="1" t="s">
        <v>22</v>
      </c>
      <c r="F6255" s="1" t="s">
        <v>23</v>
      </c>
      <c r="G6255">
        <v>6284.2</v>
      </c>
      <c r="H6255">
        <v>3</v>
      </c>
      <c r="I6255">
        <v>18852.599999999999</v>
      </c>
      <c r="J6255">
        <v>4.3899999999999997</v>
      </c>
      <c r="K6255">
        <v>556</v>
      </c>
      <c r="L6255" s="2">
        <v>45320</v>
      </c>
      <c r="O6255" t="str">
        <f>IF(ecommerce_10000[[#This Row],[Platform]]="Souq","sq",ecommerce_10000[[#This Row],[Platform]])</f>
        <v>Jumia</v>
      </c>
      <c r="P6255" t="str">
        <f>IF(E6255="Souq","sq",IF(E6255="Jumia","Jum",E6255))</f>
        <v>Jum</v>
      </c>
      <c r="Q6255">
        <f>VLOOKUP(ecommerce_10000[[#This Row],[City]],F:I,4,FALSE)</f>
        <v>13290.4</v>
      </c>
      <c r="R6255" s="1">
        <f>SUMIF(C:C,ecommerce_10000[[#This Row],[Category]],I:I)</f>
        <v>57542997.559999913</v>
      </c>
      <c r="S6255" s="1">
        <f>SUMIFS(I:I,C:C,C6255)</f>
        <v>57542997.559999913</v>
      </c>
      <c r="T6255" s="1" t="str">
        <f>INDEX(F:F,MATCH(ecommerce_10000[[#This Row],[TotalAmount]],I:I,0))</f>
        <v>Alexandria</v>
      </c>
    </row>
    <row r="6256" spans="1:20" x14ac:dyDescent="0.3">
      <c r="A6256" s="1" t="s">
        <v>6300</v>
      </c>
      <c r="B6256" s="1" t="s">
        <v>43</v>
      </c>
      <c r="C6256" s="1" t="s">
        <v>44</v>
      </c>
      <c r="D6256" s="1" t="s">
        <v>45</v>
      </c>
      <c r="E6256" s="1" t="s">
        <v>22</v>
      </c>
      <c r="F6256" s="1" t="s">
        <v>40</v>
      </c>
      <c r="G6256">
        <v>8200.9500000000007</v>
      </c>
      <c r="H6256">
        <v>5</v>
      </c>
      <c r="I6256">
        <v>41004.75</v>
      </c>
      <c r="J6256">
        <v>3.72</v>
      </c>
      <c r="K6256">
        <v>757</v>
      </c>
      <c r="L6256" s="2">
        <v>45391</v>
      </c>
      <c r="O6256" t="str">
        <f>IF(ecommerce_10000[[#This Row],[Platform]]="Souq","sq",ecommerce_10000[[#This Row],[Platform]])</f>
        <v>Jumia</v>
      </c>
      <c r="P6256" t="str">
        <f>IF(E6256="Souq","sq",IF(E6256="Jumia","Jum",E6256))</f>
        <v>Jum</v>
      </c>
      <c r="Q6256">
        <f>VLOOKUP(ecommerce_10000[[#This Row],[City]],F:I,4,FALSE)</f>
        <v>99349.3</v>
      </c>
      <c r="R6256" s="1">
        <f>SUMIF(C:C,ecommerce_10000[[#This Row],[Category]],I:I)</f>
        <v>31420413.200000018</v>
      </c>
      <c r="S6256" s="1">
        <f>SUMIFS(I:I,C:C,C6256)</f>
        <v>31420413.200000018</v>
      </c>
      <c r="T6256" s="1" t="str">
        <f>INDEX(F:F,MATCH(ecommerce_10000[[#This Row],[TotalAmount]],I:I,0))</f>
        <v>Riyadh</v>
      </c>
    </row>
    <row r="6257" spans="1:20" x14ac:dyDescent="0.3">
      <c r="A6257" s="1" t="s">
        <v>6301</v>
      </c>
      <c r="B6257" s="1" t="s">
        <v>53</v>
      </c>
      <c r="C6257" s="1" t="s">
        <v>31</v>
      </c>
      <c r="D6257" s="1" t="s">
        <v>54</v>
      </c>
      <c r="E6257" s="1" t="s">
        <v>47</v>
      </c>
      <c r="F6257" s="1" t="s">
        <v>33</v>
      </c>
      <c r="G6257">
        <v>2496.16</v>
      </c>
      <c r="H6257">
        <v>1</v>
      </c>
      <c r="I6257">
        <v>2496.16</v>
      </c>
      <c r="J6257">
        <v>2.97</v>
      </c>
      <c r="K6257">
        <v>839</v>
      </c>
      <c r="L6257" s="2">
        <v>45382</v>
      </c>
      <c r="O6257" t="str">
        <f>IF(ecommerce_10000[[#This Row],[Platform]]="Souq","sq",ecommerce_10000[[#This Row],[Platform]])</f>
        <v>Amazon</v>
      </c>
      <c r="P6257" t="str">
        <f>IF(E6257="Souq","sq",IF(E6257="Jumia","Jum",E6257))</f>
        <v>Amazon</v>
      </c>
      <c r="Q6257">
        <f>VLOOKUP(ecommerce_10000[[#This Row],[City]],F:I,4,FALSE)</f>
        <v>3665.44</v>
      </c>
      <c r="R6257" s="1">
        <f>SUMIF(C:C,ecommerce_10000[[#This Row],[Category]],I:I)</f>
        <v>57542997.559999913</v>
      </c>
      <c r="S6257" s="1">
        <f>SUMIFS(I:I,C:C,C6257)</f>
        <v>57542997.559999913</v>
      </c>
      <c r="T6257" s="1" t="str">
        <f>INDEX(F:F,MATCH(ecommerce_10000[[#This Row],[TotalAmount]],I:I,0))</f>
        <v>Dubai</v>
      </c>
    </row>
    <row r="6258" spans="1:20" x14ac:dyDescent="0.3">
      <c r="A6258" s="1" t="s">
        <v>6302</v>
      </c>
      <c r="B6258" s="1" t="s">
        <v>38</v>
      </c>
      <c r="C6258" s="1" t="s">
        <v>20</v>
      </c>
      <c r="D6258" s="1" t="s">
        <v>39</v>
      </c>
      <c r="E6258" s="1" t="s">
        <v>22</v>
      </c>
      <c r="F6258" s="1" t="s">
        <v>28</v>
      </c>
      <c r="G6258">
        <v>11031.16</v>
      </c>
      <c r="H6258">
        <v>4</v>
      </c>
      <c r="I6258">
        <v>44124.639999999999</v>
      </c>
      <c r="J6258">
        <v>1.76</v>
      </c>
      <c r="K6258">
        <v>3105</v>
      </c>
      <c r="L6258" s="2">
        <v>45344</v>
      </c>
      <c r="O6258" t="str">
        <f>IF(ecommerce_10000[[#This Row],[Platform]]="Souq","sq",ecommerce_10000[[#This Row],[Platform]])</f>
        <v>Jumia</v>
      </c>
      <c r="P6258" t="str">
        <f>IF(E6258="Souq","sq",IF(E6258="Jumia","Jum",E6258))</f>
        <v>Jum</v>
      </c>
      <c r="Q6258">
        <f>VLOOKUP(ecommerce_10000[[#This Row],[City]],F:I,4,FALSE)</f>
        <v>26648.76</v>
      </c>
      <c r="R6258" s="1">
        <f>SUMIF(C:C,ecommerce_10000[[#This Row],[Category]],I:I)</f>
        <v>91504159.730000004</v>
      </c>
      <c r="S6258" s="1">
        <f>SUMIFS(I:I,C:C,C6258)</f>
        <v>91504159.730000004</v>
      </c>
      <c r="T6258" s="1" t="str">
        <f>INDEX(F:F,MATCH(ecommerce_10000[[#This Row],[TotalAmount]],I:I,0))</f>
        <v>Casablanca</v>
      </c>
    </row>
    <row r="6259" spans="1:20" x14ac:dyDescent="0.3">
      <c r="A6259" s="1" t="s">
        <v>6303</v>
      </c>
      <c r="B6259" s="1" t="s">
        <v>53</v>
      </c>
      <c r="C6259" s="1" t="s">
        <v>31</v>
      </c>
      <c r="D6259" s="1" t="s">
        <v>54</v>
      </c>
      <c r="E6259" s="1" t="s">
        <v>16</v>
      </c>
      <c r="F6259" s="1" t="s">
        <v>28</v>
      </c>
      <c r="G6259">
        <v>8738.65</v>
      </c>
      <c r="H6259">
        <v>1</v>
      </c>
      <c r="I6259">
        <v>8738.65</v>
      </c>
      <c r="J6259">
        <v>3.84</v>
      </c>
      <c r="K6259">
        <v>274</v>
      </c>
      <c r="L6259" s="2">
        <v>45610</v>
      </c>
      <c r="O6259" t="str">
        <f>IF(ecommerce_10000[[#This Row],[Platform]]="Souq","sq",ecommerce_10000[[#This Row],[Platform]])</f>
        <v>sq</v>
      </c>
      <c r="P6259" t="str">
        <f>IF(E6259="Souq","sq",IF(E6259="Jumia","Jum",E6259))</f>
        <v>sq</v>
      </c>
      <c r="Q6259">
        <f>VLOOKUP(ecommerce_10000[[#This Row],[City]],F:I,4,FALSE)</f>
        <v>26648.76</v>
      </c>
      <c r="R6259" s="1">
        <f>SUMIF(C:C,ecommerce_10000[[#This Row],[Category]],I:I)</f>
        <v>57542997.559999913</v>
      </c>
      <c r="S6259" s="1">
        <f>SUMIFS(I:I,C:C,C6259)</f>
        <v>57542997.559999913</v>
      </c>
      <c r="T6259" s="1" t="str">
        <f>INDEX(F:F,MATCH(ecommerce_10000[[#This Row],[TotalAmount]],I:I,0))</f>
        <v>Casablanca</v>
      </c>
    </row>
    <row r="6260" spans="1:20" x14ac:dyDescent="0.3">
      <c r="A6260" s="1" t="s">
        <v>6304</v>
      </c>
      <c r="B6260" s="1" t="s">
        <v>49</v>
      </c>
      <c r="C6260" s="1" t="s">
        <v>14</v>
      </c>
      <c r="D6260" s="1" t="s">
        <v>50</v>
      </c>
      <c r="E6260" s="1" t="s">
        <v>16</v>
      </c>
      <c r="F6260" s="1" t="s">
        <v>62</v>
      </c>
      <c r="G6260">
        <v>12735.06</v>
      </c>
      <c r="H6260">
        <v>3</v>
      </c>
      <c r="I6260">
        <v>38205.18</v>
      </c>
      <c r="J6260">
        <v>4</v>
      </c>
      <c r="K6260">
        <v>2314</v>
      </c>
      <c r="L6260" s="2">
        <v>45647</v>
      </c>
      <c r="O6260" t="str">
        <f>IF(ecommerce_10000[[#This Row],[Platform]]="Souq","sq",ecommerce_10000[[#This Row],[Platform]])</f>
        <v>sq</v>
      </c>
      <c r="P6260" t="str">
        <f>IF(E6260="Souq","sq",IF(E6260="Jumia","Jum",E6260))</f>
        <v>sq</v>
      </c>
      <c r="Q6260">
        <f>VLOOKUP(ecommerce_10000[[#This Row],[City]],F:I,4,FALSE)</f>
        <v>27872.98</v>
      </c>
      <c r="R6260" s="1">
        <f>SUMIF(C:C,ecommerce_10000[[#This Row],[Category]],I:I)</f>
        <v>92327183.770000085</v>
      </c>
      <c r="S6260" s="1">
        <f>SUMIFS(I:I,C:C,C6260)</f>
        <v>92327183.770000085</v>
      </c>
      <c r="T6260" s="1" t="str">
        <f>INDEX(F:F,MATCH(ecommerce_10000[[#This Row],[TotalAmount]],I:I,0))</f>
        <v>Giza</v>
      </c>
    </row>
    <row r="6261" spans="1:20" x14ac:dyDescent="0.3">
      <c r="A6261" s="1" t="s">
        <v>6305</v>
      </c>
      <c r="B6261" s="1" t="s">
        <v>19</v>
      </c>
      <c r="C6261" s="1" t="s">
        <v>20</v>
      </c>
      <c r="D6261" s="1" t="s">
        <v>21</v>
      </c>
      <c r="E6261" s="1" t="s">
        <v>16</v>
      </c>
      <c r="F6261" s="1" t="s">
        <v>23</v>
      </c>
      <c r="G6261">
        <v>14728.65</v>
      </c>
      <c r="H6261">
        <v>3</v>
      </c>
      <c r="I6261">
        <v>44185.95</v>
      </c>
      <c r="J6261">
        <v>2.65</v>
      </c>
      <c r="K6261">
        <v>372</v>
      </c>
      <c r="L6261" s="2">
        <v>45315</v>
      </c>
      <c r="O6261" t="str">
        <f>IF(ecommerce_10000[[#This Row],[Platform]]="Souq","sq",ecommerce_10000[[#This Row],[Platform]])</f>
        <v>sq</v>
      </c>
      <c r="P6261" t="str">
        <f>IF(E6261="Souq","sq",IF(E6261="Jumia","Jum",E6261))</f>
        <v>sq</v>
      </c>
      <c r="Q6261">
        <f>VLOOKUP(ecommerce_10000[[#This Row],[City]],F:I,4,FALSE)</f>
        <v>13290.4</v>
      </c>
      <c r="R6261" s="1">
        <f>SUMIF(C:C,ecommerce_10000[[#This Row],[Category]],I:I)</f>
        <v>91504159.730000004</v>
      </c>
      <c r="S6261" s="1">
        <f>SUMIFS(I:I,C:C,C6261)</f>
        <v>91504159.730000004</v>
      </c>
      <c r="T6261" s="1" t="str">
        <f>INDEX(F:F,MATCH(ecommerce_10000[[#This Row],[TotalAmount]],I:I,0))</f>
        <v>Alexandria</v>
      </c>
    </row>
    <row r="6262" spans="1:20" x14ac:dyDescent="0.3">
      <c r="A6262" s="1" t="s">
        <v>6306</v>
      </c>
      <c r="B6262" s="1" t="s">
        <v>30</v>
      </c>
      <c r="C6262" s="1" t="s">
        <v>31</v>
      </c>
      <c r="D6262" s="1" t="s">
        <v>32</v>
      </c>
      <c r="E6262" s="1" t="s">
        <v>47</v>
      </c>
      <c r="F6262" s="1" t="s">
        <v>40</v>
      </c>
      <c r="G6262">
        <v>14188.46</v>
      </c>
      <c r="H6262">
        <v>1</v>
      </c>
      <c r="I6262">
        <v>14188.46</v>
      </c>
      <c r="J6262">
        <v>2.09</v>
      </c>
      <c r="K6262">
        <v>4664</v>
      </c>
      <c r="L6262" s="2">
        <v>45637</v>
      </c>
      <c r="O6262" t="str">
        <f>IF(ecommerce_10000[[#This Row],[Platform]]="Souq","sq",ecommerce_10000[[#This Row],[Platform]])</f>
        <v>Amazon</v>
      </c>
      <c r="P6262" t="str">
        <f>IF(E6262="Souq","sq",IF(E6262="Jumia","Jum",E6262))</f>
        <v>Amazon</v>
      </c>
      <c r="Q6262">
        <f>VLOOKUP(ecommerce_10000[[#This Row],[City]],F:I,4,FALSE)</f>
        <v>99349.3</v>
      </c>
      <c r="R6262" s="1">
        <f>SUMIF(C:C,ecommerce_10000[[#This Row],[Category]],I:I)</f>
        <v>57542997.559999913</v>
      </c>
      <c r="S6262" s="1">
        <f>SUMIFS(I:I,C:C,C6262)</f>
        <v>57542997.559999913</v>
      </c>
      <c r="T6262" s="1" t="str">
        <f>INDEX(F:F,MATCH(ecommerce_10000[[#This Row],[TotalAmount]],I:I,0))</f>
        <v>Riyadh</v>
      </c>
    </row>
    <row r="6263" spans="1:20" x14ac:dyDescent="0.3">
      <c r="A6263" s="1" t="s">
        <v>6307</v>
      </c>
      <c r="B6263" s="1" t="s">
        <v>65</v>
      </c>
      <c r="C6263" s="1" t="s">
        <v>20</v>
      </c>
      <c r="D6263" s="1" t="s">
        <v>66</v>
      </c>
      <c r="E6263" s="1" t="s">
        <v>47</v>
      </c>
      <c r="F6263" s="1" t="s">
        <v>62</v>
      </c>
      <c r="G6263">
        <v>8074.37</v>
      </c>
      <c r="H6263">
        <v>5</v>
      </c>
      <c r="I6263">
        <v>40371.85</v>
      </c>
      <c r="J6263">
        <v>2.83</v>
      </c>
      <c r="K6263">
        <v>802</v>
      </c>
      <c r="L6263" s="2">
        <v>45605</v>
      </c>
      <c r="O6263" t="str">
        <f>IF(ecommerce_10000[[#This Row],[Platform]]="Souq","sq",ecommerce_10000[[#This Row],[Platform]])</f>
        <v>Amazon</v>
      </c>
      <c r="P6263" t="str">
        <f>IF(E6263="Souq","sq",IF(E6263="Jumia","Jum",E6263))</f>
        <v>Amazon</v>
      </c>
      <c r="Q6263">
        <f>VLOOKUP(ecommerce_10000[[#This Row],[City]],F:I,4,FALSE)</f>
        <v>27872.98</v>
      </c>
      <c r="R6263" s="1">
        <f>SUMIF(C:C,ecommerce_10000[[#This Row],[Category]],I:I)</f>
        <v>91504159.730000004</v>
      </c>
      <c r="S6263" s="1">
        <f>SUMIFS(I:I,C:C,C6263)</f>
        <v>91504159.730000004</v>
      </c>
      <c r="T6263" s="1" t="str">
        <f>INDEX(F:F,MATCH(ecommerce_10000[[#This Row],[TotalAmount]],I:I,0))</f>
        <v>Giza</v>
      </c>
    </row>
    <row r="6264" spans="1:20" x14ac:dyDescent="0.3">
      <c r="A6264" s="1" t="s">
        <v>6308</v>
      </c>
      <c r="B6264" s="1" t="s">
        <v>43</v>
      </c>
      <c r="C6264" s="1" t="s">
        <v>44</v>
      </c>
      <c r="D6264" s="1" t="s">
        <v>45</v>
      </c>
      <c r="E6264" s="1" t="s">
        <v>47</v>
      </c>
      <c r="F6264" s="1" t="s">
        <v>33</v>
      </c>
      <c r="G6264">
        <v>15224.83</v>
      </c>
      <c r="H6264">
        <v>3</v>
      </c>
      <c r="I6264">
        <v>45674.49</v>
      </c>
      <c r="J6264">
        <v>2.91</v>
      </c>
      <c r="K6264">
        <v>1888</v>
      </c>
      <c r="L6264" s="2">
        <v>45419</v>
      </c>
      <c r="O6264" t="str">
        <f>IF(ecommerce_10000[[#This Row],[Platform]]="Souq","sq",ecommerce_10000[[#This Row],[Platform]])</f>
        <v>Amazon</v>
      </c>
      <c r="P6264" t="str">
        <f>IF(E6264="Souq","sq",IF(E6264="Jumia","Jum",E6264))</f>
        <v>Amazon</v>
      </c>
      <c r="Q6264">
        <f>VLOOKUP(ecommerce_10000[[#This Row],[City]],F:I,4,FALSE)</f>
        <v>3665.44</v>
      </c>
      <c r="R6264" s="1">
        <f>SUMIF(C:C,ecommerce_10000[[#This Row],[Category]],I:I)</f>
        <v>31420413.200000018</v>
      </c>
      <c r="S6264" s="1">
        <f>SUMIFS(I:I,C:C,C6264)</f>
        <v>31420413.200000018</v>
      </c>
      <c r="T6264" s="1" t="str">
        <f>INDEX(F:F,MATCH(ecommerce_10000[[#This Row],[TotalAmount]],I:I,0))</f>
        <v>Dubai</v>
      </c>
    </row>
    <row r="6265" spans="1:20" x14ac:dyDescent="0.3">
      <c r="A6265" s="1" t="s">
        <v>6309</v>
      </c>
      <c r="B6265" s="1" t="s">
        <v>38</v>
      </c>
      <c r="C6265" s="1" t="s">
        <v>20</v>
      </c>
      <c r="D6265" s="1" t="s">
        <v>39</v>
      </c>
      <c r="E6265" s="1" t="s">
        <v>47</v>
      </c>
      <c r="F6265" s="1" t="s">
        <v>28</v>
      </c>
      <c r="G6265">
        <v>18201.259999999998</v>
      </c>
      <c r="H6265">
        <v>2</v>
      </c>
      <c r="I6265">
        <v>36402.519999999997</v>
      </c>
      <c r="J6265">
        <v>4.4000000000000004</v>
      </c>
      <c r="K6265">
        <v>3312</v>
      </c>
      <c r="L6265" s="2">
        <v>45578</v>
      </c>
      <c r="O6265" t="str">
        <f>IF(ecommerce_10000[[#This Row],[Platform]]="Souq","sq",ecommerce_10000[[#This Row],[Platform]])</f>
        <v>Amazon</v>
      </c>
      <c r="P6265" t="str">
        <f>IF(E6265="Souq","sq",IF(E6265="Jumia","Jum",E6265))</f>
        <v>Amazon</v>
      </c>
      <c r="Q6265">
        <f>VLOOKUP(ecommerce_10000[[#This Row],[City]],F:I,4,FALSE)</f>
        <v>26648.76</v>
      </c>
      <c r="R6265" s="1">
        <f>SUMIF(C:C,ecommerce_10000[[#This Row],[Category]],I:I)</f>
        <v>91504159.730000004</v>
      </c>
      <c r="S6265" s="1">
        <f>SUMIFS(I:I,C:C,C6265)</f>
        <v>91504159.730000004</v>
      </c>
      <c r="T6265" s="1" t="str">
        <f>INDEX(F:F,MATCH(ecommerce_10000[[#This Row],[TotalAmount]],I:I,0))</f>
        <v>Casablanca</v>
      </c>
    </row>
    <row r="6266" spans="1:20" x14ac:dyDescent="0.3">
      <c r="A6266" s="1" t="s">
        <v>6310</v>
      </c>
      <c r="B6266" s="1" t="s">
        <v>65</v>
      </c>
      <c r="C6266" s="1" t="s">
        <v>20</v>
      </c>
      <c r="D6266" s="1" t="s">
        <v>66</v>
      </c>
      <c r="E6266" s="1" t="s">
        <v>47</v>
      </c>
      <c r="F6266" s="1" t="s">
        <v>28</v>
      </c>
      <c r="G6266">
        <v>16807.91</v>
      </c>
      <c r="H6266">
        <v>2</v>
      </c>
      <c r="I6266">
        <v>33615.82</v>
      </c>
      <c r="J6266">
        <v>1.96</v>
      </c>
      <c r="K6266">
        <v>1609</v>
      </c>
      <c r="L6266" s="2">
        <v>45342</v>
      </c>
      <c r="O6266" t="str">
        <f>IF(ecommerce_10000[[#This Row],[Platform]]="Souq","sq",ecommerce_10000[[#This Row],[Platform]])</f>
        <v>Amazon</v>
      </c>
      <c r="P6266" t="str">
        <f>IF(E6266="Souq","sq",IF(E6266="Jumia","Jum",E6266))</f>
        <v>Amazon</v>
      </c>
      <c r="Q6266">
        <f>VLOOKUP(ecommerce_10000[[#This Row],[City]],F:I,4,FALSE)</f>
        <v>26648.76</v>
      </c>
      <c r="R6266" s="1">
        <f>SUMIF(C:C,ecommerce_10000[[#This Row],[Category]],I:I)</f>
        <v>91504159.730000004</v>
      </c>
      <c r="S6266" s="1">
        <f>SUMIFS(I:I,C:C,C6266)</f>
        <v>91504159.730000004</v>
      </c>
      <c r="T6266" s="1" t="str">
        <f>INDEX(F:F,MATCH(ecommerce_10000[[#This Row],[TotalAmount]],I:I,0))</f>
        <v>Casablanca</v>
      </c>
    </row>
    <row r="6267" spans="1:20" x14ac:dyDescent="0.3">
      <c r="A6267" s="1" t="s">
        <v>6311</v>
      </c>
      <c r="B6267" s="1" t="s">
        <v>43</v>
      </c>
      <c r="C6267" s="1" t="s">
        <v>44</v>
      </c>
      <c r="D6267" s="1" t="s">
        <v>45</v>
      </c>
      <c r="E6267" s="1" t="s">
        <v>16</v>
      </c>
      <c r="F6267" s="1" t="s">
        <v>17</v>
      </c>
      <c r="G6267">
        <v>673.69</v>
      </c>
      <c r="H6267">
        <v>2</v>
      </c>
      <c r="I6267">
        <v>1347.38</v>
      </c>
      <c r="J6267">
        <v>2.2799999999999998</v>
      </c>
      <c r="K6267">
        <v>2361</v>
      </c>
      <c r="L6267" s="2">
        <v>45393</v>
      </c>
      <c r="O6267" t="str">
        <f>IF(ecommerce_10000[[#This Row],[Platform]]="Souq","sq",ecommerce_10000[[#This Row],[Platform]])</f>
        <v>sq</v>
      </c>
      <c r="P6267" t="str">
        <f>IF(E6267="Souq","sq",IF(E6267="Jumia","Jum",E6267))</f>
        <v>sq</v>
      </c>
      <c r="Q6267">
        <f>VLOOKUP(ecommerce_10000[[#This Row],[City]],F:I,4,FALSE)</f>
        <v>16284.02</v>
      </c>
      <c r="R6267" s="1">
        <f>SUMIF(C:C,ecommerce_10000[[#This Row],[Category]],I:I)</f>
        <v>31420413.200000018</v>
      </c>
      <c r="S6267" s="1">
        <f>SUMIFS(I:I,C:C,C6267)</f>
        <v>31420413.200000018</v>
      </c>
      <c r="T6267" s="1" t="str">
        <f>INDEX(F:F,MATCH(ecommerce_10000[[#This Row],[TotalAmount]],I:I,0))</f>
        <v>Cairo</v>
      </c>
    </row>
    <row r="6268" spans="1:20" x14ac:dyDescent="0.3">
      <c r="A6268" s="1" t="s">
        <v>6312</v>
      </c>
      <c r="B6268" s="1" t="s">
        <v>19</v>
      </c>
      <c r="C6268" s="1" t="s">
        <v>20</v>
      </c>
      <c r="D6268" s="1" t="s">
        <v>21</v>
      </c>
      <c r="E6268" s="1" t="s">
        <v>16</v>
      </c>
      <c r="F6268" s="1" t="s">
        <v>17</v>
      </c>
      <c r="G6268">
        <v>3017.83</v>
      </c>
      <c r="H6268">
        <v>2</v>
      </c>
      <c r="I6268">
        <v>6035.66</v>
      </c>
      <c r="J6268">
        <v>4.76</v>
      </c>
      <c r="K6268">
        <v>2274</v>
      </c>
      <c r="L6268" s="2">
        <v>45363</v>
      </c>
      <c r="O6268" t="str">
        <f>IF(ecommerce_10000[[#This Row],[Platform]]="Souq","sq",ecommerce_10000[[#This Row],[Platform]])</f>
        <v>sq</v>
      </c>
      <c r="P6268" t="str">
        <f>IF(E6268="Souq","sq",IF(E6268="Jumia","Jum",E6268))</f>
        <v>sq</v>
      </c>
      <c r="Q6268">
        <f>VLOOKUP(ecommerce_10000[[#This Row],[City]],F:I,4,FALSE)</f>
        <v>16284.02</v>
      </c>
      <c r="R6268" s="1">
        <f>SUMIF(C:C,ecommerce_10000[[#This Row],[Category]],I:I)</f>
        <v>91504159.730000004</v>
      </c>
      <c r="S6268" s="1">
        <f>SUMIFS(I:I,C:C,C6268)</f>
        <v>91504159.730000004</v>
      </c>
      <c r="T6268" s="1" t="str">
        <f>INDEX(F:F,MATCH(ecommerce_10000[[#This Row],[TotalAmount]],I:I,0))</f>
        <v>Cairo</v>
      </c>
    </row>
    <row r="6269" spans="1:20" x14ac:dyDescent="0.3">
      <c r="A6269" s="1" t="s">
        <v>6313</v>
      </c>
      <c r="B6269" s="1" t="s">
        <v>13</v>
      </c>
      <c r="C6269" s="1" t="s">
        <v>14</v>
      </c>
      <c r="D6269" s="1" t="s">
        <v>15</v>
      </c>
      <c r="E6269" s="1" t="s">
        <v>47</v>
      </c>
      <c r="F6269" s="1" t="s">
        <v>40</v>
      </c>
      <c r="G6269">
        <v>3275.08</v>
      </c>
      <c r="H6269">
        <v>2</v>
      </c>
      <c r="I6269">
        <v>6550.16</v>
      </c>
      <c r="J6269">
        <v>1.67</v>
      </c>
      <c r="K6269">
        <v>4249</v>
      </c>
      <c r="L6269" s="2">
        <v>45625</v>
      </c>
      <c r="O6269" t="str">
        <f>IF(ecommerce_10000[[#This Row],[Platform]]="Souq","sq",ecommerce_10000[[#This Row],[Platform]])</f>
        <v>Amazon</v>
      </c>
      <c r="P6269" t="str">
        <f>IF(E6269="Souq","sq",IF(E6269="Jumia","Jum",E6269))</f>
        <v>Amazon</v>
      </c>
      <c r="Q6269">
        <f>VLOOKUP(ecommerce_10000[[#This Row],[City]],F:I,4,FALSE)</f>
        <v>99349.3</v>
      </c>
      <c r="R6269" s="1">
        <f>SUMIF(C:C,ecommerce_10000[[#This Row],[Category]],I:I)</f>
        <v>92327183.770000085</v>
      </c>
      <c r="S6269" s="1">
        <f>SUMIFS(I:I,C:C,C6269)</f>
        <v>92327183.770000085</v>
      </c>
      <c r="T6269" s="1" t="str">
        <f>INDEX(F:F,MATCH(ecommerce_10000[[#This Row],[TotalAmount]],I:I,0))</f>
        <v>Riyadh</v>
      </c>
    </row>
    <row r="6270" spans="1:20" x14ac:dyDescent="0.3">
      <c r="A6270" s="1" t="s">
        <v>6314</v>
      </c>
      <c r="B6270" s="1" t="s">
        <v>13</v>
      </c>
      <c r="C6270" s="1" t="s">
        <v>14</v>
      </c>
      <c r="D6270" s="1" t="s">
        <v>15</v>
      </c>
      <c r="E6270" s="1" t="s">
        <v>16</v>
      </c>
      <c r="F6270" s="1" t="s">
        <v>28</v>
      </c>
      <c r="G6270">
        <v>15214.94</v>
      </c>
      <c r="H6270">
        <v>1</v>
      </c>
      <c r="I6270">
        <v>15214.94</v>
      </c>
      <c r="J6270">
        <v>1.1200000000000001</v>
      </c>
      <c r="K6270">
        <v>4142</v>
      </c>
      <c r="L6270" s="2">
        <v>45472</v>
      </c>
      <c r="O6270" t="str">
        <f>IF(ecommerce_10000[[#This Row],[Platform]]="Souq","sq",ecommerce_10000[[#This Row],[Platform]])</f>
        <v>sq</v>
      </c>
      <c r="P6270" t="str">
        <f>IF(E6270="Souq","sq",IF(E6270="Jumia","Jum",E6270))</f>
        <v>sq</v>
      </c>
      <c r="Q6270">
        <f>VLOOKUP(ecommerce_10000[[#This Row],[City]],F:I,4,FALSE)</f>
        <v>26648.76</v>
      </c>
      <c r="R6270" s="1">
        <f>SUMIF(C:C,ecommerce_10000[[#This Row],[Category]],I:I)</f>
        <v>92327183.770000085</v>
      </c>
      <c r="S6270" s="1">
        <f>SUMIFS(I:I,C:C,C6270)</f>
        <v>92327183.770000085</v>
      </c>
      <c r="T6270" s="1" t="str">
        <f>INDEX(F:F,MATCH(ecommerce_10000[[#This Row],[TotalAmount]],I:I,0))</f>
        <v>Casablanca</v>
      </c>
    </row>
    <row r="6271" spans="1:20" x14ac:dyDescent="0.3">
      <c r="A6271" s="1" t="s">
        <v>6315</v>
      </c>
      <c r="B6271" s="1" t="s">
        <v>13</v>
      </c>
      <c r="C6271" s="1" t="s">
        <v>14</v>
      </c>
      <c r="D6271" s="1" t="s">
        <v>15</v>
      </c>
      <c r="E6271" s="1" t="s">
        <v>16</v>
      </c>
      <c r="F6271" s="1" t="s">
        <v>33</v>
      </c>
      <c r="G6271">
        <v>17748.22</v>
      </c>
      <c r="H6271">
        <v>2</v>
      </c>
      <c r="I6271">
        <v>35496.44</v>
      </c>
      <c r="J6271">
        <v>2.42</v>
      </c>
      <c r="K6271">
        <v>506</v>
      </c>
      <c r="L6271" s="2">
        <v>45549</v>
      </c>
      <c r="O6271" t="str">
        <f>IF(ecommerce_10000[[#This Row],[Platform]]="Souq","sq",ecommerce_10000[[#This Row],[Platform]])</f>
        <v>sq</v>
      </c>
      <c r="P6271" t="str">
        <f>IF(E6271="Souq","sq",IF(E6271="Jumia","Jum",E6271))</f>
        <v>sq</v>
      </c>
      <c r="Q6271">
        <f>VLOOKUP(ecommerce_10000[[#This Row],[City]],F:I,4,FALSE)</f>
        <v>3665.44</v>
      </c>
      <c r="R6271" s="1">
        <f>SUMIF(C:C,ecommerce_10000[[#This Row],[Category]],I:I)</f>
        <v>92327183.770000085</v>
      </c>
      <c r="S6271" s="1">
        <f>SUMIFS(I:I,C:C,C6271)</f>
        <v>92327183.770000085</v>
      </c>
      <c r="T6271" s="1" t="str">
        <f>INDEX(F:F,MATCH(ecommerce_10000[[#This Row],[TotalAmount]],I:I,0))</f>
        <v>Dubai</v>
      </c>
    </row>
    <row r="6272" spans="1:20" x14ac:dyDescent="0.3">
      <c r="A6272" s="1" t="s">
        <v>6316</v>
      </c>
      <c r="B6272" s="1" t="s">
        <v>25</v>
      </c>
      <c r="C6272" s="1" t="s">
        <v>26</v>
      </c>
      <c r="D6272" s="1" t="s">
        <v>27</v>
      </c>
      <c r="E6272" s="1" t="s">
        <v>16</v>
      </c>
      <c r="F6272" s="1" t="s">
        <v>40</v>
      </c>
      <c r="G6272">
        <v>1694.32</v>
      </c>
      <c r="H6272">
        <v>4</v>
      </c>
      <c r="I6272">
        <v>6777.28</v>
      </c>
      <c r="J6272">
        <v>3.77</v>
      </c>
      <c r="K6272">
        <v>3134</v>
      </c>
      <c r="L6272" s="2">
        <v>45639</v>
      </c>
      <c r="O6272" t="str">
        <f>IF(ecommerce_10000[[#This Row],[Platform]]="Souq","sq",ecommerce_10000[[#This Row],[Platform]])</f>
        <v>sq</v>
      </c>
      <c r="P6272" t="str">
        <f>IF(E6272="Souq","sq",IF(E6272="Jumia","Jum",E6272))</f>
        <v>sq</v>
      </c>
      <c r="Q6272">
        <f>VLOOKUP(ecommerce_10000[[#This Row],[City]],F:I,4,FALSE)</f>
        <v>99349.3</v>
      </c>
      <c r="R6272" s="1">
        <f>SUMIF(C:C,ecommerce_10000[[#This Row],[Category]],I:I)</f>
        <v>29200970.130000021</v>
      </c>
      <c r="S6272" s="1">
        <f>SUMIFS(I:I,C:C,C6272)</f>
        <v>29200970.130000021</v>
      </c>
      <c r="T6272" s="1" t="str">
        <f>INDEX(F:F,MATCH(ecommerce_10000[[#This Row],[TotalAmount]],I:I,0))</f>
        <v>Riyadh</v>
      </c>
    </row>
    <row r="6273" spans="1:20" x14ac:dyDescent="0.3">
      <c r="A6273" s="1" t="s">
        <v>6317</v>
      </c>
      <c r="B6273" s="1" t="s">
        <v>38</v>
      </c>
      <c r="C6273" s="1" t="s">
        <v>20</v>
      </c>
      <c r="D6273" s="1" t="s">
        <v>39</v>
      </c>
      <c r="E6273" s="1" t="s">
        <v>16</v>
      </c>
      <c r="F6273" s="1" t="s">
        <v>33</v>
      </c>
      <c r="G6273">
        <v>7580.76</v>
      </c>
      <c r="H6273">
        <v>2</v>
      </c>
      <c r="I6273">
        <v>15161.52</v>
      </c>
      <c r="J6273">
        <v>2.63</v>
      </c>
      <c r="K6273">
        <v>3467</v>
      </c>
      <c r="L6273" s="2">
        <v>45391</v>
      </c>
      <c r="O6273" t="str">
        <f>IF(ecommerce_10000[[#This Row],[Platform]]="Souq","sq",ecommerce_10000[[#This Row],[Platform]])</f>
        <v>sq</v>
      </c>
      <c r="P6273" t="str">
        <f>IF(E6273="Souq","sq",IF(E6273="Jumia","Jum",E6273))</f>
        <v>sq</v>
      </c>
      <c r="Q6273">
        <f>VLOOKUP(ecommerce_10000[[#This Row],[City]],F:I,4,FALSE)</f>
        <v>3665.44</v>
      </c>
      <c r="R6273" s="1">
        <f>SUMIF(C:C,ecommerce_10000[[#This Row],[Category]],I:I)</f>
        <v>91504159.730000004</v>
      </c>
      <c r="S6273" s="1">
        <f>SUMIFS(I:I,C:C,C6273)</f>
        <v>91504159.730000004</v>
      </c>
      <c r="T6273" s="1" t="str">
        <f>INDEX(F:F,MATCH(ecommerce_10000[[#This Row],[TotalAmount]],I:I,0))</f>
        <v>Dubai</v>
      </c>
    </row>
    <row r="6274" spans="1:20" x14ac:dyDescent="0.3">
      <c r="A6274" s="1" t="s">
        <v>6318</v>
      </c>
      <c r="B6274" s="1" t="s">
        <v>49</v>
      </c>
      <c r="C6274" s="1" t="s">
        <v>14</v>
      </c>
      <c r="D6274" s="1" t="s">
        <v>50</v>
      </c>
      <c r="E6274" s="1" t="s">
        <v>16</v>
      </c>
      <c r="F6274" s="1" t="s">
        <v>40</v>
      </c>
      <c r="G6274">
        <v>10762.28</v>
      </c>
      <c r="H6274">
        <v>5</v>
      </c>
      <c r="I6274">
        <v>53811.4</v>
      </c>
      <c r="J6274">
        <v>3.21</v>
      </c>
      <c r="K6274">
        <v>187</v>
      </c>
      <c r="L6274" s="2">
        <v>45633</v>
      </c>
      <c r="O6274" t="str">
        <f>IF(ecommerce_10000[[#This Row],[Platform]]="Souq","sq",ecommerce_10000[[#This Row],[Platform]])</f>
        <v>sq</v>
      </c>
      <c r="P6274" t="str">
        <f>IF(E6274="Souq","sq",IF(E6274="Jumia","Jum",E6274))</f>
        <v>sq</v>
      </c>
      <c r="Q6274">
        <f>VLOOKUP(ecommerce_10000[[#This Row],[City]],F:I,4,FALSE)</f>
        <v>99349.3</v>
      </c>
      <c r="R6274" s="1">
        <f>SUMIF(C:C,ecommerce_10000[[#This Row],[Category]],I:I)</f>
        <v>92327183.770000085</v>
      </c>
      <c r="S6274" s="1">
        <f>SUMIFS(I:I,C:C,C6274)</f>
        <v>92327183.770000085</v>
      </c>
      <c r="T6274" s="1" t="str">
        <f>INDEX(F:F,MATCH(ecommerce_10000[[#This Row],[TotalAmount]],I:I,0))</f>
        <v>Riyadh</v>
      </c>
    </row>
    <row r="6275" spans="1:20" x14ac:dyDescent="0.3">
      <c r="A6275" s="1" t="s">
        <v>6319</v>
      </c>
      <c r="B6275" s="1" t="s">
        <v>30</v>
      </c>
      <c r="C6275" s="1" t="s">
        <v>31</v>
      </c>
      <c r="D6275" s="1" t="s">
        <v>32</v>
      </c>
      <c r="E6275" s="1" t="s">
        <v>16</v>
      </c>
      <c r="F6275" s="1" t="s">
        <v>17</v>
      </c>
      <c r="G6275">
        <v>16708.39</v>
      </c>
      <c r="H6275">
        <v>1</v>
      </c>
      <c r="I6275">
        <v>16708.39</v>
      </c>
      <c r="J6275">
        <v>2.29</v>
      </c>
      <c r="K6275">
        <v>669</v>
      </c>
      <c r="L6275" s="2">
        <v>45516</v>
      </c>
      <c r="O6275" t="str">
        <f>IF(ecommerce_10000[[#This Row],[Platform]]="Souq","sq",ecommerce_10000[[#This Row],[Platform]])</f>
        <v>sq</v>
      </c>
      <c r="P6275" t="str">
        <f>IF(E6275="Souq","sq",IF(E6275="Jumia","Jum",E6275))</f>
        <v>sq</v>
      </c>
      <c r="Q6275">
        <f>VLOOKUP(ecommerce_10000[[#This Row],[City]],F:I,4,FALSE)</f>
        <v>16284.02</v>
      </c>
      <c r="R6275" s="1">
        <f>SUMIF(C:C,ecommerce_10000[[#This Row],[Category]],I:I)</f>
        <v>57542997.559999913</v>
      </c>
      <c r="S6275" s="1">
        <f>SUMIFS(I:I,C:C,C6275)</f>
        <v>57542997.559999913</v>
      </c>
      <c r="T6275" s="1" t="str">
        <f>INDEX(F:F,MATCH(ecommerce_10000[[#This Row],[TotalAmount]],I:I,0))</f>
        <v>Cairo</v>
      </c>
    </row>
    <row r="6276" spans="1:20" x14ac:dyDescent="0.3">
      <c r="A6276" s="1" t="s">
        <v>6320</v>
      </c>
      <c r="B6276" s="1" t="s">
        <v>38</v>
      </c>
      <c r="C6276" s="1" t="s">
        <v>20</v>
      </c>
      <c r="D6276" s="1" t="s">
        <v>39</v>
      </c>
      <c r="E6276" s="1" t="s">
        <v>47</v>
      </c>
      <c r="F6276" s="1" t="s">
        <v>17</v>
      </c>
      <c r="G6276">
        <v>8746.77</v>
      </c>
      <c r="H6276">
        <v>1</v>
      </c>
      <c r="I6276">
        <v>8746.77</v>
      </c>
      <c r="J6276">
        <v>1.77</v>
      </c>
      <c r="K6276">
        <v>4451</v>
      </c>
      <c r="L6276" s="2">
        <v>45350</v>
      </c>
      <c r="O6276" t="str">
        <f>IF(ecommerce_10000[[#This Row],[Platform]]="Souq","sq",ecommerce_10000[[#This Row],[Platform]])</f>
        <v>Amazon</v>
      </c>
      <c r="P6276" t="str">
        <f>IF(E6276="Souq","sq",IF(E6276="Jumia","Jum",E6276))</f>
        <v>Amazon</v>
      </c>
      <c r="Q6276">
        <f>VLOOKUP(ecommerce_10000[[#This Row],[City]],F:I,4,FALSE)</f>
        <v>16284.02</v>
      </c>
      <c r="R6276" s="1">
        <f>SUMIF(C:C,ecommerce_10000[[#This Row],[Category]],I:I)</f>
        <v>91504159.730000004</v>
      </c>
      <c r="S6276" s="1">
        <f>SUMIFS(I:I,C:C,C6276)</f>
        <v>91504159.730000004</v>
      </c>
      <c r="T6276" s="1" t="str">
        <f>INDEX(F:F,MATCH(ecommerce_10000[[#This Row],[TotalAmount]],I:I,0))</f>
        <v>Cairo</v>
      </c>
    </row>
    <row r="6277" spans="1:20" x14ac:dyDescent="0.3">
      <c r="A6277" s="1" t="s">
        <v>6321</v>
      </c>
      <c r="B6277" s="1" t="s">
        <v>25</v>
      </c>
      <c r="C6277" s="1" t="s">
        <v>26</v>
      </c>
      <c r="D6277" s="1" t="s">
        <v>27</v>
      </c>
      <c r="E6277" s="1" t="s">
        <v>22</v>
      </c>
      <c r="F6277" s="1" t="s">
        <v>40</v>
      </c>
      <c r="G6277">
        <v>9560.85</v>
      </c>
      <c r="H6277">
        <v>3</v>
      </c>
      <c r="I6277">
        <v>28682.55</v>
      </c>
      <c r="J6277">
        <v>2.7</v>
      </c>
      <c r="K6277">
        <v>3359</v>
      </c>
      <c r="L6277" s="2">
        <v>45560</v>
      </c>
      <c r="O6277" t="str">
        <f>IF(ecommerce_10000[[#This Row],[Platform]]="Souq","sq",ecommerce_10000[[#This Row],[Platform]])</f>
        <v>Jumia</v>
      </c>
      <c r="P6277" t="str">
        <f>IF(E6277="Souq","sq",IF(E6277="Jumia","Jum",E6277))</f>
        <v>Jum</v>
      </c>
      <c r="Q6277">
        <f>VLOOKUP(ecommerce_10000[[#This Row],[City]],F:I,4,FALSE)</f>
        <v>99349.3</v>
      </c>
      <c r="R6277" s="1">
        <f>SUMIF(C:C,ecommerce_10000[[#This Row],[Category]],I:I)</f>
        <v>29200970.130000021</v>
      </c>
      <c r="S6277" s="1">
        <f>SUMIFS(I:I,C:C,C6277)</f>
        <v>29200970.130000021</v>
      </c>
      <c r="T6277" s="1" t="str">
        <f>INDEX(F:F,MATCH(ecommerce_10000[[#This Row],[TotalAmount]],I:I,0))</f>
        <v>Riyadh</v>
      </c>
    </row>
    <row r="6278" spans="1:20" x14ac:dyDescent="0.3">
      <c r="A6278" s="1" t="s">
        <v>6322</v>
      </c>
      <c r="B6278" s="1" t="s">
        <v>49</v>
      </c>
      <c r="C6278" s="1" t="s">
        <v>14</v>
      </c>
      <c r="D6278" s="1" t="s">
        <v>50</v>
      </c>
      <c r="E6278" s="1" t="s">
        <v>16</v>
      </c>
      <c r="F6278" s="1" t="s">
        <v>62</v>
      </c>
      <c r="G6278">
        <v>13613.67</v>
      </c>
      <c r="H6278">
        <v>4</v>
      </c>
      <c r="I6278">
        <v>54454.68</v>
      </c>
      <c r="J6278">
        <v>4.72</v>
      </c>
      <c r="K6278">
        <v>4378</v>
      </c>
      <c r="L6278" s="2">
        <v>45618</v>
      </c>
      <c r="O6278" t="str">
        <f>IF(ecommerce_10000[[#This Row],[Platform]]="Souq","sq",ecommerce_10000[[#This Row],[Platform]])</f>
        <v>sq</v>
      </c>
      <c r="P6278" t="str">
        <f>IF(E6278="Souq","sq",IF(E6278="Jumia","Jum",E6278))</f>
        <v>sq</v>
      </c>
      <c r="Q6278">
        <f>VLOOKUP(ecommerce_10000[[#This Row],[City]],F:I,4,FALSE)</f>
        <v>27872.98</v>
      </c>
      <c r="R6278" s="1">
        <f>SUMIF(C:C,ecommerce_10000[[#This Row],[Category]],I:I)</f>
        <v>92327183.770000085</v>
      </c>
      <c r="S6278" s="1">
        <f>SUMIFS(I:I,C:C,C6278)</f>
        <v>92327183.770000085</v>
      </c>
      <c r="T6278" s="1" t="str">
        <f>INDEX(F:F,MATCH(ecommerce_10000[[#This Row],[TotalAmount]],I:I,0))</f>
        <v>Giza</v>
      </c>
    </row>
    <row r="6279" spans="1:20" x14ac:dyDescent="0.3">
      <c r="A6279" s="1" t="s">
        <v>6323</v>
      </c>
      <c r="B6279" s="1" t="s">
        <v>25</v>
      </c>
      <c r="C6279" s="1" t="s">
        <v>26</v>
      </c>
      <c r="D6279" s="1" t="s">
        <v>27</v>
      </c>
      <c r="E6279" s="1" t="s">
        <v>22</v>
      </c>
      <c r="F6279" s="1" t="s">
        <v>62</v>
      </c>
      <c r="G6279">
        <v>15603.16</v>
      </c>
      <c r="H6279">
        <v>3</v>
      </c>
      <c r="I6279">
        <v>46809.48</v>
      </c>
      <c r="J6279">
        <v>2.79</v>
      </c>
      <c r="K6279">
        <v>4423</v>
      </c>
      <c r="L6279" s="2">
        <v>45361</v>
      </c>
      <c r="O6279" t="str">
        <f>IF(ecommerce_10000[[#This Row],[Platform]]="Souq","sq",ecommerce_10000[[#This Row],[Platform]])</f>
        <v>Jumia</v>
      </c>
      <c r="P6279" t="str">
        <f>IF(E6279="Souq","sq",IF(E6279="Jumia","Jum",E6279))</f>
        <v>Jum</v>
      </c>
      <c r="Q6279">
        <f>VLOOKUP(ecommerce_10000[[#This Row],[City]],F:I,4,FALSE)</f>
        <v>27872.98</v>
      </c>
      <c r="R6279" s="1">
        <f>SUMIF(C:C,ecommerce_10000[[#This Row],[Category]],I:I)</f>
        <v>29200970.130000021</v>
      </c>
      <c r="S6279" s="1">
        <f>SUMIFS(I:I,C:C,C6279)</f>
        <v>29200970.130000021</v>
      </c>
      <c r="T6279" s="1" t="str">
        <f>INDEX(F:F,MATCH(ecommerce_10000[[#This Row],[TotalAmount]],I:I,0))</f>
        <v>Giza</v>
      </c>
    </row>
    <row r="6280" spans="1:20" x14ac:dyDescent="0.3">
      <c r="A6280" s="1" t="s">
        <v>6324</v>
      </c>
      <c r="B6280" s="1" t="s">
        <v>30</v>
      </c>
      <c r="C6280" s="1" t="s">
        <v>31</v>
      </c>
      <c r="D6280" s="1" t="s">
        <v>32</v>
      </c>
      <c r="E6280" s="1" t="s">
        <v>22</v>
      </c>
      <c r="F6280" s="1" t="s">
        <v>23</v>
      </c>
      <c r="G6280">
        <v>7185.19</v>
      </c>
      <c r="H6280">
        <v>4</v>
      </c>
      <c r="I6280">
        <v>28740.76</v>
      </c>
      <c r="J6280">
        <v>1.86</v>
      </c>
      <c r="K6280">
        <v>1434</v>
      </c>
      <c r="L6280" s="2">
        <v>45503</v>
      </c>
      <c r="O6280" t="str">
        <f>IF(ecommerce_10000[[#This Row],[Platform]]="Souq","sq",ecommerce_10000[[#This Row],[Platform]])</f>
        <v>Jumia</v>
      </c>
      <c r="P6280" t="str">
        <f>IF(E6280="Souq","sq",IF(E6280="Jumia","Jum",E6280))</f>
        <v>Jum</v>
      </c>
      <c r="Q6280">
        <f>VLOOKUP(ecommerce_10000[[#This Row],[City]],F:I,4,FALSE)</f>
        <v>13290.4</v>
      </c>
      <c r="R6280" s="1">
        <f>SUMIF(C:C,ecommerce_10000[[#This Row],[Category]],I:I)</f>
        <v>57542997.559999913</v>
      </c>
      <c r="S6280" s="1">
        <f>SUMIFS(I:I,C:C,C6280)</f>
        <v>57542997.559999913</v>
      </c>
      <c r="T6280" s="1" t="str">
        <f>INDEX(F:F,MATCH(ecommerce_10000[[#This Row],[TotalAmount]],I:I,0))</f>
        <v>Alexandria</v>
      </c>
    </row>
    <row r="6281" spans="1:20" x14ac:dyDescent="0.3">
      <c r="A6281" s="1" t="s">
        <v>6325</v>
      </c>
      <c r="B6281" s="1" t="s">
        <v>65</v>
      </c>
      <c r="C6281" s="1" t="s">
        <v>20</v>
      </c>
      <c r="D6281" s="1" t="s">
        <v>66</v>
      </c>
      <c r="E6281" s="1" t="s">
        <v>22</v>
      </c>
      <c r="F6281" s="1" t="s">
        <v>17</v>
      </c>
      <c r="G6281">
        <v>17902.48</v>
      </c>
      <c r="H6281">
        <v>4</v>
      </c>
      <c r="I6281">
        <v>71609.919999999998</v>
      </c>
      <c r="J6281">
        <v>1.1299999999999999</v>
      </c>
      <c r="K6281">
        <v>2891</v>
      </c>
      <c r="L6281" s="2">
        <v>45584</v>
      </c>
      <c r="O6281" t="str">
        <f>IF(ecommerce_10000[[#This Row],[Platform]]="Souq","sq",ecommerce_10000[[#This Row],[Platform]])</f>
        <v>Jumia</v>
      </c>
      <c r="P6281" t="str">
        <f>IF(E6281="Souq","sq",IF(E6281="Jumia","Jum",E6281))</f>
        <v>Jum</v>
      </c>
      <c r="Q6281">
        <f>VLOOKUP(ecommerce_10000[[#This Row],[City]],F:I,4,FALSE)</f>
        <v>16284.02</v>
      </c>
      <c r="R6281" s="1">
        <f>SUMIF(C:C,ecommerce_10000[[#This Row],[Category]],I:I)</f>
        <v>91504159.730000004</v>
      </c>
      <c r="S6281" s="1">
        <f>SUMIFS(I:I,C:C,C6281)</f>
        <v>91504159.730000004</v>
      </c>
      <c r="T6281" s="1" t="str">
        <f>INDEX(F:F,MATCH(ecommerce_10000[[#This Row],[TotalAmount]],I:I,0))</f>
        <v>Cairo</v>
      </c>
    </row>
    <row r="6282" spans="1:20" x14ac:dyDescent="0.3">
      <c r="A6282" s="1" t="s">
        <v>6326</v>
      </c>
      <c r="B6282" s="1" t="s">
        <v>53</v>
      </c>
      <c r="C6282" s="1" t="s">
        <v>31</v>
      </c>
      <c r="D6282" s="1" t="s">
        <v>54</v>
      </c>
      <c r="E6282" s="1" t="s">
        <v>47</v>
      </c>
      <c r="F6282" s="1" t="s">
        <v>62</v>
      </c>
      <c r="G6282">
        <v>14298.64</v>
      </c>
      <c r="H6282">
        <v>4</v>
      </c>
      <c r="I6282">
        <v>57194.559999999998</v>
      </c>
      <c r="J6282">
        <v>1.76</v>
      </c>
      <c r="K6282">
        <v>3550</v>
      </c>
      <c r="L6282" s="2">
        <v>45622</v>
      </c>
      <c r="O6282" t="str">
        <f>IF(ecommerce_10000[[#This Row],[Platform]]="Souq","sq",ecommerce_10000[[#This Row],[Platform]])</f>
        <v>Amazon</v>
      </c>
      <c r="P6282" t="str">
        <f>IF(E6282="Souq","sq",IF(E6282="Jumia","Jum",E6282))</f>
        <v>Amazon</v>
      </c>
      <c r="Q6282">
        <f>VLOOKUP(ecommerce_10000[[#This Row],[City]],F:I,4,FALSE)</f>
        <v>27872.98</v>
      </c>
      <c r="R6282" s="1">
        <f>SUMIF(C:C,ecommerce_10000[[#This Row],[Category]],I:I)</f>
        <v>57542997.559999913</v>
      </c>
      <c r="S6282" s="1">
        <f>SUMIFS(I:I,C:C,C6282)</f>
        <v>57542997.559999913</v>
      </c>
      <c r="T6282" s="1" t="str">
        <f>INDEX(F:F,MATCH(ecommerce_10000[[#This Row],[TotalAmount]],I:I,0))</f>
        <v>Giza</v>
      </c>
    </row>
    <row r="6283" spans="1:20" x14ac:dyDescent="0.3">
      <c r="A6283" s="1" t="s">
        <v>6327</v>
      </c>
      <c r="B6283" s="1" t="s">
        <v>19</v>
      </c>
      <c r="C6283" s="1" t="s">
        <v>20</v>
      </c>
      <c r="D6283" s="1" t="s">
        <v>21</v>
      </c>
      <c r="E6283" s="1" t="s">
        <v>16</v>
      </c>
      <c r="F6283" s="1" t="s">
        <v>28</v>
      </c>
      <c r="G6283">
        <v>6181.81</v>
      </c>
      <c r="H6283">
        <v>3</v>
      </c>
      <c r="I6283">
        <v>18545.43</v>
      </c>
      <c r="J6283">
        <v>3.62</v>
      </c>
      <c r="K6283">
        <v>1834</v>
      </c>
      <c r="L6283" s="2">
        <v>45460</v>
      </c>
      <c r="O6283" t="str">
        <f>IF(ecommerce_10000[[#This Row],[Platform]]="Souq","sq",ecommerce_10000[[#This Row],[Platform]])</f>
        <v>sq</v>
      </c>
      <c r="P6283" t="str">
        <f>IF(E6283="Souq","sq",IF(E6283="Jumia","Jum",E6283))</f>
        <v>sq</v>
      </c>
      <c r="Q6283">
        <f>VLOOKUP(ecommerce_10000[[#This Row],[City]],F:I,4,FALSE)</f>
        <v>26648.76</v>
      </c>
      <c r="R6283" s="1">
        <f>SUMIF(C:C,ecommerce_10000[[#This Row],[Category]],I:I)</f>
        <v>91504159.730000004</v>
      </c>
      <c r="S6283" s="1">
        <f>SUMIFS(I:I,C:C,C6283)</f>
        <v>91504159.730000004</v>
      </c>
      <c r="T6283" s="1" t="str">
        <f>INDEX(F:F,MATCH(ecommerce_10000[[#This Row],[TotalAmount]],I:I,0))</f>
        <v>Casablanca</v>
      </c>
    </row>
    <row r="6284" spans="1:20" x14ac:dyDescent="0.3">
      <c r="A6284" s="1" t="s">
        <v>6328</v>
      </c>
      <c r="B6284" s="1" t="s">
        <v>19</v>
      </c>
      <c r="C6284" s="1" t="s">
        <v>20</v>
      </c>
      <c r="D6284" s="1" t="s">
        <v>21</v>
      </c>
      <c r="E6284" s="1" t="s">
        <v>22</v>
      </c>
      <c r="F6284" s="1" t="s">
        <v>40</v>
      </c>
      <c r="G6284">
        <v>14852.08</v>
      </c>
      <c r="H6284">
        <v>5</v>
      </c>
      <c r="I6284">
        <v>74260.399999999994</v>
      </c>
      <c r="J6284">
        <v>1.54</v>
      </c>
      <c r="K6284">
        <v>3079</v>
      </c>
      <c r="L6284" s="2">
        <v>45570</v>
      </c>
      <c r="O6284" t="str">
        <f>IF(ecommerce_10000[[#This Row],[Platform]]="Souq","sq",ecommerce_10000[[#This Row],[Platform]])</f>
        <v>Jumia</v>
      </c>
      <c r="P6284" t="str">
        <f>IF(E6284="Souq","sq",IF(E6284="Jumia","Jum",E6284))</f>
        <v>Jum</v>
      </c>
      <c r="Q6284">
        <f>VLOOKUP(ecommerce_10000[[#This Row],[City]],F:I,4,FALSE)</f>
        <v>99349.3</v>
      </c>
      <c r="R6284" s="1">
        <f>SUMIF(C:C,ecommerce_10000[[#This Row],[Category]],I:I)</f>
        <v>91504159.730000004</v>
      </c>
      <c r="S6284" s="1">
        <f>SUMIFS(I:I,C:C,C6284)</f>
        <v>91504159.730000004</v>
      </c>
      <c r="T6284" s="1" t="str">
        <f>INDEX(F:F,MATCH(ecommerce_10000[[#This Row],[TotalAmount]],I:I,0))</f>
        <v>Riyadh</v>
      </c>
    </row>
    <row r="6285" spans="1:20" x14ac:dyDescent="0.3">
      <c r="A6285" s="1" t="s">
        <v>6329</v>
      </c>
      <c r="B6285" s="1" t="s">
        <v>53</v>
      </c>
      <c r="C6285" s="1" t="s">
        <v>31</v>
      </c>
      <c r="D6285" s="1" t="s">
        <v>54</v>
      </c>
      <c r="E6285" s="1" t="s">
        <v>16</v>
      </c>
      <c r="F6285" s="1" t="s">
        <v>23</v>
      </c>
      <c r="G6285">
        <v>19897.919999999998</v>
      </c>
      <c r="H6285">
        <v>4</v>
      </c>
      <c r="I6285">
        <v>79591.679999999993</v>
      </c>
      <c r="J6285">
        <v>2.35</v>
      </c>
      <c r="K6285">
        <v>1926</v>
      </c>
      <c r="L6285" s="2">
        <v>45633</v>
      </c>
      <c r="O6285" t="str">
        <f>IF(ecommerce_10000[[#This Row],[Platform]]="Souq","sq",ecommerce_10000[[#This Row],[Platform]])</f>
        <v>sq</v>
      </c>
      <c r="P6285" t="str">
        <f>IF(E6285="Souq","sq",IF(E6285="Jumia","Jum",E6285))</f>
        <v>sq</v>
      </c>
      <c r="Q6285">
        <f>VLOOKUP(ecommerce_10000[[#This Row],[City]],F:I,4,FALSE)</f>
        <v>13290.4</v>
      </c>
      <c r="R6285" s="1">
        <f>SUMIF(C:C,ecommerce_10000[[#This Row],[Category]],I:I)</f>
        <v>57542997.559999913</v>
      </c>
      <c r="S6285" s="1">
        <f>SUMIFS(I:I,C:C,C6285)</f>
        <v>57542997.559999913</v>
      </c>
      <c r="T6285" s="1" t="str">
        <f>INDEX(F:F,MATCH(ecommerce_10000[[#This Row],[TotalAmount]],I:I,0))</f>
        <v>Alexandria</v>
      </c>
    </row>
    <row r="6286" spans="1:20" x14ac:dyDescent="0.3">
      <c r="A6286" s="1" t="s">
        <v>6330</v>
      </c>
      <c r="B6286" s="1" t="s">
        <v>25</v>
      </c>
      <c r="C6286" s="1" t="s">
        <v>26</v>
      </c>
      <c r="D6286" s="1" t="s">
        <v>27</v>
      </c>
      <c r="E6286" s="1" t="s">
        <v>47</v>
      </c>
      <c r="F6286" s="1" t="s">
        <v>33</v>
      </c>
      <c r="G6286">
        <v>1961.99</v>
      </c>
      <c r="H6286">
        <v>4</v>
      </c>
      <c r="I6286">
        <v>7847.96</v>
      </c>
      <c r="J6286">
        <v>3.31</v>
      </c>
      <c r="K6286">
        <v>4998</v>
      </c>
      <c r="L6286" s="2">
        <v>45465</v>
      </c>
      <c r="O6286" t="str">
        <f>IF(ecommerce_10000[[#This Row],[Platform]]="Souq","sq",ecommerce_10000[[#This Row],[Platform]])</f>
        <v>Amazon</v>
      </c>
      <c r="P6286" t="str">
        <f>IF(E6286="Souq","sq",IF(E6286="Jumia","Jum",E6286))</f>
        <v>Amazon</v>
      </c>
      <c r="Q6286">
        <f>VLOOKUP(ecommerce_10000[[#This Row],[City]],F:I,4,FALSE)</f>
        <v>3665.44</v>
      </c>
      <c r="R6286" s="1">
        <f>SUMIF(C:C,ecommerce_10000[[#This Row],[Category]],I:I)</f>
        <v>29200970.130000021</v>
      </c>
      <c r="S6286" s="1">
        <f>SUMIFS(I:I,C:C,C6286)</f>
        <v>29200970.130000021</v>
      </c>
      <c r="T6286" s="1" t="str">
        <f>INDEX(F:F,MATCH(ecommerce_10000[[#This Row],[TotalAmount]],I:I,0))</f>
        <v>Dubai</v>
      </c>
    </row>
    <row r="6287" spans="1:20" x14ac:dyDescent="0.3">
      <c r="A6287" s="1" t="s">
        <v>6331</v>
      </c>
      <c r="B6287" s="1" t="s">
        <v>43</v>
      </c>
      <c r="C6287" s="1" t="s">
        <v>44</v>
      </c>
      <c r="D6287" s="1" t="s">
        <v>45</v>
      </c>
      <c r="E6287" s="1" t="s">
        <v>16</v>
      </c>
      <c r="F6287" s="1" t="s">
        <v>33</v>
      </c>
      <c r="G6287">
        <v>1786.99</v>
      </c>
      <c r="H6287">
        <v>5</v>
      </c>
      <c r="I6287">
        <v>8934.9500000000007</v>
      </c>
      <c r="J6287">
        <v>4.17</v>
      </c>
      <c r="K6287">
        <v>3038</v>
      </c>
      <c r="L6287" s="2">
        <v>45438</v>
      </c>
      <c r="O6287" t="str">
        <f>IF(ecommerce_10000[[#This Row],[Platform]]="Souq","sq",ecommerce_10000[[#This Row],[Platform]])</f>
        <v>sq</v>
      </c>
      <c r="P6287" t="str">
        <f>IF(E6287="Souq","sq",IF(E6287="Jumia","Jum",E6287))</f>
        <v>sq</v>
      </c>
      <c r="Q6287">
        <f>VLOOKUP(ecommerce_10000[[#This Row],[City]],F:I,4,FALSE)</f>
        <v>3665.44</v>
      </c>
      <c r="R6287" s="1">
        <f>SUMIF(C:C,ecommerce_10000[[#This Row],[Category]],I:I)</f>
        <v>31420413.200000018</v>
      </c>
      <c r="S6287" s="1">
        <f>SUMIFS(I:I,C:C,C6287)</f>
        <v>31420413.200000018</v>
      </c>
      <c r="T6287" s="1" t="str">
        <f>INDEX(F:F,MATCH(ecommerce_10000[[#This Row],[TotalAmount]],I:I,0))</f>
        <v>Dubai</v>
      </c>
    </row>
    <row r="6288" spans="1:20" x14ac:dyDescent="0.3">
      <c r="A6288" s="1" t="s">
        <v>6332</v>
      </c>
      <c r="B6288" s="1" t="s">
        <v>30</v>
      </c>
      <c r="C6288" s="1" t="s">
        <v>31</v>
      </c>
      <c r="D6288" s="1" t="s">
        <v>32</v>
      </c>
      <c r="E6288" s="1" t="s">
        <v>47</v>
      </c>
      <c r="F6288" s="1" t="s">
        <v>33</v>
      </c>
      <c r="G6288">
        <v>1634.83</v>
      </c>
      <c r="H6288">
        <v>3</v>
      </c>
      <c r="I6288">
        <v>4904.49</v>
      </c>
      <c r="J6288">
        <v>4.75</v>
      </c>
      <c r="K6288">
        <v>4466</v>
      </c>
      <c r="L6288" s="2">
        <v>45396</v>
      </c>
      <c r="O6288" t="str">
        <f>IF(ecommerce_10000[[#This Row],[Platform]]="Souq","sq",ecommerce_10000[[#This Row],[Platform]])</f>
        <v>Amazon</v>
      </c>
      <c r="P6288" t="str">
        <f>IF(E6288="Souq","sq",IF(E6288="Jumia","Jum",E6288))</f>
        <v>Amazon</v>
      </c>
      <c r="Q6288">
        <f>VLOOKUP(ecommerce_10000[[#This Row],[City]],F:I,4,FALSE)</f>
        <v>3665.44</v>
      </c>
      <c r="R6288" s="1">
        <f>SUMIF(C:C,ecommerce_10000[[#This Row],[Category]],I:I)</f>
        <v>57542997.559999913</v>
      </c>
      <c r="S6288" s="1">
        <f>SUMIFS(I:I,C:C,C6288)</f>
        <v>57542997.559999913</v>
      </c>
      <c r="T6288" s="1" t="str">
        <f>INDEX(F:F,MATCH(ecommerce_10000[[#This Row],[TotalAmount]],I:I,0))</f>
        <v>Dubai</v>
      </c>
    </row>
    <row r="6289" spans="1:20" x14ac:dyDescent="0.3">
      <c r="A6289" s="1" t="s">
        <v>6333</v>
      </c>
      <c r="B6289" s="1" t="s">
        <v>35</v>
      </c>
      <c r="C6289" s="1" t="s">
        <v>14</v>
      </c>
      <c r="D6289" s="1" t="s">
        <v>36</v>
      </c>
      <c r="E6289" s="1" t="s">
        <v>22</v>
      </c>
      <c r="F6289" s="1" t="s">
        <v>23</v>
      </c>
      <c r="G6289">
        <v>9063.43</v>
      </c>
      <c r="H6289">
        <v>3</v>
      </c>
      <c r="I6289">
        <v>27190.29</v>
      </c>
      <c r="J6289">
        <v>4.07</v>
      </c>
      <c r="K6289">
        <v>1510</v>
      </c>
      <c r="L6289" s="2">
        <v>45305</v>
      </c>
      <c r="O6289" t="str">
        <f>IF(ecommerce_10000[[#This Row],[Platform]]="Souq","sq",ecommerce_10000[[#This Row],[Platform]])</f>
        <v>Jumia</v>
      </c>
      <c r="P6289" t="str">
        <f>IF(E6289="Souq","sq",IF(E6289="Jumia","Jum",E6289))</f>
        <v>Jum</v>
      </c>
      <c r="Q6289">
        <f>VLOOKUP(ecommerce_10000[[#This Row],[City]],F:I,4,FALSE)</f>
        <v>13290.4</v>
      </c>
      <c r="R6289" s="1">
        <f>SUMIF(C:C,ecommerce_10000[[#This Row],[Category]],I:I)</f>
        <v>92327183.770000085</v>
      </c>
      <c r="S6289" s="1">
        <f>SUMIFS(I:I,C:C,C6289)</f>
        <v>92327183.770000085</v>
      </c>
      <c r="T6289" s="1" t="str">
        <f>INDEX(F:F,MATCH(ecommerce_10000[[#This Row],[TotalAmount]],I:I,0))</f>
        <v>Alexandria</v>
      </c>
    </row>
    <row r="6290" spans="1:20" x14ac:dyDescent="0.3">
      <c r="A6290" s="1" t="s">
        <v>6334</v>
      </c>
      <c r="B6290" s="1" t="s">
        <v>13</v>
      </c>
      <c r="C6290" s="1" t="s">
        <v>14</v>
      </c>
      <c r="D6290" s="1" t="s">
        <v>15</v>
      </c>
      <c r="E6290" s="1" t="s">
        <v>47</v>
      </c>
      <c r="F6290" s="1" t="s">
        <v>40</v>
      </c>
      <c r="G6290">
        <v>1986.57</v>
      </c>
      <c r="H6290">
        <v>5</v>
      </c>
      <c r="I6290">
        <v>9932.85</v>
      </c>
      <c r="J6290">
        <v>4.24</v>
      </c>
      <c r="K6290">
        <v>1856</v>
      </c>
      <c r="L6290" s="2">
        <v>45617</v>
      </c>
      <c r="O6290" t="str">
        <f>IF(ecommerce_10000[[#This Row],[Platform]]="Souq","sq",ecommerce_10000[[#This Row],[Platform]])</f>
        <v>Amazon</v>
      </c>
      <c r="P6290" t="str">
        <f>IF(E6290="Souq","sq",IF(E6290="Jumia","Jum",E6290))</f>
        <v>Amazon</v>
      </c>
      <c r="Q6290">
        <f>VLOOKUP(ecommerce_10000[[#This Row],[City]],F:I,4,FALSE)</f>
        <v>99349.3</v>
      </c>
      <c r="R6290" s="1">
        <f>SUMIF(C:C,ecommerce_10000[[#This Row],[Category]],I:I)</f>
        <v>92327183.770000085</v>
      </c>
      <c r="S6290" s="1">
        <f>SUMIFS(I:I,C:C,C6290)</f>
        <v>92327183.770000085</v>
      </c>
      <c r="T6290" s="1" t="str">
        <f>INDEX(F:F,MATCH(ecommerce_10000[[#This Row],[TotalAmount]],I:I,0))</f>
        <v>Riyadh</v>
      </c>
    </row>
    <row r="6291" spans="1:20" x14ac:dyDescent="0.3">
      <c r="A6291" s="1" t="s">
        <v>6335</v>
      </c>
      <c r="B6291" s="1" t="s">
        <v>38</v>
      </c>
      <c r="C6291" s="1" t="s">
        <v>20</v>
      </c>
      <c r="D6291" s="1" t="s">
        <v>39</v>
      </c>
      <c r="E6291" s="1" t="s">
        <v>16</v>
      </c>
      <c r="F6291" s="1" t="s">
        <v>17</v>
      </c>
      <c r="G6291">
        <v>2860.7</v>
      </c>
      <c r="H6291">
        <v>2</v>
      </c>
      <c r="I6291">
        <v>5721.4</v>
      </c>
      <c r="J6291">
        <v>2.82</v>
      </c>
      <c r="K6291">
        <v>4268</v>
      </c>
      <c r="L6291" s="2">
        <v>45619</v>
      </c>
      <c r="O6291" t="str">
        <f>IF(ecommerce_10000[[#This Row],[Platform]]="Souq","sq",ecommerce_10000[[#This Row],[Platform]])</f>
        <v>sq</v>
      </c>
      <c r="P6291" t="str">
        <f>IF(E6291="Souq","sq",IF(E6291="Jumia","Jum",E6291))</f>
        <v>sq</v>
      </c>
      <c r="Q6291">
        <f>VLOOKUP(ecommerce_10000[[#This Row],[City]],F:I,4,FALSE)</f>
        <v>16284.02</v>
      </c>
      <c r="R6291" s="1">
        <f>SUMIF(C:C,ecommerce_10000[[#This Row],[Category]],I:I)</f>
        <v>91504159.730000004</v>
      </c>
      <c r="S6291" s="1">
        <f>SUMIFS(I:I,C:C,C6291)</f>
        <v>91504159.730000004</v>
      </c>
      <c r="T6291" s="1" t="str">
        <f>INDEX(F:F,MATCH(ecommerce_10000[[#This Row],[TotalAmount]],I:I,0))</f>
        <v>Cairo</v>
      </c>
    </row>
    <row r="6292" spans="1:20" x14ac:dyDescent="0.3">
      <c r="A6292" s="1" t="s">
        <v>6336</v>
      </c>
      <c r="B6292" s="1" t="s">
        <v>30</v>
      </c>
      <c r="C6292" s="1" t="s">
        <v>31</v>
      </c>
      <c r="D6292" s="1" t="s">
        <v>32</v>
      </c>
      <c r="E6292" s="1" t="s">
        <v>22</v>
      </c>
      <c r="F6292" s="1" t="s">
        <v>40</v>
      </c>
      <c r="G6292">
        <v>318.36</v>
      </c>
      <c r="H6292">
        <v>2</v>
      </c>
      <c r="I6292">
        <v>636.72</v>
      </c>
      <c r="J6292">
        <v>4.2</v>
      </c>
      <c r="K6292">
        <v>1456</v>
      </c>
      <c r="L6292" s="2">
        <v>45523</v>
      </c>
      <c r="O6292" t="str">
        <f>IF(ecommerce_10000[[#This Row],[Platform]]="Souq","sq",ecommerce_10000[[#This Row],[Platform]])</f>
        <v>Jumia</v>
      </c>
      <c r="P6292" t="str">
        <f>IF(E6292="Souq","sq",IF(E6292="Jumia","Jum",E6292))</f>
        <v>Jum</v>
      </c>
      <c r="Q6292">
        <f>VLOOKUP(ecommerce_10000[[#This Row],[City]],F:I,4,FALSE)</f>
        <v>99349.3</v>
      </c>
      <c r="R6292" s="1">
        <f>SUMIF(C:C,ecommerce_10000[[#This Row],[Category]],I:I)</f>
        <v>57542997.559999913</v>
      </c>
      <c r="S6292" s="1">
        <f>SUMIFS(I:I,C:C,C6292)</f>
        <v>57542997.559999913</v>
      </c>
      <c r="T6292" s="1" t="str">
        <f>INDEX(F:F,MATCH(ecommerce_10000[[#This Row],[TotalAmount]],I:I,0))</f>
        <v>Riyadh</v>
      </c>
    </row>
    <row r="6293" spans="1:20" x14ac:dyDescent="0.3">
      <c r="A6293" s="1" t="s">
        <v>6337</v>
      </c>
      <c r="B6293" s="1" t="s">
        <v>30</v>
      </c>
      <c r="C6293" s="1" t="s">
        <v>31</v>
      </c>
      <c r="D6293" s="1" t="s">
        <v>32</v>
      </c>
      <c r="E6293" s="1" t="s">
        <v>47</v>
      </c>
      <c r="F6293" s="1" t="s">
        <v>23</v>
      </c>
      <c r="G6293">
        <v>6947.06</v>
      </c>
      <c r="H6293">
        <v>4</v>
      </c>
      <c r="I6293">
        <v>27788.240000000002</v>
      </c>
      <c r="J6293">
        <v>1.47</v>
      </c>
      <c r="K6293">
        <v>422</v>
      </c>
      <c r="L6293" s="2">
        <v>45309</v>
      </c>
      <c r="O6293" t="str">
        <f>IF(ecommerce_10000[[#This Row],[Platform]]="Souq","sq",ecommerce_10000[[#This Row],[Platform]])</f>
        <v>Amazon</v>
      </c>
      <c r="P6293" t="str">
        <f>IF(E6293="Souq","sq",IF(E6293="Jumia","Jum",E6293))</f>
        <v>Amazon</v>
      </c>
      <c r="Q6293">
        <f>VLOOKUP(ecommerce_10000[[#This Row],[City]],F:I,4,FALSE)</f>
        <v>13290.4</v>
      </c>
      <c r="R6293" s="1">
        <f>SUMIF(C:C,ecommerce_10000[[#This Row],[Category]],I:I)</f>
        <v>57542997.559999913</v>
      </c>
      <c r="S6293" s="1">
        <f>SUMIFS(I:I,C:C,C6293)</f>
        <v>57542997.559999913</v>
      </c>
      <c r="T6293" s="1" t="str">
        <f>INDEX(F:F,MATCH(ecommerce_10000[[#This Row],[TotalAmount]],I:I,0))</f>
        <v>Alexandria</v>
      </c>
    </row>
    <row r="6294" spans="1:20" x14ac:dyDescent="0.3">
      <c r="A6294" s="1" t="s">
        <v>6338</v>
      </c>
      <c r="B6294" s="1" t="s">
        <v>25</v>
      </c>
      <c r="C6294" s="1" t="s">
        <v>26</v>
      </c>
      <c r="D6294" s="1" t="s">
        <v>27</v>
      </c>
      <c r="E6294" s="1" t="s">
        <v>16</v>
      </c>
      <c r="F6294" s="1" t="s">
        <v>28</v>
      </c>
      <c r="G6294">
        <v>17029.39</v>
      </c>
      <c r="H6294">
        <v>5</v>
      </c>
      <c r="I6294">
        <v>85146.95</v>
      </c>
      <c r="J6294">
        <v>2.64</v>
      </c>
      <c r="K6294">
        <v>3957</v>
      </c>
      <c r="L6294" s="2">
        <v>45322</v>
      </c>
      <c r="O6294" t="str">
        <f>IF(ecommerce_10000[[#This Row],[Platform]]="Souq","sq",ecommerce_10000[[#This Row],[Platform]])</f>
        <v>sq</v>
      </c>
      <c r="P6294" t="str">
        <f>IF(E6294="Souq","sq",IF(E6294="Jumia","Jum",E6294))</f>
        <v>sq</v>
      </c>
      <c r="Q6294">
        <f>VLOOKUP(ecommerce_10000[[#This Row],[City]],F:I,4,FALSE)</f>
        <v>26648.76</v>
      </c>
      <c r="R6294" s="1">
        <f>SUMIF(C:C,ecommerce_10000[[#This Row],[Category]],I:I)</f>
        <v>29200970.130000021</v>
      </c>
      <c r="S6294" s="1">
        <f>SUMIFS(I:I,C:C,C6294)</f>
        <v>29200970.130000021</v>
      </c>
      <c r="T6294" s="1" t="str">
        <f>INDEX(F:F,MATCH(ecommerce_10000[[#This Row],[TotalAmount]],I:I,0))</f>
        <v>Casablanca</v>
      </c>
    </row>
    <row r="6295" spans="1:20" x14ac:dyDescent="0.3">
      <c r="A6295" s="1" t="s">
        <v>6339</v>
      </c>
      <c r="B6295" s="1" t="s">
        <v>53</v>
      </c>
      <c r="C6295" s="1" t="s">
        <v>31</v>
      </c>
      <c r="D6295" s="1" t="s">
        <v>54</v>
      </c>
      <c r="E6295" s="1" t="s">
        <v>22</v>
      </c>
      <c r="F6295" s="1" t="s">
        <v>62</v>
      </c>
      <c r="G6295">
        <v>4199.68</v>
      </c>
      <c r="H6295">
        <v>1</v>
      </c>
      <c r="I6295">
        <v>4199.68</v>
      </c>
      <c r="J6295">
        <v>4.3600000000000003</v>
      </c>
      <c r="K6295">
        <v>263</v>
      </c>
      <c r="L6295" s="2">
        <v>45489</v>
      </c>
      <c r="O6295" t="str">
        <f>IF(ecommerce_10000[[#This Row],[Platform]]="Souq","sq",ecommerce_10000[[#This Row],[Platform]])</f>
        <v>Jumia</v>
      </c>
      <c r="P6295" t="str">
        <f>IF(E6295="Souq","sq",IF(E6295="Jumia","Jum",E6295))</f>
        <v>Jum</v>
      </c>
      <c r="Q6295">
        <f>VLOOKUP(ecommerce_10000[[#This Row],[City]],F:I,4,FALSE)</f>
        <v>27872.98</v>
      </c>
      <c r="R6295" s="1">
        <f>SUMIF(C:C,ecommerce_10000[[#This Row],[Category]],I:I)</f>
        <v>57542997.559999913</v>
      </c>
      <c r="S6295" s="1">
        <f>SUMIFS(I:I,C:C,C6295)</f>
        <v>57542997.559999913</v>
      </c>
      <c r="T6295" s="1" t="str">
        <f>INDEX(F:F,MATCH(ecommerce_10000[[#This Row],[TotalAmount]],I:I,0))</f>
        <v>Giza</v>
      </c>
    </row>
    <row r="6296" spans="1:20" x14ac:dyDescent="0.3">
      <c r="A6296" s="1" t="s">
        <v>6340</v>
      </c>
      <c r="B6296" s="1" t="s">
        <v>19</v>
      </c>
      <c r="C6296" s="1" t="s">
        <v>20</v>
      </c>
      <c r="D6296" s="1" t="s">
        <v>21</v>
      </c>
      <c r="E6296" s="1" t="s">
        <v>22</v>
      </c>
      <c r="F6296" s="1" t="s">
        <v>28</v>
      </c>
      <c r="G6296">
        <v>19272.330000000002</v>
      </c>
      <c r="H6296">
        <v>3</v>
      </c>
      <c r="I6296">
        <v>57816.99</v>
      </c>
      <c r="J6296">
        <v>1.83</v>
      </c>
      <c r="K6296">
        <v>3534</v>
      </c>
      <c r="L6296" s="2">
        <v>45373</v>
      </c>
      <c r="O6296" t="str">
        <f>IF(ecommerce_10000[[#This Row],[Platform]]="Souq","sq",ecommerce_10000[[#This Row],[Platform]])</f>
        <v>Jumia</v>
      </c>
      <c r="P6296" t="str">
        <f>IF(E6296="Souq","sq",IF(E6296="Jumia","Jum",E6296))</f>
        <v>Jum</v>
      </c>
      <c r="Q6296">
        <f>VLOOKUP(ecommerce_10000[[#This Row],[City]],F:I,4,FALSE)</f>
        <v>26648.76</v>
      </c>
      <c r="R6296" s="1">
        <f>SUMIF(C:C,ecommerce_10000[[#This Row],[Category]],I:I)</f>
        <v>91504159.730000004</v>
      </c>
      <c r="S6296" s="1">
        <f>SUMIFS(I:I,C:C,C6296)</f>
        <v>91504159.730000004</v>
      </c>
      <c r="T6296" s="1" t="str">
        <f>INDEX(F:F,MATCH(ecommerce_10000[[#This Row],[TotalAmount]],I:I,0))</f>
        <v>Casablanca</v>
      </c>
    </row>
    <row r="6297" spans="1:20" x14ac:dyDescent="0.3">
      <c r="A6297" s="1" t="s">
        <v>6341</v>
      </c>
      <c r="B6297" s="1" t="s">
        <v>53</v>
      </c>
      <c r="C6297" s="1" t="s">
        <v>31</v>
      </c>
      <c r="D6297" s="1" t="s">
        <v>54</v>
      </c>
      <c r="E6297" s="1" t="s">
        <v>22</v>
      </c>
      <c r="F6297" s="1" t="s">
        <v>40</v>
      </c>
      <c r="G6297">
        <v>8886.4500000000007</v>
      </c>
      <c r="H6297">
        <v>3</v>
      </c>
      <c r="I6297">
        <v>26659.35</v>
      </c>
      <c r="J6297">
        <v>3.27</v>
      </c>
      <c r="K6297">
        <v>2706</v>
      </c>
      <c r="L6297" s="2">
        <v>45408</v>
      </c>
      <c r="O6297" t="str">
        <f>IF(ecommerce_10000[[#This Row],[Platform]]="Souq","sq",ecommerce_10000[[#This Row],[Platform]])</f>
        <v>Jumia</v>
      </c>
      <c r="P6297" t="str">
        <f>IF(E6297="Souq","sq",IF(E6297="Jumia","Jum",E6297))</f>
        <v>Jum</v>
      </c>
      <c r="Q6297">
        <f>VLOOKUP(ecommerce_10000[[#This Row],[City]],F:I,4,FALSE)</f>
        <v>99349.3</v>
      </c>
      <c r="R6297" s="1">
        <f>SUMIF(C:C,ecommerce_10000[[#This Row],[Category]],I:I)</f>
        <v>57542997.559999913</v>
      </c>
      <c r="S6297" s="1">
        <f>SUMIFS(I:I,C:C,C6297)</f>
        <v>57542997.559999913</v>
      </c>
      <c r="T6297" s="1" t="str">
        <f>INDEX(F:F,MATCH(ecommerce_10000[[#This Row],[TotalAmount]],I:I,0))</f>
        <v>Riyadh</v>
      </c>
    </row>
    <row r="6298" spans="1:20" x14ac:dyDescent="0.3">
      <c r="A6298" s="1" t="s">
        <v>6342</v>
      </c>
      <c r="B6298" s="1" t="s">
        <v>65</v>
      </c>
      <c r="C6298" s="1" t="s">
        <v>20</v>
      </c>
      <c r="D6298" s="1" t="s">
        <v>66</v>
      </c>
      <c r="E6298" s="1" t="s">
        <v>16</v>
      </c>
      <c r="F6298" s="1" t="s">
        <v>62</v>
      </c>
      <c r="G6298">
        <v>941.71</v>
      </c>
      <c r="H6298">
        <v>3</v>
      </c>
      <c r="I6298">
        <v>2825.13</v>
      </c>
      <c r="J6298">
        <v>2.6</v>
      </c>
      <c r="K6298">
        <v>4574</v>
      </c>
      <c r="L6298" s="2">
        <v>45407</v>
      </c>
      <c r="O6298" t="str">
        <f>IF(ecommerce_10000[[#This Row],[Platform]]="Souq","sq",ecommerce_10000[[#This Row],[Platform]])</f>
        <v>sq</v>
      </c>
      <c r="P6298" t="str">
        <f>IF(E6298="Souq","sq",IF(E6298="Jumia","Jum",E6298))</f>
        <v>sq</v>
      </c>
      <c r="Q6298">
        <f>VLOOKUP(ecommerce_10000[[#This Row],[City]],F:I,4,FALSE)</f>
        <v>27872.98</v>
      </c>
      <c r="R6298" s="1">
        <f>SUMIF(C:C,ecommerce_10000[[#This Row],[Category]],I:I)</f>
        <v>91504159.730000004</v>
      </c>
      <c r="S6298" s="1">
        <f>SUMIFS(I:I,C:C,C6298)</f>
        <v>91504159.730000004</v>
      </c>
      <c r="T6298" s="1" t="str">
        <f>INDEX(F:F,MATCH(ecommerce_10000[[#This Row],[TotalAmount]],I:I,0))</f>
        <v>Giza</v>
      </c>
    </row>
    <row r="6299" spans="1:20" x14ac:dyDescent="0.3">
      <c r="A6299" s="1" t="s">
        <v>6343</v>
      </c>
      <c r="B6299" s="1" t="s">
        <v>43</v>
      </c>
      <c r="C6299" s="1" t="s">
        <v>44</v>
      </c>
      <c r="D6299" s="1" t="s">
        <v>45</v>
      </c>
      <c r="E6299" s="1" t="s">
        <v>16</v>
      </c>
      <c r="F6299" s="1" t="s">
        <v>28</v>
      </c>
      <c r="G6299">
        <v>18255.52</v>
      </c>
      <c r="H6299">
        <v>3</v>
      </c>
      <c r="I6299">
        <v>54766.559999999998</v>
      </c>
      <c r="J6299">
        <v>2.86</v>
      </c>
      <c r="K6299">
        <v>4409</v>
      </c>
      <c r="L6299" s="2">
        <v>45399</v>
      </c>
      <c r="O6299" t="str">
        <f>IF(ecommerce_10000[[#This Row],[Platform]]="Souq","sq",ecommerce_10000[[#This Row],[Platform]])</f>
        <v>sq</v>
      </c>
      <c r="P6299" t="str">
        <f>IF(E6299="Souq","sq",IF(E6299="Jumia","Jum",E6299))</f>
        <v>sq</v>
      </c>
      <c r="Q6299">
        <f>VLOOKUP(ecommerce_10000[[#This Row],[City]],F:I,4,FALSE)</f>
        <v>26648.76</v>
      </c>
      <c r="R6299" s="1">
        <f>SUMIF(C:C,ecommerce_10000[[#This Row],[Category]],I:I)</f>
        <v>31420413.200000018</v>
      </c>
      <c r="S6299" s="1">
        <f>SUMIFS(I:I,C:C,C6299)</f>
        <v>31420413.200000018</v>
      </c>
      <c r="T6299" s="1" t="str">
        <f>INDEX(F:F,MATCH(ecommerce_10000[[#This Row],[TotalAmount]],I:I,0))</f>
        <v>Casablanca</v>
      </c>
    </row>
    <row r="6300" spans="1:20" x14ac:dyDescent="0.3">
      <c r="A6300" s="1" t="s">
        <v>6344</v>
      </c>
      <c r="B6300" s="1" t="s">
        <v>19</v>
      </c>
      <c r="C6300" s="1" t="s">
        <v>20</v>
      </c>
      <c r="D6300" s="1" t="s">
        <v>21</v>
      </c>
      <c r="E6300" s="1" t="s">
        <v>16</v>
      </c>
      <c r="F6300" s="1" t="s">
        <v>62</v>
      </c>
      <c r="G6300">
        <v>16949.060000000001</v>
      </c>
      <c r="H6300">
        <v>1</v>
      </c>
      <c r="I6300">
        <v>16949.060000000001</v>
      </c>
      <c r="J6300">
        <v>4.3499999999999996</v>
      </c>
      <c r="K6300">
        <v>2451</v>
      </c>
      <c r="L6300" s="2">
        <v>45567</v>
      </c>
      <c r="O6300" t="str">
        <f>IF(ecommerce_10000[[#This Row],[Platform]]="Souq","sq",ecommerce_10000[[#This Row],[Platform]])</f>
        <v>sq</v>
      </c>
      <c r="P6300" t="str">
        <f>IF(E6300="Souq","sq",IF(E6300="Jumia","Jum",E6300))</f>
        <v>sq</v>
      </c>
      <c r="Q6300">
        <f>VLOOKUP(ecommerce_10000[[#This Row],[City]],F:I,4,FALSE)</f>
        <v>27872.98</v>
      </c>
      <c r="R6300" s="1">
        <f>SUMIF(C:C,ecommerce_10000[[#This Row],[Category]],I:I)</f>
        <v>91504159.730000004</v>
      </c>
      <c r="S6300" s="1">
        <f>SUMIFS(I:I,C:C,C6300)</f>
        <v>91504159.730000004</v>
      </c>
      <c r="T6300" s="1" t="str">
        <f>INDEX(F:F,MATCH(ecommerce_10000[[#This Row],[TotalAmount]],I:I,0))</f>
        <v>Giza</v>
      </c>
    </row>
    <row r="6301" spans="1:20" x14ac:dyDescent="0.3">
      <c r="A6301" s="1" t="s">
        <v>6345</v>
      </c>
      <c r="B6301" s="1" t="s">
        <v>38</v>
      </c>
      <c r="C6301" s="1" t="s">
        <v>20</v>
      </c>
      <c r="D6301" s="1" t="s">
        <v>39</v>
      </c>
      <c r="E6301" s="1" t="s">
        <v>22</v>
      </c>
      <c r="F6301" s="1" t="s">
        <v>17</v>
      </c>
      <c r="G6301">
        <v>4143.78</v>
      </c>
      <c r="H6301">
        <v>3</v>
      </c>
      <c r="I6301">
        <v>12431.34</v>
      </c>
      <c r="J6301">
        <v>3.46</v>
      </c>
      <c r="K6301">
        <v>3745</v>
      </c>
      <c r="L6301" s="2">
        <v>45556</v>
      </c>
      <c r="O6301" t="str">
        <f>IF(ecommerce_10000[[#This Row],[Platform]]="Souq","sq",ecommerce_10000[[#This Row],[Platform]])</f>
        <v>Jumia</v>
      </c>
      <c r="P6301" t="str">
        <f>IF(E6301="Souq","sq",IF(E6301="Jumia","Jum",E6301))</f>
        <v>Jum</v>
      </c>
      <c r="Q6301">
        <f>VLOOKUP(ecommerce_10000[[#This Row],[City]],F:I,4,FALSE)</f>
        <v>16284.02</v>
      </c>
      <c r="R6301" s="1">
        <f>SUMIF(C:C,ecommerce_10000[[#This Row],[Category]],I:I)</f>
        <v>91504159.730000004</v>
      </c>
      <c r="S6301" s="1">
        <f>SUMIFS(I:I,C:C,C6301)</f>
        <v>91504159.730000004</v>
      </c>
      <c r="T6301" s="1" t="str">
        <f>INDEX(F:F,MATCH(ecommerce_10000[[#This Row],[TotalAmount]],I:I,0))</f>
        <v>Cairo</v>
      </c>
    </row>
    <row r="6302" spans="1:20" x14ac:dyDescent="0.3">
      <c r="A6302" s="1" t="s">
        <v>6346</v>
      </c>
      <c r="B6302" s="1" t="s">
        <v>49</v>
      </c>
      <c r="C6302" s="1" t="s">
        <v>14</v>
      </c>
      <c r="D6302" s="1" t="s">
        <v>50</v>
      </c>
      <c r="E6302" s="1" t="s">
        <v>16</v>
      </c>
      <c r="F6302" s="1" t="s">
        <v>62</v>
      </c>
      <c r="G6302">
        <v>18231.240000000002</v>
      </c>
      <c r="H6302">
        <v>4</v>
      </c>
      <c r="I6302">
        <v>72924.960000000006</v>
      </c>
      <c r="J6302">
        <v>3.31</v>
      </c>
      <c r="K6302">
        <v>1525</v>
      </c>
      <c r="L6302" s="2">
        <v>45466</v>
      </c>
      <c r="O6302" t="str">
        <f>IF(ecommerce_10000[[#This Row],[Platform]]="Souq","sq",ecommerce_10000[[#This Row],[Platform]])</f>
        <v>sq</v>
      </c>
      <c r="P6302" t="str">
        <f>IF(E6302="Souq","sq",IF(E6302="Jumia","Jum",E6302))</f>
        <v>sq</v>
      </c>
      <c r="Q6302">
        <f>VLOOKUP(ecommerce_10000[[#This Row],[City]],F:I,4,FALSE)</f>
        <v>27872.98</v>
      </c>
      <c r="R6302" s="1">
        <f>SUMIF(C:C,ecommerce_10000[[#This Row],[Category]],I:I)</f>
        <v>92327183.770000085</v>
      </c>
      <c r="S6302" s="1">
        <f>SUMIFS(I:I,C:C,C6302)</f>
        <v>92327183.770000085</v>
      </c>
      <c r="T6302" s="1" t="str">
        <f>INDEX(F:F,MATCH(ecommerce_10000[[#This Row],[TotalAmount]],I:I,0))</f>
        <v>Giza</v>
      </c>
    </row>
    <row r="6303" spans="1:20" x14ac:dyDescent="0.3">
      <c r="A6303" s="1" t="s">
        <v>6347</v>
      </c>
      <c r="B6303" s="1" t="s">
        <v>13</v>
      </c>
      <c r="C6303" s="1" t="s">
        <v>14</v>
      </c>
      <c r="D6303" s="1" t="s">
        <v>15</v>
      </c>
      <c r="E6303" s="1" t="s">
        <v>22</v>
      </c>
      <c r="F6303" s="1" t="s">
        <v>40</v>
      </c>
      <c r="G6303">
        <v>12721.31</v>
      </c>
      <c r="H6303">
        <v>5</v>
      </c>
      <c r="I6303">
        <v>63606.55</v>
      </c>
      <c r="J6303">
        <v>3.51</v>
      </c>
      <c r="K6303">
        <v>1955</v>
      </c>
      <c r="L6303" s="2">
        <v>45382</v>
      </c>
      <c r="O6303" t="str">
        <f>IF(ecommerce_10000[[#This Row],[Platform]]="Souq","sq",ecommerce_10000[[#This Row],[Platform]])</f>
        <v>Jumia</v>
      </c>
      <c r="P6303" t="str">
        <f>IF(E6303="Souq","sq",IF(E6303="Jumia","Jum",E6303))</f>
        <v>Jum</v>
      </c>
      <c r="Q6303">
        <f>VLOOKUP(ecommerce_10000[[#This Row],[City]],F:I,4,FALSE)</f>
        <v>99349.3</v>
      </c>
      <c r="R6303" s="1">
        <f>SUMIF(C:C,ecommerce_10000[[#This Row],[Category]],I:I)</f>
        <v>92327183.770000085</v>
      </c>
      <c r="S6303" s="1">
        <f>SUMIFS(I:I,C:C,C6303)</f>
        <v>92327183.770000085</v>
      </c>
      <c r="T6303" s="1" t="str">
        <f>INDEX(F:F,MATCH(ecommerce_10000[[#This Row],[TotalAmount]],I:I,0))</f>
        <v>Riyadh</v>
      </c>
    </row>
    <row r="6304" spans="1:20" x14ac:dyDescent="0.3">
      <c r="A6304" s="1" t="s">
        <v>6348</v>
      </c>
      <c r="B6304" s="1" t="s">
        <v>35</v>
      </c>
      <c r="C6304" s="1" t="s">
        <v>14</v>
      </c>
      <c r="D6304" s="1" t="s">
        <v>36</v>
      </c>
      <c r="E6304" s="1" t="s">
        <v>47</v>
      </c>
      <c r="F6304" s="1" t="s">
        <v>28</v>
      </c>
      <c r="G6304">
        <v>4007.42</v>
      </c>
      <c r="H6304">
        <v>2</v>
      </c>
      <c r="I6304">
        <v>8014.84</v>
      </c>
      <c r="J6304">
        <v>4.82</v>
      </c>
      <c r="K6304">
        <v>3802</v>
      </c>
      <c r="L6304" s="2">
        <v>45321</v>
      </c>
      <c r="O6304" t="str">
        <f>IF(ecommerce_10000[[#This Row],[Platform]]="Souq","sq",ecommerce_10000[[#This Row],[Platform]])</f>
        <v>Amazon</v>
      </c>
      <c r="P6304" t="str">
        <f>IF(E6304="Souq","sq",IF(E6304="Jumia","Jum",E6304))</f>
        <v>Amazon</v>
      </c>
      <c r="Q6304">
        <f>VLOOKUP(ecommerce_10000[[#This Row],[City]],F:I,4,FALSE)</f>
        <v>26648.76</v>
      </c>
      <c r="R6304" s="1">
        <f>SUMIF(C:C,ecommerce_10000[[#This Row],[Category]],I:I)</f>
        <v>92327183.770000085</v>
      </c>
      <c r="S6304" s="1">
        <f>SUMIFS(I:I,C:C,C6304)</f>
        <v>92327183.770000085</v>
      </c>
      <c r="T6304" s="1" t="str">
        <f>INDEX(F:F,MATCH(ecommerce_10000[[#This Row],[TotalAmount]],I:I,0))</f>
        <v>Casablanca</v>
      </c>
    </row>
    <row r="6305" spans="1:20" x14ac:dyDescent="0.3">
      <c r="A6305" s="1" t="s">
        <v>6349</v>
      </c>
      <c r="B6305" s="1" t="s">
        <v>25</v>
      </c>
      <c r="C6305" s="1" t="s">
        <v>26</v>
      </c>
      <c r="D6305" s="1" t="s">
        <v>27</v>
      </c>
      <c r="E6305" s="1" t="s">
        <v>22</v>
      </c>
      <c r="F6305" s="1" t="s">
        <v>28</v>
      </c>
      <c r="G6305">
        <v>9731.5499999999993</v>
      </c>
      <c r="H6305">
        <v>5</v>
      </c>
      <c r="I6305">
        <v>48657.75</v>
      </c>
      <c r="J6305">
        <v>1.63</v>
      </c>
      <c r="K6305">
        <v>1643</v>
      </c>
      <c r="L6305" s="2">
        <v>45401</v>
      </c>
      <c r="O6305" t="str">
        <f>IF(ecommerce_10000[[#This Row],[Platform]]="Souq","sq",ecommerce_10000[[#This Row],[Platform]])</f>
        <v>Jumia</v>
      </c>
      <c r="P6305" t="str">
        <f>IF(E6305="Souq","sq",IF(E6305="Jumia","Jum",E6305))</f>
        <v>Jum</v>
      </c>
      <c r="Q6305">
        <f>VLOOKUP(ecommerce_10000[[#This Row],[City]],F:I,4,FALSE)</f>
        <v>26648.76</v>
      </c>
      <c r="R6305" s="1">
        <f>SUMIF(C:C,ecommerce_10000[[#This Row],[Category]],I:I)</f>
        <v>29200970.130000021</v>
      </c>
      <c r="S6305" s="1">
        <f>SUMIFS(I:I,C:C,C6305)</f>
        <v>29200970.130000021</v>
      </c>
      <c r="T6305" s="1" t="str">
        <f>INDEX(F:F,MATCH(ecommerce_10000[[#This Row],[TotalAmount]],I:I,0))</f>
        <v>Casablanca</v>
      </c>
    </row>
    <row r="6306" spans="1:20" x14ac:dyDescent="0.3">
      <c r="A6306" s="1" t="s">
        <v>6350</v>
      </c>
      <c r="B6306" s="1" t="s">
        <v>65</v>
      </c>
      <c r="C6306" s="1" t="s">
        <v>20</v>
      </c>
      <c r="D6306" s="1" t="s">
        <v>66</v>
      </c>
      <c r="E6306" s="1" t="s">
        <v>22</v>
      </c>
      <c r="F6306" s="1" t="s">
        <v>40</v>
      </c>
      <c r="G6306">
        <v>5091.96</v>
      </c>
      <c r="H6306">
        <v>5</v>
      </c>
      <c r="I6306">
        <v>25459.8</v>
      </c>
      <c r="J6306">
        <v>4.76</v>
      </c>
      <c r="K6306">
        <v>1548</v>
      </c>
      <c r="L6306" s="2">
        <v>45391</v>
      </c>
      <c r="O6306" t="str">
        <f>IF(ecommerce_10000[[#This Row],[Platform]]="Souq","sq",ecommerce_10000[[#This Row],[Platform]])</f>
        <v>Jumia</v>
      </c>
      <c r="P6306" t="str">
        <f>IF(E6306="Souq","sq",IF(E6306="Jumia","Jum",E6306))</f>
        <v>Jum</v>
      </c>
      <c r="Q6306">
        <f>VLOOKUP(ecommerce_10000[[#This Row],[City]],F:I,4,FALSE)</f>
        <v>99349.3</v>
      </c>
      <c r="R6306" s="1">
        <f>SUMIF(C:C,ecommerce_10000[[#This Row],[Category]],I:I)</f>
        <v>91504159.730000004</v>
      </c>
      <c r="S6306" s="1">
        <f>SUMIFS(I:I,C:C,C6306)</f>
        <v>91504159.730000004</v>
      </c>
      <c r="T6306" s="1" t="str">
        <f>INDEX(F:F,MATCH(ecommerce_10000[[#This Row],[TotalAmount]],I:I,0))</f>
        <v>Riyadh</v>
      </c>
    </row>
    <row r="6307" spans="1:20" x14ac:dyDescent="0.3">
      <c r="A6307" s="1" t="s">
        <v>6351</v>
      </c>
      <c r="B6307" s="1" t="s">
        <v>53</v>
      </c>
      <c r="C6307" s="1" t="s">
        <v>31</v>
      </c>
      <c r="D6307" s="1" t="s">
        <v>54</v>
      </c>
      <c r="E6307" s="1" t="s">
        <v>22</v>
      </c>
      <c r="F6307" s="1" t="s">
        <v>40</v>
      </c>
      <c r="G6307">
        <v>661.14</v>
      </c>
      <c r="H6307">
        <v>2</v>
      </c>
      <c r="I6307">
        <v>1322.28</v>
      </c>
      <c r="J6307">
        <v>1.54</v>
      </c>
      <c r="K6307">
        <v>4989</v>
      </c>
      <c r="L6307" s="2">
        <v>45364</v>
      </c>
      <c r="O6307" t="str">
        <f>IF(ecommerce_10000[[#This Row],[Platform]]="Souq","sq",ecommerce_10000[[#This Row],[Platform]])</f>
        <v>Jumia</v>
      </c>
      <c r="P6307" t="str">
        <f>IF(E6307="Souq","sq",IF(E6307="Jumia","Jum",E6307))</f>
        <v>Jum</v>
      </c>
      <c r="Q6307">
        <f>VLOOKUP(ecommerce_10000[[#This Row],[City]],F:I,4,FALSE)</f>
        <v>99349.3</v>
      </c>
      <c r="R6307" s="1">
        <f>SUMIF(C:C,ecommerce_10000[[#This Row],[Category]],I:I)</f>
        <v>57542997.559999913</v>
      </c>
      <c r="S6307" s="1">
        <f>SUMIFS(I:I,C:C,C6307)</f>
        <v>57542997.559999913</v>
      </c>
      <c r="T6307" s="1" t="str">
        <f>INDEX(F:F,MATCH(ecommerce_10000[[#This Row],[TotalAmount]],I:I,0))</f>
        <v>Riyadh</v>
      </c>
    </row>
    <row r="6308" spans="1:20" x14ac:dyDescent="0.3">
      <c r="A6308" s="1" t="s">
        <v>6352</v>
      </c>
      <c r="B6308" s="1" t="s">
        <v>25</v>
      </c>
      <c r="C6308" s="1" t="s">
        <v>26</v>
      </c>
      <c r="D6308" s="1" t="s">
        <v>27</v>
      </c>
      <c r="E6308" s="1" t="s">
        <v>22</v>
      </c>
      <c r="F6308" s="1" t="s">
        <v>40</v>
      </c>
      <c r="G6308">
        <v>5870.67</v>
      </c>
      <c r="H6308">
        <v>1</v>
      </c>
      <c r="I6308">
        <v>5870.67</v>
      </c>
      <c r="J6308">
        <v>4.47</v>
      </c>
      <c r="K6308">
        <v>1509</v>
      </c>
      <c r="L6308" s="2">
        <v>45492</v>
      </c>
      <c r="O6308" t="str">
        <f>IF(ecommerce_10000[[#This Row],[Platform]]="Souq","sq",ecommerce_10000[[#This Row],[Platform]])</f>
        <v>Jumia</v>
      </c>
      <c r="P6308" t="str">
        <f>IF(E6308="Souq","sq",IF(E6308="Jumia","Jum",E6308))</f>
        <v>Jum</v>
      </c>
      <c r="Q6308">
        <f>VLOOKUP(ecommerce_10000[[#This Row],[City]],F:I,4,FALSE)</f>
        <v>99349.3</v>
      </c>
      <c r="R6308" s="1">
        <f>SUMIF(C:C,ecommerce_10000[[#This Row],[Category]],I:I)</f>
        <v>29200970.130000021</v>
      </c>
      <c r="S6308" s="1">
        <f>SUMIFS(I:I,C:C,C6308)</f>
        <v>29200970.130000021</v>
      </c>
      <c r="T6308" s="1" t="str">
        <f>INDEX(F:F,MATCH(ecommerce_10000[[#This Row],[TotalAmount]],I:I,0))</f>
        <v>Riyadh</v>
      </c>
    </row>
    <row r="6309" spans="1:20" x14ac:dyDescent="0.3">
      <c r="A6309" s="1" t="s">
        <v>6353</v>
      </c>
      <c r="B6309" s="1" t="s">
        <v>43</v>
      </c>
      <c r="C6309" s="1" t="s">
        <v>44</v>
      </c>
      <c r="D6309" s="1" t="s">
        <v>45</v>
      </c>
      <c r="E6309" s="1" t="s">
        <v>16</v>
      </c>
      <c r="F6309" s="1" t="s">
        <v>17</v>
      </c>
      <c r="G6309">
        <v>6171.25</v>
      </c>
      <c r="H6309">
        <v>3</v>
      </c>
      <c r="I6309">
        <v>18513.75</v>
      </c>
      <c r="J6309">
        <v>1.96</v>
      </c>
      <c r="K6309">
        <v>3559</v>
      </c>
      <c r="L6309" s="2">
        <v>45439</v>
      </c>
      <c r="O6309" t="str">
        <f>IF(ecommerce_10000[[#This Row],[Platform]]="Souq","sq",ecommerce_10000[[#This Row],[Platform]])</f>
        <v>sq</v>
      </c>
      <c r="P6309" t="str">
        <f>IF(E6309="Souq","sq",IF(E6309="Jumia","Jum",E6309))</f>
        <v>sq</v>
      </c>
      <c r="Q6309">
        <f>VLOOKUP(ecommerce_10000[[#This Row],[City]],F:I,4,FALSE)</f>
        <v>16284.02</v>
      </c>
      <c r="R6309" s="1">
        <f>SUMIF(C:C,ecommerce_10000[[#This Row],[Category]],I:I)</f>
        <v>31420413.200000018</v>
      </c>
      <c r="S6309" s="1">
        <f>SUMIFS(I:I,C:C,C6309)</f>
        <v>31420413.200000018</v>
      </c>
      <c r="T6309" s="1" t="str">
        <f>INDEX(F:F,MATCH(ecommerce_10000[[#This Row],[TotalAmount]],I:I,0))</f>
        <v>Cairo</v>
      </c>
    </row>
    <row r="6310" spans="1:20" x14ac:dyDescent="0.3">
      <c r="A6310" s="1" t="s">
        <v>6354</v>
      </c>
      <c r="B6310" s="1" t="s">
        <v>43</v>
      </c>
      <c r="C6310" s="1" t="s">
        <v>44</v>
      </c>
      <c r="D6310" s="1" t="s">
        <v>45</v>
      </c>
      <c r="E6310" s="1" t="s">
        <v>16</v>
      </c>
      <c r="F6310" s="1" t="s">
        <v>62</v>
      </c>
      <c r="G6310">
        <v>10041.83</v>
      </c>
      <c r="H6310">
        <v>5</v>
      </c>
      <c r="I6310">
        <v>50209.15</v>
      </c>
      <c r="J6310">
        <v>3.2</v>
      </c>
      <c r="K6310">
        <v>4105</v>
      </c>
      <c r="L6310" s="2">
        <v>45408</v>
      </c>
      <c r="O6310" t="str">
        <f>IF(ecommerce_10000[[#This Row],[Platform]]="Souq","sq",ecommerce_10000[[#This Row],[Platform]])</f>
        <v>sq</v>
      </c>
      <c r="P6310" t="str">
        <f>IF(E6310="Souq","sq",IF(E6310="Jumia","Jum",E6310))</f>
        <v>sq</v>
      </c>
      <c r="Q6310">
        <f>VLOOKUP(ecommerce_10000[[#This Row],[City]],F:I,4,FALSE)</f>
        <v>27872.98</v>
      </c>
      <c r="R6310" s="1">
        <f>SUMIF(C:C,ecommerce_10000[[#This Row],[Category]],I:I)</f>
        <v>31420413.200000018</v>
      </c>
      <c r="S6310" s="1">
        <f>SUMIFS(I:I,C:C,C6310)</f>
        <v>31420413.200000018</v>
      </c>
      <c r="T6310" s="1" t="str">
        <f>INDEX(F:F,MATCH(ecommerce_10000[[#This Row],[TotalAmount]],I:I,0))</f>
        <v>Giza</v>
      </c>
    </row>
    <row r="6311" spans="1:20" x14ac:dyDescent="0.3">
      <c r="A6311" s="1" t="s">
        <v>6355</v>
      </c>
      <c r="B6311" s="1" t="s">
        <v>30</v>
      </c>
      <c r="C6311" s="1" t="s">
        <v>31</v>
      </c>
      <c r="D6311" s="1" t="s">
        <v>32</v>
      </c>
      <c r="E6311" s="1" t="s">
        <v>16</v>
      </c>
      <c r="F6311" s="1" t="s">
        <v>17</v>
      </c>
      <c r="G6311">
        <v>16337.47</v>
      </c>
      <c r="H6311">
        <v>3</v>
      </c>
      <c r="I6311">
        <v>49012.41</v>
      </c>
      <c r="J6311">
        <v>4.3899999999999997</v>
      </c>
      <c r="K6311">
        <v>1505</v>
      </c>
      <c r="L6311" s="2">
        <v>45600</v>
      </c>
      <c r="O6311" t="str">
        <f>IF(ecommerce_10000[[#This Row],[Platform]]="Souq","sq",ecommerce_10000[[#This Row],[Platform]])</f>
        <v>sq</v>
      </c>
      <c r="P6311" t="str">
        <f>IF(E6311="Souq","sq",IF(E6311="Jumia","Jum",E6311))</f>
        <v>sq</v>
      </c>
      <c r="Q6311">
        <f>VLOOKUP(ecommerce_10000[[#This Row],[City]],F:I,4,FALSE)</f>
        <v>16284.02</v>
      </c>
      <c r="R6311" s="1">
        <f>SUMIF(C:C,ecommerce_10000[[#This Row],[Category]],I:I)</f>
        <v>57542997.559999913</v>
      </c>
      <c r="S6311" s="1">
        <f>SUMIFS(I:I,C:C,C6311)</f>
        <v>57542997.559999913</v>
      </c>
      <c r="T6311" s="1" t="str">
        <f>INDEX(F:F,MATCH(ecommerce_10000[[#This Row],[TotalAmount]],I:I,0))</f>
        <v>Cairo</v>
      </c>
    </row>
    <row r="6312" spans="1:20" x14ac:dyDescent="0.3">
      <c r="A6312" s="1" t="s">
        <v>6356</v>
      </c>
      <c r="B6312" s="1" t="s">
        <v>38</v>
      </c>
      <c r="C6312" s="1" t="s">
        <v>20</v>
      </c>
      <c r="D6312" s="1" t="s">
        <v>39</v>
      </c>
      <c r="E6312" s="1" t="s">
        <v>47</v>
      </c>
      <c r="F6312" s="1" t="s">
        <v>40</v>
      </c>
      <c r="G6312">
        <v>14113.28</v>
      </c>
      <c r="H6312">
        <v>3</v>
      </c>
      <c r="I6312">
        <v>42339.839999999997</v>
      </c>
      <c r="J6312">
        <v>2.85</v>
      </c>
      <c r="K6312">
        <v>1518</v>
      </c>
      <c r="L6312" s="2">
        <v>45293</v>
      </c>
      <c r="O6312" t="str">
        <f>IF(ecommerce_10000[[#This Row],[Platform]]="Souq","sq",ecommerce_10000[[#This Row],[Platform]])</f>
        <v>Amazon</v>
      </c>
      <c r="P6312" t="str">
        <f>IF(E6312="Souq","sq",IF(E6312="Jumia","Jum",E6312))</f>
        <v>Amazon</v>
      </c>
      <c r="Q6312">
        <f>VLOOKUP(ecommerce_10000[[#This Row],[City]],F:I,4,FALSE)</f>
        <v>99349.3</v>
      </c>
      <c r="R6312" s="1">
        <f>SUMIF(C:C,ecommerce_10000[[#This Row],[Category]],I:I)</f>
        <v>91504159.730000004</v>
      </c>
      <c r="S6312" s="1">
        <f>SUMIFS(I:I,C:C,C6312)</f>
        <v>91504159.730000004</v>
      </c>
      <c r="T6312" s="1" t="str">
        <f>INDEX(F:F,MATCH(ecommerce_10000[[#This Row],[TotalAmount]],I:I,0))</f>
        <v>Riyadh</v>
      </c>
    </row>
    <row r="6313" spans="1:20" x14ac:dyDescent="0.3">
      <c r="A6313" s="1" t="s">
        <v>6357</v>
      </c>
      <c r="B6313" s="1" t="s">
        <v>65</v>
      </c>
      <c r="C6313" s="1" t="s">
        <v>20</v>
      </c>
      <c r="D6313" s="1" t="s">
        <v>66</v>
      </c>
      <c r="E6313" s="1" t="s">
        <v>16</v>
      </c>
      <c r="F6313" s="1" t="s">
        <v>17</v>
      </c>
      <c r="G6313">
        <v>3277.25</v>
      </c>
      <c r="H6313">
        <v>4</v>
      </c>
      <c r="I6313">
        <v>13109</v>
      </c>
      <c r="J6313">
        <v>3</v>
      </c>
      <c r="K6313">
        <v>4132</v>
      </c>
      <c r="L6313" s="2">
        <v>45370</v>
      </c>
      <c r="O6313" t="str">
        <f>IF(ecommerce_10000[[#This Row],[Platform]]="Souq","sq",ecommerce_10000[[#This Row],[Platform]])</f>
        <v>sq</v>
      </c>
      <c r="P6313" t="str">
        <f>IF(E6313="Souq","sq",IF(E6313="Jumia","Jum",E6313))</f>
        <v>sq</v>
      </c>
      <c r="Q6313">
        <f>VLOOKUP(ecommerce_10000[[#This Row],[City]],F:I,4,FALSE)</f>
        <v>16284.02</v>
      </c>
      <c r="R6313" s="1">
        <f>SUMIF(C:C,ecommerce_10000[[#This Row],[Category]],I:I)</f>
        <v>91504159.730000004</v>
      </c>
      <c r="S6313" s="1">
        <f>SUMIFS(I:I,C:C,C6313)</f>
        <v>91504159.730000004</v>
      </c>
      <c r="T6313" s="1" t="str">
        <f>INDEX(F:F,MATCH(ecommerce_10000[[#This Row],[TotalAmount]],I:I,0))</f>
        <v>Cairo</v>
      </c>
    </row>
    <row r="6314" spans="1:20" x14ac:dyDescent="0.3">
      <c r="A6314" s="1" t="s">
        <v>6358</v>
      </c>
      <c r="B6314" s="1" t="s">
        <v>65</v>
      </c>
      <c r="C6314" s="1" t="s">
        <v>20</v>
      </c>
      <c r="D6314" s="1" t="s">
        <v>66</v>
      </c>
      <c r="E6314" s="1" t="s">
        <v>22</v>
      </c>
      <c r="F6314" s="1" t="s">
        <v>33</v>
      </c>
      <c r="G6314">
        <v>13623.43</v>
      </c>
      <c r="H6314">
        <v>5</v>
      </c>
      <c r="I6314">
        <v>68117.149999999994</v>
      </c>
      <c r="J6314">
        <v>2.93</v>
      </c>
      <c r="K6314">
        <v>4299</v>
      </c>
      <c r="L6314" s="2">
        <v>45568</v>
      </c>
      <c r="O6314" t="str">
        <f>IF(ecommerce_10000[[#This Row],[Platform]]="Souq","sq",ecommerce_10000[[#This Row],[Platform]])</f>
        <v>Jumia</v>
      </c>
      <c r="P6314" t="str">
        <f>IF(E6314="Souq","sq",IF(E6314="Jumia","Jum",E6314))</f>
        <v>Jum</v>
      </c>
      <c r="Q6314">
        <f>VLOOKUP(ecommerce_10000[[#This Row],[City]],F:I,4,FALSE)</f>
        <v>3665.44</v>
      </c>
      <c r="R6314" s="1">
        <f>SUMIF(C:C,ecommerce_10000[[#This Row],[Category]],I:I)</f>
        <v>91504159.730000004</v>
      </c>
      <c r="S6314" s="1">
        <f>SUMIFS(I:I,C:C,C6314)</f>
        <v>91504159.730000004</v>
      </c>
      <c r="T6314" s="1" t="str">
        <f>INDEX(F:F,MATCH(ecommerce_10000[[#This Row],[TotalAmount]],I:I,0))</f>
        <v>Dubai</v>
      </c>
    </row>
    <row r="6315" spans="1:20" x14ac:dyDescent="0.3">
      <c r="A6315" s="1" t="s">
        <v>6359</v>
      </c>
      <c r="B6315" s="1" t="s">
        <v>30</v>
      </c>
      <c r="C6315" s="1" t="s">
        <v>31</v>
      </c>
      <c r="D6315" s="1" t="s">
        <v>32</v>
      </c>
      <c r="E6315" s="1" t="s">
        <v>22</v>
      </c>
      <c r="F6315" s="1" t="s">
        <v>62</v>
      </c>
      <c r="G6315">
        <v>2389.6999999999998</v>
      </c>
      <c r="H6315">
        <v>4</v>
      </c>
      <c r="I6315">
        <v>9558.7999999999993</v>
      </c>
      <c r="J6315">
        <v>2.77</v>
      </c>
      <c r="K6315">
        <v>1327</v>
      </c>
      <c r="L6315" s="2">
        <v>45399</v>
      </c>
      <c r="O6315" t="str">
        <f>IF(ecommerce_10000[[#This Row],[Platform]]="Souq","sq",ecommerce_10000[[#This Row],[Platform]])</f>
        <v>Jumia</v>
      </c>
      <c r="P6315" t="str">
        <f>IF(E6315="Souq","sq",IF(E6315="Jumia","Jum",E6315))</f>
        <v>Jum</v>
      </c>
      <c r="Q6315">
        <f>VLOOKUP(ecommerce_10000[[#This Row],[City]],F:I,4,FALSE)</f>
        <v>27872.98</v>
      </c>
      <c r="R6315" s="1">
        <f>SUMIF(C:C,ecommerce_10000[[#This Row],[Category]],I:I)</f>
        <v>57542997.559999913</v>
      </c>
      <c r="S6315" s="1">
        <f>SUMIFS(I:I,C:C,C6315)</f>
        <v>57542997.559999913</v>
      </c>
      <c r="T6315" s="1" t="str">
        <f>INDEX(F:F,MATCH(ecommerce_10000[[#This Row],[TotalAmount]],I:I,0))</f>
        <v>Giza</v>
      </c>
    </row>
    <row r="6316" spans="1:20" x14ac:dyDescent="0.3">
      <c r="A6316" s="1" t="s">
        <v>6360</v>
      </c>
      <c r="B6316" s="1" t="s">
        <v>13</v>
      </c>
      <c r="C6316" s="1" t="s">
        <v>14</v>
      </c>
      <c r="D6316" s="1" t="s">
        <v>15</v>
      </c>
      <c r="E6316" s="1" t="s">
        <v>16</v>
      </c>
      <c r="F6316" s="1" t="s">
        <v>62</v>
      </c>
      <c r="G6316">
        <v>11845.66</v>
      </c>
      <c r="H6316">
        <v>1</v>
      </c>
      <c r="I6316">
        <v>11845.66</v>
      </c>
      <c r="J6316">
        <v>2.23</v>
      </c>
      <c r="K6316">
        <v>703</v>
      </c>
      <c r="L6316" s="2">
        <v>45588</v>
      </c>
      <c r="O6316" t="str">
        <f>IF(ecommerce_10000[[#This Row],[Platform]]="Souq","sq",ecommerce_10000[[#This Row],[Platform]])</f>
        <v>sq</v>
      </c>
      <c r="P6316" t="str">
        <f>IF(E6316="Souq","sq",IF(E6316="Jumia","Jum",E6316))</f>
        <v>sq</v>
      </c>
      <c r="Q6316">
        <f>VLOOKUP(ecommerce_10000[[#This Row],[City]],F:I,4,FALSE)</f>
        <v>27872.98</v>
      </c>
      <c r="R6316" s="1">
        <f>SUMIF(C:C,ecommerce_10000[[#This Row],[Category]],I:I)</f>
        <v>92327183.770000085</v>
      </c>
      <c r="S6316" s="1">
        <f>SUMIFS(I:I,C:C,C6316)</f>
        <v>92327183.770000085</v>
      </c>
      <c r="T6316" s="1" t="str">
        <f>INDEX(F:F,MATCH(ecommerce_10000[[#This Row],[TotalAmount]],I:I,0))</f>
        <v>Giza</v>
      </c>
    </row>
    <row r="6317" spans="1:20" x14ac:dyDescent="0.3">
      <c r="A6317" s="1" t="s">
        <v>6361</v>
      </c>
      <c r="B6317" s="1" t="s">
        <v>49</v>
      </c>
      <c r="C6317" s="1" t="s">
        <v>14</v>
      </c>
      <c r="D6317" s="1" t="s">
        <v>50</v>
      </c>
      <c r="E6317" s="1" t="s">
        <v>16</v>
      </c>
      <c r="F6317" s="1" t="s">
        <v>62</v>
      </c>
      <c r="G6317">
        <v>19100.13</v>
      </c>
      <c r="H6317">
        <v>5</v>
      </c>
      <c r="I6317">
        <v>95500.65</v>
      </c>
      <c r="J6317">
        <v>4.63</v>
      </c>
      <c r="K6317">
        <v>3487</v>
      </c>
      <c r="L6317" s="2">
        <v>45388</v>
      </c>
      <c r="O6317" t="str">
        <f>IF(ecommerce_10000[[#This Row],[Platform]]="Souq","sq",ecommerce_10000[[#This Row],[Platform]])</f>
        <v>sq</v>
      </c>
      <c r="P6317" t="str">
        <f>IF(E6317="Souq","sq",IF(E6317="Jumia","Jum",E6317))</f>
        <v>sq</v>
      </c>
      <c r="Q6317">
        <f>VLOOKUP(ecommerce_10000[[#This Row],[City]],F:I,4,FALSE)</f>
        <v>27872.98</v>
      </c>
      <c r="R6317" s="1">
        <f>SUMIF(C:C,ecommerce_10000[[#This Row],[Category]],I:I)</f>
        <v>92327183.770000085</v>
      </c>
      <c r="S6317" s="1">
        <f>SUMIFS(I:I,C:C,C6317)</f>
        <v>92327183.770000085</v>
      </c>
      <c r="T6317" s="1" t="str">
        <f>INDEX(F:F,MATCH(ecommerce_10000[[#This Row],[TotalAmount]],I:I,0))</f>
        <v>Giza</v>
      </c>
    </row>
    <row r="6318" spans="1:20" x14ac:dyDescent="0.3">
      <c r="A6318" s="1" t="s">
        <v>6362</v>
      </c>
      <c r="B6318" s="1" t="s">
        <v>43</v>
      </c>
      <c r="C6318" s="1" t="s">
        <v>44</v>
      </c>
      <c r="D6318" s="1" t="s">
        <v>45</v>
      </c>
      <c r="E6318" s="1" t="s">
        <v>22</v>
      </c>
      <c r="F6318" s="1" t="s">
        <v>17</v>
      </c>
      <c r="G6318">
        <v>16724.53</v>
      </c>
      <c r="H6318">
        <v>5</v>
      </c>
      <c r="I6318">
        <v>83622.649999999994</v>
      </c>
      <c r="J6318">
        <v>3.53</v>
      </c>
      <c r="K6318">
        <v>3475</v>
      </c>
      <c r="L6318" s="2">
        <v>45415</v>
      </c>
      <c r="O6318" t="str">
        <f>IF(ecommerce_10000[[#This Row],[Platform]]="Souq","sq",ecommerce_10000[[#This Row],[Platform]])</f>
        <v>Jumia</v>
      </c>
      <c r="P6318" t="str">
        <f>IF(E6318="Souq","sq",IF(E6318="Jumia","Jum",E6318))</f>
        <v>Jum</v>
      </c>
      <c r="Q6318">
        <f>VLOOKUP(ecommerce_10000[[#This Row],[City]],F:I,4,FALSE)</f>
        <v>16284.02</v>
      </c>
      <c r="R6318" s="1">
        <f>SUMIF(C:C,ecommerce_10000[[#This Row],[Category]],I:I)</f>
        <v>31420413.200000018</v>
      </c>
      <c r="S6318" s="1">
        <f>SUMIFS(I:I,C:C,C6318)</f>
        <v>31420413.200000018</v>
      </c>
      <c r="T6318" s="1" t="str">
        <f>INDEX(F:F,MATCH(ecommerce_10000[[#This Row],[TotalAmount]],I:I,0))</f>
        <v>Cairo</v>
      </c>
    </row>
    <row r="6319" spans="1:20" x14ac:dyDescent="0.3">
      <c r="A6319" s="1" t="s">
        <v>6363</v>
      </c>
      <c r="B6319" s="1" t="s">
        <v>49</v>
      </c>
      <c r="C6319" s="1" t="s">
        <v>14</v>
      </c>
      <c r="D6319" s="1" t="s">
        <v>50</v>
      </c>
      <c r="E6319" s="1" t="s">
        <v>16</v>
      </c>
      <c r="F6319" s="1" t="s">
        <v>28</v>
      </c>
      <c r="G6319">
        <v>12602.45</v>
      </c>
      <c r="H6319">
        <v>5</v>
      </c>
      <c r="I6319">
        <v>63012.25</v>
      </c>
      <c r="J6319">
        <v>2.9</v>
      </c>
      <c r="K6319">
        <v>1703</v>
      </c>
      <c r="L6319" s="2">
        <v>45642</v>
      </c>
      <c r="O6319" t="str">
        <f>IF(ecommerce_10000[[#This Row],[Platform]]="Souq","sq",ecommerce_10000[[#This Row],[Platform]])</f>
        <v>sq</v>
      </c>
      <c r="P6319" t="str">
        <f>IF(E6319="Souq","sq",IF(E6319="Jumia","Jum",E6319))</f>
        <v>sq</v>
      </c>
      <c r="Q6319">
        <f>VLOOKUP(ecommerce_10000[[#This Row],[City]],F:I,4,FALSE)</f>
        <v>26648.76</v>
      </c>
      <c r="R6319" s="1">
        <f>SUMIF(C:C,ecommerce_10000[[#This Row],[Category]],I:I)</f>
        <v>92327183.770000085</v>
      </c>
      <c r="S6319" s="1">
        <f>SUMIFS(I:I,C:C,C6319)</f>
        <v>92327183.770000085</v>
      </c>
      <c r="T6319" s="1" t="str">
        <f>INDEX(F:F,MATCH(ecommerce_10000[[#This Row],[TotalAmount]],I:I,0))</f>
        <v>Casablanca</v>
      </c>
    </row>
    <row r="6320" spans="1:20" x14ac:dyDescent="0.3">
      <c r="A6320" s="1" t="s">
        <v>6364</v>
      </c>
      <c r="B6320" s="1" t="s">
        <v>53</v>
      </c>
      <c r="C6320" s="1" t="s">
        <v>31</v>
      </c>
      <c r="D6320" s="1" t="s">
        <v>54</v>
      </c>
      <c r="E6320" s="1" t="s">
        <v>16</v>
      </c>
      <c r="F6320" s="1" t="s">
        <v>23</v>
      </c>
      <c r="G6320">
        <v>6595.3</v>
      </c>
      <c r="H6320">
        <v>2</v>
      </c>
      <c r="I6320">
        <v>13190.6</v>
      </c>
      <c r="J6320">
        <v>2.89</v>
      </c>
      <c r="K6320">
        <v>2953</v>
      </c>
      <c r="L6320" s="2">
        <v>45376</v>
      </c>
      <c r="O6320" t="str">
        <f>IF(ecommerce_10000[[#This Row],[Platform]]="Souq","sq",ecommerce_10000[[#This Row],[Platform]])</f>
        <v>sq</v>
      </c>
      <c r="P6320" t="str">
        <f>IF(E6320="Souq","sq",IF(E6320="Jumia","Jum",E6320))</f>
        <v>sq</v>
      </c>
      <c r="Q6320">
        <f>VLOOKUP(ecommerce_10000[[#This Row],[City]],F:I,4,FALSE)</f>
        <v>13290.4</v>
      </c>
      <c r="R6320" s="1">
        <f>SUMIF(C:C,ecommerce_10000[[#This Row],[Category]],I:I)</f>
        <v>57542997.559999913</v>
      </c>
      <c r="S6320" s="1">
        <f>SUMIFS(I:I,C:C,C6320)</f>
        <v>57542997.559999913</v>
      </c>
      <c r="T6320" s="1" t="str">
        <f>INDEX(F:F,MATCH(ecommerce_10000[[#This Row],[TotalAmount]],I:I,0))</f>
        <v>Alexandria</v>
      </c>
    </row>
    <row r="6321" spans="1:20" x14ac:dyDescent="0.3">
      <c r="A6321" s="1" t="s">
        <v>6365</v>
      </c>
      <c r="B6321" s="1" t="s">
        <v>38</v>
      </c>
      <c r="C6321" s="1" t="s">
        <v>20</v>
      </c>
      <c r="D6321" s="1" t="s">
        <v>39</v>
      </c>
      <c r="E6321" s="1" t="s">
        <v>16</v>
      </c>
      <c r="F6321" s="1" t="s">
        <v>33</v>
      </c>
      <c r="G6321">
        <v>573.29</v>
      </c>
      <c r="H6321">
        <v>1</v>
      </c>
      <c r="I6321">
        <v>573.29</v>
      </c>
      <c r="J6321">
        <v>4.6100000000000003</v>
      </c>
      <c r="K6321">
        <v>74</v>
      </c>
      <c r="L6321" s="2">
        <v>45577</v>
      </c>
      <c r="O6321" t="str">
        <f>IF(ecommerce_10000[[#This Row],[Platform]]="Souq","sq",ecommerce_10000[[#This Row],[Platform]])</f>
        <v>sq</v>
      </c>
      <c r="P6321" t="str">
        <f>IF(E6321="Souq","sq",IF(E6321="Jumia","Jum",E6321))</f>
        <v>sq</v>
      </c>
      <c r="Q6321">
        <f>VLOOKUP(ecommerce_10000[[#This Row],[City]],F:I,4,FALSE)</f>
        <v>3665.44</v>
      </c>
      <c r="R6321" s="1">
        <f>SUMIF(C:C,ecommerce_10000[[#This Row],[Category]],I:I)</f>
        <v>91504159.730000004</v>
      </c>
      <c r="S6321" s="1">
        <f>SUMIFS(I:I,C:C,C6321)</f>
        <v>91504159.730000004</v>
      </c>
      <c r="T6321" s="1" t="str">
        <f>INDEX(F:F,MATCH(ecommerce_10000[[#This Row],[TotalAmount]],I:I,0))</f>
        <v>Dubai</v>
      </c>
    </row>
    <row r="6322" spans="1:20" x14ac:dyDescent="0.3">
      <c r="A6322" s="1" t="s">
        <v>6366</v>
      </c>
      <c r="B6322" s="1" t="s">
        <v>25</v>
      </c>
      <c r="C6322" s="1" t="s">
        <v>26</v>
      </c>
      <c r="D6322" s="1" t="s">
        <v>27</v>
      </c>
      <c r="E6322" s="1" t="s">
        <v>16</v>
      </c>
      <c r="F6322" s="1" t="s">
        <v>23</v>
      </c>
      <c r="G6322">
        <v>10153.030000000001</v>
      </c>
      <c r="H6322">
        <v>4</v>
      </c>
      <c r="I6322">
        <v>40612.120000000003</v>
      </c>
      <c r="J6322">
        <v>1.96</v>
      </c>
      <c r="K6322">
        <v>3143</v>
      </c>
      <c r="L6322" s="2">
        <v>45398</v>
      </c>
      <c r="O6322" t="str">
        <f>IF(ecommerce_10000[[#This Row],[Platform]]="Souq","sq",ecommerce_10000[[#This Row],[Platform]])</f>
        <v>sq</v>
      </c>
      <c r="P6322" t="str">
        <f>IF(E6322="Souq","sq",IF(E6322="Jumia","Jum",E6322))</f>
        <v>sq</v>
      </c>
      <c r="Q6322">
        <f>VLOOKUP(ecommerce_10000[[#This Row],[City]],F:I,4,FALSE)</f>
        <v>13290.4</v>
      </c>
      <c r="R6322" s="1">
        <f>SUMIF(C:C,ecommerce_10000[[#This Row],[Category]],I:I)</f>
        <v>29200970.130000021</v>
      </c>
      <c r="S6322" s="1">
        <f>SUMIFS(I:I,C:C,C6322)</f>
        <v>29200970.130000021</v>
      </c>
      <c r="T6322" s="1" t="str">
        <f>INDEX(F:F,MATCH(ecommerce_10000[[#This Row],[TotalAmount]],I:I,0))</f>
        <v>Alexandria</v>
      </c>
    </row>
    <row r="6323" spans="1:20" x14ac:dyDescent="0.3">
      <c r="A6323" s="1" t="s">
        <v>6367</v>
      </c>
      <c r="B6323" s="1" t="s">
        <v>43</v>
      </c>
      <c r="C6323" s="1" t="s">
        <v>44</v>
      </c>
      <c r="D6323" s="1" t="s">
        <v>45</v>
      </c>
      <c r="E6323" s="1" t="s">
        <v>16</v>
      </c>
      <c r="F6323" s="1" t="s">
        <v>40</v>
      </c>
      <c r="G6323">
        <v>15490.48</v>
      </c>
      <c r="H6323">
        <v>3</v>
      </c>
      <c r="I6323">
        <v>46471.44</v>
      </c>
      <c r="J6323">
        <v>1.25</v>
      </c>
      <c r="K6323">
        <v>2296</v>
      </c>
      <c r="L6323" s="2">
        <v>45614</v>
      </c>
      <c r="O6323" t="str">
        <f>IF(ecommerce_10000[[#This Row],[Platform]]="Souq","sq",ecommerce_10000[[#This Row],[Platform]])</f>
        <v>sq</v>
      </c>
      <c r="P6323" t="str">
        <f>IF(E6323="Souq","sq",IF(E6323="Jumia","Jum",E6323))</f>
        <v>sq</v>
      </c>
      <c r="Q6323">
        <f>VLOOKUP(ecommerce_10000[[#This Row],[City]],F:I,4,FALSE)</f>
        <v>99349.3</v>
      </c>
      <c r="R6323" s="1">
        <f>SUMIF(C:C,ecommerce_10000[[#This Row],[Category]],I:I)</f>
        <v>31420413.200000018</v>
      </c>
      <c r="S6323" s="1">
        <f>SUMIFS(I:I,C:C,C6323)</f>
        <v>31420413.200000018</v>
      </c>
      <c r="T6323" s="1" t="str">
        <f>INDEX(F:F,MATCH(ecommerce_10000[[#This Row],[TotalAmount]],I:I,0))</f>
        <v>Riyadh</v>
      </c>
    </row>
    <row r="6324" spans="1:20" x14ac:dyDescent="0.3">
      <c r="A6324" s="1" t="s">
        <v>6368</v>
      </c>
      <c r="B6324" s="1" t="s">
        <v>53</v>
      </c>
      <c r="C6324" s="1" t="s">
        <v>31</v>
      </c>
      <c r="D6324" s="1" t="s">
        <v>54</v>
      </c>
      <c r="E6324" s="1" t="s">
        <v>47</v>
      </c>
      <c r="F6324" s="1" t="s">
        <v>40</v>
      </c>
      <c r="G6324">
        <v>15639.41</v>
      </c>
      <c r="H6324">
        <v>5</v>
      </c>
      <c r="I6324">
        <v>78197.05</v>
      </c>
      <c r="J6324">
        <v>4.99</v>
      </c>
      <c r="K6324">
        <v>3956</v>
      </c>
      <c r="L6324" s="2">
        <v>45451</v>
      </c>
      <c r="O6324" t="str">
        <f>IF(ecommerce_10000[[#This Row],[Platform]]="Souq","sq",ecommerce_10000[[#This Row],[Platform]])</f>
        <v>Amazon</v>
      </c>
      <c r="P6324" t="str">
        <f>IF(E6324="Souq","sq",IF(E6324="Jumia","Jum",E6324))</f>
        <v>Amazon</v>
      </c>
      <c r="Q6324">
        <f>VLOOKUP(ecommerce_10000[[#This Row],[City]],F:I,4,FALSE)</f>
        <v>99349.3</v>
      </c>
      <c r="R6324" s="1">
        <f>SUMIF(C:C,ecommerce_10000[[#This Row],[Category]],I:I)</f>
        <v>57542997.559999913</v>
      </c>
      <c r="S6324" s="1">
        <f>SUMIFS(I:I,C:C,C6324)</f>
        <v>57542997.559999913</v>
      </c>
      <c r="T6324" s="1" t="str">
        <f>INDEX(F:F,MATCH(ecommerce_10000[[#This Row],[TotalAmount]],I:I,0))</f>
        <v>Riyadh</v>
      </c>
    </row>
    <row r="6325" spans="1:20" x14ac:dyDescent="0.3">
      <c r="A6325" s="1" t="s">
        <v>6369</v>
      </c>
      <c r="B6325" s="1" t="s">
        <v>19</v>
      </c>
      <c r="C6325" s="1" t="s">
        <v>20</v>
      </c>
      <c r="D6325" s="1" t="s">
        <v>21</v>
      </c>
      <c r="E6325" s="1" t="s">
        <v>22</v>
      </c>
      <c r="F6325" s="1" t="s">
        <v>17</v>
      </c>
      <c r="G6325">
        <v>10919.38</v>
      </c>
      <c r="H6325">
        <v>3</v>
      </c>
      <c r="I6325">
        <v>32758.14</v>
      </c>
      <c r="J6325">
        <v>3.63</v>
      </c>
      <c r="K6325">
        <v>3666</v>
      </c>
      <c r="L6325" s="2">
        <v>45442</v>
      </c>
      <c r="O6325" t="str">
        <f>IF(ecommerce_10000[[#This Row],[Platform]]="Souq","sq",ecommerce_10000[[#This Row],[Platform]])</f>
        <v>Jumia</v>
      </c>
      <c r="P6325" t="str">
        <f>IF(E6325="Souq","sq",IF(E6325="Jumia","Jum",E6325))</f>
        <v>Jum</v>
      </c>
      <c r="Q6325">
        <f>VLOOKUP(ecommerce_10000[[#This Row],[City]],F:I,4,FALSE)</f>
        <v>16284.02</v>
      </c>
      <c r="R6325" s="1">
        <f>SUMIF(C:C,ecommerce_10000[[#This Row],[Category]],I:I)</f>
        <v>91504159.730000004</v>
      </c>
      <c r="S6325" s="1">
        <f>SUMIFS(I:I,C:C,C6325)</f>
        <v>91504159.730000004</v>
      </c>
      <c r="T6325" s="1" t="str">
        <f>INDEX(F:F,MATCH(ecommerce_10000[[#This Row],[TotalAmount]],I:I,0))</f>
        <v>Cairo</v>
      </c>
    </row>
    <row r="6326" spans="1:20" x14ac:dyDescent="0.3">
      <c r="A6326" s="1" t="s">
        <v>6370</v>
      </c>
      <c r="B6326" s="1" t="s">
        <v>43</v>
      </c>
      <c r="C6326" s="1" t="s">
        <v>44</v>
      </c>
      <c r="D6326" s="1" t="s">
        <v>45</v>
      </c>
      <c r="E6326" s="1" t="s">
        <v>22</v>
      </c>
      <c r="F6326" s="1" t="s">
        <v>33</v>
      </c>
      <c r="G6326">
        <v>18209.919999999998</v>
      </c>
      <c r="H6326">
        <v>4</v>
      </c>
      <c r="I6326">
        <v>72839.679999999993</v>
      </c>
      <c r="J6326">
        <v>4.5</v>
      </c>
      <c r="K6326">
        <v>4856</v>
      </c>
      <c r="L6326" s="2">
        <v>45546</v>
      </c>
      <c r="O6326" t="str">
        <f>IF(ecommerce_10000[[#This Row],[Platform]]="Souq","sq",ecommerce_10000[[#This Row],[Platform]])</f>
        <v>Jumia</v>
      </c>
      <c r="P6326" t="str">
        <f>IF(E6326="Souq","sq",IF(E6326="Jumia","Jum",E6326))</f>
        <v>Jum</v>
      </c>
      <c r="Q6326">
        <f>VLOOKUP(ecommerce_10000[[#This Row],[City]],F:I,4,FALSE)</f>
        <v>3665.44</v>
      </c>
      <c r="R6326" s="1">
        <f>SUMIF(C:C,ecommerce_10000[[#This Row],[Category]],I:I)</f>
        <v>31420413.200000018</v>
      </c>
      <c r="S6326" s="1">
        <f>SUMIFS(I:I,C:C,C6326)</f>
        <v>31420413.200000018</v>
      </c>
      <c r="T6326" s="1" t="str">
        <f>INDEX(F:F,MATCH(ecommerce_10000[[#This Row],[TotalAmount]],I:I,0))</f>
        <v>Dubai</v>
      </c>
    </row>
    <row r="6327" spans="1:20" x14ac:dyDescent="0.3">
      <c r="A6327" s="1" t="s">
        <v>6371</v>
      </c>
      <c r="B6327" s="1" t="s">
        <v>30</v>
      </c>
      <c r="C6327" s="1" t="s">
        <v>31</v>
      </c>
      <c r="D6327" s="1" t="s">
        <v>32</v>
      </c>
      <c r="E6327" s="1" t="s">
        <v>16</v>
      </c>
      <c r="F6327" s="1" t="s">
        <v>40</v>
      </c>
      <c r="G6327">
        <v>2476.7399999999998</v>
      </c>
      <c r="H6327">
        <v>3</v>
      </c>
      <c r="I6327">
        <v>7430.22</v>
      </c>
      <c r="J6327">
        <v>4.5599999999999996</v>
      </c>
      <c r="K6327">
        <v>3245</v>
      </c>
      <c r="L6327" s="2">
        <v>45548</v>
      </c>
      <c r="O6327" t="str">
        <f>IF(ecommerce_10000[[#This Row],[Platform]]="Souq","sq",ecommerce_10000[[#This Row],[Platform]])</f>
        <v>sq</v>
      </c>
      <c r="P6327" t="str">
        <f>IF(E6327="Souq","sq",IF(E6327="Jumia","Jum",E6327))</f>
        <v>sq</v>
      </c>
      <c r="Q6327">
        <f>VLOOKUP(ecommerce_10000[[#This Row],[City]],F:I,4,FALSE)</f>
        <v>99349.3</v>
      </c>
      <c r="R6327" s="1">
        <f>SUMIF(C:C,ecommerce_10000[[#This Row],[Category]],I:I)</f>
        <v>57542997.559999913</v>
      </c>
      <c r="S6327" s="1">
        <f>SUMIFS(I:I,C:C,C6327)</f>
        <v>57542997.559999913</v>
      </c>
      <c r="T6327" s="1" t="str">
        <f>INDEX(F:F,MATCH(ecommerce_10000[[#This Row],[TotalAmount]],I:I,0))</f>
        <v>Riyadh</v>
      </c>
    </row>
    <row r="6328" spans="1:20" x14ac:dyDescent="0.3">
      <c r="A6328" s="1" t="s">
        <v>6372</v>
      </c>
      <c r="B6328" s="1" t="s">
        <v>35</v>
      </c>
      <c r="C6328" s="1" t="s">
        <v>14</v>
      </c>
      <c r="D6328" s="1" t="s">
        <v>36</v>
      </c>
      <c r="E6328" s="1" t="s">
        <v>47</v>
      </c>
      <c r="F6328" s="1" t="s">
        <v>40</v>
      </c>
      <c r="G6328">
        <v>16586.3</v>
      </c>
      <c r="H6328">
        <v>4</v>
      </c>
      <c r="I6328">
        <v>66345.2</v>
      </c>
      <c r="J6328">
        <v>3.04</v>
      </c>
      <c r="K6328">
        <v>2990</v>
      </c>
      <c r="L6328" s="2">
        <v>45452</v>
      </c>
      <c r="O6328" t="str">
        <f>IF(ecommerce_10000[[#This Row],[Platform]]="Souq","sq",ecommerce_10000[[#This Row],[Platform]])</f>
        <v>Amazon</v>
      </c>
      <c r="P6328" t="str">
        <f>IF(E6328="Souq","sq",IF(E6328="Jumia","Jum",E6328))</f>
        <v>Amazon</v>
      </c>
      <c r="Q6328">
        <f>VLOOKUP(ecommerce_10000[[#This Row],[City]],F:I,4,FALSE)</f>
        <v>99349.3</v>
      </c>
      <c r="R6328" s="1">
        <f>SUMIF(C:C,ecommerce_10000[[#This Row],[Category]],I:I)</f>
        <v>92327183.770000085</v>
      </c>
      <c r="S6328" s="1">
        <f>SUMIFS(I:I,C:C,C6328)</f>
        <v>92327183.770000085</v>
      </c>
      <c r="T6328" s="1" t="str">
        <f>INDEX(F:F,MATCH(ecommerce_10000[[#This Row],[TotalAmount]],I:I,0))</f>
        <v>Riyadh</v>
      </c>
    </row>
    <row r="6329" spans="1:20" x14ac:dyDescent="0.3">
      <c r="A6329" s="1" t="s">
        <v>6373</v>
      </c>
      <c r="B6329" s="1" t="s">
        <v>25</v>
      </c>
      <c r="C6329" s="1" t="s">
        <v>26</v>
      </c>
      <c r="D6329" s="1" t="s">
        <v>27</v>
      </c>
      <c r="E6329" s="1" t="s">
        <v>47</v>
      </c>
      <c r="F6329" s="1" t="s">
        <v>23</v>
      </c>
      <c r="G6329">
        <v>4030.09</v>
      </c>
      <c r="H6329">
        <v>4</v>
      </c>
      <c r="I6329">
        <v>16120.36</v>
      </c>
      <c r="J6329">
        <v>4.72</v>
      </c>
      <c r="K6329">
        <v>3035</v>
      </c>
      <c r="L6329" s="2">
        <v>45627</v>
      </c>
      <c r="O6329" t="str">
        <f>IF(ecommerce_10000[[#This Row],[Platform]]="Souq","sq",ecommerce_10000[[#This Row],[Platform]])</f>
        <v>Amazon</v>
      </c>
      <c r="P6329" t="str">
        <f>IF(E6329="Souq","sq",IF(E6329="Jumia","Jum",E6329))</f>
        <v>Amazon</v>
      </c>
      <c r="Q6329">
        <f>VLOOKUP(ecommerce_10000[[#This Row],[City]],F:I,4,FALSE)</f>
        <v>13290.4</v>
      </c>
      <c r="R6329" s="1">
        <f>SUMIF(C:C,ecommerce_10000[[#This Row],[Category]],I:I)</f>
        <v>29200970.130000021</v>
      </c>
      <c r="S6329" s="1">
        <f>SUMIFS(I:I,C:C,C6329)</f>
        <v>29200970.130000021</v>
      </c>
      <c r="T6329" s="1" t="str">
        <f>INDEX(F:F,MATCH(ecommerce_10000[[#This Row],[TotalAmount]],I:I,0))</f>
        <v>Alexandria</v>
      </c>
    </row>
    <row r="6330" spans="1:20" x14ac:dyDescent="0.3">
      <c r="A6330" s="1" t="s">
        <v>6374</v>
      </c>
      <c r="B6330" s="1" t="s">
        <v>38</v>
      </c>
      <c r="C6330" s="1" t="s">
        <v>20</v>
      </c>
      <c r="D6330" s="1" t="s">
        <v>39</v>
      </c>
      <c r="E6330" s="1" t="s">
        <v>16</v>
      </c>
      <c r="F6330" s="1" t="s">
        <v>40</v>
      </c>
      <c r="G6330">
        <v>11671.55</v>
      </c>
      <c r="H6330">
        <v>4</v>
      </c>
      <c r="I6330">
        <v>46686.2</v>
      </c>
      <c r="J6330">
        <v>1.91</v>
      </c>
      <c r="K6330">
        <v>172</v>
      </c>
      <c r="L6330" s="2">
        <v>45307</v>
      </c>
      <c r="O6330" t="str">
        <f>IF(ecommerce_10000[[#This Row],[Platform]]="Souq","sq",ecommerce_10000[[#This Row],[Platform]])</f>
        <v>sq</v>
      </c>
      <c r="P6330" t="str">
        <f>IF(E6330="Souq","sq",IF(E6330="Jumia","Jum",E6330))</f>
        <v>sq</v>
      </c>
      <c r="Q6330">
        <f>VLOOKUP(ecommerce_10000[[#This Row],[City]],F:I,4,FALSE)</f>
        <v>99349.3</v>
      </c>
      <c r="R6330" s="1">
        <f>SUMIF(C:C,ecommerce_10000[[#This Row],[Category]],I:I)</f>
        <v>91504159.730000004</v>
      </c>
      <c r="S6330" s="1">
        <f>SUMIFS(I:I,C:C,C6330)</f>
        <v>91504159.730000004</v>
      </c>
      <c r="T6330" s="1" t="str">
        <f>INDEX(F:F,MATCH(ecommerce_10000[[#This Row],[TotalAmount]],I:I,0))</f>
        <v>Riyadh</v>
      </c>
    </row>
    <row r="6331" spans="1:20" x14ac:dyDescent="0.3">
      <c r="A6331" s="1" t="s">
        <v>6375</v>
      </c>
      <c r="B6331" s="1" t="s">
        <v>30</v>
      </c>
      <c r="C6331" s="1" t="s">
        <v>31</v>
      </c>
      <c r="D6331" s="1" t="s">
        <v>32</v>
      </c>
      <c r="E6331" s="1" t="s">
        <v>22</v>
      </c>
      <c r="F6331" s="1" t="s">
        <v>33</v>
      </c>
      <c r="G6331">
        <v>3993.98</v>
      </c>
      <c r="H6331">
        <v>2</v>
      </c>
      <c r="I6331">
        <v>7987.96</v>
      </c>
      <c r="J6331">
        <v>3.89</v>
      </c>
      <c r="K6331">
        <v>4248</v>
      </c>
      <c r="L6331" s="2">
        <v>45312</v>
      </c>
      <c r="O6331" t="str">
        <f>IF(ecommerce_10000[[#This Row],[Platform]]="Souq","sq",ecommerce_10000[[#This Row],[Platform]])</f>
        <v>Jumia</v>
      </c>
      <c r="P6331" t="str">
        <f>IF(E6331="Souq","sq",IF(E6331="Jumia","Jum",E6331))</f>
        <v>Jum</v>
      </c>
      <c r="Q6331">
        <f>VLOOKUP(ecommerce_10000[[#This Row],[City]],F:I,4,FALSE)</f>
        <v>3665.44</v>
      </c>
      <c r="R6331" s="1">
        <f>SUMIF(C:C,ecommerce_10000[[#This Row],[Category]],I:I)</f>
        <v>57542997.559999913</v>
      </c>
      <c r="S6331" s="1">
        <f>SUMIFS(I:I,C:C,C6331)</f>
        <v>57542997.559999913</v>
      </c>
      <c r="T6331" s="1" t="str">
        <f>INDEX(F:F,MATCH(ecommerce_10000[[#This Row],[TotalAmount]],I:I,0))</f>
        <v>Dubai</v>
      </c>
    </row>
    <row r="6332" spans="1:20" x14ac:dyDescent="0.3">
      <c r="A6332" s="1" t="s">
        <v>6376</v>
      </c>
      <c r="B6332" s="1" t="s">
        <v>38</v>
      </c>
      <c r="C6332" s="1" t="s">
        <v>20</v>
      </c>
      <c r="D6332" s="1" t="s">
        <v>39</v>
      </c>
      <c r="E6332" s="1" t="s">
        <v>16</v>
      </c>
      <c r="F6332" s="1" t="s">
        <v>40</v>
      </c>
      <c r="G6332">
        <v>14804.89</v>
      </c>
      <c r="H6332">
        <v>3</v>
      </c>
      <c r="I6332">
        <v>44414.67</v>
      </c>
      <c r="J6332">
        <v>4.78</v>
      </c>
      <c r="K6332">
        <v>278</v>
      </c>
      <c r="L6332" s="2">
        <v>45417</v>
      </c>
      <c r="O6332" t="str">
        <f>IF(ecommerce_10000[[#This Row],[Platform]]="Souq","sq",ecommerce_10000[[#This Row],[Platform]])</f>
        <v>sq</v>
      </c>
      <c r="P6332" t="str">
        <f>IF(E6332="Souq","sq",IF(E6332="Jumia","Jum",E6332))</f>
        <v>sq</v>
      </c>
      <c r="Q6332">
        <f>VLOOKUP(ecommerce_10000[[#This Row],[City]],F:I,4,FALSE)</f>
        <v>99349.3</v>
      </c>
      <c r="R6332" s="1">
        <f>SUMIF(C:C,ecommerce_10000[[#This Row],[Category]],I:I)</f>
        <v>91504159.730000004</v>
      </c>
      <c r="S6332" s="1">
        <f>SUMIFS(I:I,C:C,C6332)</f>
        <v>91504159.730000004</v>
      </c>
      <c r="T6332" s="1" t="str">
        <f>INDEX(F:F,MATCH(ecommerce_10000[[#This Row],[TotalAmount]],I:I,0))</f>
        <v>Riyadh</v>
      </c>
    </row>
    <row r="6333" spans="1:20" x14ac:dyDescent="0.3">
      <c r="A6333" s="1" t="s">
        <v>6377</v>
      </c>
      <c r="B6333" s="1" t="s">
        <v>30</v>
      </c>
      <c r="C6333" s="1" t="s">
        <v>31</v>
      </c>
      <c r="D6333" s="1" t="s">
        <v>32</v>
      </c>
      <c r="E6333" s="1" t="s">
        <v>16</v>
      </c>
      <c r="F6333" s="1" t="s">
        <v>33</v>
      </c>
      <c r="G6333">
        <v>672.21</v>
      </c>
      <c r="H6333">
        <v>3</v>
      </c>
      <c r="I6333">
        <v>2016.63</v>
      </c>
      <c r="J6333">
        <v>3.81</v>
      </c>
      <c r="K6333">
        <v>4371</v>
      </c>
      <c r="L6333" s="2">
        <v>45484</v>
      </c>
      <c r="O6333" t="str">
        <f>IF(ecommerce_10000[[#This Row],[Platform]]="Souq","sq",ecommerce_10000[[#This Row],[Platform]])</f>
        <v>sq</v>
      </c>
      <c r="P6333" t="str">
        <f>IF(E6333="Souq","sq",IF(E6333="Jumia","Jum",E6333))</f>
        <v>sq</v>
      </c>
      <c r="Q6333">
        <f>VLOOKUP(ecommerce_10000[[#This Row],[City]],F:I,4,FALSE)</f>
        <v>3665.44</v>
      </c>
      <c r="R6333" s="1">
        <f>SUMIF(C:C,ecommerce_10000[[#This Row],[Category]],I:I)</f>
        <v>57542997.559999913</v>
      </c>
      <c r="S6333" s="1">
        <f>SUMIFS(I:I,C:C,C6333)</f>
        <v>57542997.559999913</v>
      </c>
      <c r="T6333" s="1" t="str">
        <f>INDEX(F:F,MATCH(ecommerce_10000[[#This Row],[TotalAmount]],I:I,0))</f>
        <v>Dubai</v>
      </c>
    </row>
    <row r="6334" spans="1:20" x14ac:dyDescent="0.3">
      <c r="A6334" s="1" t="s">
        <v>6378</v>
      </c>
      <c r="B6334" s="1" t="s">
        <v>65</v>
      </c>
      <c r="C6334" s="1" t="s">
        <v>20</v>
      </c>
      <c r="D6334" s="1" t="s">
        <v>66</v>
      </c>
      <c r="E6334" s="1" t="s">
        <v>22</v>
      </c>
      <c r="F6334" s="1" t="s">
        <v>40</v>
      </c>
      <c r="G6334">
        <v>14232.93</v>
      </c>
      <c r="H6334">
        <v>2</v>
      </c>
      <c r="I6334">
        <v>28465.86</v>
      </c>
      <c r="J6334">
        <v>3.82</v>
      </c>
      <c r="K6334">
        <v>3113</v>
      </c>
      <c r="L6334" s="2">
        <v>45430</v>
      </c>
      <c r="O6334" t="str">
        <f>IF(ecommerce_10000[[#This Row],[Platform]]="Souq","sq",ecommerce_10000[[#This Row],[Platform]])</f>
        <v>Jumia</v>
      </c>
      <c r="P6334" t="str">
        <f>IF(E6334="Souq","sq",IF(E6334="Jumia","Jum",E6334))</f>
        <v>Jum</v>
      </c>
      <c r="Q6334">
        <f>VLOOKUP(ecommerce_10000[[#This Row],[City]],F:I,4,FALSE)</f>
        <v>99349.3</v>
      </c>
      <c r="R6334" s="1">
        <f>SUMIF(C:C,ecommerce_10000[[#This Row],[Category]],I:I)</f>
        <v>91504159.730000004</v>
      </c>
      <c r="S6334" s="1">
        <f>SUMIFS(I:I,C:C,C6334)</f>
        <v>91504159.730000004</v>
      </c>
      <c r="T6334" s="1" t="str">
        <f>INDEX(F:F,MATCH(ecommerce_10000[[#This Row],[TotalAmount]],I:I,0))</f>
        <v>Riyadh</v>
      </c>
    </row>
    <row r="6335" spans="1:20" x14ac:dyDescent="0.3">
      <c r="A6335" s="1" t="s">
        <v>6379</v>
      </c>
      <c r="B6335" s="1" t="s">
        <v>49</v>
      </c>
      <c r="C6335" s="1" t="s">
        <v>14</v>
      </c>
      <c r="D6335" s="1" t="s">
        <v>50</v>
      </c>
      <c r="E6335" s="1" t="s">
        <v>22</v>
      </c>
      <c r="F6335" s="1" t="s">
        <v>28</v>
      </c>
      <c r="G6335">
        <v>5571.29</v>
      </c>
      <c r="H6335">
        <v>4</v>
      </c>
      <c r="I6335">
        <v>22285.16</v>
      </c>
      <c r="J6335">
        <v>4.68</v>
      </c>
      <c r="K6335">
        <v>3048</v>
      </c>
      <c r="L6335" s="2">
        <v>45377</v>
      </c>
      <c r="O6335" t="str">
        <f>IF(ecommerce_10000[[#This Row],[Platform]]="Souq","sq",ecommerce_10000[[#This Row],[Platform]])</f>
        <v>Jumia</v>
      </c>
      <c r="P6335" t="str">
        <f>IF(E6335="Souq","sq",IF(E6335="Jumia","Jum",E6335))</f>
        <v>Jum</v>
      </c>
      <c r="Q6335">
        <f>VLOOKUP(ecommerce_10000[[#This Row],[City]],F:I,4,FALSE)</f>
        <v>26648.76</v>
      </c>
      <c r="R6335" s="1">
        <f>SUMIF(C:C,ecommerce_10000[[#This Row],[Category]],I:I)</f>
        <v>92327183.770000085</v>
      </c>
      <c r="S6335" s="1">
        <f>SUMIFS(I:I,C:C,C6335)</f>
        <v>92327183.770000085</v>
      </c>
      <c r="T6335" s="1" t="str">
        <f>INDEX(F:F,MATCH(ecommerce_10000[[#This Row],[TotalAmount]],I:I,0))</f>
        <v>Casablanca</v>
      </c>
    </row>
    <row r="6336" spans="1:20" x14ac:dyDescent="0.3">
      <c r="A6336" s="1" t="s">
        <v>6380</v>
      </c>
      <c r="B6336" s="1" t="s">
        <v>25</v>
      </c>
      <c r="C6336" s="1" t="s">
        <v>26</v>
      </c>
      <c r="D6336" s="1" t="s">
        <v>27</v>
      </c>
      <c r="E6336" s="1" t="s">
        <v>16</v>
      </c>
      <c r="F6336" s="1" t="s">
        <v>62</v>
      </c>
      <c r="G6336">
        <v>10607.43</v>
      </c>
      <c r="H6336">
        <v>3</v>
      </c>
      <c r="I6336">
        <v>31822.29</v>
      </c>
      <c r="J6336">
        <v>3.77</v>
      </c>
      <c r="K6336">
        <v>218</v>
      </c>
      <c r="L6336" s="2">
        <v>45502</v>
      </c>
      <c r="O6336" t="str">
        <f>IF(ecommerce_10000[[#This Row],[Platform]]="Souq","sq",ecommerce_10000[[#This Row],[Platform]])</f>
        <v>sq</v>
      </c>
      <c r="P6336" t="str">
        <f>IF(E6336="Souq","sq",IF(E6336="Jumia","Jum",E6336))</f>
        <v>sq</v>
      </c>
      <c r="Q6336">
        <f>VLOOKUP(ecommerce_10000[[#This Row],[City]],F:I,4,FALSE)</f>
        <v>27872.98</v>
      </c>
      <c r="R6336" s="1">
        <f>SUMIF(C:C,ecommerce_10000[[#This Row],[Category]],I:I)</f>
        <v>29200970.130000021</v>
      </c>
      <c r="S6336" s="1">
        <f>SUMIFS(I:I,C:C,C6336)</f>
        <v>29200970.130000021</v>
      </c>
      <c r="T6336" s="1" t="str">
        <f>INDEX(F:F,MATCH(ecommerce_10000[[#This Row],[TotalAmount]],I:I,0))</f>
        <v>Giza</v>
      </c>
    </row>
    <row r="6337" spans="1:20" x14ac:dyDescent="0.3">
      <c r="A6337" s="1" t="s">
        <v>6381</v>
      </c>
      <c r="B6337" s="1" t="s">
        <v>49</v>
      </c>
      <c r="C6337" s="1" t="s">
        <v>14</v>
      </c>
      <c r="D6337" s="1" t="s">
        <v>50</v>
      </c>
      <c r="E6337" s="1" t="s">
        <v>47</v>
      </c>
      <c r="F6337" s="1" t="s">
        <v>23</v>
      </c>
      <c r="G6337">
        <v>5635.21</v>
      </c>
      <c r="H6337">
        <v>1</v>
      </c>
      <c r="I6337">
        <v>5635.21</v>
      </c>
      <c r="J6337">
        <v>4.58</v>
      </c>
      <c r="K6337">
        <v>3999</v>
      </c>
      <c r="L6337" s="2">
        <v>45543</v>
      </c>
      <c r="O6337" t="str">
        <f>IF(ecommerce_10000[[#This Row],[Platform]]="Souq","sq",ecommerce_10000[[#This Row],[Platform]])</f>
        <v>Amazon</v>
      </c>
      <c r="P6337" t="str">
        <f>IF(E6337="Souq","sq",IF(E6337="Jumia","Jum",E6337))</f>
        <v>Amazon</v>
      </c>
      <c r="Q6337">
        <f>VLOOKUP(ecommerce_10000[[#This Row],[City]],F:I,4,FALSE)</f>
        <v>13290.4</v>
      </c>
      <c r="R6337" s="1">
        <f>SUMIF(C:C,ecommerce_10000[[#This Row],[Category]],I:I)</f>
        <v>92327183.770000085</v>
      </c>
      <c r="S6337" s="1">
        <f>SUMIFS(I:I,C:C,C6337)</f>
        <v>92327183.770000085</v>
      </c>
      <c r="T6337" s="1" t="str">
        <f>INDEX(F:F,MATCH(ecommerce_10000[[#This Row],[TotalAmount]],I:I,0))</f>
        <v>Alexandria</v>
      </c>
    </row>
    <row r="6338" spans="1:20" x14ac:dyDescent="0.3">
      <c r="A6338" s="1" t="s">
        <v>6382</v>
      </c>
      <c r="B6338" s="1" t="s">
        <v>19</v>
      </c>
      <c r="C6338" s="1" t="s">
        <v>20</v>
      </c>
      <c r="D6338" s="1" t="s">
        <v>21</v>
      </c>
      <c r="E6338" s="1" t="s">
        <v>16</v>
      </c>
      <c r="F6338" s="1" t="s">
        <v>23</v>
      </c>
      <c r="G6338">
        <v>17671.13</v>
      </c>
      <c r="H6338">
        <v>2</v>
      </c>
      <c r="I6338">
        <v>35342.26</v>
      </c>
      <c r="J6338">
        <v>4.49</v>
      </c>
      <c r="K6338">
        <v>772</v>
      </c>
      <c r="L6338" s="2">
        <v>45325</v>
      </c>
      <c r="O6338" t="str">
        <f>IF(ecommerce_10000[[#This Row],[Platform]]="Souq","sq",ecommerce_10000[[#This Row],[Platform]])</f>
        <v>sq</v>
      </c>
      <c r="P6338" t="str">
        <f>IF(E6338="Souq","sq",IF(E6338="Jumia","Jum",E6338))</f>
        <v>sq</v>
      </c>
      <c r="Q6338">
        <f>VLOOKUP(ecommerce_10000[[#This Row],[City]],F:I,4,FALSE)</f>
        <v>13290.4</v>
      </c>
      <c r="R6338" s="1">
        <f>SUMIF(C:C,ecommerce_10000[[#This Row],[Category]],I:I)</f>
        <v>91504159.730000004</v>
      </c>
      <c r="S6338" s="1">
        <f>SUMIFS(I:I,C:C,C6338)</f>
        <v>91504159.730000004</v>
      </c>
      <c r="T6338" s="1" t="str">
        <f>INDEX(F:F,MATCH(ecommerce_10000[[#This Row],[TotalAmount]],I:I,0))</f>
        <v>Alexandria</v>
      </c>
    </row>
    <row r="6339" spans="1:20" x14ac:dyDescent="0.3">
      <c r="A6339" s="1" t="s">
        <v>6383</v>
      </c>
      <c r="B6339" s="1" t="s">
        <v>65</v>
      </c>
      <c r="C6339" s="1" t="s">
        <v>20</v>
      </c>
      <c r="D6339" s="1" t="s">
        <v>66</v>
      </c>
      <c r="E6339" s="1" t="s">
        <v>47</v>
      </c>
      <c r="F6339" s="1" t="s">
        <v>23</v>
      </c>
      <c r="G6339">
        <v>4782.62</v>
      </c>
      <c r="H6339">
        <v>2</v>
      </c>
      <c r="I6339">
        <v>9565.24</v>
      </c>
      <c r="J6339">
        <v>4.9400000000000004</v>
      </c>
      <c r="K6339">
        <v>3325</v>
      </c>
      <c r="L6339" s="2">
        <v>45349</v>
      </c>
      <c r="O6339" t="str">
        <f>IF(ecommerce_10000[[#This Row],[Platform]]="Souq","sq",ecommerce_10000[[#This Row],[Platform]])</f>
        <v>Amazon</v>
      </c>
      <c r="P6339" t="str">
        <f>IF(E6339="Souq","sq",IF(E6339="Jumia","Jum",E6339))</f>
        <v>Amazon</v>
      </c>
      <c r="Q6339">
        <f>VLOOKUP(ecommerce_10000[[#This Row],[City]],F:I,4,FALSE)</f>
        <v>13290.4</v>
      </c>
      <c r="R6339" s="1">
        <f>SUMIF(C:C,ecommerce_10000[[#This Row],[Category]],I:I)</f>
        <v>91504159.730000004</v>
      </c>
      <c r="S6339" s="1">
        <f>SUMIFS(I:I,C:C,C6339)</f>
        <v>91504159.730000004</v>
      </c>
      <c r="T6339" s="1" t="str">
        <f>INDEX(F:F,MATCH(ecommerce_10000[[#This Row],[TotalAmount]],I:I,0))</f>
        <v>Alexandria</v>
      </c>
    </row>
    <row r="6340" spans="1:20" x14ac:dyDescent="0.3">
      <c r="A6340" s="1" t="s">
        <v>6384</v>
      </c>
      <c r="B6340" s="1" t="s">
        <v>43</v>
      </c>
      <c r="C6340" s="1" t="s">
        <v>44</v>
      </c>
      <c r="D6340" s="1" t="s">
        <v>45</v>
      </c>
      <c r="E6340" s="1" t="s">
        <v>16</v>
      </c>
      <c r="F6340" s="1" t="s">
        <v>33</v>
      </c>
      <c r="G6340">
        <v>15881.37</v>
      </c>
      <c r="H6340">
        <v>4</v>
      </c>
      <c r="I6340">
        <v>63525.48</v>
      </c>
      <c r="J6340">
        <v>3.97</v>
      </c>
      <c r="K6340">
        <v>595</v>
      </c>
      <c r="L6340" s="2">
        <v>45350</v>
      </c>
      <c r="O6340" t="str">
        <f>IF(ecommerce_10000[[#This Row],[Platform]]="Souq","sq",ecommerce_10000[[#This Row],[Platform]])</f>
        <v>sq</v>
      </c>
      <c r="P6340" t="str">
        <f>IF(E6340="Souq","sq",IF(E6340="Jumia","Jum",E6340))</f>
        <v>sq</v>
      </c>
      <c r="Q6340">
        <f>VLOOKUP(ecommerce_10000[[#This Row],[City]],F:I,4,FALSE)</f>
        <v>3665.44</v>
      </c>
      <c r="R6340" s="1">
        <f>SUMIF(C:C,ecommerce_10000[[#This Row],[Category]],I:I)</f>
        <v>31420413.200000018</v>
      </c>
      <c r="S6340" s="1">
        <f>SUMIFS(I:I,C:C,C6340)</f>
        <v>31420413.200000018</v>
      </c>
      <c r="T6340" s="1" t="str">
        <f>INDEX(F:F,MATCH(ecommerce_10000[[#This Row],[TotalAmount]],I:I,0))</f>
        <v>Dubai</v>
      </c>
    </row>
    <row r="6341" spans="1:20" x14ac:dyDescent="0.3">
      <c r="A6341" s="1" t="s">
        <v>6385</v>
      </c>
      <c r="B6341" s="1" t="s">
        <v>30</v>
      </c>
      <c r="C6341" s="1" t="s">
        <v>31</v>
      </c>
      <c r="D6341" s="1" t="s">
        <v>32</v>
      </c>
      <c r="E6341" s="1" t="s">
        <v>22</v>
      </c>
      <c r="F6341" s="1" t="s">
        <v>28</v>
      </c>
      <c r="G6341">
        <v>4734.3900000000003</v>
      </c>
      <c r="H6341">
        <v>1</v>
      </c>
      <c r="I6341">
        <v>4734.3900000000003</v>
      </c>
      <c r="J6341">
        <v>3.76</v>
      </c>
      <c r="K6341">
        <v>1986</v>
      </c>
      <c r="L6341" s="2">
        <v>45599</v>
      </c>
      <c r="O6341" t="str">
        <f>IF(ecommerce_10000[[#This Row],[Platform]]="Souq","sq",ecommerce_10000[[#This Row],[Platform]])</f>
        <v>Jumia</v>
      </c>
      <c r="P6341" t="str">
        <f>IF(E6341="Souq","sq",IF(E6341="Jumia","Jum",E6341))</f>
        <v>Jum</v>
      </c>
      <c r="Q6341">
        <f>VLOOKUP(ecommerce_10000[[#This Row],[City]],F:I,4,FALSE)</f>
        <v>26648.76</v>
      </c>
      <c r="R6341" s="1">
        <f>SUMIF(C:C,ecommerce_10000[[#This Row],[Category]],I:I)</f>
        <v>57542997.559999913</v>
      </c>
      <c r="S6341" s="1">
        <f>SUMIFS(I:I,C:C,C6341)</f>
        <v>57542997.559999913</v>
      </c>
      <c r="T6341" s="1" t="str">
        <f>INDEX(F:F,MATCH(ecommerce_10000[[#This Row],[TotalAmount]],I:I,0))</f>
        <v>Casablanca</v>
      </c>
    </row>
    <row r="6342" spans="1:20" x14ac:dyDescent="0.3">
      <c r="A6342" s="1" t="s">
        <v>6386</v>
      </c>
      <c r="B6342" s="1" t="s">
        <v>53</v>
      </c>
      <c r="C6342" s="1" t="s">
        <v>31</v>
      </c>
      <c r="D6342" s="1" t="s">
        <v>54</v>
      </c>
      <c r="E6342" s="1" t="s">
        <v>22</v>
      </c>
      <c r="F6342" s="1" t="s">
        <v>17</v>
      </c>
      <c r="G6342">
        <v>15507.2</v>
      </c>
      <c r="H6342">
        <v>4</v>
      </c>
      <c r="I6342">
        <v>62028.800000000003</v>
      </c>
      <c r="J6342">
        <v>4.49</v>
      </c>
      <c r="K6342">
        <v>2161</v>
      </c>
      <c r="L6342" s="2">
        <v>45474</v>
      </c>
      <c r="O6342" t="str">
        <f>IF(ecommerce_10000[[#This Row],[Platform]]="Souq","sq",ecommerce_10000[[#This Row],[Platform]])</f>
        <v>Jumia</v>
      </c>
      <c r="P6342" t="str">
        <f>IF(E6342="Souq","sq",IF(E6342="Jumia","Jum",E6342))</f>
        <v>Jum</v>
      </c>
      <c r="Q6342">
        <f>VLOOKUP(ecommerce_10000[[#This Row],[City]],F:I,4,FALSE)</f>
        <v>16284.02</v>
      </c>
      <c r="R6342" s="1">
        <f>SUMIF(C:C,ecommerce_10000[[#This Row],[Category]],I:I)</f>
        <v>57542997.559999913</v>
      </c>
      <c r="S6342" s="1">
        <f>SUMIFS(I:I,C:C,C6342)</f>
        <v>57542997.559999913</v>
      </c>
      <c r="T6342" s="1" t="str">
        <f>INDEX(F:F,MATCH(ecommerce_10000[[#This Row],[TotalAmount]],I:I,0))</f>
        <v>Cairo</v>
      </c>
    </row>
    <row r="6343" spans="1:20" x14ac:dyDescent="0.3">
      <c r="A6343" s="1" t="s">
        <v>6387</v>
      </c>
      <c r="B6343" s="1" t="s">
        <v>13</v>
      </c>
      <c r="C6343" s="1" t="s">
        <v>14</v>
      </c>
      <c r="D6343" s="1" t="s">
        <v>15</v>
      </c>
      <c r="E6343" s="1" t="s">
        <v>16</v>
      </c>
      <c r="F6343" s="1" t="s">
        <v>62</v>
      </c>
      <c r="G6343">
        <v>7921</v>
      </c>
      <c r="H6343">
        <v>3</v>
      </c>
      <c r="I6343">
        <v>23763</v>
      </c>
      <c r="J6343">
        <v>1.41</v>
      </c>
      <c r="K6343">
        <v>4217</v>
      </c>
      <c r="L6343" s="2">
        <v>45441</v>
      </c>
      <c r="O6343" t="str">
        <f>IF(ecommerce_10000[[#This Row],[Platform]]="Souq","sq",ecommerce_10000[[#This Row],[Platform]])</f>
        <v>sq</v>
      </c>
      <c r="P6343" t="str">
        <f>IF(E6343="Souq","sq",IF(E6343="Jumia","Jum",E6343))</f>
        <v>sq</v>
      </c>
      <c r="Q6343">
        <f>VLOOKUP(ecommerce_10000[[#This Row],[City]],F:I,4,FALSE)</f>
        <v>27872.98</v>
      </c>
      <c r="R6343" s="1">
        <f>SUMIF(C:C,ecommerce_10000[[#This Row],[Category]],I:I)</f>
        <v>92327183.770000085</v>
      </c>
      <c r="S6343" s="1">
        <f>SUMIFS(I:I,C:C,C6343)</f>
        <v>92327183.770000085</v>
      </c>
      <c r="T6343" s="1" t="str">
        <f>INDEX(F:F,MATCH(ecommerce_10000[[#This Row],[TotalAmount]],I:I,0))</f>
        <v>Giza</v>
      </c>
    </row>
    <row r="6344" spans="1:20" x14ac:dyDescent="0.3">
      <c r="A6344" s="1" t="s">
        <v>6388</v>
      </c>
      <c r="B6344" s="1" t="s">
        <v>35</v>
      </c>
      <c r="C6344" s="1" t="s">
        <v>14</v>
      </c>
      <c r="D6344" s="1" t="s">
        <v>36</v>
      </c>
      <c r="E6344" s="1" t="s">
        <v>16</v>
      </c>
      <c r="F6344" s="1" t="s">
        <v>33</v>
      </c>
      <c r="G6344">
        <v>4532.7</v>
      </c>
      <c r="H6344">
        <v>1</v>
      </c>
      <c r="I6344">
        <v>4532.7</v>
      </c>
      <c r="J6344">
        <v>3.89</v>
      </c>
      <c r="K6344">
        <v>3863</v>
      </c>
      <c r="L6344" s="2">
        <v>45359</v>
      </c>
      <c r="O6344" t="str">
        <f>IF(ecommerce_10000[[#This Row],[Platform]]="Souq","sq",ecommerce_10000[[#This Row],[Platform]])</f>
        <v>sq</v>
      </c>
      <c r="P6344" t="str">
        <f>IF(E6344="Souq","sq",IF(E6344="Jumia","Jum",E6344))</f>
        <v>sq</v>
      </c>
      <c r="Q6344">
        <f>VLOOKUP(ecommerce_10000[[#This Row],[City]],F:I,4,FALSE)</f>
        <v>3665.44</v>
      </c>
      <c r="R6344" s="1">
        <f>SUMIF(C:C,ecommerce_10000[[#This Row],[Category]],I:I)</f>
        <v>92327183.770000085</v>
      </c>
      <c r="S6344" s="1">
        <f>SUMIFS(I:I,C:C,C6344)</f>
        <v>92327183.770000085</v>
      </c>
      <c r="T6344" s="1" t="str">
        <f>INDEX(F:F,MATCH(ecommerce_10000[[#This Row],[TotalAmount]],I:I,0))</f>
        <v>Dubai</v>
      </c>
    </row>
    <row r="6345" spans="1:20" x14ac:dyDescent="0.3">
      <c r="A6345" s="1" t="s">
        <v>6389</v>
      </c>
      <c r="B6345" s="1" t="s">
        <v>38</v>
      </c>
      <c r="C6345" s="1" t="s">
        <v>20</v>
      </c>
      <c r="D6345" s="1" t="s">
        <v>39</v>
      </c>
      <c r="E6345" s="1" t="s">
        <v>22</v>
      </c>
      <c r="F6345" s="1" t="s">
        <v>40</v>
      </c>
      <c r="G6345">
        <v>8524.65</v>
      </c>
      <c r="H6345">
        <v>4</v>
      </c>
      <c r="I6345">
        <v>34098.6</v>
      </c>
      <c r="J6345">
        <v>1.1299999999999999</v>
      </c>
      <c r="K6345">
        <v>176</v>
      </c>
      <c r="L6345" s="2">
        <v>45527</v>
      </c>
      <c r="O6345" t="str">
        <f>IF(ecommerce_10000[[#This Row],[Platform]]="Souq","sq",ecommerce_10000[[#This Row],[Platform]])</f>
        <v>Jumia</v>
      </c>
      <c r="P6345" t="str">
        <f>IF(E6345="Souq","sq",IF(E6345="Jumia","Jum",E6345))</f>
        <v>Jum</v>
      </c>
      <c r="Q6345">
        <f>VLOOKUP(ecommerce_10000[[#This Row],[City]],F:I,4,FALSE)</f>
        <v>99349.3</v>
      </c>
      <c r="R6345" s="1">
        <f>SUMIF(C:C,ecommerce_10000[[#This Row],[Category]],I:I)</f>
        <v>91504159.730000004</v>
      </c>
      <c r="S6345" s="1">
        <f>SUMIFS(I:I,C:C,C6345)</f>
        <v>91504159.730000004</v>
      </c>
      <c r="T6345" s="1" t="str">
        <f>INDEX(F:F,MATCH(ecommerce_10000[[#This Row],[TotalAmount]],I:I,0))</f>
        <v>Riyadh</v>
      </c>
    </row>
    <row r="6346" spans="1:20" x14ac:dyDescent="0.3">
      <c r="A6346" s="1" t="s">
        <v>6390</v>
      </c>
      <c r="B6346" s="1" t="s">
        <v>43</v>
      </c>
      <c r="C6346" s="1" t="s">
        <v>44</v>
      </c>
      <c r="D6346" s="1" t="s">
        <v>45</v>
      </c>
      <c r="E6346" s="1" t="s">
        <v>47</v>
      </c>
      <c r="F6346" s="1" t="s">
        <v>23</v>
      </c>
      <c r="G6346">
        <v>11387.18</v>
      </c>
      <c r="H6346">
        <v>1</v>
      </c>
      <c r="I6346">
        <v>11387.18</v>
      </c>
      <c r="J6346">
        <v>2.48</v>
      </c>
      <c r="K6346">
        <v>2912</v>
      </c>
      <c r="L6346" s="2">
        <v>45584</v>
      </c>
      <c r="O6346" t="str">
        <f>IF(ecommerce_10000[[#This Row],[Platform]]="Souq","sq",ecommerce_10000[[#This Row],[Platform]])</f>
        <v>Amazon</v>
      </c>
      <c r="P6346" t="str">
        <f>IF(E6346="Souq","sq",IF(E6346="Jumia","Jum",E6346))</f>
        <v>Amazon</v>
      </c>
      <c r="Q6346">
        <f>VLOOKUP(ecommerce_10000[[#This Row],[City]],F:I,4,FALSE)</f>
        <v>13290.4</v>
      </c>
      <c r="R6346" s="1">
        <f>SUMIF(C:C,ecommerce_10000[[#This Row],[Category]],I:I)</f>
        <v>31420413.200000018</v>
      </c>
      <c r="S6346" s="1">
        <f>SUMIFS(I:I,C:C,C6346)</f>
        <v>31420413.200000018</v>
      </c>
      <c r="T6346" s="1" t="str">
        <f>INDEX(F:F,MATCH(ecommerce_10000[[#This Row],[TotalAmount]],I:I,0))</f>
        <v>Alexandria</v>
      </c>
    </row>
    <row r="6347" spans="1:20" x14ac:dyDescent="0.3">
      <c r="A6347" s="1" t="s">
        <v>6391</v>
      </c>
      <c r="B6347" s="1" t="s">
        <v>65</v>
      </c>
      <c r="C6347" s="1" t="s">
        <v>20</v>
      </c>
      <c r="D6347" s="1" t="s">
        <v>66</v>
      </c>
      <c r="E6347" s="1" t="s">
        <v>22</v>
      </c>
      <c r="F6347" s="1" t="s">
        <v>40</v>
      </c>
      <c r="G6347">
        <v>4713.3599999999997</v>
      </c>
      <c r="H6347">
        <v>4</v>
      </c>
      <c r="I6347">
        <v>18853.439999999999</v>
      </c>
      <c r="J6347">
        <v>3.52</v>
      </c>
      <c r="K6347">
        <v>928</v>
      </c>
      <c r="L6347" s="2">
        <v>45316</v>
      </c>
      <c r="O6347" t="str">
        <f>IF(ecommerce_10000[[#This Row],[Platform]]="Souq","sq",ecommerce_10000[[#This Row],[Platform]])</f>
        <v>Jumia</v>
      </c>
      <c r="P6347" t="str">
        <f>IF(E6347="Souq","sq",IF(E6347="Jumia","Jum",E6347))</f>
        <v>Jum</v>
      </c>
      <c r="Q6347">
        <f>VLOOKUP(ecommerce_10000[[#This Row],[City]],F:I,4,FALSE)</f>
        <v>99349.3</v>
      </c>
      <c r="R6347" s="1">
        <f>SUMIF(C:C,ecommerce_10000[[#This Row],[Category]],I:I)</f>
        <v>91504159.730000004</v>
      </c>
      <c r="S6347" s="1">
        <f>SUMIFS(I:I,C:C,C6347)</f>
        <v>91504159.730000004</v>
      </c>
      <c r="T6347" s="1" t="str">
        <f>INDEX(F:F,MATCH(ecommerce_10000[[#This Row],[TotalAmount]],I:I,0))</f>
        <v>Riyadh</v>
      </c>
    </row>
    <row r="6348" spans="1:20" x14ac:dyDescent="0.3">
      <c r="A6348" s="1" t="s">
        <v>6392</v>
      </c>
      <c r="B6348" s="1" t="s">
        <v>30</v>
      </c>
      <c r="C6348" s="1" t="s">
        <v>31</v>
      </c>
      <c r="D6348" s="1" t="s">
        <v>32</v>
      </c>
      <c r="E6348" s="1" t="s">
        <v>47</v>
      </c>
      <c r="F6348" s="1" t="s">
        <v>40</v>
      </c>
      <c r="G6348">
        <v>6593.49</v>
      </c>
      <c r="H6348">
        <v>5</v>
      </c>
      <c r="I6348">
        <v>32967.449999999997</v>
      </c>
      <c r="J6348">
        <v>3.87</v>
      </c>
      <c r="K6348">
        <v>4291</v>
      </c>
      <c r="L6348" s="2">
        <v>45477</v>
      </c>
      <c r="O6348" t="str">
        <f>IF(ecommerce_10000[[#This Row],[Platform]]="Souq","sq",ecommerce_10000[[#This Row],[Platform]])</f>
        <v>Amazon</v>
      </c>
      <c r="P6348" t="str">
        <f>IF(E6348="Souq","sq",IF(E6348="Jumia","Jum",E6348))</f>
        <v>Amazon</v>
      </c>
      <c r="Q6348">
        <f>VLOOKUP(ecommerce_10000[[#This Row],[City]],F:I,4,FALSE)</f>
        <v>99349.3</v>
      </c>
      <c r="R6348" s="1">
        <f>SUMIF(C:C,ecommerce_10000[[#This Row],[Category]],I:I)</f>
        <v>57542997.559999913</v>
      </c>
      <c r="S6348" s="1">
        <f>SUMIFS(I:I,C:C,C6348)</f>
        <v>57542997.559999913</v>
      </c>
      <c r="T6348" s="1" t="str">
        <f>INDEX(F:F,MATCH(ecommerce_10000[[#This Row],[TotalAmount]],I:I,0))</f>
        <v>Riyadh</v>
      </c>
    </row>
    <row r="6349" spans="1:20" x14ac:dyDescent="0.3">
      <c r="A6349" s="1" t="s">
        <v>6393</v>
      </c>
      <c r="B6349" s="1" t="s">
        <v>30</v>
      </c>
      <c r="C6349" s="1" t="s">
        <v>31</v>
      </c>
      <c r="D6349" s="1" t="s">
        <v>32</v>
      </c>
      <c r="E6349" s="1" t="s">
        <v>22</v>
      </c>
      <c r="F6349" s="1" t="s">
        <v>40</v>
      </c>
      <c r="G6349">
        <v>4893.12</v>
      </c>
      <c r="H6349">
        <v>3</v>
      </c>
      <c r="I6349">
        <v>14679.36</v>
      </c>
      <c r="J6349">
        <v>3.13</v>
      </c>
      <c r="K6349">
        <v>4450</v>
      </c>
      <c r="L6349" s="2">
        <v>45331</v>
      </c>
      <c r="O6349" t="str">
        <f>IF(ecommerce_10000[[#This Row],[Platform]]="Souq","sq",ecommerce_10000[[#This Row],[Platform]])</f>
        <v>Jumia</v>
      </c>
      <c r="P6349" t="str">
        <f>IF(E6349="Souq","sq",IF(E6349="Jumia","Jum",E6349))</f>
        <v>Jum</v>
      </c>
      <c r="Q6349">
        <f>VLOOKUP(ecommerce_10000[[#This Row],[City]],F:I,4,FALSE)</f>
        <v>99349.3</v>
      </c>
      <c r="R6349" s="1">
        <f>SUMIF(C:C,ecommerce_10000[[#This Row],[Category]],I:I)</f>
        <v>57542997.559999913</v>
      </c>
      <c r="S6349" s="1">
        <f>SUMIFS(I:I,C:C,C6349)</f>
        <v>57542997.559999913</v>
      </c>
      <c r="T6349" s="1" t="str">
        <f>INDEX(F:F,MATCH(ecommerce_10000[[#This Row],[TotalAmount]],I:I,0))</f>
        <v>Riyadh</v>
      </c>
    </row>
    <row r="6350" spans="1:20" x14ac:dyDescent="0.3">
      <c r="A6350" s="1" t="s">
        <v>6394</v>
      </c>
      <c r="B6350" s="1" t="s">
        <v>38</v>
      </c>
      <c r="C6350" s="1" t="s">
        <v>20</v>
      </c>
      <c r="D6350" s="1" t="s">
        <v>39</v>
      </c>
      <c r="E6350" s="1" t="s">
        <v>22</v>
      </c>
      <c r="F6350" s="1" t="s">
        <v>33</v>
      </c>
      <c r="G6350">
        <v>11898.18</v>
      </c>
      <c r="H6350">
        <v>1</v>
      </c>
      <c r="I6350">
        <v>11898.18</v>
      </c>
      <c r="J6350">
        <v>4.78</v>
      </c>
      <c r="K6350">
        <v>4556</v>
      </c>
      <c r="L6350" s="2">
        <v>45620</v>
      </c>
      <c r="O6350" t="str">
        <f>IF(ecommerce_10000[[#This Row],[Platform]]="Souq","sq",ecommerce_10000[[#This Row],[Platform]])</f>
        <v>Jumia</v>
      </c>
      <c r="P6350" t="str">
        <f>IF(E6350="Souq","sq",IF(E6350="Jumia","Jum",E6350))</f>
        <v>Jum</v>
      </c>
      <c r="Q6350">
        <f>VLOOKUP(ecommerce_10000[[#This Row],[City]],F:I,4,FALSE)</f>
        <v>3665.44</v>
      </c>
      <c r="R6350" s="1">
        <f>SUMIF(C:C,ecommerce_10000[[#This Row],[Category]],I:I)</f>
        <v>91504159.730000004</v>
      </c>
      <c r="S6350" s="1">
        <f>SUMIFS(I:I,C:C,C6350)</f>
        <v>91504159.730000004</v>
      </c>
      <c r="T6350" s="1" t="str">
        <f>INDEX(F:F,MATCH(ecommerce_10000[[#This Row],[TotalAmount]],I:I,0))</f>
        <v>Dubai</v>
      </c>
    </row>
    <row r="6351" spans="1:20" x14ac:dyDescent="0.3">
      <c r="A6351" s="1" t="s">
        <v>6395</v>
      </c>
      <c r="B6351" s="1" t="s">
        <v>38</v>
      </c>
      <c r="C6351" s="1" t="s">
        <v>20</v>
      </c>
      <c r="D6351" s="1" t="s">
        <v>39</v>
      </c>
      <c r="E6351" s="1" t="s">
        <v>16</v>
      </c>
      <c r="F6351" s="1" t="s">
        <v>23</v>
      </c>
      <c r="G6351">
        <v>9941.0400000000009</v>
      </c>
      <c r="H6351">
        <v>5</v>
      </c>
      <c r="I6351">
        <v>49705.2</v>
      </c>
      <c r="J6351">
        <v>4.46</v>
      </c>
      <c r="K6351">
        <v>467</v>
      </c>
      <c r="L6351" s="2">
        <v>45537</v>
      </c>
      <c r="O6351" t="str">
        <f>IF(ecommerce_10000[[#This Row],[Platform]]="Souq","sq",ecommerce_10000[[#This Row],[Platform]])</f>
        <v>sq</v>
      </c>
      <c r="P6351" t="str">
        <f>IF(E6351="Souq","sq",IF(E6351="Jumia","Jum",E6351))</f>
        <v>sq</v>
      </c>
      <c r="Q6351">
        <f>VLOOKUP(ecommerce_10000[[#This Row],[City]],F:I,4,FALSE)</f>
        <v>13290.4</v>
      </c>
      <c r="R6351" s="1">
        <f>SUMIF(C:C,ecommerce_10000[[#This Row],[Category]],I:I)</f>
        <v>91504159.730000004</v>
      </c>
      <c r="S6351" s="1">
        <f>SUMIFS(I:I,C:C,C6351)</f>
        <v>91504159.730000004</v>
      </c>
      <c r="T6351" s="1" t="str">
        <f>INDEX(F:F,MATCH(ecommerce_10000[[#This Row],[TotalAmount]],I:I,0))</f>
        <v>Alexandria</v>
      </c>
    </row>
    <row r="6352" spans="1:20" x14ac:dyDescent="0.3">
      <c r="A6352" s="1" t="s">
        <v>6396</v>
      </c>
      <c r="B6352" s="1" t="s">
        <v>49</v>
      </c>
      <c r="C6352" s="1" t="s">
        <v>14</v>
      </c>
      <c r="D6352" s="1" t="s">
        <v>50</v>
      </c>
      <c r="E6352" s="1" t="s">
        <v>16</v>
      </c>
      <c r="F6352" s="1" t="s">
        <v>28</v>
      </c>
      <c r="G6352">
        <v>9182.27</v>
      </c>
      <c r="H6352">
        <v>3</v>
      </c>
      <c r="I6352">
        <v>27546.81</v>
      </c>
      <c r="J6352">
        <v>2.52</v>
      </c>
      <c r="K6352">
        <v>1194</v>
      </c>
      <c r="L6352" s="2">
        <v>45515</v>
      </c>
      <c r="O6352" t="str">
        <f>IF(ecommerce_10000[[#This Row],[Platform]]="Souq","sq",ecommerce_10000[[#This Row],[Platform]])</f>
        <v>sq</v>
      </c>
      <c r="P6352" t="str">
        <f>IF(E6352="Souq","sq",IF(E6352="Jumia","Jum",E6352))</f>
        <v>sq</v>
      </c>
      <c r="Q6352">
        <f>VLOOKUP(ecommerce_10000[[#This Row],[City]],F:I,4,FALSE)</f>
        <v>26648.76</v>
      </c>
      <c r="R6352" s="1">
        <f>SUMIF(C:C,ecommerce_10000[[#This Row],[Category]],I:I)</f>
        <v>92327183.770000085</v>
      </c>
      <c r="S6352" s="1">
        <f>SUMIFS(I:I,C:C,C6352)</f>
        <v>92327183.770000085</v>
      </c>
      <c r="T6352" s="1" t="str">
        <f>INDEX(F:F,MATCH(ecommerce_10000[[#This Row],[TotalAmount]],I:I,0))</f>
        <v>Casablanca</v>
      </c>
    </row>
    <row r="6353" spans="1:20" x14ac:dyDescent="0.3">
      <c r="A6353" s="1" t="s">
        <v>6397</v>
      </c>
      <c r="B6353" s="1" t="s">
        <v>35</v>
      </c>
      <c r="C6353" s="1" t="s">
        <v>14</v>
      </c>
      <c r="D6353" s="1" t="s">
        <v>36</v>
      </c>
      <c r="E6353" s="1" t="s">
        <v>47</v>
      </c>
      <c r="F6353" s="1" t="s">
        <v>17</v>
      </c>
      <c r="G6353">
        <v>10394.969999999999</v>
      </c>
      <c r="H6353">
        <v>3</v>
      </c>
      <c r="I6353">
        <v>31184.91</v>
      </c>
      <c r="J6353">
        <v>3.36</v>
      </c>
      <c r="K6353">
        <v>944</v>
      </c>
      <c r="L6353" s="2">
        <v>45384</v>
      </c>
      <c r="O6353" t="str">
        <f>IF(ecommerce_10000[[#This Row],[Platform]]="Souq","sq",ecommerce_10000[[#This Row],[Platform]])</f>
        <v>Amazon</v>
      </c>
      <c r="P6353" t="str">
        <f>IF(E6353="Souq","sq",IF(E6353="Jumia","Jum",E6353))</f>
        <v>Amazon</v>
      </c>
      <c r="Q6353">
        <f>VLOOKUP(ecommerce_10000[[#This Row],[City]],F:I,4,FALSE)</f>
        <v>16284.02</v>
      </c>
      <c r="R6353" s="1">
        <f>SUMIF(C:C,ecommerce_10000[[#This Row],[Category]],I:I)</f>
        <v>92327183.770000085</v>
      </c>
      <c r="S6353" s="1">
        <f>SUMIFS(I:I,C:C,C6353)</f>
        <v>92327183.770000085</v>
      </c>
      <c r="T6353" s="1" t="str">
        <f>INDEX(F:F,MATCH(ecommerce_10000[[#This Row],[TotalAmount]],I:I,0))</f>
        <v>Cairo</v>
      </c>
    </row>
    <row r="6354" spans="1:20" x14ac:dyDescent="0.3">
      <c r="A6354" s="1" t="s">
        <v>6398</v>
      </c>
      <c r="B6354" s="1" t="s">
        <v>49</v>
      </c>
      <c r="C6354" s="1" t="s">
        <v>14</v>
      </c>
      <c r="D6354" s="1" t="s">
        <v>50</v>
      </c>
      <c r="E6354" s="1" t="s">
        <v>47</v>
      </c>
      <c r="F6354" s="1" t="s">
        <v>23</v>
      </c>
      <c r="G6354">
        <v>11455.6</v>
      </c>
      <c r="H6354">
        <v>4</v>
      </c>
      <c r="I6354">
        <v>45822.400000000001</v>
      </c>
      <c r="J6354">
        <v>1.3</v>
      </c>
      <c r="K6354">
        <v>2550</v>
      </c>
      <c r="L6354" s="2">
        <v>45423</v>
      </c>
      <c r="O6354" t="str">
        <f>IF(ecommerce_10000[[#This Row],[Platform]]="Souq","sq",ecommerce_10000[[#This Row],[Platform]])</f>
        <v>Amazon</v>
      </c>
      <c r="P6354" t="str">
        <f>IF(E6354="Souq","sq",IF(E6354="Jumia","Jum",E6354))</f>
        <v>Amazon</v>
      </c>
      <c r="Q6354">
        <f>VLOOKUP(ecommerce_10000[[#This Row],[City]],F:I,4,FALSE)</f>
        <v>13290.4</v>
      </c>
      <c r="R6354" s="1">
        <f>SUMIF(C:C,ecommerce_10000[[#This Row],[Category]],I:I)</f>
        <v>92327183.770000085</v>
      </c>
      <c r="S6354" s="1">
        <f>SUMIFS(I:I,C:C,C6354)</f>
        <v>92327183.770000085</v>
      </c>
      <c r="T6354" s="1" t="str">
        <f>INDEX(F:F,MATCH(ecommerce_10000[[#This Row],[TotalAmount]],I:I,0))</f>
        <v>Alexandria</v>
      </c>
    </row>
    <row r="6355" spans="1:20" x14ac:dyDescent="0.3">
      <c r="A6355" s="1" t="s">
        <v>6399</v>
      </c>
      <c r="B6355" s="1" t="s">
        <v>65</v>
      </c>
      <c r="C6355" s="1" t="s">
        <v>20</v>
      </c>
      <c r="D6355" s="1" t="s">
        <v>66</v>
      </c>
      <c r="E6355" s="1" t="s">
        <v>22</v>
      </c>
      <c r="F6355" s="1" t="s">
        <v>33</v>
      </c>
      <c r="G6355">
        <v>18396.53</v>
      </c>
      <c r="H6355">
        <v>3</v>
      </c>
      <c r="I6355">
        <v>55189.59</v>
      </c>
      <c r="J6355">
        <v>2.5099999999999998</v>
      </c>
      <c r="K6355">
        <v>2938</v>
      </c>
      <c r="L6355" s="2">
        <v>45377</v>
      </c>
      <c r="O6355" t="str">
        <f>IF(ecommerce_10000[[#This Row],[Platform]]="Souq","sq",ecommerce_10000[[#This Row],[Platform]])</f>
        <v>Jumia</v>
      </c>
      <c r="P6355" t="str">
        <f>IF(E6355="Souq","sq",IF(E6355="Jumia","Jum",E6355))</f>
        <v>Jum</v>
      </c>
      <c r="Q6355">
        <f>VLOOKUP(ecommerce_10000[[#This Row],[City]],F:I,4,FALSE)</f>
        <v>3665.44</v>
      </c>
      <c r="R6355" s="1">
        <f>SUMIF(C:C,ecommerce_10000[[#This Row],[Category]],I:I)</f>
        <v>91504159.730000004</v>
      </c>
      <c r="S6355" s="1">
        <f>SUMIFS(I:I,C:C,C6355)</f>
        <v>91504159.730000004</v>
      </c>
      <c r="T6355" s="1" t="str">
        <f>INDEX(F:F,MATCH(ecommerce_10000[[#This Row],[TotalAmount]],I:I,0))</f>
        <v>Dubai</v>
      </c>
    </row>
    <row r="6356" spans="1:20" x14ac:dyDescent="0.3">
      <c r="A6356" s="1" t="s">
        <v>6400</v>
      </c>
      <c r="B6356" s="1" t="s">
        <v>65</v>
      </c>
      <c r="C6356" s="1" t="s">
        <v>20</v>
      </c>
      <c r="D6356" s="1" t="s">
        <v>66</v>
      </c>
      <c r="E6356" s="1" t="s">
        <v>47</v>
      </c>
      <c r="F6356" s="1" t="s">
        <v>17</v>
      </c>
      <c r="G6356">
        <v>1253.97</v>
      </c>
      <c r="H6356">
        <v>4</v>
      </c>
      <c r="I6356">
        <v>5015.88</v>
      </c>
      <c r="J6356">
        <v>1.8</v>
      </c>
      <c r="K6356">
        <v>1562</v>
      </c>
      <c r="L6356" s="2">
        <v>45405</v>
      </c>
      <c r="O6356" t="str">
        <f>IF(ecommerce_10000[[#This Row],[Platform]]="Souq","sq",ecommerce_10000[[#This Row],[Platform]])</f>
        <v>Amazon</v>
      </c>
      <c r="P6356" t="str">
        <f>IF(E6356="Souq","sq",IF(E6356="Jumia","Jum",E6356))</f>
        <v>Amazon</v>
      </c>
      <c r="Q6356">
        <f>VLOOKUP(ecommerce_10000[[#This Row],[City]],F:I,4,FALSE)</f>
        <v>16284.02</v>
      </c>
      <c r="R6356" s="1">
        <f>SUMIF(C:C,ecommerce_10000[[#This Row],[Category]],I:I)</f>
        <v>91504159.730000004</v>
      </c>
      <c r="S6356" s="1">
        <f>SUMIFS(I:I,C:C,C6356)</f>
        <v>91504159.730000004</v>
      </c>
      <c r="T6356" s="1" t="str">
        <f>INDEX(F:F,MATCH(ecommerce_10000[[#This Row],[TotalAmount]],I:I,0))</f>
        <v>Cairo</v>
      </c>
    </row>
    <row r="6357" spans="1:20" x14ac:dyDescent="0.3">
      <c r="A6357" s="1" t="s">
        <v>6401</v>
      </c>
      <c r="B6357" s="1" t="s">
        <v>13</v>
      </c>
      <c r="C6357" s="1" t="s">
        <v>14</v>
      </c>
      <c r="D6357" s="1" t="s">
        <v>15</v>
      </c>
      <c r="E6357" s="1" t="s">
        <v>22</v>
      </c>
      <c r="F6357" s="1" t="s">
        <v>17</v>
      </c>
      <c r="G6357">
        <v>19975.88</v>
      </c>
      <c r="H6357">
        <v>3</v>
      </c>
      <c r="I6357">
        <v>59927.64</v>
      </c>
      <c r="J6357">
        <v>1.04</v>
      </c>
      <c r="K6357">
        <v>3110</v>
      </c>
      <c r="L6357" s="2">
        <v>45322</v>
      </c>
      <c r="O6357" t="str">
        <f>IF(ecommerce_10000[[#This Row],[Platform]]="Souq","sq",ecommerce_10000[[#This Row],[Platform]])</f>
        <v>Jumia</v>
      </c>
      <c r="P6357" t="str">
        <f>IF(E6357="Souq","sq",IF(E6357="Jumia","Jum",E6357))</f>
        <v>Jum</v>
      </c>
      <c r="Q6357">
        <f>VLOOKUP(ecommerce_10000[[#This Row],[City]],F:I,4,FALSE)</f>
        <v>16284.02</v>
      </c>
      <c r="R6357" s="1">
        <f>SUMIF(C:C,ecommerce_10000[[#This Row],[Category]],I:I)</f>
        <v>92327183.770000085</v>
      </c>
      <c r="S6357" s="1">
        <f>SUMIFS(I:I,C:C,C6357)</f>
        <v>92327183.770000085</v>
      </c>
      <c r="T6357" s="1" t="str">
        <f>INDEX(F:F,MATCH(ecommerce_10000[[#This Row],[TotalAmount]],I:I,0))</f>
        <v>Cairo</v>
      </c>
    </row>
    <row r="6358" spans="1:20" x14ac:dyDescent="0.3">
      <c r="A6358" s="1" t="s">
        <v>6402</v>
      </c>
      <c r="B6358" s="1" t="s">
        <v>38</v>
      </c>
      <c r="C6358" s="1" t="s">
        <v>20</v>
      </c>
      <c r="D6358" s="1" t="s">
        <v>39</v>
      </c>
      <c r="E6358" s="1" t="s">
        <v>16</v>
      </c>
      <c r="F6358" s="1" t="s">
        <v>40</v>
      </c>
      <c r="G6358">
        <v>16153.33</v>
      </c>
      <c r="H6358">
        <v>5</v>
      </c>
      <c r="I6358">
        <v>80766.649999999994</v>
      </c>
      <c r="J6358">
        <v>1.46</v>
      </c>
      <c r="K6358">
        <v>2580</v>
      </c>
      <c r="L6358" s="2">
        <v>45293</v>
      </c>
      <c r="O6358" t="str">
        <f>IF(ecommerce_10000[[#This Row],[Platform]]="Souq","sq",ecommerce_10000[[#This Row],[Platform]])</f>
        <v>sq</v>
      </c>
      <c r="P6358" t="str">
        <f>IF(E6358="Souq","sq",IF(E6358="Jumia","Jum",E6358))</f>
        <v>sq</v>
      </c>
      <c r="Q6358">
        <f>VLOOKUP(ecommerce_10000[[#This Row],[City]],F:I,4,FALSE)</f>
        <v>99349.3</v>
      </c>
      <c r="R6358" s="1">
        <f>SUMIF(C:C,ecommerce_10000[[#This Row],[Category]],I:I)</f>
        <v>91504159.730000004</v>
      </c>
      <c r="S6358" s="1">
        <f>SUMIFS(I:I,C:C,C6358)</f>
        <v>91504159.730000004</v>
      </c>
      <c r="T6358" s="1" t="str">
        <f>INDEX(F:F,MATCH(ecommerce_10000[[#This Row],[TotalAmount]],I:I,0))</f>
        <v>Riyadh</v>
      </c>
    </row>
    <row r="6359" spans="1:20" x14ac:dyDescent="0.3">
      <c r="A6359" s="1" t="s">
        <v>6403</v>
      </c>
      <c r="B6359" s="1" t="s">
        <v>35</v>
      </c>
      <c r="C6359" s="1" t="s">
        <v>14</v>
      </c>
      <c r="D6359" s="1" t="s">
        <v>36</v>
      </c>
      <c r="E6359" s="1" t="s">
        <v>22</v>
      </c>
      <c r="F6359" s="1" t="s">
        <v>28</v>
      </c>
      <c r="G6359">
        <v>5943.76</v>
      </c>
      <c r="H6359">
        <v>1</v>
      </c>
      <c r="I6359">
        <v>5943.76</v>
      </c>
      <c r="J6359">
        <v>3.98</v>
      </c>
      <c r="K6359">
        <v>1838</v>
      </c>
      <c r="L6359" s="2">
        <v>45595</v>
      </c>
      <c r="O6359" t="str">
        <f>IF(ecommerce_10000[[#This Row],[Platform]]="Souq","sq",ecommerce_10000[[#This Row],[Platform]])</f>
        <v>Jumia</v>
      </c>
      <c r="P6359" t="str">
        <f>IF(E6359="Souq","sq",IF(E6359="Jumia","Jum",E6359))</f>
        <v>Jum</v>
      </c>
      <c r="Q6359">
        <f>VLOOKUP(ecommerce_10000[[#This Row],[City]],F:I,4,FALSE)</f>
        <v>26648.76</v>
      </c>
      <c r="R6359" s="1">
        <f>SUMIF(C:C,ecommerce_10000[[#This Row],[Category]],I:I)</f>
        <v>92327183.770000085</v>
      </c>
      <c r="S6359" s="1">
        <f>SUMIFS(I:I,C:C,C6359)</f>
        <v>92327183.770000085</v>
      </c>
      <c r="T6359" s="1" t="str">
        <f>INDEX(F:F,MATCH(ecommerce_10000[[#This Row],[TotalAmount]],I:I,0))</f>
        <v>Casablanca</v>
      </c>
    </row>
    <row r="6360" spans="1:20" x14ac:dyDescent="0.3">
      <c r="A6360" s="1" t="s">
        <v>6404</v>
      </c>
      <c r="B6360" s="1" t="s">
        <v>30</v>
      </c>
      <c r="C6360" s="1" t="s">
        <v>31</v>
      </c>
      <c r="D6360" s="1" t="s">
        <v>32</v>
      </c>
      <c r="E6360" s="1" t="s">
        <v>22</v>
      </c>
      <c r="F6360" s="1" t="s">
        <v>28</v>
      </c>
      <c r="G6360">
        <v>16060.71</v>
      </c>
      <c r="H6360">
        <v>3</v>
      </c>
      <c r="I6360">
        <v>48182.13</v>
      </c>
      <c r="J6360">
        <v>1.86</v>
      </c>
      <c r="K6360">
        <v>1312</v>
      </c>
      <c r="L6360" s="2">
        <v>45479</v>
      </c>
      <c r="O6360" t="str">
        <f>IF(ecommerce_10000[[#This Row],[Platform]]="Souq","sq",ecommerce_10000[[#This Row],[Platform]])</f>
        <v>Jumia</v>
      </c>
      <c r="P6360" t="str">
        <f>IF(E6360="Souq","sq",IF(E6360="Jumia","Jum",E6360))</f>
        <v>Jum</v>
      </c>
      <c r="Q6360">
        <f>VLOOKUP(ecommerce_10000[[#This Row],[City]],F:I,4,FALSE)</f>
        <v>26648.76</v>
      </c>
      <c r="R6360" s="1">
        <f>SUMIF(C:C,ecommerce_10000[[#This Row],[Category]],I:I)</f>
        <v>57542997.559999913</v>
      </c>
      <c r="S6360" s="1">
        <f>SUMIFS(I:I,C:C,C6360)</f>
        <v>57542997.559999913</v>
      </c>
      <c r="T6360" s="1" t="str">
        <f>INDEX(F:F,MATCH(ecommerce_10000[[#This Row],[TotalAmount]],I:I,0))</f>
        <v>Casablanca</v>
      </c>
    </row>
    <row r="6361" spans="1:20" x14ac:dyDescent="0.3">
      <c r="A6361" s="1" t="s">
        <v>6405</v>
      </c>
      <c r="B6361" s="1" t="s">
        <v>53</v>
      </c>
      <c r="C6361" s="1" t="s">
        <v>31</v>
      </c>
      <c r="D6361" s="1" t="s">
        <v>54</v>
      </c>
      <c r="E6361" s="1" t="s">
        <v>47</v>
      </c>
      <c r="F6361" s="1" t="s">
        <v>33</v>
      </c>
      <c r="G6361">
        <v>5855.08</v>
      </c>
      <c r="H6361">
        <v>2</v>
      </c>
      <c r="I6361">
        <v>11710.16</v>
      </c>
      <c r="J6361">
        <v>2.19</v>
      </c>
      <c r="K6361">
        <v>1231</v>
      </c>
      <c r="L6361" s="2">
        <v>45366</v>
      </c>
      <c r="O6361" t="str">
        <f>IF(ecommerce_10000[[#This Row],[Platform]]="Souq","sq",ecommerce_10000[[#This Row],[Platform]])</f>
        <v>Amazon</v>
      </c>
      <c r="P6361" t="str">
        <f>IF(E6361="Souq","sq",IF(E6361="Jumia","Jum",E6361))</f>
        <v>Amazon</v>
      </c>
      <c r="Q6361">
        <f>VLOOKUP(ecommerce_10000[[#This Row],[City]],F:I,4,FALSE)</f>
        <v>3665.44</v>
      </c>
      <c r="R6361" s="1">
        <f>SUMIF(C:C,ecommerce_10000[[#This Row],[Category]],I:I)</f>
        <v>57542997.559999913</v>
      </c>
      <c r="S6361" s="1">
        <f>SUMIFS(I:I,C:C,C6361)</f>
        <v>57542997.559999913</v>
      </c>
      <c r="T6361" s="1" t="str">
        <f>INDEX(F:F,MATCH(ecommerce_10000[[#This Row],[TotalAmount]],I:I,0))</f>
        <v>Dubai</v>
      </c>
    </row>
    <row r="6362" spans="1:20" x14ac:dyDescent="0.3">
      <c r="A6362" s="1" t="s">
        <v>6406</v>
      </c>
      <c r="B6362" s="1" t="s">
        <v>25</v>
      </c>
      <c r="C6362" s="1" t="s">
        <v>26</v>
      </c>
      <c r="D6362" s="1" t="s">
        <v>27</v>
      </c>
      <c r="E6362" s="1" t="s">
        <v>47</v>
      </c>
      <c r="F6362" s="1" t="s">
        <v>23</v>
      </c>
      <c r="G6362">
        <v>9909.7999999999993</v>
      </c>
      <c r="H6362">
        <v>2</v>
      </c>
      <c r="I6362">
        <v>19819.599999999999</v>
      </c>
      <c r="J6362">
        <v>4.28</v>
      </c>
      <c r="K6362">
        <v>1125</v>
      </c>
      <c r="L6362" s="2">
        <v>45459</v>
      </c>
      <c r="O6362" t="str">
        <f>IF(ecommerce_10000[[#This Row],[Platform]]="Souq","sq",ecommerce_10000[[#This Row],[Platform]])</f>
        <v>Amazon</v>
      </c>
      <c r="P6362" t="str">
        <f>IF(E6362="Souq","sq",IF(E6362="Jumia","Jum",E6362))</f>
        <v>Amazon</v>
      </c>
      <c r="Q6362">
        <f>VLOOKUP(ecommerce_10000[[#This Row],[City]],F:I,4,FALSE)</f>
        <v>13290.4</v>
      </c>
      <c r="R6362" s="1">
        <f>SUMIF(C:C,ecommerce_10000[[#This Row],[Category]],I:I)</f>
        <v>29200970.130000021</v>
      </c>
      <c r="S6362" s="1">
        <f>SUMIFS(I:I,C:C,C6362)</f>
        <v>29200970.130000021</v>
      </c>
      <c r="T6362" s="1" t="str">
        <f>INDEX(F:F,MATCH(ecommerce_10000[[#This Row],[TotalAmount]],I:I,0))</f>
        <v>Alexandria</v>
      </c>
    </row>
    <row r="6363" spans="1:20" x14ac:dyDescent="0.3">
      <c r="A6363" s="1" t="s">
        <v>6407</v>
      </c>
      <c r="B6363" s="1" t="s">
        <v>53</v>
      </c>
      <c r="C6363" s="1" t="s">
        <v>31</v>
      </c>
      <c r="D6363" s="1" t="s">
        <v>54</v>
      </c>
      <c r="E6363" s="1" t="s">
        <v>47</v>
      </c>
      <c r="F6363" s="1" t="s">
        <v>62</v>
      </c>
      <c r="G6363">
        <v>6973.12</v>
      </c>
      <c r="H6363">
        <v>4</v>
      </c>
      <c r="I6363">
        <v>27892.48</v>
      </c>
      <c r="J6363">
        <v>4.83</v>
      </c>
      <c r="K6363">
        <v>4447</v>
      </c>
      <c r="L6363" s="2">
        <v>45528</v>
      </c>
      <c r="O6363" t="str">
        <f>IF(ecommerce_10000[[#This Row],[Platform]]="Souq","sq",ecommerce_10000[[#This Row],[Platform]])</f>
        <v>Amazon</v>
      </c>
      <c r="P6363" t="str">
        <f>IF(E6363="Souq","sq",IF(E6363="Jumia","Jum",E6363))</f>
        <v>Amazon</v>
      </c>
      <c r="Q6363">
        <f>VLOOKUP(ecommerce_10000[[#This Row],[City]],F:I,4,FALSE)</f>
        <v>27872.98</v>
      </c>
      <c r="R6363" s="1">
        <f>SUMIF(C:C,ecommerce_10000[[#This Row],[Category]],I:I)</f>
        <v>57542997.559999913</v>
      </c>
      <c r="S6363" s="1">
        <f>SUMIFS(I:I,C:C,C6363)</f>
        <v>57542997.559999913</v>
      </c>
      <c r="T6363" s="1" t="str">
        <f>INDEX(F:F,MATCH(ecommerce_10000[[#This Row],[TotalAmount]],I:I,0))</f>
        <v>Giza</v>
      </c>
    </row>
    <row r="6364" spans="1:20" x14ac:dyDescent="0.3">
      <c r="A6364" s="1" t="s">
        <v>6408</v>
      </c>
      <c r="B6364" s="1" t="s">
        <v>38</v>
      </c>
      <c r="C6364" s="1" t="s">
        <v>20</v>
      </c>
      <c r="D6364" s="1" t="s">
        <v>39</v>
      </c>
      <c r="E6364" s="1" t="s">
        <v>16</v>
      </c>
      <c r="F6364" s="1" t="s">
        <v>17</v>
      </c>
      <c r="G6364">
        <v>18244.87</v>
      </c>
      <c r="H6364">
        <v>5</v>
      </c>
      <c r="I6364">
        <v>91224.35</v>
      </c>
      <c r="J6364">
        <v>1.53</v>
      </c>
      <c r="K6364">
        <v>1780</v>
      </c>
      <c r="L6364" s="2">
        <v>45482</v>
      </c>
      <c r="O6364" t="str">
        <f>IF(ecommerce_10000[[#This Row],[Platform]]="Souq","sq",ecommerce_10000[[#This Row],[Platform]])</f>
        <v>sq</v>
      </c>
      <c r="P6364" t="str">
        <f>IF(E6364="Souq","sq",IF(E6364="Jumia","Jum",E6364))</f>
        <v>sq</v>
      </c>
      <c r="Q6364">
        <f>VLOOKUP(ecommerce_10000[[#This Row],[City]],F:I,4,FALSE)</f>
        <v>16284.02</v>
      </c>
      <c r="R6364" s="1">
        <f>SUMIF(C:C,ecommerce_10000[[#This Row],[Category]],I:I)</f>
        <v>91504159.730000004</v>
      </c>
      <c r="S6364" s="1">
        <f>SUMIFS(I:I,C:C,C6364)</f>
        <v>91504159.730000004</v>
      </c>
      <c r="T6364" s="1" t="str">
        <f>INDEX(F:F,MATCH(ecommerce_10000[[#This Row],[TotalAmount]],I:I,0))</f>
        <v>Cairo</v>
      </c>
    </row>
    <row r="6365" spans="1:20" x14ac:dyDescent="0.3">
      <c r="A6365" s="1" t="s">
        <v>6409</v>
      </c>
      <c r="B6365" s="1" t="s">
        <v>65</v>
      </c>
      <c r="C6365" s="1" t="s">
        <v>20</v>
      </c>
      <c r="D6365" s="1" t="s">
        <v>66</v>
      </c>
      <c r="E6365" s="1" t="s">
        <v>16</v>
      </c>
      <c r="F6365" s="1" t="s">
        <v>23</v>
      </c>
      <c r="G6365">
        <v>3174.01</v>
      </c>
      <c r="H6365">
        <v>2</v>
      </c>
      <c r="I6365">
        <v>6348.02</v>
      </c>
      <c r="J6365">
        <v>3.06</v>
      </c>
      <c r="K6365">
        <v>3709</v>
      </c>
      <c r="L6365" s="2">
        <v>45366</v>
      </c>
      <c r="O6365" t="str">
        <f>IF(ecommerce_10000[[#This Row],[Platform]]="Souq","sq",ecommerce_10000[[#This Row],[Platform]])</f>
        <v>sq</v>
      </c>
      <c r="P6365" t="str">
        <f>IF(E6365="Souq","sq",IF(E6365="Jumia","Jum",E6365))</f>
        <v>sq</v>
      </c>
      <c r="Q6365">
        <f>VLOOKUP(ecommerce_10000[[#This Row],[City]],F:I,4,FALSE)</f>
        <v>13290.4</v>
      </c>
      <c r="R6365" s="1">
        <f>SUMIF(C:C,ecommerce_10000[[#This Row],[Category]],I:I)</f>
        <v>91504159.730000004</v>
      </c>
      <c r="S6365" s="1">
        <f>SUMIFS(I:I,C:C,C6365)</f>
        <v>91504159.730000004</v>
      </c>
      <c r="T6365" s="1" t="str">
        <f>INDEX(F:F,MATCH(ecommerce_10000[[#This Row],[TotalAmount]],I:I,0))</f>
        <v>Alexandria</v>
      </c>
    </row>
    <row r="6366" spans="1:20" x14ac:dyDescent="0.3">
      <c r="A6366" s="1" t="s">
        <v>6410</v>
      </c>
      <c r="B6366" s="1" t="s">
        <v>53</v>
      </c>
      <c r="C6366" s="1" t="s">
        <v>31</v>
      </c>
      <c r="D6366" s="1" t="s">
        <v>54</v>
      </c>
      <c r="E6366" s="1" t="s">
        <v>16</v>
      </c>
      <c r="F6366" s="1" t="s">
        <v>28</v>
      </c>
      <c r="G6366">
        <v>12401.15</v>
      </c>
      <c r="H6366">
        <v>4</v>
      </c>
      <c r="I6366">
        <v>49604.6</v>
      </c>
      <c r="J6366">
        <v>4.09</v>
      </c>
      <c r="K6366">
        <v>4053</v>
      </c>
      <c r="L6366" s="2">
        <v>45578</v>
      </c>
      <c r="O6366" t="str">
        <f>IF(ecommerce_10000[[#This Row],[Platform]]="Souq","sq",ecommerce_10000[[#This Row],[Platform]])</f>
        <v>sq</v>
      </c>
      <c r="P6366" t="str">
        <f>IF(E6366="Souq","sq",IF(E6366="Jumia","Jum",E6366))</f>
        <v>sq</v>
      </c>
      <c r="Q6366">
        <f>VLOOKUP(ecommerce_10000[[#This Row],[City]],F:I,4,FALSE)</f>
        <v>26648.76</v>
      </c>
      <c r="R6366" s="1">
        <f>SUMIF(C:C,ecommerce_10000[[#This Row],[Category]],I:I)</f>
        <v>57542997.559999913</v>
      </c>
      <c r="S6366" s="1">
        <f>SUMIFS(I:I,C:C,C6366)</f>
        <v>57542997.559999913</v>
      </c>
      <c r="T6366" s="1" t="str">
        <f>INDEX(F:F,MATCH(ecommerce_10000[[#This Row],[TotalAmount]],I:I,0))</f>
        <v>Casablanca</v>
      </c>
    </row>
    <row r="6367" spans="1:20" x14ac:dyDescent="0.3">
      <c r="A6367" s="1" t="s">
        <v>6411</v>
      </c>
      <c r="B6367" s="1" t="s">
        <v>49</v>
      </c>
      <c r="C6367" s="1" t="s">
        <v>14</v>
      </c>
      <c r="D6367" s="1" t="s">
        <v>50</v>
      </c>
      <c r="E6367" s="1" t="s">
        <v>22</v>
      </c>
      <c r="F6367" s="1" t="s">
        <v>17</v>
      </c>
      <c r="G6367">
        <v>13524.47</v>
      </c>
      <c r="H6367">
        <v>2</v>
      </c>
      <c r="I6367">
        <v>27048.94</v>
      </c>
      <c r="J6367">
        <v>2.68</v>
      </c>
      <c r="K6367">
        <v>1467</v>
      </c>
      <c r="L6367" s="2">
        <v>45385</v>
      </c>
      <c r="O6367" t="str">
        <f>IF(ecommerce_10000[[#This Row],[Platform]]="Souq","sq",ecommerce_10000[[#This Row],[Platform]])</f>
        <v>Jumia</v>
      </c>
      <c r="P6367" t="str">
        <f>IF(E6367="Souq","sq",IF(E6367="Jumia","Jum",E6367))</f>
        <v>Jum</v>
      </c>
      <c r="Q6367">
        <f>VLOOKUP(ecommerce_10000[[#This Row],[City]],F:I,4,FALSE)</f>
        <v>16284.02</v>
      </c>
      <c r="R6367" s="1">
        <f>SUMIF(C:C,ecommerce_10000[[#This Row],[Category]],I:I)</f>
        <v>92327183.770000085</v>
      </c>
      <c r="S6367" s="1">
        <f>SUMIFS(I:I,C:C,C6367)</f>
        <v>92327183.770000085</v>
      </c>
      <c r="T6367" s="1" t="str">
        <f>INDEX(F:F,MATCH(ecommerce_10000[[#This Row],[TotalAmount]],I:I,0))</f>
        <v>Cairo</v>
      </c>
    </row>
    <row r="6368" spans="1:20" x14ac:dyDescent="0.3">
      <c r="A6368" s="1" t="s">
        <v>6412</v>
      </c>
      <c r="B6368" s="1" t="s">
        <v>65</v>
      </c>
      <c r="C6368" s="1" t="s">
        <v>20</v>
      </c>
      <c r="D6368" s="1" t="s">
        <v>66</v>
      </c>
      <c r="E6368" s="1" t="s">
        <v>47</v>
      </c>
      <c r="F6368" s="1" t="s">
        <v>40</v>
      </c>
      <c r="G6368">
        <v>16844.79</v>
      </c>
      <c r="H6368">
        <v>5</v>
      </c>
      <c r="I6368">
        <v>84223.95</v>
      </c>
      <c r="J6368">
        <v>1.25</v>
      </c>
      <c r="K6368">
        <v>2345</v>
      </c>
      <c r="L6368" s="2">
        <v>45520</v>
      </c>
      <c r="O6368" t="str">
        <f>IF(ecommerce_10000[[#This Row],[Platform]]="Souq","sq",ecommerce_10000[[#This Row],[Platform]])</f>
        <v>Amazon</v>
      </c>
      <c r="P6368" t="str">
        <f>IF(E6368="Souq","sq",IF(E6368="Jumia","Jum",E6368))</f>
        <v>Amazon</v>
      </c>
      <c r="Q6368">
        <f>VLOOKUP(ecommerce_10000[[#This Row],[City]],F:I,4,FALSE)</f>
        <v>99349.3</v>
      </c>
      <c r="R6368" s="1">
        <f>SUMIF(C:C,ecommerce_10000[[#This Row],[Category]],I:I)</f>
        <v>91504159.730000004</v>
      </c>
      <c r="S6368" s="1">
        <f>SUMIFS(I:I,C:C,C6368)</f>
        <v>91504159.730000004</v>
      </c>
      <c r="T6368" s="1" t="str">
        <f>INDEX(F:F,MATCH(ecommerce_10000[[#This Row],[TotalAmount]],I:I,0))</f>
        <v>Riyadh</v>
      </c>
    </row>
    <row r="6369" spans="1:20" x14ac:dyDescent="0.3">
      <c r="A6369" s="1" t="s">
        <v>6413</v>
      </c>
      <c r="B6369" s="1" t="s">
        <v>13</v>
      </c>
      <c r="C6369" s="1" t="s">
        <v>14</v>
      </c>
      <c r="D6369" s="1" t="s">
        <v>15</v>
      </c>
      <c r="E6369" s="1" t="s">
        <v>22</v>
      </c>
      <c r="F6369" s="1" t="s">
        <v>23</v>
      </c>
      <c r="G6369">
        <v>6590.94</v>
      </c>
      <c r="H6369">
        <v>2</v>
      </c>
      <c r="I6369">
        <v>13181.88</v>
      </c>
      <c r="J6369">
        <v>3.48</v>
      </c>
      <c r="K6369">
        <v>2962</v>
      </c>
      <c r="L6369" s="2">
        <v>45438</v>
      </c>
      <c r="O6369" t="str">
        <f>IF(ecommerce_10000[[#This Row],[Platform]]="Souq","sq",ecommerce_10000[[#This Row],[Platform]])</f>
        <v>Jumia</v>
      </c>
      <c r="P6369" t="str">
        <f>IF(E6369="Souq","sq",IF(E6369="Jumia","Jum",E6369))</f>
        <v>Jum</v>
      </c>
      <c r="Q6369">
        <f>VLOOKUP(ecommerce_10000[[#This Row],[City]],F:I,4,FALSE)</f>
        <v>13290.4</v>
      </c>
      <c r="R6369" s="1">
        <f>SUMIF(C:C,ecommerce_10000[[#This Row],[Category]],I:I)</f>
        <v>92327183.770000085</v>
      </c>
      <c r="S6369" s="1">
        <f>SUMIFS(I:I,C:C,C6369)</f>
        <v>92327183.770000085</v>
      </c>
      <c r="T6369" s="1" t="str">
        <f>INDEX(F:F,MATCH(ecommerce_10000[[#This Row],[TotalAmount]],I:I,0))</f>
        <v>Alexandria</v>
      </c>
    </row>
    <row r="6370" spans="1:20" x14ac:dyDescent="0.3">
      <c r="A6370" s="1" t="s">
        <v>6414</v>
      </c>
      <c r="B6370" s="1" t="s">
        <v>43</v>
      </c>
      <c r="C6370" s="1" t="s">
        <v>44</v>
      </c>
      <c r="D6370" s="1" t="s">
        <v>45</v>
      </c>
      <c r="E6370" s="1" t="s">
        <v>16</v>
      </c>
      <c r="F6370" s="1" t="s">
        <v>40</v>
      </c>
      <c r="G6370">
        <v>2916.41</v>
      </c>
      <c r="H6370">
        <v>3</v>
      </c>
      <c r="I6370">
        <v>8749.23</v>
      </c>
      <c r="J6370">
        <v>1.81</v>
      </c>
      <c r="K6370">
        <v>2394</v>
      </c>
      <c r="L6370" s="2">
        <v>45377</v>
      </c>
      <c r="O6370" t="str">
        <f>IF(ecommerce_10000[[#This Row],[Platform]]="Souq","sq",ecommerce_10000[[#This Row],[Platform]])</f>
        <v>sq</v>
      </c>
      <c r="P6370" t="str">
        <f>IF(E6370="Souq","sq",IF(E6370="Jumia","Jum",E6370))</f>
        <v>sq</v>
      </c>
      <c r="Q6370">
        <f>VLOOKUP(ecommerce_10000[[#This Row],[City]],F:I,4,FALSE)</f>
        <v>99349.3</v>
      </c>
      <c r="R6370" s="1">
        <f>SUMIF(C:C,ecommerce_10000[[#This Row],[Category]],I:I)</f>
        <v>31420413.200000018</v>
      </c>
      <c r="S6370" s="1">
        <f>SUMIFS(I:I,C:C,C6370)</f>
        <v>31420413.200000018</v>
      </c>
      <c r="T6370" s="1" t="str">
        <f>INDEX(F:F,MATCH(ecommerce_10000[[#This Row],[TotalAmount]],I:I,0))</f>
        <v>Riyadh</v>
      </c>
    </row>
    <row r="6371" spans="1:20" x14ac:dyDescent="0.3">
      <c r="A6371" s="1" t="s">
        <v>6415</v>
      </c>
      <c r="B6371" s="1" t="s">
        <v>65</v>
      </c>
      <c r="C6371" s="1" t="s">
        <v>20</v>
      </c>
      <c r="D6371" s="1" t="s">
        <v>66</v>
      </c>
      <c r="E6371" s="1" t="s">
        <v>47</v>
      </c>
      <c r="F6371" s="1" t="s">
        <v>28</v>
      </c>
      <c r="G6371">
        <v>19268.419999999998</v>
      </c>
      <c r="H6371">
        <v>1</v>
      </c>
      <c r="I6371">
        <v>19268.419999999998</v>
      </c>
      <c r="J6371">
        <v>1.98</v>
      </c>
      <c r="K6371">
        <v>2644</v>
      </c>
      <c r="L6371" s="2">
        <v>45476</v>
      </c>
      <c r="O6371" t="str">
        <f>IF(ecommerce_10000[[#This Row],[Platform]]="Souq","sq",ecommerce_10000[[#This Row],[Platform]])</f>
        <v>Amazon</v>
      </c>
      <c r="P6371" t="str">
        <f>IF(E6371="Souq","sq",IF(E6371="Jumia","Jum",E6371))</f>
        <v>Amazon</v>
      </c>
      <c r="Q6371">
        <f>VLOOKUP(ecommerce_10000[[#This Row],[City]],F:I,4,FALSE)</f>
        <v>26648.76</v>
      </c>
      <c r="R6371" s="1">
        <f>SUMIF(C:C,ecommerce_10000[[#This Row],[Category]],I:I)</f>
        <v>91504159.730000004</v>
      </c>
      <c r="S6371" s="1">
        <f>SUMIFS(I:I,C:C,C6371)</f>
        <v>91504159.730000004</v>
      </c>
      <c r="T6371" s="1" t="str">
        <f>INDEX(F:F,MATCH(ecommerce_10000[[#This Row],[TotalAmount]],I:I,0))</f>
        <v>Casablanca</v>
      </c>
    </row>
    <row r="6372" spans="1:20" x14ac:dyDescent="0.3">
      <c r="A6372" s="1" t="s">
        <v>6416</v>
      </c>
      <c r="B6372" s="1" t="s">
        <v>38</v>
      </c>
      <c r="C6372" s="1" t="s">
        <v>20</v>
      </c>
      <c r="D6372" s="1" t="s">
        <v>39</v>
      </c>
      <c r="E6372" s="1" t="s">
        <v>16</v>
      </c>
      <c r="F6372" s="1" t="s">
        <v>33</v>
      </c>
      <c r="G6372">
        <v>1832.05</v>
      </c>
      <c r="H6372">
        <v>5</v>
      </c>
      <c r="I6372">
        <v>9160.25</v>
      </c>
      <c r="J6372">
        <v>2.94</v>
      </c>
      <c r="K6372">
        <v>4221</v>
      </c>
      <c r="L6372" s="2">
        <v>45317</v>
      </c>
      <c r="O6372" t="str">
        <f>IF(ecommerce_10000[[#This Row],[Platform]]="Souq","sq",ecommerce_10000[[#This Row],[Platform]])</f>
        <v>sq</v>
      </c>
      <c r="P6372" t="str">
        <f>IF(E6372="Souq","sq",IF(E6372="Jumia","Jum",E6372))</f>
        <v>sq</v>
      </c>
      <c r="Q6372">
        <f>VLOOKUP(ecommerce_10000[[#This Row],[City]],F:I,4,FALSE)</f>
        <v>3665.44</v>
      </c>
      <c r="R6372" s="1">
        <f>SUMIF(C:C,ecommerce_10000[[#This Row],[Category]],I:I)</f>
        <v>91504159.730000004</v>
      </c>
      <c r="S6372" s="1">
        <f>SUMIFS(I:I,C:C,C6372)</f>
        <v>91504159.730000004</v>
      </c>
      <c r="T6372" s="1" t="str">
        <f>INDEX(F:F,MATCH(ecommerce_10000[[#This Row],[TotalAmount]],I:I,0))</f>
        <v>Dubai</v>
      </c>
    </row>
    <row r="6373" spans="1:20" x14ac:dyDescent="0.3">
      <c r="A6373" s="1" t="s">
        <v>6417</v>
      </c>
      <c r="B6373" s="1" t="s">
        <v>19</v>
      </c>
      <c r="C6373" s="1" t="s">
        <v>20</v>
      </c>
      <c r="D6373" s="1" t="s">
        <v>21</v>
      </c>
      <c r="E6373" s="1" t="s">
        <v>16</v>
      </c>
      <c r="F6373" s="1" t="s">
        <v>33</v>
      </c>
      <c r="G6373">
        <v>4904.18</v>
      </c>
      <c r="H6373">
        <v>4</v>
      </c>
      <c r="I6373">
        <v>19616.72</v>
      </c>
      <c r="J6373">
        <v>3.36</v>
      </c>
      <c r="K6373">
        <v>1337</v>
      </c>
      <c r="L6373" s="2">
        <v>45428</v>
      </c>
      <c r="O6373" t="str">
        <f>IF(ecommerce_10000[[#This Row],[Platform]]="Souq","sq",ecommerce_10000[[#This Row],[Platform]])</f>
        <v>sq</v>
      </c>
      <c r="P6373" t="str">
        <f>IF(E6373="Souq","sq",IF(E6373="Jumia","Jum",E6373))</f>
        <v>sq</v>
      </c>
      <c r="Q6373">
        <f>VLOOKUP(ecommerce_10000[[#This Row],[City]],F:I,4,FALSE)</f>
        <v>3665.44</v>
      </c>
      <c r="R6373" s="1">
        <f>SUMIF(C:C,ecommerce_10000[[#This Row],[Category]],I:I)</f>
        <v>91504159.730000004</v>
      </c>
      <c r="S6373" s="1">
        <f>SUMIFS(I:I,C:C,C6373)</f>
        <v>91504159.730000004</v>
      </c>
      <c r="T6373" s="1" t="str">
        <f>INDEX(F:F,MATCH(ecommerce_10000[[#This Row],[TotalAmount]],I:I,0))</f>
        <v>Dubai</v>
      </c>
    </row>
    <row r="6374" spans="1:20" x14ac:dyDescent="0.3">
      <c r="A6374" s="1" t="s">
        <v>6418</v>
      </c>
      <c r="B6374" s="1" t="s">
        <v>35</v>
      </c>
      <c r="C6374" s="1" t="s">
        <v>14</v>
      </c>
      <c r="D6374" s="1" t="s">
        <v>36</v>
      </c>
      <c r="E6374" s="1" t="s">
        <v>16</v>
      </c>
      <c r="F6374" s="1" t="s">
        <v>17</v>
      </c>
      <c r="G6374">
        <v>16879.2</v>
      </c>
      <c r="H6374">
        <v>1</v>
      </c>
      <c r="I6374">
        <v>16879.2</v>
      </c>
      <c r="J6374">
        <v>3.99</v>
      </c>
      <c r="K6374">
        <v>4514</v>
      </c>
      <c r="L6374" s="2">
        <v>45641</v>
      </c>
      <c r="O6374" t="str">
        <f>IF(ecommerce_10000[[#This Row],[Platform]]="Souq","sq",ecommerce_10000[[#This Row],[Platform]])</f>
        <v>sq</v>
      </c>
      <c r="P6374" t="str">
        <f>IF(E6374="Souq","sq",IF(E6374="Jumia","Jum",E6374))</f>
        <v>sq</v>
      </c>
      <c r="Q6374">
        <f>VLOOKUP(ecommerce_10000[[#This Row],[City]],F:I,4,FALSE)</f>
        <v>16284.02</v>
      </c>
      <c r="R6374" s="1">
        <f>SUMIF(C:C,ecommerce_10000[[#This Row],[Category]],I:I)</f>
        <v>92327183.770000085</v>
      </c>
      <c r="S6374" s="1">
        <f>SUMIFS(I:I,C:C,C6374)</f>
        <v>92327183.770000085</v>
      </c>
      <c r="T6374" s="1" t="str">
        <f>INDEX(F:F,MATCH(ecommerce_10000[[#This Row],[TotalAmount]],I:I,0))</f>
        <v>Cairo</v>
      </c>
    </row>
    <row r="6375" spans="1:20" x14ac:dyDescent="0.3">
      <c r="A6375" s="1" t="s">
        <v>6419</v>
      </c>
      <c r="B6375" s="1" t="s">
        <v>53</v>
      </c>
      <c r="C6375" s="1" t="s">
        <v>31</v>
      </c>
      <c r="D6375" s="1" t="s">
        <v>54</v>
      </c>
      <c r="E6375" s="1" t="s">
        <v>16</v>
      </c>
      <c r="F6375" s="1" t="s">
        <v>28</v>
      </c>
      <c r="G6375">
        <v>15041.42</v>
      </c>
      <c r="H6375">
        <v>3</v>
      </c>
      <c r="I6375">
        <v>45124.26</v>
      </c>
      <c r="J6375">
        <v>4.5999999999999996</v>
      </c>
      <c r="K6375">
        <v>19</v>
      </c>
      <c r="L6375" s="2">
        <v>45446</v>
      </c>
      <c r="O6375" t="str">
        <f>IF(ecommerce_10000[[#This Row],[Platform]]="Souq","sq",ecommerce_10000[[#This Row],[Platform]])</f>
        <v>sq</v>
      </c>
      <c r="P6375" t="str">
        <f>IF(E6375="Souq","sq",IF(E6375="Jumia","Jum",E6375))</f>
        <v>sq</v>
      </c>
      <c r="Q6375">
        <f>VLOOKUP(ecommerce_10000[[#This Row],[City]],F:I,4,FALSE)</f>
        <v>26648.76</v>
      </c>
      <c r="R6375" s="1">
        <f>SUMIF(C:C,ecommerce_10000[[#This Row],[Category]],I:I)</f>
        <v>57542997.559999913</v>
      </c>
      <c r="S6375" s="1">
        <f>SUMIFS(I:I,C:C,C6375)</f>
        <v>57542997.559999913</v>
      </c>
      <c r="T6375" s="1" t="str">
        <f>INDEX(F:F,MATCH(ecommerce_10000[[#This Row],[TotalAmount]],I:I,0))</f>
        <v>Casablanca</v>
      </c>
    </row>
    <row r="6376" spans="1:20" x14ac:dyDescent="0.3">
      <c r="A6376" s="1" t="s">
        <v>6420</v>
      </c>
      <c r="B6376" s="1" t="s">
        <v>25</v>
      </c>
      <c r="C6376" s="1" t="s">
        <v>26</v>
      </c>
      <c r="D6376" s="1" t="s">
        <v>27</v>
      </c>
      <c r="E6376" s="1" t="s">
        <v>22</v>
      </c>
      <c r="F6376" s="1" t="s">
        <v>23</v>
      </c>
      <c r="G6376">
        <v>6824.42</v>
      </c>
      <c r="H6376">
        <v>3</v>
      </c>
      <c r="I6376">
        <v>20473.259999999998</v>
      </c>
      <c r="J6376">
        <v>1.58</v>
      </c>
      <c r="K6376">
        <v>4280</v>
      </c>
      <c r="L6376" s="2">
        <v>45418</v>
      </c>
      <c r="O6376" t="str">
        <f>IF(ecommerce_10000[[#This Row],[Platform]]="Souq","sq",ecommerce_10000[[#This Row],[Platform]])</f>
        <v>Jumia</v>
      </c>
      <c r="P6376" t="str">
        <f>IF(E6376="Souq","sq",IF(E6376="Jumia","Jum",E6376))</f>
        <v>Jum</v>
      </c>
      <c r="Q6376">
        <f>VLOOKUP(ecommerce_10000[[#This Row],[City]],F:I,4,FALSE)</f>
        <v>13290.4</v>
      </c>
      <c r="R6376" s="1">
        <f>SUMIF(C:C,ecommerce_10000[[#This Row],[Category]],I:I)</f>
        <v>29200970.130000021</v>
      </c>
      <c r="S6376" s="1">
        <f>SUMIFS(I:I,C:C,C6376)</f>
        <v>29200970.130000021</v>
      </c>
      <c r="T6376" s="1" t="str">
        <f>INDEX(F:F,MATCH(ecommerce_10000[[#This Row],[TotalAmount]],I:I,0))</f>
        <v>Alexandria</v>
      </c>
    </row>
    <row r="6377" spans="1:20" x14ac:dyDescent="0.3">
      <c r="A6377" s="1" t="s">
        <v>6421</v>
      </c>
      <c r="B6377" s="1" t="s">
        <v>25</v>
      </c>
      <c r="C6377" s="1" t="s">
        <v>26</v>
      </c>
      <c r="D6377" s="1" t="s">
        <v>27</v>
      </c>
      <c r="E6377" s="1" t="s">
        <v>22</v>
      </c>
      <c r="F6377" s="1" t="s">
        <v>17</v>
      </c>
      <c r="G6377">
        <v>13017.85</v>
      </c>
      <c r="H6377">
        <v>2</v>
      </c>
      <c r="I6377">
        <v>26035.7</v>
      </c>
      <c r="J6377">
        <v>4.28</v>
      </c>
      <c r="K6377">
        <v>2654</v>
      </c>
      <c r="L6377" s="2">
        <v>45308</v>
      </c>
      <c r="O6377" t="str">
        <f>IF(ecommerce_10000[[#This Row],[Platform]]="Souq","sq",ecommerce_10000[[#This Row],[Platform]])</f>
        <v>Jumia</v>
      </c>
      <c r="P6377" t="str">
        <f>IF(E6377="Souq","sq",IF(E6377="Jumia","Jum",E6377))</f>
        <v>Jum</v>
      </c>
      <c r="Q6377">
        <f>VLOOKUP(ecommerce_10000[[#This Row],[City]],F:I,4,FALSE)</f>
        <v>16284.02</v>
      </c>
      <c r="R6377" s="1">
        <f>SUMIF(C:C,ecommerce_10000[[#This Row],[Category]],I:I)</f>
        <v>29200970.130000021</v>
      </c>
      <c r="S6377" s="1">
        <f>SUMIFS(I:I,C:C,C6377)</f>
        <v>29200970.130000021</v>
      </c>
      <c r="T6377" s="1" t="str">
        <f>INDEX(F:F,MATCH(ecommerce_10000[[#This Row],[TotalAmount]],I:I,0))</f>
        <v>Cairo</v>
      </c>
    </row>
    <row r="6378" spans="1:20" x14ac:dyDescent="0.3">
      <c r="A6378" s="1" t="s">
        <v>6422</v>
      </c>
      <c r="B6378" s="1" t="s">
        <v>38</v>
      </c>
      <c r="C6378" s="1" t="s">
        <v>20</v>
      </c>
      <c r="D6378" s="1" t="s">
        <v>39</v>
      </c>
      <c r="E6378" s="1" t="s">
        <v>16</v>
      </c>
      <c r="F6378" s="1" t="s">
        <v>23</v>
      </c>
      <c r="G6378">
        <v>4138.29</v>
      </c>
      <c r="H6378">
        <v>5</v>
      </c>
      <c r="I6378">
        <v>20691.45</v>
      </c>
      <c r="J6378">
        <v>4</v>
      </c>
      <c r="K6378">
        <v>4125</v>
      </c>
      <c r="L6378" s="2">
        <v>45328</v>
      </c>
      <c r="O6378" t="str">
        <f>IF(ecommerce_10000[[#This Row],[Platform]]="Souq","sq",ecommerce_10000[[#This Row],[Platform]])</f>
        <v>sq</v>
      </c>
      <c r="P6378" t="str">
        <f>IF(E6378="Souq","sq",IF(E6378="Jumia","Jum",E6378))</f>
        <v>sq</v>
      </c>
      <c r="Q6378">
        <f>VLOOKUP(ecommerce_10000[[#This Row],[City]],F:I,4,FALSE)</f>
        <v>13290.4</v>
      </c>
      <c r="R6378" s="1">
        <f>SUMIF(C:C,ecommerce_10000[[#This Row],[Category]],I:I)</f>
        <v>91504159.730000004</v>
      </c>
      <c r="S6378" s="1">
        <f>SUMIFS(I:I,C:C,C6378)</f>
        <v>91504159.730000004</v>
      </c>
      <c r="T6378" s="1" t="str">
        <f>INDEX(F:F,MATCH(ecommerce_10000[[#This Row],[TotalAmount]],I:I,0))</f>
        <v>Alexandria</v>
      </c>
    </row>
    <row r="6379" spans="1:20" x14ac:dyDescent="0.3">
      <c r="A6379" s="1" t="s">
        <v>6423</v>
      </c>
      <c r="B6379" s="1" t="s">
        <v>19</v>
      </c>
      <c r="C6379" s="1" t="s">
        <v>20</v>
      </c>
      <c r="D6379" s="1" t="s">
        <v>21</v>
      </c>
      <c r="E6379" s="1" t="s">
        <v>16</v>
      </c>
      <c r="F6379" s="1" t="s">
        <v>40</v>
      </c>
      <c r="G6379">
        <v>2982.44</v>
      </c>
      <c r="H6379">
        <v>3</v>
      </c>
      <c r="I6379">
        <v>8947.32</v>
      </c>
      <c r="J6379">
        <v>2.2999999999999998</v>
      </c>
      <c r="K6379">
        <v>2594</v>
      </c>
      <c r="L6379" s="2">
        <v>45311</v>
      </c>
      <c r="O6379" t="str">
        <f>IF(ecommerce_10000[[#This Row],[Platform]]="Souq","sq",ecommerce_10000[[#This Row],[Platform]])</f>
        <v>sq</v>
      </c>
      <c r="P6379" t="str">
        <f>IF(E6379="Souq","sq",IF(E6379="Jumia","Jum",E6379))</f>
        <v>sq</v>
      </c>
      <c r="Q6379">
        <f>VLOOKUP(ecommerce_10000[[#This Row],[City]],F:I,4,FALSE)</f>
        <v>99349.3</v>
      </c>
      <c r="R6379" s="1">
        <f>SUMIF(C:C,ecommerce_10000[[#This Row],[Category]],I:I)</f>
        <v>91504159.730000004</v>
      </c>
      <c r="S6379" s="1">
        <f>SUMIFS(I:I,C:C,C6379)</f>
        <v>91504159.730000004</v>
      </c>
      <c r="T6379" s="1" t="str">
        <f>INDEX(F:F,MATCH(ecommerce_10000[[#This Row],[TotalAmount]],I:I,0))</f>
        <v>Riyadh</v>
      </c>
    </row>
    <row r="6380" spans="1:20" x14ac:dyDescent="0.3">
      <c r="A6380" s="1" t="s">
        <v>6424</v>
      </c>
      <c r="B6380" s="1" t="s">
        <v>49</v>
      </c>
      <c r="C6380" s="1" t="s">
        <v>14</v>
      </c>
      <c r="D6380" s="1" t="s">
        <v>50</v>
      </c>
      <c r="E6380" s="1" t="s">
        <v>22</v>
      </c>
      <c r="F6380" s="1" t="s">
        <v>28</v>
      </c>
      <c r="G6380">
        <v>16546.46</v>
      </c>
      <c r="H6380">
        <v>1</v>
      </c>
      <c r="I6380">
        <v>16546.46</v>
      </c>
      <c r="J6380">
        <v>1.75</v>
      </c>
      <c r="K6380">
        <v>159</v>
      </c>
      <c r="L6380" s="2">
        <v>45374</v>
      </c>
      <c r="O6380" t="str">
        <f>IF(ecommerce_10000[[#This Row],[Platform]]="Souq","sq",ecommerce_10000[[#This Row],[Platform]])</f>
        <v>Jumia</v>
      </c>
      <c r="P6380" t="str">
        <f>IF(E6380="Souq","sq",IF(E6380="Jumia","Jum",E6380))</f>
        <v>Jum</v>
      </c>
      <c r="Q6380">
        <f>VLOOKUP(ecommerce_10000[[#This Row],[City]],F:I,4,FALSE)</f>
        <v>26648.76</v>
      </c>
      <c r="R6380" s="1">
        <f>SUMIF(C:C,ecommerce_10000[[#This Row],[Category]],I:I)</f>
        <v>92327183.770000085</v>
      </c>
      <c r="S6380" s="1">
        <f>SUMIFS(I:I,C:C,C6380)</f>
        <v>92327183.770000085</v>
      </c>
      <c r="T6380" s="1" t="str">
        <f>INDEX(F:F,MATCH(ecommerce_10000[[#This Row],[TotalAmount]],I:I,0))</f>
        <v>Casablanca</v>
      </c>
    </row>
    <row r="6381" spans="1:20" x14ac:dyDescent="0.3">
      <c r="A6381" s="1" t="s">
        <v>6425</v>
      </c>
      <c r="B6381" s="1" t="s">
        <v>13</v>
      </c>
      <c r="C6381" s="1" t="s">
        <v>14</v>
      </c>
      <c r="D6381" s="1" t="s">
        <v>15</v>
      </c>
      <c r="E6381" s="1" t="s">
        <v>16</v>
      </c>
      <c r="F6381" s="1" t="s">
        <v>28</v>
      </c>
      <c r="G6381">
        <v>6123.52</v>
      </c>
      <c r="H6381">
        <v>3</v>
      </c>
      <c r="I6381">
        <v>18370.560000000001</v>
      </c>
      <c r="J6381">
        <v>1.91</v>
      </c>
      <c r="K6381">
        <v>1546</v>
      </c>
      <c r="L6381" s="2">
        <v>45349</v>
      </c>
      <c r="O6381" t="str">
        <f>IF(ecommerce_10000[[#This Row],[Platform]]="Souq","sq",ecommerce_10000[[#This Row],[Platform]])</f>
        <v>sq</v>
      </c>
      <c r="P6381" t="str">
        <f>IF(E6381="Souq","sq",IF(E6381="Jumia","Jum",E6381))</f>
        <v>sq</v>
      </c>
      <c r="Q6381">
        <f>VLOOKUP(ecommerce_10000[[#This Row],[City]],F:I,4,FALSE)</f>
        <v>26648.76</v>
      </c>
      <c r="R6381" s="1">
        <f>SUMIF(C:C,ecommerce_10000[[#This Row],[Category]],I:I)</f>
        <v>92327183.770000085</v>
      </c>
      <c r="S6381" s="1">
        <f>SUMIFS(I:I,C:C,C6381)</f>
        <v>92327183.770000085</v>
      </c>
      <c r="T6381" s="1" t="str">
        <f>INDEX(F:F,MATCH(ecommerce_10000[[#This Row],[TotalAmount]],I:I,0))</f>
        <v>Casablanca</v>
      </c>
    </row>
    <row r="6382" spans="1:20" x14ac:dyDescent="0.3">
      <c r="A6382" s="1" t="s">
        <v>6426</v>
      </c>
      <c r="B6382" s="1" t="s">
        <v>38</v>
      </c>
      <c r="C6382" s="1" t="s">
        <v>20</v>
      </c>
      <c r="D6382" s="1" t="s">
        <v>39</v>
      </c>
      <c r="E6382" s="1" t="s">
        <v>22</v>
      </c>
      <c r="F6382" s="1" t="s">
        <v>33</v>
      </c>
      <c r="G6382">
        <v>1082.4000000000001</v>
      </c>
      <c r="H6382">
        <v>3</v>
      </c>
      <c r="I6382">
        <v>3247.2</v>
      </c>
      <c r="J6382">
        <v>2.48</v>
      </c>
      <c r="K6382">
        <v>426</v>
      </c>
      <c r="L6382" s="2">
        <v>45566</v>
      </c>
      <c r="O6382" t="str">
        <f>IF(ecommerce_10000[[#This Row],[Platform]]="Souq","sq",ecommerce_10000[[#This Row],[Platform]])</f>
        <v>Jumia</v>
      </c>
      <c r="P6382" t="str">
        <f>IF(E6382="Souq","sq",IF(E6382="Jumia","Jum",E6382))</f>
        <v>Jum</v>
      </c>
      <c r="Q6382">
        <f>VLOOKUP(ecommerce_10000[[#This Row],[City]],F:I,4,FALSE)</f>
        <v>3665.44</v>
      </c>
      <c r="R6382" s="1">
        <f>SUMIF(C:C,ecommerce_10000[[#This Row],[Category]],I:I)</f>
        <v>91504159.730000004</v>
      </c>
      <c r="S6382" s="1">
        <f>SUMIFS(I:I,C:C,C6382)</f>
        <v>91504159.730000004</v>
      </c>
      <c r="T6382" s="1" t="str">
        <f>INDEX(F:F,MATCH(ecommerce_10000[[#This Row],[TotalAmount]],I:I,0))</f>
        <v>Dubai</v>
      </c>
    </row>
    <row r="6383" spans="1:20" x14ac:dyDescent="0.3">
      <c r="A6383" s="1" t="s">
        <v>6427</v>
      </c>
      <c r="B6383" s="1" t="s">
        <v>19</v>
      </c>
      <c r="C6383" s="1" t="s">
        <v>20</v>
      </c>
      <c r="D6383" s="1" t="s">
        <v>21</v>
      </c>
      <c r="E6383" s="1" t="s">
        <v>47</v>
      </c>
      <c r="F6383" s="1" t="s">
        <v>33</v>
      </c>
      <c r="G6383">
        <v>19507.490000000002</v>
      </c>
      <c r="H6383">
        <v>3</v>
      </c>
      <c r="I6383">
        <v>58522.47</v>
      </c>
      <c r="J6383">
        <v>3.9</v>
      </c>
      <c r="K6383">
        <v>875</v>
      </c>
      <c r="L6383" s="2">
        <v>45562</v>
      </c>
      <c r="O6383" t="str">
        <f>IF(ecommerce_10000[[#This Row],[Platform]]="Souq","sq",ecommerce_10000[[#This Row],[Platform]])</f>
        <v>Amazon</v>
      </c>
      <c r="P6383" t="str">
        <f>IF(E6383="Souq","sq",IF(E6383="Jumia","Jum",E6383))</f>
        <v>Amazon</v>
      </c>
      <c r="Q6383">
        <f>VLOOKUP(ecommerce_10000[[#This Row],[City]],F:I,4,FALSE)</f>
        <v>3665.44</v>
      </c>
      <c r="R6383" s="1">
        <f>SUMIF(C:C,ecommerce_10000[[#This Row],[Category]],I:I)</f>
        <v>91504159.730000004</v>
      </c>
      <c r="S6383" s="1">
        <f>SUMIFS(I:I,C:C,C6383)</f>
        <v>91504159.730000004</v>
      </c>
      <c r="T6383" s="1" t="str">
        <f>INDEX(F:F,MATCH(ecommerce_10000[[#This Row],[TotalAmount]],I:I,0))</f>
        <v>Dubai</v>
      </c>
    </row>
    <row r="6384" spans="1:20" x14ac:dyDescent="0.3">
      <c r="A6384" s="1" t="s">
        <v>6428</v>
      </c>
      <c r="B6384" s="1" t="s">
        <v>35</v>
      </c>
      <c r="C6384" s="1" t="s">
        <v>14</v>
      </c>
      <c r="D6384" s="1" t="s">
        <v>36</v>
      </c>
      <c r="E6384" s="1" t="s">
        <v>47</v>
      </c>
      <c r="F6384" s="1" t="s">
        <v>33</v>
      </c>
      <c r="G6384">
        <v>13847.57</v>
      </c>
      <c r="H6384">
        <v>4</v>
      </c>
      <c r="I6384">
        <v>55390.28</v>
      </c>
      <c r="J6384">
        <v>3.67</v>
      </c>
      <c r="K6384">
        <v>1373</v>
      </c>
      <c r="L6384" s="2">
        <v>45640</v>
      </c>
      <c r="O6384" t="str">
        <f>IF(ecommerce_10000[[#This Row],[Platform]]="Souq","sq",ecommerce_10000[[#This Row],[Platform]])</f>
        <v>Amazon</v>
      </c>
      <c r="P6384" t="str">
        <f>IF(E6384="Souq","sq",IF(E6384="Jumia","Jum",E6384))</f>
        <v>Amazon</v>
      </c>
      <c r="Q6384">
        <f>VLOOKUP(ecommerce_10000[[#This Row],[City]],F:I,4,FALSE)</f>
        <v>3665.44</v>
      </c>
      <c r="R6384" s="1">
        <f>SUMIF(C:C,ecommerce_10000[[#This Row],[Category]],I:I)</f>
        <v>92327183.770000085</v>
      </c>
      <c r="S6384" s="1">
        <f>SUMIFS(I:I,C:C,C6384)</f>
        <v>92327183.770000085</v>
      </c>
      <c r="T6384" s="1" t="str">
        <f>INDEX(F:F,MATCH(ecommerce_10000[[#This Row],[TotalAmount]],I:I,0))</f>
        <v>Dubai</v>
      </c>
    </row>
    <row r="6385" spans="1:20" x14ac:dyDescent="0.3">
      <c r="A6385" s="1" t="s">
        <v>6429</v>
      </c>
      <c r="B6385" s="1" t="s">
        <v>30</v>
      </c>
      <c r="C6385" s="1" t="s">
        <v>31</v>
      </c>
      <c r="D6385" s="1" t="s">
        <v>32</v>
      </c>
      <c r="E6385" s="1" t="s">
        <v>22</v>
      </c>
      <c r="F6385" s="1" t="s">
        <v>28</v>
      </c>
      <c r="G6385">
        <v>1870.45</v>
      </c>
      <c r="H6385">
        <v>2</v>
      </c>
      <c r="I6385">
        <v>3740.9</v>
      </c>
      <c r="J6385">
        <v>2.83</v>
      </c>
      <c r="K6385">
        <v>1813</v>
      </c>
      <c r="L6385" s="2">
        <v>45602</v>
      </c>
      <c r="O6385" t="str">
        <f>IF(ecommerce_10000[[#This Row],[Platform]]="Souq","sq",ecommerce_10000[[#This Row],[Platform]])</f>
        <v>Jumia</v>
      </c>
      <c r="P6385" t="str">
        <f>IF(E6385="Souq","sq",IF(E6385="Jumia","Jum",E6385))</f>
        <v>Jum</v>
      </c>
      <c r="Q6385">
        <f>VLOOKUP(ecommerce_10000[[#This Row],[City]],F:I,4,FALSE)</f>
        <v>26648.76</v>
      </c>
      <c r="R6385" s="1">
        <f>SUMIF(C:C,ecommerce_10000[[#This Row],[Category]],I:I)</f>
        <v>57542997.559999913</v>
      </c>
      <c r="S6385" s="1">
        <f>SUMIFS(I:I,C:C,C6385)</f>
        <v>57542997.559999913</v>
      </c>
      <c r="T6385" s="1" t="str">
        <f>INDEX(F:F,MATCH(ecommerce_10000[[#This Row],[TotalAmount]],I:I,0))</f>
        <v>Casablanca</v>
      </c>
    </row>
    <row r="6386" spans="1:20" x14ac:dyDescent="0.3">
      <c r="A6386" s="1" t="s">
        <v>6430</v>
      </c>
      <c r="B6386" s="1" t="s">
        <v>25</v>
      </c>
      <c r="C6386" s="1" t="s">
        <v>26</v>
      </c>
      <c r="D6386" s="1" t="s">
        <v>27</v>
      </c>
      <c r="E6386" s="1" t="s">
        <v>47</v>
      </c>
      <c r="F6386" s="1" t="s">
        <v>28</v>
      </c>
      <c r="G6386">
        <v>12219.67</v>
      </c>
      <c r="H6386">
        <v>5</v>
      </c>
      <c r="I6386">
        <v>61098.35</v>
      </c>
      <c r="J6386">
        <v>4.22</v>
      </c>
      <c r="K6386">
        <v>3169</v>
      </c>
      <c r="L6386" s="2">
        <v>45504</v>
      </c>
      <c r="O6386" t="str">
        <f>IF(ecommerce_10000[[#This Row],[Platform]]="Souq","sq",ecommerce_10000[[#This Row],[Platform]])</f>
        <v>Amazon</v>
      </c>
      <c r="P6386" t="str">
        <f>IF(E6386="Souq","sq",IF(E6386="Jumia","Jum",E6386))</f>
        <v>Amazon</v>
      </c>
      <c r="Q6386">
        <f>VLOOKUP(ecommerce_10000[[#This Row],[City]],F:I,4,FALSE)</f>
        <v>26648.76</v>
      </c>
      <c r="R6386" s="1">
        <f>SUMIF(C:C,ecommerce_10000[[#This Row],[Category]],I:I)</f>
        <v>29200970.130000021</v>
      </c>
      <c r="S6386" s="1">
        <f>SUMIFS(I:I,C:C,C6386)</f>
        <v>29200970.130000021</v>
      </c>
      <c r="T6386" s="1" t="str">
        <f>INDEX(F:F,MATCH(ecommerce_10000[[#This Row],[TotalAmount]],I:I,0))</f>
        <v>Casablanca</v>
      </c>
    </row>
    <row r="6387" spans="1:20" x14ac:dyDescent="0.3">
      <c r="A6387" s="1" t="s">
        <v>6431</v>
      </c>
      <c r="B6387" s="1" t="s">
        <v>43</v>
      </c>
      <c r="C6387" s="1" t="s">
        <v>44</v>
      </c>
      <c r="D6387" s="1" t="s">
        <v>45</v>
      </c>
      <c r="E6387" s="1" t="s">
        <v>22</v>
      </c>
      <c r="F6387" s="1" t="s">
        <v>33</v>
      </c>
      <c r="G6387">
        <v>11461.04</v>
      </c>
      <c r="H6387">
        <v>2</v>
      </c>
      <c r="I6387">
        <v>22922.080000000002</v>
      </c>
      <c r="J6387">
        <v>2.68</v>
      </c>
      <c r="K6387">
        <v>4579</v>
      </c>
      <c r="L6387" s="2">
        <v>45473</v>
      </c>
      <c r="O6387" t="str">
        <f>IF(ecommerce_10000[[#This Row],[Platform]]="Souq","sq",ecommerce_10000[[#This Row],[Platform]])</f>
        <v>Jumia</v>
      </c>
      <c r="P6387" t="str">
        <f>IF(E6387="Souq","sq",IF(E6387="Jumia","Jum",E6387))</f>
        <v>Jum</v>
      </c>
      <c r="Q6387">
        <f>VLOOKUP(ecommerce_10000[[#This Row],[City]],F:I,4,FALSE)</f>
        <v>3665.44</v>
      </c>
      <c r="R6387" s="1">
        <f>SUMIF(C:C,ecommerce_10000[[#This Row],[Category]],I:I)</f>
        <v>31420413.200000018</v>
      </c>
      <c r="S6387" s="1">
        <f>SUMIFS(I:I,C:C,C6387)</f>
        <v>31420413.200000018</v>
      </c>
      <c r="T6387" s="1" t="str">
        <f>INDEX(F:F,MATCH(ecommerce_10000[[#This Row],[TotalAmount]],I:I,0))</f>
        <v>Dubai</v>
      </c>
    </row>
    <row r="6388" spans="1:20" x14ac:dyDescent="0.3">
      <c r="A6388" s="1" t="s">
        <v>6432</v>
      </c>
      <c r="B6388" s="1" t="s">
        <v>43</v>
      </c>
      <c r="C6388" s="1" t="s">
        <v>44</v>
      </c>
      <c r="D6388" s="1" t="s">
        <v>45</v>
      </c>
      <c r="E6388" s="1" t="s">
        <v>22</v>
      </c>
      <c r="F6388" s="1" t="s">
        <v>62</v>
      </c>
      <c r="G6388">
        <v>1134.0899999999999</v>
      </c>
      <c r="H6388">
        <v>4</v>
      </c>
      <c r="I6388">
        <v>4536.3599999999997</v>
      </c>
      <c r="J6388">
        <v>2.13</v>
      </c>
      <c r="K6388">
        <v>1529</v>
      </c>
      <c r="L6388" s="2">
        <v>45586</v>
      </c>
      <c r="O6388" t="str">
        <f>IF(ecommerce_10000[[#This Row],[Platform]]="Souq","sq",ecommerce_10000[[#This Row],[Platform]])</f>
        <v>Jumia</v>
      </c>
      <c r="P6388" t="str">
        <f>IF(E6388="Souq","sq",IF(E6388="Jumia","Jum",E6388))</f>
        <v>Jum</v>
      </c>
      <c r="Q6388">
        <f>VLOOKUP(ecommerce_10000[[#This Row],[City]],F:I,4,FALSE)</f>
        <v>27872.98</v>
      </c>
      <c r="R6388" s="1">
        <f>SUMIF(C:C,ecommerce_10000[[#This Row],[Category]],I:I)</f>
        <v>31420413.200000018</v>
      </c>
      <c r="S6388" s="1">
        <f>SUMIFS(I:I,C:C,C6388)</f>
        <v>31420413.200000018</v>
      </c>
      <c r="T6388" s="1" t="str">
        <f>INDEX(F:F,MATCH(ecommerce_10000[[#This Row],[TotalAmount]],I:I,0))</f>
        <v>Giza</v>
      </c>
    </row>
    <row r="6389" spans="1:20" x14ac:dyDescent="0.3">
      <c r="A6389" s="1" t="s">
        <v>6433</v>
      </c>
      <c r="B6389" s="1" t="s">
        <v>19</v>
      </c>
      <c r="C6389" s="1" t="s">
        <v>20</v>
      </c>
      <c r="D6389" s="1" t="s">
        <v>21</v>
      </c>
      <c r="E6389" s="1" t="s">
        <v>47</v>
      </c>
      <c r="F6389" s="1" t="s">
        <v>62</v>
      </c>
      <c r="G6389">
        <v>10700.67</v>
      </c>
      <c r="H6389">
        <v>1</v>
      </c>
      <c r="I6389">
        <v>10700.67</v>
      </c>
      <c r="J6389">
        <v>1.26</v>
      </c>
      <c r="K6389">
        <v>449</v>
      </c>
      <c r="L6389" s="2">
        <v>45636</v>
      </c>
      <c r="O6389" t="str">
        <f>IF(ecommerce_10000[[#This Row],[Platform]]="Souq","sq",ecommerce_10000[[#This Row],[Platform]])</f>
        <v>Amazon</v>
      </c>
      <c r="P6389" t="str">
        <f>IF(E6389="Souq","sq",IF(E6389="Jumia","Jum",E6389))</f>
        <v>Amazon</v>
      </c>
      <c r="Q6389">
        <f>VLOOKUP(ecommerce_10000[[#This Row],[City]],F:I,4,FALSE)</f>
        <v>27872.98</v>
      </c>
      <c r="R6389" s="1">
        <f>SUMIF(C:C,ecommerce_10000[[#This Row],[Category]],I:I)</f>
        <v>91504159.730000004</v>
      </c>
      <c r="S6389" s="1">
        <f>SUMIFS(I:I,C:C,C6389)</f>
        <v>91504159.730000004</v>
      </c>
      <c r="T6389" s="1" t="str">
        <f>INDEX(F:F,MATCH(ecommerce_10000[[#This Row],[TotalAmount]],I:I,0))</f>
        <v>Giza</v>
      </c>
    </row>
    <row r="6390" spans="1:20" x14ac:dyDescent="0.3">
      <c r="A6390" s="1" t="s">
        <v>6434</v>
      </c>
      <c r="B6390" s="1" t="s">
        <v>65</v>
      </c>
      <c r="C6390" s="1" t="s">
        <v>20</v>
      </c>
      <c r="D6390" s="1" t="s">
        <v>66</v>
      </c>
      <c r="E6390" s="1" t="s">
        <v>16</v>
      </c>
      <c r="F6390" s="1" t="s">
        <v>28</v>
      </c>
      <c r="G6390">
        <v>8688.2000000000007</v>
      </c>
      <c r="H6390">
        <v>5</v>
      </c>
      <c r="I6390">
        <v>43441</v>
      </c>
      <c r="J6390">
        <v>1.3</v>
      </c>
      <c r="K6390">
        <v>402</v>
      </c>
      <c r="L6390" s="2">
        <v>45566</v>
      </c>
      <c r="O6390" t="str">
        <f>IF(ecommerce_10000[[#This Row],[Platform]]="Souq","sq",ecommerce_10000[[#This Row],[Platform]])</f>
        <v>sq</v>
      </c>
      <c r="P6390" t="str">
        <f>IF(E6390="Souq","sq",IF(E6390="Jumia","Jum",E6390))</f>
        <v>sq</v>
      </c>
      <c r="Q6390">
        <f>VLOOKUP(ecommerce_10000[[#This Row],[City]],F:I,4,FALSE)</f>
        <v>26648.76</v>
      </c>
      <c r="R6390" s="1">
        <f>SUMIF(C:C,ecommerce_10000[[#This Row],[Category]],I:I)</f>
        <v>91504159.730000004</v>
      </c>
      <c r="S6390" s="1">
        <f>SUMIFS(I:I,C:C,C6390)</f>
        <v>91504159.730000004</v>
      </c>
      <c r="T6390" s="1" t="str">
        <f>INDEX(F:F,MATCH(ecommerce_10000[[#This Row],[TotalAmount]],I:I,0))</f>
        <v>Casablanca</v>
      </c>
    </row>
    <row r="6391" spans="1:20" x14ac:dyDescent="0.3">
      <c r="A6391" s="1" t="s">
        <v>6435</v>
      </c>
      <c r="B6391" s="1" t="s">
        <v>35</v>
      </c>
      <c r="C6391" s="1" t="s">
        <v>14</v>
      </c>
      <c r="D6391" s="1" t="s">
        <v>36</v>
      </c>
      <c r="E6391" s="1" t="s">
        <v>47</v>
      </c>
      <c r="F6391" s="1" t="s">
        <v>23</v>
      </c>
      <c r="G6391">
        <v>7885.26</v>
      </c>
      <c r="H6391">
        <v>5</v>
      </c>
      <c r="I6391">
        <v>39426.300000000003</v>
      </c>
      <c r="J6391">
        <v>3.14</v>
      </c>
      <c r="K6391">
        <v>4760</v>
      </c>
      <c r="L6391" s="2">
        <v>45500</v>
      </c>
      <c r="O6391" t="str">
        <f>IF(ecommerce_10000[[#This Row],[Platform]]="Souq","sq",ecommerce_10000[[#This Row],[Platform]])</f>
        <v>Amazon</v>
      </c>
      <c r="P6391" t="str">
        <f>IF(E6391="Souq","sq",IF(E6391="Jumia","Jum",E6391))</f>
        <v>Amazon</v>
      </c>
      <c r="Q6391">
        <f>VLOOKUP(ecommerce_10000[[#This Row],[City]],F:I,4,FALSE)</f>
        <v>13290.4</v>
      </c>
      <c r="R6391" s="1">
        <f>SUMIF(C:C,ecommerce_10000[[#This Row],[Category]],I:I)</f>
        <v>92327183.770000085</v>
      </c>
      <c r="S6391" s="1">
        <f>SUMIFS(I:I,C:C,C6391)</f>
        <v>92327183.770000085</v>
      </c>
      <c r="T6391" s="1" t="str">
        <f>INDEX(F:F,MATCH(ecommerce_10000[[#This Row],[TotalAmount]],I:I,0))</f>
        <v>Alexandria</v>
      </c>
    </row>
    <row r="6392" spans="1:20" x14ac:dyDescent="0.3">
      <c r="A6392" s="1" t="s">
        <v>6436</v>
      </c>
      <c r="B6392" s="1" t="s">
        <v>19</v>
      </c>
      <c r="C6392" s="1" t="s">
        <v>20</v>
      </c>
      <c r="D6392" s="1" t="s">
        <v>21</v>
      </c>
      <c r="E6392" s="1" t="s">
        <v>47</v>
      </c>
      <c r="F6392" s="1" t="s">
        <v>23</v>
      </c>
      <c r="G6392">
        <v>13382.6</v>
      </c>
      <c r="H6392">
        <v>4</v>
      </c>
      <c r="I6392">
        <v>53530.400000000001</v>
      </c>
      <c r="J6392">
        <v>3.84</v>
      </c>
      <c r="K6392">
        <v>799</v>
      </c>
      <c r="L6392" s="2">
        <v>45545</v>
      </c>
      <c r="O6392" t="str">
        <f>IF(ecommerce_10000[[#This Row],[Platform]]="Souq","sq",ecommerce_10000[[#This Row],[Platform]])</f>
        <v>Amazon</v>
      </c>
      <c r="P6392" t="str">
        <f>IF(E6392="Souq","sq",IF(E6392="Jumia","Jum",E6392))</f>
        <v>Amazon</v>
      </c>
      <c r="Q6392">
        <f>VLOOKUP(ecommerce_10000[[#This Row],[City]],F:I,4,FALSE)</f>
        <v>13290.4</v>
      </c>
      <c r="R6392" s="1">
        <f>SUMIF(C:C,ecommerce_10000[[#This Row],[Category]],I:I)</f>
        <v>91504159.730000004</v>
      </c>
      <c r="S6392" s="1">
        <f>SUMIFS(I:I,C:C,C6392)</f>
        <v>91504159.730000004</v>
      </c>
      <c r="T6392" s="1" t="str">
        <f>INDEX(F:F,MATCH(ecommerce_10000[[#This Row],[TotalAmount]],I:I,0))</f>
        <v>Alexandria</v>
      </c>
    </row>
    <row r="6393" spans="1:20" x14ac:dyDescent="0.3">
      <c r="A6393" s="1" t="s">
        <v>6437</v>
      </c>
      <c r="B6393" s="1" t="s">
        <v>49</v>
      </c>
      <c r="C6393" s="1" t="s">
        <v>14</v>
      </c>
      <c r="D6393" s="1" t="s">
        <v>50</v>
      </c>
      <c r="E6393" s="1" t="s">
        <v>47</v>
      </c>
      <c r="F6393" s="1" t="s">
        <v>23</v>
      </c>
      <c r="G6393">
        <v>19543.11</v>
      </c>
      <c r="H6393">
        <v>4</v>
      </c>
      <c r="I6393">
        <v>78172.44</v>
      </c>
      <c r="J6393">
        <v>3.27</v>
      </c>
      <c r="K6393">
        <v>1094</v>
      </c>
      <c r="L6393" s="2">
        <v>45573</v>
      </c>
      <c r="O6393" t="str">
        <f>IF(ecommerce_10000[[#This Row],[Platform]]="Souq","sq",ecommerce_10000[[#This Row],[Platform]])</f>
        <v>Amazon</v>
      </c>
      <c r="P6393" t="str">
        <f>IF(E6393="Souq","sq",IF(E6393="Jumia","Jum",E6393))</f>
        <v>Amazon</v>
      </c>
      <c r="Q6393">
        <f>VLOOKUP(ecommerce_10000[[#This Row],[City]],F:I,4,FALSE)</f>
        <v>13290.4</v>
      </c>
      <c r="R6393" s="1">
        <f>SUMIF(C:C,ecommerce_10000[[#This Row],[Category]],I:I)</f>
        <v>92327183.770000085</v>
      </c>
      <c r="S6393" s="1">
        <f>SUMIFS(I:I,C:C,C6393)</f>
        <v>92327183.770000085</v>
      </c>
      <c r="T6393" s="1" t="str">
        <f>INDEX(F:F,MATCH(ecommerce_10000[[#This Row],[TotalAmount]],I:I,0))</f>
        <v>Alexandria</v>
      </c>
    </row>
    <row r="6394" spans="1:20" x14ac:dyDescent="0.3">
      <c r="A6394" s="1" t="s">
        <v>6438</v>
      </c>
      <c r="B6394" s="1" t="s">
        <v>19</v>
      </c>
      <c r="C6394" s="1" t="s">
        <v>20</v>
      </c>
      <c r="D6394" s="1" t="s">
        <v>21</v>
      </c>
      <c r="E6394" s="1" t="s">
        <v>16</v>
      </c>
      <c r="F6394" s="1" t="s">
        <v>62</v>
      </c>
      <c r="G6394">
        <v>11673.84</v>
      </c>
      <c r="H6394">
        <v>1</v>
      </c>
      <c r="I6394">
        <v>11673.84</v>
      </c>
      <c r="J6394">
        <v>2.4</v>
      </c>
      <c r="K6394">
        <v>3361</v>
      </c>
      <c r="L6394" s="2">
        <v>45349</v>
      </c>
      <c r="O6394" t="str">
        <f>IF(ecommerce_10000[[#This Row],[Platform]]="Souq","sq",ecommerce_10000[[#This Row],[Platform]])</f>
        <v>sq</v>
      </c>
      <c r="P6394" t="str">
        <f>IF(E6394="Souq","sq",IF(E6394="Jumia","Jum",E6394))</f>
        <v>sq</v>
      </c>
      <c r="Q6394">
        <f>VLOOKUP(ecommerce_10000[[#This Row],[City]],F:I,4,FALSE)</f>
        <v>27872.98</v>
      </c>
      <c r="R6394" s="1">
        <f>SUMIF(C:C,ecommerce_10000[[#This Row],[Category]],I:I)</f>
        <v>91504159.730000004</v>
      </c>
      <c r="S6394" s="1">
        <f>SUMIFS(I:I,C:C,C6394)</f>
        <v>91504159.730000004</v>
      </c>
      <c r="T6394" s="1" t="str">
        <f>INDEX(F:F,MATCH(ecommerce_10000[[#This Row],[TotalAmount]],I:I,0))</f>
        <v>Giza</v>
      </c>
    </row>
    <row r="6395" spans="1:20" x14ac:dyDescent="0.3">
      <c r="A6395" s="1" t="s">
        <v>6439</v>
      </c>
      <c r="B6395" s="1" t="s">
        <v>30</v>
      </c>
      <c r="C6395" s="1" t="s">
        <v>31</v>
      </c>
      <c r="D6395" s="1" t="s">
        <v>32</v>
      </c>
      <c r="E6395" s="1" t="s">
        <v>47</v>
      </c>
      <c r="F6395" s="1" t="s">
        <v>40</v>
      </c>
      <c r="G6395">
        <v>3023.22</v>
      </c>
      <c r="H6395">
        <v>3</v>
      </c>
      <c r="I6395">
        <v>9069.66</v>
      </c>
      <c r="J6395">
        <v>1.86</v>
      </c>
      <c r="K6395">
        <v>951</v>
      </c>
      <c r="L6395" s="2">
        <v>45524</v>
      </c>
      <c r="O6395" t="str">
        <f>IF(ecommerce_10000[[#This Row],[Platform]]="Souq","sq",ecommerce_10000[[#This Row],[Platform]])</f>
        <v>Amazon</v>
      </c>
      <c r="P6395" t="str">
        <f>IF(E6395="Souq","sq",IF(E6395="Jumia","Jum",E6395))</f>
        <v>Amazon</v>
      </c>
      <c r="Q6395">
        <f>VLOOKUP(ecommerce_10000[[#This Row],[City]],F:I,4,FALSE)</f>
        <v>99349.3</v>
      </c>
      <c r="R6395" s="1">
        <f>SUMIF(C:C,ecommerce_10000[[#This Row],[Category]],I:I)</f>
        <v>57542997.559999913</v>
      </c>
      <c r="S6395" s="1">
        <f>SUMIFS(I:I,C:C,C6395)</f>
        <v>57542997.559999913</v>
      </c>
      <c r="T6395" s="1" t="str">
        <f>INDEX(F:F,MATCH(ecommerce_10000[[#This Row],[TotalAmount]],I:I,0))</f>
        <v>Riyadh</v>
      </c>
    </row>
    <row r="6396" spans="1:20" x14ac:dyDescent="0.3">
      <c r="A6396" s="1" t="s">
        <v>6440</v>
      </c>
      <c r="B6396" s="1" t="s">
        <v>35</v>
      </c>
      <c r="C6396" s="1" t="s">
        <v>14</v>
      </c>
      <c r="D6396" s="1" t="s">
        <v>36</v>
      </c>
      <c r="E6396" s="1" t="s">
        <v>47</v>
      </c>
      <c r="F6396" s="1" t="s">
        <v>28</v>
      </c>
      <c r="G6396">
        <v>2418.09</v>
      </c>
      <c r="H6396">
        <v>5</v>
      </c>
      <c r="I6396">
        <v>12090.45</v>
      </c>
      <c r="J6396">
        <v>1.42</v>
      </c>
      <c r="K6396">
        <v>2718</v>
      </c>
      <c r="L6396" s="2">
        <v>45507</v>
      </c>
      <c r="O6396" t="str">
        <f>IF(ecommerce_10000[[#This Row],[Platform]]="Souq","sq",ecommerce_10000[[#This Row],[Platform]])</f>
        <v>Amazon</v>
      </c>
      <c r="P6396" t="str">
        <f>IF(E6396="Souq","sq",IF(E6396="Jumia","Jum",E6396))</f>
        <v>Amazon</v>
      </c>
      <c r="Q6396">
        <f>VLOOKUP(ecommerce_10000[[#This Row],[City]],F:I,4,FALSE)</f>
        <v>26648.76</v>
      </c>
      <c r="R6396" s="1">
        <f>SUMIF(C:C,ecommerce_10000[[#This Row],[Category]],I:I)</f>
        <v>92327183.770000085</v>
      </c>
      <c r="S6396" s="1">
        <f>SUMIFS(I:I,C:C,C6396)</f>
        <v>92327183.770000085</v>
      </c>
      <c r="T6396" s="1" t="str">
        <f>INDEX(F:F,MATCH(ecommerce_10000[[#This Row],[TotalAmount]],I:I,0))</f>
        <v>Casablanca</v>
      </c>
    </row>
    <row r="6397" spans="1:20" x14ac:dyDescent="0.3">
      <c r="A6397" s="1" t="s">
        <v>6441</v>
      </c>
      <c r="B6397" s="1" t="s">
        <v>30</v>
      </c>
      <c r="C6397" s="1" t="s">
        <v>31</v>
      </c>
      <c r="D6397" s="1" t="s">
        <v>32</v>
      </c>
      <c r="E6397" s="1" t="s">
        <v>47</v>
      </c>
      <c r="F6397" s="1" t="s">
        <v>28</v>
      </c>
      <c r="G6397">
        <v>11611.9</v>
      </c>
      <c r="H6397">
        <v>1</v>
      </c>
      <c r="I6397">
        <v>11611.9</v>
      </c>
      <c r="J6397">
        <v>4.21</v>
      </c>
      <c r="K6397">
        <v>1822</v>
      </c>
      <c r="L6397" s="2">
        <v>45336</v>
      </c>
      <c r="O6397" t="str">
        <f>IF(ecommerce_10000[[#This Row],[Platform]]="Souq","sq",ecommerce_10000[[#This Row],[Platform]])</f>
        <v>Amazon</v>
      </c>
      <c r="P6397" t="str">
        <f>IF(E6397="Souq","sq",IF(E6397="Jumia","Jum",E6397))</f>
        <v>Amazon</v>
      </c>
      <c r="Q6397">
        <f>VLOOKUP(ecommerce_10000[[#This Row],[City]],F:I,4,FALSE)</f>
        <v>26648.76</v>
      </c>
      <c r="R6397" s="1">
        <f>SUMIF(C:C,ecommerce_10000[[#This Row],[Category]],I:I)</f>
        <v>57542997.559999913</v>
      </c>
      <c r="S6397" s="1">
        <f>SUMIFS(I:I,C:C,C6397)</f>
        <v>57542997.559999913</v>
      </c>
      <c r="T6397" s="1" t="str">
        <f>INDEX(F:F,MATCH(ecommerce_10000[[#This Row],[TotalAmount]],I:I,0))</f>
        <v>Casablanca</v>
      </c>
    </row>
    <row r="6398" spans="1:20" x14ac:dyDescent="0.3">
      <c r="A6398" s="1" t="s">
        <v>6442</v>
      </c>
      <c r="B6398" s="1" t="s">
        <v>35</v>
      </c>
      <c r="C6398" s="1" t="s">
        <v>14</v>
      </c>
      <c r="D6398" s="1" t="s">
        <v>36</v>
      </c>
      <c r="E6398" s="1" t="s">
        <v>47</v>
      </c>
      <c r="F6398" s="1" t="s">
        <v>62</v>
      </c>
      <c r="G6398">
        <v>11827.18</v>
      </c>
      <c r="H6398">
        <v>3</v>
      </c>
      <c r="I6398">
        <v>35481.54</v>
      </c>
      <c r="J6398">
        <v>2.61</v>
      </c>
      <c r="K6398">
        <v>2508</v>
      </c>
      <c r="L6398" s="2">
        <v>45385</v>
      </c>
      <c r="O6398" t="str">
        <f>IF(ecommerce_10000[[#This Row],[Platform]]="Souq","sq",ecommerce_10000[[#This Row],[Platform]])</f>
        <v>Amazon</v>
      </c>
      <c r="P6398" t="str">
        <f>IF(E6398="Souq","sq",IF(E6398="Jumia","Jum",E6398))</f>
        <v>Amazon</v>
      </c>
      <c r="Q6398">
        <f>VLOOKUP(ecommerce_10000[[#This Row],[City]],F:I,4,FALSE)</f>
        <v>27872.98</v>
      </c>
      <c r="R6398" s="1">
        <f>SUMIF(C:C,ecommerce_10000[[#This Row],[Category]],I:I)</f>
        <v>92327183.770000085</v>
      </c>
      <c r="S6398" s="1">
        <f>SUMIFS(I:I,C:C,C6398)</f>
        <v>92327183.770000085</v>
      </c>
      <c r="T6398" s="1" t="str">
        <f>INDEX(F:F,MATCH(ecommerce_10000[[#This Row],[TotalAmount]],I:I,0))</f>
        <v>Giza</v>
      </c>
    </row>
    <row r="6399" spans="1:20" x14ac:dyDescent="0.3">
      <c r="A6399" s="1" t="s">
        <v>6443</v>
      </c>
      <c r="B6399" s="1" t="s">
        <v>65</v>
      </c>
      <c r="C6399" s="1" t="s">
        <v>20</v>
      </c>
      <c r="D6399" s="1" t="s">
        <v>66</v>
      </c>
      <c r="E6399" s="1" t="s">
        <v>16</v>
      </c>
      <c r="F6399" s="1" t="s">
        <v>62</v>
      </c>
      <c r="G6399">
        <v>12483.91</v>
      </c>
      <c r="H6399">
        <v>5</v>
      </c>
      <c r="I6399">
        <v>62419.55</v>
      </c>
      <c r="J6399">
        <v>2.62</v>
      </c>
      <c r="K6399">
        <v>2358</v>
      </c>
      <c r="L6399" s="2">
        <v>45463</v>
      </c>
      <c r="O6399" t="str">
        <f>IF(ecommerce_10000[[#This Row],[Platform]]="Souq","sq",ecommerce_10000[[#This Row],[Platform]])</f>
        <v>sq</v>
      </c>
      <c r="P6399" t="str">
        <f>IF(E6399="Souq","sq",IF(E6399="Jumia","Jum",E6399))</f>
        <v>sq</v>
      </c>
      <c r="Q6399">
        <f>VLOOKUP(ecommerce_10000[[#This Row],[City]],F:I,4,FALSE)</f>
        <v>27872.98</v>
      </c>
      <c r="R6399" s="1">
        <f>SUMIF(C:C,ecommerce_10000[[#This Row],[Category]],I:I)</f>
        <v>91504159.730000004</v>
      </c>
      <c r="S6399" s="1">
        <f>SUMIFS(I:I,C:C,C6399)</f>
        <v>91504159.730000004</v>
      </c>
      <c r="T6399" s="1" t="str">
        <f>INDEX(F:F,MATCH(ecommerce_10000[[#This Row],[TotalAmount]],I:I,0))</f>
        <v>Giza</v>
      </c>
    </row>
    <row r="6400" spans="1:20" x14ac:dyDescent="0.3">
      <c r="A6400" s="1" t="s">
        <v>6444</v>
      </c>
      <c r="B6400" s="1" t="s">
        <v>30</v>
      </c>
      <c r="C6400" s="1" t="s">
        <v>31</v>
      </c>
      <c r="D6400" s="1" t="s">
        <v>32</v>
      </c>
      <c r="E6400" s="1" t="s">
        <v>16</v>
      </c>
      <c r="F6400" s="1" t="s">
        <v>40</v>
      </c>
      <c r="G6400">
        <v>10434.709999999999</v>
      </c>
      <c r="H6400">
        <v>5</v>
      </c>
      <c r="I6400">
        <v>52173.55</v>
      </c>
      <c r="J6400">
        <v>3.8</v>
      </c>
      <c r="K6400">
        <v>903</v>
      </c>
      <c r="L6400" s="2">
        <v>45389</v>
      </c>
      <c r="O6400" t="str">
        <f>IF(ecommerce_10000[[#This Row],[Platform]]="Souq","sq",ecommerce_10000[[#This Row],[Platform]])</f>
        <v>sq</v>
      </c>
      <c r="P6400" t="str">
        <f>IF(E6400="Souq","sq",IF(E6400="Jumia","Jum",E6400))</f>
        <v>sq</v>
      </c>
      <c r="Q6400">
        <f>VLOOKUP(ecommerce_10000[[#This Row],[City]],F:I,4,FALSE)</f>
        <v>99349.3</v>
      </c>
      <c r="R6400" s="1">
        <f>SUMIF(C:C,ecommerce_10000[[#This Row],[Category]],I:I)</f>
        <v>57542997.559999913</v>
      </c>
      <c r="S6400" s="1">
        <f>SUMIFS(I:I,C:C,C6400)</f>
        <v>57542997.559999913</v>
      </c>
      <c r="T6400" s="1" t="str">
        <f>INDEX(F:F,MATCH(ecommerce_10000[[#This Row],[TotalAmount]],I:I,0))</f>
        <v>Riyadh</v>
      </c>
    </row>
    <row r="6401" spans="1:20" x14ac:dyDescent="0.3">
      <c r="A6401" s="1" t="s">
        <v>6445</v>
      </c>
      <c r="B6401" s="1" t="s">
        <v>35</v>
      </c>
      <c r="C6401" s="1" t="s">
        <v>14</v>
      </c>
      <c r="D6401" s="1" t="s">
        <v>36</v>
      </c>
      <c r="E6401" s="1" t="s">
        <v>16</v>
      </c>
      <c r="F6401" s="1" t="s">
        <v>28</v>
      </c>
      <c r="G6401">
        <v>9570.74</v>
      </c>
      <c r="H6401">
        <v>4</v>
      </c>
      <c r="I6401">
        <v>38282.959999999999</v>
      </c>
      <c r="J6401">
        <v>3.37</v>
      </c>
      <c r="K6401">
        <v>455</v>
      </c>
      <c r="L6401" s="2">
        <v>45437</v>
      </c>
      <c r="O6401" t="str">
        <f>IF(ecommerce_10000[[#This Row],[Platform]]="Souq","sq",ecommerce_10000[[#This Row],[Platform]])</f>
        <v>sq</v>
      </c>
      <c r="P6401" t="str">
        <f>IF(E6401="Souq","sq",IF(E6401="Jumia","Jum",E6401))</f>
        <v>sq</v>
      </c>
      <c r="Q6401">
        <f>VLOOKUP(ecommerce_10000[[#This Row],[City]],F:I,4,FALSE)</f>
        <v>26648.76</v>
      </c>
      <c r="R6401" s="1">
        <f>SUMIF(C:C,ecommerce_10000[[#This Row],[Category]],I:I)</f>
        <v>92327183.770000085</v>
      </c>
      <c r="S6401" s="1">
        <f>SUMIFS(I:I,C:C,C6401)</f>
        <v>92327183.770000085</v>
      </c>
      <c r="T6401" s="1" t="str">
        <f>INDEX(F:F,MATCH(ecommerce_10000[[#This Row],[TotalAmount]],I:I,0))</f>
        <v>Casablanca</v>
      </c>
    </row>
    <row r="6402" spans="1:20" x14ac:dyDescent="0.3">
      <c r="A6402" s="1" t="s">
        <v>6446</v>
      </c>
      <c r="B6402" s="1" t="s">
        <v>49</v>
      </c>
      <c r="C6402" s="1" t="s">
        <v>14</v>
      </c>
      <c r="D6402" s="1" t="s">
        <v>50</v>
      </c>
      <c r="E6402" s="1" t="s">
        <v>22</v>
      </c>
      <c r="F6402" s="1" t="s">
        <v>23</v>
      </c>
      <c r="G6402">
        <v>13546.4</v>
      </c>
      <c r="H6402">
        <v>3</v>
      </c>
      <c r="I6402">
        <v>40639.199999999997</v>
      </c>
      <c r="J6402">
        <v>1.3</v>
      </c>
      <c r="K6402">
        <v>3054</v>
      </c>
      <c r="L6402" s="2">
        <v>45576</v>
      </c>
      <c r="O6402" t="str">
        <f>IF(ecommerce_10000[[#This Row],[Platform]]="Souq","sq",ecommerce_10000[[#This Row],[Platform]])</f>
        <v>Jumia</v>
      </c>
      <c r="P6402" t="str">
        <f>IF(E6402="Souq","sq",IF(E6402="Jumia","Jum",E6402))</f>
        <v>Jum</v>
      </c>
      <c r="Q6402">
        <f>VLOOKUP(ecommerce_10000[[#This Row],[City]],F:I,4,FALSE)</f>
        <v>13290.4</v>
      </c>
      <c r="R6402" s="1">
        <f>SUMIF(C:C,ecommerce_10000[[#This Row],[Category]],I:I)</f>
        <v>92327183.770000085</v>
      </c>
      <c r="S6402" s="1">
        <f>SUMIFS(I:I,C:C,C6402)</f>
        <v>92327183.770000085</v>
      </c>
      <c r="T6402" s="1" t="str">
        <f>INDEX(F:F,MATCH(ecommerce_10000[[#This Row],[TotalAmount]],I:I,0))</f>
        <v>Alexandria</v>
      </c>
    </row>
    <row r="6403" spans="1:20" x14ac:dyDescent="0.3">
      <c r="A6403" s="1" t="s">
        <v>6447</v>
      </c>
      <c r="B6403" s="1" t="s">
        <v>38</v>
      </c>
      <c r="C6403" s="1" t="s">
        <v>20</v>
      </c>
      <c r="D6403" s="1" t="s">
        <v>39</v>
      </c>
      <c r="E6403" s="1" t="s">
        <v>16</v>
      </c>
      <c r="F6403" s="1" t="s">
        <v>23</v>
      </c>
      <c r="G6403">
        <v>13271.56</v>
      </c>
      <c r="H6403">
        <v>1</v>
      </c>
      <c r="I6403">
        <v>13271.56</v>
      </c>
      <c r="J6403">
        <v>4.37</v>
      </c>
      <c r="K6403">
        <v>4261</v>
      </c>
      <c r="L6403" s="2">
        <v>45563</v>
      </c>
      <c r="O6403" t="str">
        <f>IF(ecommerce_10000[[#This Row],[Platform]]="Souq","sq",ecommerce_10000[[#This Row],[Platform]])</f>
        <v>sq</v>
      </c>
      <c r="P6403" t="str">
        <f>IF(E6403="Souq","sq",IF(E6403="Jumia","Jum",E6403))</f>
        <v>sq</v>
      </c>
      <c r="Q6403">
        <f>VLOOKUP(ecommerce_10000[[#This Row],[City]],F:I,4,FALSE)</f>
        <v>13290.4</v>
      </c>
      <c r="R6403" s="1">
        <f>SUMIF(C:C,ecommerce_10000[[#This Row],[Category]],I:I)</f>
        <v>91504159.730000004</v>
      </c>
      <c r="S6403" s="1">
        <f>SUMIFS(I:I,C:C,C6403)</f>
        <v>91504159.730000004</v>
      </c>
      <c r="T6403" s="1" t="str">
        <f>INDEX(F:F,MATCH(ecommerce_10000[[#This Row],[TotalAmount]],I:I,0))</f>
        <v>Alexandria</v>
      </c>
    </row>
    <row r="6404" spans="1:20" x14ac:dyDescent="0.3">
      <c r="A6404" s="1" t="s">
        <v>6448</v>
      </c>
      <c r="B6404" s="1" t="s">
        <v>38</v>
      </c>
      <c r="C6404" s="1" t="s">
        <v>20</v>
      </c>
      <c r="D6404" s="1" t="s">
        <v>39</v>
      </c>
      <c r="E6404" s="1" t="s">
        <v>47</v>
      </c>
      <c r="F6404" s="1" t="s">
        <v>23</v>
      </c>
      <c r="G6404">
        <v>17723.47</v>
      </c>
      <c r="H6404">
        <v>4</v>
      </c>
      <c r="I6404">
        <v>70893.88</v>
      </c>
      <c r="J6404">
        <v>1.18</v>
      </c>
      <c r="K6404">
        <v>4500</v>
      </c>
      <c r="L6404" s="2">
        <v>45566</v>
      </c>
      <c r="O6404" t="str">
        <f>IF(ecommerce_10000[[#This Row],[Platform]]="Souq","sq",ecommerce_10000[[#This Row],[Platform]])</f>
        <v>Amazon</v>
      </c>
      <c r="P6404" t="str">
        <f>IF(E6404="Souq","sq",IF(E6404="Jumia","Jum",E6404))</f>
        <v>Amazon</v>
      </c>
      <c r="Q6404">
        <f>VLOOKUP(ecommerce_10000[[#This Row],[City]],F:I,4,FALSE)</f>
        <v>13290.4</v>
      </c>
      <c r="R6404" s="1">
        <f>SUMIF(C:C,ecommerce_10000[[#This Row],[Category]],I:I)</f>
        <v>91504159.730000004</v>
      </c>
      <c r="S6404" s="1">
        <f>SUMIFS(I:I,C:C,C6404)</f>
        <v>91504159.730000004</v>
      </c>
      <c r="T6404" s="1" t="str">
        <f>INDEX(F:F,MATCH(ecommerce_10000[[#This Row],[TotalAmount]],I:I,0))</f>
        <v>Alexandria</v>
      </c>
    </row>
    <row r="6405" spans="1:20" x14ac:dyDescent="0.3">
      <c r="A6405" s="1" t="s">
        <v>6449</v>
      </c>
      <c r="B6405" s="1" t="s">
        <v>35</v>
      </c>
      <c r="C6405" s="1" t="s">
        <v>14</v>
      </c>
      <c r="D6405" s="1" t="s">
        <v>36</v>
      </c>
      <c r="E6405" s="1" t="s">
        <v>47</v>
      </c>
      <c r="F6405" s="1" t="s">
        <v>17</v>
      </c>
      <c r="G6405">
        <v>4554.58</v>
      </c>
      <c r="H6405">
        <v>1</v>
      </c>
      <c r="I6405">
        <v>4554.58</v>
      </c>
      <c r="J6405">
        <v>4.1399999999999997</v>
      </c>
      <c r="K6405">
        <v>1434</v>
      </c>
      <c r="L6405" s="2">
        <v>45491</v>
      </c>
      <c r="O6405" t="str">
        <f>IF(ecommerce_10000[[#This Row],[Platform]]="Souq","sq",ecommerce_10000[[#This Row],[Platform]])</f>
        <v>Amazon</v>
      </c>
      <c r="P6405" t="str">
        <f>IF(E6405="Souq","sq",IF(E6405="Jumia","Jum",E6405))</f>
        <v>Amazon</v>
      </c>
      <c r="Q6405">
        <f>VLOOKUP(ecommerce_10000[[#This Row],[City]],F:I,4,FALSE)</f>
        <v>16284.02</v>
      </c>
      <c r="R6405" s="1">
        <f>SUMIF(C:C,ecommerce_10000[[#This Row],[Category]],I:I)</f>
        <v>92327183.770000085</v>
      </c>
      <c r="S6405" s="1">
        <f>SUMIFS(I:I,C:C,C6405)</f>
        <v>92327183.770000085</v>
      </c>
      <c r="T6405" s="1" t="str">
        <f>INDEX(F:F,MATCH(ecommerce_10000[[#This Row],[TotalAmount]],I:I,0))</f>
        <v>Cairo</v>
      </c>
    </row>
    <row r="6406" spans="1:20" x14ac:dyDescent="0.3">
      <c r="A6406" s="1" t="s">
        <v>6450</v>
      </c>
      <c r="B6406" s="1" t="s">
        <v>38</v>
      </c>
      <c r="C6406" s="1" t="s">
        <v>20</v>
      </c>
      <c r="D6406" s="1" t="s">
        <v>39</v>
      </c>
      <c r="E6406" s="1" t="s">
        <v>16</v>
      </c>
      <c r="F6406" s="1" t="s">
        <v>28</v>
      </c>
      <c r="G6406">
        <v>10246.73</v>
      </c>
      <c r="H6406">
        <v>5</v>
      </c>
      <c r="I6406">
        <v>51233.65</v>
      </c>
      <c r="J6406">
        <v>2.7</v>
      </c>
      <c r="K6406">
        <v>2595</v>
      </c>
      <c r="L6406" s="2">
        <v>45393</v>
      </c>
      <c r="O6406" t="str">
        <f>IF(ecommerce_10000[[#This Row],[Platform]]="Souq","sq",ecommerce_10000[[#This Row],[Platform]])</f>
        <v>sq</v>
      </c>
      <c r="P6406" t="str">
        <f>IF(E6406="Souq","sq",IF(E6406="Jumia","Jum",E6406))</f>
        <v>sq</v>
      </c>
      <c r="Q6406">
        <f>VLOOKUP(ecommerce_10000[[#This Row],[City]],F:I,4,FALSE)</f>
        <v>26648.76</v>
      </c>
      <c r="R6406" s="1">
        <f>SUMIF(C:C,ecommerce_10000[[#This Row],[Category]],I:I)</f>
        <v>91504159.730000004</v>
      </c>
      <c r="S6406" s="1">
        <f>SUMIFS(I:I,C:C,C6406)</f>
        <v>91504159.730000004</v>
      </c>
      <c r="T6406" s="1" t="str">
        <f>INDEX(F:F,MATCH(ecommerce_10000[[#This Row],[TotalAmount]],I:I,0))</f>
        <v>Casablanca</v>
      </c>
    </row>
    <row r="6407" spans="1:20" x14ac:dyDescent="0.3">
      <c r="A6407" s="1" t="s">
        <v>6451</v>
      </c>
      <c r="B6407" s="1" t="s">
        <v>25</v>
      </c>
      <c r="C6407" s="1" t="s">
        <v>26</v>
      </c>
      <c r="D6407" s="1" t="s">
        <v>27</v>
      </c>
      <c r="E6407" s="1" t="s">
        <v>22</v>
      </c>
      <c r="F6407" s="1" t="s">
        <v>17</v>
      </c>
      <c r="G6407">
        <v>18694.57</v>
      </c>
      <c r="H6407">
        <v>2</v>
      </c>
      <c r="I6407">
        <v>37389.14</v>
      </c>
      <c r="J6407">
        <v>4.68</v>
      </c>
      <c r="K6407">
        <v>3495</v>
      </c>
      <c r="L6407" s="2">
        <v>45392</v>
      </c>
      <c r="O6407" t="str">
        <f>IF(ecommerce_10000[[#This Row],[Platform]]="Souq","sq",ecommerce_10000[[#This Row],[Platform]])</f>
        <v>Jumia</v>
      </c>
      <c r="P6407" t="str">
        <f>IF(E6407="Souq","sq",IF(E6407="Jumia","Jum",E6407))</f>
        <v>Jum</v>
      </c>
      <c r="Q6407">
        <f>VLOOKUP(ecommerce_10000[[#This Row],[City]],F:I,4,FALSE)</f>
        <v>16284.02</v>
      </c>
      <c r="R6407" s="1">
        <f>SUMIF(C:C,ecommerce_10000[[#This Row],[Category]],I:I)</f>
        <v>29200970.130000021</v>
      </c>
      <c r="S6407" s="1">
        <f>SUMIFS(I:I,C:C,C6407)</f>
        <v>29200970.130000021</v>
      </c>
      <c r="T6407" s="1" t="str">
        <f>INDEX(F:F,MATCH(ecommerce_10000[[#This Row],[TotalAmount]],I:I,0))</f>
        <v>Cairo</v>
      </c>
    </row>
    <row r="6408" spans="1:20" x14ac:dyDescent="0.3">
      <c r="A6408" s="1" t="s">
        <v>6452</v>
      </c>
      <c r="B6408" s="1" t="s">
        <v>53</v>
      </c>
      <c r="C6408" s="1" t="s">
        <v>31</v>
      </c>
      <c r="D6408" s="1" t="s">
        <v>54</v>
      </c>
      <c r="E6408" s="1" t="s">
        <v>16</v>
      </c>
      <c r="F6408" s="1" t="s">
        <v>28</v>
      </c>
      <c r="G6408">
        <v>11127.4</v>
      </c>
      <c r="H6408">
        <v>3</v>
      </c>
      <c r="I6408">
        <v>33382.199999999997</v>
      </c>
      <c r="J6408">
        <v>4.6500000000000004</v>
      </c>
      <c r="K6408">
        <v>4979</v>
      </c>
      <c r="L6408" s="2">
        <v>45324</v>
      </c>
      <c r="O6408" t="str">
        <f>IF(ecommerce_10000[[#This Row],[Platform]]="Souq","sq",ecommerce_10000[[#This Row],[Platform]])</f>
        <v>sq</v>
      </c>
      <c r="P6408" t="str">
        <f>IF(E6408="Souq","sq",IF(E6408="Jumia","Jum",E6408))</f>
        <v>sq</v>
      </c>
      <c r="Q6408">
        <f>VLOOKUP(ecommerce_10000[[#This Row],[City]],F:I,4,FALSE)</f>
        <v>26648.76</v>
      </c>
      <c r="R6408" s="1">
        <f>SUMIF(C:C,ecommerce_10000[[#This Row],[Category]],I:I)</f>
        <v>57542997.559999913</v>
      </c>
      <c r="S6408" s="1">
        <f>SUMIFS(I:I,C:C,C6408)</f>
        <v>57542997.559999913</v>
      </c>
      <c r="T6408" s="1" t="str">
        <f>INDEX(F:F,MATCH(ecommerce_10000[[#This Row],[TotalAmount]],I:I,0))</f>
        <v>Casablanca</v>
      </c>
    </row>
    <row r="6409" spans="1:20" x14ac:dyDescent="0.3">
      <c r="A6409" s="1" t="s">
        <v>6453</v>
      </c>
      <c r="B6409" s="1" t="s">
        <v>49</v>
      </c>
      <c r="C6409" s="1" t="s">
        <v>14</v>
      </c>
      <c r="D6409" s="1" t="s">
        <v>50</v>
      </c>
      <c r="E6409" s="1" t="s">
        <v>47</v>
      </c>
      <c r="F6409" s="1" t="s">
        <v>62</v>
      </c>
      <c r="G6409">
        <v>13851.72</v>
      </c>
      <c r="H6409">
        <v>3</v>
      </c>
      <c r="I6409">
        <v>41555.160000000003</v>
      </c>
      <c r="J6409">
        <v>3.03</v>
      </c>
      <c r="K6409">
        <v>4273</v>
      </c>
      <c r="L6409" s="2">
        <v>45548</v>
      </c>
      <c r="O6409" t="str">
        <f>IF(ecommerce_10000[[#This Row],[Platform]]="Souq","sq",ecommerce_10000[[#This Row],[Platform]])</f>
        <v>Amazon</v>
      </c>
      <c r="P6409" t="str">
        <f>IF(E6409="Souq","sq",IF(E6409="Jumia","Jum",E6409))</f>
        <v>Amazon</v>
      </c>
      <c r="Q6409">
        <f>VLOOKUP(ecommerce_10000[[#This Row],[City]],F:I,4,FALSE)</f>
        <v>27872.98</v>
      </c>
      <c r="R6409" s="1">
        <f>SUMIF(C:C,ecommerce_10000[[#This Row],[Category]],I:I)</f>
        <v>92327183.770000085</v>
      </c>
      <c r="S6409" s="1">
        <f>SUMIFS(I:I,C:C,C6409)</f>
        <v>92327183.770000085</v>
      </c>
      <c r="T6409" s="1" t="str">
        <f>INDEX(F:F,MATCH(ecommerce_10000[[#This Row],[TotalAmount]],I:I,0))</f>
        <v>Giza</v>
      </c>
    </row>
    <row r="6410" spans="1:20" x14ac:dyDescent="0.3">
      <c r="A6410" s="1" t="s">
        <v>6454</v>
      </c>
      <c r="B6410" s="1" t="s">
        <v>30</v>
      </c>
      <c r="C6410" s="1" t="s">
        <v>31</v>
      </c>
      <c r="D6410" s="1" t="s">
        <v>32</v>
      </c>
      <c r="E6410" s="1" t="s">
        <v>16</v>
      </c>
      <c r="F6410" s="1" t="s">
        <v>17</v>
      </c>
      <c r="G6410">
        <v>7715.95</v>
      </c>
      <c r="H6410">
        <v>5</v>
      </c>
      <c r="I6410">
        <v>38579.75</v>
      </c>
      <c r="J6410">
        <v>3.9</v>
      </c>
      <c r="K6410">
        <v>4646</v>
      </c>
      <c r="L6410" s="2">
        <v>45502</v>
      </c>
      <c r="O6410" t="str">
        <f>IF(ecommerce_10000[[#This Row],[Platform]]="Souq","sq",ecommerce_10000[[#This Row],[Platform]])</f>
        <v>sq</v>
      </c>
      <c r="P6410" t="str">
        <f>IF(E6410="Souq","sq",IF(E6410="Jumia","Jum",E6410))</f>
        <v>sq</v>
      </c>
      <c r="Q6410">
        <f>VLOOKUP(ecommerce_10000[[#This Row],[City]],F:I,4,FALSE)</f>
        <v>16284.02</v>
      </c>
      <c r="R6410" s="1">
        <f>SUMIF(C:C,ecommerce_10000[[#This Row],[Category]],I:I)</f>
        <v>57542997.559999913</v>
      </c>
      <c r="S6410" s="1">
        <f>SUMIFS(I:I,C:C,C6410)</f>
        <v>57542997.559999913</v>
      </c>
      <c r="T6410" s="1" t="str">
        <f>INDEX(F:F,MATCH(ecommerce_10000[[#This Row],[TotalAmount]],I:I,0))</f>
        <v>Cairo</v>
      </c>
    </row>
    <row r="6411" spans="1:20" x14ac:dyDescent="0.3">
      <c r="A6411" s="1" t="s">
        <v>6455</v>
      </c>
      <c r="B6411" s="1" t="s">
        <v>25</v>
      </c>
      <c r="C6411" s="1" t="s">
        <v>26</v>
      </c>
      <c r="D6411" s="1" t="s">
        <v>27</v>
      </c>
      <c r="E6411" s="1" t="s">
        <v>22</v>
      </c>
      <c r="F6411" s="1" t="s">
        <v>33</v>
      </c>
      <c r="G6411">
        <v>2971.91</v>
      </c>
      <c r="H6411">
        <v>2</v>
      </c>
      <c r="I6411">
        <v>5943.82</v>
      </c>
      <c r="J6411">
        <v>1.42</v>
      </c>
      <c r="K6411">
        <v>3169</v>
      </c>
      <c r="L6411" s="2">
        <v>45379</v>
      </c>
      <c r="O6411" t="str">
        <f>IF(ecommerce_10000[[#This Row],[Platform]]="Souq","sq",ecommerce_10000[[#This Row],[Platform]])</f>
        <v>Jumia</v>
      </c>
      <c r="P6411" t="str">
        <f>IF(E6411="Souq","sq",IF(E6411="Jumia","Jum",E6411))</f>
        <v>Jum</v>
      </c>
      <c r="Q6411">
        <f>VLOOKUP(ecommerce_10000[[#This Row],[City]],F:I,4,FALSE)</f>
        <v>3665.44</v>
      </c>
      <c r="R6411" s="1">
        <f>SUMIF(C:C,ecommerce_10000[[#This Row],[Category]],I:I)</f>
        <v>29200970.130000021</v>
      </c>
      <c r="S6411" s="1">
        <f>SUMIFS(I:I,C:C,C6411)</f>
        <v>29200970.130000021</v>
      </c>
      <c r="T6411" s="1" t="str">
        <f>INDEX(F:F,MATCH(ecommerce_10000[[#This Row],[TotalAmount]],I:I,0))</f>
        <v>Dubai</v>
      </c>
    </row>
    <row r="6412" spans="1:20" x14ac:dyDescent="0.3">
      <c r="A6412" s="1" t="s">
        <v>6456</v>
      </c>
      <c r="B6412" s="1" t="s">
        <v>13</v>
      </c>
      <c r="C6412" s="1" t="s">
        <v>14</v>
      </c>
      <c r="D6412" s="1" t="s">
        <v>15</v>
      </c>
      <c r="E6412" s="1" t="s">
        <v>47</v>
      </c>
      <c r="F6412" s="1" t="s">
        <v>33</v>
      </c>
      <c r="G6412">
        <v>13872.68</v>
      </c>
      <c r="H6412">
        <v>2</v>
      </c>
      <c r="I6412">
        <v>27745.360000000001</v>
      </c>
      <c r="J6412">
        <v>3.02</v>
      </c>
      <c r="K6412">
        <v>4447</v>
      </c>
      <c r="L6412" s="2">
        <v>45523</v>
      </c>
      <c r="O6412" t="str">
        <f>IF(ecommerce_10000[[#This Row],[Platform]]="Souq","sq",ecommerce_10000[[#This Row],[Platform]])</f>
        <v>Amazon</v>
      </c>
      <c r="P6412" t="str">
        <f>IF(E6412="Souq","sq",IF(E6412="Jumia","Jum",E6412))</f>
        <v>Amazon</v>
      </c>
      <c r="Q6412">
        <f>VLOOKUP(ecommerce_10000[[#This Row],[City]],F:I,4,FALSE)</f>
        <v>3665.44</v>
      </c>
      <c r="R6412" s="1">
        <f>SUMIF(C:C,ecommerce_10000[[#This Row],[Category]],I:I)</f>
        <v>92327183.770000085</v>
      </c>
      <c r="S6412" s="1">
        <f>SUMIFS(I:I,C:C,C6412)</f>
        <v>92327183.770000085</v>
      </c>
      <c r="T6412" s="1" t="str">
        <f>INDEX(F:F,MATCH(ecommerce_10000[[#This Row],[TotalAmount]],I:I,0))</f>
        <v>Dubai</v>
      </c>
    </row>
    <row r="6413" spans="1:20" x14ac:dyDescent="0.3">
      <c r="A6413" s="1" t="s">
        <v>6457</v>
      </c>
      <c r="B6413" s="1" t="s">
        <v>43</v>
      </c>
      <c r="C6413" s="1" t="s">
        <v>44</v>
      </c>
      <c r="D6413" s="1" t="s">
        <v>45</v>
      </c>
      <c r="E6413" s="1" t="s">
        <v>22</v>
      </c>
      <c r="F6413" s="1" t="s">
        <v>23</v>
      </c>
      <c r="G6413">
        <v>3486.7</v>
      </c>
      <c r="H6413">
        <v>2</v>
      </c>
      <c r="I6413">
        <v>6973.4</v>
      </c>
      <c r="J6413">
        <v>1.27</v>
      </c>
      <c r="K6413">
        <v>100</v>
      </c>
      <c r="L6413" s="2">
        <v>45387</v>
      </c>
      <c r="O6413" t="str">
        <f>IF(ecommerce_10000[[#This Row],[Platform]]="Souq","sq",ecommerce_10000[[#This Row],[Platform]])</f>
        <v>Jumia</v>
      </c>
      <c r="P6413" t="str">
        <f>IF(E6413="Souq","sq",IF(E6413="Jumia","Jum",E6413))</f>
        <v>Jum</v>
      </c>
      <c r="Q6413">
        <f>VLOOKUP(ecommerce_10000[[#This Row],[City]],F:I,4,FALSE)</f>
        <v>13290.4</v>
      </c>
      <c r="R6413" s="1">
        <f>SUMIF(C:C,ecommerce_10000[[#This Row],[Category]],I:I)</f>
        <v>31420413.200000018</v>
      </c>
      <c r="S6413" s="1">
        <f>SUMIFS(I:I,C:C,C6413)</f>
        <v>31420413.200000018</v>
      </c>
      <c r="T6413" s="1" t="str">
        <f>INDEX(F:F,MATCH(ecommerce_10000[[#This Row],[TotalAmount]],I:I,0))</f>
        <v>Alexandria</v>
      </c>
    </row>
    <row r="6414" spans="1:20" x14ac:dyDescent="0.3">
      <c r="A6414" s="1" t="s">
        <v>6458</v>
      </c>
      <c r="B6414" s="1" t="s">
        <v>35</v>
      </c>
      <c r="C6414" s="1" t="s">
        <v>14</v>
      </c>
      <c r="D6414" s="1" t="s">
        <v>36</v>
      </c>
      <c r="E6414" s="1" t="s">
        <v>47</v>
      </c>
      <c r="F6414" s="1" t="s">
        <v>40</v>
      </c>
      <c r="G6414">
        <v>7629.89</v>
      </c>
      <c r="H6414">
        <v>3</v>
      </c>
      <c r="I6414">
        <v>22889.67</v>
      </c>
      <c r="J6414">
        <v>3.29</v>
      </c>
      <c r="K6414">
        <v>2647</v>
      </c>
      <c r="L6414" s="2">
        <v>45323</v>
      </c>
      <c r="O6414" t="str">
        <f>IF(ecommerce_10000[[#This Row],[Platform]]="Souq","sq",ecommerce_10000[[#This Row],[Platform]])</f>
        <v>Amazon</v>
      </c>
      <c r="P6414" t="str">
        <f>IF(E6414="Souq","sq",IF(E6414="Jumia","Jum",E6414))</f>
        <v>Amazon</v>
      </c>
      <c r="Q6414">
        <f>VLOOKUP(ecommerce_10000[[#This Row],[City]],F:I,4,FALSE)</f>
        <v>99349.3</v>
      </c>
      <c r="R6414" s="1">
        <f>SUMIF(C:C,ecommerce_10000[[#This Row],[Category]],I:I)</f>
        <v>92327183.770000085</v>
      </c>
      <c r="S6414" s="1">
        <f>SUMIFS(I:I,C:C,C6414)</f>
        <v>92327183.770000085</v>
      </c>
      <c r="T6414" s="1" t="str">
        <f>INDEX(F:F,MATCH(ecommerce_10000[[#This Row],[TotalAmount]],I:I,0))</f>
        <v>Riyadh</v>
      </c>
    </row>
    <row r="6415" spans="1:20" x14ac:dyDescent="0.3">
      <c r="A6415" s="1" t="s">
        <v>6459</v>
      </c>
      <c r="B6415" s="1" t="s">
        <v>25</v>
      </c>
      <c r="C6415" s="1" t="s">
        <v>26</v>
      </c>
      <c r="D6415" s="1" t="s">
        <v>27</v>
      </c>
      <c r="E6415" s="1" t="s">
        <v>47</v>
      </c>
      <c r="F6415" s="1" t="s">
        <v>23</v>
      </c>
      <c r="G6415">
        <v>3216.01</v>
      </c>
      <c r="H6415">
        <v>4</v>
      </c>
      <c r="I6415">
        <v>12864.04</v>
      </c>
      <c r="J6415">
        <v>4.62</v>
      </c>
      <c r="K6415">
        <v>3769</v>
      </c>
      <c r="L6415" s="2">
        <v>45324</v>
      </c>
      <c r="O6415" t="str">
        <f>IF(ecommerce_10000[[#This Row],[Platform]]="Souq","sq",ecommerce_10000[[#This Row],[Platform]])</f>
        <v>Amazon</v>
      </c>
      <c r="P6415" t="str">
        <f>IF(E6415="Souq","sq",IF(E6415="Jumia","Jum",E6415))</f>
        <v>Amazon</v>
      </c>
      <c r="Q6415">
        <f>VLOOKUP(ecommerce_10000[[#This Row],[City]],F:I,4,FALSE)</f>
        <v>13290.4</v>
      </c>
      <c r="R6415" s="1">
        <f>SUMIF(C:C,ecommerce_10000[[#This Row],[Category]],I:I)</f>
        <v>29200970.130000021</v>
      </c>
      <c r="S6415" s="1">
        <f>SUMIFS(I:I,C:C,C6415)</f>
        <v>29200970.130000021</v>
      </c>
      <c r="T6415" s="1" t="str">
        <f>INDEX(F:F,MATCH(ecommerce_10000[[#This Row],[TotalAmount]],I:I,0))</f>
        <v>Alexandria</v>
      </c>
    </row>
    <row r="6416" spans="1:20" x14ac:dyDescent="0.3">
      <c r="A6416" s="1" t="s">
        <v>6460</v>
      </c>
      <c r="B6416" s="1" t="s">
        <v>49</v>
      </c>
      <c r="C6416" s="1" t="s">
        <v>14</v>
      </c>
      <c r="D6416" s="1" t="s">
        <v>50</v>
      </c>
      <c r="E6416" s="1" t="s">
        <v>16</v>
      </c>
      <c r="F6416" s="1" t="s">
        <v>28</v>
      </c>
      <c r="G6416">
        <v>15812.78</v>
      </c>
      <c r="H6416">
        <v>5</v>
      </c>
      <c r="I6416">
        <v>79063.899999999994</v>
      </c>
      <c r="J6416">
        <v>1.47</v>
      </c>
      <c r="K6416">
        <v>2260</v>
      </c>
      <c r="L6416" s="2">
        <v>45641</v>
      </c>
      <c r="O6416" t="str">
        <f>IF(ecommerce_10000[[#This Row],[Platform]]="Souq","sq",ecommerce_10000[[#This Row],[Platform]])</f>
        <v>sq</v>
      </c>
      <c r="P6416" t="str">
        <f>IF(E6416="Souq","sq",IF(E6416="Jumia","Jum",E6416))</f>
        <v>sq</v>
      </c>
      <c r="Q6416">
        <f>VLOOKUP(ecommerce_10000[[#This Row],[City]],F:I,4,FALSE)</f>
        <v>26648.76</v>
      </c>
      <c r="R6416" s="1">
        <f>SUMIF(C:C,ecommerce_10000[[#This Row],[Category]],I:I)</f>
        <v>92327183.770000085</v>
      </c>
      <c r="S6416" s="1">
        <f>SUMIFS(I:I,C:C,C6416)</f>
        <v>92327183.770000085</v>
      </c>
      <c r="T6416" s="1" t="str">
        <f>INDEX(F:F,MATCH(ecommerce_10000[[#This Row],[TotalAmount]],I:I,0))</f>
        <v>Casablanca</v>
      </c>
    </row>
    <row r="6417" spans="1:20" x14ac:dyDescent="0.3">
      <c r="A6417" s="1" t="s">
        <v>6461</v>
      </c>
      <c r="B6417" s="1" t="s">
        <v>19</v>
      </c>
      <c r="C6417" s="1" t="s">
        <v>20</v>
      </c>
      <c r="D6417" s="1" t="s">
        <v>21</v>
      </c>
      <c r="E6417" s="1" t="s">
        <v>16</v>
      </c>
      <c r="F6417" s="1" t="s">
        <v>62</v>
      </c>
      <c r="G6417">
        <v>16247.42</v>
      </c>
      <c r="H6417">
        <v>3</v>
      </c>
      <c r="I6417">
        <v>48742.26</v>
      </c>
      <c r="J6417">
        <v>2.57</v>
      </c>
      <c r="K6417">
        <v>886</v>
      </c>
      <c r="L6417" s="2">
        <v>45372</v>
      </c>
      <c r="O6417" t="str">
        <f>IF(ecommerce_10000[[#This Row],[Platform]]="Souq","sq",ecommerce_10000[[#This Row],[Platform]])</f>
        <v>sq</v>
      </c>
      <c r="P6417" t="str">
        <f>IF(E6417="Souq","sq",IF(E6417="Jumia","Jum",E6417))</f>
        <v>sq</v>
      </c>
      <c r="Q6417">
        <f>VLOOKUP(ecommerce_10000[[#This Row],[City]],F:I,4,FALSE)</f>
        <v>27872.98</v>
      </c>
      <c r="R6417" s="1">
        <f>SUMIF(C:C,ecommerce_10000[[#This Row],[Category]],I:I)</f>
        <v>91504159.730000004</v>
      </c>
      <c r="S6417" s="1">
        <f>SUMIFS(I:I,C:C,C6417)</f>
        <v>91504159.730000004</v>
      </c>
      <c r="T6417" s="1" t="str">
        <f>INDEX(F:F,MATCH(ecommerce_10000[[#This Row],[TotalAmount]],I:I,0))</f>
        <v>Giza</v>
      </c>
    </row>
    <row r="6418" spans="1:20" x14ac:dyDescent="0.3">
      <c r="A6418" s="1" t="s">
        <v>6462</v>
      </c>
      <c r="B6418" s="1" t="s">
        <v>65</v>
      </c>
      <c r="C6418" s="1" t="s">
        <v>20</v>
      </c>
      <c r="D6418" s="1" t="s">
        <v>66</v>
      </c>
      <c r="E6418" s="1" t="s">
        <v>22</v>
      </c>
      <c r="F6418" s="1" t="s">
        <v>40</v>
      </c>
      <c r="G6418">
        <v>12464.1</v>
      </c>
      <c r="H6418">
        <v>4</v>
      </c>
      <c r="I6418">
        <v>49856.4</v>
      </c>
      <c r="J6418">
        <v>3.49</v>
      </c>
      <c r="K6418">
        <v>2400</v>
      </c>
      <c r="L6418" s="2">
        <v>45351</v>
      </c>
      <c r="O6418" t="str">
        <f>IF(ecommerce_10000[[#This Row],[Platform]]="Souq","sq",ecommerce_10000[[#This Row],[Platform]])</f>
        <v>Jumia</v>
      </c>
      <c r="P6418" t="str">
        <f>IF(E6418="Souq","sq",IF(E6418="Jumia","Jum",E6418))</f>
        <v>Jum</v>
      </c>
      <c r="Q6418">
        <f>VLOOKUP(ecommerce_10000[[#This Row],[City]],F:I,4,FALSE)</f>
        <v>99349.3</v>
      </c>
      <c r="R6418" s="1">
        <f>SUMIF(C:C,ecommerce_10000[[#This Row],[Category]],I:I)</f>
        <v>91504159.730000004</v>
      </c>
      <c r="S6418" s="1">
        <f>SUMIFS(I:I,C:C,C6418)</f>
        <v>91504159.730000004</v>
      </c>
      <c r="T6418" s="1" t="str">
        <f>INDEX(F:F,MATCH(ecommerce_10000[[#This Row],[TotalAmount]],I:I,0))</f>
        <v>Riyadh</v>
      </c>
    </row>
    <row r="6419" spans="1:20" x14ac:dyDescent="0.3">
      <c r="A6419" s="1" t="s">
        <v>6463</v>
      </c>
      <c r="B6419" s="1" t="s">
        <v>13</v>
      </c>
      <c r="C6419" s="1" t="s">
        <v>14</v>
      </c>
      <c r="D6419" s="1" t="s">
        <v>15</v>
      </c>
      <c r="E6419" s="1" t="s">
        <v>22</v>
      </c>
      <c r="F6419" s="1" t="s">
        <v>28</v>
      </c>
      <c r="G6419">
        <v>5076.8599999999997</v>
      </c>
      <c r="H6419">
        <v>2</v>
      </c>
      <c r="I6419">
        <v>10153.719999999999</v>
      </c>
      <c r="J6419">
        <v>3.76</v>
      </c>
      <c r="K6419">
        <v>73</v>
      </c>
      <c r="L6419" s="2">
        <v>45487</v>
      </c>
      <c r="O6419" t="str">
        <f>IF(ecommerce_10000[[#This Row],[Platform]]="Souq","sq",ecommerce_10000[[#This Row],[Platform]])</f>
        <v>Jumia</v>
      </c>
      <c r="P6419" t="str">
        <f>IF(E6419="Souq","sq",IF(E6419="Jumia","Jum",E6419))</f>
        <v>Jum</v>
      </c>
      <c r="Q6419">
        <f>VLOOKUP(ecommerce_10000[[#This Row],[City]],F:I,4,FALSE)</f>
        <v>26648.76</v>
      </c>
      <c r="R6419" s="1">
        <f>SUMIF(C:C,ecommerce_10000[[#This Row],[Category]],I:I)</f>
        <v>92327183.770000085</v>
      </c>
      <c r="S6419" s="1">
        <f>SUMIFS(I:I,C:C,C6419)</f>
        <v>92327183.770000085</v>
      </c>
      <c r="T6419" s="1" t="str">
        <f>INDEX(F:F,MATCH(ecommerce_10000[[#This Row],[TotalAmount]],I:I,0))</f>
        <v>Casablanca</v>
      </c>
    </row>
    <row r="6420" spans="1:20" x14ac:dyDescent="0.3">
      <c r="A6420" s="1" t="s">
        <v>6464</v>
      </c>
      <c r="B6420" s="1" t="s">
        <v>30</v>
      </c>
      <c r="C6420" s="1" t="s">
        <v>31</v>
      </c>
      <c r="D6420" s="1" t="s">
        <v>32</v>
      </c>
      <c r="E6420" s="1" t="s">
        <v>16</v>
      </c>
      <c r="F6420" s="1" t="s">
        <v>17</v>
      </c>
      <c r="G6420">
        <v>16093.59</v>
      </c>
      <c r="H6420">
        <v>4</v>
      </c>
      <c r="I6420">
        <v>64374.36</v>
      </c>
      <c r="J6420">
        <v>3.76</v>
      </c>
      <c r="K6420">
        <v>1806</v>
      </c>
      <c r="L6420" s="2">
        <v>45545</v>
      </c>
      <c r="O6420" t="str">
        <f>IF(ecommerce_10000[[#This Row],[Platform]]="Souq","sq",ecommerce_10000[[#This Row],[Platform]])</f>
        <v>sq</v>
      </c>
      <c r="P6420" t="str">
        <f>IF(E6420="Souq","sq",IF(E6420="Jumia","Jum",E6420))</f>
        <v>sq</v>
      </c>
      <c r="Q6420">
        <f>VLOOKUP(ecommerce_10000[[#This Row],[City]],F:I,4,FALSE)</f>
        <v>16284.02</v>
      </c>
      <c r="R6420" s="1">
        <f>SUMIF(C:C,ecommerce_10000[[#This Row],[Category]],I:I)</f>
        <v>57542997.559999913</v>
      </c>
      <c r="S6420" s="1">
        <f>SUMIFS(I:I,C:C,C6420)</f>
        <v>57542997.559999913</v>
      </c>
      <c r="T6420" s="1" t="str">
        <f>INDEX(F:F,MATCH(ecommerce_10000[[#This Row],[TotalAmount]],I:I,0))</f>
        <v>Cairo</v>
      </c>
    </row>
    <row r="6421" spans="1:20" x14ac:dyDescent="0.3">
      <c r="A6421" s="1" t="s">
        <v>6465</v>
      </c>
      <c r="B6421" s="1" t="s">
        <v>25</v>
      </c>
      <c r="C6421" s="1" t="s">
        <v>26</v>
      </c>
      <c r="D6421" s="1" t="s">
        <v>27</v>
      </c>
      <c r="E6421" s="1" t="s">
        <v>22</v>
      </c>
      <c r="F6421" s="1" t="s">
        <v>62</v>
      </c>
      <c r="G6421">
        <v>17076.169999999998</v>
      </c>
      <c r="H6421">
        <v>5</v>
      </c>
      <c r="I6421">
        <v>85380.85</v>
      </c>
      <c r="J6421">
        <v>2.9</v>
      </c>
      <c r="K6421">
        <v>3895</v>
      </c>
      <c r="L6421" s="2">
        <v>45642</v>
      </c>
      <c r="O6421" t="str">
        <f>IF(ecommerce_10000[[#This Row],[Platform]]="Souq","sq",ecommerce_10000[[#This Row],[Platform]])</f>
        <v>Jumia</v>
      </c>
      <c r="P6421" t="str">
        <f>IF(E6421="Souq","sq",IF(E6421="Jumia","Jum",E6421))</f>
        <v>Jum</v>
      </c>
      <c r="Q6421">
        <f>VLOOKUP(ecommerce_10000[[#This Row],[City]],F:I,4,FALSE)</f>
        <v>27872.98</v>
      </c>
      <c r="R6421" s="1">
        <f>SUMIF(C:C,ecommerce_10000[[#This Row],[Category]],I:I)</f>
        <v>29200970.130000021</v>
      </c>
      <c r="S6421" s="1">
        <f>SUMIFS(I:I,C:C,C6421)</f>
        <v>29200970.130000021</v>
      </c>
      <c r="T6421" s="1" t="str">
        <f>INDEX(F:F,MATCH(ecommerce_10000[[#This Row],[TotalAmount]],I:I,0))</f>
        <v>Giza</v>
      </c>
    </row>
    <row r="6422" spans="1:20" x14ac:dyDescent="0.3">
      <c r="A6422" s="1" t="s">
        <v>6466</v>
      </c>
      <c r="B6422" s="1" t="s">
        <v>49</v>
      </c>
      <c r="C6422" s="1" t="s">
        <v>14</v>
      </c>
      <c r="D6422" s="1" t="s">
        <v>50</v>
      </c>
      <c r="E6422" s="1" t="s">
        <v>22</v>
      </c>
      <c r="F6422" s="1" t="s">
        <v>28</v>
      </c>
      <c r="G6422">
        <v>16453.7</v>
      </c>
      <c r="H6422">
        <v>2</v>
      </c>
      <c r="I6422">
        <v>32907.4</v>
      </c>
      <c r="J6422">
        <v>3.59</v>
      </c>
      <c r="K6422">
        <v>3077</v>
      </c>
      <c r="L6422" s="2">
        <v>45578</v>
      </c>
      <c r="O6422" t="str">
        <f>IF(ecommerce_10000[[#This Row],[Platform]]="Souq","sq",ecommerce_10000[[#This Row],[Platform]])</f>
        <v>Jumia</v>
      </c>
      <c r="P6422" t="str">
        <f>IF(E6422="Souq","sq",IF(E6422="Jumia","Jum",E6422))</f>
        <v>Jum</v>
      </c>
      <c r="Q6422">
        <f>VLOOKUP(ecommerce_10000[[#This Row],[City]],F:I,4,FALSE)</f>
        <v>26648.76</v>
      </c>
      <c r="R6422" s="1">
        <f>SUMIF(C:C,ecommerce_10000[[#This Row],[Category]],I:I)</f>
        <v>92327183.770000085</v>
      </c>
      <c r="S6422" s="1">
        <f>SUMIFS(I:I,C:C,C6422)</f>
        <v>92327183.770000085</v>
      </c>
      <c r="T6422" s="1" t="str">
        <f>INDEX(F:F,MATCH(ecommerce_10000[[#This Row],[TotalAmount]],I:I,0))</f>
        <v>Casablanca</v>
      </c>
    </row>
    <row r="6423" spans="1:20" x14ac:dyDescent="0.3">
      <c r="A6423" s="1" t="s">
        <v>6467</v>
      </c>
      <c r="B6423" s="1" t="s">
        <v>35</v>
      </c>
      <c r="C6423" s="1" t="s">
        <v>14</v>
      </c>
      <c r="D6423" s="1" t="s">
        <v>36</v>
      </c>
      <c r="E6423" s="1" t="s">
        <v>47</v>
      </c>
      <c r="F6423" s="1" t="s">
        <v>28</v>
      </c>
      <c r="G6423">
        <v>2983.8</v>
      </c>
      <c r="H6423">
        <v>3</v>
      </c>
      <c r="I6423">
        <v>8951.4</v>
      </c>
      <c r="J6423">
        <v>3.46</v>
      </c>
      <c r="K6423">
        <v>779</v>
      </c>
      <c r="L6423" s="2">
        <v>45561</v>
      </c>
      <c r="O6423" t="str">
        <f>IF(ecommerce_10000[[#This Row],[Platform]]="Souq","sq",ecommerce_10000[[#This Row],[Platform]])</f>
        <v>Amazon</v>
      </c>
      <c r="P6423" t="str">
        <f>IF(E6423="Souq","sq",IF(E6423="Jumia","Jum",E6423))</f>
        <v>Amazon</v>
      </c>
      <c r="Q6423">
        <f>VLOOKUP(ecommerce_10000[[#This Row],[City]],F:I,4,FALSE)</f>
        <v>26648.76</v>
      </c>
      <c r="R6423" s="1">
        <f>SUMIF(C:C,ecommerce_10000[[#This Row],[Category]],I:I)</f>
        <v>92327183.770000085</v>
      </c>
      <c r="S6423" s="1">
        <f>SUMIFS(I:I,C:C,C6423)</f>
        <v>92327183.770000085</v>
      </c>
      <c r="T6423" s="1" t="str">
        <f>INDEX(F:F,MATCH(ecommerce_10000[[#This Row],[TotalAmount]],I:I,0))</f>
        <v>Casablanca</v>
      </c>
    </row>
    <row r="6424" spans="1:20" x14ac:dyDescent="0.3">
      <c r="A6424" s="1" t="s">
        <v>6468</v>
      </c>
      <c r="B6424" s="1" t="s">
        <v>19</v>
      </c>
      <c r="C6424" s="1" t="s">
        <v>20</v>
      </c>
      <c r="D6424" s="1" t="s">
        <v>21</v>
      </c>
      <c r="E6424" s="1" t="s">
        <v>22</v>
      </c>
      <c r="F6424" s="1" t="s">
        <v>40</v>
      </c>
      <c r="G6424">
        <v>12592.47</v>
      </c>
      <c r="H6424">
        <v>1</v>
      </c>
      <c r="I6424">
        <v>12592.47</v>
      </c>
      <c r="J6424">
        <v>4.0999999999999996</v>
      </c>
      <c r="K6424">
        <v>2568</v>
      </c>
      <c r="L6424" s="2">
        <v>45320</v>
      </c>
      <c r="O6424" t="str">
        <f>IF(ecommerce_10000[[#This Row],[Platform]]="Souq","sq",ecommerce_10000[[#This Row],[Platform]])</f>
        <v>Jumia</v>
      </c>
      <c r="P6424" t="str">
        <f>IF(E6424="Souq","sq",IF(E6424="Jumia","Jum",E6424))</f>
        <v>Jum</v>
      </c>
      <c r="Q6424">
        <f>VLOOKUP(ecommerce_10000[[#This Row],[City]],F:I,4,FALSE)</f>
        <v>99349.3</v>
      </c>
      <c r="R6424" s="1">
        <f>SUMIF(C:C,ecommerce_10000[[#This Row],[Category]],I:I)</f>
        <v>91504159.730000004</v>
      </c>
      <c r="S6424" s="1">
        <f>SUMIFS(I:I,C:C,C6424)</f>
        <v>91504159.730000004</v>
      </c>
      <c r="T6424" s="1" t="str">
        <f>INDEX(F:F,MATCH(ecommerce_10000[[#This Row],[TotalAmount]],I:I,0))</f>
        <v>Riyadh</v>
      </c>
    </row>
    <row r="6425" spans="1:20" x14ac:dyDescent="0.3">
      <c r="A6425" s="1" t="s">
        <v>6469</v>
      </c>
      <c r="B6425" s="1" t="s">
        <v>19</v>
      </c>
      <c r="C6425" s="1" t="s">
        <v>20</v>
      </c>
      <c r="D6425" s="1" t="s">
        <v>21</v>
      </c>
      <c r="E6425" s="1" t="s">
        <v>47</v>
      </c>
      <c r="F6425" s="1" t="s">
        <v>23</v>
      </c>
      <c r="G6425">
        <v>13493.03</v>
      </c>
      <c r="H6425">
        <v>4</v>
      </c>
      <c r="I6425">
        <v>53972.12</v>
      </c>
      <c r="J6425">
        <v>3.97</v>
      </c>
      <c r="K6425">
        <v>970</v>
      </c>
      <c r="L6425" s="2">
        <v>45479</v>
      </c>
      <c r="O6425" t="str">
        <f>IF(ecommerce_10000[[#This Row],[Platform]]="Souq","sq",ecommerce_10000[[#This Row],[Platform]])</f>
        <v>Amazon</v>
      </c>
      <c r="P6425" t="str">
        <f>IF(E6425="Souq","sq",IF(E6425="Jumia","Jum",E6425))</f>
        <v>Amazon</v>
      </c>
      <c r="Q6425">
        <f>VLOOKUP(ecommerce_10000[[#This Row],[City]],F:I,4,FALSE)</f>
        <v>13290.4</v>
      </c>
      <c r="R6425" s="1">
        <f>SUMIF(C:C,ecommerce_10000[[#This Row],[Category]],I:I)</f>
        <v>91504159.730000004</v>
      </c>
      <c r="S6425" s="1">
        <f>SUMIFS(I:I,C:C,C6425)</f>
        <v>91504159.730000004</v>
      </c>
      <c r="T6425" s="1" t="str">
        <f>INDEX(F:F,MATCH(ecommerce_10000[[#This Row],[TotalAmount]],I:I,0))</f>
        <v>Alexandria</v>
      </c>
    </row>
    <row r="6426" spans="1:20" x14ac:dyDescent="0.3">
      <c r="A6426" s="1" t="s">
        <v>6470</v>
      </c>
      <c r="B6426" s="1" t="s">
        <v>13</v>
      </c>
      <c r="C6426" s="1" t="s">
        <v>14</v>
      </c>
      <c r="D6426" s="1" t="s">
        <v>15</v>
      </c>
      <c r="E6426" s="1" t="s">
        <v>47</v>
      </c>
      <c r="F6426" s="1" t="s">
        <v>28</v>
      </c>
      <c r="G6426">
        <v>16190.79</v>
      </c>
      <c r="H6426">
        <v>4</v>
      </c>
      <c r="I6426">
        <v>64763.16</v>
      </c>
      <c r="J6426">
        <v>4.2</v>
      </c>
      <c r="K6426">
        <v>1262</v>
      </c>
      <c r="L6426" s="2">
        <v>45546</v>
      </c>
      <c r="O6426" t="str">
        <f>IF(ecommerce_10000[[#This Row],[Platform]]="Souq","sq",ecommerce_10000[[#This Row],[Platform]])</f>
        <v>Amazon</v>
      </c>
      <c r="P6426" t="str">
        <f>IF(E6426="Souq","sq",IF(E6426="Jumia","Jum",E6426))</f>
        <v>Amazon</v>
      </c>
      <c r="Q6426">
        <f>VLOOKUP(ecommerce_10000[[#This Row],[City]],F:I,4,FALSE)</f>
        <v>26648.76</v>
      </c>
      <c r="R6426" s="1">
        <f>SUMIF(C:C,ecommerce_10000[[#This Row],[Category]],I:I)</f>
        <v>92327183.770000085</v>
      </c>
      <c r="S6426" s="1">
        <f>SUMIFS(I:I,C:C,C6426)</f>
        <v>92327183.770000085</v>
      </c>
      <c r="T6426" s="1" t="str">
        <f>INDEX(F:F,MATCH(ecommerce_10000[[#This Row],[TotalAmount]],I:I,0))</f>
        <v>Casablanca</v>
      </c>
    </row>
    <row r="6427" spans="1:20" x14ac:dyDescent="0.3">
      <c r="A6427" s="1" t="s">
        <v>6471</v>
      </c>
      <c r="B6427" s="1" t="s">
        <v>53</v>
      </c>
      <c r="C6427" s="1" t="s">
        <v>31</v>
      </c>
      <c r="D6427" s="1" t="s">
        <v>54</v>
      </c>
      <c r="E6427" s="1" t="s">
        <v>16</v>
      </c>
      <c r="F6427" s="1" t="s">
        <v>23</v>
      </c>
      <c r="G6427">
        <v>160.44</v>
      </c>
      <c r="H6427">
        <v>3</v>
      </c>
      <c r="I6427">
        <v>481.32</v>
      </c>
      <c r="J6427">
        <v>1.95</v>
      </c>
      <c r="K6427">
        <v>84</v>
      </c>
      <c r="L6427" s="2">
        <v>45454</v>
      </c>
      <c r="O6427" t="str">
        <f>IF(ecommerce_10000[[#This Row],[Platform]]="Souq","sq",ecommerce_10000[[#This Row],[Platform]])</f>
        <v>sq</v>
      </c>
      <c r="P6427" t="str">
        <f>IF(E6427="Souq","sq",IF(E6427="Jumia","Jum",E6427))</f>
        <v>sq</v>
      </c>
      <c r="Q6427">
        <f>VLOOKUP(ecommerce_10000[[#This Row],[City]],F:I,4,FALSE)</f>
        <v>13290.4</v>
      </c>
      <c r="R6427" s="1">
        <f>SUMIF(C:C,ecommerce_10000[[#This Row],[Category]],I:I)</f>
        <v>57542997.559999913</v>
      </c>
      <c r="S6427" s="1">
        <f>SUMIFS(I:I,C:C,C6427)</f>
        <v>57542997.559999913</v>
      </c>
      <c r="T6427" s="1" t="str">
        <f>INDEX(F:F,MATCH(ecommerce_10000[[#This Row],[TotalAmount]],I:I,0))</f>
        <v>Alexandria</v>
      </c>
    </row>
    <row r="6428" spans="1:20" x14ac:dyDescent="0.3">
      <c r="A6428" s="1" t="s">
        <v>6472</v>
      </c>
      <c r="B6428" s="1" t="s">
        <v>30</v>
      </c>
      <c r="C6428" s="1" t="s">
        <v>31</v>
      </c>
      <c r="D6428" s="1" t="s">
        <v>32</v>
      </c>
      <c r="E6428" s="1" t="s">
        <v>47</v>
      </c>
      <c r="F6428" s="1" t="s">
        <v>33</v>
      </c>
      <c r="G6428">
        <v>13922.89</v>
      </c>
      <c r="H6428">
        <v>5</v>
      </c>
      <c r="I6428">
        <v>69614.45</v>
      </c>
      <c r="J6428">
        <v>1.45</v>
      </c>
      <c r="K6428">
        <v>3353</v>
      </c>
      <c r="L6428" s="2">
        <v>45502</v>
      </c>
      <c r="O6428" t="str">
        <f>IF(ecommerce_10000[[#This Row],[Platform]]="Souq","sq",ecommerce_10000[[#This Row],[Platform]])</f>
        <v>Amazon</v>
      </c>
      <c r="P6428" t="str">
        <f>IF(E6428="Souq","sq",IF(E6428="Jumia","Jum",E6428))</f>
        <v>Amazon</v>
      </c>
      <c r="Q6428">
        <f>VLOOKUP(ecommerce_10000[[#This Row],[City]],F:I,4,FALSE)</f>
        <v>3665.44</v>
      </c>
      <c r="R6428" s="1">
        <f>SUMIF(C:C,ecommerce_10000[[#This Row],[Category]],I:I)</f>
        <v>57542997.559999913</v>
      </c>
      <c r="S6428" s="1">
        <f>SUMIFS(I:I,C:C,C6428)</f>
        <v>57542997.559999913</v>
      </c>
      <c r="T6428" s="1" t="str">
        <f>INDEX(F:F,MATCH(ecommerce_10000[[#This Row],[TotalAmount]],I:I,0))</f>
        <v>Dubai</v>
      </c>
    </row>
    <row r="6429" spans="1:20" x14ac:dyDescent="0.3">
      <c r="A6429" s="1" t="s">
        <v>6473</v>
      </c>
      <c r="B6429" s="1" t="s">
        <v>30</v>
      </c>
      <c r="C6429" s="1" t="s">
        <v>31</v>
      </c>
      <c r="D6429" s="1" t="s">
        <v>32</v>
      </c>
      <c r="E6429" s="1" t="s">
        <v>16</v>
      </c>
      <c r="F6429" s="1" t="s">
        <v>33</v>
      </c>
      <c r="G6429">
        <v>14041.01</v>
      </c>
      <c r="H6429">
        <v>2</v>
      </c>
      <c r="I6429">
        <v>28082.02</v>
      </c>
      <c r="J6429">
        <v>2.2200000000000002</v>
      </c>
      <c r="K6429">
        <v>2729</v>
      </c>
      <c r="L6429" s="2">
        <v>45484</v>
      </c>
      <c r="O6429" t="str">
        <f>IF(ecommerce_10000[[#This Row],[Platform]]="Souq","sq",ecommerce_10000[[#This Row],[Platform]])</f>
        <v>sq</v>
      </c>
      <c r="P6429" t="str">
        <f>IF(E6429="Souq","sq",IF(E6429="Jumia","Jum",E6429))</f>
        <v>sq</v>
      </c>
      <c r="Q6429">
        <f>VLOOKUP(ecommerce_10000[[#This Row],[City]],F:I,4,FALSE)</f>
        <v>3665.44</v>
      </c>
      <c r="R6429" s="1">
        <f>SUMIF(C:C,ecommerce_10000[[#This Row],[Category]],I:I)</f>
        <v>57542997.559999913</v>
      </c>
      <c r="S6429" s="1">
        <f>SUMIFS(I:I,C:C,C6429)</f>
        <v>57542997.559999913</v>
      </c>
      <c r="T6429" s="1" t="str">
        <f>INDEX(F:F,MATCH(ecommerce_10000[[#This Row],[TotalAmount]],I:I,0))</f>
        <v>Dubai</v>
      </c>
    </row>
    <row r="6430" spans="1:20" x14ac:dyDescent="0.3">
      <c r="A6430" s="1" t="s">
        <v>6474</v>
      </c>
      <c r="B6430" s="1" t="s">
        <v>35</v>
      </c>
      <c r="C6430" s="1" t="s">
        <v>14</v>
      </c>
      <c r="D6430" s="1" t="s">
        <v>36</v>
      </c>
      <c r="E6430" s="1" t="s">
        <v>22</v>
      </c>
      <c r="F6430" s="1" t="s">
        <v>62</v>
      </c>
      <c r="G6430">
        <v>16201.73</v>
      </c>
      <c r="H6430">
        <v>1</v>
      </c>
      <c r="I6430">
        <v>16201.73</v>
      </c>
      <c r="J6430">
        <v>3.06</v>
      </c>
      <c r="K6430">
        <v>840</v>
      </c>
      <c r="L6430" s="2">
        <v>45446</v>
      </c>
      <c r="O6430" t="str">
        <f>IF(ecommerce_10000[[#This Row],[Platform]]="Souq","sq",ecommerce_10000[[#This Row],[Platform]])</f>
        <v>Jumia</v>
      </c>
      <c r="P6430" t="str">
        <f>IF(E6430="Souq","sq",IF(E6430="Jumia","Jum",E6430))</f>
        <v>Jum</v>
      </c>
      <c r="Q6430">
        <f>VLOOKUP(ecommerce_10000[[#This Row],[City]],F:I,4,FALSE)</f>
        <v>27872.98</v>
      </c>
      <c r="R6430" s="1">
        <f>SUMIF(C:C,ecommerce_10000[[#This Row],[Category]],I:I)</f>
        <v>92327183.770000085</v>
      </c>
      <c r="S6430" s="1">
        <f>SUMIFS(I:I,C:C,C6430)</f>
        <v>92327183.770000085</v>
      </c>
      <c r="T6430" s="1" t="str">
        <f>INDEX(F:F,MATCH(ecommerce_10000[[#This Row],[TotalAmount]],I:I,0))</f>
        <v>Giza</v>
      </c>
    </row>
    <row r="6431" spans="1:20" x14ac:dyDescent="0.3">
      <c r="A6431" s="1" t="s">
        <v>6475</v>
      </c>
      <c r="B6431" s="1" t="s">
        <v>49</v>
      </c>
      <c r="C6431" s="1" t="s">
        <v>14</v>
      </c>
      <c r="D6431" s="1" t="s">
        <v>50</v>
      </c>
      <c r="E6431" s="1" t="s">
        <v>22</v>
      </c>
      <c r="F6431" s="1" t="s">
        <v>23</v>
      </c>
      <c r="G6431">
        <v>18243.900000000001</v>
      </c>
      <c r="H6431">
        <v>4</v>
      </c>
      <c r="I6431">
        <v>72975.600000000006</v>
      </c>
      <c r="J6431">
        <v>4.6100000000000003</v>
      </c>
      <c r="K6431">
        <v>2295</v>
      </c>
      <c r="L6431" s="2">
        <v>45524</v>
      </c>
      <c r="O6431" t="str">
        <f>IF(ecommerce_10000[[#This Row],[Platform]]="Souq","sq",ecommerce_10000[[#This Row],[Platform]])</f>
        <v>Jumia</v>
      </c>
      <c r="P6431" t="str">
        <f>IF(E6431="Souq","sq",IF(E6431="Jumia","Jum",E6431))</f>
        <v>Jum</v>
      </c>
      <c r="Q6431">
        <f>VLOOKUP(ecommerce_10000[[#This Row],[City]],F:I,4,FALSE)</f>
        <v>13290.4</v>
      </c>
      <c r="R6431" s="1">
        <f>SUMIF(C:C,ecommerce_10000[[#This Row],[Category]],I:I)</f>
        <v>92327183.770000085</v>
      </c>
      <c r="S6431" s="1">
        <f>SUMIFS(I:I,C:C,C6431)</f>
        <v>92327183.770000085</v>
      </c>
      <c r="T6431" s="1" t="str">
        <f>INDEX(F:F,MATCH(ecommerce_10000[[#This Row],[TotalAmount]],I:I,0))</f>
        <v>Alexandria</v>
      </c>
    </row>
    <row r="6432" spans="1:20" x14ac:dyDescent="0.3">
      <c r="A6432" s="1" t="s">
        <v>6476</v>
      </c>
      <c r="B6432" s="1" t="s">
        <v>38</v>
      </c>
      <c r="C6432" s="1" t="s">
        <v>20</v>
      </c>
      <c r="D6432" s="1" t="s">
        <v>39</v>
      </c>
      <c r="E6432" s="1" t="s">
        <v>16</v>
      </c>
      <c r="F6432" s="1" t="s">
        <v>62</v>
      </c>
      <c r="G6432">
        <v>15816.45</v>
      </c>
      <c r="H6432">
        <v>3</v>
      </c>
      <c r="I6432">
        <v>47449.35</v>
      </c>
      <c r="J6432">
        <v>3.41</v>
      </c>
      <c r="K6432">
        <v>846</v>
      </c>
      <c r="L6432" s="2">
        <v>45323</v>
      </c>
      <c r="O6432" t="str">
        <f>IF(ecommerce_10000[[#This Row],[Platform]]="Souq","sq",ecommerce_10000[[#This Row],[Platform]])</f>
        <v>sq</v>
      </c>
      <c r="P6432" t="str">
        <f>IF(E6432="Souq","sq",IF(E6432="Jumia","Jum",E6432))</f>
        <v>sq</v>
      </c>
      <c r="Q6432">
        <f>VLOOKUP(ecommerce_10000[[#This Row],[City]],F:I,4,FALSE)</f>
        <v>27872.98</v>
      </c>
      <c r="R6432" s="1">
        <f>SUMIF(C:C,ecommerce_10000[[#This Row],[Category]],I:I)</f>
        <v>91504159.730000004</v>
      </c>
      <c r="S6432" s="1">
        <f>SUMIFS(I:I,C:C,C6432)</f>
        <v>91504159.730000004</v>
      </c>
      <c r="T6432" s="1" t="str">
        <f>INDEX(F:F,MATCH(ecommerce_10000[[#This Row],[TotalAmount]],I:I,0))</f>
        <v>Giza</v>
      </c>
    </row>
    <row r="6433" spans="1:20" x14ac:dyDescent="0.3">
      <c r="A6433" s="1" t="s">
        <v>6477</v>
      </c>
      <c r="B6433" s="1" t="s">
        <v>30</v>
      </c>
      <c r="C6433" s="1" t="s">
        <v>31</v>
      </c>
      <c r="D6433" s="1" t="s">
        <v>32</v>
      </c>
      <c r="E6433" s="1" t="s">
        <v>22</v>
      </c>
      <c r="F6433" s="1" t="s">
        <v>17</v>
      </c>
      <c r="G6433">
        <v>13449.98</v>
      </c>
      <c r="H6433">
        <v>2</v>
      </c>
      <c r="I6433">
        <v>26899.96</v>
      </c>
      <c r="J6433">
        <v>1.91</v>
      </c>
      <c r="K6433">
        <v>1251</v>
      </c>
      <c r="L6433" s="2">
        <v>45505</v>
      </c>
      <c r="O6433" t="str">
        <f>IF(ecommerce_10000[[#This Row],[Platform]]="Souq","sq",ecommerce_10000[[#This Row],[Platform]])</f>
        <v>Jumia</v>
      </c>
      <c r="P6433" t="str">
        <f>IF(E6433="Souq","sq",IF(E6433="Jumia","Jum",E6433))</f>
        <v>Jum</v>
      </c>
      <c r="Q6433">
        <f>VLOOKUP(ecommerce_10000[[#This Row],[City]],F:I,4,FALSE)</f>
        <v>16284.02</v>
      </c>
      <c r="R6433" s="1">
        <f>SUMIF(C:C,ecommerce_10000[[#This Row],[Category]],I:I)</f>
        <v>57542997.559999913</v>
      </c>
      <c r="S6433" s="1">
        <f>SUMIFS(I:I,C:C,C6433)</f>
        <v>57542997.559999913</v>
      </c>
      <c r="T6433" s="1" t="str">
        <f>INDEX(F:F,MATCH(ecommerce_10000[[#This Row],[TotalAmount]],I:I,0))</f>
        <v>Cairo</v>
      </c>
    </row>
    <row r="6434" spans="1:20" x14ac:dyDescent="0.3">
      <c r="A6434" s="1" t="s">
        <v>6478</v>
      </c>
      <c r="B6434" s="1" t="s">
        <v>43</v>
      </c>
      <c r="C6434" s="1" t="s">
        <v>44</v>
      </c>
      <c r="D6434" s="1" t="s">
        <v>45</v>
      </c>
      <c r="E6434" s="1" t="s">
        <v>22</v>
      </c>
      <c r="F6434" s="1" t="s">
        <v>33</v>
      </c>
      <c r="G6434">
        <v>12078.75</v>
      </c>
      <c r="H6434">
        <v>1</v>
      </c>
      <c r="I6434">
        <v>12078.75</v>
      </c>
      <c r="J6434">
        <v>4.93</v>
      </c>
      <c r="K6434">
        <v>4617</v>
      </c>
      <c r="L6434" s="2">
        <v>45413</v>
      </c>
      <c r="O6434" t="str">
        <f>IF(ecommerce_10000[[#This Row],[Platform]]="Souq","sq",ecommerce_10000[[#This Row],[Platform]])</f>
        <v>Jumia</v>
      </c>
      <c r="P6434" t="str">
        <f>IF(E6434="Souq","sq",IF(E6434="Jumia","Jum",E6434))</f>
        <v>Jum</v>
      </c>
      <c r="Q6434">
        <f>VLOOKUP(ecommerce_10000[[#This Row],[City]],F:I,4,FALSE)</f>
        <v>3665.44</v>
      </c>
      <c r="R6434" s="1">
        <f>SUMIF(C:C,ecommerce_10000[[#This Row],[Category]],I:I)</f>
        <v>31420413.200000018</v>
      </c>
      <c r="S6434" s="1">
        <f>SUMIFS(I:I,C:C,C6434)</f>
        <v>31420413.200000018</v>
      </c>
      <c r="T6434" s="1" t="str">
        <f>INDEX(F:F,MATCH(ecommerce_10000[[#This Row],[TotalAmount]],I:I,0))</f>
        <v>Dubai</v>
      </c>
    </row>
    <row r="6435" spans="1:20" x14ac:dyDescent="0.3">
      <c r="A6435" s="1" t="s">
        <v>6479</v>
      </c>
      <c r="B6435" s="1" t="s">
        <v>25</v>
      </c>
      <c r="C6435" s="1" t="s">
        <v>26</v>
      </c>
      <c r="D6435" s="1" t="s">
        <v>27</v>
      </c>
      <c r="E6435" s="1" t="s">
        <v>22</v>
      </c>
      <c r="F6435" s="1" t="s">
        <v>62</v>
      </c>
      <c r="G6435">
        <v>1120.33</v>
      </c>
      <c r="H6435">
        <v>4</v>
      </c>
      <c r="I6435">
        <v>4481.32</v>
      </c>
      <c r="J6435">
        <v>3.86</v>
      </c>
      <c r="K6435">
        <v>2039</v>
      </c>
      <c r="L6435" s="2">
        <v>45322</v>
      </c>
      <c r="O6435" t="str">
        <f>IF(ecommerce_10000[[#This Row],[Platform]]="Souq","sq",ecommerce_10000[[#This Row],[Platform]])</f>
        <v>Jumia</v>
      </c>
      <c r="P6435" t="str">
        <f>IF(E6435="Souq","sq",IF(E6435="Jumia","Jum",E6435))</f>
        <v>Jum</v>
      </c>
      <c r="Q6435">
        <f>VLOOKUP(ecommerce_10000[[#This Row],[City]],F:I,4,FALSE)</f>
        <v>27872.98</v>
      </c>
      <c r="R6435" s="1">
        <f>SUMIF(C:C,ecommerce_10000[[#This Row],[Category]],I:I)</f>
        <v>29200970.130000021</v>
      </c>
      <c r="S6435" s="1">
        <f>SUMIFS(I:I,C:C,C6435)</f>
        <v>29200970.130000021</v>
      </c>
      <c r="T6435" s="1" t="str">
        <f>INDEX(F:F,MATCH(ecommerce_10000[[#This Row],[TotalAmount]],I:I,0))</f>
        <v>Giza</v>
      </c>
    </row>
    <row r="6436" spans="1:20" x14ac:dyDescent="0.3">
      <c r="A6436" s="1" t="s">
        <v>6480</v>
      </c>
      <c r="B6436" s="1" t="s">
        <v>43</v>
      </c>
      <c r="C6436" s="1" t="s">
        <v>44</v>
      </c>
      <c r="D6436" s="1" t="s">
        <v>45</v>
      </c>
      <c r="E6436" s="1" t="s">
        <v>16</v>
      </c>
      <c r="F6436" s="1" t="s">
        <v>33</v>
      </c>
      <c r="G6436">
        <v>9186.25</v>
      </c>
      <c r="H6436">
        <v>4</v>
      </c>
      <c r="I6436">
        <v>36745</v>
      </c>
      <c r="J6436">
        <v>2.2999999999999998</v>
      </c>
      <c r="K6436">
        <v>2256</v>
      </c>
      <c r="L6436" s="2">
        <v>45485</v>
      </c>
      <c r="O6436" t="str">
        <f>IF(ecommerce_10000[[#This Row],[Platform]]="Souq","sq",ecommerce_10000[[#This Row],[Platform]])</f>
        <v>sq</v>
      </c>
      <c r="P6436" t="str">
        <f>IF(E6436="Souq","sq",IF(E6436="Jumia","Jum",E6436))</f>
        <v>sq</v>
      </c>
      <c r="Q6436">
        <f>VLOOKUP(ecommerce_10000[[#This Row],[City]],F:I,4,FALSE)</f>
        <v>3665.44</v>
      </c>
      <c r="R6436" s="1">
        <f>SUMIF(C:C,ecommerce_10000[[#This Row],[Category]],I:I)</f>
        <v>31420413.200000018</v>
      </c>
      <c r="S6436" s="1">
        <f>SUMIFS(I:I,C:C,C6436)</f>
        <v>31420413.200000018</v>
      </c>
      <c r="T6436" s="1" t="str">
        <f>INDEX(F:F,MATCH(ecommerce_10000[[#This Row],[TotalAmount]],I:I,0))</f>
        <v>Dubai</v>
      </c>
    </row>
    <row r="6437" spans="1:20" x14ac:dyDescent="0.3">
      <c r="A6437" s="1" t="s">
        <v>6481</v>
      </c>
      <c r="B6437" s="1" t="s">
        <v>49</v>
      </c>
      <c r="C6437" s="1" t="s">
        <v>14</v>
      </c>
      <c r="D6437" s="1" t="s">
        <v>50</v>
      </c>
      <c r="E6437" s="1" t="s">
        <v>16</v>
      </c>
      <c r="F6437" s="1" t="s">
        <v>62</v>
      </c>
      <c r="G6437">
        <v>10360.86</v>
      </c>
      <c r="H6437">
        <v>4</v>
      </c>
      <c r="I6437">
        <v>41443.440000000002</v>
      </c>
      <c r="J6437">
        <v>1.08</v>
      </c>
      <c r="K6437">
        <v>1231</v>
      </c>
      <c r="L6437" s="2">
        <v>45461</v>
      </c>
      <c r="O6437" t="str">
        <f>IF(ecommerce_10000[[#This Row],[Platform]]="Souq","sq",ecommerce_10000[[#This Row],[Platform]])</f>
        <v>sq</v>
      </c>
      <c r="P6437" t="str">
        <f>IF(E6437="Souq","sq",IF(E6437="Jumia","Jum",E6437))</f>
        <v>sq</v>
      </c>
      <c r="Q6437">
        <f>VLOOKUP(ecommerce_10000[[#This Row],[City]],F:I,4,FALSE)</f>
        <v>27872.98</v>
      </c>
      <c r="R6437" s="1">
        <f>SUMIF(C:C,ecommerce_10000[[#This Row],[Category]],I:I)</f>
        <v>92327183.770000085</v>
      </c>
      <c r="S6437" s="1">
        <f>SUMIFS(I:I,C:C,C6437)</f>
        <v>92327183.770000085</v>
      </c>
      <c r="T6437" s="1" t="str">
        <f>INDEX(F:F,MATCH(ecommerce_10000[[#This Row],[TotalAmount]],I:I,0))</f>
        <v>Giza</v>
      </c>
    </row>
    <row r="6438" spans="1:20" x14ac:dyDescent="0.3">
      <c r="A6438" s="1" t="s">
        <v>6482</v>
      </c>
      <c r="B6438" s="1" t="s">
        <v>35</v>
      </c>
      <c r="C6438" s="1" t="s">
        <v>14</v>
      </c>
      <c r="D6438" s="1" t="s">
        <v>36</v>
      </c>
      <c r="E6438" s="1" t="s">
        <v>16</v>
      </c>
      <c r="F6438" s="1" t="s">
        <v>33</v>
      </c>
      <c r="G6438">
        <v>3208.55</v>
      </c>
      <c r="H6438">
        <v>2</v>
      </c>
      <c r="I6438">
        <v>6417.1</v>
      </c>
      <c r="J6438">
        <v>3.54</v>
      </c>
      <c r="K6438">
        <v>399</v>
      </c>
      <c r="L6438" s="2">
        <v>45443</v>
      </c>
      <c r="O6438" t="str">
        <f>IF(ecommerce_10000[[#This Row],[Platform]]="Souq","sq",ecommerce_10000[[#This Row],[Platform]])</f>
        <v>sq</v>
      </c>
      <c r="P6438" t="str">
        <f>IF(E6438="Souq","sq",IF(E6438="Jumia","Jum",E6438))</f>
        <v>sq</v>
      </c>
      <c r="Q6438">
        <f>VLOOKUP(ecommerce_10000[[#This Row],[City]],F:I,4,FALSE)</f>
        <v>3665.44</v>
      </c>
      <c r="R6438" s="1">
        <f>SUMIF(C:C,ecommerce_10000[[#This Row],[Category]],I:I)</f>
        <v>92327183.770000085</v>
      </c>
      <c r="S6438" s="1">
        <f>SUMIFS(I:I,C:C,C6438)</f>
        <v>92327183.770000085</v>
      </c>
      <c r="T6438" s="1" t="str">
        <f>INDEX(F:F,MATCH(ecommerce_10000[[#This Row],[TotalAmount]],I:I,0))</f>
        <v>Dubai</v>
      </c>
    </row>
    <row r="6439" spans="1:20" x14ac:dyDescent="0.3">
      <c r="A6439" s="1" t="s">
        <v>6483</v>
      </c>
      <c r="B6439" s="1" t="s">
        <v>13</v>
      </c>
      <c r="C6439" s="1" t="s">
        <v>14</v>
      </c>
      <c r="D6439" s="1" t="s">
        <v>15</v>
      </c>
      <c r="E6439" s="1" t="s">
        <v>22</v>
      </c>
      <c r="F6439" s="1" t="s">
        <v>40</v>
      </c>
      <c r="G6439">
        <v>11525.53</v>
      </c>
      <c r="H6439">
        <v>3</v>
      </c>
      <c r="I6439">
        <v>34576.589999999997</v>
      </c>
      <c r="J6439">
        <v>3.26</v>
      </c>
      <c r="K6439">
        <v>1040</v>
      </c>
      <c r="L6439" s="2">
        <v>45607</v>
      </c>
      <c r="O6439" t="str">
        <f>IF(ecommerce_10000[[#This Row],[Platform]]="Souq","sq",ecommerce_10000[[#This Row],[Platform]])</f>
        <v>Jumia</v>
      </c>
      <c r="P6439" t="str">
        <f>IF(E6439="Souq","sq",IF(E6439="Jumia","Jum",E6439))</f>
        <v>Jum</v>
      </c>
      <c r="Q6439">
        <f>VLOOKUP(ecommerce_10000[[#This Row],[City]],F:I,4,FALSE)</f>
        <v>99349.3</v>
      </c>
      <c r="R6439" s="1">
        <f>SUMIF(C:C,ecommerce_10000[[#This Row],[Category]],I:I)</f>
        <v>92327183.770000085</v>
      </c>
      <c r="S6439" s="1">
        <f>SUMIFS(I:I,C:C,C6439)</f>
        <v>92327183.770000085</v>
      </c>
      <c r="T6439" s="1" t="str">
        <f>INDEX(F:F,MATCH(ecommerce_10000[[#This Row],[TotalAmount]],I:I,0))</f>
        <v>Riyadh</v>
      </c>
    </row>
    <row r="6440" spans="1:20" x14ac:dyDescent="0.3">
      <c r="A6440" s="1" t="s">
        <v>6484</v>
      </c>
      <c r="B6440" s="1" t="s">
        <v>38</v>
      </c>
      <c r="C6440" s="1" t="s">
        <v>20</v>
      </c>
      <c r="D6440" s="1" t="s">
        <v>39</v>
      </c>
      <c r="E6440" s="1" t="s">
        <v>47</v>
      </c>
      <c r="F6440" s="1" t="s">
        <v>28</v>
      </c>
      <c r="G6440">
        <v>16939.05</v>
      </c>
      <c r="H6440">
        <v>4</v>
      </c>
      <c r="I6440">
        <v>67756.2</v>
      </c>
      <c r="J6440">
        <v>4.59</v>
      </c>
      <c r="K6440">
        <v>514</v>
      </c>
      <c r="L6440" s="2">
        <v>45591</v>
      </c>
      <c r="O6440" t="str">
        <f>IF(ecommerce_10000[[#This Row],[Platform]]="Souq","sq",ecommerce_10000[[#This Row],[Platform]])</f>
        <v>Amazon</v>
      </c>
      <c r="P6440" t="str">
        <f>IF(E6440="Souq","sq",IF(E6440="Jumia","Jum",E6440))</f>
        <v>Amazon</v>
      </c>
      <c r="Q6440">
        <f>VLOOKUP(ecommerce_10000[[#This Row],[City]],F:I,4,FALSE)</f>
        <v>26648.76</v>
      </c>
      <c r="R6440" s="1">
        <f>SUMIF(C:C,ecommerce_10000[[#This Row],[Category]],I:I)</f>
        <v>91504159.730000004</v>
      </c>
      <c r="S6440" s="1">
        <f>SUMIFS(I:I,C:C,C6440)</f>
        <v>91504159.730000004</v>
      </c>
      <c r="T6440" s="1" t="str">
        <f>INDEX(F:F,MATCH(ecommerce_10000[[#This Row],[TotalAmount]],I:I,0))</f>
        <v>Casablanca</v>
      </c>
    </row>
    <row r="6441" spans="1:20" x14ac:dyDescent="0.3">
      <c r="A6441" s="1" t="s">
        <v>6485</v>
      </c>
      <c r="B6441" s="1" t="s">
        <v>38</v>
      </c>
      <c r="C6441" s="1" t="s">
        <v>20</v>
      </c>
      <c r="D6441" s="1" t="s">
        <v>39</v>
      </c>
      <c r="E6441" s="1" t="s">
        <v>22</v>
      </c>
      <c r="F6441" s="1" t="s">
        <v>40</v>
      </c>
      <c r="G6441">
        <v>6606.53</v>
      </c>
      <c r="H6441">
        <v>2</v>
      </c>
      <c r="I6441">
        <v>13213.06</v>
      </c>
      <c r="J6441">
        <v>1.06</v>
      </c>
      <c r="K6441">
        <v>563</v>
      </c>
      <c r="L6441" s="2">
        <v>45619</v>
      </c>
      <c r="O6441" t="str">
        <f>IF(ecommerce_10000[[#This Row],[Platform]]="Souq","sq",ecommerce_10000[[#This Row],[Platform]])</f>
        <v>Jumia</v>
      </c>
      <c r="P6441" t="str">
        <f>IF(E6441="Souq","sq",IF(E6441="Jumia","Jum",E6441))</f>
        <v>Jum</v>
      </c>
      <c r="Q6441">
        <f>VLOOKUP(ecommerce_10000[[#This Row],[City]],F:I,4,FALSE)</f>
        <v>99349.3</v>
      </c>
      <c r="R6441" s="1">
        <f>SUMIF(C:C,ecommerce_10000[[#This Row],[Category]],I:I)</f>
        <v>91504159.730000004</v>
      </c>
      <c r="S6441" s="1">
        <f>SUMIFS(I:I,C:C,C6441)</f>
        <v>91504159.730000004</v>
      </c>
      <c r="T6441" s="1" t="str">
        <f>INDEX(F:F,MATCH(ecommerce_10000[[#This Row],[TotalAmount]],I:I,0))</f>
        <v>Riyadh</v>
      </c>
    </row>
    <row r="6442" spans="1:20" x14ac:dyDescent="0.3">
      <c r="A6442" s="1" t="s">
        <v>6486</v>
      </c>
      <c r="B6442" s="1" t="s">
        <v>49</v>
      </c>
      <c r="C6442" s="1" t="s">
        <v>14</v>
      </c>
      <c r="D6442" s="1" t="s">
        <v>50</v>
      </c>
      <c r="E6442" s="1" t="s">
        <v>16</v>
      </c>
      <c r="F6442" s="1" t="s">
        <v>28</v>
      </c>
      <c r="G6442">
        <v>1306.3900000000001</v>
      </c>
      <c r="H6442">
        <v>3</v>
      </c>
      <c r="I6442">
        <v>3919.17</v>
      </c>
      <c r="J6442">
        <v>4.62</v>
      </c>
      <c r="K6442">
        <v>3602</v>
      </c>
      <c r="L6442" s="2">
        <v>45514</v>
      </c>
      <c r="O6442" t="str">
        <f>IF(ecommerce_10000[[#This Row],[Platform]]="Souq","sq",ecommerce_10000[[#This Row],[Platform]])</f>
        <v>sq</v>
      </c>
      <c r="P6442" t="str">
        <f>IF(E6442="Souq","sq",IF(E6442="Jumia","Jum",E6442))</f>
        <v>sq</v>
      </c>
      <c r="Q6442">
        <f>VLOOKUP(ecommerce_10000[[#This Row],[City]],F:I,4,FALSE)</f>
        <v>26648.76</v>
      </c>
      <c r="R6442" s="1">
        <f>SUMIF(C:C,ecommerce_10000[[#This Row],[Category]],I:I)</f>
        <v>92327183.770000085</v>
      </c>
      <c r="S6442" s="1">
        <f>SUMIFS(I:I,C:C,C6442)</f>
        <v>92327183.770000085</v>
      </c>
      <c r="T6442" s="1" t="str">
        <f>INDEX(F:F,MATCH(ecommerce_10000[[#This Row],[TotalAmount]],I:I,0))</f>
        <v>Casablanca</v>
      </c>
    </row>
    <row r="6443" spans="1:20" x14ac:dyDescent="0.3">
      <c r="A6443" s="1" t="s">
        <v>6487</v>
      </c>
      <c r="B6443" s="1" t="s">
        <v>38</v>
      </c>
      <c r="C6443" s="1" t="s">
        <v>20</v>
      </c>
      <c r="D6443" s="1" t="s">
        <v>39</v>
      </c>
      <c r="E6443" s="1" t="s">
        <v>16</v>
      </c>
      <c r="F6443" s="1" t="s">
        <v>17</v>
      </c>
      <c r="G6443">
        <v>13648.1</v>
      </c>
      <c r="H6443">
        <v>2</v>
      </c>
      <c r="I6443">
        <v>27296.2</v>
      </c>
      <c r="J6443">
        <v>2.13</v>
      </c>
      <c r="K6443">
        <v>1822</v>
      </c>
      <c r="L6443" s="2">
        <v>45593</v>
      </c>
      <c r="O6443" t="str">
        <f>IF(ecommerce_10000[[#This Row],[Platform]]="Souq","sq",ecommerce_10000[[#This Row],[Platform]])</f>
        <v>sq</v>
      </c>
      <c r="P6443" t="str">
        <f>IF(E6443="Souq","sq",IF(E6443="Jumia","Jum",E6443))</f>
        <v>sq</v>
      </c>
      <c r="Q6443">
        <f>VLOOKUP(ecommerce_10000[[#This Row],[City]],F:I,4,FALSE)</f>
        <v>16284.02</v>
      </c>
      <c r="R6443" s="1">
        <f>SUMIF(C:C,ecommerce_10000[[#This Row],[Category]],I:I)</f>
        <v>91504159.730000004</v>
      </c>
      <c r="S6443" s="1">
        <f>SUMIFS(I:I,C:C,C6443)</f>
        <v>91504159.730000004</v>
      </c>
      <c r="T6443" s="1" t="str">
        <f>INDEX(F:F,MATCH(ecommerce_10000[[#This Row],[TotalAmount]],I:I,0))</f>
        <v>Cairo</v>
      </c>
    </row>
    <row r="6444" spans="1:20" x14ac:dyDescent="0.3">
      <c r="A6444" s="1" t="s">
        <v>6488</v>
      </c>
      <c r="B6444" s="1" t="s">
        <v>35</v>
      </c>
      <c r="C6444" s="1" t="s">
        <v>14</v>
      </c>
      <c r="D6444" s="1" t="s">
        <v>36</v>
      </c>
      <c r="E6444" s="1" t="s">
        <v>22</v>
      </c>
      <c r="F6444" s="1" t="s">
        <v>33</v>
      </c>
      <c r="G6444">
        <v>1586.88</v>
      </c>
      <c r="H6444">
        <v>3</v>
      </c>
      <c r="I6444">
        <v>4760.6400000000003</v>
      </c>
      <c r="J6444">
        <v>2.5299999999999998</v>
      </c>
      <c r="K6444">
        <v>2108</v>
      </c>
      <c r="L6444" s="2">
        <v>45295</v>
      </c>
      <c r="O6444" t="str">
        <f>IF(ecommerce_10000[[#This Row],[Platform]]="Souq","sq",ecommerce_10000[[#This Row],[Platform]])</f>
        <v>Jumia</v>
      </c>
      <c r="P6444" t="str">
        <f>IF(E6444="Souq","sq",IF(E6444="Jumia","Jum",E6444))</f>
        <v>Jum</v>
      </c>
      <c r="Q6444">
        <f>VLOOKUP(ecommerce_10000[[#This Row],[City]],F:I,4,FALSE)</f>
        <v>3665.44</v>
      </c>
      <c r="R6444" s="1">
        <f>SUMIF(C:C,ecommerce_10000[[#This Row],[Category]],I:I)</f>
        <v>92327183.770000085</v>
      </c>
      <c r="S6444" s="1">
        <f>SUMIFS(I:I,C:C,C6444)</f>
        <v>92327183.770000085</v>
      </c>
      <c r="T6444" s="1" t="str">
        <f>INDEX(F:F,MATCH(ecommerce_10000[[#This Row],[TotalAmount]],I:I,0))</f>
        <v>Dubai</v>
      </c>
    </row>
    <row r="6445" spans="1:20" x14ac:dyDescent="0.3">
      <c r="A6445" s="1" t="s">
        <v>6489</v>
      </c>
      <c r="B6445" s="1" t="s">
        <v>43</v>
      </c>
      <c r="C6445" s="1" t="s">
        <v>44</v>
      </c>
      <c r="D6445" s="1" t="s">
        <v>45</v>
      </c>
      <c r="E6445" s="1" t="s">
        <v>16</v>
      </c>
      <c r="F6445" s="1" t="s">
        <v>23</v>
      </c>
      <c r="G6445">
        <v>7003.15</v>
      </c>
      <c r="H6445">
        <v>3</v>
      </c>
      <c r="I6445">
        <v>21009.45</v>
      </c>
      <c r="J6445">
        <v>2.16</v>
      </c>
      <c r="K6445">
        <v>1802</v>
      </c>
      <c r="L6445" s="2">
        <v>45321</v>
      </c>
      <c r="O6445" t="str">
        <f>IF(ecommerce_10000[[#This Row],[Platform]]="Souq","sq",ecommerce_10000[[#This Row],[Platform]])</f>
        <v>sq</v>
      </c>
      <c r="P6445" t="str">
        <f>IF(E6445="Souq","sq",IF(E6445="Jumia","Jum",E6445))</f>
        <v>sq</v>
      </c>
      <c r="Q6445">
        <f>VLOOKUP(ecommerce_10000[[#This Row],[City]],F:I,4,FALSE)</f>
        <v>13290.4</v>
      </c>
      <c r="R6445" s="1">
        <f>SUMIF(C:C,ecommerce_10000[[#This Row],[Category]],I:I)</f>
        <v>31420413.200000018</v>
      </c>
      <c r="S6445" s="1">
        <f>SUMIFS(I:I,C:C,C6445)</f>
        <v>31420413.200000018</v>
      </c>
      <c r="T6445" s="1" t="str">
        <f>INDEX(F:F,MATCH(ecommerce_10000[[#This Row],[TotalAmount]],I:I,0))</f>
        <v>Alexandria</v>
      </c>
    </row>
    <row r="6446" spans="1:20" x14ac:dyDescent="0.3">
      <c r="A6446" s="1" t="s">
        <v>6490</v>
      </c>
      <c r="B6446" s="1" t="s">
        <v>49</v>
      </c>
      <c r="C6446" s="1" t="s">
        <v>14</v>
      </c>
      <c r="D6446" s="1" t="s">
        <v>50</v>
      </c>
      <c r="E6446" s="1" t="s">
        <v>47</v>
      </c>
      <c r="F6446" s="1" t="s">
        <v>17</v>
      </c>
      <c r="G6446">
        <v>6561.34</v>
      </c>
      <c r="H6446">
        <v>3</v>
      </c>
      <c r="I6446">
        <v>19684.02</v>
      </c>
      <c r="J6446">
        <v>1.01</v>
      </c>
      <c r="K6446">
        <v>4560</v>
      </c>
      <c r="L6446" s="2">
        <v>45450</v>
      </c>
      <c r="O6446" t="str">
        <f>IF(ecommerce_10000[[#This Row],[Platform]]="Souq","sq",ecommerce_10000[[#This Row],[Platform]])</f>
        <v>Amazon</v>
      </c>
      <c r="P6446" t="str">
        <f>IF(E6446="Souq","sq",IF(E6446="Jumia","Jum",E6446))</f>
        <v>Amazon</v>
      </c>
      <c r="Q6446">
        <f>VLOOKUP(ecommerce_10000[[#This Row],[City]],F:I,4,FALSE)</f>
        <v>16284.02</v>
      </c>
      <c r="R6446" s="1">
        <f>SUMIF(C:C,ecommerce_10000[[#This Row],[Category]],I:I)</f>
        <v>92327183.770000085</v>
      </c>
      <c r="S6446" s="1">
        <f>SUMIFS(I:I,C:C,C6446)</f>
        <v>92327183.770000085</v>
      </c>
      <c r="T6446" s="1" t="str">
        <f>INDEX(F:F,MATCH(ecommerce_10000[[#This Row],[TotalAmount]],I:I,0))</f>
        <v>Cairo</v>
      </c>
    </row>
    <row r="6447" spans="1:20" x14ac:dyDescent="0.3">
      <c r="A6447" s="1" t="s">
        <v>6491</v>
      </c>
      <c r="B6447" s="1" t="s">
        <v>25</v>
      </c>
      <c r="C6447" s="1" t="s">
        <v>26</v>
      </c>
      <c r="D6447" s="1" t="s">
        <v>27</v>
      </c>
      <c r="E6447" s="1" t="s">
        <v>47</v>
      </c>
      <c r="F6447" s="1" t="s">
        <v>33</v>
      </c>
      <c r="G6447">
        <v>7753.78</v>
      </c>
      <c r="H6447">
        <v>3</v>
      </c>
      <c r="I6447">
        <v>23261.34</v>
      </c>
      <c r="J6447">
        <v>4.6900000000000004</v>
      </c>
      <c r="K6447">
        <v>1345</v>
      </c>
      <c r="L6447" s="2">
        <v>45452</v>
      </c>
      <c r="O6447" t="str">
        <f>IF(ecommerce_10000[[#This Row],[Platform]]="Souq","sq",ecommerce_10000[[#This Row],[Platform]])</f>
        <v>Amazon</v>
      </c>
      <c r="P6447" t="str">
        <f>IF(E6447="Souq","sq",IF(E6447="Jumia","Jum",E6447))</f>
        <v>Amazon</v>
      </c>
      <c r="Q6447">
        <f>VLOOKUP(ecommerce_10000[[#This Row],[City]],F:I,4,FALSE)</f>
        <v>3665.44</v>
      </c>
      <c r="R6447" s="1">
        <f>SUMIF(C:C,ecommerce_10000[[#This Row],[Category]],I:I)</f>
        <v>29200970.130000021</v>
      </c>
      <c r="S6447" s="1">
        <f>SUMIFS(I:I,C:C,C6447)</f>
        <v>29200970.130000021</v>
      </c>
      <c r="T6447" s="1" t="str">
        <f>INDEX(F:F,MATCH(ecommerce_10000[[#This Row],[TotalAmount]],I:I,0))</f>
        <v>Dubai</v>
      </c>
    </row>
    <row r="6448" spans="1:20" x14ac:dyDescent="0.3">
      <c r="A6448" s="1" t="s">
        <v>6492</v>
      </c>
      <c r="B6448" s="1" t="s">
        <v>30</v>
      </c>
      <c r="C6448" s="1" t="s">
        <v>31</v>
      </c>
      <c r="D6448" s="1" t="s">
        <v>32</v>
      </c>
      <c r="E6448" s="1" t="s">
        <v>22</v>
      </c>
      <c r="F6448" s="1" t="s">
        <v>23</v>
      </c>
      <c r="G6448">
        <v>12993.65</v>
      </c>
      <c r="H6448">
        <v>5</v>
      </c>
      <c r="I6448">
        <v>64968.25</v>
      </c>
      <c r="J6448">
        <v>3.35</v>
      </c>
      <c r="K6448">
        <v>3053</v>
      </c>
      <c r="L6448" s="2">
        <v>45313</v>
      </c>
      <c r="O6448" t="str">
        <f>IF(ecommerce_10000[[#This Row],[Platform]]="Souq","sq",ecommerce_10000[[#This Row],[Platform]])</f>
        <v>Jumia</v>
      </c>
      <c r="P6448" t="str">
        <f>IF(E6448="Souq","sq",IF(E6448="Jumia","Jum",E6448))</f>
        <v>Jum</v>
      </c>
      <c r="Q6448">
        <f>VLOOKUP(ecommerce_10000[[#This Row],[City]],F:I,4,FALSE)</f>
        <v>13290.4</v>
      </c>
      <c r="R6448" s="1">
        <f>SUMIF(C:C,ecommerce_10000[[#This Row],[Category]],I:I)</f>
        <v>57542997.559999913</v>
      </c>
      <c r="S6448" s="1">
        <f>SUMIFS(I:I,C:C,C6448)</f>
        <v>57542997.559999913</v>
      </c>
      <c r="T6448" s="1" t="str">
        <f>INDEX(F:F,MATCH(ecommerce_10000[[#This Row],[TotalAmount]],I:I,0))</f>
        <v>Alexandria</v>
      </c>
    </row>
    <row r="6449" spans="1:20" x14ac:dyDescent="0.3">
      <c r="A6449" s="1" t="s">
        <v>6493</v>
      </c>
      <c r="B6449" s="1" t="s">
        <v>35</v>
      </c>
      <c r="C6449" s="1" t="s">
        <v>14</v>
      </c>
      <c r="D6449" s="1" t="s">
        <v>36</v>
      </c>
      <c r="E6449" s="1" t="s">
        <v>22</v>
      </c>
      <c r="F6449" s="1" t="s">
        <v>23</v>
      </c>
      <c r="G6449">
        <v>4747.6400000000003</v>
      </c>
      <c r="H6449">
        <v>5</v>
      </c>
      <c r="I6449">
        <v>23738.2</v>
      </c>
      <c r="J6449">
        <v>4.3</v>
      </c>
      <c r="K6449">
        <v>4096</v>
      </c>
      <c r="L6449" s="2">
        <v>45612</v>
      </c>
      <c r="O6449" t="str">
        <f>IF(ecommerce_10000[[#This Row],[Platform]]="Souq","sq",ecommerce_10000[[#This Row],[Platform]])</f>
        <v>Jumia</v>
      </c>
      <c r="P6449" t="str">
        <f>IF(E6449="Souq","sq",IF(E6449="Jumia","Jum",E6449))</f>
        <v>Jum</v>
      </c>
      <c r="Q6449">
        <f>VLOOKUP(ecommerce_10000[[#This Row],[City]],F:I,4,FALSE)</f>
        <v>13290.4</v>
      </c>
      <c r="R6449" s="1">
        <f>SUMIF(C:C,ecommerce_10000[[#This Row],[Category]],I:I)</f>
        <v>92327183.770000085</v>
      </c>
      <c r="S6449" s="1">
        <f>SUMIFS(I:I,C:C,C6449)</f>
        <v>92327183.770000085</v>
      </c>
      <c r="T6449" s="1" t="str">
        <f>INDEX(F:F,MATCH(ecommerce_10000[[#This Row],[TotalAmount]],I:I,0))</f>
        <v>Alexandria</v>
      </c>
    </row>
    <row r="6450" spans="1:20" x14ac:dyDescent="0.3">
      <c r="A6450" s="1" t="s">
        <v>6494</v>
      </c>
      <c r="B6450" s="1" t="s">
        <v>43</v>
      </c>
      <c r="C6450" s="1" t="s">
        <v>44</v>
      </c>
      <c r="D6450" s="1" t="s">
        <v>45</v>
      </c>
      <c r="E6450" s="1" t="s">
        <v>47</v>
      </c>
      <c r="F6450" s="1" t="s">
        <v>33</v>
      </c>
      <c r="G6450">
        <v>1352.24</v>
      </c>
      <c r="H6450">
        <v>3</v>
      </c>
      <c r="I6450">
        <v>4056.72</v>
      </c>
      <c r="J6450">
        <v>4.4400000000000004</v>
      </c>
      <c r="K6450">
        <v>584</v>
      </c>
      <c r="L6450" s="2">
        <v>45430</v>
      </c>
      <c r="O6450" t="str">
        <f>IF(ecommerce_10000[[#This Row],[Platform]]="Souq","sq",ecommerce_10000[[#This Row],[Platform]])</f>
        <v>Amazon</v>
      </c>
      <c r="P6450" t="str">
        <f>IF(E6450="Souq","sq",IF(E6450="Jumia","Jum",E6450))</f>
        <v>Amazon</v>
      </c>
      <c r="Q6450">
        <f>VLOOKUP(ecommerce_10000[[#This Row],[City]],F:I,4,FALSE)</f>
        <v>3665.44</v>
      </c>
      <c r="R6450" s="1">
        <f>SUMIF(C:C,ecommerce_10000[[#This Row],[Category]],I:I)</f>
        <v>31420413.200000018</v>
      </c>
      <c r="S6450" s="1">
        <f>SUMIFS(I:I,C:C,C6450)</f>
        <v>31420413.200000018</v>
      </c>
      <c r="T6450" s="1" t="str">
        <f>INDEX(F:F,MATCH(ecommerce_10000[[#This Row],[TotalAmount]],I:I,0))</f>
        <v>Dubai</v>
      </c>
    </row>
    <row r="6451" spans="1:20" x14ac:dyDescent="0.3">
      <c r="A6451" s="1" t="s">
        <v>6495</v>
      </c>
      <c r="B6451" s="1" t="s">
        <v>19</v>
      </c>
      <c r="C6451" s="1" t="s">
        <v>20</v>
      </c>
      <c r="D6451" s="1" t="s">
        <v>21</v>
      </c>
      <c r="E6451" s="1" t="s">
        <v>22</v>
      </c>
      <c r="F6451" s="1" t="s">
        <v>62</v>
      </c>
      <c r="G6451">
        <v>16392.84</v>
      </c>
      <c r="H6451">
        <v>1</v>
      </c>
      <c r="I6451">
        <v>16392.84</v>
      </c>
      <c r="J6451">
        <v>4.41</v>
      </c>
      <c r="K6451">
        <v>3450</v>
      </c>
      <c r="L6451" s="2">
        <v>45397</v>
      </c>
      <c r="O6451" t="str">
        <f>IF(ecommerce_10000[[#This Row],[Platform]]="Souq","sq",ecommerce_10000[[#This Row],[Platform]])</f>
        <v>Jumia</v>
      </c>
      <c r="P6451" t="str">
        <f>IF(E6451="Souq","sq",IF(E6451="Jumia","Jum",E6451))</f>
        <v>Jum</v>
      </c>
      <c r="Q6451">
        <f>VLOOKUP(ecommerce_10000[[#This Row],[City]],F:I,4,FALSE)</f>
        <v>27872.98</v>
      </c>
      <c r="R6451" s="1">
        <f>SUMIF(C:C,ecommerce_10000[[#This Row],[Category]],I:I)</f>
        <v>91504159.730000004</v>
      </c>
      <c r="S6451" s="1">
        <f>SUMIFS(I:I,C:C,C6451)</f>
        <v>91504159.730000004</v>
      </c>
      <c r="T6451" s="1" t="str">
        <f>INDEX(F:F,MATCH(ecommerce_10000[[#This Row],[TotalAmount]],I:I,0))</f>
        <v>Giza</v>
      </c>
    </row>
    <row r="6452" spans="1:20" x14ac:dyDescent="0.3">
      <c r="A6452" s="1" t="s">
        <v>6496</v>
      </c>
      <c r="B6452" s="1" t="s">
        <v>38</v>
      </c>
      <c r="C6452" s="1" t="s">
        <v>20</v>
      </c>
      <c r="D6452" s="1" t="s">
        <v>39</v>
      </c>
      <c r="E6452" s="1" t="s">
        <v>22</v>
      </c>
      <c r="F6452" s="1" t="s">
        <v>17</v>
      </c>
      <c r="G6452">
        <v>15279.69</v>
      </c>
      <c r="H6452">
        <v>4</v>
      </c>
      <c r="I6452">
        <v>61118.76</v>
      </c>
      <c r="J6452">
        <v>4.0999999999999996</v>
      </c>
      <c r="K6452">
        <v>221</v>
      </c>
      <c r="L6452" s="2">
        <v>45497</v>
      </c>
      <c r="O6452" t="str">
        <f>IF(ecommerce_10000[[#This Row],[Platform]]="Souq","sq",ecommerce_10000[[#This Row],[Platform]])</f>
        <v>Jumia</v>
      </c>
      <c r="P6452" t="str">
        <f>IF(E6452="Souq","sq",IF(E6452="Jumia","Jum",E6452))</f>
        <v>Jum</v>
      </c>
      <c r="Q6452">
        <f>VLOOKUP(ecommerce_10000[[#This Row],[City]],F:I,4,FALSE)</f>
        <v>16284.02</v>
      </c>
      <c r="R6452" s="1">
        <f>SUMIF(C:C,ecommerce_10000[[#This Row],[Category]],I:I)</f>
        <v>91504159.730000004</v>
      </c>
      <c r="S6452" s="1">
        <f>SUMIFS(I:I,C:C,C6452)</f>
        <v>91504159.730000004</v>
      </c>
      <c r="T6452" s="1" t="str">
        <f>INDEX(F:F,MATCH(ecommerce_10000[[#This Row],[TotalAmount]],I:I,0))</f>
        <v>Cairo</v>
      </c>
    </row>
    <row r="6453" spans="1:20" x14ac:dyDescent="0.3">
      <c r="A6453" s="1" t="s">
        <v>6497</v>
      </c>
      <c r="B6453" s="1" t="s">
        <v>38</v>
      </c>
      <c r="C6453" s="1" t="s">
        <v>20</v>
      </c>
      <c r="D6453" s="1" t="s">
        <v>39</v>
      </c>
      <c r="E6453" s="1" t="s">
        <v>16</v>
      </c>
      <c r="F6453" s="1" t="s">
        <v>23</v>
      </c>
      <c r="G6453">
        <v>3688.33</v>
      </c>
      <c r="H6453">
        <v>5</v>
      </c>
      <c r="I6453">
        <v>18441.650000000001</v>
      </c>
      <c r="J6453">
        <v>2.38</v>
      </c>
      <c r="K6453">
        <v>3895</v>
      </c>
      <c r="L6453" s="2">
        <v>45388</v>
      </c>
      <c r="O6453" t="str">
        <f>IF(ecommerce_10000[[#This Row],[Platform]]="Souq","sq",ecommerce_10000[[#This Row],[Platform]])</f>
        <v>sq</v>
      </c>
      <c r="P6453" t="str">
        <f>IF(E6453="Souq","sq",IF(E6453="Jumia","Jum",E6453))</f>
        <v>sq</v>
      </c>
      <c r="Q6453">
        <f>VLOOKUP(ecommerce_10000[[#This Row],[City]],F:I,4,FALSE)</f>
        <v>13290.4</v>
      </c>
      <c r="R6453" s="1">
        <f>SUMIF(C:C,ecommerce_10000[[#This Row],[Category]],I:I)</f>
        <v>91504159.730000004</v>
      </c>
      <c r="S6453" s="1">
        <f>SUMIFS(I:I,C:C,C6453)</f>
        <v>91504159.730000004</v>
      </c>
      <c r="T6453" s="1" t="str">
        <f>INDEX(F:F,MATCH(ecommerce_10000[[#This Row],[TotalAmount]],I:I,0))</f>
        <v>Alexandria</v>
      </c>
    </row>
    <row r="6454" spans="1:20" x14ac:dyDescent="0.3">
      <c r="A6454" s="1" t="s">
        <v>6498</v>
      </c>
      <c r="B6454" s="1" t="s">
        <v>19</v>
      </c>
      <c r="C6454" s="1" t="s">
        <v>20</v>
      </c>
      <c r="D6454" s="1" t="s">
        <v>21</v>
      </c>
      <c r="E6454" s="1" t="s">
        <v>16</v>
      </c>
      <c r="F6454" s="1" t="s">
        <v>17</v>
      </c>
      <c r="G6454">
        <v>16727.63</v>
      </c>
      <c r="H6454">
        <v>3</v>
      </c>
      <c r="I6454">
        <v>50182.89</v>
      </c>
      <c r="J6454">
        <v>3.61</v>
      </c>
      <c r="K6454">
        <v>1984</v>
      </c>
      <c r="L6454" s="2">
        <v>45532</v>
      </c>
      <c r="O6454" t="str">
        <f>IF(ecommerce_10000[[#This Row],[Platform]]="Souq","sq",ecommerce_10000[[#This Row],[Platform]])</f>
        <v>sq</v>
      </c>
      <c r="P6454" t="str">
        <f>IF(E6454="Souq","sq",IF(E6454="Jumia","Jum",E6454))</f>
        <v>sq</v>
      </c>
      <c r="Q6454">
        <f>VLOOKUP(ecommerce_10000[[#This Row],[City]],F:I,4,FALSE)</f>
        <v>16284.02</v>
      </c>
      <c r="R6454" s="1">
        <f>SUMIF(C:C,ecommerce_10000[[#This Row],[Category]],I:I)</f>
        <v>91504159.730000004</v>
      </c>
      <c r="S6454" s="1">
        <f>SUMIFS(I:I,C:C,C6454)</f>
        <v>91504159.730000004</v>
      </c>
      <c r="T6454" s="1" t="str">
        <f>INDEX(F:F,MATCH(ecommerce_10000[[#This Row],[TotalAmount]],I:I,0))</f>
        <v>Cairo</v>
      </c>
    </row>
    <row r="6455" spans="1:20" x14ac:dyDescent="0.3">
      <c r="A6455" s="1" t="s">
        <v>6499</v>
      </c>
      <c r="B6455" s="1" t="s">
        <v>13</v>
      </c>
      <c r="C6455" s="1" t="s">
        <v>14</v>
      </c>
      <c r="D6455" s="1" t="s">
        <v>15</v>
      </c>
      <c r="E6455" s="1" t="s">
        <v>22</v>
      </c>
      <c r="F6455" s="1" t="s">
        <v>17</v>
      </c>
      <c r="G6455">
        <v>15561.39</v>
      </c>
      <c r="H6455">
        <v>2</v>
      </c>
      <c r="I6455">
        <v>31122.78</v>
      </c>
      <c r="J6455">
        <v>2.0499999999999998</v>
      </c>
      <c r="K6455">
        <v>3281</v>
      </c>
      <c r="L6455" s="2">
        <v>45535</v>
      </c>
      <c r="O6455" t="str">
        <f>IF(ecommerce_10000[[#This Row],[Platform]]="Souq","sq",ecommerce_10000[[#This Row],[Platform]])</f>
        <v>Jumia</v>
      </c>
      <c r="P6455" t="str">
        <f>IF(E6455="Souq","sq",IF(E6455="Jumia","Jum",E6455))</f>
        <v>Jum</v>
      </c>
      <c r="Q6455">
        <f>VLOOKUP(ecommerce_10000[[#This Row],[City]],F:I,4,FALSE)</f>
        <v>16284.02</v>
      </c>
      <c r="R6455" s="1">
        <f>SUMIF(C:C,ecommerce_10000[[#This Row],[Category]],I:I)</f>
        <v>92327183.770000085</v>
      </c>
      <c r="S6455" s="1">
        <f>SUMIFS(I:I,C:C,C6455)</f>
        <v>92327183.770000085</v>
      </c>
      <c r="T6455" s="1" t="str">
        <f>INDEX(F:F,MATCH(ecommerce_10000[[#This Row],[TotalAmount]],I:I,0))</f>
        <v>Cairo</v>
      </c>
    </row>
    <row r="6456" spans="1:20" x14ac:dyDescent="0.3">
      <c r="A6456" s="1" t="s">
        <v>6500</v>
      </c>
      <c r="B6456" s="1" t="s">
        <v>30</v>
      </c>
      <c r="C6456" s="1" t="s">
        <v>31</v>
      </c>
      <c r="D6456" s="1" t="s">
        <v>32</v>
      </c>
      <c r="E6456" s="1" t="s">
        <v>47</v>
      </c>
      <c r="F6456" s="1" t="s">
        <v>62</v>
      </c>
      <c r="G6456">
        <v>16223.88</v>
      </c>
      <c r="H6456">
        <v>1</v>
      </c>
      <c r="I6456">
        <v>16223.88</v>
      </c>
      <c r="J6456">
        <v>1.49</v>
      </c>
      <c r="K6456">
        <v>1493</v>
      </c>
      <c r="L6456" s="2">
        <v>45355</v>
      </c>
      <c r="O6456" t="str">
        <f>IF(ecommerce_10000[[#This Row],[Platform]]="Souq","sq",ecommerce_10000[[#This Row],[Platform]])</f>
        <v>Amazon</v>
      </c>
      <c r="P6456" t="str">
        <f>IF(E6456="Souq","sq",IF(E6456="Jumia","Jum",E6456))</f>
        <v>Amazon</v>
      </c>
      <c r="Q6456">
        <f>VLOOKUP(ecommerce_10000[[#This Row],[City]],F:I,4,FALSE)</f>
        <v>27872.98</v>
      </c>
      <c r="R6456" s="1">
        <f>SUMIF(C:C,ecommerce_10000[[#This Row],[Category]],I:I)</f>
        <v>57542997.559999913</v>
      </c>
      <c r="S6456" s="1">
        <f>SUMIFS(I:I,C:C,C6456)</f>
        <v>57542997.559999913</v>
      </c>
      <c r="T6456" s="1" t="str">
        <f>INDEX(F:F,MATCH(ecommerce_10000[[#This Row],[TotalAmount]],I:I,0))</f>
        <v>Giza</v>
      </c>
    </row>
    <row r="6457" spans="1:20" x14ac:dyDescent="0.3">
      <c r="A6457" s="1" t="s">
        <v>6501</v>
      </c>
      <c r="B6457" s="1" t="s">
        <v>65</v>
      </c>
      <c r="C6457" s="1" t="s">
        <v>20</v>
      </c>
      <c r="D6457" s="1" t="s">
        <v>66</v>
      </c>
      <c r="E6457" s="1" t="s">
        <v>22</v>
      </c>
      <c r="F6457" s="1" t="s">
        <v>28</v>
      </c>
      <c r="G6457">
        <v>5176.18</v>
      </c>
      <c r="H6457">
        <v>2</v>
      </c>
      <c r="I6457">
        <v>10352.36</v>
      </c>
      <c r="J6457">
        <v>2.88</v>
      </c>
      <c r="K6457">
        <v>3149</v>
      </c>
      <c r="L6457" s="2">
        <v>45449</v>
      </c>
      <c r="O6457" t="str">
        <f>IF(ecommerce_10000[[#This Row],[Platform]]="Souq","sq",ecommerce_10000[[#This Row],[Platform]])</f>
        <v>Jumia</v>
      </c>
      <c r="P6457" t="str">
        <f>IF(E6457="Souq","sq",IF(E6457="Jumia","Jum",E6457))</f>
        <v>Jum</v>
      </c>
      <c r="Q6457">
        <f>VLOOKUP(ecommerce_10000[[#This Row],[City]],F:I,4,FALSE)</f>
        <v>26648.76</v>
      </c>
      <c r="R6457" s="1">
        <f>SUMIF(C:C,ecommerce_10000[[#This Row],[Category]],I:I)</f>
        <v>91504159.730000004</v>
      </c>
      <c r="S6457" s="1">
        <f>SUMIFS(I:I,C:C,C6457)</f>
        <v>91504159.730000004</v>
      </c>
      <c r="T6457" s="1" t="str">
        <f>INDEX(F:F,MATCH(ecommerce_10000[[#This Row],[TotalAmount]],I:I,0))</f>
        <v>Casablanca</v>
      </c>
    </row>
    <row r="6458" spans="1:20" x14ac:dyDescent="0.3">
      <c r="A6458" s="1" t="s">
        <v>6502</v>
      </c>
      <c r="B6458" s="1" t="s">
        <v>35</v>
      </c>
      <c r="C6458" s="1" t="s">
        <v>14</v>
      </c>
      <c r="D6458" s="1" t="s">
        <v>36</v>
      </c>
      <c r="E6458" s="1" t="s">
        <v>16</v>
      </c>
      <c r="F6458" s="1" t="s">
        <v>17</v>
      </c>
      <c r="G6458">
        <v>14487.88</v>
      </c>
      <c r="H6458">
        <v>4</v>
      </c>
      <c r="I6458">
        <v>57951.519999999997</v>
      </c>
      <c r="J6458">
        <v>2.0499999999999998</v>
      </c>
      <c r="K6458">
        <v>2991</v>
      </c>
      <c r="L6458" s="2">
        <v>45333</v>
      </c>
      <c r="O6458" t="str">
        <f>IF(ecommerce_10000[[#This Row],[Platform]]="Souq","sq",ecommerce_10000[[#This Row],[Platform]])</f>
        <v>sq</v>
      </c>
      <c r="P6458" t="str">
        <f>IF(E6458="Souq","sq",IF(E6458="Jumia","Jum",E6458))</f>
        <v>sq</v>
      </c>
      <c r="Q6458">
        <f>VLOOKUP(ecommerce_10000[[#This Row],[City]],F:I,4,FALSE)</f>
        <v>16284.02</v>
      </c>
      <c r="R6458" s="1">
        <f>SUMIF(C:C,ecommerce_10000[[#This Row],[Category]],I:I)</f>
        <v>92327183.770000085</v>
      </c>
      <c r="S6458" s="1">
        <f>SUMIFS(I:I,C:C,C6458)</f>
        <v>92327183.770000085</v>
      </c>
      <c r="T6458" s="1" t="str">
        <f>INDEX(F:F,MATCH(ecommerce_10000[[#This Row],[TotalAmount]],I:I,0))</f>
        <v>Cairo</v>
      </c>
    </row>
    <row r="6459" spans="1:20" x14ac:dyDescent="0.3">
      <c r="A6459" s="1" t="s">
        <v>6503</v>
      </c>
      <c r="B6459" s="1" t="s">
        <v>43</v>
      </c>
      <c r="C6459" s="1" t="s">
        <v>44</v>
      </c>
      <c r="D6459" s="1" t="s">
        <v>45</v>
      </c>
      <c r="E6459" s="1" t="s">
        <v>47</v>
      </c>
      <c r="F6459" s="1" t="s">
        <v>33</v>
      </c>
      <c r="G6459">
        <v>7089.72</v>
      </c>
      <c r="H6459">
        <v>1</v>
      </c>
      <c r="I6459">
        <v>7089.72</v>
      </c>
      <c r="J6459">
        <v>1.37</v>
      </c>
      <c r="K6459">
        <v>1263</v>
      </c>
      <c r="L6459" s="2">
        <v>45605</v>
      </c>
      <c r="O6459" t="str">
        <f>IF(ecommerce_10000[[#This Row],[Platform]]="Souq","sq",ecommerce_10000[[#This Row],[Platform]])</f>
        <v>Amazon</v>
      </c>
      <c r="P6459" t="str">
        <f>IF(E6459="Souq","sq",IF(E6459="Jumia","Jum",E6459))</f>
        <v>Amazon</v>
      </c>
      <c r="Q6459">
        <f>VLOOKUP(ecommerce_10000[[#This Row],[City]],F:I,4,FALSE)</f>
        <v>3665.44</v>
      </c>
      <c r="R6459" s="1">
        <f>SUMIF(C:C,ecommerce_10000[[#This Row],[Category]],I:I)</f>
        <v>31420413.200000018</v>
      </c>
      <c r="S6459" s="1">
        <f>SUMIFS(I:I,C:C,C6459)</f>
        <v>31420413.200000018</v>
      </c>
      <c r="T6459" s="1" t="str">
        <f>INDEX(F:F,MATCH(ecommerce_10000[[#This Row],[TotalAmount]],I:I,0))</f>
        <v>Dubai</v>
      </c>
    </row>
    <row r="6460" spans="1:20" x14ac:dyDescent="0.3">
      <c r="A6460" s="1" t="s">
        <v>6504</v>
      </c>
      <c r="B6460" s="1" t="s">
        <v>25</v>
      </c>
      <c r="C6460" s="1" t="s">
        <v>26</v>
      </c>
      <c r="D6460" s="1" t="s">
        <v>27</v>
      </c>
      <c r="E6460" s="1" t="s">
        <v>47</v>
      </c>
      <c r="F6460" s="1" t="s">
        <v>28</v>
      </c>
      <c r="G6460">
        <v>1619.31</v>
      </c>
      <c r="H6460">
        <v>2</v>
      </c>
      <c r="I6460">
        <v>3238.62</v>
      </c>
      <c r="J6460">
        <v>3.72</v>
      </c>
      <c r="K6460">
        <v>2919</v>
      </c>
      <c r="L6460" s="2">
        <v>45355</v>
      </c>
      <c r="O6460" t="str">
        <f>IF(ecommerce_10000[[#This Row],[Platform]]="Souq","sq",ecommerce_10000[[#This Row],[Platform]])</f>
        <v>Amazon</v>
      </c>
      <c r="P6460" t="str">
        <f>IF(E6460="Souq","sq",IF(E6460="Jumia","Jum",E6460))</f>
        <v>Amazon</v>
      </c>
      <c r="Q6460">
        <f>VLOOKUP(ecommerce_10000[[#This Row],[City]],F:I,4,FALSE)</f>
        <v>26648.76</v>
      </c>
      <c r="R6460" s="1">
        <f>SUMIF(C:C,ecommerce_10000[[#This Row],[Category]],I:I)</f>
        <v>29200970.130000021</v>
      </c>
      <c r="S6460" s="1">
        <f>SUMIFS(I:I,C:C,C6460)</f>
        <v>29200970.130000021</v>
      </c>
      <c r="T6460" s="1" t="str">
        <f>INDEX(F:F,MATCH(ecommerce_10000[[#This Row],[TotalAmount]],I:I,0))</f>
        <v>Casablanca</v>
      </c>
    </row>
    <row r="6461" spans="1:20" x14ac:dyDescent="0.3">
      <c r="A6461" s="1" t="s">
        <v>6505</v>
      </c>
      <c r="B6461" s="1" t="s">
        <v>13</v>
      </c>
      <c r="C6461" s="1" t="s">
        <v>14</v>
      </c>
      <c r="D6461" s="1" t="s">
        <v>15</v>
      </c>
      <c r="E6461" s="1" t="s">
        <v>22</v>
      </c>
      <c r="F6461" s="1" t="s">
        <v>40</v>
      </c>
      <c r="G6461">
        <v>6831.9</v>
      </c>
      <c r="H6461">
        <v>5</v>
      </c>
      <c r="I6461">
        <v>34159.5</v>
      </c>
      <c r="J6461">
        <v>3.14</v>
      </c>
      <c r="K6461">
        <v>35</v>
      </c>
      <c r="L6461" s="2">
        <v>45418</v>
      </c>
      <c r="O6461" t="str">
        <f>IF(ecommerce_10000[[#This Row],[Platform]]="Souq","sq",ecommerce_10000[[#This Row],[Platform]])</f>
        <v>Jumia</v>
      </c>
      <c r="P6461" t="str">
        <f>IF(E6461="Souq","sq",IF(E6461="Jumia","Jum",E6461))</f>
        <v>Jum</v>
      </c>
      <c r="Q6461">
        <f>VLOOKUP(ecommerce_10000[[#This Row],[City]],F:I,4,FALSE)</f>
        <v>99349.3</v>
      </c>
      <c r="R6461" s="1">
        <f>SUMIF(C:C,ecommerce_10000[[#This Row],[Category]],I:I)</f>
        <v>92327183.770000085</v>
      </c>
      <c r="S6461" s="1">
        <f>SUMIFS(I:I,C:C,C6461)</f>
        <v>92327183.770000085</v>
      </c>
      <c r="T6461" s="1" t="str">
        <f>INDEX(F:F,MATCH(ecommerce_10000[[#This Row],[TotalAmount]],I:I,0))</f>
        <v>Riyadh</v>
      </c>
    </row>
    <row r="6462" spans="1:20" x14ac:dyDescent="0.3">
      <c r="A6462" s="1" t="s">
        <v>6506</v>
      </c>
      <c r="B6462" s="1" t="s">
        <v>65</v>
      </c>
      <c r="C6462" s="1" t="s">
        <v>20</v>
      </c>
      <c r="D6462" s="1" t="s">
        <v>66</v>
      </c>
      <c r="E6462" s="1" t="s">
        <v>22</v>
      </c>
      <c r="F6462" s="1" t="s">
        <v>17</v>
      </c>
      <c r="G6462">
        <v>8840.7199999999993</v>
      </c>
      <c r="H6462">
        <v>1</v>
      </c>
      <c r="I6462">
        <v>8840.7199999999993</v>
      </c>
      <c r="J6462">
        <v>3.65</v>
      </c>
      <c r="K6462">
        <v>708</v>
      </c>
      <c r="L6462" s="2">
        <v>45455</v>
      </c>
      <c r="O6462" t="str">
        <f>IF(ecommerce_10000[[#This Row],[Platform]]="Souq","sq",ecommerce_10000[[#This Row],[Platform]])</f>
        <v>Jumia</v>
      </c>
      <c r="P6462" t="str">
        <f>IF(E6462="Souq","sq",IF(E6462="Jumia","Jum",E6462))</f>
        <v>Jum</v>
      </c>
      <c r="Q6462">
        <f>VLOOKUP(ecommerce_10000[[#This Row],[City]],F:I,4,FALSE)</f>
        <v>16284.02</v>
      </c>
      <c r="R6462" s="1">
        <f>SUMIF(C:C,ecommerce_10000[[#This Row],[Category]],I:I)</f>
        <v>91504159.730000004</v>
      </c>
      <c r="S6462" s="1">
        <f>SUMIFS(I:I,C:C,C6462)</f>
        <v>91504159.730000004</v>
      </c>
      <c r="T6462" s="1" t="str">
        <f>INDEX(F:F,MATCH(ecommerce_10000[[#This Row],[TotalAmount]],I:I,0))</f>
        <v>Cairo</v>
      </c>
    </row>
    <row r="6463" spans="1:20" x14ac:dyDescent="0.3">
      <c r="A6463" s="1" t="s">
        <v>6507</v>
      </c>
      <c r="B6463" s="1" t="s">
        <v>25</v>
      </c>
      <c r="C6463" s="1" t="s">
        <v>26</v>
      </c>
      <c r="D6463" s="1" t="s">
        <v>27</v>
      </c>
      <c r="E6463" s="1" t="s">
        <v>16</v>
      </c>
      <c r="F6463" s="1" t="s">
        <v>62</v>
      </c>
      <c r="G6463">
        <v>9849.75</v>
      </c>
      <c r="H6463">
        <v>2</v>
      </c>
      <c r="I6463">
        <v>19699.5</v>
      </c>
      <c r="J6463">
        <v>2.52</v>
      </c>
      <c r="K6463">
        <v>2366</v>
      </c>
      <c r="L6463" s="2">
        <v>45469</v>
      </c>
      <c r="O6463" t="str">
        <f>IF(ecommerce_10000[[#This Row],[Platform]]="Souq","sq",ecommerce_10000[[#This Row],[Platform]])</f>
        <v>sq</v>
      </c>
      <c r="P6463" t="str">
        <f>IF(E6463="Souq","sq",IF(E6463="Jumia","Jum",E6463))</f>
        <v>sq</v>
      </c>
      <c r="Q6463">
        <f>VLOOKUP(ecommerce_10000[[#This Row],[City]],F:I,4,FALSE)</f>
        <v>27872.98</v>
      </c>
      <c r="R6463" s="1">
        <f>SUMIF(C:C,ecommerce_10000[[#This Row],[Category]],I:I)</f>
        <v>29200970.130000021</v>
      </c>
      <c r="S6463" s="1">
        <f>SUMIFS(I:I,C:C,C6463)</f>
        <v>29200970.130000021</v>
      </c>
      <c r="T6463" s="1" t="str">
        <f>INDEX(F:F,MATCH(ecommerce_10000[[#This Row],[TotalAmount]],I:I,0))</f>
        <v>Giza</v>
      </c>
    </row>
    <row r="6464" spans="1:20" x14ac:dyDescent="0.3">
      <c r="A6464" s="1" t="s">
        <v>6508</v>
      </c>
      <c r="B6464" s="1" t="s">
        <v>25</v>
      </c>
      <c r="C6464" s="1" t="s">
        <v>26</v>
      </c>
      <c r="D6464" s="1" t="s">
        <v>27</v>
      </c>
      <c r="E6464" s="1" t="s">
        <v>22</v>
      </c>
      <c r="F6464" s="1" t="s">
        <v>62</v>
      </c>
      <c r="G6464">
        <v>804.98</v>
      </c>
      <c r="H6464">
        <v>4</v>
      </c>
      <c r="I6464">
        <v>3219.92</v>
      </c>
      <c r="J6464">
        <v>2.66</v>
      </c>
      <c r="K6464">
        <v>3005</v>
      </c>
      <c r="L6464" s="2">
        <v>45346</v>
      </c>
      <c r="O6464" t="str">
        <f>IF(ecommerce_10000[[#This Row],[Platform]]="Souq","sq",ecommerce_10000[[#This Row],[Platform]])</f>
        <v>Jumia</v>
      </c>
      <c r="P6464" t="str">
        <f>IF(E6464="Souq","sq",IF(E6464="Jumia","Jum",E6464))</f>
        <v>Jum</v>
      </c>
      <c r="Q6464">
        <f>VLOOKUP(ecommerce_10000[[#This Row],[City]],F:I,4,FALSE)</f>
        <v>27872.98</v>
      </c>
      <c r="R6464" s="1">
        <f>SUMIF(C:C,ecommerce_10000[[#This Row],[Category]],I:I)</f>
        <v>29200970.130000021</v>
      </c>
      <c r="S6464" s="1">
        <f>SUMIFS(I:I,C:C,C6464)</f>
        <v>29200970.130000021</v>
      </c>
      <c r="T6464" s="1" t="str">
        <f>INDEX(F:F,MATCH(ecommerce_10000[[#This Row],[TotalAmount]],I:I,0))</f>
        <v>Giza</v>
      </c>
    </row>
    <row r="6465" spans="1:20" x14ac:dyDescent="0.3">
      <c r="A6465" s="1" t="s">
        <v>6509</v>
      </c>
      <c r="B6465" s="1" t="s">
        <v>53</v>
      </c>
      <c r="C6465" s="1" t="s">
        <v>31</v>
      </c>
      <c r="D6465" s="1" t="s">
        <v>54</v>
      </c>
      <c r="E6465" s="1" t="s">
        <v>16</v>
      </c>
      <c r="F6465" s="1" t="s">
        <v>62</v>
      </c>
      <c r="G6465">
        <v>5228.12</v>
      </c>
      <c r="H6465">
        <v>5</v>
      </c>
      <c r="I6465">
        <v>26140.6</v>
      </c>
      <c r="J6465">
        <v>3.96</v>
      </c>
      <c r="K6465">
        <v>4402</v>
      </c>
      <c r="L6465" s="2">
        <v>45514</v>
      </c>
      <c r="O6465" t="str">
        <f>IF(ecommerce_10000[[#This Row],[Platform]]="Souq","sq",ecommerce_10000[[#This Row],[Platform]])</f>
        <v>sq</v>
      </c>
      <c r="P6465" t="str">
        <f>IF(E6465="Souq","sq",IF(E6465="Jumia","Jum",E6465))</f>
        <v>sq</v>
      </c>
      <c r="Q6465">
        <f>VLOOKUP(ecommerce_10000[[#This Row],[City]],F:I,4,FALSE)</f>
        <v>27872.98</v>
      </c>
      <c r="R6465" s="1">
        <f>SUMIF(C:C,ecommerce_10000[[#This Row],[Category]],I:I)</f>
        <v>57542997.559999913</v>
      </c>
      <c r="S6465" s="1">
        <f>SUMIFS(I:I,C:C,C6465)</f>
        <v>57542997.559999913</v>
      </c>
      <c r="T6465" s="1" t="str">
        <f>INDEX(F:F,MATCH(ecommerce_10000[[#This Row],[TotalAmount]],I:I,0))</f>
        <v>Giza</v>
      </c>
    </row>
    <row r="6466" spans="1:20" x14ac:dyDescent="0.3">
      <c r="A6466" s="1" t="s">
        <v>6510</v>
      </c>
      <c r="B6466" s="1" t="s">
        <v>49</v>
      </c>
      <c r="C6466" s="1" t="s">
        <v>14</v>
      </c>
      <c r="D6466" s="1" t="s">
        <v>50</v>
      </c>
      <c r="E6466" s="1" t="s">
        <v>22</v>
      </c>
      <c r="F6466" s="1" t="s">
        <v>62</v>
      </c>
      <c r="G6466">
        <v>7235.93</v>
      </c>
      <c r="H6466">
        <v>1</v>
      </c>
      <c r="I6466">
        <v>7235.93</v>
      </c>
      <c r="J6466">
        <v>2.0099999999999998</v>
      </c>
      <c r="K6466">
        <v>3722</v>
      </c>
      <c r="L6466" s="2">
        <v>45600</v>
      </c>
      <c r="O6466" t="str">
        <f>IF(ecommerce_10000[[#This Row],[Platform]]="Souq","sq",ecommerce_10000[[#This Row],[Platform]])</f>
        <v>Jumia</v>
      </c>
      <c r="P6466" t="str">
        <f>IF(E6466="Souq","sq",IF(E6466="Jumia","Jum",E6466))</f>
        <v>Jum</v>
      </c>
      <c r="Q6466">
        <f>VLOOKUP(ecommerce_10000[[#This Row],[City]],F:I,4,FALSE)</f>
        <v>27872.98</v>
      </c>
      <c r="R6466" s="1">
        <f>SUMIF(C:C,ecommerce_10000[[#This Row],[Category]],I:I)</f>
        <v>92327183.770000085</v>
      </c>
      <c r="S6466" s="1">
        <f>SUMIFS(I:I,C:C,C6466)</f>
        <v>92327183.770000085</v>
      </c>
      <c r="T6466" s="1" t="str">
        <f>INDEX(F:F,MATCH(ecommerce_10000[[#This Row],[TotalAmount]],I:I,0))</f>
        <v>Giza</v>
      </c>
    </row>
    <row r="6467" spans="1:20" x14ac:dyDescent="0.3">
      <c r="A6467" s="1" t="s">
        <v>6511</v>
      </c>
      <c r="B6467" s="1" t="s">
        <v>19</v>
      </c>
      <c r="C6467" s="1" t="s">
        <v>20</v>
      </c>
      <c r="D6467" s="1" t="s">
        <v>21</v>
      </c>
      <c r="E6467" s="1" t="s">
        <v>22</v>
      </c>
      <c r="F6467" s="1" t="s">
        <v>62</v>
      </c>
      <c r="G6467">
        <v>3577.27</v>
      </c>
      <c r="H6467">
        <v>1</v>
      </c>
      <c r="I6467">
        <v>3577.27</v>
      </c>
      <c r="J6467">
        <v>3.46</v>
      </c>
      <c r="K6467">
        <v>2486</v>
      </c>
      <c r="L6467" s="2">
        <v>45627</v>
      </c>
      <c r="O6467" t="str">
        <f>IF(ecommerce_10000[[#This Row],[Platform]]="Souq","sq",ecommerce_10000[[#This Row],[Platform]])</f>
        <v>Jumia</v>
      </c>
      <c r="P6467" t="str">
        <f>IF(E6467="Souq","sq",IF(E6467="Jumia","Jum",E6467))</f>
        <v>Jum</v>
      </c>
      <c r="Q6467">
        <f>VLOOKUP(ecommerce_10000[[#This Row],[City]],F:I,4,FALSE)</f>
        <v>27872.98</v>
      </c>
      <c r="R6467" s="1">
        <f>SUMIF(C:C,ecommerce_10000[[#This Row],[Category]],I:I)</f>
        <v>91504159.730000004</v>
      </c>
      <c r="S6467" s="1">
        <f>SUMIFS(I:I,C:C,C6467)</f>
        <v>91504159.730000004</v>
      </c>
      <c r="T6467" s="1" t="str">
        <f>INDEX(F:F,MATCH(ecommerce_10000[[#This Row],[TotalAmount]],I:I,0))</f>
        <v>Giza</v>
      </c>
    </row>
    <row r="6468" spans="1:20" x14ac:dyDescent="0.3">
      <c r="A6468" s="1" t="s">
        <v>6512</v>
      </c>
      <c r="B6468" s="1" t="s">
        <v>53</v>
      </c>
      <c r="C6468" s="1" t="s">
        <v>31</v>
      </c>
      <c r="D6468" s="1" t="s">
        <v>54</v>
      </c>
      <c r="E6468" s="1" t="s">
        <v>22</v>
      </c>
      <c r="F6468" s="1" t="s">
        <v>17</v>
      </c>
      <c r="G6468">
        <v>10837.16</v>
      </c>
      <c r="H6468">
        <v>4</v>
      </c>
      <c r="I6468">
        <v>43348.639999999999</v>
      </c>
      <c r="J6468">
        <v>2.1</v>
      </c>
      <c r="K6468">
        <v>452</v>
      </c>
      <c r="L6468" s="2">
        <v>45530</v>
      </c>
      <c r="O6468" t="str">
        <f>IF(ecommerce_10000[[#This Row],[Platform]]="Souq","sq",ecommerce_10000[[#This Row],[Platform]])</f>
        <v>Jumia</v>
      </c>
      <c r="P6468" t="str">
        <f>IF(E6468="Souq","sq",IF(E6468="Jumia","Jum",E6468))</f>
        <v>Jum</v>
      </c>
      <c r="Q6468">
        <f>VLOOKUP(ecommerce_10000[[#This Row],[City]],F:I,4,FALSE)</f>
        <v>16284.02</v>
      </c>
      <c r="R6468" s="1">
        <f>SUMIF(C:C,ecommerce_10000[[#This Row],[Category]],I:I)</f>
        <v>57542997.559999913</v>
      </c>
      <c r="S6468" s="1">
        <f>SUMIFS(I:I,C:C,C6468)</f>
        <v>57542997.559999913</v>
      </c>
      <c r="T6468" s="1" t="str">
        <f>INDEX(F:F,MATCH(ecommerce_10000[[#This Row],[TotalAmount]],I:I,0))</f>
        <v>Cairo</v>
      </c>
    </row>
    <row r="6469" spans="1:20" x14ac:dyDescent="0.3">
      <c r="A6469" s="1" t="s">
        <v>6513</v>
      </c>
      <c r="B6469" s="1" t="s">
        <v>13</v>
      </c>
      <c r="C6469" s="1" t="s">
        <v>14</v>
      </c>
      <c r="D6469" s="1" t="s">
        <v>15</v>
      </c>
      <c r="E6469" s="1" t="s">
        <v>16</v>
      </c>
      <c r="F6469" s="1" t="s">
        <v>23</v>
      </c>
      <c r="G6469">
        <v>479.74</v>
      </c>
      <c r="H6469">
        <v>5</v>
      </c>
      <c r="I6469">
        <v>2398.6999999999998</v>
      </c>
      <c r="J6469">
        <v>4.6100000000000003</v>
      </c>
      <c r="K6469">
        <v>544</v>
      </c>
      <c r="L6469" s="2">
        <v>45343</v>
      </c>
      <c r="O6469" t="str">
        <f>IF(ecommerce_10000[[#This Row],[Platform]]="Souq","sq",ecommerce_10000[[#This Row],[Platform]])</f>
        <v>sq</v>
      </c>
      <c r="P6469" t="str">
        <f>IF(E6469="Souq","sq",IF(E6469="Jumia","Jum",E6469))</f>
        <v>sq</v>
      </c>
      <c r="Q6469">
        <f>VLOOKUP(ecommerce_10000[[#This Row],[City]],F:I,4,FALSE)</f>
        <v>13290.4</v>
      </c>
      <c r="R6469" s="1">
        <f>SUMIF(C:C,ecommerce_10000[[#This Row],[Category]],I:I)</f>
        <v>92327183.770000085</v>
      </c>
      <c r="S6469" s="1">
        <f>SUMIFS(I:I,C:C,C6469)</f>
        <v>92327183.770000085</v>
      </c>
      <c r="T6469" s="1" t="str">
        <f>INDEX(F:F,MATCH(ecommerce_10000[[#This Row],[TotalAmount]],I:I,0))</f>
        <v>Alexandria</v>
      </c>
    </row>
    <row r="6470" spans="1:20" x14ac:dyDescent="0.3">
      <c r="A6470" s="1" t="s">
        <v>6514</v>
      </c>
      <c r="B6470" s="1" t="s">
        <v>65</v>
      </c>
      <c r="C6470" s="1" t="s">
        <v>20</v>
      </c>
      <c r="D6470" s="1" t="s">
        <v>66</v>
      </c>
      <c r="E6470" s="1" t="s">
        <v>22</v>
      </c>
      <c r="F6470" s="1" t="s">
        <v>40</v>
      </c>
      <c r="G6470">
        <v>5826.75</v>
      </c>
      <c r="H6470">
        <v>5</v>
      </c>
      <c r="I6470">
        <v>29133.75</v>
      </c>
      <c r="J6470">
        <v>4.21</v>
      </c>
      <c r="K6470">
        <v>53</v>
      </c>
      <c r="L6470" s="2">
        <v>45616</v>
      </c>
      <c r="O6470" t="str">
        <f>IF(ecommerce_10000[[#This Row],[Platform]]="Souq","sq",ecommerce_10000[[#This Row],[Platform]])</f>
        <v>Jumia</v>
      </c>
      <c r="P6470" t="str">
        <f>IF(E6470="Souq","sq",IF(E6470="Jumia","Jum",E6470))</f>
        <v>Jum</v>
      </c>
      <c r="Q6470">
        <f>VLOOKUP(ecommerce_10000[[#This Row],[City]],F:I,4,FALSE)</f>
        <v>99349.3</v>
      </c>
      <c r="R6470" s="1">
        <f>SUMIF(C:C,ecommerce_10000[[#This Row],[Category]],I:I)</f>
        <v>91504159.730000004</v>
      </c>
      <c r="S6470" s="1">
        <f>SUMIFS(I:I,C:C,C6470)</f>
        <v>91504159.730000004</v>
      </c>
      <c r="T6470" s="1" t="str">
        <f>INDEX(F:F,MATCH(ecommerce_10000[[#This Row],[TotalAmount]],I:I,0))</f>
        <v>Riyadh</v>
      </c>
    </row>
    <row r="6471" spans="1:20" x14ac:dyDescent="0.3">
      <c r="A6471" s="1" t="s">
        <v>6515</v>
      </c>
      <c r="B6471" s="1" t="s">
        <v>25</v>
      </c>
      <c r="C6471" s="1" t="s">
        <v>26</v>
      </c>
      <c r="D6471" s="1" t="s">
        <v>27</v>
      </c>
      <c r="E6471" s="1" t="s">
        <v>22</v>
      </c>
      <c r="F6471" s="1" t="s">
        <v>40</v>
      </c>
      <c r="G6471">
        <v>10701.76</v>
      </c>
      <c r="H6471">
        <v>5</v>
      </c>
      <c r="I6471">
        <v>53508.800000000003</v>
      </c>
      <c r="J6471">
        <v>4.21</v>
      </c>
      <c r="K6471">
        <v>4242</v>
      </c>
      <c r="L6471" s="2">
        <v>45558</v>
      </c>
      <c r="O6471" t="str">
        <f>IF(ecommerce_10000[[#This Row],[Platform]]="Souq","sq",ecommerce_10000[[#This Row],[Platform]])</f>
        <v>Jumia</v>
      </c>
      <c r="P6471" t="str">
        <f>IF(E6471="Souq","sq",IF(E6471="Jumia","Jum",E6471))</f>
        <v>Jum</v>
      </c>
      <c r="Q6471">
        <f>VLOOKUP(ecommerce_10000[[#This Row],[City]],F:I,4,FALSE)</f>
        <v>99349.3</v>
      </c>
      <c r="R6471" s="1">
        <f>SUMIF(C:C,ecommerce_10000[[#This Row],[Category]],I:I)</f>
        <v>29200970.130000021</v>
      </c>
      <c r="S6471" s="1">
        <f>SUMIFS(I:I,C:C,C6471)</f>
        <v>29200970.130000021</v>
      </c>
      <c r="T6471" s="1" t="str">
        <f>INDEX(F:F,MATCH(ecommerce_10000[[#This Row],[TotalAmount]],I:I,0))</f>
        <v>Riyadh</v>
      </c>
    </row>
    <row r="6472" spans="1:20" x14ac:dyDescent="0.3">
      <c r="A6472" s="1" t="s">
        <v>6516</v>
      </c>
      <c r="B6472" s="1" t="s">
        <v>43</v>
      </c>
      <c r="C6472" s="1" t="s">
        <v>44</v>
      </c>
      <c r="D6472" s="1" t="s">
        <v>45</v>
      </c>
      <c r="E6472" s="1" t="s">
        <v>16</v>
      </c>
      <c r="F6472" s="1" t="s">
        <v>23</v>
      </c>
      <c r="G6472">
        <v>14088.7</v>
      </c>
      <c r="H6472">
        <v>3</v>
      </c>
      <c r="I6472">
        <v>42266.1</v>
      </c>
      <c r="J6472">
        <v>2.14</v>
      </c>
      <c r="K6472">
        <v>3283</v>
      </c>
      <c r="L6472" s="2">
        <v>45409</v>
      </c>
      <c r="O6472" t="str">
        <f>IF(ecommerce_10000[[#This Row],[Platform]]="Souq","sq",ecommerce_10000[[#This Row],[Platform]])</f>
        <v>sq</v>
      </c>
      <c r="P6472" t="str">
        <f>IF(E6472="Souq","sq",IF(E6472="Jumia","Jum",E6472))</f>
        <v>sq</v>
      </c>
      <c r="Q6472">
        <f>VLOOKUP(ecommerce_10000[[#This Row],[City]],F:I,4,FALSE)</f>
        <v>13290.4</v>
      </c>
      <c r="R6472" s="1">
        <f>SUMIF(C:C,ecommerce_10000[[#This Row],[Category]],I:I)</f>
        <v>31420413.200000018</v>
      </c>
      <c r="S6472" s="1">
        <f>SUMIFS(I:I,C:C,C6472)</f>
        <v>31420413.200000018</v>
      </c>
      <c r="T6472" s="1" t="str">
        <f>INDEX(F:F,MATCH(ecommerce_10000[[#This Row],[TotalAmount]],I:I,0))</f>
        <v>Alexandria</v>
      </c>
    </row>
    <row r="6473" spans="1:20" x14ac:dyDescent="0.3">
      <c r="A6473" s="1" t="s">
        <v>6517</v>
      </c>
      <c r="B6473" s="1" t="s">
        <v>49</v>
      </c>
      <c r="C6473" s="1" t="s">
        <v>14</v>
      </c>
      <c r="D6473" s="1" t="s">
        <v>50</v>
      </c>
      <c r="E6473" s="1" t="s">
        <v>16</v>
      </c>
      <c r="F6473" s="1" t="s">
        <v>33</v>
      </c>
      <c r="G6473">
        <v>13827.29</v>
      </c>
      <c r="H6473">
        <v>1</v>
      </c>
      <c r="I6473">
        <v>13827.29</v>
      </c>
      <c r="J6473">
        <v>4.87</v>
      </c>
      <c r="K6473">
        <v>178</v>
      </c>
      <c r="L6473" s="2">
        <v>45476</v>
      </c>
      <c r="O6473" t="str">
        <f>IF(ecommerce_10000[[#This Row],[Platform]]="Souq","sq",ecommerce_10000[[#This Row],[Platform]])</f>
        <v>sq</v>
      </c>
      <c r="P6473" t="str">
        <f>IF(E6473="Souq","sq",IF(E6473="Jumia","Jum",E6473))</f>
        <v>sq</v>
      </c>
      <c r="Q6473">
        <f>VLOOKUP(ecommerce_10000[[#This Row],[City]],F:I,4,FALSE)</f>
        <v>3665.44</v>
      </c>
      <c r="R6473" s="1">
        <f>SUMIF(C:C,ecommerce_10000[[#This Row],[Category]],I:I)</f>
        <v>92327183.770000085</v>
      </c>
      <c r="S6473" s="1">
        <f>SUMIFS(I:I,C:C,C6473)</f>
        <v>92327183.770000085</v>
      </c>
      <c r="T6473" s="1" t="str">
        <f>INDEX(F:F,MATCH(ecommerce_10000[[#This Row],[TotalAmount]],I:I,0))</f>
        <v>Dubai</v>
      </c>
    </row>
    <row r="6474" spans="1:20" x14ac:dyDescent="0.3">
      <c r="A6474" s="1" t="s">
        <v>6518</v>
      </c>
      <c r="B6474" s="1" t="s">
        <v>53</v>
      </c>
      <c r="C6474" s="1" t="s">
        <v>31</v>
      </c>
      <c r="D6474" s="1" t="s">
        <v>54</v>
      </c>
      <c r="E6474" s="1" t="s">
        <v>47</v>
      </c>
      <c r="F6474" s="1" t="s">
        <v>28</v>
      </c>
      <c r="G6474">
        <v>7043.35</v>
      </c>
      <c r="H6474">
        <v>3</v>
      </c>
      <c r="I6474">
        <v>21130.05</v>
      </c>
      <c r="J6474">
        <v>2.52</v>
      </c>
      <c r="K6474">
        <v>4350</v>
      </c>
      <c r="L6474" s="2">
        <v>45384</v>
      </c>
      <c r="O6474" t="str">
        <f>IF(ecommerce_10000[[#This Row],[Platform]]="Souq","sq",ecommerce_10000[[#This Row],[Platform]])</f>
        <v>Amazon</v>
      </c>
      <c r="P6474" t="str">
        <f>IF(E6474="Souq","sq",IF(E6474="Jumia","Jum",E6474))</f>
        <v>Amazon</v>
      </c>
      <c r="Q6474">
        <f>VLOOKUP(ecommerce_10000[[#This Row],[City]],F:I,4,FALSE)</f>
        <v>26648.76</v>
      </c>
      <c r="R6474" s="1">
        <f>SUMIF(C:C,ecommerce_10000[[#This Row],[Category]],I:I)</f>
        <v>57542997.559999913</v>
      </c>
      <c r="S6474" s="1">
        <f>SUMIFS(I:I,C:C,C6474)</f>
        <v>57542997.559999913</v>
      </c>
      <c r="T6474" s="1" t="str">
        <f>INDEX(F:F,MATCH(ecommerce_10000[[#This Row],[TotalAmount]],I:I,0))</f>
        <v>Casablanca</v>
      </c>
    </row>
    <row r="6475" spans="1:20" x14ac:dyDescent="0.3">
      <c r="A6475" s="1" t="s">
        <v>6519</v>
      </c>
      <c r="B6475" s="1" t="s">
        <v>49</v>
      </c>
      <c r="C6475" s="1" t="s">
        <v>14</v>
      </c>
      <c r="D6475" s="1" t="s">
        <v>50</v>
      </c>
      <c r="E6475" s="1" t="s">
        <v>16</v>
      </c>
      <c r="F6475" s="1" t="s">
        <v>62</v>
      </c>
      <c r="G6475">
        <v>11662.27</v>
      </c>
      <c r="H6475">
        <v>1</v>
      </c>
      <c r="I6475">
        <v>11662.27</v>
      </c>
      <c r="J6475">
        <v>2.23</v>
      </c>
      <c r="K6475">
        <v>511</v>
      </c>
      <c r="L6475" s="2">
        <v>45455</v>
      </c>
      <c r="O6475" t="str">
        <f>IF(ecommerce_10000[[#This Row],[Platform]]="Souq","sq",ecommerce_10000[[#This Row],[Platform]])</f>
        <v>sq</v>
      </c>
      <c r="P6475" t="str">
        <f>IF(E6475="Souq","sq",IF(E6475="Jumia","Jum",E6475))</f>
        <v>sq</v>
      </c>
      <c r="Q6475">
        <f>VLOOKUP(ecommerce_10000[[#This Row],[City]],F:I,4,FALSE)</f>
        <v>27872.98</v>
      </c>
      <c r="R6475" s="1">
        <f>SUMIF(C:C,ecommerce_10000[[#This Row],[Category]],I:I)</f>
        <v>92327183.770000085</v>
      </c>
      <c r="S6475" s="1">
        <f>SUMIFS(I:I,C:C,C6475)</f>
        <v>92327183.770000085</v>
      </c>
      <c r="T6475" s="1" t="str">
        <f>INDEX(F:F,MATCH(ecommerce_10000[[#This Row],[TotalAmount]],I:I,0))</f>
        <v>Giza</v>
      </c>
    </row>
    <row r="6476" spans="1:20" x14ac:dyDescent="0.3">
      <c r="A6476" s="1" t="s">
        <v>6520</v>
      </c>
      <c r="B6476" s="1" t="s">
        <v>38</v>
      </c>
      <c r="C6476" s="1" t="s">
        <v>20</v>
      </c>
      <c r="D6476" s="1" t="s">
        <v>39</v>
      </c>
      <c r="E6476" s="1" t="s">
        <v>47</v>
      </c>
      <c r="F6476" s="1" t="s">
        <v>23</v>
      </c>
      <c r="G6476">
        <v>11587.25</v>
      </c>
      <c r="H6476">
        <v>3</v>
      </c>
      <c r="I6476">
        <v>34761.75</v>
      </c>
      <c r="J6476">
        <v>2.83</v>
      </c>
      <c r="K6476">
        <v>4317</v>
      </c>
      <c r="L6476" s="2">
        <v>45635</v>
      </c>
      <c r="O6476" t="str">
        <f>IF(ecommerce_10000[[#This Row],[Platform]]="Souq","sq",ecommerce_10000[[#This Row],[Platform]])</f>
        <v>Amazon</v>
      </c>
      <c r="P6476" t="str">
        <f>IF(E6476="Souq","sq",IF(E6476="Jumia","Jum",E6476))</f>
        <v>Amazon</v>
      </c>
      <c r="Q6476">
        <f>VLOOKUP(ecommerce_10000[[#This Row],[City]],F:I,4,FALSE)</f>
        <v>13290.4</v>
      </c>
      <c r="R6476" s="1">
        <f>SUMIF(C:C,ecommerce_10000[[#This Row],[Category]],I:I)</f>
        <v>91504159.730000004</v>
      </c>
      <c r="S6476" s="1">
        <f>SUMIFS(I:I,C:C,C6476)</f>
        <v>91504159.730000004</v>
      </c>
      <c r="T6476" s="1" t="str">
        <f>INDEX(F:F,MATCH(ecommerce_10000[[#This Row],[TotalAmount]],I:I,0))</f>
        <v>Alexandria</v>
      </c>
    </row>
    <row r="6477" spans="1:20" x14ac:dyDescent="0.3">
      <c r="A6477" s="1" t="s">
        <v>6521</v>
      </c>
      <c r="B6477" s="1" t="s">
        <v>35</v>
      </c>
      <c r="C6477" s="1" t="s">
        <v>14</v>
      </c>
      <c r="D6477" s="1" t="s">
        <v>36</v>
      </c>
      <c r="E6477" s="1" t="s">
        <v>16</v>
      </c>
      <c r="F6477" s="1" t="s">
        <v>17</v>
      </c>
      <c r="G6477">
        <v>5533.39</v>
      </c>
      <c r="H6477">
        <v>1</v>
      </c>
      <c r="I6477">
        <v>5533.39</v>
      </c>
      <c r="J6477">
        <v>4.7699999999999996</v>
      </c>
      <c r="K6477">
        <v>2209</v>
      </c>
      <c r="L6477" s="2">
        <v>45346</v>
      </c>
      <c r="O6477" t="str">
        <f>IF(ecommerce_10000[[#This Row],[Platform]]="Souq","sq",ecommerce_10000[[#This Row],[Platform]])</f>
        <v>sq</v>
      </c>
      <c r="P6477" t="str">
        <f>IF(E6477="Souq","sq",IF(E6477="Jumia","Jum",E6477))</f>
        <v>sq</v>
      </c>
      <c r="Q6477">
        <f>VLOOKUP(ecommerce_10000[[#This Row],[City]],F:I,4,FALSE)</f>
        <v>16284.02</v>
      </c>
      <c r="R6477" s="1">
        <f>SUMIF(C:C,ecommerce_10000[[#This Row],[Category]],I:I)</f>
        <v>92327183.770000085</v>
      </c>
      <c r="S6477" s="1">
        <f>SUMIFS(I:I,C:C,C6477)</f>
        <v>92327183.770000085</v>
      </c>
      <c r="T6477" s="1" t="str">
        <f>INDEX(F:F,MATCH(ecommerce_10000[[#This Row],[TotalAmount]],I:I,0))</f>
        <v>Cairo</v>
      </c>
    </row>
    <row r="6478" spans="1:20" x14ac:dyDescent="0.3">
      <c r="A6478" s="1" t="s">
        <v>6522</v>
      </c>
      <c r="B6478" s="1" t="s">
        <v>19</v>
      </c>
      <c r="C6478" s="1" t="s">
        <v>20</v>
      </c>
      <c r="D6478" s="1" t="s">
        <v>21</v>
      </c>
      <c r="E6478" s="1" t="s">
        <v>16</v>
      </c>
      <c r="F6478" s="1" t="s">
        <v>28</v>
      </c>
      <c r="G6478">
        <v>6113.14</v>
      </c>
      <c r="H6478">
        <v>1</v>
      </c>
      <c r="I6478">
        <v>6113.14</v>
      </c>
      <c r="J6478">
        <v>1.44</v>
      </c>
      <c r="K6478">
        <v>1303</v>
      </c>
      <c r="L6478" s="2">
        <v>45551</v>
      </c>
      <c r="O6478" t="str">
        <f>IF(ecommerce_10000[[#This Row],[Platform]]="Souq","sq",ecommerce_10000[[#This Row],[Platform]])</f>
        <v>sq</v>
      </c>
      <c r="P6478" t="str">
        <f>IF(E6478="Souq","sq",IF(E6478="Jumia","Jum",E6478))</f>
        <v>sq</v>
      </c>
      <c r="Q6478">
        <f>VLOOKUP(ecommerce_10000[[#This Row],[City]],F:I,4,FALSE)</f>
        <v>26648.76</v>
      </c>
      <c r="R6478" s="1">
        <f>SUMIF(C:C,ecommerce_10000[[#This Row],[Category]],I:I)</f>
        <v>91504159.730000004</v>
      </c>
      <c r="S6478" s="1">
        <f>SUMIFS(I:I,C:C,C6478)</f>
        <v>91504159.730000004</v>
      </c>
      <c r="T6478" s="1" t="str">
        <f>INDEX(F:F,MATCH(ecommerce_10000[[#This Row],[TotalAmount]],I:I,0))</f>
        <v>Casablanca</v>
      </c>
    </row>
    <row r="6479" spans="1:20" x14ac:dyDescent="0.3">
      <c r="A6479" s="1" t="s">
        <v>6523</v>
      </c>
      <c r="B6479" s="1" t="s">
        <v>19</v>
      </c>
      <c r="C6479" s="1" t="s">
        <v>20</v>
      </c>
      <c r="D6479" s="1" t="s">
        <v>21</v>
      </c>
      <c r="E6479" s="1" t="s">
        <v>47</v>
      </c>
      <c r="F6479" s="1" t="s">
        <v>28</v>
      </c>
      <c r="G6479">
        <v>12766.19</v>
      </c>
      <c r="H6479">
        <v>4</v>
      </c>
      <c r="I6479">
        <v>51064.76</v>
      </c>
      <c r="J6479">
        <v>3.98</v>
      </c>
      <c r="K6479">
        <v>1906</v>
      </c>
      <c r="L6479" s="2">
        <v>45295</v>
      </c>
      <c r="O6479" t="str">
        <f>IF(ecommerce_10000[[#This Row],[Platform]]="Souq","sq",ecommerce_10000[[#This Row],[Platform]])</f>
        <v>Amazon</v>
      </c>
      <c r="P6479" t="str">
        <f>IF(E6479="Souq","sq",IF(E6479="Jumia","Jum",E6479))</f>
        <v>Amazon</v>
      </c>
      <c r="Q6479">
        <f>VLOOKUP(ecommerce_10000[[#This Row],[City]],F:I,4,FALSE)</f>
        <v>26648.76</v>
      </c>
      <c r="R6479" s="1">
        <f>SUMIF(C:C,ecommerce_10000[[#This Row],[Category]],I:I)</f>
        <v>91504159.730000004</v>
      </c>
      <c r="S6479" s="1">
        <f>SUMIFS(I:I,C:C,C6479)</f>
        <v>91504159.730000004</v>
      </c>
      <c r="T6479" s="1" t="str">
        <f>INDEX(F:F,MATCH(ecommerce_10000[[#This Row],[TotalAmount]],I:I,0))</f>
        <v>Casablanca</v>
      </c>
    </row>
    <row r="6480" spans="1:20" x14ac:dyDescent="0.3">
      <c r="A6480" s="1" t="s">
        <v>6524</v>
      </c>
      <c r="B6480" s="1" t="s">
        <v>65</v>
      </c>
      <c r="C6480" s="1" t="s">
        <v>20</v>
      </c>
      <c r="D6480" s="1" t="s">
        <v>66</v>
      </c>
      <c r="E6480" s="1" t="s">
        <v>16</v>
      </c>
      <c r="F6480" s="1" t="s">
        <v>17</v>
      </c>
      <c r="G6480">
        <v>7039.79</v>
      </c>
      <c r="H6480">
        <v>5</v>
      </c>
      <c r="I6480">
        <v>35198.949999999997</v>
      </c>
      <c r="J6480">
        <v>2.67</v>
      </c>
      <c r="K6480">
        <v>4350</v>
      </c>
      <c r="L6480" s="2">
        <v>45475</v>
      </c>
      <c r="O6480" t="str">
        <f>IF(ecommerce_10000[[#This Row],[Platform]]="Souq","sq",ecommerce_10000[[#This Row],[Platform]])</f>
        <v>sq</v>
      </c>
      <c r="P6480" t="str">
        <f>IF(E6480="Souq","sq",IF(E6480="Jumia","Jum",E6480))</f>
        <v>sq</v>
      </c>
      <c r="Q6480">
        <f>VLOOKUP(ecommerce_10000[[#This Row],[City]],F:I,4,FALSE)</f>
        <v>16284.02</v>
      </c>
      <c r="R6480" s="1">
        <f>SUMIF(C:C,ecommerce_10000[[#This Row],[Category]],I:I)</f>
        <v>91504159.730000004</v>
      </c>
      <c r="S6480" s="1">
        <f>SUMIFS(I:I,C:C,C6480)</f>
        <v>91504159.730000004</v>
      </c>
      <c r="T6480" s="1" t="str">
        <f>INDEX(F:F,MATCH(ecommerce_10000[[#This Row],[TotalAmount]],I:I,0))</f>
        <v>Cairo</v>
      </c>
    </row>
    <row r="6481" spans="1:20" x14ac:dyDescent="0.3">
      <c r="A6481" s="1" t="s">
        <v>6525</v>
      </c>
      <c r="B6481" s="1" t="s">
        <v>13</v>
      </c>
      <c r="C6481" s="1" t="s">
        <v>14</v>
      </c>
      <c r="D6481" s="1" t="s">
        <v>15</v>
      </c>
      <c r="E6481" s="1" t="s">
        <v>47</v>
      </c>
      <c r="F6481" s="1" t="s">
        <v>33</v>
      </c>
      <c r="G6481">
        <v>19822.13</v>
      </c>
      <c r="H6481">
        <v>3</v>
      </c>
      <c r="I6481">
        <v>59466.39</v>
      </c>
      <c r="J6481">
        <v>3.96</v>
      </c>
      <c r="K6481">
        <v>2227</v>
      </c>
      <c r="L6481" s="2">
        <v>45536</v>
      </c>
      <c r="O6481" t="str">
        <f>IF(ecommerce_10000[[#This Row],[Platform]]="Souq","sq",ecommerce_10000[[#This Row],[Platform]])</f>
        <v>Amazon</v>
      </c>
      <c r="P6481" t="str">
        <f>IF(E6481="Souq","sq",IF(E6481="Jumia","Jum",E6481))</f>
        <v>Amazon</v>
      </c>
      <c r="Q6481">
        <f>VLOOKUP(ecommerce_10000[[#This Row],[City]],F:I,4,FALSE)</f>
        <v>3665.44</v>
      </c>
      <c r="R6481" s="1">
        <f>SUMIF(C:C,ecommerce_10000[[#This Row],[Category]],I:I)</f>
        <v>92327183.770000085</v>
      </c>
      <c r="S6481" s="1">
        <f>SUMIFS(I:I,C:C,C6481)</f>
        <v>92327183.770000085</v>
      </c>
      <c r="T6481" s="1" t="str">
        <f>INDEX(F:F,MATCH(ecommerce_10000[[#This Row],[TotalAmount]],I:I,0))</f>
        <v>Dubai</v>
      </c>
    </row>
    <row r="6482" spans="1:20" x14ac:dyDescent="0.3">
      <c r="A6482" s="1" t="s">
        <v>6526</v>
      </c>
      <c r="B6482" s="1" t="s">
        <v>19</v>
      </c>
      <c r="C6482" s="1" t="s">
        <v>20</v>
      </c>
      <c r="D6482" s="1" t="s">
        <v>21</v>
      </c>
      <c r="E6482" s="1" t="s">
        <v>47</v>
      </c>
      <c r="F6482" s="1" t="s">
        <v>28</v>
      </c>
      <c r="G6482">
        <v>7720.47</v>
      </c>
      <c r="H6482">
        <v>4</v>
      </c>
      <c r="I6482">
        <v>30881.88</v>
      </c>
      <c r="J6482">
        <v>4.2300000000000004</v>
      </c>
      <c r="K6482">
        <v>591</v>
      </c>
      <c r="L6482" s="2">
        <v>45489</v>
      </c>
      <c r="O6482" t="str">
        <f>IF(ecommerce_10000[[#This Row],[Platform]]="Souq","sq",ecommerce_10000[[#This Row],[Platform]])</f>
        <v>Amazon</v>
      </c>
      <c r="P6482" t="str">
        <f>IF(E6482="Souq","sq",IF(E6482="Jumia","Jum",E6482))</f>
        <v>Amazon</v>
      </c>
      <c r="Q6482">
        <f>VLOOKUP(ecommerce_10000[[#This Row],[City]],F:I,4,FALSE)</f>
        <v>26648.76</v>
      </c>
      <c r="R6482" s="1">
        <f>SUMIF(C:C,ecommerce_10000[[#This Row],[Category]],I:I)</f>
        <v>91504159.730000004</v>
      </c>
      <c r="S6482" s="1">
        <f>SUMIFS(I:I,C:C,C6482)</f>
        <v>91504159.730000004</v>
      </c>
      <c r="T6482" s="1" t="str">
        <f>INDEX(F:F,MATCH(ecommerce_10000[[#This Row],[TotalAmount]],I:I,0))</f>
        <v>Casablanca</v>
      </c>
    </row>
    <row r="6483" spans="1:20" x14ac:dyDescent="0.3">
      <c r="A6483" s="1" t="s">
        <v>6527</v>
      </c>
      <c r="B6483" s="1" t="s">
        <v>65</v>
      </c>
      <c r="C6483" s="1" t="s">
        <v>20</v>
      </c>
      <c r="D6483" s="1" t="s">
        <v>66</v>
      </c>
      <c r="E6483" s="1" t="s">
        <v>22</v>
      </c>
      <c r="F6483" s="1" t="s">
        <v>33</v>
      </c>
      <c r="G6483">
        <v>18842.57</v>
      </c>
      <c r="H6483">
        <v>2</v>
      </c>
      <c r="I6483">
        <v>37685.14</v>
      </c>
      <c r="J6483">
        <v>1.95</v>
      </c>
      <c r="K6483">
        <v>2616</v>
      </c>
      <c r="L6483" s="2">
        <v>45502</v>
      </c>
      <c r="O6483" t="str">
        <f>IF(ecommerce_10000[[#This Row],[Platform]]="Souq","sq",ecommerce_10000[[#This Row],[Platform]])</f>
        <v>Jumia</v>
      </c>
      <c r="P6483" t="str">
        <f>IF(E6483="Souq","sq",IF(E6483="Jumia","Jum",E6483))</f>
        <v>Jum</v>
      </c>
      <c r="Q6483">
        <f>VLOOKUP(ecommerce_10000[[#This Row],[City]],F:I,4,FALSE)</f>
        <v>3665.44</v>
      </c>
      <c r="R6483" s="1">
        <f>SUMIF(C:C,ecommerce_10000[[#This Row],[Category]],I:I)</f>
        <v>91504159.730000004</v>
      </c>
      <c r="S6483" s="1">
        <f>SUMIFS(I:I,C:C,C6483)</f>
        <v>91504159.730000004</v>
      </c>
      <c r="T6483" s="1" t="str">
        <f>INDEX(F:F,MATCH(ecommerce_10000[[#This Row],[TotalAmount]],I:I,0))</f>
        <v>Dubai</v>
      </c>
    </row>
    <row r="6484" spans="1:20" x14ac:dyDescent="0.3">
      <c r="A6484" s="1" t="s">
        <v>6528</v>
      </c>
      <c r="B6484" s="1" t="s">
        <v>49</v>
      </c>
      <c r="C6484" s="1" t="s">
        <v>14</v>
      </c>
      <c r="D6484" s="1" t="s">
        <v>50</v>
      </c>
      <c r="E6484" s="1" t="s">
        <v>22</v>
      </c>
      <c r="F6484" s="1" t="s">
        <v>28</v>
      </c>
      <c r="G6484">
        <v>254.38</v>
      </c>
      <c r="H6484">
        <v>5</v>
      </c>
      <c r="I6484">
        <v>1271.9000000000001</v>
      </c>
      <c r="J6484">
        <v>4.4000000000000004</v>
      </c>
      <c r="K6484">
        <v>3047</v>
      </c>
      <c r="L6484" s="2">
        <v>45432</v>
      </c>
      <c r="O6484" t="str">
        <f>IF(ecommerce_10000[[#This Row],[Platform]]="Souq","sq",ecommerce_10000[[#This Row],[Platform]])</f>
        <v>Jumia</v>
      </c>
      <c r="P6484" t="str">
        <f>IF(E6484="Souq","sq",IF(E6484="Jumia","Jum",E6484))</f>
        <v>Jum</v>
      </c>
      <c r="Q6484">
        <f>VLOOKUP(ecommerce_10000[[#This Row],[City]],F:I,4,FALSE)</f>
        <v>26648.76</v>
      </c>
      <c r="R6484" s="1">
        <f>SUMIF(C:C,ecommerce_10000[[#This Row],[Category]],I:I)</f>
        <v>92327183.770000085</v>
      </c>
      <c r="S6484" s="1">
        <f>SUMIFS(I:I,C:C,C6484)</f>
        <v>92327183.770000085</v>
      </c>
      <c r="T6484" s="1" t="str">
        <f>INDEX(F:F,MATCH(ecommerce_10000[[#This Row],[TotalAmount]],I:I,0))</f>
        <v>Casablanca</v>
      </c>
    </row>
    <row r="6485" spans="1:20" x14ac:dyDescent="0.3">
      <c r="A6485" s="1" t="s">
        <v>6529</v>
      </c>
      <c r="B6485" s="1" t="s">
        <v>43</v>
      </c>
      <c r="C6485" s="1" t="s">
        <v>44</v>
      </c>
      <c r="D6485" s="1" t="s">
        <v>45</v>
      </c>
      <c r="E6485" s="1" t="s">
        <v>47</v>
      </c>
      <c r="F6485" s="1" t="s">
        <v>62</v>
      </c>
      <c r="G6485">
        <v>19648.509999999998</v>
      </c>
      <c r="H6485">
        <v>2</v>
      </c>
      <c r="I6485">
        <v>39297.019999999997</v>
      </c>
      <c r="J6485">
        <v>3.25</v>
      </c>
      <c r="K6485">
        <v>3250</v>
      </c>
      <c r="L6485" s="2">
        <v>45622</v>
      </c>
      <c r="O6485" t="str">
        <f>IF(ecommerce_10000[[#This Row],[Platform]]="Souq","sq",ecommerce_10000[[#This Row],[Platform]])</f>
        <v>Amazon</v>
      </c>
      <c r="P6485" t="str">
        <f>IF(E6485="Souq","sq",IF(E6485="Jumia","Jum",E6485))</f>
        <v>Amazon</v>
      </c>
      <c r="Q6485">
        <f>VLOOKUP(ecommerce_10000[[#This Row],[City]],F:I,4,FALSE)</f>
        <v>27872.98</v>
      </c>
      <c r="R6485" s="1">
        <f>SUMIF(C:C,ecommerce_10000[[#This Row],[Category]],I:I)</f>
        <v>31420413.200000018</v>
      </c>
      <c r="S6485" s="1">
        <f>SUMIFS(I:I,C:C,C6485)</f>
        <v>31420413.200000018</v>
      </c>
      <c r="T6485" s="1" t="str">
        <f>INDEX(F:F,MATCH(ecommerce_10000[[#This Row],[TotalAmount]],I:I,0))</f>
        <v>Giza</v>
      </c>
    </row>
    <row r="6486" spans="1:20" x14ac:dyDescent="0.3">
      <c r="A6486" s="1" t="s">
        <v>6530</v>
      </c>
      <c r="B6486" s="1" t="s">
        <v>53</v>
      </c>
      <c r="C6486" s="1" t="s">
        <v>31</v>
      </c>
      <c r="D6486" s="1" t="s">
        <v>54</v>
      </c>
      <c r="E6486" s="1" t="s">
        <v>22</v>
      </c>
      <c r="F6486" s="1" t="s">
        <v>33</v>
      </c>
      <c r="G6486">
        <v>9023.81</v>
      </c>
      <c r="H6486">
        <v>3</v>
      </c>
      <c r="I6486">
        <v>27071.43</v>
      </c>
      <c r="J6486">
        <v>2.2799999999999998</v>
      </c>
      <c r="K6486">
        <v>626</v>
      </c>
      <c r="L6486" s="2">
        <v>45322</v>
      </c>
      <c r="O6486" t="str">
        <f>IF(ecommerce_10000[[#This Row],[Platform]]="Souq","sq",ecommerce_10000[[#This Row],[Platform]])</f>
        <v>Jumia</v>
      </c>
      <c r="P6486" t="str">
        <f>IF(E6486="Souq","sq",IF(E6486="Jumia","Jum",E6486))</f>
        <v>Jum</v>
      </c>
      <c r="Q6486">
        <f>VLOOKUP(ecommerce_10000[[#This Row],[City]],F:I,4,FALSE)</f>
        <v>3665.44</v>
      </c>
      <c r="R6486" s="1">
        <f>SUMIF(C:C,ecommerce_10000[[#This Row],[Category]],I:I)</f>
        <v>57542997.559999913</v>
      </c>
      <c r="S6486" s="1">
        <f>SUMIFS(I:I,C:C,C6486)</f>
        <v>57542997.559999913</v>
      </c>
      <c r="T6486" s="1" t="str">
        <f>INDEX(F:F,MATCH(ecommerce_10000[[#This Row],[TotalAmount]],I:I,0))</f>
        <v>Dubai</v>
      </c>
    </row>
    <row r="6487" spans="1:20" x14ac:dyDescent="0.3">
      <c r="A6487" s="1" t="s">
        <v>6531</v>
      </c>
      <c r="B6487" s="1" t="s">
        <v>65</v>
      </c>
      <c r="C6487" s="1" t="s">
        <v>20</v>
      </c>
      <c r="D6487" s="1" t="s">
        <v>66</v>
      </c>
      <c r="E6487" s="1" t="s">
        <v>16</v>
      </c>
      <c r="F6487" s="1" t="s">
        <v>40</v>
      </c>
      <c r="G6487">
        <v>19515.8</v>
      </c>
      <c r="H6487">
        <v>5</v>
      </c>
      <c r="I6487">
        <v>97579</v>
      </c>
      <c r="J6487">
        <v>2.37</v>
      </c>
      <c r="K6487">
        <v>2515</v>
      </c>
      <c r="L6487" s="2">
        <v>45319</v>
      </c>
      <c r="O6487" t="str">
        <f>IF(ecommerce_10000[[#This Row],[Platform]]="Souq","sq",ecommerce_10000[[#This Row],[Platform]])</f>
        <v>sq</v>
      </c>
      <c r="P6487" t="str">
        <f>IF(E6487="Souq","sq",IF(E6487="Jumia","Jum",E6487))</f>
        <v>sq</v>
      </c>
      <c r="Q6487">
        <f>VLOOKUP(ecommerce_10000[[#This Row],[City]],F:I,4,FALSE)</f>
        <v>99349.3</v>
      </c>
      <c r="R6487" s="1">
        <f>SUMIF(C:C,ecommerce_10000[[#This Row],[Category]],I:I)</f>
        <v>91504159.730000004</v>
      </c>
      <c r="S6487" s="1">
        <f>SUMIFS(I:I,C:C,C6487)</f>
        <v>91504159.730000004</v>
      </c>
      <c r="T6487" s="1" t="str">
        <f>INDEX(F:F,MATCH(ecommerce_10000[[#This Row],[TotalAmount]],I:I,0))</f>
        <v>Riyadh</v>
      </c>
    </row>
    <row r="6488" spans="1:20" x14ac:dyDescent="0.3">
      <c r="A6488" s="1" t="s">
        <v>6532</v>
      </c>
      <c r="B6488" s="1" t="s">
        <v>19</v>
      </c>
      <c r="C6488" s="1" t="s">
        <v>20</v>
      </c>
      <c r="D6488" s="1" t="s">
        <v>21</v>
      </c>
      <c r="E6488" s="1" t="s">
        <v>22</v>
      </c>
      <c r="F6488" s="1" t="s">
        <v>17</v>
      </c>
      <c r="G6488">
        <v>2926.42</v>
      </c>
      <c r="H6488">
        <v>4</v>
      </c>
      <c r="I6488">
        <v>11705.68</v>
      </c>
      <c r="J6488">
        <v>3.13</v>
      </c>
      <c r="K6488">
        <v>1917</v>
      </c>
      <c r="L6488" s="2">
        <v>45346</v>
      </c>
      <c r="O6488" t="str">
        <f>IF(ecommerce_10000[[#This Row],[Platform]]="Souq","sq",ecommerce_10000[[#This Row],[Platform]])</f>
        <v>Jumia</v>
      </c>
      <c r="P6488" t="str">
        <f>IF(E6488="Souq","sq",IF(E6488="Jumia","Jum",E6488))</f>
        <v>Jum</v>
      </c>
      <c r="Q6488">
        <f>VLOOKUP(ecommerce_10000[[#This Row],[City]],F:I,4,FALSE)</f>
        <v>16284.02</v>
      </c>
      <c r="R6488" s="1">
        <f>SUMIF(C:C,ecommerce_10000[[#This Row],[Category]],I:I)</f>
        <v>91504159.730000004</v>
      </c>
      <c r="S6488" s="1">
        <f>SUMIFS(I:I,C:C,C6488)</f>
        <v>91504159.730000004</v>
      </c>
      <c r="T6488" s="1" t="str">
        <f>INDEX(F:F,MATCH(ecommerce_10000[[#This Row],[TotalAmount]],I:I,0))</f>
        <v>Cairo</v>
      </c>
    </row>
    <row r="6489" spans="1:20" x14ac:dyDescent="0.3">
      <c r="A6489" s="1" t="s">
        <v>6533</v>
      </c>
      <c r="B6489" s="1" t="s">
        <v>65</v>
      </c>
      <c r="C6489" s="1" t="s">
        <v>20</v>
      </c>
      <c r="D6489" s="1" t="s">
        <v>66</v>
      </c>
      <c r="E6489" s="1" t="s">
        <v>47</v>
      </c>
      <c r="F6489" s="1" t="s">
        <v>40</v>
      </c>
      <c r="G6489">
        <v>10644.43</v>
      </c>
      <c r="H6489">
        <v>3</v>
      </c>
      <c r="I6489">
        <v>31933.29</v>
      </c>
      <c r="J6489">
        <v>2.72</v>
      </c>
      <c r="K6489">
        <v>2735</v>
      </c>
      <c r="L6489" s="2">
        <v>45377</v>
      </c>
      <c r="O6489" t="str">
        <f>IF(ecommerce_10000[[#This Row],[Platform]]="Souq","sq",ecommerce_10000[[#This Row],[Platform]])</f>
        <v>Amazon</v>
      </c>
      <c r="P6489" t="str">
        <f>IF(E6489="Souq","sq",IF(E6489="Jumia","Jum",E6489))</f>
        <v>Amazon</v>
      </c>
      <c r="Q6489">
        <f>VLOOKUP(ecommerce_10000[[#This Row],[City]],F:I,4,FALSE)</f>
        <v>99349.3</v>
      </c>
      <c r="R6489" s="1">
        <f>SUMIF(C:C,ecommerce_10000[[#This Row],[Category]],I:I)</f>
        <v>91504159.730000004</v>
      </c>
      <c r="S6489" s="1">
        <f>SUMIFS(I:I,C:C,C6489)</f>
        <v>91504159.730000004</v>
      </c>
      <c r="T6489" s="1" t="str">
        <f>INDEX(F:F,MATCH(ecommerce_10000[[#This Row],[TotalAmount]],I:I,0))</f>
        <v>Riyadh</v>
      </c>
    </row>
    <row r="6490" spans="1:20" x14ac:dyDescent="0.3">
      <c r="A6490" s="1" t="s">
        <v>6534</v>
      </c>
      <c r="B6490" s="1" t="s">
        <v>30</v>
      </c>
      <c r="C6490" s="1" t="s">
        <v>31</v>
      </c>
      <c r="D6490" s="1" t="s">
        <v>32</v>
      </c>
      <c r="E6490" s="1" t="s">
        <v>22</v>
      </c>
      <c r="F6490" s="1" t="s">
        <v>28</v>
      </c>
      <c r="G6490">
        <v>8072.33</v>
      </c>
      <c r="H6490">
        <v>2</v>
      </c>
      <c r="I6490">
        <v>16144.66</v>
      </c>
      <c r="J6490">
        <v>2.92</v>
      </c>
      <c r="K6490">
        <v>4200</v>
      </c>
      <c r="L6490" s="2">
        <v>45332</v>
      </c>
      <c r="O6490" t="str">
        <f>IF(ecommerce_10000[[#This Row],[Platform]]="Souq","sq",ecommerce_10000[[#This Row],[Platform]])</f>
        <v>Jumia</v>
      </c>
      <c r="P6490" t="str">
        <f>IF(E6490="Souq","sq",IF(E6490="Jumia","Jum",E6490))</f>
        <v>Jum</v>
      </c>
      <c r="Q6490">
        <f>VLOOKUP(ecommerce_10000[[#This Row],[City]],F:I,4,FALSE)</f>
        <v>26648.76</v>
      </c>
      <c r="R6490" s="1">
        <f>SUMIF(C:C,ecommerce_10000[[#This Row],[Category]],I:I)</f>
        <v>57542997.559999913</v>
      </c>
      <c r="S6490" s="1">
        <f>SUMIFS(I:I,C:C,C6490)</f>
        <v>57542997.559999913</v>
      </c>
      <c r="T6490" s="1" t="str">
        <f>INDEX(F:F,MATCH(ecommerce_10000[[#This Row],[TotalAmount]],I:I,0))</f>
        <v>Casablanca</v>
      </c>
    </row>
    <row r="6491" spans="1:20" x14ac:dyDescent="0.3">
      <c r="A6491" s="1" t="s">
        <v>6535</v>
      </c>
      <c r="B6491" s="1" t="s">
        <v>19</v>
      </c>
      <c r="C6491" s="1" t="s">
        <v>20</v>
      </c>
      <c r="D6491" s="1" t="s">
        <v>21</v>
      </c>
      <c r="E6491" s="1" t="s">
        <v>47</v>
      </c>
      <c r="F6491" s="1" t="s">
        <v>62</v>
      </c>
      <c r="G6491">
        <v>11203.98</v>
      </c>
      <c r="H6491">
        <v>4</v>
      </c>
      <c r="I6491">
        <v>44815.92</v>
      </c>
      <c r="J6491">
        <v>1.44</v>
      </c>
      <c r="K6491">
        <v>1133</v>
      </c>
      <c r="L6491" s="2">
        <v>45483</v>
      </c>
      <c r="O6491" t="str">
        <f>IF(ecommerce_10000[[#This Row],[Platform]]="Souq","sq",ecommerce_10000[[#This Row],[Platform]])</f>
        <v>Amazon</v>
      </c>
      <c r="P6491" t="str">
        <f>IF(E6491="Souq","sq",IF(E6491="Jumia","Jum",E6491))</f>
        <v>Amazon</v>
      </c>
      <c r="Q6491">
        <f>VLOOKUP(ecommerce_10000[[#This Row],[City]],F:I,4,FALSE)</f>
        <v>27872.98</v>
      </c>
      <c r="R6491" s="1">
        <f>SUMIF(C:C,ecommerce_10000[[#This Row],[Category]],I:I)</f>
        <v>91504159.730000004</v>
      </c>
      <c r="S6491" s="1">
        <f>SUMIFS(I:I,C:C,C6491)</f>
        <v>91504159.730000004</v>
      </c>
      <c r="T6491" s="1" t="str">
        <f>INDEX(F:F,MATCH(ecommerce_10000[[#This Row],[TotalAmount]],I:I,0))</f>
        <v>Giza</v>
      </c>
    </row>
    <row r="6492" spans="1:20" x14ac:dyDescent="0.3">
      <c r="A6492" s="1" t="s">
        <v>6536</v>
      </c>
      <c r="B6492" s="1" t="s">
        <v>38</v>
      </c>
      <c r="C6492" s="1" t="s">
        <v>20</v>
      </c>
      <c r="D6492" s="1" t="s">
        <v>39</v>
      </c>
      <c r="E6492" s="1" t="s">
        <v>22</v>
      </c>
      <c r="F6492" s="1" t="s">
        <v>62</v>
      </c>
      <c r="G6492">
        <v>2749.96</v>
      </c>
      <c r="H6492">
        <v>1</v>
      </c>
      <c r="I6492">
        <v>2749.96</v>
      </c>
      <c r="J6492">
        <v>4.07</v>
      </c>
      <c r="K6492">
        <v>937</v>
      </c>
      <c r="L6492" s="2">
        <v>45616</v>
      </c>
      <c r="O6492" t="str">
        <f>IF(ecommerce_10000[[#This Row],[Platform]]="Souq","sq",ecommerce_10000[[#This Row],[Platform]])</f>
        <v>Jumia</v>
      </c>
      <c r="P6492" t="str">
        <f>IF(E6492="Souq","sq",IF(E6492="Jumia","Jum",E6492))</f>
        <v>Jum</v>
      </c>
      <c r="Q6492">
        <f>VLOOKUP(ecommerce_10000[[#This Row],[City]],F:I,4,FALSE)</f>
        <v>27872.98</v>
      </c>
      <c r="R6492" s="1">
        <f>SUMIF(C:C,ecommerce_10000[[#This Row],[Category]],I:I)</f>
        <v>91504159.730000004</v>
      </c>
      <c r="S6492" s="1">
        <f>SUMIFS(I:I,C:C,C6492)</f>
        <v>91504159.730000004</v>
      </c>
      <c r="T6492" s="1" t="str">
        <f>INDEX(F:F,MATCH(ecommerce_10000[[#This Row],[TotalAmount]],I:I,0))</f>
        <v>Giza</v>
      </c>
    </row>
    <row r="6493" spans="1:20" x14ac:dyDescent="0.3">
      <c r="A6493" s="1" t="s">
        <v>6537</v>
      </c>
      <c r="B6493" s="1" t="s">
        <v>35</v>
      </c>
      <c r="C6493" s="1" t="s">
        <v>14</v>
      </c>
      <c r="D6493" s="1" t="s">
        <v>36</v>
      </c>
      <c r="E6493" s="1" t="s">
        <v>16</v>
      </c>
      <c r="F6493" s="1" t="s">
        <v>28</v>
      </c>
      <c r="G6493">
        <v>2802.24</v>
      </c>
      <c r="H6493">
        <v>3</v>
      </c>
      <c r="I6493">
        <v>8406.7199999999993</v>
      </c>
      <c r="J6493">
        <v>2.4500000000000002</v>
      </c>
      <c r="K6493">
        <v>782</v>
      </c>
      <c r="L6493" s="2">
        <v>45521</v>
      </c>
      <c r="O6493" t="str">
        <f>IF(ecommerce_10000[[#This Row],[Platform]]="Souq","sq",ecommerce_10000[[#This Row],[Platform]])</f>
        <v>sq</v>
      </c>
      <c r="P6493" t="str">
        <f>IF(E6493="Souq","sq",IF(E6493="Jumia","Jum",E6493))</f>
        <v>sq</v>
      </c>
      <c r="Q6493">
        <f>VLOOKUP(ecommerce_10000[[#This Row],[City]],F:I,4,FALSE)</f>
        <v>26648.76</v>
      </c>
      <c r="R6493" s="1">
        <f>SUMIF(C:C,ecommerce_10000[[#This Row],[Category]],I:I)</f>
        <v>92327183.770000085</v>
      </c>
      <c r="S6493" s="1">
        <f>SUMIFS(I:I,C:C,C6493)</f>
        <v>92327183.770000085</v>
      </c>
      <c r="T6493" s="1" t="str">
        <f>INDEX(F:F,MATCH(ecommerce_10000[[#This Row],[TotalAmount]],I:I,0))</f>
        <v>Casablanca</v>
      </c>
    </row>
    <row r="6494" spans="1:20" x14ac:dyDescent="0.3">
      <c r="A6494" s="1" t="s">
        <v>6538</v>
      </c>
      <c r="B6494" s="1" t="s">
        <v>19</v>
      </c>
      <c r="C6494" s="1" t="s">
        <v>20</v>
      </c>
      <c r="D6494" s="1" t="s">
        <v>21</v>
      </c>
      <c r="E6494" s="1" t="s">
        <v>22</v>
      </c>
      <c r="F6494" s="1" t="s">
        <v>17</v>
      </c>
      <c r="G6494">
        <v>8270.23</v>
      </c>
      <c r="H6494">
        <v>2</v>
      </c>
      <c r="I6494">
        <v>16540.46</v>
      </c>
      <c r="J6494">
        <v>3.17</v>
      </c>
      <c r="K6494">
        <v>4014</v>
      </c>
      <c r="L6494" s="2">
        <v>45438</v>
      </c>
      <c r="O6494" t="str">
        <f>IF(ecommerce_10000[[#This Row],[Platform]]="Souq","sq",ecommerce_10000[[#This Row],[Platform]])</f>
        <v>Jumia</v>
      </c>
      <c r="P6494" t="str">
        <f>IF(E6494="Souq","sq",IF(E6494="Jumia","Jum",E6494))</f>
        <v>Jum</v>
      </c>
      <c r="Q6494">
        <f>VLOOKUP(ecommerce_10000[[#This Row],[City]],F:I,4,FALSE)</f>
        <v>16284.02</v>
      </c>
      <c r="R6494" s="1">
        <f>SUMIF(C:C,ecommerce_10000[[#This Row],[Category]],I:I)</f>
        <v>91504159.730000004</v>
      </c>
      <c r="S6494" s="1">
        <f>SUMIFS(I:I,C:C,C6494)</f>
        <v>91504159.730000004</v>
      </c>
      <c r="T6494" s="1" t="str">
        <f>INDEX(F:F,MATCH(ecommerce_10000[[#This Row],[TotalAmount]],I:I,0))</f>
        <v>Cairo</v>
      </c>
    </row>
    <row r="6495" spans="1:20" x14ac:dyDescent="0.3">
      <c r="A6495" s="1" t="s">
        <v>6539</v>
      </c>
      <c r="B6495" s="1" t="s">
        <v>43</v>
      </c>
      <c r="C6495" s="1" t="s">
        <v>44</v>
      </c>
      <c r="D6495" s="1" t="s">
        <v>45</v>
      </c>
      <c r="E6495" s="1" t="s">
        <v>16</v>
      </c>
      <c r="F6495" s="1" t="s">
        <v>17</v>
      </c>
      <c r="G6495">
        <v>19121.61</v>
      </c>
      <c r="H6495">
        <v>4</v>
      </c>
      <c r="I6495">
        <v>76486.44</v>
      </c>
      <c r="J6495">
        <v>2.5</v>
      </c>
      <c r="K6495">
        <v>732</v>
      </c>
      <c r="L6495" s="2">
        <v>45298</v>
      </c>
      <c r="O6495" t="str">
        <f>IF(ecommerce_10000[[#This Row],[Platform]]="Souq","sq",ecommerce_10000[[#This Row],[Platform]])</f>
        <v>sq</v>
      </c>
      <c r="P6495" t="str">
        <f>IF(E6495="Souq","sq",IF(E6495="Jumia","Jum",E6495))</f>
        <v>sq</v>
      </c>
      <c r="Q6495">
        <f>VLOOKUP(ecommerce_10000[[#This Row],[City]],F:I,4,FALSE)</f>
        <v>16284.02</v>
      </c>
      <c r="R6495" s="1">
        <f>SUMIF(C:C,ecommerce_10000[[#This Row],[Category]],I:I)</f>
        <v>31420413.200000018</v>
      </c>
      <c r="S6495" s="1">
        <f>SUMIFS(I:I,C:C,C6495)</f>
        <v>31420413.200000018</v>
      </c>
      <c r="T6495" s="1" t="str">
        <f>INDEX(F:F,MATCH(ecommerce_10000[[#This Row],[TotalAmount]],I:I,0))</f>
        <v>Cairo</v>
      </c>
    </row>
    <row r="6496" spans="1:20" x14ac:dyDescent="0.3">
      <c r="A6496" s="1" t="s">
        <v>6540</v>
      </c>
      <c r="B6496" s="1" t="s">
        <v>49</v>
      </c>
      <c r="C6496" s="1" t="s">
        <v>14</v>
      </c>
      <c r="D6496" s="1" t="s">
        <v>50</v>
      </c>
      <c r="E6496" s="1" t="s">
        <v>16</v>
      </c>
      <c r="F6496" s="1" t="s">
        <v>23</v>
      </c>
      <c r="G6496">
        <v>2352.09</v>
      </c>
      <c r="H6496">
        <v>4</v>
      </c>
      <c r="I6496">
        <v>9408.36</v>
      </c>
      <c r="J6496">
        <v>1.33</v>
      </c>
      <c r="K6496">
        <v>1239</v>
      </c>
      <c r="L6496" s="2">
        <v>45604</v>
      </c>
      <c r="O6496" t="str">
        <f>IF(ecommerce_10000[[#This Row],[Platform]]="Souq","sq",ecommerce_10000[[#This Row],[Platform]])</f>
        <v>sq</v>
      </c>
      <c r="P6496" t="str">
        <f>IF(E6496="Souq","sq",IF(E6496="Jumia","Jum",E6496))</f>
        <v>sq</v>
      </c>
      <c r="Q6496">
        <f>VLOOKUP(ecommerce_10000[[#This Row],[City]],F:I,4,FALSE)</f>
        <v>13290.4</v>
      </c>
      <c r="R6496" s="1">
        <f>SUMIF(C:C,ecommerce_10000[[#This Row],[Category]],I:I)</f>
        <v>92327183.770000085</v>
      </c>
      <c r="S6496" s="1">
        <f>SUMIFS(I:I,C:C,C6496)</f>
        <v>92327183.770000085</v>
      </c>
      <c r="T6496" s="1" t="str">
        <f>INDEX(F:F,MATCH(ecommerce_10000[[#This Row],[TotalAmount]],I:I,0))</f>
        <v>Alexandria</v>
      </c>
    </row>
    <row r="6497" spans="1:20" x14ac:dyDescent="0.3">
      <c r="A6497" s="1" t="s">
        <v>6541</v>
      </c>
      <c r="B6497" s="1" t="s">
        <v>19</v>
      </c>
      <c r="C6497" s="1" t="s">
        <v>20</v>
      </c>
      <c r="D6497" s="1" t="s">
        <v>21</v>
      </c>
      <c r="E6497" s="1" t="s">
        <v>22</v>
      </c>
      <c r="F6497" s="1" t="s">
        <v>62</v>
      </c>
      <c r="G6497">
        <v>11961.07</v>
      </c>
      <c r="H6497">
        <v>4</v>
      </c>
      <c r="I6497">
        <v>47844.28</v>
      </c>
      <c r="J6497">
        <v>1.58</v>
      </c>
      <c r="K6497">
        <v>3903</v>
      </c>
      <c r="L6497" s="2">
        <v>45529</v>
      </c>
      <c r="O6497" t="str">
        <f>IF(ecommerce_10000[[#This Row],[Platform]]="Souq","sq",ecommerce_10000[[#This Row],[Platform]])</f>
        <v>Jumia</v>
      </c>
      <c r="P6497" t="str">
        <f>IF(E6497="Souq","sq",IF(E6497="Jumia","Jum",E6497))</f>
        <v>Jum</v>
      </c>
      <c r="Q6497">
        <f>VLOOKUP(ecommerce_10000[[#This Row],[City]],F:I,4,FALSE)</f>
        <v>27872.98</v>
      </c>
      <c r="R6497" s="1">
        <f>SUMIF(C:C,ecommerce_10000[[#This Row],[Category]],I:I)</f>
        <v>91504159.730000004</v>
      </c>
      <c r="S6497" s="1">
        <f>SUMIFS(I:I,C:C,C6497)</f>
        <v>91504159.730000004</v>
      </c>
      <c r="T6497" s="1" t="str">
        <f>INDEX(F:F,MATCH(ecommerce_10000[[#This Row],[TotalAmount]],I:I,0))</f>
        <v>Giza</v>
      </c>
    </row>
    <row r="6498" spans="1:20" x14ac:dyDescent="0.3">
      <c r="A6498" s="1" t="s">
        <v>6542</v>
      </c>
      <c r="B6498" s="1" t="s">
        <v>38</v>
      </c>
      <c r="C6498" s="1" t="s">
        <v>20</v>
      </c>
      <c r="D6498" s="1" t="s">
        <v>39</v>
      </c>
      <c r="E6498" s="1" t="s">
        <v>16</v>
      </c>
      <c r="F6498" s="1" t="s">
        <v>33</v>
      </c>
      <c r="G6498">
        <v>15966.82</v>
      </c>
      <c r="H6498">
        <v>2</v>
      </c>
      <c r="I6498">
        <v>31933.64</v>
      </c>
      <c r="J6498">
        <v>4.58</v>
      </c>
      <c r="K6498">
        <v>2564</v>
      </c>
      <c r="L6498" s="2">
        <v>45458</v>
      </c>
      <c r="O6498" t="str">
        <f>IF(ecommerce_10000[[#This Row],[Platform]]="Souq","sq",ecommerce_10000[[#This Row],[Platform]])</f>
        <v>sq</v>
      </c>
      <c r="P6498" t="str">
        <f>IF(E6498="Souq","sq",IF(E6498="Jumia","Jum",E6498))</f>
        <v>sq</v>
      </c>
      <c r="Q6498">
        <f>VLOOKUP(ecommerce_10000[[#This Row],[City]],F:I,4,FALSE)</f>
        <v>3665.44</v>
      </c>
      <c r="R6498" s="1">
        <f>SUMIF(C:C,ecommerce_10000[[#This Row],[Category]],I:I)</f>
        <v>91504159.730000004</v>
      </c>
      <c r="S6498" s="1">
        <f>SUMIFS(I:I,C:C,C6498)</f>
        <v>91504159.730000004</v>
      </c>
      <c r="T6498" s="1" t="str">
        <f>INDEX(F:F,MATCH(ecommerce_10000[[#This Row],[TotalAmount]],I:I,0))</f>
        <v>Dubai</v>
      </c>
    </row>
    <row r="6499" spans="1:20" x14ac:dyDescent="0.3">
      <c r="A6499" s="1" t="s">
        <v>6543</v>
      </c>
      <c r="B6499" s="1" t="s">
        <v>53</v>
      </c>
      <c r="C6499" s="1" t="s">
        <v>31</v>
      </c>
      <c r="D6499" s="1" t="s">
        <v>54</v>
      </c>
      <c r="E6499" s="1" t="s">
        <v>47</v>
      </c>
      <c r="F6499" s="1" t="s">
        <v>28</v>
      </c>
      <c r="G6499">
        <v>14248.59</v>
      </c>
      <c r="H6499">
        <v>1</v>
      </c>
      <c r="I6499">
        <v>14248.59</v>
      </c>
      <c r="J6499">
        <v>3.46</v>
      </c>
      <c r="K6499">
        <v>1515</v>
      </c>
      <c r="L6499" s="2">
        <v>45579</v>
      </c>
      <c r="O6499" t="str">
        <f>IF(ecommerce_10000[[#This Row],[Platform]]="Souq","sq",ecommerce_10000[[#This Row],[Platform]])</f>
        <v>Amazon</v>
      </c>
      <c r="P6499" t="str">
        <f>IF(E6499="Souq","sq",IF(E6499="Jumia","Jum",E6499))</f>
        <v>Amazon</v>
      </c>
      <c r="Q6499">
        <f>VLOOKUP(ecommerce_10000[[#This Row],[City]],F:I,4,FALSE)</f>
        <v>26648.76</v>
      </c>
      <c r="R6499" s="1">
        <f>SUMIF(C:C,ecommerce_10000[[#This Row],[Category]],I:I)</f>
        <v>57542997.559999913</v>
      </c>
      <c r="S6499" s="1">
        <f>SUMIFS(I:I,C:C,C6499)</f>
        <v>57542997.559999913</v>
      </c>
      <c r="T6499" s="1" t="str">
        <f>INDEX(F:F,MATCH(ecommerce_10000[[#This Row],[TotalAmount]],I:I,0))</f>
        <v>Casablanca</v>
      </c>
    </row>
    <row r="6500" spans="1:20" x14ac:dyDescent="0.3">
      <c r="A6500" s="1" t="s">
        <v>6544</v>
      </c>
      <c r="B6500" s="1" t="s">
        <v>65</v>
      </c>
      <c r="C6500" s="1" t="s">
        <v>20</v>
      </c>
      <c r="D6500" s="1" t="s">
        <v>66</v>
      </c>
      <c r="E6500" s="1" t="s">
        <v>47</v>
      </c>
      <c r="F6500" s="1" t="s">
        <v>33</v>
      </c>
      <c r="G6500">
        <v>11841.3</v>
      </c>
      <c r="H6500">
        <v>1</v>
      </c>
      <c r="I6500">
        <v>11841.3</v>
      </c>
      <c r="J6500">
        <v>2.85</v>
      </c>
      <c r="K6500">
        <v>4438</v>
      </c>
      <c r="L6500" s="2">
        <v>45297</v>
      </c>
      <c r="O6500" t="str">
        <f>IF(ecommerce_10000[[#This Row],[Platform]]="Souq","sq",ecommerce_10000[[#This Row],[Platform]])</f>
        <v>Amazon</v>
      </c>
      <c r="P6500" t="str">
        <f>IF(E6500="Souq","sq",IF(E6500="Jumia","Jum",E6500))</f>
        <v>Amazon</v>
      </c>
      <c r="Q6500">
        <f>VLOOKUP(ecommerce_10000[[#This Row],[City]],F:I,4,FALSE)</f>
        <v>3665.44</v>
      </c>
      <c r="R6500" s="1">
        <f>SUMIF(C:C,ecommerce_10000[[#This Row],[Category]],I:I)</f>
        <v>91504159.730000004</v>
      </c>
      <c r="S6500" s="1">
        <f>SUMIFS(I:I,C:C,C6500)</f>
        <v>91504159.730000004</v>
      </c>
      <c r="T6500" s="1" t="str">
        <f>INDEX(F:F,MATCH(ecommerce_10000[[#This Row],[TotalAmount]],I:I,0))</f>
        <v>Dubai</v>
      </c>
    </row>
    <row r="6501" spans="1:20" x14ac:dyDescent="0.3">
      <c r="A6501" s="1" t="s">
        <v>6545</v>
      </c>
      <c r="B6501" s="1" t="s">
        <v>19</v>
      </c>
      <c r="C6501" s="1" t="s">
        <v>20</v>
      </c>
      <c r="D6501" s="1" t="s">
        <v>21</v>
      </c>
      <c r="E6501" s="1" t="s">
        <v>47</v>
      </c>
      <c r="F6501" s="1" t="s">
        <v>33</v>
      </c>
      <c r="G6501">
        <v>16387.29</v>
      </c>
      <c r="H6501">
        <v>1</v>
      </c>
      <c r="I6501">
        <v>16387.29</v>
      </c>
      <c r="J6501">
        <v>1.37</v>
      </c>
      <c r="K6501">
        <v>2411</v>
      </c>
      <c r="L6501" s="2">
        <v>45384</v>
      </c>
      <c r="O6501" t="str">
        <f>IF(ecommerce_10000[[#This Row],[Platform]]="Souq","sq",ecommerce_10000[[#This Row],[Platform]])</f>
        <v>Amazon</v>
      </c>
      <c r="P6501" t="str">
        <f>IF(E6501="Souq","sq",IF(E6501="Jumia","Jum",E6501))</f>
        <v>Amazon</v>
      </c>
      <c r="Q6501">
        <f>VLOOKUP(ecommerce_10000[[#This Row],[City]],F:I,4,FALSE)</f>
        <v>3665.44</v>
      </c>
      <c r="R6501" s="1">
        <f>SUMIF(C:C,ecommerce_10000[[#This Row],[Category]],I:I)</f>
        <v>91504159.730000004</v>
      </c>
      <c r="S6501" s="1">
        <f>SUMIFS(I:I,C:C,C6501)</f>
        <v>91504159.730000004</v>
      </c>
      <c r="T6501" s="1" t="str">
        <f>INDEX(F:F,MATCH(ecommerce_10000[[#This Row],[TotalAmount]],I:I,0))</f>
        <v>Dubai</v>
      </c>
    </row>
    <row r="6502" spans="1:20" x14ac:dyDescent="0.3">
      <c r="A6502" s="1" t="s">
        <v>6546</v>
      </c>
      <c r="B6502" s="1" t="s">
        <v>13</v>
      </c>
      <c r="C6502" s="1" t="s">
        <v>14</v>
      </c>
      <c r="D6502" s="1" t="s">
        <v>15</v>
      </c>
      <c r="E6502" s="1" t="s">
        <v>47</v>
      </c>
      <c r="F6502" s="1" t="s">
        <v>40</v>
      </c>
      <c r="G6502">
        <v>8409.06</v>
      </c>
      <c r="H6502">
        <v>2</v>
      </c>
      <c r="I6502">
        <v>16818.12</v>
      </c>
      <c r="J6502">
        <v>4.0999999999999996</v>
      </c>
      <c r="K6502">
        <v>2061</v>
      </c>
      <c r="L6502" s="2">
        <v>45384</v>
      </c>
      <c r="O6502" t="str">
        <f>IF(ecommerce_10000[[#This Row],[Platform]]="Souq","sq",ecommerce_10000[[#This Row],[Platform]])</f>
        <v>Amazon</v>
      </c>
      <c r="P6502" t="str">
        <f>IF(E6502="Souq","sq",IF(E6502="Jumia","Jum",E6502))</f>
        <v>Amazon</v>
      </c>
      <c r="Q6502">
        <f>VLOOKUP(ecommerce_10000[[#This Row],[City]],F:I,4,FALSE)</f>
        <v>99349.3</v>
      </c>
      <c r="R6502" s="1">
        <f>SUMIF(C:C,ecommerce_10000[[#This Row],[Category]],I:I)</f>
        <v>92327183.770000085</v>
      </c>
      <c r="S6502" s="1">
        <f>SUMIFS(I:I,C:C,C6502)</f>
        <v>92327183.770000085</v>
      </c>
      <c r="T6502" s="1" t="str">
        <f>INDEX(F:F,MATCH(ecommerce_10000[[#This Row],[TotalAmount]],I:I,0))</f>
        <v>Riyadh</v>
      </c>
    </row>
    <row r="6503" spans="1:20" x14ac:dyDescent="0.3">
      <c r="A6503" s="1" t="s">
        <v>6547</v>
      </c>
      <c r="B6503" s="1" t="s">
        <v>49</v>
      </c>
      <c r="C6503" s="1" t="s">
        <v>14</v>
      </c>
      <c r="D6503" s="1" t="s">
        <v>50</v>
      </c>
      <c r="E6503" s="1" t="s">
        <v>22</v>
      </c>
      <c r="F6503" s="1" t="s">
        <v>17</v>
      </c>
      <c r="G6503">
        <v>13866.04</v>
      </c>
      <c r="H6503">
        <v>1</v>
      </c>
      <c r="I6503">
        <v>13866.04</v>
      </c>
      <c r="J6503">
        <v>4.43</v>
      </c>
      <c r="K6503">
        <v>2083</v>
      </c>
      <c r="L6503" s="2">
        <v>45385</v>
      </c>
      <c r="O6503" t="str">
        <f>IF(ecommerce_10000[[#This Row],[Platform]]="Souq","sq",ecommerce_10000[[#This Row],[Platform]])</f>
        <v>Jumia</v>
      </c>
      <c r="P6503" t="str">
        <f>IF(E6503="Souq","sq",IF(E6503="Jumia","Jum",E6503))</f>
        <v>Jum</v>
      </c>
      <c r="Q6503">
        <f>VLOOKUP(ecommerce_10000[[#This Row],[City]],F:I,4,FALSE)</f>
        <v>16284.02</v>
      </c>
      <c r="R6503" s="1">
        <f>SUMIF(C:C,ecommerce_10000[[#This Row],[Category]],I:I)</f>
        <v>92327183.770000085</v>
      </c>
      <c r="S6503" s="1">
        <f>SUMIFS(I:I,C:C,C6503)</f>
        <v>92327183.770000085</v>
      </c>
      <c r="T6503" s="1" t="str">
        <f>INDEX(F:F,MATCH(ecommerce_10000[[#This Row],[TotalAmount]],I:I,0))</f>
        <v>Cairo</v>
      </c>
    </row>
    <row r="6504" spans="1:20" x14ac:dyDescent="0.3">
      <c r="A6504" s="1" t="s">
        <v>6548</v>
      </c>
      <c r="B6504" s="1" t="s">
        <v>65</v>
      </c>
      <c r="C6504" s="1" t="s">
        <v>20</v>
      </c>
      <c r="D6504" s="1" t="s">
        <v>66</v>
      </c>
      <c r="E6504" s="1" t="s">
        <v>47</v>
      </c>
      <c r="F6504" s="1" t="s">
        <v>23</v>
      </c>
      <c r="G6504">
        <v>15726.99</v>
      </c>
      <c r="H6504">
        <v>2</v>
      </c>
      <c r="I6504">
        <v>31453.98</v>
      </c>
      <c r="J6504">
        <v>2.14</v>
      </c>
      <c r="K6504">
        <v>357</v>
      </c>
      <c r="L6504" s="2">
        <v>45621</v>
      </c>
      <c r="O6504" t="str">
        <f>IF(ecommerce_10000[[#This Row],[Platform]]="Souq","sq",ecommerce_10000[[#This Row],[Platform]])</f>
        <v>Amazon</v>
      </c>
      <c r="P6504" t="str">
        <f>IF(E6504="Souq","sq",IF(E6504="Jumia","Jum",E6504))</f>
        <v>Amazon</v>
      </c>
      <c r="Q6504">
        <f>VLOOKUP(ecommerce_10000[[#This Row],[City]],F:I,4,FALSE)</f>
        <v>13290.4</v>
      </c>
      <c r="R6504" s="1">
        <f>SUMIF(C:C,ecommerce_10000[[#This Row],[Category]],I:I)</f>
        <v>91504159.730000004</v>
      </c>
      <c r="S6504" s="1">
        <f>SUMIFS(I:I,C:C,C6504)</f>
        <v>91504159.730000004</v>
      </c>
      <c r="T6504" s="1" t="str">
        <f>INDEX(F:F,MATCH(ecommerce_10000[[#This Row],[TotalAmount]],I:I,0))</f>
        <v>Alexandria</v>
      </c>
    </row>
    <row r="6505" spans="1:20" x14ac:dyDescent="0.3">
      <c r="A6505" s="1" t="s">
        <v>6549</v>
      </c>
      <c r="B6505" s="1" t="s">
        <v>13</v>
      </c>
      <c r="C6505" s="1" t="s">
        <v>14</v>
      </c>
      <c r="D6505" s="1" t="s">
        <v>15</v>
      </c>
      <c r="E6505" s="1" t="s">
        <v>22</v>
      </c>
      <c r="F6505" s="1" t="s">
        <v>33</v>
      </c>
      <c r="G6505">
        <v>14217.81</v>
      </c>
      <c r="H6505">
        <v>5</v>
      </c>
      <c r="I6505">
        <v>71089.05</v>
      </c>
      <c r="J6505">
        <v>2.89</v>
      </c>
      <c r="K6505">
        <v>3718</v>
      </c>
      <c r="L6505" s="2">
        <v>45559</v>
      </c>
      <c r="O6505" t="str">
        <f>IF(ecommerce_10000[[#This Row],[Platform]]="Souq","sq",ecommerce_10000[[#This Row],[Platform]])</f>
        <v>Jumia</v>
      </c>
      <c r="P6505" t="str">
        <f>IF(E6505="Souq","sq",IF(E6505="Jumia","Jum",E6505))</f>
        <v>Jum</v>
      </c>
      <c r="Q6505">
        <f>VLOOKUP(ecommerce_10000[[#This Row],[City]],F:I,4,FALSE)</f>
        <v>3665.44</v>
      </c>
      <c r="R6505" s="1">
        <f>SUMIF(C:C,ecommerce_10000[[#This Row],[Category]],I:I)</f>
        <v>92327183.770000085</v>
      </c>
      <c r="S6505" s="1">
        <f>SUMIFS(I:I,C:C,C6505)</f>
        <v>92327183.770000085</v>
      </c>
      <c r="T6505" s="1" t="str">
        <f>INDEX(F:F,MATCH(ecommerce_10000[[#This Row],[TotalAmount]],I:I,0))</f>
        <v>Dubai</v>
      </c>
    </row>
    <row r="6506" spans="1:20" x14ac:dyDescent="0.3">
      <c r="A6506" s="1" t="s">
        <v>6550</v>
      </c>
      <c r="B6506" s="1" t="s">
        <v>49</v>
      </c>
      <c r="C6506" s="1" t="s">
        <v>14</v>
      </c>
      <c r="D6506" s="1" t="s">
        <v>50</v>
      </c>
      <c r="E6506" s="1" t="s">
        <v>22</v>
      </c>
      <c r="F6506" s="1" t="s">
        <v>28</v>
      </c>
      <c r="G6506">
        <v>9025.7199999999993</v>
      </c>
      <c r="H6506">
        <v>5</v>
      </c>
      <c r="I6506">
        <v>45128.6</v>
      </c>
      <c r="J6506">
        <v>3.43</v>
      </c>
      <c r="K6506">
        <v>4858</v>
      </c>
      <c r="L6506" s="2">
        <v>45554</v>
      </c>
      <c r="O6506" t="str">
        <f>IF(ecommerce_10000[[#This Row],[Platform]]="Souq","sq",ecommerce_10000[[#This Row],[Platform]])</f>
        <v>Jumia</v>
      </c>
      <c r="P6506" t="str">
        <f>IF(E6506="Souq","sq",IF(E6506="Jumia","Jum",E6506))</f>
        <v>Jum</v>
      </c>
      <c r="Q6506">
        <f>VLOOKUP(ecommerce_10000[[#This Row],[City]],F:I,4,FALSE)</f>
        <v>26648.76</v>
      </c>
      <c r="R6506" s="1">
        <f>SUMIF(C:C,ecommerce_10000[[#This Row],[Category]],I:I)</f>
        <v>92327183.770000085</v>
      </c>
      <c r="S6506" s="1">
        <f>SUMIFS(I:I,C:C,C6506)</f>
        <v>92327183.770000085</v>
      </c>
      <c r="T6506" s="1" t="str">
        <f>INDEX(F:F,MATCH(ecommerce_10000[[#This Row],[TotalAmount]],I:I,0))</f>
        <v>Casablanca</v>
      </c>
    </row>
    <row r="6507" spans="1:20" x14ac:dyDescent="0.3">
      <c r="A6507" s="1" t="s">
        <v>6551</v>
      </c>
      <c r="B6507" s="1" t="s">
        <v>38</v>
      </c>
      <c r="C6507" s="1" t="s">
        <v>20</v>
      </c>
      <c r="D6507" s="1" t="s">
        <v>39</v>
      </c>
      <c r="E6507" s="1" t="s">
        <v>22</v>
      </c>
      <c r="F6507" s="1" t="s">
        <v>28</v>
      </c>
      <c r="G6507">
        <v>16662.580000000002</v>
      </c>
      <c r="H6507">
        <v>2</v>
      </c>
      <c r="I6507">
        <v>33325.160000000003</v>
      </c>
      <c r="J6507">
        <v>2.19</v>
      </c>
      <c r="K6507">
        <v>2893</v>
      </c>
      <c r="L6507" s="2">
        <v>45553</v>
      </c>
      <c r="O6507" t="str">
        <f>IF(ecommerce_10000[[#This Row],[Platform]]="Souq","sq",ecommerce_10000[[#This Row],[Platform]])</f>
        <v>Jumia</v>
      </c>
      <c r="P6507" t="str">
        <f>IF(E6507="Souq","sq",IF(E6507="Jumia","Jum",E6507))</f>
        <v>Jum</v>
      </c>
      <c r="Q6507">
        <f>VLOOKUP(ecommerce_10000[[#This Row],[City]],F:I,4,FALSE)</f>
        <v>26648.76</v>
      </c>
      <c r="R6507" s="1">
        <f>SUMIF(C:C,ecommerce_10000[[#This Row],[Category]],I:I)</f>
        <v>91504159.730000004</v>
      </c>
      <c r="S6507" s="1">
        <f>SUMIFS(I:I,C:C,C6507)</f>
        <v>91504159.730000004</v>
      </c>
      <c r="T6507" s="1" t="str">
        <f>INDEX(F:F,MATCH(ecommerce_10000[[#This Row],[TotalAmount]],I:I,0))</f>
        <v>Casablanca</v>
      </c>
    </row>
    <row r="6508" spans="1:20" x14ac:dyDescent="0.3">
      <c r="A6508" s="1" t="s">
        <v>6552</v>
      </c>
      <c r="B6508" s="1" t="s">
        <v>25</v>
      </c>
      <c r="C6508" s="1" t="s">
        <v>26</v>
      </c>
      <c r="D6508" s="1" t="s">
        <v>27</v>
      </c>
      <c r="E6508" s="1" t="s">
        <v>16</v>
      </c>
      <c r="F6508" s="1" t="s">
        <v>33</v>
      </c>
      <c r="G6508">
        <v>11043.42</v>
      </c>
      <c r="H6508">
        <v>1</v>
      </c>
      <c r="I6508">
        <v>11043.42</v>
      </c>
      <c r="J6508">
        <v>4.07</v>
      </c>
      <c r="K6508">
        <v>3585</v>
      </c>
      <c r="L6508" s="2">
        <v>45631</v>
      </c>
      <c r="O6508" t="str">
        <f>IF(ecommerce_10000[[#This Row],[Platform]]="Souq","sq",ecommerce_10000[[#This Row],[Platform]])</f>
        <v>sq</v>
      </c>
      <c r="P6508" t="str">
        <f>IF(E6508="Souq","sq",IF(E6508="Jumia","Jum",E6508))</f>
        <v>sq</v>
      </c>
      <c r="Q6508">
        <f>VLOOKUP(ecommerce_10000[[#This Row],[City]],F:I,4,FALSE)</f>
        <v>3665.44</v>
      </c>
      <c r="R6508" s="1">
        <f>SUMIF(C:C,ecommerce_10000[[#This Row],[Category]],I:I)</f>
        <v>29200970.130000021</v>
      </c>
      <c r="S6508" s="1">
        <f>SUMIFS(I:I,C:C,C6508)</f>
        <v>29200970.130000021</v>
      </c>
      <c r="T6508" s="1" t="str">
        <f>INDEX(F:F,MATCH(ecommerce_10000[[#This Row],[TotalAmount]],I:I,0))</f>
        <v>Dubai</v>
      </c>
    </row>
    <row r="6509" spans="1:20" x14ac:dyDescent="0.3">
      <c r="A6509" s="1" t="s">
        <v>6553</v>
      </c>
      <c r="B6509" s="1" t="s">
        <v>25</v>
      </c>
      <c r="C6509" s="1" t="s">
        <v>26</v>
      </c>
      <c r="D6509" s="1" t="s">
        <v>27</v>
      </c>
      <c r="E6509" s="1" t="s">
        <v>47</v>
      </c>
      <c r="F6509" s="1" t="s">
        <v>62</v>
      </c>
      <c r="G6509">
        <v>3739.83</v>
      </c>
      <c r="H6509">
        <v>5</v>
      </c>
      <c r="I6509">
        <v>18699.150000000001</v>
      </c>
      <c r="J6509">
        <v>2.87</v>
      </c>
      <c r="K6509">
        <v>347</v>
      </c>
      <c r="L6509" s="2">
        <v>45454</v>
      </c>
      <c r="O6509" t="str">
        <f>IF(ecommerce_10000[[#This Row],[Platform]]="Souq","sq",ecommerce_10000[[#This Row],[Platform]])</f>
        <v>Amazon</v>
      </c>
      <c r="P6509" t="str">
        <f>IF(E6509="Souq","sq",IF(E6509="Jumia","Jum",E6509))</f>
        <v>Amazon</v>
      </c>
      <c r="Q6509">
        <f>VLOOKUP(ecommerce_10000[[#This Row],[City]],F:I,4,FALSE)</f>
        <v>27872.98</v>
      </c>
      <c r="R6509" s="1">
        <f>SUMIF(C:C,ecommerce_10000[[#This Row],[Category]],I:I)</f>
        <v>29200970.130000021</v>
      </c>
      <c r="S6509" s="1">
        <f>SUMIFS(I:I,C:C,C6509)</f>
        <v>29200970.130000021</v>
      </c>
      <c r="T6509" s="1" t="str">
        <f>INDEX(F:F,MATCH(ecommerce_10000[[#This Row],[TotalAmount]],I:I,0))</f>
        <v>Giza</v>
      </c>
    </row>
    <row r="6510" spans="1:20" x14ac:dyDescent="0.3">
      <c r="A6510" s="1" t="s">
        <v>6554</v>
      </c>
      <c r="B6510" s="1" t="s">
        <v>13</v>
      </c>
      <c r="C6510" s="1" t="s">
        <v>14</v>
      </c>
      <c r="D6510" s="1" t="s">
        <v>15</v>
      </c>
      <c r="E6510" s="1" t="s">
        <v>22</v>
      </c>
      <c r="F6510" s="1" t="s">
        <v>33</v>
      </c>
      <c r="G6510">
        <v>3054.25</v>
      </c>
      <c r="H6510">
        <v>2</v>
      </c>
      <c r="I6510">
        <v>6108.5</v>
      </c>
      <c r="J6510">
        <v>2.7</v>
      </c>
      <c r="K6510">
        <v>2858</v>
      </c>
      <c r="L6510" s="2">
        <v>45625</v>
      </c>
      <c r="O6510" t="str">
        <f>IF(ecommerce_10000[[#This Row],[Platform]]="Souq","sq",ecommerce_10000[[#This Row],[Platform]])</f>
        <v>Jumia</v>
      </c>
      <c r="P6510" t="str">
        <f>IF(E6510="Souq","sq",IF(E6510="Jumia","Jum",E6510))</f>
        <v>Jum</v>
      </c>
      <c r="Q6510">
        <f>VLOOKUP(ecommerce_10000[[#This Row],[City]],F:I,4,FALSE)</f>
        <v>3665.44</v>
      </c>
      <c r="R6510" s="1">
        <f>SUMIF(C:C,ecommerce_10000[[#This Row],[Category]],I:I)</f>
        <v>92327183.770000085</v>
      </c>
      <c r="S6510" s="1">
        <f>SUMIFS(I:I,C:C,C6510)</f>
        <v>92327183.770000085</v>
      </c>
      <c r="T6510" s="1" t="str">
        <f>INDEX(F:F,MATCH(ecommerce_10000[[#This Row],[TotalAmount]],I:I,0))</f>
        <v>Dubai</v>
      </c>
    </row>
    <row r="6511" spans="1:20" x14ac:dyDescent="0.3">
      <c r="A6511" s="1" t="s">
        <v>6555</v>
      </c>
      <c r="B6511" s="1" t="s">
        <v>25</v>
      </c>
      <c r="C6511" s="1" t="s">
        <v>26</v>
      </c>
      <c r="D6511" s="1" t="s">
        <v>27</v>
      </c>
      <c r="E6511" s="1" t="s">
        <v>16</v>
      </c>
      <c r="F6511" s="1" t="s">
        <v>17</v>
      </c>
      <c r="G6511">
        <v>14648.2</v>
      </c>
      <c r="H6511">
        <v>2</v>
      </c>
      <c r="I6511">
        <v>29296.400000000001</v>
      </c>
      <c r="J6511">
        <v>4.93</v>
      </c>
      <c r="K6511">
        <v>2526</v>
      </c>
      <c r="L6511" s="2">
        <v>45328</v>
      </c>
      <c r="O6511" t="str">
        <f>IF(ecommerce_10000[[#This Row],[Platform]]="Souq","sq",ecommerce_10000[[#This Row],[Platform]])</f>
        <v>sq</v>
      </c>
      <c r="P6511" t="str">
        <f>IF(E6511="Souq","sq",IF(E6511="Jumia","Jum",E6511))</f>
        <v>sq</v>
      </c>
      <c r="Q6511">
        <f>VLOOKUP(ecommerce_10000[[#This Row],[City]],F:I,4,FALSE)</f>
        <v>16284.02</v>
      </c>
      <c r="R6511" s="1">
        <f>SUMIF(C:C,ecommerce_10000[[#This Row],[Category]],I:I)</f>
        <v>29200970.130000021</v>
      </c>
      <c r="S6511" s="1">
        <f>SUMIFS(I:I,C:C,C6511)</f>
        <v>29200970.130000021</v>
      </c>
      <c r="T6511" s="1" t="str">
        <f>INDEX(F:F,MATCH(ecommerce_10000[[#This Row],[TotalAmount]],I:I,0))</f>
        <v>Cairo</v>
      </c>
    </row>
    <row r="6512" spans="1:20" x14ac:dyDescent="0.3">
      <c r="A6512" s="1" t="s">
        <v>6556</v>
      </c>
      <c r="B6512" s="1" t="s">
        <v>35</v>
      </c>
      <c r="C6512" s="1" t="s">
        <v>14</v>
      </c>
      <c r="D6512" s="1" t="s">
        <v>36</v>
      </c>
      <c r="E6512" s="1" t="s">
        <v>16</v>
      </c>
      <c r="F6512" s="1" t="s">
        <v>62</v>
      </c>
      <c r="G6512">
        <v>5676.2</v>
      </c>
      <c r="H6512">
        <v>1</v>
      </c>
      <c r="I6512">
        <v>5676.2</v>
      </c>
      <c r="J6512">
        <v>2.2599999999999998</v>
      </c>
      <c r="K6512">
        <v>4100</v>
      </c>
      <c r="L6512" s="2">
        <v>45460</v>
      </c>
      <c r="O6512" t="str">
        <f>IF(ecommerce_10000[[#This Row],[Platform]]="Souq","sq",ecommerce_10000[[#This Row],[Platform]])</f>
        <v>sq</v>
      </c>
      <c r="P6512" t="str">
        <f>IF(E6512="Souq","sq",IF(E6512="Jumia","Jum",E6512))</f>
        <v>sq</v>
      </c>
      <c r="Q6512">
        <f>VLOOKUP(ecommerce_10000[[#This Row],[City]],F:I,4,FALSE)</f>
        <v>27872.98</v>
      </c>
      <c r="R6512" s="1">
        <f>SUMIF(C:C,ecommerce_10000[[#This Row],[Category]],I:I)</f>
        <v>92327183.770000085</v>
      </c>
      <c r="S6512" s="1">
        <f>SUMIFS(I:I,C:C,C6512)</f>
        <v>92327183.770000085</v>
      </c>
      <c r="T6512" s="1" t="str">
        <f>INDEX(F:F,MATCH(ecommerce_10000[[#This Row],[TotalAmount]],I:I,0))</f>
        <v>Giza</v>
      </c>
    </row>
    <row r="6513" spans="1:20" x14ac:dyDescent="0.3">
      <c r="A6513" s="1" t="s">
        <v>6557</v>
      </c>
      <c r="B6513" s="1" t="s">
        <v>38</v>
      </c>
      <c r="C6513" s="1" t="s">
        <v>20</v>
      </c>
      <c r="D6513" s="1" t="s">
        <v>39</v>
      </c>
      <c r="E6513" s="1" t="s">
        <v>22</v>
      </c>
      <c r="F6513" s="1" t="s">
        <v>28</v>
      </c>
      <c r="G6513">
        <v>14309.67</v>
      </c>
      <c r="H6513">
        <v>2</v>
      </c>
      <c r="I6513">
        <v>28619.34</v>
      </c>
      <c r="J6513">
        <v>1.99</v>
      </c>
      <c r="K6513">
        <v>2843</v>
      </c>
      <c r="L6513" s="2">
        <v>45481</v>
      </c>
      <c r="O6513" t="str">
        <f>IF(ecommerce_10000[[#This Row],[Platform]]="Souq","sq",ecommerce_10000[[#This Row],[Platform]])</f>
        <v>Jumia</v>
      </c>
      <c r="P6513" t="str">
        <f>IF(E6513="Souq","sq",IF(E6513="Jumia","Jum",E6513))</f>
        <v>Jum</v>
      </c>
      <c r="Q6513">
        <f>VLOOKUP(ecommerce_10000[[#This Row],[City]],F:I,4,FALSE)</f>
        <v>26648.76</v>
      </c>
      <c r="R6513" s="1">
        <f>SUMIF(C:C,ecommerce_10000[[#This Row],[Category]],I:I)</f>
        <v>91504159.730000004</v>
      </c>
      <c r="S6513" s="1">
        <f>SUMIFS(I:I,C:C,C6513)</f>
        <v>91504159.730000004</v>
      </c>
      <c r="T6513" s="1" t="str">
        <f>INDEX(F:F,MATCH(ecommerce_10000[[#This Row],[TotalAmount]],I:I,0))</f>
        <v>Casablanca</v>
      </c>
    </row>
    <row r="6514" spans="1:20" x14ac:dyDescent="0.3">
      <c r="A6514" s="1" t="s">
        <v>6558</v>
      </c>
      <c r="B6514" s="1" t="s">
        <v>65</v>
      </c>
      <c r="C6514" s="1" t="s">
        <v>20</v>
      </c>
      <c r="D6514" s="1" t="s">
        <v>66</v>
      </c>
      <c r="E6514" s="1" t="s">
        <v>47</v>
      </c>
      <c r="F6514" s="1" t="s">
        <v>33</v>
      </c>
      <c r="G6514">
        <v>15689.6</v>
      </c>
      <c r="H6514">
        <v>3</v>
      </c>
      <c r="I6514">
        <v>47068.800000000003</v>
      </c>
      <c r="J6514">
        <v>4.17</v>
      </c>
      <c r="K6514">
        <v>3518</v>
      </c>
      <c r="L6514" s="2">
        <v>45580</v>
      </c>
      <c r="O6514" t="str">
        <f>IF(ecommerce_10000[[#This Row],[Platform]]="Souq","sq",ecommerce_10000[[#This Row],[Platform]])</f>
        <v>Amazon</v>
      </c>
      <c r="P6514" t="str">
        <f>IF(E6514="Souq","sq",IF(E6514="Jumia","Jum",E6514))</f>
        <v>Amazon</v>
      </c>
      <c r="Q6514">
        <f>VLOOKUP(ecommerce_10000[[#This Row],[City]],F:I,4,FALSE)</f>
        <v>3665.44</v>
      </c>
      <c r="R6514" s="1">
        <f>SUMIF(C:C,ecommerce_10000[[#This Row],[Category]],I:I)</f>
        <v>91504159.730000004</v>
      </c>
      <c r="S6514" s="1">
        <f>SUMIFS(I:I,C:C,C6514)</f>
        <v>91504159.730000004</v>
      </c>
      <c r="T6514" s="1" t="str">
        <f>INDEX(F:F,MATCH(ecommerce_10000[[#This Row],[TotalAmount]],I:I,0))</f>
        <v>Dubai</v>
      </c>
    </row>
    <row r="6515" spans="1:20" x14ac:dyDescent="0.3">
      <c r="A6515" s="1" t="s">
        <v>6559</v>
      </c>
      <c r="B6515" s="1" t="s">
        <v>49</v>
      </c>
      <c r="C6515" s="1" t="s">
        <v>14</v>
      </c>
      <c r="D6515" s="1" t="s">
        <v>50</v>
      </c>
      <c r="E6515" s="1" t="s">
        <v>47</v>
      </c>
      <c r="F6515" s="1" t="s">
        <v>62</v>
      </c>
      <c r="G6515">
        <v>19072.5</v>
      </c>
      <c r="H6515">
        <v>5</v>
      </c>
      <c r="I6515">
        <v>95362.5</v>
      </c>
      <c r="J6515">
        <v>1.8</v>
      </c>
      <c r="K6515">
        <v>3802</v>
      </c>
      <c r="L6515" s="2">
        <v>45388</v>
      </c>
      <c r="O6515" t="str">
        <f>IF(ecommerce_10000[[#This Row],[Platform]]="Souq","sq",ecommerce_10000[[#This Row],[Platform]])</f>
        <v>Amazon</v>
      </c>
      <c r="P6515" t="str">
        <f>IF(E6515="Souq","sq",IF(E6515="Jumia","Jum",E6515))</f>
        <v>Amazon</v>
      </c>
      <c r="Q6515">
        <f>VLOOKUP(ecommerce_10000[[#This Row],[City]],F:I,4,FALSE)</f>
        <v>27872.98</v>
      </c>
      <c r="R6515" s="1">
        <f>SUMIF(C:C,ecommerce_10000[[#This Row],[Category]],I:I)</f>
        <v>92327183.770000085</v>
      </c>
      <c r="S6515" s="1">
        <f>SUMIFS(I:I,C:C,C6515)</f>
        <v>92327183.770000085</v>
      </c>
      <c r="T6515" s="1" t="str">
        <f>INDEX(F:F,MATCH(ecommerce_10000[[#This Row],[TotalAmount]],I:I,0))</f>
        <v>Giza</v>
      </c>
    </row>
    <row r="6516" spans="1:20" x14ac:dyDescent="0.3">
      <c r="A6516" s="1" t="s">
        <v>6560</v>
      </c>
      <c r="B6516" s="1" t="s">
        <v>49</v>
      </c>
      <c r="C6516" s="1" t="s">
        <v>14</v>
      </c>
      <c r="D6516" s="1" t="s">
        <v>50</v>
      </c>
      <c r="E6516" s="1" t="s">
        <v>16</v>
      </c>
      <c r="F6516" s="1" t="s">
        <v>28</v>
      </c>
      <c r="G6516">
        <v>8468.68</v>
      </c>
      <c r="H6516">
        <v>4</v>
      </c>
      <c r="I6516">
        <v>33874.720000000001</v>
      </c>
      <c r="J6516">
        <v>3.72</v>
      </c>
      <c r="K6516">
        <v>3815</v>
      </c>
      <c r="L6516" s="2">
        <v>45595</v>
      </c>
      <c r="O6516" t="str">
        <f>IF(ecommerce_10000[[#This Row],[Platform]]="Souq","sq",ecommerce_10000[[#This Row],[Platform]])</f>
        <v>sq</v>
      </c>
      <c r="P6516" t="str">
        <f>IF(E6516="Souq","sq",IF(E6516="Jumia","Jum",E6516))</f>
        <v>sq</v>
      </c>
      <c r="Q6516">
        <f>VLOOKUP(ecommerce_10000[[#This Row],[City]],F:I,4,FALSE)</f>
        <v>26648.76</v>
      </c>
      <c r="R6516" s="1">
        <f>SUMIF(C:C,ecommerce_10000[[#This Row],[Category]],I:I)</f>
        <v>92327183.770000085</v>
      </c>
      <c r="S6516" s="1">
        <f>SUMIFS(I:I,C:C,C6516)</f>
        <v>92327183.770000085</v>
      </c>
      <c r="T6516" s="1" t="str">
        <f>INDEX(F:F,MATCH(ecommerce_10000[[#This Row],[TotalAmount]],I:I,0))</f>
        <v>Casablanca</v>
      </c>
    </row>
    <row r="6517" spans="1:20" x14ac:dyDescent="0.3">
      <c r="A6517" s="1" t="s">
        <v>6561</v>
      </c>
      <c r="B6517" s="1" t="s">
        <v>43</v>
      </c>
      <c r="C6517" s="1" t="s">
        <v>44</v>
      </c>
      <c r="D6517" s="1" t="s">
        <v>45</v>
      </c>
      <c r="E6517" s="1" t="s">
        <v>16</v>
      </c>
      <c r="F6517" s="1" t="s">
        <v>28</v>
      </c>
      <c r="G6517">
        <v>19114.48</v>
      </c>
      <c r="H6517">
        <v>5</v>
      </c>
      <c r="I6517">
        <v>95572.4</v>
      </c>
      <c r="J6517">
        <v>2.77</v>
      </c>
      <c r="K6517">
        <v>2646</v>
      </c>
      <c r="L6517" s="2">
        <v>45541</v>
      </c>
      <c r="O6517" t="str">
        <f>IF(ecommerce_10000[[#This Row],[Platform]]="Souq","sq",ecommerce_10000[[#This Row],[Platform]])</f>
        <v>sq</v>
      </c>
      <c r="P6517" t="str">
        <f>IF(E6517="Souq","sq",IF(E6517="Jumia","Jum",E6517))</f>
        <v>sq</v>
      </c>
      <c r="Q6517">
        <f>VLOOKUP(ecommerce_10000[[#This Row],[City]],F:I,4,FALSE)</f>
        <v>26648.76</v>
      </c>
      <c r="R6517" s="1">
        <f>SUMIF(C:C,ecommerce_10000[[#This Row],[Category]],I:I)</f>
        <v>31420413.200000018</v>
      </c>
      <c r="S6517" s="1">
        <f>SUMIFS(I:I,C:C,C6517)</f>
        <v>31420413.200000018</v>
      </c>
      <c r="T6517" s="1" t="str">
        <f>INDEX(F:F,MATCH(ecommerce_10000[[#This Row],[TotalAmount]],I:I,0))</f>
        <v>Casablanca</v>
      </c>
    </row>
    <row r="6518" spans="1:20" x14ac:dyDescent="0.3">
      <c r="A6518" s="1" t="s">
        <v>6562</v>
      </c>
      <c r="B6518" s="1" t="s">
        <v>30</v>
      </c>
      <c r="C6518" s="1" t="s">
        <v>31</v>
      </c>
      <c r="D6518" s="1" t="s">
        <v>32</v>
      </c>
      <c r="E6518" s="1" t="s">
        <v>22</v>
      </c>
      <c r="F6518" s="1" t="s">
        <v>33</v>
      </c>
      <c r="G6518">
        <v>6892.77</v>
      </c>
      <c r="H6518">
        <v>4</v>
      </c>
      <c r="I6518">
        <v>27571.08</v>
      </c>
      <c r="J6518">
        <v>2.38</v>
      </c>
      <c r="K6518">
        <v>4016</v>
      </c>
      <c r="L6518" s="2">
        <v>45600</v>
      </c>
      <c r="O6518" t="str">
        <f>IF(ecommerce_10000[[#This Row],[Platform]]="Souq","sq",ecommerce_10000[[#This Row],[Platform]])</f>
        <v>Jumia</v>
      </c>
      <c r="P6518" t="str">
        <f>IF(E6518="Souq","sq",IF(E6518="Jumia","Jum",E6518))</f>
        <v>Jum</v>
      </c>
      <c r="Q6518">
        <f>VLOOKUP(ecommerce_10000[[#This Row],[City]],F:I,4,FALSE)</f>
        <v>3665.44</v>
      </c>
      <c r="R6518" s="1">
        <f>SUMIF(C:C,ecommerce_10000[[#This Row],[Category]],I:I)</f>
        <v>57542997.559999913</v>
      </c>
      <c r="S6518" s="1">
        <f>SUMIFS(I:I,C:C,C6518)</f>
        <v>57542997.559999913</v>
      </c>
      <c r="T6518" s="1" t="str">
        <f>INDEX(F:F,MATCH(ecommerce_10000[[#This Row],[TotalAmount]],I:I,0))</f>
        <v>Dubai</v>
      </c>
    </row>
    <row r="6519" spans="1:20" x14ac:dyDescent="0.3">
      <c r="A6519" s="1" t="s">
        <v>6563</v>
      </c>
      <c r="B6519" s="1" t="s">
        <v>25</v>
      </c>
      <c r="C6519" s="1" t="s">
        <v>26</v>
      </c>
      <c r="D6519" s="1" t="s">
        <v>27</v>
      </c>
      <c r="E6519" s="1" t="s">
        <v>22</v>
      </c>
      <c r="F6519" s="1" t="s">
        <v>40</v>
      </c>
      <c r="G6519">
        <v>3885.92</v>
      </c>
      <c r="H6519">
        <v>5</v>
      </c>
      <c r="I6519">
        <v>19429.599999999999</v>
      </c>
      <c r="J6519">
        <v>4.28</v>
      </c>
      <c r="K6519">
        <v>3119</v>
      </c>
      <c r="L6519" s="2">
        <v>45489</v>
      </c>
      <c r="O6519" t="str">
        <f>IF(ecommerce_10000[[#This Row],[Platform]]="Souq","sq",ecommerce_10000[[#This Row],[Platform]])</f>
        <v>Jumia</v>
      </c>
      <c r="P6519" t="str">
        <f>IF(E6519="Souq","sq",IF(E6519="Jumia","Jum",E6519))</f>
        <v>Jum</v>
      </c>
      <c r="Q6519">
        <f>VLOOKUP(ecommerce_10000[[#This Row],[City]],F:I,4,FALSE)</f>
        <v>99349.3</v>
      </c>
      <c r="R6519" s="1">
        <f>SUMIF(C:C,ecommerce_10000[[#This Row],[Category]],I:I)</f>
        <v>29200970.130000021</v>
      </c>
      <c r="S6519" s="1">
        <f>SUMIFS(I:I,C:C,C6519)</f>
        <v>29200970.130000021</v>
      </c>
      <c r="T6519" s="1" t="str">
        <f>INDEX(F:F,MATCH(ecommerce_10000[[#This Row],[TotalAmount]],I:I,0))</f>
        <v>Riyadh</v>
      </c>
    </row>
    <row r="6520" spans="1:20" x14ac:dyDescent="0.3">
      <c r="A6520" s="1" t="s">
        <v>6564</v>
      </c>
      <c r="B6520" s="1" t="s">
        <v>25</v>
      </c>
      <c r="C6520" s="1" t="s">
        <v>26</v>
      </c>
      <c r="D6520" s="1" t="s">
        <v>27</v>
      </c>
      <c r="E6520" s="1" t="s">
        <v>16</v>
      </c>
      <c r="F6520" s="1" t="s">
        <v>28</v>
      </c>
      <c r="G6520">
        <v>4797.7700000000004</v>
      </c>
      <c r="H6520">
        <v>3</v>
      </c>
      <c r="I6520">
        <v>14393.31</v>
      </c>
      <c r="J6520">
        <v>1.35</v>
      </c>
      <c r="K6520">
        <v>4861</v>
      </c>
      <c r="L6520" s="2">
        <v>45327</v>
      </c>
      <c r="O6520" t="str">
        <f>IF(ecommerce_10000[[#This Row],[Platform]]="Souq","sq",ecommerce_10000[[#This Row],[Platform]])</f>
        <v>sq</v>
      </c>
      <c r="P6520" t="str">
        <f>IF(E6520="Souq","sq",IF(E6520="Jumia","Jum",E6520))</f>
        <v>sq</v>
      </c>
      <c r="Q6520">
        <f>VLOOKUP(ecommerce_10000[[#This Row],[City]],F:I,4,FALSE)</f>
        <v>26648.76</v>
      </c>
      <c r="R6520" s="1">
        <f>SUMIF(C:C,ecommerce_10000[[#This Row],[Category]],I:I)</f>
        <v>29200970.130000021</v>
      </c>
      <c r="S6520" s="1">
        <f>SUMIFS(I:I,C:C,C6520)</f>
        <v>29200970.130000021</v>
      </c>
      <c r="T6520" s="1" t="str">
        <f>INDEX(F:F,MATCH(ecommerce_10000[[#This Row],[TotalAmount]],I:I,0))</f>
        <v>Casablanca</v>
      </c>
    </row>
    <row r="6521" spans="1:20" x14ac:dyDescent="0.3">
      <c r="A6521" s="1" t="s">
        <v>6565</v>
      </c>
      <c r="B6521" s="1" t="s">
        <v>13</v>
      </c>
      <c r="C6521" s="1" t="s">
        <v>14</v>
      </c>
      <c r="D6521" s="1" t="s">
        <v>15</v>
      </c>
      <c r="E6521" s="1" t="s">
        <v>47</v>
      </c>
      <c r="F6521" s="1" t="s">
        <v>28</v>
      </c>
      <c r="G6521">
        <v>4317.3100000000004</v>
      </c>
      <c r="H6521">
        <v>5</v>
      </c>
      <c r="I6521">
        <v>21586.55</v>
      </c>
      <c r="J6521">
        <v>2.29</v>
      </c>
      <c r="K6521">
        <v>3840</v>
      </c>
      <c r="L6521" s="2">
        <v>45538</v>
      </c>
      <c r="O6521" t="str">
        <f>IF(ecommerce_10000[[#This Row],[Platform]]="Souq","sq",ecommerce_10000[[#This Row],[Platform]])</f>
        <v>Amazon</v>
      </c>
      <c r="P6521" t="str">
        <f>IF(E6521="Souq","sq",IF(E6521="Jumia","Jum",E6521))</f>
        <v>Amazon</v>
      </c>
      <c r="Q6521">
        <f>VLOOKUP(ecommerce_10000[[#This Row],[City]],F:I,4,FALSE)</f>
        <v>26648.76</v>
      </c>
      <c r="R6521" s="1">
        <f>SUMIF(C:C,ecommerce_10000[[#This Row],[Category]],I:I)</f>
        <v>92327183.770000085</v>
      </c>
      <c r="S6521" s="1">
        <f>SUMIFS(I:I,C:C,C6521)</f>
        <v>92327183.770000085</v>
      </c>
      <c r="T6521" s="1" t="str">
        <f>INDEX(F:F,MATCH(ecommerce_10000[[#This Row],[TotalAmount]],I:I,0))</f>
        <v>Casablanca</v>
      </c>
    </row>
    <row r="6522" spans="1:20" x14ac:dyDescent="0.3">
      <c r="A6522" s="1" t="s">
        <v>6566</v>
      </c>
      <c r="B6522" s="1" t="s">
        <v>30</v>
      </c>
      <c r="C6522" s="1" t="s">
        <v>31</v>
      </c>
      <c r="D6522" s="1" t="s">
        <v>32</v>
      </c>
      <c r="E6522" s="1" t="s">
        <v>22</v>
      </c>
      <c r="F6522" s="1" t="s">
        <v>23</v>
      </c>
      <c r="G6522">
        <v>2411.77</v>
      </c>
      <c r="H6522">
        <v>4</v>
      </c>
      <c r="I6522">
        <v>9647.08</v>
      </c>
      <c r="J6522">
        <v>3.54</v>
      </c>
      <c r="K6522">
        <v>1452</v>
      </c>
      <c r="L6522" s="2">
        <v>45578</v>
      </c>
      <c r="O6522" t="str">
        <f>IF(ecommerce_10000[[#This Row],[Platform]]="Souq","sq",ecommerce_10000[[#This Row],[Platform]])</f>
        <v>Jumia</v>
      </c>
      <c r="P6522" t="str">
        <f>IF(E6522="Souq","sq",IF(E6522="Jumia","Jum",E6522))</f>
        <v>Jum</v>
      </c>
      <c r="Q6522">
        <f>VLOOKUP(ecommerce_10000[[#This Row],[City]],F:I,4,FALSE)</f>
        <v>13290.4</v>
      </c>
      <c r="R6522" s="1">
        <f>SUMIF(C:C,ecommerce_10000[[#This Row],[Category]],I:I)</f>
        <v>57542997.559999913</v>
      </c>
      <c r="S6522" s="1">
        <f>SUMIFS(I:I,C:C,C6522)</f>
        <v>57542997.559999913</v>
      </c>
      <c r="T6522" s="1" t="str">
        <f>INDEX(F:F,MATCH(ecommerce_10000[[#This Row],[TotalAmount]],I:I,0))</f>
        <v>Alexandria</v>
      </c>
    </row>
    <row r="6523" spans="1:20" x14ac:dyDescent="0.3">
      <c r="A6523" s="1" t="s">
        <v>6567</v>
      </c>
      <c r="B6523" s="1" t="s">
        <v>53</v>
      </c>
      <c r="C6523" s="1" t="s">
        <v>31</v>
      </c>
      <c r="D6523" s="1" t="s">
        <v>54</v>
      </c>
      <c r="E6523" s="1" t="s">
        <v>47</v>
      </c>
      <c r="F6523" s="1" t="s">
        <v>23</v>
      </c>
      <c r="G6523">
        <v>503.32</v>
      </c>
      <c r="H6523">
        <v>5</v>
      </c>
      <c r="I6523">
        <v>2516.6</v>
      </c>
      <c r="J6523">
        <v>4.8499999999999996</v>
      </c>
      <c r="K6523">
        <v>304</v>
      </c>
      <c r="L6523" s="2">
        <v>45421</v>
      </c>
      <c r="O6523" t="str">
        <f>IF(ecommerce_10000[[#This Row],[Platform]]="Souq","sq",ecommerce_10000[[#This Row],[Platform]])</f>
        <v>Amazon</v>
      </c>
      <c r="P6523" t="str">
        <f>IF(E6523="Souq","sq",IF(E6523="Jumia","Jum",E6523))</f>
        <v>Amazon</v>
      </c>
      <c r="Q6523">
        <f>VLOOKUP(ecommerce_10000[[#This Row],[City]],F:I,4,FALSE)</f>
        <v>13290.4</v>
      </c>
      <c r="R6523" s="1">
        <f>SUMIF(C:C,ecommerce_10000[[#This Row],[Category]],I:I)</f>
        <v>57542997.559999913</v>
      </c>
      <c r="S6523" s="1">
        <f>SUMIFS(I:I,C:C,C6523)</f>
        <v>57542997.559999913</v>
      </c>
      <c r="T6523" s="1" t="str">
        <f>INDEX(F:F,MATCH(ecommerce_10000[[#This Row],[TotalAmount]],I:I,0))</f>
        <v>Alexandria</v>
      </c>
    </row>
    <row r="6524" spans="1:20" x14ac:dyDescent="0.3">
      <c r="A6524" s="1" t="s">
        <v>6568</v>
      </c>
      <c r="B6524" s="1" t="s">
        <v>65</v>
      </c>
      <c r="C6524" s="1" t="s">
        <v>20</v>
      </c>
      <c r="D6524" s="1" t="s">
        <v>66</v>
      </c>
      <c r="E6524" s="1" t="s">
        <v>47</v>
      </c>
      <c r="F6524" s="1" t="s">
        <v>28</v>
      </c>
      <c r="G6524">
        <v>3076.62</v>
      </c>
      <c r="H6524">
        <v>4</v>
      </c>
      <c r="I6524">
        <v>12306.48</v>
      </c>
      <c r="J6524">
        <v>4.24</v>
      </c>
      <c r="K6524">
        <v>1480</v>
      </c>
      <c r="L6524" s="2">
        <v>45342</v>
      </c>
      <c r="O6524" t="str">
        <f>IF(ecommerce_10000[[#This Row],[Platform]]="Souq","sq",ecommerce_10000[[#This Row],[Platform]])</f>
        <v>Amazon</v>
      </c>
      <c r="P6524" t="str">
        <f>IF(E6524="Souq","sq",IF(E6524="Jumia","Jum",E6524))</f>
        <v>Amazon</v>
      </c>
      <c r="Q6524">
        <f>VLOOKUP(ecommerce_10000[[#This Row],[City]],F:I,4,FALSE)</f>
        <v>26648.76</v>
      </c>
      <c r="R6524" s="1">
        <f>SUMIF(C:C,ecommerce_10000[[#This Row],[Category]],I:I)</f>
        <v>91504159.730000004</v>
      </c>
      <c r="S6524" s="1">
        <f>SUMIFS(I:I,C:C,C6524)</f>
        <v>91504159.730000004</v>
      </c>
      <c r="T6524" s="1" t="str">
        <f>INDEX(F:F,MATCH(ecommerce_10000[[#This Row],[TotalAmount]],I:I,0))</f>
        <v>Casablanca</v>
      </c>
    </row>
    <row r="6525" spans="1:20" x14ac:dyDescent="0.3">
      <c r="A6525" s="1" t="s">
        <v>6569</v>
      </c>
      <c r="B6525" s="1" t="s">
        <v>19</v>
      </c>
      <c r="C6525" s="1" t="s">
        <v>20</v>
      </c>
      <c r="D6525" s="1" t="s">
        <v>21</v>
      </c>
      <c r="E6525" s="1" t="s">
        <v>16</v>
      </c>
      <c r="F6525" s="1" t="s">
        <v>62</v>
      </c>
      <c r="G6525">
        <v>18579.98</v>
      </c>
      <c r="H6525">
        <v>4</v>
      </c>
      <c r="I6525">
        <v>74319.92</v>
      </c>
      <c r="J6525">
        <v>4.6900000000000004</v>
      </c>
      <c r="K6525">
        <v>3057</v>
      </c>
      <c r="L6525" s="2">
        <v>45581</v>
      </c>
      <c r="O6525" t="str">
        <f>IF(ecommerce_10000[[#This Row],[Platform]]="Souq","sq",ecommerce_10000[[#This Row],[Platform]])</f>
        <v>sq</v>
      </c>
      <c r="P6525" t="str">
        <f>IF(E6525="Souq","sq",IF(E6525="Jumia","Jum",E6525))</f>
        <v>sq</v>
      </c>
      <c r="Q6525">
        <f>VLOOKUP(ecommerce_10000[[#This Row],[City]],F:I,4,FALSE)</f>
        <v>27872.98</v>
      </c>
      <c r="R6525" s="1">
        <f>SUMIF(C:C,ecommerce_10000[[#This Row],[Category]],I:I)</f>
        <v>91504159.730000004</v>
      </c>
      <c r="S6525" s="1">
        <f>SUMIFS(I:I,C:C,C6525)</f>
        <v>91504159.730000004</v>
      </c>
      <c r="T6525" s="1" t="str">
        <f>INDEX(F:F,MATCH(ecommerce_10000[[#This Row],[TotalAmount]],I:I,0))</f>
        <v>Giza</v>
      </c>
    </row>
    <row r="6526" spans="1:20" x14ac:dyDescent="0.3">
      <c r="A6526" s="1" t="s">
        <v>6570</v>
      </c>
      <c r="B6526" s="1" t="s">
        <v>35</v>
      </c>
      <c r="C6526" s="1" t="s">
        <v>14</v>
      </c>
      <c r="D6526" s="1" t="s">
        <v>36</v>
      </c>
      <c r="E6526" s="1" t="s">
        <v>22</v>
      </c>
      <c r="F6526" s="1" t="s">
        <v>28</v>
      </c>
      <c r="G6526">
        <v>11125.88</v>
      </c>
      <c r="H6526">
        <v>2</v>
      </c>
      <c r="I6526">
        <v>22251.759999999998</v>
      </c>
      <c r="J6526">
        <v>4.55</v>
      </c>
      <c r="K6526">
        <v>4812</v>
      </c>
      <c r="L6526" s="2">
        <v>45635</v>
      </c>
      <c r="O6526" t="str">
        <f>IF(ecommerce_10000[[#This Row],[Platform]]="Souq","sq",ecommerce_10000[[#This Row],[Platform]])</f>
        <v>Jumia</v>
      </c>
      <c r="P6526" t="str">
        <f>IF(E6526="Souq","sq",IF(E6526="Jumia","Jum",E6526))</f>
        <v>Jum</v>
      </c>
      <c r="Q6526">
        <f>VLOOKUP(ecommerce_10000[[#This Row],[City]],F:I,4,FALSE)</f>
        <v>26648.76</v>
      </c>
      <c r="R6526" s="1">
        <f>SUMIF(C:C,ecommerce_10000[[#This Row],[Category]],I:I)</f>
        <v>92327183.770000085</v>
      </c>
      <c r="S6526" s="1">
        <f>SUMIFS(I:I,C:C,C6526)</f>
        <v>92327183.770000085</v>
      </c>
      <c r="T6526" s="1" t="str">
        <f>INDEX(F:F,MATCH(ecommerce_10000[[#This Row],[TotalAmount]],I:I,0))</f>
        <v>Casablanca</v>
      </c>
    </row>
    <row r="6527" spans="1:20" x14ac:dyDescent="0.3">
      <c r="A6527" s="1" t="s">
        <v>6571</v>
      </c>
      <c r="B6527" s="1" t="s">
        <v>49</v>
      </c>
      <c r="C6527" s="1" t="s">
        <v>14</v>
      </c>
      <c r="D6527" s="1" t="s">
        <v>50</v>
      </c>
      <c r="E6527" s="1" t="s">
        <v>47</v>
      </c>
      <c r="F6527" s="1" t="s">
        <v>17</v>
      </c>
      <c r="G6527">
        <v>13259.96</v>
      </c>
      <c r="H6527">
        <v>3</v>
      </c>
      <c r="I6527">
        <v>39779.879999999997</v>
      </c>
      <c r="J6527">
        <v>4.0199999999999996</v>
      </c>
      <c r="K6527">
        <v>4475</v>
      </c>
      <c r="L6527" s="2">
        <v>45424</v>
      </c>
      <c r="O6527" t="str">
        <f>IF(ecommerce_10000[[#This Row],[Platform]]="Souq","sq",ecommerce_10000[[#This Row],[Platform]])</f>
        <v>Amazon</v>
      </c>
      <c r="P6527" t="str">
        <f>IF(E6527="Souq","sq",IF(E6527="Jumia","Jum",E6527))</f>
        <v>Amazon</v>
      </c>
      <c r="Q6527">
        <f>VLOOKUP(ecommerce_10000[[#This Row],[City]],F:I,4,FALSE)</f>
        <v>16284.02</v>
      </c>
      <c r="R6527" s="1">
        <f>SUMIF(C:C,ecommerce_10000[[#This Row],[Category]],I:I)</f>
        <v>92327183.770000085</v>
      </c>
      <c r="S6527" s="1">
        <f>SUMIFS(I:I,C:C,C6527)</f>
        <v>92327183.770000085</v>
      </c>
      <c r="T6527" s="1" t="str">
        <f>INDEX(F:F,MATCH(ecommerce_10000[[#This Row],[TotalAmount]],I:I,0))</f>
        <v>Cairo</v>
      </c>
    </row>
    <row r="6528" spans="1:20" x14ac:dyDescent="0.3">
      <c r="A6528" s="1" t="s">
        <v>6572</v>
      </c>
      <c r="B6528" s="1" t="s">
        <v>43</v>
      </c>
      <c r="C6528" s="1" t="s">
        <v>44</v>
      </c>
      <c r="D6528" s="1" t="s">
        <v>45</v>
      </c>
      <c r="E6528" s="1" t="s">
        <v>22</v>
      </c>
      <c r="F6528" s="1" t="s">
        <v>62</v>
      </c>
      <c r="G6528">
        <v>6593.53</v>
      </c>
      <c r="H6528">
        <v>2</v>
      </c>
      <c r="I6528">
        <v>13187.06</v>
      </c>
      <c r="J6528">
        <v>2.4900000000000002</v>
      </c>
      <c r="K6528">
        <v>1686</v>
      </c>
      <c r="L6528" s="2">
        <v>45526</v>
      </c>
      <c r="O6528" t="str">
        <f>IF(ecommerce_10000[[#This Row],[Platform]]="Souq","sq",ecommerce_10000[[#This Row],[Platform]])</f>
        <v>Jumia</v>
      </c>
      <c r="P6528" t="str">
        <f>IF(E6528="Souq","sq",IF(E6528="Jumia","Jum",E6528))</f>
        <v>Jum</v>
      </c>
      <c r="Q6528">
        <f>VLOOKUP(ecommerce_10000[[#This Row],[City]],F:I,4,FALSE)</f>
        <v>27872.98</v>
      </c>
      <c r="R6528" s="1">
        <f>SUMIF(C:C,ecommerce_10000[[#This Row],[Category]],I:I)</f>
        <v>31420413.200000018</v>
      </c>
      <c r="S6528" s="1">
        <f>SUMIFS(I:I,C:C,C6528)</f>
        <v>31420413.200000018</v>
      </c>
      <c r="T6528" s="1" t="str">
        <f>INDEX(F:F,MATCH(ecommerce_10000[[#This Row],[TotalAmount]],I:I,0))</f>
        <v>Giza</v>
      </c>
    </row>
    <row r="6529" spans="1:20" x14ac:dyDescent="0.3">
      <c r="A6529" s="1" t="s">
        <v>6573</v>
      </c>
      <c r="B6529" s="1" t="s">
        <v>19</v>
      </c>
      <c r="C6529" s="1" t="s">
        <v>20</v>
      </c>
      <c r="D6529" s="1" t="s">
        <v>21</v>
      </c>
      <c r="E6529" s="1" t="s">
        <v>47</v>
      </c>
      <c r="F6529" s="1" t="s">
        <v>28</v>
      </c>
      <c r="G6529">
        <v>10971.14</v>
      </c>
      <c r="H6529">
        <v>5</v>
      </c>
      <c r="I6529">
        <v>54855.7</v>
      </c>
      <c r="J6529">
        <v>3.96</v>
      </c>
      <c r="K6529">
        <v>2153</v>
      </c>
      <c r="L6529" s="2">
        <v>45380</v>
      </c>
      <c r="O6529" t="str">
        <f>IF(ecommerce_10000[[#This Row],[Platform]]="Souq","sq",ecommerce_10000[[#This Row],[Platform]])</f>
        <v>Amazon</v>
      </c>
      <c r="P6529" t="str">
        <f>IF(E6529="Souq","sq",IF(E6529="Jumia","Jum",E6529))</f>
        <v>Amazon</v>
      </c>
      <c r="Q6529">
        <f>VLOOKUP(ecommerce_10000[[#This Row],[City]],F:I,4,FALSE)</f>
        <v>26648.76</v>
      </c>
      <c r="R6529" s="1">
        <f>SUMIF(C:C,ecommerce_10000[[#This Row],[Category]],I:I)</f>
        <v>91504159.730000004</v>
      </c>
      <c r="S6529" s="1">
        <f>SUMIFS(I:I,C:C,C6529)</f>
        <v>91504159.730000004</v>
      </c>
      <c r="T6529" s="1" t="str">
        <f>INDEX(F:F,MATCH(ecommerce_10000[[#This Row],[TotalAmount]],I:I,0))</f>
        <v>Casablanca</v>
      </c>
    </row>
    <row r="6530" spans="1:20" x14ac:dyDescent="0.3">
      <c r="A6530" s="1" t="s">
        <v>6574</v>
      </c>
      <c r="B6530" s="1" t="s">
        <v>43</v>
      </c>
      <c r="C6530" s="1" t="s">
        <v>44</v>
      </c>
      <c r="D6530" s="1" t="s">
        <v>45</v>
      </c>
      <c r="E6530" s="1" t="s">
        <v>47</v>
      </c>
      <c r="F6530" s="1" t="s">
        <v>17</v>
      </c>
      <c r="G6530">
        <v>11542.16</v>
      </c>
      <c r="H6530">
        <v>1</v>
      </c>
      <c r="I6530">
        <v>11542.16</v>
      </c>
      <c r="J6530">
        <v>2.66</v>
      </c>
      <c r="K6530">
        <v>1030</v>
      </c>
      <c r="L6530" s="2">
        <v>45652</v>
      </c>
      <c r="O6530" t="str">
        <f>IF(ecommerce_10000[[#This Row],[Platform]]="Souq","sq",ecommerce_10000[[#This Row],[Platform]])</f>
        <v>Amazon</v>
      </c>
      <c r="P6530" t="str">
        <f>IF(E6530="Souq","sq",IF(E6530="Jumia","Jum",E6530))</f>
        <v>Amazon</v>
      </c>
      <c r="Q6530">
        <f>VLOOKUP(ecommerce_10000[[#This Row],[City]],F:I,4,FALSE)</f>
        <v>16284.02</v>
      </c>
      <c r="R6530" s="1">
        <f>SUMIF(C:C,ecommerce_10000[[#This Row],[Category]],I:I)</f>
        <v>31420413.200000018</v>
      </c>
      <c r="S6530" s="1">
        <f>SUMIFS(I:I,C:C,C6530)</f>
        <v>31420413.200000018</v>
      </c>
      <c r="T6530" s="1" t="str">
        <f>INDEX(F:F,MATCH(ecommerce_10000[[#This Row],[TotalAmount]],I:I,0))</f>
        <v>Cairo</v>
      </c>
    </row>
    <row r="6531" spans="1:20" x14ac:dyDescent="0.3">
      <c r="A6531" s="1" t="s">
        <v>6575</v>
      </c>
      <c r="B6531" s="1" t="s">
        <v>53</v>
      </c>
      <c r="C6531" s="1" t="s">
        <v>31</v>
      </c>
      <c r="D6531" s="1" t="s">
        <v>54</v>
      </c>
      <c r="E6531" s="1" t="s">
        <v>22</v>
      </c>
      <c r="F6531" s="1" t="s">
        <v>17</v>
      </c>
      <c r="G6531">
        <v>8626.75</v>
      </c>
      <c r="H6531">
        <v>1</v>
      </c>
      <c r="I6531">
        <v>8626.75</v>
      </c>
      <c r="J6531">
        <v>3.49</v>
      </c>
      <c r="K6531">
        <v>1326</v>
      </c>
      <c r="L6531" s="2">
        <v>45337</v>
      </c>
      <c r="O6531" t="str">
        <f>IF(ecommerce_10000[[#This Row],[Platform]]="Souq","sq",ecommerce_10000[[#This Row],[Platform]])</f>
        <v>Jumia</v>
      </c>
      <c r="P6531" t="str">
        <f>IF(E6531="Souq","sq",IF(E6531="Jumia","Jum",E6531))</f>
        <v>Jum</v>
      </c>
      <c r="Q6531">
        <f>VLOOKUP(ecommerce_10000[[#This Row],[City]],F:I,4,FALSE)</f>
        <v>16284.02</v>
      </c>
      <c r="R6531" s="1">
        <f>SUMIF(C:C,ecommerce_10000[[#This Row],[Category]],I:I)</f>
        <v>57542997.559999913</v>
      </c>
      <c r="S6531" s="1">
        <f>SUMIFS(I:I,C:C,C6531)</f>
        <v>57542997.559999913</v>
      </c>
      <c r="T6531" s="1" t="str">
        <f>INDEX(F:F,MATCH(ecommerce_10000[[#This Row],[TotalAmount]],I:I,0))</f>
        <v>Cairo</v>
      </c>
    </row>
    <row r="6532" spans="1:20" x14ac:dyDescent="0.3">
      <c r="A6532" s="1" t="s">
        <v>6576</v>
      </c>
      <c r="B6532" s="1" t="s">
        <v>43</v>
      </c>
      <c r="C6532" s="1" t="s">
        <v>44</v>
      </c>
      <c r="D6532" s="1" t="s">
        <v>45</v>
      </c>
      <c r="E6532" s="1" t="s">
        <v>16</v>
      </c>
      <c r="F6532" s="1" t="s">
        <v>62</v>
      </c>
      <c r="G6532">
        <v>17839.099999999999</v>
      </c>
      <c r="H6532">
        <v>1</v>
      </c>
      <c r="I6532">
        <v>17839.099999999999</v>
      </c>
      <c r="J6532">
        <v>3.03</v>
      </c>
      <c r="K6532">
        <v>600</v>
      </c>
      <c r="L6532" s="2">
        <v>45549</v>
      </c>
      <c r="O6532" t="str">
        <f>IF(ecommerce_10000[[#This Row],[Platform]]="Souq","sq",ecommerce_10000[[#This Row],[Platform]])</f>
        <v>sq</v>
      </c>
      <c r="P6532" t="str">
        <f>IF(E6532="Souq","sq",IF(E6532="Jumia","Jum",E6532))</f>
        <v>sq</v>
      </c>
      <c r="Q6532">
        <f>VLOOKUP(ecommerce_10000[[#This Row],[City]],F:I,4,FALSE)</f>
        <v>27872.98</v>
      </c>
      <c r="R6532" s="1">
        <f>SUMIF(C:C,ecommerce_10000[[#This Row],[Category]],I:I)</f>
        <v>31420413.200000018</v>
      </c>
      <c r="S6532" s="1">
        <f>SUMIFS(I:I,C:C,C6532)</f>
        <v>31420413.200000018</v>
      </c>
      <c r="T6532" s="1" t="str">
        <f>INDEX(F:F,MATCH(ecommerce_10000[[#This Row],[TotalAmount]],I:I,0))</f>
        <v>Giza</v>
      </c>
    </row>
    <row r="6533" spans="1:20" x14ac:dyDescent="0.3">
      <c r="A6533" s="1" t="s">
        <v>6577</v>
      </c>
      <c r="B6533" s="1" t="s">
        <v>38</v>
      </c>
      <c r="C6533" s="1" t="s">
        <v>20</v>
      </c>
      <c r="D6533" s="1" t="s">
        <v>39</v>
      </c>
      <c r="E6533" s="1" t="s">
        <v>22</v>
      </c>
      <c r="F6533" s="1" t="s">
        <v>28</v>
      </c>
      <c r="G6533">
        <v>13417.96</v>
      </c>
      <c r="H6533">
        <v>5</v>
      </c>
      <c r="I6533">
        <v>67089.8</v>
      </c>
      <c r="J6533">
        <v>1.77</v>
      </c>
      <c r="K6533">
        <v>1579</v>
      </c>
      <c r="L6533" s="2">
        <v>45608</v>
      </c>
      <c r="O6533" t="str">
        <f>IF(ecommerce_10000[[#This Row],[Platform]]="Souq","sq",ecommerce_10000[[#This Row],[Platform]])</f>
        <v>Jumia</v>
      </c>
      <c r="P6533" t="str">
        <f>IF(E6533="Souq","sq",IF(E6533="Jumia","Jum",E6533))</f>
        <v>Jum</v>
      </c>
      <c r="Q6533">
        <f>VLOOKUP(ecommerce_10000[[#This Row],[City]],F:I,4,FALSE)</f>
        <v>26648.76</v>
      </c>
      <c r="R6533" s="1">
        <f>SUMIF(C:C,ecommerce_10000[[#This Row],[Category]],I:I)</f>
        <v>91504159.730000004</v>
      </c>
      <c r="S6533" s="1">
        <f>SUMIFS(I:I,C:C,C6533)</f>
        <v>91504159.730000004</v>
      </c>
      <c r="T6533" s="1" t="str">
        <f>INDEX(F:F,MATCH(ecommerce_10000[[#This Row],[TotalAmount]],I:I,0))</f>
        <v>Casablanca</v>
      </c>
    </row>
    <row r="6534" spans="1:20" x14ac:dyDescent="0.3">
      <c r="A6534" s="1" t="s">
        <v>6578</v>
      </c>
      <c r="B6534" s="1" t="s">
        <v>38</v>
      </c>
      <c r="C6534" s="1" t="s">
        <v>20</v>
      </c>
      <c r="D6534" s="1" t="s">
        <v>39</v>
      </c>
      <c r="E6534" s="1" t="s">
        <v>47</v>
      </c>
      <c r="F6534" s="1" t="s">
        <v>28</v>
      </c>
      <c r="G6534">
        <v>9839.24</v>
      </c>
      <c r="H6534">
        <v>1</v>
      </c>
      <c r="I6534">
        <v>9839.24</v>
      </c>
      <c r="J6534">
        <v>2.37</v>
      </c>
      <c r="K6534">
        <v>2846</v>
      </c>
      <c r="L6534" s="2">
        <v>45488</v>
      </c>
      <c r="O6534" t="str">
        <f>IF(ecommerce_10000[[#This Row],[Platform]]="Souq","sq",ecommerce_10000[[#This Row],[Platform]])</f>
        <v>Amazon</v>
      </c>
      <c r="P6534" t="str">
        <f>IF(E6534="Souq","sq",IF(E6534="Jumia","Jum",E6534))</f>
        <v>Amazon</v>
      </c>
      <c r="Q6534">
        <f>VLOOKUP(ecommerce_10000[[#This Row],[City]],F:I,4,FALSE)</f>
        <v>26648.76</v>
      </c>
      <c r="R6534" s="1">
        <f>SUMIF(C:C,ecommerce_10000[[#This Row],[Category]],I:I)</f>
        <v>91504159.730000004</v>
      </c>
      <c r="S6534" s="1">
        <f>SUMIFS(I:I,C:C,C6534)</f>
        <v>91504159.730000004</v>
      </c>
      <c r="T6534" s="1" t="str">
        <f>INDEX(F:F,MATCH(ecommerce_10000[[#This Row],[TotalAmount]],I:I,0))</f>
        <v>Casablanca</v>
      </c>
    </row>
    <row r="6535" spans="1:20" x14ac:dyDescent="0.3">
      <c r="A6535" s="1" t="s">
        <v>6579</v>
      </c>
      <c r="B6535" s="1" t="s">
        <v>13</v>
      </c>
      <c r="C6535" s="1" t="s">
        <v>14</v>
      </c>
      <c r="D6535" s="1" t="s">
        <v>15</v>
      </c>
      <c r="E6535" s="1" t="s">
        <v>16</v>
      </c>
      <c r="F6535" s="1" t="s">
        <v>33</v>
      </c>
      <c r="G6535">
        <v>4930.3500000000004</v>
      </c>
      <c r="H6535">
        <v>4</v>
      </c>
      <c r="I6535">
        <v>19721.400000000001</v>
      </c>
      <c r="J6535">
        <v>2.37</v>
      </c>
      <c r="K6535">
        <v>3327</v>
      </c>
      <c r="L6535" s="2">
        <v>45498</v>
      </c>
      <c r="O6535" t="str">
        <f>IF(ecommerce_10000[[#This Row],[Platform]]="Souq","sq",ecommerce_10000[[#This Row],[Platform]])</f>
        <v>sq</v>
      </c>
      <c r="P6535" t="str">
        <f>IF(E6535="Souq","sq",IF(E6535="Jumia","Jum",E6535))</f>
        <v>sq</v>
      </c>
      <c r="Q6535">
        <f>VLOOKUP(ecommerce_10000[[#This Row],[City]],F:I,4,FALSE)</f>
        <v>3665.44</v>
      </c>
      <c r="R6535" s="1">
        <f>SUMIF(C:C,ecommerce_10000[[#This Row],[Category]],I:I)</f>
        <v>92327183.770000085</v>
      </c>
      <c r="S6535" s="1">
        <f>SUMIFS(I:I,C:C,C6535)</f>
        <v>92327183.770000085</v>
      </c>
      <c r="T6535" s="1" t="str">
        <f>INDEX(F:F,MATCH(ecommerce_10000[[#This Row],[TotalAmount]],I:I,0))</f>
        <v>Dubai</v>
      </c>
    </row>
    <row r="6536" spans="1:20" x14ac:dyDescent="0.3">
      <c r="A6536" s="1" t="s">
        <v>6580</v>
      </c>
      <c r="B6536" s="1" t="s">
        <v>35</v>
      </c>
      <c r="C6536" s="1" t="s">
        <v>14</v>
      </c>
      <c r="D6536" s="1" t="s">
        <v>36</v>
      </c>
      <c r="E6536" s="1" t="s">
        <v>47</v>
      </c>
      <c r="F6536" s="1" t="s">
        <v>23</v>
      </c>
      <c r="G6536">
        <v>14433.66</v>
      </c>
      <c r="H6536">
        <v>1</v>
      </c>
      <c r="I6536">
        <v>14433.66</v>
      </c>
      <c r="J6536">
        <v>1.92</v>
      </c>
      <c r="K6536">
        <v>3026</v>
      </c>
      <c r="L6536" s="2">
        <v>45324</v>
      </c>
      <c r="O6536" t="str">
        <f>IF(ecommerce_10000[[#This Row],[Platform]]="Souq","sq",ecommerce_10000[[#This Row],[Platform]])</f>
        <v>Amazon</v>
      </c>
      <c r="P6536" t="str">
        <f>IF(E6536="Souq","sq",IF(E6536="Jumia","Jum",E6536))</f>
        <v>Amazon</v>
      </c>
      <c r="Q6536">
        <f>VLOOKUP(ecommerce_10000[[#This Row],[City]],F:I,4,FALSE)</f>
        <v>13290.4</v>
      </c>
      <c r="R6536" s="1">
        <f>SUMIF(C:C,ecommerce_10000[[#This Row],[Category]],I:I)</f>
        <v>92327183.770000085</v>
      </c>
      <c r="S6536" s="1">
        <f>SUMIFS(I:I,C:C,C6536)</f>
        <v>92327183.770000085</v>
      </c>
      <c r="T6536" s="1" t="str">
        <f>INDEX(F:F,MATCH(ecommerce_10000[[#This Row],[TotalAmount]],I:I,0))</f>
        <v>Alexandria</v>
      </c>
    </row>
    <row r="6537" spans="1:20" x14ac:dyDescent="0.3">
      <c r="A6537" s="1" t="s">
        <v>6581</v>
      </c>
      <c r="B6537" s="1" t="s">
        <v>30</v>
      </c>
      <c r="C6537" s="1" t="s">
        <v>31</v>
      </c>
      <c r="D6537" s="1" t="s">
        <v>32</v>
      </c>
      <c r="E6537" s="1" t="s">
        <v>47</v>
      </c>
      <c r="F6537" s="1" t="s">
        <v>33</v>
      </c>
      <c r="G6537">
        <v>1931.5</v>
      </c>
      <c r="H6537">
        <v>5</v>
      </c>
      <c r="I6537">
        <v>9657.5</v>
      </c>
      <c r="J6537">
        <v>3.46</v>
      </c>
      <c r="K6537">
        <v>511</v>
      </c>
      <c r="L6537" s="2">
        <v>45463</v>
      </c>
      <c r="O6537" t="str">
        <f>IF(ecommerce_10000[[#This Row],[Platform]]="Souq","sq",ecommerce_10000[[#This Row],[Platform]])</f>
        <v>Amazon</v>
      </c>
      <c r="P6537" t="str">
        <f>IF(E6537="Souq","sq",IF(E6537="Jumia","Jum",E6537))</f>
        <v>Amazon</v>
      </c>
      <c r="Q6537">
        <f>VLOOKUP(ecommerce_10000[[#This Row],[City]],F:I,4,FALSE)</f>
        <v>3665.44</v>
      </c>
      <c r="R6537" s="1">
        <f>SUMIF(C:C,ecommerce_10000[[#This Row],[Category]],I:I)</f>
        <v>57542997.559999913</v>
      </c>
      <c r="S6537" s="1">
        <f>SUMIFS(I:I,C:C,C6537)</f>
        <v>57542997.559999913</v>
      </c>
      <c r="T6537" s="1" t="str">
        <f>INDEX(F:F,MATCH(ecommerce_10000[[#This Row],[TotalAmount]],I:I,0))</f>
        <v>Dubai</v>
      </c>
    </row>
    <row r="6538" spans="1:20" x14ac:dyDescent="0.3">
      <c r="A6538" s="1" t="s">
        <v>6582</v>
      </c>
      <c r="B6538" s="1" t="s">
        <v>53</v>
      </c>
      <c r="C6538" s="1" t="s">
        <v>31</v>
      </c>
      <c r="D6538" s="1" t="s">
        <v>54</v>
      </c>
      <c r="E6538" s="1" t="s">
        <v>22</v>
      </c>
      <c r="F6538" s="1" t="s">
        <v>17</v>
      </c>
      <c r="G6538">
        <v>6472.08</v>
      </c>
      <c r="H6538">
        <v>4</v>
      </c>
      <c r="I6538">
        <v>25888.32</v>
      </c>
      <c r="J6538">
        <v>2</v>
      </c>
      <c r="K6538">
        <v>252</v>
      </c>
      <c r="L6538" s="2">
        <v>45371</v>
      </c>
      <c r="O6538" t="str">
        <f>IF(ecommerce_10000[[#This Row],[Platform]]="Souq","sq",ecommerce_10000[[#This Row],[Platform]])</f>
        <v>Jumia</v>
      </c>
      <c r="P6538" t="str">
        <f>IF(E6538="Souq","sq",IF(E6538="Jumia","Jum",E6538))</f>
        <v>Jum</v>
      </c>
      <c r="Q6538">
        <f>VLOOKUP(ecommerce_10000[[#This Row],[City]],F:I,4,FALSE)</f>
        <v>16284.02</v>
      </c>
      <c r="R6538" s="1">
        <f>SUMIF(C:C,ecommerce_10000[[#This Row],[Category]],I:I)</f>
        <v>57542997.559999913</v>
      </c>
      <c r="S6538" s="1">
        <f>SUMIFS(I:I,C:C,C6538)</f>
        <v>57542997.559999913</v>
      </c>
      <c r="T6538" s="1" t="str">
        <f>INDEX(F:F,MATCH(ecommerce_10000[[#This Row],[TotalAmount]],I:I,0))</f>
        <v>Cairo</v>
      </c>
    </row>
    <row r="6539" spans="1:20" x14ac:dyDescent="0.3">
      <c r="A6539" s="1" t="s">
        <v>6583</v>
      </c>
      <c r="B6539" s="1" t="s">
        <v>30</v>
      </c>
      <c r="C6539" s="1" t="s">
        <v>31</v>
      </c>
      <c r="D6539" s="1" t="s">
        <v>32</v>
      </c>
      <c r="E6539" s="1" t="s">
        <v>22</v>
      </c>
      <c r="F6539" s="1" t="s">
        <v>40</v>
      </c>
      <c r="G6539">
        <v>15902.66</v>
      </c>
      <c r="H6539">
        <v>2</v>
      </c>
      <c r="I6539">
        <v>31805.32</v>
      </c>
      <c r="J6539">
        <v>2.5299999999999998</v>
      </c>
      <c r="K6539">
        <v>3015</v>
      </c>
      <c r="L6539" s="2">
        <v>45581</v>
      </c>
      <c r="O6539" t="str">
        <f>IF(ecommerce_10000[[#This Row],[Platform]]="Souq","sq",ecommerce_10000[[#This Row],[Platform]])</f>
        <v>Jumia</v>
      </c>
      <c r="P6539" t="str">
        <f>IF(E6539="Souq","sq",IF(E6539="Jumia","Jum",E6539))</f>
        <v>Jum</v>
      </c>
      <c r="Q6539">
        <f>VLOOKUP(ecommerce_10000[[#This Row],[City]],F:I,4,FALSE)</f>
        <v>99349.3</v>
      </c>
      <c r="R6539" s="1">
        <f>SUMIF(C:C,ecommerce_10000[[#This Row],[Category]],I:I)</f>
        <v>57542997.559999913</v>
      </c>
      <c r="S6539" s="1">
        <f>SUMIFS(I:I,C:C,C6539)</f>
        <v>57542997.559999913</v>
      </c>
      <c r="T6539" s="1" t="str">
        <f>INDEX(F:F,MATCH(ecommerce_10000[[#This Row],[TotalAmount]],I:I,0))</f>
        <v>Riyadh</v>
      </c>
    </row>
    <row r="6540" spans="1:20" x14ac:dyDescent="0.3">
      <c r="A6540" s="1" t="s">
        <v>6584</v>
      </c>
      <c r="B6540" s="1" t="s">
        <v>65</v>
      </c>
      <c r="C6540" s="1" t="s">
        <v>20</v>
      </c>
      <c r="D6540" s="1" t="s">
        <v>66</v>
      </c>
      <c r="E6540" s="1" t="s">
        <v>22</v>
      </c>
      <c r="F6540" s="1" t="s">
        <v>17</v>
      </c>
      <c r="G6540">
        <v>9933.34</v>
      </c>
      <c r="H6540">
        <v>2</v>
      </c>
      <c r="I6540">
        <v>19866.68</v>
      </c>
      <c r="J6540">
        <v>4.24</v>
      </c>
      <c r="K6540">
        <v>3278</v>
      </c>
      <c r="L6540" s="2">
        <v>45293</v>
      </c>
      <c r="O6540" t="str">
        <f>IF(ecommerce_10000[[#This Row],[Platform]]="Souq","sq",ecommerce_10000[[#This Row],[Platform]])</f>
        <v>Jumia</v>
      </c>
      <c r="P6540" t="str">
        <f>IF(E6540="Souq","sq",IF(E6540="Jumia","Jum",E6540))</f>
        <v>Jum</v>
      </c>
      <c r="Q6540">
        <f>VLOOKUP(ecommerce_10000[[#This Row],[City]],F:I,4,FALSE)</f>
        <v>16284.02</v>
      </c>
      <c r="R6540" s="1">
        <f>SUMIF(C:C,ecommerce_10000[[#This Row],[Category]],I:I)</f>
        <v>91504159.730000004</v>
      </c>
      <c r="S6540" s="1">
        <f>SUMIFS(I:I,C:C,C6540)</f>
        <v>91504159.730000004</v>
      </c>
      <c r="T6540" s="1" t="str">
        <f>INDEX(F:F,MATCH(ecommerce_10000[[#This Row],[TotalAmount]],I:I,0))</f>
        <v>Cairo</v>
      </c>
    </row>
    <row r="6541" spans="1:20" x14ac:dyDescent="0.3">
      <c r="A6541" s="1" t="s">
        <v>6585</v>
      </c>
      <c r="B6541" s="1" t="s">
        <v>35</v>
      </c>
      <c r="C6541" s="1" t="s">
        <v>14</v>
      </c>
      <c r="D6541" s="1" t="s">
        <v>36</v>
      </c>
      <c r="E6541" s="1" t="s">
        <v>16</v>
      </c>
      <c r="F6541" s="1" t="s">
        <v>40</v>
      </c>
      <c r="G6541">
        <v>15077.08</v>
      </c>
      <c r="H6541">
        <v>1</v>
      </c>
      <c r="I6541">
        <v>15077.08</v>
      </c>
      <c r="J6541">
        <v>1.89</v>
      </c>
      <c r="K6541">
        <v>2992</v>
      </c>
      <c r="L6541" s="2">
        <v>45410</v>
      </c>
      <c r="O6541" t="str">
        <f>IF(ecommerce_10000[[#This Row],[Platform]]="Souq","sq",ecommerce_10000[[#This Row],[Platform]])</f>
        <v>sq</v>
      </c>
      <c r="P6541" t="str">
        <f>IF(E6541="Souq","sq",IF(E6541="Jumia","Jum",E6541))</f>
        <v>sq</v>
      </c>
      <c r="Q6541">
        <f>VLOOKUP(ecommerce_10000[[#This Row],[City]],F:I,4,FALSE)</f>
        <v>99349.3</v>
      </c>
      <c r="R6541" s="1">
        <f>SUMIF(C:C,ecommerce_10000[[#This Row],[Category]],I:I)</f>
        <v>92327183.770000085</v>
      </c>
      <c r="S6541" s="1">
        <f>SUMIFS(I:I,C:C,C6541)</f>
        <v>92327183.770000085</v>
      </c>
      <c r="T6541" s="1" t="str">
        <f>INDEX(F:F,MATCH(ecommerce_10000[[#This Row],[TotalAmount]],I:I,0))</f>
        <v>Riyadh</v>
      </c>
    </row>
    <row r="6542" spans="1:20" x14ac:dyDescent="0.3">
      <c r="A6542" s="1" t="s">
        <v>6586</v>
      </c>
      <c r="B6542" s="1" t="s">
        <v>43</v>
      </c>
      <c r="C6542" s="1" t="s">
        <v>44</v>
      </c>
      <c r="D6542" s="1" t="s">
        <v>45</v>
      </c>
      <c r="E6542" s="1" t="s">
        <v>47</v>
      </c>
      <c r="F6542" s="1" t="s">
        <v>23</v>
      </c>
      <c r="G6542">
        <v>14789.92</v>
      </c>
      <c r="H6542">
        <v>4</v>
      </c>
      <c r="I6542">
        <v>59159.68</v>
      </c>
      <c r="J6542">
        <v>3.86</v>
      </c>
      <c r="K6542">
        <v>792</v>
      </c>
      <c r="L6542" s="2">
        <v>45618</v>
      </c>
      <c r="O6542" t="str">
        <f>IF(ecommerce_10000[[#This Row],[Platform]]="Souq","sq",ecommerce_10000[[#This Row],[Platform]])</f>
        <v>Amazon</v>
      </c>
      <c r="P6542" t="str">
        <f>IF(E6542="Souq","sq",IF(E6542="Jumia","Jum",E6542))</f>
        <v>Amazon</v>
      </c>
      <c r="Q6542">
        <f>VLOOKUP(ecommerce_10000[[#This Row],[City]],F:I,4,FALSE)</f>
        <v>13290.4</v>
      </c>
      <c r="R6542" s="1">
        <f>SUMIF(C:C,ecommerce_10000[[#This Row],[Category]],I:I)</f>
        <v>31420413.200000018</v>
      </c>
      <c r="S6542" s="1">
        <f>SUMIFS(I:I,C:C,C6542)</f>
        <v>31420413.200000018</v>
      </c>
      <c r="T6542" s="1" t="str">
        <f>INDEX(F:F,MATCH(ecommerce_10000[[#This Row],[TotalAmount]],I:I,0))</f>
        <v>Alexandria</v>
      </c>
    </row>
    <row r="6543" spans="1:20" x14ac:dyDescent="0.3">
      <c r="A6543" s="1" t="s">
        <v>6587</v>
      </c>
      <c r="B6543" s="1" t="s">
        <v>65</v>
      </c>
      <c r="C6543" s="1" t="s">
        <v>20</v>
      </c>
      <c r="D6543" s="1" t="s">
        <v>66</v>
      </c>
      <c r="E6543" s="1" t="s">
        <v>16</v>
      </c>
      <c r="F6543" s="1" t="s">
        <v>40</v>
      </c>
      <c r="G6543">
        <v>14074.25</v>
      </c>
      <c r="H6543">
        <v>1</v>
      </c>
      <c r="I6543">
        <v>14074.25</v>
      </c>
      <c r="J6543">
        <v>2.59</v>
      </c>
      <c r="K6543">
        <v>661</v>
      </c>
      <c r="L6543" s="2">
        <v>45380</v>
      </c>
      <c r="O6543" t="str">
        <f>IF(ecommerce_10000[[#This Row],[Platform]]="Souq","sq",ecommerce_10000[[#This Row],[Platform]])</f>
        <v>sq</v>
      </c>
      <c r="P6543" t="str">
        <f>IF(E6543="Souq","sq",IF(E6543="Jumia","Jum",E6543))</f>
        <v>sq</v>
      </c>
      <c r="Q6543">
        <f>VLOOKUP(ecommerce_10000[[#This Row],[City]],F:I,4,FALSE)</f>
        <v>99349.3</v>
      </c>
      <c r="R6543" s="1">
        <f>SUMIF(C:C,ecommerce_10000[[#This Row],[Category]],I:I)</f>
        <v>91504159.730000004</v>
      </c>
      <c r="S6543" s="1">
        <f>SUMIFS(I:I,C:C,C6543)</f>
        <v>91504159.730000004</v>
      </c>
      <c r="T6543" s="1" t="str">
        <f>INDEX(F:F,MATCH(ecommerce_10000[[#This Row],[TotalAmount]],I:I,0))</f>
        <v>Riyadh</v>
      </c>
    </row>
    <row r="6544" spans="1:20" x14ac:dyDescent="0.3">
      <c r="A6544" s="1" t="s">
        <v>6588</v>
      </c>
      <c r="B6544" s="1" t="s">
        <v>38</v>
      </c>
      <c r="C6544" s="1" t="s">
        <v>20</v>
      </c>
      <c r="D6544" s="1" t="s">
        <v>39</v>
      </c>
      <c r="E6544" s="1" t="s">
        <v>16</v>
      </c>
      <c r="F6544" s="1" t="s">
        <v>23</v>
      </c>
      <c r="G6544">
        <v>3400.97</v>
      </c>
      <c r="H6544">
        <v>4</v>
      </c>
      <c r="I6544">
        <v>13603.88</v>
      </c>
      <c r="J6544">
        <v>1.99</v>
      </c>
      <c r="K6544">
        <v>2311</v>
      </c>
      <c r="L6544" s="2">
        <v>45651</v>
      </c>
      <c r="O6544" t="str">
        <f>IF(ecommerce_10000[[#This Row],[Platform]]="Souq","sq",ecommerce_10000[[#This Row],[Platform]])</f>
        <v>sq</v>
      </c>
      <c r="P6544" t="str">
        <f>IF(E6544="Souq","sq",IF(E6544="Jumia","Jum",E6544))</f>
        <v>sq</v>
      </c>
      <c r="Q6544">
        <f>VLOOKUP(ecommerce_10000[[#This Row],[City]],F:I,4,FALSE)</f>
        <v>13290.4</v>
      </c>
      <c r="R6544" s="1">
        <f>SUMIF(C:C,ecommerce_10000[[#This Row],[Category]],I:I)</f>
        <v>91504159.730000004</v>
      </c>
      <c r="S6544" s="1">
        <f>SUMIFS(I:I,C:C,C6544)</f>
        <v>91504159.730000004</v>
      </c>
      <c r="T6544" s="1" t="str">
        <f>INDEX(F:F,MATCH(ecommerce_10000[[#This Row],[TotalAmount]],I:I,0))</f>
        <v>Alexandria</v>
      </c>
    </row>
    <row r="6545" spans="1:20" x14ac:dyDescent="0.3">
      <c r="A6545" s="1" t="s">
        <v>6589</v>
      </c>
      <c r="B6545" s="1" t="s">
        <v>38</v>
      </c>
      <c r="C6545" s="1" t="s">
        <v>20</v>
      </c>
      <c r="D6545" s="1" t="s">
        <v>39</v>
      </c>
      <c r="E6545" s="1" t="s">
        <v>22</v>
      </c>
      <c r="F6545" s="1" t="s">
        <v>23</v>
      </c>
      <c r="G6545">
        <v>3484.37</v>
      </c>
      <c r="H6545">
        <v>4</v>
      </c>
      <c r="I6545">
        <v>13937.48</v>
      </c>
      <c r="J6545">
        <v>3.08</v>
      </c>
      <c r="K6545">
        <v>2442</v>
      </c>
      <c r="L6545" s="2">
        <v>45616</v>
      </c>
      <c r="O6545" t="str">
        <f>IF(ecommerce_10000[[#This Row],[Platform]]="Souq","sq",ecommerce_10000[[#This Row],[Platform]])</f>
        <v>Jumia</v>
      </c>
      <c r="P6545" t="str">
        <f>IF(E6545="Souq","sq",IF(E6545="Jumia","Jum",E6545))</f>
        <v>Jum</v>
      </c>
      <c r="Q6545">
        <f>VLOOKUP(ecommerce_10000[[#This Row],[City]],F:I,4,FALSE)</f>
        <v>13290.4</v>
      </c>
      <c r="R6545" s="1">
        <f>SUMIF(C:C,ecommerce_10000[[#This Row],[Category]],I:I)</f>
        <v>91504159.730000004</v>
      </c>
      <c r="S6545" s="1">
        <f>SUMIFS(I:I,C:C,C6545)</f>
        <v>91504159.730000004</v>
      </c>
      <c r="T6545" s="1" t="str">
        <f>INDEX(F:F,MATCH(ecommerce_10000[[#This Row],[TotalAmount]],I:I,0))</f>
        <v>Alexandria</v>
      </c>
    </row>
    <row r="6546" spans="1:20" x14ac:dyDescent="0.3">
      <c r="A6546" s="1" t="s">
        <v>6590</v>
      </c>
      <c r="B6546" s="1" t="s">
        <v>53</v>
      </c>
      <c r="C6546" s="1" t="s">
        <v>31</v>
      </c>
      <c r="D6546" s="1" t="s">
        <v>54</v>
      </c>
      <c r="E6546" s="1" t="s">
        <v>16</v>
      </c>
      <c r="F6546" s="1" t="s">
        <v>23</v>
      </c>
      <c r="G6546">
        <v>14635.82</v>
      </c>
      <c r="H6546">
        <v>1</v>
      </c>
      <c r="I6546">
        <v>14635.82</v>
      </c>
      <c r="J6546">
        <v>3.38</v>
      </c>
      <c r="K6546">
        <v>4106</v>
      </c>
      <c r="L6546" s="2">
        <v>45429</v>
      </c>
      <c r="O6546" t="str">
        <f>IF(ecommerce_10000[[#This Row],[Platform]]="Souq","sq",ecommerce_10000[[#This Row],[Platform]])</f>
        <v>sq</v>
      </c>
      <c r="P6546" t="str">
        <f>IF(E6546="Souq","sq",IF(E6546="Jumia","Jum",E6546))</f>
        <v>sq</v>
      </c>
      <c r="Q6546">
        <f>VLOOKUP(ecommerce_10000[[#This Row],[City]],F:I,4,FALSE)</f>
        <v>13290.4</v>
      </c>
      <c r="R6546" s="1">
        <f>SUMIF(C:C,ecommerce_10000[[#This Row],[Category]],I:I)</f>
        <v>57542997.559999913</v>
      </c>
      <c r="S6546" s="1">
        <f>SUMIFS(I:I,C:C,C6546)</f>
        <v>57542997.559999913</v>
      </c>
      <c r="T6546" s="1" t="str">
        <f>INDEX(F:F,MATCH(ecommerce_10000[[#This Row],[TotalAmount]],I:I,0))</f>
        <v>Alexandria</v>
      </c>
    </row>
    <row r="6547" spans="1:20" x14ac:dyDescent="0.3">
      <c r="A6547" s="1" t="s">
        <v>6591</v>
      </c>
      <c r="B6547" s="1" t="s">
        <v>53</v>
      </c>
      <c r="C6547" s="1" t="s">
        <v>31</v>
      </c>
      <c r="D6547" s="1" t="s">
        <v>54</v>
      </c>
      <c r="E6547" s="1" t="s">
        <v>22</v>
      </c>
      <c r="F6547" s="1" t="s">
        <v>23</v>
      </c>
      <c r="G6547">
        <v>12963.72</v>
      </c>
      <c r="H6547">
        <v>3</v>
      </c>
      <c r="I6547">
        <v>38891.160000000003</v>
      </c>
      <c r="J6547">
        <v>2.2200000000000002</v>
      </c>
      <c r="K6547">
        <v>4058</v>
      </c>
      <c r="L6547" s="2">
        <v>45490</v>
      </c>
      <c r="O6547" t="str">
        <f>IF(ecommerce_10000[[#This Row],[Platform]]="Souq","sq",ecommerce_10000[[#This Row],[Platform]])</f>
        <v>Jumia</v>
      </c>
      <c r="P6547" t="str">
        <f>IF(E6547="Souq","sq",IF(E6547="Jumia","Jum",E6547))</f>
        <v>Jum</v>
      </c>
      <c r="Q6547">
        <f>VLOOKUP(ecommerce_10000[[#This Row],[City]],F:I,4,FALSE)</f>
        <v>13290.4</v>
      </c>
      <c r="R6547" s="1">
        <f>SUMIF(C:C,ecommerce_10000[[#This Row],[Category]],I:I)</f>
        <v>57542997.559999913</v>
      </c>
      <c r="S6547" s="1">
        <f>SUMIFS(I:I,C:C,C6547)</f>
        <v>57542997.559999913</v>
      </c>
      <c r="T6547" s="1" t="str">
        <f>INDEX(F:F,MATCH(ecommerce_10000[[#This Row],[TotalAmount]],I:I,0))</f>
        <v>Alexandria</v>
      </c>
    </row>
    <row r="6548" spans="1:20" x14ac:dyDescent="0.3">
      <c r="A6548" s="1" t="s">
        <v>6592</v>
      </c>
      <c r="B6548" s="1" t="s">
        <v>13</v>
      </c>
      <c r="C6548" s="1" t="s">
        <v>14</v>
      </c>
      <c r="D6548" s="1" t="s">
        <v>15</v>
      </c>
      <c r="E6548" s="1" t="s">
        <v>16</v>
      </c>
      <c r="F6548" s="1" t="s">
        <v>40</v>
      </c>
      <c r="G6548">
        <v>11032.83</v>
      </c>
      <c r="H6548">
        <v>5</v>
      </c>
      <c r="I6548">
        <v>55164.15</v>
      </c>
      <c r="J6548">
        <v>4.9400000000000004</v>
      </c>
      <c r="K6548">
        <v>531</v>
      </c>
      <c r="L6548" s="2">
        <v>45645</v>
      </c>
      <c r="O6548" t="str">
        <f>IF(ecommerce_10000[[#This Row],[Platform]]="Souq","sq",ecommerce_10000[[#This Row],[Platform]])</f>
        <v>sq</v>
      </c>
      <c r="P6548" t="str">
        <f>IF(E6548="Souq","sq",IF(E6548="Jumia","Jum",E6548))</f>
        <v>sq</v>
      </c>
      <c r="Q6548">
        <f>VLOOKUP(ecommerce_10000[[#This Row],[City]],F:I,4,FALSE)</f>
        <v>99349.3</v>
      </c>
      <c r="R6548" s="1">
        <f>SUMIF(C:C,ecommerce_10000[[#This Row],[Category]],I:I)</f>
        <v>92327183.770000085</v>
      </c>
      <c r="S6548" s="1">
        <f>SUMIFS(I:I,C:C,C6548)</f>
        <v>92327183.770000085</v>
      </c>
      <c r="T6548" s="1" t="str">
        <f>INDEX(F:F,MATCH(ecommerce_10000[[#This Row],[TotalAmount]],I:I,0))</f>
        <v>Riyadh</v>
      </c>
    </row>
    <row r="6549" spans="1:20" x14ac:dyDescent="0.3">
      <c r="A6549" s="1" t="s">
        <v>6593</v>
      </c>
      <c r="B6549" s="1" t="s">
        <v>19</v>
      </c>
      <c r="C6549" s="1" t="s">
        <v>20</v>
      </c>
      <c r="D6549" s="1" t="s">
        <v>21</v>
      </c>
      <c r="E6549" s="1" t="s">
        <v>47</v>
      </c>
      <c r="F6549" s="1" t="s">
        <v>23</v>
      </c>
      <c r="G6549">
        <v>699.68</v>
      </c>
      <c r="H6549">
        <v>1</v>
      </c>
      <c r="I6549">
        <v>699.68</v>
      </c>
      <c r="J6549">
        <v>3.17</v>
      </c>
      <c r="K6549">
        <v>4043</v>
      </c>
      <c r="L6549" s="2">
        <v>45416</v>
      </c>
      <c r="O6549" t="str">
        <f>IF(ecommerce_10000[[#This Row],[Platform]]="Souq","sq",ecommerce_10000[[#This Row],[Platform]])</f>
        <v>Amazon</v>
      </c>
      <c r="P6549" t="str">
        <f>IF(E6549="Souq","sq",IF(E6549="Jumia","Jum",E6549))</f>
        <v>Amazon</v>
      </c>
      <c r="Q6549">
        <f>VLOOKUP(ecommerce_10000[[#This Row],[City]],F:I,4,FALSE)</f>
        <v>13290.4</v>
      </c>
      <c r="R6549" s="1">
        <f>SUMIF(C:C,ecommerce_10000[[#This Row],[Category]],I:I)</f>
        <v>91504159.730000004</v>
      </c>
      <c r="S6549" s="1">
        <f>SUMIFS(I:I,C:C,C6549)</f>
        <v>91504159.730000004</v>
      </c>
      <c r="T6549" s="1" t="str">
        <f>INDEX(F:F,MATCH(ecommerce_10000[[#This Row],[TotalAmount]],I:I,0))</f>
        <v>Alexandria</v>
      </c>
    </row>
    <row r="6550" spans="1:20" x14ac:dyDescent="0.3">
      <c r="A6550" s="1" t="s">
        <v>6594</v>
      </c>
      <c r="B6550" s="1" t="s">
        <v>25</v>
      </c>
      <c r="C6550" s="1" t="s">
        <v>26</v>
      </c>
      <c r="D6550" s="1" t="s">
        <v>27</v>
      </c>
      <c r="E6550" s="1" t="s">
        <v>16</v>
      </c>
      <c r="F6550" s="1" t="s">
        <v>23</v>
      </c>
      <c r="G6550">
        <v>4857.7</v>
      </c>
      <c r="H6550">
        <v>1</v>
      </c>
      <c r="I6550">
        <v>4857.7</v>
      </c>
      <c r="J6550">
        <v>4.4800000000000004</v>
      </c>
      <c r="K6550">
        <v>3177</v>
      </c>
      <c r="L6550" s="2">
        <v>45593</v>
      </c>
      <c r="O6550" t="str">
        <f>IF(ecommerce_10000[[#This Row],[Platform]]="Souq","sq",ecommerce_10000[[#This Row],[Platform]])</f>
        <v>sq</v>
      </c>
      <c r="P6550" t="str">
        <f>IF(E6550="Souq","sq",IF(E6550="Jumia","Jum",E6550))</f>
        <v>sq</v>
      </c>
      <c r="Q6550">
        <f>VLOOKUP(ecommerce_10000[[#This Row],[City]],F:I,4,FALSE)</f>
        <v>13290.4</v>
      </c>
      <c r="R6550" s="1">
        <f>SUMIF(C:C,ecommerce_10000[[#This Row],[Category]],I:I)</f>
        <v>29200970.130000021</v>
      </c>
      <c r="S6550" s="1">
        <f>SUMIFS(I:I,C:C,C6550)</f>
        <v>29200970.130000021</v>
      </c>
      <c r="T6550" s="1" t="str">
        <f>INDEX(F:F,MATCH(ecommerce_10000[[#This Row],[TotalAmount]],I:I,0))</f>
        <v>Alexandria</v>
      </c>
    </row>
    <row r="6551" spans="1:20" x14ac:dyDescent="0.3">
      <c r="A6551" s="1" t="s">
        <v>6595</v>
      </c>
      <c r="B6551" s="1" t="s">
        <v>30</v>
      </c>
      <c r="C6551" s="1" t="s">
        <v>31</v>
      </c>
      <c r="D6551" s="1" t="s">
        <v>32</v>
      </c>
      <c r="E6551" s="1" t="s">
        <v>22</v>
      </c>
      <c r="F6551" s="1" t="s">
        <v>40</v>
      </c>
      <c r="G6551">
        <v>15644.65</v>
      </c>
      <c r="H6551">
        <v>4</v>
      </c>
      <c r="I6551">
        <v>62578.6</v>
      </c>
      <c r="J6551">
        <v>1.24</v>
      </c>
      <c r="K6551">
        <v>2403</v>
      </c>
      <c r="L6551" s="2">
        <v>45577</v>
      </c>
      <c r="O6551" t="str">
        <f>IF(ecommerce_10000[[#This Row],[Platform]]="Souq","sq",ecommerce_10000[[#This Row],[Platform]])</f>
        <v>Jumia</v>
      </c>
      <c r="P6551" t="str">
        <f>IF(E6551="Souq","sq",IF(E6551="Jumia","Jum",E6551))</f>
        <v>Jum</v>
      </c>
      <c r="Q6551">
        <f>VLOOKUP(ecommerce_10000[[#This Row],[City]],F:I,4,FALSE)</f>
        <v>99349.3</v>
      </c>
      <c r="R6551" s="1">
        <f>SUMIF(C:C,ecommerce_10000[[#This Row],[Category]],I:I)</f>
        <v>57542997.559999913</v>
      </c>
      <c r="S6551" s="1">
        <f>SUMIFS(I:I,C:C,C6551)</f>
        <v>57542997.559999913</v>
      </c>
      <c r="T6551" s="1" t="str">
        <f>INDEX(F:F,MATCH(ecommerce_10000[[#This Row],[TotalAmount]],I:I,0))</f>
        <v>Riyadh</v>
      </c>
    </row>
    <row r="6552" spans="1:20" x14ac:dyDescent="0.3">
      <c r="A6552" s="1" t="s">
        <v>6596</v>
      </c>
      <c r="B6552" s="1" t="s">
        <v>49</v>
      </c>
      <c r="C6552" s="1" t="s">
        <v>14</v>
      </c>
      <c r="D6552" s="1" t="s">
        <v>50</v>
      </c>
      <c r="E6552" s="1" t="s">
        <v>16</v>
      </c>
      <c r="F6552" s="1" t="s">
        <v>28</v>
      </c>
      <c r="G6552">
        <v>16856.62</v>
      </c>
      <c r="H6552">
        <v>3</v>
      </c>
      <c r="I6552">
        <v>50569.86</v>
      </c>
      <c r="J6552">
        <v>4.49</v>
      </c>
      <c r="K6552">
        <v>3568</v>
      </c>
      <c r="L6552" s="2">
        <v>45370</v>
      </c>
      <c r="O6552" t="str">
        <f>IF(ecommerce_10000[[#This Row],[Platform]]="Souq","sq",ecommerce_10000[[#This Row],[Platform]])</f>
        <v>sq</v>
      </c>
      <c r="P6552" t="str">
        <f>IF(E6552="Souq","sq",IF(E6552="Jumia","Jum",E6552))</f>
        <v>sq</v>
      </c>
      <c r="Q6552">
        <f>VLOOKUP(ecommerce_10000[[#This Row],[City]],F:I,4,FALSE)</f>
        <v>26648.76</v>
      </c>
      <c r="R6552" s="1">
        <f>SUMIF(C:C,ecommerce_10000[[#This Row],[Category]],I:I)</f>
        <v>92327183.770000085</v>
      </c>
      <c r="S6552" s="1">
        <f>SUMIFS(I:I,C:C,C6552)</f>
        <v>92327183.770000085</v>
      </c>
      <c r="T6552" s="1" t="str">
        <f>INDEX(F:F,MATCH(ecommerce_10000[[#This Row],[TotalAmount]],I:I,0))</f>
        <v>Casablanca</v>
      </c>
    </row>
    <row r="6553" spans="1:20" x14ac:dyDescent="0.3">
      <c r="A6553" s="1" t="s">
        <v>6597</v>
      </c>
      <c r="B6553" s="1" t="s">
        <v>43</v>
      </c>
      <c r="C6553" s="1" t="s">
        <v>44</v>
      </c>
      <c r="D6553" s="1" t="s">
        <v>45</v>
      </c>
      <c r="E6553" s="1" t="s">
        <v>22</v>
      </c>
      <c r="F6553" s="1" t="s">
        <v>23</v>
      </c>
      <c r="G6553">
        <v>686.69</v>
      </c>
      <c r="H6553">
        <v>3</v>
      </c>
      <c r="I6553">
        <v>2060.0700000000002</v>
      </c>
      <c r="J6553">
        <v>4.5199999999999996</v>
      </c>
      <c r="K6553">
        <v>927</v>
      </c>
      <c r="L6553" s="2">
        <v>45634</v>
      </c>
      <c r="O6553" t="str">
        <f>IF(ecommerce_10000[[#This Row],[Platform]]="Souq","sq",ecommerce_10000[[#This Row],[Platform]])</f>
        <v>Jumia</v>
      </c>
      <c r="P6553" t="str">
        <f>IF(E6553="Souq","sq",IF(E6553="Jumia","Jum",E6553))</f>
        <v>Jum</v>
      </c>
      <c r="Q6553">
        <f>VLOOKUP(ecommerce_10000[[#This Row],[City]],F:I,4,FALSE)</f>
        <v>13290.4</v>
      </c>
      <c r="R6553" s="1">
        <f>SUMIF(C:C,ecommerce_10000[[#This Row],[Category]],I:I)</f>
        <v>31420413.200000018</v>
      </c>
      <c r="S6553" s="1">
        <f>SUMIFS(I:I,C:C,C6553)</f>
        <v>31420413.200000018</v>
      </c>
      <c r="T6553" s="1" t="str">
        <f>INDEX(F:F,MATCH(ecommerce_10000[[#This Row],[TotalAmount]],I:I,0))</f>
        <v>Alexandria</v>
      </c>
    </row>
    <row r="6554" spans="1:20" x14ac:dyDescent="0.3">
      <c r="A6554" s="1" t="s">
        <v>6598</v>
      </c>
      <c r="B6554" s="1" t="s">
        <v>38</v>
      </c>
      <c r="C6554" s="1" t="s">
        <v>20</v>
      </c>
      <c r="D6554" s="1" t="s">
        <v>39</v>
      </c>
      <c r="E6554" s="1" t="s">
        <v>16</v>
      </c>
      <c r="F6554" s="1" t="s">
        <v>62</v>
      </c>
      <c r="G6554">
        <v>7044.63</v>
      </c>
      <c r="H6554">
        <v>3</v>
      </c>
      <c r="I6554">
        <v>21133.89</v>
      </c>
      <c r="J6554">
        <v>2.94</v>
      </c>
      <c r="K6554">
        <v>3315</v>
      </c>
      <c r="L6554" s="2">
        <v>45448</v>
      </c>
      <c r="O6554" t="str">
        <f>IF(ecommerce_10000[[#This Row],[Platform]]="Souq","sq",ecommerce_10000[[#This Row],[Platform]])</f>
        <v>sq</v>
      </c>
      <c r="P6554" t="str">
        <f>IF(E6554="Souq","sq",IF(E6554="Jumia","Jum",E6554))</f>
        <v>sq</v>
      </c>
      <c r="Q6554">
        <f>VLOOKUP(ecommerce_10000[[#This Row],[City]],F:I,4,FALSE)</f>
        <v>27872.98</v>
      </c>
      <c r="R6554" s="1">
        <f>SUMIF(C:C,ecommerce_10000[[#This Row],[Category]],I:I)</f>
        <v>91504159.730000004</v>
      </c>
      <c r="S6554" s="1">
        <f>SUMIFS(I:I,C:C,C6554)</f>
        <v>91504159.730000004</v>
      </c>
      <c r="T6554" s="1" t="str">
        <f>INDEX(F:F,MATCH(ecommerce_10000[[#This Row],[TotalAmount]],I:I,0))</f>
        <v>Giza</v>
      </c>
    </row>
    <row r="6555" spans="1:20" x14ac:dyDescent="0.3">
      <c r="A6555" s="1" t="s">
        <v>6599</v>
      </c>
      <c r="B6555" s="1" t="s">
        <v>49</v>
      </c>
      <c r="C6555" s="1" t="s">
        <v>14</v>
      </c>
      <c r="D6555" s="1" t="s">
        <v>50</v>
      </c>
      <c r="E6555" s="1" t="s">
        <v>22</v>
      </c>
      <c r="F6555" s="1" t="s">
        <v>62</v>
      </c>
      <c r="G6555">
        <v>464.69</v>
      </c>
      <c r="H6555">
        <v>1</v>
      </c>
      <c r="I6555">
        <v>464.69</v>
      </c>
      <c r="J6555">
        <v>1.0900000000000001</v>
      </c>
      <c r="K6555">
        <v>2336</v>
      </c>
      <c r="L6555" s="2">
        <v>45518</v>
      </c>
      <c r="O6555" t="str">
        <f>IF(ecommerce_10000[[#This Row],[Platform]]="Souq","sq",ecommerce_10000[[#This Row],[Platform]])</f>
        <v>Jumia</v>
      </c>
      <c r="P6555" t="str">
        <f>IF(E6555="Souq","sq",IF(E6555="Jumia","Jum",E6555))</f>
        <v>Jum</v>
      </c>
      <c r="Q6555">
        <f>VLOOKUP(ecommerce_10000[[#This Row],[City]],F:I,4,FALSE)</f>
        <v>27872.98</v>
      </c>
      <c r="R6555" s="1">
        <f>SUMIF(C:C,ecommerce_10000[[#This Row],[Category]],I:I)</f>
        <v>92327183.770000085</v>
      </c>
      <c r="S6555" s="1">
        <f>SUMIFS(I:I,C:C,C6555)</f>
        <v>92327183.770000085</v>
      </c>
      <c r="T6555" s="1" t="str">
        <f>INDEX(F:F,MATCH(ecommerce_10000[[#This Row],[TotalAmount]],I:I,0))</f>
        <v>Giza</v>
      </c>
    </row>
    <row r="6556" spans="1:20" x14ac:dyDescent="0.3">
      <c r="A6556" s="1" t="s">
        <v>6600</v>
      </c>
      <c r="B6556" s="1" t="s">
        <v>13</v>
      </c>
      <c r="C6556" s="1" t="s">
        <v>14</v>
      </c>
      <c r="D6556" s="1" t="s">
        <v>15</v>
      </c>
      <c r="E6556" s="1" t="s">
        <v>22</v>
      </c>
      <c r="F6556" s="1" t="s">
        <v>33</v>
      </c>
      <c r="G6556">
        <v>4203.8599999999997</v>
      </c>
      <c r="H6556">
        <v>3</v>
      </c>
      <c r="I6556">
        <v>12611.58</v>
      </c>
      <c r="J6556">
        <v>3.81</v>
      </c>
      <c r="K6556">
        <v>1839</v>
      </c>
      <c r="L6556" s="2">
        <v>45365</v>
      </c>
      <c r="O6556" t="str">
        <f>IF(ecommerce_10000[[#This Row],[Platform]]="Souq","sq",ecommerce_10000[[#This Row],[Platform]])</f>
        <v>Jumia</v>
      </c>
      <c r="P6556" t="str">
        <f>IF(E6556="Souq","sq",IF(E6556="Jumia","Jum",E6556))</f>
        <v>Jum</v>
      </c>
      <c r="Q6556">
        <f>VLOOKUP(ecommerce_10000[[#This Row],[City]],F:I,4,FALSE)</f>
        <v>3665.44</v>
      </c>
      <c r="R6556" s="1">
        <f>SUMIF(C:C,ecommerce_10000[[#This Row],[Category]],I:I)</f>
        <v>92327183.770000085</v>
      </c>
      <c r="S6556" s="1">
        <f>SUMIFS(I:I,C:C,C6556)</f>
        <v>92327183.770000085</v>
      </c>
      <c r="T6556" s="1" t="str">
        <f>INDEX(F:F,MATCH(ecommerce_10000[[#This Row],[TotalAmount]],I:I,0))</f>
        <v>Dubai</v>
      </c>
    </row>
    <row r="6557" spans="1:20" x14ac:dyDescent="0.3">
      <c r="A6557" s="1" t="s">
        <v>6601</v>
      </c>
      <c r="B6557" s="1" t="s">
        <v>19</v>
      </c>
      <c r="C6557" s="1" t="s">
        <v>20</v>
      </c>
      <c r="D6557" s="1" t="s">
        <v>21</v>
      </c>
      <c r="E6557" s="1" t="s">
        <v>47</v>
      </c>
      <c r="F6557" s="1" t="s">
        <v>28</v>
      </c>
      <c r="G6557">
        <v>9762.93</v>
      </c>
      <c r="H6557">
        <v>2</v>
      </c>
      <c r="I6557">
        <v>19525.86</v>
      </c>
      <c r="J6557">
        <v>4.97</v>
      </c>
      <c r="K6557">
        <v>1497</v>
      </c>
      <c r="L6557" s="2">
        <v>45637</v>
      </c>
      <c r="O6557" t="str">
        <f>IF(ecommerce_10000[[#This Row],[Platform]]="Souq","sq",ecommerce_10000[[#This Row],[Platform]])</f>
        <v>Amazon</v>
      </c>
      <c r="P6557" t="str">
        <f>IF(E6557="Souq","sq",IF(E6557="Jumia","Jum",E6557))</f>
        <v>Amazon</v>
      </c>
      <c r="Q6557">
        <f>VLOOKUP(ecommerce_10000[[#This Row],[City]],F:I,4,FALSE)</f>
        <v>26648.76</v>
      </c>
      <c r="R6557" s="1">
        <f>SUMIF(C:C,ecommerce_10000[[#This Row],[Category]],I:I)</f>
        <v>91504159.730000004</v>
      </c>
      <c r="S6557" s="1">
        <f>SUMIFS(I:I,C:C,C6557)</f>
        <v>91504159.730000004</v>
      </c>
      <c r="T6557" s="1" t="str">
        <f>INDEX(F:F,MATCH(ecommerce_10000[[#This Row],[TotalAmount]],I:I,0))</f>
        <v>Casablanca</v>
      </c>
    </row>
    <row r="6558" spans="1:20" x14ac:dyDescent="0.3">
      <c r="A6558" s="1" t="s">
        <v>6602</v>
      </c>
      <c r="B6558" s="1" t="s">
        <v>30</v>
      </c>
      <c r="C6558" s="1" t="s">
        <v>31</v>
      </c>
      <c r="D6558" s="1" t="s">
        <v>32</v>
      </c>
      <c r="E6558" s="1" t="s">
        <v>22</v>
      </c>
      <c r="F6558" s="1" t="s">
        <v>33</v>
      </c>
      <c r="G6558">
        <v>7321.67</v>
      </c>
      <c r="H6558">
        <v>5</v>
      </c>
      <c r="I6558">
        <v>36608.35</v>
      </c>
      <c r="J6558">
        <v>2.56</v>
      </c>
      <c r="K6558">
        <v>374</v>
      </c>
      <c r="L6558" s="2">
        <v>45351</v>
      </c>
      <c r="O6558" t="str">
        <f>IF(ecommerce_10000[[#This Row],[Platform]]="Souq","sq",ecommerce_10000[[#This Row],[Platform]])</f>
        <v>Jumia</v>
      </c>
      <c r="P6558" t="str">
        <f>IF(E6558="Souq","sq",IF(E6558="Jumia","Jum",E6558))</f>
        <v>Jum</v>
      </c>
      <c r="Q6558">
        <f>VLOOKUP(ecommerce_10000[[#This Row],[City]],F:I,4,FALSE)</f>
        <v>3665.44</v>
      </c>
      <c r="R6558" s="1">
        <f>SUMIF(C:C,ecommerce_10000[[#This Row],[Category]],I:I)</f>
        <v>57542997.559999913</v>
      </c>
      <c r="S6558" s="1">
        <f>SUMIFS(I:I,C:C,C6558)</f>
        <v>57542997.559999913</v>
      </c>
      <c r="T6558" s="1" t="str">
        <f>INDEX(F:F,MATCH(ecommerce_10000[[#This Row],[TotalAmount]],I:I,0))</f>
        <v>Dubai</v>
      </c>
    </row>
    <row r="6559" spans="1:20" x14ac:dyDescent="0.3">
      <c r="A6559" s="1" t="s">
        <v>6603</v>
      </c>
      <c r="B6559" s="1" t="s">
        <v>38</v>
      </c>
      <c r="C6559" s="1" t="s">
        <v>20</v>
      </c>
      <c r="D6559" s="1" t="s">
        <v>39</v>
      </c>
      <c r="E6559" s="1" t="s">
        <v>47</v>
      </c>
      <c r="F6559" s="1" t="s">
        <v>28</v>
      </c>
      <c r="G6559">
        <v>9863.4699999999993</v>
      </c>
      <c r="H6559">
        <v>1</v>
      </c>
      <c r="I6559">
        <v>9863.4699999999993</v>
      </c>
      <c r="J6559">
        <v>4.72</v>
      </c>
      <c r="K6559">
        <v>3853</v>
      </c>
      <c r="L6559" s="2">
        <v>45414</v>
      </c>
      <c r="O6559" t="str">
        <f>IF(ecommerce_10000[[#This Row],[Platform]]="Souq","sq",ecommerce_10000[[#This Row],[Platform]])</f>
        <v>Amazon</v>
      </c>
      <c r="P6559" t="str">
        <f>IF(E6559="Souq","sq",IF(E6559="Jumia","Jum",E6559))</f>
        <v>Amazon</v>
      </c>
      <c r="Q6559">
        <f>VLOOKUP(ecommerce_10000[[#This Row],[City]],F:I,4,FALSE)</f>
        <v>26648.76</v>
      </c>
      <c r="R6559" s="1">
        <f>SUMIF(C:C,ecommerce_10000[[#This Row],[Category]],I:I)</f>
        <v>91504159.730000004</v>
      </c>
      <c r="S6559" s="1">
        <f>SUMIFS(I:I,C:C,C6559)</f>
        <v>91504159.730000004</v>
      </c>
      <c r="T6559" s="1" t="str">
        <f>INDEX(F:F,MATCH(ecommerce_10000[[#This Row],[TotalAmount]],I:I,0))</f>
        <v>Casablanca</v>
      </c>
    </row>
    <row r="6560" spans="1:20" x14ac:dyDescent="0.3">
      <c r="A6560" s="1" t="s">
        <v>6604</v>
      </c>
      <c r="B6560" s="1" t="s">
        <v>49</v>
      </c>
      <c r="C6560" s="1" t="s">
        <v>14</v>
      </c>
      <c r="D6560" s="1" t="s">
        <v>50</v>
      </c>
      <c r="E6560" s="1" t="s">
        <v>22</v>
      </c>
      <c r="F6560" s="1" t="s">
        <v>33</v>
      </c>
      <c r="G6560">
        <v>10043.36</v>
      </c>
      <c r="H6560">
        <v>4</v>
      </c>
      <c r="I6560">
        <v>40173.440000000002</v>
      </c>
      <c r="J6560">
        <v>4.76</v>
      </c>
      <c r="K6560">
        <v>2093</v>
      </c>
      <c r="L6560" s="2">
        <v>45348</v>
      </c>
      <c r="O6560" t="str">
        <f>IF(ecommerce_10000[[#This Row],[Platform]]="Souq","sq",ecommerce_10000[[#This Row],[Platform]])</f>
        <v>Jumia</v>
      </c>
      <c r="P6560" t="str">
        <f>IF(E6560="Souq","sq",IF(E6560="Jumia","Jum",E6560))</f>
        <v>Jum</v>
      </c>
      <c r="Q6560">
        <f>VLOOKUP(ecommerce_10000[[#This Row],[City]],F:I,4,FALSE)</f>
        <v>3665.44</v>
      </c>
      <c r="R6560" s="1">
        <f>SUMIF(C:C,ecommerce_10000[[#This Row],[Category]],I:I)</f>
        <v>92327183.770000085</v>
      </c>
      <c r="S6560" s="1">
        <f>SUMIFS(I:I,C:C,C6560)</f>
        <v>92327183.770000085</v>
      </c>
      <c r="T6560" s="1" t="str">
        <f>INDEX(F:F,MATCH(ecommerce_10000[[#This Row],[TotalAmount]],I:I,0))</f>
        <v>Dubai</v>
      </c>
    </row>
    <row r="6561" spans="1:20" x14ac:dyDescent="0.3">
      <c r="A6561" s="1" t="s">
        <v>6605</v>
      </c>
      <c r="B6561" s="1" t="s">
        <v>19</v>
      </c>
      <c r="C6561" s="1" t="s">
        <v>20</v>
      </c>
      <c r="D6561" s="1" t="s">
        <v>21</v>
      </c>
      <c r="E6561" s="1" t="s">
        <v>47</v>
      </c>
      <c r="F6561" s="1" t="s">
        <v>17</v>
      </c>
      <c r="G6561">
        <v>3175.95</v>
      </c>
      <c r="H6561">
        <v>1</v>
      </c>
      <c r="I6561">
        <v>3175.95</v>
      </c>
      <c r="J6561">
        <v>3.12</v>
      </c>
      <c r="K6561">
        <v>3922</v>
      </c>
      <c r="L6561" s="2">
        <v>45400</v>
      </c>
      <c r="O6561" t="str">
        <f>IF(ecommerce_10000[[#This Row],[Platform]]="Souq","sq",ecommerce_10000[[#This Row],[Platform]])</f>
        <v>Amazon</v>
      </c>
      <c r="P6561" t="str">
        <f>IF(E6561="Souq","sq",IF(E6561="Jumia","Jum",E6561))</f>
        <v>Amazon</v>
      </c>
      <c r="Q6561">
        <f>VLOOKUP(ecommerce_10000[[#This Row],[City]],F:I,4,FALSE)</f>
        <v>16284.02</v>
      </c>
      <c r="R6561" s="1">
        <f>SUMIF(C:C,ecommerce_10000[[#This Row],[Category]],I:I)</f>
        <v>91504159.730000004</v>
      </c>
      <c r="S6561" s="1">
        <f>SUMIFS(I:I,C:C,C6561)</f>
        <v>91504159.730000004</v>
      </c>
      <c r="T6561" s="1" t="str">
        <f>INDEX(F:F,MATCH(ecommerce_10000[[#This Row],[TotalAmount]],I:I,0))</f>
        <v>Cairo</v>
      </c>
    </row>
    <row r="6562" spans="1:20" x14ac:dyDescent="0.3">
      <c r="A6562" s="1" t="s">
        <v>6606</v>
      </c>
      <c r="B6562" s="1" t="s">
        <v>43</v>
      </c>
      <c r="C6562" s="1" t="s">
        <v>44</v>
      </c>
      <c r="D6562" s="1" t="s">
        <v>45</v>
      </c>
      <c r="E6562" s="1" t="s">
        <v>16</v>
      </c>
      <c r="F6562" s="1" t="s">
        <v>28</v>
      </c>
      <c r="G6562">
        <v>8728.7900000000009</v>
      </c>
      <c r="H6562">
        <v>5</v>
      </c>
      <c r="I6562">
        <v>43643.95</v>
      </c>
      <c r="J6562">
        <v>2.5099999999999998</v>
      </c>
      <c r="K6562">
        <v>3085</v>
      </c>
      <c r="L6562" s="2">
        <v>45315</v>
      </c>
      <c r="O6562" t="str">
        <f>IF(ecommerce_10000[[#This Row],[Platform]]="Souq","sq",ecommerce_10000[[#This Row],[Platform]])</f>
        <v>sq</v>
      </c>
      <c r="P6562" t="str">
        <f>IF(E6562="Souq","sq",IF(E6562="Jumia","Jum",E6562))</f>
        <v>sq</v>
      </c>
      <c r="Q6562">
        <f>VLOOKUP(ecommerce_10000[[#This Row],[City]],F:I,4,FALSE)</f>
        <v>26648.76</v>
      </c>
      <c r="R6562" s="1">
        <f>SUMIF(C:C,ecommerce_10000[[#This Row],[Category]],I:I)</f>
        <v>31420413.200000018</v>
      </c>
      <c r="S6562" s="1">
        <f>SUMIFS(I:I,C:C,C6562)</f>
        <v>31420413.200000018</v>
      </c>
      <c r="T6562" s="1" t="str">
        <f>INDEX(F:F,MATCH(ecommerce_10000[[#This Row],[TotalAmount]],I:I,0))</f>
        <v>Casablanca</v>
      </c>
    </row>
    <row r="6563" spans="1:20" x14ac:dyDescent="0.3">
      <c r="A6563" s="1" t="s">
        <v>6607</v>
      </c>
      <c r="B6563" s="1" t="s">
        <v>35</v>
      </c>
      <c r="C6563" s="1" t="s">
        <v>14</v>
      </c>
      <c r="D6563" s="1" t="s">
        <v>36</v>
      </c>
      <c r="E6563" s="1" t="s">
        <v>47</v>
      </c>
      <c r="F6563" s="1" t="s">
        <v>33</v>
      </c>
      <c r="G6563">
        <v>10336.530000000001</v>
      </c>
      <c r="H6563">
        <v>5</v>
      </c>
      <c r="I6563">
        <v>51682.65</v>
      </c>
      <c r="J6563">
        <v>3.35</v>
      </c>
      <c r="K6563">
        <v>2894</v>
      </c>
      <c r="L6563" s="2">
        <v>45504</v>
      </c>
      <c r="O6563" t="str">
        <f>IF(ecommerce_10000[[#This Row],[Platform]]="Souq","sq",ecommerce_10000[[#This Row],[Platform]])</f>
        <v>Amazon</v>
      </c>
      <c r="P6563" t="str">
        <f>IF(E6563="Souq","sq",IF(E6563="Jumia","Jum",E6563))</f>
        <v>Amazon</v>
      </c>
      <c r="Q6563">
        <f>VLOOKUP(ecommerce_10000[[#This Row],[City]],F:I,4,FALSE)</f>
        <v>3665.44</v>
      </c>
      <c r="R6563" s="1">
        <f>SUMIF(C:C,ecommerce_10000[[#This Row],[Category]],I:I)</f>
        <v>92327183.770000085</v>
      </c>
      <c r="S6563" s="1">
        <f>SUMIFS(I:I,C:C,C6563)</f>
        <v>92327183.770000085</v>
      </c>
      <c r="T6563" s="1" t="str">
        <f>INDEX(F:F,MATCH(ecommerce_10000[[#This Row],[TotalAmount]],I:I,0))</f>
        <v>Dubai</v>
      </c>
    </row>
    <row r="6564" spans="1:20" x14ac:dyDescent="0.3">
      <c r="A6564" s="1" t="s">
        <v>6608</v>
      </c>
      <c r="B6564" s="1" t="s">
        <v>30</v>
      </c>
      <c r="C6564" s="1" t="s">
        <v>31</v>
      </c>
      <c r="D6564" s="1" t="s">
        <v>32</v>
      </c>
      <c r="E6564" s="1" t="s">
        <v>47</v>
      </c>
      <c r="F6564" s="1" t="s">
        <v>62</v>
      </c>
      <c r="G6564">
        <v>19214.509999999998</v>
      </c>
      <c r="H6564">
        <v>3</v>
      </c>
      <c r="I6564">
        <v>57643.53</v>
      </c>
      <c r="J6564">
        <v>1.41</v>
      </c>
      <c r="K6564">
        <v>2296</v>
      </c>
      <c r="L6564" s="2">
        <v>45418</v>
      </c>
      <c r="O6564" t="str">
        <f>IF(ecommerce_10000[[#This Row],[Platform]]="Souq","sq",ecommerce_10000[[#This Row],[Platform]])</f>
        <v>Amazon</v>
      </c>
      <c r="P6564" t="str">
        <f>IF(E6564="Souq","sq",IF(E6564="Jumia","Jum",E6564))</f>
        <v>Amazon</v>
      </c>
      <c r="Q6564">
        <f>VLOOKUP(ecommerce_10000[[#This Row],[City]],F:I,4,FALSE)</f>
        <v>27872.98</v>
      </c>
      <c r="R6564" s="1">
        <f>SUMIF(C:C,ecommerce_10000[[#This Row],[Category]],I:I)</f>
        <v>57542997.559999913</v>
      </c>
      <c r="S6564" s="1">
        <f>SUMIFS(I:I,C:C,C6564)</f>
        <v>57542997.559999913</v>
      </c>
      <c r="T6564" s="1" t="str">
        <f>INDEX(F:F,MATCH(ecommerce_10000[[#This Row],[TotalAmount]],I:I,0))</f>
        <v>Giza</v>
      </c>
    </row>
    <row r="6565" spans="1:20" x14ac:dyDescent="0.3">
      <c r="A6565" s="1" t="s">
        <v>6609</v>
      </c>
      <c r="B6565" s="1" t="s">
        <v>49</v>
      </c>
      <c r="C6565" s="1" t="s">
        <v>14</v>
      </c>
      <c r="D6565" s="1" t="s">
        <v>50</v>
      </c>
      <c r="E6565" s="1" t="s">
        <v>47</v>
      </c>
      <c r="F6565" s="1" t="s">
        <v>23</v>
      </c>
      <c r="G6565">
        <v>4040.16</v>
      </c>
      <c r="H6565">
        <v>1</v>
      </c>
      <c r="I6565">
        <v>4040.16</v>
      </c>
      <c r="J6565">
        <v>3.82</v>
      </c>
      <c r="K6565">
        <v>3097</v>
      </c>
      <c r="L6565" s="2">
        <v>45454</v>
      </c>
      <c r="O6565" t="str">
        <f>IF(ecommerce_10000[[#This Row],[Platform]]="Souq","sq",ecommerce_10000[[#This Row],[Platform]])</f>
        <v>Amazon</v>
      </c>
      <c r="P6565" t="str">
        <f>IF(E6565="Souq","sq",IF(E6565="Jumia","Jum",E6565))</f>
        <v>Amazon</v>
      </c>
      <c r="Q6565">
        <f>VLOOKUP(ecommerce_10000[[#This Row],[City]],F:I,4,FALSE)</f>
        <v>13290.4</v>
      </c>
      <c r="R6565" s="1">
        <f>SUMIF(C:C,ecommerce_10000[[#This Row],[Category]],I:I)</f>
        <v>92327183.770000085</v>
      </c>
      <c r="S6565" s="1">
        <f>SUMIFS(I:I,C:C,C6565)</f>
        <v>92327183.770000085</v>
      </c>
      <c r="T6565" s="1" t="str">
        <f>INDEX(F:F,MATCH(ecommerce_10000[[#This Row],[TotalAmount]],I:I,0))</f>
        <v>Alexandria</v>
      </c>
    </row>
    <row r="6566" spans="1:20" x14ac:dyDescent="0.3">
      <c r="A6566" s="1" t="s">
        <v>6610</v>
      </c>
      <c r="B6566" s="1" t="s">
        <v>65</v>
      </c>
      <c r="C6566" s="1" t="s">
        <v>20</v>
      </c>
      <c r="D6566" s="1" t="s">
        <v>66</v>
      </c>
      <c r="E6566" s="1" t="s">
        <v>22</v>
      </c>
      <c r="F6566" s="1" t="s">
        <v>28</v>
      </c>
      <c r="G6566">
        <v>917.83</v>
      </c>
      <c r="H6566">
        <v>2</v>
      </c>
      <c r="I6566">
        <v>1835.66</v>
      </c>
      <c r="J6566">
        <v>4.16</v>
      </c>
      <c r="K6566">
        <v>1828</v>
      </c>
      <c r="L6566" s="2">
        <v>45383</v>
      </c>
      <c r="O6566" t="str">
        <f>IF(ecommerce_10000[[#This Row],[Platform]]="Souq","sq",ecommerce_10000[[#This Row],[Platform]])</f>
        <v>Jumia</v>
      </c>
      <c r="P6566" t="str">
        <f>IF(E6566="Souq","sq",IF(E6566="Jumia","Jum",E6566))</f>
        <v>Jum</v>
      </c>
      <c r="Q6566">
        <f>VLOOKUP(ecommerce_10000[[#This Row],[City]],F:I,4,FALSE)</f>
        <v>26648.76</v>
      </c>
      <c r="R6566" s="1">
        <f>SUMIF(C:C,ecommerce_10000[[#This Row],[Category]],I:I)</f>
        <v>91504159.730000004</v>
      </c>
      <c r="S6566" s="1">
        <f>SUMIFS(I:I,C:C,C6566)</f>
        <v>91504159.730000004</v>
      </c>
      <c r="T6566" s="1" t="str">
        <f>INDEX(F:F,MATCH(ecommerce_10000[[#This Row],[TotalAmount]],I:I,0))</f>
        <v>Casablanca</v>
      </c>
    </row>
    <row r="6567" spans="1:20" x14ac:dyDescent="0.3">
      <c r="A6567" s="1" t="s">
        <v>6611</v>
      </c>
      <c r="B6567" s="1" t="s">
        <v>65</v>
      </c>
      <c r="C6567" s="1" t="s">
        <v>20</v>
      </c>
      <c r="D6567" s="1" t="s">
        <v>66</v>
      </c>
      <c r="E6567" s="1" t="s">
        <v>16</v>
      </c>
      <c r="F6567" s="1" t="s">
        <v>40</v>
      </c>
      <c r="G6567">
        <v>976.93</v>
      </c>
      <c r="H6567">
        <v>2</v>
      </c>
      <c r="I6567">
        <v>1953.86</v>
      </c>
      <c r="J6567">
        <v>4.1399999999999997</v>
      </c>
      <c r="K6567">
        <v>2569</v>
      </c>
      <c r="L6567" s="2">
        <v>45615</v>
      </c>
      <c r="O6567" t="str">
        <f>IF(ecommerce_10000[[#This Row],[Platform]]="Souq","sq",ecommerce_10000[[#This Row],[Platform]])</f>
        <v>sq</v>
      </c>
      <c r="P6567" t="str">
        <f>IF(E6567="Souq","sq",IF(E6567="Jumia","Jum",E6567))</f>
        <v>sq</v>
      </c>
      <c r="Q6567">
        <f>VLOOKUP(ecommerce_10000[[#This Row],[City]],F:I,4,FALSE)</f>
        <v>99349.3</v>
      </c>
      <c r="R6567" s="1">
        <f>SUMIF(C:C,ecommerce_10000[[#This Row],[Category]],I:I)</f>
        <v>91504159.730000004</v>
      </c>
      <c r="S6567" s="1">
        <f>SUMIFS(I:I,C:C,C6567)</f>
        <v>91504159.730000004</v>
      </c>
      <c r="T6567" s="1" t="str">
        <f>INDEX(F:F,MATCH(ecommerce_10000[[#This Row],[TotalAmount]],I:I,0))</f>
        <v>Riyadh</v>
      </c>
    </row>
    <row r="6568" spans="1:20" x14ac:dyDescent="0.3">
      <c r="A6568" s="1" t="s">
        <v>6612</v>
      </c>
      <c r="B6568" s="1" t="s">
        <v>65</v>
      </c>
      <c r="C6568" s="1" t="s">
        <v>20</v>
      </c>
      <c r="D6568" s="1" t="s">
        <v>66</v>
      </c>
      <c r="E6568" s="1" t="s">
        <v>16</v>
      </c>
      <c r="F6568" s="1" t="s">
        <v>28</v>
      </c>
      <c r="G6568">
        <v>15250.64</v>
      </c>
      <c r="H6568">
        <v>3</v>
      </c>
      <c r="I6568">
        <v>45751.92</v>
      </c>
      <c r="J6568">
        <v>3.02</v>
      </c>
      <c r="K6568">
        <v>2359</v>
      </c>
      <c r="L6568" s="2">
        <v>45406</v>
      </c>
      <c r="O6568" t="str">
        <f>IF(ecommerce_10000[[#This Row],[Platform]]="Souq","sq",ecommerce_10000[[#This Row],[Platform]])</f>
        <v>sq</v>
      </c>
      <c r="P6568" t="str">
        <f>IF(E6568="Souq","sq",IF(E6568="Jumia","Jum",E6568))</f>
        <v>sq</v>
      </c>
      <c r="Q6568">
        <f>VLOOKUP(ecommerce_10000[[#This Row],[City]],F:I,4,FALSE)</f>
        <v>26648.76</v>
      </c>
      <c r="R6568" s="1">
        <f>SUMIF(C:C,ecommerce_10000[[#This Row],[Category]],I:I)</f>
        <v>91504159.730000004</v>
      </c>
      <c r="S6568" s="1">
        <f>SUMIFS(I:I,C:C,C6568)</f>
        <v>91504159.730000004</v>
      </c>
      <c r="T6568" s="1" t="str">
        <f>INDEX(F:F,MATCH(ecommerce_10000[[#This Row],[TotalAmount]],I:I,0))</f>
        <v>Casablanca</v>
      </c>
    </row>
    <row r="6569" spans="1:20" x14ac:dyDescent="0.3">
      <c r="A6569" s="1" t="s">
        <v>6613</v>
      </c>
      <c r="B6569" s="1" t="s">
        <v>65</v>
      </c>
      <c r="C6569" s="1" t="s">
        <v>20</v>
      </c>
      <c r="D6569" s="1" t="s">
        <v>66</v>
      </c>
      <c r="E6569" s="1" t="s">
        <v>16</v>
      </c>
      <c r="F6569" s="1" t="s">
        <v>23</v>
      </c>
      <c r="G6569">
        <v>6464.64</v>
      </c>
      <c r="H6569">
        <v>1</v>
      </c>
      <c r="I6569">
        <v>6464.64</v>
      </c>
      <c r="J6569">
        <v>4.1399999999999997</v>
      </c>
      <c r="K6569">
        <v>397</v>
      </c>
      <c r="L6569" s="2">
        <v>45594</v>
      </c>
      <c r="O6569" t="str">
        <f>IF(ecommerce_10000[[#This Row],[Platform]]="Souq","sq",ecommerce_10000[[#This Row],[Platform]])</f>
        <v>sq</v>
      </c>
      <c r="P6569" t="str">
        <f>IF(E6569="Souq","sq",IF(E6569="Jumia","Jum",E6569))</f>
        <v>sq</v>
      </c>
      <c r="Q6569">
        <f>VLOOKUP(ecommerce_10000[[#This Row],[City]],F:I,4,FALSE)</f>
        <v>13290.4</v>
      </c>
      <c r="R6569" s="1">
        <f>SUMIF(C:C,ecommerce_10000[[#This Row],[Category]],I:I)</f>
        <v>91504159.730000004</v>
      </c>
      <c r="S6569" s="1">
        <f>SUMIFS(I:I,C:C,C6569)</f>
        <v>91504159.730000004</v>
      </c>
      <c r="T6569" s="1" t="str">
        <f>INDEX(F:F,MATCH(ecommerce_10000[[#This Row],[TotalAmount]],I:I,0))</f>
        <v>Alexandria</v>
      </c>
    </row>
    <row r="6570" spans="1:20" x14ac:dyDescent="0.3">
      <c r="A6570" s="1" t="s">
        <v>6614</v>
      </c>
      <c r="B6570" s="1" t="s">
        <v>53</v>
      </c>
      <c r="C6570" s="1" t="s">
        <v>31</v>
      </c>
      <c r="D6570" s="1" t="s">
        <v>54</v>
      </c>
      <c r="E6570" s="1" t="s">
        <v>47</v>
      </c>
      <c r="F6570" s="1" t="s">
        <v>33</v>
      </c>
      <c r="G6570">
        <v>17024.11</v>
      </c>
      <c r="H6570">
        <v>1</v>
      </c>
      <c r="I6570">
        <v>17024.11</v>
      </c>
      <c r="J6570">
        <v>4.68</v>
      </c>
      <c r="K6570">
        <v>4339</v>
      </c>
      <c r="L6570" s="2">
        <v>45553</v>
      </c>
      <c r="O6570" t="str">
        <f>IF(ecommerce_10000[[#This Row],[Platform]]="Souq","sq",ecommerce_10000[[#This Row],[Platform]])</f>
        <v>Amazon</v>
      </c>
      <c r="P6570" t="str">
        <f>IF(E6570="Souq","sq",IF(E6570="Jumia","Jum",E6570))</f>
        <v>Amazon</v>
      </c>
      <c r="Q6570">
        <f>VLOOKUP(ecommerce_10000[[#This Row],[City]],F:I,4,FALSE)</f>
        <v>3665.44</v>
      </c>
      <c r="R6570" s="1">
        <f>SUMIF(C:C,ecommerce_10000[[#This Row],[Category]],I:I)</f>
        <v>57542997.559999913</v>
      </c>
      <c r="S6570" s="1">
        <f>SUMIFS(I:I,C:C,C6570)</f>
        <v>57542997.559999913</v>
      </c>
      <c r="T6570" s="1" t="str">
        <f>INDEX(F:F,MATCH(ecommerce_10000[[#This Row],[TotalAmount]],I:I,0))</f>
        <v>Dubai</v>
      </c>
    </row>
    <row r="6571" spans="1:20" x14ac:dyDescent="0.3">
      <c r="A6571" s="1" t="s">
        <v>6615</v>
      </c>
      <c r="B6571" s="1" t="s">
        <v>35</v>
      </c>
      <c r="C6571" s="1" t="s">
        <v>14</v>
      </c>
      <c r="D6571" s="1" t="s">
        <v>36</v>
      </c>
      <c r="E6571" s="1" t="s">
        <v>16</v>
      </c>
      <c r="F6571" s="1" t="s">
        <v>23</v>
      </c>
      <c r="G6571">
        <v>7721.69</v>
      </c>
      <c r="H6571">
        <v>2</v>
      </c>
      <c r="I6571">
        <v>15443.38</v>
      </c>
      <c r="J6571">
        <v>1.96</v>
      </c>
      <c r="K6571">
        <v>2748</v>
      </c>
      <c r="L6571" s="2">
        <v>45436</v>
      </c>
      <c r="O6571" t="str">
        <f>IF(ecommerce_10000[[#This Row],[Platform]]="Souq","sq",ecommerce_10000[[#This Row],[Platform]])</f>
        <v>sq</v>
      </c>
      <c r="P6571" t="str">
        <f>IF(E6571="Souq","sq",IF(E6571="Jumia","Jum",E6571))</f>
        <v>sq</v>
      </c>
      <c r="Q6571">
        <f>VLOOKUP(ecommerce_10000[[#This Row],[City]],F:I,4,FALSE)</f>
        <v>13290.4</v>
      </c>
      <c r="R6571" s="1">
        <f>SUMIF(C:C,ecommerce_10000[[#This Row],[Category]],I:I)</f>
        <v>92327183.770000085</v>
      </c>
      <c r="S6571" s="1">
        <f>SUMIFS(I:I,C:C,C6571)</f>
        <v>92327183.770000085</v>
      </c>
      <c r="T6571" s="1" t="str">
        <f>INDEX(F:F,MATCH(ecommerce_10000[[#This Row],[TotalAmount]],I:I,0))</f>
        <v>Alexandria</v>
      </c>
    </row>
    <row r="6572" spans="1:20" x14ac:dyDescent="0.3">
      <c r="A6572" s="1" t="s">
        <v>6616</v>
      </c>
      <c r="B6572" s="1" t="s">
        <v>49</v>
      </c>
      <c r="C6572" s="1" t="s">
        <v>14</v>
      </c>
      <c r="D6572" s="1" t="s">
        <v>50</v>
      </c>
      <c r="E6572" s="1" t="s">
        <v>22</v>
      </c>
      <c r="F6572" s="1" t="s">
        <v>62</v>
      </c>
      <c r="G6572">
        <v>12784.72</v>
      </c>
      <c r="H6572">
        <v>3</v>
      </c>
      <c r="I6572">
        <v>38354.160000000003</v>
      </c>
      <c r="J6572">
        <v>3.94</v>
      </c>
      <c r="K6572">
        <v>1038</v>
      </c>
      <c r="L6572" s="2">
        <v>45607</v>
      </c>
      <c r="O6572" t="str">
        <f>IF(ecommerce_10000[[#This Row],[Platform]]="Souq","sq",ecommerce_10000[[#This Row],[Platform]])</f>
        <v>Jumia</v>
      </c>
      <c r="P6572" t="str">
        <f>IF(E6572="Souq","sq",IF(E6572="Jumia","Jum",E6572))</f>
        <v>Jum</v>
      </c>
      <c r="Q6572">
        <f>VLOOKUP(ecommerce_10000[[#This Row],[City]],F:I,4,FALSE)</f>
        <v>27872.98</v>
      </c>
      <c r="R6572" s="1">
        <f>SUMIF(C:C,ecommerce_10000[[#This Row],[Category]],I:I)</f>
        <v>92327183.770000085</v>
      </c>
      <c r="S6572" s="1">
        <f>SUMIFS(I:I,C:C,C6572)</f>
        <v>92327183.770000085</v>
      </c>
      <c r="T6572" s="1" t="str">
        <f>INDEX(F:F,MATCH(ecommerce_10000[[#This Row],[TotalAmount]],I:I,0))</f>
        <v>Giza</v>
      </c>
    </row>
    <row r="6573" spans="1:20" x14ac:dyDescent="0.3">
      <c r="A6573" s="1" t="s">
        <v>6617</v>
      </c>
      <c r="B6573" s="1" t="s">
        <v>43</v>
      </c>
      <c r="C6573" s="1" t="s">
        <v>44</v>
      </c>
      <c r="D6573" s="1" t="s">
        <v>45</v>
      </c>
      <c r="E6573" s="1" t="s">
        <v>16</v>
      </c>
      <c r="F6573" s="1" t="s">
        <v>40</v>
      </c>
      <c r="G6573">
        <v>4624.32</v>
      </c>
      <c r="H6573">
        <v>1</v>
      </c>
      <c r="I6573">
        <v>4624.32</v>
      </c>
      <c r="J6573">
        <v>2.06</v>
      </c>
      <c r="K6573">
        <v>1984</v>
      </c>
      <c r="L6573" s="2">
        <v>45520</v>
      </c>
      <c r="O6573" t="str">
        <f>IF(ecommerce_10000[[#This Row],[Platform]]="Souq","sq",ecommerce_10000[[#This Row],[Platform]])</f>
        <v>sq</v>
      </c>
      <c r="P6573" t="str">
        <f>IF(E6573="Souq","sq",IF(E6573="Jumia","Jum",E6573))</f>
        <v>sq</v>
      </c>
      <c r="Q6573">
        <f>VLOOKUP(ecommerce_10000[[#This Row],[City]],F:I,4,FALSE)</f>
        <v>99349.3</v>
      </c>
      <c r="R6573" s="1">
        <f>SUMIF(C:C,ecommerce_10000[[#This Row],[Category]],I:I)</f>
        <v>31420413.200000018</v>
      </c>
      <c r="S6573" s="1">
        <f>SUMIFS(I:I,C:C,C6573)</f>
        <v>31420413.200000018</v>
      </c>
      <c r="T6573" s="1" t="str">
        <f>INDEX(F:F,MATCH(ecommerce_10000[[#This Row],[TotalAmount]],I:I,0))</f>
        <v>Riyadh</v>
      </c>
    </row>
    <row r="6574" spans="1:20" x14ac:dyDescent="0.3">
      <c r="A6574" s="1" t="s">
        <v>6618</v>
      </c>
      <c r="B6574" s="1" t="s">
        <v>30</v>
      </c>
      <c r="C6574" s="1" t="s">
        <v>31</v>
      </c>
      <c r="D6574" s="1" t="s">
        <v>32</v>
      </c>
      <c r="E6574" s="1" t="s">
        <v>22</v>
      </c>
      <c r="F6574" s="1" t="s">
        <v>33</v>
      </c>
      <c r="G6574">
        <v>5193.8100000000004</v>
      </c>
      <c r="H6574">
        <v>4</v>
      </c>
      <c r="I6574">
        <v>20775.240000000002</v>
      </c>
      <c r="J6574">
        <v>2.73</v>
      </c>
      <c r="K6574">
        <v>561</v>
      </c>
      <c r="L6574" s="2">
        <v>45345</v>
      </c>
      <c r="O6574" t="str">
        <f>IF(ecommerce_10000[[#This Row],[Platform]]="Souq","sq",ecommerce_10000[[#This Row],[Platform]])</f>
        <v>Jumia</v>
      </c>
      <c r="P6574" t="str">
        <f>IF(E6574="Souq","sq",IF(E6574="Jumia","Jum",E6574))</f>
        <v>Jum</v>
      </c>
      <c r="Q6574">
        <f>VLOOKUP(ecommerce_10000[[#This Row],[City]],F:I,4,FALSE)</f>
        <v>3665.44</v>
      </c>
      <c r="R6574" s="1">
        <f>SUMIF(C:C,ecommerce_10000[[#This Row],[Category]],I:I)</f>
        <v>57542997.559999913</v>
      </c>
      <c r="S6574" s="1">
        <f>SUMIFS(I:I,C:C,C6574)</f>
        <v>57542997.559999913</v>
      </c>
      <c r="T6574" s="1" t="str">
        <f>INDEX(F:F,MATCH(ecommerce_10000[[#This Row],[TotalAmount]],I:I,0))</f>
        <v>Dubai</v>
      </c>
    </row>
    <row r="6575" spans="1:20" x14ac:dyDescent="0.3">
      <c r="A6575" s="1" t="s">
        <v>6619</v>
      </c>
      <c r="B6575" s="1" t="s">
        <v>19</v>
      </c>
      <c r="C6575" s="1" t="s">
        <v>20</v>
      </c>
      <c r="D6575" s="1" t="s">
        <v>21</v>
      </c>
      <c r="E6575" s="1" t="s">
        <v>47</v>
      </c>
      <c r="F6575" s="1" t="s">
        <v>17</v>
      </c>
      <c r="G6575">
        <v>8383.33</v>
      </c>
      <c r="H6575">
        <v>5</v>
      </c>
      <c r="I6575">
        <v>41916.65</v>
      </c>
      <c r="J6575">
        <v>4.79</v>
      </c>
      <c r="K6575">
        <v>143</v>
      </c>
      <c r="L6575" s="2">
        <v>45632</v>
      </c>
      <c r="O6575" t="str">
        <f>IF(ecommerce_10000[[#This Row],[Platform]]="Souq","sq",ecommerce_10000[[#This Row],[Platform]])</f>
        <v>Amazon</v>
      </c>
      <c r="P6575" t="str">
        <f>IF(E6575="Souq","sq",IF(E6575="Jumia","Jum",E6575))</f>
        <v>Amazon</v>
      </c>
      <c r="Q6575">
        <f>VLOOKUP(ecommerce_10000[[#This Row],[City]],F:I,4,FALSE)</f>
        <v>16284.02</v>
      </c>
      <c r="R6575" s="1">
        <f>SUMIF(C:C,ecommerce_10000[[#This Row],[Category]],I:I)</f>
        <v>91504159.730000004</v>
      </c>
      <c r="S6575" s="1">
        <f>SUMIFS(I:I,C:C,C6575)</f>
        <v>91504159.730000004</v>
      </c>
      <c r="T6575" s="1" t="str">
        <f>INDEX(F:F,MATCH(ecommerce_10000[[#This Row],[TotalAmount]],I:I,0))</f>
        <v>Cairo</v>
      </c>
    </row>
    <row r="6576" spans="1:20" x14ac:dyDescent="0.3">
      <c r="A6576" s="1" t="s">
        <v>6620</v>
      </c>
      <c r="B6576" s="1" t="s">
        <v>53</v>
      </c>
      <c r="C6576" s="1" t="s">
        <v>31</v>
      </c>
      <c r="D6576" s="1" t="s">
        <v>54</v>
      </c>
      <c r="E6576" s="1" t="s">
        <v>47</v>
      </c>
      <c r="F6576" s="1" t="s">
        <v>23</v>
      </c>
      <c r="G6576">
        <v>18439.919999999998</v>
      </c>
      <c r="H6576">
        <v>1</v>
      </c>
      <c r="I6576">
        <v>18439.919999999998</v>
      </c>
      <c r="J6576">
        <v>2.2799999999999998</v>
      </c>
      <c r="K6576">
        <v>3299</v>
      </c>
      <c r="L6576" s="2">
        <v>45379</v>
      </c>
      <c r="O6576" t="str">
        <f>IF(ecommerce_10000[[#This Row],[Platform]]="Souq","sq",ecommerce_10000[[#This Row],[Platform]])</f>
        <v>Amazon</v>
      </c>
      <c r="P6576" t="str">
        <f>IF(E6576="Souq","sq",IF(E6576="Jumia","Jum",E6576))</f>
        <v>Amazon</v>
      </c>
      <c r="Q6576">
        <f>VLOOKUP(ecommerce_10000[[#This Row],[City]],F:I,4,FALSE)</f>
        <v>13290.4</v>
      </c>
      <c r="R6576" s="1">
        <f>SUMIF(C:C,ecommerce_10000[[#This Row],[Category]],I:I)</f>
        <v>57542997.559999913</v>
      </c>
      <c r="S6576" s="1">
        <f>SUMIFS(I:I,C:C,C6576)</f>
        <v>57542997.559999913</v>
      </c>
      <c r="T6576" s="1" t="str">
        <f>INDEX(F:F,MATCH(ecommerce_10000[[#This Row],[TotalAmount]],I:I,0))</f>
        <v>Alexandria</v>
      </c>
    </row>
    <row r="6577" spans="1:20" x14ac:dyDescent="0.3">
      <c r="A6577" s="1" t="s">
        <v>6621</v>
      </c>
      <c r="B6577" s="1" t="s">
        <v>38</v>
      </c>
      <c r="C6577" s="1" t="s">
        <v>20</v>
      </c>
      <c r="D6577" s="1" t="s">
        <v>39</v>
      </c>
      <c r="E6577" s="1" t="s">
        <v>22</v>
      </c>
      <c r="F6577" s="1" t="s">
        <v>40</v>
      </c>
      <c r="G6577">
        <v>1534.92</v>
      </c>
      <c r="H6577">
        <v>4</v>
      </c>
      <c r="I6577">
        <v>6139.68</v>
      </c>
      <c r="J6577">
        <v>1.92</v>
      </c>
      <c r="K6577">
        <v>1430</v>
      </c>
      <c r="L6577" s="2">
        <v>45488</v>
      </c>
      <c r="O6577" t="str">
        <f>IF(ecommerce_10000[[#This Row],[Platform]]="Souq","sq",ecommerce_10000[[#This Row],[Platform]])</f>
        <v>Jumia</v>
      </c>
      <c r="P6577" t="str">
        <f>IF(E6577="Souq","sq",IF(E6577="Jumia","Jum",E6577))</f>
        <v>Jum</v>
      </c>
      <c r="Q6577">
        <f>VLOOKUP(ecommerce_10000[[#This Row],[City]],F:I,4,FALSE)</f>
        <v>99349.3</v>
      </c>
      <c r="R6577" s="1">
        <f>SUMIF(C:C,ecommerce_10000[[#This Row],[Category]],I:I)</f>
        <v>91504159.730000004</v>
      </c>
      <c r="S6577" s="1">
        <f>SUMIFS(I:I,C:C,C6577)</f>
        <v>91504159.730000004</v>
      </c>
      <c r="T6577" s="1" t="str">
        <f>INDEX(F:F,MATCH(ecommerce_10000[[#This Row],[TotalAmount]],I:I,0))</f>
        <v>Riyadh</v>
      </c>
    </row>
    <row r="6578" spans="1:20" x14ac:dyDescent="0.3">
      <c r="A6578" s="1" t="s">
        <v>6622</v>
      </c>
      <c r="B6578" s="1" t="s">
        <v>65</v>
      </c>
      <c r="C6578" s="1" t="s">
        <v>20</v>
      </c>
      <c r="D6578" s="1" t="s">
        <v>66</v>
      </c>
      <c r="E6578" s="1" t="s">
        <v>47</v>
      </c>
      <c r="F6578" s="1" t="s">
        <v>62</v>
      </c>
      <c r="G6578">
        <v>12235.32</v>
      </c>
      <c r="H6578">
        <v>3</v>
      </c>
      <c r="I6578">
        <v>36705.96</v>
      </c>
      <c r="J6578">
        <v>4.42</v>
      </c>
      <c r="K6578">
        <v>2157</v>
      </c>
      <c r="L6578" s="2">
        <v>45474</v>
      </c>
      <c r="O6578" t="str">
        <f>IF(ecommerce_10000[[#This Row],[Platform]]="Souq","sq",ecommerce_10000[[#This Row],[Platform]])</f>
        <v>Amazon</v>
      </c>
      <c r="P6578" t="str">
        <f>IF(E6578="Souq","sq",IF(E6578="Jumia","Jum",E6578))</f>
        <v>Amazon</v>
      </c>
      <c r="Q6578">
        <f>VLOOKUP(ecommerce_10000[[#This Row],[City]],F:I,4,FALSE)</f>
        <v>27872.98</v>
      </c>
      <c r="R6578" s="1">
        <f>SUMIF(C:C,ecommerce_10000[[#This Row],[Category]],I:I)</f>
        <v>91504159.730000004</v>
      </c>
      <c r="S6578" s="1">
        <f>SUMIFS(I:I,C:C,C6578)</f>
        <v>91504159.730000004</v>
      </c>
      <c r="T6578" s="1" t="str">
        <f>INDEX(F:F,MATCH(ecommerce_10000[[#This Row],[TotalAmount]],I:I,0))</f>
        <v>Giza</v>
      </c>
    </row>
    <row r="6579" spans="1:20" x14ac:dyDescent="0.3">
      <c r="A6579" s="1" t="s">
        <v>6623</v>
      </c>
      <c r="B6579" s="1" t="s">
        <v>25</v>
      </c>
      <c r="C6579" s="1" t="s">
        <v>26</v>
      </c>
      <c r="D6579" s="1" t="s">
        <v>27</v>
      </c>
      <c r="E6579" s="1" t="s">
        <v>22</v>
      </c>
      <c r="F6579" s="1" t="s">
        <v>17</v>
      </c>
      <c r="G6579">
        <v>17152.39</v>
      </c>
      <c r="H6579">
        <v>4</v>
      </c>
      <c r="I6579">
        <v>68609.56</v>
      </c>
      <c r="J6579">
        <v>2.31</v>
      </c>
      <c r="K6579">
        <v>3410</v>
      </c>
      <c r="L6579" s="2">
        <v>45425</v>
      </c>
      <c r="O6579" t="str">
        <f>IF(ecommerce_10000[[#This Row],[Platform]]="Souq","sq",ecommerce_10000[[#This Row],[Platform]])</f>
        <v>Jumia</v>
      </c>
      <c r="P6579" t="str">
        <f>IF(E6579="Souq","sq",IF(E6579="Jumia","Jum",E6579))</f>
        <v>Jum</v>
      </c>
      <c r="Q6579">
        <f>VLOOKUP(ecommerce_10000[[#This Row],[City]],F:I,4,FALSE)</f>
        <v>16284.02</v>
      </c>
      <c r="R6579" s="1">
        <f>SUMIF(C:C,ecommerce_10000[[#This Row],[Category]],I:I)</f>
        <v>29200970.130000021</v>
      </c>
      <c r="S6579" s="1">
        <f>SUMIFS(I:I,C:C,C6579)</f>
        <v>29200970.130000021</v>
      </c>
      <c r="T6579" s="1" t="str">
        <f>INDEX(F:F,MATCH(ecommerce_10000[[#This Row],[TotalAmount]],I:I,0))</f>
        <v>Cairo</v>
      </c>
    </row>
    <row r="6580" spans="1:20" x14ac:dyDescent="0.3">
      <c r="A6580" s="1" t="s">
        <v>6624</v>
      </c>
      <c r="B6580" s="1" t="s">
        <v>65</v>
      </c>
      <c r="C6580" s="1" t="s">
        <v>20</v>
      </c>
      <c r="D6580" s="1" t="s">
        <v>66</v>
      </c>
      <c r="E6580" s="1" t="s">
        <v>22</v>
      </c>
      <c r="F6580" s="1" t="s">
        <v>28</v>
      </c>
      <c r="G6580">
        <v>1564.65</v>
      </c>
      <c r="H6580">
        <v>4</v>
      </c>
      <c r="I6580">
        <v>6258.6</v>
      </c>
      <c r="J6580">
        <v>4.21</v>
      </c>
      <c r="K6580">
        <v>4016</v>
      </c>
      <c r="L6580" s="2">
        <v>45325</v>
      </c>
      <c r="O6580" t="str">
        <f>IF(ecommerce_10000[[#This Row],[Platform]]="Souq","sq",ecommerce_10000[[#This Row],[Platform]])</f>
        <v>Jumia</v>
      </c>
      <c r="P6580" t="str">
        <f>IF(E6580="Souq","sq",IF(E6580="Jumia","Jum",E6580))</f>
        <v>Jum</v>
      </c>
      <c r="Q6580">
        <f>VLOOKUP(ecommerce_10000[[#This Row],[City]],F:I,4,FALSE)</f>
        <v>26648.76</v>
      </c>
      <c r="R6580" s="1">
        <f>SUMIF(C:C,ecommerce_10000[[#This Row],[Category]],I:I)</f>
        <v>91504159.730000004</v>
      </c>
      <c r="S6580" s="1">
        <f>SUMIFS(I:I,C:C,C6580)</f>
        <v>91504159.730000004</v>
      </c>
      <c r="T6580" s="1" t="str">
        <f>INDEX(F:F,MATCH(ecommerce_10000[[#This Row],[TotalAmount]],I:I,0))</f>
        <v>Casablanca</v>
      </c>
    </row>
    <row r="6581" spans="1:20" x14ac:dyDescent="0.3">
      <c r="A6581" s="1" t="s">
        <v>6625</v>
      </c>
      <c r="B6581" s="1" t="s">
        <v>19</v>
      </c>
      <c r="C6581" s="1" t="s">
        <v>20</v>
      </c>
      <c r="D6581" s="1" t="s">
        <v>21</v>
      </c>
      <c r="E6581" s="1" t="s">
        <v>22</v>
      </c>
      <c r="F6581" s="1" t="s">
        <v>33</v>
      </c>
      <c r="G6581">
        <v>8138.93</v>
      </c>
      <c r="H6581">
        <v>5</v>
      </c>
      <c r="I6581">
        <v>40694.65</v>
      </c>
      <c r="J6581">
        <v>1.88</v>
      </c>
      <c r="K6581">
        <v>1030</v>
      </c>
      <c r="L6581" s="2">
        <v>45381</v>
      </c>
      <c r="O6581" t="str">
        <f>IF(ecommerce_10000[[#This Row],[Platform]]="Souq","sq",ecommerce_10000[[#This Row],[Platform]])</f>
        <v>Jumia</v>
      </c>
      <c r="P6581" t="str">
        <f>IF(E6581="Souq","sq",IF(E6581="Jumia","Jum",E6581))</f>
        <v>Jum</v>
      </c>
      <c r="Q6581">
        <f>VLOOKUP(ecommerce_10000[[#This Row],[City]],F:I,4,FALSE)</f>
        <v>3665.44</v>
      </c>
      <c r="R6581" s="1">
        <f>SUMIF(C:C,ecommerce_10000[[#This Row],[Category]],I:I)</f>
        <v>91504159.730000004</v>
      </c>
      <c r="S6581" s="1">
        <f>SUMIFS(I:I,C:C,C6581)</f>
        <v>91504159.730000004</v>
      </c>
      <c r="T6581" s="1" t="str">
        <f>INDEX(F:F,MATCH(ecommerce_10000[[#This Row],[TotalAmount]],I:I,0))</f>
        <v>Dubai</v>
      </c>
    </row>
    <row r="6582" spans="1:20" x14ac:dyDescent="0.3">
      <c r="A6582" s="1" t="s">
        <v>6626</v>
      </c>
      <c r="B6582" s="1" t="s">
        <v>38</v>
      </c>
      <c r="C6582" s="1" t="s">
        <v>20</v>
      </c>
      <c r="D6582" s="1" t="s">
        <v>39</v>
      </c>
      <c r="E6582" s="1" t="s">
        <v>22</v>
      </c>
      <c r="F6582" s="1" t="s">
        <v>40</v>
      </c>
      <c r="G6582">
        <v>2931.13</v>
      </c>
      <c r="H6582">
        <v>3</v>
      </c>
      <c r="I6582">
        <v>8793.39</v>
      </c>
      <c r="J6582">
        <v>4.4400000000000004</v>
      </c>
      <c r="K6582">
        <v>3992</v>
      </c>
      <c r="L6582" s="2">
        <v>45541</v>
      </c>
      <c r="O6582" t="str">
        <f>IF(ecommerce_10000[[#This Row],[Platform]]="Souq","sq",ecommerce_10000[[#This Row],[Platform]])</f>
        <v>Jumia</v>
      </c>
      <c r="P6582" t="str">
        <f>IF(E6582="Souq","sq",IF(E6582="Jumia","Jum",E6582))</f>
        <v>Jum</v>
      </c>
      <c r="Q6582">
        <f>VLOOKUP(ecommerce_10000[[#This Row],[City]],F:I,4,FALSE)</f>
        <v>99349.3</v>
      </c>
      <c r="R6582" s="1">
        <f>SUMIF(C:C,ecommerce_10000[[#This Row],[Category]],I:I)</f>
        <v>91504159.730000004</v>
      </c>
      <c r="S6582" s="1">
        <f>SUMIFS(I:I,C:C,C6582)</f>
        <v>91504159.730000004</v>
      </c>
      <c r="T6582" s="1" t="str">
        <f>INDEX(F:F,MATCH(ecommerce_10000[[#This Row],[TotalAmount]],I:I,0))</f>
        <v>Riyadh</v>
      </c>
    </row>
    <row r="6583" spans="1:20" x14ac:dyDescent="0.3">
      <c r="A6583" s="1" t="s">
        <v>6627</v>
      </c>
      <c r="B6583" s="1" t="s">
        <v>65</v>
      </c>
      <c r="C6583" s="1" t="s">
        <v>20</v>
      </c>
      <c r="D6583" s="1" t="s">
        <v>66</v>
      </c>
      <c r="E6583" s="1" t="s">
        <v>47</v>
      </c>
      <c r="F6583" s="1" t="s">
        <v>28</v>
      </c>
      <c r="G6583">
        <v>19891.330000000002</v>
      </c>
      <c r="H6583">
        <v>2</v>
      </c>
      <c r="I6583">
        <v>39782.660000000003</v>
      </c>
      <c r="J6583">
        <v>1.47</v>
      </c>
      <c r="K6583">
        <v>282</v>
      </c>
      <c r="L6583" s="2">
        <v>45440</v>
      </c>
      <c r="O6583" t="str">
        <f>IF(ecommerce_10000[[#This Row],[Platform]]="Souq","sq",ecommerce_10000[[#This Row],[Platform]])</f>
        <v>Amazon</v>
      </c>
      <c r="P6583" t="str">
        <f>IF(E6583="Souq","sq",IF(E6583="Jumia","Jum",E6583))</f>
        <v>Amazon</v>
      </c>
      <c r="Q6583">
        <f>VLOOKUP(ecommerce_10000[[#This Row],[City]],F:I,4,FALSE)</f>
        <v>26648.76</v>
      </c>
      <c r="R6583" s="1">
        <f>SUMIF(C:C,ecommerce_10000[[#This Row],[Category]],I:I)</f>
        <v>91504159.730000004</v>
      </c>
      <c r="S6583" s="1">
        <f>SUMIFS(I:I,C:C,C6583)</f>
        <v>91504159.730000004</v>
      </c>
      <c r="T6583" s="1" t="str">
        <f>INDEX(F:F,MATCH(ecommerce_10000[[#This Row],[TotalAmount]],I:I,0))</f>
        <v>Casablanca</v>
      </c>
    </row>
    <row r="6584" spans="1:20" x14ac:dyDescent="0.3">
      <c r="A6584" s="1" t="s">
        <v>6628</v>
      </c>
      <c r="B6584" s="1" t="s">
        <v>19</v>
      </c>
      <c r="C6584" s="1" t="s">
        <v>20</v>
      </c>
      <c r="D6584" s="1" t="s">
        <v>21</v>
      </c>
      <c r="E6584" s="1" t="s">
        <v>16</v>
      </c>
      <c r="F6584" s="1" t="s">
        <v>40</v>
      </c>
      <c r="G6584">
        <v>7697.65</v>
      </c>
      <c r="H6584">
        <v>3</v>
      </c>
      <c r="I6584">
        <v>23092.95</v>
      </c>
      <c r="J6584">
        <v>3</v>
      </c>
      <c r="K6584">
        <v>4553</v>
      </c>
      <c r="L6584" s="2">
        <v>45455</v>
      </c>
      <c r="O6584" t="str">
        <f>IF(ecommerce_10000[[#This Row],[Platform]]="Souq","sq",ecommerce_10000[[#This Row],[Platform]])</f>
        <v>sq</v>
      </c>
      <c r="P6584" t="str">
        <f>IF(E6584="Souq","sq",IF(E6584="Jumia","Jum",E6584))</f>
        <v>sq</v>
      </c>
      <c r="Q6584">
        <f>VLOOKUP(ecommerce_10000[[#This Row],[City]],F:I,4,FALSE)</f>
        <v>99349.3</v>
      </c>
      <c r="R6584" s="1">
        <f>SUMIF(C:C,ecommerce_10000[[#This Row],[Category]],I:I)</f>
        <v>91504159.730000004</v>
      </c>
      <c r="S6584" s="1">
        <f>SUMIFS(I:I,C:C,C6584)</f>
        <v>91504159.730000004</v>
      </c>
      <c r="T6584" s="1" t="str">
        <f>INDEX(F:F,MATCH(ecommerce_10000[[#This Row],[TotalAmount]],I:I,0))</f>
        <v>Riyadh</v>
      </c>
    </row>
    <row r="6585" spans="1:20" x14ac:dyDescent="0.3">
      <c r="A6585" s="1" t="s">
        <v>6629</v>
      </c>
      <c r="B6585" s="1" t="s">
        <v>49</v>
      </c>
      <c r="C6585" s="1" t="s">
        <v>14</v>
      </c>
      <c r="D6585" s="1" t="s">
        <v>50</v>
      </c>
      <c r="E6585" s="1" t="s">
        <v>22</v>
      </c>
      <c r="F6585" s="1" t="s">
        <v>33</v>
      </c>
      <c r="G6585">
        <v>11052.07</v>
      </c>
      <c r="H6585">
        <v>2</v>
      </c>
      <c r="I6585">
        <v>22104.14</v>
      </c>
      <c r="J6585">
        <v>1.66</v>
      </c>
      <c r="K6585">
        <v>1333</v>
      </c>
      <c r="L6585" s="2">
        <v>45495</v>
      </c>
      <c r="O6585" t="str">
        <f>IF(ecommerce_10000[[#This Row],[Platform]]="Souq","sq",ecommerce_10000[[#This Row],[Platform]])</f>
        <v>Jumia</v>
      </c>
      <c r="P6585" t="str">
        <f>IF(E6585="Souq","sq",IF(E6585="Jumia","Jum",E6585))</f>
        <v>Jum</v>
      </c>
      <c r="Q6585">
        <f>VLOOKUP(ecommerce_10000[[#This Row],[City]],F:I,4,FALSE)</f>
        <v>3665.44</v>
      </c>
      <c r="R6585" s="1">
        <f>SUMIF(C:C,ecommerce_10000[[#This Row],[Category]],I:I)</f>
        <v>92327183.770000085</v>
      </c>
      <c r="S6585" s="1">
        <f>SUMIFS(I:I,C:C,C6585)</f>
        <v>92327183.770000085</v>
      </c>
      <c r="T6585" s="1" t="str">
        <f>INDEX(F:F,MATCH(ecommerce_10000[[#This Row],[TotalAmount]],I:I,0))</f>
        <v>Dubai</v>
      </c>
    </row>
    <row r="6586" spans="1:20" x14ac:dyDescent="0.3">
      <c r="A6586" s="1" t="s">
        <v>6630</v>
      </c>
      <c r="B6586" s="1" t="s">
        <v>13</v>
      </c>
      <c r="C6586" s="1" t="s">
        <v>14</v>
      </c>
      <c r="D6586" s="1" t="s">
        <v>15</v>
      </c>
      <c r="E6586" s="1" t="s">
        <v>47</v>
      </c>
      <c r="F6586" s="1" t="s">
        <v>28</v>
      </c>
      <c r="G6586">
        <v>14004.3</v>
      </c>
      <c r="H6586">
        <v>1</v>
      </c>
      <c r="I6586">
        <v>14004.3</v>
      </c>
      <c r="J6586">
        <v>1.95</v>
      </c>
      <c r="K6586">
        <v>4975</v>
      </c>
      <c r="L6586" s="2">
        <v>45474</v>
      </c>
      <c r="O6586" t="str">
        <f>IF(ecommerce_10000[[#This Row],[Platform]]="Souq","sq",ecommerce_10000[[#This Row],[Platform]])</f>
        <v>Amazon</v>
      </c>
      <c r="P6586" t="str">
        <f>IF(E6586="Souq","sq",IF(E6586="Jumia","Jum",E6586))</f>
        <v>Amazon</v>
      </c>
      <c r="Q6586">
        <f>VLOOKUP(ecommerce_10000[[#This Row],[City]],F:I,4,FALSE)</f>
        <v>26648.76</v>
      </c>
      <c r="R6586" s="1">
        <f>SUMIF(C:C,ecommerce_10000[[#This Row],[Category]],I:I)</f>
        <v>92327183.770000085</v>
      </c>
      <c r="S6586" s="1">
        <f>SUMIFS(I:I,C:C,C6586)</f>
        <v>92327183.770000085</v>
      </c>
      <c r="T6586" s="1" t="str">
        <f>INDEX(F:F,MATCH(ecommerce_10000[[#This Row],[TotalAmount]],I:I,0))</f>
        <v>Casablanca</v>
      </c>
    </row>
    <row r="6587" spans="1:20" x14ac:dyDescent="0.3">
      <c r="A6587" s="1" t="s">
        <v>6631</v>
      </c>
      <c r="B6587" s="1" t="s">
        <v>25</v>
      </c>
      <c r="C6587" s="1" t="s">
        <v>26</v>
      </c>
      <c r="D6587" s="1" t="s">
        <v>27</v>
      </c>
      <c r="E6587" s="1" t="s">
        <v>22</v>
      </c>
      <c r="F6587" s="1" t="s">
        <v>28</v>
      </c>
      <c r="G6587">
        <v>2762.75</v>
      </c>
      <c r="H6587">
        <v>4</v>
      </c>
      <c r="I6587">
        <v>11051</v>
      </c>
      <c r="J6587">
        <v>4.62</v>
      </c>
      <c r="K6587">
        <v>4590</v>
      </c>
      <c r="L6587" s="2">
        <v>45373</v>
      </c>
      <c r="O6587" t="str">
        <f>IF(ecommerce_10000[[#This Row],[Platform]]="Souq","sq",ecommerce_10000[[#This Row],[Platform]])</f>
        <v>Jumia</v>
      </c>
      <c r="P6587" t="str">
        <f>IF(E6587="Souq","sq",IF(E6587="Jumia","Jum",E6587))</f>
        <v>Jum</v>
      </c>
      <c r="Q6587">
        <f>VLOOKUP(ecommerce_10000[[#This Row],[City]],F:I,4,FALSE)</f>
        <v>26648.76</v>
      </c>
      <c r="R6587" s="1">
        <f>SUMIF(C:C,ecommerce_10000[[#This Row],[Category]],I:I)</f>
        <v>29200970.130000021</v>
      </c>
      <c r="S6587" s="1">
        <f>SUMIFS(I:I,C:C,C6587)</f>
        <v>29200970.130000021</v>
      </c>
      <c r="T6587" s="1" t="str">
        <f>INDEX(F:F,MATCH(ecommerce_10000[[#This Row],[TotalAmount]],I:I,0))</f>
        <v>Casablanca</v>
      </c>
    </row>
    <row r="6588" spans="1:20" x14ac:dyDescent="0.3">
      <c r="A6588" s="1" t="s">
        <v>6632</v>
      </c>
      <c r="B6588" s="1" t="s">
        <v>38</v>
      </c>
      <c r="C6588" s="1" t="s">
        <v>20</v>
      </c>
      <c r="D6588" s="1" t="s">
        <v>39</v>
      </c>
      <c r="E6588" s="1" t="s">
        <v>47</v>
      </c>
      <c r="F6588" s="1" t="s">
        <v>62</v>
      </c>
      <c r="G6588">
        <v>3772.04</v>
      </c>
      <c r="H6588">
        <v>2</v>
      </c>
      <c r="I6588">
        <v>7544.08</v>
      </c>
      <c r="J6588">
        <v>1.3</v>
      </c>
      <c r="K6588">
        <v>3100</v>
      </c>
      <c r="L6588" s="2">
        <v>45525</v>
      </c>
      <c r="O6588" t="str">
        <f>IF(ecommerce_10000[[#This Row],[Platform]]="Souq","sq",ecommerce_10000[[#This Row],[Platform]])</f>
        <v>Amazon</v>
      </c>
      <c r="P6588" t="str">
        <f>IF(E6588="Souq","sq",IF(E6588="Jumia","Jum",E6588))</f>
        <v>Amazon</v>
      </c>
      <c r="Q6588">
        <f>VLOOKUP(ecommerce_10000[[#This Row],[City]],F:I,4,FALSE)</f>
        <v>27872.98</v>
      </c>
      <c r="R6588" s="1">
        <f>SUMIF(C:C,ecommerce_10000[[#This Row],[Category]],I:I)</f>
        <v>91504159.730000004</v>
      </c>
      <c r="S6588" s="1">
        <f>SUMIFS(I:I,C:C,C6588)</f>
        <v>91504159.730000004</v>
      </c>
      <c r="T6588" s="1" t="str">
        <f>INDEX(F:F,MATCH(ecommerce_10000[[#This Row],[TotalAmount]],I:I,0))</f>
        <v>Giza</v>
      </c>
    </row>
    <row r="6589" spans="1:20" x14ac:dyDescent="0.3">
      <c r="A6589" s="1" t="s">
        <v>6633</v>
      </c>
      <c r="B6589" s="1" t="s">
        <v>65</v>
      </c>
      <c r="C6589" s="1" t="s">
        <v>20</v>
      </c>
      <c r="D6589" s="1" t="s">
        <v>66</v>
      </c>
      <c r="E6589" s="1" t="s">
        <v>16</v>
      </c>
      <c r="F6589" s="1" t="s">
        <v>23</v>
      </c>
      <c r="G6589">
        <v>12576.31</v>
      </c>
      <c r="H6589">
        <v>4</v>
      </c>
      <c r="I6589">
        <v>50305.24</v>
      </c>
      <c r="J6589">
        <v>3.4</v>
      </c>
      <c r="K6589">
        <v>379</v>
      </c>
      <c r="L6589" s="2">
        <v>45486</v>
      </c>
      <c r="O6589" t="str">
        <f>IF(ecommerce_10000[[#This Row],[Platform]]="Souq","sq",ecommerce_10000[[#This Row],[Platform]])</f>
        <v>sq</v>
      </c>
      <c r="P6589" t="str">
        <f>IF(E6589="Souq","sq",IF(E6589="Jumia","Jum",E6589))</f>
        <v>sq</v>
      </c>
      <c r="Q6589">
        <f>VLOOKUP(ecommerce_10000[[#This Row],[City]],F:I,4,FALSE)</f>
        <v>13290.4</v>
      </c>
      <c r="R6589" s="1">
        <f>SUMIF(C:C,ecommerce_10000[[#This Row],[Category]],I:I)</f>
        <v>91504159.730000004</v>
      </c>
      <c r="S6589" s="1">
        <f>SUMIFS(I:I,C:C,C6589)</f>
        <v>91504159.730000004</v>
      </c>
      <c r="T6589" s="1" t="str">
        <f>INDEX(F:F,MATCH(ecommerce_10000[[#This Row],[TotalAmount]],I:I,0))</f>
        <v>Alexandria</v>
      </c>
    </row>
    <row r="6590" spans="1:20" x14ac:dyDescent="0.3">
      <c r="A6590" s="1" t="s">
        <v>6634</v>
      </c>
      <c r="B6590" s="1" t="s">
        <v>25</v>
      </c>
      <c r="C6590" s="1" t="s">
        <v>26</v>
      </c>
      <c r="D6590" s="1" t="s">
        <v>27</v>
      </c>
      <c r="E6590" s="1" t="s">
        <v>16</v>
      </c>
      <c r="F6590" s="1" t="s">
        <v>62</v>
      </c>
      <c r="G6590">
        <v>3655.23</v>
      </c>
      <c r="H6590">
        <v>1</v>
      </c>
      <c r="I6590">
        <v>3655.23</v>
      </c>
      <c r="J6590">
        <v>2.73</v>
      </c>
      <c r="K6590">
        <v>3061</v>
      </c>
      <c r="L6590" s="2">
        <v>45303</v>
      </c>
      <c r="O6590" t="str">
        <f>IF(ecommerce_10000[[#This Row],[Platform]]="Souq","sq",ecommerce_10000[[#This Row],[Platform]])</f>
        <v>sq</v>
      </c>
      <c r="P6590" t="str">
        <f>IF(E6590="Souq","sq",IF(E6590="Jumia","Jum",E6590))</f>
        <v>sq</v>
      </c>
      <c r="Q6590">
        <f>VLOOKUP(ecommerce_10000[[#This Row],[City]],F:I,4,FALSE)</f>
        <v>27872.98</v>
      </c>
      <c r="R6590" s="1">
        <f>SUMIF(C:C,ecommerce_10000[[#This Row],[Category]],I:I)</f>
        <v>29200970.130000021</v>
      </c>
      <c r="S6590" s="1">
        <f>SUMIFS(I:I,C:C,C6590)</f>
        <v>29200970.130000021</v>
      </c>
      <c r="T6590" s="1" t="str">
        <f>INDEX(F:F,MATCH(ecommerce_10000[[#This Row],[TotalAmount]],I:I,0))</f>
        <v>Giza</v>
      </c>
    </row>
    <row r="6591" spans="1:20" x14ac:dyDescent="0.3">
      <c r="A6591" s="1" t="s">
        <v>6635</v>
      </c>
      <c r="B6591" s="1" t="s">
        <v>53</v>
      </c>
      <c r="C6591" s="1" t="s">
        <v>31</v>
      </c>
      <c r="D6591" s="1" t="s">
        <v>54</v>
      </c>
      <c r="E6591" s="1" t="s">
        <v>16</v>
      </c>
      <c r="F6591" s="1" t="s">
        <v>33</v>
      </c>
      <c r="G6591">
        <v>882.25</v>
      </c>
      <c r="H6591">
        <v>4</v>
      </c>
      <c r="I6591">
        <v>3529</v>
      </c>
      <c r="J6591">
        <v>4.24</v>
      </c>
      <c r="K6591">
        <v>3744</v>
      </c>
      <c r="L6591" s="2">
        <v>45644</v>
      </c>
      <c r="O6591" t="str">
        <f>IF(ecommerce_10000[[#This Row],[Platform]]="Souq","sq",ecommerce_10000[[#This Row],[Platform]])</f>
        <v>sq</v>
      </c>
      <c r="P6591" t="str">
        <f>IF(E6591="Souq","sq",IF(E6591="Jumia","Jum",E6591))</f>
        <v>sq</v>
      </c>
      <c r="Q6591">
        <f>VLOOKUP(ecommerce_10000[[#This Row],[City]],F:I,4,FALSE)</f>
        <v>3665.44</v>
      </c>
      <c r="R6591" s="1">
        <f>SUMIF(C:C,ecommerce_10000[[#This Row],[Category]],I:I)</f>
        <v>57542997.559999913</v>
      </c>
      <c r="S6591" s="1">
        <f>SUMIFS(I:I,C:C,C6591)</f>
        <v>57542997.559999913</v>
      </c>
      <c r="T6591" s="1" t="str">
        <f>INDEX(F:F,MATCH(ecommerce_10000[[#This Row],[TotalAmount]],I:I,0))</f>
        <v>Dubai</v>
      </c>
    </row>
    <row r="6592" spans="1:20" x14ac:dyDescent="0.3">
      <c r="A6592" s="1" t="s">
        <v>6636</v>
      </c>
      <c r="B6592" s="1" t="s">
        <v>35</v>
      </c>
      <c r="C6592" s="1" t="s">
        <v>14</v>
      </c>
      <c r="D6592" s="1" t="s">
        <v>36</v>
      </c>
      <c r="E6592" s="1" t="s">
        <v>47</v>
      </c>
      <c r="F6592" s="1" t="s">
        <v>33</v>
      </c>
      <c r="G6592">
        <v>15269.49</v>
      </c>
      <c r="H6592">
        <v>2</v>
      </c>
      <c r="I6592">
        <v>30538.98</v>
      </c>
      <c r="J6592">
        <v>4.63</v>
      </c>
      <c r="K6592">
        <v>2924</v>
      </c>
      <c r="L6592" s="2">
        <v>45476</v>
      </c>
      <c r="O6592" t="str">
        <f>IF(ecommerce_10000[[#This Row],[Platform]]="Souq","sq",ecommerce_10000[[#This Row],[Platform]])</f>
        <v>Amazon</v>
      </c>
      <c r="P6592" t="str">
        <f>IF(E6592="Souq","sq",IF(E6592="Jumia","Jum",E6592))</f>
        <v>Amazon</v>
      </c>
      <c r="Q6592">
        <f>VLOOKUP(ecommerce_10000[[#This Row],[City]],F:I,4,FALSE)</f>
        <v>3665.44</v>
      </c>
      <c r="R6592" s="1">
        <f>SUMIF(C:C,ecommerce_10000[[#This Row],[Category]],I:I)</f>
        <v>92327183.770000085</v>
      </c>
      <c r="S6592" s="1">
        <f>SUMIFS(I:I,C:C,C6592)</f>
        <v>92327183.770000085</v>
      </c>
      <c r="T6592" s="1" t="str">
        <f>INDEX(F:F,MATCH(ecommerce_10000[[#This Row],[TotalAmount]],I:I,0))</f>
        <v>Dubai</v>
      </c>
    </row>
    <row r="6593" spans="1:20" x14ac:dyDescent="0.3">
      <c r="A6593" s="1" t="s">
        <v>6637</v>
      </c>
      <c r="B6593" s="1" t="s">
        <v>49</v>
      </c>
      <c r="C6593" s="1" t="s">
        <v>14</v>
      </c>
      <c r="D6593" s="1" t="s">
        <v>50</v>
      </c>
      <c r="E6593" s="1" t="s">
        <v>22</v>
      </c>
      <c r="F6593" s="1" t="s">
        <v>33</v>
      </c>
      <c r="G6593">
        <v>9805.5300000000007</v>
      </c>
      <c r="H6593">
        <v>1</v>
      </c>
      <c r="I6593">
        <v>9805.5300000000007</v>
      </c>
      <c r="J6593">
        <v>2.52</v>
      </c>
      <c r="K6593">
        <v>426</v>
      </c>
      <c r="L6593" s="2">
        <v>45580</v>
      </c>
      <c r="O6593" t="str">
        <f>IF(ecommerce_10000[[#This Row],[Platform]]="Souq","sq",ecommerce_10000[[#This Row],[Platform]])</f>
        <v>Jumia</v>
      </c>
      <c r="P6593" t="str">
        <f>IF(E6593="Souq","sq",IF(E6593="Jumia","Jum",E6593))</f>
        <v>Jum</v>
      </c>
      <c r="Q6593">
        <f>VLOOKUP(ecommerce_10000[[#This Row],[City]],F:I,4,FALSE)</f>
        <v>3665.44</v>
      </c>
      <c r="R6593" s="1">
        <f>SUMIF(C:C,ecommerce_10000[[#This Row],[Category]],I:I)</f>
        <v>92327183.770000085</v>
      </c>
      <c r="S6593" s="1">
        <f>SUMIFS(I:I,C:C,C6593)</f>
        <v>92327183.770000085</v>
      </c>
      <c r="T6593" s="1" t="str">
        <f>INDEX(F:F,MATCH(ecommerce_10000[[#This Row],[TotalAmount]],I:I,0))</f>
        <v>Dubai</v>
      </c>
    </row>
    <row r="6594" spans="1:20" x14ac:dyDescent="0.3">
      <c r="A6594" s="1" t="s">
        <v>6638</v>
      </c>
      <c r="B6594" s="1" t="s">
        <v>19</v>
      </c>
      <c r="C6594" s="1" t="s">
        <v>20</v>
      </c>
      <c r="D6594" s="1" t="s">
        <v>21</v>
      </c>
      <c r="E6594" s="1" t="s">
        <v>47</v>
      </c>
      <c r="F6594" s="1" t="s">
        <v>33</v>
      </c>
      <c r="G6594">
        <v>7250.71</v>
      </c>
      <c r="H6594">
        <v>5</v>
      </c>
      <c r="I6594">
        <v>36253.550000000003</v>
      </c>
      <c r="J6594">
        <v>3.28</v>
      </c>
      <c r="K6594">
        <v>994</v>
      </c>
      <c r="L6594" s="2">
        <v>45515</v>
      </c>
      <c r="O6594" t="str">
        <f>IF(ecommerce_10000[[#This Row],[Platform]]="Souq","sq",ecommerce_10000[[#This Row],[Platform]])</f>
        <v>Amazon</v>
      </c>
      <c r="P6594" t="str">
        <f>IF(E6594="Souq","sq",IF(E6594="Jumia","Jum",E6594))</f>
        <v>Amazon</v>
      </c>
      <c r="Q6594">
        <f>VLOOKUP(ecommerce_10000[[#This Row],[City]],F:I,4,FALSE)</f>
        <v>3665.44</v>
      </c>
      <c r="R6594" s="1">
        <f>SUMIF(C:C,ecommerce_10000[[#This Row],[Category]],I:I)</f>
        <v>91504159.730000004</v>
      </c>
      <c r="S6594" s="1">
        <f>SUMIFS(I:I,C:C,C6594)</f>
        <v>91504159.730000004</v>
      </c>
      <c r="T6594" s="1" t="str">
        <f>INDEX(F:F,MATCH(ecommerce_10000[[#This Row],[TotalAmount]],I:I,0))</f>
        <v>Dubai</v>
      </c>
    </row>
    <row r="6595" spans="1:20" x14ac:dyDescent="0.3">
      <c r="A6595" s="1" t="s">
        <v>6639</v>
      </c>
      <c r="B6595" s="1" t="s">
        <v>25</v>
      </c>
      <c r="C6595" s="1" t="s">
        <v>26</v>
      </c>
      <c r="D6595" s="1" t="s">
        <v>27</v>
      </c>
      <c r="E6595" s="1" t="s">
        <v>16</v>
      </c>
      <c r="F6595" s="1" t="s">
        <v>62</v>
      </c>
      <c r="G6595">
        <v>14034.96</v>
      </c>
      <c r="H6595">
        <v>5</v>
      </c>
      <c r="I6595">
        <v>70174.8</v>
      </c>
      <c r="J6595">
        <v>3.07</v>
      </c>
      <c r="K6595">
        <v>702</v>
      </c>
      <c r="L6595" s="2">
        <v>45472</v>
      </c>
      <c r="O6595" t="str">
        <f>IF(ecommerce_10000[[#This Row],[Platform]]="Souq","sq",ecommerce_10000[[#This Row],[Platform]])</f>
        <v>sq</v>
      </c>
      <c r="P6595" t="str">
        <f>IF(E6595="Souq","sq",IF(E6595="Jumia","Jum",E6595))</f>
        <v>sq</v>
      </c>
      <c r="Q6595">
        <f>VLOOKUP(ecommerce_10000[[#This Row],[City]],F:I,4,FALSE)</f>
        <v>27872.98</v>
      </c>
      <c r="R6595" s="1">
        <f>SUMIF(C:C,ecommerce_10000[[#This Row],[Category]],I:I)</f>
        <v>29200970.130000021</v>
      </c>
      <c r="S6595" s="1">
        <f>SUMIFS(I:I,C:C,C6595)</f>
        <v>29200970.130000021</v>
      </c>
      <c r="T6595" s="1" t="str">
        <f>INDEX(F:F,MATCH(ecommerce_10000[[#This Row],[TotalAmount]],I:I,0))</f>
        <v>Giza</v>
      </c>
    </row>
    <row r="6596" spans="1:20" x14ac:dyDescent="0.3">
      <c r="A6596" s="1" t="s">
        <v>6640</v>
      </c>
      <c r="B6596" s="1" t="s">
        <v>19</v>
      </c>
      <c r="C6596" s="1" t="s">
        <v>20</v>
      </c>
      <c r="D6596" s="1" t="s">
        <v>21</v>
      </c>
      <c r="E6596" s="1" t="s">
        <v>22</v>
      </c>
      <c r="F6596" s="1" t="s">
        <v>62</v>
      </c>
      <c r="G6596">
        <v>9343.65</v>
      </c>
      <c r="H6596">
        <v>1</v>
      </c>
      <c r="I6596">
        <v>9343.65</v>
      </c>
      <c r="J6596">
        <v>1.27</v>
      </c>
      <c r="K6596">
        <v>3670</v>
      </c>
      <c r="L6596" s="2">
        <v>45649</v>
      </c>
      <c r="O6596" t="str">
        <f>IF(ecommerce_10000[[#This Row],[Platform]]="Souq","sq",ecommerce_10000[[#This Row],[Platform]])</f>
        <v>Jumia</v>
      </c>
      <c r="P6596" t="str">
        <f>IF(E6596="Souq","sq",IF(E6596="Jumia","Jum",E6596))</f>
        <v>Jum</v>
      </c>
      <c r="Q6596">
        <f>VLOOKUP(ecommerce_10000[[#This Row],[City]],F:I,4,FALSE)</f>
        <v>27872.98</v>
      </c>
      <c r="R6596" s="1">
        <f>SUMIF(C:C,ecommerce_10000[[#This Row],[Category]],I:I)</f>
        <v>91504159.730000004</v>
      </c>
      <c r="S6596" s="1">
        <f>SUMIFS(I:I,C:C,C6596)</f>
        <v>91504159.730000004</v>
      </c>
      <c r="T6596" s="1" t="str">
        <f>INDEX(F:F,MATCH(ecommerce_10000[[#This Row],[TotalAmount]],I:I,0))</f>
        <v>Giza</v>
      </c>
    </row>
    <row r="6597" spans="1:20" x14ac:dyDescent="0.3">
      <c r="A6597" s="1" t="s">
        <v>6641</v>
      </c>
      <c r="B6597" s="1" t="s">
        <v>53</v>
      </c>
      <c r="C6597" s="1" t="s">
        <v>31</v>
      </c>
      <c r="D6597" s="1" t="s">
        <v>54</v>
      </c>
      <c r="E6597" s="1" t="s">
        <v>22</v>
      </c>
      <c r="F6597" s="1" t="s">
        <v>23</v>
      </c>
      <c r="G6597">
        <v>4846.1499999999996</v>
      </c>
      <c r="H6597">
        <v>3</v>
      </c>
      <c r="I6597">
        <v>14538.45</v>
      </c>
      <c r="J6597">
        <v>3.39</v>
      </c>
      <c r="K6597">
        <v>3941</v>
      </c>
      <c r="L6597" s="2">
        <v>45436</v>
      </c>
      <c r="O6597" t="str">
        <f>IF(ecommerce_10000[[#This Row],[Platform]]="Souq","sq",ecommerce_10000[[#This Row],[Platform]])</f>
        <v>Jumia</v>
      </c>
      <c r="P6597" t="str">
        <f>IF(E6597="Souq","sq",IF(E6597="Jumia","Jum",E6597))</f>
        <v>Jum</v>
      </c>
      <c r="Q6597">
        <f>VLOOKUP(ecommerce_10000[[#This Row],[City]],F:I,4,FALSE)</f>
        <v>13290.4</v>
      </c>
      <c r="R6597" s="1">
        <f>SUMIF(C:C,ecommerce_10000[[#This Row],[Category]],I:I)</f>
        <v>57542997.559999913</v>
      </c>
      <c r="S6597" s="1">
        <f>SUMIFS(I:I,C:C,C6597)</f>
        <v>57542997.559999913</v>
      </c>
      <c r="T6597" s="1" t="str">
        <f>INDEX(F:F,MATCH(ecommerce_10000[[#This Row],[TotalAmount]],I:I,0))</f>
        <v>Alexandria</v>
      </c>
    </row>
    <row r="6598" spans="1:20" x14ac:dyDescent="0.3">
      <c r="A6598" s="1" t="s">
        <v>6642</v>
      </c>
      <c r="B6598" s="1" t="s">
        <v>49</v>
      </c>
      <c r="C6598" s="1" t="s">
        <v>14</v>
      </c>
      <c r="D6598" s="1" t="s">
        <v>50</v>
      </c>
      <c r="E6598" s="1" t="s">
        <v>16</v>
      </c>
      <c r="F6598" s="1" t="s">
        <v>62</v>
      </c>
      <c r="G6598">
        <v>13065.26</v>
      </c>
      <c r="H6598">
        <v>2</v>
      </c>
      <c r="I6598">
        <v>26130.52</v>
      </c>
      <c r="J6598">
        <v>2.33</v>
      </c>
      <c r="K6598">
        <v>858</v>
      </c>
      <c r="L6598" s="2">
        <v>45573</v>
      </c>
      <c r="O6598" t="str">
        <f>IF(ecommerce_10000[[#This Row],[Platform]]="Souq","sq",ecommerce_10000[[#This Row],[Platform]])</f>
        <v>sq</v>
      </c>
      <c r="P6598" t="str">
        <f>IF(E6598="Souq","sq",IF(E6598="Jumia","Jum",E6598))</f>
        <v>sq</v>
      </c>
      <c r="Q6598">
        <f>VLOOKUP(ecommerce_10000[[#This Row],[City]],F:I,4,FALSE)</f>
        <v>27872.98</v>
      </c>
      <c r="R6598" s="1">
        <f>SUMIF(C:C,ecommerce_10000[[#This Row],[Category]],I:I)</f>
        <v>92327183.770000085</v>
      </c>
      <c r="S6598" s="1">
        <f>SUMIFS(I:I,C:C,C6598)</f>
        <v>92327183.770000085</v>
      </c>
      <c r="T6598" s="1" t="str">
        <f>INDEX(F:F,MATCH(ecommerce_10000[[#This Row],[TotalAmount]],I:I,0))</f>
        <v>Giza</v>
      </c>
    </row>
    <row r="6599" spans="1:20" x14ac:dyDescent="0.3">
      <c r="A6599" s="1" t="s">
        <v>6643</v>
      </c>
      <c r="B6599" s="1" t="s">
        <v>38</v>
      </c>
      <c r="C6599" s="1" t="s">
        <v>20</v>
      </c>
      <c r="D6599" s="1" t="s">
        <v>39</v>
      </c>
      <c r="E6599" s="1" t="s">
        <v>22</v>
      </c>
      <c r="F6599" s="1" t="s">
        <v>40</v>
      </c>
      <c r="G6599">
        <v>19634.939999999999</v>
      </c>
      <c r="H6599">
        <v>2</v>
      </c>
      <c r="I6599">
        <v>39269.879999999997</v>
      </c>
      <c r="J6599">
        <v>3.67</v>
      </c>
      <c r="K6599">
        <v>2143</v>
      </c>
      <c r="L6599" s="2">
        <v>45603</v>
      </c>
      <c r="O6599" t="str">
        <f>IF(ecommerce_10000[[#This Row],[Platform]]="Souq","sq",ecommerce_10000[[#This Row],[Platform]])</f>
        <v>Jumia</v>
      </c>
      <c r="P6599" t="str">
        <f>IF(E6599="Souq","sq",IF(E6599="Jumia","Jum",E6599))</f>
        <v>Jum</v>
      </c>
      <c r="Q6599">
        <f>VLOOKUP(ecommerce_10000[[#This Row],[City]],F:I,4,FALSE)</f>
        <v>99349.3</v>
      </c>
      <c r="R6599" s="1">
        <f>SUMIF(C:C,ecommerce_10000[[#This Row],[Category]],I:I)</f>
        <v>91504159.730000004</v>
      </c>
      <c r="S6599" s="1">
        <f>SUMIFS(I:I,C:C,C6599)</f>
        <v>91504159.730000004</v>
      </c>
      <c r="T6599" s="1" t="str">
        <f>INDEX(F:F,MATCH(ecommerce_10000[[#This Row],[TotalAmount]],I:I,0))</f>
        <v>Riyadh</v>
      </c>
    </row>
    <row r="6600" spans="1:20" x14ac:dyDescent="0.3">
      <c r="A6600" s="1" t="s">
        <v>6644</v>
      </c>
      <c r="B6600" s="1" t="s">
        <v>65</v>
      </c>
      <c r="C6600" s="1" t="s">
        <v>20</v>
      </c>
      <c r="D6600" s="1" t="s">
        <v>66</v>
      </c>
      <c r="E6600" s="1" t="s">
        <v>16</v>
      </c>
      <c r="F6600" s="1" t="s">
        <v>62</v>
      </c>
      <c r="G6600">
        <v>13599.15</v>
      </c>
      <c r="H6600">
        <v>3</v>
      </c>
      <c r="I6600">
        <v>40797.449999999997</v>
      </c>
      <c r="J6600">
        <v>4.17</v>
      </c>
      <c r="K6600">
        <v>3585</v>
      </c>
      <c r="L6600" s="2">
        <v>45419</v>
      </c>
      <c r="O6600" t="str">
        <f>IF(ecommerce_10000[[#This Row],[Platform]]="Souq","sq",ecommerce_10000[[#This Row],[Platform]])</f>
        <v>sq</v>
      </c>
      <c r="P6600" t="str">
        <f>IF(E6600="Souq","sq",IF(E6600="Jumia","Jum",E6600))</f>
        <v>sq</v>
      </c>
      <c r="Q6600">
        <f>VLOOKUP(ecommerce_10000[[#This Row],[City]],F:I,4,FALSE)</f>
        <v>27872.98</v>
      </c>
      <c r="R6600" s="1">
        <f>SUMIF(C:C,ecommerce_10000[[#This Row],[Category]],I:I)</f>
        <v>91504159.730000004</v>
      </c>
      <c r="S6600" s="1">
        <f>SUMIFS(I:I,C:C,C6600)</f>
        <v>91504159.730000004</v>
      </c>
      <c r="T6600" s="1" t="str">
        <f>INDEX(F:F,MATCH(ecommerce_10000[[#This Row],[TotalAmount]],I:I,0))</f>
        <v>Giza</v>
      </c>
    </row>
    <row r="6601" spans="1:20" x14ac:dyDescent="0.3">
      <c r="A6601" s="1" t="s">
        <v>6645</v>
      </c>
      <c r="B6601" s="1" t="s">
        <v>49</v>
      </c>
      <c r="C6601" s="1" t="s">
        <v>14</v>
      </c>
      <c r="D6601" s="1" t="s">
        <v>50</v>
      </c>
      <c r="E6601" s="1" t="s">
        <v>16</v>
      </c>
      <c r="F6601" s="1" t="s">
        <v>62</v>
      </c>
      <c r="G6601">
        <v>3026.98</v>
      </c>
      <c r="H6601">
        <v>3</v>
      </c>
      <c r="I6601">
        <v>9080.94</v>
      </c>
      <c r="J6601">
        <v>1.7</v>
      </c>
      <c r="K6601">
        <v>892</v>
      </c>
      <c r="L6601" s="2">
        <v>45312</v>
      </c>
      <c r="O6601" t="str">
        <f>IF(ecommerce_10000[[#This Row],[Platform]]="Souq","sq",ecommerce_10000[[#This Row],[Platform]])</f>
        <v>sq</v>
      </c>
      <c r="P6601" t="str">
        <f>IF(E6601="Souq","sq",IF(E6601="Jumia","Jum",E6601))</f>
        <v>sq</v>
      </c>
      <c r="Q6601">
        <f>VLOOKUP(ecommerce_10000[[#This Row],[City]],F:I,4,FALSE)</f>
        <v>27872.98</v>
      </c>
      <c r="R6601" s="1">
        <f>SUMIF(C:C,ecommerce_10000[[#This Row],[Category]],I:I)</f>
        <v>92327183.770000085</v>
      </c>
      <c r="S6601" s="1">
        <f>SUMIFS(I:I,C:C,C6601)</f>
        <v>92327183.770000085</v>
      </c>
      <c r="T6601" s="1" t="str">
        <f>INDEX(F:F,MATCH(ecommerce_10000[[#This Row],[TotalAmount]],I:I,0))</f>
        <v>Giza</v>
      </c>
    </row>
    <row r="6602" spans="1:20" x14ac:dyDescent="0.3">
      <c r="A6602" s="1" t="s">
        <v>6646</v>
      </c>
      <c r="B6602" s="1" t="s">
        <v>49</v>
      </c>
      <c r="C6602" s="1" t="s">
        <v>14</v>
      </c>
      <c r="D6602" s="1" t="s">
        <v>50</v>
      </c>
      <c r="E6602" s="1" t="s">
        <v>47</v>
      </c>
      <c r="F6602" s="1" t="s">
        <v>33</v>
      </c>
      <c r="G6602">
        <v>2109.21</v>
      </c>
      <c r="H6602">
        <v>4</v>
      </c>
      <c r="I6602">
        <v>8436.84</v>
      </c>
      <c r="J6602">
        <v>2.97</v>
      </c>
      <c r="K6602">
        <v>4266</v>
      </c>
      <c r="L6602" s="2">
        <v>45426</v>
      </c>
      <c r="O6602" t="str">
        <f>IF(ecommerce_10000[[#This Row],[Platform]]="Souq","sq",ecommerce_10000[[#This Row],[Platform]])</f>
        <v>Amazon</v>
      </c>
      <c r="P6602" t="str">
        <f>IF(E6602="Souq","sq",IF(E6602="Jumia","Jum",E6602))</f>
        <v>Amazon</v>
      </c>
      <c r="Q6602">
        <f>VLOOKUP(ecommerce_10000[[#This Row],[City]],F:I,4,FALSE)</f>
        <v>3665.44</v>
      </c>
      <c r="R6602" s="1">
        <f>SUMIF(C:C,ecommerce_10000[[#This Row],[Category]],I:I)</f>
        <v>92327183.770000085</v>
      </c>
      <c r="S6602" s="1">
        <f>SUMIFS(I:I,C:C,C6602)</f>
        <v>92327183.770000085</v>
      </c>
      <c r="T6602" s="1" t="str">
        <f>INDEX(F:F,MATCH(ecommerce_10000[[#This Row],[TotalAmount]],I:I,0))</f>
        <v>Dubai</v>
      </c>
    </row>
    <row r="6603" spans="1:20" x14ac:dyDescent="0.3">
      <c r="A6603" s="1" t="s">
        <v>6647</v>
      </c>
      <c r="B6603" s="1" t="s">
        <v>38</v>
      </c>
      <c r="C6603" s="1" t="s">
        <v>20</v>
      </c>
      <c r="D6603" s="1" t="s">
        <v>39</v>
      </c>
      <c r="E6603" s="1" t="s">
        <v>47</v>
      </c>
      <c r="F6603" s="1" t="s">
        <v>23</v>
      </c>
      <c r="G6603">
        <v>12204.43</v>
      </c>
      <c r="H6603">
        <v>4</v>
      </c>
      <c r="I6603">
        <v>48817.72</v>
      </c>
      <c r="J6603">
        <v>1.79</v>
      </c>
      <c r="K6603">
        <v>3342</v>
      </c>
      <c r="L6603" s="2">
        <v>45428</v>
      </c>
      <c r="O6603" t="str">
        <f>IF(ecommerce_10000[[#This Row],[Platform]]="Souq","sq",ecommerce_10000[[#This Row],[Platform]])</f>
        <v>Amazon</v>
      </c>
      <c r="P6603" t="str">
        <f>IF(E6603="Souq","sq",IF(E6603="Jumia","Jum",E6603))</f>
        <v>Amazon</v>
      </c>
      <c r="Q6603">
        <f>VLOOKUP(ecommerce_10000[[#This Row],[City]],F:I,4,FALSE)</f>
        <v>13290.4</v>
      </c>
      <c r="R6603" s="1">
        <f>SUMIF(C:C,ecommerce_10000[[#This Row],[Category]],I:I)</f>
        <v>91504159.730000004</v>
      </c>
      <c r="S6603" s="1">
        <f>SUMIFS(I:I,C:C,C6603)</f>
        <v>91504159.730000004</v>
      </c>
      <c r="T6603" s="1" t="str">
        <f>INDEX(F:F,MATCH(ecommerce_10000[[#This Row],[TotalAmount]],I:I,0))</f>
        <v>Alexandria</v>
      </c>
    </row>
    <row r="6604" spans="1:20" x14ac:dyDescent="0.3">
      <c r="A6604" s="1" t="s">
        <v>6648</v>
      </c>
      <c r="B6604" s="1" t="s">
        <v>30</v>
      </c>
      <c r="C6604" s="1" t="s">
        <v>31</v>
      </c>
      <c r="D6604" s="1" t="s">
        <v>32</v>
      </c>
      <c r="E6604" s="1" t="s">
        <v>22</v>
      </c>
      <c r="F6604" s="1" t="s">
        <v>40</v>
      </c>
      <c r="G6604">
        <v>11777.65</v>
      </c>
      <c r="H6604">
        <v>4</v>
      </c>
      <c r="I6604">
        <v>47110.6</v>
      </c>
      <c r="J6604">
        <v>3.32</v>
      </c>
      <c r="K6604">
        <v>3439</v>
      </c>
      <c r="L6604" s="2">
        <v>45333</v>
      </c>
      <c r="O6604" t="str">
        <f>IF(ecommerce_10000[[#This Row],[Platform]]="Souq","sq",ecommerce_10000[[#This Row],[Platform]])</f>
        <v>Jumia</v>
      </c>
      <c r="P6604" t="str">
        <f>IF(E6604="Souq","sq",IF(E6604="Jumia","Jum",E6604))</f>
        <v>Jum</v>
      </c>
      <c r="Q6604">
        <f>VLOOKUP(ecommerce_10000[[#This Row],[City]],F:I,4,FALSE)</f>
        <v>99349.3</v>
      </c>
      <c r="R6604" s="1">
        <f>SUMIF(C:C,ecommerce_10000[[#This Row],[Category]],I:I)</f>
        <v>57542997.559999913</v>
      </c>
      <c r="S6604" s="1">
        <f>SUMIFS(I:I,C:C,C6604)</f>
        <v>57542997.559999913</v>
      </c>
      <c r="T6604" s="1" t="str">
        <f>INDEX(F:F,MATCH(ecommerce_10000[[#This Row],[TotalAmount]],I:I,0))</f>
        <v>Riyadh</v>
      </c>
    </row>
    <row r="6605" spans="1:20" x14ac:dyDescent="0.3">
      <c r="A6605" s="1" t="s">
        <v>6649</v>
      </c>
      <c r="B6605" s="1" t="s">
        <v>13</v>
      </c>
      <c r="C6605" s="1" t="s">
        <v>14</v>
      </c>
      <c r="D6605" s="1" t="s">
        <v>15</v>
      </c>
      <c r="E6605" s="1" t="s">
        <v>16</v>
      </c>
      <c r="F6605" s="1" t="s">
        <v>28</v>
      </c>
      <c r="G6605">
        <v>7011.84</v>
      </c>
      <c r="H6605">
        <v>5</v>
      </c>
      <c r="I6605">
        <v>35059.199999999997</v>
      </c>
      <c r="J6605">
        <v>4.55</v>
      </c>
      <c r="K6605">
        <v>3162</v>
      </c>
      <c r="L6605" s="2">
        <v>45569</v>
      </c>
      <c r="O6605" t="str">
        <f>IF(ecommerce_10000[[#This Row],[Platform]]="Souq","sq",ecommerce_10000[[#This Row],[Platform]])</f>
        <v>sq</v>
      </c>
      <c r="P6605" t="str">
        <f>IF(E6605="Souq","sq",IF(E6605="Jumia","Jum",E6605))</f>
        <v>sq</v>
      </c>
      <c r="Q6605">
        <f>VLOOKUP(ecommerce_10000[[#This Row],[City]],F:I,4,FALSE)</f>
        <v>26648.76</v>
      </c>
      <c r="R6605" s="1">
        <f>SUMIF(C:C,ecommerce_10000[[#This Row],[Category]],I:I)</f>
        <v>92327183.770000085</v>
      </c>
      <c r="S6605" s="1">
        <f>SUMIFS(I:I,C:C,C6605)</f>
        <v>92327183.770000085</v>
      </c>
      <c r="T6605" s="1" t="str">
        <f>INDEX(F:F,MATCH(ecommerce_10000[[#This Row],[TotalAmount]],I:I,0))</f>
        <v>Casablanca</v>
      </c>
    </row>
    <row r="6606" spans="1:20" x14ac:dyDescent="0.3">
      <c r="A6606" s="1" t="s">
        <v>6650</v>
      </c>
      <c r="B6606" s="1" t="s">
        <v>43</v>
      </c>
      <c r="C6606" s="1" t="s">
        <v>44</v>
      </c>
      <c r="D6606" s="1" t="s">
        <v>45</v>
      </c>
      <c r="E6606" s="1" t="s">
        <v>22</v>
      </c>
      <c r="F6606" s="1" t="s">
        <v>28</v>
      </c>
      <c r="G6606">
        <v>4533.17</v>
      </c>
      <c r="H6606">
        <v>4</v>
      </c>
      <c r="I6606">
        <v>18132.68</v>
      </c>
      <c r="J6606">
        <v>2.37</v>
      </c>
      <c r="K6606">
        <v>3432</v>
      </c>
      <c r="L6606" s="2">
        <v>45553</v>
      </c>
      <c r="O6606" t="str">
        <f>IF(ecommerce_10000[[#This Row],[Platform]]="Souq","sq",ecommerce_10000[[#This Row],[Platform]])</f>
        <v>Jumia</v>
      </c>
      <c r="P6606" t="str">
        <f>IF(E6606="Souq","sq",IF(E6606="Jumia","Jum",E6606))</f>
        <v>Jum</v>
      </c>
      <c r="Q6606">
        <f>VLOOKUP(ecommerce_10000[[#This Row],[City]],F:I,4,FALSE)</f>
        <v>26648.76</v>
      </c>
      <c r="R6606" s="1">
        <f>SUMIF(C:C,ecommerce_10000[[#This Row],[Category]],I:I)</f>
        <v>31420413.200000018</v>
      </c>
      <c r="S6606" s="1">
        <f>SUMIFS(I:I,C:C,C6606)</f>
        <v>31420413.200000018</v>
      </c>
      <c r="T6606" s="1" t="str">
        <f>INDEX(F:F,MATCH(ecommerce_10000[[#This Row],[TotalAmount]],I:I,0))</f>
        <v>Casablanca</v>
      </c>
    </row>
    <row r="6607" spans="1:20" x14ac:dyDescent="0.3">
      <c r="A6607" s="1" t="s">
        <v>6651</v>
      </c>
      <c r="B6607" s="1" t="s">
        <v>35</v>
      </c>
      <c r="C6607" s="1" t="s">
        <v>14</v>
      </c>
      <c r="D6607" s="1" t="s">
        <v>36</v>
      </c>
      <c r="E6607" s="1" t="s">
        <v>16</v>
      </c>
      <c r="F6607" s="1" t="s">
        <v>23</v>
      </c>
      <c r="G6607">
        <v>2919.17</v>
      </c>
      <c r="H6607">
        <v>3</v>
      </c>
      <c r="I6607">
        <v>8757.51</v>
      </c>
      <c r="J6607">
        <v>2.98</v>
      </c>
      <c r="K6607">
        <v>4226</v>
      </c>
      <c r="L6607" s="2">
        <v>45428</v>
      </c>
      <c r="O6607" t="str">
        <f>IF(ecommerce_10000[[#This Row],[Platform]]="Souq","sq",ecommerce_10000[[#This Row],[Platform]])</f>
        <v>sq</v>
      </c>
      <c r="P6607" t="str">
        <f>IF(E6607="Souq","sq",IF(E6607="Jumia","Jum",E6607))</f>
        <v>sq</v>
      </c>
      <c r="Q6607">
        <f>VLOOKUP(ecommerce_10000[[#This Row],[City]],F:I,4,FALSE)</f>
        <v>13290.4</v>
      </c>
      <c r="R6607" s="1">
        <f>SUMIF(C:C,ecommerce_10000[[#This Row],[Category]],I:I)</f>
        <v>92327183.770000085</v>
      </c>
      <c r="S6607" s="1">
        <f>SUMIFS(I:I,C:C,C6607)</f>
        <v>92327183.770000085</v>
      </c>
      <c r="T6607" s="1" t="str">
        <f>INDEX(F:F,MATCH(ecommerce_10000[[#This Row],[TotalAmount]],I:I,0))</f>
        <v>Alexandria</v>
      </c>
    </row>
    <row r="6608" spans="1:20" x14ac:dyDescent="0.3">
      <c r="A6608" s="1" t="s">
        <v>6652</v>
      </c>
      <c r="B6608" s="1" t="s">
        <v>13</v>
      </c>
      <c r="C6608" s="1" t="s">
        <v>14</v>
      </c>
      <c r="D6608" s="1" t="s">
        <v>15</v>
      </c>
      <c r="E6608" s="1" t="s">
        <v>16</v>
      </c>
      <c r="F6608" s="1" t="s">
        <v>23</v>
      </c>
      <c r="G6608">
        <v>14230.88</v>
      </c>
      <c r="H6608">
        <v>3</v>
      </c>
      <c r="I6608">
        <v>42692.639999999999</v>
      </c>
      <c r="J6608">
        <v>3.35</v>
      </c>
      <c r="K6608">
        <v>382</v>
      </c>
      <c r="L6608" s="2">
        <v>45447</v>
      </c>
      <c r="O6608" t="str">
        <f>IF(ecommerce_10000[[#This Row],[Platform]]="Souq","sq",ecommerce_10000[[#This Row],[Platform]])</f>
        <v>sq</v>
      </c>
      <c r="P6608" t="str">
        <f>IF(E6608="Souq","sq",IF(E6608="Jumia","Jum",E6608))</f>
        <v>sq</v>
      </c>
      <c r="Q6608">
        <f>VLOOKUP(ecommerce_10000[[#This Row],[City]],F:I,4,FALSE)</f>
        <v>13290.4</v>
      </c>
      <c r="R6608" s="1">
        <f>SUMIF(C:C,ecommerce_10000[[#This Row],[Category]],I:I)</f>
        <v>92327183.770000085</v>
      </c>
      <c r="S6608" s="1">
        <f>SUMIFS(I:I,C:C,C6608)</f>
        <v>92327183.770000085</v>
      </c>
      <c r="T6608" s="1" t="str">
        <f>INDEX(F:F,MATCH(ecommerce_10000[[#This Row],[TotalAmount]],I:I,0))</f>
        <v>Alexandria</v>
      </c>
    </row>
    <row r="6609" spans="1:20" x14ac:dyDescent="0.3">
      <c r="A6609" s="1" t="s">
        <v>6653</v>
      </c>
      <c r="B6609" s="1" t="s">
        <v>43</v>
      </c>
      <c r="C6609" s="1" t="s">
        <v>44</v>
      </c>
      <c r="D6609" s="1" t="s">
        <v>45</v>
      </c>
      <c r="E6609" s="1" t="s">
        <v>16</v>
      </c>
      <c r="F6609" s="1" t="s">
        <v>62</v>
      </c>
      <c r="G6609">
        <v>13618.31</v>
      </c>
      <c r="H6609">
        <v>1</v>
      </c>
      <c r="I6609">
        <v>13618.31</v>
      </c>
      <c r="J6609">
        <v>4.07</v>
      </c>
      <c r="K6609">
        <v>2371</v>
      </c>
      <c r="L6609" s="2">
        <v>45414</v>
      </c>
      <c r="O6609" t="str">
        <f>IF(ecommerce_10000[[#This Row],[Platform]]="Souq","sq",ecommerce_10000[[#This Row],[Platform]])</f>
        <v>sq</v>
      </c>
      <c r="P6609" t="str">
        <f>IF(E6609="Souq","sq",IF(E6609="Jumia","Jum",E6609))</f>
        <v>sq</v>
      </c>
      <c r="Q6609">
        <f>VLOOKUP(ecommerce_10000[[#This Row],[City]],F:I,4,FALSE)</f>
        <v>27872.98</v>
      </c>
      <c r="R6609" s="1">
        <f>SUMIF(C:C,ecommerce_10000[[#This Row],[Category]],I:I)</f>
        <v>31420413.200000018</v>
      </c>
      <c r="S6609" s="1">
        <f>SUMIFS(I:I,C:C,C6609)</f>
        <v>31420413.200000018</v>
      </c>
      <c r="T6609" s="1" t="str">
        <f>INDEX(F:F,MATCH(ecommerce_10000[[#This Row],[TotalAmount]],I:I,0))</f>
        <v>Giza</v>
      </c>
    </row>
    <row r="6610" spans="1:20" x14ac:dyDescent="0.3">
      <c r="A6610" s="1" t="s">
        <v>6654</v>
      </c>
      <c r="B6610" s="1" t="s">
        <v>13</v>
      </c>
      <c r="C6610" s="1" t="s">
        <v>14</v>
      </c>
      <c r="D6610" s="1" t="s">
        <v>15</v>
      </c>
      <c r="E6610" s="1" t="s">
        <v>22</v>
      </c>
      <c r="F6610" s="1" t="s">
        <v>17</v>
      </c>
      <c r="G6610">
        <v>16341.14</v>
      </c>
      <c r="H6610">
        <v>5</v>
      </c>
      <c r="I6610">
        <v>81705.7</v>
      </c>
      <c r="J6610">
        <v>3.94</v>
      </c>
      <c r="K6610">
        <v>2358</v>
      </c>
      <c r="L6610" s="2">
        <v>45499</v>
      </c>
      <c r="O6610" t="str">
        <f>IF(ecommerce_10000[[#This Row],[Platform]]="Souq","sq",ecommerce_10000[[#This Row],[Platform]])</f>
        <v>Jumia</v>
      </c>
      <c r="P6610" t="str">
        <f>IF(E6610="Souq","sq",IF(E6610="Jumia","Jum",E6610))</f>
        <v>Jum</v>
      </c>
      <c r="Q6610">
        <f>VLOOKUP(ecommerce_10000[[#This Row],[City]],F:I,4,FALSE)</f>
        <v>16284.02</v>
      </c>
      <c r="R6610" s="1">
        <f>SUMIF(C:C,ecommerce_10000[[#This Row],[Category]],I:I)</f>
        <v>92327183.770000085</v>
      </c>
      <c r="S6610" s="1">
        <f>SUMIFS(I:I,C:C,C6610)</f>
        <v>92327183.770000085</v>
      </c>
      <c r="T6610" s="1" t="str">
        <f>INDEX(F:F,MATCH(ecommerce_10000[[#This Row],[TotalAmount]],I:I,0))</f>
        <v>Cairo</v>
      </c>
    </row>
    <row r="6611" spans="1:20" x14ac:dyDescent="0.3">
      <c r="A6611" s="1" t="s">
        <v>6655</v>
      </c>
      <c r="B6611" s="1" t="s">
        <v>65</v>
      </c>
      <c r="C6611" s="1" t="s">
        <v>20</v>
      </c>
      <c r="D6611" s="1" t="s">
        <v>66</v>
      </c>
      <c r="E6611" s="1" t="s">
        <v>22</v>
      </c>
      <c r="F6611" s="1" t="s">
        <v>28</v>
      </c>
      <c r="G6611">
        <v>9512.26</v>
      </c>
      <c r="H6611">
        <v>4</v>
      </c>
      <c r="I6611">
        <v>38049.040000000001</v>
      </c>
      <c r="J6611">
        <v>4.8499999999999996</v>
      </c>
      <c r="K6611">
        <v>3896</v>
      </c>
      <c r="L6611" s="2">
        <v>45409</v>
      </c>
      <c r="O6611" t="str">
        <f>IF(ecommerce_10000[[#This Row],[Platform]]="Souq","sq",ecommerce_10000[[#This Row],[Platform]])</f>
        <v>Jumia</v>
      </c>
      <c r="P6611" t="str">
        <f>IF(E6611="Souq","sq",IF(E6611="Jumia","Jum",E6611))</f>
        <v>Jum</v>
      </c>
      <c r="Q6611">
        <f>VLOOKUP(ecommerce_10000[[#This Row],[City]],F:I,4,FALSE)</f>
        <v>26648.76</v>
      </c>
      <c r="R6611" s="1">
        <f>SUMIF(C:C,ecommerce_10000[[#This Row],[Category]],I:I)</f>
        <v>91504159.730000004</v>
      </c>
      <c r="S6611" s="1">
        <f>SUMIFS(I:I,C:C,C6611)</f>
        <v>91504159.730000004</v>
      </c>
      <c r="T6611" s="1" t="str">
        <f>INDEX(F:F,MATCH(ecommerce_10000[[#This Row],[TotalAmount]],I:I,0))</f>
        <v>Casablanca</v>
      </c>
    </row>
    <row r="6612" spans="1:20" x14ac:dyDescent="0.3">
      <c r="A6612" s="1" t="s">
        <v>6656</v>
      </c>
      <c r="B6612" s="1" t="s">
        <v>43</v>
      </c>
      <c r="C6612" s="1" t="s">
        <v>44</v>
      </c>
      <c r="D6612" s="1" t="s">
        <v>45</v>
      </c>
      <c r="E6612" s="1" t="s">
        <v>22</v>
      </c>
      <c r="F6612" s="1" t="s">
        <v>40</v>
      </c>
      <c r="G6612">
        <v>5401.58</v>
      </c>
      <c r="H6612">
        <v>1</v>
      </c>
      <c r="I6612">
        <v>5401.58</v>
      </c>
      <c r="J6612">
        <v>2.58</v>
      </c>
      <c r="K6612">
        <v>1387</v>
      </c>
      <c r="L6612" s="2">
        <v>45515</v>
      </c>
      <c r="O6612" t="str">
        <f>IF(ecommerce_10000[[#This Row],[Platform]]="Souq","sq",ecommerce_10000[[#This Row],[Platform]])</f>
        <v>Jumia</v>
      </c>
      <c r="P6612" t="str">
        <f>IF(E6612="Souq","sq",IF(E6612="Jumia","Jum",E6612))</f>
        <v>Jum</v>
      </c>
      <c r="Q6612">
        <f>VLOOKUP(ecommerce_10000[[#This Row],[City]],F:I,4,FALSE)</f>
        <v>99349.3</v>
      </c>
      <c r="R6612" s="1">
        <f>SUMIF(C:C,ecommerce_10000[[#This Row],[Category]],I:I)</f>
        <v>31420413.200000018</v>
      </c>
      <c r="S6612" s="1">
        <f>SUMIFS(I:I,C:C,C6612)</f>
        <v>31420413.200000018</v>
      </c>
      <c r="T6612" s="1" t="str">
        <f>INDEX(F:F,MATCH(ecommerce_10000[[#This Row],[TotalAmount]],I:I,0))</f>
        <v>Riyadh</v>
      </c>
    </row>
    <row r="6613" spans="1:20" x14ac:dyDescent="0.3">
      <c r="A6613" s="1" t="s">
        <v>6657</v>
      </c>
      <c r="B6613" s="1" t="s">
        <v>65</v>
      </c>
      <c r="C6613" s="1" t="s">
        <v>20</v>
      </c>
      <c r="D6613" s="1" t="s">
        <v>66</v>
      </c>
      <c r="E6613" s="1" t="s">
        <v>22</v>
      </c>
      <c r="F6613" s="1" t="s">
        <v>28</v>
      </c>
      <c r="G6613">
        <v>8488.57</v>
      </c>
      <c r="H6613">
        <v>1</v>
      </c>
      <c r="I6613">
        <v>8488.57</v>
      </c>
      <c r="J6613">
        <v>1.65</v>
      </c>
      <c r="K6613">
        <v>2206</v>
      </c>
      <c r="L6613" s="2">
        <v>45374</v>
      </c>
      <c r="O6613" t="str">
        <f>IF(ecommerce_10000[[#This Row],[Platform]]="Souq","sq",ecommerce_10000[[#This Row],[Platform]])</f>
        <v>Jumia</v>
      </c>
      <c r="P6613" t="str">
        <f>IF(E6613="Souq","sq",IF(E6613="Jumia","Jum",E6613))</f>
        <v>Jum</v>
      </c>
      <c r="Q6613">
        <f>VLOOKUP(ecommerce_10000[[#This Row],[City]],F:I,4,FALSE)</f>
        <v>26648.76</v>
      </c>
      <c r="R6613" s="1">
        <f>SUMIF(C:C,ecommerce_10000[[#This Row],[Category]],I:I)</f>
        <v>91504159.730000004</v>
      </c>
      <c r="S6613" s="1">
        <f>SUMIFS(I:I,C:C,C6613)</f>
        <v>91504159.730000004</v>
      </c>
      <c r="T6613" s="1" t="str">
        <f>INDEX(F:F,MATCH(ecommerce_10000[[#This Row],[TotalAmount]],I:I,0))</f>
        <v>Casablanca</v>
      </c>
    </row>
    <row r="6614" spans="1:20" x14ac:dyDescent="0.3">
      <c r="A6614" s="1" t="s">
        <v>6658</v>
      </c>
      <c r="B6614" s="1" t="s">
        <v>38</v>
      </c>
      <c r="C6614" s="1" t="s">
        <v>20</v>
      </c>
      <c r="D6614" s="1" t="s">
        <v>39</v>
      </c>
      <c r="E6614" s="1" t="s">
        <v>16</v>
      </c>
      <c r="F6614" s="1" t="s">
        <v>17</v>
      </c>
      <c r="G6614">
        <v>18815.93</v>
      </c>
      <c r="H6614">
        <v>2</v>
      </c>
      <c r="I6614">
        <v>37631.86</v>
      </c>
      <c r="J6614">
        <v>2.2999999999999998</v>
      </c>
      <c r="K6614">
        <v>1643</v>
      </c>
      <c r="L6614" s="2">
        <v>45393</v>
      </c>
      <c r="O6614" t="str">
        <f>IF(ecommerce_10000[[#This Row],[Platform]]="Souq","sq",ecommerce_10000[[#This Row],[Platform]])</f>
        <v>sq</v>
      </c>
      <c r="P6614" t="str">
        <f>IF(E6614="Souq","sq",IF(E6614="Jumia","Jum",E6614))</f>
        <v>sq</v>
      </c>
      <c r="Q6614">
        <f>VLOOKUP(ecommerce_10000[[#This Row],[City]],F:I,4,FALSE)</f>
        <v>16284.02</v>
      </c>
      <c r="R6614" s="1">
        <f>SUMIF(C:C,ecommerce_10000[[#This Row],[Category]],I:I)</f>
        <v>91504159.730000004</v>
      </c>
      <c r="S6614" s="1">
        <f>SUMIFS(I:I,C:C,C6614)</f>
        <v>91504159.730000004</v>
      </c>
      <c r="T6614" s="1" t="str">
        <f>INDEX(F:F,MATCH(ecommerce_10000[[#This Row],[TotalAmount]],I:I,0))</f>
        <v>Cairo</v>
      </c>
    </row>
    <row r="6615" spans="1:20" x14ac:dyDescent="0.3">
      <c r="A6615" s="1" t="s">
        <v>6659</v>
      </c>
      <c r="B6615" s="1" t="s">
        <v>38</v>
      </c>
      <c r="C6615" s="1" t="s">
        <v>20</v>
      </c>
      <c r="D6615" s="1" t="s">
        <v>39</v>
      </c>
      <c r="E6615" s="1" t="s">
        <v>22</v>
      </c>
      <c r="F6615" s="1" t="s">
        <v>40</v>
      </c>
      <c r="G6615">
        <v>4159.76</v>
      </c>
      <c r="H6615">
        <v>3</v>
      </c>
      <c r="I6615">
        <v>12479.28</v>
      </c>
      <c r="J6615">
        <v>4.6900000000000004</v>
      </c>
      <c r="K6615">
        <v>214</v>
      </c>
      <c r="L6615" s="2">
        <v>45614</v>
      </c>
      <c r="O6615" t="str">
        <f>IF(ecommerce_10000[[#This Row],[Platform]]="Souq","sq",ecommerce_10000[[#This Row],[Platform]])</f>
        <v>Jumia</v>
      </c>
      <c r="P6615" t="str">
        <f>IF(E6615="Souq","sq",IF(E6615="Jumia","Jum",E6615))</f>
        <v>Jum</v>
      </c>
      <c r="Q6615">
        <f>VLOOKUP(ecommerce_10000[[#This Row],[City]],F:I,4,FALSE)</f>
        <v>99349.3</v>
      </c>
      <c r="R6615" s="1">
        <f>SUMIF(C:C,ecommerce_10000[[#This Row],[Category]],I:I)</f>
        <v>91504159.730000004</v>
      </c>
      <c r="S6615" s="1">
        <f>SUMIFS(I:I,C:C,C6615)</f>
        <v>91504159.730000004</v>
      </c>
      <c r="T6615" s="1" t="str">
        <f>INDEX(F:F,MATCH(ecommerce_10000[[#This Row],[TotalAmount]],I:I,0))</f>
        <v>Riyadh</v>
      </c>
    </row>
    <row r="6616" spans="1:20" x14ac:dyDescent="0.3">
      <c r="A6616" s="1" t="s">
        <v>6660</v>
      </c>
      <c r="B6616" s="1" t="s">
        <v>53</v>
      </c>
      <c r="C6616" s="1" t="s">
        <v>31</v>
      </c>
      <c r="D6616" s="1" t="s">
        <v>54</v>
      </c>
      <c r="E6616" s="1" t="s">
        <v>22</v>
      </c>
      <c r="F6616" s="1" t="s">
        <v>17</v>
      </c>
      <c r="G6616">
        <v>19647.12</v>
      </c>
      <c r="H6616">
        <v>5</v>
      </c>
      <c r="I6616">
        <v>98235.6</v>
      </c>
      <c r="J6616">
        <v>4.71</v>
      </c>
      <c r="K6616">
        <v>4669</v>
      </c>
      <c r="L6616" s="2">
        <v>45614</v>
      </c>
      <c r="O6616" t="str">
        <f>IF(ecommerce_10000[[#This Row],[Platform]]="Souq","sq",ecommerce_10000[[#This Row],[Platform]])</f>
        <v>Jumia</v>
      </c>
      <c r="P6616" t="str">
        <f>IF(E6616="Souq","sq",IF(E6616="Jumia","Jum",E6616))</f>
        <v>Jum</v>
      </c>
      <c r="Q6616">
        <f>VLOOKUP(ecommerce_10000[[#This Row],[City]],F:I,4,FALSE)</f>
        <v>16284.02</v>
      </c>
      <c r="R6616" s="1">
        <f>SUMIF(C:C,ecommerce_10000[[#This Row],[Category]],I:I)</f>
        <v>57542997.559999913</v>
      </c>
      <c r="S6616" s="1">
        <f>SUMIFS(I:I,C:C,C6616)</f>
        <v>57542997.559999913</v>
      </c>
      <c r="T6616" s="1" t="str">
        <f>INDEX(F:F,MATCH(ecommerce_10000[[#This Row],[TotalAmount]],I:I,0))</f>
        <v>Cairo</v>
      </c>
    </row>
    <row r="6617" spans="1:20" x14ac:dyDescent="0.3">
      <c r="A6617" s="1" t="s">
        <v>6661</v>
      </c>
      <c r="B6617" s="1" t="s">
        <v>38</v>
      </c>
      <c r="C6617" s="1" t="s">
        <v>20</v>
      </c>
      <c r="D6617" s="1" t="s">
        <v>39</v>
      </c>
      <c r="E6617" s="1" t="s">
        <v>22</v>
      </c>
      <c r="F6617" s="1" t="s">
        <v>62</v>
      </c>
      <c r="G6617">
        <v>9136.0400000000009</v>
      </c>
      <c r="H6617">
        <v>4</v>
      </c>
      <c r="I6617">
        <v>36544.160000000003</v>
      </c>
      <c r="J6617">
        <v>2.61</v>
      </c>
      <c r="K6617">
        <v>3558</v>
      </c>
      <c r="L6617" s="2">
        <v>45453</v>
      </c>
      <c r="O6617" t="str">
        <f>IF(ecommerce_10000[[#This Row],[Platform]]="Souq","sq",ecommerce_10000[[#This Row],[Platform]])</f>
        <v>Jumia</v>
      </c>
      <c r="P6617" t="str">
        <f>IF(E6617="Souq","sq",IF(E6617="Jumia","Jum",E6617))</f>
        <v>Jum</v>
      </c>
      <c r="Q6617">
        <f>VLOOKUP(ecommerce_10000[[#This Row],[City]],F:I,4,FALSE)</f>
        <v>27872.98</v>
      </c>
      <c r="R6617" s="1">
        <f>SUMIF(C:C,ecommerce_10000[[#This Row],[Category]],I:I)</f>
        <v>91504159.730000004</v>
      </c>
      <c r="S6617" s="1">
        <f>SUMIFS(I:I,C:C,C6617)</f>
        <v>91504159.730000004</v>
      </c>
      <c r="T6617" s="1" t="str">
        <f>INDEX(F:F,MATCH(ecommerce_10000[[#This Row],[TotalAmount]],I:I,0))</f>
        <v>Giza</v>
      </c>
    </row>
    <row r="6618" spans="1:20" x14ac:dyDescent="0.3">
      <c r="A6618" s="1" t="s">
        <v>6662</v>
      </c>
      <c r="B6618" s="1" t="s">
        <v>25</v>
      </c>
      <c r="C6618" s="1" t="s">
        <v>26</v>
      </c>
      <c r="D6618" s="1" t="s">
        <v>27</v>
      </c>
      <c r="E6618" s="1" t="s">
        <v>16</v>
      </c>
      <c r="F6618" s="1" t="s">
        <v>17</v>
      </c>
      <c r="G6618">
        <v>897.95</v>
      </c>
      <c r="H6618">
        <v>4</v>
      </c>
      <c r="I6618">
        <v>3591.8</v>
      </c>
      <c r="J6618">
        <v>2.61</v>
      </c>
      <c r="K6618">
        <v>1307</v>
      </c>
      <c r="L6618" s="2">
        <v>45395</v>
      </c>
      <c r="O6618" t="str">
        <f>IF(ecommerce_10000[[#This Row],[Platform]]="Souq","sq",ecommerce_10000[[#This Row],[Platform]])</f>
        <v>sq</v>
      </c>
      <c r="P6618" t="str">
        <f>IF(E6618="Souq","sq",IF(E6618="Jumia","Jum",E6618))</f>
        <v>sq</v>
      </c>
      <c r="Q6618">
        <f>VLOOKUP(ecommerce_10000[[#This Row],[City]],F:I,4,FALSE)</f>
        <v>16284.02</v>
      </c>
      <c r="R6618" s="1">
        <f>SUMIF(C:C,ecommerce_10000[[#This Row],[Category]],I:I)</f>
        <v>29200970.130000021</v>
      </c>
      <c r="S6618" s="1">
        <f>SUMIFS(I:I,C:C,C6618)</f>
        <v>29200970.130000021</v>
      </c>
      <c r="T6618" s="1" t="str">
        <f>INDEX(F:F,MATCH(ecommerce_10000[[#This Row],[TotalAmount]],I:I,0))</f>
        <v>Cairo</v>
      </c>
    </row>
    <row r="6619" spans="1:20" x14ac:dyDescent="0.3">
      <c r="A6619" s="1" t="s">
        <v>6663</v>
      </c>
      <c r="B6619" s="1" t="s">
        <v>30</v>
      </c>
      <c r="C6619" s="1" t="s">
        <v>31</v>
      </c>
      <c r="D6619" s="1" t="s">
        <v>32</v>
      </c>
      <c r="E6619" s="1" t="s">
        <v>22</v>
      </c>
      <c r="F6619" s="1" t="s">
        <v>17</v>
      </c>
      <c r="G6619">
        <v>3859.54</v>
      </c>
      <c r="H6619">
        <v>5</v>
      </c>
      <c r="I6619">
        <v>19297.7</v>
      </c>
      <c r="J6619">
        <v>3.42</v>
      </c>
      <c r="K6619">
        <v>2146</v>
      </c>
      <c r="L6619" s="2">
        <v>45426</v>
      </c>
      <c r="O6619" t="str">
        <f>IF(ecommerce_10000[[#This Row],[Platform]]="Souq","sq",ecommerce_10000[[#This Row],[Platform]])</f>
        <v>Jumia</v>
      </c>
      <c r="P6619" t="str">
        <f>IF(E6619="Souq","sq",IF(E6619="Jumia","Jum",E6619))</f>
        <v>Jum</v>
      </c>
      <c r="Q6619">
        <f>VLOOKUP(ecommerce_10000[[#This Row],[City]],F:I,4,FALSE)</f>
        <v>16284.02</v>
      </c>
      <c r="R6619" s="1">
        <f>SUMIF(C:C,ecommerce_10000[[#This Row],[Category]],I:I)</f>
        <v>57542997.559999913</v>
      </c>
      <c r="S6619" s="1">
        <f>SUMIFS(I:I,C:C,C6619)</f>
        <v>57542997.559999913</v>
      </c>
      <c r="T6619" s="1" t="str">
        <f>INDEX(F:F,MATCH(ecommerce_10000[[#This Row],[TotalAmount]],I:I,0))</f>
        <v>Cairo</v>
      </c>
    </row>
    <row r="6620" spans="1:20" x14ac:dyDescent="0.3">
      <c r="A6620" s="1" t="s">
        <v>6664</v>
      </c>
      <c r="B6620" s="1" t="s">
        <v>13</v>
      </c>
      <c r="C6620" s="1" t="s">
        <v>14</v>
      </c>
      <c r="D6620" s="1" t="s">
        <v>15</v>
      </c>
      <c r="E6620" s="1" t="s">
        <v>22</v>
      </c>
      <c r="F6620" s="1" t="s">
        <v>33</v>
      </c>
      <c r="G6620">
        <v>3019.59</v>
      </c>
      <c r="H6620">
        <v>1</v>
      </c>
      <c r="I6620">
        <v>3019.59</v>
      </c>
      <c r="J6620">
        <v>1.34</v>
      </c>
      <c r="K6620">
        <v>1298</v>
      </c>
      <c r="L6620" s="2">
        <v>45475</v>
      </c>
      <c r="O6620" t="str">
        <f>IF(ecommerce_10000[[#This Row],[Platform]]="Souq","sq",ecommerce_10000[[#This Row],[Platform]])</f>
        <v>Jumia</v>
      </c>
      <c r="P6620" t="str">
        <f>IF(E6620="Souq","sq",IF(E6620="Jumia","Jum",E6620))</f>
        <v>Jum</v>
      </c>
      <c r="Q6620">
        <f>VLOOKUP(ecommerce_10000[[#This Row],[City]],F:I,4,FALSE)</f>
        <v>3665.44</v>
      </c>
      <c r="R6620" s="1">
        <f>SUMIF(C:C,ecommerce_10000[[#This Row],[Category]],I:I)</f>
        <v>92327183.770000085</v>
      </c>
      <c r="S6620" s="1">
        <f>SUMIFS(I:I,C:C,C6620)</f>
        <v>92327183.770000085</v>
      </c>
      <c r="T6620" s="1" t="str">
        <f>INDEX(F:F,MATCH(ecommerce_10000[[#This Row],[TotalAmount]],I:I,0))</f>
        <v>Dubai</v>
      </c>
    </row>
    <row r="6621" spans="1:20" x14ac:dyDescent="0.3">
      <c r="A6621" s="1" t="s">
        <v>6665</v>
      </c>
      <c r="B6621" s="1" t="s">
        <v>43</v>
      </c>
      <c r="C6621" s="1" t="s">
        <v>44</v>
      </c>
      <c r="D6621" s="1" t="s">
        <v>45</v>
      </c>
      <c r="E6621" s="1" t="s">
        <v>22</v>
      </c>
      <c r="F6621" s="1" t="s">
        <v>33</v>
      </c>
      <c r="G6621">
        <v>8232.16</v>
      </c>
      <c r="H6621">
        <v>1</v>
      </c>
      <c r="I6621">
        <v>8232.16</v>
      </c>
      <c r="J6621">
        <v>3.35</v>
      </c>
      <c r="K6621">
        <v>2491</v>
      </c>
      <c r="L6621" s="2">
        <v>45636</v>
      </c>
      <c r="O6621" t="str">
        <f>IF(ecommerce_10000[[#This Row],[Platform]]="Souq","sq",ecommerce_10000[[#This Row],[Platform]])</f>
        <v>Jumia</v>
      </c>
      <c r="P6621" t="str">
        <f>IF(E6621="Souq","sq",IF(E6621="Jumia","Jum",E6621))</f>
        <v>Jum</v>
      </c>
      <c r="Q6621">
        <f>VLOOKUP(ecommerce_10000[[#This Row],[City]],F:I,4,FALSE)</f>
        <v>3665.44</v>
      </c>
      <c r="R6621" s="1">
        <f>SUMIF(C:C,ecommerce_10000[[#This Row],[Category]],I:I)</f>
        <v>31420413.200000018</v>
      </c>
      <c r="S6621" s="1">
        <f>SUMIFS(I:I,C:C,C6621)</f>
        <v>31420413.200000018</v>
      </c>
      <c r="T6621" s="1" t="str">
        <f>INDEX(F:F,MATCH(ecommerce_10000[[#This Row],[TotalAmount]],I:I,0))</f>
        <v>Dubai</v>
      </c>
    </row>
    <row r="6622" spans="1:20" x14ac:dyDescent="0.3">
      <c r="A6622" s="1" t="s">
        <v>6666</v>
      </c>
      <c r="B6622" s="1" t="s">
        <v>30</v>
      </c>
      <c r="C6622" s="1" t="s">
        <v>31</v>
      </c>
      <c r="D6622" s="1" t="s">
        <v>32</v>
      </c>
      <c r="E6622" s="1" t="s">
        <v>47</v>
      </c>
      <c r="F6622" s="1" t="s">
        <v>23</v>
      </c>
      <c r="G6622">
        <v>13294.06</v>
      </c>
      <c r="H6622">
        <v>4</v>
      </c>
      <c r="I6622">
        <v>53176.24</v>
      </c>
      <c r="J6622">
        <v>1.21</v>
      </c>
      <c r="K6622">
        <v>2813</v>
      </c>
      <c r="L6622" s="2">
        <v>45481</v>
      </c>
      <c r="O6622" t="str">
        <f>IF(ecommerce_10000[[#This Row],[Platform]]="Souq","sq",ecommerce_10000[[#This Row],[Platform]])</f>
        <v>Amazon</v>
      </c>
      <c r="P6622" t="str">
        <f>IF(E6622="Souq","sq",IF(E6622="Jumia","Jum",E6622))</f>
        <v>Amazon</v>
      </c>
      <c r="Q6622">
        <f>VLOOKUP(ecommerce_10000[[#This Row],[City]],F:I,4,FALSE)</f>
        <v>13290.4</v>
      </c>
      <c r="R6622" s="1">
        <f>SUMIF(C:C,ecommerce_10000[[#This Row],[Category]],I:I)</f>
        <v>57542997.559999913</v>
      </c>
      <c r="S6622" s="1">
        <f>SUMIFS(I:I,C:C,C6622)</f>
        <v>57542997.559999913</v>
      </c>
      <c r="T6622" s="1" t="str">
        <f>INDEX(F:F,MATCH(ecommerce_10000[[#This Row],[TotalAmount]],I:I,0))</f>
        <v>Alexandria</v>
      </c>
    </row>
    <row r="6623" spans="1:20" x14ac:dyDescent="0.3">
      <c r="A6623" s="1" t="s">
        <v>6667</v>
      </c>
      <c r="B6623" s="1" t="s">
        <v>25</v>
      </c>
      <c r="C6623" s="1" t="s">
        <v>26</v>
      </c>
      <c r="D6623" s="1" t="s">
        <v>27</v>
      </c>
      <c r="E6623" s="1" t="s">
        <v>22</v>
      </c>
      <c r="F6623" s="1" t="s">
        <v>40</v>
      </c>
      <c r="G6623">
        <v>11633.28</v>
      </c>
      <c r="H6623">
        <v>2</v>
      </c>
      <c r="I6623">
        <v>23266.560000000001</v>
      </c>
      <c r="J6623">
        <v>2.54</v>
      </c>
      <c r="K6623">
        <v>1739</v>
      </c>
      <c r="L6623" s="2">
        <v>45380</v>
      </c>
      <c r="O6623" t="str">
        <f>IF(ecommerce_10000[[#This Row],[Platform]]="Souq","sq",ecommerce_10000[[#This Row],[Platform]])</f>
        <v>Jumia</v>
      </c>
      <c r="P6623" t="str">
        <f>IF(E6623="Souq","sq",IF(E6623="Jumia","Jum",E6623))</f>
        <v>Jum</v>
      </c>
      <c r="Q6623">
        <f>VLOOKUP(ecommerce_10000[[#This Row],[City]],F:I,4,FALSE)</f>
        <v>99349.3</v>
      </c>
      <c r="R6623" s="1">
        <f>SUMIF(C:C,ecommerce_10000[[#This Row],[Category]],I:I)</f>
        <v>29200970.130000021</v>
      </c>
      <c r="S6623" s="1">
        <f>SUMIFS(I:I,C:C,C6623)</f>
        <v>29200970.130000021</v>
      </c>
      <c r="T6623" s="1" t="str">
        <f>INDEX(F:F,MATCH(ecommerce_10000[[#This Row],[TotalAmount]],I:I,0))</f>
        <v>Riyadh</v>
      </c>
    </row>
    <row r="6624" spans="1:20" x14ac:dyDescent="0.3">
      <c r="A6624" s="1" t="s">
        <v>6668</v>
      </c>
      <c r="B6624" s="1" t="s">
        <v>65</v>
      </c>
      <c r="C6624" s="1" t="s">
        <v>20</v>
      </c>
      <c r="D6624" s="1" t="s">
        <v>66</v>
      </c>
      <c r="E6624" s="1" t="s">
        <v>22</v>
      </c>
      <c r="F6624" s="1" t="s">
        <v>40</v>
      </c>
      <c r="G6624">
        <v>12173.41</v>
      </c>
      <c r="H6624">
        <v>5</v>
      </c>
      <c r="I6624">
        <v>60867.05</v>
      </c>
      <c r="J6624">
        <v>2.72</v>
      </c>
      <c r="K6624">
        <v>4407</v>
      </c>
      <c r="L6624" s="2">
        <v>45418</v>
      </c>
      <c r="O6624" t="str">
        <f>IF(ecommerce_10000[[#This Row],[Platform]]="Souq","sq",ecommerce_10000[[#This Row],[Platform]])</f>
        <v>Jumia</v>
      </c>
      <c r="P6624" t="str">
        <f>IF(E6624="Souq","sq",IF(E6624="Jumia","Jum",E6624))</f>
        <v>Jum</v>
      </c>
      <c r="Q6624">
        <f>VLOOKUP(ecommerce_10000[[#This Row],[City]],F:I,4,FALSE)</f>
        <v>99349.3</v>
      </c>
      <c r="R6624" s="1">
        <f>SUMIF(C:C,ecommerce_10000[[#This Row],[Category]],I:I)</f>
        <v>91504159.730000004</v>
      </c>
      <c r="S6624" s="1">
        <f>SUMIFS(I:I,C:C,C6624)</f>
        <v>91504159.730000004</v>
      </c>
      <c r="T6624" s="1" t="str">
        <f>INDEX(F:F,MATCH(ecommerce_10000[[#This Row],[TotalAmount]],I:I,0))</f>
        <v>Riyadh</v>
      </c>
    </row>
    <row r="6625" spans="1:20" x14ac:dyDescent="0.3">
      <c r="A6625" s="1" t="s">
        <v>6669</v>
      </c>
      <c r="B6625" s="1" t="s">
        <v>49</v>
      </c>
      <c r="C6625" s="1" t="s">
        <v>14</v>
      </c>
      <c r="D6625" s="1" t="s">
        <v>50</v>
      </c>
      <c r="E6625" s="1" t="s">
        <v>22</v>
      </c>
      <c r="F6625" s="1" t="s">
        <v>28</v>
      </c>
      <c r="G6625">
        <v>9001.1</v>
      </c>
      <c r="H6625">
        <v>4</v>
      </c>
      <c r="I6625">
        <v>36004.400000000001</v>
      </c>
      <c r="J6625">
        <v>3.38</v>
      </c>
      <c r="K6625">
        <v>4357</v>
      </c>
      <c r="L6625" s="2">
        <v>45630</v>
      </c>
      <c r="O6625" t="str">
        <f>IF(ecommerce_10000[[#This Row],[Platform]]="Souq","sq",ecommerce_10000[[#This Row],[Platform]])</f>
        <v>Jumia</v>
      </c>
      <c r="P6625" t="str">
        <f>IF(E6625="Souq","sq",IF(E6625="Jumia","Jum",E6625))</f>
        <v>Jum</v>
      </c>
      <c r="Q6625">
        <f>VLOOKUP(ecommerce_10000[[#This Row],[City]],F:I,4,FALSE)</f>
        <v>26648.76</v>
      </c>
      <c r="R6625" s="1">
        <f>SUMIF(C:C,ecommerce_10000[[#This Row],[Category]],I:I)</f>
        <v>92327183.770000085</v>
      </c>
      <c r="S6625" s="1">
        <f>SUMIFS(I:I,C:C,C6625)</f>
        <v>92327183.770000085</v>
      </c>
      <c r="T6625" s="1" t="str">
        <f>INDEX(F:F,MATCH(ecommerce_10000[[#This Row],[TotalAmount]],I:I,0))</f>
        <v>Casablanca</v>
      </c>
    </row>
    <row r="6626" spans="1:20" x14ac:dyDescent="0.3">
      <c r="A6626" s="1" t="s">
        <v>6670</v>
      </c>
      <c r="B6626" s="1" t="s">
        <v>25</v>
      </c>
      <c r="C6626" s="1" t="s">
        <v>26</v>
      </c>
      <c r="D6626" s="1" t="s">
        <v>27</v>
      </c>
      <c r="E6626" s="1" t="s">
        <v>47</v>
      </c>
      <c r="F6626" s="1" t="s">
        <v>62</v>
      </c>
      <c r="G6626">
        <v>5963.14</v>
      </c>
      <c r="H6626">
        <v>1</v>
      </c>
      <c r="I6626">
        <v>5963.14</v>
      </c>
      <c r="J6626">
        <v>3.25</v>
      </c>
      <c r="K6626">
        <v>3427</v>
      </c>
      <c r="L6626" s="2">
        <v>45399</v>
      </c>
      <c r="O6626" t="str">
        <f>IF(ecommerce_10000[[#This Row],[Platform]]="Souq","sq",ecommerce_10000[[#This Row],[Platform]])</f>
        <v>Amazon</v>
      </c>
      <c r="P6626" t="str">
        <f>IF(E6626="Souq","sq",IF(E6626="Jumia","Jum",E6626))</f>
        <v>Amazon</v>
      </c>
      <c r="Q6626">
        <f>VLOOKUP(ecommerce_10000[[#This Row],[City]],F:I,4,FALSE)</f>
        <v>27872.98</v>
      </c>
      <c r="R6626" s="1">
        <f>SUMIF(C:C,ecommerce_10000[[#This Row],[Category]],I:I)</f>
        <v>29200970.130000021</v>
      </c>
      <c r="S6626" s="1">
        <f>SUMIFS(I:I,C:C,C6626)</f>
        <v>29200970.130000021</v>
      </c>
      <c r="T6626" s="1" t="str">
        <f>INDEX(F:F,MATCH(ecommerce_10000[[#This Row],[TotalAmount]],I:I,0))</f>
        <v>Giza</v>
      </c>
    </row>
    <row r="6627" spans="1:20" x14ac:dyDescent="0.3">
      <c r="A6627" s="1" t="s">
        <v>6671</v>
      </c>
      <c r="B6627" s="1" t="s">
        <v>43</v>
      </c>
      <c r="C6627" s="1" t="s">
        <v>44</v>
      </c>
      <c r="D6627" s="1" t="s">
        <v>45</v>
      </c>
      <c r="E6627" s="1" t="s">
        <v>47</v>
      </c>
      <c r="F6627" s="1" t="s">
        <v>40</v>
      </c>
      <c r="G6627">
        <v>4313.13</v>
      </c>
      <c r="H6627">
        <v>5</v>
      </c>
      <c r="I6627">
        <v>21565.65</v>
      </c>
      <c r="J6627">
        <v>2.84</v>
      </c>
      <c r="K6627">
        <v>2383</v>
      </c>
      <c r="L6627" s="2">
        <v>45416</v>
      </c>
      <c r="O6627" t="str">
        <f>IF(ecommerce_10000[[#This Row],[Platform]]="Souq","sq",ecommerce_10000[[#This Row],[Platform]])</f>
        <v>Amazon</v>
      </c>
      <c r="P6627" t="str">
        <f>IF(E6627="Souq","sq",IF(E6627="Jumia","Jum",E6627))</f>
        <v>Amazon</v>
      </c>
      <c r="Q6627">
        <f>VLOOKUP(ecommerce_10000[[#This Row],[City]],F:I,4,FALSE)</f>
        <v>99349.3</v>
      </c>
      <c r="R6627" s="1">
        <f>SUMIF(C:C,ecommerce_10000[[#This Row],[Category]],I:I)</f>
        <v>31420413.200000018</v>
      </c>
      <c r="S6627" s="1">
        <f>SUMIFS(I:I,C:C,C6627)</f>
        <v>31420413.200000018</v>
      </c>
      <c r="T6627" s="1" t="str">
        <f>INDEX(F:F,MATCH(ecommerce_10000[[#This Row],[TotalAmount]],I:I,0))</f>
        <v>Riyadh</v>
      </c>
    </row>
    <row r="6628" spans="1:20" x14ac:dyDescent="0.3">
      <c r="A6628" s="1" t="s">
        <v>6672</v>
      </c>
      <c r="B6628" s="1" t="s">
        <v>49</v>
      </c>
      <c r="C6628" s="1" t="s">
        <v>14</v>
      </c>
      <c r="D6628" s="1" t="s">
        <v>50</v>
      </c>
      <c r="E6628" s="1" t="s">
        <v>16</v>
      </c>
      <c r="F6628" s="1" t="s">
        <v>17</v>
      </c>
      <c r="G6628">
        <v>7245</v>
      </c>
      <c r="H6628">
        <v>2</v>
      </c>
      <c r="I6628">
        <v>14490</v>
      </c>
      <c r="J6628">
        <v>3.48</v>
      </c>
      <c r="K6628">
        <v>3190</v>
      </c>
      <c r="L6628" s="2">
        <v>45623</v>
      </c>
      <c r="O6628" t="str">
        <f>IF(ecommerce_10000[[#This Row],[Platform]]="Souq","sq",ecommerce_10000[[#This Row],[Platform]])</f>
        <v>sq</v>
      </c>
      <c r="P6628" t="str">
        <f>IF(E6628="Souq","sq",IF(E6628="Jumia","Jum",E6628))</f>
        <v>sq</v>
      </c>
      <c r="Q6628">
        <f>VLOOKUP(ecommerce_10000[[#This Row],[City]],F:I,4,FALSE)</f>
        <v>16284.02</v>
      </c>
      <c r="R6628" s="1">
        <f>SUMIF(C:C,ecommerce_10000[[#This Row],[Category]],I:I)</f>
        <v>92327183.770000085</v>
      </c>
      <c r="S6628" s="1">
        <f>SUMIFS(I:I,C:C,C6628)</f>
        <v>92327183.770000085</v>
      </c>
      <c r="T6628" s="1" t="str">
        <f>INDEX(F:F,MATCH(ecommerce_10000[[#This Row],[TotalAmount]],I:I,0))</f>
        <v>Cairo</v>
      </c>
    </row>
    <row r="6629" spans="1:20" x14ac:dyDescent="0.3">
      <c r="A6629" s="1" t="s">
        <v>6673</v>
      </c>
      <c r="B6629" s="1" t="s">
        <v>19</v>
      </c>
      <c r="C6629" s="1" t="s">
        <v>20</v>
      </c>
      <c r="D6629" s="1" t="s">
        <v>21</v>
      </c>
      <c r="E6629" s="1" t="s">
        <v>47</v>
      </c>
      <c r="F6629" s="1" t="s">
        <v>17</v>
      </c>
      <c r="G6629">
        <v>6877.45</v>
      </c>
      <c r="H6629">
        <v>5</v>
      </c>
      <c r="I6629">
        <v>34387.25</v>
      </c>
      <c r="J6629">
        <v>3</v>
      </c>
      <c r="K6629">
        <v>2611</v>
      </c>
      <c r="L6629" s="2">
        <v>45339</v>
      </c>
      <c r="O6629" t="str">
        <f>IF(ecommerce_10000[[#This Row],[Platform]]="Souq","sq",ecommerce_10000[[#This Row],[Platform]])</f>
        <v>Amazon</v>
      </c>
      <c r="P6629" t="str">
        <f>IF(E6629="Souq","sq",IF(E6629="Jumia","Jum",E6629))</f>
        <v>Amazon</v>
      </c>
      <c r="Q6629">
        <f>VLOOKUP(ecommerce_10000[[#This Row],[City]],F:I,4,FALSE)</f>
        <v>16284.02</v>
      </c>
      <c r="R6629" s="1">
        <f>SUMIF(C:C,ecommerce_10000[[#This Row],[Category]],I:I)</f>
        <v>91504159.730000004</v>
      </c>
      <c r="S6629" s="1">
        <f>SUMIFS(I:I,C:C,C6629)</f>
        <v>91504159.730000004</v>
      </c>
      <c r="T6629" s="1" t="str">
        <f>INDEX(F:F,MATCH(ecommerce_10000[[#This Row],[TotalAmount]],I:I,0))</f>
        <v>Cairo</v>
      </c>
    </row>
    <row r="6630" spans="1:20" x14ac:dyDescent="0.3">
      <c r="A6630" s="1" t="s">
        <v>6674</v>
      </c>
      <c r="B6630" s="1" t="s">
        <v>30</v>
      </c>
      <c r="C6630" s="1" t="s">
        <v>31</v>
      </c>
      <c r="D6630" s="1" t="s">
        <v>32</v>
      </c>
      <c r="E6630" s="1" t="s">
        <v>16</v>
      </c>
      <c r="F6630" s="1" t="s">
        <v>23</v>
      </c>
      <c r="G6630">
        <v>9036.81</v>
      </c>
      <c r="H6630">
        <v>1</v>
      </c>
      <c r="I6630">
        <v>9036.81</v>
      </c>
      <c r="J6630">
        <v>2.78</v>
      </c>
      <c r="K6630">
        <v>3581</v>
      </c>
      <c r="L6630" s="2">
        <v>45458</v>
      </c>
      <c r="O6630" t="str">
        <f>IF(ecommerce_10000[[#This Row],[Platform]]="Souq","sq",ecommerce_10000[[#This Row],[Platform]])</f>
        <v>sq</v>
      </c>
      <c r="P6630" t="str">
        <f>IF(E6630="Souq","sq",IF(E6630="Jumia","Jum",E6630))</f>
        <v>sq</v>
      </c>
      <c r="Q6630">
        <f>VLOOKUP(ecommerce_10000[[#This Row],[City]],F:I,4,FALSE)</f>
        <v>13290.4</v>
      </c>
      <c r="R6630" s="1">
        <f>SUMIF(C:C,ecommerce_10000[[#This Row],[Category]],I:I)</f>
        <v>57542997.559999913</v>
      </c>
      <c r="S6630" s="1">
        <f>SUMIFS(I:I,C:C,C6630)</f>
        <v>57542997.559999913</v>
      </c>
      <c r="T6630" s="1" t="str">
        <f>INDEX(F:F,MATCH(ecommerce_10000[[#This Row],[TotalAmount]],I:I,0))</f>
        <v>Alexandria</v>
      </c>
    </row>
    <row r="6631" spans="1:20" x14ac:dyDescent="0.3">
      <c r="A6631" s="1" t="s">
        <v>6675</v>
      </c>
      <c r="B6631" s="1" t="s">
        <v>53</v>
      </c>
      <c r="C6631" s="1" t="s">
        <v>31</v>
      </c>
      <c r="D6631" s="1" t="s">
        <v>54</v>
      </c>
      <c r="E6631" s="1" t="s">
        <v>22</v>
      </c>
      <c r="F6631" s="1" t="s">
        <v>62</v>
      </c>
      <c r="G6631">
        <v>18293.310000000001</v>
      </c>
      <c r="H6631">
        <v>4</v>
      </c>
      <c r="I6631">
        <v>73173.240000000005</v>
      </c>
      <c r="J6631">
        <v>2.13</v>
      </c>
      <c r="K6631">
        <v>3961</v>
      </c>
      <c r="L6631" s="2">
        <v>45342</v>
      </c>
      <c r="O6631" t="str">
        <f>IF(ecommerce_10000[[#This Row],[Platform]]="Souq","sq",ecommerce_10000[[#This Row],[Platform]])</f>
        <v>Jumia</v>
      </c>
      <c r="P6631" t="str">
        <f>IF(E6631="Souq","sq",IF(E6631="Jumia","Jum",E6631))</f>
        <v>Jum</v>
      </c>
      <c r="Q6631">
        <f>VLOOKUP(ecommerce_10000[[#This Row],[City]],F:I,4,FALSE)</f>
        <v>27872.98</v>
      </c>
      <c r="R6631" s="1">
        <f>SUMIF(C:C,ecommerce_10000[[#This Row],[Category]],I:I)</f>
        <v>57542997.559999913</v>
      </c>
      <c r="S6631" s="1">
        <f>SUMIFS(I:I,C:C,C6631)</f>
        <v>57542997.559999913</v>
      </c>
      <c r="T6631" s="1" t="str">
        <f>INDEX(F:F,MATCH(ecommerce_10000[[#This Row],[TotalAmount]],I:I,0))</f>
        <v>Giza</v>
      </c>
    </row>
    <row r="6632" spans="1:20" x14ac:dyDescent="0.3">
      <c r="A6632" s="1" t="s">
        <v>6676</v>
      </c>
      <c r="B6632" s="1" t="s">
        <v>53</v>
      </c>
      <c r="C6632" s="1" t="s">
        <v>31</v>
      </c>
      <c r="D6632" s="1" t="s">
        <v>54</v>
      </c>
      <c r="E6632" s="1" t="s">
        <v>16</v>
      </c>
      <c r="F6632" s="1" t="s">
        <v>62</v>
      </c>
      <c r="G6632">
        <v>14167.73</v>
      </c>
      <c r="H6632">
        <v>3</v>
      </c>
      <c r="I6632">
        <v>42503.19</v>
      </c>
      <c r="J6632">
        <v>3.41</v>
      </c>
      <c r="K6632">
        <v>249</v>
      </c>
      <c r="L6632" s="2">
        <v>45354</v>
      </c>
      <c r="O6632" t="str">
        <f>IF(ecommerce_10000[[#This Row],[Platform]]="Souq","sq",ecommerce_10000[[#This Row],[Platform]])</f>
        <v>sq</v>
      </c>
      <c r="P6632" t="str">
        <f>IF(E6632="Souq","sq",IF(E6632="Jumia","Jum",E6632))</f>
        <v>sq</v>
      </c>
      <c r="Q6632">
        <f>VLOOKUP(ecommerce_10000[[#This Row],[City]],F:I,4,FALSE)</f>
        <v>27872.98</v>
      </c>
      <c r="R6632" s="1">
        <f>SUMIF(C:C,ecommerce_10000[[#This Row],[Category]],I:I)</f>
        <v>57542997.559999913</v>
      </c>
      <c r="S6632" s="1">
        <f>SUMIFS(I:I,C:C,C6632)</f>
        <v>57542997.559999913</v>
      </c>
      <c r="T6632" s="1" t="str">
        <f>INDEX(F:F,MATCH(ecommerce_10000[[#This Row],[TotalAmount]],I:I,0))</f>
        <v>Giza</v>
      </c>
    </row>
    <row r="6633" spans="1:20" x14ac:dyDescent="0.3">
      <c r="A6633" s="1" t="s">
        <v>6677</v>
      </c>
      <c r="B6633" s="1" t="s">
        <v>25</v>
      </c>
      <c r="C6633" s="1" t="s">
        <v>26</v>
      </c>
      <c r="D6633" s="1" t="s">
        <v>27</v>
      </c>
      <c r="E6633" s="1" t="s">
        <v>22</v>
      </c>
      <c r="F6633" s="1" t="s">
        <v>17</v>
      </c>
      <c r="G6633">
        <v>14090.55</v>
      </c>
      <c r="H6633">
        <v>4</v>
      </c>
      <c r="I6633">
        <v>56362.2</v>
      </c>
      <c r="J6633">
        <v>1.3</v>
      </c>
      <c r="K6633">
        <v>1597</v>
      </c>
      <c r="L6633" s="2">
        <v>45415</v>
      </c>
      <c r="O6633" t="str">
        <f>IF(ecommerce_10000[[#This Row],[Platform]]="Souq","sq",ecommerce_10000[[#This Row],[Platform]])</f>
        <v>Jumia</v>
      </c>
      <c r="P6633" t="str">
        <f>IF(E6633="Souq","sq",IF(E6633="Jumia","Jum",E6633))</f>
        <v>Jum</v>
      </c>
      <c r="Q6633">
        <f>VLOOKUP(ecommerce_10000[[#This Row],[City]],F:I,4,FALSE)</f>
        <v>16284.02</v>
      </c>
      <c r="R6633" s="1">
        <f>SUMIF(C:C,ecommerce_10000[[#This Row],[Category]],I:I)</f>
        <v>29200970.130000021</v>
      </c>
      <c r="S6633" s="1">
        <f>SUMIFS(I:I,C:C,C6633)</f>
        <v>29200970.130000021</v>
      </c>
      <c r="T6633" s="1" t="str">
        <f>INDEX(F:F,MATCH(ecommerce_10000[[#This Row],[TotalAmount]],I:I,0))</f>
        <v>Cairo</v>
      </c>
    </row>
    <row r="6634" spans="1:20" x14ac:dyDescent="0.3">
      <c r="A6634" s="1" t="s">
        <v>6678</v>
      </c>
      <c r="B6634" s="1" t="s">
        <v>43</v>
      </c>
      <c r="C6634" s="1" t="s">
        <v>44</v>
      </c>
      <c r="D6634" s="1" t="s">
        <v>45</v>
      </c>
      <c r="E6634" s="1" t="s">
        <v>22</v>
      </c>
      <c r="F6634" s="1" t="s">
        <v>62</v>
      </c>
      <c r="G6634">
        <v>3547.94</v>
      </c>
      <c r="H6634">
        <v>1</v>
      </c>
      <c r="I6634">
        <v>3547.94</v>
      </c>
      <c r="J6634">
        <v>2.15</v>
      </c>
      <c r="K6634">
        <v>1494</v>
      </c>
      <c r="L6634" s="2">
        <v>45599</v>
      </c>
      <c r="O6634" t="str">
        <f>IF(ecommerce_10000[[#This Row],[Platform]]="Souq","sq",ecommerce_10000[[#This Row],[Platform]])</f>
        <v>Jumia</v>
      </c>
      <c r="P6634" t="str">
        <f>IF(E6634="Souq","sq",IF(E6634="Jumia","Jum",E6634))</f>
        <v>Jum</v>
      </c>
      <c r="Q6634">
        <f>VLOOKUP(ecommerce_10000[[#This Row],[City]],F:I,4,FALSE)</f>
        <v>27872.98</v>
      </c>
      <c r="R6634" s="1">
        <f>SUMIF(C:C,ecommerce_10000[[#This Row],[Category]],I:I)</f>
        <v>31420413.200000018</v>
      </c>
      <c r="S6634" s="1">
        <f>SUMIFS(I:I,C:C,C6634)</f>
        <v>31420413.200000018</v>
      </c>
      <c r="T6634" s="1" t="str">
        <f>INDEX(F:F,MATCH(ecommerce_10000[[#This Row],[TotalAmount]],I:I,0))</f>
        <v>Giza</v>
      </c>
    </row>
    <row r="6635" spans="1:20" x14ac:dyDescent="0.3">
      <c r="A6635" s="1" t="s">
        <v>6679</v>
      </c>
      <c r="B6635" s="1" t="s">
        <v>30</v>
      </c>
      <c r="C6635" s="1" t="s">
        <v>31</v>
      </c>
      <c r="D6635" s="1" t="s">
        <v>32</v>
      </c>
      <c r="E6635" s="1" t="s">
        <v>47</v>
      </c>
      <c r="F6635" s="1" t="s">
        <v>40</v>
      </c>
      <c r="G6635">
        <v>1372.87</v>
      </c>
      <c r="H6635">
        <v>1</v>
      </c>
      <c r="I6635">
        <v>1372.87</v>
      </c>
      <c r="J6635">
        <v>4.12</v>
      </c>
      <c r="K6635">
        <v>2420</v>
      </c>
      <c r="L6635" s="2">
        <v>45512</v>
      </c>
      <c r="O6635" t="str">
        <f>IF(ecommerce_10000[[#This Row],[Platform]]="Souq","sq",ecommerce_10000[[#This Row],[Platform]])</f>
        <v>Amazon</v>
      </c>
      <c r="P6635" t="str">
        <f>IF(E6635="Souq","sq",IF(E6635="Jumia","Jum",E6635))</f>
        <v>Amazon</v>
      </c>
      <c r="Q6635">
        <f>VLOOKUP(ecommerce_10000[[#This Row],[City]],F:I,4,FALSE)</f>
        <v>99349.3</v>
      </c>
      <c r="R6635" s="1">
        <f>SUMIF(C:C,ecommerce_10000[[#This Row],[Category]],I:I)</f>
        <v>57542997.559999913</v>
      </c>
      <c r="S6635" s="1">
        <f>SUMIFS(I:I,C:C,C6635)</f>
        <v>57542997.559999913</v>
      </c>
      <c r="T6635" s="1" t="str">
        <f>INDEX(F:F,MATCH(ecommerce_10000[[#This Row],[TotalAmount]],I:I,0))</f>
        <v>Riyadh</v>
      </c>
    </row>
    <row r="6636" spans="1:20" x14ac:dyDescent="0.3">
      <c r="A6636" s="1" t="s">
        <v>6680</v>
      </c>
      <c r="B6636" s="1" t="s">
        <v>25</v>
      </c>
      <c r="C6636" s="1" t="s">
        <v>26</v>
      </c>
      <c r="D6636" s="1" t="s">
        <v>27</v>
      </c>
      <c r="E6636" s="1" t="s">
        <v>47</v>
      </c>
      <c r="F6636" s="1" t="s">
        <v>23</v>
      </c>
      <c r="G6636">
        <v>10412.57</v>
      </c>
      <c r="H6636">
        <v>5</v>
      </c>
      <c r="I6636">
        <v>52062.85</v>
      </c>
      <c r="J6636">
        <v>2.92</v>
      </c>
      <c r="K6636">
        <v>2723</v>
      </c>
      <c r="L6636" s="2">
        <v>45556</v>
      </c>
      <c r="O6636" t="str">
        <f>IF(ecommerce_10000[[#This Row],[Platform]]="Souq","sq",ecommerce_10000[[#This Row],[Platform]])</f>
        <v>Amazon</v>
      </c>
      <c r="P6636" t="str">
        <f>IF(E6636="Souq","sq",IF(E6636="Jumia","Jum",E6636))</f>
        <v>Amazon</v>
      </c>
      <c r="Q6636">
        <f>VLOOKUP(ecommerce_10000[[#This Row],[City]],F:I,4,FALSE)</f>
        <v>13290.4</v>
      </c>
      <c r="R6636" s="1">
        <f>SUMIF(C:C,ecommerce_10000[[#This Row],[Category]],I:I)</f>
        <v>29200970.130000021</v>
      </c>
      <c r="S6636" s="1">
        <f>SUMIFS(I:I,C:C,C6636)</f>
        <v>29200970.130000021</v>
      </c>
      <c r="T6636" s="1" t="str">
        <f>INDEX(F:F,MATCH(ecommerce_10000[[#This Row],[TotalAmount]],I:I,0))</f>
        <v>Alexandria</v>
      </c>
    </row>
    <row r="6637" spans="1:20" x14ac:dyDescent="0.3">
      <c r="A6637" s="1" t="s">
        <v>6681</v>
      </c>
      <c r="B6637" s="1" t="s">
        <v>25</v>
      </c>
      <c r="C6637" s="1" t="s">
        <v>26</v>
      </c>
      <c r="D6637" s="1" t="s">
        <v>27</v>
      </c>
      <c r="E6637" s="1" t="s">
        <v>47</v>
      </c>
      <c r="F6637" s="1" t="s">
        <v>23</v>
      </c>
      <c r="G6637">
        <v>7107.62</v>
      </c>
      <c r="H6637">
        <v>3</v>
      </c>
      <c r="I6637">
        <v>21322.86</v>
      </c>
      <c r="J6637">
        <v>4.12</v>
      </c>
      <c r="K6637">
        <v>4196</v>
      </c>
      <c r="L6637" s="2">
        <v>45440</v>
      </c>
      <c r="O6637" t="str">
        <f>IF(ecommerce_10000[[#This Row],[Platform]]="Souq","sq",ecommerce_10000[[#This Row],[Platform]])</f>
        <v>Amazon</v>
      </c>
      <c r="P6637" t="str">
        <f>IF(E6637="Souq","sq",IF(E6637="Jumia","Jum",E6637))</f>
        <v>Amazon</v>
      </c>
      <c r="Q6637">
        <f>VLOOKUP(ecommerce_10000[[#This Row],[City]],F:I,4,FALSE)</f>
        <v>13290.4</v>
      </c>
      <c r="R6637" s="1">
        <f>SUMIF(C:C,ecommerce_10000[[#This Row],[Category]],I:I)</f>
        <v>29200970.130000021</v>
      </c>
      <c r="S6637" s="1">
        <f>SUMIFS(I:I,C:C,C6637)</f>
        <v>29200970.130000021</v>
      </c>
      <c r="T6637" s="1" t="str">
        <f>INDEX(F:F,MATCH(ecommerce_10000[[#This Row],[TotalAmount]],I:I,0))</f>
        <v>Alexandria</v>
      </c>
    </row>
    <row r="6638" spans="1:20" x14ac:dyDescent="0.3">
      <c r="A6638" s="1" t="s">
        <v>6682</v>
      </c>
      <c r="B6638" s="1" t="s">
        <v>30</v>
      </c>
      <c r="C6638" s="1" t="s">
        <v>31</v>
      </c>
      <c r="D6638" s="1" t="s">
        <v>32</v>
      </c>
      <c r="E6638" s="1" t="s">
        <v>16</v>
      </c>
      <c r="F6638" s="1" t="s">
        <v>28</v>
      </c>
      <c r="G6638">
        <v>11784.85</v>
      </c>
      <c r="H6638">
        <v>3</v>
      </c>
      <c r="I6638">
        <v>35354.550000000003</v>
      </c>
      <c r="J6638">
        <v>2.73</v>
      </c>
      <c r="K6638">
        <v>3012</v>
      </c>
      <c r="L6638" s="2">
        <v>45493</v>
      </c>
      <c r="O6638" t="str">
        <f>IF(ecommerce_10000[[#This Row],[Platform]]="Souq","sq",ecommerce_10000[[#This Row],[Platform]])</f>
        <v>sq</v>
      </c>
      <c r="P6638" t="str">
        <f>IF(E6638="Souq","sq",IF(E6638="Jumia","Jum",E6638))</f>
        <v>sq</v>
      </c>
      <c r="Q6638">
        <f>VLOOKUP(ecommerce_10000[[#This Row],[City]],F:I,4,FALSE)</f>
        <v>26648.76</v>
      </c>
      <c r="R6638" s="1">
        <f>SUMIF(C:C,ecommerce_10000[[#This Row],[Category]],I:I)</f>
        <v>57542997.559999913</v>
      </c>
      <c r="S6638" s="1">
        <f>SUMIFS(I:I,C:C,C6638)</f>
        <v>57542997.559999913</v>
      </c>
      <c r="T6638" s="1" t="str">
        <f>INDEX(F:F,MATCH(ecommerce_10000[[#This Row],[TotalAmount]],I:I,0))</f>
        <v>Casablanca</v>
      </c>
    </row>
    <row r="6639" spans="1:20" x14ac:dyDescent="0.3">
      <c r="A6639" s="1" t="s">
        <v>6683</v>
      </c>
      <c r="B6639" s="1" t="s">
        <v>53</v>
      </c>
      <c r="C6639" s="1" t="s">
        <v>31</v>
      </c>
      <c r="D6639" s="1" t="s">
        <v>54</v>
      </c>
      <c r="E6639" s="1" t="s">
        <v>47</v>
      </c>
      <c r="F6639" s="1" t="s">
        <v>40</v>
      </c>
      <c r="G6639">
        <v>4946.49</v>
      </c>
      <c r="H6639">
        <v>3</v>
      </c>
      <c r="I6639">
        <v>14839.47</v>
      </c>
      <c r="J6639">
        <v>1.84</v>
      </c>
      <c r="K6639">
        <v>292</v>
      </c>
      <c r="L6639" s="2">
        <v>45434</v>
      </c>
      <c r="O6639" t="str">
        <f>IF(ecommerce_10000[[#This Row],[Platform]]="Souq","sq",ecommerce_10000[[#This Row],[Platform]])</f>
        <v>Amazon</v>
      </c>
      <c r="P6639" t="str">
        <f>IF(E6639="Souq","sq",IF(E6639="Jumia","Jum",E6639))</f>
        <v>Amazon</v>
      </c>
      <c r="Q6639">
        <f>VLOOKUP(ecommerce_10000[[#This Row],[City]],F:I,4,FALSE)</f>
        <v>99349.3</v>
      </c>
      <c r="R6639" s="1">
        <f>SUMIF(C:C,ecommerce_10000[[#This Row],[Category]],I:I)</f>
        <v>57542997.559999913</v>
      </c>
      <c r="S6639" s="1">
        <f>SUMIFS(I:I,C:C,C6639)</f>
        <v>57542997.559999913</v>
      </c>
      <c r="T6639" s="1" t="str">
        <f>INDEX(F:F,MATCH(ecommerce_10000[[#This Row],[TotalAmount]],I:I,0))</f>
        <v>Riyadh</v>
      </c>
    </row>
    <row r="6640" spans="1:20" x14ac:dyDescent="0.3">
      <c r="A6640" s="1" t="s">
        <v>6684</v>
      </c>
      <c r="B6640" s="1" t="s">
        <v>13</v>
      </c>
      <c r="C6640" s="1" t="s">
        <v>14</v>
      </c>
      <c r="D6640" s="1" t="s">
        <v>15</v>
      </c>
      <c r="E6640" s="1" t="s">
        <v>16</v>
      </c>
      <c r="F6640" s="1" t="s">
        <v>62</v>
      </c>
      <c r="G6640">
        <v>14143.62</v>
      </c>
      <c r="H6640">
        <v>3</v>
      </c>
      <c r="I6640">
        <v>42430.86</v>
      </c>
      <c r="J6640">
        <v>4.2300000000000004</v>
      </c>
      <c r="K6640">
        <v>845</v>
      </c>
      <c r="L6640" s="2">
        <v>45434</v>
      </c>
      <c r="O6640" t="str">
        <f>IF(ecommerce_10000[[#This Row],[Platform]]="Souq","sq",ecommerce_10000[[#This Row],[Platform]])</f>
        <v>sq</v>
      </c>
      <c r="P6640" t="str">
        <f>IF(E6640="Souq","sq",IF(E6640="Jumia","Jum",E6640))</f>
        <v>sq</v>
      </c>
      <c r="Q6640">
        <f>VLOOKUP(ecommerce_10000[[#This Row],[City]],F:I,4,FALSE)</f>
        <v>27872.98</v>
      </c>
      <c r="R6640" s="1">
        <f>SUMIF(C:C,ecommerce_10000[[#This Row],[Category]],I:I)</f>
        <v>92327183.770000085</v>
      </c>
      <c r="S6640" s="1">
        <f>SUMIFS(I:I,C:C,C6640)</f>
        <v>92327183.770000085</v>
      </c>
      <c r="T6640" s="1" t="str">
        <f>INDEX(F:F,MATCH(ecommerce_10000[[#This Row],[TotalAmount]],I:I,0))</f>
        <v>Giza</v>
      </c>
    </row>
    <row r="6641" spans="1:20" x14ac:dyDescent="0.3">
      <c r="A6641" s="1" t="s">
        <v>6685</v>
      </c>
      <c r="B6641" s="1" t="s">
        <v>13</v>
      </c>
      <c r="C6641" s="1" t="s">
        <v>14</v>
      </c>
      <c r="D6641" s="1" t="s">
        <v>15</v>
      </c>
      <c r="E6641" s="1" t="s">
        <v>16</v>
      </c>
      <c r="F6641" s="1" t="s">
        <v>33</v>
      </c>
      <c r="G6641">
        <v>9942.36</v>
      </c>
      <c r="H6641">
        <v>3</v>
      </c>
      <c r="I6641">
        <v>29827.08</v>
      </c>
      <c r="J6641">
        <v>4.68</v>
      </c>
      <c r="K6641">
        <v>2081</v>
      </c>
      <c r="L6641" s="2">
        <v>45651</v>
      </c>
      <c r="O6641" t="str">
        <f>IF(ecommerce_10000[[#This Row],[Platform]]="Souq","sq",ecommerce_10000[[#This Row],[Platform]])</f>
        <v>sq</v>
      </c>
      <c r="P6641" t="str">
        <f>IF(E6641="Souq","sq",IF(E6641="Jumia","Jum",E6641))</f>
        <v>sq</v>
      </c>
      <c r="Q6641">
        <f>VLOOKUP(ecommerce_10000[[#This Row],[City]],F:I,4,FALSE)</f>
        <v>3665.44</v>
      </c>
      <c r="R6641" s="1">
        <f>SUMIF(C:C,ecommerce_10000[[#This Row],[Category]],I:I)</f>
        <v>92327183.770000085</v>
      </c>
      <c r="S6641" s="1">
        <f>SUMIFS(I:I,C:C,C6641)</f>
        <v>92327183.770000085</v>
      </c>
      <c r="T6641" s="1" t="str">
        <f>INDEX(F:F,MATCH(ecommerce_10000[[#This Row],[TotalAmount]],I:I,0))</f>
        <v>Dubai</v>
      </c>
    </row>
    <row r="6642" spans="1:20" x14ac:dyDescent="0.3">
      <c r="A6642" s="1" t="s">
        <v>6686</v>
      </c>
      <c r="B6642" s="1" t="s">
        <v>19</v>
      </c>
      <c r="C6642" s="1" t="s">
        <v>20</v>
      </c>
      <c r="D6642" s="1" t="s">
        <v>21</v>
      </c>
      <c r="E6642" s="1" t="s">
        <v>16</v>
      </c>
      <c r="F6642" s="1" t="s">
        <v>28</v>
      </c>
      <c r="G6642">
        <v>17764.45</v>
      </c>
      <c r="H6642">
        <v>3</v>
      </c>
      <c r="I6642">
        <v>53293.35</v>
      </c>
      <c r="J6642">
        <v>2.41</v>
      </c>
      <c r="K6642">
        <v>4920</v>
      </c>
      <c r="L6642" s="2">
        <v>45444</v>
      </c>
      <c r="O6642" t="str">
        <f>IF(ecommerce_10000[[#This Row],[Platform]]="Souq","sq",ecommerce_10000[[#This Row],[Platform]])</f>
        <v>sq</v>
      </c>
      <c r="P6642" t="str">
        <f>IF(E6642="Souq","sq",IF(E6642="Jumia","Jum",E6642))</f>
        <v>sq</v>
      </c>
      <c r="Q6642">
        <f>VLOOKUP(ecommerce_10000[[#This Row],[City]],F:I,4,FALSE)</f>
        <v>26648.76</v>
      </c>
      <c r="R6642" s="1">
        <f>SUMIF(C:C,ecommerce_10000[[#This Row],[Category]],I:I)</f>
        <v>91504159.730000004</v>
      </c>
      <c r="S6642" s="1">
        <f>SUMIFS(I:I,C:C,C6642)</f>
        <v>91504159.730000004</v>
      </c>
      <c r="T6642" s="1" t="str">
        <f>INDEX(F:F,MATCH(ecommerce_10000[[#This Row],[TotalAmount]],I:I,0))</f>
        <v>Casablanca</v>
      </c>
    </row>
    <row r="6643" spans="1:20" x14ac:dyDescent="0.3">
      <c r="A6643" s="1" t="s">
        <v>6687</v>
      </c>
      <c r="B6643" s="1" t="s">
        <v>35</v>
      </c>
      <c r="C6643" s="1" t="s">
        <v>14</v>
      </c>
      <c r="D6643" s="1" t="s">
        <v>36</v>
      </c>
      <c r="E6643" s="1" t="s">
        <v>47</v>
      </c>
      <c r="F6643" s="1" t="s">
        <v>28</v>
      </c>
      <c r="G6643">
        <v>3909.09</v>
      </c>
      <c r="H6643">
        <v>5</v>
      </c>
      <c r="I6643">
        <v>19545.45</v>
      </c>
      <c r="J6643">
        <v>4.03</v>
      </c>
      <c r="K6643">
        <v>3436</v>
      </c>
      <c r="L6643" s="2">
        <v>45593</v>
      </c>
      <c r="O6643" t="str">
        <f>IF(ecommerce_10000[[#This Row],[Platform]]="Souq","sq",ecommerce_10000[[#This Row],[Platform]])</f>
        <v>Amazon</v>
      </c>
      <c r="P6643" t="str">
        <f>IF(E6643="Souq","sq",IF(E6643="Jumia","Jum",E6643))</f>
        <v>Amazon</v>
      </c>
      <c r="Q6643">
        <f>VLOOKUP(ecommerce_10000[[#This Row],[City]],F:I,4,FALSE)</f>
        <v>26648.76</v>
      </c>
      <c r="R6643" s="1">
        <f>SUMIF(C:C,ecommerce_10000[[#This Row],[Category]],I:I)</f>
        <v>92327183.770000085</v>
      </c>
      <c r="S6643" s="1">
        <f>SUMIFS(I:I,C:C,C6643)</f>
        <v>92327183.770000085</v>
      </c>
      <c r="T6643" s="1" t="str">
        <f>INDEX(F:F,MATCH(ecommerce_10000[[#This Row],[TotalAmount]],I:I,0))</f>
        <v>Casablanca</v>
      </c>
    </row>
    <row r="6644" spans="1:20" x14ac:dyDescent="0.3">
      <c r="A6644" s="1" t="s">
        <v>6688</v>
      </c>
      <c r="B6644" s="1" t="s">
        <v>35</v>
      </c>
      <c r="C6644" s="1" t="s">
        <v>14</v>
      </c>
      <c r="D6644" s="1" t="s">
        <v>36</v>
      </c>
      <c r="E6644" s="1" t="s">
        <v>16</v>
      </c>
      <c r="F6644" s="1" t="s">
        <v>17</v>
      </c>
      <c r="G6644">
        <v>16207.64</v>
      </c>
      <c r="H6644">
        <v>5</v>
      </c>
      <c r="I6644">
        <v>81038.2</v>
      </c>
      <c r="J6644">
        <v>2.72</v>
      </c>
      <c r="K6644">
        <v>2307</v>
      </c>
      <c r="L6644" s="2">
        <v>45569</v>
      </c>
      <c r="O6644" t="str">
        <f>IF(ecommerce_10000[[#This Row],[Platform]]="Souq","sq",ecommerce_10000[[#This Row],[Platform]])</f>
        <v>sq</v>
      </c>
      <c r="P6644" t="str">
        <f>IF(E6644="Souq","sq",IF(E6644="Jumia","Jum",E6644))</f>
        <v>sq</v>
      </c>
      <c r="Q6644">
        <f>VLOOKUP(ecommerce_10000[[#This Row],[City]],F:I,4,FALSE)</f>
        <v>16284.02</v>
      </c>
      <c r="R6644" s="1">
        <f>SUMIF(C:C,ecommerce_10000[[#This Row],[Category]],I:I)</f>
        <v>92327183.770000085</v>
      </c>
      <c r="S6644" s="1">
        <f>SUMIFS(I:I,C:C,C6644)</f>
        <v>92327183.770000085</v>
      </c>
      <c r="T6644" s="1" t="str">
        <f>INDEX(F:F,MATCH(ecommerce_10000[[#This Row],[TotalAmount]],I:I,0))</f>
        <v>Cairo</v>
      </c>
    </row>
    <row r="6645" spans="1:20" x14ac:dyDescent="0.3">
      <c r="A6645" s="1" t="s">
        <v>6689</v>
      </c>
      <c r="B6645" s="1" t="s">
        <v>53</v>
      </c>
      <c r="C6645" s="1" t="s">
        <v>31</v>
      </c>
      <c r="D6645" s="1" t="s">
        <v>54</v>
      </c>
      <c r="E6645" s="1" t="s">
        <v>22</v>
      </c>
      <c r="F6645" s="1" t="s">
        <v>28</v>
      </c>
      <c r="G6645">
        <v>9797.01</v>
      </c>
      <c r="H6645">
        <v>4</v>
      </c>
      <c r="I6645">
        <v>39188.04</v>
      </c>
      <c r="J6645">
        <v>1.06</v>
      </c>
      <c r="K6645">
        <v>2311</v>
      </c>
      <c r="L6645" s="2">
        <v>45338</v>
      </c>
      <c r="O6645" t="str">
        <f>IF(ecommerce_10000[[#This Row],[Platform]]="Souq","sq",ecommerce_10000[[#This Row],[Platform]])</f>
        <v>Jumia</v>
      </c>
      <c r="P6645" t="str">
        <f>IF(E6645="Souq","sq",IF(E6645="Jumia","Jum",E6645))</f>
        <v>Jum</v>
      </c>
      <c r="Q6645">
        <f>VLOOKUP(ecommerce_10000[[#This Row],[City]],F:I,4,FALSE)</f>
        <v>26648.76</v>
      </c>
      <c r="R6645" s="1">
        <f>SUMIF(C:C,ecommerce_10000[[#This Row],[Category]],I:I)</f>
        <v>57542997.559999913</v>
      </c>
      <c r="S6645" s="1">
        <f>SUMIFS(I:I,C:C,C6645)</f>
        <v>57542997.559999913</v>
      </c>
      <c r="T6645" s="1" t="str">
        <f>INDEX(F:F,MATCH(ecommerce_10000[[#This Row],[TotalAmount]],I:I,0))</f>
        <v>Casablanca</v>
      </c>
    </row>
    <row r="6646" spans="1:20" x14ac:dyDescent="0.3">
      <c r="A6646" s="1" t="s">
        <v>6690</v>
      </c>
      <c r="B6646" s="1" t="s">
        <v>65</v>
      </c>
      <c r="C6646" s="1" t="s">
        <v>20</v>
      </c>
      <c r="D6646" s="1" t="s">
        <v>66</v>
      </c>
      <c r="E6646" s="1" t="s">
        <v>22</v>
      </c>
      <c r="F6646" s="1" t="s">
        <v>33</v>
      </c>
      <c r="G6646">
        <v>15315.8</v>
      </c>
      <c r="H6646">
        <v>1</v>
      </c>
      <c r="I6646">
        <v>15315.8</v>
      </c>
      <c r="J6646">
        <v>4.01</v>
      </c>
      <c r="K6646">
        <v>4973</v>
      </c>
      <c r="L6646" s="2">
        <v>45507</v>
      </c>
      <c r="O6646" t="str">
        <f>IF(ecommerce_10000[[#This Row],[Platform]]="Souq","sq",ecommerce_10000[[#This Row],[Platform]])</f>
        <v>Jumia</v>
      </c>
      <c r="P6646" t="str">
        <f>IF(E6646="Souq","sq",IF(E6646="Jumia","Jum",E6646))</f>
        <v>Jum</v>
      </c>
      <c r="Q6646">
        <f>VLOOKUP(ecommerce_10000[[#This Row],[City]],F:I,4,FALSE)</f>
        <v>3665.44</v>
      </c>
      <c r="R6646" s="1">
        <f>SUMIF(C:C,ecommerce_10000[[#This Row],[Category]],I:I)</f>
        <v>91504159.730000004</v>
      </c>
      <c r="S6646" s="1">
        <f>SUMIFS(I:I,C:C,C6646)</f>
        <v>91504159.730000004</v>
      </c>
      <c r="T6646" s="1" t="str">
        <f>INDEX(F:F,MATCH(ecommerce_10000[[#This Row],[TotalAmount]],I:I,0))</f>
        <v>Dubai</v>
      </c>
    </row>
    <row r="6647" spans="1:20" x14ac:dyDescent="0.3">
      <c r="A6647" s="1" t="s">
        <v>6691</v>
      </c>
      <c r="B6647" s="1" t="s">
        <v>13</v>
      </c>
      <c r="C6647" s="1" t="s">
        <v>14</v>
      </c>
      <c r="D6647" s="1" t="s">
        <v>15</v>
      </c>
      <c r="E6647" s="1" t="s">
        <v>22</v>
      </c>
      <c r="F6647" s="1" t="s">
        <v>17</v>
      </c>
      <c r="G6647">
        <v>10691.87</v>
      </c>
      <c r="H6647">
        <v>2</v>
      </c>
      <c r="I6647">
        <v>21383.74</v>
      </c>
      <c r="J6647">
        <v>1.07</v>
      </c>
      <c r="K6647">
        <v>1192</v>
      </c>
      <c r="L6647" s="2">
        <v>45540</v>
      </c>
      <c r="O6647" t="str">
        <f>IF(ecommerce_10000[[#This Row],[Platform]]="Souq","sq",ecommerce_10000[[#This Row],[Platform]])</f>
        <v>Jumia</v>
      </c>
      <c r="P6647" t="str">
        <f>IF(E6647="Souq","sq",IF(E6647="Jumia","Jum",E6647))</f>
        <v>Jum</v>
      </c>
      <c r="Q6647">
        <f>VLOOKUP(ecommerce_10000[[#This Row],[City]],F:I,4,FALSE)</f>
        <v>16284.02</v>
      </c>
      <c r="R6647" s="1">
        <f>SUMIF(C:C,ecommerce_10000[[#This Row],[Category]],I:I)</f>
        <v>92327183.770000085</v>
      </c>
      <c r="S6647" s="1">
        <f>SUMIFS(I:I,C:C,C6647)</f>
        <v>92327183.770000085</v>
      </c>
      <c r="T6647" s="1" t="str">
        <f>INDEX(F:F,MATCH(ecommerce_10000[[#This Row],[TotalAmount]],I:I,0))</f>
        <v>Cairo</v>
      </c>
    </row>
    <row r="6648" spans="1:20" x14ac:dyDescent="0.3">
      <c r="A6648" s="1" t="s">
        <v>6692</v>
      </c>
      <c r="B6648" s="1" t="s">
        <v>30</v>
      </c>
      <c r="C6648" s="1" t="s">
        <v>31</v>
      </c>
      <c r="D6648" s="1" t="s">
        <v>32</v>
      </c>
      <c r="E6648" s="1" t="s">
        <v>47</v>
      </c>
      <c r="F6648" s="1" t="s">
        <v>17</v>
      </c>
      <c r="G6648">
        <v>17209.099999999999</v>
      </c>
      <c r="H6648">
        <v>2</v>
      </c>
      <c r="I6648">
        <v>34418.199999999997</v>
      </c>
      <c r="J6648">
        <v>1.39</v>
      </c>
      <c r="K6648">
        <v>1243</v>
      </c>
      <c r="L6648" s="2">
        <v>45369</v>
      </c>
      <c r="O6648" t="str">
        <f>IF(ecommerce_10000[[#This Row],[Platform]]="Souq","sq",ecommerce_10000[[#This Row],[Platform]])</f>
        <v>Amazon</v>
      </c>
      <c r="P6648" t="str">
        <f>IF(E6648="Souq","sq",IF(E6648="Jumia","Jum",E6648))</f>
        <v>Amazon</v>
      </c>
      <c r="Q6648">
        <f>VLOOKUP(ecommerce_10000[[#This Row],[City]],F:I,4,FALSE)</f>
        <v>16284.02</v>
      </c>
      <c r="R6648" s="1">
        <f>SUMIF(C:C,ecommerce_10000[[#This Row],[Category]],I:I)</f>
        <v>57542997.559999913</v>
      </c>
      <c r="S6648" s="1">
        <f>SUMIFS(I:I,C:C,C6648)</f>
        <v>57542997.559999913</v>
      </c>
      <c r="T6648" s="1" t="str">
        <f>INDEX(F:F,MATCH(ecommerce_10000[[#This Row],[TotalAmount]],I:I,0))</f>
        <v>Cairo</v>
      </c>
    </row>
    <row r="6649" spans="1:20" x14ac:dyDescent="0.3">
      <c r="A6649" s="1" t="s">
        <v>6693</v>
      </c>
      <c r="B6649" s="1" t="s">
        <v>38</v>
      </c>
      <c r="C6649" s="1" t="s">
        <v>20</v>
      </c>
      <c r="D6649" s="1" t="s">
        <v>39</v>
      </c>
      <c r="E6649" s="1" t="s">
        <v>22</v>
      </c>
      <c r="F6649" s="1" t="s">
        <v>17</v>
      </c>
      <c r="G6649">
        <v>159.88999999999999</v>
      </c>
      <c r="H6649">
        <v>4</v>
      </c>
      <c r="I6649">
        <v>639.55999999999995</v>
      </c>
      <c r="J6649">
        <v>2.14</v>
      </c>
      <c r="K6649">
        <v>413</v>
      </c>
      <c r="L6649" s="2">
        <v>45586</v>
      </c>
      <c r="O6649" t="str">
        <f>IF(ecommerce_10000[[#This Row],[Platform]]="Souq","sq",ecommerce_10000[[#This Row],[Platform]])</f>
        <v>Jumia</v>
      </c>
      <c r="P6649" t="str">
        <f>IF(E6649="Souq","sq",IF(E6649="Jumia","Jum",E6649))</f>
        <v>Jum</v>
      </c>
      <c r="Q6649">
        <f>VLOOKUP(ecommerce_10000[[#This Row],[City]],F:I,4,FALSE)</f>
        <v>16284.02</v>
      </c>
      <c r="R6649" s="1">
        <f>SUMIF(C:C,ecommerce_10000[[#This Row],[Category]],I:I)</f>
        <v>91504159.730000004</v>
      </c>
      <c r="S6649" s="1">
        <f>SUMIFS(I:I,C:C,C6649)</f>
        <v>91504159.730000004</v>
      </c>
      <c r="T6649" s="1" t="str">
        <f>INDEX(F:F,MATCH(ecommerce_10000[[#This Row],[TotalAmount]],I:I,0))</f>
        <v>Cairo</v>
      </c>
    </row>
    <row r="6650" spans="1:20" x14ac:dyDescent="0.3">
      <c r="A6650" s="1" t="s">
        <v>6694</v>
      </c>
      <c r="B6650" s="1" t="s">
        <v>35</v>
      </c>
      <c r="C6650" s="1" t="s">
        <v>14</v>
      </c>
      <c r="D6650" s="1" t="s">
        <v>36</v>
      </c>
      <c r="E6650" s="1" t="s">
        <v>22</v>
      </c>
      <c r="F6650" s="1" t="s">
        <v>23</v>
      </c>
      <c r="G6650">
        <v>4126.37</v>
      </c>
      <c r="H6650">
        <v>3</v>
      </c>
      <c r="I6650">
        <v>12379.11</v>
      </c>
      <c r="J6650">
        <v>1.02</v>
      </c>
      <c r="K6650">
        <v>1038</v>
      </c>
      <c r="L6650" s="2">
        <v>45326</v>
      </c>
      <c r="O6650" t="str">
        <f>IF(ecommerce_10000[[#This Row],[Platform]]="Souq","sq",ecommerce_10000[[#This Row],[Platform]])</f>
        <v>Jumia</v>
      </c>
      <c r="P6650" t="str">
        <f>IF(E6650="Souq","sq",IF(E6650="Jumia","Jum",E6650))</f>
        <v>Jum</v>
      </c>
      <c r="Q6650">
        <f>VLOOKUP(ecommerce_10000[[#This Row],[City]],F:I,4,FALSE)</f>
        <v>13290.4</v>
      </c>
      <c r="R6650" s="1">
        <f>SUMIF(C:C,ecommerce_10000[[#This Row],[Category]],I:I)</f>
        <v>92327183.770000085</v>
      </c>
      <c r="S6650" s="1">
        <f>SUMIFS(I:I,C:C,C6650)</f>
        <v>92327183.770000085</v>
      </c>
      <c r="T6650" s="1" t="str">
        <f>INDEX(F:F,MATCH(ecommerce_10000[[#This Row],[TotalAmount]],I:I,0))</f>
        <v>Alexandria</v>
      </c>
    </row>
    <row r="6651" spans="1:20" x14ac:dyDescent="0.3">
      <c r="A6651" s="1" t="s">
        <v>6695</v>
      </c>
      <c r="B6651" s="1" t="s">
        <v>25</v>
      </c>
      <c r="C6651" s="1" t="s">
        <v>26</v>
      </c>
      <c r="D6651" s="1" t="s">
        <v>27</v>
      </c>
      <c r="E6651" s="1" t="s">
        <v>16</v>
      </c>
      <c r="F6651" s="1" t="s">
        <v>33</v>
      </c>
      <c r="G6651">
        <v>9372.5</v>
      </c>
      <c r="H6651">
        <v>5</v>
      </c>
      <c r="I6651">
        <v>46862.5</v>
      </c>
      <c r="J6651">
        <v>4.67</v>
      </c>
      <c r="K6651">
        <v>1484</v>
      </c>
      <c r="L6651" s="2">
        <v>45332</v>
      </c>
      <c r="O6651" t="str">
        <f>IF(ecommerce_10000[[#This Row],[Platform]]="Souq","sq",ecommerce_10000[[#This Row],[Platform]])</f>
        <v>sq</v>
      </c>
      <c r="P6651" t="str">
        <f>IF(E6651="Souq","sq",IF(E6651="Jumia","Jum",E6651))</f>
        <v>sq</v>
      </c>
      <c r="Q6651">
        <f>VLOOKUP(ecommerce_10000[[#This Row],[City]],F:I,4,FALSE)</f>
        <v>3665.44</v>
      </c>
      <c r="R6651" s="1">
        <f>SUMIF(C:C,ecommerce_10000[[#This Row],[Category]],I:I)</f>
        <v>29200970.130000021</v>
      </c>
      <c r="S6651" s="1">
        <f>SUMIFS(I:I,C:C,C6651)</f>
        <v>29200970.130000021</v>
      </c>
      <c r="T6651" s="1" t="str">
        <f>INDEX(F:F,MATCH(ecommerce_10000[[#This Row],[TotalAmount]],I:I,0))</f>
        <v>Dubai</v>
      </c>
    </row>
    <row r="6652" spans="1:20" x14ac:dyDescent="0.3">
      <c r="A6652" s="1" t="s">
        <v>6696</v>
      </c>
      <c r="B6652" s="1" t="s">
        <v>43</v>
      </c>
      <c r="C6652" s="1" t="s">
        <v>44</v>
      </c>
      <c r="D6652" s="1" t="s">
        <v>45</v>
      </c>
      <c r="E6652" s="1" t="s">
        <v>22</v>
      </c>
      <c r="F6652" s="1" t="s">
        <v>40</v>
      </c>
      <c r="G6652">
        <v>2412.5100000000002</v>
      </c>
      <c r="H6652">
        <v>3</v>
      </c>
      <c r="I6652">
        <v>7237.53</v>
      </c>
      <c r="J6652">
        <v>1.3</v>
      </c>
      <c r="K6652">
        <v>1557</v>
      </c>
      <c r="L6652" s="2">
        <v>45477</v>
      </c>
      <c r="O6652" t="str">
        <f>IF(ecommerce_10000[[#This Row],[Platform]]="Souq","sq",ecommerce_10000[[#This Row],[Platform]])</f>
        <v>Jumia</v>
      </c>
      <c r="P6652" t="str">
        <f>IF(E6652="Souq","sq",IF(E6652="Jumia","Jum",E6652))</f>
        <v>Jum</v>
      </c>
      <c r="Q6652">
        <f>VLOOKUP(ecommerce_10000[[#This Row],[City]],F:I,4,FALSE)</f>
        <v>99349.3</v>
      </c>
      <c r="R6652" s="1">
        <f>SUMIF(C:C,ecommerce_10000[[#This Row],[Category]],I:I)</f>
        <v>31420413.200000018</v>
      </c>
      <c r="S6652" s="1">
        <f>SUMIFS(I:I,C:C,C6652)</f>
        <v>31420413.200000018</v>
      </c>
      <c r="T6652" s="1" t="str">
        <f>INDEX(F:F,MATCH(ecommerce_10000[[#This Row],[TotalAmount]],I:I,0))</f>
        <v>Riyadh</v>
      </c>
    </row>
    <row r="6653" spans="1:20" x14ac:dyDescent="0.3">
      <c r="A6653" s="1" t="s">
        <v>6697</v>
      </c>
      <c r="B6653" s="1" t="s">
        <v>35</v>
      </c>
      <c r="C6653" s="1" t="s">
        <v>14</v>
      </c>
      <c r="D6653" s="1" t="s">
        <v>36</v>
      </c>
      <c r="E6653" s="1" t="s">
        <v>22</v>
      </c>
      <c r="F6653" s="1" t="s">
        <v>40</v>
      </c>
      <c r="G6653">
        <v>15190.62</v>
      </c>
      <c r="H6653">
        <v>2</v>
      </c>
      <c r="I6653">
        <v>30381.24</v>
      </c>
      <c r="J6653">
        <v>4.5</v>
      </c>
      <c r="K6653">
        <v>3866</v>
      </c>
      <c r="L6653" s="2">
        <v>45454</v>
      </c>
      <c r="O6653" t="str">
        <f>IF(ecommerce_10000[[#This Row],[Platform]]="Souq","sq",ecommerce_10000[[#This Row],[Platform]])</f>
        <v>Jumia</v>
      </c>
      <c r="P6653" t="str">
        <f>IF(E6653="Souq","sq",IF(E6653="Jumia","Jum",E6653))</f>
        <v>Jum</v>
      </c>
      <c r="Q6653">
        <f>VLOOKUP(ecommerce_10000[[#This Row],[City]],F:I,4,FALSE)</f>
        <v>99349.3</v>
      </c>
      <c r="R6653" s="1">
        <f>SUMIF(C:C,ecommerce_10000[[#This Row],[Category]],I:I)</f>
        <v>92327183.770000085</v>
      </c>
      <c r="S6653" s="1">
        <f>SUMIFS(I:I,C:C,C6653)</f>
        <v>92327183.770000085</v>
      </c>
      <c r="T6653" s="1" t="str">
        <f>INDEX(F:F,MATCH(ecommerce_10000[[#This Row],[TotalAmount]],I:I,0))</f>
        <v>Riyadh</v>
      </c>
    </row>
    <row r="6654" spans="1:20" x14ac:dyDescent="0.3">
      <c r="A6654" s="1" t="s">
        <v>6698</v>
      </c>
      <c r="B6654" s="1" t="s">
        <v>38</v>
      </c>
      <c r="C6654" s="1" t="s">
        <v>20</v>
      </c>
      <c r="D6654" s="1" t="s">
        <v>39</v>
      </c>
      <c r="E6654" s="1" t="s">
        <v>47</v>
      </c>
      <c r="F6654" s="1" t="s">
        <v>40</v>
      </c>
      <c r="G6654">
        <v>472.91</v>
      </c>
      <c r="H6654">
        <v>4</v>
      </c>
      <c r="I6654">
        <v>1891.64</v>
      </c>
      <c r="J6654">
        <v>4.33</v>
      </c>
      <c r="K6654">
        <v>3610</v>
      </c>
      <c r="L6654" s="2">
        <v>45301</v>
      </c>
      <c r="O6654" t="str">
        <f>IF(ecommerce_10000[[#This Row],[Platform]]="Souq","sq",ecommerce_10000[[#This Row],[Platform]])</f>
        <v>Amazon</v>
      </c>
      <c r="P6654" t="str">
        <f>IF(E6654="Souq","sq",IF(E6654="Jumia","Jum",E6654))</f>
        <v>Amazon</v>
      </c>
      <c r="Q6654">
        <f>VLOOKUP(ecommerce_10000[[#This Row],[City]],F:I,4,FALSE)</f>
        <v>99349.3</v>
      </c>
      <c r="R6654" s="1">
        <f>SUMIF(C:C,ecommerce_10000[[#This Row],[Category]],I:I)</f>
        <v>91504159.730000004</v>
      </c>
      <c r="S6654" s="1">
        <f>SUMIFS(I:I,C:C,C6654)</f>
        <v>91504159.730000004</v>
      </c>
      <c r="T6654" s="1" t="str">
        <f>INDEX(F:F,MATCH(ecommerce_10000[[#This Row],[TotalAmount]],I:I,0))</f>
        <v>Riyadh</v>
      </c>
    </row>
    <row r="6655" spans="1:20" x14ac:dyDescent="0.3">
      <c r="A6655" s="1" t="s">
        <v>6699</v>
      </c>
      <c r="B6655" s="1" t="s">
        <v>19</v>
      </c>
      <c r="C6655" s="1" t="s">
        <v>20</v>
      </c>
      <c r="D6655" s="1" t="s">
        <v>21</v>
      </c>
      <c r="E6655" s="1" t="s">
        <v>16</v>
      </c>
      <c r="F6655" s="1" t="s">
        <v>33</v>
      </c>
      <c r="G6655">
        <v>2326.69</v>
      </c>
      <c r="H6655">
        <v>2</v>
      </c>
      <c r="I6655">
        <v>4653.38</v>
      </c>
      <c r="J6655">
        <v>4.58</v>
      </c>
      <c r="K6655">
        <v>2512</v>
      </c>
      <c r="L6655" s="2">
        <v>45585</v>
      </c>
      <c r="O6655" t="str">
        <f>IF(ecommerce_10000[[#This Row],[Platform]]="Souq","sq",ecommerce_10000[[#This Row],[Platform]])</f>
        <v>sq</v>
      </c>
      <c r="P6655" t="str">
        <f>IF(E6655="Souq","sq",IF(E6655="Jumia","Jum",E6655))</f>
        <v>sq</v>
      </c>
      <c r="Q6655">
        <f>VLOOKUP(ecommerce_10000[[#This Row],[City]],F:I,4,FALSE)</f>
        <v>3665.44</v>
      </c>
      <c r="R6655" s="1">
        <f>SUMIF(C:C,ecommerce_10000[[#This Row],[Category]],I:I)</f>
        <v>91504159.730000004</v>
      </c>
      <c r="S6655" s="1">
        <f>SUMIFS(I:I,C:C,C6655)</f>
        <v>91504159.730000004</v>
      </c>
      <c r="T6655" s="1" t="str">
        <f>INDEX(F:F,MATCH(ecommerce_10000[[#This Row],[TotalAmount]],I:I,0))</f>
        <v>Dubai</v>
      </c>
    </row>
    <row r="6656" spans="1:20" x14ac:dyDescent="0.3">
      <c r="A6656" s="1" t="s">
        <v>6700</v>
      </c>
      <c r="B6656" s="1" t="s">
        <v>13</v>
      </c>
      <c r="C6656" s="1" t="s">
        <v>14</v>
      </c>
      <c r="D6656" s="1" t="s">
        <v>15</v>
      </c>
      <c r="E6656" s="1" t="s">
        <v>16</v>
      </c>
      <c r="F6656" s="1" t="s">
        <v>62</v>
      </c>
      <c r="G6656">
        <v>18235.84</v>
      </c>
      <c r="H6656">
        <v>2</v>
      </c>
      <c r="I6656">
        <v>36471.68</v>
      </c>
      <c r="J6656">
        <v>4.72</v>
      </c>
      <c r="K6656">
        <v>7</v>
      </c>
      <c r="L6656" s="2">
        <v>45628</v>
      </c>
      <c r="O6656" t="str">
        <f>IF(ecommerce_10000[[#This Row],[Platform]]="Souq","sq",ecommerce_10000[[#This Row],[Platform]])</f>
        <v>sq</v>
      </c>
      <c r="P6656" t="str">
        <f>IF(E6656="Souq","sq",IF(E6656="Jumia","Jum",E6656))</f>
        <v>sq</v>
      </c>
      <c r="Q6656">
        <f>VLOOKUP(ecommerce_10000[[#This Row],[City]],F:I,4,FALSE)</f>
        <v>27872.98</v>
      </c>
      <c r="R6656" s="1">
        <f>SUMIF(C:C,ecommerce_10000[[#This Row],[Category]],I:I)</f>
        <v>92327183.770000085</v>
      </c>
      <c r="S6656" s="1">
        <f>SUMIFS(I:I,C:C,C6656)</f>
        <v>92327183.770000085</v>
      </c>
      <c r="T6656" s="1" t="str">
        <f>INDEX(F:F,MATCH(ecommerce_10000[[#This Row],[TotalAmount]],I:I,0))</f>
        <v>Giza</v>
      </c>
    </row>
    <row r="6657" spans="1:20" x14ac:dyDescent="0.3">
      <c r="A6657" s="1" t="s">
        <v>6701</v>
      </c>
      <c r="B6657" s="1" t="s">
        <v>49</v>
      </c>
      <c r="C6657" s="1" t="s">
        <v>14</v>
      </c>
      <c r="D6657" s="1" t="s">
        <v>50</v>
      </c>
      <c r="E6657" s="1" t="s">
        <v>22</v>
      </c>
      <c r="F6657" s="1" t="s">
        <v>40</v>
      </c>
      <c r="G6657">
        <v>9582.7900000000009</v>
      </c>
      <c r="H6657">
        <v>4</v>
      </c>
      <c r="I6657">
        <v>38331.160000000003</v>
      </c>
      <c r="J6657">
        <v>3.88</v>
      </c>
      <c r="K6657">
        <v>1964</v>
      </c>
      <c r="L6657" s="2">
        <v>45387</v>
      </c>
      <c r="O6657" t="str">
        <f>IF(ecommerce_10000[[#This Row],[Platform]]="Souq","sq",ecommerce_10000[[#This Row],[Platform]])</f>
        <v>Jumia</v>
      </c>
      <c r="P6657" t="str">
        <f>IF(E6657="Souq","sq",IF(E6657="Jumia","Jum",E6657))</f>
        <v>Jum</v>
      </c>
      <c r="Q6657">
        <f>VLOOKUP(ecommerce_10000[[#This Row],[City]],F:I,4,FALSE)</f>
        <v>99349.3</v>
      </c>
      <c r="R6657" s="1">
        <f>SUMIF(C:C,ecommerce_10000[[#This Row],[Category]],I:I)</f>
        <v>92327183.770000085</v>
      </c>
      <c r="S6657" s="1">
        <f>SUMIFS(I:I,C:C,C6657)</f>
        <v>92327183.770000085</v>
      </c>
      <c r="T6657" s="1" t="str">
        <f>INDEX(F:F,MATCH(ecommerce_10000[[#This Row],[TotalAmount]],I:I,0))</f>
        <v>Riyadh</v>
      </c>
    </row>
    <row r="6658" spans="1:20" x14ac:dyDescent="0.3">
      <c r="A6658" s="1" t="s">
        <v>6702</v>
      </c>
      <c r="B6658" s="1" t="s">
        <v>35</v>
      </c>
      <c r="C6658" s="1" t="s">
        <v>14</v>
      </c>
      <c r="D6658" s="1" t="s">
        <v>36</v>
      </c>
      <c r="E6658" s="1" t="s">
        <v>16</v>
      </c>
      <c r="F6658" s="1" t="s">
        <v>40</v>
      </c>
      <c r="G6658">
        <v>16364.01</v>
      </c>
      <c r="H6658">
        <v>2</v>
      </c>
      <c r="I6658">
        <v>32728.02</v>
      </c>
      <c r="J6658">
        <v>4.8099999999999996</v>
      </c>
      <c r="K6658">
        <v>4108</v>
      </c>
      <c r="L6658" s="2">
        <v>45615</v>
      </c>
      <c r="O6658" t="str">
        <f>IF(ecommerce_10000[[#This Row],[Platform]]="Souq","sq",ecommerce_10000[[#This Row],[Platform]])</f>
        <v>sq</v>
      </c>
      <c r="P6658" t="str">
        <f>IF(E6658="Souq","sq",IF(E6658="Jumia","Jum",E6658))</f>
        <v>sq</v>
      </c>
      <c r="Q6658">
        <f>VLOOKUP(ecommerce_10000[[#This Row],[City]],F:I,4,FALSE)</f>
        <v>99349.3</v>
      </c>
      <c r="R6658" s="1">
        <f>SUMIF(C:C,ecommerce_10000[[#This Row],[Category]],I:I)</f>
        <v>92327183.770000085</v>
      </c>
      <c r="S6658" s="1">
        <f>SUMIFS(I:I,C:C,C6658)</f>
        <v>92327183.770000085</v>
      </c>
      <c r="T6658" s="1" t="str">
        <f>INDEX(F:F,MATCH(ecommerce_10000[[#This Row],[TotalAmount]],I:I,0))</f>
        <v>Riyadh</v>
      </c>
    </row>
    <row r="6659" spans="1:20" x14ac:dyDescent="0.3">
      <c r="A6659" s="1" t="s">
        <v>6703</v>
      </c>
      <c r="B6659" s="1" t="s">
        <v>65</v>
      </c>
      <c r="C6659" s="1" t="s">
        <v>20</v>
      </c>
      <c r="D6659" s="1" t="s">
        <v>66</v>
      </c>
      <c r="E6659" s="1" t="s">
        <v>22</v>
      </c>
      <c r="F6659" s="1" t="s">
        <v>28</v>
      </c>
      <c r="G6659">
        <v>19360.21</v>
      </c>
      <c r="H6659">
        <v>4</v>
      </c>
      <c r="I6659">
        <v>77440.84</v>
      </c>
      <c r="J6659">
        <v>1.61</v>
      </c>
      <c r="K6659">
        <v>1509</v>
      </c>
      <c r="L6659" s="2">
        <v>45582</v>
      </c>
      <c r="O6659" t="str">
        <f>IF(ecommerce_10000[[#This Row],[Platform]]="Souq","sq",ecommerce_10000[[#This Row],[Platform]])</f>
        <v>Jumia</v>
      </c>
      <c r="P6659" t="str">
        <f>IF(E6659="Souq","sq",IF(E6659="Jumia","Jum",E6659))</f>
        <v>Jum</v>
      </c>
      <c r="Q6659">
        <f>VLOOKUP(ecommerce_10000[[#This Row],[City]],F:I,4,FALSE)</f>
        <v>26648.76</v>
      </c>
      <c r="R6659" s="1">
        <f>SUMIF(C:C,ecommerce_10000[[#This Row],[Category]],I:I)</f>
        <v>91504159.730000004</v>
      </c>
      <c r="S6659" s="1">
        <f>SUMIFS(I:I,C:C,C6659)</f>
        <v>91504159.730000004</v>
      </c>
      <c r="T6659" s="1" t="str">
        <f>INDEX(F:F,MATCH(ecommerce_10000[[#This Row],[TotalAmount]],I:I,0))</f>
        <v>Casablanca</v>
      </c>
    </row>
    <row r="6660" spans="1:20" x14ac:dyDescent="0.3">
      <c r="A6660" s="1" t="s">
        <v>6704</v>
      </c>
      <c r="B6660" s="1" t="s">
        <v>35</v>
      </c>
      <c r="C6660" s="1" t="s">
        <v>14</v>
      </c>
      <c r="D6660" s="1" t="s">
        <v>36</v>
      </c>
      <c r="E6660" s="1" t="s">
        <v>47</v>
      </c>
      <c r="F6660" s="1" t="s">
        <v>23</v>
      </c>
      <c r="G6660">
        <v>3621.14</v>
      </c>
      <c r="H6660">
        <v>3</v>
      </c>
      <c r="I6660">
        <v>10863.42</v>
      </c>
      <c r="J6660">
        <v>1.69</v>
      </c>
      <c r="K6660">
        <v>3252</v>
      </c>
      <c r="L6660" s="2">
        <v>45297</v>
      </c>
      <c r="O6660" t="str">
        <f>IF(ecommerce_10000[[#This Row],[Platform]]="Souq","sq",ecommerce_10000[[#This Row],[Platform]])</f>
        <v>Amazon</v>
      </c>
      <c r="P6660" t="str">
        <f>IF(E6660="Souq","sq",IF(E6660="Jumia","Jum",E6660))</f>
        <v>Amazon</v>
      </c>
      <c r="Q6660">
        <f>VLOOKUP(ecommerce_10000[[#This Row],[City]],F:I,4,FALSE)</f>
        <v>13290.4</v>
      </c>
      <c r="R6660" s="1">
        <f>SUMIF(C:C,ecommerce_10000[[#This Row],[Category]],I:I)</f>
        <v>92327183.770000085</v>
      </c>
      <c r="S6660" s="1">
        <f>SUMIFS(I:I,C:C,C6660)</f>
        <v>92327183.770000085</v>
      </c>
      <c r="T6660" s="1" t="str">
        <f>INDEX(F:F,MATCH(ecommerce_10000[[#This Row],[TotalAmount]],I:I,0))</f>
        <v>Alexandria</v>
      </c>
    </row>
    <row r="6661" spans="1:20" x14ac:dyDescent="0.3">
      <c r="A6661" s="1" t="s">
        <v>6705</v>
      </c>
      <c r="B6661" s="1" t="s">
        <v>13</v>
      </c>
      <c r="C6661" s="1" t="s">
        <v>14</v>
      </c>
      <c r="D6661" s="1" t="s">
        <v>15</v>
      </c>
      <c r="E6661" s="1" t="s">
        <v>47</v>
      </c>
      <c r="F6661" s="1" t="s">
        <v>33</v>
      </c>
      <c r="G6661">
        <v>16398.919999999998</v>
      </c>
      <c r="H6661">
        <v>1</v>
      </c>
      <c r="I6661">
        <v>16398.919999999998</v>
      </c>
      <c r="J6661">
        <v>4.96</v>
      </c>
      <c r="K6661">
        <v>4074</v>
      </c>
      <c r="L6661" s="2">
        <v>45471</v>
      </c>
      <c r="O6661" t="str">
        <f>IF(ecommerce_10000[[#This Row],[Platform]]="Souq","sq",ecommerce_10000[[#This Row],[Platform]])</f>
        <v>Amazon</v>
      </c>
      <c r="P6661" t="str">
        <f>IF(E6661="Souq","sq",IF(E6661="Jumia","Jum",E6661))</f>
        <v>Amazon</v>
      </c>
      <c r="Q6661">
        <f>VLOOKUP(ecommerce_10000[[#This Row],[City]],F:I,4,FALSE)</f>
        <v>3665.44</v>
      </c>
      <c r="R6661" s="1">
        <f>SUMIF(C:C,ecommerce_10000[[#This Row],[Category]],I:I)</f>
        <v>92327183.770000085</v>
      </c>
      <c r="S6661" s="1">
        <f>SUMIFS(I:I,C:C,C6661)</f>
        <v>92327183.770000085</v>
      </c>
      <c r="T6661" s="1" t="str">
        <f>INDEX(F:F,MATCH(ecommerce_10000[[#This Row],[TotalAmount]],I:I,0))</f>
        <v>Dubai</v>
      </c>
    </row>
    <row r="6662" spans="1:20" x14ac:dyDescent="0.3">
      <c r="A6662" s="1" t="s">
        <v>6706</v>
      </c>
      <c r="B6662" s="1" t="s">
        <v>30</v>
      </c>
      <c r="C6662" s="1" t="s">
        <v>31</v>
      </c>
      <c r="D6662" s="1" t="s">
        <v>32</v>
      </c>
      <c r="E6662" s="1" t="s">
        <v>47</v>
      </c>
      <c r="F6662" s="1" t="s">
        <v>17</v>
      </c>
      <c r="G6662">
        <v>18477.22</v>
      </c>
      <c r="H6662">
        <v>3</v>
      </c>
      <c r="I6662">
        <v>55431.66</v>
      </c>
      <c r="J6662">
        <v>4.29</v>
      </c>
      <c r="K6662">
        <v>2766</v>
      </c>
      <c r="L6662" s="2">
        <v>45472</v>
      </c>
      <c r="O6662" t="str">
        <f>IF(ecommerce_10000[[#This Row],[Platform]]="Souq","sq",ecommerce_10000[[#This Row],[Platform]])</f>
        <v>Amazon</v>
      </c>
      <c r="P6662" t="str">
        <f>IF(E6662="Souq","sq",IF(E6662="Jumia","Jum",E6662))</f>
        <v>Amazon</v>
      </c>
      <c r="Q6662">
        <f>VLOOKUP(ecommerce_10000[[#This Row],[City]],F:I,4,FALSE)</f>
        <v>16284.02</v>
      </c>
      <c r="R6662" s="1">
        <f>SUMIF(C:C,ecommerce_10000[[#This Row],[Category]],I:I)</f>
        <v>57542997.559999913</v>
      </c>
      <c r="S6662" s="1">
        <f>SUMIFS(I:I,C:C,C6662)</f>
        <v>57542997.559999913</v>
      </c>
      <c r="T6662" s="1" t="str">
        <f>INDEX(F:F,MATCH(ecommerce_10000[[#This Row],[TotalAmount]],I:I,0))</f>
        <v>Cairo</v>
      </c>
    </row>
    <row r="6663" spans="1:20" x14ac:dyDescent="0.3">
      <c r="A6663" s="1" t="s">
        <v>6707</v>
      </c>
      <c r="B6663" s="1" t="s">
        <v>35</v>
      </c>
      <c r="C6663" s="1" t="s">
        <v>14</v>
      </c>
      <c r="D6663" s="1" t="s">
        <v>36</v>
      </c>
      <c r="E6663" s="1" t="s">
        <v>22</v>
      </c>
      <c r="F6663" s="1" t="s">
        <v>23</v>
      </c>
      <c r="G6663">
        <v>8411.25</v>
      </c>
      <c r="H6663">
        <v>1</v>
      </c>
      <c r="I6663">
        <v>8411.25</v>
      </c>
      <c r="J6663">
        <v>4.93</v>
      </c>
      <c r="K6663">
        <v>4505</v>
      </c>
      <c r="L6663" s="2">
        <v>45477</v>
      </c>
      <c r="O6663" t="str">
        <f>IF(ecommerce_10000[[#This Row],[Platform]]="Souq","sq",ecommerce_10000[[#This Row],[Platform]])</f>
        <v>Jumia</v>
      </c>
      <c r="P6663" t="str">
        <f>IF(E6663="Souq","sq",IF(E6663="Jumia","Jum",E6663))</f>
        <v>Jum</v>
      </c>
      <c r="Q6663">
        <f>VLOOKUP(ecommerce_10000[[#This Row],[City]],F:I,4,FALSE)</f>
        <v>13290.4</v>
      </c>
      <c r="R6663" s="1">
        <f>SUMIF(C:C,ecommerce_10000[[#This Row],[Category]],I:I)</f>
        <v>92327183.770000085</v>
      </c>
      <c r="S6663" s="1">
        <f>SUMIFS(I:I,C:C,C6663)</f>
        <v>92327183.770000085</v>
      </c>
      <c r="T6663" s="1" t="str">
        <f>INDEX(F:F,MATCH(ecommerce_10000[[#This Row],[TotalAmount]],I:I,0))</f>
        <v>Alexandria</v>
      </c>
    </row>
    <row r="6664" spans="1:20" x14ac:dyDescent="0.3">
      <c r="A6664" s="1" t="s">
        <v>6708</v>
      </c>
      <c r="B6664" s="1" t="s">
        <v>19</v>
      </c>
      <c r="C6664" s="1" t="s">
        <v>20</v>
      </c>
      <c r="D6664" s="1" t="s">
        <v>21</v>
      </c>
      <c r="E6664" s="1" t="s">
        <v>16</v>
      </c>
      <c r="F6664" s="1" t="s">
        <v>23</v>
      </c>
      <c r="G6664">
        <v>16491.07</v>
      </c>
      <c r="H6664">
        <v>5</v>
      </c>
      <c r="I6664">
        <v>82455.350000000006</v>
      </c>
      <c r="J6664">
        <v>4.97</v>
      </c>
      <c r="K6664">
        <v>1374</v>
      </c>
      <c r="L6664" s="2">
        <v>45360</v>
      </c>
      <c r="O6664" t="str">
        <f>IF(ecommerce_10000[[#This Row],[Platform]]="Souq","sq",ecommerce_10000[[#This Row],[Platform]])</f>
        <v>sq</v>
      </c>
      <c r="P6664" t="str">
        <f>IF(E6664="Souq","sq",IF(E6664="Jumia","Jum",E6664))</f>
        <v>sq</v>
      </c>
      <c r="Q6664">
        <f>VLOOKUP(ecommerce_10000[[#This Row],[City]],F:I,4,FALSE)</f>
        <v>13290.4</v>
      </c>
      <c r="R6664" s="1">
        <f>SUMIF(C:C,ecommerce_10000[[#This Row],[Category]],I:I)</f>
        <v>91504159.730000004</v>
      </c>
      <c r="S6664" s="1">
        <f>SUMIFS(I:I,C:C,C6664)</f>
        <v>91504159.730000004</v>
      </c>
      <c r="T6664" s="1" t="str">
        <f>INDEX(F:F,MATCH(ecommerce_10000[[#This Row],[TotalAmount]],I:I,0))</f>
        <v>Alexandria</v>
      </c>
    </row>
    <row r="6665" spans="1:20" x14ac:dyDescent="0.3">
      <c r="A6665" s="1" t="s">
        <v>6709</v>
      </c>
      <c r="B6665" s="1" t="s">
        <v>65</v>
      </c>
      <c r="C6665" s="1" t="s">
        <v>20</v>
      </c>
      <c r="D6665" s="1" t="s">
        <v>66</v>
      </c>
      <c r="E6665" s="1" t="s">
        <v>16</v>
      </c>
      <c r="F6665" s="1" t="s">
        <v>23</v>
      </c>
      <c r="G6665">
        <v>12755.86</v>
      </c>
      <c r="H6665">
        <v>2</v>
      </c>
      <c r="I6665">
        <v>25511.72</v>
      </c>
      <c r="J6665">
        <v>3.49</v>
      </c>
      <c r="K6665">
        <v>3574</v>
      </c>
      <c r="L6665" s="2">
        <v>45514</v>
      </c>
      <c r="O6665" t="str">
        <f>IF(ecommerce_10000[[#This Row],[Platform]]="Souq","sq",ecommerce_10000[[#This Row],[Platform]])</f>
        <v>sq</v>
      </c>
      <c r="P6665" t="str">
        <f>IF(E6665="Souq","sq",IF(E6665="Jumia","Jum",E6665))</f>
        <v>sq</v>
      </c>
      <c r="Q6665">
        <f>VLOOKUP(ecommerce_10000[[#This Row],[City]],F:I,4,FALSE)</f>
        <v>13290.4</v>
      </c>
      <c r="R6665" s="1">
        <f>SUMIF(C:C,ecommerce_10000[[#This Row],[Category]],I:I)</f>
        <v>91504159.730000004</v>
      </c>
      <c r="S6665" s="1">
        <f>SUMIFS(I:I,C:C,C6665)</f>
        <v>91504159.730000004</v>
      </c>
      <c r="T6665" s="1" t="str">
        <f>INDEX(F:F,MATCH(ecommerce_10000[[#This Row],[TotalAmount]],I:I,0))</f>
        <v>Alexandria</v>
      </c>
    </row>
    <row r="6666" spans="1:20" x14ac:dyDescent="0.3">
      <c r="A6666" s="1" t="s">
        <v>6710</v>
      </c>
      <c r="B6666" s="1" t="s">
        <v>19</v>
      </c>
      <c r="C6666" s="1" t="s">
        <v>20</v>
      </c>
      <c r="D6666" s="1" t="s">
        <v>21</v>
      </c>
      <c r="E6666" s="1" t="s">
        <v>47</v>
      </c>
      <c r="F6666" s="1" t="s">
        <v>17</v>
      </c>
      <c r="G6666">
        <v>6668.59</v>
      </c>
      <c r="H6666">
        <v>5</v>
      </c>
      <c r="I6666">
        <v>33342.949999999997</v>
      </c>
      <c r="J6666">
        <v>2.36</v>
      </c>
      <c r="K6666">
        <v>4542</v>
      </c>
      <c r="L6666" s="2">
        <v>45392</v>
      </c>
      <c r="O6666" t="str">
        <f>IF(ecommerce_10000[[#This Row],[Platform]]="Souq","sq",ecommerce_10000[[#This Row],[Platform]])</f>
        <v>Amazon</v>
      </c>
      <c r="P6666" t="str">
        <f>IF(E6666="Souq","sq",IF(E6666="Jumia","Jum",E6666))</f>
        <v>Amazon</v>
      </c>
      <c r="Q6666">
        <f>VLOOKUP(ecommerce_10000[[#This Row],[City]],F:I,4,FALSE)</f>
        <v>16284.02</v>
      </c>
      <c r="R6666" s="1">
        <f>SUMIF(C:C,ecommerce_10000[[#This Row],[Category]],I:I)</f>
        <v>91504159.730000004</v>
      </c>
      <c r="S6666" s="1">
        <f>SUMIFS(I:I,C:C,C6666)</f>
        <v>91504159.730000004</v>
      </c>
      <c r="T6666" s="1" t="str">
        <f>INDEX(F:F,MATCH(ecommerce_10000[[#This Row],[TotalAmount]],I:I,0))</f>
        <v>Cairo</v>
      </c>
    </row>
    <row r="6667" spans="1:20" x14ac:dyDescent="0.3">
      <c r="A6667" s="1" t="s">
        <v>6711</v>
      </c>
      <c r="B6667" s="1" t="s">
        <v>43</v>
      </c>
      <c r="C6667" s="1" t="s">
        <v>44</v>
      </c>
      <c r="D6667" s="1" t="s">
        <v>45</v>
      </c>
      <c r="E6667" s="1" t="s">
        <v>47</v>
      </c>
      <c r="F6667" s="1" t="s">
        <v>33</v>
      </c>
      <c r="G6667">
        <v>7994.65</v>
      </c>
      <c r="H6667">
        <v>3</v>
      </c>
      <c r="I6667">
        <v>23983.95</v>
      </c>
      <c r="J6667">
        <v>3.93</v>
      </c>
      <c r="K6667">
        <v>3752</v>
      </c>
      <c r="L6667" s="2">
        <v>45309</v>
      </c>
      <c r="O6667" t="str">
        <f>IF(ecommerce_10000[[#This Row],[Platform]]="Souq","sq",ecommerce_10000[[#This Row],[Platform]])</f>
        <v>Amazon</v>
      </c>
      <c r="P6667" t="str">
        <f>IF(E6667="Souq","sq",IF(E6667="Jumia","Jum",E6667))</f>
        <v>Amazon</v>
      </c>
      <c r="Q6667">
        <f>VLOOKUP(ecommerce_10000[[#This Row],[City]],F:I,4,FALSE)</f>
        <v>3665.44</v>
      </c>
      <c r="R6667" s="1">
        <f>SUMIF(C:C,ecommerce_10000[[#This Row],[Category]],I:I)</f>
        <v>31420413.200000018</v>
      </c>
      <c r="S6667" s="1">
        <f>SUMIFS(I:I,C:C,C6667)</f>
        <v>31420413.200000018</v>
      </c>
      <c r="T6667" s="1" t="str">
        <f>INDEX(F:F,MATCH(ecommerce_10000[[#This Row],[TotalAmount]],I:I,0))</f>
        <v>Dubai</v>
      </c>
    </row>
    <row r="6668" spans="1:20" x14ac:dyDescent="0.3">
      <c r="A6668" s="1" t="s">
        <v>6712</v>
      </c>
      <c r="B6668" s="1" t="s">
        <v>13</v>
      </c>
      <c r="C6668" s="1" t="s">
        <v>14</v>
      </c>
      <c r="D6668" s="1" t="s">
        <v>15</v>
      </c>
      <c r="E6668" s="1" t="s">
        <v>22</v>
      </c>
      <c r="F6668" s="1" t="s">
        <v>40</v>
      </c>
      <c r="G6668">
        <v>2064.79</v>
      </c>
      <c r="H6668">
        <v>5</v>
      </c>
      <c r="I6668">
        <v>10323.950000000001</v>
      </c>
      <c r="J6668">
        <v>2.5099999999999998</v>
      </c>
      <c r="K6668">
        <v>1207</v>
      </c>
      <c r="L6668" s="2">
        <v>45333</v>
      </c>
      <c r="O6668" t="str">
        <f>IF(ecommerce_10000[[#This Row],[Platform]]="Souq","sq",ecommerce_10000[[#This Row],[Platform]])</f>
        <v>Jumia</v>
      </c>
      <c r="P6668" t="str">
        <f>IF(E6668="Souq","sq",IF(E6668="Jumia","Jum",E6668))</f>
        <v>Jum</v>
      </c>
      <c r="Q6668">
        <f>VLOOKUP(ecommerce_10000[[#This Row],[City]],F:I,4,FALSE)</f>
        <v>99349.3</v>
      </c>
      <c r="R6668" s="1">
        <f>SUMIF(C:C,ecommerce_10000[[#This Row],[Category]],I:I)</f>
        <v>92327183.770000085</v>
      </c>
      <c r="S6668" s="1">
        <f>SUMIFS(I:I,C:C,C6668)</f>
        <v>92327183.770000085</v>
      </c>
      <c r="T6668" s="1" t="str">
        <f>INDEX(F:F,MATCH(ecommerce_10000[[#This Row],[TotalAmount]],I:I,0))</f>
        <v>Riyadh</v>
      </c>
    </row>
    <row r="6669" spans="1:20" x14ac:dyDescent="0.3">
      <c r="A6669" s="1" t="s">
        <v>6713</v>
      </c>
      <c r="B6669" s="1" t="s">
        <v>25</v>
      </c>
      <c r="C6669" s="1" t="s">
        <v>26</v>
      </c>
      <c r="D6669" s="1" t="s">
        <v>27</v>
      </c>
      <c r="E6669" s="1" t="s">
        <v>22</v>
      </c>
      <c r="F6669" s="1" t="s">
        <v>33</v>
      </c>
      <c r="G6669">
        <v>19756.38</v>
      </c>
      <c r="H6669">
        <v>5</v>
      </c>
      <c r="I6669">
        <v>98781.9</v>
      </c>
      <c r="J6669">
        <v>2.4700000000000002</v>
      </c>
      <c r="K6669">
        <v>562</v>
      </c>
      <c r="L6669" s="2">
        <v>45646</v>
      </c>
      <c r="O6669" t="str">
        <f>IF(ecommerce_10000[[#This Row],[Platform]]="Souq","sq",ecommerce_10000[[#This Row],[Platform]])</f>
        <v>Jumia</v>
      </c>
      <c r="P6669" t="str">
        <f>IF(E6669="Souq","sq",IF(E6669="Jumia","Jum",E6669))</f>
        <v>Jum</v>
      </c>
      <c r="Q6669">
        <f>VLOOKUP(ecommerce_10000[[#This Row],[City]],F:I,4,FALSE)</f>
        <v>3665.44</v>
      </c>
      <c r="R6669" s="1">
        <f>SUMIF(C:C,ecommerce_10000[[#This Row],[Category]],I:I)</f>
        <v>29200970.130000021</v>
      </c>
      <c r="S6669" s="1">
        <f>SUMIFS(I:I,C:C,C6669)</f>
        <v>29200970.130000021</v>
      </c>
      <c r="T6669" s="1" t="str">
        <f>INDEX(F:F,MATCH(ecommerce_10000[[#This Row],[TotalAmount]],I:I,0))</f>
        <v>Dubai</v>
      </c>
    </row>
    <row r="6670" spans="1:20" x14ac:dyDescent="0.3">
      <c r="A6670" s="1" t="s">
        <v>6714</v>
      </c>
      <c r="B6670" s="1" t="s">
        <v>25</v>
      </c>
      <c r="C6670" s="1" t="s">
        <v>26</v>
      </c>
      <c r="D6670" s="1" t="s">
        <v>27</v>
      </c>
      <c r="E6670" s="1" t="s">
        <v>47</v>
      </c>
      <c r="F6670" s="1" t="s">
        <v>62</v>
      </c>
      <c r="G6670">
        <v>8136.82</v>
      </c>
      <c r="H6670">
        <v>4</v>
      </c>
      <c r="I6670">
        <v>32547.279999999999</v>
      </c>
      <c r="J6670">
        <v>3.82</v>
      </c>
      <c r="K6670">
        <v>1042</v>
      </c>
      <c r="L6670" s="2">
        <v>45505</v>
      </c>
      <c r="O6670" t="str">
        <f>IF(ecommerce_10000[[#This Row],[Platform]]="Souq","sq",ecommerce_10000[[#This Row],[Platform]])</f>
        <v>Amazon</v>
      </c>
      <c r="P6670" t="str">
        <f>IF(E6670="Souq","sq",IF(E6670="Jumia","Jum",E6670))</f>
        <v>Amazon</v>
      </c>
      <c r="Q6670">
        <f>VLOOKUP(ecommerce_10000[[#This Row],[City]],F:I,4,FALSE)</f>
        <v>27872.98</v>
      </c>
      <c r="R6670" s="1">
        <f>SUMIF(C:C,ecommerce_10000[[#This Row],[Category]],I:I)</f>
        <v>29200970.130000021</v>
      </c>
      <c r="S6670" s="1">
        <f>SUMIFS(I:I,C:C,C6670)</f>
        <v>29200970.130000021</v>
      </c>
      <c r="T6670" s="1" t="str">
        <f>INDEX(F:F,MATCH(ecommerce_10000[[#This Row],[TotalAmount]],I:I,0))</f>
        <v>Giza</v>
      </c>
    </row>
    <row r="6671" spans="1:20" x14ac:dyDescent="0.3">
      <c r="A6671" s="1" t="s">
        <v>6715</v>
      </c>
      <c r="B6671" s="1" t="s">
        <v>25</v>
      </c>
      <c r="C6671" s="1" t="s">
        <v>26</v>
      </c>
      <c r="D6671" s="1" t="s">
        <v>27</v>
      </c>
      <c r="E6671" s="1" t="s">
        <v>22</v>
      </c>
      <c r="F6671" s="1" t="s">
        <v>28</v>
      </c>
      <c r="G6671">
        <v>2292.6799999999998</v>
      </c>
      <c r="H6671">
        <v>2</v>
      </c>
      <c r="I6671">
        <v>4585.3599999999997</v>
      </c>
      <c r="J6671">
        <v>3.97</v>
      </c>
      <c r="K6671">
        <v>2348</v>
      </c>
      <c r="L6671" s="2">
        <v>45640</v>
      </c>
      <c r="O6671" t="str">
        <f>IF(ecommerce_10000[[#This Row],[Platform]]="Souq","sq",ecommerce_10000[[#This Row],[Platform]])</f>
        <v>Jumia</v>
      </c>
      <c r="P6671" t="str">
        <f>IF(E6671="Souq","sq",IF(E6671="Jumia","Jum",E6671))</f>
        <v>Jum</v>
      </c>
      <c r="Q6671">
        <f>VLOOKUP(ecommerce_10000[[#This Row],[City]],F:I,4,FALSE)</f>
        <v>26648.76</v>
      </c>
      <c r="R6671" s="1">
        <f>SUMIF(C:C,ecommerce_10000[[#This Row],[Category]],I:I)</f>
        <v>29200970.130000021</v>
      </c>
      <c r="S6671" s="1">
        <f>SUMIFS(I:I,C:C,C6671)</f>
        <v>29200970.130000021</v>
      </c>
      <c r="T6671" s="1" t="str">
        <f>INDEX(F:F,MATCH(ecommerce_10000[[#This Row],[TotalAmount]],I:I,0))</f>
        <v>Casablanca</v>
      </c>
    </row>
    <row r="6672" spans="1:20" x14ac:dyDescent="0.3">
      <c r="A6672" s="1" t="s">
        <v>6716</v>
      </c>
      <c r="B6672" s="1" t="s">
        <v>13</v>
      </c>
      <c r="C6672" s="1" t="s">
        <v>14</v>
      </c>
      <c r="D6672" s="1" t="s">
        <v>15</v>
      </c>
      <c r="E6672" s="1" t="s">
        <v>22</v>
      </c>
      <c r="F6672" s="1" t="s">
        <v>33</v>
      </c>
      <c r="G6672">
        <v>3297.04</v>
      </c>
      <c r="H6672">
        <v>5</v>
      </c>
      <c r="I6672">
        <v>16485.2</v>
      </c>
      <c r="J6672">
        <v>4.29</v>
      </c>
      <c r="K6672">
        <v>945</v>
      </c>
      <c r="L6672" s="2">
        <v>45572</v>
      </c>
      <c r="O6672" t="str">
        <f>IF(ecommerce_10000[[#This Row],[Platform]]="Souq","sq",ecommerce_10000[[#This Row],[Platform]])</f>
        <v>Jumia</v>
      </c>
      <c r="P6672" t="str">
        <f>IF(E6672="Souq","sq",IF(E6672="Jumia","Jum",E6672))</f>
        <v>Jum</v>
      </c>
      <c r="Q6672">
        <f>VLOOKUP(ecommerce_10000[[#This Row],[City]],F:I,4,FALSE)</f>
        <v>3665.44</v>
      </c>
      <c r="R6672" s="1">
        <f>SUMIF(C:C,ecommerce_10000[[#This Row],[Category]],I:I)</f>
        <v>92327183.770000085</v>
      </c>
      <c r="S6672" s="1">
        <f>SUMIFS(I:I,C:C,C6672)</f>
        <v>92327183.770000085</v>
      </c>
      <c r="T6672" s="1" t="str">
        <f>INDEX(F:F,MATCH(ecommerce_10000[[#This Row],[TotalAmount]],I:I,0))</f>
        <v>Dubai</v>
      </c>
    </row>
    <row r="6673" spans="1:20" x14ac:dyDescent="0.3">
      <c r="A6673" s="1" t="s">
        <v>6717</v>
      </c>
      <c r="B6673" s="1" t="s">
        <v>19</v>
      </c>
      <c r="C6673" s="1" t="s">
        <v>20</v>
      </c>
      <c r="D6673" s="1" t="s">
        <v>21</v>
      </c>
      <c r="E6673" s="1" t="s">
        <v>16</v>
      </c>
      <c r="F6673" s="1" t="s">
        <v>62</v>
      </c>
      <c r="G6673">
        <v>11125.51</v>
      </c>
      <c r="H6673">
        <v>1</v>
      </c>
      <c r="I6673">
        <v>11125.51</v>
      </c>
      <c r="J6673">
        <v>2.48</v>
      </c>
      <c r="K6673">
        <v>3536</v>
      </c>
      <c r="L6673" s="2">
        <v>45469</v>
      </c>
      <c r="O6673" t="str">
        <f>IF(ecommerce_10000[[#This Row],[Platform]]="Souq","sq",ecommerce_10000[[#This Row],[Platform]])</f>
        <v>sq</v>
      </c>
      <c r="P6673" t="str">
        <f>IF(E6673="Souq","sq",IF(E6673="Jumia","Jum",E6673))</f>
        <v>sq</v>
      </c>
      <c r="Q6673">
        <f>VLOOKUP(ecommerce_10000[[#This Row],[City]],F:I,4,FALSE)</f>
        <v>27872.98</v>
      </c>
      <c r="R6673" s="1">
        <f>SUMIF(C:C,ecommerce_10000[[#This Row],[Category]],I:I)</f>
        <v>91504159.730000004</v>
      </c>
      <c r="S6673" s="1">
        <f>SUMIFS(I:I,C:C,C6673)</f>
        <v>91504159.730000004</v>
      </c>
      <c r="T6673" s="1" t="str">
        <f>INDEX(F:F,MATCH(ecommerce_10000[[#This Row],[TotalAmount]],I:I,0))</f>
        <v>Giza</v>
      </c>
    </row>
    <row r="6674" spans="1:20" x14ac:dyDescent="0.3">
      <c r="A6674" s="1" t="s">
        <v>6718</v>
      </c>
      <c r="B6674" s="1" t="s">
        <v>35</v>
      </c>
      <c r="C6674" s="1" t="s">
        <v>14</v>
      </c>
      <c r="D6674" s="1" t="s">
        <v>36</v>
      </c>
      <c r="E6674" s="1" t="s">
        <v>22</v>
      </c>
      <c r="F6674" s="1" t="s">
        <v>17</v>
      </c>
      <c r="G6674">
        <v>4391.55</v>
      </c>
      <c r="H6674">
        <v>4</v>
      </c>
      <c r="I6674">
        <v>17566.2</v>
      </c>
      <c r="J6674">
        <v>4.82</v>
      </c>
      <c r="K6674">
        <v>1363</v>
      </c>
      <c r="L6674" s="2">
        <v>45333</v>
      </c>
      <c r="O6674" t="str">
        <f>IF(ecommerce_10000[[#This Row],[Platform]]="Souq","sq",ecommerce_10000[[#This Row],[Platform]])</f>
        <v>Jumia</v>
      </c>
      <c r="P6674" t="str">
        <f>IF(E6674="Souq","sq",IF(E6674="Jumia","Jum",E6674))</f>
        <v>Jum</v>
      </c>
      <c r="Q6674">
        <f>VLOOKUP(ecommerce_10000[[#This Row],[City]],F:I,4,FALSE)</f>
        <v>16284.02</v>
      </c>
      <c r="R6674" s="1">
        <f>SUMIF(C:C,ecommerce_10000[[#This Row],[Category]],I:I)</f>
        <v>92327183.770000085</v>
      </c>
      <c r="S6674" s="1">
        <f>SUMIFS(I:I,C:C,C6674)</f>
        <v>92327183.770000085</v>
      </c>
      <c r="T6674" s="1" t="str">
        <f>INDEX(F:F,MATCH(ecommerce_10000[[#This Row],[TotalAmount]],I:I,0))</f>
        <v>Cairo</v>
      </c>
    </row>
    <row r="6675" spans="1:20" x14ac:dyDescent="0.3">
      <c r="A6675" s="1" t="s">
        <v>6719</v>
      </c>
      <c r="B6675" s="1" t="s">
        <v>30</v>
      </c>
      <c r="C6675" s="1" t="s">
        <v>31</v>
      </c>
      <c r="D6675" s="1" t="s">
        <v>32</v>
      </c>
      <c r="E6675" s="1" t="s">
        <v>22</v>
      </c>
      <c r="F6675" s="1" t="s">
        <v>40</v>
      </c>
      <c r="G6675">
        <v>1459.91</v>
      </c>
      <c r="H6675">
        <v>4</v>
      </c>
      <c r="I6675">
        <v>5839.64</v>
      </c>
      <c r="J6675">
        <v>2.94</v>
      </c>
      <c r="K6675">
        <v>4018</v>
      </c>
      <c r="L6675" s="2">
        <v>45361</v>
      </c>
      <c r="O6675" t="str">
        <f>IF(ecommerce_10000[[#This Row],[Platform]]="Souq","sq",ecommerce_10000[[#This Row],[Platform]])</f>
        <v>Jumia</v>
      </c>
      <c r="P6675" t="str">
        <f>IF(E6675="Souq","sq",IF(E6675="Jumia","Jum",E6675))</f>
        <v>Jum</v>
      </c>
      <c r="Q6675">
        <f>VLOOKUP(ecommerce_10000[[#This Row],[City]],F:I,4,FALSE)</f>
        <v>99349.3</v>
      </c>
      <c r="R6675" s="1">
        <f>SUMIF(C:C,ecommerce_10000[[#This Row],[Category]],I:I)</f>
        <v>57542997.559999913</v>
      </c>
      <c r="S6675" s="1">
        <f>SUMIFS(I:I,C:C,C6675)</f>
        <v>57542997.559999913</v>
      </c>
      <c r="T6675" s="1" t="str">
        <f>INDEX(F:F,MATCH(ecommerce_10000[[#This Row],[TotalAmount]],I:I,0))</f>
        <v>Riyadh</v>
      </c>
    </row>
    <row r="6676" spans="1:20" x14ac:dyDescent="0.3">
      <c r="A6676" s="1" t="s">
        <v>6720</v>
      </c>
      <c r="B6676" s="1" t="s">
        <v>25</v>
      </c>
      <c r="C6676" s="1" t="s">
        <v>26</v>
      </c>
      <c r="D6676" s="1" t="s">
        <v>27</v>
      </c>
      <c r="E6676" s="1" t="s">
        <v>16</v>
      </c>
      <c r="F6676" s="1" t="s">
        <v>23</v>
      </c>
      <c r="G6676">
        <v>17802.97</v>
      </c>
      <c r="H6676">
        <v>5</v>
      </c>
      <c r="I6676">
        <v>89014.85</v>
      </c>
      <c r="J6676">
        <v>3.15</v>
      </c>
      <c r="K6676">
        <v>1522</v>
      </c>
      <c r="L6676" s="2">
        <v>45321</v>
      </c>
      <c r="O6676" t="str">
        <f>IF(ecommerce_10000[[#This Row],[Platform]]="Souq","sq",ecommerce_10000[[#This Row],[Platform]])</f>
        <v>sq</v>
      </c>
      <c r="P6676" t="str">
        <f>IF(E6676="Souq","sq",IF(E6676="Jumia","Jum",E6676))</f>
        <v>sq</v>
      </c>
      <c r="Q6676">
        <f>VLOOKUP(ecommerce_10000[[#This Row],[City]],F:I,4,FALSE)</f>
        <v>13290.4</v>
      </c>
      <c r="R6676" s="1">
        <f>SUMIF(C:C,ecommerce_10000[[#This Row],[Category]],I:I)</f>
        <v>29200970.130000021</v>
      </c>
      <c r="S6676" s="1">
        <f>SUMIFS(I:I,C:C,C6676)</f>
        <v>29200970.130000021</v>
      </c>
      <c r="T6676" s="1" t="str">
        <f>INDEX(F:F,MATCH(ecommerce_10000[[#This Row],[TotalAmount]],I:I,0))</f>
        <v>Alexandria</v>
      </c>
    </row>
    <row r="6677" spans="1:20" x14ac:dyDescent="0.3">
      <c r="A6677" s="1" t="s">
        <v>6721</v>
      </c>
      <c r="B6677" s="1" t="s">
        <v>49</v>
      </c>
      <c r="C6677" s="1" t="s">
        <v>14</v>
      </c>
      <c r="D6677" s="1" t="s">
        <v>50</v>
      </c>
      <c r="E6677" s="1" t="s">
        <v>47</v>
      </c>
      <c r="F6677" s="1" t="s">
        <v>28</v>
      </c>
      <c r="G6677">
        <v>11012.47</v>
      </c>
      <c r="H6677">
        <v>2</v>
      </c>
      <c r="I6677">
        <v>22024.94</v>
      </c>
      <c r="J6677">
        <v>2.2200000000000002</v>
      </c>
      <c r="K6677">
        <v>572</v>
      </c>
      <c r="L6677" s="2">
        <v>45561</v>
      </c>
      <c r="O6677" t="str">
        <f>IF(ecommerce_10000[[#This Row],[Platform]]="Souq","sq",ecommerce_10000[[#This Row],[Platform]])</f>
        <v>Amazon</v>
      </c>
      <c r="P6677" t="str">
        <f>IF(E6677="Souq","sq",IF(E6677="Jumia","Jum",E6677))</f>
        <v>Amazon</v>
      </c>
      <c r="Q6677">
        <f>VLOOKUP(ecommerce_10000[[#This Row],[City]],F:I,4,FALSE)</f>
        <v>26648.76</v>
      </c>
      <c r="R6677" s="1">
        <f>SUMIF(C:C,ecommerce_10000[[#This Row],[Category]],I:I)</f>
        <v>92327183.770000085</v>
      </c>
      <c r="S6677" s="1">
        <f>SUMIFS(I:I,C:C,C6677)</f>
        <v>92327183.770000085</v>
      </c>
      <c r="T6677" s="1" t="str">
        <f>INDEX(F:F,MATCH(ecommerce_10000[[#This Row],[TotalAmount]],I:I,0))</f>
        <v>Casablanca</v>
      </c>
    </row>
    <row r="6678" spans="1:20" x14ac:dyDescent="0.3">
      <c r="A6678" s="1" t="s">
        <v>6722</v>
      </c>
      <c r="B6678" s="1" t="s">
        <v>49</v>
      </c>
      <c r="C6678" s="1" t="s">
        <v>14</v>
      </c>
      <c r="D6678" s="1" t="s">
        <v>50</v>
      </c>
      <c r="E6678" s="1" t="s">
        <v>47</v>
      </c>
      <c r="F6678" s="1" t="s">
        <v>23</v>
      </c>
      <c r="G6678">
        <v>3630.01</v>
      </c>
      <c r="H6678">
        <v>5</v>
      </c>
      <c r="I6678">
        <v>18150.05</v>
      </c>
      <c r="J6678">
        <v>1.53</v>
      </c>
      <c r="K6678">
        <v>4078</v>
      </c>
      <c r="L6678" s="2">
        <v>45427</v>
      </c>
      <c r="O6678" t="str">
        <f>IF(ecommerce_10000[[#This Row],[Platform]]="Souq","sq",ecommerce_10000[[#This Row],[Platform]])</f>
        <v>Amazon</v>
      </c>
      <c r="P6678" t="str">
        <f>IF(E6678="Souq","sq",IF(E6678="Jumia","Jum",E6678))</f>
        <v>Amazon</v>
      </c>
      <c r="Q6678">
        <f>VLOOKUP(ecommerce_10000[[#This Row],[City]],F:I,4,FALSE)</f>
        <v>13290.4</v>
      </c>
      <c r="R6678" s="1">
        <f>SUMIF(C:C,ecommerce_10000[[#This Row],[Category]],I:I)</f>
        <v>92327183.770000085</v>
      </c>
      <c r="S6678" s="1">
        <f>SUMIFS(I:I,C:C,C6678)</f>
        <v>92327183.770000085</v>
      </c>
      <c r="T6678" s="1" t="str">
        <f>INDEX(F:F,MATCH(ecommerce_10000[[#This Row],[TotalAmount]],I:I,0))</f>
        <v>Alexandria</v>
      </c>
    </row>
    <row r="6679" spans="1:20" x14ac:dyDescent="0.3">
      <c r="A6679" s="1" t="s">
        <v>6723</v>
      </c>
      <c r="B6679" s="1" t="s">
        <v>30</v>
      </c>
      <c r="C6679" s="1" t="s">
        <v>31</v>
      </c>
      <c r="D6679" s="1" t="s">
        <v>32</v>
      </c>
      <c r="E6679" s="1" t="s">
        <v>16</v>
      </c>
      <c r="F6679" s="1" t="s">
        <v>62</v>
      </c>
      <c r="G6679">
        <v>8340.44</v>
      </c>
      <c r="H6679">
        <v>5</v>
      </c>
      <c r="I6679">
        <v>41702.199999999997</v>
      </c>
      <c r="J6679">
        <v>2.73</v>
      </c>
      <c r="K6679">
        <v>1458</v>
      </c>
      <c r="L6679" s="2">
        <v>45577</v>
      </c>
      <c r="O6679" t="str">
        <f>IF(ecommerce_10000[[#This Row],[Platform]]="Souq","sq",ecommerce_10000[[#This Row],[Platform]])</f>
        <v>sq</v>
      </c>
      <c r="P6679" t="str">
        <f>IF(E6679="Souq","sq",IF(E6679="Jumia","Jum",E6679))</f>
        <v>sq</v>
      </c>
      <c r="Q6679">
        <f>VLOOKUP(ecommerce_10000[[#This Row],[City]],F:I,4,FALSE)</f>
        <v>27872.98</v>
      </c>
      <c r="R6679" s="1">
        <f>SUMIF(C:C,ecommerce_10000[[#This Row],[Category]],I:I)</f>
        <v>57542997.559999913</v>
      </c>
      <c r="S6679" s="1">
        <f>SUMIFS(I:I,C:C,C6679)</f>
        <v>57542997.559999913</v>
      </c>
      <c r="T6679" s="1" t="str">
        <f>INDEX(F:F,MATCH(ecommerce_10000[[#This Row],[TotalAmount]],I:I,0))</f>
        <v>Giza</v>
      </c>
    </row>
    <row r="6680" spans="1:20" x14ac:dyDescent="0.3">
      <c r="A6680" s="1" t="s">
        <v>6724</v>
      </c>
      <c r="B6680" s="1" t="s">
        <v>25</v>
      </c>
      <c r="C6680" s="1" t="s">
        <v>26</v>
      </c>
      <c r="D6680" s="1" t="s">
        <v>27</v>
      </c>
      <c r="E6680" s="1" t="s">
        <v>22</v>
      </c>
      <c r="F6680" s="1" t="s">
        <v>33</v>
      </c>
      <c r="G6680">
        <v>2757.77</v>
      </c>
      <c r="H6680">
        <v>4</v>
      </c>
      <c r="I6680">
        <v>11031.08</v>
      </c>
      <c r="J6680">
        <v>4.58</v>
      </c>
      <c r="K6680">
        <v>2454</v>
      </c>
      <c r="L6680" s="2">
        <v>45491</v>
      </c>
      <c r="O6680" t="str">
        <f>IF(ecommerce_10000[[#This Row],[Platform]]="Souq","sq",ecommerce_10000[[#This Row],[Platform]])</f>
        <v>Jumia</v>
      </c>
      <c r="P6680" t="str">
        <f>IF(E6680="Souq","sq",IF(E6680="Jumia","Jum",E6680))</f>
        <v>Jum</v>
      </c>
      <c r="Q6680">
        <f>VLOOKUP(ecommerce_10000[[#This Row],[City]],F:I,4,FALSE)</f>
        <v>3665.44</v>
      </c>
      <c r="R6680" s="1">
        <f>SUMIF(C:C,ecommerce_10000[[#This Row],[Category]],I:I)</f>
        <v>29200970.130000021</v>
      </c>
      <c r="S6680" s="1">
        <f>SUMIFS(I:I,C:C,C6680)</f>
        <v>29200970.130000021</v>
      </c>
      <c r="T6680" s="1" t="str">
        <f>INDEX(F:F,MATCH(ecommerce_10000[[#This Row],[TotalAmount]],I:I,0))</f>
        <v>Dubai</v>
      </c>
    </row>
    <row r="6681" spans="1:20" x14ac:dyDescent="0.3">
      <c r="A6681" s="1" t="s">
        <v>6725</v>
      </c>
      <c r="B6681" s="1" t="s">
        <v>19</v>
      </c>
      <c r="C6681" s="1" t="s">
        <v>20</v>
      </c>
      <c r="D6681" s="1" t="s">
        <v>21</v>
      </c>
      <c r="E6681" s="1" t="s">
        <v>22</v>
      </c>
      <c r="F6681" s="1" t="s">
        <v>40</v>
      </c>
      <c r="G6681">
        <v>17732.3</v>
      </c>
      <c r="H6681">
        <v>4</v>
      </c>
      <c r="I6681">
        <v>70929.2</v>
      </c>
      <c r="J6681">
        <v>1.25</v>
      </c>
      <c r="K6681">
        <v>771</v>
      </c>
      <c r="L6681" s="2">
        <v>45641</v>
      </c>
      <c r="O6681" t="str">
        <f>IF(ecommerce_10000[[#This Row],[Platform]]="Souq","sq",ecommerce_10000[[#This Row],[Platform]])</f>
        <v>Jumia</v>
      </c>
      <c r="P6681" t="str">
        <f>IF(E6681="Souq","sq",IF(E6681="Jumia","Jum",E6681))</f>
        <v>Jum</v>
      </c>
      <c r="Q6681">
        <f>VLOOKUP(ecommerce_10000[[#This Row],[City]],F:I,4,FALSE)</f>
        <v>99349.3</v>
      </c>
      <c r="R6681" s="1">
        <f>SUMIF(C:C,ecommerce_10000[[#This Row],[Category]],I:I)</f>
        <v>91504159.730000004</v>
      </c>
      <c r="S6681" s="1">
        <f>SUMIFS(I:I,C:C,C6681)</f>
        <v>91504159.730000004</v>
      </c>
      <c r="T6681" s="1" t="str">
        <f>INDEX(F:F,MATCH(ecommerce_10000[[#This Row],[TotalAmount]],I:I,0))</f>
        <v>Riyadh</v>
      </c>
    </row>
    <row r="6682" spans="1:20" x14ac:dyDescent="0.3">
      <c r="A6682" s="1" t="s">
        <v>6726</v>
      </c>
      <c r="B6682" s="1" t="s">
        <v>35</v>
      </c>
      <c r="C6682" s="1" t="s">
        <v>14</v>
      </c>
      <c r="D6682" s="1" t="s">
        <v>36</v>
      </c>
      <c r="E6682" s="1" t="s">
        <v>47</v>
      </c>
      <c r="F6682" s="1" t="s">
        <v>17</v>
      </c>
      <c r="G6682">
        <v>4817.74</v>
      </c>
      <c r="H6682">
        <v>3</v>
      </c>
      <c r="I6682">
        <v>14453.22</v>
      </c>
      <c r="J6682">
        <v>1.99</v>
      </c>
      <c r="K6682">
        <v>4229</v>
      </c>
      <c r="L6682" s="2">
        <v>45421</v>
      </c>
      <c r="O6682" t="str">
        <f>IF(ecommerce_10000[[#This Row],[Platform]]="Souq","sq",ecommerce_10000[[#This Row],[Platform]])</f>
        <v>Amazon</v>
      </c>
      <c r="P6682" t="str">
        <f>IF(E6682="Souq","sq",IF(E6682="Jumia","Jum",E6682))</f>
        <v>Amazon</v>
      </c>
      <c r="Q6682">
        <f>VLOOKUP(ecommerce_10000[[#This Row],[City]],F:I,4,FALSE)</f>
        <v>16284.02</v>
      </c>
      <c r="R6682" s="1">
        <f>SUMIF(C:C,ecommerce_10000[[#This Row],[Category]],I:I)</f>
        <v>92327183.770000085</v>
      </c>
      <c r="S6682" s="1">
        <f>SUMIFS(I:I,C:C,C6682)</f>
        <v>92327183.770000085</v>
      </c>
      <c r="T6682" s="1" t="str">
        <f>INDEX(F:F,MATCH(ecommerce_10000[[#This Row],[TotalAmount]],I:I,0))</f>
        <v>Cairo</v>
      </c>
    </row>
    <row r="6683" spans="1:20" x14ac:dyDescent="0.3">
      <c r="A6683" s="1" t="s">
        <v>6727</v>
      </c>
      <c r="B6683" s="1" t="s">
        <v>35</v>
      </c>
      <c r="C6683" s="1" t="s">
        <v>14</v>
      </c>
      <c r="D6683" s="1" t="s">
        <v>36</v>
      </c>
      <c r="E6683" s="1" t="s">
        <v>47</v>
      </c>
      <c r="F6683" s="1" t="s">
        <v>23</v>
      </c>
      <c r="G6683">
        <v>15536.83</v>
      </c>
      <c r="H6683">
        <v>5</v>
      </c>
      <c r="I6683">
        <v>77684.149999999994</v>
      </c>
      <c r="J6683">
        <v>3.75</v>
      </c>
      <c r="K6683">
        <v>400</v>
      </c>
      <c r="L6683" s="2">
        <v>45405</v>
      </c>
      <c r="O6683" t="str">
        <f>IF(ecommerce_10000[[#This Row],[Platform]]="Souq","sq",ecommerce_10000[[#This Row],[Platform]])</f>
        <v>Amazon</v>
      </c>
      <c r="P6683" t="str">
        <f>IF(E6683="Souq","sq",IF(E6683="Jumia","Jum",E6683))</f>
        <v>Amazon</v>
      </c>
      <c r="Q6683">
        <f>VLOOKUP(ecommerce_10000[[#This Row],[City]],F:I,4,FALSE)</f>
        <v>13290.4</v>
      </c>
      <c r="R6683" s="1">
        <f>SUMIF(C:C,ecommerce_10000[[#This Row],[Category]],I:I)</f>
        <v>92327183.770000085</v>
      </c>
      <c r="S6683" s="1">
        <f>SUMIFS(I:I,C:C,C6683)</f>
        <v>92327183.770000085</v>
      </c>
      <c r="T6683" s="1" t="str">
        <f>INDEX(F:F,MATCH(ecommerce_10000[[#This Row],[TotalAmount]],I:I,0))</f>
        <v>Alexandria</v>
      </c>
    </row>
    <row r="6684" spans="1:20" x14ac:dyDescent="0.3">
      <c r="A6684" s="1" t="s">
        <v>6728</v>
      </c>
      <c r="B6684" s="1" t="s">
        <v>43</v>
      </c>
      <c r="C6684" s="1" t="s">
        <v>44</v>
      </c>
      <c r="D6684" s="1" t="s">
        <v>45</v>
      </c>
      <c r="E6684" s="1" t="s">
        <v>47</v>
      </c>
      <c r="F6684" s="1" t="s">
        <v>33</v>
      </c>
      <c r="G6684">
        <v>4428.32</v>
      </c>
      <c r="H6684">
        <v>5</v>
      </c>
      <c r="I6684">
        <v>22141.599999999999</v>
      </c>
      <c r="J6684">
        <v>2.68</v>
      </c>
      <c r="K6684">
        <v>1831</v>
      </c>
      <c r="L6684" s="2">
        <v>45448</v>
      </c>
      <c r="O6684" t="str">
        <f>IF(ecommerce_10000[[#This Row],[Platform]]="Souq","sq",ecommerce_10000[[#This Row],[Platform]])</f>
        <v>Amazon</v>
      </c>
      <c r="P6684" t="str">
        <f>IF(E6684="Souq","sq",IF(E6684="Jumia","Jum",E6684))</f>
        <v>Amazon</v>
      </c>
      <c r="Q6684">
        <f>VLOOKUP(ecommerce_10000[[#This Row],[City]],F:I,4,FALSE)</f>
        <v>3665.44</v>
      </c>
      <c r="R6684" s="1">
        <f>SUMIF(C:C,ecommerce_10000[[#This Row],[Category]],I:I)</f>
        <v>31420413.200000018</v>
      </c>
      <c r="S6684" s="1">
        <f>SUMIFS(I:I,C:C,C6684)</f>
        <v>31420413.200000018</v>
      </c>
      <c r="T6684" s="1" t="str">
        <f>INDEX(F:F,MATCH(ecommerce_10000[[#This Row],[TotalAmount]],I:I,0))</f>
        <v>Dubai</v>
      </c>
    </row>
    <row r="6685" spans="1:20" x14ac:dyDescent="0.3">
      <c r="A6685" s="1" t="s">
        <v>6729</v>
      </c>
      <c r="B6685" s="1" t="s">
        <v>13</v>
      </c>
      <c r="C6685" s="1" t="s">
        <v>14</v>
      </c>
      <c r="D6685" s="1" t="s">
        <v>15</v>
      </c>
      <c r="E6685" s="1" t="s">
        <v>47</v>
      </c>
      <c r="F6685" s="1" t="s">
        <v>23</v>
      </c>
      <c r="G6685">
        <v>19566.759999999998</v>
      </c>
      <c r="H6685">
        <v>1</v>
      </c>
      <c r="I6685">
        <v>19566.759999999998</v>
      </c>
      <c r="J6685">
        <v>2.59</v>
      </c>
      <c r="K6685">
        <v>1611</v>
      </c>
      <c r="L6685" s="2">
        <v>45464</v>
      </c>
      <c r="O6685" t="str">
        <f>IF(ecommerce_10000[[#This Row],[Platform]]="Souq","sq",ecommerce_10000[[#This Row],[Platform]])</f>
        <v>Amazon</v>
      </c>
      <c r="P6685" t="str">
        <f>IF(E6685="Souq","sq",IF(E6685="Jumia","Jum",E6685))</f>
        <v>Amazon</v>
      </c>
      <c r="Q6685">
        <f>VLOOKUP(ecommerce_10000[[#This Row],[City]],F:I,4,FALSE)</f>
        <v>13290.4</v>
      </c>
      <c r="R6685" s="1">
        <f>SUMIF(C:C,ecommerce_10000[[#This Row],[Category]],I:I)</f>
        <v>92327183.770000085</v>
      </c>
      <c r="S6685" s="1">
        <f>SUMIFS(I:I,C:C,C6685)</f>
        <v>92327183.770000085</v>
      </c>
      <c r="T6685" s="1" t="str">
        <f>INDEX(F:F,MATCH(ecommerce_10000[[#This Row],[TotalAmount]],I:I,0))</f>
        <v>Alexandria</v>
      </c>
    </row>
    <row r="6686" spans="1:20" x14ac:dyDescent="0.3">
      <c r="A6686" s="1" t="s">
        <v>6730</v>
      </c>
      <c r="B6686" s="1" t="s">
        <v>53</v>
      </c>
      <c r="C6686" s="1" t="s">
        <v>31</v>
      </c>
      <c r="D6686" s="1" t="s">
        <v>54</v>
      </c>
      <c r="E6686" s="1" t="s">
        <v>47</v>
      </c>
      <c r="F6686" s="1" t="s">
        <v>28</v>
      </c>
      <c r="G6686">
        <v>7515.77</v>
      </c>
      <c r="H6686">
        <v>5</v>
      </c>
      <c r="I6686">
        <v>37578.85</v>
      </c>
      <c r="J6686">
        <v>4.13</v>
      </c>
      <c r="K6686">
        <v>1409</v>
      </c>
      <c r="L6686" s="2">
        <v>45646</v>
      </c>
      <c r="O6686" t="str">
        <f>IF(ecommerce_10000[[#This Row],[Platform]]="Souq","sq",ecommerce_10000[[#This Row],[Platform]])</f>
        <v>Amazon</v>
      </c>
      <c r="P6686" t="str">
        <f>IF(E6686="Souq","sq",IF(E6686="Jumia","Jum",E6686))</f>
        <v>Amazon</v>
      </c>
      <c r="Q6686">
        <f>VLOOKUP(ecommerce_10000[[#This Row],[City]],F:I,4,FALSE)</f>
        <v>26648.76</v>
      </c>
      <c r="R6686" s="1">
        <f>SUMIF(C:C,ecommerce_10000[[#This Row],[Category]],I:I)</f>
        <v>57542997.559999913</v>
      </c>
      <c r="S6686" s="1">
        <f>SUMIFS(I:I,C:C,C6686)</f>
        <v>57542997.559999913</v>
      </c>
      <c r="T6686" s="1" t="str">
        <f>INDEX(F:F,MATCH(ecommerce_10000[[#This Row],[TotalAmount]],I:I,0))</f>
        <v>Casablanca</v>
      </c>
    </row>
    <row r="6687" spans="1:20" x14ac:dyDescent="0.3">
      <c r="A6687" s="1" t="s">
        <v>6731</v>
      </c>
      <c r="B6687" s="1" t="s">
        <v>19</v>
      </c>
      <c r="C6687" s="1" t="s">
        <v>20</v>
      </c>
      <c r="D6687" s="1" t="s">
        <v>21</v>
      </c>
      <c r="E6687" s="1" t="s">
        <v>16</v>
      </c>
      <c r="F6687" s="1" t="s">
        <v>40</v>
      </c>
      <c r="G6687">
        <v>17502.060000000001</v>
      </c>
      <c r="H6687">
        <v>3</v>
      </c>
      <c r="I6687">
        <v>52506.18</v>
      </c>
      <c r="J6687">
        <v>4.6500000000000004</v>
      </c>
      <c r="K6687">
        <v>4937</v>
      </c>
      <c r="L6687" s="2">
        <v>45547</v>
      </c>
      <c r="O6687" t="str">
        <f>IF(ecommerce_10000[[#This Row],[Platform]]="Souq","sq",ecommerce_10000[[#This Row],[Platform]])</f>
        <v>sq</v>
      </c>
      <c r="P6687" t="str">
        <f>IF(E6687="Souq","sq",IF(E6687="Jumia","Jum",E6687))</f>
        <v>sq</v>
      </c>
      <c r="Q6687">
        <f>VLOOKUP(ecommerce_10000[[#This Row],[City]],F:I,4,FALSE)</f>
        <v>99349.3</v>
      </c>
      <c r="R6687" s="1">
        <f>SUMIF(C:C,ecommerce_10000[[#This Row],[Category]],I:I)</f>
        <v>91504159.730000004</v>
      </c>
      <c r="S6687" s="1">
        <f>SUMIFS(I:I,C:C,C6687)</f>
        <v>91504159.730000004</v>
      </c>
      <c r="T6687" s="1" t="str">
        <f>INDEX(F:F,MATCH(ecommerce_10000[[#This Row],[TotalAmount]],I:I,0))</f>
        <v>Riyadh</v>
      </c>
    </row>
    <row r="6688" spans="1:20" x14ac:dyDescent="0.3">
      <c r="A6688" s="1" t="s">
        <v>6732</v>
      </c>
      <c r="B6688" s="1" t="s">
        <v>43</v>
      </c>
      <c r="C6688" s="1" t="s">
        <v>44</v>
      </c>
      <c r="D6688" s="1" t="s">
        <v>45</v>
      </c>
      <c r="E6688" s="1" t="s">
        <v>47</v>
      </c>
      <c r="F6688" s="1" t="s">
        <v>62</v>
      </c>
      <c r="G6688">
        <v>10581.76</v>
      </c>
      <c r="H6688">
        <v>2</v>
      </c>
      <c r="I6688">
        <v>21163.52</v>
      </c>
      <c r="J6688">
        <v>1.0900000000000001</v>
      </c>
      <c r="K6688">
        <v>4713</v>
      </c>
      <c r="L6688" s="2">
        <v>45320</v>
      </c>
      <c r="O6688" t="str">
        <f>IF(ecommerce_10000[[#This Row],[Platform]]="Souq","sq",ecommerce_10000[[#This Row],[Platform]])</f>
        <v>Amazon</v>
      </c>
      <c r="P6688" t="str">
        <f>IF(E6688="Souq","sq",IF(E6688="Jumia","Jum",E6688))</f>
        <v>Amazon</v>
      </c>
      <c r="Q6688">
        <f>VLOOKUP(ecommerce_10000[[#This Row],[City]],F:I,4,FALSE)</f>
        <v>27872.98</v>
      </c>
      <c r="R6688" s="1">
        <f>SUMIF(C:C,ecommerce_10000[[#This Row],[Category]],I:I)</f>
        <v>31420413.200000018</v>
      </c>
      <c r="S6688" s="1">
        <f>SUMIFS(I:I,C:C,C6688)</f>
        <v>31420413.200000018</v>
      </c>
      <c r="T6688" s="1" t="str">
        <f>INDEX(F:F,MATCH(ecommerce_10000[[#This Row],[TotalAmount]],I:I,0))</f>
        <v>Giza</v>
      </c>
    </row>
    <row r="6689" spans="1:20" x14ac:dyDescent="0.3">
      <c r="A6689" s="1" t="s">
        <v>6733</v>
      </c>
      <c r="B6689" s="1" t="s">
        <v>49</v>
      </c>
      <c r="C6689" s="1" t="s">
        <v>14</v>
      </c>
      <c r="D6689" s="1" t="s">
        <v>50</v>
      </c>
      <c r="E6689" s="1" t="s">
        <v>47</v>
      </c>
      <c r="F6689" s="1" t="s">
        <v>17</v>
      </c>
      <c r="G6689">
        <v>2731.09</v>
      </c>
      <c r="H6689">
        <v>4</v>
      </c>
      <c r="I6689">
        <v>10924.36</v>
      </c>
      <c r="J6689">
        <v>2.74</v>
      </c>
      <c r="K6689">
        <v>815</v>
      </c>
      <c r="L6689" s="2">
        <v>45510</v>
      </c>
      <c r="O6689" t="str">
        <f>IF(ecommerce_10000[[#This Row],[Platform]]="Souq","sq",ecommerce_10000[[#This Row],[Platform]])</f>
        <v>Amazon</v>
      </c>
      <c r="P6689" t="str">
        <f>IF(E6689="Souq","sq",IF(E6689="Jumia","Jum",E6689))</f>
        <v>Amazon</v>
      </c>
      <c r="Q6689">
        <f>VLOOKUP(ecommerce_10000[[#This Row],[City]],F:I,4,FALSE)</f>
        <v>16284.02</v>
      </c>
      <c r="R6689" s="1">
        <f>SUMIF(C:C,ecommerce_10000[[#This Row],[Category]],I:I)</f>
        <v>92327183.770000085</v>
      </c>
      <c r="S6689" s="1">
        <f>SUMIFS(I:I,C:C,C6689)</f>
        <v>92327183.770000085</v>
      </c>
      <c r="T6689" s="1" t="str">
        <f>INDEX(F:F,MATCH(ecommerce_10000[[#This Row],[TotalAmount]],I:I,0))</f>
        <v>Cairo</v>
      </c>
    </row>
    <row r="6690" spans="1:20" x14ac:dyDescent="0.3">
      <c r="A6690" s="1" t="s">
        <v>6734</v>
      </c>
      <c r="B6690" s="1" t="s">
        <v>30</v>
      </c>
      <c r="C6690" s="1" t="s">
        <v>31</v>
      </c>
      <c r="D6690" s="1" t="s">
        <v>32</v>
      </c>
      <c r="E6690" s="1" t="s">
        <v>16</v>
      </c>
      <c r="F6690" s="1" t="s">
        <v>17</v>
      </c>
      <c r="G6690">
        <v>4958.8900000000003</v>
      </c>
      <c r="H6690">
        <v>4</v>
      </c>
      <c r="I6690">
        <v>19835.560000000001</v>
      </c>
      <c r="J6690">
        <v>4.47</v>
      </c>
      <c r="K6690">
        <v>4665</v>
      </c>
      <c r="L6690" s="2">
        <v>45404</v>
      </c>
      <c r="O6690" t="str">
        <f>IF(ecommerce_10000[[#This Row],[Platform]]="Souq","sq",ecommerce_10000[[#This Row],[Platform]])</f>
        <v>sq</v>
      </c>
      <c r="P6690" t="str">
        <f>IF(E6690="Souq","sq",IF(E6690="Jumia","Jum",E6690))</f>
        <v>sq</v>
      </c>
      <c r="Q6690">
        <f>VLOOKUP(ecommerce_10000[[#This Row],[City]],F:I,4,FALSE)</f>
        <v>16284.02</v>
      </c>
      <c r="R6690" s="1">
        <f>SUMIF(C:C,ecommerce_10000[[#This Row],[Category]],I:I)</f>
        <v>57542997.559999913</v>
      </c>
      <c r="S6690" s="1">
        <f>SUMIFS(I:I,C:C,C6690)</f>
        <v>57542997.559999913</v>
      </c>
      <c r="T6690" s="1" t="str">
        <f>INDEX(F:F,MATCH(ecommerce_10000[[#This Row],[TotalAmount]],I:I,0))</f>
        <v>Cairo</v>
      </c>
    </row>
    <row r="6691" spans="1:20" x14ac:dyDescent="0.3">
      <c r="A6691" s="1" t="s">
        <v>6735</v>
      </c>
      <c r="B6691" s="1" t="s">
        <v>38</v>
      </c>
      <c r="C6691" s="1" t="s">
        <v>20</v>
      </c>
      <c r="D6691" s="1" t="s">
        <v>39</v>
      </c>
      <c r="E6691" s="1" t="s">
        <v>22</v>
      </c>
      <c r="F6691" s="1" t="s">
        <v>23</v>
      </c>
      <c r="G6691">
        <v>12125.83</v>
      </c>
      <c r="H6691">
        <v>1</v>
      </c>
      <c r="I6691">
        <v>12125.83</v>
      </c>
      <c r="J6691">
        <v>2.5499999999999998</v>
      </c>
      <c r="K6691">
        <v>3978</v>
      </c>
      <c r="L6691" s="2">
        <v>45445</v>
      </c>
      <c r="O6691" t="str">
        <f>IF(ecommerce_10000[[#This Row],[Platform]]="Souq","sq",ecommerce_10000[[#This Row],[Platform]])</f>
        <v>Jumia</v>
      </c>
      <c r="P6691" t="str">
        <f>IF(E6691="Souq","sq",IF(E6691="Jumia","Jum",E6691))</f>
        <v>Jum</v>
      </c>
      <c r="Q6691">
        <f>VLOOKUP(ecommerce_10000[[#This Row],[City]],F:I,4,FALSE)</f>
        <v>13290.4</v>
      </c>
      <c r="R6691" s="1">
        <f>SUMIF(C:C,ecommerce_10000[[#This Row],[Category]],I:I)</f>
        <v>91504159.730000004</v>
      </c>
      <c r="S6691" s="1">
        <f>SUMIFS(I:I,C:C,C6691)</f>
        <v>91504159.730000004</v>
      </c>
      <c r="T6691" s="1" t="str">
        <f>INDEX(F:F,MATCH(ecommerce_10000[[#This Row],[TotalAmount]],I:I,0))</f>
        <v>Alexandria</v>
      </c>
    </row>
    <row r="6692" spans="1:20" x14ac:dyDescent="0.3">
      <c r="A6692" s="1" t="s">
        <v>6736</v>
      </c>
      <c r="B6692" s="1" t="s">
        <v>30</v>
      </c>
      <c r="C6692" s="1" t="s">
        <v>31</v>
      </c>
      <c r="D6692" s="1" t="s">
        <v>32</v>
      </c>
      <c r="E6692" s="1" t="s">
        <v>22</v>
      </c>
      <c r="F6692" s="1" t="s">
        <v>17</v>
      </c>
      <c r="G6692">
        <v>8723.11</v>
      </c>
      <c r="H6692">
        <v>3</v>
      </c>
      <c r="I6692">
        <v>26169.33</v>
      </c>
      <c r="J6692">
        <v>4.08</v>
      </c>
      <c r="K6692">
        <v>3415</v>
      </c>
      <c r="L6692" s="2">
        <v>45498</v>
      </c>
      <c r="O6692" t="str">
        <f>IF(ecommerce_10000[[#This Row],[Platform]]="Souq","sq",ecommerce_10000[[#This Row],[Platform]])</f>
        <v>Jumia</v>
      </c>
      <c r="P6692" t="str">
        <f>IF(E6692="Souq","sq",IF(E6692="Jumia","Jum",E6692))</f>
        <v>Jum</v>
      </c>
      <c r="Q6692">
        <f>VLOOKUP(ecommerce_10000[[#This Row],[City]],F:I,4,FALSE)</f>
        <v>16284.02</v>
      </c>
      <c r="R6692" s="1">
        <f>SUMIF(C:C,ecommerce_10000[[#This Row],[Category]],I:I)</f>
        <v>57542997.559999913</v>
      </c>
      <c r="S6692" s="1">
        <f>SUMIFS(I:I,C:C,C6692)</f>
        <v>57542997.559999913</v>
      </c>
      <c r="T6692" s="1" t="str">
        <f>INDEX(F:F,MATCH(ecommerce_10000[[#This Row],[TotalAmount]],I:I,0))</f>
        <v>Cairo</v>
      </c>
    </row>
    <row r="6693" spans="1:20" x14ac:dyDescent="0.3">
      <c r="A6693" s="1" t="s">
        <v>6737</v>
      </c>
      <c r="B6693" s="1" t="s">
        <v>49</v>
      </c>
      <c r="C6693" s="1" t="s">
        <v>14</v>
      </c>
      <c r="D6693" s="1" t="s">
        <v>50</v>
      </c>
      <c r="E6693" s="1" t="s">
        <v>47</v>
      </c>
      <c r="F6693" s="1" t="s">
        <v>62</v>
      </c>
      <c r="G6693">
        <v>9180.77</v>
      </c>
      <c r="H6693">
        <v>5</v>
      </c>
      <c r="I6693">
        <v>45903.85</v>
      </c>
      <c r="J6693">
        <v>2.92</v>
      </c>
      <c r="K6693">
        <v>2578</v>
      </c>
      <c r="L6693" s="2">
        <v>45597</v>
      </c>
      <c r="O6693" t="str">
        <f>IF(ecommerce_10000[[#This Row],[Platform]]="Souq","sq",ecommerce_10000[[#This Row],[Platform]])</f>
        <v>Amazon</v>
      </c>
      <c r="P6693" t="str">
        <f>IF(E6693="Souq","sq",IF(E6693="Jumia","Jum",E6693))</f>
        <v>Amazon</v>
      </c>
      <c r="Q6693">
        <f>VLOOKUP(ecommerce_10000[[#This Row],[City]],F:I,4,FALSE)</f>
        <v>27872.98</v>
      </c>
      <c r="R6693" s="1">
        <f>SUMIF(C:C,ecommerce_10000[[#This Row],[Category]],I:I)</f>
        <v>92327183.770000085</v>
      </c>
      <c r="S6693" s="1">
        <f>SUMIFS(I:I,C:C,C6693)</f>
        <v>92327183.770000085</v>
      </c>
      <c r="T6693" s="1" t="str">
        <f>INDEX(F:F,MATCH(ecommerce_10000[[#This Row],[TotalAmount]],I:I,0))</f>
        <v>Giza</v>
      </c>
    </row>
    <row r="6694" spans="1:20" x14ac:dyDescent="0.3">
      <c r="A6694" s="1" t="s">
        <v>6738</v>
      </c>
      <c r="B6694" s="1" t="s">
        <v>25</v>
      </c>
      <c r="C6694" s="1" t="s">
        <v>26</v>
      </c>
      <c r="D6694" s="1" t="s">
        <v>27</v>
      </c>
      <c r="E6694" s="1" t="s">
        <v>22</v>
      </c>
      <c r="F6694" s="1" t="s">
        <v>40</v>
      </c>
      <c r="G6694">
        <v>2568.37</v>
      </c>
      <c r="H6694">
        <v>4</v>
      </c>
      <c r="I6694">
        <v>10273.48</v>
      </c>
      <c r="J6694">
        <v>4.99</v>
      </c>
      <c r="K6694">
        <v>3316</v>
      </c>
      <c r="L6694" s="2">
        <v>45616</v>
      </c>
      <c r="O6694" t="str">
        <f>IF(ecommerce_10000[[#This Row],[Platform]]="Souq","sq",ecommerce_10000[[#This Row],[Platform]])</f>
        <v>Jumia</v>
      </c>
      <c r="P6694" t="str">
        <f>IF(E6694="Souq","sq",IF(E6694="Jumia","Jum",E6694))</f>
        <v>Jum</v>
      </c>
      <c r="Q6694">
        <f>VLOOKUP(ecommerce_10000[[#This Row],[City]],F:I,4,FALSE)</f>
        <v>99349.3</v>
      </c>
      <c r="R6694" s="1">
        <f>SUMIF(C:C,ecommerce_10000[[#This Row],[Category]],I:I)</f>
        <v>29200970.130000021</v>
      </c>
      <c r="S6694" s="1">
        <f>SUMIFS(I:I,C:C,C6694)</f>
        <v>29200970.130000021</v>
      </c>
      <c r="T6694" s="1" t="str">
        <f>INDEX(F:F,MATCH(ecommerce_10000[[#This Row],[TotalAmount]],I:I,0))</f>
        <v>Riyadh</v>
      </c>
    </row>
    <row r="6695" spans="1:20" x14ac:dyDescent="0.3">
      <c r="A6695" s="1" t="s">
        <v>6739</v>
      </c>
      <c r="B6695" s="1" t="s">
        <v>53</v>
      </c>
      <c r="C6695" s="1" t="s">
        <v>31</v>
      </c>
      <c r="D6695" s="1" t="s">
        <v>54</v>
      </c>
      <c r="E6695" s="1" t="s">
        <v>16</v>
      </c>
      <c r="F6695" s="1" t="s">
        <v>33</v>
      </c>
      <c r="G6695">
        <v>7445.34</v>
      </c>
      <c r="H6695">
        <v>2</v>
      </c>
      <c r="I6695">
        <v>14890.68</v>
      </c>
      <c r="J6695">
        <v>3.65</v>
      </c>
      <c r="K6695">
        <v>1485</v>
      </c>
      <c r="L6695" s="2">
        <v>45640</v>
      </c>
      <c r="O6695" t="str">
        <f>IF(ecommerce_10000[[#This Row],[Platform]]="Souq","sq",ecommerce_10000[[#This Row],[Platform]])</f>
        <v>sq</v>
      </c>
      <c r="P6695" t="str">
        <f>IF(E6695="Souq","sq",IF(E6695="Jumia","Jum",E6695))</f>
        <v>sq</v>
      </c>
      <c r="Q6695">
        <f>VLOOKUP(ecommerce_10000[[#This Row],[City]],F:I,4,FALSE)</f>
        <v>3665.44</v>
      </c>
      <c r="R6695" s="1">
        <f>SUMIF(C:C,ecommerce_10000[[#This Row],[Category]],I:I)</f>
        <v>57542997.559999913</v>
      </c>
      <c r="S6695" s="1">
        <f>SUMIFS(I:I,C:C,C6695)</f>
        <v>57542997.559999913</v>
      </c>
      <c r="T6695" s="1" t="str">
        <f>INDEX(F:F,MATCH(ecommerce_10000[[#This Row],[TotalAmount]],I:I,0))</f>
        <v>Dubai</v>
      </c>
    </row>
    <row r="6696" spans="1:20" x14ac:dyDescent="0.3">
      <c r="A6696" s="1" t="s">
        <v>6740</v>
      </c>
      <c r="B6696" s="1" t="s">
        <v>53</v>
      </c>
      <c r="C6696" s="1" t="s">
        <v>31</v>
      </c>
      <c r="D6696" s="1" t="s">
        <v>54</v>
      </c>
      <c r="E6696" s="1" t="s">
        <v>16</v>
      </c>
      <c r="F6696" s="1" t="s">
        <v>33</v>
      </c>
      <c r="G6696">
        <v>16673.96</v>
      </c>
      <c r="H6696">
        <v>4</v>
      </c>
      <c r="I6696">
        <v>66695.839999999997</v>
      </c>
      <c r="J6696">
        <v>4.09</v>
      </c>
      <c r="K6696">
        <v>386</v>
      </c>
      <c r="L6696" s="2">
        <v>45567</v>
      </c>
      <c r="O6696" t="str">
        <f>IF(ecommerce_10000[[#This Row],[Platform]]="Souq","sq",ecommerce_10000[[#This Row],[Platform]])</f>
        <v>sq</v>
      </c>
      <c r="P6696" t="str">
        <f>IF(E6696="Souq","sq",IF(E6696="Jumia","Jum",E6696))</f>
        <v>sq</v>
      </c>
      <c r="Q6696">
        <f>VLOOKUP(ecommerce_10000[[#This Row],[City]],F:I,4,FALSE)</f>
        <v>3665.44</v>
      </c>
      <c r="R6696" s="1">
        <f>SUMIF(C:C,ecommerce_10000[[#This Row],[Category]],I:I)</f>
        <v>57542997.559999913</v>
      </c>
      <c r="S6696" s="1">
        <f>SUMIFS(I:I,C:C,C6696)</f>
        <v>57542997.559999913</v>
      </c>
      <c r="T6696" s="1" t="str">
        <f>INDEX(F:F,MATCH(ecommerce_10000[[#This Row],[TotalAmount]],I:I,0))</f>
        <v>Dubai</v>
      </c>
    </row>
    <row r="6697" spans="1:20" x14ac:dyDescent="0.3">
      <c r="A6697" s="1" t="s">
        <v>6741</v>
      </c>
      <c r="B6697" s="1" t="s">
        <v>19</v>
      </c>
      <c r="C6697" s="1" t="s">
        <v>20</v>
      </c>
      <c r="D6697" s="1" t="s">
        <v>21</v>
      </c>
      <c r="E6697" s="1" t="s">
        <v>47</v>
      </c>
      <c r="F6697" s="1" t="s">
        <v>33</v>
      </c>
      <c r="G6697">
        <v>264.97000000000003</v>
      </c>
      <c r="H6697">
        <v>5</v>
      </c>
      <c r="I6697">
        <v>1324.85</v>
      </c>
      <c r="J6697">
        <v>4.18</v>
      </c>
      <c r="K6697">
        <v>3943</v>
      </c>
      <c r="L6697" s="2">
        <v>45431</v>
      </c>
      <c r="O6697" t="str">
        <f>IF(ecommerce_10000[[#This Row],[Platform]]="Souq","sq",ecommerce_10000[[#This Row],[Platform]])</f>
        <v>Amazon</v>
      </c>
      <c r="P6697" t="str">
        <f>IF(E6697="Souq","sq",IF(E6697="Jumia","Jum",E6697))</f>
        <v>Amazon</v>
      </c>
      <c r="Q6697">
        <f>VLOOKUP(ecommerce_10000[[#This Row],[City]],F:I,4,FALSE)</f>
        <v>3665.44</v>
      </c>
      <c r="R6697" s="1">
        <f>SUMIF(C:C,ecommerce_10000[[#This Row],[Category]],I:I)</f>
        <v>91504159.730000004</v>
      </c>
      <c r="S6697" s="1">
        <f>SUMIFS(I:I,C:C,C6697)</f>
        <v>91504159.730000004</v>
      </c>
      <c r="T6697" s="1" t="str">
        <f>INDEX(F:F,MATCH(ecommerce_10000[[#This Row],[TotalAmount]],I:I,0))</f>
        <v>Dubai</v>
      </c>
    </row>
    <row r="6698" spans="1:20" x14ac:dyDescent="0.3">
      <c r="A6698" s="1" t="s">
        <v>6742</v>
      </c>
      <c r="B6698" s="1" t="s">
        <v>65</v>
      </c>
      <c r="C6698" s="1" t="s">
        <v>20</v>
      </c>
      <c r="D6698" s="1" t="s">
        <v>66</v>
      </c>
      <c r="E6698" s="1" t="s">
        <v>22</v>
      </c>
      <c r="F6698" s="1" t="s">
        <v>62</v>
      </c>
      <c r="G6698">
        <v>17797.43</v>
      </c>
      <c r="H6698">
        <v>1</v>
      </c>
      <c r="I6698">
        <v>17797.43</v>
      </c>
      <c r="J6698">
        <v>2.09</v>
      </c>
      <c r="K6698">
        <v>4972</v>
      </c>
      <c r="L6698" s="2">
        <v>45561</v>
      </c>
      <c r="O6698" t="str">
        <f>IF(ecommerce_10000[[#This Row],[Platform]]="Souq","sq",ecommerce_10000[[#This Row],[Platform]])</f>
        <v>Jumia</v>
      </c>
      <c r="P6698" t="str">
        <f>IF(E6698="Souq","sq",IF(E6698="Jumia","Jum",E6698))</f>
        <v>Jum</v>
      </c>
      <c r="Q6698">
        <f>VLOOKUP(ecommerce_10000[[#This Row],[City]],F:I,4,FALSE)</f>
        <v>27872.98</v>
      </c>
      <c r="R6698" s="1">
        <f>SUMIF(C:C,ecommerce_10000[[#This Row],[Category]],I:I)</f>
        <v>91504159.730000004</v>
      </c>
      <c r="S6698" s="1">
        <f>SUMIFS(I:I,C:C,C6698)</f>
        <v>91504159.730000004</v>
      </c>
      <c r="T6698" s="1" t="str">
        <f>INDEX(F:F,MATCH(ecommerce_10000[[#This Row],[TotalAmount]],I:I,0))</f>
        <v>Giza</v>
      </c>
    </row>
    <row r="6699" spans="1:20" x14ac:dyDescent="0.3">
      <c r="A6699" s="1" t="s">
        <v>6743</v>
      </c>
      <c r="B6699" s="1" t="s">
        <v>30</v>
      </c>
      <c r="C6699" s="1" t="s">
        <v>31</v>
      </c>
      <c r="D6699" s="1" t="s">
        <v>32</v>
      </c>
      <c r="E6699" s="1" t="s">
        <v>22</v>
      </c>
      <c r="F6699" s="1" t="s">
        <v>33</v>
      </c>
      <c r="G6699">
        <v>9683.52</v>
      </c>
      <c r="H6699">
        <v>4</v>
      </c>
      <c r="I6699">
        <v>38734.080000000002</v>
      </c>
      <c r="J6699">
        <v>2.13</v>
      </c>
      <c r="K6699">
        <v>2394</v>
      </c>
      <c r="L6699" s="2">
        <v>45526</v>
      </c>
      <c r="O6699" t="str">
        <f>IF(ecommerce_10000[[#This Row],[Platform]]="Souq","sq",ecommerce_10000[[#This Row],[Platform]])</f>
        <v>Jumia</v>
      </c>
      <c r="P6699" t="str">
        <f>IF(E6699="Souq","sq",IF(E6699="Jumia","Jum",E6699))</f>
        <v>Jum</v>
      </c>
      <c r="Q6699">
        <f>VLOOKUP(ecommerce_10000[[#This Row],[City]],F:I,4,FALSE)</f>
        <v>3665.44</v>
      </c>
      <c r="R6699" s="1">
        <f>SUMIF(C:C,ecommerce_10000[[#This Row],[Category]],I:I)</f>
        <v>57542997.559999913</v>
      </c>
      <c r="S6699" s="1">
        <f>SUMIFS(I:I,C:C,C6699)</f>
        <v>57542997.559999913</v>
      </c>
      <c r="T6699" s="1" t="str">
        <f>INDEX(F:F,MATCH(ecommerce_10000[[#This Row],[TotalAmount]],I:I,0))</f>
        <v>Dubai</v>
      </c>
    </row>
    <row r="6700" spans="1:20" x14ac:dyDescent="0.3">
      <c r="A6700" s="1" t="s">
        <v>6744</v>
      </c>
      <c r="B6700" s="1" t="s">
        <v>25</v>
      </c>
      <c r="C6700" s="1" t="s">
        <v>26</v>
      </c>
      <c r="D6700" s="1" t="s">
        <v>27</v>
      </c>
      <c r="E6700" s="1" t="s">
        <v>16</v>
      </c>
      <c r="F6700" s="1" t="s">
        <v>40</v>
      </c>
      <c r="G6700">
        <v>8161.81</v>
      </c>
      <c r="H6700">
        <v>2</v>
      </c>
      <c r="I6700">
        <v>16323.62</v>
      </c>
      <c r="J6700">
        <v>3.15</v>
      </c>
      <c r="K6700">
        <v>2379</v>
      </c>
      <c r="L6700" s="2">
        <v>45379</v>
      </c>
      <c r="O6700" t="str">
        <f>IF(ecommerce_10000[[#This Row],[Platform]]="Souq","sq",ecommerce_10000[[#This Row],[Platform]])</f>
        <v>sq</v>
      </c>
      <c r="P6700" t="str">
        <f>IF(E6700="Souq","sq",IF(E6700="Jumia","Jum",E6700))</f>
        <v>sq</v>
      </c>
      <c r="Q6700">
        <f>VLOOKUP(ecommerce_10000[[#This Row],[City]],F:I,4,FALSE)</f>
        <v>99349.3</v>
      </c>
      <c r="R6700" s="1">
        <f>SUMIF(C:C,ecommerce_10000[[#This Row],[Category]],I:I)</f>
        <v>29200970.130000021</v>
      </c>
      <c r="S6700" s="1">
        <f>SUMIFS(I:I,C:C,C6700)</f>
        <v>29200970.130000021</v>
      </c>
      <c r="T6700" s="1" t="str">
        <f>INDEX(F:F,MATCH(ecommerce_10000[[#This Row],[TotalAmount]],I:I,0))</f>
        <v>Riyadh</v>
      </c>
    </row>
    <row r="6701" spans="1:20" x14ac:dyDescent="0.3">
      <c r="A6701" s="1" t="s">
        <v>6745</v>
      </c>
      <c r="B6701" s="1" t="s">
        <v>49</v>
      </c>
      <c r="C6701" s="1" t="s">
        <v>14</v>
      </c>
      <c r="D6701" s="1" t="s">
        <v>50</v>
      </c>
      <c r="E6701" s="1" t="s">
        <v>22</v>
      </c>
      <c r="F6701" s="1" t="s">
        <v>62</v>
      </c>
      <c r="G6701">
        <v>4718.2299999999996</v>
      </c>
      <c r="H6701">
        <v>3</v>
      </c>
      <c r="I6701">
        <v>14154.69</v>
      </c>
      <c r="J6701">
        <v>3.87</v>
      </c>
      <c r="K6701">
        <v>4655</v>
      </c>
      <c r="L6701" s="2">
        <v>45383</v>
      </c>
      <c r="O6701" t="str">
        <f>IF(ecommerce_10000[[#This Row],[Platform]]="Souq","sq",ecommerce_10000[[#This Row],[Platform]])</f>
        <v>Jumia</v>
      </c>
      <c r="P6701" t="str">
        <f>IF(E6701="Souq","sq",IF(E6701="Jumia","Jum",E6701))</f>
        <v>Jum</v>
      </c>
      <c r="Q6701">
        <f>VLOOKUP(ecommerce_10000[[#This Row],[City]],F:I,4,FALSE)</f>
        <v>27872.98</v>
      </c>
      <c r="R6701" s="1">
        <f>SUMIF(C:C,ecommerce_10000[[#This Row],[Category]],I:I)</f>
        <v>92327183.770000085</v>
      </c>
      <c r="S6701" s="1">
        <f>SUMIFS(I:I,C:C,C6701)</f>
        <v>92327183.770000085</v>
      </c>
      <c r="T6701" s="1" t="str">
        <f>INDEX(F:F,MATCH(ecommerce_10000[[#This Row],[TotalAmount]],I:I,0))</f>
        <v>Giza</v>
      </c>
    </row>
    <row r="6702" spans="1:20" x14ac:dyDescent="0.3">
      <c r="A6702" s="1" t="s">
        <v>6746</v>
      </c>
      <c r="B6702" s="1" t="s">
        <v>65</v>
      </c>
      <c r="C6702" s="1" t="s">
        <v>20</v>
      </c>
      <c r="D6702" s="1" t="s">
        <v>66</v>
      </c>
      <c r="E6702" s="1" t="s">
        <v>16</v>
      </c>
      <c r="F6702" s="1" t="s">
        <v>33</v>
      </c>
      <c r="G6702">
        <v>18205.23</v>
      </c>
      <c r="H6702">
        <v>3</v>
      </c>
      <c r="I6702">
        <v>54615.69</v>
      </c>
      <c r="J6702">
        <v>4.3099999999999996</v>
      </c>
      <c r="K6702">
        <v>2249</v>
      </c>
      <c r="L6702" s="2">
        <v>45431</v>
      </c>
      <c r="O6702" t="str">
        <f>IF(ecommerce_10000[[#This Row],[Platform]]="Souq","sq",ecommerce_10000[[#This Row],[Platform]])</f>
        <v>sq</v>
      </c>
      <c r="P6702" t="str">
        <f>IF(E6702="Souq","sq",IF(E6702="Jumia","Jum",E6702))</f>
        <v>sq</v>
      </c>
      <c r="Q6702">
        <f>VLOOKUP(ecommerce_10000[[#This Row],[City]],F:I,4,FALSE)</f>
        <v>3665.44</v>
      </c>
      <c r="R6702" s="1">
        <f>SUMIF(C:C,ecommerce_10000[[#This Row],[Category]],I:I)</f>
        <v>91504159.730000004</v>
      </c>
      <c r="S6702" s="1">
        <f>SUMIFS(I:I,C:C,C6702)</f>
        <v>91504159.730000004</v>
      </c>
      <c r="T6702" s="1" t="str">
        <f>INDEX(F:F,MATCH(ecommerce_10000[[#This Row],[TotalAmount]],I:I,0))</f>
        <v>Dubai</v>
      </c>
    </row>
    <row r="6703" spans="1:20" x14ac:dyDescent="0.3">
      <c r="A6703" s="1" t="s">
        <v>6747</v>
      </c>
      <c r="B6703" s="1" t="s">
        <v>43</v>
      </c>
      <c r="C6703" s="1" t="s">
        <v>44</v>
      </c>
      <c r="D6703" s="1" t="s">
        <v>45</v>
      </c>
      <c r="E6703" s="1" t="s">
        <v>16</v>
      </c>
      <c r="F6703" s="1" t="s">
        <v>17</v>
      </c>
      <c r="G6703">
        <v>3855.87</v>
      </c>
      <c r="H6703">
        <v>4</v>
      </c>
      <c r="I6703">
        <v>15423.48</v>
      </c>
      <c r="J6703">
        <v>3.03</v>
      </c>
      <c r="K6703">
        <v>2869</v>
      </c>
      <c r="L6703" s="2">
        <v>45512</v>
      </c>
      <c r="O6703" t="str">
        <f>IF(ecommerce_10000[[#This Row],[Platform]]="Souq","sq",ecommerce_10000[[#This Row],[Platform]])</f>
        <v>sq</v>
      </c>
      <c r="P6703" t="str">
        <f>IF(E6703="Souq","sq",IF(E6703="Jumia","Jum",E6703))</f>
        <v>sq</v>
      </c>
      <c r="Q6703">
        <f>VLOOKUP(ecommerce_10000[[#This Row],[City]],F:I,4,FALSE)</f>
        <v>16284.02</v>
      </c>
      <c r="R6703" s="1">
        <f>SUMIF(C:C,ecommerce_10000[[#This Row],[Category]],I:I)</f>
        <v>31420413.200000018</v>
      </c>
      <c r="S6703" s="1">
        <f>SUMIFS(I:I,C:C,C6703)</f>
        <v>31420413.200000018</v>
      </c>
      <c r="T6703" s="1" t="str">
        <f>INDEX(F:F,MATCH(ecommerce_10000[[#This Row],[TotalAmount]],I:I,0))</f>
        <v>Cairo</v>
      </c>
    </row>
    <row r="6704" spans="1:20" x14ac:dyDescent="0.3">
      <c r="A6704" s="1" t="s">
        <v>6748</v>
      </c>
      <c r="B6704" s="1" t="s">
        <v>13</v>
      </c>
      <c r="C6704" s="1" t="s">
        <v>14</v>
      </c>
      <c r="D6704" s="1" t="s">
        <v>15</v>
      </c>
      <c r="E6704" s="1" t="s">
        <v>47</v>
      </c>
      <c r="F6704" s="1" t="s">
        <v>28</v>
      </c>
      <c r="G6704">
        <v>16236.08</v>
      </c>
      <c r="H6704">
        <v>2</v>
      </c>
      <c r="I6704">
        <v>32472.16</v>
      </c>
      <c r="J6704">
        <v>1.3</v>
      </c>
      <c r="K6704">
        <v>3307</v>
      </c>
      <c r="L6704" s="2">
        <v>45476</v>
      </c>
      <c r="O6704" t="str">
        <f>IF(ecommerce_10000[[#This Row],[Platform]]="Souq","sq",ecommerce_10000[[#This Row],[Platform]])</f>
        <v>Amazon</v>
      </c>
      <c r="P6704" t="str">
        <f>IF(E6704="Souq","sq",IF(E6704="Jumia","Jum",E6704))</f>
        <v>Amazon</v>
      </c>
      <c r="Q6704">
        <f>VLOOKUP(ecommerce_10000[[#This Row],[City]],F:I,4,FALSE)</f>
        <v>26648.76</v>
      </c>
      <c r="R6704" s="1">
        <f>SUMIF(C:C,ecommerce_10000[[#This Row],[Category]],I:I)</f>
        <v>92327183.770000085</v>
      </c>
      <c r="S6704" s="1">
        <f>SUMIFS(I:I,C:C,C6704)</f>
        <v>92327183.770000085</v>
      </c>
      <c r="T6704" s="1" t="str">
        <f>INDEX(F:F,MATCH(ecommerce_10000[[#This Row],[TotalAmount]],I:I,0))</f>
        <v>Casablanca</v>
      </c>
    </row>
    <row r="6705" spans="1:20" x14ac:dyDescent="0.3">
      <c r="A6705" s="1" t="s">
        <v>6749</v>
      </c>
      <c r="B6705" s="1" t="s">
        <v>53</v>
      </c>
      <c r="C6705" s="1" t="s">
        <v>31</v>
      </c>
      <c r="D6705" s="1" t="s">
        <v>54</v>
      </c>
      <c r="E6705" s="1" t="s">
        <v>16</v>
      </c>
      <c r="F6705" s="1" t="s">
        <v>33</v>
      </c>
      <c r="G6705">
        <v>2791.31</v>
      </c>
      <c r="H6705">
        <v>1</v>
      </c>
      <c r="I6705">
        <v>2791.31</v>
      </c>
      <c r="J6705">
        <v>4.0199999999999996</v>
      </c>
      <c r="K6705">
        <v>925</v>
      </c>
      <c r="L6705" s="2">
        <v>45541</v>
      </c>
      <c r="O6705" t="str">
        <f>IF(ecommerce_10000[[#This Row],[Platform]]="Souq","sq",ecommerce_10000[[#This Row],[Platform]])</f>
        <v>sq</v>
      </c>
      <c r="P6705" t="str">
        <f>IF(E6705="Souq","sq",IF(E6705="Jumia","Jum",E6705))</f>
        <v>sq</v>
      </c>
      <c r="Q6705">
        <f>VLOOKUP(ecommerce_10000[[#This Row],[City]],F:I,4,FALSE)</f>
        <v>3665.44</v>
      </c>
      <c r="R6705" s="1">
        <f>SUMIF(C:C,ecommerce_10000[[#This Row],[Category]],I:I)</f>
        <v>57542997.559999913</v>
      </c>
      <c r="S6705" s="1">
        <f>SUMIFS(I:I,C:C,C6705)</f>
        <v>57542997.559999913</v>
      </c>
      <c r="T6705" s="1" t="str">
        <f>INDEX(F:F,MATCH(ecommerce_10000[[#This Row],[TotalAmount]],I:I,0))</f>
        <v>Dubai</v>
      </c>
    </row>
    <row r="6706" spans="1:20" x14ac:dyDescent="0.3">
      <c r="A6706" s="1" t="s">
        <v>6750</v>
      </c>
      <c r="B6706" s="1" t="s">
        <v>38</v>
      </c>
      <c r="C6706" s="1" t="s">
        <v>20</v>
      </c>
      <c r="D6706" s="1" t="s">
        <v>39</v>
      </c>
      <c r="E6706" s="1" t="s">
        <v>16</v>
      </c>
      <c r="F6706" s="1" t="s">
        <v>17</v>
      </c>
      <c r="G6706">
        <v>258.33999999999997</v>
      </c>
      <c r="H6706">
        <v>4</v>
      </c>
      <c r="I6706">
        <v>1033.3599999999999</v>
      </c>
      <c r="J6706">
        <v>1.97</v>
      </c>
      <c r="K6706">
        <v>2882</v>
      </c>
      <c r="L6706" s="2">
        <v>45380</v>
      </c>
      <c r="O6706" t="str">
        <f>IF(ecommerce_10000[[#This Row],[Platform]]="Souq","sq",ecommerce_10000[[#This Row],[Platform]])</f>
        <v>sq</v>
      </c>
      <c r="P6706" t="str">
        <f>IF(E6706="Souq","sq",IF(E6706="Jumia","Jum",E6706))</f>
        <v>sq</v>
      </c>
      <c r="Q6706">
        <f>VLOOKUP(ecommerce_10000[[#This Row],[City]],F:I,4,FALSE)</f>
        <v>16284.02</v>
      </c>
      <c r="R6706" s="1">
        <f>SUMIF(C:C,ecommerce_10000[[#This Row],[Category]],I:I)</f>
        <v>91504159.730000004</v>
      </c>
      <c r="S6706" s="1">
        <f>SUMIFS(I:I,C:C,C6706)</f>
        <v>91504159.730000004</v>
      </c>
      <c r="T6706" s="1" t="str">
        <f>INDEX(F:F,MATCH(ecommerce_10000[[#This Row],[TotalAmount]],I:I,0))</f>
        <v>Cairo</v>
      </c>
    </row>
    <row r="6707" spans="1:20" x14ac:dyDescent="0.3">
      <c r="A6707" s="1" t="s">
        <v>6751</v>
      </c>
      <c r="B6707" s="1" t="s">
        <v>19</v>
      </c>
      <c r="C6707" s="1" t="s">
        <v>20</v>
      </c>
      <c r="D6707" s="1" t="s">
        <v>21</v>
      </c>
      <c r="E6707" s="1" t="s">
        <v>47</v>
      </c>
      <c r="F6707" s="1" t="s">
        <v>23</v>
      </c>
      <c r="G6707">
        <v>17375.34</v>
      </c>
      <c r="H6707">
        <v>3</v>
      </c>
      <c r="I6707">
        <v>52126.02</v>
      </c>
      <c r="J6707">
        <v>1.42</v>
      </c>
      <c r="K6707">
        <v>2764</v>
      </c>
      <c r="L6707" s="2">
        <v>45308</v>
      </c>
      <c r="O6707" t="str">
        <f>IF(ecommerce_10000[[#This Row],[Platform]]="Souq","sq",ecommerce_10000[[#This Row],[Platform]])</f>
        <v>Amazon</v>
      </c>
      <c r="P6707" t="str">
        <f>IF(E6707="Souq","sq",IF(E6707="Jumia","Jum",E6707))</f>
        <v>Amazon</v>
      </c>
      <c r="Q6707">
        <f>VLOOKUP(ecommerce_10000[[#This Row],[City]],F:I,4,FALSE)</f>
        <v>13290.4</v>
      </c>
      <c r="R6707" s="1">
        <f>SUMIF(C:C,ecommerce_10000[[#This Row],[Category]],I:I)</f>
        <v>91504159.730000004</v>
      </c>
      <c r="S6707" s="1">
        <f>SUMIFS(I:I,C:C,C6707)</f>
        <v>91504159.730000004</v>
      </c>
      <c r="T6707" s="1" t="str">
        <f>INDEX(F:F,MATCH(ecommerce_10000[[#This Row],[TotalAmount]],I:I,0))</f>
        <v>Alexandria</v>
      </c>
    </row>
    <row r="6708" spans="1:20" x14ac:dyDescent="0.3">
      <c r="A6708" s="1" t="s">
        <v>6752</v>
      </c>
      <c r="B6708" s="1" t="s">
        <v>13</v>
      </c>
      <c r="C6708" s="1" t="s">
        <v>14</v>
      </c>
      <c r="D6708" s="1" t="s">
        <v>15</v>
      </c>
      <c r="E6708" s="1" t="s">
        <v>47</v>
      </c>
      <c r="F6708" s="1" t="s">
        <v>40</v>
      </c>
      <c r="G6708">
        <v>801.94</v>
      </c>
      <c r="H6708">
        <v>5</v>
      </c>
      <c r="I6708">
        <v>4009.7</v>
      </c>
      <c r="J6708">
        <v>3.7</v>
      </c>
      <c r="K6708">
        <v>1754</v>
      </c>
      <c r="L6708" s="2">
        <v>45505</v>
      </c>
      <c r="O6708" t="str">
        <f>IF(ecommerce_10000[[#This Row],[Platform]]="Souq","sq",ecommerce_10000[[#This Row],[Platform]])</f>
        <v>Amazon</v>
      </c>
      <c r="P6708" t="str">
        <f>IF(E6708="Souq","sq",IF(E6708="Jumia","Jum",E6708))</f>
        <v>Amazon</v>
      </c>
      <c r="Q6708">
        <f>VLOOKUP(ecommerce_10000[[#This Row],[City]],F:I,4,FALSE)</f>
        <v>99349.3</v>
      </c>
      <c r="R6708" s="1">
        <f>SUMIF(C:C,ecommerce_10000[[#This Row],[Category]],I:I)</f>
        <v>92327183.770000085</v>
      </c>
      <c r="S6708" s="1">
        <f>SUMIFS(I:I,C:C,C6708)</f>
        <v>92327183.770000085</v>
      </c>
      <c r="T6708" s="1" t="str">
        <f>INDEX(F:F,MATCH(ecommerce_10000[[#This Row],[TotalAmount]],I:I,0))</f>
        <v>Riyadh</v>
      </c>
    </row>
    <row r="6709" spans="1:20" x14ac:dyDescent="0.3">
      <c r="A6709" s="1" t="s">
        <v>6753</v>
      </c>
      <c r="B6709" s="1" t="s">
        <v>43</v>
      </c>
      <c r="C6709" s="1" t="s">
        <v>44</v>
      </c>
      <c r="D6709" s="1" t="s">
        <v>45</v>
      </c>
      <c r="E6709" s="1" t="s">
        <v>47</v>
      </c>
      <c r="F6709" s="1" t="s">
        <v>33</v>
      </c>
      <c r="G6709">
        <v>11545.18</v>
      </c>
      <c r="H6709">
        <v>1</v>
      </c>
      <c r="I6709">
        <v>11545.18</v>
      </c>
      <c r="J6709">
        <v>1.92</v>
      </c>
      <c r="K6709">
        <v>1128</v>
      </c>
      <c r="L6709" s="2">
        <v>45571</v>
      </c>
      <c r="O6709" t="str">
        <f>IF(ecommerce_10000[[#This Row],[Platform]]="Souq","sq",ecommerce_10000[[#This Row],[Platform]])</f>
        <v>Amazon</v>
      </c>
      <c r="P6709" t="str">
        <f>IF(E6709="Souq","sq",IF(E6709="Jumia","Jum",E6709))</f>
        <v>Amazon</v>
      </c>
      <c r="Q6709">
        <f>VLOOKUP(ecommerce_10000[[#This Row],[City]],F:I,4,FALSE)</f>
        <v>3665.44</v>
      </c>
      <c r="R6709" s="1">
        <f>SUMIF(C:C,ecommerce_10000[[#This Row],[Category]],I:I)</f>
        <v>31420413.200000018</v>
      </c>
      <c r="S6709" s="1">
        <f>SUMIFS(I:I,C:C,C6709)</f>
        <v>31420413.200000018</v>
      </c>
      <c r="T6709" s="1" t="str">
        <f>INDEX(F:F,MATCH(ecommerce_10000[[#This Row],[TotalAmount]],I:I,0))</f>
        <v>Dubai</v>
      </c>
    </row>
    <row r="6710" spans="1:20" x14ac:dyDescent="0.3">
      <c r="A6710" s="1" t="s">
        <v>6754</v>
      </c>
      <c r="B6710" s="1" t="s">
        <v>65</v>
      </c>
      <c r="C6710" s="1" t="s">
        <v>20</v>
      </c>
      <c r="D6710" s="1" t="s">
        <v>66</v>
      </c>
      <c r="E6710" s="1" t="s">
        <v>22</v>
      </c>
      <c r="F6710" s="1" t="s">
        <v>28</v>
      </c>
      <c r="G6710">
        <v>5141.37</v>
      </c>
      <c r="H6710">
        <v>1</v>
      </c>
      <c r="I6710">
        <v>5141.37</v>
      </c>
      <c r="J6710">
        <v>3.64</v>
      </c>
      <c r="K6710">
        <v>1557</v>
      </c>
      <c r="L6710" s="2">
        <v>45650</v>
      </c>
      <c r="O6710" t="str">
        <f>IF(ecommerce_10000[[#This Row],[Platform]]="Souq","sq",ecommerce_10000[[#This Row],[Platform]])</f>
        <v>Jumia</v>
      </c>
      <c r="P6710" t="str">
        <f>IF(E6710="Souq","sq",IF(E6710="Jumia","Jum",E6710))</f>
        <v>Jum</v>
      </c>
      <c r="Q6710">
        <f>VLOOKUP(ecommerce_10000[[#This Row],[City]],F:I,4,FALSE)</f>
        <v>26648.76</v>
      </c>
      <c r="R6710" s="1">
        <f>SUMIF(C:C,ecommerce_10000[[#This Row],[Category]],I:I)</f>
        <v>91504159.730000004</v>
      </c>
      <c r="S6710" s="1">
        <f>SUMIFS(I:I,C:C,C6710)</f>
        <v>91504159.730000004</v>
      </c>
      <c r="T6710" s="1" t="str">
        <f>INDEX(F:F,MATCH(ecommerce_10000[[#This Row],[TotalAmount]],I:I,0))</f>
        <v>Casablanca</v>
      </c>
    </row>
    <row r="6711" spans="1:20" x14ac:dyDescent="0.3">
      <c r="A6711" s="1" t="s">
        <v>6755</v>
      </c>
      <c r="B6711" s="1" t="s">
        <v>25</v>
      </c>
      <c r="C6711" s="1" t="s">
        <v>26</v>
      </c>
      <c r="D6711" s="1" t="s">
        <v>27</v>
      </c>
      <c r="E6711" s="1" t="s">
        <v>47</v>
      </c>
      <c r="F6711" s="1" t="s">
        <v>40</v>
      </c>
      <c r="G6711">
        <v>4566.6899999999996</v>
      </c>
      <c r="H6711">
        <v>2</v>
      </c>
      <c r="I6711">
        <v>9133.3799999999992</v>
      </c>
      <c r="J6711">
        <v>2.37</v>
      </c>
      <c r="K6711">
        <v>3386</v>
      </c>
      <c r="L6711" s="2">
        <v>45328</v>
      </c>
      <c r="O6711" t="str">
        <f>IF(ecommerce_10000[[#This Row],[Platform]]="Souq","sq",ecommerce_10000[[#This Row],[Platform]])</f>
        <v>Amazon</v>
      </c>
      <c r="P6711" t="str">
        <f>IF(E6711="Souq","sq",IF(E6711="Jumia","Jum",E6711))</f>
        <v>Amazon</v>
      </c>
      <c r="Q6711">
        <f>VLOOKUP(ecommerce_10000[[#This Row],[City]],F:I,4,FALSE)</f>
        <v>99349.3</v>
      </c>
      <c r="R6711" s="1">
        <f>SUMIF(C:C,ecommerce_10000[[#This Row],[Category]],I:I)</f>
        <v>29200970.130000021</v>
      </c>
      <c r="S6711" s="1">
        <f>SUMIFS(I:I,C:C,C6711)</f>
        <v>29200970.130000021</v>
      </c>
      <c r="T6711" s="1" t="str">
        <f>INDEX(F:F,MATCH(ecommerce_10000[[#This Row],[TotalAmount]],I:I,0))</f>
        <v>Riyadh</v>
      </c>
    </row>
    <row r="6712" spans="1:20" x14ac:dyDescent="0.3">
      <c r="A6712" s="1" t="s">
        <v>6756</v>
      </c>
      <c r="B6712" s="1" t="s">
        <v>43</v>
      </c>
      <c r="C6712" s="1" t="s">
        <v>44</v>
      </c>
      <c r="D6712" s="1" t="s">
        <v>45</v>
      </c>
      <c r="E6712" s="1" t="s">
        <v>22</v>
      </c>
      <c r="F6712" s="1" t="s">
        <v>17</v>
      </c>
      <c r="G6712">
        <v>9936.15</v>
      </c>
      <c r="H6712">
        <v>2</v>
      </c>
      <c r="I6712">
        <v>19872.3</v>
      </c>
      <c r="J6712">
        <v>1.85</v>
      </c>
      <c r="K6712">
        <v>996</v>
      </c>
      <c r="L6712" s="2">
        <v>45627</v>
      </c>
      <c r="O6712" t="str">
        <f>IF(ecommerce_10000[[#This Row],[Platform]]="Souq","sq",ecommerce_10000[[#This Row],[Platform]])</f>
        <v>Jumia</v>
      </c>
      <c r="P6712" t="str">
        <f>IF(E6712="Souq","sq",IF(E6712="Jumia","Jum",E6712))</f>
        <v>Jum</v>
      </c>
      <c r="Q6712">
        <f>VLOOKUP(ecommerce_10000[[#This Row],[City]],F:I,4,FALSE)</f>
        <v>16284.02</v>
      </c>
      <c r="R6712" s="1">
        <f>SUMIF(C:C,ecommerce_10000[[#This Row],[Category]],I:I)</f>
        <v>31420413.200000018</v>
      </c>
      <c r="S6712" s="1">
        <f>SUMIFS(I:I,C:C,C6712)</f>
        <v>31420413.200000018</v>
      </c>
      <c r="T6712" s="1" t="str">
        <f>INDEX(F:F,MATCH(ecommerce_10000[[#This Row],[TotalAmount]],I:I,0))</f>
        <v>Cairo</v>
      </c>
    </row>
    <row r="6713" spans="1:20" x14ac:dyDescent="0.3">
      <c r="A6713" s="1" t="s">
        <v>6757</v>
      </c>
      <c r="B6713" s="1" t="s">
        <v>13</v>
      </c>
      <c r="C6713" s="1" t="s">
        <v>14</v>
      </c>
      <c r="D6713" s="1" t="s">
        <v>15</v>
      </c>
      <c r="E6713" s="1" t="s">
        <v>22</v>
      </c>
      <c r="F6713" s="1" t="s">
        <v>40</v>
      </c>
      <c r="G6713">
        <v>11961.49</v>
      </c>
      <c r="H6713">
        <v>4</v>
      </c>
      <c r="I6713">
        <v>47845.96</v>
      </c>
      <c r="J6713">
        <v>1.29</v>
      </c>
      <c r="K6713">
        <v>2778</v>
      </c>
      <c r="L6713" s="2">
        <v>45430</v>
      </c>
      <c r="O6713" t="str">
        <f>IF(ecommerce_10000[[#This Row],[Platform]]="Souq","sq",ecommerce_10000[[#This Row],[Platform]])</f>
        <v>Jumia</v>
      </c>
      <c r="P6713" t="str">
        <f>IF(E6713="Souq","sq",IF(E6713="Jumia","Jum",E6713))</f>
        <v>Jum</v>
      </c>
      <c r="Q6713">
        <f>VLOOKUP(ecommerce_10000[[#This Row],[City]],F:I,4,FALSE)</f>
        <v>99349.3</v>
      </c>
      <c r="R6713" s="1">
        <f>SUMIF(C:C,ecommerce_10000[[#This Row],[Category]],I:I)</f>
        <v>92327183.770000085</v>
      </c>
      <c r="S6713" s="1">
        <f>SUMIFS(I:I,C:C,C6713)</f>
        <v>92327183.770000085</v>
      </c>
      <c r="T6713" s="1" t="str">
        <f>INDEX(F:F,MATCH(ecommerce_10000[[#This Row],[TotalAmount]],I:I,0))</f>
        <v>Riyadh</v>
      </c>
    </row>
    <row r="6714" spans="1:20" x14ac:dyDescent="0.3">
      <c r="A6714" s="1" t="s">
        <v>6758</v>
      </c>
      <c r="B6714" s="1" t="s">
        <v>13</v>
      </c>
      <c r="C6714" s="1" t="s">
        <v>14</v>
      </c>
      <c r="D6714" s="1" t="s">
        <v>15</v>
      </c>
      <c r="E6714" s="1" t="s">
        <v>22</v>
      </c>
      <c r="F6714" s="1" t="s">
        <v>28</v>
      </c>
      <c r="G6714">
        <v>14571.77</v>
      </c>
      <c r="H6714">
        <v>2</v>
      </c>
      <c r="I6714">
        <v>29143.54</v>
      </c>
      <c r="J6714">
        <v>3.7</v>
      </c>
      <c r="K6714">
        <v>4887</v>
      </c>
      <c r="L6714" s="2">
        <v>45337</v>
      </c>
      <c r="O6714" t="str">
        <f>IF(ecommerce_10000[[#This Row],[Platform]]="Souq","sq",ecommerce_10000[[#This Row],[Platform]])</f>
        <v>Jumia</v>
      </c>
      <c r="P6714" t="str">
        <f>IF(E6714="Souq","sq",IF(E6714="Jumia","Jum",E6714))</f>
        <v>Jum</v>
      </c>
      <c r="Q6714">
        <f>VLOOKUP(ecommerce_10000[[#This Row],[City]],F:I,4,FALSE)</f>
        <v>26648.76</v>
      </c>
      <c r="R6714" s="1">
        <f>SUMIF(C:C,ecommerce_10000[[#This Row],[Category]],I:I)</f>
        <v>92327183.770000085</v>
      </c>
      <c r="S6714" s="1">
        <f>SUMIFS(I:I,C:C,C6714)</f>
        <v>92327183.770000085</v>
      </c>
      <c r="T6714" s="1" t="str">
        <f>INDEX(F:F,MATCH(ecommerce_10000[[#This Row],[TotalAmount]],I:I,0))</f>
        <v>Casablanca</v>
      </c>
    </row>
    <row r="6715" spans="1:20" x14ac:dyDescent="0.3">
      <c r="A6715" s="1" t="s">
        <v>6759</v>
      </c>
      <c r="B6715" s="1" t="s">
        <v>65</v>
      </c>
      <c r="C6715" s="1" t="s">
        <v>20</v>
      </c>
      <c r="D6715" s="1" t="s">
        <v>66</v>
      </c>
      <c r="E6715" s="1" t="s">
        <v>22</v>
      </c>
      <c r="F6715" s="1" t="s">
        <v>23</v>
      </c>
      <c r="G6715">
        <v>18389.46</v>
      </c>
      <c r="H6715">
        <v>1</v>
      </c>
      <c r="I6715">
        <v>18389.46</v>
      </c>
      <c r="J6715">
        <v>3.06</v>
      </c>
      <c r="K6715">
        <v>2752</v>
      </c>
      <c r="L6715" s="2">
        <v>45401</v>
      </c>
      <c r="O6715" t="str">
        <f>IF(ecommerce_10000[[#This Row],[Platform]]="Souq","sq",ecommerce_10000[[#This Row],[Platform]])</f>
        <v>Jumia</v>
      </c>
      <c r="P6715" t="str">
        <f>IF(E6715="Souq","sq",IF(E6715="Jumia","Jum",E6715))</f>
        <v>Jum</v>
      </c>
      <c r="Q6715">
        <f>VLOOKUP(ecommerce_10000[[#This Row],[City]],F:I,4,FALSE)</f>
        <v>13290.4</v>
      </c>
      <c r="R6715" s="1">
        <f>SUMIF(C:C,ecommerce_10000[[#This Row],[Category]],I:I)</f>
        <v>91504159.730000004</v>
      </c>
      <c r="S6715" s="1">
        <f>SUMIFS(I:I,C:C,C6715)</f>
        <v>91504159.730000004</v>
      </c>
      <c r="T6715" s="1" t="str">
        <f>INDEX(F:F,MATCH(ecommerce_10000[[#This Row],[TotalAmount]],I:I,0))</f>
        <v>Alexandria</v>
      </c>
    </row>
    <row r="6716" spans="1:20" x14ac:dyDescent="0.3">
      <c r="A6716" s="1" t="s">
        <v>6760</v>
      </c>
      <c r="B6716" s="1" t="s">
        <v>49</v>
      </c>
      <c r="C6716" s="1" t="s">
        <v>14</v>
      </c>
      <c r="D6716" s="1" t="s">
        <v>50</v>
      </c>
      <c r="E6716" s="1" t="s">
        <v>22</v>
      </c>
      <c r="F6716" s="1" t="s">
        <v>28</v>
      </c>
      <c r="G6716">
        <v>13836.71</v>
      </c>
      <c r="H6716">
        <v>1</v>
      </c>
      <c r="I6716">
        <v>13836.71</v>
      </c>
      <c r="J6716">
        <v>2.23</v>
      </c>
      <c r="K6716">
        <v>210</v>
      </c>
      <c r="L6716" s="2">
        <v>45568</v>
      </c>
      <c r="O6716" t="str">
        <f>IF(ecommerce_10000[[#This Row],[Platform]]="Souq","sq",ecommerce_10000[[#This Row],[Platform]])</f>
        <v>Jumia</v>
      </c>
      <c r="P6716" t="str">
        <f>IF(E6716="Souq","sq",IF(E6716="Jumia","Jum",E6716))</f>
        <v>Jum</v>
      </c>
      <c r="Q6716">
        <f>VLOOKUP(ecommerce_10000[[#This Row],[City]],F:I,4,FALSE)</f>
        <v>26648.76</v>
      </c>
      <c r="R6716" s="1">
        <f>SUMIF(C:C,ecommerce_10000[[#This Row],[Category]],I:I)</f>
        <v>92327183.770000085</v>
      </c>
      <c r="S6716" s="1">
        <f>SUMIFS(I:I,C:C,C6716)</f>
        <v>92327183.770000085</v>
      </c>
      <c r="T6716" s="1" t="str">
        <f>INDEX(F:F,MATCH(ecommerce_10000[[#This Row],[TotalAmount]],I:I,0))</f>
        <v>Casablanca</v>
      </c>
    </row>
    <row r="6717" spans="1:20" x14ac:dyDescent="0.3">
      <c r="A6717" s="1" t="s">
        <v>6761</v>
      </c>
      <c r="B6717" s="1" t="s">
        <v>53</v>
      </c>
      <c r="C6717" s="1" t="s">
        <v>31</v>
      </c>
      <c r="D6717" s="1" t="s">
        <v>54</v>
      </c>
      <c r="E6717" s="1" t="s">
        <v>22</v>
      </c>
      <c r="F6717" s="1" t="s">
        <v>62</v>
      </c>
      <c r="G6717">
        <v>10776.51</v>
      </c>
      <c r="H6717">
        <v>1</v>
      </c>
      <c r="I6717">
        <v>10776.51</v>
      </c>
      <c r="J6717">
        <v>4.96</v>
      </c>
      <c r="K6717">
        <v>694</v>
      </c>
      <c r="L6717" s="2">
        <v>45618</v>
      </c>
      <c r="O6717" t="str">
        <f>IF(ecommerce_10000[[#This Row],[Platform]]="Souq","sq",ecommerce_10000[[#This Row],[Platform]])</f>
        <v>Jumia</v>
      </c>
      <c r="P6717" t="str">
        <f>IF(E6717="Souq","sq",IF(E6717="Jumia","Jum",E6717))</f>
        <v>Jum</v>
      </c>
      <c r="Q6717">
        <f>VLOOKUP(ecommerce_10000[[#This Row],[City]],F:I,4,FALSE)</f>
        <v>27872.98</v>
      </c>
      <c r="R6717" s="1">
        <f>SUMIF(C:C,ecommerce_10000[[#This Row],[Category]],I:I)</f>
        <v>57542997.559999913</v>
      </c>
      <c r="S6717" s="1">
        <f>SUMIFS(I:I,C:C,C6717)</f>
        <v>57542997.559999913</v>
      </c>
      <c r="T6717" s="1" t="str">
        <f>INDEX(F:F,MATCH(ecommerce_10000[[#This Row],[TotalAmount]],I:I,0))</f>
        <v>Giza</v>
      </c>
    </row>
    <row r="6718" spans="1:20" x14ac:dyDescent="0.3">
      <c r="A6718" s="1" t="s">
        <v>6762</v>
      </c>
      <c r="B6718" s="1" t="s">
        <v>49</v>
      </c>
      <c r="C6718" s="1" t="s">
        <v>14</v>
      </c>
      <c r="D6718" s="1" t="s">
        <v>50</v>
      </c>
      <c r="E6718" s="1" t="s">
        <v>22</v>
      </c>
      <c r="F6718" s="1" t="s">
        <v>40</v>
      </c>
      <c r="G6718">
        <v>16365.93</v>
      </c>
      <c r="H6718">
        <v>2</v>
      </c>
      <c r="I6718">
        <v>32731.86</v>
      </c>
      <c r="J6718">
        <v>4.26</v>
      </c>
      <c r="K6718">
        <v>382</v>
      </c>
      <c r="L6718" s="2">
        <v>45312</v>
      </c>
      <c r="O6718" t="str">
        <f>IF(ecommerce_10000[[#This Row],[Platform]]="Souq","sq",ecommerce_10000[[#This Row],[Platform]])</f>
        <v>Jumia</v>
      </c>
      <c r="P6718" t="str">
        <f>IF(E6718="Souq","sq",IF(E6718="Jumia","Jum",E6718))</f>
        <v>Jum</v>
      </c>
      <c r="Q6718">
        <f>VLOOKUP(ecommerce_10000[[#This Row],[City]],F:I,4,FALSE)</f>
        <v>99349.3</v>
      </c>
      <c r="R6718" s="1">
        <f>SUMIF(C:C,ecommerce_10000[[#This Row],[Category]],I:I)</f>
        <v>92327183.770000085</v>
      </c>
      <c r="S6718" s="1">
        <f>SUMIFS(I:I,C:C,C6718)</f>
        <v>92327183.770000085</v>
      </c>
      <c r="T6718" s="1" t="str">
        <f>INDEX(F:F,MATCH(ecommerce_10000[[#This Row],[TotalAmount]],I:I,0))</f>
        <v>Riyadh</v>
      </c>
    </row>
    <row r="6719" spans="1:20" x14ac:dyDescent="0.3">
      <c r="A6719" s="1" t="s">
        <v>6763</v>
      </c>
      <c r="B6719" s="1" t="s">
        <v>19</v>
      </c>
      <c r="C6719" s="1" t="s">
        <v>20</v>
      </c>
      <c r="D6719" s="1" t="s">
        <v>21</v>
      </c>
      <c r="E6719" s="1" t="s">
        <v>22</v>
      </c>
      <c r="F6719" s="1" t="s">
        <v>23</v>
      </c>
      <c r="G6719">
        <v>12938.69</v>
      </c>
      <c r="H6719">
        <v>1</v>
      </c>
      <c r="I6719">
        <v>12938.69</v>
      </c>
      <c r="J6719">
        <v>3.56</v>
      </c>
      <c r="K6719">
        <v>373</v>
      </c>
      <c r="L6719" s="2">
        <v>45641</v>
      </c>
      <c r="O6719" t="str">
        <f>IF(ecommerce_10000[[#This Row],[Platform]]="Souq","sq",ecommerce_10000[[#This Row],[Platform]])</f>
        <v>Jumia</v>
      </c>
      <c r="P6719" t="str">
        <f>IF(E6719="Souq","sq",IF(E6719="Jumia","Jum",E6719))</f>
        <v>Jum</v>
      </c>
      <c r="Q6719">
        <f>VLOOKUP(ecommerce_10000[[#This Row],[City]],F:I,4,FALSE)</f>
        <v>13290.4</v>
      </c>
      <c r="R6719" s="1">
        <f>SUMIF(C:C,ecommerce_10000[[#This Row],[Category]],I:I)</f>
        <v>91504159.730000004</v>
      </c>
      <c r="S6719" s="1">
        <f>SUMIFS(I:I,C:C,C6719)</f>
        <v>91504159.730000004</v>
      </c>
      <c r="T6719" s="1" t="str">
        <f>INDEX(F:F,MATCH(ecommerce_10000[[#This Row],[TotalAmount]],I:I,0))</f>
        <v>Alexandria</v>
      </c>
    </row>
    <row r="6720" spans="1:20" x14ac:dyDescent="0.3">
      <c r="A6720" s="1" t="s">
        <v>6764</v>
      </c>
      <c r="B6720" s="1" t="s">
        <v>49</v>
      </c>
      <c r="C6720" s="1" t="s">
        <v>14</v>
      </c>
      <c r="D6720" s="1" t="s">
        <v>50</v>
      </c>
      <c r="E6720" s="1" t="s">
        <v>22</v>
      </c>
      <c r="F6720" s="1" t="s">
        <v>62</v>
      </c>
      <c r="G6720">
        <v>12874.47</v>
      </c>
      <c r="H6720">
        <v>4</v>
      </c>
      <c r="I6720">
        <v>51497.88</v>
      </c>
      <c r="J6720">
        <v>3.31</v>
      </c>
      <c r="K6720">
        <v>1713</v>
      </c>
      <c r="L6720" s="2">
        <v>45472</v>
      </c>
      <c r="O6720" t="str">
        <f>IF(ecommerce_10000[[#This Row],[Platform]]="Souq","sq",ecommerce_10000[[#This Row],[Platform]])</f>
        <v>Jumia</v>
      </c>
      <c r="P6720" t="str">
        <f>IF(E6720="Souq","sq",IF(E6720="Jumia","Jum",E6720))</f>
        <v>Jum</v>
      </c>
      <c r="Q6720">
        <f>VLOOKUP(ecommerce_10000[[#This Row],[City]],F:I,4,FALSE)</f>
        <v>27872.98</v>
      </c>
      <c r="R6720" s="1">
        <f>SUMIF(C:C,ecommerce_10000[[#This Row],[Category]],I:I)</f>
        <v>92327183.770000085</v>
      </c>
      <c r="S6720" s="1">
        <f>SUMIFS(I:I,C:C,C6720)</f>
        <v>92327183.770000085</v>
      </c>
      <c r="T6720" s="1" t="str">
        <f>INDEX(F:F,MATCH(ecommerce_10000[[#This Row],[TotalAmount]],I:I,0))</f>
        <v>Giza</v>
      </c>
    </row>
    <row r="6721" spans="1:20" x14ac:dyDescent="0.3">
      <c r="A6721" s="1" t="s">
        <v>6765</v>
      </c>
      <c r="B6721" s="1" t="s">
        <v>13</v>
      </c>
      <c r="C6721" s="1" t="s">
        <v>14</v>
      </c>
      <c r="D6721" s="1" t="s">
        <v>15</v>
      </c>
      <c r="E6721" s="1" t="s">
        <v>47</v>
      </c>
      <c r="F6721" s="1" t="s">
        <v>62</v>
      </c>
      <c r="G6721">
        <v>19533.02</v>
      </c>
      <c r="H6721">
        <v>5</v>
      </c>
      <c r="I6721">
        <v>97665.1</v>
      </c>
      <c r="J6721">
        <v>3.6</v>
      </c>
      <c r="K6721">
        <v>4210</v>
      </c>
      <c r="L6721" s="2">
        <v>45608</v>
      </c>
      <c r="O6721" t="str">
        <f>IF(ecommerce_10000[[#This Row],[Platform]]="Souq","sq",ecommerce_10000[[#This Row],[Platform]])</f>
        <v>Amazon</v>
      </c>
      <c r="P6721" t="str">
        <f>IF(E6721="Souq","sq",IF(E6721="Jumia","Jum",E6721))</f>
        <v>Amazon</v>
      </c>
      <c r="Q6721">
        <f>VLOOKUP(ecommerce_10000[[#This Row],[City]],F:I,4,FALSE)</f>
        <v>27872.98</v>
      </c>
      <c r="R6721" s="1">
        <f>SUMIF(C:C,ecommerce_10000[[#This Row],[Category]],I:I)</f>
        <v>92327183.770000085</v>
      </c>
      <c r="S6721" s="1">
        <f>SUMIFS(I:I,C:C,C6721)</f>
        <v>92327183.770000085</v>
      </c>
      <c r="T6721" s="1" t="str">
        <f>INDEX(F:F,MATCH(ecommerce_10000[[#This Row],[TotalAmount]],I:I,0))</f>
        <v>Giza</v>
      </c>
    </row>
    <row r="6722" spans="1:20" x14ac:dyDescent="0.3">
      <c r="A6722" s="1" t="s">
        <v>6766</v>
      </c>
      <c r="B6722" s="1" t="s">
        <v>53</v>
      </c>
      <c r="C6722" s="1" t="s">
        <v>31</v>
      </c>
      <c r="D6722" s="1" t="s">
        <v>54</v>
      </c>
      <c r="E6722" s="1" t="s">
        <v>47</v>
      </c>
      <c r="F6722" s="1" t="s">
        <v>62</v>
      </c>
      <c r="G6722">
        <v>6315.73</v>
      </c>
      <c r="H6722">
        <v>2</v>
      </c>
      <c r="I6722">
        <v>12631.46</v>
      </c>
      <c r="J6722">
        <v>1.91</v>
      </c>
      <c r="K6722">
        <v>3072</v>
      </c>
      <c r="L6722" s="2">
        <v>45558</v>
      </c>
      <c r="O6722" t="str">
        <f>IF(ecommerce_10000[[#This Row],[Platform]]="Souq","sq",ecommerce_10000[[#This Row],[Platform]])</f>
        <v>Amazon</v>
      </c>
      <c r="P6722" t="str">
        <f>IF(E6722="Souq","sq",IF(E6722="Jumia","Jum",E6722))</f>
        <v>Amazon</v>
      </c>
      <c r="Q6722">
        <f>VLOOKUP(ecommerce_10000[[#This Row],[City]],F:I,4,FALSE)</f>
        <v>27872.98</v>
      </c>
      <c r="R6722" s="1">
        <f>SUMIF(C:C,ecommerce_10000[[#This Row],[Category]],I:I)</f>
        <v>57542997.559999913</v>
      </c>
      <c r="S6722" s="1">
        <f>SUMIFS(I:I,C:C,C6722)</f>
        <v>57542997.559999913</v>
      </c>
      <c r="T6722" s="1" t="str">
        <f>INDEX(F:F,MATCH(ecommerce_10000[[#This Row],[TotalAmount]],I:I,0))</f>
        <v>Giza</v>
      </c>
    </row>
    <row r="6723" spans="1:20" x14ac:dyDescent="0.3">
      <c r="A6723" s="1" t="s">
        <v>6767</v>
      </c>
      <c r="B6723" s="1" t="s">
        <v>13</v>
      </c>
      <c r="C6723" s="1" t="s">
        <v>14</v>
      </c>
      <c r="D6723" s="1" t="s">
        <v>15</v>
      </c>
      <c r="E6723" s="1" t="s">
        <v>22</v>
      </c>
      <c r="F6723" s="1" t="s">
        <v>62</v>
      </c>
      <c r="G6723">
        <v>13726.72</v>
      </c>
      <c r="H6723">
        <v>4</v>
      </c>
      <c r="I6723">
        <v>54906.879999999997</v>
      </c>
      <c r="J6723">
        <v>3.92</v>
      </c>
      <c r="K6723">
        <v>2306</v>
      </c>
      <c r="L6723" s="2">
        <v>45422</v>
      </c>
      <c r="O6723" t="str">
        <f>IF(ecommerce_10000[[#This Row],[Platform]]="Souq","sq",ecommerce_10000[[#This Row],[Platform]])</f>
        <v>Jumia</v>
      </c>
      <c r="P6723" t="str">
        <f>IF(E6723="Souq","sq",IF(E6723="Jumia","Jum",E6723))</f>
        <v>Jum</v>
      </c>
      <c r="Q6723">
        <f>VLOOKUP(ecommerce_10000[[#This Row],[City]],F:I,4,FALSE)</f>
        <v>27872.98</v>
      </c>
      <c r="R6723" s="1">
        <f>SUMIF(C:C,ecommerce_10000[[#This Row],[Category]],I:I)</f>
        <v>92327183.770000085</v>
      </c>
      <c r="S6723" s="1">
        <f>SUMIFS(I:I,C:C,C6723)</f>
        <v>92327183.770000085</v>
      </c>
      <c r="T6723" s="1" t="str">
        <f>INDEX(F:F,MATCH(ecommerce_10000[[#This Row],[TotalAmount]],I:I,0))</f>
        <v>Giza</v>
      </c>
    </row>
    <row r="6724" spans="1:20" x14ac:dyDescent="0.3">
      <c r="A6724" s="1" t="s">
        <v>6768</v>
      </c>
      <c r="B6724" s="1" t="s">
        <v>43</v>
      </c>
      <c r="C6724" s="1" t="s">
        <v>44</v>
      </c>
      <c r="D6724" s="1" t="s">
        <v>45</v>
      </c>
      <c r="E6724" s="1" t="s">
        <v>16</v>
      </c>
      <c r="F6724" s="1" t="s">
        <v>40</v>
      </c>
      <c r="G6724">
        <v>1503.09</v>
      </c>
      <c r="H6724">
        <v>4</v>
      </c>
      <c r="I6724">
        <v>6012.36</v>
      </c>
      <c r="J6724">
        <v>2.79</v>
      </c>
      <c r="K6724">
        <v>1780</v>
      </c>
      <c r="L6724" s="2">
        <v>45570</v>
      </c>
      <c r="O6724" t="str">
        <f>IF(ecommerce_10000[[#This Row],[Platform]]="Souq","sq",ecommerce_10000[[#This Row],[Platform]])</f>
        <v>sq</v>
      </c>
      <c r="P6724" t="str">
        <f>IF(E6724="Souq","sq",IF(E6724="Jumia","Jum",E6724))</f>
        <v>sq</v>
      </c>
      <c r="Q6724">
        <f>VLOOKUP(ecommerce_10000[[#This Row],[City]],F:I,4,FALSE)</f>
        <v>99349.3</v>
      </c>
      <c r="R6724" s="1">
        <f>SUMIF(C:C,ecommerce_10000[[#This Row],[Category]],I:I)</f>
        <v>31420413.200000018</v>
      </c>
      <c r="S6724" s="1">
        <f>SUMIFS(I:I,C:C,C6724)</f>
        <v>31420413.200000018</v>
      </c>
      <c r="T6724" s="1" t="str">
        <f>INDEX(F:F,MATCH(ecommerce_10000[[#This Row],[TotalAmount]],I:I,0))</f>
        <v>Riyadh</v>
      </c>
    </row>
    <row r="6725" spans="1:20" x14ac:dyDescent="0.3">
      <c r="A6725" s="1" t="s">
        <v>6769</v>
      </c>
      <c r="B6725" s="1" t="s">
        <v>53</v>
      </c>
      <c r="C6725" s="1" t="s">
        <v>31</v>
      </c>
      <c r="D6725" s="1" t="s">
        <v>54</v>
      </c>
      <c r="E6725" s="1" t="s">
        <v>22</v>
      </c>
      <c r="F6725" s="1" t="s">
        <v>33</v>
      </c>
      <c r="G6725">
        <v>14587.56</v>
      </c>
      <c r="H6725">
        <v>4</v>
      </c>
      <c r="I6725">
        <v>58350.239999999998</v>
      </c>
      <c r="J6725">
        <v>1.57</v>
      </c>
      <c r="K6725">
        <v>4074</v>
      </c>
      <c r="L6725" s="2">
        <v>45415</v>
      </c>
      <c r="O6725" t="str">
        <f>IF(ecommerce_10000[[#This Row],[Platform]]="Souq","sq",ecommerce_10000[[#This Row],[Platform]])</f>
        <v>Jumia</v>
      </c>
      <c r="P6725" t="str">
        <f>IF(E6725="Souq","sq",IF(E6725="Jumia","Jum",E6725))</f>
        <v>Jum</v>
      </c>
      <c r="Q6725">
        <f>VLOOKUP(ecommerce_10000[[#This Row],[City]],F:I,4,FALSE)</f>
        <v>3665.44</v>
      </c>
      <c r="R6725" s="1">
        <f>SUMIF(C:C,ecommerce_10000[[#This Row],[Category]],I:I)</f>
        <v>57542997.559999913</v>
      </c>
      <c r="S6725" s="1">
        <f>SUMIFS(I:I,C:C,C6725)</f>
        <v>57542997.559999913</v>
      </c>
      <c r="T6725" s="1" t="str">
        <f>INDEX(F:F,MATCH(ecommerce_10000[[#This Row],[TotalAmount]],I:I,0))</f>
        <v>Dubai</v>
      </c>
    </row>
    <row r="6726" spans="1:20" x14ac:dyDescent="0.3">
      <c r="A6726" s="1" t="s">
        <v>6770</v>
      </c>
      <c r="B6726" s="1" t="s">
        <v>25</v>
      </c>
      <c r="C6726" s="1" t="s">
        <v>26</v>
      </c>
      <c r="D6726" s="1" t="s">
        <v>27</v>
      </c>
      <c r="E6726" s="1" t="s">
        <v>47</v>
      </c>
      <c r="F6726" s="1" t="s">
        <v>23</v>
      </c>
      <c r="G6726">
        <v>3079.85</v>
      </c>
      <c r="H6726">
        <v>1</v>
      </c>
      <c r="I6726">
        <v>3079.85</v>
      </c>
      <c r="J6726">
        <v>3.98</v>
      </c>
      <c r="K6726">
        <v>1970</v>
      </c>
      <c r="L6726" s="2">
        <v>45407</v>
      </c>
      <c r="O6726" t="str">
        <f>IF(ecommerce_10000[[#This Row],[Platform]]="Souq","sq",ecommerce_10000[[#This Row],[Platform]])</f>
        <v>Amazon</v>
      </c>
      <c r="P6726" t="str">
        <f>IF(E6726="Souq","sq",IF(E6726="Jumia","Jum",E6726))</f>
        <v>Amazon</v>
      </c>
      <c r="Q6726">
        <f>VLOOKUP(ecommerce_10000[[#This Row],[City]],F:I,4,FALSE)</f>
        <v>13290.4</v>
      </c>
      <c r="R6726" s="1">
        <f>SUMIF(C:C,ecommerce_10000[[#This Row],[Category]],I:I)</f>
        <v>29200970.130000021</v>
      </c>
      <c r="S6726" s="1">
        <f>SUMIFS(I:I,C:C,C6726)</f>
        <v>29200970.130000021</v>
      </c>
      <c r="T6726" s="1" t="str">
        <f>INDEX(F:F,MATCH(ecommerce_10000[[#This Row],[TotalAmount]],I:I,0))</f>
        <v>Alexandria</v>
      </c>
    </row>
    <row r="6727" spans="1:20" x14ac:dyDescent="0.3">
      <c r="A6727" s="1" t="s">
        <v>6771</v>
      </c>
      <c r="B6727" s="1" t="s">
        <v>65</v>
      </c>
      <c r="C6727" s="1" t="s">
        <v>20</v>
      </c>
      <c r="D6727" s="1" t="s">
        <v>66</v>
      </c>
      <c r="E6727" s="1" t="s">
        <v>22</v>
      </c>
      <c r="F6727" s="1" t="s">
        <v>23</v>
      </c>
      <c r="G6727">
        <v>8575.2900000000009</v>
      </c>
      <c r="H6727">
        <v>4</v>
      </c>
      <c r="I6727">
        <v>34301.160000000003</v>
      </c>
      <c r="J6727">
        <v>2.77</v>
      </c>
      <c r="K6727">
        <v>3440</v>
      </c>
      <c r="L6727" s="2">
        <v>45552</v>
      </c>
      <c r="O6727" t="str">
        <f>IF(ecommerce_10000[[#This Row],[Platform]]="Souq","sq",ecommerce_10000[[#This Row],[Platform]])</f>
        <v>Jumia</v>
      </c>
      <c r="P6727" t="str">
        <f>IF(E6727="Souq","sq",IF(E6727="Jumia","Jum",E6727))</f>
        <v>Jum</v>
      </c>
      <c r="Q6727">
        <f>VLOOKUP(ecommerce_10000[[#This Row],[City]],F:I,4,FALSE)</f>
        <v>13290.4</v>
      </c>
      <c r="R6727" s="1">
        <f>SUMIF(C:C,ecommerce_10000[[#This Row],[Category]],I:I)</f>
        <v>91504159.730000004</v>
      </c>
      <c r="S6727" s="1">
        <f>SUMIFS(I:I,C:C,C6727)</f>
        <v>91504159.730000004</v>
      </c>
      <c r="T6727" s="1" t="str">
        <f>INDEX(F:F,MATCH(ecommerce_10000[[#This Row],[TotalAmount]],I:I,0))</f>
        <v>Alexandria</v>
      </c>
    </row>
    <row r="6728" spans="1:20" x14ac:dyDescent="0.3">
      <c r="A6728" s="1" t="s">
        <v>6772</v>
      </c>
      <c r="B6728" s="1" t="s">
        <v>19</v>
      </c>
      <c r="C6728" s="1" t="s">
        <v>20</v>
      </c>
      <c r="D6728" s="1" t="s">
        <v>21</v>
      </c>
      <c r="E6728" s="1" t="s">
        <v>16</v>
      </c>
      <c r="F6728" s="1" t="s">
        <v>33</v>
      </c>
      <c r="G6728">
        <v>9037.6200000000008</v>
      </c>
      <c r="H6728">
        <v>3</v>
      </c>
      <c r="I6728">
        <v>27112.86</v>
      </c>
      <c r="J6728">
        <v>4.1900000000000004</v>
      </c>
      <c r="K6728">
        <v>578</v>
      </c>
      <c r="L6728" s="2">
        <v>45351</v>
      </c>
      <c r="O6728" t="str">
        <f>IF(ecommerce_10000[[#This Row],[Platform]]="Souq","sq",ecommerce_10000[[#This Row],[Platform]])</f>
        <v>sq</v>
      </c>
      <c r="P6728" t="str">
        <f>IF(E6728="Souq","sq",IF(E6728="Jumia","Jum",E6728))</f>
        <v>sq</v>
      </c>
      <c r="Q6728">
        <f>VLOOKUP(ecommerce_10000[[#This Row],[City]],F:I,4,FALSE)</f>
        <v>3665.44</v>
      </c>
      <c r="R6728" s="1">
        <f>SUMIF(C:C,ecommerce_10000[[#This Row],[Category]],I:I)</f>
        <v>91504159.730000004</v>
      </c>
      <c r="S6728" s="1">
        <f>SUMIFS(I:I,C:C,C6728)</f>
        <v>91504159.730000004</v>
      </c>
      <c r="T6728" s="1" t="str">
        <f>INDEX(F:F,MATCH(ecommerce_10000[[#This Row],[TotalAmount]],I:I,0))</f>
        <v>Dubai</v>
      </c>
    </row>
    <row r="6729" spans="1:20" x14ac:dyDescent="0.3">
      <c r="A6729" s="1" t="s">
        <v>6773</v>
      </c>
      <c r="B6729" s="1" t="s">
        <v>13</v>
      </c>
      <c r="C6729" s="1" t="s">
        <v>14</v>
      </c>
      <c r="D6729" s="1" t="s">
        <v>15</v>
      </c>
      <c r="E6729" s="1" t="s">
        <v>16</v>
      </c>
      <c r="F6729" s="1" t="s">
        <v>23</v>
      </c>
      <c r="G6729">
        <v>4214.33</v>
      </c>
      <c r="H6729">
        <v>1</v>
      </c>
      <c r="I6729">
        <v>4214.33</v>
      </c>
      <c r="J6729">
        <v>1.59</v>
      </c>
      <c r="K6729">
        <v>4946</v>
      </c>
      <c r="L6729" s="2">
        <v>45435</v>
      </c>
      <c r="O6729" t="str">
        <f>IF(ecommerce_10000[[#This Row],[Platform]]="Souq","sq",ecommerce_10000[[#This Row],[Platform]])</f>
        <v>sq</v>
      </c>
      <c r="P6729" t="str">
        <f>IF(E6729="Souq","sq",IF(E6729="Jumia","Jum",E6729))</f>
        <v>sq</v>
      </c>
      <c r="Q6729">
        <f>VLOOKUP(ecommerce_10000[[#This Row],[City]],F:I,4,FALSE)</f>
        <v>13290.4</v>
      </c>
      <c r="R6729" s="1">
        <f>SUMIF(C:C,ecommerce_10000[[#This Row],[Category]],I:I)</f>
        <v>92327183.770000085</v>
      </c>
      <c r="S6729" s="1">
        <f>SUMIFS(I:I,C:C,C6729)</f>
        <v>92327183.770000085</v>
      </c>
      <c r="T6729" s="1" t="str">
        <f>INDEX(F:F,MATCH(ecommerce_10000[[#This Row],[TotalAmount]],I:I,0))</f>
        <v>Alexandria</v>
      </c>
    </row>
    <row r="6730" spans="1:20" x14ac:dyDescent="0.3">
      <c r="A6730" s="1" t="s">
        <v>6774</v>
      </c>
      <c r="B6730" s="1" t="s">
        <v>30</v>
      </c>
      <c r="C6730" s="1" t="s">
        <v>31</v>
      </c>
      <c r="D6730" s="1" t="s">
        <v>32</v>
      </c>
      <c r="E6730" s="1" t="s">
        <v>47</v>
      </c>
      <c r="F6730" s="1" t="s">
        <v>17</v>
      </c>
      <c r="G6730">
        <v>7301</v>
      </c>
      <c r="H6730">
        <v>3</v>
      </c>
      <c r="I6730">
        <v>21903</v>
      </c>
      <c r="J6730">
        <v>2.98</v>
      </c>
      <c r="K6730">
        <v>4942</v>
      </c>
      <c r="L6730" s="2">
        <v>45633</v>
      </c>
      <c r="O6730" t="str">
        <f>IF(ecommerce_10000[[#This Row],[Platform]]="Souq","sq",ecommerce_10000[[#This Row],[Platform]])</f>
        <v>Amazon</v>
      </c>
      <c r="P6730" t="str">
        <f>IF(E6730="Souq","sq",IF(E6730="Jumia","Jum",E6730))</f>
        <v>Amazon</v>
      </c>
      <c r="Q6730">
        <f>VLOOKUP(ecommerce_10000[[#This Row],[City]],F:I,4,FALSE)</f>
        <v>16284.02</v>
      </c>
      <c r="R6730" s="1">
        <f>SUMIF(C:C,ecommerce_10000[[#This Row],[Category]],I:I)</f>
        <v>57542997.559999913</v>
      </c>
      <c r="S6730" s="1">
        <f>SUMIFS(I:I,C:C,C6730)</f>
        <v>57542997.559999913</v>
      </c>
      <c r="T6730" s="1" t="str">
        <f>INDEX(F:F,MATCH(ecommerce_10000[[#This Row],[TotalAmount]],I:I,0))</f>
        <v>Cairo</v>
      </c>
    </row>
    <row r="6731" spans="1:20" x14ac:dyDescent="0.3">
      <c r="A6731" s="1" t="s">
        <v>6775</v>
      </c>
      <c r="B6731" s="1" t="s">
        <v>53</v>
      </c>
      <c r="C6731" s="1" t="s">
        <v>31</v>
      </c>
      <c r="D6731" s="1" t="s">
        <v>54</v>
      </c>
      <c r="E6731" s="1" t="s">
        <v>47</v>
      </c>
      <c r="F6731" s="1" t="s">
        <v>28</v>
      </c>
      <c r="G6731">
        <v>14674.92</v>
      </c>
      <c r="H6731">
        <v>1</v>
      </c>
      <c r="I6731">
        <v>14674.92</v>
      </c>
      <c r="J6731">
        <v>4.8899999999999997</v>
      </c>
      <c r="K6731">
        <v>2899</v>
      </c>
      <c r="L6731" s="2">
        <v>45426</v>
      </c>
      <c r="O6731" t="str">
        <f>IF(ecommerce_10000[[#This Row],[Platform]]="Souq","sq",ecommerce_10000[[#This Row],[Platform]])</f>
        <v>Amazon</v>
      </c>
      <c r="P6731" t="str">
        <f>IF(E6731="Souq","sq",IF(E6731="Jumia","Jum",E6731))</f>
        <v>Amazon</v>
      </c>
      <c r="Q6731">
        <f>VLOOKUP(ecommerce_10000[[#This Row],[City]],F:I,4,FALSE)</f>
        <v>26648.76</v>
      </c>
      <c r="R6731" s="1">
        <f>SUMIF(C:C,ecommerce_10000[[#This Row],[Category]],I:I)</f>
        <v>57542997.559999913</v>
      </c>
      <c r="S6731" s="1">
        <f>SUMIFS(I:I,C:C,C6731)</f>
        <v>57542997.559999913</v>
      </c>
      <c r="T6731" s="1" t="str">
        <f>INDEX(F:F,MATCH(ecommerce_10000[[#This Row],[TotalAmount]],I:I,0))</f>
        <v>Casablanca</v>
      </c>
    </row>
    <row r="6732" spans="1:20" x14ac:dyDescent="0.3">
      <c r="A6732" s="1" t="s">
        <v>6776</v>
      </c>
      <c r="B6732" s="1" t="s">
        <v>30</v>
      </c>
      <c r="C6732" s="1" t="s">
        <v>31</v>
      </c>
      <c r="D6732" s="1" t="s">
        <v>32</v>
      </c>
      <c r="E6732" s="1" t="s">
        <v>16</v>
      </c>
      <c r="F6732" s="1" t="s">
        <v>17</v>
      </c>
      <c r="G6732">
        <v>2156.37</v>
      </c>
      <c r="H6732">
        <v>3</v>
      </c>
      <c r="I6732">
        <v>6469.11</v>
      </c>
      <c r="J6732">
        <v>3.99</v>
      </c>
      <c r="K6732">
        <v>2962</v>
      </c>
      <c r="L6732" s="2">
        <v>45355</v>
      </c>
      <c r="O6732" t="str">
        <f>IF(ecommerce_10000[[#This Row],[Platform]]="Souq","sq",ecommerce_10000[[#This Row],[Platform]])</f>
        <v>sq</v>
      </c>
      <c r="P6732" t="str">
        <f>IF(E6732="Souq","sq",IF(E6732="Jumia","Jum",E6732))</f>
        <v>sq</v>
      </c>
      <c r="Q6732">
        <f>VLOOKUP(ecommerce_10000[[#This Row],[City]],F:I,4,FALSE)</f>
        <v>16284.02</v>
      </c>
      <c r="R6732" s="1">
        <f>SUMIF(C:C,ecommerce_10000[[#This Row],[Category]],I:I)</f>
        <v>57542997.559999913</v>
      </c>
      <c r="S6732" s="1">
        <f>SUMIFS(I:I,C:C,C6732)</f>
        <v>57542997.559999913</v>
      </c>
      <c r="T6732" s="1" t="str">
        <f>INDEX(F:F,MATCH(ecommerce_10000[[#This Row],[TotalAmount]],I:I,0))</f>
        <v>Cairo</v>
      </c>
    </row>
    <row r="6733" spans="1:20" x14ac:dyDescent="0.3">
      <c r="A6733" s="1" t="s">
        <v>6777</v>
      </c>
      <c r="B6733" s="1" t="s">
        <v>35</v>
      </c>
      <c r="C6733" s="1" t="s">
        <v>14</v>
      </c>
      <c r="D6733" s="1" t="s">
        <v>36</v>
      </c>
      <c r="E6733" s="1" t="s">
        <v>22</v>
      </c>
      <c r="F6733" s="1" t="s">
        <v>28</v>
      </c>
      <c r="G6733">
        <v>4246.25</v>
      </c>
      <c r="H6733">
        <v>3</v>
      </c>
      <c r="I6733">
        <v>12738.75</v>
      </c>
      <c r="J6733">
        <v>4.87</v>
      </c>
      <c r="K6733">
        <v>1158</v>
      </c>
      <c r="L6733" s="2">
        <v>45300</v>
      </c>
      <c r="O6733" t="str">
        <f>IF(ecommerce_10000[[#This Row],[Platform]]="Souq","sq",ecommerce_10000[[#This Row],[Platform]])</f>
        <v>Jumia</v>
      </c>
      <c r="P6733" t="str">
        <f>IF(E6733="Souq","sq",IF(E6733="Jumia","Jum",E6733))</f>
        <v>Jum</v>
      </c>
      <c r="Q6733">
        <f>VLOOKUP(ecommerce_10000[[#This Row],[City]],F:I,4,FALSE)</f>
        <v>26648.76</v>
      </c>
      <c r="R6733" s="1">
        <f>SUMIF(C:C,ecommerce_10000[[#This Row],[Category]],I:I)</f>
        <v>92327183.770000085</v>
      </c>
      <c r="S6733" s="1">
        <f>SUMIFS(I:I,C:C,C6733)</f>
        <v>92327183.770000085</v>
      </c>
      <c r="T6733" s="1" t="str">
        <f>INDEX(F:F,MATCH(ecommerce_10000[[#This Row],[TotalAmount]],I:I,0))</f>
        <v>Casablanca</v>
      </c>
    </row>
    <row r="6734" spans="1:20" x14ac:dyDescent="0.3">
      <c r="A6734" s="1" t="s">
        <v>6778</v>
      </c>
      <c r="B6734" s="1" t="s">
        <v>19</v>
      </c>
      <c r="C6734" s="1" t="s">
        <v>20</v>
      </c>
      <c r="D6734" s="1" t="s">
        <v>21</v>
      </c>
      <c r="E6734" s="1" t="s">
        <v>47</v>
      </c>
      <c r="F6734" s="1" t="s">
        <v>28</v>
      </c>
      <c r="G6734">
        <v>11434</v>
      </c>
      <c r="H6734">
        <v>1</v>
      </c>
      <c r="I6734">
        <v>11434</v>
      </c>
      <c r="J6734">
        <v>1.46</v>
      </c>
      <c r="K6734">
        <v>3823</v>
      </c>
      <c r="L6734" s="2">
        <v>45394</v>
      </c>
      <c r="O6734" t="str">
        <f>IF(ecommerce_10000[[#This Row],[Platform]]="Souq","sq",ecommerce_10000[[#This Row],[Platform]])</f>
        <v>Amazon</v>
      </c>
      <c r="P6734" t="str">
        <f>IF(E6734="Souq","sq",IF(E6734="Jumia","Jum",E6734))</f>
        <v>Amazon</v>
      </c>
      <c r="Q6734">
        <f>VLOOKUP(ecommerce_10000[[#This Row],[City]],F:I,4,FALSE)</f>
        <v>26648.76</v>
      </c>
      <c r="R6734" s="1">
        <f>SUMIF(C:C,ecommerce_10000[[#This Row],[Category]],I:I)</f>
        <v>91504159.730000004</v>
      </c>
      <c r="S6734" s="1">
        <f>SUMIFS(I:I,C:C,C6734)</f>
        <v>91504159.730000004</v>
      </c>
      <c r="T6734" s="1" t="str">
        <f>INDEX(F:F,MATCH(ecommerce_10000[[#This Row],[TotalAmount]],I:I,0))</f>
        <v>Casablanca</v>
      </c>
    </row>
    <row r="6735" spans="1:20" x14ac:dyDescent="0.3">
      <c r="A6735" s="1" t="s">
        <v>6779</v>
      </c>
      <c r="B6735" s="1" t="s">
        <v>35</v>
      </c>
      <c r="C6735" s="1" t="s">
        <v>14</v>
      </c>
      <c r="D6735" s="1" t="s">
        <v>36</v>
      </c>
      <c r="E6735" s="1" t="s">
        <v>16</v>
      </c>
      <c r="F6735" s="1" t="s">
        <v>28</v>
      </c>
      <c r="G6735">
        <v>5305.59</v>
      </c>
      <c r="H6735">
        <v>2</v>
      </c>
      <c r="I6735">
        <v>10611.18</v>
      </c>
      <c r="J6735">
        <v>1.46</v>
      </c>
      <c r="K6735">
        <v>3370</v>
      </c>
      <c r="L6735" s="2">
        <v>45635</v>
      </c>
      <c r="O6735" t="str">
        <f>IF(ecommerce_10000[[#This Row],[Platform]]="Souq","sq",ecommerce_10000[[#This Row],[Platform]])</f>
        <v>sq</v>
      </c>
      <c r="P6735" t="str">
        <f>IF(E6735="Souq","sq",IF(E6735="Jumia","Jum",E6735))</f>
        <v>sq</v>
      </c>
      <c r="Q6735">
        <f>VLOOKUP(ecommerce_10000[[#This Row],[City]],F:I,4,FALSE)</f>
        <v>26648.76</v>
      </c>
      <c r="R6735" s="1">
        <f>SUMIF(C:C,ecommerce_10000[[#This Row],[Category]],I:I)</f>
        <v>92327183.770000085</v>
      </c>
      <c r="S6735" s="1">
        <f>SUMIFS(I:I,C:C,C6735)</f>
        <v>92327183.770000085</v>
      </c>
      <c r="T6735" s="1" t="str">
        <f>INDEX(F:F,MATCH(ecommerce_10000[[#This Row],[TotalAmount]],I:I,0))</f>
        <v>Casablanca</v>
      </c>
    </row>
    <row r="6736" spans="1:20" x14ac:dyDescent="0.3">
      <c r="A6736" s="1" t="s">
        <v>6780</v>
      </c>
      <c r="B6736" s="1" t="s">
        <v>13</v>
      </c>
      <c r="C6736" s="1" t="s">
        <v>14</v>
      </c>
      <c r="D6736" s="1" t="s">
        <v>15</v>
      </c>
      <c r="E6736" s="1" t="s">
        <v>47</v>
      </c>
      <c r="F6736" s="1" t="s">
        <v>28</v>
      </c>
      <c r="G6736">
        <v>8143.11</v>
      </c>
      <c r="H6736">
        <v>5</v>
      </c>
      <c r="I6736">
        <v>40715.550000000003</v>
      </c>
      <c r="J6736">
        <v>1.67</v>
      </c>
      <c r="K6736">
        <v>4288</v>
      </c>
      <c r="L6736" s="2">
        <v>45416</v>
      </c>
      <c r="O6736" t="str">
        <f>IF(ecommerce_10000[[#This Row],[Platform]]="Souq","sq",ecommerce_10000[[#This Row],[Platform]])</f>
        <v>Amazon</v>
      </c>
      <c r="P6736" t="str">
        <f>IF(E6736="Souq","sq",IF(E6736="Jumia","Jum",E6736))</f>
        <v>Amazon</v>
      </c>
      <c r="Q6736">
        <f>VLOOKUP(ecommerce_10000[[#This Row],[City]],F:I,4,FALSE)</f>
        <v>26648.76</v>
      </c>
      <c r="R6736" s="1">
        <f>SUMIF(C:C,ecommerce_10000[[#This Row],[Category]],I:I)</f>
        <v>92327183.770000085</v>
      </c>
      <c r="S6736" s="1">
        <f>SUMIFS(I:I,C:C,C6736)</f>
        <v>92327183.770000085</v>
      </c>
      <c r="T6736" s="1" t="str">
        <f>INDEX(F:F,MATCH(ecommerce_10000[[#This Row],[TotalAmount]],I:I,0))</f>
        <v>Casablanca</v>
      </c>
    </row>
    <row r="6737" spans="1:20" x14ac:dyDescent="0.3">
      <c r="A6737" s="1" t="s">
        <v>6781</v>
      </c>
      <c r="B6737" s="1" t="s">
        <v>43</v>
      </c>
      <c r="C6737" s="1" t="s">
        <v>44</v>
      </c>
      <c r="D6737" s="1" t="s">
        <v>45</v>
      </c>
      <c r="E6737" s="1" t="s">
        <v>16</v>
      </c>
      <c r="F6737" s="1" t="s">
        <v>28</v>
      </c>
      <c r="G6737">
        <v>13649.36</v>
      </c>
      <c r="H6737">
        <v>5</v>
      </c>
      <c r="I6737">
        <v>68246.8</v>
      </c>
      <c r="J6737">
        <v>3.47</v>
      </c>
      <c r="K6737">
        <v>833</v>
      </c>
      <c r="L6737" s="2">
        <v>45292</v>
      </c>
      <c r="O6737" t="str">
        <f>IF(ecommerce_10000[[#This Row],[Platform]]="Souq","sq",ecommerce_10000[[#This Row],[Platform]])</f>
        <v>sq</v>
      </c>
      <c r="P6737" t="str">
        <f>IF(E6737="Souq","sq",IF(E6737="Jumia","Jum",E6737))</f>
        <v>sq</v>
      </c>
      <c r="Q6737">
        <f>VLOOKUP(ecommerce_10000[[#This Row],[City]],F:I,4,FALSE)</f>
        <v>26648.76</v>
      </c>
      <c r="R6737" s="1">
        <f>SUMIF(C:C,ecommerce_10000[[#This Row],[Category]],I:I)</f>
        <v>31420413.200000018</v>
      </c>
      <c r="S6737" s="1">
        <f>SUMIFS(I:I,C:C,C6737)</f>
        <v>31420413.200000018</v>
      </c>
      <c r="T6737" s="1" t="str">
        <f>INDEX(F:F,MATCH(ecommerce_10000[[#This Row],[TotalAmount]],I:I,0))</f>
        <v>Casablanca</v>
      </c>
    </row>
    <row r="6738" spans="1:20" x14ac:dyDescent="0.3">
      <c r="A6738" s="1" t="s">
        <v>6782</v>
      </c>
      <c r="B6738" s="1" t="s">
        <v>49</v>
      </c>
      <c r="C6738" s="1" t="s">
        <v>14</v>
      </c>
      <c r="D6738" s="1" t="s">
        <v>50</v>
      </c>
      <c r="E6738" s="1" t="s">
        <v>22</v>
      </c>
      <c r="F6738" s="1" t="s">
        <v>17</v>
      </c>
      <c r="G6738">
        <v>19720.310000000001</v>
      </c>
      <c r="H6738">
        <v>4</v>
      </c>
      <c r="I6738">
        <v>78881.240000000005</v>
      </c>
      <c r="J6738">
        <v>1.81</v>
      </c>
      <c r="K6738">
        <v>3734</v>
      </c>
      <c r="L6738" s="2">
        <v>45483</v>
      </c>
      <c r="O6738" t="str">
        <f>IF(ecommerce_10000[[#This Row],[Platform]]="Souq","sq",ecommerce_10000[[#This Row],[Platform]])</f>
        <v>Jumia</v>
      </c>
      <c r="P6738" t="str">
        <f>IF(E6738="Souq","sq",IF(E6738="Jumia","Jum",E6738))</f>
        <v>Jum</v>
      </c>
      <c r="Q6738">
        <f>VLOOKUP(ecommerce_10000[[#This Row],[City]],F:I,4,FALSE)</f>
        <v>16284.02</v>
      </c>
      <c r="R6738" s="1">
        <f>SUMIF(C:C,ecommerce_10000[[#This Row],[Category]],I:I)</f>
        <v>92327183.770000085</v>
      </c>
      <c r="S6738" s="1">
        <f>SUMIFS(I:I,C:C,C6738)</f>
        <v>92327183.770000085</v>
      </c>
      <c r="T6738" s="1" t="str">
        <f>INDEX(F:F,MATCH(ecommerce_10000[[#This Row],[TotalAmount]],I:I,0))</f>
        <v>Cairo</v>
      </c>
    </row>
    <row r="6739" spans="1:20" x14ac:dyDescent="0.3">
      <c r="A6739" s="1" t="s">
        <v>6783</v>
      </c>
      <c r="B6739" s="1" t="s">
        <v>49</v>
      </c>
      <c r="C6739" s="1" t="s">
        <v>14</v>
      </c>
      <c r="D6739" s="1" t="s">
        <v>50</v>
      </c>
      <c r="E6739" s="1" t="s">
        <v>47</v>
      </c>
      <c r="F6739" s="1" t="s">
        <v>28</v>
      </c>
      <c r="G6739">
        <v>13677.19</v>
      </c>
      <c r="H6739">
        <v>2</v>
      </c>
      <c r="I6739">
        <v>27354.38</v>
      </c>
      <c r="J6739">
        <v>4.5</v>
      </c>
      <c r="K6739">
        <v>4965</v>
      </c>
      <c r="L6739" s="2">
        <v>45368</v>
      </c>
      <c r="O6739" t="str">
        <f>IF(ecommerce_10000[[#This Row],[Platform]]="Souq","sq",ecommerce_10000[[#This Row],[Platform]])</f>
        <v>Amazon</v>
      </c>
      <c r="P6739" t="str">
        <f>IF(E6739="Souq","sq",IF(E6739="Jumia","Jum",E6739))</f>
        <v>Amazon</v>
      </c>
      <c r="Q6739">
        <f>VLOOKUP(ecommerce_10000[[#This Row],[City]],F:I,4,FALSE)</f>
        <v>26648.76</v>
      </c>
      <c r="R6739" s="1">
        <f>SUMIF(C:C,ecommerce_10000[[#This Row],[Category]],I:I)</f>
        <v>92327183.770000085</v>
      </c>
      <c r="S6739" s="1">
        <f>SUMIFS(I:I,C:C,C6739)</f>
        <v>92327183.770000085</v>
      </c>
      <c r="T6739" s="1" t="str">
        <f>INDEX(F:F,MATCH(ecommerce_10000[[#This Row],[TotalAmount]],I:I,0))</f>
        <v>Casablanca</v>
      </c>
    </row>
    <row r="6740" spans="1:20" x14ac:dyDescent="0.3">
      <c r="A6740" s="1" t="s">
        <v>6784</v>
      </c>
      <c r="B6740" s="1" t="s">
        <v>38</v>
      </c>
      <c r="C6740" s="1" t="s">
        <v>20</v>
      </c>
      <c r="D6740" s="1" t="s">
        <v>39</v>
      </c>
      <c r="E6740" s="1" t="s">
        <v>16</v>
      </c>
      <c r="F6740" s="1" t="s">
        <v>62</v>
      </c>
      <c r="G6740">
        <v>2295.2199999999998</v>
      </c>
      <c r="H6740">
        <v>2</v>
      </c>
      <c r="I6740">
        <v>4590.4399999999996</v>
      </c>
      <c r="J6740">
        <v>2.82</v>
      </c>
      <c r="K6740">
        <v>2115</v>
      </c>
      <c r="L6740" s="2">
        <v>45599</v>
      </c>
      <c r="O6740" t="str">
        <f>IF(ecommerce_10000[[#This Row],[Platform]]="Souq","sq",ecommerce_10000[[#This Row],[Platform]])</f>
        <v>sq</v>
      </c>
      <c r="P6740" t="str">
        <f>IF(E6740="Souq","sq",IF(E6740="Jumia","Jum",E6740))</f>
        <v>sq</v>
      </c>
      <c r="Q6740">
        <f>VLOOKUP(ecommerce_10000[[#This Row],[City]],F:I,4,FALSE)</f>
        <v>27872.98</v>
      </c>
      <c r="R6740" s="1">
        <f>SUMIF(C:C,ecommerce_10000[[#This Row],[Category]],I:I)</f>
        <v>91504159.730000004</v>
      </c>
      <c r="S6740" s="1">
        <f>SUMIFS(I:I,C:C,C6740)</f>
        <v>91504159.730000004</v>
      </c>
      <c r="T6740" s="1" t="str">
        <f>INDEX(F:F,MATCH(ecommerce_10000[[#This Row],[TotalAmount]],I:I,0))</f>
        <v>Giza</v>
      </c>
    </row>
    <row r="6741" spans="1:20" x14ac:dyDescent="0.3">
      <c r="A6741" s="1" t="s">
        <v>6785</v>
      </c>
      <c r="B6741" s="1" t="s">
        <v>30</v>
      </c>
      <c r="C6741" s="1" t="s">
        <v>31</v>
      </c>
      <c r="D6741" s="1" t="s">
        <v>32</v>
      </c>
      <c r="E6741" s="1" t="s">
        <v>47</v>
      </c>
      <c r="F6741" s="1" t="s">
        <v>17</v>
      </c>
      <c r="G6741">
        <v>942.89</v>
      </c>
      <c r="H6741">
        <v>4</v>
      </c>
      <c r="I6741">
        <v>3771.56</v>
      </c>
      <c r="J6741">
        <v>1.48</v>
      </c>
      <c r="K6741">
        <v>2892</v>
      </c>
      <c r="L6741" s="2">
        <v>45517</v>
      </c>
      <c r="O6741" t="str">
        <f>IF(ecommerce_10000[[#This Row],[Platform]]="Souq","sq",ecommerce_10000[[#This Row],[Platform]])</f>
        <v>Amazon</v>
      </c>
      <c r="P6741" t="str">
        <f>IF(E6741="Souq","sq",IF(E6741="Jumia","Jum",E6741))</f>
        <v>Amazon</v>
      </c>
      <c r="Q6741">
        <f>VLOOKUP(ecommerce_10000[[#This Row],[City]],F:I,4,FALSE)</f>
        <v>16284.02</v>
      </c>
      <c r="R6741" s="1">
        <f>SUMIF(C:C,ecommerce_10000[[#This Row],[Category]],I:I)</f>
        <v>57542997.559999913</v>
      </c>
      <c r="S6741" s="1">
        <f>SUMIFS(I:I,C:C,C6741)</f>
        <v>57542997.559999913</v>
      </c>
      <c r="T6741" s="1" t="str">
        <f>INDEX(F:F,MATCH(ecommerce_10000[[#This Row],[TotalAmount]],I:I,0))</f>
        <v>Cairo</v>
      </c>
    </row>
    <row r="6742" spans="1:20" x14ac:dyDescent="0.3">
      <c r="A6742" s="1" t="s">
        <v>6786</v>
      </c>
      <c r="B6742" s="1" t="s">
        <v>19</v>
      </c>
      <c r="C6742" s="1" t="s">
        <v>20</v>
      </c>
      <c r="D6742" s="1" t="s">
        <v>21</v>
      </c>
      <c r="E6742" s="1" t="s">
        <v>22</v>
      </c>
      <c r="F6742" s="1" t="s">
        <v>28</v>
      </c>
      <c r="G6742">
        <v>17949.55</v>
      </c>
      <c r="H6742">
        <v>2</v>
      </c>
      <c r="I6742">
        <v>35899.1</v>
      </c>
      <c r="J6742">
        <v>2.09</v>
      </c>
      <c r="K6742">
        <v>2374</v>
      </c>
      <c r="L6742" s="2">
        <v>45450</v>
      </c>
      <c r="O6742" t="str">
        <f>IF(ecommerce_10000[[#This Row],[Platform]]="Souq","sq",ecommerce_10000[[#This Row],[Platform]])</f>
        <v>Jumia</v>
      </c>
      <c r="P6742" t="str">
        <f>IF(E6742="Souq","sq",IF(E6742="Jumia","Jum",E6742))</f>
        <v>Jum</v>
      </c>
      <c r="Q6742">
        <f>VLOOKUP(ecommerce_10000[[#This Row],[City]],F:I,4,FALSE)</f>
        <v>26648.76</v>
      </c>
      <c r="R6742" s="1">
        <f>SUMIF(C:C,ecommerce_10000[[#This Row],[Category]],I:I)</f>
        <v>91504159.730000004</v>
      </c>
      <c r="S6742" s="1">
        <f>SUMIFS(I:I,C:C,C6742)</f>
        <v>91504159.730000004</v>
      </c>
      <c r="T6742" s="1" t="str">
        <f>INDEX(F:F,MATCH(ecommerce_10000[[#This Row],[TotalAmount]],I:I,0))</f>
        <v>Casablanca</v>
      </c>
    </row>
    <row r="6743" spans="1:20" x14ac:dyDescent="0.3">
      <c r="A6743" s="1" t="s">
        <v>6787</v>
      </c>
      <c r="B6743" s="1" t="s">
        <v>38</v>
      </c>
      <c r="C6743" s="1" t="s">
        <v>20</v>
      </c>
      <c r="D6743" s="1" t="s">
        <v>39</v>
      </c>
      <c r="E6743" s="1" t="s">
        <v>22</v>
      </c>
      <c r="F6743" s="1" t="s">
        <v>62</v>
      </c>
      <c r="G6743">
        <v>12184.2</v>
      </c>
      <c r="H6743">
        <v>1</v>
      </c>
      <c r="I6743">
        <v>12184.2</v>
      </c>
      <c r="J6743">
        <v>3.35</v>
      </c>
      <c r="K6743">
        <v>1759</v>
      </c>
      <c r="L6743" s="2">
        <v>45306</v>
      </c>
      <c r="O6743" t="str">
        <f>IF(ecommerce_10000[[#This Row],[Platform]]="Souq","sq",ecommerce_10000[[#This Row],[Platform]])</f>
        <v>Jumia</v>
      </c>
      <c r="P6743" t="str">
        <f>IF(E6743="Souq","sq",IF(E6743="Jumia","Jum",E6743))</f>
        <v>Jum</v>
      </c>
      <c r="Q6743">
        <f>VLOOKUP(ecommerce_10000[[#This Row],[City]],F:I,4,FALSE)</f>
        <v>27872.98</v>
      </c>
      <c r="R6743" s="1">
        <f>SUMIF(C:C,ecommerce_10000[[#This Row],[Category]],I:I)</f>
        <v>91504159.730000004</v>
      </c>
      <c r="S6743" s="1">
        <f>SUMIFS(I:I,C:C,C6743)</f>
        <v>91504159.730000004</v>
      </c>
      <c r="T6743" s="1" t="str">
        <f>INDEX(F:F,MATCH(ecommerce_10000[[#This Row],[TotalAmount]],I:I,0))</f>
        <v>Giza</v>
      </c>
    </row>
    <row r="6744" spans="1:20" x14ac:dyDescent="0.3">
      <c r="A6744" s="1" t="s">
        <v>6788</v>
      </c>
      <c r="B6744" s="1" t="s">
        <v>13</v>
      </c>
      <c r="C6744" s="1" t="s">
        <v>14</v>
      </c>
      <c r="D6744" s="1" t="s">
        <v>15</v>
      </c>
      <c r="E6744" s="1" t="s">
        <v>16</v>
      </c>
      <c r="F6744" s="1" t="s">
        <v>40</v>
      </c>
      <c r="G6744">
        <v>3589.47</v>
      </c>
      <c r="H6744">
        <v>2</v>
      </c>
      <c r="I6744">
        <v>7178.94</v>
      </c>
      <c r="J6744">
        <v>4.43</v>
      </c>
      <c r="K6744">
        <v>352</v>
      </c>
      <c r="L6744" s="2">
        <v>45292</v>
      </c>
      <c r="O6744" t="str">
        <f>IF(ecommerce_10000[[#This Row],[Platform]]="Souq","sq",ecommerce_10000[[#This Row],[Platform]])</f>
        <v>sq</v>
      </c>
      <c r="P6744" t="str">
        <f>IF(E6744="Souq","sq",IF(E6744="Jumia","Jum",E6744))</f>
        <v>sq</v>
      </c>
      <c r="Q6744">
        <f>VLOOKUP(ecommerce_10000[[#This Row],[City]],F:I,4,FALSE)</f>
        <v>99349.3</v>
      </c>
      <c r="R6744" s="1">
        <f>SUMIF(C:C,ecommerce_10000[[#This Row],[Category]],I:I)</f>
        <v>92327183.770000085</v>
      </c>
      <c r="S6744" s="1">
        <f>SUMIFS(I:I,C:C,C6744)</f>
        <v>92327183.770000085</v>
      </c>
      <c r="T6744" s="1" t="str">
        <f>INDEX(F:F,MATCH(ecommerce_10000[[#This Row],[TotalAmount]],I:I,0))</f>
        <v>Riyadh</v>
      </c>
    </row>
    <row r="6745" spans="1:20" x14ac:dyDescent="0.3">
      <c r="A6745" s="1" t="s">
        <v>6789</v>
      </c>
      <c r="B6745" s="1" t="s">
        <v>43</v>
      </c>
      <c r="C6745" s="1" t="s">
        <v>44</v>
      </c>
      <c r="D6745" s="1" t="s">
        <v>45</v>
      </c>
      <c r="E6745" s="1" t="s">
        <v>16</v>
      </c>
      <c r="F6745" s="1" t="s">
        <v>28</v>
      </c>
      <c r="G6745">
        <v>15126.66</v>
      </c>
      <c r="H6745">
        <v>4</v>
      </c>
      <c r="I6745">
        <v>60506.64</v>
      </c>
      <c r="J6745">
        <v>3.53</v>
      </c>
      <c r="K6745">
        <v>1985</v>
      </c>
      <c r="L6745" s="2">
        <v>45413</v>
      </c>
      <c r="O6745" t="str">
        <f>IF(ecommerce_10000[[#This Row],[Platform]]="Souq","sq",ecommerce_10000[[#This Row],[Platform]])</f>
        <v>sq</v>
      </c>
      <c r="P6745" t="str">
        <f>IF(E6745="Souq","sq",IF(E6745="Jumia","Jum",E6745))</f>
        <v>sq</v>
      </c>
      <c r="Q6745">
        <f>VLOOKUP(ecommerce_10000[[#This Row],[City]],F:I,4,FALSE)</f>
        <v>26648.76</v>
      </c>
      <c r="R6745" s="1">
        <f>SUMIF(C:C,ecommerce_10000[[#This Row],[Category]],I:I)</f>
        <v>31420413.200000018</v>
      </c>
      <c r="S6745" s="1">
        <f>SUMIFS(I:I,C:C,C6745)</f>
        <v>31420413.200000018</v>
      </c>
      <c r="T6745" s="1" t="str">
        <f>INDEX(F:F,MATCH(ecommerce_10000[[#This Row],[TotalAmount]],I:I,0))</f>
        <v>Casablanca</v>
      </c>
    </row>
    <row r="6746" spans="1:20" x14ac:dyDescent="0.3">
      <c r="A6746" s="1" t="s">
        <v>6790</v>
      </c>
      <c r="B6746" s="1" t="s">
        <v>65</v>
      </c>
      <c r="C6746" s="1" t="s">
        <v>20</v>
      </c>
      <c r="D6746" s="1" t="s">
        <v>66</v>
      </c>
      <c r="E6746" s="1" t="s">
        <v>16</v>
      </c>
      <c r="F6746" s="1" t="s">
        <v>17</v>
      </c>
      <c r="G6746">
        <v>11821.9</v>
      </c>
      <c r="H6746">
        <v>2</v>
      </c>
      <c r="I6746">
        <v>23643.8</v>
      </c>
      <c r="J6746">
        <v>3.54</v>
      </c>
      <c r="K6746">
        <v>1002</v>
      </c>
      <c r="L6746" s="2">
        <v>45383</v>
      </c>
      <c r="O6746" t="str">
        <f>IF(ecommerce_10000[[#This Row],[Platform]]="Souq","sq",ecommerce_10000[[#This Row],[Platform]])</f>
        <v>sq</v>
      </c>
      <c r="P6746" t="str">
        <f>IF(E6746="Souq","sq",IF(E6746="Jumia","Jum",E6746))</f>
        <v>sq</v>
      </c>
      <c r="Q6746">
        <f>VLOOKUP(ecommerce_10000[[#This Row],[City]],F:I,4,FALSE)</f>
        <v>16284.02</v>
      </c>
      <c r="R6746" s="1">
        <f>SUMIF(C:C,ecommerce_10000[[#This Row],[Category]],I:I)</f>
        <v>91504159.730000004</v>
      </c>
      <c r="S6746" s="1">
        <f>SUMIFS(I:I,C:C,C6746)</f>
        <v>91504159.730000004</v>
      </c>
      <c r="T6746" s="1" t="str">
        <f>INDEX(F:F,MATCH(ecommerce_10000[[#This Row],[TotalAmount]],I:I,0))</f>
        <v>Cairo</v>
      </c>
    </row>
    <row r="6747" spans="1:20" x14ac:dyDescent="0.3">
      <c r="A6747" s="1" t="s">
        <v>6791</v>
      </c>
      <c r="B6747" s="1" t="s">
        <v>13</v>
      </c>
      <c r="C6747" s="1" t="s">
        <v>14</v>
      </c>
      <c r="D6747" s="1" t="s">
        <v>15</v>
      </c>
      <c r="E6747" s="1" t="s">
        <v>47</v>
      </c>
      <c r="F6747" s="1" t="s">
        <v>33</v>
      </c>
      <c r="G6747">
        <v>19267.740000000002</v>
      </c>
      <c r="H6747">
        <v>4</v>
      </c>
      <c r="I6747">
        <v>77070.960000000006</v>
      </c>
      <c r="J6747">
        <v>2.65</v>
      </c>
      <c r="K6747">
        <v>4788</v>
      </c>
      <c r="L6747" s="2">
        <v>45498</v>
      </c>
      <c r="O6747" t="str">
        <f>IF(ecommerce_10000[[#This Row],[Platform]]="Souq","sq",ecommerce_10000[[#This Row],[Platform]])</f>
        <v>Amazon</v>
      </c>
      <c r="P6747" t="str">
        <f>IF(E6747="Souq","sq",IF(E6747="Jumia","Jum",E6747))</f>
        <v>Amazon</v>
      </c>
      <c r="Q6747">
        <f>VLOOKUP(ecommerce_10000[[#This Row],[City]],F:I,4,FALSE)</f>
        <v>3665.44</v>
      </c>
      <c r="R6747" s="1">
        <f>SUMIF(C:C,ecommerce_10000[[#This Row],[Category]],I:I)</f>
        <v>92327183.770000085</v>
      </c>
      <c r="S6747" s="1">
        <f>SUMIFS(I:I,C:C,C6747)</f>
        <v>92327183.770000085</v>
      </c>
      <c r="T6747" s="1" t="str">
        <f>INDEX(F:F,MATCH(ecommerce_10000[[#This Row],[TotalAmount]],I:I,0))</f>
        <v>Dubai</v>
      </c>
    </row>
    <row r="6748" spans="1:20" x14ac:dyDescent="0.3">
      <c r="A6748" s="1" t="s">
        <v>6792</v>
      </c>
      <c r="B6748" s="1" t="s">
        <v>49</v>
      </c>
      <c r="C6748" s="1" t="s">
        <v>14</v>
      </c>
      <c r="D6748" s="1" t="s">
        <v>50</v>
      </c>
      <c r="E6748" s="1" t="s">
        <v>16</v>
      </c>
      <c r="F6748" s="1" t="s">
        <v>28</v>
      </c>
      <c r="G6748">
        <v>9598.7000000000007</v>
      </c>
      <c r="H6748">
        <v>3</v>
      </c>
      <c r="I6748">
        <v>28796.1</v>
      </c>
      <c r="J6748">
        <v>1.68</v>
      </c>
      <c r="K6748">
        <v>4137</v>
      </c>
      <c r="L6748" s="2">
        <v>45419</v>
      </c>
      <c r="O6748" t="str">
        <f>IF(ecommerce_10000[[#This Row],[Platform]]="Souq","sq",ecommerce_10000[[#This Row],[Platform]])</f>
        <v>sq</v>
      </c>
      <c r="P6748" t="str">
        <f>IF(E6748="Souq","sq",IF(E6748="Jumia","Jum",E6748))</f>
        <v>sq</v>
      </c>
      <c r="Q6748">
        <f>VLOOKUP(ecommerce_10000[[#This Row],[City]],F:I,4,FALSE)</f>
        <v>26648.76</v>
      </c>
      <c r="R6748" s="1">
        <f>SUMIF(C:C,ecommerce_10000[[#This Row],[Category]],I:I)</f>
        <v>92327183.770000085</v>
      </c>
      <c r="S6748" s="1">
        <f>SUMIFS(I:I,C:C,C6748)</f>
        <v>92327183.770000085</v>
      </c>
      <c r="T6748" s="1" t="str">
        <f>INDEX(F:F,MATCH(ecommerce_10000[[#This Row],[TotalAmount]],I:I,0))</f>
        <v>Casablanca</v>
      </c>
    </row>
    <row r="6749" spans="1:20" x14ac:dyDescent="0.3">
      <c r="A6749" s="1" t="s">
        <v>6793</v>
      </c>
      <c r="B6749" s="1" t="s">
        <v>30</v>
      </c>
      <c r="C6749" s="1" t="s">
        <v>31</v>
      </c>
      <c r="D6749" s="1" t="s">
        <v>32</v>
      </c>
      <c r="E6749" s="1" t="s">
        <v>16</v>
      </c>
      <c r="F6749" s="1" t="s">
        <v>40</v>
      </c>
      <c r="G6749">
        <v>19872</v>
      </c>
      <c r="H6749">
        <v>5</v>
      </c>
      <c r="I6749">
        <v>99360</v>
      </c>
      <c r="J6749">
        <v>4.6500000000000004</v>
      </c>
      <c r="K6749">
        <v>4160</v>
      </c>
      <c r="L6749" s="2">
        <v>45476</v>
      </c>
      <c r="O6749" t="str">
        <f>IF(ecommerce_10000[[#This Row],[Platform]]="Souq","sq",ecommerce_10000[[#This Row],[Platform]])</f>
        <v>sq</v>
      </c>
      <c r="P6749" t="str">
        <f>IF(E6749="Souq","sq",IF(E6749="Jumia","Jum",E6749))</f>
        <v>sq</v>
      </c>
      <c r="Q6749">
        <f>VLOOKUP(ecommerce_10000[[#This Row],[City]],F:I,4,FALSE)</f>
        <v>99349.3</v>
      </c>
      <c r="R6749" s="1">
        <f>SUMIF(C:C,ecommerce_10000[[#This Row],[Category]],I:I)</f>
        <v>57542997.559999913</v>
      </c>
      <c r="S6749" s="1">
        <f>SUMIFS(I:I,C:C,C6749)</f>
        <v>57542997.559999913</v>
      </c>
      <c r="T6749" s="1" t="str">
        <f>INDEX(F:F,MATCH(ecommerce_10000[[#This Row],[TotalAmount]],I:I,0))</f>
        <v>Riyadh</v>
      </c>
    </row>
    <row r="6750" spans="1:20" x14ac:dyDescent="0.3">
      <c r="A6750" s="1" t="s">
        <v>6794</v>
      </c>
      <c r="B6750" s="1" t="s">
        <v>53</v>
      </c>
      <c r="C6750" s="1" t="s">
        <v>31</v>
      </c>
      <c r="D6750" s="1" t="s">
        <v>54</v>
      </c>
      <c r="E6750" s="1" t="s">
        <v>47</v>
      </c>
      <c r="F6750" s="1" t="s">
        <v>28</v>
      </c>
      <c r="G6750">
        <v>17628.39</v>
      </c>
      <c r="H6750">
        <v>5</v>
      </c>
      <c r="I6750">
        <v>88141.95</v>
      </c>
      <c r="J6750">
        <v>4.3099999999999996</v>
      </c>
      <c r="K6750">
        <v>2368</v>
      </c>
      <c r="L6750" s="2">
        <v>45331</v>
      </c>
      <c r="O6750" t="str">
        <f>IF(ecommerce_10000[[#This Row],[Platform]]="Souq","sq",ecommerce_10000[[#This Row],[Platform]])</f>
        <v>Amazon</v>
      </c>
      <c r="P6750" t="str">
        <f>IF(E6750="Souq","sq",IF(E6750="Jumia","Jum",E6750))</f>
        <v>Amazon</v>
      </c>
      <c r="Q6750">
        <f>VLOOKUP(ecommerce_10000[[#This Row],[City]],F:I,4,FALSE)</f>
        <v>26648.76</v>
      </c>
      <c r="R6750" s="1">
        <f>SUMIF(C:C,ecommerce_10000[[#This Row],[Category]],I:I)</f>
        <v>57542997.559999913</v>
      </c>
      <c r="S6750" s="1">
        <f>SUMIFS(I:I,C:C,C6750)</f>
        <v>57542997.559999913</v>
      </c>
      <c r="T6750" s="1" t="str">
        <f>INDEX(F:F,MATCH(ecommerce_10000[[#This Row],[TotalAmount]],I:I,0))</f>
        <v>Casablanca</v>
      </c>
    </row>
    <row r="6751" spans="1:20" x14ac:dyDescent="0.3">
      <c r="A6751" s="1" t="s">
        <v>6795</v>
      </c>
      <c r="B6751" s="1" t="s">
        <v>30</v>
      </c>
      <c r="C6751" s="1" t="s">
        <v>31</v>
      </c>
      <c r="D6751" s="1" t="s">
        <v>32</v>
      </c>
      <c r="E6751" s="1" t="s">
        <v>16</v>
      </c>
      <c r="F6751" s="1" t="s">
        <v>40</v>
      </c>
      <c r="G6751">
        <v>10279.33</v>
      </c>
      <c r="H6751">
        <v>1</v>
      </c>
      <c r="I6751">
        <v>10279.33</v>
      </c>
      <c r="J6751">
        <v>1.52</v>
      </c>
      <c r="K6751">
        <v>704</v>
      </c>
      <c r="L6751" s="2">
        <v>45480</v>
      </c>
      <c r="O6751" t="str">
        <f>IF(ecommerce_10000[[#This Row],[Platform]]="Souq","sq",ecommerce_10000[[#This Row],[Platform]])</f>
        <v>sq</v>
      </c>
      <c r="P6751" t="str">
        <f>IF(E6751="Souq","sq",IF(E6751="Jumia","Jum",E6751))</f>
        <v>sq</v>
      </c>
      <c r="Q6751">
        <f>VLOOKUP(ecommerce_10000[[#This Row],[City]],F:I,4,FALSE)</f>
        <v>99349.3</v>
      </c>
      <c r="R6751" s="1">
        <f>SUMIF(C:C,ecommerce_10000[[#This Row],[Category]],I:I)</f>
        <v>57542997.559999913</v>
      </c>
      <c r="S6751" s="1">
        <f>SUMIFS(I:I,C:C,C6751)</f>
        <v>57542997.559999913</v>
      </c>
      <c r="T6751" s="1" t="str">
        <f>INDEX(F:F,MATCH(ecommerce_10000[[#This Row],[TotalAmount]],I:I,0))</f>
        <v>Riyadh</v>
      </c>
    </row>
    <row r="6752" spans="1:20" x14ac:dyDescent="0.3">
      <c r="A6752" s="1" t="s">
        <v>6796</v>
      </c>
      <c r="B6752" s="1" t="s">
        <v>49</v>
      </c>
      <c r="C6752" s="1" t="s">
        <v>14</v>
      </c>
      <c r="D6752" s="1" t="s">
        <v>50</v>
      </c>
      <c r="E6752" s="1" t="s">
        <v>22</v>
      </c>
      <c r="F6752" s="1" t="s">
        <v>17</v>
      </c>
      <c r="G6752">
        <v>12716.25</v>
      </c>
      <c r="H6752">
        <v>3</v>
      </c>
      <c r="I6752">
        <v>38148.75</v>
      </c>
      <c r="J6752">
        <v>1.03</v>
      </c>
      <c r="K6752">
        <v>1449</v>
      </c>
      <c r="L6752" s="2">
        <v>45447</v>
      </c>
      <c r="O6752" t="str">
        <f>IF(ecommerce_10000[[#This Row],[Platform]]="Souq","sq",ecommerce_10000[[#This Row],[Platform]])</f>
        <v>Jumia</v>
      </c>
      <c r="P6752" t="str">
        <f>IF(E6752="Souq","sq",IF(E6752="Jumia","Jum",E6752))</f>
        <v>Jum</v>
      </c>
      <c r="Q6752">
        <f>VLOOKUP(ecommerce_10000[[#This Row],[City]],F:I,4,FALSE)</f>
        <v>16284.02</v>
      </c>
      <c r="R6752" s="1">
        <f>SUMIF(C:C,ecommerce_10000[[#This Row],[Category]],I:I)</f>
        <v>92327183.770000085</v>
      </c>
      <c r="S6752" s="1">
        <f>SUMIFS(I:I,C:C,C6752)</f>
        <v>92327183.770000085</v>
      </c>
      <c r="T6752" s="1" t="str">
        <f>INDEX(F:F,MATCH(ecommerce_10000[[#This Row],[TotalAmount]],I:I,0))</f>
        <v>Cairo</v>
      </c>
    </row>
    <row r="6753" spans="1:20" x14ac:dyDescent="0.3">
      <c r="A6753" s="1" t="s">
        <v>6797</v>
      </c>
      <c r="B6753" s="1" t="s">
        <v>38</v>
      </c>
      <c r="C6753" s="1" t="s">
        <v>20</v>
      </c>
      <c r="D6753" s="1" t="s">
        <v>39</v>
      </c>
      <c r="E6753" s="1" t="s">
        <v>22</v>
      </c>
      <c r="F6753" s="1" t="s">
        <v>33</v>
      </c>
      <c r="G6753">
        <v>2516.7600000000002</v>
      </c>
      <c r="H6753">
        <v>2</v>
      </c>
      <c r="I6753">
        <v>5033.5200000000004</v>
      </c>
      <c r="J6753">
        <v>1.82</v>
      </c>
      <c r="K6753">
        <v>4721</v>
      </c>
      <c r="L6753" s="2">
        <v>45626</v>
      </c>
      <c r="O6753" t="str">
        <f>IF(ecommerce_10000[[#This Row],[Platform]]="Souq","sq",ecommerce_10000[[#This Row],[Platform]])</f>
        <v>Jumia</v>
      </c>
      <c r="P6753" t="str">
        <f>IF(E6753="Souq","sq",IF(E6753="Jumia","Jum",E6753))</f>
        <v>Jum</v>
      </c>
      <c r="Q6753">
        <f>VLOOKUP(ecommerce_10000[[#This Row],[City]],F:I,4,FALSE)</f>
        <v>3665.44</v>
      </c>
      <c r="R6753" s="1">
        <f>SUMIF(C:C,ecommerce_10000[[#This Row],[Category]],I:I)</f>
        <v>91504159.730000004</v>
      </c>
      <c r="S6753" s="1">
        <f>SUMIFS(I:I,C:C,C6753)</f>
        <v>91504159.730000004</v>
      </c>
      <c r="T6753" s="1" t="str">
        <f>INDEX(F:F,MATCH(ecommerce_10000[[#This Row],[TotalAmount]],I:I,0))</f>
        <v>Dubai</v>
      </c>
    </row>
    <row r="6754" spans="1:20" x14ac:dyDescent="0.3">
      <c r="A6754" s="1" t="s">
        <v>6798</v>
      </c>
      <c r="B6754" s="1" t="s">
        <v>30</v>
      </c>
      <c r="C6754" s="1" t="s">
        <v>31</v>
      </c>
      <c r="D6754" s="1" t="s">
        <v>32</v>
      </c>
      <c r="E6754" s="1" t="s">
        <v>47</v>
      </c>
      <c r="F6754" s="1" t="s">
        <v>23</v>
      </c>
      <c r="G6754">
        <v>5305.74</v>
      </c>
      <c r="H6754">
        <v>2</v>
      </c>
      <c r="I6754">
        <v>10611.48</v>
      </c>
      <c r="J6754">
        <v>2.61</v>
      </c>
      <c r="K6754">
        <v>3144</v>
      </c>
      <c r="L6754" s="2">
        <v>45492</v>
      </c>
      <c r="O6754" t="str">
        <f>IF(ecommerce_10000[[#This Row],[Platform]]="Souq","sq",ecommerce_10000[[#This Row],[Platform]])</f>
        <v>Amazon</v>
      </c>
      <c r="P6754" t="str">
        <f>IF(E6754="Souq","sq",IF(E6754="Jumia","Jum",E6754))</f>
        <v>Amazon</v>
      </c>
      <c r="Q6754">
        <f>VLOOKUP(ecommerce_10000[[#This Row],[City]],F:I,4,FALSE)</f>
        <v>13290.4</v>
      </c>
      <c r="R6754" s="1">
        <f>SUMIF(C:C,ecommerce_10000[[#This Row],[Category]],I:I)</f>
        <v>57542997.559999913</v>
      </c>
      <c r="S6754" s="1">
        <f>SUMIFS(I:I,C:C,C6754)</f>
        <v>57542997.559999913</v>
      </c>
      <c r="T6754" s="1" t="str">
        <f>INDEX(F:F,MATCH(ecommerce_10000[[#This Row],[TotalAmount]],I:I,0))</f>
        <v>Alexandria</v>
      </c>
    </row>
    <row r="6755" spans="1:20" x14ac:dyDescent="0.3">
      <c r="A6755" s="1" t="s">
        <v>6799</v>
      </c>
      <c r="B6755" s="1" t="s">
        <v>53</v>
      </c>
      <c r="C6755" s="1" t="s">
        <v>31</v>
      </c>
      <c r="D6755" s="1" t="s">
        <v>54</v>
      </c>
      <c r="E6755" s="1" t="s">
        <v>47</v>
      </c>
      <c r="F6755" s="1" t="s">
        <v>23</v>
      </c>
      <c r="G6755">
        <v>3515.37</v>
      </c>
      <c r="H6755">
        <v>3</v>
      </c>
      <c r="I6755">
        <v>10546.11</v>
      </c>
      <c r="J6755">
        <v>4.6100000000000003</v>
      </c>
      <c r="K6755">
        <v>1275</v>
      </c>
      <c r="L6755" s="2">
        <v>45324</v>
      </c>
      <c r="O6755" t="str">
        <f>IF(ecommerce_10000[[#This Row],[Platform]]="Souq","sq",ecommerce_10000[[#This Row],[Platform]])</f>
        <v>Amazon</v>
      </c>
      <c r="P6755" t="str">
        <f>IF(E6755="Souq","sq",IF(E6755="Jumia","Jum",E6755))</f>
        <v>Amazon</v>
      </c>
      <c r="Q6755">
        <f>VLOOKUP(ecommerce_10000[[#This Row],[City]],F:I,4,FALSE)</f>
        <v>13290.4</v>
      </c>
      <c r="R6755" s="1">
        <f>SUMIF(C:C,ecommerce_10000[[#This Row],[Category]],I:I)</f>
        <v>57542997.559999913</v>
      </c>
      <c r="S6755" s="1">
        <f>SUMIFS(I:I,C:C,C6755)</f>
        <v>57542997.559999913</v>
      </c>
      <c r="T6755" s="1" t="str">
        <f>INDEX(F:F,MATCH(ecommerce_10000[[#This Row],[TotalAmount]],I:I,0))</f>
        <v>Alexandria</v>
      </c>
    </row>
    <row r="6756" spans="1:20" x14ac:dyDescent="0.3">
      <c r="A6756" s="1" t="s">
        <v>6800</v>
      </c>
      <c r="B6756" s="1" t="s">
        <v>43</v>
      </c>
      <c r="C6756" s="1" t="s">
        <v>44</v>
      </c>
      <c r="D6756" s="1" t="s">
        <v>45</v>
      </c>
      <c r="E6756" s="1" t="s">
        <v>16</v>
      </c>
      <c r="F6756" s="1" t="s">
        <v>17</v>
      </c>
      <c r="G6756">
        <v>17305.669999999998</v>
      </c>
      <c r="H6756">
        <v>4</v>
      </c>
      <c r="I6756">
        <v>69222.679999999993</v>
      </c>
      <c r="J6756">
        <v>4.0999999999999996</v>
      </c>
      <c r="K6756">
        <v>1025</v>
      </c>
      <c r="L6756" s="2">
        <v>45318</v>
      </c>
      <c r="O6756" t="str">
        <f>IF(ecommerce_10000[[#This Row],[Platform]]="Souq","sq",ecommerce_10000[[#This Row],[Platform]])</f>
        <v>sq</v>
      </c>
      <c r="P6756" t="str">
        <f>IF(E6756="Souq","sq",IF(E6756="Jumia","Jum",E6756))</f>
        <v>sq</v>
      </c>
      <c r="Q6756">
        <f>VLOOKUP(ecommerce_10000[[#This Row],[City]],F:I,4,FALSE)</f>
        <v>16284.02</v>
      </c>
      <c r="R6756" s="1">
        <f>SUMIF(C:C,ecommerce_10000[[#This Row],[Category]],I:I)</f>
        <v>31420413.200000018</v>
      </c>
      <c r="S6756" s="1">
        <f>SUMIFS(I:I,C:C,C6756)</f>
        <v>31420413.200000018</v>
      </c>
      <c r="T6756" s="1" t="str">
        <f>INDEX(F:F,MATCH(ecommerce_10000[[#This Row],[TotalAmount]],I:I,0))</f>
        <v>Cairo</v>
      </c>
    </row>
    <row r="6757" spans="1:20" x14ac:dyDescent="0.3">
      <c r="A6757" s="1" t="s">
        <v>6801</v>
      </c>
      <c r="B6757" s="1" t="s">
        <v>65</v>
      </c>
      <c r="C6757" s="1" t="s">
        <v>20</v>
      </c>
      <c r="D6757" s="1" t="s">
        <v>66</v>
      </c>
      <c r="E6757" s="1" t="s">
        <v>16</v>
      </c>
      <c r="F6757" s="1" t="s">
        <v>62</v>
      </c>
      <c r="G6757">
        <v>179.69</v>
      </c>
      <c r="H6757">
        <v>4</v>
      </c>
      <c r="I6757">
        <v>718.76</v>
      </c>
      <c r="J6757">
        <v>3.41</v>
      </c>
      <c r="K6757">
        <v>3340</v>
      </c>
      <c r="L6757" s="2">
        <v>45417</v>
      </c>
      <c r="O6757" t="str">
        <f>IF(ecommerce_10000[[#This Row],[Platform]]="Souq","sq",ecommerce_10000[[#This Row],[Platform]])</f>
        <v>sq</v>
      </c>
      <c r="P6757" t="str">
        <f>IF(E6757="Souq","sq",IF(E6757="Jumia","Jum",E6757))</f>
        <v>sq</v>
      </c>
      <c r="Q6757">
        <f>VLOOKUP(ecommerce_10000[[#This Row],[City]],F:I,4,FALSE)</f>
        <v>27872.98</v>
      </c>
      <c r="R6757" s="1">
        <f>SUMIF(C:C,ecommerce_10000[[#This Row],[Category]],I:I)</f>
        <v>91504159.730000004</v>
      </c>
      <c r="S6757" s="1">
        <f>SUMIFS(I:I,C:C,C6757)</f>
        <v>91504159.730000004</v>
      </c>
      <c r="T6757" s="1" t="str">
        <f>INDEX(F:F,MATCH(ecommerce_10000[[#This Row],[TotalAmount]],I:I,0))</f>
        <v>Giza</v>
      </c>
    </row>
    <row r="6758" spans="1:20" x14ac:dyDescent="0.3">
      <c r="A6758" s="1" t="s">
        <v>6802</v>
      </c>
      <c r="B6758" s="1" t="s">
        <v>43</v>
      </c>
      <c r="C6758" s="1" t="s">
        <v>44</v>
      </c>
      <c r="D6758" s="1" t="s">
        <v>45</v>
      </c>
      <c r="E6758" s="1" t="s">
        <v>16</v>
      </c>
      <c r="F6758" s="1" t="s">
        <v>40</v>
      </c>
      <c r="G6758">
        <v>18175.41</v>
      </c>
      <c r="H6758">
        <v>1</v>
      </c>
      <c r="I6758">
        <v>18175.41</v>
      </c>
      <c r="J6758">
        <v>2.0699999999999998</v>
      </c>
      <c r="K6758">
        <v>3569</v>
      </c>
      <c r="L6758" s="2">
        <v>45326</v>
      </c>
      <c r="O6758" t="str">
        <f>IF(ecommerce_10000[[#This Row],[Platform]]="Souq","sq",ecommerce_10000[[#This Row],[Platform]])</f>
        <v>sq</v>
      </c>
      <c r="P6758" t="str">
        <f>IF(E6758="Souq","sq",IF(E6758="Jumia","Jum",E6758))</f>
        <v>sq</v>
      </c>
      <c r="Q6758">
        <f>VLOOKUP(ecommerce_10000[[#This Row],[City]],F:I,4,FALSE)</f>
        <v>99349.3</v>
      </c>
      <c r="R6758" s="1">
        <f>SUMIF(C:C,ecommerce_10000[[#This Row],[Category]],I:I)</f>
        <v>31420413.200000018</v>
      </c>
      <c r="S6758" s="1">
        <f>SUMIFS(I:I,C:C,C6758)</f>
        <v>31420413.200000018</v>
      </c>
      <c r="T6758" s="1" t="str">
        <f>INDEX(F:F,MATCH(ecommerce_10000[[#This Row],[TotalAmount]],I:I,0))</f>
        <v>Riyadh</v>
      </c>
    </row>
    <row r="6759" spans="1:20" x14ac:dyDescent="0.3">
      <c r="A6759" s="1" t="s">
        <v>6803</v>
      </c>
      <c r="B6759" s="1" t="s">
        <v>35</v>
      </c>
      <c r="C6759" s="1" t="s">
        <v>14</v>
      </c>
      <c r="D6759" s="1" t="s">
        <v>36</v>
      </c>
      <c r="E6759" s="1" t="s">
        <v>22</v>
      </c>
      <c r="F6759" s="1" t="s">
        <v>33</v>
      </c>
      <c r="G6759">
        <v>10197.56</v>
      </c>
      <c r="H6759">
        <v>4</v>
      </c>
      <c r="I6759">
        <v>40790.239999999998</v>
      </c>
      <c r="J6759">
        <v>2.98</v>
      </c>
      <c r="K6759">
        <v>3546</v>
      </c>
      <c r="L6759" s="2">
        <v>45418</v>
      </c>
      <c r="O6759" t="str">
        <f>IF(ecommerce_10000[[#This Row],[Platform]]="Souq","sq",ecommerce_10000[[#This Row],[Platform]])</f>
        <v>Jumia</v>
      </c>
      <c r="P6759" t="str">
        <f>IF(E6759="Souq","sq",IF(E6759="Jumia","Jum",E6759))</f>
        <v>Jum</v>
      </c>
      <c r="Q6759">
        <f>VLOOKUP(ecommerce_10000[[#This Row],[City]],F:I,4,FALSE)</f>
        <v>3665.44</v>
      </c>
      <c r="R6759" s="1">
        <f>SUMIF(C:C,ecommerce_10000[[#This Row],[Category]],I:I)</f>
        <v>92327183.770000085</v>
      </c>
      <c r="S6759" s="1">
        <f>SUMIFS(I:I,C:C,C6759)</f>
        <v>92327183.770000085</v>
      </c>
      <c r="T6759" s="1" t="str">
        <f>INDEX(F:F,MATCH(ecommerce_10000[[#This Row],[TotalAmount]],I:I,0))</f>
        <v>Dubai</v>
      </c>
    </row>
    <row r="6760" spans="1:20" x14ac:dyDescent="0.3">
      <c r="A6760" s="1" t="s">
        <v>6804</v>
      </c>
      <c r="B6760" s="1" t="s">
        <v>30</v>
      </c>
      <c r="C6760" s="1" t="s">
        <v>31</v>
      </c>
      <c r="D6760" s="1" t="s">
        <v>32</v>
      </c>
      <c r="E6760" s="1" t="s">
        <v>47</v>
      </c>
      <c r="F6760" s="1" t="s">
        <v>62</v>
      </c>
      <c r="G6760">
        <v>7353.82</v>
      </c>
      <c r="H6760">
        <v>5</v>
      </c>
      <c r="I6760">
        <v>36769.1</v>
      </c>
      <c r="J6760">
        <v>4.05</v>
      </c>
      <c r="K6760">
        <v>3833</v>
      </c>
      <c r="L6760" s="2">
        <v>45470</v>
      </c>
      <c r="O6760" t="str">
        <f>IF(ecommerce_10000[[#This Row],[Platform]]="Souq","sq",ecommerce_10000[[#This Row],[Platform]])</f>
        <v>Amazon</v>
      </c>
      <c r="P6760" t="str">
        <f>IF(E6760="Souq","sq",IF(E6760="Jumia","Jum",E6760))</f>
        <v>Amazon</v>
      </c>
      <c r="Q6760">
        <f>VLOOKUP(ecommerce_10000[[#This Row],[City]],F:I,4,FALSE)</f>
        <v>27872.98</v>
      </c>
      <c r="R6760" s="1">
        <f>SUMIF(C:C,ecommerce_10000[[#This Row],[Category]],I:I)</f>
        <v>57542997.559999913</v>
      </c>
      <c r="S6760" s="1">
        <f>SUMIFS(I:I,C:C,C6760)</f>
        <v>57542997.559999913</v>
      </c>
      <c r="T6760" s="1" t="str">
        <f>INDEX(F:F,MATCH(ecommerce_10000[[#This Row],[TotalAmount]],I:I,0))</f>
        <v>Giza</v>
      </c>
    </row>
    <row r="6761" spans="1:20" x14ac:dyDescent="0.3">
      <c r="A6761" s="1" t="s">
        <v>6805</v>
      </c>
      <c r="B6761" s="1" t="s">
        <v>13</v>
      </c>
      <c r="C6761" s="1" t="s">
        <v>14</v>
      </c>
      <c r="D6761" s="1" t="s">
        <v>15</v>
      </c>
      <c r="E6761" s="1" t="s">
        <v>47</v>
      </c>
      <c r="F6761" s="1" t="s">
        <v>23</v>
      </c>
      <c r="G6761">
        <v>5309.26</v>
      </c>
      <c r="H6761">
        <v>4</v>
      </c>
      <c r="I6761">
        <v>21237.040000000001</v>
      </c>
      <c r="J6761">
        <v>2.87</v>
      </c>
      <c r="K6761">
        <v>1969</v>
      </c>
      <c r="L6761" s="2">
        <v>45537</v>
      </c>
      <c r="O6761" t="str">
        <f>IF(ecommerce_10000[[#This Row],[Platform]]="Souq","sq",ecommerce_10000[[#This Row],[Platform]])</f>
        <v>Amazon</v>
      </c>
      <c r="P6761" t="str">
        <f>IF(E6761="Souq","sq",IF(E6761="Jumia","Jum",E6761))</f>
        <v>Amazon</v>
      </c>
      <c r="Q6761">
        <f>VLOOKUP(ecommerce_10000[[#This Row],[City]],F:I,4,FALSE)</f>
        <v>13290.4</v>
      </c>
      <c r="R6761" s="1">
        <f>SUMIF(C:C,ecommerce_10000[[#This Row],[Category]],I:I)</f>
        <v>92327183.770000085</v>
      </c>
      <c r="S6761" s="1">
        <f>SUMIFS(I:I,C:C,C6761)</f>
        <v>92327183.770000085</v>
      </c>
      <c r="T6761" s="1" t="str">
        <f>INDEX(F:F,MATCH(ecommerce_10000[[#This Row],[TotalAmount]],I:I,0))</f>
        <v>Alexandria</v>
      </c>
    </row>
    <row r="6762" spans="1:20" x14ac:dyDescent="0.3">
      <c r="A6762" s="1" t="s">
        <v>6806</v>
      </c>
      <c r="B6762" s="1" t="s">
        <v>38</v>
      </c>
      <c r="C6762" s="1" t="s">
        <v>20</v>
      </c>
      <c r="D6762" s="1" t="s">
        <v>39</v>
      </c>
      <c r="E6762" s="1" t="s">
        <v>47</v>
      </c>
      <c r="F6762" s="1" t="s">
        <v>33</v>
      </c>
      <c r="G6762">
        <v>17425.669999999998</v>
      </c>
      <c r="H6762">
        <v>2</v>
      </c>
      <c r="I6762">
        <v>34851.339999999997</v>
      </c>
      <c r="J6762">
        <v>1.0900000000000001</v>
      </c>
      <c r="K6762">
        <v>4506</v>
      </c>
      <c r="L6762" s="2">
        <v>45313</v>
      </c>
      <c r="O6762" t="str">
        <f>IF(ecommerce_10000[[#This Row],[Platform]]="Souq","sq",ecommerce_10000[[#This Row],[Platform]])</f>
        <v>Amazon</v>
      </c>
      <c r="P6762" t="str">
        <f>IF(E6762="Souq","sq",IF(E6762="Jumia","Jum",E6762))</f>
        <v>Amazon</v>
      </c>
      <c r="Q6762">
        <f>VLOOKUP(ecommerce_10000[[#This Row],[City]],F:I,4,FALSE)</f>
        <v>3665.44</v>
      </c>
      <c r="R6762" s="1">
        <f>SUMIF(C:C,ecommerce_10000[[#This Row],[Category]],I:I)</f>
        <v>91504159.730000004</v>
      </c>
      <c r="S6762" s="1">
        <f>SUMIFS(I:I,C:C,C6762)</f>
        <v>91504159.730000004</v>
      </c>
      <c r="T6762" s="1" t="str">
        <f>INDEX(F:F,MATCH(ecommerce_10000[[#This Row],[TotalAmount]],I:I,0))</f>
        <v>Dubai</v>
      </c>
    </row>
    <row r="6763" spans="1:20" x14ac:dyDescent="0.3">
      <c r="A6763" s="1" t="s">
        <v>6807</v>
      </c>
      <c r="B6763" s="1" t="s">
        <v>49</v>
      </c>
      <c r="C6763" s="1" t="s">
        <v>14</v>
      </c>
      <c r="D6763" s="1" t="s">
        <v>50</v>
      </c>
      <c r="E6763" s="1" t="s">
        <v>22</v>
      </c>
      <c r="F6763" s="1" t="s">
        <v>28</v>
      </c>
      <c r="G6763">
        <v>18273.14</v>
      </c>
      <c r="H6763">
        <v>4</v>
      </c>
      <c r="I6763">
        <v>73092.56</v>
      </c>
      <c r="J6763">
        <v>4.07</v>
      </c>
      <c r="K6763">
        <v>2606</v>
      </c>
      <c r="L6763" s="2">
        <v>45487</v>
      </c>
      <c r="O6763" t="str">
        <f>IF(ecommerce_10000[[#This Row],[Platform]]="Souq","sq",ecommerce_10000[[#This Row],[Platform]])</f>
        <v>Jumia</v>
      </c>
      <c r="P6763" t="str">
        <f>IF(E6763="Souq","sq",IF(E6763="Jumia","Jum",E6763))</f>
        <v>Jum</v>
      </c>
      <c r="Q6763">
        <f>VLOOKUP(ecommerce_10000[[#This Row],[City]],F:I,4,FALSE)</f>
        <v>26648.76</v>
      </c>
      <c r="R6763" s="1">
        <f>SUMIF(C:C,ecommerce_10000[[#This Row],[Category]],I:I)</f>
        <v>92327183.770000085</v>
      </c>
      <c r="S6763" s="1">
        <f>SUMIFS(I:I,C:C,C6763)</f>
        <v>92327183.770000085</v>
      </c>
      <c r="T6763" s="1" t="str">
        <f>INDEX(F:F,MATCH(ecommerce_10000[[#This Row],[TotalAmount]],I:I,0))</f>
        <v>Casablanca</v>
      </c>
    </row>
    <row r="6764" spans="1:20" x14ac:dyDescent="0.3">
      <c r="A6764" s="1" t="s">
        <v>6808</v>
      </c>
      <c r="B6764" s="1" t="s">
        <v>13</v>
      </c>
      <c r="C6764" s="1" t="s">
        <v>14</v>
      </c>
      <c r="D6764" s="1" t="s">
        <v>15</v>
      </c>
      <c r="E6764" s="1" t="s">
        <v>22</v>
      </c>
      <c r="F6764" s="1" t="s">
        <v>33</v>
      </c>
      <c r="G6764">
        <v>11733.96</v>
      </c>
      <c r="H6764">
        <v>1</v>
      </c>
      <c r="I6764">
        <v>11733.96</v>
      </c>
      <c r="J6764">
        <v>2.87</v>
      </c>
      <c r="K6764">
        <v>2526</v>
      </c>
      <c r="L6764" s="2">
        <v>45481</v>
      </c>
      <c r="O6764" t="str">
        <f>IF(ecommerce_10000[[#This Row],[Platform]]="Souq","sq",ecommerce_10000[[#This Row],[Platform]])</f>
        <v>Jumia</v>
      </c>
      <c r="P6764" t="str">
        <f>IF(E6764="Souq","sq",IF(E6764="Jumia","Jum",E6764))</f>
        <v>Jum</v>
      </c>
      <c r="Q6764">
        <f>VLOOKUP(ecommerce_10000[[#This Row],[City]],F:I,4,FALSE)</f>
        <v>3665.44</v>
      </c>
      <c r="R6764" s="1">
        <f>SUMIF(C:C,ecommerce_10000[[#This Row],[Category]],I:I)</f>
        <v>92327183.770000085</v>
      </c>
      <c r="S6764" s="1">
        <f>SUMIFS(I:I,C:C,C6764)</f>
        <v>92327183.770000085</v>
      </c>
      <c r="T6764" s="1" t="str">
        <f>INDEX(F:F,MATCH(ecommerce_10000[[#This Row],[TotalAmount]],I:I,0))</f>
        <v>Dubai</v>
      </c>
    </row>
    <row r="6765" spans="1:20" x14ac:dyDescent="0.3">
      <c r="A6765" s="1" t="s">
        <v>6809</v>
      </c>
      <c r="B6765" s="1" t="s">
        <v>19</v>
      </c>
      <c r="C6765" s="1" t="s">
        <v>20</v>
      </c>
      <c r="D6765" s="1" t="s">
        <v>21</v>
      </c>
      <c r="E6765" s="1" t="s">
        <v>16</v>
      </c>
      <c r="F6765" s="1" t="s">
        <v>62</v>
      </c>
      <c r="G6765">
        <v>17614.2</v>
      </c>
      <c r="H6765">
        <v>1</v>
      </c>
      <c r="I6765">
        <v>17614.2</v>
      </c>
      <c r="J6765">
        <v>4.13</v>
      </c>
      <c r="K6765">
        <v>1388</v>
      </c>
      <c r="L6765" s="2">
        <v>45371</v>
      </c>
      <c r="O6765" t="str">
        <f>IF(ecommerce_10000[[#This Row],[Platform]]="Souq","sq",ecommerce_10000[[#This Row],[Platform]])</f>
        <v>sq</v>
      </c>
      <c r="P6765" t="str">
        <f>IF(E6765="Souq","sq",IF(E6765="Jumia","Jum",E6765))</f>
        <v>sq</v>
      </c>
      <c r="Q6765">
        <f>VLOOKUP(ecommerce_10000[[#This Row],[City]],F:I,4,FALSE)</f>
        <v>27872.98</v>
      </c>
      <c r="R6765" s="1">
        <f>SUMIF(C:C,ecommerce_10000[[#This Row],[Category]],I:I)</f>
        <v>91504159.730000004</v>
      </c>
      <c r="S6765" s="1">
        <f>SUMIFS(I:I,C:C,C6765)</f>
        <v>91504159.730000004</v>
      </c>
      <c r="T6765" s="1" t="str">
        <f>INDEX(F:F,MATCH(ecommerce_10000[[#This Row],[TotalAmount]],I:I,0))</f>
        <v>Giza</v>
      </c>
    </row>
    <row r="6766" spans="1:20" x14ac:dyDescent="0.3">
      <c r="A6766" s="1" t="s">
        <v>6810</v>
      </c>
      <c r="B6766" s="1" t="s">
        <v>49</v>
      </c>
      <c r="C6766" s="1" t="s">
        <v>14</v>
      </c>
      <c r="D6766" s="1" t="s">
        <v>50</v>
      </c>
      <c r="E6766" s="1" t="s">
        <v>22</v>
      </c>
      <c r="F6766" s="1" t="s">
        <v>17</v>
      </c>
      <c r="G6766">
        <v>3400.66</v>
      </c>
      <c r="H6766">
        <v>3</v>
      </c>
      <c r="I6766">
        <v>10201.98</v>
      </c>
      <c r="J6766">
        <v>4.7699999999999996</v>
      </c>
      <c r="K6766">
        <v>3695</v>
      </c>
      <c r="L6766" s="2">
        <v>45486</v>
      </c>
      <c r="O6766" t="str">
        <f>IF(ecommerce_10000[[#This Row],[Platform]]="Souq","sq",ecommerce_10000[[#This Row],[Platform]])</f>
        <v>Jumia</v>
      </c>
      <c r="P6766" t="str">
        <f>IF(E6766="Souq","sq",IF(E6766="Jumia","Jum",E6766))</f>
        <v>Jum</v>
      </c>
      <c r="Q6766">
        <f>VLOOKUP(ecommerce_10000[[#This Row],[City]],F:I,4,FALSE)</f>
        <v>16284.02</v>
      </c>
      <c r="R6766" s="1">
        <f>SUMIF(C:C,ecommerce_10000[[#This Row],[Category]],I:I)</f>
        <v>92327183.770000085</v>
      </c>
      <c r="S6766" s="1">
        <f>SUMIFS(I:I,C:C,C6766)</f>
        <v>92327183.770000085</v>
      </c>
      <c r="T6766" s="1" t="str">
        <f>INDEX(F:F,MATCH(ecommerce_10000[[#This Row],[TotalAmount]],I:I,0))</f>
        <v>Cairo</v>
      </c>
    </row>
    <row r="6767" spans="1:20" x14ac:dyDescent="0.3">
      <c r="A6767" s="1" t="s">
        <v>6811</v>
      </c>
      <c r="B6767" s="1" t="s">
        <v>30</v>
      </c>
      <c r="C6767" s="1" t="s">
        <v>31</v>
      </c>
      <c r="D6767" s="1" t="s">
        <v>32</v>
      </c>
      <c r="E6767" s="1" t="s">
        <v>22</v>
      </c>
      <c r="F6767" s="1" t="s">
        <v>23</v>
      </c>
      <c r="G6767">
        <v>8242.4599999999991</v>
      </c>
      <c r="H6767">
        <v>2</v>
      </c>
      <c r="I6767">
        <v>16484.919999999998</v>
      </c>
      <c r="J6767">
        <v>4.26</v>
      </c>
      <c r="K6767">
        <v>4332</v>
      </c>
      <c r="L6767" s="2">
        <v>45579</v>
      </c>
      <c r="O6767" t="str">
        <f>IF(ecommerce_10000[[#This Row],[Platform]]="Souq","sq",ecommerce_10000[[#This Row],[Platform]])</f>
        <v>Jumia</v>
      </c>
      <c r="P6767" t="str">
        <f>IF(E6767="Souq","sq",IF(E6767="Jumia","Jum",E6767))</f>
        <v>Jum</v>
      </c>
      <c r="Q6767">
        <f>VLOOKUP(ecommerce_10000[[#This Row],[City]],F:I,4,FALSE)</f>
        <v>13290.4</v>
      </c>
      <c r="R6767" s="1">
        <f>SUMIF(C:C,ecommerce_10000[[#This Row],[Category]],I:I)</f>
        <v>57542997.559999913</v>
      </c>
      <c r="S6767" s="1">
        <f>SUMIFS(I:I,C:C,C6767)</f>
        <v>57542997.559999913</v>
      </c>
      <c r="T6767" s="1" t="str">
        <f>INDEX(F:F,MATCH(ecommerce_10000[[#This Row],[TotalAmount]],I:I,0))</f>
        <v>Alexandria</v>
      </c>
    </row>
    <row r="6768" spans="1:20" x14ac:dyDescent="0.3">
      <c r="A6768" s="1" t="s">
        <v>6812</v>
      </c>
      <c r="B6768" s="1" t="s">
        <v>30</v>
      </c>
      <c r="C6768" s="1" t="s">
        <v>31</v>
      </c>
      <c r="D6768" s="1" t="s">
        <v>32</v>
      </c>
      <c r="E6768" s="1" t="s">
        <v>16</v>
      </c>
      <c r="F6768" s="1" t="s">
        <v>40</v>
      </c>
      <c r="G6768">
        <v>8867.93</v>
      </c>
      <c r="H6768">
        <v>1</v>
      </c>
      <c r="I6768">
        <v>8867.93</v>
      </c>
      <c r="J6768">
        <v>3.19</v>
      </c>
      <c r="K6768">
        <v>3873</v>
      </c>
      <c r="L6768" s="2">
        <v>45356</v>
      </c>
      <c r="O6768" t="str">
        <f>IF(ecommerce_10000[[#This Row],[Platform]]="Souq","sq",ecommerce_10000[[#This Row],[Platform]])</f>
        <v>sq</v>
      </c>
      <c r="P6768" t="str">
        <f>IF(E6768="Souq","sq",IF(E6768="Jumia","Jum",E6768))</f>
        <v>sq</v>
      </c>
      <c r="Q6768">
        <f>VLOOKUP(ecommerce_10000[[#This Row],[City]],F:I,4,FALSE)</f>
        <v>99349.3</v>
      </c>
      <c r="R6768" s="1">
        <f>SUMIF(C:C,ecommerce_10000[[#This Row],[Category]],I:I)</f>
        <v>57542997.559999913</v>
      </c>
      <c r="S6768" s="1">
        <f>SUMIFS(I:I,C:C,C6768)</f>
        <v>57542997.559999913</v>
      </c>
      <c r="T6768" s="1" t="str">
        <f>INDEX(F:F,MATCH(ecommerce_10000[[#This Row],[TotalAmount]],I:I,0))</f>
        <v>Riyadh</v>
      </c>
    </row>
    <row r="6769" spans="1:20" x14ac:dyDescent="0.3">
      <c r="A6769" s="1" t="s">
        <v>6813</v>
      </c>
      <c r="B6769" s="1" t="s">
        <v>25</v>
      </c>
      <c r="C6769" s="1" t="s">
        <v>26</v>
      </c>
      <c r="D6769" s="1" t="s">
        <v>27</v>
      </c>
      <c r="E6769" s="1" t="s">
        <v>22</v>
      </c>
      <c r="F6769" s="1" t="s">
        <v>33</v>
      </c>
      <c r="G6769">
        <v>5426.89</v>
      </c>
      <c r="H6769">
        <v>5</v>
      </c>
      <c r="I6769">
        <v>27134.45</v>
      </c>
      <c r="J6769">
        <v>4.8600000000000003</v>
      </c>
      <c r="K6769">
        <v>3238</v>
      </c>
      <c r="L6769" s="2">
        <v>45577</v>
      </c>
      <c r="O6769" t="str">
        <f>IF(ecommerce_10000[[#This Row],[Platform]]="Souq","sq",ecommerce_10000[[#This Row],[Platform]])</f>
        <v>Jumia</v>
      </c>
      <c r="P6769" t="str">
        <f>IF(E6769="Souq","sq",IF(E6769="Jumia","Jum",E6769))</f>
        <v>Jum</v>
      </c>
      <c r="Q6769">
        <f>VLOOKUP(ecommerce_10000[[#This Row],[City]],F:I,4,FALSE)</f>
        <v>3665.44</v>
      </c>
      <c r="R6769" s="1">
        <f>SUMIF(C:C,ecommerce_10000[[#This Row],[Category]],I:I)</f>
        <v>29200970.130000021</v>
      </c>
      <c r="S6769" s="1">
        <f>SUMIFS(I:I,C:C,C6769)</f>
        <v>29200970.130000021</v>
      </c>
      <c r="T6769" s="1" t="str">
        <f>INDEX(F:F,MATCH(ecommerce_10000[[#This Row],[TotalAmount]],I:I,0))</f>
        <v>Dubai</v>
      </c>
    </row>
    <row r="6770" spans="1:20" x14ac:dyDescent="0.3">
      <c r="A6770" s="1" t="s">
        <v>6814</v>
      </c>
      <c r="B6770" s="1" t="s">
        <v>13</v>
      </c>
      <c r="C6770" s="1" t="s">
        <v>14</v>
      </c>
      <c r="D6770" s="1" t="s">
        <v>15</v>
      </c>
      <c r="E6770" s="1" t="s">
        <v>16</v>
      </c>
      <c r="F6770" s="1" t="s">
        <v>33</v>
      </c>
      <c r="G6770">
        <v>9446.14</v>
      </c>
      <c r="H6770">
        <v>1</v>
      </c>
      <c r="I6770">
        <v>9446.14</v>
      </c>
      <c r="J6770">
        <v>4.9400000000000004</v>
      </c>
      <c r="K6770">
        <v>1992</v>
      </c>
      <c r="L6770" s="2">
        <v>45382</v>
      </c>
      <c r="O6770" t="str">
        <f>IF(ecommerce_10000[[#This Row],[Platform]]="Souq","sq",ecommerce_10000[[#This Row],[Platform]])</f>
        <v>sq</v>
      </c>
      <c r="P6770" t="str">
        <f>IF(E6770="Souq","sq",IF(E6770="Jumia","Jum",E6770))</f>
        <v>sq</v>
      </c>
      <c r="Q6770">
        <f>VLOOKUP(ecommerce_10000[[#This Row],[City]],F:I,4,FALSE)</f>
        <v>3665.44</v>
      </c>
      <c r="R6770" s="1">
        <f>SUMIF(C:C,ecommerce_10000[[#This Row],[Category]],I:I)</f>
        <v>92327183.770000085</v>
      </c>
      <c r="S6770" s="1">
        <f>SUMIFS(I:I,C:C,C6770)</f>
        <v>92327183.770000085</v>
      </c>
      <c r="T6770" s="1" t="str">
        <f>INDEX(F:F,MATCH(ecommerce_10000[[#This Row],[TotalAmount]],I:I,0))</f>
        <v>Dubai</v>
      </c>
    </row>
    <row r="6771" spans="1:20" x14ac:dyDescent="0.3">
      <c r="A6771" s="1" t="s">
        <v>6815</v>
      </c>
      <c r="B6771" s="1" t="s">
        <v>25</v>
      </c>
      <c r="C6771" s="1" t="s">
        <v>26</v>
      </c>
      <c r="D6771" s="1" t="s">
        <v>27</v>
      </c>
      <c r="E6771" s="1" t="s">
        <v>22</v>
      </c>
      <c r="F6771" s="1" t="s">
        <v>28</v>
      </c>
      <c r="G6771">
        <v>12651.38</v>
      </c>
      <c r="H6771">
        <v>2</v>
      </c>
      <c r="I6771">
        <v>25302.76</v>
      </c>
      <c r="J6771">
        <v>3.87</v>
      </c>
      <c r="K6771">
        <v>1862</v>
      </c>
      <c r="L6771" s="2">
        <v>45429</v>
      </c>
      <c r="O6771" t="str">
        <f>IF(ecommerce_10000[[#This Row],[Platform]]="Souq","sq",ecommerce_10000[[#This Row],[Platform]])</f>
        <v>Jumia</v>
      </c>
      <c r="P6771" t="str">
        <f>IF(E6771="Souq","sq",IF(E6771="Jumia","Jum",E6771))</f>
        <v>Jum</v>
      </c>
      <c r="Q6771">
        <f>VLOOKUP(ecommerce_10000[[#This Row],[City]],F:I,4,FALSE)</f>
        <v>26648.76</v>
      </c>
      <c r="R6771" s="1">
        <f>SUMIF(C:C,ecommerce_10000[[#This Row],[Category]],I:I)</f>
        <v>29200970.130000021</v>
      </c>
      <c r="S6771" s="1">
        <f>SUMIFS(I:I,C:C,C6771)</f>
        <v>29200970.130000021</v>
      </c>
      <c r="T6771" s="1" t="str">
        <f>INDEX(F:F,MATCH(ecommerce_10000[[#This Row],[TotalAmount]],I:I,0))</f>
        <v>Casablanca</v>
      </c>
    </row>
    <row r="6772" spans="1:20" x14ac:dyDescent="0.3">
      <c r="A6772" s="1" t="s">
        <v>6816</v>
      </c>
      <c r="B6772" s="1" t="s">
        <v>13</v>
      </c>
      <c r="C6772" s="1" t="s">
        <v>14</v>
      </c>
      <c r="D6772" s="1" t="s">
        <v>15</v>
      </c>
      <c r="E6772" s="1" t="s">
        <v>22</v>
      </c>
      <c r="F6772" s="1" t="s">
        <v>62</v>
      </c>
      <c r="G6772">
        <v>17343.95</v>
      </c>
      <c r="H6772">
        <v>3</v>
      </c>
      <c r="I6772">
        <v>52031.85</v>
      </c>
      <c r="J6772">
        <v>4.13</v>
      </c>
      <c r="K6772">
        <v>1659</v>
      </c>
      <c r="L6772" s="2">
        <v>45557</v>
      </c>
      <c r="O6772" t="str">
        <f>IF(ecommerce_10000[[#This Row],[Platform]]="Souq","sq",ecommerce_10000[[#This Row],[Platform]])</f>
        <v>Jumia</v>
      </c>
      <c r="P6772" t="str">
        <f>IF(E6772="Souq","sq",IF(E6772="Jumia","Jum",E6772))</f>
        <v>Jum</v>
      </c>
      <c r="Q6772">
        <f>VLOOKUP(ecommerce_10000[[#This Row],[City]],F:I,4,FALSE)</f>
        <v>27872.98</v>
      </c>
      <c r="R6772" s="1">
        <f>SUMIF(C:C,ecommerce_10000[[#This Row],[Category]],I:I)</f>
        <v>92327183.770000085</v>
      </c>
      <c r="S6772" s="1">
        <f>SUMIFS(I:I,C:C,C6772)</f>
        <v>92327183.770000085</v>
      </c>
      <c r="T6772" s="1" t="str">
        <f>INDEX(F:F,MATCH(ecommerce_10000[[#This Row],[TotalAmount]],I:I,0))</f>
        <v>Giza</v>
      </c>
    </row>
    <row r="6773" spans="1:20" x14ac:dyDescent="0.3">
      <c r="A6773" s="1" t="s">
        <v>6817</v>
      </c>
      <c r="B6773" s="1" t="s">
        <v>25</v>
      </c>
      <c r="C6773" s="1" t="s">
        <v>26</v>
      </c>
      <c r="D6773" s="1" t="s">
        <v>27</v>
      </c>
      <c r="E6773" s="1" t="s">
        <v>22</v>
      </c>
      <c r="F6773" s="1" t="s">
        <v>28</v>
      </c>
      <c r="G6773">
        <v>5190.57</v>
      </c>
      <c r="H6773">
        <v>5</v>
      </c>
      <c r="I6773">
        <v>25952.85</v>
      </c>
      <c r="J6773">
        <v>4.7699999999999996</v>
      </c>
      <c r="K6773">
        <v>3271</v>
      </c>
      <c r="L6773" s="2">
        <v>45444</v>
      </c>
      <c r="O6773" t="str">
        <f>IF(ecommerce_10000[[#This Row],[Platform]]="Souq","sq",ecommerce_10000[[#This Row],[Platform]])</f>
        <v>Jumia</v>
      </c>
      <c r="P6773" t="str">
        <f>IF(E6773="Souq","sq",IF(E6773="Jumia","Jum",E6773))</f>
        <v>Jum</v>
      </c>
      <c r="Q6773">
        <f>VLOOKUP(ecommerce_10000[[#This Row],[City]],F:I,4,FALSE)</f>
        <v>26648.76</v>
      </c>
      <c r="R6773" s="1">
        <f>SUMIF(C:C,ecommerce_10000[[#This Row],[Category]],I:I)</f>
        <v>29200970.130000021</v>
      </c>
      <c r="S6773" s="1">
        <f>SUMIFS(I:I,C:C,C6773)</f>
        <v>29200970.130000021</v>
      </c>
      <c r="T6773" s="1" t="str">
        <f>INDEX(F:F,MATCH(ecommerce_10000[[#This Row],[TotalAmount]],I:I,0))</f>
        <v>Casablanca</v>
      </c>
    </row>
    <row r="6774" spans="1:20" x14ac:dyDescent="0.3">
      <c r="A6774" s="1" t="s">
        <v>6818</v>
      </c>
      <c r="B6774" s="1" t="s">
        <v>19</v>
      </c>
      <c r="C6774" s="1" t="s">
        <v>20</v>
      </c>
      <c r="D6774" s="1" t="s">
        <v>21</v>
      </c>
      <c r="E6774" s="1" t="s">
        <v>47</v>
      </c>
      <c r="F6774" s="1" t="s">
        <v>62</v>
      </c>
      <c r="G6774">
        <v>17003.11</v>
      </c>
      <c r="H6774">
        <v>5</v>
      </c>
      <c r="I6774">
        <v>85015.55</v>
      </c>
      <c r="J6774">
        <v>2.95</v>
      </c>
      <c r="K6774">
        <v>3042</v>
      </c>
      <c r="L6774" s="2">
        <v>45573</v>
      </c>
      <c r="O6774" t="str">
        <f>IF(ecommerce_10000[[#This Row],[Platform]]="Souq","sq",ecommerce_10000[[#This Row],[Platform]])</f>
        <v>Amazon</v>
      </c>
      <c r="P6774" t="str">
        <f>IF(E6774="Souq","sq",IF(E6774="Jumia","Jum",E6774))</f>
        <v>Amazon</v>
      </c>
      <c r="Q6774">
        <f>VLOOKUP(ecommerce_10000[[#This Row],[City]],F:I,4,FALSE)</f>
        <v>27872.98</v>
      </c>
      <c r="R6774" s="1">
        <f>SUMIF(C:C,ecommerce_10000[[#This Row],[Category]],I:I)</f>
        <v>91504159.730000004</v>
      </c>
      <c r="S6774" s="1">
        <f>SUMIFS(I:I,C:C,C6774)</f>
        <v>91504159.730000004</v>
      </c>
      <c r="T6774" s="1" t="str">
        <f>INDEX(F:F,MATCH(ecommerce_10000[[#This Row],[TotalAmount]],I:I,0))</f>
        <v>Giza</v>
      </c>
    </row>
    <row r="6775" spans="1:20" x14ac:dyDescent="0.3">
      <c r="A6775" s="1" t="s">
        <v>6819</v>
      </c>
      <c r="B6775" s="1" t="s">
        <v>13</v>
      </c>
      <c r="C6775" s="1" t="s">
        <v>14</v>
      </c>
      <c r="D6775" s="1" t="s">
        <v>15</v>
      </c>
      <c r="E6775" s="1" t="s">
        <v>47</v>
      </c>
      <c r="F6775" s="1" t="s">
        <v>33</v>
      </c>
      <c r="G6775">
        <v>7585.6</v>
      </c>
      <c r="H6775">
        <v>2</v>
      </c>
      <c r="I6775">
        <v>15171.2</v>
      </c>
      <c r="J6775">
        <v>3.32</v>
      </c>
      <c r="K6775">
        <v>1090</v>
      </c>
      <c r="L6775" s="2">
        <v>45560</v>
      </c>
      <c r="O6775" t="str">
        <f>IF(ecommerce_10000[[#This Row],[Platform]]="Souq","sq",ecommerce_10000[[#This Row],[Platform]])</f>
        <v>Amazon</v>
      </c>
      <c r="P6775" t="str">
        <f>IF(E6775="Souq","sq",IF(E6775="Jumia","Jum",E6775))</f>
        <v>Amazon</v>
      </c>
      <c r="Q6775">
        <f>VLOOKUP(ecommerce_10000[[#This Row],[City]],F:I,4,FALSE)</f>
        <v>3665.44</v>
      </c>
      <c r="R6775" s="1">
        <f>SUMIF(C:C,ecommerce_10000[[#This Row],[Category]],I:I)</f>
        <v>92327183.770000085</v>
      </c>
      <c r="S6775" s="1">
        <f>SUMIFS(I:I,C:C,C6775)</f>
        <v>92327183.770000085</v>
      </c>
      <c r="T6775" s="1" t="str">
        <f>INDEX(F:F,MATCH(ecommerce_10000[[#This Row],[TotalAmount]],I:I,0))</f>
        <v>Dubai</v>
      </c>
    </row>
    <row r="6776" spans="1:20" x14ac:dyDescent="0.3">
      <c r="A6776" s="1" t="s">
        <v>6820</v>
      </c>
      <c r="B6776" s="1" t="s">
        <v>49</v>
      </c>
      <c r="C6776" s="1" t="s">
        <v>14</v>
      </c>
      <c r="D6776" s="1" t="s">
        <v>50</v>
      </c>
      <c r="E6776" s="1" t="s">
        <v>16</v>
      </c>
      <c r="F6776" s="1" t="s">
        <v>33</v>
      </c>
      <c r="G6776">
        <v>14523.4</v>
      </c>
      <c r="H6776">
        <v>2</v>
      </c>
      <c r="I6776">
        <v>29046.799999999999</v>
      </c>
      <c r="J6776">
        <v>2.4</v>
      </c>
      <c r="K6776">
        <v>4047</v>
      </c>
      <c r="L6776" s="2">
        <v>45599</v>
      </c>
      <c r="O6776" t="str">
        <f>IF(ecommerce_10000[[#This Row],[Platform]]="Souq","sq",ecommerce_10000[[#This Row],[Platform]])</f>
        <v>sq</v>
      </c>
      <c r="P6776" t="str">
        <f>IF(E6776="Souq","sq",IF(E6776="Jumia","Jum",E6776))</f>
        <v>sq</v>
      </c>
      <c r="Q6776">
        <f>VLOOKUP(ecommerce_10000[[#This Row],[City]],F:I,4,FALSE)</f>
        <v>3665.44</v>
      </c>
      <c r="R6776" s="1">
        <f>SUMIF(C:C,ecommerce_10000[[#This Row],[Category]],I:I)</f>
        <v>92327183.770000085</v>
      </c>
      <c r="S6776" s="1">
        <f>SUMIFS(I:I,C:C,C6776)</f>
        <v>92327183.770000085</v>
      </c>
      <c r="T6776" s="1" t="str">
        <f>INDEX(F:F,MATCH(ecommerce_10000[[#This Row],[TotalAmount]],I:I,0))</f>
        <v>Dubai</v>
      </c>
    </row>
    <row r="6777" spans="1:20" x14ac:dyDescent="0.3">
      <c r="A6777" s="1" t="s">
        <v>6821</v>
      </c>
      <c r="B6777" s="1" t="s">
        <v>38</v>
      </c>
      <c r="C6777" s="1" t="s">
        <v>20</v>
      </c>
      <c r="D6777" s="1" t="s">
        <v>39</v>
      </c>
      <c r="E6777" s="1" t="s">
        <v>16</v>
      </c>
      <c r="F6777" s="1" t="s">
        <v>40</v>
      </c>
      <c r="G6777">
        <v>17145.41</v>
      </c>
      <c r="H6777">
        <v>5</v>
      </c>
      <c r="I6777">
        <v>85727.05</v>
      </c>
      <c r="J6777">
        <v>4.2</v>
      </c>
      <c r="K6777">
        <v>2397</v>
      </c>
      <c r="L6777" s="2">
        <v>45493</v>
      </c>
      <c r="O6777" t="str">
        <f>IF(ecommerce_10000[[#This Row],[Platform]]="Souq","sq",ecommerce_10000[[#This Row],[Platform]])</f>
        <v>sq</v>
      </c>
      <c r="P6777" t="str">
        <f>IF(E6777="Souq","sq",IF(E6777="Jumia","Jum",E6777))</f>
        <v>sq</v>
      </c>
      <c r="Q6777">
        <f>VLOOKUP(ecommerce_10000[[#This Row],[City]],F:I,4,FALSE)</f>
        <v>99349.3</v>
      </c>
      <c r="R6777" s="1">
        <f>SUMIF(C:C,ecommerce_10000[[#This Row],[Category]],I:I)</f>
        <v>91504159.730000004</v>
      </c>
      <c r="S6777" s="1">
        <f>SUMIFS(I:I,C:C,C6777)</f>
        <v>91504159.730000004</v>
      </c>
      <c r="T6777" s="1" t="str">
        <f>INDEX(F:F,MATCH(ecommerce_10000[[#This Row],[TotalAmount]],I:I,0))</f>
        <v>Riyadh</v>
      </c>
    </row>
    <row r="6778" spans="1:20" x14ac:dyDescent="0.3">
      <c r="A6778" s="1" t="s">
        <v>6822</v>
      </c>
      <c r="B6778" s="1" t="s">
        <v>38</v>
      </c>
      <c r="C6778" s="1" t="s">
        <v>20</v>
      </c>
      <c r="D6778" s="1" t="s">
        <v>39</v>
      </c>
      <c r="E6778" s="1" t="s">
        <v>47</v>
      </c>
      <c r="F6778" s="1" t="s">
        <v>28</v>
      </c>
      <c r="G6778">
        <v>19955.080000000002</v>
      </c>
      <c r="H6778">
        <v>1</v>
      </c>
      <c r="I6778">
        <v>19955.080000000002</v>
      </c>
      <c r="J6778">
        <v>3.98</v>
      </c>
      <c r="K6778">
        <v>3425</v>
      </c>
      <c r="L6778" s="2">
        <v>45483</v>
      </c>
      <c r="O6778" t="str">
        <f>IF(ecommerce_10000[[#This Row],[Platform]]="Souq","sq",ecommerce_10000[[#This Row],[Platform]])</f>
        <v>Amazon</v>
      </c>
      <c r="P6778" t="str">
        <f>IF(E6778="Souq","sq",IF(E6778="Jumia","Jum",E6778))</f>
        <v>Amazon</v>
      </c>
      <c r="Q6778">
        <f>VLOOKUP(ecommerce_10000[[#This Row],[City]],F:I,4,FALSE)</f>
        <v>26648.76</v>
      </c>
      <c r="R6778" s="1">
        <f>SUMIF(C:C,ecommerce_10000[[#This Row],[Category]],I:I)</f>
        <v>91504159.730000004</v>
      </c>
      <c r="S6778" s="1">
        <f>SUMIFS(I:I,C:C,C6778)</f>
        <v>91504159.730000004</v>
      </c>
      <c r="T6778" s="1" t="str">
        <f>INDEX(F:F,MATCH(ecommerce_10000[[#This Row],[TotalAmount]],I:I,0))</f>
        <v>Casablanca</v>
      </c>
    </row>
    <row r="6779" spans="1:20" x14ac:dyDescent="0.3">
      <c r="A6779" s="1" t="s">
        <v>6823</v>
      </c>
      <c r="B6779" s="1" t="s">
        <v>53</v>
      </c>
      <c r="C6779" s="1" t="s">
        <v>31</v>
      </c>
      <c r="D6779" s="1" t="s">
        <v>54</v>
      </c>
      <c r="E6779" s="1" t="s">
        <v>47</v>
      </c>
      <c r="F6779" s="1" t="s">
        <v>23</v>
      </c>
      <c r="G6779">
        <v>6575.25</v>
      </c>
      <c r="H6779">
        <v>2</v>
      </c>
      <c r="I6779">
        <v>13150.5</v>
      </c>
      <c r="J6779">
        <v>2.4500000000000002</v>
      </c>
      <c r="K6779">
        <v>3532</v>
      </c>
      <c r="L6779" s="2">
        <v>45595</v>
      </c>
      <c r="O6779" t="str">
        <f>IF(ecommerce_10000[[#This Row],[Platform]]="Souq","sq",ecommerce_10000[[#This Row],[Platform]])</f>
        <v>Amazon</v>
      </c>
      <c r="P6779" t="str">
        <f>IF(E6779="Souq","sq",IF(E6779="Jumia","Jum",E6779))</f>
        <v>Amazon</v>
      </c>
      <c r="Q6779">
        <f>VLOOKUP(ecommerce_10000[[#This Row],[City]],F:I,4,FALSE)</f>
        <v>13290.4</v>
      </c>
      <c r="R6779" s="1">
        <f>SUMIF(C:C,ecommerce_10000[[#This Row],[Category]],I:I)</f>
        <v>57542997.559999913</v>
      </c>
      <c r="S6779" s="1">
        <f>SUMIFS(I:I,C:C,C6779)</f>
        <v>57542997.559999913</v>
      </c>
      <c r="T6779" s="1" t="str">
        <f>INDEX(F:F,MATCH(ecommerce_10000[[#This Row],[TotalAmount]],I:I,0))</f>
        <v>Alexandria</v>
      </c>
    </row>
    <row r="6780" spans="1:20" x14ac:dyDescent="0.3">
      <c r="A6780" s="1" t="s">
        <v>6824</v>
      </c>
      <c r="B6780" s="1" t="s">
        <v>30</v>
      </c>
      <c r="C6780" s="1" t="s">
        <v>31</v>
      </c>
      <c r="D6780" s="1" t="s">
        <v>32</v>
      </c>
      <c r="E6780" s="1" t="s">
        <v>16</v>
      </c>
      <c r="F6780" s="1" t="s">
        <v>17</v>
      </c>
      <c r="G6780">
        <v>3735.86</v>
      </c>
      <c r="H6780">
        <v>3</v>
      </c>
      <c r="I6780">
        <v>11207.58</v>
      </c>
      <c r="J6780">
        <v>4.93</v>
      </c>
      <c r="K6780">
        <v>3168</v>
      </c>
      <c r="L6780" s="2">
        <v>45408</v>
      </c>
      <c r="O6780" t="str">
        <f>IF(ecommerce_10000[[#This Row],[Platform]]="Souq","sq",ecommerce_10000[[#This Row],[Platform]])</f>
        <v>sq</v>
      </c>
      <c r="P6780" t="str">
        <f>IF(E6780="Souq","sq",IF(E6780="Jumia","Jum",E6780))</f>
        <v>sq</v>
      </c>
      <c r="Q6780">
        <f>VLOOKUP(ecommerce_10000[[#This Row],[City]],F:I,4,FALSE)</f>
        <v>16284.02</v>
      </c>
      <c r="R6780" s="1">
        <f>SUMIF(C:C,ecommerce_10000[[#This Row],[Category]],I:I)</f>
        <v>57542997.559999913</v>
      </c>
      <c r="S6780" s="1">
        <f>SUMIFS(I:I,C:C,C6780)</f>
        <v>57542997.559999913</v>
      </c>
      <c r="T6780" s="1" t="str">
        <f>INDEX(F:F,MATCH(ecommerce_10000[[#This Row],[TotalAmount]],I:I,0))</f>
        <v>Cairo</v>
      </c>
    </row>
    <row r="6781" spans="1:20" x14ac:dyDescent="0.3">
      <c r="A6781" s="1" t="s">
        <v>6825</v>
      </c>
      <c r="B6781" s="1" t="s">
        <v>38</v>
      </c>
      <c r="C6781" s="1" t="s">
        <v>20</v>
      </c>
      <c r="D6781" s="1" t="s">
        <v>39</v>
      </c>
      <c r="E6781" s="1" t="s">
        <v>47</v>
      </c>
      <c r="F6781" s="1" t="s">
        <v>17</v>
      </c>
      <c r="G6781">
        <v>14124.55</v>
      </c>
      <c r="H6781">
        <v>3</v>
      </c>
      <c r="I6781">
        <v>42373.65</v>
      </c>
      <c r="J6781">
        <v>4.62</v>
      </c>
      <c r="K6781">
        <v>1777</v>
      </c>
      <c r="L6781" s="2">
        <v>45374</v>
      </c>
      <c r="O6781" t="str">
        <f>IF(ecommerce_10000[[#This Row],[Platform]]="Souq","sq",ecommerce_10000[[#This Row],[Platform]])</f>
        <v>Amazon</v>
      </c>
      <c r="P6781" t="str">
        <f>IF(E6781="Souq","sq",IF(E6781="Jumia","Jum",E6781))</f>
        <v>Amazon</v>
      </c>
      <c r="Q6781">
        <f>VLOOKUP(ecommerce_10000[[#This Row],[City]],F:I,4,FALSE)</f>
        <v>16284.02</v>
      </c>
      <c r="R6781" s="1">
        <f>SUMIF(C:C,ecommerce_10000[[#This Row],[Category]],I:I)</f>
        <v>91504159.730000004</v>
      </c>
      <c r="S6781" s="1">
        <f>SUMIFS(I:I,C:C,C6781)</f>
        <v>91504159.730000004</v>
      </c>
      <c r="T6781" s="1" t="str">
        <f>INDEX(F:F,MATCH(ecommerce_10000[[#This Row],[TotalAmount]],I:I,0))</f>
        <v>Cairo</v>
      </c>
    </row>
    <row r="6782" spans="1:20" x14ac:dyDescent="0.3">
      <c r="A6782" s="1" t="s">
        <v>6826</v>
      </c>
      <c r="B6782" s="1" t="s">
        <v>65</v>
      </c>
      <c r="C6782" s="1" t="s">
        <v>20</v>
      </c>
      <c r="D6782" s="1" t="s">
        <v>66</v>
      </c>
      <c r="E6782" s="1" t="s">
        <v>22</v>
      </c>
      <c r="F6782" s="1" t="s">
        <v>17</v>
      </c>
      <c r="G6782">
        <v>7991.74</v>
      </c>
      <c r="H6782">
        <v>5</v>
      </c>
      <c r="I6782">
        <v>39958.699999999997</v>
      </c>
      <c r="J6782">
        <v>3.14</v>
      </c>
      <c r="K6782">
        <v>3161</v>
      </c>
      <c r="L6782" s="2">
        <v>45452</v>
      </c>
      <c r="O6782" t="str">
        <f>IF(ecommerce_10000[[#This Row],[Platform]]="Souq","sq",ecommerce_10000[[#This Row],[Platform]])</f>
        <v>Jumia</v>
      </c>
      <c r="P6782" t="str">
        <f>IF(E6782="Souq","sq",IF(E6782="Jumia","Jum",E6782))</f>
        <v>Jum</v>
      </c>
      <c r="Q6782">
        <f>VLOOKUP(ecommerce_10000[[#This Row],[City]],F:I,4,FALSE)</f>
        <v>16284.02</v>
      </c>
      <c r="R6782" s="1">
        <f>SUMIF(C:C,ecommerce_10000[[#This Row],[Category]],I:I)</f>
        <v>91504159.730000004</v>
      </c>
      <c r="S6782" s="1">
        <f>SUMIFS(I:I,C:C,C6782)</f>
        <v>91504159.730000004</v>
      </c>
      <c r="T6782" s="1" t="str">
        <f>INDEX(F:F,MATCH(ecommerce_10000[[#This Row],[TotalAmount]],I:I,0))</f>
        <v>Cairo</v>
      </c>
    </row>
    <row r="6783" spans="1:20" x14ac:dyDescent="0.3">
      <c r="A6783" s="1" t="s">
        <v>6827</v>
      </c>
      <c r="B6783" s="1" t="s">
        <v>30</v>
      </c>
      <c r="C6783" s="1" t="s">
        <v>31</v>
      </c>
      <c r="D6783" s="1" t="s">
        <v>32</v>
      </c>
      <c r="E6783" s="1" t="s">
        <v>16</v>
      </c>
      <c r="F6783" s="1" t="s">
        <v>28</v>
      </c>
      <c r="G6783">
        <v>4358.43</v>
      </c>
      <c r="H6783">
        <v>2</v>
      </c>
      <c r="I6783">
        <v>8716.86</v>
      </c>
      <c r="J6783">
        <v>2.29</v>
      </c>
      <c r="K6783">
        <v>482</v>
      </c>
      <c r="L6783" s="2">
        <v>45406</v>
      </c>
      <c r="O6783" t="str">
        <f>IF(ecommerce_10000[[#This Row],[Platform]]="Souq","sq",ecommerce_10000[[#This Row],[Platform]])</f>
        <v>sq</v>
      </c>
      <c r="P6783" t="str">
        <f>IF(E6783="Souq","sq",IF(E6783="Jumia","Jum",E6783))</f>
        <v>sq</v>
      </c>
      <c r="Q6783">
        <f>VLOOKUP(ecommerce_10000[[#This Row],[City]],F:I,4,FALSE)</f>
        <v>26648.76</v>
      </c>
      <c r="R6783" s="1">
        <f>SUMIF(C:C,ecommerce_10000[[#This Row],[Category]],I:I)</f>
        <v>57542997.559999913</v>
      </c>
      <c r="S6783" s="1">
        <f>SUMIFS(I:I,C:C,C6783)</f>
        <v>57542997.559999913</v>
      </c>
      <c r="T6783" s="1" t="str">
        <f>INDEX(F:F,MATCH(ecommerce_10000[[#This Row],[TotalAmount]],I:I,0))</f>
        <v>Casablanca</v>
      </c>
    </row>
    <row r="6784" spans="1:20" x14ac:dyDescent="0.3">
      <c r="A6784" s="1" t="s">
        <v>6828</v>
      </c>
      <c r="B6784" s="1" t="s">
        <v>30</v>
      </c>
      <c r="C6784" s="1" t="s">
        <v>31</v>
      </c>
      <c r="D6784" s="1" t="s">
        <v>32</v>
      </c>
      <c r="E6784" s="1" t="s">
        <v>16</v>
      </c>
      <c r="F6784" s="1" t="s">
        <v>17</v>
      </c>
      <c r="G6784">
        <v>14221.2</v>
      </c>
      <c r="H6784">
        <v>5</v>
      </c>
      <c r="I6784">
        <v>71106</v>
      </c>
      <c r="J6784">
        <v>3.23</v>
      </c>
      <c r="K6784">
        <v>4411</v>
      </c>
      <c r="L6784" s="2">
        <v>45563</v>
      </c>
      <c r="O6784" t="str">
        <f>IF(ecommerce_10000[[#This Row],[Platform]]="Souq","sq",ecommerce_10000[[#This Row],[Platform]])</f>
        <v>sq</v>
      </c>
      <c r="P6784" t="str">
        <f>IF(E6784="Souq","sq",IF(E6784="Jumia","Jum",E6784))</f>
        <v>sq</v>
      </c>
      <c r="Q6784">
        <f>VLOOKUP(ecommerce_10000[[#This Row],[City]],F:I,4,FALSE)</f>
        <v>16284.02</v>
      </c>
      <c r="R6784" s="1">
        <f>SUMIF(C:C,ecommerce_10000[[#This Row],[Category]],I:I)</f>
        <v>57542997.559999913</v>
      </c>
      <c r="S6784" s="1">
        <f>SUMIFS(I:I,C:C,C6784)</f>
        <v>57542997.559999913</v>
      </c>
      <c r="T6784" s="1" t="str">
        <f>INDEX(F:F,MATCH(ecommerce_10000[[#This Row],[TotalAmount]],I:I,0))</f>
        <v>Cairo</v>
      </c>
    </row>
    <row r="6785" spans="1:20" x14ac:dyDescent="0.3">
      <c r="A6785" s="1" t="s">
        <v>6829</v>
      </c>
      <c r="B6785" s="1" t="s">
        <v>19</v>
      </c>
      <c r="C6785" s="1" t="s">
        <v>20</v>
      </c>
      <c r="D6785" s="1" t="s">
        <v>21</v>
      </c>
      <c r="E6785" s="1" t="s">
        <v>47</v>
      </c>
      <c r="F6785" s="1" t="s">
        <v>23</v>
      </c>
      <c r="G6785">
        <v>3678.13</v>
      </c>
      <c r="H6785">
        <v>4</v>
      </c>
      <c r="I6785">
        <v>14712.52</v>
      </c>
      <c r="J6785">
        <v>1.8</v>
      </c>
      <c r="K6785">
        <v>3110</v>
      </c>
      <c r="L6785" s="2">
        <v>45321</v>
      </c>
      <c r="O6785" t="str">
        <f>IF(ecommerce_10000[[#This Row],[Platform]]="Souq","sq",ecommerce_10000[[#This Row],[Platform]])</f>
        <v>Amazon</v>
      </c>
      <c r="P6785" t="str">
        <f>IF(E6785="Souq","sq",IF(E6785="Jumia","Jum",E6785))</f>
        <v>Amazon</v>
      </c>
      <c r="Q6785">
        <f>VLOOKUP(ecommerce_10000[[#This Row],[City]],F:I,4,FALSE)</f>
        <v>13290.4</v>
      </c>
      <c r="R6785" s="1">
        <f>SUMIF(C:C,ecommerce_10000[[#This Row],[Category]],I:I)</f>
        <v>91504159.730000004</v>
      </c>
      <c r="S6785" s="1">
        <f>SUMIFS(I:I,C:C,C6785)</f>
        <v>91504159.730000004</v>
      </c>
      <c r="T6785" s="1" t="str">
        <f>INDEX(F:F,MATCH(ecommerce_10000[[#This Row],[TotalAmount]],I:I,0))</f>
        <v>Alexandria</v>
      </c>
    </row>
    <row r="6786" spans="1:20" x14ac:dyDescent="0.3">
      <c r="A6786" s="1" t="s">
        <v>6830</v>
      </c>
      <c r="B6786" s="1" t="s">
        <v>65</v>
      </c>
      <c r="C6786" s="1" t="s">
        <v>20</v>
      </c>
      <c r="D6786" s="1" t="s">
        <v>66</v>
      </c>
      <c r="E6786" s="1" t="s">
        <v>47</v>
      </c>
      <c r="F6786" s="1" t="s">
        <v>28</v>
      </c>
      <c r="G6786">
        <v>12884.07</v>
      </c>
      <c r="H6786">
        <v>1</v>
      </c>
      <c r="I6786">
        <v>12884.07</v>
      </c>
      <c r="J6786">
        <v>4.34</v>
      </c>
      <c r="K6786">
        <v>625</v>
      </c>
      <c r="L6786" s="2">
        <v>45373</v>
      </c>
      <c r="O6786" t="str">
        <f>IF(ecommerce_10000[[#This Row],[Platform]]="Souq","sq",ecommerce_10000[[#This Row],[Platform]])</f>
        <v>Amazon</v>
      </c>
      <c r="P6786" t="str">
        <f>IF(E6786="Souq","sq",IF(E6786="Jumia","Jum",E6786))</f>
        <v>Amazon</v>
      </c>
      <c r="Q6786">
        <f>VLOOKUP(ecommerce_10000[[#This Row],[City]],F:I,4,FALSE)</f>
        <v>26648.76</v>
      </c>
      <c r="R6786" s="1">
        <f>SUMIF(C:C,ecommerce_10000[[#This Row],[Category]],I:I)</f>
        <v>91504159.730000004</v>
      </c>
      <c r="S6786" s="1">
        <f>SUMIFS(I:I,C:C,C6786)</f>
        <v>91504159.730000004</v>
      </c>
      <c r="T6786" s="1" t="str">
        <f>INDEX(F:F,MATCH(ecommerce_10000[[#This Row],[TotalAmount]],I:I,0))</f>
        <v>Casablanca</v>
      </c>
    </row>
    <row r="6787" spans="1:20" x14ac:dyDescent="0.3">
      <c r="A6787" s="1" t="s">
        <v>6831</v>
      </c>
      <c r="B6787" s="1" t="s">
        <v>30</v>
      </c>
      <c r="C6787" s="1" t="s">
        <v>31</v>
      </c>
      <c r="D6787" s="1" t="s">
        <v>32</v>
      </c>
      <c r="E6787" s="1" t="s">
        <v>16</v>
      </c>
      <c r="F6787" s="1" t="s">
        <v>17</v>
      </c>
      <c r="G6787">
        <v>12849.98</v>
      </c>
      <c r="H6787">
        <v>1</v>
      </c>
      <c r="I6787">
        <v>12849.98</v>
      </c>
      <c r="J6787">
        <v>2.34</v>
      </c>
      <c r="K6787">
        <v>239</v>
      </c>
      <c r="L6787" s="2">
        <v>45609</v>
      </c>
      <c r="O6787" t="str">
        <f>IF(ecommerce_10000[[#This Row],[Platform]]="Souq","sq",ecommerce_10000[[#This Row],[Platform]])</f>
        <v>sq</v>
      </c>
      <c r="P6787" t="str">
        <f>IF(E6787="Souq","sq",IF(E6787="Jumia","Jum",E6787))</f>
        <v>sq</v>
      </c>
      <c r="Q6787">
        <f>VLOOKUP(ecommerce_10000[[#This Row],[City]],F:I,4,FALSE)</f>
        <v>16284.02</v>
      </c>
      <c r="R6787" s="1">
        <f>SUMIF(C:C,ecommerce_10000[[#This Row],[Category]],I:I)</f>
        <v>57542997.559999913</v>
      </c>
      <c r="S6787" s="1">
        <f>SUMIFS(I:I,C:C,C6787)</f>
        <v>57542997.559999913</v>
      </c>
      <c r="T6787" s="1" t="str">
        <f>INDEX(F:F,MATCH(ecommerce_10000[[#This Row],[TotalAmount]],I:I,0))</f>
        <v>Cairo</v>
      </c>
    </row>
    <row r="6788" spans="1:20" x14ac:dyDescent="0.3">
      <c r="A6788" s="1" t="s">
        <v>6832</v>
      </c>
      <c r="B6788" s="1" t="s">
        <v>38</v>
      </c>
      <c r="C6788" s="1" t="s">
        <v>20</v>
      </c>
      <c r="D6788" s="1" t="s">
        <v>39</v>
      </c>
      <c r="E6788" s="1" t="s">
        <v>16</v>
      </c>
      <c r="F6788" s="1" t="s">
        <v>23</v>
      </c>
      <c r="G6788">
        <v>5988.96</v>
      </c>
      <c r="H6788">
        <v>2</v>
      </c>
      <c r="I6788">
        <v>11977.92</v>
      </c>
      <c r="J6788">
        <v>1.03</v>
      </c>
      <c r="K6788">
        <v>4247</v>
      </c>
      <c r="L6788" s="2">
        <v>45387</v>
      </c>
      <c r="O6788" t="str">
        <f>IF(ecommerce_10000[[#This Row],[Platform]]="Souq","sq",ecommerce_10000[[#This Row],[Platform]])</f>
        <v>sq</v>
      </c>
      <c r="P6788" t="str">
        <f>IF(E6788="Souq","sq",IF(E6788="Jumia","Jum",E6788))</f>
        <v>sq</v>
      </c>
      <c r="Q6788">
        <f>VLOOKUP(ecommerce_10000[[#This Row],[City]],F:I,4,FALSE)</f>
        <v>13290.4</v>
      </c>
      <c r="R6788" s="1">
        <f>SUMIF(C:C,ecommerce_10000[[#This Row],[Category]],I:I)</f>
        <v>91504159.730000004</v>
      </c>
      <c r="S6788" s="1">
        <f>SUMIFS(I:I,C:C,C6788)</f>
        <v>91504159.730000004</v>
      </c>
      <c r="T6788" s="1" t="str">
        <f>INDEX(F:F,MATCH(ecommerce_10000[[#This Row],[TotalAmount]],I:I,0))</f>
        <v>Alexandria</v>
      </c>
    </row>
    <row r="6789" spans="1:20" x14ac:dyDescent="0.3">
      <c r="A6789" s="1" t="s">
        <v>6833</v>
      </c>
      <c r="B6789" s="1" t="s">
        <v>49</v>
      </c>
      <c r="C6789" s="1" t="s">
        <v>14</v>
      </c>
      <c r="D6789" s="1" t="s">
        <v>50</v>
      </c>
      <c r="E6789" s="1" t="s">
        <v>16</v>
      </c>
      <c r="F6789" s="1" t="s">
        <v>40</v>
      </c>
      <c r="G6789">
        <v>5372.8</v>
      </c>
      <c r="H6789">
        <v>3</v>
      </c>
      <c r="I6789">
        <v>16118.4</v>
      </c>
      <c r="J6789">
        <v>2.66</v>
      </c>
      <c r="K6789">
        <v>2452</v>
      </c>
      <c r="L6789" s="2">
        <v>45362</v>
      </c>
      <c r="O6789" t="str">
        <f>IF(ecommerce_10000[[#This Row],[Platform]]="Souq","sq",ecommerce_10000[[#This Row],[Platform]])</f>
        <v>sq</v>
      </c>
      <c r="P6789" t="str">
        <f>IF(E6789="Souq","sq",IF(E6789="Jumia","Jum",E6789))</f>
        <v>sq</v>
      </c>
      <c r="Q6789">
        <f>VLOOKUP(ecommerce_10000[[#This Row],[City]],F:I,4,FALSE)</f>
        <v>99349.3</v>
      </c>
      <c r="R6789" s="1">
        <f>SUMIF(C:C,ecommerce_10000[[#This Row],[Category]],I:I)</f>
        <v>92327183.770000085</v>
      </c>
      <c r="S6789" s="1">
        <f>SUMIFS(I:I,C:C,C6789)</f>
        <v>92327183.770000085</v>
      </c>
      <c r="T6789" s="1" t="str">
        <f>INDEX(F:F,MATCH(ecommerce_10000[[#This Row],[TotalAmount]],I:I,0))</f>
        <v>Riyadh</v>
      </c>
    </row>
    <row r="6790" spans="1:20" x14ac:dyDescent="0.3">
      <c r="A6790" s="1" t="s">
        <v>6834</v>
      </c>
      <c r="B6790" s="1" t="s">
        <v>19</v>
      </c>
      <c r="C6790" s="1" t="s">
        <v>20</v>
      </c>
      <c r="D6790" s="1" t="s">
        <v>21</v>
      </c>
      <c r="E6790" s="1" t="s">
        <v>16</v>
      </c>
      <c r="F6790" s="1" t="s">
        <v>17</v>
      </c>
      <c r="G6790">
        <v>7348.79</v>
      </c>
      <c r="H6790">
        <v>5</v>
      </c>
      <c r="I6790">
        <v>36743.949999999997</v>
      </c>
      <c r="J6790">
        <v>1.95</v>
      </c>
      <c r="K6790">
        <v>760</v>
      </c>
      <c r="L6790" s="2">
        <v>45521</v>
      </c>
      <c r="O6790" t="str">
        <f>IF(ecommerce_10000[[#This Row],[Platform]]="Souq","sq",ecommerce_10000[[#This Row],[Platform]])</f>
        <v>sq</v>
      </c>
      <c r="P6790" t="str">
        <f>IF(E6790="Souq","sq",IF(E6790="Jumia","Jum",E6790))</f>
        <v>sq</v>
      </c>
      <c r="Q6790">
        <f>VLOOKUP(ecommerce_10000[[#This Row],[City]],F:I,4,FALSE)</f>
        <v>16284.02</v>
      </c>
      <c r="R6790" s="1">
        <f>SUMIF(C:C,ecommerce_10000[[#This Row],[Category]],I:I)</f>
        <v>91504159.730000004</v>
      </c>
      <c r="S6790" s="1">
        <f>SUMIFS(I:I,C:C,C6790)</f>
        <v>91504159.730000004</v>
      </c>
      <c r="T6790" s="1" t="str">
        <f>INDEX(F:F,MATCH(ecommerce_10000[[#This Row],[TotalAmount]],I:I,0))</f>
        <v>Cairo</v>
      </c>
    </row>
    <row r="6791" spans="1:20" x14ac:dyDescent="0.3">
      <c r="A6791" s="1" t="s">
        <v>6835</v>
      </c>
      <c r="B6791" s="1" t="s">
        <v>38</v>
      </c>
      <c r="C6791" s="1" t="s">
        <v>20</v>
      </c>
      <c r="D6791" s="1" t="s">
        <v>39</v>
      </c>
      <c r="E6791" s="1" t="s">
        <v>22</v>
      </c>
      <c r="F6791" s="1" t="s">
        <v>33</v>
      </c>
      <c r="G6791">
        <v>15015.69</v>
      </c>
      <c r="H6791">
        <v>1</v>
      </c>
      <c r="I6791">
        <v>15015.69</v>
      </c>
      <c r="J6791">
        <v>4.7</v>
      </c>
      <c r="K6791">
        <v>4236</v>
      </c>
      <c r="L6791" s="2">
        <v>45495</v>
      </c>
      <c r="O6791" t="str">
        <f>IF(ecommerce_10000[[#This Row],[Platform]]="Souq","sq",ecommerce_10000[[#This Row],[Platform]])</f>
        <v>Jumia</v>
      </c>
      <c r="P6791" t="str">
        <f>IF(E6791="Souq","sq",IF(E6791="Jumia","Jum",E6791))</f>
        <v>Jum</v>
      </c>
      <c r="Q6791">
        <f>VLOOKUP(ecommerce_10000[[#This Row],[City]],F:I,4,FALSE)</f>
        <v>3665.44</v>
      </c>
      <c r="R6791" s="1">
        <f>SUMIF(C:C,ecommerce_10000[[#This Row],[Category]],I:I)</f>
        <v>91504159.730000004</v>
      </c>
      <c r="S6791" s="1">
        <f>SUMIFS(I:I,C:C,C6791)</f>
        <v>91504159.730000004</v>
      </c>
      <c r="T6791" s="1" t="str">
        <f>INDEX(F:F,MATCH(ecommerce_10000[[#This Row],[TotalAmount]],I:I,0))</f>
        <v>Dubai</v>
      </c>
    </row>
    <row r="6792" spans="1:20" x14ac:dyDescent="0.3">
      <c r="A6792" s="1" t="s">
        <v>6836</v>
      </c>
      <c r="B6792" s="1" t="s">
        <v>13</v>
      </c>
      <c r="C6792" s="1" t="s">
        <v>14</v>
      </c>
      <c r="D6792" s="1" t="s">
        <v>15</v>
      </c>
      <c r="E6792" s="1" t="s">
        <v>47</v>
      </c>
      <c r="F6792" s="1" t="s">
        <v>17</v>
      </c>
      <c r="G6792">
        <v>3327.86</v>
      </c>
      <c r="H6792">
        <v>1</v>
      </c>
      <c r="I6792">
        <v>3327.86</v>
      </c>
      <c r="J6792">
        <v>3.57</v>
      </c>
      <c r="K6792">
        <v>1170</v>
      </c>
      <c r="L6792" s="2">
        <v>45500</v>
      </c>
      <c r="O6792" t="str">
        <f>IF(ecommerce_10000[[#This Row],[Platform]]="Souq","sq",ecommerce_10000[[#This Row],[Platform]])</f>
        <v>Amazon</v>
      </c>
      <c r="P6792" t="str">
        <f>IF(E6792="Souq","sq",IF(E6792="Jumia","Jum",E6792))</f>
        <v>Amazon</v>
      </c>
      <c r="Q6792">
        <f>VLOOKUP(ecommerce_10000[[#This Row],[City]],F:I,4,FALSE)</f>
        <v>16284.02</v>
      </c>
      <c r="R6792" s="1">
        <f>SUMIF(C:C,ecommerce_10000[[#This Row],[Category]],I:I)</f>
        <v>92327183.770000085</v>
      </c>
      <c r="S6792" s="1">
        <f>SUMIFS(I:I,C:C,C6792)</f>
        <v>92327183.770000085</v>
      </c>
      <c r="T6792" s="1" t="str">
        <f>INDEX(F:F,MATCH(ecommerce_10000[[#This Row],[TotalAmount]],I:I,0))</f>
        <v>Cairo</v>
      </c>
    </row>
    <row r="6793" spans="1:20" x14ac:dyDescent="0.3">
      <c r="A6793" s="1" t="s">
        <v>6837</v>
      </c>
      <c r="B6793" s="1" t="s">
        <v>53</v>
      </c>
      <c r="C6793" s="1" t="s">
        <v>31</v>
      </c>
      <c r="D6793" s="1" t="s">
        <v>54</v>
      </c>
      <c r="E6793" s="1" t="s">
        <v>22</v>
      </c>
      <c r="F6793" s="1" t="s">
        <v>17</v>
      </c>
      <c r="G6793">
        <v>4892.57</v>
      </c>
      <c r="H6793">
        <v>3</v>
      </c>
      <c r="I6793">
        <v>14677.71</v>
      </c>
      <c r="J6793">
        <v>2.57</v>
      </c>
      <c r="K6793">
        <v>1584</v>
      </c>
      <c r="L6793" s="2">
        <v>45397</v>
      </c>
      <c r="O6793" t="str">
        <f>IF(ecommerce_10000[[#This Row],[Platform]]="Souq","sq",ecommerce_10000[[#This Row],[Platform]])</f>
        <v>Jumia</v>
      </c>
      <c r="P6793" t="str">
        <f>IF(E6793="Souq","sq",IF(E6793="Jumia","Jum",E6793))</f>
        <v>Jum</v>
      </c>
      <c r="Q6793">
        <f>VLOOKUP(ecommerce_10000[[#This Row],[City]],F:I,4,FALSE)</f>
        <v>16284.02</v>
      </c>
      <c r="R6793" s="1">
        <f>SUMIF(C:C,ecommerce_10000[[#This Row],[Category]],I:I)</f>
        <v>57542997.559999913</v>
      </c>
      <c r="S6793" s="1">
        <f>SUMIFS(I:I,C:C,C6793)</f>
        <v>57542997.559999913</v>
      </c>
      <c r="T6793" s="1" t="str">
        <f>INDEX(F:F,MATCH(ecommerce_10000[[#This Row],[TotalAmount]],I:I,0))</f>
        <v>Cairo</v>
      </c>
    </row>
    <row r="6794" spans="1:20" x14ac:dyDescent="0.3">
      <c r="A6794" s="1" t="s">
        <v>6838</v>
      </c>
      <c r="B6794" s="1" t="s">
        <v>19</v>
      </c>
      <c r="C6794" s="1" t="s">
        <v>20</v>
      </c>
      <c r="D6794" s="1" t="s">
        <v>21</v>
      </c>
      <c r="E6794" s="1" t="s">
        <v>47</v>
      </c>
      <c r="F6794" s="1" t="s">
        <v>23</v>
      </c>
      <c r="G6794">
        <v>8023.1</v>
      </c>
      <c r="H6794">
        <v>4</v>
      </c>
      <c r="I6794">
        <v>32092.400000000001</v>
      </c>
      <c r="J6794">
        <v>4.51</v>
      </c>
      <c r="K6794">
        <v>81</v>
      </c>
      <c r="L6794" s="2">
        <v>45629</v>
      </c>
      <c r="O6794" t="str">
        <f>IF(ecommerce_10000[[#This Row],[Platform]]="Souq","sq",ecommerce_10000[[#This Row],[Platform]])</f>
        <v>Amazon</v>
      </c>
      <c r="P6794" t="str">
        <f>IF(E6794="Souq","sq",IF(E6794="Jumia","Jum",E6794))</f>
        <v>Amazon</v>
      </c>
      <c r="Q6794">
        <f>VLOOKUP(ecommerce_10000[[#This Row],[City]],F:I,4,FALSE)</f>
        <v>13290.4</v>
      </c>
      <c r="R6794" s="1">
        <f>SUMIF(C:C,ecommerce_10000[[#This Row],[Category]],I:I)</f>
        <v>91504159.730000004</v>
      </c>
      <c r="S6794" s="1">
        <f>SUMIFS(I:I,C:C,C6794)</f>
        <v>91504159.730000004</v>
      </c>
      <c r="T6794" s="1" t="str">
        <f>INDEX(F:F,MATCH(ecommerce_10000[[#This Row],[TotalAmount]],I:I,0))</f>
        <v>Alexandria</v>
      </c>
    </row>
    <row r="6795" spans="1:20" x14ac:dyDescent="0.3">
      <c r="A6795" s="1" t="s">
        <v>6839</v>
      </c>
      <c r="B6795" s="1" t="s">
        <v>19</v>
      </c>
      <c r="C6795" s="1" t="s">
        <v>20</v>
      </c>
      <c r="D6795" s="1" t="s">
        <v>21</v>
      </c>
      <c r="E6795" s="1" t="s">
        <v>22</v>
      </c>
      <c r="F6795" s="1" t="s">
        <v>23</v>
      </c>
      <c r="G6795">
        <v>18203.09</v>
      </c>
      <c r="H6795">
        <v>1</v>
      </c>
      <c r="I6795">
        <v>18203.09</v>
      </c>
      <c r="J6795">
        <v>2.5299999999999998</v>
      </c>
      <c r="K6795">
        <v>4894</v>
      </c>
      <c r="L6795" s="2">
        <v>45607</v>
      </c>
      <c r="O6795" t="str">
        <f>IF(ecommerce_10000[[#This Row],[Platform]]="Souq","sq",ecommerce_10000[[#This Row],[Platform]])</f>
        <v>Jumia</v>
      </c>
      <c r="P6795" t="str">
        <f>IF(E6795="Souq","sq",IF(E6795="Jumia","Jum",E6795))</f>
        <v>Jum</v>
      </c>
      <c r="Q6795">
        <f>VLOOKUP(ecommerce_10000[[#This Row],[City]],F:I,4,FALSE)</f>
        <v>13290.4</v>
      </c>
      <c r="R6795" s="1">
        <f>SUMIF(C:C,ecommerce_10000[[#This Row],[Category]],I:I)</f>
        <v>91504159.730000004</v>
      </c>
      <c r="S6795" s="1">
        <f>SUMIFS(I:I,C:C,C6795)</f>
        <v>91504159.730000004</v>
      </c>
      <c r="T6795" s="1" t="str">
        <f>INDEX(F:F,MATCH(ecommerce_10000[[#This Row],[TotalAmount]],I:I,0))</f>
        <v>Alexandria</v>
      </c>
    </row>
    <row r="6796" spans="1:20" x14ac:dyDescent="0.3">
      <c r="A6796" s="1" t="s">
        <v>6840</v>
      </c>
      <c r="B6796" s="1" t="s">
        <v>53</v>
      </c>
      <c r="C6796" s="1" t="s">
        <v>31</v>
      </c>
      <c r="D6796" s="1" t="s">
        <v>54</v>
      </c>
      <c r="E6796" s="1" t="s">
        <v>22</v>
      </c>
      <c r="F6796" s="1" t="s">
        <v>17</v>
      </c>
      <c r="G6796">
        <v>7933.84</v>
      </c>
      <c r="H6796">
        <v>1</v>
      </c>
      <c r="I6796">
        <v>7933.84</v>
      </c>
      <c r="J6796">
        <v>3</v>
      </c>
      <c r="K6796">
        <v>4058</v>
      </c>
      <c r="L6796" s="2">
        <v>45440</v>
      </c>
      <c r="O6796" t="str">
        <f>IF(ecommerce_10000[[#This Row],[Platform]]="Souq","sq",ecommerce_10000[[#This Row],[Platform]])</f>
        <v>Jumia</v>
      </c>
      <c r="P6796" t="str">
        <f>IF(E6796="Souq","sq",IF(E6796="Jumia","Jum",E6796))</f>
        <v>Jum</v>
      </c>
      <c r="Q6796">
        <f>VLOOKUP(ecommerce_10000[[#This Row],[City]],F:I,4,FALSE)</f>
        <v>16284.02</v>
      </c>
      <c r="R6796" s="1">
        <f>SUMIF(C:C,ecommerce_10000[[#This Row],[Category]],I:I)</f>
        <v>57542997.559999913</v>
      </c>
      <c r="S6796" s="1">
        <f>SUMIFS(I:I,C:C,C6796)</f>
        <v>57542997.559999913</v>
      </c>
      <c r="T6796" s="1" t="str">
        <f>INDEX(F:F,MATCH(ecommerce_10000[[#This Row],[TotalAmount]],I:I,0))</f>
        <v>Cairo</v>
      </c>
    </row>
    <row r="6797" spans="1:20" x14ac:dyDescent="0.3">
      <c r="A6797" s="1" t="s">
        <v>6841</v>
      </c>
      <c r="B6797" s="1" t="s">
        <v>65</v>
      </c>
      <c r="C6797" s="1" t="s">
        <v>20</v>
      </c>
      <c r="D6797" s="1" t="s">
        <v>66</v>
      </c>
      <c r="E6797" s="1" t="s">
        <v>16</v>
      </c>
      <c r="F6797" s="1" t="s">
        <v>17</v>
      </c>
      <c r="G6797">
        <v>12468.29</v>
      </c>
      <c r="H6797">
        <v>5</v>
      </c>
      <c r="I6797">
        <v>62341.45</v>
      </c>
      <c r="J6797">
        <v>4.13</v>
      </c>
      <c r="K6797">
        <v>3543</v>
      </c>
      <c r="L6797" s="2">
        <v>45367</v>
      </c>
      <c r="O6797" t="str">
        <f>IF(ecommerce_10000[[#This Row],[Platform]]="Souq","sq",ecommerce_10000[[#This Row],[Platform]])</f>
        <v>sq</v>
      </c>
      <c r="P6797" t="str">
        <f>IF(E6797="Souq","sq",IF(E6797="Jumia","Jum",E6797))</f>
        <v>sq</v>
      </c>
      <c r="Q6797">
        <f>VLOOKUP(ecommerce_10000[[#This Row],[City]],F:I,4,FALSE)</f>
        <v>16284.02</v>
      </c>
      <c r="R6797" s="1">
        <f>SUMIF(C:C,ecommerce_10000[[#This Row],[Category]],I:I)</f>
        <v>91504159.730000004</v>
      </c>
      <c r="S6797" s="1">
        <f>SUMIFS(I:I,C:C,C6797)</f>
        <v>91504159.730000004</v>
      </c>
      <c r="T6797" s="1" t="str">
        <f>INDEX(F:F,MATCH(ecommerce_10000[[#This Row],[TotalAmount]],I:I,0))</f>
        <v>Cairo</v>
      </c>
    </row>
    <row r="6798" spans="1:20" x14ac:dyDescent="0.3">
      <c r="A6798" s="1" t="s">
        <v>6842</v>
      </c>
      <c r="B6798" s="1" t="s">
        <v>35</v>
      </c>
      <c r="C6798" s="1" t="s">
        <v>14</v>
      </c>
      <c r="D6798" s="1" t="s">
        <v>36</v>
      </c>
      <c r="E6798" s="1" t="s">
        <v>22</v>
      </c>
      <c r="F6798" s="1" t="s">
        <v>33</v>
      </c>
      <c r="G6798">
        <v>12878.1</v>
      </c>
      <c r="H6798">
        <v>3</v>
      </c>
      <c r="I6798">
        <v>38634.300000000003</v>
      </c>
      <c r="J6798">
        <v>3.21</v>
      </c>
      <c r="K6798">
        <v>2898</v>
      </c>
      <c r="L6798" s="2">
        <v>45364</v>
      </c>
      <c r="O6798" t="str">
        <f>IF(ecommerce_10000[[#This Row],[Platform]]="Souq","sq",ecommerce_10000[[#This Row],[Platform]])</f>
        <v>Jumia</v>
      </c>
      <c r="P6798" t="str">
        <f>IF(E6798="Souq","sq",IF(E6798="Jumia","Jum",E6798))</f>
        <v>Jum</v>
      </c>
      <c r="Q6798">
        <f>VLOOKUP(ecommerce_10000[[#This Row],[City]],F:I,4,FALSE)</f>
        <v>3665.44</v>
      </c>
      <c r="R6798" s="1">
        <f>SUMIF(C:C,ecommerce_10000[[#This Row],[Category]],I:I)</f>
        <v>92327183.770000085</v>
      </c>
      <c r="S6798" s="1">
        <f>SUMIFS(I:I,C:C,C6798)</f>
        <v>92327183.770000085</v>
      </c>
      <c r="T6798" s="1" t="str">
        <f>INDEX(F:F,MATCH(ecommerce_10000[[#This Row],[TotalAmount]],I:I,0))</f>
        <v>Dubai</v>
      </c>
    </row>
    <row r="6799" spans="1:20" x14ac:dyDescent="0.3">
      <c r="A6799" s="1" t="s">
        <v>6843</v>
      </c>
      <c r="B6799" s="1" t="s">
        <v>49</v>
      </c>
      <c r="C6799" s="1" t="s">
        <v>14</v>
      </c>
      <c r="D6799" s="1" t="s">
        <v>50</v>
      </c>
      <c r="E6799" s="1" t="s">
        <v>16</v>
      </c>
      <c r="F6799" s="1" t="s">
        <v>17</v>
      </c>
      <c r="G6799">
        <v>12768.65</v>
      </c>
      <c r="H6799">
        <v>2</v>
      </c>
      <c r="I6799">
        <v>25537.3</v>
      </c>
      <c r="J6799">
        <v>3.58</v>
      </c>
      <c r="K6799">
        <v>3333</v>
      </c>
      <c r="L6799" s="2">
        <v>45528</v>
      </c>
      <c r="O6799" t="str">
        <f>IF(ecommerce_10000[[#This Row],[Platform]]="Souq","sq",ecommerce_10000[[#This Row],[Platform]])</f>
        <v>sq</v>
      </c>
      <c r="P6799" t="str">
        <f>IF(E6799="Souq","sq",IF(E6799="Jumia","Jum",E6799))</f>
        <v>sq</v>
      </c>
      <c r="Q6799">
        <f>VLOOKUP(ecommerce_10000[[#This Row],[City]],F:I,4,FALSE)</f>
        <v>16284.02</v>
      </c>
      <c r="R6799" s="1">
        <f>SUMIF(C:C,ecommerce_10000[[#This Row],[Category]],I:I)</f>
        <v>92327183.770000085</v>
      </c>
      <c r="S6799" s="1">
        <f>SUMIFS(I:I,C:C,C6799)</f>
        <v>92327183.770000085</v>
      </c>
      <c r="T6799" s="1" t="str">
        <f>INDEX(F:F,MATCH(ecommerce_10000[[#This Row],[TotalAmount]],I:I,0))</f>
        <v>Cairo</v>
      </c>
    </row>
    <row r="6800" spans="1:20" x14ac:dyDescent="0.3">
      <c r="A6800" s="1" t="s">
        <v>6844</v>
      </c>
      <c r="B6800" s="1" t="s">
        <v>25</v>
      </c>
      <c r="C6800" s="1" t="s">
        <v>26</v>
      </c>
      <c r="D6800" s="1" t="s">
        <v>27</v>
      </c>
      <c r="E6800" s="1" t="s">
        <v>47</v>
      </c>
      <c r="F6800" s="1" t="s">
        <v>17</v>
      </c>
      <c r="G6800">
        <v>14033.21</v>
      </c>
      <c r="H6800">
        <v>3</v>
      </c>
      <c r="I6800">
        <v>42099.63</v>
      </c>
      <c r="J6800">
        <v>2.13</v>
      </c>
      <c r="K6800">
        <v>1980</v>
      </c>
      <c r="L6800" s="2">
        <v>45539</v>
      </c>
      <c r="O6800" t="str">
        <f>IF(ecommerce_10000[[#This Row],[Platform]]="Souq","sq",ecommerce_10000[[#This Row],[Platform]])</f>
        <v>Amazon</v>
      </c>
      <c r="P6800" t="str">
        <f>IF(E6800="Souq","sq",IF(E6800="Jumia","Jum",E6800))</f>
        <v>Amazon</v>
      </c>
      <c r="Q6800">
        <f>VLOOKUP(ecommerce_10000[[#This Row],[City]],F:I,4,FALSE)</f>
        <v>16284.02</v>
      </c>
      <c r="R6800" s="1">
        <f>SUMIF(C:C,ecommerce_10000[[#This Row],[Category]],I:I)</f>
        <v>29200970.130000021</v>
      </c>
      <c r="S6800" s="1">
        <f>SUMIFS(I:I,C:C,C6800)</f>
        <v>29200970.130000021</v>
      </c>
      <c r="T6800" s="1" t="str">
        <f>INDEX(F:F,MATCH(ecommerce_10000[[#This Row],[TotalAmount]],I:I,0))</f>
        <v>Cairo</v>
      </c>
    </row>
    <row r="6801" spans="1:20" x14ac:dyDescent="0.3">
      <c r="A6801" s="1" t="s">
        <v>6845</v>
      </c>
      <c r="B6801" s="1" t="s">
        <v>25</v>
      </c>
      <c r="C6801" s="1" t="s">
        <v>26</v>
      </c>
      <c r="D6801" s="1" t="s">
        <v>27</v>
      </c>
      <c r="E6801" s="1" t="s">
        <v>47</v>
      </c>
      <c r="F6801" s="1" t="s">
        <v>62</v>
      </c>
      <c r="G6801">
        <v>17997.23</v>
      </c>
      <c r="H6801">
        <v>3</v>
      </c>
      <c r="I6801">
        <v>53991.69</v>
      </c>
      <c r="J6801">
        <v>1.66</v>
      </c>
      <c r="K6801">
        <v>4383</v>
      </c>
      <c r="L6801" s="2">
        <v>45418</v>
      </c>
      <c r="O6801" t="str">
        <f>IF(ecommerce_10000[[#This Row],[Platform]]="Souq","sq",ecommerce_10000[[#This Row],[Platform]])</f>
        <v>Amazon</v>
      </c>
      <c r="P6801" t="str">
        <f>IF(E6801="Souq","sq",IF(E6801="Jumia","Jum",E6801))</f>
        <v>Amazon</v>
      </c>
      <c r="Q6801">
        <f>VLOOKUP(ecommerce_10000[[#This Row],[City]],F:I,4,FALSE)</f>
        <v>27872.98</v>
      </c>
      <c r="R6801" s="1">
        <f>SUMIF(C:C,ecommerce_10000[[#This Row],[Category]],I:I)</f>
        <v>29200970.130000021</v>
      </c>
      <c r="S6801" s="1">
        <f>SUMIFS(I:I,C:C,C6801)</f>
        <v>29200970.130000021</v>
      </c>
      <c r="T6801" s="1" t="str">
        <f>INDEX(F:F,MATCH(ecommerce_10000[[#This Row],[TotalAmount]],I:I,0))</f>
        <v>Giza</v>
      </c>
    </row>
    <row r="6802" spans="1:20" x14ac:dyDescent="0.3">
      <c r="A6802" s="1" t="s">
        <v>6846</v>
      </c>
      <c r="B6802" s="1" t="s">
        <v>49</v>
      </c>
      <c r="C6802" s="1" t="s">
        <v>14</v>
      </c>
      <c r="D6802" s="1" t="s">
        <v>50</v>
      </c>
      <c r="E6802" s="1" t="s">
        <v>16</v>
      </c>
      <c r="F6802" s="1" t="s">
        <v>28</v>
      </c>
      <c r="G6802">
        <v>4442.21</v>
      </c>
      <c r="H6802">
        <v>4</v>
      </c>
      <c r="I6802">
        <v>17768.84</v>
      </c>
      <c r="J6802">
        <v>2.02</v>
      </c>
      <c r="K6802">
        <v>3014</v>
      </c>
      <c r="L6802" s="2">
        <v>45296</v>
      </c>
      <c r="O6802" t="str">
        <f>IF(ecommerce_10000[[#This Row],[Platform]]="Souq","sq",ecommerce_10000[[#This Row],[Platform]])</f>
        <v>sq</v>
      </c>
      <c r="P6802" t="str">
        <f>IF(E6802="Souq","sq",IF(E6802="Jumia","Jum",E6802))</f>
        <v>sq</v>
      </c>
      <c r="Q6802">
        <f>VLOOKUP(ecommerce_10000[[#This Row],[City]],F:I,4,FALSE)</f>
        <v>26648.76</v>
      </c>
      <c r="R6802" s="1">
        <f>SUMIF(C:C,ecommerce_10000[[#This Row],[Category]],I:I)</f>
        <v>92327183.770000085</v>
      </c>
      <c r="S6802" s="1">
        <f>SUMIFS(I:I,C:C,C6802)</f>
        <v>92327183.770000085</v>
      </c>
      <c r="T6802" s="1" t="str">
        <f>INDEX(F:F,MATCH(ecommerce_10000[[#This Row],[TotalAmount]],I:I,0))</f>
        <v>Casablanca</v>
      </c>
    </row>
    <row r="6803" spans="1:20" x14ac:dyDescent="0.3">
      <c r="A6803" s="1" t="s">
        <v>6847</v>
      </c>
      <c r="B6803" s="1" t="s">
        <v>13</v>
      </c>
      <c r="C6803" s="1" t="s">
        <v>14</v>
      </c>
      <c r="D6803" s="1" t="s">
        <v>15</v>
      </c>
      <c r="E6803" s="1" t="s">
        <v>22</v>
      </c>
      <c r="F6803" s="1" t="s">
        <v>23</v>
      </c>
      <c r="G6803">
        <v>2030.63</v>
      </c>
      <c r="H6803">
        <v>2</v>
      </c>
      <c r="I6803">
        <v>4061.26</v>
      </c>
      <c r="J6803">
        <v>4.8499999999999996</v>
      </c>
      <c r="K6803">
        <v>829</v>
      </c>
      <c r="L6803" s="2">
        <v>45299</v>
      </c>
      <c r="O6803" t="str">
        <f>IF(ecommerce_10000[[#This Row],[Platform]]="Souq","sq",ecommerce_10000[[#This Row],[Platform]])</f>
        <v>Jumia</v>
      </c>
      <c r="P6803" t="str">
        <f>IF(E6803="Souq","sq",IF(E6803="Jumia","Jum",E6803))</f>
        <v>Jum</v>
      </c>
      <c r="Q6803">
        <f>VLOOKUP(ecommerce_10000[[#This Row],[City]],F:I,4,FALSE)</f>
        <v>13290.4</v>
      </c>
      <c r="R6803" s="1">
        <f>SUMIF(C:C,ecommerce_10000[[#This Row],[Category]],I:I)</f>
        <v>92327183.770000085</v>
      </c>
      <c r="S6803" s="1">
        <f>SUMIFS(I:I,C:C,C6803)</f>
        <v>92327183.770000085</v>
      </c>
      <c r="T6803" s="1" t="str">
        <f>INDEX(F:F,MATCH(ecommerce_10000[[#This Row],[TotalAmount]],I:I,0))</f>
        <v>Alexandria</v>
      </c>
    </row>
    <row r="6804" spans="1:20" x14ac:dyDescent="0.3">
      <c r="A6804" s="1" t="s">
        <v>6848</v>
      </c>
      <c r="B6804" s="1" t="s">
        <v>30</v>
      </c>
      <c r="C6804" s="1" t="s">
        <v>31</v>
      </c>
      <c r="D6804" s="1" t="s">
        <v>32</v>
      </c>
      <c r="E6804" s="1" t="s">
        <v>22</v>
      </c>
      <c r="F6804" s="1" t="s">
        <v>23</v>
      </c>
      <c r="G6804">
        <v>15107.74</v>
      </c>
      <c r="H6804">
        <v>1</v>
      </c>
      <c r="I6804">
        <v>15107.74</v>
      </c>
      <c r="J6804">
        <v>3.04</v>
      </c>
      <c r="K6804">
        <v>1473</v>
      </c>
      <c r="L6804" s="2">
        <v>45356</v>
      </c>
      <c r="O6804" t="str">
        <f>IF(ecommerce_10000[[#This Row],[Platform]]="Souq","sq",ecommerce_10000[[#This Row],[Platform]])</f>
        <v>Jumia</v>
      </c>
      <c r="P6804" t="str">
        <f>IF(E6804="Souq","sq",IF(E6804="Jumia","Jum",E6804))</f>
        <v>Jum</v>
      </c>
      <c r="Q6804">
        <f>VLOOKUP(ecommerce_10000[[#This Row],[City]],F:I,4,FALSE)</f>
        <v>13290.4</v>
      </c>
      <c r="R6804" s="1">
        <f>SUMIF(C:C,ecommerce_10000[[#This Row],[Category]],I:I)</f>
        <v>57542997.559999913</v>
      </c>
      <c r="S6804" s="1">
        <f>SUMIFS(I:I,C:C,C6804)</f>
        <v>57542997.559999913</v>
      </c>
      <c r="T6804" s="1" t="str">
        <f>INDEX(F:F,MATCH(ecommerce_10000[[#This Row],[TotalAmount]],I:I,0))</f>
        <v>Alexandria</v>
      </c>
    </row>
    <row r="6805" spans="1:20" x14ac:dyDescent="0.3">
      <c r="A6805" s="1" t="s">
        <v>6849</v>
      </c>
      <c r="B6805" s="1" t="s">
        <v>43</v>
      </c>
      <c r="C6805" s="1" t="s">
        <v>44</v>
      </c>
      <c r="D6805" s="1" t="s">
        <v>45</v>
      </c>
      <c r="E6805" s="1" t="s">
        <v>47</v>
      </c>
      <c r="F6805" s="1" t="s">
        <v>17</v>
      </c>
      <c r="G6805">
        <v>14630.28</v>
      </c>
      <c r="H6805">
        <v>5</v>
      </c>
      <c r="I6805">
        <v>73151.399999999994</v>
      </c>
      <c r="J6805">
        <v>4.25</v>
      </c>
      <c r="K6805">
        <v>3072</v>
      </c>
      <c r="L6805" s="2">
        <v>45412</v>
      </c>
      <c r="O6805" t="str">
        <f>IF(ecommerce_10000[[#This Row],[Platform]]="Souq","sq",ecommerce_10000[[#This Row],[Platform]])</f>
        <v>Amazon</v>
      </c>
      <c r="P6805" t="str">
        <f>IF(E6805="Souq","sq",IF(E6805="Jumia","Jum",E6805))</f>
        <v>Amazon</v>
      </c>
      <c r="Q6805">
        <f>VLOOKUP(ecommerce_10000[[#This Row],[City]],F:I,4,FALSE)</f>
        <v>16284.02</v>
      </c>
      <c r="R6805" s="1">
        <f>SUMIF(C:C,ecommerce_10000[[#This Row],[Category]],I:I)</f>
        <v>31420413.200000018</v>
      </c>
      <c r="S6805" s="1">
        <f>SUMIFS(I:I,C:C,C6805)</f>
        <v>31420413.200000018</v>
      </c>
      <c r="T6805" s="1" t="str">
        <f>INDEX(F:F,MATCH(ecommerce_10000[[#This Row],[TotalAmount]],I:I,0))</f>
        <v>Cairo</v>
      </c>
    </row>
    <row r="6806" spans="1:20" x14ac:dyDescent="0.3">
      <c r="A6806" s="1" t="s">
        <v>6850</v>
      </c>
      <c r="B6806" s="1" t="s">
        <v>65</v>
      </c>
      <c r="C6806" s="1" t="s">
        <v>20</v>
      </c>
      <c r="D6806" s="1" t="s">
        <v>66</v>
      </c>
      <c r="E6806" s="1" t="s">
        <v>47</v>
      </c>
      <c r="F6806" s="1" t="s">
        <v>17</v>
      </c>
      <c r="G6806">
        <v>935.1</v>
      </c>
      <c r="H6806">
        <v>4</v>
      </c>
      <c r="I6806">
        <v>3740.4</v>
      </c>
      <c r="J6806">
        <v>4.3</v>
      </c>
      <c r="K6806">
        <v>4361</v>
      </c>
      <c r="L6806" s="2">
        <v>45427</v>
      </c>
      <c r="O6806" t="str">
        <f>IF(ecommerce_10000[[#This Row],[Platform]]="Souq","sq",ecommerce_10000[[#This Row],[Platform]])</f>
        <v>Amazon</v>
      </c>
      <c r="P6806" t="str">
        <f>IF(E6806="Souq","sq",IF(E6806="Jumia","Jum",E6806))</f>
        <v>Amazon</v>
      </c>
      <c r="Q6806">
        <f>VLOOKUP(ecommerce_10000[[#This Row],[City]],F:I,4,FALSE)</f>
        <v>16284.02</v>
      </c>
      <c r="R6806" s="1">
        <f>SUMIF(C:C,ecommerce_10000[[#This Row],[Category]],I:I)</f>
        <v>91504159.730000004</v>
      </c>
      <c r="S6806" s="1">
        <f>SUMIFS(I:I,C:C,C6806)</f>
        <v>91504159.730000004</v>
      </c>
      <c r="T6806" s="1" t="str">
        <f>INDEX(F:F,MATCH(ecommerce_10000[[#This Row],[TotalAmount]],I:I,0))</f>
        <v>Cairo</v>
      </c>
    </row>
    <row r="6807" spans="1:20" x14ac:dyDescent="0.3">
      <c r="A6807" s="1" t="s">
        <v>6851</v>
      </c>
      <c r="B6807" s="1" t="s">
        <v>30</v>
      </c>
      <c r="C6807" s="1" t="s">
        <v>31</v>
      </c>
      <c r="D6807" s="1" t="s">
        <v>32</v>
      </c>
      <c r="E6807" s="1" t="s">
        <v>47</v>
      </c>
      <c r="F6807" s="1" t="s">
        <v>40</v>
      </c>
      <c r="G6807">
        <v>6045.77</v>
      </c>
      <c r="H6807">
        <v>3</v>
      </c>
      <c r="I6807">
        <v>18137.310000000001</v>
      </c>
      <c r="J6807">
        <v>2.5499999999999998</v>
      </c>
      <c r="K6807">
        <v>332</v>
      </c>
      <c r="L6807" s="2">
        <v>45352</v>
      </c>
      <c r="O6807" t="str">
        <f>IF(ecommerce_10000[[#This Row],[Platform]]="Souq","sq",ecommerce_10000[[#This Row],[Platform]])</f>
        <v>Amazon</v>
      </c>
      <c r="P6807" t="str">
        <f>IF(E6807="Souq","sq",IF(E6807="Jumia","Jum",E6807))</f>
        <v>Amazon</v>
      </c>
      <c r="Q6807">
        <f>VLOOKUP(ecommerce_10000[[#This Row],[City]],F:I,4,FALSE)</f>
        <v>99349.3</v>
      </c>
      <c r="R6807" s="1">
        <f>SUMIF(C:C,ecommerce_10000[[#This Row],[Category]],I:I)</f>
        <v>57542997.559999913</v>
      </c>
      <c r="S6807" s="1">
        <f>SUMIFS(I:I,C:C,C6807)</f>
        <v>57542997.559999913</v>
      </c>
      <c r="T6807" s="1" t="str">
        <f>INDEX(F:F,MATCH(ecommerce_10000[[#This Row],[TotalAmount]],I:I,0))</f>
        <v>Riyadh</v>
      </c>
    </row>
    <row r="6808" spans="1:20" x14ac:dyDescent="0.3">
      <c r="A6808" s="1" t="s">
        <v>6852</v>
      </c>
      <c r="B6808" s="1" t="s">
        <v>13</v>
      </c>
      <c r="C6808" s="1" t="s">
        <v>14</v>
      </c>
      <c r="D6808" s="1" t="s">
        <v>15</v>
      </c>
      <c r="E6808" s="1" t="s">
        <v>16</v>
      </c>
      <c r="F6808" s="1" t="s">
        <v>17</v>
      </c>
      <c r="G6808">
        <v>3114.47</v>
      </c>
      <c r="H6808">
        <v>1</v>
      </c>
      <c r="I6808">
        <v>3114.47</v>
      </c>
      <c r="J6808">
        <v>1.32</v>
      </c>
      <c r="K6808">
        <v>1346</v>
      </c>
      <c r="L6808" s="2">
        <v>45431</v>
      </c>
      <c r="O6808" t="str">
        <f>IF(ecommerce_10000[[#This Row],[Platform]]="Souq","sq",ecommerce_10000[[#This Row],[Platform]])</f>
        <v>sq</v>
      </c>
      <c r="P6808" t="str">
        <f>IF(E6808="Souq","sq",IF(E6808="Jumia","Jum",E6808))</f>
        <v>sq</v>
      </c>
      <c r="Q6808">
        <f>VLOOKUP(ecommerce_10000[[#This Row],[City]],F:I,4,FALSE)</f>
        <v>16284.02</v>
      </c>
      <c r="R6808" s="1">
        <f>SUMIF(C:C,ecommerce_10000[[#This Row],[Category]],I:I)</f>
        <v>92327183.770000085</v>
      </c>
      <c r="S6808" s="1">
        <f>SUMIFS(I:I,C:C,C6808)</f>
        <v>92327183.770000085</v>
      </c>
      <c r="T6808" s="1" t="str">
        <f>INDEX(F:F,MATCH(ecommerce_10000[[#This Row],[TotalAmount]],I:I,0))</f>
        <v>Cairo</v>
      </c>
    </row>
    <row r="6809" spans="1:20" x14ac:dyDescent="0.3">
      <c r="A6809" s="1" t="s">
        <v>6853</v>
      </c>
      <c r="B6809" s="1" t="s">
        <v>19</v>
      </c>
      <c r="C6809" s="1" t="s">
        <v>20</v>
      </c>
      <c r="D6809" s="1" t="s">
        <v>21</v>
      </c>
      <c r="E6809" s="1" t="s">
        <v>16</v>
      </c>
      <c r="F6809" s="1" t="s">
        <v>33</v>
      </c>
      <c r="G6809">
        <v>11975.36</v>
      </c>
      <c r="H6809">
        <v>2</v>
      </c>
      <c r="I6809">
        <v>23950.720000000001</v>
      </c>
      <c r="J6809">
        <v>3.55</v>
      </c>
      <c r="K6809">
        <v>442</v>
      </c>
      <c r="L6809" s="2">
        <v>45552</v>
      </c>
      <c r="O6809" t="str">
        <f>IF(ecommerce_10000[[#This Row],[Platform]]="Souq","sq",ecommerce_10000[[#This Row],[Platform]])</f>
        <v>sq</v>
      </c>
      <c r="P6809" t="str">
        <f>IF(E6809="Souq","sq",IF(E6809="Jumia","Jum",E6809))</f>
        <v>sq</v>
      </c>
      <c r="Q6809">
        <f>VLOOKUP(ecommerce_10000[[#This Row],[City]],F:I,4,FALSE)</f>
        <v>3665.44</v>
      </c>
      <c r="R6809" s="1">
        <f>SUMIF(C:C,ecommerce_10000[[#This Row],[Category]],I:I)</f>
        <v>91504159.730000004</v>
      </c>
      <c r="S6809" s="1">
        <f>SUMIFS(I:I,C:C,C6809)</f>
        <v>91504159.730000004</v>
      </c>
      <c r="T6809" s="1" t="str">
        <f>INDEX(F:F,MATCH(ecommerce_10000[[#This Row],[TotalAmount]],I:I,0))</f>
        <v>Dubai</v>
      </c>
    </row>
    <row r="6810" spans="1:20" x14ac:dyDescent="0.3">
      <c r="A6810" s="1" t="s">
        <v>6854</v>
      </c>
      <c r="B6810" s="1" t="s">
        <v>25</v>
      </c>
      <c r="C6810" s="1" t="s">
        <v>26</v>
      </c>
      <c r="D6810" s="1" t="s">
        <v>27</v>
      </c>
      <c r="E6810" s="1" t="s">
        <v>16</v>
      </c>
      <c r="F6810" s="1" t="s">
        <v>33</v>
      </c>
      <c r="G6810">
        <v>6086.02</v>
      </c>
      <c r="H6810">
        <v>1</v>
      </c>
      <c r="I6810">
        <v>6086.02</v>
      </c>
      <c r="J6810">
        <v>4.28</v>
      </c>
      <c r="K6810">
        <v>4287</v>
      </c>
      <c r="L6810" s="2">
        <v>45535</v>
      </c>
      <c r="O6810" t="str">
        <f>IF(ecommerce_10000[[#This Row],[Platform]]="Souq","sq",ecommerce_10000[[#This Row],[Platform]])</f>
        <v>sq</v>
      </c>
      <c r="P6810" t="str">
        <f>IF(E6810="Souq","sq",IF(E6810="Jumia","Jum",E6810))</f>
        <v>sq</v>
      </c>
      <c r="Q6810">
        <f>VLOOKUP(ecommerce_10000[[#This Row],[City]],F:I,4,FALSE)</f>
        <v>3665.44</v>
      </c>
      <c r="R6810" s="1">
        <f>SUMIF(C:C,ecommerce_10000[[#This Row],[Category]],I:I)</f>
        <v>29200970.130000021</v>
      </c>
      <c r="S6810" s="1">
        <f>SUMIFS(I:I,C:C,C6810)</f>
        <v>29200970.130000021</v>
      </c>
      <c r="T6810" s="1" t="str">
        <f>INDEX(F:F,MATCH(ecommerce_10000[[#This Row],[TotalAmount]],I:I,0))</f>
        <v>Dubai</v>
      </c>
    </row>
    <row r="6811" spans="1:20" x14ac:dyDescent="0.3">
      <c r="A6811" s="1" t="s">
        <v>6855</v>
      </c>
      <c r="B6811" s="1" t="s">
        <v>53</v>
      </c>
      <c r="C6811" s="1" t="s">
        <v>31</v>
      </c>
      <c r="D6811" s="1" t="s">
        <v>54</v>
      </c>
      <c r="E6811" s="1" t="s">
        <v>16</v>
      </c>
      <c r="F6811" s="1" t="s">
        <v>33</v>
      </c>
      <c r="G6811">
        <v>3644.84</v>
      </c>
      <c r="H6811">
        <v>1</v>
      </c>
      <c r="I6811">
        <v>3644.84</v>
      </c>
      <c r="J6811">
        <v>4.99</v>
      </c>
      <c r="K6811">
        <v>4631</v>
      </c>
      <c r="L6811" s="2">
        <v>45593</v>
      </c>
      <c r="O6811" t="str">
        <f>IF(ecommerce_10000[[#This Row],[Platform]]="Souq","sq",ecommerce_10000[[#This Row],[Platform]])</f>
        <v>sq</v>
      </c>
      <c r="P6811" t="str">
        <f>IF(E6811="Souq","sq",IF(E6811="Jumia","Jum",E6811))</f>
        <v>sq</v>
      </c>
      <c r="Q6811">
        <f>VLOOKUP(ecommerce_10000[[#This Row],[City]],F:I,4,FALSE)</f>
        <v>3665.44</v>
      </c>
      <c r="R6811" s="1">
        <f>SUMIF(C:C,ecommerce_10000[[#This Row],[Category]],I:I)</f>
        <v>57542997.559999913</v>
      </c>
      <c r="S6811" s="1">
        <f>SUMIFS(I:I,C:C,C6811)</f>
        <v>57542997.559999913</v>
      </c>
      <c r="T6811" s="1" t="str">
        <f>INDEX(F:F,MATCH(ecommerce_10000[[#This Row],[TotalAmount]],I:I,0))</f>
        <v>Dubai</v>
      </c>
    </row>
    <row r="6812" spans="1:20" x14ac:dyDescent="0.3">
      <c r="A6812" s="1" t="s">
        <v>6856</v>
      </c>
      <c r="B6812" s="1" t="s">
        <v>25</v>
      </c>
      <c r="C6812" s="1" t="s">
        <v>26</v>
      </c>
      <c r="D6812" s="1" t="s">
        <v>27</v>
      </c>
      <c r="E6812" s="1" t="s">
        <v>22</v>
      </c>
      <c r="F6812" s="1" t="s">
        <v>17</v>
      </c>
      <c r="G6812">
        <v>2621.88</v>
      </c>
      <c r="H6812">
        <v>5</v>
      </c>
      <c r="I6812">
        <v>13109.4</v>
      </c>
      <c r="J6812">
        <v>3.81</v>
      </c>
      <c r="K6812">
        <v>838</v>
      </c>
      <c r="L6812" s="2">
        <v>45307</v>
      </c>
      <c r="O6812" t="str">
        <f>IF(ecommerce_10000[[#This Row],[Platform]]="Souq","sq",ecommerce_10000[[#This Row],[Platform]])</f>
        <v>Jumia</v>
      </c>
      <c r="P6812" t="str">
        <f>IF(E6812="Souq","sq",IF(E6812="Jumia","Jum",E6812))</f>
        <v>Jum</v>
      </c>
      <c r="Q6812">
        <f>VLOOKUP(ecommerce_10000[[#This Row],[City]],F:I,4,FALSE)</f>
        <v>16284.02</v>
      </c>
      <c r="R6812" s="1">
        <f>SUMIF(C:C,ecommerce_10000[[#This Row],[Category]],I:I)</f>
        <v>29200970.130000021</v>
      </c>
      <c r="S6812" s="1">
        <f>SUMIFS(I:I,C:C,C6812)</f>
        <v>29200970.130000021</v>
      </c>
      <c r="T6812" s="1" t="str">
        <f>INDEX(F:F,MATCH(ecommerce_10000[[#This Row],[TotalAmount]],I:I,0))</f>
        <v>Cairo</v>
      </c>
    </row>
    <row r="6813" spans="1:20" x14ac:dyDescent="0.3">
      <c r="A6813" s="1" t="s">
        <v>6857</v>
      </c>
      <c r="B6813" s="1" t="s">
        <v>19</v>
      </c>
      <c r="C6813" s="1" t="s">
        <v>20</v>
      </c>
      <c r="D6813" s="1" t="s">
        <v>21</v>
      </c>
      <c r="E6813" s="1" t="s">
        <v>22</v>
      </c>
      <c r="F6813" s="1" t="s">
        <v>33</v>
      </c>
      <c r="G6813">
        <v>12997.54</v>
      </c>
      <c r="H6813">
        <v>2</v>
      </c>
      <c r="I6813">
        <v>25995.08</v>
      </c>
      <c r="J6813">
        <v>2.11</v>
      </c>
      <c r="K6813">
        <v>3918</v>
      </c>
      <c r="L6813" s="2">
        <v>45443</v>
      </c>
      <c r="O6813" t="str">
        <f>IF(ecommerce_10000[[#This Row],[Platform]]="Souq","sq",ecommerce_10000[[#This Row],[Platform]])</f>
        <v>Jumia</v>
      </c>
      <c r="P6813" t="str">
        <f>IF(E6813="Souq","sq",IF(E6813="Jumia","Jum",E6813))</f>
        <v>Jum</v>
      </c>
      <c r="Q6813">
        <f>VLOOKUP(ecommerce_10000[[#This Row],[City]],F:I,4,FALSE)</f>
        <v>3665.44</v>
      </c>
      <c r="R6813" s="1">
        <f>SUMIF(C:C,ecommerce_10000[[#This Row],[Category]],I:I)</f>
        <v>91504159.730000004</v>
      </c>
      <c r="S6813" s="1">
        <f>SUMIFS(I:I,C:C,C6813)</f>
        <v>91504159.730000004</v>
      </c>
      <c r="T6813" s="1" t="str">
        <f>INDEX(F:F,MATCH(ecommerce_10000[[#This Row],[TotalAmount]],I:I,0))</f>
        <v>Dubai</v>
      </c>
    </row>
    <row r="6814" spans="1:20" x14ac:dyDescent="0.3">
      <c r="A6814" s="1" t="s">
        <v>6858</v>
      </c>
      <c r="B6814" s="1" t="s">
        <v>43</v>
      </c>
      <c r="C6814" s="1" t="s">
        <v>44</v>
      </c>
      <c r="D6814" s="1" t="s">
        <v>45</v>
      </c>
      <c r="E6814" s="1" t="s">
        <v>22</v>
      </c>
      <c r="F6814" s="1" t="s">
        <v>28</v>
      </c>
      <c r="G6814">
        <v>16575.7</v>
      </c>
      <c r="H6814">
        <v>1</v>
      </c>
      <c r="I6814">
        <v>16575.7</v>
      </c>
      <c r="J6814">
        <v>4.7300000000000004</v>
      </c>
      <c r="K6814">
        <v>2643</v>
      </c>
      <c r="L6814" s="2">
        <v>45362</v>
      </c>
      <c r="O6814" t="str">
        <f>IF(ecommerce_10000[[#This Row],[Platform]]="Souq","sq",ecommerce_10000[[#This Row],[Platform]])</f>
        <v>Jumia</v>
      </c>
      <c r="P6814" t="str">
        <f>IF(E6814="Souq","sq",IF(E6814="Jumia","Jum",E6814))</f>
        <v>Jum</v>
      </c>
      <c r="Q6814">
        <f>VLOOKUP(ecommerce_10000[[#This Row],[City]],F:I,4,FALSE)</f>
        <v>26648.76</v>
      </c>
      <c r="R6814" s="1">
        <f>SUMIF(C:C,ecommerce_10000[[#This Row],[Category]],I:I)</f>
        <v>31420413.200000018</v>
      </c>
      <c r="S6814" s="1">
        <f>SUMIFS(I:I,C:C,C6814)</f>
        <v>31420413.200000018</v>
      </c>
      <c r="T6814" s="1" t="str">
        <f>INDEX(F:F,MATCH(ecommerce_10000[[#This Row],[TotalAmount]],I:I,0))</f>
        <v>Casablanca</v>
      </c>
    </row>
    <row r="6815" spans="1:20" x14ac:dyDescent="0.3">
      <c r="A6815" s="1" t="s">
        <v>6859</v>
      </c>
      <c r="B6815" s="1" t="s">
        <v>30</v>
      </c>
      <c r="C6815" s="1" t="s">
        <v>31</v>
      </c>
      <c r="D6815" s="1" t="s">
        <v>32</v>
      </c>
      <c r="E6815" s="1" t="s">
        <v>22</v>
      </c>
      <c r="F6815" s="1" t="s">
        <v>28</v>
      </c>
      <c r="G6815">
        <v>16957.439999999999</v>
      </c>
      <c r="H6815">
        <v>1</v>
      </c>
      <c r="I6815">
        <v>16957.439999999999</v>
      </c>
      <c r="J6815">
        <v>3.72</v>
      </c>
      <c r="K6815">
        <v>226</v>
      </c>
      <c r="L6815" s="2">
        <v>45298</v>
      </c>
      <c r="O6815" t="str">
        <f>IF(ecommerce_10000[[#This Row],[Platform]]="Souq","sq",ecommerce_10000[[#This Row],[Platform]])</f>
        <v>Jumia</v>
      </c>
      <c r="P6815" t="str">
        <f>IF(E6815="Souq","sq",IF(E6815="Jumia","Jum",E6815))</f>
        <v>Jum</v>
      </c>
      <c r="Q6815">
        <f>VLOOKUP(ecommerce_10000[[#This Row],[City]],F:I,4,FALSE)</f>
        <v>26648.76</v>
      </c>
      <c r="R6815" s="1">
        <f>SUMIF(C:C,ecommerce_10000[[#This Row],[Category]],I:I)</f>
        <v>57542997.559999913</v>
      </c>
      <c r="S6815" s="1">
        <f>SUMIFS(I:I,C:C,C6815)</f>
        <v>57542997.559999913</v>
      </c>
      <c r="T6815" s="1" t="str">
        <f>INDEX(F:F,MATCH(ecommerce_10000[[#This Row],[TotalAmount]],I:I,0))</f>
        <v>Casablanca</v>
      </c>
    </row>
    <row r="6816" spans="1:20" x14ac:dyDescent="0.3">
      <c r="A6816" s="1" t="s">
        <v>6860</v>
      </c>
      <c r="B6816" s="1" t="s">
        <v>49</v>
      </c>
      <c r="C6816" s="1" t="s">
        <v>14</v>
      </c>
      <c r="D6816" s="1" t="s">
        <v>50</v>
      </c>
      <c r="E6816" s="1" t="s">
        <v>22</v>
      </c>
      <c r="F6816" s="1" t="s">
        <v>40</v>
      </c>
      <c r="G6816">
        <v>12918.24</v>
      </c>
      <c r="H6816">
        <v>2</v>
      </c>
      <c r="I6816">
        <v>25836.48</v>
      </c>
      <c r="J6816">
        <v>3.84</v>
      </c>
      <c r="K6816">
        <v>4250</v>
      </c>
      <c r="L6816" s="2">
        <v>45549</v>
      </c>
      <c r="O6816" t="str">
        <f>IF(ecommerce_10000[[#This Row],[Platform]]="Souq","sq",ecommerce_10000[[#This Row],[Platform]])</f>
        <v>Jumia</v>
      </c>
      <c r="P6816" t="str">
        <f>IF(E6816="Souq","sq",IF(E6816="Jumia","Jum",E6816))</f>
        <v>Jum</v>
      </c>
      <c r="Q6816">
        <f>VLOOKUP(ecommerce_10000[[#This Row],[City]],F:I,4,FALSE)</f>
        <v>99349.3</v>
      </c>
      <c r="R6816" s="1">
        <f>SUMIF(C:C,ecommerce_10000[[#This Row],[Category]],I:I)</f>
        <v>92327183.770000085</v>
      </c>
      <c r="S6816" s="1">
        <f>SUMIFS(I:I,C:C,C6816)</f>
        <v>92327183.770000085</v>
      </c>
      <c r="T6816" s="1" t="str">
        <f>INDEX(F:F,MATCH(ecommerce_10000[[#This Row],[TotalAmount]],I:I,0))</f>
        <v>Riyadh</v>
      </c>
    </row>
    <row r="6817" spans="1:20" x14ac:dyDescent="0.3">
      <c r="A6817" s="1" t="s">
        <v>6861</v>
      </c>
      <c r="B6817" s="1" t="s">
        <v>19</v>
      </c>
      <c r="C6817" s="1" t="s">
        <v>20</v>
      </c>
      <c r="D6817" s="1" t="s">
        <v>21</v>
      </c>
      <c r="E6817" s="1" t="s">
        <v>22</v>
      </c>
      <c r="F6817" s="1" t="s">
        <v>33</v>
      </c>
      <c r="G6817">
        <v>11347.96</v>
      </c>
      <c r="H6817">
        <v>5</v>
      </c>
      <c r="I6817">
        <v>56739.8</v>
      </c>
      <c r="J6817">
        <v>3.95</v>
      </c>
      <c r="K6817">
        <v>886</v>
      </c>
      <c r="L6817" s="2">
        <v>45481</v>
      </c>
      <c r="O6817" t="str">
        <f>IF(ecommerce_10000[[#This Row],[Platform]]="Souq","sq",ecommerce_10000[[#This Row],[Platform]])</f>
        <v>Jumia</v>
      </c>
      <c r="P6817" t="str">
        <f>IF(E6817="Souq","sq",IF(E6817="Jumia","Jum",E6817))</f>
        <v>Jum</v>
      </c>
      <c r="Q6817">
        <f>VLOOKUP(ecommerce_10000[[#This Row],[City]],F:I,4,FALSE)</f>
        <v>3665.44</v>
      </c>
      <c r="R6817" s="1">
        <f>SUMIF(C:C,ecommerce_10000[[#This Row],[Category]],I:I)</f>
        <v>91504159.730000004</v>
      </c>
      <c r="S6817" s="1">
        <f>SUMIFS(I:I,C:C,C6817)</f>
        <v>91504159.730000004</v>
      </c>
      <c r="T6817" s="1" t="str">
        <f>INDEX(F:F,MATCH(ecommerce_10000[[#This Row],[TotalAmount]],I:I,0))</f>
        <v>Dubai</v>
      </c>
    </row>
    <row r="6818" spans="1:20" x14ac:dyDescent="0.3">
      <c r="A6818" s="1" t="s">
        <v>6862</v>
      </c>
      <c r="B6818" s="1" t="s">
        <v>43</v>
      </c>
      <c r="C6818" s="1" t="s">
        <v>44</v>
      </c>
      <c r="D6818" s="1" t="s">
        <v>45</v>
      </c>
      <c r="E6818" s="1" t="s">
        <v>22</v>
      </c>
      <c r="F6818" s="1" t="s">
        <v>17</v>
      </c>
      <c r="G6818">
        <v>19700.53</v>
      </c>
      <c r="H6818">
        <v>1</v>
      </c>
      <c r="I6818">
        <v>19700.53</v>
      </c>
      <c r="J6818">
        <v>2.0699999999999998</v>
      </c>
      <c r="K6818">
        <v>2355</v>
      </c>
      <c r="L6818" s="2">
        <v>45442</v>
      </c>
      <c r="O6818" t="str">
        <f>IF(ecommerce_10000[[#This Row],[Platform]]="Souq","sq",ecommerce_10000[[#This Row],[Platform]])</f>
        <v>Jumia</v>
      </c>
      <c r="P6818" t="str">
        <f>IF(E6818="Souq","sq",IF(E6818="Jumia","Jum",E6818))</f>
        <v>Jum</v>
      </c>
      <c r="Q6818">
        <f>VLOOKUP(ecommerce_10000[[#This Row],[City]],F:I,4,FALSE)</f>
        <v>16284.02</v>
      </c>
      <c r="R6818" s="1">
        <f>SUMIF(C:C,ecommerce_10000[[#This Row],[Category]],I:I)</f>
        <v>31420413.200000018</v>
      </c>
      <c r="S6818" s="1">
        <f>SUMIFS(I:I,C:C,C6818)</f>
        <v>31420413.200000018</v>
      </c>
      <c r="T6818" s="1" t="str">
        <f>INDEX(F:F,MATCH(ecommerce_10000[[#This Row],[TotalAmount]],I:I,0))</f>
        <v>Cairo</v>
      </c>
    </row>
    <row r="6819" spans="1:20" x14ac:dyDescent="0.3">
      <c r="A6819" s="1" t="s">
        <v>6863</v>
      </c>
      <c r="B6819" s="1" t="s">
        <v>38</v>
      </c>
      <c r="C6819" s="1" t="s">
        <v>20</v>
      </c>
      <c r="D6819" s="1" t="s">
        <v>39</v>
      </c>
      <c r="E6819" s="1" t="s">
        <v>22</v>
      </c>
      <c r="F6819" s="1" t="s">
        <v>23</v>
      </c>
      <c r="G6819">
        <v>5765.28</v>
      </c>
      <c r="H6819">
        <v>3</v>
      </c>
      <c r="I6819">
        <v>17295.84</v>
      </c>
      <c r="J6819">
        <v>4.46</v>
      </c>
      <c r="K6819">
        <v>352</v>
      </c>
      <c r="L6819" s="2">
        <v>45572</v>
      </c>
      <c r="O6819" t="str">
        <f>IF(ecommerce_10000[[#This Row],[Platform]]="Souq","sq",ecommerce_10000[[#This Row],[Platform]])</f>
        <v>Jumia</v>
      </c>
      <c r="P6819" t="str">
        <f>IF(E6819="Souq","sq",IF(E6819="Jumia","Jum",E6819))</f>
        <v>Jum</v>
      </c>
      <c r="Q6819">
        <f>VLOOKUP(ecommerce_10000[[#This Row],[City]],F:I,4,FALSE)</f>
        <v>13290.4</v>
      </c>
      <c r="R6819" s="1">
        <f>SUMIF(C:C,ecommerce_10000[[#This Row],[Category]],I:I)</f>
        <v>91504159.730000004</v>
      </c>
      <c r="S6819" s="1">
        <f>SUMIFS(I:I,C:C,C6819)</f>
        <v>91504159.730000004</v>
      </c>
      <c r="T6819" s="1" t="str">
        <f>INDEX(F:F,MATCH(ecommerce_10000[[#This Row],[TotalAmount]],I:I,0))</f>
        <v>Alexandria</v>
      </c>
    </row>
    <row r="6820" spans="1:20" x14ac:dyDescent="0.3">
      <c r="A6820" s="1" t="s">
        <v>6864</v>
      </c>
      <c r="B6820" s="1" t="s">
        <v>53</v>
      </c>
      <c r="C6820" s="1" t="s">
        <v>31</v>
      </c>
      <c r="D6820" s="1" t="s">
        <v>54</v>
      </c>
      <c r="E6820" s="1" t="s">
        <v>16</v>
      </c>
      <c r="F6820" s="1" t="s">
        <v>28</v>
      </c>
      <c r="G6820">
        <v>3930.84</v>
      </c>
      <c r="H6820">
        <v>5</v>
      </c>
      <c r="I6820">
        <v>19654.2</v>
      </c>
      <c r="J6820">
        <v>4.6399999999999997</v>
      </c>
      <c r="K6820">
        <v>2642</v>
      </c>
      <c r="L6820" s="2">
        <v>45550</v>
      </c>
      <c r="O6820" t="str">
        <f>IF(ecommerce_10000[[#This Row],[Platform]]="Souq","sq",ecommerce_10000[[#This Row],[Platform]])</f>
        <v>sq</v>
      </c>
      <c r="P6820" t="str">
        <f>IF(E6820="Souq","sq",IF(E6820="Jumia","Jum",E6820))</f>
        <v>sq</v>
      </c>
      <c r="Q6820">
        <f>VLOOKUP(ecommerce_10000[[#This Row],[City]],F:I,4,FALSE)</f>
        <v>26648.76</v>
      </c>
      <c r="R6820" s="1">
        <f>SUMIF(C:C,ecommerce_10000[[#This Row],[Category]],I:I)</f>
        <v>57542997.559999913</v>
      </c>
      <c r="S6820" s="1">
        <f>SUMIFS(I:I,C:C,C6820)</f>
        <v>57542997.559999913</v>
      </c>
      <c r="T6820" s="1" t="str">
        <f>INDEX(F:F,MATCH(ecommerce_10000[[#This Row],[TotalAmount]],I:I,0))</f>
        <v>Casablanca</v>
      </c>
    </row>
    <row r="6821" spans="1:20" x14ac:dyDescent="0.3">
      <c r="A6821" s="1" t="s">
        <v>6865</v>
      </c>
      <c r="B6821" s="1" t="s">
        <v>19</v>
      </c>
      <c r="C6821" s="1" t="s">
        <v>20</v>
      </c>
      <c r="D6821" s="1" t="s">
        <v>21</v>
      </c>
      <c r="E6821" s="1" t="s">
        <v>47</v>
      </c>
      <c r="F6821" s="1" t="s">
        <v>17</v>
      </c>
      <c r="G6821">
        <v>3774.28</v>
      </c>
      <c r="H6821">
        <v>5</v>
      </c>
      <c r="I6821">
        <v>18871.400000000001</v>
      </c>
      <c r="J6821">
        <v>3.54</v>
      </c>
      <c r="K6821">
        <v>2380</v>
      </c>
      <c r="L6821" s="2">
        <v>45306</v>
      </c>
      <c r="O6821" t="str">
        <f>IF(ecommerce_10000[[#This Row],[Platform]]="Souq","sq",ecommerce_10000[[#This Row],[Platform]])</f>
        <v>Amazon</v>
      </c>
      <c r="P6821" t="str">
        <f>IF(E6821="Souq","sq",IF(E6821="Jumia","Jum",E6821))</f>
        <v>Amazon</v>
      </c>
      <c r="Q6821">
        <f>VLOOKUP(ecommerce_10000[[#This Row],[City]],F:I,4,FALSE)</f>
        <v>16284.02</v>
      </c>
      <c r="R6821" s="1">
        <f>SUMIF(C:C,ecommerce_10000[[#This Row],[Category]],I:I)</f>
        <v>91504159.730000004</v>
      </c>
      <c r="S6821" s="1">
        <f>SUMIFS(I:I,C:C,C6821)</f>
        <v>91504159.730000004</v>
      </c>
      <c r="T6821" s="1" t="str">
        <f>INDEX(F:F,MATCH(ecommerce_10000[[#This Row],[TotalAmount]],I:I,0))</f>
        <v>Cairo</v>
      </c>
    </row>
    <row r="6822" spans="1:20" x14ac:dyDescent="0.3">
      <c r="A6822" s="1" t="s">
        <v>6866</v>
      </c>
      <c r="B6822" s="1" t="s">
        <v>30</v>
      </c>
      <c r="C6822" s="1" t="s">
        <v>31</v>
      </c>
      <c r="D6822" s="1" t="s">
        <v>32</v>
      </c>
      <c r="E6822" s="1" t="s">
        <v>16</v>
      </c>
      <c r="F6822" s="1" t="s">
        <v>40</v>
      </c>
      <c r="G6822">
        <v>5980.15</v>
      </c>
      <c r="H6822">
        <v>4</v>
      </c>
      <c r="I6822">
        <v>23920.6</v>
      </c>
      <c r="J6822">
        <v>3.03</v>
      </c>
      <c r="K6822">
        <v>3755</v>
      </c>
      <c r="L6822" s="2">
        <v>45379</v>
      </c>
      <c r="O6822" t="str">
        <f>IF(ecommerce_10000[[#This Row],[Platform]]="Souq","sq",ecommerce_10000[[#This Row],[Platform]])</f>
        <v>sq</v>
      </c>
      <c r="P6822" t="str">
        <f>IF(E6822="Souq","sq",IF(E6822="Jumia","Jum",E6822))</f>
        <v>sq</v>
      </c>
      <c r="Q6822">
        <f>VLOOKUP(ecommerce_10000[[#This Row],[City]],F:I,4,FALSE)</f>
        <v>99349.3</v>
      </c>
      <c r="R6822" s="1">
        <f>SUMIF(C:C,ecommerce_10000[[#This Row],[Category]],I:I)</f>
        <v>57542997.559999913</v>
      </c>
      <c r="S6822" s="1">
        <f>SUMIFS(I:I,C:C,C6822)</f>
        <v>57542997.559999913</v>
      </c>
      <c r="T6822" s="1" t="str">
        <f>INDEX(F:F,MATCH(ecommerce_10000[[#This Row],[TotalAmount]],I:I,0))</f>
        <v>Riyadh</v>
      </c>
    </row>
    <row r="6823" spans="1:20" x14ac:dyDescent="0.3">
      <c r="A6823" s="1" t="s">
        <v>6867</v>
      </c>
      <c r="B6823" s="1" t="s">
        <v>13</v>
      </c>
      <c r="C6823" s="1" t="s">
        <v>14</v>
      </c>
      <c r="D6823" s="1" t="s">
        <v>15</v>
      </c>
      <c r="E6823" s="1" t="s">
        <v>22</v>
      </c>
      <c r="F6823" s="1" t="s">
        <v>23</v>
      </c>
      <c r="G6823">
        <v>8855.33</v>
      </c>
      <c r="H6823">
        <v>5</v>
      </c>
      <c r="I6823">
        <v>44276.65</v>
      </c>
      <c r="J6823">
        <v>4.0199999999999996</v>
      </c>
      <c r="K6823">
        <v>109</v>
      </c>
      <c r="L6823" s="2">
        <v>45367</v>
      </c>
      <c r="O6823" t="str">
        <f>IF(ecommerce_10000[[#This Row],[Platform]]="Souq","sq",ecommerce_10000[[#This Row],[Platform]])</f>
        <v>Jumia</v>
      </c>
      <c r="P6823" t="str">
        <f>IF(E6823="Souq","sq",IF(E6823="Jumia","Jum",E6823))</f>
        <v>Jum</v>
      </c>
      <c r="Q6823">
        <f>VLOOKUP(ecommerce_10000[[#This Row],[City]],F:I,4,FALSE)</f>
        <v>13290.4</v>
      </c>
      <c r="R6823" s="1">
        <f>SUMIF(C:C,ecommerce_10000[[#This Row],[Category]],I:I)</f>
        <v>92327183.770000085</v>
      </c>
      <c r="S6823" s="1">
        <f>SUMIFS(I:I,C:C,C6823)</f>
        <v>92327183.770000085</v>
      </c>
      <c r="T6823" s="1" t="str">
        <f>INDEX(F:F,MATCH(ecommerce_10000[[#This Row],[TotalAmount]],I:I,0))</f>
        <v>Alexandria</v>
      </c>
    </row>
    <row r="6824" spans="1:20" x14ac:dyDescent="0.3">
      <c r="A6824" s="1" t="s">
        <v>6868</v>
      </c>
      <c r="B6824" s="1" t="s">
        <v>30</v>
      </c>
      <c r="C6824" s="1" t="s">
        <v>31</v>
      </c>
      <c r="D6824" s="1" t="s">
        <v>32</v>
      </c>
      <c r="E6824" s="1" t="s">
        <v>16</v>
      </c>
      <c r="F6824" s="1" t="s">
        <v>17</v>
      </c>
      <c r="G6824">
        <v>16782.07</v>
      </c>
      <c r="H6824">
        <v>3</v>
      </c>
      <c r="I6824">
        <v>50346.21</v>
      </c>
      <c r="J6824">
        <v>2.16</v>
      </c>
      <c r="K6824">
        <v>115</v>
      </c>
      <c r="L6824" s="2">
        <v>45643</v>
      </c>
      <c r="O6824" t="str">
        <f>IF(ecommerce_10000[[#This Row],[Platform]]="Souq","sq",ecommerce_10000[[#This Row],[Platform]])</f>
        <v>sq</v>
      </c>
      <c r="P6824" t="str">
        <f>IF(E6824="Souq","sq",IF(E6824="Jumia","Jum",E6824))</f>
        <v>sq</v>
      </c>
      <c r="Q6824">
        <f>VLOOKUP(ecommerce_10000[[#This Row],[City]],F:I,4,FALSE)</f>
        <v>16284.02</v>
      </c>
      <c r="R6824" s="1">
        <f>SUMIF(C:C,ecommerce_10000[[#This Row],[Category]],I:I)</f>
        <v>57542997.559999913</v>
      </c>
      <c r="S6824" s="1">
        <f>SUMIFS(I:I,C:C,C6824)</f>
        <v>57542997.559999913</v>
      </c>
      <c r="T6824" s="1" t="str">
        <f>INDEX(F:F,MATCH(ecommerce_10000[[#This Row],[TotalAmount]],I:I,0))</f>
        <v>Cairo</v>
      </c>
    </row>
    <row r="6825" spans="1:20" x14ac:dyDescent="0.3">
      <c r="A6825" s="1" t="s">
        <v>6869</v>
      </c>
      <c r="B6825" s="1" t="s">
        <v>65</v>
      </c>
      <c r="C6825" s="1" t="s">
        <v>20</v>
      </c>
      <c r="D6825" s="1" t="s">
        <v>66</v>
      </c>
      <c r="E6825" s="1" t="s">
        <v>22</v>
      </c>
      <c r="F6825" s="1" t="s">
        <v>28</v>
      </c>
      <c r="G6825">
        <v>16222.06</v>
      </c>
      <c r="H6825">
        <v>1</v>
      </c>
      <c r="I6825">
        <v>16222.06</v>
      </c>
      <c r="J6825">
        <v>4.88</v>
      </c>
      <c r="K6825">
        <v>4654</v>
      </c>
      <c r="L6825" s="2">
        <v>45357</v>
      </c>
      <c r="O6825" t="str">
        <f>IF(ecommerce_10000[[#This Row],[Platform]]="Souq","sq",ecommerce_10000[[#This Row],[Platform]])</f>
        <v>Jumia</v>
      </c>
      <c r="P6825" t="str">
        <f>IF(E6825="Souq","sq",IF(E6825="Jumia","Jum",E6825))</f>
        <v>Jum</v>
      </c>
      <c r="Q6825">
        <f>VLOOKUP(ecommerce_10000[[#This Row],[City]],F:I,4,FALSE)</f>
        <v>26648.76</v>
      </c>
      <c r="R6825" s="1">
        <f>SUMIF(C:C,ecommerce_10000[[#This Row],[Category]],I:I)</f>
        <v>91504159.730000004</v>
      </c>
      <c r="S6825" s="1">
        <f>SUMIFS(I:I,C:C,C6825)</f>
        <v>91504159.730000004</v>
      </c>
      <c r="T6825" s="1" t="str">
        <f>INDEX(F:F,MATCH(ecommerce_10000[[#This Row],[TotalAmount]],I:I,0))</f>
        <v>Casablanca</v>
      </c>
    </row>
    <row r="6826" spans="1:20" x14ac:dyDescent="0.3">
      <c r="A6826" s="1" t="s">
        <v>6870</v>
      </c>
      <c r="B6826" s="1" t="s">
        <v>30</v>
      </c>
      <c r="C6826" s="1" t="s">
        <v>31</v>
      </c>
      <c r="D6826" s="1" t="s">
        <v>32</v>
      </c>
      <c r="E6826" s="1" t="s">
        <v>16</v>
      </c>
      <c r="F6826" s="1" t="s">
        <v>33</v>
      </c>
      <c r="G6826">
        <v>1811.04</v>
      </c>
      <c r="H6826">
        <v>2</v>
      </c>
      <c r="I6826">
        <v>3622.08</v>
      </c>
      <c r="J6826">
        <v>3.09</v>
      </c>
      <c r="K6826">
        <v>3865</v>
      </c>
      <c r="L6826" s="2">
        <v>45568</v>
      </c>
      <c r="O6826" t="str">
        <f>IF(ecommerce_10000[[#This Row],[Platform]]="Souq","sq",ecommerce_10000[[#This Row],[Platform]])</f>
        <v>sq</v>
      </c>
      <c r="P6826" t="str">
        <f>IF(E6826="Souq","sq",IF(E6826="Jumia","Jum",E6826))</f>
        <v>sq</v>
      </c>
      <c r="Q6826">
        <f>VLOOKUP(ecommerce_10000[[#This Row],[City]],F:I,4,FALSE)</f>
        <v>3665.44</v>
      </c>
      <c r="R6826" s="1">
        <f>SUMIF(C:C,ecommerce_10000[[#This Row],[Category]],I:I)</f>
        <v>57542997.559999913</v>
      </c>
      <c r="S6826" s="1">
        <f>SUMIFS(I:I,C:C,C6826)</f>
        <v>57542997.559999913</v>
      </c>
      <c r="T6826" s="1" t="str">
        <f>INDEX(F:F,MATCH(ecommerce_10000[[#This Row],[TotalAmount]],I:I,0))</f>
        <v>Dubai</v>
      </c>
    </row>
    <row r="6827" spans="1:20" x14ac:dyDescent="0.3">
      <c r="A6827" s="1" t="s">
        <v>6871</v>
      </c>
      <c r="B6827" s="1" t="s">
        <v>19</v>
      </c>
      <c r="C6827" s="1" t="s">
        <v>20</v>
      </c>
      <c r="D6827" s="1" t="s">
        <v>21</v>
      </c>
      <c r="E6827" s="1" t="s">
        <v>47</v>
      </c>
      <c r="F6827" s="1" t="s">
        <v>28</v>
      </c>
      <c r="G6827">
        <v>11521.83</v>
      </c>
      <c r="H6827">
        <v>5</v>
      </c>
      <c r="I6827">
        <v>57609.15</v>
      </c>
      <c r="J6827">
        <v>2.4900000000000002</v>
      </c>
      <c r="K6827">
        <v>2970</v>
      </c>
      <c r="L6827" s="2">
        <v>45317</v>
      </c>
      <c r="O6827" t="str">
        <f>IF(ecommerce_10000[[#This Row],[Platform]]="Souq","sq",ecommerce_10000[[#This Row],[Platform]])</f>
        <v>Amazon</v>
      </c>
      <c r="P6827" t="str">
        <f>IF(E6827="Souq","sq",IF(E6827="Jumia","Jum",E6827))</f>
        <v>Amazon</v>
      </c>
      <c r="Q6827">
        <f>VLOOKUP(ecommerce_10000[[#This Row],[City]],F:I,4,FALSE)</f>
        <v>26648.76</v>
      </c>
      <c r="R6827" s="1">
        <f>SUMIF(C:C,ecommerce_10000[[#This Row],[Category]],I:I)</f>
        <v>91504159.730000004</v>
      </c>
      <c r="S6827" s="1">
        <f>SUMIFS(I:I,C:C,C6827)</f>
        <v>91504159.730000004</v>
      </c>
      <c r="T6827" s="1" t="str">
        <f>INDEX(F:F,MATCH(ecommerce_10000[[#This Row],[TotalAmount]],I:I,0))</f>
        <v>Casablanca</v>
      </c>
    </row>
    <row r="6828" spans="1:20" x14ac:dyDescent="0.3">
      <c r="A6828" s="1" t="s">
        <v>6872</v>
      </c>
      <c r="B6828" s="1" t="s">
        <v>49</v>
      </c>
      <c r="C6828" s="1" t="s">
        <v>14</v>
      </c>
      <c r="D6828" s="1" t="s">
        <v>50</v>
      </c>
      <c r="E6828" s="1" t="s">
        <v>16</v>
      </c>
      <c r="F6828" s="1" t="s">
        <v>40</v>
      </c>
      <c r="G6828">
        <v>10361.34</v>
      </c>
      <c r="H6828">
        <v>1</v>
      </c>
      <c r="I6828">
        <v>10361.34</v>
      </c>
      <c r="J6828">
        <v>4.24</v>
      </c>
      <c r="K6828">
        <v>4607</v>
      </c>
      <c r="L6828" s="2">
        <v>45358</v>
      </c>
      <c r="O6828" t="str">
        <f>IF(ecommerce_10000[[#This Row],[Platform]]="Souq","sq",ecommerce_10000[[#This Row],[Platform]])</f>
        <v>sq</v>
      </c>
      <c r="P6828" t="str">
        <f>IF(E6828="Souq","sq",IF(E6828="Jumia","Jum",E6828))</f>
        <v>sq</v>
      </c>
      <c r="Q6828">
        <f>VLOOKUP(ecommerce_10000[[#This Row],[City]],F:I,4,FALSE)</f>
        <v>99349.3</v>
      </c>
      <c r="R6828" s="1">
        <f>SUMIF(C:C,ecommerce_10000[[#This Row],[Category]],I:I)</f>
        <v>92327183.770000085</v>
      </c>
      <c r="S6828" s="1">
        <f>SUMIFS(I:I,C:C,C6828)</f>
        <v>92327183.770000085</v>
      </c>
      <c r="T6828" s="1" t="str">
        <f>INDEX(F:F,MATCH(ecommerce_10000[[#This Row],[TotalAmount]],I:I,0))</f>
        <v>Riyadh</v>
      </c>
    </row>
    <row r="6829" spans="1:20" x14ac:dyDescent="0.3">
      <c r="A6829" s="1" t="s">
        <v>6873</v>
      </c>
      <c r="B6829" s="1" t="s">
        <v>35</v>
      </c>
      <c r="C6829" s="1" t="s">
        <v>14</v>
      </c>
      <c r="D6829" s="1" t="s">
        <v>36</v>
      </c>
      <c r="E6829" s="1" t="s">
        <v>47</v>
      </c>
      <c r="F6829" s="1" t="s">
        <v>17</v>
      </c>
      <c r="G6829">
        <v>19962.96</v>
      </c>
      <c r="H6829">
        <v>4</v>
      </c>
      <c r="I6829">
        <v>79851.839999999997</v>
      </c>
      <c r="J6829">
        <v>2.63</v>
      </c>
      <c r="K6829">
        <v>4316</v>
      </c>
      <c r="L6829" s="2">
        <v>45648</v>
      </c>
      <c r="O6829" t="str">
        <f>IF(ecommerce_10000[[#This Row],[Platform]]="Souq","sq",ecommerce_10000[[#This Row],[Platform]])</f>
        <v>Amazon</v>
      </c>
      <c r="P6829" t="str">
        <f>IF(E6829="Souq","sq",IF(E6829="Jumia","Jum",E6829))</f>
        <v>Amazon</v>
      </c>
      <c r="Q6829">
        <f>VLOOKUP(ecommerce_10000[[#This Row],[City]],F:I,4,FALSE)</f>
        <v>16284.02</v>
      </c>
      <c r="R6829" s="1">
        <f>SUMIF(C:C,ecommerce_10000[[#This Row],[Category]],I:I)</f>
        <v>92327183.770000085</v>
      </c>
      <c r="S6829" s="1">
        <f>SUMIFS(I:I,C:C,C6829)</f>
        <v>92327183.770000085</v>
      </c>
      <c r="T6829" s="1" t="str">
        <f>INDEX(F:F,MATCH(ecommerce_10000[[#This Row],[TotalAmount]],I:I,0))</f>
        <v>Cairo</v>
      </c>
    </row>
    <row r="6830" spans="1:20" x14ac:dyDescent="0.3">
      <c r="A6830" s="1" t="s">
        <v>6874</v>
      </c>
      <c r="B6830" s="1" t="s">
        <v>35</v>
      </c>
      <c r="C6830" s="1" t="s">
        <v>14</v>
      </c>
      <c r="D6830" s="1" t="s">
        <v>36</v>
      </c>
      <c r="E6830" s="1" t="s">
        <v>22</v>
      </c>
      <c r="F6830" s="1" t="s">
        <v>28</v>
      </c>
      <c r="G6830">
        <v>16133.51</v>
      </c>
      <c r="H6830">
        <v>5</v>
      </c>
      <c r="I6830">
        <v>80667.55</v>
      </c>
      <c r="J6830">
        <v>1.65</v>
      </c>
      <c r="K6830">
        <v>2599</v>
      </c>
      <c r="L6830" s="2">
        <v>45415</v>
      </c>
      <c r="O6830" t="str">
        <f>IF(ecommerce_10000[[#This Row],[Platform]]="Souq","sq",ecommerce_10000[[#This Row],[Platform]])</f>
        <v>Jumia</v>
      </c>
      <c r="P6830" t="str">
        <f>IF(E6830="Souq","sq",IF(E6830="Jumia","Jum",E6830))</f>
        <v>Jum</v>
      </c>
      <c r="Q6830">
        <f>VLOOKUP(ecommerce_10000[[#This Row],[City]],F:I,4,FALSE)</f>
        <v>26648.76</v>
      </c>
      <c r="R6830" s="1">
        <f>SUMIF(C:C,ecommerce_10000[[#This Row],[Category]],I:I)</f>
        <v>92327183.770000085</v>
      </c>
      <c r="S6830" s="1">
        <f>SUMIFS(I:I,C:C,C6830)</f>
        <v>92327183.770000085</v>
      </c>
      <c r="T6830" s="1" t="str">
        <f>INDEX(F:F,MATCH(ecommerce_10000[[#This Row],[TotalAmount]],I:I,0))</f>
        <v>Casablanca</v>
      </c>
    </row>
    <row r="6831" spans="1:20" x14ac:dyDescent="0.3">
      <c r="A6831" s="1" t="s">
        <v>6875</v>
      </c>
      <c r="B6831" s="1" t="s">
        <v>13</v>
      </c>
      <c r="C6831" s="1" t="s">
        <v>14</v>
      </c>
      <c r="D6831" s="1" t="s">
        <v>15</v>
      </c>
      <c r="E6831" s="1" t="s">
        <v>47</v>
      </c>
      <c r="F6831" s="1" t="s">
        <v>17</v>
      </c>
      <c r="G6831">
        <v>15558.75</v>
      </c>
      <c r="H6831">
        <v>4</v>
      </c>
      <c r="I6831">
        <v>62235</v>
      </c>
      <c r="J6831">
        <v>3.84</v>
      </c>
      <c r="K6831">
        <v>4436</v>
      </c>
      <c r="L6831" s="2">
        <v>45324</v>
      </c>
      <c r="O6831" t="str">
        <f>IF(ecommerce_10000[[#This Row],[Platform]]="Souq","sq",ecommerce_10000[[#This Row],[Platform]])</f>
        <v>Amazon</v>
      </c>
      <c r="P6831" t="str">
        <f>IF(E6831="Souq","sq",IF(E6831="Jumia","Jum",E6831))</f>
        <v>Amazon</v>
      </c>
      <c r="Q6831">
        <f>VLOOKUP(ecommerce_10000[[#This Row],[City]],F:I,4,FALSE)</f>
        <v>16284.02</v>
      </c>
      <c r="R6831" s="1">
        <f>SUMIF(C:C,ecommerce_10000[[#This Row],[Category]],I:I)</f>
        <v>92327183.770000085</v>
      </c>
      <c r="S6831" s="1">
        <f>SUMIFS(I:I,C:C,C6831)</f>
        <v>92327183.770000085</v>
      </c>
      <c r="T6831" s="1" t="str">
        <f>INDEX(F:F,MATCH(ecommerce_10000[[#This Row],[TotalAmount]],I:I,0))</f>
        <v>Cairo</v>
      </c>
    </row>
    <row r="6832" spans="1:20" x14ac:dyDescent="0.3">
      <c r="A6832" s="1" t="s">
        <v>6876</v>
      </c>
      <c r="B6832" s="1" t="s">
        <v>25</v>
      </c>
      <c r="C6832" s="1" t="s">
        <v>26</v>
      </c>
      <c r="D6832" s="1" t="s">
        <v>27</v>
      </c>
      <c r="E6832" s="1" t="s">
        <v>16</v>
      </c>
      <c r="F6832" s="1" t="s">
        <v>28</v>
      </c>
      <c r="G6832">
        <v>18306.3</v>
      </c>
      <c r="H6832">
        <v>2</v>
      </c>
      <c r="I6832">
        <v>36612.6</v>
      </c>
      <c r="J6832">
        <v>1.07</v>
      </c>
      <c r="K6832">
        <v>1187</v>
      </c>
      <c r="L6832" s="2">
        <v>45622</v>
      </c>
      <c r="O6832" t="str">
        <f>IF(ecommerce_10000[[#This Row],[Platform]]="Souq","sq",ecommerce_10000[[#This Row],[Platform]])</f>
        <v>sq</v>
      </c>
      <c r="P6832" t="str">
        <f>IF(E6832="Souq","sq",IF(E6832="Jumia","Jum",E6832))</f>
        <v>sq</v>
      </c>
      <c r="Q6832">
        <f>VLOOKUP(ecommerce_10000[[#This Row],[City]],F:I,4,FALSE)</f>
        <v>26648.76</v>
      </c>
      <c r="R6832" s="1">
        <f>SUMIF(C:C,ecommerce_10000[[#This Row],[Category]],I:I)</f>
        <v>29200970.130000021</v>
      </c>
      <c r="S6832" s="1">
        <f>SUMIFS(I:I,C:C,C6832)</f>
        <v>29200970.130000021</v>
      </c>
      <c r="T6832" s="1" t="str">
        <f>INDEX(F:F,MATCH(ecommerce_10000[[#This Row],[TotalAmount]],I:I,0))</f>
        <v>Casablanca</v>
      </c>
    </row>
    <row r="6833" spans="1:20" x14ac:dyDescent="0.3">
      <c r="A6833" s="1" t="s">
        <v>6877</v>
      </c>
      <c r="B6833" s="1" t="s">
        <v>49</v>
      </c>
      <c r="C6833" s="1" t="s">
        <v>14</v>
      </c>
      <c r="D6833" s="1" t="s">
        <v>50</v>
      </c>
      <c r="E6833" s="1" t="s">
        <v>22</v>
      </c>
      <c r="F6833" s="1" t="s">
        <v>28</v>
      </c>
      <c r="G6833">
        <v>19960.12</v>
      </c>
      <c r="H6833">
        <v>4</v>
      </c>
      <c r="I6833">
        <v>79840.479999999996</v>
      </c>
      <c r="J6833">
        <v>1.87</v>
      </c>
      <c r="K6833">
        <v>4052</v>
      </c>
      <c r="L6833" s="2">
        <v>45328</v>
      </c>
      <c r="O6833" t="str">
        <f>IF(ecommerce_10000[[#This Row],[Platform]]="Souq","sq",ecommerce_10000[[#This Row],[Platform]])</f>
        <v>Jumia</v>
      </c>
      <c r="P6833" t="str">
        <f>IF(E6833="Souq","sq",IF(E6833="Jumia","Jum",E6833))</f>
        <v>Jum</v>
      </c>
      <c r="Q6833">
        <f>VLOOKUP(ecommerce_10000[[#This Row],[City]],F:I,4,FALSE)</f>
        <v>26648.76</v>
      </c>
      <c r="R6833" s="1">
        <f>SUMIF(C:C,ecommerce_10000[[#This Row],[Category]],I:I)</f>
        <v>92327183.770000085</v>
      </c>
      <c r="S6833" s="1">
        <f>SUMIFS(I:I,C:C,C6833)</f>
        <v>92327183.770000085</v>
      </c>
      <c r="T6833" s="1" t="str">
        <f>INDEX(F:F,MATCH(ecommerce_10000[[#This Row],[TotalAmount]],I:I,0))</f>
        <v>Casablanca</v>
      </c>
    </row>
    <row r="6834" spans="1:20" x14ac:dyDescent="0.3">
      <c r="A6834" s="1" t="s">
        <v>6878</v>
      </c>
      <c r="B6834" s="1" t="s">
        <v>30</v>
      </c>
      <c r="C6834" s="1" t="s">
        <v>31</v>
      </c>
      <c r="D6834" s="1" t="s">
        <v>32</v>
      </c>
      <c r="E6834" s="1" t="s">
        <v>47</v>
      </c>
      <c r="F6834" s="1" t="s">
        <v>62</v>
      </c>
      <c r="G6834">
        <v>953.98</v>
      </c>
      <c r="H6834">
        <v>1</v>
      </c>
      <c r="I6834">
        <v>953.98</v>
      </c>
      <c r="J6834">
        <v>3.34</v>
      </c>
      <c r="K6834">
        <v>97</v>
      </c>
      <c r="L6834" s="2">
        <v>45530</v>
      </c>
      <c r="O6834" t="str">
        <f>IF(ecommerce_10000[[#This Row],[Platform]]="Souq","sq",ecommerce_10000[[#This Row],[Platform]])</f>
        <v>Amazon</v>
      </c>
      <c r="P6834" t="str">
        <f>IF(E6834="Souq","sq",IF(E6834="Jumia","Jum",E6834))</f>
        <v>Amazon</v>
      </c>
      <c r="Q6834">
        <f>VLOOKUP(ecommerce_10000[[#This Row],[City]],F:I,4,FALSE)</f>
        <v>27872.98</v>
      </c>
      <c r="R6834" s="1">
        <f>SUMIF(C:C,ecommerce_10000[[#This Row],[Category]],I:I)</f>
        <v>57542997.559999913</v>
      </c>
      <c r="S6834" s="1">
        <f>SUMIFS(I:I,C:C,C6834)</f>
        <v>57542997.559999913</v>
      </c>
      <c r="T6834" s="1" t="str">
        <f>INDEX(F:F,MATCH(ecommerce_10000[[#This Row],[TotalAmount]],I:I,0))</f>
        <v>Giza</v>
      </c>
    </row>
    <row r="6835" spans="1:20" x14ac:dyDescent="0.3">
      <c r="A6835" s="1" t="s">
        <v>6879</v>
      </c>
      <c r="B6835" s="1" t="s">
        <v>38</v>
      </c>
      <c r="C6835" s="1" t="s">
        <v>20</v>
      </c>
      <c r="D6835" s="1" t="s">
        <v>39</v>
      </c>
      <c r="E6835" s="1" t="s">
        <v>22</v>
      </c>
      <c r="F6835" s="1" t="s">
        <v>62</v>
      </c>
      <c r="G6835">
        <v>9788.02</v>
      </c>
      <c r="H6835">
        <v>5</v>
      </c>
      <c r="I6835">
        <v>48940.1</v>
      </c>
      <c r="J6835">
        <v>2.71</v>
      </c>
      <c r="K6835">
        <v>4432</v>
      </c>
      <c r="L6835" s="2">
        <v>45638</v>
      </c>
      <c r="O6835" t="str">
        <f>IF(ecommerce_10000[[#This Row],[Platform]]="Souq","sq",ecommerce_10000[[#This Row],[Platform]])</f>
        <v>Jumia</v>
      </c>
      <c r="P6835" t="str">
        <f>IF(E6835="Souq","sq",IF(E6835="Jumia","Jum",E6835))</f>
        <v>Jum</v>
      </c>
      <c r="Q6835">
        <f>VLOOKUP(ecommerce_10000[[#This Row],[City]],F:I,4,FALSE)</f>
        <v>27872.98</v>
      </c>
      <c r="R6835" s="1">
        <f>SUMIF(C:C,ecommerce_10000[[#This Row],[Category]],I:I)</f>
        <v>91504159.730000004</v>
      </c>
      <c r="S6835" s="1">
        <f>SUMIFS(I:I,C:C,C6835)</f>
        <v>91504159.730000004</v>
      </c>
      <c r="T6835" s="1" t="str">
        <f>INDEX(F:F,MATCH(ecommerce_10000[[#This Row],[TotalAmount]],I:I,0))</f>
        <v>Giza</v>
      </c>
    </row>
    <row r="6836" spans="1:20" x14ac:dyDescent="0.3">
      <c r="A6836" s="1" t="s">
        <v>6880</v>
      </c>
      <c r="B6836" s="1" t="s">
        <v>13</v>
      </c>
      <c r="C6836" s="1" t="s">
        <v>14</v>
      </c>
      <c r="D6836" s="1" t="s">
        <v>15</v>
      </c>
      <c r="E6836" s="1" t="s">
        <v>16</v>
      </c>
      <c r="F6836" s="1" t="s">
        <v>62</v>
      </c>
      <c r="G6836">
        <v>11249.95</v>
      </c>
      <c r="H6836">
        <v>5</v>
      </c>
      <c r="I6836">
        <v>56249.75</v>
      </c>
      <c r="J6836">
        <v>4.76</v>
      </c>
      <c r="K6836">
        <v>485</v>
      </c>
      <c r="L6836" s="2">
        <v>45592</v>
      </c>
      <c r="O6836" t="str">
        <f>IF(ecommerce_10000[[#This Row],[Platform]]="Souq","sq",ecommerce_10000[[#This Row],[Platform]])</f>
        <v>sq</v>
      </c>
      <c r="P6836" t="str">
        <f>IF(E6836="Souq","sq",IF(E6836="Jumia","Jum",E6836))</f>
        <v>sq</v>
      </c>
      <c r="Q6836">
        <f>VLOOKUP(ecommerce_10000[[#This Row],[City]],F:I,4,FALSE)</f>
        <v>27872.98</v>
      </c>
      <c r="R6836" s="1">
        <f>SUMIF(C:C,ecommerce_10000[[#This Row],[Category]],I:I)</f>
        <v>92327183.770000085</v>
      </c>
      <c r="S6836" s="1">
        <f>SUMIFS(I:I,C:C,C6836)</f>
        <v>92327183.770000085</v>
      </c>
      <c r="T6836" s="1" t="str">
        <f>INDEX(F:F,MATCH(ecommerce_10000[[#This Row],[TotalAmount]],I:I,0))</f>
        <v>Giza</v>
      </c>
    </row>
    <row r="6837" spans="1:20" x14ac:dyDescent="0.3">
      <c r="A6837" s="1" t="s">
        <v>6881</v>
      </c>
      <c r="B6837" s="1" t="s">
        <v>38</v>
      </c>
      <c r="C6837" s="1" t="s">
        <v>20</v>
      </c>
      <c r="D6837" s="1" t="s">
        <v>39</v>
      </c>
      <c r="E6837" s="1" t="s">
        <v>22</v>
      </c>
      <c r="F6837" s="1" t="s">
        <v>23</v>
      </c>
      <c r="G6837">
        <v>1149.6099999999999</v>
      </c>
      <c r="H6837">
        <v>3</v>
      </c>
      <c r="I6837">
        <v>3448.83</v>
      </c>
      <c r="J6837">
        <v>2.35</v>
      </c>
      <c r="K6837">
        <v>2890</v>
      </c>
      <c r="L6837" s="2">
        <v>45534</v>
      </c>
      <c r="O6837" t="str">
        <f>IF(ecommerce_10000[[#This Row],[Platform]]="Souq","sq",ecommerce_10000[[#This Row],[Platform]])</f>
        <v>Jumia</v>
      </c>
      <c r="P6837" t="str">
        <f>IF(E6837="Souq","sq",IF(E6837="Jumia","Jum",E6837))</f>
        <v>Jum</v>
      </c>
      <c r="Q6837">
        <f>VLOOKUP(ecommerce_10000[[#This Row],[City]],F:I,4,FALSE)</f>
        <v>13290.4</v>
      </c>
      <c r="R6837" s="1">
        <f>SUMIF(C:C,ecommerce_10000[[#This Row],[Category]],I:I)</f>
        <v>91504159.730000004</v>
      </c>
      <c r="S6837" s="1">
        <f>SUMIFS(I:I,C:C,C6837)</f>
        <v>91504159.730000004</v>
      </c>
      <c r="T6837" s="1" t="str">
        <f>INDEX(F:F,MATCH(ecommerce_10000[[#This Row],[TotalAmount]],I:I,0))</f>
        <v>Alexandria</v>
      </c>
    </row>
    <row r="6838" spans="1:20" x14ac:dyDescent="0.3">
      <c r="A6838" s="1" t="s">
        <v>6882</v>
      </c>
      <c r="B6838" s="1" t="s">
        <v>65</v>
      </c>
      <c r="C6838" s="1" t="s">
        <v>20</v>
      </c>
      <c r="D6838" s="1" t="s">
        <v>66</v>
      </c>
      <c r="E6838" s="1" t="s">
        <v>22</v>
      </c>
      <c r="F6838" s="1" t="s">
        <v>62</v>
      </c>
      <c r="G6838">
        <v>6945.22</v>
      </c>
      <c r="H6838">
        <v>5</v>
      </c>
      <c r="I6838">
        <v>34726.1</v>
      </c>
      <c r="J6838">
        <v>3.35</v>
      </c>
      <c r="K6838">
        <v>4946</v>
      </c>
      <c r="L6838" s="2">
        <v>45406</v>
      </c>
      <c r="O6838" t="str">
        <f>IF(ecommerce_10000[[#This Row],[Platform]]="Souq","sq",ecommerce_10000[[#This Row],[Platform]])</f>
        <v>Jumia</v>
      </c>
      <c r="P6838" t="str">
        <f>IF(E6838="Souq","sq",IF(E6838="Jumia","Jum",E6838))</f>
        <v>Jum</v>
      </c>
      <c r="Q6838">
        <f>VLOOKUP(ecommerce_10000[[#This Row],[City]],F:I,4,FALSE)</f>
        <v>27872.98</v>
      </c>
      <c r="R6838" s="1">
        <f>SUMIF(C:C,ecommerce_10000[[#This Row],[Category]],I:I)</f>
        <v>91504159.730000004</v>
      </c>
      <c r="S6838" s="1">
        <f>SUMIFS(I:I,C:C,C6838)</f>
        <v>91504159.730000004</v>
      </c>
      <c r="T6838" s="1" t="str">
        <f>INDEX(F:F,MATCH(ecommerce_10000[[#This Row],[TotalAmount]],I:I,0))</f>
        <v>Giza</v>
      </c>
    </row>
    <row r="6839" spans="1:20" x14ac:dyDescent="0.3">
      <c r="A6839" s="1" t="s">
        <v>6883</v>
      </c>
      <c r="B6839" s="1" t="s">
        <v>13</v>
      </c>
      <c r="C6839" s="1" t="s">
        <v>14</v>
      </c>
      <c r="D6839" s="1" t="s">
        <v>15</v>
      </c>
      <c r="E6839" s="1" t="s">
        <v>47</v>
      </c>
      <c r="F6839" s="1" t="s">
        <v>17</v>
      </c>
      <c r="G6839">
        <v>8546.65</v>
      </c>
      <c r="H6839">
        <v>3</v>
      </c>
      <c r="I6839">
        <v>25639.95</v>
      </c>
      <c r="J6839">
        <v>2.54</v>
      </c>
      <c r="K6839">
        <v>697</v>
      </c>
      <c r="L6839" s="2">
        <v>45625</v>
      </c>
      <c r="O6839" t="str">
        <f>IF(ecommerce_10000[[#This Row],[Platform]]="Souq","sq",ecommerce_10000[[#This Row],[Platform]])</f>
        <v>Amazon</v>
      </c>
      <c r="P6839" t="str">
        <f>IF(E6839="Souq","sq",IF(E6839="Jumia","Jum",E6839))</f>
        <v>Amazon</v>
      </c>
      <c r="Q6839">
        <f>VLOOKUP(ecommerce_10000[[#This Row],[City]],F:I,4,FALSE)</f>
        <v>16284.02</v>
      </c>
      <c r="R6839" s="1">
        <f>SUMIF(C:C,ecommerce_10000[[#This Row],[Category]],I:I)</f>
        <v>92327183.770000085</v>
      </c>
      <c r="S6839" s="1">
        <f>SUMIFS(I:I,C:C,C6839)</f>
        <v>92327183.770000085</v>
      </c>
      <c r="T6839" s="1" t="str">
        <f>INDEX(F:F,MATCH(ecommerce_10000[[#This Row],[TotalAmount]],I:I,0))</f>
        <v>Cairo</v>
      </c>
    </row>
    <row r="6840" spans="1:20" x14ac:dyDescent="0.3">
      <c r="A6840" s="1" t="s">
        <v>6884</v>
      </c>
      <c r="B6840" s="1" t="s">
        <v>13</v>
      </c>
      <c r="C6840" s="1" t="s">
        <v>14</v>
      </c>
      <c r="D6840" s="1" t="s">
        <v>15</v>
      </c>
      <c r="E6840" s="1" t="s">
        <v>47</v>
      </c>
      <c r="F6840" s="1" t="s">
        <v>23</v>
      </c>
      <c r="G6840">
        <v>15813.63</v>
      </c>
      <c r="H6840">
        <v>5</v>
      </c>
      <c r="I6840">
        <v>79068.149999999994</v>
      </c>
      <c r="J6840">
        <v>3.55</v>
      </c>
      <c r="K6840">
        <v>3948</v>
      </c>
      <c r="L6840" s="2">
        <v>45557</v>
      </c>
      <c r="O6840" t="str">
        <f>IF(ecommerce_10000[[#This Row],[Platform]]="Souq","sq",ecommerce_10000[[#This Row],[Platform]])</f>
        <v>Amazon</v>
      </c>
      <c r="P6840" t="str">
        <f>IF(E6840="Souq","sq",IF(E6840="Jumia","Jum",E6840))</f>
        <v>Amazon</v>
      </c>
      <c r="Q6840">
        <f>VLOOKUP(ecommerce_10000[[#This Row],[City]],F:I,4,FALSE)</f>
        <v>13290.4</v>
      </c>
      <c r="R6840" s="1">
        <f>SUMIF(C:C,ecommerce_10000[[#This Row],[Category]],I:I)</f>
        <v>92327183.770000085</v>
      </c>
      <c r="S6840" s="1">
        <f>SUMIFS(I:I,C:C,C6840)</f>
        <v>92327183.770000085</v>
      </c>
      <c r="T6840" s="1" t="str">
        <f>INDEX(F:F,MATCH(ecommerce_10000[[#This Row],[TotalAmount]],I:I,0))</f>
        <v>Alexandria</v>
      </c>
    </row>
    <row r="6841" spans="1:20" x14ac:dyDescent="0.3">
      <c r="A6841" s="1" t="s">
        <v>6885</v>
      </c>
      <c r="B6841" s="1" t="s">
        <v>43</v>
      </c>
      <c r="C6841" s="1" t="s">
        <v>44</v>
      </c>
      <c r="D6841" s="1" t="s">
        <v>45</v>
      </c>
      <c r="E6841" s="1" t="s">
        <v>47</v>
      </c>
      <c r="F6841" s="1" t="s">
        <v>40</v>
      </c>
      <c r="G6841">
        <v>10363.35</v>
      </c>
      <c r="H6841">
        <v>1</v>
      </c>
      <c r="I6841">
        <v>10363.35</v>
      </c>
      <c r="J6841">
        <v>4.07</v>
      </c>
      <c r="K6841">
        <v>2911</v>
      </c>
      <c r="L6841" s="2">
        <v>45298</v>
      </c>
      <c r="O6841" t="str">
        <f>IF(ecommerce_10000[[#This Row],[Platform]]="Souq","sq",ecommerce_10000[[#This Row],[Platform]])</f>
        <v>Amazon</v>
      </c>
      <c r="P6841" t="str">
        <f>IF(E6841="Souq","sq",IF(E6841="Jumia","Jum",E6841))</f>
        <v>Amazon</v>
      </c>
      <c r="Q6841">
        <f>VLOOKUP(ecommerce_10000[[#This Row],[City]],F:I,4,FALSE)</f>
        <v>99349.3</v>
      </c>
      <c r="R6841" s="1">
        <f>SUMIF(C:C,ecommerce_10000[[#This Row],[Category]],I:I)</f>
        <v>31420413.200000018</v>
      </c>
      <c r="S6841" s="1">
        <f>SUMIFS(I:I,C:C,C6841)</f>
        <v>31420413.200000018</v>
      </c>
      <c r="T6841" s="1" t="str">
        <f>INDEX(F:F,MATCH(ecommerce_10000[[#This Row],[TotalAmount]],I:I,0))</f>
        <v>Riyadh</v>
      </c>
    </row>
    <row r="6842" spans="1:20" x14ac:dyDescent="0.3">
      <c r="A6842" s="1" t="s">
        <v>6886</v>
      </c>
      <c r="B6842" s="1" t="s">
        <v>30</v>
      </c>
      <c r="C6842" s="1" t="s">
        <v>31</v>
      </c>
      <c r="D6842" s="1" t="s">
        <v>32</v>
      </c>
      <c r="E6842" s="1" t="s">
        <v>47</v>
      </c>
      <c r="F6842" s="1" t="s">
        <v>33</v>
      </c>
      <c r="G6842">
        <v>19312.13</v>
      </c>
      <c r="H6842">
        <v>4</v>
      </c>
      <c r="I6842">
        <v>77248.52</v>
      </c>
      <c r="J6842">
        <v>2.34</v>
      </c>
      <c r="K6842">
        <v>1518</v>
      </c>
      <c r="L6842" s="2">
        <v>45517</v>
      </c>
      <c r="O6842" t="str">
        <f>IF(ecommerce_10000[[#This Row],[Platform]]="Souq","sq",ecommerce_10000[[#This Row],[Platform]])</f>
        <v>Amazon</v>
      </c>
      <c r="P6842" t="str">
        <f>IF(E6842="Souq","sq",IF(E6842="Jumia","Jum",E6842))</f>
        <v>Amazon</v>
      </c>
      <c r="Q6842">
        <f>VLOOKUP(ecommerce_10000[[#This Row],[City]],F:I,4,FALSE)</f>
        <v>3665.44</v>
      </c>
      <c r="R6842" s="1">
        <f>SUMIF(C:C,ecommerce_10000[[#This Row],[Category]],I:I)</f>
        <v>57542997.559999913</v>
      </c>
      <c r="S6842" s="1">
        <f>SUMIFS(I:I,C:C,C6842)</f>
        <v>57542997.559999913</v>
      </c>
      <c r="T6842" s="1" t="str">
        <f>INDEX(F:F,MATCH(ecommerce_10000[[#This Row],[TotalAmount]],I:I,0))</f>
        <v>Dubai</v>
      </c>
    </row>
    <row r="6843" spans="1:20" x14ac:dyDescent="0.3">
      <c r="A6843" s="1" t="s">
        <v>6887</v>
      </c>
      <c r="B6843" s="1" t="s">
        <v>35</v>
      </c>
      <c r="C6843" s="1" t="s">
        <v>14</v>
      </c>
      <c r="D6843" s="1" t="s">
        <v>36</v>
      </c>
      <c r="E6843" s="1" t="s">
        <v>47</v>
      </c>
      <c r="F6843" s="1" t="s">
        <v>62</v>
      </c>
      <c r="G6843">
        <v>8058.57</v>
      </c>
      <c r="H6843">
        <v>4</v>
      </c>
      <c r="I6843">
        <v>32234.28</v>
      </c>
      <c r="J6843">
        <v>4.34</v>
      </c>
      <c r="K6843">
        <v>1794</v>
      </c>
      <c r="L6843" s="2">
        <v>45326</v>
      </c>
      <c r="O6843" t="str">
        <f>IF(ecommerce_10000[[#This Row],[Platform]]="Souq","sq",ecommerce_10000[[#This Row],[Platform]])</f>
        <v>Amazon</v>
      </c>
      <c r="P6843" t="str">
        <f>IF(E6843="Souq","sq",IF(E6843="Jumia","Jum",E6843))</f>
        <v>Amazon</v>
      </c>
      <c r="Q6843">
        <f>VLOOKUP(ecommerce_10000[[#This Row],[City]],F:I,4,FALSE)</f>
        <v>27872.98</v>
      </c>
      <c r="R6843" s="1">
        <f>SUMIF(C:C,ecommerce_10000[[#This Row],[Category]],I:I)</f>
        <v>92327183.770000085</v>
      </c>
      <c r="S6843" s="1">
        <f>SUMIFS(I:I,C:C,C6843)</f>
        <v>92327183.770000085</v>
      </c>
      <c r="T6843" s="1" t="str">
        <f>INDEX(F:F,MATCH(ecommerce_10000[[#This Row],[TotalAmount]],I:I,0))</f>
        <v>Giza</v>
      </c>
    </row>
    <row r="6844" spans="1:20" x14ac:dyDescent="0.3">
      <c r="A6844" s="1" t="s">
        <v>6888</v>
      </c>
      <c r="B6844" s="1" t="s">
        <v>13</v>
      </c>
      <c r="C6844" s="1" t="s">
        <v>14</v>
      </c>
      <c r="D6844" s="1" t="s">
        <v>15</v>
      </c>
      <c r="E6844" s="1" t="s">
        <v>47</v>
      </c>
      <c r="F6844" s="1" t="s">
        <v>40</v>
      </c>
      <c r="G6844">
        <v>19550.919999999998</v>
      </c>
      <c r="H6844">
        <v>5</v>
      </c>
      <c r="I6844">
        <v>97754.6</v>
      </c>
      <c r="J6844">
        <v>2.06</v>
      </c>
      <c r="K6844">
        <v>1317</v>
      </c>
      <c r="L6844" s="2">
        <v>45611</v>
      </c>
      <c r="O6844" t="str">
        <f>IF(ecommerce_10000[[#This Row],[Platform]]="Souq","sq",ecommerce_10000[[#This Row],[Platform]])</f>
        <v>Amazon</v>
      </c>
      <c r="P6844" t="str">
        <f>IF(E6844="Souq","sq",IF(E6844="Jumia","Jum",E6844))</f>
        <v>Amazon</v>
      </c>
      <c r="Q6844">
        <f>VLOOKUP(ecommerce_10000[[#This Row],[City]],F:I,4,FALSE)</f>
        <v>99349.3</v>
      </c>
      <c r="R6844" s="1">
        <f>SUMIF(C:C,ecommerce_10000[[#This Row],[Category]],I:I)</f>
        <v>92327183.770000085</v>
      </c>
      <c r="S6844" s="1">
        <f>SUMIFS(I:I,C:C,C6844)</f>
        <v>92327183.770000085</v>
      </c>
      <c r="T6844" s="1" t="str">
        <f>INDEX(F:F,MATCH(ecommerce_10000[[#This Row],[TotalAmount]],I:I,0))</f>
        <v>Riyadh</v>
      </c>
    </row>
    <row r="6845" spans="1:20" x14ac:dyDescent="0.3">
      <c r="A6845" s="1" t="s">
        <v>6889</v>
      </c>
      <c r="B6845" s="1" t="s">
        <v>30</v>
      </c>
      <c r="C6845" s="1" t="s">
        <v>31</v>
      </c>
      <c r="D6845" s="1" t="s">
        <v>32</v>
      </c>
      <c r="E6845" s="1" t="s">
        <v>16</v>
      </c>
      <c r="F6845" s="1" t="s">
        <v>17</v>
      </c>
      <c r="G6845">
        <v>3713.52</v>
      </c>
      <c r="H6845">
        <v>1</v>
      </c>
      <c r="I6845">
        <v>3713.52</v>
      </c>
      <c r="J6845">
        <v>3.66</v>
      </c>
      <c r="K6845">
        <v>4962</v>
      </c>
      <c r="L6845" s="2">
        <v>45516</v>
      </c>
      <c r="O6845" t="str">
        <f>IF(ecommerce_10000[[#This Row],[Platform]]="Souq","sq",ecommerce_10000[[#This Row],[Platform]])</f>
        <v>sq</v>
      </c>
      <c r="P6845" t="str">
        <f>IF(E6845="Souq","sq",IF(E6845="Jumia","Jum",E6845))</f>
        <v>sq</v>
      </c>
      <c r="Q6845">
        <f>VLOOKUP(ecommerce_10000[[#This Row],[City]],F:I,4,FALSE)</f>
        <v>16284.02</v>
      </c>
      <c r="R6845" s="1">
        <f>SUMIF(C:C,ecommerce_10000[[#This Row],[Category]],I:I)</f>
        <v>57542997.559999913</v>
      </c>
      <c r="S6845" s="1">
        <f>SUMIFS(I:I,C:C,C6845)</f>
        <v>57542997.559999913</v>
      </c>
      <c r="T6845" s="1" t="str">
        <f>INDEX(F:F,MATCH(ecommerce_10000[[#This Row],[TotalAmount]],I:I,0))</f>
        <v>Cairo</v>
      </c>
    </row>
    <row r="6846" spans="1:20" x14ac:dyDescent="0.3">
      <c r="A6846" s="1" t="s">
        <v>6890</v>
      </c>
      <c r="B6846" s="1" t="s">
        <v>43</v>
      </c>
      <c r="C6846" s="1" t="s">
        <v>44</v>
      </c>
      <c r="D6846" s="1" t="s">
        <v>45</v>
      </c>
      <c r="E6846" s="1" t="s">
        <v>47</v>
      </c>
      <c r="F6846" s="1" t="s">
        <v>33</v>
      </c>
      <c r="G6846">
        <v>14936.42</v>
      </c>
      <c r="H6846">
        <v>5</v>
      </c>
      <c r="I6846">
        <v>74682.100000000006</v>
      </c>
      <c r="J6846">
        <v>4.54</v>
      </c>
      <c r="K6846">
        <v>2726</v>
      </c>
      <c r="L6846" s="2">
        <v>45373</v>
      </c>
      <c r="O6846" t="str">
        <f>IF(ecommerce_10000[[#This Row],[Platform]]="Souq","sq",ecommerce_10000[[#This Row],[Platform]])</f>
        <v>Amazon</v>
      </c>
      <c r="P6846" t="str">
        <f>IF(E6846="Souq","sq",IF(E6846="Jumia","Jum",E6846))</f>
        <v>Amazon</v>
      </c>
      <c r="Q6846">
        <f>VLOOKUP(ecommerce_10000[[#This Row],[City]],F:I,4,FALSE)</f>
        <v>3665.44</v>
      </c>
      <c r="R6846" s="1">
        <f>SUMIF(C:C,ecommerce_10000[[#This Row],[Category]],I:I)</f>
        <v>31420413.200000018</v>
      </c>
      <c r="S6846" s="1">
        <f>SUMIFS(I:I,C:C,C6846)</f>
        <v>31420413.200000018</v>
      </c>
      <c r="T6846" s="1" t="str">
        <f>INDEX(F:F,MATCH(ecommerce_10000[[#This Row],[TotalAmount]],I:I,0))</f>
        <v>Dubai</v>
      </c>
    </row>
    <row r="6847" spans="1:20" x14ac:dyDescent="0.3">
      <c r="A6847" s="1" t="s">
        <v>6891</v>
      </c>
      <c r="B6847" s="1" t="s">
        <v>38</v>
      </c>
      <c r="C6847" s="1" t="s">
        <v>20</v>
      </c>
      <c r="D6847" s="1" t="s">
        <v>39</v>
      </c>
      <c r="E6847" s="1" t="s">
        <v>47</v>
      </c>
      <c r="F6847" s="1" t="s">
        <v>28</v>
      </c>
      <c r="G6847">
        <v>9299.25</v>
      </c>
      <c r="H6847">
        <v>2</v>
      </c>
      <c r="I6847">
        <v>18598.5</v>
      </c>
      <c r="J6847">
        <v>2.75</v>
      </c>
      <c r="K6847">
        <v>1945</v>
      </c>
      <c r="L6847" s="2">
        <v>45464</v>
      </c>
      <c r="O6847" t="str">
        <f>IF(ecommerce_10000[[#This Row],[Platform]]="Souq","sq",ecommerce_10000[[#This Row],[Platform]])</f>
        <v>Amazon</v>
      </c>
      <c r="P6847" t="str">
        <f>IF(E6847="Souq","sq",IF(E6847="Jumia","Jum",E6847))</f>
        <v>Amazon</v>
      </c>
      <c r="Q6847">
        <f>VLOOKUP(ecommerce_10000[[#This Row],[City]],F:I,4,FALSE)</f>
        <v>26648.76</v>
      </c>
      <c r="R6847" s="1">
        <f>SUMIF(C:C,ecommerce_10000[[#This Row],[Category]],I:I)</f>
        <v>91504159.730000004</v>
      </c>
      <c r="S6847" s="1">
        <f>SUMIFS(I:I,C:C,C6847)</f>
        <v>91504159.730000004</v>
      </c>
      <c r="T6847" s="1" t="str">
        <f>INDEX(F:F,MATCH(ecommerce_10000[[#This Row],[TotalAmount]],I:I,0))</f>
        <v>Casablanca</v>
      </c>
    </row>
    <row r="6848" spans="1:20" x14ac:dyDescent="0.3">
      <c r="A6848" s="1" t="s">
        <v>6892</v>
      </c>
      <c r="B6848" s="1" t="s">
        <v>38</v>
      </c>
      <c r="C6848" s="1" t="s">
        <v>20</v>
      </c>
      <c r="D6848" s="1" t="s">
        <v>39</v>
      </c>
      <c r="E6848" s="1" t="s">
        <v>47</v>
      </c>
      <c r="F6848" s="1" t="s">
        <v>17</v>
      </c>
      <c r="G6848">
        <v>18941.84</v>
      </c>
      <c r="H6848">
        <v>4</v>
      </c>
      <c r="I6848">
        <v>75767.360000000001</v>
      </c>
      <c r="J6848">
        <v>4.6500000000000004</v>
      </c>
      <c r="K6848">
        <v>1138</v>
      </c>
      <c r="L6848" s="2">
        <v>45375</v>
      </c>
      <c r="O6848" t="str">
        <f>IF(ecommerce_10000[[#This Row],[Platform]]="Souq","sq",ecommerce_10000[[#This Row],[Platform]])</f>
        <v>Amazon</v>
      </c>
      <c r="P6848" t="str">
        <f>IF(E6848="Souq","sq",IF(E6848="Jumia","Jum",E6848))</f>
        <v>Amazon</v>
      </c>
      <c r="Q6848">
        <f>VLOOKUP(ecommerce_10000[[#This Row],[City]],F:I,4,FALSE)</f>
        <v>16284.02</v>
      </c>
      <c r="R6848" s="1">
        <f>SUMIF(C:C,ecommerce_10000[[#This Row],[Category]],I:I)</f>
        <v>91504159.730000004</v>
      </c>
      <c r="S6848" s="1">
        <f>SUMIFS(I:I,C:C,C6848)</f>
        <v>91504159.730000004</v>
      </c>
      <c r="T6848" s="1" t="str">
        <f>INDEX(F:F,MATCH(ecommerce_10000[[#This Row],[TotalAmount]],I:I,0))</f>
        <v>Cairo</v>
      </c>
    </row>
    <row r="6849" spans="1:20" x14ac:dyDescent="0.3">
      <c r="A6849" s="1" t="s">
        <v>6893</v>
      </c>
      <c r="B6849" s="1" t="s">
        <v>43</v>
      </c>
      <c r="C6849" s="1" t="s">
        <v>44</v>
      </c>
      <c r="D6849" s="1" t="s">
        <v>45</v>
      </c>
      <c r="E6849" s="1" t="s">
        <v>47</v>
      </c>
      <c r="F6849" s="1" t="s">
        <v>17</v>
      </c>
      <c r="G6849">
        <v>10007.84</v>
      </c>
      <c r="H6849">
        <v>4</v>
      </c>
      <c r="I6849">
        <v>40031.360000000001</v>
      </c>
      <c r="J6849">
        <v>1.02</v>
      </c>
      <c r="K6849">
        <v>1580</v>
      </c>
      <c r="L6849" s="2">
        <v>45614</v>
      </c>
      <c r="O6849" t="str">
        <f>IF(ecommerce_10000[[#This Row],[Platform]]="Souq","sq",ecommerce_10000[[#This Row],[Platform]])</f>
        <v>Amazon</v>
      </c>
      <c r="P6849" t="str">
        <f>IF(E6849="Souq","sq",IF(E6849="Jumia","Jum",E6849))</f>
        <v>Amazon</v>
      </c>
      <c r="Q6849">
        <f>VLOOKUP(ecommerce_10000[[#This Row],[City]],F:I,4,FALSE)</f>
        <v>16284.02</v>
      </c>
      <c r="R6849" s="1">
        <f>SUMIF(C:C,ecommerce_10000[[#This Row],[Category]],I:I)</f>
        <v>31420413.200000018</v>
      </c>
      <c r="S6849" s="1">
        <f>SUMIFS(I:I,C:C,C6849)</f>
        <v>31420413.200000018</v>
      </c>
      <c r="T6849" s="1" t="str">
        <f>INDEX(F:F,MATCH(ecommerce_10000[[#This Row],[TotalAmount]],I:I,0))</f>
        <v>Cairo</v>
      </c>
    </row>
    <row r="6850" spans="1:20" x14ac:dyDescent="0.3">
      <c r="A6850" s="1" t="s">
        <v>6894</v>
      </c>
      <c r="B6850" s="1" t="s">
        <v>43</v>
      </c>
      <c r="C6850" s="1" t="s">
        <v>44</v>
      </c>
      <c r="D6850" s="1" t="s">
        <v>45</v>
      </c>
      <c r="E6850" s="1" t="s">
        <v>16</v>
      </c>
      <c r="F6850" s="1" t="s">
        <v>23</v>
      </c>
      <c r="G6850">
        <v>6975.91</v>
      </c>
      <c r="H6850">
        <v>1</v>
      </c>
      <c r="I6850">
        <v>6975.91</v>
      </c>
      <c r="J6850">
        <v>3.94</v>
      </c>
      <c r="K6850">
        <v>1766</v>
      </c>
      <c r="L6850" s="2">
        <v>45491</v>
      </c>
      <c r="O6850" t="str">
        <f>IF(ecommerce_10000[[#This Row],[Platform]]="Souq","sq",ecommerce_10000[[#This Row],[Platform]])</f>
        <v>sq</v>
      </c>
      <c r="P6850" t="str">
        <f>IF(E6850="Souq","sq",IF(E6850="Jumia","Jum",E6850))</f>
        <v>sq</v>
      </c>
      <c r="Q6850">
        <f>VLOOKUP(ecommerce_10000[[#This Row],[City]],F:I,4,FALSE)</f>
        <v>13290.4</v>
      </c>
      <c r="R6850" s="1">
        <f>SUMIF(C:C,ecommerce_10000[[#This Row],[Category]],I:I)</f>
        <v>31420413.200000018</v>
      </c>
      <c r="S6850" s="1">
        <f>SUMIFS(I:I,C:C,C6850)</f>
        <v>31420413.200000018</v>
      </c>
      <c r="T6850" s="1" t="str">
        <f>INDEX(F:F,MATCH(ecommerce_10000[[#This Row],[TotalAmount]],I:I,0))</f>
        <v>Alexandria</v>
      </c>
    </row>
    <row r="6851" spans="1:20" x14ac:dyDescent="0.3">
      <c r="A6851" s="1" t="s">
        <v>6895</v>
      </c>
      <c r="B6851" s="1" t="s">
        <v>19</v>
      </c>
      <c r="C6851" s="1" t="s">
        <v>20</v>
      </c>
      <c r="D6851" s="1" t="s">
        <v>21</v>
      </c>
      <c r="E6851" s="1" t="s">
        <v>47</v>
      </c>
      <c r="F6851" s="1" t="s">
        <v>28</v>
      </c>
      <c r="G6851">
        <v>7893.78</v>
      </c>
      <c r="H6851">
        <v>3</v>
      </c>
      <c r="I6851">
        <v>23681.34</v>
      </c>
      <c r="J6851">
        <v>4.96</v>
      </c>
      <c r="K6851">
        <v>1472</v>
      </c>
      <c r="L6851" s="2">
        <v>45371</v>
      </c>
      <c r="O6851" t="str">
        <f>IF(ecommerce_10000[[#This Row],[Platform]]="Souq","sq",ecommerce_10000[[#This Row],[Platform]])</f>
        <v>Amazon</v>
      </c>
      <c r="P6851" t="str">
        <f>IF(E6851="Souq","sq",IF(E6851="Jumia","Jum",E6851))</f>
        <v>Amazon</v>
      </c>
      <c r="Q6851">
        <f>VLOOKUP(ecommerce_10000[[#This Row],[City]],F:I,4,FALSE)</f>
        <v>26648.76</v>
      </c>
      <c r="R6851" s="1">
        <f>SUMIF(C:C,ecommerce_10000[[#This Row],[Category]],I:I)</f>
        <v>91504159.730000004</v>
      </c>
      <c r="S6851" s="1">
        <f>SUMIFS(I:I,C:C,C6851)</f>
        <v>91504159.730000004</v>
      </c>
      <c r="T6851" s="1" t="str">
        <f>INDEX(F:F,MATCH(ecommerce_10000[[#This Row],[TotalAmount]],I:I,0))</f>
        <v>Casablanca</v>
      </c>
    </row>
    <row r="6852" spans="1:20" x14ac:dyDescent="0.3">
      <c r="A6852" s="1" t="s">
        <v>6896</v>
      </c>
      <c r="B6852" s="1" t="s">
        <v>65</v>
      </c>
      <c r="C6852" s="1" t="s">
        <v>20</v>
      </c>
      <c r="D6852" s="1" t="s">
        <v>66</v>
      </c>
      <c r="E6852" s="1" t="s">
        <v>16</v>
      </c>
      <c r="F6852" s="1" t="s">
        <v>28</v>
      </c>
      <c r="G6852">
        <v>11160.29</v>
      </c>
      <c r="H6852">
        <v>5</v>
      </c>
      <c r="I6852">
        <v>55801.45</v>
      </c>
      <c r="J6852">
        <v>1.37</v>
      </c>
      <c r="K6852">
        <v>2609</v>
      </c>
      <c r="L6852" s="2">
        <v>45302</v>
      </c>
      <c r="O6852" t="str">
        <f>IF(ecommerce_10000[[#This Row],[Platform]]="Souq","sq",ecommerce_10000[[#This Row],[Platform]])</f>
        <v>sq</v>
      </c>
      <c r="P6852" t="str">
        <f>IF(E6852="Souq","sq",IF(E6852="Jumia","Jum",E6852))</f>
        <v>sq</v>
      </c>
      <c r="Q6852">
        <f>VLOOKUP(ecommerce_10000[[#This Row],[City]],F:I,4,FALSE)</f>
        <v>26648.76</v>
      </c>
      <c r="R6852" s="1">
        <f>SUMIF(C:C,ecommerce_10000[[#This Row],[Category]],I:I)</f>
        <v>91504159.730000004</v>
      </c>
      <c r="S6852" s="1">
        <f>SUMIFS(I:I,C:C,C6852)</f>
        <v>91504159.730000004</v>
      </c>
      <c r="T6852" s="1" t="str">
        <f>INDEX(F:F,MATCH(ecommerce_10000[[#This Row],[TotalAmount]],I:I,0))</f>
        <v>Casablanca</v>
      </c>
    </row>
    <row r="6853" spans="1:20" x14ac:dyDescent="0.3">
      <c r="A6853" s="1" t="s">
        <v>6897</v>
      </c>
      <c r="B6853" s="1" t="s">
        <v>19</v>
      </c>
      <c r="C6853" s="1" t="s">
        <v>20</v>
      </c>
      <c r="D6853" s="1" t="s">
        <v>21</v>
      </c>
      <c r="E6853" s="1" t="s">
        <v>47</v>
      </c>
      <c r="F6853" s="1" t="s">
        <v>28</v>
      </c>
      <c r="G6853">
        <v>1094.8599999999999</v>
      </c>
      <c r="H6853">
        <v>4</v>
      </c>
      <c r="I6853">
        <v>4379.4399999999996</v>
      </c>
      <c r="J6853">
        <v>2.71</v>
      </c>
      <c r="K6853">
        <v>2955</v>
      </c>
      <c r="L6853" s="2">
        <v>45458</v>
      </c>
      <c r="O6853" t="str">
        <f>IF(ecommerce_10000[[#This Row],[Platform]]="Souq","sq",ecommerce_10000[[#This Row],[Platform]])</f>
        <v>Amazon</v>
      </c>
      <c r="P6853" t="str">
        <f>IF(E6853="Souq","sq",IF(E6853="Jumia","Jum",E6853))</f>
        <v>Amazon</v>
      </c>
      <c r="Q6853">
        <f>VLOOKUP(ecommerce_10000[[#This Row],[City]],F:I,4,FALSE)</f>
        <v>26648.76</v>
      </c>
      <c r="R6853" s="1">
        <f>SUMIF(C:C,ecommerce_10000[[#This Row],[Category]],I:I)</f>
        <v>91504159.730000004</v>
      </c>
      <c r="S6853" s="1">
        <f>SUMIFS(I:I,C:C,C6853)</f>
        <v>91504159.730000004</v>
      </c>
      <c r="T6853" s="1" t="str">
        <f>INDEX(F:F,MATCH(ecommerce_10000[[#This Row],[TotalAmount]],I:I,0))</f>
        <v>Casablanca</v>
      </c>
    </row>
    <row r="6854" spans="1:20" x14ac:dyDescent="0.3">
      <c r="A6854" s="1" t="s">
        <v>6898</v>
      </c>
      <c r="B6854" s="1" t="s">
        <v>38</v>
      </c>
      <c r="C6854" s="1" t="s">
        <v>20</v>
      </c>
      <c r="D6854" s="1" t="s">
        <v>39</v>
      </c>
      <c r="E6854" s="1" t="s">
        <v>16</v>
      </c>
      <c r="F6854" s="1" t="s">
        <v>40</v>
      </c>
      <c r="G6854">
        <v>12088.06</v>
      </c>
      <c r="H6854">
        <v>5</v>
      </c>
      <c r="I6854">
        <v>60440.3</v>
      </c>
      <c r="J6854">
        <v>4.6100000000000003</v>
      </c>
      <c r="K6854">
        <v>1578</v>
      </c>
      <c r="L6854" s="2">
        <v>45621</v>
      </c>
      <c r="O6854" t="str">
        <f>IF(ecommerce_10000[[#This Row],[Platform]]="Souq","sq",ecommerce_10000[[#This Row],[Platform]])</f>
        <v>sq</v>
      </c>
      <c r="P6854" t="str">
        <f>IF(E6854="Souq","sq",IF(E6854="Jumia","Jum",E6854))</f>
        <v>sq</v>
      </c>
      <c r="Q6854">
        <f>VLOOKUP(ecommerce_10000[[#This Row],[City]],F:I,4,FALSE)</f>
        <v>99349.3</v>
      </c>
      <c r="R6854" s="1">
        <f>SUMIF(C:C,ecommerce_10000[[#This Row],[Category]],I:I)</f>
        <v>91504159.730000004</v>
      </c>
      <c r="S6854" s="1">
        <f>SUMIFS(I:I,C:C,C6854)</f>
        <v>91504159.730000004</v>
      </c>
      <c r="T6854" s="1" t="str">
        <f>INDEX(F:F,MATCH(ecommerce_10000[[#This Row],[TotalAmount]],I:I,0))</f>
        <v>Riyadh</v>
      </c>
    </row>
    <row r="6855" spans="1:20" x14ac:dyDescent="0.3">
      <c r="A6855" s="1" t="s">
        <v>6899</v>
      </c>
      <c r="B6855" s="1" t="s">
        <v>13</v>
      </c>
      <c r="C6855" s="1" t="s">
        <v>14</v>
      </c>
      <c r="D6855" s="1" t="s">
        <v>15</v>
      </c>
      <c r="E6855" s="1" t="s">
        <v>47</v>
      </c>
      <c r="F6855" s="1" t="s">
        <v>33</v>
      </c>
      <c r="G6855">
        <v>2136.2399999999998</v>
      </c>
      <c r="H6855">
        <v>1</v>
      </c>
      <c r="I6855">
        <v>2136.2399999999998</v>
      </c>
      <c r="J6855">
        <v>2.37</v>
      </c>
      <c r="K6855">
        <v>1099</v>
      </c>
      <c r="L6855" s="2">
        <v>45461</v>
      </c>
      <c r="O6855" t="str">
        <f>IF(ecommerce_10000[[#This Row],[Platform]]="Souq","sq",ecommerce_10000[[#This Row],[Platform]])</f>
        <v>Amazon</v>
      </c>
      <c r="P6855" t="str">
        <f>IF(E6855="Souq","sq",IF(E6855="Jumia","Jum",E6855))</f>
        <v>Amazon</v>
      </c>
      <c r="Q6855">
        <f>VLOOKUP(ecommerce_10000[[#This Row],[City]],F:I,4,FALSE)</f>
        <v>3665.44</v>
      </c>
      <c r="R6855" s="1">
        <f>SUMIF(C:C,ecommerce_10000[[#This Row],[Category]],I:I)</f>
        <v>92327183.770000085</v>
      </c>
      <c r="S6855" s="1">
        <f>SUMIFS(I:I,C:C,C6855)</f>
        <v>92327183.770000085</v>
      </c>
      <c r="T6855" s="1" t="str">
        <f>INDEX(F:F,MATCH(ecommerce_10000[[#This Row],[TotalAmount]],I:I,0))</f>
        <v>Dubai</v>
      </c>
    </row>
    <row r="6856" spans="1:20" x14ac:dyDescent="0.3">
      <c r="A6856" s="1" t="s">
        <v>6900</v>
      </c>
      <c r="B6856" s="1" t="s">
        <v>53</v>
      </c>
      <c r="C6856" s="1" t="s">
        <v>31</v>
      </c>
      <c r="D6856" s="1" t="s">
        <v>54</v>
      </c>
      <c r="E6856" s="1" t="s">
        <v>22</v>
      </c>
      <c r="F6856" s="1" t="s">
        <v>33</v>
      </c>
      <c r="G6856">
        <v>15757.64</v>
      </c>
      <c r="H6856">
        <v>3</v>
      </c>
      <c r="I6856">
        <v>47272.92</v>
      </c>
      <c r="J6856">
        <v>4.07</v>
      </c>
      <c r="K6856">
        <v>1455</v>
      </c>
      <c r="L6856" s="2">
        <v>45315</v>
      </c>
      <c r="O6856" t="str">
        <f>IF(ecommerce_10000[[#This Row],[Platform]]="Souq","sq",ecommerce_10000[[#This Row],[Platform]])</f>
        <v>Jumia</v>
      </c>
      <c r="P6856" t="str">
        <f>IF(E6856="Souq","sq",IF(E6856="Jumia","Jum",E6856))</f>
        <v>Jum</v>
      </c>
      <c r="Q6856">
        <f>VLOOKUP(ecommerce_10000[[#This Row],[City]],F:I,4,FALSE)</f>
        <v>3665.44</v>
      </c>
      <c r="R6856" s="1">
        <f>SUMIF(C:C,ecommerce_10000[[#This Row],[Category]],I:I)</f>
        <v>57542997.559999913</v>
      </c>
      <c r="S6856" s="1">
        <f>SUMIFS(I:I,C:C,C6856)</f>
        <v>57542997.559999913</v>
      </c>
      <c r="T6856" s="1" t="str">
        <f>INDEX(F:F,MATCH(ecommerce_10000[[#This Row],[TotalAmount]],I:I,0))</f>
        <v>Dubai</v>
      </c>
    </row>
    <row r="6857" spans="1:20" x14ac:dyDescent="0.3">
      <c r="A6857" s="1" t="s">
        <v>6901</v>
      </c>
      <c r="B6857" s="1" t="s">
        <v>25</v>
      </c>
      <c r="C6857" s="1" t="s">
        <v>26</v>
      </c>
      <c r="D6857" s="1" t="s">
        <v>27</v>
      </c>
      <c r="E6857" s="1" t="s">
        <v>16</v>
      </c>
      <c r="F6857" s="1" t="s">
        <v>62</v>
      </c>
      <c r="G6857">
        <v>4700.51</v>
      </c>
      <c r="H6857">
        <v>1</v>
      </c>
      <c r="I6857">
        <v>4700.51</v>
      </c>
      <c r="J6857">
        <v>1.65</v>
      </c>
      <c r="K6857">
        <v>3630</v>
      </c>
      <c r="L6857" s="2">
        <v>45364</v>
      </c>
      <c r="O6857" t="str">
        <f>IF(ecommerce_10000[[#This Row],[Platform]]="Souq","sq",ecommerce_10000[[#This Row],[Platform]])</f>
        <v>sq</v>
      </c>
      <c r="P6857" t="str">
        <f>IF(E6857="Souq","sq",IF(E6857="Jumia","Jum",E6857))</f>
        <v>sq</v>
      </c>
      <c r="Q6857">
        <f>VLOOKUP(ecommerce_10000[[#This Row],[City]],F:I,4,FALSE)</f>
        <v>27872.98</v>
      </c>
      <c r="R6857" s="1">
        <f>SUMIF(C:C,ecommerce_10000[[#This Row],[Category]],I:I)</f>
        <v>29200970.130000021</v>
      </c>
      <c r="S6857" s="1">
        <f>SUMIFS(I:I,C:C,C6857)</f>
        <v>29200970.130000021</v>
      </c>
      <c r="T6857" s="1" t="str">
        <f>INDEX(F:F,MATCH(ecommerce_10000[[#This Row],[TotalAmount]],I:I,0))</f>
        <v>Giza</v>
      </c>
    </row>
    <row r="6858" spans="1:20" x14ac:dyDescent="0.3">
      <c r="A6858" s="1" t="s">
        <v>6902</v>
      </c>
      <c r="B6858" s="1" t="s">
        <v>19</v>
      </c>
      <c r="C6858" s="1" t="s">
        <v>20</v>
      </c>
      <c r="D6858" s="1" t="s">
        <v>21</v>
      </c>
      <c r="E6858" s="1" t="s">
        <v>16</v>
      </c>
      <c r="F6858" s="1" t="s">
        <v>40</v>
      </c>
      <c r="G6858">
        <v>7032.53</v>
      </c>
      <c r="H6858">
        <v>2</v>
      </c>
      <c r="I6858">
        <v>14065.06</v>
      </c>
      <c r="J6858">
        <v>3.39</v>
      </c>
      <c r="K6858">
        <v>4313</v>
      </c>
      <c r="L6858" s="2">
        <v>45577</v>
      </c>
      <c r="O6858" t="str">
        <f>IF(ecommerce_10000[[#This Row],[Platform]]="Souq","sq",ecommerce_10000[[#This Row],[Platform]])</f>
        <v>sq</v>
      </c>
      <c r="P6858" t="str">
        <f>IF(E6858="Souq","sq",IF(E6858="Jumia","Jum",E6858))</f>
        <v>sq</v>
      </c>
      <c r="Q6858">
        <f>VLOOKUP(ecommerce_10000[[#This Row],[City]],F:I,4,FALSE)</f>
        <v>99349.3</v>
      </c>
      <c r="R6858" s="1">
        <f>SUMIF(C:C,ecommerce_10000[[#This Row],[Category]],I:I)</f>
        <v>91504159.730000004</v>
      </c>
      <c r="S6858" s="1">
        <f>SUMIFS(I:I,C:C,C6858)</f>
        <v>91504159.730000004</v>
      </c>
      <c r="T6858" s="1" t="str">
        <f>INDEX(F:F,MATCH(ecommerce_10000[[#This Row],[TotalAmount]],I:I,0))</f>
        <v>Riyadh</v>
      </c>
    </row>
    <row r="6859" spans="1:20" x14ac:dyDescent="0.3">
      <c r="A6859" s="1" t="s">
        <v>6903</v>
      </c>
      <c r="B6859" s="1" t="s">
        <v>43</v>
      </c>
      <c r="C6859" s="1" t="s">
        <v>44</v>
      </c>
      <c r="D6859" s="1" t="s">
        <v>45</v>
      </c>
      <c r="E6859" s="1" t="s">
        <v>16</v>
      </c>
      <c r="F6859" s="1" t="s">
        <v>28</v>
      </c>
      <c r="G6859">
        <v>8898.15</v>
      </c>
      <c r="H6859">
        <v>3</v>
      </c>
      <c r="I6859">
        <v>26694.45</v>
      </c>
      <c r="J6859">
        <v>1.31</v>
      </c>
      <c r="K6859">
        <v>1774</v>
      </c>
      <c r="L6859" s="2">
        <v>45500</v>
      </c>
      <c r="O6859" t="str">
        <f>IF(ecommerce_10000[[#This Row],[Platform]]="Souq","sq",ecommerce_10000[[#This Row],[Platform]])</f>
        <v>sq</v>
      </c>
      <c r="P6859" t="str">
        <f>IF(E6859="Souq","sq",IF(E6859="Jumia","Jum",E6859))</f>
        <v>sq</v>
      </c>
      <c r="Q6859">
        <f>VLOOKUP(ecommerce_10000[[#This Row],[City]],F:I,4,FALSE)</f>
        <v>26648.76</v>
      </c>
      <c r="R6859" s="1">
        <f>SUMIF(C:C,ecommerce_10000[[#This Row],[Category]],I:I)</f>
        <v>31420413.200000018</v>
      </c>
      <c r="S6859" s="1">
        <f>SUMIFS(I:I,C:C,C6859)</f>
        <v>31420413.200000018</v>
      </c>
      <c r="T6859" s="1" t="str">
        <f>INDEX(F:F,MATCH(ecommerce_10000[[#This Row],[TotalAmount]],I:I,0))</f>
        <v>Casablanca</v>
      </c>
    </row>
    <row r="6860" spans="1:20" x14ac:dyDescent="0.3">
      <c r="A6860" s="1" t="s">
        <v>6904</v>
      </c>
      <c r="B6860" s="1" t="s">
        <v>25</v>
      </c>
      <c r="C6860" s="1" t="s">
        <v>26</v>
      </c>
      <c r="D6860" s="1" t="s">
        <v>27</v>
      </c>
      <c r="E6860" s="1" t="s">
        <v>47</v>
      </c>
      <c r="F6860" s="1" t="s">
        <v>23</v>
      </c>
      <c r="G6860">
        <v>4911.68</v>
      </c>
      <c r="H6860">
        <v>3</v>
      </c>
      <c r="I6860">
        <v>14735.04</v>
      </c>
      <c r="J6860">
        <v>4.59</v>
      </c>
      <c r="K6860">
        <v>3229</v>
      </c>
      <c r="L6860" s="2">
        <v>45627</v>
      </c>
      <c r="O6860" t="str">
        <f>IF(ecommerce_10000[[#This Row],[Platform]]="Souq","sq",ecommerce_10000[[#This Row],[Platform]])</f>
        <v>Amazon</v>
      </c>
      <c r="P6860" t="str">
        <f>IF(E6860="Souq","sq",IF(E6860="Jumia","Jum",E6860))</f>
        <v>Amazon</v>
      </c>
      <c r="Q6860">
        <f>VLOOKUP(ecommerce_10000[[#This Row],[City]],F:I,4,FALSE)</f>
        <v>13290.4</v>
      </c>
      <c r="R6860" s="1">
        <f>SUMIF(C:C,ecommerce_10000[[#This Row],[Category]],I:I)</f>
        <v>29200970.130000021</v>
      </c>
      <c r="S6860" s="1">
        <f>SUMIFS(I:I,C:C,C6860)</f>
        <v>29200970.130000021</v>
      </c>
      <c r="T6860" s="1" t="str">
        <f>INDEX(F:F,MATCH(ecommerce_10000[[#This Row],[TotalAmount]],I:I,0))</f>
        <v>Alexandria</v>
      </c>
    </row>
    <row r="6861" spans="1:20" x14ac:dyDescent="0.3">
      <c r="A6861" s="1" t="s">
        <v>6905</v>
      </c>
      <c r="B6861" s="1" t="s">
        <v>38</v>
      </c>
      <c r="C6861" s="1" t="s">
        <v>20</v>
      </c>
      <c r="D6861" s="1" t="s">
        <v>39</v>
      </c>
      <c r="E6861" s="1" t="s">
        <v>47</v>
      </c>
      <c r="F6861" s="1" t="s">
        <v>23</v>
      </c>
      <c r="G6861">
        <v>8187.99</v>
      </c>
      <c r="H6861">
        <v>4</v>
      </c>
      <c r="I6861">
        <v>32751.96</v>
      </c>
      <c r="J6861">
        <v>4.25</v>
      </c>
      <c r="K6861">
        <v>1742</v>
      </c>
      <c r="L6861" s="2">
        <v>45622</v>
      </c>
      <c r="O6861" t="str">
        <f>IF(ecommerce_10000[[#This Row],[Platform]]="Souq","sq",ecommerce_10000[[#This Row],[Platform]])</f>
        <v>Amazon</v>
      </c>
      <c r="P6861" t="str">
        <f>IF(E6861="Souq","sq",IF(E6861="Jumia","Jum",E6861))</f>
        <v>Amazon</v>
      </c>
      <c r="Q6861">
        <f>VLOOKUP(ecommerce_10000[[#This Row],[City]],F:I,4,FALSE)</f>
        <v>13290.4</v>
      </c>
      <c r="R6861" s="1">
        <f>SUMIF(C:C,ecommerce_10000[[#This Row],[Category]],I:I)</f>
        <v>91504159.730000004</v>
      </c>
      <c r="S6861" s="1">
        <f>SUMIFS(I:I,C:C,C6861)</f>
        <v>91504159.730000004</v>
      </c>
      <c r="T6861" s="1" t="str">
        <f>INDEX(F:F,MATCH(ecommerce_10000[[#This Row],[TotalAmount]],I:I,0))</f>
        <v>Alexandria</v>
      </c>
    </row>
    <row r="6862" spans="1:20" x14ac:dyDescent="0.3">
      <c r="A6862" s="1" t="s">
        <v>6906</v>
      </c>
      <c r="B6862" s="1" t="s">
        <v>65</v>
      </c>
      <c r="C6862" s="1" t="s">
        <v>20</v>
      </c>
      <c r="D6862" s="1" t="s">
        <v>66</v>
      </c>
      <c r="E6862" s="1" t="s">
        <v>47</v>
      </c>
      <c r="F6862" s="1" t="s">
        <v>33</v>
      </c>
      <c r="G6862">
        <v>6229.17</v>
      </c>
      <c r="H6862">
        <v>5</v>
      </c>
      <c r="I6862">
        <v>31145.85</v>
      </c>
      <c r="J6862">
        <v>1.37</v>
      </c>
      <c r="K6862">
        <v>3458</v>
      </c>
      <c r="L6862" s="2">
        <v>45528</v>
      </c>
      <c r="O6862" t="str">
        <f>IF(ecommerce_10000[[#This Row],[Platform]]="Souq","sq",ecommerce_10000[[#This Row],[Platform]])</f>
        <v>Amazon</v>
      </c>
      <c r="P6862" t="str">
        <f>IF(E6862="Souq","sq",IF(E6862="Jumia","Jum",E6862))</f>
        <v>Amazon</v>
      </c>
      <c r="Q6862">
        <f>VLOOKUP(ecommerce_10000[[#This Row],[City]],F:I,4,FALSE)</f>
        <v>3665.44</v>
      </c>
      <c r="R6862" s="1">
        <f>SUMIF(C:C,ecommerce_10000[[#This Row],[Category]],I:I)</f>
        <v>91504159.730000004</v>
      </c>
      <c r="S6862" s="1">
        <f>SUMIFS(I:I,C:C,C6862)</f>
        <v>91504159.730000004</v>
      </c>
      <c r="T6862" s="1" t="str">
        <f>INDEX(F:F,MATCH(ecommerce_10000[[#This Row],[TotalAmount]],I:I,0))</f>
        <v>Dubai</v>
      </c>
    </row>
    <row r="6863" spans="1:20" x14ac:dyDescent="0.3">
      <c r="A6863" s="1" t="s">
        <v>6907</v>
      </c>
      <c r="B6863" s="1" t="s">
        <v>49</v>
      </c>
      <c r="C6863" s="1" t="s">
        <v>14</v>
      </c>
      <c r="D6863" s="1" t="s">
        <v>50</v>
      </c>
      <c r="E6863" s="1" t="s">
        <v>47</v>
      </c>
      <c r="F6863" s="1" t="s">
        <v>40</v>
      </c>
      <c r="G6863">
        <v>8266.76</v>
      </c>
      <c r="H6863">
        <v>4</v>
      </c>
      <c r="I6863">
        <v>33067.040000000001</v>
      </c>
      <c r="J6863">
        <v>4.54</v>
      </c>
      <c r="K6863">
        <v>2793</v>
      </c>
      <c r="L6863" s="2">
        <v>45419</v>
      </c>
      <c r="O6863" t="str">
        <f>IF(ecommerce_10000[[#This Row],[Platform]]="Souq","sq",ecommerce_10000[[#This Row],[Platform]])</f>
        <v>Amazon</v>
      </c>
      <c r="P6863" t="str">
        <f>IF(E6863="Souq","sq",IF(E6863="Jumia","Jum",E6863))</f>
        <v>Amazon</v>
      </c>
      <c r="Q6863">
        <f>VLOOKUP(ecommerce_10000[[#This Row],[City]],F:I,4,FALSE)</f>
        <v>99349.3</v>
      </c>
      <c r="R6863" s="1">
        <f>SUMIF(C:C,ecommerce_10000[[#This Row],[Category]],I:I)</f>
        <v>92327183.770000085</v>
      </c>
      <c r="S6863" s="1">
        <f>SUMIFS(I:I,C:C,C6863)</f>
        <v>92327183.770000085</v>
      </c>
      <c r="T6863" s="1" t="str">
        <f>INDEX(F:F,MATCH(ecommerce_10000[[#This Row],[TotalAmount]],I:I,0))</f>
        <v>Riyadh</v>
      </c>
    </row>
    <row r="6864" spans="1:20" x14ac:dyDescent="0.3">
      <c r="A6864" s="1" t="s">
        <v>6908</v>
      </c>
      <c r="B6864" s="1" t="s">
        <v>13</v>
      </c>
      <c r="C6864" s="1" t="s">
        <v>14</v>
      </c>
      <c r="D6864" s="1" t="s">
        <v>15</v>
      </c>
      <c r="E6864" s="1" t="s">
        <v>22</v>
      </c>
      <c r="F6864" s="1" t="s">
        <v>33</v>
      </c>
      <c r="G6864">
        <v>11807.09</v>
      </c>
      <c r="H6864">
        <v>3</v>
      </c>
      <c r="I6864">
        <v>35421.269999999997</v>
      </c>
      <c r="J6864">
        <v>3.09</v>
      </c>
      <c r="K6864">
        <v>808</v>
      </c>
      <c r="L6864" s="2">
        <v>45361</v>
      </c>
      <c r="O6864" t="str">
        <f>IF(ecommerce_10000[[#This Row],[Platform]]="Souq","sq",ecommerce_10000[[#This Row],[Platform]])</f>
        <v>Jumia</v>
      </c>
      <c r="P6864" t="str">
        <f>IF(E6864="Souq","sq",IF(E6864="Jumia","Jum",E6864))</f>
        <v>Jum</v>
      </c>
      <c r="Q6864">
        <f>VLOOKUP(ecommerce_10000[[#This Row],[City]],F:I,4,FALSE)</f>
        <v>3665.44</v>
      </c>
      <c r="R6864" s="1">
        <f>SUMIF(C:C,ecommerce_10000[[#This Row],[Category]],I:I)</f>
        <v>92327183.770000085</v>
      </c>
      <c r="S6864" s="1">
        <f>SUMIFS(I:I,C:C,C6864)</f>
        <v>92327183.770000085</v>
      </c>
      <c r="T6864" s="1" t="str">
        <f>INDEX(F:F,MATCH(ecommerce_10000[[#This Row],[TotalAmount]],I:I,0))</f>
        <v>Dubai</v>
      </c>
    </row>
    <row r="6865" spans="1:20" x14ac:dyDescent="0.3">
      <c r="A6865" s="1" t="s">
        <v>6909</v>
      </c>
      <c r="B6865" s="1" t="s">
        <v>35</v>
      </c>
      <c r="C6865" s="1" t="s">
        <v>14</v>
      </c>
      <c r="D6865" s="1" t="s">
        <v>36</v>
      </c>
      <c r="E6865" s="1" t="s">
        <v>16</v>
      </c>
      <c r="F6865" s="1" t="s">
        <v>28</v>
      </c>
      <c r="G6865">
        <v>3764.63</v>
      </c>
      <c r="H6865">
        <v>3</v>
      </c>
      <c r="I6865">
        <v>11293.89</v>
      </c>
      <c r="J6865">
        <v>4.6399999999999997</v>
      </c>
      <c r="K6865">
        <v>2943</v>
      </c>
      <c r="L6865" s="2">
        <v>45467</v>
      </c>
      <c r="O6865" t="str">
        <f>IF(ecommerce_10000[[#This Row],[Platform]]="Souq","sq",ecommerce_10000[[#This Row],[Platform]])</f>
        <v>sq</v>
      </c>
      <c r="P6865" t="str">
        <f>IF(E6865="Souq","sq",IF(E6865="Jumia","Jum",E6865))</f>
        <v>sq</v>
      </c>
      <c r="Q6865">
        <f>VLOOKUP(ecommerce_10000[[#This Row],[City]],F:I,4,FALSE)</f>
        <v>26648.76</v>
      </c>
      <c r="R6865" s="1">
        <f>SUMIF(C:C,ecommerce_10000[[#This Row],[Category]],I:I)</f>
        <v>92327183.770000085</v>
      </c>
      <c r="S6865" s="1">
        <f>SUMIFS(I:I,C:C,C6865)</f>
        <v>92327183.770000085</v>
      </c>
      <c r="T6865" s="1" t="str">
        <f>INDEX(F:F,MATCH(ecommerce_10000[[#This Row],[TotalAmount]],I:I,0))</f>
        <v>Casablanca</v>
      </c>
    </row>
    <row r="6866" spans="1:20" x14ac:dyDescent="0.3">
      <c r="A6866" s="1" t="s">
        <v>6910</v>
      </c>
      <c r="B6866" s="1" t="s">
        <v>65</v>
      </c>
      <c r="C6866" s="1" t="s">
        <v>20</v>
      </c>
      <c r="D6866" s="1" t="s">
        <v>66</v>
      </c>
      <c r="E6866" s="1" t="s">
        <v>22</v>
      </c>
      <c r="F6866" s="1" t="s">
        <v>17</v>
      </c>
      <c r="G6866">
        <v>3359.87</v>
      </c>
      <c r="H6866">
        <v>1</v>
      </c>
      <c r="I6866">
        <v>3359.87</v>
      </c>
      <c r="J6866">
        <v>4.8</v>
      </c>
      <c r="K6866">
        <v>4059</v>
      </c>
      <c r="L6866" s="2">
        <v>45350</v>
      </c>
      <c r="O6866" t="str">
        <f>IF(ecommerce_10000[[#This Row],[Platform]]="Souq","sq",ecommerce_10000[[#This Row],[Platform]])</f>
        <v>Jumia</v>
      </c>
      <c r="P6866" t="str">
        <f>IF(E6866="Souq","sq",IF(E6866="Jumia","Jum",E6866))</f>
        <v>Jum</v>
      </c>
      <c r="Q6866">
        <f>VLOOKUP(ecommerce_10000[[#This Row],[City]],F:I,4,FALSE)</f>
        <v>16284.02</v>
      </c>
      <c r="R6866" s="1">
        <f>SUMIF(C:C,ecommerce_10000[[#This Row],[Category]],I:I)</f>
        <v>91504159.730000004</v>
      </c>
      <c r="S6866" s="1">
        <f>SUMIFS(I:I,C:C,C6866)</f>
        <v>91504159.730000004</v>
      </c>
      <c r="T6866" s="1" t="str">
        <f>INDEX(F:F,MATCH(ecommerce_10000[[#This Row],[TotalAmount]],I:I,0))</f>
        <v>Cairo</v>
      </c>
    </row>
    <row r="6867" spans="1:20" x14ac:dyDescent="0.3">
      <c r="A6867" s="1" t="s">
        <v>6911</v>
      </c>
      <c r="B6867" s="1" t="s">
        <v>65</v>
      </c>
      <c r="C6867" s="1" t="s">
        <v>20</v>
      </c>
      <c r="D6867" s="1" t="s">
        <v>66</v>
      </c>
      <c r="E6867" s="1" t="s">
        <v>22</v>
      </c>
      <c r="F6867" s="1" t="s">
        <v>23</v>
      </c>
      <c r="G6867">
        <v>15916.29</v>
      </c>
      <c r="H6867">
        <v>4</v>
      </c>
      <c r="I6867">
        <v>63665.16</v>
      </c>
      <c r="J6867">
        <v>4.7300000000000004</v>
      </c>
      <c r="K6867">
        <v>1498</v>
      </c>
      <c r="L6867" s="2">
        <v>45460</v>
      </c>
      <c r="O6867" t="str">
        <f>IF(ecommerce_10000[[#This Row],[Platform]]="Souq","sq",ecommerce_10000[[#This Row],[Platform]])</f>
        <v>Jumia</v>
      </c>
      <c r="P6867" t="str">
        <f>IF(E6867="Souq","sq",IF(E6867="Jumia","Jum",E6867))</f>
        <v>Jum</v>
      </c>
      <c r="Q6867">
        <f>VLOOKUP(ecommerce_10000[[#This Row],[City]],F:I,4,FALSE)</f>
        <v>13290.4</v>
      </c>
      <c r="R6867" s="1">
        <f>SUMIF(C:C,ecommerce_10000[[#This Row],[Category]],I:I)</f>
        <v>91504159.730000004</v>
      </c>
      <c r="S6867" s="1">
        <f>SUMIFS(I:I,C:C,C6867)</f>
        <v>91504159.730000004</v>
      </c>
      <c r="T6867" s="1" t="str">
        <f>INDEX(F:F,MATCH(ecommerce_10000[[#This Row],[TotalAmount]],I:I,0))</f>
        <v>Alexandria</v>
      </c>
    </row>
    <row r="6868" spans="1:20" x14ac:dyDescent="0.3">
      <c r="A6868" s="1" t="s">
        <v>6912</v>
      </c>
      <c r="B6868" s="1" t="s">
        <v>43</v>
      </c>
      <c r="C6868" s="1" t="s">
        <v>44</v>
      </c>
      <c r="D6868" s="1" t="s">
        <v>45</v>
      </c>
      <c r="E6868" s="1" t="s">
        <v>22</v>
      </c>
      <c r="F6868" s="1" t="s">
        <v>23</v>
      </c>
      <c r="G6868">
        <v>10328.799999999999</v>
      </c>
      <c r="H6868">
        <v>3</v>
      </c>
      <c r="I6868">
        <v>30986.400000000001</v>
      </c>
      <c r="J6868">
        <v>2.44</v>
      </c>
      <c r="K6868">
        <v>303</v>
      </c>
      <c r="L6868" s="2">
        <v>45357</v>
      </c>
      <c r="O6868" t="str">
        <f>IF(ecommerce_10000[[#This Row],[Platform]]="Souq","sq",ecommerce_10000[[#This Row],[Platform]])</f>
        <v>Jumia</v>
      </c>
      <c r="P6868" t="str">
        <f>IF(E6868="Souq","sq",IF(E6868="Jumia","Jum",E6868))</f>
        <v>Jum</v>
      </c>
      <c r="Q6868">
        <f>VLOOKUP(ecommerce_10000[[#This Row],[City]],F:I,4,FALSE)</f>
        <v>13290.4</v>
      </c>
      <c r="R6868" s="1">
        <f>SUMIF(C:C,ecommerce_10000[[#This Row],[Category]],I:I)</f>
        <v>31420413.200000018</v>
      </c>
      <c r="S6868" s="1">
        <f>SUMIFS(I:I,C:C,C6868)</f>
        <v>31420413.200000018</v>
      </c>
      <c r="T6868" s="1" t="str">
        <f>INDEX(F:F,MATCH(ecommerce_10000[[#This Row],[TotalAmount]],I:I,0))</f>
        <v>Alexandria</v>
      </c>
    </row>
    <row r="6869" spans="1:20" x14ac:dyDescent="0.3">
      <c r="A6869" s="1" t="s">
        <v>6913</v>
      </c>
      <c r="B6869" s="1" t="s">
        <v>30</v>
      </c>
      <c r="C6869" s="1" t="s">
        <v>31</v>
      </c>
      <c r="D6869" s="1" t="s">
        <v>32</v>
      </c>
      <c r="E6869" s="1" t="s">
        <v>47</v>
      </c>
      <c r="F6869" s="1" t="s">
        <v>62</v>
      </c>
      <c r="G6869">
        <v>11315.34</v>
      </c>
      <c r="H6869">
        <v>3</v>
      </c>
      <c r="I6869">
        <v>33946.019999999997</v>
      </c>
      <c r="J6869">
        <v>4.84</v>
      </c>
      <c r="K6869">
        <v>4161</v>
      </c>
      <c r="L6869" s="2">
        <v>45566</v>
      </c>
      <c r="O6869" t="str">
        <f>IF(ecommerce_10000[[#This Row],[Platform]]="Souq","sq",ecommerce_10000[[#This Row],[Platform]])</f>
        <v>Amazon</v>
      </c>
      <c r="P6869" t="str">
        <f>IF(E6869="Souq","sq",IF(E6869="Jumia","Jum",E6869))</f>
        <v>Amazon</v>
      </c>
      <c r="Q6869">
        <f>VLOOKUP(ecommerce_10000[[#This Row],[City]],F:I,4,FALSE)</f>
        <v>27872.98</v>
      </c>
      <c r="R6869" s="1">
        <f>SUMIF(C:C,ecommerce_10000[[#This Row],[Category]],I:I)</f>
        <v>57542997.559999913</v>
      </c>
      <c r="S6869" s="1">
        <f>SUMIFS(I:I,C:C,C6869)</f>
        <v>57542997.559999913</v>
      </c>
      <c r="T6869" s="1" t="str">
        <f>INDEX(F:F,MATCH(ecommerce_10000[[#This Row],[TotalAmount]],I:I,0))</f>
        <v>Giza</v>
      </c>
    </row>
    <row r="6870" spans="1:20" x14ac:dyDescent="0.3">
      <c r="A6870" s="1" t="s">
        <v>6914</v>
      </c>
      <c r="B6870" s="1" t="s">
        <v>19</v>
      </c>
      <c r="C6870" s="1" t="s">
        <v>20</v>
      </c>
      <c r="D6870" s="1" t="s">
        <v>21</v>
      </c>
      <c r="E6870" s="1" t="s">
        <v>22</v>
      </c>
      <c r="F6870" s="1" t="s">
        <v>28</v>
      </c>
      <c r="G6870">
        <v>12826.15</v>
      </c>
      <c r="H6870">
        <v>1</v>
      </c>
      <c r="I6870">
        <v>12826.15</v>
      </c>
      <c r="J6870">
        <v>4.1900000000000004</v>
      </c>
      <c r="K6870">
        <v>1877</v>
      </c>
      <c r="L6870" s="2">
        <v>45376</v>
      </c>
      <c r="O6870" t="str">
        <f>IF(ecommerce_10000[[#This Row],[Platform]]="Souq","sq",ecommerce_10000[[#This Row],[Platform]])</f>
        <v>Jumia</v>
      </c>
      <c r="P6870" t="str">
        <f>IF(E6870="Souq","sq",IF(E6870="Jumia","Jum",E6870))</f>
        <v>Jum</v>
      </c>
      <c r="Q6870">
        <f>VLOOKUP(ecommerce_10000[[#This Row],[City]],F:I,4,FALSE)</f>
        <v>26648.76</v>
      </c>
      <c r="R6870" s="1">
        <f>SUMIF(C:C,ecommerce_10000[[#This Row],[Category]],I:I)</f>
        <v>91504159.730000004</v>
      </c>
      <c r="S6870" s="1">
        <f>SUMIFS(I:I,C:C,C6870)</f>
        <v>91504159.730000004</v>
      </c>
      <c r="T6870" s="1" t="str">
        <f>INDEX(F:F,MATCH(ecommerce_10000[[#This Row],[TotalAmount]],I:I,0))</f>
        <v>Casablanca</v>
      </c>
    </row>
    <row r="6871" spans="1:20" x14ac:dyDescent="0.3">
      <c r="A6871" s="1" t="s">
        <v>6915</v>
      </c>
      <c r="B6871" s="1" t="s">
        <v>25</v>
      </c>
      <c r="C6871" s="1" t="s">
        <v>26</v>
      </c>
      <c r="D6871" s="1" t="s">
        <v>27</v>
      </c>
      <c r="E6871" s="1" t="s">
        <v>22</v>
      </c>
      <c r="F6871" s="1" t="s">
        <v>62</v>
      </c>
      <c r="G6871">
        <v>4234.41</v>
      </c>
      <c r="H6871">
        <v>5</v>
      </c>
      <c r="I6871">
        <v>21172.05</v>
      </c>
      <c r="J6871">
        <v>4.2300000000000004</v>
      </c>
      <c r="K6871">
        <v>1586</v>
      </c>
      <c r="L6871" s="2">
        <v>45526</v>
      </c>
      <c r="O6871" t="str">
        <f>IF(ecommerce_10000[[#This Row],[Platform]]="Souq","sq",ecommerce_10000[[#This Row],[Platform]])</f>
        <v>Jumia</v>
      </c>
      <c r="P6871" t="str">
        <f>IF(E6871="Souq","sq",IF(E6871="Jumia","Jum",E6871))</f>
        <v>Jum</v>
      </c>
      <c r="Q6871">
        <f>VLOOKUP(ecommerce_10000[[#This Row],[City]],F:I,4,FALSE)</f>
        <v>27872.98</v>
      </c>
      <c r="R6871" s="1">
        <f>SUMIF(C:C,ecommerce_10000[[#This Row],[Category]],I:I)</f>
        <v>29200970.130000021</v>
      </c>
      <c r="S6871" s="1">
        <f>SUMIFS(I:I,C:C,C6871)</f>
        <v>29200970.130000021</v>
      </c>
      <c r="T6871" s="1" t="str">
        <f>INDEX(F:F,MATCH(ecommerce_10000[[#This Row],[TotalAmount]],I:I,0))</f>
        <v>Giza</v>
      </c>
    </row>
    <row r="6872" spans="1:20" x14ac:dyDescent="0.3">
      <c r="A6872" s="1" t="s">
        <v>6916</v>
      </c>
      <c r="B6872" s="1" t="s">
        <v>38</v>
      </c>
      <c r="C6872" s="1" t="s">
        <v>20</v>
      </c>
      <c r="D6872" s="1" t="s">
        <v>39</v>
      </c>
      <c r="E6872" s="1" t="s">
        <v>22</v>
      </c>
      <c r="F6872" s="1" t="s">
        <v>28</v>
      </c>
      <c r="G6872">
        <v>1464.13</v>
      </c>
      <c r="H6872">
        <v>4</v>
      </c>
      <c r="I6872">
        <v>5856.52</v>
      </c>
      <c r="J6872">
        <v>3.48</v>
      </c>
      <c r="K6872">
        <v>3854</v>
      </c>
      <c r="L6872" s="2">
        <v>45293</v>
      </c>
      <c r="O6872" t="str">
        <f>IF(ecommerce_10000[[#This Row],[Platform]]="Souq","sq",ecommerce_10000[[#This Row],[Platform]])</f>
        <v>Jumia</v>
      </c>
      <c r="P6872" t="str">
        <f>IF(E6872="Souq","sq",IF(E6872="Jumia","Jum",E6872))</f>
        <v>Jum</v>
      </c>
      <c r="Q6872">
        <f>VLOOKUP(ecommerce_10000[[#This Row],[City]],F:I,4,FALSE)</f>
        <v>26648.76</v>
      </c>
      <c r="R6872" s="1">
        <f>SUMIF(C:C,ecommerce_10000[[#This Row],[Category]],I:I)</f>
        <v>91504159.730000004</v>
      </c>
      <c r="S6872" s="1">
        <f>SUMIFS(I:I,C:C,C6872)</f>
        <v>91504159.730000004</v>
      </c>
      <c r="T6872" s="1" t="str">
        <f>INDEX(F:F,MATCH(ecommerce_10000[[#This Row],[TotalAmount]],I:I,0))</f>
        <v>Casablanca</v>
      </c>
    </row>
    <row r="6873" spans="1:20" x14ac:dyDescent="0.3">
      <c r="A6873" s="1" t="s">
        <v>6917</v>
      </c>
      <c r="B6873" s="1" t="s">
        <v>35</v>
      </c>
      <c r="C6873" s="1" t="s">
        <v>14</v>
      </c>
      <c r="D6873" s="1" t="s">
        <v>36</v>
      </c>
      <c r="E6873" s="1" t="s">
        <v>16</v>
      </c>
      <c r="F6873" s="1" t="s">
        <v>23</v>
      </c>
      <c r="G6873">
        <v>4910.26</v>
      </c>
      <c r="H6873">
        <v>4</v>
      </c>
      <c r="I6873">
        <v>19641.04</v>
      </c>
      <c r="J6873">
        <v>1.81</v>
      </c>
      <c r="K6873">
        <v>3313</v>
      </c>
      <c r="L6873" s="2">
        <v>45573</v>
      </c>
      <c r="O6873" t="str">
        <f>IF(ecommerce_10000[[#This Row],[Platform]]="Souq","sq",ecommerce_10000[[#This Row],[Platform]])</f>
        <v>sq</v>
      </c>
      <c r="P6873" t="str">
        <f>IF(E6873="Souq","sq",IF(E6873="Jumia","Jum",E6873))</f>
        <v>sq</v>
      </c>
      <c r="Q6873">
        <f>VLOOKUP(ecommerce_10000[[#This Row],[City]],F:I,4,FALSE)</f>
        <v>13290.4</v>
      </c>
      <c r="R6873" s="1">
        <f>SUMIF(C:C,ecommerce_10000[[#This Row],[Category]],I:I)</f>
        <v>92327183.770000085</v>
      </c>
      <c r="S6873" s="1">
        <f>SUMIFS(I:I,C:C,C6873)</f>
        <v>92327183.770000085</v>
      </c>
      <c r="T6873" s="1" t="str">
        <f>INDEX(F:F,MATCH(ecommerce_10000[[#This Row],[TotalAmount]],I:I,0))</f>
        <v>Alexandria</v>
      </c>
    </row>
    <row r="6874" spans="1:20" x14ac:dyDescent="0.3">
      <c r="A6874" s="1" t="s">
        <v>6918</v>
      </c>
      <c r="B6874" s="1" t="s">
        <v>25</v>
      </c>
      <c r="C6874" s="1" t="s">
        <v>26</v>
      </c>
      <c r="D6874" s="1" t="s">
        <v>27</v>
      </c>
      <c r="E6874" s="1" t="s">
        <v>22</v>
      </c>
      <c r="F6874" s="1" t="s">
        <v>28</v>
      </c>
      <c r="G6874">
        <v>12712.16</v>
      </c>
      <c r="H6874">
        <v>2</v>
      </c>
      <c r="I6874">
        <v>25424.32</v>
      </c>
      <c r="J6874">
        <v>4.5599999999999996</v>
      </c>
      <c r="K6874">
        <v>1396</v>
      </c>
      <c r="L6874" s="2">
        <v>45615</v>
      </c>
      <c r="O6874" t="str">
        <f>IF(ecommerce_10000[[#This Row],[Platform]]="Souq","sq",ecommerce_10000[[#This Row],[Platform]])</f>
        <v>Jumia</v>
      </c>
      <c r="P6874" t="str">
        <f>IF(E6874="Souq","sq",IF(E6874="Jumia","Jum",E6874))</f>
        <v>Jum</v>
      </c>
      <c r="Q6874">
        <f>VLOOKUP(ecommerce_10000[[#This Row],[City]],F:I,4,FALSE)</f>
        <v>26648.76</v>
      </c>
      <c r="R6874" s="1">
        <f>SUMIF(C:C,ecommerce_10000[[#This Row],[Category]],I:I)</f>
        <v>29200970.130000021</v>
      </c>
      <c r="S6874" s="1">
        <f>SUMIFS(I:I,C:C,C6874)</f>
        <v>29200970.130000021</v>
      </c>
      <c r="T6874" s="1" t="str">
        <f>INDEX(F:F,MATCH(ecommerce_10000[[#This Row],[TotalAmount]],I:I,0))</f>
        <v>Casablanca</v>
      </c>
    </row>
    <row r="6875" spans="1:20" x14ac:dyDescent="0.3">
      <c r="A6875" s="1" t="s">
        <v>6919</v>
      </c>
      <c r="B6875" s="1" t="s">
        <v>30</v>
      </c>
      <c r="C6875" s="1" t="s">
        <v>31</v>
      </c>
      <c r="D6875" s="1" t="s">
        <v>32</v>
      </c>
      <c r="E6875" s="1" t="s">
        <v>22</v>
      </c>
      <c r="F6875" s="1" t="s">
        <v>40</v>
      </c>
      <c r="G6875">
        <v>16912.46</v>
      </c>
      <c r="H6875">
        <v>3</v>
      </c>
      <c r="I6875">
        <v>50737.38</v>
      </c>
      <c r="J6875">
        <v>3.24</v>
      </c>
      <c r="K6875">
        <v>3305</v>
      </c>
      <c r="L6875" s="2">
        <v>45329</v>
      </c>
      <c r="O6875" t="str">
        <f>IF(ecommerce_10000[[#This Row],[Platform]]="Souq","sq",ecommerce_10000[[#This Row],[Platform]])</f>
        <v>Jumia</v>
      </c>
      <c r="P6875" t="str">
        <f>IF(E6875="Souq","sq",IF(E6875="Jumia","Jum",E6875))</f>
        <v>Jum</v>
      </c>
      <c r="Q6875">
        <f>VLOOKUP(ecommerce_10000[[#This Row],[City]],F:I,4,FALSE)</f>
        <v>99349.3</v>
      </c>
      <c r="R6875" s="1">
        <f>SUMIF(C:C,ecommerce_10000[[#This Row],[Category]],I:I)</f>
        <v>57542997.559999913</v>
      </c>
      <c r="S6875" s="1">
        <f>SUMIFS(I:I,C:C,C6875)</f>
        <v>57542997.559999913</v>
      </c>
      <c r="T6875" s="1" t="str">
        <f>INDEX(F:F,MATCH(ecommerce_10000[[#This Row],[TotalAmount]],I:I,0))</f>
        <v>Riyadh</v>
      </c>
    </row>
    <row r="6876" spans="1:20" x14ac:dyDescent="0.3">
      <c r="A6876" s="1" t="s">
        <v>6920</v>
      </c>
      <c r="B6876" s="1" t="s">
        <v>30</v>
      </c>
      <c r="C6876" s="1" t="s">
        <v>31</v>
      </c>
      <c r="D6876" s="1" t="s">
        <v>32</v>
      </c>
      <c r="E6876" s="1" t="s">
        <v>47</v>
      </c>
      <c r="F6876" s="1" t="s">
        <v>62</v>
      </c>
      <c r="G6876">
        <v>16973.41</v>
      </c>
      <c r="H6876">
        <v>4</v>
      </c>
      <c r="I6876">
        <v>67893.64</v>
      </c>
      <c r="J6876">
        <v>1.27</v>
      </c>
      <c r="K6876">
        <v>1861</v>
      </c>
      <c r="L6876" s="2">
        <v>45633</v>
      </c>
      <c r="O6876" t="str">
        <f>IF(ecommerce_10000[[#This Row],[Platform]]="Souq","sq",ecommerce_10000[[#This Row],[Platform]])</f>
        <v>Amazon</v>
      </c>
      <c r="P6876" t="str">
        <f>IF(E6876="Souq","sq",IF(E6876="Jumia","Jum",E6876))</f>
        <v>Amazon</v>
      </c>
      <c r="Q6876">
        <f>VLOOKUP(ecommerce_10000[[#This Row],[City]],F:I,4,FALSE)</f>
        <v>27872.98</v>
      </c>
      <c r="R6876" s="1">
        <f>SUMIF(C:C,ecommerce_10000[[#This Row],[Category]],I:I)</f>
        <v>57542997.559999913</v>
      </c>
      <c r="S6876" s="1">
        <f>SUMIFS(I:I,C:C,C6876)</f>
        <v>57542997.559999913</v>
      </c>
      <c r="T6876" s="1" t="str">
        <f>INDEX(F:F,MATCH(ecommerce_10000[[#This Row],[TotalAmount]],I:I,0))</f>
        <v>Giza</v>
      </c>
    </row>
    <row r="6877" spans="1:20" x14ac:dyDescent="0.3">
      <c r="A6877" s="1" t="s">
        <v>6921</v>
      </c>
      <c r="B6877" s="1" t="s">
        <v>38</v>
      </c>
      <c r="C6877" s="1" t="s">
        <v>20</v>
      </c>
      <c r="D6877" s="1" t="s">
        <v>39</v>
      </c>
      <c r="E6877" s="1" t="s">
        <v>22</v>
      </c>
      <c r="F6877" s="1" t="s">
        <v>23</v>
      </c>
      <c r="G6877">
        <v>12172.7</v>
      </c>
      <c r="H6877">
        <v>3</v>
      </c>
      <c r="I6877">
        <v>36518.1</v>
      </c>
      <c r="J6877">
        <v>2.71</v>
      </c>
      <c r="K6877">
        <v>4097</v>
      </c>
      <c r="L6877" s="2">
        <v>45324</v>
      </c>
      <c r="O6877" t="str">
        <f>IF(ecommerce_10000[[#This Row],[Platform]]="Souq","sq",ecommerce_10000[[#This Row],[Platform]])</f>
        <v>Jumia</v>
      </c>
      <c r="P6877" t="str">
        <f>IF(E6877="Souq","sq",IF(E6877="Jumia","Jum",E6877))</f>
        <v>Jum</v>
      </c>
      <c r="Q6877">
        <f>VLOOKUP(ecommerce_10000[[#This Row],[City]],F:I,4,FALSE)</f>
        <v>13290.4</v>
      </c>
      <c r="R6877" s="1">
        <f>SUMIF(C:C,ecommerce_10000[[#This Row],[Category]],I:I)</f>
        <v>91504159.730000004</v>
      </c>
      <c r="S6877" s="1">
        <f>SUMIFS(I:I,C:C,C6877)</f>
        <v>91504159.730000004</v>
      </c>
      <c r="T6877" s="1" t="str">
        <f>INDEX(F:F,MATCH(ecommerce_10000[[#This Row],[TotalAmount]],I:I,0))</f>
        <v>Alexandria</v>
      </c>
    </row>
    <row r="6878" spans="1:20" x14ac:dyDescent="0.3">
      <c r="A6878" s="1" t="s">
        <v>6922</v>
      </c>
      <c r="B6878" s="1" t="s">
        <v>38</v>
      </c>
      <c r="C6878" s="1" t="s">
        <v>20</v>
      </c>
      <c r="D6878" s="1" t="s">
        <v>39</v>
      </c>
      <c r="E6878" s="1" t="s">
        <v>16</v>
      </c>
      <c r="F6878" s="1" t="s">
        <v>40</v>
      </c>
      <c r="G6878">
        <v>12404.15</v>
      </c>
      <c r="H6878">
        <v>5</v>
      </c>
      <c r="I6878">
        <v>62020.75</v>
      </c>
      <c r="J6878">
        <v>4.51</v>
      </c>
      <c r="K6878">
        <v>2509</v>
      </c>
      <c r="L6878" s="2">
        <v>45479</v>
      </c>
      <c r="O6878" t="str">
        <f>IF(ecommerce_10000[[#This Row],[Platform]]="Souq","sq",ecommerce_10000[[#This Row],[Platform]])</f>
        <v>sq</v>
      </c>
      <c r="P6878" t="str">
        <f>IF(E6878="Souq","sq",IF(E6878="Jumia","Jum",E6878))</f>
        <v>sq</v>
      </c>
      <c r="Q6878">
        <f>VLOOKUP(ecommerce_10000[[#This Row],[City]],F:I,4,FALSE)</f>
        <v>99349.3</v>
      </c>
      <c r="R6878" s="1">
        <f>SUMIF(C:C,ecommerce_10000[[#This Row],[Category]],I:I)</f>
        <v>91504159.730000004</v>
      </c>
      <c r="S6878" s="1">
        <f>SUMIFS(I:I,C:C,C6878)</f>
        <v>91504159.730000004</v>
      </c>
      <c r="T6878" s="1" t="str">
        <f>INDEX(F:F,MATCH(ecommerce_10000[[#This Row],[TotalAmount]],I:I,0))</f>
        <v>Riyadh</v>
      </c>
    </row>
    <row r="6879" spans="1:20" x14ac:dyDescent="0.3">
      <c r="A6879" s="1" t="s">
        <v>6923</v>
      </c>
      <c r="B6879" s="1" t="s">
        <v>65</v>
      </c>
      <c r="C6879" s="1" t="s">
        <v>20</v>
      </c>
      <c r="D6879" s="1" t="s">
        <v>66</v>
      </c>
      <c r="E6879" s="1" t="s">
        <v>16</v>
      </c>
      <c r="F6879" s="1" t="s">
        <v>17</v>
      </c>
      <c r="G6879">
        <v>15434.64</v>
      </c>
      <c r="H6879">
        <v>3</v>
      </c>
      <c r="I6879">
        <v>46303.92</v>
      </c>
      <c r="J6879">
        <v>4.13</v>
      </c>
      <c r="K6879">
        <v>1514</v>
      </c>
      <c r="L6879" s="2">
        <v>45379</v>
      </c>
      <c r="O6879" t="str">
        <f>IF(ecommerce_10000[[#This Row],[Platform]]="Souq","sq",ecommerce_10000[[#This Row],[Platform]])</f>
        <v>sq</v>
      </c>
      <c r="P6879" t="str">
        <f>IF(E6879="Souq","sq",IF(E6879="Jumia","Jum",E6879))</f>
        <v>sq</v>
      </c>
      <c r="Q6879">
        <f>VLOOKUP(ecommerce_10000[[#This Row],[City]],F:I,4,FALSE)</f>
        <v>16284.02</v>
      </c>
      <c r="R6879" s="1">
        <f>SUMIF(C:C,ecommerce_10000[[#This Row],[Category]],I:I)</f>
        <v>91504159.730000004</v>
      </c>
      <c r="S6879" s="1">
        <f>SUMIFS(I:I,C:C,C6879)</f>
        <v>91504159.730000004</v>
      </c>
      <c r="T6879" s="1" t="str">
        <f>INDEX(F:F,MATCH(ecommerce_10000[[#This Row],[TotalAmount]],I:I,0))</f>
        <v>Cairo</v>
      </c>
    </row>
    <row r="6880" spans="1:20" x14ac:dyDescent="0.3">
      <c r="A6880" s="1" t="s">
        <v>6924</v>
      </c>
      <c r="B6880" s="1" t="s">
        <v>25</v>
      </c>
      <c r="C6880" s="1" t="s">
        <v>26</v>
      </c>
      <c r="D6880" s="1" t="s">
        <v>27</v>
      </c>
      <c r="E6880" s="1" t="s">
        <v>47</v>
      </c>
      <c r="F6880" s="1" t="s">
        <v>28</v>
      </c>
      <c r="G6880">
        <v>12734.23</v>
      </c>
      <c r="H6880">
        <v>2</v>
      </c>
      <c r="I6880">
        <v>25468.46</v>
      </c>
      <c r="J6880">
        <v>1.6</v>
      </c>
      <c r="K6880">
        <v>1316</v>
      </c>
      <c r="L6880" s="2">
        <v>45581</v>
      </c>
      <c r="O6880" t="str">
        <f>IF(ecommerce_10000[[#This Row],[Platform]]="Souq","sq",ecommerce_10000[[#This Row],[Platform]])</f>
        <v>Amazon</v>
      </c>
      <c r="P6880" t="str">
        <f>IF(E6880="Souq","sq",IF(E6880="Jumia","Jum",E6880))</f>
        <v>Amazon</v>
      </c>
      <c r="Q6880">
        <f>VLOOKUP(ecommerce_10000[[#This Row],[City]],F:I,4,FALSE)</f>
        <v>26648.76</v>
      </c>
      <c r="R6880" s="1">
        <f>SUMIF(C:C,ecommerce_10000[[#This Row],[Category]],I:I)</f>
        <v>29200970.130000021</v>
      </c>
      <c r="S6880" s="1">
        <f>SUMIFS(I:I,C:C,C6880)</f>
        <v>29200970.130000021</v>
      </c>
      <c r="T6880" s="1" t="str">
        <f>INDEX(F:F,MATCH(ecommerce_10000[[#This Row],[TotalAmount]],I:I,0))</f>
        <v>Casablanca</v>
      </c>
    </row>
    <row r="6881" spans="1:20" x14ac:dyDescent="0.3">
      <c r="A6881" s="1" t="s">
        <v>6925</v>
      </c>
      <c r="B6881" s="1" t="s">
        <v>13</v>
      </c>
      <c r="C6881" s="1" t="s">
        <v>14</v>
      </c>
      <c r="D6881" s="1" t="s">
        <v>15</v>
      </c>
      <c r="E6881" s="1" t="s">
        <v>22</v>
      </c>
      <c r="F6881" s="1" t="s">
        <v>23</v>
      </c>
      <c r="G6881">
        <v>9268.02</v>
      </c>
      <c r="H6881">
        <v>2</v>
      </c>
      <c r="I6881">
        <v>18536.04</v>
      </c>
      <c r="J6881">
        <v>3.76</v>
      </c>
      <c r="K6881">
        <v>1470</v>
      </c>
      <c r="L6881" s="2">
        <v>45299</v>
      </c>
      <c r="O6881" t="str">
        <f>IF(ecommerce_10000[[#This Row],[Platform]]="Souq","sq",ecommerce_10000[[#This Row],[Platform]])</f>
        <v>Jumia</v>
      </c>
      <c r="P6881" t="str">
        <f>IF(E6881="Souq","sq",IF(E6881="Jumia","Jum",E6881))</f>
        <v>Jum</v>
      </c>
      <c r="Q6881">
        <f>VLOOKUP(ecommerce_10000[[#This Row],[City]],F:I,4,FALSE)</f>
        <v>13290.4</v>
      </c>
      <c r="R6881" s="1">
        <f>SUMIF(C:C,ecommerce_10000[[#This Row],[Category]],I:I)</f>
        <v>92327183.770000085</v>
      </c>
      <c r="S6881" s="1">
        <f>SUMIFS(I:I,C:C,C6881)</f>
        <v>92327183.770000085</v>
      </c>
      <c r="T6881" s="1" t="str">
        <f>INDEX(F:F,MATCH(ecommerce_10000[[#This Row],[TotalAmount]],I:I,0))</f>
        <v>Alexandria</v>
      </c>
    </row>
    <row r="6882" spans="1:20" x14ac:dyDescent="0.3">
      <c r="A6882" s="1" t="s">
        <v>6926</v>
      </c>
      <c r="B6882" s="1" t="s">
        <v>30</v>
      </c>
      <c r="C6882" s="1" t="s">
        <v>31</v>
      </c>
      <c r="D6882" s="1" t="s">
        <v>32</v>
      </c>
      <c r="E6882" s="1" t="s">
        <v>47</v>
      </c>
      <c r="F6882" s="1" t="s">
        <v>40</v>
      </c>
      <c r="G6882">
        <v>6309.82</v>
      </c>
      <c r="H6882">
        <v>2</v>
      </c>
      <c r="I6882">
        <v>12619.64</v>
      </c>
      <c r="J6882">
        <v>1.18</v>
      </c>
      <c r="K6882">
        <v>3707</v>
      </c>
      <c r="L6882" s="2">
        <v>45364</v>
      </c>
      <c r="O6882" t="str">
        <f>IF(ecommerce_10000[[#This Row],[Platform]]="Souq","sq",ecommerce_10000[[#This Row],[Platform]])</f>
        <v>Amazon</v>
      </c>
      <c r="P6882" t="str">
        <f>IF(E6882="Souq","sq",IF(E6882="Jumia","Jum",E6882))</f>
        <v>Amazon</v>
      </c>
      <c r="Q6882">
        <f>VLOOKUP(ecommerce_10000[[#This Row],[City]],F:I,4,FALSE)</f>
        <v>99349.3</v>
      </c>
      <c r="R6882" s="1">
        <f>SUMIF(C:C,ecommerce_10000[[#This Row],[Category]],I:I)</f>
        <v>57542997.559999913</v>
      </c>
      <c r="S6882" s="1">
        <f>SUMIFS(I:I,C:C,C6882)</f>
        <v>57542997.559999913</v>
      </c>
      <c r="T6882" s="1" t="str">
        <f>INDEX(F:F,MATCH(ecommerce_10000[[#This Row],[TotalAmount]],I:I,0))</f>
        <v>Riyadh</v>
      </c>
    </row>
    <row r="6883" spans="1:20" x14ac:dyDescent="0.3">
      <c r="A6883" s="1" t="s">
        <v>6927</v>
      </c>
      <c r="B6883" s="1" t="s">
        <v>25</v>
      </c>
      <c r="C6883" s="1" t="s">
        <v>26</v>
      </c>
      <c r="D6883" s="1" t="s">
        <v>27</v>
      </c>
      <c r="E6883" s="1" t="s">
        <v>16</v>
      </c>
      <c r="F6883" s="1" t="s">
        <v>33</v>
      </c>
      <c r="G6883">
        <v>6190.27</v>
      </c>
      <c r="H6883">
        <v>4</v>
      </c>
      <c r="I6883">
        <v>24761.08</v>
      </c>
      <c r="J6883">
        <v>3.73</v>
      </c>
      <c r="K6883">
        <v>4021</v>
      </c>
      <c r="L6883" s="2">
        <v>45425</v>
      </c>
      <c r="O6883" t="str">
        <f>IF(ecommerce_10000[[#This Row],[Platform]]="Souq","sq",ecommerce_10000[[#This Row],[Platform]])</f>
        <v>sq</v>
      </c>
      <c r="P6883" t="str">
        <f>IF(E6883="Souq","sq",IF(E6883="Jumia","Jum",E6883))</f>
        <v>sq</v>
      </c>
      <c r="Q6883">
        <f>VLOOKUP(ecommerce_10000[[#This Row],[City]],F:I,4,FALSE)</f>
        <v>3665.44</v>
      </c>
      <c r="R6883" s="1">
        <f>SUMIF(C:C,ecommerce_10000[[#This Row],[Category]],I:I)</f>
        <v>29200970.130000021</v>
      </c>
      <c r="S6883" s="1">
        <f>SUMIFS(I:I,C:C,C6883)</f>
        <v>29200970.130000021</v>
      </c>
      <c r="T6883" s="1" t="str">
        <f>INDEX(F:F,MATCH(ecommerce_10000[[#This Row],[TotalAmount]],I:I,0))</f>
        <v>Dubai</v>
      </c>
    </row>
    <row r="6884" spans="1:20" x14ac:dyDescent="0.3">
      <c r="A6884" s="1" t="s">
        <v>6928</v>
      </c>
      <c r="B6884" s="1" t="s">
        <v>38</v>
      </c>
      <c r="C6884" s="1" t="s">
        <v>20</v>
      </c>
      <c r="D6884" s="1" t="s">
        <v>39</v>
      </c>
      <c r="E6884" s="1" t="s">
        <v>22</v>
      </c>
      <c r="F6884" s="1" t="s">
        <v>40</v>
      </c>
      <c r="G6884">
        <v>18616.64</v>
      </c>
      <c r="H6884">
        <v>4</v>
      </c>
      <c r="I6884">
        <v>74466.559999999998</v>
      </c>
      <c r="J6884">
        <v>1.36</v>
      </c>
      <c r="K6884">
        <v>325</v>
      </c>
      <c r="L6884" s="2">
        <v>45536</v>
      </c>
      <c r="O6884" t="str">
        <f>IF(ecommerce_10000[[#This Row],[Platform]]="Souq","sq",ecommerce_10000[[#This Row],[Platform]])</f>
        <v>Jumia</v>
      </c>
      <c r="P6884" t="str">
        <f>IF(E6884="Souq","sq",IF(E6884="Jumia","Jum",E6884))</f>
        <v>Jum</v>
      </c>
      <c r="Q6884">
        <f>VLOOKUP(ecommerce_10000[[#This Row],[City]],F:I,4,FALSE)</f>
        <v>99349.3</v>
      </c>
      <c r="R6884" s="1">
        <f>SUMIF(C:C,ecommerce_10000[[#This Row],[Category]],I:I)</f>
        <v>91504159.730000004</v>
      </c>
      <c r="S6884" s="1">
        <f>SUMIFS(I:I,C:C,C6884)</f>
        <v>91504159.730000004</v>
      </c>
      <c r="T6884" s="1" t="str">
        <f>INDEX(F:F,MATCH(ecommerce_10000[[#This Row],[TotalAmount]],I:I,0))</f>
        <v>Riyadh</v>
      </c>
    </row>
    <row r="6885" spans="1:20" x14ac:dyDescent="0.3">
      <c r="A6885" s="1" t="s">
        <v>6929</v>
      </c>
      <c r="B6885" s="1" t="s">
        <v>25</v>
      </c>
      <c r="C6885" s="1" t="s">
        <v>26</v>
      </c>
      <c r="D6885" s="1" t="s">
        <v>27</v>
      </c>
      <c r="E6885" s="1" t="s">
        <v>16</v>
      </c>
      <c r="F6885" s="1" t="s">
        <v>17</v>
      </c>
      <c r="G6885">
        <v>7880.22</v>
      </c>
      <c r="H6885">
        <v>4</v>
      </c>
      <c r="I6885">
        <v>31520.880000000001</v>
      </c>
      <c r="J6885">
        <v>2.72</v>
      </c>
      <c r="K6885">
        <v>3486</v>
      </c>
      <c r="L6885" s="2">
        <v>45406</v>
      </c>
      <c r="O6885" t="str">
        <f>IF(ecommerce_10000[[#This Row],[Platform]]="Souq","sq",ecommerce_10000[[#This Row],[Platform]])</f>
        <v>sq</v>
      </c>
      <c r="P6885" t="str">
        <f>IF(E6885="Souq","sq",IF(E6885="Jumia","Jum",E6885))</f>
        <v>sq</v>
      </c>
      <c r="Q6885">
        <f>VLOOKUP(ecommerce_10000[[#This Row],[City]],F:I,4,FALSE)</f>
        <v>16284.02</v>
      </c>
      <c r="R6885" s="1">
        <f>SUMIF(C:C,ecommerce_10000[[#This Row],[Category]],I:I)</f>
        <v>29200970.130000021</v>
      </c>
      <c r="S6885" s="1">
        <f>SUMIFS(I:I,C:C,C6885)</f>
        <v>29200970.130000021</v>
      </c>
      <c r="T6885" s="1" t="str">
        <f>INDEX(F:F,MATCH(ecommerce_10000[[#This Row],[TotalAmount]],I:I,0))</f>
        <v>Cairo</v>
      </c>
    </row>
    <row r="6886" spans="1:20" x14ac:dyDescent="0.3">
      <c r="A6886" s="1" t="s">
        <v>6930</v>
      </c>
      <c r="B6886" s="1" t="s">
        <v>25</v>
      </c>
      <c r="C6886" s="1" t="s">
        <v>26</v>
      </c>
      <c r="D6886" s="1" t="s">
        <v>27</v>
      </c>
      <c r="E6886" s="1" t="s">
        <v>16</v>
      </c>
      <c r="F6886" s="1" t="s">
        <v>40</v>
      </c>
      <c r="G6886">
        <v>147.32</v>
      </c>
      <c r="H6886">
        <v>3</v>
      </c>
      <c r="I6886">
        <v>441.96</v>
      </c>
      <c r="J6886">
        <v>1.08</v>
      </c>
      <c r="K6886">
        <v>1367</v>
      </c>
      <c r="L6886" s="2">
        <v>45638</v>
      </c>
      <c r="O6886" t="str">
        <f>IF(ecommerce_10000[[#This Row],[Platform]]="Souq","sq",ecommerce_10000[[#This Row],[Platform]])</f>
        <v>sq</v>
      </c>
      <c r="P6886" t="str">
        <f>IF(E6886="Souq","sq",IF(E6886="Jumia","Jum",E6886))</f>
        <v>sq</v>
      </c>
      <c r="Q6886">
        <f>VLOOKUP(ecommerce_10000[[#This Row],[City]],F:I,4,FALSE)</f>
        <v>99349.3</v>
      </c>
      <c r="R6886" s="1">
        <f>SUMIF(C:C,ecommerce_10000[[#This Row],[Category]],I:I)</f>
        <v>29200970.130000021</v>
      </c>
      <c r="S6886" s="1">
        <f>SUMIFS(I:I,C:C,C6886)</f>
        <v>29200970.130000021</v>
      </c>
      <c r="T6886" s="1" t="str">
        <f>INDEX(F:F,MATCH(ecommerce_10000[[#This Row],[TotalAmount]],I:I,0))</f>
        <v>Riyadh</v>
      </c>
    </row>
    <row r="6887" spans="1:20" x14ac:dyDescent="0.3">
      <c r="A6887" s="1" t="s">
        <v>6931</v>
      </c>
      <c r="B6887" s="1" t="s">
        <v>38</v>
      </c>
      <c r="C6887" s="1" t="s">
        <v>20</v>
      </c>
      <c r="D6887" s="1" t="s">
        <v>39</v>
      </c>
      <c r="E6887" s="1" t="s">
        <v>47</v>
      </c>
      <c r="F6887" s="1" t="s">
        <v>17</v>
      </c>
      <c r="G6887">
        <v>8264.7199999999993</v>
      </c>
      <c r="H6887">
        <v>3</v>
      </c>
      <c r="I6887">
        <v>24794.16</v>
      </c>
      <c r="J6887">
        <v>2.56</v>
      </c>
      <c r="K6887">
        <v>735</v>
      </c>
      <c r="L6887" s="2">
        <v>45547</v>
      </c>
      <c r="O6887" t="str">
        <f>IF(ecommerce_10000[[#This Row],[Platform]]="Souq","sq",ecommerce_10000[[#This Row],[Platform]])</f>
        <v>Amazon</v>
      </c>
      <c r="P6887" t="str">
        <f>IF(E6887="Souq","sq",IF(E6887="Jumia","Jum",E6887))</f>
        <v>Amazon</v>
      </c>
      <c r="Q6887">
        <f>VLOOKUP(ecommerce_10000[[#This Row],[City]],F:I,4,FALSE)</f>
        <v>16284.02</v>
      </c>
      <c r="R6887" s="1">
        <f>SUMIF(C:C,ecommerce_10000[[#This Row],[Category]],I:I)</f>
        <v>91504159.730000004</v>
      </c>
      <c r="S6887" s="1">
        <f>SUMIFS(I:I,C:C,C6887)</f>
        <v>91504159.730000004</v>
      </c>
      <c r="T6887" s="1" t="str">
        <f>INDEX(F:F,MATCH(ecommerce_10000[[#This Row],[TotalAmount]],I:I,0))</f>
        <v>Cairo</v>
      </c>
    </row>
    <row r="6888" spans="1:20" x14ac:dyDescent="0.3">
      <c r="A6888" s="1" t="s">
        <v>6932</v>
      </c>
      <c r="B6888" s="1" t="s">
        <v>30</v>
      </c>
      <c r="C6888" s="1" t="s">
        <v>31</v>
      </c>
      <c r="D6888" s="1" t="s">
        <v>32</v>
      </c>
      <c r="E6888" s="1" t="s">
        <v>47</v>
      </c>
      <c r="F6888" s="1" t="s">
        <v>33</v>
      </c>
      <c r="G6888">
        <v>19701.84</v>
      </c>
      <c r="H6888">
        <v>4</v>
      </c>
      <c r="I6888">
        <v>78807.360000000001</v>
      </c>
      <c r="J6888">
        <v>3.26</v>
      </c>
      <c r="K6888">
        <v>2126</v>
      </c>
      <c r="L6888" s="2">
        <v>45641</v>
      </c>
      <c r="O6888" t="str">
        <f>IF(ecommerce_10000[[#This Row],[Platform]]="Souq","sq",ecommerce_10000[[#This Row],[Platform]])</f>
        <v>Amazon</v>
      </c>
      <c r="P6888" t="str">
        <f>IF(E6888="Souq","sq",IF(E6888="Jumia","Jum",E6888))</f>
        <v>Amazon</v>
      </c>
      <c r="Q6888">
        <f>VLOOKUP(ecommerce_10000[[#This Row],[City]],F:I,4,FALSE)</f>
        <v>3665.44</v>
      </c>
      <c r="R6888" s="1">
        <f>SUMIF(C:C,ecommerce_10000[[#This Row],[Category]],I:I)</f>
        <v>57542997.559999913</v>
      </c>
      <c r="S6888" s="1">
        <f>SUMIFS(I:I,C:C,C6888)</f>
        <v>57542997.559999913</v>
      </c>
      <c r="T6888" s="1" t="str">
        <f>INDEX(F:F,MATCH(ecommerce_10000[[#This Row],[TotalAmount]],I:I,0))</f>
        <v>Dubai</v>
      </c>
    </row>
    <row r="6889" spans="1:20" x14ac:dyDescent="0.3">
      <c r="A6889" s="1" t="s">
        <v>6933</v>
      </c>
      <c r="B6889" s="1" t="s">
        <v>13</v>
      </c>
      <c r="C6889" s="1" t="s">
        <v>14</v>
      </c>
      <c r="D6889" s="1" t="s">
        <v>15</v>
      </c>
      <c r="E6889" s="1" t="s">
        <v>16</v>
      </c>
      <c r="F6889" s="1" t="s">
        <v>33</v>
      </c>
      <c r="G6889">
        <v>3205.12</v>
      </c>
      <c r="H6889">
        <v>5</v>
      </c>
      <c r="I6889">
        <v>16025.6</v>
      </c>
      <c r="J6889">
        <v>3.54</v>
      </c>
      <c r="K6889">
        <v>2960</v>
      </c>
      <c r="L6889" s="2">
        <v>45338</v>
      </c>
      <c r="O6889" t="str">
        <f>IF(ecommerce_10000[[#This Row],[Platform]]="Souq","sq",ecommerce_10000[[#This Row],[Platform]])</f>
        <v>sq</v>
      </c>
      <c r="P6889" t="str">
        <f>IF(E6889="Souq","sq",IF(E6889="Jumia","Jum",E6889))</f>
        <v>sq</v>
      </c>
      <c r="Q6889">
        <f>VLOOKUP(ecommerce_10000[[#This Row],[City]],F:I,4,FALSE)</f>
        <v>3665.44</v>
      </c>
      <c r="R6889" s="1">
        <f>SUMIF(C:C,ecommerce_10000[[#This Row],[Category]],I:I)</f>
        <v>92327183.770000085</v>
      </c>
      <c r="S6889" s="1">
        <f>SUMIFS(I:I,C:C,C6889)</f>
        <v>92327183.770000085</v>
      </c>
      <c r="T6889" s="1" t="str">
        <f>INDEX(F:F,MATCH(ecommerce_10000[[#This Row],[TotalAmount]],I:I,0))</f>
        <v>Dubai</v>
      </c>
    </row>
    <row r="6890" spans="1:20" x14ac:dyDescent="0.3">
      <c r="A6890" s="1" t="s">
        <v>6934</v>
      </c>
      <c r="B6890" s="1" t="s">
        <v>53</v>
      </c>
      <c r="C6890" s="1" t="s">
        <v>31</v>
      </c>
      <c r="D6890" s="1" t="s">
        <v>54</v>
      </c>
      <c r="E6890" s="1" t="s">
        <v>22</v>
      </c>
      <c r="F6890" s="1" t="s">
        <v>40</v>
      </c>
      <c r="G6890">
        <v>7309.97</v>
      </c>
      <c r="H6890">
        <v>4</v>
      </c>
      <c r="I6890">
        <v>29239.88</v>
      </c>
      <c r="J6890">
        <v>1.8</v>
      </c>
      <c r="K6890">
        <v>3073</v>
      </c>
      <c r="L6890" s="2">
        <v>45632</v>
      </c>
      <c r="O6890" t="str">
        <f>IF(ecommerce_10000[[#This Row],[Platform]]="Souq","sq",ecommerce_10000[[#This Row],[Platform]])</f>
        <v>Jumia</v>
      </c>
      <c r="P6890" t="str">
        <f>IF(E6890="Souq","sq",IF(E6890="Jumia","Jum",E6890))</f>
        <v>Jum</v>
      </c>
      <c r="Q6890">
        <f>VLOOKUP(ecommerce_10000[[#This Row],[City]],F:I,4,FALSE)</f>
        <v>99349.3</v>
      </c>
      <c r="R6890" s="1">
        <f>SUMIF(C:C,ecommerce_10000[[#This Row],[Category]],I:I)</f>
        <v>57542997.559999913</v>
      </c>
      <c r="S6890" s="1">
        <f>SUMIFS(I:I,C:C,C6890)</f>
        <v>57542997.559999913</v>
      </c>
      <c r="T6890" s="1" t="str">
        <f>INDEX(F:F,MATCH(ecommerce_10000[[#This Row],[TotalAmount]],I:I,0))</f>
        <v>Riyadh</v>
      </c>
    </row>
    <row r="6891" spans="1:20" x14ac:dyDescent="0.3">
      <c r="A6891" s="1" t="s">
        <v>6935</v>
      </c>
      <c r="B6891" s="1" t="s">
        <v>30</v>
      </c>
      <c r="C6891" s="1" t="s">
        <v>31</v>
      </c>
      <c r="D6891" s="1" t="s">
        <v>32</v>
      </c>
      <c r="E6891" s="1" t="s">
        <v>47</v>
      </c>
      <c r="F6891" s="1" t="s">
        <v>33</v>
      </c>
      <c r="G6891">
        <v>19879.060000000001</v>
      </c>
      <c r="H6891">
        <v>1</v>
      </c>
      <c r="I6891">
        <v>19879.060000000001</v>
      </c>
      <c r="J6891">
        <v>4.09</v>
      </c>
      <c r="K6891">
        <v>4566</v>
      </c>
      <c r="L6891" s="2">
        <v>45449</v>
      </c>
      <c r="O6891" t="str">
        <f>IF(ecommerce_10000[[#This Row],[Platform]]="Souq","sq",ecommerce_10000[[#This Row],[Platform]])</f>
        <v>Amazon</v>
      </c>
      <c r="P6891" t="str">
        <f>IF(E6891="Souq","sq",IF(E6891="Jumia","Jum",E6891))</f>
        <v>Amazon</v>
      </c>
      <c r="Q6891">
        <f>VLOOKUP(ecommerce_10000[[#This Row],[City]],F:I,4,FALSE)</f>
        <v>3665.44</v>
      </c>
      <c r="R6891" s="1">
        <f>SUMIF(C:C,ecommerce_10000[[#This Row],[Category]],I:I)</f>
        <v>57542997.559999913</v>
      </c>
      <c r="S6891" s="1">
        <f>SUMIFS(I:I,C:C,C6891)</f>
        <v>57542997.559999913</v>
      </c>
      <c r="T6891" s="1" t="str">
        <f>INDEX(F:F,MATCH(ecommerce_10000[[#This Row],[TotalAmount]],I:I,0))</f>
        <v>Dubai</v>
      </c>
    </row>
    <row r="6892" spans="1:20" x14ac:dyDescent="0.3">
      <c r="A6892" s="1" t="s">
        <v>6936</v>
      </c>
      <c r="B6892" s="1" t="s">
        <v>38</v>
      </c>
      <c r="C6892" s="1" t="s">
        <v>20</v>
      </c>
      <c r="D6892" s="1" t="s">
        <v>39</v>
      </c>
      <c r="E6892" s="1" t="s">
        <v>47</v>
      </c>
      <c r="F6892" s="1" t="s">
        <v>33</v>
      </c>
      <c r="G6892">
        <v>10189.23</v>
      </c>
      <c r="H6892">
        <v>5</v>
      </c>
      <c r="I6892">
        <v>50946.15</v>
      </c>
      <c r="J6892">
        <v>3.28</v>
      </c>
      <c r="K6892">
        <v>2724</v>
      </c>
      <c r="L6892" s="2">
        <v>45328</v>
      </c>
      <c r="O6892" t="str">
        <f>IF(ecommerce_10000[[#This Row],[Platform]]="Souq","sq",ecommerce_10000[[#This Row],[Platform]])</f>
        <v>Amazon</v>
      </c>
      <c r="P6892" t="str">
        <f>IF(E6892="Souq","sq",IF(E6892="Jumia","Jum",E6892))</f>
        <v>Amazon</v>
      </c>
      <c r="Q6892">
        <f>VLOOKUP(ecommerce_10000[[#This Row],[City]],F:I,4,FALSE)</f>
        <v>3665.44</v>
      </c>
      <c r="R6892" s="1">
        <f>SUMIF(C:C,ecommerce_10000[[#This Row],[Category]],I:I)</f>
        <v>91504159.730000004</v>
      </c>
      <c r="S6892" s="1">
        <f>SUMIFS(I:I,C:C,C6892)</f>
        <v>91504159.730000004</v>
      </c>
      <c r="T6892" s="1" t="str">
        <f>INDEX(F:F,MATCH(ecommerce_10000[[#This Row],[TotalAmount]],I:I,0))</f>
        <v>Dubai</v>
      </c>
    </row>
    <row r="6893" spans="1:20" x14ac:dyDescent="0.3">
      <c r="A6893" s="1" t="s">
        <v>6937</v>
      </c>
      <c r="B6893" s="1" t="s">
        <v>43</v>
      </c>
      <c r="C6893" s="1" t="s">
        <v>44</v>
      </c>
      <c r="D6893" s="1" t="s">
        <v>45</v>
      </c>
      <c r="E6893" s="1" t="s">
        <v>16</v>
      </c>
      <c r="F6893" s="1" t="s">
        <v>62</v>
      </c>
      <c r="G6893">
        <v>14731.74</v>
      </c>
      <c r="H6893">
        <v>2</v>
      </c>
      <c r="I6893">
        <v>29463.48</v>
      </c>
      <c r="J6893">
        <v>4.92</v>
      </c>
      <c r="K6893">
        <v>947</v>
      </c>
      <c r="L6893" s="2">
        <v>45332</v>
      </c>
      <c r="O6893" t="str">
        <f>IF(ecommerce_10000[[#This Row],[Platform]]="Souq","sq",ecommerce_10000[[#This Row],[Platform]])</f>
        <v>sq</v>
      </c>
      <c r="P6893" t="str">
        <f>IF(E6893="Souq","sq",IF(E6893="Jumia","Jum",E6893))</f>
        <v>sq</v>
      </c>
      <c r="Q6893">
        <f>VLOOKUP(ecommerce_10000[[#This Row],[City]],F:I,4,FALSE)</f>
        <v>27872.98</v>
      </c>
      <c r="R6893" s="1">
        <f>SUMIF(C:C,ecommerce_10000[[#This Row],[Category]],I:I)</f>
        <v>31420413.200000018</v>
      </c>
      <c r="S6893" s="1">
        <f>SUMIFS(I:I,C:C,C6893)</f>
        <v>31420413.200000018</v>
      </c>
      <c r="T6893" s="1" t="str">
        <f>INDEX(F:F,MATCH(ecommerce_10000[[#This Row],[TotalAmount]],I:I,0))</f>
        <v>Giza</v>
      </c>
    </row>
    <row r="6894" spans="1:20" x14ac:dyDescent="0.3">
      <c r="A6894" s="1" t="s">
        <v>6938</v>
      </c>
      <c r="B6894" s="1" t="s">
        <v>19</v>
      </c>
      <c r="C6894" s="1" t="s">
        <v>20</v>
      </c>
      <c r="D6894" s="1" t="s">
        <v>21</v>
      </c>
      <c r="E6894" s="1" t="s">
        <v>16</v>
      </c>
      <c r="F6894" s="1" t="s">
        <v>40</v>
      </c>
      <c r="G6894">
        <v>19540.86</v>
      </c>
      <c r="H6894">
        <v>3</v>
      </c>
      <c r="I6894">
        <v>58622.58</v>
      </c>
      <c r="J6894">
        <v>4.82</v>
      </c>
      <c r="K6894">
        <v>2819</v>
      </c>
      <c r="L6894" s="2">
        <v>45427</v>
      </c>
      <c r="O6894" t="str">
        <f>IF(ecommerce_10000[[#This Row],[Platform]]="Souq","sq",ecommerce_10000[[#This Row],[Platform]])</f>
        <v>sq</v>
      </c>
      <c r="P6894" t="str">
        <f>IF(E6894="Souq","sq",IF(E6894="Jumia","Jum",E6894))</f>
        <v>sq</v>
      </c>
      <c r="Q6894">
        <f>VLOOKUP(ecommerce_10000[[#This Row],[City]],F:I,4,FALSE)</f>
        <v>99349.3</v>
      </c>
      <c r="R6894" s="1">
        <f>SUMIF(C:C,ecommerce_10000[[#This Row],[Category]],I:I)</f>
        <v>91504159.730000004</v>
      </c>
      <c r="S6894" s="1">
        <f>SUMIFS(I:I,C:C,C6894)</f>
        <v>91504159.730000004</v>
      </c>
      <c r="T6894" s="1" t="str">
        <f>INDEX(F:F,MATCH(ecommerce_10000[[#This Row],[TotalAmount]],I:I,0))</f>
        <v>Riyadh</v>
      </c>
    </row>
    <row r="6895" spans="1:20" x14ac:dyDescent="0.3">
      <c r="A6895" s="1" t="s">
        <v>6939</v>
      </c>
      <c r="B6895" s="1" t="s">
        <v>25</v>
      </c>
      <c r="C6895" s="1" t="s">
        <v>26</v>
      </c>
      <c r="D6895" s="1" t="s">
        <v>27</v>
      </c>
      <c r="E6895" s="1" t="s">
        <v>47</v>
      </c>
      <c r="F6895" s="1" t="s">
        <v>62</v>
      </c>
      <c r="G6895">
        <v>2063.15</v>
      </c>
      <c r="H6895">
        <v>5</v>
      </c>
      <c r="I6895">
        <v>10315.75</v>
      </c>
      <c r="J6895">
        <v>1.49</v>
      </c>
      <c r="K6895">
        <v>3701</v>
      </c>
      <c r="L6895" s="2">
        <v>45405</v>
      </c>
      <c r="O6895" t="str">
        <f>IF(ecommerce_10000[[#This Row],[Platform]]="Souq","sq",ecommerce_10000[[#This Row],[Platform]])</f>
        <v>Amazon</v>
      </c>
      <c r="P6895" t="str">
        <f>IF(E6895="Souq","sq",IF(E6895="Jumia","Jum",E6895))</f>
        <v>Amazon</v>
      </c>
      <c r="Q6895">
        <f>VLOOKUP(ecommerce_10000[[#This Row],[City]],F:I,4,FALSE)</f>
        <v>27872.98</v>
      </c>
      <c r="R6895" s="1">
        <f>SUMIF(C:C,ecommerce_10000[[#This Row],[Category]],I:I)</f>
        <v>29200970.130000021</v>
      </c>
      <c r="S6895" s="1">
        <f>SUMIFS(I:I,C:C,C6895)</f>
        <v>29200970.130000021</v>
      </c>
      <c r="T6895" s="1" t="str">
        <f>INDEX(F:F,MATCH(ecommerce_10000[[#This Row],[TotalAmount]],I:I,0))</f>
        <v>Giza</v>
      </c>
    </row>
    <row r="6896" spans="1:20" x14ac:dyDescent="0.3">
      <c r="A6896" s="1" t="s">
        <v>6940</v>
      </c>
      <c r="B6896" s="1" t="s">
        <v>43</v>
      </c>
      <c r="C6896" s="1" t="s">
        <v>44</v>
      </c>
      <c r="D6896" s="1" t="s">
        <v>45</v>
      </c>
      <c r="E6896" s="1" t="s">
        <v>16</v>
      </c>
      <c r="F6896" s="1" t="s">
        <v>33</v>
      </c>
      <c r="G6896">
        <v>18022.66</v>
      </c>
      <c r="H6896">
        <v>5</v>
      </c>
      <c r="I6896">
        <v>90113.3</v>
      </c>
      <c r="J6896">
        <v>4.99</v>
      </c>
      <c r="K6896">
        <v>351</v>
      </c>
      <c r="L6896" s="2">
        <v>45426</v>
      </c>
      <c r="O6896" t="str">
        <f>IF(ecommerce_10000[[#This Row],[Platform]]="Souq","sq",ecommerce_10000[[#This Row],[Platform]])</f>
        <v>sq</v>
      </c>
      <c r="P6896" t="str">
        <f>IF(E6896="Souq","sq",IF(E6896="Jumia","Jum",E6896))</f>
        <v>sq</v>
      </c>
      <c r="Q6896">
        <f>VLOOKUP(ecommerce_10000[[#This Row],[City]],F:I,4,FALSE)</f>
        <v>3665.44</v>
      </c>
      <c r="R6896" s="1">
        <f>SUMIF(C:C,ecommerce_10000[[#This Row],[Category]],I:I)</f>
        <v>31420413.200000018</v>
      </c>
      <c r="S6896" s="1">
        <f>SUMIFS(I:I,C:C,C6896)</f>
        <v>31420413.200000018</v>
      </c>
      <c r="T6896" s="1" t="str">
        <f>INDEX(F:F,MATCH(ecommerce_10000[[#This Row],[TotalAmount]],I:I,0))</f>
        <v>Dubai</v>
      </c>
    </row>
    <row r="6897" spans="1:20" x14ac:dyDescent="0.3">
      <c r="A6897" s="1" t="s">
        <v>6941</v>
      </c>
      <c r="B6897" s="1" t="s">
        <v>13</v>
      </c>
      <c r="C6897" s="1" t="s">
        <v>14</v>
      </c>
      <c r="D6897" s="1" t="s">
        <v>15</v>
      </c>
      <c r="E6897" s="1" t="s">
        <v>16</v>
      </c>
      <c r="F6897" s="1" t="s">
        <v>23</v>
      </c>
      <c r="G6897">
        <v>4093.07</v>
      </c>
      <c r="H6897">
        <v>4</v>
      </c>
      <c r="I6897">
        <v>16372.28</v>
      </c>
      <c r="J6897">
        <v>1.98</v>
      </c>
      <c r="K6897">
        <v>327</v>
      </c>
      <c r="L6897" s="2">
        <v>45375</v>
      </c>
      <c r="O6897" t="str">
        <f>IF(ecommerce_10000[[#This Row],[Platform]]="Souq","sq",ecommerce_10000[[#This Row],[Platform]])</f>
        <v>sq</v>
      </c>
      <c r="P6897" t="str">
        <f>IF(E6897="Souq","sq",IF(E6897="Jumia","Jum",E6897))</f>
        <v>sq</v>
      </c>
      <c r="Q6897">
        <f>VLOOKUP(ecommerce_10000[[#This Row],[City]],F:I,4,FALSE)</f>
        <v>13290.4</v>
      </c>
      <c r="R6897" s="1">
        <f>SUMIF(C:C,ecommerce_10000[[#This Row],[Category]],I:I)</f>
        <v>92327183.770000085</v>
      </c>
      <c r="S6897" s="1">
        <f>SUMIFS(I:I,C:C,C6897)</f>
        <v>92327183.770000085</v>
      </c>
      <c r="T6897" s="1" t="str">
        <f>INDEX(F:F,MATCH(ecommerce_10000[[#This Row],[TotalAmount]],I:I,0))</f>
        <v>Alexandria</v>
      </c>
    </row>
    <row r="6898" spans="1:20" x14ac:dyDescent="0.3">
      <c r="A6898" s="1" t="s">
        <v>6942</v>
      </c>
      <c r="B6898" s="1" t="s">
        <v>65</v>
      </c>
      <c r="C6898" s="1" t="s">
        <v>20</v>
      </c>
      <c r="D6898" s="1" t="s">
        <v>66</v>
      </c>
      <c r="E6898" s="1" t="s">
        <v>16</v>
      </c>
      <c r="F6898" s="1" t="s">
        <v>62</v>
      </c>
      <c r="G6898">
        <v>15026.22</v>
      </c>
      <c r="H6898">
        <v>2</v>
      </c>
      <c r="I6898">
        <v>30052.44</v>
      </c>
      <c r="J6898">
        <v>3.61</v>
      </c>
      <c r="K6898">
        <v>4961</v>
      </c>
      <c r="L6898" s="2">
        <v>45391</v>
      </c>
      <c r="O6898" t="str">
        <f>IF(ecommerce_10000[[#This Row],[Platform]]="Souq","sq",ecommerce_10000[[#This Row],[Platform]])</f>
        <v>sq</v>
      </c>
      <c r="P6898" t="str">
        <f>IF(E6898="Souq","sq",IF(E6898="Jumia","Jum",E6898))</f>
        <v>sq</v>
      </c>
      <c r="Q6898">
        <f>VLOOKUP(ecommerce_10000[[#This Row],[City]],F:I,4,FALSE)</f>
        <v>27872.98</v>
      </c>
      <c r="R6898" s="1">
        <f>SUMIF(C:C,ecommerce_10000[[#This Row],[Category]],I:I)</f>
        <v>91504159.730000004</v>
      </c>
      <c r="S6898" s="1">
        <f>SUMIFS(I:I,C:C,C6898)</f>
        <v>91504159.730000004</v>
      </c>
      <c r="T6898" s="1" t="str">
        <f>INDEX(F:F,MATCH(ecommerce_10000[[#This Row],[TotalAmount]],I:I,0))</f>
        <v>Giza</v>
      </c>
    </row>
    <row r="6899" spans="1:20" x14ac:dyDescent="0.3">
      <c r="A6899" s="1" t="s">
        <v>6943</v>
      </c>
      <c r="B6899" s="1" t="s">
        <v>19</v>
      </c>
      <c r="C6899" s="1" t="s">
        <v>20</v>
      </c>
      <c r="D6899" s="1" t="s">
        <v>21</v>
      </c>
      <c r="E6899" s="1" t="s">
        <v>16</v>
      </c>
      <c r="F6899" s="1" t="s">
        <v>23</v>
      </c>
      <c r="G6899">
        <v>16687.18</v>
      </c>
      <c r="H6899">
        <v>3</v>
      </c>
      <c r="I6899">
        <v>50061.54</v>
      </c>
      <c r="J6899">
        <v>4.46</v>
      </c>
      <c r="K6899">
        <v>3114</v>
      </c>
      <c r="L6899" s="2">
        <v>45644</v>
      </c>
      <c r="O6899" t="str">
        <f>IF(ecommerce_10000[[#This Row],[Platform]]="Souq","sq",ecommerce_10000[[#This Row],[Platform]])</f>
        <v>sq</v>
      </c>
      <c r="P6899" t="str">
        <f>IF(E6899="Souq","sq",IF(E6899="Jumia","Jum",E6899))</f>
        <v>sq</v>
      </c>
      <c r="Q6899">
        <f>VLOOKUP(ecommerce_10000[[#This Row],[City]],F:I,4,FALSE)</f>
        <v>13290.4</v>
      </c>
      <c r="R6899" s="1">
        <f>SUMIF(C:C,ecommerce_10000[[#This Row],[Category]],I:I)</f>
        <v>91504159.730000004</v>
      </c>
      <c r="S6899" s="1">
        <f>SUMIFS(I:I,C:C,C6899)</f>
        <v>91504159.730000004</v>
      </c>
      <c r="T6899" s="1" t="str">
        <f>INDEX(F:F,MATCH(ecommerce_10000[[#This Row],[TotalAmount]],I:I,0))</f>
        <v>Alexandria</v>
      </c>
    </row>
    <row r="6900" spans="1:20" x14ac:dyDescent="0.3">
      <c r="A6900" s="1" t="s">
        <v>6944</v>
      </c>
      <c r="B6900" s="1" t="s">
        <v>53</v>
      </c>
      <c r="C6900" s="1" t="s">
        <v>31</v>
      </c>
      <c r="D6900" s="1" t="s">
        <v>54</v>
      </c>
      <c r="E6900" s="1" t="s">
        <v>16</v>
      </c>
      <c r="F6900" s="1" t="s">
        <v>28</v>
      </c>
      <c r="G6900">
        <v>19465.939999999999</v>
      </c>
      <c r="H6900">
        <v>4</v>
      </c>
      <c r="I6900">
        <v>77863.759999999995</v>
      </c>
      <c r="J6900">
        <v>3.23</v>
      </c>
      <c r="K6900">
        <v>1211</v>
      </c>
      <c r="L6900" s="2">
        <v>45620</v>
      </c>
      <c r="O6900" t="str">
        <f>IF(ecommerce_10000[[#This Row],[Platform]]="Souq","sq",ecommerce_10000[[#This Row],[Platform]])</f>
        <v>sq</v>
      </c>
      <c r="P6900" t="str">
        <f>IF(E6900="Souq","sq",IF(E6900="Jumia","Jum",E6900))</f>
        <v>sq</v>
      </c>
      <c r="Q6900">
        <f>VLOOKUP(ecommerce_10000[[#This Row],[City]],F:I,4,FALSE)</f>
        <v>26648.76</v>
      </c>
      <c r="R6900" s="1">
        <f>SUMIF(C:C,ecommerce_10000[[#This Row],[Category]],I:I)</f>
        <v>57542997.559999913</v>
      </c>
      <c r="S6900" s="1">
        <f>SUMIFS(I:I,C:C,C6900)</f>
        <v>57542997.559999913</v>
      </c>
      <c r="T6900" s="1" t="str">
        <f>INDEX(F:F,MATCH(ecommerce_10000[[#This Row],[TotalAmount]],I:I,0))</f>
        <v>Casablanca</v>
      </c>
    </row>
    <row r="6901" spans="1:20" x14ac:dyDescent="0.3">
      <c r="A6901" s="1" t="s">
        <v>6945</v>
      </c>
      <c r="B6901" s="1" t="s">
        <v>19</v>
      </c>
      <c r="C6901" s="1" t="s">
        <v>20</v>
      </c>
      <c r="D6901" s="1" t="s">
        <v>21</v>
      </c>
      <c r="E6901" s="1" t="s">
        <v>22</v>
      </c>
      <c r="F6901" s="1" t="s">
        <v>17</v>
      </c>
      <c r="G6901">
        <v>1779.97</v>
      </c>
      <c r="H6901">
        <v>1</v>
      </c>
      <c r="I6901">
        <v>1779.97</v>
      </c>
      <c r="J6901">
        <v>4.83</v>
      </c>
      <c r="K6901">
        <v>4183</v>
      </c>
      <c r="L6901" s="2">
        <v>45396</v>
      </c>
      <c r="O6901" t="str">
        <f>IF(ecommerce_10000[[#This Row],[Platform]]="Souq","sq",ecommerce_10000[[#This Row],[Platform]])</f>
        <v>Jumia</v>
      </c>
      <c r="P6901" t="str">
        <f>IF(E6901="Souq","sq",IF(E6901="Jumia","Jum",E6901))</f>
        <v>Jum</v>
      </c>
      <c r="Q6901">
        <f>VLOOKUP(ecommerce_10000[[#This Row],[City]],F:I,4,FALSE)</f>
        <v>16284.02</v>
      </c>
      <c r="R6901" s="1">
        <f>SUMIF(C:C,ecommerce_10000[[#This Row],[Category]],I:I)</f>
        <v>91504159.730000004</v>
      </c>
      <c r="S6901" s="1">
        <f>SUMIFS(I:I,C:C,C6901)</f>
        <v>91504159.730000004</v>
      </c>
      <c r="T6901" s="1" t="str">
        <f>INDEX(F:F,MATCH(ecommerce_10000[[#This Row],[TotalAmount]],I:I,0))</f>
        <v>Cairo</v>
      </c>
    </row>
    <row r="6902" spans="1:20" x14ac:dyDescent="0.3">
      <c r="A6902" s="1" t="s">
        <v>6946</v>
      </c>
      <c r="B6902" s="1" t="s">
        <v>30</v>
      </c>
      <c r="C6902" s="1" t="s">
        <v>31</v>
      </c>
      <c r="D6902" s="1" t="s">
        <v>32</v>
      </c>
      <c r="E6902" s="1" t="s">
        <v>47</v>
      </c>
      <c r="F6902" s="1" t="s">
        <v>62</v>
      </c>
      <c r="G6902">
        <v>14881.9</v>
      </c>
      <c r="H6902">
        <v>5</v>
      </c>
      <c r="I6902">
        <v>74409.5</v>
      </c>
      <c r="J6902">
        <v>1.27</v>
      </c>
      <c r="K6902">
        <v>1191</v>
      </c>
      <c r="L6902" s="2">
        <v>45389</v>
      </c>
      <c r="O6902" t="str">
        <f>IF(ecommerce_10000[[#This Row],[Platform]]="Souq","sq",ecommerce_10000[[#This Row],[Platform]])</f>
        <v>Amazon</v>
      </c>
      <c r="P6902" t="str">
        <f>IF(E6902="Souq","sq",IF(E6902="Jumia","Jum",E6902))</f>
        <v>Amazon</v>
      </c>
      <c r="Q6902">
        <f>VLOOKUP(ecommerce_10000[[#This Row],[City]],F:I,4,FALSE)</f>
        <v>27872.98</v>
      </c>
      <c r="R6902" s="1">
        <f>SUMIF(C:C,ecommerce_10000[[#This Row],[Category]],I:I)</f>
        <v>57542997.559999913</v>
      </c>
      <c r="S6902" s="1">
        <f>SUMIFS(I:I,C:C,C6902)</f>
        <v>57542997.559999913</v>
      </c>
      <c r="T6902" s="1" t="str">
        <f>INDEX(F:F,MATCH(ecommerce_10000[[#This Row],[TotalAmount]],I:I,0))</f>
        <v>Giza</v>
      </c>
    </row>
    <row r="6903" spans="1:20" x14ac:dyDescent="0.3">
      <c r="A6903" s="1" t="s">
        <v>6947</v>
      </c>
      <c r="B6903" s="1" t="s">
        <v>53</v>
      </c>
      <c r="C6903" s="1" t="s">
        <v>31</v>
      </c>
      <c r="D6903" s="1" t="s">
        <v>54</v>
      </c>
      <c r="E6903" s="1" t="s">
        <v>22</v>
      </c>
      <c r="F6903" s="1" t="s">
        <v>33</v>
      </c>
      <c r="G6903">
        <v>3361.11</v>
      </c>
      <c r="H6903">
        <v>5</v>
      </c>
      <c r="I6903">
        <v>16805.55</v>
      </c>
      <c r="J6903">
        <v>4.0599999999999996</v>
      </c>
      <c r="K6903">
        <v>4423</v>
      </c>
      <c r="L6903" s="2">
        <v>45357</v>
      </c>
      <c r="O6903" t="str">
        <f>IF(ecommerce_10000[[#This Row],[Platform]]="Souq","sq",ecommerce_10000[[#This Row],[Platform]])</f>
        <v>Jumia</v>
      </c>
      <c r="P6903" t="str">
        <f>IF(E6903="Souq","sq",IF(E6903="Jumia","Jum",E6903))</f>
        <v>Jum</v>
      </c>
      <c r="Q6903">
        <f>VLOOKUP(ecommerce_10000[[#This Row],[City]],F:I,4,FALSE)</f>
        <v>3665.44</v>
      </c>
      <c r="R6903" s="1">
        <f>SUMIF(C:C,ecommerce_10000[[#This Row],[Category]],I:I)</f>
        <v>57542997.559999913</v>
      </c>
      <c r="S6903" s="1">
        <f>SUMIFS(I:I,C:C,C6903)</f>
        <v>57542997.559999913</v>
      </c>
      <c r="T6903" s="1" t="str">
        <f>INDEX(F:F,MATCH(ecommerce_10000[[#This Row],[TotalAmount]],I:I,0))</f>
        <v>Dubai</v>
      </c>
    </row>
    <row r="6904" spans="1:20" x14ac:dyDescent="0.3">
      <c r="A6904" s="1" t="s">
        <v>6948</v>
      </c>
      <c r="B6904" s="1" t="s">
        <v>43</v>
      </c>
      <c r="C6904" s="1" t="s">
        <v>44</v>
      </c>
      <c r="D6904" s="1" t="s">
        <v>45</v>
      </c>
      <c r="E6904" s="1" t="s">
        <v>47</v>
      </c>
      <c r="F6904" s="1" t="s">
        <v>17</v>
      </c>
      <c r="G6904">
        <v>17350.330000000002</v>
      </c>
      <c r="H6904">
        <v>1</v>
      </c>
      <c r="I6904">
        <v>17350.330000000002</v>
      </c>
      <c r="J6904">
        <v>2.5499999999999998</v>
      </c>
      <c r="K6904">
        <v>4411</v>
      </c>
      <c r="L6904" s="2">
        <v>45510</v>
      </c>
      <c r="O6904" t="str">
        <f>IF(ecommerce_10000[[#This Row],[Platform]]="Souq","sq",ecommerce_10000[[#This Row],[Platform]])</f>
        <v>Amazon</v>
      </c>
      <c r="P6904" t="str">
        <f>IF(E6904="Souq","sq",IF(E6904="Jumia","Jum",E6904))</f>
        <v>Amazon</v>
      </c>
      <c r="Q6904">
        <f>VLOOKUP(ecommerce_10000[[#This Row],[City]],F:I,4,FALSE)</f>
        <v>16284.02</v>
      </c>
      <c r="R6904" s="1">
        <f>SUMIF(C:C,ecommerce_10000[[#This Row],[Category]],I:I)</f>
        <v>31420413.200000018</v>
      </c>
      <c r="S6904" s="1">
        <f>SUMIFS(I:I,C:C,C6904)</f>
        <v>31420413.200000018</v>
      </c>
      <c r="T6904" s="1" t="str">
        <f>INDEX(F:F,MATCH(ecommerce_10000[[#This Row],[TotalAmount]],I:I,0))</f>
        <v>Cairo</v>
      </c>
    </row>
    <row r="6905" spans="1:20" x14ac:dyDescent="0.3">
      <c r="A6905" s="1" t="s">
        <v>6949</v>
      </c>
      <c r="B6905" s="1" t="s">
        <v>65</v>
      </c>
      <c r="C6905" s="1" t="s">
        <v>20</v>
      </c>
      <c r="D6905" s="1" t="s">
        <v>66</v>
      </c>
      <c r="E6905" s="1" t="s">
        <v>16</v>
      </c>
      <c r="F6905" s="1" t="s">
        <v>23</v>
      </c>
      <c r="G6905">
        <v>1219.1099999999999</v>
      </c>
      <c r="H6905">
        <v>5</v>
      </c>
      <c r="I6905">
        <v>6095.55</v>
      </c>
      <c r="J6905">
        <v>3.59</v>
      </c>
      <c r="K6905">
        <v>3782</v>
      </c>
      <c r="L6905" s="2">
        <v>45312</v>
      </c>
      <c r="O6905" t="str">
        <f>IF(ecommerce_10000[[#This Row],[Platform]]="Souq","sq",ecommerce_10000[[#This Row],[Platform]])</f>
        <v>sq</v>
      </c>
      <c r="P6905" t="str">
        <f>IF(E6905="Souq","sq",IF(E6905="Jumia","Jum",E6905))</f>
        <v>sq</v>
      </c>
      <c r="Q6905">
        <f>VLOOKUP(ecommerce_10000[[#This Row],[City]],F:I,4,FALSE)</f>
        <v>13290.4</v>
      </c>
      <c r="R6905" s="1">
        <f>SUMIF(C:C,ecommerce_10000[[#This Row],[Category]],I:I)</f>
        <v>91504159.730000004</v>
      </c>
      <c r="S6905" s="1">
        <f>SUMIFS(I:I,C:C,C6905)</f>
        <v>91504159.730000004</v>
      </c>
      <c r="T6905" s="1" t="str">
        <f>INDEX(F:F,MATCH(ecommerce_10000[[#This Row],[TotalAmount]],I:I,0))</f>
        <v>Alexandria</v>
      </c>
    </row>
    <row r="6906" spans="1:20" x14ac:dyDescent="0.3">
      <c r="A6906" s="1" t="s">
        <v>6950</v>
      </c>
      <c r="B6906" s="1" t="s">
        <v>13</v>
      </c>
      <c r="C6906" s="1" t="s">
        <v>14</v>
      </c>
      <c r="D6906" s="1" t="s">
        <v>15</v>
      </c>
      <c r="E6906" s="1" t="s">
        <v>16</v>
      </c>
      <c r="F6906" s="1" t="s">
        <v>62</v>
      </c>
      <c r="G6906">
        <v>4993.75</v>
      </c>
      <c r="H6906">
        <v>4</v>
      </c>
      <c r="I6906">
        <v>19975</v>
      </c>
      <c r="J6906">
        <v>2.5</v>
      </c>
      <c r="K6906">
        <v>1037</v>
      </c>
      <c r="L6906" s="2">
        <v>45513</v>
      </c>
      <c r="O6906" t="str">
        <f>IF(ecommerce_10000[[#This Row],[Platform]]="Souq","sq",ecommerce_10000[[#This Row],[Platform]])</f>
        <v>sq</v>
      </c>
      <c r="P6906" t="str">
        <f>IF(E6906="Souq","sq",IF(E6906="Jumia","Jum",E6906))</f>
        <v>sq</v>
      </c>
      <c r="Q6906">
        <f>VLOOKUP(ecommerce_10000[[#This Row],[City]],F:I,4,FALSE)</f>
        <v>27872.98</v>
      </c>
      <c r="R6906" s="1">
        <f>SUMIF(C:C,ecommerce_10000[[#This Row],[Category]],I:I)</f>
        <v>92327183.770000085</v>
      </c>
      <c r="S6906" s="1">
        <f>SUMIFS(I:I,C:C,C6906)</f>
        <v>92327183.770000085</v>
      </c>
      <c r="T6906" s="1" t="str">
        <f>INDEX(F:F,MATCH(ecommerce_10000[[#This Row],[TotalAmount]],I:I,0))</f>
        <v>Giza</v>
      </c>
    </row>
    <row r="6907" spans="1:20" x14ac:dyDescent="0.3">
      <c r="A6907" s="1" t="s">
        <v>6951</v>
      </c>
      <c r="B6907" s="1" t="s">
        <v>35</v>
      </c>
      <c r="C6907" s="1" t="s">
        <v>14</v>
      </c>
      <c r="D6907" s="1" t="s">
        <v>36</v>
      </c>
      <c r="E6907" s="1" t="s">
        <v>47</v>
      </c>
      <c r="F6907" s="1" t="s">
        <v>28</v>
      </c>
      <c r="G6907">
        <v>18384.78</v>
      </c>
      <c r="H6907">
        <v>1</v>
      </c>
      <c r="I6907">
        <v>18384.78</v>
      </c>
      <c r="J6907">
        <v>2.15</v>
      </c>
      <c r="K6907">
        <v>3169</v>
      </c>
      <c r="L6907" s="2">
        <v>45580</v>
      </c>
      <c r="O6907" t="str">
        <f>IF(ecommerce_10000[[#This Row],[Platform]]="Souq","sq",ecommerce_10000[[#This Row],[Platform]])</f>
        <v>Amazon</v>
      </c>
      <c r="P6907" t="str">
        <f>IF(E6907="Souq","sq",IF(E6907="Jumia","Jum",E6907))</f>
        <v>Amazon</v>
      </c>
      <c r="Q6907">
        <f>VLOOKUP(ecommerce_10000[[#This Row],[City]],F:I,4,FALSE)</f>
        <v>26648.76</v>
      </c>
      <c r="R6907" s="1">
        <f>SUMIF(C:C,ecommerce_10000[[#This Row],[Category]],I:I)</f>
        <v>92327183.770000085</v>
      </c>
      <c r="S6907" s="1">
        <f>SUMIFS(I:I,C:C,C6907)</f>
        <v>92327183.770000085</v>
      </c>
      <c r="T6907" s="1" t="str">
        <f>INDEX(F:F,MATCH(ecommerce_10000[[#This Row],[TotalAmount]],I:I,0))</f>
        <v>Casablanca</v>
      </c>
    </row>
    <row r="6908" spans="1:20" x14ac:dyDescent="0.3">
      <c r="A6908" s="1" t="s">
        <v>6952</v>
      </c>
      <c r="B6908" s="1" t="s">
        <v>25</v>
      </c>
      <c r="C6908" s="1" t="s">
        <v>26</v>
      </c>
      <c r="D6908" s="1" t="s">
        <v>27</v>
      </c>
      <c r="E6908" s="1" t="s">
        <v>16</v>
      </c>
      <c r="F6908" s="1" t="s">
        <v>28</v>
      </c>
      <c r="G6908">
        <v>16779.849999999999</v>
      </c>
      <c r="H6908">
        <v>3</v>
      </c>
      <c r="I6908">
        <v>50339.55</v>
      </c>
      <c r="J6908">
        <v>3.94</v>
      </c>
      <c r="K6908">
        <v>2280</v>
      </c>
      <c r="L6908" s="2">
        <v>45406</v>
      </c>
      <c r="O6908" t="str">
        <f>IF(ecommerce_10000[[#This Row],[Platform]]="Souq","sq",ecommerce_10000[[#This Row],[Platform]])</f>
        <v>sq</v>
      </c>
      <c r="P6908" t="str">
        <f>IF(E6908="Souq","sq",IF(E6908="Jumia","Jum",E6908))</f>
        <v>sq</v>
      </c>
      <c r="Q6908">
        <f>VLOOKUP(ecommerce_10000[[#This Row],[City]],F:I,4,FALSE)</f>
        <v>26648.76</v>
      </c>
      <c r="R6908" s="1">
        <f>SUMIF(C:C,ecommerce_10000[[#This Row],[Category]],I:I)</f>
        <v>29200970.130000021</v>
      </c>
      <c r="S6908" s="1">
        <f>SUMIFS(I:I,C:C,C6908)</f>
        <v>29200970.130000021</v>
      </c>
      <c r="T6908" s="1" t="str">
        <f>INDEX(F:F,MATCH(ecommerce_10000[[#This Row],[TotalAmount]],I:I,0))</f>
        <v>Casablanca</v>
      </c>
    </row>
    <row r="6909" spans="1:20" x14ac:dyDescent="0.3">
      <c r="A6909" s="1" t="s">
        <v>6953</v>
      </c>
      <c r="B6909" s="1" t="s">
        <v>13</v>
      </c>
      <c r="C6909" s="1" t="s">
        <v>14</v>
      </c>
      <c r="D6909" s="1" t="s">
        <v>15</v>
      </c>
      <c r="E6909" s="1" t="s">
        <v>16</v>
      </c>
      <c r="F6909" s="1" t="s">
        <v>28</v>
      </c>
      <c r="G6909">
        <v>17824.509999999998</v>
      </c>
      <c r="H6909">
        <v>5</v>
      </c>
      <c r="I6909">
        <v>89122.55</v>
      </c>
      <c r="J6909">
        <v>3.11</v>
      </c>
      <c r="K6909">
        <v>983</v>
      </c>
      <c r="L6909" s="2">
        <v>45448</v>
      </c>
      <c r="O6909" t="str">
        <f>IF(ecommerce_10000[[#This Row],[Platform]]="Souq","sq",ecommerce_10000[[#This Row],[Platform]])</f>
        <v>sq</v>
      </c>
      <c r="P6909" t="str">
        <f>IF(E6909="Souq","sq",IF(E6909="Jumia","Jum",E6909))</f>
        <v>sq</v>
      </c>
      <c r="Q6909">
        <f>VLOOKUP(ecommerce_10000[[#This Row],[City]],F:I,4,FALSE)</f>
        <v>26648.76</v>
      </c>
      <c r="R6909" s="1">
        <f>SUMIF(C:C,ecommerce_10000[[#This Row],[Category]],I:I)</f>
        <v>92327183.770000085</v>
      </c>
      <c r="S6909" s="1">
        <f>SUMIFS(I:I,C:C,C6909)</f>
        <v>92327183.770000085</v>
      </c>
      <c r="T6909" s="1" t="str">
        <f>INDEX(F:F,MATCH(ecommerce_10000[[#This Row],[TotalAmount]],I:I,0))</f>
        <v>Casablanca</v>
      </c>
    </row>
    <row r="6910" spans="1:20" x14ac:dyDescent="0.3">
      <c r="A6910" s="1" t="s">
        <v>6954</v>
      </c>
      <c r="B6910" s="1" t="s">
        <v>35</v>
      </c>
      <c r="C6910" s="1" t="s">
        <v>14</v>
      </c>
      <c r="D6910" s="1" t="s">
        <v>36</v>
      </c>
      <c r="E6910" s="1" t="s">
        <v>22</v>
      </c>
      <c r="F6910" s="1" t="s">
        <v>28</v>
      </c>
      <c r="G6910">
        <v>5320.29</v>
      </c>
      <c r="H6910">
        <v>1</v>
      </c>
      <c r="I6910">
        <v>5320.29</v>
      </c>
      <c r="J6910">
        <v>4.6100000000000003</v>
      </c>
      <c r="K6910">
        <v>4344</v>
      </c>
      <c r="L6910" s="2">
        <v>45581</v>
      </c>
      <c r="O6910" t="str">
        <f>IF(ecommerce_10000[[#This Row],[Platform]]="Souq","sq",ecommerce_10000[[#This Row],[Platform]])</f>
        <v>Jumia</v>
      </c>
      <c r="P6910" t="str">
        <f>IF(E6910="Souq","sq",IF(E6910="Jumia","Jum",E6910))</f>
        <v>Jum</v>
      </c>
      <c r="Q6910">
        <f>VLOOKUP(ecommerce_10000[[#This Row],[City]],F:I,4,FALSE)</f>
        <v>26648.76</v>
      </c>
      <c r="R6910" s="1">
        <f>SUMIF(C:C,ecommerce_10000[[#This Row],[Category]],I:I)</f>
        <v>92327183.770000085</v>
      </c>
      <c r="S6910" s="1">
        <f>SUMIFS(I:I,C:C,C6910)</f>
        <v>92327183.770000085</v>
      </c>
      <c r="T6910" s="1" t="str">
        <f>INDEX(F:F,MATCH(ecommerce_10000[[#This Row],[TotalAmount]],I:I,0))</f>
        <v>Casablanca</v>
      </c>
    </row>
    <row r="6911" spans="1:20" x14ac:dyDescent="0.3">
      <c r="A6911" s="1" t="s">
        <v>6955</v>
      </c>
      <c r="B6911" s="1" t="s">
        <v>65</v>
      </c>
      <c r="C6911" s="1" t="s">
        <v>20</v>
      </c>
      <c r="D6911" s="1" t="s">
        <v>66</v>
      </c>
      <c r="E6911" s="1" t="s">
        <v>16</v>
      </c>
      <c r="F6911" s="1" t="s">
        <v>17</v>
      </c>
      <c r="G6911">
        <v>1655</v>
      </c>
      <c r="H6911">
        <v>1</v>
      </c>
      <c r="I6911">
        <v>1655</v>
      </c>
      <c r="J6911">
        <v>4.74</v>
      </c>
      <c r="K6911">
        <v>1950</v>
      </c>
      <c r="L6911" s="2">
        <v>45513</v>
      </c>
      <c r="O6911" t="str">
        <f>IF(ecommerce_10000[[#This Row],[Platform]]="Souq","sq",ecommerce_10000[[#This Row],[Platform]])</f>
        <v>sq</v>
      </c>
      <c r="P6911" t="str">
        <f>IF(E6911="Souq","sq",IF(E6911="Jumia","Jum",E6911))</f>
        <v>sq</v>
      </c>
      <c r="Q6911">
        <f>VLOOKUP(ecommerce_10000[[#This Row],[City]],F:I,4,FALSE)</f>
        <v>16284.02</v>
      </c>
      <c r="R6911" s="1">
        <f>SUMIF(C:C,ecommerce_10000[[#This Row],[Category]],I:I)</f>
        <v>91504159.730000004</v>
      </c>
      <c r="S6911" s="1">
        <f>SUMIFS(I:I,C:C,C6911)</f>
        <v>91504159.730000004</v>
      </c>
      <c r="T6911" s="1" t="str">
        <f>INDEX(F:F,MATCH(ecommerce_10000[[#This Row],[TotalAmount]],I:I,0))</f>
        <v>Cairo</v>
      </c>
    </row>
    <row r="6912" spans="1:20" x14ac:dyDescent="0.3">
      <c r="A6912" s="1" t="s">
        <v>6956</v>
      </c>
      <c r="B6912" s="1" t="s">
        <v>30</v>
      </c>
      <c r="C6912" s="1" t="s">
        <v>31</v>
      </c>
      <c r="D6912" s="1" t="s">
        <v>32</v>
      </c>
      <c r="E6912" s="1" t="s">
        <v>16</v>
      </c>
      <c r="F6912" s="1" t="s">
        <v>17</v>
      </c>
      <c r="G6912">
        <v>1689.74</v>
      </c>
      <c r="H6912">
        <v>3</v>
      </c>
      <c r="I6912">
        <v>5069.22</v>
      </c>
      <c r="J6912">
        <v>3.11</v>
      </c>
      <c r="K6912">
        <v>4910</v>
      </c>
      <c r="L6912" s="2">
        <v>45296</v>
      </c>
      <c r="O6912" t="str">
        <f>IF(ecommerce_10000[[#This Row],[Platform]]="Souq","sq",ecommerce_10000[[#This Row],[Platform]])</f>
        <v>sq</v>
      </c>
      <c r="P6912" t="str">
        <f>IF(E6912="Souq","sq",IF(E6912="Jumia","Jum",E6912))</f>
        <v>sq</v>
      </c>
      <c r="Q6912">
        <f>VLOOKUP(ecommerce_10000[[#This Row],[City]],F:I,4,FALSE)</f>
        <v>16284.02</v>
      </c>
      <c r="R6912" s="1">
        <f>SUMIF(C:C,ecommerce_10000[[#This Row],[Category]],I:I)</f>
        <v>57542997.559999913</v>
      </c>
      <c r="S6912" s="1">
        <f>SUMIFS(I:I,C:C,C6912)</f>
        <v>57542997.559999913</v>
      </c>
      <c r="T6912" s="1" t="str">
        <f>INDEX(F:F,MATCH(ecommerce_10000[[#This Row],[TotalAmount]],I:I,0))</f>
        <v>Cairo</v>
      </c>
    </row>
    <row r="6913" spans="1:20" x14ac:dyDescent="0.3">
      <c r="A6913" s="1" t="s">
        <v>6957</v>
      </c>
      <c r="B6913" s="1" t="s">
        <v>30</v>
      </c>
      <c r="C6913" s="1" t="s">
        <v>31</v>
      </c>
      <c r="D6913" s="1" t="s">
        <v>32</v>
      </c>
      <c r="E6913" s="1" t="s">
        <v>16</v>
      </c>
      <c r="F6913" s="1" t="s">
        <v>17</v>
      </c>
      <c r="G6913">
        <v>7456.06</v>
      </c>
      <c r="H6913">
        <v>4</v>
      </c>
      <c r="I6913">
        <v>29824.240000000002</v>
      </c>
      <c r="J6913">
        <v>1.67</v>
      </c>
      <c r="K6913">
        <v>2538</v>
      </c>
      <c r="L6913" s="2">
        <v>45296</v>
      </c>
      <c r="O6913" t="str">
        <f>IF(ecommerce_10000[[#This Row],[Platform]]="Souq","sq",ecommerce_10000[[#This Row],[Platform]])</f>
        <v>sq</v>
      </c>
      <c r="P6913" t="str">
        <f>IF(E6913="Souq","sq",IF(E6913="Jumia","Jum",E6913))</f>
        <v>sq</v>
      </c>
      <c r="Q6913">
        <f>VLOOKUP(ecommerce_10000[[#This Row],[City]],F:I,4,FALSE)</f>
        <v>16284.02</v>
      </c>
      <c r="R6913" s="1">
        <f>SUMIF(C:C,ecommerce_10000[[#This Row],[Category]],I:I)</f>
        <v>57542997.559999913</v>
      </c>
      <c r="S6913" s="1">
        <f>SUMIFS(I:I,C:C,C6913)</f>
        <v>57542997.559999913</v>
      </c>
      <c r="T6913" s="1" t="str">
        <f>INDEX(F:F,MATCH(ecommerce_10000[[#This Row],[TotalAmount]],I:I,0))</f>
        <v>Cairo</v>
      </c>
    </row>
    <row r="6914" spans="1:20" x14ac:dyDescent="0.3">
      <c r="A6914" s="1" t="s">
        <v>6958</v>
      </c>
      <c r="B6914" s="1" t="s">
        <v>38</v>
      </c>
      <c r="C6914" s="1" t="s">
        <v>20</v>
      </c>
      <c r="D6914" s="1" t="s">
        <v>39</v>
      </c>
      <c r="E6914" s="1" t="s">
        <v>47</v>
      </c>
      <c r="F6914" s="1" t="s">
        <v>28</v>
      </c>
      <c r="G6914">
        <v>13697.3</v>
      </c>
      <c r="H6914">
        <v>5</v>
      </c>
      <c r="I6914">
        <v>68486.5</v>
      </c>
      <c r="J6914">
        <v>2.11</v>
      </c>
      <c r="K6914">
        <v>4402</v>
      </c>
      <c r="L6914" s="2">
        <v>45488</v>
      </c>
      <c r="O6914" t="str">
        <f>IF(ecommerce_10000[[#This Row],[Platform]]="Souq","sq",ecommerce_10000[[#This Row],[Platform]])</f>
        <v>Amazon</v>
      </c>
      <c r="P6914" t="str">
        <f>IF(E6914="Souq","sq",IF(E6914="Jumia","Jum",E6914))</f>
        <v>Amazon</v>
      </c>
      <c r="Q6914">
        <f>VLOOKUP(ecommerce_10000[[#This Row],[City]],F:I,4,FALSE)</f>
        <v>26648.76</v>
      </c>
      <c r="R6914" s="1">
        <f>SUMIF(C:C,ecommerce_10000[[#This Row],[Category]],I:I)</f>
        <v>91504159.730000004</v>
      </c>
      <c r="S6914" s="1">
        <f>SUMIFS(I:I,C:C,C6914)</f>
        <v>91504159.730000004</v>
      </c>
      <c r="T6914" s="1" t="str">
        <f>INDEX(F:F,MATCH(ecommerce_10000[[#This Row],[TotalAmount]],I:I,0))</f>
        <v>Casablanca</v>
      </c>
    </row>
    <row r="6915" spans="1:20" x14ac:dyDescent="0.3">
      <c r="A6915" s="1" t="s">
        <v>6959</v>
      </c>
      <c r="B6915" s="1" t="s">
        <v>49</v>
      </c>
      <c r="C6915" s="1" t="s">
        <v>14</v>
      </c>
      <c r="D6915" s="1" t="s">
        <v>50</v>
      </c>
      <c r="E6915" s="1" t="s">
        <v>16</v>
      </c>
      <c r="F6915" s="1" t="s">
        <v>40</v>
      </c>
      <c r="G6915">
        <v>7850.58</v>
      </c>
      <c r="H6915">
        <v>4</v>
      </c>
      <c r="I6915">
        <v>31402.32</v>
      </c>
      <c r="J6915">
        <v>2.98</v>
      </c>
      <c r="K6915">
        <v>2429</v>
      </c>
      <c r="L6915" s="2">
        <v>45631</v>
      </c>
      <c r="O6915" t="str">
        <f>IF(ecommerce_10000[[#This Row],[Platform]]="Souq","sq",ecommerce_10000[[#This Row],[Platform]])</f>
        <v>sq</v>
      </c>
      <c r="P6915" t="str">
        <f>IF(E6915="Souq","sq",IF(E6915="Jumia","Jum",E6915))</f>
        <v>sq</v>
      </c>
      <c r="Q6915">
        <f>VLOOKUP(ecommerce_10000[[#This Row],[City]],F:I,4,FALSE)</f>
        <v>99349.3</v>
      </c>
      <c r="R6915" s="1">
        <f>SUMIF(C:C,ecommerce_10000[[#This Row],[Category]],I:I)</f>
        <v>92327183.770000085</v>
      </c>
      <c r="S6915" s="1">
        <f>SUMIFS(I:I,C:C,C6915)</f>
        <v>92327183.770000085</v>
      </c>
      <c r="T6915" s="1" t="str">
        <f>INDEX(F:F,MATCH(ecommerce_10000[[#This Row],[TotalAmount]],I:I,0))</f>
        <v>Riyadh</v>
      </c>
    </row>
    <row r="6916" spans="1:20" x14ac:dyDescent="0.3">
      <c r="A6916" s="1" t="s">
        <v>6960</v>
      </c>
      <c r="B6916" s="1" t="s">
        <v>35</v>
      </c>
      <c r="C6916" s="1" t="s">
        <v>14</v>
      </c>
      <c r="D6916" s="1" t="s">
        <v>36</v>
      </c>
      <c r="E6916" s="1" t="s">
        <v>22</v>
      </c>
      <c r="F6916" s="1" t="s">
        <v>62</v>
      </c>
      <c r="G6916">
        <v>8389.6299999999992</v>
      </c>
      <c r="H6916">
        <v>1</v>
      </c>
      <c r="I6916">
        <v>8389.6299999999992</v>
      </c>
      <c r="J6916">
        <v>4.76</v>
      </c>
      <c r="K6916">
        <v>2991</v>
      </c>
      <c r="L6916" s="2">
        <v>45433</v>
      </c>
      <c r="O6916" t="str">
        <f>IF(ecommerce_10000[[#This Row],[Platform]]="Souq","sq",ecommerce_10000[[#This Row],[Platform]])</f>
        <v>Jumia</v>
      </c>
      <c r="P6916" t="str">
        <f>IF(E6916="Souq","sq",IF(E6916="Jumia","Jum",E6916))</f>
        <v>Jum</v>
      </c>
      <c r="Q6916">
        <f>VLOOKUP(ecommerce_10000[[#This Row],[City]],F:I,4,FALSE)</f>
        <v>27872.98</v>
      </c>
      <c r="R6916" s="1">
        <f>SUMIF(C:C,ecommerce_10000[[#This Row],[Category]],I:I)</f>
        <v>92327183.770000085</v>
      </c>
      <c r="S6916" s="1">
        <f>SUMIFS(I:I,C:C,C6916)</f>
        <v>92327183.770000085</v>
      </c>
      <c r="T6916" s="1" t="str">
        <f>INDEX(F:F,MATCH(ecommerce_10000[[#This Row],[TotalAmount]],I:I,0))</f>
        <v>Giza</v>
      </c>
    </row>
    <row r="6917" spans="1:20" x14ac:dyDescent="0.3">
      <c r="A6917" s="1" t="s">
        <v>6961</v>
      </c>
      <c r="B6917" s="1" t="s">
        <v>30</v>
      </c>
      <c r="C6917" s="1" t="s">
        <v>31</v>
      </c>
      <c r="D6917" s="1" t="s">
        <v>32</v>
      </c>
      <c r="E6917" s="1" t="s">
        <v>22</v>
      </c>
      <c r="F6917" s="1" t="s">
        <v>28</v>
      </c>
      <c r="G6917">
        <v>8241.2800000000007</v>
      </c>
      <c r="H6917">
        <v>5</v>
      </c>
      <c r="I6917">
        <v>41206.400000000001</v>
      </c>
      <c r="J6917">
        <v>4.6100000000000003</v>
      </c>
      <c r="K6917">
        <v>3115</v>
      </c>
      <c r="L6917" s="2">
        <v>45304</v>
      </c>
      <c r="O6917" t="str">
        <f>IF(ecommerce_10000[[#This Row],[Platform]]="Souq","sq",ecommerce_10000[[#This Row],[Platform]])</f>
        <v>Jumia</v>
      </c>
      <c r="P6917" t="str">
        <f>IF(E6917="Souq","sq",IF(E6917="Jumia","Jum",E6917))</f>
        <v>Jum</v>
      </c>
      <c r="Q6917">
        <f>VLOOKUP(ecommerce_10000[[#This Row],[City]],F:I,4,FALSE)</f>
        <v>26648.76</v>
      </c>
      <c r="R6917" s="1">
        <f>SUMIF(C:C,ecommerce_10000[[#This Row],[Category]],I:I)</f>
        <v>57542997.559999913</v>
      </c>
      <c r="S6917" s="1">
        <f>SUMIFS(I:I,C:C,C6917)</f>
        <v>57542997.559999913</v>
      </c>
      <c r="T6917" s="1" t="str">
        <f>INDEX(F:F,MATCH(ecommerce_10000[[#This Row],[TotalAmount]],I:I,0))</f>
        <v>Casablanca</v>
      </c>
    </row>
    <row r="6918" spans="1:20" x14ac:dyDescent="0.3">
      <c r="A6918" s="1" t="s">
        <v>6962</v>
      </c>
      <c r="B6918" s="1" t="s">
        <v>35</v>
      </c>
      <c r="C6918" s="1" t="s">
        <v>14</v>
      </c>
      <c r="D6918" s="1" t="s">
        <v>36</v>
      </c>
      <c r="E6918" s="1" t="s">
        <v>47</v>
      </c>
      <c r="F6918" s="1" t="s">
        <v>28</v>
      </c>
      <c r="G6918">
        <v>7682.34</v>
      </c>
      <c r="H6918">
        <v>1</v>
      </c>
      <c r="I6918">
        <v>7682.34</v>
      </c>
      <c r="J6918">
        <v>2.23</v>
      </c>
      <c r="K6918">
        <v>2631</v>
      </c>
      <c r="L6918" s="2">
        <v>45573</v>
      </c>
      <c r="O6918" t="str">
        <f>IF(ecommerce_10000[[#This Row],[Platform]]="Souq","sq",ecommerce_10000[[#This Row],[Platform]])</f>
        <v>Amazon</v>
      </c>
      <c r="P6918" t="str">
        <f>IF(E6918="Souq","sq",IF(E6918="Jumia","Jum",E6918))</f>
        <v>Amazon</v>
      </c>
      <c r="Q6918">
        <f>VLOOKUP(ecommerce_10000[[#This Row],[City]],F:I,4,FALSE)</f>
        <v>26648.76</v>
      </c>
      <c r="R6918" s="1">
        <f>SUMIF(C:C,ecommerce_10000[[#This Row],[Category]],I:I)</f>
        <v>92327183.770000085</v>
      </c>
      <c r="S6918" s="1">
        <f>SUMIFS(I:I,C:C,C6918)</f>
        <v>92327183.770000085</v>
      </c>
      <c r="T6918" s="1" t="str">
        <f>INDEX(F:F,MATCH(ecommerce_10000[[#This Row],[TotalAmount]],I:I,0))</f>
        <v>Casablanca</v>
      </c>
    </row>
    <row r="6919" spans="1:20" x14ac:dyDescent="0.3">
      <c r="A6919" s="1" t="s">
        <v>6963</v>
      </c>
      <c r="B6919" s="1" t="s">
        <v>25</v>
      </c>
      <c r="C6919" s="1" t="s">
        <v>26</v>
      </c>
      <c r="D6919" s="1" t="s">
        <v>27</v>
      </c>
      <c r="E6919" s="1" t="s">
        <v>22</v>
      </c>
      <c r="F6919" s="1" t="s">
        <v>33</v>
      </c>
      <c r="G6919">
        <v>10477.280000000001</v>
      </c>
      <c r="H6919">
        <v>1</v>
      </c>
      <c r="I6919">
        <v>10477.280000000001</v>
      </c>
      <c r="J6919">
        <v>1.05</v>
      </c>
      <c r="K6919">
        <v>2586</v>
      </c>
      <c r="L6919" s="2">
        <v>45396</v>
      </c>
      <c r="O6919" t="str">
        <f>IF(ecommerce_10000[[#This Row],[Platform]]="Souq","sq",ecommerce_10000[[#This Row],[Platform]])</f>
        <v>Jumia</v>
      </c>
      <c r="P6919" t="str">
        <f>IF(E6919="Souq","sq",IF(E6919="Jumia","Jum",E6919))</f>
        <v>Jum</v>
      </c>
      <c r="Q6919">
        <f>VLOOKUP(ecommerce_10000[[#This Row],[City]],F:I,4,FALSE)</f>
        <v>3665.44</v>
      </c>
      <c r="R6919" s="1">
        <f>SUMIF(C:C,ecommerce_10000[[#This Row],[Category]],I:I)</f>
        <v>29200970.130000021</v>
      </c>
      <c r="S6919" s="1">
        <f>SUMIFS(I:I,C:C,C6919)</f>
        <v>29200970.130000021</v>
      </c>
      <c r="T6919" s="1" t="str">
        <f>INDEX(F:F,MATCH(ecommerce_10000[[#This Row],[TotalAmount]],I:I,0))</f>
        <v>Dubai</v>
      </c>
    </row>
    <row r="6920" spans="1:20" x14ac:dyDescent="0.3">
      <c r="A6920" s="1" t="s">
        <v>6964</v>
      </c>
      <c r="B6920" s="1" t="s">
        <v>19</v>
      </c>
      <c r="C6920" s="1" t="s">
        <v>20</v>
      </c>
      <c r="D6920" s="1" t="s">
        <v>21</v>
      </c>
      <c r="E6920" s="1" t="s">
        <v>22</v>
      </c>
      <c r="F6920" s="1" t="s">
        <v>62</v>
      </c>
      <c r="G6920">
        <v>16195.74</v>
      </c>
      <c r="H6920">
        <v>3</v>
      </c>
      <c r="I6920">
        <v>48587.22</v>
      </c>
      <c r="J6920">
        <v>1.51</v>
      </c>
      <c r="K6920">
        <v>1847</v>
      </c>
      <c r="L6920" s="2">
        <v>45623</v>
      </c>
      <c r="O6920" t="str">
        <f>IF(ecommerce_10000[[#This Row],[Platform]]="Souq","sq",ecommerce_10000[[#This Row],[Platform]])</f>
        <v>Jumia</v>
      </c>
      <c r="P6920" t="str">
        <f>IF(E6920="Souq","sq",IF(E6920="Jumia","Jum",E6920))</f>
        <v>Jum</v>
      </c>
      <c r="Q6920">
        <f>VLOOKUP(ecommerce_10000[[#This Row],[City]],F:I,4,FALSE)</f>
        <v>27872.98</v>
      </c>
      <c r="R6920" s="1">
        <f>SUMIF(C:C,ecommerce_10000[[#This Row],[Category]],I:I)</f>
        <v>91504159.730000004</v>
      </c>
      <c r="S6920" s="1">
        <f>SUMIFS(I:I,C:C,C6920)</f>
        <v>91504159.730000004</v>
      </c>
      <c r="T6920" s="1" t="str">
        <f>INDEX(F:F,MATCH(ecommerce_10000[[#This Row],[TotalAmount]],I:I,0))</f>
        <v>Giza</v>
      </c>
    </row>
    <row r="6921" spans="1:20" x14ac:dyDescent="0.3">
      <c r="A6921" s="1" t="s">
        <v>6965</v>
      </c>
      <c r="B6921" s="1" t="s">
        <v>19</v>
      </c>
      <c r="C6921" s="1" t="s">
        <v>20</v>
      </c>
      <c r="D6921" s="1" t="s">
        <v>21</v>
      </c>
      <c r="E6921" s="1" t="s">
        <v>22</v>
      </c>
      <c r="F6921" s="1" t="s">
        <v>17</v>
      </c>
      <c r="G6921">
        <v>13258.19</v>
      </c>
      <c r="H6921">
        <v>4</v>
      </c>
      <c r="I6921">
        <v>53032.76</v>
      </c>
      <c r="J6921">
        <v>4.32</v>
      </c>
      <c r="K6921">
        <v>1453</v>
      </c>
      <c r="L6921" s="2">
        <v>45518</v>
      </c>
      <c r="O6921" t="str">
        <f>IF(ecommerce_10000[[#This Row],[Platform]]="Souq","sq",ecommerce_10000[[#This Row],[Platform]])</f>
        <v>Jumia</v>
      </c>
      <c r="P6921" t="str">
        <f>IF(E6921="Souq","sq",IF(E6921="Jumia","Jum",E6921))</f>
        <v>Jum</v>
      </c>
      <c r="Q6921">
        <f>VLOOKUP(ecommerce_10000[[#This Row],[City]],F:I,4,FALSE)</f>
        <v>16284.02</v>
      </c>
      <c r="R6921" s="1">
        <f>SUMIF(C:C,ecommerce_10000[[#This Row],[Category]],I:I)</f>
        <v>91504159.730000004</v>
      </c>
      <c r="S6921" s="1">
        <f>SUMIFS(I:I,C:C,C6921)</f>
        <v>91504159.730000004</v>
      </c>
      <c r="T6921" s="1" t="str">
        <f>INDEX(F:F,MATCH(ecommerce_10000[[#This Row],[TotalAmount]],I:I,0))</f>
        <v>Cairo</v>
      </c>
    </row>
    <row r="6922" spans="1:20" x14ac:dyDescent="0.3">
      <c r="A6922" s="1" t="s">
        <v>6966</v>
      </c>
      <c r="B6922" s="1" t="s">
        <v>30</v>
      </c>
      <c r="C6922" s="1" t="s">
        <v>31</v>
      </c>
      <c r="D6922" s="1" t="s">
        <v>32</v>
      </c>
      <c r="E6922" s="1" t="s">
        <v>22</v>
      </c>
      <c r="F6922" s="1" t="s">
        <v>62</v>
      </c>
      <c r="G6922">
        <v>16419.78</v>
      </c>
      <c r="H6922">
        <v>4</v>
      </c>
      <c r="I6922">
        <v>65679.12</v>
      </c>
      <c r="J6922">
        <v>3.79</v>
      </c>
      <c r="K6922">
        <v>61</v>
      </c>
      <c r="L6922" s="2">
        <v>45322</v>
      </c>
      <c r="O6922" t="str">
        <f>IF(ecommerce_10000[[#This Row],[Platform]]="Souq","sq",ecommerce_10000[[#This Row],[Platform]])</f>
        <v>Jumia</v>
      </c>
      <c r="P6922" t="str">
        <f>IF(E6922="Souq","sq",IF(E6922="Jumia","Jum",E6922))</f>
        <v>Jum</v>
      </c>
      <c r="Q6922">
        <f>VLOOKUP(ecommerce_10000[[#This Row],[City]],F:I,4,FALSE)</f>
        <v>27872.98</v>
      </c>
      <c r="R6922" s="1">
        <f>SUMIF(C:C,ecommerce_10000[[#This Row],[Category]],I:I)</f>
        <v>57542997.559999913</v>
      </c>
      <c r="S6922" s="1">
        <f>SUMIFS(I:I,C:C,C6922)</f>
        <v>57542997.559999913</v>
      </c>
      <c r="T6922" s="1" t="str">
        <f>INDEX(F:F,MATCH(ecommerce_10000[[#This Row],[TotalAmount]],I:I,0))</f>
        <v>Giza</v>
      </c>
    </row>
    <row r="6923" spans="1:20" x14ac:dyDescent="0.3">
      <c r="A6923" s="1" t="s">
        <v>6967</v>
      </c>
      <c r="B6923" s="1" t="s">
        <v>38</v>
      </c>
      <c r="C6923" s="1" t="s">
        <v>20</v>
      </c>
      <c r="D6923" s="1" t="s">
        <v>39</v>
      </c>
      <c r="E6923" s="1" t="s">
        <v>16</v>
      </c>
      <c r="F6923" s="1" t="s">
        <v>17</v>
      </c>
      <c r="G6923">
        <v>8812.18</v>
      </c>
      <c r="H6923">
        <v>3</v>
      </c>
      <c r="I6923">
        <v>26436.54</v>
      </c>
      <c r="J6923">
        <v>4.43</v>
      </c>
      <c r="K6923">
        <v>538</v>
      </c>
      <c r="L6923" s="2">
        <v>45366</v>
      </c>
      <c r="O6923" t="str">
        <f>IF(ecommerce_10000[[#This Row],[Platform]]="Souq","sq",ecommerce_10000[[#This Row],[Platform]])</f>
        <v>sq</v>
      </c>
      <c r="P6923" t="str">
        <f>IF(E6923="Souq","sq",IF(E6923="Jumia","Jum",E6923))</f>
        <v>sq</v>
      </c>
      <c r="Q6923">
        <f>VLOOKUP(ecommerce_10000[[#This Row],[City]],F:I,4,FALSE)</f>
        <v>16284.02</v>
      </c>
      <c r="R6923" s="1">
        <f>SUMIF(C:C,ecommerce_10000[[#This Row],[Category]],I:I)</f>
        <v>91504159.730000004</v>
      </c>
      <c r="S6923" s="1">
        <f>SUMIFS(I:I,C:C,C6923)</f>
        <v>91504159.730000004</v>
      </c>
      <c r="T6923" s="1" t="str">
        <f>INDEX(F:F,MATCH(ecommerce_10000[[#This Row],[TotalAmount]],I:I,0))</f>
        <v>Cairo</v>
      </c>
    </row>
    <row r="6924" spans="1:20" x14ac:dyDescent="0.3">
      <c r="A6924" s="1" t="s">
        <v>6968</v>
      </c>
      <c r="B6924" s="1" t="s">
        <v>43</v>
      </c>
      <c r="C6924" s="1" t="s">
        <v>44</v>
      </c>
      <c r="D6924" s="1" t="s">
        <v>45</v>
      </c>
      <c r="E6924" s="1" t="s">
        <v>16</v>
      </c>
      <c r="F6924" s="1" t="s">
        <v>33</v>
      </c>
      <c r="G6924">
        <v>13194.03</v>
      </c>
      <c r="H6924">
        <v>3</v>
      </c>
      <c r="I6924">
        <v>39582.089999999997</v>
      </c>
      <c r="J6924">
        <v>3.11</v>
      </c>
      <c r="K6924">
        <v>336</v>
      </c>
      <c r="L6924" s="2">
        <v>45562</v>
      </c>
      <c r="O6924" t="str">
        <f>IF(ecommerce_10000[[#This Row],[Platform]]="Souq","sq",ecommerce_10000[[#This Row],[Platform]])</f>
        <v>sq</v>
      </c>
      <c r="P6924" t="str">
        <f>IF(E6924="Souq","sq",IF(E6924="Jumia","Jum",E6924))</f>
        <v>sq</v>
      </c>
      <c r="Q6924">
        <f>VLOOKUP(ecommerce_10000[[#This Row],[City]],F:I,4,FALSE)</f>
        <v>3665.44</v>
      </c>
      <c r="R6924" s="1">
        <f>SUMIF(C:C,ecommerce_10000[[#This Row],[Category]],I:I)</f>
        <v>31420413.200000018</v>
      </c>
      <c r="S6924" s="1">
        <f>SUMIFS(I:I,C:C,C6924)</f>
        <v>31420413.200000018</v>
      </c>
      <c r="T6924" s="1" t="str">
        <f>INDEX(F:F,MATCH(ecommerce_10000[[#This Row],[TotalAmount]],I:I,0))</f>
        <v>Dubai</v>
      </c>
    </row>
    <row r="6925" spans="1:20" x14ac:dyDescent="0.3">
      <c r="A6925" s="1" t="s">
        <v>6969</v>
      </c>
      <c r="B6925" s="1" t="s">
        <v>53</v>
      </c>
      <c r="C6925" s="1" t="s">
        <v>31</v>
      </c>
      <c r="D6925" s="1" t="s">
        <v>54</v>
      </c>
      <c r="E6925" s="1" t="s">
        <v>47</v>
      </c>
      <c r="F6925" s="1" t="s">
        <v>17</v>
      </c>
      <c r="G6925">
        <v>8780.36</v>
      </c>
      <c r="H6925">
        <v>4</v>
      </c>
      <c r="I6925">
        <v>35121.440000000002</v>
      </c>
      <c r="J6925">
        <v>4.6100000000000003</v>
      </c>
      <c r="K6925">
        <v>151</v>
      </c>
      <c r="L6925" s="2">
        <v>45425</v>
      </c>
      <c r="O6925" t="str">
        <f>IF(ecommerce_10000[[#This Row],[Platform]]="Souq","sq",ecommerce_10000[[#This Row],[Platform]])</f>
        <v>Amazon</v>
      </c>
      <c r="P6925" t="str">
        <f>IF(E6925="Souq","sq",IF(E6925="Jumia","Jum",E6925))</f>
        <v>Amazon</v>
      </c>
      <c r="Q6925">
        <f>VLOOKUP(ecommerce_10000[[#This Row],[City]],F:I,4,FALSE)</f>
        <v>16284.02</v>
      </c>
      <c r="R6925" s="1">
        <f>SUMIF(C:C,ecommerce_10000[[#This Row],[Category]],I:I)</f>
        <v>57542997.559999913</v>
      </c>
      <c r="S6925" s="1">
        <f>SUMIFS(I:I,C:C,C6925)</f>
        <v>57542997.559999913</v>
      </c>
      <c r="T6925" s="1" t="str">
        <f>INDEX(F:F,MATCH(ecommerce_10000[[#This Row],[TotalAmount]],I:I,0))</f>
        <v>Cairo</v>
      </c>
    </row>
    <row r="6926" spans="1:20" x14ac:dyDescent="0.3">
      <c r="A6926" s="1" t="s">
        <v>6970</v>
      </c>
      <c r="B6926" s="1" t="s">
        <v>65</v>
      </c>
      <c r="C6926" s="1" t="s">
        <v>20</v>
      </c>
      <c r="D6926" s="1" t="s">
        <v>66</v>
      </c>
      <c r="E6926" s="1" t="s">
        <v>22</v>
      </c>
      <c r="F6926" s="1" t="s">
        <v>17</v>
      </c>
      <c r="G6926">
        <v>5369.66</v>
      </c>
      <c r="H6926">
        <v>4</v>
      </c>
      <c r="I6926">
        <v>21478.639999999999</v>
      </c>
      <c r="J6926">
        <v>4.26</v>
      </c>
      <c r="K6926">
        <v>1352</v>
      </c>
      <c r="L6926" s="2">
        <v>45651</v>
      </c>
      <c r="O6926" t="str">
        <f>IF(ecommerce_10000[[#This Row],[Platform]]="Souq","sq",ecommerce_10000[[#This Row],[Platform]])</f>
        <v>Jumia</v>
      </c>
      <c r="P6926" t="str">
        <f>IF(E6926="Souq","sq",IF(E6926="Jumia","Jum",E6926))</f>
        <v>Jum</v>
      </c>
      <c r="Q6926">
        <f>VLOOKUP(ecommerce_10000[[#This Row],[City]],F:I,4,FALSE)</f>
        <v>16284.02</v>
      </c>
      <c r="R6926" s="1">
        <f>SUMIF(C:C,ecommerce_10000[[#This Row],[Category]],I:I)</f>
        <v>91504159.730000004</v>
      </c>
      <c r="S6926" s="1">
        <f>SUMIFS(I:I,C:C,C6926)</f>
        <v>91504159.730000004</v>
      </c>
      <c r="T6926" s="1" t="str">
        <f>INDEX(F:F,MATCH(ecommerce_10000[[#This Row],[TotalAmount]],I:I,0))</f>
        <v>Cairo</v>
      </c>
    </row>
    <row r="6927" spans="1:20" x14ac:dyDescent="0.3">
      <c r="A6927" s="1" t="s">
        <v>6971</v>
      </c>
      <c r="B6927" s="1" t="s">
        <v>35</v>
      </c>
      <c r="C6927" s="1" t="s">
        <v>14</v>
      </c>
      <c r="D6927" s="1" t="s">
        <v>36</v>
      </c>
      <c r="E6927" s="1" t="s">
        <v>47</v>
      </c>
      <c r="F6927" s="1" t="s">
        <v>17</v>
      </c>
      <c r="G6927">
        <v>8377.23</v>
      </c>
      <c r="H6927">
        <v>1</v>
      </c>
      <c r="I6927">
        <v>8377.23</v>
      </c>
      <c r="J6927">
        <v>3.61</v>
      </c>
      <c r="K6927">
        <v>283</v>
      </c>
      <c r="L6927" s="2">
        <v>45359</v>
      </c>
      <c r="O6927" t="str">
        <f>IF(ecommerce_10000[[#This Row],[Platform]]="Souq","sq",ecommerce_10000[[#This Row],[Platform]])</f>
        <v>Amazon</v>
      </c>
      <c r="P6927" t="str">
        <f>IF(E6927="Souq","sq",IF(E6927="Jumia","Jum",E6927))</f>
        <v>Amazon</v>
      </c>
      <c r="Q6927">
        <f>VLOOKUP(ecommerce_10000[[#This Row],[City]],F:I,4,FALSE)</f>
        <v>16284.02</v>
      </c>
      <c r="R6927" s="1">
        <f>SUMIF(C:C,ecommerce_10000[[#This Row],[Category]],I:I)</f>
        <v>92327183.770000085</v>
      </c>
      <c r="S6927" s="1">
        <f>SUMIFS(I:I,C:C,C6927)</f>
        <v>92327183.770000085</v>
      </c>
      <c r="T6927" s="1" t="str">
        <f>INDEX(F:F,MATCH(ecommerce_10000[[#This Row],[TotalAmount]],I:I,0))</f>
        <v>Cairo</v>
      </c>
    </row>
    <row r="6928" spans="1:20" x14ac:dyDescent="0.3">
      <c r="A6928" s="1" t="s">
        <v>6972</v>
      </c>
      <c r="B6928" s="1" t="s">
        <v>53</v>
      </c>
      <c r="C6928" s="1" t="s">
        <v>31</v>
      </c>
      <c r="D6928" s="1" t="s">
        <v>54</v>
      </c>
      <c r="E6928" s="1" t="s">
        <v>16</v>
      </c>
      <c r="F6928" s="1" t="s">
        <v>33</v>
      </c>
      <c r="G6928">
        <v>9738.7000000000007</v>
      </c>
      <c r="H6928">
        <v>1</v>
      </c>
      <c r="I6928">
        <v>9738.7000000000007</v>
      </c>
      <c r="J6928">
        <v>3.93</v>
      </c>
      <c r="K6928">
        <v>4698</v>
      </c>
      <c r="L6928" s="2">
        <v>45318</v>
      </c>
      <c r="O6928" t="str">
        <f>IF(ecommerce_10000[[#This Row],[Platform]]="Souq","sq",ecommerce_10000[[#This Row],[Platform]])</f>
        <v>sq</v>
      </c>
      <c r="P6928" t="str">
        <f>IF(E6928="Souq","sq",IF(E6928="Jumia","Jum",E6928))</f>
        <v>sq</v>
      </c>
      <c r="Q6928">
        <f>VLOOKUP(ecommerce_10000[[#This Row],[City]],F:I,4,FALSE)</f>
        <v>3665.44</v>
      </c>
      <c r="R6928" s="1">
        <f>SUMIF(C:C,ecommerce_10000[[#This Row],[Category]],I:I)</f>
        <v>57542997.559999913</v>
      </c>
      <c r="S6928" s="1">
        <f>SUMIFS(I:I,C:C,C6928)</f>
        <v>57542997.559999913</v>
      </c>
      <c r="T6928" s="1" t="str">
        <f>INDEX(F:F,MATCH(ecommerce_10000[[#This Row],[TotalAmount]],I:I,0))</f>
        <v>Dubai</v>
      </c>
    </row>
    <row r="6929" spans="1:20" x14ac:dyDescent="0.3">
      <c r="A6929" s="1" t="s">
        <v>6973</v>
      </c>
      <c r="B6929" s="1" t="s">
        <v>30</v>
      </c>
      <c r="C6929" s="1" t="s">
        <v>31</v>
      </c>
      <c r="D6929" s="1" t="s">
        <v>32</v>
      </c>
      <c r="E6929" s="1" t="s">
        <v>47</v>
      </c>
      <c r="F6929" s="1" t="s">
        <v>23</v>
      </c>
      <c r="G6929">
        <v>3774.95</v>
      </c>
      <c r="H6929">
        <v>4</v>
      </c>
      <c r="I6929">
        <v>15099.8</v>
      </c>
      <c r="J6929">
        <v>4.95</v>
      </c>
      <c r="K6929">
        <v>656</v>
      </c>
      <c r="L6929" s="2">
        <v>45651</v>
      </c>
      <c r="O6929" t="str">
        <f>IF(ecommerce_10000[[#This Row],[Platform]]="Souq","sq",ecommerce_10000[[#This Row],[Platform]])</f>
        <v>Amazon</v>
      </c>
      <c r="P6929" t="str">
        <f>IF(E6929="Souq","sq",IF(E6929="Jumia","Jum",E6929))</f>
        <v>Amazon</v>
      </c>
      <c r="Q6929">
        <f>VLOOKUP(ecommerce_10000[[#This Row],[City]],F:I,4,FALSE)</f>
        <v>13290.4</v>
      </c>
      <c r="R6929" s="1">
        <f>SUMIF(C:C,ecommerce_10000[[#This Row],[Category]],I:I)</f>
        <v>57542997.559999913</v>
      </c>
      <c r="S6929" s="1">
        <f>SUMIFS(I:I,C:C,C6929)</f>
        <v>57542997.559999913</v>
      </c>
      <c r="T6929" s="1" t="str">
        <f>INDEX(F:F,MATCH(ecommerce_10000[[#This Row],[TotalAmount]],I:I,0))</f>
        <v>Alexandria</v>
      </c>
    </row>
    <row r="6930" spans="1:20" x14ac:dyDescent="0.3">
      <c r="A6930" s="1" t="s">
        <v>6974</v>
      </c>
      <c r="B6930" s="1" t="s">
        <v>49</v>
      </c>
      <c r="C6930" s="1" t="s">
        <v>14</v>
      </c>
      <c r="D6930" s="1" t="s">
        <v>50</v>
      </c>
      <c r="E6930" s="1" t="s">
        <v>22</v>
      </c>
      <c r="F6930" s="1" t="s">
        <v>28</v>
      </c>
      <c r="G6930">
        <v>12883.52</v>
      </c>
      <c r="H6930">
        <v>3</v>
      </c>
      <c r="I6930">
        <v>38650.559999999998</v>
      </c>
      <c r="J6930">
        <v>3.5</v>
      </c>
      <c r="K6930">
        <v>3569</v>
      </c>
      <c r="L6930" s="2">
        <v>45492</v>
      </c>
      <c r="O6930" t="str">
        <f>IF(ecommerce_10000[[#This Row],[Platform]]="Souq","sq",ecommerce_10000[[#This Row],[Platform]])</f>
        <v>Jumia</v>
      </c>
      <c r="P6930" t="str">
        <f>IF(E6930="Souq","sq",IF(E6930="Jumia","Jum",E6930))</f>
        <v>Jum</v>
      </c>
      <c r="Q6930">
        <f>VLOOKUP(ecommerce_10000[[#This Row],[City]],F:I,4,FALSE)</f>
        <v>26648.76</v>
      </c>
      <c r="R6930" s="1">
        <f>SUMIF(C:C,ecommerce_10000[[#This Row],[Category]],I:I)</f>
        <v>92327183.770000085</v>
      </c>
      <c r="S6930" s="1">
        <f>SUMIFS(I:I,C:C,C6930)</f>
        <v>92327183.770000085</v>
      </c>
      <c r="T6930" s="1" t="str">
        <f>INDEX(F:F,MATCH(ecommerce_10000[[#This Row],[TotalAmount]],I:I,0))</f>
        <v>Casablanca</v>
      </c>
    </row>
    <row r="6931" spans="1:20" x14ac:dyDescent="0.3">
      <c r="A6931" s="1" t="s">
        <v>6975</v>
      </c>
      <c r="B6931" s="1" t="s">
        <v>49</v>
      </c>
      <c r="C6931" s="1" t="s">
        <v>14</v>
      </c>
      <c r="D6931" s="1" t="s">
        <v>50</v>
      </c>
      <c r="E6931" s="1" t="s">
        <v>16</v>
      </c>
      <c r="F6931" s="1" t="s">
        <v>40</v>
      </c>
      <c r="G6931">
        <v>15285.09</v>
      </c>
      <c r="H6931">
        <v>1</v>
      </c>
      <c r="I6931">
        <v>15285.09</v>
      </c>
      <c r="J6931">
        <v>2.0299999999999998</v>
      </c>
      <c r="K6931">
        <v>2539</v>
      </c>
      <c r="L6931" s="2">
        <v>45530</v>
      </c>
      <c r="O6931" t="str">
        <f>IF(ecommerce_10000[[#This Row],[Platform]]="Souq","sq",ecommerce_10000[[#This Row],[Platform]])</f>
        <v>sq</v>
      </c>
      <c r="P6931" t="str">
        <f>IF(E6931="Souq","sq",IF(E6931="Jumia","Jum",E6931))</f>
        <v>sq</v>
      </c>
      <c r="Q6931">
        <f>VLOOKUP(ecommerce_10000[[#This Row],[City]],F:I,4,FALSE)</f>
        <v>99349.3</v>
      </c>
      <c r="R6931" s="1">
        <f>SUMIF(C:C,ecommerce_10000[[#This Row],[Category]],I:I)</f>
        <v>92327183.770000085</v>
      </c>
      <c r="S6931" s="1">
        <f>SUMIFS(I:I,C:C,C6931)</f>
        <v>92327183.770000085</v>
      </c>
      <c r="T6931" s="1" t="str">
        <f>INDEX(F:F,MATCH(ecommerce_10000[[#This Row],[TotalAmount]],I:I,0))</f>
        <v>Riyadh</v>
      </c>
    </row>
    <row r="6932" spans="1:20" x14ac:dyDescent="0.3">
      <c r="A6932" s="1" t="s">
        <v>6976</v>
      </c>
      <c r="B6932" s="1" t="s">
        <v>53</v>
      </c>
      <c r="C6932" s="1" t="s">
        <v>31</v>
      </c>
      <c r="D6932" s="1" t="s">
        <v>54</v>
      </c>
      <c r="E6932" s="1" t="s">
        <v>22</v>
      </c>
      <c r="F6932" s="1" t="s">
        <v>40</v>
      </c>
      <c r="G6932">
        <v>7276.01</v>
      </c>
      <c r="H6932">
        <v>3</v>
      </c>
      <c r="I6932">
        <v>21828.03</v>
      </c>
      <c r="J6932">
        <v>4.2699999999999996</v>
      </c>
      <c r="K6932">
        <v>1625</v>
      </c>
      <c r="L6932" s="2">
        <v>45299</v>
      </c>
      <c r="O6932" t="str">
        <f>IF(ecommerce_10000[[#This Row],[Platform]]="Souq","sq",ecommerce_10000[[#This Row],[Platform]])</f>
        <v>Jumia</v>
      </c>
      <c r="P6932" t="str">
        <f>IF(E6932="Souq","sq",IF(E6932="Jumia","Jum",E6932))</f>
        <v>Jum</v>
      </c>
      <c r="Q6932">
        <f>VLOOKUP(ecommerce_10000[[#This Row],[City]],F:I,4,FALSE)</f>
        <v>99349.3</v>
      </c>
      <c r="R6932" s="1">
        <f>SUMIF(C:C,ecommerce_10000[[#This Row],[Category]],I:I)</f>
        <v>57542997.559999913</v>
      </c>
      <c r="S6932" s="1">
        <f>SUMIFS(I:I,C:C,C6932)</f>
        <v>57542997.559999913</v>
      </c>
      <c r="T6932" s="1" t="str">
        <f>INDEX(F:F,MATCH(ecommerce_10000[[#This Row],[TotalAmount]],I:I,0))</f>
        <v>Riyadh</v>
      </c>
    </row>
    <row r="6933" spans="1:20" x14ac:dyDescent="0.3">
      <c r="A6933" s="1" t="s">
        <v>6977</v>
      </c>
      <c r="B6933" s="1" t="s">
        <v>25</v>
      </c>
      <c r="C6933" s="1" t="s">
        <v>26</v>
      </c>
      <c r="D6933" s="1" t="s">
        <v>27</v>
      </c>
      <c r="E6933" s="1" t="s">
        <v>22</v>
      </c>
      <c r="F6933" s="1" t="s">
        <v>33</v>
      </c>
      <c r="G6933">
        <v>3706.56</v>
      </c>
      <c r="H6933">
        <v>5</v>
      </c>
      <c r="I6933">
        <v>18532.8</v>
      </c>
      <c r="J6933">
        <v>1.73</v>
      </c>
      <c r="K6933">
        <v>3168</v>
      </c>
      <c r="L6933" s="2">
        <v>45368</v>
      </c>
      <c r="O6933" t="str">
        <f>IF(ecommerce_10000[[#This Row],[Platform]]="Souq","sq",ecommerce_10000[[#This Row],[Platform]])</f>
        <v>Jumia</v>
      </c>
      <c r="P6933" t="str">
        <f>IF(E6933="Souq","sq",IF(E6933="Jumia","Jum",E6933))</f>
        <v>Jum</v>
      </c>
      <c r="Q6933">
        <f>VLOOKUP(ecommerce_10000[[#This Row],[City]],F:I,4,FALSE)</f>
        <v>3665.44</v>
      </c>
      <c r="R6933" s="1">
        <f>SUMIF(C:C,ecommerce_10000[[#This Row],[Category]],I:I)</f>
        <v>29200970.130000021</v>
      </c>
      <c r="S6933" s="1">
        <f>SUMIFS(I:I,C:C,C6933)</f>
        <v>29200970.130000021</v>
      </c>
      <c r="T6933" s="1" t="str">
        <f>INDEX(F:F,MATCH(ecommerce_10000[[#This Row],[TotalAmount]],I:I,0))</f>
        <v>Dubai</v>
      </c>
    </row>
    <row r="6934" spans="1:20" x14ac:dyDescent="0.3">
      <c r="A6934" s="1" t="s">
        <v>6978</v>
      </c>
      <c r="B6934" s="1" t="s">
        <v>53</v>
      </c>
      <c r="C6934" s="1" t="s">
        <v>31</v>
      </c>
      <c r="D6934" s="1" t="s">
        <v>54</v>
      </c>
      <c r="E6934" s="1" t="s">
        <v>16</v>
      </c>
      <c r="F6934" s="1" t="s">
        <v>62</v>
      </c>
      <c r="G6934">
        <v>15067.59</v>
      </c>
      <c r="H6934">
        <v>4</v>
      </c>
      <c r="I6934">
        <v>60270.36</v>
      </c>
      <c r="J6934">
        <v>4.3</v>
      </c>
      <c r="K6934">
        <v>3938</v>
      </c>
      <c r="L6934" s="2">
        <v>45575</v>
      </c>
      <c r="O6934" t="str">
        <f>IF(ecommerce_10000[[#This Row],[Platform]]="Souq","sq",ecommerce_10000[[#This Row],[Platform]])</f>
        <v>sq</v>
      </c>
      <c r="P6934" t="str">
        <f>IF(E6934="Souq","sq",IF(E6934="Jumia","Jum",E6934))</f>
        <v>sq</v>
      </c>
      <c r="Q6934">
        <f>VLOOKUP(ecommerce_10000[[#This Row],[City]],F:I,4,FALSE)</f>
        <v>27872.98</v>
      </c>
      <c r="R6934" s="1">
        <f>SUMIF(C:C,ecommerce_10000[[#This Row],[Category]],I:I)</f>
        <v>57542997.559999913</v>
      </c>
      <c r="S6934" s="1">
        <f>SUMIFS(I:I,C:C,C6934)</f>
        <v>57542997.559999913</v>
      </c>
      <c r="T6934" s="1" t="str">
        <f>INDEX(F:F,MATCH(ecommerce_10000[[#This Row],[TotalAmount]],I:I,0))</f>
        <v>Giza</v>
      </c>
    </row>
    <row r="6935" spans="1:20" x14ac:dyDescent="0.3">
      <c r="A6935" s="1" t="s">
        <v>6979</v>
      </c>
      <c r="B6935" s="1" t="s">
        <v>25</v>
      </c>
      <c r="C6935" s="1" t="s">
        <v>26</v>
      </c>
      <c r="D6935" s="1" t="s">
        <v>27</v>
      </c>
      <c r="E6935" s="1" t="s">
        <v>47</v>
      </c>
      <c r="F6935" s="1" t="s">
        <v>28</v>
      </c>
      <c r="G6935">
        <v>16141.03</v>
      </c>
      <c r="H6935">
        <v>5</v>
      </c>
      <c r="I6935">
        <v>80705.149999999994</v>
      </c>
      <c r="J6935">
        <v>1.4</v>
      </c>
      <c r="K6935">
        <v>4432</v>
      </c>
      <c r="L6935" s="2">
        <v>45370</v>
      </c>
      <c r="O6935" t="str">
        <f>IF(ecommerce_10000[[#This Row],[Platform]]="Souq","sq",ecommerce_10000[[#This Row],[Platform]])</f>
        <v>Amazon</v>
      </c>
      <c r="P6935" t="str">
        <f>IF(E6935="Souq","sq",IF(E6935="Jumia","Jum",E6935))</f>
        <v>Amazon</v>
      </c>
      <c r="Q6935">
        <f>VLOOKUP(ecommerce_10000[[#This Row],[City]],F:I,4,FALSE)</f>
        <v>26648.76</v>
      </c>
      <c r="R6935" s="1">
        <f>SUMIF(C:C,ecommerce_10000[[#This Row],[Category]],I:I)</f>
        <v>29200970.130000021</v>
      </c>
      <c r="S6935" s="1">
        <f>SUMIFS(I:I,C:C,C6935)</f>
        <v>29200970.130000021</v>
      </c>
      <c r="T6935" s="1" t="str">
        <f>INDEX(F:F,MATCH(ecommerce_10000[[#This Row],[TotalAmount]],I:I,0))</f>
        <v>Casablanca</v>
      </c>
    </row>
    <row r="6936" spans="1:20" x14ac:dyDescent="0.3">
      <c r="A6936" s="1" t="s">
        <v>6980</v>
      </c>
      <c r="B6936" s="1" t="s">
        <v>65</v>
      </c>
      <c r="C6936" s="1" t="s">
        <v>20</v>
      </c>
      <c r="D6936" s="1" t="s">
        <v>66</v>
      </c>
      <c r="E6936" s="1" t="s">
        <v>47</v>
      </c>
      <c r="F6936" s="1" t="s">
        <v>33</v>
      </c>
      <c r="G6936">
        <v>8450.0300000000007</v>
      </c>
      <c r="H6936">
        <v>2</v>
      </c>
      <c r="I6936">
        <v>16900.060000000001</v>
      </c>
      <c r="J6936">
        <v>4.0199999999999996</v>
      </c>
      <c r="K6936">
        <v>4816</v>
      </c>
      <c r="L6936" s="2">
        <v>45316</v>
      </c>
      <c r="O6936" t="str">
        <f>IF(ecommerce_10000[[#This Row],[Platform]]="Souq","sq",ecommerce_10000[[#This Row],[Platform]])</f>
        <v>Amazon</v>
      </c>
      <c r="P6936" t="str">
        <f>IF(E6936="Souq","sq",IF(E6936="Jumia","Jum",E6936))</f>
        <v>Amazon</v>
      </c>
      <c r="Q6936">
        <f>VLOOKUP(ecommerce_10000[[#This Row],[City]],F:I,4,FALSE)</f>
        <v>3665.44</v>
      </c>
      <c r="R6936" s="1">
        <f>SUMIF(C:C,ecommerce_10000[[#This Row],[Category]],I:I)</f>
        <v>91504159.730000004</v>
      </c>
      <c r="S6936" s="1">
        <f>SUMIFS(I:I,C:C,C6936)</f>
        <v>91504159.730000004</v>
      </c>
      <c r="T6936" s="1" t="str">
        <f>INDEX(F:F,MATCH(ecommerce_10000[[#This Row],[TotalAmount]],I:I,0))</f>
        <v>Dubai</v>
      </c>
    </row>
    <row r="6937" spans="1:20" x14ac:dyDescent="0.3">
      <c r="A6937" s="1" t="s">
        <v>6981</v>
      </c>
      <c r="B6937" s="1" t="s">
        <v>25</v>
      </c>
      <c r="C6937" s="1" t="s">
        <v>26</v>
      </c>
      <c r="D6937" s="1" t="s">
        <v>27</v>
      </c>
      <c r="E6937" s="1" t="s">
        <v>22</v>
      </c>
      <c r="F6937" s="1" t="s">
        <v>62</v>
      </c>
      <c r="G6937">
        <v>15557.51</v>
      </c>
      <c r="H6937">
        <v>3</v>
      </c>
      <c r="I6937">
        <v>46672.53</v>
      </c>
      <c r="J6937">
        <v>1.65</v>
      </c>
      <c r="K6937">
        <v>2591</v>
      </c>
      <c r="L6937" s="2">
        <v>45534</v>
      </c>
      <c r="O6937" t="str">
        <f>IF(ecommerce_10000[[#This Row],[Platform]]="Souq","sq",ecommerce_10000[[#This Row],[Platform]])</f>
        <v>Jumia</v>
      </c>
      <c r="P6937" t="str">
        <f>IF(E6937="Souq","sq",IF(E6937="Jumia","Jum",E6937))</f>
        <v>Jum</v>
      </c>
      <c r="Q6937">
        <f>VLOOKUP(ecommerce_10000[[#This Row],[City]],F:I,4,FALSE)</f>
        <v>27872.98</v>
      </c>
      <c r="R6937" s="1">
        <f>SUMIF(C:C,ecommerce_10000[[#This Row],[Category]],I:I)</f>
        <v>29200970.130000021</v>
      </c>
      <c r="S6937" s="1">
        <f>SUMIFS(I:I,C:C,C6937)</f>
        <v>29200970.130000021</v>
      </c>
      <c r="T6937" s="1" t="str">
        <f>INDEX(F:F,MATCH(ecommerce_10000[[#This Row],[TotalAmount]],I:I,0))</f>
        <v>Giza</v>
      </c>
    </row>
    <row r="6938" spans="1:20" x14ac:dyDescent="0.3">
      <c r="A6938" s="1" t="s">
        <v>6982</v>
      </c>
      <c r="B6938" s="1" t="s">
        <v>65</v>
      </c>
      <c r="C6938" s="1" t="s">
        <v>20</v>
      </c>
      <c r="D6938" s="1" t="s">
        <v>66</v>
      </c>
      <c r="E6938" s="1" t="s">
        <v>22</v>
      </c>
      <c r="F6938" s="1" t="s">
        <v>62</v>
      </c>
      <c r="G6938">
        <v>3679.93</v>
      </c>
      <c r="H6938">
        <v>3</v>
      </c>
      <c r="I6938">
        <v>11039.79</v>
      </c>
      <c r="J6938">
        <v>2.4500000000000002</v>
      </c>
      <c r="K6938">
        <v>4103</v>
      </c>
      <c r="L6938" s="2">
        <v>45614</v>
      </c>
      <c r="O6938" t="str">
        <f>IF(ecommerce_10000[[#This Row],[Platform]]="Souq","sq",ecommerce_10000[[#This Row],[Platform]])</f>
        <v>Jumia</v>
      </c>
      <c r="P6938" t="str">
        <f>IF(E6938="Souq","sq",IF(E6938="Jumia","Jum",E6938))</f>
        <v>Jum</v>
      </c>
      <c r="Q6938">
        <f>VLOOKUP(ecommerce_10000[[#This Row],[City]],F:I,4,FALSE)</f>
        <v>27872.98</v>
      </c>
      <c r="R6938" s="1">
        <f>SUMIF(C:C,ecommerce_10000[[#This Row],[Category]],I:I)</f>
        <v>91504159.730000004</v>
      </c>
      <c r="S6938" s="1">
        <f>SUMIFS(I:I,C:C,C6938)</f>
        <v>91504159.730000004</v>
      </c>
      <c r="T6938" s="1" t="str">
        <f>INDEX(F:F,MATCH(ecommerce_10000[[#This Row],[TotalAmount]],I:I,0))</f>
        <v>Giza</v>
      </c>
    </row>
    <row r="6939" spans="1:20" x14ac:dyDescent="0.3">
      <c r="A6939" s="1" t="s">
        <v>6983</v>
      </c>
      <c r="B6939" s="1" t="s">
        <v>65</v>
      </c>
      <c r="C6939" s="1" t="s">
        <v>20</v>
      </c>
      <c r="D6939" s="1" t="s">
        <v>66</v>
      </c>
      <c r="E6939" s="1" t="s">
        <v>16</v>
      </c>
      <c r="F6939" s="1" t="s">
        <v>62</v>
      </c>
      <c r="G6939">
        <v>15578.25</v>
      </c>
      <c r="H6939">
        <v>2</v>
      </c>
      <c r="I6939">
        <v>31156.5</v>
      </c>
      <c r="J6939">
        <v>4.54</v>
      </c>
      <c r="K6939">
        <v>3427</v>
      </c>
      <c r="L6939" s="2">
        <v>45440</v>
      </c>
      <c r="O6939" t="str">
        <f>IF(ecommerce_10000[[#This Row],[Platform]]="Souq","sq",ecommerce_10000[[#This Row],[Platform]])</f>
        <v>sq</v>
      </c>
      <c r="P6939" t="str">
        <f>IF(E6939="Souq","sq",IF(E6939="Jumia","Jum",E6939))</f>
        <v>sq</v>
      </c>
      <c r="Q6939">
        <f>VLOOKUP(ecommerce_10000[[#This Row],[City]],F:I,4,FALSE)</f>
        <v>27872.98</v>
      </c>
      <c r="R6939" s="1">
        <f>SUMIF(C:C,ecommerce_10000[[#This Row],[Category]],I:I)</f>
        <v>91504159.730000004</v>
      </c>
      <c r="S6939" s="1">
        <f>SUMIFS(I:I,C:C,C6939)</f>
        <v>91504159.730000004</v>
      </c>
      <c r="T6939" s="1" t="str">
        <f>INDEX(F:F,MATCH(ecommerce_10000[[#This Row],[TotalAmount]],I:I,0))</f>
        <v>Giza</v>
      </c>
    </row>
    <row r="6940" spans="1:20" x14ac:dyDescent="0.3">
      <c r="A6940" s="1" t="s">
        <v>6984</v>
      </c>
      <c r="B6940" s="1" t="s">
        <v>19</v>
      </c>
      <c r="C6940" s="1" t="s">
        <v>20</v>
      </c>
      <c r="D6940" s="1" t="s">
        <v>21</v>
      </c>
      <c r="E6940" s="1" t="s">
        <v>22</v>
      </c>
      <c r="F6940" s="1" t="s">
        <v>17</v>
      </c>
      <c r="G6940">
        <v>4240.28</v>
      </c>
      <c r="H6940">
        <v>3</v>
      </c>
      <c r="I6940">
        <v>12720.84</v>
      </c>
      <c r="J6940">
        <v>1.87</v>
      </c>
      <c r="K6940">
        <v>2301</v>
      </c>
      <c r="L6940" s="2">
        <v>45413</v>
      </c>
      <c r="O6940" t="str">
        <f>IF(ecommerce_10000[[#This Row],[Platform]]="Souq","sq",ecommerce_10000[[#This Row],[Platform]])</f>
        <v>Jumia</v>
      </c>
      <c r="P6940" t="str">
        <f>IF(E6940="Souq","sq",IF(E6940="Jumia","Jum",E6940))</f>
        <v>Jum</v>
      </c>
      <c r="Q6940">
        <f>VLOOKUP(ecommerce_10000[[#This Row],[City]],F:I,4,FALSE)</f>
        <v>16284.02</v>
      </c>
      <c r="R6940" s="1">
        <f>SUMIF(C:C,ecommerce_10000[[#This Row],[Category]],I:I)</f>
        <v>91504159.730000004</v>
      </c>
      <c r="S6940" s="1">
        <f>SUMIFS(I:I,C:C,C6940)</f>
        <v>91504159.730000004</v>
      </c>
      <c r="T6940" s="1" t="str">
        <f>INDEX(F:F,MATCH(ecommerce_10000[[#This Row],[TotalAmount]],I:I,0))</f>
        <v>Cairo</v>
      </c>
    </row>
    <row r="6941" spans="1:20" x14ac:dyDescent="0.3">
      <c r="A6941" s="1" t="s">
        <v>6985</v>
      </c>
      <c r="B6941" s="1" t="s">
        <v>49</v>
      </c>
      <c r="C6941" s="1" t="s">
        <v>14</v>
      </c>
      <c r="D6941" s="1" t="s">
        <v>50</v>
      </c>
      <c r="E6941" s="1" t="s">
        <v>47</v>
      </c>
      <c r="F6941" s="1" t="s">
        <v>62</v>
      </c>
      <c r="G6941">
        <v>19964.189999999999</v>
      </c>
      <c r="H6941">
        <v>4</v>
      </c>
      <c r="I6941">
        <v>79856.759999999995</v>
      </c>
      <c r="J6941">
        <v>4.7699999999999996</v>
      </c>
      <c r="K6941">
        <v>2309</v>
      </c>
      <c r="L6941" s="2">
        <v>45570</v>
      </c>
      <c r="O6941" t="str">
        <f>IF(ecommerce_10000[[#This Row],[Platform]]="Souq","sq",ecommerce_10000[[#This Row],[Platform]])</f>
        <v>Amazon</v>
      </c>
      <c r="P6941" t="str">
        <f>IF(E6941="Souq","sq",IF(E6941="Jumia","Jum",E6941))</f>
        <v>Amazon</v>
      </c>
      <c r="Q6941">
        <f>VLOOKUP(ecommerce_10000[[#This Row],[City]],F:I,4,FALSE)</f>
        <v>27872.98</v>
      </c>
      <c r="R6941" s="1">
        <f>SUMIF(C:C,ecommerce_10000[[#This Row],[Category]],I:I)</f>
        <v>92327183.770000085</v>
      </c>
      <c r="S6941" s="1">
        <f>SUMIFS(I:I,C:C,C6941)</f>
        <v>92327183.770000085</v>
      </c>
      <c r="T6941" s="1" t="str">
        <f>INDEX(F:F,MATCH(ecommerce_10000[[#This Row],[TotalAmount]],I:I,0))</f>
        <v>Giza</v>
      </c>
    </row>
    <row r="6942" spans="1:20" x14ac:dyDescent="0.3">
      <c r="A6942" s="1" t="s">
        <v>6986</v>
      </c>
      <c r="B6942" s="1" t="s">
        <v>38</v>
      </c>
      <c r="C6942" s="1" t="s">
        <v>20</v>
      </c>
      <c r="D6942" s="1" t="s">
        <v>39</v>
      </c>
      <c r="E6942" s="1" t="s">
        <v>22</v>
      </c>
      <c r="F6942" s="1" t="s">
        <v>40</v>
      </c>
      <c r="G6942">
        <v>3463.33</v>
      </c>
      <c r="H6942">
        <v>1</v>
      </c>
      <c r="I6942">
        <v>3463.33</v>
      </c>
      <c r="J6942">
        <v>2.77</v>
      </c>
      <c r="K6942">
        <v>1949</v>
      </c>
      <c r="L6942" s="2">
        <v>45481</v>
      </c>
      <c r="O6942" t="str">
        <f>IF(ecommerce_10000[[#This Row],[Platform]]="Souq","sq",ecommerce_10000[[#This Row],[Platform]])</f>
        <v>Jumia</v>
      </c>
      <c r="P6942" t="str">
        <f>IF(E6942="Souq","sq",IF(E6942="Jumia","Jum",E6942))</f>
        <v>Jum</v>
      </c>
      <c r="Q6942">
        <f>VLOOKUP(ecommerce_10000[[#This Row],[City]],F:I,4,FALSE)</f>
        <v>99349.3</v>
      </c>
      <c r="R6942" s="1">
        <f>SUMIF(C:C,ecommerce_10000[[#This Row],[Category]],I:I)</f>
        <v>91504159.730000004</v>
      </c>
      <c r="S6942" s="1">
        <f>SUMIFS(I:I,C:C,C6942)</f>
        <v>91504159.730000004</v>
      </c>
      <c r="T6942" s="1" t="str">
        <f>INDEX(F:F,MATCH(ecommerce_10000[[#This Row],[TotalAmount]],I:I,0))</f>
        <v>Riyadh</v>
      </c>
    </row>
    <row r="6943" spans="1:20" x14ac:dyDescent="0.3">
      <c r="A6943" s="1" t="s">
        <v>6987</v>
      </c>
      <c r="B6943" s="1" t="s">
        <v>43</v>
      </c>
      <c r="C6943" s="1" t="s">
        <v>44</v>
      </c>
      <c r="D6943" s="1" t="s">
        <v>45</v>
      </c>
      <c r="E6943" s="1" t="s">
        <v>47</v>
      </c>
      <c r="F6943" s="1" t="s">
        <v>62</v>
      </c>
      <c r="G6943">
        <v>14004.67</v>
      </c>
      <c r="H6943">
        <v>1</v>
      </c>
      <c r="I6943">
        <v>14004.67</v>
      </c>
      <c r="J6943">
        <v>2.99</v>
      </c>
      <c r="K6943">
        <v>3689</v>
      </c>
      <c r="L6943" s="2">
        <v>45318</v>
      </c>
      <c r="O6943" t="str">
        <f>IF(ecommerce_10000[[#This Row],[Platform]]="Souq","sq",ecommerce_10000[[#This Row],[Platform]])</f>
        <v>Amazon</v>
      </c>
      <c r="P6943" t="str">
        <f>IF(E6943="Souq","sq",IF(E6943="Jumia","Jum",E6943))</f>
        <v>Amazon</v>
      </c>
      <c r="Q6943">
        <f>VLOOKUP(ecommerce_10000[[#This Row],[City]],F:I,4,FALSE)</f>
        <v>27872.98</v>
      </c>
      <c r="R6943" s="1">
        <f>SUMIF(C:C,ecommerce_10000[[#This Row],[Category]],I:I)</f>
        <v>31420413.200000018</v>
      </c>
      <c r="S6943" s="1">
        <f>SUMIFS(I:I,C:C,C6943)</f>
        <v>31420413.200000018</v>
      </c>
      <c r="T6943" s="1" t="str">
        <f>INDEX(F:F,MATCH(ecommerce_10000[[#This Row],[TotalAmount]],I:I,0))</f>
        <v>Giza</v>
      </c>
    </row>
    <row r="6944" spans="1:20" x14ac:dyDescent="0.3">
      <c r="A6944" s="1" t="s">
        <v>6988</v>
      </c>
      <c r="B6944" s="1" t="s">
        <v>25</v>
      </c>
      <c r="C6944" s="1" t="s">
        <v>26</v>
      </c>
      <c r="D6944" s="1" t="s">
        <v>27</v>
      </c>
      <c r="E6944" s="1" t="s">
        <v>47</v>
      </c>
      <c r="F6944" s="1" t="s">
        <v>17</v>
      </c>
      <c r="G6944">
        <v>1668.54</v>
      </c>
      <c r="H6944">
        <v>3</v>
      </c>
      <c r="I6944">
        <v>5005.62</v>
      </c>
      <c r="J6944">
        <v>3.41</v>
      </c>
      <c r="K6944">
        <v>1136</v>
      </c>
      <c r="L6944" s="2">
        <v>45292</v>
      </c>
      <c r="O6944" t="str">
        <f>IF(ecommerce_10000[[#This Row],[Platform]]="Souq","sq",ecommerce_10000[[#This Row],[Platform]])</f>
        <v>Amazon</v>
      </c>
      <c r="P6944" t="str">
        <f>IF(E6944="Souq","sq",IF(E6944="Jumia","Jum",E6944))</f>
        <v>Amazon</v>
      </c>
      <c r="Q6944">
        <f>VLOOKUP(ecommerce_10000[[#This Row],[City]],F:I,4,FALSE)</f>
        <v>16284.02</v>
      </c>
      <c r="R6944" s="1">
        <f>SUMIF(C:C,ecommerce_10000[[#This Row],[Category]],I:I)</f>
        <v>29200970.130000021</v>
      </c>
      <c r="S6944" s="1">
        <f>SUMIFS(I:I,C:C,C6944)</f>
        <v>29200970.130000021</v>
      </c>
      <c r="T6944" s="1" t="str">
        <f>INDEX(F:F,MATCH(ecommerce_10000[[#This Row],[TotalAmount]],I:I,0))</f>
        <v>Cairo</v>
      </c>
    </row>
    <row r="6945" spans="1:20" x14ac:dyDescent="0.3">
      <c r="A6945" s="1" t="s">
        <v>6989</v>
      </c>
      <c r="B6945" s="1" t="s">
        <v>65</v>
      </c>
      <c r="C6945" s="1" t="s">
        <v>20</v>
      </c>
      <c r="D6945" s="1" t="s">
        <v>66</v>
      </c>
      <c r="E6945" s="1" t="s">
        <v>22</v>
      </c>
      <c r="F6945" s="1" t="s">
        <v>23</v>
      </c>
      <c r="G6945">
        <v>12070.41</v>
      </c>
      <c r="H6945">
        <v>2</v>
      </c>
      <c r="I6945">
        <v>24140.82</v>
      </c>
      <c r="J6945">
        <v>4.8499999999999996</v>
      </c>
      <c r="K6945">
        <v>1276</v>
      </c>
      <c r="L6945" s="2">
        <v>45386</v>
      </c>
      <c r="O6945" t="str">
        <f>IF(ecommerce_10000[[#This Row],[Platform]]="Souq","sq",ecommerce_10000[[#This Row],[Platform]])</f>
        <v>Jumia</v>
      </c>
      <c r="P6945" t="str">
        <f>IF(E6945="Souq","sq",IF(E6945="Jumia","Jum",E6945))</f>
        <v>Jum</v>
      </c>
      <c r="Q6945">
        <f>VLOOKUP(ecommerce_10000[[#This Row],[City]],F:I,4,FALSE)</f>
        <v>13290.4</v>
      </c>
      <c r="R6945" s="1">
        <f>SUMIF(C:C,ecommerce_10000[[#This Row],[Category]],I:I)</f>
        <v>91504159.730000004</v>
      </c>
      <c r="S6945" s="1">
        <f>SUMIFS(I:I,C:C,C6945)</f>
        <v>91504159.730000004</v>
      </c>
      <c r="T6945" s="1" t="str">
        <f>INDEX(F:F,MATCH(ecommerce_10000[[#This Row],[TotalAmount]],I:I,0))</f>
        <v>Alexandria</v>
      </c>
    </row>
    <row r="6946" spans="1:20" x14ac:dyDescent="0.3">
      <c r="A6946" s="1" t="s">
        <v>6990</v>
      </c>
      <c r="B6946" s="1" t="s">
        <v>38</v>
      </c>
      <c r="C6946" s="1" t="s">
        <v>20</v>
      </c>
      <c r="D6946" s="1" t="s">
        <v>39</v>
      </c>
      <c r="E6946" s="1" t="s">
        <v>22</v>
      </c>
      <c r="F6946" s="1" t="s">
        <v>28</v>
      </c>
      <c r="G6946">
        <v>11753.5</v>
      </c>
      <c r="H6946">
        <v>3</v>
      </c>
      <c r="I6946">
        <v>35260.5</v>
      </c>
      <c r="J6946">
        <v>4.1399999999999997</v>
      </c>
      <c r="K6946">
        <v>3042</v>
      </c>
      <c r="L6946" s="2">
        <v>45491</v>
      </c>
      <c r="O6946" t="str">
        <f>IF(ecommerce_10000[[#This Row],[Platform]]="Souq","sq",ecommerce_10000[[#This Row],[Platform]])</f>
        <v>Jumia</v>
      </c>
      <c r="P6946" t="str">
        <f>IF(E6946="Souq","sq",IF(E6946="Jumia","Jum",E6946))</f>
        <v>Jum</v>
      </c>
      <c r="Q6946">
        <f>VLOOKUP(ecommerce_10000[[#This Row],[City]],F:I,4,FALSE)</f>
        <v>26648.76</v>
      </c>
      <c r="R6946" s="1">
        <f>SUMIF(C:C,ecommerce_10000[[#This Row],[Category]],I:I)</f>
        <v>91504159.730000004</v>
      </c>
      <c r="S6946" s="1">
        <f>SUMIFS(I:I,C:C,C6946)</f>
        <v>91504159.730000004</v>
      </c>
      <c r="T6946" s="1" t="str">
        <f>INDEX(F:F,MATCH(ecommerce_10000[[#This Row],[TotalAmount]],I:I,0))</f>
        <v>Casablanca</v>
      </c>
    </row>
    <row r="6947" spans="1:20" x14ac:dyDescent="0.3">
      <c r="A6947" s="1" t="s">
        <v>6991</v>
      </c>
      <c r="B6947" s="1" t="s">
        <v>43</v>
      </c>
      <c r="C6947" s="1" t="s">
        <v>44</v>
      </c>
      <c r="D6947" s="1" t="s">
        <v>45</v>
      </c>
      <c r="E6947" s="1" t="s">
        <v>47</v>
      </c>
      <c r="F6947" s="1" t="s">
        <v>28</v>
      </c>
      <c r="G6947">
        <v>2216.17</v>
      </c>
      <c r="H6947">
        <v>2</v>
      </c>
      <c r="I6947">
        <v>4432.34</v>
      </c>
      <c r="J6947">
        <v>4.8499999999999996</v>
      </c>
      <c r="K6947">
        <v>3703</v>
      </c>
      <c r="L6947" s="2">
        <v>45361</v>
      </c>
      <c r="O6947" t="str">
        <f>IF(ecommerce_10000[[#This Row],[Platform]]="Souq","sq",ecommerce_10000[[#This Row],[Platform]])</f>
        <v>Amazon</v>
      </c>
      <c r="P6947" t="str">
        <f>IF(E6947="Souq","sq",IF(E6947="Jumia","Jum",E6947))</f>
        <v>Amazon</v>
      </c>
      <c r="Q6947">
        <f>VLOOKUP(ecommerce_10000[[#This Row],[City]],F:I,4,FALSE)</f>
        <v>26648.76</v>
      </c>
      <c r="R6947" s="1">
        <f>SUMIF(C:C,ecommerce_10000[[#This Row],[Category]],I:I)</f>
        <v>31420413.200000018</v>
      </c>
      <c r="S6947" s="1">
        <f>SUMIFS(I:I,C:C,C6947)</f>
        <v>31420413.200000018</v>
      </c>
      <c r="T6947" s="1" t="str">
        <f>INDEX(F:F,MATCH(ecommerce_10000[[#This Row],[TotalAmount]],I:I,0))</f>
        <v>Casablanca</v>
      </c>
    </row>
    <row r="6948" spans="1:20" x14ac:dyDescent="0.3">
      <c r="A6948" s="1" t="s">
        <v>6992</v>
      </c>
      <c r="B6948" s="1" t="s">
        <v>43</v>
      </c>
      <c r="C6948" s="1" t="s">
        <v>44</v>
      </c>
      <c r="D6948" s="1" t="s">
        <v>45</v>
      </c>
      <c r="E6948" s="1" t="s">
        <v>22</v>
      </c>
      <c r="F6948" s="1" t="s">
        <v>28</v>
      </c>
      <c r="G6948">
        <v>7707.04</v>
      </c>
      <c r="H6948">
        <v>2</v>
      </c>
      <c r="I6948">
        <v>15414.08</v>
      </c>
      <c r="J6948">
        <v>1.57</v>
      </c>
      <c r="K6948">
        <v>1209</v>
      </c>
      <c r="L6948" s="2">
        <v>45425</v>
      </c>
      <c r="O6948" t="str">
        <f>IF(ecommerce_10000[[#This Row],[Platform]]="Souq","sq",ecommerce_10000[[#This Row],[Platform]])</f>
        <v>Jumia</v>
      </c>
      <c r="P6948" t="str">
        <f>IF(E6948="Souq","sq",IF(E6948="Jumia","Jum",E6948))</f>
        <v>Jum</v>
      </c>
      <c r="Q6948">
        <f>VLOOKUP(ecommerce_10000[[#This Row],[City]],F:I,4,FALSE)</f>
        <v>26648.76</v>
      </c>
      <c r="R6948" s="1">
        <f>SUMIF(C:C,ecommerce_10000[[#This Row],[Category]],I:I)</f>
        <v>31420413.200000018</v>
      </c>
      <c r="S6948" s="1">
        <f>SUMIFS(I:I,C:C,C6948)</f>
        <v>31420413.200000018</v>
      </c>
      <c r="T6948" s="1" t="str">
        <f>INDEX(F:F,MATCH(ecommerce_10000[[#This Row],[TotalAmount]],I:I,0))</f>
        <v>Casablanca</v>
      </c>
    </row>
    <row r="6949" spans="1:20" x14ac:dyDescent="0.3">
      <c r="A6949" s="1" t="s">
        <v>6993</v>
      </c>
      <c r="B6949" s="1" t="s">
        <v>30</v>
      </c>
      <c r="C6949" s="1" t="s">
        <v>31</v>
      </c>
      <c r="D6949" s="1" t="s">
        <v>32</v>
      </c>
      <c r="E6949" s="1" t="s">
        <v>47</v>
      </c>
      <c r="F6949" s="1" t="s">
        <v>40</v>
      </c>
      <c r="G6949">
        <v>4811.24</v>
      </c>
      <c r="H6949">
        <v>2</v>
      </c>
      <c r="I6949">
        <v>9622.48</v>
      </c>
      <c r="J6949">
        <v>3.11</v>
      </c>
      <c r="K6949">
        <v>1289</v>
      </c>
      <c r="L6949" s="2">
        <v>45651</v>
      </c>
      <c r="O6949" t="str">
        <f>IF(ecommerce_10000[[#This Row],[Platform]]="Souq","sq",ecommerce_10000[[#This Row],[Platform]])</f>
        <v>Amazon</v>
      </c>
      <c r="P6949" t="str">
        <f>IF(E6949="Souq","sq",IF(E6949="Jumia","Jum",E6949))</f>
        <v>Amazon</v>
      </c>
      <c r="Q6949">
        <f>VLOOKUP(ecommerce_10000[[#This Row],[City]],F:I,4,FALSE)</f>
        <v>99349.3</v>
      </c>
      <c r="R6949" s="1">
        <f>SUMIF(C:C,ecommerce_10000[[#This Row],[Category]],I:I)</f>
        <v>57542997.559999913</v>
      </c>
      <c r="S6949" s="1">
        <f>SUMIFS(I:I,C:C,C6949)</f>
        <v>57542997.559999913</v>
      </c>
      <c r="T6949" s="1" t="str">
        <f>INDEX(F:F,MATCH(ecommerce_10000[[#This Row],[TotalAmount]],I:I,0))</f>
        <v>Riyadh</v>
      </c>
    </row>
    <row r="6950" spans="1:20" x14ac:dyDescent="0.3">
      <c r="A6950" s="1" t="s">
        <v>6994</v>
      </c>
      <c r="B6950" s="1" t="s">
        <v>65</v>
      </c>
      <c r="C6950" s="1" t="s">
        <v>20</v>
      </c>
      <c r="D6950" s="1" t="s">
        <v>66</v>
      </c>
      <c r="E6950" s="1" t="s">
        <v>47</v>
      </c>
      <c r="F6950" s="1" t="s">
        <v>62</v>
      </c>
      <c r="G6950">
        <v>19883.22</v>
      </c>
      <c r="H6950">
        <v>2</v>
      </c>
      <c r="I6950">
        <v>39766.44</v>
      </c>
      <c r="J6950">
        <v>1.24</v>
      </c>
      <c r="K6950">
        <v>4709</v>
      </c>
      <c r="L6950" s="2">
        <v>45412</v>
      </c>
      <c r="O6950" t="str">
        <f>IF(ecommerce_10000[[#This Row],[Platform]]="Souq","sq",ecommerce_10000[[#This Row],[Platform]])</f>
        <v>Amazon</v>
      </c>
      <c r="P6950" t="str">
        <f>IF(E6950="Souq","sq",IF(E6950="Jumia","Jum",E6950))</f>
        <v>Amazon</v>
      </c>
      <c r="Q6950">
        <f>VLOOKUP(ecommerce_10000[[#This Row],[City]],F:I,4,FALSE)</f>
        <v>27872.98</v>
      </c>
      <c r="R6950" s="1">
        <f>SUMIF(C:C,ecommerce_10000[[#This Row],[Category]],I:I)</f>
        <v>91504159.730000004</v>
      </c>
      <c r="S6950" s="1">
        <f>SUMIFS(I:I,C:C,C6950)</f>
        <v>91504159.730000004</v>
      </c>
      <c r="T6950" s="1" t="str">
        <f>INDEX(F:F,MATCH(ecommerce_10000[[#This Row],[TotalAmount]],I:I,0))</f>
        <v>Giza</v>
      </c>
    </row>
    <row r="6951" spans="1:20" x14ac:dyDescent="0.3">
      <c r="A6951" s="1" t="s">
        <v>6995</v>
      </c>
      <c r="B6951" s="1" t="s">
        <v>53</v>
      </c>
      <c r="C6951" s="1" t="s">
        <v>31</v>
      </c>
      <c r="D6951" s="1" t="s">
        <v>54</v>
      </c>
      <c r="E6951" s="1" t="s">
        <v>16</v>
      </c>
      <c r="F6951" s="1" t="s">
        <v>62</v>
      </c>
      <c r="G6951">
        <v>14397.85</v>
      </c>
      <c r="H6951">
        <v>2</v>
      </c>
      <c r="I6951">
        <v>28795.7</v>
      </c>
      <c r="J6951">
        <v>1.44</v>
      </c>
      <c r="K6951">
        <v>1963</v>
      </c>
      <c r="L6951" s="2">
        <v>45309</v>
      </c>
      <c r="O6951" t="str">
        <f>IF(ecommerce_10000[[#This Row],[Platform]]="Souq","sq",ecommerce_10000[[#This Row],[Platform]])</f>
        <v>sq</v>
      </c>
      <c r="P6951" t="str">
        <f>IF(E6951="Souq","sq",IF(E6951="Jumia","Jum",E6951))</f>
        <v>sq</v>
      </c>
      <c r="Q6951">
        <f>VLOOKUP(ecommerce_10000[[#This Row],[City]],F:I,4,FALSE)</f>
        <v>27872.98</v>
      </c>
      <c r="R6951" s="1">
        <f>SUMIF(C:C,ecommerce_10000[[#This Row],[Category]],I:I)</f>
        <v>57542997.559999913</v>
      </c>
      <c r="S6951" s="1">
        <f>SUMIFS(I:I,C:C,C6951)</f>
        <v>57542997.559999913</v>
      </c>
      <c r="T6951" s="1" t="str">
        <f>INDEX(F:F,MATCH(ecommerce_10000[[#This Row],[TotalAmount]],I:I,0))</f>
        <v>Giza</v>
      </c>
    </row>
    <row r="6952" spans="1:20" x14ac:dyDescent="0.3">
      <c r="A6952" s="1" t="s">
        <v>6996</v>
      </c>
      <c r="B6952" s="1" t="s">
        <v>65</v>
      </c>
      <c r="C6952" s="1" t="s">
        <v>20</v>
      </c>
      <c r="D6952" s="1" t="s">
        <v>66</v>
      </c>
      <c r="E6952" s="1" t="s">
        <v>16</v>
      </c>
      <c r="F6952" s="1" t="s">
        <v>28</v>
      </c>
      <c r="G6952">
        <v>9987.25</v>
      </c>
      <c r="H6952">
        <v>3</v>
      </c>
      <c r="I6952">
        <v>29961.75</v>
      </c>
      <c r="J6952">
        <v>3.74</v>
      </c>
      <c r="K6952">
        <v>2665</v>
      </c>
      <c r="L6952" s="2">
        <v>45554</v>
      </c>
      <c r="O6952" t="str">
        <f>IF(ecommerce_10000[[#This Row],[Platform]]="Souq","sq",ecommerce_10000[[#This Row],[Platform]])</f>
        <v>sq</v>
      </c>
      <c r="P6952" t="str">
        <f>IF(E6952="Souq","sq",IF(E6952="Jumia","Jum",E6952))</f>
        <v>sq</v>
      </c>
      <c r="Q6952">
        <f>VLOOKUP(ecommerce_10000[[#This Row],[City]],F:I,4,FALSE)</f>
        <v>26648.76</v>
      </c>
      <c r="R6952" s="1">
        <f>SUMIF(C:C,ecommerce_10000[[#This Row],[Category]],I:I)</f>
        <v>91504159.730000004</v>
      </c>
      <c r="S6952" s="1">
        <f>SUMIFS(I:I,C:C,C6952)</f>
        <v>91504159.730000004</v>
      </c>
      <c r="T6952" s="1" t="str">
        <f>INDEX(F:F,MATCH(ecommerce_10000[[#This Row],[TotalAmount]],I:I,0))</f>
        <v>Casablanca</v>
      </c>
    </row>
    <row r="6953" spans="1:20" x14ac:dyDescent="0.3">
      <c r="A6953" s="1" t="s">
        <v>6997</v>
      </c>
      <c r="B6953" s="1" t="s">
        <v>53</v>
      </c>
      <c r="C6953" s="1" t="s">
        <v>31</v>
      </c>
      <c r="D6953" s="1" t="s">
        <v>54</v>
      </c>
      <c r="E6953" s="1" t="s">
        <v>22</v>
      </c>
      <c r="F6953" s="1" t="s">
        <v>28</v>
      </c>
      <c r="G6953">
        <v>9079.64</v>
      </c>
      <c r="H6953">
        <v>4</v>
      </c>
      <c r="I6953">
        <v>36318.559999999998</v>
      </c>
      <c r="J6953">
        <v>3.8</v>
      </c>
      <c r="K6953">
        <v>4638</v>
      </c>
      <c r="L6953" s="2">
        <v>45612</v>
      </c>
      <c r="O6953" t="str">
        <f>IF(ecommerce_10000[[#This Row],[Platform]]="Souq","sq",ecommerce_10000[[#This Row],[Platform]])</f>
        <v>Jumia</v>
      </c>
      <c r="P6953" t="str">
        <f>IF(E6953="Souq","sq",IF(E6953="Jumia","Jum",E6953))</f>
        <v>Jum</v>
      </c>
      <c r="Q6953">
        <f>VLOOKUP(ecommerce_10000[[#This Row],[City]],F:I,4,FALSE)</f>
        <v>26648.76</v>
      </c>
      <c r="R6953" s="1">
        <f>SUMIF(C:C,ecommerce_10000[[#This Row],[Category]],I:I)</f>
        <v>57542997.559999913</v>
      </c>
      <c r="S6953" s="1">
        <f>SUMIFS(I:I,C:C,C6953)</f>
        <v>57542997.559999913</v>
      </c>
      <c r="T6953" s="1" t="str">
        <f>INDEX(F:F,MATCH(ecommerce_10000[[#This Row],[TotalAmount]],I:I,0))</f>
        <v>Casablanca</v>
      </c>
    </row>
    <row r="6954" spans="1:20" x14ac:dyDescent="0.3">
      <c r="A6954" s="1" t="s">
        <v>6998</v>
      </c>
      <c r="B6954" s="1" t="s">
        <v>35</v>
      </c>
      <c r="C6954" s="1" t="s">
        <v>14</v>
      </c>
      <c r="D6954" s="1" t="s">
        <v>36</v>
      </c>
      <c r="E6954" s="1" t="s">
        <v>47</v>
      </c>
      <c r="F6954" s="1" t="s">
        <v>33</v>
      </c>
      <c r="G6954">
        <v>3835.71</v>
      </c>
      <c r="H6954">
        <v>1</v>
      </c>
      <c r="I6954">
        <v>3835.71</v>
      </c>
      <c r="J6954">
        <v>4.82</v>
      </c>
      <c r="K6954">
        <v>1399</v>
      </c>
      <c r="L6954" s="2">
        <v>45360</v>
      </c>
      <c r="O6954" t="str">
        <f>IF(ecommerce_10000[[#This Row],[Platform]]="Souq","sq",ecommerce_10000[[#This Row],[Platform]])</f>
        <v>Amazon</v>
      </c>
      <c r="P6954" t="str">
        <f>IF(E6954="Souq","sq",IF(E6954="Jumia","Jum",E6954))</f>
        <v>Amazon</v>
      </c>
      <c r="Q6954">
        <f>VLOOKUP(ecommerce_10000[[#This Row],[City]],F:I,4,FALSE)</f>
        <v>3665.44</v>
      </c>
      <c r="R6954" s="1">
        <f>SUMIF(C:C,ecommerce_10000[[#This Row],[Category]],I:I)</f>
        <v>92327183.770000085</v>
      </c>
      <c r="S6954" s="1">
        <f>SUMIFS(I:I,C:C,C6954)</f>
        <v>92327183.770000085</v>
      </c>
      <c r="T6954" s="1" t="str">
        <f>INDEX(F:F,MATCH(ecommerce_10000[[#This Row],[TotalAmount]],I:I,0))</f>
        <v>Dubai</v>
      </c>
    </row>
    <row r="6955" spans="1:20" x14ac:dyDescent="0.3">
      <c r="A6955" s="1" t="s">
        <v>6999</v>
      </c>
      <c r="B6955" s="1" t="s">
        <v>30</v>
      </c>
      <c r="C6955" s="1" t="s">
        <v>31</v>
      </c>
      <c r="D6955" s="1" t="s">
        <v>32</v>
      </c>
      <c r="E6955" s="1" t="s">
        <v>16</v>
      </c>
      <c r="F6955" s="1" t="s">
        <v>28</v>
      </c>
      <c r="G6955">
        <v>10188.35</v>
      </c>
      <c r="H6955">
        <v>5</v>
      </c>
      <c r="I6955">
        <v>50941.75</v>
      </c>
      <c r="J6955">
        <v>3.73</v>
      </c>
      <c r="K6955">
        <v>2084</v>
      </c>
      <c r="L6955" s="2">
        <v>45392</v>
      </c>
      <c r="O6955" t="str">
        <f>IF(ecommerce_10000[[#This Row],[Platform]]="Souq","sq",ecommerce_10000[[#This Row],[Platform]])</f>
        <v>sq</v>
      </c>
      <c r="P6955" t="str">
        <f>IF(E6955="Souq","sq",IF(E6955="Jumia","Jum",E6955))</f>
        <v>sq</v>
      </c>
      <c r="Q6955">
        <f>VLOOKUP(ecommerce_10000[[#This Row],[City]],F:I,4,FALSE)</f>
        <v>26648.76</v>
      </c>
      <c r="R6955" s="1">
        <f>SUMIF(C:C,ecommerce_10000[[#This Row],[Category]],I:I)</f>
        <v>57542997.559999913</v>
      </c>
      <c r="S6955" s="1">
        <f>SUMIFS(I:I,C:C,C6955)</f>
        <v>57542997.559999913</v>
      </c>
      <c r="T6955" s="1" t="str">
        <f>INDEX(F:F,MATCH(ecommerce_10000[[#This Row],[TotalAmount]],I:I,0))</f>
        <v>Casablanca</v>
      </c>
    </row>
    <row r="6956" spans="1:20" x14ac:dyDescent="0.3">
      <c r="A6956" s="1" t="s">
        <v>7000</v>
      </c>
      <c r="B6956" s="1" t="s">
        <v>35</v>
      </c>
      <c r="C6956" s="1" t="s">
        <v>14</v>
      </c>
      <c r="D6956" s="1" t="s">
        <v>36</v>
      </c>
      <c r="E6956" s="1" t="s">
        <v>22</v>
      </c>
      <c r="F6956" s="1" t="s">
        <v>17</v>
      </c>
      <c r="G6956">
        <v>7493.09</v>
      </c>
      <c r="H6956">
        <v>3</v>
      </c>
      <c r="I6956">
        <v>22479.27</v>
      </c>
      <c r="J6956">
        <v>3.15</v>
      </c>
      <c r="K6956">
        <v>568</v>
      </c>
      <c r="L6956" s="2">
        <v>45376</v>
      </c>
      <c r="O6956" t="str">
        <f>IF(ecommerce_10000[[#This Row],[Platform]]="Souq","sq",ecommerce_10000[[#This Row],[Platform]])</f>
        <v>Jumia</v>
      </c>
      <c r="P6956" t="str">
        <f>IF(E6956="Souq","sq",IF(E6956="Jumia","Jum",E6956))</f>
        <v>Jum</v>
      </c>
      <c r="Q6956">
        <f>VLOOKUP(ecommerce_10000[[#This Row],[City]],F:I,4,FALSE)</f>
        <v>16284.02</v>
      </c>
      <c r="R6956" s="1">
        <f>SUMIF(C:C,ecommerce_10000[[#This Row],[Category]],I:I)</f>
        <v>92327183.770000085</v>
      </c>
      <c r="S6956" s="1">
        <f>SUMIFS(I:I,C:C,C6956)</f>
        <v>92327183.770000085</v>
      </c>
      <c r="T6956" s="1" t="str">
        <f>INDEX(F:F,MATCH(ecommerce_10000[[#This Row],[TotalAmount]],I:I,0))</f>
        <v>Cairo</v>
      </c>
    </row>
    <row r="6957" spans="1:20" x14ac:dyDescent="0.3">
      <c r="A6957" s="1" t="s">
        <v>7001</v>
      </c>
      <c r="B6957" s="1" t="s">
        <v>13</v>
      </c>
      <c r="C6957" s="1" t="s">
        <v>14</v>
      </c>
      <c r="D6957" s="1" t="s">
        <v>15</v>
      </c>
      <c r="E6957" s="1" t="s">
        <v>47</v>
      </c>
      <c r="F6957" s="1" t="s">
        <v>40</v>
      </c>
      <c r="G6957">
        <v>5513.34</v>
      </c>
      <c r="H6957">
        <v>4</v>
      </c>
      <c r="I6957">
        <v>22053.360000000001</v>
      </c>
      <c r="J6957">
        <v>3.28</v>
      </c>
      <c r="K6957">
        <v>3284</v>
      </c>
      <c r="L6957" s="2">
        <v>45388</v>
      </c>
      <c r="O6957" t="str">
        <f>IF(ecommerce_10000[[#This Row],[Platform]]="Souq","sq",ecommerce_10000[[#This Row],[Platform]])</f>
        <v>Amazon</v>
      </c>
      <c r="P6957" t="str">
        <f>IF(E6957="Souq","sq",IF(E6957="Jumia","Jum",E6957))</f>
        <v>Amazon</v>
      </c>
      <c r="Q6957">
        <f>VLOOKUP(ecommerce_10000[[#This Row],[City]],F:I,4,FALSE)</f>
        <v>99349.3</v>
      </c>
      <c r="R6957" s="1">
        <f>SUMIF(C:C,ecommerce_10000[[#This Row],[Category]],I:I)</f>
        <v>92327183.770000085</v>
      </c>
      <c r="S6957" s="1">
        <f>SUMIFS(I:I,C:C,C6957)</f>
        <v>92327183.770000085</v>
      </c>
      <c r="T6957" s="1" t="str">
        <f>INDEX(F:F,MATCH(ecommerce_10000[[#This Row],[TotalAmount]],I:I,0))</f>
        <v>Riyadh</v>
      </c>
    </row>
    <row r="6958" spans="1:20" x14ac:dyDescent="0.3">
      <c r="A6958" s="1" t="s">
        <v>7002</v>
      </c>
      <c r="B6958" s="1" t="s">
        <v>25</v>
      </c>
      <c r="C6958" s="1" t="s">
        <v>26</v>
      </c>
      <c r="D6958" s="1" t="s">
        <v>27</v>
      </c>
      <c r="E6958" s="1" t="s">
        <v>47</v>
      </c>
      <c r="F6958" s="1" t="s">
        <v>62</v>
      </c>
      <c r="G6958">
        <v>12437.4</v>
      </c>
      <c r="H6958">
        <v>5</v>
      </c>
      <c r="I6958">
        <v>62187</v>
      </c>
      <c r="J6958">
        <v>3.31</v>
      </c>
      <c r="K6958">
        <v>2894</v>
      </c>
      <c r="L6958" s="2">
        <v>45376</v>
      </c>
      <c r="O6958" t="str">
        <f>IF(ecommerce_10000[[#This Row],[Platform]]="Souq","sq",ecommerce_10000[[#This Row],[Platform]])</f>
        <v>Amazon</v>
      </c>
      <c r="P6958" t="str">
        <f>IF(E6958="Souq","sq",IF(E6958="Jumia","Jum",E6958))</f>
        <v>Amazon</v>
      </c>
      <c r="Q6958">
        <f>VLOOKUP(ecommerce_10000[[#This Row],[City]],F:I,4,FALSE)</f>
        <v>27872.98</v>
      </c>
      <c r="R6958" s="1">
        <f>SUMIF(C:C,ecommerce_10000[[#This Row],[Category]],I:I)</f>
        <v>29200970.130000021</v>
      </c>
      <c r="S6958" s="1">
        <f>SUMIFS(I:I,C:C,C6958)</f>
        <v>29200970.130000021</v>
      </c>
      <c r="T6958" s="1" t="str">
        <f>INDEX(F:F,MATCH(ecommerce_10000[[#This Row],[TotalAmount]],I:I,0))</f>
        <v>Giza</v>
      </c>
    </row>
    <row r="6959" spans="1:20" x14ac:dyDescent="0.3">
      <c r="A6959" s="1" t="s">
        <v>7003</v>
      </c>
      <c r="B6959" s="1" t="s">
        <v>25</v>
      </c>
      <c r="C6959" s="1" t="s">
        <v>26</v>
      </c>
      <c r="D6959" s="1" t="s">
        <v>27</v>
      </c>
      <c r="E6959" s="1" t="s">
        <v>47</v>
      </c>
      <c r="F6959" s="1" t="s">
        <v>23</v>
      </c>
      <c r="G6959">
        <v>5288.82</v>
      </c>
      <c r="H6959">
        <v>1</v>
      </c>
      <c r="I6959">
        <v>5288.82</v>
      </c>
      <c r="J6959">
        <v>2.4900000000000002</v>
      </c>
      <c r="K6959">
        <v>761</v>
      </c>
      <c r="L6959" s="2">
        <v>45628</v>
      </c>
      <c r="O6959" t="str">
        <f>IF(ecommerce_10000[[#This Row],[Platform]]="Souq","sq",ecommerce_10000[[#This Row],[Platform]])</f>
        <v>Amazon</v>
      </c>
      <c r="P6959" t="str">
        <f>IF(E6959="Souq","sq",IF(E6959="Jumia","Jum",E6959))</f>
        <v>Amazon</v>
      </c>
      <c r="Q6959">
        <f>VLOOKUP(ecommerce_10000[[#This Row],[City]],F:I,4,FALSE)</f>
        <v>13290.4</v>
      </c>
      <c r="R6959" s="1">
        <f>SUMIF(C:C,ecommerce_10000[[#This Row],[Category]],I:I)</f>
        <v>29200970.130000021</v>
      </c>
      <c r="S6959" s="1">
        <f>SUMIFS(I:I,C:C,C6959)</f>
        <v>29200970.130000021</v>
      </c>
      <c r="T6959" s="1" t="str">
        <f>INDEX(F:F,MATCH(ecommerce_10000[[#This Row],[TotalAmount]],I:I,0))</f>
        <v>Alexandria</v>
      </c>
    </row>
    <row r="6960" spans="1:20" x14ac:dyDescent="0.3">
      <c r="A6960" s="1" t="s">
        <v>7004</v>
      </c>
      <c r="B6960" s="1" t="s">
        <v>53</v>
      </c>
      <c r="C6960" s="1" t="s">
        <v>31</v>
      </c>
      <c r="D6960" s="1" t="s">
        <v>54</v>
      </c>
      <c r="E6960" s="1" t="s">
        <v>16</v>
      </c>
      <c r="F6960" s="1" t="s">
        <v>40</v>
      </c>
      <c r="G6960">
        <v>11230.36</v>
      </c>
      <c r="H6960">
        <v>3</v>
      </c>
      <c r="I6960">
        <v>33691.08</v>
      </c>
      <c r="J6960">
        <v>1.75</v>
      </c>
      <c r="K6960">
        <v>4996</v>
      </c>
      <c r="L6960" s="2">
        <v>45551</v>
      </c>
      <c r="O6960" t="str">
        <f>IF(ecommerce_10000[[#This Row],[Platform]]="Souq","sq",ecommerce_10000[[#This Row],[Platform]])</f>
        <v>sq</v>
      </c>
      <c r="P6960" t="str">
        <f>IF(E6960="Souq","sq",IF(E6960="Jumia","Jum",E6960))</f>
        <v>sq</v>
      </c>
      <c r="Q6960">
        <f>VLOOKUP(ecommerce_10000[[#This Row],[City]],F:I,4,FALSE)</f>
        <v>99349.3</v>
      </c>
      <c r="R6960" s="1">
        <f>SUMIF(C:C,ecommerce_10000[[#This Row],[Category]],I:I)</f>
        <v>57542997.559999913</v>
      </c>
      <c r="S6960" s="1">
        <f>SUMIFS(I:I,C:C,C6960)</f>
        <v>57542997.559999913</v>
      </c>
      <c r="T6960" s="1" t="str">
        <f>INDEX(F:F,MATCH(ecommerce_10000[[#This Row],[TotalAmount]],I:I,0))</f>
        <v>Riyadh</v>
      </c>
    </row>
    <row r="6961" spans="1:20" x14ac:dyDescent="0.3">
      <c r="A6961" s="1" t="s">
        <v>7005</v>
      </c>
      <c r="B6961" s="1" t="s">
        <v>19</v>
      </c>
      <c r="C6961" s="1" t="s">
        <v>20</v>
      </c>
      <c r="D6961" s="1" t="s">
        <v>21</v>
      </c>
      <c r="E6961" s="1" t="s">
        <v>47</v>
      </c>
      <c r="F6961" s="1" t="s">
        <v>23</v>
      </c>
      <c r="G6961">
        <v>194.51</v>
      </c>
      <c r="H6961">
        <v>5</v>
      </c>
      <c r="I6961">
        <v>972.55</v>
      </c>
      <c r="J6961">
        <v>2.97</v>
      </c>
      <c r="K6961">
        <v>3174</v>
      </c>
      <c r="L6961" s="2">
        <v>45573</v>
      </c>
      <c r="O6961" t="str">
        <f>IF(ecommerce_10000[[#This Row],[Platform]]="Souq","sq",ecommerce_10000[[#This Row],[Platform]])</f>
        <v>Amazon</v>
      </c>
      <c r="P6961" t="str">
        <f>IF(E6961="Souq","sq",IF(E6961="Jumia","Jum",E6961))</f>
        <v>Amazon</v>
      </c>
      <c r="Q6961">
        <f>VLOOKUP(ecommerce_10000[[#This Row],[City]],F:I,4,FALSE)</f>
        <v>13290.4</v>
      </c>
      <c r="R6961" s="1">
        <f>SUMIF(C:C,ecommerce_10000[[#This Row],[Category]],I:I)</f>
        <v>91504159.730000004</v>
      </c>
      <c r="S6961" s="1">
        <f>SUMIFS(I:I,C:C,C6961)</f>
        <v>91504159.730000004</v>
      </c>
      <c r="T6961" s="1" t="str">
        <f>INDEX(F:F,MATCH(ecommerce_10000[[#This Row],[TotalAmount]],I:I,0))</f>
        <v>Alexandria</v>
      </c>
    </row>
    <row r="6962" spans="1:20" x14ac:dyDescent="0.3">
      <c r="A6962" s="1" t="s">
        <v>7006</v>
      </c>
      <c r="B6962" s="1" t="s">
        <v>30</v>
      </c>
      <c r="C6962" s="1" t="s">
        <v>31</v>
      </c>
      <c r="D6962" s="1" t="s">
        <v>32</v>
      </c>
      <c r="E6962" s="1" t="s">
        <v>16</v>
      </c>
      <c r="F6962" s="1" t="s">
        <v>40</v>
      </c>
      <c r="G6962">
        <v>1384.69</v>
      </c>
      <c r="H6962">
        <v>2</v>
      </c>
      <c r="I6962">
        <v>2769.38</v>
      </c>
      <c r="J6962">
        <v>2.34</v>
      </c>
      <c r="K6962">
        <v>2124</v>
      </c>
      <c r="L6962" s="2">
        <v>45519</v>
      </c>
      <c r="O6962" t="str">
        <f>IF(ecommerce_10000[[#This Row],[Platform]]="Souq","sq",ecommerce_10000[[#This Row],[Platform]])</f>
        <v>sq</v>
      </c>
      <c r="P6962" t="str">
        <f>IF(E6962="Souq","sq",IF(E6962="Jumia","Jum",E6962))</f>
        <v>sq</v>
      </c>
      <c r="Q6962">
        <f>VLOOKUP(ecommerce_10000[[#This Row],[City]],F:I,4,FALSE)</f>
        <v>99349.3</v>
      </c>
      <c r="R6962" s="1">
        <f>SUMIF(C:C,ecommerce_10000[[#This Row],[Category]],I:I)</f>
        <v>57542997.559999913</v>
      </c>
      <c r="S6962" s="1">
        <f>SUMIFS(I:I,C:C,C6962)</f>
        <v>57542997.559999913</v>
      </c>
      <c r="T6962" s="1" t="str">
        <f>INDEX(F:F,MATCH(ecommerce_10000[[#This Row],[TotalAmount]],I:I,0))</f>
        <v>Riyadh</v>
      </c>
    </row>
    <row r="6963" spans="1:20" x14ac:dyDescent="0.3">
      <c r="A6963" s="1" t="s">
        <v>7007</v>
      </c>
      <c r="B6963" s="1" t="s">
        <v>25</v>
      </c>
      <c r="C6963" s="1" t="s">
        <v>26</v>
      </c>
      <c r="D6963" s="1" t="s">
        <v>27</v>
      </c>
      <c r="E6963" s="1" t="s">
        <v>22</v>
      </c>
      <c r="F6963" s="1" t="s">
        <v>23</v>
      </c>
      <c r="G6963">
        <v>8839.7800000000007</v>
      </c>
      <c r="H6963">
        <v>2</v>
      </c>
      <c r="I6963">
        <v>17679.560000000001</v>
      </c>
      <c r="J6963">
        <v>1.18</v>
      </c>
      <c r="K6963">
        <v>2078</v>
      </c>
      <c r="L6963" s="2">
        <v>45318</v>
      </c>
      <c r="O6963" t="str">
        <f>IF(ecommerce_10000[[#This Row],[Platform]]="Souq","sq",ecommerce_10000[[#This Row],[Platform]])</f>
        <v>Jumia</v>
      </c>
      <c r="P6963" t="str">
        <f>IF(E6963="Souq","sq",IF(E6963="Jumia","Jum",E6963))</f>
        <v>Jum</v>
      </c>
      <c r="Q6963">
        <f>VLOOKUP(ecommerce_10000[[#This Row],[City]],F:I,4,FALSE)</f>
        <v>13290.4</v>
      </c>
      <c r="R6963" s="1">
        <f>SUMIF(C:C,ecommerce_10000[[#This Row],[Category]],I:I)</f>
        <v>29200970.130000021</v>
      </c>
      <c r="S6963" s="1">
        <f>SUMIFS(I:I,C:C,C6963)</f>
        <v>29200970.130000021</v>
      </c>
      <c r="T6963" s="1" t="str">
        <f>INDEX(F:F,MATCH(ecommerce_10000[[#This Row],[TotalAmount]],I:I,0))</f>
        <v>Alexandria</v>
      </c>
    </row>
    <row r="6964" spans="1:20" x14ac:dyDescent="0.3">
      <c r="A6964" s="1" t="s">
        <v>7008</v>
      </c>
      <c r="B6964" s="1" t="s">
        <v>53</v>
      </c>
      <c r="C6964" s="1" t="s">
        <v>31</v>
      </c>
      <c r="D6964" s="1" t="s">
        <v>54</v>
      </c>
      <c r="E6964" s="1" t="s">
        <v>22</v>
      </c>
      <c r="F6964" s="1" t="s">
        <v>33</v>
      </c>
      <c r="G6964">
        <v>13729.92</v>
      </c>
      <c r="H6964">
        <v>5</v>
      </c>
      <c r="I6964">
        <v>68649.600000000006</v>
      </c>
      <c r="J6964">
        <v>1.1399999999999999</v>
      </c>
      <c r="K6964">
        <v>825</v>
      </c>
      <c r="L6964" s="2">
        <v>45610</v>
      </c>
      <c r="O6964" t="str">
        <f>IF(ecommerce_10000[[#This Row],[Platform]]="Souq","sq",ecommerce_10000[[#This Row],[Platform]])</f>
        <v>Jumia</v>
      </c>
      <c r="P6964" t="str">
        <f>IF(E6964="Souq","sq",IF(E6964="Jumia","Jum",E6964))</f>
        <v>Jum</v>
      </c>
      <c r="Q6964">
        <f>VLOOKUP(ecommerce_10000[[#This Row],[City]],F:I,4,FALSE)</f>
        <v>3665.44</v>
      </c>
      <c r="R6964" s="1">
        <f>SUMIF(C:C,ecommerce_10000[[#This Row],[Category]],I:I)</f>
        <v>57542997.559999913</v>
      </c>
      <c r="S6964" s="1">
        <f>SUMIFS(I:I,C:C,C6964)</f>
        <v>57542997.559999913</v>
      </c>
      <c r="T6964" s="1" t="str">
        <f>INDEX(F:F,MATCH(ecommerce_10000[[#This Row],[TotalAmount]],I:I,0))</f>
        <v>Dubai</v>
      </c>
    </row>
    <row r="6965" spans="1:20" x14ac:dyDescent="0.3">
      <c r="A6965" s="1" t="s">
        <v>7009</v>
      </c>
      <c r="B6965" s="1" t="s">
        <v>13</v>
      </c>
      <c r="C6965" s="1" t="s">
        <v>14</v>
      </c>
      <c r="D6965" s="1" t="s">
        <v>15</v>
      </c>
      <c r="E6965" s="1" t="s">
        <v>16</v>
      </c>
      <c r="F6965" s="1" t="s">
        <v>33</v>
      </c>
      <c r="G6965">
        <v>18277.09</v>
      </c>
      <c r="H6965">
        <v>3</v>
      </c>
      <c r="I6965">
        <v>54831.27</v>
      </c>
      <c r="J6965">
        <v>2.36</v>
      </c>
      <c r="K6965">
        <v>2547</v>
      </c>
      <c r="L6965" s="2">
        <v>45525</v>
      </c>
      <c r="O6965" t="str">
        <f>IF(ecommerce_10000[[#This Row],[Platform]]="Souq","sq",ecommerce_10000[[#This Row],[Platform]])</f>
        <v>sq</v>
      </c>
      <c r="P6965" t="str">
        <f>IF(E6965="Souq","sq",IF(E6965="Jumia","Jum",E6965))</f>
        <v>sq</v>
      </c>
      <c r="Q6965">
        <f>VLOOKUP(ecommerce_10000[[#This Row],[City]],F:I,4,FALSE)</f>
        <v>3665.44</v>
      </c>
      <c r="R6965" s="1">
        <f>SUMIF(C:C,ecommerce_10000[[#This Row],[Category]],I:I)</f>
        <v>92327183.770000085</v>
      </c>
      <c r="S6965" s="1">
        <f>SUMIFS(I:I,C:C,C6965)</f>
        <v>92327183.770000085</v>
      </c>
      <c r="T6965" s="1" t="str">
        <f>INDEX(F:F,MATCH(ecommerce_10000[[#This Row],[TotalAmount]],I:I,0))</f>
        <v>Dubai</v>
      </c>
    </row>
    <row r="6966" spans="1:20" x14ac:dyDescent="0.3">
      <c r="A6966" s="1" t="s">
        <v>7010</v>
      </c>
      <c r="B6966" s="1" t="s">
        <v>65</v>
      </c>
      <c r="C6966" s="1" t="s">
        <v>20</v>
      </c>
      <c r="D6966" s="1" t="s">
        <v>66</v>
      </c>
      <c r="E6966" s="1" t="s">
        <v>16</v>
      </c>
      <c r="F6966" s="1" t="s">
        <v>62</v>
      </c>
      <c r="G6966">
        <v>13809.92</v>
      </c>
      <c r="H6966">
        <v>1</v>
      </c>
      <c r="I6966">
        <v>13809.92</v>
      </c>
      <c r="J6966">
        <v>3.64</v>
      </c>
      <c r="K6966">
        <v>3954</v>
      </c>
      <c r="L6966" s="2">
        <v>45518</v>
      </c>
      <c r="O6966" t="str">
        <f>IF(ecommerce_10000[[#This Row],[Platform]]="Souq","sq",ecommerce_10000[[#This Row],[Platform]])</f>
        <v>sq</v>
      </c>
      <c r="P6966" t="str">
        <f>IF(E6966="Souq","sq",IF(E6966="Jumia","Jum",E6966))</f>
        <v>sq</v>
      </c>
      <c r="Q6966">
        <f>VLOOKUP(ecommerce_10000[[#This Row],[City]],F:I,4,FALSE)</f>
        <v>27872.98</v>
      </c>
      <c r="R6966" s="1">
        <f>SUMIF(C:C,ecommerce_10000[[#This Row],[Category]],I:I)</f>
        <v>91504159.730000004</v>
      </c>
      <c r="S6966" s="1">
        <f>SUMIFS(I:I,C:C,C6966)</f>
        <v>91504159.730000004</v>
      </c>
      <c r="T6966" s="1" t="str">
        <f>INDEX(F:F,MATCH(ecommerce_10000[[#This Row],[TotalAmount]],I:I,0))</f>
        <v>Giza</v>
      </c>
    </row>
    <row r="6967" spans="1:20" x14ac:dyDescent="0.3">
      <c r="A6967" s="1" t="s">
        <v>7011</v>
      </c>
      <c r="B6967" s="1" t="s">
        <v>38</v>
      </c>
      <c r="C6967" s="1" t="s">
        <v>20</v>
      </c>
      <c r="D6967" s="1" t="s">
        <v>39</v>
      </c>
      <c r="E6967" s="1" t="s">
        <v>22</v>
      </c>
      <c r="F6967" s="1" t="s">
        <v>33</v>
      </c>
      <c r="G6967">
        <v>19060.330000000002</v>
      </c>
      <c r="H6967">
        <v>2</v>
      </c>
      <c r="I6967">
        <v>38120.660000000003</v>
      </c>
      <c r="J6967">
        <v>3.72</v>
      </c>
      <c r="K6967">
        <v>4718</v>
      </c>
      <c r="L6967" s="2">
        <v>45540</v>
      </c>
      <c r="O6967" t="str">
        <f>IF(ecommerce_10000[[#This Row],[Platform]]="Souq","sq",ecommerce_10000[[#This Row],[Platform]])</f>
        <v>Jumia</v>
      </c>
      <c r="P6967" t="str">
        <f>IF(E6967="Souq","sq",IF(E6967="Jumia","Jum",E6967))</f>
        <v>Jum</v>
      </c>
      <c r="Q6967">
        <f>VLOOKUP(ecommerce_10000[[#This Row],[City]],F:I,4,FALSE)</f>
        <v>3665.44</v>
      </c>
      <c r="R6967" s="1">
        <f>SUMIF(C:C,ecommerce_10000[[#This Row],[Category]],I:I)</f>
        <v>91504159.730000004</v>
      </c>
      <c r="S6967" s="1">
        <f>SUMIFS(I:I,C:C,C6967)</f>
        <v>91504159.730000004</v>
      </c>
      <c r="T6967" s="1" t="str">
        <f>INDEX(F:F,MATCH(ecommerce_10000[[#This Row],[TotalAmount]],I:I,0))</f>
        <v>Dubai</v>
      </c>
    </row>
    <row r="6968" spans="1:20" x14ac:dyDescent="0.3">
      <c r="A6968" s="1" t="s">
        <v>7012</v>
      </c>
      <c r="B6968" s="1" t="s">
        <v>53</v>
      </c>
      <c r="C6968" s="1" t="s">
        <v>31</v>
      </c>
      <c r="D6968" s="1" t="s">
        <v>54</v>
      </c>
      <c r="E6968" s="1" t="s">
        <v>47</v>
      </c>
      <c r="F6968" s="1" t="s">
        <v>33</v>
      </c>
      <c r="G6968">
        <v>10585.85</v>
      </c>
      <c r="H6968">
        <v>4</v>
      </c>
      <c r="I6968">
        <v>42343.4</v>
      </c>
      <c r="J6968">
        <v>3.44</v>
      </c>
      <c r="K6968">
        <v>1496</v>
      </c>
      <c r="L6968" s="2">
        <v>45580</v>
      </c>
      <c r="O6968" t="str">
        <f>IF(ecommerce_10000[[#This Row],[Platform]]="Souq","sq",ecommerce_10000[[#This Row],[Platform]])</f>
        <v>Amazon</v>
      </c>
      <c r="P6968" t="str">
        <f>IF(E6968="Souq","sq",IF(E6968="Jumia","Jum",E6968))</f>
        <v>Amazon</v>
      </c>
      <c r="Q6968">
        <f>VLOOKUP(ecommerce_10000[[#This Row],[City]],F:I,4,FALSE)</f>
        <v>3665.44</v>
      </c>
      <c r="R6968" s="1">
        <f>SUMIF(C:C,ecommerce_10000[[#This Row],[Category]],I:I)</f>
        <v>57542997.559999913</v>
      </c>
      <c r="S6968" s="1">
        <f>SUMIFS(I:I,C:C,C6968)</f>
        <v>57542997.559999913</v>
      </c>
      <c r="T6968" s="1" t="str">
        <f>INDEX(F:F,MATCH(ecommerce_10000[[#This Row],[TotalAmount]],I:I,0))</f>
        <v>Dubai</v>
      </c>
    </row>
    <row r="6969" spans="1:20" x14ac:dyDescent="0.3">
      <c r="A6969" s="1" t="s">
        <v>7013</v>
      </c>
      <c r="B6969" s="1" t="s">
        <v>30</v>
      </c>
      <c r="C6969" s="1" t="s">
        <v>31</v>
      </c>
      <c r="D6969" s="1" t="s">
        <v>32</v>
      </c>
      <c r="E6969" s="1" t="s">
        <v>47</v>
      </c>
      <c r="F6969" s="1" t="s">
        <v>40</v>
      </c>
      <c r="G6969">
        <v>4620.95</v>
      </c>
      <c r="H6969">
        <v>4</v>
      </c>
      <c r="I6969">
        <v>18483.8</v>
      </c>
      <c r="J6969">
        <v>2.71</v>
      </c>
      <c r="K6969">
        <v>2432</v>
      </c>
      <c r="L6969" s="2">
        <v>45504</v>
      </c>
      <c r="O6969" t="str">
        <f>IF(ecommerce_10000[[#This Row],[Platform]]="Souq","sq",ecommerce_10000[[#This Row],[Platform]])</f>
        <v>Amazon</v>
      </c>
      <c r="P6969" t="str">
        <f>IF(E6969="Souq","sq",IF(E6969="Jumia","Jum",E6969))</f>
        <v>Amazon</v>
      </c>
      <c r="Q6969">
        <f>VLOOKUP(ecommerce_10000[[#This Row],[City]],F:I,4,FALSE)</f>
        <v>99349.3</v>
      </c>
      <c r="R6969" s="1">
        <f>SUMIF(C:C,ecommerce_10000[[#This Row],[Category]],I:I)</f>
        <v>57542997.559999913</v>
      </c>
      <c r="S6969" s="1">
        <f>SUMIFS(I:I,C:C,C6969)</f>
        <v>57542997.559999913</v>
      </c>
      <c r="T6969" s="1" t="str">
        <f>INDEX(F:F,MATCH(ecommerce_10000[[#This Row],[TotalAmount]],I:I,0))</f>
        <v>Riyadh</v>
      </c>
    </row>
    <row r="6970" spans="1:20" x14ac:dyDescent="0.3">
      <c r="A6970" s="1" t="s">
        <v>7014</v>
      </c>
      <c r="B6970" s="1" t="s">
        <v>49</v>
      </c>
      <c r="C6970" s="1" t="s">
        <v>14</v>
      </c>
      <c r="D6970" s="1" t="s">
        <v>50</v>
      </c>
      <c r="E6970" s="1" t="s">
        <v>16</v>
      </c>
      <c r="F6970" s="1" t="s">
        <v>33</v>
      </c>
      <c r="G6970">
        <v>10559.03</v>
      </c>
      <c r="H6970">
        <v>1</v>
      </c>
      <c r="I6970">
        <v>10559.03</v>
      </c>
      <c r="J6970">
        <v>4.59</v>
      </c>
      <c r="K6970">
        <v>1941</v>
      </c>
      <c r="L6970" s="2">
        <v>45646</v>
      </c>
      <c r="O6970" t="str">
        <f>IF(ecommerce_10000[[#This Row],[Platform]]="Souq","sq",ecommerce_10000[[#This Row],[Platform]])</f>
        <v>sq</v>
      </c>
      <c r="P6970" t="str">
        <f>IF(E6970="Souq","sq",IF(E6970="Jumia","Jum",E6970))</f>
        <v>sq</v>
      </c>
      <c r="Q6970">
        <f>VLOOKUP(ecommerce_10000[[#This Row],[City]],F:I,4,FALSE)</f>
        <v>3665.44</v>
      </c>
      <c r="R6970" s="1">
        <f>SUMIF(C:C,ecommerce_10000[[#This Row],[Category]],I:I)</f>
        <v>92327183.770000085</v>
      </c>
      <c r="S6970" s="1">
        <f>SUMIFS(I:I,C:C,C6970)</f>
        <v>92327183.770000085</v>
      </c>
      <c r="T6970" s="1" t="str">
        <f>INDEX(F:F,MATCH(ecommerce_10000[[#This Row],[TotalAmount]],I:I,0))</f>
        <v>Dubai</v>
      </c>
    </row>
    <row r="6971" spans="1:20" x14ac:dyDescent="0.3">
      <c r="A6971" s="1" t="s">
        <v>7015</v>
      </c>
      <c r="B6971" s="1" t="s">
        <v>53</v>
      </c>
      <c r="C6971" s="1" t="s">
        <v>31</v>
      </c>
      <c r="D6971" s="1" t="s">
        <v>54</v>
      </c>
      <c r="E6971" s="1" t="s">
        <v>22</v>
      </c>
      <c r="F6971" s="1" t="s">
        <v>33</v>
      </c>
      <c r="G6971">
        <v>14112.93</v>
      </c>
      <c r="H6971">
        <v>3</v>
      </c>
      <c r="I6971">
        <v>42338.79</v>
      </c>
      <c r="J6971">
        <v>3.08</v>
      </c>
      <c r="K6971">
        <v>306</v>
      </c>
      <c r="L6971" s="2">
        <v>45480</v>
      </c>
      <c r="O6971" t="str">
        <f>IF(ecommerce_10000[[#This Row],[Platform]]="Souq","sq",ecommerce_10000[[#This Row],[Platform]])</f>
        <v>Jumia</v>
      </c>
      <c r="P6971" t="str">
        <f>IF(E6971="Souq","sq",IF(E6971="Jumia","Jum",E6971))</f>
        <v>Jum</v>
      </c>
      <c r="Q6971">
        <f>VLOOKUP(ecommerce_10000[[#This Row],[City]],F:I,4,FALSE)</f>
        <v>3665.44</v>
      </c>
      <c r="R6971" s="1">
        <f>SUMIF(C:C,ecommerce_10000[[#This Row],[Category]],I:I)</f>
        <v>57542997.559999913</v>
      </c>
      <c r="S6971" s="1">
        <f>SUMIFS(I:I,C:C,C6971)</f>
        <v>57542997.559999913</v>
      </c>
      <c r="T6971" s="1" t="str">
        <f>INDEX(F:F,MATCH(ecommerce_10000[[#This Row],[TotalAmount]],I:I,0))</f>
        <v>Dubai</v>
      </c>
    </row>
    <row r="6972" spans="1:20" x14ac:dyDescent="0.3">
      <c r="A6972" s="1" t="s">
        <v>7016</v>
      </c>
      <c r="B6972" s="1" t="s">
        <v>65</v>
      </c>
      <c r="C6972" s="1" t="s">
        <v>20</v>
      </c>
      <c r="D6972" s="1" t="s">
        <v>66</v>
      </c>
      <c r="E6972" s="1" t="s">
        <v>16</v>
      </c>
      <c r="F6972" s="1" t="s">
        <v>33</v>
      </c>
      <c r="G6972">
        <v>4827.1899999999996</v>
      </c>
      <c r="H6972">
        <v>1</v>
      </c>
      <c r="I6972">
        <v>4827.1899999999996</v>
      </c>
      <c r="J6972">
        <v>3.96</v>
      </c>
      <c r="K6972">
        <v>3440</v>
      </c>
      <c r="L6972" s="2">
        <v>45308</v>
      </c>
      <c r="O6972" t="str">
        <f>IF(ecommerce_10000[[#This Row],[Platform]]="Souq","sq",ecommerce_10000[[#This Row],[Platform]])</f>
        <v>sq</v>
      </c>
      <c r="P6972" t="str">
        <f>IF(E6972="Souq","sq",IF(E6972="Jumia","Jum",E6972))</f>
        <v>sq</v>
      </c>
      <c r="Q6972">
        <f>VLOOKUP(ecommerce_10000[[#This Row],[City]],F:I,4,FALSE)</f>
        <v>3665.44</v>
      </c>
      <c r="R6972" s="1">
        <f>SUMIF(C:C,ecommerce_10000[[#This Row],[Category]],I:I)</f>
        <v>91504159.730000004</v>
      </c>
      <c r="S6972" s="1">
        <f>SUMIFS(I:I,C:C,C6972)</f>
        <v>91504159.730000004</v>
      </c>
      <c r="T6972" s="1" t="str">
        <f>INDEX(F:F,MATCH(ecommerce_10000[[#This Row],[TotalAmount]],I:I,0))</f>
        <v>Dubai</v>
      </c>
    </row>
    <row r="6973" spans="1:20" x14ac:dyDescent="0.3">
      <c r="A6973" s="1" t="s">
        <v>7017</v>
      </c>
      <c r="B6973" s="1" t="s">
        <v>35</v>
      </c>
      <c r="C6973" s="1" t="s">
        <v>14</v>
      </c>
      <c r="D6973" s="1" t="s">
        <v>36</v>
      </c>
      <c r="E6973" s="1" t="s">
        <v>22</v>
      </c>
      <c r="F6973" s="1" t="s">
        <v>40</v>
      </c>
      <c r="G6973">
        <v>715.18</v>
      </c>
      <c r="H6973">
        <v>3</v>
      </c>
      <c r="I6973">
        <v>2145.54</v>
      </c>
      <c r="J6973">
        <v>1.93</v>
      </c>
      <c r="K6973">
        <v>1089</v>
      </c>
      <c r="L6973" s="2">
        <v>45411</v>
      </c>
      <c r="O6973" t="str">
        <f>IF(ecommerce_10000[[#This Row],[Platform]]="Souq","sq",ecommerce_10000[[#This Row],[Platform]])</f>
        <v>Jumia</v>
      </c>
      <c r="P6973" t="str">
        <f>IF(E6973="Souq","sq",IF(E6973="Jumia","Jum",E6973))</f>
        <v>Jum</v>
      </c>
      <c r="Q6973">
        <f>VLOOKUP(ecommerce_10000[[#This Row],[City]],F:I,4,FALSE)</f>
        <v>99349.3</v>
      </c>
      <c r="R6973" s="1">
        <f>SUMIF(C:C,ecommerce_10000[[#This Row],[Category]],I:I)</f>
        <v>92327183.770000085</v>
      </c>
      <c r="S6973" s="1">
        <f>SUMIFS(I:I,C:C,C6973)</f>
        <v>92327183.770000085</v>
      </c>
      <c r="T6973" s="1" t="str">
        <f>INDEX(F:F,MATCH(ecommerce_10000[[#This Row],[TotalAmount]],I:I,0))</f>
        <v>Riyadh</v>
      </c>
    </row>
    <row r="6974" spans="1:20" x14ac:dyDescent="0.3">
      <c r="A6974" s="1" t="s">
        <v>7018</v>
      </c>
      <c r="B6974" s="1" t="s">
        <v>13</v>
      </c>
      <c r="C6974" s="1" t="s">
        <v>14</v>
      </c>
      <c r="D6974" s="1" t="s">
        <v>15</v>
      </c>
      <c r="E6974" s="1" t="s">
        <v>16</v>
      </c>
      <c r="F6974" s="1" t="s">
        <v>33</v>
      </c>
      <c r="G6974">
        <v>14788.72</v>
      </c>
      <c r="H6974">
        <v>3</v>
      </c>
      <c r="I6974">
        <v>44366.16</v>
      </c>
      <c r="J6974">
        <v>1.84</v>
      </c>
      <c r="K6974">
        <v>495</v>
      </c>
      <c r="L6974" s="2">
        <v>45411</v>
      </c>
      <c r="O6974" t="str">
        <f>IF(ecommerce_10000[[#This Row],[Platform]]="Souq","sq",ecommerce_10000[[#This Row],[Platform]])</f>
        <v>sq</v>
      </c>
      <c r="P6974" t="str">
        <f>IF(E6974="Souq","sq",IF(E6974="Jumia","Jum",E6974))</f>
        <v>sq</v>
      </c>
      <c r="Q6974">
        <f>VLOOKUP(ecommerce_10000[[#This Row],[City]],F:I,4,FALSE)</f>
        <v>3665.44</v>
      </c>
      <c r="R6974" s="1">
        <f>SUMIF(C:C,ecommerce_10000[[#This Row],[Category]],I:I)</f>
        <v>92327183.770000085</v>
      </c>
      <c r="S6974" s="1">
        <f>SUMIFS(I:I,C:C,C6974)</f>
        <v>92327183.770000085</v>
      </c>
      <c r="T6974" s="1" t="str">
        <f>INDEX(F:F,MATCH(ecommerce_10000[[#This Row],[TotalAmount]],I:I,0))</f>
        <v>Dubai</v>
      </c>
    </row>
    <row r="6975" spans="1:20" x14ac:dyDescent="0.3">
      <c r="A6975" s="1" t="s">
        <v>7019</v>
      </c>
      <c r="B6975" s="1" t="s">
        <v>43</v>
      </c>
      <c r="C6975" s="1" t="s">
        <v>44</v>
      </c>
      <c r="D6975" s="1" t="s">
        <v>45</v>
      </c>
      <c r="E6975" s="1" t="s">
        <v>47</v>
      </c>
      <c r="F6975" s="1" t="s">
        <v>28</v>
      </c>
      <c r="G6975">
        <v>17242.66</v>
      </c>
      <c r="H6975">
        <v>2</v>
      </c>
      <c r="I6975">
        <v>34485.32</v>
      </c>
      <c r="J6975">
        <v>2.95</v>
      </c>
      <c r="K6975">
        <v>538</v>
      </c>
      <c r="L6975" s="2">
        <v>45528</v>
      </c>
      <c r="O6975" t="str">
        <f>IF(ecommerce_10000[[#This Row],[Platform]]="Souq","sq",ecommerce_10000[[#This Row],[Platform]])</f>
        <v>Amazon</v>
      </c>
      <c r="P6975" t="str">
        <f>IF(E6975="Souq","sq",IF(E6975="Jumia","Jum",E6975))</f>
        <v>Amazon</v>
      </c>
      <c r="Q6975">
        <f>VLOOKUP(ecommerce_10000[[#This Row],[City]],F:I,4,FALSE)</f>
        <v>26648.76</v>
      </c>
      <c r="R6975" s="1">
        <f>SUMIF(C:C,ecommerce_10000[[#This Row],[Category]],I:I)</f>
        <v>31420413.200000018</v>
      </c>
      <c r="S6975" s="1">
        <f>SUMIFS(I:I,C:C,C6975)</f>
        <v>31420413.200000018</v>
      </c>
      <c r="T6975" s="1" t="str">
        <f>INDEX(F:F,MATCH(ecommerce_10000[[#This Row],[TotalAmount]],I:I,0))</f>
        <v>Casablanca</v>
      </c>
    </row>
    <row r="6976" spans="1:20" x14ac:dyDescent="0.3">
      <c r="A6976" s="1" t="s">
        <v>7020</v>
      </c>
      <c r="B6976" s="1" t="s">
        <v>43</v>
      </c>
      <c r="C6976" s="1" t="s">
        <v>44</v>
      </c>
      <c r="D6976" s="1" t="s">
        <v>45</v>
      </c>
      <c r="E6976" s="1" t="s">
        <v>47</v>
      </c>
      <c r="F6976" s="1" t="s">
        <v>33</v>
      </c>
      <c r="G6976">
        <v>16450.13</v>
      </c>
      <c r="H6976">
        <v>3</v>
      </c>
      <c r="I6976">
        <v>49350.39</v>
      </c>
      <c r="J6976">
        <v>3.61</v>
      </c>
      <c r="K6976">
        <v>3630</v>
      </c>
      <c r="L6976" s="2">
        <v>45556</v>
      </c>
      <c r="O6976" t="str">
        <f>IF(ecommerce_10000[[#This Row],[Platform]]="Souq","sq",ecommerce_10000[[#This Row],[Platform]])</f>
        <v>Amazon</v>
      </c>
      <c r="P6976" t="str">
        <f>IF(E6976="Souq","sq",IF(E6976="Jumia","Jum",E6976))</f>
        <v>Amazon</v>
      </c>
      <c r="Q6976">
        <f>VLOOKUP(ecommerce_10000[[#This Row],[City]],F:I,4,FALSE)</f>
        <v>3665.44</v>
      </c>
      <c r="R6976" s="1">
        <f>SUMIF(C:C,ecommerce_10000[[#This Row],[Category]],I:I)</f>
        <v>31420413.200000018</v>
      </c>
      <c r="S6976" s="1">
        <f>SUMIFS(I:I,C:C,C6976)</f>
        <v>31420413.200000018</v>
      </c>
      <c r="T6976" s="1" t="str">
        <f>INDEX(F:F,MATCH(ecommerce_10000[[#This Row],[TotalAmount]],I:I,0))</f>
        <v>Dubai</v>
      </c>
    </row>
    <row r="6977" spans="1:20" x14ac:dyDescent="0.3">
      <c r="A6977" s="1" t="s">
        <v>7021</v>
      </c>
      <c r="B6977" s="1" t="s">
        <v>30</v>
      </c>
      <c r="C6977" s="1" t="s">
        <v>31</v>
      </c>
      <c r="D6977" s="1" t="s">
        <v>32</v>
      </c>
      <c r="E6977" s="1" t="s">
        <v>47</v>
      </c>
      <c r="F6977" s="1" t="s">
        <v>33</v>
      </c>
      <c r="G6977">
        <v>17046.259999999998</v>
      </c>
      <c r="H6977">
        <v>5</v>
      </c>
      <c r="I6977">
        <v>85231.3</v>
      </c>
      <c r="J6977">
        <v>2.71</v>
      </c>
      <c r="K6977">
        <v>2196</v>
      </c>
      <c r="L6977" s="2">
        <v>45530</v>
      </c>
      <c r="O6977" t="str">
        <f>IF(ecommerce_10000[[#This Row],[Platform]]="Souq","sq",ecommerce_10000[[#This Row],[Platform]])</f>
        <v>Amazon</v>
      </c>
      <c r="P6977" t="str">
        <f>IF(E6977="Souq","sq",IF(E6977="Jumia","Jum",E6977))</f>
        <v>Amazon</v>
      </c>
      <c r="Q6977">
        <f>VLOOKUP(ecommerce_10000[[#This Row],[City]],F:I,4,FALSE)</f>
        <v>3665.44</v>
      </c>
      <c r="R6977" s="1">
        <f>SUMIF(C:C,ecommerce_10000[[#This Row],[Category]],I:I)</f>
        <v>57542997.559999913</v>
      </c>
      <c r="S6977" s="1">
        <f>SUMIFS(I:I,C:C,C6977)</f>
        <v>57542997.559999913</v>
      </c>
      <c r="T6977" s="1" t="str">
        <f>INDEX(F:F,MATCH(ecommerce_10000[[#This Row],[TotalAmount]],I:I,0))</f>
        <v>Dubai</v>
      </c>
    </row>
    <row r="6978" spans="1:20" x14ac:dyDescent="0.3">
      <c r="A6978" s="1" t="s">
        <v>7022</v>
      </c>
      <c r="B6978" s="1" t="s">
        <v>38</v>
      </c>
      <c r="C6978" s="1" t="s">
        <v>20</v>
      </c>
      <c r="D6978" s="1" t="s">
        <v>39</v>
      </c>
      <c r="E6978" s="1" t="s">
        <v>47</v>
      </c>
      <c r="F6978" s="1" t="s">
        <v>40</v>
      </c>
      <c r="G6978">
        <v>19345.650000000001</v>
      </c>
      <c r="H6978">
        <v>3</v>
      </c>
      <c r="I6978">
        <v>58036.95</v>
      </c>
      <c r="J6978">
        <v>3.78</v>
      </c>
      <c r="K6978">
        <v>1286</v>
      </c>
      <c r="L6978" s="2">
        <v>45566</v>
      </c>
      <c r="O6978" t="str">
        <f>IF(ecommerce_10000[[#This Row],[Platform]]="Souq","sq",ecommerce_10000[[#This Row],[Platform]])</f>
        <v>Amazon</v>
      </c>
      <c r="P6978" t="str">
        <f>IF(E6978="Souq","sq",IF(E6978="Jumia","Jum",E6978))</f>
        <v>Amazon</v>
      </c>
      <c r="Q6978">
        <f>VLOOKUP(ecommerce_10000[[#This Row],[City]],F:I,4,FALSE)</f>
        <v>99349.3</v>
      </c>
      <c r="R6978" s="1">
        <f>SUMIF(C:C,ecommerce_10000[[#This Row],[Category]],I:I)</f>
        <v>91504159.730000004</v>
      </c>
      <c r="S6978" s="1">
        <f>SUMIFS(I:I,C:C,C6978)</f>
        <v>91504159.730000004</v>
      </c>
      <c r="T6978" s="1" t="str">
        <f>INDEX(F:F,MATCH(ecommerce_10000[[#This Row],[TotalAmount]],I:I,0))</f>
        <v>Riyadh</v>
      </c>
    </row>
    <row r="6979" spans="1:20" x14ac:dyDescent="0.3">
      <c r="A6979" s="1" t="s">
        <v>7023</v>
      </c>
      <c r="B6979" s="1" t="s">
        <v>30</v>
      </c>
      <c r="C6979" s="1" t="s">
        <v>31</v>
      </c>
      <c r="D6979" s="1" t="s">
        <v>32</v>
      </c>
      <c r="E6979" s="1" t="s">
        <v>47</v>
      </c>
      <c r="F6979" s="1" t="s">
        <v>33</v>
      </c>
      <c r="G6979">
        <v>2808.87</v>
      </c>
      <c r="H6979">
        <v>1</v>
      </c>
      <c r="I6979">
        <v>2808.87</v>
      </c>
      <c r="J6979">
        <v>1.78</v>
      </c>
      <c r="K6979">
        <v>439</v>
      </c>
      <c r="L6979" s="2">
        <v>45469</v>
      </c>
      <c r="O6979" t="str">
        <f>IF(ecommerce_10000[[#This Row],[Platform]]="Souq","sq",ecommerce_10000[[#This Row],[Platform]])</f>
        <v>Amazon</v>
      </c>
      <c r="P6979" t="str">
        <f>IF(E6979="Souq","sq",IF(E6979="Jumia","Jum",E6979))</f>
        <v>Amazon</v>
      </c>
      <c r="Q6979">
        <f>VLOOKUP(ecommerce_10000[[#This Row],[City]],F:I,4,FALSE)</f>
        <v>3665.44</v>
      </c>
      <c r="R6979" s="1">
        <f>SUMIF(C:C,ecommerce_10000[[#This Row],[Category]],I:I)</f>
        <v>57542997.559999913</v>
      </c>
      <c r="S6979" s="1">
        <f>SUMIFS(I:I,C:C,C6979)</f>
        <v>57542997.559999913</v>
      </c>
      <c r="T6979" s="1" t="str">
        <f>INDEX(F:F,MATCH(ecommerce_10000[[#This Row],[TotalAmount]],I:I,0))</f>
        <v>Dubai</v>
      </c>
    </row>
    <row r="6980" spans="1:20" x14ac:dyDescent="0.3">
      <c r="A6980" s="1" t="s">
        <v>7024</v>
      </c>
      <c r="B6980" s="1" t="s">
        <v>19</v>
      </c>
      <c r="C6980" s="1" t="s">
        <v>20</v>
      </c>
      <c r="D6980" s="1" t="s">
        <v>21</v>
      </c>
      <c r="E6980" s="1" t="s">
        <v>22</v>
      </c>
      <c r="F6980" s="1" t="s">
        <v>62</v>
      </c>
      <c r="G6980">
        <v>16862.37</v>
      </c>
      <c r="H6980">
        <v>5</v>
      </c>
      <c r="I6980">
        <v>84311.85</v>
      </c>
      <c r="J6980">
        <v>1.55</v>
      </c>
      <c r="K6980">
        <v>2370</v>
      </c>
      <c r="L6980" s="2">
        <v>45507</v>
      </c>
      <c r="O6980" t="str">
        <f>IF(ecommerce_10000[[#This Row],[Platform]]="Souq","sq",ecommerce_10000[[#This Row],[Platform]])</f>
        <v>Jumia</v>
      </c>
      <c r="P6980" t="str">
        <f>IF(E6980="Souq","sq",IF(E6980="Jumia","Jum",E6980))</f>
        <v>Jum</v>
      </c>
      <c r="Q6980">
        <f>VLOOKUP(ecommerce_10000[[#This Row],[City]],F:I,4,FALSE)</f>
        <v>27872.98</v>
      </c>
      <c r="R6980" s="1">
        <f>SUMIF(C:C,ecommerce_10000[[#This Row],[Category]],I:I)</f>
        <v>91504159.730000004</v>
      </c>
      <c r="S6980" s="1">
        <f>SUMIFS(I:I,C:C,C6980)</f>
        <v>91504159.730000004</v>
      </c>
      <c r="T6980" s="1" t="str">
        <f>INDEX(F:F,MATCH(ecommerce_10000[[#This Row],[TotalAmount]],I:I,0))</f>
        <v>Giza</v>
      </c>
    </row>
    <row r="6981" spans="1:20" x14ac:dyDescent="0.3">
      <c r="A6981" s="1" t="s">
        <v>7025</v>
      </c>
      <c r="B6981" s="1" t="s">
        <v>19</v>
      </c>
      <c r="C6981" s="1" t="s">
        <v>20</v>
      </c>
      <c r="D6981" s="1" t="s">
        <v>21</v>
      </c>
      <c r="E6981" s="1" t="s">
        <v>47</v>
      </c>
      <c r="F6981" s="1" t="s">
        <v>62</v>
      </c>
      <c r="G6981">
        <v>471.38</v>
      </c>
      <c r="H6981">
        <v>1</v>
      </c>
      <c r="I6981">
        <v>471.38</v>
      </c>
      <c r="J6981">
        <v>1</v>
      </c>
      <c r="K6981">
        <v>2774</v>
      </c>
      <c r="L6981" s="2">
        <v>45560</v>
      </c>
      <c r="O6981" t="str">
        <f>IF(ecommerce_10000[[#This Row],[Platform]]="Souq","sq",ecommerce_10000[[#This Row],[Platform]])</f>
        <v>Amazon</v>
      </c>
      <c r="P6981" t="str">
        <f>IF(E6981="Souq","sq",IF(E6981="Jumia","Jum",E6981))</f>
        <v>Amazon</v>
      </c>
      <c r="Q6981">
        <f>VLOOKUP(ecommerce_10000[[#This Row],[City]],F:I,4,FALSE)</f>
        <v>27872.98</v>
      </c>
      <c r="R6981" s="1">
        <f>SUMIF(C:C,ecommerce_10000[[#This Row],[Category]],I:I)</f>
        <v>91504159.730000004</v>
      </c>
      <c r="S6981" s="1">
        <f>SUMIFS(I:I,C:C,C6981)</f>
        <v>91504159.730000004</v>
      </c>
      <c r="T6981" s="1" t="str">
        <f>INDEX(F:F,MATCH(ecommerce_10000[[#This Row],[TotalAmount]],I:I,0))</f>
        <v>Giza</v>
      </c>
    </row>
    <row r="6982" spans="1:20" x14ac:dyDescent="0.3">
      <c r="A6982" s="1" t="s">
        <v>7026</v>
      </c>
      <c r="B6982" s="1" t="s">
        <v>13</v>
      </c>
      <c r="C6982" s="1" t="s">
        <v>14</v>
      </c>
      <c r="D6982" s="1" t="s">
        <v>15</v>
      </c>
      <c r="E6982" s="1" t="s">
        <v>47</v>
      </c>
      <c r="F6982" s="1" t="s">
        <v>62</v>
      </c>
      <c r="G6982">
        <v>8467.16</v>
      </c>
      <c r="H6982">
        <v>4</v>
      </c>
      <c r="I6982">
        <v>33868.639999999999</v>
      </c>
      <c r="J6982">
        <v>4.75</v>
      </c>
      <c r="K6982">
        <v>2418</v>
      </c>
      <c r="L6982" s="2">
        <v>45526</v>
      </c>
      <c r="O6982" t="str">
        <f>IF(ecommerce_10000[[#This Row],[Platform]]="Souq","sq",ecommerce_10000[[#This Row],[Platform]])</f>
        <v>Amazon</v>
      </c>
      <c r="P6982" t="str">
        <f>IF(E6982="Souq","sq",IF(E6982="Jumia","Jum",E6982))</f>
        <v>Amazon</v>
      </c>
      <c r="Q6982">
        <f>VLOOKUP(ecommerce_10000[[#This Row],[City]],F:I,4,FALSE)</f>
        <v>27872.98</v>
      </c>
      <c r="R6982" s="1">
        <f>SUMIF(C:C,ecommerce_10000[[#This Row],[Category]],I:I)</f>
        <v>92327183.770000085</v>
      </c>
      <c r="S6982" s="1">
        <f>SUMIFS(I:I,C:C,C6982)</f>
        <v>92327183.770000085</v>
      </c>
      <c r="T6982" s="1" t="str">
        <f>INDEX(F:F,MATCH(ecommerce_10000[[#This Row],[TotalAmount]],I:I,0))</f>
        <v>Giza</v>
      </c>
    </row>
    <row r="6983" spans="1:20" x14ac:dyDescent="0.3">
      <c r="A6983" s="1" t="s">
        <v>7027</v>
      </c>
      <c r="B6983" s="1" t="s">
        <v>19</v>
      </c>
      <c r="C6983" s="1" t="s">
        <v>20</v>
      </c>
      <c r="D6983" s="1" t="s">
        <v>21</v>
      </c>
      <c r="E6983" s="1" t="s">
        <v>47</v>
      </c>
      <c r="F6983" s="1" t="s">
        <v>62</v>
      </c>
      <c r="G6983">
        <v>8265.42</v>
      </c>
      <c r="H6983">
        <v>1</v>
      </c>
      <c r="I6983">
        <v>8265.42</v>
      </c>
      <c r="J6983">
        <v>4.0199999999999996</v>
      </c>
      <c r="K6983">
        <v>3662</v>
      </c>
      <c r="L6983" s="2">
        <v>45488</v>
      </c>
      <c r="O6983" t="str">
        <f>IF(ecommerce_10000[[#This Row],[Platform]]="Souq","sq",ecommerce_10000[[#This Row],[Platform]])</f>
        <v>Amazon</v>
      </c>
      <c r="P6983" t="str">
        <f>IF(E6983="Souq","sq",IF(E6983="Jumia","Jum",E6983))</f>
        <v>Amazon</v>
      </c>
      <c r="Q6983">
        <f>VLOOKUP(ecommerce_10000[[#This Row],[City]],F:I,4,FALSE)</f>
        <v>27872.98</v>
      </c>
      <c r="R6983" s="1">
        <f>SUMIF(C:C,ecommerce_10000[[#This Row],[Category]],I:I)</f>
        <v>91504159.730000004</v>
      </c>
      <c r="S6983" s="1">
        <f>SUMIFS(I:I,C:C,C6983)</f>
        <v>91504159.730000004</v>
      </c>
      <c r="T6983" s="1" t="str">
        <f>INDEX(F:F,MATCH(ecommerce_10000[[#This Row],[TotalAmount]],I:I,0))</f>
        <v>Giza</v>
      </c>
    </row>
    <row r="6984" spans="1:20" x14ac:dyDescent="0.3">
      <c r="A6984" s="1" t="s">
        <v>7028</v>
      </c>
      <c r="B6984" s="1" t="s">
        <v>43</v>
      </c>
      <c r="C6984" s="1" t="s">
        <v>44</v>
      </c>
      <c r="D6984" s="1" t="s">
        <v>45</v>
      </c>
      <c r="E6984" s="1" t="s">
        <v>16</v>
      </c>
      <c r="F6984" s="1" t="s">
        <v>28</v>
      </c>
      <c r="G6984">
        <v>15517.96</v>
      </c>
      <c r="H6984">
        <v>1</v>
      </c>
      <c r="I6984">
        <v>15517.96</v>
      </c>
      <c r="J6984">
        <v>3.44</v>
      </c>
      <c r="K6984">
        <v>4747</v>
      </c>
      <c r="L6984" s="2">
        <v>45517</v>
      </c>
      <c r="O6984" t="str">
        <f>IF(ecommerce_10000[[#This Row],[Platform]]="Souq","sq",ecommerce_10000[[#This Row],[Platform]])</f>
        <v>sq</v>
      </c>
      <c r="P6984" t="str">
        <f>IF(E6984="Souq","sq",IF(E6984="Jumia","Jum",E6984))</f>
        <v>sq</v>
      </c>
      <c r="Q6984">
        <f>VLOOKUP(ecommerce_10000[[#This Row],[City]],F:I,4,FALSE)</f>
        <v>26648.76</v>
      </c>
      <c r="R6984" s="1">
        <f>SUMIF(C:C,ecommerce_10000[[#This Row],[Category]],I:I)</f>
        <v>31420413.200000018</v>
      </c>
      <c r="S6984" s="1">
        <f>SUMIFS(I:I,C:C,C6984)</f>
        <v>31420413.200000018</v>
      </c>
      <c r="T6984" s="1" t="str">
        <f>INDEX(F:F,MATCH(ecommerce_10000[[#This Row],[TotalAmount]],I:I,0))</f>
        <v>Casablanca</v>
      </c>
    </row>
    <row r="6985" spans="1:20" x14ac:dyDescent="0.3">
      <c r="A6985" s="1" t="s">
        <v>7029</v>
      </c>
      <c r="B6985" s="1" t="s">
        <v>53</v>
      </c>
      <c r="C6985" s="1" t="s">
        <v>31</v>
      </c>
      <c r="D6985" s="1" t="s">
        <v>54</v>
      </c>
      <c r="E6985" s="1" t="s">
        <v>47</v>
      </c>
      <c r="F6985" s="1" t="s">
        <v>28</v>
      </c>
      <c r="G6985">
        <v>2945.4</v>
      </c>
      <c r="H6985">
        <v>1</v>
      </c>
      <c r="I6985">
        <v>2945.4</v>
      </c>
      <c r="J6985">
        <v>2.46</v>
      </c>
      <c r="K6985">
        <v>3250</v>
      </c>
      <c r="L6985" s="2">
        <v>45471</v>
      </c>
      <c r="O6985" t="str">
        <f>IF(ecommerce_10000[[#This Row],[Platform]]="Souq","sq",ecommerce_10000[[#This Row],[Platform]])</f>
        <v>Amazon</v>
      </c>
      <c r="P6985" t="str">
        <f>IF(E6985="Souq","sq",IF(E6985="Jumia","Jum",E6985))</f>
        <v>Amazon</v>
      </c>
      <c r="Q6985">
        <f>VLOOKUP(ecommerce_10000[[#This Row],[City]],F:I,4,FALSE)</f>
        <v>26648.76</v>
      </c>
      <c r="R6985" s="1">
        <f>SUMIF(C:C,ecommerce_10000[[#This Row],[Category]],I:I)</f>
        <v>57542997.559999913</v>
      </c>
      <c r="S6985" s="1">
        <f>SUMIFS(I:I,C:C,C6985)</f>
        <v>57542997.559999913</v>
      </c>
      <c r="T6985" s="1" t="str">
        <f>INDEX(F:F,MATCH(ecommerce_10000[[#This Row],[TotalAmount]],I:I,0))</f>
        <v>Casablanca</v>
      </c>
    </row>
    <row r="6986" spans="1:20" x14ac:dyDescent="0.3">
      <c r="A6986" s="1" t="s">
        <v>7030</v>
      </c>
      <c r="B6986" s="1" t="s">
        <v>43</v>
      </c>
      <c r="C6986" s="1" t="s">
        <v>44</v>
      </c>
      <c r="D6986" s="1" t="s">
        <v>45</v>
      </c>
      <c r="E6986" s="1" t="s">
        <v>16</v>
      </c>
      <c r="F6986" s="1" t="s">
        <v>28</v>
      </c>
      <c r="G6986">
        <v>6523.62</v>
      </c>
      <c r="H6986">
        <v>2</v>
      </c>
      <c r="I6986">
        <v>13047.24</v>
      </c>
      <c r="J6986">
        <v>2.16</v>
      </c>
      <c r="K6986">
        <v>4052</v>
      </c>
      <c r="L6986" s="2">
        <v>45554</v>
      </c>
      <c r="O6986" t="str">
        <f>IF(ecommerce_10000[[#This Row],[Platform]]="Souq","sq",ecommerce_10000[[#This Row],[Platform]])</f>
        <v>sq</v>
      </c>
      <c r="P6986" t="str">
        <f>IF(E6986="Souq","sq",IF(E6986="Jumia","Jum",E6986))</f>
        <v>sq</v>
      </c>
      <c r="Q6986">
        <f>VLOOKUP(ecommerce_10000[[#This Row],[City]],F:I,4,FALSE)</f>
        <v>26648.76</v>
      </c>
      <c r="R6986" s="1">
        <f>SUMIF(C:C,ecommerce_10000[[#This Row],[Category]],I:I)</f>
        <v>31420413.200000018</v>
      </c>
      <c r="S6986" s="1">
        <f>SUMIFS(I:I,C:C,C6986)</f>
        <v>31420413.200000018</v>
      </c>
      <c r="T6986" s="1" t="str">
        <f>INDEX(F:F,MATCH(ecommerce_10000[[#This Row],[TotalAmount]],I:I,0))</f>
        <v>Casablanca</v>
      </c>
    </row>
    <row r="6987" spans="1:20" x14ac:dyDescent="0.3">
      <c r="A6987" s="1" t="s">
        <v>7031</v>
      </c>
      <c r="B6987" s="1" t="s">
        <v>19</v>
      </c>
      <c r="C6987" s="1" t="s">
        <v>20</v>
      </c>
      <c r="D6987" s="1" t="s">
        <v>21</v>
      </c>
      <c r="E6987" s="1" t="s">
        <v>16</v>
      </c>
      <c r="F6987" s="1" t="s">
        <v>23</v>
      </c>
      <c r="G6987">
        <v>18072.13</v>
      </c>
      <c r="H6987">
        <v>3</v>
      </c>
      <c r="I6987">
        <v>54216.39</v>
      </c>
      <c r="J6987">
        <v>3.32</v>
      </c>
      <c r="K6987">
        <v>2953</v>
      </c>
      <c r="L6987" s="2">
        <v>45465</v>
      </c>
      <c r="O6987" t="str">
        <f>IF(ecommerce_10000[[#This Row],[Platform]]="Souq","sq",ecommerce_10000[[#This Row],[Platform]])</f>
        <v>sq</v>
      </c>
      <c r="P6987" t="str">
        <f>IF(E6987="Souq","sq",IF(E6987="Jumia","Jum",E6987))</f>
        <v>sq</v>
      </c>
      <c r="Q6987">
        <f>VLOOKUP(ecommerce_10000[[#This Row],[City]],F:I,4,FALSE)</f>
        <v>13290.4</v>
      </c>
      <c r="R6987" s="1">
        <f>SUMIF(C:C,ecommerce_10000[[#This Row],[Category]],I:I)</f>
        <v>91504159.730000004</v>
      </c>
      <c r="S6987" s="1">
        <f>SUMIFS(I:I,C:C,C6987)</f>
        <v>91504159.730000004</v>
      </c>
      <c r="T6987" s="1" t="str">
        <f>INDEX(F:F,MATCH(ecommerce_10000[[#This Row],[TotalAmount]],I:I,0))</f>
        <v>Alexandria</v>
      </c>
    </row>
    <row r="6988" spans="1:20" x14ac:dyDescent="0.3">
      <c r="A6988" s="1" t="s">
        <v>7032</v>
      </c>
      <c r="B6988" s="1" t="s">
        <v>53</v>
      </c>
      <c r="C6988" s="1" t="s">
        <v>31</v>
      </c>
      <c r="D6988" s="1" t="s">
        <v>54</v>
      </c>
      <c r="E6988" s="1" t="s">
        <v>47</v>
      </c>
      <c r="F6988" s="1" t="s">
        <v>62</v>
      </c>
      <c r="G6988">
        <v>17463.53</v>
      </c>
      <c r="H6988">
        <v>2</v>
      </c>
      <c r="I6988">
        <v>34927.06</v>
      </c>
      <c r="J6988">
        <v>1.06</v>
      </c>
      <c r="K6988">
        <v>3514</v>
      </c>
      <c r="L6988" s="2">
        <v>45363</v>
      </c>
      <c r="O6988" t="str">
        <f>IF(ecommerce_10000[[#This Row],[Platform]]="Souq","sq",ecommerce_10000[[#This Row],[Platform]])</f>
        <v>Amazon</v>
      </c>
      <c r="P6988" t="str">
        <f>IF(E6988="Souq","sq",IF(E6988="Jumia","Jum",E6988))</f>
        <v>Amazon</v>
      </c>
      <c r="Q6988">
        <f>VLOOKUP(ecommerce_10000[[#This Row],[City]],F:I,4,FALSE)</f>
        <v>27872.98</v>
      </c>
      <c r="R6988" s="1">
        <f>SUMIF(C:C,ecommerce_10000[[#This Row],[Category]],I:I)</f>
        <v>57542997.559999913</v>
      </c>
      <c r="S6988" s="1">
        <f>SUMIFS(I:I,C:C,C6988)</f>
        <v>57542997.559999913</v>
      </c>
      <c r="T6988" s="1" t="str">
        <f>INDEX(F:F,MATCH(ecommerce_10000[[#This Row],[TotalAmount]],I:I,0))</f>
        <v>Giza</v>
      </c>
    </row>
    <row r="6989" spans="1:20" x14ac:dyDescent="0.3">
      <c r="A6989" s="1" t="s">
        <v>7033</v>
      </c>
      <c r="B6989" s="1" t="s">
        <v>49</v>
      </c>
      <c r="C6989" s="1" t="s">
        <v>14</v>
      </c>
      <c r="D6989" s="1" t="s">
        <v>50</v>
      </c>
      <c r="E6989" s="1" t="s">
        <v>16</v>
      </c>
      <c r="F6989" s="1" t="s">
        <v>28</v>
      </c>
      <c r="G6989">
        <v>19568.400000000001</v>
      </c>
      <c r="H6989">
        <v>2</v>
      </c>
      <c r="I6989">
        <v>39136.800000000003</v>
      </c>
      <c r="J6989">
        <v>3.35</v>
      </c>
      <c r="K6989">
        <v>636</v>
      </c>
      <c r="L6989" s="2">
        <v>45521</v>
      </c>
      <c r="O6989" t="str">
        <f>IF(ecommerce_10000[[#This Row],[Platform]]="Souq","sq",ecommerce_10000[[#This Row],[Platform]])</f>
        <v>sq</v>
      </c>
      <c r="P6989" t="str">
        <f>IF(E6989="Souq","sq",IF(E6989="Jumia","Jum",E6989))</f>
        <v>sq</v>
      </c>
      <c r="Q6989">
        <f>VLOOKUP(ecommerce_10000[[#This Row],[City]],F:I,4,FALSE)</f>
        <v>26648.76</v>
      </c>
      <c r="R6989" s="1">
        <f>SUMIF(C:C,ecommerce_10000[[#This Row],[Category]],I:I)</f>
        <v>92327183.770000085</v>
      </c>
      <c r="S6989" s="1">
        <f>SUMIFS(I:I,C:C,C6989)</f>
        <v>92327183.770000085</v>
      </c>
      <c r="T6989" s="1" t="str">
        <f>INDEX(F:F,MATCH(ecommerce_10000[[#This Row],[TotalAmount]],I:I,0))</f>
        <v>Casablanca</v>
      </c>
    </row>
    <row r="6990" spans="1:20" x14ac:dyDescent="0.3">
      <c r="A6990" s="1" t="s">
        <v>7034</v>
      </c>
      <c r="B6990" s="1" t="s">
        <v>13</v>
      </c>
      <c r="C6990" s="1" t="s">
        <v>14</v>
      </c>
      <c r="D6990" s="1" t="s">
        <v>15</v>
      </c>
      <c r="E6990" s="1" t="s">
        <v>16</v>
      </c>
      <c r="F6990" s="1" t="s">
        <v>17</v>
      </c>
      <c r="G6990">
        <v>577.02</v>
      </c>
      <c r="H6990">
        <v>1</v>
      </c>
      <c r="I6990">
        <v>577.02</v>
      </c>
      <c r="J6990">
        <v>1.07</v>
      </c>
      <c r="K6990">
        <v>415</v>
      </c>
      <c r="L6990" s="2">
        <v>45348</v>
      </c>
      <c r="O6990" t="str">
        <f>IF(ecommerce_10000[[#This Row],[Platform]]="Souq","sq",ecommerce_10000[[#This Row],[Platform]])</f>
        <v>sq</v>
      </c>
      <c r="P6990" t="str">
        <f>IF(E6990="Souq","sq",IF(E6990="Jumia","Jum",E6990))</f>
        <v>sq</v>
      </c>
      <c r="Q6990">
        <f>VLOOKUP(ecommerce_10000[[#This Row],[City]],F:I,4,FALSE)</f>
        <v>16284.02</v>
      </c>
      <c r="R6990" s="1">
        <f>SUMIF(C:C,ecommerce_10000[[#This Row],[Category]],I:I)</f>
        <v>92327183.770000085</v>
      </c>
      <c r="S6990" s="1">
        <f>SUMIFS(I:I,C:C,C6990)</f>
        <v>92327183.770000085</v>
      </c>
      <c r="T6990" s="1" t="str">
        <f>INDEX(F:F,MATCH(ecommerce_10000[[#This Row],[TotalAmount]],I:I,0))</f>
        <v>Cairo</v>
      </c>
    </row>
    <row r="6991" spans="1:20" x14ac:dyDescent="0.3">
      <c r="A6991" s="1" t="s">
        <v>7035</v>
      </c>
      <c r="B6991" s="1" t="s">
        <v>43</v>
      </c>
      <c r="C6991" s="1" t="s">
        <v>44</v>
      </c>
      <c r="D6991" s="1" t="s">
        <v>45</v>
      </c>
      <c r="E6991" s="1" t="s">
        <v>22</v>
      </c>
      <c r="F6991" s="1" t="s">
        <v>33</v>
      </c>
      <c r="G6991">
        <v>2438.9299999999998</v>
      </c>
      <c r="H6991">
        <v>5</v>
      </c>
      <c r="I6991">
        <v>12194.65</v>
      </c>
      <c r="J6991">
        <v>2.73</v>
      </c>
      <c r="K6991">
        <v>171</v>
      </c>
      <c r="L6991" s="2">
        <v>45478</v>
      </c>
      <c r="O6991" t="str">
        <f>IF(ecommerce_10000[[#This Row],[Platform]]="Souq","sq",ecommerce_10000[[#This Row],[Platform]])</f>
        <v>Jumia</v>
      </c>
      <c r="P6991" t="str">
        <f>IF(E6991="Souq","sq",IF(E6991="Jumia","Jum",E6991))</f>
        <v>Jum</v>
      </c>
      <c r="Q6991">
        <f>VLOOKUP(ecommerce_10000[[#This Row],[City]],F:I,4,FALSE)</f>
        <v>3665.44</v>
      </c>
      <c r="R6991" s="1">
        <f>SUMIF(C:C,ecommerce_10000[[#This Row],[Category]],I:I)</f>
        <v>31420413.200000018</v>
      </c>
      <c r="S6991" s="1">
        <f>SUMIFS(I:I,C:C,C6991)</f>
        <v>31420413.200000018</v>
      </c>
      <c r="T6991" s="1" t="str">
        <f>INDEX(F:F,MATCH(ecommerce_10000[[#This Row],[TotalAmount]],I:I,0))</f>
        <v>Dubai</v>
      </c>
    </row>
    <row r="6992" spans="1:20" x14ac:dyDescent="0.3">
      <c r="A6992" s="1" t="s">
        <v>7036</v>
      </c>
      <c r="B6992" s="1" t="s">
        <v>49</v>
      </c>
      <c r="C6992" s="1" t="s">
        <v>14</v>
      </c>
      <c r="D6992" s="1" t="s">
        <v>50</v>
      </c>
      <c r="E6992" s="1" t="s">
        <v>16</v>
      </c>
      <c r="F6992" s="1" t="s">
        <v>40</v>
      </c>
      <c r="G6992">
        <v>13619.8</v>
      </c>
      <c r="H6992">
        <v>5</v>
      </c>
      <c r="I6992">
        <v>68099</v>
      </c>
      <c r="J6992">
        <v>3.11</v>
      </c>
      <c r="K6992">
        <v>3870</v>
      </c>
      <c r="L6992" s="2">
        <v>45497</v>
      </c>
      <c r="O6992" t="str">
        <f>IF(ecommerce_10000[[#This Row],[Platform]]="Souq","sq",ecommerce_10000[[#This Row],[Platform]])</f>
        <v>sq</v>
      </c>
      <c r="P6992" t="str">
        <f>IF(E6992="Souq","sq",IF(E6992="Jumia","Jum",E6992))</f>
        <v>sq</v>
      </c>
      <c r="Q6992">
        <f>VLOOKUP(ecommerce_10000[[#This Row],[City]],F:I,4,FALSE)</f>
        <v>99349.3</v>
      </c>
      <c r="R6992" s="1">
        <f>SUMIF(C:C,ecommerce_10000[[#This Row],[Category]],I:I)</f>
        <v>92327183.770000085</v>
      </c>
      <c r="S6992" s="1">
        <f>SUMIFS(I:I,C:C,C6992)</f>
        <v>92327183.770000085</v>
      </c>
      <c r="T6992" s="1" t="str">
        <f>INDEX(F:F,MATCH(ecommerce_10000[[#This Row],[TotalAmount]],I:I,0))</f>
        <v>Riyadh</v>
      </c>
    </row>
    <row r="6993" spans="1:20" x14ac:dyDescent="0.3">
      <c r="A6993" s="1" t="s">
        <v>7037</v>
      </c>
      <c r="B6993" s="1" t="s">
        <v>65</v>
      </c>
      <c r="C6993" s="1" t="s">
        <v>20</v>
      </c>
      <c r="D6993" s="1" t="s">
        <v>66</v>
      </c>
      <c r="E6993" s="1" t="s">
        <v>16</v>
      </c>
      <c r="F6993" s="1" t="s">
        <v>28</v>
      </c>
      <c r="G6993">
        <v>8197.73</v>
      </c>
      <c r="H6993">
        <v>3</v>
      </c>
      <c r="I6993">
        <v>24593.19</v>
      </c>
      <c r="J6993">
        <v>4.1399999999999997</v>
      </c>
      <c r="K6993">
        <v>771</v>
      </c>
      <c r="L6993" s="2">
        <v>45319</v>
      </c>
      <c r="O6993" t="str">
        <f>IF(ecommerce_10000[[#This Row],[Platform]]="Souq","sq",ecommerce_10000[[#This Row],[Platform]])</f>
        <v>sq</v>
      </c>
      <c r="P6993" t="str">
        <f>IF(E6993="Souq","sq",IF(E6993="Jumia","Jum",E6993))</f>
        <v>sq</v>
      </c>
      <c r="Q6993">
        <f>VLOOKUP(ecommerce_10000[[#This Row],[City]],F:I,4,FALSE)</f>
        <v>26648.76</v>
      </c>
      <c r="R6993" s="1">
        <f>SUMIF(C:C,ecommerce_10000[[#This Row],[Category]],I:I)</f>
        <v>91504159.730000004</v>
      </c>
      <c r="S6993" s="1">
        <f>SUMIFS(I:I,C:C,C6993)</f>
        <v>91504159.730000004</v>
      </c>
      <c r="T6993" s="1" t="str">
        <f>INDEX(F:F,MATCH(ecommerce_10000[[#This Row],[TotalAmount]],I:I,0))</f>
        <v>Casablanca</v>
      </c>
    </row>
    <row r="6994" spans="1:20" x14ac:dyDescent="0.3">
      <c r="A6994" s="1" t="s">
        <v>7038</v>
      </c>
      <c r="B6994" s="1" t="s">
        <v>19</v>
      </c>
      <c r="C6994" s="1" t="s">
        <v>20</v>
      </c>
      <c r="D6994" s="1" t="s">
        <v>21</v>
      </c>
      <c r="E6994" s="1" t="s">
        <v>16</v>
      </c>
      <c r="F6994" s="1" t="s">
        <v>28</v>
      </c>
      <c r="G6994">
        <v>3171.36</v>
      </c>
      <c r="H6994">
        <v>4</v>
      </c>
      <c r="I6994">
        <v>12685.44</v>
      </c>
      <c r="J6994">
        <v>1.96</v>
      </c>
      <c r="K6994">
        <v>4832</v>
      </c>
      <c r="L6994" s="2">
        <v>45380</v>
      </c>
      <c r="O6994" t="str">
        <f>IF(ecommerce_10000[[#This Row],[Platform]]="Souq","sq",ecommerce_10000[[#This Row],[Platform]])</f>
        <v>sq</v>
      </c>
      <c r="P6994" t="str">
        <f>IF(E6994="Souq","sq",IF(E6994="Jumia","Jum",E6994))</f>
        <v>sq</v>
      </c>
      <c r="Q6994">
        <f>VLOOKUP(ecommerce_10000[[#This Row],[City]],F:I,4,FALSE)</f>
        <v>26648.76</v>
      </c>
      <c r="R6994" s="1">
        <f>SUMIF(C:C,ecommerce_10000[[#This Row],[Category]],I:I)</f>
        <v>91504159.730000004</v>
      </c>
      <c r="S6994" s="1">
        <f>SUMIFS(I:I,C:C,C6994)</f>
        <v>91504159.730000004</v>
      </c>
      <c r="T6994" s="1" t="str">
        <f>INDEX(F:F,MATCH(ecommerce_10000[[#This Row],[TotalAmount]],I:I,0))</f>
        <v>Casablanca</v>
      </c>
    </row>
    <row r="6995" spans="1:20" x14ac:dyDescent="0.3">
      <c r="A6995" s="1" t="s">
        <v>7039</v>
      </c>
      <c r="B6995" s="1" t="s">
        <v>49</v>
      </c>
      <c r="C6995" s="1" t="s">
        <v>14</v>
      </c>
      <c r="D6995" s="1" t="s">
        <v>50</v>
      </c>
      <c r="E6995" s="1" t="s">
        <v>16</v>
      </c>
      <c r="F6995" s="1" t="s">
        <v>23</v>
      </c>
      <c r="G6995">
        <v>16752.490000000002</v>
      </c>
      <c r="H6995">
        <v>4</v>
      </c>
      <c r="I6995">
        <v>67009.960000000006</v>
      </c>
      <c r="J6995">
        <v>1.32</v>
      </c>
      <c r="K6995">
        <v>4883</v>
      </c>
      <c r="L6995" s="2">
        <v>45575</v>
      </c>
      <c r="O6995" t="str">
        <f>IF(ecommerce_10000[[#This Row],[Platform]]="Souq","sq",ecommerce_10000[[#This Row],[Platform]])</f>
        <v>sq</v>
      </c>
      <c r="P6995" t="str">
        <f>IF(E6995="Souq","sq",IF(E6995="Jumia","Jum",E6995))</f>
        <v>sq</v>
      </c>
      <c r="Q6995">
        <f>VLOOKUP(ecommerce_10000[[#This Row],[City]],F:I,4,FALSE)</f>
        <v>13290.4</v>
      </c>
      <c r="R6995" s="1">
        <f>SUMIF(C:C,ecommerce_10000[[#This Row],[Category]],I:I)</f>
        <v>92327183.770000085</v>
      </c>
      <c r="S6995" s="1">
        <f>SUMIFS(I:I,C:C,C6995)</f>
        <v>92327183.770000085</v>
      </c>
      <c r="T6995" s="1" t="str">
        <f>INDEX(F:F,MATCH(ecommerce_10000[[#This Row],[TotalAmount]],I:I,0))</f>
        <v>Alexandria</v>
      </c>
    </row>
    <row r="6996" spans="1:20" x14ac:dyDescent="0.3">
      <c r="A6996" s="1" t="s">
        <v>7040</v>
      </c>
      <c r="B6996" s="1" t="s">
        <v>35</v>
      </c>
      <c r="C6996" s="1" t="s">
        <v>14</v>
      </c>
      <c r="D6996" s="1" t="s">
        <v>36</v>
      </c>
      <c r="E6996" s="1" t="s">
        <v>22</v>
      </c>
      <c r="F6996" s="1" t="s">
        <v>17</v>
      </c>
      <c r="G6996">
        <v>5298.68</v>
      </c>
      <c r="H6996">
        <v>3</v>
      </c>
      <c r="I6996">
        <v>15896.04</v>
      </c>
      <c r="J6996">
        <v>4.1100000000000003</v>
      </c>
      <c r="K6996">
        <v>3257</v>
      </c>
      <c r="L6996" s="2">
        <v>45564</v>
      </c>
      <c r="O6996" t="str">
        <f>IF(ecommerce_10000[[#This Row],[Platform]]="Souq","sq",ecommerce_10000[[#This Row],[Platform]])</f>
        <v>Jumia</v>
      </c>
      <c r="P6996" t="str">
        <f>IF(E6996="Souq","sq",IF(E6996="Jumia","Jum",E6996))</f>
        <v>Jum</v>
      </c>
      <c r="Q6996">
        <f>VLOOKUP(ecommerce_10000[[#This Row],[City]],F:I,4,FALSE)</f>
        <v>16284.02</v>
      </c>
      <c r="R6996" s="1">
        <f>SUMIF(C:C,ecommerce_10000[[#This Row],[Category]],I:I)</f>
        <v>92327183.770000085</v>
      </c>
      <c r="S6996" s="1">
        <f>SUMIFS(I:I,C:C,C6996)</f>
        <v>92327183.770000085</v>
      </c>
      <c r="T6996" s="1" t="str">
        <f>INDEX(F:F,MATCH(ecommerce_10000[[#This Row],[TotalAmount]],I:I,0))</f>
        <v>Cairo</v>
      </c>
    </row>
    <row r="6997" spans="1:20" x14ac:dyDescent="0.3">
      <c r="A6997" s="1" t="s">
        <v>7041</v>
      </c>
      <c r="B6997" s="1" t="s">
        <v>35</v>
      </c>
      <c r="C6997" s="1" t="s">
        <v>14</v>
      </c>
      <c r="D6997" s="1" t="s">
        <v>36</v>
      </c>
      <c r="E6997" s="1" t="s">
        <v>22</v>
      </c>
      <c r="F6997" s="1" t="s">
        <v>62</v>
      </c>
      <c r="G6997">
        <v>15896.15</v>
      </c>
      <c r="H6997">
        <v>3</v>
      </c>
      <c r="I6997">
        <v>47688.45</v>
      </c>
      <c r="J6997">
        <v>3.32</v>
      </c>
      <c r="K6997">
        <v>4007</v>
      </c>
      <c r="L6997" s="2">
        <v>45391</v>
      </c>
      <c r="O6997" t="str">
        <f>IF(ecommerce_10000[[#This Row],[Platform]]="Souq","sq",ecommerce_10000[[#This Row],[Platform]])</f>
        <v>Jumia</v>
      </c>
      <c r="P6997" t="str">
        <f>IF(E6997="Souq","sq",IF(E6997="Jumia","Jum",E6997))</f>
        <v>Jum</v>
      </c>
      <c r="Q6997">
        <f>VLOOKUP(ecommerce_10000[[#This Row],[City]],F:I,4,FALSE)</f>
        <v>27872.98</v>
      </c>
      <c r="R6997" s="1">
        <f>SUMIF(C:C,ecommerce_10000[[#This Row],[Category]],I:I)</f>
        <v>92327183.770000085</v>
      </c>
      <c r="S6997" s="1">
        <f>SUMIFS(I:I,C:C,C6997)</f>
        <v>92327183.770000085</v>
      </c>
      <c r="T6997" s="1" t="str">
        <f>INDEX(F:F,MATCH(ecommerce_10000[[#This Row],[TotalAmount]],I:I,0))</f>
        <v>Giza</v>
      </c>
    </row>
    <row r="6998" spans="1:20" x14ac:dyDescent="0.3">
      <c r="A6998" s="1" t="s">
        <v>7042</v>
      </c>
      <c r="B6998" s="1" t="s">
        <v>25</v>
      </c>
      <c r="C6998" s="1" t="s">
        <v>26</v>
      </c>
      <c r="D6998" s="1" t="s">
        <v>27</v>
      </c>
      <c r="E6998" s="1" t="s">
        <v>22</v>
      </c>
      <c r="F6998" s="1" t="s">
        <v>28</v>
      </c>
      <c r="G6998">
        <v>19987.87</v>
      </c>
      <c r="H6998">
        <v>4</v>
      </c>
      <c r="I6998">
        <v>79951.48</v>
      </c>
      <c r="J6998">
        <v>2.92</v>
      </c>
      <c r="K6998">
        <v>1312</v>
      </c>
      <c r="L6998" s="2">
        <v>45481</v>
      </c>
      <c r="O6998" t="str">
        <f>IF(ecommerce_10000[[#This Row],[Platform]]="Souq","sq",ecommerce_10000[[#This Row],[Platform]])</f>
        <v>Jumia</v>
      </c>
      <c r="P6998" t="str">
        <f>IF(E6998="Souq","sq",IF(E6998="Jumia","Jum",E6998))</f>
        <v>Jum</v>
      </c>
      <c r="Q6998">
        <f>VLOOKUP(ecommerce_10000[[#This Row],[City]],F:I,4,FALSE)</f>
        <v>26648.76</v>
      </c>
      <c r="R6998" s="1">
        <f>SUMIF(C:C,ecommerce_10000[[#This Row],[Category]],I:I)</f>
        <v>29200970.130000021</v>
      </c>
      <c r="S6998" s="1">
        <f>SUMIFS(I:I,C:C,C6998)</f>
        <v>29200970.130000021</v>
      </c>
      <c r="T6998" s="1" t="str">
        <f>INDEX(F:F,MATCH(ecommerce_10000[[#This Row],[TotalAmount]],I:I,0))</f>
        <v>Casablanca</v>
      </c>
    </row>
    <row r="6999" spans="1:20" x14ac:dyDescent="0.3">
      <c r="A6999" s="1" t="s">
        <v>7043</v>
      </c>
      <c r="B6999" s="1" t="s">
        <v>35</v>
      </c>
      <c r="C6999" s="1" t="s">
        <v>14</v>
      </c>
      <c r="D6999" s="1" t="s">
        <v>36</v>
      </c>
      <c r="E6999" s="1" t="s">
        <v>47</v>
      </c>
      <c r="F6999" s="1" t="s">
        <v>62</v>
      </c>
      <c r="G6999">
        <v>4075.16</v>
      </c>
      <c r="H6999">
        <v>2</v>
      </c>
      <c r="I6999">
        <v>8150.32</v>
      </c>
      <c r="J6999">
        <v>3.66</v>
      </c>
      <c r="K6999">
        <v>3851</v>
      </c>
      <c r="L6999" s="2">
        <v>45556</v>
      </c>
      <c r="O6999" t="str">
        <f>IF(ecommerce_10000[[#This Row],[Platform]]="Souq","sq",ecommerce_10000[[#This Row],[Platform]])</f>
        <v>Amazon</v>
      </c>
      <c r="P6999" t="str">
        <f>IF(E6999="Souq","sq",IF(E6999="Jumia","Jum",E6999))</f>
        <v>Amazon</v>
      </c>
      <c r="Q6999">
        <f>VLOOKUP(ecommerce_10000[[#This Row],[City]],F:I,4,FALSE)</f>
        <v>27872.98</v>
      </c>
      <c r="R6999" s="1">
        <f>SUMIF(C:C,ecommerce_10000[[#This Row],[Category]],I:I)</f>
        <v>92327183.770000085</v>
      </c>
      <c r="S6999" s="1">
        <f>SUMIFS(I:I,C:C,C6999)</f>
        <v>92327183.770000085</v>
      </c>
      <c r="T6999" s="1" t="str">
        <f>INDEX(F:F,MATCH(ecommerce_10000[[#This Row],[TotalAmount]],I:I,0))</f>
        <v>Giza</v>
      </c>
    </row>
    <row r="7000" spans="1:20" x14ac:dyDescent="0.3">
      <c r="A7000" s="1" t="s">
        <v>7044</v>
      </c>
      <c r="B7000" s="1" t="s">
        <v>49</v>
      </c>
      <c r="C7000" s="1" t="s">
        <v>14</v>
      </c>
      <c r="D7000" s="1" t="s">
        <v>50</v>
      </c>
      <c r="E7000" s="1" t="s">
        <v>22</v>
      </c>
      <c r="F7000" s="1" t="s">
        <v>62</v>
      </c>
      <c r="G7000">
        <v>14980.49</v>
      </c>
      <c r="H7000">
        <v>3</v>
      </c>
      <c r="I7000">
        <v>44941.47</v>
      </c>
      <c r="J7000">
        <v>2.4700000000000002</v>
      </c>
      <c r="K7000">
        <v>263</v>
      </c>
      <c r="L7000" s="2">
        <v>45508</v>
      </c>
      <c r="O7000" t="str">
        <f>IF(ecommerce_10000[[#This Row],[Platform]]="Souq","sq",ecommerce_10000[[#This Row],[Platform]])</f>
        <v>Jumia</v>
      </c>
      <c r="P7000" t="str">
        <f>IF(E7000="Souq","sq",IF(E7000="Jumia","Jum",E7000))</f>
        <v>Jum</v>
      </c>
      <c r="Q7000">
        <f>VLOOKUP(ecommerce_10000[[#This Row],[City]],F:I,4,FALSE)</f>
        <v>27872.98</v>
      </c>
      <c r="R7000" s="1">
        <f>SUMIF(C:C,ecommerce_10000[[#This Row],[Category]],I:I)</f>
        <v>92327183.770000085</v>
      </c>
      <c r="S7000" s="1">
        <f>SUMIFS(I:I,C:C,C7000)</f>
        <v>92327183.770000085</v>
      </c>
      <c r="T7000" s="1" t="str">
        <f>INDEX(F:F,MATCH(ecommerce_10000[[#This Row],[TotalAmount]],I:I,0))</f>
        <v>Giza</v>
      </c>
    </row>
    <row r="7001" spans="1:20" x14ac:dyDescent="0.3">
      <c r="A7001" s="1" t="s">
        <v>7045</v>
      </c>
      <c r="B7001" s="1" t="s">
        <v>35</v>
      </c>
      <c r="C7001" s="1" t="s">
        <v>14</v>
      </c>
      <c r="D7001" s="1" t="s">
        <v>36</v>
      </c>
      <c r="E7001" s="1" t="s">
        <v>22</v>
      </c>
      <c r="F7001" s="1" t="s">
        <v>28</v>
      </c>
      <c r="G7001">
        <v>16938.27</v>
      </c>
      <c r="H7001">
        <v>5</v>
      </c>
      <c r="I7001">
        <v>84691.35</v>
      </c>
      <c r="J7001">
        <v>1.32</v>
      </c>
      <c r="K7001">
        <v>3257</v>
      </c>
      <c r="L7001" s="2">
        <v>45348</v>
      </c>
      <c r="O7001" t="str">
        <f>IF(ecommerce_10000[[#This Row],[Platform]]="Souq","sq",ecommerce_10000[[#This Row],[Platform]])</f>
        <v>Jumia</v>
      </c>
      <c r="P7001" t="str">
        <f>IF(E7001="Souq","sq",IF(E7001="Jumia","Jum",E7001))</f>
        <v>Jum</v>
      </c>
      <c r="Q7001">
        <f>VLOOKUP(ecommerce_10000[[#This Row],[City]],F:I,4,FALSE)</f>
        <v>26648.76</v>
      </c>
      <c r="R7001" s="1">
        <f>SUMIF(C:C,ecommerce_10000[[#This Row],[Category]],I:I)</f>
        <v>92327183.770000085</v>
      </c>
      <c r="S7001" s="1">
        <f>SUMIFS(I:I,C:C,C7001)</f>
        <v>92327183.770000085</v>
      </c>
      <c r="T7001" s="1" t="str">
        <f>INDEX(F:F,MATCH(ecommerce_10000[[#This Row],[TotalAmount]],I:I,0))</f>
        <v>Casablanca</v>
      </c>
    </row>
    <row r="7002" spans="1:20" x14ac:dyDescent="0.3">
      <c r="A7002" s="1" t="s">
        <v>7046</v>
      </c>
      <c r="B7002" s="1" t="s">
        <v>19</v>
      </c>
      <c r="C7002" s="1" t="s">
        <v>20</v>
      </c>
      <c r="D7002" s="1" t="s">
        <v>21</v>
      </c>
      <c r="E7002" s="1" t="s">
        <v>16</v>
      </c>
      <c r="F7002" s="1" t="s">
        <v>33</v>
      </c>
      <c r="G7002">
        <v>1393.11</v>
      </c>
      <c r="H7002">
        <v>4</v>
      </c>
      <c r="I7002">
        <v>5572.44</v>
      </c>
      <c r="J7002">
        <v>4.09</v>
      </c>
      <c r="K7002">
        <v>1990</v>
      </c>
      <c r="L7002" s="2">
        <v>45537</v>
      </c>
      <c r="O7002" t="str">
        <f>IF(ecommerce_10000[[#This Row],[Platform]]="Souq","sq",ecommerce_10000[[#This Row],[Platform]])</f>
        <v>sq</v>
      </c>
      <c r="P7002" t="str">
        <f>IF(E7002="Souq","sq",IF(E7002="Jumia","Jum",E7002))</f>
        <v>sq</v>
      </c>
      <c r="Q7002">
        <f>VLOOKUP(ecommerce_10000[[#This Row],[City]],F:I,4,FALSE)</f>
        <v>3665.44</v>
      </c>
      <c r="R7002" s="1">
        <f>SUMIF(C:C,ecommerce_10000[[#This Row],[Category]],I:I)</f>
        <v>91504159.730000004</v>
      </c>
      <c r="S7002" s="1">
        <f>SUMIFS(I:I,C:C,C7002)</f>
        <v>91504159.730000004</v>
      </c>
      <c r="T7002" s="1" t="str">
        <f>INDEX(F:F,MATCH(ecommerce_10000[[#This Row],[TotalAmount]],I:I,0))</f>
        <v>Dubai</v>
      </c>
    </row>
    <row r="7003" spans="1:20" x14ac:dyDescent="0.3">
      <c r="A7003" s="1" t="s">
        <v>7047</v>
      </c>
      <c r="B7003" s="1" t="s">
        <v>19</v>
      </c>
      <c r="C7003" s="1" t="s">
        <v>20</v>
      </c>
      <c r="D7003" s="1" t="s">
        <v>21</v>
      </c>
      <c r="E7003" s="1" t="s">
        <v>16</v>
      </c>
      <c r="F7003" s="1" t="s">
        <v>40</v>
      </c>
      <c r="G7003">
        <v>13333.2</v>
      </c>
      <c r="H7003">
        <v>4</v>
      </c>
      <c r="I7003">
        <v>53332.800000000003</v>
      </c>
      <c r="J7003">
        <v>1.04</v>
      </c>
      <c r="K7003">
        <v>604</v>
      </c>
      <c r="L7003" s="2">
        <v>45373</v>
      </c>
      <c r="O7003" t="str">
        <f>IF(ecommerce_10000[[#This Row],[Platform]]="Souq","sq",ecommerce_10000[[#This Row],[Platform]])</f>
        <v>sq</v>
      </c>
      <c r="P7003" t="str">
        <f>IF(E7003="Souq","sq",IF(E7003="Jumia","Jum",E7003))</f>
        <v>sq</v>
      </c>
      <c r="Q7003">
        <f>VLOOKUP(ecommerce_10000[[#This Row],[City]],F:I,4,FALSE)</f>
        <v>99349.3</v>
      </c>
      <c r="R7003" s="1">
        <f>SUMIF(C:C,ecommerce_10000[[#This Row],[Category]],I:I)</f>
        <v>91504159.730000004</v>
      </c>
      <c r="S7003" s="1">
        <f>SUMIFS(I:I,C:C,C7003)</f>
        <v>91504159.730000004</v>
      </c>
      <c r="T7003" s="1" t="str">
        <f>INDEX(F:F,MATCH(ecommerce_10000[[#This Row],[TotalAmount]],I:I,0))</f>
        <v>Riyadh</v>
      </c>
    </row>
    <row r="7004" spans="1:20" x14ac:dyDescent="0.3">
      <c r="A7004" s="1" t="s">
        <v>7048</v>
      </c>
      <c r="B7004" s="1" t="s">
        <v>38</v>
      </c>
      <c r="C7004" s="1" t="s">
        <v>20</v>
      </c>
      <c r="D7004" s="1" t="s">
        <v>39</v>
      </c>
      <c r="E7004" s="1" t="s">
        <v>16</v>
      </c>
      <c r="F7004" s="1" t="s">
        <v>28</v>
      </c>
      <c r="G7004">
        <v>10320.24</v>
      </c>
      <c r="H7004">
        <v>4</v>
      </c>
      <c r="I7004">
        <v>41280.959999999999</v>
      </c>
      <c r="J7004">
        <v>3.24</v>
      </c>
      <c r="K7004">
        <v>417</v>
      </c>
      <c r="L7004" s="2">
        <v>45478</v>
      </c>
      <c r="O7004" t="str">
        <f>IF(ecommerce_10000[[#This Row],[Platform]]="Souq","sq",ecommerce_10000[[#This Row],[Platform]])</f>
        <v>sq</v>
      </c>
      <c r="P7004" t="str">
        <f>IF(E7004="Souq","sq",IF(E7004="Jumia","Jum",E7004))</f>
        <v>sq</v>
      </c>
      <c r="Q7004">
        <f>VLOOKUP(ecommerce_10000[[#This Row],[City]],F:I,4,FALSE)</f>
        <v>26648.76</v>
      </c>
      <c r="R7004" s="1">
        <f>SUMIF(C:C,ecommerce_10000[[#This Row],[Category]],I:I)</f>
        <v>91504159.730000004</v>
      </c>
      <c r="S7004" s="1">
        <f>SUMIFS(I:I,C:C,C7004)</f>
        <v>91504159.730000004</v>
      </c>
      <c r="T7004" s="1" t="str">
        <f>INDEX(F:F,MATCH(ecommerce_10000[[#This Row],[TotalAmount]],I:I,0))</f>
        <v>Casablanca</v>
      </c>
    </row>
    <row r="7005" spans="1:20" x14ac:dyDescent="0.3">
      <c r="A7005" s="1" t="s">
        <v>7049</v>
      </c>
      <c r="B7005" s="1" t="s">
        <v>25</v>
      </c>
      <c r="C7005" s="1" t="s">
        <v>26</v>
      </c>
      <c r="D7005" s="1" t="s">
        <v>27</v>
      </c>
      <c r="E7005" s="1" t="s">
        <v>47</v>
      </c>
      <c r="F7005" s="1" t="s">
        <v>17</v>
      </c>
      <c r="G7005">
        <v>15550.63</v>
      </c>
      <c r="H7005">
        <v>2</v>
      </c>
      <c r="I7005">
        <v>31101.26</v>
      </c>
      <c r="J7005">
        <v>2.8</v>
      </c>
      <c r="K7005">
        <v>2083</v>
      </c>
      <c r="L7005" s="2">
        <v>45434</v>
      </c>
      <c r="O7005" t="str">
        <f>IF(ecommerce_10000[[#This Row],[Platform]]="Souq","sq",ecommerce_10000[[#This Row],[Platform]])</f>
        <v>Amazon</v>
      </c>
      <c r="P7005" t="str">
        <f>IF(E7005="Souq","sq",IF(E7005="Jumia","Jum",E7005))</f>
        <v>Amazon</v>
      </c>
      <c r="Q7005">
        <f>VLOOKUP(ecommerce_10000[[#This Row],[City]],F:I,4,FALSE)</f>
        <v>16284.02</v>
      </c>
      <c r="R7005" s="1">
        <f>SUMIF(C:C,ecommerce_10000[[#This Row],[Category]],I:I)</f>
        <v>29200970.130000021</v>
      </c>
      <c r="S7005" s="1">
        <f>SUMIFS(I:I,C:C,C7005)</f>
        <v>29200970.130000021</v>
      </c>
      <c r="T7005" s="1" t="str">
        <f>INDEX(F:F,MATCH(ecommerce_10000[[#This Row],[TotalAmount]],I:I,0))</f>
        <v>Cairo</v>
      </c>
    </row>
    <row r="7006" spans="1:20" x14ac:dyDescent="0.3">
      <c r="A7006" s="1" t="s">
        <v>7050</v>
      </c>
      <c r="B7006" s="1" t="s">
        <v>43</v>
      </c>
      <c r="C7006" s="1" t="s">
        <v>44</v>
      </c>
      <c r="D7006" s="1" t="s">
        <v>45</v>
      </c>
      <c r="E7006" s="1" t="s">
        <v>47</v>
      </c>
      <c r="F7006" s="1" t="s">
        <v>23</v>
      </c>
      <c r="G7006">
        <v>8914.34</v>
      </c>
      <c r="H7006">
        <v>5</v>
      </c>
      <c r="I7006">
        <v>44571.7</v>
      </c>
      <c r="J7006">
        <v>1.1599999999999999</v>
      </c>
      <c r="K7006">
        <v>1415</v>
      </c>
      <c r="L7006" s="2">
        <v>45581</v>
      </c>
      <c r="O7006" t="str">
        <f>IF(ecommerce_10000[[#This Row],[Platform]]="Souq","sq",ecommerce_10000[[#This Row],[Platform]])</f>
        <v>Amazon</v>
      </c>
      <c r="P7006" t="str">
        <f>IF(E7006="Souq","sq",IF(E7006="Jumia","Jum",E7006))</f>
        <v>Amazon</v>
      </c>
      <c r="Q7006">
        <f>VLOOKUP(ecommerce_10000[[#This Row],[City]],F:I,4,FALSE)</f>
        <v>13290.4</v>
      </c>
      <c r="R7006" s="1">
        <f>SUMIF(C:C,ecommerce_10000[[#This Row],[Category]],I:I)</f>
        <v>31420413.200000018</v>
      </c>
      <c r="S7006" s="1">
        <f>SUMIFS(I:I,C:C,C7006)</f>
        <v>31420413.200000018</v>
      </c>
      <c r="T7006" s="1" t="str">
        <f>INDEX(F:F,MATCH(ecommerce_10000[[#This Row],[TotalAmount]],I:I,0))</f>
        <v>Alexandria</v>
      </c>
    </row>
    <row r="7007" spans="1:20" x14ac:dyDescent="0.3">
      <c r="A7007" s="1" t="s">
        <v>7051</v>
      </c>
      <c r="B7007" s="1" t="s">
        <v>19</v>
      </c>
      <c r="C7007" s="1" t="s">
        <v>20</v>
      </c>
      <c r="D7007" s="1" t="s">
        <v>21</v>
      </c>
      <c r="E7007" s="1" t="s">
        <v>16</v>
      </c>
      <c r="F7007" s="1" t="s">
        <v>23</v>
      </c>
      <c r="G7007">
        <v>11073.82</v>
      </c>
      <c r="H7007">
        <v>3</v>
      </c>
      <c r="I7007">
        <v>33221.46</v>
      </c>
      <c r="J7007">
        <v>1.64</v>
      </c>
      <c r="K7007">
        <v>2820</v>
      </c>
      <c r="L7007" s="2">
        <v>45612</v>
      </c>
      <c r="O7007" t="str">
        <f>IF(ecommerce_10000[[#This Row],[Platform]]="Souq","sq",ecommerce_10000[[#This Row],[Platform]])</f>
        <v>sq</v>
      </c>
      <c r="P7007" t="str">
        <f>IF(E7007="Souq","sq",IF(E7007="Jumia","Jum",E7007))</f>
        <v>sq</v>
      </c>
      <c r="Q7007">
        <f>VLOOKUP(ecommerce_10000[[#This Row],[City]],F:I,4,FALSE)</f>
        <v>13290.4</v>
      </c>
      <c r="R7007" s="1">
        <f>SUMIF(C:C,ecommerce_10000[[#This Row],[Category]],I:I)</f>
        <v>91504159.730000004</v>
      </c>
      <c r="S7007" s="1">
        <f>SUMIFS(I:I,C:C,C7007)</f>
        <v>91504159.730000004</v>
      </c>
      <c r="T7007" s="1" t="str">
        <f>INDEX(F:F,MATCH(ecommerce_10000[[#This Row],[TotalAmount]],I:I,0))</f>
        <v>Alexandria</v>
      </c>
    </row>
    <row r="7008" spans="1:20" x14ac:dyDescent="0.3">
      <c r="A7008" s="1" t="s">
        <v>7052</v>
      </c>
      <c r="B7008" s="1" t="s">
        <v>65</v>
      </c>
      <c r="C7008" s="1" t="s">
        <v>20</v>
      </c>
      <c r="D7008" s="1" t="s">
        <v>66</v>
      </c>
      <c r="E7008" s="1" t="s">
        <v>16</v>
      </c>
      <c r="F7008" s="1" t="s">
        <v>17</v>
      </c>
      <c r="G7008">
        <v>15240.44</v>
      </c>
      <c r="H7008">
        <v>3</v>
      </c>
      <c r="I7008">
        <v>45721.32</v>
      </c>
      <c r="J7008">
        <v>3.12</v>
      </c>
      <c r="K7008">
        <v>1967</v>
      </c>
      <c r="L7008" s="2">
        <v>45518</v>
      </c>
      <c r="O7008" t="str">
        <f>IF(ecommerce_10000[[#This Row],[Platform]]="Souq","sq",ecommerce_10000[[#This Row],[Platform]])</f>
        <v>sq</v>
      </c>
      <c r="P7008" t="str">
        <f>IF(E7008="Souq","sq",IF(E7008="Jumia","Jum",E7008))</f>
        <v>sq</v>
      </c>
      <c r="Q7008">
        <f>VLOOKUP(ecommerce_10000[[#This Row],[City]],F:I,4,FALSE)</f>
        <v>16284.02</v>
      </c>
      <c r="R7008" s="1">
        <f>SUMIF(C:C,ecommerce_10000[[#This Row],[Category]],I:I)</f>
        <v>91504159.730000004</v>
      </c>
      <c r="S7008" s="1">
        <f>SUMIFS(I:I,C:C,C7008)</f>
        <v>91504159.730000004</v>
      </c>
      <c r="T7008" s="1" t="str">
        <f>INDEX(F:F,MATCH(ecommerce_10000[[#This Row],[TotalAmount]],I:I,0))</f>
        <v>Cairo</v>
      </c>
    </row>
    <row r="7009" spans="1:20" x14ac:dyDescent="0.3">
      <c r="A7009" s="1" t="s">
        <v>7053</v>
      </c>
      <c r="B7009" s="1" t="s">
        <v>25</v>
      </c>
      <c r="C7009" s="1" t="s">
        <v>26</v>
      </c>
      <c r="D7009" s="1" t="s">
        <v>27</v>
      </c>
      <c r="E7009" s="1" t="s">
        <v>22</v>
      </c>
      <c r="F7009" s="1" t="s">
        <v>40</v>
      </c>
      <c r="G7009">
        <v>537.26</v>
      </c>
      <c r="H7009">
        <v>3</v>
      </c>
      <c r="I7009">
        <v>1611.78</v>
      </c>
      <c r="J7009">
        <v>4.33</v>
      </c>
      <c r="K7009">
        <v>2162</v>
      </c>
      <c r="L7009" s="2">
        <v>45369</v>
      </c>
      <c r="O7009" t="str">
        <f>IF(ecommerce_10000[[#This Row],[Platform]]="Souq","sq",ecommerce_10000[[#This Row],[Platform]])</f>
        <v>Jumia</v>
      </c>
      <c r="P7009" t="str">
        <f>IF(E7009="Souq","sq",IF(E7009="Jumia","Jum",E7009))</f>
        <v>Jum</v>
      </c>
      <c r="Q7009">
        <f>VLOOKUP(ecommerce_10000[[#This Row],[City]],F:I,4,FALSE)</f>
        <v>99349.3</v>
      </c>
      <c r="R7009" s="1">
        <f>SUMIF(C:C,ecommerce_10000[[#This Row],[Category]],I:I)</f>
        <v>29200970.130000021</v>
      </c>
      <c r="S7009" s="1">
        <f>SUMIFS(I:I,C:C,C7009)</f>
        <v>29200970.130000021</v>
      </c>
      <c r="T7009" s="1" t="str">
        <f>INDEX(F:F,MATCH(ecommerce_10000[[#This Row],[TotalAmount]],I:I,0))</f>
        <v>Riyadh</v>
      </c>
    </row>
    <row r="7010" spans="1:20" x14ac:dyDescent="0.3">
      <c r="A7010" s="1" t="s">
        <v>7054</v>
      </c>
      <c r="B7010" s="1" t="s">
        <v>38</v>
      </c>
      <c r="C7010" s="1" t="s">
        <v>20</v>
      </c>
      <c r="D7010" s="1" t="s">
        <v>39</v>
      </c>
      <c r="E7010" s="1" t="s">
        <v>16</v>
      </c>
      <c r="F7010" s="1" t="s">
        <v>23</v>
      </c>
      <c r="G7010">
        <v>2213.34</v>
      </c>
      <c r="H7010">
        <v>4</v>
      </c>
      <c r="I7010">
        <v>8853.36</v>
      </c>
      <c r="J7010">
        <v>1.84</v>
      </c>
      <c r="K7010">
        <v>1640</v>
      </c>
      <c r="L7010" s="2">
        <v>45594</v>
      </c>
      <c r="O7010" t="str">
        <f>IF(ecommerce_10000[[#This Row],[Platform]]="Souq","sq",ecommerce_10000[[#This Row],[Platform]])</f>
        <v>sq</v>
      </c>
      <c r="P7010" t="str">
        <f>IF(E7010="Souq","sq",IF(E7010="Jumia","Jum",E7010))</f>
        <v>sq</v>
      </c>
      <c r="Q7010">
        <f>VLOOKUP(ecommerce_10000[[#This Row],[City]],F:I,4,FALSE)</f>
        <v>13290.4</v>
      </c>
      <c r="R7010" s="1">
        <f>SUMIF(C:C,ecommerce_10000[[#This Row],[Category]],I:I)</f>
        <v>91504159.730000004</v>
      </c>
      <c r="S7010" s="1">
        <f>SUMIFS(I:I,C:C,C7010)</f>
        <v>91504159.730000004</v>
      </c>
      <c r="T7010" s="1" t="str">
        <f>INDEX(F:F,MATCH(ecommerce_10000[[#This Row],[TotalAmount]],I:I,0))</f>
        <v>Alexandria</v>
      </c>
    </row>
    <row r="7011" spans="1:20" x14ac:dyDescent="0.3">
      <c r="A7011" s="1" t="s">
        <v>7055</v>
      </c>
      <c r="B7011" s="1" t="s">
        <v>49</v>
      </c>
      <c r="C7011" s="1" t="s">
        <v>14</v>
      </c>
      <c r="D7011" s="1" t="s">
        <v>50</v>
      </c>
      <c r="E7011" s="1" t="s">
        <v>16</v>
      </c>
      <c r="F7011" s="1" t="s">
        <v>28</v>
      </c>
      <c r="G7011">
        <v>311.18</v>
      </c>
      <c r="H7011">
        <v>4</v>
      </c>
      <c r="I7011">
        <v>1244.72</v>
      </c>
      <c r="J7011">
        <v>4.46</v>
      </c>
      <c r="K7011">
        <v>3011</v>
      </c>
      <c r="L7011" s="2">
        <v>45530</v>
      </c>
      <c r="O7011" t="str">
        <f>IF(ecommerce_10000[[#This Row],[Platform]]="Souq","sq",ecommerce_10000[[#This Row],[Platform]])</f>
        <v>sq</v>
      </c>
      <c r="P7011" t="str">
        <f>IF(E7011="Souq","sq",IF(E7011="Jumia","Jum",E7011))</f>
        <v>sq</v>
      </c>
      <c r="Q7011">
        <f>VLOOKUP(ecommerce_10000[[#This Row],[City]],F:I,4,FALSE)</f>
        <v>26648.76</v>
      </c>
      <c r="R7011" s="1">
        <f>SUMIF(C:C,ecommerce_10000[[#This Row],[Category]],I:I)</f>
        <v>92327183.770000085</v>
      </c>
      <c r="S7011" s="1">
        <f>SUMIFS(I:I,C:C,C7011)</f>
        <v>92327183.770000085</v>
      </c>
      <c r="T7011" s="1" t="str">
        <f>INDEX(F:F,MATCH(ecommerce_10000[[#This Row],[TotalAmount]],I:I,0))</f>
        <v>Casablanca</v>
      </c>
    </row>
    <row r="7012" spans="1:20" x14ac:dyDescent="0.3">
      <c r="A7012" s="1" t="s">
        <v>7056</v>
      </c>
      <c r="B7012" s="1" t="s">
        <v>49</v>
      </c>
      <c r="C7012" s="1" t="s">
        <v>14</v>
      </c>
      <c r="D7012" s="1" t="s">
        <v>50</v>
      </c>
      <c r="E7012" s="1" t="s">
        <v>22</v>
      </c>
      <c r="F7012" s="1" t="s">
        <v>62</v>
      </c>
      <c r="G7012">
        <v>19549.3</v>
      </c>
      <c r="H7012">
        <v>3</v>
      </c>
      <c r="I7012">
        <v>58647.9</v>
      </c>
      <c r="J7012">
        <v>2.35</v>
      </c>
      <c r="K7012">
        <v>241</v>
      </c>
      <c r="L7012" s="2">
        <v>45579</v>
      </c>
      <c r="O7012" t="str">
        <f>IF(ecommerce_10000[[#This Row],[Platform]]="Souq","sq",ecommerce_10000[[#This Row],[Platform]])</f>
        <v>Jumia</v>
      </c>
      <c r="P7012" t="str">
        <f>IF(E7012="Souq","sq",IF(E7012="Jumia","Jum",E7012))</f>
        <v>Jum</v>
      </c>
      <c r="Q7012">
        <f>VLOOKUP(ecommerce_10000[[#This Row],[City]],F:I,4,FALSE)</f>
        <v>27872.98</v>
      </c>
      <c r="R7012" s="1">
        <f>SUMIF(C:C,ecommerce_10000[[#This Row],[Category]],I:I)</f>
        <v>92327183.770000085</v>
      </c>
      <c r="S7012" s="1">
        <f>SUMIFS(I:I,C:C,C7012)</f>
        <v>92327183.770000085</v>
      </c>
      <c r="T7012" s="1" t="str">
        <f>INDEX(F:F,MATCH(ecommerce_10000[[#This Row],[TotalAmount]],I:I,0))</f>
        <v>Giza</v>
      </c>
    </row>
    <row r="7013" spans="1:20" x14ac:dyDescent="0.3">
      <c r="A7013" s="1" t="s">
        <v>7057</v>
      </c>
      <c r="B7013" s="1" t="s">
        <v>19</v>
      </c>
      <c r="C7013" s="1" t="s">
        <v>20</v>
      </c>
      <c r="D7013" s="1" t="s">
        <v>21</v>
      </c>
      <c r="E7013" s="1" t="s">
        <v>22</v>
      </c>
      <c r="F7013" s="1" t="s">
        <v>40</v>
      </c>
      <c r="G7013">
        <v>14699.08</v>
      </c>
      <c r="H7013">
        <v>4</v>
      </c>
      <c r="I7013">
        <v>58796.32</v>
      </c>
      <c r="J7013">
        <v>3.03</v>
      </c>
      <c r="K7013">
        <v>816</v>
      </c>
      <c r="L7013" s="2">
        <v>45456</v>
      </c>
      <c r="O7013" t="str">
        <f>IF(ecommerce_10000[[#This Row],[Platform]]="Souq","sq",ecommerce_10000[[#This Row],[Platform]])</f>
        <v>Jumia</v>
      </c>
      <c r="P7013" t="str">
        <f>IF(E7013="Souq","sq",IF(E7013="Jumia","Jum",E7013))</f>
        <v>Jum</v>
      </c>
      <c r="Q7013">
        <f>VLOOKUP(ecommerce_10000[[#This Row],[City]],F:I,4,FALSE)</f>
        <v>99349.3</v>
      </c>
      <c r="R7013" s="1">
        <f>SUMIF(C:C,ecommerce_10000[[#This Row],[Category]],I:I)</f>
        <v>91504159.730000004</v>
      </c>
      <c r="S7013" s="1">
        <f>SUMIFS(I:I,C:C,C7013)</f>
        <v>91504159.730000004</v>
      </c>
      <c r="T7013" s="1" t="str">
        <f>INDEX(F:F,MATCH(ecommerce_10000[[#This Row],[TotalAmount]],I:I,0))</f>
        <v>Riyadh</v>
      </c>
    </row>
    <row r="7014" spans="1:20" x14ac:dyDescent="0.3">
      <c r="A7014" s="1" t="s">
        <v>7058</v>
      </c>
      <c r="B7014" s="1" t="s">
        <v>49</v>
      </c>
      <c r="C7014" s="1" t="s">
        <v>14</v>
      </c>
      <c r="D7014" s="1" t="s">
        <v>50</v>
      </c>
      <c r="E7014" s="1" t="s">
        <v>16</v>
      </c>
      <c r="F7014" s="1" t="s">
        <v>33</v>
      </c>
      <c r="G7014">
        <v>9394.42</v>
      </c>
      <c r="H7014">
        <v>5</v>
      </c>
      <c r="I7014">
        <v>46972.1</v>
      </c>
      <c r="J7014">
        <v>1.97</v>
      </c>
      <c r="K7014">
        <v>3115</v>
      </c>
      <c r="L7014" s="2">
        <v>45445</v>
      </c>
      <c r="O7014" t="str">
        <f>IF(ecommerce_10000[[#This Row],[Platform]]="Souq","sq",ecommerce_10000[[#This Row],[Platform]])</f>
        <v>sq</v>
      </c>
      <c r="P7014" t="str">
        <f>IF(E7014="Souq","sq",IF(E7014="Jumia","Jum",E7014))</f>
        <v>sq</v>
      </c>
      <c r="Q7014">
        <f>VLOOKUP(ecommerce_10000[[#This Row],[City]],F:I,4,FALSE)</f>
        <v>3665.44</v>
      </c>
      <c r="R7014" s="1">
        <f>SUMIF(C:C,ecommerce_10000[[#This Row],[Category]],I:I)</f>
        <v>92327183.770000085</v>
      </c>
      <c r="S7014" s="1">
        <f>SUMIFS(I:I,C:C,C7014)</f>
        <v>92327183.770000085</v>
      </c>
      <c r="T7014" s="1" t="str">
        <f>INDEX(F:F,MATCH(ecommerce_10000[[#This Row],[TotalAmount]],I:I,0))</f>
        <v>Dubai</v>
      </c>
    </row>
    <row r="7015" spans="1:20" x14ac:dyDescent="0.3">
      <c r="A7015" s="1" t="s">
        <v>7059</v>
      </c>
      <c r="B7015" s="1" t="s">
        <v>13</v>
      </c>
      <c r="C7015" s="1" t="s">
        <v>14</v>
      </c>
      <c r="D7015" s="1" t="s">
        <v>15</v>
      </c>
      <c r="E7015" s="1" t="s">
        <v>16</v>
      </c>
      <c r="F7015" s="1" t="s">
        <v>40</v>
      </c>
      <c r="G7015">
        <v>14337.78</v>
      </c>
      <c r="H7015">
        <v>3</v>
      </c>
      <c r="I7015">
        <v>43013.34</v>
      </c>
      <c r="J7015">
        <v>1.5</v>
      </c>
      <c r="K7015">
        <v>3868</v>
      </c>
      <c r="L7015" s="2">
        <v>45326</v>
      </c>
      <c r="O7015" t="str">
        <f>IF(ecommerce_10000[[#This Row],[Platform]]="Souq","sq",ecommerce_10000[[#This Row],[Platform]])</f>
        <v>sq</v>
      </c>
      <c r="P7015" t="str">
        <f>IF(E7015="Souq","sq",IF(E7015="Jumia","Jum",E7015))</f>
        <v>sq</v>
      </c>
      <c r="Q7015">
        <f>VLOOKUP(ecommerce_10000[[#This Row],[City]],F:I,4,FALSE)</f>
        <v>99349.3</v>
      </c>
      <c r="R7015" s="1">
        <f>SUMIF(C:C,ecommerce_10000[[#This Row],[Category]],I:I)</f>
        <v>92327183.770000085</v>
      </c>
      <c r="S7015" s="1">
        <f>SUMIFS(I:I,C:C,C7015)</f>
        <v>92327183.770000085</v>
      </c>
      <c r="T7015" s="1" t="str">
        <f>INDEX(F:F,MATCH(ecommerce_10000[[#This Row],[TotalAmount]],I:I,0))</f>
        <v>Riyadh</v>
      </c>
    </row>
    <row r="7016" spans="1:20" x14ac:dyDescent="0.3">
      <c r="A7016" s="1" t="s">
        <v>7060</v>
      </c>
      <c r="B7016" s="1" t="s">
        <v>19</v>
      </c>
      <c r="C7016" s="1" t="s">
        <v>20</v>
      </c>
      <c r="D7016" s="1" t="s">
        <v>21</v>
      </c>
      <c r="E7016" s="1" t="s">
        <v>22</v>
      </c>
      <c r="F7016" s="1" t="s">
        <v>40</v>
      </c>
      <c r="G7016">
        <v>145.71</v>
      </c>
      <c r="H7016">
        <v>5</v>
      </c>
      <c r="I7016">
        <v>728.55</v>
      </c>
      <c r="J7016">
        <v>3.42</v>
      </c>
      <c r="K7016">
        <v>1999</v>
      </c>
      <c r="L7016" s="2">
        <v>45370</v>
      </c>
      <c r="O7016" t="str">
        <f>IF(ecommerce_10000[[#This Row],[Platform]]="Souq","sq",ecommerce_10000[[#This Row],[Platform]])</f>
        <v>Jumia</v>
      </c>
      <c r="P7016" t="str">
        <f>IF(E7016="Souq","sq",IF(E7016="Jumia","Jum",E7016))</f>
        <v>Jum</v>
      </c>
      <c r="Q7016">
        <f>VLOOKUP(ecommerce_10000[[#This Row],[City]],F:I,4,FALSE)</f>
        <v>99349.3</v>
      </c>
      <c r="R7016" s="1">
        <f>SUMIF(C:C,ecommerce_10000[[#This Row],[Category]],I:I)</f>
        <v>91504159.730000004</v>
      </c>
      <c r="S7016" s="1">
        <f>SUMIFS(I:I,C:C,C7016)</f>
        <v>91504159.730000004</v>
      </c>
      <c r="T7016" s="1" t="str">
        <f>INDEX(F:F,MATCH(ecommerce_10000[[#This Row],[TotalAmount]],I:I,0))</f>
        <v>Riyadh</v>
      </c>
    </row>
    <row r="7017" spans="1:20" x14ac:dyDescent="0.3">
      <c r="A7017" s="1" t="s">
        <v>7061</v>
      </c>
      <c r="B7017" s="1" t="s">
        <v>19</v>
      </c>
      <c r="C7017" s="1" t="s">
        <v>20</v>
      </c>
      <c r="D7017" s="1" t="s">
        <v>21</v>
      </c>
      <c r="E7017" s="1" t="s">
        <v>16</v>
      </c>
      <c r="F7017" s="1" t="s">
        <v>23</v>
      </c>
      <c r="G7017">
        <v>8986.09</v>
      </c>
      <c r="H7017">
        <v>2</v>
      </c>
      <c r="I7017">
        <v>17972.18</v>
      </c>
      <c r="J7017">
        <v>2.75</v>
      </c>
      <c r="K7017">
        <v>4723</v>
      </c>
      <c r="L7017" s="2">
        <v>45448</v>
      </c>
      <c r="O7017" t="str">
        <f>IF(ecommerce_10000[[#This Row],[Platform]]="Souq","sq",ecommerce_10000[[#This Row],[Platform]])</f>
        <v>sq</v>
      </c>
      <c r="P7017" t="str">
        <f>IF(E7017="Souq","sq",IF(E7017="Jumia","Jum",E7017))</f>
        <v>sq</v>
      </c>
      <c r="Q7017">
        <f>VLOOKUP(ecommerce_10000[[#This Row],[City]],F:I,4,FALSE)</f>
        <v>13290.4</v>
      </c>
      <c r="R7017" s="1">
        <f>SUMIF(C:C,ecommerce_10000[[#This Row],[Category]],I:I)</f>
        <v>91504159.730000004</v>
      </c>
      <c r="S7017" s="1">
        <f>SUMIFS(I:I,C:C,C7017)</f>
        <v>91504159.730000004</v>
      </c>
      <c r="T7017" s="1" t="str">
        <f>INDEX(F:F,MATCH(ecommerce_10000[[#This Row],[TotalAmount]],I:I,0))</f>
        <v>Alexandria</v>
      </c>
    </row>
    <row r="7018" spans="1:20" x14ac:dyDescent="0.3">
      <c r="A7018" s="1" t="s">
        <v>7062</v>
      </c>
      <c r="B7018" s="1" t="s">
        <v>19</v>
      </c>
      <c r="C7018" s="1" t="s">
        <v>20</v>
      </c>
      <c r="D7018" s="1" t="s">
        <v>21</v>
      </c>
      <c r="E7018" s="1" t="s">
        <v>47</v>
      </c>
      <c r="F7018" s="1" t="s">
        <v>33</v>
      </c>
      <c r="G7018">
        <v>16265.6</v>
      </c>
      <c r="H7018">
        <v>4</v>
      </c>
      <c r="I7018">
        <v>65062.400000000001</v>
      </c>
      <c r="J7018">
        <v>1.58</v>
      </c>
      <c r="K7018">
        <v>4066</v>
      </c>
      <c r="L7018" s="2">
        <v>45319</v>
      </c>
      <c r="O7018" t="str">
        <f>IF(ecommerce_10000[[#This Row],[Platform]]="Souq","sq",ecommerce_10000[[#This Row],[Platform]])</f>
        <v>Amazon</v>
      </c>
      <c r="P7018" t="str">
        <f>IF(E7018="Souq","sq",IF(E7018="Jumia","Jum",E7018))</f>
        <v>Amazon</v>
      </c>
      <c r="Q7018">
        <f>VLOOKUP(ecommerce_10000[[#This Row],[City]],F:I,4,FALSE)</f>
        <v>3665.44</v>
      </c>
      <c r="R7018" s="1">
        <f>SUMIF(C:C,ecommerce_10000[[#This Row],[Category]],I:I)</f>
        <v>91504159.730000004</v>
      </c>
      <c r="S7018" s="1">
        <f>SUMIFS(I:I,C:C,C7018)</f>
        <v>91504159.730000004</v>
      </c>
      <c r="T7018" s="1" t="str">
        <f>INDEX(F:F,MATCH(ecommerce_10000[[#This Row],[TotalAmount]],I:I,0))</f>
        <v>Dubai</v>
      </c>
    </row>
    <row r="7019" spans="1:20" x14ac:dyDescent="0.3">
      <c r="A7019" s="1" t="s">
        <v>7063</v>
      </c>
      <c r="B7019" s="1" t="s">
        <v>30</v>
      </c>
      <c r="C7019" s="1" t="s">
        <v>31</v>
      </c>
      <c r="D7019" s="1" t="s">
        <v>32</v>
      </c>
      <c r="E7019" s="1" t="s">
        <v>47</v>
      </c>
      <c r="F7019" s="1" t="s">
        <v>40</v>
      </c>
      <c r="G7019">
        <v>9198.14</v>
      </c>
      <c r="H7019">
        <v>1</v>
      </c>
      <c r="I7019">
        <v>9198.14</v>
      </c>
      <c r="J7019">
        <v>1.2</v>
      </c>
      <c r="K7019">
        <v>4386</v>
      </c>
      <c r="L7019" s="2">
        <v>45479</v>
      </c>
      <c r="O7019" t="str">
        <f>IF(ecommerce_10000[[#This Row],[Platform]]="Souq","sq",ecommerce_10000[[#This Row],[Platform]])</f>
        <v>Amazon</v>
      </c>
      <c r="P7019" t="str">
        <f>IF(E7019="Souq","sq",IF(E7019="Jumia","Jum",E7019))</f>
        <v>Amazon</v>
      </c>
      <c r="Q7019">
        <f>VLOOKUP(ecommerce_10000[[#This Row],[City]],F:I,4,FALSE)</f>
        <v>99349.3</v>
      </c>
      <c r="R7019" s="1">
        <f>SUMIF(C:C,ecommerce_10000[[#This Row],[Category]],I:I)</f>
        <v>57542997.559999913</v>
      </c>
      <c r="S7019" s="1">
        <f>SUMIFS(I:I,C:C,C7019)</f>
        <v>57542997.559999913</v>
      </c>
      <c r="T7019" s="1" t="str">
        <f>INDEX(F:F,MATCH(ecommerce_10000[[#This Row],[TotalAmount]],I:I,0))</f>
        <v>Riyadh</v>
      </c>
    </row>
    <row r="7020" spans="1:20" x14ac:dyDescent="0.3">
      <c r="A7020" s="1" t="s">
        <v>7064</v>
      </c>
      <c r="B7020" s="1" t="s">
        <v>13</v>
      </c>
      <c r="C7020" s="1" t="s">
        <v>14</v>
      </c>
      <c r="D7020" s="1" t="s">
        <v>15</v>
      </c>
      <c r="E7020" s="1" t="s">
        <v>16</v>
      </c>
      <c r="F7020" s="1" t="s">
        <v>17</v>
      </c>
      <c r="G7020">
        <v>14633.71</v>
      </c>
      <c r="H7020">
        <v>2</v>
      </c>
      <c r="I7020">
        <v>29267.42</v>
      </c>
      <c r="J7020">
        <v>2.1800000000000002</v>
      </c>
      <c r="K7020">
        <v>4324</v>
      </c>
      <c r="L7020" s="2">
        <v>45595</v>
      </c>
      <c r="O7020" t="str">
        <f>IF(ecommerce_10000[[#This Row],[Platform]]="Souq","sq",ecommerce_10000[[#This Row],[Platform]])</f>
        <v>sq</v>
      </c>
      <c r="P7020" t="str">
        <f>IF(E7020="Souq","sq",IF(E7020="Jumia","Jum",E7020))</f>
        <v>sq</v>
      </c>
      <c r="Q7020">
        <f>VLOOKUP(ecommerce_10000[[#This Row],[City]],F:I,4,FALSE)</f>
        <v>16284.02</v>
      </c>
      <c r="R7020" s="1">
        <f>SUMIF(C:C,ecommerce_10000[[#This Row],[Category]],I:I)</f>
        <v>92327183.770000085</v>
      </c>
      <c r="S7020" s="1">
        <f>SUMIFS(I:I,C:C,C7020)</f>
        <v>92327183.770000085</v>
      </c>
      <c r="T7020" s="1" t="str">
        <f>INDEX(F:F,MATCH(ecommerce_10000[[#This Row],[TotalAmount]],I:I,0))</f>
        <v>Cairo</v>
      </c>
    </row>
    <row r="7021" spans="1:20" x14ac:dyDescent="0.3">
      <c r="A7021" s="1" t="s">
        <v>7065</v>
      </c>
      <c r="B7021" s="1" t="s">
        <v>49</v>
      </c>
      <c r="C7021" s="1" t="s">
        <v>14</v>
      </c>
      <c r="D7021" s="1" t="s">
        <v>50</v>
      </c>
      <c r="E7021" s="1" t="s">
        <v>47</v>
      </c>
      <c r="F7021" s="1" t="s">
        <v>23</v>
      </c>
      <c r="G7021">
        <v>13449.46</v>
      </c>
      <c r="H7021">
        <v>5</v>
      </c>
      <c r="I7021">
        <v>67247.3</v>
      </c>
      <c r="J7021">
        <v>4.7300000000000004</v>
      </c>
      <c r="K7021">
        <v>2485</v>
      </c>
      <c r="L7021" s="2">
        <v>45546</v>
      </c>
      <c r="O7021" t="str">
        <f>IF(ecommerce_10000[[#This Row],[Platform]]="Souq","sq",ecommerce_10000[[#This Row],[Platform]])</f>
        <v>Amazon</v>
      </c>
      <c r="P7021" t="str">
        <f>IF(E7021="Souq","sq",IF(E7021="Jumia","Jum",E7021))</f>
        <v>Amazon</v>
      </c>
      <c r="Q7021">
        <f>VLOOKUP(ecommerce_10000[[#This Row],[City]],F:I,4,FALSE)</f>
        <v>13290.4</v>
      </c>
      <c r="R7021" s="1">
        <f>SUMIF(C:C,ecommerce_10000[[#This Row],[Category]],I:I)</f>
        <v>92327183.770000085</v>
      </c>
      <c r="S7021" s="1">
        <f>SUMIFS(I:I,C:C,C7021)</f>
        <v>92327183.770000085</v>
      </c>
      <c r="T7021" s="1" t="str">
        <f>INDEX(F:F,MATCH(ecommerce_10000[[#This Row],[TotalAmount]],I:I,0))</f>
        <v>Alexandria</v>
      </c>
    </row>
    <row r="7022" spans="1:20" x14ac:dyDescent="0.3">
      <c r="A7022" s="1" t="s">
        <v>7066</v>
      </c>
      <c r="B7022" s="1" t="s">
        <v>25</v>
      </c>
      <c r="C7022" s="1" t="s">
        <v>26</v>
      </c>
      <c r="D7022" s="1" t="s">
        <v>27</v>
      </c>
      <c r="E7022" s="1" t="s">
        <v>47</v>
      </c>
      <c r="F7022" s="1" t="s">
        <v>17</v>
      </c>
      <c r="G7022">
        <v>10126.02</v>
      </c>
      <c r="H7022">
        <v>3</v>
      </c>
      <c r="I7022">
        <v>30378.06</v>
      </c>
      <c r="J7022">
        <v>3.17</v>
      </c>
      <c r="K7022">
        <v>1376</v>
      </c>
      <c r="L7022" s="2">
        <v>45390</v>
      </c>
      <c r="O7022" t="str">
        <f>IF(ecommerce_10000[[#This Row],[Platform]]="Souq","sq",ecommerce_10000[[#This Row],[Platform]])</f>
        <v>Amazon</v>
      </c>
      <c r="P7022" t="str">
        <f>IF(E7022="Souq","sq",IF(E7022="Jumia","Jum",E7022))</f>
        <v>Amazon</v>
      </c>
      <c r="Q7022">
        <f>VLOOKUP(ecommerce_10000[[#This Row],[City]],F:I,4,FALSE)</f>
        <v>16284.02</v>
      </c>
      <c r="R7022" s="1">
        <f>SUMIF(C:C,ecommerce_10000[[#This Row],[Category]],I:I)</f>
        <v>29200970.130000021</v>
      </c>
      <c r="S7022" s="1">
        <f>SUMIFS(I:I,C:C,C7022)</f>
        <v>29200970.130000021</v>
      </c>
      <c r="T7022" s="1" t="str">
        <f>INDEX(F:F,MATCH(ecommerce_10000[[#This Row],[TotalAmount]],I:I,0))</f>
        <v>Cairo</v>
      </c>
    </row>
    <row r="7023" spans="1:20" x14ac:dyDescent="0.3">
      <c r="A7023" s="1" t="s">
        <v>7067</v>
      </c>
      <c r="B7023" s="1" t="s">
        <v>25</v>
      </c>
      <c r="C7023" s="1" t="s">
        <v>26</v>
      </c>
      <c r="D7023" s="1" t="s">
        <v>27</v>
      </c>
      <c r="E7023" s="1" t="s">
        <v>47</v>
      </c>
      <c r="F7023" s="1" t="s">
        <v>33</v>
      </c>
      <c r="G7023">
        <v>2078.92</v>
      </c>
      <c r="H7023">
        <v>5</v>
      </c>
      <c r="I7023">
        <v>10394.6</v>
      </c>
      <c r="J7023">
        <v>4.13</v>
      </c>
      <c r="K7023">
        <v>1556</v>
      </c>
      <c r="L7023" s="2">
        <v>45635</v>
      </c>
      <c r="O7023" t="str">
        <f>IF(ecommerce_10000[[#This Row],[Platform]]="Souq","sq",ecommerce_10000[[#This Row],[Platform]])</f>
        <v>Amazon</v>
      </c>
      <c r="P7023" t="str">
        <f>IF(E7023="Souq","sq",IF(E7023="Jumia","Jum",E7023))</f>
        <v>Amazon</v>
      </c>
      <c r="Q7023">
        <f>VLOOKUP(ecommerce_10000[[#This Row],[City]],F:I,4,FALSE)</f>
        <v>3665.44</v>
      </c>
      <c r="R7023" s="1">
        <f>SUMIF(C:C,ecommerce_10000[[#This Row],[Category]],I:I)</f>
        <v>29200970.130000021</v>
      </c>
      <c r="S7023" s="1">
        <f>SUMIFS(I:I,C:C,C7023)</f>
        <v>29200970.130000021</v>
      </c>
      <c r="T7023" s="1" t="str">
        <f>INDEX(F:F,MATCH(ecommerce_10000[[#This Row],[TotalAmount]],I:I,0))</f>
        <v>Dubai</v>
      </c>
    </row>
    <row r="7024" spans="1:20" x14ac:dyDescent="0.3">
      <c r="A7024" s="1" t="s">
        <v>7068</v>
      </c>
      <c r="B7024" s="1" t="s">
        <v>43</v>
      </c>
      <c r="C7024" s="1" t="s">
        <v>44</v>
      </c>
      <c r="D7024" s="1" t="s">
        <v>45</v>
      </c>
      <c r="E7024" s="1" t="s">
        <v>47</v>
      </c>
      <c r="F7024" s="1" t="s">
        <v>17</v>
      </c>
      <c r="G7024">
        <v>19927.849999999999</v>
      </c>
      <c r="H7024">
        <v>4</v>
      </c>
      <c r="I7024">
        <v>79711.399999999994</v>
      </c>
      <c r="J7024">
        <v>3.94</v>
      </c>
      <c r="K7024">
        <v>2992</v>
      </c>
      <c r="L7024" s="2">
        <v>45404</v>
      </c>
      <c r="O7024" t="str">
        <f>IF(ecommerce_10000[[#This Row],[Platform]]="Souq","sq",ecommerce_10000[[#This Row],[Platform]])</f>
        <v>Amazon</v>
      </c>
      <c r="P7024" t="str">
        <f>IF(E7024="Souq","sq",IF(E7024="Jumia","Jum",E7024))</f>
        <v>Amazon</v>
      </c>
      <c r="Q7024">
        <f>VLOOKUP(ecommerce_10000[[#This Row],[City]],F:I,4,FALSE)</f>
        <v>16284.02</v>
      </c>
      <c r="R7024" s="1">
        <f>SUMIF(C:C,ecommerce_10000[[#This Row],[Category]],I:I)</f>
        <v>31420413.200000018</v>
      </c>
      <c r="S7024" s="1">
        <f>SUMIFS(I:I,C:C,C7024)</f>
        <v>31420413.200000018</v>
      </c>
      <c r="T7024" s="1" t="str">
        <f>INDEX(F:F,MATCH(ecommerce_10000[[#This Row],[TotalAmount]],I:I,0))</f>
        <v>Cairo</v>
      </c>
    </row>
    <row r="7025" spans="1:20" x14ac:dyDescent="0.3">
      <c r="A7025" s="1" t="s">
        <v>7069</v>
      </c>
      <c r="B7025" s="1" t="s">
        <v>30</v>
      </c>
      <c r="C7025" s="1" t="s">
        <v>31</v>
      </c>
      <c r="D7025" s="1" t="s">
        <v>32</v>
      </c>
      <c r="E7025" s="1" t="s">
        <v>16</v>
      </c>
      <c r="F7025" s="1" t="s">
        <v>17</v>
      </c>
      <c r="G7025">
        <v>1305.26</v>
      </c>
      <c r="H7025">
        <v>3</v>
      </c>
      <c r="I7025">
        <v>3915.78</v>
      </c>
      <c r="J7025">
        <v>1.38</v>
      </c>
      <c r="K7025">
        <v>3964</v>
      </c>
      <c r="L7025" s="2">
        <v>45342</v>
      </c>
      <c r="O7025" t="str">
        <f>IF(ecommerce_10000[[#This Row],[Platform]]="Souq","sq",ecommerce_10000[[#This Row],[Platform]])</f>
        <v>sq</v>
      </c>
      <c r="P7025" t="str">
        <f>IF(E7025="Souq","sq",IF(E7025="Jumia","Jum",E7025))</f>
        <v>sq</v>
      </c>
      <c r="Q7025">
        <f>VLOOKUP(ecommerce_10000[[#This Row],[City]],F:I,4,FALSE)</f>
        <v>16284.02</v>
      </c>
      <c r="R7025" s="1">
        <f>SUMIF(C:C,ecommerce_10000[[#This Row],[Category]],I:I)</f>
        <v>57542997.559999913</v>
      </c>
      <c r="S7025" s="1">
        <f>SUMIFS(I:I,C:C,C7025)</f>
        <v>57542997.559999913</v>
      </c>
      <c r="T7025" s="1" t="str">
        <f>INDEX(F:F,MATCH(ecommerce_10000[[#This Row],[TotalAmount]],I:I,0))</f>
        <v>Cairo</v>
      </c>
    </row>
    <row r="7026" spans="1:20" x14ac:dyDescent="0.3">
      <c r="A7026" s="1" t="s">
        <v>7070</v>
      </c>
      <c r="B7026" s="1" t="s">
        <v>43</v>
      </c>
      <c r="C7026" s="1" t="s">
        <v>44</v>
      </c>
      <c r="D7026" s="1" t="s">
        <v>45</v>
      </c>
      <c r="E7026" s="1" t="s">
        <v>22</v>
      </c>
      <c r="F7026" s="1" t="s">
        <v>23</v>
      </c>
      <c r="G7026">
        <v>19837.189999999999</v>
      </c>
      <c r="H7026">
        <v>4</v>
      </c>
      <c r="I7026">
        <v>79348.759999999995</v>
      </c>
      <c r="J7026">
        <v>1.53</v>
      </c>
      <c r="K7026">
        <v>491</v>
      </c>
      <c r="L7026" s="2">
        <v>45455</v>
      </c>
      <c r="O7026" t="str">
        <f>IF(ecommerce_10000[[#This Row],[Platform]]="Souq","sq",ecommerce_10000[[#This Row],[Platform]])</f>
        <v>Jumia</v>
      </c>
      <c r="P7026" t="str">
        <f>IF(E7026="Souq","sq",IF(E7026="Jumia","Jum",E7026))</f>
        <v>Jum</v>
      </c>
      <c r="Q7026">
        <f>VLOOKUP(ecommerce_10000[[#This Row],[City]],F:I,4,FALSE)</f>
        <v>13290.4</v>
      </c>
      <c r="R7026" s="1">
        <f>SUMIF(C:C,ecommerce_10000[[#This Row],[Category]],I:I)</f>
        <v>31420413.200000018</v>
      </c>
      <c r="S7026" s="1">
        <f>SUMIFS(I:I,C:C,C7026)</f>
        <v>31420413.200000018</v>
      </c>
      <c r="T7026" s="1" t="str">
        <f>INDEX(F:F,MATCH(ecommerce_10000[[#This Row],[TotalAmount]],I:I,0))</f>
        <v>Alexandria</v>
      </c>
    </row>
    <row r="7027" spans="1:20" x14ac:dyDescent="0.3">
      <c r="A7027" s="1" t="s">
        <v>7071</v>
      </c>
      <c r="B7027" s="1" t="s">
        <v>13</v>
      </c>
      <c r="C7027" s="1" t="s">
        <v>14</v>
      </c>
      <c r="D7027" s="1" t="s">
        <v>15</v>
      </c>
      <c r="E7027" s="1" t="s">
        <v>47</v>
      </c>
      <c r="F7027" s="1" t="s">
        <v>40</v>
      </c>
      <c r="G7027">
        <v>2996.66</v>
      </c>
      <c r="H7027">
        <v>4</v>
      </c>
      <c r="I7027">
        <v>11986.64</v>
      </c>
      <c r="J7027">
        <v>2.97</v>
      </c>
      <c r="K7027">
        <v>262</v>
      </c>
      <c r="L7027" s="2">
        <v>45492</v>
      </c>
      <c r="O7027" t="str">
        <f>IF(ecommerce_10000[[#This Row],[Platform]]="Souq","sq",ecommerce_10000[[#This Row],[Platform]])</f>
        <v>Amazon</v>
      </c>
      <c r="P7027" t="str">
        <f>IF(E7027="Souq","sq",IF(E7027="Jumia","Jum",E7027))</f>
        <v>Amazon</v>
      </c>
      <c r="Q7027">
        <f>VLOOKUP(ecommerce_10000[[#This Row],[City]],F:I,4,FALSE)</f>
        <v>99349.3</v>
      </c>
      <c r="R7027" s="1">
        <f>SUMIF(C:C,ecommerce_10000[[#This Row],[Category]],I:I)</f>
        <v>92327183.770000085</v>
      </c>
      <c r="S7027" s="1">
        <f>SUMIFS(I:I,C:C,C7027)</f>
        <v>92327183.770000085</v>
      </c>
      <c r="T7027" s="1" t="str">
        <f>INDEX(F:F,MATCH(ecommerce_10000[[#This Row],[TotalAmount]],I:I,0))</f>
        <v>Riyadh</v>
      </c>
    </row>
    <row r="7028" spans="1:20" x14ac:dyDescent="0.3">
      <c r="A7028" s="1" t="s">
        <v>7072</v>
      </c>
      <c r="B7028" s="1" t="s">
        <v>53</v>
      </c>
      <c r="C7028" s="1" t="s">
        <v>31</v>
      </c>
      <c r="D7028" s="1" t="s">
        <v>54</v>
      </c>
      <c r="E7028" s="1" t="s">
        <v>16</v>
      </c>
      <c r="F7028" s="1" t="s">
        <v>17</v>
      </c>
      <c r="G7028">
        <v>2196.14</v>
      </c>
      <c r="H7028">
        <v>2</v>
      </c>
      <c r="I7028">
        <v>4392.28</v>
      </c>
      <c r="J7028">
        <v>4.72</v>
      </c>
      <c r="K7028">
        <v>357</v>
      </c>
      <c r="L7028" s="2">
        <v>45367</v>
      </c>
      <c r="O7028" t="str">
        <f>IF(ecommerce_10000[[#This Row],[Platform]]="Souq","sq",ecommerce_10000[[#This Row],[Platform]])</f>
        <v>sq</v>
      </c>
      <c r="P7028" t="str">
        <f>IF(E7028="Souq","sq",IF(E7028="Jumia","Jum",E7028))</f>
        <v>sq</v>
      </c>
      <c r="Q7028">
        <f>VLOOKUP(ecommerce_10000[[#This Row],[City]],F:I,4,FALSE)</f>
        <v>16284.02</v>
      </c>
      <c r="R7028" s="1">
        <f>SUMIF(C:C,ecommerce_10000[[#This Row],[Category]],I:I)</f>
        <v>57542997.559999913</v>
      </c>
      <c r="S7028" s="1">
        <f>SUMIFS(I:I,C:C,C7028)</f>
        <v>57542997.559999913</v>
      </c>
      <c r="T7028" s="1" t="str">
        <f>INDEX(F:F,MATCH(ecommerce_10000[[#This Row],[TotalAmount]],I:I,0))</f>
        <v>Cairo</v>
      </c>
    </row>
    <row r="7029" spans="1:20" x14ac:dyDescent="0.3">
      <c r="A7029" s="1" t="s">
        <v>7073</v>
      </c>
      <c r="B7029" s="1" t="s">
        <v>13</v>
      </c>
      <c r="C7029" s="1" t="s">
        <v>14</v>
      </c>
      <c r="D7029" s="1" t="s">
        <v>15</v>
      </c>
      <c r="E7029" s="1" t="s">
        <v>16</v>
      </c>
      <c r="F7029" s="1" t="s">
        <v>28</v>
      </c>
      <c r="G7029">
        <v>4469.0200000000004</v>
      </c>
      <c r="H7029">
        <v>5</v>
      </c>
      <c r="I7029">
        <v>22345.1</v>
      </c>
      <c r="J7029">
        <v>3.52</v>
      </c>
      <c r="K7029">
        <v>656</v>
      </c>
      <c r="L7029" s="2">
        <v>45333</v>
      </c>
      <c r="O7029" t="str">
        <f>IF(ecommerce_10000[[#This Row],[Platform]]="Souq","sq",ecommerce_10000[[#This Row],[Platform]])</f>
        <v>sq</v>
      </c>
      <c r="P7029" t="str">
        <f>IF(E7029="Souq","sq",IF(E7029="Jumia","Jum",E7029))</f>
        <v>sq</v>
      </c>
      <c r="Q7029">
        <f>VLOOKUP(ecommerce_10000[[#This Row],[City]],F:I,4,FALSE)</f>
        <v>26648.76</v>
      </c>
      <c r="R7029" s="1">
        <f>SUMIF(C:C,ecommerce_10000[[#This Row],[Category]],I:I)</f>
        <v>92327183.770000085</v>
      </c>
      <c r="S7029" s="1">
        <f>SUMIFS(I:I,C:C,C7029)</f>
        <v>92327183.770000085</v>
      </c>
      <c r="T7029" s="1" t="str">
        <f>INDEX(F:F,MATCH(ecommerce_10000[[#This Row],[TotalAmount]],I:I,0))</f>
        <v>Casablanca</v>
      </c>
    </row>
    <row r="7030" spans="1:20" x14ac:dyDescent="0.3">
      <c r="A7030" s="1" t="s">
        <v>7074</v>
      </c>
      <c r="B7030" s="1" t="s">
        <v>65</v>
      </c>
      <c r="C7030" s="1" t="s">
        <v>20</v>
      </c>
      <c r="D7030" s="1" t="s">
        <v>66</v>
      </c>
      <c r="E7030" s="1" t="s">
        <v>16</v>
      </c>
      <c r="F7030" s="1" t="s">
        <v>17</v>
      </c>
      <c r="G7030">
        <v>1020.48</v>
      </c>
      <c r="H7030">
        <v>1</v>
      </c>
      <c r="I7030">
        <v>1020.48</v>
      </c>
      <c r="J7030">
        <v>1.04</v>
      </c>
      <c r="K7030">
        <v>2054</v>
      </c>
      <c r="L7030" s="2">
        <v>45318</v>
      </c>
      <c r="O7030" t="str">
        <f>IF(ecommerce_10000[[#This Row],[Platform]]="Souq","sq",ecommerce_10000[[#This Row],[Platform]])</f>
        <v>sq</v>
      </c>
      <c r="P7030" t="str">
        <f>IF(E7030="Souq","sq",IF(E7030="Jumia","Jum",E7030))</f>
        <v>sq</v>
      </c>
      <c r="Q7030">
        <f>VLOOKUP(ecommerce_10000[[#This Row],[City]],F:I,4,FALSE)</f>
        <v>16284.02</v>
      </c>
      <c r="R7030" s="1">
        <f>SUMIF(C:C,ecommerce_10000[[#This Row],[Category]],I:I)</f>
        <v>91504159.730000004</v>
      </c>
      <c r="S7030" s="1">
        <f>SUMIFS(I:I,C:C,C7030)</f>
        <v>91504159.730000004</v>
      </c>
      <c r="T7030" s="1" t="str">
        <f>INDEX(F:F,MATCH(ecommerce_10000[[#This Row],[TotalAmount]],I:I,0))</f>
        <v>Cairo</v>
      </c>
    </row>
    <row r="7031" spans="1:20" x14ac:dyDescent="0.3">
      <c r="A7031" s="1" t="s">
        <v>7075</v>
      </c>
      <c r="B7031" s="1" t="s">
        <v>38</v>
      </c>
      <c r="C7031" s="1" t="s">
        <v>20</v>
      </c>
      <c r="D7031" s="1" t="s">
        <v>39</v>
      </c>
      <c r="E7031" s="1" t="s">
        <v>22</v>
      </c>
      <c r="F7031" s="1" t="s">
        <v>62</v>
      </c>
      <c r="G7031">
        <v>7148.84</v>
      </c>
      <c r="H7031">
        <v>2</v>
      </c>
      <c r="I7031">
        <v>14297.68</v>
      </c>
      <c r="J7031">
        <v>2.5</v>
      </c>
      <c r="K7031">
        <v>2850</v>
      </c>
      <c r="L7031" s="2">
        <v>45627</v>
      </c>
      <c r="O7031" t="str">
        <f>IF(ecommerce_10000[[#This Row],[Platform]]="Souq","sq",ecommerce_10000[[#This Row],[Platform]])</f>
        <v>Jumia</v>
      </c>
      <c r="P7031" t="str">
        <f>IF(E7031="Souq","sq",IF(E7031="Jumia","Jum",E7031))</f>
        <v>Jum</v>
      </c>
      <c r="Q7031">
        <f>VLOOKUP(ecommerce_10000[[#This Row],[City]],F:I,4,FALSE)</f>
        <v>27872.98</v>
      </c>
      <c r="R7031" s="1">
        <f>SUMIF(C:C,ecommerce_10000[[#This Row],[Category]],I:I)</f>
        <v>91504159.730000004</v>
      </c>
      <c r="S7031" s="1">
        <f>SUMIFS(I:I,C:C,C7031)</f>
        <v>91504159.730000004</v>
      </c>
      <c r="T7031" s="1" t="str">
        <f>INDEX(F:F,MATCH(ecommerce_10000[[#This Row],[TotalAmount]],I:I,0))</f>
        <v>Giza</v>
      </c>
    </row>
    <row r="7032" spans="1:20" x14ac:dyDescent="0.3">
      <c r="A7032" s="1" t="s">
        <v>7076</v>
      </c>
      <c r="B7032" s="1" t="s">
        <v>49</v>
      </c>
      <c r="C7032" s="1" t="s">
        <v>14</v>
      </c>
      <c r="D7032" s="1" t="s">
        <v>50</v>
      </c>
      <c r="E7032" s="1" t="s">
        <v>22</v>
      </c>
      <c r="F7032" s="1" t="s">
        <v>23</v>
      </c>
      <c r="G7032">
        <v>19166.22</v>
      </c>
      <c r="H7032">
        <v>4</v>
      </c>
      <c r="I7032">
        <v>76664.88</v>
      </c>
      <c r="J7032">
        <v>1.47</v>
      </c>
      <c r="K7032">
        <v>2498</v>
      </c>
      <c r="L7032" s="2">
        <v>45583</v>
      </c>
      <c r="O7032" t="str">
        <f>IF(ecommerce_10000[[#This Row],[Platform]]="Souq","sq",ecommerce_10000[[#This Row],[Platform]])</f>
        <v>Jumia</v>
      </c>
      <c r="P7032" t="str">
        <f>IF(E7032="Souq","sq",IF(E7032="Jumia","Jum",E7032))</f>
        <v>Jum</v>
      </c>
      <c r="Q7032">
        <f>VLOOKUP(ecommerce_10000[[#This Row],[City]],F:I,4,FALSE)</f>
        <v>13290.4</v>
      </c>
      <c r="R7032" s="1">
        <f>SUMIF(C:C,ecommerce_10000[[#This Row],[Category]],I:I)</f>
        <v>92327183.770000085</v>
      </c>
      <c r="S7032" s="1">
        <f>SUMIFS(I:I,C:C,C7032)</f>
        <v>92327183.770000085</v>
      </c>
      <c r="T7032" s="1" t="str">
        <f>INDEX(F:F,MATCH(ecommerce_10000[[#This Row],[TotalAmount]],I:I,0))</f>
        <v>Alexandria</v>
      </c>
    </row>
    <row r="7033" spans="1:20" x14ac:dyDescent="0.3">
      <c r="A7033" s="1" t="s">
        <v>7077</v>
      </c>
      <c r="B7033" s="1" t="s">
        <v>25</v>
      </c>
      <c r="C7033" s="1" t="s">
        <v>26</v>
      </c>
      <c r="D7033" s="1" t="s">
        <v>27</v>
      </c>
      <c r="E7033" s="1" t="s">
        <v>16</v>
      </c>
      <c r="F7033" s="1" t="s">
        <v>17</v>
      </c>
      <c r="G7033">
        <v>18580.59</v>
      </c>
      <c r="H7033">
        <v>2</v>
      </c>
      <c r="I7033">
        <v>37161.18</v>
      </c>
      <c r="J7033">
        <v>1.06</v>
      </c>
      <c r="K7033">
        <v>3915</v>
      </c>
      <c r="L7033" s="2">
        <v>45528</v>
      </c>
      <c r="O7033" t="str">
        <f>IF(ecommerce_10000[[#This Row],[Platform]]="Souq","sq",ecommerce_10000[[#This Row],[Platform]])</f>
        <v>sq</v>
      </c>
      <c r="P7033" t="str">
        <f>IF(E7033="Souq","sq",IF(E7033="Jumia","Jum",E7033))</f>
        <v>sq</v>
      </c>
      <c r="Q7033">
        <f>VLOOKUP(ecommerce_10000[[#This Row],[City]],F:I,4,FALSE)</f>
        <v>16284.02</v>
      </c>
      <c r="R7033" s="1">
        <f>SUMIF(C:C,ecommerce_10000[[#This Row],[Category]],I:I)</f>
        <v>29200970.130000021</v>
      </c>
      <c r="S7033" s="1">
        <f>SUMIFS(I:I,C:C,C7033)</f>
        <v>29200970.130000021</v>
      </c>
      <c r="T7033" s="1" t="str">
        <f>INDEX(F:F,MATCH(ecommerce_10000[[#This Row],[TotalAmount]],I:I,0))</f>
        <v>Cairo</v>
      </c>
    </row>
    <row r="7034" spans="1:20" x14ac:dyDescent="0.3">
      <c r="A7034" s="1" t="s">
        <v>7078</v>
      </c>
      <c r="B7034" s="1" t="s">
        <v>38</v>
      </c>
      <c r="C7034" s="1" t="s">
        <v>20</v>
      </c>
      <c r="D7034" s="1" t="s">
        <v>39</v>
      </c>
      <c r="E7034" s="1" t="s">
        <v>22</v>
      </c>
      <c r="F7034" s="1" t="s">
        <v>17</v>
      </c>
      <c r="G7034">
        <v>17575.09</v>
      </c>
      <c r="H7034">
        <v>5</v>
      </c>
      <c r="I7034">
        <v>87875.45</v>
      </c>
      <c r="J7034">
        <v>1.68</v>
      </c>
      <c r="K7034">
        <v>366</v>
      </c>
      <c r="L7034" s="2">
        <v>45425</v>
      </c>
      <c r="O7034" t="str">
        <f>IF(ecommerce_10000[[#This Row],[Platform]]="Souq","sq",ecommerce_10000[[#This Row],[Platform]])</f>
        <v>Jumia</v>
      </c>
      <c r="P7034" t="str">
        <f>IF(E7034="Souq","sq",IF(E7034="Jumia","Jum",E7034))</f>
        <v>Jum</v>
      </c>
      <c r="Q7034">
        <f>VLOOKUP(ecommerce_10000[[#This Row],[City]],F:I,4,FALSE)</f>
        <v>16284.02</v>
      </c>
      <c r="R7034" s="1">
        <f>SUMIF(C:C,ecommerce_10000[[#This Row],[Category]],I:I)</f>
        <v>91504159.730000004</v>
      </c>
      <c r="S7034" s="1">
        <f>SUMIFS(I:I,C:C,C7034)</f>
        <v>91504159.730000004</v>
      </c>
      <c r="T7034" s="1" t="str">
        <f>INDEX(F:F,MATCH(ecommerce_10000[[#This Row],[TotalAmount]],I:I,0))</f>
        <v>Cairo</v>
      </c>
    </row>
    <row r="7035" spans="1:20" x14ac:dyDescent="0.3">
      <c r="A7035" s="1" t="s">
        <v>7079</v>
      </c>
      <c r="B7035" s="1" t="s">
        <v>25</v>
      </c>
      <c r="C7035" s="1" t="s">
        <v>26</v>
      </c>
      <c r="D7035" s="1" t="s">
        <v>27</v>
      </c>
      <c r="E7035" s="1" t="s">
        <v>47</v>
      </c>
      <c r="F7035" s="1" t="s">
        <v>23</v>
      </c>
      <c r="G7035">
        <v>3610.96</v>
      </c>
      <c r="H7035">
        <v>2</v>
      </c>
      <c r="I7035">
        <v>7221.92</v>
      </c>
      <c r="J7035">
        <v>1.1100000000000001</v>
      </c>
      <c r="K7035">
        <v>216</v>
      </c>
      <c r="L7035" s="2">
        <v>45421</v>
      </c>
      <c r="O7035" t="str">
        <f>IF(ecommerce_10000[[#This Row],[Platform]]="Souq","sq",ecommerce_10000[[#This Row],[Platform]])</f>
        <v>Amazon</v>
      </c>
      <c r="P7035" t="str">
        <f>IF(E7035="Souq","sq",IF(E7035="Jumia","Jum",E7035))</f>
        <v>Amazon</v>
      </c>
      <c r="Q7035">
        <f>VLOOKUP(ecommerce_10000[[#This Row],[City]],F:I,4,FALSE)</f>
        <v>13290.4</v>
      </c>
      <c r="R7035" s="1">
        <f>SUMIF(C:C,ecommerce_10000[[#This Row],[Category]],I:I)</f>
        <v>29200970.130000021</v>
      </c>
      <c r="S7035" s="1">
        <f>SUMIFS(I:I,C:C,C7035)</f>
        <v>29200970.130000021</v>
      </c>
      <c r="T7035" s="1" t="str">
        <f>INDEX(F:F,MATCH(ecommerce_10000[[#This Row],[TotalAmount]],I:I,0))</f>
        <v>Alexandria</v>
      </c>
    </row>
    <row r="7036" spans="1:20" x14ac:dyDescent="0.3">
      <c r="A7036" s="1" t="s">
        <v>7080</v>
      </c>
      <c r="B7036" s="1" t="s">
        <v>25</v>
      </c>
      <c r="C7036" s="1" t="s">
        <v>26</v>
      </c>
      <c r="D7036" s="1" t="s">
        <v>27</v>
      </c>
      <c r="E7036" s="1" t="s">
        <v>47</v>
      </c>
      <c r="F7036" s="1" t="s">
        <v>40</v>
      </c>
      <c r="G7036">
        <v>5849.68</v>
      </c>
      <c r="H7036">
        <v>1</v>
      </c>
      <c r="I7036">
        <v>5849.68</v>
      </c>
      <c r="J7036">
        <v>3.58</v>
      </c>
      <c r="K7036">
        <v>4924</v>
      </c>
      <c r="L7036" s="2">
        <v>45332</v>
      </c>
      <c r="O7036" t="str">
        <f>IF(ecommerce_10000[[#This Row],[Platform]]="Souq","sq",ecommerce_10000[[#This Row],[Platform]])</f>
        <v>Amazon</v>
      </c>
      <c r="P7036" t="str">
        <f>IF(E7036="Souq","sq",IF(E7036="Jumia","Jum",E7036))</f>
        <v>Amazon</v>
      </c>
      <c r="Q7036">
        <f>VLOOKUP(ecommerce_10000[[#This Row],[City]],F:I,4,FALSE)</f>
        <v>99349.3</v>
      </c>
      <c r="R7036" s="1">
        <f>SUMIF(C:C,ecommerce_10000[[#This Row],[Category]],I:I)</f>
        <v>29200970.130000021</v>
      </c>
      <c r="S7036" s="1">
        <f>SUMIFS(I:I,C:C,C7036)</f>
        <v>29200970.130000021</v>
      </c>
      <c r="T7036" s="1" t="str">
        <f>INDEX(F:F,MATCH(ecommerce_10000[[#This Row],[TotalAmount]],I:I,0))</f>
        <v>Riyadh</v>
      </c>
    </row>
    <row r="7037" spans="1:20" x14ac:dyDescent="0.3">
      <c r="A7037" s="1" t="s">
        <v>7081</v>
      </c>
      <c r="B7037" s="1" t="s">
        <v>25</v>
      </c>
      <c r="C7037" s="1" t="s">
        <v>26</v>
      </c>
      <c r="D7037" s="1" t="s">
        <v>27</v>
      </c>
      <c r="E7037" s="1" t="s">
        <v>16</v>
      </c>
      <c r="F7037" s="1" t="s">
        <v>62</v>
      </c>
      <c r="G7037">
        <v>5491.46</v>
      </c>
      <c r="H7037">
        <v>2</v>
      </c>
      <c r="I7037">
        <v>10982.92</v>
      </c>
      <c r="J7037">
        <v>3.27</v>
      </c>
      <c r="K7037">
        <v>1275</v>
      </c>
      <c r="L7037" s="2">
        <v>45632</v>
      </c>
      <c r="O7037" t="str">
        <f>IF(ecommerce_10000[[#This Row],[Platform]]="Souq","sq",ecommerce_10000[[#This Row],[Platform]])</f>
        <v>sq</v>
      </c>
      <c r="P7037" t="str">
        <f>IF(E7037="Souq","sq",IF(E7037="Jumia","Jum",E7037))</f>
        <v>sq</v>
      </c>
      <c r="Q7037">
        <f>VLOOKUP(ecommerce_10000[[#This Row],[City]],F:I,4,FALSE)</f>
        <v>27872.98</v>
      </c>
      <c r="R7037" s="1">
        <f>SUMIF(C:C,ecommerce_10000[[#This Row],[Category]],I:I)</f>
        <v>29200970.130000021</v>
      </c>
      <c r="S7037" s="1">
        <f>SUMIFS(I:I,C:C,C7037)</f>
        <v>29200970.130000021</v>
      </c>
      <c r="T7037" s="1" t="str">
        <f>INDEX(F:F,MATCH(ecommerce_10000[[#This Row],[TotalAmount]],I:I,0))</f>
        <v>Giza</v>
      </c>
    </row>
    <row r="7038" spans="1:20" x14ac:dyDescent="0.3">
      <c r="A7038" s="1" t="s">
        <v>7082</v>
      </c>
      <c r="B7038" s="1" t="s">
        <v>38</v>
      </c>
      <c r="C7038" s="1" t="s">
        <v>20</v>
      </c>
      <c r="D7038" s="1" t="s">
        <v>39</v>
      </c>
      <c r="E7038" s="1" t="s">
        <v>16</v>
      </c>
      <c r="F7038" s="1" t="s">
        <v>17</v>
      </c>
      <c r="G7038">
        <v>16977.28</v>
      </c>
      <c r="H7038">
        <v>4</v>
      </c>
      <c r="I7038">
        <v>67909.119999999995</v>
      </c>
      <c r="J7038">
        <v>1.64</v>
      </c>
      <c r="K7038">
        <v>3015</v>
      </c>
      <c r="L7038" s="2">
        <v>45374</v>
      </c>
      <c r="O7038" t="str">
        <f>IF(ecommerce_10000[[#This Row],[Platform]]="Souq","sq",ecommerce_10000[[#This Row],[Platform]])</f>
        <v>sq</v>
      </c>
      <c r="P7038" t="str">
        <f>IF(E7038="Souq","sq",IF(E7038="Jumia","Jum",E7038))</f>
        <v>sq</v>
      </c>
      <c r="Q7038">
        <f>VLOOKUP(ecommerce_10000[[#This Row],[City]],F:I,4,FALSE)</f>
        <v>16284.02</v>
      </c>
      <c r="R7038" s="1">
        <f>SUMIF(C:C,ecommerce_10000[[#This Row],[Category]],I:I)</f>
        <v>91504159.730000004</v>
      </c>
      <c r="S7038" s="1">
        <f>SUMIFS(I:I,C:C,C7038)</f>
        <v>91504159.730000004</v>
      </c>
      <c r="T7038" s="1" t="str">
        <f>INDEX(F:F,MATCH(ecommerce_10000[[#This Row],[TotalAmount]],I:I,0))</f>
        <v>Cairo</v>
      </c>
    </row>
    <row r="7039" spans="1:20" x14ac:dyDescent="0.3">
      <c r="A7039" s="1" t="s">
        <v>7083</v>
      </c>
      <c r="B7039" s="1" t="s">
        <v>38</v>
      </c>
      <c r="C7039" s="1" t="s">
        <v>20</v>
      </c>
      <c r="D7039" s="1" t="s">
        <v>39</v>
      </c>
      <c r="E7039" s="1" t="s">
        <v>47</v>
      </c>
      <c r="F7039" s="1" t="s">
        <v>23</v>
      </c>
      <c r="G7039">
        <v>19015.759999999998</v>
      </c>
      <c r="H7039">
        <v>5</v>
      </c>
      <c r="I7039">
        <v>95078.8</v>
      </c>
      <c r="J7039">
        <v>4.3499999999999996</v>
      </c>
      <c r="K7039">
        <v>4792</v>
      </c>
      <c r="L7039" s="2">
        <v>45575</v>
      </c>
      <c r="O7039" t="str">
        <f>IF(ecommerce_10000[[#This Row],[Platform]]="Souq","sq",ecommerce_10000[[#This Row],[Platform]])</f>
        <v>Amazon</v>
      </c>
      <c r="P7039" t="str">
        <f>IF(E7039="Souq","sq",IF(E7039="Jumia","Jum",E7039))</f>
        <v>Amazon</v>
      </c>
      <c r="Q7039">
        <f>VLOOKUP(ecommerce_10000[[#This Row],[City]],F:I,4,FALSE)</f>
        <v>13290.4</v>
      </c>
      <c r="R7039" s="1">
        <f>SUMIF(C:C,ecommerce_10000[[#This Row],[Category]],I:I)</f>
        <v>91504159.730000004</v>
      </c>
      <c r="S7039" s="1">
        <f>SUMIFS(I:I,C:C,C7039)</f>
        <v>91504159.730000004</v>
      </c>
      <c r="T7039" s="1" t="str">
        <f>INDEX(F:F,MATCH(ecommerce_10000[[#This Row],[TotalAmount]],I:I,0))</f>
        <v>Alexandria</v>
      </c>
    </row>
    <row r="7040" spans="1:20" x14ac:dyDescent="0.3">
      <c r="A7040" s="1" t="s">
        <v>7084</v>
      </c>
      <c r="B7040" s="1" t="s">
        <v>43</v>
      </c>
      <c r="C7040" s="1" t="s">
        <v>44</v>
      </c>
      <c r="D7040" s="1" t="s">
        <v>45</v>
      </c>
      <c r="E7040" s="1" t="s">
        <v>47</v>
      </c>
      <c r="F7040" s="1" t="s">
        <v>33</v>
      </c>
      <c r="G7040">
        <v>1184.4100000000001</v>
      </c>
      <c r="H7040">
        <v>2</v>
      </c>
      <c r="I7040">
        <v>2368.8200000000002</v>
      </c>
      <c r="J7040">
        <v>4.47</v>
      </c>
      <c r="K7040">
        <v>4045</v>
      </c>
      <c r="L7040" s="2">
        <v>45305</v>
      </c>
      <c r="O7040" t="str">
        <f>IF(ecommerce_10000[[#This Row],[Platform]]="Souq","sq",ecommerce_10000[[#This Row],[Platform]])</f>
        <v>Amazon</v>
      </c>
      <c r="P7040" t="str">
        <f>IF(E7040="Souq","sq",IF(E7040="Jumia","Jum",E7040))</f>
        <v>Amazon</v>
      </c>
      <c r="Q7040">
        <f>VLOOKUP(ecommerce_10000[[#This Row],[City]],F:I,4,FALSE)</f>
        <v>3665.44</v>
      </c>
      <c r="R7040" s="1">
        <f>SUMIF(C:C,ecommerce_10000[[#This Row],[Category]],I:I)</f>
        <v>31420413.200000018</v>
      </c>
      <c r="S7040" s="1">
        <f>SUMIFS(I:I,C:C,C7040)</f>
        <v>31420413.200000018</v>
      </c>
      <c r="T7040" s="1" t="str">
        <f>INDEX(F:F,MATCH(ecommerce_10000[[#This Row],[TotalAmount]],I:I,0))</f>
        <v>Dubai</v>
      </c>
    </row>
    <row r="7041" spans="1:20" x14ac:dyDescent="0.3">
      <c r="A7041" s="1" t="s">
        <v>7085</v>
      </c>
      <c r="B7041" s="1" t="s">
        <v>19</v>
      </c>
      <c r="C7041" s="1" t="s">
        <v>20</v>
      </c>
      <c r="D7041" s="1" t="s">
        <v>21</v>
      </c>
      <c r="E7041" s="1" t="s">
        <v>47</v>
      </c>
      <c r="F7041" s="1" t="s">
        <v>40</v>
      </c>
      <c r="G7041">
        <v>14801.95</v>
      </c>
      <c r="H7041">
        <v>5</v>
      </c>
      <c r="I7041">
        <v>74009.75</v>
      </c>
      <c r="J7041">
        <v>3.39</v>
      </c>
      <c r="K7041">
        <v>2231</v>
      </c>
      <c r="L7041" s="2">
        <v>45445</v>
      </c>
      <c r="O7041" t="str">
        <f>IF(ecommerce_10000[[#This Row],[Platform]]="Souq","sq",ecommerce_10000[[#This Row],[Platform]])</f>
        <v>Amazon</v>
      </c>
      <c r="P7041" t="str">
        <f>IF(E7041="Souq","sq",IF(E7041="Jumia","Jum",E7041))</f>
        <v>Amazon</v>
      </c>
      <c r="Q7041">
        <f>VLOOKUP(ecommerce_10000[[#This Row],[City]],F:I,4,FALSE)</f>
        <v>99349.3</v>
      </c>
      <c r="R7041" s="1">
        <f>SUMIF(C:C,ecommerce_10000[[#This Row],[Category]],I:I)</f>
        <v>91504159.730000004</v>
      </c>
      <c r="S7041" s="1">
        <f>SUMIFS(I:I,C:C,C7041)</f>
        <v>91504159.730000004</v>
      </c>
      <c r="T7041" s="1" t="str">
        <f>INDEX(F:F,MATCH(ecommerce_10000[[#This Row],[TotalAmount]],I:I,0))</f>
        <v>Riyadh</v>
      </c>
    </row>
    <row r="7042" spans="1:20" x14ac:dyDescent="0.3">
      <c r="A7042" s="1" t="s">
        <v>7086</v>
      </c>
      <c r="B7042" s="1" t="s">
        <v>19</v>
      </c>
      <c r="C7042" s="1" t="s">
        <v>20</v>
      </c>
      <c r="D7042" s="1" t="s">
        <v>21</v>
      </c>
      <c r="E7042" s="1" t="s">
        <v>16</v>
      </c>
      <c r="F7042" s="1" t="s">
        <v>28</v>
      </c>
      <c r="G7042">
        <v>3948.28</v>
      </c>
      <c r="H7042">
        <v>4</v>
      </c>
      <c r="I7042">
        <v>15793.12</v>
      </c>
      <c r="J7042">
        <v>2.1800000000000002</v>
      </c>
      <c r="K7042">
        <v>2752</v>
      </c>
      <c r="L7042" s="2">
        <v>45313</v>
      </c>
      <c r="O7042" t="str">
        <f>IF(ecommerce_10000[[#This Row],[Platform]]="Souq","sq",ecommerce_10000[[#This Row],[Platform]])</f>
        <v>sq</v>
      </c>
      <c r="P7042" t="str">
        <f>IF(E7042="Souq","sq",IF(E7042="Jumia","Jum",E7042))</f>
        <v>sq</v>
      </c>
      <c r="Q7042">
        <f>VLOOKUP(ecommerce_10000[[#This Row],[City]],F:I,4,FALSE)</f>
        <v>26648.76</v>
      </c>
      <c r="R7042" s="1">
        <f>SUMIF(C:C,ecommerce_10000[[#This Row],[Category]],I:I)</f>
        <v>91504159.730000004</v>
      </c>
      <c r="S7042" s="1">
        <f>SUMIFS(I:I,C:C,C7042)</f>
        <v>91504159.730000004</v>
      </c>
      <c r="T7042" s="1" t="str">
        <f>INDEX(F:F,MATCH(ecommerce_10000[[#This Row],[TotalAmount]],I:I,0))</f>
        <v>Casablanca</v>
      </c>
    </row>
    <row r="7043" spans="1:20" x14ac:dyDescent="0.3">
      <c r="A7043" s="1" t="s">
        <v>7087</v>
      </c>
      <c r="B7043" s="1" t="s">
        <v>35</v>
      </c>
      <c r="C7043" s="1" t="s">
        <v>14</v>
      </c>
      <c r="D7043" s="1" t="s">
        <v>36</v>
      </c>
      <c r="E7043" s="1" t="s">
        <v>22</v>
      </c>
      <c r="F7043" s="1" t="s">
        <v>28</v>
      </c>
      <c r="G7043">
        <v>10419.16</v>
      </c>
      <c r="H7043">
        <v>1</v>
      </c>
      <c r="I7043">
        <v>10419.16</v>
      </c>
      <c r="J7043">
        <v>1.27</v>
      </c>
      <c r="K7043">
        <v>272</v>
      </c>
      <c r="L7043" s="2">
        <v>45541</v>
      </c>
      <c r="O7043" t="str">
        <f>IF(ecommerce_10000[[#This Row],[Platform]]="Souq","sq",ecommerce_10000[[#This Row],[Platform]])</f>
        <v>Jumia</v>
      </c>
      <c r="P7043" t="str">
        <f>IF(E7043="Souq","sq",IF(E7043="Jumia","Jum",E7043))</f>
        <v>Jum</v>
      </c>
      <c r="Q7043">
        <f>VLOOKUP(ecommerce_10000[[#This Row],[City]],F:I,4,FALSE)</f>
        <v>26648.76</v>
      </c>
      <c r="R7043" s="1">
        <f>SUMIF(C:C,ecommerce_10000[[#This Row],[Category]],I:I)</f>
        <v>92327183.770000085</v>
      </c>
      <c r="S7043" s="1">
        <f>SUMIFS(I:I,C:C,C7043)</f>
        <v>92327183.770000085</v>
      </c>
      <c r="T7043" s="1" t="str">
        <f>INDEX(F:F,MATCH(ecommerce_10000[[#This Row],[TotalAmount]],I:I,0))</f>
        <v>Casablanca</v>
      </c>
    </row>
    <row r="7044" spans="1:20" x14ac:dyDescent="0.3">
      <c r="A7044" s="1" t="s">
        <v>7088</v>
      </c>
      <c r="B7044" s="1" t="s">
        <v>43</v>
      </c>
      <c r="C7044" s="1" t="s">
        <v>44</v>
      </c>
      <c r="D7044" s="1" t="s">
        <v>45</v>
      </c>
      <c r="E7044" s="1" t="s">
        <v>47</v>
      </c>
      <c r="F7044" s="1" t="s">
        <v>23</v>
      </c>
      <c r="G7044">
        <v>1711.66</v>
      </c>
      <c r="H7044">
        <v>5</v>
      </c>
      <c r="I7044">
        <v>8558.2999999999993</v>
      </c>
      <c r="J7044">
        <v>1.54</v>
      </c>
      <c r="K7044">
        <v>4530</v>
      </c>
      <c r="L7044" s="2">
        <v>45464</v>
      </c>
      <c r="O7044" t="str">
        <f>IF(ecommerce_10000[[#This Row],[Platform]]="Souq","sq",ecommerce_10000[[#This Row],[Platform]])</f>
        <v>Amazon</v>
      </c>
      <c r="P7044" t="str">
        <f>IF(E7044="Souq","sq",IF(E7044="Jumia","Jum",E7044))</f>
        <v>Amazon</v>
      </c>
      <c r="Q7044">
        <f>VLOOKUP(ecommerce_10000[[#This Row],[City]],F:I,4,FALSE)</f>
        <v>13290.4</v>
      </c>
      <c r="R7044" s="1">
        <f>SUMIF(C:C,ecommerce_10000[[#This Row],[Category]],I:I)</f>
        <v>31420413.200000018</v>
      </c>
      <c r="S7044" s="1">
        <f>SUMIFS(I:I,C:C,C7044)</f>
        <v>31420413.200000018</v>
      </c>
      <c r="T7044" s="1" t="str">
        <f>INDEX(F:F,MATCH(ecommerce_10000[[#This Row],[TotalAmount]],I:I,0))</f>
        <v>Alexandria</v>
      </c>
    </row>
    <row r="7045" spans="1:20" x14ac:dyDescent="0.3">
      <c r="A7045" s="1" t="s">
        <v>7089</v>
      </c>
      <c r="B7045" s="1" t="s">
        <v>65</v>
      </c>
      <c r="C7045" s="1" t="s">
        <v>20</v>
      </c>
      <c r="D7045" s="1" t="s">
        <v>66</v>
      </c>
      <c r="E7045" s="1" t="s">
        <v>47</v>
      </c>
      <c r="F7045" s="1" t="s">
        <v>40</v>
      </c>
      <c r="G7045">
        <v>6836.94</v>
      </c>
      <c r="H7045">
        <v>3</v>
      </c>
      <c r="I7045">
        <v>20510.82</v>
      </c>
      <c r="J7045">
        <v>2.54</v>
      </c>
      <c r="K7045">
        <v>2678</v>
      </c>
      <c r="L7045" s="2">
        <v>45586</v>
      </c>
      <c r="O7045" t="str">
        <f>IF(ecommerce_10000[[#This Row],[Platform]]="Souq","sq",ecommerce_10000[[#This Row],[Platform]])</f>
        <v>Amazon</v>
      </c>
      <c r="P7045" t="str">
        <f>IF(E7045="Souq","sq",IF(E7045="Jumia","Jum",E7045))</f>
        <v>Amazon</v>
      </c>
      <c r="Q7045">
        <f>VLOOKUP(ecommerce_10000[[#This Row],[City]],F:I,4,FALSE)</f>
        <v>99349.3</v>
      </c>
      <c r="R7045" s="1">
        <f>SUMIF(C:C,ecommerce_10000[[#This Row],[Category]],I:I)</f>
        <v>91504159.730000004</v>
      </c>
      <c r="S7045" s="1">
        <f>SUMIFS(I:I,C:C,C7045)</f>
        <v>91504159.730000004</v>
      </c>
      <c r="T7045" s="1" t="str">
        <f>INDEX(F:F,MATCH(ecommerce_10000[[#This Row],[TotalAmount]],I:I,0))</f>
        <v>Riyadh</v>
      </c>
    </row>
    <row r="7046" spans="1:20" x14ac:dyDescent="0.3">
      <c r="A7046" s="1" t="s">
        <v>7090</v>
      </c>
      <c r="B7046" s="1" t="s">
        <v>25</v>
      </c>
      <c r="C7046" s="1" t="s">
        <v>26</v>
      </c>
      <c r="D7046" s="1" t="s">
        <v>27</v>
      </c>
      <c r="E7046" s="1" t="s">
        <v>47</v>
      </c>
      <c r="F7046" s="1" t="s">
        <v>62</v>
      </c>
      <c r="G7046">
        <v>338.84</v>
      </c>
      <c r="H7046">
        <v>2</v>
      </c>
      <c r="I7046">
        <v>677.68</v>
      </c>
      <c r="J7046">
        <v>2.96</v>
      </c>
      <c r="K7046">
        <v>1644</v>
      </c>
      <c r="L7046" s="2">
        <v>45503</v>
      </c>
      <c r="O7046" t="str">
        <f>IF(ecommerce_10000[[#This Row],[Platform]]="Souq","sq",ecommerce_10000[[#This Row],[Platform]])</f>
        <v>Amazon</v>
      </c>
      <c r="P7046" t="str">
        <f>IF(E7046="Souq","sq",IF(E7046="Jumia","Jum",E7046))</f>
        <v>Amazon</v>
      </c>
      <c r="Q7046">
        <f>VLOOKUP(ecommerce_10000[[#This Row],[City]],F:I,4,FALSE)</f>
        <v>27872.98</v>
      </c>
      <c r="R7046" s="1">
        <f>SUMIF(C:C,ecommerce_10000[[#This Row],[Category]],I:I)</f>
        <v>29200970.130000021</v>
      </c>
      <c r="S7046" s="1">
        <f>SUMIFS(I:I,C:C,C7046)</f>
        <v>29200970.130000021</v>
      </c>
      <c r="T7046" s="1" t="str">
        <f>INDEX(F:F,MATCH(ecommerce_10000[[#This Row],[TotalAmount]],I:I,0))</f>
        <v>Giza</v>
      </c>
    </row>
    <row r="7047" spans="1:20" x14ac:dyDescent="0.3">
      <c r="A7047" s="1" t="s">
        <v>7091</v>
      </c>
      <c r="B7047" s="1" t="s">
        <v>13</v>
      </c>
      <c r="C7047" s="1" t="s">
        <v>14</v>
      </c>
      <c r="D7047" s="1" t="s">
        <v>15</v>
      </c>
      <c r="E7047" s="1" t="s">
        <v>47</v>
      </c>
      <c r="F7047" s="1" t="s">
        <v>23</v>
      </c>
      <c r="G7047">
        <v>16737.96</v>
      </c>
      <c r="H7047">
        <v>4</v>
      </c>
      <c r="I7047">
        <v>66951.839999999997</v>
      </c>
      <c r="J7047">
        <v>2.23</v>
      </c>
      <c r="K7047">
        <v>122</v>
      </c>
      <c r="L7047" s="2">
        <v>45316</v>
      </c>
      <c r="O7047" t="str">
        <f>IF(ecommerce_10000[[#This Row],[Platform]]="Souq","sq",ecommerce_10000[[#This Row],[Platform]])</f>
        <v>Amazon</v>
      </c>
      <c r="P7047" t="str">
        <f>IF(E7047="Souq","sq",IF(E7047="Jumia","Jum",E7047))</f>
        <v>Amazon</v>
      </c>
      <c r="Q7047">
        <f>VLOOKUP(ecommerce_10000[[#This Row],[City]],F:I,4,FALSE)</f>
        <v>13290.4</v>
      </c>
      <c r="R7047" s="1">
        <f>SUMIF(C:C,ecommerce_10000[[#This Row],[Category]],I:I)</f>
        <v>92327183.770000085</v>
      </c>
      <c r="S7047" s="1">
        <f>SUMIFS(I:I,C:C,C7047)</f>
        <v>92327183.770000085</v>
      </c>
      <c r="T7047" s="1" t="str">
        <f>INDEX(F:F,MATCH(ecommerce_10000[[#This Row],[TotalAmount]],I:I,0))</f>
        <v>Alexandria</v>
      </c>
    </row>
    <row r="7048" spans="1:20" x14ac:dyDescent="0.3">
      <c r="A7048" s="1" t="s">
        <v>7092</v>
      </c>
      <c r="B7048" s="1" t="s">
        <v>38</v>
      </c>
      <c r="C7048" s="1" t="s">
        <v>20</v>
      </c>
      <c r="D7048" s="1" t="s">
        <v>39</v>
      </c>
      <c r="E7048" s="1" t="s">
        <v>47</v>
      </c>
      <c r="F7048" s="1" t="s">
        <v>62</v>
      </c>
      <c r="G7048">
        <v>6884.98</v>
      </c>
      <c r="H7048">
        <v>3</v>
      </c>
      <c r="I7048">
        <v>20654.939999999999</v>
      </c>
      <c r="J7048">
        <v>3.3</v>
      </c>
      <c r="K7048">
        <v>706</v>
      </c>
      <c r="L7048" s="2">
        <v>45592</v>
      </c>
      <c r="O7048" t="str">
        <f>IF(ecommerce_10000[[#This Row],[Platform]]="Souq","sq",ecommerce_10000[[#This Row],[Platform]])</f>
        <v>Amazon</v>
      </c>
      <c r="P7048" t="str">
        <f>IF(E7048="Souq","sq",IF(E7048="Jumia","Jum",E7048))</f>
        <v>Amazon</v>
      </c>
      <c r="Q7048">
        <f>VLOOKUP(ecommerce_10000[[#This Row],[City]],F:I,4,FALSE)</f>
        <v>27872.98</v>
      </c>
      <c r="R7048" s="1">
        <f>SUMIF(C:C,ecommerce_10000[[#This Row],[Category]],I:I)</f>
        <v>91504159.730000004</v>
      </c>
      <c r="S7048" s="1">
        <f>SUMIFS(I:I,C:C,C7048)</f>
        <v>91504159.730000004</v>
      </c>
      <c r="T7048" s="1" t="str">
        <f>INDEX(F:F,MATCH(ecommerce_10000[[#This Row],[TotalAmount]],I:I,0))</f>
        <v>Giza</v>
      </c>
    </row>
    <row r="7049" spans="1:20" x14ac:dyDescent="0.3">
      <c r="A7049" s="1" t="s">
        <v>7093</v>
      </c>
      <c r="B7049" s="1" t="s">
        <v>49</v>
      </c>
      <c r="C7049" s="1" t="s">
        <v>14</v>
      </c>
      <c r="D7049" s="1" t="s">
        <v>50</v>
      </c>
      <c r="E7049" s="1" t="s">
        <v>16</v>
      </c>
      <c r="F7049" s="1" t="s">
        <v>17</v>
      </c>
      <c r="G7049">
        <v>3617.78</v>
      </c>
      <c r="H7049">
        <v>3</v>
      </c>
      <c r="I7049">
        <v>10853.34</v>
      </c>
      <c r="J7049">
        <v>3.31</v>
      </c>
      <c r="K7049">
        <v>1292</v>
      </c>
      <c r="L7049" s="2">
        <v>45558</v>
      </c>
      <c r="O7049" t="str">
        <f>IF(ecommerce_10000[[#This Row],[Platform]]="Souq","sq",ecommerce_10000[[#This Row],[Platform]])</f>
        <v>sq</v>
      </c>
      <c r="P7049" t="str">
        <f>IF(E7049="Souq","sq",IF(E7049="Jumia","Jum",E7049))</f>
        <v>sq</v>
      </c>
      <c r="Q7049">
        <f>VLOOKUP(ecommerce_10000[[#This Row],[City]],F:I,4,FALSE)</f>
        <v>16284.02</v>
      </c>
      <c r="R7049" s="1">
        <f>SUMIF(C:C,ecommerce_10000[[#This Row],[Category]],I:I)</f>
        <v>92327183.770000085</v>
      </c>
      <c r="S7049" s="1">
        <f>SUMIFS(I:I,C:C,C7049)</f>
        <v>92327183.770000085</v>
      </c>
      <c r="T7049" s="1" t="str">
        <f>INDEX(F:F,MATCH(ecommerce_10000[[#This Row],[TotalAmount]],I:I,0))</f>
        <v>Cairo</v>
      </c>
    </row>
    <row r="7050" spans="1:20" x14ac:dyDescent="0.3">
      <c r="A7050" s="1" t="s">
        <v>7094</v>
      </c>
      <c r="B7050" s="1" t="s">
        <v>19</v>
      </c>
      <c r="C7050" s="1" t="s">
        <v>20</v>
      </c>
      <c r="D7050" s="1" t="s">
        <v>21</v>
      </c>
      <c r="E7050" s="1" t="s">
        <v>22</v>
      </c>
      <c r="F7050" s="1" t="s">
        <v>17</v>
      </c>
      <c r="G7050">
        <v>17616.14</v>
      </c>
      <c r="H7050">
        <v>5</v>
      </c>
      <c r="I7050">
        <v>88080.7</v>
      </c>
      <c r="J7050">
        <v>2.89</v>
      </c>
      <c r="K7050">
        <v>4694</v>
      </c>
      <c r="L7050" s="2">
        <v>45432</v>
      </c>
      <c r="O7050" t="str">
        <f>IF(ecommerce_10000[[#This Row],[Platform]]="Souq","sq",ecommerce_10000[[#This Row],[Platform]])</f>
        <v>Jumia</v>
      </c>
      <c r="P7050" t="str">
        <f>IF(E7050="Souq","sq",IF(E7050="Jumia","Jum",E7050))</f>
        <v>Jum</v>
      </c>
      <c r="Q7050">
        <f>VLOOKUP(ecommerce_10000[[#This Row],[City]],F:I,4,FALSE)</f>
        <v>16284.02</v>
      </c>
      <c r="R7050" s="1">
        <f>SUMIF(C:C,ecommerce_10000[[#This Row],[Category]],I:I)</f>
        <v>91504159.730000004</v>
      </c>
      <c r="S7050" s="1">
        <f>SUMIFS(I:I,C:C,C7050)</f>
        <v>91504159.730000004</v>
      </c>
      <c r="T7050" s="1" t="str">
        <f>INDEX(F:F,MATCH(ecommerce_10000[[#This Row],[TotalAmount]],I:I,0))</f>
        <v>Cairo</v>
      </c>
    </row>
    <row r="7051" spans="1:20" x14ac:dyDescent="0.3">
      <c r="A7051" s="1" t="s">
        <v>7095</v>
      </c>
      <c r="B7051" s="1" t="s">
        <v>49</v>
      </c>
      <c r="C7051" s="1" t="s">
        <v>14</v>
      </c>
      <c r="D7051" s="1" t="s">
        <v>50</v>
      </c>
      <c r="E7051" s="1" t="s">
        <v>22</v>
      </c>
      <c r="F7051" s="1" t="s">
        <v>40</v>
      </c>
      <c r="G7051">
        <v>9253.9</v>
      </c>
      <c r="H7051">
        <v>5</v>
      </c>
      <c r="I7051">
        <v>46269.5</v>
      </c>
      <c r="J7051">
        <v>3.34</v>
      </c>
      <c r="K7051">
        <v>4173</v>
      </c>
      <c r="L7051" s="2">
        <v>45435</v>
      </c>
      <c r="O7051" t="str">
        <f>IF(ecommerce_10000[[#This Row],[Platform]]="Souq","sq",ecommerce_10000[[#This Row],[Platform]])</f>
        <v>Jumia</v>
      </c>
      <c r="P7051" t="str">
        <f>IF(E7051="Souq","sq",IF(E7051="Jumia","Jum",E7051))</f>
        <v>Jum</v>
      </c>
      <c r="Q7051">
        <f>VLOOKUP(ecommerce_10000[[#This Row],[City]],F:I,4,FALSE)</f>
        <v>99349.3</v>
      </c>
      <c r="R7051" s="1">
        <f>SUMIF(C:C,ecommerce_10000[[#This Row],[Category]],I:I)</f>
        <v>92327183.770000085</v>
      </c>
      <c r="S7051" s="1">
        <f>SUMIFS(I:I,C:C,C7051)</f>
        <v>92327183.770000085</v>
      </c>
      <c r="T7051" s="1" t="str">
        <f>INDEX(F:F,MATCH(ecommerce_10000[[#This Row],[TotalAmount]],I:I,0))</f>
        <v>Riyadh</v>
      </c>
    </row>
    <row r="7052" spans="1:20" x14ac:dyDescent="0.3">
      <c r="A7052" s="1" t="s">
        <v>7096</v>
      </c>
      <c r="B7052" s="1" t="s">
        <v>38</v>
      </c>
      <c r="C7052" s="1" t="s">
        <v>20</v>
      </c>
      <c r="D7052" s="1" t="s">
        <v>39</v>
      </c>
      <c r="E7052" s="1" t="s">
        <v>22</v>
      </c>
      <c r="F7052" s="1" t="s">
        <v>40</v>
      </c>
      <c r="G7052">
        <v>12554.66</v>
      </c>
      <c r="H7052">
        <v>2</v>
      </c>
      <c r="I7052">
        <v>25109.32</v>
      </c>
      <c r="J7052">
        <v>3.67</v>
      </c>
      <c r="K7052">
        <v>1544</v>
      </c>
      <c r="L7052" s="2">
        <v>45413</v>
      </c>
      <c r="O7052" t="str">
        <f>IF(ecommerce_10000[[#This Row],[Platform]]="Souq","sq",ecommerce_10000[[#This Row],[Platform]])</f>
        <v>Jumia</v>
      </c>
      <c r="P7052" t="str">
        <f>IF(E7052="Souq","sq",IF(E7052="Jumia","Jum",E7052))</f>
        <v>Jum</v>
      </c>
      <c r="Q7052">
        <f>VLOOKUP(ecommerce_10000[[#This Row],[City]],F:I,4,FALSE)</f>
        <v>99349.3</v>
      </c>
      <c r="R7052" s="1">
        <f>SUMIF(C:C,ecommerce_10000[[#This Row],[Category]],I:I)</f>
        <v>91504159.730000004</v>
      </c>
      <c r="S7052" s="1">
        <f>SUMIFS(I:I,C:C,C7052)</f>
        <v>91504159.730000004</v>
      </c>
      <c r="T7052" s="1" t="str">
        <f>INDEX(F:F,MATCH(ecommerce_10000[[#This Row],[TotalAmount]],I:I,0))</f>
        <v>Riyadh</v>
      </c>
    </row>
    <row r="7053" spans="1:20" x14ac:dyDescent="0.3">
      <c r="A7053" s="1" t="s">
        <v>7097</v>
      </c>
      <c r="B7053" s="1" t="s">
        <v>53</v>
      </c>
      <c r="C7053" s="1" t="s">
        <v>31</v>
      </c>
      <c r="D7053" s="1" t="s">
        <v>54</v>
      </c>
      <c r="E7053" s="1" t="s">
        <v>22</v>
      </c>
      <c r="F7053" s="1" t="s">
        <v>33</v>
      </c>
      <c r="G7053">
        <v>11261.34</v>
      </c>
      <c r="H7053">
        <v>2</v>
      </c>
      <c r="I7053">
        <v>22522.68</v>
      </c>
      <c r="J7053">
        <v>3.43</v>
      </c>
      <c r="K7053">
        <v>588</v>
      </c>
      <c r="L7053" s="2">
        <v>45600</v>
      </c>
      <c r="O7053" t="str">
        <f>IF(ecommerce_10000[[#This Row],[Platform]]="Souq","sq",ecommerce_10000[[#This Row],[Platform]])</f>
        <v>Jumia</v>
      </c>
      <c r="P7053" t="str">
        <f>IF(E7053="Souq","sq",IF(E7053="Jumia","Jum",E7053))</f>
        <v>Jum</v>
      </c>
      <c r="Q7053">
        <f>VLOOKUP(ecommerce_10000[[#This Row],[City]],F:I,4,FALSE)</f>
        <v>3665.44</v>
      </c>
      <c r="R7053" s="1">
        <f>SUMIF(C:C,ecommerce_10000[[#This Row],[Category]],I:I)</f>
        <v>57542997.559999913</v>
      </c>
      <c r="S7053" s="1">
        <f>SUMIFS(I:I,C:C,C7053)</f>
        <v>57542997.559999913</v>
      </c>
      <c r="T7053" s="1" t="str">
        <f>INDEX(F:F,MATCH(ecommerce_10000[[#This Row],[TotalAmount]],I:I,0))</f>
        <v>Dubai</v>
      </c>
    </row>
    <row r="7054" spans="1:20" x14ac:dyDescent="0.3">
      <c r="A7054" s="1" t="s">
        <v>7098</v>
      </c>
      <c r="B7054" s="1" t="s">
        <v>35</v>
      </c>
      <c r="C7054" s="1" t="s">
        <v>14</v>
      </c>
      <c r="D7054" s="1" t="s">
        <v>36</v>
      </c>
      <c r="E7054" s="1" t="s">
        <v>16</v>
      </c>
      <c r="F7054" s="1" t="s">
        <v>40</v>
      </c>
      <c r="G7054">
        <v>9672.26</v>
      </c>
      <c r="H7054">
        <v>4</v>
      </c>
      <c r="I7054">
        <v>38689.040000000001</v>
      </c>
      <c r="J7054">
        <v>4.83</v>
      </c>
      <c r="K7054">
        <v>4248</v>
      </c>
      <c r="L7054" s="2">
        <v>45600</v>
      </c>
      <c r="O7054" t="str">
        <f>IF(ecommerce_10000[[#This Row],[Platform]]="Souq","sq",ecommerce_10000[[#This Row],[Platform]])</f>
        <v>sq</v>
      </c>
      <c r="P7054" t="str">
        <f>IF(E7054="Souq","sq",IF(E7054="Jumia","Jum",E7054))</f>
        <v>sq</v>
      </c>
      <c r="Q7054">
        <f>VLOOKUP(ecommerce_10000[[#This Row],[City]],F:I,4,FALSE)</f>
        <v>99349.3</v>
      </c>
      <c r="R7054" s="1">
        <f>SUMIF(C:C,ecommerce_10000[[#This Row],[Category]],I:I)</f>
        <v>92327183.770000085</v>
      </c>
      <c r="S7054" s="1">
        <f>SUMIFS(I:I,C:C,C7054)</f>
        <v>92327183.770000085</v>
      </c>
      <c r="T7054" s="1" t="str">
        <f>INDEX(F:F,MATCH(ecommerce_10000[[#This Row],[TotalAmount]],I:I,0))</f>
        <v>Riyadh</v>
      </c>
    </row>
    <row r="7055" spans="1:20" x14ac:dyDescent="0.3">
      <c r="A7055" s="1" t="s">
        <v>7099</v>
      </c>
      <c r="B7055" s="1" t="s">
        <v>13</v>
      </c>
      <c r="C7055" s="1" t="s">
        <v>14</v>
      </c>
      <c r="D7055" s="1" t="s">
        <v>15</v>
      </c>
      <c r="E7055" s="1" t="s">
        <v>16</v>
      </c>
      <c r="F7055" s="1" t="s">
        <v>33</v>
      </c>
      <c r="G7055">
        <v>10331.56</v>
      </c>
      <c r="H7055">
        <v>1</v>
      </c>
      <c r="I7055">
        <v>10331.56</v>
      </c>
      <c r="J7055">
        <v>1.89</v>
      </c>
      <c r="K7055">
        <v>2142</v>
      </c>
      <c r="L7055" s="2">
        <v>45340</v>
      </c>
      <c r="O7055" t="str">
        <f>IF(ecommerce_10000[[#This Row],[Platform]]="Souq","sq",ecommerce_10000[[#This Row],[Platform]])</f>
        <v>sq</v>
      </c>
      <c r="P7055" t="str">
        <f>IF(E7055="Souq","sq",IF(E7055="Jumia","Jum",E7055))</f>
        <v>sq</v>
      </c>
      <c r="Q7055">
        <f>VLOOKUP(ecommerce_10000[[#This Row],[City]],F:I,4,FALSE)</f>
        <v>3665.44</v>
      </c>
      <c r="R7055" s="1">
        <f>SUMIF(C:C,ecommerce_10000[[#This Row],[Category]],I:I)</f>
        <v>92327183.770000085</v>
      </c>
      <c r="S7055" s="1">
        <f>SUMIFS(I:I,C:C,C7055)</f>
        <v>92327183.770000085</v>
      </c>
      <c r="T7055" s="1" t="str">
        <f>INDEX(F:F,MATCH(ecommerce_10000[[#This Row],[TotalAmount]],I:I,0))</f>
        <v>Dubai</v>
      </c>
    </row>
    <row r="7056" spans="1:20" x14ac:dyDescent="0.3">
      <c r="A7056" s="1" t="s">
        <v>7100</v>
      </c>
      <c r="B7056" s="1" t="s">
        <v>25</v>
      </c>
      <c r="C7056" s="1" t="s">
        <v>26</v>
      </c>
      <c r="D7056" s="1" t="s">
        <v>27</v>
      </c>
      <c r="E7056" s="1" t="s">
        <v>22</v>
      </c>
      <c r="F7056" s="1" t="s">
        <v>28</v>
      </c>
      <c r="G7056">
        <v>9662.2199999999993</v>
      </c>
      <c r="H7056">
        <v>2</v>
      </c>
      <c r="I7056">
        <v>19324.439999999999</v>
      </c>
      <c r="J7056">
        <v>3.21</v>
      </c>
      <c r="K7056">
        <v>269</v>
      </c>
      <c r="L7056" s="2">
        <v>45526</v>
      </c>
      <c r="O7056" t="str">
        <f>IF(ecommerce_10000[[#This Row],[Platform]]="Souq","sq",ecommerce_10000[[#This Row],[Platform]])</f>
        <v>Jumia</v>
      </c>
      <c r="P7056" t="str">
        <f>IF(E7056="Souq","sq",IF(E7056="Jumia","Jum",E7056))</f>
        <v>Jum</v>
      </c>
      <c r="Q7056">
        <f>VLOOKUP(ecommerce_10000[[#This Row],[City]],F:I,4,FALSE)</f>
        <v>26648.76</v>
      </c>
      <c r="R7056" s="1">
        <f>SUMIF(C:C,ecommerce_10000[[#This Row],[Category]],I:I)</f>
        <v>29200970.130000021</v>
      </c>
      <c r="S7056" s="1">
        <f>SUMIFS(I:I,C:C,C7056)</f>
        <v>29200970.130000021</v>
      </c>
      <c r="T7056" s="1" t="str">
        <f>INDEX(F:F,MATCH(ecommerce_10000[[#This Row],[TotalAmount]],I:I,0))</f>
        <v>Casablanca</v>
      </c>
    </row>
    <row r="7057" spans="1:20" x14ac:dyDescent="0.3">
      <c r="A7057" s="1" t="s">
        <v>7101</v>
      </c>
      <c r="B7057" s="1" t="s">
        <v>43</v>
      </c>
      <c r="C7057" s="1" t="s">
        <v>44</v>
      </c>
      <c r="D7057" s="1" t="s">
        <v>45</v>
      </c>
      <c r="E7057" s="1" t="s">
        <v>22</v>
      </c>
      <c r="F7057" s="1" t="s">
        <v>33</v>
      </c>
      <c r="G7057">
        <v>11605.36</v>
      </c>
      <c r="H7057">
        <v>4</v>
      </c>
      <c r="I7057">
        <v>46421.440000000002</v>
      </c>
      <c r="J7057">
        <v>4.08</v>
      </c>
      <c r="K7057">
        <v>3028</v>
      </c>
      <c r="L7057" s="2">
        <v>45342</v>
      </c>
      <c r="O7057" t="str">
        <f>IF(ecommerce_10000[[#This Row],[Platform]]="Souq","sq",ecommerce_10000[[#This Row],[Platform]])</f>
        <v>Jumia</v>
      </c>
      <c r="P7057" t="str">
        <f>IF(E7057="Souq","sq",IF(E7057="Jumia","Jum",E7057))</f>
        <v>Jum</v>
      </c>
      <c r="Q7057">
        <f>VLOOKUP(ecommerce_10000[[#This Row],[City]],F:I,4,FALSE)</f>
        <v>3665.44</v>
      </c>
      <c r="R7057" s="1">
        <f>SUMIF(C:C,ecommerce_10000[[#This Row],[Category]],I:I)</f>
        <v>31420413.200000018</v>
      </c>
      <c r="S7057" s="1">
        <f>SUMIFS(I:I,C:C,C7057)</f>
        <v>31420413.200000018</v>
      </c>
      <c r="T7057" s="1" t="str">
        <f>INDEX(F:F,MATCH(ecommerce_10000[[#This Row],[TotalAmount]],I:I,0))</f>
        <v>Dubai</v>
      </c>
    </row>
    <row r="7058" spans="1:20" x14ac:dyDescent="0.3">
      <c r="A7058" s="1" t="s">
        <v>7102</v>
      </c>
      <c r="B7058" s="1" t="s">
        <v>43</v>
      </c>
      <c r="C7058" s="1" t="s">
        <v>44</v>
      </c>
      <c r="D7058" s="1" t="s">
        <v>45</v>
      </c>
      <c r="E7058" s="1" t="s">
        <v>16</v>
      </c>
      <c r="F7058" s="1" t="s">
        <v>28</v>
      </c>
      <c r="G7058">
        <v>9022.9500000000007</v>
      </c>
      <c r="H7058">
        <v>5</v>
      </c>
      <c r="I7058">
        <v>45114.75</v>
      </c>
      <c r="J7058">
        <v>4.3899999999999997</v>
      </c>
      <c r="K7058">
        <v>1574</v>
      </c>
      <c r="L7058" s="2">
        <v>45575</v>
      </c>
      <c r="O7058" t="str">
        <f>IF(ecommerce_10000[[#This Row],[Platform]]="Souq","sq",ecommerce_10000[[#This Row],[Platform]])</f>
        <v>sq</v>
      </c>
      <c r="P7058" t="str">
        <f>IF(E7058="Souq","sq",IF(E7058="Jumia","Jum",E7058))</f>
        <v>sq</v>
      </c>
      <c r="Q7058">
        <f>VLOOKUP(ecommerce_10000[[#This Row],[City]],F:I,4,FALSE)</f>
        <v>26648.76</v>
      </c>
      <c r="R7058" s="1">
        <f>SUMIF(C:C,ecommerce_10000[[#This Row],[Category]],I:I)</f>
        <v>31420413.200000018</v>
      </c>
      <c r="S7058" s="1">
        <f>SUMIFS(I:I,C:C,C7058)</f>
        <v>31420413.200000018</v>
      </c>
      <c r="T7058" s="1" t="str">
        <f>INDEX(F:F,MATCH(ecommerce_10000[[#This Row],[TotalAmount]],I:I,0))</f>
        <v>Casablanca</v>
      </c>
    </row>
    <row r="7059" spans="1:20" x14ac:dyDescent="0.3">
      <c r="A7059" s="1" t="s">
        <v>7103</v>
      </c>
      <c r="B7059" s="1" t="s">
        <v>49</v>
      </c>
      <c r="C7059" s="1" t="s">
        <v>14</v>
      </c>
      <c r="D7059" s="1" t="s">
        <v>50</v>
      </c>
      <c r="E7059" s="1" t="s">
        <v>47</v>
      </c>
      <c r="F7059" s="1" t="s">
        <v>33</v>
      </c>
      <c r="G7059">
        <v>3960.01</v>
      </c>
      <c r="H7059">
        <v>4</v>
      </c>
      <c r="I7059">
        <v>15840.04</v>
      </c>
      <c r="J7059">
        <v>3.34</v>
      </c>
      <c r="K7059">
        <v>210</v>
      </c>
      <c r="L7059" s="2">
        <v>45552</v>
      </c>
      <c r="O7059" t="str">
        <f>IF(ecommerce_10000[[#This Row],[Platform]]="Souq","sq",ecommerce_10000[[#This Row],[Platform]])</f>
        <v>Amazon</v>
      </c>
      <c r="P7059" t="str">
        <f>IF(E7059="Souq","sq",IF(E7059="Jumia","Jum",E7059))</f>
        <v>Amazon</v>
      </c>
      <c r="Q7059">
        <f>VLOOKUP(ecommerce_10000[[#This Row],[City]],F:I,4,FALSE)</f>
        <v>3665.44</v>
      </c>
      <c r="R7059" s="1">
        <f>SUMIF(C:C,ecommerce_10000[[#This Row],[Category]],I:I)</f>
        <v>92327183.770000085</v>
      </c>
      <c r="S7059" s="1">
        <f>SUMIFS(I:I,C:C,C7059)</f>
        <v>92327183.770000085</v>
      </c>
      <c r="T7059" s="1" t="str">
        <f>INDEX(F:F,MATCH(ecommerce_10000[[#This Row],[TotalAmount]],I:I,0))</f>
        <v>Dubai</v>
      </c>
    </row>
    <row r="7060" spans="1:20" x14ac:dyDescent="0.3">
      <c r="A7060" s="1" t="s">
        <v>7104</v>
      </c>
      <c r="B7060" s="1" t="s">
        <v>35</v>
      </c>
      <c r="C7060" s="1" t="s">
        <v>14</v>
      </c>
      <c r="D7060" s="1" t="s">
        <v>36</v>
      </c>
      <c r="E7060" s="1" t="s">
        <v>16</v>
      </c>
      <c r="F7060" s="1" t="s">
        <v>17</v>
      </c>
      <c r="G7060">
        <v>10338.799999999999</v>
      </c>
      <c r="H7060">
        <v>5</v>
      </c>
      <c r="I7060">
        <v>51694</v>
      </c>
      <c r="J7060">
        <v>4.68</v>
      </c>
      <c r="K7060">
        <v>1267</v>
      </c>
      <c r="L7060" s="2">
        <v>45547</v>
      </c>
      <c r="O7060" t="str">
        <f>IF(ecommerce_10000[[#This Row],[Platform]]="Souq","sq",ecommerce_10000[[#This Row],[Platform]])</f>
        <v>sq</v>
      </c>
      <c r="P7060" t="str">
        <f>IF(E7060="Souq","sq",IF(E7060="Jumia","Jum",E7060))</f>
        <v>sq</v>
      </c>
      <c r="Q7060">
        <f>VLOOKUP(ecommerce_10000[[#This Row],[City]],F:I,4,FALSE)</f>
        <v>16284.02</v>
      </c>
      <c r="R7060" s="1">
        <f>SUMIF(C:C,ecommerce_10000[[#This Row],[Category]],I:I)</f>
        <v>92327183.770000085</v>
      </c>
      <c r="S7060" s="1">
        <f>SUMIFS(I:I,C:C,C7060)</f>
        <v>92327183.770000085</v>
      </c>
      <c r="T7060" s="1" t="str">
        <f>INDEX(F:F,MATCH(ecommerce_10000[[#This Row],[TotalAmount]],I:I,0))</f>
        <v>Cairo</v>
      </c>
    </row>
    <row r="7061" spans="1:20" x14ac:dyDescent="0.3">
      <c r="A7061" s="1" t="s">
        <v>7105</v>
      </c>
      <c r="B7061" s="1" t="s">
        <v>25</v>
      </c>
      <c r="C7061" s="1" t="s">
        <v>26</v>
      </c>
      <c r="D7061" s="1" t="s">
        <v>27</v>
      </c>
      <c r="E7061" s="1" t="s">
        <v>47</v>
      </c>
      <c r="F7061" s="1" t="s">
        <v>62</v>
      </c>
      <c r="G7061">
        <v>13117.77</v>
      </c>
      <c r="H7061">
        <v>5</v>
      </c>
      <c r="I7061">
        <v>65588.850000000006</v>
      </c>
      <c r="J7061">
        <v>2.59</v>
      </c>
      <c r="K7061">
        <v>2813</v>
      </c>
      <c r="L7061" s="2">
        <v>45645</v>
      </c>
      <c r="O7061" t="str">
        <f>IF(ecommerce_10000[[#This Row],[Platform]]="Souq","sq",ecommerce_10000[[#This Row],[Platform]])</f>
        <v>Amazon</v>
      </c>
      <c r="P7061" t="str">
        <f>IF(E7061="Souq","sq",IF(E7061="Jumia","Jum",E7061))</f>
        <v>Amazon</v>
      </c>
      <c r="Q7061">
        <f>VLOOKUP(ecommerce_10000[[#This Row],[City]],F:I,4,FALSE)</f>
        <v>27872.98</v>
      </c>
      <c r="R7061" s="1">
        <f>SUMIF(C:C,ecommerce_10000[[#This Row],[Category]],I:I)</f>
        <v>29200970.130000021</v>
      </c>
      <c r="S7061" s="1">
        <f>SUMIFS(I:I,C:C,C7061)</f>
        <v>29200970.130000021</v>
      </c>
      <c r="T7061" s="1" t="str">
        <f>INDEX(F:F,MATCH(ecommerce_10000[[#This Row],[TotalAmount]],I:I,0))</f>
        <v>Giza</v>
      </c>
    </row>
    <row r="7062" spans="1:20" x14ac:dyDescent="0.3">
      <c r="A7062" s="1" t="s">
        <v>7106</v>
      </c>
      <c r="B7062" s="1" t="s">
        <v>38</v>
      </c>
      <c r="C7062" s="1" t="s">
        <v>20</v>
      </c>
      <c r="D7062" s="1" t="s">
        <v>39</v>
      </c>
      <c r="E7062" s="1" t="s">
        <v>16</v>
      </c>
      <c r="F7062" s="1" t="s">
        <v>40</v>
      </c>
      <c r="G7062">
        <v>1410.13</v>
      </c>
      <c r="H7062">
        <v>4</v>
      </c>
      <c r="I7062">
        <v>5640.52</v>
      </c>
      <c r="J7062">
        <v>1.58</v>
      </c>
      <c r="K7062">
        <v>2513</v>
      </c>
      <c r="L7062" s="2">
        <v>45622</v>
      </c>
      <c r="O7062" t="str">
        <f>IF(ecommerce_10000[[#This Row],[Platform]]="Souq","sq",ecommerce_10000[[#This Row],[Platform]])</f>
        <v>sq</v>
      </c>
      <c r="P7062" t="str">
        <f>IF(E7062="Souq","sq",IF(E7062="Jumia","Jum",E7062))</f>
        <v>sq</v>
      </c>
      <c r="Q7062">
        <f>VLOOKUP(ecommerce_10000[[#This Row],[City]],F:I,4,FALSE)</f>
        <v>99349.3</v>
      </c>
      <c r="R7062" s="1">
        <f>SUMIF(C:C,ecommerce_10000[[#This Row],[Category]],I:I)</f>
        <v>91504159.730000004</v>
      </c>
      <c r="S7062" s="1">
        <f>SUMIFS(I:I,C:C,C7062)</f>
        <v>91504159.730000004</v>
      </c>
      <c r="T7062" s="1" t="str">
        <f>INDEX(F:F,MATCH(ecommerce_10000[[#This Row],[TotalAmount]],I:I,0))</f>
        <v>Riyadh</v>
      </c>
    </row>
    <row r="7063" spans="1:20" x14ac:dyDescent="0.3">
      <c r="A7063" s="1" t="s">
        <v>7107</v>
      </c>
      <c r="B7063" s="1" t="s">
        <v>43</v>
      </c>
      <c r="C7063" s="1" t="s">
        <v>44</v>
      </c>
      <c r="D7063" s="1" t="s">
        <v>45</v>
      </c>
      <c r="E7063" s="1" t="s">
        <v>16</v>
      </c>
      <c r="F7063" s="1" t="s">
        <v>62</v>
      </c>
      <c r="G7063">
        <v>19532.560000000001</v>
      </c>
      <c r="H7063">
        <v>3</v>
      </c>
      <c r="I7063">
        <v>58597.68</v>
      </c>
      <c r="J7063">
        <v>4.05</v>
      </c>
      <c r="K7063">
        <v>4716</v>
      </c>
      <c r="L7063" s="2">
        <v>45499</v>
      </c>
      <c r="O7063" t="str">
        <f>IF(ecommerce_10000[[#This Row],[Platform]]="Souq","sq",ecommerce_10000[[#This Row],[Platform]])</f>
        <v>sq</v>
      </c>
      <c r="P7063" t="str">
        <f>IF(E7063="Souq","sq",IF(E7063="Jumia","Jum",E7063))</f>
        <v>sq</v>
      </c>
      <c r="Q7063">
        <f>VLOOKUP(ecommerce_10000[[#This Row],[City]],F:I,4,FALSE)</f>
        <v>27872.98</v>
      </c>
      <c r="R7063" s="1">
        <f>SUMIF(C:C,ecommerce_10000[[#This Row],[Category]],I:I)</f>
        <v>31420413.200000018</v>
      </c>
      <c r="S7063" s="1">
        <f>SUMIFS(I:I,C:C,C7063)</f>
        <v>31420413.200000018</v>
      </c>
      <c r="T7063" s="1" t="str">
        <f>INDEX(F:F,MATCH(ecommerce_10000[[#This Row],[TotalAmount]],I:I,0))</f>
        <v>Giza</v>
      </c>
    </row>
    <row r="7064" spans="1:20" x14ac:dyDescent="0.3">
      <c r="A7064" s="1" t="s">
        <v>7108</v>
      </c>
      <c r="B7064" s="1" t="s">
        <v>53</v>
      </c>
      <c r="C7064" s="1" t="s">
        <v>31</v>
      </c>
      <c r="D7064" s="1" t="s">
        <v>54</v>
      </c>
      <c r="E7064" s="1" t="s">
        <v>16</v>
      </c>
      <c r="F7064" s="1" t="s">
        <v>33</v>
      </c>
      <c r="G7064">
        <v>1719.16</v>
      </c>
      <c r="H7064">
        <v>5</v>
      </c>
      <c r="I7064">
        <v>8595.7999999999993</v>
      </c>
      <c r="J7064">
        <v>2.08</v>
      </c>
      <c r="K7064">
        <v>2854</v>
      </c>
      <c r="L7064" s="2">
        <v>45521</v>
      </c>
      <c r="O7064" t="str">
        <f>IF(ecommerce_10000[[#This Row],[Platform]]="Souq","sq",ecommerce_10000[[#This Row],[Platform]])</f>
        <v>sq</v>
      </c>
      <c r="P7064" t="str">
        <f>IF(E7064="Souq","sq",IF(E7064="Jumia","Jum",E7064))</f>
        <v>sq</v>
      </c>
      <c r="Q7064">
        <f>VLOOKUP(ecommerce_10000[[#This Row],[City]],F:I,4,FALSE)</f>
        <v>3665.44</v>
      </c>
      <c r="R7064" s="1">
        <f>SUMIF(C:C,ecommerce_10000[[#This Row],[Category]],I:I)</f>
        <v>57542997.559999913</v>
      </c>
      <c r="S7064" s="1">
        <f>SUMIFS(I:I,C:C,C7064)</f>
        <v>57542997.559999913</v>
      </c>
      <c r="T7064" s="1" t="str">
        <f>INDEX(F:F,MATCH(ecommerce_10000[[#This Row],[TotalAmount]],I:I,0))</f>
        <v>Dubai</v>
      </c>
    </row>
    <row r="7065" spans="1:20" x14ac:dyDescent="0.3">
      <c r="A7065" s="1" t="s">
        <v>7109</v>
      </c>
      <c r="B7065" s="1" t="s">
        <v>53</v>
      </c>
      <c r="C7065" s="1" t="s">
        <v>31</v>
      </c>
      <c r="D7065" s="1" t="s">
        <v>54</v>
      </c>
      <c r="E7065" s="1" t="s">
        <v>22</v>
      </c>
      <c r="F7065" s="1" t="s">
        <v>28</v>
      </c>
      <c r="G7065">
        <v>7859.33</v>
      </c>
      <c r="H7065">
        <v>5</v>
      </c>
      <c r="I7065">
        <v>39296.65</v>
      </c>
      <c r="J7065">
        <v>1.43</v>
      </c>
      <c r="K7065">
        <v>4109</v>
      </c>
      <c r="L7065" s="2">
        <v>45482</v>
      </c>
      <c r="O7065" t="str">
        <f>IF(ecommerce_10000[[#This Row],[Platform]]="Souq","sq",ecommerce_10000[[#This Row],[Platform]])</f>
        <v>Jumia</v>
      </c>
      <c r="P7065" t="str">
        <f>IF(E7065="Souq","sq",IF(E7065="Jumia","Jum",E7065))</f>
        <v>Jum</v>
      </c>
      <c r="Q7065">
        <f>VLOOKUP(ecommerce_10000[[#This Row],[City]],F:I,4,FALSE)</f>
        <v>26648.76</v>
      </c>
      <c r="R7065" s="1">
        <f>SUMIF(C:C,ecommerce_10000[[#This Row],[Category]],I:I)</f>
        <v>57542997.559999913</v>
      </c>
      <c r="S7065" s="1">
        <f>SUMIFS(I:I,C:C,C7065)</f>
        <v>57542997.559999913</v>
      </c>
      <c r="T7065" s="1" t="str">
        <f>INDEX(F:F,MATCH(ecommerce_10000[[#This Row],[TotalAmount]],I:I,0))</f>
        <v>Casablanca</v>
      </c>
    </row>
    <row r="7066" spans="1:20" x14ac:dyDescent="0.3">
      <c r="A7066" s="1" t="s">
        <v>7110</v>
      </c>
      <c r="B7066" s="1" t="s">
        <v>25</v>
      </c>
      <c r="C7066" s="1" t="s">
        <v>26</v>
      </c>
      <c r="D7066" s="1" t="s">
        <v>27</v>
      </c>
      <c r="E7066" s="1" t="s">
        <v>22</v>
      </c>
      <c r="F7066" s="1" t="s">
        <v>28</v>
      </c>
      <c r="G7066">
        <v>2405.89</v>
      </c>
      <c r="H7066">
        <v>2</v>
      </c>
      <c r="I7066">
        <v>4811.78</v>
      </c>
      <c r="J7066">
        <v>4.13</v>
      </c>
      <c r="K7066">
        <v>3298</v>
      </c>
      <c r="L7066" s="2">
        <v>45396</v>
      </c>
      <c r="O7066" t="str">
        <f>IF(ecommerce_10000[[#This Row],[Platform]]="Souq","sq",ecommerce_10000[[#This Row],[Platform]])</f>
        <v>Jumia</v>
      </c>
      <c r="P7066" t="str">
        <f>IF(E7066="Souq","sq",IF(E7066="Jumia","Jum",E7066))</f>
        <v>Jum</v>
      </c>
      <c r="Q7066">
        <f>VLOOKUP(ecommerce_10000[[#This Row],[City]],F:I,4,FALSE)</f>
        <v>26648.76</v>
      </c>
      <c r="R7066" s="1">
        <f>SUMIF(C:C,ecommerce_10000[[#This Row],[Category]],I:I)</f>
        <v>29200970.130000021</v>
      </c>
      <c r="S7066" s="1">
        <f>SUMIFS(I:I,C:C,C7066)</f>
        <v>29200970.130000021</v>
      </c>
      <c r="T7066" s="1" t="str">
        <f>INDEX(F:F,MATCH(ecommerce_10000[[#This Row],[TotalAmount]],I:I,0))</f>
        <v>Casablanca</v>
      </c>
    </row>
    <row r="7067" spans="1:20" x14ac:dyDescent="0.3">
      <c r="A7067" s="1" t="s">
        <v>7111</v>
      </c>
      <c r="B7067" s="1" t="s">
        <v>53</v>
      </c>
      <c r="C7067" s="1" t="s">
        <v>31</v>
      </c>
      <c r="D7067" s="1" t="s">
        <v>54</v>
      </c>
      <c r="E7067" s="1" t="s">
        <v>22</v>
      </c>
      <c r="F7067" s="1" t="s">
        <v>40</v>
      </c>
      <c r="G7067">
        <v>2323.56</v>
      </c>
      <c r="H7067">
        <v>5</v>
      </c>
      <c r="I7067">
        <v>11617.8</v>
      </c>
      <c r="J7067">
        <v>3.46</v>
      </c>
      <c r="K7067">
        <v>529</v>
      </c>
      <c r="L7067" s="2">
        <v>45631</v>
      </c>
      <c r="O7067" t="str">
        <f>IF(ecommerce_10000[[#This Row],[Platform]]="Souq","sq",ecommerce_10000[[#This Row],[Platform]])</f>
        <v>Jumia</v>
      </c>
      <c r="P7067" t="str">
        <f>IF(E7067="Souq","sq",IF(E7067="Jumia","Jum",E7067))</f>
        <v>Jum</v>
      </c>
      <c r="Q7067">
        <f>VLOOKUP(ecommerce_10000[[#This Row],[City]],F:I,4,FALSE)</f>
        <v>99349.3</v>
      </c>
      <c r="R7067" s="1">
        <f>SUMIF(C:C,ecommerce_10000[[#This Row],[Category]],I:I)</f>
        <v>57542997.559999913</v>
      </c>
      <c r="S7067" s="1">
        <f>SUMIFS(I:I,C:C,C7067)</f>
        <v>57542997.559999913</v>
      </c>
      <c r="T7067" s="1" t="str">
        <f>INDEX(F:F,MATCH(ecommerce_10000[[#This Row],[TotalAmount]],I:I,0))</f>
        <v>Riyadh</v>
      </c>
    </row>
    <row r="7068" spans="1:20" x14ac:dyDescent="0.3">
      <c r="A7068" s="1" t="s">
        <v>7112</v>
      </c>
      <c r="B7068" s="1" t="s">
        <v>30</v>
      </c>
      <c r="C7068" s="1" t="s">
        <v>31</v>
      </c>
      <c r="D7068" s="1" t="s">
        <v>32</v>
      </c>
      <c r="E7068" s="1" t="s">
        <v>22</v>
      </c>
      <c r="F7068" s="1" t="s">
        <v>23</v>
      </c>
      <c r="G7068">
        <v>3371.41</v>
      </c>
      <c r="H7068">
        <v>1</v>
      </c>
      <c r="I7068">
        <v>3371.41</v>
      </c>
      <c r="J7068">
        <v>4.97</v>
      </c>
      <c r="K7068">
        <v>3744</v>
      </c>
      <c r="L7068" s="2">
        <v>45298</v>
      </c>
      <c r="O7068" t="str">
        <f>IF(ecommerce_10000[[#This Row],[Platform]]="Souq","sq",ecommerce_10000[[#This Row],[Platform]])</f>
        <v>Jumia</v>
      </c>
      <c r="P7068" t="str">
        <f>IF(E7068="Souq","sq",IF(E7068="Jumia","Jum",E7068))</f>
        <v>Jum</v>
      </c>
      <c r="Q7068">
        <f>VLOOKUP(ecommerce_10000[[#This Row],[City]],F:I,4,FALSE)</f>
        <v>13290.4</v>
      </c>
      <c r="R7068" s="1">
        <f>SUMIF(C:C,ecommerce_10000[[#This Row],[Category]],I:I)</f>
        <v>57542997.559999913</v>
      </c>
      <c r="S7068" s="1">
        <f>SUMIFS(I:I,C:C,C7068)</f>
        <v>57542997.559999913</v>
      </c>
      <c r="T7068" s="1" t="str">
        <f>INDEX(F:F,MATCH(ecommerce_10000[[#This Row],[TotalAmount]],I:I,0))</f>
        <v>Alexandria</v>
      </c>
    </row>
    <row r="7069" spans="1:20" x14ac:dyDescent="0.3">
      <c r="A7069" s="1" t="s">
        <v>7113</v>
      </c>
      <c r="B7069" s="1" t="s">
        <v>13</v>
      </c>
      <c r="C7069" s="1" t="s">
        <v>14</v>
      </c>
      <c r="D7069" s="1" t="s">
        <v>15</v>
      </c>
      <c r="E7069" s="1" t="s">
        <v>47</v>
      </c>
      <c r="F7069" s="1" t="s">
        <v>17</v>
      </c>
      <c r="G7069">
        <v>19054.73</v>
      </c>
      <c r="H7069">
        <v>4</v>
      </c>
      <c r="I7069">
        <v>76218.92</v>
      </c>
      <c r="J7069">
        <v>3.59</v>
      </c>
      <c r="K7069">
        <v>2965</v>
      </c>
      <c r="L7069" s="2">
        <v>45550</v>
      </c>
      <c r="O7069" t="str">
        <f>IF(ecommerce_10000[[#This Row],[Platform]]="Souq","sq",ecommerce_10000[[#This Row],[Platform]])</f>
        <v>Amazon</v>
      </c>
      <c r="P7069" t="str">
        <f>IF(E7069="Souq","sq",IF(E7069="Jumia","Jum",E7069))</f>
        <v>Amazon</v>
      </c>
      <c r="Q7069">
        <f>VLOOKUP(ecommerce_10000[[#This Row],[City]],F:I,4,FALSE)</f>
        <v>16284.02</v>
      </c>
      <c r="R7069" s="1">
        <f>SUMIF(C:C,ecommerce_10000[[#This Row],[Category]],I:I)</f>
        <v>92327183.770000085</v>
      </c>
      <c r="S7069" s="1">
        <f>SUMIFS(I:I,C:C,C7069)</f>
        <v>92327183.770000085</v>
      </c>
      <c r="T7069" s="1" t="str">
        <f>INDEX(F:F,MATCH(ecommerce_10000[[#This Row],[TotalAmount]],I:I,0))</f>
        <v>Cairo</v>
      </c>
    </row>
    <row r="7070" spans="1:20" x14ac:dyDescent="0.3">
      <c r="A7070" s="1" t="s">
        <v>7114</v>
      </c>
      <c r="B7070" s="1" t="s">
        <v>35</v>
      </c>
      <c r="C7070" s="1" t="s">
        <v>14</v>
      </c>
      <c r="D7070" s="1" t="s">
        <v>36</v>
      </c>
      <c r="E7070" s="1" t="s">
        <v>22</v>
      </c>
      <c r="F7070" s="1" t="s">
        <v>28</v>
      </c>
      <c r="G7070">
        <v>4063.75</v>
      </c>
      <c r="H7070">
        <v>1</v>
      </c>
      <c r="I7070">
        <v>4063.75</v>
      </c>
      <c r="J7070">
        <v>1.63</v>
      </c>
      <c r="K7070">
        <v>79</v>
      </c>
      <c r="L7070" s="2">
        <v>45578</v>
      </c>
      <c r="O7070" t="str">
        <f>IF(ecommerce_10000[[#This Row],[Platform]]="Souq","sq",ecommerce_10000[[#This Row],[Platform]])</f>
        <v>Jumia</v>
      </c>
      <c r="P7070" t="str">
        <f>IF(E7070="Souq","sq",IF(E7070="Jumia","Jum",E7070))</f>
        <v>Jum</v>
      </c>
      <c r="Q7070">
        <f>VLOOKUP(ecommerce_10000[[#This Row],[City]],F:I,4,FALSE)</f>
        <v>26648.76</v>
      </c>
      <c r="R7070" s="1">
        <f>SUMIF(C:C,ecommerce_10000[[#This Row],[Category]],I:I)</f>
        <v>92327183.770000085</v>
      </c>
      <c r="S7070" s="1">
        <f>SUMIFS(I:I,C:C,C7070)</f>
        <v>92327183.770000085</v>
      </c>
      <c r="T7070" s="1" t="str">
        <f>INDEX(F:F,MATCH(ecommerce_10000[[#This Row],[TotalAmount]],I:I,0))</f>
        <v>Casablanca</v>
      </c>
    </row>
    <row r="7071" spans="1:20" x14ac:dyDescent="0.3">
      <c r="A7071" s="1" t="s">
        <v>7115</v>
      </c>
      <c r="B7071" s="1" t="s">
        <v>65</v>
      </c>
      <c r="C7071" s="1" t="s">
        <v>20</v>
      </c>
      <c r="D7071" s="1" t="s">
        <v>66</v>
      </c>
      <c r="E7071" s="1" t="s">
        <v>47</v>
      </c>
      <c r="F7071" s="1" t="s">
        <v>17</v>
      </c>
      <c r="G7071">
        <v>13199.36</v>
      </c>
      <c r="H7071">
        <v>4</v>
      </c>
      <c r="I7071">
        <v>52797.440000000002</v>
      </c>
      <c r="J7071">
        <v>2.67</v>
      </c>
      <c r="K7071">
        <v>4726</v>
      </c>
      <c r="L7071" s="2">
        <v>45564</v>
      </c>
      <c r="O7071" t="str">
        <f>IF(ecommerce_10000[[#This Row],[Platform]]="Souq","sq",ecommerce_10000[[#This Row],[Platform]])</f>
        <v>Amazon</v>
      </c>
      <c r="P7071" t="str">
        <f>IF(E7071="Souq","sq",IF(E7071="Jumia","Jum",E7071))</f>
        <v>Amazon</v>
      </c>
      <c r="Q7071">
        <f>VLOOKUP(ecommerce_10000[[#This Row],[City]],F:I,4,FALSE)</f>
        <v>16284.02</v>
      </c>
      <c r="R7071" s="1">
        <f>SUMIF(C:C,ecommerce_10000[[#This Row],[Category]],I:I)</f>
        <v>91504159.730000004</v>
      </c>
      <c r="S7071" s="1">
        <f>SUMIFS(I:I,C:C,C7071)</f>
        <v>91504159.730000004</v>
      </c>
      <c r="T7071" s="1" t="str">
        <f>INDEX(F:F,MATCH(ecommerce_10000[[#This Row],[TotalAmount]],I:I,0))</f>
        <v>Cairo</v>
      </c>
    </row>
    <row r="7072" spans="1:20" x14ac:dyDescent="0.3">
      <c r="A7072" s="1" t="s">
        <v>7116</v>
      </c>
      <c r="B7072" s="1" t="s">
        <v>38</v>
      </c>
      <c r="C7072" s="1" t="s">
        <v>20</v>
      </c>
      <c r="D7072" s="1" t="s">
        <v>39</v>
      </c>
      <c r="E7072" s="1" t="s">
        <v>16</v>
      </c>
      <c r="F7072" s="1" t="s">
        <v>23</v>
      </c>
      <c r="G7072">
        <v>1065.8900000000001</v>
      </c>
      <c r="H7072">
        <v>2</v>
      </c>
      <c r="I7072">
        <v>2131.7800000000002</v>
      </c>
      <c r="J7072">
        <v>1.38</v>
      </c>
      <c r="K7072">
        <v>307</v>
      </c>
      <c r="L7072" s="2">
        <v>45566</v>
      </c>
      <c r="O7072" t="str">
        <f>IF(ecommerce_10000[[#This Row],[Platform]]="Souq","sq",ecommerce_10000[[#This Row],[Platform]])</f>
        <v>sq</v>
      </c>
      <c r="P7072" t="str">
        <f>IF(E7072="Souq","sq",IF(E7072="Jumia","Jum",E7072))</f>
        <v>sq</v>
      </c>
      <c r="Q7072">
        <f>VLOOKUP(ecommerce_10000[[#This Row],[City]],F:I,4,FALSE)</f>
        <v>13290.4</v>
      </c>
      <c r="R7072" s="1">
        <f>SUMIF(C:C,ecommerce_10000[[#This Row],[Category]],I:I)</f>
        <v>91504159.730000004</v>
      </c>
      <c r="S7072" s="1">
        <f>SUMIFS(I:I,C:C,C7072)</f>
        <v>91504159.730000004</v>
      </c>
      <c r="T7072" s="1" t="str">
        <f>INDEX(F:F,MATCH(ecommerce_10000[[#This Row],[TotalAmount]],I:I,0))</f>
        <v>Alexandria</v>
      </c>
    </row>
    <row r="7073" spans="1:20" x14ac:dyDescent="0.3">
      <c r="A7073" s="1" t="s">
        <v>7117</v>
      </c>
      <c r="B7073" s="1" t="s">
        <v>30</v>
      </c>
      <c r="C7073" s="1" t="s">
        <v>31</v>
      </c>
      <c r="D7073" s="1" t="s">
        <v>32</v>
      </c>
      <c r="E7073" s="1" t="s">
        <v>47</v>
      </c>
      <c r="F7073" s="1" t="s">
        <v>62</v>
      </c>
      <c r="G7073">
        <v>4137.32</v>
      </c>
      <c r="H7073">
        <v>1</v>
      </c>
      <c r="I7073">
        <v>4137.32</v>
      </c>
      <c r="J7073">
        <v>1.65</v>
      </c>
      <c r="K7073">
        <v>3364</v>
      </c>
      <c r="L7073" s="2">
        <v>45530</v>
      </c>
      <c r="O7073" t="str">
        <f>IF(ecommerce_10000[[#This Row],[Platform]]="Souq","sq",ecommerce_10000[[#This Row],[Platform]])</f>
        <v>Amazon</v>
      </c>
      <c r="P7073" t="str">
        <f>IF(E7073="Souq","sq",IF(E7073="Jumia","Jum",E7073))</f>
        <v>Amazon</v>
      </c>
      <c r="Q7073">
        <f>VLOOKUP(ecommerce_10000[[#This Row],[City]],F:I,4,FALSE)</f>
        <v>27872.98</v>
      </c>
      <c r="R7073" s="1">
        <f>SUMIF(C:C,ecommerce_10000[[#This Row],[Category]],I:I)</f>
        <v>57542997.559999913</v>
      </c>
      <c r="S7073" s="1">
        <f>SUMIFS(I:I,C:C,C7073)</f>
        <v>57542997.559999913</v>
      </c>
      <c r="T7073" s="1" t="str">
        <f>INDEX(F:F,MATCH(ecommerce_10000[[#This Row],[TotalAmount]],I:I,0))</f>
        <v>Giza</v>
      </c>
    </row>
    <row r="7074" spans="1:20" x14ac:dyDescent="0.3">
      <c r="A7074" s="1" t="s">
        <v>7118</v>
      </c>
      <c r="B7074" s="1" t="s">
        <v>43</v>
      </c>
      <c r="C7074" s="1" t="s">
        <v>44</v>
      </c>
      <c r="D7074" s="1" t="s">
        <v>45</v>
      </c>
      <c r="E7074" s="1" t="s">
        <v>16</v>
      </c>
      <c r="F7074" s="1" t="s">
        <v>17</v>
      </c>
      <c r="G7074">
        <v>13556.42</v>
      </c>
      <c r="H7074">
        <v>5</v>
      </c>
      <c r="I7074">
        <v>67782.100000000006</v>
      </c>
      <c r="J7074">
        <v>2.68</v>
      </c>
      <c r="K7074">
        <v>874</v>
      </c>
      <c r="L7074" s="2">
        <v>45652</v>
      </c>
      <c r="O7074" t="str">
        <f>IF(ecommerce_10000[[#This Row],[Platform]]="Souq","sq",ecommerce_10000[[#This Row],[Platform]])</f>
        <v>sq</v>
      </c>
      <c r="P7074" t="str">
        <f>IF(E7074="Souq","sq",IF(E7074="Jumia","Jum",E7074))</f>
        <v>sq</v>
      </c>
      <c r="Q7074">
        <f>VLOOKUP(ecommerce_10000[[#This Row],[City]],F:I,4,FALSE)</f>
        <v>16284.02</v>
      </c>
      <c r="R7074" s="1">
        <f>SUMIF(C:C,ecommerce_10000[[#This Row],[Category]],I:I)</f>
        <v>31420413.200000018</v>
      </c>
      <c r="S7074" s="1">
        <f>SUMIFS(I:I,C:C,C7074)</f>
        <v>31420413.200000018</v>
      </c>
      <c r="T7074" s="1" t="str">
        <f>INDEX(F:F,MATCH(ecommerce_10000[[#This Row],[TotalAmount]],I:I,0))</f>
        <v>Cairo</v>
      </c>
    </row>
    <row r="7075" spans="1:20" x14ac:dyDescent="0.3">
      <c r="A7075" s="1" t="s">
        <v>7119</v>
      </c>
      <c r="B7075" s="1" t="s">
        <v>49</v>
      </c>
      <c r="C7075" s="1" t="s">
        <v>14</v>
      </c>
      <c r="D7075" s="1" t="s">
        <v>50</v>
      </c>
      <c r="E7075" s="1" t="s">
        <v>47</v>
      </c>
      <c r="F7075" s="1" t="s">
        <v>28</v>
      </c>
      <c r="G7075">
        <v>14734.61</v>
      </c>
      <c r="H7075">
        <v>1</v>
      </c>
      <c r="I7075">
        <v>14734.61</v>
      </c>
      <c r="J7075">
        <v>4.9000000000000004</v>
      </c>
      <c r="K7075">
        <v>3687</v>
      </c>
      <c r="L7075" s="2">
        <v>45377</v>
      </c>
      <c r="O7075" t="str">
        <f>IF(ecommerce_10000[[#This Row],[Platform]]="Souq","sq",ecommerce_10000[[#This Row],[Platform]])</f>
        <v>Amazon</v>
      </c>
      <c r="P7075" t="str">
        <f>IF(E7075="Souq","sq",IF(E7075="Jumia","Jum",E7075))</f>
        <v>Amazon</v>
      </c>
      <c r="Q7075">
        <f>VLOOKUP(ecommerce_10000[[#This Row],[City]],F:I,4,FALSE)</f>
        <v>26648.76</v>
      </c>
      <c r="R7075" s="1">
        <f>SUMIF(C:C,ecommerce_10000[[#This Row],[Category]],I:I)</f>
        <v>92327183.770000085</v>
      </c>
      <c r="S7075" s="1">
        <f>SUMIFS(I:I,C:C,C7075)</f>
        <v>92327183.770000085</v>
      </c>
      <c r="T7075" s="1" t="str">
        <f>INDEX(F:F,MATCH(ecommerce_10000[[#This Row],[TotalAmount]],I:I,0))</f>
        <v>Casablanca</v>
      </c>
    </row>
    <row r="7076" spans="1:20" x14ac:dyDescent="0.3">
      <c r="A7076" s="1" t="s">
        <v>7120</v>
      </c>
      <c r="B7076" s="1" t="s">
        <v>35</v>
      </c>
      <c r="C7076" s="1" t="s">
        <v>14</v>
      </c>
      <c r="D7076" s="1" t="s">
        <v>36</v>
      </c>
      <c r="E7076" s="1" t="s">
        <v>22</v>
      </c>
      <c r="F7076" s="1" t="s">
        <v>23</v>
      </c>
      <c r="G7076">
        <v>5886.78</v>
      </c>
      <c r="H7076">
        <v>2</v>
      </c>
      <c r="I7076">
        <v>11773.56</v>
      </c>
      <c r="J7076">
        <v>2.39</v>
      </c>
      <c r="K7076">
        <v>2046</v>
      </c>
      <c r="L7076" s="2">
        <v>45602</v>
      </c>
      <c r="O7076" t="str">
        <f>IF(ecommerce_10000[[#This Row],[Platform]]="Souq","sq",ecommerce_10000[[#This Row],[Platform]])</f>
        <v>Jumia</v>
      </c>
      <c r="P7076" t="str">
        <f>IF(E7076="Souq","sq",IF(E7076="Jumia","Jum",E7076))</f>
        <v>Jum</v>
      </c>
      <c r="Q7076">
        <f>VLOOKUP(ecommerce_10000[[#This Row],[City]],F:I,4,FALSE)</f>
        <v>13290.4</v>
      </c>
      <c r="R7076" s="1">
        <f>SUMIF(C:C,ecommerce_10000[[#This Row],[Category]],I:I)</f>
        <v>92327183.770000085</v>
      </c>
      <c r="S7076" s="1">
        <f>SUMIFS(I:I,C:C,C7076)</f>
        <v>92327183.770000085</v>
      </c>
      <c r="T7076" s="1" t="str">
        <f>INDEX(F:F,MATCH(ecommerce_10000[[#This Row],[TotalAmount]],I:I,0))</f>
        <v>Alexandria</v>
      </c>
    </row>
    <row r="7077" spans="1:20" x14ac:dyDescent="0.3">
      <c r="A7077" s="1" t="s">
        <v>7121</v>
      </c>
      <c r="B7077" s="1" t="s">
        <v>30</v>
      </c>
      <c r="C7077" s="1" t="s">
        <v>31</v>
      </c>
      <c r="D7077" s="1" t="s">
        <v>32</v>
      </c>
      <c r="E7077" s="1" t="s">
        <v>47</v>
      </c>
      <c r="F7077" s="1" t="s">
        <v>62</v>
      </c>
      <c r="G7077">
        <v>19337.72</v>
      </c>
      <c r="H7077">
        <v>4</v>
      </c>
      <c r="I7077">
        <v>77350.880000000005</v>
      </c>
      <c r="J7077">
        <v>3.67</v>
      </c>
      <c r="K7077">
        <v>2792</v>
      </c>
      <c r="L7077" s="2">
        <v>45437</v>
      </c>
      <c r="O7077" t="str">
        <f>IF(ecommerce_10000[[#This Row],[Platform]]="Souq","sq",ecommerce_10000[[#This Row],[Platform]])</f>
        <v>Amazon</v>
      </c>
      <c r="P7077" t="str">
        <f>IF(E7077="Souq","sq",IF(E7077="Jumia","Jum",E7077))</f>
        <v>Amazon</v>
      </c>
      <c r="Q7077">
        <f>VLOOKUP(ecommerce_10000[[#This Row],[City]],F:I,4,FALSE)</f>
        <v>27872.98</v>
      </c>
      <c r="R7077" s="1">
        <f>SUMIF(C:C,ecommerce_10000[[#This Row],[Category]],I:I)</f>
        <v>57542997.559999913</v>
      </c>
      <c r="S7077" s="1">
        <f>SUMIFS(I:I,C:C,C7077)</f>
        <v>57542997.559999913</v>
      </c>
      <c r="T7077" s="1" t="str">
        <f>INDEX(F:F,MATCH(ecommerce_10000[[#This Row],[TotalAmount]],I:I,0))</f>
        <v>Giza</v>
      </c>
    </row>
    <row r="7078" spans="1:20" x14ac:dyDescent="0.3">
      <c r="A7078" s="1" t="s">
        <v>7122</v>
      </c>
      <c r="B7078" s="1" t="s">
        <v>30</v>
      </c>
      <c r="C7078" s="1" t="s">
        <v>31</v>
      </c>
      <c r="D7078" s="1" t="s">
        <v>32</v>
      </c>
      <c r="E7078" s="1" t="s">
        <v>16</v>
      </c>
      <c r="F7078" s="1" t="s">
        <v>40</v>
      </c>
      <c r="G7078">
        <v>13442.05</v>
      </c>
      <c r="H7078">
        <v>3</v>
      </c>
      <c r="I7078">
        <v>40326.15</v>
      </c>
      <c r="J7078">
        <v>2.12</v>
      </c>
      <c r="K7078">
        <v>3848</v>
      </c>
      <c r="L7078" s="2">
        <v>45398</v>
      </c>
      <c r="O7078" t="str">
        <f>IF(ecommerce_10000[[#This Row],[Platform]]="Souq","sq",ecommerce_10000[[#This Row],[Platform]])</f>
        <v>sq</v>
      </c>
      <c r="P7078" t="str">
        <f>IF(E7078="Souq","sq",IF(E7078="Jumia","Jum",E7078))</f>
        <v>sq</v>
      </c>
      <c r="Q7078">
        <f>VLOOKUP(ecommerce_10000[[#This Row],[City]],F:I,4,FALSE)</f>
        <v>99349.3</v>
      </c>
      <c r="R7078" s="1">
        <f>SUMIF(C:C,ecommerce_10000[[#This Row],[Category]],I:I)</f>
        <v>57542997.559999913</v>
      </c>
      <c r="S7078" s="1">
        <f>SUMIFS(I:I,C:C,C7078)</f>
        <v>57542997.559999913</v>
      </c>
      <c r="T7078" s="1" t="str">
        <f>INDEX(F:F,MATCH(ecommerce_10000[[#This Row],[TotalAmount]],I:I,0))</f>
        <v>Riyadh</v>
      </c>
    </row>
    <row r="7079" spans="1:20" x14ac:dyDescent="0.3">
      <c r="A7079" s="1" t="s">
        <v>7123</v>
      </c>
      <c r="B7079" s="1" t="s">
        <v>19</v>
      </c>
      <c r="C7079" s="1" t="s">
        <v>20</v>
      </c>
      <c r="D7079" s="1" t="s">
        <v>21</v>
      </c>
      <c r="E7079" s="1" t="s">
        <v>16</v>
      </c>
      <c r="F7079" s="1" t="s">
        <v>23</v>
      </c>
      <c r="G7079">
        <v>4206.25</v>
      </c>
      <c r="H7079">
        <v>4</v>
      </c>
      <c r="I7079">
        <v>16825</v>
      </c>
      <c r="J7079">
        <v>2.44</v>
      </c>
      <c r="K7079">
        <v>3118</v>
      </c>
      <c r="L7079" s="2">
        <v>45568</v>
      </c>
      <c r="O7079" t="str">
        <f>IF(ecommerce_10000[[#This Row],[Platform]]="Souq","sq",ecommerce_10000[[#This Row],[Platform]])</f>
        <v>sq</v>
      </c>
      <c r="P7079" t="str">
        <f>IF(E7079="Souq","sq",IF(E7079="Jumia","Jum",E7079))</f>
        <v>sq</v>
      </c>
      <c r="Q7079">
        <f>VLOOKUP(ecommerce_10000[[#This Row],[City]],F:I,4,FALSE)</f>
        <v>13290.4</v>
      </c>
      <c r="R7079" s="1">
        <f>SUMIF(C:C,ecommerce_10000[[#This Row],[Category]],I:I)</f>
        <v>91504159.730000004</v>
      </c>
      <c r="S7079" s="1">
        <f>SUMIFS(I:I,C:C,C7079)</f>
        <v>91504159.730000004</v>
      </c>
      <c r="T7079" s="1" t="str">
        <f>INDEX(F:F,MATCH(ecommerce_10000[[#This Row],[TotalAmount]],I:I,0))</f>
        <v>Alexandria</v>
      </c>
    </row>
    <row r="7080" spans="1:20" x14ac:dyDescent="0.3">
      <c r="A7080" s="1" t="s">
        <v>7124</v>
      </c>
      <c r="B7080" s="1" t="s">
        <v>25</v>
      </c>
      <c r="C7080" s="1" t="s">
        <v>26</v>
      </c>
      <c r="D7080" s="1" t="s">
        <v>27</v>
      </c>
      <c r="E7080" s="1" t="s">
        <v>22</v>
      </c>
      <c r="F7080" s="1" t="s">
        <v>28</v>
      </c>
      <c r="G7080">
        <v>19104.8</v>
      </c>
      <c r="H7080">
        <v>3</v>
      </c>
      <c r="I7080">
        <v>57314.400000000001</v>
      </c>
      <c r="J7080">
        <v>1.88</v>
      </c>
      <c r="K7080">
        <v>1169</v>
      </c>
      <c r="L7080" s="2">
        <v>45303</v>
      </c>
      <c r="O7080" t="str">
        <f>IF(ecommerce_10000[[#This Row],[Platform]]="Souq","sq",ecommerce_10000[[#This Row],[Platform]])</f>
        <v>Jumia</v>
      </c>
      <c r="P7080" t="str">
        <f>IF(E7080="Souq","sq",IF(E7080="Jumia","Jum",E7080))</f>
        <v>Jum</v>
      </c>
      <c r="Q7080">
        <f>VLOOKUP(ecommerce_10000[[#This Row],[City]],F:I,4,FALSE)</f>
        <v>26648.76</v>
      </c>
      <c r="R7080" s="1">
        <f>SUMIF(C:C,ecommerce_10000[[#This Row],[Category]],I:I)</f>
        <v>29200970.130000021</v>
      </c>
      <c r="S7080" s="1">
        <f>SUMIFS(I:I,C:C,C7080)</f>
        <v>29200970.130000021</v>
      </c>
      <c r="T7080" s="1" t="str">
        <f>INDEX(F:F,MATCH(ecommerce_10000[[#This Row],[TotalAmount]],I:I,0))</f>
        <v>Casablanca</v>
      </c>
    </row>
    <row r="7081" spans="1:20" x14ac:dyDescent="0.3">
      <c r="A7081" s="1" t="s">
        <v>7125</v>
      </c>
      <c r="B7081" s="1" t="s">
        <v>38</v>
      </c>
      <c r="C7081" s="1" t="s">
        <v>20</v>
      </c>
      <c r="D7081" s="1" t="s">
        <v>39</v>
      </c>
      <c r="E7081" s="1" t="s">
        <v>16</v>
      </c>
      <c r="F7081" s="1" t="s">
        <v>40</v>
      </c>
      <c r="G7081">
        <v>1005.34</v>
      </c>
      <c r="H7081">
        <v>2</v>
      </c>
      <c r="I7081">
        <v>2010.68</v>
      </c>
      <c r="J7081">
        <v>1.79</v>
      </c>
      <c r="K7081">
        <v>3547</v>
      </c>
      <c r="L7081" s="2">
        <v>45358</v>
      </c>
      <c r="O7081" t="str">
        <f>IF(ecommerce_10000[[#This Row],[Platform]]="Souq","sq",ecommerce_10000[[#This Row],[Platform]])</f>
        <v>sq</v>
      </c>
      <c r="P7081" t="str">
        <f>IF(E7081="Souq","sq",IF(E7081="Jumia","Jum",E7081))</f>
        <v>sq</v>
      </c>
      <c r="Q7081">
        <f>VLOOKUP(ecommerce_10000[[#This Row],[City]],F:I,4,FALSE)</f>
        <v>99349.3</v>
      </c>
      <c r="R7081" s="1">
        <f>SUMIF(C:C,ecommerce_10000[[#This Row],[Category]],I:I)</f>
        <v>91504159.730000004</v>
      </c>
      <c r="S7081" s="1">
        <f>SUMIFS(I:I,C:C,C7081)</f>
        <v>91504159.730000004</v>
      </c>
      <c r="T7081" s="1" t="str">
        <f>INDEX(F:F,MATCH(ecommerce_10000[[#This Row],[TotalAmount]],I:I,0))</f>
        <v>Riyadh</v>
      </c>
    </row>
    <row r="7082" spans="1:20" x14ac:dyDescent="0.3">
      <c r="A7082" s="1" t="s">
        <v>7126</v>
      </c>
      <c r="B7082" s="1" t="s">
        <v>25</v>
      </c>
      <c r="C7082" s="1" t="s">
        <v>26</v>
      </c>
      <c r="D7082" s="1" t="s">
        <v>27</v>
      </c>
      <c r="E7082" s="1" t="s">
        <v>22</v>
      </c>
      <c r="F7082" s="1" t="s">
        <v>40</v>
      </c>
      <c r="G7082">
        <v>11617.57</v>
      </c>
      <c r="H7082">
        <v>1</v>
      </c>
      <c r="I7082">
        <v>11617.57</v>
      </c>
      <c r="J7082">
        <v>4.2300000000000004</v>
      </c>
      <c r="K7082">
        <v>1975</v>
      </c>
      <c r="L7082" s="2">
        <v>45564</v>
      </c>
      <c r="O7082" t="str">
        <f>IF(ecommerce_10000[[#This Row],[Platform]]="Souq","sq",ecommerce_10000[[#This Row],[Platform]])</f>
        <v>Jumia</v>
      </c>
      <c r="P7082" t="str">
        <f>IF(E7082="Souq","sq",IF(E7082="Jumia","Jum",E7082))</f>
        <v>Jum</v>
      </c>
      <c r="Q7082">
        <f>VLOOKUP(ecommerce_10000[[#This Row],[City]],F:I,4,FALSE)</f>
        <v>99349.3</v>
      </c>
      <c r="R7082" s="1">
        <f>SUMIF(C:C,ecommerce_10000[[#This Row],[Category]],I:I)</f>
        <v>29200970.130000021</v>
      </c>
      <c r="S7082" s="1">
        <f>SUMIFS(I:I,C:C,C7082)</f>
        <v>29200970.130000021</v>
      </c>
      <c r="T7082" s="1" t="str">
        <f>INDEX(F:F,MATCH(ecommerce_10000[[#This Row],[TotalAmount]],I:I,0))</f>
        <v>Riyadh</v>
      </c>
    </row>
    <row r="7083" spans="1:20" x14ac:dyDescent="0.3">
      <c r="A7083" s="1" t="s">
        <v>7127</v>
      </c>
      <c r="B7083" s="1" t="s">
        <v>25</v>
      </c>
      <c r="C7083" s="1" t="s">
        <v>26</v>
      </c>
      <c r="D7083" s="1" t="s">
        <v>27</v>
      </c>
      <c r="E7083" s="1" t="s">
        <v>47</v>
      </c>
      <c r="F7083" s="1" t="s">
        <v>17</v>
      </c>
      <c r="G7083">
        <v>1636.6</v>
      </c>
      <c r="H7083">
        <v>2</v>
      </c>
      <c r="I7083">
        <v>3273.2</v>
      </c>
      <c r="J7083">
        <v>1.92</v>
      </c>
      <c r="K7083">
        <v>3591</v>
      </c>
      <c r="L7083" s="2">
        <v>45634</v>
      </c>
      <c r="O7083" t="str">
        <f>IF(ecommerce_10000[[#This Row],[Platform]]="Souq","sq",ecommerce_10000[[#This Row],[Platform]])</f>
        <v>Amazon</v>
      </c>
      <c r="P7083" t="str">
        <f>IF(E7083="Souq","sq",IF(E7083="Jumia","Jum",E7083))</f>
        <v>Amazon</v>
      </c>
      <c r="Q7083">
        <f>VLOOKUP(ecommerce_10000[[#This Row],[City]],F:I,4,FALSE)</f>
        <v>16284.02</v>
      </c>
      <c r="R7083" s="1">
        <f>SUMIF(C:C,ecommerce_10000[[#This Row],[Category]],I:I)</f>
        <v>29200970.130000021</v>
      </c>
      <c r="S7083" s="1">
        <f>SUMIFS(I:I,C:C,C7083)</f>
        <v>29200970.130000021</v>
      </c>
      <c r="T7083" s="1" t="str">
        <f>INDEX(F:F,MATCH(ecommerce_10000[[#This Row],[TotalAmount]],I:I,0))</f>
        <v>Cairo</v>
      </c>
    </row>
    <row r="7084" spans="1:20" x14ac:dyDescent="0.3">
      <c r="A7084" s="1" t="s">
        <v>7128</v>
      </c>
      <c r="B7084" s="1" t="s">
        <v>53</v>
      </c>
      <c r="C7084" s="1" t="s">
        <v>31</v>
      </c>
      <c r="D7084" s="1" t="s">
        <v>54</v>
      </c>
      <c r="E7084" s="1" t="s">
        <v>16</v>
      </c>
      <c r="F7084" s="1" t="s">
        <v>62</v>
      </c>
      <c r="G7084">
        <v>13779.52</v>
      </c>
      <c r="H7084">
        <v>3</v>
      </c>
      <c r="I7084">
        <v>41338.559999999998</v>
      </c>
      <c r="J7084">
        <v>3.59</v>
      </c>
      <c r="K7084">
        <v>4779</v>
      </c>
      <c r="L7084" s="2">
        <v>45625</v>
      </c>
      <c r="O7084" t="str">
        <f>IF(ecommerce_10000[[#This Row],[Platform]]="Souq","sq",ecommerce_10000[[#This Row],[Platform]])</f>
        <v>sq</v>
      </c>
      <c r="P7084" t="str">
        <f>IF(E7084="Souq","sq",IF(E7084="Jumia","Jum",E7084))</f>
        <v>sq</v>
      </c>
      <c r="Q7084">
        <f>VLOOKUP(ecommerce_10000[[#This Row],[City]],F:I,4,FALSE)</f>
        <v>27872.98</v>
      </c>
      <c r="R7084" s="1">
        <f>SUMIF(C:C,ecommerce_10000[[#This Row],[Category]],I:I)</f>
        <v>57542997.559999913</v>
      </c>
      <c r="S7084" s="1">
        <f>SUMIFS(I:I,C:C,C7084)</f>
        <v>57542997.559999913</v>
      </c>
      <c r="T7084" s="1" t="str">
        <f>INDEX(F:F,MATCH(ecommerce_10000[[#This Row],[TotalAmount]],I:I,0))</f>
        <v>Giza</v>
      </c>
    </row>
    <row r="7085" spans="1:20" x14ac:dyDescent="0.3">
      <c r="A7085" s="1" t="s">
        <v>7129</v>
      </c>
      <c r="B7085" s="1" t="s">
        <v>30</v>
      </c>
      <c r="C7085" s="1" t="s">
        <v>31</v>
      </c>
      <c r="D7085" s="1" t="s">
        <v>32</v>
      </c>
      <c r="E7085" s="1" t="s">
        <v>22</v>
      </c>
      <c r="F7085" s="1" t="s">
        <v>23</v>
      </c>
      <c r="G7085">
        <v>17253.89</v>
      </c>
      <c r="H7085">
        <v>4</v>
      </c>
      <c r="I7085">
        <v>69015.56</v>
      </c>
      <c r="J7085">
        <v>3.22</v>
      </c>
      <c r="K7085">
        <v>1849</v>
      </c>
      <c r="L7085" s="2">
        <v>45507</v>
      </c>
      <c r="O7085" t="str">
        <f>IF(ecommerce_10000[[#This Row],[Platform]]="Souq","sq",ecommerce_10000[[#This Row],[Platform]])</f>
        <v>Jumia</v>
      </c>
      <c r="P7085" t="str">
        <f>IF(E7085="Souq","sq",IF(E7085="Jumia","Jum",E7085))</f>
        <v>Jum</v>
      </c>
      <c r="Q7085">
        <f>VLOOKUP(ecommerce_10000[[#This Row],[City]],F:I,4,FALSE)</f>
        <v>13290.4</v>
      </c>
      <c r="R7085" s="1">
        <f>SUMIF(C:C,ecommerce_10000[[#This Row],[Category]],I:I)</f>
        <v>57542997.559999913</v>
      </c>
      <c r="S7085" s="1">
        <f>SUMIFS(I:I,C:C,C7085)</f>
        <v>57542997.559999913</v>
      </c>
      <c r="T7085" s="1" t="str">
        <f>INDEX(F:F,MATCH(ecommerce_10000[[#This Row],[TotalAmount]],I:I,0))</f>
        <v>Alexandria</v>
      </c>
    </row>
    <row r="7086" spans="1:20" x14ac:dyDescent="0.3">
      <c r="A7086" s="1" t="s">
        <v>7130</v>
      </c>
      <c r="B7086" s="1" t="s">
        <v>19</v>
      </c>
      <c r="C7086" s="1" t="s">
        <v>20</v>
      </c>
      <c r="D7086" s="1" t="s">
        <v>21</v>
      </c>
      <c r="E7086" s="1" t="s">
        <v>22</v>
      </c>
      <c r="F7086" s="1" t="s">
        <v>23</v>
      </c>
      <c r="G7086">
        <v>10367.76</v>
      </c>
      <c r="H7086">
        <v>5</v>
      </c>
      <c r="I7086">
        <v>51838.8</v>
      </c>
      <c r="J7086">
        <v>2.29</v>
      </c>
      <c r="K7086">
        <v>1623</v>
      </c>
      <c r="L7086" s="2">
        <v>45381</v>
      </c>
      <c r="O7086" t="str">
        <f>IF(ecommerce_10000[[#This Row],[Platform]]="Souq","sq",ecommerce_10000[[#This Row],[Platform]])</f>
        <v>Jumia</v>
      </c>
      <c r="P7086" t="str">
        <f>IF(E7086="Souq","sq",IF(E7086="Jumia","Jum",E7086))</f>
        <v>Jum</v>
      </c>
      <c r="Q7086">
        <f>VLOOKUP(ecommerce_10000[[#This Row],[City]],F:I,4,FALSE)</f>
        <v>13290.4</v>
      </c>
      <c r="R7086" s="1">
        <f>SUMIF(C:C,ecommerce_10000[[#This Row],[Category]],I:I)</f>
        <v>91504159.730000004</v>
      </c>
      <c r="S7086" s="1">
        <f>SUMIFS(I:I,C:C,C7086)</f>
        <v>91504159.730000004</v>
      </c>
      <c r="T7086" s="1" t="str">
        <f>INDEX(F:F,MATCH(ecommerce_10000[[#This Row],[TotalAmount]],I:I,0))</f>
        <v>Alexandria</v>
      </c>
    </row>
    <row r="7087" spans="1:20" x14ac:dyDescent="0.3">
      <c r="A7087" s="1" t="s">
        <v>7131</v>
      </c>
      <c r="B7087" s="1" t="s">
        <v>30</v>
      </c>
      <c r="C7087" s="1" t="s">
        <v>31</v>
      </c>
      <c r="D7087" s="1" t="s">
        <v>32</v>
      </c>
      <c r="E7087" s="1" t="s">
        <v>22</v>
      </c>
      <c r="F7087" s="1" t="s">
        <v>17</v>
      </c>
      <c r="G7087">
        <v>9748.36</v>
      </c>
      <c r="H7087">
        <v>2</v>
      </c>
      <c r="I7087">
        <v>19496.72</v>
      </c>
      <c r="J7087">
        <v>3.22</v>
      </c>
      <c r="K7087">
        <v>229</v>
      </c>
      <c r="L7087" s="2">
        <v>45328</v>
      </c>
      <c r="O7087" t="str">
        <f>IF(ecommerce_10000[[#This Row],[Platform]]="Souq","sq",ecommerce_10000[[#This Row],[Platform]])</f>
        <v>Jumia</v>
      </c>
      <c r="P7087" t="str">
        <f>IF(E7087="Souq","sq",IF(E7087="Jumia","Jum",E7087))</f>
        <v>Jum</v>
      </c>
      <c r="Q7087">
        <f>VLOOKUP(ecommerce_10000[[#This Row],[City]],F:I,4,FALSE)</f>
        <v>16284.02</v>
      </c>
      <c r="R7087" s="1">
        <f>SUMIF(C:C,ecommerce_10000[[#This Row],[Category]],I:I)</f>
        <v>57542997.559999913</v>
      </c>
      <c r="S7087" s="1">
        <f>SUMIFS(I:I,C:C,C7087)</f>
        <v>57542997.559999913</v>
      </c>
      <c r="T7087" s="1" t="str">
        <f>INDEX(F:F,MATCH(ecommerce_10000[[#This Row],[TotalAmount]],I:I,0))</f>
        <v>Cairo</v>
      </c>
    </row>
    <row r="7088" spans="1:20" x14ac:dyDescent="0.3">
      <c r="A7088" s="1" t="s">
        <v>7132</v>
      </c>
      <c r="B7088" s="1" t="s">
        <v>49</v>
      </c>
      <c r="C7088" s="1" t="s">
        <v>14</v>
      </c>
      <c r="D7088" s="1" t="s">
        <v>50</v>
      </c>
      <c r="E7088" s="1" t="s">
        <v>22</v>
      </c>
      <c r="F7088" s="1" t="s">
        <v>23</v>
      </c>
      <c r="G7088">
        <v>14999.26</v>
      </c>
      <c r="H7088">
        <v>3</v>
      </c>
      <c r="I7088">
        <v>44997.78</v>
      </c>
      <c r="J7088">
        <v>2.0699999999999998</v>
      </c>
      <c r="K7088">
        <v>3513</v>
      </c>
      <c r="L7088" s="2">
        <v>45444</v>
      </c>
      <c r="O7088" t="str">
        <f>IF(ecommerce_10000[[#This Row],[Platform]]="Souq","sq",ecommerce_10000[[#This Row],[Platform]])</f>
        <v>Jumia</v>
      </c>
      <c r="P7088" t="str">
        <f>IF(E7088="Souq","sq",IF(E7088="Jumia","Jum",E7088))</f>
        <v>Jum</v>
      </c>
      <c r="Q7088">
        <f>VLOOKUP(ecommerce_10000[[#This Row],[City]],F:I,4,FALSE)</f>
        <v>13290.4</v>
      </c>
      <c r="R7088" s="1">
        <f>SUMIF(C:C,ecommerce_10000[[#This Row],[Category]],I:I)</f>
        <v>92327183.770000085</v>
      </c>
      <c r="S7088" s="1">
        <f>SUMIFS(I:I,C:C,C7088)</f>
        <v>92327183.770000085</v>
      </c>
      <c r="T7088" s="1" t="str">
        <f>INDEX(F:F,MATCH(ecommerce_10000[[#This Row],[TotalAmount]],I:I,0))</f>
        <v>Alexandria</v>
      </c>
    </row>
    <row r="7089" spans="1:20" x14ac:dyDescent="0.3">
      <c r="A7089" s="1" t="s">
        <v>7133</v>
      </c>
      <c r="B7089" s="1" t="s">
        <v>38</v>
      </c>
      <c r="C7089" s="1" t="s">
        <v>20</v>
      </c>
      <c r="D7089" s="1" t="s">
        <v>39</v>
      </c>
      <c r="E7089" s="1" t="s">
        <v>47</v>
      </c>
      <c r="F7089" s="1" t="s">
        <v>33</v>
      </c>
      <c r="G7089">
        <v>2425.75</v>
      </c>
      <c r="H7089">
        <v>1</v>
      </c>
      <c r="I7089">
        <v>2425.75</v>
      </c>
      <c r="J7089">
        <v>3.75</v>
      </c>
      <c r="K7089">
        <v>315</v>
      </c>
      <c r="L7089" s="2">
        <v>45483</v>
      </c>
      <c r="O7089" t="str">
        <f>IF(ecommerce_10000[[#This Row],[Platform]]="Souq","sq",ecommerce_10000[[#This Row],[Platform]])</f>
        <v>Amazon</v>
      </c>
      <c r="P7089" t="str">
        <f>IF(E7089="Souq","sq",IF(E7089="Jumia","Jum",E7089))</f>
        <v>Amazon</v>
      </c>
      <c r="Q7089">
        <f>VLOOKUP(ecommerce_10000[[#This Row],[City]],F:I,4,FALSE)</f>
        <v>3665.44</v>
      </c>
      <c r="R7089" s="1">
        <f>SUMIF(C:C,ecommerce_10000[[#This Row],[Category]],I:I)</f>
        <v>91504159.730000004</v>
      </c>
      <c r="S7089" s="1">
        <f>SUMIFS(I:I,C:C,C7089)</f>
        <v>91504159.730000004</v>
      </c>
      <c r="T7089" s="1" t="str">
        <f>INDEX(F:F,MATCH(ecommerce_10000[[#This Row],[TotalAmount]],I:I,0))</f>
        <v>Dubai</v>
      </c>
    </row>
    <row r="7090" spans="1:20" x14ac:dyDescent="0.3">
      <c r="A7090" s="1" t="s">
        <v>7134</v>
      </c>
      <c r="B7090" s="1" t="s">
        <v>65</v>
      </c>
      <c r="C7090" s="1" t="s">
        <v>20</v>
      </c>
      <c r="D7090" s="1" t="s">
        <v>66</v>
      </c>
      <c r="E7090" s="1" t="s">
        <v>16</v>
      </c>
      <c r="F7090" s="1" t="s">
        <v>40</v>
      </c>
      <c r="G7090">
        <v>821.93</v>
      </c>
      <c r="H7090">
        <v>1</v>
      </c>
      <c r="I7090">
        <v>821.93</v>
      </c>
      <c r="J7090">
        <v>3.05</v>
      </c>
      <c r="K7090">
        <v>3316</v>
      </c>
      <c r="L7090" s="2">
        <v>45466</v>
      </c>
      <c r="O7090" t="str">
        <f>IF(ecommerce_10000[[#This Row],[Platform]]="Souq","sq",ecommerce_10000[[#This Row],[Platform]])</f>
        <v>sq</v>
      </c>
      <c r="P7090" t="str">
        <f>IF(E7090="Souq","sq",IF(E7090="Jumia","Jum",E7090))</f>
        <v>sq</v>
      </c>
      <c r="Q7090">
        <f>VLOOKUP(ecommerce_10000[[#This Row],[City]],F:I,4,FALSE)</f>
        <v>99349.3</v>
      </c>
      <c r="R7090" s="1">
        <f>SUMIF(C:C,ecommerce_10000[[#This Row],[Category]],I:I)</f>
        <v>91504159.730000004</v>
      </c>
      <c r="S7090" s="1">
        <f>SUMIFS(I:I,C:C,C7090)</f>
        <v>91504159.730000004</v>
      </c>
      <c r="T7090" s="1" t="str">
        <f>INDEX(F:F,MATCH(ecommerce_10000[[#This Row],[TotalAmount]],I:I,0))</f>
        <v>Riyadh</v>
      </c>
    </row>
    <row r="7091" spans="1:20" x14ac:dyDescent="0.3">
      <c r="A7091" s="1" t="s">
        <v>7135</v>
      </c>
      <c r="B7091" s="1" t="s">
        <v>65</v>
      </c>
      <c r="C7091" s="1" t="s">
        <v>20</v>
      </c>
      <c r="D7091" s="1" t="s">
        <v>66</v>
      </c>
      <c r="E7091" s="1" t="s">
        <v>16</v>
      </c>
      <c r="F7091" s="1" t="s">
        <v>23</v>
      </c>
      <c r="G7091">
        <v>7477.97</v>
      </c>
      <c r="H7091">
        <v>1</v>
      </c>
      <c r="I7091">
        <v>7477.97</v>
      </c>
      <c r="J7091">
        <v>3.9</v>
      </c>
      <c r="K7091">
        <v>41</v>
      </c>
      <c r="L7091" s="2">
        <v>45561</v>
      </c>
      <c r="O7091" t="str">
        <f>IF(ecommerce_10000[[#This Row],[Platform]]="Souq","sq",ecommerce_10000[[#This Row],[Platform]])</f>
        <v>sq</v>
      </c>
      <c r="P7091" t="str">
        <f>IF(E7091="Souq","sq",IF(E7091="Jumia","Jum",E7091))</f>
        <v>sq</v>
      </c>
      <c r="Q7091">
        <f>VLOOKUP(ecommerce_10000[[#This Row],[City]],F:I,4,FALSE)</f>
        <v>13290.4</v>
      </c>
      <c r="R7091" s="1">
        <f>SUMIF(C:C,ecommerce_10000[[#This Row],[Category]],I:I)</f>
        <v>91504159.730000004</v>
      </c>
      <c r="S7091" s="1">
        <f>SUMIFS(I:I,C:C,C7091)</f>
        <v>91504159.730000004</v>
      </c>
      <c r="T7091" s="1" t="str">
        <f>INDEX(F:F,MATCH(ecommerce_10000[[#This Row],[TotalAmount]],I:I,0))</f>
        <v>Alexandria</v>
      </c>
    </row>
    <row r="7092" spans="1:20" x14ac:dyDescent="0.3">
      <c r="A7092" s="1" t="s">
        <v>7136</v>
      </c>
      <c r="B7092" s="1" t="s">
        <v>43</v>
      </c>
      <c r="C7092" s="1" t="s">
        <v>44</v>
      </c>
      <c r="D7092" s="1" t="s">
        <v>45</v>
      </c>
      <c r="E7092" s="1" t="s">
        <v>16</v>
      </c>
      <c r="F7092" s="1" t="s">
        <v>23</v>
      </c>
      <c r="G7092">
        <v>4702.58</v>
      </c>
      <c r="H7092">
        <v>3</v>
      </c>
      <c r="I7092">
        <v>14107.74</v>
      </c>
      <c r="J7092">
        <v>2.79</v>
      </c>
      <c r="K7092">
        <v>3554</v>
      </c>
      <c r="L7092" s="2">
        <v>45604</v>
      </c>
      <c r="O7092" t="str">
        <f>IF(ecommerce_10000[[#This Row],[Platform]]="Souq","sq",ecommerce_10000[[#This Row],[Platform]])</f>
        <v>sq</v>
      </c>
      <c r="P7092" t="str">
        <f>IF(E7092="Souq","sq",IF(E7092="Jumia","Jum",E7092))</f>
        <v>sq</v>
      </c>
      <c r="Q7092">
        <f>VLOOKUP(ecommerce_10000[[#This Row],[City]],F:I,4,FALSE)</f>
        <v>13290.4</v>
      </c>
      <c r="R7092" s="1">
        <f>SUMIF(C:C,ecommerce_10000[[#This Row],[Category]],I:I)</f>
        <v>31420413.200000018</v>
      </c>
      <c r="S7092" s="1">
        <f>SUMIFS(I:I,C:C,C7092)</f>
        <v>31420413.200000018</v>
      </c>
      <c r="T7092" s="1" t="str">
        <f>INDEX(F:F,MATCH(ecommerce_10000[[#This Row],[TotalAmount]],I:I,0))</f>
        <v>Alexandria</v>
      </c>
    </row>
    <row r="7093" spans="1:20" x14ac:dyDescent="0.3">
      <c r="A7093" s="1" t="s">
        <v>7137</v>
      </c>
      <c r="B7093" s="1" t="s">
        <v>38</v>
      </c>
      <c r="C7093" s="1" t="s">
        <v>20</v>
      </c>
      <c r="D7093" s="1" t="s">
        <v>39</v>
      </c>
      <c r="E7093" s="1" t="s">
        <v>47</v>
      </c>
      <c r="F7093" s="1" t="s">
        <v>62</v>
      </c>
      <c r="G7093">
        <v>18065.3</v>
      </c>
      <c r="H7093">
        <v>2</v>
      </c>
      <c r="I7093">
        <v>36130.6</v>
      </c>
      <c r="J7093">
        <v>1.44</v>
      </c>
      <c r="K7093">
        <v>4258</v>
      </c>
      <c r="L7093" s="2">
        <v>45486</v>
      </c>
      <c r="O7093" t="str">
        <f>IF(ecommerce_10000[[#This Row],[Platform]]="Souq","sq",ecommerce_10000[[#This Row],[Platform]])</f>
        <v>Amazon</v>
      </c>
      <c r="P7093" t="str">
        <f>IF(E7093="Souq","sq",IF(E7093="Jumia","Jum",E7093))</f>
        <v>Amazon</v>
      </c>
      <c r="Q7093">
        <f>VLOOKUP(ecommerce_10000[[#This Row],[City]],F:I,4,FALSE)</f>
        <v>27872.98</v>
      </c>
      <c r="R7093" s="1">
        <f>SUMIF(C:C,ecommerce_10000[[#This Row],[Category]],I:I)</f>
        <v>91504159.730000004</v>
      </c>
      <c r="S7093" s="1">
        <f>SUMIFS(I:I,C:C,C7093)</f>
        <v>91504159.730000004</v>
      </c>
      <c r="T7093" s="1" t="str">
        <f>INDEX(F:F,MATCH(ecommerce_10000[[#This Row],[TotalAmount]],I:I,0))</f>
        <v>Giza</v>
      </c>
    </row>
    <row r="7094" spans="1:20" x14ac:dyDescent="0.3">
      <c r="A7094" s="1" t="s">
        <v>7138</v>
      </c>
      <c r="B7094" s="1" t="s">
        <v>19</v>
      </c>
      <c r="C7094" s="1" t="s">
        <v>20</v>
      </c>
      <c r="D7094" s="1" t="s">
        <v>21</v>
      </c>
      <c r="E7094" s="1" t="s">
        <v>16</v>
      </c>
      <c r="F7094" s="1" t="s">
        <v>23</v>
      </c>
      <c r="G7094">
        <v>9692.51</v>
      </c>
      <c r="H7094">
        <v>2</v>
      </c>
      <c r="I7094">
        <v>19385.02</v>
      </c>
      <c r="J7094">
        <v>3.97</v>
      </c>
      <c r="K7094">
        <v>2427</v>
      </c>
      <c r="L7094" s="2">
        <v>45525</v>
      </c>
      <c r="O7094" t="str">
        <f>IF(ecommerce_10000[[#This Row],[Platform]]="Souq","sq",ecommerce_10000[[#This Row],[Platform]])</f>
        <v>sq</v>
      </c>
      <c r="P7094" t="str">
        <f>IF(E7094="Souq","sq",IF(E7094="Jumia","Jum",E7094))</f>
        <v>sq</v>
      </c>
      <c r="Q7094">
        <f>VLOOKUP(ecommerce_10000[[#This Row],[City]],F:I,4,FALSE)</f>
        <v>13290.4</v>
      </c>
      <c r="R7094" s="1">
        <f>SUMIF(C:C,ecommerce_10000[[#This Row],[Category]],I:I)</f>
        <v>91504159.730000004</v>
      </c>
      <c r="S7094" s="1">
        <f>SUMIFS(I:I,C:C,C7094)</f>
        <v>91504159.730000004</v>
      </c>
      <c r="T7094" s="1" t="str">
        <f>INDEX(F:F,MATCH(ecommerce_10000[[#This Row],[TotalAmount]],I:I,0))</f>
        <v>Alexandria</v>
      </c>
    </row>
    <row r="7095" spans="1:20" x14ac:dyDescent="0.3">
      <c r="A7095" s="1" t="s">
        <v>7139</v>
      </c>
      <c r="B7095" s="1" t="s">
        <v>13</v>
      </c>
      <c r="C7095" s="1" t="s">
        <v>14</v>
      </c>
      <c r="D7095" s="1" t="s">
        <v>15</v>
      </c>
      <c r="E7095" s="1" t="s">
        <v>16</v>
      </c>
      <c r="F7095" s="1" t="s">
        <v>40</v>
      </c>
      <c r="G7095">
        <v>9481.33</v>
      </c>
      <c r="H7095">
        <v>3</v>
      </c>
      <c r="I7095">
        <v>28443.99</v>
      </c>
      <c r="J7095">
        <v>3.27</v>
      </c>
      <c r="K7095">
        <v>3153</v>
      </c>
      <c r="L7095" s="2">
        <v>45456</v>
      </c>
      <c r="O7095" t="str">
        <f>IF(ecommerce_10000[[#This Row],[Platform]]="Souq","sq",ecommerce_10000[[#This Row],[Platform]])</f>
        <v>sq</v>
      </c>
      <c r="P7095" t="str">
        <f>IF(E7095="Souq","sq",IF(E7095="Jumia","Jum",E7095))</f>
        <v>sq</v>
      </c>
      <c r="Q7095">
        <f>VLOOKUP(ecommerce_10000[[#This Row],[City]],F:I,4,FALSE)</f>
        <v>99349.3</v>
      </c>
      <c r="R7095" s="1">
        <f>SUMIF(C:C,ecommerce_10000[[#This Row],[Category]],I:I)</f>
        <v>92327183.770000085</v>
      </c>
      <c r="S7095" s="1">
        <f>SUMIFS(I:I,C:C,C7095)</f>
        <v>92327183.770000085</v>
      </c>
      <c r="T7095" s="1" t="str">
        <f>INDEX(F:F,MATCH(ecommerce_10000[[#This Row],[TotalAmount]],I:I,0))</f>
        <v>Riyadh</v>
      </c>
    </row>
    <row r="7096" spans="1:20" x14ac:dyDescent="0.3">
      <c r="A7096" s="1" t="s">
        <v>7140</v>
      </c>
      <c r="B7096" s="1" t="s">
        <v>19</v>
      </c>
      <c r="C7096" s="1" t="s">
        <v>20</v>
      </c>
      <c r="D7096" s="1" t="s">
        <v>21</v>
      </c>
      <c r="E7096" s="1" t="s">
        <v>22</v>
      </c>
      <c r="F7096" s="1" t="s">
        <v>40</v>
      </c>
      <c r="G7096">
        <v>14922.9</v>
      </c>
      <c r="H7096">
        <v>4</v>
      </c>
      <c r="I7096">
        <v>59691.6</v>
      </c>
      <c r="J7096">
        <v>3.45</v>
      </c>
      <c r="K7096">
        <v>46</v>
      </c>
      <c r="L7096" s="2">
        <v>45645</v>
      </c>
      <c r="O7096" t="str">
        <f>IF(ecommerce_10000[[#This Row],[Platform]]="Souq","sq",ecommerce_10000[[#This Row],[Platform]])</f>
        <v>Jumia</v>
      </c>
      <c r="P7096" t="str">
        <f>IF(E7096="Souq","sq",IF(E7096="Jumia","Jum",E7096))</f>
        <v>Jum</v>
      </c>
      <c r="Q7096">
        <f>VLOOKUP(ecommerce_10000[[#This Row],[City]],F:I,4,FALSE)</f>
        <v>99349.3</v>
      </c>
      <c r="R7096" s="1">
        <f>SUMIF(C:C,ecommerce_10000[[#This Row],[Category]],I:I)</f>
        <v>91504159.730000004</v>
      </c>
      <c r="S7096" s="1">
        <f>SUMIFS(I:I,C:C,C7096)</f>
        <v>91504159.730000004</v>
      </c>
      <c r="T7096" s="1" t="str">
        <f>INDEX(F:F,MATCH(ecommerce_10000[[#This Row],[TotalAmount]],I:I,0))</f>
        <v>Riyadh</v>
      </c>
    </row>
    <row r="7097" spans="1:20" x14ac:dyDescent="0.3">
      <c r="A7097" s="1" t="s">
        <v>7141</v>
      </c>
      <c r="B7097" s="1" t="s">
        <v>53</v>
      </c>
      <c r="C7097" s="1" t="s">
        <v>31</v>
      </c>
      <c r="D7097" s="1" t="s">
        <v>54</v>
      </c>
      <c r="E7097" s="1" t="s">
        <v>47</v>
      </c>
      <c r="F7097" s="1" t="s">
        <v>17</v>
      </c>
      <c r="G7097">
        <v>1860.99</v>
      </c>
      <c r="H7097">
        <v>4</v>
      </c>
      <c r="I7097">
        <v>7443.96</v>
      </c>
      <c r="J7097">
        <v>3.53</v>
      </c>
      <c r="K7097">
        <v>3976</v>
      </c>
      <c r="L7097" s="2">
        <v>45405</v>
      </c>
      <c r="O7097" t="str">
        <f>IF(ecommerce_10000[[#This Row],[Platform]]="Souq","sq",ecommerce_10000[[#This Row],[Platform]])</f>
        <v>Amazon</v>
      </c>
      <c r="P7097" t="str">
        <f>IF(E7097="Souq","sq",IF(E7097="Jumia","Jum",E7097))</f>
        <v>Amazon</v>
      </c>
      <c r="Q7097">
        <f>VLOOKUP(ecommerce_10000[[#This Row],[City]],F:I,4,FALSE)</f>
        <v>16284.02</v>
      </c>
      <c r="R7097" s="1">
        <f>SUMIF(C:C,ecommerce_10000[[#This Row],[Category]],I:I)</f>
        <v>57542997.559999913</v>
      </c>
      <c r="S7097" s="1">
        <f>SUMIFS(I:I,C:C,C7097)</f>
        <v>57542997.559999913</v>
      </c>
      <c r="T7097" s="1" t="str">
        <f>INDEX(F:F,MATCH(ecommerce_10000[[#This Row],[TotalAmount]],I:I,0))</f>
        <v>Cairo</v>
      </c>
    </row>
    <row r="7098" spans="1:20" x14ac:dyDescent="0.3">
      <c r="A7098" s="1" t="s">
        <v>7142</v>
      </c>
      <c r="B7098" s="1" t="s">
        <v>53</v>
      </c>
      <c r="C7098" s="1" t="s">
        <v>31</v>
      </c>
      <c r="D7098" s="1" t="s">
        <v>54</v>
      </c>
      <c r="E7098" s="1" t="s">
        <v>47</v>
      </c>
      <c r="F7098" s="1" t="s">
        <v>23</v>
      </c>
      <c r="G7098">
        <v>16325.18</v>
      </c>
      <c r="H7098">
        <v>3</v>
      </c>
      <c r="I7098">
        <v>48975.54</v>
      </c>
      <c r="J7098">
        <v>4.09</v>
      </c>
      <c r="K7098">
        <v>3738</v>
      </c>
      <c r="L7098" s="2">
        <v>45321</v>
      </c>
      <c r="O7098" t="str">
        <f>IF(ecommerce_10000[[#This Row],[Platform]]="Souq","sq",ecommerce_10000[[#This Row],[Platform]])</f>
        <v>Amazon</v>
      </c>
      <c r="P7098" t="str">
        <f>IF(E7098="Souq","sq",IF(E7098="Jumia","Jum",E7098))</f>
        <v>Amazon</v>
      </c>
      <c r="Q7098">
        <f>VLOOKUP(ecommerce_10000[[#This Row],[City]],F:I,4,FALSE)</f>
        <v>13290.4</v>
      </c>
      <c r="R7098" s="1">
        <f>SUMIF(C:C,ecommerce_10000[[#This Row],[Category]],I:I)</f>
        <v>57542997.559999913</v>
      </c>
      <c r="S7098" s="1">
        <f>SUMIFS(I:I,C:C,C7098)</f>
        <v>57542997.559999913</v>
      </c>
      <c r="T7098" s="1" t="str">
        <f>INDEX(F:F,MATCH(ecommerce_10000[[#This Row],[TotalAmount]],I:I,0))</f>
        <v>Alexandria</v>
      </c>
    </row>
    <row r="7099" spans="1:20" x14ac:dyDescent="0.3">
      <c r="A7099" s="1" t="s">
        <v>7143</v>
      </c>
      <c r="B7099" s="1" t="s">
        <v>13</v>
      </c>
      <c r="C7099" s="1" t="s">
        <v>14</v>
      </c>
      <c r="D7099" s="1" t="s">
        <v>15</v>
      </c>
      <c r="E7099" s="1" t="s">
        <v>47</v>
      </c>
      <c r="F7099" s="1" t="s">
        <v>23</v>
      </c>
      <c r="G7099">
        <v>17071.97</v>
      </c>
      <c r="H7099">
        <v>3</v>
      </c>
      <c r="I7099">
        <v>51215.91</v>
      </c>
      <c r="J7099">
        <v>1.33</v>
      </c>
      <c r="K7099">
        <v>3622</v>
      </c>
      <c r="L7099" s="2">
        <v>45646</v>
      </c>
      <c r="O7099" t="str">
        <f>IF(ecommerce_10000[[#This Row],[Platform]]="Souq","sq",ecommerce_10000[[#This Row],[Platform]])</f>
        <v>Amazon</v>
      </c>
      <c r="P7099" t="str">
        <f>IF(E7099="Souq","sq",IF(E7099="Jumia","Jum",E7099))</f>
        <v>Amazon</v>
      </c>
      <c r="Q7099">
        <f>VLOOKUP(ecommerce_10000[[#This Row],[City]],F:I,4,FALSE)</f>
        <v>13290.4</v>
      </c>
      <c r="R7099" s="1">
        <f>SUMIF(C:C,ecommerce_10000[[#This Row],[Category]],I:I)</f>
        <v>92327183.770000085</v>
      </c>
      <c r="S7099" s="1">
        <f>SUMIFS(I:I,C:C,C7099)</f>
        <v>92327183.770000085</v>
      </c>
      <c r="T7099" s="1" t="str">
        <f>INDEX(F:F,MATCH(ecommerce_10000[[#This Row],[TotalAmount]],I:I,0))</f>
        <v>Alexandria</v>
      </c>
    </row>
    <row r="7100" spans="1:20" x14ac:dyDescent="0.3">
      <c r="A7100" s="1" t="s">
        <v>7144</v>
      </c>
      <c r="B7100" s="1" t="s">
        <v>49</v>
      </c>
      <c r="C7100" s="1" t="s">
        <v>14</v>
      </c>
      <c r="D7100" s="1" t="s">
        <v>50</v>
      </c>
      <c r="E7100" s="1" t="s">
        <v>16</v>
      </c>
      <c r="F7100" s="1" t="s">
        <v>17</v>
      </c>
      <c r="G7100">
        <v>13529.85</v>
      </c>
      <c r="H7100">
        <v>5</v>
      </c>
      <c r="I7100">
        <v>67649.25</v>
      </c>
      <c r="J7100">
        <v>2.46</v>
      </c>
      <c r="K7100">
        <v>4481</v>
      </c>
      <c r="L7100" s="2">
        <v>45459</v>
      </c>
      <c r="O7100" t="str">
        <f>IF(ecommerce_10000[[#This Row],[Platform]]="Souq","sq",ecommerce_10000[[#This Row],[Platform]])</f>
        <v>sq</v>
      </c>
      <c r="P7100" t="str">
        <f>IF(E7100="Souq","sq",IF(E7100="Jumia","Jum",E7100))</f>
        <v>sq</v>
      </c>
      <c r="Q7100">
        <f>VLOOKUP(ecommerce_10000[[#This Row],[City]],F:I,4,FALSE)</f>
        <v>16284.02</v>
      </c>
      <c r="R7100" s="1">
        <f>SUMIF(C:C,ecommerce_10000[[#This Row],[Category]],I:I)</f>
        <v>92327183.770000085</v>
      </c>
      <c r="S7100" s="1">
        <f>SUMIFS(I:I,C:C,C7100)</f>
        <v>92327183.770000085</v>
      </c>
      <c r="T7100" s="1" t="str">
        <f>INDEX(F:F,MATCH(ecommerce_10000[[#This Row],[TotalAmount]],I:I,0))</f>
        <v>Cairo</v>
      </c>
    </row>
    <row r="7101" spans="1:20" x14ac:dyDescent="0.3">
      <c r="A7101" s="1" t="s">
        <v>7145</v>
      </c>
      <c r="B7101" s="1" t="s">
        <v>30</v>
      </c>
      <c r="C7101" s="1" t="s">
        <v>31</v>
      </c>
      <c r="D7101" s="1" t="s">
        <v>32</v>
      </c>
      <c r="E7101" s="1" t="s">
        <v>22</v>
      </c>
      <c r="F7101" s="1" t="s">
        <v>28</v>
      </c>
      <c r="G7101">
        <v>14095.49</v>
      </c>
      <c r="H7101">
        <v>2</v>
      </c>
      <c r="I7101">
        <v>28190.98</v>
      </c>
      <c r="J7101">
        <v>4.32</v>
      </c>
      <c r="K7101">
        <v>2319</v>
      </c>
      <c r="L7101" s="2">
        <v>45369</v>
      </c>
      <c r="O7101" t="str">
        <f>IF(ecommerce_10000[[#This Row],[Platform]]="Souq","sq",ecommerce_10000[[#This Row],[Platform]])</f>
        <v>Jumia</v>
      </c>
      <c r="P7101" t="str">
        <f>IF(E7101="Souq","sq",IF(E7101="Jumia","Jum",E7101))</f>
        <v>Jum</v>
      </c>
      <c r="Q7101">
        <f>VLOOKUP(ecommerce_10000[[#This Row],[City]],F:I,4,FALSE)</f>
        <v>26648.76</v>
      </c>
      <c r="R7101" s="1">
        <f>SUMIF(C:C,ecommerce_10000[[#This Row],[Category]],I:I)</f>
        <v>57542997.559999913</v>
      </c>
      <c r="S7101" s="1">
        <f>SUMIFS(I:I,C:C,C7101)</f>
        <v>57542997.559999913</v>
      </c>
      <c r="T7101" s="1" t="str">
        <f>INDEX(F:F,MATCH(ecommerce_10000[[#This Row],[TotalAmount]],I:I,0))</f>
        <v>Casablanca</v>
      </c>
    </row>
    <row r="7102" spans="1:20" x14ac:dyDescent="0.3">
      <c r="A7102" s="1" t="s">
        <v>7146</v>
      </c>
      <c r="B7102" s="1" t="s">
        <v>30</v>
      </c>
      <c r="C7102" s="1" t="s">
        <v>31</v>
      </c>
      <c r="D7102" s="1" t="s">
        <v>32</v>
      </c>
      <c r="E7102" s="1" t="s">
        <v>47</v>
      </c>
      <c r="F7102" s="1" t="s">
        <v>62</v>
      </c>
      <c r="G7102">
        <v>5516.04</v>
      </c>
      <c r="H7102">
        <v>1</v>
      </c>
      <c r="I7102">
        <v>5516.04</v>
      </c>
      <c r="J7102">
        <v>4.93</v>
      </c>
      <c r="K7102">
        <v>2204</v>
      </c>
      <c r="L7102" s="2">
        <v>45336</v>
      </c>
      <c r="O7102" t="str">
        <f>IF(ecommerce_10000[[#This Row],[Platform]]="Souq","sq",ecommerce_10000[[#This Row],[Platform]])</f>
        <v>Amazon</v>
      </c>
      <c r="P7102" t="str">
        <f>IF(E7102="Souq","sq",IF(E7102="Jumia","Jum",E7102))</f>
        <v>Amazon</v>
      </c>
      <c r="Q7102">
        <f>VLOOKUP(ecommerce_10000[[#This Row],[City]],F:I,4,FALSE)</f>
        <v>27872.98</v>
      </c>
      <c r="R7102" s="1">
        <f>SUMIF(C:C,ecommerce_10000[[#This Row],[Category]],I:I)</f>
        <v>57542997.559999913</v>
      </c>
      <c r="S7102" s="1">
        <f>SUMIFS(I:I,C:C,C7102)</f>
        <v>57542997.559999913</v>
      </c>
      <c r="T7102" s="1" t="str">
        <f>INDEX(F:F,MATCH(ecommerce_10000[[#This Row],[TotalAmount]],I:I,0))</f>
        <v>Giza</v>
      </c>
    </row>
    <row r="7103" spans="1:20" x14ac:dyDescent="0.3">
      <c r="A7103" s="1" t="s">
        <v>7147</v>
      </c>
      <c r="B7103" s="1" t="s">
        <v>49</v>
      </c>
      <c r="C7103" s="1" t="s">
        <v>14</v>
      </c>
      <c r="D7103" s="1" t="s">
        <v>50</v>
      </c>
      <c r="E7103" s="1" t="s">
        <v>47</v>
      </c>
      <c r="F7103" s="1" t="s">
        <v>28</v>
      </c>
      <c r="G7103">
        <v>17656.18</v>
      </c>
      <c r="H7103">
        <v>4</v>
      </c>
      <c r="I7103">
        <v>70624.72</v>
      </c>
      <c r="J7103">
        <v>2.19</v>
      </c>
      <c r="K7103">
        <v>4699</v>
      </c>
      <c r="L7103" s="2">
        <v>45482</v>
      </c>
      <c r="O7103" t="str">
        <f>IF(ecommerce_10000[[#This Row],[Platform]]="Souq","sq",ecommerce_10000[[#This Row],[Platform]])</f>
        <v>Amazon</v>
      </c>
      <c r="P7103" t="str">
        <f>IF(E7103="Souq","sq",IF(E7103="Jumia","Jum",E7103))</f>
        <v>Amazon</v>
      </c>
      <c r="Q7103">
        <f>VLOOKUP(ecommerce_10000[[#This Row],[City]],F:I,4,FALSE)</f>
        <v>26648.76</v>
      </c>
      <c r="R7103" s="1">
        <f>SUMIF(C:C,ecommerce_10000[[#This Row],[Category]],I:I)</f>
        <v>92327183.770000085</v>
      </c>
      <c r="S7103" s="1">
        <f>SUMIFS(I:I,C:C,C7103)</f>
        <v>92327183.770000085</v>
      </c>
      <c r="T7103" s="1" t="str">
        <f>INDEX(F:F,MATCH(ecommerce_10000[[#This Row],[TotalAmount]],I:I,0))</f>
        <v>Casablanca</v>
      </c>
    </row>
    <row r="7104" spans="1:20" x14ac:dyDescent="0.3">
      <c r="A7104" s="1" t="s">
        <v>7148</v>
      </c>
      <c r="B7104" s="1" t="s">
        <v>49</v>
      </c>
      <c r="C7104" s="1" t="s">
        <v>14</v>
      </c>
      <c r="D7104" s="1" t="s">
        <v>50</v>
      </c>
      <c r="E7104" s="1" t="s">
        <v>22</v>
      </c>
      <c r="F7104" s="1" t="s">
        <v>40</v>
      </c>
      <c r="G7104">
        <v>8002.51</v>
      </c>
      <c r="H7104">
        <v>2</v>
      </c>
      <c r="I7104">
        <v>16005.02</v>
      </c>
      <c r="J7104">
        <v>3.36</v>
      </c>
      <c r="K7104">
        <v>826</v>
      </c>
      <c r="L7104" s="2">
        <v>45573</v>
      </c>
      <c r="O7104" t="str">
        <f>IF(ecommerce_10000[[#This Row],[Platform]]="Souq","sq",ecommerce_10000[[#This Row],[Platform]])</f>
        <v>Jumia</v>
      </c>
      <c r="P7104" t="str">
        <f>IF(E7104="Souq","sq",IF(E7104="Jumia","Jum",E7104))</f>
        <v>Jum</v>
      </c>
      <c r="Q7104">
        <f>VLOOKUP(ecommerce_10000[[#This Row],[City]],F:I,4,FALSE)</f>
        <v>99349.3</v>
      </c>
      <c r="R7104" s="1">
        <f>SUMIF(C:C,ecommerce_10000[[#This Row],[Category]],I:I)</f>
        <v>92327183.770000085</v>
      </c>
      <c r="S7104" s="1">
        <f>SUMIFS(I:I,C:C,C7104)</f>
        <v>92327183.770000085</v>
      </c>
      <c r="T7104" s="1" t="str">
        <f>INDEX(F:F,MATCH(ecommerce_10000[[#This Row],[TotalAmount]],I:I,0))</f>
        <v>Riyadh</v>
      </c>
    </row>
    <row r="7105" spans="1:20" x14ac:dyDescent="0.3">
      <c r="A7105" s="1" t="s">
        <v>7149</v>
      </c>
      <c r="B7105" s="1" t="s">
        <v>49</v>
      </c>
      <c r="C7105" s="1" t="s">
        <v>14</v>
      </c>
      <c r="D7105" s="1" t="s">
        <v>50</v>
      </c>
      <c r="E7105" s="1" t="s">
        <v>22</v>
      </c>
      <c r="F7105" s="1" t="s">
        <v>23</v>
      </c>
      <c r="G7105">
        <v>16823.13</v>
      </c>
      <c r="H7105">
        <v>3</v>
      </c>
      <c r="I7105">
        <v>50469.39</v>
      </c>
      <c r="J7105">
        <v>2.4700000000000002</v>
      </c>
      <c r="K7105">
        <v>216</v>
      </c>
      <c r="L7105" s="2">
        <v>45451</v>
      </c>
      <c r="O7105" t="str">
        <f>IF(ecommerce_10000[[#This Row],[Platform]]="Souq","sq",ecommerce_10000[[#This Row],[Platform]])</f>
        <v>Jumia</v>
      </c>
      <c r="P7105" t="str">
        <f>IF(E7105="Souq","sq",IF(E7105="Jumia","Jum",E7105))</f>
        <v>Jum</v>
      </c>
      <c r="Q7105">
        <f>VLOOKUP(ecommerce_10000[[#This Row],[City]],F:I,4,FALSE)</f>
        <v>13290.4</v>
      </c>
      <c r="R7105" s="1">
        <f>SUMIF(C:C,ecommerce_10000[[#This Row],[Category]],I:I)</f>
        <v>92327183.770000085</v>
      </c>
      <c r="S7105" s="1">
        <f>SUMIFS(I:I,C:C,C7105)</f>
        <v>92327183.770000085</v>
      </c>
      <c r="T7105" s="1" t="str">
        <f>INDEX(F:F,MATCH(ecommerce_10000[[#This Row],[TotalAmount]],I:I,0))</f>
        <v>Alexandria</v>
      </c>
    </row>
    <row r="7106" spans="1:20" x14ac:dyDescent="0.3">
      <c r="A7106" s="1" t="s">
        <v>7150</v>
      </c>
      <c r="B7106" s="1" t="s">
        <v>53</v>
      </c>
      <c r="C7106" s="1" t="s">
        <v>31</v>
      </c>
      <c r="D7106" s="1" t="s">
        <v>54</v>
      </c>
      <c r="E7106" s="1" t="s">
        <v>16</v>
      </c>
      <c r="F7106" s="1" t="s">
        <v>33</v>
      </c>
      <c r="G7106">
        <v>2050.69</v>
      </c>
      <c r="H7106">
        <v>1</v>
      </c>
      <c r="I7106">
        <v>2050.69</v>
      </c>
      <c r="J7106">
        <v>4.9000000000000004</v>
      </c>
      <c r="K7106">
        <v>4897</v>
      </c>
      <c r="L7106" s="2">
        <v>45413</v>
      </c>
      <c r="O7106" t="str">
        <f>IF(ecommerce_10000[[#This Row],[Platform]]="Souq","sq",ecommerce_10000[[#This Row],[Platform]])</f>
        <v>sq</v>
      </c>
      <c r="P7106" t="str">
        <f>IF(E7106="Souq","sq",IF(E7106="Jumia","Jum",E7106))</f>
        <v>sq</v>
      </c>
      <c r="Q7106">
        <f>VLOOKUP(ecommerce_10000[[#This Row],[City]],F:I,4,FALSE)</f>
        <v>3665.44</v>
      </c>
      <c r="R7106" s="1">
        <f>SUMIF(C:C,ecommerce_10000[[#This Row],[Category]],I:I)</f>
        <v>57542997.559999913</v>
      </c>
      <c r="S7106" s="1">
        <f>SUMIFS(I:I,C:C,C7106)</f>
        <v>57542997.559999913</v>
      </c>
      <c r="T7106" s="1" t="str">
        <f>INDEX(F:F,MATCH(ecommerce_10000[[#This Row],[TotalAmount]],I:I,0))</f>
        <v>Dubai</v>
      </c>
    </row>
    <row r="7107" spans="1:20" x14ac:dyDescent="0.3">
      <c r="A7107" s="1" t="s">
        <v>7151</v>
      </c>
      <c r="B7107" s="1" t="s">
        <v>13</v>
      </c>
      <c r="C7107" s="1" t="s">
        <v>14</v>
      </c>
      <c r="D7107" s="1" t="s">
        <v>15</v>
      </c>
      <c r="E7107" s="1" t="s">
        <v>22</v>
      </c>
      <c r="F7107" s="1" t="s">
        <v>62</v>
      </c>
      <c r="G7107">
        <v>8576.56</v>
      </c>
      <c r="H7107">
        <v>3</v>
      </c>
      <c r="I7107">
        <v>25729.68</v>
      </c>
      <c r="J7107">
        <v>3.13</v>
      </c>
      <c r="K7107">
        <v>3147</v>
      </c>
      <c r="L7107" s="2">
        <v>45295</v>
      </c>
      <c r="O7107" t="str">
        <f>IF(ecommerce_10000[[#This Row],[Platform]]="Souq","sq",ecommerce_10000[[#This Row],[Platform]])</f>
        <v>Jumia</v>
      </c>
      <c r="P7107" t="str">
        <f>IF(E7107="Souq","sq",IF(E7107="Jumia","Jum",E7107))</f>
        <v>Jum</v>
      </c>
      <c r="Q7107">
        <f>VLOOKUP(ecommerce_10000[[#This Row],[City]],F:I,4,FALSE)</f>
        <v>27872.98</v>
      </c>
      <c r="R7107" s="1">
        <f>SUMIF(C:C,ecommerce_10000[[#This Row],[Category]],I:I)</f>
        <v>92327183.770000085</v>
      </c>
      <c r="S7107" s="1">
        <f>SUMIFS(I:I,C:C,C7107)</f>
        <v>92327183.770000085</v>
      </c>
      <c r="T7107" s="1" t="str">
        <f>INDEX(F:F,MATCH(ecommerce_10000[[#This Row],[TotalAmount]],I:I,0))</f>
        <v>Giza</v>
      </c>
    </row>
    <row r="7108" spans="1:20" x14ac:dyDescent="0.3">
      <c r="A7108" s="1" t="s">
        <v>7152</v>
      </c>
      <c r="B7108" s="1" t="s">
        <v>13</v>
      </c>
      <c r="C7108" s="1" t="s">
        <v>14</v>
      </c>
      <c r="D7108" s="1" t="s">
        <v>15</v>
      </c>
      <c r="E7108" s="1" t="s">
        <v>47</v>
      </c>
      <c r="F7108" s="1" t="s">
        <v>33</v>
      </c>
      <c r="G7108">
        <v>7541.28</v>
      </c>
      <c r="H7108">
        <v>3</v>
      </c>
      <c r="I7108">
        <v>22623.84</v>
      </c>
      <c r="J7108">
        <v>4.8499999999999996</v>
      </c>
      <c r="K7108">
        <v>225</v>
      </c>
      <c r="L7108" s="2">
        <v>45435</v>
      </c>
      <c r="O7108" t="str">
        <f>IF(ecommerce_10000[[#This Row],[Platform]]="Souq","sq",ecommerce_10000[[#This Row],[Platform]])</f>
        <v>Amazon</v>
      </c>
      <c r="P7108" t="str">
        <f>IF(E7108="Souq","sq",IF(E7108="Jumia","Jum",E7108))</f>
        <v>Amazon</v>
      </c>
      <c r="Q7108">
        <f>VLOOKUP(ecommerce_10000[[#This Row],[City]],F:I,4,FALSE)</f>
        <v>3665.44</v>
      </c>
      <c r="R7108" s="1">
        <f>SUMIF(C:C,ecommerce_10000[[#This Row],[Category]],I:I)</f>
        <v>92327183.770000085</v>
      </c>
      <c r="S7108" s="1">
        <f>SUMIFS(I:I,C:C,C7108)</f>
        <v>92327183.770000085</v>
      </c>
      <c r="T7108" s="1" t="str">
        <f>INDEX(F:F,MATCH(ecommerce_10000[[#This Row],[TotalAmount]],I:I,0))</f>
        <v>Dubai</v>
      </c>
    </row>
    <row r="7109" spans="1:20" x14ac:dyDescent="0.3">
      <c r="A7109" s="1" t="s">
        <v>7153</v>
      </c>
      <c r="B7109" s="1" t="s">
        <v>38</v>
      </c>
      <c r="C7109" s="1" t="s">
        <v>20</v>
      </c>
      <c r="D7109" s="1" t="s">
        <v>39</v>
      </c>
      <c r="E7109" s="1" t="s">
        <v>16</v>
      </c>
      <c r="F7109" s="1" t="s">
        <v>33</v>
      </c>
      <c r="G7109">
        <v>15133.27</v>
      </c>
      <c r="H7109">
        <v>2</v>
      </c>
      <c r="I7109">
        <v>30266.54</v>
      </c>
      <c r="J7109">
        <v>1.66</v>
      </c>
      <c r="K7109">
        <v>2147</v>
      </c>
      <c r="L7109" s="2">
        <v>45305</v>
      </c>
      <c r="O7109" t="str">
        <f>IF(ecommerce_10000[[#This Row],[Platform]]="Souq","sq",ecommerce_10000[[#This Row],[Platform]])</f>
        <v>sq</v>
      </c>
      <c r="P7109" t="str">
        <f>IF(E7109="Souq","sq",IF(E7109="Jumia","Jum",E7109))</f>
        <v>sq</v>
      </c>
      <c r="Q7109">
        <f>VLOOKUP(ecommerce_10000[[#This Row],[City]],F:I,4,FALSE)</f>
        <v>3665.44</v>
      </c>
      <c r="R7109" s="1">
        <f>SUMIF(C:C,ecommerce_10000[[#This Row],[Category]],I:I)</f>
        <v>91504159.730000004</v>
      </c>
      <c r="S7109" s="1">
        <f>SUMIFS(I:I,C:C,C7109)</f>
        <v>91504159.730000004</v>
      </c>
      <c r="T7109" s="1" t="str">
        <f>INDEX(F:F,MATCH(ecommerce_10000[[#This Row],[TotalAmount]],I:I,0))</f>
        <v>Dubai</v>
      </c>
    </row>
    <row r="7110" spans="1:20" x14ac:dyDescent="0.3">
      <c r="A7110" s="1" t="s">
        <v>7154</v>
      </c>
      <c r="B7110" s="1" t="s">
        <v>53</v>
      </c>
      <c r="C7110" s="1" t="s">
        <v>31</v>
      </c>
      <c r="D7110" s="1" t="s">
        <v>54</v>
      </c>
      <c r="E7110" s="1" t="s">
        <v>22</v>
      </c>
      <c r="F7110" s="1" t="s">
        <v>23</v>
      </c>
      <c r="G7110">
        <v>10832.31</v>
      </c>
      <c r="H7110">
        <v>1</v>
      </c>
      <c r="I7110">
        <v>10832.31</v>
      </c>
      <c r="J7110">
        <v>4.04</v>
      </c>
      <c r="K7110">
        <v>2982</v>
      </c>
      <c r="L7110" s="2">
        <v>45539</v>
      </c>
      <c r="O7110" t="str">
        <f>IF(ecommerce_10000[[#This Row],[Platform]]="Souq","sq",ecommerce_10000[[#This Row],[Platform]])</f>
        <v>Jumia</v>
      </c>
      <c r="P7110" t="str">
        <f>IF(E7110="Souq","sq",IF(E7110="Jumia","Jum",E7110))</f>
        <v>Jum</v>
      </c>
      <c r="Q7110">
        <f>VLOOKUP(ecommerce_10000[[#This Row],[City]],F:I,4,FALSE)</f>
        <v>13290.4</v>
      </c>
      <c r="R7110" s="1">
        <f>SUMIF(C:C,ecommerce_10000[[#This Row],[Category]],I:I)</f>
        <v>57542997.559999913</v>
      </c>
      <c r="S7110" s="1">
        <f>SUMIFS(I:I,C:C,C7110)</f>
        <v>57542997.559999913</v>
      </c>
      <c r="T7110" s="1" t="str">
        <f>INDEX(F:F,MATCH(ecommerce_10000[[#This Row],[TotalAmount]],I:I,0))</f>
        <v>Alexandria</v>
      </c>
    </row>
    <row r="7111" spans="1:20" x14ac:dyDescent="0.3">
      <c r="A7111" s="1" t="s">
        <v>7155</v>
      </c>
      <c r="B7111" s="1" t="s">
        <v>13</v>
      </c>
      <c r="C7111" s="1" t="s">
        <v>14</v>
      </c>
      <c r="D7111" s="1" t="s">
        <v>15</v>
      </c>
      <c r="E7111" s="1" t="s">
        <v>47</v>
      </c>
      <c r="F7111" s="1" t="s">
        <v>17</v>
      </c>
      <c r="G7111">
        <v>4887.4799999999996</v>
      </c>
      <c r="H7111">
        <v>4</v>
      </c>
      <c r="I7111">
        <v>19549.919999999998</v>
      </c>
      <c r="J7111">
        <v>4.67</v>
      </c>
      <c r="K7111">
        <v>4855</v>
      </c>
      <c r="L7111" s="2">
        <v>45403</v>
      </c>
      <c r="O7111" t="str">
        <f>IF(ecommerce_10000[[#This Row],[Platform]]="Souq","sq",ecommerce_10000[[#This Row],[Platform]])</f>
        <v>Amazon</v>
      </c>
      <c r="P7111" t="str">
        <f>IF(E7111="Souq","sq",IF(E7111="Jumia","Jum",E7111))</f>
        <v>Amazon</v>
      </c>
      <c r="Q7111">
        <f>VLOOKUP(ecommerce_10000[[#This Row],[City]],F:I,4,FALSE)</f>
        <v>16284.02</v>
      </c>
      <c r="R7111" s="1">
        <f>SUMIF(C:C,ecommerce_10000[[#This Row],[Category]],I:I)</f>
        <v>92327183.770000085</v>
      </c>
      <c r="S7111" s="1">
        <f>SUMIFS(I:I,C:C,C7111)</f>
        <v>92327183.770000085</v>
      </c>
      <c r="T7111" s="1" t="str">
        <f>INDEX(F:F,MATCH(ecommerce_10000[[#This Row],[TotalAmount]],I:I,0))</f>
        <v>Cairo</v>
      </c>
    </row>
    <row r="7112" spans="1:20" x14ac:dyDescent="0.3">
      <c r="A7112" s="1" t="s">
        <v>7156</v>
      </c>
      <c r="B7112" s="1" t="s">
        <v>49</v>
      </c>
      <c r="C7112" s="1" t="s">
        <v>14</v>
      </c>
      <c r="D7112" s="1" t="s">
        <v>50</v>
      </c>
      <c r="E7112" s="1" t="s">
        <v>47</v>
      </c>
      <c r="F7112" s="1" t="s">
        <v>28</v>
      </c>
      <c r="G7112">
        <v>8833.1299999999992</v>
      </c>
      <c r="H7112">
        <v>5</v>
      </c>
      <c r="I7112">
        <v>44165.65</v>
      </c>
      <c r="J7112">
        <v>1.68</v>
      </c>
      <c r="K7112">
        <v>2462</v>
      </c>
      <c r="L7112" s="2">
        <v>45478</v>
      </c>
      <c r="O7112" t="str">
        <f>IF(ecommerce_10000[[#This Row],[Platform]]="Souq","sq",ecommerce_10000[[#This Row],[Platform]])</f>
        <v>Amazon</v>
      </c>
      <c r="P7112" t="str">
        <f>IF(E7112="Souq","sq",IF(E7112="Jumia","Jum",E7112))</f>
        <v>Amazon</v>
      </c>
      <c r="Q7112">
        <f>VLOOKUP(ecommerce_10000[[#This Row],[City]],F:I,4,FALSE)</f>
        <v>26648.76</v>
      </c>
      <c r="R7112" s="1">
        <f>SUMIF(C:C,ecommerce_10000[[#This Row],[Category]],I:I)</f>
        <v>92327183.770000085</v>
      </c>
      <c r="S7112" s="1">
        <f>SUMIFS(I:I,C:C,C7112)</f>
        <v>92327183.770000085</v>
      </c>
      <c r="T7112" s="1" t="str">
        <f>INDEX(F:F,MATCH(ecommerce_10000[[#This Row],[TotalAmount]],I:I,0))</f>
        <v>Casablanca</v>
      </c>
    </row>
    <row r="7113" spans="1:20" x14ac:dyDescent="0.3">
      <c r="A7113" s="1" t="s">
        <v>7157</v>
      </c>
      <c r="B7113" s="1" t="s">
        <v>19</v>
      </c>
      <c r="C7113" s="1" t="s">
        <v>20</v>
      </c>
      <c r="D7113" s="1" t="s">
        <v>21</v>
      </c>
      <c r="E7113" s="1" t="s">
        <v>16</v>
      </c>
      <c r="F7113" s="1" t="s">
        <v>17</v>
      </c>
      <c r="G7113">
        <v>10998.26</v>
      </c>
      <c r="H7113">
        <v>4</v>
      </c>
      <c r="I7113">
        <v>43993.04</v>
      </c>
      <c r="J7113">
        <v>2.2000000000000002</v>
      </c>
      <c r="K7113">
        <v>2596</v>
      </c>
      <c r="L7113" s="2">
        <v>45294</v>
      </c>
      <c r="O7113" t="str">
        <f>IF(ecommerce_10000[[#This Row],[Platform]]="Souq","sq",ecommerce_10000[[#This Row],[Platform]])</f>
        <v>sq</v>
      </c>
      <c r="P7113" t="str">
        <f>IF(E7113="Souq","sq",IF(E7113="Jumia","Jum",E7113))</f>
        <v>sq</v>
      </c>
      <c r="Q7113">
        <f>VLOOKUP(ecommerce_10000[[#This Row],[City]],F:I,4,FALSE)</f>
        <v>16284.02</v>
      </c>
      <c r="R7113" s="1">
        <f>SUMIF(C:C,ecommerce_10000[[#This Row],[Category]],I:I)</f>
        <v>91504159.730000004</v>
      </c>
      <c r="S7113" s="1">
        <f>SUMIFS(I:I,C:C,C7113)</f>
        <v>91504159.730000004</v>
      </c>
      <c r="T7113" s="1" t="str">
        <f>INDEX(F:F,MATCH(ecommerce_10000[[#This Row],[TotalAmount]],I:I,0))</f>
        <v>Cairo</v>
      </c>
    </row>
    <row r="7114" spans="1:20" x14ac:dyDescent="0.3">
      <c r="A7114" s="1" t="s">
        <v>7158</v>
      </c>
      <c r="B7114" s="1" t="s">
        <v>53</v>
      </c>
      <c r="C7114" s="1" t="s">
        <v>31</v>
      </c>
      <c r="D7114" s="1" t="s">
        <v>54</v>
      </c>
      <c r="E7114" s="1" t="s">
        <v>16</v>
      </c>
      <c r="F7114" s="1" t="s">
        <v>33</v>
      </c>
      <c r="G7114">
        <v>2969.38</v>
      </c>
      <c r="H7114">
        <v>5</v>
      </c>
      <c r="I7114">
        <v>14846.9</v>
      </c>
      <c r="J7114">
        <v>4.92</v>
      </c>
      <c r="K7114">
        <v>62</v>
      </c>
      <c r="L7114" s="2">
        <v>45438</v>
      </c>
      <c r="O7114" t="str">
        <f>IF(ecommerce_10000[[#This Row],[Platform]]="Souq","sq",ecommerce_10000[[#This Row],[Platform]])</f>
        <v>sq</v>
      </c>
      <c r="P7114" t="str">
        <f>IF(E7114="Souq","sq",IF(E7114="Jumia","Jum",E7114))</f>
        <v>sq</v>
      </c>
      <c r="Q7114">
        <f>VLOOKUP(ecommerce_10000[[#This Row],[City]],F:I,4,FALSE)</f>
        <v>3665.44</v>
      </c>
      <c r="R7114" s="1">
        <f>SUMIF(C:C,ecommerce_10000[[#This Row],[Category]],I:I)</f>
        <v>57542997.559999913</v>
      </c>
      <c r="S7114" s="1">
        <f>SUMIFS(I:I,C:C,C7114)</f>
        <v>57542997.559999913</v>
      </c>
      <c r="T7114" s="1" t="str">
        <f>INDEX(F:F,MATCH(ecommerce_10000[[#This Row],[TotalAmount]],I:I,0))</f>
        <v>Dubai</v>
      </c>
    </row>
    <row r="7115" spans="1:20" x14ac:dyDescent="0.3">
      <c r="A7115" s="1" t="s">
        <v>7159</v>
      </c>
      <c r="B7115" s="1" t="s">
        <v>30</v>
      </c>
      <c r="C7115" s="1" t="s">
        <v>31</v>
      </c>
      <c r="D7115" s="1" t="s">
        <v>32</v>
      </c>
      <c r="E7115" s="1" t="s">
        <v>47</v>
      </c>
      <c r="F7115" s="1" t="s">
        <v>28</v>
      </c>
      <c r="G7115">
        <v>18226.240000000002</v>
      </c>
      <c r="H7115">
        <v>2</v>
      </c>
      <c r="I7115">
        <v>36452.480000000003</v>
      </c>
      <c r="J7115">
        <v>4.47</v>
      </c>
      <c r="K7115">
        <v>2177</v>
      </c>
      <c r="L7115" s="2">
        <v>45501</v>
      </c>
      <c r="O7115" t="str">
        <f>IF(ecommerce_10000[[#This Row],[Platform]]="Souq","sq",ecommerce_10000[[#This Row],[Platform]])</f>
        <v>Amazon</v>
      </c>
      <c r="P7115" t="str">
        <f>IF(E7115="Souq","sq",IF(E7115="Jumia","Jum",E7115))</f>
        <v>Amazon</v>
      </c>
      <c r="Q7115">
        <f>VLOOKUP(ecommerce_10000[[#This Row],[City]],F:I,4,FALSE)</f>
        <v>26648.76</v>
      </c>
      <c r="R7115" s="1">
        <f>SUMIF(C:C,ecommerce_10000[[#This Row],[Category]],I:I)</f>
        <v>57542997.559999913</v>
      </c>
      <c r="S7115" s="1">
        <f>SUMIFS(I:I,C:C,C7115)</f>
        <v>57542997.559999913</v>
      </c>
      <c r="T7115" s="1" t="str">
        <f>INDEX(F:F,MATCH(ecommerce_10000[[#This Row],[TotalAmount]],I:I,0))</f>
        <v>Casablanca</v>
      </c>
    </row>
    <row r="7116" spans="1:20" x14ac:dyDescent="0.3">
      <c r="A7116" s="1" t="s">
        <v>7160</v>
      </c>
      <c r="B7116" s="1" t="s">
        <v>13</v>
      </c>
      <c r="C7116" s="1" t="s">
        <v>14</v>
      </c>
      <c r="D7116" s="1" t="s">
        <v>15</v>
      </c>
      <c r="E7116" s="1" t="s">
        <v>16</v>
      </c>
      <c r="F7116" s="1" t="s">
        <v>23</v>
      </c>
      <c r="G7116">
        <v>7192.53</v>
      </c>
      <c r="H7116">
        <v>4</v>
      </c>
      <c r="I7116">
        <v>28770.12</v>
      </c>
      <c r="J7116">
        <v>3.52</v>
      </c>
      <c r="K7116">
        <v>1964</v>
      </c>
      <c r="L7116" s="2">
        <v>45551</v>
      </c>
      <c r="O7116" t="str">
        <f>IF(ecommerce_10000[[#This Row],[Platform]]="Souq","sq",ecommerce_10000[[#This Row],[Platform]])</f>
        <v>sq</v>
      </c>
      <c r="P7116" t="str">
        <f>IF(E7116="Souq","sq",IF(E7116="Jumia","Jum",E7116))</f>
        <v>sq</v>
      </c>
      <c r="Q7116">
        <f>VLOOKUP(ecommerce_10000[[#This Row],[City]],F:I,4,FALSE)</f>
        <v>13290.4</v>
      </c>
      <c r="R7116" s="1">
        <f>SUMIF(C:C,ecommerce_10000[[#This Row],[Category]],I:I)</f>
        <v>92327183.770000085</v>
      </c>
      <c r="S7116" s="1">
        <f>SUMIFS(I:I,C:C,C7116)</f>
        <v>92327183.770000085</v>
      </c>
      <c r="T7116" s="1" t="str">
        <f>INDEX(F:F,MATCH(ecommerce_10000[[#This Row],[TotalAmount]],I:I,0))</f>
        <v>Alexandria</v>
      </c>
    </row>
    <row r="7117" spans="1:20" x14ac:dyDescent="0.3">
      <c r="A7117" s="1" t="s">
        <v>7161</v>
      </c>
      <c r="B7117" s="1" t="s">
        <v>30</v>
      </c>
      <c r="C7117" s="1" t="s">
        <v>31</v>
      </c>
      <c r="D7117" s="1" t="s">
        <v>32</v>
      </c>
      <c r="E7117" s="1" t="s">
        <v>47</v>
      </c>
      <c r="F7117" s="1" t="s">
        <v>28</v>
      </c>
      <c r="G7117">
        <v>12121.15</v>
      </c>
      <c r="H7117">
        <v>4</v>
      </c>
      <c r="I7117">
        <v>48484.6</v>
      </c>
      <c r="J7117">
        <v>2.75</v>
      </c>
      <c r="K7117">
        <v>1176</v>
      </c>
      <c r="L7117" s="2">
        <v>45311</v>
      </c>
      <c r="O7117" t="str">
        <f>IF(ecommerce_10000[[#This Row],[Platform]]="Souq","sq",ecommerce_10000[[#This Row],[Platform]])</f>
        <v>Amazon</v>
      </c>
      <c r="P7117" t="str">
        <f>IF(E7117="Souq","sq",IF(E7117="Jumia","Jum",E7117))</f>
        <v>Amazon</v>
      </c>
      <c r="Q7117">
        <f>VLOOKUP(ecommerce_10000[[#This Row],[City]],F:I,4,FALSE)</f>
        <v>26648.76</v>
      </c>
      <c r="R7117" s="1">
        <f>SUMIF(C:C,ecommerce_10000[[#This Row],[Category]],I:I)</f>
        <v>57542997.559999913</v>
      </c>
      <c r="S7117" s="1">
        <f>SUMIFS(I:I,C:C,C7117)</f>
        <v>57542997.559999913</v>
      </c>
      <c r="T7117" s="1" t="str">
        <f>INDEX(F:F,MATCH(ecommerce_10000[[#This Row],[TotalAmount]],I:I,0))</f>
        <v>Casablanca</v>
      </c>
    </row>
    <row r="7118" spans="1:20" x14ac:dyDescent="0.3">
      <c r="A7118" s="1" t="s">
        <v>7162</v>
      </c>
      <c r="B7118" s="1" t="s">
        <v>38</v>
      </c>
      <c r="C7118" s="1" t="s">
        <v>20</v>
      </c>
      <c r="D7118" s="1" t="s">
        <v>39</v>
      </c>
      <c r="E7118" s="1" t="s">
        <v>16</v>
      </c>
      <c r="F7118" s="1" t="s">
        <v>23</v>
      </c>
      <c r="G7118">
        <v>11814.94</v>
      </c>
      <c r="H7118">
        <v>4</v>
      </c>
      <c r="I7118">
        <v>47259.76</v>
      </c>
      <c r="J7118">
        <v>3.16</v>
      </c>
      <c r="K7118">
        <v>4071</v>
      </c>
      <c r="L7118" s="2">
        <v>45539</v>
      </c>
      <c r="O7118" t="str">
        <f>IF(ecommerce_10000[[#This Row],[Platform]]="Souq","sq",ecommerce_10000[[#This Row],[Platform]])</f>
        <v>sq</v>
      </c>
      <c r="P7118" t="str">
        <f>IF(E7118="Souq","sq",IF(E7118="Jumia","Jum",E7118))</f>
        <v>sq</v>
      </c>
      <c r="Q7118">
        <f>VLOOKUP(ecommerce_10000[[#This Row],[City]],F:I,4,FALSE)</f>
        <v>13290.4</v>
      </c>
      <c r="R7118" s="1">
        <f>SUMIF(C:C,ecommerce_10000[[#This Row],[Category]],I:I)</f>
        <v>91504159.730000004</v>
      </c>
      <c r="S7118" s="1">
        <f>SUMIFS(I:I,C:C,C7118)</f>
        <v>91504159.730000004</v>
      </c>
      <c r="T7118" s="1" t="str">
        <f>INDEX(F:F,MATCH(ecommerce_10000[[#This Row],[TotalAmount]],I:I,0))</f>
        <v>Alexandria</v>
      </c>
    </row>
    <row r="7119" spans="1:20" x14ac:dyDescent="0.3">
      <c r="A7119" s="1" t="s">
        <v>7163</v>
      </c>
      <c r="B7119" s="1" t="s">
        <v>43</v>
      </c>
      <c r="C7119" s="1" t="s">
        <v>44</v>
      </c>
      <c r="D7119" s="1" t="s">
        <v>45</v>
      </c>
      <c r="E7119" s="1" t="s">
        <v>22</v>
      </c>
      <c r="F7119" s="1" t="s">
        <v>62</v>
      </c>
      <c r="G7119">
        <v>13377.34</v>
      </c>
      <c r="H7119">
        <v>1</v>
      </c>
      <c r="I7119">
        <v>13377.34</v>
      </c>
      <c r="J7119">
        <v>4.24</v>
      </c>
      <c r="K7119">
        <v>2440</v>
      </c>
      <c r="L7119" s="2">
        <v>45486</v>
      </c>
      <c r="O7119" t="str">
        <f>IF(ecommerce_10000[[#This Row],[Platform]]="Souq","sq",ecommerce_10000[[#This Row],[Platform]])</f>
        <v>Jumia</v>
      </c>
      <c r="P7119" t="str">
        <f>IF(E7119="Souq","sq",IF(E7119="Jumia","Jum",E7119))</f>
        <v>Jum</v>
      </c>
      <c r="Q7119">
        <f>VLOOKUP(ecommerce_10000[[#This Row],[City]],F:I,4,FALSE)</f>
        <v>27872.98</v>
      </c>
      <c r="R7119" s="1">
        <f>SUMIF(C:C,ecommerce_10000[[#This Row],[Category]],I:I)</f>
        <v>31420413.200000018</v>
      </c>
      <c r="S7119" s="1">
        <f>SUMIFS(I:I,C:C,C7119)</f>
        <v>31420413.200000018</v>
      </c>
      <c r="T7119" s="1" t="str">
        <f>INDEX(F:F,MATCH(ecommerce_10000[[#This Row],[TotalAmount]],I:I,0))</f>
        <v>Giza</v>
      </c>
    </row>
    <row r="7120" spans="1:20" x14ac:dyDescent="0.3">
      <c r="A7120" s="1" t="s">
        <v>7164</v>
      </c>
      <c r="B7120" s="1" t="s">
        <v>19</v>
      </c>
      <c r="C7120" s="1" t="s">
        <v>20</v>
      </c>
      <c r="D7120" s="1" t="s">
        <v>21</v>
      </c>
      <c r="E7120" s="1" t="s">
        <v>47</v>
      </c>
      <c r="F7120" s="1" t="s">
        <v>40</v>
      </c>
      <c r="G7120">
        <v>19102.27</v>
      </c>
      <c r="H7120">
        <v>4</v>
      </c>
      <c r="I7120">
        <v>76409.08</v>
      </c>
      <c r="J7120">
        <v>1.1499999999999999</v>
      </c>
      <c r="K7120">
        <v>1988</v>
      </c>
      <c r="L7120" s="2">
        <v>45429</v>
      </c>
      <c r="O7120" t="str">
        <f>IF(ecommerce_10000[[#This Row],[Platform]]="Souq","sq",ecommerce_10000[[#This Row],[Platform]])</f>
        <v>Amazon</v>
      </c>
      <c r="P7120" t="str">
        <f>IF(E7120="Souq","sq",IF(E7120="Jumia","Jum",E7120))</f>
        <v>Amazon</v>
      </c>
      <c r="Q7120">
        <f>VLOOKUP(ecommerce_10000[[#This Row],[City]],F:I,4,FALSE)</f>
        <v>99349.3</v>
      </c>
      <c r="R7120" s="1">
        <f>SUMIF(C:C,ecommerce_10000[[#This Row],[Category]],I:I)</f>
        <v>91504159.730000004</v>
      </c>
      <c r="S7120" s="1">
        <f>SUMIFS(I:I,C:C,C7120)</f>
        <v>91504159.730000004</v>
      </c>
      <c r="T7120" s="1" t="str">
        <f>INDEX(F:F,MATCH(ecommerce_10000[[#This Row],[TotalAmount]],I:I,0))</f>
        <v>Riyadh</v>
      </c>
    </row>
    <row r="7121" spans="1:20" x14ac:dyDescent="0.3">
      <c r="A7121" s="1" t="s">
        <v>7165</v>
      </c>
      <c r="B7121" s="1" t="s">
        <v>25</v>
      </c>
      <c r="C7121" s="1" t="s">
        <v>26</v>
      </c>
      <c r="D7121" s="1" t="s">
        <v>27</v>
      </c>
      <c r="E7121" s="1" t="s">
        <v>22</v>
      </c>
      <c r="F7121" s="1" t="s">
        <v>33</v>
      </c>
      <c r="G7121">
        <v>4328.34</v>
      </c>
      <c r="H7121">
        <v>2</v>
      </c>
      <c r="I7121">
        <v>8656.68</v>
      </c>
      <c r="J7121">
        <v>3.29</v>
      </c>
      <c r="K7121">
        <v>2508</v>
      </c>
      <c r="L7121" s="2">
        <v>45354</v>
      </c>
      <c r="O7121" t="str">
        <f>IF(ecommerce_10000[[#This Row],[Platform]]="Souq","sq",ecommerce_10000[[#This Row],[Platform]])</f>
        <v>Jumia</v>
      </c>
      <c r="P7121" t="str">
        <f>IF(E7121="Souq","sq",IF(E7121="Jumia","Jum",E7121))</f>
        <v>Jum</v>
      </c>
      <c r="Q7121">
        <f>VLOOKUP(ecommerce_10000[[#This Row],[City]],F:I,4,FALSE)</f>
        <v>3665.44</v>
      </c>
      <c r="R7121" s="1">
        <f>SUMIF(C:C,ecommerce_10000[[#This Row],[Category]],I:I)</f>
        <v>29200970.130000021</v>
      </c>
      <c r="S7121" s="1">
        <f>SUMIFS(I:I,C:C,C7121)</f>
        <v>29200970.130000021</v>
      </c>
      <c r="T7121" s="1" t="str">
        <f>INDEX(F:F,MATCH(ecommerce_10000[[#This Row],[TotalAmount]],I:I,0))</f>
        <v>Cairo</v>
      </c>
    </row>
    <row r="7122" spans="1:20" x14ac:dyDescent="0.3">
      <c r="A7122" s="1" t="s">
        <v>7166</v>
      </c>
      <c r="B7122" s="1" t="s">
        <v>25</v>
      </c>
      <c r="C7122" s="1" t="s">
        <v>26</v>
      </c>
      <c r="D7122" s="1" t="s">
        <v>27</v>
      </c>
      <c r="E7122" s="1" t="s">
        <v>22</v>
      </c>
      <c r="F7122" s="1" t="s">
        <v>23</v>
      </c>
      <c r="G7122">
        <v>5775.83</v>
      </c>
      <c r="H7122">
        <v>5</v>
      </c>
      <c r="I7122">
        <v>28879.15</v>
      </c>
      <c r="J7122">
        <v>2.5099999999999998</v>
      </c>
      <c r="K7122">
        <v>4078</v>
      </c>
      <c r="L7122" s="2">
        <v>45620</v>
      </c>
      <c r="O7122" t="str">
        <f>IF(ecommerce_10000[[#This Row],[Platform]]="Souq","sq",ecommerce_10000[[#This Row],[Platform]])</f>
        <v>Jumia</v>
      </c>
      <c r="P7122" t="str">
        <f>IF(E7122="Souq","sq",IF(E7122="Jumia","Jum",E7122))</f>
        <v>Jum</v>
      </c>
      <c r="Q7122">
        <f>VLOOKUP(ecommerce_10000[[#This Row],[City]],F:I,4,FALSE)</f>
        <v>13290.4</v>
      </c>
      <c r="R7122" s="1">
        <f>SUMIF(C:C,ecommerce_10000[[#This Row],[Category]],I:I)</f>
        <v>29200970.130000021</v>
      </c>
      <c r="S7122" s="1">
        <f>SUMIFS(I:I,C:C,C7122)</f>
        <v>29200970.130000021</v>
      </c>
      <c r="T7122" s="1" t="str">
        <f>INDEX(F:F,MATCH(ecommerce_10000[[#This Row],[TotalAmount]],I:I,0))</f>
        <v>Alexandria</v>
      </c>
    </row>
    <row r="7123" spans="1:20" x14ac:dyDescent="0.3">
      <c r="A7123" s="1" t="s">
        <v>7167</v>
      </c>
      <c r="B7123" s="1" t="s">
        <v>49</v>
      </c>
      <c r="C7123" s="1" t="s">
        <v>14</v>
      </c>
      <c r="D7123" s="1" t="s">
        <v>50</v>
      </c>
      <c r="E7123" s="1" t="s">
        <v>22</v>
      </c>
      <c r="F7123" s="1" t="s">
        <v>17</v>
      </c>
      <c r="G7123">
        <v>11220.53</v>
      </c>
      <c r="H7123">
        <v>1</v>
      </c>
      <c r="I7123">
        <v>11220.53</v>
      </c>
      <c r="J7123">
        <v>2.77</v>
      </c>
      <c r="K7123">
        <v>3326</v>
      </c>
      <c r="L7123" s="2">
        <v>45498</v>
      </c>
      <c r="O7123" t="str">
        <f>IF(ecommerce_10000[[#This Row],[Platform]]="Souq","sq",ecommerce_10000[[#This Row],[Platform]])</f>
        <v>Jumia</v>
      </c>
      <c r="P7123" t="str">
        <f>IF(E7123="Souq","sq",IF(E7123="Jumia","Jum",E7123))</f>
        <v>Jum</v>
      </c>
      <c r="Q7123">
        <f>VLOOKUP(ecommerce_10000[[#This Row],[City]],F:I,4,FALSE)</f>
        <v>16284.02</v>
      </c>
      <c r="R7123" s="1">
        <f>SUMIF(C:C,ecommerce_10000[[#This Row],[Category]],I:I)</f>
        <v>92327183.770000085</v>
      </c>
      <c r="S7123" s="1">
        <f>SUMIFS(I:I,C:C,C7123)</f>
        <v>92327183.770000085</v>
      </c>
      <c r="T7123" s="1" t="str">
        <f>INDEX(F:F,MATCH(ecommerce_10000[[#This Row],[TotalAmount]],I:I,0))</f>
        <v>Cairo</v>
      </c>
    </row>
    <row r="7124" spans="1:20" x14ac:dyDescent="0.3">
      <c r="A7124" s="1" t="s">
        <v>7168</v>
      </c>
      <c r="B7124" s="1" t="s">
        <v>30</v>
      </c>
      <c r="C7124" s="1" t="s">
        <v>31</v>
      </c>
      <c r="D7124" s="1" t="s">
        <v>32</v>
      </c>
      <c r="E7124" s="1" t="s">
        <v>16</v>
      </c>
      <c r="F7124" s="1" t="s">
        <v>62</v>
      </c>
      <c r="G7124">
        <v>6818.07</v>
      </c>
      <c r="H7124">
        <v>4</v>
      </c>
      <c r="I7124">
        <v>27272.28</v>
      </c>
      <c r="J7124">
        <v>2.38</v>
      </c>
      <c r="K7124">
        <v>3259</v>
      </c>
      <c r="L7124" s="2">
        <v>45359</v>
      </c>
      <c r="O7124" t="str">
        <f>IF(ecommerce_10000[[#This Row],[Platform]]="Souq","sq",ecommerce_10000[[#This Row],[Platform]])</f>
        <v>sq</v>
      </c>
      <c r="P7124" t="str">
        <f>IF(E7124="Souq","sq",IF(E7124="Jumia","Jum",E7124))</f>
        <v>sq</v>
      </c>
      <c r="Q7124">
        <f>VLOOKUP(ecommerce_10000[[#This Row],[City]],F:I,4,FALSE)</f>
        <v>27872.98</v>
      </c>
      <c r="R7124" s="1">
        <f>SUMIF(C:C,ecommerce_10000[[#This Row],[Category]],I:I)</f>
        <v>57542997.559999913</v>
      </c>
      <c r="S7124" s="1">
        <f>SUMIFS(I:I,C:C,C7124)</f>
        <v>57542997.559999913</v>
      </c>
      <c r="T7124" s="1" t="str">
        <f>INDEX(F:F,MATCH(ecommerce_10000[[#This Row],[TotalAmount]],I:I,0))</f>
        <v>Giza</v>
      </c>
    </row>
    <row r="7125" spans="1:20" x14ac:dyDescent="0.3">
      <c r="A7125" s="1" t="s">
        <v>7169</v>
      </c>
      <c r="B7125" s="1" t="s">
        <v>19</v>
      </c>
      <c r="C7125" s="1" t="s">
        <v>20</v>
      </c>
      <c r="D7125" s="1" t="s">
        <v>21</v>
      </c>
      <c r="E7125" s="1" t="s">
        <v>22</v>
      </c>
      <c r="F7125" s="1" t="s">
        <v>23</v>
      </c>
      <c r="G7125">
        <v>8085.48</v>
      </c>
      <c r="H7125">
        <v>2</v>
      </c>
      <c r="I7125">
        <v>16170.96</v>
      </c>
      <c r="J7125">
        <v>4.99</v>
      </c>
      <c r="K7125">
        <v>1730</v>
      </c>
      <c r="L7125" s="2">
        <v>45498</v>
      </c>
      <c r="O7125" t="str">
        <f>IF(ecommerce_10000[[#This Row],[Platform]]="Souq","sq",ecommerce_10000[[#This Row],[Platform]])</f>
        <v>Jumia</v>
      </c>
      <c r="P7125" t="str">
        <f>IF(E7125="Souq","sq",IF(E7125="Jumia","Jum",E7125))</f>
        <v>Jum</v>
      </c>
      <c r="Q7125">
        <f>VLOOKUP(ecommerce_10000[[#This Row],[City]],F:I,4,FALSE)</f>
        <v>13290.4</v>
      </c>
      <c r="R7125" s="1">
        <f>SUMIF(C:C,ecommerce_10000[[#This Row],[Category]],I:I)</f>
        <v>91504159.730000004</v>
      </c>
      <c r="S7125" s="1">
        <f>SUMIFS(I:I,C:C,C7125)</f>
        <v>91504159.730000004</v>
      </c>
      <c r="T7125" s="1" t="str">
        <f>INDEX(F:F,MATCH(ecommerce_10000[[#This Row],[TotalAmount]],I:I,0))</f>
        <v>Alexandria</v>
      </c>
    </row>
    <row r="7126" spans="1:20" x14ac:dyDescent="0.3">
      <c r="A7126" s="1" t="s">
        <v>7170</v>
      </c>
      <c r="B7126" s="1" t="s">
        <v>53</v>
      </c>
      <c r="C7126" s="1" t="s">
        <v>31</v>
      </c>
      <c r="D7126" s="1" t="s">
        <v>54</v>
      </c>
      <c r="E7126" s="1" t="s">
        <v>16</v>
      </c>
      <c r="F7126" s="1" t="s">
        <v>28</v>
      </c>
      <c r="G7126">
        <v>8023.18</v>
      </c>
      <c r="H7126">
        <v>3</v>
      </c>
      <c r="I7126">
        <v>24069.54</v>
      </c>
      <c r="J7126">
        <v>4.34</v>
      </c>
      <c r="K7126">
        <v>2248</v>
      </c>
      <c r="L7126" s="2">
        <v>45548</v>
      </c>
      <c r="O7126" t="str">
        <f>IF(ecommerce_10000[[#This Row],[Platform]]="Souq","sq",ecommerce_10000[[#This Row],[Platform]])</f>
        <v>sq</v>
      </c>
      <c r="P7126" t="str">
        <f>IF(E7126="Souq","sq",IF(E7126="Jumia","Jum",E7126))</f>
        <v>sq</v>
      </c>
      <c r="Q7126">
        <f>VLOOKUP(ecommerce_10000[[#This Row],[City]],F:I,4,FALSE)</f>
        <v>26648.76</v>
      </c>
      <c r="R7126" s="1">
        <f>SUMIF(C:C,ecommerce_10000[[#This Row],[Category]],I:I)</f>
        <v>57542997.559999913</v>
      </c>
      <c r="S7126" s="1">
        <f>SUMIFS(I:I,C:C,C7126)</f>
        <v>57542997.559999913</v>
      </c>
      <c r="T7126" s="1" t="str">
        <f>INDEX(F:F,MATCH(ecommerce_10000[[#This Row],[TotalAmount]],I:I,0))</f>
        <v>Casablanca</v>
      </c>
    </row>
    <row r="7127" spans="1:20" x14ac:dyDescent="0.3">
      <c r="A7127" s="1" t="s">
        <v>7171</v>
      </c>
      <c r="B7127" s="1" t="s">
        <v>43</v>
      </c>
      <c r="C7127" s="1" t="s">
        <v>44</v>
      </c>
      <c r="D7127" s="1" t="s">
        <v>45</v>
      </c>
      <c r="E7127" s="1" t="s">
        <v>16</v>
      </c>
      <c r="F7127" s="1" t="s">
        <v>62</v>
      </c>
      <c r="G7127">
        <v>3729.85</v>
      </c>
      <c r="H7127">
        <v>4</v>
      </c>
      <c r="I7127">
        <v>14919.4</v>
      </c>
      <c r="J7127">
        <v>1.45</v>
      </c>
      <c r="K7127">
        <v>2183</v>
      </c>
      <c r="L7127" s="2">
        <v>45450</v>
      </c>
      <c r="O7127" t="str">
        <f>IF(ecommerce_10000[[#This Row],[Platform]]="Souq","sq",ecommerce_10000[[#This Row],[Platform]])</f>
        <v>sq</v>
      </c>
      <c r="P7127" t="str">
        <f>IF(E7127="Souq","sq",IF(E7127="Jumia","Jum",E7127))</f>
        <v>sq</v>
      </c>
      <c r="Q7127">
        <f>VLOOKUP(ecommerce_10000[[#This Row],[City]],F:I,4,FALSE)</f>
        <v>27872.98</v>
      </c>
      <c r="R7127" s="1">
        <f>SUMIF(C:C,ecommerce_10000[[#This Row],[Category]],I:I)</f>
        <v>31420413.200000018</v>
      </c>
      <c r="S7127" s="1">
        <f>SUMIFS(I:I,C:C,C7127)</f>
        <v>31420413.200000018</v>
      </c>
      <c r="T7127" s="1" t="str">
        <f>INDEX(F:F,MATCH(ecommerce_10000[[#This Row],[TotalAmount]],I:I,0))</f>
        <v>Giza</v>
      </c>
    </row>
    <row r="7128" spans="1:20" x14ac:dyDescent="0.3">
      <c r="A7128" s="1" t="s">
        <v>7172</v>
      </c>
      <c r="B7128" s="1" t="s">
        <v>65</v>
      </c>
      <c r="C7128" s="1" t="s">
        <v>20</v>
      </c>
      <c r="D7128" s="1" t="s">
        <v>66</v>
      </c>
      <c r="E7128" s="1" t="s">
        <v>47</v>
      </c>
      <c r="F7128" s="1" t="s">
        <v>17</v>
      </c>
      <c r="G7128">
        <v>11807.38</v>
      </c>
      <c r="H7128">
        <v>2</v>
      </c>
      <c r="I7128">
        <v>23614.76</v>
      </c>
      <c r="J7128">
        <v>4.38</v>
      </c>
      <c r="K7128">
        <v>3330</v>
      </c>
      <c r="L7128" s="2">
        <v>45620</v>
      </c>
      <c r="O7128" t="str">
        <f>IF(ecommerce_10000[[#This Row],[Platform]]="Souq","sq",ecommerce_10000[[#This Row],[Platform]])</f>
        <v>Amazon</v>
      </c>
      <c r="P7128" t="str">
        <f>IF(E7128="Souq","sq",IF(E7128="Jumia","Jum",E7128))</f>
        <v>Amazon</v>
      </c>
      <c r="Q7128">
        <f>VLOOKUP(ecommerce_10000[[#This Row],[City]],F:I,4,FALSE)</f>
        <v>16284.02</v>
      </c>
      <c r="R7128" s="1">
        <f>SUMIF(C:C,ecommerce_10000[[#This Row],[Category]],I:I)</f>
        <v>91504159.730000004</v>
      </c>
      <c r="S7128" s="1">
        <f>SUMIFS(I:I,C:C,C7128)</f>
        <v>91504159.730000004</v>
      </c>
      <c r="T7128" s="1" t="str">
        <f>INDEX(F:F,MATCH(ecommerce_10000[[#This Row],[TotalAmount]],I:I,0))</f>
        <v>Cairo</v>
      </c>
    </row>
    <row r="7129" spans="1:20" x14ac:dyDescent="0.3">
      <c r="A7129" s="1" t="s">
        <v>7173</v>
      </c>
      <c r="B7129" s="1" t="s">
        <v>65</v>
      </c>
      <c r="C7129" s="1" t="s">
        <v>20</v>
      </c>
      <c r="D7129" s="1" t="s">
        <v>66</v>
      </c>
      <c r="E7129" s="1" t="s">
        <v>22</v>
      </c>
      <c r="F7129" s="1" t="s">
        <v>23</v>
      </c>
      <c r="G7129">
        <v>1300.04</v>
      </c>
      <c r="H7129">
        <v>1</v>
      </c>
      <c r="I7129">
        <v>1300.04</v>
      </c>
      <c r="J7129">
        <v>4.9000000000000004</v>
      </c>
      <c r="K7129">
        <v>3523</v>
      </c>
      <c r="L7129" s="2">
        <v>45474</v>
      </c>
      <c r="O7129" t="str">
        <f>IF(ecommerce_10000[[#This Row],[Platform]]="Souq","sq",ecommerce_10000[[#This Row],[Platform]])</f>
        <v>Jumia</v>
      </c>
      <c r="P7129" t="str">
        <f>IF(E7129="Souq","sq",IF(E7129="Jumia","Jum",E7129))</f>
        <v>Jum</v>
      </c>
      <c r="Q7129">
        <f>VLOOKUP(ecommerce_10000[[#This Row],[City]],F:I,4,FALSE)</f>
        <v>13290.4</v>
      </c>
      <c r="R7129" s="1">
        <f>SUMIF(C:C,ecommerce_10000[[#This Row],[Category]],I:I)</f>
        <v>91504159.730000004</v>
      </c>
      <c r="S7129" s="1">
        <f>SUMIFS(I:I,C:C,C7129)</f>
        <v>91504159.730000004</v>
      </c>
      <c r="T7129" s="1" t="str">
        <f>INDEX(F:F,MATCH(ecommerce_10000[[#This Row],[TotalAmount]],I:I,0))</f>
        <v>Alexandria</v>
      </c>
    </row>
    <row r="7130" spans="1:20" x14ac:dyDescent="0.3">
      <c r="A7130" s="1" t="s">
        <v>7174</v>
      </c>
      <c r="B7130" s="1" t="s">
        <v>38</v>
      </c>
      <c r="C7130" s="1" t="s">
        <v>20</v>
      </c>
      <c r="D7130" s="1" t="s">
        <v>39</v>
      </c>
      <c r="E7130" s="1" t="s">
        <v>16</v>
      </c>
      <c r="F7130" s="1" t="s">
        <v>17</v>
      </c>
      <c r="G7130">
        <v>13189.89</v>
      </c>
      <c r="H7130">
        <v>1</v>
      </c>
      <c r="I7130">
        <v>13189.89</v>
      </c>
      <c r="J7130">
        <v>4.12</v>
      </c>
      <c r="K7130">
        <v>3202</v>
      </c>
      <c r="L7130" s="2">
        <v>45497</v>
      </c>
      <c r="O7130" t="str">
        <f>IF(ecommerce_10000[[#This Row],[Platform]]="Souq","sq",ecommerce_10000[[#This Row],[Platform]])</f>
        <v>sq</v>
      </c>
      <c r="P7130" t="str">
        <f>IF(E7130="Souq","sq",IF(E7130="Jumia","Jum",E7130))</f>
        <v>sq</v>
      </c>
      <c r="Q7130">
        <f>VLOOKUP(ecommerce_10000[[#This Row],[City]],F:I,4,FALSE)</f>
        <v>16284.02</v>
      </c>
      <c r="R7130" s="1">
        <f>SUMIF(C:C,ecommerce_10000[[#This Row],[Category]],I:I)</f>
        <v>91504159.730000004</v>
      </c>
      <c r="S7130" s="1">
        <f>SUMIFS(I:I,C:C,C7130)</f>
        <v>91504159.730000004</v>
      </c>
      <c r="T7130" s="1" t="str">
        <f>INDEX(F:F,MATCH(ecommerce_10000[[#This Row],[TotalAmount]],I:I,0))</f>
        <v>Cairo</v>
      </c>
    </row>
    <row r="7131" spans="1:20" x14ac:dyDescent="0.3">
      <c r="A7131" s="1" t="s">
        <v>7175</v>
      </c>
      <c r="B7131" s="1" t="s">
        <v>49</v>
      </c>
      <c r="C7131" s="1" t="s">
        <v>14</v>
      </c>
      <c r="D7131" s="1" t="s">
        <v>50</v>
      </c>
      <c r="E7131" s="1" t="s">
        <v>47</v>
      </c>
      <c r="F7131" s="1" t="s">
        <v>33</v>
      </c>
      <c r="G7131">
        <v>120.65</v>
      </c>
      <c r="H7131">
        <v>3</v>
      </c>
      <c r="I7131">
        <v>361.95</v>
      </c>
      <c r="J7131">
        <v>2.93</v>
      </c>
      <c r="K7131">
        <v>4375</v>
      </c>
      <c r="L7131" s="2">
        <v>45347</v>
      </c>
      <c r="O7131" t="str">
        <f>IF(ecommerce_10000[[#This Row],[Platform]]="Souq","sq",ecommerce_10000[[#This Row],[Platform]])</f>
        <v>Amazon</v>
      </c>
      <c r="P7131" t="str">
        <f>IF(E7131="Souq","sq",IF(E7131="Jumia","Jum",E7131))</f>
        <v>Amazon</v>
      </c>
      <c r="Q7131">
        <f>VLOOKUP(ecommerce_10000[[#This Row],[City]],F:I,4,FALSE)</f>
        <v>3665.44</v>
      </c>
      <c r="R7131" s="1">
        <f>SUMIF(C:C,ecommerce_10000[[#This Row],[Category]],I:I)</f>
        <v>92327183.770000085</v>
      </c>
      <c r="S7131" s="1">
        <f>SUMIFS(I:I,C:C,C7131)</f>
        <v>92327183.770000085</v>
      </c>
      <c r="T7131" s="1" t="str">
        <f>INDEX(F:F,MATCH(ecommerce_10000[[#This Row],[TotalAmount]],I:I,0))</f>
        <v>Dubai</v>
      </c>
    </row>
    <row r="7132" spans="1:20" x14ac:dyDescent="0.3">
      <c r="A7132" s="1" t="s">
        <v>7176</v>
      </c>
      <c r="B7132" s="1" t="s">
        <v>53</v>
      </c>
      <c r="C7132" s="1" t="s">
        <v>31</v>
      </c>
      <c r="D7132" s="1" t="s">
        <v>54</v>
      </c>
      <c r="E7132" s="1" t="s">
        <v>47</v>
      </c>
      <c r="F7132" s="1" t="s">
        <v>62</v>
      </c>
      <c r="G7132">
        <v>13105.43</v>
      </c>
      <c r="H7132">
        <v>4</v>
      </c>
      <c r="I7132">
        <v>52421.72</v>
      </c>
      <c r="J7132">
        <v>3.93</v>
      </c>
      <c r="K7132">
        <v>4661</v>
      </c>
      <c r="L7132" s="2">
        <v>45339</v>
      </c>
      <c r="O7132" t="str">
        <f>IF(ecommerce_10000[[#This Row],[Platform]]="Souq","sq",ecommerce_10000[[#This Row],[Platform]])</f>
        <v>Amazon</v>
      </c>
      <c r="P7132" t="str">
        <f>IF(E7132="Souq","sq",IF(E7132="Jumia","Jum",E7132))</f>
        <v>Amazon</v>
      </c>
      <c r="Q7132">
        <f>VLOOKUP(ecommerce_10000[[#This Row],[City]],F:I,4,FALSE)</f>
        <v>27872.98</v>
      </c>
      <c r="R7132" s="1">
        <f>SUMIF(C:C,ecommerce_10000[[#This Row],[Category]],I:I)</f>
        <v>57542997.559999913</v>
      </c>
      <c r="S7132" s="1">
        <f>SUMIFS(I:I,C:C,C7132)</f>
        <v>57542997.559999913</v>
      </c>
      <c r="T7132" s="1" t="str">
        <f>INDEX(F:F,MATCH(ecommerce_10000[[#This Row],[TotalAmount]],I:I,0))</f>
        <v>Giza</v>
      </c>
    </row>
    <row r="7133" spans="1:20" x14ac:dyDescent="0.3">
      <c r="A7133" s="1" t="s">
        <v>7177</v>
      </c>
      <c r="B7133" s="1" t="s">
        <v>13</v>
      </c>
      <c r="C7133" s="1" t="s">
        <v>14</v>
      </c>
      <c r="D7133" s="1" t="s">
        <v>15</v>
      </c>
      <c r="E7133" s="1" t="s">
        <v>22</v>
      </c>
      <c r="F7133" s="1" t="s">
        <v>33</v>
      </c>
      <c r="G7133">
        <v>2053.4</v>
      </c>
      <c r="H7133">
        <v>2</v>
      </c>
      <c r="I7133">
        <v>4106.8</v>
      </c>
      <c r="J7133">
        <v>4.05</v>
      </c>
      <c r="K7133">
        <v>3908</v>
      </c>
      <c r="L7133" s="2">
        <v>45489</v>
      </c>
      <c r="O7133" t="str">
        <f>IF(ecommerce_10000[[#This Row],[Platform]]="Souq","sq",ecommerce_10000[[#This Row],[Platform]])</f>
        <v>Jumia</v>
      </c>
      <c r="P7133" t="str">
        <f>IF(E7133="Souq","sq",IF(E7133="Jumia","Jum",E7133))</f>
        <v>Jum</v>
      </c>
      <c r="Q7133">
        <f>VLOOKUP(ecommerce_10000[[#This Row],[City]],F:I,4,FALSE)</f>
        <v>3665.44</v>
      </c>
      <c r="R7133" s="1">
        <f>SUMIF(C:C,ecommerce_10000[[#This Row],[Category]],I:I)</f>
        <v>92327183.770000085</v>
      </c>
      <c r="S7133" s="1">
        <f>SUMIFS(I:I,C:C,C7133)</f>
        <v>92327183.770000085</v>
      </c>
      <c r="T7133" s="1" t="str">
        <f>INDEX(F:F,MATCH(ecommerce_10000[[#This Row],[TotalAmount]],I:I,0))</f>
        <v>Dubai</v>
      </c>
    </row>
    <row r="7134" spans="1:20" x14ac:dyDescent="0.3">
      <c r="A7134" s="1" t="s">
        <v>7178</v>
      </c>
      <c r="B7134" s="1" t="s">
        <v>13</v>
      </c>
      <c r="C7134" s="1" t="s">
        <v>14</v>
      </c>
      <c r="D7134" s="1" t="s">
        <v>15</v>
      </c>
      <c r="E7134" s="1" t="s">
        <v>47</v>
      </c>
      <c r="F7134" s="1" t="s">
        <v>28</v>
      </c>
      <c r="G7134">
        <v>19962.54</v>
      </c>
      <c r="H7134">
        <v>4</v>
      </c>
      <c r="I7134">
        <v>79850.16</v>
      </c>
      <c r="J7134">
        <v>2.7</v>
      </c>
      <c r="K7134">
        <v>3573</v>
      </c>
      <c r="L7134" s="2">
        <v>45364</v>
      </c>
      <c r="O7134" t="str">
        <f>IF(ecommerce_10000[[#This Row],[Platform]]="Souq","sq",ecommerce_10000[[#This Row],[Platform]])</f>
        <v>Amazon</v>
      </c>
      <c r="P7134" t="str">
        <f>IF(E7134="Souq","sq",IF(E7134="Jumia","Jum",E7134))</f>
        <v>Amazon</v>
      </c>
      <c r="Q7134">
        <f>VLOOKUP(ecommerce_10000[[#This Row],[City]],F:I,4,FALSE)</f>
        <v>26648.76</v>
      </c>
      <c r="R7134" s="1">
        <f>SUMIF(C:C,ecommerce_10000[[#This Row],[Category]],I:I)</f>
        <v>92327183.770000085</v>
      </c>
      <c r="S7134" s="1">
        <f>SUMIFS(I:I,C:C,C7134)</f>
        <v>92327183.770000085</v>
      </c>
      <c r="T7134" s="1" t="str">
        <f>INDEX(F:F,MATCH(ecommerce_10000[[#This Row],[TotalAmount]],I:I,0))</f>
        <v>Casablanca</v>
      </c>
    </row>
    <row r="7135" spans="1:20" x14ac:dyDescent="0.3">
      <c r="A7135" s="1" t="s">
        <v>7179</v>
      </c>
      <c r="B7135" s="1" t="s">
        <v>38</v>
      </c>
      <c r="C7135" s="1" t="s">
        <v>20</v>
      </c>
      <c r="D7135" s="1" t="s">
        <v>39</v>
      </c>
      <c r="E7135" s="1" t="s">
        <v>16</v>
      </c>
      <c r="F7135" s="1" t="s">
        <v>62</v>
      </c>
      <c r="G7135">
        <v>12387.36</v>
      </c>
      <c r="H7135">
        <v>1</v>
      </c>
      <c r="I7135">
        <v>12387.36</v>
      </c>
      <c r="J7135">
        <v>2.73</v>
      </c>
      <c r="K7135">
        <v>2981</v>
      </c>
      <c r="L7135" s="2">
        <v>45469</v>
      </c>
      <c r="O7135" t="str">
        <f>IF(ecommerce_10000[[#This Row],[Platform]]="Souq","sq",ecommerce_10000[[#This Row],[Platform]])</f>
        <v>sq</v>
      </c>
      <c r="P7135" t="str">
        <f>IF(E7135="Souq","sq",IF(E7135="Jumia","Jum",E7135))</f>
        <v>sq</v>
      </c>
      <c r="Q7135">
        <f>VLOOKUP(ecommerce_10000[[#This Row],[City]],F:I,4,FALSE)</f>
        <v>27872.98</v>
      </c>
      <c r="R7135" s="1">
        <f>SUMIF(C:C,ecommerce_10000[[#This Row],[Category]],I:I)</f>
        <v>91504159.730000004</v>
      </c>
      <c r="S7135" s="1">
        <f>SUMIFS(I:I,C:C,C7135)</f>
        <v>91504159.730000004</v>
      </c>
      <c r="T7135" s="1" t="str">
        <f>INDEX(F:F,MATCH(ecommerce_10000[[#This Row],[TotalAmount]],I:I,0))</f>
        <v>Giza</v>
      </c>
    </row>
    <row r="7136" spans="1:20" x14ac:dyDescent="0.3">
      <c r="A7136" s="1" t="s">
        <v>7180</v>
      </c>
      <c r="B7136" s="1" t="s">
        <v>19</v>
      </c>
      <c r="C7136" s="1" t="s">
        <v>20</v>
      </c>
      <c r="D7136" s="1" t="s">
        <v>21</v>
      </c>
      <c r="E7136" s="1" t="s">
        <v>22</v>
      </c>
      <c r="F7136" s="1" t="s">
        <v>17</v>
      </c>
      <c r="G7136">
        <v>14831.33</v>
      </c>
      <c r="H7136">
        <v>2</v>
      </c>
      <c r="I7136">
        <v>29662.66</v>
      </c>
      <c r="J7136">
        <v>2.89</v>
      </c>
      <c r="K7136">
        <v>4772</v>
      </c>
      <c r="L7136" s="2">
        <v>45416</v>
      </c>
      <c r="O7136" t="str">
        <f>IF(ecommerce_10000[[#This Row],[Platform]]="Souq","sq",ecommerce_10000[[#This Row],[Platform]])</f>
        <v>Jumia</v>
      </c>
      <c r="P7136" t="str">
        <f>IF(E7136="Souq","sq",IF(E7136="Jumia","Jum",E7136))</f>
        <v>Jum</v>
      </c>
      <c r="Q7136">
        <f>VLOOKUP(ecommerce_10000[[#This Row],[City]],F:I,4,FALSE)</f>
        <v>16284.02</v>
      </c>
      <c r="R7136" s="1">
        <f>SUMIF(C:C,ecommerce_10000[[#This Row],[Category]],I:I)</f>
        <v>91504159.730000004</v>
      </c>
      <c r="S7136" s="1">
        <f>SUMIFS(I:I,C:C,C7136)</f>
        <v>91504159.730000004</v>
      </c>
      <c r="T7136" s="1" t="str">
        <f>INDEX(F:F,MATCH(ecommerce_10000[[#This Row],[TotalAmount]],I:I,0))</f>
        <v>Cairo</v>
      </c>
    </row>
    <row r="7137" spans="1:20" x14ac:dyDescent="0.3">
      <c r="A7137" s="1" t="s">
        <v>7181</v>
      </c>
      <c r="B7137" s="1" t="s">
        <v>38</v>
      </c>
      <c r="C7137" s="1" t="s">
        <v>20</v>
      </c>
      <c r="D7137" s="1" t="s">
        <v>39</v>
      </c>
      <c r="E7137" s="1" t="s">
        <v>16</v>
      </c>
      <c r="F7137" s="1" t="s">
        <v>17</v>
      </c>
      <c r="G7137">
        <v>1710.33</v>
      </c>
      <c r="H7137">
        <v>5</v>
      </c>
      <c r="I7137">
        <v>8551.65</v>
      </c>
      <c r="J7137">
        <v>2.0699999999999998</v>
      </c>
      <c r="K7137">
        <v>3649</v>
      </c>
      <c r="L7137" s="2">
        <v>45360</v>
      </c>
      <c r="O7137" t="str">
        <f>IF(ecommerce_10000[[#This Row],[Platform]]="Souq","sq",ecommerce_10000[[#This Row],[Platform]])</f>
        <v>sq</v>
      </c>
      <c r="P7137" t="str">
        <f>IF(E7137="Souq","sq",IF(E7137="Jumia","Jum",E7137))</f>
        <v>sq</v>
      </c>
      <c r="Q7137">
        <f>VLOOKUP(ecommerce_10000[[#This Row],[City]],F:I,4,FALSE)</f>
        <v>16284.02</v>
      </c>
      <c r="R7137" s="1">
        <f>SUMIF(C:C,ecommerce_10000[[#This Row],[Category]],I:I)</f>
        <v>91504159.730000004</v>
      </c>
      <c r="S7137" s="1">
        <f>SUMIFS(I:I,C:C,C7137)</f>
        <v>91504159.730000004</v>
      </c>
      <c r="T7137" s="1" t="str">
        <f>INDEX(F:F,MATCH(ecommerce_10000[[#This Row],[TotalAmount]],I:I,0))</f>
        <v>Cairo</v>
      </c>
    </row>
    <row r="7138" spans="1:20" x14ac:dyDescent="0.3">
      <c r="A7138" s="1" t="s">
        <v>7182</v>
      </c>
      <c r="B7138" s="1" t="s">
        <v>49</v>
      </c>
      <c r="C7138" s="1" t="s">
        <v>14</v>
      </c>
      <c r="D7138" s="1" t="s">
        <v>50</v>
      </c>
      <c r="E7138" s="1" t="s">
        <v>47</v>
      </c>
      <c r="F7138" s="1" t="s">
        <v>28</v>
      </c>
      <c r="G7138">
        <v>5269.04</v>
      </c>
      <c r="H7138">
        <v>2</v>
      </c>
      <c r="I7138">
        <v>10538.08</v>
      </c>
      <c r="J7138">
        <v>1.83</v>
      </c>
      <c r="K7138">
        <v>2140</v>
      </c>
      <c r="L7138" s="2">
        <v>45547</v>
      </c>
      <c r="O7138" t="str">
        <f>IF(ecommerce_10000[[#This Row],[Platform]]="Souq","sq",ecommerce_10000[[#This Row],[Platform]])</f>
        <v>Amazon</v>
      </c>
      <c r="P7138" t="str">
        <f>IF(E7138="Souq","sq",IF(E7138="Jumia","Jum",E7138))</f>
        <v>Amazon</v>
      </c>
      <c r="Q7138">
        <f>VLOOKUP(ecommerce_10000[[#This Row],[City]],F:I,4,FALSE)</f>
        <v>26648.76</v>
      </c>
      <c r="R7138" s="1">
        <f>SUMIF(C:C,ecommerce_10000[[#This Row],[Category]],I:I)</f>
        <v>92327183.770000085</v>
      </c>
      <c r="S7138" s="1">
        <f>SUMIFS(I:I,C:C,C7138)</f>
        <v>92327183.770000085</v>
      </c>
      <c r="T7138" s="1" t="str">
        <f>INDEX(F:F,MATCH(ecommerce_10000[[#This Row],[TotalAmount]],I:I,0))</f>
        <v>Casablanca</v>
      </c>
    </row>
    <row r="7139" spans="1:20" x14ac:dyDescent="0.3">
      <c r="A7139" s="1" t="s">
        <v>7183</v>
      </c>
      <c r="B7139" s="1" t="s">
        <v>65</v>
      </c>
      <c r="C7139" s="1" t="s">
        <v>20</v>
      </c>
      <c r="D7139" s="1" t="s">
        <v>66</v>
      </c>
      <c r="E7139" s="1" t="s">
        <v>47</v>
      </c>
      <c r="F7139" s="1" t="s">
        <v>17</v>
      </c>
      <c r="G7139">
        <v>10269.98</v>
      </c>
      <c r="H7139">
        <v>5</v>
      </c>
      <c r="I7139">
        <v>51349.9</v>
      </c>
      <c r="J7139">
        <v>2.0099999999999998</v>
      </c>
      <c r="K7139">
        <v>3643</v>
      </c>
      <c r="L7139" s="2">
        <v>45394</v>
      </c>
      <c r="O7139" t="str">
        <f>IF(ecommerce_10000[[#This Row],[Platform]]="Souq","sq",ecommerce_10000[[#This Row],[Platform]])</f>
        <v>Amazon</v>
      </c>
      <c r="P7139" t="str">
        <f>IF(E7139="Souq","sq",IF(E7139="Jumia","Jum",E7139))</f>
        <v>Amazon</v>
      </c>
      <c r="Q7139">
        <f>VLOOKUP(ecommerce_10000[[#This Row],[City]],F:I,4,FALSE)</f>
        <v>16284.02</v>
      </c>
      <c r="R7139" s="1">
        <f>SUMIF(C:C,ecommerce_10000[[#This Row],[Category]],I:I)</f>
        <v>91504159.730000004</v>
      </c>
      <c r="S7139" s="1">
        <f>SUMIFS(I:I,C:C,C7139)</f>
        <v>91504159.730000004</v>
      </c>
      <c r="T7139" s="1" t="str">
        <f>INDEX(F:F,MATCH(ecommerce_10000[[#This Row],[TotalAmount]],I:I,0))</f>
        <v>Cairo</v>
      </c>
    </row>
    <row r="7140" spans="1:20" x14ac:dyDescent="0.3">
      <c r="A7140" s="1" t="s">
        <v>7184</v>
      </c>
      <c r="B7140" s="1" t="s">
        <v>53</v>
      </c>
      <c r="C7140" s="1" t="s">
        <v>31</v>
      </c>
      <c r="D7140" s="1" t="s">
        <v>54</v>
      </c>
      <c r="E7140" s="1" t="s">
        <v>47</v>
      </c>
      <c r="F7140" s="1" t="s">
        <v>28</v>
      </c>
      <c r="G7140">
        <v>7218.85</v>
      </c>
      <c r="H7140">
        <v>2</v>
      </c>
      <c r="I7140">
        <v>14437.7</v>
      </c>
      <c r="J7140">
        <v>3.13</v>
      </c>
      <c r="K7140">
        <v>2141</v>
      </c>
      <c r="L7140" s="2">
        <v>45429</v>
      </c>
      <c r="O7140" t="str">
        <f>IF(ecommerce_10000[[#This Row],[Platform]]="Souq","sq",ecommerce_10000[[#This Row],[Platform]])</f>
        <v>Amazon</v>
      </c>
      <c r="P7140" t="str">
        <f>IF(E7140="Souq","sq",IF(E7140="Jumia","Jum",E7140))</f>
        <v>Amazon</v>
      </c>
      <c r="Q7140">
        <f>VLOOKUP(ecommerce_10000[[#This Row],[City]],F:I,4,FALSE)</f>
        <v>26648.76</v>
      </c>
      <c r="R7140" s="1">
        <f>SUMIF(C:C,ecommerce_10000[[#This Row],[Category]],I:I)</f>
        <v>57542997.559999913</v>
      </c>
      <c r="S7140" s="1">
        <f>SUMIFS(I:I,C:C,C7140)</f>
        <v>57542997.559999913</v>
      </c>
      <c r="T7140" s="1" t="str">
        <f>INDEX(F:F,MATCH(ecommerce_10000[[#This Row],[TotalAmount]],I:I,0))</f>
        <v>Casablanca</v>
      </c>
    </row>
    <row r="7141" spans="1:20" x14ac:dyDescent="0.3">
      <c r="A7141" s="1" t="s">
        <v>7185</v>
      </c>
      <c r="B7141" s="1" t="s">
        <v>49</v>
      </c>
      <c r="C7141" s="1" t="s">
        <v>14</v>
      </c>
      <c r="D7141" s="1" t="s">
        <v>50</v>
      </c>
      <c r="E7141" s="1" t="s">
        <v>47</v>
      </c>
      <c r="F7141" s="1" t="s">
        <v>40</v>
      </c>
      <c r="G7141">
        <v>10841.2</v>
      </c>
      <c r="H7141">
        <v>1</v>
      </c>
      <c r="I7141">
        <v>10841.2</v>
      </c>
      <c r="J7141">
        <v>3.9</v>
      </c>
      <c r="K7141">
        <v>145</v>
      </c>
      <c r="L7141" s="2">
        <v>45308</v>
      </c>
      <c r="O7141" t="str">
        <f>IF(ecommerce_10000[[#This Row],[Platform]]="Souq","sq",ecommerce_10000[[#This Row],[Platform]])</f>
        <v>Amazon</v>
      </c>
      <c r="P7141" t="str">
        <f>IF(E7141="Souq","sq",IF(E7141="Jumia","Jum",E7141))</f>
        <v>Amazon</v>
      </c>
      <c r="Q7141">
        <f>VLOOKUP(ecommerce_10000[[#This Row],[City]],F:I,4,FALSE)</f>
        <v>99349.3</v>
      </c>
      <c r="R7141" s="1">
        <f>SUMIF(C:C,ecommerce_10000[[#This Row],[Category]],I:I)</f>
        <v>92327183.770000085</v>
      </c>
      <c r="S7141" s="1">
        <f>SUMIFS(I:I,C:C,C7141)</f>
        <v>92327183.770000085</v>
      </c>
      <c r="T7141" s="1" t="str">
        <f>INDEX(F:F,MATCH(ecommerce_10000[[#This Row],[TotalAmount]],I:I,0))</f>
        <v>Riyadh</v>
      </c>
    </row>
    <row r="7142" spans="1:20" x14ac:dyDescent="0.3">
      <c r="A7142" s="1" t="s">
        <v>7186</v>
      </c>
      <c r="B7142" s="1" t="s">
        <v>25</v>
      </c>
      <c r="C7142" s="1" t="s">
        <v>26</v>
      </c>
      <c r="D7142" s="1" t="s">
        <v>27</v>
      </c>
      <c r="E7142" s="1" t="s">
        <v>16</v>
      </c>
      <c r="F7142" s="1" t="s">
        <v>33</v>
      </c>
      <c r="G7142">
        <v>13924.94</v>
      </c>
      <c r="H7142">
        <v>1</v>
      </c>
      <c r="I7142">
        <v>13924.94</v>
      </c>
      <c r="J7142">
        <v>3.46</v>
      </c>
      <c r="K7142">
        <v>1500</v>
      </c>
      <c r="L7142" s="2">
        <v>45460</v>
      </c>
      <c r="O7142" t="str">
        <f>IF(ecommerce_10000[[#This Row],[Platform]]="Souq","sq",ecommerce_10000[[#This Row],[Platform]])</f>
        <v>sq</v>
      </c>
      <c r="P7142" t="str">
        <f>IF(E7142="Souq","sq",IF(E7142="Jumia","Jum",E7142))</f>
        <v>sq</v>
      </c>
      <c r="Q7142">
        <f>VLOOKUP(ecommerce_10000[[#This Row],[City]],F:I,4,FALSE)</f>
        <v>3665.44</v>
      </c>
      <c r="R7142" s="1">
        <f>SUMIF(C:C,ecommerce_10000[[#This Row],[Category]],I:I)</f>
        <v>29200970.130000021</v>
      </c>
      <c r="S7142" s="1">
        <f>SUMIFS(I:I,C:C,C7142)</f>
        <v>29200970.130000021</v>
      </c>
      <c r="T7142" s="1" t="str">
        <f>INDEX(F:F,MATCH(ecommerce_10000[[#This Row],[TotalAmount]],I:I,0))</f>
        <v>Dubai</v>
      </c>
    </row>
    <row r="7143" spans="1:20" x14ac:dyDescent="0.3">
      <c r="A7143" s="1" t="s">
        <v>7187</v>
      </c>
      <c r="B7143" s="1" t="s">
        <v>65</v>
      </c>
      <c r="C7143" s="1" t="s">
        <v>20</v>
      </c>
      <c r="D7143" s="1" t="s">
        <v>66</v>
      </c>
      <c r="E7143" s="1" t="s">
        <v>22</v>
      </c>
      <c r="F7143" s="1" t="s">
        <v>40</v>
      </c>
      <c r="G7143">
        <v>17300.77</v>
      </c>
      <c r="H7143">
        <v>5</v>
      </c>
      <c r="I7143">
        <v>86503.85</v>
      </c>
      <c r="J7143">
        <v>4.54</v>
      </c>
      <c r="K7143">
        <v>1799</v>
      </c>
      <c r="L7143" s="2">
        <v>45350</v>
      </c>
      <c r="O7143" t="str">
        <f>IF(ecommerce_10000[[#This Row],[Platform]]="Souq","sq",ecommerce_10000[[#This Row],[Platform]])</f>
        <v>Jumia</v>
      </c>
      <c r="P7143" t="str">
        <f>IF(E7143="Souq","sq",IF(E7143="Jumia","Jum",E7143))</f>
        <v>Jum</v>
      </c>
      <c r="Q7143">
        <f>VLOOKUP(ecommerce_10000[[#This Row],[City]],F:I,4,FALSE)</f>
        <v>99349.3</v>
      </c>
      <c r="R7143" s="1">
        <f>SUMIF(C:C,ecommerce_10000[[#This Row],[Category]],I:I)</f>
        <v>91504159.730000004</v>
      </c>
      <c r="S7143" s="1">
        <f>SUMIFS(I:I,C:C,C7143)</f>
        <v>91504159.730000004</v>
      </c>
      <c r="T7143" s="1" t="str">
        <f>INDEX(F:F,MATCH(ecommerce_10000[[#This Row],[TotalAmount]],I:I,0))</f>
        <v>Riyadh</v>
      </c>
    </row>
    <row r="7144" spans="1:20" x14ac:dyDescent="0.3">
      <c r="A7144" s="1" t="s">
        <v>7188</v>
      </c>
      <c r="B7144" s="1" t="s">
        <v>35</v>
      </c>
      <c r="C7144" s="1" t="s">
        <v>14</v>
      </c>
      <c r="D7144" s="1" t="s">
        <v>36</v>
      </c>
      <c r="E7144" s="1" t="s">
        <v>22</v>
      </c>
      <c r="F7144" s="1" t="s">
        <v>33</v>
      </c>
      <c r="G7144">
        <v>12034.84</v>
      </c>
      <c r="H7144">
        <v>3</v>
      </c>
      <c r="I7144">
        <v>36104.519999999997</v>
      </c>
      <c r="J7144">
        <v>2.19</v>
      </c>
      <c r="K7144">
        <v>3543</v>
      </c>
      <c r="L7144" s="2">
        <v>45427</v>
      </c>
      <c r="O7144" t="str">
        <f>IF(ecommerce_10000[[#This Row],[Platform]]="Souq","sq",ecommerce_10000[[#This Row],[Platform]])</f>
        <v>Jumia</v>
      </c>
      <c r="P7144" t="str">
        <f>IF(E7144="Souq","sq",IF(E7144="Jumia","Jum",E7144))</f>
        <v>Jum</v>
      </c>
      <c r="Q7144">
        <f>VLOOKUP(ecommerce_10000[[#This Row],[City]],F:I,4,FALSE)</f>
        <v>3665.44</v>
      </c>
      <c r="R7144" s="1">
        <f>SUMIF(C:C,ecommerce_10000[[#This Row],[Category]],I:I)</f>
        <v>92327183.770000085</v>
      </c>
      <c r="S7144" s="1">
        <f>SUMIFS(I:I,C:C,C7144)</f>
        <v>92327183.770000085</v>
      </c>
      <c r="T7144" s="1" t="str">
        <f>INDEX(F:F,MATCH(ecommerce_10000[[#This Row],[TotalAmount]],I:I,0))</f>
        <v>Dubai</v>
      </c>
    </row>
    <row r="7145" spans="1:20" x14ac:dyDescent="0.3">
      <c r="A7145" s="1" t="s">
        <v>7189</v>
      </c>
      <c r="B7145" s="1" t="s">
        <v>43</v>
      </c>
      <c r="C7145" s="1" t="s">
        <v>44</v>
      </c>
      <c r="D7145" s="1" t="s">
        <v>45</v>
      </c>
      <c r="E7145" s="1" t="s">
        <v>16</v>
      </c>
      <c r="F7145" s="1" t="s">
        <v>23</v>
      </c>
      <c r="G7145">
        <v>7125.21</v>
      </c>
      <c r="H7145">
        <v>5</v>
      </c>
      <c r="I7145">
        <v>35626.050000000003</v>
      </c>
      <c r="J7145">
        <v>3.42</v>
      </c>
      <c r="K7145">
        <v>1555</v>
      </c>
      <c r="L7145" s="2">
        <v>45602</v>
      </c>
      <c r="O7145" t="str">
        <f>IF(ecommerce_10000[[#This Row],[Platform]]="Souq","sq",ecommerce_10000[[#This Row],[Platform]])</f>
        <v>sq</v>
      </c>
      <c r="P7145" t="str">
        <f>IF(E7145="Souq","sq",IF(E7145="Jumia","Jum",E7145))</f>
        <v>sq</v>
      </c>
      <c r="Q7145">
        <f>VLOOKUP(ecommerce_10000[[#This Row],[City]],F:I,4,FALSE)</f>
        <v>13290.4</v>
      </c>
      <c r="R7145" s="1">
        <f>SUMIF(C:C,ecommerce_10000[[#This Row],[Category]],I:I)</f>
        <v>31420413.200000018</v>
      </c>
      <c r="S7145" s="1">
        <f>SUMIFS(I:I,C:C,C7145)</f>
        <v>31420413.200000018</v>
      </c>
      <c r="T7145" s="1" t="str">
        <f>INDEX(F:F,MATCH(ecommerce_10000[[#This Row],[TotalAmount]],I:I,0))</f>
        <v>Alexandria</v>
      </c>
    </row>
    <row r="7146" spans="1:20" x14ac:dyDescent="0.3">
      <c r="A7146" s="1" t="s">
        <v>7190</v>
      </c>
      <c r="B7146" s="1" t="s">
        <v>25</v>
      </c>
      <c r="C7146" s="1" t="s">
        <v>26</v>
      </c>
      <c r="D7146" s="1" t="s">
        <v>27</v>
      </c>
      <c r="E7146" s="1" t="s">
        <v>22</v>
      </c>
      <c r="F7146" s="1" t="s">
        <v>17</v>
      </c>
      <c r="G7146">
        <v>10765.48</v>
      </c>
      <c r="H7146">
        <v>3</v>
      </c>
      <c r="I7146">
        <v>32296.44</v>
      </c>
      <c r="J7146">
        <v>2.42</v>
      </c>
      <c r="K7146">
        <v>4888</v>
      </c>
      <c r="L7146" s="2">
        <v>45647</v>
      </c>
      <c r="O7146" t="str">
        <f>IF(ecommerce_10000[[#This Row],[Platform]]="Souq","sq",ecommerce_10000[[#This Row],[Platform]])</f>
        <v>Jumia</v>
      </c>
      <c r="P7146" t="str">
        <f>IF(E7146="Souq","sq",IF(E7146="Jumia","Jum",E7146))</f>
        <v>Jum</v>
      </c>
      <c r="Q7146">
        <f>VLOOKUP(ecommerce_10000[[#This Row],[City]],F:I,4,FALSE)</f>
        <v>16284.02</v>
      </c>
      <c r="R7146" s="1">
        <f>SUMIF(C:C,ecommerce_10000[[#This Row],[Category]],I:I)</f>
        <v>29200970.130000021</v>
      </c>
      <c r="S7146" s="1">
        <f>SUMIFS(I:I,C:C,C7146)</f>
        <v>29200970.130000021</v>
      </c>
      <c r="T7146" s="1" t="str">
        <f>INDEX(F:F,MATCH(ecommerce_10000[[#This Row],[TotalAmount]],I:I,0))</f>
        <v>Cairo</v>
      </c>
    </row>
    <row r="7147" spans="1:20" x14ac:dyDescent="0.3">
      <c r="A7147" s="1" t="s">
        <v>7191</v>
      </c>
      <c r="B7147" s="1" t="s">
        <v>30</v>
      </c>
      <c r="C7147" s="1" t="s">
        <v>31</v>
      </c>
      <c r="D7147" s="1" t="s">
        <v>32</v>
      </c>
      <c r="E7147" s="1" t="s">
        <v>22</v>
      </c>
      <c r="F7147" s="1" t="s">
        <v>28</v>
      </c>
      <c r="G7147">
        <v>8785.3700000000008</v>
      </c>
      <c r="H7147">
        <v>3</v>
      </c>
      <c r="I7147">
        <v>26356.11</v>
      </c>
      <c r="J7147">
        <v>3.97</v>
      </c>
      <c r="K7147">
        <v>1776</v>
      </c>
      <c r="L7147" s="2">
        <v>45355</v>
      </c>
      <c r="O7147" t="str">
        <f>IF(ecommerce_10000[[#This Row],[Platform]]="Souq","sq",ecommerce_10000[[#This Row],[Platform]])</f>
        <v>Jumia</v>
      </c>
      <c r="P7147" t="str">
        <f>IF(E7147="Souq","sq",IF(E7147="Jumia","Jum",E7147))</f>
        <v>Jum</v>
      </c>
      <c r="Q7147">
        <f>VLOOKUP(ecommerce_10000[[#This Row],[City]],F:I,4,FALSE)</f>
        <v>26648.76</v>
      </c>
      <c r="R7147" s="1">
        <f>SUMIF(C:C,ecommerce_10000[[#This Row],[Category]],I:I)</f>
        <v>57542997.559999913</v>
      </c>
      <c r="S7147" s="1">
        <f>SUMIFS(I:I,C:C,C7147)</f>
        <v>57542997.559999913</v>
      </c>
      <c r="T7147" s="1" t="str">
        <f>INDEX(F:F,MATCH(ecommerce_10000[[#This Row],[TotalAmount]],I:I,0))</f>
        <v>Casablanca</v>
      </c>
    </row>
    <row r="7148" spans="1:20" x14ac:dyDescent="0.3">
      <c r="A7148" s="1" t="s">
        <v>7192</v>
      </c>
      <c r="B7148" s="1" t="s">
        <v>43</v>
      </c>
      <c r="C7148" s="1" t="s">
        <v>44</v>
      </c>
      <c r="D7148" s="1" t="s">
        <v>45</v>
      </c>
      <c r="E7148" s="1" t="s">
        <v>22</v>
      </c>
      <c r="F7148" s="1" t="s">
        <v>40</v>
      </c>
      <c r="G7148">
        <v>9001.7099999999991</v>
      </c>
      <c r="H7148">
        <v>4</v>
      </c>
      <c r="I7148">
        <v>36006.839999999997</v>
      </c>
      <c r="J7148">
        <v>3.06</v>
      </c>
      <c r="K7148">
        <v>92</v>
      </c>
      <c r="L7148" s="2">
        <v>45634</v>
      </c>
      <c r="O7148" t="str">
        <f>IF(ecommerce_10000[[#This Row],[Platform]]="Souq","sq",ecommerce_10000[[#This Row],[Platform]])</f>
        <v>Jumia</v>
      </c>
      <c r="P7148" t="str">
        <f>IF(E7148="Souq","sq",IF(E7148="Jumia","Jum",E7148))</f>
        <v>Jum</v>
      </c>
      <c r="Q7148">
        <f>VLOOKUP(ecommerce_10000[[#This Row],[City]],F:I,4,FALSE)</f>
        <v>99349.3</v>
      </c>
      <c r="R7148" s="1">
        <f>SUMIF(C:C,ecommerce_10000[[#This Row],[Category]],I:I)</f>
        <v>31420413.200000018</v>
      </c>
      <c r="S7148" s="1">
        <f>SUMIFS(I:I,C:C,C7148)</f>
        <v>31420413.200000018</v>
      </c>
      <c r="T7148" s="1" t="str">
        <f>INDEX(F:F,MATCH(ecommerce_10000[[#This Row],[TotalAmount]],I:I,0))</f>
        <v>Riyadh</v>
      </c>
    </row>
    <row r="7149" spans="1:20" x14ac:dyDescent="0.3">
      <c r="A7149" s="1" t="s">
        <v>7193</v>
      </c>
      <c r="B7149" s="1" t="s">
        <v>65</v>
      </c>
      <c r="C7149" s="1" t="s">
        <v>20</v>
      </c>
      <c r="D7149" s="1" t="s">
        <v>66</v>
      </c>
      <c r="E7149" s="1" t="s">
        <v>16</v>
      </c>
      <c r="F7149" s="1" t="s">
        <v>33</v>
      </c>
      <c r="G7149">
        <v>10979.27</v>
      </c>
      <c r="H7149">
        <v>5</v>
      </c>
      <c r="I7149">
        <v>54896.35</v>
      </c>
      <c r="J7149">
        <v>1.63</v>
      </c>
      <c r="K7149">
        <v>3752</v>
      </c>
      <c r="L7149" s="2">
        <v>45607</v>
      </c>
      <c r="O7149" t="str">
        <f>IF(ecommerce_10000[[#This Row],[Platform]]="Souq","sq",ecommerce_10000[[#This Row],[Platform]])</f>
        <v>sq</v>
      </c>
      <c r="P7149" t="str">
        <f>IF(E7149="Souq","sq",IF(E7149="Jumia","Jum",E7149))</f>
        <v>sq</v>
      </c>
      <c r="Q7149">
        <f>VLOOKUP(ecommerce_10000[[#This Row],[City]],F:I,4,FALSE)</f>
        <v>3665.44</v>
      </c>
      <c r="R7149" s="1">
        <f>SUMIF(C:C,ecommerce_10000[[#This Row],[Category]],I:I)</f>
        <v>91504159.730000004</v>
      </c>
      <c r="S7149" s="1">
        <f>SUMIFS(I:I,C:C,C7149)</f>
        <v>91504159.730000004</v>
      </c>
      <c r="T7149" s="1" t="str">
        <f>INDEX(F:F,MATCH(ecommerce_10000[[#This Row],[TotalAmount]],I:I,0))</f>
        <v>Dubai</v>
      </c>
    </row>
    <row r="7150" spans="1:20" x14ac:dyDescent="0.3">
      <c r="A7150" s="1" t="s">
        <v>7194</v>
      </c>
      <c r="B7150" s="1" t="s">
        <v>19</v>
      </c>
      <c r="C7150" s="1" t="s">
        <v>20</v>
      </c>
      <c r="D7150" s="1" t="s">
        <v>21</v>
      </c>
      <c r="E7150" s="1" t="s">
        <v>16</v>
      </c>
      <c r="F7150" s="1" t="s">
        <v>23</v>
      </c>
      <c r="G7150">
        <v>1155.67</v>
      </c>
      <c r="H7150">
        <v>2</v>
      </c>
      <c r="I7150">
        <v>2311.34</v>
      </c>
      <c r="J7150">
        <v>4.66</v>
      </c>
      <c r="K7150">
        <v>4764</v>
      </c>
      <c r="L7150" s="2">
        <v>45452</v>
      </c>
      <c r="O7150" t="str">
        <f>IF(ecommerce_10000[[#This Row],[Platform]]="Souq","sq",ecommerce_10000[[#This Row],[Platform]])</f>
        <v>sq</v>
      </c>
      <c r="P7150" t="str">
        <f>IF(E7150="Souq","sq",IF(E7150="Jumia","Jum",E7150))</f>
        <v>sq</v>
      </c>
      <c r="Q7150">
        <f>VLOOKUP(ecommerce_10000[[#This Row],[City]],F:I,4,FALSE)</f>
        <v>13290.4</v>
      </c>
      <c r="R7150" s="1">
        <f>SUMIF(C:C,ecommerce_10000[[#This Row],[Category]],I:I)</f>
        <v>91504159.730000004</v>
      </c>
      <c r="S7150" s="1">
        <f>SUMIFS(I:I,C:C,C7150)</f>
        <v>91504159.730000004</v>
      </c>
      <c r="T7150" s="1" t="str">
        <f>INDEX(F:F,MATCH(ecommerce_10000[[#This Row],[TotalAmount]],I:I,0))</f>
        <v>Alexandria</v>
      </c>
    </row>
    <row r="7151" spans="1:20" x14ac:dyDescent="0.3">
      <c r="A7151" s="1" t="s">
        <v>7195</v>
      </c>
      <c r="B7151" s="1" t="s">
        <v>30</v>
      </c>
      <c r="C7151" s="1" t="s">
        <v>31</v>
      </c>
      <c r="D7151" s="1" t="s">
        <v>32</v>
      </c>
      <c r="E7151" s="1" t="s">
        <v>22</v>
      </c>
      <c r="F7151" s="1" t="s">
        <v>62</v>
      </c>
      <c r="G7151">
        <v>16179.6</v>
      </c>
      <c r="H7151">
        <v>1</v>
      </c>
      <c r="I7151">
        <v>16179.6</v>
      </c>
      <c r="J7151">
        <v>2.92</v>
      </c>
      <c r="K7151">
        <v>3889</v>
      </c>
      <c r="L7151" s="2">
        <v>45499</v>
      </c>
      <c r="O7151" t="str">
        <f>IF(ecommerce_10000[[#This Row],[Platform]]="Souq","sq",ecommerce_10000[[#This Row],[Platform]])</f>
        <v>Jumia</v>
      </c>
      <c r="P7151" t="str">
        <f>IF(E7151="Souq","sq",IF(E7151="Jumia","Jum",E7151))</f>
        <v>Jum</v>
      </c>
      <c r="Q7151">
        <f>VLOOKUP(ecommerce_10000[[#This Row],[City]],F:I,4,FALSE)</f>
        <v>27872.98</v>
      </c>
      <c r="R7151" s="1">
        <f>SUMIF(C:C,ecommerce_10000[[#This Row],[Category]],I:I)</f>
        <v>57542997.559999913</v>
      </c>
      <c r="S7151" s="1">
        <f>SUMIFS(I:I,C:C,C7151)</f>
        <v>57542997.559999913</v>
      </c>
      <c r="T7151" s="1" t="str">
        <f>INDEX(F:F,MATCH(ecommerce_10000[[#This Row],[TotalAmount]],I:I,0))</f>
        <v>Giza</v>
      </c>
    </row>
    <row r="7152" spans="1:20" x14ac:dyDescent="0.3">
      <c r="A7152" s="1" t="s">
        <v>7196</v>
      </c>
      <c r="B7152" s="1" t="s">
        <v>65</v>
      </c>
      <c r="C7152" s="1" t="s">
        <v>20</v>
      </c>
      <c r="D7152" s="1" t="s">
        <v>66</v>
      </c>
      <c r="E7152" s="1" t="s">
        <v>16</v>
      </c>
      <c r="F7152" s="1" t="s">
        <v>62</v>
      </c>
      <c r="G7152">
        <v>16054.14</v>
      </c>
      <c r="H7152">
        <v>2</v>
      </c>
      <c r="I7152">
        <v>32108.28</v>
      </c>
      <c r="J7152">
        <v>1.6</v>
      </c>
      <c r="K7152">
        <v>4261</v>
      </c>
      <c r="L7152" s="2">
        <v>45565</v>
      </c>
      <c r="O7152" t="str">
        <f>IF(ecommerce_10000[[#This Row],[Platform]]="Souq","sq",ecommerce_10000[[#This Row],[Platform]])</f>
        <v>sq</v>
      </c>
      <c r="P7152" t="str">
        <f>IF(E7152="Souq","sq",IF(E7152="Jumia","Jum",E7152))</f>
        <v>sq</v>
      </c>
      <c r="Q7152">
        <f>VLOOKUP(ecommerce_10000[[#This Row],[City]],F:I,4,FALSE)</f>
        <v>27872.98</v>
      </c>
      <c r="R7152" s="1">
        <f>SUMIF(C:C,ecommerce_10000[[#This Row],[Category]],I:I)</f>
        <v>91504159.730000004</v>
      </c>
      <c r="S7152" s="1">
        <f>SUMIFS(I:I,C:C,C7152)</f>
        <v>91504159.730000004</v>
      </c>
      <c r="T7152" s="1" t="str">
        <f>INDEX(F:F,MATCH(ecommerce_10000[[#This Row],[TotalAmount]],I:I,0))</f>
        <v>Giza</v>
      </c>
    </row>
    <row r="7153" spans="1:20" x14ac:dyDescent="0.3">
      <c r="A7153" s="1" t="s">
        <v>7197</v>
      </c>
      <c r="B7153" s="1" t="s">
        <v>30</v>
      </c>
      <c r="C7153" s="1" t="s">
        <v>31</v>
      </c>
      <c r="D7153" s="1" t="s">
        <v>32</v>
      </c>
      <c r="E7153" s="1" t="s">
        <v>22</v>
      </c>
      <c r="F7153" s="1" t="s">
        <v>28</v>
      </c>
      <c r="G7153">
        <v>3205.59</v>
      </c>
      <c r="H7153">
        <v>3</v>
      </c>
      <c r="I7153">
        <v>9616.77</v>
      </c>
      <c r="J7153">
        <v>1.23</v>
      </c>
      <c r="K7153">
        <v>3061</v>
      </c>
      <c r="L7153" s="2">
        <v>45491</v>
      </c>
      <c r="O7153" t="str">
        <f>IF(ecommerce_10000[[#This Row],[Platform]]="Souq","sq",ecommerce_10000[[#This Row],[Platform]])</f>
        <v>Jumia</v>
      </c>
      <c r="P7153" t="str">
        <f>IF(E7153="Souq","sq",IF(E7153="Jumia","Jum",E7153))</f>
        <v>Jum</v>
      </c>
      <c r="Q7153">
        <f>VLOOKUP(ecommerce_10000[[#This Row],[City]],F:I,4,FALSE)</f>
        <v>26648.76</v>
      </c>
      <c r="R7153" s="1">
        <f>SUMIF(C:C,ecommerce_10000[[#This Row],[Category]],I:I)</f>
        <v>57542997.559999913</v>
      </c>
      <c r="S7153" s="1">
        <f>SUMIFS(I:I,C:C,C7153)</f>
        <v>57542997.559999913</v>
      </c>
      <c r="T7153" s="1" t="str">
        <f>INDEX(F:F,MATCH(ecommerce_10000[[#This Row],[TotalAmount]],I:I,0))</f>
        <v>Casablanca</v>
      </c>
    </row>
    <row r="7154" spans="1:20" x14ac:dyDescent="0.3">
      <c r="A7154" s="1" t="s">
        <v>7198</v>
      </c>
      <c r="B7154" s="1" t="s">
        <v>53</v>
      </c>
      <c r="C7154" s="1" t="s">
        <v>31</v>
      </c>
      <c r="D7154" s="1" t="s">
        <v>54</v>
      </c>
      <c r="E7154" s="1" t="s">
        <v>16</v>
      </c>
      <c r="F7154" s="1" t="s">
        <v>28</v>
      </c>
      <c r="G7154">
        <v>4167.43</v>
      </c>
      <c r="H7154">
        <v>5</v>
      </c>
      <c r="I7154">
        <v>20837.150000000001</v>
      </c>
      <c r="J7154">
        <v>1.58</v>
      </c>
      <c r="K7154">
        <v>3503</v>
      </c>
      <c r="L7154" s="2">
        <v>45343</v>
      </c>
      <c r="O7154" t="str">
        <f>IF(ecommerce_10000[[#This Row],[Platform]]="Souq","sq",ecommerce_10000[[#This Row],[Platform]])</f>
        <v>sq</v>
      </c>
      <c r="P7154" t="str">
        <f>IF(E7154="Souq","sq",IF(E7154="Jumia","Jum",E7154))</f>
        <v>sq</v>
      </c>
      <c r="Q7154">
        <f>VLOOKUP(ecommerce_10000[[#This Row],[City]],F:I,4,FALSE)</f>
        <v>26648.76</v>
      </c>
      <c r="R7154" s="1">
        <f>SUMIF(C:C,ecommerce_10000[[#This Row],[Category]],I:I)</f>
        <v>57542997.559999913</v>
      </c>
      <c r="S7154" s="1">
        <f>SUMIFS(I:I,C:C,C7154)</f>
        <v>57542997.559999913</v>
      </c>
      <c r="T7154" s="1" t="str">
        <f>INDEX(F:F,MATCH(ecommerce_10000[[#This Row],[TotalAmount]],I:I,0))</f>
        <v>Casablanca</v>
      </c>
    </row>
    <row r="7155" spans="1:20" x14ac:dyDescent="0.3">
      <c r="A7155" s="1" t="s">
        <v>7199</v>
      </c>
      <c r="B7155" s="1" t="s">
        <v>30</v>
      </c>
      <c r="C7155" s="1" t="s">
        <v>31</v>
      </c>
      <c r="D7155" s="1" t="s">
        <v>32</v>
      </c>
      <c r="E7155" s="1" t="s">
        <v>22</v>
      </c>
      <c r="F7155" s="1" t="s">
        <v>28</v>
      </c>
      <c r="G7155">
        <v>19831.43</v>
      </c>
      <c r="H7155">
        <v>4</v>
      </c>
      <c r="I7155">
        <v>79325.72</v>
      </c>
      <c r="J7155">
        <v>4.03</v>
      </c>
      <c r="K7155">
        <v>891</v>
      </c>
      <c r="L7155" s="2">
        <v>45645</v>
      </c>
      <c r="O7155" t="str">
        <f>IF(ecommerce_10000[[#This Row],[Platform]]="Souq","sq",ecommerce_10000[[#This Row],[Platform]])</f>
        <v>Jumia</v>
      </c>
      <c r="P7155" t="str">
        <f>IF(E7155="Souq","sq",IF(E7155="Jumia","Jum",E7155))</f>
        <v>Jum</v>
      </c>
      <c r="Q7155">
        <f>VLOOKUP(ecommerce_10000[[#This Row],[City]],F:I,4,FALSE)</f>
        <v>26648.76</v>
      </c>
      <c r="R7155" s="1">
        <f>SUMIF(C:C,ecommerce_10000[[#This Row],[Category]],I:I)</f>
        <v>57542997.559999913</v>
      </c>
      <c r="S7155" s="1">
        <f>SUMIFS(I:I,C:C,C7155)</f>
        <v>57542997.559999913</v>
      </c>
      <c r="T7155" s="1" t="str">
        <f>INDEX(F:F,MATCH(ecommerce_10000[[#This Row],[TotalAmount]],I:I,0))</f>
        <v>Casablanca</v>
      </c>
    </row>
    <row r="7156" spans="1:20" x14ac:dyDescent="0.3">
      <c r="A7156" s="1" t="s">
        <v>7200</v>
      </c>
      <c r="B7156" s="1" t="s">
        <v>43</v>
      </c>
      <c r="C7156" s="1" t="s">
        <v>44</v>
      </c>
      <c r="D7156" s="1" t="s">
        <v>45</v>
      </c>
      <c r="E7156" s="1" t="s">
        <v>22</v>
      </c>
      <c r="F7156" s="1" t="s">
        <v>28</v>
      </c>
      <c r="G7156">
        <v>16766.189999999999</v>
      </c>
      <c r="H7156">
        <v>4</v>
      </c>
      <c r="I7156">
        <v>67064.759999999995</v>
      </c>
      <c r="J7156">
        <v>1.8</v>
      </c>
      <c r="K7156">
        <v>2421</v>
      </c>
      <c r="L7156" s="2">
        <v>45558</v>
      </c>
      <c r="O7156" t="str">
        <f>IF(ecommerce_10000[[#This Row],[Platform]]="Souq","sq",ecommerce_10000[[#This Row],[Platform]])</f>
        <v>Jumia</v>
      </c>
      <c r="P7156" t="str">
        <f>IF(E7156="Souq","sq",IF(E7156="Jumia","Jum",E7156))</f>
        <v>Jum</v>
      </c>
      <c r="Q7156">
        <f>VLOOKUP(ecommerce_10000[[#This Row],[City]],F:I,4,FALSE)</f>
        <v>26648.76</v>
      </c>
      <c r="R7156" s="1">
        <f>SUMIF(C:C,ecommerce_10000[[#This Row],[Category]],I:I)</f>
        <v>31420413.200000018</v>
      </c>
      <c r="S7156" s="1">
        <f>SUMIFS(I:I,C:C,C7156)</f>
        <v>31420413.200000018</v>
      </c>
      <c r="T7156" s="1" t="str">
        <f>INDEX(F:F,MATCH(ecommerce_10000[[#This Row],[TotalAmount]],I:I,0))</f>
        <v>Casablanca</v>
      </c>
    </row>
    <row r="7157" spans="1:20" x14ac:dyDescent="0.3">
      <c r="A7157" s="1" t="s">
        <v>7201</v>
      </c>
      <c r="B7157" s="1" t="s">
        <v>19</v>
      </c>
      <c r="C7157" s="1" t="s">
        <v>20</v>
      </c>
      <c r="D7157" s="1" t="s">
        <v>21</v>
      </c>
      <c r="E7157" s="1" t="s">
        <v>47</v>
      </c>
      <c r="F7157" s="1" t="s">
        <v>17</v>
      </c>
      <c r="G7157">
        <v>1504.71</v>
      </c>
      <c r="H7157">
        <v>2</v>
      </c>
      <c r="I7157">
        <v>3009.42</v>
      </c>
      <c r="J7157">
        <v>3.54</v>
      </c>
      <c r="K7157">
        <v>2787</v>
      </c>
      <c r="L7157" s="2">
        <v>45639</v>
      </c>
      <c r="O7157" t="str">
        <f>IF(ecommerce_10000[[#This Row],[Platform]]="Souq","sq",ecommerce_10000[[#This Row],[Platform]])</f>
        <v>Amazon</v>
      </c>
      <c r="P7157" t="str">
        <f>IF(E7157="Souq","sq",IF(E7157="Jumia","Jum",E7157))</f>
        <v>Amazon</v>
      </c>
      <c r="Q7157">
        <f>VLOOKUP(ecommerce_10000[[#This Row],[City]],F:I,4,FALSE)</f>
        <v>16284.02</v>
      </c>
      <c r="R7157" s="1">
        <f>SUMIF(C:C,ecommerce_10000[[#This Row],[Category]],I:I)</f>
        <v>91504159.730000004</v>
      </c>
      <c r="S7157" s="1">
        <f>SUMIFS(I:I,C:C,C7157)</f>
        <v>91504159.730000004</v>
      </c>
      <c r="T7157" s="1" t="str">
        <f>INDEX(F:F,MATCH(ecommerce_10000[[#This Row],[TotalAmount]],I:I,0))</f>
        <v>Cairo</v>
      </c>
    </row>
    <row r="7158" spans="1:20" x14ac:dyDescent="0.3">
      <c r="A7158" s="1" t="s">
        <v>7202</v>
      </c>
      <c r="B7158" s="1" t="s">
        <v>25</v>
      </c>
      <c r="C7158" s="1" t="s">
        <v>26</v>
      </c>
      <c r="D7158" s="1" t="s">
        <v>27</v>
      </c>
      <c r="E7158" s="1" t="s">
        <v>16</v>
      </c>
      <c r="F7158" s="1" t="s">
        <v>23</v>
      </c>
      <c r="G7158">
        <v>15669.01</v>
      </c>
      <c r="H7158">
        <v>5</v>
      </c>
      <c r="I7158">
        <v>78345.05</v>
      </c>
      <c r="J7158">
        <v>1.18</v>
      </c>
      <c r="K7158">
        <v>3015</v>
      </c>
      <c r="L7158" s="2">
        <v>45589</v>
      </c>
      <c r="O7158" t="str">
        <f>IF(ecommerce_10000[[#This Row],[Platform]]="Souq","sq",ecommerce_10000[[#This Row],[Platform]])</f>
        <v>sq</v>
      </c>
      <c r="P7158" t="str">
        <f>IF(E7158="Souq","sq",IF(E7158="Jumia","Jum",E7158))</f>
        <v>sq</v>
      </c>
      <c r="Q7158">
        <f>VLOOKUP(ecommerce_10000[[#This Row],[City]],F:I,4,FALSE)</f>
        <v>13290.4</v>
      </c>
      <c r="R7158" s="1">
        <f>SUMIF(C:C,ecommerce_10000[[#This Row],[Category]],I:I)</f>
        <v>29200970.130000021</v>
      </c>
      <c r="S7158" s="1">
        <f>SUMIFS(I:I,C:C,C7158)</f>
        <v>29200970.130000021</v>
      </c>
      <c r="T7158" s="1" t="str">
        <f>INDEX(F:F,MATCH(ecommerce_10000[[#This Row],[TotalAmount]],I:I,0))</f>
        <v>Alexandria</v>
      </c>
    </row>
    <row r="7159" spans="1:20" x14ac:dyDescent="0.3">
      <c r="A7159" s="1" t="s">
        <v>7203</v>
      </c>
      <c r="B7159" s="1" t="s">
        <v>65</v>
      </c>
      <c r="C7159" s="1" t="s">
        <v>20</v>
      </c>
      <c r="D7159" s="1" t="s">
        <v>66</v>
      </c>
      <c r="E7159" s="1" t="s">
        <v>16</v>
      </c>
      <c r="F7159" s="1" t="s">
        <v>40</v>
      </c>
      <c r="G7159">
        <v>4765.3900000000003</v>
      </c>
      <c r="H7159">
        <v>5</v>
      </c>
      <c r="I7159">
        <v>23826.95</v>
      </c>
      <c r="J7159">
        <v>2.46</v>
      </c>
      <c r="K7159">
        <v>674</v>
      </c>
      <c r="L7159" s="2">
        <v>45568</v>
      </c>
      <c r="O7159" t="str">
        <f>IF(ecommerce_10000[[#This Row],[Platform]]="Souq","sq",ecommerce_10000[[#This Row],[Platform]])</f>
        <v>sq</v>
      </c>
      <c r="P7159" t="str">
        <f>IF(E7159="Souq","sq",IF(E7159="Jumia","Jum",E7159))</f>
        <v>sq</v>
      </c>
      <c r="Q7159">
        <f>VLOOKUP(ecommerce_10000[[#This Row],[City]],F:I,4,FALSE)</f>
        <v>99349.3</v>
      </c>
      <c r="R7159" s="1">
        <f>SUMIF(C:C,ecommerce_10000[[#This Row],[Category]],I:I)</f>
        <v>91504159.730000004</v>
      </c>
      <c r="S7159" s="1">
        <f>SUMIFS(I:I,C:C,C7159)</f>
        <v>91504159.730000004</v>
      </c>
      <c r="T7159" s="1" t="str">
        <f>INDEX(F:F,MATCH(ecommerce_10000[[#This Row],[TotalAmount]],I:I,0))</f>
        <v>Riyadh</v>
      </c>
    </row>
    <row r="7160" spans="1:20" x14ac:dyDescent="0.3">
      <c r="A7160" s="1" t="s">
        <v>7204</v>
      </c>
      <c r="B7160" s="1" t="s">
        <v>43</v>
      </c>
      <c r="C7160" s="1" t="s">
        <v>44</v>
      </c>
      <c r="D7160" s="1" t="s">
        <v>45</v>
      </c>
      <c r="E7160" s="1" t="s">
        <v>22</v>
      </c>
      <c r="F7160" s="1" t="s">
        <v>28</v>
      </c>
      <c r="G7160">
        <v>12178.09</v>
      </c>
      <c r="H7160">
        <v>2</v>
      </c>
      <c r="I7160">
        <v>24356.18</v>
      </c>
      <c r="J7160">
        <v>1.1100000000000001</v>
      </c>
      <c r="K7160">
        <v>2746</v>
      </c>
      <c r="L7160" s="2">
        <v>45357</v>
      </c>
      <c r="O7160" t="str">
        <f>IF(ecommerce_10000[[#This Row],[Platform]]="Souq","sq",ecommerce_10000[[#This Row],[Platform]])</f>
        <v>Jumia</v>
      </c>
      <c r="P7160" t="str">
        <f>IF(E7160="Souq","sq",IF(E7160="Jumia","Jum",E7160))</f>
        <v>Jum</v>
      </c>
      <c r="Q7160">
        <f>VLOOKUP(ecommerce_10000[[#This Row],[City]],F:I,4,FALSE)</f>
        <v>26648.76</v>
      </c>
      <c r="R7160" s="1">
        <f>SUMIF(C:C,ecommerce_10000[[#This Row],[Category]],I:I)</f>
        <v>31420413.200000018</v>
      </c>
      <c r="S7160" s="1">
        <f>SUMIFS(I:I,C:C,C7160)</f>
        <v>31420413.200000018</v>
      </c>
      <c r="T7160" s="1" t="str">
        <f>INDEX(F:F,MATCH(ecommerce_10000[[#This Row],[TotalAmount]],I:I,0))</f>
        <v>Casablanca</v>
      </c>
    </row>
    <row r="7161" spans="1:20" x14ac:dyDescent="0.3">
      <c r="A7161" s="1" t="s">
        <v>7205</v>
      </c>
      <c r="B7161" s="1" t="s">
        <v>30</v>
      </c>
      <c r="C7161" s="1" t="s">
        <v>31</v>
      </c>
      <c r="D7161" s="1" t="s">
        <v>32</v>
      </c>
      <c r="E7161" s="1" t="s">
        <v>22</v>
      </c>
      <c r="F7161" s="1" t="s">
        <v>28</v>
      </c>
      <c r="G7161">
        <v>4139.7</v>
      </c>
      <c r="H7161">
        <v>1</v>
      </c>
      <c r="I7161">
        <v>4139.7</v>
      </c>
      <c r="J7161">
        <v>1.62</v>
      </c>
      <c r="K7161">
        <v>2070</v>
      </c>
      <c r="L7161" s="2">
        <v>45474</v>
      </c>
      <c r="O7161" t="str">
        <f>IF(ecommerce_10000[[#This Row],[Platform]]="Souq","sq",ecommerce_10000[[#This Row],[Platform]])</f>
        <v>Jumia</v>
      </c>
      <c r="P7161" t="str">
        <f>IF(E7161="Souq","sq",IF(E7161="Jumia","Jum",E7161))</f>
        <v>Jum</v>
      </c>
      <c r="Q7161">
        <f>VLOOKUP(ecommerce_10000[[#This Row],[City]],F:I,4,FALSE)</f>
        <v>26648.76</v>
      </c>
      <c r="R7161" s="1">
        <f>SUMIF(C:C,ecommerce_10000[[#This Row],[Category]],I:I)</f>
        <v>57542997.559999913</v>
      </c>
      <c r="S7161" s="1">
        <f>SUMIFS(I:I,C:C,C7161)</f>
        <v>57542997.559999913</v>
      </c>
      <c r="T7161" s="1" t="str">
        <f>INDEX(F:F,MATCH(ecommerce_10000[[#This Row],[TotalAmount]],I:I,0))</f>
        <v>Casablanca</v>
      </c>
    </row>
    <row r="7162" spans="1:20" x14ac:dyDescent="0.3">
      <c r="A7162" s="1" t="s">
        <v>7206</v>
      </c>
      <c r="B7162" s="1" t="s">
        <v>65</v>
      </c>
      <c r="C7162" s="1" t="s">
        <v>20</v>
      </c>
      <c r="D7162" s="1" t="s">
        <v>66</v>
      </c>
      <c r="E7162" s="1" t="s">
        <v>47</v>
      </c>
      <c r="F7162" s="1" t="s">
        <v>28</v>
      </c>
      <c r="G7162">
        <v>11864.64</v>
      </c>
      <c r="H7162">
        <v>3</v>
      </c>
      <c r="I7162">
        <v>35593.919999999998</v>
      </c>
      <c r="J7162">
        <v>3.47</v>
      </c>
      <c r="K7162">
        <v>1767</v>
      </c>
      <c r="L7162" s="2">
        <v>45636</v>
      </c>
      <c r="O7162" t="str">
        <f>IF(ecommerce_10000[[#This Row],[Platform]]="Souq","sq",ecommerce_10000[[#This Row],[Platform]])</f>
        <v>Amazon</v>
      </c>
      <c r="P7162" t="str">
        <f>IF(E7162="Souq","sq",IF(E7162="Jumia","Jum",E7162))</f>
        <v>Amazon</v>
      </c>
      <c r="Q7162">
        <f>VLOOKUP(ecommerce_10000[[#This Row],[City]],F:I,4,FALSE)</f>
        <v>26648.76</v>
      </c>
      <c r="R7162" s="1">
        <f>SUMIF(C:C,ecommerce_10000[[#This Row],[Category]],I:I)</f>
        <v>91504159.730000004</v>
      </c>
      <c r="S7162" s="1">
        <f>SUMIFS(I:I,C:C,C7162)</f>
        <v>91504159.730000004</v>
      </c>
      <c r="T7162" s="1" t="str">
        <f>INDEX(F:F,MATCH(ecommerce_10000[[#This Row],[TotalAmount]],I:I,0))</f>
        <v>Casablanca</v>
      </c>
    </row>
    <row r="7163" spans="1:20" x14ac:dyDescent="0.3">
      <c r="A7163" s="1" t="s">
        <v>7207</v>
      </c>
      <c r="B7163" s="1" t="s">
        <v>49</v>
      </c>
      <c r="C7163" s="1" t="s">
        <v>14</v>
      </c>
      <c r="D7163" s="1" t="s">
        <v>50</v>
      </c>
      <c r="E7163" s="1" t="s">
        <v>22</v>
      </c>
      <c r="F7163" s="1" t="s">
        <v>17</v>
      </c>
      <c r="G7163">
        <v>10289.76</v>
      </c>
      <c r="H7163">
        <v>5</v>
      </c>
      <c r="I7163">
        <v>51448.800000000003</v>
      </c>
      <c r="J7163">
        <v>1.21</v>
      </c>
      <c r="K7163">
        <v>1311</v>
      </c>
      <c r="L7163" s="2">
        <v>45334</v>
      </c>
      <c r="O7163" t="str">
        <f>IF(ecommerce_10000[[#This Row],[Platform]]="Souq","sq",ecommerce_10000[[#This Row],[Platform]])</f>
        <v>Jumia</v>
      </c>
      <c r="P7163" t="str">
        <f>IF(E7163="Souq","sq",IF(E7163="Jumia","Jum",E7163))</f>
        <v>Jum</v>
      </c>
      <c r="Q7163">
        <f>VLOOKUP(ecommerce_10000[[#This Row],[City]],F:I,4,FALSE)</f>
        <v>16284.02</v>
      </c>
      <c r="R7163" s="1">
        <f>SUMIF(C:C,ecommerce_10000[[#This Row],[Category]],I:I)</f>
        <v>92327183.770000085</v>
      </c>
      <c r="S7163" s="1">
        <f>SUMIFS(I:I,C:C,C7163)</f>
        <v>92327183.770000085</v>
      </c>
      <c r="T7163" s="1" t="str">
        <f>INDEX(F:F,MATCH(ecommerce_10000[[#This Row],[TotalAmount]],I:I,0))</f>
        <v>Cairo</v>
      </c>
    </row>
    <row r="7164" spans="1:20" x14ac:dyDescent="0.3">
      <c r="A7164" s="1" t="s">
        <v>7208</v>
      </c>
      <c r="B7164" s="1" t="s">
        <v>13</v>
      </c>
      <c r="C7164" s="1" t="s">
        <v>14</v>
      </c>
      <c r="D7164" s="1" t="s">
        <v>15</v>
      </c>
      <c r="E7164" s="1" t="s">
        <v>22</v>
      </c>
      <c r="F7164" s="1" t="s">
        <v>17</v>
      </c>
      <c r="G7164">
        <v>11393.74</v>
      </c>
      <c r="H7164">
        <v>1</v>
      </c>
      <c r="I7164">
        <v>11393.74</v>
      </c>
      <c r="J7164">
        <v>4.1500000000000004</v>
      </c>
      <c r="K7164">
        <v>1277</v>
      </c>
      <c r="L7164" s="2">
        <v>45553</v>
      </c>
      <c r="O7164" t="str">
        <f>IF(ecommerce_10000[[#This Row],[Platform]]="Souq","sq",ecommerce_10000[[#This Row],[Platform]])</f>
        <v>Jumia</v>
      </c>
      <c r="P7164" t="str">
        <f>IF(E7164="Souq","sq",IF(E7164="Jumia","Jum",E7164))</f>
        <v>Jum</v>
      </c>
      <c r="Q7164">
        <f>VLOOKUP(ecommerce_10000[[#This Row],[City]],F:I,4,FALSE)</f>
        <v>16284.02</v>
      </c>
      <c r="R7164" s="1">
        <f>SUMIF(C:C,ecommerce_10000[[#This Row],[Category]],I:I)</f>
        <v>92327183.770000085</v>
      </c>
      <c r="S7164" s="1">
        <f>SUMIFS(I:I,C:C,C7164)</f>
        <v>92327183.770000085</v>
      </c>
      <c r="T7164" s="1" t="str">
        <f>INDEX(F:F,MATCH(ecommerce_10000[[#This Row],[TotalAmount]],I:I,0))</f>
        <v>Cairo</v>
      </c>
    </row>
    <row r="7165" spans="1:20" x14ac:dyDescent="0.3">
      <c r="A7165" s="1" t="s">
        <v>7209</v>
      </c>
      <c r="B7165" s="1" t="s">
        <v>13</v>
      </c>
      <c r="C7165" s="1" t="s">
        <v>14</v>
      </c>
      <c r="D7165" s="1" t="s">
        <v>15</v>
      </c>
      <c r="E7165" s="1" t="s">
        <v>16</v>
      </c>
      <c r="F7165" s="1" t="s">
        <v>40</v>
      </c>
      <c r="G7165">
        <v>5998.61</v>
      </c>
      <c r="H7165">
        <v>1</v>
      </c>
      <c r="I7165">
        <v>5998.61</v>
      </c>
      <c r="J7165">
        <v>4.32</v>
      </c>
      <c r="K7165">
        <v>1066</v>
      </c>
      <c r="L7165" s="2">
        <v>45380</v>
      </c>
      <c r="O7165" t="str">
        <f>IF(ecommerce_10000[[#This Row],[Platform]]="Souq","sq",ecommerce_10000[[#This Row],[Platform]])</f>
        <v>sq</v>
      </c>
      <c r="P7165" t="str">
        <f>IF(E7165="Souq","sq",IF(E7165="Jumia","Jum",E7165))</f>
        <v>sq</v>
      </c>
      <c r="Q7165">
        <f>VLOOKUP(ecommerce_10000[[#This Row],[City]],F:I,4,FALSE)</f>
        <v>99349.3</v>
      </c>
      <c r="R7165" s="1">
        <f>SUMIF(C:C,ecommerce_10000[[#This Row],[Category]],I:I)</f>
        <v>92327183.770000085</v>
      </c>
      <c r="S7165" s="1">
        <f>SUMIFS(I:I,C:C,C7165)</f>
        <v>92327183.770000085</v>
      </c>
      <c r="T7165" s="1" t="str">
        <f>INDEX(F:F,MATCH(ecommerce_10000[[#This Row],[TotalAmount]],I:I,0))</f>
        <v>Riyadh</v>
      </c>
    </row>
    <row r="7166" spans="1:20" x14ac:dyDescent="0.3">
      <c r="A7166" s="1" t="s">
        <v>7210</v>
      </c>
      <c r="B7166" s="1" t="s">
        <v>19</v>
      </c>
      <c r="C7166" s="1" t="s">
        <v>20</v>
      </c>
      <c r="D7166" s="1" t="s">
        <v>21</v>
      </c>
      <c r="E7166" s="1" t="s">
        <v>16</v>
      </c>
      <c r="F7166" s="1" t="s">
        <v>17</v>
      </c>
      <c r="G7166">
        <v>8644.01</v>
      </c>
      <c r="H7166">
        <v>2</v>
      </c>
      <c r="I7166">
        <v>17288.02</v>
      </c>
      <c r="J7166">
        <v>3.23</v>
      </c>
      <c r="K7166">
        <v>2429</v>
      </c>
      <c r="L7166" s="2">
        <v>45292</v>
      </c>
      <c r="O7166" t="str">
        <f>IF(ecommerce_10000[[#This Row],[Platform]]="Souq","sq",ecommerce_10000[[#This Row],[Platform]])</f>
        <v>sq</v>
      </c>
      <c r="P7166" t="str">
        <f>IF(E7166="Souq","sq",IF(E7166="Jumia","Jum",E7166))</f>
        <v>sq</v>
      </c>
      <c r="Q7166">
        <f>VLOOKUP(ecommerce_10000[[#This Row],[City]],F:I,4,FALSE)</f>
        <v>16284.02</v>
      </c>
      <c r="R7166" s="1">
        <f>SUMIF(C:C,ecommerce_10000[[#This Row],[Category]],I:I)</f>
        <v>91504159.730000004</v>
      </c>
      <c r="S7166" s="1">
        <f>SUMIFS(I:I,C:C,C7166)</f>
        <v>91504159.730000004</v>
      </c>
      <c r="T7166" s="1" t="str">
        <f>INDEX(F:F,MATCH(ecommerce_10000[[#This Row],[TotalAmount]],I:I,0))</f>
        <v>Cairo</v>
      </c>
    </row>
    <row r="7167" spans="1:20" x14ac:dyDescent="0.3">
      <c r="A7167" s="1" t="s">
        <v>7211</v>
      </c>
      <c r="B7167" s="1" t="s">
        <v>19</v>
      </c>
      <c r="C7167" s="1" t="s">
        <v>20</v>
      </c>
      <c r="D7167" s="1" t="s">
        <v>21</v>
      </c>
      <c r="E7167" s="1" t="s">
        <v>47</v>
      </c>
      <c r="F7167" s="1" t="s">
        <v>23</v>
      </c>
      <c r="G7167">
        <v>15328.56</v>
      </c>
      <c r="H7167">
        <v>3</v>
      </c>
      <c r="I7167">
        <v>45985.68</v>
      </c>
      <c r="J7167">
        <v>3.66</v>
      </c>
      <c r="K7167">
        <v>4575</v>
      </c>
      <c r="L7167" s="2">
        <v>45594</v>
      </c>
      <c r="O7167" t="str">
        <f>IF(ecommerce_10000[[#This Row],[Platform]]="Souq","sq",ecommerce_10000[[#This Row],[Platform]])</f>
        <v>Amazon</v>
      </c>
      <c r="P7167" t="str">
        <f>IF(E7167="Souq","sq",IF(E7167="Jumia","Jum",E7167))</f>
        <v>Amazon</v>
      </c>
      <c r="Q7167">
        <f>VLOOKUP(ecommerce_10000[[#This Row],[City]],F:I,4,FALSE)</f>
        <v>13290.4</v>
      </c>
      <c r="R7167" s="1">
        <f>SUMIF(C:C,ecommerce_10000[[#This Row],[Category]],I:I)</f>
        <v>91504159.730000004</v>
      </c>
      <c r="S7167" s="1">
        <f>SUMIFS(I:I,C:C,C7167)</f>
        <v>91504159.730000004</v>
      </c>
      <c r="T7167" s="1" t="str">
        <f>INDEX(F:F,MATCH(ecommerce_10000[[#This Row],[TotalAmount]],I:I,0))</f>
        <v>Alexandria</v>
      </c>
    </row>
    <row r="7168" spans="1:20" x14ac:dyDescent="0.3">
      <c r="A7168" s="1" t="s">
        <v>7212</v>
      </c>
      <c r="B7168" s="1" t="s">
        <v>53</v>
      </c>
      <c r="C7168" s="1" t="s">
        <v>31</v>
      </c>
      <c r="D7168" s="1" t="s">
        <v>54</v>
      </c>
      <c r="E7168" s="1" t="s">
        <v>22</v>
      </c>
      <c r="F7168" s="1" t="s">
        <v>28</v>
      </c>
      <c r="G7168">
        <v>11218.66</v>
      </c>
      <c r="H7168">
        <v>3</v>
      </c>
      <c r="I7168">
        <v>33655.980000000003</v>
      </c>
      <c r="J7168">
        <v>2.37</v>
      </c>
      <c r="K7168">
        <v>1039</v>
      </c>
      <c r="L7168" s="2">
        <v>45495</v>
      </c>
      <c r="O7168" t="str">
        <f>IF(ecommerce_10000[[#This Row],[Platform]]="Souq","sq",ecommerce_10000[[#This Row],[Platform]])</f>
        <v>Jumia</v>
      </c>
      <c r="P7168" t="str">
        <f>IF(E7168="Souq","sq",IF(E7168="Jumia","Jum",E7168))</f>
        <v>Jum</v>
      </c>
      <c r="Q7168">
        <f>VLOOKUP(ecommerce_10000[[#This Row],[City]],F:I,4,FALSE)</f>
        <v>26648.76</v>
      </c>
      <c r="R7168" s="1">
        <f>SUMIF(C:C,ecommerce_10000[[#This Row],[Category]],I:I)</f>
        <v>57542997.559999913</v>
      </c>
      <c r="S7168" s="1">
        <f>SUMIFS(I:I,C:C,C7168)</f>
        <v>57542997.559999913</v>
      </c>
      <c r="T7168" s="1" t="str">
        <f>INDEX(F:F,MATCH(ecommerce_10000[[#This Row],[TotalAmount]],I:I,0))</f>
        <v>Casablanca</v>
      </c>
    </row>
    <row r="7169" spans="1:20" x14ac:dyDescent="0.3">
      <c r="A7169" s="1" t="s">
        <v>7213</v>
      </c>
      <c r="B7169" s="1" t="s">
        <v>13</v>
      </c>
      <c r="C7169" s="1" t="s">
        <v>14</v>
      </c>
      <c r="D7169" s="1" t="s">
        <v>15</v>
      </c>
      <c r="E7169" s="1" t="s">
        <v>16</v>
      </c>
      <c r="F7169" s="1" t="s">
        <v>23</v>
      </c>
      <c r="G7169">
        <v>12016.01</v>
      </c>
      <c r="H7169">
        <v>1</v>
      </c>
      <c r="I7169">
        <v>12016.01</v>
      </c>
      <c r="J7169">
        <v>3.95</v>
      </c>
      <c r="K7169">
        <v>4632</v>
      </c>
      <c r="L7169" s="2">
        <v>45307</v>
      </c>
      <c r="O7169" t="str">
        <f>IF(ecommerce_10000[[#This Row],[Platform]]="Souq","sq",ecommerce_10000[[#This Row],[Platform]])</f>
        <v>sq</v>
      </c>
      <c r="P7169" t="str">
        <f>IF(E7169="Souq","sq",IF(E7169="Jumia","Jum",E7169))</f>
        <v>sq</v>
      </c>
      <c r="Q7169">
        <f>VLOOKUP(ecommerce_10000[[#This Row],[City]],F:I,4,FALSE)</f>
        <v>13290.4</v>
      </c>
      <c r="R7169" s="1">
        <f>SUMIF(C:C,ecommerce_10000[[#This Row],[Category]],I:I)</f>
        <v>92327183.770000085</v>
      </c>
      <c r="S7169" s="1">
        <f>SUMIFS(I:I,C:C,C7169)</f>
        <v>92327183.770000085</v>
      </c>
      <c r="T7169" s="1" t="str">
        <f>INDEX(F:F,MATCH(ecommerce_10000[[#This Row],[TotalAmount]],I:I,0))</f>
        <v>Alexandria</v>
      </c>
    </row>
    <row r="7170" spans="1:20" x14ac:dyDescent="0.3">
      <c r="A7170" s="1" t="s">
        <v>7214</v>
      </c>
      <c r="B7170" s="1" t="s">
        <v>49</v>
      </c>
      <c r="C7170" s="1" t="s">
        <v>14</v>
      </c>
      <c r="D7170" s="1" t="s">
        <v>50</v>
      </c>
      <c r="E7170" s="1" t="s">
        <v>16</v>
      </c>
      <c r="F7170" s="1" t="s">
        <v>28</v>
      </c>
      <c r="G7170">
        <v>4455.55</v>
      </c>
      <c r="H7170">
        <v>2</v>
      </c>
      <c r="I7170">
        <v>8911.1</v>
      </c>
      <c r="J7170">
        <v>1.69</v>
      </c>
      <c r="K7170">
        <v>1522</v>
      </c>
      <c r="L7170" s="2">
        <v>45489</v>
      </c>
      <c r="O7170" t="str">
        <f>IF(ecommerce_10000[[#This Row],[Platform]]="Souq","sq",ecommerce_10000[[#This Row],[Platform]])</f>
        <v>sq</v>
      </c>
      <c r="P7170" t="str">
        <f>IF(E7170="Souq","sq",IF(E7170="Jumia","Jum",E7170))</f>
        <v>sq</v>
      </c>
      <c r="Q7170">
        <f>VLOOKUP(ecommerce_10000[[#This Row],[City]],F:I,4,FALSE)</f>
        <v>26648.76</v>
      </c>
      <c r="R7170" s="1">
        <f>SUMIF(C:C,ecommerce_10000[[#This Row],[Category]],I:I)</f>
        <v>92327183.770000085</v>
      </c>
      <c r="S7170" s="1">
        <f>SUMIFS(I:I,C:C,C7170)</f>
        <v>92327183.770000085</v>
      </c>
      <c r="T7170" s="1" t="str">
        <f>INDEX(F:F,MATCH(ecommerce_10000[[#This Row],[TotalAmount]],I:I,0))</f>
        <v>Casablanca</v>
      </c>
    </row>
    <row r="7171" spans="1:20" x14ac:dyDescent="0.3">
      <c r="A7171" s="1" t="s">
        <v>7215</v>
      </c>
      <c r="B7171" s="1" t="s">
        <v>30</v>
      </c>
      <c r="C7171" s="1" t="s">
        <v>31</v>
      </c>
      <c r="D7171" s="1" t="s">
        <v>32</v>
      </c>
      <c r="E7171" s="1" t="s">
        <v>16</v>
      </c>
      <c r="F7171" s="1" t="s">
        <v>33</v>
      </c>
      <c r="G7171">
        <v>11958</v>
      </c>
      <c r="H7171">
        <v>4</v>
      </c>
      <c r="I7171">
        <v>47832</v>
      </c>
      <c r="J7171">
        <v>1.23</v>
      </c>
      <c r="K7171">
        <v>540</v>
      </c>
      <c r="L7171" s="2">
        <v>45634</v>
      </c>
      <c r="O7171" t="str">
        <f>IF(ecommerce_10000[[#This Row],[Platform]]="Souq","sq",ecommerce_10000[[#This Row],[Platform]])</f>
        <v>sq</v>
      </c>
      <c r="P7171" t="str">
        <f>IF(E7171="Souq","sq",IF(E7171="Jumia","Jum",E7171))</f>
        <v>sq</v>
      </c>
      <c r="Q7171">
        <f>VLOOKUP(ecommerce_10000[[#This Row],[City]],F:I,4,FALSE)</f>
        <v>3665.44</v>
      </c>
      <c r="R7171" s="1">
        <f>SUMIF(C:C,ecommerce_10000[[#This Row],[Category]],I:I)</f>
        <v>57542997.559999913</v>
      </c>
      <c r="S7171" s="1">
        <f>SUMIFS(I:I,C:C,C7171)</f>
        <v>57542997.559999913</v>
      </c>
      <c r="T7171" s="1" t="str">
        <f>INDEX(F:F,MATCH(ecommerce_10000[[#This Row],[TotalAmount]],I:I,0))</f>
        <v>Dubai</v>
      </c>
    </row>
    <row r="7172" spans="1:20" x14ac:dyDescent="0.3">
      <c r="A7172" s="1" t="s">
        <v>7216</v>
      </c>
      <c r="B7172" s="1" t="s">
        <v>38</v>
      </c>
      <c r="C7172" s="1" t="s">
        <v>20</v>
      </c>
      <c r="D7172" s="1" t="s">
        <v>39</v>
      </c>
      <c r="E7172" s="1" t="s">
        <v>47</v>
      </c>
      <c r="F7172" s="1" t="s">
        <v>33</v>
      </c>
      <c r="G7172">
        <v>19781.349999999999</v>
      </c>
      <c r="H7172">
        <v>4</v>
      </c>
      <c r="I7172">
        <v>79125.399999999994</v>
      </c>
      <c r="J7172">
        <v>3.54</v>
      </c>
      <c r="K7172">
        <v>4719</v>
      </c>
      <c r="L7172" s="2">
        <v>45614</v>
      </c>
      <c r="O7172" t="str">
        <f>IF(ecommerce_10000[[#This Row],[Platform]]="Souq","sq",ecommerce_10000[[#This Row],[Platform]])</f>
        <v>Amazon</v>
      </c>
      <c r="P7172" t="str">
        <f>IF(E7172="Souq","sq",IF(E7172="Jumia","Jum",E7172))</f>
        <v>Amazon</v>
      </c>
      <c r="Q7172">
        <f>VLOOKUP(ecommerce_10000[[#This Row],[City]],F:I,4,FALSE)</f>
        <v>3665.44</v>
      </c>
      <c r="R7172" s="1">
        <f>SUMIF(C:C,ecommerce_10000[[#This Row],[Category]],I:I)</f>
        <v>91504159.730000004</v>
      </c>
      <c r="S7172" s="1">
        <f>SUMIFS(I:I,C:C,C7172)</f>
        <v>91504159.730000004</v>
      </c>
      <c r="T7172" s="1" t="str">
        <f>INDEX(F:F,MATCH(ecommerce_10000[[#This Row],[TotalAmount]],I:I,0))</f>
        <v>Dubai</v>
      </c>
    </row>
    <row r="7173" spans="1:20" x14ac:dyDescent="0.3">
      <c r="A7173" s="1" t="s">
        <v>7217</v>
      </c>
      <c r="B7173" s="1" t="s">
        <v>43</v>
      </c>
      <c r="C7173" s="1" t="s">
        <v>44</v>
      </c>
      <c r="D7173" s="1" t="s">
        <v>45</v>
      </c>
      <c r="E7173" s="1" t="s">
        <v>16</v>
      </c>
      <c r="F7173" s="1" t="s">
        <v>28</v>
      </c>
      <c r="G7173">
        <v>313.57</v>
      </c>
      <c r="H7173">
        <v>3</v>
      </c>
      <c r="I7173">
        <v>940.71</v>
      </c>
      <c r="J7173">
        <v>2.96</v>
      </c>
      <c r="K7173">
        <v>3230</v>
      </c>
      <c r="L7173" s="2">
        <v>45383</v>
      </c>
      <c r="O7173" t="str">
        <f>IF(ecommerce_10000[[#This Row],[Platform]]="Souq","sq",ecommerce_10000[[#This Row],[Platform]])</f>
        <v>sq</v>
      </c>
      <c r="P7173" t="str">
        <f>IF(E7173="Souq","sq",IF(E7173="Jumia","Jum",E7173))</f>
        <v>sq</v>
      </c>
      <c r="Q7173">
        <f>VLOOKUP(ecommerce_10000[[#This Row],[City]],F:I,4,FALSE)</f>
        <v>26648.76</v>
      </c>
      <c r="R7173" s="1">
        <f>SUMIF(C:C,ecommerce_10000[[#This Row],[Category]],I:I)</f>
        <v>31420413.200000018</v>
      </c>
      <c r="S7173" s="1">
        <f>SUMIFS(I:I,C:C,C7173)</f>
        <v>31420413.200000018</v>
      </c>
      <c r="T7173" s="1" t="str">
        <f>INDEX(F:F,MATCH(ecommerce_10000[[#This Row],[TotalAmount]],I:I,0))</f>
        <v>Casablanca</v>
      </c>
    </row>
    <row r="7174" spans="1:20" x14ac:dyDescent="0.3">
      <c r="A7174" s="1" t="s">
        <v>7218</v>
      </c>
      <c r="B7174" s="1" t="s">
        <v>30</v>
      </c>
      <c r="C7174" s="1" t="s">
        <v>31</v>
      </c>
      <c r="D7174" s="1" t="s">
        <v>32</v>
      </c>
      <c r="E7174" s="1" t="s">
        <v>47</v>
      </c>
      <c r="F7174" s="1" t="s">
        <v>62</v>
      </c>
      <c r="G7174">
        <v>12867.9</v>
      </c>
      <c r="H7174">
        <v>3</v>
      </c>
      <c r="I7174">
        <v>38603.699999999997</v>
      </c>
      <c r="J7174">
        <v>4.3099999999999996</v>
      </c>
      <c r="K7174">
        <v>229</v>
      </c>
      <c r="L7174" s="2">
        <v>45611</v>
      </c>
      <c r="O7174" t="str">
        <f>IF(ecommerce_10000[[#This Row],[Platform]]="Souq","sq",ecommerce_10000[[#This Row],[Platform]])</f>
        <v>Amazon</v>
      </c>
      <c r="P7174" t="str">
        <f>IF(E7174="Souq","sq",IF(E7174="Jumia","Jum",E7174))</f>
        <v>Amazon</v>
      </c>
      <c r="Q7174">
        <f>VLOOKUP(ecommerce_10000[[#This Row],[City]],F:I,4,FALSE)</f>
        <v>27872.98</v>
      </c>
      <c r="R7174" s="1">
        <f>SUMIF(C:C,ecommerce_10000[[#This Row],[Category]],I:I)</f>
        <v>57542997.559999913</v>
      </c>
      <c r="S7174" s="1">
        <f>SUMIFS(I:I,C:C,C7174)</f>
        <v>57542997.559999913</v>
      </c>
      <c r="T7174" s="1" t="str">
        <f>INDEX(F:F,MATCH(ecommerce_10000[[#This Row],[TotalAmount]],I:I,0))</f>
        <v>Giza</v>
      </c>
    </row>
    <row r="7175" spans="1:20" x14ac:dyDescent="0.3">
      <c r="A7175" s="1" t="s">
        <v>7219</v>
      </c>
      <c r="B7175" s="1" t="s">
        <v>53</v>
      </c>
      <c r="C7175" s="1" t="s">
        <v>31</v>
      </c>
      <c r="D7175" s="1" t="s">
        <v>54</v>
      </c>
      <c r="E7175" s="1" t="s">
        <v>22</v>
      </c>
      <c r="F7175" s="1" t="s">
        <v>28</v>
      </c>
      <c r="G7175">
        <v>7121.33</v>
      </c>
      <c r="H7175">
        <v>3</v>
      </c>
      <c r="I7175">
        <v>21363.99</v>
      </c>
      <c r="J7175">
        <v>3</v>
      </c>
      <c r="K7175">
        <v>1635</v>
      </c>
      <c r="L7175" s="2">
        <v>45321</v>
      </c>
      <c r="O7175" t="str">
        <f>IF(ecommerce_10000[[#This Row],[Platform]]="Souq","sq",ecommerce_10000[[#This Row],[Platform]])</f>
        <v>Jumia</v>
      </c>
      <c r="P7175" t="str">
        <f>IF(E7175="Souq","sq",IF(E7175="Jumia","Jum",E7175))</f>
        <v>Jum</v>
      </c>
      <c r="Q7175">
        <f>VLOOKUP(ecommerce_10000[[#This Row],[City]],F:I,4,FALSE)</f>
        <v>26648.76</v>
      </c>
      <c r="R7175" s="1">
        <f>SUMIF(C:C,ecommerce_10000[[#This Row],[Category]],I:I)</f>
        <v>57542997.559999913</v>
      </c>
      <c r="S7175" s="1">
        <f>SUMIFS(I:I,C:C,C7175)</f>
        <v>57542997.559999913</v>
      </c>
      <c r="T7175" s="1" t="str">
        <f>INDEX(F:F,MATCH(ecommerce_10000[[#This Row],[TotalAmount]],I:I,0))</f>
        <v>Casablanca</v>
      </c>
    </row>
    <row r="7176" spans="1:20" x14ac:dyDescent="0.3">
      <c r="A7176" s="1" t="s">
        <v>7220</v>
      </c>
      <c r="B7176" s="1" t="s">
        <v>49</v>
      </c>
      <c r="C7176" s="1" t="s">
        <v>14</v>
      </c>
      <c r="D7176" s="1" t="s">
        <v>50</v>
      </c>
      <c r="E7176" s="1" t="s">
        <v>47</v>
      </c>
      <c r="F7176" s="1" t="s">
        <v>23</v>
      </c>
      <c r="G7176">
        <v>3689.25</v>
      </c>
      <c r="H7176">
        <v>3</v>
      </c>
      <c r="I7176">
        <v>11067.75</v>
      </c>
      <c r="J7176">
        <v>2.98</v>
      </c>
      <c r="K7176">
        <v>725</v>
      </c>
      <c r="L7176" s="2">
        <v>45521</v>
      </c>
      <c r="O7176" t="str">
        <f>IF(ecommerce_10000[[#This Row],[Platform]]="Souq","sq",ecommerce_10000[[#This Row],[Platform]])</f>
        <v>Amazon</v>
      </c>
      <c r="P7176" t="str">
        <f>IF(E7176="Souq","sq",IF(E7176="Jumia","Jum",E7176))</f>
        <v>Amazon</v>
      </c>
      <c r="Q7176">
        <f>VLOOKUP(ecommerce_10000[[#This Row],[City]],F:I,4,FALSE)</f>
        <v>13290.4</v>
      </c>
      <c r="R7176" s="1">
        <f>SUMIF(C:C,ecommerce_10000[[#This Row],[Category]],I:I)</f>
        <v>92327183.770000085</v>
      </c>
      <c r="S7176" s="1">
        <f>SUMIFS(I:I,C:C,C7176)</f>
        <v>92327183.770000085</v>
      </c>
      <c r="T7176" s="1" t="str">
        <f>INDEX(F:F,MATCH(ecommerce_10000[[#This Row],[TotalAmount]],I:I,0))</f>
        <v>Alexandria</v>
      </c>
    </row>
    <row r="7177" spans="1:20" x14ac:dyDescent="0.3">
      <c r="A7177" s="1" t="s">
        <v>7221</v>
      </c>
      <c r="B7177" s="1" t="s">
        <v>19</v>
      </c>
      <c r="C7177" s="1" t="s">
        <v>20</v>
      </c>
      <c r="D7177" s="1" t="s">
        <v>21</v>
      </c>
      <c r="E7177" s="1" t="s">
        <v>22</v>
      </c>
      <c r="F7177" s="1" t="s">
        <v>62</v>
      </c>
      <c r="G7177">
        <v>7530.98</v>
      </c>
      <c r="H7177">
        <v>5</v>
      </c>
      <c r="I7177">
        <v>37654.9</v>
      </c>
      <c r="J7177">
        <v>4.5599999999999996</v>
      </c>
      <c r="K7177">
        <v>3561</v>
      </c>
      <c r="L7177" s="2">
        <v>45317</v>
      </c>
      <c r="O7177" t="str">
        <f>IF(ecommerce_10000[[#This Row],[Platform]]="Souq","sq",ecommerce_10000[[#This Row],[Platform]])</f>
        <v>Jumia</v>
      </c>
      <c r="P7177" t="str">
        <f>IF(E7177="Souq","sq",IF(E7177="Jumia","Jum",E7177))</f>
        <v>Jum</v>
      </c>
      <c r="Q7177">
        <f>VLOOKUP(ecommerce_10000[[#This Row],[City]],F:I,4,FALSE)</f>
        <v>27872.98</v>
      </c>
      <c r="R7177" s="1">
        <f>SUMIF(C:C,ecommerce_10000[[#This Row],[Category]],I:I)</f>
        <v>91504159.730000004</v>
      </c>
      <c r="S7177" s="1">
        <f>SUMIFS(I:I,C:C,C7177)</f>
        <v>91504159.730000004</v>
      </c>
      <c r="T7177" s="1" t="str">
        <f>INDEX(F:F,MATCH(ecommerce_10000[[#This Row],[TotalAmount]],I:I,0))</f>
        <v>Giza</v>
      </c>
    </row>
    <row r="7178" spans="1:20" x14ac:dyDescent="0.3">
      <c r="A7178" s="1" t="s">
        <v>7222</v>
      </c>
      <c r="B7178" s="1" t="s">
        <v>25</v>
      </c>
      <c r="C7178" s="1" t="s">
        <v>26</v>
      </c>
      <c r="D7178" s="1" t="s">
        <v>27</v>
      </c>
      <c r="E7178" s="1" t="s">
        <v>47</v>
      </c>
      <c r="F7178" s="1" t="s">
        <v>62</v>
      </c>
      <c r="G7178">
        <v>10455</v>
      </c>
      <c r="H7178">
        <v>5</v>
      </c>
      <c r="I7178">
        <v>52275</v>
      </c>
      <c r="J7178">
        <v>2.39</v>
      </c>
      <c r="K7178">
        <v>2161</v>
      </c>
      <c r="L7178" s="2">
        <v>45556</v>
      </c>
      <c r="O7178" t="str">
        <f>IF(ecommerce_10000[[#This Row],[Platform]]="Souq","sq",ecommerce_10000[[#This Row],[Platform]])</f>
        <v>Amazon</v>
      </c>
      <c r="P7178" t="str">
        <f>IF(E7178="Souq","sq",IF(E7178="Jumia","Jum",E7178))</f>
        <v>Amazon</v>
      </c>
      <c r="Q7178">
        <f>VLOOKUP(ecommerce_10000[[#This Row],[City]],F:I,4,FALSE)</f>
        <v>27872.98</v>
      </c>
      <c r="R7178" s="1">
        <f>SUMIF(C:C,ecommerce_10000[[#This Row],[Category]],I:I)</f>
        <v>29200970.130000021</v>
      </c>
      <c r="S7178" s="1">
        <f>SUMIFS(I:I,C:C,C7178)</f>
        <v>29200970.130000021</v>
      </c>
      <c r="T7178" s="1" t="str">
        <f>INDEX(F:F,MATCH(ecommerce_10000[[#This Row],[TotalAmount]],I:I,0))</f>
        <v>Giza</v>
      </c>
    </row>
    <row r="7179" spans="1:20" x14ac:dyDescent="0.3">
      <c r="A7179" s="1" t="s">
        <v>7223</v>
      </c>
      <c r="B7179" s="1" t="s">
        <v>43</v>
      </c>
      <c r="C7179" s="1" t="s">
        <v>44</v>
      </c>
      <c r="D7179" s="1" t="s">
        <v>45</v>
      </c>
      <c r="E7179" s="1" t="s">
        <v>47</v>
      </c>
      <c r="F7179" s="1" t="s">
        <v>33</v>
      </c>
      <c r="G7179">
        <v>14218.03</v>
      </c>
      <c r="H7179">
        <v>2</v>
      </c>
      <c r="I7179">
        <v>28436.06</v>
      </c>
      <c r="J7179">
        <v>3.07</v>
      </c>
      <c r="K7179">
        <v>1459</v>
      </c>
      <c r="L7179" s="2">
        <v>45499</v>
      </c>
      <c r="O7179" t="str">
        <f>IF(ecommerce_10000[[#This Row],[Platform]]="Souq","sq",ecommerce_10000[[#This Row],[Platform]])</f>
        <v>Amazon</v>
      </c>
      <c r="P7179" t="str">
        <f>IF(E7179="Souq","sq",IF(E7179="Jumia","Jum",E7179))</f>
        <v>Amazon</v>
      </c>
      <c r="Q7179">
        <f>VLOOKUP(ecommerce_10000[[#This Row],[City]],F:I,4,FALSE)</f>
        <v>3665.44</v>
      </c>
      <c r="R7179" s="1">
        <f>SUMIF(C:C,ecommerce_10000[[#This Row],[Category]],I:I)</f>
        <v>31420413.200000018</v>
      </c>
      <c r="S7179" s="1">
        <f>SUMIFS(I:I,C:C,C7179)</f>
        <v>31420413.200000018</v>
      </c>
      <c r="T7179" s="1" t="str">
        <f>INDEX(F:F,MATCH(ecommerce_10000[[#This Row],[TotalAmount]],I:I,0))</f>
        <v>Dubai</v>
      </c>
    </row>
    <row r="7180" spans="1:20" x14ac:dyDescent="0.3">
      <c r="A7180" s="1" t="s">
        <v>7224</v>
      </c>
      <c r="B7180" s="1" t="s">
        <v>38</v>
      </c>
      <c r="C7180" s="1" t="s">
        <v>20</v>
      </c>
      <c r="D7180" s="1" t="s">
        <v>39</v>
      </c>
      <c r="E7180" s="1" t="s">
        <v>22</v>
      </c>
      <c r="F7180" s="1" t="s">
        <v>28</v>
      </c>
      <c r="G7180">
        <v>2589.2399999999998</v>
      </c>
      <c r="H7180">
        <v>1</v>
      </c>
      <c r="I7180">
        <v>2589.2399999999998</v>
      </c>
      <c r="J7180">
        <v>4.5599999999999996</v>
      </c>
      <c r="K7180">
        <v>4587</v>
      </c>
      <c r="L7180" s="2">
        <v>45353</v>
      </c>
      <c r="O7180" t="str">
        <f>IF(ecommerce_10000[[#This Row],[Platform]]="Souq","sq",ecommerce_10000[[#This Row],[Platform]])</f>
        <v>Jumia</v>
      </c>
      <c r="P7180" t="str">
        <f>IF(E7180="Souq","sq",IF(E7180="Jumia","Jum",E7180))</f>
        <v>Jum</v>
      </c>
      <c r="Q7180">
        <f>VLOOKUP(ecommerce_10000[[#This Row],[City]],F:I,4,FALSE)</f>
        <v>26648.76</v>
      </c>
      <c r="R7180" s="1">
        <f>SUMIF(C:C,ecommerce_10000[[#This Row],[Category]],I:I)</f>
        <v>91504159.730000004</v>
      </c>
      <c r="S7180" s="1">
        <f>SUMIFS(I:I,C:C,C7180)</f>
        <v>91504159.730000004</v>
      </c>
      <c r="T7180" s="1" t="str">
        <f>INDEX(F:F,MATCH(ecommerce_10000[[#This Row],[TotalAmount]],I:I,0))</f>
        <v>Casablanca</v>
      </c>
    </row>
    <row r="7181" spans="1:20" x14ac:dyDescent="0.3">
      <c r="A7181" s="1" t="s">
        <v>7225</v>
      </c>
      <c r="B7181" s="1" t="s">
        <v>19</v>
      </c>
      <c r="C7181" s="1" t="s">
        <v>20</v>
      </c>
      <c r="D7181" s="1" t="s">
        <v>21</v>
      </c>
      <c r="E7181" s="1" t="s">
        <v>16</v>
      </c>
      <c r="F7181" s="1" t="s">
        <v>62</v>
      </c>
      <c r="G7181">
        <v>6368.6</v>
      </c>
      <c r="H7181">
        <v>4</v>
      </c>
      <c r="I7181">
        <v>25474.400000000001</v>
      </c>
      <c r="J7181">
        <v>3.46</v>
      </c>
      <c r="K7181">
        <v>4051</v>
      </c>
      <c r="L7181" s="2">
        <v>45589</v>
      </c>
      <c r="O7181" t="str">
        <f>IF(ecommerce_10000[[#This Row],[Platform]]="Souq","sq",ecommerce_10000[[#This Row],[Platform]])</f>
        <v>sq</v>
      </c>
      <c r="P7181" t="str">
        <f>IF(E7181="Souq","sq",IF(E7181="Jumia","Jum",E7181))</f>
        <v>sq</v>
      </c>
      <c r="Q7181">
        <f>VLOOKUP(ecommerce_10000[[#This Row],[City]],F:I,4,FALSE)</f>
        <v>27872.98</v>
      </c>
      <c r="R7181" s="1">
        <f>SUMIF(C:C,ecommerce_10000[[#This Row],[Category]],I:I)</f>
        <v>91504159.730000004</v>
      </c>
      <c r="S7181" s="1">
        <f>SUMIFS(I:I,C:C,C7181)</f>
        <v>91504159.730000004</v>
      </c>
      <c r="T7181" s="1" t="str">
        <f>INDEX(F:F,MATCH(ecommerce_10000[[#This Row],[TotalAmount]],I:I,0))</f>
        <v>Giza</v>
      </c>
    </row>
    <row r="7182" spans="1:20" x14ac:dyDescent="0.3">
      <c r="A7182" s="1" t="s">
        <v>7226</v>
      </c>
      <c r="B7182" s="1" t="s">
        <v>38</v>
      </c>
      <c r="C7182" s="1" t="s">
        <v>20</v>
      </c>
      <c r="D7182" s="1" t="s">
        <v>39</v>
      </c>
      <c r="E7182" s="1" t="s">
        <v>16</v>
      </c>
      <c r="F7182" s="1" t="s">
        <v>62</v>
      </c>
      <c r="G7182">
        <v>2206.48</v>
      </c>
      <c r="H7182">
        <v>4</v>
      </c>
      <c r="I7182">
        <v>8825.92</v>
      </c>
      <c r="J7182">
        <v>3.29</v>
      </c>
      <c r="K7182">
        <v>3590</v>
      </c>
      <c r="L7182" s="2">
        <v>45574</v>
      </c>
      <c r="O7182" t="str">
        <f>IF(ecommerce_10000[[#This Row],[Platform]]="Souq","sq",ecommerce_10000[[#This Row],[Platform]])</f>
        <v>sq</v>
      </c>
      <c r="P7182" t="str">
        <f>IF(E7182="Souq","sq",IF(E7182="Jumia","Jum",E7182))</f>
        <v>sq</v>
      </c>
      <c r="Q7182">
        <f>VLOOKUP(ecommerce_10000[[#This Row],[City]],F:I,4,FALSE)</f>
        <v>27872.98</v>
      </c>
      <c r="R7182" s="1">
        <f>SUMIF(C:C,ecommerce_10000[[#This Row],[Category]],I:I)</f>
        <v>91504159.730000004</v>
      </c>
      <c r="S7182" s="1">
        <f>SUMIFS(I:I,C:C,C7182)</f>
        <v>91504159.730000004</v>
      </c>
      <c r="T7182" s="1" t="str">
        <f>INDEX(F:F,MATCH(ecommerce_10000[[#This Row],[TotalAmount]],I:I,0))</f>
        <v>Giza</v>
      </c>
    </row>
    <row r="7183" spans="1:20" x14ac:dyDescent="0.3">
      <c r="A7183" s="1" t="s">
        <v>7227</v>
      </c>
      <c r="B7183" s="1" t="s">
        <v>38</v>
      </c>
      <c r="C7183" s="1" t="s">
        <v>20</v>
      </c>
      <c r="D7183" s="1" t="s">
        <v>39</v>
      </c>
      <c r="E7183" s="1" t="s">
        <v>16</v>
      </c>
      <c r="F7183" s="1" t="s">
        <v>40</v>
      </c>
      <c r="G7183">
        <v>992.51</v>
      </c>
      <c r="H7183">
        <v>2</v>
      </c>
      <c r="I7183">
        <v>1985.02</v>
      </c>
      <c r="J7183">
        <v>1.66</v>
      </c>
      <c r="K7183">
        <v>4793</v>
      </c>
      <c r="L7183" s="2">
        <v>45572</v>
      </c>
      <c r="O7183" t="str">
        <f>IF(ecommerce_10000[[#This Row],[Platform]]="Souq","sq",ecommerce_10000[[#This Row],[Platform]])</f>
        <v>sq</v>
      </c>
      <c r="P7183" t="str">
        <f>IF(E7183="Souq","sq",IF(E7183="Jumia","Jum",E7183))</f>
        <v>sq</v>
      </c>
      <c r="Q7183">
        <f>VLOOKUP(ecommerce_10000[[#This Row],[City]],F:I,4,FALSE)</f>
        <v>99349.3</v>
      </c>
      <c r="R7183" s="1">
        <f>SUMIF(C:C,ecommerce_10000[[#This Row],[Category]],I:I)</f>
        <v>91504159.730000004</v>
      </c>
      <c r="S7183" s="1">
        <f>SUMIFS(I:I,C:C,C7183)</f>
        <v>91504159.730000004</v>
      </c>
      <c r="T7183" s="1" t="str">
        <f>INDEX(F:F,MATCH(ecommerce_10000[[#This Row],[TotalAmount]],I:I,0))</f>
        <v>Riyadh</v>
      </c>
    </row>
    <row r="7184" spans="1:20" x14ac:dyDescent="0.3">
      <c r="A7184" s="1" t="s">
        <v>7228</v>
      </c>
      <c r="B7184" s="1" t="s">
        <v>49</v>
      </c>
      <c r="C7184" s="1" t="s">
        <v>14</v>
      </c>
      <c r="D7184" s="1" t="s">
        <v>50</v>
      </c>
      <c r="E7184" s="1" t="s">
        <v>47</v>
      </c>
      <c r="F7184" s="1" t="s">
        <v>33</v>
      </c>
      <c r="G7184">
        <v>16353.66</v>
      </c>
      <c r="H7184">
        <v>5</v>
      </c>
      <c r="I7184">
        <v>81768.3</v>
      </c>
      <c r="J7184">
        <v>3.79</v>
      </c>
      <c r="K7184">
        <v>4608</v>
      </c>
      <c r="L7184" s="2">
        <v>45506</v>
      </c>
      <c r="O7184" t="str">
        <f>IF(ecommerce_10000[[#This Row],[Platform]]="Souq","sq",ecommerce_10000[[#This Row],[Platform]])</f>
        <v>Amazon</v>
      </c>
      <c r="P7184" t="str">
        <f>IF(E7184="Souq","sq",IF(E7184="Jumia","Jum",E7184))</f>
        <v>Amazon</v>
      </c>
      <c r="Q7184">
        <f>VLOOKUP(ecommerce_10000[[#This Row],[City]],F:I,4,FALSE)</f>
        <v>3665.44</v>
      </c>
      <c r="R7184" s="1">
        <f>SUMIF(C:C,ecommerce_10000[[#This Row],[Category]],I:I)</f>
        <v>92327183.770000085</v>
      </c>
      <c r="S7184" s="1">
        <f>SUMIFS(I:I,C:C,C7184)</f>
        <v>92327183.770000085</v>
      </c>
      <c r="T7184" s="1" t="str">
        <f>INDEX(F:F,MATCH(ecommerce_10000[[#This Row],[TotalAmount]],I:I,0))</f>
        <v>Dubai</v>
      </c>
    </row>
    <row r="7185" spans="1:20" x14ac:dyDescent="0.3">
      <c r="A7185" s="1" t="s">
        <v>7229</v>
      </c>
      <c r="B7185" s="1" t="s">
        <v>49</v>
      </c>
      <c r="C7185" s="1" t="s">
        <v>14</v>
      </c>
      <c r="D7185" s="1" t="s">
        <v>50</v>
      </c>
      <c r="E7185" s="1" t="s">
        <v>16</v>
      </c>
      <c r="F7185" s="1" t="s">
        <v>23</v>
      </c>
      <c r="G7185">
        <v>4524.05</v>
      </c>
      <c r="H7185">
        <v>2</v>
      </c>
      <c r="I7185">
        <v>9048.1</v>
      </c>
      <c r="J7185">
        <v>4.5</v>
      </c>
      <c r="K7185">
        <v>296</v>
      </c>
      <c r="L7185" s="2">
        <v>45435</v>
      </c>
      <c r="O7185" t="str">
        <f>IF(ecommerce_10000[[#This Row],[Platform]]="Souq","sq",ecommerce_10000[[#This Row],[Platform]])</f>
        <v>sq</v>
      </c>
      <c r="P7185" t="str">
        <f>IF(E7185="Souq","sq",IF(E7185="Jumia","Jum",E7185))</f>
        <v>sq</v>
      </c>
      <c r="Q7185">
        <f>VLOOKUP(ecommerce_10000[[#This Row],[City]],F:I,4,FALSE)</f>
        <v>13290.4</v>
      </c>
      <c r="R7185" s="1">
        <f>SUMIF(C:C,ecommerce_10000[[#This Row],[Category]],I:I)</f>
        <v>92327183.770000085</v>
      </c>
      <c r="S7185" s="1">
        <f>SUMIFS(I:I,C:C,C7185)</f>
        <v>92327183.770000085</v>
      </c>
      <c r="T7185" s="1" t="str">
        <f>INDEX(F:F,MATCH(ecommerce_10000[[#This Row],[TotalAmount]],I:I,0))</f>
        <v>Alexandria</v>
      </c>
    </row>
    <row r="7186" spans="1:20" x14ac:dyDescent="0.3">
      <c r="A7186" s="1" t="s">
        <v>7230</v>
      </c>
      <c r="B7186" s="1" t="s">
        <v>35</v>
      </c>
      <c r="C7186" s="1" t="s">
        <v>14</v>
      </c>
      <c r="D7186" s="1" t="s">
        <v>36</v>
      </c>
      <c r="E7186" s="1" t="s">
        <v>22</v>
      </c>
      <c r="F7186" s="1" t="s">
        <v>62</v>
      </c>
      <c r="G7186">
        <v>15177.98</v>
      </c>
      <c r="H7186">
        <v>1</v>
      </c>
      <c r="I7186">
        <v>15177.98</v>
      </c>
      <c r="J7186">
        <v>4.95</v>
      </c>
      <c r="K7186">
        <v>4369</v>
      </c>
      <c r="L7186" s="2">
        <v>45405</v>
      </c>
      <c r="O7186" t="str">
        <f>IF(ecommerce_10000[[#This Row],[Platform]]="Souq","sq",ecommerce_10000[[#This Row],[Platform]])</f>
        <v>Jumia</v>
      </c>
      <c r="P7186" t="str">
        <f>IF(E7186="Souq","sq",IF(E7186="Jumia","Jum",E7186))</f>
        <v>Jum</v>
      </c>
      <c r="Q7186">
        <f>VLOOKUP(ecommerce_10000[[#This Row],[City]],F:I,4,FALSE)</f>
        <v>27872.98</v>
      </c>
      <c r="R7186" s="1">
        <f>SUMIF(C:C,ecommerce_10000[[#This Row],[Category]],I:I)</f>
        <v>92327183.770000085</v>
      </c>
      <c r="S7186" s="1">
        <f>SUMIFS(I:I,C:C,C7186)</f>
        <v>92327183.770000085</v>
      </c>
      <c r="T7186" s="1" t="str">
        <f>INDEX(F:F,MATCH(ecommerce_10000[[#This Row],[TotalAmount]],I:I,0))</f>
        <v>Giza</v>
      </c>
    </row>
    <row r="7187" spans="1:20" x14ac:dyDescent="0.3">
      <c r="A7187" s="1" t="s">
        <v>7231</v>
      </c>
      <c r="B7187" s="1" t="s">
        <v>30</v>
      </c>
      <c r="C7187" s="1" t="s">
        <v>31</v>
      </c>
      <c r="D7187" s="1" t="s">
        <v>32</v>
      </c>
      <c r="E7187" s="1" t="s">
        <v>16</v>
      </c>
      <c r="F7187" s="1" t="s">
        <v>62</v>
      </c>
      <c r="G7187">
        <v>16507.060000000001</v>
      </c>
      <c r="H7187">
        <v>3</v>
      </c>
      <c r="I7187">
        <v>49521.18</v>
      </c>
      <c r="J7187">
        <v>3.03</v>
      </c>
      <c r="K7187">
        <v>3305</v>
      </c>
      <c r="L7187" s="2">
        <v>45600</v>
      </c>
      <c r="O7187" t="str">
        <f>IF(ecommerce_10000[[#This Row],[Platform]]="Souq","sq",ecommerce_10000[[#This Row],[Platform]])</f>
        <v>sq</v>
      </c>
      <c r="P7187" t="str">
        <f>IF(E7187="Souq","sq",IF(E7187="Jumia","Jum",E7187))</f>
        <v>sq</v>
      </c>
      <c r="Q7187">
        <f>VLOOKUP(ecommerce_10000[[#This Row],[City]],F:I,4,FALSE)</f>
        <v>27872.98</v>
      </c>
      <c r="R7187" s="1">
        <f>SUMIF(C:C,ecommerce_10000[[#This Row],[Category]],I:I)</f>
        <v>57542997.559999913</v>
      </c>
      <c r="S7187" s="1">
        <f>SUMIFS(I:I,C:C,C7187)</f>
        <v>57542997.559999913</v>
      </c>
      <c r="T7187" s="1" t="str">
        <f>INDEX(F:F,MATCH(ecommerce_10000[[#This Row],[TotalAmount]],I:I,0))</f>
        <v>Giza</v>
      </c>
    </row>
    <row r="7188" spans="1:20" x14ac:dyDescent="0.3">
      <c r="A7188" s="1" t="s">
        <v>7232</v>
      </c>
      <c r="B7188" s="1" t="s">
        <v>25</v>
      </c>
      <c r="C7188" s="1" t="s">
        <v>26</v>
      </c>
      <c r="D7188" s="1" t="s">
        <v>27</v>
      </c>
      <c r="E7188" s="1" t="s">
        <v>22</v>
      </c>
      <c r="F7188" s="1" t="s">
        <v>33</v>
      </c>
      <c r="G7188">
        <v>8562.32</v>
      </c>
      <c r="H7188">
        <v>2</v>
      </c>
      <c r="I7188">
        <v>17124.64</v>
      </c>
      <c r="J7188">
        <v>3.48</v>
      </c>
      <c r="K7188">
        <v>1864</v>
      </c>
      <c r="L7188" s="2">
        <v>45406</v>
      </c>
      <c r="O7188" t="str">
        <f>IF(ecommerce_10000[[#This Row],[Platform]]="Souq","sq",ecommerce_10000[[#This Row],[Platform]])</f>
        <v>Jumia</v>
      </c>
      <c r="P7188" t="str">
        <f>IF(E7188="Souq","sq",IF(E7188="Jumia","Jum",E7188))</f>
        <v>Jum</v>
      </c>
      <c r="Q7188">
        <f>VLOOKUP(ecommerce_10000[[#This Row],[City]],F:I,4,FALSE)</f>
        <v>3665.44</v>
      </c>
      <c r="R7188" s="1">
        <f>SUMIF(C:C,ecommerce_10000[[#This Row],[Category]],I:I)</f>
        <v>29200970.130000021</v>
      </c>
      <c r="S7188" s="1">
        <f>SUMIFS(I:I,C:C,C7188)</f>
        <v>29200970.130000021</v>
      </c>
      <c r="T7188" s="1" t="str">
        <f>INDEX(F:F,MATCH(ecommerce_10000[[#This Row],[TotalAmount]],I:I,0))</f>
        <v>Dubai</v>
      </c>
    </row>
    <row r="7189" spans="1:20" x14ac:dyDescent="0.3">
      <c r="A7189" s="1" t="s">
        <v>7233</v>
      </c>
      <c r="B7189" s="1" t="s">
        <v>30</v>
      </c>
      <c r="C7189" s="1" t="s">
        <v>31</v>
      </c>
      <c r="D7189" s="1" t="s">
        <v>32</v>
      </c>
      <c r="E7189" s="1" t="s">
        <v>22</v>
      </c>
      <c r="F7189" s="1" t="s">
        <v>28</v>
      </c>
      <c r="G7189">
        <v>8701.68</v>
      </c>
      <c r="H7189">
        <v>3</v>
      </c>
      <c r="I7189">
        <v>26105.040000000001</v>
      </c>
      <c r="J7189">
        <v>1.79</v>
      </c>
      <c r="K7189">
        <v>4836</v>
      </c>
      <c r="L7189" s="2">
        <v>45468</v>
      </c>
      <c r="O7189" t="str">
        <f>IF(ecommerce_10000[[#This Row],[Platform]]="Souq","sq",ecommerce_10000[[#This Row],[Platform]])</f>
        <v>Jumia</v>
      </c>
      <c r="P7189" t="str">
        <f>IF(E7189="Souq","sq",IF(E7189="Jumia","Jum",E7189))</f>
        <v>Jum</v>
      </c>
      <c r="Q7189">
        <f>VLOOKUP(ecommerce_10000[[#This Row],[City]],F:I,4,FALSE)</f>
        <v>26648.76</v>
      </c>
      <c r="R7189" s="1">
        <f>SUMIF(C:C,ecommerce_10000[[#This Row],[Category]],I:I)</f>
        <v>57542997.559999913</v>
      </c>
      <c r="S7189" s="1">
        <f>SUMIFS(I:I,C:C,C7189)</f>
        <v>57542997.559999913</v>
      </c>
      <c r="T7189" s="1" t="str">
        <f>INDEX(F:F,MATCH(ecommerce_10000[[#This Row],[TotalAmount]],I:I,0))</f>
        <v>Casablanca</v>
      </c>
    </row>
    <row r="7190" spans="1:20" x14ac:dyDescent="0.3">
      <c r="A7190" s="1" t="s">
        <v>7234</v>
      </c>
      <c r="B7190" s="1" t="s">
        <v>25</v>
      </c>
      <c r="C7190" s="1" t="s">
        <v>26</v>
      </c>
      <c r="D7190" s="1" t="s">
        <v>27</v>
      </c>
      <c r="E7190" s="1" t="s">
        <v>16</v>
      </c>
      <c r="F7190" s="1" t="s">
        <v>40</v>
      </c>
      <c r="G7190">
        <v>8770.99</v>
      </c>
      <c r="H7190">
        <v>1</v>
      </c>
      <c r="I7190">
        <v>8770.99</v>
      </c>
      <c r="J7190">
        <v>2.82</v>
      </c>
      <c r="K7190">
        <v>4046</v>
      </c>
      <c r="L7190" s="2">
        <v>45518</v>
      </c>
      <c r="O7190" t="str">
        <f>IF(ecommerce_10000[[#This Row],[Platform]]="Souq","sq",ecommerce_10000[[#This Row],[Platform]])</f>
        <v>sq</v>
      </c>
      <c r="P7190" t="str">
        <f>IF(E7190="Souq","sq",IF(E7190="Jumia","Jum",E7190))</f>
        <v>sq</v>
      </c>
      <c r="Q7190">
        <f>VLOOKUP(ecommerce_10000[[#This Row],[City]],F:I,4,FALSE)</f>
        <v>99349.3</v>
      </c>
      <c r="R7190" s="1">
        <f>SUMIF(C:C,ecommerce_10000[[#This Row],[Category]],I:I)</f>
        <v>29200970.130000021</v>
      </c>
      <c r="S7190" s="1">
        <f>SUMIFS(I:I,C:C,C7190)</f>
        <v>29200970.130000021</v>
      </c>
      <c r="T7190" s="1" t="str">
        <f>INDEX(F:F,MATCH(ecommerce_10000[[#This Row],[TotalAmount]],I:I,0))</f>
        <v>Riyadh</v>
      </c>
    </row>
    <row r="7191" spans="1:20" x14ac:dyDescent="0.3">
      <c r="A7191" s="1" t="s">
        <v>7235</v>
      </c>
      <c r="B7191" s="1" t="s">
        <v>49</v>
      </c>
      <c r="C7191" s="1" t="s">
        <v>14</v>
      </c>
      <c r="D7191" s="1" t="s">
        <v>50</v>
      </c>
      <c r="E7191" s="1" t="s">
        <v>16</v>
      </c>
      <c r="F7191" s="1" t="s">
        <v>33</v>
      </c>
      <c r="G7191">
        <v>3926.99</v>
      </c>
      <c r="H7191">
        <v>4</v>
      </c>
      <c r="I7191">
        <v>15707.96</v>
      </c>
      <c r="J7191">
        <v>1.63</v>
      </c>
      <c r="K7191">
        <v>609</v>
      </c>
      <c r="L7191" s="2">
        <v>45579</v>
      </c>
      <c r="O7191" t="str">
        <f>IF(ecommerce_10000[[#This Row],[Platform]]="Souq","sq",ecommerce_10000[[#This Row],[Platform]])</f>
        <v>sq</v>
      </c>
      <c r="P7191" t="str">
        <f>IF(E7191="Souq","sq",IF(E7191="Jumia","Jum",E7191))</f>
        <v>sq</v>
      </c>
      <c r="Q7191">
        <f>VLOOKUP(ecommerce_10000[[#This Row],[City]],F:I,4,FALSE)</f>
        <v>3665.44</v>
      </c>
      <c r="R7191" s="1">
        <f>SUMIF(C:C,ecommerce_10000[[#This Row],[Category]],I:I)</f>
        <v>92327183.770000085</v>
      </c>
      <c r="S7191" s="1">
        <f>SUMIFS(I:I,C:C,C7191)</f>
        <v>92327183.770000085</v>
      </c>
      <c r="T7191" s="1" t="str">
        <f>INDEX(F:F,MATCH(ecommerce_10000[[#This Row],[TotalAmount]],I:I,0))</f>
        <v>Dubai</v>
      </c>
    </row>
    <row r="7192" spans="1:20" x14ac:dyDescent="0.3">
      <c r="A7192" s="1" t="s">
        <v>7236</v>
      </c>
      <c r="B7192" s="1" t="s">
        <v>35</v>
      </c>
      <c r="C7192" s="1" t="s">
        <v>14</v>
      </c>
      <c r="D7192" s="1" t="s">
        <v>36</v>
      </c>
      <c r="E7192" s="1" t="s">
        <v>16</v>
      </c>
      <c r="F7192" s="1" t="s">
        <v>33</v>
      </c>
      <c r="G7192">
        <v>18560.91</v>
      </c>
      <c r="H7192">
        <v>1</v>
      </c>
      <c r="I7192">
        <v>18560.91</v>
      </c>
      <c r="J7192">
        <v>2.57</v>
      </c>
      <c r="K7192">
        <v>1558</v>
      </c>
      <c r="L7192" s="2">
        <v>45586</v>
      </c>
      <c r="O7192" t="str">
        <f>IF(ecommerce_10000[[#This Row],[Platform]]="Souq","sq",ecommerce_10000[[#This Row],[Platform]])</f>
        <v>sq</v>
      </c>
      <c r="P7192" t="str">
        <f>IF(E7192="Souq","sq",IF(E7192="Jumia","Jum",E7192))</f>
        <v>sq</v>
      </c>
      <c r="Q7192">
        <f>VLOOKUP(ecommerce_10000[[#This Row],[City]],F:I,4,FALSE)</f>
        <v>3665.44</v>
      </c>
      <c r="R7192" s="1">
        <f>SUMIF(C:C,ecommerce_10000[[#This Row],[Category]],I:I)</f>
        <v>92327183.770000085</v>
      </c>
      <c r="S7192" s="1">
        <f>SUMIFS(I:I,C:C,C7192)</f>
        <v>92327183.770000085</v>
      </c>
      <c r="T7192" s="1" t="str">
        <f>INDEX(F:F,MATCH(ecommerce_10000[[#This Row],[TotalAmount]],I:I,0))</f>
        <v>Dubai</v>
      </c>
    </row>
    <row r="7193" spans="1:20" x14ac:dyDescent="0.3">
      <c r="A7193" s="1" t="s">
        <v>7237</v>
      </c>
      <c r="B7193" s="1" t="s">
        <v>13</v>
      </c>
      <c r="C7193" s="1" t="s">
        <v>14</v>
      </c>
      <c r="D7193" s="1" t="s">
        <v>15</v>
      </c>
      <c r="E7193" s="1" t="s">
        <v>47</v>
      </c>
      <c r="F7193" s="1" t="s">
        <v>23</v>
      </c>
      <c r="G7193">
        <v>9479.41</v>
      </c>
      <c r="H7193">
        <v>2</v>
      </c>
      <c r="I7193">
        <v>18958.82</v>
      </c>
      <c r="J7193">
        <v>2.97</v>
      </c>
      <c r="K7193">
        <v>1158</v>
      </c>
      <c r="L7193" s="2">
        <v>45596</v>
      </c>
      <c r="O7193" t="str">
        <f>IF(ecommerce_10000[[#This Row],[Platform]]="Souq","sq",ecommerce_10000[[#This Row],[Platform]])</f>
        <v>Amazon</v>
      </c>
      <c r="P7193" t="str">
        <f>IF(E7193="Souq","sq",IF(E7193="Jumia","Jum",E7193))</f>
        <v>Amazon</v>
      </c>
      <c r="Q7193">
        <f>VLOOKUP(ecommerce_10000[[#This Row],[City]],F:I,4,FALSE)</f>
        <v>13290.4</v>
      </c>
      <c r="R7193" s="1">
        <f>SUMIF(C:C,ecommerce_10000[[#This Row],[Category]],I:I)</f>
        <v>92327183.770000085</v>
      </c>
      <c r="S7193" s="1">
        <f>SUMIFS(I:I,C:C,C7193)</f>
        <v>92327183.770000085</v>
      </c>
      <c r="T7193" s="1" t="str">
        <f>INDEX(F:F,MATCH(ecommerce_10000[[#This Row],[TotalAmount]],I:I,0))</f>
        <v>Alexandria</v>
      </c>
    </row>
    <row r="7194" spans="1:20" x14ac:dyDescent="0.3">
      <c r="A7194" s="1" t="s">
        <v>7238</v>
      </c>
      <c r="B7194" s="1" t="s">
        <v>38</v>
      </c>
      <c r="C7194" s="1" t="s">
        <v>20</v>
      </c>
      <c r="D7194" s="1" t="s">
        <v>39</v>
      </c>
      <c r="E7194" s="1" t="s">
        <v>47</v>
      </c>
      <c r="F7194" s="1" t="s">
        <v>17</v>
      </c>
      <c r="G7194">
        <v>3576.85</v>
      </c>
      <c r="H7194">
        <v>4</v>
      </c>
      <c r="I7194">
        <v>14307.4</v>
      </c>
      <c r="J7194">
        <v>1.02</v>
      </c>
      <c r="K7194">
        <v>133</v>
      </c>
      <c r="L7194" s="2">
        <v>45323</v>
      </c>
      <c r="O7194" t="str">
        <f>IF(ecommerce_10000[[#This Row],[Platform]]="Souq","sq",ecommerce_10000[[#This Row],[Platform]])</f>
        <v>Amazon</v>
      </c>
      <c r="P7194" t="str">
        <f>IF(E7194="Souq","sq",IF(E7194="Jumia","Jum",E7194))</f>
        <v>Amazon</v>
      </c>
      <c r="Q7194">
        <f>VLOOKUP(ecommerce_10000[[#This Row],[City]],F:I,4,FALSE)</f>
        <v>16284.02</v>
      </c>
      <c r="R7194" s="1">
        <f>SUMIF(C:C,ecommerce_10000[[#This Row],[Category]],I:I)</f>
        <v>91504159.730000004</v>
      </c>
      <c r="S7194" s="1">
        <f>SUMIFS(I:I,C:C,C7194)</f>
        <v>91504159.730000004</v>
      </c>
      <c r="T7194" s="1" t="str">
        <f>INDEX(F:F,MATCH(ecommerce_10000[[#This Row],[TotalAmount]],I:I,0))</f>
        <v>Cairo</v>
      </c>
    </row>
    <row r="7195" spans="1:20" x14ac:dyDescent="0.3">
      <c r="A7195" s="1" t="s">
        <v>7239</v>
      </c>
      <c r="B7195" s="1" t="s">
        <v>49</v>
      </c>
      <c r="C7195" s="1" t="s">
        <v>14</v>
      </c>
      <c r="D7195" s="1" t="s">
        <v>50</v>
      </c>
      <c r="E7195" s="1" t="s">
        <v>47</v>
      </c>
      <c r="F7195" s="1" t="s">
        <v>17</v>
      </c>
      <c r="G7195">
        <v>15547.27</v>
      </c>
      <c r="H7195">
        <v>2</v>
      </c>
      <c r="I7195">
        <v>31094.54</v>
      </c>
      <c r="J7195">
        <v>3.33</v>
      </c>
      <c r="K7195">
        <v>334</v>
      </c>
      <c r="L7195" s="2">
        <v>45527</v>
      </c>
      <c r="O7195" t="str">
        <f>IF(ecommerce_10000[[#This Row],[Platform]]="Souq","sq",ecommerce_10000[[#This Row],[Platform]])</f>
        <v>Amazon</v>
      </c>
      <c r="P7195" t="str">
        <f>IF(E7195="Souq","sq",IF(E7195="Jumia","Jum",E7195))</f>
        <v>Amazon</v>
      </c>
      <c r="Q7195">
        <f>VLOOKUP(ecommerce_10000[[#This Row],[City]],F:I,4,FALSE)</f>
        <v>16284.02</v>
      </c>
      <c r="R7195" s="1">
        <f>SUMIF(C:C,ecommerce_10000[[#This Row],[Category]],I:I)</f>
        <v>92327183.770000085</v>
      </c>
      <c r="S7195" s="1">
        <f>SUMIFS(I:I,C:C,C7195)</f>
        <v>92327183.770000085</v>
      </c>
      <c r="T7195" s="1" t="str">
        <f>INDEX(F:F,MATCH(ecommerce_10000[[#This Row],[TotalAmount]],I:I,0))</f>
        <v>Cairo</v>
      </c>
    </row>
    <row r="7196" spans="1:20" x14ac:dyDescent="0.3">
      <c r="A7196" s="1" t="s">
        <v>7240</v>
      </c>
      <c r="B7196" s="1" t="s">
        <v>19</v>
      </c>
      <c r="C7196" s="1" t="s">
        <v>20</v>
      </c>
      <c r="D7196" s="1" t="s">
        <v>21</v>
      </c>
      <c r="E7196" s="1" t="s">
        <v>47</v>
      </c>
      <c r="F7196" s="1" t="s">
        <v>40</v>
      </c>
      <c r="G7196">
        <v>7760.7</v>
      </c>
      <c r="H7196">
        <v>5</v>
      </c>
      <c r="I7196">
        <v>38803.5</v>
      </c>
      <c r="J7196">
        <v>2.1</v>
      </c>
      <c r="K7196">
        <v>1603</v>
      </c>
      <c r="L7196" s="2">
        <v>45415</v>
      </c>
      <c r="O7196" t="str">
        <f>IF(ecommerce_10000[[#This Row],[Platform]]="Souq","sq",ecommerce_10000[[#This Row],[Platform]])</f>
        <v>Amazon</v>
      </c>
      <c r="P7196" t="str">
        <f>IF(E7196="Souq","sq",IF(E7196="Jumia","Jum",E7196))</f>
        <v>Amazon</v>
      </c>
      <c r="Q7196">
        <f>VLOOKUP(ecommerce_10000[[#This Row],[City]],F:I,4,FALSE)</f>
        <v>99349.3</v>
      </c>
      <c r="R7196" s="1">
        <f>SUMIF(C:C,ecommerce_10000[[#This Row],[Category]],I:I)</f>
        <v>91504159.730000004</v>
      </c>
      <c r="S7196" s="1">
        <f>SUMIFS(I:I,C:C,C7196)</f>
        <v>91504159.730000004</v>
      </c>
      <c r="T7196" s="1" t="str">
        <f>INDEX(F:F,MATCH(ecommerce_10000[[#This Row],[TotalAmount]],I:I,0))</f>
        <v>Riyadh</v>
      </c>
    </row>
    <row r="7197" spans="1:20" x14ac:dyDescent="0.3">
      <c r="A7197" s="1" t="s">
        <v>7241</v>
      </c>
      <c r="B7197" s="1" t="s">
        <v>49</v>
      </c>
      <c r="C7197" s="1" t="s">
        <v>14</v>
      </c>
      <c r="D7197" s="1" t="s">
        <v>50</v>
      </c>
      <c r="E7197" s="1" t="s">
        <v>16</v>
      </c>
      <c r="F7197" s="1" t="s">
        <v>23</v>
      </c>
      <c r="G7197">
        <v>14840.56</v>
      </c>
      <c r="H7197">
        <v>2</v>
      </c>
      <c r="I7197">
        <v>29681.119999999999</v>
      </c>
      <c r="J7197">
        <v>1.56</v>
      </c>
      <c r="K7197">
        <v>1895</v>
      </c>
      <c r="L7197" s="2">
        <v>45458</v>
      </c>
      <c r="O7197" t="str">
        <f>IF(ecommerce_10000[[#This Row],[Platform]]="Souq","sq",ecommerce_10000[[#This Row],[Platform]])</f>
        <v>sq</v>
      </c>
      <c r="P7197" t="str">
        <f>IF(E7197="Souq","sq",IF(E7197="Jumia","Jum",E7197))</f>
        <v>sq</v>
      </c>
      <c r="Q7197">
        <f>VLOOKUP(ecommerce_10000[[#This Row],[City]],F:I,4,FALSE)</f>
        <v>13290.4</v>
      </c>
      <c r="R7197" s="1">
        <f>SUMIF(C:C,ecommerce_10000[[#This Row],[Category]],I:I)</f>
        <v>92327183.770000085</v>
      </c>
      <c r="S7197" s="1">
        <f>SUMIFS(I:I,C:C,C7197)</f>
        <v>92327183.770000085</v>
      </c>
      <c r="T7197" s="1" t="str">
        <f>INDEX(F:F,MATCH(ecommerce_10000[[#This Row],[TotalAmount]],I:I,0))</f>
        <v>Alexandria</v>
      </c>
    </row>
    <row r="7198" spans="1:20" x14ac:dyDescent="0.3">
      <c r="A7198" s="1" t="s">
        <v>7242</v>
      </c>
      <c r="B7198" s="1" t="s">
        <v>13</v>
      </c>
      <c r="C7198" s="1" t="s">
        <v>14</v>
      </c>
      <c r="D7198" s="1" t="s">
        <v>15</v>
      </c>
      <c r="E7198" s="1" t="s">
        <v>47</v>
      </c>
      <c r="F7198" s="1" t="s">
        <v>62</v>
      </c>
      <c r="G7198">
        <v>3844.44</v>
      </c>
      <c r="H7198">
        <v>3</v>
      </c>
      <c r="I7198">
        <v>11533.32</v>
      </c>
      <c r="J7198">
        <v>4.95</v>
      </c>
      <c r="K7198">
        <v>3812</v>
      </c>
      <c r="L7198" s="2">
        <v>45299</v>
      </c>
      <c r="O7198" t="str">
        <f>IF(ecommerce_10000[[#This Row],[Platform]]="Souq","sq",ecommerce_10000[[#This Row],[Platform]])</f>
        <v>Amazon</v>
      </c>
      <c r="P7198" t="str">
        <f>IF(E7198="Souq","sq",IF(E7198="Jumia","Jum",E7198))</f>
        <v>Amazon</v>
      </c>
      <c r="Q7198">
        <f>VLOOKUP(ecommerce_10000[[#This Row],[City]],F:I,4,FALSE)</f>
        <v>27872.98</v>
      </c>
      <c r="R7198" s="1">
        <f>SUMIF(C:C,ecommerce_10000[[#This Row],[Category]],I:I)</f>
        <v>92327183.770000085</v>
      </c>
      <c r="S7198" s="1">
        <f>SUMIFS(I:I,C:C,C7198)</f>
        <v>92327183.770000085</v>
      </c>
      <c r="T7198" s="1" t="str">
        <f>INDEX(F:F,MATCH(ecommerce_10000[[#This Row],[TotalAmount]],I:I,0))</f>
        <v>Giza</v>
      </c>
    </row>
    <row r="7199" spans="1:20" x14ac:dyDescent="0.3">
      <c r="A7199" s="1" t="s">
        <v>7243</v>
      </c>
      <c r="B7199" s="1" t="s">
        <v>30</v>
      </c>
      <c r="C7199" s="1" t="s">
        <v>31</v>
      </c>
      <c r="D7199" s="1" t="s">
        <v>32</v>
      </c>
      <c r="E7199" s="1" t="s">
        <v>47</v>
      </c>
      <c r="F7199" s="1" t="s">
        <v>23</v>
      </c>
      <c r="G7199">
        <v>5990.25</v>
      </c>
      <c r="H7199">
        <v>4</v>
      </c>
      <c r="I7199">
        <v>23961</v>
      </c>
      <c r="J7199">
        <v>3.77</v>
      </c>
      <c r="K7199">
        <v>1175</v>
      </c>
      <c r="L7199" s="2">
        <v>45580</v>
      </c>
      <c r="O7199" t="str">
        <f>IF(ecommerce_10000[[#This Row],[Platform]]="Souq","sq",ecommerce_10000[[#This Row],[Platform]])</f>
        <v>Amazon</v>
      </c>
      <c r="P7199" t="str">
        <f>IF(E7199="Souq","sq",IF(E7199="Jumia","Jum",E7199))</f>
        <v>Amazon</v>
      </c>
      <c r="Q7199">
        <f>VLOOKUP(ecommerce_10000[[#This Row],[City]],F:I,4,FALSE)</f>
        <v>13290.4</v>
      </c>
      <c r="R7199" s="1">
        <f>SUMIF(C:C,ecommerce_10000[[#This Row],[Category]],I:I)</f>
        <v>57542997.559999913</v>
      </c>
      <c r="S7199" s="1">
        <f>SUMIFS(I:I,C:C,C7199)</f>
        <v>57542997.559999913</v>
      </c>
      <c r="T7199" s="1" t="str">
        <f>INDEX(F:F,MATCH(ecommerce_10000[[#This Row],[TotalAmount]],I:I,0))</f>
        <v>Alexandria</v>
      </c>
    </row>
    <row r="7200" spans="1:20" x14ac:dyDescent="0.3">
      <c r="A7200" s="1" t="s">
        <v>7244</v>
      </c>
      <c r="B7200" s="1" t="s">
        <v>30</v>
      </c>
      <c r="C7200" s="1" t="s">
        <v>31</v>
      </c>
      <c r="D7200" s="1" t="s">
        <v>32</v>
      </c>
      <c r="E7200" s="1" t="s">
        <v>16</v>
      </c>
      <c r="F7200" s="1" t="s">
        <v>33</v>
      </c>
      <c r="G7200">
        <v>16188</v>
      </c>
      <c r="H7200">
        <v>1</v>
      </c>
      <c r="I7200">
        <v>16188</v>
      </c>
      <c r="J7200">
        <v>1.56</v>
      </c>
      <c r="K7200">
        <v>3362</v>
      </c>
      <c r="L7200" s="2">
        <v>45574</v>
      </c>
      <c r="O7200" t="str">
        <f>IF(ecommerce_10000[[#This Row],[Platform]]="Souq","sq",ecommerce_10000[[#This Row],[Platform]])</f>
        <v>sq</v>
      </c>
      <c r="P7200" t="str">
        <f>IF(E7200="Souq","sq",IF(E7200="Jumia","Jum",E7200))</f>
        <v>sq</v>
      </c>
      <c r="Q7200">
        <f>VLOOKUP(ecommerce_10000[[#This Row],[City]],F:I,4,FALSE)</f>
        <v>3665.44</v>
      </c>
      <c r="R7200" s="1">
        <f>SUMIF(C:C,ecommerce_10000[[#This Row],[Category]],I:I)</f>
        <v>57542997.559999913</v>
      </c>
      <c r="S7200" s="1">
        <f>SUMIFS(I:I,C:C,C7200)</f>
        <v>57542997.559999913</v>
      </c>
      <c r="T7200" s="1" t="str">
        <f>INDEX(F:F,MATCH(ecommerce_10000[[#This Row],[TotalAmount]],I:I,0))</f>
        <v>Dubai</v>
      </c>
    </row>
    <row r="7201" spans="1:20" x14ac:dyDescent="0.3">
      <c r="A7201" s="1" t="s">
        <v>7245</v>
      </c>
      <c r="B7201" s="1" t="s">
        <v>25</v>
      </c>
      <c r="C7201" s="1" t="s">
        <v>26</v>
      </c>
      <c r="D7201" s="1" t="s">
        <v>27</v>
      </c>
      <c r="E7201" s="1" t="s">
        <v>16</v>
      </c>
      <c r="F7201" s="1" t="s">
        <v>17</v>
      </c>
      <c r="G7201">
        <v>2694.01</v>
      </c>
      <c r="H7201">
        <v>4</v>
      </c>
      <c r="I7201">
        <v>10776.04</v>
      </c>
      <c r="J7201">
        <v>2.93</v>
      </c>
      <c r="K7201">
        <v>2768</v>
      </c>
      <c r="L7201" s="2">
        <v>45523</v>
      </c>
      <c r="O7201" t="str">
        <f>IF(ecommerce_10000[[#This Row],[Platform]]="Souq","sq",ecommerce_10000[[#This Row],[Platform]])</f>
        <v>sq</v>
      </c>
      <c r="P7201" t="str">
        <f>IF(E7201="Souq","sq",IF(E7201="Jumia","Jum",E7201))</f>
        <v>sq</v>
      </c>
      <c r="Q7201">
        <f>VLOOKUP(ecommerce_10000[[#This Row],[City]],F:I,4,FALSE)</f>
        <v>16284.02</v>
      </c>
      <c r="R7201" s="1">
        <f>SUMIF(C:C,ecommerce_10000[[#This Row],[Category]],I:I)</f>
        <v>29200970.130000021</v>
      </c>
      <c r="S7201" s="1">
        <f>SUMIFS(I:I,C:C,C7201)</f>
        <v>29200970.130000021</v>
      </c>
      <c r="T7201" s="1" t="str">
        <f>INDEX(F:F,MATCH(ecommerce_10000[[#This Row],[TotalAmount]],I:I,0))</f>
        <v>Cairo</v>
      </c>
    </row>
    <row r="7202" spans="1:20" x14ac:dyDescent="0.3">
      <c r="A7202" s="1" t="s">
        <v>7246</v>
      </c>
      <c r="B7202" s="1" t="s">
        <v>25</v>
      </c>
      <c r="C7202" s="1" t="s">
        <v>26</v>
      </c>
      <c r="D7202" s="1" t="s">
        <v>27</v>
      </c>
      <c r="E7202" s="1" t="s">
        <v>16</v>
      </c>
      <c r="F7202" s="1" t="s">
        <v>17</v>
      </c>
      <c r="G7202">
        <v>16273.01</v>
      </c>
      <c r="H7202">
        <v>3</v>
      </c>
      <c r="I7202">
        <v>48819.03</v>
      </c>
      <c r="J7202">
        <v>3.59</v>
      </c>
      <c r="K7202">
        <v>4052</v>
      </c>
      <c r="L7202" s="2">
        <v>45419</v>
      </c>
      <c r="O7202" t="str">
        <f>IF(ecommerce_10000[[#This Row],[Platform]]="Souq","sq",ecommerce_10000[[#This Row],[Platform]])</f>
        <v>sq</v>
      </c>
      <c r="P7202" t="str">
        <f>IF(E7202="Souq","sq",IF(E7202="Jumia","Jum",E7202))</f>
        <v>sq</v>
      </c>
      <c r="Q7202">
        <f>VLOOKUP(ecommerce_10000[[#This Row],[City]],F:I,4,FALSE)</f>
        <v>16284.02</v>
      </c>
      <c r="R7202" s="1">
        <f>SUMIF(C:C,ecommerce_10000[[#This Row],[Category]],I:I)</f>
        <v>29200970.130000021</v>
      </c>
      <c r="S7202" s="1">
        <f>SUMIFS(I:I,C:C,C7202)</f>
        <v>29200970.130000021</v>
      </c>
      <c r="T7202" s="1" t="str">
        <f>INDEX(F:F,MATCH(ecommerce_10000[[#This Row],[TotalAmount]],I:I,0))</f>
        <v>Cairo</v>
      </c>
    </row>
    <row r="7203" spans="1:20" x14ac:dyDescent="0.3">
      <c r="A7203" s="1" t="s">
        <v>7247</v>
      </c>
      <c r="B7203" s="1" t="s">
        <v>13</v>
      </c>
      <c r="C7203" s="1" t="s">
        <v>14</v>
      </c>
      <c r="D7203" s="1" t="s">
        <v>15</v>
      </c>
      <c r="E7203" s="1" t="s">
        <v>47</v>
      </c>
      <c r="F7203" s="1" t="s">
        <v>28</v>
      </c>
      <c r="G7203">
        <v>15042</v>
      </c>
      <c r="H7203">
        <v>3</v>
      </c>
      <c r="I7203">
        <v>45126</v>
      </c>
      <c r="J7203">
        <v>4.2</v>
      </c>
      <c r="K7203">
        <v>627</v>
      </c>
      <c r="L7203" s="2">
        <v>45353</v>
      </c>
      <c r="O7203" t="str">
        <f>IF(ecommerce_10000[[#This Row],[Platform]]="Souq","sq",ecommerce_10000[[#This Row],[Platform]])</f>
        <v>Amazon</v>
      </c>
      <c r="P7203" t="str">
        <f>IF(E7203="Souq","sq",IF(E7203="Jumia","Jum",E7203))</f>
        <v>Amazon</v>
      </c>
      <c r="Q7203">
        <f>VLOOKUP(ecommerce_10000[[#This Row],[City]],F:I,4,FALSE)</f>
        <v>26648.76</v>
      </c>
      <c r="R7203" s="1">
        <f>SUMIF(C:C,ecommerce_10000[[#This Row],[Category]],I:I)</f>
        <v>92327183.770000085</v>
      </c>
      <c r="S7203" s="1">
        <f>SUMIFS(I:I,C:C,C7203)</f>
        <v>92327183.770000085</v>
      </c>
      <c r="T7203" s="1" t="str">
        <f>INDEX(F:F,MATCH(ecommerce_10000[[#This Row],[TotalAmount]],I:I,0))</f>
        <v>Casablanca</v>
      </c>
    </row>
    <row r="7204" spans="1:20" x14ac:dyDescent="0.3">
      <c r="A7204" s="1" t="s">
        <v>7248</v>
      </c>
      <c r="B7204" s="1" t="s">
        <v>43</v>
      </c>
      <c r="C7204" s="1" t="s">
        <v>44</v>
      </c>
      <c r="D7204" s="1" t="s">
        <v>45</v>
      </c>
      <c r="E7204" s="1" t="s">
        <v>22</v>
      </c>
      <c r="F7204" s="1" t="s">
        <v>40</v>
      </c>
      <c r="G7204">
        <v>7043.29</v>
      </c>
      <c r="H7204">
        <v>3</v>
      </c>
      <c r="I7204">
        <v>21129.87</v>
      </c>
      <c r="J7204">
        <v>1.07</v>
      </c>
      <c r="K7204">
        <v>3858</v>
      </c>
      <c r="L7204" s="2">
        <v>45547</v>
      </c>
      <c r="O7204" t="str">
        <f>IF(ecommerce_10000[[#This Row],[Platform]]="Souq","sq",ecommerce_10000[[#This Row],[Platform]])</f>
        <v>Jumia</v>
      </c>
      <c r="P7204" t="str">
        <f>IF(E7204="Souq","sq",IF(E7204="Jumia","Jum",E7204))</f>
        <v>Jum</v>
      </c>
      <c r="Q7204">
        <f>VLOOKUP(ecommerce_10000[[#This Row],[City]],F:I,4,FALSE)</f>
        <v>99349.3</v>
      </c>
      <c r="R7204" s="1">
        <f>SUMIF(C:C,ecommerce_10000[[#This Row],[Category]],I:I)</f>
        <v>31420413.200000018</v>
      </c>
      <c r="S7204" s="1">
        <f>SUMIFS(I:I,C:C,C7204)</f>
        <v>31420413.200000018</v>
      </c>
      <c r="T7204" s="1" t="str">
        <f>INDEX(F:F,MATCH(ecommerce_10000[[#This Row],[TotalAmount]],I:I,0))</f>
        <v>Riyadh</v>
      </c>
    </row>
    <row r="7205" spans="1:20" x14ac:dyDescent="0.3">
      <c r="A7205" s="1" t="s">
        <v>7249</v>
      </c>
      <c r="B7205" s="1" t="s">
        <v>35</v>
      </c>
      <c r="C7205" s="1" t="s">
        <v>14</v>
      </c>
      <c r="D7205" s="1" t="s">
        <v>36</v>
      </c>
      <c r="E7205" s="1" t="s">
        <v>47</v>
      </c>
      <c r="F7205" s="1" t="s">
        <v>23</v>
      </c>
      <c r="G7205">
        <v>1318.97</v>
      </c>
      <c r="H7205">
        <v>5</v>
      </c>
      <c r="I7205">
        <v>6594.85</v>
      </c>
      <c r="J7205">
        <v>4.08</v>
      </c>
      <c r="K7205">
        <v>1148</v>
      </c>
      <c r="L7205" s="2">
        <v>45625</v>
      </c>
      <c r="O7205" t="str">
        <f>IF(ecommerce_10000[[#This Row],[Platform]]="Souq","sq",ecommerce_10000[[#This Row],[Platform]])</f>
        <v>Amazon</v>
      </c>
      <c r="P7205" t="str">
        <f>IF(E7205="Souq","sq",IF(E7205="Jumia","Jum",E7205))</f>
        <v>Amazon</v>
      </c>
      <c r="Q7205">
        <f>VLOOKUP(ecommerce_10000[[#This Row],[City]],F:I,4,FALSE)</f>
        <v>13290.4</v>
      </c>
      <c r="R7205" s="1">
        <f>SUMIF(C:C,ecommerce_10000[[#This Row],[Category]],I:I)</f>
        <v>92327183.770000085</v>
      </c>
      <c r="S7205" s="1">
        <f>SUMIFS(I:I,C:C,C7205)</f>
        <v>92327183.770000085</v>
      </c>
      <c r="T7205" s="1" t="str">
        <f>INDEX(F:F,MATCH(ecommerce_10000[[#This Row],[TotalAmount]],I:I,0))</f>
        <v>Alexandria</v>
      </c>
    </row>
    <row r="7206" spans="1:20" x14ac:dyDescent="0.3">
      <c r="A7206" s="1" t="s">
        <v>7250</v>
      </c>
      <c r="B7206" s="1" t="s">
        <v>49</v>
      </c>
      <c r="C7206" s="1" t="s">
        <v>14</v>
      </c>
      <c r="D7206" s="1" t="s">
        <v>50</v>
      </c>
      <c r="E7206" s="1" t="s">
        <v>16</v>
      </c>
      <c r="F7206" s="1" t="s">
        <v>17</v>
      </c>
      <c r="G7206">
        <v>15116.3</v>
      </c>
      <c r="H7206">
        <v>2</v>
      </c>
      <c r="I7206">
        <v>30232.6</v>
      </c>
      <c r="J7206">
        <v>1.48</v>
      </c>
      <c r="K7206">
        <v>2297</v>
      </c>
      <c r="L7206" s="2">
        <v>45333</v>
      </c>
      <c r="O7206" t="str">
        <f>IF(ecommerce_10000[[#This Row],[Platform]]="Souq","sq",ecommerce_10000[[#This Row],[Platform]])</f>
        <v>sq</v>
      </c>
      <c r="P7206" t="str">
        <f>IF(E7206="Souq","sq",IF(E7206="Jumia","Jum",E7206))</f>
        <v>sq</v>
      </c>
      <c r="Q7206">
        <f>VLOOKUP(ecommerce_10000[[#This Row],[City]],F:I,4,FALSE)</f>
        <v>16284.02</v>
      </c>
      <c r="R7206" s="1">
        <f>SUMIF(C:C,ecommerce_10000[[#This Row],[Category]],I:I)</f>
        <v>92327183.770000085</v>
      </c>
      <c r="S7206" s="1">
        <f>SUMIFS(I:I,C:C,C7206)</f>
        <v>92327183.770000085</v>
      </c>
      <c r="T7206" s="1" t="str">
        <f>INDEX(F:F,MATCH(ecommerce_10000[[#This Row],[TotalAmount]],I:I,0))</f>
        <v>Cairo</v>
      </c>
    </row>
    <row r="7207" spans="1:20" x14ac:dyDescent="0.3">
      <c r="A7207" s="1" t="s">
        <v>7251</v>
      </c>
      <c r="B7207" s="1" t="s">
        <v>13</v>
      </c>
      <c r="C7207" s="1" t="s">
        <v>14</v>
      </c>
      <c r="D7207" s="1" t="s">
        <v>15</v>
      </c>
      <c r="E7207" s="1" t="s">
        <v>22</v>
      </c>
      <c r="F7207" s="1" t="s">
        <v>40</v>
      </c>
      <c r="G7207">
        <v>13702.81</v>
      </c>
      <c r="H7207">
        <v>1</v>
      </c>
      <c r="I7207">
        <v>13702.81</v>
      </c>
      <c r="J7207">
        <v>2.77</v>
      </c>
      <c r="K7207">
        <v>496</v>
      </c>
      <c r="L7207" s="2">
        <v>45560</v>
      </c>
      <c r="O7207" t="str">
        <f>IF(ecommerce_10000[[#This Row],[Platform]]="Souq","sq",ecommerce_10000[[#This Row],[Platform]])</f>
        <v>Jumia</v>
      </c>
      <c r="P7207" t="str">
        <f>IF(E7207="Souq","sq",IF(E7207="Jumia","Jum",E7207))</f>
        <v>Jum</v>
      </c>
      <c r="Q7207">
        <f>VLOOKUP(ecommerce_10000[[#This Row],[City]],F:I,4,FALSE)</f>
        <v>99349.3</v>
      </c>
      <c r="R7207" s="1">
        <f>SUMIF(C:C,ecommerce_10000[[#This Row],[Category]],I:I)</f>
        <v>92327183.770000085</v>
      </c>
      <c r="S7207" s="1">
        <f>SUMIFS(I:I,C:C,C7207)</f>
        <v>92327183.770000085</v>
      </c>
      <c r="T7207" s="1" t="str">
        <f>INDEX(F:F,MATCH(ecommerce_10000[[#This Row],[TotalAmount]],I:I,0))</f>
        <v>Riyadh</v>
      </c>
    </row>
    <row r="7208" spans="1:20" x14ac:dyDescent="0.3">
      <c r="A7208" s="1" t="s">
        <v>7252</v>
      </c>
      <c r="B7208" s="1" t="s">
        <v>43</v>
      </c>
      <c r="C7208" s="1" t="s">
        <v>44</v>
      </c>
      <c r="D7208" s="1" t="s">
        <v>45</v>
      </c>
      <c r="E7208" s="1" t="s">
        <v>47</v>
      </c>
      <c r="F7208" s="1" t="s">
        <v>33</v>
      </c>
      <c r="G7208">
        <v>7629.39</v>
      </c>
      <c r="H7208">
        <v>1</v>
      </c>
      <c r="I7208">
        <v>7629.39</v>
      </c>
      <c r="J7208">
        <v>4.3600000000000003</v>
      </c>
      <c r="K7208">
        <v>722</v>
      </c>
      <c r="L7208" s="2">
        <v>45379</v>
      </c>
      <c r="O7208" t="str">
        <f>IF(ecommerce_10000[[#This Row],[Platform]]="Souq","sq",ecommerce_10000[[#This Row],[Platform]])</f>
        <v>Amazon</v>
      </c>
      <c r="P7208" t="str">
        <f>IF(E7208="Souq","sq",IF(E7208="Jumia","Jum",E7208))</f>
        <v>Amazon</v>
      </c>
      <c r="Q7208">
        <f>VLOOKUP(ecommerce_10000[[#This Row],[City]],F:I,4,FALSE)</f>
        <v>3665.44</v>
      </c>
      <c r="R7208" s="1">
        <f>SUMIF(C:C,ecommerce_10000[[#This Row],[Category]],I:I)</f>
        <v>31420413.200000018</v>
      </c>
      <c r="S7208" s="1">
        <f>SUMIFS(I:I,C:C,C7208)</f>
        <v>31420413.200000018</v>
      </c>
      <c r="T7208" s="1" t="str">
        <f>INDEX(F:F,MATCH(ecommerce_10000[[#This Row],[TotalAmount]],I:I,0))</f>
        <v>Dubai</v>
      </c>
    </row>
    <row r="7209" spans="1:20" x14ac:dyDescent="0.3">
      <c r="A7209" s="1" t="s">
        <v>7253</v>
      </c>
      <c r="B7209" s="1" t="s">
        <v>53</v>
      </c>
      <c r="C7209" s="1" t="s">
        <v>31</v>
      </c>
      <c r="D7209" s="1" t="s">
        <v>54</v>
      </c>
      <c r="E7209" s="1" t="s">
        <v>16</v>
      </c>
      <c r="F7209" s="1" t="s">
        <v>33</v>
      </c>
      <c r="G7209">
        <v>9345.76</v>
      </c>
      <c r="H7209">
        <v>2</v>
      </c>
      <c r="I7209">
        <v>18691.52</v>
      </c>
      <c r="J7209">
        <v>4.2300000000000004</v>
      </c>
      <c r="K7209">
        <v>3605</v>
      </c>
      <c r="L7209" s="2">
        <v>45495</v>
      </c>
      <c r="O7209" t="str">
        <f>IF(ecommerce_10000[[#This Row],[Platform]]="Souq","sq",ecommerce_10000[[#This Row],[Platform]])</f>
        <v>sq</v>
      </c>
      <c r="P7209" t="str">
        <f>IF(E7209="Souq","sq",IF(E7209="Jumia","Jum",E7209))</f>
        <v>sq</v>
      </c>
      <c r="Q7209">
        <f>VLOOKUP(ecommerce_10000[[#This Row],[City]],F:I,4,FALSE)</f>
        <v>3665.44</v>
      </c>
      <c r="R7209" s="1">
        <f>SUMIF(C:C,ecommerce_10000[[#This Row],[Category]],I:I)</f>
        <v>57542997.559999913</v>
      </c>
      <c r="S7209" s="1">
        <f>SUMIFS(I:I,C:C,C7209)</f>
        <v>57542997.559999913</v>
      </c>
      <c r="T7209" s="1" t="str">
        <f>INDEX(F:F,MATCH(ecommerce_10000[[#This Row],[TotalAmount]],I:I,0))</f>
        <v>Dubai</v>
      </c>
    </row>
    <row r="7210" spans="1:20" x14ac:dyDescent="0.3">
      <c r="A7210" s="1" t="s">
        <v>7254</v>
      </c>
      <c r="B7210" s="1" t="s">
        <v>25</v>
      </c>
      <c r="C7210" s="1" t="s">
        <v>26</v>
      </c>
      <c r="D7210" s="1" t="s">
        <v>27</v>
      </c>
      <c r="E7210" s="1" t="s">
        <v>47</v>
      </c>
      <c r="F7210" s="1" t="s">
        <v>28</v>
      </c>
      <c r="G7210">
        <v>7628.68</v>
      </c>
      <c r="H7210">
        <v>5</v>
      </c>
      <c r="I7210">
        <v>38143.4</v>
      </c>
      <c r="J7210">
        <v>4.67</v>
      </c>
      <c r="K7210">
        <v>1095</v>
      </c>
      <c r="L7210" s="2">
        <v>45392</v>
      </c>
      <c r="O7210" t="str">
        <f>IF(ecommerce_10000[[#This Row],[Platform]]="Souq","sq",ecommerce_10000[[#This Row],[Platform]])</f>
        <v>Amazon</v>
      </c>
      <c r="P7210" t="str">
        <f>IF(E7210="Souq","sq",IF(E7210="Jumia","Jum",E7210))</f>
        <v>Amazon</v>
      </c>
      <c r="Q7210">
        <f>VLOOKUP(ecommerce_10000[[#This Row],[City]],F:I,4,FALSE)</f>
        <v>26648.76</v>
      </c>
      <c r="R7210" s="1">
        <f>SUMIF(C:C,ecommerce_10000[[#This Row],[Category]],I:I)</f>
        <v>29200970.130000021</v>
      </c>
      <c r="S7210" s="1">
        <f>SUMIFS(I:I,C:C,C7210)</f>
        <v>29200970.130000021</v>
      </c>
      <c r="T7210" s="1" t="str">
        <f>INDEX(F:F,MATCH(ecommerce_10000[[#This Row],[TotalAmount]],I:I,0))</f>
        <v>Casablanca</v>
      </c>
    </row>
    <row r="7211" spans="1:20" x14ac:dyDescent="0.3">
      <c r="A7211" s="1" t="s">
        <v>7255</v>
      </c>
      <c r="B7211" s="1" t="s">
        <v>43</v>
      </c>
      <c r="C7211" s="1" t="s">
        <v>44</v>
      </c>
      <c r="D7211" s="1" t="s">
        <v>45</v>
      </c>
      <c r="E7211" s="1" t="s">
        <v>22</v>
      </c>
      <c r="F7211" s="1" t="s">
        <v>23</v>
      </c>
      <c r="G7211">
        <v>3706.46</v>
      </c>
      <c r="H7211">
        <v>5</v>
      </c>
      <c r="I7211">
        <v>18532.3</v>
      </c>
      <c r="J7211">
        <v>3.74</v>
      </c>
      <c r="K7211">
        <v>3137</v>
      </c>
      <c r="L7211" s="2">
        <v>45405</v>
      </c>
      <c r="O7211" t="str">
        <f>IF(ecommerce_10000[[#This Row],[Platform]]="Souq","sq",ecommerce_10000[[#This Row],[Platform]])</f>
        <v>Jumia</v>
      </c>
      <c r="P7211" t="str">
        <f>IF(E7211="Souq","sq",IF(E7211="Jumia","Jum",E7211))</f>
        <v>Jum</v>
      </c>
      <c r="Q7211">
        <f>VLOOKUP(ecommerce_10000[[#This Row],[City]],F:I,4,FALSE)</f>
        <v>13290.4</v>
      </c>
      <c r="R7211" s="1">
        <f>SUMIF(C:C,ecommerce_10000[[#This Row],[Category]],I:I)</f>
        <v>31420413.200000018</v>
      </c>
      <c r="S7211" s="1">
        <f>SUMIFS(I:I,C:C,C7211)</f>
        <v>31420413.200000018</v>
      </c>
      <c r="T7211" s="1" t="str">
        <f>INDEX(F:F,MATCH(ecommerce_10000[[#This Row],[TotalAmount]],I:I,0))</f>
        <v>Alexandria</v>
      </c>
    </row>
    <row r="7212" spans="1:20" x14ac:dyDescent="0.3">
      <c r="A7212" s="1" t="s">
        <v>7256</v>
      </c>
      <c r="B7212" s="1" t="s">
        <v>43</v>
      </c>
      <c r="C7212" s="1" t="s">
        <v>44</v>
      </c>
      <c r="D7212" s="1" t="s">
        <v>45</v>
      </c>
      <c r="E7212" s="1" t="s">
        <v>47</v>
      </c>
      <c r="F7212" s="1" t="s">
        <v>62</v>
      </c>
      <c r="G7212">
        <v>12991.66</v>
      </c>
      <c r="H7212">
        <v>4</v>
      </c>
      <c r="I7212">
        <v>51966.64</v>
      </c>
      <c r="J7212">
        <v>2.81</v>
      </c>
      <c r="K7212">
        <v>169</v>
      </c>
      <c r="L7212" s="2">
        <v>45320</v>
      </c>
      <c r="O7212" t="str">
        <f>IF(ecommerce_10000[[#This Row],[Platform]]="Souq","sq",ecommerce_10000[[#This Row],[Platform]])</f>
        <v>Amazon</v>
      </c>
      <c r="P7212" t="str">
        <f>IF(E7212="Souq","sq",IF(E7212="Jumia","Jum",E7212))</f>
        <v>Amazon</v>
      </c>
      <c r="Q7212">
        <f>VLOOKUP(ecommerce_10000[[#This Row],[City]],F:I,4,FALSE)</f>
        <v>27872.98</v>
      </c>
      <c r="R7212" s="1">
        <f>SUMIF(C:C,ecommerce_10000[[#This Row],[Category]],I:I)</f>
        <v>31420413.200000018</v>
      </c>
      <c r="S7212" s="1">
        <f>SUMIFS(I:I,C:C,C7212)</f>
        <v>31420413.200000018</v>
      </c>
      <c r="T7212" s="1" t="str">
        <f>INDEX(F:F,MATCH(ecommerce_10000[[#This Row],[TotalAmount]],I:I,0))</f>
        <v>Giza</v>
      </c>
    </row>
    <row r="7213" spans="1:20" x14ac:dyDescent="0.3">
      <c r="A7213" s="1" t="s">
        <v>7257</v>
      </c>
      <c r="B7213" s="1" t="s">
        <v>19</v>
      </c>
      <c r="C7213" s="1" t="s">
        <v>20</v>
      </c>
      <c r="D7213" s="1" t="s">
        <v>21</v>
      </c>
      <c r="E7213" s="1" t="s">
        <v>47</v>
      </c>
      <c r="F7213" s="1" t="s">
        <v>40</v>
      </c>
      <c r="G7213">
        <v>19044.41</v>
      </c>
      <c r="H7213">
        <v>1</v>
      </c>
      <c r="I7213">
        <v>19044.41</v>
      </c>
      <c r="J7213">
        <v>4.95</v>
      </c>
      <c r="K7213">
        <v>4645</v>
      </c>
      <c r="L7213" s="2">
        <v>45446</v>
      </c>
      <c r="O7213" t="str">
        <f>IF(ecommerce_10000[[#This Row],[Platform]]="Souq","sq",ecommerce_10000[[#This Row],[Platform]])</f>
        <v>Amazon</v>
      </c>
      <c r="P7213" t="str">
        <f>IF(E7213="Souq","sq",IF(E7213="Jumia","Jum",E7213))</f>
        <v>Amazon</v>
      </c>
      <c r="Q7213">
        <f>VLOOKUP(ecommerce_10000[[#This Row],[City]],F:I,4,FALSE)</f>
        <v>99349.3</v>
      </c>
      <c r="R7213" s="1">
        <f>SUMIF(C:C,ecommerce_10000[[#This Row],[Category]],I:I)</f>
        <v>91504159.730000004</v>
      </c>
      <c r="S7213" s="1">
        <f>SUMIFS(I:I,C:C,C7213)</f>
        <v>91504159.730000004</v>
      </c>
      <c r="T7213" s="1" t="str">
        <f>INDEX(F:F,MATCH(ecommerce_10000[[#This Row],[TotalAmount]],I:I,0))</f>
        <v>Riyadh</v>
      </c>
    </row>
    <row r="7214" spans="1:20" x14ac:dyDescent="0.3">
      <c r="A7214" s="1" t="s">
        <v>7258</v>
      </c>
      <c r="B7214" s="1" t="s">
        <v>35</v>
      </c>
      <c r="C7214" s="1" t="s">
        <v>14</v>
      </c>
      <c r="D7214" s="1" t="s">
        <v>36</v>
      </c>
      <c r="E7214" s="1" t="s">
        <v>16</v>
      </c>
      <c r="F7214" s="1" t="s">
        <v>17</v>
      </c>
      <c r="G7214">
        <v>5879.51</v>
      </c>
      <c r="H7214">
        <v>3</v>
      </c>
      <c r="I7214">
        <v>17638.53</v>
      </c>
      <c r="J7214">
        <v>4.16</v>
      </c>
      <c r="K7214">
        <v>2934</v>
      </c>
      <c r="L7214" s="2">
        <v>45576</v>
      </c>
      <c r="O7214" t="str">
        <f>IF(ecommerce_10000[[#This Row],[Platform]]="Souq","sq",ecommerce_10000[[#This Row],[Platform]])</f>
        <v>sq</v>
      </c>
      <c r="P7214" t="str">
        <f>IF(E7214="Souq","sq",IF(E7214="Jumia","Jum",E7214))</f>
        <v>sq</v>
      </c>
      <c r="Q7214">
        <f>VLOOKUP(ecommerce_10000[[#This Row],[City]],F:I,4,FALSE)</f>
        <v>16284.02</v>
      </c>
      <c r="R7214" s="1">
        <f>SUMIF(C:C,ecommerce_10000[[#This Row],[Category]],I:I)</f>
        <v>92327183.770000085</v>
      </c>
      <c r="S7214" s="1">
        <f>SUMIFS(I:I,C:C,C7214)</f>
        <v>92327183.770000085</v>
      </c>
      <c r="T7214" s="1" t="str">
        <f>INDEX(F:F,MATCH(ecommerce_10000[[#This Row],[TotalAmount]],I:I,0))</f>
        <v>Cairo</v>
      </c>
    </row>
    <row r="7215" spans="1:20" x14ac:dyDescent="0.3">
      <c r="A7215" s="1" t="s">
        <v>7259</v>
      </c>
      <c r="B7215" s="1" t="s">
        <v>25</v>
      </c>
      <c r="C7215" s="1" t="s">
        <v>26</v>
      </c>
      <c r="D7215" s="1" t="s">
        <v>27</v>
      </c>
      <c r="E7215" s="1" t="s">
        <v>47</v>
      </c>
      <c r="F7215" s="1" t="s">
        <v>17</v>
      </c>
      <c r="G7215">
        <v>4319.1899999999996</v>
      </c>
      <c r="H7215">
        <v>4</v>
      </c>
      <c r="I7215">
        <v>17276.759999999998</v>
      </c>
      <c r="J7215">
        <v>1.76</v>
      </c>
      <c r="K7215">
        <v>2280</v>
      </c>
      <c r="L7215" s="2">
        <v>45569</v>
      </c>
      <c r="O7215" t="str">
        <f>IF(ecommerce_10000[[#This Row],[Platform]]="Souq","sq",ecommerce_10000[[#This Row],[Platform]])</f>
        <v>Amazon</v>
      </c>
      <c r="P7215" t="str">
        <f>IF(E7215="Souq","sq",IF(E7215="Jumia","Jum",E7215))</f>
        <v>Amazon</v>
      </c>
      <c r="Q7215">
        <f>VLOOKUP(ecommerce_10000[[#This Row],[City]],F:I,4,FALSE)</f>
        <v>16284.02</v>
      </c>
      <c r="R7215" s="1">
        <f>SUMIF(C:C,ecommerce_10000[[#This Row],[Category]],I:I)</f>
        <v>29200970.130000021</v>
      </c>
      <c r="S7215" s="1">
        <f>SUMIFS(I:I,C:C,C7215)</f>
        <v>29200970.130000021</v>
      </c>
      <c r="T7215" s="1" t="str">
        <f>INDEX(F:F,MATCH(ecommerce_10000[[#This Row],[TotalAmount]],I:I,0))</f>
        <v>Cairo</v>
      </c>
    </row>
    <row r="7216" spans="1:20" x14ac:dyDescent="0.3">
      <c r="A7216" s="1" t="s">
        <v>7260</v>
      </c>
      <c r="B7216" s="1" t="s">
        <v>35</v>
      </c>
      <c r="C7216" s="1" t="s">
        <v>14</v>
      </c>
      <c r="D7216" s="1" t="s">
        <v>36</v>
      </c>
      <c r="E7216" s="1" t="s">
        <v>16</v>
      </c>
      <c r="F7216" s="1" t="s">
        <v>62</v>
      </c>
      <c r="G7216">
        <v>8721.32</v>
      </c>
      <c r="H7216">
        <v>4</v>
      </c>
      <c r="I7216">
        <v>34885.279999999999</v>
      </c>
      <c r="J7216">
        <v>3.37</v>
      </c>
      <c r="K7216">
        <v>145</v>
      </c>
      <c r="L7216" s="2">
        <v>45621</v>
      </c>
      <c r="O7216" t="str">
        <f>IF(ecommerce_10000[[#This Row],[Platform]]="Souq","sq",ecommerce_10000[[#This Row],[Platform]])</f>
        <v>sq</v>
      </c>
      <c r="P7216" t="str">
        <f>IF(E7216="Souq","sq",IF(E7216="Jumia","Jum",E7216))</f>
        <v>sq</v>
      </c>
      <c r="Q7216">
        <f>VLOOKUP(ecommerce_10000[[#This Row],[City]],F:I,4,FALSE)</f>
        <v>27872.98</v>
      </c>
      <c r="R7216" s="1">
        <f>SUMIF(C:C,ecommerce_10000[[#This Row],[Category]],I:I)</f>
        <v>92327183.770000085</v>
      </c>
      <c r="S7216" s="1">
        <f>SUMIFS(I:I,C:C,C7216)</f>
        <v>92327183.770000085</v>
      </c>
      <c r="T7216" s="1" t="str">
        <f>INDEX(F:F,MATCH(ecommerce_10000[[#This Row],[TotalAmount]],I:I,0))</f>
        <v>Giza</v>
      </c>
    </row>
    <row r="7217" spans="1:20" x14ac:dyDescent="0.3">
      <c r="A7217" s="1" t="s">
        <v>7261</v>
      </c>
      <c r="B7217" s="1" t="s">
        <v>53</v>
      </c>
      <c r="C7217" s="1" t="s">
        <v>31</v>
      </c>
      <c r="D7217" s="1" t="s">
        <v>54</v>
      </c>
      <c r="E7217" s="1" t="s">
        <v>47</v>
      </c>
      <c r="F7217" s="1" t="s">
        <v>28</v>
      </c>
      <c r="G7217">
        <v>8748.33</v>
      </c>
      <c r="H7217">
        <v>5</v>
      </c>
      <c r="I7217">
        <v>43741.65</v>
      </c>
      <c r="J7217">
        <v>3.28</v>
      </c>
      <c r="K7217">
        <v>4151</v>
      </c>
      <c r="L7217" s="2">
        <v>45650</v>
      </c>
      <c r="O7217" t="str">
        <f>IF(ecommerce_10000[[#This Row],[Platform]]="Souq","sq",ecommerce_10000[[#This Row],[Platform]])</f>
        <v>Amazon</v>
      </c>
      <c r="P7217" t="str">
        <f>IF(E7217="Souq","sq",IF(E7217="Jumia","Jum",E7217))</f>
        <v>Amazon</v>
      </c>
      <c r="Q7217">
        <f>VLOOKUP(ecommerce_10000[[#This Row],[City]],F:I,4,FALSE)</f>
        <v>26648.76</v>
      </c>
      <c r="R7217" s="1">
        <f>SUMIF(C:C,ecommerce_10000[[#This Row],[Category]],I:I)</f>
        <v>57542997.559999913</v>
      </c>
      <c r="S7217" s="1">
        <f>SUMIFS(I:I,C:C,C7217)</f>
        <v>57542997.559999913</v>
      </c>
      <c r="T7217" s="1" t="str">
        <f>INDEX(F:F,MATCH(ecommerce_10000[[#This Row],[TotalAmount]],I:I,0))</f>
        <v>Casablanca</v>
      </c>
    </row>
    <row r="7218" spans="1:20" x14ac:dyDescent="0.3">
      <c r="A7218" s="1" t="s">
        <v>7262</v>
      </c>
      <c r="B7218" s="1" t="s">
        <v>19</v>
      </c>
      <c r="C7218" s="1" t="s">
        <v>20</v>
      </c>
      <c r="D7218" s="1" t="s">
        <v>21</v>
      </c>
      <c r="E7218" s="1" t="s">
        <v>47</v>
      </c>
      <c r="F7218" s="1" t="s">
        <v>62</v>
      </c>
      <c r="G7218">
        <v>12621.51</v>
      </c>
      <c r="H7218">
        <v>1</v>
      </c>
      <c r="I7218">
        <v>12621.51</v>
      </c>
      <c r="J7218">
        <v>4.29</v>
      </c>
      <c r="K7218">
        <v>2752</v>
      </c>
      <c r="L7218" s="2">
        <v>45489</v>
      </c>
      <c r="O7218" t="str">
        <f>IF(ecommerce_10000[[#This Row],[Platform]]="Souq","sq",ecommerce_10000[[#This Row],[Platform]])</f>
        <v>Amazon</v>
      </c>
      <c r="P7218" t="str">
        <f>IF(E7218="Souq","sq",IF(E7218="Jumia","Jum",E7218))</f>
        <v>Amazon</v>
      </c>
      <c r="Q7218">
        <f>VLOOKUP(ecommerce_10000[[#This Row],[City]],F:I,4,FALSE)</f>
        <v>27872.98</v>
      </c>
      <c r="R7218" s="1">
        <f>SUMIF(C:C,ecommerce_10000[[#This Row],[Category]],I:I)</f>
        <v>91504159.730000004</v>
      </c>
      <c r="S7218" s="1">
        <f>SUMIFS(I:I,C:C,C7218)</f>
        <v>91504159.730000004</v>
      </c>
      <c r="T7218" s="1" t="str">
        <f>INDEX(F:F,MATCH(ecommerce_10000[[#This Row],[TotalAmount]],I:I,0))</f>
        <v>Giza</v>
      </c>
    </row>
    <row r="7219" spans="1:20" x14ac:dyDescent="0.3">
      <c r="A7219" s="1" t="s">
        <v>7263</v>
      </c>
      <c r="B7219" s="1" t="s">
        <v>13</v>
      </c>
      <c r="C7219" s="1" t="s">
        <v>14</v>
      </c>
      <c r="D7219" s="1" t="s">
        <v>15</v>
      </c>
      <c r="E7219" s="1" t="s">
        <v>22</v>
      </c>
      <c r="F7219" s="1" t="s">
        <v>17</v>
      </c>
      <c r="G7219">
        <v>5872.4</v>
      </c>
      <c r="H7219">
        <v>5</v>
      </c>
      <c r="I7219">
        <v>29362</v>
      </c>
      <c r="J7219">
        <v>3.76</v>
      </c>
      <c r="K7219">
        <v>417</v>
      </c>
      <c r="L7219" s="2">
        <v>45393</v>
      </c>
      <c r="O7219" t="str">
        <f>IF(ecommerce_10000[[#This Row],[Platform]]="Souq","sq",ecommerce_10000[[#This Row],[Platform]])</f>
        <v>Jumia</v>
      </c>
      <c r="P7219" t="str">
        <f>IF(E7219="Souq","sq",IF(E7219="Jumia","Jum",E7219))</f>
        <v>Jum</v>
      </c>
      <c r="Q7219">
        <f>VLOOKUP(ecommerce_10000[[#This Row],[City]],F:I,4,FALSE)</f>
        <v>16284.02</v>
      </c>
      <c r="R7219" s="1">
        <f>SUMIF(C:C,ecommerce_10000[[#This Row],[Category]],I:I)</f>
        <v>92327183.770000085</v>
      </c>
      <c r="S7219" s="1">
        <f>SUMIFS(I:I,C:C,C7219)</f>
        <v>92327183.770000085</v>
      </c>
      <c r="T7219" s="1" t="str">
        <f>INDEX(F:F,MATCH(ecommerce_10000[[#This Row],[TotalAmount]],I:I,0))</f>
        <v>Cairo</v>
      </c>
    </row>
    <row r="7220" spans="1:20" x14ac:dyDescent="0.3">
      <c r="A7220" s="1" t="s">
        <v>7264</v>
      </c>
      <c r="B7220" s="1" t="s">
        <v>30</v>
      </c>
      <c r="C7220" s="1" t="s">
        <v>31</v>
      </c>
      <c r="D7220" s="1" t="s">
        <v>32</v>
      </c>
      <c r="E7220" s="1" t="s">
        <v>47</v>
      </c>
      <c r="F7220" s="1" t="s">
        <v>40</v>
      </c>
      <c r="G7220">
        <v>11950.95</v>
      </c>
      <c r="H7220">
        <v>4</v>
      </c>
      <c r="I7220">
        <v>47803.8</v>
      </c>
      <c r="J7220">
        <v>1.46</v>
      </c>
      <c r="K7220">
        <v>437</v>
      </c>
      <c r="L7220" s="2">
        <v>45602</v>
      </c>
      <c r="O7220" t="str">
        <f>IF(ecommerce_10000[[#This Row],[Platform]]="Souq","sq",ecommerce_10000[[#This Row],[Platform]])</f>
        <v>Amazon</v>
      </c>
      <c r="P7220" t="str">
        <f>IF(E7220="Souq","sq",IF(E7220="Jumia","Jum",E7220))</f>
        <v>Amazon</v>
      </c>
      <c r="Q7220">
        <f>VLOOKUP(ecommerce_10000[[#This Row],[City]],F:I,4,FALSE)</f>
        <v>99349.3</v>
      </c>
      <c r="R7220" s="1">
        <f>SUMIF(C:C,ecommerce_10000[[#This Row],[Category]],I:I)</f>
        <v>57542997.559999913</v>
      </c>
      <c r="S7220" s="1">
        <f>SUMIFS(I:I,C:C,C7220)</f>
        <v>57542997.559999913</v>
      </c>
      <c r="T7220" s="1" t="str">
        <f>INDEX(F:F,MATCH(ecommerce_10000[[#This Row],[TotalAmount]],I:I,0))</f>
        <v>Riyadh</v>
      </c>
    </row>
    <row r="7221" spans="1:20" x14ac:dyDescent="0.3">
      <c r="A7221" s="1" t="s">
        <v>7265</v>
      </c>
      <c r="B7221" s="1" t="s">
        <v>43</v>
      </c>
      <c r="C7221" s="1" t="s">
        <v>44</v>
      </c>
      <c r="D7221" s="1" t="s">
        <v>45</v>
      </c>
      <c r="E7221" s="1" t="s">
        <v>16</v>
      </c>
      <c r="F7221" s="1" t="s">
        <v>28</v>
      </c>
      <c r="G7221">
        <v>749.32</v>
      </c>
      <c r="H7221">
        <v>4</v>
      </c>
      <c r="I7221">
        <v>2997.28</v>
      </c>
      <c r="J7221">
        <v>3.81</v>
      </c>
      <c r="K7221">
        <v>4477</v>
      </c>
      <c r="L7221" s="2">
        <v>45548</v>
      </c>
      <c r="O7221" t="str">
        <f>IF(ecommerce_10000[[#This Row],[Platform]]="Souq","sq",ecommerce_10000[[#This Row],[Platform]])</f>
        <v>sq</v>
      </c>
      <c r="P7221" t="str">
        <f>IF(E7221="Souq","sq",IF(E7221="Jumia","Jum",E7221))</f>
        <v>sq</v>
      </c>
      <c r="Q7221">
        <f>VLOOKUP(ecommerce_10000[[#This Row],[City]],F:I,4,FALSE)</f>
        <v>26648.76</v>
      </c>
      <c r="R7221" s="1">
        <f>SUMIF(C:C,ecommerce_10000[[#This Row],[Category]],I:I)</f>
        <v>31420413.200000018</v>
      </c>
      <c r="S7221" s="1">
        <f>SUMIFS(I:I,C:C,C7221)</f>
        <v>31420413.200000018</v>
      </c>
      <c r="T7221" s="1" t="str">
        <f>INDEX(F:F,MATCH(ecommerce_10000[[#This Row],[TotalAmount]],I:I,0))</f>
        <v>Casablanca</v>
      </c>
    </row>
    <row r="7222" spans="1:20" x14ac:dyDescent="0.3">
      <c r="A7222" s="1" t="s">
        <v>7266</v>
      </c>
      <c r="B7222" s="1" t="s">
        <v>30</v>
      </c>
      <c r="C7222" s="1" t="s">
        <v>31</v>
      </c>
      <c r="D7222" s="1" t="s">
        <v>32</v>
      </c>
      <c r="E7222" s="1" t="s">
        <v>22</v>
      </c>
      <c r="F7222" s="1" t="s">
        <v>23</v>
      </c>
      <c r="G7222">
        <v>18995.62</v>
      </c>
      <c r="H7222">
        <v>2</v>
      </c>
      <c r="I7222">
        <v>37991.24</v>
      </c>
      <c r="J7222">
        <v>2.42</v>
      </c>
      <c r="K7222">
        <v>322</v>
      </c>
      <c r="L7222" s="2">
        <v>45525</v>
      </c>
      <c r="O7222" t="str">
        <f>IF(ecommerce_10000[[#This Row],[Platform]]="Souq","sq",ecommerce_10000[[#This Row],[Platform]])</f>
        <v>Jumia</v>
      </c>
      <c r="P7222" t="str">
        <f>IF(E7222="Souq","sq",IF(E7222="Jumia","Jum",E7222))</f>
        <v>Jum</v>
      </c>
      <c r="Q7222">
        <f>VLOOKUP(ecommerce_10000[[#This Row],[City]],F:I,4,FALSE)</f>
        <v>13290.4</v>
      </c>
      <c r="R7222" s="1">
        <f>SUMIF(C:C,ecommerce_10000[[#This Row],[Category]],I:I)</f>
        <v>57542997.559999913</v>
      </c>
      <c r="S7222" s="1">
        <f>SUMIFS(I:I,C:C,C7222)</f>
        <v>57542997.559999913</v>
      </c>
      <c r="T7222" s="1" t="str">
        <f>INDEX(F:F,MATCH(ecommerce_10000[[#This Row],[TotalAmount]],I:I,0))</f>
        <v>Alexandria</v>
      </c>
    </row>
    <row r="7223" spans="1:20" x14ac:dyDescent="0.3">
      <c r="A7223" s="1" t="s">
        <v>7267</v>
      </c>
      <c r="B7223" s="1" t="s">
        <v>35</v>
      </c>
      <c r="C7223" s="1" t="s">
        <v>14</v>
      </c>
      <c r="D7223" s="1" t="s">
        <v>36</v>
      </c>
      <c r="E7223" s="1" t="s">
        <v>22</v>
      </c>
      <c r="F7223" s="1" t="s">
        <v>33</v>
      </c>
      <c r="G7223">
        <v>4920.68</v>
      </c>
      <c r="H7223">
        <v>4</v>
      </c>
      <c r="I7223">
        <v>19682.72</v>
      </c>
      <c r="J7223">
        <v>4.07</v>
      </c>
      <c r="K7223">
        <v>3270</v>
      </c>
      <c r="L7223" s="2">
        <v>45292</v>
      </c>
      <c r="O7223" t="str">
        <f>IF(ecommerce_10000[[#This Row],[Platform]]="Souq","sq",ecommerce_10000[[#This Row],[Platform]])</f>
        <v>Jumia</v>
      </c>
      <c r="P7223" t="str">
        <f>IF(E7223="Souq","sq",IF(E7223="Jumia","Jum",E7223))</f>
        <v>Jum</v>
      </c>
      <c r="Q7223">
        <f>VLOOKUP(ecommerce_10000[[#This Row],[City]],F:I,4,FALSE)</f>
        <v>3665.44</v>
      </c>
      <c r="R7223" s="1">
        <f>SUMIF(C:C,ecommerce_10000[[#This Row],[Category]],I:I)</f>
        <v>92327183.770000085</v>
      </c>
      <c r="S7223" s="1">
        <f>SUMIFS(I:I,C:C,C7223)</f>
        <v>92327183.770000085</v>
      </c>
      <c r="T7223" s="1" t="str">
        <f>INDEX(F:F,MATCH(ecommerce_10000[[#This Row],[TotalAmount]],I:I,0))</f>
        <v>Dubai</v>
      </c>
    </row>
    <row r="7224" spans="1:20" x14ac:dyDescent="0.3">
      <c r="A7224" s="1" t="s">
        <v>7268</v>
      </c>
      <c r="B7224" s="1" t="s">
        <v>25</v>
      </c>
      <c r="C7224" s="1" t="s">
        <v>26</v>
      </c>
      <c r="D7224" s="1" t="s">
        <v>27</v>
      </c>
      <c r="E7224" s="1" t="s">
        <v>16</v>
      </c>
      <c r="F7224" s="1" t="s">
        <v>28</v>
      </c>
      <c r="G7224">
        <v>4653.71</v>
      </c>
      <c r="H7224">
        <v>3</v>
      </c>
      <c r="I7224">
        <v>13961.13</v>
      </c>
      <c r="J7224">
        <v>4.9800000000000004</v>
      </c>
      <c r="K7224">
        <v>1100</v>
      </c>
      <c r="L7224" s="2">
        <v>45438</v>
      </c>
      <c r="O7224" t="str">
        <f>IF(ecommerce_10000[[#This Row],[Platform]]="Souq","sq",ecommerce_10000[[#This Row],[Platform]])</f>
        <v>sq</v>
      </c>
      <c r="P7224" t="str">
        <f>IF(E7224="Souq","sq",IF(E7224="Jumia","Jum",E7224))</f>
        <v>sq</v>
      </c>
      <c r="Q7224">
        <f>VLOOKUP(ecommerce_10000[[#This Row],[City]],F:I,4,FALSE)</f>
        <v>26648.76</v>
      </c>
      <c r="R7224" s="1">
        <f>SUMIF(C:C,ecommerce_10000[[#This Row],[Category]],I:I)</f>
        <v>29200970.130000021</v>
      </c>
      <c r="S7224" s="1">
        <f>SUMIFS(I:I,C:C,C7224)</f>
        <v>29200970.130000021</v>
      </c>
      <c r="T7224" s="1" t="str">
        <f>INDEX(F:F,MATCH(ecommerce_10000[[#This Row],[TotalAmount]],I:I,0))</f>
        <v>Casablanca</v>
      </c>
    </row>
    <row r="7225" spans="1:20" x14ac:dyDescent="0.3">
      <c r="A7225" s="1" t="s">
        <v>7269</v>
      </c>
      <c r="B7225" s="1" t="s">
        <v>13</v>
      </c>
      <c r="C7225" s="1" t="s">
        <v>14</v>
      </c>
      <c r="D7225" s="1" t="s">
        <v>15</v>
      </c>
      <c r="E7225" s="1" t="s">
        <v>22</v>
      </c>
      <c r="F7225" s="1" t="s">
        <v>23</v>
      </c>
      <c r="G7225">
        <v>4412.32</v>
      </c>
      <c r="H7225">
        <v>1</v>
      </c>
      <c r="I7225">
        <v>4412.32</v>
      </c>
      <c r="J7225">
        <v>3.47</v>
      </c>
      <c r="K7225">
        <v>669</v>
      </c>
      <c r="L7225" s="2">
        <v>45371</v>
      </c>
      <c r="O7225" t="str">
        <f>IF(ecommerce_10000[[#This Row],[Platform]]="Souq","sq",ecommerce_10000[[#This Row],[Platform]])</f>
        <v>Jumia</v>
      </c>
      <c r="P7225" t="str">
        <f>IF(E7225="Souq","sq",IF(E7225="Jumia","Jum",E7225))</f>
        <v>Jum</v>
      </c>
      <c r="Q7225">
        <f>VLOOKUP(ecommerce_10000[[#This Row],[City]],F:I,4,FALSE)</f>
        <v>13290.4</v>
      </c>
      <c r="R7225" s="1">
        <f>SUMIF(C:C,ecommerce_10000[[#This Row],[Category]],I:I)</f>
        <v>92327183.770000085</v>
      </c>
      <c r="S7225" s="1">
        <f>SUMIFS(I:I,C:C,C7225)</f>
        <v>92327183.770000085</v>
      </c>
      <c r="T7225" s="1" t="str">
        <f>INDEX(F:F,MATCH(ecommerce_10000[[#This Row],[TotalAmount]],I:I,0))</f>
        <v>Alexandria</v>
      </c>
    </row>
    <row r="7226" spans="1:20" x14ac:dyDescent="0.3">
      <c r="A7226" s="1" t="s">
        <v>7270</v>
      </c>
      <c r="B7226" s="1" t="s">
        <v>30</v>
      </c>
      <c r="C7226" s="1" t="s">
        <v>31</v>
      </c>
      <c r="D7226" s="1" t="s">
        <v>32</v>
      </c>
      <c r="E7226" s="1" t="s">
        <v>16</v>
      </c>
      <c r="F7226" s="1" t="s">
        <v>62</v>
      </c>
      <c r="G7226">
        <v>17650.55</v>
      </c>
      <c r="H7226">
        <v>2</v>
      </c>
      <c r="I7226">
        <v>35301.1</v>
      </c>
      <c r="J7226">
        <v>2.74</v>
      </c>
      <c r="K7226">
        <v>2310</v>
      </c>
      <c r="L7226" s="2">
        <v>45549</v>
      </c>
      <c r="O7226" t="str">
        <f>IF(ecommerce_10000[[#This Row],[Platform]]="Souq","sq",ecommerce_10000[[#This Row],[Platform]])</f>
        <v>sq</v>
      </c>
      <c r="P7226" t="str">
        <f>IF(E7226="Souq","sq",IF(E7226="Jumia","Jum",E7226))</f>
        <v>sq</v>
      </c>
      <c r="Q7226">
        <f>VLOOKUP(ecommerce_10000[[#This Row],[City]],F:I,4,FALSE)</f>
        <v>27872.98</v>
      </c>
      <c r="R7226" s="1">
        <f>SUMIF(C:C,ecommerce_10000[[#This Row],[Category]],I:I)</f>
        <v>57542997.559999913</v>
      </c>
      <c r="S7226" s="1">
        <f>SUMIFS(I:I,C:C,C7226)</f>
        <v>57542997.559999913</v>
      </c>
      <c r="T7226" s="1" t="str">
        <f>INDEX(F:F,MATCH(ecommerce_10000[[#This Row],[TotalAmount]],I:I,0))</f>
        <v>Giza</v>
      </c>
    </row>
    <row r="7227" spans="1:20" x14ac:dyDescent="0.3">
      <c r="A7227" s="1" t="s">
        <v>7271</v>
      </c>
      <c r="B7227" s="1" t="s">
        <v>13</v>
      </c>
      <c r="C7227" s="1" t="s">
        <v>14</v>
      </c>
      <c r="D7227" s="1" t="s">
        <v>15</v>
      </c>
      <c r="E7227" s="1" t="s">
        <v>47</v>
      </c>
      <c r="F7227" s="1" t="s">
        <v>17</v>
      </c>
      <c r="G7227">
        <v>9775.76</v>
      </c>
      <c r="H7227">
        <v>2</v>
      </c>
      <c r="I7227">
        <v>19551.52</v>
      </c>
      <c r="J7227">
        <v>1.61</v>
      </c>
      <c r="K7227">
        <v>307</v>
      </c>
      <c r="L7227" s="2">
        <v>45597</v>
      </c>
      <c r="O7227" t="str">
        <f>IF(ecommerce_10000[[#This Row],[Platform]]="Souq","sq",ecommerce_10000[[#This Row],[Platform]])</f>
        <v>Amazon</v>
      </c>
      <c r="P7227" t="str">
        <f>IF(E7227="Souq","sq",IF(E7227="Jumia","Jum",E7227))</f>
        <v>Amazon</v>
      </c>
      <c r="Q7227">
        <f>VLOOKUP(ecommerce_10000[[#This Row],[City]],F:I,4,FALSE)</f>
        <v>16284.02</v>
      </c>
      <c r="R7227" s="1">
        <f>SUMIF(C:C,ecommerce_10000[[#This Row],[Category]],I:I)</f>
        <v>92327183.770000085</v>
      </c>
      <c r="S7227" s="1">
        <f>SUMIFS(I:I,C:C,C7227)</f>
        <v>92327183.770000085</v>
      </c>
      <c r="T7227" s="1" t="str">
        <f>INDEX(F:F,MATCH(ecommerce_10000[[#This Row],[TotalAmount]],I:I,0))</f>
        <v>Cairo</v>
      </c>
    </row>
    <row r="7228" spans="1:20" x14ac:dyDescent="0.3">
      <c r="A7228" s="1" t="s">
        <v>7272</v>
      </c>
      <c r="B7228" s="1" t="s">
        <v>53</v>
      </c>
      <c r="C7228" s="1" t="s">
        <v>31</v>
      </c>
      <c r="D7228" s="1" t="s">
        <v>54</v>
      </c>
      <c r="E7228" s="1" t="s">
        <v>16</v>
      </c>
      <c r="F7228" s="1" t="s">
        <v>33</v>
      </c>
      <c r="G7228">
        <v>14498.65</v>
      </c>
      <c r="H7228">
        <v>5</v>
      </c>
      <c r="I7228">
        <v>72493.25</v>
      </c>
      <c r="J7228">
        <v>2.1800000000000002</v>
      </c>
      <c r="K7228">
        <v>2483</v>
      </c>
      <c r="L7228" s="2">
        <v>45508</v>
      </c>
      <c r="O7228" t="str">
        <f>IF(ecommerce_10000[[#This Row],[Platform]]="Souq","sq",ecommerce_10000[[#This Row],[Platform]])</f>
        <v>sq</v>
      </c>
      <c r="P7228" t="str">
        <f>IF(E7228="Souq","sq",IF(E7228="Jumia","Jum",E7228))</f>
        <v>sq</v>
      </c>
      <c r="Q7228">
        <f>VLOOKUP(ecommerce_10000[[#This Row],[City]],F:I,4,FALSE)</f>
        <v>3665.44</v>
      </c>
      <c r="R7228" s="1">
        <f>SUMIF(C:C,ecommerce_10000[[#This Row],[Category]],I:I)</f>
        <v>57542997.559999913</v>
      </c>
      <c r="S7228" s="1">
        <f>SUMIFS(I:I,C:C,C7228)</f>
        <v>57542997.559999913</v>
      </c>
      <c r="T7228" s="1" t="str">
        <f>INDEX(F:F,MATCH(ecommerce_10000[[#This Row],[TotalAmount]],I:I,0))</f>
        <v>Dubai</v>
      </c>
    </row>
    <row r="7229" spans="1:20" x14ac:dyDescent="0.3">
      <c r="A7229" s="1" t="s">
        <v>7273</v>
      </c>
      <c r="B7229" s="1" t="s">
        <v>19</v>
      </c>
      <c r="C7229" s="1" t="s">
        <v>20</v>
      </c>
      <c r="D7229" s="1" t="s">
        <v>21</v>
      </c>
      <c r="E7229" s="1" t="s">
        <v>16</v>
      </c>
      <c r="F7229" s="1" t="s">
        <v>40</v>
      </c>
      <c r="G7229">
        <v>10473.07</v>
      </c>
      <c r="H7229">
        <v>5</v>
      </c>
      <c r="I7229">
        <v>52365.35</v>
      </c>
      <c r="J7229">
        <v>2.54</v>
      </c>
      <c r="K7229">
        <v>2131</v>
      </c>
      <c r="L7229" s="2">
        <v>45299</v>
      </c>
      <c r="O7229" t="str">
        <f>IF(ecommerce_10000[[#This Row],[Platform]]="Souq","sq",ecommerce_10000[[#This Row],[Platform]])</f>
        <v>sq</v>
      </c>
      <c r="P7229" t="str">
        <f>IF(E7229="Souq","sq",IF(E7229="Jumia","Jum",E7229))</f>
        <v>sq</v>
      </c>
      <c r="Q7229">
        <f>VLOOKUP(ecommerce_10000[[#This Row],[City]],F:I,4,FALSE)</f>
        <v>99349.3</v>
      </c>
      <c r="R7229" s="1">
        <f>SUMIF(C:C,ecommerce_10000[[#This Row],[Category]],I:I)</f>
        <v>91504159.730000004</v>
      </c>
      <c r="S7229" s="1">
        <f>SUMIFS(I:I,C:C,C7229)</f>
        <v>91504159.730000004</v>
      </c>
      <c r="T7229" s="1" t="str">
        <f>INDEX(F:F,MATCH(ecommerce_10000[[#This Row],[TotalAmount]],I:I,0))</f>
        <v>Riyadh</v>
      </c>
    </row>
    <row r="7230" spans="1:20" x14ac:dyDescent="0.3">
      <c r="A7230" s="1" t="s">
        <v>7274</v>
      </c>
      <c r="B7230" s="1" t="s">
        <v>65</v>
      </c>
      <c r="C7230" s="1" t="s">
        <v>20</v>
      </c>
      <c r="D7230" s="1" t="s">
        <v>66</v>
      </c>
      <c r="E7230" s="1" t="s">
        <v>47</v>
      </c>
      <c r="F7230" s="1" t="s">
        <v>40</v>
      </c>
      <c r="G7230">
        <v>18036.53</v>
      </c>
      <c r="H7230">
        <v>4</v>
      </c>
      <c r="I7230">
        <v>72146.12</v>
      </c>
      <c r="J7230">
        <v>2.66</v>
      </c>
      <c r="K7230">
        <v>2897</v>
      </c>
      <c r="L7230" s="2">
        <v>45609</v>
      </c>
      <c r="O7230" t="str">
        <f>IF(ecommerce_10000[[#This Row],[Platform]]="Souq","sq",ecommerce_10000[[#This Row],[Platform]])</f>
        <v>Amazon</v>
      </c>
      <c r="P7230" t="str">
        <f>IF(E7230="Souq","sq",IF(E7230="Jumia","Jum",E7230))</f>
        <v>Amazon</v>
      </c>
      <c r="Q7230">
        <f>VLOOKUP(ecommerce_10000[[#This Row],[City]],F:I,4,FALSE)</f>
        <v>99349.3</v>
      </c>
      <c r="R7230" s="1">
        <f>SUMIF(C:C,ecommerce_10000[[#This Row],[Category]],I:I)</f>
        <v>91504159.730000004</v>
      </c>
      <c r="S7230" s="1">
        <f>SUMIFS(I:I,C:C,C7230)</f>
        <v>91504159.730000004</v>
      </c>
      <c r="T7230" s="1" t="str">
        <f>INDEX(F:F,MATCH(ecommerce_10000[[#This Row],[TotalAmount]],I:I,0))</f>
        <v>Riyadh</v>
      </c>
    </row>
    <row r="7231" spans="1:20" x14ac:dyDescent="0.3">
      <c r="A7231" s="1" t="s">
        <v>7275</v>
      </c>
      <c r="B7231" s="1" t="s">
        <v>53</v>
      </c>
      <c r="C7231" s="1" t="s">
        <v>31</v>
      </c>
      <c r="D7231" s="1" t="s">
        <v>54</v>
      </c>
      <c r="E7231" s="1" t="s">
        <v>16</v>
      </c>
      <c r="F7231" s="1" t="s">
        <v>40</v>
      </c>
      <c r="G7231">
        <v>11828.54</v>
      </c>
      <c r="H7231">
        <v>3</v>
      </c>
      <c r="I7231">
        <v>35485.620000000003</v>
      </c>
      <c r="J7231">
        <v>2.67</v>
      </c>
      <c r="K7231">
        <v>2726</v>
      </c>
      <c r="L7231" s="2">
        <v>45551</v>
      </c>
      <c r="O7231" t="str">
        <f>IF(ecommerce_10000[[#This Row],[Platform]]="Souq","sq",ecommerce_10000[[#This Row],[Platform]])</f>
        <v>sq</v>
      </c>
      <c r="P7231" t="str">
        <f>IF(E7231="Souq","sq",IF(E7231="Jumia","Jum",E7231))</f>
        <v>sq</v>
      </c>
      <c r="Q7231">
        <f>VLOOKUP(ecommerce_10000[[#This Row],[City]],F:I,4,FALSE)</f>
        <v>99349.3</v>
      </c>
      <c r="R7231" s="1">
        <f>SUMIF(C:C,ecommerce_10000[[#This Row],[Category]],I:I)</f>
        <v>57542997.559999913</v>
      </c>
      <c r="S7231" s="1">
        <f>SUMIFS(I:I,C:C,C7231)</f>
        <v>57542997.559999913</v>
      </c>
      <c r="T7231" s="1" t="str">
        <f>INDEX(F:F,MATCH(ecommerce_10000[[#This Row],[TotalAmount]],I:I,0))</f>
        <v>Riyadh</v>
      </c>
    </row>
    <row r="7232" spans="1:20" x14ac:dyDescent="0.3">
      <c r="A7232" s="1" t="s">
        <v>7276</v>
      </c>
      <c r="B7232" s="1" t="s">
        <v>19</v>
      </c>
      <c r="C7232" s="1" t="s">
        <v>20</v>
      </c>
      <c r="D7232" s="1" t="s">
        <v>21</v>
      </c>
      <c r="E7232" s="1" t="s">
        <v>16</v>
      </c>
      <c r="F7232" s="1" t="s">
        <v>17</v>
      </c>
      <c r="G7232">
        <v>3304.44</v>
      </c>
      <c r="H7232">
        <v>4</v>
      </c>
      <c r="I7232">
        <v>13217.76</v>
      </c>
      <c r="J7232">
        <v>2.17</v>
      </c>
      <c r="K7232">
        <v>370</v>
      </c>
      <c r="L7232" s="2">
        <v>45366</v>
      </c>
      <c r="O7232" t="str">
        <f>IF(ecommerce_10000[[#This Row],[Platform]]="Souq","sq",ecommerce_10000[[#This Row],[Platform]])</f>
        <v>sq</v>
      </c>
      <c r="P7232" t="str">
        <f>IF(E7232="Souq","sq",IF(E7232="Jumia","Jum",E7232))</f>
        <v>sq</v>
      </c>
      <c r="Q7232">
        <f>VLOOKUP(ecommerce_10000[[#This Row],[City]],F:I,4,FALSE)</f>
        <v>16284.02</v>
      </c>
      <c r="R7232" s="1">
        <f>SUMIF(C:C,ecommerce_10000[[#This Row],[Category]],I:I)</f>
        <v>91504159.730000004</v>
      </c>
      <c r="S7232" s="1">
        <f>SUMIFS(I:I,C:C,C7232)</f>
        <v>91504159.730000004</v>
      </c>
      <c r="T7232" s="1" t="str">
        <f>INDEX(F:F,MATCH(ecommerce_10000[[#This Row],[TotalAmount]],I:I,0))</f>
        <v>Cairo</v>
      </c>
    </row>
    <row r="7233" spans="1:20" x14ac:dyDescent="0.3">
      <c r="A7233" s="1" t="s">
        <v>7277</v>
      </c>
      <c r="B7233" s="1" t="s">
        <v>38</v>
      </c>
      <c r="C7233" s="1" t="s">
        <v>20</v>
      </c>
      <c r="D7233" s="1" t="s">
        <v>39</v>
      </c>
      <c r="E7233" s="1" t="s">
        <v>22</v>
      </c>
      <c r="F7233" s="1" t="s">
        <v>28</v>
      </c>
      <c r="G7233">
        <v>17274.86</v>
      </c>
      <c r="H7233">
        <v>1</v>
      </c>
      <c r="I7233">
        <v>17274.86</v>
      </c>
      <c r="J7233">
        <v>3.19</v>
      </c>
      <c r="K7233">
        <v>1749</v>
      </c>
      <c r="L7233" s="2">
        <v>45302</v>
      </c>
      <c r="O7233" t="str">
        <f>IF(ecommerce_10000[[#This Row],[Platform]]="Souq","sq",ecommerce_10000[[#This Row],[Platform]])</f>
        <v>Jumia</v>
      </c>
      <c r="P7233" t="str">
        <f>IF(E7233="Souq","sq",IF(E7233="Jumia","Jum",E7233))</f>
        <v>Jum</v>
      </c>
      <c r="Q7233">
        <f>VLOOKUP(ecommerce_10000[[#This Row],[City]],F:I,4,FALSE)</f>
        <v>26648.76</v>
      </c>
      <c r="R7233" s="1">
        <f>SUMIF(C:C,ecommerce_10000[[#This Row],[Category]],I:I)</f>
        <v>91504159.730000004</v>
      </c>
      <c r="S7233" s="1">
        <f>SUMIFS(I:I,C:C,C7233)</f>
        <v>91504159.730000004</v>
      </c>
      <c r="T7233" s="1" t="str">
        <f>INDEX(F:F,MATCH(ecommerce_10000[[#This Row],[TotalAmount]],I:I,0))</f>
        <v>Casablanca</v>
      </c>
    </row>
    <row r="7234" spans="1:20" x14ac:dyDescent="0.3">
      <c r="A7234" s="1" t="s">
        <v>7278</v>
      </c>
      <c r="B7234" s="1" t="s">
        <v>13</v>
      </c>
      <c r="C7234" s="1" t="s">
        <v>14</v>
      </c>
      <c r="D7234" s="1" t="s">
        <v>15</v>
      </c>
      <c r="E7234" s="1" t="s">
        <v>47</v>
      </c>
      <c r="F7234" s="1" t="s">
        <v>62</v>
      </c>
      <c r="G7234">
        <v>13258.31</v>
      </c>
      <c r="H7234">
        <v>1</v>
      </c>
      <c r="I7234">
        <v>13258.31</v>
      </c>
      <c r="J7234">
        <v>3.94</v>
      </c>
      <c r="K7234">
        <v>3597</v>
      </c>
      <c r="L7234" s="2">
        <v>45621</v>
      </c>
      <c r="O7234" t="str">
        <f>IF(ecommerce_10000[[#This Row],[Platform]]="Souq","sq",ecommerce_10000[[#This Row],[Platform]])</f>
        <v>Amazon</v>
      </c>
      <c r="P7234" t="str">
        <f>IF(E7234="Souq","sq",IF(E7234="Jumia","Jum",E7234))</f>
        <v>Amazon</v>
      </c>
      <c r="Q7234">
        <f>VLOOKUP(ecommerce_10000[[#This Row],[City]],F:I,4,FALSE)</f>
        <v>27872.98</v>
      </c>
      <c r="R7234" s="1">
        <f>SUMIF(C:C,ecommerce_10000[[#This Row],[Category]],I:I)</f>
        <v>92327183.770000085</v>
      </c>
      <c r="S7234" s="1">
        <f>SUMIFS(I:I,C:C,C7234)</f>
        <v>92327183.770000085</v>
      </c>
      <c r="T7234" s="1" t="str">
        <f>INDEX(F:F,MATCH(ecommerce_10000[[#This Row],[TotalAmount]],I:I,0))</f>
        <v>Giza</v>
      </c>
    </row>
    <row r="7235" spans="1:20" x14ac:dyDescent="0.3">
      <c r="A7235" s="1" t="s">
        <v>7279</v>
      </c>
      <c r="B7235" s="1" t="s">
        <v>19</v>
      </c>
      <c r="C7235" s="1" t="s">
        <v>20</v>
      </c>
      <c r="D7235" s="1" t="s">
        <v>21</v>
      </c>
      <c r="E7235" s="1" t="s">
        <v>16</v>
      </c>
      <c r="F7235" s="1" t="s">
        <v>17</v>
      </c>
      <c r="G7235">
        <v>10819.44</v>
      </c>
      <c r="H7235">
        <v>5</v>
      </c>
      <c r="I7235">
        <v>54097.2</v>
      </c>
      <c r="J7235">
        <v>1.19</v>
      </c>
      <c r="K7235">
        <v>3783</v>
      </c>
      <c r="L7235" s="2">
        <v>45509</v>
      </c>
      <c r="O7235" t="str">
        <f>IF(ecommerce_10000[[#This Row],[Platform]]="Souq","sq",ecommerce_10000[[#This Row],[Platform]])</f>
        <v>sq</v>
      </c>
      <c r="P7235" t="str">
        <f>IF(E7235="Souq","sq",IF(E7235="Jumia","Jum",E7235))</f>
        <v>sq</v>
      </c>
      <c r="Q7235">
        <f>VLOOKUP(ecommerce_10000[[#This Row],[City]],F:I,4,FALSE)</f>
        <v>16284.02</v>
      </c>
      <c r="R7235" s="1">
        <f>SUMIF(C:C,ecommerce_10000[[#This Row],[Category]],I:I)</f>
        <v>91504159.730000004</v>
      </c>
      <c r="S7235" s="1">
        <f>SUMIFS(I:I,C:C,C7235)</f>
        <v>91504159.730000004</v>
      </c>
      <c r="T7235" s="1" t="str">
        <f>INDEX(F:F,MATCH(ecommerce_10000[[#This Row],[TotalAmount]],I:I,0))</f>
        <v>Cairo</v>
      </c>
    </row>
    <row r="7236" spans="1:20" x14ac:dyDescent="0.3">
      <c r="A7236" s="1" t="s">
        <v>7280</v>
      </c>
      <c r="B7236" s="1" t="s">
        <v>38</v>
      </c>
      <c r="C7236" s="1" t="s">
        <v>20</v>
      </c>
      <c r="D7236" s="1" t="s">
        <v>39</v>
      </c>
      <c r="E7236" s="1" t="s">
        <v>16</v>
      </c>
      <c r="F7236" s="1" t="s">
        <v>28</v>
      </c>
      <c r="G7236">
        <v>13086.68</v>
      </c>
      <c r="H7236">
        <v>1</v>
      </c>
      <c r="I7236">
        <v>13086.68</v>
      </c>
      <c r="J7236">
        <v>4.42</v>
      </c>
      <c r="K7236">
        <v>410</v>
      </c>
      <c r="L7236" s="2">
        <v>45297</v>
      </c>
      <c r="O7236" t="str">
        <f>IF(ecommerce_10000[[#This Row],[Platform]]="Souq","sq",ecommerce_10000[[#This Row],[Platform]])</f>
        <v>sq</v>
      </c>
      <c r="P7236" t="str">
        <f>IF(E7236="Souq","sq",IF(E7236="Jumia","Jum",E7236))</f>
        <v>sq</v>
      </c>
      <c r="Q7236">
        <f>VLOOKUP(ecommerce_10000[[#This Row],[City]],F:I,4,FALSE)</f>
        <v>26648.76</v>
      </c>
      <c r="R7236" s="1">
        <f>SUMIF(C:C,ecommerce_10000[[#This Row],[Category]],I:I)</f>
        <v>91504159.730000004</v>
      </c>
      <c r="S7236" s="1">
        <f>SUMIFS(I:I,C:C,C7236)</f>
        <v>91504159.730000004</v>
      </c>
      <c r="T7236" s="1" t="str">
        <f>INDEX(F:F,MATCH(ecommerce_10000[[#This Row],[TotalAmount]],I:I,0))</f>
        <v>Casablanca</v>
      </c>
    </row>
    <row r="7237" spans="1:20" x14ac:dyDescent="0.3">
      <c r="A7237" s="1" t="s">
        <v>7281</v>
      </c>
      <c r="B7237" s="1" t="s">
        <v>35</v>
      </c>
      <c r="C7237" s="1" t="s">
        <v>14</v>
      </c>
      <c r="D7237" s="1" t="s">
        <v>36</v>
      </c>
      <c r="E7237" s="1" t="s">
        <v>16</v>
      </c>
      <c r="F7237" s="1" t="s">
        <v>33</v>
      </c>
      <c r="G7237">
        <v>1853.61</v>
      </c>
      <c r="H7237">
        <v>1</v>
      </c>
      <c r="I7237">
        <v>1853.61</v>
      </c>
      <c r="J7237">
        <v>2.74</v>
      </c>
      <c r="K7237">
        <v>1175</v>
      </c>
      <c r="L7237" s="2">
        <v>45625</v>
      </c>
      <c r="O7237" t="str">
        <f>IF(ecommerce_10000[[#This Row],[Platform]]="Souq","sq",ecommerce_10000[[#This Row],[Platform]])</f>
        <v>sq</v>
      </c>
      <c r="P7237" t="str">
        <f>IF(E7237="Souq","sq",IF(E7237="Jumia","Jum",E7237))</f>
        <v>sq</v>
      </c>
      <c r="Q7237">
        <f>VLOOKUP(ecommerce_10000[[#This Row],[City]],F:I,4,FALSE)</f>
        <v>3665.44</v>
      </c>
      <c r="R7237" s="1">
        <f>SUMIF(C:C,ecommerce_10000[[#This Row],[Category]],I:I)</f>
        <v>92327183.770000085</v>
      </c>
      <c r="S7237" s="1">
        <f>SUMIFS(I:I,C:C,C7237)</f>
        <v>92327183.770000085</v>
      </c>
      <c r="T7237" s="1" t="str">
        <f>INDEX(F:F,MATCH(ecommerce_10000[[#This Row],[TotalAmount]],I:I,0))</f>
        <v>Dubai</v>
      </c>
    </row>
    <row r="7238" spans="1:20" x14ac:dyDescent="0.3">
      <c r="A7238" s="1" t="s">
        <v>7282</v>
      </c>
      <c r="B7238" s="1" t="s">
        <v>53</v>
      </c>
      <c r="C7238" s="1" t="s">
        <v>31</v>
      </c>
      <c r="D7238" s="1" t="s">
        <v>54</v>
      </c>
      <c r="E7238" s="1" t="s">
        <v>16</v>
      </c>
      <c r="F7238" s="1" t="s">
        <v>33</v>
      </c>
      <c r="G7238">
        <v>14452.05</v>
      </c>
      <c r="H7238">
        <v>3</v>
      </c>
      <c r="I7238">
        <v>43356.15</v>
      </c>
      <c r="J7238">
        <v>4.82</v>
      </c>
      <c r="K7238">
        <v>1410</v>
      </c>
      <c r="L7238" s="2">
        <v>45333</v>
      </c>
      <c r="O7238" t="str">
        <f>IF(ecommerce_10000[[#This Row],[Platform]]="Souq","sq",ecommerce_10000[[#This Row],[Platform]])</f>
        <v>sq</v>
      </c>
      <c r="P7238" t="str">
        <f>IF(E7238="Souq","sq",IF(E7238="Jumia","Jum",E7238))</f>
        <v>sq</v>
      </c>
      <c r="Q7238">
        <f>VLOOKUP(ecommerce_10000[[#This Row],[City]],F:I,4,FALSE)</f>
        <v>3665.44</v>
      </c>
      <c r="R7238" s="1">
        <f>SUMIF(C:C,ecommerce_10000[[#This Row],[Category]],I:I)</f>
        <v>57542997.559999913</v>
      </c>
      <c r="S7238" s="1">
        <f>SUMIFS(I:I,C:C,C7238)</f>
        <v>57542997.559999913</v>
      </c>
      <c r="T7238" s="1" t="str">
        <f>INDEX(F:F,MATCH(ecommerce_10000[[#This Row],[TotalAmount]],I:I,0))</f>
        <v>Dubai</v>
      </c>
    </row>
    <row r="7239" spans="1:20" x14ac:dyDescent="0.3">
      <c r="A7239" s="1" t="s">
        <v>7283</v>
      </c>
      <c r="B7239" s="1" t="s">
        <v>19</v>
      </c>
      <c r="C7239" s="1" t="s">
        <v>20</v>
      </c>
      <c r="D7239" s="1" t="s">
        <v>21</v>
      </c>
      <c r="E7239" s="1" t="s">
        <v>47</v>
      </c>
      <c r="F7239" s="1" t="s">
        <v>23</v>
      </c>
      <c r="G7239">
        <v>6864.06</v>
      </c>
      <c r="H7239">
        <v>4</v>
      </c>
      <c r="I7239">
        <v>27456.240000000002</v>
      </c>
      <c r="J7239">
        <v>3.93</v>
      </c>
      <c r="K7239">
        <v>2131</v>
      </c>
      <c r="L7239" s="2">
        <v>45483</v>
      </c>
      <c r="O7239" t="str">
        <f>IF(ecommerce_10000[[#This Row],[Platform]]="Souq","sq",ecommerce_10000[[#This Row],[Platform]])</f>
        <v>Amazon</v>
      </c>
      <c r="P7239" t="str">
        <f>IF(E7239="Souq","sq",IF(E7239="Jumia","Jum",E7239))</f>
        <v>Amazon</v>
      </c>
      <c r="Q7239">
        <f>VLOOKUP(ecommerce_10000[[#This Row],[City]],F:I,4,FALSE)</f>
        <v>13290.4</v>
      </c>
      <c r="R7239" s="1">
        <f>SUMIF(C:C,ecommerce_10000[[#This Row],[Category]],I:I)</f>
        <v>91504159.730000004</v>
      </c>
      <c r="S7239" s="1">
        <f>SUMIFS(I:I,C:C,C7239)</f>
        <v>91504159.730000004</v>
      </c>
      <c r="T7239" s="1" t="str">
        <f>INDEX(F:F,MATCH(ecommerce_10000[[#This Row],[TotalAmount]],I:I,0))</f>
        <v>Alexandria</v>
      </c>
    </row>
    <row r="7240" spans="1:20" x14ac:dyDescent="0.3">
      <c r="A7240" s="1" t="s">
        <v>7284</v>
      </c>
      <c r="B7240" s="1" t="s">
        <v>49</v>
      </c>
      <c r="C7240" s="1" t="s">
        <v>14</v>
      </c>
      <c r="D7240" s="1" t="s">
        <v>50</v>
      </c>
      <c r="E7240" s="1" t="s">
        <v>47</v>
      </c>
      <c r="F7240" s="1" t="s">
        <v>40</v>
      </c>
      <c r="G7240">
        <v>19286.52</v>
      </c>
      <c r="H7240">
        <v>1</v>
      </c>
      <c r="I7240">
        <v>19286.52</v>
      </c>
      <c r="J7240">
        <v>2.36</v>
      </c>
      <c r="K7240">
        <v>4009</v>
      </c>
      <c r="L7240" s="2">
        <v>45381</v>
      </c>
      <c r="O7240" t="str">
        <f>IF(ecommerce_10000[[#This Row],[Platform]]="Souq","sq",ecommerce_10000[[#This Row],[Platform]])</f>
        <v>Amazon</v>
      </c>
      <c r="P7240" t="str">
        <f>IF(E7240="Souq","sq",IF(E7240="Jumia","Jum",E7240))</f>
        <v>Amazon</v>
      </c>
      <c r="Q7240">
        <f>VLOOKUP(ecommerce_10000[[#This Row],[City]],F:I,4,FALSE)</f>
        <v>99349.3</v>
      </c>
      <c r="R7240" s="1">
        <f>SUMIF(C:C,ecommerce_10000[[#This Row],[Category]],I:I)</f>
        <v>92327183.770000085</v>
      </c>
      <c r="S7240" s="1">
        <f>SUMIFS(I:I,C:C,C7240)</f>
        <v>92327183.770000085</v>
      </c>
      <c r="T7240" s="1" t="str">
        <f>INDEX(F:F,MATCH(ecommerce_10000[[#This Row],[TotalAmount]],I:I,0))</f>
        <v>Riyadh</v>
      </c>
    </row>
    <row r="7241" spans="1:20" x14ac:dyDescent="0.3">
      <c r="A7241" s="1" t="s">
        <v>7285</v>
      </c>
      <c r="B7241" s="1" t="s">
        <v>13</v>
      </c>
      <c r="C7241" s="1" t="s">
        <v>14</v>
      </c>
      <c r="D7241" s="1" t="s">
        <v>15</v>
      </c>
      <c r="E7241" s="1" t="s">
        <v>16</v>
      </c>
      <c r="F7241" s="1" t="s">
        <v>40</v>
      </c>
      <c r="G7241">
        <v>13397.29</v>
      </c>
      <c r="H7241">
        <v>2</v>
      </c>
      <c r="I7241">
        <v>26794.58</v>
      </c>
      <c r="J7241">
        <v>3.07</v>
      </c>
      <c r="K7241">
        <v>2736</v>
      </c>
      <c r="L7241" s="2">
        <v>45346</v>
      </c>
      <c r="O7241" t="str">
        <f>IF(ecommerce_10000[[#This Row],[Platform]]="Souq","sq",ecommerce_10000[[#This Row],[Platform]])</f>
        <v>sq</v>
      </c>
      <c r="P7241" t="str">
        <f>IF(E7241="Souq","sq",IF(E7241="Jumia","Jum",E7241))</f>
        <v>sq</v>
      </c>
      <c r="Q7241">
        <f>VLOOKUP(ecommerce_10000[[#This Row],[City]],F:I,4,FALSE)</f>
        <v>99349.3</v>
      </c>
      <c r="R7241" s="1">
        <f>SUMIF(C:C,ecommerce_10000[[#This Row],[Category]],I:I)</f>
        <v>92327183.770000085</v>
      </c>
      <c r="S7241" s="1">
        <f>SUMIFS(I:I,C:C,C7241)</f>
        <v>92327183.770000085</v>
      </c>
      <c r="T7241" s="1" t="str">
        <f>INDEX(F:F,MATCH(ecommerce_10000[[#This Row],[TotalAmount]],I:I,0))</f>
        <v>Riyadh</v>
      </c>
    </row>
    <row r="7242" spans="1:20" x14ac:dyDescent="0.3">
      <c r="A7242" s="1" t="s">
        <v>7286</v>
      </c>
      <c r="B7242" s="1" t="s">
        <v>35</v>
      </c>
      <c r="C7242" s="1" t="s">
        <v>14</v>
      </c>
      <c r="D7242" s="1" t="s">
        <v>36</v>
      </c>
      <c r="E7242" s="1" t="s">
        <v>22</v>
      </c>
      <c r="F7242" s="1" t="s">
        <v>17</v>
      </c>
      <c r="G7242">
        <v>10875.96</v>
      </c>
      <c r="H7242">
        <v>3</v>
      </c>
      <c r="I7242">
        <v>32627.88</v>
      </c>
      <c r="J7242">
        <v>2.4</v>
      </c>
      <c r="K7242">
        <v>233</v>
      </c>
      <c r="L7242" s="2">
        <v>45619</v>
      </c>
      <c r="O7242" t="str">
        <f>IF(ecommerce_10000[[#This Row],[Platform]]="Souq","sq",ecommerce_10000[[#This Row],[Platform]])</f>
        <v>Jumia</v>
      </c>
      <c r="P7242" t="str">
        <f>IF(E7242="Souq","sq",IF(E7242="Jumia","Jum",E7242))</f>
        <v>Jum</v>
      </c>
      <c r="Q7242">
        <f>VLOOKUP(ecommerce_10000[[#This Row],[City]],F:I,4,FALSE)</f>
        <v>16284.02</v>
      </c>
      <c r="R7242" s="1">
        <f>SUMIF(C:C,ecommerce_10000[[#This Row],[Category]],I:I)</f>
        <v>92327183.770000085</v>
      </c>
      <c r="S7242" s="1">
        <f>SUMIFS(I:I,C:C,C7242)</f>
        <v>92327183.770000085</v>
      </c>
      <c r="T7242" s="1" t="str">
        <f>INDEX(F:F,MATCH(ecommerce_10000[[#This Row],[TotalAmount]],I:I,0))</f>
        <v>Cairo</v>
      </c>
    </row>
    <row r="7243" spans="1:20" x14ac:dyDescent="0.3">
      <c r="A7243" s="1" t="s">
        <v>7287</v>
      </c>
      <c r="B7243" s="1" t="s">
        <v>30</v>
      </c>
      <c r="C7243" s="1" t="s">
        <v>31</v>
      </c>
      <c r="D7243" s="1" t="s">
        <v>32</v>
      </c>
      <c r="E7243" s="1" t="s">
        <v>47</v>
      </c>
      <c r="F7243" s="1" t="s">
        <v>28</v>
      </c>
      <c r="G7243">
        <v>3144.19</v>
      </c>
      <c r="H7243">
        <v>1</v>
      </c>
      <c r="I7243">
        <v>3144.19</v>
      </c>
      <c r="J7243">
        <v>1.62</v>
      </c>
      <c r="K7243">
        <v>2039</v>
      </c>
      <c r="L7243" s="2">
        <v>45329</v>
      </c>
      <c r="O7243" t="str">
        <f>IF(ecommerce_10000[[#This Row],[Platform]]="Souq","sq",ecommerce_10000[[#This Row],[Platform]])</f>
        <v>Amazon</v>
      </c>
      <c r="P7243" t="str">
        <f>IF(E7243="Souq","sq",IF(E7243="Jumia","Jum",E7243))</f>
        <v>Amazon</v>
      </c>
      <c r="Q7243">
        <f>VLOOKUP(ecommerce_10000[[#This Row],[City]],F:I,4,FALSE)</f>
        <v>26648.76</v>
      </c>
      <c r="R7243" s="1">
        <f>SUMIF(C:C,ecommerce_10000[[#This Row],[Category]],I:I)</f>
        <v>57542997.559999913</v>
      </c>
      <c r="S7243" s="1">
        <f>SUMIFS(I:I,C:C,C7243)</f>
        <v>57542997.559999913</v>
      </c>
      <c r="T7243" s="1" t="str">
        <f>INDEX(F:F,MATCH(ecommerce_10000[[#This Row],[TotalAmount]],I:I,0))</f>
        <v>Casablanca</v>
      </c>
    </row>
    <row r="7244" spans="1:20" x14ac:dyDescent="0.3">
      <c r="A7244" s="1" t="s">
        <v>7288</v>
      </c>
      <c r="B7244" s="1" t="s">
        <v>19</v>
      </c>
      <c r="C7244" s="1" t="s">
        <v>20</v>
      </c>
      <c r="D7244" s="1" t="s">
        <v>21</v>
      </c>
      <c r="E7244" s="1" t="s">
        <v>16</v>
      </c>
      <c r="F7244" s="1" t="s">
        <v>33</v>
      </c>
      <c r="G7244">
        <v>11949.59</v>
      </c>
      <c r="H7244">
        <v>5</v>
      </c>
      <c r="I7244">
        <v>59747.95</v>
      </c>
      <c r="J7244">
        <v>2.5</v>
      </c>
      <c r="K7244">
        <v>2942</v>
      </c>
      <c r="L7244" s="2">
        <v>45308</v>
      </c>
      <c r="O7244" t="str">
        <f>IF(ecommerce_10000[[#This Row],[Platform]]="Souq","sq",ecommerce_10000[[#This Row],[Platform]])</f>
        <v>sq</v>
      </c>
      <c r="P7244" t="str">
        <f>IF(E7244="Souq","sq",IF(E7244="Jumia","Jum",E7244))</f>
        <v>sq</v>
      </c>
      <c r="Q7244">
        <f>VLOOKUP(ecommerce_10000[[#This Row],[City]],F:I,4,FALSE)</f>
        <v>3665.44</v>
      </c>
      <c r="R7244" s="1">
        <f>SUMIF(C:C,ecommerce_10000[[#This Row],[Category]],I:I)</f>
        <v>91504159.730000004</v>
      </c>
      <c r="S7244" s="1">
        <f>SUMIFS(I:I,C:C,C7244)</f>
        <v>91504159.730000004</v>
      </c>
      <c r="T7244" s="1" t="str">
        <f>INDEX(F:F,MATCH(ecommerce_10000[[#This Row],[TotalAmount]],I:I,0))</f>
        <v>Dubai</v>
      </c>
    </row>
    <row r="7245" spans="1:20" x14ac:dyDescent="0.3">
      <c r="A7245" s="1" t="s">
        <v>7289</v>
      </c>
      <c r="B7245" s="1" t="s">
        <v>38</v>
      </c>
      <c r="C7245" s="1" t="s">
        <v>20</v>
      </c>
      <c r="D7245" s="1" t="s">
        <v>39</v>
      </c>
      <c r="E7245" s="1" t="s">
        <v>16</v>
      </c>
      <c r="F7245" s="1" t="s">
        <v>23</v>
      </c>
      <c r="G7245">
        <v>14344.31</v>
      </c>
      <c r="H7245">
        <v>4</v>
      </c>
      <c r="I7245">
        <v>57377.24</v>
      </c>
      <c r="J7245">
        <v>1.41</v>
      </c>
      <c r="K7245">
        <v>3829</v>
      </c>
      <c r="L7245" s="2">
        <v>45312</v>
      </c>
      <c r="O7245" t="str">
        <f>IF(ecommerce_10000[[#This Row],[Platform]]="Souq","sq",ecommerce_10000[[#This Row],[Platform]])</f>
        <v>sq</v>
      </c>
      <c r="P7245" t="str">
        <f>IF(E7245="Souq","sq",IF(E7245="Jumia","Jum",E7245))</f>
        <v>sq</v>
      </c>
      <c r="Q7245">
        <f>VLOOKUP(ecommerce_10000[[#This Row],[City]],F:I,4,FALSE)</f>
        <v>13290.4</v>
      </c>
      <c r="R7245" s="1">
        <f>SUMIF(C:C,ecommerce_10000[[#This Row],[Category]],I:I)</f>
        <v>91504159.730000004</v>
      </c>
      <c r="S7245" s="1">
        <f>SUMIFS(I:I,C:C,C7245)</f>
        <v>91504159.730000004</v>
      </c>
      <c r="T7245" s="1" t="str">
        <f>INDEX(F:F,MATCH(ecommerce_10000[[#This Row],[TotalAmount]],I:I,0))</f>
        <v>Alexandria</v>
      </c>
    </row>
    <row r="7246" spans="1:20" x14ac:dyDescent="0.3">
      <c r="A7246" s="1" t="s">
        <v>7290</v>
      </c>
      <c r="B7246" s="1" t="s">
        <v>30</v>
      </c>
      <c r="C7246" s="1" t="s">
        <v>31</v>
      </c>
      <c r="D7246" s="1" t="s">
        <v>32</v>
      </c>
      <c r="E7246" s="1" t="s">
        <v>47</v>
      </c>
      <c r="F7246" s="1" t="s">
        <v>28</v>
      </c>
      <c r="G7246">
        <v>16106.43</v>
      </c>
      <c r="H7246">
        <v>5</v>
      </c>
      <c r="I7246">
        <v>80532.149999999994</v>
      </c>
      <c r="J7246">
        <v>1.21</v>
      </c>
      <c r="K7246">
        <v>3499</v>
      </c>
      <c r="L7246" s="2">
        <v>45629</v>
      </c>
      <c r="O7246" t="str">
        <f>IF(ecommerce_10000[[#This Row],[Platform]]="Souq","sq",ecommerce_10000[[#This Row],[Platform]])</f>
        <v>Amazon</v>
      </c>
      <c r="P7246" t="str">
        <f>IF(E7246="Souq","sq",IF(E7246="Jumia","Jum",E7246))</f>
        <v>Amazon</v>
      </c>
      <c r="Q7246">
        <f>VLOOKUP(ecommerce_10000[[#This Row],[City]],F:I,4,FALSE)</f>
        <v>26648.76</v>
      </c>
      <c r="R7246" s="1">
        <f>SUMIF(C:C,ecommerce_10000[[#This Row],[Category]],I:I)</f>
        <v>57542997.559999913</v>
      </c>
      <c r="S7246" s="1">
        <f>SUMIFS(I:I,C:C,C7246)</f>
        <v>57542997.559999913</v>
      </c>
      <c r="T7246" s="1" t="str">
        <f>INDEX(F:F,MATCH(ecommerce_10000[[#This Row],[TotalAmount]],I:I,0))</f>
        <v>Casablanca</v>
      </c>
    </row>
    <row r="7247" spans="1:20" x14ac:dyDescent="0.3">
      <c r="A7247" s="1" t="s">
        <v>7291</v>
      </c>
      <c r="B7247" s="1" t="s">
        <v>65</v>
      </c>
      <c r="C7247" s="1" t="s">
        <v>20</v>
      </c>
      <c r="D7247" s="1" t="s">
        <v>66</v>
      </c>
      <c r="E7247" s="1" t="s">
        <v>16</v>
      </c>
      <c r="F7247" s="1" t="s">
        <v>23</v>
      </c>
      <c r="G7247">
        <v>16128.05</v>
      </c>
      <c r="H7247">
        <v>2</v>
      </c>
      <c r="I7247">
        <v>32256.1</v>
      </c>
      <c r="J7247">
        <v>4.58</v>
      </c>
      <c r="K7247">
        <v>3709</v>
      </c>
      <c r="L7247" s="2">
        <v>45633</v>
      </c>
      <c r="O7247" t="str">
        <f>IF(ecommerce_10000[[#This Row],[Platform]]="Souq","sq",ecommerce_10000[[#This Row],[Platform]])</f>
        <v>sq</v>
      </c>
      <c r="P7247" t="str">
        <f>IF(E7247="Souq","sq",IF(E7247="Jumia","Jum",E7247))</f>
        <v>sq</v>
      </c>
      <c r="Q7247">
        <f>VLOOKUP(ecommerce_10000[[#This Row],[City]],F:I,4,FALSE)</f>
        <v>13290.4</v>
      </c>
      <c r="R7247" s="1">
        <f>SUMIF(C:C,ecommerce_10000[[#This Row],[Category]],I:I)</f>
        <v>91504159.730000004</v>
      </c>
      <c r="S7247" s="1">
        <f>SUMIFS(I:I,C:C,C7247)</f>
        <v>91504159.730000004</v>
      </c>
      <c r="T7247" s="1" t="str">
        <f>INDEX(F:F,MATCH(ecommerce_10000[[#This Row],[TotalAmount]],I:I,0))</f>
        <v>Alexandria</v>
      </c>
    </row>
    <row r="7248" spans="1:20" x14ac:dyDescent="0.3">
      <c r="A7248" s="1" t="s">
        <v>7292</v>
      </c>
      <c r="B7248" s="1" t="s">
        <v>49</v>
      </c>
      <c r="C7248" s="1" t="s">
        <v>14</v>
      </c>
      <c r="D7248" s="1" t="s">
        <v>50</v>
      </c>
      <c r="E7248" s="1" t="s">
        <v>22</v>
      </c>
      <c r="F7248" s="1" t="s">
        <v>40</v>
      </c>
      <c r="G7248">
        <v>8136.16</v>
      </c>
      <c r="H7248">
        <v>1</v>
      </c>
      <c r="I7248">
        <v>8136.16</v>
      </c>
      <c r="J7248">
        <v>3.19</v>
      </c>
      <c r="K7248">
        <v>1202</v>
      </c>
      <c r="L7248" s="2">
        <v>45392</v>
      </c>
      <c r="O7248" t="str">
        <f>IF(ecommerce_10000[[#This Row],[Platform]]="Souq","sq",ecommerce_10000[[#This Row],[Platform]])</f>
        <v>Jumia</v>
      </c>
      <c r="P7248" t="str">
        <f>IF(E7248="Souq","sq",IF(E7248="Jumia","Jum",E7248))</f>
        <v>Jum</v>
      </c>
      <c r="Q7248">
        <f>VLOOKUP(ecommerce_10000[[#This Row],[City]],F:I,4,FALSE)</f>
        <v>99349.3</v>
      </c>
      <c r="R7248" s="1">
        <f>SUMIF(C:C,ecommerce_10000[[#This Row],[Category]],I:I)</f>
        <v>92327183.770000085</v>
      </c>
      <c r="S7248" s="1">
        <f>SUMIFS(I:I,C:C,C7248)</f>
        <v>92327183.770000085</v>
      </c>
      <c r="T7248" s="1" t="str">
        <f>INDEX(F:F,MATCH(ecommerce_10000[[#This Row],[TotalAmount]],I:I,0))</f>
        <v>Riyadh</v>
      </c>
    </row>
    <row r="7249" spans="1:20" x14ac:dyDescent="0.3">
      <c r="A7249" s="1" t="s">
        <v>7293</v>
      </c>
      <c r="B7249" s="1" t="s">
        <v>25</v>
      </c>
      <c r="C7249" s="1" t="s">
        <v>26</v>
      </c>
      <c r="D7249" s="1" t="s">
        <v>27</v>
      </c>
      <c r="E7249" s="1" t="s">
        <v>16</v>
      </c>
      <c r="F7249" s="1" t="s">
        <v>33</v>
      </c>
      <c r="G7249">
        <v>19359.68</v>
      </c>
      <c r="H7249">
        <v>3</v>
      </c>
      <c r="I7249">
        <v>58079.040000000001</v>
      </c>
      <c r="J7249">
        <v>2</v>
      </c>
      <c r="K7249">
        <v>795</v>
      </c>
      <c r="L7249" s="2">
        <v>45552</v>
      </c>
      <c r="O7249" t="str">
        <f>IF(ecommerce_10000[[#This Row],[Platform]]="Souq","sq",ecommerce_10000[[#This Row],[Platform]])</f>
        <v>sq</v>
      </c>
      <c r="P7249" t="str">
        <f>IF(E7249="Souq","sq",IF(E7249="Jumia","Jum",E7249))</f>
        <v>sq</v>
      </c>
      <c r="Q7249">
        <f>VLOOKUP(ecommerce_10000[[#This Row],[City]],F:I,4,FALSE)</f>
        <v>3665.44</v>
      </c>
      <c r="R7249" s="1">
        <f>SUMIF(C:C,ecommerce_10000[[#This Row],[Category]],I:I)</f>
        <v>29200970.130000021</v>
      </c>
      <c r="S7249" s="1">
        <f>SUMIFS(I:I,C:C,C7249)</f>
        <v>29200970.130000021</v>
      </c>
      <c r="T7249" s="1" t="str">
        <f>INDEX(F:F,MATCH(ecommerce_10000[[#This Row],[TotalAmount]],I:I,0))</f>
        <v>Dubai</v>
      </c>
    </row>
    <row r="7250" spans="1:20" x14ac:dyDescent="0.3">
      <c r="A7250" s="1" t="s">
        <v>7294</v>
      </c>
      <c r="B7250" s="1" t="s">
        <v>19</v>
      </c>
      <c r="C7250" s="1" t="s">
        <v>20</v>
      </c>
      <c r="D7250" s="1" t="s">
        <v>21</v>
      </c>
      <c r="E7250" s="1" t="s">
        <v>22</v>
      </c>
      <c r="F7250" s="1" t="s">
        <v>33</v>
      </c>
      <c r="G7250">
        <v>10368.879999999999</v>
      </c>
      <c r="H7250">
        <v>2</v>
      </c>
      <c r="I7250">
        <v>20737.759999999998</v>
      </c>
      <c r="J7250">
        <v>4.16</v>
      </c>
      <c r="K7250">
        <v>3794</v>
      </c>
      <c r="L7250" s="2">
        <v>45617</v>
      </c>
      <c r="O7250" t="str">
        <f>IF(ecommerce_10000[[#This Row],[Platform]]="Souq","sq",ecommerce_10000[[#This Row],[Platform]])</f>
        <v>Jumia</v>
      </c>
      <c r="P7250" t="str">
        <f>IF(E7250="Souq","sq",IF(E7250="Jumia","Jum",E7250))</f>
        <v>Jum</v>
      </c>
      <c r="Q7250">
        <f>VLOOKUP(ecommerce_10000[[#This Row],[City]],F:I,4,FALSE)</f>
        <v>3665.44</v>
      </c>
      <c r="R7250" s="1">
        <f>SUMIF(C:C,ecommerce_10000[[#This Row],[Category]],I:I)</f>
        <v>91504159.730000004</v>
      </c>
      <c r="S7250" s="1">
        <f>SUMIFS(I:I,C:C,C7250)</f>
        <v>91504159.730000004</v>
      </c>
      <c r="T7250" s="1" t="str">
        <f>INDEX(F:F,MATCH(ecommerce_10000[[#This Row],[TotalAmount]],I:I,0))</f>
        <v>Dubai</v>
      </c>
    </row>
    <row r="7251" spans="1:20" x14ac:dyDescent="0.3">
      <c r="A7251" s="1" t="s">
        <v>7295</v>
      </c>
      <c r="B7251" s="1" t="s">
        <v>19</v>
      </c>
      <c r="C7251" s="1" t="s">
        <v>20</v>
      </c>
      <c r="D7251" s="1" t="s">
        <v>21</v>
      </c>
      <c r="E7251" s="1" t="s">
        <v>16</v>
      </c>
      <c r="F7251" s="1" t="s">
        <v>33</v>
      </c>
      <c r="G7251">
        <v>10248.969999999999</v>
      </c>
      <c r="H7251">
        <v>1</v>
      </c>
      <c r="I7251">
        <v>10248.969999999999</v>
      </c>
      <c r="J7251">
        <v>4.46</v>
      </c>
      <c r="K7251">
        <v>1922</v>
      </c>
      <c r="L7251" s="2">
        <v>45392</v>
      </c>
      <c r="O7251" t="str">
        <f>IF(ecommerce_10000[[#This Row],[Platform]]="Souq","sq",ecommerce_10000[[#This Row],[Platform]])</f>
        <v>sq</v>
      </c>
      <c r="P7251" t="str">
        <f>IF(E7251="Souq","sq",IF(E7251="Jumia","Jum",E7251))</f>
        <v>sq</v>
      </c>
      <c r="Q7251">
        <f>VLOOKUP(ecommerce_10000[[#This Row],[City]],F:I,4,FALSE)</f>
        <v>3665.44</v>
      </c>
      <c r="R7251" s="1">
        <f>SUMIF(C:C,ecommerce_10000[[#This Row],[Category]],I:I)</f>
        <v>91504159.730000004</v>
      </c>
      <c r="S7251" s="1">
        <f>SUMIFS(I:I,C:C,C7251)</f>
        <v>91504159.730000004</v>
      </c>
      <c r="T7251" s="1" t="str">
        <f>INDEX(F:F,MATCH(ecommerce_10000[[#This Row],[TotalAmount]],I:I,0))</f>
        <v>Dubai</v>
      </c>
    </row>
    <row r="7252" spans="1:20" x14ac:dyDescent="0.3">
      <c r="A7252" s="1" t="s">
        <v>7296</v>
      </c>
      <c r="B7252" s="1" t="s">
        <v>49</v>
      </c>
      <c r="C7252" s="1" t="s">
        <v>14</v>
      </c>
      <c r="D7252" s="1" t="s">
        <v>50</v>
      </c>
      <c r="E7252" s="1" t="s">
        <v>16</v>
      </c>
      <c r="F7252" s="1" t="s">
        <v>40</v>
      </c>
      <c r="G7252">
        <v>2081.52</v>
      </c>
      <c r="H7252">
        <v>1</v>
      </c>
      <c r="I7252">
        <v>2081.52</v>
      </c>
      <c r="J7252">
        <v>1.72</v>
      </c>
      <c r="K7252">
        <v>2715</v>
      </c>
      <c r="L7252" s="2">
        <v>45374</v>
      </c>
      <c r="O7252" t="str">
        <f>IF(ecommerce_10000[[#This Row],[Platform]]="Souq","sq",ecommerce_10000[[#This Row],[Platform]])</f>
        <v>sq</v>
      </c>
      <c r="P7252" t="str">
        <f>IF(E7252="Souq","sq",IF(E7252="Jumia","Jum",E7252))</f>
        <v>sq</v>
      </c>
      <c r="Q7252">
        <f>VLOOKUP(ecommerce_10000[[#This Row],[City]],F:I,4,FALSE)</f>
        <v>99349.3</v>
      </c>
      <c r="R7252" s="1">
        <f>SUMIF(C:C,ecommerce_10000[[#This Row],[Category]],I:I)</f>
        <v>92327183.770000085</v>
      </c>
      <c r="S7252" s="1">
        <f>SUMIFS(I:I,C:C,C7252)</f>
        <v>92327183.770000085</v>
      </c>
      <c r="T7252" s="1" t="str">
        <f>INDEX(F:F,MATCH(ecommerce_10000[[#This Row],[TotalAmount]],I:I,0))</f>
        <v>Riyadh</v>
      </c>
    </row>
    <row r="7253" spans="1:20" x14ac:dyDescent="0.3">
      <c r="A7253" s="1" t="s">
        <v>7297</v>
      </c>
      <c r="B7253" s="1" t="s">
        <v>25</v>
      </c>
      <c r="C7253" s="1" t="s">
        <v>26</v>
      </c>
      <c r="D7253" s="1" t="s">
        <v>27</v>
      </c>
      <c r="E7253" s="1" t="s">
        <v>16</v>
      </c>
      <c r="F7253" s="1" t="s">
        <v>33</v>
      </c>
      <c r="G7253">
        <v>15442.05</v>
      </c>
      <c r="H7253">
        <v>3</v>
      </c>
      <c r="I7253">
        <v>46326.15</v>
      </c>
      <c r="J7253">
        <v>3.92</v>
      </c>
      <c r="K7253">
        <v>349</v>
      </c>
      <c r="L7253" s="2">
        <v>45371</v>
      </c>
      <c r="O7253" t="str">
        <f>IF(ecommerce_10000[[#This Row],[Platform]]="Souq","sq",ecommerce_10000[[#This Row],[Platform]])</f>
        <v>sq</v>
      </c>
      <c r="P7253" t="str">
        <f>IF(E7253="Souq","sq",IF(E7253="Jumia","Jum",E7253))</f>
        <v>sq</v>
      </c>
      <c r="Q7253">
        <f>VLOOKUP(ecommerce_10000[[#This Row],[City]],F:I,4,FALSE)</f>
        <v>3665.44</v>
      </c>
      <c r="R7253" s="1">
        <f>SUMIF(C:C,ecommerce_10000[[#This Row],[Category]],I:I)</f>
        <v>29200970.130000021</v>
      </c>
      <c r="S7253" s="1">
        <f>SUMIFS(I:I,C:C,C7253)</f>
        <v>29200970.130000021</v>
      </c>
      <c r="T7253" s="1" t="str">
        <f>INDEX(F:F,MATCH(ecommerce_10000[[#This Row],[TotalAmount]],I:I,0))</f>
        <v>Dubai</v>
      </c>
    </row>
    <row r="7254" spans="1:20" x14ac:dyDescent="0.3">
      <c r="A7254" s="1" t="s">
        <v>7298</v>
      </c>
      <c r="B7254" s="1" t="s">
        <v>53</v>
      </c>
      <c r="C7254" s="1" t="s">
        <v>31</v>
      </c>
      <c r="D7254" s="1" t="s">
        <v>54</v>
      </c>
      <c r="E7254" s="1" t="s">
        <v>16</v>
      </c>
      <c r="F7254" s="1" t="s">
        <v>17</v>
      </c>
      <c r="G7254">
        <v>10849.12</v>
      </c>
      <c r="H7254">
        <v>5</v>
      </c>
      <c r="I7254">
        <v>54245.599999999999</v>
      </c>
      <c r="J7254">
        <v>2.29</v>
      </c>
      <c r="K7254">
        <v>4192</v>
      </c>
      <c r="L7254" s="2">
        <v>45519</v>
      </c>
      <c r="O7254" t="str">
        <f>IF(ecommerce_10000[[#This Row],[Platform]]="Souq","sq",ecommerce_10000[[#This Row],[Platform]])</f>
        <v>sq</v>
      </c>
      <c r="P7254" t="str">
        <f>IF(E7254="Souq","sq",IF(E7254="Jumia","Jum",E7254))</f>
        <v>sq</v>
      </c>
      <c r="Q7254">
        <f>VLOOKUP(ecommerce_10000[[#This Row],[City]],F:I,4,FALSE)</f>
        <v>16284.02</v>
      </c>
      <c r="R7254" s="1">
        <f>SUMIF(C:C,ecommerce_10000[[#This Row],[Category]],I:I)</f>
        <v>57542997.559999913</v>
      </c>
      <c r="S7254" s="1">
        <f>SUMIFS(I:I,C:C,C7254)</f>
        <v>57542997.559999913</v>
      </c>
      <c r="T7254" s="1" t="str">
        <f>INDEX(F:F,MATCH(ecommerce_10000[[#This Row],[TotalAmount]],I:I,0))</f>
        <v>Cairo</v>
      </c>
    </row>
    <row r="7255" spans="1:20" x14ac:dyDescent="0.3">
      <c r="A7255" s="1" t="s">
        <v>7299</v>
      </c>
      <c r="B7255" s="1" t="s">
        <v>30</v>
      </c>
      <c r="C7255" s="1" t="s">
        <v>31</v>
      </c>
      <c r="D7255" s="1" t="s">
        <v>32</v>
      </c>
      <c r="E7255" s="1" t="s">
        <v>22</v>
      </c>
      <c r="F7255" s="1" t="s">
        <v>33</v>
      </c>
      <c r="G7255">
        <v>6121.26</v>
      </c>
      <c r="H7255">
        <v>5</v>
      </c>
      <c r="I7255">
        <v>30606.3</v>
      </c>
      <c r="J7255">
        <v>2.9</v>
      </c>
      <c r="K7255">
        <v>3894</v>
      </c>
      <c r="L7255" s="2">
        <v>45379</v>
      </c>
      <c r="O7255" t="str">
        <f>IF(ecommerce_10000[[#This Row],[Platform]]="Souq","sq",ecommerce_10000[[#This Row],[Platform]])</f>
        <v>Jumia</v>
      </c>
      <c r="P7255" t="str">
        <f>IF(E7255="Souq","sq",IF(E7255="Jumia","Jum",E7255))</f>
        <v>Jum</v>
      </c>
      <c r="Q7255">
        <f>VLOOKUP(ecommerce_10000[[#This Row],[City]],F:I,4,FALSE)</f>
        <v>3665.44</v>
      </c>
      <c r="R7255" s="1">
        <f>SUMIF(C:C,ecommerce_10000[[#This Row],[Category]],I:I)</f>
        <v>57542997.559999913</v>
      </c>
      <c r="S7255" s="1">
        <f>SUMIFS(I:I,C:C,C7255)</f>
        <v>57542997.559999913</v>
      </c>
      <c r="T7255" s="1" t="str">
        <f>INDEX(F:F,MATCH(ecommerce_10000[[#This Row],[TotalAmount]],I:I,0))</f>
        <v>Dubai</v>
      </c>
    </row>
    <row r="7256" spans="1:20" x14ac:dyDescent="0.3">
      <c r="A7256" s="1" t="s">
        <v>7300</v>
      </c>
      <c r="B7256" s="1" t="s">
        <v>13</v>
      </c>
      <c r="C7256" s="1" t="s">
        <v>14</v>
      </c>
      <c r="D7256" s="1" t="s">
        <v>15</v>
      </c>
      <c r="E7256" s="1" t="s">
        <v>22</v>
      </c>
      <c r="F7256" s="1" t="s">
        <v>62</v>
      </c>
      <c r="G7256">
        <v>9208.93</v>
      </c>
      <c r="H7256">
        <v>4</v>
      </c>
      <c r="I7256">
        <v>36835.72</v>
      </c>
      <c r="J7256">
        <v>2.84</v>
      </c>
      <c r="K7256">
        <v>2641</v>
      </c>
      <c r="L7256" s="2">
        <v>45462</v>
      </c>
      <c r="O7256" t="str">
        <f>IF(ecommerce_10000[[#This Row],[Platform]]="Souq","sq",ecommerce_10000[[#This Row],[Platform]])</f>
        <v>Jumia</v>
      </c>
      <c r="P7256" t="str">
        <f>IF(E7256="Souq","sq",IF(E7256="Jumia","Jum",E7256))</f>
        <v>Jum</v>
      </c>
      <c r="Q7256">
        <f>VLOOKUP(ecommerce_10000[[#This Row],[City]],F:I,4,FALSE)</f>
        <v>27872.98</v>
      </c>
      <c r="R7256" s="1">
        <f>SUMIF(C:C,ecommerce_10000[[#This Row],[Category]],I:I)</f>
        <v>92327183.770000085</v>
      </c>
      <c r="S7256" s="1">
        <f>SUMIFS(I:I,C:C,C7256)</f>
        <v>92327183.770000085</v>
      </c>
      <c r="T7256" s="1" t="str">
        <f>INDEX(F:F,MATCH(ecommerce_10000[[#This Row],[TotalAmount]],I:I,0))</f>
        <v>Giza</v>
      </c>
    </row>
    <row r="7257" spans="1:20" x14ac:dyDescent="0.3">
      <c r="A7257" s="1" t="s">
        <v>7301</v>
      </c>
      <c r="B7257" s="1" t="s">
        <v>35</v>
      </c>
      <c r="C7257" s="1" t="s">
        <v>14</v>
      </c>
      <c r="D7257" s="1" t="s">
        <v>36</v>
      </c>
      <c r="E7257" s="1" t="s">
        <v>16</v>
      </c>
      <c r="F7257" s="1" t="s">
        <v>23</v>
      </c>
      <c r="G7257">
        <v>17407.82</v>
      </c>
      <c r="H7257">
        <v>5</v>
      </c>
      <c r="I7257">
        <v>87039.1</v>
      </c>
      <c r="J7257">
        <v>3.99</v>
      </c>
      <c r="K7257">
        <v>318</v>
      </c>
      <c r="L7257" s="2">
        <v>45531</v>
      </c>
      <c r="O7257" t="str">
        <f>IF(ecommerce_10000[[#This Row],[Platform]]="Souq","sq",ecommerce_10000[[#This Row],[Platform]])</f>
        <v>sq</v>
      </c>
      <c r="P7257" t="str">
        <f>IF(E7257="Souq","sq",IF(E7257="Jumia","Jum",E7257))</f>
        <v>sq</v>
      </c>
      <c r="Q7257">
        <f>VLOOKUP(ecommerce_10000[[#This Row],[City]],F:I,4,FALSE)</f>
        <v>13290.4</v>
      </c>
      <c r="R7257" s="1">
        <f>SUMIF(C:C,ecommerce_10000[[#This Row],[Category]],I:I)</f>
        <v>92327183.770000085</v>
      </c>
      <c r="S7257" s="1">
        <f>SUMIFS(I:I,C:C,C7257)</f>
        <v>92327183.770000085</v>
      </c>
      <c r="T7257" s="1" t="str">
        <f>INDEX(F:F,MATCH(ecommerce_10000[[#This Row],[TotalAmount]],I:I,0))</f>
        <v>Alexandria</v>
      </c>
    </row>
    <row r="7258" spans="1:20" x14ac:dyDescent="0.3">
      <c r="A7258" s="1" t="s">
        <v>7302</v>
      </c>
      <c r="B7258" s="1" t="s">
        <v>49</v>
      </c>
      <c r="C7258" s="1" t="s">
        <v>14</v>
      </c>
      <c r="D7258" s="1" t="s">
        <v>50</v>
      </c>
      <c r="E7258" s="1" t="s">
        <v>22</v>
      </c>
      <c r="F7258" s="1" t="s">
        <v>40</v>
      </c>
      <c r="G7258">
        <v>995.01</v>
      </c>
      <c r="H7258">
        <v>2</v>
      </c>
      <c r="I7258">
        <v>1990.02</v>
      </c>
      <c r="J7258">
        <v>1.37</v>
      </c>
      <c r="K7258">
        <v>578</v>
      </c>
      <c r="L7258" s="2">
        <v>45433</v>
      </c>
      <c r="O7258" t="str">
        <f>IF(ecommerce_10000[[#This Row],[Platform]]="Souq","sq",ecommerce_10000[[#This Row],[Platform]])</f>
        <v>Jumia</v>
      </c>
      <c r="P7258" t="str">
        <f>IF(E7258="Souq","sq",IF(E7258="Jumia","Jum",E7258))</f>
        <v>Jum</v>
      </c>
      <c r="Q7258">
        <f>VLOOKUP(ecommerce_10000[[#This Row],[City]],F:I,4,FALSE)</f>
        <v>99349.3</v>
      </c>
      <c r="R7258" s="1">
        <f>SUMIF(C:C,ecommerce_10000[[#This Row],[Category]],I:I)</f>
        <v>92327183.770000085</v>
      </c>
      <c r="S7258" s="1">
        <f>SUMIFS(I:I,C:C,C7258)</f>
        <v>92327183.770000085</v>
      </c>
      <c r="T7258" s="1" t="str">
        <f>INDEX(F:F,MATCH(ecommerce_10000[[#This Row],[TotalAmount]],I:I,0))</f>
        <v>Riyadh</v>
      </c>
    </row>
    <row r="7259" spans="1:20" x14ac:dyDescent="0.3">
      <c r="A7259" s="1" t="s">
        <v>7303</v>
      </c>
      <c r="B7259" s="1" t="s">
        <v>35</v>
      </c>
      <c r="C7259" s="1" t="s">
        <v>14</v>
      </c>
      <c r="D7259" s="1" t="s">
        <v>36</v>
      </c>
      <c r="E7259" s="1" t="s">
        <v>47</v>
      </c>
      <c r="F7259" s="1" t="s">
        <v>62</v>
      </c>
      <c r="G7259">
        <v>2260.5300000000002</v>
      </c>
      <c r="H7259">
        <v>5</v>
      </c>
      <c r="I7259">
        <v>11302.65</v>
      </c>
      <c r="J7259">
        <v>4.6399999999999997</v>
      </c>
      <c r="K7259">
        <v>4988</v>
      </c>
      <c r="L7259" s="2">
        <v>45305</v>
      </c>
      <c r="O7259" t="str">
        <f>IF(ecommerce_10000[[#This Row],[Platform]]="Souq","sq",ecommerce_10000[[#This Row],[Platform]])</f>
        <v>Amazon</v>
      </c>
      <c r="P7259" t="str">
        <f>IF(E7259="Souq","sq",IF(E7259="Jumia","Jum",E7259))</f>
        <v>Amazon</v>
      </c>
      <c r="Q7259">
        <f>VLOOKUP(ecommerce_10000[[#This Row],[City]],F:I,4,FALSE)</f>
        <v>27872.98</v>
      </c>
      <c r="R7259" s="1">
        <f>SUMIF(C:C,ecommerce_10000[[#This Row],[Category]],I:I)</f>
        <v>92327183.770000085</v>
      </c>
      <c r="S7259" s="1">
        <f>SUMIFS(I:I,C:C,C7259)</f>
        <v>92327183.770000085</v>
      </c>
      <c r="T7259" s="1" t="str">
        <f>INDEX(F:F,MATCH(ecommerce_10000[[#This Row],[TotalAmount]],I:I,0))</f>
        <v>Giza</v>
      </c>
    </row>
    <row r="7260" spans="1:20" x14ac:dyDescent="0.3">
      <c r="A7260" s="1" t="s">
        <v>7304</v>
      </c>
      <c r="B7260" s="1" t="s">
        <v>25</v>
      </c>
      <c r="C7260" s="1" t="s">
        <v>26</v>
      </c>
      <c r="D7260" s="1" t="s">
        <v>27</v>
      </c>
      <c r="E7260" s="1" t="s">
        <v>16</v>
      </c>
      <c r="F7260" s="1" t="s">
        <v>17</v>
      </c>
      <c r="G7260">
        <v>7882.76</v>
      </c>
      <c r="H7260">
        <v>3</v>
      </c>
      <c r="I7260">
        <v>23648.28</v>
      </c>
      <c r="J7260">
        <v>3</v>
      </c>
      <c r="K7260">
        <v>1608</v>
      </c>
      <c r="L7260" s="2">
        <v>45317</v>
      </c>
      <c r="O7260" t="str">
        <f>IF(ecommerce_10000[[#This Row],[Platform]]="Souq","sq",ecommerce_10000[[#This Row],[Platform]])</f>
        <v>sq</v>
      </c>
      <c r="P7260" t="str">
        <f>IF(E7260="Souq","sq",IF(E7260="Jumia","Jum",E7260))</f>
        <v>sq</v>
      </c>
      <c r="Q7260">
        <f>VLOOKUP(ecommerce_10000[[#This Row],[City]],F:I,4,FALSE)</f>
        <v>16284.02</v>
      </c>
      <c r="R7260" s="1">
        <f>SUMIF(C:C,ecommerce_10000[[#This Row],[Category]],I:I)</f>
        <v>29200970.130000021</v>
      </c>
      <c r="S7260" s="1">
        <f>SUMIFS(I:I,C:C,C7260)</f>
        <v>29200970.130000021</v>
      </c>
      <c r="T7260" s="1" t="str">
        <f>INDEX(F:F,MATCH(ecommerce_10000[[#This Row],[TotalAmount]],I:I,0))</f>
        <v>Cairo</v>
      </c>
    </row>
    <row r="7261" spans="1:20" x14ac:dyDescent="0.3">
      <c r="A7261" s="1" t="s">
        <v>7305</v>
      </c>
      <c r="B7261" s="1" t="s">
        <v>35</v>
      </c>
      <c r="C7261" s="1" t="s">
        <v>14</v>
      </c>
      <c r="D7261" s="1" t="s">
        <v>36</v>
      </c>
      <c r="E7261" s="1" t="s">
        <v>16</v>
      </c>
      <c r="F7261" s="1" t="s">
        <v>40</v>
      </c>
      <c r="G7261">
        <v>8774.92</v>
      </c>
      <c r="H7261">
        <v>5</v>
      </c>
      <c r="I7261">
        <v>43874.6</v>
      </c>
      <c r="J7261">
        <v>4.8</v>
      </c>
      <c r="K7261">
        <v>4800</v>
      </c>
      <c r="L7261" s="2">
        <v>45364</v>
      </c>
      <c r="O7261" t="str">
        <f>IF(ecommerce_10000[[#This Row],[Platform]]="Souq","sq",ecommerce_10000[[#This Row],[Platform]])</f>
        <v>sq</v>
      </c>
      <c r="P7261" t="str">
        <f>IF(E7261="Souq","sq",IF(E7261="Jumia","Jum",E7261))</f>
        <v>sq</v>
      </c>
      <c r="Q7261">
        <f>VLOOKUP(ecommerce_10000[[#This Row],[City]],F:I,4,FALSE)</f>
        <v>99349.3</v>
      </c>
      <c r="R7261" s="1">
        <f>SUMIF(C:C,ecommerce_10000[[#This Row],[Category]],I:I)</f>
        <v>92327183.770000085</v>
      </c>
      <c r="S7261" s="1">
        <f>SUMIFS(I:I,C:C,C7261)</f>
        <v>92327183.770000085</v>
      </c>
      <c r="T7261" s="1" t="str">
        <f>INDEX(F:F,MATCH(ecommerce_10000[[#This Row],[TotalAmount]],I:I,0))</f>
        <v>Riyadh</v>
      </c>
    </row>
    <row r="7262" spans="1:20" x14ac:dyDescent="0.3">
      <c r="A7262" s="1" t="s">
        <v>7306</v>
      </c>
      <c r="B7262" s="1" t="s">
        <v>35</v>
      </c>
      <c r="C7262" s="1" t="s">
        <v>14</v>
      </c>
      <c r="D7262" s="1" t="s">
        <v>36</v>
      </c>
      <c r="E7262" s="1" t="s">
        <v>16</v>
      </c>
      <c r="F7262" s="1" t="s">
        <v>33</v>
      </c>
      <c r="G7262">
        <v>3386.43</v>
      </c>
      <c r="H7262">
        <v>3</v>
      </c>
      <c r="I7262">
        <v>10159.290000000001</v>
      </c>
      <c r="J7262">
        <v>3.69</v>
      </c>
      <c r="K7262">
        <v>3272</v>
      </c>
      <c r="L7262" s="2">
        <v>45357</v>
      </c>
      <c r="O7262" t="str">
        <f>IF(ecommerce_10000[[#This Row],[Platform]]="Souq","sq",ecommerce_10000[[#This Row],[Platform]])</f>
        <v>sq</v>
      </c>
      <c r="P7262" t="str">
        <f>IF(E7262="Souq","sq",IF(E7262="Jumia","Jum",E7262))</f>
        <v>sq</v>
      </c>
      <c r="Q7262">
        <f>VLOOKUP(ecommerce_10000[[#This Row],[City]],F:I,4,FALSE)</f>
        <v>3665.44</v>
      </c>
      <c r="R7262" s="1">
        <f>SUMIF(C:C,ecommerce_10000[[#This Row],[Category]],I:I)</f>
        <v>92327183.770000085</v>
      </c>
      <c r="S7262" s="1">
        <f>SUMIFS(I:I,C:C,C7262)</f>
        <v>92327183.770000085</v>
      </c>
      <c r="T7262" s="1" t="str">
        <f>INDEX(F:F,MATCH(ecommerce_10000[[#This Row],[TotalAmount]],I:I,0))</f>
        <v>Dubai</v>
      </c>
    </row>
    <row r="7263" spans="1:20" x14ac:dyDescent="0.3">
      <c r="A7263" s="1" t="s">
        <v>7307</v>
      </c>
      <c r="B7263" s="1" t="s">
        <v>43</v>
      </c>
      <c r="C7263" s="1" t="s">
        <v>44</v>
      </c>
      <c r="D7263" s="1" t="s">
        <v>45</v>
      </c>
      <c r="E7263" s="1" t="s">
        <v>47</v>
      </c>
      <c r="F7263" s="1" t="s">
        <v>17</v>
      </c>
      <c r="G7263">
        <v>14114.74</v>
      </c>
      <c r="H7263">
        <v>2</v>
      </c>
      <c r="I7263">
        <v>28229.48</v>
      </c>
      <c r="J7263">
        <v>4.99</v>
      </c>
      <c r="K7263">
        <v>3926</v>
      </c>
      <c r="L7263" s="2">
        <v>45460</v>
      </c>
      <c r="O7263" t="str">
        <f>IF(ecommerce_10000[[#This Row],[Platform]]="Souq","sq",ecommerce_10000[[#This Row],[Platform]])</f>
        <v>Amazon</v>
      </c>
      <c r="P7263" t="str">
        <f>IF(E7263="Souq","sq",IF(E7263="Jumia","Jum",E7263))</f>
        <v>Amazon</v>
      </c>
      <c r="Q7263">
        <f>VLOOKUP(ecommerce_10000[[#This Row],[City]],F:I,4,FALSE)</f>
        <v>16284.02</v>
      </c>
      <c r="R7263" s="1">
        <f>SUMIF(C:C,ecommerce_10000[[#This Row],[Category]],I:I)</f>
        <v>31420413.200000018</v>
      </c>
      <c r="S7263" s="1">
        <f>SUMIFS(I:I,C:C,C7263)</f>
        <v>31420413.200000018</v>
      </c>
      <c r="T7263" s="1" t="str">
        <f>INDEX(F:F,MATCH(ecommerce_10000[[#This Row],[TotalAmount]],I:I,0))</f>
        <v>Cairo</v>
      </c>
    </row>
    <row r="7264" spans="1:20" x14ac:dyDescent="0.3">
      <c r="A7264" s="1" t="s">
        <v>7308</v>
      </c>
      <c r="B7264" s="1" t="s">
        <v>43</v>
      </c>
      <c r="C7264" s="1" t="s">
        <v>44</v>
      </c>
      <c r="D7264" s="1" t="s">
        <v>45</v>
      </c>
      <c r="E7264" s="1" t="s">
        <v>22</v>
      </c>
      <c r="F7264" s="1" t="s">
        <v>33</v>
      </c>
      <c r="G7264">
        <v>6919.05</v>
      </c>
      <c r="H7264">
        <v>4</v>
      </c>
      <c r="I7264">
        <v>27676.2</v>
      </c>
      <c r="J7264">
        <v>1.37</v>
      </c>
      <c r="K7264">
        <v>4931</v>
      </c>
      <c r="L7264" s="2">
        <v>45347</v>
      </c>
      <c r="O7264" t="str">
        <f>IF(ecommerce_10000[[#This Row],[Platform]]="Souq","sq",ecommerce_10000[[#This Row],[Platform]])</f>
        <v>Jumia</v>
      </c>
      <c r="P7264" t="str">
        <f>IF(E7264="Souq","sq",IF(E7264="Jumia","Jum",E7264))</f>
        <v>Jum</v>
      </c>
      <c r="Q7264">
        <f>VLOOKUP(ecommerce_10000[[#This Row],[City]],F:I,4,FALSE)</f>
        <v>3665.44</v>
      </c>
      <c r="R7264" s="1">
        <f>SUMIF(C:C,ecommerce_10000[[#This Row],[Category]],I:I)</f>
        <v>31420413.200000018</v>
      </c>
      <c r="S7264" s="1">
        <f>SUMIFS(I:I,C:C,C7264)</f>
        <v>31420413.200000018</v>
      </c>
      <c r="T7264" s="1" t="str">
        <f>INDEX(F:F,MATCH(ecommerce_10000[[#This Row],[TotalAmount]],I:I,0))</f>
        <v>Dubai</v>
      </c>
    </row>
    <row r="7265" spans="1:20" x14ac:dyDescent="0.3">
      <c r="A7265" s="1" t="s">
        <v>7309</v>
      </c>
      <c r="B7265" s="1" t="s">
        <v>65</v>
      </c>
      <c r="C7265" s="1" t="s">
        <v>20</v>
      </c>
      <c r="D7265" s="1" t="s">
        <v>66</v>
      </c>
      <c r="E7265" s="1" t="s">
        <v>16</v>
      </c>
      <c r="F7265" s="1" t="s">
        <v>23</v>
      </c>
      <c r="G7265">
        <v>14933.67</v>
      </c>
      <c r="H7265">
        <v>5</v>
      </c>
      <c r="I7265">
        <v>74668.350000000006</v>
      </c>
      <c r="J7265">
        <v>3.84</v>
      </c>
      <c r="K7265">
        <v>671</v>
      </c>
      <c r="L7265" s="2">
        <v>45521</v>
      </c>
      <c r="O7265" t="str">
        <f>IF(ecommerce_10000[[#This Row],[Platform]]="Souq","sq",ecommerce_10000[[#This Row],[Platform]])</f>
        <v>sq</v>
      </c>
      <c r="P7265" t="str">
        <f>IF(E7265="Souq","sq",IF(E7265="Jumia","Jum",E7265))</f>
        <v>sq</v>
      </c>
      <c r="Q7265">
        <f>VLOOKUP(ecommerce_10000[[#This Row],[City]],F:I,4,FALSE)</f>
        <v>13290.4</v>
      </c>
      <c r="R7265" s="1">
        <f>SUMIF(C:C,ecommerce_10000[[#This Row],[Category]],I:I)</f>
        <v>91504159.730000004</v>
      </c>
      <c r="S7265" s="1">
        <f>SUMIFS(I:I,C:C,C7265)</f>
        <v>91504159.730000004</v>
      </c>
      <c r="T7265" s="1" t="str">
        <f>INDEX(F:F,MATCH(ecommerce_10000[[#This Row],[TotalAmount]],I:I,0))</f>
        <v>Alexandria</v>
      </c>
    </row>
    <row r="7266" spans="1:20" x14ac:dyDescent="0.3">
      <c r="A7266" s="1" t="s">
        <v>7310</v>
      </c>
      <c r="B7266" s="1" t="s">
        <v>43</v>
      </c>
      <c r="C7266" s="1" t="s">
        <v>44</v>
      </c>
      <c r="D7266" s="1" t="s">
        <v>45</v>
      </c>
      <c r="E7266" s="1" t="s">
        <v>47</v>
      </c>
      <c r="F7266" s="1" t="s">
        <v>23</v>
      </c>
      <c r="G7266">
        <v>8707.26</v>
      </c>
      <c r="H7266">
        <v>2</v>
      </c>
      <c r="I7266">
        <v>17414.52</v>
      </c>
      <c r="J7266">
        <v>4.1500000000000004</v>
      </c>
      <c r="K7266">
        <v>2991</v>
      </c>
      <c r="L7266" s="2">
        <v>45353</v>
      </c>
      <c r="O7266" t="str">
        <f>IF(ecommerce_10000[[#This Row],[Platform]]="Souq","sq",ecommerce_10000[[#This Row],[Platform]])</f>
        <v>Amazon</v>
      </c>
      <c r="P7266" t="str">
        <f>IF(E7266="Souq","sq",IF(E7266="Jumia","Jum",E7266))</f>
        <v>Amazon</v>
      </c>
      <c r="Q7266">
        <f>VLOOKUP(ecommerce_10000[[#This Row],[City]],F:I,4,FALSE)</f>
        <v>13290.4</v>
      </c>
      <c r="R7266" s="1">
        <f>SUMIF(C:C,ecommerce_10000[[#This Row],[Category]],I:I)</f>
        <v>31420413.200000018</v>
      </c>
      <c r="S7266" s="1">
        <f>SUMIFS(I:I,C:C,C7266)</f>
        <v>31420413.200000018</v>
      </c>
      <c r="T7266" s="1" t="str">
        <f>INDEX(F:F,MATCH(ecommerce_10000[[#This Row],[TotalAmount]],I:I,0))</f>
        <v>Alexandria</v>
      </c>
    </row>
    <row r="7267" spans="1:20" x14ac:dyDescent="0.3">
      <c r="A7267" s="1" t="s">
        <v>7311</v>
      </c>
      <c r="B7267" s="1" t="s">
        <v>49</v>
      </c>
      <c r="C7267" s="1" t="s">
        <v>14</v>
      </c>
      <c r="D7267" s="1" t="s">
        <v>50</v>
      </c>
      <c r="E7267" s="1" t="s">
        <v>16</v>
      </c>
      <c r="F7267" s="1" t="s">
        <v>23</v>
      </c>
      <c r="G7267">
        <v>8211.1</v>
      </c>
      <c r="H7267">
        <v>4</v>
      </c>
      <c r="I7267">
        <v>32844.400000000001</v>
      </c>
      <c r="J7267">
        <v>3.93</v>
      </c>
      <c r="K7267">
        <v>2618</v>
      </c>
      <c r="L7267" s="2">
        <v>45330</v>
      </c>
      <c r="O7267" t="str">
        <f>IF(ecommerce_10000[[#This Row],[Platform]]="Souq","sq",ecommerce_10000[[#This Row],[Platform]])</f>
        <v>sq</v>
      </c>
      <c r="P7267" t="str">
        <f>IF(E7267="Souq","sq",IF(E7267="Jumia","Jum",E7267))</f>
        <v>sq</v>
      </c>
      <c r="Q7267">
        <f>VLOOKUP(ecommerce_10000[[#This Row],[City]],F:I,4,FALSE)</f>
        <v>13290.4</v>
      </c>
      <c r="R7267" s="1">
        <f>SUMIF(C:C,ecommerce_10000[[#This Row],[Category]],I:I)</f>
        <v>92327183.770000085</v>
      </c>
      <c r="S7267" s="1">
        <f>SUMIFS(I:I,C:C,C7267)</f>
        <v>92327183.770000085</v>
      </c>
      <c r="T7267" s="1" t="str">
        <f>INDEX(F:F,MATCH(ecommerce_10000[[#This Row],[TotalAmount]],I:I,0))</f>
        <v>Alexandria</v>
      </c>
    </row>
    <row r="7268" spans="1:20" x14ac:dyDescent="0.3">
      <c r="A7268" s="1" t="s">
        <v>7312</v>
      </c>
      <c r="B7268" s="1" t="s">
        <v>35</v>
      </c>
      <c r="C7268" s="1" t="s">
        <v>14</v>
      </c>
      <c r="D7268" s="1" t="s">
        <v>36</v>
      </c>
      <c r="E7268" s="1" t="s">
        <v>16</v>
      </c>
      <c r="F7268" s="1" t="s">
        <v>17</v>
      </c>
      <c r="G7268">
        <v>19935.63</v>
      </c>
      <c r="H7268">
        <v>4</v>
      </c>
      <c r="I7268">
        <v>79742.52</v>
      </c>
      <c r="J7268">
        <v>4.6100000000000003</v>
      </c>
      <c r="K7268">
        <v>3691</v>
      </c>
      <c r="L7268" s="2">
        <v>45307</v>
      </c>
      <c r="O7268" t="str">
        <f>IF(ecommerce_10000[[#This Row],[Platform]]="Souq","sq",ecommerce_10000[[#This Row],[Platform]])</f>
        <v>sq</v>
      </c>
      <c r="P7268" t="str">
        <f>IF(E7268="Souq","sq",IF(E7268="Jumia","Jum",E7268))</f>
        <v>sq</v>
      </c>
      <c r="Q7268">
        <f>VLOOKUP(ecommerce_10000[[#This Row],[City]],F:I,4,FALSE)</f>
        <v>16284.02</v>
      </c>
      <c r="R7268" s="1">
        <f>SUMIF(C:C,ecommerce_10000[[#This Row],[Category]],I:I)</f>
        <v>92327183.770000085</v>
      </c>
      <c r="S7268" s="1">
        <f>SUMIFS(I:I,C:C,C7268)</f>
        <v>92327183.770000085</v>
      </c>
      <c r="T7268" s="1" t="str">
        <f>INDEX(F:F,MATCH(ecommerce_10000[[#This Row],[TotalAmount]],I:I,0))</f>
        <v>Cairo</v>
      </c>
    </row>
    <row r="7269" spans="1:20" x14ac:dyDescent="0.3">
      <c r="A7269" s="1" t="s">
        <v>7313</v>
      </c>
      <c r="B7269" s="1" t="s">
        <v>35</v>
      </c>
      <c r="C7269" s="1" t="s">
        <v>14</v>
      </c>
      <c r="D7269" s="1" t="s">
        <v>36</v>
      </c>
      <c r="E7269" s="1" t="s">
        <v>16</v>
      </c>
      <c r="F7269" s="1" t="s">
        <v>62</v>
      </c>
      <c r="G7269">
        <v>13196.01</v>
      </c>
      <c r="H7269">
        <v>2</v>
      </c>
      <c r="I7269">
        <v>26392.02</v>
      </c>
      <c r="J7269">
        <v>1.76</v>
      </c>
      <c r="K7269">
        <v>1305</v>
      </c>
      <c r="L7269" s="2">
        <v>45610</v>
      </c>
      <c r="O7269" t="str">
        <f>IF(ecommerce_10000[[#This Row],[Platform]]="Souq","sq",ecommerce_10000[[#This Row],[Platform]])</f>
        <v>sq</v>
      </c>
      <c r="P7269" t="str">
        <f>IF(E7269="Souq","sq",IF(E7269="Jumia","Jum",E7269))</f>
        <v>sq</v>
      </c>
      <c r="Q7269">
        <f>VLOOKUP(ecommerce_10000[[#This Row],[City]],F:I,4,FALSE)</f>
        <v>27872.98</v>
      </c>
      <c r="R7269" s="1">
        <f>SUMIF(C:C,ecommerce_10000[[#This Row],[Category]],I:I)</f>
        <v>92327183.770000085</v>
      </c>
      <c r="S7269" s="1">
        <f>SUMIFS(I:I,C:C,C7269)</f>
        <v>92327183.770000085</v>
      </c>
      <c r="T7269" s="1" t="str">
        <f>INDEX(F:F,MATCH(ecommerce_10000[[#This Row],[TotalAmount]],I:I,0))</f>
        <v>Giza</v>
      </c>
    </row>
    <row r="7270" spans="1:20" x14ac:dyDescent="0.3">
      <c r="A7270" s="1" t="s">
        <v>7314</v>
      </c>
      <c r="B7270" s="1" t="s">
        <v>13</v>
      </c>
      <c r="C7270" s="1" t="s">
        <v>14</v>
      </c>
      <c r="D7270" s="1" t="s">
        <v>15</v>
      </c>
      <c r="E7270" s="1" t="s">
        <v>22</v>
      </c>
      <c r="F7270" s="1" t="s">
        <v>33</v>
      </c>
      <c r="G7270">
        <v>14293.42</v>
      </c>
      <c r="H7270">
        <v>5</v>
      </c>
      <c r="I7270">
        <v>71467.100000000006</v>
      </c>
      <c r="J7270">
        <v>4.28</v>
      </c>
      <c r="K7270">
        <v>3359</v>
      </c>
      <c r="L7270" s="2">
        <v>45590</v>
      </c>
      <c r="O7270" t="str">
        <f>IF(ecommerce_10000[[#This Row],[Platform]]="Souq","sq",ecommerce_10000[[#This Row],[Platform]])</f>
        <v>Jumia</v>
      </c>
      <c r="P7270" t="str">
        <f>IF(E7270="Souq","sq",IF(E7270="Jumia","Jum",E7270))</f>
        <v>Jum</v>
      </c>
      <c r="Q7270">
        <f>VLOOKUP(ecommerce_10000[[#This Row],[City]],F:I,4,FALSE)</f>
        <v>3665.44</v>
      </c>
      <c r="R7270" s="1">
        <f>SUMIF(C:C,ecommerce_10000[[#This Row],[Category]],I:I)</f>
        <v>92327183.770000085</v>
      </c>
      <c r="S7270" s="1">
        <f>SUMIFS(I:I,C:C,C7270)</f>
        <v>92327183.770000085</v>
      </c>
      <c r="T7270" s="1" t="str">
        <f>INDEX(F:F,MATCH(ecommerce_10000[[#This Row],[TotalAmount]],I:I,0))</f>
        <v>Dubai</v>
      </c>
    </row>
    <row r="7271" spans="1:20" x14ac:dyDescent="0.3">
      <c r="A7271" s="1" t="s">
        <v>7315</v>
      </c>
      <c r="B7271" s="1" t="s">
        <v>13</v>
      </c>
      <c r="C7271" s="1" t="s">
        <v>14</v>
      </c>
      <c r="D7271" s="1" t="s">
        <v>15</v>
      </c>
      <c r="E7271" s="1" t="s">
        <v>16</v>
      </c>
      <c r="F7271" s="1" t="s">
        <v>17</v>
      </c>
      <c r="G7271">
        <v>4353.74</v>
      </c>
      <c r="H7271">
        <v>5</v>
      </c>
      <c r="I7271">
        <v>21768.7</v>
      </c>
      <c r="J7271">
        <v>2.85</v>
      </c>
      <c r="K7271">
        <v>3752</v>
      </c>
      <c r="L7271" s="2">
        <v>45478</v>
      </c>
      <c r="O7271" t="str">
        <f>IF(ecommerce_10000[[#This Row],[Platform]]="Souq","sq",ecommerce_10000[[#This Row],[Platform]])</f>
        <v>sq</v>
      </c>
      <c r="P7271" t="str">
        <f>IF(E7271="Souq","sq",IF(E7271="Jumia","Jum",E7271))</f>
        <v>sq</v>
      </c>
      <c r="Q7271">
        <f>VLOOKUP(ecommerce_10000[[#This Row],[City]],F:I,4,FALSE)</f>
        <v>16284.02</v>
      </c>
      <c r="R7271" s="1">
        <f>SUMIF(C:C,ecommerce_10000[[#This Row],[Category]],I:I)</f>
        <v>92327183.770000085</v>
      </c>
      <c r="S7271" s="1">
        <f>SUMIFS(I:I,C:C,C7271)</f>
        <v>92327183.770000085</v>
      </c>
      <c r="T7271" s="1" t="str">
        <f>INDEX(F:F,MATCH(ecommerce_10000[[#This Row],[TotalAmount]],I:I,0))</f>
        <v>Cairo</v>
      </c>
    </row>
    <row r="7272" spans="1:20" x14ac:dyDescent="0.3">
      <c r="A7272" s="1" t="s">
        <v>7316</v>
      </c>
      <c r="B7272" s="1" t="s">
        <v>25</v>
      </c>
      <c r="C7272" s="1" t="s">
        <v>26</v>
      </c>
      <c r="D7272" s="1" t="s">
        <v>27</v>
      </c>
      <c r="E7272" s="1" t="s">
        <v>47</v>
      </c>
      <c r="F7272" s="1" t="s">
        <v>62</v>
      </c>
      <c r="G7272">
        <v>17171.34</v>
      </c>
      <c r="H7272">
        <v>2</v>
      </c>
      <c r="I7272">
        <v>34342.68</v>
      </c>
      <c r="J7272">
        <v>2.9</v>
      </c>
      <c r="K7272">
        <v>4567</v>
      </c>
      <c r="L7272" s="2">
        <v>45375</v>
      </c>
      <c r="O7272" t="str">
        <f>IF(ecommerce_10000[[#This Row],[Platform]]="Souq","sq",ecommerce_10000[[#This Row],[Platform]])</f>
        <v>Amazon</v>
      </c>
      <c r="P7272" t="str">
        <f>IF(E7272="Souq","sq",IF(E7272="Jumia","Jum",E7272))</f>
        <v>Amazon</v>
      </c>
      <c r="Q7272">
        <f>VLOOKUP(ecommerce_10000[[#This Row],[City]],F:I,4,FALSE)</f>
        <v>27872.98</v>
      </c>
      <c r="R7272" s="1">
        <f>SUMIF(C:C,ecommerce_10000[[#This Row],[Category]],I:I)</f>
        <v>29200970.130000021</v>
      </c>
      <c r="S7272" s="1">
        <f>SUMIFS(I:I,C:C,C7272)</f>
        <v>29200970.130000021</v>
      </c>
      <c r="T7272" s="1" t="str">
        <f>INDEX(F:F,MATCH(ecommerce_10000[[#This Row],[TotalAmount]],I:I,0))</f>
        <v>Giza</v>
      </c>
    </row>
    <row r="7273" spans="1:20" x14ac:dyDescent="0.3">
      <c r="A7273" s="1" t="s">
        <v>7317</v>
      </c>
      <c r="B7273" s="1" t="s">
        <v>35</v>
      </c>
      <c r="C7273" s="1" t="s">
        <v>14</v>
      </c>
      <c r="D7273" s="1" t="s">
        <v>36</v>
      </c>
      <c r="E7273" s="1" t="s">
        <v>16</v>
      </c>
      <c r="F7273" s="1" t="s">
        <v>40</v>
      </c>
      <c r="G7273">
        <v>16631.73</v>
      </c>
      <c r="H7273">
        <v>5</v>
      </c>
      <c r="I7273">
        <v>83158.649999999994</v>
      </c>
      <c r="J7273">
        <v>2.91</v>
      </c>
      <c r="K7273">
        <v>311</v>
      </c>
      <c r="L7273" s="2">
        <v>45538</v>
      </c>
      <c r="O7273" t="str">
        <f>IF(ecommerce_10000[[#This Row],[Platform]]="Souq","sq",ecommerce_10000[[#This Row],[Platform]])</f>
        <v>sq</v>
      </c>
      <c r="P7273" t="str">
        <f>IF(E7273="Souq","sq",IF(E7273="Jumia","Jum",E7273))</f>
        <v>sq</v>
      </c>
      <c r="Q7273">
        <f>VLOOKUP(ecommerce_10000[[#This Row],[City]],F:I,4,FALSE)</f>
        <v>99349.3</v>
      </c>
      <c r="R7273" s="1">
        <f>SUMIF(C:C,ecommerce_10000[[#This Row],[Category]],I:I)</f>
        <v>92327183.770000085</v>
      </c>
      <c r="S7273" s="1">
        <f>SUMIFS(I:I,C:C,C7273)</f>
        <v>92327183.770000085</v>
      </c>
      <c r="T7273" s="1" t="str">
        <f>INDEX(F:F,MATCH(ecommerce_10000[[#This Row],[TotalAmount]],I:I,0))</f>
        <v>Riyadh</v>
      </c>
    </row>
    <row r="7274" spans="1:20" x14ac:dyDescent="0.3">
      <c r="A7274" s="1" t="s">
        <v>7318</v>
      </c>
      <c r="B7274" s="1" t="s">
        <v>30</v>
      </c>
      <c r="C7274" s="1" t="s">
        <v>31</v>
      </c>
      <c r="D7274" s="1" t="s">
        <v>32</v>
      </c>
      <c r="E7274" s="1" t="s">
        <v>16</v>
      </c>
      <c r="F7274" s="1" t="s">
        <v>40</v>
      </c>
      <c r="G7274">
        <v>6713.91</v>
      </c>
      <c r="H7274">
        <v>3</v>
      </c>
      <c r="I7274">
        <v>20141.73</v>
      </c>
      <c r="J7274">
        <v>4.8600000000000003</v>
      </c>
      <c r="K7274">
        <v>495</v>
      </c>
      <c r="L7274" s="2">
        <v>45350</v>
      </c>
      <c r="O7274" t="str">
        <f>IF(ecommerce_10000[[#This Row],[Platform]]="Souq","sq",ecommerce_10000[[#This Row],[Platform]])</f>
        <v>sq</v>
      </c>
      <c r="P7274" t="str">
        <f>IF(E7274="Souq","sq",IF(E7274="Jumia","Jum",E7274))</f>
        <v>sq</v>
      </c>
      <c r="Q7274">
        <f>VLOOKUP(ecommerce_10000[[#This Row],[City]],F:I,4,FALSE)</f>
        <v>99349.3</v>
      </c>
      <c r="R7274" s="1">
        <f>SUMIF(C:C,ecommerce_10000[[#This Row],[Category]],I:I)</f>
        <v>57542997.559999913</v>
      </c>
      <c r="S7274" s="1">
        <f>SUMIFS(I:I,C:C,C7274)</f>
        <v>57542997.559999913</v>
      </c>
      <c r="T7274" s="1" t="str">
        <f>INDEX(F:F,MATCH(ecommerce_10000[[#This Row],[TotalAmount]],I:I,0))</f>
        <v>Riyadh</v>
      </c>
    </row>
    <row r="7275" spans="1:20" x14ac:dyDescent="0.3">
      <c r="A7275" s="1" t="s">
        <v>7319</v>
      </c>
      <c r="B7275" s="1" t="s">
        <v>43</v>
      </c>
      <c r="C7275" s="1" t="s">
        <v>44</v>
      </c>
      <c r="D7275" s="1" t="s">
        <v>45</v>
      </c>
      <c r="E7275" s="1" t="s">
        <v>47</v>
      </c>
      <c r="F7275" s="1" t="s">
        <v>23</v>
      </c>
      <c r="G7275">
        <v>8714.32</v>
      </c>
      <c r="H7275">
        <v>3</v>
      </c>
      <c r="I7275">
        <v>26142.959999999999</v>
      </c>
      <c r="J7275">
        <v>4.9400000000000004</v>
      </c>
      <c r="K7275">
        <v>856</v>
      </c>
      <c r="L7275" s="2">
        <v>45440</v>
      </c>
      <c r="O7275" t="str">
        <f>IF(ecommerce_10000[[#This Row],[Platform]]="Souq","sq",ecommerce_10000[[#This Row],[Platform]])</f>
        <v>Amazon</v>
      </c>
      <c r="P7275" t="str">
        <f>IF(E7275="Souq","sq",IF(E7275="Jumia","Jum",E7275))</f>
        <v>Amazon</v>
      </c>
      <c r="Q7275">
        <f>VLOOKUP(ecommerce_10000[[#This Row],[City]],F:I,4,FALSE)</f>
        <v>13290.4</v>
      </c>
      <c r="R7275" s="1">
        <f>SUMIF(C:C,ecommerce_10000[[#This Row],[Category]],I:I)</f>
        <v>31420413.200000018</v>
      </c>
      <c r="S7275" s="1">
        <f>SUMIFS(I:I,C:C,C7275)</f>
        <v>31420413.200000018</v>
      </c>
      <c r="T7275" s="1" t="str">
        <f>INDEX(F:F,MATCH(ecommerce_10000[[#This Row],[TotalAmount]],I:I,0))</f>
        <v>Alexandria</v>
      </c>
    </row>
    <row r="7276" spans="1:20" x14ac:dyDescent="0.3">
      <c r="A7276" s="1" t="s">
        <v>7320</v>
      </c>
      <c r="B7276" s="1" t="s">
        <v>43</v>
      </c>
      <c r="C7276" s="1" t="s">
        <v>44</v>
      </c>
      <c r="D7276" s="1" t="s">
        <v>45</v>
      </c>
      <c r="E7276" s="1" t="s">
        <v>47</v>
      </c>
      <c r="F7276" s="1" t="s">
        <v>17</v>
      </c>
      <c r="G7276">
        <v>10271.35</v>
      </c>
      <c r="H7276">
        <v>5</v>
      </c>
      <c r="I7276">
        <v>51356.75</v>
      </c>
      <c r="J7276">
        <v>1.97</v>
      </c>
      <c r="K7276">
        <v>2101</v>
      </c>
      <c r="L7276" s="2">
        <v>45568</v>
      </c>
      <c r="O7276" t="str">
        <f>IF(ecommerce_10000[[#This Row],[Platform]]="Souq","sq",ecommerce_10000[[#This Row],[Platform]])</f>
        <v>Amazon</v>
      </c>
      <c r="P7276" t="str">
        <f>IF(E7276="Souq","sq",IF(E7276="Jumia","Jum",E7276))</f>
        <v>Amazon</v>
      </c>
      <c r="Q7276">
        <f>VLOOKUP(ecommerce_10000[[#This Row],[City]],F:I,4,FALSE)</f>
        <v>16284.02</v>
      </c>
      <c r="R7276" s="1">
        <f>SUMIF(C:C,ecommerce_10000[[#This Row],[Category]],I:I)</f>
        <v>31420413.200000018</v>
      </c>
      <c r="S7276" s="1">
        <f>SUMIFS(I:I,C:C,C7276)</f>
        <v>31420413.200000018</v>
      </c>
      <c r="T7276" s="1" t="str">
        <f>INDEX(F:F,MATCH(ecommerce_10000[[#This Row],[TotalAmount]],I:I,0))</f>
        <v>Cairo</v>
      </c>
    </row>
    <row r="7277" spans="1:20" x14ac:dyDescent="0.3">
      <c r="A7277" s="1" t="s">
        <v>7321</v>
      </c>
      <c r="B7277" s="1" t="s">
        <v>43</v>
      </c>
      <c r="C7277" s="1" t="s">
        <v>44</v>
      </c>
      <c r="D7277" s="1" t="s">
        <v>45</v>
      </c>
      <c r="E7277" s="1" t="s">
        <v>16</v>
      </c>
      <c r="F7277" s="1" t="s">
        <v>23</v>
      </c>
      <c r="G7277">
        <v>10576.31</v>
      </c>
      <c r="H7277">
        <v>5</v>
      </c>
      <c r="I7277">
        <v>52881.55</v>
      </c>
      <c r="J7277">
        <v>1.85</v>
      </c>
      <c r="K7277">
        <v>1015</v>
      </c>
      <c r="L7277" s="2">
        <v>45529</v>
      </c>
      <c r="O7277" t="str">
        <f>IF(ecommerce_10000[[#This Row],[Platform]]="Souq","sq",ecommerce_10000[[#This Row],[Platform]])</f>
        <v>sq</v>
      </c>
      <c r="P7277" t="str">
        <f>IF(E7277="Souq","sq",IF(E7277="Jumia","Jum",E7277))</f>
        <v>sq</v>
      </c>
      <c r="Q7277">
        <f>VLOOKUP(ecommerce_10000[[#This Row],[City]],F:I,4,FALSE)</f>
        <v>13290.4</v>
      </c>
      <c r="R7277" s="1">
        <f>SUMIF(C:C,ecommerce_10000[[#This Row],[Category]],I:I)</f>
        <v>31420413.200000018</v>
      </c>
      <c r="S7277" s="1">
        <f>SUMIFS(I:I,C:C,C7277)</f>
        <v>31420413.200000018</v>
      </c>
      <c r="T7277" s="1" t="str">
        <f>INDEX(F:F,MATCH(ecommerce_10000[[#This Row],[TotalAmount]],I:I,0))</f>
        <v>Alexandria</v>
      </c>
    </row>
    <row r="7278" spans="1:20" x14ac:dyDescent="0.3">
      <c r="A7278" s="1" t="s">
        <v>7322</v>
      </c>
      <c r="B7278" s="1" t="s">
        <v>25</v>
      </c>
      <c r="C7278" s="1" t="s">
        <v>26</v>
      </c>
      <c r="D7278" s="1" t="s">
        <v>27</v>
      </c>
      <c r="E7278" s="1" t="s">
        <v>47</v>
      </c>
      <c r="F7278" s="1" t="s">
        <v>40</v>
      </c>
      <c r="G7278">
        <v>4316</v>
      </c>
      <c r="H7278">
        <v>4</v>
      </c>
      <c r="I7278">
        <v>17264</v>
      </c>
      <c r="J7278">
        <v>1.6</v>
      </c>
      <c r="K7278">
        <v>2317</v>
      </c>
      <c r="L7278" s="2">
        <v>45569</v>
      </c>
      <c r="O7278" t="str">
        <f>IF(ecommerce_10000[[#This Row],[Platform]]="Souq","sq",ecommerce_10000[[#This Row],[Platform]])</f>
        <v>Amazon</v>
      </c>
      <c r="P7278" t="str">
        <f>IF(E7278="Souq","sq",IF(E7278="Jumia","Jum",E7278))</f>
        <v>Amazon</v>
      </c>
      <c r="Q7278">
        <f>VLOOKUP(ecommerce_10000[[#This Row],[City]],F:I,4,FALSE)</f>
        <v>99349.3</v>
      </c>
      <c r="R7278" s="1">
        <f>SUMIF(C:C,ecommerce_10000[[#This Row],[Category]],I:I)</f>
        <v>29200970.130000021</v>
      </c>
      <c r="S7278" s="1">
        <f>SUMIFS(I:I,C:C,C7278)</f>
        <v>29200970.130000021</v>
      </c>
      <c r="T7278" s="1" t="str">
        <f>INDEX(F:F,MATCH(ecommerce_10000[[#This Row],[TotalAmount]],I:I,0))</f>
        <v>Riyadh</v>
      </c>
    </row>
    <row r="7279" spans="1:20" x14ac:dyDescent="0.3">
      <c r="A7279" s="1" t="s">
        <v>7323</v>
      </c>
      <c r="B7279" s="1" t="s">
        <v>65</v>
      </c>
      <c r="C7279" s="1" t="s">
        <v>20</v>
      </c>
      <c r="D7279" s="1" t="s">
        <v>66</v>
      </c>
      <c r="E7279" s="1" t="s">
        <v>16</v>
      </c>
      <c r="F7279" s="1" t="s">
        <v>40</v>
      </c>
      <c r="G7279">
        <v>15776.13</v>
      </c>
      <c r="H7279">
        <v>4</v>
      </c>
      <c r="I7279">
        <v>63104.52</v>
      </c>
      <c r="J7279">
        <v>1.31</v>
      </c>
      <c r="K7279">
        <v>4419</v>
      </c>
      <c r="L7279" s="2">
        <v>45367</v>
      </c>
      <c r="O7279" t="str">
        <f>IF(ecommerce_10000[[#This Row],[Platform]]="Souq","sq",ecommerce_10000[[#This Row],[Platform]])</f>
        <v>sq</v>
      </c>
      <c r="P7279" t="str">
        <f>IF(E7279="Souq","sq",IF(E7279="Jumia","Jum",E7279))</f>
        <v>sq</v>
      </c>
      <c r="Q7279">
        <f>VLOOKUP(ecommerce_10000[[#This Row],[City]],F:I,4,FALSE)</f>
        <v>99349.3</v>
      </c>
      <c r="R7279" s="1">
        <f>SUMIF(C:C,ecommerce_10000[[#This Row],[Category]],I:I)</f>
        <v>91504159.730000004</v>
      </c>
      <c r="S7279" s="1">
        <f>SUMIFS(I:I,C:C,C7279)</f>
        <v>91504159.730000004</v>
      </c>
      <c r="T7279" s="1" t="str">
        <f>INDEX(F:F,MATCH(ecommerce_10000[[#This Row],[TotalAmount]],I:I,0))</f>
        <v>Riyadh</v>
      </c>
    </row>
    <row r="7280" spans="1:20" x14ac:dyDescent="0.3">
      <c r="A7280" s="1" t="s">
        <v>7324</v>
      </c>
      <c r="B7280" s="1" t="s">
        <v>13</v>
      </c>
      <c r="C7280" s="1" t="s">
        <v>14</v>
      </c>
      <c r="D7280" s="1" t="s">
        <v>15</v>
      </c>
      <c r="E7280" s="1" t="s">
        <v>16</v>
      </c>
      <c r="F7280" s="1" t="s">
        <v>28</v>
      </c>
      <c r="G7280">
        <v>1974.44</v>
      </c>
      <c r="H7280">
        <v>1</v>
      </c>
      <c r="I7280">
        <v>1974.44</v>
      </c>
      <c r="J7280">
        <v>2.35</v>
      </c>
      <c r="K7280">
        <v>392</v>
      </c>
      <c r="L7280" s="2">
        <v>45577</v>
      </c>
      <c r="O7280" t="str">
        <f>IF(ecommerce_10000[[#This Row],[Platform]]="Souq","sq",ecommerce_10000[[#This Row],[Platform]])</f>
        <v>sq</v>
      </c>
      <c r="P7280" t="str">
        <f>IF(E7280="Souq","sq",IF(E7280="Jumia","Jum",E7280))</f>
        <v>sq</v>
      </c>
      <c r="Q7280">
        <f>VLOOKUP(ecommerce_10000[[#This Row],[City]],F:I,4,FALSE)</f>
        <v>26648.76</v>
      </c>
      <c r="R7280" s="1">
        <f>SUMIF(C:C,ecommerce_10000[[#This Row],[Category]],I:I)</f>
        <v>92327183.770000085</v>
      </c>
      <c r="S7280" s="1">
        <f>SUMIFS(I:I,C:C,C7280)</f>
        <v>92327183.770000085</v>
      </c>
      <c r="T7280" s="1" t="str">
        <f>INDEX(F:F,MATCH(ecommerce_10000[[#This Row],[TotalAmount]],I:I,0))</f>
        <v>Casablanca</v>
      </c>
    </row>
    <row r="7281" spans="1:20" x14ac:dyDescent="0.3">
      <c r="A7281" s="1" t="s">
        <v>7325</v>
      </c>
      <c r="B7281" s="1" t="s">
        <v>49</v>
      </c>
      <c r="C7281" s="1" t="s">
        <v>14</v>
      </c>
      <c r="D7281" s="1" t="s">
        <v>50</v>
      </c>
      <c r="E7281" s="1" t="s">
        <v>16</v>
      </c>
      <c r="F7281" s="1" t="s">
        <v>33</v>
      </c>
      <c r="G7281">
        <v>9728.92</v>
      </c>
      <c r="H7281">
        <v>2</v>
      </c>
      <c r="I7281">
        <v>19457.84</v>
      </c>
      <c r="J7281">
        <v>2.89</v>
      </c>
      <c r="K7281">
        <v>1156</v>
      </c>
      <c r="L7281" s="2">
        <v>45448</v>
      </c>
      <c r="O7281" t="str">
        <f>IF(ecommerce_10000[[#This Row],[Platform]]="Souq","sq",ecommerce_10000[[#This Row],[Platform]])</f>
        <v>sq</v>
      </c>
      <c r="P7281" t="str">
        <f>IF(E7281="Souq","sq",IF(E7281="Jumia","Jum",E7281))</f>
        <v>sq</v>
      </c>
      <c r="Q7281">
        <f>VLOOKUP(ecommerce_10000[[#This Row],[City]],F:I,4,FALSE)</f>
        <v>3665.44</v>
      </c>
      <c r="R7281" s="1">
        <f>SUMIF(C:C,ecommerce_10000[[#This Row],[Category]],I:I)</f>
        <v>92327183.770000085</v>
      </c>
      <c r="S7281" s="1">
        <f>SUMIFS(I:I,C:C,C7281)</f>
        <v>92327183.770000085</v>
      </c>
      <c r="T7281" s="1" t="str">
        <f>INDEX(F:F,MATCH(ecommerce_10000[[#This Row],[TotalAmount]],I:I,0))</f>
        <v>Dubai</v>
      </c>
    </row>
    <row r="7282" spans="1:20" x14ac:dyDescent="0.3">
      <c r="A7282" s="1" t="s">
        <v>7326</v>
      </c>
      <c r="B7282" s="1" t="s">
        <v>53</v>
      </c>
      <c r="C7282" s="1" t="s">
        <v>31</v>
      </c>
      <c r="D7282" s="1" t="s">
        <v>54</v>
      </c>
      <c r="E7282" s="1" t="s">
        <v>22</v>
      </c>
      <c r="F7282" s="1" t="s">
        <v>28</v>
      </c>
      <c r="G7282">
        <v>1450.42</v>
      </c>
      <c r="H7282">
        <v>3</v>
      </c>
      <c r="I7282">
        <v>4351.26</v>
      </c>
      <c r="J7282">
        <v>1.67</v>
      </c>
      <c r="K7282">
        <v>209</v>
      </c>
      <c r="L7282" s="2">
        <v>45615</v>
      </c>
      <c r="O7282" t="str">
        <f>IF(ecommerce_10000[[#This Row],[Platform]]="Souq","sq",ecommerce_10000[[#This Row],[Platform]])</f>
        <v>Jumia</v>
      </c>
      <c r="P7282" t="str">
        <f>IF(E7282="Souq","sq",IF(E7282="Jumia","Jum",E7282))</f>
        <v>Jum</v>
      </c>
      <c r="Q7282">
        <f>VLOOKUP(ecommerce_10000[[#This Row],[City]],F:I,4,FALSE)</f>
        <v>26648.76</v>
      </c>
      <c r="R7282" s="1">
        <f>SUMIF(C:C,ecommerce_10000[[#This Row],[Category]],I:I)</f>
        <v>57542997.559999913</v>
      </c>
      <c r="S7282" s="1">
        <f>SUMIFS(I:I,C:C,C7282)</f>
        <v>57542997.559999913</v>
      </c>
      <c r="T7282" s="1" t="str">
        <f>INDEX(F:F,MATCH(ecommerce_10000[[#This Row],[TotalAmount]],I:I,0))</f>
        <v>Casablanca</v>
      </c>
    </row>
    <row r="7283" spans="1:20" x14ac:dyDescent="0.3">
      <c r="A7283" s="1" t="s">
        <v>7327</v>
      </c>
      <c r="B7283" s="1" t="s">
        <v>13</v>
      </c>
      <c r="C7283" s="1" t="s">
        <v>14</v>
      </c>
      <c r="D7283" s="1" t="s">
        <v>15</v>
      </c>
      <c r="E7283" s="1" t="s">
        <v>22</v>
      </c>
      <c r="F7283" s="1" t="s">
        <v>28</v>
      </c>
      <c r="G7283">
        <v>19245.5</v>
      </c>
      <c r="H7283">
        <v>5</v>
      </c>
      <c r="I7283">
        <v>96227.5</v>
      </c>
      <c r="J7283">
        <v>2.6</v>
      </c>
      <c r="K7283">
        <v>4139</v>
      </c>
      <c r="L7283" s="2">
        <v>45647</v>
      </c>
      <c r="O7283" t="str">
        <f>IF(ecommerce_10000[[#This Row],[Platform]]="Souq","sq",ecommerce_10000[[#This Row],[Platform]])</f>
        <v>Jumia</v>
      </c>
      <c r="P7283" t="str">
        <f>IF(E7283="Souq","sq",IF(E7283="Jumia","Jum",E7283))</f>
        <v>Jum</v>
      </c>
      <c r="Q7283">
        <f>VLOOKUP(ecommerce_10000[[#This Row],[City]],F:I,4,FALSE)</f>
        <v>26648.76</v>
      </c>
      <c r="R7283" s="1">
        <f>SUMIF(C:C,ecommerce_10000[[#This Row],[Category]],I:I)</f>
        <v>92327183.770000085</v>
      </c>
      <c r="S7283" s="1">
        <f>SUMIFS(I:I,C:C,C7283)</f>
        <v>92327183.770000085</v>
      </c>
      <c r="T7283" s="1" t="str">
        <f>INDEX(F:F,MATCH(ecommerce_10000[[#This Row],[TotalAmount]],I:I,0))</f>
        <v>Casablanca</v>
      </c>
    </row>
    <row r="7284" spans="1:20" x14ac:dyDescent="0.3">
      <c r="A7284" s="1" t="s">
        <v>7328</v>
      </c>
      <c r="B7284" s="1" t="s">
        <v>38</v>
      </c>
      <c r="C7284" s="1" t="s">
        <v>20</v>
      </c>
      <c r="D7284" s="1" t="s">
        <v>39</v>
      </c>
      <c r="E7284" s="1" t="s">
        <v>47</v>
      </c>
      <c r="F7284" s="1" t="s">
        <v>17</v>
      </c>
      <c r="G7284">
        <v>13198.95</v>
      </c>
      <c r="H7284">
        <v>4</v>
      </c>
      <c r="I7284">
        <v>52795.8</v>
      </c>
      <c r="J7284">
        <v>4.4000000000000004</v>
      </c>
      <c r="K7284">
        <v>4330</v>
      </c>
      <c r="L7284" s="2">
        <v>45386</v>
      </c>
      <c r="O7284" t="str">
        <f>IF(ecommerce_10000[[#This Row],[Platform]]="Souq","sq",ecommerce_10000[[#This Row],[Platform]])</f>
        <v>Amazon</v>
      </c>
      <c r="P7284" t="str">
        <f>IF(E7284="Souq","sq",IF(E7284="Jumia","Jum",E7284))</f>
        <v>Amazon</v>
      </c>
      <c r="Q7284">
        <f>VLOOKUP(ecommerce_10000[[#This Row],[City]],F:I,4,FALSE)</f>
        <v>16284.02</v>
      </c>
      <c r="R7284" s="1">
        <f>SUMIF(C:C,ecommerce_10000[[#This Row],[Category]],I:I)</f>
        <v>91504159.730000004</v>
      </c>
      <c r="S7284" s="1">
        <f>SUMIFS(I:I,C:C,C7284)</f>
        <v>91504159.730000004</v>
      </c>
      <c r="T7284" s="1" t="str">
        <f>INDEX(F:F,MATCH(ecommerce_10000[[#This Row],[TotalAmount]],I:I,0))</f>
        <v>Cairo</v>
      </c>
    </row>
    <row r="7285" spans="1:20" x14ac:dyDescent="0.3">
      <c r="A7285" s="1" t="s">
        <v>7329</v>
      </c>
      <c r="B7285" s="1" t="s">
        <v>13</v>
      </c>
      <c r="C7285" s="1" t="s">
        <v>14</v>
      </c>
      <c r="D7285" s="1" t="s">
        <v>15</v>
      </c>
      <c r="E7285" s="1" t="s">
        <v>47</v>
      </c>
      <c r="F7285" s="1" t="s">
        <v>33</v>
      </c>
      <c r="G7285">
        <v>11036.71</v>
      </c>
      <c r="H7285">
        <v>4</v>
      </c>
      <c r="I7285">
        <v>44146.84</v>
      </c>
      <c r="J7285">
        <v>1.64</v>
      </c>
      <c r="K7285">
        <v>755</v>
      </c>
      <c r="L7285" s="2">
        <v>45342</v>
      </c>
      <c r="O7285" t="str">
        <f>IF(ecommerce_10000[[#This Row],[Platform]]="Souq","sq",ecommerce_10000[[#This Row],[Platform]])</f>
        <v>Amazon</v>
      </c>
      <c r="P7285" t="str">
        <f>IF(E7285="Souq","sq",IF(E7285="Jumia","Jum",E7285))</f>
        <v>Amazon</v>
      </c>
      <c r="Q7285">
        <f>VLOOKUP(ecommerce_10000[[#This Row],[City]],F:I,4,FALSE)</f>
        <v>3665.44</v>
      </c>
      <c r="R7285" s="1">
        <f>SUMIF(C:C,ecommerce_10000[[#This Row],[Category]],I:I)</f>
        <v>92327183.770000085</v>
      </c>
      <c r="S7285" s="1">
        <f>SUMIFS(I:I,C:C,C7285)</f>
        <v>92327183.770000085</v>
      </c>
      <c r="T7285" s="1" t="str">
        <f>INDEX(F:F,MATCH(ecommerce_10000[[#This Row],[TotalAmount]],I:I,0))</f>
        <v>Dubai</v>
      </c>
    </row>
    <row r="7286" spans="1:20" x14ac:dyDescent="0.3">
      <c r="A7286" s="1" t="s">
        <v>7330</v>
      </c>
      <c r="B7286" s="1" t="s">
        <v>19</v>
      </c>
      <c r="C7286" s="1" t="s">
        <v>20</v>
      </c>
      <c r="D7286" s="1" t="s">
        <v>21</v>
      </c>
      <c r="E7286" s="1" t="s">
        <v>22</v>
      </c>
      <c r="F7286" s="1" t="s">
        <v>23</v>
      </c>
      <c r="G7286">
        <v>11395.63</v>
      </c>
      <c r="H7286">
        <v>4</v>
      </c>
      <c r="I7286">
        <v>45582.52</v>
      </c>
      <c r="J7286">
        <v>1.26</v>
      </c>
      <c r="K7286">
        <v>3659</v>
      </c>
      <c r="L7286" s="2">
        <v>45383</v>
      </c>
      <c r="O7286" t="str">
        <f>IF(ecommerce_10000[[#This Row],[Platform]]="Souq","sq",ecommerce_10000[[#This Row],[Platform]])</f>
        <v>Jumia</v>
      </c>
      <c r="P7286" t="str">
        <f>IF(E7286="Souq","sq",IF(E7286="Jumia","Jum",E7286))</f>
        <v>Jum</v>
      </c>
      <c r="Q7286">
        <f>VLOOKUP(ecommerce_10000[[#This Row],[City]],F:I,4,FALSE)</f>
        <v>13290.4</v>
      </c>
      <c r="R7286" s="1">
        <f>SUMIF(C:C,ecommerce_10000[[#This Row],[Category]],I:I)</f>
        <v>91504159.730000004</v>
      </c>
      <c r="S7286" s="1">
        <f>SUMIFS(I:I,C:C,C7286)</f>
        <v>91504159.730000004</v>
      </c>
      <c r="T7286" s="1" t="str">
        <f>INDEX(F:F,MATCH(ecommerce_10000[[#This Row],[TotalAmount]],I:I,0))</f>
        <v>Alexandria</v>
      </c>
    </row>
    <row r="7287" spans="1:20" x14ac:dyDescent="0.3">
      <c r="A7287" s="1" t="s">
        <v>7331</v>
      </c>
      <c r="B7287" s="1" t="s">
        <v>43</v>
      </c>
      <c r="C7287" s="1" t="s">
        <v>44</v>
      </c>
      <c r="D7287" s="1" t="s">
        <v>45</v>
      </c>
      <c r="E7287" s="1" t="s">
        <v>16</v>
      </c>
      <c r="F7287" s="1" t="s">
        <v>40</v>
      </c>
      <c r="G7287">
        <v>2035.22</v>
      </c>
      <c r="H7287">
        <v>3</v>
      </c>
      <c r="I7287">
        <v>6105.66</v>
      </c>
      <c r="J7287">
        <v>3.98</v>
      </c>
      <c r="K7287">
        <v>325</v>
      </c>
      <c r="L7287" s="2">
        <v>45471</v>
      </c>
      <c r="O7287" t="str">
        <f>IF(ecommerce_10000[[#This Row],[Platform]]="Souq","sq",ecommerce_10000[[#This Row],[Platform]])</f>
        <v>sq</v>
      </c>
      <c r="P7287" t="str">
        <f>IF(E7287="Souq","sq",IF(E7287="Jumia","Jum",E7287))</f>
        <v>sq</v>
      </c>
      <c r="Q7287">
        <f>VLOOKUP(ecommerce_10000[[#This Row],[City]],F:I,4,FALSE)</f>
        <v>99349.3</v>
      </c>
      <c r="R7287" s="1">
        <f>SUMIF(C:C,ecommerce_10000[[#This Row],[Category]],I:I)</f>
        <v>31420413.200000018</v>
      </c>
      <c r="S7287" s="1">
        <f>SUMIFS(I:I,C:C,C7287)</f>
        <v>31420413.200000018</v>
      </c>
      <c r="T7287" s="1" t="str">
        <f>INDEX(F:F,MATCH(ecommerce_10000[[#This Row],[TotalAmount]],I:I,0))</f>
        <v>Riyadh</v>
      </c>
    </row>
    <row r="7288" spans="1:20" x14ac:dyDescent="0.3">
      <c r="A7288" s="1" t="s">
        <v>7332</v>
      </c>
      <c r="B7288" s="1" t="s">
        <v>38</v>
      </c>
      <c r="C7288" s="1" t="s">
        <v>20</v>
      </c>
      <c r="D7288" s="1" t="s">
        <v>39</v>
      </c>
      <c r="E7288" s="1" t="s">
        <v>16</v>
      </c>
      <c r="F7288" s="1" t="s">
        <v>33</v>
      </c>
      <c r="G7288">
        <v>15538.85</v>
      </c>
      <c r="H7288">
        <v>1</v>
      </c>
      <c r="I7288">
        <v>15538.85</v>
      </c>
      <c r="J7288">
        <v>4.04</v>
      </c>
      <c r="K7288">
        <v>3975</v>
      </c>
      <c r="L7288" s="2">
        <v>45610</v>
      </c>
      <c r="O7288" t="str">
        <f>IF(ecommerce_10000[[#This Row],[Platform]]="Souq","sq",ecommerce_10000[[#This Row],[Platform]])</f>
        <v>sq</v>
      </c>
      <c r="P7288" t="str">
        <f>IF(E7288="Souq","sq",IF(E7288="Jumia","Jum",E7288))</f>
        <v>sq</v>
      </c>
      <c r="Q7288">
        <f>VLOOKUP(ecommerce_10000[[#This Row],[City]],F:I,4,FALSE)</f>
        <v>3665.44</v>
      </c>
      <c r="R7288" s="1">
        <f>SUMIF(C:C,ecommerce_10000[[#This Row],[Category]],I:I)</f>
        <v>91504159.730000004</v>
      </c>
      <c r="S7288" s="1">
        <f>SUMIFS(I:I,C:C,C7288)</f>
        <v>91504159.730000004</v>
      </c>
      <c r="T7288" s="1" t="str">
        <f>INDEX(F:F,MATCH(ecommerce_10000[[#This Row],[TotalAmount]],I:I,0))</f>
        <v>Dubai</v>
      </c>
    </row>
    <row r="7289" spans="1:20" x14ac:dyDescent="0.3">
      <c r="A7289" s="1" t="s">
        <v>7333</v>
      </c>
      <c r="B7289" s="1" t="s">
        <v>35</v>
      </c>
      <c r="C7289" s="1" t="s">
        <v>14</v>
      </c>
      <c r="D7289" s="1" t="s">
        <v>36</v>
      </c>
      <c r="E7289" s="1" t="s">
        <v>16</v>
      </c>
      <c r="F7289" s="1" t="s">
        <v>23</v>
      </c>
      <c r="G7289">
        <v>11231.41</v>
      </c>
      <c r="H7289">
        <v>1</v>
      </c>
      <c r="I7289">
        <v>11231.41</v>
      </c>
      <c r="J7289">
        <v>4.0999999999999996</v>
      </c>
      <c r="K7289">
        <v>717</v>
      </c>
      <c r="L7289" s="2">
        <v>45631</v>
      </c>
      <c r="O7289" t="str">
        <f>IF(ecommerce_10000[[#This Row],[Platform]]="Souq","sq",ecommerce_10000[[#This Row],[Platform]])</f>
        <v>sq</v>
      </c>
      <c r="P7289" t="str">
        <f>IF(E7289="Souq","sq",IF(E7289="Jumia","Jum",E7289))</f>
        <v>sq</v>
      </c>
      <c r="Q7289">
        <f>VLOOKUP(ecommerce_10000[[#This Row],[City]],F:I,4,FALSE)</f>
        <v>13290.4</v>
      </c>
      <c r="R7289" s="1">
        <f>SUMIF(C:C,ecommerce_10000[[#This Row],[Category]],I:I)</f>
        <v>92327183.770000085</v>
      </c>
      <c r="S7289" s="1">
        <f>SUMIFS(I:I,C:C,C7289)</f>
        <v>92327183.770000085</v>
      </c>
      <c r="T7289" s="1" t="str">
        <f>INDEX(F:F,MATCH(ecommerce_10000[[#This Row],[TotalAmount]],I:I,0))</f>
        <v>Alexandria</v>
      </c>
    </row>
    <row r="7290" spans="1:20" x14ac:dyDescent="0.3">
      <c r="A7290" s="1" t="s">
        <v>7334</v>
      </c>
      <c r="B7290" s="1" t="s">
        <v>30</v>
      </c>
      <c r="C7290" s="1" t="s">
        <v>31</v>
      </c>
      <c r="D7290" s="1" t="s">
        <v>32</v>
      </c>
      <c r="E7290" s="1" t="s">
        <v>22</v>
      </c>
      <c r="F7290" s="1" t="s">
        <v>28</v>
      </c>
      <c r="G7290">
        <v>18867.16</v>
      </c>
      <c r="H7290">
        <v>1</v>
      </c>
      <c r="I7290">
        <v>18867.16</v>
      </c>
      <c r="J7290">
        <v>4.32</v>
      </c>
      <c r="K7290">
        <v>1177</v>
      </c>
      <c r="L7290" s="2">
        <v>45556</v>
      </c>
      <c r="O7290" t="str">
        <f>IF(ecommerce_10000[[#This Row],[Platform]]="Souq","sq",ecommerce_10000[[#This Row],[Platform]])</f>
        <v>Jumia</v>
      </c>
      <c r="P7290" t="str">
        <f>IF(E7290="Souq","sq",IF(E7290="Jumia","Jum",E7290))</f>
        <v>Jum</v>
      </c>
      <c r="Q7290">
        <f>VLOOKUP(ecommerce_10000[[#This Row],[City]],F:I,4,FALSE)</f>
        <v>26648.76</v>
      </c>
      <c r="R7290" s="1">
        <f>SUMIF(C:C,ecommerce_10000[[#This Row],[Category]],I:I)</f>
        <v>57542997.559999913</v>
      </c>
      <c r="S7290" s="1">
        <f>SUMIFS(I:I,C:C,C7290)</f>
        <v>57542997.559999913</v>
      </c>
      <c r="T7290" s="1" t="str">
        <f>INDEX(F:F,MATCH(ecommerce_10000[[#This Row],[TotalAmount]],I:I,0))</f>
        <v>Casablanca</v>
      </c>
    </row>
    <row r="7291" spans="1:20" x14ac:dyDescent="0.3">
      <c r="A7291" s="1" t="s">
        <v>7335</v>
      </c>
      <c r="B7291" s="1" t="s">
        <v>49</v>
      </c>
      <c r="C7291" s="1" t="s">
        <v>14</v>
      </c>
      <c r="D7291" s="1" t="s">
        <v>50</v>
      </c>
      <c r="E7291" s="1" t="s">
        <v>16</v>
      </c>
      <c r="F7291" s="1" t="s">
        <v>62</v>
      </c>
      <c r="G7291">
        <v>16630.96</v>
      </c>
      <c r="H7291">
        <v>4</v>
      </c>
      <c r="I7291">
        <v>66523.839999999997</v>
      </c>
      <c r="J7291">
        <v>1.96</v>
      </c>
      <c r="K7291">
        <v>1904</v>
      </c>
      <c r="L7291" s="2">
        <v>45400</v>
      </c>
      <c r="O7291" t="str">
        <f>IF(ecommerce_10000[[#This Row],[Platform]]="Souq","sq",ecommerce_10000[[#This Row],[Platform]])</f>
        <v>sq</v>
      </c>
      <c r="P7291" t="str">
        <f>IF(E7291="Souq","sq",IF(E7291="Jumia","Jum",E7291))</f>
        <v>sq</v>
      </c>
      <c r="Q7291">
        <f>VLOOKUP(ecommerce_10000[[#This Row],[City]],F:I,4,FALSE)</f>
        <v>27872.98</v>
      </c>
      <c r="R7291" s="1">
        <f>SUMIF(C:C,ecommerce_10000[[#This Row],[Category]],I:I)</f>
        <v>92327183.770000085</v>
      </c>
      <c r="S7291" s="1">
        <f>SUMIFS(I:I,C:C,C7291)</f>
        <v>92327183.770000085</v>
      </c>
      <c r="T7291" s="1" t="str">
        <f>INDEX(F:F,MATCH(ecommerce_10000[[#This Row],[TotalAmount]],I:I,0))</f>
        <v>Giza</v>
      </c>
    </row>
    <row r="7292" spans="1:20" x14ac:dyDescent="0.3">
      <c r="A7292" s="1" t="s">
        <v>7336</v>
      </c>
      <c r="B7292" s="1" t="s">
        <v>25</v>
      </c>
      <c r="C7292" s="1" t="s">
        <v>26</v>
      </c>
      <c r="D7292" s="1" t="s">
        <v>27</v>
      </c>
      <c r="E7292" s="1" t="s">
        <v>47</v>
      </c>
      <c r="F7292" s="1" t="s">
        <v>40</v>
      </c>
      <c r="G7292">
        <v>2384.7800000000002</v>
      </c>
      <c r="H7292">
        <v>5</v>
      </c>
      <c r="I7292">
        <v>11923.9</v>
      </c>
      <c r="J7292">
        <v>3.97</v>
      </c>
      <c r="K7292">
        <v>3550</v>
      </c>
      <c r="L7292" s="2">
        <v>45559</v>
      </c>
      <c r="O7292" t="str">
        <f>IF(ecommerce_10000[[#This Row],[Platform]]="Souq","sq",ecommerce_10000[[#This Row],[Platform]])</f>
        <v>Amazon</v>
      </c>
      <c r="P7292" t="str">
        <f>IF(E7292="Souq","sq",IF(E7292="Jumia","Jum",E7292))</f>
        <v>Amazon</v>
      </c>
      <c r="Q7292">
        <f>VLOOKUP(ecommerce_10000[[#This Row],[City]],F:I,4,FALSE)</f>
        <v>99349.3</v>
      </c>
      <c r="R7292" s="1">
        <f>SUMIF(C:C,ecommerce_10000[[#This Row],[Category]],I:I)</f>
        <v>29200970.130000021</v>
      </c>
      <c r="S7292" s="1">
        <f>SUMIFS(I:I,C:C,C7292)</f>
        <v>29200970.130000021</v>
      </c>
      <c r="T7292" s="1" t="str">
        <f>INDEX(F:F,MATCH(ecommerce_10000[[#This Row],[TotalAmount]],I:I,0))</f>
        <v>Riyadh</v>
      </c>
    </row>
    <row r="7293" spans="1:20" x14ac:dyDescent="0.3">
      <c r="A7293" s="1" t="s">
        <v>7337</v>
      </c>
      <c r="B7293" s="1" t="s">
        <v>13</v>
      </c>
      <c r="C7293" s="1" t="s">
        <v>14</v>
      </c>
      <c r="D7293" s="1" t="s">
        <v>15</v>
      </c>
      <c r="E7293" s="1" t="s">
        <v>16</v>
      </c>
      <c r="F7293" s="1" t="s">
        <v>40</v>
      </c>
      <c r="G7293">
        <v>3168.19</v>
      </c>
      <c r="H7293">
        <v>5</v>
      </c>
      <c r="I7293">
        <v>15840.95</v>
      </c>
      <c r="J7293">
        <v>4.6500000000000004</v>
      </c>
      <c r="K7293">
        <v>4879</v>
      </c>
      <c r="L7293" s="2">
        <v>45388</v>
      </c>
      <c r="O7293" t="str">
        <f>IF(ecommerce_10000[[#This Row],[Platform]]="Souq","sq",ecommerce_10000[[#This Row],[Platform]])</f>
        <v>sq</v>
      </c>
      <c r="P7293" t="str">
        <f>IF(E7293="Souq","sq",IF(E7293="Jumia","Jum",E7293))</f>
        <v>sq</v>
      </c>
      <c r="Q7293">
        <f>VLOOKUP(ecommerce_10000[[#This Row],[City]],F:I,4,FALSE)</f>
        <v>99349.3</v>
      </c>
      <c r="R7293" s="1">
        <f>SUMIF(C:C,ecommerce_10000[[#This Row],[Category]],I:I)</f>
        <v>92327183.770000085</v>
      </c>
      <c r="S7293" s="1">
        <f>SUMIFS(I:I,C:C,C7293)</f>
        <v>92327183.770000085</v>
      </c>
      <c r="T7293" s="1" t="str">
        <f>INDEX(F:F,MATCH(ecommerce_10000[[#This Row],[TotalAmount]],I:I,0))</f>
        <v>Riyadh</v>
      </c>
    </row>
    <row r="7294" spans="1:20" x14ac:dyDescent="0.3">
      <c r="A7294" s="1" t="s">
        <v>7338</v>
      </c>
      <c r="B7294" s="1" t="s">
        <v>65</v>
      </c>
      <c r="C7294" s="1" t="s">
        <v>20</v>
      </c>
      <c r="D7294" s="1" t="s">
        <v>66</v>
      </c>
      <c r="E7294" s="1" t="s">
        <v>22</v>
      </c>
      <c r="F7294" s="1" t="s">
        <v>33</v>
      </c>
      <c r="G7294">
        <v>13179.24</v>
      </c>
      <c r="H7294">
        <v>5</v>
      </c>
      <c r="I7294">
        <v>65896.2</v>
      </c>
      <c r="J7294">
        <v>1.21</v>
      </c>
      <c r="K7294">
        <v>1819</v>
      </c>
      <c r="L7294" s="2">
        <v>45541</v>
      </c>
      <c r="O7294" t="str">
        <f>IF(ecommerce_10000[[#This Row],[Platform]]="Souq","sq",ecommerce_10000[[#This Row],[Platform]])</f>
        <v>Jumia</v>
      </c>
      <c r="P7294" t="str">
        <f>IF(E7294="Souq","sq",IF(E7294="Jumia","Jum",E7294))</f>
        <v>Jum</v>
      </c>
      <c r="Q7294">
        <f>VLOOKUP(ecommerce_10000[[#This Row],[City]],F:I,4,FALSE)</f>
        <v>3665.44</v>
      </c>
      <c r="R7294" s="1">
        <f>SUMIF(C:C,ecommerce_10000[[#This Row],[Category]],I:I)</f>
        <v>91504159.730000004</v>
      </c>
      <c r="S7294" s="1">
        <f>SUMIFS(I:I,C:C,C7294)</f>
        <v>91504159.730000004</v>
      </c>
      <c r="T7294" s="1" t="str">
        <f>INDEX(F:F,MATCH(ecommerce_10000[[#This Row],[TotalAmount]],I:I,0))</f>
        <v>Dubai</v>
      </c>
    </row>
    <row r="7295" spans="1:20" x14ac:dyDescent="0.3">
      <c r="A7295" s="1" t="s">
        <v>7339</v>
      </c>
      <c r="B7295" s="1" t="s">
        <v>49</v>
      </c>
      <c r="C7295" s="1" t="s">
        <v>14</v>
      </c>
      <c r="D7295" s="1" t="s">
        <v>50</v>
      </c>
      <c r="E7295" s="1" t="s">
        <v>16</v>
      </c>
      <c r="F7295" s="1" t="s">
        <v>62</v>
      </c>
      <c r="G7295">
        <v>2940.65</v>
      </c>
      <c r="H7295">
        <v>4</v>
      </c>
      <c r="I7295">
        <v>11762.6</v>
      </c>
      <c r="J7295">
        <v>4.92</v>
      </c>
      <c r="K7295">
        <v>4217</v>
      </c>
      <c r="L7295" s="2">
        <v>45354</v>
      </c>
      <c r="O7295" t="str">
        <f>IF(ecommerce_10000[[#This Row],[Platform]]="Souq","sq",ecommerce_10000[[#This Row],[Platform]])</f>
        <v>sq</v>
      </c>
      <c r="P7295" t="str">
        <f>IF(E7295="Souq","sq",IF(E7295="Jumia","Jum",E7295))</f>
        <v>sq</v>
      </c>
      <c r="Q7295">
        <f>VLOOKUP(ecommerce_10000[[#This Row],[City]],F:I,4,FALSE)</f>
        <v>27872.98</v>
      </c>
      <c r="R7295" s="1">
        <f>SUMIF(C:C,ecommerce_10000[[#This Row],[Category]],I:I)</f>
        <v>92327183.770000085</v>
      </c>
      <c r="S7295" s="1">
        <f>SUMIFS(I:I,C:C,C7295)</f>
        <v>92327183.770000085</v>
      </c>
      <c r="T7295" s="1" t="str">
        <f>INDEX(F:F,MATCH(ecommerce_10000[[#This Row],[TotalAmount]],I:I,0))</f>
        <v>Giza</v>
      </c>
    </row>
    <row r="7296" spans="1:20" x14ac:dyDescent="0.3">
      <c r="A7296" s="1" t="s">
        <v>7340</v>
      </c>
      <c r="B7296" s="1" t="s">
        <v>38</v>
      </c>
      <c r="C7296" s="1" t="s">
        <v>20</v>
      </c>
      <c r="D7296" s="1" t="s">
        <v>39</v>
      </c>
      <c r="E7296" s="1" t="s">
        <v>16</v>
      </c>
      <c r="F7296" s="1" t="s">
        <v>28</v>
      </c>
      <c r="G7296">
        <v>8819.99</v>
      </c>
      <c r="H7296">
        <v>4</v>
      </c>
      <c r="I7296">
        <v>35279.96</v>
      </c>
      <c r="J7296">
        <v>2.4700000000000002</v>
      </c>
      <c r="K7296">
        <v>1444</v>
      </c>
      <c r="L7296" s="2">
        <v>45433</v>
      </c>
      <c r="O7296" t="str">
        <f>IF(ecommerce_10000[[#This Row],[Platform]]="Souq","sq",ecommerce_10000[[#This Row],[Platform]])</f>
        <v>sq</v>
      </c>
      <c r="P7296" t="str">
        <f>IF(E7296="Souq","sq",IF(E7296="Jumia","Jum",E7296))</f>
        <v>sq</v>
      </c>
      <c r="Q7296">
        <f>VLOOKUP(ecommerce_10000[[#This Row],[City]],F:I,4,FALSE)</f>
        <v>26648.76</v>
      </c>
      <c r="R7296" s="1">
        <f>SUMIF(C:C,ecommerce_10000[[#This Row],[Category]],I:I)</f>
        <v>91504159.730000004</v>
      </c>
      <c r="S7296" s="1">
        <f>SUMIFS(I:I,C:C,C7296)</f>
        <v>91504159.730000004</v>
      </c>
      <c r="T7296" s="1" t="str">
        <f>INDEX(F:F,MATCH(ecommerce_10000[[#This Row],[TotalAmount]],I:I,0))</f>
        <v>Casablanca</v>
      </c>
    </row>
    <row r="7297" spans="1:20" x14ac:dyDescent="0.3">
      <c r="A7297" s="1" t="s">
        <v>7341</v>
      </c>
      <c r="B7297" s="1" t="s">
        <v>35</v>
      </c>
      <c r="C7297" s="1" t="s">
        <v>14</v>
      </c>
      <c r="D7297" s="1" t="s">
        <v>36</v>
      </c>
      <c r="E7297" s="1" t="s">
        <v>16</v>
      </c>
      <c r="F7297" s="1" t="s">
        <v>62</v>
      </c>
      <c r="G7297">
        <v>13241.76</v>
      </c>
      <c r="H7297">
        <v>1</v>
      </c>
      <c r="I7297">
        <v>13241.76</v>
      </c>
      <c r="J7297">
        <v>4.16</v>
      </c>
      <c r="K7297">
        <v>1135</v>
      </c>
      <c r="L7297" s="2">
        <v>45481</v>
      </c>
      <c r="O7297" t="str">
        <f>IF(ecommerce_10000[[#This Row],[Platform]]="Souq","sq",ecommerce_10000[[#This Row],[Platform]])</f>
        <v>sq</v>
      </c>
      <c r="P7297" t="str">
        <f>IF(E7297="Souq","sq",IF(E7297="Jumia","Jum",E7297))</f>
        <v>sq</v>
      </c>
      <c r="Q7297">
        <f>VLOOKUP(ecommerce_10000[[#This Row],[City]],F:I,4,FALSE)</f>
        <v>27872.98</v>
      </c>
      <c r="R7297" s="1">
        <f>SUMIF(C:C,ecommerce_10000[[#This Row],[Category]],I:I)</f>
        <v>92327183.770000085</v>
      </c>
      <c r="S7297" s="1">
        <f>SUMIFS(I:I,C:C,C7297)</f>
        <v>92327183.770000085</v>
      </c>
      <c r="T7297" s="1" t="str">
        <f>INDEX(F:F,MATCH(ecommerce_10000[[#This Row],[TotalAmount]],I:I,0))</f>
        <v>Giza</v>
      </c>
    </row>
    <row r="7298" spans="1:20" x14ac:dyDescent="0.3">
      <c r="A7298" s="1" t="s">
        <v>7342</v>
      </c>
      <c r="B7298" s="1" t="s">
        <v>49</v>
      </c>
      <c r="C7298" s="1" t="s">
        <v>14</v>
      </c>
      <c r="D7298" s="1" t="s">
        <v>50</v>
      </c>
      <c r="E7298" s="1" t="s">
        <v>47</v>
      </c>
      <c r="F7298" s="1" t="s">
        <v>28</v>
      </c>
      <c r="G7298">
        <v>10503.64</v>
      </c>
      <c r="H7298">
        <v>4</v>
      </c>
      <c r="I7298">
        <v>42014.559999999998</v>
      </c>
      <c r="J7298">
        <v>2.34</v>
      </c>
      <c r="K7298">
        <v>863</v>
      </c>
      <c r="L7298" s="2">
        <v>45611</v>
      </c>
      <c r="O7298" t="str">
        <f>IF(ecommerce_10000[[#This Row],[Platform]]="Souq","sq",ecommerce_10000[[#This Row],[Platform]])</f>
        <v>Amazon</v>
      </c>
      <c r="P7298" t="str">
        <f>IF(E7298="Souq","sq",IF(E7298="Jumia","Jum",E7298))</f>
        <v>Amazon</v>
      </c>
      <c r="Q7298">
        <f>VLOOKUP(ecommerce_10000[[#This Row],[City]],F:I,4,FALSE)</f>
        <v>26648.76</v>
      </c>
      <c r="R7298" s="1">
        <f>SUMIF(C:C,ecommerce_10000[[#This Row],[Category]],I:I)</f>
        <v>92327183.770000085</v>
      </c>
      <c r="S7298" s="1">
        <f>SUMIFS(I:I,C:C,C7298)</f>
        <v>92327183.770000085</v>
      </c>
      <c r="T7298" s="1" t="str">
        <f>INDEX(F:F,MATCH(ecommerce_10000[[#This Row],[TotalAmount]],I:I,0))</f>
        <v>Casablanca</v>
      </c>
    </row>
    <row r="7299" spans="1:20" x14ac:dyDescent="0.3">
      <c r="A7299" s="1" t="s">
        <v>7343</v>
      </c>
      <c r="B7299" s="1" t="s">
        <v>49</v>
      </c>
      <c r="C7299" s="1" t="s">
        <v>14</v>
      </c>
      <c r="D7299" s="1" t="s">
        <v>50</v>
      </c>
      <c r="E7299" s="1" t="s">
        <v>22</v>
      </c>
      <c r="F7299" s="1" t="s">
        <v>33</v>
      </c>
      <c r="G7299">
        <v>8376.9</v>
      </c>
      <c r="H7299">
        <v>2</v>
      </c>
      <c r="I7299">
        <v>16753.8</v>
      </c>
      <c r="J7299">
        <v>3.61</v>
      </c>
      <c r="K7299">
        <v>1141</v>
      </c>
      <c r="L7299" s="2">
        <v>45527</v>
      </c>
      <c r="O7299" t="str">
        <f>IF(ecommerce_10000[[#This Row],[Platform]]="Souq","sq",ecommerce_10000[[#This Row],[Platform]])</f>
        <v>Jumia</v>
      </c>
      <c r="P7299" t="str">
        <f>IF(E7299="Souq","sq",IF(E7299="Jumia","Jum",E7299))</f>
        <v>Jum</v>
      </c>
      <c r="Q7299">
        <f>VLOOKUP(ecommerce_10000[[#This Row],[City]],F:I,4,FALSE)</f>
        <v>3665.44</v>
      </c>
      <c r="R7299" s="1">
        <f>SUMIF(C:C,ecommerce_10000[[#This Row],[Category]],I:I)</f>
        <v>92327183.770000085</v>
      </c>
      <c r="S7299" s="1">
        <f>SUMIFS(I:I,C:C,C7299)</f>
        <v>92327183.770000085</v>
      </c>
      <c r="T7299" s="1" t="str">
        <f>INDEX(F:F,MATCH(ecommerce_10000[[#This Row],[TotalAmount]],I:I,0))</f>
        <v>Dubai</v>
      </c>
    </row>
    <row r="7300" spans="1:20" x14ac:dyDescent="0.3">
      <c r="A7300" s="1" t="s">
        <v>7344</v>
      </c>
      <c r="B7300" s="1" t="s">
        <v>49</v>
      </c>
      <c r="C7300" s="1" t="s">
        <v>14</v>
      </c>
      <c r="D7300" s="1" t="s">
        <v>50</v>
      </c>
      <c r="E7300" s="1" t="s">
        <v>47</v>
      </c>
      <c r="F7300" s="1" t="s">
        <v>62</v>
      </c>
      <c r="G7300">
        <v>11530.14</v>
      </c>
      <c r="H7300">
        <v>5</v>
      </c>
      <c r="I7300">
        <v>57650.7</v>
      </c>
      <c r="J7300">
        <v>1.08</v>
      </c>
      <c r="K7300">
        <v>4648</v>
      </c>
      <c r="L7300" s="2">
        <v>45333</v>
      </c>
      <c r="O7300" t="str">
        <f>IF(ecommerce_10000[[#This Row],[Platform]]="Souq","sq",ecommerce_10000[[#This Row],[Platform]])</f>
        <v>Amazon</v>
      </c>
      <c r="P7300" t="str">
        <f>IF(E7300="Souq","sq",IF(E7300="Jumia","Jum",E7300))</f>
        <v>Amazon</v>
      </c>
      <c r="Q7300">
        <f>VLOOKUP(ecommerce_10000[[#This Row],[City]],F:I,4,FALSE)</f>
        <v>27872.98</v>
      </c>
      <c r="R7300" s="1">
        <f>SUMIF(C:C,ecommerce_10000[[#This Row],[Category]],I:I)</f>
        <v>92327183.770000085</v>
      </c>
      <c r="S7300" s="1">
        <f>SUMIFS(I:I,C:C,C7300)</f>
        <v>92327183.770000085</v>
      </c>
      <c r="T7300" s="1" t="str">
        <f>INDEX(F:F,MATCH(ecommerce_10000[[#This Row],[TotalAmount]],I:I,0))</f>
        <v>Giza</v>
      </c>
    </row>
    <row r="7301" spans="1:20" x14ac:dyDescent="0.3">
      <c r="A7301" s="1" t="s">
        <v>7345</v>
      </c>
      <c r="B7301" s="1" t="s">
        <v>43</v>
      </c>
      <c r="C7301" s="1" t="s">
        <v>44</v>
      </c>
      <c r="D7301" s="1" t="s">
        <v>45</v>
      </c>
      <c r="E7301" s="1" t="s">
        <v>47</v>
      </c>
      <c r="F7301" s="1" t="s">
        <v>28</v>
      </c>
      <c r="G7301">
        <v>10641.56</v>
      </c>
      <c r="H7301">
        <v>5</v>
      </c>
      <c r="I7301">
        <v>53207.8</v>
      </c>
      <c r="J7301">
        <v>2.06</v>
      </c>
      <c r="K7301">
        <v>3528</v>
      </c>
      <c r="L7301" s="2">
        <v>45630</v>
      </c>
      <c r="O7301" t="str">
        <f>IF(ecommerce_10000[[#This Row],[Platform]]="Souq","sq",ecommerce_10000[[#This Row],[Platform]])</f>
        <v>Amazon</v>
      </c>
      <c r="P7301" t="str">
        <f>IF(E7301="Souq","sq",IF(E7301="Jumia","Jum",E7301))</f>
        <v>Amazon</v>
      </c>
      <c r="Q7301">
        <f>VLOOKUP(ecommerce_10000[[#This Row],[City]],F:I,4,FALSE)</f>
        <v>26648.76</v>
      </c>
      <c r="R7301" s="1">
        <f>SUMIF(C:C,ecommerce_10000[[#This Row],[Category]],I:I)</f>
        <v>31420413.200000018</v>
      </c>
      <c r="S7301" s="1">
        <f>SUMIFS(I:I,C:C,C7301)</f>
        <v>31420413.200000018</v>
      </c>
      <c r="T7301" s="1" t="str">
        <f>INDEX(F:F,MATCH(ecommerce_10000[[#This Row],[TotalAmount]],I:I,0))</f>
        <v>Casablanca</v>
      </c>
    </row>
    <row r="7302" spans="1:20" x14ac:dyDescent="0.3">
      <c r="A7302" s="1" t="s">
        <v>7346</v>
      </c>
      <c r="B7302" s="1" t="s">
        <v>53</v>
      </c>
      <c r="C7302" s="1" t="s">
        <v>31</v>
      </c>
      <c r="D7302" s="1" t="s">
        <v>54</v>
      </c>
      <c r="E7302" s="1" t="s">
        <v>16</v>
      </c>
      <c r="F7302" s="1" t="s">
        <v>33</v>
      </c>
      <c r="G7302">
        <v>16556.400000000001</v>
      </c>
      <c r="H7302">
        <v>5</v>
      </c>
      <c r="I7302">
        <v>82782</v>
      </c>
      <c r="J7302">
        <v>2.0699999999999998</v>
      </c>
      <c r="K7302">
        <v>2981</v>
      </c>
      <c r="L7302" s="2">
        <v>45465</v>
      </c>
      <c r="O7302" t="str">
        <f>IF(ecommerce_10000[[#This Row],[Platform]]="Souq","sq",ecommerce_10000[[#This Row],[Platform]])</f>
        <v>sq</v>
      </c>
      <c r="P7302" t="str">
        <f>IF(E7302="Souq","sq",IF(E7302="Jumia","Jum",E7302))</f>
        <v>sq</v>
      </c>
      <c r="Q7302">
        <f>VLOOKUP(ecommerce_10000[[#This Row],[City]],F:I,4,FALSE)</f>
        <v>3665.44</v>
      </c>
      <c r="R7302" s="1">
        <f>SUMIF(C:C,ecommerce_10000[[#This Row],[Category]],I:I)</f>
        <v>57542997.559999913</v>
      </c>
      <c r="S7302" s="1">
        <f>SUMIFS(I:I,C:C,C7302)</f>
        <v>57542997.559999913</v>
      </c>
      <c r="T7302" s="1" t="str">
        <f>INDEX(F:F,MATCH(ecommerce_10000[[#This Row],[TotalAmount]],I:I,0))</f>
        <v>Dubai</v>
      </c>
    </row>
    <row r="7303" spans="1:20" x14ac:dyDescent="0.3">
      <c r="A7303" s="1" t="s">
        <v>7347</v>
      </c>
      <c r="B7303" s="1" t="s">
        <v>30</v>
      </c>
      <c r="C7303" s="1" t="s">
        <v>31</v>
      </c>
      <c r="D7303" s="1" t="s">
        <v>32</v>
      </c>
      <c r="E7303" s="1" t="s">
        <v>47</v>
      </c>
      <c r="F7303" s="1" t="s">
        <v>40</v>
      </c>
      <c r="G7303">
        <v>10514.44</v>
      </c>
      <c r="H7303">
        <v>1</v>
      </c>
      <c r="I7303">
        <v>10514.44</v>
      </c>
      <c r="J7303">
        <v>1.84</v>
      </c>
      <c r="K7303">
        <v>2227</v>
      </c>
      <c r="L7303" s="2">
        <v>45362</v>
      </c>
      <c r="O7303" t="str">
        <f>IF(ecommerce_10000[[#This Row],[Platform]]="Souq","sq",ecommerce_10000[[#This Row],[Platform]])</f>
        <v>Amazon</v>
      </c>
      <c r="P7303" t="str">
        <f>IF(E7303="Souq","sq",IF(E7303="Jumia","Jum",E7303))</f>
        <v>Amazon</v>
      </c>
      <c r="Q7303">
        <f>VLOOKUP(ecommerce_10000[[#This Row],[City]],F:I,4,FALSE)</f>
        <v>99349.3</v>
      </c>
      <c r="R7303" s="1">
        <f>SUMIF(C:C,ecommerce_10000[[#This Row],[Category]],I:I)</f>
        <v>57542997.559999913</v>
      </c>
      <c r="S7303" s="1">
        <f>SUMIFS(I:I,C:C,C7303)</f>
        <v>57542997.559999913</v>
      </c>
      <c r="T7303" s="1" t="str">
        <f>INDEX(F:F,MATCH(ecommerce_10000[[#This Row],[TotalAmount]],I:I,0))</f>
        <v>Riyadh</v>
      </c>
    </row>
    <row r="7304" spans="1:20" x14ac:dyDescent="0.3">
      <c r="A7304" s="1" t="s">
        <v>7348</v>
      </c>
      <c r="B7304" s="1" t="s">
        <v>43</v>
      </c>
      <c r="C7304" s="1" t="s">
        <v>44</v>
      </c>
      <c r="D7304" s="1" t="s">
        <v>45</v>
      </c>
      <c r="E7304" s="1" t="s">
        <v>47</v>
      </c>
      <c r="F7304" s="1" t="s">
        <v>33</v>
      </c>
      <c r="G7304">
        <v>4019.2</v>
      </c>
      <c r="H7304">
        <v>2</v>
      </c>
      <c r="I7304">
        <v>8038.4</v>
      </c>
      <c r="J7304">
        <v>1.8</v>
      </c>
      <c r="K7304">
        <v>857</v>
      </c>
      <c r="L7304" s="2">
        <v>45510</v>
      </c>
      <c r="O7304" t="str">
        <f>IF(ecommerce_10000[[#This Row],[Platform]]="Souq","sq",ecommerce_10000[[#This Row],[Platform]])</f>
        <v>Amazon</v>
      </c>
      <c r="P7304" t="str">
        <f>IF(E7304="Souq","sq",IF(E7304="Jumia","Jum",E7304))</f>
        <v>Amazon</v>
      </c>
      <c r="Q7304">
        <f>VLOOKUP(ecommerce_10000[[#This Row],[City]],F:I,4,FALSE)</f>
        <v>3665.44</v>
      </c>
      <c r="R7304" s="1">
        <f>SUMIF(C:C,ecommerce_10000[[#This Row],[Category]],I:I)</f>
        <v>31420413.200000018</v>
      </c>
      <c r="S7304" s="1">
        <f>SUMIFS(I:I,C:C,C7304)</f>
        <v>31420413.200000018</v>
      </c>
      <c r="T7304" s="1" t="str">
        <f>INDEX(F:F,MATCH(ecommerce_10000[[#This Row],[TotalAmount]],I:I,0))</f>
        <v>Dubai</v>
      </c>
    </row>
    <row r="7305" spans="1:20" x14ac:dyDescent="0.3">
      <c r="A7305" s="1" t="s">
        <v>7349</v>
      </c>
      <c r="B7305" s="1" t="s">
        <v>43</v>
      </c>
      <c r="C7305" s="1" t="s">
        <v>44</v>
      </c>
      <c r="D7305" s="1" t="s">
        <v>45</v>
      </c>
      <c r="E7305" s="1" t="s">
        <v>16</v>
      </c>
      <c r="F7305" s="1" t="s">
        <v>40</v>
      </c>
      <c r="G7305">
        <v>13441.58</v>
      </c>
      <c r="H7305">
        <v>1</v>
      </c>
      <c r="I7305">
        <v>13441.58</v>
      </c>
      <c r="J7305">
        <v>1.63</v>
      </c>
      <c r="K7305">
        <v>3179</v>
      </c>
      <c r="L7305" s="2">
        <v>45638</v>
      </c>
      <c r="O7305" t="str">
        <f>IF(ecommerce_10000[[#This Row],[Platform]]="Souq","sq",ecommerce_10000[[#This Row],[Platform]])</f>
        <v>sq</v>
      </c>
      <c r="P7305" t="str">
        <f>IF(E7305="Souq","sq",IF(E7305="Jumia","Jum",E7305))</f>
        <v>sq</v>
      </c>
      <c r="Q7305">
        <f>VLOOKUP(ecommerce_10000[[#This Row],[City]],F:I,4,FALSE)</f>
        <v>99349.3</v>
      </c>
      <c r="R7305" s="1">
        <f>SUMIF(C:C,ecommerce_10000[[#This Row],[Category]],I:I)</f>
        <v>31420413.200000018</v>
      </c>
      <c r="S7305" s="1">
        <f>SUMIFS(I:I,C:C,C7305)</f>
        <v>31420413.200000018</v>
      </c>
      <c r="T7305" s="1" t="str">
        <f>INDEX(F:F,MATCH(ecommerce_10000[[#This Row],[TotalAmount]],I:I,0))</f>
        <v>Riyadh</v>
      </c>
    </row>
    <row r="7306" spans="1:20" x14ac:dyDescent="0.3">
      <c r="A7306" s="1" t="s">
        <v>7350</v>
      </c>
      <c r="B7306" s="1" t="s">
        <v>25</v>
      </c>
      <c r="C7306" s="1" t="s">
        <v>26</v>
      </c>
      <c r="D7306" s="1" t="s">
        <v>27</v>
      </c>
      <c r="E7306" s="1" t="s">
        <v>22</v>
      </c>
      <c r="F7306" s="1" t="s">
        <v>62</v>
      </c>
      <c r="G7306">
        <v>9259.3799999999992</v>
      </c>
      <c r="H7306">
        <v>4</v>
      </c>
      <c r="I7306">
        <v>37037.519999999997</v>
      </c>
      <c r="J7306">
        <v>3.19</v>
      </c>
      <c r="K7306">
        <v>2222</v>
      </c>
      <c r="L7306" s="2">
        <v>45474</v>
      </c>
      <c r="O7306" t="str">
        <f>IF(ecommerce_10000[[#This Row],[Platform]]="Souq","sq",ecommerce_10000[[#This Row],[Platform]])</f>
        <v>Jumia</v>
      </c>
      <c r="P7306" t="str">
        <f>IF(E7306="Souq","sq",IF(E7306="Jumia","Jum",E7306))</f>
        <v>Jum</v>
      </c>
      <c r="Q7306">
        <f>VLOOKUP(ecommerce_10000[[#This Row],[City]],F:I,4,FALSE)</f>
        <v>27872.98</v>
      </c>
      <c r="R7306" s="1">
        <f>SUMIF(C:C,ecommerce_10000[[#This Row],[Category]],I:I)</f>
        <v>29200970.130000021</v>
      </c>
      <c r="S7306" s="1">
        <f>SUMIFS(I:I,C:C,C7306)</f>
        <v>29200970.130000021</v>
      </c>
      <c r="T7306" s="1" t="str">
        <f>INDEX(F:F,MATCH(ecommerce_10000[[#This Row],[TotalAmount]],I:I,0))</f>
        <v>Giza</v>
      </c>
    </row>
    <row r="7307" spans="1:20" x14ac:dyDescent="0.3">
      <c r="A7307" s="1" t="s">
        <v>7351</v>
      </c>
      <c r="B7307" s="1" t="s">
        <v>43</v>
      </c>
      <c r="C7307" s="1" t="s">
        <v>44</v>
      </c>
      <c r="D7307" s="1" t="s">
        <v>45</v>
      </c>
      <c r="E7307" s="1" t="s">
        <v>47</v>
      </c>
      <c r="F7307" s="1" t="s">
        <v>28</v>
      </c>
      <c r="G7307">
        <v>19152.919999999998</v>
      </c>
      <c r="H7307">
        <v>1</v>
      </c>
      <c r="I7307">
        <v>19152.919999999998</v>
      </c>
      <c r="J7307">
        <v>4.34</v>
      </c>
      <c r="K7307">
        <v>505</v>
      </c>
      <c r="L7307" s="2">
        <v>45597</v>
      </c>
      <c r="O7307" t="str">
        <f>IF(ecommerce_10000[[#This Row],[Platform]]="Souq","sq",ecommerce_10000[[#This Row],[Platform]])</f>
        <v>Amazon</v>
      </c>
      <c r="P7307" t="str">
        <f>IF(E7307="Souq","sq",IF(E7307="Jumia","Jum",E7307))</f>
        <v>Amazon</v>
      </c>
      <c r="Q7307">
        <f>VLOOKUP(ecommerce_10000[[#This Row],[City]],F:I,4,FALSE)</f>
        <v>26648.76</v>
      </c>
      <c r="R7307" s="1">
        <f>SUMIF(C:C,ecommerce_10000[[#This Row],[Category]],I:I)</f>
        <v>31420413.200000018</v>
      </c>
      <c r="S7307" s="1">
        <f>SUMIFS(I:I,C:C,C7307)</f>
        <v>31420413.200000018</v>
      </c>
      <c r="T7307" s="1" t="str">
        <f>INDEX(F:F,MATCH(ecommerce_10000[[#This Row],[TotalAmount]],I:I,0))</f>
        <v>Casablanca</v>
      </c>
    </row>
    <row r="7308" spans="1:20" x14ac:dyDescent="0.3">
      <c r="A7308" s="1" t="s">
        <v>7352</v>
      </c>
      <c r="B7308" s="1" t="s">
        <v>25</v>
      </c>
      <c r="C7308" s="1" t="s">
        <v>26</v>
      </c>
      <c r="D7308" s="1" t="s">
        <v>27</v>
      </c>
      <c r="E7308" s="1" t="s">
        <v>16</v>
      </c>
      <c r="F7308" s="1" t="s">
        <v>23</v>
      </c>
      <c r="G7308">
        <v>7347.73</v>
      </c>
      <c r="H7308">
        <v>2</v>
      </c>
      <c r="I7308">
        <v>14695.46</v>
      </c>
      <c r="J7308">
        <v>1.17</v>
      </c>
      <c r="K7308">
        <v>3041</v>
      </c>
      <c r="L7308" s="2">
        <v>45509</v>
      </c>
      <c r="O7308" t="str">
        <f>IF(ecommerce_10000[[#This Row],[Platform]]="Souq","sq",ecommerce_10000[[#This Row],[Platform]])</f>
        <v>sq</v>
      </c>
      <c r="P7308" t="str">
        <f>IF(E7308="Souq","sq",IF(E7308="Jumia","Jum",E7308))</f>
        <v>sq</v>
      </c>
      <c r="Q7308">
        <f>VLOOKUP(ecommerce_10000[[#This Row],[City]],F:I,4,FALSE)</f>
        <v>13290.4</v>
      </c>
      <c r="R7308" s="1">
        <f>SUMIF(C:C,ecommerce_10000[[#This Row],[Category]],I:I)</f>
        <v>29200970.130000021</v>
      </c>
      <c r="S7308" s="1">
        <f>SUMIFS(I:I,C:C,C7308)</f>
        <v>29200970.130000021</v>
      </c>
      <c r="T7308" s="1" t="str">
        <f>INDEX(F:F,MATCH(ecommerce_10000[[#This Row],[TotalAmount]],I:I,0))</f>
        <v>Alexandria</v>
      </c>
    </row>
    <row r="7309" spans="1:20" x14ac:dyDescent="0.3">
      <c r="A7309" s="1" t="s">
        <v>7353</v>
      </c>
      <c r="B7309" s="1" t="s">
        <v>13</v>
      </c>
      <c r="C7309" s="1" t="s">
        <v>14</v>
      </c>
      <c r="D7309" s="1" t="s">
        <v>15</v>
      </c>
      <c r="E7309" s="1" t="s">
        <v>47</v>
      </c>
      <c r="F7309" s="1" t="s">
        <v>17</v>
      </c>
      <c r="G7309">
        <v>2290.9499999999998</v>
      </c>
      <c r="H7309">
        <v>5</v>
      </c>
      <c r="I7309">
        <v>11454.75</v>
      </c>
      <c r="J7309">
        <v>1.17</v>
      </c>
      <c r="K7309">
        <v>66</v>
      </c>
      <c r="L7309" s="2">
        <v>45382</v>
      </c>
      <c r="O7309" t="str">
        <f>IF(ecommerce_10000[[#This Row],[Platform]]="Souq","sq",ecommerce_10000[[#This Row],[Platform]])</f>
        <v>Amazon</v>
      </c>
      <c r="P7309" t="str">
        <f>IF(E7309="Souq","sq",IF(E7309="Jumia","Jum",E7309))</f>
        <v>Amazon</v>
      </c>
      <c r="Q7309">
        <f>VLOOKUP(ecommerce_10000[[#This Row],[City]],F:I,4,FALSE)</f>
        <v>16284.02</v>
      </c>
      <c r="R7309" s="1">
        <f>SUMIF(C:C,ecommerce_10000[[#This Row],[Category]],I:I)</f>
        <v>92327183.770000085</v>
      </c>
      <c r="S7309" s="1">
        <f>SUMIFS(I:I,C:C,C7309)</f>
        <v>92327183.770000085</v>
      </c>
      <c r="T7309" s="1" t="str">
        <f>INDEX(F:F,MATCH(ecommerce_10000[[#This Row],[TotalAmount]],I:I,0))</f>
        <v>Cairo</v>
      </c>
    </row>
    <row r="7310" spans="1:20" x14ac:dyDescent="0.3">
      <c r="A7310" s="1" t="s">
        <v>7354</v>
      </c>
      <c r="B7310" s="1" t="s">
        <v>19</v>
      </c>
      <c r="C7310" s="1" t="s">
        <v>20</v>
      </c>
      <c r="D7310" s="1" t="s">
        <v>21</v>
      </c>
      <c r="E7310" s="1" t="s">
        <v>47</v>
      </c>
      <c r="F7310" s="1" t="s">
        <v>40</v>
      </c>
      <c r="G7310">
        <v>17554.060000000001</v>
      </c>
      <c r="H7310">
        <v>2</v>
      </c>
      <c r="I7310">
        <v>35108.120000000003</v>
      </c>
      <c r="J7310">
        <v>4.4000000000000004</v>
      </c>
      <c r="K7310">
        <v>416</v>
      </c>
      <c r="L7310" s="2">
        <v>45401</v>
      </c>
      <c r="O7310" t="str">
        <f>IF(ecommerce_10000[[#This Row],[Platform]]="Souq","sq",ecommerce_10000[[#This Row],[Platform]])</f>
        <v>Amazon</v>
      </c>
      <c r="P7310" t="str">
        <f>IF(E7310="Souq","sq",IF(E7310="Jumia","Jum",E7310))</f>
        <v>Amazon</v>
      </c>
      <c r="Q7310">
        <f>VLOOKUP(ecommerce_10000[[#This Row],[City]],F:I,4,FALSE)</f>
        <v>99349.3</v>
      </c>
      <c r="R7310" s="1">
        <f>SUMIF(C:C,ecommerce_10000[[#This Row],[Category]],I:I)</f>
        <v>91504159.730000004</v>
      </c>
      <c r="S7310" s="1">
        <f>SUMIFS(I:I,C:C,C7310)</f>
        <v>91504159.730000004</v>
      </c>
      <c r="T7310" s="1" t="str">
        <f>INDEX(F:F,MATCH(ecommerce_10000[[#This Row],[TotalAmount]],I:I,0))</f>
        <v>Riyadh</v>
      </c>
    </row>
    <row r="7311" spans="1:20" x14ac:dyDescent="0.3">
      <c r="A7311" s="1" t="s">
        <v>7355</v>
      </c>
      <c r="B7311" s="1" t="s">
        <v>65</v>
      </c>
      <c r="C7311" s="1" t="s">
        <v>20</v>
      </c>
      <c r="D7311" s="1" t="s">
        <v>66</v>
      </c>
      <c r="E7311" s="1" t="s">
        <v>47</v>
      </c>
      <c r="F7311" s="1" t="s">
        <v>23</v>
      </c>
      <c r="G7311">
        <v>17392.28</v>
      </c>
      <c r="H7311">
        <v>1</v>
      </c>
      <c r="I7311">
        <v>17392.28</v>
      </c>
      <c r="J7311">
        <v>1.17</v>
      </c>
      <c r="K7311">
        <v>293</v>
      </c>
      <c r="L7311" s="2">
        <v>45573</v>
      </c>
      <c r="O7311" t="str">
        <f>IF(ecommerce_10000[[#This Row],[Platform]]="Souq","sq",ecommerce_10000[[#This Row],[Platform]])</f>
        <v>Amazon</v>
      </c>
      <c r="P7311" t="str">
        <f>IF(E7311="Souq","sq",IF(E7311="Jumia","Jum",E7311))</f>
        <v>Amazon</v>
      </c>
      <c r="Q7311">
        <f>VLOOKUP(ecommerce_10000[[#This Row],[City]],F:I,4,FALSE)</f>
        <v>13290.4</v>
      </c>
      <c r="R7311" s="1">
        <f>SUMIF(C:C,ecommerce_10000[[#This Row],[Category]],I:I)</f>
        <v>91504159.730000004</v>
      </c>
      <c r="S7311" s="1">
        <f>SUMIFS(I:I,C:C,C7311)</f>
        <v>91504159.730000004</v>
      </c>
      <c r="T7311" s="1" t="str">
        <f>INDEX(F:F,MATCH(ecommerce_10000[[#This Row],[TotalAmount]],I:I,0))</f>
        <v>Alexandria</v>
      </c>
    </row>
    <row r="7312" spans="1:20" x14ac:dyDescent="0.3">
      <c r="A7312" s="1" t="s">
        <v>7356</v>
      </c>
      <c r="B7312" s="1" t="s">
        <v>35</v>
      </c>
      <c r="C7312" s="1" t="s">
        <v>14</v>
      </c>
      <c r="D7312" s="1" t="s">
        <v>36</v>
      </c>
      <c r="E7312" s="1" t="s">
        <v>47</v>
      </c>
      <c r="F7312" s="1" t="s">
        <v>33</v>
      </c>
      <c r="G7312">
        <v>766.16</v>
      </c>
      <c r="H7312">
        <v>2</v>
      </c>
      <c r="I7312">
        <v>1532.32</v>
      </c>
      <c r="J7312">
        <v>1.0900000000000001</v>
      </c>
      <c r="K7312">
        <v>284</v>
      </c>
      <c r="L7312" s="2">
        <v>45627</v>
      </c>
      <c r="O7312" t="str">
        <f>IF(ecommerce_10000[[#This Row],[Platform]]="Souq","sq",ecommerce_10000[[#This Row],[Platform]])</f>
        <v>Amazon</v>
      </c>
      <c r="P7312" t="str">
        <f>IF(E7312="Souq","sq",IF(E7312="Jumia","Jum",E7312))</f>
        <v>Amazon</v>
      </c>
      <c r="Q7312">
        <f>VLOOKUP(ecommerce_10000[[#This Row],[City]],F:I,4,FALSE)</f>
        <v>3665.44</v>
      </c>
      <c r="R7312" s="1">
        <f>SUMIF(C:C,ecommerce_10000[[#This Row],[Category]],I:I)</f>
        <v>92327183.770000085</v>
      </c>
      <c r="S7312" s="1">
        <f>SUMIFS(I:I,C:C,C7312)</f>
        <v>92327183.770000085</v>
      </c>
      <c r="T7312" s="1" t="str">
        <f>INDEX(F:F,MATCH(ecommerce_10000[[#This Row],[TotalAmount]],I:I,0))</f>
        <v>Dubai</v>
      </c>
    </row>
    <row r="7313" spans="1:20" x14ac:dyDescent="0.3">
      <c r="A7313" s="1" t="s">
        <v>7357</v>
      </c>
      <c r="B7313" s="1" t="s">
        <v>19</v>
      </c>
      <c r="C7313" s="1" t="s">
        <v>20</v>
      </c>
      <c r="D7313" s="1" t="s">
        <v>21</v>
      </c>
      <c r="E7313" s="1" t="s">
        <v>22</v>
      </c>
      <c r="F7313" s="1" t="s">
        <v>62</v>
      </c>
      <c r="G7313">
        <v>9276.44</v>
      </c>
      <c r="H7313">
        <v>4</v>
      </c>
      <c r="I7313">
        <v>37105.760000000002</v>
      </c>
      <c r="J7313">
        <v>1.46</v>
      </c>
      <c r="K7313">
        <v>463</v>
      </c>
      <c r="L7313" s="2">
        <v>45445</v>
      </c>
      <c r="O7313" t="str">
        <f>IF(ecommerce_10000[[#This Row],[Platform]]="Souq","sq",ecommerce_10000[[#This Row],[Platform]])</f>
        <v>Jumia</v>
      </c>
      <c r="P7313" t="str">
        <f>IF(E7313="Souq","sq",IF(E7313="Jumia","Jum",E7313))</f>
        <v>Jum</v>
      </c>
      <c r="Q7313">
        <f>VLOOKUP(ecommerce_10000[[#This Row],[City]],F:I,4,FALSE)</f>
        <v>27872.98</v>
      </c>
      <c r="R7313" s="1">
        <f>SUMIF(C:C,ecommerce_10000[[#This Row],[Category]],I:I)</f>
        <v>91504159.730000004</v>
      </c>
      <c r="S7313" s="1">
        <f>SUMIFS(I:I,C:C,C7313)</f>
        <v>91504159.730000004</v>
      </c>
      <c r="T7313" s="1" t="str">
        <f>INDEX(F:F,MATCH(ecommerce_10000[[#This Row],[TotalAmount]],I:I,0))</f>
        <v>Giza</v>
      </c>
    </row>
    <row r="7314" spans="1:20" x14ac:dyDescent="0.3">
      <c r="A7314" s="1" t="s">
        <v>7358</v>
      </c>
      <c r="B7314" s="1" t="s">
        <v>25</v>
      </c>
      <c r="C7314" s="1" t="s">
        <v>26</v>
      </c>
      <c r="D7314" s="1" t="s">
        <v>27</v>
      </c>
      <c r="E7314" s="1" t="s">
        <v>22</v>
      </c>
      <c r="F7314" s="1" t="s">
        <v>62</v>
      </c>
      <c r="G7314">
        <v>16838.29</v>
      </c>
      <c r="H7314">
        <v>2</v>
      </c>
      <c r="I7314">
        <v>33676.58</v>
      </c>
      <c r="J7314">
        <v>1.53</v>
      </c>
      <c r="K7314">
        <v>4052</v>
      </c>
      <c r="L7314" s="2">
        <v>45559</v>
      </c>
      <c r="O7314" t="str">
        <f>IF(ecommerce_10000[[#This Row],[Platform]]="Souq","sq",ecommerce_10000[[#This Row],[Platform]])</f>
        <v>Jumia</v>
      </c>
      <c r="P7314" t="str">
        <f>IF(E7314="Souq","sq",IF(E7314="Jumia","Jum",E7314))</f>
        <v>Jum</v>
      </c>
      <c r="Q7314">
        <f>VLOOKUP(ecommerce_10000[[#This Row],[City]],F:I,4,FALSE)</f>
        <v>27872.98</v>
      </c>
      <c r="R7314" s="1">
        <f>SUMIF(C:C,ecommerce_10000[[#This Row],[Category]],I:I)</f>
        <v>29200970.130000021</v>
      </c>
      <c r="S7314" s="1">
        <f>SUMIFS(I:I,C:C,C7314)</f>
        <v>29200970.130000021</v>
      </c>
      <c r="T7314" s="1" t="str">
        <f>INDEX(F:F,MATCH(ecommerce_10000[[#This Row],[TotalAmount]],I:I,0))</f>
        <v>Giza</v>
      </c>
    </row>
    <row r="7315" spans="1:20" x14ac:dyDescent="0.3">
      <c r="A7315" s="1" t="s">
        <v>7359</v>
      </c>
      <c r="B7315" s="1" t="s">
        <v>25</v>
      </c>
      <c r="C7315" s="1" t="s">
        <v>26</v>
      </c>
      <c r="D7315" s="1" t="s">
        <v>27</v>
      </c>
      <c r="E7315" s="1" t="s">
        <v>47</v>
      </c>
      <c r="F7315" s="1" t="s">
        <v>40</v>
      </c>
      <c r="G7315">
        <v>3272.35</v>
      </c>
      <c r="H7315">
        <v>4</v>
      </c>
      <c r="I7315">
        <v>13089.4</v>
      </c>
      <c r="J7315">
        <v>1.1200000000000001</v>
      </c>
      <c r="K7315">
        <v>1665</v>
      </c>
      <c r="L7315" s="2">
        <v>45432</v>
      </c>
      <c r="O7315" t="str">
        <f>IF(ecommerce_10000[[#This Row],[Platform]]="Souq","sq",ecommerce_10000[[#This Row],[Platform]])</f>
        <v>Amazon</v>
      </c>
      <c r="P7315" t="str">
        <f>IF(E7315="Souq","sq",IF(E7315="Jumia","Jum",E7315))</f>
        <v>Amazon</v>
      </c>
      <c r="Q7315">
        <f>VLOOKUP(ecommerce_10000[[#This Row],[City]],F:I,4,FALSE)</f>
        <v>99349.3</v>
      </c>
      <c r="R7315" s="1">
        <f>SUMIF(C:C,ecommerce_10000[[#This Row],[Category]],I:I)</f>
        <v>29200970.130000021</v>
      </c>
      <c r="S7315" s="1">
        <f>SUMIFS(I:I,C:C,C7315)</f>
        <v>29200970.130000021</v>
      </c>
      <c r="T7315" s="1" t="str">
        <f>INDEX(F:F,MATCH(ecommerce_10000[[#This Row],[TotalAmount]],I:I,0))</f>
        <v>Riyadh</v>
      </c>
    </row>
    <row r="7316" spans="1:20" x14ac:dyDescent="0.3">
      <c r="A7316" s="1" t="s">
        <v>7360</v>
      </c>
      <c r="B7316" s="1" t="s">
        <v>30</v>
      </c>
      <c r="C7316" s="1" t="s">
        <v>31</v>
      </c>
      <c r="D7316" s="1" t="s">
        <v>32</v>
      </c>
      <c r="E7316" s="1" t="s">
        <v>22</v>
      </c>
      <c r="F7316" s="1" t="s">
        <v>62</v>
      </c>
      <c r="G7316">
        <v>2048.94</v>
      </c>
      <c r="H7316">
        <v>1</v>
      </c>
      <c r="I7316">
        <v>2048.94</v>
      </c>
      <c r="J7316">
        <v>2.62</v>
      </c>
      <c r="K7316">
        <v>4134</v>
      </c>
      <c r="L7316" s="2">
        <v>45603</v>
      </c>
      <c r="O7316" t="str">
        <f>IF(ecommerce_10000[[#This Row],[Platform]]="Souq","sq",ecommerce_10000[[#This Row],[Platform]])</f>
        <v>Jumia</v>
      </c>
      <c r="P7316" t="str">
        <f>IF(E7316="Souq","sq",IF(E7316="Jumia","Jum",E7316))</f>
        <v>Jum</v>
      </c>
      <c r="Q7316">
        <f>VLOOKUP(ecommerce_10000[[#This Row],[City]],F:I,4,FALSE)</f>
        <v>27872.98</v>
      </c>
      <c r="R7316" s="1">
        <f>SUMIF(C:C,ecommerce_10000[[#This Row],[Category]],I:I)</f>
        <v>57542997.559999913</v>
      </c>
      <c r="S7316" s="1">
        <f>SUMIFS(I:I,C:C,C7316)</f>
        <v>57542997.559999913</v>
      </c>
      <c r="T7316" s="1" t="str">
        <f>INDEX(F:F,MATCH(ecommerce_10000[[#This Row],[TotalAmount]],I:I,0))</f>
        <v>Giza</v>
      </c>
    </row>
    <row r="7317" spans="1:20" x14ac:dyDescent="0.3">
      <c r="A7317" s="1" t="s">
        <v>7361</v>
      </c>
      <c r="B7317" s="1" t="s">
        <v>13</v>
      </c>
      <c r="C7317" s="1" t="s">
        <v>14</v>
      </c>
      <c r="D7317" s="1" t="s">
        <v>15</v>
      </c>
      <c r="E7317" s="1" t="s">
        <v>47</v>
      </c>
      <c r="F7317" s="1" t="s">
        <v>62</v>
      </c>
      <c r="G7317">
        <v>10849.78</v>
      </c>
      <c r="H7317">
        <v>2</v>
      </c>
      <c r="I7317">
        <v>21699.56</v>
      </c>
      <c r="J7317">
        <v>1.55</v>
      </c>
      <c r="K7317">
        <v>4311</v>
      </c>
      <c r="L7317" s="2">
        <v>45335</v>
      </c>
      <c r="O7317" t="str">
        <f>IF(ecommerce_10000[[#This Row],[Platform]]="Souq","sq",ecommerce_10000[[#This Row],[Platform]])</f>
        <v>Amazon</v>
      </c>
      <c r="P7317" t="str">
        <f>IF(E7317="Souq","sq",IF(E7317="Jumia","Jum",E7317))</f>
        <v>Amazon</v>
      </c>
      <c r="Q7317">
        <f>VLOOKUP(ecommerce_10000[[#This Row],[City]],F:I,4,FALSE)</f>
        <v>27872.98</v>
      </c>
      <c r="R7317" s="1">
        <f>SUMIF(C:C,ecommerce_10000[[#This Row],[Category]],I:I)</f>
        <v>92327183.770000085</v>
      </c>
      <c r="S7317" s="1">
        <f>SUMIFS(I:I,C:C,C7317)</f>
        <v>92327183.770000085</v>
      </c>
      <c r="T7317" s="1" t="str">
        <f>INDEX(F:F,MATCH(ecommerce_10000[[#This Row],[TotalAmount]],I:I,0))</f>
        <v>Giza</v>
      </c>
    </row>
    <row r="7318" spans="1:20" x14ac:dyDescent="0.3">
      <c r="A7318" s="1" t="s">
        <v>7362</v>
      </c>
      <c r="B7318" s="1" t="s">
        <v>38</v>
      </c>
      <c r="C7318" s="1" t="s">
        <v>20</v>
      </c>
      <c r="D7318" s="1" t="s">
        <v>39</v>
      </c>
      <c r="E7318" s="1" t="s">
        <v>22</v>
      </c>
      <c r="F7318" s="1" t="s">
        <v>17</v>
      </c>
      <c r="G7318">
        <v>5050.55</v>
      </c>
      <c r="H7318">
        <v>1</v>
      </c>
      <c r="I7318">
        <v>5050.55</v>
      </c>
      <c r="J7318">
        <v>3.4</v>
      </c>
      <c r="K7318">
        <v>255</v>
      </c>
      <c r="L7318" s="2">
        <v>45457</v>
      </c>
      <c r="O7318" t="str">
        <f>IF(ecommerce_10000[[#This Row],[Platform]]="Souq","sq",ecommerce_10000[[#This Row],[Platform]])</f>
        <v>Jumia</v>
      </c>
      <c r="P7318" t="str">
        <f>IF(E7318="Souq","sq",IF(E7318="Jumia","Jum",E7318))</f>
        <v>Jum</v>
      </c>
      <c r="Q7318">
        <f>VLOOKUP(ecommerce_10000[[#This Row],[City]],F:I,4,FALSE)</f>
        <v>16284.02</v>
      </c>
      <c r="R7318" s="1">
        <f>SUMIF(C:C,ecommerce_10000[[#This Row],[Category]],I:I)</f>
        <v>91504159.730000004</v>
      </c>
      <c r="S7318" s="1">
        <f>SUMIFS(I:I,C:C,C7318)</f>
        <v>91504159.730000004</v>
      </c>
      <c r="T7318" s="1" t="str">
        <f>INDEX(F:F,MATCH(ecommerce_10000[[#This Row],[TotalAmount]],I:I,0))</f>
        <v>Cairo</v>
      </c>
    </row>
    <row r="7319" spans="1:20" x14ac:dyDescent="0.3">
      <c r="A7319" s="1" t="s">
        <v>7363</v>
      </c>
      <c r="B7319" s="1" t="s">
        <v>13</v>
      </c>
      <c r="C7319" s="1" t="s">
        <v>14</v>
      </c>
      <c r="D7319" s="1" t="s">
        <v>15</v>
      </c>
      <c r="E7319" s="1" t="s">
        <v>16</v>
      </c>
      <c r="F7319" s="1" t="s">
        <v>40</v>
      </c>
      <c r="G7319">
        <v>18723.77</v>
      </c>
      <c r="H7319">
        <v>3</v>
      </c>
      <c r="I7319">
        <v>56171.31</v>
      </c>
      <c r="J7319">
        <v>3.44</v>
      </c>
      <c r="K7319">
        <v>2284</v>
      </c>
      <c r="L7319" s="2">
        <v>45563</v>
      </c>
      <c r="O7319" t="str">
        <f>IF(ecommerce_10000[[#This Row],[Platform]]="Souq","sq",ecommerce_10000[[#This Row],[Platform]])</f>
        <v>sq</v>
      </c>
      <c r="P7319" t="str">
        <f>IF(E7319="Souq","sq",IF(E7319="Jumia","Jum",E7319))</f>
        <v>sq</v>
      </c>
      <c r="Q7319">
        <f>VLOOKUP(ecommerce_10000[[#This Row],[City]],F:I,4,FALSE)</f>
        <v>99349.3</v>
      </c>
      <c r="R7319" s="1">
        <f>SUMIF(C:C,ecommerce_10000[[#This Row],[Category]],I:I)</f>
        <v>92327183.770000085</v>
      </c>
      <c r="S7319" s="1">
        <f>SUMIFS(I:I,C:C,C7319)</f>
        <v>92327183.770000085</v>
      </c>
      <c r="T7319" s="1" t="str">
        <f>INDEX(F:F,MATCH(ecommerce_10000[[#This Row],[TotalAmount]],I:I,0))</f>
        <v>Riyadh</v>
      </c>
    </row>
    <row r="7320" spans="1:20" x14ac:dyDescent="0.3">
      <c r="A7320" s="1" t="s">
        <v>7364</v>
      </c>
      <c r="B7320" s="1" t="s">
        <v>25</v>
      </c>
      <c r="C7320" s="1" t="s">
        <v>26</v>
      </c>
      <c r="D7320" s="1" t="s">
        <v>27</v>
      </c>
      <c r="E7320" s="1" t="s">
        <v>16</v>
      </c>
      <c r="F7320" s="1" t="s">
        <v>23</v>
      </c>
      <c r="G7320">
        <v>18553.12</v>
      </c>
      <c r="H7320">
        <v>4</v>
      </c>
      <c r="I7320">
        <v>74212.479999999996</v>
      </c>
      <c r="J7320">
        <v>3.91</v>
      </c>
      <c r="K7320">
        <v>3443</v>
      </c>
      <c r="L7320" s="2">
        <v>45521</v>
      </c>
      <c r="O7320" t="str">
        <f>IF(ecommerce_10000[[#This Row],[Platform]]="Souq","sq",ecommerce_10000[[#This Row],[Platform]])</f>
        <v>sq</v>
      </c>
      <c r="P7320" t="str">
        <f>IF(E7320="Souq","sq",IF(E7320="Jumia","Jum",E7320))</f>
        <v>sq</v>
      </c>
      <c r="Q7320">
        <f>VLOOKUP(ecommerce_10000[[#This Row],[City]],F:I,4,FALSE)</f>
        <v>13290.4</v>
      </c>
      <c r="R7320" s="1">
        <f>SUMIF(C:C,ecommerce_10000[[#This Row],[Category]],I:I)</f>
        <v>29200970.130000021</v>
      </c>
      <c r="S7320" s="1">
        <f>SUMIFS(I:I,C:C,C7320)</f>
        <v>29200970.130000021</v>
      </c>
      <c r="T7320" s="1" t="str">
        <f>INDEX(F:F,MATCH(ecommerce_10000[[#This Row],[TotalAmount]],I:I,0))</f>
        <v>Alexandria</v>
      </c>
    </row>
    <row r="7321" spans="1:20" x14ac:dyDescent="0.3">
      <c r="A7321" s="1" t="s">
        <v>7365</v>
      </c>
      <c r="B7321" s="1" t="s">
        <v>49</v>
      </c>
      <c r="C7321" s="1" t="s">
        <v>14</v>
      </c>
      <c r="D7321" s="1" t="s">
        <v>50</v>
      </c>
      <c r="E7321" s="1" t="s">
        <v>47</v>
      </c>
      <c r="F7321" s="1" t="s">
        <v>17</v>
      </c>
      <c r="G7321">
        <v>2214.4499999999998</v>
      </c>
      <c r="H7321">
        <v>3</v>
      </c>
      <c r="I7321">
        <v>6643.35</v>
      </c>
      <c r="J7321">
        <v>4.0999999999999996</v>
      </c>
      <c r="K7321">
        <v>2547</v>
      </c>
      <c r="L7321" s="2">
        <v>45551</v>
      </c>
      <c r="O7321" t="str">
        <f>IF(ecommerce_10000[[#This Row],[Platform]]="Souq","sq",ecommerce_10000[[#This Row],[Platform]])</f>
        <v>Amazon</v>
      </c>
      <c r="P7321" t="str">
        <f>IF(E7321="Souq","sq",IF(E7321="Jumia","Jum",E7321))</f>
        <v>Amazon</v>
      </c>
      <c r="Q7321">
        <f>VLOOKUP(ecommerce_10000[[#This Row],[City]],F:I,4,FALSE)</f>
        <v>16284.02</v>
      </c>
      <c r="R7321" s="1">
        <f>SUMIF(C:C,ecommerce_10000[[#This Row],[Category]],I:I)</f>
        <v>92327183.770000085</v>
      </c>
      <c r="S7321" s="1">
        <f>SUMIFS(I:I,C:C,C7321)</f>
        <v>92327183.770000085</v>
      </c>
      <c r="T7321" s="1" t="str">
        <f>INDEX(F:F,MATCH(ecommerce_10000[[#This Row],[TotalAmount]],I:I,0))</f>
        <v>Cairo</v>
      </c>
    </row>
    <row r="7322" spans="1:20" x14ac:dyDescent="0.3">
      <c r="A7322" s="1" t="s">
        <v>7366</v>
      </c>
      <c r="B7322" s="1" t="s">
        <v>65</v>
      </c>
      <c r="C7322" s="1" t="s">
        <v>20</v>
      </c>
      <c r="D7322" s="1" t="s">
        <v>66</v>
      </c>
      <c r="E7322" s="1" t="s">
        <v>22</v>
      </c>
      <c r="F7322" s="1" t="s">
        <v>62</v>
      </c>
      <c r="G7322">
        <v>6174.99</v>
      </c>
      <c r="H7322">
        <v>5</v>
      </c>
      <c r="I7322">
        <v>30874.95</v>
      </c>
      <c r="J7322">
        <v>2.0699999999999998</v>
      </c>
      <c r="K7322">
        <v>3331</v>
      </c>
      <c r="L7322" s="2">
        <v>45604</v>
      </c>
      <c r="O7322" t="str">
        <f>IF(ecommerce_10000[[#This Row],[Platform]]="Souq","sq",ecommerce_10000[[#This Row],[Platform]])</f>
        <v>Jumia</v>
      </c>
      <c r="P7322" t="str">
        <f>IF(E7322="Souq","sq",IF(E7322="Jumia","Jum",E7322))</f>
        <v>Jum</v>
      </c>
      <c r="Q7322">
        <f>VLOOKUP(ecommerce_10000[[#This Row],[City]],F:I,4,FALSE)</f>
        <v>27872.98</v>
      </c>
      <c r="R7322" s="1">
        <f>SUMIF(C:C,ecommerce_10000[[#This Row],[Category]],I:I)</f>
        <v>91504159.730000004</v>
      </c>
      <c r="S7322" s="1">
        <f>SUMIFS(I:I,C:C,C7322)</f>
        <v>91504159.730000004</v>
      </c>
      <c r="T7322" s="1" t="str">
        <f>INDEX(F:F,MATCH(ecommerce_10000[[#This Row],[TotalAmount]],I:I,0))</f>
        <v>Giza</v>
      </c>
    </row>
    <row r="7323" spans="1:20" x14ac:dyDescent="0.3">
      <c r="A7323" s="1" t="s">
        <v>7367</v>
      </c>
      <c r="B7323" s="1" t="s">
        <v>25</v>
      </c>
      <c r="C7323" s="1" t="s">
        <v>26</v>
      </c>
      <c r="D7323" s="1" t="s">
        <v>27</v>
      </c>
      <c r="E7323" s="1" t="s">
        <v>16</v>
      </c>
      <c r="F7323" s="1" t="s">
        <v>23</v>
      </c>
      <c r="G7323">
        <v>4388.8999999999996</v>
      </c>
      <c r="H7323">
        <v>3</v>
      </c>
      <c r="I7323">
        <v>13166.7</v>
      </c>
      <c r="J7323">
        <v>2.15</v>
      </c>
      <c r="K7323">
        <v>4001</v>
      </c>
      <c r="L7323" s="2">
        <v>45384</v>
      </c>
      <c r="O7323" t="str">
        <f>IF(ecommerce_10000[[#This Row],[Platform]]="Souq","sq",ecommerce_10000[[#This Row],[Platform]])</f>
        <v>sq</v>
      </c>
      <c r="P7323" t="str">
        <f>IF(E7323="Souq","sq",IF(E7323="Jumia","Jum",E7323))</f>
        <v>sq</v>
      </c>
      <c r="Q7323">
        <f>VLOOKUP(ecommerce_10000[[#This Row],[City]],F:I,4,FALSE)</f>
        <v>13290.4</v>
      </c>
      <c r="R7323" s="1">
        <f>SUMIF(C:C,ecommerce_10000[[#This Row],[Category]],I:I)</f>
        <v>29200970.130000021</v>
      </c>
      <c r="S7323" s="1">
        <f>SUMIFS(I:I,C:C,C7323)</f>
        <v>29200970.130000021</v>
      </c>
      <c r="T7323" s="1" t="str">
        <f>INDEX(F:F,MATCH(ecommerce_10000[[#This Row],[TotalAmount]],I:I,0))</f>
        <v>Alexandria</v>
      </c>
    </row>
    <row r="7324" spans="1:20" x14ac:dyDescent="0.3">
      <c r="A7324" s="1" t="s">
        <v>7368</v>
      </c>
      <c r="B7324" s="1" t="s">
        <v>53</v>
      </c>
      <c r="C7324" s="1" t="s">
        <v>31</v>
      </c>
      <c r="D7324" s="1" t="s">
        <v>54</v>
      </c>
      <c r="E7324" s="1" t="s">
        <v>16</v>
      </c>
      <c r="F7324" s="1" t="s">
        <v>17</v>
      </c>
      <c r="G7324">
        <v>3831.35</v>
      </c>
      <c r="H7324">
        <v>4</v>
      </c>
      <c r="I7324">
        <v>15325.4</v>
      </c>
      <c r="J7324">
        <v>4.5599999999999996</v>
      </c>
      <c r="K7324">
        <v>4985</v>
      </c>
      <c r="L7324" s="2">
        <v>45396</v>
      </c>
      <c r="O7324" t="str">
        <f>IF(ecommerce_10000[[#This Row],[Platform]]="Souq","sq",ecommerce_10000[[#This Row],[Platform]])</f>
        <v>sq</v>
      </c>
      <c r="P7324" t="str">
        <f>IF(E7324="Souq","sq",IF(E7324="Jumia","Jum",E7324))</f>
        <v>sq</v>
      </c>
      <c r="Q7324">
        <f>VLOOKUP(ecommerce_10000[[#This Row],[City]],F:I,4,FALSE)</f>
        <v>16284.02</v>
      </c>
      <c r="R7324" s="1">
        <f>SUMIF(C:C,ecommerce_10000[[#This Row],[Category]],I:I)</f>
        <v>57542997.559999913</v>
      </c>
      <c r="S7324" s="1">
        <f>SUMIFS(I:I,C:C,C7324)</f>
        <v>57542997.559999913</v>
      </c>
      <c r="T7324" s="1" t="str">
        <f>INDEX(F:F,MATCH(ecommerce_10000[[#This Row],[TotalAmount]],I:I,0))</f>
        <v>Cairo</v>
      </c>
    </row>
    <row r="7325" spans="1:20" x14ac:dyDescent="0.3">
      <c r="A7325" s="1" t="s">
        <v>7369</v>
      </c>
      <c r="B7325" s="1" t="s">
        <v>30</v>
      </c>
      <c r="C7325" s="1" t="s">
        <v>31</v>
      </c>
      <c r="D7325" s="1" t="s">
        <v>32</v>
      </c>
      <c r="E7325" s="1" t="s">
        <v>47</v>
      </c>
      <c r="F7325" s="1" t="s">
        <v>28</v>
      </c>
      <c r="G7325">
        <v>13603.35</v>
      </c>
      <c r="H7325">
        <v>3</v>
      </c>
      <c r="I7325">
        <v>40810.050000000003</v>
      </c>
      <c r="J7325">
        <v>2.4500000000000002</v>
      </c>
      <c r="K7325">
        <v>2795</v>
      </c>
      <c r="L7325" s="2">
        <v>45471</v>
      </c>
      <c r="O7325" t="str">
        <f>IF(ecommerce_10000[[#This Row],[Platform]]="Souq","sq",ecommerce_10000[[#This Row],[Platform]])</f>
        <v>Amazon</v>
      </c>
      <c r="P7325" t="str">
        <f>IF(E7325="Souq","sq",IF(E7325="Jumia","Jum",E7325))</f>
        <v>Amazon</v>
      </c>
      <c r="Q7325">
        <f>VLOOKUP(ecommerce_10000[[#This Row],[City]],F:I,4,FALSE)</f>
        <v>26648.76</v>
      </c>
      <c r="R7325" s="1">
        <f>SUMIF(C:C,ecommerce_10000[[#This Row],[Category]],I:I)</f>
        <v>57542997.559999913</v>
      </c>
      <c r="S7325" s="1">
        <f>SUMIFS(I:I,C:C,C7325)</f>
        <v>57542997.559999913</v>
      </c>
      <c r="T7325" s="1" t="str">
        <f>INDEX(F:F,MATCH(ecommerce_10000[[#This Row],[TotalAmount]],I:I,0))</f>
        <v>Casablanca</v>
      </c>
    </row>
    <row r="7326" spans="1:20" x14ac:dyDescent="0.3">
      <c r="A7326" s="1" t="s">
        <v>7370</v>
      </c>
      <c r="B7326" s="1" t="s">
        <v>43</v>
      </c>
      <c r="C7326" s="1" t="s">
        <v>44</v>
      </c>
      <c r="D7326" s="1" t="s">
        <v>45</v>
      </c>
      <c r="E7326" s="1" t="s">
        <v>47</v>
      </c>
      <c r="F7326" s="1" t="s">
        <v>40</v>
      </c>
      <c r="G7326">
        <v>13355.03</v>
      </c>
      <c r="H7326">
        <v>5</v>
      </c>
      <c r="I7326">
        <v>66775.149999999994</v>
      </c>
      <c r="J7326">
        <v>4.49</v>
      </c>
      <c r="K7326">
        <v>926</v>
      </c>
      <c r="L7326" s="2">
        <v>45327</v>
      </c>
      <c r="O7326" t="str">
        <f>IF(ecommerce_10000[[#This Row],[Platform]]="Souq","sq",ecommerce_10000[[#This Row],[Platform]])</f>
        <v>Amazon</v>
      </c>
      <c r="P7326" t="str">
        <f>IF(E7326="Souq","sq",IF(E7326="Jumia","Jum",E7326))</f>
        <v>Amazon</v>
      </c>
      <c r="Q7326">
        <f>VLOOKUP(ecommerce_10000[[#This Row],[City]],F:I,4,FALSE)</f>
        <v>99349.3</v>
      </c>
      <c r="R7326" s="1">
        <f>SUMIF(C:C,ecommerce_10000[[#This Row],[Category]],I:I)</f>
        <v>31420413.200000018</v>
      </c>
      <c r="S7326" s="1">
        <f>SUMIFS(I:I,C:C,C7326)</f>
        <v>31420413.200000018</v>
      </c>
      <c r="T7326" s="1" t="str">
        <f>INDEX(F:F,MATCH(ecommerce_10000[[#This Row],[TotalAmount]],I:I,0))</f>
        <v>Riyadh</v>
      </c>
    </row>
    <row r="7327" spans="1:20" x14ac:dyDescent="0.3">
      <c r="A7327" s="1" t="s">
        <v>7371</v>
      </c>
      <c r="B7327" s="1" t="s">
        <v>38</v>
      </c>
      <c r="C7327" s="1" t="s">
        <v>20</v>
      </c>
      <c r="D7327" s="1" t="s">
        <v>39</v>
      </c>
      <c r="E7327" s="1" t="s">
        <v>22</v>
      </c>
      <c r="F7327" s="1" t="s">
        <v>28</v>
      </c>
      <c r="G7327">
        <v>10522.06</v>
      </c>
      <c r="H7327">
        <v>4</v>
      </c>
      <c r="I7327">
        <v>42088.24</v>
      </c>
      <c r="J7327">
        <v>2.52</v>
      </c>
      <c r="K7327">
        <v>3096</v>
      </c>
      <c r="L7327" s="2">
        <v>45600</v>
      </c>
      <c r="O7327" t="str">
        <f>IF(ecommerce_10000[[#This Row],[Platform]]="Souq","sq",ecommerce_10000[[#This Row],[Platform]])</f>
        <v>Jumia</v>
      </c>
      <c r="P7327" t="str">
        <f>IF(E7327="Souq","sq",IF(E7327="Jumia","Jum",E7327))</f>
        <v>Jum</v>
      </c>
      <c r="Q7327">
        <f>VLOOKUP(ecommerce_10000[[#This Row],[City]],F:I,4,FALSE)</f>
        <v>26648.76</v>
      </c>
      <c r="R7327" s="1">
        <f>SUMIF(C:C,ecommerce_10000[[#This Row],[Category]],I:I)</f>
        <v>91504159.730000004</v>
      </c>
      <c r="S7327" s="1">
        <f>SUMIFS(I:I,C:C,C7327)</f>
        <v>91504159.730000004</v>
      </c>
      <c r="T7327" s="1" t="str">
        <f>INDEX(F:F,MATCH(ecommerce_10000[[#This Row],[TotalAmount]],I:I,0))</f>
        <v>Casablanca</v>
      </c>
    </row>
    <row r="7328" spans="1:20" x14ac:dyDescent="0.3">
      <c r="A7328" s="1" t="s">
        <v>7372</v>
      </c>
      <c r="B7328" s="1" t="s">
        <v>35</v>
      </c>
      <c r="C7328" s="1" t="s">
        <v>14</v>
      </c>
      <c r="D7328" s="1" t="s">
        <v>36</v>
      </c>
      <c r="E7328" s="1" t="s">
        <v>47</v>
      </c>
      <c r="F7328" s="1" t="s">
        <v>62</v>
      </c>
      <c r="G7328">
        <v>15793.8</v>
      </c>
      <c r="H7328">
        <v>1</v>
      </c>
      <c r="I7328">
        <v>15793.8</v>
      </c>
      <c r="J7328">
        <v>3.31</v>
      </c>
      <c r="K7328">
        <v>573</v>
      </c>
      <c r="L7328" s="2">
        <v>45421</v>
      </c>
      <c r="O7328" t="str">
        <f>IF(ecommerce_10000[[#This Row],[Platform]]="Souq","sq",ecommerce_10000[[#This Row],[Platform]])</f>
        <v>Amazon</v>
      </c>
      <c r="P7328" t="str">
        <f>IF(E7328="Souq","sq",IF(E7328="Jumia","Jum",E7328))</f>
        <v>Amazon</v>
      </c>
      <c r="Q7328">
        <f>VLOOKUP(ecommerce_10000[[#This Row],[City]],F:I,4,FALSE)</f>
        <v>27872.98</v>
      </c>
      <c r="R7328" s="1">
        <f>SUMIF(C:C,ecommerce_10000[[#This Row],[Category]],I:I)</f>
        <v>92327183.770000085</v>
      </c>
      <c r="S7328" s="1">
        <f>SUMIFS(I:I,C:C,C7328)</f>
        <v>92327183.770000085</v>
      </c>
      <c r="T7328" s="1" t="str">
        <f>INDEX(F:F,MATCH(ecommerce_10000[[#This Row],[TotalAmount]],I:I,0))</f>
        <v>Giza</v>
      </c>
    </row>
    <row r="7329" spans="1:20" x14ac:dyDescent="0.3">
      <c r="A7329" s="1" t="s">
        <v>7373</v>
      </c>
      <c r="B7329" s="1" t="s">
        <v>25</v>
      </c>
      <c r="C7329" s="1" t="s">
        <v>26</v>
      </c>
      <c r="D7329" s="1" t="s">
        <v>27</v>
      </c>
      <c r="E7329" s="1" t="s">
        <v>16</v>
      </c>
      <c r="F7329" s="1" t="s">
        <v>33</v>
      </c>
      <c r="G7329">
        <v>3601.59</v>
      </c>
      <c r="H7329">
        <v>3</v>
      </c>
      <c r="I7329">
        <v>10804.77</v>
      </c>
      <c r="J7329">
        <v>1.48</v>
      </c>
      <c r="K7329">
        <v>4036</v>
      </c>
      <c r="L7329" s="2">
        <v>45327</v>
      </c>
      <c r="O7329" t="str">
        <f>IF(ecommerce_10000[[#This Row],[Platform]]="Souq","sq",ecommerce_10000[[#This Row],[Platform]])</f>
        <v>sq</v>
      </c>
      <c r="P7329" t="str">
        <f>IF(E7329="Souq","sq",IF(E7329="Jumia","Jum",E7329))</f>
        <v>sq</v>
      </c>
      <c r="Q7329">
        <f>VLOOKUP(ecommerce_10000[[#This Row],[City]],F:I,4,FALSE)</f>
        <v>3665.44</v>
      </c>
      <c r="R7329" s="1">
        <f>SUMIF(C:C,ecommerce_10000[[#This Row],[Category]],I:I)</f>
        <v>29200970.130000021</v>
      </c>
      <c r="S7329" s="1">
        <f>SUMIFS(I:I,C:C,C7329)</f>
        <v>29200970.130000021</v>
      </c>
      <c r="T7329" s="1" t="str">
        <f>INDEX(F:F,MATCH(ecommerce_10000[[#This Row],[TotalAmount]],I:I,0))</f>
        <v>Dubai</v>
      </c>
    </row>
    <row r="7330" spans="1:20" x14ac:dyDescent="0.3">
      <c r="A7330" s="1" t="s">
        <v>7374</v>
      </c>
      <c r="B7330" s="1" t="s">
        <v>38</v>
      </c>
      <c r="C7330" s="1" t="s">
        <v>20</v>
      </c>
      <c r="D7330" s="1" t="s">
        <v>39</v>
      </c>
      <c r="E7330" s="1" t="s">
        <v>16</v>
      </c>
      <c r="F7330" s="1" t="s">
        <v>23</v>
      </c>
      <c r="G7330">
        <v>3179.87</v>
      </c>
      <c r="H7330">
        <v>5</v>
      </c>
      <c r="I7330">
        <v>15899.35</v>
      </c>
      <c r="J7330">
        <v>4.57</v>
      </c>
      <c r="K7330">
        <v>3413</v>
      </c>
      <c r="L7330" s="2">
        <v>45359</v>
      </c>
      <c r="O7330" t="str">
        <f>IF(ecommerce_10000[[#This Row],[Platform]]="Souq","sq",ecommerce_10000[[#This Row],[Platform]])</f>
        <v>sq</v>
      </c>
      <c r="P7330" t="str">
        <f>IF(E7330="Souq","sq",IF(E7330="Jumia","Jum",E7330))</f>
        <v>sq</v>
      </c>
      <c r="Q7330">
        <f>VLOOKUP(ecommerce_10000[[#This Row],[City]],F:I,4,FALSE)</f>
        <v>13290.4</v>
      </c>
      <c r="R7330" s="1">
        <f>SUMIF(C:C,ecommerce_10000[[#This Row],[Category]],I:I)</f>
        <v>91504159.730000004</v>
      </c>
      <c r="S7330" s="1">
        <f>SUMIFS(I:I,C:C,C7330)</f>
        <v>91504159.730000004</v>
      </c>
      <c r="T7330" s="1" t="str">
        <f>INDEX(F:F,MATCH(ecommerce_10000[[#This Row],[TotalAmount]],I:I,0))</f>
        <v>Alexandria</v>
      </c>
    </row>
    <row r="7331" spans="1:20" x14ac:dyDescent="0.3">
      <c r="A7331" s="1" t="s">
        <v>7375</v>
      </c>
      <c r="B7331" s="1" t="s">
        <v>38</v>
      </c>
      <c r="C7331" s="1" t="s">
        <v>20</v>
      </c>
      <c r="D7331" s="1" t="s">
        <v>39</v>
      </c>
      <c r="E7331" s="1" t="s">
        <v>47</v>
      </c>
      <c r="F7331" s="1" t="s">
        <v>33</v>
      </c>
      <c r="G7331">
        <v>1212.1099999999999</v>
      </c>
      <c r="H7331">
        <v>1</v>
      </c>
      <c r="I7331">
        <v>1212.1099999999999</v>
      </c>
      <c r="J7331">
        <v>2.4900000000000002</v>
      </c>
      <c r="K7331">
        <v>610</v>
      </c>
      <c r="L7331" s="2">
        <v>45321</v>
      </c>
      <c r="O7331" t="str">
        <f>IF(ecommerce_10000[[#This Row],[Platform]]="Souq","sq",ecommerce_10000[[#This Row],[Platform]])</f>
        <v>Amazon</v>
      </c>
      <c r="P7331" t="str">
        <f>IF(E7331="Souq","sq",IF(E7331="Jumia","Jum",E7331))</f>
        <v>Amazon</v>
      </c>
      <c r="Q7331">
        <f>VLOOKUP(ecommerce_10000[[#This Row],[City]],F:I,4,FALSE)</f>
        <v>3665.44</v>
      </c>
      <c r="R7331" s="1">
        <f>SUMIF(C:C,ecommerce_10000[[#This Row],[Category]],I:I)</f>
        <v>91504159.730000004</v>
      </c>
      <c r="S7331" s="1">
        <f>SUMIFS(I:I,C:C,C7331)</f>
        <v>91504159.730000004</v>
      </c>
      <c r="T7331" s="1" t="str">
        <f>INDEX(F:F,MATCH(ecommerce_10000[[#This Row],[TotalAmount]],I:I,0))</f>
        <v>Dubai</v>
      </c>
    </row>
    <row r="7332" spans="1:20" x14ac:dyDescent="0.3">
      <c r="A7332" s="1" t="s">
        <v>7376</v>
      </c>
      <c r="B7332" s="1" t="s">
        <v>19</v>
      </c>
      <c r="C7332" s="1" t="s">
        <v>20</v>
      </c>
      <c r="D7332" s="1" t="s">
        <v>21</v>
      </c>
      <c r="E7332" s="1" t="s">
        <v>47</v>
      </c>
      <c r="F7332" s="1" t="s">
        <v>40</v>
      </c>
      <c r="G7332">
        <v>8996.32</v>
      </c>
      <c r="H7332">
        <v>3</v>
      </c>
      <c r="I7332">
        <v>26988.959999999999</v>
      </c>
      <c r="J7332">
        <v>4.7300000000000004</v>
      </c>
      <c r="K7332">
        <v>620</v>
      </c>
      <c r="L7332" s="2">
        <v>45503</v>
      </c>
      <c r="O7332" t="str">
        <f>IF(ecommerce_10000[[#This Row],[Platform]]="Souq","sq",ecommerce_10000[[#This Row],[Platform]])</f>
        <v>Amazon</v>
      </c>
      <c r="P7332" t="str">
        <f>IF(E7332="Souq","sq",IF(E7332="Jumia","Jum",E7332))</f>
        <v>Amazon</v>
      </c>
      <c r="Q7332">
        <f>VLOOKUP(ecommerce_10000[[#This Row],[City]],F:I,4,FALSE)</f>
        <v>99349.3</v>
      </c>
      <c r="R7332" s="1">
        <f>SUMIF(C:C,ecommerce_10000[[#This Row],[Category]],I:I)</f>
        <v>91504159.730000004</v>
      </c>
      <c r="S7332" s="1">
        <f>SUMIFS(I:I,C:C,C7332)</f>
        <v>91504159.730000004</v>
      </c>
      <c r="T7332" s="1" t="str">
        <f>INDEX(F:F,MATCH(ecommerce_10000[[#This Row],[TotalAmount]],I:I,0))</f>
        <v>Riyadh</v>
      </c>
    </row>
    <row r="7333" spans="1:20" x14ac:dyDescent="0.3">
      <c r="A7333" s="1" t="s">
        <v>7377</v>
      </c>
      <c r="B7333" s="1" t="s">
        <v>43</v>
      </c>
      <c r="C7333" s="1" t="s">
        <v>44</v>
      </c>
      <c r="D7333" s="1" t="s">
        <v>45</v>
      </c>
      <c r="E7333" s="1" t="s">
        <v>22</v>
      </c>
      <c r="F7333" s="1" t="s">
        <v>17</v>
      </c>
      <c r="G7333">
        <v>17342.64</v>
      </c>
      <c r="H7333">
        <v>1</v>
      </c>
      <c r="I7333">
        <v>17342.64</v>
      </c>
      <c r="J7333">
        <v>4.9400000000000004</v>
      </c>
      <c r="K7333">
        <v>3595</v>
      </c>
      <c r="L7333" s="2">
        <v>45599</v>
      </c>
      <c r="O7333" t="str">
        <f>IF(ecommerce_10000[[#This Row],[Platform]]="Souq","sq",ecommerce_10000[[#This Row],[Platform]])</f>
        <v>Jumia</v>
      </c>
      <c r="P7333" t="str">
        <f>IF(E7333="Souq","sq",IF(E7333="Jumia","Jum",E7333))</f>
        <v>Jum</v>
      </c>
      <c r="Q7333">
        <f>VLOOKUP(ecommerce_10000[[#This Row],[City]],F:I,4,FALSE)</f>
        <v>16284.02</v>
      </c>
      <c r="R7333" s="1">
        <f>SUMIF(C:C,ecommerce_10000[[#This Row],[Category]],I:I)</f>
        <v>31420413.200000018</v>
      </c>
      <c r="S7333" s="1">
        <f>SUMIFS(I:I,C:C,C7333)</f>
        <v>31420413.200000018</v>
      </c>
      <c r="T7333" s="1" t="str">
        <f>INDEX(F:F,MATCH(ecommerce_10000[[#This Row],[TotalAmount]],I:I,0))</f>
        <v>Cairo</v>
      </c>
    </row>
    <row r="7334" spans="1:20" x14ac:dyDescent="0.3">
      <c r="A7334" s="1" t="s">
        <v>7378</v>
      </c>
      <c r="B7334" s="1" t="s">
        <v>49</v>
      </c>
      <c r="C7334" s="1" t="s">
        <v>14</v>
      </c>
      <c r="D7334" s="1" t="s">
        <v>50</v>
      </c>
      <c r="E7334" s="1" t="s">
        <v>47</v>
      </c>
      <c r="F7334" s="1" t="s">
        <v>40</v>
      </c>
      <c r="G7334">
        <v>16464.330000000002</v>
      </c>
      <c r="H7334">
        <v>4</v>
      </c>
      <c r="I7334">
        <v>65857.320000000007</v>
      </c>
      <c r="J7334">
        <v>1.42</v>
      </c>
      <c r="K7334">
        <v>1050</v>
      </c>
      <c r="L7334" s="2">
        <v>45328</v>
      </c>
      <c r="O7334" t="str">
        <f>IF(ecommerce_10000[[#This Row],[Platform]]="Souq","sq",ecommerce_10000[[#This Row],[Platform]])</f>
        <v>Amazon</v>
      </c>
      <c r="P7334" t="str">
        <f>IF(E7334="Souq","sq",IF(E7334="Jumia","Jum",E7334))</f>
        <v>Amazon</v>
      </c>
      <c r="Q7334">
        <f>VLOOKUP(ecommerce_10000[[#This Row],[City]],F:I,4,FALSE)</f>
        <v>99349.3</v>
      </c>
      <c r="R7334" s="1">
        <f>SUMIF(C:C,ecommerce_10000[[#This Row],[Category]],I:I)</f>
        <v>92327183.770000085</v>
      </c>
      <c r="S7334" s="1">
        <f>SUMIFS(I:I,C:C,C7334)</f>
        <v>92327183.770000085</v>
      </c>
      <c r="T7334" s="1" t="str">
        <f>INDEX(F:F,MATCH(ecommerce_10000[[#This Row],[TotalAmount]],I:I,0))</f>
        <v>Riyadh</v>
      </c>
    </row>
    <row r="7335" spans="1:20" x14ac:dyDescent="0.3">
      <c r="A7335" s="1" t="s">
        <v>7379</v>
      </c>
      <c r="B7335" s="1" t="s">
        <v>43</v>
      </c>
      <c r="C7335" s="1" t="s">
        <v>44</v>
      </c>
      <c r="D7335" s="1" t="s">
        <v>45</v>
      </c>
      <c r="E7335" s="1" t="s">
        <v>22</v>
      </c>
      <c r="F7335" s="1" t="s">
        <v>62</v>
      </c>
      <c r="G7335">
        <v>9000.2999999999993</v>
      </c>
      <c r="H7335">
        <v>1</v>
      </c>
      <c r="I7335">
        <v>9000.2999999999993</v>
      </c>
      <c r="J7335">
        <v>3.79</v>
      </c>
      <c r="K7335">
        <v>1086</v>
      </c>
      <c r="L7335" s="2">
        <v>45353</v>
      </c>
      <c r="O7335" t="str">
        <f>IF(ecommerce_10000[[#This Row],[Platform]]="Souq","sq",ecommerce_10000[[#This Row],[Platform]])</f>
        <v>Jumia</v>
      </c>
      <c r="P7335" t="str">
        <f>IF(E7335="Souq","sq",IF(E7335="Jumia","Jum",E7335))</f>
        <v>Jum</v>
      </c>
      <c r="Q7335">
        <f>VLOOKUP(ecommerce_10000[[#This Row],[City]],F:I,4,FALSE)</f>
        <v>27872.98</v>
      </c>
      <c r="R7335" s="1">
        <f>SUMIF(C:C,ecommerce_10000[[#This Row],[Category]],I:I)</f>
        <v>31420413.200000018</v>
      </c>
      <c r="S7335" s="1">
        <f>SUMIFS(I:I,C:C,C7335)</f>
        <v>31420413.200000018</v>
      </c>
      <c r="T7335" s="1" t="str">
        <f>INDEX(F:F,MATCH(ecommerce_10000[[#This Row],[TotalAmount]],I:I,0))</f>
        <v>Giza</v>
      </c>
    </row>
    <row r="7336" spans="1:20" x14ac:dyDescent="0.3">
      <c r="A7336" s="1" t="s">
        <v>7380</v>
      </c>
      <c r="B7336" s="1" t="s">
        <v>13</v>
      </c>
      <c r="C7336" s="1" t="s">
        <v>14</v>
      </c>
      <c r="D7336" s="1" t="s">
        <v>15</v>
      </c>
      <c r="E7336" s="1" t="s">
        <v>16</v>
      </c>
      <c r="F7336" s="1" t="s">
        <v>23</v>
      </c>
      <c r="G7336">
        <v>12166.67</v>
      </c>
      <c r="H7336">
        <v>4</v>
      </c>
      <c r="I7336">
        <v>48666.68</v>
      </c>
      <c r="J7336">
        <v>1.41</v>
      </c>
      <c r="K7336">
        <v>1630</v>
      </c>
      <c r="L7336" s="2">
        <v>45479</v>
      </c>
      <c r="O7336" t="str">
        <f>IF(ecommerce_10000[[#This Row],[Platform]]="Souq","sq",ecommerce_10000[[#This Row],[Platform]])</f>
        <v>sq</v>
      </c>
      <c r="P7336" t="str">
        <f>IF(E7336="Souq","sq",IF(E7336="Jumia","Jum",E7336))</f>
        <v>sq</v>
      </c>
      <c r="Q7336">
        <f>VLOOKUP(ecommerce_10000[[#This Row],[City]],F:I,4,FALSE)</f>
        <v>13290.4</v>
      </c>
      <c r="R7336" s="1">
        <f>SUMIF(C:C,ecommerce_10000[[#This Row],[Category]],I:I)</f>
        <v>92327183.770000085</v>
      </c>
      <c r="S7336" s="1">
        <f>SUMIFS(I:I,C:C,C7336)</f>
        <v>92327183.770000085</v>
      </c>
      <c r="T7336" s="1" t="str">
        <f>INDEX(F:F,MATCH(ecommerce_10000[[#This Row],[TotalAmount]],I:I,0))</f>
        <v>Alexandria</v>
      </c>
    </row>
    <row r="7337" spans="1:20" x14ac:dyDescent="0.3">
      <c r="A7337" s="1" t="s">
        <v>7381</v>
      </c>
      <c r="B7337" s="1" t="s">
        <v>53</v>
      </c>
      <c r="C7337" s="1" t="s">
        <v>31</v>
      </c>
      <c r="D7337" s="1" t="s">
        <v>54</v>
      </c>
      <c r="E7337" s="1" t="s">
        <v>47</v>
      </c>
      <c r="F7337" s="1" t="s">
        <v>40</v>
      </c>
      <c r="G7337">
        <v>17770.2</v>
      </c>
      <c r="H7337">
        <v>5</v>
      </c>
      <c r="I7337">
        <v>88851</v>
      </c>
      <c r="J7337">
        <v>4.7300000000000004</v>
      </c>
      <c r="K7337">
        <v>311</v>
      </c>
      <c r="L7337" s="2">
        <v>45492</v>
      </c>
      <c r="O7337" t="str">
        <f>IF(ecommerce_10000[[#This Row],[Platform]]="Souq","sq",ecommerce_10000[[#This Row],[Platform]])</f>
        <v>Amazon</v>
      </c>
      <c r="P7337" t="str">
        <f>IF(E7337="Souq","sq",IF(E7337="Jumia","Jum",E7337))</f>
        <v>Amazon</v>
      </c>
      <c r="Q7337">
        <f>VLOOKUP(ecommerce_10000[[#This Row],[City]],F:I,4,FALSE)</f>
        <v>99349.3</v>
      </c>
      <c r="R7337" s="1">
        <f>SUMIF(C:C,ecommerce_10000[[#This Row],[Category]],I:I)</f>
        <v>57542997.559999913</v>
      </c>
      <c r="S7337" s="1">
        <f>SUMIFS(I:I,C:C,C7337)</f>
        <v>57542997.559999913</v>
      </c>
      <c r="T7337" s="1" t="str">
        <f>INDEX(F:F,MATCH(ecommerce_10000[[#This Row],[TotalAmount]],I:I,0))</f>
        <v>Riyadh</v>
      </c>
    </row>
    <row r="7338" spans="1:20" x14ac:dyDescent="0.3">
      <c r="A7338" s="1" t="s">
        <v>7382</v>
      </c>
      <c r="B7338" s="1" t="s">
        <v>65</v>
      </c>
      <c r="C7338" s="1" t="s">
        <v>20</v>
      </c>
      <c r="D7338" s="1" t="s">
        <v>66</v>
      </c>
      <c r="E7338" s="1" t="s">
        <v>47</v>
      </c>
      <c r="F7338" s="1" t="s">
        <v>28</v>
      </c>
      <c r="G7338">
        <v>18029.96</v>
      </c>
      <c r="H7338">
        <v>5</v>
      </c>
      <c r="I7338">
        <v>90149.8</v>
      </c>
      <c r="J7338">
        <v>2.85</v>
      </c>
      <c r="K7338">
        <v>4171</v>
      </c>
      <c r="L7338" s="2">
        <v>45321</v>
      </c>
      <c r="O7338" t="str">
        <f>IF(ecommerce_10000[[#This Row],[Platform]]="Souq","sq",ecommerce_10000[[#This Row],[Platform]])</f>
        <v>Amazon</v>
      </c>
      <c r="P7338" t="str">
        <f>IF(E7338="Souq","sq",IF(E7338="Jumia","Jum",E7338))</f>
        <v>Amazon</v>
      </c>
      <c r="Q7338">
        <f>VLOOKUP(ecommerce_10000[[#This Row],[City]],F:I,4,FALSE)</f>
        <v>26648.76</v>
      </c>
      <c r="R7338" s="1">
        <f>SUMIF(C:C,ecommerce_10000[[#This Row],[Category]],I:I)</f>
        <v>91504159.730000004</v>
      </c>
      <c r="S7338" s="1">
        <f>SUMIFS(I:I,C:C,C7338)</f>
        <v>91504159.730000004</v>
      </c>
      <c r="T7338" s="1" t="str">
        <f>INDEX(F:F,MATCH(ecommerce_10000[[#This Row],[TotalAmount]],I:I,0))</f>
        <v>Casablanca</v>
      </c>
    </row>
    <row r="7339" spans="1:20" x14ac:dyDescent="0.3">
      <c r="A7339" s="1" t="s">
        <v>7383</v>
      </c>
      <c r="B7339" s="1" t="s">
        <v>65</v>
      </c>
      <c r="C7339" s="1" t="s">
        <v>20</v>
      </c>
      <c r="D7339" s="1" t="s">
        <v>66</v>
      </c>
      <c r="E7339" s="1" t="s">
        <v>22</v>
      </c>
      <c r="F7339" s="1" t="s">
        <v>62</v>
      </c>
      <c r="G7339">
        <v>4850.29</v>
      </c>
      <c r="H7339">
        <v>4</v>
      </c>
      <c r="I7339">
        <v>19401.16</v>
      </c>
      <c r="J7339">
        <v>4.16</v>
      </c>
      <c r="K7339">
        <v>725</v>
      </c>
      <c r="L7339" s="2">
        <v>45595</v>
      </c>
      <c r="O7339" t="str">
        <f>IF(ecommerce_10000[[#This Row],[Platform]]="Souq","sq",ecommerce_10000[[#This Row],[Platform]])</f>
        <v>Jumia</v>
      </c>
      <c r="P7339" t="str">
        <f>IF(E7339="Souq","sq",IF(E7339="Jumia","Jum",E7339))</f>
        <v>Jum</v>
      </c>
      <c r="Q7339">
        <f>VLOOKUP(ecommerce_10000[[#This Row],[City]],F:I,4,FALSE)</f>
        <v>27872.98</v>
      </c>
      <c r="R7339" s="1">
        <f>SUMIF(C:C,ecommerce_10000[[#This Row],[Category]],I:I)</f>
        <v>91504159.730000004</v>
      </c>
      <c r="S7339" s="1">
        <f>SUMIFS(I:I,C:C,C7339)</f>
        <v>91504159.730000004</v>
      </c>
      <c r="T7339" s="1" t="str">
        <f>INDEX(F:F,MATCH(ecommerce_10000[[#This Row],[TotalAmount]],I:I,0))</f>
        <v>Giza</v>
      </c>
    </row>
    <row r="7340" spans="1:20" x14ac:dyDescent="0.3">
      <c r="A7340" s="1" t="s">
        <v>7384</v>
      </c>
      <c r="B7340" s="1" t="s">
        <v>38</v>
      </c>
      <c r="C7340" s="1" t="s">
        <v>20</v>
      </c>
      <c r="D7340" s="1" t="s">
        <v>39</v>
      </c>
      <c r="E7340" s="1" t="s">
        <v>22</v>
      </c>
      <c r="F7340" s="1" t="s">
        <v>33</v>
      </c>
      <c r="G7340">
        <v>15614.62</v>
      </c>
      <c r="H7340">
        <v>4</v>
      </c>
      <c r="I7340">
        <v>62458.48</v>
      </c>
      <c r="J7340">
        <v>1.68</v>
      </c>
      <c r="K7340">
        <v>2091</v>
      </c>
      <c r="L7340" s="2">
        <v>45368</v>
      </c>
      <c r="O7340" t="str">
        <f>IF(ecommerce_10000[[#This Row],[Platform]]="Souq","sq",ecommerce_10000[[#This Row],[Platform]])</f>
        <v>Jumia</v>
      </c>
      <c r="P7340" t="str">
        <f>IF(E7340="Souq","sq",IF(E7340="Jumia","Jum",E7340))</f>
        <v>Jum</v>
      </c>
      <c r="Q7340">
        <f>VLOOKUP(ecommerce_10000[[#This Row],[City]],F:I,4,FALSE)</f>
        <v>3665.44</v>
      </c>
      <c r="R7340" s="1">
        <f>SUMIF(C:C,ecommerce_10000[[#This Row],[Category]],I:I)</f>
        <v>91504159.730000004</v>
      </c>
      <c r="S7340" s="1">
        <f>SUMIFS(I:I,C:C,C7340)</f>
        <v>91504159.730000004</v>
      </c>
      <c r="T7340" s="1" t="str">
        <f>INDEX(F:F,MATCH(ecommerce_10000[[#This Row],[TotalAmount]],I:I,0))</f>
        <v>Dubai</v>
      </c>
    </row>
    <row r="7341" spans="1:20" x14ac:dyDescent="0.3">
      <c r="A7341" s="1" t="s">
        <v>7385</v>
      </c>
      <c r="B7341" s="1" t="s">
        <v>65</v>
      </c>
      <c r="C7341" s="1" t="s">
        <v>20</v>
      </c>
      <c r="D7341" s="1" t="s">
        <v>66</v>
      </c>
      <c r="E7341" s="1" t="s">
        <v>22</v>
      </c>
      <c r="F7341" s="1" t="s">
        <v>23</v>
      </c>
      <c r="G7341">
        <v>18286.3</v>
      </c>
      <c r="H7341">
        <v>1</v>
      </c>
      <c r="I7341">
        <v>18286.3</v>
      </c>
      <c r="J7341">
        <v>1.78</v>
      </c>
      <c r="K7341">
        <v>1412</v>
      </c>
      <c r="L7341" s="2">
        <v>45405</v>
      </c>
      <c r="O7341" t="str">
        <f>IF(ecommerce_10000[[#This Row],[Platform]]="Souq","sq",ecommerce_10000[[#This Row],[Platform]])</f>
        <v>Jumia</v>
      </c>
      <c r="P7341" t="str">
        <f>IF(E7341="Souq","sq",IF(E7341="Jumia","Jum",E7341))</f>
        <v>Jum</v>
      </c>
      <c r="Q7341">
        <f>VLOOKUP(ecommerce_10000[[#This Row],[City]],F:I,4,FALSE)</f>
        <v>13290.4</v>
      </c>
      <c r="R7341" s="1">
        <f>SUMIF(C:C,ecommerce_10000[[#This Row],[Category]],I:I)</f>
        <v>91504159.730000004</v>
      </c>
      <c r="S7341" s="1">
        <f>SUMIFS(I:I,C:C,C7341)</f>
        <v>91504159.730000004</v>
      </c>
      <c r="T7341" s="1" t="str">
        <f>INDEX(F:F,MATCH(ecommerce_10000[[#This Row],[TotalAmount]],I:I,0))</f>
        <v>Alexandria</v>
      </c>
    </row>
    <row r="7342" spans="1:20" x14ac:dyDescent="0.3">
      <c r="A7342" s="1" t="s">
        <v>7386</v>
      </c>
      <c r="B7342" s="1" t="s">
        <v>53</v>
      </c>
      <c r="C7342" s="1" t="s">
        <v>31</v>
      </c>
      <c r="D7342" s="1" t="s">
        <v>54</v>
      </c>
      <c r="E7342" s="1" t="s">
        <v>47</v>
      </c>
      <c r="F7342" s="1" t="s">
        <v>23</v>
      </c>
      <c r="G7342">
        <v>18173.560000000001</v>
      </c>
      <c r="H7342">
        <v>5</v>
      </c>
      <c r="I7342">
        <v>90867.8</v>
      </c>
      <c r="J7342">
        <v>1.46</v>
      </c>
      <c r="K7342">
        <v>3119</v>
      </c>
      <c r="L7342" s="2">
        <v>45437</v>
      </c>
      <c r="O7342" t="str">
        <f>IF(ecommerce_10000[[#This Row],[Platform]]="Souq","sq",ecommerce_10000[[#This Row],[Platform]])</f>
        <v>Amazon</v>
      </c>
      <c r="P7342" t="str">
        <f>IF(E7342="Souq","sq",IF(E7342="Jumia","Jum",E7342))</f>
        <v>Amazon</v>
      </c>
      <c r="Q7342">
        <f>VLOOKUP(ecommerce_10000[[#This Row],[City]],F:I,4,FALSE)</f>
        <v>13290.4</v>
      </c>
      <c r="R7342" s="1">
        <f>SUMIF(C:C,ecommerce_10000[[#This Row],[Category]],I:I)</f>
        <v>57542997.559999913</v>
      </c>
      <c r="S7342" s="1">
        <f>SUMIFS(I:I,C:C,C7342)</f>
        <v>57542997.559999913</v>
      </c>
      <c r="T7342" s="1" t="str">
        <f>INDEX(F:F,MATCH(ecommerce_10000[[#This Row],[TotalAmount]],I:I,0))</f>
        <v>Alexandria</v>
      </c>
    </row>
    <row r="7343" spans="1:20" x14ac:dyDescent="0.3">
      <c r="A7343" s="1" t="s">
        <v>7387</v>
      </c>
      <c r="B7343" s="1" t="s">
        <v>65</v>
      </c>
      <c r="C7343" s="1" t="s">
        <v>20</v>
      </c>
      <c r="D7343" s="1" t="s">
        <v>66</v>
      </c>
      <c r="E7343" s="1" t="s">
        <v>47</v>
      </c>
      <c r="F7343" s="1" t="s">
        <v>40</v>
      </c>
      <c r="G7343">
        <v>18170.03</v>
      </c>
      <c r="H7343">
        <v>1</v>
      </c>
      <c r="I7343">
        <v>18170.03</v>
      </c>
      <c r="J7343">
        <v>1.08</v>
      </c>
      <c r="K7343">
        <v>1400</v>
      </c>
      <c r="L7343" s="2">
        <v>45562</v>
      </c>
      <c r="O7343" t="str">
        <f>IF(ecommerce_10000[[#This Row],[Platform]]="Souq","sq",ecommerce_10000[[#This Row],[Platform]])</f>
        <v>Amazon</v>
      </c>
      <c r="P7343" t="str">
        <f>IF(E7343="Souq","sq",IF(E7343="Jumia","Jum",E7343))</f>
        <v>Amazon</v>
      </c>
      <c r="Q7343">
        <f>VLOOKUP(ecommerce_10000[[#This Row],[City]],F:I,4,FALSE)</f>
        <v>99349.3</v>
      </c>
      <c r="R7343" s="1">
        <f>SUMIF(C:C,ecommerce_10000[[#This Row],[Category]],I:I)</f>
        <v>91504159.730000004</v>
      </c>
      <c r="S7343" s="1">
        <f>SUMIFS(I:I,C:C,C7343)</f>
        <v>91504159.730000004</v>
      </c>
      <c r="T7343" s="1" t="str">
        <f>INDEX(F:F,MATCH(ecommerce_10000[[#This Row],[TotalAmount]],I:I,0))</f>
        <v>Riyadh</v>
      </c>
    </row>
    <row r="7344" spans="1:20" x14ac:dyDescent="0.3">
      <c r="A7344" s="1" t="s">
        <v>7388</v>
      </c>
      <c r="B7344" s="1" t="s">
        <v>25</v>
      </c>
      <c r="C7344" s="1" t="s">
        <v>26</v>
      </c>
      <c r="D7344" s="1" t="s">
        <v>27</v>
      </c>
      <c r="E7344" s="1" t="s">
        <v>22</v>
      </c>
      <c r="F7344" s="1" t="s">
        <v>33</v>
      </c>
      <c r="G7344">
        <v>14719.62</v>
      </c>
      <c r="H7344">
        <v>3</v>
      </c>
      <c r="I7344">
        <v>44158.86</v>
      </c>
      <c r="J7344">
        <v>4.74</v>
      </c>
      <c r="K7344">
        <v>3686</v>
      </c>
      <c r="L7344" s="2">
        <v>45363</v>
      </c>
      <c r="O7344" t="str">
        <f>IF(ecommerce_10000[[#This Row],[Platform]]="Souq","sq",ecommerce_10000[[#This Row],[Platform]])</f>
        <v>Jumia</v>
      </c>
      <c r="P7344" t="str">
        <f>IF(E7344="Souq","sq",IF(E7344="Jumia","Jum",E7344))</f>
        <v>Jum</v>
      </c>
      <c r="Q7344">
        <f>VLOOKUP(ecommerce_10000[[#This Row],[City]],F:I,4,FALSE)</f>
        <v>3665.44</v>
      </c>
      <c r="R7344" s="1">
        <f>SUMIF(C:C,ecommerce_10000[[#This Row],[Category]],I:I)</f>
        <v>29200970.130000021</v>
      </c>
      <c r="S7344" s="1">
        <f>SUMIFS(I:I,C:C,C7344)</f>
        <v>29200970.130000021</v>
      </c>
      <c r="T7344" s="1" t="str">
        <f>INDEX(F:F,MATCH(ecommerce_10000[[#This Row],[TotalAmount]],I:I,0))</f>
        <v>Dubai</v>
      </c>
    </row>
    <row r="7345" spans="1:20" x14ac:dyDescent="0.3">
      <c r="A7345" s="1" t="s">
        <v>7389</v>
      </c>
      <c r="B7345" s="1" t="s">
        <v>35</v>
      </c>
      <c r="C7345" s="1" t="s">
        <v>14</v>
      </c>
      <c r="D7345" s="1" t="s">
        <v>36</v>
      </c>
      <c r="E7345" s="1" t="s">
        <v>22</v>
      </c>
      <c r="F7345" s="1" t="s">
        <v>17</v>
      </c>
      <c r="G7345">
        <v>5857.06</v>
      </c>
      <c r="H7345">
        <v>3</v>
      </c>
      <c r="I7345">
        <v>17571.18</v>
      </c>
      <c r="J7345">
        <v>2.5099999999999998</v>
      </c>
      <c r="K7345">
        <v>1672</v>
      </c>
      <c r="L7345" s="2">
        <v>45592</v>
      </c>
      <c r="O7345" t="str">
        <f>IF(ecommerce_10000[[#This Row],[Platform]]="Souq","sq",ecommerce_10000[[#This Row],[Platform]])</f>
        <v>Jumia</v>
      </c>
      <c r="P7345" t="str">
        <f>IF(E7345="Souq","sq",IF(E7345="Jumia","Jum",E7345))</f>
        <v>Jum</v>
      </c>
      <c r="Q7345">
        <f>VLOOKUP(ecommerce_10000[[#This Row],[City]],F:I,4,FALSE)</f>
        <v>16284.02</v>
      </c>
      <c r="R7345" s="1">
        <f>SUMIF(C:C,ecommerce_10000[[#This Row],[Category]],I:I)</f>
        <v>92327183.770000085</v>
      </c>
      <c r="S7345" s="1">
        <f>SUMIFS(I:I,C:C,C7345)</f>
        <v>92327183.770000085</v>
      </c>
      <c r="T7345" s="1" t="str">
        <f>INDEX(F:F,MATCH(ecommerce_10000[[#This Row],[TotalAmount]],I:I,0))</f>
        <v>Cairo</v>
      </c>
    </row>
    <row r="7346" spans="1:20" x14ac:dyDescent="0.3">
      <c r="A7346" s="1" t="s">
        <v>7390</v>
      </c>
      <c r="B7346" s="1" t="s">
        <v>19</v>
      </c>
      <c r="C7346" s="1" t="s">
        <v>20</v>
      </c>
      <c r="D7346" s="1" t="s">
        <v>21</v>
      </c>
      <c r="E7346" s="1" t="s">
        <v>22</v>
      </c>
      <c r="F7346" s="1" t="s">
        <v>62</v>
      </c>
      <c r="G7346">
        <v>7068.24</v>
      </c>
      <c r="H7346">
        <v>4</v>
      </c>
      <c r="I7346">
        <v>28272.959999999999</v>
      </c>
      <c r="J7346">
        <v>2.58</v>
      </c>
      <c r="K7346">
        <v>1674</v>
      </c>
      <c r="L7346" s="2">
        <v>45305</v>
      </c>
      <c r="O7346" t="str">
        <f>IF(ecommerce_10000[[#This Row],[Platform]]="Souq","sq",ecommerce_10000[[#This Row],[Platform]])</f>
        <v>Jumia</v>
      </c>
      <c r="P7346" t="str">
        <f>IF(E7346="Souq","sq",IF(E7346="Jumia","Jum",E7346))</f>
        <v>Jum</v>
      </c>
      <c r="Q7346">
        <f>VLOOKUP(ecommerce_10000[[#This Row],[City]],F:I,4,FALSE)</f>
        <v>27872.98</v>
      </c>
      <c r="R7346" s="1">
        <f>SUMIF(C:C,ecommerce_10000[[#This Row],[Category]],I:I)</f>
        <v>91504159.730000004</v>
      </c>
      <c r="S7346" s="1">
        <f>SUMIFS(I:I,C:C,C7346)</f>
        <v>91504159.730000004</v>
      </c>
      <c r="T7346" s="1" t="str">
        <f>INDEX(F:F,MATCH(ecommerce_10000[[#This Row],[TotalAmount]],I:I,0))</f>
        <v>Giza</v>
      </c>
    </row>
    <row r="7347" spans="1:20" x14ac:dyDescent="0.3">
      <c r="A7347" s="1" t="s">
        <v>7391</v>
      </c>
      <c r="B7347" s="1" t="s">
        <v>53</v>
      </c>
      <c r="C7347" s="1" t="s">
        <v>31</v>
      </c>
      <c r="D7347" s="1" t="s">
        <v>54</v>
      </c>
      <c r="E7347" s="1" t="s">
        <v>22</v>
      </c>
      <c r="F7347" s="1" t="s">
        <v>17</v>
      </c>
      <c r="G7347">
        <v>6450.04</v>
      </c>
      <c r="H7347">
        <v>2</v>
      </c>
      <c r="I7347">
        <v>12900.08</v>
      </c>
      <c r="J7347">
        <v>4.9800000000000004</v>
      </c>
      <c r="K7347">
        <v>462</v>
      </c>
      <c r="L7347" s="2">
        <v>45324</v>
      </c>
      <c r="O7347" t="str">
        <f>IF(ecommerce_10000[[#This Row],[Platform]]="Souq","sq",ecommerce_10000[[#This Row],[Platform]])</f>
        <v>Jumia</v>
      </c>
      <c r="P7347" t="str">
        <f>IF(E7347="Souq","sq",IF(E7347="Jumia","Jum",E7347))</f>
        <v>Jum</v>
      </c>
      <c r="Q7347">
        <f>VLOOKUP(ecommerce_10000[[#This Row],[City]],F:I,4,FALSE)</f>
        <v>16284.02</v>
      </c>
      <c r="R7347" s="1">
        <f>SUMIF(C:C,ecommerce_10000[[#This Row],[Category]],I:I)</f>
        <v>57542997.559999913</v>
      </c>
      <c r="S7347" s="1">
        <f>SUMIFS(I:I,C:C,C7347)</f>
        <v>57542997.559999913</v>
      </c>
      <c r="T7347" s="1" t="str">
        <f>INDEX(F:F,MATCH(ecommerce_10000[[#This Row],[TotalAmount]],I:I,0))</f>
        <v>Cairo</v>
      </c>
    </row>
    <row r="7348" spans="1:20" x14ac:dyDescent="0.3">
      <c r="A7348" s="1" t="s">
        <v>7392</v>
      </c>
      <c r="B7348" s="1" t="s">
        <v>38</v>
      </c>
      <c r="C7348" s="1" t="s">
        <v>20</v>
      </c>
      <c r="D7348" s="1" t="s">
        <v>39</v>
      </c>
      <c r="E7348" s="1" t="s">
        <v>47</v>
      </c>
      <c r="F7348" s="1" t="s">
        <v>40</v>
      </c>
      <c r="G7348">
        <v>15755.6</v>
      </c>
      <c r="H7348">
        <v>3</v>
      </c>
      <c r="I7348">
        <v>47266.8</v>
      </c>
      <c r="J7348">
        <v>3.71</v>
      </c>
      <c r="K7348">
        <v>3293</v>
      </c>
      <c r="L7348" s="2">
        <v>45402</v>
      </c>
      <c r="O7348" t="str">
        <f>IF(ecommerce_10000[[#This Row],[Platform]]="Souq","sq",ecommerce_10000[[#This Row],[Platform]])</f>
        <v>Amazon</v>
      </c>
      <c r="P7348" t="str">
        <f>IF(E7348="Souq","sq",IF(E7348="Jumia","Jum",E7348))</f>
        <v>Amazon</v>
      </c>
      <c r="Q7348">
        <f>VLOOKUP(ecommerce_10000[[#This Row],[City]],F:I,4,FALSE)</f>
        <v>99349.3</v>
      </c>
      <c r="R7348" s="1">
        <f>SUMIF(C:C,ecommerce_10000[[#This Row],[Category]],I:I)</f>
        <v>91504159.730000004</v>
      </c>
      <c r="S7348" s="1">
        <f>SUMIFS(I:I,C:C,C7348)</f>
        <v>91504159.730000004</v>
      </c>
      <c r="T7348" s="1" t="str">
        <f>INDEX(F:F,MATCH(ecommerce_10000[[#This Row],[TotalAmount]],I:I,0))</f>
        <v>Riyadh</v>
      </c>
    </row>
    <row r="7349" spans="1:20" x14ac:dyDescent="0.3">
      <c r="A7349" s="1" t="s">
        <v>7393</v>
      </c>
      <c r="B7349" s="1" t="s">
        <v>25</v>
      </c>
      <c r="C7349" s="1" t="s">
        <v>26</v>
      </c>
      <c r="D7349" s="1" t="s">
        <v>27</v>
      </c>
      <c r="E7349" s="1" t="s">
        <v>47</v>
      </c>
      <c r="F7349" s="1" t="s">
        <v>17</v>
      </c>
      <c r="G7349">
        <v>1574.73</v>
      </c>
      <c r="H7349">
        <v>5</v>
      </c>
      <c r="I7349">
        <v>7873.65</v>
      </c>
      <c r="J7349">
        <v>4.97</v>
      </c>
      <c r="K7349">
        <v>1742</v>
      </c>
      <c r="L7349" s="2">
        <v>45529</v>
      </c>
      <c r="O7349" t="str">
        <f>IF(ecommerce_10000[[#This Row],[Platform]]="Souq","sq",ecommerce_10000[[#This Row],[Platform]])</f>
        <v>Amazon</v>
      </c>
      <c r="P7349" t="str">
        <f>IF(E7349="Souq","sq",IF(E7349="Jumia","Jum",E7349))</f>
        <v>Amazon</v>
      </c>
      <c r="Q7349">
        <f>VLOOKUP(ecommerce_10000[[#This Row],[City]],F:I,4,FALSE)</f>
        <v>16284.02</v>
      </c>
      <c r="R7349" s="1">
        <f>SUMIF(C:C,ecommerce_10000[[#This Row],[Category]],I:I)</f>
        <v>29200970.130000021</v>
      </c>
      <c r="S7349" s="1">
        <f>SUMIFS(I:I,C:C,C7349)</f>
        <v>29200970.130000021</v>
      </c>
      <c r="T7349" s="1" t="str">
        <f>INDEX(F:F,MATCH(ecommerce_10000[[#This Row],[TotalAmount]],I:I,0))</f>
        <v>Cairo</v>
      </c>
    </row>
    <row r="7350" spans="1:20" x14ac:dyDescent="0.3">
      <c r="A7350" s="1" t="s">
        <v>7394</v>
      </c>
      <c r="B7350" s="1" t="s">
        <v>65</v>
      </c>
      <c r="C7350" s="1" t="s">
        <v>20</v>
      </c>
      <c r="D7350" s="1" t="s">
        <v>66</v>
      </c>
      <c r="E7350" s="1" t="s">
        <v>47</v>
      </c>
      <c r="F7350" s="1" t="s">
        <v>28</v>
      </c>
      <c r="G7350">
        <v>15965.39</v>
      </c>
      <c r="H7350">
        <v>1</v>
      </c>
      <c r="I7350">
        <v>15965.39</v>
      </c>
      <c r="J7350">
        <v>4.92</v>
      </c>
      <c r="K7350">
        <v>3362</v>
      </c>
      <c r="L7350" s="2">
        <v>45539</v>
      </c>
      <c r="O7350" t="str">
        <f>IF(ecommerce_10000[[#This Row],[Platform]]="Souq","sq",ecommerce_10000[[#This Row],[Platform]])</f>
        <v>Amazon</v>
      </c>
      <c r="P7350" t="str">
        <f>IF(E7350="Souq","sq",IF(E7350="Jumia","Jum",E7350))</f>
        <v>Amazon</v>
      </c>
      <c r="Q7350">
        <f>VLOOKUP(ecommerce_10000[[#This Row],[City]],F:I,4,FALSE)</f>
        <v>26648.76</v>
      </c>
      <c r="R7350" s="1">
        <f>SUMIF(C:C,ecommerce_10000[[#This Row],[Category]],I:I)</f>
        <v>91504159.730000004</v>
      </c>
      <c r="S7350" s="1">
        <f>SUMIFS(I:I,C:C,C7350)</f>
        <v>91504159.730000004</v>
      </c>
      <c r="T7350" s="1" t="str">
        <f>INDEX(F:F,MATCH(ecommerce_10000[[#This Row],[TotalAmount]],I:I,0))</f>
        <v>Casablanca</v>
      </c>
    </row>
    <row r="7351" spans="1:20" x14ac:dyDescent="0.3">
      <c r="A7351" s="1" t="s">
        <v>7395</v>
      </c>
      <c r="B7351" s="1" t="s">
        <v>35</v>
      </c>
      <c r="C7351" s="1" t="s">
        <v>14</v>
      </c>
      <c r="D7351" s="1" t="s">
        <v>36</v>
      </c>
      <c r="E7351" s="1" t="s">
        <v>22</v>
      </c>
      <c r="F7351" s="1" t="s">
        <v>33</v>
      </c>
      <c r="G7351">
        <v>266.86</v>
      </c>
      <c r="H7351">
        <v>5</v>
      </c>
      <c r="I7351">
        <v>1334.3</v>
      </c>
      <c r="J7351">
        <v>3.85</v>
      </c>
      <c r="K7351">
        <v>2147</v>
      </c>
      <c r="L7351" s="2">
        <v>45379</v>
      </c>
      <c r="O7351" t="str">
        <f>IF(ecommerce_10000[[#This Row],[Platform]]="Souq","sq",ecommerce_10000[[#This Row],[Platform]])</f>
        <v>Jumia</v>
      </c>
      <c r="P7351" t="str">
        <f>IF(E7351="Souq","sq",IF(E7351="Jumia","Jum",E7351))</f>
        <v>Jum</v>
      </c>
      <c r="Q7351">
        <f>VLOOKUP(ecommerce_10000[[#This Row],[City]],F:I,4,FALSE)</f>
        <v>3665.44</v>
      </c>
      <c r="R7351" s="1">
        <f>SUMIF(C:C,ecommerce_10000[[#This Row],[Category]],I:I)</f>
        <v>92327183.770000085</v>
      </c>
      <c r="S7351" s="1">
        <f>SUMIFS(I:I,C:C,C7351)</f>
        <v>92327183.770000085</v>
      </c>
      <c r="T7351" s="1" t="str">
        <f>INDEX(F:F,MATCH(ecommerce_10000[[#This Row],[TotalAmount]],I:I,0))</f>
        <v>Dubai</v>
      </c>
    </row>
    <row r="7352" spans="1:20" x14ac:dyDescent="0.3">
      <c r="A7352" s="1" t="s">
        <v>7396</v>
      </c>
      <c r="B7352" s="1" t="s">
        <v>30</v>
      </c>
      <c r="C7352" s="1" t="s">
        <v>31</v>
      </c>
      <c r="D7352" s="1" t="s">
        <v>32</v>
      </c>
      <c r="E7352" s="1" t="s">
        <v>22</v>
      </c>
      <c r="F7352" s="1" t="s">
        <v>40</v>
      </c>
      <c r="G7352">
        <v>4989.18</v>
      </c>
      <c r="H7352">
        <v>5</v>
      </c>
      <c r="I7352">
        <v>24945.9</v>
      </c>
      <c r="J7352">
        <v>4.18</v>
      </c>
      <c r="K7352">
        <v>1631</v>
      </c>
      <c r="L7352" s="2">
        <v>45586</v>
      </c>
      <c r="O7352" t="str">
        <f>IF(ecommerce_10000[[#This Row],[Platform]]="Souq","sq",ecommerce_10000[[#This Row],[Platform]])</f>
        <v>Jumia</v>
      </c>
      <c r="P7352" t="str">
        <f>IF(E7352="Souq","sq",IF(E7352="Jumia","Jum",E7352))</f>
        <v>Jum</v>
      </c>
      <c r="Q7352">
        <f>VLOOKUP(ecommerce_10000[[#This Row],[City]],F:I,4,FALSE)</f>
        <v>99349.3</v>
      </c>
      <c r="R7352" s="1">
        <f>SUMIF(C:C,ecommerce_10000[[#This Row],[Category]],I:I)</f>
        <v>57542997.559999913</v>
      </c>
      <c r="S7352" s="1">
        <f>SUMIFS(I:I,C:C,C7352)</f>
        <v>57542997.559999913</v>
      </c>
      <c r="T7352" s="1" t="str">
        <f>INDEX(F:F,MATCH(ecommerce_10000[[#This Row],[TotalAmount]],I:I,0))</f>
        <v>Riyadh</v>
      </c>
    </row>
    <row r="7353" spans="1:20" x14ac:dyDescent="0.3">
      <c r="A7353" s="1" t="s">
        <v>7397</v>
      </c>
      <c r="B7353" s="1" t="s">
        <v>53</v>
      </c>
      <c r="C7353" s="1" t="s">
        <v>31</v>
      </c>
      <c r="D7353" s="1" t="s">
        <v>54</v>
      </c>
      <c r="E7353" s="1" t="s">
        <v>47</v>
      </c>
      <c r="F7353" s="1" t="s">
        <v>17</v>
      </c>
      <c r="G7353">
        <v>18537.330000000002</v>
      </c>
      <c r="H7353">
        <v>4</v>
      </c>
      <c r="I7353">
        <v>74149.320000000007</v>
      </c>
      <c r="J7353">
        <v>3.48</v>
      </c>
      <c r="K7353">
        <v>1454</v>
      </c>
      <c r="L7353" s="2">
        <v>45470</v>
      </c>
      <c r="O7353" t="str">
        <f>IF(ecommerce_10000[[#This Row],[Platform]]="Souq","sq",ecommerce_10000[[#This Row],[Platform]])</f>
        <v>Amazon</v>
      </c>
      <c r="P7353" t="str">
        <f>IF(E7353="Souq","sq",IF(E7353="Jumia","Jum",E7353))</f>
        <v>Amazon</v>
      </c>
      <c r="Q7353">
        <f>VLOOKUP(ecommerce_10000[[#This Row],[City]],F:I,4,FALSE)</f>
        <v>16284.02</v>
      </c>
      <c r="R7353" s="1">
        <f>SUMIF(C:C,ecommerce_10000[[#This Row],[Category]],I:I)</f>
        <v>57542997.559999913</v>
      </c>
      <c r="S7353" s="1">
        <f>SUMIFS(I:I,C:C,C7353)</f>
        <v>57542997.559999913</v>
      </c>
      <c r="T7353" s="1" t="str">
        <f>INDEX(F:F,MATCH(ecommerce_10000[[#This Row],[TotalAmount]],I:I,0))</f>
        <v>Cairo</v>
      </c>
    </row>
    <row r="7354" spans="1:20" x14ac:dyDescent="0.3">
      <c r="A7354" s="1" t="s">
        <v>7398</v>
      </c>
      <c r="B7354" s="1" t="s">
        <v>53</v>
      </c>
      <c r="C7354" s="1" t="s">
        <v>31</v>
      </c>
      <c r="D7354" s="1" t="s">
        <v>54</v>
      </c>
      <c r="E7354" s="1" t="s">
        <v>47</v>
      </c>
      <c r="F7354" s="1" t="s">
        <v>23</v>
      </c>
      <c r="G7354">
        <v>6749.96</v>
      </c>
      <c r="H7354">
        <v>2</v>
      </c>
      <c r="I7354">
        <v>13499.92</v>
      </c>
      <c r="J7354">
        <v>3.53</v>
      </c>
      <c r="K7354">
        <v>3227</v>
      </c>
      <c r="L7354" s="2">
        <v>45410</v>
      </c>
      <c r="O7354" t="str">
        <f>IF(ecommerce_10000[[#This Row],[Platform]]="Souq","sq",ecommerce_10000[[#This Row],[Platform]])</f>
        <v>Amazon</v>
      </c>
      <c r="P7354" t="str">
        <f>IF(E7354="Souq","sq",IF(E7354="Jumia","Jum",E7354))</f>
        <v>Amazon</v>
      </c>
      <c r="Q7354">
        <f>VLOOKUP(ecommerce_10000[[#This Row],[City]],F:I,4,FALSE)</f>
        <v>13290.4</v>
      </c>
      <c r="R7354" s="1">
        <f>SUMIF(C:C,ecommerce_10000[[#This Row],[Category]],I:I)</f>
        <v>57542997.559999913</v>
      </c>
      <c r="S7354" s="1">
        <f>SUMIFS(I:I,C:C,C7354)</f>
        <v>57542997.559999913</v>
      </c>
      <c r="T7354" s="1" t="str">
        <f>INDEX(F:F,MATCH(ecommerce_10000[[#This Row],[TotalAmount]],I:I,0))</f>
        <v>Alexandria</v>
      </c>
    </row>
    <row r="7355" spans="1:20" x14ac:dyDescent="0.3">
      <c r="A7355" s="1" t="s">
        <v>7399</v>
      </c>
      <c r="B7355" s="1" t="s">
        <v>53</v>
      </c>
      <c r="C7355" s="1" t="s">
        <v>31</v>
      </c>
      <c r="D7355" s="1" t="s">
        <v>54</v>
      </c>
      <c r="E7355" s="1" t="s">
        <v>47</v>
      </c>
      <c r="F7355" s="1" t="s">
        <v>28</v>
      </c>
      <c r="G7355">
        <v>829.58</v>
      </c>
      <c r="H7355">
        <v>3</v>
      </c>
      <c r="I7355">
        <v>2488.7399999999998</v>
      </c>
      <c r="J7355">
        <v>4.18</v>
      </c>
      <c r="K7355">
        <v>3910</v>
      </c>
      <c r="L7355" s="2">
        <v>45548</v>
      </c>
      <c r="O7355" t="str">
        <f>IF(ecommerce_10000[[#This Row],[Platform]]="Souq","sq",ecommerce_10000[[#This Row],[Platform]])</f>
        <v>Amazon</v>
      </c>
      <c r="P7355" t="str">
        <f>IF(E7355="Souq","sq",IF(E7355="Jumia","Jum",E7355))</f>
        <v>Amazon</v>
      </c>
      <c r="Q7355">
        <f>VLOOKUP(ecommerce_10000[[#This Row],[City]],F:I,4,FALSE)</f>
        <v>26648.76</v>
      </c>
      <c r="R7355" s="1">
        <f>SUMIF(C:C,ecommerce_10000[[#This Row],[Category]],I:I)</f>
        <v>57542997.559999913</v>
      </c>
      <c r="S7355" s="1">
        <f>SUMIFS(I:I,C:C,C7355)</f>
        <v>57542997.559999913</v>
      </c>
      <c r="T7355" s="1" t="str">
        <f>INDEX(F:F,MATCH(ecommerce_10000[[#This Row],[TotalAmount]],I:I,0))</f>
        <v>Casablanca</v>
      </c>
    </row>
    <row r="7356" spans="1:20" x14ac:dyDescent="0.3">
      <c r="A7356" s="1" t="s">
        <v>7400</v>
      </c>
      <c r="B7356" s="1" t="s">
        <v>25</v>
      </c>
      <c r="C7356" s="1" t="s">
        <v>26</v>
      </c>
      <c r="D7356" s="1" t="s">
        <v>27</v>
      </c>
      <c r="E7356" s="1" t="s">
        <v>47</v>
      </c>
      <c r="F7356" s="1" t="s">
        <v>28</v>
      </c>
      <c r="G7356">
        <v>8881.4699999999993</v>
      </c>
      <c r="H7356">
        <v>3</v>
      </c>
      <c r="I7356">
        <v>26644.41</v>
      </c>
      <c r="J7356">
        <v>1.1499999999999999</v>
      </c>
      <c r="K7356">
        <v>570</v>
      </c>
      <c r="L7356" s="2">
        <v>45368</v>
      </c>
      <c r="O7356" t="str">
        <f>IF(ecommerce_10000[[#This Row],[Platform]]="Souq","sq",ecommerce_10000[[#This Row],[Platform]])</f>
        <v>Amazon</v>
      </c>
      <c r="P7356" t="str">
        <f>IF(E7356="Souq","sq",IF(E7356="Jumia","Jum",E7356))</f>
        <v>Amazon</v>
      </c>
      <c r="Q7356">
        <f>VLOOKUP(ecommerce_10000[[#This Row],[City]],F:I,4,FALSE)</f>
        <v>26648.76</v>
      </c>
      <c r="R7356" s="1">
        <f>SUMIF(C:C,ecommerce_10000[[#This Row],[Category]],I:I)</f>
        <v>29200970.130000021</v>
      </c>
      <c r="S7356" s="1">
        <f>SUMIFS(I:I,C:C,C7356)</f>
        <v>29200970.130000021</v>
      </c>
      <c r="T7356" s="1" t="str">
        <f>INDEX(F:F,MATCH(ecommerce_10000[[#This Row],[TotalAmount]],I:I,0))</f>
        <v>Casablanca</v>
      </c>
    </row>
    <row r="7357" spans="1:20" x14ac:dyDescent="0.3">
      <c r="A7357" s="1" t="s">
        <v>7401</v>
      </c>
      <c r="B7357" s="1" t="s">
        <v>13</v>
      </c>
      <c r="C7357" s="1" t="s">
        <v>14</v>
      </c>
      <c r="D7357" s="1" t="s">
        <v>15</v>
      </c>
      <c r="E7357" s="1" t="s">
        <v>47</v>
      </c>
      <c r="F7357" s="1" t="s">
        <v>62</v>
      </c>
      <c r="G7357">
        <v>14670.11</v>
      </c>
      <c r="H7357">
        <v>3</v>
      </c>
      <c r="I7357">
        <v>44010.33</v>
      </c>
      <c r="J7357">
        <v>1.37</v>
      </c>
      <c r="K7357">
        <v>2348</v>
      </c>
      <c r="L7357" s="2">
        <v>45606</v>
      </c>
      <c r="O7357" t="str">
        <f>IF(ecommerce_10000[[#This Row],[Platform]]="Souq","sq",ecommerce_10000[[#This Row],[Platform]])</f>
        <v>Amazon</v>
      </c>
      <c r="P7357" t="str">
        <f>IF(E7357="Souq","sq",IF(E7357="Jumia","Jum",E7357))</f>
        <v>Amazon</v>
      </c>
      <c r="Q7357">
        <f>VLOOKUP(ecommerce_10000[[#This Row],[City]],F:I,4,FALSE)</f>
        <v>27872.98</v>
      </c>
      <c r="R7357" s="1">
        <f>SUMIF(C:C,ecommerce_10000[[#This Row],[Category]],I:I)</f>
        <v>92327183.770000085</v>
      </c>
      <c r="S7357" s="1">
        <f>SUMIFS(I:I,C:C,C7357)</f>
        <v>92327183.770000085</v>
      </c>
      <c r="T7357" s="1" t="str">
        <f>INDEX(F:F,MATCH(ecommerce_10000[[#This Row],[TotalAmount]],I:I,0))</f>
        <v>Giza</v>
      </c>
    </row>
    <row r="7358" spans="1:20" x14ac:dyDescent="0.3">
      <c r="A7358" s="1" t="s">
        <v>7402</v>
      </c>
      <c r="B7358" s="1" t="s">
        <v>49</v>
      </c>
      <c r="C7358" s="1" t="s">
        <v>14</v>
      </c>
      <c r="D7358" s="1" t="s">
        <v>50</v>
      </c>
      <c r="E7358" s="1" t="s">
        <v>16</v>
      </c>
      <c r="F7358" s="1" t="s">
        <v>23</v>
      </c>
      <c r="G7358">
        <v>17504.189999999999</v>
      </c>
      <c r="H7358">
        <v>4</v>
      </c>
      <c r="I7358">
        <v>70016.759999999995</v>
      </c>
      <c r="J7358">
        <v>2.74</v>
      </c>
      <c r="K7358">
        <v>1840</v>
      </c>
      <c r="L7358" s="2">
        <v>45361</v>
      </c>
      <c r="O7358" t="str">
        <f>IF(ecommerce_10000[[#This Row],[Platform]]="Souq","sq",ecommerce_10000[[#This Row],[Platform]])</f>
        <v>sq</v>
      </c>
      <c r="P7358" t="str">
        <f>IF(E7358="Souq","sq",IF(E7358="Jumia","Jum",E7358))</f>
        <v>sq</v>
      </c>
      <c r="Q7358">
        <f>VLOOKUP(ecommerce_10000[[#This Row],[City]],F:I,4,FALSE)</f>
        <v>13290.4</v>
      </c>
      <c r="R7358" s="1">
        <f>SUMIF(C:C,ecommerce_10000[[#This Row],[Category]],I:I)</f>
        <v>92327183.770000085</v>
      </c>
      <c r="S7358" s="1">
        <f>SUMIFS(I:I,C:C,C7358)</f>
        <v>92327183.770000085</v>
      </c>
      <c r="T7358" s="1" t="str">
        <f>INDEX(F:F,MATCH(ecommerce_10000[[#This Row],[TotalAmount]],I:I,0))</f>
        <v>Alexandria</v>
      </c>
    </row>
    <row r="7359" spans="1:20" x14ac:dyDescent="0.3">
      <c r="A7359" s="1" t="s">
        <v>7403</v>
      </c>
      <c r="B7359" s="1" t="s">
        <v>49</v>
      </c>
      <c r="C7359" s="1" t="s">
        <v>14</v>
      </c>
      <c r="D7359" s="1" t="s">
        <v>50</v>
      </c>
      <c r="E7359" s="1" t="s">
        <v>22</v>
      </c>
      <c r="F7359" s="1" t="s">
        <v>62</v>
      </c>
      <c r="G7359">
        <v>11008.77</v>
      </c>
      <c r="H7359">
        <v>2</v>
      </c>
      <c r="I7359">
        <v>22017.54</v>
      </c>
      <c r="J7359">
        <v>3.38</v>
      </c>
      <c r="K7359">
        <v>3993</v>
      </c>
      <c r="L7359" s="2">
        <v>45359</v>
      </c>
      <c r="O7359" t="str">
        <f>IF(ecommerce_10000[[#This Row],[Platform]]="Souq","sq",ecommerce_10000[[#This Row],[Platform]])</f>
        <v>Jumia</v>
      </c>
      <c r="P7359" t="str">
        <f>IF(E7359="Souq","sq",IF(E7359="Jumia","Jum",E7359))</f>
        <v>Jum</v>
      </c>
      <c r="Q7359">
        <f>VLOOKUP(ecommerce_10000[[#This Row],[City]],F:I,4,FALSE)</f>
        <v>27872.98</v>
      </c>
      <c r="R7359" s="1">
        <f>SUMIF(C:C,ecommerce_10000[[#This Row],[Category]],I:I)</f>
        <v>92327183.770000085</v>
      </c>
      <c r="S7359" s="1">
        <f>SUMIFS(I:I,C:C,C7359)</f>
        <v>92327183.770000085</v>
      </c>
      <c r="T7359" s="1" t="str">
        <f>INDEX(F:F,MATCH(ecommerce_10000[[#This Row],[TotalAmount]],I:I,0))</f>
        <v>Giza</v>
      </c>
    </row>
    <row r="7360" spans="1:20" x14ac:dyDescent="0.3">
      <c r="A7360" s="1" t="s">
        <v>7404</v>
      </c>
      <c r="B7360" s="1" t="s">
        <v>30</v>
      </c>
      <c r="C7360" s="1" t="s">
        <v>31</v>
      </c>
      <c r="D7360" s="1" t="s">
        <v>32</v>
      </c>
      <c r="E7360" s="1" t="s">
        <v>47</v>
      </c>
      <c r="F7360" s="1" t="s">
        <v>62</v>
      </c>
      <c r="G7360">
        <v>10064.11</v>
      </c>
      <c r="H7360">
        <v>5</v>
      </c>
      <c r="I7360">
        <v>50320.55</v>
      </c>
      <c r="J7360">
        <v>2.2999999999999998</v>
      </c>
      <c r="K7360">
        <v>4399</v>
      </c>
      <c r="L7360" s="2">
        <v>45499</v>
      </c>
      <c r="O7360" t="str">
        <f>IF(ecommerce_10000[[#This Row],[Platform]]="Souq","sq",ecommerce_10000[[#This Row],[Platform]])</f>
        <v>Amazon</v>
      </c>
      <c r="P7360" t="str">
        <f>IF(E7360="Souq","sq",IF(E7360="Jumia","Jum",E7360))</f>
        <v>Amazon</v>
      </c>
      <c r="Q7360">
        <f>VLOOKUP(ecommerce_10000[[#This Row],[City]],F:I,4,FALSE)</f>
        <v>27872.98</v>
      </c>
      <c r="R7360" s="1">
        <f>SUMIF(C:C,ecommerce_10000[[#This Row],[Category]],I:I)</f>
        <v>57542997.559999913</v>
      </c>
      <c r="S7360" s="1">
        <f>SUMIFS(I:I,C:C,C7360)</f>
        <v>57542997.559999913</v>
      </c>
      <c r="T7360" s="1" t="str">
        <f>INDEX(F:F,MATCH(ecommerce_10000[[#This Row],[TotalAmount]],I:I,0))</f>
        <v>Giza</v>
      </c>
    </row>
    <row r="7361" spans="1:20" x14ac:dyDescent="0.3">
      <c r="A7361" s="1" t="s">
        <v>7405</v>
      </c>
      <c r="B7361" s="1" t="s">
        <v>30</v>
      </c>
      <c r="C7361" s="1" t="s">
        <v>31</v>
      </c>
      <c r="D7361" s="1" t="s">
        <v>32</v>
      </c>
      <c r="E7361" s="1" t="s">
        <v>47</v>
      </c>
      <c r="F7361" s="1" t="s">
        <v>17</v>
      </c>
      <c r="G7361">
        <v>268.3</v>
      </c>
      <c r="H7361">
        <v>4</v>
      </c>
      <c r="I7361">
        <v>1073.2</v>
      </c>
      <c r="J7361">
        <v>1.41</v>
      </c>
      <c r="K7361">
        <v>2136</v>
      </c>
      <c r="L7361" s="2">
        <v>45525</v>
      </c>
      <c r="O7361" t="str">
        <f>IF(ecommerce_10000[[#This Row],[Platform]]="Souq","sq",ecommerce_10000[[#This Row],[Platform]])</f>
        <v>Amazon</v>
      </c>
      <c r="P7361" t="str">
        <f>IF(E7361="Souq","sq",IF(E7361="Jumia","Jum",E7361))</f>
        <v>Amazon</v>
      </c>
      <c r="Q7361">
        <f>VLOOKUP(ecommerce_10000[[#This Row],[City]],F:I,4,FALSE)</f>
        <v>16284.02</v>
      </c>
      <c r="R7361" s="1">
        <f>SUMIF(C:C,ecommerce_10000[[#This Row],[Category]],I:I)</f>
        <v>57542997.559999913</v>
      </c>
      <c r="S7361" s="1">
        <f>SUMIFS(I:I,C:C,C7361)</f>
        <v>57542997.559999913</v>
      </c>
      <c r="T7361" s="1" t="str">
        <f>INDEX(F:F,MATCH(ecommerce_10000[[#This Row],[TotalAmount]],I:I,0))</f>
        <v>Cairo</v>
      </c>
    </row>
    <row r="7362" spans="1:20" x14ac:dyDescent="0.3">
      <c r="A7362" s="1" t="s">
        <v>7406</v>
      </c>
      <c r="B7362" s="1" t="s">
        <v>65</v>
      </c>
      <c r="C7362" s="1" t="s">
        <v>20</v>
      </c>
      <c r="D7362" s="1" t="s">
        <v>66</v>
      </c>
      <c r="E7362" s="1" t="s">
        <v>47</v>
      </c>
      <c r="F7362" s="1" t="s">
        <v>33</v>
      </c>
      <c r="G7362">
        <v>10550.79</v>
      </c>
      <c r="H7362">
        <v>4</v>
      </c>
      <c r="I7362">
        <v>42203.16</v>
      </c>
      <c r="J7362">
        <v>4.1399999999999997</v>
      </c>
      <c r="K7362">
        <v>4824</v>
      </c>
      <c r="L7362" s="2">
        <v>45417</v>
      </c>
      <c r="O7362" t="str">
        <f>IF(ecommerce_10000[[#This Row],[Platform]]="Souq","sq",ecommerce_10000[[#This Row],[Platform]])</f>
        <v>Amazon</v>
      </c>
      <c r="P7362" t="str">
        <f>IF(E7362="Souq","sq",IF(E7362="Jumia","Jum",E7362))</f>
        <v>Amazon</v>
      </c>
      <c r="Q7362">
        <f>VLOOKUP(ecommerce_10000[[#This Row],[City]],F:I,4,FALSE)</f>
        <v>3665.44</v>
      </c>
      <c r="R7362" s="1">
        <f>SUMIF(C:C,ecommerce_10000[[#This Row],[Category]],I:I)</f>
        <v>91504159.730000004</v>
      </c>
      <c r="S7362" s="1">
        <f>SUMIFS(I:I,C:C,C7362)</f>
        <v>91504159.730000004</v>
      </c>
      <c r="T7362" s="1" t="str">
        <f>INDEX(F:F,MATCH(ecommerce_10000[[#This Row],[TotalAmount]],I:I,0))</f>
        <v>Dubai</v>
      </c>
    </row>
    <row r="7363" spans="1:20" x14ac:dyDescent="0.3">
      <c r="A7363" s="1" t="s">
        <v>7407</v>
      </c>
      <c r="B7363" s="1" t="s">
        <v>30</v>
      </c>
      <c r="C7363" s="1" t="s">
        <v>31</v>
      </c>
      <c r="D7363" s="1" t="s">
        <v>32</v>
      </c>
      <c r="E7363" s="1" t="s">
        <v>22</v>
      </c>
      <c r="F7363" s="1" t="s">
        <v>40</v>
      </c>
      <c r="G7363">
        <v>3674.68</v>
      </c>
      <c r="H7363">
        <v>1</v>
      </c>
      <c r="I7363">
        <v>3674.68</v>
      </c>
      <c r="J7363">
        <v>3.12</v>
      </c>
      <c r="K7363">
        <v>4293</v>
      </c>
      <c r="L7363" s="2">
        <v>45579</v>
      </c>
      <c r="O7363" t="str">
        <f>IF(ecommerce_10000[[#This Row],[Platform]]="Souq","sq",ecommerce_10000[[#This Row],[Platform]])</f>
        <v>Jumia</v>
      </c>
      <c r="P7363" t="str">
        <f>IF(E7363="Souq","sq",IF(E7363="Jumia","Jum",E7363))</f>
        <v>Jum</v>
      </c>
      <c r="Q7363">
        <f>VLOOKUP(ecommerce_10000[[#This Row],[City]],F:I,4,FALSE)</f>
        <v>99349.3</v>
      </c>
      <c r="R7363" s="1">
        <f>SUMIF(C:C,ecommerce_10000[[#This Row],[Category]],I:I)</f>
        <v>57542997.559999913</v>
      </c>
      <c r="S7363" s="1">
        <f>SUMIFS(I:I,C:C,C7363)</f>
        <v>57542997.559999913</v>
      </c>
      <c r="T7363" s="1" t="str">
        <f>INDEX(F:F,MATCH(ecommerce_10000[[#This Row],[TotalAmount]],I:I,0))</f>
        <v>Riyadh</v>
      </c>
    </row>
    <row r="7364" spans="1:20" x14ac:dyDescent="0.3">
      <c r="A7364" s="1" t="s">
        <v>7408</v>
      </c>
      <c r="B7364" s="1" t="s">
        <v>35</v>
      </c>
      <c r="C7364" s="1" t="s">
        <v>14</v>
      </c>
      <c r="D7364" s="1" t="s">
        <v>36</v>
      </c>
      <c r="E7364" s="1" t="s">
        <v>16</v>
      </c>
      <c r="F7364" s="1" t="s">
        <v>62</v>
      </c>
      <c r="G7364">
        <v>19367.47</v>
      </c>
      <c r="H7364">
        <v>2</v>
      </c>
      <c r="I7364">
        <v>38734.94</v>
      </c>
      <c r="J7364">
        <v>1.46</v>
      </c>
      <c r="K7364">
        <v>1556</v>
      </c>
      <c r="L7364" s="2">
        <v>45500</v>
      </c>
      <c r="O7364" t="str">
        <f>IF(ecommerce_10000[[#This Row],[Platform]]="Souq","sq",ecommerce_10000[[#This Row],[Platform]])</f>
        <v>sq</v>
      </c>
      <c r="P7364" t="str">
        <f>IF(E7364="Souq","sq",IF(E7364="Jumia","Jum",E7364))</f>
        <v>sq</v>
      </c>
      <c r="Q7364">
        <f>VLOOKUP(ecommerce_10000[[#This Row],[City]],F:I,4,FALSE)</f>
        <v>27872.98</v>
      </c>
      <c r="R7364" s="1">
        <f>SUMIF(C:C,ecommerce_10000[[#This Row],[Category]],I:I)</f>
        <v>92327183.770000085</v>
      </c>
      <c r="S7364" s="1">
        <f>SUMIFS(I:I,C:C,C7364)</f>
        <v>92327183.770000085</v>
      </c>
      <c r="T7364" s="1" t="str">
        <f>INDEX(F:F,MATCH(ecommerce_10000[[#This Row],[TotalAmount]],I:I,0))</f>
        <v>Giza</v>
      </c>
    </row>
    <row r="7365" spans="1:20" x14ac:dyDescent="0.3">
      <c r="A7365" s="1" t="s">
        <v>7409</v>
      </c>
      <c r="B7365" s="1" t="s">
        <v>49</v>
      </c>
      <c r="C7365" s="1" t="s">
        <v>14</v>
      </c>
      <c r="D7365" s="1" t="s">
        <v>50</v>
      </c>
      <c r="E7365" s="1" t="s">
        <v>22</v>
      </c>
      <c r="F7365" s="1" t="s">
        <v>23</v>
      </c>
      <c r="G7365">
        <v>158</v>
      </c>
      <c r="H7365">
        <v>1</v>
      </c>
      <c r="I7365">
        <v>158</v>
      </c>
      <c r="J7365">
        <v>3.32</v>
      </c>
      <c r="K7365">
        <v>1434</v>
      </c>
      <c r="L7365" s="2">
        <v>45618</v>
      </c>
      <c r="O7365" t="str">
        <f>IF(ecommerce_10000[[#This Row],[Platform]]="Souq","sq",ecommerce_10000[[#This Row],[Platform]])</f>
        <v>Jumia</v>
      </c>
      <c r="P7365" t="str">
        <f>IF(E7365="Souq","sq",IF(E7365="Jumia","Jum",E7365))</f>
        <v>Jum</v>
      </c>
      <c r="Q7365">
        <f>VLOOKUP(ecommerce_10000[[#This Row],[City]],F:I,4,FALSE)</f>
        <v>13290.4</v>
      </c>
      <c r="R7365" s="1">
        <f>SUMIF(C:C,ecommerce_10000[[#This Row],[Category]],I:I)</f>
        <v>92327183.770000085</v>
      </c>
      <c r="S7365" s="1">
        <f>SUMIFS(I:I,C:C,C7365)</f>
        <v>92327183.770000085</v>
      </c>
      <c r="T7365" s="1" t="str">
        <f>INDEX(F:F,MATCH(ecommerce_10000[[#This Row],[TotalAmount]],I:I,0))</f>
        <v>Alexandria</v>
      </c>
    </row>
    <row r="7366" spans="1:20" x14ac:dyDescent="0.3">
      <c r="A7366" s="1" t="s">
        <v>7410</v>
      </c>
      <c r="B7366" s="1" t="s">
        <v>13</v>
      </c>
      <c r="C7366" s="1" t="s">
        <v>14</v>
      </c>
      <c r="D7366" s="1" t="s">
        <v>15</v>
      </c>
      <c r="E7366" s="1" t="s">
        <v>22</v>
      </c>
      <c r="F7366" s="1" t="s">
        <v>23</v>
      </c>
      <c r="G7366">
        <v>15172.11</v>
      </c>
      <c r="H7366">
        <v>4</v>
      </c>
      <c r="I7366">
        <v>60688.44</v>
      </c>
      <c r="J7366">
        <v>1.02</v>
      </c>
      <c r="K7366">
        <v>2084</v>
      </c>
      <c r="L7366" s="2">
        <v>45494</v>
      </c>
      <c r="O7366" t="str">
        <f>IF(ecommerce_10000[[#This Row],[Platform]]="Souq","sq",ecommerce_10000[[#This Row],[Platform]])</f>
        <v>Jumia</v>
      </c>
      <c r="P7366" t="str">
        <f>IF(E7366="Souq","sq",IF(E7366="Jumia","Jum",E7366))</f>
        <v>Jum</v>
      </c>
      <c r="Q7366">
        <f>VLOOKUP(ecommerce_10000[[#This Row],[City]],F:I,4,FALSE)</f>
        <v>13290.4</v>
      </c>
      <c r="R7366" s="1">
        <f>SUMIF(C:C,ecommerce_10000[[#This Row],[Category]],I:I)</f>
        <v>92327183.770000085</v>
      </c>
      <c r="S7366" s="1">
        <f>SUMIFS(I:I,C:C,C7366)</f>
        <v>92327183.770000085</v>
      </c>
      <c r="T7366" s="1" t="str">
        <f>INDEX(F:F,MATCH(ecommerce_10000[[#This Row],[TotalAmount]],I:I,0))</f>
        <v>Alexandria</v>
      </c>
    </row>
    <row r="7367" spans="1:20" x14ac:dyDescent="0.3">
      <c r="A7367" s="1" t="s">
        <v>7411</v>
      </c>
      <c r="B7367" s="1" t="s">
        <v>35</v>
      </c>
      <c r="C7367" s="1" t="s">
        <v>14</v>
      </c>
      <c r="D7367" s="1" t="s">
        <v>36</v>
      </c>
      <c r="E7367" s="1" t="s">
        <v>47</v>
      </c>
      <c r="F7367" s="1" t="s">
        <v>33</v>
      </c>
      <c r="G7367">
        <v>6276.43</v>
      </c>
      <c r="H7367">
        <v>3</v>
      </c>
      <c r="I7367">
        <v>18829.29</v>
      </c>
      <c r="J7367">
        <v>4.67</v>
      </c>
      <c r="K7367">
        <v>4174</v>
      </c>
      <c r="L7367" s="2">
        <v>45581</v>
      </c>
      <c r="O7367" t="str">
        <f>IF(ecommerce_10000[[#This Row],[Platform]]="Souq","sq",ecommerce_10000[[#This Row],[Platform]])</f>
        <v>Amazon</v>
      </c>
      <c r="P7367" t="str">
        <f>IF(E7367="Souq","sq",IF(E7367="Jumia","Jum",E7367))</f>
        <v>Amazon</v>
      </c>
      <c r="Q7367">
        <f>VLOOKUP(ecommerce_10000[[#This Row],[City]],F:I,4,FALSE)</f>
        <v>3665.44</v>
      </c>
      <c r="R7367" s="1">
        <f>SUMIF(C:C,ecommerce_10000[[#This Row],[Category]],I:I)</f>
        <v>92327183.770000085</v>
      </c>
      <c r="S7367" s="1">
        <f>SUMIFS(I:I,C:C,C7367)</f>
        <v>92327183.770000085</v>
      </c>
      <c r="T7367" s="1" t="str">
        <f>INDEX(F:F,MATCH(ecommerce_10000[[#This Row],[TotalAmount]],I:I,0))</f>
        <v>Dubai</v>
      </c>
    </row>
    <row r="7368" spans="1:20" x14ac:dyDescent="0.3">
      <c r="A7368" s="1" t="s">
        <v>7412</v>
      </c>
      <c r="B7368" s="1" t="s">
        <v>49</v>
      </c>
      <c r="C7368" s="1" t="s">
        <v>14</v>
      </c>
      <c r="D7368" s="1" t="s">
        <v>50</v>
      </c>
      <c r="E7368" s="1" t="s">
        <v>22</v>
      </c>
      <c r="F7368" s="1" t="s">
        <v>40</v>
      </c>
      <c r="G7368">
        <v>10684.18</v>
      </c>
      <c r="H7368">
        <v>4</v>
      </c>
      <c r="I7368">
        <v>42736.72</v>
      </c>
      <c r="J7368">
        <v>3.67</v>
      </c>
      <c r="K7368">
        <v>2320</v>
      </c>
      <c r="L7368" s="2">
        <v>45437</v>
      </c>
      <c r="O7368" t="str">
        <f>IF(ecommerce_10000[[#This Row],[Platform]]="Souq","sq",ecommerce_10000[[#This Row],[Platform]])</f>
        <v>Jumia</v>
      </c>
      <c r="P7368" t="str">
        <f>IF(E7368="Souq","sq",IF(E7368="Jumia","Jum",E7368))</f>
        <v>Jum</v>
      </c>
      <c r="Q7368">
        <f>VLOOKUP(ecommerce_10000[[#This Row],[City]],F:I,4,FALSE)</f>
        <v>99349.3</v>
      </c>
      <c r="R7368" s="1">
        <f>SUMIF(C:C,ecommerce_10000[[#This Row],[Category]],I:I)</f>
        <v>92327183.770000085</v>
      </c>
      <c r="S7368" s="1">
        <f>SUMIFS(I:I,C:C,C7368)</f>
        <v>92327183.770000085</v>
      </c>
      <c r="T7368" s="1" t="str">
        <f>INDEX(F:F,MATCH(ecommerce_10000[[#This Row],[TotalAmount]],I:I,0))</f>
        <v>Riyadh</v>
      </c>
    </row>
    <row r="7369" spans="1:20" x14ac:dyDescent="0.3">
      <c r="A7369" s="1" t="s">
        <v>7413</v>
      </c>
      <c r="B7369" s="1" t="s">
        <v>65</v>
      </c>
      <c r="C7369" s="1" t="s">
        <v>20</v>
      </c>
      <c r="D7369" s="1" t="s">
        <v>66</v>
      </c>
      <c r="E7369" s="1" t="s">
        <v>16</v>
      </c>
      <c r="F7369" s="1" t="s">
        <v>40</v>
      </c>
      <c r="G7369">
        <v>10229.08</v>
      </c>
      <c r="H7369">
        <v>1</v>
      </c>
      <c r="I7369">
        <v>10229.08</v>
      </c>
      <c r="J7369">
        <v>3.78</v>
      </c>
      <c r="K7369">
        <v>329</v>
      </c>
      <c r="L7369" s="2">
        <v>45528</v>
      </c>
      <c r="O7369" t="str">
        <f>IF(ecommerce_10000[[#This Row],[Platform]]="Souq","sq",ecommerce_10000[[#This Row],[Platform]])</f>
        <v>sq</v>
      </c>
      <c r="P7369" t="str">
        <f>IF(E7369="Souq","sq",IF(E7369="Jumia","Jum",E7369))</f>
        <v>sq</v>
      </c>
      <c r="Q7369">
        <f>VLOOKUP(ecommerce_10000[[#This Row],[City]],F:I,4,FALSE)</f>
        <v>99349.3</v>
      </c>
      <c r="R7369" s="1">
        <f>SUMIF(C:C,ecommerce_10000[[#This Row],[Category]],I:I)</f>
        <v>91504159.730000004</v>
      </c>
      <c r="S7369" s="1">
        <f>SUMIFS(I:I,C:C,C7369)</f>
        <v>91504159.730000004</v>
      </c>
      <c r="T7369" s="1" t="str">
        <f>INDEX(F:F,MATCH(ecommerce_10000[[#This Row],[TotalAmount]],I:I,0))</f>
        <v>Riyadh</v>
      </c>
    </row>
    <row r="7370" spans="1:20" x14ac:dyDescent="0.3">
      <c r="A7370" s="1" t="s">
        <v>7414</v>
      </c>
      <c r="B7370" s="1" t="s">
        <v>38</v>
      </c>
      <c r="C7370" s="1" t="s">
        <v>20</v>
      </c>
      <c r="D7370" s="1" t="s">
        <v>39</v>
      </c>
      <c r="E7370" s="1" t="s">
        <v>47</v>
      </c>
      <c r="F7370" s="1" t="s">
        <v>40</v>
      </c>
      <c r="G7370">
        <v>2887.47</v>
      </c>
      <c r="H7370">
        <v>2</v>
      </c>
      <c r="I7370">
        <v>5774.94</v>
      </c>
      <c r="J7370">
        <v>1.62</v>
      </c>
      <c r="K7370">
        <v>987</v>
      </c>
      <c r="L7370" s="2">
        <v>45453</v>
      </c>
      <c r="O7370" t="str">
        <f>IF(ecommerce_10000[[#This Row],[Platform]]="Souq","sq",ecommerce_10000[[#This Row],[Platform]])</f>
        <v>Amazon</v>
      </c>
      <c r="P7370" t="str">
        <f>IF(E7370="Souq","sq",IF(E7370="Jumia","Jum",E7370))</f>
        <v>Amazon</v>
      </c>
      <c r="Q7370">
        <f>VLOOKUP(ecommerce_10000[[#This Row],[City]],F:I,4,FALSE)</f>
        <v>99349.3</v>
      </c>
      <c r="R7370" s="1">
        <f>SUMIF(C:C,ecommerce_10000[[#This Row],[Category]],I:I)</f>
        <v>91504159.730000004</v>
      </c>
      <c r="S7370" s="1">
        <f>SUMIFS(I:I,C:C,C7370)</f>
        <v>91504159.730000004</v>
      </c>
      <c r="T7370" s="1" t="str">
        <f>INDEX(F:F,MATCH(ecommerce_10000[[#This Row],[TotalAmount]],I:I,0))</f>
        <v>Riyadh</v>
      </c>
    </row>
    <row r="7371" spans="1:20" x14ac:dyDescent="0.3">
      <c r="A7371" s="1" t="s">
        <v>7415</v>
      </c>
      <c r="B7371" s="1" t="s">
        <v>25</v>
      </c>
      <c r="C7371" s="1" t="s">
        <v>26</v>
      </c>
      <c r="D7371" s="1" t="s">
        <v>27</v>
      </c>
      <c r="E7371" s="1" t="s">
        <v>47</v>
      </c>
      <c r="F7371" s="1" t="s">
        <v>23</v>
      </c>
      <c r="G7371">
        <v>12563.7</v>
      </c>
      <c r="H7371">
        <v>3</v>
      </c>
      <c r="I7371">
        <v>37691.1</v>
      </c>
      <c r="J7371">
        <v>2.46</v>
      </c>
      <c r="K7371">
        <v>3636</v>
      </c>
      <c r="L7371" s="2">
        <v>45629</v>
      </c>
      <c r="O7371" t="str">
        <f>IF(ecommerce_10000[[#This Row],[Platform]]="Souq","sq",ecommerce_10000[[#This Row],[Platform]])</f>
        <v>Amazon</v>
      </c>
      <c r="P7371" t="str">
        <f>IF(E7371="Souq","sq",IF(E7371="Jumia","Jum",E7371))</f>
        <v>Amazon</v>
      </c>
      <c r="Q7371">
        <f>VLOOKUP(ecommerce_10000[[#This Row],[City]],F:I,4,FALSE)</f>
        <v>13290.4</v>
      </c>
      <c r="R7371" s="1">
        <f>SUMIF(C:C,ecommerce_10000[[#This Row],[Category]],I:I)</f>
        <v>29200970.130000021</v>
      </c>
      <c r="S7371" s="1">
        <f>SUMIFS(I:I,C:C,C7371)</f>
        <v>29200970.130000021</v>
      </c>
      <c r="T7371" s="1" t="str">
        <f>INDEX(F:F,MATCH(ecommerce_10000[[#This Row],[TotalAmount]],I:I,0))</f>
        <v>Alexandria</v>
      </c>
    </row>
    <row r="7372" spans="1:20" x14ac:dyDescent="0.3">
      <c r="A7372" s="1" t="s">
        <v>7416</v>
      </c>
      <c r="B7372" s="1" t="s">
        <v>35</v>
      </c>
      <c r="C7372" s="1" t="s">
        <v>14</v>
      </c>
      <c r="D7372" s="1" t="s">
        <v>36</v>
      </c>
      <c r="E7372" s="1" t="s">
        <v>22</v>
      </c>
      <c r="F7372" s="1" t="s">
        <v>33</v>
      </c>
      <c r="G7372">
        <v>4821.2</v>
      </c>
      <c r="H7372">
        <v>4</v>
      </c>
      <c r="I7372">
        <v>19284.8</v>
      </c>
      <c r="J7372">
        <v>2.93</v>
      </c>
      <c r="K7372">
        <v>3676</v>
      </c>
      <c r="L7372" s="2">
        <v>45445</v>
      </c>
      <c r="O7372" t="str">
        <f>IF(ecommerce_10000[[#This Row],[Platform]]="Souq","sq",ecommerce_10000[[#This Row],[Platform]])</f>
        <v>Jumia</v>
      </c>
      <c r="P7372" t="str">
        <f>IF(E7372="Souq","sq",IF(E7372="Jumia","Jum",E7372))</f>
        <v>Jum</v>
      </c>
      <c r="Q7372">
        <f>VLOOKUP(ecommerce_10000[[#This Row],[City]],F:I,4,FALSE)</f>
        <v>3665.44</v>
      </c>
      <c r="R7372" s="1">
        <f>SUMIF(C:C,ecommerce_10000[[#This Row],[Category]],I:I)</f>
        <v>92327183.770000085</v>
      </c>
      <c r="S7372" s="1">
        <f>SUMIFS(I:I,C:C,C7372)</f>
        <v>92327183.770000085</v>
      </c>
      <c r="T7372" s="1" t="str">
        <f>INDEX(F:F,MATCH(ecommerce_10000[[#This Row],[TotalAmount]],I:I,0))</f>
        <v>Dubai</v>
      </c>
    </row>
    <row r="7373" spans="1:20" x14ac:dyDescent="0.3">
      <c r="A7373" s="1" t="s">
        <v>7417</v>
      </c>
      <c r="B7373" s="1" t="s">
        <v>25</v>
      </c>
      <c r="C7373" s="1" t="s">
        <v>26</v>
      </c>
      <c r="D7373" s="1" t="s">
        <v>27</v>
      </c>
      <c r="E7373" s="1" t="s">
        <v>47</v>
      </c>
      <c r="F7373" s="1" t="s">
        <v>33</v>
      </c>
      <c r="G7373">
        <v>5386.52</v>
      </c>
      <c r="H7373">
        <v>5</v>
      </c>
      <c r="I7373">
        <v>26932.6</v>
      </c>
      <c r="J7373">
        <v>3.67</v>
      </c>
      <c r="K7373">
        <v>154</v>
      </c>
      <c r="L7373" s="2">
        <v>45532</v>
      </c>
      <c r="O7373" t="str">
        <f>IF(ecommerce_10000[[#This Row],[Platform]]="Souq","sq",ecommerce_10000[[#This Row],[Platform]])</f>
        <v>Amazon</v>
      </c>
      <c r="P7373" t="str">
        <f>IF(E7373="Souq","sq",IF(E7373="Jumia","Jum",E7373))</f>
        <v>Amazon</v>
      </c>
      <c r="Q7373">
        <f>VLOOKUP(ecommerce_10000[[#This Row],[City]],F:I,4,FALSE)</f>
        <v>3665.44</v>
      </c>
      <c r="R7373" s="1">
        <f>SUMIF(C:C,ecommerce_10000[[#This Row],[Category]],I:I)</f>
        <v>29200970.130000021</v>
      </c>
      <c r="S7373" s="1">
        <f>SUMIFS(I:I,C:C,C7373)</f>
        <v>29200970.130000021</v>
      </c>
      <c r="T7373" s="1" t="str">
        <f>INDEX(F:F,MATCH(ecommerce_10000[[#This Row],[TotalAmount]],I:I,0))</f>
        <v>Dubai</v>
      </c>
    </row>
    <row r="7374" spans="1:20" x14ac:dyDescent="0.3">
      <c r="A7374" s="1" t="s">
        <v>7418</v>
      </c>
      <c r="B7374" s="1" t="s">
        <v>43</v>
      </c>
      <c r="C7374" s="1" t="s">
        <v>44</v>
      </c>
      <c r="D7374" s="1" t="s">
        <v>45</v>
      </c>
      <c r="E7374" s="1" t="s">
        <v>16</v>
      </c>
      <c r="F7374" s="1" t="s">
        <v>40</v>
      </c>
      <c r="G7374">
        <v>2839.25</v>
      </c>
      <c r="H7374">
        <v>5</v>
      </c>
      <c r="I7374">
        <v>14196.25</v>
      </c>
      <c r="J7374">
        <v>2.4500000000000002</v>
      </c>
      <c r="K7374">
        <v>257</v>
      </c>
      <c r="L7374" s="2">
        <v>45353</v>
      </c>
      <c r="O7374" t="str">
        <f>IF(ecommerce_10000[[#This Row],[Platform]]="Souq","sq",ecommerce_10000[[#This Row],[Platform]])</f>
        <v>sq</v>
      </c>
      <c r="P7374" t="str">
        <f>IF(E7374="Souq","sq",IF(E7374="Jumia","Jum",E7374))</f>
        <v>sq</v>
      </c>
      <c r="Q7374">
        <f>VLOOKUP(ecommerce_10000[[#This Row],[City]],F:I,4,FALSE)</f>
        <v>99349.3</v>
      </c>
      <c r="R7374" s="1">
        <f>SUMIF(C:C,ecommerce_10000[[#This Row],[Category]],I:I)</f>
        <v>31420413.200000018</v>
      </c>
      <c r="S7374" s="1">
        <f>SUMIFS(I:I,C:C,C7374)</f>
        <v>31420413.200000018</v>
      </c>
      <c r="T7374" s="1" t="str">
        <f>INDEX(F:F,MATCH(ecommerce_10000[[#This Row],[TotalAmount]],I:I,0))</f>
        <v>Riyadh</v>
      </c>
    </row>
    <row r="7375" spans="1:20" x14ac:dyDescent="0.3">
      <c r="A7375" s="1" t="s">
        <v>7419</v>
      </c>
      <c r="B7375" s="1" t="s">
        <v>25</v>
      </c>
      <c r="C7375" s="1" t="s">
        <v>26</v>
      </c>
      <c r="D7375" s="1" t="s">
        <v>27</v>
      </c>
      <c r="E7375" s="1" t="s">
        <v>22</v>
      </c>
      <c r="F7375" s="1" t="s">
        <v>40</v>
      </c>
      <c r="G7375">
        <v>4046.21</v>
      </c>
      <c r="H7375">
        <v>2</v>
      </c>
      <c r="I7375">
        <v>8092.42</v>
      </c>
      <c r="J7375">
        <v>2.69</v>
      </c>
      <c r="K7375">
        <v>706</v>
      </c>
      <c r="L7375" s="2">
        <v>45333</v>
      </c>
      <c r="O7375" t="str">
        <f>IF(ecommerce_10000[[#This Row],[Platform]]="Souq","sq",ecommerce_10000[[#This Row],[Platform]])</f>
        <v>Jumia</v>
      </c>
      <c r="P7375" t="str">
        <f>IF(E7375="Souq","sq",IF(E7375="Jumia","Jum",E7375))</f>
        <v>Jum</v>
      </c>
      <c r="Q7375">
        <f>VLOOKUP(ecommerce_10000[[#This Row],[City]],F:I,4,FALSE)</f>
        <v>99349.3</v>
      </c>
      <c r="R7375" s="1">
        <f>SUMIF(C:C,ecommerce_10000[[#This Row],[Category]],I:I)</f>
        <v>29200970.130000021</v>
      </c>
      <c r="S7375" s="1">
        <f>SUMIFS(I:I,C:C,C7375)</f>
        <v>29200970.130000021</v>
      </c>
      <c r="T7375" s="1" t="str">
        <f>INDEX(F:F,MATCH(ecommerce_10000[[#This Row],[TotalAmount]],I:I,0))</f>
        <v>Riyadh</v>
      </c>
    </row>
    <row r="7376" spans="1:20" x14ac:dyDescent="0.3">
      <c r="A7376" s="1" t="s">
        <v>7420</v>
      </c>
      <c r="B7376" s="1" t="s">
        <v>53</v>
      </c>
      <c r="C7376" s="1" t="s">
        <v>31</v>
      </c>
      <c r="D7376" s="1" t="s">
        <v>54</v>
      </c>
      <c r="E7376" s="1" t="s">
        <v>16</v>
      </c>
      <c r="F7376" s="1" t="s">
        <v>23</v>
      </c>
      <c r="G7376">
        <v>15503.02</v>
      </c>
      <c r="H7376">
        <v>4</v>
      </c>
      <c r="I7376">
        <v>62012.08</v>
      </c>
      <c r="J7376">
        <v>4.26</v>
      </c>
      <c r="K7376">
        <v>359</v>
      </c>
      <c r="L7376" s="2">
        <v>45390</v>
      </c>
      <c r="O7376" t="str">
        <f>IF(ecommerce_10000[[#This Row],[Platform]]="Souq","sq",ecommerce_10000[[#This Row],[Platform]])</f>
        <v>sq</v>
      </c>
      <c r="P7376" t="str">
        <f>IF(E7376="Souq","sq",IF(E7376="Jumia","Jum",E7376))</f>
        <v>sq</v>
      </c>
      <c r="Q7376">
        <f>VLOOKUP(ecommerce_10000[[#This Row],[City]],F:I,4,FALSE)</f>
        <v>13290.4</v>
      </c>
      <c r="R7376" s="1">
        <f>SUMIF(C:C,ecommerce_10000[[#This Row],[Category]],I:I)</f>
        <v>57542997.559999913</v>
      </c>
      <c r="S7376" s="1">
        <f>SUMIFS(I:I,C:C,C7376)</f>
        <v>57542997.559999913</v>
      </c>
      <c r="T7376" s="1" t="str">
        <f>INDEX(F:F,MATCH(ecommerce_10000[[#This Row],[TotalAmount]],I:I,0))</f>
        <v>Alexandria</v>
      </c>
    </row>
    <row r="7377" spans="1:20" x14ac:dyDescent="0.3">
      <c r="A7377" s="1" t="s">
        <v>7421</v>
      </c>
      <c r="B7377" s="1" t="s">
        <v>35</v>
      </c>
      <c r="C7377" s="1" t="s">
        <v>14</v>
      </c>
      <c r="D7377" s="1" t="s">
        <v>36</v>
      </c>
      <c r="E7377" s="1" t="s">
        <v>16</v>
      </c>
      <c r="F7377" s="1" t="s">
        <v>17</v>
      </c>
      <c r="G7377">
        <v>9747</v>
      </c>
      <c r="H7377">
        <v>3</v>
      </c>
      <c r="I7377">
        <v>29241</v>
      </c>
      <c r="J7377">
        <v>1.99</v>
      </c>
      <c r="K7377">
        <v>131</v>
      </c>
      <c r="L7377" s="2">
        <v>45307</v>
      </c>
      <c r="O7377" t="str">
        <f>IF(ecommerce_10000[[#This Row],[Platform]]="Souq","sq",ecommerce_10000[[#This Row],[Platform]])</f>
        <v>sq</v>
      </c>
      <c r="P7377" t="str">
        <f>IF(E7377="Souq","sq",IF(E7377="Jumia","Jum",E7377))</f>
        <v>sq</v>
      </c>
      <c r="Q7377">
        <f>VLOOKUP(ecommerce_10000[[#This Row],[City]],F:I,4,FALSE)</f>
        <v>16284.02</v>
      </c>
      <c r="R7377" s="1">
        <f>SUMIF(C:C,ecommerce_10000[[#This Row],[Category]],I:I)</f>
        <v>92327183.770000085</v>
      </c>
      <c r="S7377" s="1">
        <f>SUMIFS(I:I,C:C,C7377)</f>
        <v>92327183.770000085</v>
      </c>
      <c r="T7377" s="1" t="str">
        <f>INDEX(F:F,MATCH(ecommerce_10000[[#This Row],[TotalAmount]],I:I,0))</f>
        <v>Cairo</v>
      </c>
    </row>
    <row r="7378" spans="1:20" x14ac:dyDescent="0.3">
      <c r="A7378" s="1" t="s">
        <v>7422</v>
      </c>
      <c r="B7378" s="1" t="s">
        <v>30</v>
      </c>
      <c r="C7378" s="1" t="s">
        <v>31</v>
      </c>
      <c r="D7378" s="1" t="s">
        <v>32</v>
      </c>
      <c r="E7378" s="1" t="s">
        <v>16</v>
      </c>
      <c r="F7378" s="1" t="s">
        <v>33</v>
      </c>
      <c r="G7378">
        <v>4293.8900000000003</v>
      </c>
      <c r="H7378">
        <v>1</v>
      </c>
      <c r="I7378">
        <v>4293.8900000000003</v>
      </c>
      <c r="J7378">
        <v>4.97</v>
      </c>
      <c r="K7378">
        <v>4713</v>
      </c>
      <c r="L7378" s="2">
        <v>45493</v>
      </c>
      <c r="O7378" t="str">
        <f>IF(ecommerce_10000[[#This Row],[Platform]]="Souq","sq",ecommerce_10000[[#This Row],[Platform]])</f>
        <v>sq</v>
      </c>
      <c r="P7378" t="str">
        <f>IF(E7378="Souq","sq",IF(E7378="Jumia","Jum",E7378))</f>
        <v>sq</v>
      </c>
      <c r="Q7378">
        <f>VLOOKUP(ecommerce_10000[[#This Row],[City]],F:I,4,FALSE)</f>
        <v>3665.44</v>
      </c>
      <c r="R7378" s="1">
        <f>SUMIF(C:C,ecommerce_10000[[#This Row],[Category]],I:I)</f>
        <v>57542997.559999913</v>
      </c>
      <c r="S7378" s="1">
        <f>SUMIFS(I:I,C:C,C7378)</f>
        <v>57542997.559999913</v>
      </c>
      <c r="T7378" s="1" t="str">
        <f>INDEX(F:F,MATCH(ecommerce_10000[[#This Row],[TotalAmount]],I:I,0))</f>
        <v>Dubai</v>
      </c>
    </row>
    <row r="7379" spans="1:20" x14ac:dyDescent="0.3">
      <c r="A7379" s="1" t="s">
        <v>7423</v>
      </c>
      <c r="B7379" s="1" t="s">
        <v>13</v>
      </c>
      <c r="C7379" s="1" t="s">
        <v>14</v>
      </c>
      <c r="D7379" s="1" t="s">
        <v>15</v>
      </c>
      <c r="E7379" s="1" t="s">
        <v>22</v>
      </c>
      <c r="F7379" s="1" t="s">
        <v>33</v>
      </c>
      <c r="G7379">
        <v>13262.41</v>
      </c>
      <c r="H7379">
        <v>5</v>
      </c>
      <c r="I7379">
        <v>66312.05</v>
      </c>
      <c r="J7379">
        <v>3.84</v>
      </c>
      <c r="K7379">
        <v>652</v>
      </c>
      <c r="L7379" s="2">
        <v>45574</v>
      </c>
      <c r="O7379" t="str">
        <f>IF(ecommerce_10000[[#This Row],[Platform]]="Souq","sq",ecommerce_10000[[#This Row],[Platform]])</f>
        <v>Jumia</v>
      </c>
      <c r="P7379" t="str">
        <f>IF(E7379="Souq","sq",IF(E7379="Jumia","Jum",E7379))</f>
        <v>Jum</v>
      </c>
      <c r="Q7379">
        <f>VLOOKUP(ecommerce_10000[[#This Row],[City]],F:I,4,FALSE)</f>
        <v>3665.44</v>
      </c>
      <c r="R7379" s="1">
        <f>SUMIF(C:C,ecommerce_10000[[#This Row],[Category]],I:I)</f>
        <v>92327183.770000085</v>
      </c>
      <c r="S7379" s="1">
        <f>SUMIFS(I:I,C:C,C7379)</f>
        <v>92327183.770000085</v>
      </c>
      <c r="T7379" s="1" t="str">
        <f>INDEX(F:F,MATCH(ecommerce_10000[[#This Row],[TotalAmount]],I:I,0))</f>
        <v>Dubai</v>
      </c>
    </row>
    <row r="7380" spans="1:20" x14ac:dyDescent="0.3">
      <c r="A7380" s="1" t="s">
        <v>7424</v>
      </c>
      <c r="B7380" s="1" t="s">
        <v>65</v>
      </c>
      <c r="C7380" s="1" t="s">
        <v>20</v>
      </c>
      <c r="D7380" s="1" t="s">
        <v>66</v>
      </c>
      <c r="E7380" s="1" t="s">
        <v>47</v>
      </c>
      <c r="F7380" s="1" t="s">
        <v>23</v>
      </c>
      <c r="G7380">
        <v>9926.34</v>
      </c>
      <c r="H7380">
        <v>2</v>
      </c>
      <c r="I7380">
        <v>19852.68</v>
      </c>
      <c r="J7380">
        <v>1.54</v>
      </c>
      <c r="K7380">
        <v>308</v>
      </c>
      <c r="L7380" s="2">
        <v>45437</v>
      </c>
      <c r="O7380" t="str">
        <f>IF(ecommerce_10000[[#This Row],[Platform]]="Souq","sq",ecommerce_10000[[#This Row],[Platform]])</f>
        <v>Amazon</v>
      </c>
      <c r="P7380" t="str">
        <f>IF(E7380="Souq","sq",IF(E7380="Jumia","Jum",E7380))</f>
        <v>Amazon</v>
      </c>
      <c r="Q7380">
        <f>VLOOKUP(ecommerce_10000[[#This Row],[City]],F:I,4,FALSE)</f>
        <v>13290.4</v>
      </c>
      <c r="R7380" s="1">
        <f>SUMIF(C:C,ecommerce_10000[[#This Row],[Category]],I:I)</f>
        <v>91504159.730000004</v>
      </c>
      <c r="S7380" s="1">
        <f>SUMIFS(I:I,C:C,C7380)</f>
        <v>91504159.730000004</v>
      </c>
      <c r="T7380" s="1" t="str">
        <f>INDEX(F:F,MATCH(ecommerce_10000[[#This Row],[TotalAmount]],I:I,0))</f>
        <v>Alexandria</v>
      </c>
    </row>
    <row r="7381" spans="1:20" x14ac:dyDescent="0.3">
      <c r="A7381" s="1" t="s">
        <v>7425</v>
      </c>
      <c r="B7381" s="1" t="s">
        <v>38</v>
      </c>
      <c r="C7381" s="1" t="s">
        <v>20</v>
      </c>
      <c r="D7381" s="1" t="s">
        <v>39</v>
      </c>
      <c r="E7381" s="1" t="s">
        <v>47</v>
      </c>
      <c r="F7381" s="1" t="s">
        <v>40</v>
      </c>
      <c r="G7381">
        <v>18689.150000000001</v>
      </c>
      <c r="H7381">
        <v>2</v>
      </c>
      <c r="I7381">
        <v>37378.300000000003</v>
      </c>
      <c r="J7381">
        <v>3.39</v>
      </c>
      <c r="K7381">
        <v>2213</v>
      </c>
      <c r="L7381" s="2">
        <v>45615</v>
      </c>
      <c r="O7381" t="str">
        <f>IF(ecommerce_10000[[#This Row],[Platform]]="Souq","sq",ecommerce_10000[[#This Row],[Platform]])</f>
        <v>Amazon</v>
      </c>
      <c r="P7381" t="str">
        <f>IF(E7381="Souq","sq",IF(E7381="Jumia","Jum",E7381))</f>
        <v>Amazon</v>
      </c>
      <c r="Q7381">
        <f>VLOOKUP(ecommerce_10000[[#This Row],[City]],F:I,4,FALSE)</f>
        <v>99349.3</v>
      </c>
      <c r="R7381" s="1">
        <f>SUMIF(C:C,ecommerce_10000[[#This Row],[Category]],I:I)</f>
        <v>91504159.730000004</v>
      </c>
      <c r="S7381" s="1">
        <f>SUMIFS(I:I,C:C,C7381)</f>
        <v>91504159.730000004</v>
      </c>
      <c r="T7381" s="1" t="str">
        <f>INDEX(F:F,MATCH(ecommerce_10000[[#This Row],[TotalAmount]],I:I,0))</f>
        <v>Riyadh</v>
      </c>
    </row>
    <row r="7382" spans="1:20" x14ac:dyDescent="0.3">
      <c r="A7382" s="1" t="s">
        <v>7426</v>
      </c>
      <c r="B7382" s="1" t="s">
        <v>19</v>
      </c>
      <c r="C7382" s="1" t="s">
        <v>20</v>
      </c>
      <c r="D7382" s="1" t="s">
        <v>21</v>
      </c>
      <c r="E7382" s="1" t="s">
        <v>22</v>
      </c>
      <c r="F7382" s="1" t="s">
        <v>40</v>
      </c>
      <c r="G7382">
        <v>1636.66</v>
      </c>
      <c r="H7382">
        <v>4</v>
      </c>
      <c r="I7382">
        <v>6546.64</v>
      </c>
      <c r="J7382">
        <v>3.61</v>
      </c>
      <c r="K7382">
        <v>2139</v>
      </c>
      <c r="L7382" s="2">
        <v>45576</v>
      </c>
      <c r="O7382" t="str">
        <f>IF(ecommerce_10000[[#This Row],[Platform]]="Souq","sq",ecommerce_10000[[#This Row],[Platform]])</f>
        <v>Jumia</v>
      </c>
      <c r="P7382" t="str">
        <f>IF(E7382="Souq","sq",IF(E7382="Jumia","Jum",E7382))</f>
        <v>Jum</v>
      </c>
      <c r="Q7382">
        <f>VLOOKUP(ecommerce_10000[[#This Row],[City]],F:I,4,FALSE)</f>
        <v>99349.3</v>
      </c>
      <c r="R7382" s="1">
        <f>SUMIF(C:C,ecommerce_10000[[#This Row],[Category]],I:I)</f>
        <v>91504159.730000004</v>
      </c>
      <c r="S7382" s="1">
        <f>SUMIFS(I:I,C:C,C7382)</f>
        <v>91504159.730000004</v>
      </c>
      <c r="T7382" s="1" t="str">
        <f>INDEX(F:F,MATCH(ecommerce_10000[[#This Row],[TotalAmount]],I:I,0))</f>
        <v>Riyadh</v>
      </c>
    </row>
    <row r="7383" spans="1:20" x14ac:dyDescent="0.3">
      <c r="A7383" s="1" t="s">
        <v>7427</v>
      </c>
      <c r="B7383" s="1" t="s">
        <v>19</v>
      </c>
      <c r="C7383" s="1" t="s">
        <v>20</v>
      </c>
      <c r="D7383" s="1" t="s">
        <v>21</v>
      </c>
      <c r="E7383" s="1" t="s">
        <v>22</v>
      </c>
      <c r="F7383" s="1" t="s">
        <v>28</v>
      </c>
      <c r="G7383">
        <v>1479.9</v>
      </c>
      <c r="H7383">
        <v>5</v>
      </c>
      <c r="I7383">
        <v>7399.5</v>
      </c>
      <c r="J7383">
        <v>1.75</v>
      </c>
      <c r="K7383">
        <v>4416</v>
      </c>
      <c r="L7383" s="2">
        <v>45341</v>
      </c>
      <c r="O7383" t="str">
        <f>IF(ecommerce_10000[[#This Row],[Platform]]="Souq","sq",ecommerce_10000[[#This Row],[Platform]])</f>
        <v>Jumia</v>
      </c>
      <c r="P7383" t="str">
        <f>IF(E7383="Souq","sq",IF(E7383="Jumia","Jum",E7383))</f>
        <v>Jum</v>
      </c>
      <c r="Q7383">
        <f>VLOOKUP(ecommerce_10000[[#This Row],[City]],F:I,4,FALSE)</f>
        <v>26648.76</v>
      </c>
      <c r="R7383" s="1">
        <f>SUMIF(C:C,ecommerce_10000[[#This Row],[Category]],I:I)</f>
        <v>91504159.730000004</v>
      </c>
      <c r="S7383" s="1">
        <f>SUMIFS(I:I,C:C,C7383)</f>
        <v>91504159.730000004</v>
      </c>
      <c r="T7383" s="1" t="str">
        <f>INDEX(F:F,MATCH(ecommerce_10000[[#This Row],[TotalAmount]],I:I,0))</f>
        <v>Casablanca</v>
      </c>
    </row>
    <row r="7384" spans="1:20" x14ac:dyDescent="0.3">
      <c r="A7384" s="1" t="s">
        <v>7428</v>
      </c>
      <c r="B7384" s="1" t="s">
        <v>53</v>
      </c>
      <c r="C7384" s="1" t="s">
        <v>31</v>
      </c>
      <c r="D7384" s="1" t="s">
        <v>54</v>
      </c>
      <c r="E7384" s="1" t="s">
        <v>47</v>
      </c>
      <c r="F7384" s="1" t="s">
        <v>62</v>
      </c>
      <c r="G7384">
        <v>14277.74</v>
      </c>
      <c r="H7384">
        <v>5</v>
      </c>
      <c r="I7384">
        <v>71388.7</v>
      </c>
      <c r="J7384">
        <v>3.19</v>
      </c>
      <c r="K7384">
        <v>4197</v>
      </c>
      <c r="L7384" s="2">
        <v>45397</v>
      </c>
      <c r="O7384" t="str">
        <f>IF(ecommerce_10000[[#This Row],[Platform]]="Souq","sq",ecommerce_10000[[#This Row],[Platform]])</f>
        <v>Amazon</v>
      </c>
      <c r="P7384" t="str">
        <f>IF(E7384="Souq","sq",IF(E7384="Jumia","Jum",E7384))</f>
        <v>Amazon</v>
      </c>
      <c r="Q7384">
        <f>VLOOKUP(ecommerce_10000[[#This Row],[City]],F:I,4,FALSE)</f>
        <v>27872.98</v>
      </c>
      <c r="R7384" s="1">
        <f>SUMIF(C:C,ecommerce_10000[[#This Row],[Category]],I:I)</f>
        <v>57542997.559999913</v>
      </c>
      <c r="S7384" s="1">
        <f>SUMIFS(I:I,C:C,C7384)</f>
        <v>57542997.559999913</v>
      </c>
      <c r="T7384" s="1" t="str">
        <f>INDEX(F:F,MATCH(ecommerce_10000[[#This Row],[TotalAmount]],I:I,0))</f>
        <v>Giza</v>
      </c>
    </row>
    <row r="7385" spans="1:20" x14ac:dyDescent="0.3">
      <c r="A7385" s="1" t="s">
        <v>7429</v>
      </c>
      <c r="B7385" s="1" t="s">
        <v>38</v>
      </c>
      <c r="C7385" s="1" t="s">
        <v>20</v>
      </c>
      <c r="D7385" s="1" t="s">
        <v>39</v>
      </c>
      <c r="E7385" s="1" t="s">
        <v>47</v>
      </c>
      <c r="F7385" s="1" t="s">
        <v>40</v>
      </c>
      <c r="G7385">
        <v>14222.2</v>
      </c>
      <c r="H7385">
        <v>2</v>
      </c>
      <c r="I7385">
        <v>28444.400000000001</v>
      </c>
      <c r="J7385">
        <v>4.57</v>
      </c>
      <c r="K7385">
        <v>3330</v>
      </c>
      <c r="L7385" s="2">
        <v>45637</v>
      </c>
      <c r="O7385" t="str">
        <f>IF(ecommerce_10000[[#This Row],[Platform]]="Souq","sq",ecommerce_10000[[#This Row],[Platform]])</f>
        <v>Amazon</v>
      </c>
      <c r="P7385" t="str">
        <f>IF(E7385="Souq","sq",IF(E7385="Jumia","Jum",E7385))</f>
        <v>Amazon</v>
      </c>
      <c r="Q7385">
        <f>VLOOKUP(ecommerce_10000[[#This Row],[City]],F:I,4,FALSE)</f>
        <v>99349.3</v>
      </c>
      <c r="R7385" s="1">
        <f>SUMIF(C:C,ecommerce_10000[[#This Row],[Category]],I:I)</f>
        <v>91504159.730000004</v>
      </c>
      <c r="S7385" s="1">
        <f>SUMIFS(I:I,C:C,C7385)</f>
        <v>91504159.730000004</v>
      </c>
      <c r="T7385" s="1" t="str">
        <f>INDEX(F:F,MATCH(ecommerce_10000[[#This Row],[TotalAmount]],I:I,0))</f>
        <v>Riyadh</v>
      </c>
    </row>
    <row r="7386" spans="1:20" x14ac:dyDescent="0.3">
      <c r="A7386" s="1" t="s">
        <v>7430</v>
      </c>
      <c r="B7386" s="1" t="s">
        <v>35</v>
      </c>
      <c r="C7386" s="1" t="s">
        <v>14</v>
      </c>
      <c r="D7386" s="1" t="s">
        <v>36</v>
      </c>
      <c r="E7386" s="1" t="s">
        <v>16</v>
      </c>
      <c r="F7386" s="1" t="s">
        <v>40</v>
      </c>
      <c r="G7386">
        <v>15847.62</v>
      </c>
      <c r="H7386">
        <v>2</v>
      </c>
      <c r="I7386">
        <v>31695.24</v>
      </c>
      <c r="J7386">
        <v>4.3499999999999996</v>
      </c>
      <c r="K7386">
        <v>423</v>
      </c>
      <c r="L7386" s="2">
        <v>45642</v>
      </c>
      <c r="O7386" t="str">
        <f>IF(ecommerce_10000[[#This Row],[Platform]]="Souq","sq",ecommerce_10000[[#This Row],[Platform]])</f>
        <v>sq</v>
      </c>
      <c r="P7386" t="str">
        <f>IF(E7386="Souq","sq",IF(E7386="Jumia","Jum",E7386))</f>
        <v>sq</v>
      </c>
      <c r="Q7386">
        <f>VLOOKUP(ecommerce_10000[[#This Row],[City]],F:I,4,FALSE)</f>
        <v>99349.3</v>
      </c>
      <c r="R7386" s="1">
        <f>SUMIF(C:C,ecommerce_10000[[#This Row],[Category]],I:I)</f>
        <v>92327183.770000085</v>
      </c>
      <c r="S7386" s="1">
        <f>SUMIFS(I:I,C:C,C7386)</f>
        <v>92327183.770000085</v>
      </c>
      <c r="T7386" s="1" t="str">
        <f>INDEX(F:F,MATCH(ecommerce_10000[[#This Row],[TotalAmount]],I:I,0))</f>
        <v>Riyadh</v>
      </c>
    </row>
    <row r="7387" spans="1:20" x14ac:dyDescent="0.3">
      <c r="A7387" s="1" t="s">
        <v>7431</v>
      </c>
      <c r="B7387" s="1" t="s">
        <v>35</v>
      </c>
      <c r="C7387" s="1" t="s">
        <v>14</v>
      </c>
      <c r="D7387" s="1" t="s">
        <v>36</v>
      </c>
      <c r="E7387" s="1" t="s">
        <v>16</v>
      </c>
      <c r="F7387" s="1" t="s">
        <v>33</v>
      </c>
      <c r="G7387">
        <v>9641.56</v>
      </c>
      <c r="H7387">
        <v>3</v>
      </c>
      <c r="I7387">
        <v>28924.68</v>
      </c>
      <c r="J7387">
        <v>2.36</v>
      </c>
      <c r="K7387">
        <v>142</v>
      </c>
      <c r="L7387" s="2">
        <v>45651</v>
      </c>
      <c r="O7387" t="str">
        <f>IF(ecommerce_10000[[#This Row],[Platform]]="Souq","sq",ecommerce_10000[[#This Row],[Platform]])</f>
        <v>sq</v>
      </c>
      <c r="P7387" t="str">
        <f>IF(E7387="Souq","sq",IF(E7387="Jumia","Jum",E7387))</f>
        <v>sq</v>
      </c>
      <c r="Q7387">
        <f>VLOOKUP(ecommerce_10000[[#This Row],[City]],F:I,4,FALSE)</f>
        <v>3665.44</v>
      </c>
      <c r="R7387" s="1">
        <f>SUMIF(C:C,ecommerce_10000[[#This Row],[Category]],I:I)</f>
        <v>92327183.770000085</v>
      </c>
      <c r="S7387" s="1">
        <f>SUMIFS(I:I,C:C,C7387)</f>
        <v>92327183.770000085</v>
      </c>
      <c r="T7387" s="1" t="str">
        <f>INDEX(F:F,MATCH(ecommerce_10000[[#This Row],[TotalAmount]],I:I,0))</f>
        <v>Dubai</v>
      </c>
    </row>
    <row r="7388" spans="1:20" x14ac:dyDescent="0.3">
      <c r="A7388" s="1" t="s">
        <v>7432</v>
      </c>
      <c r="B7388" s="1" t="s">
        <v>53</v>
      </c>
      <c r="C7388" s="1" t="s">
        <v>31</v>
      </c>
      <c r="D7388" s="1" t="s">
        <v>54</v>
      </c>
      <c r="E7388" s="1" t="s">
        <v>47</v>
      </c>
      <c r="F7388" s="1" t="s">
        <v>23</v>
      </c>
      <c r="G7388">
        <v>3781.18</v>
      </c>
      <c r="H7388">
        <v>5</v>
      </c>
      <c r="I7388">
        <v>18905.900000000001</v>
      </c>
      <c r="J7388">
        <v>3.91</v>
      </c>
      <c r="K7388">
        <v>2382</v>
      </c>
      <c r="L7388" s="2">
        <v>45352</v>
      </c>
      <c r="O7388" t="str">
        <f>IF(ecommerce_10000[[#This Row],[Platform]]="Souq","sq",ecommerce_10000[[#This Row],[Platform]])</f>
        <v>Amazon</v>
      </c>
      <c r="P7388" t="str">
        <f>IF(E7388="Souq","sq",IF(E7388="Jumia","Jum",E7388))</f>
        <v>Amazon</v>
      </c>
      <c r="Q7388">
        <f>VLOOKUP(ecommerce_10000[[#This Row],[City]],F:I,4,FALSE)</f>
        <v>13290.4</v>
      </c>
      <c r="R7388" s="1">
        <f>SUMIF(C:C,ecommerce_10000[[#This Row],[Category]],I:I)</f>
        <v>57542997.559999913</v>
      </c>
      <c r="S7388" s="1">
        <f>SUMIFS(I:I,C:C,C7388)</f>
        <v>57542997.559999913</v>
      </c>
      <c r="T7388" s="1" t="str">
        <f>INDEX(F:F,MATCH(ecommerce_10000[[#This Row],[TotalAmount]],I:I,0))</f>
        <v>Alexandria</v>
      </c>
    </row>
    <row r="7389" spans="1:20" x14ac:dyDescent="0.3">
      <c r="A7389" s="1" t="s">
        <v>7433</v>
      </c>
      <c r="B7389" s="1" t="s">
        <v>19</v>
      </c>
      <c r="C7389" s="1" t="s">
        <v>20</v>
      </c>
      <c r="D7389" s="1" t="s">
        <v>21</v>
      </c>
      <c r="E7389" s="1" t="s">
        <v>16</v>
      </c>
      <c r="F7389" s="1" t="s">
        <v>62</v>
      </c>
      <c r="G7389">
        <v>14317</v>
      </c>
      <c r="H7389">
        <v>4</v>
      </c>
      <c r="I7389">
        <v>57268</v>
      </c>
      <c r="J7389">
        <v>1.08</v>
      </c>
      <c r="K7389">
        <v>4438</v>
      </c>
      <c r="L7389" s="2">
        <v>45428</v>
      </c>
      <c r="O7389" t="str">
        <f>IF(ecommerce_10000[[#This Row],[Platform]]="Souq","sq",ecommerce_10000[[#This Row],[Platform]])</f>
        <v>sq</v>
      </c>
      <c r="P7389" t="str">
        <f>IF(E7389="Souq","sq",IF(E7389="Jumia","Jum",E7389))</f>
        <v>sq</v>
      </c>
      <c r="Q7389">
        <f>VLOOKUP(ecommerce_10000[[#This Row],[City]],F:I,4,FALSE)</f>
        <v>27872.98</v>
      </c>
      <c r="R7389" s="1">
        <f>SUMIF(C:C,ecommerce_10000[[#This Row],[Category]],I:I)</f>
        <v>91504159.730000004</v>
      </c>
      <c r="S7389" s="1">
        <f>SUMIFS(I:I,C:C,C7389)</f>
        <v>91504159.730000004</v>
      </c>
      <c r="T7389" s="1" t="str">
        <f>INDEX(F:F,MATCH(ecommerce_10000[[#This Row],[TotalAmount]],I:I,0))</f>
        <v>Giza</v>
      </c>
    </row>
    <row r="7390" spans="1:20" x14ac:dyDescent="0.3">
      <c r="A7390" s="1" t="s">
        <v>7434</v>
      </c>
      <c r="B7390" s="1" t="s">
        <v>30</v>
      </c>
      <c r="C7390" s="1" t="s">
        <v>31</v>
      </c>
      <c r="D7390" s="1" t="s">
        <v>32</v>
      </c>
      <c r="E7390" s="1" t="s">
        <v>22</v>
      </c>
      <c r="F7390" s="1" t="s">
        <v>28</v>
      </c>
      <c r="G7390">
        <v>14492.67</v>
      </c>
      <c r="H7390">
        <v>3</v>
      </c>
      <c r="I7390">
        <v>43478.01</v>
      </c>
      <c r="J7390">
        <v>3.72</v>
      </c>
      <c r="K7390">
        <v>4496</v>
      </c>
      <c r="L7390" s="2">
        <v>45335</v>
      </c>
      <c r="O7390" t="str">
        <f>IF(ecommerce_10000[[#This Row],[Platform]]="Souq","sq",ecommerce_10000[[#This Row],[Platform]])</f>
        <v>Jumia</v>
      </c>
      <c r="P7390" t="str">
        <f>IF(E7390="Souq","sq",IF(E7390="Jumia","Jum",E7390))</f>
        <v>Jum</v>
      </c>
      <c r="Q7390">
        <f>VLOOKUP(ecommerce_10000[[#This Row],[City]],F:I,4,FALSE)</f>
        <v>26648.76</v>
      </c>
      <c r="R7390" s="1">
        <f>SUMIF(C:C,ecommerce_10000[[#This Row],[Category]],I:I)</f>
        <v>57542997.559999913</v>
      </c>
      <c r="S7390" s="1">
        <f>SUMIFS(I:I,C:C,C7390)</f>
        <v>57542997.559999913</v>
      </c>
      <c r="T7390" s="1" t="str">
        <f>INDEX(F:F,MATCH(ecommerce_10000[[#This Row],[TotalAmount]],I:I,0))</f>
        <v>Casablanca</v>
      </c>
    </row>
    <row r="7391" spans="1:20" x14ac:dyDescent="0.3">
      <c r="A7391" s="1" t="s">
        <v>7435</v>
      </c>
      <c r="B7391" s="1" t="s">
        <v>19</v>
      </c>
      <c r="C7391" s="1" t="s">
        <v>20</v>
      </c>
      <c r="D7391" s="1" t="s">
        <v>21</v>
      </c>
      <c r="E7391" s="1" t="s">
        <v>16</v>
      </c>
      <c r="F7391" s="1" t="s">
        <v>40</v>
      </c>
      <c r="G7391">
        <v>11570.27</v>
      </c>
      <c r="H7391">
        <v>2</v>
      </c>
      <c r="I7391">
        <v>23140.54</v>
      </c>
      <c r="J7391">
        <v>3.14</v>
      </c>
      <c r="K7391">
        <v>3064</v>
      </c>
      <c r="L7391" s="2">
        <v>45580</v>
      </c>
      <c r="O7391" t="str">
        <f>IF(ecommerce_10000[[#This Row],[Platform]]="Souq","sq",ecommerce_10000[[#This Row],[Platform]])</f>
        <v>sq</v>
      </c>
      <c r="P7391" t="str">
        <f>IF(E7391="Souq","sq",IF(E7391="Jumia","Jum",E7391))</f>
        <v>sq</v>
      </c>
      <c r="Q7391">
        <f>VLOOKUP(ecommerce_10000[[#This Row],[City]],F:I,4,FALSE)</f>
        <v>99349.3</v>
      </c>
      <c r="R7391" s="1">
        <f>SUMIF(C:C,ecommerce_10000[[#This Row],[Category]],I:I)</f>
        <v>91504159.730000004</v>
      </c>
      <c r="S7391" s="1">
        <f>SUMIFS(I:I,C:C,C7391)</f>
        <v>91504159.730000004</v>
      </c>
      <c r="T7391" s="1" t="str">
        <f>INDEX(F:F,MATCH(ecommerce_10000[[#This Row],[TotalAmount]],I:I,0))</f>
        <v>Riyadh</v>
      </c>
    </row>
    <row r="7392" spans="1:20" x14ac:dyDescent="0.3">
      <c r="A7392" s="1" t="s">
        <v>7436</v>
      </c>
      <c r="B7392" s="1" t="s">
        <v>13</v>
      </c>
      <c r="C7392" s="1" t="s">
        <v>14</v>
      </c>
      <c r="D7392" s="1" t="s">
        <v>15</v>
      </c>
      <c r="E7392" s="1" t="s">
        <v>16</v>
      </c>
      <c r="F7392" s="1" t="s">
        <v>40</v>
      </c>
      <c r="G7392">
        <v>11022.15</v>
      </c>
      <c r="H7392">
        <v>4</v>
      </c>
      <c r="I7392">
        <v>44088.6</v>
      </c>
      <c r="J7392">
        <v>3.23</v>
      </c>
      <c r="K7392">
        <v>2098</v>
      </c>
      <c r="L7392" s="2">
        <v>45608</v>
      </c>
      <c r="O7392" t="str">
        <f>IF(ecommerce_10000[[#This Row],[Platform]]="Souq","sq",ecommerce_10000[[#This Row],[Platform]])</f>
        <v>sq</v>
      </c>
      <c r="P7392" t="str">
        <f>IF(E7392="Souq","sq",IF(E7392="Jumia","Jum",E7392))</f>
        <v>sq</v>
      </c>
      <c r="Q7392">
        <f>VLOOKUP(ecommerce_10000[[#This Row],[City]],F:I,4,FALSE)</f>
        <v>99349.3</v>
      </c>
      <c r="R7392" s="1">
        <f>SUMIF(C:C,ecommerce_10000[[#This Row],[Category]],I:I)</f>
        <v>92327183.770000085</v>
      </c>
      <c r="S7392" s="1">
        <f>SUMIFS(I:I,C:C,C7392)</f>
        <v>92327183.770000085</v>
      </c>
      <c r="T7392" s="1" t="str">
        <f>INDEX(F:F,MATCH(ecommerce_10000[[#This Row],[TotalAmount]],I:I,0))</f>
        <v>Riyadh</v>
      </c>
    </row>
    <row r="7393" spans="1:20" x14ac:dyDescent="0.3">
      <c r="A7393" s="1" t="s">
        <v>7437</v>
      </c>
      <c r="B7393" s="1" t="s">
        <v>53</v>
      </c>
      <c r="C7393" s="1" t="s">
        <v>31</v>
      </c>
      <c r="D7393" s="1" t="s">
        <v>54</v>
      </c>
      <c r="E7393" s="1" t="s">
        <v>22</v>
      </c>
      <c r="F7393" s="1" t="s">
        <v>40</v>
      </c>
      <c r="G7393">
        <v>15893.74</v>
      </c>
      <c r="H7393">
        <v>3</v>
      </c>
      <c r="I7393">
        <v>47681.22</v>
      </c>
      <c r="J7393">
        <v>2.84</v>
      </c>
      <c r="K7393">
        <v>4167</v>
      </c>
      <c r="L7393" s="2">
        <v>45350</v>
      </c>
      <c r="O7393" t="str">
        <f>IF(ecommerce_10000[[#This Row],[Platform]]="Souq","sq",ecommerce_10000[[#This Row],[Platform]])</f>
        <v>Jumia</v>
      </c>
      <c r="P7393" t="str">
        <f>IF(E7393="Souq","sq",IF(E7393="Jumia","Jum",E7393))</f>
        <v>Jum</v>
      </c>
      <c r="Q7393">
        <f>VLOOKUP(ecommerce_10000[[#This Row],[City]],F:I,4,FALSE)</f>
        <v>99349.3</v>
      </c>
      <c r="R7393" s="1">
        <f>SUMIF(C:C,ecommerce_10000[[#This Row],[Category]],I:I)</f>
        <v>57542997.559999913</v>
      </c>
      <c r="S7393" s="1">
        <f>SUMIFS(I:I,C:C,C7393)</f>
        <v>57542997.559999913</v>
      </c>
      <c r="T7393" s="1" t="str">
        <f>INDEX(F:F,MATCH(ecommerce_10000[[#This Row],[TotalAmount]],I:I,0))</f>
        <v>Riyadh</v>
      </c>
    </row>
    <row r="7394" spans="1:20" x14ac:dyDescent="0.3">
      <c r="A7394" s="1" t="s">
        <v>7438</v>
      </c>
      <c r="B7394" s="1" t="s">
        <v>13</v>
      </c>
      <c r="C7394" s="1" t="s">
        <v>14</v>
      </c>
      <c r="D7394" s="1" t="s">
        <v>15</v>
      </c>
      <c r="E7394" s="1" t="s">
        <v>22</v>
      </c>
      <c r="F7394" s="1" t="s">
        <v>33</v>
      </c>
      <c r="G7394">
        <v>12211.81</v>
      </c>
      <c r="H7394">
        <v>4</v>
      </c>
      <c r="I7394">
        <v>48847.24</v>
      </c>
      <c r="J7394">
        <v>1.4</v>
      </c>
      <c r="K7394">
        <v>1920</v>
      </c>
      <c r="L7394" s="2">
        <v>45395</v>
      </c>
      <c r="O7394" t="str">
        <f>IF(ecommerce_10000[[#This Row],[Platform]]="Souq","sq",ecommerce_10000[[#This Row],[Platform]])</f>
        <v>Jumia</v>
      </c>
      <c r="P7394" t="str">
        <f>IF(E7394="Souq","sq",IF(E7394="Jumia","Jum",E7394))</f>
        <v>Jum</v>
      </c>
      <c r="Q7394">
        <f>VLOOKUP(ecommerce_10000[[#This Row],[City]],F:I,4,FALSE)</f>
        <v>3665.44</v>
      </c>
      <c r="R7394" s="1">
        <f>SUMIF(C:C,ecommerce_10000[[#This Row],[Category]],I:I)</f>
        <v>92327183.770000085</v>
      </c>
      <c r="S7394" s="1">
        <f>SUMIFS(I:I,C:C,C7394)</f>
        <v>92327183.770000085</v>
      </c>
      <c r="T7394" s="1" t="str">
        <f>INDEX(F:F,MATCH(ecommerce_10000[[#This Row],[TotalAmount]],I:I,0))</f>
        <v>Dubai</v>
      </c>
    </row>
    <row r="7395" spans="1:20" x14ac:dyDescent="0.3">
      <c r="A7395" s="1" t="s">
        <v>7439</v>
      </c>
      <c r="B7395" s="1" t="s">
        <v>35</v>
      </c>
      <c r="C7395" s="1" t="s">
        <v>14</v>
      </c>
      <c r="D7395" s="1" t="s">
        <v>36</v>
      </c>
      <c r="E7395" s="1" t="s">
        <v>16</v>
      </c>
      <c r="F7395" s="1" t="s">
        <v>40</v>
      </c>
      <c r="G7395">
        <v>18513.77</v>
      </c>
      <c r="H7395">
        <v>5</v>
      </c>
      <c r="I7395">
        <v>92568.85</v>
      </c>
      <c r="J7395">
        <v>4.5999999999999996</v>
      </c>
      <c r="K7395">
        <v>3500</v>
      </c>
      <c r="L7395" s="2">
        <v>45545</v>
      </c>
      <c r="O7395" t="str">
        <f>IF(ecommerce_10000[[#This Row],[Platform]]="Souq","sq",ecommerce_10000[[#This Row],[Platform]])</f>
        <v>sq</v>
      </c>
      <c r="P7395" t="str">
        <f>IF(E7395="Souq","sq",IF(E7395="Jumia","Jum",E7395))</f>
        <v>sq</v>
      </c>
      <c r="Q7395">
        <f>VLOOKUP(ecommerce_10000[[#This Row],[City]],F:I,4,FALSE)</f>
        <v>99349.3</v>
      </c>
      <c r="R7395" s="1">
        <f>SUMIF(C:C,ecommerce_10000[[#This Row],[Category]],I:I)</f>
        <v>92327183.770000085</v>
      </c>
      <c r="S7395" s="1">
        <f>SUMIFS(I:I,C:C,C7395)</f>
        <v>92327183.770000085</v>
      </c>
      <c r="T7395" s="1" t="str">
        <f>INDEX(F:F,MATCH(ecommerce_10000[[#This Row],[TotalAmount]],I:I,0))</f>
        <v>Riyadh</v>
      </c>
    </row>
    <row r="7396" spans="1:20" x14ac:dyDescent="0.3">
      <c r="A7396" s="1" t="s">
        <v>7440</v>
      </c>
      <c r="B7396" s="1" t="s">
        <v>43</v>
      </c>
      <c r="C7396" s="1" t="s">
        <v>44</v>
      </c>
      <c r="D7396" s="1" t="s">
        <v>45</v>
      </c>
      <c r="E7396" s="1" t="s">
        <v>16</v>
      </c>
      <c r="F7396" s="1" t="s">
        <v>28</v>
      </c>
      <c r="G7396">
        <v>8219.98</v>
      </c>
      <c r="H7396">
        <v>4</v>
      </c>
      <c r="I7396">
        <v>32879.919999999998</v>
      </c>
      <c r="J7396">
        <v>1.52</v>
      </c>
      <c r="K7396">
        <v>2428</v>
      </c>
      <c r="L7396" s="2">
        <v>45365</v>
      </c>
      <c r="O7396" t="str">
        <f>IF(ecommerce_10000[[#This Row],[Platform]]="Souq","sq",ecommerce_10000[[#This Row],[Platform]])</f>
        <v>sq</v>
      </c>
      <c r="P7396" t="str">
        <f>IF(E7396="Souq","sq",IF(E7396="Jumia","Jum",E7396))</f>
        <v>sq</v>
      </c>
      <c r="Q7396">
        <f>VLOOKUP(ecommerce_10000[[#This Row],[City]],F:I,4,FALSE)</f>
        <v>26648.76</v>
      </c>
      <c r="R7396" s="1">
        <f>SUMIF(C:C,ecommerce_10000[[#This Row],[Category]],I:I)</f>
        <v>31420413.200000018</v>
      </c>
      <c r="S7396" s="1">
        <f>SUMIFS(I:I,C:C,C7396)</f>
        <v>31420413.200000018</v>
      </c>
      <c r="T7396" s="1" t="str">
        <f>INDEX(F:F,MATCH(ecommerce_10000[[#This Row],[TotalAmount]],I:I,0))</f>
        <v>Casablanca</v>
      </c>
    </row>
    <row r="7397" spans="1:20" x14ac:dyDescent="0.3">
      <c r="A7397" s="1" t="s">
        <v>7441</v>
      </c>
      <c r="B7397" s="1" t="s">
        <v>49</v>
      </c>
      <c r="C7397" s="1" t="s">
        <v>14</v>
      </c>
      <c r="D7397" s="1" t="s">
        <v>50</v>
      </c>
      <c r="E7397" s="1" t="s">
        <v>22</v>
      </c>
      <c r="F7397" s="1" t="s">
        <v>33</v>
      </c>
      <c r="G7397">
        <v>9940.67</v>
      </c>
      <c r="H7397">
        <v>3</v>
      </c>
      <c r="I7397">
        <v>29822.01</v>
      </c>
      <c r="J7397">
        <v>3.08</v>
      </c>
      <c r="K7397">
        <v>2513</v>
      </c>
      <c r="L7397" s="2">
        <v>45390</v>
      </c>
      <c r="O7397" t="str">
        <f>IF(ecommerce_10000[[#This Row],[Platform]]="Souq","sq",ecommerce_10000[[#This Row],[Platform]])</f>
        <v>Jumia</v>
      </c>
      <c r="P7397" t="str">
        <f>IF(E7397="Souq","sq",IF(E7397="Jumia","Jum",E7397))</f>
        <v>Jum</v>
      </c>
      <c r="Q7397">
        <f>VLOOKUP(ecommerce_10000[[#This Row],[City]],F:I,4,FALSE)</f>
        <v>3665.44</v>
      </c>
      <c r="R7397" s="1">
        <f>SUMIF(C:C,ecommerce_10000[[#This Row],[Category]],I:I)</f>
        <v>92327183.770000085</v>
      </c>
      <c r="S7397" s="1">
        <f>SUMIFS(I:I,C:C,C7397)</f>
        <v>92327183.770000085</v>
      </c>
      <c r="T7397" s="1" t="str">
        <f>INDEX(F:F,MATCH(ecommerce_10000[[#This Row],[TotalAmount]],I:I,0))</f>
        <v>Dubai</v>
      </c>
    </row>
    <row r="7398" spans="1:20" x14ac:dyDescent="0.3">
      <c r="A7398" s="1" t="s">
        <v>7442</v>
      </c>
      <c r="B7398" s="1" t="s">
        <v>49</v>
      </c>
      <c r="C7398" s="1" t="s">
        <v>14</v>
      </c>
      <c r="D7398" s="1" t="s">
        <v>50</v>
      </c>
      <c r="E7398" s="1" t="s">
        <v>22</v>
      </c>
      <c r="F7398" s="1" t="s">
        <v>28</v>
      </c>
      <c r="G7398">
        <v>10633.93</v>
      </c>
      <c r="H7398">
        <v>5</v>
      </c>
      <c r="I7398">
        <v>53169.65</v>
      </c>
      <c r="J7398">
        <v>4.08</v>
      </c>
      <c r="K7398">
        <v>682</v>
      </c>
      <c r="L7398" s="2">
        <v>45399</v>
      </c>
      <c r="O7398" t="str">
        <f>IF(ecommerce_10000[[#This Row],[Platform]]="Souq","sq",ecommerce_10000[[#This Row],[Platform]])</f>
        <v>Jumia</v>
      </c>
      <c r="P7398" t="str">
        <f>IF(E7398="Souq","sq",IF(E7398="Jumia","Jum",E7398))</f>
        <v>Jum</v>
      </c>
      <c r="Q7398">
        <f>VLOOKUP(ecommerce_10000[[#This Row],[City]],F:I,4,FALSE)</f>
        <v>26648.76</v>
      </c>
      <c r="R7398" s="1">
        <f>SUMIF(C:C,ecommerce_10000[[#This Row],[Category]],I:I)</f>
        <v>92327183.770000085</v>
      </c>
      <c r="S7398" s="1">
        <f>SUMIFS(I:I,C:C,C7398)</f>
        <v>92327183.770000085</v>
      </c>
      <c r="T7398" s="1" t="str">
        <f>INDEX(F:F,MATCH(ecommerce_10000[[#This Row],[TotalAmount]],I:I,0))</f>
        <v>Casablanca</v>
      </c>
    </row>
    <row r="7399" spans="1:20" x14ac:dyDescent="0.3">
      <c r="A7399" s="1" t="s">
        <v>7443</v>
      </c>
      <c r="B7399" s="1" t="s">
        <v>35</v>
      </c>
      <c r="C7399" s="1" t="s">
        <v>14</v>
      </c>
      <c r="D7399" s="1" t="s">
        <v>36</v>
      </c>
      <c r="E7399" s="1" t="s">
        <v>16</v>
      </c>
      <c r="F7399" s="1" t="s">
        <v>28</v>
      </c>
      <c r="G7399">
        <v>8884.34</v>
      </c>
      <c r="H7399">
        <v>2</v>
      </c>
      <c r="I7399">
        <v>17768.68</v>
      </c>
      <c r="J7399">
        <v>2.21</v>
      </c>
      <c r="K7399">
        <v>929</v>
      </c>
      <c r="L7399" s="2">
        <v>45622</v>
      </c>
      <c r="O7399" t="str">
        <f>IF(ecommerce_10000[[#This Row],[Platform]]="Souq","sq",ecommerce_10000[[#This Row],[Platform]])</f>
        <v>sq</v>
      </c>
      <c r="P7399" t="str">
        <f>IF(E7399="Souq","sq",IF(E7399="Jumia","Jum",E7399))</f>
        <v>sq</v>
      </c>
      <c r="Q7399">
        <f>VLOOKUP(ecommerce_10000[[#This Row],[City]],F:I,4,FALSE)</f>
        <v>26648.76</v>
      </c>
      <c r="R7399" s="1">
        <f>SUMIF(C:C,ecommerce_10000[[#This Row],[Category]],I:I)</f>
        <v>92327183.770000085</v>
      </c>
      <c r="S7399" s="1">
        <f>SUMIFS(I:I,C:C,C7399)</f>
        <v>92327183.770000085</v>
      </c>
      <c r="T7399" s="1" t="str">
        <f>INDEX(F:F,MATCH(ecommerce_10000[[#This Row],[TotalAmount]],I:I,0))</f>
        <v>Casablanca</v>
      </c>
    </row>
    <row r="7400" spans="1:20" x14ac:dyDescent="0.3">
      <c r="A7400" s="1" t="s">
        <v>7444</v>
      </c>
      <c r="B7400" s="1" t="s">
        <v>43</v>
      </c>
      <c r="C7400" s="1" t="s">
        <v>44</v>
      </c>
      <c r="D7400" s="1" t="s">
        <v>45</v>
      </c>
      <c r="E7400" s="1" t="s">
        <v>16</v>
      </c>
      <c r="F7400" s="1" t="s">
        <v>28</v>
      </c>
      <c r="G7400">
        <v>14044.69</v>
      </c>
      <c r="H7400">
        <v>4</v>
      </c>
      <c r="I7400">
        <v>56178.76</v>
      </c>
      <c r="J7400">
        <v>2.29</v>
      </c>
      <c r="K7400">
        <v>2971</v>
      </c>
      <c r="L7400" s="2">
        <v>45419</v>
      </c>
      <c r="O7400" t="str">
        <f>IF(ecommerce_10000[[#This Row],[Platform]]="Souq","sq",ecommerce_10000[[#This Row],[Platform]])</f>
        <v>sq</v>
      </c>
      <c r="P7400" t="str">
        <f>IF(E7400="Souq","sq",IF(E7400="Jumia","Jum",E7400))</f>
        <v>sq</v>
      </c>
      <c r="Q7400">
        <f>VLOOKUP(ecommerce_10000[[#This Row],[City]],F:I,4,FALSE)</f>
        <v>26648.76</v>
      </c>
      <c r="R7400" s="1">
        <f>SUMIF(C:C,ecommerce_10000[[#This Row],[Category]],I:I)</f>
        <v>31420413.200000018</v>
      </c>
      <c r="S7400" s="1">
        <f>SUMIFS(I:I,C:C,C7400)</f>
        <v>31420413.200000018</v>
      </c>
      <c r="T7400" s="1" t="str">
        <f>INDEX(F:F,MATCH(ecommerce_10000[[#This Row],[TotalAmount]],I:I,0))</f>
        <v>Casablanca</v>
      </c>
    </row>
    <row r="7401" spans="1:20" x14ac:dyDescent="0.3">
      <c r="A7401" s="1" t="s">
        <v>7445</v>
      </c>
      <c r="B7401" s="1" t="s">
        <v>19</v>
      </c>
      <c r="C7401" s="1" t="s">
        <v>20</v>
      </c>
      <c r="D7401" s="1" t="s">
        <v>21</v>
      </c>
      <c r="E7401" s="1" t="s">
        <v>22</v>
      </c>
      <c r="F7401" s="1" t="s">
        <v>62</v>
      </c>
      <c r="G7401">
        <v>11166.89</v>
      </c>
      <c r="H7401">
        <v>3</v>
      </c>
      <c r="I7401">
        <v>33500.67</v>
      </c>
      <c r="J7401">
        <v>1.7</v>
      </c>
      <c r="K7401">
        <v>1181</v>
      </c>
      <c r="L7401" s="2">
        <v>45453</v>
      </c>
      <c r="O7401" t="str">
        <f>IF(ecommerce_10000[[#This Row],[Platform]]="Souq","sq",ecommerce_10000[[#This Row],[Platform]])</f>
        <v>Jumia</v>
      </c>
      <c r="P7401" t="str">
        <f>IF(E7401="Souq","sq",IF(E7401="Jumia","Jum",E7401))</f>
        <v>Jum</v>
      </c>
      <c r="Q7401">
        <f>VLOOKUP(ecommerce_10000[[#This Row],[City]],F:I,4,FALSE)</f>
        <v>27872.98</v>
      </c>
      <c r="R7401" s="1">
        <f>SUMIF(C:C,ecommerce_10000[[#This Row],[Category]],I:I)</f>
        <v>91504159.730000004</v>
      </c>
      <c r="S7401" s="1">
        <f>SUMIFS(I:I,C:C,C7401)</f>
        <v>91504159.730000004</v>
      </c>
      <c r="T7401" s="1" t="str">
        <f>INDEX(F:F,MATCH(ecommerce_10000[[#This Row],[TotalAmount]],I:I,0))</f>
        <v>Giza</v>
      </c>
    </row>
    <row r="7402" spans="1:20" x14ac:dyDescent="0.3">
      <c r="A7402" s="1" t="s">
        <v>7446</v>
      </c>
      <c r="B7402" s="1" t="s">
        <v>53</v>
      </c>
      <c r="C7402" s="1" t="s">
        <v>31</v>
      </c>
      <c r="D7402" s="1" t="s">
        <v>54</v>
      </c>
      <c r="E7402" s="1" t="s">
        <v>22</v>
      </c>
      <c r="F7402" s="1" t="s">
        <v>17</v>
      </c>
      <c r="G7402">
        <v>3734.39</v>
      </c>
      <c r="H7402">
        <v>5</v>
      </c>
      <c r="I7402">
        <v>18671.95</v>
      </c>
      <c r="J7402">
        <v>1.75</v>
      </c>
      <c r="K7402">
        <v>4328</v>
      </c>
      <c r="L7402" s="2">
        <v>45322</v>
      </c>
      <c r="O7402" t="str">
        <f>IF(ecommerce_10000[[#This Row],[Platform]]="Souq","sq",ecommerce_10000[[#This Row],[Platform]])</f>
        <v>Jumia</v>
      </c>
      <c r="P7402" t="str">
        <f>IF(E7402="Souq","sq",IF(E7402="Jumia","Jum",E7402))</f>
        <v>Jum</v>
      </c>
      <c r="Q7402">
        <f>VLOOKUP(ecommerce_10000[[#This Row],[City]],F:I,4,FALSE)</f>
        <v>16284.02</v>
      </c>
      <c r="R7402" s="1">
        <f>SUMIF(C:C,ecommerce_10000[[#This Row],[Category]],I:I)</f>
        <v>57542997.559999913</v>
      </c>
      <c r="S7402" s="1">
        <f>SUMIFS(I:I,C:C,C7402)</f>
        <v>57542997.559999913</v>
      </c>
      <c r="T7402" s="1" t="str">
        <f>INDEX(F:F,MATCH(ecommerce_10000[[#This Row],[TotalAmount]],I:I,0))</f>
        <v>Cairo</v>
      </c>
    </row>
    <row r="7403" spans="1:20" x14ac:dyDescent="0.3">
      <c r="A7403" s="1" t="s">
        <v>7447</v>
      </c>
      <c r="B7403" s="1" t="s">
        <v>65</v>
      </c>
      <c r="C7403" s="1" t="s">
        <v>20</v>
      </c>
      <c r="D7403" s="1" t="s">
        <v>66</v>
      </c>
      <c r="E7403" s="1" t="s">
        <v>22</v>
      </c>
      <c r="F7403" s="1" t="s">
        <v>40</v>
      </c>
      <c r="G7403">
        <v>2596.87</v>
      </c>
      <c r="H7403">
        <v>2</v>
      </c>
      <c r="I7403">
        <v>5193.74</v>
      </c>
      <c r="J7403">
        <v>1.86</v>
      </c>
      <c r="K7403">
        <v>3421</v>
      </c>
      <c r="L7403" s="2">
        <v>45591</v>
      </c>
      <c r="O7403" t="str">
        <f>IF(ecommerce_10000[[#This Row],[Platform]]="Souq","sq",ecommerce_10000[[#This Row],[Platform]])</f>
        <v>Jumia</v>
      </c>
      <c r="P7403" t="str">
        <f>IF(E7403="Souq","sq",IF(E7403="Jumia","Jum",E7403))</f>
        <v>Jum</v>
      </c>
      <c r="Q7403">
        <f>VLOOKUP(ecommerce_10000[[#This Row],[City]],F:I,4,FALSE)</f>
        <v>99349.3</v>
      </c>
      <c r="R7403" s="1">
        <f>SUMIF(C:C,ecommerce_10000[[#This Row],[Category]],I:I)</f>
        <v>91504159.730000004</v>
      </c>
      <c r="S7403" s="1">
        <f>SUMIFS(I:I,C:C,C7403)</f>
        <v>91504159.730000004</v>
      </c>
      <c r="T7403" s="1" t="str">
        <f>INDEX(F:F,MATCH(ecommerce_10000[[#This Row],[TotalAmount]],I:I,0))</f>
        <v>Riyadh</v>
      </c>
    </row>
    <row r="7404" spans="1:20" x14ac:dyDescent="0.3">
      <c r="A7404" s="1" t="s">
        <v>7448</v>
      </c>
      <c r="B7404" s="1" t="s">
        <v>65</v>
      </c>
      <c r="C7404" s="1" t="s">
        <v>20</v>
      </c>
      <c r="D7404" s="1" t="s">
        <v>66</v>
      </c>
      <c r="E7404" s="1" t="s">
        <v>22</v>
      </c>
      <c r="F7404" s="1" t="s">
        <v>23</v>
      </c>
      <c r="G7404">
        <v>5358.17</v>
      </c>
      <c r="H7404">
        <v>1</v>
      </c>
      <c r="I7404">
        <v>5358.17</v>
      </c>
      <c r="J7404">
        <v>2.96</v>
      </c>
      <c r="K7404">
        <v>3613</v>
      </c>
      <c r="L7404" s="2">
        <v>45467</v>
      </c>
      <c r="O7404" t="str">
        <f>IF(ecommerce_10000[[#This Row],[Platform]]="Souq","sq",ecommerce_10000[[#This Row],[Platform]])</f>
        <v>Jumia</v>
      </c>
      <c r="P7404" t="str">
        <f>IF(E7404="Souq","sq",IF(E7404="Jumia","Jum",E7404))</f>
        <v>Jum</v>
      </c>
      <c r="Q7404">
        <f>VLOOKUP(ecommerce_10000[[#This Row],[City]],F:I,4,FALSE)</f>
        <v>13290.4</v>
      </c>
      <c r="R7404" s="1">
        <f>SUMIF(C:C,ecommerce_10000[[#This Row],[Category]],I:I)</f>
        <v>91504159.730000004</v>
      </c>
      <c r="S7404" s="1">
        <f>SUMIFS(I:I,C:C,C7404)</f>
        <v>91504159.730000004</v>
      </c>
      <c r="T7404" s="1" t="str">
        <f>INDEX(F:F,MATCH(ecommerce_10000[[#This Row],[TotalAmount]],I:I,0))</f>
        <v>Alexandria</v>
      </c>
    </row>
    <row r="7405" spans="1:20" x14ac:dyDescent="0.3">
      <c r="A7405" s="1" t="s">
        <v>7449</v>
      </c>
      <c r="B7405" s="1" t="s">
        <v>13</v>
      </c>
      <c r="C7405" s="1" t="s">
        <v>14</v>
      </c>
      <c r="D7405" s="1" t="s">
        <v>15</v>
      </c>
      <c r="E7405" s="1" t="s">
        <v>22</v>
      </c>
      <c r="F7405" s="1" t="s">
        <v>40</v>
      </c>
      <c r="G7405">
        <v>6414.71</v>
      </c>
      <c r="H7405">
        <v>3</v>
      </c>
      <c r="I7405">
        <v>19244.13</v>
      </c>
      <c r="J7405">
        <v>3.16</v>
      </c>
      <c r="K7405">
        <v>96</v>
      </c>
      <c r="L7405" s="2">
        <v>45342</v>
      </c>
      <c r="O7405" t="str">
        <f>IF(ecommerce_10000[[#This Row],[Platform]]="Souq","sq",ecommerce_10000[[#This Row],[Platform]])</f>
        <v>Jumia</v>
      </c>
      <c r="P7405" t="str">
        <f>IF(E7405="Souq","sq",IF(E7405="Jumia","Jum",E7405))</f>
        <v>Jum</v>
      </c>
      <c r="Q7405">
        <f>VLOOKUP(ecommerce_10000[[#This Row],[City]],F:I,4,FALSE)</f>
        <v>99349.3</v>
      </c>
      <c r="R7405" s="1">
        <f>SUMIF(C:C,ecommerce_10000[[#This Row],[Category]],I:I)</f>
        <v>92327183.770000085</v>
      </c>
      <c r="S7405" s="1">
        <f>SUMIFS(I:I,C:C,C7405)</f>
        <v>92327183.770000085</v>
      </c>
      <c r="T7405" s="1" t="str">
        <f>INDEX(F:F,MATCH(ecommerce_10000[[#This Row],[TotalAmount]],I:I,0))</f>
        <v>Riyadh</v>
      </c>
    </row>
    <row r="7406" spans="1:20" x14ac:dyDescent="0.3">
      <c r="A7406" s="1" t="s">
        <v>7450</v>
      </c>
      <c r="B7406" s="1" t="s">
        <v>19</v>
      </c>
      <c r="C7406" s="1" t="s">
        <v>20</v>
      </c>
      <c r="D7406" s="1" t="s">
        <v>21</v>
      </c>
      <c r="E7406" s="1" t="s">
        <v>22</v>
      </c>
      <c r="F7406" s="1" t="s">
        <v>33</v>
      </c>
      <c r="G7406">
        <v>3754.71</v>
      </c>
      <c r="H7406">
        <v>1</v>
      </c>
      <c r="I7406">
        <v>3754.71</v>
      </c>
      <c r="J7406">
        <v>3.36</v>
      </c>
      <c r="K7406">
        <v>3679</v>
      </c>
      <c r="L7406" s="2">
        <v>45539</v>
      </c>
      <c r="O7406" t="str">
        <f>IF(ecommerce_10000[[#This Row],[Platform]]="Souq","sq",ecommerce_10000[[#This Row],[Platform]])</f>
        <v>Jumia</v>
      </c>
      <c r="P7406" t="str">
        <f>IF(E7406="Souq","sq",IF(E7406="Jumia","Jum",E7406))</f>
        <v>Jum</v>
      </c>
      <c r="Q7406">
        <f>VLOOKUP(ecommerce_10000[[#This Row],[City]],F:I,4,FALSE)</f>
        <v>3665.44</v>
      </c>
      <c r="R7406" s="1">
        <f>SUMIF(C:C,ecommerce_10000[[#This Row],[Category]],I:I)</f>
        <v>91504159.730000004</v>
      </c>
      <c r="S7406" s="1">
        <f>SUMIFS(I:I,C:C,C7406)</f>
        <v>91504159.730000004</v>
      </c>
      <c r="T7406" s="1" t="str">
        <f>INDEX(F:F,MATCH(ecommerce_10000[[#This Row],[TotalAmount]],I:I,0))</f>
        <v>Dubai</v>
      </c>
    </row>
    <row r="7407" spans="1:20" x14ac:dyDescent="0.3">
      <c r="A7407" s="1" t="s">
        <v>7451</v>
      </c>
      <c r="B7407" s="1" t="s">
        <v>35</v>
      </c>
      <c r="C7407" s="1" t="s">
        <v>14</v>
      </c>
      <c r="D7407" s="1" t="s">
        <v>36</v>
      </c>
      <c r="E7407" s="1" t="s">
        <v>22</v>
      </c>
      <c r="F7407" s="1" t="s">
        <v>28</v>
      </c>
      <c r="G7407">
        <v>4923.47</v>
      </c>
      <c r="H7407">
        <v>3</v>
      </c>
      <c r="I7407">
        <v>14770.41</v>
      </c>
      <c r="J7407">
        <v>2.9</v>
      </c>
      <c r="K7407">
        <v>2678</v>
      </c>
      <c r="L7407" s="2">
        <v>45652</v>
      </c>
      <c r="O7407" t="str">
        <f>IF(ecommerce_10000[[#This Row],[Platform]]="Souq","sq",ecommerce_10000[[#This Row],[Platform]])</f>
        <v>Jumia</v>
      </c>
      <c r="P7407" t="str">
        <f>IF(E7407="Souq","sq",IF(E7407="Jumia","Jum",E7407))</f>
        <v>Jum</v>
      </c>
      <c r="Q7407">
        <f>VLOOKUP(ecommerce_10000[[#This Row],[City]],F:I,4,FALSE)</f>
        <v>26648.76</v>
      </c>
      <c r="R7407" s="1">
        <f>SUMIF(C:C,ecommerce_10000[[#This Row],[Category]],I:I)</f>
        <v>92327183.770000085</v>
      </c>
      <c r="S7407" s="1">
        <f>SUMIFS(I:I,C:C,C7407)</f>
        <v>92327183.770000085</v>
      </c>
      <c r="T7407" s="1" t="str">
        <f>INDEX(F:F,MATCH(ecommerce_10000[[#This Row],[TotalAmount]],I:I,0))</f>
        <v>Casablanca</v>
      </c>
    </row>
    <row r="7408" spans="1:20" x14ac:dyDescent="0.3">
      <c r="A7408" s="1" t="s">
        <v>7452</v>
      </c>
      <c r="B7408" s="1" t="s">
        <v>65</v>
      </c>
      <c r="C7408" s="1" t="s">
        <v>20</v>
      </c>
      <c r="D7408" s="1" t="s">
        <v>66</v>
      </c>
      <c r="E7408" s="1" t="s">
        <v>16</v>
      </c>
      <c r="F7408" s="1" t="s">
        <v>33</v>
      </c>
      <c r="G7408">
        <v>19180.650000000001</v>
      </c>
      <c r="H7408">
        <v>3</v>
      </c>
      <c r="I7408">
        <v>57541.95</v>
      </c>
      <c r="J7408">
        <v>4.6100000000000003</v>
      </c>
      <c r="K7408">
        <v>1712</v>
      </c>
      <c r="L7408" s="2">
        <v>45482</v>
      </c>
      <c r="O7408" t="str">
        <f>IF(ecommerce_10000[[#This Row],[Platform]]="Souq","sq",ecommerce_10000[[#This Row],[Platform]])</f>
        <v>sq</v>
      </c>
      <c r="P7408" t="str">
        <f>IF(E7408="Souq","sq",IF(E7408="Jumia","Jum",E7408))</f>
        <v>sq</v>
      </c>
      <c r="Q7408">
        <f>VLOOKUP(ecommerce_10000[[#This Row],[City]],F:I,4,FALSE)</f>
        <v>3665.44</v>
      </c>
      <c r="R7408" s="1">
        <f>SUMIF(C:C,ecommerce_10000[[#This Row],[Category]],I:I)</f>
        <v>91504159.730000004</v>
      </c>
      <c r="S7408" s="1">
        <f>SUMIFS(I:I,C:C,C7408)</f>
        <v>91504159.730000004</v>
      </c>
      <c r="T7408" s="1" t="str">
        <f>INDEX(F:F,MATCH(ecommerce_10000[[#This Row],[TotalAmount]],I:I,0))</f>
        <v>Dubai</v>
      </c>
    </row>
    <row r="7409" spans="1:20" x14ac:dyDescent="0.3">
      <c r="A7409" s="1" t="s">
        <v>7453</v>
      </c>
      <c r="B7409" s="1" t="s">
        <v>19</v>
      </c>
      <c r="C7409" s="1" t="s">
        <v>20</v>
      </c>
      <c r="D7409" s="1" t="s">
        <v>21</v>
      </c>
      <c r="E7409" s="1" t="s">
        <v>16</v>
      </c>
      <c r="F7409" s="1" t="s">
        <v>17</v>
      </c>
      <c r="G7409">
        <v>3898.58</v>
      </c>
      <c r="H7409">
        <v>3</v>
      </c>
      <c r="I7409">
        <v>11695.74</v>
      </c>
      <c r="J7409">
        <v>3.79</v>
      </c>
      <c r="K7409">
        <v>3730</v>
      </c>
      <c r="L7409" s="2">
        <v>45637</v>
      </c>
      <c r="O7409" t="str">
        <f>IF(ecommerce_10000[[#This Row],[Platform]]="Souq","sq",ecommerce_10000[[#This Row],[Platform]])</f>
        <v>sq</v>
      </c>
      <c r="P7409" t="str">
        <f>IF(E7409="Souq","sq",IF(E7409="Jumia","Jum",E7409))</f>
        <v>sq</v>
      </c>
      <c r="Q7409">
        <f>VLOOKUP(ecommerce_10000[[#This Row],[City]],F:I,4,FALSE)</f>
        <v>16284.02</v>
      </c>
      <c r="R7409" s="1">
        <f>SUMIF(C:C,ecommerce_10000[[#This Row],[Category]],I:I)</f>
        <v>91504159.730000004</v>
      </c>
      <c r="S7409" s="1">
        <f>SUMIFS(I:I,C:C,C7409)</f>
        <v>91504159.730000004</v>
      </c>
      <c r="T7409" s="1" t="str">
        <f>INDEX(F:F,MATCH(ecommerce_10000[[#This Row],[TotalAmount]],I:I,0))</f>
        <v>Cairo</v>
      </c>
    </row>
    <row r="7410" spans="1:20" x14ac:dyDescent="0.3">
      <c r="A7410" s="1" t="s">
        <v>7454</v>
      </c>
      <c r="B7410" s="1" t="s">
        <v>25</v>
      </c>
      <c r="C7410" s="1" t="s">
        <v>26</v>
      </c>
      <c r="D7410" s="1" t="s">
        <v>27</v>
      </c>
      <c r="E7410" s="1" t="s">
        <v>22</v>
      </c>
      <c r="F7410" s="1" t="s">
        <v>17</v>
      </c>
      <c r="G7410">
        <v>3898.2</v>
      </c>
      <c r="H7410">
        <v>5</v>
      </c>
      <c r="I7410">
        <v>19491</v>
      </c>
      <c r="J7410">
        <v>4.03</v>
      </c>
      <c r="K7410">
        <v>1125</v>
      </c>
      <c r="L7410" s="2">
        <v>45401</v>
      </c>
      <c r="O7410" t="str">
        <f>IF(ecommerce_10000[[#This Row],[Platform]]="Souq","sq",ecommerce_10000[[#This Row],[Platform]])</f>
        <v>Jumia</v>
      </c>
      <c r="P7410" t="str">
        <f>IF(E7410="Souq","sq",IF(E7410="Jumia","Jum",E7410))</f>
        <v>Jum</v>
      </c>
      <c r="Q7410">
        <f>VLOOKUP(ecommerce_10000[[#This Row],[City]],F:I,4,FALSE)</f>
        <v>16284.02</v>
      </c>
      <c r="R7410" s="1">
        <f>SUMIF(C:C,ecommerce_10000[[#This Row],[Category]],I:I)</f>
        <v>29200970.130000021</v>
      </c>
      <c r="S7410" s="1">
        <f>SUMIFS(I:I,C:C,C7410)</f>
        <v>29200970.130000021</v>
      </c>
      <c r="T7410" s="1" t="str">
        <f>INDEX(F:F,MATCH(ecommerce_10000[[#This Row],[TotalAmount]],I:I,0))</f>
        <v>Cairo</v>
      </c>
    </row>
    <row r="7411" spans="1:20" x14ac:dyDescent="0.3">
      <c r="A7411" s="1" t="s">
        <v>7455</v>
      </c>
      <c r="B7411" s="1" t="s">
        <v>53</v>
      </c>
      <c r="C7411" s="1" t="s">
        <v>31</v>
      </c>
      <c r="D7411" s="1" t="s">
        <v>54</v>
      </c>
      <c r="E7411" s="1" t="s">
        <v>47</v>
      </c>
      <c r="F7411" s="1" t="s">
        <v>62</v>
      </c>
      <c r="G7411">
        <v>10776.85</v>
      </c>
      <c r="H7411">
        <v>5</v>
      </c>
      <c r="I7411">
        <v>53884.25</v>
      </c>
      <c r="J7411">
        <v>4.7699999999999996</v>
      </c>
      <c r="K7411">
        <v>2238</v>
      </c>
      <c r="L7411" s="2">
        <v>45376</v>
      </c>
      <c r="O7411" t="str">
        <f>IF(ecommerce_10000[[#This Row],[Platform]]="Souq","sq",ecommerce_10000[[#This Row],[Platform]])</f>
        <v>Amazon</v>
      </c>
      <c r="P7411" t="str">
        <f>IF(E7411="Souq","sq",IF(E7411="Jumia","Jum",E7411))</f>
        <v>Amazon</v>
      </c>
      <c r="Q7411">
        <f>VLOOKUP(ecommerce_10000[[#This Row],[City]],F:I,4,FALSE)</f>
        <v>27872.98</v>
      </c>
      <c r="R7411" s="1">
        <f>SUMIF(C:C,ecommerce_10000[[#This Row],[Category]],I:I)</f>
        <v>57542997.559999913</v>
      </c>
      <c r="S7411" s="1">
        <f>SUMIFS(I:I,C:C,C7411)</f>
        <v>57542997.559999913</v>
      </c>
      <c r="T7411" s="1" t="str">
        <f>INDEX(F:F,MATCH(ecommerce_10000[[#This Row],[TotalAmount]],I:I,0))</f>
        <v>Giza</v>
      </c>
    </row>
    <row r="7412" spans="1:20" x14ac:dyDescent="0.3">
      <c r="A7412" s="1" t="s">
        <v>7456</v>
      </c>
      <c r="B7412" s="1" t="s">
        <v>49</v>
      </c>
      <c r="C7412" s="1" t="s">
        <v>14</v>
      </c>
      <c r="D7412" s="1" t="s">
        <v>50</v>
      </c>
      <c r="E7412" s="1" t="s">
        <v>16</v>
      </c>
      <c r="F7412" s="1" t="s">
        <v>17</v>
      </c>
      <c r="G7412">
        <v>19649.09</v>
      </c>
      <c r="H7412">
        <v>5</v>
      </c>
      <c r="I7412">
        <v>98245.45</v>
      </c>
      <c r="J7412">
        <v>2.35</v>
      </c>
      <c r="K7412">
        <v>2158</v>
      </c>
      <c r="L7412" s="2">
        <v>45491</v>
      </c>
      <c r="O7412" t="str">
        <f>IF(ecommerce_10000[[#This Row],[Platform]]="Souq","sq",ecommerce_10000[[#This Row],[Platform]])</f>
        <v>sq</v>
      </c>
      <c r="P7412" t="str">
        <f>IF(E7412="Souq","sq",IF(E7412="Jumia","Jum",E7412))</f>
        <v>sq</v>
      </c>
      <c r="Q7412">
        <f>VLOOKUP(ecommerce_10000[[#This Row],[City]],F:I,4,FALSE)</f>
        <v>16284.02</v>
      </c>
      <c r="R7412" s="1">
        <f>SUMIF(C:C,ecommerce_10000[[#This Row],[Category]],I:I)</f>
        <v>92327183.770000085</v>
      </c>
      <c r="S7412" s="1">
        <f>SUMIFS(I:I,C:C,C7412)</f>
        <v>92327183.770000085</v>
      </c>
      <c r="T7412" s="1" t="str">
        <f>INDEX(F:F,MATCH(ecommerce_10000[[#This Row],[TotalAmount]],I:I,0))</f>
        <v>Cairo</v>
      </c>
    </row>
    <row r="7413" spans="1:20" x14ac:dyDescent="0.3">
      <c r="A7413" s="1" t="s">
        <v>7457</v>
      </c>
      <c r="B7413" s="1" t="s">
        <v>25</v>
      </c>
      <c r="C7413" s="1" t="s">
        <v>26</v>
      </c>
      <c r="D7413" s="1" t="s">
        <v>27</v>
      </c>
      <c r="E7413" s="1" t="s">
        <v>47</v>
      </c>
      <c r="F7413" s="1" t="s">
        <v>17</v>
      </c>
      <c r="G7413">
        <v>17987.939999999999</v>
      </c>
      <c r="H7413">
        <v>4</v>
      </c>
      <c r="I7413">
        <v>71951.759999999995</v>
      </c>
      <c r="J7413">
        <v>2.09</v>
      </c>
      <c r="K7413">
        <v>1465</v>
      </c>
      <c r="L7413" s="2">
        <v>45450</v>
      </c>
      <c r="O7413" t="str">
        <f>IF(ecommerce_10000[[#This Row],[Platform]]="Souq","sq",ecommerce_10000[[#This Row],[Platform]])</f>
        <v>Amazon</v>
      </c>
      <c r="P7413" t="str">
        <f>IF(E7413="Souq","sq",IF(E7413="Jumia","Jum",E7413))</f>
        <v>Amazon</v>
      </c>
      <c r="Q7413">
        <f>VLOOKUP(ecommerce_10000[[#This Row],[City]],F:I,4,FALSE)</f>
        <v>16284.02</v>
      </c>
      <c r="R7413" s="1">
        <f>SUMIF(C:C,ecommerce_10000[[#This Row],[Category]],I:I)</f>
        <v>29200970.130000021</v>
      </c>
      <c r="S7413" s="1">
        <f>SUMIFS(I:I,C:C,C7413)</f>
        <v>29200970.130000021</v>
      </c>
      <c r="T7413" s="1" t="str">
        <f>INDEX(F:F,MATCH(ecommerce_10000[[#This Row],[TotalAmount]],I:I,0))</f>
        <v>Cairo</v>
      </c>
    </row>
    <row r="7414" spans="1:20" x14ac:dyDescent="0.3">
      <c r="A7414" s="1" t="s">
        <v>7458</v>
      </c>
      <c r="B7414" s="1" t="s">
        <v>19</v>
      </c>
      <c r="C7414" s="1" t="s">
        <v>20</v>
      </c>
      <c r="D7414" s="1" t="s">
        <v>21</v>
      </c>
      <c r="E7414" s="1" t="s">
        <v>22</v>
      </c>
      <c r="F7414" s="1" t="s">
        <v>17</v>
      </c>
      <c r="G7414">
        <v>12405.54</v>
      </c>
      <c r="H7414">
        <v>3</v>
      </c>
      <c r="I7414">
        <v>37216.620000000003</v>
      </c>
      <c r="J7414">
        <v>1.25</v>
      </c>
      <c r="K7414">
        <v>2030</v>
      </c>
      <c r="L7414" s="2">
        <v>45341</v>
      </c>
      <c r="O7414" t="str">
        <f>IF(ecommerce_10000[[#This Row],[Platform]]="Souq","sq",ecommerce_10000[[#This Row],[Platform]])</f>
        <v>Jumia</v>
      </c>
      <c r="P7414" t="str">
        <f>IF(E7414="Souq","sq",IF(E7414="Jumia","Jum",E7414))</f>
        <v>Jum</v>
      </c>
      <c r="Q7414">
        <f>VLOOKUP(ecommerce_10000[[#This Row],[City]],F:I,4,FALSE)</f>
        <v>16284.02</v>
      </c>
      <c r="R7414" s="1">
        <f>SUMIF(C:C,ecommerce_10000[[#This Row],[Category]],I:I)</f>
        <v>91504159.730000004</v>
      </c>
      <c r="S7414" s="1">
        <f>SUMIFS(I:I,C:C,C7414)</f>
        <v>91504159.730000004</v>
      </c>
      <c r="T7414" s="1" t="str">
        <f>INDEX(F:F,MATCH(ecommerce_10000[[#This Row],[TotalAmount]],I:I,0))</f>
        <v>Cairo</v>
      </c>
    </row>
    <row r="7415" spans="1:20" x14ac:dyDescent="0.3">
      <c r="A7415" s="1" t="s">
        <v>7459</v>
      </c>
      <c r="B7415" s="1" t="s">
        <v>30</v>
      </c>
      <c r="C7415" s="1" t="s">
        <v>31</v>
      </c>
      <c r="D7415" s="1" t="s">
        <v>32</v>
      </c>
      <c r="E7415" s="1" t="s">
        <v>16</v>
      </c>
      <c r="F7415" s="1" t="s">
        <v>33</v>
      </c>
      <c r="G7415">
        <v>18643.330000000002</v>
      </c>
      <c r="H7415">
        <v>3</v>
      </c>
      <c r="I7415">
        <v>55929.99</v>
      </c>
      <c r="J7415">
        <v>1.37</v>
      </c>
      <c r="K7415">
        <v>2907</v>
      </c>
      <c r="L7415" s="2">
        <v>45360</v>
      </c>
      <c r="O7415" t="str">
        <f>IF(ecommerce_10000[[#This Row],[Platform]]="Souq","sq",ecommerce_10000[[#This Row],[Platform]])</f>
        <v>sq</v>
      </c>
      <c r="P7415" t="str">
        <f>IF(E7415="Souq","sq",IF(E7415="Jumia","Jum",E7415))</f>
        <v>sq</v>
      </c>
      <c r="Q7415">
        <f>VLOOKUP(ecommerce_10000[[#This Row],[City]],F:I,4,FALSE)</f>
        <v>3665.44</v>
      </c>
      <c r="R7415" s="1">
        <f>SUMIF(C:C,ecommerce_10000[[#This Row],[Category]],I:I)</f>
        <v>57542997.559999913</v>
      </c>
      <c r="S7415" s="1">
        <f>SUMIFS(I:I,C:C,C7415)</f>
        <v>57542997.559999913</v>
      </c>
      <c r="T7415" s="1" t="str">
        <f>INDEX(F:F,MATCH(ecommerce_10000[[#This Row],[TotalAmount]],I:I,0))</f>
        <v>Dubai</v>
      </c>
    </row>
    <row r="7416" spans="1:20" x14ac:dyDescent="0.3">
      <c r="A7416" s="1" t="s">
        <v>7460</v>
      </c>
      <c r="B7416" s="1" t="s">
        <v>25</v>
      </c>
      <c r="C7416" s="1" t="s">
        <v>26</v>
      </c>
      <c r="D7416" s="1" t="s">
        <v>27</v>
      </c>
      <c r="E7416" s="1" t="s">
        <v>16</v>
      </c>
      <c r="F7416" s="1" t="s">
        <v>40</v>
      </c>
      <c r="G7416">
        <v>5784.68</v>
      </c>
      <c r="H7416">
        <v>5</v>
      </c>
      <c r="I7416">
        <v>28923.4</v>
      </c>
      <c r="J7416">
        <v>3.07</v>
      </c>
      <c r="K7416">
        <v>183</v>
      </c>
      <c r="L7416" s="2">
        <v>45574</v>
      </c>
      <c r="O7416" t="str">
        <f>IF(ecommerce_10000[[#This Row],[Platform]]="Souq","sq",ecommerce_10000[[#This Row],[Platform]])</f>
        <v>sq</v>
      </c>
      <c r="P7416" t="str">
        <f>IF(E7416="Souq","sq",IF(E7416="Jumia","Jum",E7416))</f>
        <v>sq</v>
      </c>
      <c r="Q7416">
        <f>VLOOKUP(ecommerce_10000[[#This Row],[City]],F:I,4,FALSE)</f>
        <v>99349.3</v>
      </c>
      <c r="R7416" s="1">
        <f>SUMIF(C:C,ecommerce_10000[[#This Row],[Category]],I:I)</f>
        <v>29200970.130000021</v>
      </c>
      <c r="S7416" s="1">
        <f>SUMIFS(I:I,C:C,C7416)</f>
        <v>29200970.130000021</v>
      </c>
      <c r="T7416" s="1" t="str">
        <f>INDEX(F:F,MATCH(ecommerce_10000[[#This Row],[TotalAmount]],I:I,0))</f>
        <v>Riyadh</v>
      </c>
    </row>
    <row r="7417" spans="1:20" x14ac:dyDescent="0.3">
      <c r="A7417" s="1" t="s">
        <v>7461</v>
      </c>
      <c r="B7417" s="1" t="s">
        <v>43</v>
      </c>
      <c r="C7417" s="1" t="s">
        <v>44</v>
      </c>
      <c r="D7417" s="1" t="s">
        <v>45</v>
      </c>
      <c r="E7417" s="1" t="s">
        <v>16</v>
      </c>
      <c r="F7417" s="1" t="s">
        <v>33</v>
      </c>
      <c r="G7417">
        <v>2162.3200000000002</v>
      </c>
      <c r="H7417">
        <v>5</v>
      </c>
      <c r="I7417">
        <v>10811.6</v>
      </c>
      <c r="J7417">
        <v>1.02</v>
      </c>
      <c r="K7417">
        <v>1792</v>
      </c>
      <c r="L7417" s="2">
        <v>45605</v>
      </c>
      <c r="O7417" t="str">
        <f>IF(ecommerce_10000[[#This Row],[Platform]]="Souq","sq",ecommerce_10000[[#This Row],[Platform]])</f>
        <v>sq</v>
      </c>
      <c r="P7417" t="str">
        <f>IF(E7417="Souq","sq",IF(E7417="Jumia","Jum",E7417))</f>
        <v>sq</v>
      </c>
      <c r="Q7417">
        <f>VLOOKUP(ecommerce_10000[[#This Row],[City]],F:I,4,FALSE)</f>
        <v>3665.44</v>
      </c>
      <c r="R7417" s="1">
        <f>SUMIF(C:C,ecommerce_10000[[#This Row],[Category]],I:I)</f>
        <v>31420413.200000018</v>
      </c>
      <c r="S7417" s="1">
        <f>SUMIFS(I:I,C:C,C7417)</f>
        <v>31420413.200000018</v>
      </c>
      <c r="T7417" s="1" t="str">
        <f>INDEX(F:F,MATCH(ecommerce_10000[[#This Row],[TotalAmount]],I:I,0))</f>
        <v>Dubai</v>
      </c>
    </row>
    <row r="7418" spans="1:20" x14ac:dyDescent="0.3">
      <c r="A7418" s="1" t="s">
        <v>7462</v>
      </c>
      <c r="B7418" s="1" t="s">
        <v>13</v>
      </c>
      <c r="C7418" s="1" t="s">
        <v>14</v>
      </c>
      <c r="D7418" s="1" t="s">
        <v>15</v>
      </c>
      <c r="E7418" s="1" t="s">
        <v>47</v>
      </c>
      <c r="F7418" s="1" t="s">
        <v>33</v>
      </c>
      <c r="G7418">
        <v>18236.169999999998</v>
      </c>
      <c r="H7418">
        <v>3</v>
      </c>
      <c r="I7418">
        <v>54708.51</v>
      </c>
      <c r="J7418">
        <v>2.86</v>
      </c>
      <c r="K7418">
        <v>3257</v>
      </c>
      <c r="L7418" s="2">
        <v>45372</v>
      </c>
      <c r="O7418" t="str">
        <f>IF(ecommerce_10000[[#This Row],[Platform]]="Souq","sq",ecommerce_10000[[#This Row],[Platform]])</f>
        <v>Amazon</v>
      </c>
      <c r="P7418" t="str">
        <f>IF(E7418="Souq","sq",IF(E7418="Jumia","Jum",E7418))</f>
        <v>Amazon</v>
      </c>
      <c r="Q7418">
        <f>VLOOKUP(ecommerce_10000[[#This Row],[City]],F:I,4,FALSE)</f>
        <v>3665.44</v>
      </c>
      <c r="R7418" s="1">
        <f>SUMIF(C:C,ecommerce_10000[[#This Row],[Category]],I:I)</f>
        <v>92327183.770000085</v>
      </c>
      <c r="S7418" s="1">
        <f>SUMIFS(I:I,C:C,C7418)</f>
        <v>92327183.770000085</v>
      </c>
      <c r="T7418" s="1" t="str">
        <f>INDEX(F:F,MATCH(ecommerce_10000[[#This Row],[TotalAmount]],I:I,0))</f>
        <v>Dubai</v>
      </c>
    </row>
    <row r="7419" spans="1:20" x14ac:dyDescent="0.3">
      <c r="A7419" s="1" t="s">
        <v>7463</v>
      </c>
      <c r="B7419" s="1" t="s">
        <v>49</v>
      </c>
      <c r="C7419" s="1" t="s">
        <v>14</v>
      </c>
      <c r="D7419" s="1" t="s">
        <v>50</v>
      </c>
      <c r="E7419" s="1" t="s">
        <v>16</v>
      </c>
      <c r="F7419" s="1" t="s">
        <v>23</v>
      </c>
      <c r="G7419">
        <v>9521.86</v>
      </c>
      <c r="H7419">
        <v>2</v>
      </c>
      <c r="I7419">
        <v>19043.72</v>
      </c>
      <c r="J7419">
        <v>2.72</v>
      </c>
      <c r="K7419">
        <v>4576</v>
      </c>
      <c r="L7419" s="2">
        <v>45408</v>
      </c>
      <c r="O7419" t="str">
        <f>IF(ecommerce_10000[[#This Row],[Platform]]="Souq","sq",ecommerce_10000[[#This Row],[Platform]])</f>
        <v>sq</v>
      </c>
      <c r="P7419" t="str">
        <f>IF(E7419="Souq","sq",IF(E7419="Jumia","Jum",E7419))</f>
        <v>sq</v>
      </c>
      <c r="Q7419">
        <f>VLOOKUP(ecommerce_10000[[#This Row],[City]],F:I,4,FALSE)</f>
        <v>13290.4</v>
      </c>
      <c r="R7419" s="1">
        <f>SUMIF(C:C,ecommerce_10000[[#This Row],[Category]],I:I)</f>
        <v>92327183.770000085</v>
      </c>
      <c r="S7419" s="1">
        <f>SUMIFS(I:I,C:C,C7419)</f>
        <v>92327183.770000085</v>
      </c>
      <c r="T7419" s="1" t="str">
        <f>INDEX(F:F,MATCH(ecommerce_10000[[#This Row],[TotalAmount]],I:I,0))</f>
        <v>Alexandria</v>
      </c>
    </row>
    <row r="7420" spans="1:20" x14ac:dyDescent="0.3">
      <c r="A7420" s="1" t="s">
        <v>7464</v>
      </c>
      <c r="B7420" s="1" t="s">
        <v>19</v>
      </c>
      <c r="C7420" s="1" t="s">
        <v>20</v>
      </c>
      <c r="D7420" s="1" t="s">
        <v>21</v>
      </c>
      <c r="E7420" s="1" t="s">
        <v>47</v>
      </c>
      <c r="F7420" s="1" t="s">
        <v>23</v>
      </c>
      <c r="G7420">
        <v>7932.56</v>
      </c>
      <c r="H7420">
        <v>4</v>
      </c>
      <c r="I7420">
        <v>31730.240000000002</v>
      </c>
      <c r="J7420">
        <v>1.28</v>
      </c>
      <c r="K7420">
        <v>4243</v>
      </c>
      <c r="L7420" s="2">
        <v>45508</v>
      </c>
      <c r="O7420" t="str">
        <f>IF(ecommerce_10000[[#This Row],[Platform]]="Souq","sq",ecommerce_10000[[#This Row],[Platform]])</f>
        <v>Amazon</v>
      </c>
      <c r="P7420" t="str">
        <f>IF(E7420="Souq","sq",IF(E7420="Jumia","Jum",E7420))</f>
        <v>Amazon</v>
      </c>
      <c r="Q7420">
        <f>VLOOKUP(ecommerce_10000[[#This Row],[City]],F:I,4,FALSE)</f>
        <v>13290.4</v>
      </c>
      <c r="R7420" s="1">
        <f>SUMIF(C:C,ecommerce_10000[[#This Row],[Category]],I:I)</f>
        <v>91504159.730000004</v>
      </c>
      <c r="S7420" s="1">
        <f>SUMIFS(I:I,C:C,C7420)</f>
        <v>91504159.730000004</v>
      </c>
      <c r="T7420" s="1" t="str">
        <f>INDEX(F:F,MATCH(ecommerce_10000[[#This Row],[TotalAmount]],I:I,0))</f>
        <v>Alexandria</v>
      </c>
    </row>
    <row r="7421" spans="1:20" x14ac:dyDescent="0.3">
      <c r="A7421" s="1" t="s">
        <v>7465</v>
      </c>
      <c r="B7421" s="1" t="s">
        <v>19</v>
      </c>
      <c r="C7421" s="1" t="s">
        <v>20</v>
      </c>
      <c r="D7421" s="1" t="s">
        <v>21</v>
      </c>
      <c r="E7421" s="1" t="s">
        <v>22</v>
      </c>
      <c r="F7421" s="1" t="s">
        <v>17</v>
      </c>
      <c r="G7421">
        <v>8626.61</v>
      </c>
      <c r="H7421">
        <v>4</v>
      </c>
      <c r="I7421">
        <v>34506.44</v>
      </c>
      <c r="J7421">
        <v>2.5299999999999998</v>
      </c>
      <c r="K7421">
        <v>1662</v>
      </c>
      <c r="L7421" s="2">
        <v>45464</v>
      </c>
      <c r="O7421" t="str">
        <f>IF(ecommerce_10000[[#This Row],[Platform]]="Souq","sq",ecommerce_10000[[#This Row],[Platform]])</f>
        <v>Jumia</v>
      </c>
      <c r="P7421" t="str">
        <f>IF(E7421="Souq","sq",IF(E7421="Jumia","Jum",E7421))</f>
        <v>Jum</v>
      </c>
      <c r="Q7421">
        <f>VLOOKUP(ecommerce_10000[[#This Row],[City]],F:I,4,FALSE)</f>
        <v>16284.02</v>
      </c>
      <c r="R7421" s="1">
        <f>SUMIF(C:C,ecommerce_10000[[#This Row],[Category]],I:I)</f>
        <v>91504159.730000004</v>
      </c>
      <c r="S7421" s="1">
        <f>SUMIFS(I:I,C:C,C7421)</f>
        <v>91504159.730000004</v>
      </c>
      <c r="T7421" s="1" t="str">
        <f>INDEX(F:F,MATCH(ecommerce_10000[[#This Row],[TotalAmount]],I:I,0))</f>
        <v>Cairo</v>
      </c>
    </row>
    <row r="7422" spans="1:20" x14ac:dyDescent="0.3">
      <c r="A7422" s="1" t="s">
        <v>7466</v>
      </c>
      <c r="B7422" s="1" t="s">
        <v>25</v>
      </c>
      <c r="C7422" s="1" t="s">
        <v>26</v>
      </c>
      <c r="D7422" s="1" t="s">
        <v>27</v>
      </c>
      <c r="E7422" s="1" t="s">
        <v>47</v>
      </c>
      <c r="F7422" s="1" t="s">
        <v>28</v>
      </c>
      <c r="G7422">
        <v>2699.71</v>
      </c>
      <c r="H7422">
        <v>1</v>
      </c>
      <c r="I7422">
        <v>2699.71</v>
      </c>
      <c r="J7422">
        <v>3.52</v>
      </c>
      <c r="K7422">
        <v>4097</v>
      </c>
      <c r="L7422" s="2">
        <v>45483</v>
      </c>
      <c r="O7422" t="str">
        <f>IF(ecommerce_10000[[#This Row],[Platform]]="Souq","sq",ecommerce_10000[[#This Row],[Platform]])</f>
        <v>Amazon</v>
      </c>
      <c r="P7422" t="str">
        <f>IF(E7422="Souq","sq",IF(E7422="Jumia","Jum",E7422))</f>
        <v>Amazon</v>
      </c>
      <c r="Q7422">
        <f>VLOOKUP(ecommerce_10000[[#This Row],[City]],F:I,4,FALSE)</f>
        <v>26648.76</v>
      </c>
      <c r="R7422" s="1">
        <f>SUMIF(C:C,ecommerce_10000[[#This Row],[Category]],I:I)</f>
        <v>29200970.130000021</v>
      </c>
      <c r="S7422" s="1">
        <f>SUMIFS(I:I,C:C,C7422)</f>
        <v>29200970.130000021</v>
      </c>
      <c r="T7422" s="1" t="str">
        <f>INDEX(F:F,MATCH(ecommerce_10000[[#This Row],[TotalAmount]],I:I,0))</f>
        <v>Casablanca</v>
      </c>
    </row>
    <row r="7423" spans="1:20" x14ac:dyDescent="0.3">
      <c r="A7423" s="1" t="s">
        <v>7467</v>
      </c>
      <c r="B7423" s="1" t="s">
        <v>53</v>
      </c>
      <c r="C7423" s="1" t="s">
        <v>31</v>
      </c>
      <c r="D7423" s="1" t="s">
        <v>54</v>
      </c>
      <c r="E7423" s="1" t="s">
        <v>22</v>
      </c>
      <c r="F7423" s="1" t="s">
        <v>40</v>
      </c>
      <c r="G7423">
        <v>3432.94</v>
      </c>
      <c r="H7423">
        <v>4</v>
      </c>
      <c r="I7423">
        <v>13731.76</v>
      </c>
      <c r="J7423">
        <v>1.82</v>
      </c>
      <c r="K7423">
        <v>3606</v>
      </c>
      <c r="L7423" s="2">
        <v>45300</v>
      </c>
      <c r="O7423" t="str">
        <f>IF(ecommerce_10000[[#This Row],[Platform]]="Souq","sq",ecommerce_10000[[#This Row],[Platform]])</f>
        <v>Jumia</v>
      </c>
      <c r="P7423" t="str">
        <f>IF(E7423="Souq","sq",IF(E7423="Jumia","Jum",E7423))</f>
        <v>Jum</v>
      </c>
      <c r="Q7423">
        <f>VLOOKUP(ecommerce_10000[[#This Row],[City]],F:I,4,FALSE)</f>
        <v>99349.3</v>
      </c>
      <c r="R7423" s="1">
        <f>SUMIF(C:C,ecommerce_10000[[#This Row],[Category]],I:I)</f>
        <v>57542997.559999913</v>
      </c>
      <c r="S7423" s="1">
        <f>SUMIFS(I:I,C:C,C7423)</f>
        <v>57542997.559999913</v>
      </c>
      <c r="T7423" s="1" t="str">
        <f>INDEX(F:F,MATCH(ecommerce_10000[[#This Row],[TotalAmount]],I:I,0))</f>
        <v>Riyadh</v>
      </c>
    </row>
    <row r="7424" spans="1:20" x14ac:dyDescent="0.3">
      <c r="A7424" s="1" t="s">
        <v>7468</v>
      </c>
      <c r="B7424" s="1" t="s">
        <v>43</v>
      </c>
      <c r="C7424" s="1" t="s">
        <v>44</v>
      </c>
      <c r="D7424" s="1" t="s">
        <v>45</v>
      </c>
      <c r="E7424" s="1" t="s">
        <v>47</v>
      </c>
      <c r="F7424" s="1" t="s">
        <v>62</v>
      </c>
      <c r="G7424">
        <v>3579.53</v>
      </c>
      <c r="H7424">
        <v>5</v>
      </c>
      <c r="I7424">
        <v>17897.650000000001</v>
      </c>
      <c r="J7424">
        <v>1.95</v>
      </c>
      <c r="K7424">
        <v>4836</v>
      </c>
      <c r="L7424" s="2">
        <v>45551</v>
      </c>
      <c r="O7424" t="str">
        <f>IF(ecommerce_10000[[#This Row],[Platform]]="Souq","sq",ecommerce_10000[[#This Row],[Platform]])</f>
        <v>Amazon</v>
      </c>
      <c r="P7424" t="str">
        <f>IF(E7424="Souq","sq",IF(E7424="Jumia","Jum",E7424))</f>
        <v>Amazon</v>
      </c>
      <c r="Q7424">
        <f>VLOOKUP(ecommerce_10000[[#This Row],[City]],F:I,4,FALSE)</f>
        <v>27872.98</v>
      </c>
      <c r="R7424" s="1">
        <f>SUMIF(C:C,ecommerce_10000[[#This Row],[Category]],I:I)</f>
        <v>31420413.200000018</v>
      </c>
      <c r="S7424" s="1">
        <f>SUMIFS(I:I,C:C,C7424)</f>
        <v>31420413.200000018</v>
      </c>
      <c r="T7424" s="1" t="str">
        <f>INDEX(F:F,MATCH(ecommerce_10000[[#This Row],[TotalAmount]],I:I,0))</f>
        <v>Giza</v>
      </c>
    </row>
    <row r="7425" spans="1:20" x14ac:dyDescent="0.3">
      <c r="A7425" s="1" t="s">
        <v>7469</v>
      </c>
      <c r="B7425" s="1" t="s">
        <v>19</v>
      </c>
      <c r="C7425" s="1" t="s">
        <v>20</v>
      </c>
      <c r="D7425" s="1" t="s">
        <v>21</v>
      </c>
      <c r="E7425" s="1" t="s">
        <v>22</v>
      </c>
      <c r="F7425" s="1" t="s">
        <v>23</v>
      </c>
      <c r="G7425">
        <v>3865.69</v>
      </c>
      <c r="H7425">
        <v>1</v>
      </c>
      <c r="I7425">
        <v>3865.69</v>
      </c>
      <c r="J7425">
        <v>3.46</v>
      </c>
      <c r="K7425">
        <v>1730</v>
      </c>
      <c r="L7425" s="2">
        <v>45369</v>
      </c>
      <c r="O7425" t="str">
        <f>IF(ecommerce_10000[[#This Row],[Platform]]="Souq","sq",ecommerce_10000[[#This Row],[Platform]])</f>
        <v>Jumia</v>
      </c>
      <c r="P7425" t="str">
        <f>IF(E7425="Souq","sq",IF(E7425="Jumia","Jum",E7425))</f>
        <v>Jum</v>
      </c>
      <c r="Q7425">
        <f>VLOOKUP(ecommerce_10000[[#This Row],[City]],F:I,4,FALSE)</f>
        <v>13290.4</v>
      </c>
      <c r="R7425" s="1">
        <f>SUMIF(C:C,ecommerce_10000[[#This Row],[Category]],I:I)</f>
        <v>91504159.730000004</v>
      </c>
      <c r="S7425" s="1">
        <f>SUMIFS(I:I,C:C,C7425)</f>
        <v>91504159.730000004</v>
      </c>
      <c r="T7425" s="1" t="str">
        <f>INDEX(F:F,MATCH(ecommerce_10000[[#This Row],[TotalAmount]],I:I,0))</f>
        <v>Alexandria</v>
      </c>
    </row>
    <row r="7426" spans="1:20" x14ac:dyDescent="0.3">
      <c r="A7426" s="1" t="s">
        <v>7470</v>
      </c>
      <c r="B7426" s="1" t="s">
        <v>53</v>
      </c>
      <c r="C7426" s="1" t="s">
        <v>31</v>
      </c>
      <c r="D7426" s="1" t="s">
        <v>54</v>
      </c>
      <c r="E7426" s="1" t="s">
        <v>16</v>
      </c>
      <c r="F7426" s="1" t="s">
        <v>33</v>
      </c>
      <c r="G7426">
        <v>5568.38</v>
      </c>
      <c r="H7426">
        <v>2</v>
      </c>
      <c r="I7426">
        <v>11136.76</v>
      </c>
      <c r="J7426">
        <v>3.47</v>
      </c>
      <c r="K7426">
        <v>629</v>
      </c>
      <c r="L7426" s="2">
        <v>45459</v>
      </c>
      <c r="O7426" t="str">
        <f>IF(ecommerce_10000[[#This Row],[Platform]]="Souq","sq",ecommerce_10000[[#This Row],[Platform]])</f>
        <v>sq</v>
      </c>
      <c r="P7426" t="str">
        <f>IF(E7426="Souq","sq",IF(E7426="Jumia","Jum",E7426))</f>
        <v>sq</v>
      </c>
      <c r="Q7426">
        <f>VLOOKUP(ecommerce_10000[[#This Row],[City]],F:I,4,FALSE)</f>
        <v>3665.44</v>
      </c>
      <c r="R7426" s="1">
        <f>SUMIF(C:C,ecommerce_10000[[#This Row],[Category]],I:I)</f>
        <v>57542997.559999913</v>
      </c>
      <c r="S7426" s="1">
        <f>SUMIFS(I:I,C:C,C7426)</f>
        <v>57542997.559999913</v>
      </c>
      <c r="T7426" s="1" t="str">
        <f>INDEX(F:F,MATCH(ecommerce_10000[[#This Row],[TotalAmount]],I:I,0))</f>
        <v>Dubai</v>
      </c>
    </row>
    <row r="7427" spans="1:20" x14ac:dyDescent="0.3">
      <c r="A7427" s="1" t="s">
        <v>7471</v>
      </c>
      <c r="B7427" s="1" t="s">
        <v>35</v>
      </c>
      <c r="C7427" s="1" t="s">
        <v>14</v>
      </c>
      <c r="D7427" s="1" t="s">
        <v>36</v>
      </c>
      <c r="E7427" s="1" t="s">
        <v>47</v>
      </c>
      <c r="F7427" s="1" t="s">
        <v>40</v>
      </c>
      <c r="G7427">
        <v>14925.09</v>
      </c>
      <c r="H7427">
        <v>5</v>
      </c>
      <c r="I7427">
        <v>74625.45</v>
      </c>
      <c r="J7427">
        <v>1.0900000000000001</v>
      </c>
      <c r="K7427">
        <v>2090</v>
      </c>
      <c r="L7427" s="2">
        <v>45529</v>
      </c>
      <c r="O7427" t="str">
        <f>IF(ecommerce_10000[[#This Row],[Platform]]="Souq","sq",ecommerce_10000[[#This Row],[Platform]])</f>
        <v>Amazon</v>
      </c>
      <c r="P7427" t="str">
        <f>IF(E7427="Souq","sq",IF(E7427="Jumia","Jum",E7427))</f>
        <v>Amazon</v>
      </c>
      <c r="Q7427">
        <f>VLOOKUP(ecommerce_10000[[#This Row],[City]],F:I,4,FALSE)</f>
        <v>99349.3</v>
      </c>
      <c r="R7427" s="1">
        <f>SUMIF(C:C,ecommerce_10000[[#This Row],[Category]],I:I)</f>
        <v>92327183.770000085</v>
      </c>
      <c r="S7427" s="1">
        <f>SUMIFS(I:I,C:C,C7427)</f>
        <v>92327183.770000085</v>
      </c>
      <c r="T7427" s="1" t="str">
        <f>INDEX(F:F,MATCH(ecommerce_10000[[#This Row],[TotalAmount]],I:I,0))</f>
        <v>Riyadh</v>
      </c>
    </row>
    <row r="7428" spans="1:20" x14ac:dyDescent="0.3">
      <c r="A7428" s="1" t="s">
        <v>7472</v>
      </c>
      <c r="B7428" s="1" t="s">
        <v>13</v>
      </c>
      <c r="C7428" s="1" t="s">
        <v>14</v>
      </c>
      <c r="D7428" s="1" t="s">
        <v>15</v>
      </c>
      <c r="E7428" s="1" t="s">
        <v>22</v>
      </c>
      <c r="F7428" s="1" t="s">
        <v>40</v>
      </c>
      <c r="G7428">
        <v>6614.12</v>
      </c>
      <c r="H7428">
        <v>3</v>
      </c>
      <c r="I7428">
        <v>19842.36</v>
      </c>
      <c r="J7428">
        <v>1.98</v>
      </c>
      <c r="K7428">
        <v>4088</v>
      </c>
      <c r="L7428" s="2">
        <v>45466</v>
      </c>
      <c r="O7428" t="str">
        <f>IF(ecommerce_10000[[#This Row],[Platform]]="Souq","sq",ecommerce_10000[[#This Row],[Platform]])</f>
        <v>Jumia</v>
      </c>
      <c r="P7428" t="str">
        <f>IF(E7428="Souq","sq",IF(E7428="Jumia","Jum",E7428))</f>
        <v>Jum</v>
      </c>
      <c r="Q7428">
        <f>VLOOKUP(ecommerce_10000[[#This Row],[City]],F:I,4,FALSE)</f>
        <v>99349.3</v>
      </c>
      <c r="R7428" s="1">
        <f>SUMIF(C:C,ecommerce_10000[[#This Row],[Category]],I:I)</f>
        <v>92327183.770000085</v>
      </c>
      <c r="S7428" s="1">
        <f>SUMIFS(I:I,C:C,C7428)</f>
        <v>92327183.770000085</v>
      </c>
      <c r="T7428" s="1" t="str">
        <f>INDEX(F:F,MATCH(ecommerce_10000[[#This Row],[TotalAmount]],I:I,0))</f>
        <v>Riyadh</v>
      </c>
    </row>
    <row r="7429" spans="1:20" x14ac:dyDescent="0.3">
      <c r="A7429" s="1" t="s">
        <v>7473</v>
      </c>
      <c r="B7429" s="1" t="s">
        <v>38</v>
      </c>
      <c r="C7429" s="1" t="s">
        <v>20</v>
      </c>
      <c r="D7429" s="1" t="s">
        <v>39</v>
      </c>
      <c r="E7429" s="1" t="s">
        <v>22</v>
      </c>
      <c r="F7429" s="1" t="s">
        <v>28</v>
      </c>
      <c r="G7429">
        <v>12988.28</v>
      </c>
      <c r="H7429">
        <v>1</v>
      </c>
      <c r="I7429">
        <v>12988.28</v>
      </c>
      <c r="J7429">
        <v>4.93</v>
      </c>
      <c r="K7429">
        <v>3878</v>
      </c>
      <c r="L7429" s="2">
        <v>45389</v>
      </c>
      <c r="O7429" t="str">
        <f>IF(ecommerce_10000[[#This Row],[Platform]]="Souq","sq",ecommerce_10000[[#This Row],[Platform]])</f>
        <v>Jumia</v>
      </c>
      <c r="P7429" t="str">
        <f>IF(E7429="Souq","sq",IF(E7429="Jumia","Jum",E7429))</f>
        <v>Jum</v>
      </c>
      <c r="Q7429">
        <f>VLOOKUP(ecommerce_10000[[#This Row],[City]],F:I,4,FALSE)</f>
        <v>26648.76</v>
      </c>
      <c r="R7429" s="1">
        <f>SUMIF(C:C,ecommerce_10000[[#This Row],[Category]],I:I)</f>
        <v>91504159.730000004</v>
      </c>
      <c r="S7429" s="1">
        <f>SUMIFS(I:I,C:C,C7429)</f>
        <v>91504159.730000004</v>
      </c>
      <c r="T7429" s="1" t="str">
        <f>INDEX(F:F,MATCH(ecommerce_10000[[#This Row],[TotalAmount]],I:I,0))</f>
        <v>Casablanca</v>
      </c>
    </row>
    <row r="7430" spans="1:20" x14ac:dyDescent="0.3">
      <c r="A7430" s="1" t="s">
        <v>7474</v>
      </c>
      <c r="B7430" s="1" t="s">
        <v>25</v>
      </c>
      <c r="C7430" s="1" t="s">
        <v>26</v>
      </c>
      <c r="D7430" s="1" t="s">
        <v>27</v>
      </c>
      <c r="E7430" s="1" t="s">
        <v>47</v>
      </c>
      <c r="F7430" s="1" t="s">
        <v>28</v>
      </c>
      <c r="G7430">
        <v>1531.36</v>
      </c>
      <c r="H7430">
        <v>5</v>
      </c>
      <c r="I7430">
        <v>7656.8</v>
      </c>
      <c r="J7430">
        <v>1.86</v>
      </c>
      <c r="K7430">
        <v>2350</v>
      </c>
      <c r="L7430" s="2">
        <v>45382</v>
      </c>
      <c r="O7430" t="str">
        <f>IF(ecommerce_10000[[#This Row],[Platform]]="Souq","sq",ecommerce_10000[[#This Row],[Platform]])</f>
        <v>Amazon</v>
      </c>
      <c r="P7430" t="str">
        <f>IF(E7430="Souq","sq",IF(E7430="Jumia","Jum",E7430))</f>
        <v>Amazon</v>
      </c>
      <c r="Q7430">
        <f>VLOOKUP(ecommerce_10000[[#This Row],[City]],F:I,4,FALSE)</f>
        <v>26648.76</v>
      </c>
      <c r="R7430" s="1">
        <f>SUMIF(C:C,ecommerce_10000[[#This Row],[Category]],I:I)</f>
        <v>29200970.130000021</v>
      </c>
      <c r="S7430" s="1">
        <f>SUMIFS(I:I,C:C,C7430)</f>
        <v>29200970.130000021</v>
      </c>
      <c r="T7430" s="1" t="str">
        <f>INDEX(F:F,MATCH(ecommerce_10000[[#This Row],[TotalAmount]],I:I,0))</f>
        <v>Casablanca</v>
      </c>
    </row>
    <row r="7431" spans="1:20" x14ac:dyDescent="0.3">
      <c r="A7431" s="1" t="s">
        <v>7475</v>
      </c>
      <c r="B7431" s="1" t="s">
        <v>13</v>
      </c>
      <c r="C7431" s="1" t="s">
        <v>14</v>
      </c>
      <c r="D7431" s="1" t="s">
        <v>15</v>
      </c>
      <c r="E7431" s="1" t="s">
        <v>16</v>
      </c>
      <c r="F7431" s="1" t="s">
        <v>17</v>
      </c>
      <c r="G7431">
        <v>3766.03</v>
      </c>
      <c r="H7431">
        <v>4</v>
      </c>
      <c r="I7431">
        <v>15064.12</v>
      </c>
      <c r="J7431">
        <v>4</v>
      </c>
      <c r="K7431">
        <v>2726</v>
      </c>
      <c r="L7431" s="2">
        <v>45515</v>
      </c>
      <c r="O7431" t="str">
        <f>IF(ecommerce_10000[[#This Row],[Platform]]="Souq","sq",ecommerce_10000[[#This Row],[Platform]])</f>
        <v>sq</v>
      </c>
      <c r="P7431" t="str">
        <f>IF(E7431="Souq","sq",IF(E7431="Jumia","Jum",E7431))</f>
        <v>sq</v>
      </c>
      <c r="Q7431">
        <f>VLOOKUP(ecommerce_10000[[#This Row],[City]],F:I,4,FALSE)</f>
        <v>16284.02</v>
      </c>
      <c r="R7431" s="1">
        <f>SUMIF(C:C,ecommerce_10000[[#This Row],[Category]],I:I)</f>
        <v>92327183.770000085</v>
      </c>
      <c r="S7431" s="1">
        <f>SUMIFS(I:I,C:C,C7431)</f>
        <v>92327183.770000085</v>
      </c>
      <c r="T7431" s="1" t="str">
        <f>INDEX(F:F,MATCH(ecommerce_10000[[#This Row],[TotalAmount]],I:I,0))</f>
        <v>Cairo</v>
      </c>
    </row>
    <row r="7432" spans="1:20" x14ac:dyDescent="0.3">
      <c r="A7432" s="1" t="s">
        <v>7476</v>
      </c>
      <c r="B7432" s="1" t="s">
        <v>19</v>
      </c>
      <c r="C7432" s="1" t="s">
        <v>20</v>
      </c>
      <c r="D7432" s="1" t="s">
        <v>21</v>
      </c>
      <c r="E7432" s="1" t="s">
        <v>47</v>
      </c>
      <c r="F7432" s="1" t="s">
        <v>40</v>
      </c>
      <c r="G7432">
        <v>3125.4</v>
      </c>
      <c r="H7432">
        <v>5</v>
      </c>
      <c r="I7432">
        <v>15627</v>
      </c>
      <c r="J7432">
        <v>1.51</v>
      </c>
      <c r="K7432">
        <v>3532</v>
      </c>
      <c r="L7432" s="2">
        <v>45334</v>
      </c>
      <c r="O7432" t="str">
        <f>IF(ecommerce_10000[[#This Row],[Platform]]="Souq","sq",ecommerce_10000[[#This Row],[Platform]])</f>
        <v>Amazon</v>
      </c>
      <c r="P7432" t="str">
        <f>IF(E7432="Souq","sq",IF(E7432="Jumia","Jum",E7432))</f>
        <v>Amazon</v>
      </c>
      <c r="Q7432">
        <f>VLOOKUP(ecommerce_10000[[#This Row],[City]],F:I,4,FALSE)</f>
        <v>99349.3</v>
      </c>
      <c r="R7432" s="1">
        <f>SUMIF(C:C,ecommerce_10000[[#This Row],[Category]],I:I)</f>
        <v>91504159.730000004</v>
      </c>
      <c r="S7432" s="1">
        <f>SUMIFS(I:I,C:C,C7432)</f>
        <v>91504159.730000004</v>
      </c>
      <c r="T7432" s="1" t="str">
        <f>INDEX(F:F,MATCH(ecommerce_10000[[#This Row],[TotalAmount]],I:I,0))</f>
        <v>Riyadh</v>
      </c>
    </row>
    <row r="7433" spans="1:20" x14ac:dyDescent="0.3">
      <c r="A7433" s="1" t="s">
        <v>7477</v>
      </c>
      <c r="B7433" s="1" t="s">
        <v>35</v>
      </c>
      <c r="C7433" s="1" t="s">
        <v>14</v>
      </c>
      <c r="D7433" s="1" t="s">
        <v>36</v>
      </c>
      <c r="E7433" s="1" t="s">
        <v>22</v>
      </c>
      <c r="F7433" s="1" t="s">
        <v>40</v>
      </c>
      <c r="G7433">
        <v>16353.8</v>
      </c>
      <c r="H7433">
        <v>1</v>
      </c>
      <c r="I7433">
        <v>16353.8</v>
      </c>
      <c r="J7433">
        <v>3.66</v>
      </c>
      <c r="K7433">
        <v>3145</v>
      </c>
      <c r="L7433" s="2">
        <v>45583</v>
      </c>
      <c r="O7433" t="str">
        <f>IF(ecommerce_10000[[#This Row],[Platform]]="Souq","sq",ecommerce_10000[[#This Row],[Platform]])</f>
        <v>Jumia</v>
      </c>
      <c r="P7433" t="str">
        <f>IF(E7433="Souq","sq",IF(E7433="Jumia","Jum",E7433))</f>
        <v>Jum</v>
      </c>
      <c r="Q7433">
        <f>VLOOKUP(ecommerce_10000[[#This Row],[City]],F:I,4,FALSE)</f>
        <v>99349.3</v>
      </c>
      <c r="R7433" s="1">
        <f>SUMIF(C:C,ecommerce_10000[[#This Row],[Category]],I:I)</f>
        <v>92327183.770000085</v>
      </c>
      <c r="S7433" s="1">
        <f>SUMIFS(I:I,C:C,C7433)</f>
        <v>92327183.770000085</v>
      </c>
      <c r="T7433" s="1" t="str">
        <f>INDEX(F:F,MATCH(ecommerce_10000[[#This Row],[TotalAmount]],I:I,0))</f>
        <v>Riyadh</v>
      </c>
    </row>
    <row r="7434" spans="1:20" x14ac:dyDescent="0.3">
      <c r="A7434" s="1" t="s">
        <v>7478</v>
      </c>
      <c r="B7434" s="1" t="s">
        <v>13</v>
      </c>
      <c r="C7434" s="1" t="s">
        <v>14</v>
      </c>
      <c r="D7434" s="1" t="s">
        <v>15</v>
      </c>
      <c r="E7434" s="1" t="s">
        <v>22</v>
      </c>
      <c r="F7434" s="1" t="s">
        <v>23</v>
      </c>
      <c r="G7434">
        <v>8883.1</v>
      </c>
      <c r="H7434">
        <v>2</v>
      </c>
      <c r="I7434">
        <v>17766.2</v>
      </c>
      <c r="J7434">
        <v>3.94</v>
      </c>
      <c r="K7434">
        <v>3061</v>
      </c>
      <c r="L7434" s="2">
        <v>45483</v>
      </c>
      <c r="O7434" t="str">
        <f>IF(ecommerce_10000[[#This Row],[Platform]]="Souq","sq",ecommerce_10000[[#This Row],[Platform]])</f>
        <v>Jumia</v>
      </c>
      <c r="P7434" t="str">
        <f>IF(E7434="Souq","sq",IF(E7434="Jumia","Jum",E7434))</f>
        <v>Jum</v>
      </c>
      <c r="Q7434">
        <f>VLOOKUP(ecommerce_10000[[#This Row],[City]],F:I,4,FALSE)</f>
        <v>13290.4</v>
      </c>
      <c r="R7434" s="1">
        <f>SUMIF(C:C,ecommerce_10000[[#This Row],[Category]],I:I)</f>
        <v>92327183.770000085</v>
      </c>
      <c r="S7434" s="1">
        <f>SUMIFS(I:I,C:C,C7434)</f>
        <v>92327183.770000085</v>
      </c>
      <c r="T7434" s="1" t="str">
        <f>INDEX(F:F,MATCH(ecommerce_10000[[#This Row],[TotalAmount]],I:I,0))</f>
        <v>Alexandria</v>
      </c>
    </row>
    <row r="7435" spans="1:20" x14ac:dyDescent="0.3">
      <c r="A7435" s="1" t="s">
        <v>7479</v>
      </c>
      <c r="B7435" s="1" t="s">
        <v>49</v>
      </c>
      <c r="C7435" s="1" t="s">
        <v>14</v>
      </c>
      <c r="D7435" s="1" t="s">
        <v>50</v>
      </c>
      <c r="E7435" s="1" t="s">
        <v>22</v>
      </c>
      <c r="F7435" s="1" t="s">
        <v>33</v>
      </c>
      <c r="G7435">
        <v>10143.81</v>
      </c>
      <c r="H7435">
        <v>1</v>
      </c>
      <c r="I7435">
        <v>10143.81</v>
      </c>
      <c r="J7435">
        <v>4.5599999999999996</v>
      </c>
      <c r="K7435">
        <v>3476</v>
      </c>
      <c r="L7435" s="2">
        <v>45445</v>
      </c>
      <c r="O7435" t="str">
        <f>IF(ecommerce_10000[[#This Row],[Platform]]="Souq","sq",ecommerce_10000[[#This Row],[Platform]])</f>
        <v>Jumia</v>
      </c>
      <c r="P7435" t="str">
        <f>IF(E7435="Souq","sq",IF(E7435="Jumia","Jum",E7435))</f>
        <v>Jum</v>
      </c>
      <c r="Q7435">
        <f>VLOOKUP(ecommerce_10000[[#This Row],[City]],F:I,4,FALSE)</f>
        <v>3665.44</v>
      </c>
      <c r="R7435" s="1">
        <f>SUMIF(C:C,ecommerce_10000[[#This Row],[Category]],I:I)</f>
        <v>92327183.770000085</v>
      </c>
      <c r="S7435" s="1">
        <f>SUMIFS(I:I,C:C,C7435)</f>
        <v>92327183.770000085</v>
      </c>
      <c r="T7435" s="1" t="str">
        <f>INDEX(F:F,MATCH(ecommerce_10000[[#This Row],[TotalAmount]],I:I,0))</f>
        <v>Dubai</v>
      </c>
    </row>
    <row r="7436" spans="1:20" x14ac:dyDescent="0.3">
      <c r="A7436" s="1" t="s">
        <v>7480</v>
      </c>
      <c r="B7436" s="1" t="s">
        <v>13</v>
      </c>
      <c r="C7436" s="1" t="s">
        <v>14</v>
      </c>
      <c r="D7436" s="1" t="s">
        <v>15</v>
      </c>
      <c r="E7436" s="1" t="s">
        <v>22</v>
      </c>
      <c r="F7436" s="1" t="s">
        <v>33</v>
      </c>
      <c r="G7436">
        <v>1446.09</v>
      </c>
      <c r="H7436">
        <v>3</v>
      </c>
      <c r="I7436">
        <v>4338.2700000000004</v>
      </c>
      <c r="J7436">
        <v>1.89</v>
      </c>
      <c r="K7436">
        <v>4420</v>
      </c>
      <c r="L7436" s="2">
        <v>45648</v>
      </c>
      <c r="O7436" t="str">
        <f>IF(ecommerce_10000[[#This Row],[Platform]]="Souq","sq",ecommerce_10000[[#This Row],[Platform]])</f>
        <v>Jumia</v>
      </c>
      <c r="P7436" t="str">
        <f>IF(E7436="Souq","sq",IF(E7436="Jumia","Jum",E7436))</f>
        <v>Jum</v>
      </c>
      <c r="Q7436">
        <f>VLOOKUP(ecommerce_10000[[#This Row],[City]],F:I,4,FALSE)</f>
        <v>3665.44</v>
      </c>
      <c r="R7436" s="1">
        <f>SUMIF(C:C,ecommerce_10000[[#This Row],[Category]],I:I)</f>
        <v>92327183.770000085</v>
      </c>
      <c r="S7436" s="1">
        <f>SUMIFS(I:I,C:C,C7436)</f>
        <v>92327183.770000085</v>
      </c>
      <c r="T7436" s="1" t="str">
        <f>INDEX(F:F,MATCH(ecommerce_10000[[#This Row],[TotalAmount]],I:I,0))</f>
        <v>Dubai</v>
      </c>
    </row>
    <row r="7437" spans="1:20" x14ac:dyDescent="0.3">
      <c r="A7437" s="1" t="s">
        <v>7481</v>
      </c>
      <c r="B7437" s="1" t="s">
        <v>43</v>
      </c>
      <c r="C7437" s="1" t="s">
        <v>44</v>
      </c>
      <c r="D7437" s="1" t="s">
        <v>45</v>
      </c>
      <c r="E7437" s="1" t="s">
        <v>16</v>
      </c>
      <c r="F7437" s="1" t="s">
        <v>28</v>
      </c>
      <c r="G7437">
        <v>14936.87</v>
      </c>
      <c r="H7437">
        <v>2</v>
      </c>
      <c r="I7437">
        <v>29873.74</v>
      </c>
      <c r="J7437">
        <v>2.66</v>
      </c>
      <c r="K7437">
        <v>2617</v>
      </c>
      <c r="L7437" s="2">
        <v>45406</v>
      </c>
      <c r="O7437" t="str">
        <f>IF(ecommerce_10000[[#This Row],[Platform]]="Souq","sq",ecommerce_10000[[#This Row],[Platform]])</f>
        <v>sq</v>
      </c>
      <c r="P7437" t="str">
        <f>IF(E7437="Souq","sq",IF(E7437="Jumia","Jum",E7437))</f>
        <v>sq</v>
      </c>
      <c r="Q7437">
        <f>VLOOKUP(ecommerce_10000[[#This Row],[City]],F:I,4,FALSE)</f>
        <v>26648.76</v>
      </c>
      <c r="R7437" s="1">
        <f>SUMIF(C:C,ecommerce_10000[[#This Row],[Category]],I:I)</f>
        <v>31420413.200000018</v>
      </c>
      <c r="S7437" s="1">
        <f>SUMIFS(I:I,C:C,C7437)</f>
        <v>31420413.200000018</v>
      </c>
      <c r="T7437" s="1" t="str">
        <f>INDEX(F:F,MATCH(ecommerce_10000[[#This Row],[TotalAmount]],I:I,0))</f>
        <v>Casablanca</v>
      </c>
    </row>
    <row r="7438" spans="1:20" x14ac:dyDescent="0.3">
      <c r="A7438" s="1" t="s">
        <v>7482</v>
      </c>
      <c r="B7438" s="1" t="s">
        <v>25</v>
      </c>
      <c r="C7438" s="1" t="s">
        <v>26</v>
      </c>
      <c r="D7438" s="1" t="s">
        <v>27</v>
      </c>
      <c r="E7438" s="1" t="s">
        <v>16</v>
      </c>
      <c r="F7438" s="1" t="s">
        <v>28</v>
      </c>
      <c r="G7438">
        <v>15930.06</v>
      </c>
      <c r="H7438">
        <v>4</v>
      </c>
      <c r="I7438">
        <v>63720.24</v>
      </c>
      <c r="J7438">
        <v>2.2599999999999998</v>
      </c>
      <c r="K7438">
        <v>3569</v>
      </c>
      <c r="L7438" s="2">
        <v>45386</v>
      </c>
      <c r="O7438" t="str">
        <f>IF(ecommerce_10000[[#This Row],[Platform]]="Souq","sq",ecommerce_10000[[#This Row],[Platform]])</f>
        <v>sq</v>
      </c>
      <c r="P7438" t="str">
        <f>IF(E7438="Souq","sq",IF(E7438="Jumia","Jum",E7438))</f>
        <v>sq</v>
      </c>
      <c r="Q7438">
        <f>VLOOKUP(ecommerce_10000[[#This Row],[City]],F:I,4,FALSE)</f>
        <v>26648.76</v>
      </c>
      <c r="R7438" s="1">
        <f>SUMIF(C:C,ecommerce_10000[[#This Row],[Category]],I:I)</f>
        <v>29200970.130000021</v>
      </c>
      <c r="S7438" s="1">
        <f>SUMIFS(I:I,C:C,C7438)</f>
        <v>29200970.130000021</v>
      </c>
      <c r="T7438" s="1" t="str">
        <f>INDEX(F:F,MATCH(ecommerce_10000[[#This Row],[TotalAmount]],I:I,0))</f>
        <v>Casablanca</v>
      </c>
    </row>
    <row r="7439" spans="1:20" x14ac:dyDescent="0.3">
      <c r="A7439" s="1" t="s">
        <v>7483</v>
      </c>
      <c r="B7439" s="1" t="s">
        <v>43</v>
      </c>
      <c r="C7439" s="1" t="s">
        <v>44</v>
      </c>
      <c r="D7439" s="1" t="s">
        <v>45</v>
      </c>
      <c r="E7439" s="1" t="s">
        <v>16</v>
      </c>
      <c r="F7439" s="1" t="s">
        <v>33</v>
      </c>
      <c r="G7439">
        <v>6618.72</v>
      </c>
      <c r="H7439">
        <v>5</v>
      </c>
      <c r="I7439">
        <v>33093.599999999999</v>
      </c>
      <c r="J7439">
        <v>2.08</v>
      </c>
      <c r="K7439">
        <v>914</v>
      </c>
      <c r="L7439" s="2">
        <v>45313</v>
      </c>
      <c r="O7439" t="str">
        <f>IF(ecommerce_10000[[#This Row],[Platform]]="Souq","sq",ecommerce_10000[[#This Row],[Platform]])</f>
        <v>sq</v>
      </c>
      <c r="P7439" t="str">
        <f>IF(E7439="Souq","sq",IF(E7439="Jumia","Jum",E7439))</f>
        <v>sq</v>
      </c>
      <c r="Q7439">
        <f>VLOOKUP(ecommerce_10000[[#This Row],[City]],F:I,4,FALSE)</f>
        <v>3665.44</v>
      </c>
      <c r="R7439" s="1">
        <f>SUMIF(C:C,ecommerce_10000[[#This Row],[Category]],I:I)</f>
        <v>31420413.200000018</v>
      </c>
      <c r="S7439" s="1">
        <f>SUMIFS(I:I,C:C,C7439)</f>
        <v>31420413.200000018</v>
      </c>
      <c r="T7439" s="1" t="str">
        <f>INDEX(F:F,MATCH(ecommerce_10000[[#This Row],[TotalAmount]],I:I,0))</f>
        <v>Dubai</v>
      </c>
    </row>
    <row r="7440" spans="1:20" x14ac:dyDescent="0.3">
      <c r="A7440" s="1" t="s">
        <v>7484</v>
      </c>
      <c r="B7440" s="1" t="s">
        <v>25</v>
      </c>
      <c r="C7440" s="1" t="s">
        <v>26</v>
      </c>
      <c r="D7440" s="1" t="s">
        <v>27</v>
      </c>
      <c r="E7440" s="1" t="s">
        <v>16</v>
      </c>
      <c r="F7440" s="1" t="s">
        <v>40</v>
      </c>
      <c r="G7440">
        <v>3375.68</v>
      </c>
      <c r="H7440">
        <v>5</v>
      </c>
      <c r="I7440">
        <v>16878.400000000001</v>
      </c>
      <c r="J7440">
        <v>3.71</v>
      </c>
      <c r="K7440">
        <v>4984</v>
      </c>
      <c r="L7440" s="2">
        <v>45420</v>
      </c>
      <c r="O7440" t="str">
        <f>IF(ecommerce_10000[[#This Row],[Platform]]="Souq","sq",ecommerce_10000[[#This Row],[Platform]])</f>
        <v>sq</v>
      </c>
      <c r="P7440" t="str">
        <f>IF(E7440="Souq","sq",IF(E7440="Jumia","Jum",E7440))</f>
        <v>sq</v>
      </c>
      <c r="Q7440">
        <f>VLOOKUP(ecommerce_10000[[#This Row],[City]],F:I,4,FALSE)</f>
        <v>99349.3</v>
      </c>
      <c r="R7440" s="1">
        <f>SUMIF(C:C,ecommerce_10000[[#This Row],[Category]],I:I)</f>
        <v>29200970.130000021</v>
      </c>
      <c r="S7440" s="1">
        <f>SUMIFS(I:I,C:C,C7440)</f>
        <v>29200970.130000021</v>
      </c>
      <c r="T7440" s="1" t="str">
        <f>INDEX(F:F,MATCH(ecommerce_10000[[#This Row],[TotalAmount]],I:I,0))</f>
        <v>Riyadh</v>
      </c>
    </row>
    <row r="7441" spans="1:20" x14ac:dyDescent="0.3">
      <c r="A7441" s="1" t="s">
        <v>7485</v>
      </c>
      <c r="B7441" s="1" t="s">
        <v>30</v>
      </c>
      <c r="C7441" s="1" t="s">
        <v>31</v>
      </c>
      <c r="D7441" s="1" t="s">
        <v>32</v>
      </c>
      <c r="E7441" s="1" t="s">
        <v>16</v>
      </c>
      <c r="F7441" s="1" t="s">
        <v>23</v>
      </c>
      <c r="G7441">
        <v>14058.11</v>
      </c>
      <c r="H7441">
        <v>4</v>
      </c>
      <c r="I7441">
        <v>56232.44</v>
      </c>
      <c r="J7441">
        <v>2.7</v>
      </c>
      <c r="K7441">
        <v>3638</v>
      </c>
      <c r="L7441" s="2">
        <v>45347</v>
      </c>
      <c r="O7441" t="str">
        <f>IF(ecommerce_10000[[#This Row],[Platform]]="Souq","sq",ecommerce_10000[[#This Row],[Platform]])</f>
        <v>sq</v>
      </c>
      <c r="P7441" t="str">
        <f>IF(E7441="Souq","sq",IF(E7441="Jumia","Jum",E7441))</f>
        <v>sq</v>
      </c>
      <c r="Q7441">
        <f>VLOOKUP(ecommerce_10000[[#This Row],[City]],F:I,4,FALSE)</f>
        <v>13290.4</v>
      </c>
      <c r="R7441" s="1">
        <f>SUMIF(C:C,ecommerce_10000[[#This Row],[Category]],I:I)</f>
        <v>57542997.559999913</v>
      </c>
      <c r="S7441" s="1">
        <f>SUMIFS(I:I,C:C,C7441)</f>
        <v>57542997.559999913</v>
      </c>
      <c r="T7441" s="1" t="str">
        <f>INDEX(F:F,MATCH(ecommerce_10000[[#This Row],[TotalAmount]],I:I,0))</f>
        <v>Alexandria</v>
      </c>
    </row>
    <row r="7442" spans="1:20" x14ac:dyDescent="0.3">
      <c r="A7442" s="1" t="s">
        <v>7486</v>
      </c>
      <c r="B7442" s="1" t="s">
        <v>25</v>
      </c>
      <c r="C7442" s="1" t="s">
        <v>26</v>
      </c>
      <c r="D7442" s="1" t="s">
        <v>27</v>
      </c>
      <c r="E7442" s="1" t="s">
        <v>47</v>
      </c>
      <c r="F7442" s="1" t="s">
        <v>17</v>
      </c>
      <c r="G7442">
        <v>10352.549999999999</v>
      </c>
      <c r="H7442">
        <v>1</v>
      </c>
      <c r="I7442">
        <v>10352.549999999999</v>
      </c>
      <c r="J7442">
        <v>1.26</v>
      </c>
      <c r="K7442">
        <v>3043</v>
      </c>
      <c r="L7442" s="2">
        <v>45351</v>
      </c>
      <c r="O7442" t="str">
        <f>IF(ecommerce_10000[[#This Row],[Platform]]="Souq","sq",ecommerce_10000[[#This Row],[Platform]])</f>
        <v>Amazon</v>
      </c>
      <c r="P7442" t="str">
        <f>IF(E7442="Souq","sq",IF(E7442="Jumia","Jum",E7442))</f>
        <v>Amazon</v>
      </c>
      <c r="Q7442">
        <f>VLOOKUP(ecommerce_10000[[#This Row],[City]],F:I,4,FALSE)</f>
        <v>16284.02</v>
      </c>
      <c r="R7442" s="1">
        <f>SUMIF(C:C,ecommerce_10000[[#This Row],[Category]],I:I)</f>
        <v>29200970.130000021</v>
      </c>
      <c r="S7442" s="1">
        <f>SUMIFS(I:I,C:C,C7442)</f>
        <v>29200970.130000021</v>
      </c>
      <c r="T7442" s="1" t="str">
        <f>INDEX(F:F,MATCH(ecommerce_10000[[#This Row],[TotalAmount]],I:I,0))</f>
        <v>Cairo</v>
      </c>
    </row>
    <row r="7443" spans="1:20" x14ac:dyDescent="0.3">
      <c r="A7443" s="1" t="s">
        <v>7487</v>
      </c>
      <c r="B7443" s="1" t="s">
        <v>35</v>
      </c>
      <c r="C7443" s="1" t="s">
        <v>14</v>
      </c>
      <c r="D7443" s="1" t="s">
        <v>36</v>
      </c>
      <c r="E7443" s="1" t="s">
        <v>22</v>
      </c>
      <c r="F7443" s="1" t="s">
        <v>28</v>
      </c>
      <c r="G7443">
        <v>16927.810000000001</v>
      </c>
      <c r="H7443">
        <v>4</v>
      </c>
      <c r="I7443">
        <v>67711.240000000005</v>
      </c>
      <c r="J7443">
        <v>3.95</v>
      </c>
      <c r="K7443">
        <v>1983</v>
      </c>
      <c r="L7443" s="2">
        <v>45298</v>
      </c>
      <c r="O7443" t="str">
        <f>IF(ecommerce_10000[[#This Row],[Platform]]="Souq","sq",ecommerce_10000[[#This Row],[Platform]])</f>
        <v>Jumia</v>
      </c>
      <c r="P7443" t="str">
        <f>IF(E7443="Souq","sq",IF(E7443="Jumia","Jum",E7443))</f>
        <v>Jum</v>
      </c>
      <c r="Q7443">
        <f>VLOOKUP(ecommerce_10000[[#This Row],[City]],F:I,4,FALSE)</f>
        <v>26648.76</v>
      </c>
      <c r="R7443" s="1">
        <f>SUMIF(C:C,ecommerce_10000[[#This Row],[Category]],I:I)</f>
        <v>92327183.770000085</v>
      </c>
      <c r="S7443" s="1">
        <f>SUMIFS(I:I,C:C,C7443)</f>
        <v>92327183.770000085</v>
      </c>
      <c r="T7443" s="1" t="str">
        <f>INDEX(F:F,MATCH(ecommerce_10000[[#This Row],[TotalAmount]],I:I,0))</f>
        <v>Casablanca</v>
      </c>
    </row>
    <row r="7444" spans="1:20" x14ac:dyDescent="0.3">
      <c r="A7444" s="1" t="s">
        <v>7488</v>
      </c>
      <c r="B7444" s="1" t="s">
        <v>19</v>
      </c>
      <c r="C7444" s="1" t="s">
        <v>20</v>
      </c>
      <c r="D7444" s="1" t="s">
        <v>21</v>
      </c>
      <c r="E7444" s="1" t="s">
        <v>16</v>
      </c>
      <c r="F7444" s="1" t="s">
        <v>33</v>
      </c>
      <c r="G7444">
        <v>7825.26</v>
      </c>
      <c r="H7444">
        <v>1</v>
      </c>
      <c r="I7444">
        <v>7825.26</v>
      </c>
      <c r="J7444">
        <v>2.33</v>
      </c>
      <c r="K7444">
        <v>2085</v>
      </c>
      <c r="L7444" s="2">
        <v>45645</v>
      </c>
      <c r="O7444" t="str">
        <f>IF(ecommerce_10000[[#This Row],[Platform]]="Souq","sq",ecommerce_10000[[#This Row],[Platform]])</f>
        <v>sq</v>
      </c>
      <c r="P7444" t="str">
        <f>IF(E7444="Souq","sq",IF(E7444="Jumia","Jum",E7444))</f>
        <v>sq</v>
      </c>
      <c r="Q7444">
        <f>VLOOKUP(ecommerce_10000[[#This Row],[City]],F:I,4,FALSE)</f>
        <v>3665.44</v>
      </c>
      <c r="R7444" s="1">
        <f>SUMIF(C:C,ecommerce_10000[[#This Row],[Category]],I:I)</f>
        <v>91504159.730000004</v>
      </c>
      <c r="S7444" s="1">
        <f>SUMIFS(I:I,C:C,C7444)</f>
        <v>91504159.730000004</v>
      </c>
      <c r="T7444" s="1" t="str">
        <f>INDEX(F:F,MATCH(ecommerce_10000[[#This Row],[TotalAmount]],I:I,0))</f>
        <v>Dubai</v>
      </c>
    </row>
    <row r="7445" spans="1:20" x14ac:dyDescent="0.3">
      <c r="A7445" s="1" t="s">
        <v>7489</v>
      </c>
      <c r="B7445" s="1" t="s">
        <v>30</v>
      </c>
      <c r="C7445" s="1" t="s">
        <v>31</v>
      </c>
      <c r="D7445" s="1" t="s">
        <v>32</v>
      </c>
      <c r="E7445" s="1" t="s">
        <v>16</v>
      </c>
      <c r="F7445" s="1" t="s">
        <v>33</v>
      </c>
      <c r="G7445">
        <v>17360.75</v>
      </c>
      <c r="H7445">
        <v>1</v>
      </c>
      <c r="I7445">
        <v>17360.75</v>
      </c>
      <c r="J7445">
        <v>3.37</v>
      </c>
      <c r="K7445">
        <v>3810</v>
      </c>
      <c r="L7445" s="2">
        <v>45368</v>
      </c>
      <c r="O7445" t="str">
        <f>IF(ecommerce_10000[[#This Row],[Platform]]="Souq","sq",ecommerce_10000[[#This Row],[Platform]])</f>
        <v>sq</v>
      </c>
      <c r="P7445" t="str">
        <f>IF(E7445="Souq","sq",IF(E7445="Jumia","Jum",E7445))</f>
        <v>sq</v>
      </c>
      <c r="Q7445">
        <f>VLOOKUP(ecommerce_10000[[#This Row],[City]],F:I,4,FALSE)</f>
        <v>3665.44</v>
      </c>
      <c r="R7445" s="1">
        <f>SUMIF(C:C,ecommerce_10000[[#This Row],[Category]],I:I)</f>
        <v>57542997.559999913</v>
      </c>
      <c r="S7445" s="1">
        <f>SUMIFS(I:I,C:C,C7445)</f>
        <v>57542997.559999913</v>
      </c>
      <c r="T7445" s="1" t="str">
        <f>INDEX(F:F,MATCH(ecommerce_10000[[#This Row],[TotalAmount]],I:I,0))</f>
        <v>Dubai</v>
      </c>
    </row>
    <row r="7446" spans="1:20" x14ac:dyDescent="0.3">
      <c r="A7446" s="1" t="s">
        <v>7490</v>
      </c>
      <c r="B7446" s="1" t="s">
        <v>49</v>
      </c>
      <c r="C7446" s="1" t="s">
        <v>14</v>
      </c>
      <c r="D7446" s="1" t="s">
        <v>50</v>
      </c>
      <c r="E7446" s="1" t="s">
        <v>47</v>
      </c>
      <c r="F7446" s="1" t="s">
        <v>62</v>
      </c>
      <c r="G7446">
        <v>1042.26</v>
      </c>
      <c r="H7446">
        <v>3</v>
      </c>
      <c r="I7446">
        <v>3126.78</v>
      </c>
      <c r="J7446">
        <v>3.95</v>
      </c>
      <c r="K7446">
        <v>1300</v>
      </c>
      <c r="L7446" s="2">
        <v>45528</v>
      </c>
      <c r="O7446" t="str">
        <f>IF(ecommerce_10000[[#This Row],[Platform]]="Souq","sq",ecommerce_10000[[#This Row],[Platform]])</f>
        <v>Amazon</v>
      </c>
      <c r="P7446" t="str">
        <f>IF(E7446="Souq","sq",IF(E7446="Jumia","Jum",E7446))</f>
        <v>Amazon</v>
      </c>
      <c r="Q7446">
        <f>VLOOKUP(ecommerce_10000[[#This Row],[City]],F:I,4,FALSE)</f>
        <v>27872.98</v>
      </c>
      <c r="R7446" s="1">
        <f>SUMIF(C:C,ecommerce_10000[[#This Row],[Category]],I:I)</f>
        <v>92327183.770000085</v>
      </c>
      <c r="S7446" s="1">
        <f>SUMIFS(I:I,C:C,C7446)</f>
        <v>92327183.770000085</v>
      </c>
      <c r="T7446" s="1" t="str">
        <f>INDEX(F:F,MATCH(ecommerce_10000[[#This Row],[TotalAmount]],I:I,0))</f>
        <v>Giza</v>
      </c>
    </row>
    <row r="7447" spans="1:20" x14ac:dyDescent="0.3">
      <c r="A7447" s="1" t="s">
        <v>7491</v>
      </c>
      <c r="B7447" s="1" t="s">
        <v>49</v>
      </c>
      <c r="C7447" s="1" t="s">
        <v>14</v>
      </c>
      <c r="D7447" s="1" t="s">
        <v>50</v>
      </c>
      <c r="E7447" s="1" t="s">
        <v>22</v>
      </c>
      <c r="F7447" s="1" t="s">
        <v>62</v>
      </c>
      <c r="G7447">
        <v>1737.91</v>
      </c>
      <c r="H7447">
        <v>3</v>
      </c>
      <c r="I7447">
        <v>5213.7299999999996</v>
      </c>
      <c r="J7447">
        <v>1.55</v>
      </c>
      <c r="K7447">
        <v>65</v>
      </c>
      <c r="L7447" s="2">
        <v>45365</v>
      </c>
      <c r="O7447" t="str">
        <f>IF(ecommerce_10000[[#This Row],[Platform]]="Souq","sq",ecommerce_10000[[#This Row],[Platform]])</f>
        <v>Jumia</v>
      </c>
      <c r="P7447" t="str">
        <f>IF(E7447="Souq","sq",IF(E7447="Jumia","Jum",E7447))</f>
        <v>Jum</v>
      </c>
      <c r="Q7447">
        <f>VLOOKUP(ecommerce_10000[[#This Row],[City]],F:I,4,FALSE)</f>
        <v>27872.98</v>
      </c>
      <c r="R7447" s="1">
        <f>SUMIF(C:C,ecommerce_10000[[#This Row],[Category]],I:I)</f>
        <v>92327183.770000085</v>
      </c>
      <c r="S7447" s="1">
        <f>SUMIFS(I:I,C:C,C7447)</f>
        <v>92327183.770000085</v>
      </c>
      <c r="T7447" s="1" t="str">
        <f>INDEX(F:F,MATCH(ecommerce_10000[[#This Row],[TotalAmount]],I:I,0))</f>
        <v>Giza</v>
      </c>
    </row>
    <row r="7448" spans="1:20" x14ac:dyDescent="0.3">
      <c r="A7448" s="1" t="s">
        <v>7492</v>
      </c>
      <c r="B7448" s="1" t="s">
        <v>30</v>
      </c>
      <c r="C7448" s="1" t="s">
        <v>31</v>
      </c>
      <c r="D7448" s="1" t="s">
        <v>32</v>
      </c>
      <c r="E7448" s="1" t="s">
        <v>47</v>
      </c>
      <c r="F7448" s="1" t="s">
        <v>28</v>
      </c>
      <c r="G7448">
        <v>16686.47</v>
      </c>
      <c r="H7448">
        <v>3</v>
      </c>
      <c r="I7448">
        <v>50059.41</v>
      </c>
      <c r="J7448">
        <v>1.3</v>
      </c>
      <c r="K7448">
        <v>3255</v>
      </c>
      <c r="L7448" s="2">
        <v>45580</v>
      </c>
      <c r="O7448" t="str">
        <f>IF(ecommerce_10000[[#This Row],[Platform]]="Souq","sq",ecommerce_10000[[#This Row],[Platform]])</f>
        <v>Amazon</v>
      </c>
      <c r="P7448" t="str">
        <f>IF(E7448="Souq","sq",IF(E7448="Jumia","Jum",E7448))</f>
        <v>Amazon</v>
      </c>
      <c r="Q7448">
        <f>VLOOKUP(ecommerce_10000[[#This Row],[City]],F:I,4,FALSE)</f>
        <v>26648.76</v>
      </c>
      <c r="R7448" s="1">
        <f>SUMIF(C:C,ecommerce_10000[[#This Row],[Category]],I:I)</f>
        <v>57542997.559999913</v>
      </c>
      <c r="S7448" s="1">
        <f>SUMIFS(I:I,C:C,C7448)</f>
        <v>57542997.559999913</v>
      </c>
      <c r="T7448" s="1" t="str">
        <f>INDEX(F:F,MATCH(ecommerce_10000[[#This Row],[TotalAmount]],I:I,0))</f>
        <v>Casablanca</v>
      </c>
    </row>
    <row r="7449" spans="1:20" x14ac:dyDescent="0.3">
      <c r="A7449" s="1" t="s">
        <v>7493</v>
      </c>
      <c r="B7449" s="1" t="s">
        <v>43</v>
      </c>
      <c r="C7449" s="1" t="s">
        <v>44</v>
      </c>
      <c r="D7449" s="1" t="s">
        <v>45</v>
      </c>
      <c r="E7449" s="1" t="s">
        <v>16</v>
      </c>
      <c r="F7449" s="1" t="s">
        <v>28</v>
      </c>
      <c r="G7449">
        <v>2111.3000000000002</v>
      </c>
      <c r="H7449">
        <v>1</v>
      </c>
      <c r="I7449">
        <v>2111.3000000000002</v>
      </c>
      <c r="J7449">
        <v>3.3</v>
      </c>
      <c r="K7449">
        <v>2229</v>
      </c>
      <c r="L7449" s="2">
        <v>45341</v>
      </c>
      <c r="O7449" t="str">
        <f>IF(ecommerce_10000[[#This Row],[Platform]]="Souq","sq",ecommerce_10000[[#This Row],[Platform]])</f>
        <v>sq</v>
      </c>
      <c r="P7449" t="str">
        <f>IF(E7449="Souq","sq",IF(E7449="Jumia","Jum",E7449))</f>
        <v>sq</v>
      </c>
      <c r="Q7449">
        <f>VLOOKUP(ecommerce_10000[[#This Row],[City]],F:I,4,FALSE)</f>
        <v>26648.76</v>
      </c>
      <c r="R7449" s="1">
        <f>SUMIF(C:C,ecommerce_10000[[#This Row],[Category]],I:I)</f>
        <v>31420413.200000018</v>
      </c>
      <c r="S7449" s="1">
        <f>SUMIFS(I:I,C:C,C7449)</f>
        <v>31420413.200000018</v>
      </c>
      <c r="T7449" s="1" t="str">
        <f>INDEX(F:F,MATCH(ecommerce_10000[[#This Row],[TotalAmount]],I:I,0))</f>
        <v>Casablanca</v>
      </c>
    </row>
    <row r="7450" spans="1:20" x14ac:dyDescent="0.3">
      <c r="A7450" s="1" t="s">
        <v>7494</v>
      </c>
      <c r="B7450" s="1" t="s">
        <v>30</v>
      </c>
      <c r="C7450" s="1" t="s">
        <v>31</v>
      </c>
      <c r="D7450" s="1" t="s">
        <v>32</v>
      </c>
      <c r="E7450" s="1" t="s">
        <v>47</v>
      </c>
      <c r="F7450" s="1" t="s">
        <v>23</v>
      </c>
      <c r="G7450">
        <v>14639.6</v>
      </c>
      <c r="H7450">
        <v>4</v>
      </c>
      <c r="I7450">
        <v>58558.400000000001</v>
      </c>
      <c r="J7450">
        <v>4.97</v>
      </c>
      <c r="K7450">
        <v>174</v>
      </c>
      <c r="L7450" s="2">
        <v>45492</v>
      </c>
      <c r="O7450" t="str">
        <f>IF(ecommerce_10000[[#This Row],[Platform]]="Souq","sq",ecommerce_10000[[#This Row],[Platform]])</f>
        <v>Amazon</v>
      </c>
      <c r="P7450" t="str">
        <f>IF(E7450="Souq","sq",IF(E7450="Jumia","Jum",E7450))</f>
        <v>Amazon</v>
      </c>
      <c r="Q7450">
        <f>VLOOKUP(ecommerce_10000[[#This Row],[City]],F:I,4,FALSE)</f>
        <v>13290.4</v>
      </c>
      <c r="R7450" s="1">
        <f>SUMIF(C:C,ecommerce_10000[[#This Row],[Category]],I:I)</f>
        <v>57542997.559999913</v>
      </c>
      <c r="S7450" s="1">
        <f>SUMIFS(I:I,C:C,C7450)</f>
        <v>57542997.559999913</v>
      </c>
      <c r="T7450" s="1" t="str">
        <f>INDEX(F:F,MATCH(ecommerce_10000[[#This Row],[TotalAmount]],I:I,0))</f>
        <v>Alexandria</v>
      </c>
    </row>
    <row r="7451" spans="1:20" x14ac:dyDescent="0.3">
      <c r="A7451" s="1" t="s">
        <v>7495</v>
      </c>
      <c r="B7451" s="1" t="s">
        <v>30</v>
      </c>
      <c r="C7451" s="1" t="s">
        <v>31</v>
      </c>
      <c r="D7451" s="1" t="s">
        <v>32</v>
      </c>
      <c r="E7451" s="1" t="s">
        <v>16</v>
      </c>
      <c r="F7451" s="1" t="s">
        <v>17</v>
      </c>
      <c r="G7451">
        <v>18967.259999999998</v>
      </c>
      <c r="H7451">
        <v>4</v>
      </c>
      <c r="I7451">
        <v>75869.039999999994</v>
      </c>
      <c r="J7451">
        <v>3.03</v>
      </c>
      <c r="K7451">
        <v>3198</v>
      </c>
      <c r="L7451" s="2">
        <v>45541</v>
      </c>
      <c r="O7451" t="str">
        <f>IF(ecommerce_10000[[#This Row],[Platform]]="Souq","sq",ecommerce_10000[[#This Row],[Platform]])</f>
        <v>sq</v>
      </c>
      <c r="P7451" t="str">
        <f>IF(E7451="Souq","sq",IF(E7451="Jumia","Jum",E7451))</f>
        <v>sq</v>
      </c>
      <c r="Q7451">
        <f>VLOOKUP(ecommerce_10000[[#This Row],[City]],F:I,4,FALSE)</f>
        <v>16284.02</v>
      </c>
      <c r="R7451" s="1">
        <f>SUMIF(C:C,ecommerce_10000[[#This Row],[Category]],I:I)</f>
        <v>57542997.559999913</v>
      </c>
      <c r="S7451" s="1">
        <f>SUMIFS(I:I,C:C,C7451)</f>
        <v>57542997.559999913</v>
      </c>
      <c r="T7451" s="1" t="str">
        <f>INDEX(F:F,MATCH(ecommerce_10000[[#This Row],[TotalAmount]],I:I,0))</f>
        <v>Cairo</v>
      </c>
    </row>
    <row r="7452" spans="1:20" x14ac:dyDescent="0.3">
      <c r="A7452" s="1" t="s">
        <v>7496</v>
      </c>
      <c r="B7452" s="1" t="s">
        <v>38</v>
      </c>
      <c r="C7452" s="1" t="s">
        <v>20</v>
      </c>
      <c r="D7452" s="1" t="s">
        <v>39</v>
      </c>
      <c r="E7452" s="1" t="s">
        <v>47</v>
      </c>
      <c r="F7452" s="1" t="s">
        <v>62</v>
      </c>
      <c r="G7452">
        <v>876.57</v>
      </c>
      <c r="H7452">
        <v>4</v>
      </c>
      <c r="I7452">
        <v>3506.28</v>
      </c>
      <c r="J7452">
        <v>1.95</v>
      </c>
      <c r="K7452">
        <v>3097</v>
      </c>
      <c r="L7452" s="2">
        <v>45334</v>
      </c>
      <c r="O7452" t="str">
        <f>IF(ecommerce_10000[[#This Row],[Platform]]="Souq","sq",ecommerce_10000[[#This Row],[Platform]])</f>
        <v>Amazon</v>
      </c>
      <c r="P7452" t="str">
        <f>IF(E7452="Souq","sq",IF(E7452="Jumia","Jum",E7452))</f>
        <v>Amazon</v>
      </c>
      <c r="Q7452">
        <f>VLOOKUP(ecommerce_10000[[#This Row],[City]],F:I,4,FALSE)</f>
        <v>27872.98</v>
      </c>
      <c r="R7452" s="1">
        <f>SUMIF(C:C,ecommerce_10000[[#This Row],[Category]],I:I)</f>
        <v>91504159.730000004</v>
      </c>
      <c r="S7452" s="1">
        <f>SUMIFS(I:I,C:C,C7452)</f>
        <v>91504159.730000004</v>
      </c>
      <c r="T7452" s="1" t="str">
        <f>INDEX(F:F,MATCH(ecommerce_10000[[#This Row],[TotalAmount]],I:I,0))</f>
        <v>Giza</v>
      </c>
    </row>
    <row r="7453" spans="1:20" x14ac:dyDescent="0.3">
      <c r="A7453" s="1" t="s">
        <v>7497</v>
      </c>
      <c r="B7453" s="1" t="s">
        <v>38</v>
      </c>
      <c r="C7453" s="1" t="s">
        <v>20</v>
      </c>
      <c r="D7453" s="1" t="s">
        <v>39</v>
      </c>
      <c r="E7453" s="1" t="s">
        <v>16</v>
      </c>
      <c r="F7453" s="1" t="s">
        <v>23</v>
      </c>
      <c r="G7453">
        <v>921.24</v>
      </c>
      <c r="H7453">
        <v>4</v>
      </c>
      <c r="I7453">
        <v>3684.96</v>
      </c>
      <c r="J7453">
        <v>3.61</v>
      </c>
      <c r="K7453">
        <v>3088</v>
      </c>
      <c r="L7453" s="2">
        <v>45375</v>
      </c>
      <c r="O7453" t="str">
        <f>IF(ecommerce_10000[[#This Row],[Platform]]="Souq","sq",ecommerce_10000[[#This Row],[Platform]])</f>
        <v>sq</v>
      </c>
      <c r="P7453" t="str">
        <f>IF(E7453="Souq","sq",IF(E7453="Jumia","Jum",E7453))</f>
        <v>sq</v>
      </c>
      <c r="Q7453">
        <f>VLOOKUP(ecommerce_10000[[#This Row],[City]],F:I,4,FALSE)</f>
        <v>13290.4</v>
      </c>
      <c r="R7453" s="1">
        <f>SUMIF(C:C,ecommerce_10000[[#This Row],[Category]],I:I)</f>
        <v>91504159.730000004</v>
      </c>
      <c r="S7453" s="1">
        <f>SUMIFS(I:I,C:C,C7453)</f>
        <v>91504159.730000004</v>
      </c>
      <c r="T7453" s="1" t="str">
        <f>INDEX(F:F,MATCH(ecommerce_10000[[#This Row],[TotalAmount]],I:I,0))</f>
        <v>Alexandria</v>
      </c>
    </row>
    <row r="7454" spans="1:20" x14ac:dyDescent="0.3">
      <c r="A7454" s="1" t="s">
        <v>7498</v>
      </c>
      <c r="B7454" s="1" t="s">
        <v>30</v>
      </c>
      <c r="C7454" s="1" t="s">
        <v>31</v>
      </c>
      <c r="D7454" s="1" t="s">
        <v>32</v>
      </c>
      <c r="E7454" s="1" t="s">
        <v>16</v>
      </c>
      <c r="F7454" s="1" t="s">
        <v>40</v>
      </c>
      <c r="G7454">
        <v>7287.22</v>
      </c>
      <c r="H7454">
        <v>4</v>
      </c>
      <c r="I7454">
        <v>29148.880000000001</v>
      </c>
      <c r="J7454">
        <v>1.42</v>
      </c>
      <c r="K7454">
        <v>2834</v>
      </c>
      <c r="L7454" s="2">
        <v>45553</v>
      </c>
      <c r="O7454" t="str">
        <f>IF(ecommerce_10000[[#This Row],[Platform]]="Souq","sq",ecommerce_10000[[#This Row],[Platform]])</f>
        <v>sq</v>
      </c>
      <c r="P7454" t="str">
        <f>IF(E7454="Souq","sq",IF(E7454="Jumia","Jum",E7454))</f>
        <v>sq</v>
      </c>
      <c r="Q7454">
        <f>VLOOKUP(ecommerce_10000[[#This Row],[City]],F:I,4,FALSE)</f>
        <v>99349.3</v>
      </c>
      <c r="R7454" s="1">
        <f>SUMIF(C:C,ecommerce_10000[[#This Row],[Category]],I:I)</f>
        <v>57542997.559999913</v>
      </c>
      <c r="S7454" s="1">
        <f>SUMIFS(I:I,C:C,C7454)</f>
        <v>57542997.559999913</v>
      </c>
      <c r="T7454" s="1" t="str">
        <f>INDEX(F:F,MATCH(ecommerce_10000[[#This Row],[TotalAmount]],I:I,0))</f>
        <v>Riyadh</v>
      </c>
    </row>
    <row r="7455" spans="1:20" x14ac:dyDescent="0.3">
      <c r="A7455" s="1" t="s">
        <v>7499</v>
      </c>
      <c r="B7455" s="1" t="s">
        <v>19</v>
      </c>
      <c r="C7455" s="1" t="s">
        <v>20</v>
      </c>
      <c r="D7455" s="1" t="s">
        <v>21</v>
      </c>
      <c r="E7455" s="1" t="s">
        <v>16</v>
      </c>
      <c r="F7455" s="1" t="s">
        <v>40</v>
      </c>
      <c r="G7455">
        <v>19294.93</v>
      </c>
      <c r="H7455">
        <v>1</v>
      </c>
      <c r="I7455">
        <v>19294.93</v>
      </c>
      <c r="J7455">
        <v>1.82</v>
      </c>
      <c r="K7455">
        <v>2414</v>
      </c>
      <c r="L7455" s="2">
        <v>45417</v>
      </c>
      <c r="O7455" t="str">
        <f>IF(ecommerce_10000[[#This Row],[Platform]]="Souq","sq",ecommerce_10000[[#This Row],[Platform]])</f>
        <v>sq</v>
      </c>
      <c r="P7455" t="str">
        <f>IF(E7455="Souq","sq",IF(E7455="Jumia","Jum",E7455))</f>
        <v>sq</v>
      </c>
      <c r="Q7455">
        <f>VLOOKUP(ecommerce_10000[[#This Row],[City]],F:I,4,FALSE)</f>
        <v>99349.3</v>
      </c>
      <c r="R7455" s="1">
        <f>SUMIF(C:C,ecommerce_10000[[#This Row],[Category]],I:I)</f>
        <v>91504159.730000004</v>
      </c>
      <c r="S7455" s="1">
        <f>SUMIFS(I:I,C:C,C7455)</f>
        <v>91504159.730000004</v>
      </c>
      <c r="T7455" s="1" t="str">
        <f>INDEX(F:F,MATCH(ecommerce_10000[[#This Row],[TotalAmount]],I:I,0))</f>
        <v>Riyadh</v>
      </c>
    </row>
    <row r="7456" spans="1:20" x14ac:dyDescent="0.3">
      <c r="A7456" s="1" t="s">
        <v>7500</v>
      </c>
      <c r="B7456" s="1" t="s">
        <v>38</v>
      </c>
      <c r="C7456" s="1" t="s">
        <v>20</v>
      </c>
      <c r="D7456" s="1" t="s">
        <v>39</v>
      </c>
      <c r="E7456" s="1" t="s">
        <v>47</v>
      </c>
      <c r="F7456" s="1" t="s">
        <v>23</v>
      </c>
      <c r="G7456">
        <v>1998.88</v>
      </c>
      <c r="H7456">
        <v>1</v>
      </c>
      <c r="I7456">
        <v>1998.88</v>
      </c>
      <c r="J7456">
        <v>4.34</v>
      </c>
      <c r="K7456">
        <v>4884</v>
      </c>
      <c r="L7456" s="2">
        <v>45379</v>
      </c>
      <c r="O7456" t="str">
        <f>IF(ecommerce_10000[[#This Row],[Platform]]="Souq","sq",ecommerce_10000[[#This Row],[Platform]])</f>
        <v>Amazon</v>
      </c>
      <c r="P7456" t="str">
        <f>IF(E7456="Souq","sq",IF(E7456="Jumia","Jum",E7456))</f>
        <v>Amazon</v>
      </c>
      <c r="Q7456">
        <f>VLOOKUP(ecommerce_10000[[#This Row],[City]],F:I,4,FALSE)</f>
        <v>13290.4</v>
      </c>
      <c r="R7456" s="1">
        <f>SUMIF(C:C,ecommerce_10000[[#This Row],[Category]],I:I)</f>
        <v>91504159.730000004</v>
      </c>
      <c r="S7456" s="1">
        <f>SUMIFS(I:I,C:C,C7456)</f>
        <v>91504159.730000004</v>
      </c>
      <c r="T7456" s="1" t="str">
        <f>INDEX(F:F,MATCH(ecommerce_10000[[#This Row],[TotalAmount]],I:I,0))</f>
        <v>Alexandria</v>
      </c>
    </row>
    <row r="7457" spans="1:20" x14ac:dyDescent="0.3">
      <c r="A7457" s="1" t="s">
        <v>7501</v>
      </c>
      <c r="B7457" s="1" t="s">
        <v>49</v>
      </c>
      <c r="C7457" s="1" t="s">
        <v>14</v>
      </c>
      <c r="D7457" s="1" t="s">
        <v>50</v>
      </c>
      <c r="E7457" s="1" t="s">
        <v>47</v>
      </c>
      <c r="F7457" s="1" t="s">
        <v>23</v>
      </c>
      <c r="G7457">
        <v>18549.79</v>
      </c>
      <c r="H7457">
        <v>3</v>
      </c>
      <c r="I7457">
        <v>55649.37</v>
      </c>
      <c r="J7457">
        <v>4.67</v>
      </c>
      <c r="K7457">
        <v>1897</v>
      </c>
      <c r="L7457" s="2">
        <v>45441</v>
      </c>
      <c r="O7457" t="str">
        <f>IF(ecommerce_10000[[#This Row],[Platform]]="Souq","sq",ecommerce_10000[[#This Row],[Platform]])</f>
        <v>Amazon</v>
      </c>
      <c r="P7457" t="str">
        <f>IF(E7457="Souq","sq",IF(E7457="Jumia","Jum",E7457))</f>
        <v>Amazon</v>
      </c>
      <c r="Q7457">
        <f>VLOOKUP(ecommerce_10000[[#This Row],[City]],F:I,4,FALSE)</f>
        <v>13290.4</v>
      </c>
      <c r="R7457" s="1">
        <f>SUMIF(C:C,ecommerce_10000[[#This Row],[Category]],I:I)</f>
        <v>92327183.770000085</v>
      </c>
      <c r="S7457" s="1">
        <f>SUMIFS(I:I,C:C,C7457)</f>
        <v>92327183.770000085</v>
      </c>
      <c r="T7457" s="1" t="str">
        <f>INDEX(F:F,MATCH(ecommerce_10000[[#This Row],[TotalAmount]],I:I,0))</f>
        <v>Alexandria</v>
      </c>
    </row>
    <row r="7458" spans="1:20" x14ac:dyDescent="0.3">
      <c r="A7458" s="1" t="s">
        <v>7502</v>
      </c>
      <c r="B7458" s="1" t="s">
        <v>35</v>
      </c>
      <c r="C7458" s="1" t="s">
        <v>14</v>
      </c>
      <c r="D7458" s="1" t="s">
        <v>36</v>
      </c>
      <c r="E7458" s="1" t="s">
        <v>47</v>
      </c>
      <c r="F7458" s="1" t="s">
        <v>23</v>
      </c>
      <c r="G7458">
        <v>12464.17</v>
      </c>
      <c r="H7458">
        <v>5</v>
      </c>
      <c r="I7458">
        <v>62320.85</v>
      </c>
      <c r="J7458">
        <v>1.78</v>
      </c>
      <c r="K7458">
        <v>890</v>
      </c>
      <c r="L7458" s="2">
        <v>45460</v>
      </c>
      <c r="O7458" t="str">
        <f>IF(ecommerce_10000[[#This Row],[Platform]]="Souq","sq",ecommerce_10000[[#This Row],[Platform]])</f>
        <v>Amazon</v>
      </c>
      <c r="P7458" t="str">
        <f>IF(E7458="Souq","sq",IF(E7458="Jumia","Jum",E7458))</f>
        <v>Amazon</v>
      </c>
      <c r="Q7458">
        <f>VLOOKUP(ecommerce_10000[[#This Row],[City]],F:I,4,FALSE)</f>
        <v>13290.4</v>
      </c>
      <c r="R7458" s="1">
        <f>SUMIF(C:C,ecommerce_10000[[#This Row],[Category]],I:I)</f>
        <v>92327183.770000085</v>
      </c>
      <c r="S7458" s="1">
        <f>SUMIFS(I:I,C:C,C7458)</f>
        <v>92327183.770000085</v>
      </c>
      <c r="T7458" s="1" t="str">
        <f>INDEX(F:F,MATCH(ecommerce_10000[[#This Row],[TotalAmount]],I:I,0))</f>
        <v>Alexandria</v>
      </c>
    </row>
    <row r="7459" spans="1:20" x14ac:dyDescent="0.3">
      <c r="A7459" s="1" t="s">
        <v>7503</v>
      </c>
      <c r="B7459" s="1" t="s">
        <v>35</v>
      </c>
      <c r="C7459" s="1" t="s">
        <v>14</v>
      </c>
      <c r="D7459" s="1" t="s">
        <v>36</v>
      </c>
      <c r="E7459" s="1" t="s">
        <v>16</v>
      </c>
      <c r="F7459" s="1" t="s">
        <v>62</v>
      </c>
      <c r="G7459">
        <v>10670.56</v>
      </c>
      <c r="H7459">
        <v>4</v>
      </c>
      <c r="I7459">
        <v>42682.239999999998</v>
      </c>
      <c r="J7459">
        <v>1.51</v>
      </c>
      <c r="K7459">
        <v>2274</v>
      </c>
      <c r="L7459" s="2">
        <v>45607</v>
      </c>
      <c r="O7459" t="str">
        <f>IF(ecommerce_10000[[#This Row],[Platform]]="Souq","sq",ecommerce_10000[[#This Row],[Platform]])</f>
        <v>sq</v>
      </c>
      <c r="P7459" t="str">
        <f>IF(E7459="Souq","sq",IF(E7459="Jumia","Jum",E7459))</f>
        <v>sq</v>
      </c>
      <c r="Q7459">
        <f>VLOOKUP(ecommerce_10000[[#This Row],[City]],F:I,4,FALSE)</f>
        <v>27872.98</v>
      </c>
      <c r="R7459" s="1">
        <f>SUMIF(C:C,ecommerce_10000[[#This Row],[Category]],I:I)</f>
        <v>92327183.770000085</v>
      </c>
      <c r="S7459" s="1">
        <f>SUMIFS(I:I,C:C,C7459)</f>
        <v>92327183.770000085</v>
      </c>
      <c r="T7459" s="1" t="str">
        <f>INDEX(F:F,MATCH(ecommerce_10000[[#This Row],[TotalAmount]],I:I,0))</f>
        <v>Giza</v>
      </c>
    </row>
    <row r="7460" spans="1:20" x14ac:dyDescent="0.3">
      <c r="A7460" s="1" t="s">
        <v>7504</v>
      </c>
      <c r="B7460" s="1" t="s">
        <v>35</v>
      </c>
      <c r="C7460" s="1" t="s">
        <v>14</v>
      </c>
      <c r="D7460" s="1" t="s">
        <v>36</v>
      </c>
      <c r="E7460" s="1" t="s">
        <v>22</v>
      </c>
      <c r="F7460" s="1" t="s">
        <v>33</v>
      </c>
      <c r="G7460">
        <v>6473.86</v>
      </c>
      <c r="H7460">
        <v>4</v>
      </c>
      <c r="I7460">
        <v>25895.439999999999</v>
      </c>
      <c r="J7460">
        <v>4.88</v>
      </c>
      <c r="K7460">
        <v>653</v>
      </c>
      <c r="L7460" s="2">
        <v>45419</v>
      </c>
      <c r="O7460" t="str">
        <f>IF(ecommerce_10000[[#This Row],[Platform]]="Souq","sq",ecommerce_10000[[#This Row],[Platform]])</f>
        <v>Jumia</v>
      </c>
      <c r="P7460" t="str">
        <f>IF(E7460="Souq","sq",IF(E7460="Jumia","Jum",E7460))</f>
        <v>Jum</v>
      </c>
      <c r="Q7460">
        <f>VLOOKUP(ecommerce_10000[[#This Row],[City]],F:I,4,FALSE)</f>
        <v>3665.44</v>
      </c>
      <c r="R7460" s="1">
        <f>SUMIF(C:C,ecommerce_10000[[#This Row],[Category]],I:I)</f>
        <v>92327183.770000085</v>
      </c>
      <c r="S7460" s="1">
        <f>SUMIFS(I:I,C:C,C7460)</f>
        <v>92327183.770000085</v>
      </c>
      <c r="T7460" s="1" t="str">
        <f>INDEX(F:F,MATCH(ecommerce_10000[[#This Row],[TotalAmount]],I:I,0))</f>
        <v>Dubai</v>
      </c>
    </row>
    <row r="7461" spans="1:20" x14ac:dyDescent="0.3">
      <c r="A7461" s="1" t="s">
        <v>7505</v>
      </c>
      <c r="B7461" s="1" t="s">
        <v>49</v>
      </c>
      <c r="C7461" s="1" t="s">
        <v>14</v>
      </c>
      <c r="D7461" s="1" t="s">
        <v>50</v>
      </c>
      <c r="E7461" s="1" t="s">
        <v>47</v>
      </c>
      <c r="F7461" s="1" t="s">
        <v>33</v>
      </c>
      <c r="G7461">
        <v>6222.99</v>
      </c>
      <c r="H7461">
        <v>2</v>
      </c>
      <c r="I7461">
        <v>12445.98</v>
      </c>
      <c r="J7461">
        <v>2.04</v>
      </c>
      <c r="K7461">
        <v>1706</v>
      </c>
      <c r="L7461" s="2">
        <v>45384</v>
      </c>
      <c r="O7461" t="str">
        <f>IF(ecommerce_10000[[#This Row],[Platform]]="Souq","sq",ecommerce_10000[[#This Row],[Platform]])</f>
        <v>Amazon</v>
      </c>
      <c r="P7461" t="str">
        <f>IF(E7461="Souq","sq",IF(E7461="Jumia","Jum",E7461))</f>
        <v>Amazon</v>
      </c>
      <c r="Q7461">
        <f>VLOOKUP(ecommerce_10000[[#This Row],[City]],F:I,4,FALSE)</f>
        <v>3665.44</v>
      </c>
      <c r="R7461" s="1">
        <f>SUMIF(C:C,ecommerce_10000[[#This Row],[Category]],I:I)</f>
        <v>92327183.770000085</v>
      </c>
      <c r="S7461" s="1">
        <f>SUMIFS(I:I,C:C,C7461)</f>
        <v>92327183.770000085</v>
      </c>
      <c r="T7461" s="1" t="str">
        <f>INDEX(F:F,MATCH(ecommerce_10000[[#This Row],[TotalAmount]],I:I,0))</f>
        <v>Dubai</v>
      </c>
    </row>
    <row r="7462" spans="1:20" x14ac:dyDescent="0.3">
      <c r="A7462" s="1" t="s">
        <v>7506</v>
      </c>
      <c r="B7462" s="1" t="s">
        <v>13</v>
      </c>
      <c r="C7462" s="1" t="s">
        <v>14</v>
      </c>
      <c r="D7462" s="1" t="s">
        <v>15</v>
      </c>
      <c r="E7462" s="1" t="s">
        <v>47</v>
      </c>
      <c r="F7462" s="1" t="s">
        <v>28</v>
      </c>
      <c r="G7462">
        <v>9070.69</v>
      </c>
      <c r="H7462">
        <v>2</v>
      </c>
      <c r="I7462">
        <v>18141.38</v>
      </c>
      <c r="J7462">
        <v>3.64</v>
      </c>
      <c r="K7462">
        <v>3040</v>
      </c>
      <c r="L7462" s="2">
        <v>45545</v>
      </c>
      <c r="O7462" t="str">
        <f>IF(ecommerce_10000[[#This Row],[Platform]]="Souq","sq",ecommerce_10000[[#This Row],[Platform]])</f>
        <v>Amazon</v>
      </c>
      <c r="P7462" t="str">
        <f>IF(E7462="Souq","sq",IF(E7462="Jumia","Jum",E7462))</f>
        <v>Amazon</v>
      </c>
      <c r="Q7462">
        <f>VLOOKUP(ecommerce_10000[[#This Row],[City]],F:I,4,FALSE)</f>
        <v>26648.76</v>
      </c>
      <c r="R7462" s="1">
        <f>SUMIF(C:C,ecommerce_10000[[#This Row],[Category]],I:I)</f>
        <v>92327183.770000085</v>
      </c>
      <c r="S7462" s="1">
        <f>SUMIFS(I:I,C:C,C7462)</f>
        <v>92327183.770000085</v>
      </c>
      <c r="T7462" s="1" t="str">
        <f>INDEX(F:F,MATCH(ecommerce_10000[[#This Row],[TotalAmount]],I:I,0))</f>
        <v>Casablanca</v>
      </c>
    </row>
    <row r="7463" spans="1:20" x14ac:dyDescent="0.3">
      <c r="A7463" s="1" t="s">
        <v>7507</v>
      </c>
      <c r="B7463" s="1" t="s">
        <v>43</v>
      </c>
      <c r="C7463" s="1" t="s">
        <v>44</v>
      </c>
      <c r="D7463" s="1" t="s">
        <v>45</v>
      </c>
      <c r="E7463" s="1" t="s">
        <v>22</v>
      </c>
      <c r="F7463" s="1" t="s">
        <v>28</v>
      </c>
      <c r="G7463">
        <v>14910.35</v>
      </c>
      <c r="H7463">
        <v>5</v>
      </c>
      <c r="I7463">
        <v>74551.75</v>
      </c>
      <c r="J7463">
        <v>3.67</v>
      </c>
      <c r="K7463">
        <v>3691</v>
      </c>
      <c r="L7463" s="2">
        <v>45481</v>
      </c>
      <c r="O7463" t="str">
        <f>IF(ecommerce_10000[[#This Row],[Platform]]="Souq","sq",ecommerce_10000[[#This Row],[Platform]])</f>
        <v>Jumia</v>
      </c>
      <c r="P7463" t="str">
        <f>IF(E7463="Souq","sq",IF(E7463="Jumia","Jum",E7463))</f>
        <v>Jum</v>
      </c>
      <c r="Q7463">
        <f>VLOOKUP(ecommerce_10000[[#This Row],[City]],F:I,4,FALSE)</f>
        <v>26648.76</v>
      </c>
      <c r="R7463" s="1">
        <f>SUMIF(C:C,ecommerce_10000[[#This Row],[Category]],I:I)</f>
        <v>31420413.200000018</v>
      </c>
      <c r="S7463" s="1">
        <f>SUMIFS(I:I,C:C,C7463)</f>
        <v>31420413.200000018</v>
      </c>
      <c r="T7463" s="1" t="str">
        <f>INDEX(F:F,MATCH(ecommerce_10000[[#This Row],[TotalAmount]],I:I,0))</f>
        <v>Casablanca</v>
      </c>
    </row>
    <row r="7464" spans="1:20" x14ac:dyDescent="0.3">
      <c r="A7464" s="1" t="s">
        <v>7508</v>
      </c>
      <c r="B7464" s="1" t="s">
        <v>19</v>
      </c>
      <c r="C7464" s="1" t="s">
        <v>20</v>
      </c>
      <c r="D7464" s="1" t="s">
        <v>21</v>
      </c>
      <c r="E7464" s="1" t="s">
        <v>16</v>
      </c>
      <c r="F7464" s="1" t="s">
        <v>17</v>
      </c>
      <c r="G7464">
        <v>8841.4500000000007</v>
      </c>
      <c r="H7464">
        <v>2</v>
      </c>
      <c r="I7464">
        <v>17682.900000000001</v>
      </c>
      <c r="J7464">
        <v>1.03</v>
      </c>
      <c r="K7464">
        <v>2599</v>
      </c>
      <c r="L7464" s="2">
        <v>45604</v>
      </c>
      <c r="O7464" t="str">
        <f>IF(ecommerce_10000[[#This Row],[Platform]]="Souq","sq",ecommerce_10000[[#This Row],[Platform]])</f>
        <v>sq</v>
      </c>
      <c r="P7464" t="str">
        <f>IF(E7464="Souq","sq",IF(E7464="Jumia","Jum",E7464))</f>
        <v>sq</v>
      </c>
      <c r="Q7464">
        <f>VLOOKUP(ecommerce_10000[[#This Row],[City]],F:I,4,FALSE)</f>
        <v>16284.02</v>
      </c>
      <c r="R7464" s="1">
        <f>SUMIF(C:C,ecommerce_10000[[#This Row],[Category]],I:I)</f>
        <v>91504159.730000004</v>
      </c>
      <c r="S7464" s="1">
        <f>SUMIFS(I:I,C:C,C7464)</f>
        <v>91504159.730000004</v>
      </c>
      <c r="T7464" s="1" t="str">
        <f>INDEX(F:F,MATCH(ecommerce_10000[[#This Row],[TotalAmount]],I:I,0))</f>
        <v>Cairo</v>
      </c>
    </row>
    <row r="7465" spans="1:20" x14ac:dyDescent="0.3">
      <c r="A7465" s="1" t="s">
        <v>7509</v>
      </c>
      <c r="B7465" s="1" t="s">
        <v>65</v>
      </c>
      <c r="C7465" s="1" t="s">
        <v>20</v>
      </c>
      <c r="D7465" s="1" t="s">
        <v>66</v>
      </c>
      <c r="E7465" s="1" t="s">
        <v>22</v>
      </c>
      <c r="F7465" s="1" t="s">
        <v>28</v>
      </c>
      <c r="G7465">
        <v>16209.14</v>
      </c>
      <c r="H7465">
        <v>5</v>
      </c>
      <c r="I7465">
        <v>81045.7</v>
      </c>
      <c r="J7465">
        <v>4.08</v>
      </c>
      <c r="K7465">
        <v>3520</v>
      </c>
      <c r="L7465" s="2">
        <v>45625</v>
      </c>
      <c r="O7465" t="str">
        <f>IF(ecommerce_10000[[#This Row],[Platform]]="Souq","sq",ecommerce_10000[[#This Row],[Platform]])</f>
        <v>Jumia</v>
      </c>
      <c r="P7465" t="str">
        <f>IF(E7465="Souq","sq",IF(E7465="Jumia","Jum",E7465))</f>
        <v>Jum</v>
      </c>
      <c r="Q7465">
        <f>VLOOKUP(ecommerce_10000[[#This Row],[City]],F:I,4,FALSE)</f>
        <v>26648.76</v>
      </c>
      <c r="R7465" s="1">
        <f>SUMIF(C:C,ecommerce_10000[[#This Row],[Category]],I:I)</f>
        <v>91504159.730000004</v>
      </c>
      <c r="S7465" s="1">
        <f>SUMIFS(I:I,C:C,C7465)</f>
        <v>91504159.730000004</v>
      </c>
      <c r="T7465" s="1" t="str">
        <f>INDEX(F:F,MATCH(ecommerce_10000[[#This Row],[TotalAmount]],I:I,0))</f>
        <v>Casablanca</v>
      </c>
    </row>
    <row r="7466" spans="1:20" x14ac:dyDescent="0.3">
      <c r="A7466" s="1" t="s">
        <v>7510</v>
      </c>
      <c r="B7466" s="1" t="s">
        <v>43</v>
      </c>
      <c r="C7466" s="1" t="s">
        <v>44</v>
      </c>
      <c r="D7466" s="1" t="s">
        <v>45</v>
      </c>
      <c r="E7466" s="1" t="s">
        <v>22</v>
      </c>
      <c r="F7466" s="1" t="s">
        <v>33</v>
      </c>
      <c r="G7466">
        <v>16003</v>
      </c>
      <c r="H7466">
        <v>5</v>
      </c>
      <c r="I7466">
        <v>80015</v>
      </c>
      <c r="J7466">
        <v>1.1299999999999999</v>
      </c>
      <c r="K7466">
        <v>2033</v>
      </c>
      <c r="L7466" s="2">
        <v>45599</v>
      </c>
      <c r="O7466" t="str">
        <f>IF(ecommerce_10000[[#This Row],[Platform]]="Souq","sq",ecommerce_10000[[#This Row],[Platform]])</f>
        <v>Jumia</v>
      </c>
      <c r="P7466" t="str">
        <f>IF(E7466="Souq","sq",IF(E7466="Jumia","Jum",E7466))</f>
        <v>Jum</v>
      </c>
      <c r="Q7466">
        <f>VLOOKUP(ecommerce_10000[[#This Row],[City]],F:I,4,FALSE)</f>
        <v>3665.44</v>
      </c>
      <c r="R7466" s="1">
        <f>SUMIF(C:C,ecommerce_10000[[#This Row],[Category]],I:I)</f>
        <v>31420413.200000018</v>
      </c>
      <c r="S7466" s="1">
        <f>SUMIFS(I:I,C:C,C7466)</f>
        <v>31420413.200000018</v>
      </c>
      <c r="T7466" s="1" t="str">
        <f>INDEX(F:F,MATCH(ecommerce_10000[[#This Row],[TotalAmount]],I:I,0))</f>
        <v>Dubai</v>
      </c>
    </row>
    <row r="7467" spans="1:20" x14ac:dyDescent="0.3">
      <c r="A7467" s="1" t="s">
        <v>7511</v>
      </c>
      <c r="B7467" s="1" t="s">
        <v>13</v>
      </c>
      <c r="C7467" s="1" t="s">
        <v>14</v>
      </c>
      <c r="D7467" s="1" t="s">
        <v>15</v>
      </c>
      <c r="E7467" s="1" t="s">
        <v>16</v>
      </c>
      <c r="F7467" s="1" t="s">
        <v>40</v>
      </c>
      <c r="G7467">
        <v>10971.33</v>
      </c>
      <c r="H7467">
        <v>1</v>
      </c>
      <c r="I7467">
        <v>10971.33</v>
      </c>
      <c r="J7467">
        <v>1.0900000000000001</v>
      </c>
      <c r="K7467">
        <v>2228</v>
      </c>
      <c r="L7467" s="2">
        <v>45368</v>
      </c>
      <c r="O7467" t="str">
        <f>IF(ecommerce_10000[[#This Row],[Platform]]="Souq","sq",ecommerce_10000[[#This Row],[Platform]])</f>
        <v>sq</v>
      </c>
      <c r="P7467" t="str">
        <f>IF(E7467="Souq","sq",IF(E7467="Jumia","Jum",E7467))</f>
        <v>sq</v>
      </c>
      <c r="Q7467">
        <f>VLOOKUP(ecommerce_10000[[#This Row],[City]],F:I,4,FALSE)</f>
        <v>99349.3</v>
      </c>
      <c r="R7467" s="1">
        <f>SUMIF(C:C,ecommerce_10000[[#This Row],[Category]],I:I)</f>
        <v>92327183.770000085</v>
      </c>
      <c r="S7467" s="1">
        <f>SUMIFS(I:I,C:C,C7467)</f>
        <v>92327183.770000085</v>
      </c>
      <c r="T7467" s="1" t="str">
        <f>INDEX(F:F,MATCH(ecommerce_10000[[#This Row],[TotalAmount]],I:I,0))</f>
        <v>Riyadh</v>
      </c>
    </row>
    <row r="7468" spans="1:20" x14ac:dyDescent="0.3">
      <c r="A7468" s="1" t="s">
        <v>7512</v>
      </c>
      <c r="B7468" s="1" t="s">
        <v>43</v>
      </c>
      <c r="C7468" s="1" t="s">
        <v>44</v>
      </c>
      <c r="D7468" s="1" t="s">
        <v>45</v>
      </c>
      <c r="E7468" s="1" t="s">
        <v>22</v>
      </c>
      <c r="F7468" s="1" t="s">
        <v>33</v>
      </c>
      <c r="G7468">
        <v>17253.13</v>
      </c>
      <c r="H7468">
        <v>3</v>
      </c>
      <c r="I7468">
        <v>51759.39</v>
      </c>
      <c r="J7468">
        <v>2.1</v>
      </c>
      <c r="K7468">
        <v>3558</v>
      </c>
      <c r="L7468" s="2">
        <v>45536</v>
      </c>
      <c r="O7468" t="str">
        <f>IF(ecommerce_10000[[#This Row],[Platform]]="Souq","sq",ecommerce_10000[[#This Row],[Platform]])</f>
        <v>Jumia</v>
      </c>
      <c r="P7468" t="str">
        <f>IF(E7468="Souq","sq",IF(E7468="Jumia","Jum",E7468))</f>
        <v>Jum</v>
      </c>
      <c r="Q7468">
        <f>VLOOKUP(ecommerce_10000[[#This Row],[City]],F:I,4,FALSE)</f>
        <v>3665.44</v>
      </c>
      <c r="R7468" s="1">
        <f>SUMIF(C:C,ecommerce_10000[[#This Row],[Category]],I:I)</f>
        <v>31420413.200000018</v>
      </c>
      <c r="S7468" s="1">
        <f>SUMIFS(I:I,C:C,C7468)</f>
        <v>31420413.200000018</v>
      </c>
      <c r="T7468" s="1" t="str">
        <f>INDEX(F:F,MATCH(ecommerce_10000[[#This Row],[TotalAmount]],I:I,0))</f>
        <v>Dubai</v>
      </c>
    </row>
    <row r="7469" spans="1:20" x14ac:dyDescent="0.3">
      <c r="A7469" s="1" t="s">
        <v>7513</v>
      </c>
      <c r="B7469" s="1" t="s">
        <v>43</v>
      </c>
      <c r="C7469" s="1" t="s">
        <v>44</v>
      </c>
      <c r="D7469" s="1" t="s">
        <v>45</v>
      </c>
      <c r="E7469" s="1" t="s">
        <v>47</v>
      </c>
      <c r="F7469" s="1" t="s">
        <v>17</v>
      </c>
      <c r="G7469">
        <v>16713.939999999999</v>
      </c>
      <c r="H7469">
        <v>2</v>
      </c>
      <c r="I7469">
        <v>33427.879999999997</v>
      </c>
      <c r="J7469">
        <v>3.65</v>
      </c>
      <c r="K7469">
        <v>1614</v>
      </c>
      <c r="L7469" s="2">
        <v>45629</v>
      </c>
      <c r="O7469" t="str">
        <f>IF(ecommerce_10000[[#This Row],[Platform]]="Souq","sq",ecommerce_10000[[#This Row],[Platform]])</f>
        <v>Amazon</v>
      </c>
      <c r="P7469" t="str">
        <f>IF(E7469="Souq","sq",IF(E7469="Jumia","Jum",E7469))</f>
        <v>Amazon</v>
      </c>
      <c r="Q7469">
        <f>VLOOKUP(ecommerce_10000[[#This Row],[City]],F:I,4,FALSE)</f>
        <v>16284.02</v>
      </c>
      <c r="R7469" s="1">
        <f>SUMIF(C:C,ecommerce_10000[[#This Row],[Category]],I:I)</f>
        <v>31420413.200000018</v>
      </c>
      <c r="S7469" s="1">
        <f>SUMIFS(I:I,C:C,C7469)</f>
        <v>31420413.200000018</v>
      </c>
      <c r="T7469" s="1" t="str">
        <f>INDEX(F:F,MATCH(ecommerce_10000[[#This Row],[TotalAmount]],I:I,0))</f>
        <v>Cairo</v>
      </c>
    </row>
    <row r="7470" spans="1:20" x14ac:dyDescent="0.3">
      <c r="A7470" s="1" t="s">
        <v>7514</v>
      </c>
      <c r="B7470" s="1" t="s">
        <v>13</v>
      </c>
      <c r="C7470" s="1" t="s">
        <v>14</v>
      </c>
      <c r="D7470" s="1" t="s">
        <v>15</v>
      </c>
      <c r="E7470" s="1" t="s">
        <v>47</v>
      </c>
      <c r="F7470" s="1" t="s">
        <v>17</v>
      </c>
      <c r="G7470">
        <v>11129.22</v>
      </c>
      <c r="H7470">
        <v>3</v>
      </c>
      <c r="I7470">
        <v>33387.660000000003</v>
      </c>
      <c r="J7470">
        <v>4.4000000000000004</v>
      </c>
      <c r="K7470">
        <v>1508</v>
      </c>
      <c r="L7470" s="2">
        <v>45557</v>
      </c>
      <c r="O7470" t="str">
        <f>IF(ecommerce_10000[[#This Row],[Platform]]="Souq","sq",ecommerce_10000[[#This Row],[Platform]])</f>
        <v>Amazon</v>
      </c>
      <c r="P7470" t="str">
        <f>IF(E7470="Souq","sq",IF(E7470="Jumia","Jum",E7470))</f>
        <v>Amazon</v>
      </c>
      <c r="Q7470">
        <f>VLOOKUP(ecommerce_10000[[#This Row],[City]],F:I,4,FALSE)</f>
        <v>16284.02</v>
      </c>
      <c r="R7470" s="1">
        <f>SUMIF(C:C,ecommerce_10000[[#This Row],[Category]],I:I)</f>
        <v>92327183.770000085</v>
      </c>
      <c r="S7470" s="1">
        <f>SUMIFS(I:I,C:C,C7470)</f>
        <v>92327183.770000085</v>
      </c>
      <c r="T7470" s="1" t="str">
        <f>INDEX(F:F,MATCH(ecommerce_10000[[#This Row],[TotalAmount]],I:I,0))</f>
        <v>Cairo</v>
      </c>
    </row>
    <row r="7471" spans="1:20" x14ac:dyDescent="0.3">
      <c r="A7471" s="1" t="s">
        <v>7515</v>
      </c>
      <c r="B7471" s="1" t="s">
        <v>19</v>
      </c>
      <c r="C7471" s="1" t="s">
        <v>20</v>
      </c>
      <c r="D7471" s="1" t="s">
        <v>21</v>
      </c>
      <c r="E7471" s="1" t="s">
        <v>16</v>
      </c>
      <c r="F7471" s="1" t="s">
        <v>23</v>
      </c>
      <c r="G7471">
        <v>8631.85</v>
      </c>
      <c r="H7471">
        <v>5</v>
      </c>
      <c r="I7471">
        <v>43159.25</v>
      </c>
      <c r="J7471">
        <v>3.71</v>
      </c>
      <c r="K7471">
        <v>279</v>
      </c>
      <c r="L7471" s="2">
        <v>45603</v>
      </c>
      <c r="O7471" t="str">
        <f>IF(ecommerce_10000[[#This Row],[Platform]]="Souq","sq",ecommerce_10000[[#This Row],[Platform]])</f>
        <v>sq</v>
      </c>
      <c r="P7471" t="str">
        <f>IF(E7471="Souq","sq",IF(E7471="Jumia","Jum",E7471))</f>
        <v>sq</v>
      </c>
      <c r="Q7471">
        <f>VLOOKUP(ecommerce_10000[[#This Row],[City]],F:I,4,FALSE)</f>
        <v>13290.4</v>
      </c>
      <c r="R7471" s="1">
        <f>SUMIF(C:C,ecommerce_10000[[#This Row],[Category]],I:I)</f>
        <v>91504159.730000004</v>
      </c>
      <c r="S7471" s="1">
        <f>SUMIFS(I:I,C:C,C7471)</f>
        <v>91504159.730000004</v>
      </c>
      <c r="T7471" s="1" t="str">
        <f>INDEX(F:F,MATCH(ecommerce_10000[[#This Row],[TotalAmount]],I:I,0))</f>
        <v>Alexandria</v>
      </c>
    </row>
    <row r="7472" spans="1:20" x14ac:dyDescent="0.3">
      <c r="A7472" s="1" t="s">
        <v>7516</v>
      </c>
      <c r="B7472" s="1" t="s">
        <v>35</v>
      </c>
      <c r="C7472" s="1" t="s">
        <v>14</v>
      </c>
      <c r="D7472" s="1" t="s">
        <v>36</v>
      </c>
      <c r="E7472" s="1" t="s">
        <v>47</v>
      </c>
      <c r="F7472" s="1" t="s">
        <v>28</v>
      </c>
      <c r="G7472">
        <v>12633.01</v>
      </c>
      <c r="H7472">
        <v>1</v>
      </c>
      <c r="I7472">
        <v>12633.01</v>
      </c>
      <c r="J7472">
        <v>2</v>
      </c>
      <c r="K7472">
        <v>4650</v>
      </c>
      <c r="L7472" s="2">
        <v>45359</v>
      </c>
      <c r="O7472" t="str">
        <f>IF(ecommerce_10000[[#This Row],[Platform]]="Souq","sq",ecommerce_10000[[#This Row],[Platform]])</f>
        <v>Amazon</v>
      </c>
      <c r="P7472" t="str">
        <f>IF(E7472="Souq","sq",IF(E7472="Jumia","Jum",E7472))</f>
        <v>Amazon</v>
      </c>
      <c r="Q7472">
        <f>VLOOKUP(ecommerce_10000[[#This Row],[City]],F:I,4,FALSE)</f>
        <v>26648.76</v>
      </c>
      <c r="R7472" s="1">
        <f>SUMIF(C:C,ecommerce_10000[[#This Row],[Category]],I:I)</f>
        <v>92327183.770000085</v>
      </c>
      <c r="S7472" s="1">
        <f>SUMIFS(I:I,C:C,C7472)</f>
        <v>92327183.770000085</v>
      </c>
      <c r="T7472" s="1" t="str">
        <f>INDEX(F:F,MATCH(ecommerce_10000[[#This Row],[TotalAmount]],I:I,0))</f>
        <v>Casablanca</v>
      </c>
    </row>
    <row r="7473" spans="1:20" x14ac:dyDescent="0.3">
      <c r="A7473" s="1" t="s">
        <v>7517</v>
      </c>
      <c r="B7473" s="1" t="s">
        <v>43</v>
      </c>
      <c r="C7473" s="1" t="s">
        <v>44</v>
      </c>
      <c r="D7473" s="1" t="s">
        <v>45</v>
      </c>
      <c r="E7473" s="1" t="s">
        <v>47</v>
      </c>
      <c r="F7473" s="1" t="s">
        <v>23</v>
      </c>
      <c r="G7473">
        <v>10803.18</v>
      </c>
      <c r="H7473">
        <v>2</v>
      </c>
      <c r="I7473">
        <v>21606.36</v>
      </c>
      <c r="J7473">
        <v>3.12</v>
      </c>
      <c r="K7473">
        <v>1153</v>
      </c>
      <c r="L7473" s="2">
        <v>45353</v>
      </c>
      <c r="O7473" t="str">
        <f>IF(ecommerce_10000[[#This Row],[Platform]]="Souq","sq",ecommerce_10000[[#This Row],[Platform]])</f>
        <v>Amazon</v>
      </c>
      <c r="P7473" t="str">
        <f>IF(E7473="Souq","sq",IF(E7473="Jumia","Jum",E7473))</f>
        <v>Amazon</v>
      </c>
      <c r="Q7473">
        <f>VLOOKUP(ecommerce_10000[[#This Row],[City]],F:I,4,FALSE)</f>
        <v>13290.4</v>
      </c>
      <c r="R7473" s="1">
        <f>SUMIF(C:C,ecommerce_10000[[#This Row],[Category]],I:I)</f>
        <v>31420413.200000018</v>
      </c>
      <c r="S7473" s="1">
        <f>SUMIFS(I:I,C:C,C7473)</f>
        <v>31420413.200000018</v>
      </c>
      <c r="T7473" s="1" t="str">
        <f>INDEX(F:F,MATCH(ecommerce_10000[[#This Row],[TotalAmount]],I:I,0))</f>
        <v>Alexandria</v>
      </c>
    </row>
    <row r="7474" spans="1:20" x14ac:dyDescent="0.3">
      <c r="A7474" s="1" t="s">
        <v>7518</v>
      </c>
      <c r="B7474" s="1" t="s">
        <v>38</v>
      </c>
      <c r="C7474" s="1" t="s">
        <v>20</v>
      </c>
      <c r="D7474" s="1" t="s">
        <v>39</v>
      </c>
      <c r="E7474" s="1" t="s">
        <v>22</v>
      </c>
      <c r="F7474" s="1" t="s">
        <v>40</v>
      </c>
      <c r="G7474">
        <v>3897.57</v>
      </c>
      <c r="H7474">
        <v>1</v>
      </c>
      <c r="I7474">
        <v>3897.57</v>
      </c>
      <c r="J7474">
        <v>2.91</v>
      </c>
      <c r="K7474">
        <v>4671</v>
      </c>
      <c r="L7474" s="2">
        <v>45469</v>
      </c>
      <c r="O7474" t="str">
        <f>IF(ecommerce_10000[[#This Row],[Platform]]="Souq","sq",ecommerce_10000[[#This Row],[Platform]])</f>
        <v>Jumia</v>
      </c>
      <c r="P7474" t="str">
        <f>IF(E7474="Souq","sq",IF(E7474="Jumia","Jum",E7474))</f>
        <v>Jum</v>
      </c>
      <c r="Q7474">
        <f>VLOOKUP(ecommerce_10000[[#This Row],[City]],F:I,4,FALSE)</f>
        <v>99349.3</v>
      </c>
      <c r="R7474" s="1">
        <f>SUMIF(C:C,ecommerce_10000[[#This Row],[Category]],I:I)</f>
        <v>91504159.730000004</v>
      </c>
      <c r="S7474" s="1">
        <f>SUMIFS(I:I,C:C,C7474)</f>
        <v>91504159.730000004</v>
      </c>
      <c r="T7474" s="1" t="str">
        <f>INDEX(F:F,MATCH(ecommerce_10000[[#This Row],[TotalAmount]],I:I,0))</f>
        <v>Riyadh</v>
      </c>
    </row>
    <row r="7475" spans="1:20" x14ac:dyDescent="0.3">
      <c r="A7475" s="1" t="s">
        <v>7519</v>
      </c>
      <c r="B7475" s="1" t="s">
        <v>49</v>
      </c>
      <c r="C7475" s="1" t="s">
        <v>14</v>
      </c>
      <c r="D7475" s="1" t="s">
        <v>50</v>
      </c>
      <c r="E7475" s="1" t="s">
        <v>22</v>
      </c>
      <c r="F7475" s="1" t="s">
        <v>62</v>
      </c>
      <c r="G7475">
        <v>1966.26</v>
      </c>
      <c r="H7475">
        <v>1</v>
      </c>
      <c r="I7475">
        <v>1966.26</v>
      </c>
      <c r="J7475">
        <v>2.08</v>
      </c>
      <c r="K7475">
        <v>418</v>
      </c>
      <c r="L7475" s="2">
        <v>45353</v>
      </c>
      <c r="O7475" t="str">
        <f>IF(ecommerce_10000[[#This Row],[Platform]]="Souq","sq",ecommerce_10000[[#This Row],[Platform]])</f>
        <v>Jumia</v>
      </c>
      <c r="P7475" t="str">
        <f>IF(E7475="Souq","sq",IF(E7475="Jumia","Jum",E7475))</f>
        <v>Jum</v>
      </c>
      <c r="Q7475">
        <f>VLOOKUP(ecommerce_10000[[#This Row],[City]],F:I,4,FALSE)</f>
        <v>27872.98</v>
      </c>
      <c r="R7475" s="1">
        <f>SUMIF(C:C,ecommerce_10000[[#This Row],[Category]],I:I)</f>
        <v>92327183.770000085</v>
      </c>
      <c r="S7475" s="1">
        <f>SUMIFS(I:I,C:C,C7475)</f>
        <v>92327183.770000085</v>
      </c>
      <c r="T7475" s="1" t="str">
        <f>INDEX(F:F,MATCH(ecommerce_10000[[#This Row],[TotalAmount]],I:I,0))</f>
        <v>Giza</v>
      </c>
    </row>
    <row r="7476" spans="1:20" x14ac:dyDescent="0.3">
      <c r="A7476" s="1" t="s">
        <v>7520</v>
      </c>
      <c r="B7476" s="1" t="s">
        <v>30</v>
      </c>
      <c r="C7476" s="1" t="s">
        <v>31</v>
      </c>
      <c r="D7476" s="1" t="s">
        <v>32</v>
      </c>
      <c r="E7476" s="1" t="s">
        <v>47</v>
      </c>
      <c r="F7476" s="1" t="s">
        <v>33</v>
      </c>
      <c r="G7476">
        <v>12765.23</v>
      </c>
      <c r="H7476">
        <v>2</v>
      </c>
      <c r="I7476">
        <v>25530.46</v>
      </c>
      <c r="J7476">
        <v>4.46</v>
      </c>
      <c r="K7476">
        <v>4949</v>
      </c>
      <c r="L7476" s="2">
        <v>45304</v>
      </c>
      <c r="O7476" t="str">
        <f>IF(ecommerce_10000[[#This Row],[Platform]]="Souq","sq",ecommerce_10000[[#This Row],[Platform]])</f>
        <v>Amazon</v>
      </c>
      <c r="P7476" t="str">
        <f>IF(E7476="Souq","sq",IF(E7476="Jumia","Jum",E7476))</f>
        <v>Amazon</v>
      </c>
      <c r="Q7476">
        <f>VLOOKUP(ecommerce_10000[[#This Row],[City]],F:I,4,FALSE)</f>
        <v>3665.44</v>
      </c>
      <c r="R7476" s="1">
        <f>SUMIF(C:C,ecommerce_10000[[#This Row],[Category]],I:I)</f>
        <v>57542997.559999913</v>
      </c>
      <c r="S7476" s="1">
        <f>SUMIFS(I:I,C:C,C7476)</f>
        <v>57542997.559999913</v>
      </c>
      <c r="T7476" s="1" t="str">
        <f>INDEX(F:F,MATCH(ecommerce_10000[[#This Row],[TotalAmount]],I:I,0))</f>
        <v>Dubai</v>
      </c>
    </row>
    <row r="7477" spans="1:20" x14ac:dyDescent="0.3">
      <c r="A7477" s="1" t="s">
        <v>7521</v>
      </c>
      <c r="B7477" s="1" t="s">
        <v>38</v>
      </c>
      <c r="C7477" s="1" t="s">
        <v>20</v>
      </c>
      <c r="D7477" s="1" t="s">
        <v>39</v>
      </c>
      <c r="E7477" s="1" t="s">
        <v>22</v>
      </c>
      <c r="F7477" s="1" t="s">
        <v>28</v>
      </c>
      <c r="G7477">
        <v>12967.11</v>
      </c>
      <c r="H7477">
        <v>1</v>
      </c>
      <c r="I7477">
        <v>12967.11</v>
      </c>
      <c r="J7477">
        <v>3.35</v>
      </c>
      <c r="K7477">
        <v>585</v>
      </c>
      <c r="L7477" s="2">
        <v>45391</v>
      </c>
      <c r="O7477" t="str">
        <f>IF(ecommerce_10000[[#This Row],[Platform]]="Souq","sq",ecommerce_10000[[#This Row],[Platform]])</f>
        <v>Jumia</v>
      </c>
      <c r="P7477" t="str">
        <f>IF(E7477="Souq","sq",IF(E7477="Jumia","Jum",E7477))</f>
        <v>Jum</v>
      </c>
      <c r="Q7477">
        <f>VLOOKUP(ecommerce_10000[[#This Row],[City]],F:I,4,FALSE)</f>
        <v>26648.76</v>
      </c>
      <c r="R7477" s="1">
        <f>SUMIF(C:C,ecommerce_10000[[#This Row],[Category]],I:I)</f>
        <v>91504159.730000004</v>
      </c>
      <c r="S7477" s="1">
        <f>SUMIFS(I:I,C:C,C7477)</f>
        <v>91504159.730000004</v>
      </c>
      <c r="T7477" s="1" t="str">
        <f>INDEX(F:F,MATCH(ecommerce_10000[[#This Row],[TotalAmount]],I:I,0))</f>
        <v>Casablanca</v>
      </c>
    </row>
    <row r="7478" spans="1:20" x14ac:dyDescent="0.3">
      <c r="A7478" s="1" t="s">
        <v>7522</v>
      </c>
      <c r="B7478" s="1" t="s">
        <v>65</v>
      </c>
      <c r="C7478" s="1" t="s">
        <v>20</v>
      </c>
      <c r="D7478" s="1" t="s">
        <v>66</v>
      </c>
      <c r="E7478" s="1" t="s">
        <v>47</v>
      </c>
      <c r="F7478" s="1" t="s">
        <v>23</v>
      </c>
      <c r="G7478">
        <v>7424.96</v>
      </c>
      <c r="H7478">
        <v>1</v>
      </c>
      <c r="I7478">
        <v>7424.96</v>
      </c>
      <c r="J7478">
        <v>4.68</v>
      </c>
      <c r="K7478">
        <v>297</v>
      </c>
      <c r="L7478" s="2">
        <v>45555</v>
      </c>
      <c r="O7478" t="str">
        <f>IF(ecommerce_10000[[#This Row],[Platform]]="Souq","sq",ecommerce_10000[[#This Row],[Platform]])</f>
        <v>Amazon</v>
      </c>
      <c r="P7478" t="str">
        <f>IF(E7478="Souq","sq",IF(E7478="Jumia","Jum",E7478))</f>
        <v>Amazon</v>
      </c>
      <c r="Q7478">
        <f>VLOOKUP(ecommerce_10000[[#This Row],[City]],F:I,4,FALSE)</f>
        <v>13290.4</v>
      </c>
      <c r="R7478" s="1">
        <f>SUMIF(C:C,ecommerce_10000[[#This Row],[Category]],I:I)</f>
        <v>91504159.730000004</v>
      </c>
      <c r="S7478" s="1">
        <f>SUMIFS(I:I,C:C,C7478)</f>
        <v>91504159.730000004</v>
      </c>
      <c r="T7478" s="1" t="str">
        <f>INDEX(F:F,MATCH(ecommerce_10000[[#This Row],[TotalAmount]],I:I,0))</f>
        <v>Alexandria</v>
      </c>
    </row>
    <row r="7479" spans="1:20" x14ac:dyDescent="0.3">
      <c r="A7479" s="1" t="s">
        <v>7523</v>
      </c>
      <c r="B7479" s="1" t="s">
        <v>25</v>
      </c>
      <c r="C7479" s="1" t="s">
        <v>26</v>
      </c>
      <c r="D7479" s="1" t="s">
        <v>27</v>
      </c>
      <c r="E7479" s="1" t="s">
        <v>16</v>
      </c>
      <c r="F7479" s="1" t="s">
        <v>17</v>
      </c>
      <c r="G7479">
        <v>4607.97</v>
      </c>
      <c r="H7479">
        <v>2</v>
      </c>
      <c r="I7479">
        <v>9215.94</v>
      </c>
      <c r="J7479">
        <v>2.77</v>
      </c>
      <c r="K7479">
        <v>4638</v>
      </c>
      <c r="L7479" s="2">
        <v>45374</v>
      </c>
      <c r="O7479" t="str">
        <f>IF(ecommerce_10000[[#This Row],[Platform]]="Souq","sq",ecommerce_10000[[#This Row],[Platform]])</f>
        <v>sq</v>
      </c>
      <c r="P7479" t="str">
        <f>IF(E7479="Souq","sq",IF(E7479="Jumia","Jum",E7479))</f>
        <v>sq</v>
      </c>
      <c r="Q7479">
        <f>VLOOKUP(ecommerce_10000[[#This Row],[City]],F:I,4,FALSE)</f>
        <v>16284.02</v>
      </c>
      <c r="R7479" s="1">
        <f>SUMIF(C:C,ecommerce_10000[[#This Row],[Category]],I:I)</f>
        <v>29200970.130000021</v>
      </c>
      <c r="S7479" s="1">
        <f>SUMIFS(I:I,C:C,C7479)</f>
        <v>29200970.130000021</v>
      </c>
      <c r="T7479" s="1" t="str">
        <f>INDEX(F:F,MATCH(ecommerce_10000[[#This Row],[TotalAmount]],I:I,0))</f>
        <v>Cairo</v>
      </c>
    </row>
    <row r="7480" spans="1:20" x14ac:dyDescent="0.3">
      <c r="A7480" s="1" t="s">
        <v>7524</v>
      </c>
      <c r="B7480" s="1" t="s">
        <v>25</v>
      </c>
      <c r="C7480" s="1" t="s">
        <v>26</v>
      </c>
      <c r="D7480" s="1" t="s">
        <v>27</v>
      </c>
      <c r="E7480" s="1" t="s">
        <v>47</v>
      </c>
      <c r="F7480" s="1" t="s">
        <v>40</v>
      </c>
      <c r="G7480">
        <v>1878.79</v>
      </c>
      <c r="H7480">
        <v>2</v>
      </c>
      <c r="I7480">
        <v>3757.58</v>
      </c>
      <c r="J7480">
        <v>4.08</v>
      </c>
      <c r="K7480">
        <v>1939</v>
      </c>
      <c r="L7480" s="2">
        <v>45397</v>
      </c>
      <c r="O7480" t="str">
        <f>IF(ecommerce_10000[[#This Row],[Platform]]="Souq","sq",ecommerce_10000[[#This Row],[Platform]])</f>
        <v>Amazon</v>
      </c>
      <c r="P7480" t="str">
        <f>IF(E7480="Souq","sq",IF(E7480="Jumia","Jum",E7480))</f>
        <v>Amazon</v>
      </c>
      <c r="Q7480">
        <f>VLOOKUP(ecommerce_10000[[#This Row],[City]],F:I,4,FALSE)</f>
        <v>99349.3</v>
      </c>
      <c r="R7480" s="1">
        <f>SUMIF(C:C,ecommerce_10000[[#This Row],[Category]],I:I)</f>
        <v>29200970.130000021</v>
      </c>
      <c r="S7480" s="1">
        <f>SUMIFS(I:I,C:C,C7480)</f>
        <v>29200970.130000021</v>
      </c>
      <c r="T7480" s="1" t="str">
        <f>INDEX(F:F,MATCH(ecommerce_10000[[#This Row],[TotalAmount]],I:I,0))</f>
        <v>Riyadh</v>
      </c>
    </row>
    <row r="7481" spans="1:20" x14ac:dyDescent="0.3">
      <c r="A7481" s="1" t="s">
        <v>7525</v>
      </c>
      <c r="B7481" s="1" t="s">
        <v>53</v>
      </c>
      <c r="C7481" s="1" t="s">
        <v>31</v>
      </c>
      <c r="D7481" s="1" t="s">
        <v>54</v>
      </c>
      <c r="E7481" s="1" t="s">
        <v>22</v>
      </c>
      <c r="F7481" s="1" t="s">
        <v>23</v>
      </c>
      <c r="G7481">
        <v>3796.8</v>
      </c>
      <c r="H7481">
        <v>4</v>
      </c>
      <c r="I7481">
        <v>15187.2</v>
      </c>
      <c r="J7481">
        <v>1.04</v>
      </c>
      <c r="K7481">
        <v>1390</v>
      </c>
      <c r="L7481" s="2">
        <v>45307</v>
      </c>
      <c r="O7481" t="str">
        <f>IF(ecommerce_10000[[#This Row],[Platform]]="Souq","sq",ecommerce_10000[[#This Row],[Platform]])</f>
        <v>Jumia</v>
      </c>
      <c r="P7481" t="str">
        <f>IF(E7481="Souq","sq",IF(E7481="Jumia","Jum",E7481))</f>
        <v>Jum</v>
      </c>
      <c r="Q7481">
        <f>VLOOKUP(ecommerce_10000[[#This Row],[City]],F:I,4,FALSE)</f>
        <v>13290.4</v>
      </c>
      <c r="R7481" s="1">
        <f>SUMIF(C:C,ecommerce_10000[[#This Row],[Category]],I:I)</f>
        <v>57542997.559999913</v>
      </c>
      <c r="S7481" s="1">
        <f>SUMIFS(I:I,C:C,C7481)</f>
        <v>57542997.559999913</v>
      </c>
      <c r="T7481" s="1" t="str">
        <f>INDEX(F:F,MATCH(ecommerce_10000[[#This Row],[TotalAmount]],I:I,0))</f>
        <v>Alexandria</v>
      </c>
    </row>
    <row r="7482" spans="1:20" x14ac:dyDescent="0.3">
      <c r="A7482" s="1" t="s">
        <v>7526</v>
      </c>
      <c r="B7482" s="1" t="s">
        <v>19</v>
      </c>
      <c r="C7482" s="1" t="s">
        <v>20</v>
      </c>
      <c r="D7482" s="1" t="s">
        <v>21</v>
      </c>
      <c r="E7482" s="1" t="s">
        <v>47</v>
      </c>
      <c r="F7482" s="1" t="s">
        <v>40</v>
      </c>
      <c r="G7482">
        <v>10734.81</v>
      </c>
      <c r="H7482">
        <v>3</v>
      </c>
      <c r="I7482">
        <v>32204.43</v>
      </c>
      <c r="J7482">
        <v>4.03</v>
      </c>
      <c r="K7482">
        <v>612</v>
      </c>
      <c r="L7482" s="2">
        <v>45423</v>
      </c>
      <c r="O7482" t="str">
        <f>IF(ecommerce_10000[[#This Row],[Platform]]="Souq","sq",ecommerce_10000[[#This Row],[Platform]])</f>
        <v>Amazon</v>
      </c>
      <c r="P7482" t="str">
        <f>IF(E7482="Souq","sq",IF(E7482="Jumia","Jum",E7482))</f>
        <v>Amazon</v>
      </c>
      <c r="Q7482">
        <f>VLOOKUP(ecommerce_10000[[#This Row],[City]],F:I,4,FALSE)</f>
        <v>99349.3</v>
      </c>
      <c r="R7482" s="1">
        <f>SUMIF(C:C,ecommerce_10000[[#This Row],[Category]],I:I)</f>
        <v>91504159.730000004</v>
      </c>
      <c r="S7482" s="1">
        <f>SUMIFS(I:I,C:C,C7482)</f>
        <v>91504159.730000004</v>
      </c>
      <c r="T7482" s="1" t="str">
        <f>INDEX(F:F,MATCH(ecommerce_10000[[#This Row],[TotalAmount]],I:I,0))</f>
        <v>Riyadh</v>
      </c>
    </row>
    <row r="7483" spans="1:20" x14ac:dyDescent="0.3">
      <c r="A7483" s="1" t="s">
        <v>7527</v>
      </c>
      <c r="B7483" s="1" t="s">
        <v>38</v>
      </c>
      <c r="C7483" s="1" t="s">
        <v>20</v>
      </c>
      <c r="D7483" s="1" t="s">
        <v>39</v>
      </c>
      <c r="E7483" s="1" t="s">
        <v>22</v>
      </c>
      <c r="F7483" s="1" t="s">
        <v>23</v>
      </c>
      <c r="G7483">
        <v>5599.58</v>
      </c>
      <c r="H7483">
        <v>3</v>
      </c>
      <c r="I7483">
        <v>16798.740000000002</v>
      </c>
      <c r="J7483">
        <v>4.34</v>
      </c>
      <c r="K7483">
        <v>3540</v>
      </c>
      <c r="L7483" s="2">
        <v>45301</v>
      </c>
      <c r="O7483" t="str">
        <f>IF(ecommerce_10000[[#This Row],[Platform]]="Souq","sq",ecommerce_10000[[#This Row],[Platform]])</f>
        <v>Jumia</v>
      </c>
      <c r="P7483" t="str">
        <f>IF(E7483="Souq","sq",IF(E7483="Jumia","Jum",E7483))</f>
        <v>Jum</v>
      </c>
      <c r="Q7483">
        <f>VLOOKUP(ecommerce_10000[[#This Row],[City]],F:I,4,FALSE)</f>
        <v>13290.4</v>
      </c>
      <c r="R7483" s="1">
        <f>SUMIF(C:C,ecommerce_10000[[#This Row],[Category]],I:I)</f>
        <v>91504159.730000004</v>
      </c>
      <c r="S7483" s="1">
        <f>SUMIFS(I:I,C:C,C7483)</f>
        <v>91504159.730000004</v>
      </c>
      <c r="T7483" s="1" t="str">
        <f>INDEX(F:F,MATCH(ecommerce_10000[[#This Row],[TotalAmount]],I:I,0))</f>
        <v>Alexandria</v>
      </c>
    </row>
    <row r="7484" spans="1:20" x14ac:dyDescent="0.3">
      <c r="A7484" s="1" t="s">
        <v>7528</v>
      </c>
      <c r="B7484" s="1" t="s">
        <v>13</v>
      </c>
      <c r="C7484" s="1" t="s">
        <v>14</v>
      </c>
      <c r="D7484" s="1" t="s">
        <v>15</v>
      </c>
      <c r="E7484" s="1" t="s">
        <v>47</v>
      </c>
      <c r="F7484" s="1" t="s">
        <v>40</v>
      </c>
      <c r="G7484">
        <v>8443.34</v>
      </c>
      <c r="H7484">
        <v>3</v>
      </c>
      <c r="I7484">
        <v>25330.02</v>
      </c>
      <c r="J7484">
        <v>2.4900000000000002</v>
      </c>
      <c r="K7484">
        <v>4906</v>
      </c>
      <c r="L7484" s="2">
        <v>45438</v>
      </c>
      <c r="O7484" t="str">
        <f>IF(ecommerce_10000[[#This Row],[Platform]]="Souq","sq",ecommerce_10000[[#This Row],[Platform]])</f>
        <v>Amazon</v>
      </c>
      <c r="P7484" t="str">
        <f>IF(E7484="Souq","sq",IF(E7484="Jumia","Jum",E7484))</f>
        <v>Amazon</v>
      </c>
      <c r="Q7484">
        <f>VLOOKUP(ecommerce_10000[[#This Row],[City]],F:I,4,FALSE)</f>
        <v>99349.3</v>
      </c>
      <c r="R7484" s="1">
        <f>SUMIF(C:C,ecommerce_10000[[#This Row],[Category]],I:I)</f>
        <v>92327183.770000085</v>
      </c>
      <c r="S7484" s="1">
        <f>SUMIFS(I:I,C:C,C7484)</f>
        <v>92327183.770000085</v>
      </c>
      <c r="T7484" s="1" t="str">
        <f>INDEX(F:F,MATCH(ecommerce_10000[[#This Row],[TotalAmount]],I:I,0))</f>
        <v>Riyadh</v>
      </c>
    </row>
    <row r="7485" spans="1:20" x14ac:dyDescent="0.3">
      <c r="A7485" s="1" t="s">
        <v>7529</v>
      </c>
      <c r="B7485" s="1" t="s">
        <v>35</v>
      </c>
      <c r="C7485" s="1" t="s">
        <v>14</v>
      </c>
      <c r="D7485" s="1" t="s">
        <v>36</v>
      </c>
      <c r="E7485" s="1" t="s">
        <v>22</v>
      </c>
      <c r="F7485" s="1" t="s">
        <v>28</v>
      </c>
      <c r="G7485">
        <v>17926.68</v>
      </c>
      <c r="H7485">
        <v>1</v>
      </c>
      <c r="I7485">
        <v>17926.68</v>
      </c>
      <c r="J7485">
        <v>3.92</v>
      </c>
      <c r="K7485">
        <v>632</v>
      </c>
      <c r="L7485" s="2">
        <v>45429</v>
      </c>
      <c r="O7485" t="str">
        <f>IF(ecommerce_10000[[#This Row],[Platform]]="Souq","sq",ecommerce_10000[[#This Row],[Platform]])</f>
        <v>Jumia</v>
      </c>
      <c r="P7485" t="str">
        <f>IF(E7485="Souq","sq",IF(E7485="Jumia","Jum",E7485))</f>
        <v>Jum</v>
      </c>
      <c r="Q7485">
        <f>VLOOKUP(ecommerce_10000[[#This Row],[City]],F:I,4,FALSE)</f>
        <v>26648.76</v>
      </c>
      <c r="R7485" s="1">
        <f>SUMIF(C:C,ecommerce_10000[[#This Row],[Category]],I:I)</f>
        <v>92327183.770000085</v>
      </c>
      <c r="S7485" s="1">
        <f>SUMIFS(I:I,C:C,C7485)</f>
        <v>92327183.770000085</v>
      </c>
      <c r="T7485" s="1" t="str">
        <f>INDEX(F:F,MATCH(ecommerce_10000[[#This Row],[TotalAmount]],I:I,0))</f>
        <v>Casablanca</v>
      </c>
    </row>
    <row r="7486" spans="1:20" x14ac:dyDescent="0.3">
      <c r="A7486" s="1" t="s">
        <v>7530</v>
      </c>
      <c r="B7486" s="1" t="s">
        <v>19</v>
      </c>
      <c r="C7486" s="1" t="s">
        <v>20</v>
      </c>
      <c r="D7486" s="1" t="s">
        <v>21</v>
      </c>
      <c r="E7486" s="1" t="s">
        <v>22</v>
      </c>
      <c r="F7486" s="1" t="s">
        <v>28</v>
      </c>
      <c r="G7486">
        <v>13471.57</v>
      </c>
      <c r="H7486">
        <v>4</v>
      </c>
      <c r="I7486">
        <v>53886.28</v>
      </c>
      <c r="J7486">
        <v>3.64</v>
      </c>
      <c r="K7486">
        <v>1182</v>
      </c>
      <c r="L7486" s="2">
        <v>45476</v>
      </c>
      <c r="O7486" t="str">
        <f>IF(ecommerce_10000[[#This Row],[Platform]]="Souq","sq",ecommerce_10000[[#This Row],[Platform]])</f>
        <v>Jumia</v>
      </c>
      <c r="P7486" t="str">
        <f>IF(E7486="Souq","sq",IF(E7486="Jumia","Jum",E7486))</f>
        <v>Jum</v>
      </c>
      <c r="Q7486">
        <f>VLOOKUP(ecommerce_10000[[#This Row],[City]],F:I,4,FALSE)</f>
        <v>26648.76</v>
      </c>
      <c r="R7486" s="1">
        <f>SUMIF(C:C,ecommerce_10000[[#This Row],[Category]],I:I)</f>
        <v>91504159.730000004</v>
      </c>
      <c r="S7486" s="1">
        <f>SUMIFS(I:I,C:C,C7486)</f>
        <v>91504159.730000004</v>
      </c>
      <c r="T7486" s="1" t="str">
        <f>INDEX(F:F,MATCH(ecommerce_10000[[#This Row],[TotalAmount]],I:I,0))</f>
        <v>Casablanca</v>
      </c>
    </row>
    <row r="7487" spans="1:20" x14ac:dyDescent="0.3">
      <c r="A7487" s="1" t="s">
        <v>7531</v>
      </c>
      <c r="B7487" s="1" t="s">
        <v>65</v>
      </c>
      <c r="C7487" s="1" t="s">
        <v>20</v>
      </c>
      <c r="D7487" s="1" t="s">
        <v>66</v>
      </c>
      <c r="E7487" s="1" t="s">
        <v>16</v>
      </c>
      <c r="F7487" s="1" t="s">
        <v>33</v>
      </c>
      <c r="G7487">
        <v>6152.54</v>
      </c>
      <c r="H7487">
        <v>3</v>
      </c>
      <c r="I7487">
        <v>18457.62</v>
      </c>
      <c r="J7487">
        <v>1.03</v>
      </c>
      <c r="K7487">
        <v>3034</v>
      </c>
      <c r="L7487" s="2">
        <v>45520</v>
      </c>
      <c r="O7487" t="str">
        <f>IF(ecommerce_10000[[#This Row],[Platform]]="Souq","sq",ecommerce_10000[[#This Row],[Platform]])</f>
        <v>sq</v>
      </c>
      <c r="P7487" t="str">
        <f>IF(E7487="Souq","sq",IF(E7487="Jumia","Jum",E7487))</f>
        <v>sq</v>
      </c>
      <c r="Q7487">
        <f>VLOOKUP(ecommerce_10000[[#This Row],[City]],F:I,4,FALSE)</f>
        <v>3665.44</v>
      </c>
      <c r="R7487" s="1">
        <f>SUMIF(C:C,ecommerce_10000[[#This Row],[Category]],I:I)</f>
        <v>91504159.730000004</v>
      </c>
      <c r="S7487" s="1">
        <f>SUMIFS(I:I,C:C,C7487)</f>
        <v>91504159.730000004</v>
      </c>
      <c r="T7487" s="1" t="str">
        <f>INDEX(F:F,MATCH(ecommerce_10000[[#This Row],[TotalAmount]],I:I,0))</f>
        <v>Dubai</v>
      </c>
    </row>
    <row r="7488" spans="1:20" x14ac:dyDescent="0.3">
      <c r="A7488" s="1" t="s">
        <v>7532</v>
      </c>
      <c r="B7488" s="1" t="s">
        <v>65</v>
      </c>
      <c r="C7488" s="1" t="s">
        <v>20</v>
      </c>
      <c r="D7488" s="1" t="s">
        <v>66</v>
      </c>
      <c r="E7488" s="1" t="s">
        <v>47</v>
      </c>
      <c r="F7488" s="1" t="s">
        <v>62</v>
      </c>
      <c r="G7488">
        <v>8954.9</v>
      </c>
      <c r="H7488">
        <v>3</v>
      </c>
      <c r="I7488">
        <v>26864.7</v>
      </c>
      <c r="J7488">
        <v>1.73</v>
      </c>
      <c r="K7488">
        <v>7</v>
      </c>
      <c r="L7488" s="2">
        <v>45501</v>
      </c>
      <c r="O7488" t="str">
        <f>IF(ecommerce_10000[[#This Row],[Platform]]="Souq","sq",ecommerce_10000[[#This Row],[Platform]])</f>
        <v>Amazon</v>
      </c>
      <c r="P7488" t="str">
        <f>IF(E7488="Souq","sq",IF(E7488="Jumia","Jum",E7488))</f>
        <v>Amazon</v>
      </c>
      <c r="Q7488">
        <f>VLOOKUP(ecommerce_10000[[#This Row],[City]],F:I,4,FALSE)</f>
        <v>27872.98</v>
      </c>
      <c r="R7488" s="1">
        <f>SUMIF(C:C,ecommerce_10000[[#This Row],[Category]],I:I)</f>
        <v>91504159.730000004</v>
      </c>
      <c r="S7488" s="1">
        <f>SUMIFS(I:I,C:C,C7488)</f>
        <v>91504159.730000004</v>
      </c>
      <c r="T7488" s="1" t="str">
        <f>INDEX(F:F,MATCH(ecommerce_10000[[#This Row],[TotalAmount]],I:I,0))</f>
        <v>Giza</v>
      </c>
    </row>
    <row r="7489" spans="1:20" x14ac:dyDescent="0.3">
      <c r="A7489" s="1" t="s">
        <v>7533</v>
      </c>
      <c r="B7489" s="1" t="s">
        <v>38</v>
      </c>
      <c r="C7489" s="1" t="s">
        <v>20</v>
      </c>
      <c r="D7489" s="1" t="s">
        <v>39</v>
      </c>
      <c r="E7489" s="1" t="s">
        <v>47</v>
      </c>
      <c r="F7489" s="1" t="s">
        <v>40</v>
      </c>
      <c r="G7489">
        <v>783.33</v>
      </c>
      <c r="H7489">
        <v>1</v>
      </c>
      <c r="I7489">
        <v>783.33</v>
      </c>
      <c r="J7489">
        <v>2.81</v>
      </c>
      <c r="K7489">
        <v>3862</v>
      </c>
      <c r="L7489" s="2">
        <v>45353</v>
      </c>
      <c r="O7489" t="str">
        <f>IF(ecommerce_10000[[#This Row],[Platform]]="Souq","sq",ecommerce_10000[[#This Row],[Platform]])</f>
        <v>Amazon</v>
      </c>
      <c r="P7489" t="str">
        <f>IF(E7489="Souq","sq",IF(E7489="Jumia","Jum",E7489))</f>
        <v>Amazon</v>
      </c>
      <c r="Q7489">
        <f>VLOOKUP(ecommerce_10000[[#This Row],[City]],F:I,4,FALSE)</f>
        <v>99349.3</v>
      </c>
      <c r="R7489" s="1">
        <f>SUMIF(C:C,ecommerce_10000[[#This Row],[Category]],I:I)</f>
        <v>91504159.730000004</v>
      </c>
      <c r="S7489" s="1">
        <f>SUMIFS(I:I,C:C,C7489)</f>
        <v>91504159.730000004</v>
      </c>
      <c r="T7489" s="1" t="str">
        <f>INDEX(F:F,MATCH(ecommerce_10000[[#This Row],[TotalAmount]],I:I,0))</f>
        <v>Riyadh</v>
      </c>
    </row>
    <row r="7490" spans="1:20" x14ac:dyDescent="0.3">
      <c r="A7490" s="1" t="s">
        <v>7534</v>
      </c>
      <c r="B7490" s="1" t="s">
        <v>13</v>
      </c>
      <c r="C7490" s="1" t="s">
        <v>14</v>
      </c>
      <c r="D7490" s="1" t="s">
        <v>15</v>
      </c>
      <c r="E7490" s="1" t="s">
        <v>16</v>
      </c>
      <c r="F7490" s="1" t="s">
        <v>17</v>
      </c>
      <c r="G7490">
        <v>10192.24</v>
      </c>
      <c r="H7490">
        <v>2</v>
      </c>
      <c r="I7490">
        <v>20384.48</v>
      </c>
      <c r="J7490">
        <v>3.01</v>
      </c>
      <c r="K7490">
        <v>3205</v>
      </c>
      <c r="L7490" s="2">
        <v>45499</v>
      </c>
      <c r="O7490" t="str">
        <f>IF(ecommerce_10000[[#This Row],[Platform]]="Souq","sq",ecommerce_10000[[#This Row],[Platform]])</f>
        <v>sq</v>
      </c>
      <c r="P7490" t="str">
        <f>IF(E7490="Souq","sq",IF(E7490="Jumia","Jum",E7490))</f>
        <v>sq</v>
      </c>
      <c r="Q7490">
        <f>VLOOKUP(ecommerce_10000[[#This Row],[City]],F:I,4,FALSE)</f>
        <v>16284.02</v>
      </c>
      <c r="R7490" s="1">
        <f>SUMIF(C:C,ecommerce_10000[[#This Row],[Category]],I:I)</f>
        <v>92327183.770000085</v>
      </c>
      <c r="S7490" s="1">
        <f>SUMIFS(I:I,C:C,C7490)</f>
        <v>92327183.770000085</v>
      </c>
      <c r="T7490" s="1" t="str">
        <f>INDEX(F:F,MATCH(ecommerce_10000[[#This Row],[TotalAmount]],I:I,0))</f>
        <v>Cairo</v>
      </c>
    </row>
    <row r="7491" spans="1:20" x14ac:dyDescent="0.3">
      <c r="A7491" s="1" t="s">
        <v>7535</v>
      </c>
      <c r="B7491" s="1" t="s">
        <v>53</v>
      </c>
      <c r="C7491" s="1" t="s">
        <v>31</v>
      </c>
      <c r="D7491" s="1" t="s">
        <v>54</v>
      </c>
      <c r="E7491" s="1" t="s">
        <v>22</v>
      </c>
      <c r="F7491" s="1" t="s">
        <v>17</v>
      </c>
      <c r="G7491">
        <v>11272.18</v>
      </c>
      <c r="H7491">
        <v>5</v>
      </c>
      <c r="I7491">
        <v>56360.9</v>
      </c>
      <c r="J7491">
        <v>3.72</v>
      </c>
      <c r="K7491">
        <v>4526</v>
      </c>
      <c r="L7491" s="2">
        <v>45293</v>
      </c>
      <c r="O7491" t="str">
        <f>IF(ecommerce_10000[[#This Row],[Platform]]="Souq","sq",ecommerce_10000[[#This Row],[Platform]])</f>
        <v>Jumia</v>
      </c>
      <c r="P7491" t="str">
        <f>IF(E7491="Souq","sq",IF(E7491="Jumia","Jum",E7491))</f>
        <v>Jum</v>
      </c>
      <c r="Q7491">
        <f>VLOOKUP(ecommerce_10000[[#This Row],[City]],F:I,4,FALSE)</f>
        <v>16284.02</v>
      </c>
      <c r="R7491" s="1">
        <f>SUMIF(C:C,ecommerce_10000[[#This Row],[Category]],I:I)</f>
        <v>57542997.559999913</v>
      </c>
      <c r="S7491" s="1">
        <f>SUMIFS(I:I,C:C,C7491)</f>
        <v>57542997.559999913</v>
      </c>
      <c r="T7491" s="1" t="str">
        <f>INDEX(F:F,MATCH(ecommerce_10000[[#This Row],[TotalAmount]],I:I,0))</f>
        <v>Cairo</v>
      </c>
    </row>
    <row r="7492" spans="1:20" x14ac:dyDescent="0.3">
      <c r="A7492" s="1" t="s">
        <v>7536</v>
      </c>
      <c r="B7492" s="1" t="s">
        <v>43</v>
      </c>
      <c r="C7492" s="1" t="s">
        <v>44</v>
      </c>
      <c r="D7492" s="1" t="s">
        <v>45</v>
      </c>
      <c r="E7492" s="1" t="s">
        <v>16</v>
      </c>
      <c r="F7492" s="1" t="s">
        <v>23</v>
      </c>
      <c r="G7492">
        <v>4525.84</v>
      </c>
      <c r="H7492">
        <v>2</v>
      </c>
      <c r="I7492">
        <v>9051.68</v>
      </c>
      <c r="J7492">
        <v>1.81</v>
      </c>
      <c r="K7492">
        <v>550</v>
      </c>
      <c r="L7492" s="2">
        <v>45579</v>
      </c>
      <c r="O7492" t="str">
        <f>IF(ecommerce_10000[[#This Row],[Platform]]="Souq","sq",ecommerce_10000[[#This Row],[Platform]])</f>
        <v>sq</v>
      </c>
      <c r="P7492" t="str">
        <f>IF(E7492="Souq","sq",IF(E7492="Jumia","Jum",E7492))</f>
        <v>sq</v>
      </c>
      <c r="Q7492">
        <f>VLOOKUP(ecommerce_10000[[#This Row],[City]],F:I,4,FALSE)</f>
        <v>13290.4</v>
      </c>
      <c r="R7492" s="1">
        <f>SUMIF(C:C,ecommerce_10000[[#This Row],[Category]],I:I)</f>
        <v>31420413.200000018</v>
      </c>
      <c r="S7492" s="1">
        <f>SUMIFS(I:I,C:C,C7492)</f>
        <v>31420413.200000018</v>
      </c>
      <c r="T7492" s="1" t="str">
        <f>INDEX(F:F,MATCH(ecommerce_10000[[#This Row],[TotalAmount]],I:I,0))</f>
        <v>Alexandria</v>
      </c>
    </row>
    <row r="7493" spans="1:20" x14ac:dyDescent="0.3">
      <c r="A7493" s="1" t="s">
        <v>7537</v>
      </c>
      <c r="B7493" s="1" t="s">
        <v>19</v>
      </c>
      <c r="C7493" s="1" t="s">
        <v>20</v>
      </c>
      <c r="D7493" s="1" t="s">
        <v>21</v>
      </c>
      <c r="E7493" s="1" t="s">
        <v>47</v>
      </c>
      <c r="F7493" s="1" t="s">
        <v>40</v>
      </c>
      <c r="G7493">
        <v>12538.53</v>
      </c>
      <c r="H7493">
        <v>2</v>
      </c>
      <c r="I7493">
        <v>25077.06</v>
      </c>
      <c r="J7493">
        <v>1.91</v>
      </c>
      <c r="K7493">
        <v>34</v>
      </c>
      <c r="L7493" s="2">
        <v>45645</v>
      </c>
      <c r="O7493" t="str">
        <f>IF(ecommerce_10000[[#This Row],[Platform]]="Souq","sq",ecommerce_10000[[#This Row],[Platform]])</f>
        <v>Amazon</v>
      </c>
      <c r="P7493" t="str">
        <f>IF(E7493="Souq","sq",IF(E7493="Jumia","Jum",E7493))</f>
        <v>Amazon</v>
      </c>
      <c r="Q7493">
        <f>VLOOKUP(ecommerce_10000[[#This Row],[City]],F:I,4,FALSE)</f>
        <v>99349.3</v>
      </c>
      <c r="R7493" s="1">
        <f>SUMIF(C:C,ecommerce_10000[[#This Row],[Category]],I:I)</f>
        <v>91504159.730000004</v>
      </c>
      <c r="S7493" s="1">
        <f>SUMIFS(I:I,C:C,C7493)</f>
        <v>91504159.730000004</v>
      </c>
      <c r="T7493" s="1" t="str">
        <f>INDEX(F:F,MATCH(ecommerce_10000[[#This Row],[TotalAmount]],I:I,0))</f>
        <v>Riyadh</v>
      </c>
    </row>
    <row r="7494" spans="1:20" x14ac:dyDescent="0.3">
      <c r="A7494" s="1" t="s">
        <v>7538</v>
      </c>
      <c r="B7494" s="1" t="s">
        <v>38</v>
      </c>
      <c r="C7494" s="1" t="s">
        <v>20</v>
      </c>
      <c r="D7494" s="1" t="s">
        <v>39</v>
      </c>
      <c r="E7494" s="1" t="s">
        <v>22</v>
      </c>
      <c r="F7494" s="1" t="s">
        <v>28</v>
      </c>
      <c r="G7494">
        <v>585.91999999999996</v>
      </c>
      <c r="H7494">
        <v>1</v>
      </c>
      <c r="I7494">
        <v>585.91999999999996</v>
      </c>
      <c r="J7494">
        <v>2.5299999999999998</v>
      </c>
      <c r="K7494">
        <v>515</v>
      </c>
      <c r="L7494" s="2">
        <v>45546</v>
      </c>
      <c r="O7494" t="str">
        <f>IF(ecommerce_10000[[#This Row],[Platform]]="Souq","sq",ecommerce_10000[[#This Row],[Platform]])</f>
        <v>Jumia</v>
      </c>
      <c r="P7494" t="str">
        <f>IF(E7494="Souq","sq",IF(E7494="Jumia","Jum",E7494))</f>
        <v>Jum</v>
      </c>
      <c r="Q7494">
        <f>VLOOKUP(ecommerce_10000[[#This Row],[City]],F:I,4,FALSE)</f>
        <v>26648.76</v>
      </c>
      <c r="R7494" s="1">
        <f>SUMIF(C:C,ecommerce_10000[[#This Row],[Category]],I:I)</f>
        <v>91504159.730000004</v>
      </c>
      <c r="S7494" s="1">
        <f>SUMIFS(I:I,C:C,C7494)</f>
        <v>91504159.730000004</v>
      </c>
      <c r="T7494" s="1" t="str">
        <f>INDEX(F:F,MATCH(ecommerce_10000[[#This Row],[TotalAmount]],I:I,0))</f>
        <v>Casablanca</v>
      </c>
    </row>
    <row r="7495" spans="1:20" x14ac:dyDescent="0.3">
      <c r="A7495" s="1" t="s">
        <v>7539</v>
      </c>
      <c r="B7495" s="1" t="s">
        <v>13</v>
      </c>
      <c r="C7495" s="1" t="s">
        <v>14</v>
      </c>
      <c r="D7495" s="1" t="s">
        <v>15</v>
      </c>
      <c r="E7495" s="1" t="s">
        <v>22</v>
      </c>
      <c r="F7495" s="1" t="s">
        <v>40</v>
      </c>
      <c r="G7495">
        <v>2056.89</v>
      </c>
      <c r="H7495">
        <v>2</v>
      </c>
      <c r="I7495">
        <v>4113.78</v>
      </c>
      <c r="J7495">
        <v>3.48</v>
      </c>
      <c r="K7495">
        <v>1622</v>
      </c>
      <c r="L7495" s="2">
        <v>45432</v>
      </c>
      <c r="O7495" t="str">
        <f>IF(ecommerce_10000[[#This Row],[Platform]]="Souq","sq",ecommerce_10000[[#This Row],[Platform]])</f>
        <v>Jumia</v>
      </c>
      <c r="P7495" t="str">
        <f>IF(E7495="Souq","sq",IF(E7495="Jumia","Jum",E7495))</f>
        <v>Jum</v>
      </c>
      <c r="Q7495">
        <f>VLOOKUP(ecommerce_10000[[#This Row],[City]],F:I,4,FALSE)</f>
        <v>99349.3</v>
      </c>
      <c r="R7495" s="1">
        <f>SUMIF(C:C,ecommerce_10000[[#This Row],[Category]],I:I)</f>
        <v>92327183.770000085</v>
      </c>
      <c r="S7495" s="1">
        <f>SUMIFS(I:I,C:C,C7495)</f>
        <v>92327183.770000085</v>
      </c>
      <c r="T7495" s="1" t="str">
        <f>INDEX(F:F,MATCH(ecommerce_10000[[#This Row],[TotalAmount]],I:I,0))</f>
        <v>Riyadh</v>
      </c>
    </row>
    <row r="7496" spans="1:20" x14ac:dyDescent="0.3">
      <c r="A7496" s="1" t="s">
        <v>7540</v>
      </c>
      <c r="B7496" s="1" t="s">
        <v>43</v>
      </c>
      <c r="C7496" s="1" t="s">
        <v>44</v>
      </c>
      <c r="D7496" s="1" t="s">
        <v>45</v>
      </c>
      <c r="E7496" s="1" t="s">
        <v>22</v>
      </c>
      <c r="F7496" s="1" t="s">
        <v>40</v>
      </c>
      <c r="G7496">
        <v>15722.37</v>
      </c>
      <c r="H7496">
        <v>3</v>
      </c>
      <c r="I7496">
        <v>47167.11</v>
      </c>
      <c r="J7496">
        <v>4.08</v>
      </c>
      <c r="K7496">
        <v>612</v>
      </c>
      <c r="L7496" s="2">
        <v>45646</v>
      </c>
      <c r="O7496" t="str">
        <f>IF(ecommerce_10000[[#This Row],[Platform]]="Souq","sq",ecommerce_10000[[#This Row],[Platform]])</f>
        <v>Jumia</v>
      </c>
      <c r="P7496" t="str">
        <f>IF(E7496="Souq","sq",IF(E7496="Jumia","Jum",E7496))</f>
        <v>Jum</v>
      </c>
      <c r="Q7496">
        <f>VLOOKUP(ecommerce_10000[[#This Row],[City]],F:I,4,FALSE)</f>
        <v>99349.3</v>
      </c>
      <c r="R7496" s="1">
        <f>SUMIF(C:C,ecommerce_10000[[#This Row],[Category]],I:I)</f>
        <v>31420413.200000018</v>
      </c>
      <c r="S7496" s="1">
        <f>SUMIFS(I:I,C:C,C7496)</f>
        <v>31420413.200000018</v>
      </c>
      <c r="T7496" s="1" t="str">
        <f>INDEX(F:F,MATCH(ecommerce_10000[[#This Row],[TotalAmount]],I:I,0))</f>
        <v>Riyadh</v>
      </c>
    </row>
    <row r="7497" spans="1:20" x14ac:dyDescent="0.3">
      <c r="A7497" s="1" t="s">
        <v>7541</v>
      </c>
      <c r="B7497" s="1" t="s">
        <v>53</v>
      </c>
      <c r="C7497" s="1" t="s">
        <v>31</v>
      </c>
      <c r="D7497" s="1" t="s">
        <v>54</v>
      </c>
      <c r="E7497" s="1" t="s">
        <v>16</v>
      </c>
      <c r="F7497" s="1" t="s">
        <v>40</v>
      </c>
      <c r="G7497">
        <v>11976.7</v>
      </c>
      <c r="H7497">
        <v>4</v>
      </c>
      <c r="I7497">
        <v>47906.8</v>
      </c>
      <c r="J7497">
        <v>3.69</v>
      </c>
      <c r="K7497">
        <v>3809</v>
      </c>
      <c r="L7497" s="2">
        <v>45564</v>
      </c>
      <c r="O7497" t="str">
        <f>IF(ecommerce_10000[[#This Row],[Platform]]="Souq","sq",ecommerce_10000[[#This Row],[Platform]])</f>
        <v>sq</v>
      </c>
      <c r="P7497" t="str">
        <f>IF(E7497="Souq","sq",IF(E7497="Jumia","Jum",E7497))</f>
        <v>sq</v>
      </c>
      <c r="Q7497">
        <f>VLOOKUP(ecommerce_10000[[#This Row],[City]],F:I,4,FALSE)</f>
        <v>99349.3</v>
      </c>
      <c r="R7497" s="1">
        <f>SUMIF(C:C,ecommerce_10000[[#This Row],[Category]],I:I)</f>
        <v>57542997.559999913</v>
      </c>
      <c r="S7497" s="1">
        <f>SUMIFS(I:I,C:C,C7497)</f>
        <v>57542997.559999913</v>
      </c>
      <c r="T7497" s="1" t="str">
        <f>INDEX(F:F,MATCH(ecommerce_10000[[#This Row],[TotalAmount]],I:I,0))</f>
        <v>Riyadh</v>
      </c>
    </row>
    <row r="7498" spans="1:20" x14ac:dyDescent="0.3">
      <c r="A7498" s="1" t="s">
        <v>7542</v>
      </c>
      <c r="B7498" s="1" t="s">
        <v>43</v>
      </c>
      <c r="C7498" s="1" t="s">
        <v>44</v>
      </c>
      <c r="D7498" s="1" t="s">
        <v>45</v>
      </c>
      <c r="E7498" s="1" t="s">
        <v>22</v>
      </c>
      <c r="F7498" s="1" t="s">
        <v>33</v>
      </c>
      <c r="G7498">
        <v>12494.92</v>
      </c>
      <c r="H7498">
        <v>1</v>
      </c>
      <c r="I7498">
        <v>12494.92</v>
      </c>
      <c r="J7498">
        <v>2.92</v>
      </c>
      <c r="K7498">
        <v>857</v>
      </c>
      <c r="L7498" s="2">
        <v>45292</v>
      </c>
      <c r="O7498" t="str">
        <f>IF(ecommerce_10000[[#This Row],[Platform]]="Souq","sq",ecommerce_10000[[#This Row],[Platform]])</f>
        <v>Jumia</v>
      </c>
      <c r="P7498" t="str">
        <f>IF(E7498="Souq","sq",IF(E7498="Jumia","Jum",E7498))</f>
        <v>Jum</v>
      </c>
      <c r="Q7498">
        <f>VLOOKUP(ecommerce_10000[[#This Row],[City]],F:I,4,FALSE)</f>
        <v>3665.44</v>
      </c>
      <c r="R7498" s="1">
        <f>SUMIF(C:C,ecommerce_10000[[#This Row],[Category]],I:I)</f>
        <v>31420413.200000018</v>
      </c>
      <c r="S7498" s="1">
        <f>SUMIFS(I:I,C:C,C7498)</f>
        <v>31420413.200000018</v>
      </c>
      <c r="T7498" s="1" t="str">
        <f>INDEX(F:F,MATCH(ecommerce_10000[[#This Row],[TotalAmount]],I:I,0))</f>
        <v>Dubai</v>
      </c>
    </row>
    <row r="7499" spans="1:20" x14ac:dyDescent="0.3">
      <c r="A7499" s="1" t="s">
        <v>7543</v>
      </c>
      <c r="B7499" s="1" t="s">
        <v>43</v>
      </c>
      <c r="C7499" s="1" t="s">
        <v>44</v>
      </c>
      <c r="D7499" s="1" t="s">
        <v>45</v>
      </c>
      <c r="E7499" s="1" t="s">
        <v>47</v>
      </c>
      <c r="F7499" s="1" t="s">
        <v>33</v>
      </c>
      <c r="G7499">
        <v>5178.8500000000004</v>
      </c>
      <c r="H7499">
        <v>2</v>
      </c>
      <c r="I7499">
        <v>10357.700000000001</v>
      </c>
      <c r="J7499">
        <v>4.0599999999999996</v>
      </c>
      <c r="K7499">
        <v>3713</v>
      </c>
      <c r="L7499" s="2">
        <v>45326</v>
      </c>
      <c r="O7499" t="str">
        <f>IF(ecommerce_10000[[#This Row],[Platform]]="Souq","sq",ecommerce_10000[[#This Row],[Platform]])</f>
        <v>Amazon</v>
      </c>
      <c r="P7499" t="str">
        <f>IF(E7499="Souq","sq",IF(E7499="Jumia","Jum",E7499))</f>
        <v>Amazon</v>
      </c>
      <c r="Q7499">
        <f>VLOOKUP(ecommerce_10000[[#This Row],[City]],F:I,4,FALSE)</f>
        <v>3665.44</v>
      </c>
      <c r="R7499" s="1">
        <f>SUMIF(C:C,ecommerce_10000[[#This Row],[Category]],I:I)</f>
        <v>31420413.200000018</v>
      </c>
      <c r="S7499" s="1">
        <f>SUMIFS(I:I,C:C,C7499)</f>
        <v>31420413.200000018</v>
      </c>
      <c r="T7499" s="1" t="str">
        <f>INDEX(F:F,MATCH(ecommerce_10000[[#This Row],[TotalAmount]],I:I,0))</f>
        <v>Dubai</v>
      </c>
    </row>
    <row r="7500" spans="1:20" x14ac:dyDescent="0.3">
      <c r="A7500" s="1" t="s">
        <v>7544</v>
      </c>
      <c r="B7500" s="1" t="s">
        <v>25</v>
      </c>
      <c r="C7500" s="1" t="s">
        <v>26</v>
      </c>
      <c r="D7500" s="1" t="s">
        <v>27</v>
      </c>
      <c r="E7500" s="1" t="s">
        <v>47</v>
      </c>
      <c r="F7500" s="1" t="s">
        <v>23</v>
      </c>
      <c r="G7500">
        <v>5444.65</v>
      </c>
      <c r="H7500">
        <v>2</v>
      </c>
      <c r="I7500">
        <v>10889.3</v>
      </c>
      <c r="J7500">
        <v>3.39</v>
      </c>
      <c r="K7500">
        <v>907</v>
      </c>
      <c r="L7500" s="2">
        <v>45525</v>
      </c>
      <c r="O7500" t="str">
        <f>IF(ecommerce_10000[[#This Row],[Platform]]="Souq","sq",ecommerce_10000[[#This Row],[Platform]])</f>
        <v>Amazon</v>
      </c>
      <c r="P7500" t="str">
        <f>IF(E7500="Souq","sq",IF(E7500="Jumia","Jum",E7500))</f>
        <v>Amazon</v>
      </c>
      <c r="Q7500">
        <f>VLOOKUP(ecommerce_10000[[#This Row],[City]],F:I,4,FALSE)</f>
        <v>13290.4</v>
      </c>
      <c r="R7500" s="1">
        <f>SUMIF(C:C,ecommerce_10000[[#This Row],[Category]],I:I)</f>
        <v>29200970.130000021</v>
      </c>
      <c r="S7500" s="1">
        <f>SUMIFS(I:I,C:C,C7500)</f>
        <v>29200970.130000021</v>
      </c>
      <c r="T7500" s="1" t="str">
        <f>INDEX(F:F,MATCH(ecommerce_10000[[#This Row],[TotalAmount]],I:I,0))</f>
        <v>Alexandria</v>
      </c>
    </row>
    <row r="7501" spans="1:20" x14ac:dyDescent="0.3">
      <c r="A7501" s="1" t="s">
        <v>7545</v>
      </c>
      <c r="B7501" s="1" t="s">
        <v>53</v>
      </c>
      <c r="C7501" s="1" t="s">
        <v>31</v>
      </c>
      <c r="D7501" s="1" t="s">
        <v>54</v>
      </c>
      <c r="E7501" s="1" t="s">
        <v>47</v>
      </c>
      <c r="F7501" s="1" t="s">
        <v>33</v>
      </c>
      <c r="G7501">
        <v>17770.63</v>
      </c>
      <c r="H7501">
        <v>4</v>
      </c>
      <c r="I7501">
        <v>71082.52</v>
      </c>
      <c r="J7501">
        <v>3.16</v>
      </c>
      <c r="K7501">
        <v>4265</v>
      </c>
      <c r="L7501" s="2">
        <v>45371</v>
      </c>
      <c r="O7501" t="str">
        <f>IF(ecommerce_10000[[#This Row],[Platform]]="Souq","sq",ecommerce_10000[[#This Row],[Platform]])</f>
        <v>Amazon</v>
      </c>
      <c r="P7501" t="str">
        <f>IF(E7501="Souq","sq",IF(E7501="Jumia","Jum",E7501))</f>
        <v>Amazon</v>
      </c>
      <c r="Q7501">
        <f>VLOOKUP(ecommerce_10000[[#This Row],[City]],F:I,4,FALSE)</f>
        <v>3665.44</v>
      </c>
      <c r="R7501" s="1">
        <f>SUMIF(C:C,ecommerce_10000[[#This Row],[Category]],I:I)</f>
        <v>57542997.559999913</v>
      </c>
      <c r="S7501" s="1">
        <f>SUMIFS(I:I,C:C,C7501)</f>
        <v>57542997.559999913</v>
      </c>
      <c r="T7501" s="1" t="str">
        <f>INDEX(F:F,MATCH(ecommerce_10000[[#This Row],[TotalAmount]],I:I,0))</f>
        <v>Dubai</v>
      </c>
    </row>
    <row r="7502" spans="1:20" x14ac:dyDescent="0.3">
      <c r="A7502" s="1" t="s">
        <v>7546</v>
      </c>
      <c r="B7502" s="1" t="s">
        <v>53</v>
      </c>
      <c r="C7502" s="1" t="s">
        <v>31</v>
      </c>
      <c r="D7502" s="1" t="s">
        <v>54</v>
      </c>
      <c r="E7502" s="1" t="s">
        <v>16</v>
      </c>
      <c r="F7502" s="1" t="s">
        <v>33</v>
      </c>
      <c r="G7502">
        <v>10217.950000000001</v>
      </c>
      <c r="H7502">
        <v>3</v>
      </c>
      <c r="I7502">
        <v>30653.85</v>
      </c>
      <c r="J7502">
        <v>4.1500000000000004</v>
      </c>
      <c r="K7502">
        <v>3048</v>
      </c>
      <c r="L7502" s="2">
        <v>45340</v>
      </c>
      <c r="O7502" t="str">
        <f>IF(ecommerce_10000[[#This Row],[Platform]]="Souq","sq",ecommerce_10000[[#This Row],[Platform]])</f>
        <v>sq</v>
      </c>
      <c r="P7502" t="str">
        <f>IF(E7502="Souq","sq",IF(E7502="Jumia","Jum",E7502))</f>
        <v>sq</v>
      </c>
      <c r="Q7502">
        <f>VLOOKUP(ecommerce_10000[[#This Row],[City]],F:I,4,FALSE)</f>
        <v>3665.44</v>
      </c>
      <c r="R7502" s="1">
        <f>SUMIF(C:C,ecommerce_10000[[#This Row],[Category]],I:I)</f>
        <v>57542997.559999913</v>
      </c>
      <c r="S7502" s="1">
        <f>SUMIFS(I:I,C:C,C7502)</f>
        <v>57542997.559999913</v>
      </c>
      <c r="T7502" s="1" t="str">
        <f>INDEX(F:F,MATCH(ecommerce_10000[[#This Row],[TotalAmount]],I:I,0))</f>
        <v>Dubai</v>
      </c>
    </row>
    <row r="7503" spans="1:20" x14ac:dyDescent="0.3">
      <c r="A7503" s="1" t="s">
        <v>7547</v>
      </c>
      <c r="B7503" s="1" t="s">
        <v>13</v>
      </c>
      <c r="C7503" s="1" t="s">
        <v>14</v>
      </c>
      <c r="D7503" s="1" t="s">
        <v>15</v>
      </c>
      <c r="E7503" s="1" t="s">
        <v>22</v>
      </c>
      <c r="F7503" s="1" t="s">
        <v>28</v>
      </c>
      <c r="G7503">
        <v>19363.439999999999</v>
      </c>
      <c r="H7503">
        <v>1</v>
      </c>
      <c r="I7503">
        <v>19363.439999999999</v>
      </c>
      <c r="J7503">
        <v>4.9800000000000004</v>
      </c>
      <c r="K7503">
        <v>3744</v>
      </c>
      <c r="L7503" s="2">
        <v>45320</v>
      </c>
      <c r="O7503" t="str">
        <f>IF(ecommerce_10000[[#This Row],[Platform]]="Souq","sq",ecommerce_10000[[#This Row],[Platform]])</f>
        <v>Jumia</v>
      </c>
      <c r="P7503" t="str">
        <f>IF(E7503="Souq","sq",IF(E7503="Jumia","Jum",E7503))</f>
        <v>Jum</v>
      </c>
      <c r="Q7503">
        <f>VLOOKUP(ecommerce_10000[[#This Row],[City]],F:I,4,FALSE)</f>
        <v>26648.76</v>
      </c>
      <c r="R7503" s="1">
        <f>SUMIF(C:C,ecommerce_10000[[#This Row],[Category]],I:I)</f>
        <v>92327183.770000085</v>
      </c>
      <c r="S7503" s="1">
        <f>SUMIFS(I:I,C:C,C7503)</f>
        <v>92327183.770000085</v>
      </c>
      <c r="T7503" s="1" t="str">
        <f>INDEX(F:F,MATCH(ecommerce_10000[[#This Row],[TotalAmount]],I:I,0))</f>
        <v>Casablanca</v>
      </c>
    </row>
    <row r="7504" spans="1:20" x14ac:dyDescent="0.3">
      <c r="A7504" s="1" t="s">
        <v>7548</v>
      </c>
      <c r="B7504" s="1" t="s">
        <v>35</v>
      </c>
      <c r="C7504" s="1" t="s">
        <v>14</v>
      </c>
      <c r="D7504" s="1" t="s">
        <v>36</v>
      </c>
      <c r="E7504" s="1" t="s">
        <v>47</v>
      </c>
      <c r="F7504" s="1" t="s">
        <v>40</v>
      </c>
      <c r="G7504">
        <v>14659.52</v>
      </c>
      <c r="H7504">
        <v>1</v>
      </c>
      <c r="I7504">
        <v>14659.52</v>
      </c>
      <c r="J7504">
        <v>1.57</v>
      </c>
      <c r="K7504">
        <v>2958</v>
      </c>
      <c r="L7504" s="2">
        <v>45330</v>
      </c>
      <c r="O7504" t="str">
        <f>IF(ecommerce_10000[[#This Row],[Platform]]="Souq","sq",ecommerce_10000[[#This Row],[Platform]])</f>
        <v>Amazon</v>
      </c>
      <c r="P7504" t="str">
        <f>IF(E7504="Souq","sq",IF(E7504="Jumia","Jum",E7504))</f>
        <v>Amazon</v>
      </c>
      <c r="Q7504">
        <f>VLOOKUP(ecommerce_10000[[#This Row],[City]],F:I,4,FALSE)</f>
        <v>99349.3</v>
      </c>
      <c r="R7504" s="1">
        <f>SUMIF(C:C,ecommerce_10000[[#This Row],[Category]],I:I)</f>
        <v>92327183.770000085</v>
      </c>
      <c r="S7504" s="1">
        <f>SUMIFS(I:I,C:C,C7504)</f>
        <v>92327183.770000085</v>
      </c>
      <c r="T7504" s="1" t="str">
        <f>INDEX(F:F,MATCH(ecommerce_10000[[#This Row],[TotalAmount]],I:I,0))</f>
        <v>Riyadh</v>
      </c>
    </row>
    <row r="7505" spans="1:20" x14ac:dyDescent="0.3">
      <c r="A7505" s="1" t="s">
        <v>7549</v>
      </c>
      <c r="B7505" s="1" t="s">
        <v>43</v>
      </c>
      <c r="C7505" s="1" t="s">
        <v>44</v>
      </c>
      <c r="D7505" s="1" t="s">
        <v>45</v>
      </c>
      <c r="E7505" s="1" t="s">
        <v>47</v>
      </c>
      <c r="F7505" s="1" t="s">
        <v>17</v>
      </c>
      <c r="G7505">
        <v>8665.81</v>
      </c>
      <c r="H7505">
        <v>2</v>
      </c>
      <c r="I7505">
        <v>17331.62</v>
      </c>
      <c r="J7505">
        <v>4.6100000000000003</v>
      </c>
      <c r="K7505">
        <v>653</v>
      </c>
      <c r="L7505" s="2">
        <v>45445</v>
      </c>
      <c r="O7505" t="str">
        <f>IF(ecommerce_10000[[#This Row],[Platform]]="Souq","sq",ecommerce_10000[[#This Row],[Platform]])</f>
        <v>Amazon</v>
      </c>
      <c r="P7505" t="str">
        <f>IF(E7505="Souq","sq",IF(E7505="Jumia","Jum",E7505))</f>
        <v>Amazon</v>
      </c>
      <c r="Q7505">
        <f>VLOOKUP(ecommerce_10000[[#This Row],[City]],F:I,4,FALSE)</f>
        <v>16284.02</v>
      </c>
      <c r="R7505" s="1">
        <f>SUMIF(C:C,ecommerce_10000[[#This Row],[Category]],I:I)</f>
        <v>31420413.200000018</v>
      </c>
      <c r="S7505" s="1">
        <f>SUMIFS(I:I,C:C,C7505)</f>
        <v>31420413.200000018</v>
      </c>
      <c r="T7505" s="1" t="str">
        <f>INDEX(F:F,MATCH(ecommerce_10000[[#This Row],[TotalAmount]],I:I,0))</f>
        <v>Cairo</v>
      </c>
    </row>
    <row r="7506" spans="1:20" x14ac:dyDescent="0.3">
      <c r="A7506" s="1" t="s">
        <v>7550</v>
      </c>
      <c r="B7506" s="1" t="s">
        <v>38</v>
      </c>
      <c r="C7506" s="1" t="s">
        <v>20</v>
      </c>
      <c r="D7506" s="1" t="s">
        <v>39</v>
      </c>
      <c r="E7506" s="1" t="s">
        <v>16</v>
      </c>
      <c r="F7506" s="1" t="s">
        <v>40</v>
      </c>
      <c r="G7506">
        <v>5958.24</v>
      </c>
      <c r="H7506">
        <v>3</v>
      </c>
      <c r="I7506">
        <v>17874.72</v>
      </c>
      <c r="J7506">
        <v>3.87</v>
      </c>
      <c r="K7506">
        <v>3251</v>
      </c>
      <c r="L7506" s="2">
        <v>45622</v>
      </c>
      <c r="O7506" t="str">
        <f>IF(ecommerce_10000[[#This Row],[Platform]]="Souq","sq",ecommerce_10000[[#This Row],[Platform]])</f>
        <v>sq</v>
      </c>
      <c r="P7506" t="str">
        <f>IF(E7506="Souq","sq",IF(E7506="Jumia","Jum",E7506))</f>
        <v>sq</v>
      </c>
      <c r="Q7506">
        <f>VLOOKUP(ecommerce_10000[[#This Row],[City]],F:I,4,FALSE)</f>
        <v>99349.3</v>
      </c>
      <c r="R7506" s="1">
        <f>SUMIF(C:C,ecommerce_10000[[#This Row],[Category]],I:I)</f>
        <v>91504159.730000004</v>
      </c>
      <c r="S7506" s="1">
        <f>SUMIFS(I:I,C:C,C7506)</f>
        <v>91504159.730000004</v>
      </c>
      <c r="T7506" s="1" t="str">
        <f>INDEX(F:F,MATCH(ecommerce_10000[[#This Row],[TotalAmount]],I:I,0))</f>
        <v>Riyadh</v>
      </c>
    </row>
    <row r="7507" spans="1:20" x14ac:dyDescent="0.3">
      <c r="A7507" s="1" t="s">
        <v>7551</v>
      </c>
      <c r="B7507" s="1" t="s">
        <v>43</v>
      </c>
      <c r="C7507" s="1" t="s">
        <v>44</v>
      </c>
      <c r="D7507" s="1" t="s">
        <v>45</v>
      </c>
      <c r="E7507" s="1" t="s">
        <v>47</v>
      </c>
      <c r="F7507" s="1" t="s">
        <v>28</v>
      </c>
      <c r="G7507">
        <v>9338.4</v>
      </c>
      <c r="H7507">
        <v>2</v>
      </c>
      <c r="I7507">
        <v>18676.8</v>
      </c>
      <c r="J7507">
        <v>1.01</v>
      </c>
      <c r="K7507">
        <v>3136</v>
      </c>
      <c r="L7507" s="2">
        <v>45426</v>
      </c>
      <c r="O7507" t="str">
        <f>IF(ecommerce_10000[[#This Row],[Platform]]="Souq","sq",ecommerce_10000[[#This Row],[Platform]])</f>
        <v>Amazon</v>
      </c>
      <c r="P7507" t="str">
        <f>IF(E7507="Souq","sq",IF(E7507="Jumia","Jum",E7507))</f>
        <v>Amazon</v>
      </c>
      <c r="Q7507">
        <f>VLOOKUP(ecommerce_10000[[#This Row],[City]],F:I,4,FALSE)</f>
        <v>26648.76</v>
      </c>
      <c r="R7507" s="1">
        <f>SUMIF(C:C,ecommerce_10000[[#This Row],[Category]],I:I)</f>
        <v>31420413.200000018</v>
      </c>
      <c r="S7507" s="1">
        <f>SUMIFS(I:I,C:C,C7507)</f>
        <v>31420413.200000018</v>
      </c>
      <c r="T7507" s="1" t="str">
        <f>INDEX(F:F,MATCH(ecommerce_10000[[#This Row],[TotalAmount]],I:I,0))</f>
        <v>Casablanca</v>
      </c>
    </row>
    <row r="7508" spans="1:20" x14ac:dyDescent="0.3">
      <c r="A7508" s="1" t="s">
        <v>7552</v>
      </c>
      <c r="B7508" s="1" t="s">
        <v>53</v>
      </c>
      <c r="C7508" s="1" t="s">
        <v>31</v>
      </c>
      <c r="D7508" s="1" t="s">
        <v>54</v>
      </c>
      <c r="E7508" s="1" t="s">
        <v>47</v>
      </c>
      <c r="F7508" s="1" t="s">
        <v>23</v>
      </c>
      <c r="G7508">
        <v>7546.46</v>
      </c>
      <c r="H7508">
        <v>2</v>
      </c>
      <c r="I7508">
        <v>15092.92</v>
      </c>
      <c r="J7508">
        <v>3.44</v>
      </c>
      <c r="K7508">
        <v>435</v>
      </c>
      <c r="L7508" s="2">
        <v>45638</v>
      </c>
      <c r="O7508" t="str">
        <f>IF(ecommerce_10000[[#This Row],[Platform]]="Souq","sq",ecommerce_10000[[#This Row],[Platform]])</f>
        <v>Amazon</v>
      </c>
      <c r="P7508" t="str">
        <f>IF(E7508="Souq","sq",IF(E7508="Jumia","Jum",E7508))</f>
        <v>Amazon</v>
      </c>
      <c r="Q7508">
        <f>VLOOKUP(ecommerce_10000[[#This Row],[City]],F:I,4,FALSE)</f>
        <v>13290.4</v>
      </c>
      <c r="R7508" s="1">
        <f>SUMIF(C:C,ecommerce_10000[[#This Row],[Category]],I:I)</f>
        <v>57542997.559999913</v>
      </c>
      <c r="S7508" s="1">
        <f>SUMIFS(I:I,C:C,C7508)</f>
        <v>57542997.559999913</v>
      </c>
      <c r="T7508" s="1" t="str">
        <f>INDEX(F:F,MATCH(ecommerce_10000[[#This Row],[TotalAmount]],I:I,0))</f>
        <v>Alexandria</v>
      </c>
    </row>
    <row r="7509" spans="1:20" x14ac:dyDescent="0.3">
      <c r="A7509" s="1" t="s">
        <v>7553</v>
      </c>
      <c r="B7509" s="1" t="s">
        <v>25</v>
      </c>
      <c r="C7509" s="1" t="s">
        <v>26</v>
      </c>
      <c r="D7509" s="1" t="s">
        <v>27</v>
      </c>
      <c r="E7509" s="1" t="s">
        <v>16</v>
      </c>
      <c r="F7509" s="1" t="s">
        <v>28</v>
      </c>
      <c r="G7509">
        <v>219.43</v>
      </c>
      <c r="H7509">
        <v>5</v>
      </c>
      <c r="I7509">
        <v>1097.1500000000001</v>
      </c>
      <c r="J7509">
        <v>2.76</v>
      </c>
      <c r="K7509">
        <v>4586</v>
      </c>
      <c r="L7509" s="2">
        <v>45346</v>
      </c>
      <c r="O7509" t="str">
        <f>IF(ecommerce_10000[[#This Row],[Platform]]="Souq","sq",ecommerce_10000[[#This Row],[Platform]])</f>
        <v>sq</v>
      </c>
      <c r="P7509" t="str">
        <f>IF(E7509="Souq","sq",IF(E7509="Jumia","Jum",E7509))</f>
        <v>sq</v>
      </c>
      <c r="Q7509">
        <f>VLOOKUP(ecommerce_10000[[#This Row],[City]],F:I,4,FALSE)</f>
        <v>26648.76</v>
      </c>
      <c r="R7509" s="1">
        <f>SUMIF(C:C,ecommerce_10000[[#This Row],[Category]],I:I)</f>
        <v>29200970.130000021</v>
      </c>
      <c r="S7509" s="1">
        <f>SUMIFS(I:I,C:C,C7509)</f>
        <v>29200970.130000021</v>
      </c>
      <c r="T7509" s="1" t="str">
        <f>INDEX(F:F,MATCH(ecommerce_10000[[#This Row],[TotalAmount]],I:I,0))</f>
        <v>Casablanca</v>
      </c>
    </row>
    <row r="7510" spans="1:20" x14ac:dyDescent="0.3">
      <c r="A7510" s="1" t="s">
        <v>7554</v>
      </c>
      <c r="B7510" s="1" t="s">
        <v>19</v>
      </c>
      <c r="C7510" s="1" t="s">
        <v>20</v>
      </c>
      <c r="D7510" s="1" t="s">
        <v>21</v>
      </c>
      <c r="E7510" s="1" t="s">
        <v>16</v>
      </c>
      <c r="F7510" s="1" t="s">
        <v>28</v>
      </c>
      <c r="G7510">
        <v>6447.5</v>
      </c>
      <c r="H7510">
        <v>3</v>
      </c>
      <c r="I7510">
        <v>19342.5</v>
      </c>
      <c r="J7510">
        <v>3.16</v>
      </c>
      <c r="K7510">
        <v>3648</v>
      </c>
      <c r="L7510" s="2">
        <v>45428</v>
      </c>
      <c r="O7510" t="str">
        <f>IF(ecommerce_10000[[#This Row],[Platform]]="Souq","sq",ecommerce_10000[[#This Row],[Platform]])</f>
        <v>sq</v>
      </c>
      <c r="P7510" t="str">
        <f>IF(E7510="Souq","sq",IF(E7510="Jumia","Jum",E7510))</f>
        <v>sq</v>
      </c>
      <c r="Q7510">
        <f>VLOOKUP(ecommerce_10000[[#This Row],[City]],F:I,4,FALSE)</f>
        <v>26648.76</v>
      </c>
      <c r="R7510" s="1">
        <f>SUMIF(C:C,ecommerce_10000[[#This Row],[Category]],I:I)</f>
        <v>91504159.730000004</v>
      </c>
      <c r="S7510" s="1">
        <f>SUMIFS(I:I,C:C,C7510)</f>
        <v>91504159.730000004</v>
      </c>
      <c r="T7510" s="1" t="str">
        <f>INDEX(F:F,MATCH(ecommerce_10000[[#This Row],[TotalAmount]],I:I,0))</f>
        <v>Casablanca</v>
      </c>
    </row>
    <row r="7511" spans="1:20" x14ac:dyDescent="0.3">
      <c r="A7511" s="1" t="s">
        <v>7555</v>
      </c>
      <c r="B7511" s="1" t="s">
        <v>19</v>
      </c>
      <c r="C7511" s="1" t="s">
        <v>20</v>
      </c>
      <c r="D7511" s="1" t="s">
        <v>21</v>
      </c>
      <c r="E7511" s="1" t="s">
        <v>16</v>
      </c>
      <c r="F7511" s="1" t="s">
        <v>17</v>
      </c>
      <c r="G7511">
        <v>9143.33</v>
      </c>
      <c r="H7511">
        <v>1</v>
      </c>
      <c r="I7511">
        <v>9143.33</v>
      </c>
      <c r="J7511">
        <v>4.34</v>
      </c>
      <c r="K7511">
        <v>4282</v>
      </c>
      <c r="L7511" s="2">
        <v>45455</v>
      </c>
      <c r="O7511" t="str">
        <f>IF(ecommerce_10000[[#This Row],[Platform]]="Souq","sq",ecommerce_10000[[#This Row],[Platform]])</f>
        <v>sq</v>
      </c>
      <c r="P7511" t="str">
        <f>IF(E7511="Souq","sq",IF(E7511="Jumia","Jum",E7511))</f>
        <v>sq</v>
      </c>
      <c r="Q7511">
        <f>VLOOKUP(ecommerce_10000[[#This Row],[City]],F:I,4,FALSE)</f>
        <v>16284.02</v>
      </c>
      <c r="R7511" s="1">
        <f>SUMIF(C:C,ecommerce_10000[[#This Row],[Category]],I:I)</f>
        <v>91504159.730000004</v>
      </c>
      <c r="S7511" s="1">
        <f>SUMIFS(I:I,C:C,C7511)</f>
        <v>91504159.730000004</v>
      </c>
      <c r="T7511" s="1" t="str">
        <f>INDEX(F:F,MATCH(ecommerce_10000[[#This Row],[TotalAmount]],I:I,0))</f>
        <v>Cairo</v>
      </c>
    </row>
    <row r="7512" spans="1:20" x14ac:dyDescent="0.3">
      <c r="A7512" s="1" t="s">
        <v>7556</v>
      </c>
      <c r="B7512" s="1" t="s">
        <v>30</v>
      </c>
      <c r="C7512" s="1" t="s">
        <v>31</v>
      </c>
      <c r="D7512" s="1" t="s">
        <v>32</v>
      </c>
      <c r="E7512" s="1" t="s">
        <v>16</v>
      </c>
      <c r="F7512" s="1" t="s">
        <v>17</v>
      </c>
      <c r="G7512">
        <v>12723.37</v>
      </c>
      <c r="H7512">
        <v>1</v>
      </c>
      <c r="I7512">
        <v>12723.37</v>
      </c>
      <c r="J7512">
        <v>4.76</v>
      </c>
      <c r="K7512">
        <v>1686</v>
      </c>
      <c r="L7512" s="2">
        <v>45371</v>
      </c>
      <c r="O7512" t="str">
        <f>IF(ecommerce_10000[[#This Row],[Platform]]="Souq","sq",ecommerce_10000[[#This Row],[Platform]])</f>
        <v>sq</v>
      </c>
      <c r="P7512" t="str">
        <f>IF(E7512="Souq","sq",IF(E7512="Jumia","Jum",E7512))</f>
        <v>sq</v>
      </c>
      <c r="Q7512">
        <f>VLOOKUP(ecommerce_10000[[#This Row],[City]],F:I,4,FALSE)</f>
        <v>16284.02</v>
      </c>
      <c r="R7512" s="1">
        <f>SUMIF(C:C,ecommerce_10000[[#This Row],[Category]],I:I)</f>
        <v>57542997.559999913</v>
      </c>
      <c r="S7512" s="1">
        <f>SUMIFS(I:I,C:C,C7512)</f>
        <v>57542997.559999913</v>
      </c>
      <c r="T7512" s="1" t="str">
        <f>INDEX(F:F,MATCH(ecommerce_10000[[#This Row],[TotalAmount]],I:I,0))</f>
        <v>Cairo</v>
      </c>
    </row>
    <row r="7513" spans="1:20" x14ac:dyDescent="0.3">
      <c r="A7513" s="1" t="s">
        <v>7557</v>
      </c>
      <c r="B7513" s="1" t="s">
        <v>43</v>
      </c>
      <c r="C7513" s="1" t="s">
        <v>44</v>
      </c>
      <c r="D7513" s="1" t="s">
        <v>45</v>
      </c>
      <c r="E7513" s="1" t="s">
        <v>16</v>
      </c>
      <c r="F7513" s="1" t="s">
        <v>33</v>
      </c>
      <c r="G7513">
        <v>7219.8</v>
      </c>
      <c r="H7513">
        <v>1</v>
      </c>
      <c r="I7513">
        <v>7219.8</v>
      </c>
      <c r="J7513">
        <v>1.22</v>
      </c>
      <c r="K7513">
        <v>1147</v>
      </c>
      <c r="L7513" s="2">
        <v>45340</v>
      </c>
      <c r="O7513" t="str">
        <f>IF(ecommerce_10000[[#This Row],[Platform]]="Souq","sq",ecommerce_10000[[#This Row],[Platform]])</f>
        <v>sq</v>
      </c>
      <c r="P7513" t="str">
        <f>IF(E7513="Souq","sq",IF(E7513="Jumia","Jum",E7513))</f>
        <v>sq</v>
      </c>
      <c r="Q7513">
        <f>VLOOKUP(ecommerce_10000[[#This Row],[City]],F:I,4,FALSE)</f>
        <v>3665.44</v>
      </c>
      <c r="R7513" s="1">
        <f>SUMIF(C:C,ecommerce_10000[[#This Row],[Category]],I:I)</f>
        <v>31420413.200000018</v>
      </c>
      <c r="S7513" s="1">
        <f>SUMIFS(I:I,C:C,C7513)</f>
        <v>31420413.200000018</v>
      </c>
      <c r="T7513" s="1" t="str">
        <f>INDEX(F:F,MATCH(ecommerce_10000[[#This Row],[TotalAmount]],I:I,0))</f>
        <v>Dubai</v>
      </c>
    </row>
    <row r="7514" spans="1:20" x14ac:dyDescent="0.3">
      <c r="A7514" s="1" t="s">
        <v>7558</v>
      </c>
      <c r="B7514" s="1" t="s">
        <v>25</v>
      </c>
      <c r="C7514" s="1" t="s">
        <v>26</v>
      </c>
      <c r="D7514" s="1" t="s">
        <v>27</v>
      </c>
      <c r="E7514" s="1" t="s">
        <v>16</v>
      </c>
      <c r="F7514" s="1" t="s">
        <v>62</v>
      </c>
      <c r="G7514">
        <v>2078.61</v>
      </c>
      <c r="H7514">
        <v>4</v>
      </c>
      <c r="I7514">
        <v>8314.44</v>
      </c>
      <c r="J7514">
        <v>3.07</v>
      </c>
      <c r="K7514">
        <v>3346</v>
      </c>
      <c r="L7514" s="2">
        <v>45560</v>
      </c>
      <c r="O7514" t="str">
        <f>IF(ecommerce_10000[[#This Row],[Platform]]="Souq","sq",ecommerce_10000[[#This Row],[Platform]])</f>
        <v>sq</v>
      </c>
      <c r="P7514" t="str">
        <f>IF(E7514="Souq","sq",IF(E7514="Jumia","Jum",E7514))</f>
        <v>sq</v>
      </c>
      <c r="Q7514">
        <f>VLOOKUP(ecommerce_10000[[#This Row],[City]],F:I,4,FALSE)</f>
        <v>27872.98</v>
      </c>
      <c r="R7514" s="1">
        <f>SUMIF(C:C,ecommerce_10000[[#This Row],[Category]],I:I)</f>
        <v>29200970.130000021</v>
      </c>
      <c r="S7514" s="1">
        <f>SUMIFS(I:I,C:C,C7514)</f>
        <v>29200970.130000021</v>
      </c>
      <c r="T7514" s="1" t="str">
        <f>INDEX(F:F,MATCH(ecommerce_10000[[#This Row],[TotalAmount]],I:I,0))</f>
        <v>Giza</v>
      </c>
    </row>
    <row r="7515" spans="1:20" x14ac:dyDescent="0.3">
      <c r="A7515" s="1" t="s">
        <v>7559</v>
      </c>
      <c r="B7515" s="1" t="s">
        <v>38</v>
      </c>
      <c r="C7515" s="1" t="s">
        <v>20</v>
      </c>
      <c r="D7515" s="1" t="s">
        <v>39</v>
      </c>
      <c r="E7515" s="1" t="s">
        <v>16</v>
      </c>
      <c r="F7515" s="1" t="s">
        <v>33</v>
      </c>
      <c r="G7515">
        <v>5118.71</v>
      </c>
      <c r="H7515">
        <v>2</v>
      </c>
      <c r="I7515">
        <v>10237.42</v>
      </c>
      <c r="J7515">
        <v>3.34</v>
      </c>
      <c r="K7515">
        <v>3386</v>
      </c>
      <c r="L7515" s="2">
        <v>45629</v>
      </c>
      <c r="O7515" t="str">
        <f>IF(ecommerce_10000[[#This Row],[Platform]]="Souq","sq",ecommerce_10000[[#This Row],[Platform]])</f>
        <v>sq</v>
      </c>
      <c r="P7515" t="str">
        <f>IF(E7515="Souq","sq",IF(E7515="Jumia","Jum",E7515))</f>
        <v>sq</v>
      </c>
      <c r="Q7515">
        <f>VLOOKUP(ecommerce_10000[[#This Row],[City]],F:I,4,FALSE)</f>
        <v>3665.44</v>
      </c>
      <c r="R7515" s="1">
        <f>SUMIF(C:C,ecommerce_10000[[#This Row],[Category]],I:I)</f>
        <v>91504159.730000004</v>
      </c>
      <c r="S7515" s="1">
        <f>SUMIFS(I:I,C:C,C7515)</f>
        <v>91504159.730000004</v>
      </c>
      <c r="T7515" s="1" t="str">
        <f>INDEX(F:F,MATCH(ecommerce_10000[[#This Row],[TotalAmount]],I:I,0))</f>
        <v>Dubai</v>
      </c>
    </row>
    <row r="7516" spans="1:20" x14ac:dyDescent="0.3">
      <c r="A7516" s="1" t="s">
        <v>7560</v>
      </c>
      <c r="B7516" s="1" t="s">
        <v>13</v>
      </c>
      <c r="C7516" s="1" t="s">
        <v>14</v>
      </c>
      <c r="D7516" s="1" t="s">
        <v>15</v>
      </c>
      <c r="E7516" s="1" t="s">
        <v>22</v>
      </c>
      <c r="F7516" s="1" t="s">
        <v>40</v>
      </c>
      <c r="G7516">
        <v>14625.73</v>
      </c>
      <c r="H7516">
        <v>3</v>
      </c>
      <c r="I7516">
        <v>43877.19</v>
      </c>
      <c r="J7516">
        <v>1.68</v>
      </c>
      <c r="K7516">
        <v>4526</v>
      </c>
      <c r="L7516" s="2">
        <v>45432</v>
      </c>
      <c r="O7516" t="str">
        <f>IF(ecommerce_10000[[#This Row],[Platform]]="Souq","sq",ecommerce_10000[[#This Row],[Platform]])</f>
        <v>Jumia</v>
      </c>
      <c r="P7516" t="str">
        <f>IF(E7516="Souq","sq",IF(E7516="Jumia","Jum",E7516))</f>
        <v>Jum</v>
      </c>
      <c r="Q7516">
        <f>VLOOKUP(ecommerce_10000[[#This Row],[City]],F:I,4,FALSE)</f>
        <v>99349.3</v>
      </c>
      <c r="R7516" s="1">
        <f>SUMIF(C:C,ecommerce_10000[[#This Row],[Category]],I:I)</f>
        <v>92327183.770000085</v>
      </c>
      <c r="S7516" s="1">
        <f>SUMIFS(I:I,C:C,C7516)</f>
        <v>92327183.770000085</v>
      </c>
      <c r="T7516" s="1" t="str">
        <f>INDEX(F:F,MATCH(ecommerce_10000[[#This Row],[TotalAmount]],I:I,0))</f>
        <v>Riyadh</v>
      </c>
    </row>
    <row r="7517" spans="1:20" x14ac:dyDescent="0.3">
      <c r="A7517" s="1" t="s">
        <v>7561</v>
      </c>
      <c r="B7517" s="1" t="s">
        <v>13</v>
      </c>
      <c r="C7517" s="1" t="s">
        <v>14</v>
      </c>
      <c r="D7517" s="1" t="s">
        <v>15</v>
      </c>
      <c r="E7517" s="1" t="s">
        <v>22</v>
      </c>
      <c r="F7517" s="1" t="s">
        <v>40</v>
      </c>
      <c r="G7517">
        <v>15422.35</v>
      </c>
      <c r="H7517">
        <v>4</v>
      </c>
      <c r="I7517">
        <v>61689.4</v>
      </c>
      <c r="J7517">
        <v>4.3899999999999997</v>
      </c>
      <c r="K7517">
        <v>35</v>
      </c>
      <c r="L7517" s="2">
        <v>45493</v>
      </c>
      <c r="O7517" t="str">
        <f>IF(ecommerce_10000[[#This Row],[Platform]]="Souq","sq",ecommerce_10000[[#This Row],[Platform]])</f>
        <v>Jumia</v>
      </c>
      <c r="P7517" t="str">
        <f>IF(E7517="Souq","sq",IF(E7517="Jumia","Jum",E7517))</f>
        <v>Jum</v>
      </c>
      <c r="Q7517">
        <f>VLOOKUP(ecommerce_10000[[#This Row],[City]],F:I,4,FALSE)</f>
        <v>99349.3</v>
      </c>
      <c r="R7517" s="1">
        <f>SUMIF(C:C,ecommerce_10000[[#This Row],[Category]],I:I)</f>
        <v>92327183.770000085</v>
      </c>
      <c r="S7517" s="1">
        <f>SUMIFS(I:I,C:C,C7517)</f>
        <v>92327183.770000085</v>
      </c>
      <c r="T7517" s="1" t="str">
        <f>INDEX(F:F,MATCH(ecommerce_10000[[#This Row],[TotalAmount]],I:I,0))</f>
        <v>Riyadh</v>
      </c>
    </row>
    <row r="7518" spans="1:20" x14ac:dyDescent="0.3">
      <c r="A7518" s="1" t="s">
        <v>7562</v>
      </c>
      <c r="B7518" s="1" t="s">
        <v>49</v>
      </c>
      <c r="C7518" s="1" t="s">
        <v>14</v>
      </c>
      <c r="D7518" s="1" t="s">
        <v>50</v>
      </c>
      <c r="E7518" s="1" t="s">
        <v>47</v>
      </c>
      <c r="F7518" s="1" t="s">
        <v>17</v>
      </c>
      <c r="G7518">
        <v>12561.6</v>
      </c>
      <c r="H7518">
        <v>2</v>
      </c>
      <c r="I7518">
        <v>25123.200000000001</v>
      </c>
      <c r="J7518">
        <v>2.62</v>
      </c>
      <c r="K7518">
        <v>798</v>
      </c>
      <c r="L7518" s="2">
        <v>45602</v>
      </c>
      <c r="O7518" t="str">
        <f>IF(ecommerce_10000[[#This Row],[Platform]]="Souq","sq",ecommerce_10000[[#This Row],[Platform]])</f>
        <v>Amazon</v>
      </c>
      <c r="P7518" t="str">
        <f>IF(E7518="Souq","sq",IF(E7518="Jumia","Jum",E7518))</f>
        <v>Amazon</v>
      </c>
      <c r="Q7518">
        <f>VLOOKUP(ecommerce_10000[[#This Row],[City]],F:I,4,FALSE)</f>
        <v>16284.02</v>
      </c>
      <c r="R7518" s="1">
        <f>SUMIF(C:C,ecommerce_10000[[#This Row],[Category]],I:I)</f>
        <v>92327183.770000085</v>
      </c>
      <c r="S7518" s="1">
        <f>SUMIFS(I:I,C:C,C7518)</f>
        <v>92327183.770000085</v>
      </c>
      <c r="T7518" s="1" t="str">
        <f>INDEX(F:F,MATCH(ecommerce_10000[[#This Row],[TotalAmount]],I:I,0))</f>
        <v>Cairo</v>
      </c>
    </row>
    <row r="7519" spans="1:20" x14ac:dyDescent="0.3">
      <c r="A7519" s="1" t="s">
        <v>7563</v>
      </c>
      <c r="B7519" s="1" t="s">
        <v>25</v>
      </c>
      <c r="C7519" s="1" t="s">
        <v>26</v>
      </c>
      <c r="D7519" s="1" t="s">
        <v>27</v>
      </c>
      <c r="E7519" s="1" t="s">
        <v>22</v>
      </c>
      <c r="F7519" s="1" t="s">
        <v>28</v>
      </c>
      <c r="G7519">
        <v>11582.42</v>
      </c>
      <c r="H7519">
        <v>1</v>
      </c>
      <c r="I7519">
        <v>11582.42</v>
      </c>
      <c r="J7519">
        <v>3.86</v>
      </c>
      <c r="K7519">
        <v>510</v>
      </c>
      <c r="L7519" s="2">
        <v>45364</v>
      </c>
      <c r="O7519" t="str">
        <f>IF(ecommerce_10000[[#This Row],[Platform]]="Souq","sq",ecommerce_10000[[#This Row],[Platform]])</f>
        <v>Jumia</v>
      </c>
      <c r="P7519" t="str">
        <f>IF(E7519="Souq","sq",IF(E7519="Jumia","Jum",E7519))</f>
        <v>Jum</v>
      </c>
      <c r="Q7519">
        <f>VLOOKUP(ecommerce_10000[[#This Row],[City]],F:I,4,FALSE)</f>
        <v>26648.76</v>
      </c>
      <c r="R7519" s="1">
        <f>SUMIF(C:C,ecommerce_10000[[#This Row],[Category]],I:I)</f>
        <v>29200970.130000021</v>
      </c>
      <c r="S7519" s="1">
        <f>SUMIFS(I:I,C:C,C7519)</f>
        <v>29200970.130000021</v>
      </c>
      <c r="T7519" s="1" t="str">
        <f>INDEX(F:F,MATCH(ecommerce_10000[[#This Row],[TotalAmount]],I:I,0))</f>
        <v>Casablanca</v>
      </c>
    </row>
    <row r="7520" spans="1:20" x14ac:dyDescent="0.3">
      <c r="A7520" s="1" t="s">
        <v>7564</v>
      </c>
      <c r="B7520" s="1" t="s">
        <v>65</v>
      </c>
      <c r="C7520" s="1" t="s">
        <v>20</v>
      </c>
      <c r="D7520" s="1" t="s">
        <v>66</v>
      </c>
      <c r="E7520" s="1" t="s">
        <v>16</v>
      </c>
      <c r="F7520" s="1" t="s">
        <v>62</v>
      </c>
      <c r="G7520">
        <v>14504.48</v>
      </c>
      <c r="H7520">
        <v>5</v>
      </c>
      <c r="I7520">
        <v>72522.399999999994</v>
      </c>
      <c r="J7520">
        <v>3.41</v>
      </c>
      <c r="K7520">
        <v>405</v>
      </c>
      <c r="L7520" s="2">
        <v>45298</v>
      </c>
      <c r="O7520" t="str">
        <f>IF(ecommerce_10000[[#This Row],[Platform]]="Souq","sq",ecommerce_10000[[#This Row],[Platform]])</f>
        <v>sq</v>
      </c>
      <c r="P7520" t="str">
        <f>IF(E7520="Souq","sq",IF(E7520="Jumia","Jum",E7520))</f>
        <v>sq</v>
      </c>
      <c r="Q7520">
        <f>VLOOKUP(ecommerce_10000[[#This Row],[City]],F:I,4,FALSE)</f>
        <v>27872.98</v>
      </c>
      <c r="R7520" s="1">
        <f>SUMIF(C:C,ecommerce_10000[[#This Row],[Category]],I:I)</f>
        <v>91504159.730000004</v>
      </c>
      <c r="S7520" s="1">
        <f>SUMIFS(I:I,C:C,C7520)</f>
        <v>91504159.730000004</v>
      </c>
      <c r="T7520" s="1" t="str">
        <f>INDEX(F:F,MATCH(ecommerce_10000[[#This Row],[TotalAmount]],I:I,0))</f>
        <v>Giza</v>
      </c>
    </row>
    <row r="7521" spans="1:20" x14ac:dyDescent="0.3">
      <c r="A7521" s="1" t="s">
        <v>7565</v>
      </c>
      <c r="B7521" s="1" t="s">
        <v>38</v>
      </c>
      <c r="C7521" s="1" t="s">
        <v>20</v>
      </c>
      <c r="D7521" s="1" t="s">
        <v>39</v>
      </c>
      <c r="E7521" s="1" t="s">
        <v>16</v>
      </c>
      <c r="F7521" s="1" t="s">
        <v>40</v>
      </c>
      <c r="G7521">
        <v>13982.06</v>
      </c>
      <c r="H7521">
        <v>2</v>
      </c>
      <c r="I7521">
        <v>27964.12</v>
      </c>
      <c r="J7521">
        <v>3.16</v>
      </c>
      <c r="K7521">
        <v>1008</v>
      </c>
      <c r="L7521" s="2">
        <v>45359</v>
      </c>
      <c r="O7521" t="str">
        <f>IF(ecommerce_10000[[#This Row],[Platform]]="Souq","sq",ecommerce_10000[[#This Row],[Platform]])</f>
        <v>sq</v>
      </c>
      <c r="P7521" t="str">
        <f>IF(E7521="Souq","sq",IF(E7521="Jumia","Jum",E7521))</f>
        <v>sq</v>
      </c>
      <c r="Q7521">
        <f>VLOOKUP(ecommerce_10000[[#This Row],[City]],F:I,4,FALSE)</f>
        <v>99349.3</v>
      </c>
      <c r="R7521" s="1">
        <f>SUMIF(C:C,ecommerce_10000[[#This Row],[Category]],I:I)</f>
        <v>91504159.730000004</v>
      </c>
      <c r="S7521" s="1">
        <f>SUMIFS(I:I,C:C,C7521)</f>
        <v>91504159.730000004</v>
      </c>
      <c r="T7521" s="1" t="str">
        <f>INDEX(F:F,MATCH(ecommerce_10000[[#This Row],[TotalAmount]],I:I,0))</f>
        <v>Riyadh</v>
      </c>
    </row>
    <row r="7522" spans="1:20" x14ac:dyDescent="0.3">
      <c r="A7522" s="1" t="s">
        <v>7566</v>
      </c>
      <c r="B7522" s="1" t="s">
        <v>38</v>
      </c>
      <c r="C7522" s="1" t="s">
        <v>20</v>
      </c>
      <c r="D7522" s="1" t="s">
        <v>39</v>
      </c>
      <c r="E7522" s="1" t="s">
        <v>47</v>
      </c>
      <c r="F7522" s="1" t="s">
        <v>28</v>
      </c>
      <c r="G7522">
        <v>9884.26</v>
      </c>
      <c r="H7522">
        <v>4</v>
      </c>
      <c r="I7522">
        <v>39537.040000000001</v>
      </c>
      <c r="J7522">
        <v>1.46</v>
      </c>
      <c r="K7522">
        <v>706</v>
      </c>
      <c r="L7522" s="2">
        <v>45455</v>
      </c>
      <c r="O7522" t="str">
        <f>IF(ecommerce_10000[[#This Row],[Platform]]="Souq","sq",ecommerce_10000[[#This Row],[Platform]])</f>
        <v>Amazon</v>
      </c>
      <c r="P7522" t="str">
        <f>IF(E7522="Souq","sq",IF(E7522="Jumia","Jum",E7522))</f>
        <v>Amazon</v>
      </c>
      <c r="Q7522">
        <f>VLOOKUP(ecommerce_10000[[#This Row],[City]],F:I,4,FALSE)</f>
        <v>26648.76</v>
      </c>
      <c r="R7522" s="1">
        <f>SUMIF(C:C,ecommerce_10000[[#This Row],[Category]],I:I)</f>
        <v>91504159.730000004</v>
      </c>
      <c r="S7522" s="1">
        <f>SUMIFS(I:I,C:C,C7522)</f>
        <v>91504159.730000004</v>
      </c>
      <c r="T7522" s="1" t="str">
        <f>INDEX(F:F,MATCH(ecommerce_10000[[#This Row],[TotalAmount]],I:I,0))</f>
        <v>Casablanca</v>
      </c>
    </row>
    <row r="7523" spans="1:20" x14ac:dyDescent="0.3">
      <c r="A7523" s="1" t="s">
        <v>7567</v>
      </c>
      <c r="B7523" s="1" t="s">
        <v>49</v>
      </c>
      <c r="C7523" s="1" t="s">
        <v>14</v>
      </c>
      <c r="D7523" s="1" t="s">
        <v>50</v>
      </c>
      <c r="E7523" s="1" t="s">
        <v>16</v>
      </c>
      <c r="F7523" s="1" t="s">
        <v>28</v>
      </c>
      <c r="G7523">
        <v>7322.56</v>
      </c>
      <c r="H7523">
        <v>1</v>
      </c>
      <c r="I7523">
        <v>7322.56</v>
      </c>
      <c r="J7523">
        <v>1.59</v>
      </c>
      <c r="K7523">
        <v>1344</v>
      </c>
      <c r="L7523" s="2">
        <v>45531</v>
      </c>
      <c r="O7523" t="str">
        <f>IF(ecommerce_10000[[#This Row],[Platform]]="Souq","sq",ecommerce_10000[[#This Row],[Platform]])</f>
        <v>sq</v>
      </c>
      <c r="P7523" t="str">
        <f>IF(E7523="Souq","sq",IF(E7523="Jumia","Jum",E7523))</f>
        <v>sq</v>
      </c>
      <c r="Q7523">
        <f>VLOOKUP(ecommerce_10000[[#This Row],[City]],F:I,4,FALSE)</f>
        <v>26648.76</v>
      </c>
      <c r="R7523" s="1">
        <f>SUMIF(C:C,ecommerce_10000[[#This Row],[Category]],I:I)</f>
        <v>92327183.770000085</v>
      </c>
      <c r="S7523" s="1">
        <f>SUMIFS(I:I,C:C,C7523)</f>
        <v>92327183.770000085</v>
      </c>
      <c r="T7523" s="1" t="str">
        <f>INDEX(F:F,MATCH(ecommerce_10000[[#This Row],[TotalAmount]],I:I,0))</f>
        <v>Casablanca</v>
      </c>
    </row>
    <row r="7524" spans="1:20" x14ac:dyDescent="0.3">
      <c r="A7524" s="1" t="s">
        <v>7568</v>
      </c>
      <c r="B7524" s="1" t="s">
        <v>19</v>
      </c>
      <c r="C7524" s="1" t="s">
        <v>20</v>
      </c>
      <c r="D7524" s="1" t="s">
        <v>21</v>
      </c>
      <c r="E7524" s="1" t="s">
        <v>47</v>
      </c>
      <c r="F7524" s="1" t="s">
        <v>28</v>
      </c>
      <c r="G7524">
        <v>1939.29</v>
      </c>
      <c r="H7524">
        <v>3</v>
      </c>
      <c r="I7524">
        <v>5817.87</v>
      </c>
      <c r="J7524">
        <v>4.1100000000000003</v>
      </c>
      <c r="K7524">
        <v>4894</v>
      </c>
      <c r="L7524" s="2">
        <v>45386</v>
      </c>
      <c r="O7524" t="str">
        <f>IF(ecommerce_10000[[#This Row],[Platform]]="Souq","sq",ecommerce_10000[[#This Row],[Platform]])</f>
        <v>Amazon</v>
      </c>
      <c r="P7524" t="str">
        <f>IF(E7524="Souq","sq",IF(E7524="Jumia","Jum",E7524))</f>
        <v>Amazon</v>
      </c>
      <c r="Q7524">
        <f>VLOOKUP(ecommerce_10000[[#This Row],[City]],F:I,4,FALSE)</f>
        <v>26648.76</v>
      </c>
      <c r="R7524" s="1">
        <f>SUMIF(C:C,ecommerce_10000[[#This Row],[Category]],I:I)</f>
        <v>91504159.730000004</v>
      </c>
      <c r="S7524" s="1">
        <f>SUMIFS(I:I,C:C,C7524)</f>
        <v>91504159.730000004</v>
      </c>
      <c r="T7524" s="1" t="str">
        <f>INDEX(F:F,MATCH(ecommerce_10000[[#This Row],[TotalAmount]],I:I,0))</f>
        <v>Casablanca</v>
      </c>
    </row>
    <row r="7525" spans="1:20" x14ac:dyDescent="0.3">
      <c r="A7525" s="1" t="s">
        <v>7569</v>
      </c>
      <c r="B7525" s="1" t="s">
        <v>19</v>
      </c>
      <c r="C7525" s="1" t="s">
        <v>20</v>
      </c>
      <c r="D7525" s="1" t="s">
        <v>21</v>
      </c>
      <c r="E7525" s="1" t="s">
        <v>47</v>
      </c>
      <c r="F7525" s="1" t="s">
        <v>40</v>
      </c>
      <c r="G7525">
        <v>17114.47</v>
      </c>
      <c r="H7525">
        <v>2</v>
      </c>
      <c r="I7525">
        <v>34228.94</v>
      </c>
      <c r="J7525">
        <v>1.33</v>
      </c>
      <c r="K7525">
        <v>4960</v>
      </c>
      <c r="L7525" s="2">
        <v>45350</v>
      </c>
      <c r="O7525" t="str">
        <f>IF(ecommerce_10000[[#This Row],[Platform]]="Souq","sq",ecommerce_10000[[#This Row],[Platform]])</f>
        <v>Amazon</v>
      </c>
      <c r="P7525" t="str">
        <f>IF(E7525="Souq","sq",IF(E7525="Jumia","Jum",E7525))</f>
        <v>Amazon</v>
      </c>
      <c r="Q7525">
        <f>VLOOKUP(ecommerce_10000[[#This Row],[City]],F:I,4,FALSE)</f>
        <v>99349.3</v>
      </c>
      <c r="R7525" s="1">
        <f>SUMIF(C:C,ecommerce_10000[[#This Row],[Category]],I:I)</f>
        <v>91504159.730000004</v>
      </c>
      <c r="S7525" s="1">
        <f>SUMIFS(I:I,C:C,C7525)</f>
        <v>91504159.730000004</v>
      </c>
      <c r="T7525" s="1" t="str">
        <f>INDEX(F:F,MATCH(ecommerce_10000[[#This Row],[TotalAmount]],I:I,0))</f>
        <v>Riyadh</v>
      </c>
    </row>
    <row r="7526" spans="1:20" x14ac:dyDescent="0.3">
      <c r="A7526" s="1" t="s">
        <v>7570</v>
      </c>
      <c r="B7526" s="1" t="s">
        <v>53</v>
      </c>
      <c r="C7526" s="1" t="s">
        <v>31</v>
      </c>
      <c r="D7526" s="1" t="s">
        <v>54</v>
      </c>
      <c r="E7526" s="1" t="s">
        <v>22</v>
      </c>
      <c r="F7526" s="1" t="s">
        <v>28</v>
      </c>
      <c r="G7526">
        <v>19530.71</v>
      </c>
      <c r="H7526">
        <v>5</v>
      </c>
      <c r="I7526">
        <v>97653.55</v>
      </c>
      <c r="J7526">
        <v>1.95</v>
      </c>
      <c r="K7526">
        <v>4015</v>
      </c>
      <c r="L7526" s="2">
        <v>45476</v>
      </c>
      <c r="O7526" t="str">
        <f>IF(ecommerce_10000[[#This Row],[Platform]]="Souq","sq",ecommerce_10000[[#This Row],[Platform]])</f>
        <v>Jumia</v>
      </c>
      <c r="P7526" t="str">
        <f>IF(E7526="Souq","sq",IF(E7526="Jumia","Jum",E7526))</f>
        <v>Jum</v>
      </c>
      <c r="Q7526">
        <f>VLOOKUP(ecommerce_10000[[#This Row],[City]],F:I,4,FALSE)</f>
        <v>26648.76</v>
      </c>
      <c r="R7526" s="1">
        <f>SUMIF(C:C,ecommerce_10000[[#This Row],[Category]],I:I)</f>
        <v>57542997.559999913</v>
      </c>
      <c r="S7526" s="1">
        <f>SUMIFS(I:I,C:C,C7526)</f>
        <v>57542997.559999913</v>
      </c>
      <c r="T7526" s="1" t="str">
        <f>INDEX(F:F,MATCH(ecommerce_10000[[#This Row],[TotalAmount]],I:I,0))</f>
        <v>Casablanca</v>
      </c>
    </row>
    <row r="7527" spans="1:20" x14ac:dyDescent="0.3">
      <c r="A7527" s="1" t="s">
        <v>7571</v>
      </c>
      <c r="B7527" s="1" t="s">
        <v>43</v>
      </c>
      <c r="C7527" s="1" t="s">
        <v>44</v>
      </c>
      <c r="D7527" s="1" t="s">
        <v>45</v>
      </c>
      <c r="E7527" s="1" t="s">
        <v>16</v>
      </c>
      <c r="F7527" s="1" t="s">
        <v>33</v>
      </c>
      <c r="G7527">
        <v>16288.08</v>
      </c>
      <c r="H7527">
        <v>4</v>
      </c>
      <c r="I7527">
        <v>65152.32</v>
      </c>
      <c r="J7527">
        <v>1.91</v>
      </c>
      <c r="K7527">
        <v>2065</v>
      </c>
      <c r="L7527" s="2">
        <v>45293</v>
      </c>
      <c r="O7527" t="str">
        <f>IF(ecommerce_10000[[#This Row],[Platform]]="Souq","sq",ecommerce_10000[[#This Row],[Platform]])</f>
        <v>sq</v>
      </c>
      <c r="P7527" t="str">
        <f>IF(E7527="Souq","sq",IF(E7527="Jumia","Jum",E7527))</f>
        <v>sq</v>
      </c>
      <c r="Q7527">
        <f>VLOOKUP(ecommerce_10000[[#This Row],[City]],F:I,4,FALSE)</f>
        <v>3665.44</v>
      </c>
      <c r="R7527" s="1">
        <f>SUMIF(C:C,ecommerce_10000[[#This Row],[Category]],I:I)</f>
        <v>31420413.200000018</v>
      </c>
      <c r="S7527" s="1">
        <f>SUMIFS(I:I,C:C,C7527)</f>
        <v>31420413.200000018</v>
      </c>
      <c r="T7527" s="1" t="str">
        <f>INDEX(F:F,MATCH(ecommerce_10000[[#This Row],[TotalAmount]],I:I,0))</f>
        <v>Dubai</v>
      </c>
    </row>
    <row r="7528" spans="1:20" x14ac:dyDescent="0.3">
      <c r="A7528" s="1" t="s">
        <v>7572</v>
      </c>
      <c r="B7528" s="1" t="s">
        <v>25</v>
      </c>
      <c r="C7528" s="1" t="s">
        <v>26</v>
      </c>
      <c r="D7528" s="1" t="s">
        <v>27</v>
      </c>
      <c r="E7528" s="1" t="s">
        <v>47</v>
      </c>
      <c r="F7528" s="1" t="s">
        <v>62</v>
      </c>
      <c r="G7528">
        <v>2346</v>
      </c>
      <c r="H7528">
        <v>4</v>
      </c>
      <c r="I7528">
        <v>9384</v>
      </c>
      <c r="J7528">
        <v>3.6</v>
      </c>
      <c r="K7528">
        <v>1643</v>
      </c>
      <c r="L7528" s="2">
        <v>45548</v>
      </c>
      <c r="O7528" t="str">
        <f>IF(ecommerce_10000[[#This Row],[Platform]]="Souq","sq",ecommerce_10000[[#This Row],[Platform]])</f>
        <v>Amazon</v>
      </c>
      <c r="P7528" t="str">
        <f>IF(E7528="Souq","sq",IF(E7528="Jumia","Jum",E7528))</f>
        <v>Amazon</v>
      </c>
      <c r="Q7528">
        <f>VLOOKUP(ecommerce_10000[[#This Row],[City]],F:I,4,FALSE)</f>
        <v>27872.98</v>
      </c>
      <c r="R7528" s="1">
        <f>SUMIF(C:C,ecommerce_10000[[#This Row],[Category]],I:I)</f>
        <v>29200970.130000021</v>
      </c>
      <c r="S7528" s="1">
        <f>SUMIFS(I:I,C:C,C7528)</f>
        <v>29200970.130000021</v>
      </c>
      <c r="T7528" s="1" t="str">
        <f>INDEX(F:F,MATCH(ecommerce_10000[[#This Row],[TotalAmount]],I:I,0))</f>
        <v>Giza</v>
      </c>
    </row>
    <row r="7529" spans="1:20" x14ac:dyDescent="0.3">
      <c r="A7529" s="1" t="s">
        <v>7573</v>
      </c>
      <c r="B7529" s="1" t="s">
        <v>35</v>
      </c>
      <c r="C7529" s="1" t="s">
        <v>14</v>
      </c>
      <c r="D7529" s="1" t="s">
        <v>36</v>
      </c>
      <c r="E7529" s="1" t="s">
        <v>16</v>
      </c>
      <c r="F7529" s="1" t="s">
        <v>17</v>
      </c>
      <c r="G7529">
        <v>4047.58</v>
      </c>
      <c r="H7529">
        <v>1</v>
      </c>
      <c r="I7529">
        <v>4047.58</v>
      </c>
      <c r="J7529">
        <v>1.55</v>
      </c>
      <c r="K7529">
        <v>3356</v>
      </c>
      <c r="L7529" s="2">
        <v>45355</v>
      </c>
      <c r="O7529" t="str">
        <f>IF(ecommerce_10000[[#This Row],[Platform]]="Souq","sq",ecommerce_10000[[#This Row],[Platform]])</f>
        <v>sq</v>
      </c>
      <c r="P7529" t="str">
        <f>IF(E7529="Souq","sq",IF(E7529="Jumia","Jum",E7529))</f>
        <v>sq</v>
      </c>
      <c r="Q7529">
        <f>VLOOKUP(ecommerce_10000[[#This Row],[City]],F:I,4,FALSE)</f>
        <v>16284.02</v>
      </c>
      <c r="R7529" s="1">
        <f>SUMIF(C:C,ecommerce_10000[[#This Row],[Category]],I:I)</f>
        <v>92327183.770000085</v>
      </c>
      <c r="S7529" s="1">
        <f>SUMIFS(I:I,C:C,C7529)</f>
        <v>92327183.770000085</v>
      </c>
      <c r="T7529" s="1" t="str">
        <f>INDEX(F:F,MATCH(ecommerce_10000[[#This Row],[TotalAmount]],I:I,0))</f>
        <v>Cairo</v>
      </c>
    </row>
    <row r="7530" spans="1:20" x14ac:dyDescent="0.3">
      <c r="A7530" s="1" t="s">
        <v>7574</v>
      </c>
      <c r="B7530" s="1" t="s">
        <v>65</v>
      </c>
      <c r="C7530" s="1" t="s">
        <v>20</v>
      </c>
      <c r="D7530" s="1" t="s">
        <v>66</v>
      </c>
      <c r="E7530" s="1" t="s">
        <v>16</v>
      </c>
      <c r="F7530" s="1" t="s">
        <v>17</v>
      </c>
      <c r="G7530">
        <v>19939.93</v>
      </c>
      <c r="H7530">
        <v>1</v>
      </c>
      <c r="I7530">
        <v>19939.93</v>
      </c>
      <c r="J7530">
        <v>1.58</v>
      </c>
      <c r="K7530">
        <v>4640</v>
      </c>
      <c r="L7530" s="2">
        <v>45648</v>
      </c>
      <c r="O7530" t="str">
        <f>IF(ecommerce_10000[[#This Row],[Platform]]="Souq","sq",ecommerce_10000[[#This Row],[Platform]])</f>
        <v>sq</v>
      </c>
      <c r="P7530" t="str">
        <f>IF(E7530="Souq","sq",IF(E7530="Jumia","Jum",E7530))</f>
        <v>sq</v>
      </c>
      <c r="Q7530">
        <f>VLOOKUP(ecommerce_10000[[#This Row],[City]],F:I,4,FALSE)</f>
        <v>16284.02</v>
      </c>
      <c r="R7530" s="1">
        <f>SUMIF(C:C,ecommerce_10000[[#This Row],[Category]],I:I)</f>
        <v>91504159.730000004</v>
      </c>
      <c r="S7530" s="1">
        <f>SUMIFS(I:I,C:C,C7530)</f>
        <v>91504159.730000004</v>
      </c>
      <c r="T7530" s="1" t="str">
        <f>INDEX(F:F,MATCH(ecommerce_10000[[#This Row],[TotalAmount]],I:I,0))</f>
        <v>Cairo</v>
      </c>
    </row>
    <row r="7531" spans="1:20" x14ac:dyDescent="0.3">
      <c r="A7531" s="1" t="s">
        <v>7575</v>
      </c>
      <c r="B7531" s="1" t="s">
        <v>35</v>
      </c>
      <c r="C7531" s="1" t="s">
        <v>14</v>
      </c>
      <c r="D7531" s="1" t="s">
        <v>36</v>
      </c>
      <c r="E7531" s="1" t="s">
        <v>22</v>
      </c>
      <c r="F7531" s="1" t="s">
        <v>62</v>
      </c>
      <c r="G7531">
        <v>19971.560000000001</v>
      </c>
      <c r="H7531">
        <v>4</v>
      </c>
      <c r="I7531">
        <v>79886.240000000005</v>
      </c>
      <c r="J7531">
        <v>2.5099999999999998</v>
      </c>
      <c r="K7531">
        <v>3544</v>
      </c>
      <c r="L7531" s="2">
        <v>45555</v>
      </c>
      <c r="O7531" t="str">
        <f>IF(ecommerce_10000[[#This Row],[Platform]]="Souq","sq",ecommerce_10000[[#This Row],[Platform]])</f>
        <v>Jumia</v>
      </c>
      <c r="P7531" t="str">
        <f>IF(E7531="Souq","sq",IF(E7531="Jumia","Jum",E7531))</f>
        <v>Jum</v>
      </c>
      <c r="Q7531">
        <f>VLOOKUP(ecommerce_10000[[#This Row],[City]],F:I,4,FALSE)</f>
        <v>27872.98</v>
      </c>
      <c r="R7531" s="1">
        <f>SUMIF(C:C,ecommerce_10000[[#This Row],[Category]],I:I)</f>
        <v>92327183.770000085</v>
      </c>
      <c r="S7531" s="1">
        <f>SUMIFS(I:I,C:C,C7531)</f>
        <v>92327183.770000085</v>
      </c>
      <c r="T7531" s="1" t="str">
        <f>INDEX(F:F,MATCH(ecommerce_10000[[#This Row],[TotalAmount]],I:I,0))</f>
        <v>Giza</v>
      </c>
    </row>
    <row r="7532" spans="1:20" x14ac:dyDescent="0.3">
      <c r="A7532" s="1" t="s">
        <v>7576</v>
      </c>
      <c r="B7532" s="1" t="s">
        <v>13</v>
      </c>
      <c r="C7532" s="1" t="s">
        <v>14</v>
      </c>
      <c r="D7532" s="1" t="s">
        <v>15</v>
      </c>
      <c r="E7532" s="1" t="s">
        <v>47</v>
      </c>
      <c r="F7532" s="1" t="s">
        <v>23</v>
      </c>
      <c r="G7532">
        <v>9339</v>
      </c>
      <c r="H7532">
        <v>3</v>
      </c>
      <c r="I7532">
        <v>28017</v>
      </c>
      <c r="J7532">
        <v>3.75</v>
      </c>
      <c r="K7532">
        <v>4535</v>
      </c>
      <c r="L7532" s="2">
        <v>45483</v>
      </c>
      <c r="O7532" t="str">
        <f>IF(ecommerce_10000[[#This Row],[Platform]]="Souq","sq",ecommerce_10000[[#This Row],[Platform]])</f>
        <v>Amazon</v>
      </c>
      <c r="P7532" t="str">
        <f>IF(E7532="Souq","sq",IF(E7532="Jumia","Jum",E7532))</f>
        <v>Amazon</v>
      </c>
      <c r="Q7532">
        <f>VLOOKUP(ecommerce_10000[[#This Row],[City]],F:I,4,FALSE)</f>
        <v>13290.4</v>
      </c>
      <c r="R7532" s="1">
        <f>SUMIF(C:C,ecommerce_10000[[#This Row],[Category]],I:I)</f>
        <v>92327183.770000085</v>
      </c>
      <c r="S7532" s="1">
        <f>SUMIFS(I:I,C:C,C7532)</f>
        <v>92327183.770000085</v>
      </c>
      <c r="T7532" s="1" t="str">
        <f>INDEX(F:F,MATCH(ecommerce_10000[[#This Row],[TotalAmount]],I:I,0))</f>
        <v>Alexandria</v>
      </c>
    </row>
    <row r="7533" spans="1:20" x14ac:dyDescent="0.3">
      <c r="A7533" s="1" t="s">
        <v>7577</v>
      </c>
      <c r="B7533" s="1" t="s">
        <v>19</v>
      </c>
      <c r="C7533" s="1" t="s">
        <v>20</v>
      </c>
      <c r="D7533" s="1" t="s">
        <v>21</v>
      </c>
      <c r="E7533" s="1" t="s">
        <v>16</v>
      </c>
      <c r="F7533" s="1" t="s">
        <v>40</v>
      </c>
      <c r="G7533">
        <v>15784.11</v>
      </c>
      <c r="H7533">
        <v>3</v>
      </c>
      <c r="I7533">
        <v>47352.33</v>
      </c>
      <c r="J7533">
        <v>4.38</v>
      </c>
      <c r="K7533">
        <v>3232</v>
      </c>
      <c r="L7533" s="2">
        <v>45304</v>
      </c>
      <c r="O7533" t="str">
        <f>IF(ecommerce_10000[[#This Row],[Platform]]="Souq","sq",ecommerce_10000[[#This Row],[Platform]])</f>
        <v>sq</v>
      </c>
      <c r="P7533" t="str">
        <f>IF(E7533="Souq","sq",IF(E7533="Jumia","Jum",E7533))</f>
        <v>sq</v>
      </c>
      <c r="Q7533">
        <f>VLOOKUP(ecommerce_10000[[#This Row],[City]],F:I,4,FALSE)</f>
        <v>99349.3</v>
      </c>
      <c r="R7533" s="1">
        <f>SUMIF(C:C,ecommerce_10000[[#This Row],[Category]],I:I)</f>
        <v>91504159.730000004</v>
      </c>
      <c r="S7533" s="1">
        <f>SUMIFS(I:I,C:C,C7533)</f>
        <v>91504159.730000004</v>
      </c>
      <c r="T7533" s="1" t="str">
        <f>INDEX(F:F,MATCH(ecommerce_10000[[#This Row],[TotalAmount]],I:I,0))</f>
        <v>Riyadh</v>
      </c>
    </row>
    <row r="7534" spans="1:20" x14ac:dyDescent="0.3">
      <c r="A7534" s="1" t="s">
        <v>7578</v>
      </c>
      <c r="B7534" s="1" t="s">
        <v>53</v>
      </c>
      <c r="C7534" s="1" t="s">
        <v>31</v>
      </c>
      <c r="D7534" s="1" t="s">
        <v>54</v>
      </c>
      <c r="E7534" s="1" t="s">
        <v>16</v>
      </c>
      <c r="F7534" s="1" t="s">
        <v>17</v>
      </c>
      <c r="G7534">
        <v>1746.86</v>
      </c>
      <c r="H7534">
        <v>3</v>
      </c>
      <c r="I7534">
        <v>5240.58</v>
      </c>
      <c r="J7534">
        <v>4.93</v>
      </c>
      <c r="K7534">
        <v>2528</v>
      </c>
      <c r="L7534" s="2">
        <v>45597</v>
      </c>
      <c r="O7534" t="str">
        <f>IF(ecommerce_10000[[#This Row],[Platform]]="Souq","sq",ecommerce_10000[[#This Row],[Platform]])</f>
        <v>sq</v>
      </c>
      <c r="P7534" t="str">
        <f>IF(E7534="Souq","sq",IF(E7534="Jumia","Jum",E7534))</f>
        <v>sq</v>
      </c>
      <c r="Q7534">
        <f>VLOOKUP(ecommerce_10000[[#This Row],[City]],F:I,4,FALSE)</f>
        <v>16284.02</v>
      </c>
      <c r="R7534" s="1">
        <f>SUMIF(C:C,ecommerce_10000[[#This Row],[Category]],I:I)</f>
        <v>57542997.559999913</v>
      </c>
      <c r="S7534" s="1">
        <f>SUMIFS(I:I,C:C,C7534)</f>
        <v>57542997.559999913</v>
      </c>
      <c r="T7534" s="1" t="str">
        <f>INDEX(F:F,MATCH(ecommerce_10000[[#This Row],[TotalAmount]],I:I,0))</f>
        <v>Cairo</v>
      </c>
    </row>
    <row r="7535" spans="1:20" x14ac:dyDescent="0.3">
      <c r="A7535" s="1" t="s">
        <v>7579</v>
      </c>
      <c r="B7535" s="1" t="s">
        <v>13</v>
      </c>
      <c r="C7535" s="1" t="s">
        <v>14</v>
      </c>
      <c r="D7535" s="1" t="s">
        <v>15</v>
      </c>
      <c r="E7535" s="1" t="s">
        <v>16</v>
      </c>
      <c r="F7535" s="1" t="s">
        <v>62</v>
      </c>
      <c r="G7535">
        <v>2068.2600000000002</v>
      </c>
      <c r="H7535">
        <v>1</v>
      </c>
      <c r="I7535">
        <v>2068.2600000000002</v>
      </c>
      <c r="J7535">
        <v>3.18</v>
      </c>
      <c r="K7535">
        <v>1536</v>
      </c>
      <c r="L7535" s="2">
        <v>45488</v>
      </c>
      <c r="O7535" t="str">
        <f>IF(ecommerce_10000[[#This Row],[Platform]]="Souq","sq",ecommerce_10000[[#This Row],[Platform]])</f>
        <v>sq</v>
      </c>
      <c r="P7535" t="str">
        <f>IF(E7535="Souq","sq",IF(E7535="Jumia","Jum",E7535))</f>
        <v>sq</v>
      </c>
      <c r="Q7535">
        <f>VLOOKUP(ecommerce_10000[[#This Row],[City]],F:I,4,FALSE)</f>
        <v>27872.98</v>
      </c>
      <c r="R7535" s="1">
        <f>SUMIF(C:C,ecommerce_10000[[#This Row],[Category]],I:I)</f>
        <v>92327183.770000085</v>
      </c>
      <c r="S7535" s="1">
        <f>SUMIFS(I:I,C:C,C7535)</f>
        <v>92327183.770000085</v>
      </c>
      <c r="T7535" s="1" t="str">
        <f>INDEX(F:F,MATCH(ecommerce_10000[[#This Row],[TotalAmount]],I:I,0))</f>
        <v>Giza</v>
      </c>
    </row>
    <row r="7536" spans="1:20" x14ac:dyDescent="0.3">
      <c r="A7536" s="1" t="s">
        <v>7580</v>
      </c>
      <c r="B7536" s="1" t="s">
        <v>49</v>
      </c>
      <c r="C7536" s="1" t="s">
        <v>14</v>
      </c>
      <c r="D7536" s="1" t="s">
        <v>50</v>
      </c>
      <c r="E7536" s="1" t="s">
        <v>22</v>
      </c>
      <c r="F7536" s="1" t="s">
        <v>33</v>
      </c>
      <c r="G7536">
        <v>8806.65</v>
      </c>
      <c r="H7536">
        <v>3</v>
      </c>
      <c r="I7536">
        <v>26419.95</v>
      </c>
      <c r="J7536">
        <v>3.9</v>
      </c>
      <c r="K7536">
        <v>1576</v>
      </c>
      <c r="L7536" s="2">
        <v>45575</v>
      </c>
      <c r="O7536" t="str">
        <f>IF(ecommerce_10000[[#This Row],[Platform]]="Souq","sq",ecommerce_10000[[#This Row],[Platform]])</f>
        <v>Jumia</v>
      </c>
      <c r="P7536" t="str">
        <f>IF(E7536="Souq","sq",IF(E7536="Jumia","Jum",E7536))</f>
        <v>Jum</v>
      </c>
      <c r="Q7536">
        <f>VLOOKUP(ecommerce_10000[[#This Row],[City]],F:I,4,FALSE)</f>
        <v>3665.44</v>
      </c>
      <c r="R7536" s="1">
        <f>SUMIF(C:C,ecommerce_10000[[#This Row],[Category]],I:I)</f>
        <v>92327183.770000085</v>
      </c>
      <c r="S7536" s="1">
        <f>SUMIFS(I:I,C:C,C7536)</f>
        <v>92327183.770000085</v>
      </c>
      <c r="T7536" s="1" t="str">
        <f>INDEX(F:F,MATCH(ecommerce_10000[[#This Row],[TotalAmount]],I:I,0))</f>
        <v>Dubai</v>
      </c>
    </row>
    <row r="7537" spans="1:20" x14ac:dyDescent="0.3">
      <c r="A7537" s="1" t="s">
        <v>7581</v>
      </c>
      <c r="B7537" s="1" t="s">
        <v>30</v>
      </c>
      <c r="C7537" s="1" t="s">
        <v>31</v>
      </c>
      <c r="D7537" s="1" t="s">
        <v>32</v>
      </c>
      <c r="E7537" s="1" t="s">
        <v>47</v>
      </c>
      <c r="F7537" s="1" t="s">
        <v>23</v>
      </c>
      <c r="G7537">
        <v>3975.76</v>
      </c>
      <c r="H7537">
        <v>3</v>
      </c>
      <c r="I7537">
        <v>11927.28</v>
      </c>
      <c r="J7537">
        <v>4.3099999999999996</v>
      </c>
      <c r="K7537">
        <v>2662</v>
      </c>
      <c r="L7537" s="2">
        <v>45310</v>
      </c>
      <c r="O7537" t="str">
        <f>IF(ecommerce_10000[[#This Row],[Platform]]="Souq","sq",ecommerce_10000[[#This Row],[Platform]])</f>
        <v>Amazon</v>
      </c>
      <c r="P7537" t="str">
        <f>IF(E7537="Souq","sq",IF(E7537="Jumia","Jum",E7537))</f>
        <v>Amazon</v>
      </c>
      <c r="Q7537">
        <f>VLOOKUP(ecommerce_10000[[#This Row],[City]],F:I,4,FALSE)</f>
        <v>13290.4</v>
      </c>
      <c r="R7537" s="1">
        <f>SUMIF(C:C,ecommerce_10000[[#This Row],[Category]],I:I)</f>
        <v>57542997.559999913</v>
      </c>
      <c r="S7537" s="1">
        <f>SUMIFS(I:I,C:C,C7537)</f>
        <v>57542997.559999913</v>
      </c>
      <c r="T7537" s="1" t="str">
        <f>INDEX(F:F,MATCH(ecommerce_10000[[#This Row],[TotalAmount]],I:I,0))</f>
        <v>Alexandria</v>
      </c>
    </row>
    <row r="7538" spans="1:20" x14ac:dyDescent="0.3">
      <c r="A7538" s="1" t="s">
        <v>7582</v>
      </c>
      <c r="B7538" s="1" t="s">
        <v>35</v>
      </c>
      <c r="C7538" s="1" t="s">
        <v>14</v>
      </c>
      <c r="D7538" s="1" t="s">
        <v>36</v>
      </c>
      <c r="E7538" s="1" t="s">
        <v>47</v>
      </c>
      <c r="F7538" s="1" t="s">
        <v>23</v>
      </c>
      <c r="G7538">
        <v>11350</v>
      </c>
      <c r="H7538">
        <v>4</v>
      </c>
      <c r="I7538">
        <v>45400</v>
      </c>
      <c r="J7538">
        <v>3.85</v>
      </c>
      <c r="K7538">
        <v>2856</v>
      </c>
      <c r="L7538" s="2">
        <v>45368</v>
      </c>
      <c r="O7538" t="str">
        <f>IF(ecommerce_10000[[#This Row],[Platform]]="Souq","sq",ecommerce_10000[[#This Row],[Platform]])</f>
        <v>Amazon</v>
      </c>
      <c r="P7538" t="str">
        <f>IF(E7538="Souq","sq",IF(E7538="Jumia","Jum",E7538))</f>
        <v>Amazon</v>
      </c>
      <c r="Q7538">
        <f>VLOOKUP(ecommerce_10000[[#This Row],[City]],F:I,4,FALSE)</f>
        <v>13290.4</v>
      </c>
      <c r="R7538" s="1">
        <f>SUMIF(C:C,ecommerce_10000[[#This Row],[Category]],I:I)</f>
        <v>92327183.770000085</v>
      </c>
      <c r="S7538" s="1">
        <f>SUMIFS(I:I,C:C,C7538)</f>
        <v>92327183.770000085</v>
      </c>
      <c r="T7538" s="1" t="str">
        <f>INDEX(F:F,MATCH(ecommerce_10000[[#This Row],[TotalAmount]],I:I,0))</f>
        <v>Alexandria</v>
      </c>
    </row>
    <row r="7539" spans="1:20" x14ac:dyDescent="0.3">
      <c r="A7539" s="1" t="s">
        <v>7583</v>
      </c>
      <c r="B7539" s="1" t="s">
        <v>53</v>
      </c>
      <c r="C7539" s="1" t="s">
        <v>31</v>
      </c>
      <c r="D7539" s="1" t="s">
        <v>54</v>
      </c>
      <c r="E7539" s="1" t="s">
        <v>16</v>
      </c>
      <c r="F7539" s="1" t="s">
        <v>40</v>
      </c>
      <c r="G7539">
        <v>16107.93</v>
      </c>
      <c r="H7539">
        <v>2</v>
      </c>
      <c r="I7539">
        <v>32215.86</v>
      </c>
      <c r="J7539">
        <v>3.79</v>
      </c>
      <c r="K7539">
        <v>2619</v>
      </c>
      <c r="L7539" s="2">
        <v>45596</v>
      </c>
      <c r="O7539" t="str">
        <f>IF(ecommerce_10000[[#This Row],[Platform]]="Souq","sq",ecommerce_10000[[#This Row],[Platform]])</f>
        <v>sq</v>
      </c>
      <c r="P7539" t="str">
        <f>IF(E7539="Souq","sq",IF(E7539="Jumia","Jum",E7539))</f>
        <v>sq</v>
      </c>
      <c r="Q7539">
        <f>VLOOKUP(ecommerce_10000[[#This Row],[City]],F:I,4,FALSE)</f>
        <v>99349.3</v>
      </c>
      <c r="R7539" s="1">
        <f>SUMIF(C:C,ecommerce_10000[[#This Row],[Category]],I:I)</f>
        <v>57542997.559999913</v>
      </c>
      <c r="S7539" s="1">
        <f>SUMIFS(I:I,C:C,C7539)</f>
        <v>57542997.559999913</v>
      </c>
      <c r="T7539" s="1" t="str">
        <f>INDEX(F:F,MATCH(ecommerce_10000[[#This Row],[TotalAmount]],I:I,0))</f>
        <v>Riyadh</v>
      </c>
    </row>
    <row r="7540" spans="1:20" x14ac:dyDescent="0.3">
      <c r="A7540" s="1" t="s">
        <v>7584</v>
      </c>
      <c r="B7540" s="1" t="s">
        <v>53</v>
      </c>
      <c r="C7540" s="1" t="s">
        <v>31</v>
      </c>
      <c r="D7540" s="1" t="s">
        <v>54</v>
      </c>
      <c r="E7540" s="1" t="s">
        <v>22</v>
      </c>
      <c r="F7540" s="1" t="s">
        <v>62</v>
      </c>
      <c r="G7540">
        <v>17249.78</v>
      </c>
      <c r="H7540">
        <v>5</v>
      </c>
      <c r="I7540">
        <v>86248.9</v>
      </c>
      <c r="J7540">
        <v>4.68</v>
      </c>
      <c r="K7540">
        <v>2217</v>
      </c>
      <c r="L7540" s="2">
        <v>45558</v>
      </c>
      <c r="O7540" t="str">
        <f>IF(ecommerce_10000[[#This Row],[Platform]]="Souq","sq",ecommerce_10000[[#This Row],[Platform]])</f>
        <v>Jumia</v>
      </c>
      <c r="P7540" t="str">
        <f>IF(E7540="Souq","sq",IF(E7540="Jumia","Jum",E7540))</f>
        <v>Jum</v>
      </c>
      <c r="Q7540">
        <f>VLOOKUP(ecommerce_10000[[#This Row],[City]],F:I,4,FALSE)</f>
        <v>27872.98</v>
      </c>
      <c r="R7540" s="1">
        <f>SUMIF(C:C,ecommerce_10000[[#This Row],[Category]],I:I)</f>
        <v>57542997.559999913</v>
      </c>
      <c r="S7540" s="1">
        <f>SUMIFS(I:I,C:C,C7540)</f>
        <v>57542997.559999913</v>
      </c>
      <c r="T7540" s="1" t="str">
        <f>INDEX(F:F,MATCH(ecommerce_10000[[#This Row],[TotalAmount]],I:I,0))</f>
        <v>Giza</v>
      </c>
    </row>
    <row r="7541" spans="1:20" x14ac:dyDescent="0.3">
      <c r="A7541" s="1" t="s">
        <v>7585</v>
      </c>
      <c r="B7541" s="1" t="s">
        <v>25</v>
      </c>
      <c r="C7541" s="1" t="s">
        <v>26</v>
      </c>
      <c r="D7541" s="1" t="s">
        <v>27</v>
      </c>
      <c r="E7541" s="1" t="s">
        <v>16</v>
      </c>
      <c r="F7541" s="1" t="s">
        <v>23</v>
      </c>
      <c r="G7541">
        <v>7099.2</v>
      </c>
      <c r="H7541">
        <v>5</v>
      </c>
      <c r="I7541">
        <v>35496</v>
      </c>
      <c r="J7541">
        <v>1.81</v>
      </c>
      <c r="K7541">
        <v>4614</v>
      </c>
      <c r="L7541" s="2">
        <v>45355</v>
      </c>
      <c r="O7541" t="str">
        <f>IF(ecommerce_10000[[#This Row],[Platform]]="Souq","sq",ecommerce_10000[[#This Row],[Platform]])</f>
        <v>sq</v>
      </c>
      <c r="P7541" t="str">
        <f>IF(E7541="Souq","sq",IF(E7541="Jumia","Jum",E7541))</f>
        <v>sq</v>
      </c>
      <c r="Q7541">
        <f>VLOOKUP(ecommerce_10000[[#This Row],[City]],F:I,4,FALSE)</f>
        <v>13290.4</v>
      </c>
      <c r="R7541" s="1">
        <f>SUMIF(C:C,ecommerce_10000[[#This Row],[Category]],I:I)</f>
        <v>29200970.130000021</v>
      </c>
      <c r="S7541" s="1">
        <f>SUMIFS(I:I,C:C,C7541)</f>
        <v>29200970.130000021</v>
      </c>
      <c r="T7541" s="1" t="str">
        <f>INDEX(F:F,MATCH(ecommerce_10000[[#This Row],[TotalAmount]],I:I,0))</f>
        <v>Alexandria</v>
      </c>
    </row>
    <row r="7542" spans="1:20" x14ac:dyDescent="0.3">
      <c r="A7542" s="1" t="s">
        <v>7586</v>
      </c>
      <c r="B7542" s="1" t="s">
        <v>13</v>
      </c>
      <c r="C7542" s="1" t="s">
        <v>14</v>
      </c>
      <c r="D7542" s="1" t="s">
        <v>15</v>
      </c>
      <c r="E7542" s="1" t="s">
        <v>22</v>
      </c>
      <c r="F7542" s="1" t="s">
        <v>33</v>
      </c>
      <c r="G7542">
        <v>10687.83</v>
      </c>
      <c r="H7542">
        <v>5</v>
      </c>
      <c r="I7542">
        <v>53439.15</v>
      </c>
      <c r="J7542">
        <v>3.56</v>
      </c>
      <c r="K7542">
        <v>52</v>
      </c>
      <c r="L7542" s="2">
        <v>45395</v>
      </c>
      <c r="O7542" t="str">
        <f>IF(ecommerce_10000[[#This Row],[Platform]]="Souq","sq",ecommerce_10000[[#This Row],[Platform]])</f>
        <v>Jumia</v>
      </c>
      <c r="P7542" t="str">
        <f>IF(E7542="Souq","sq",IF(E7542="Jumia","Jum",E7542))</f>
        <v>Jum</v>
      </c>
      <c r="Q7542">
        <f>VLOOKUP(ecommerce_10000[[#This Row],[City]],F:I,4,FALSE)</f>
        <v>3665.44</v>
      </c>
      <c r="R7542" s="1">
        <f>SUMIF(C:C,ecommerce_10000[[#This Row],[Category]],I:I)</f>
        <v>92327183.770000085</v>
      </c>
      <c r="S7542" s="1">
        <f>SUMIFS(I:I,C:C,C7542)</f>
        <v>92327183.770000085</v>
      </c>
      <c r="T7542" s="1" t="str">
        <f>INDEX(F:F,MATCH(ecommerce_10000[[#This Row],[TotalAmount]],I:I,0))</f>
        <v>Dubai</v>
      </c>
    </row>
    <row r="7543" spans="1:20" x14ac:dyDescent="0.3">
      <c r="A7543" s="1" t="s">
        <v>7587</v>
      </c>
      <c r="B7543" s="1" t="s">
        <v>65</v>
      </c>
      <c r="C7543" s="1" t="s">
        <v>20</v>
      </c>
      <c r="D7543" s="1" t="s">
        <v>66</v>
      </c>
      <c r="E7543" s="1" t="s">
        <v>16</v>
      </c>
      <c r="F7543" s="1" t="s">
        <v>28</v>
      </c>
      <c r="G7543">
        <v>3486.71</v>
      </c>
      <c r="H7543">
        <v>3</v>
      </c>
      <c r="I7543">
        <v>10460.129999999999</v>
      </c>
      <c r="J7543">
        <v>4.41</v>
      </c>
      <c r="K7543">
        <v>2342</v>
      </c>
      <c r="L7543" s="2">
        <v>45403</v>
      </c>
      <c r="O7543" t="str">
        <f>IF(ecommerce_10000[[#This Row],[Platform]]="Souq","sq",ecommerce_10000[[#This Row],[Platform]])</f>
        <v>sq</v>
      </c>
      <c r="P7543" t="str">
        <f>IF(E7543="Souq","sq",IF(E7543="Jumia","Jum",E7543))</f>
        <v>sq</v>
      </c>
      <c r="Q7543">
        <f>VLOOKUP(ecommerce_10000[[#This Row],[City]],F:I,4,FALSE)</f>
        <v>26648.76</v>
      </c>
      <c r="R7543" s="1">
        <f>SUMIF(C:C,ecommerce_10000[[#This Row],[Category]],I:I)</f>
        <v>91504159.730000004</v>
      </c>
      <c r="S7543" s="1">
        <f>SUMIFS(I:I,C:C,C7543)</f>
        <v>91504159.730000004</v>
      </c>
      <c r="T7543" s="1" t="str">
        <f>INDEX(F:F,MATCH(ecommerce_10000[[#This Row],[TotalAmount]],I:I,0))</f>
        <v>Casablanca</v>
      </c>
    </row>
    <row r="7544" spans="1:20" x14ac:dyDescent="0.3">
      <c r="A7544" s="1" t="s">
        <v>7588</v>
      </c>
      <c r="B7544" s="1" t="s">
        <v>30</v>
      </c>
      <c r="C7544" s="1" t="s">
        <v>31</v>
      </c>
      <c r="D7544" s="1" t="s">
        <v>32</v>
      </c>
      <c r="E7544" s="1" t="s">
        <v>22</v>
      </c>
      <c r="F7544" s="1" t="s">
        <v>62</v>
      </c>
      <c r="G7544">
        <v>19928.759999999998</v>
      </c>
      <c r="H7544">
        <v>1</v>
      </c>
      <c r="I7544">
        <v>19928.759999999998</v>
      </c>
      <c r="J7544">
        <v>1.52</v>
      </c>
      <c r="K7544">
        <v>2590</v>
      </c>
      <c r="L7544" s="2">
        <v>45596</v>
      </c>
      <c r="O7544" t="str">
        <f>IF(ecommerce_10000[[#This Row],[Platform]]="Souq","sq",ecommerce_10000[[#This Row],[Platform]])</f>
        <v>Jumia</v>
      </c>
      <c r="P7544" t="str">
        <f>IF(E7544="Souq","sq",IF(E7544="Jumia","Jum",E7544))</f>
        <v>Jum</v>
      </c>
      <c r="Q7544">
        <f>VLOOKUP(ecommerce_10000[[#This Row],[City]],F:I,4,FALSE)</f>
        <v>27872.98</v>
      </c>
      <c r="R7544" s="1">
        <f>SUMIF(C:C,ecommerce_10000[[#This Row],[Category]],I:I)</f>
        <v>57542997.559999913</v>
      </c>
      <c r="S7544" s="1">
        <f>SUMIFS(I:I,C:C,C7544)</f>
        <v>57542997.559999913</v>
      </c>
      <c r="T7544" s="1" t="str">
        <f>INDEX(F:F,MATCH(ecommerce_10000[[#This Row],[TotalAmount]],I:I,0))</f>
        <v>Giza</v>
      </c>
    </row>
    <row r="7545" spans="1:20" x14ac:dyDescent="0.3">
      <c r="A7545" s="1" t="s">
        <v>7589</v>
      </c>
      <c r="B7545" s="1" t="s">
        <v>19</v>
      </c>
      <c r="C7545" s="1" t="s">
        <v>20</v>
      </c>
      <c r="D7545" s="1" t="s">
        <v>21</v>
      </c>
      <c r="E7545" s="1" t="s">
        <v>16</v>
      </c>
      <c r="F7545" s="1" t="s">
        <v>62</v>
      </c>
      <c r="G7545">
        <v>10310.75</v>
      </c>
      <c r="H7545">
        <v>4</v>
      </c>
      <c r="I7545">
        <v>41243</v>
      </c>
      <c r="J7545">
        <v>3.9</v>
      </c>
      <c r="K7545">
        <v>4171</v>
      </c>
      <c r="L7545" s="2">
        <v>45407</v>
      </c>
      <c r="O7545" t="str">
        <f>IF(ecommerce_10000[[#This Row],[Platform]]="Souq","sq",ecommerce_10000[[#This Row],[Platform]])</f>
        <v>sq</v>
      </c>
      <c r="P7545" t="str">
        <f>IF(E7545="Souq","sq",IF(E7545="Jumia","Jum",E7545))</f>
        <v>sq</v>
      </c>
      <c r="Q7545">
        <f>VLOOKUP(ecommerce_10000[[#This Row],[City]],F:I,4,FALSE)</f>
        <v>27872.98</v>
      </c>
      <c r="R7545" s="1">
        <f>SUMIF(C:C,ecommerce_10000[[#This Row],[Category]],I:I)</f>
        <v>91504159.730000004</v>
      </c>
      <c r="S7545" s="1">
        <f>SUMIFS(I:I,C:C,C7545)</f>
        <v>91504159.730000004</v>
      </c>
      <c r="T7545" s="1" t="str">
        <f>INDEX(F:F,MATCH(ecommerce_10000[[#This Row],[TotalAmount]],I:I,0))</f>
        <v>Giza</v>
      </c>
    </row>
    <row r="7546" spans="1:20" x14ac:dyDescent="0.3">
      <c r="A7546" s="1" t="s">
        <v>7590</v>
      </c>
      <c r="B7546" s="1" t="s">
        <v>35</v>
      </c>
      <c r="C7546" s="1" t="s">
        <v>14</v>
      </c>
      <c r="D7546" s="1" t="s">
        <v>36</v>
      </c>
      <c r="E7546" s="1" t="s">
        <v>22</v>
      </c>
      <c r="F7546" s="1" t="s">
        <v>28</v>
      </c>
      <c r="G7546">
        <v>13321.08</v>
      </c>
      <c r="H7546">
        <v>1</v>
      </c>
      <c r="I7546">
        <v>13321.08</v>
      </c>
      <c r="J7546">
        <v>2.1800000000000002</v>
      </c>
      <c r="K7546">
        <v>2497</v>
      </c>
      <c r="L7546" s="2">
        <v>45347</v>
      </c>
      <c r="O7546" t="str">
        <f>IF(ecommerce_10000[[#This Row],[Platform]]="Souq","sq",ecommerce_10000[[#This Row],[Platform]])</f>
        <v>Jumia</v>
      </c>
      <c r="P7546" t="str">
        <f>IF(E7546="Souq","sq",IF(E7546="Jumia","Jum",E7546))</f>
        <v>Jum</v>
      </c>
      <c r="Q7546">
        <f>VLOOKUP(ecommerce_10000[[#This Row],[City]],F:I,4,FALSE)</f>
        <v>26648.76</v>
      </c>
      <c r="R7546" s="1">
        <f>SUMIF(C:C,ecommerce_10000[[#This Row],[Category]],I:I)</f>
        <v>92327183.770000085</v>
      </c>
      <c r="S7546" s="1">
        <f>SUMIFS(I:I,C:C,C7546)</f>
        <v>92327183.770000085</v>
      </c>
      <c r="T7546" s="1" t="str">
        <f>INDEX(F:F,MATCH(ecommerce_10000[[#This Row],[TotalAmount]],I:I,0))</f>
        <v>Casablanca</v>
      </c>
    </row>
    <row r="7547" spans="1:20" x14ac:dyDescent="0.3">
      <c r="A7547" s="1" t="s">
        <v>7591</v>
      </c>
      <c r="B7547" s="1" t="s">
        <v>43</v>
      </c>
      <c r="C7547" s="1" t="s">
        <v>44</v>
      </c>
      <c r="D7547" s="1" t="s">
        <v>45</v>
      </c>
      <c r="E7547" s="1" t="s">
        <v>16</v>
      </c>
      <c r="F7547" s="1" t="s">
        <v>28</v>
      </c>
      <c r="G7547">
        <v>5878.84</v>
      </c>
      <c r="H7547">
        <v>1</v>
      </c>
      <c r="I7547">
        <v>5878.84</v>
      </c>
      <c r="J7547">
        <v>3.68</v>
      </c>
      <c r="K7547">
        <v>62</v>
      </c>
      <c r="L7547" s="2">
        <v>45430</v>
      </c>
      <c r="O7547" t="str">
        <f>IF(ecommerce_10000[[#This Row],[Platform]]="Souq","sq",ecommerce_10000[[#This Row],[Platform]])</f>
        <v>sq</v>
      </c>
      <c r="P7547" t="str">
        <f>IF(E7547="Souq","sq",IF(E7547="Jumia","Jum",E7547))</f>
        <v>sq</v>
      </c>
      <c r="Q7547">
        <f>VLOOKUP(ecommerce_10000[[#This Row],[City]],F:I,4,FALSE)</f>
        <v>26648.76</v>
      </c>
      <c r="R7547" s="1">
        <f>SUMIF(C:C,ecommerce_10000[[#This Row],[Category]],I:I)</f>
        <v>31420413.200000018</v>
      </c>
      <c r="S7547" s="1">
        <f>SUMIFS(I:I,C:C,C7547)</f>
        <v>31420413.200000018</v>
      </c>
      <c r="T7547" s="1" t="str">
        <f>INDEX(F:F,MATCH(ecommerce_10000[[#This Row],[TotalAmount]],I:I,0))</f>
        <v>Casablanca</v>
      </c>
    </row>
    <row r="7548" spans="1:20" x14ac:dyDescent="0.3">
      <c r="A7548" s="1" t="s">
        <v>7592</v>
      </c>
      <c r="B7548" s="1" t="s">
        <v>65</v>
      </c>
      <c r="C7548" s="1" t="s">
        <v>20</v>
      </c>
      <c r="D7548" s="1" t="s">
        <v>66</v>
      </c>
      <c r="E7548" s="1" t="s">
        <v>47</v>
      </c>
      <c r="F7548" s="1" t="s">
        <v>62</v>
      </c>
      <c r="G7548">
        <v>17827.57</v>
      </c>
      <c r="H7548">
        <v>4</v>
      </c>
      <c r="I7548">
        <v>71310.28</v>
      </c>
      <c r="J7548">
        <v>2.97</v>
      </c>
      <c r="K7548">
        <v>981</v>
      </c>
      <c r="L7548" s="2">
        <v>45369</v>
      </c>
      <c r="O7548" t="str">
        <f>IF(ecommerce_10000[[#This Row],[Platform]]="Souq","sq",ecommerce_10000[[#This Row],[Platform]])</f>
        <v>Amazon</v>
      </c>
      <c r="P7548" t="str">
        <f>IF(E7548="Souq","sq",IF(E7548="Jumia","Jum",E7548))</f>
        <v>Amazon</v>
      </c>
      <c r="Q7548">
        <f>VLOOKUP(ecommerce_10000[[#This Row],[City]],F:I,4,FALSE)</f>
        <v>27872.98</v>
      </c>
      <c r="R7548" s="1">
        <f>SUMIF(C:C,ecommerce_10000[[#This Row],[Category]],I:I)</f>
        <v>91504159.730000004</v>
      </c>
      <c r="S7548" s="1">
        <f>SUMIFS(I:I,C:C,C7548)</f>
        <v>91504159.730000004</v>
      </c>
      <c r="T7548" s="1" t="str">
        <f>INDEX(F:F,MATCH(ecommerce_10000[[#This Row],[TotalAmount]],I:I,0))</f>
        <v>Giza</v>
      </c>
    </row>
    <row r="7549" spans="1:20" x14ac:dyDescent="0.3">
      <c r="A7549" s="1" t="s">
        <v>7593</v>
      </c>
      <c r="B7549" s="1" t="s">
        <v>49</v>
      </c>
      <c r="C7549" s="1" t="s">
        <v>14</v>
      </c>
      <c r="D7549" s="1" t="s">
        <v>50</v>
      </c>
      <c r="E7549" s="1" t="s">
        <v>16</v>
      </c>
      <c r="F7549" s="1" t="s">
        <v>40</v>
      </c>
      <c r="G7549">
        <v>19238.13</v>
      </c>
      <c r="H7549">
        <v>4</v>
      </c>
      <c r="I7549">
        <v>76952.52</v>
      </c>
      <c r="J7549">
        <v>3.32</v>
      </c>
      <c r="K7549">
        <v>2436</v>
      </c>
      <c r="L7549" s="2">
        <v>45569</v>
      </c>
      <c r="O7549" t="str">
        <f>IF(ecommerce_10000[[#This Row],[Platform]]="Souq","sq",ecommerce_10000[[#This Row],[Platform]])</f>
        <v>sq</v>
      </c>
      <c r="P7549" t="str">
        <f>IF(E7549="Souq","sq",IF(E7549="Jumia","Jum",E7549))</f>
        <v>sq</v>
      </c>
      <c r="Q7549">
        <f>VLOOKUP(ecommerce_10000[[#This Row],[City]],F:I,4,FALSE)</f>
        <v>99349.3</v>
      </c>
      <c r="R7549" s="1">
        <f>SUMIF(C:C,ecommerce_10000[[#This Row],[Category]],I:I)</f>
        <v>92327183.770000085</v>
      </c>
      <c r="S7549" s="1">
        <f>SUMIFS(I:I,C:C,C7549)</f>
        <v>92327183.770000085</v>
      </c>
      <c r="T7549" s="1" t="str">
        <f>INDEX(F:F,MATCH(ecommerce_10000[[#This Row],[TotalAmount]],I:I,0))</f>
        <v>Riyadh</v>
      </c>
    </row>
    <row r="7550" spans="1:20" x14ac:dyDescent="0.3">
      <c r="A7550" s="1" t="s">
        <v>7594</v>
      </c>
      <c r="B7550" s="1" t="s">
        <v>19</v>
      </c>
      <c r="C7550" s="1" t="s">
        <v>20</v>
      </c>
      <c r="D7550" s="1" t="s">
        <v>21</v>
      </c>
      <c r="E7550" s="1" t="s">
        <v>47</v>
      </c>
      <c r="F7550" s="1" t="s">
        <v>40</v>
      </c>
      <c r="G7550">
        <v>7206.58</v>
      </c>
      <c r="H7550">
        <v>5</v>
      </c>
      <c r="I7550">
        <v>36032.9</v>
      </c>
      <c r="J7550">
        <v>4.7300000000000004</v>
      </c>
      <c r="K7550">
        <v>4949</v>
      </c>
      <c r="L7550" s="2">
        <v>45298</v>
      </c>
      <c r="O7550" t="str">
        <f>IF(ecommerce_10000[[#This Row],[Platform]]="Souq","sq",ecommerce_10000[[#This Row],[Platform]])</f>
        <v>Amazon</v>
      </c>
      <c r="P7550" t="str">
        <f>IF(E7550="Souq","sq",IF(E7550="Jumia","Jum",E7550))</f>
        <v>Amazon</v>
      </c>
      <c r="Q7550">
        <f>VLOOKUP(ecommerce_10000[[#This Row],[City]],F:I,4,FALSE)</f>
        <v>99349.3</v>
      </c>
      <c r="R7550" s="1">
        <f>SUMIF(C:C,ecommerce_10000[[#This Row],[Category]],I:I)</f>
        <v>91504159.730000004</v>
      </c>
      <c r="S7550" s="1">
        <f>SUMIFS(I:I,C:C,C7550)</f>
        <v>91504159.730000004</v>
      </c>
      <c r="T7550" s="1" t="str">
        <f>INDEX(F:F,MATCH(ecommerce_10000[[#This Row],[TotalAmount]],I:I,0))</f>
        <v>Riyadh</v>
      </c>
    </row>
    <row r="7551" spans="1:20" x14ac:dyDescent="0.3">
      <c r="A7551" s="1" t="s">
        <v>7595</v>
      </c>
      <c r="B7551" s="1" t="s">
        <v>49</v>
      </c>
      <c r="C7551" s="1" t="s">
        <v>14</v>
      </c>
      <c r="D7551" s="1" t="s">
        <v>50</v>
      </c>
      <c r="E7551" s="1" t="s">
        <v>16</v>
      </c>
      <c r="F7551" s="1" t="s">
        <v>40</v>
      </c>
      <c r="G7551">
        <v>7941.83</v>
      </c>
      <c r="H7551">
        <v>2</v>
      </c>
      <c r="I7551">
        <v>15883.66</v>
      </c>
      <c r="J7551">
        <v>3.98</v>
      </c>
      <c r="K7551">
        <v>1281</v>
      </c>
      <c r="L7551" s="2">
        <v>45420</v>
      </c>
      <c r="O7551" t="str">
        <f>IF(ecommerce_10000[[#This Row],[Platform]]="Souq","sq",ecommerce_10000[[#This Row],[Platform]])</f>
        <v>sq</v>
      </c>
      <c r="P7551" t="str">
        <f>IF(E7551="Souq","sq",IF(E7551="Jumia","Jum",E7551))</f>
        <v>sq</v>
      </c>
      <c r="Q7551">
        <f>VLOOKUP(ecommerce_10000[[#This Row],[City]],F:I,4,FALSE)</f>
        <v>99349.3</v>
      </c>
      <c r="R7551" s="1">
        <f>SUMIF(C:C,ecommerce_10000[[#This Row],[Category]],I:I)</f>
        <v>92327183.770000085</v>
      </c>
      <c r="S7551" s="1">
        <f>SUMIFS(I:I,C:C,C7551)</f>
        <v>92327183.770000085</v>
      </c>
      <c r="T7551" s="1" t="str">
        <f>INDEX(F:F,MATCH(ecommerce_10000[[#This Row],[TotalAmount]],I:I,0))</f>
        <v>Riyadh</v>
      </c>
    </row>
    <row r="7552" spans="1:20" x14ac:dyDescent="0.3">
      <c r="A7552" s="1" t="s">
        <v>7596</v>
      </c>
      <c r="B7552" s="1" t="s">
        <v>35</v>
      </c>
      <c r="C7552" s="1" t="s">
        <v>14</v>
      </c>
      <c r="D7552" s="1" t="s">
        <v>36</v>
      </c>
      <c r="E7552" s="1" t="s">
        <v>16</v>
      </c>
      <c r="F7552" s="1" t="s">
        <v>17</v>
      </c>
      <c r="G7552">
        <v>14048.31</v>
      </c>
      <c r="H7552">
        <v>5</v>
      </c>
      <c r="I7552">
        <v>70241.55</v>
      </c>
      <c r="J7552">
        <v>4.5199999999999996</v>
      </c>
      <c r="K7552">
        <v>4781</v>
      </c>
      <c r="L7552" s="2">
        <v>45611</v>
      </c>
      <c r="O7552" t="str">
        <f>IF(ecommerce_10000[[#This Row],[Platform]]="Souq","sq",ecommerce_10000[[#This Row],[Platform]])</f>
        <v>sq</v>
      </c>
      <c r="P7552" t="str">
        <f>IF(E7552="Souq","sq",IF(E7552="Jumia","Jum",E7552))</f>
        <v>sq</v>
      </c>
      <c r="Q7552">
        <f>VLOOKUP(ecommerce_10000[[#This Row],[City]],F:I,4,FALSE)</f>
        <v>16284.02</v>
      </c>
      <c r="R7552" s="1">
        <f>SUMIF(C:C,ecommerce_10000[[#This Row],[Category]],I:I)</f>
        <v>92327183.770000085</v>
      </c>
      <c r="S7552" s="1">
        <f>SUMIFS(I:I,C:C,C7552)</f>
        <v>92327183.770000085</v>
      </c>
      <c r="T7552" s="1" t="str">
        <f>INDEX(F:F,MATCH(ecommerce_10000[[#This Row],[TotalAmount]],I:I,0))</f>
        <v>Cairo</v>
      </c>
    </row>
    <row r="7553" spans="1:20" x14ac:dyDescent="0.3">
      <c r="A7553" s="1" t="s">
        <v>7597</v>
      </c>
      <c r="B7553" s="1" t="s">
        <v>25</v>
      </c>
      <c r="C7553" s="1" t="s">
        <v>26</v>
      </c>
      <c r="D7553" s="1" t="s">
        <v>27</v>
      </c>
      <c r="E7553" s="1" t="s">
        <v>16</v>
      </c>
      <c r="F7553" s="1" t="s">
        <v>23</v>
      </c>
      <c r="G7553">
        <v>13495.41</v>
      </c>
      <c r="H7553">
        <v>3</v>
      </c>
      <c r="I7553">
        <v>40486.230000000003</v>
      </c>
      <c r="J7553">
        <v>3.83</v>
      </c>
      <c r="K7553">
        <v>4359</v>
      </c>
      <c r="L7553" s="2">
        <v>45519</v>
      </c>
      <c r="O7553" t="str">
        <f>IF(ecommerce_10000[[#This Row],[Platform]]="Souq","sq",ecommerce_10000[[#This Row],[Platform]])</f>
        <v>sq</v>
      </c>
      <c r="P7553" t="str">
        <f>IF(E7553="Souq","sq",IF(E7553="Jumia","Jum",E7553))</f>
        <v>sq</v>
      </c>
      <c r="Q7553">
        <f>VLOOKUP(ecommerce_10000[[#This Row],[City]],F:I,4,FALSE)</f>
        <v>13290.4</v>
      </c>
      <c r="R7553" s="1">
        <f>SUMIF(C:C,ecommerce_10000[[#This Row],[Category]],I:I)</f>
        <v>29200970.130000021</v>
      </c>
      <c r="S7553" s="1">
        <f>SUMIFS(I:I,C:C,C7553)</f>
        <v>29200970.130000021</v>
      </c>
      <c r="T7553" s="1" t="str">
        <f>INDEX(F:F,MATCH(ecommerce_10000[[#This Row],[TotalAmount]],I:I,0))</f>
        <v>Alexandria</v>
      </c>
    </row>
    <row r="7554" spans="1:20" x14ac:dyDescent="0.3">
      <c r="A7554" s="1" t="s">
        <v>7598</v>
      </c>
      <c r="B7554" s="1" t="s">
        <v>35</v>
      </c>
      <c r="C7554" s="1" t="s">
        <v>14</v>
      </c>
      <c r="D7554" s="1" t="s">
        <v>36</v>
      </c>
      <c r="E7554" s="1" t="s">
        <v>22</v>
      </c>
      <c r="F7554" s="1" t="s">
        <v>33</v>
      </c>
      <c r="G7554">
        <v>9096.5</v>
      </c>
      <c r="H7554">
        <v>4</v>
      </c>
      <c r="I7554">
        <v>36386</v>
      </c>
      <c r="J7554">
        <v>1.41</v>
      </c>
      <c r="K7554">
        <v>2315</v>
      </c>
      <c r="L7554" s="2">
        <v>45441</v>
      </c>
      <c r="O7554" t="str">
        <f>IF(ecommerce_10000[[#This Row],[Platform]]="Souq","sq",ecommerce_10000[[#This Row],[Platform]])</f>
        <v>Jumia</v>
      </c>
      <c r="P7554" t="str">
        <f>IF(E7554="Souq","sq",IF(E7554="Jumia","Jum",E7554))</f>
        <v>Jum</v>
      </c>
      <c r="Q7554">
        <f>VLOOKUP(ecommerce_10000[[#This Row],[City]],F:I,4,FALSE)</f>
        <v>3665.44</v>
      </c>
      <c r="R7554" s="1">
        <f>SUMIF(C:C,ecommerce_10000[[#This Row],[Category]],I:I)</f>
        <v>92327183.770000085</v>
      </c>
      <c r="S7554" s="1">
        <f>SUMIFS(I:I,C:C,C7554)</f>
        <v>92327183.770000085</v>
      </c>
      <c r="T7554" s="1" t="str">
        <f>INDEX(F:F,MATCH(ecommerce_10000[[#This Row],[TotalAmount]],I:I,0))</f>
        <v>Dubai</v>
      </c>
    </row>
    <row r="7555" spans="1:20" x14ac:dyDescent="0.3">
      <c r="A7555" s="1" t="s">
        <v>7599</v>
      </c>
      <c r="B7555" s="1" t="s">
        <v>38</v>
      </c>
      <c r="C7555" s="1" t="s">
        <v>20</v>
      </c>
      <c r="D7555" s="1" t="s">
        <v>39</v>
      </c>
      <c r="E7555" s="1" t="s">
        <v>47</v>
      </c>
      <c r="F7555" s="1" t="s">
        <v>33</v>
      </c>
      <c r="G7555">
        <v>2248.14</v>
      </c>
      <c r="H7555">
        <v>1</v>
      </c>
      <c r="I7555">
        <v>2248.14</v>
      </c>
      <c r="J7555">
        <v>4.5199999999999996</v>
      </c>
      <c r="K7555">
        <v>763</v>
      </c>
      <c r="L7555" s="2">
        <v>45564</v>
      </c>
      <c r="O7555" t="str">
        <f>IF(ecommerce_10000[[#This Row],[Platform]]="Souq","sq",ecommerce_10000[[#This Row],[Platform]])</f>
        <v>Amazon</v>
      </c>
      <c r="P7555" t="str">
        <f>IF(E7555="Souq","sq",IF(E7555="Jumia","Jum",E7555))</f>
        <v>Amazon</v>
      </c>
      <c r="Q7555">
        <f>VLOOKUP(ecommerce_10000[[#This Row],[City]],F:I,4,FALSE)</f>
        <v>3665.44</v>
      </c>
      <c r="R7555" s="1">
        <f>SUMIF(C:C,ecommerce_10000[[#This Row],[Category]],I:I)</f>
        <v>91504159.730000004</v>
      </c>
      <c r="S7555" s="1">
        <f>SUMIFS(I:I,C:C,C7555)</f>
        <v>91504159.730000004</v>
      </c>
      <c r="T7555" s="1" t="str">
        <f>INDEX(F:F,MATCH(ecommerce_10000[[#This Row],[TotalAmount]],I:I,0))</f>
        <v>Dubai</v>
      </c>
    </row>
    <row r="7556" spans="1:20" x14ac:dyDescent="0.3">
      <c r="A7556" s="1" t="s">
        <v>7600</v>
      </c>
      <c r="B7556" s="1" t="s">
        <v>30</v>
      </c>
      <c r="C7556" s="1" t="s">
        <v>31</v>
      </c>
      <c r="D7556" s="1" t="s">
        <v>32</v>
      </c>
      <c r="E7556" s="1" t="s">
        <v>16</v>
      </c>
      <c r="F7556" s="1" t="s">
        <v>17</v>
      </c>
      <c r="G7556">
        <v>4280.38</v>
      </c>
      <c r="H7556">
        <v>3</v>
      </c>
      <c r="I7556">
        <v>12841.14</v>
      </c>
      <c r="J7556">
        <v>4.51</v>
      </c>
      <c r="K7556">
        <v>1046</v>
      </c>
      <c r="L7556" s="2">
        <v>45320</v>
      </c>
      <c r="O7556" t="str">
        <f>IF(ecommerce_10000[[#This Row],[Platform]]="Souq","sq",ecommerce_10000[[#This Row],[Platform]])</f>
        <v>sq</v>
      </c>
      <c r="P7556" t="str">
        <f>IF(E7556="Souq","sq",IF(E7556="Jumia","Jum",E7556))</f>
        <v>sq</v>
      </c>
      <c r="Q7556">
        <f>VLOOKUP(ecommerce_10000[[#This Row],[City]],F:I,4,FALSE)</f>
        <v>16284.02</v>
      </c>
      <c r="R7556" s="1">
        <f>SUMIF(C:C,ecommerce_10000[[#This Row],[Category]],I:I)</f>
        <v>57542997.559999913</v>
      </c>
      <c r="S7556" s="1">
        <f>SUMIFS(I:I,C:C,C7556)</f>
        <v>57542997.559999913</v>
      </c>
      <c r="T7556" s="1" t="str">
        <f>INDEX(F:F,MATCH(ecommerce_10000[[#This Row],[TotalAmount]],I:I,0))</f>
        <v>Cairo</v>
      </c>
    </row>
    <row r="7557" spans="1:20" x14ac:dyDescent="0.3">
      <c r="A7557" s="1" t="s">
        <v>7601</v>
      </c>
      <c r="B7557" s="1" t="s">
        <v>35</v>
      </c>
      <c r="C7557" s="1" t="s">
        <v>14</v>
      </c>
      <c r="D7557" s="1" t="s">
        <v>36</v>
      </c>
      <c r="E7557" s="1" t="s">
        <v>47</v>
      </c>
      <c r="F7557" s="1" t="s">
        <v>40</v>
      </c>
      <c r="G7557">
        <v>10069.299999999999</v>
      </c>
      <c r="H7557">
        <v>3</v>
      </c>
      <c r="I7557">
        <v>30207.9</v>
      </c>
      <c r="J7557">
        <v>2.83</v>
      </c>
      <c r="K7557">
        <v>145</v>
      </c>
      <c r="L7557" s="2">
        <v>45449</v>
      </c>
      <c r="O7557" t="str">
        <f>IF(ecommerce_10000[[#This Row],[Platform]]="Souq","sq",ecommerce_10000[[#This Row],[Platform]])</f>
        <v>Amazon</v>
      </c>
      <c r="P7557" t="str">
        <f>IF(E7557="Souq","sq",IF(E7557="Jumia","Jum",E7557))</f>
        <v>Amazon</v>
      </c>
      <c r="Q7557">
        <f>VLOOKUP(ecommerce_10000[[#This Row],[City]],F:I,4,FALSE)</f>
        <v>99349.3</v>
      </c>
      <c r="R7557" s="1">
        <f>SUMIF(C:C,ecommerce_10000[[#This Row],[Category]],I:I)</f>
        <v>92327183.770000085</v>
      </c>
      <c r="S7557" s="1">
        <f>SUMIFS(I:I,C:C,C7557)</f>
        <v>92327183.770000085</v>
      </c>
      <c r="T7557" s="1" t="str">
        <f>INDEX(F:F,MATCH(ecommerce_10000[[#This Row],[TotalAmount]],I:I,0))</f>
        <v>Riyadh</v>
      </c>
    </row>
    <row r="7558" spans="1:20" x14ac:dyDescent="0.3">
      <c r="A7558" s="1" t="s">
        <v>7602</v>
      </c>
      <c r="B7558" s="1" t="s">
        <v>25</v>
      </c>
      <c r="C7558" s="1" t="s">
        <v>26</v>
      </c>
      <c r="D7558" s="1" t="s">
        <v>27</v>
      </c>
      <c r="E7558" s="1" t="s">
        <v>47</v>
      </c>
      <c r="F7558" s="1" t="s">
        <v>33</v>
      </c>
      <c r="G7558">
        <v>11837.72</v>
      </c>
      <c r="H7558">
        <v>5</v>
      </c>
      <c r="I7558">
        <v>59188.6</v>
      </c>
      <c r="J7558">
        <v>4.93</v>
      </c>
      <c r="K7558">
        <v>4694</v>
      </c>
      <c r="L7558" s="2">
        <v>45569</v>
      </c>
      <c r="O7558" t="str">
        <f>IF(ecommerce_10000[[#This Row],[Platform]]="Souq","sq",ecommerce_10000[[#This Row],[Platform]])</f>
        <v>Amazon</v>
      </c>
      <c r="P7558" t="str">
        <f>IF(E7558="Souq","sq",IF(E7558="Jumia","Jum",E7558))</f>
        <v>Amazon</v>
      </c>
      <c r="Q7558">
        <f>VLOOKUP(ecommerce_10000[[#This Row],[City]],F:I,4,FALSE)</f>
        <v>3665.44</v>
      </c>
      <c r="R7558" s="1">
        <f>SUMIF(C:C,ecommerce_10000[[#This Row],[Category]],I:I)</f>
        <v>29200970.130000021</v>
      </c>
      <c r="S7558" s="1">
        <f>SUMIFS(I:I,C:C,C7558)</f>
        <v>29200970.130000021</v>
      </c>
      <c r="T7558" s="1" t="str">
        <f>INDEX(F:F,MATCH(ecommerce_10000[[#This Row],[TotalAmount]],I:I,0))</f>
        <v>Dubai</v>
      </c>
    </row>
    <row r="7559" spans="1:20" x14ac:dyDescent="0.3">
      <c r="A7559" s="1" t="s">
        <v>7603</v>
      </c>
      <c r="B7559" s="1" t="s">
        <v>19</v>
      </c>
      <c r="C7559" s="1" t="s">
        <v>20</v>
      </c>
      <c r="D7559" s="1" t="s">
        <v>21</v>
      </c>
      <c r="E7559" s="1" t="s">
        <v>22</v>
      </c>
      <c r="F7559" s="1" t="s">
        <v>17</v>
      </c>
      <c r="G7559">
        <v>11636.2</v>
      </c>
      <c r="H7559">
        <v>2</v>
      </c>
      <c r="I7559">
        <v>23272.400000000001</v>
      </c>
      <c r="J7559">
        <v>1.29</v>
      </c>
      <c r="K7559">
        <v>1725</v>
      </c>
      <c r="L7559" s="2">
        <v>45531</v>
      </c>
      <c r="O7559" t="str">
        <f>IF(ecommerce_10000[[#This Row],[Platform]]="Souq","sq",ecommerce_10000[[#This Row],[Platform]])</f>
        <v>Jumia</v>
      </c>
      <c r="P7559" t="str">
        <f>IF(E7559="Souq","sq",IF(E7559="Jumia","Jum",E7559))</f>
        <v>Jum</v>
      </c>
      <c r="Q7559">
        <f>VLOOKUP(ecommerce_10000[[#This Row],[City]],F:I,4,FALSE)</f>
        <v>16284.02</v>
      </c>
      <c r="R7559" s="1">
        <f>SUMIF(C:C,ecommerce_10000[[#This Row],[Category]],I:I)</f>
        <v>91504159.730000004</v>
      </c>
      <c r="S7559" s="1">
        <f>SUMIFS(I:I,C:C,C7559)</f>
        <v>91504159.730000004</v>
      </c>
      <c r="T7559" s="1" t="str">
        <f>INDEX(F:F,MATCH(ecommerce_10000[[#This Row],[TotalAmount]],I:I,0))</f>
        <v>Cairo</v>
      </c>
    </row>
    <row r="7560" spans="1:20" x14ac:dyDescent="0.3">
      <c r="A7560" s="1" t="s">
        <v>7604</v>
      </c>
      <c r="B7560" s="1" t="s">
        <v>43</v>
      </c>
      <c r="C7560" s="1" t="s">
        <v>44</v>
      </c>
      <c r="D7560" s="1" t="s">
        <v>45</v>
      </c>
      <c r="E7560" s="1" t="s">
        <v>22</v>
      </c>
      <c r="F7560" s="1" t="s">
        <v>62</v>
      </c>
      <c r="G7560">
        <v>16495.68</v>
      </c>
      <c r="H7560">
        <v>4</v>
      </c>
      <c r="I7560">
        <v>65982.720000000001</v>
      </c>
      <c r="J7560">
        <v>3.29</v>
      </c>
      <c r="K7560">
        <v>2439</v>
      </c>
      <c r="L7560" s="2">
        <v>45546</v>
      </c>
      <c r="O7560" t="str">
        <f>IF(ecommerce_10000[[#This Row],[Platform]]="Souq","sq",ecommerce_10000[[#This Row],[Platform]])</f>
        <v>Jumia</v>
      </c>
      <c r="P7560" t="str">
        <f>IF(E7560="Souq","sq",IF(E7560="Jumia","Jum",E7560))</f>
        <v>Jum</v>
      </c>
      <c r="Q7560">
        <f>VLOOKUP(ecommerce_10000[[#This Row],[City]],F:I,4,FALSE)</f>
        <v>27872.98</v>
      </c>
      <c r="R7560" s="1">
        <f>SUMIF(C:C,ecommerce_10000[[#This Row],[Category]],I:I)</f>
        <v>31420413.200000018</v>
      </c>
      <c r="S7560" s="1">
        <f>SUMIFS(I:I,C:C,C7560)</f>
        <v>31420413.200000018</v>
      </c>
      <c r="T7560" s="1" t="str">
        <f>INDEX(F:F,MATCH(ecommerce_10000[[#This Row],[TotalAmount]],I:I,0))</f>
        <v>Giza</v>
      </c>
    </row>
    <row r="7561" spans="1:20" x14ac:dyDescent="0.3">
      <c r="A7561" s="1" t="s">
        <v>7605</v>
      </c>
      <c r="B7561" s="1" t="s">
        <v>25</v>
      </c>
      <c r="C7561" s="1" t="s">
        <v>26</v>
      </c>
      <c r="D7561" s="1" t="s">
        <v>27</v>
      </c>
      <c r="E7561" s="1" t="s">
        <v>47</v>
      </c>
      <c r="F7561" s="1" t="s">
        <v>62</v>
      </c>
      <c r="G7561">
        <v>13284.75</v>
      </c>
      <c r="H7561">
        <v>5</v>
      </c>
      <c r="I7561">
        <v>66423.75</v>
      </c>
      <c r="J7561">
        <v>4.16</v>
      </c>
      <c r="K7561">
        <v>4525</v>
      </c>
      <c r="L7561" s="2">
        <v>45569</v>
      </c>
      <c r="O7561" t="str">
        <f>IF(ecommerce_10000[[#This Row],[Platform]]="Souq","sq",ecommerce_10000[[#This Row],[Platform]])</f>
        <v>Amazon</v>
      </c>
      <c r="P7561" t="str">
        <f>IF(E7561="Souq","sq",IF(E7561="Jumia","Jum",E7561))</f>
        <v>Amazon</v>
      </c>
      <c r="Q7561">
        <f>VLOOKUP(ecommerce_10000[[#This Row],[City]],F:I,4,FALSE)</f>
        <v>27872.98</v>
      </c>
      <c r="R7561" s="1">
        <f>SUMIF(C:C,ecommerce_10000[[#This Row],[Category]],I:I)</f>
        <v>29200970.130000021</v>
      </c>
      <c r="S7561" s="1">
        <f>SUMIFS(I:I,C:C,C7561)</f>
        <v>29200970.130000021</v>
      </c>
      <c r="T7561" s="1" t="str">
        <f>INDEX(F:F,MATCH(ecommerce_10000[[#This Row],[TotalAmount]],I:I,0))</f>
        <v>Giza</v>
      </c>
    </row>
    <row r="7562" spans="1:20" x14ac:dyDescent="0.3">
      <c r="A7562" s="1" t="s">
        <v>7606</v>
      </c>
      <c r="B7562" s="1" t="s">
        <v>30</v>
      </c>
      <c r="C7562" s="1" t="s">
        <v>31</v>
      </c>
      <c r="D7562" s="1" t="s">
        <v>32</v>
      </c>
      <c r="E7562" s="1" t="s">
        <v>16</v>
      </c>
      <c r="F7562" s="1" t="s">
        <v>62</v>
      </c>
      <c r="G7562">
        <v>1872.9</v>
      </c>
      <c r="H7562">
        <v>5</v>
      </c>
      <c r="I7562">
        <v>9364.5</v>
      </c>
      <c r="J7562">
        <v>1.1100000000000001</v>
      </c>
      <c r="K7562">
        <v>3019</v>
      </c>
      <c r="L7562" s="2">
        <v>45349</v>
      </c>
      <c r="O7562" t="str">
        <f>IF(ecommerce_10000[[#This Row],[Platform]]="Souq","sq",ecommerce_10000[[#This Row],[Platform]])</f>
        <v>sq</v>
      </c>
      <c r="P7562" t="str">
        <f>IF(E7562="Souq","sq",IF(E7562="Jumia","Jum",E7562))</f>
        <v>sq</v>
      </c>
      <c r="Q7562">
        <f>VLOOKUP(ecommerce_10000[[#This Row],[City]],F:I,4,FALSE)</f>
        <v>27872.98</v>
      </c>
      <c r="R7562" s="1">
        <f>SUMIF(C:C,ecommerce_10000[[#This Row],[Category]],I:I)</f>
        <v>57542997.559999913</v>
      </c>
      <c r="S7562" s="1">
        <f>SUMIFS(I:I,C:C,C7562)</f>
        <v>57542997.559999913</v>
      </c>
      <c r="T7562" s="1" t="str">
        <f>INDEX(F:F,MATCH(ecommerce_10000[[#This Row],[TotalAmount]],I:I,0))</f>
        <v>Giza</v>
      </c>
    </row>
    <row r="7563" spans="1:20" x14ac:dyDescent="0.3">
      <c r="A7563" s="1" t="s">
        <v>7607</v>
      </c>
      <c r="B7563" s="1" t="s">
        <v>65</v>
      </c>
      <c r="C7563" s="1" t="s">
        <v>20</v>
      </c>
      <c r="D7563" s="1" t="s">
        <v>66</v>
      </c>
      <c r="E7563" s="1" t="s">
        <v>47</v>
      </c>
      <c r="F7563" s="1" t="s">
        <v>28</v>
      </c>
      <c r="G7563">
        <v>13897.55</v>
      </c>
      <c r="H7563">
        <v>5</v>
      </c>
      <c r="I7563">
        <v>69487.75</v>
      </c>
      <c r="J7563">
        <v>3.88</v>
      </c>
      <c r="K7563">
        <v>441</v>
      </c>
      <c r="L7563" s="2">
        <v>45534</v>
      </c>
      <c r="O7563" t="str">
        <f>IF(ecommerce_10000[[#This Row],[Platform]]="Souq","sq",ecommerce_10000[[#This Row],[Platform]])</f>
        <v>Amazon</v>
      </c>
      <c r="P7563" t="str">
        <f>IF(E7563="Souq","sq",IF(E7563="Jumia","Jum",E7563))</f>
        <v>Amazon</v>
      </c>
      <c r="Q7563">
        <f>VLOOKUP(ecommerce_10000[[#This Row],[City]],F:I,4,FALSE)</f>
        <v>26648.76</v>
      </c>
      <c r="R7563" s="1">
        <f>SUMIF(C:C,ecommerce_10000[[#This Row],[Category]],I:I)</f>
        <v>91504159.730000004</v>
      </c>
      <c r="S7563" s="1">
        <f>SUMIFS(I:I,C:C,C7563)</f>
        <v>91504159.730000004</v>
      </c>
      <c r="T7563" s="1" t="str">
        <f>INDEX(F:F,MATCH(ecommerce_10000[[#This Row],[TotalAmount]],I:I,0))</f>
        <v>Casablanca</v>
      </c>
    </row>
    <row r="7564" spans="1:20" x14ac:dyDescent="0.3">
      <c r="A7564" s="1" t="s">
        <v>7608</v>
      </c>
      <c r="B7564" s="1" t="s">
        <v>43</v>
      </c>
      <c r="C7564" s="1" t="s">
        <v>44</v>
      </c>
      <c r="D7564" s="1" t="s">
        <v>45</v>
      </c>
      <c r="E7564" s="1" t="s">
        <v>22</v>
      </c>
      <c r="F7564" s="1" t="s">
        <v>17</v>
      </c>
      <c r="G7564">
        <v>7180.79</v>
      </c>
      <c r="H7564">
        <v>4</v>
      </c>
      <c r="I7564">
        <v>28723.16</v>
      </c>
      <c r="J7564">
        <v>4.04</v>
      </c>
      <c r="K7564">
        <v>2640</v>
      </c>
      <c r="L7564" s="2">
        <v>45382</v>
      </c>
      <c r="O7564" t="str">
        <f>IF(ecommerce_10000[[#This Row],[Platform]]="Souq","sq",ecommerce_10000[[#This Row],[Platform]])</f>
        <v>Jumia</v>
      </c>
      <c r="P7564" t="str">
        <f>IF(E7564="Souq","sq",IF(E7564="Jumia","Jum",E7564))</f>
        <v>Jum</v>
      </c>
      <c r="Q7564">
        <f>VLOOKUP(ecommerce_10000[[#This Row],[City]],F:I,4,FALSE)</f>
        <v>16284.02</v>
      </c>
      <c r="R7564" s="1">
        <f>SUMIF(C:C,ecommerce_10000[[#This Row],[Category]],I:I)</f>
        <v>31420413.200000018</v>
      </c>
      <c r="S7564" s="1">
        <f>SUMIFS(I:I,C:C,C7564)</f>
        <v>31420413.200000018</v>
      </c>
      <c r="T7564" s="1" t="str">
        <f>INDEX(F:F,MATCH(ecommerce_10000[[#This Row],[TotalAmount]],I:I,0))</f>
        <v>Cairo</v>
      </c>
    </row>
    <row r="7565" spans="1:20" x14ac:dyDescent="0.3">
      <c r="A7565" s="1" t="s">
        <v>7609</v>
      </c>
      <c r="B7565" s="1" t="s">
        <v>43</v>
      </c>
      <c r="C7565" s="1" t="s">
        <v>44</v>
      </c>
      <c r="D7565" s="1" t="s">
        <v>45</v>
      </c>
      <c r="E7565" s="1" t="s">
        <v>47</v>
      </c>
      <c r="F7565" s="1" t="s">
        <v>28</v>
      </c>
      <c r="G7565">
        <v>19362.13</v>
      </c>
      <c r="H7565">
        <v>3</v>
      </c>
      <c r="I7565">
        <v>58086.39</v>
      </c>
      <c r="J7565">
        <v>2.46</v>
      </c>
      <c r="K7565">
        <v>4998</v>
      </c>
      <c r="L7565" s="2">
        <v>45515</v>
      </c>
      <c r="O7565" t="str">
        <f>IF(ecommerce_10000[[#This Row],[Platform]]="Souq","sq",ecommerce_10000[[#This Row],[Platform]])</f>
        <v>Amazon</v>
      </c>
      <c r="P7565" t="str">
        <f>IF(E7565="Souq","sq",IF(E7565="Jumia","Jum",E7565))</f>
        <v>Amazon</v>
      </c>
      <c r="Q7565">
        <f>VLOOKUP(ecommerce_10000[[#This Row],[City]],F:I,4,FALSE)</f>
        <v>26648.76</v>
      </c>
      <c r="R7565" s="1">
        <f>SUMIF(C:C,ecommerce_10000[[#This Row],[Category]],I:I)</f>
        <v>31420413.200000018</v>
      </c>
      <c r="S7565" s="1">
        <f>SUMIFS(I:I,C:C,C7565)</f>
        <v>31420413.200000018</v>
      </c>
      <c r="T7565" s="1" t="str">
        <f>INDEX(F:F,MATCH(ecommerce_10000[[#This Row],[TotalAmount]],I:I,0))</f>
        <v>Casablanca</v>
      </c>
    </row>
    <row r="7566" spans="1:20" x14ac:dyDescent="0.3">
      <c r="A7566" s="1" t="s">
        <v>7610</v>
      </c>
      <c r="B7566" s="1" t="s">
        <v>49</v>
      </c>
      <c r="C7566" s="1" t="s">
        <v>14</v>
      </c>
      <c r="D7566" s="1" t="s">
        <v>50</v>
      </c>
      <c r="E7566" s="1" t="s">
        <v>47</v>
      </c>
      <c r="F7566" s="1" t="s">
        <v>40</v>
      </c>
      <c r="G7566">
        <v>15811.88</v>
      </c>
      <c r="H7566">
        <v>3</v>
      </c>
      <c r="I7566">
        <v>47435.64</v>
      </c>
      <c r="J7566">
        <v>3.64</v>
      </c>
      <c r="K7566">
        <v>4230</v>
      </c>
      <c r="L7566" s="2">
        <v>45600</v>
      </c>
      <c r="O7566" t="str">
        <f>IF(ecommerce_10000[[#This Row],[Platform]]="Souq","sq",ecommerce_10000[[#This Row],[Platform]])</f>
        <v>Amazon</v>
      </c>
      <c r="P7566" t="str">
        <f>IF(E7566="Souq","sq",IF(E7566="Jumia","Jum",E7566))</f>
        <v>Amazon</v>
      </c>
      <c r="Q7566">
        <f>VLOOKUP(ecommerce_10000[[#This Row],[City]],F:I,4,FALSE)</f>
        <v>99349.3</v>
      </c>
      <c r="R7566" s="1">
        <f>SUMIF(C:C,ecommerce_10000[[#This Row],[Category]],I:I)</f>
        <v>92327183.770000085</v>
      </c>
      <c r="S7566" s="1">
        <f>SUMIFS(I:I,C:C,C7566)</f>
        <v>92327183.770000085</v>
      </c>
      <c r="T7566" s="1" t="str">
        <f>INDEX(F:F,MATCH(ecommerce_10000[[#This Row],[TotalAmount]],I:I,0))</f>
        <v>Riyadh</v>
      </c>
    </row>
    <row r="7567" spans="1:20" x14ac:dyDescent="0.3">
      <c r="A7567" s="1" t="s">
        <v>7611</v>
      </c>
      <c r="B7567" s="1" t="s">
        <v>43</v>
      </c>
      <c r="C7567" s="1" t="s">
        <v>44</v>
      </c>
      <c r="D7567" s="1" t="s">
        <v>45</v>
      </c>
      <c r="E7567" s="1" t="s">
        <v>22</v>
      </c>
      <c r="F7567" s="1" t="s">
        <v>40</v>
      </c>
      <c r="G7567">
        <v>3045.9</v>
      </c>
      <c r="H7567">
        <v>2</v>
      </c>
      <c r="I7567">
        <v>6091.8</v>
      </c>
      <c r="J7567">
        <v>3.82</v>
      </c>
      <c r="K7567">
        <v>2932</v>
      </c>
      <c r="L7567" s="2">
        <v>45648</v>
      </c>
      <c r="O7567" t="str">
        <f>IF(ecommerce_10000[[#This Row],[Platform]]="Souq","sq",ecommerce_10000[[#This Row],[Platform]])</f>
        <v>Jumia</v>
      </c>
      <c r="P7567" t="str">
        <f>IF(E7567="Souq","sq",IF(E7567="Jumia","Jum",E7567))</f>
        <v>Jum</v>
      </c>
      <c r="Q7567">
        <f>VLOOKUP(ecommerce_10000[[#This Row],[City]],F:I,4,FALSE)</f>
        <v>99349.3</v>
      </c>
      <c r="R7567" s="1">
        <f>SUMIF(C:C,ecommerce_10000[[#This Row],[Category]],I:I)</f>
        <v>31420413.200000018</v>
      </c>
      <c r="S7567" s="1">
        <f>SUMIFS(I:I,C:C,C7567)</f>
        <v>31420413.200000018</v>
      </c>
      <c r="T7567" s="1" t="str">
        <f>INDEX(F:F,MATCH(ecommerce_10000[[#This Row],[TotalAmount]],I:I,0))</f>
        <v>Riyadh</v>
      </c>
    </row>
    <row r="7568" spans="1:20" x14ac:dyDescent="0.3">
      <c r="A7568" s="1" t="s">
        <v>7612</v>
      </c>
      <c r="B7568" s="1" t="s">
        <v>30</v>
      </c>
      <c r="C7568" s="1" t="s">
        <v>31</v>
      </c>
      <c r="D7568" s="1" t="s">
        <v>32</v>
      </c>
      <c r="E7568" s="1" t="s">
        <v>22</v>
      </c>
      <c r="F7568" s="1" t="s">
        <v>40</v>
      </c>
      <c r="G7568">
        <v>5612.32</v>
      </c>
      <c r="H7568">
        <v>3</v>
      </c>
      <c r="I7568">
        <v>16836.96</v>
      </c>
      <c r="J7568">
        <v>1.28</v>
      </c>
      <c r="K7568">
        <v>2144</v>
      </c>
      <c r="L7568" s="2">
        <v>45489</v>
      </c>
      <c r="O7568" t="str">
        <f>IF(ecommerce_10000[[#This Row],[Platform]]="Souq","sq",ecommerce_10000[[#This Row],[Platform]])</f>
        <v>Jumia</v>
      </c>
      <c r="P7568" t="str">
        <f>IF(E7568="Souq","sq",IF(E7568="Jumia","Jum",E7568))</f>
        <v>Jum</v>
      </c>
      <c r="Q7568">
        <f>VLOOKUP(ecommerce_10000[[#This Row],[City]],F:I,4,FALSE)</f>
        <v>99349.3</v>
      </c>
      <c r="R7568" s="1">
        <f>SUMIF(C:C,ecommerce_10000[[#This Row],[Category]],I:I)</f>
        <v>57542997.559999913</v>
      </c>
      <c r="S7568" s="1">
        <f>SUMIFS(I:I,C:C,C7568)</f>
        <v>57542997.559999913</v>
      </c>
      <c r="T7568" s="1" t="str">
        <f>INDEX(F:F,MATCH(ecommerce_10000[[#This Row],[TotalAmount]],I:I,0))</f>
        <v>Riyadh</v>
      </c>
    </row>
    <row r="7569" spans="1:20" x14ac:dyDescent="0.3">
      <c r="A7569" s="1" t="s">
        <v>7613</v>
      </c>
      <c r="B7569" s="1" t="s">
        <v>19</v>
      </c>
      <c r="C7569" s="1" t="s">
        <v>20</v>
      </c>
      <c r="D7569" s="1" t="s">
        <v>21</v>
      </c>
      <c r="E7569" s="1" t="s">
        <v>16</v>
      </c>
      <c r="F7569" s="1" t="s">
        <v>33</v>
      </c>
      <c r="G7569">
        <v>579.66999999999996</v>
      </c>
      <c r="H7569">
        <v>3</v>
      </c>
      <c r="I7569">
        <v>1739.01</v>
      </c>
      <c r="J7569">
        <v>3.31</v>
      </c>
      <c r="K7569">
        <v>502</v>
      </c>
      <c r="L7569" s="2">
        <v>45592</v>
      </c>
      <c r="O7569" t="str">
        <f>IF(ecommerce_10000[[#This Row],[Platform]]="Souq","sq",ecommerce_10000[[#This Row],[Platform]])</f>
        <v>sq</v>
      </c>
      <c r="P7569" t="str">
        <f>IF(E7569="Souq","sq",IF(E7569="Jumia","Jum",E7569))</f>
        <v>sq</v>
      </c>
      <c r="Q7569">
        <f>VLOOKUP(ecommerce_10000[[#This Row],[City]],F:I,4,FALSE)</f>
        <v>3665.44</v>
      </c>
      <c r="R7569" s="1">
        <f>SUMIF(C:C,ecommerce_10000[[#This Row],[Category]],I:I)</f>
        <v>91504159.730000004</v>
      </c>
      <c r="S7569" s="1">
        <f>SUMIFS(I:I,C:C,C7569)</f>
        <v>91504159.730000004</v>
      </c>
      <c r="T7569" s="1" t="str">
        <f>INDEX(F:F,MATCH(ecommerce_10000[[#This Row],[TotalAmount]],I:I,0))</f>
        <v>Dubai</v>
      </c>
    </row>
    <row r="7570" spans="1:20" x14ac:dyDescent="0.3">
      <c r="A7570" s="1" t="s">
        <v>7614</v>
      </c>
      <c r="B7570" s="1" t="s">
        <v>30</v>
      </c>
      <c r="C7570" s="1" t="s">
        <v>31</v>
      </c>
      <c r="D7570" s="1" t="s">
        <v>32</v>
      </c>
      <c r="E7570" s="1" t="s">
        <v>47</v>
      </c>
      <c r="F7570" s="1" t="s">
        <v>28</v>
      </c>
      <c r="G7570">
        <v>5993.3</v>
      </c>
      <c r="H7570">
        <v>2</v>
      </c>
      <c r="I7570">
        <v>11986.6</v>
      </c>
      <c r="J7570">
        <v>2.67</v>
      </c>
      <c r="K7570">
        <v>4170</v>
      </c>
      <c r="L7570" s="2">
        <v>45463</v>
      </c>
      <c r="O7570" t="str">
        <f>IF(ecommerce_10000[[#This Row],[Platform]]="Souq","sq",ecommerce_10000[[#This Row],[Platform]])</f>
        <v>Amazon</v>
      </c>
      <c r="P7570" t="str">
        <f>IF(E7570="Souq","sq",IF(E7570="Jumia","Jum",E7570))</f>
        <v>Amazon</v>
      </c>
      <c r="Q7570">
        <f>VLOOKUP(ecommerce_10000[[#This Row],[City]],F:I,4,FALSE)</f>
        <v>26648.76</v>
      </c>
      <c r="R7570" s="1">
        <f>SUMIF(C:C,ecommerce_10000[[#This Row],[Category]],I:I)</f>
        <v>57542997.559999913</v>
      </c>
      <c r="S7570" s="1">
        <f>SUMIFS(I:I,C:C,C7570)</f>
        <v>57542997.559999913</v>
      </c>
      <c r="T7570" s="1" t="str">
        <f>INDEX(F:F,MATCH(ecommerce_10000[[#This Row],[TotalAmount]],I:I,0))</f>
        <v>Casablanca</v>
      </c>
    </row>
    <row r="7571" spans="1:20" x14ac:dyDescent="0.3">
      <c r="A7571" s="1" t="s">
        <v>7615</v>
      </c>
      <c r="B7571" s="1" t="s">
        <v>38</v>
      </c>
      <c r="C7571" s="1" t="s">
        <v>20</v>
      </c>
      <c r="D7571" s="1" t="s">
        <v>39</v>
      </c>
      <c r="E7571" s="1" t="s">
        <v>16</v>
      </c>
      <c r="F7571" s="1" t="s">
        <v>40</v>
      </c>
      <c r="G7571">
        <v>111.4</v>
      </c>
      <c r="H7571">
        <v>2</v>
      </c>
      <c r="I7571">
        <v>222.8</v>
      </c>
      <c r="J7571">
        <v>3.4</v>
      </c>
      <c r="K7571">
        <v>637</v>
      </c>
      <c r="L7571" s="2">
        <v>45516</v>
      </c>
      <c r="O7571" t="str">
        <f>IF(ecommerce_10000[[#This Row],[Platform]]="Souq","sq",ecommerce_10000[[#This Row],[Platform]])</f>
        <v>sq</v>
      </c>
      <c r="P7571" t="str">
        <f>IF(E7571="Souq","sq",IF(E7571="Jumia","Jum",E7571))</f>
        <v>sq</v>
      </c>
      <c r="Q7571">
        <f>VLOOKUP(ecommerce_10000[[#This Row],[City]],F:I,4,FALSE)</f>
        <v>99349.3</v>
      </c>
      <c r="R7571" s="1">
        <f>SUMIF(C:C,ecommerce_10000[[#This Row],[Category]],I:I)</f>
        <v>91504159.730000004</v>
      </c>
      <c r="S7571" s="1">
        <f>SUMIFS(I:I,C:C,C7571)</f>
        <v>91504159.730000004</v>
      </c>
      <c r="T7571" s="1" t="str">
        <f>INDEX(F:F,MATCH(ecommerce_10000[[#This Row],[TotalAmount]],I:I,0))</f>
        <v>Riyadh</v>
      </c>
    </row>
    <row r="7572" spans="1:20" x14ac:dyDescent="0.3">
      <c r="A7572" s="1" t="s">
        <v>7616</v>
      </c>
      <c r="B7572" s="1" t="s">
        <v>43</v>
      </c>
      <c r="C7572" s="1" t="s">
        <v>44</v>
      </c>
      <c r="D7572" s="1" t="s">
        <v>45</v>
      </c>
      <c r="E7572" s="1" t="s">
        <v>22</v>
      </c>
      <c r="F7572" s="1" t="s">
        <v>28</v>
      </c>
      <c r="G7572">
        <v>12050.84</v>
      </c>
      <c r="H7572">
        <v>2</v>
      </c>
      <c r="I7572">
        <v>24101.68</v>
      </c>
      <c r="J7572">
        <v>3.56</v>
      </c>
      <c r="K7572">
        <v>1813</v>
      </c>
      <c r="L7572" s="2">
        <v>45398</v>
      </c>
      <c r="O7572" t="str">
        <f>IF(ecommerce_10000[[#This Row],[Platform]]="Souq","sq",ecommerce_10000[[#This Row],[Platform]])</f>
        <v>Jumia</v>
      </c>
      <c r="P7572" t="str">
        <f>IF(E7572="Souq","sq",IF(E7572="Jumia","Jum",E7572))</f>
        <v>Jum</v>
      </c>
      <c r="Q7572">
        <f>VLOOKUP(ecommerce_10000[[#This Row],[City]],F:I,4,FALSE)</f>
        <v>26648.76</v>
      </c>
      <c r="R7572" s="1">
        <f>SUMIF(C:C,ecommerce_10000[[#This Row],[Category]],I:I)</f>
        <v>31420413.200000018</v>
      </c>
      <c r="S7572" s="1">
        <f>SUMIFS(I:I,C:C,C7572)</f>
        <v>31420413.200000018</v>
      </c>
      <c r="T7572" s="1" t="str">
        <f>INDEX(F:F,MATCH(ecommerce_10000[[#This Row],[TotalAmount]],I:I,0))</f>
        <v>Casablanca</v>
      </c>
    </row>
    <row r="7573" spans="1:20" x14ac:dyDescent="0.3">
      <c r="A7573" s="1" t="s">
        <v>7617</v>
      </c>
      <c r="B7573" s="1" t="s">
        <v>25</v>
      </c>
      <c r="C7573" s="1" t="s">
        <v>26</v>
      </c>
      <c r="D7573" s="1" t="s">
        <v>27</v>
      </c>
      <c r="E7573" s="1" t="s">
        <v>47</v>
      </c>
      <c r="F7573" s="1" t="s">
        <v>23</v>
      </c>
      <c r="G7573">
        <v>6789.66</v>
      </c>
      <c r="H7573">
        <v>3</v>
      </c>
      <c r="I7573">
        <v>20368.98</v>
      </c>
      <c r="J7573">
        <v>3.76</v>
      </c>
      <c r="K7573">
        <v>3275</v>
      </c>
      <c r="L7573" s="2">
        <v>45477</v>
      </c>
      <c r="O7573" t="str">
        <f>IF(ecommerce_10000[[#This Row],[Platform]]="Souq","sq",ecommerce_10000[[#This Row],[Platform]])</f>
        <v>Amazon</v>
      </c>
      <c r="P7573" t="str">
        <f>IF(E7573="Souq","sq",IF(E7573="Jumia","Jum",E7573))</f>
        <v>Amazon</v>
      </c>
      <c r="Q7573">
        <f>VLOOKUP(ecommerce_10000[[#This Row],[City]],F:I,4,FALSE)</f>
        <v>13290.4</v>
      </c>
      <c r="R7573" s="1">
        <f>SUMIF(C:C,ecommerce_10000[[#This Row],[Category]],I:I)</f>
        <v>29200970.130000021</v>
      </c>
      <c r="S7573" s="1">
        <f>SUMIFS(I:I,C:C,C7573)</f>
        <v>29200970.130000021</v>
      </c>
      <c r="T7573" s="1" t="str">
        <f>INDEX(F:F,MATCH(ecommerce_10000[[#This Row],[TotalAmount]],I:I,0))</f>
        <v>Alexandria</v>
      </c>
    </row>
    <row r="7574" spans="1:20" x14ac:dyDescent="0.3">
      <c r="A7574" s="1" t="s">
        <v>7618</v>
      </c>
      <c r="B7574" s="1" t="s">
        <v>49</v>
      </c>
      <c r="C7574" s="1" t="s">
        <v>14</v>
      </c>
      <c r="D7574" s="1" t="s">
        <v>50</v>
      </c>
      <c r="E7574" s="1" t="s">
        <v>22</v>
      </c>
      <c r="F7574" s="1" t="s">
        <v>28</v>
      </c>
      <c r="G7574">
        <v>5193.26</v>
      </c>
      <c r="H7574">
        <v>3</v>
      </c>
      <c r="I7574">
        <v>15579.78</v>
      </c>
      <c r="J7574">
        <v>2.09</v>
      </c>
      <c r="K7574">
        <v>4827</v>
      </c>
      <c r="L7574" s="2">
        <v>45528</v>
      </c>
      <c r="O7574" t="str">
        <f>IF(ecommerce_10000[[#This Row],[Platform]]="Souq","sq",ecommerce_10000[[#This Row],[Platform]])</f>
        <v>Jumia</v>
      </c>
      <c r="P7574" t="str">
        <f>IF(E7574="Souq","sq",IF(E7574="Jumia","Jum",E7574))</f>
        <v>Jum</v>
      </c>
      <c r="Q7574">
        <f>VLOOKUP(ecommerce_10000[[#This Row],[City]],F:I,4,FALSE)</f>
        <v>26648.76</v>
      </c>
      <c r="R7574" s="1">
        <f>SUMIF(C:C,ecommerce_10000[[#This Row],[Category]],I:I)</f>
        <v>92327183.770000085</v>
      </c>
      <c r="S7574" s="1">
        <f>SUMIFS(I:I,C:C,C7574)</f>
        <v>92327183.770000085</v>
      </c>
      <c r="T7574" s="1" t="str">
        <f>INDEX(F:F,MATCH(ecommerce_10000[[#This Row],[TotalAmount]],I:I,0))</f>
        <v>Casablanca</v>
      </c>
    </row>
    <row r="7575" spans="1:20" x14ac:dyDescent="0.3">
      <c r="A7575" s="1" t="s">
        <v>7619</v>
      </c>
      <c r="B7575" s="1" t="s">
        <v>25</v>
      </c>
      <c r="C7575" s="1" t="s">
        <v>26</v>
      </c>
      <c r="D7575" s="1" t="s">
        <v>27</v>
      </c>
      <c r="E7575" s="1" t="s">
        <v>16</v>
      </c>
      <c r="F7575" s="1" t="s">
        <v>23</v>
      </c>
      <c r="G7575">
        <v>11936.08</v>
      </c>
      <c r="H7575">
        <v>1</v>
      </c>
      <c r="I7575">
        <v>11936.08</v>
      </c>
      <c r="J7575">
        <v>1.88</v>
      </c>
      <c r="K7575">
        <v>3591</v>
      </c>
      <c r="L7575" s="2">
        <v>45402</v>
      </c>
      <c r="O7575" t="str">
        <f>IF(ecommerce_10000[[#This Row],[Platform]]="Souq","sq",ecommerce_10000[[#This Row],[Platform]])</f>
        <v>sq</v>
      </c>
      <c r="P7575" t="str">
        <f>IF(E7575="Souq","sq",IF(E7575="Jumia","Jum",E7575))</f>
        <v>sq</v>
      </c>
      <c r="Q7575">
        <f>VLOOKUP(ecommerce_10000[[#This Row],[City]],F:I,4,FALSE)</f>
        <v>13290.4</v>
      </c>
      <c r="R7575" s="1">
        <f>SUMIF(C:C,ecommerce_10000[[#This Row],[Category]],I:I)</f>
        <v>29200970.130000021</v>
      </c>
      <c r="S7575" s="1">
        <f>SUMIFS(I:I,C:C,C7575)</f>
        <v>29200970.130000021</v>
      </c>
      <c r="T7575" s="1" t="str">
        <f>INDEX(F:F,MATCH(ecommerce_10000[[#This Row],[TotalAmount]],I:I,0))</f>
        <v>Alexandria</v>
      </c>
    </row>
    <row r="7576" spans="1:20" x14ac:dyDescent="0.3">
      <c r="A7576" s="1" t="s">
        <v>7620</v>
      </c>
      <c r="B7576" s="1" t="s">
        <v>35</v>
      </c>
      <c r="C7576" s="1" t="s">
        <v>14</v>
      </c>
      <c r="D7576" s="1" t="s">
        <v>36</v>
      </c>
      <c r="E7576" s="1" t="s">
        <v>16</v>
      </c>
      <c r="F7576" s="1" t="s">
        <v>62</v>
      </c>
      <c r="G7576">
        <v>6107.54</v>
      </c>
      <c r="H7576">
        <v>4</v>
      </c>
      <c r="I7576">
        <v>24430.16</v>
      </c>
      <c r="J7576">
        <v>4.53</v>
      </c>
      <c r="K7576">
        <v>2090</v>
      </c>
      <c r="L7576" s="2">
        <v>45448</v>
      </c>
      <c r="O7576" t="str">
        <f>IF(ecommerce_10000[[#This Row],[Platform]]="Souq","sq",ecommerce_10000[[#This Row],[Platform]])</f>
        <v>sq</v>
      </c>
      <c r="P7576" t="str">
        <f>IF(E7576="Souq","sq",IF(E7576="Jumia","Jum",E7576))</f>
        <v>sq</v>
      </c>
      <c r="Q7576">
        <f>VLOOKUP(ecommerce_10000[[#This Row],[City]],F:I,4,FALSE)</f>
        <v>27872.98</v>
      </c>
      <c r="R7576" s="1">
        <f>SUMIF(C:C,ecommerce_10000[[#This Row],[Category]],I:I)</f>
        <v>92327183.770000085</v>
      </c>
      <c r="S7576" s="1">
        <f>SUMIFS(I:I,C:C,C7576)</f>
        <v>92327183.770000085</v>
      </c>
      <c r="T7576" s="1" t="str">
        <f>INDEX(F:F,MATCH(ecommerce_10000[[#This Row],[TotalAmount]],I:I,0))</f>
        <v>Giza</v>
      </c>
    </row>
    <row r="7577" spans="1:20" x14ac:dyDescent="0.3">
      <c r="A7577" s="1" t="s">
        <v>7621</v>
      </c>
      <c r="B7577" s="1" t="s">
        <v>49</v>
      </c>
      <c r="C7577" s="1" t="s">
        <v>14</v>
      </c>
      <c r="D7577" s="1" t="s">
        <v>50</v>
      </c>
      <c r="E7577" s="1" t="s">
        <v>16</v>
      </c>
      <c r="F7577" s="1" t="s">
        <v>33</v>
      </c>
      <c r="G7577">
        <v>19321.82</v>
      </c>
      <c r="H7577">
        <v>3</v>
      </c>
      <c r="I7577">
        <v>57965.46</v>
      </c>
      <c r="J7577">
        <v>2.54</v>
      </c>
      <c r="K7577">
        <v>1227</v>
      </c>
      <c r="L7577" s="2">
        <v>45317</v>
      </c>
      <c r="O7577" t="str">
        <f>IF(ecommerce_10000[[#This Row],[Platform]]="Souq","sq",ecommerce_10000[[#This Row],[Platform]])</f>
        <v>sq</v>
      </c>
      <c r="P7577" t="str">
        <f>IF(E7577="Souq","sq",IF(E7577="Jumia","Jum",E7577))</f>
        <v>sq</v>
      </c>
      <c r="Q7577">
        <f>VLOOKUP(ecommerce_10000[[#This Row],[City]],F:I,4,FALSE)</f>
        <v>3665.44</v>
      </c>
      <c r="R7577" s="1">
        <f>SUMIF(C:C,ecommerce_10000[[#This Row],[Category]],I:I)</f>
        <v>92327183.770000085</v>
      </c>
      <c r="S7577" s="1">
        <f>SUMIFS(I:I,C:C,C7577)</f>
        <v>92327183.770000085</v>
      </c>
      <c r="T7577" s="1" t="str">
        <f>INDEX(F:F,MATCH(ecommerce_10000[[#This Row],[TotalAmount]],I:I,0))</f>
        <v>Dubai</v>
      </c>
    </row>
    <row r="7578" spans="1:20" x14ac:dyDescent="0.3">
      <c r="A7578" s="1" t="s">
        <v>7622</v>
      </c>
      <c r="B7578" s="1" t="s">
        <v>35</v>
      </c>
      <c r="C7578" s="1" t="s">
        <v>14</v>
      </c>
      <c r="D7578" s="1" t="s">
        <v>36</v>
      </c>
      <c r="E7578" s="1" t="s">
        <v>47</v>
      </c>
      <c r="F7578" s="1" t="s">
        <v>33</v>
      </c>
      <c r="G7578">
        <v>14235.99</v>
      </c>
      <c r="H7578">
        <v>5</v>
      </c>
      <c r="I7578">
        <v>71179.95</v>
      </c>
      <c r="J7578">
        <v>4.32</v>
      </c>
      <c r="K7578">
        <v>2870</v>
      </c>
      <c r="L7578" s="2">
        <v>45456</v>
      </c>
      <c r="O7578" t="str">
        <f>IF(ecommerce_10000[[#This Row],[Platform]]="Souq","sq",ecommerce_10000[[#This Row],[Platform]])</f>
        <v>Amazon</v>
      </c>
      <c r="P7578" t="str">
        <f>IF(E7578="Souq","sq",IF(E7578="Jumia","Jum",E7578))</f>
        <v>Amazon</v>
      </c>
      <c r="Q7578">
        <f>VLOOKUP(ecommerce_10000[[#This Row],[City]],F:I,4,FALSE)</f>
        <v>3665.44</v>
      </c>
      <c r="R7578" s="1">
        <f>SUMIF(C:C,ecommerce_10000[[#This Row],[Category]],I:I)</f>
        <v>92327183.770000085</v>
      </c>
      <c r="S7578" s="1">
        <f>SUMIFS(I:I,C:C,C7578)</f>
        <v>92327183.770000085</v>
      </c>
      <c r="T7578" s="1" t="str">
        <f>INDEX(F:F,MATCH(ecommerce_10000[[#This Row],[TotalAmount]],I:I,0))</f>
        <v>Dubai</v>
      </c>
    </row>
    <row r="7579" spans="1:20" x14ac:dyDescent="0.3">
      <c r="A7579" s="1" t="s">
        <v>7623</v>
      </c>
      <c r="B7579" s="1" t="s">
        <v>25</v>
      </c>
      <c r="C7579" s="1" t="s">
        <v>26</v>
      </c>
      <c r="D7579" s="1" t="s">
        <v>27</v>
      </c>
      <c r="E7579" s="1" t="s">
        <v>47</v>
      </c>
      <c r="F7579" s="1" t="s">
        <v>33</v>
      </c>
      <c r="G7579">
        <v>19609.39</v>
      </c>
      <c r="H7579">
        <v>1</v>
      </c>
      <c r="I7579">
        <v>19609.39</v>
      </c>
      <c r="J7579">
        <v>1.23</v>
      </c>
      <c r="K7579">
        <v>4682</v>
      </c>
      <c r="L7579" s="2">
        <v>45332</v>
      </c>
      <c r="O7579" t="str">
        <f>IF(ecommerce_10000[[#This Row],[Platform]]="Souq","sq",ecommerce_10000[[#This Row],[Platform]])</f>
        <v>Amazon</v>
      </c>
      <c r="P7579" t="str">
        <f>IF(E7579="Souq","sq",IF(E7579="Jumia","Jum",E7579))</f>
        <v>Amazon</v>
      </c>
      <c r="Q7579">
        <f>VLOOKUP(ecommerce_10000[[#This Row],[City]],F:I,4,FALSE)</f>
        <v>3665.44</v>
      </c>
      <c r="R7579" s="1">
        <f>SUMIF(C:C,ecommerce_10000[[#This Row],[Category]],I:I)</f>
        <v>29200970.130000021</v>
      </c>
      <c r="S7579" s="1">
        <f>SUMIFS(I:I,C:C,C7579)</f>
        <v>29200970.130000021</v>
      </c>
      <c r="T7579" s="1" t="str">
        <f>INDEX(F:F,MATCH(ecommerce_10000[[#This Row],[TotalAmount]],I:I,0))</f>
        <v>Dubai</v>
      </c>
    </row>
    <row r="7580" spans="1:20" x14ac:dyDescent="0.3">
      <c r="A7580" s="1" t="s">
        <v>7624</v>
      </c>
      <c r="B7580" s="1" t="s">
        <v>65</v>
      </c>
      <c r="C7580" s="1" t="s">
        <v>20</v>
      </c>
      <c r="D7580" s="1" t="s">
        <v>66</v>
      </c>
      <c r="E7580" s="1" t="s">
        <v>16</v>
      </c>
      <c r="F7580" s="1" t="s">
        <v>23</v>
      </c>
      <c r="G7580">
        <v>18211.62</v>
      </c>
      <c r="H7580">
        <v>3</v>
      </c>
      <c r="I7580">
        <v>54634.86</v>
      </c>
      <c r="J7580">
        <v>1.03</v>
      </c>
      <c r="K7580">
        <v>1856</v>
      </c>
      <c r="L7580" s="2">
        <v>45563</v>
      </c>
      <c r="O7580" t="str">
        <f>IF(ecommerce_10000[[#This Row],[Platform]]="Souq","sq",ecommerce_10000[[#This Row],[Platform]])</f>
        <v>sq</v>
      </c>
      <c r="P7580" t="str">
        <f>IF(E7580="Souq","sq",IF(E7580="Jumia","Jum",E7580))</f>
        <v>sq</v>
      </c>
      <c r="Q7580">
        <f>VLOOKUP(ecommerce_10000[[#This Row],[City]],F:I,4,FALSE)</f>
        <v>13290.4</v>
      </c>
      <c r="R7580" s="1">
        <f>SUMIF(C:C,ecommerce_10000[[#This Row],[Category]],I:I)</f>
        <v>91504159.730000004</v>
      </c>
      <c r="S7580" s="1">
        <f>SUMIFS(I:I,C:C,C7580)</f>
        <v>91504159.730000004</v>
      </c>
      <c r="T7580" s="1" t="str">
        <f>INDEX(F:F,MATCH(ecommerce_10000[[#This Row],[TotalAmount]],I:I,0))</f>
        <v>Alexandria</v>
      </c>
    </row>
    <row r="7581" spans="1:20" x14ac:dyDescent="0.3">
      <c r="A7581" s="1" t="s">
        <v>7625</v>
      </c>
      <c r="B7581" s="1" t="s">
        <v>30</v>
      </c>
      <c r="C7581" s="1" t="s">
        <v>31</v>
      </c>
      <c r="D7581" s="1" t="s">
        <v>32</v>
      </c>
      <c r="E7581" s="1" t="s">
        <v>22</v>
      </c>
      <c r="F7581" s="1" t="s">
        <v>33</v>
      </c>
      <c r="G7581">
        <v>13718.43</v>
      </c>
      <c r="H7581">
        <v>1</v>
      </c>
      <c r="I7581">
        <v>13718.43</v>
      </c>
      <c r="J7581">
        <v>4.72</v>
      </c>
      <c r="K7581">
        <v>1117</v>
      </c>
      <c r="L7581" s="2">
        <v>45470</v>
      </c>
      <c r="O7581" t="str">
        <f>IF(ecommerce_10000[[#This Row],[Platform]]="Souq","sq",ecommerce_10000[[#This Row],[Platform]])</f>
        <v>Jumia</v>
      </c>
      <c r="P7581" t="str">
        <f>IF(E7581="Souq","sq",IF(E7581="Jumia","Jum",E7581))</f>
        <v>Jum</v>
      </c>
      <c r="Q7581">
        <f>VLOOKUP(ecommerce_10000[[#This Row],[City]],F:I,4,FALSE)</f>
        <v>3665.44</v>
      </c>
      <c r="R7581" s="1">
        <f>SUMIF(C:C,ecommerce_10000[[#This Row],[Category]],I:I)</f>
        <v>57542997.559999913</v>
      </c>
      <c r="S7581" s="1">
        <f>SUMIFS(I:I,C:C,C7581)</f>
        <v>57542997.559999913</v>
      </c>
      <c r="T7581" s="1" t="str">
        <f>INDEX(F:F,MATCH(ecommerce_10000[[#This Row],[TotalAmount]],I:I,0))</f>
        <v>Dubai</v>
      </c>
    </row>
    <row r="7582" spans="1:20" x14ac:dyDescent="0.3">
      <c r="A7582" s="1" t="s">
        <v>7626</v>
      </c>
      <c r="B7582" s="1" t="s">
        <v>19</v>
      </c>
      <c r="C7582" s="1" t="s">
        <v>20</v>
      </c>
      <c r="D7582" s="1" t="s">
        <v>21</v>
      </c>
      <c r="E7582" s="1" t="s">
        <v>22</v>
      </c>
      <c r="F7582" s="1" t="s">
        <v>33</v>
      </c>
      <c r="G7582">
        <v>6432.16</v>
      </c>
      <c r="H7582">
        <v>3</v>
      </c>
      <c r="I7582">
        <v>19296.48</v>
      </c>
      <c r="J7582">
        <v>2.75</v>
      </c>
      <c r="K7582">
        <v>3066</v>
      </c>
      <c r="L7582" s="2">
        <v>45378</v>
      </c>
      <c r="O7582" t="str">
        <f>IF(ecommerce_10000[[#This Row],[Platform]]="Souq","sq",ecommerce_10000[[#This Row],[Platform]])</f>
        <v>Jumia</v>
      </c>
      <c r="P7582" t="str">
        <f>IF(E7582="Souq","sq",IF(E7582="Jumia","Jum",E7582))</f>
        <v>Jum</v>
      </c>
      <c r="Q7582">
        <f>VLOOKUP(ecommerce_10000[[#This Row],[City]],F:I,4,FALSE)</f>
        <v>3665.44</v>
      </c>
      <c r="R7582" s="1">
        <f>SUMIF(C:C,ecommerce_10000[[#This Row],[Category]],I:I)</f>
        <v>91504159.730000004</v>
      </c>
      <c r="S7582" s="1">
        <f>SUMIFS(I:I,C:C,C7582)</f>
        <v>91504159.730000004</v>
      </c>
      <c r="T7582" s="1" t="str">
        <f>INDEX(F:F,MATCH(ecommerce_10000[[#This Row],[TotalAmount]],I:I,0))</f>
        <v>Dubai</v>
      </c>
    </row>
    <row r="7583" spans="1:20" x14ac:dyDescent="0.3">
      <c r="A7583" s="1" t="s">
        <v>7627</v>
      </c>
      <c r="B7583" s="1" t="s">
        <v>49</v>
      </c>
      <c r="C7583" s="1" t="s">
        <v>14</v>
      </c>
      <c r="D7583" s="1" t="s">
        <v>50</v>
      </c>
      <c r="E7583" s="1" t="s">
        <v>47</v>
      </c>
      <c r="F7583" s="1" t="s">
        <v>62</v>
      </c>
      <c r="G7583">
        <v>582.35</v>
      </c>
      <c r="H7583">
        <v>1</v>
      </c>
      <c r="I7583">
        <v>582.35</v>
      </c>
      <c r="J7583">
        <v>4.5599999999999996</v>
      </c>
      <c r="K7583">
        <v>1995</v>
      </c>
      <c r="L7583" s="2">
        <v>45539</v>
      </c>
      <c r="O7583" t="str">
        <f>IF(ecommerce_10000[[#This Row],[Platform]]="Souq","sq",ecommerce_10000[[#This Row],[Platform]])</f>
        <v>Amazon</v>
      </c>
      <c r="P7583" t="str">
        <f>IF(E7583="Souq","sq",IF(E7583="Jumia","Jum",E7583))</f>
        <v>Amazon</v>
      </c>
      <c r="Q7583">
        <f>VLOOKUP(ecommerce_10000[[#This Row],[City]],F:I,4,FALSE)</f>
        <v>27872.98</v>
      </c>
      <c r="R7583" s="1">
        <f>SUMIF(C:C,ecommerce_10000[[#This Row],[Category]],I:I)</f>
        <v>92327183.770000085</v>
      </c>
      <c r="S7583" s="1">
        <f>SUMIFS(I:I,C:C,C7583)</f>
        <v>92327183.770000085</v>
      </c>
      <c r="T7583" s="1" t="str">
        <f>INDEX(F:F,MATCH(ecommerce_10000[[#This Row],[TotalAmount]],I:I,0))</f>
        <v>Giza</v>
      </c>
    </row>
    <row r="7584" spans="1:20" x14ac:dyDescent="0.3">
      <c r="A7584" s="1" t="s">
        <v>7628</v>
      </c>
      <c r="B7584" s="1" t="s">
        <v>49</v>
      </c>
      <c r="C7584" s="1" t="s">
        <v>14</v>
      </c>
      <c r="D7584" s="1" t="s">
        <v>50</v>
      </c>
      <c r="E7584" s="1" t="s">
        <v>22</v>
      </c>
      <c r="F7584" s="1" t="s">
        <v>40</v>
      </c>
      <c r="G7584">
        <v>8342.42</v>
      </c>
      <c r="H7584">
        <v>4</v>
      </c>
      <c r="I7584">
        <v>33369.68</v>
      </c>
      <c r="J7584">
        <v>2.92</v>
      </c>
      <c r="K7584">
        <v>2560</v>
      </c>
      <c r="L7584" s="2">
        <v>45539</v>
      </c>
      <c r="O7584" t="str">
        <f>IF(ecommerce_10000[[#This Row],[Platform]]="Souq","sq",ecommerce_10000[[#This Row],[Platform]])</f>
        <v>Jumia</v>
      </c>
      <c r="P7584" t="str">
        <f>IF(E7584="Souq","sq",IF(E7584="Jumia","Jum",E7584))</f>
        <v>Jum</v>
      </c>
      <c r="Q7584">
        <f>VLOOKUP(ecommerce_10000[[#This Row],[City]],F:I,4,FALSE)</f>
        <v>99349.3</v>
      </c>
      <c r="R7584" s="1">
        <f>SUMIF(C:C,ecommerce_10000[[#This Row],[Category]],I:I)</f>
        <v>92327183.770000085</v>
      </c>
      <c r="S7584" s="1">
        <f>SUMIFS(I:I,C:C,C7584)</f>
        <v>92327183.770000085</v>
      </c>
      <c r="T7584" s="1" t="str">
        <f>INDEX(F:F,MATCH(ecommerce_10000[[#This Row],[TotalAmount]],I:I,0))</f>
        <v>Riyadh</v>
      </c>
    </row>
    <row r="7585" spans="1:20" x14ac:dyDescent="0.3">
      <c r="A7585" s="1" t="s">
        <v>7629</v>
      </c>
      <c r="B7585" s="1" t="s">
        <v>43</v>
      </c>
      <c r="C7585" s="1" t="s">
        <v>44</v>
      </c>
      <c r="D7585" s="1" t="s">
        <v>45</v>
      </c>
      <c r="E7585" s="1" t="s">
        <v>47</v>
      </c>
      <c r="F7585" s="1" t="s">
        <v>62</v>
      </c>
      <c r="G7585">
        <v>6286.91</v>
      </c>
      <c r="H7585">
        <v>1</v>
      </c>
      <c r="I7585">
        <v>6286.91</v>
      </c>
      <c r="J7585">
        <v>1.75</v>
      </c>
      <c r="K7585">
        <v>4320</v>
      </c>
      <c r="L7585" s="2">
        <v>45364</v>
      </c>
      <c r="O7585" t="str">
        <f>IF(ecommerce_10000[[#This Row],[Platform]]="Souq","sq",ecommerce_10000[[#This Row],[Platform]])</f>
        <v>Amazon</v>
      </c>
      <c r="P7585" t="str">
        <f>IF(E7585="Souq","sq",IF(E7585="Jumia","Jum",E7585))</f>
        <v>Amazon</v>
      </c>
      <c r="Q7585">
        <f>VLOOKUP(ecommerce_10000[[#This Row],[City]],F:I,4,FALSE)</f>
        <v>27872.98</v>
      </c>
      <c r="R7585" s="1">
        <f>SUMIF(C:C,ecommerce_10000[[#This Row],[Category]],I:I)</f>
        <v>31420413.200000018</v>
      </c>
      <c r="S7585" s="1">
        <f>SUMIFS(I:I,C:C,C7585)</f>
        <v>31420413.200000018</v>
      </c>
      <c r="T7585" s="1" t="str">
        <f>INDEX(F:F,MATCH(ecommerce_10000[[#This Row],[TotalAmount]],I:I,0))</f>
        <v>Giza</v>
      </c>
    </row>
    <row r="7586" spans="1:20" x14ac:dyDescent="0.3">
      <c r="A7586" s="1" t="s">
        <v>7630</v>
      </c>
      <c r="B7586" s="1" t="s">
        <v>65</v>
      </c>
      <c r="C7586" s="1" t="s">
        <v>20</v>
      </c>
      <c r="D7586" s="1" t="s">
        <v>66</v>
      </c>
      <c r="E7586" s="1" t="s">
        <v>16</v>
      </c>
      <c r="F7586" s="1" t="s">
        <v>33</v>
      </c>
      <c r="G7586">
        <v>18473.13</v>
      </c>
      <c r="H7586">
        <v>3</v>
      </c>
      <c r="I7586">
        <v>55419.39</v>
      </c>
      <c r="J7586">
        <v>4.7</v>
      </c>
      <c r="K7586">
        <v>2148</v>
      </c>
      <c r="L7586" s="2">
        <v>45358</v>
      </c>
      <c r="O7586" t="str">
        <f>IF(ecommerce_10000[[#This Row],[Platform]]="Souq","sq",ecommerce_10000[[#This Row],[Platform]])</f>
        <v>sq</v>
      </c>
      <c r="P7586" t="str">
        <f>IF(E7586="Souq","sq",IF(E7586="Jumia","Jum",E7586))</f>
        <v>sq</v>
      </c>
      <c r="Q7586">
        <f>VLOOKUP(ecommerce_10000[[#This Row],[City]],F:I,4,FALSE)</f>
        <v>3665.44</v>
      </c>
      <c r="R7586" s="1">
        <f>SUMIF(C:C,ecommerce_10000[[#This Row],[Category]],I:I)</f>
        <v>91504159.730000004</v>
      </c>
      <c r="S7586" s="1">
        <f>SUMIFS(I:I,C:C,C7586)</f>
        <v>91504159.730000004</v>
      </c>
      <c r="T7586" s="1" t="str">
        <f>INDEX(F:F,MATCH(ecommerce_10000[[#This Row],[TotalAmount]],I:I,0))</f>
        <v>Dubai</v>
      </c>
    </row>
    <row r="7587" spans="1:20" x14ac:dyDescent="0.3">
      <c r="A7587" s="1" t="s">
        <v>7631</v>
      </c>
      <c r="B7587" s="1" t="s">
        <v>30</v>
      </c>
      <c r="C7587" s="1" t="s">
        <v>31</v>
      </c>
      <c r="D7587" s="1" t="s">
        <v>32</v>
      </c>
      <c r="E7587" s="1" t="s">
        <v>22</v>
      </c>
      <c r="F7587" s="1" t="s">
        <v>62</v>
      </c>
      <c r="G7587">
        <v>16483.330000000002</v>
      </c>
      <c r="H7587">
        <v>5</v>
      </c>
      <c r="I7587">
        <v>82416.649999999994</v>
      </c>
      <c r="J7587">
        <v>4.6399999999999997</v>
      </c>
      <c r="K7587">
        <v>4227</v>
      </c>
      <c r="L7587" s="2">
        <v>45541</v>
      </c>
      <c r="O7587" t="str">
        <f>IF(ecommerce_10000[[#This Row],[Platform]]="Souq","sq",ecommerce_10000[[#This Row],[Platform]])</f>
        <v>Jumia</v>
      </c>
      <c r="P7587" t="str">
        <f>IF(E7587="Souq","sq",IF(E7587="Jumia","Jum",E7587))</f>
        <v>Jum</v>
      </c>
      <c r="Q7587">
        <f>VLOOKUP(ecommerce_10000[[#This Row],[City]],F:I,4,FALSE)</f>
        <v>27872.98</v>
      </c>
      <c r="R7587" s="1">
        <f>SUMIF(C:C,ecommerce_10000[[#This Row],[Category]],I:I)</f>
        <v>57542997.559999913</v>
      </c>
      <c r="S7587" s="1">
        <f>SUMIFS(I:I,C:C,C7587)</f>
        <v>57542997.559999913</v>
      </c>
      <c r="T7587" s="1" t="str">
        <f>INDEX(F:F,MATCH(ecommerce_10000[[#This Row],[TotalAmount]],I:I,0))</f>
        <v>Giza</v>
      </c>
    </row>
    <row r="7588" spans="1:20" x14ac:dyDescent="0.3">
      <c r="A7588" s="1" t="s">
        <v>7632</v>
      </c>
      <c r="B7588" s="1" t="s">
        <v>30</v>
      </c>
      <c r="C7588" s="1" t="s">
        <v>31</v>
      </c>
      <c r="D7588" s="1" t="s">
        <v>32</v>
      </c>
      <c r="E7588" s="1" t="s">
        <v>22</v>
      </c>
      <c r="F7588" s="1" t="s">
        <v>62</v>
      </c>
      <c r="G7588">
        <v>19992.330000000002</v>
      </c>
      <c r="H7588">
        <v>5</v>
      </c>
      <c r="I7588">
        <v>99961.65</v>
      </c>
      <c r="J7588">
        <v>2.13</v>
      </c>
      <c r="K7588">
        <v>1996</v>
      </c>
      <c r="L7588" s="2">
        <v>45338</v>
      </c>
      <c r="O7588" t="str">
        <f>IF(ecommerce_10000[[#This Row],[Platform]]="Souq","sq",ecommerce_10000[[#This Row],[Platform]])</f>
        <v>Jumia</v>
      </c>
      <c r="P7588" t="str">
        <f>IF(E7588="Souq","sq",IF(E7588="Jumia","Jum",E7588))</f>
        <v>Jum</v>
      </c>
      <c r="Q7588">
        <f>VLOOKUP(ecommerce_10000[[#This Row],[City]],F:I,4,FALSE)</f>
        <v>27872.98</v>
      </c>
      <c r="R7588" s="1">
        <f>SUMIF(C:C,ecommerce_10000[[#This Row],[Category]],I:I)</f>
        <v>57542997.559999913</v>
      </c>
      <c r="S7588" s="1">
        <f>SUMIFS(I:I,C:C,C7588)</f>
        <v>57542997.559999913</v>
      </c>
      <c r="T7588" s="1" t="str">
        <f>INDEX(F:F,MATCH(ecommerce_10000[[#This Row],[TotalAmount]],I:I,0))</f>
        <v>Giza</v>
      </c>
    </row>
    <row r="7589" spans="1:20" x14ac:dyDescent="0.3">
      <c r="A7589" s="1" t="s">
        <v>7633</v>
      </c>
      <c r="B7589" s="1" t="s">
        <v>38</v>
      </c>
      <c r="C7589" s="1" t="s">
        <v>20</v>
      </c>
      <c r="D7589" s="1" t="s">
        <v>39</v>
      </c>
      <c r="E7589" s="1" t="s">
        <v>22</v>
      </c>
      <c r="F7589" s="1" t="s">
        <v>62</v>
      </c>
      <c r="G7589">
        <v>18837.66</v>
      </c>
      <c r="H7589">
        <v>2</v>
      </c>
      <c r="I7589">
        <v>37675.32</v>
      </c>
      <c r="J7589">
        <v>3.54</v>
      </c>
      <c r="K7589">
        <v>1026</v>
      </c>
      <c r="L7589" s="2">
        <v>45492</v>
      </c>
      <c r="O7589" t="str">
        <f>IF(ecommerce_10000[[#This Row],[Platform]]="Souq","sq",ecommerce_10000[[#This Row],[Platform]])</f>
        <v>Jumia</v>
      </c>
      <c r="P7589" t="str">
        <f>IF(E7589="Souq","sq",IF(E7589="Jumia","Jum",E7589))</f>
        <v>Jum</v>
      </c>
      <c r="Q7589">
        <f>VLOOKUP(ecommerce_10000[[#This Row],[City]],F:I,4,FALSE)</f>
        <v>27872.98</v>
      </c>
      <c r="R7589" s="1">
        <f>SUMIF(C:C,ecommerce_10000[[#This Row],[Category]],I:I)</f>
        <v>91504159.730000004</v>
      </c>
      <c r="S7589" s="1">
        <f>SUMIFS(I:I,C:C,C7589)</f>
        <v>91504159.730000004</v>
      </c>
      <c r="T7589" s="1" t="str">
        <f>INDEX(F:F,MATCH(ecommerce_10000[[#This Row],[TotalAmount]],I:I,0))</f>
        <v>Giza</v>
      </c>
    </row>
    <row r="7590" spans="1:20" x14ac:dyDescent="0.3">
      <c r="A7590" s="1" t="s">
        <v>7634</v>
      </c>
      <c r="B7590" s="1" t="s">
        <v>53</v>
      </c>
      <c r="C7590" s="1" t="s">
        <v>31</v>
      </c>
      <c r="D7590" s="1" t="s">
        <v>54</v>
      </c>
      <c r="E7590" s="1" t="s">
        <v>22</v>
      </c>
      <c r="F7590" s="1" t="s">
        <v>17</v>
      </c>
      <c r="G7590">
        <v>1132.18</v>
      </c>
      <c r="H7590">
        <v>1</v>
      </c>
      <c r="I7590">
        <v>1132.18</v>
      </c>
      <c r="J7590">
        <v>2.7</v>
      </c>
      <c r="K7590">
        <v>3292</v>
      </c>
      <c r="L7590" s="2">
        <v>45505</v>
      </c>
      <c r="O7590" t="str">
        <f>IF(ecommerce_10000[[#This Row],[Platform]]="Souq","sq",ecommerce_10000[[#This Row],[Platform]])</f>
        <v>Jumia</v>
      </c>
      <c r="P7590" t="str">
        <f>IF(E7590="Souq","sq",IF(E7590="Jumia","Jum",E7590))</f>
        <v>Jum</v>
      </c>
      <c r="Q7590">
        <f>VLOOKUP(ecommerce_10000[[#This Row],[City]],F:I,4,FALSE)</f>
        <v>16284.02</v>
      </c>
      <c r="R7590" s="1">
        <f>SUMIF(C:C,ecommerce_10000[[#This Row],[Category]],I:I)</f>
        <v>57542997.559999913</v>
      </c>
      <c r="S7590" s="1">
        <f>SUMIFS(I:I,C:C,C7590)</f>
        <v>57542997.559999913</v>
      </c>
      <c r="T7590" s="1" t="str">
        <f>INDEX(F:F,MATCH(ecommerce_10000[[#This Row],[TotalAmount]],I:I,0))</f>
        <v>Cairo</v>
      </c>
    </row>
    <row r="7591" spans="1:20" x14ac:dyDescent="0.3">
      <c r="A7591" s="1" t="s">
        <v>7635</v>
      </c>
      <c r="B7591" s="1" t="s">
        <v>65</v>
      </c>
      <c r="C7591" s="1" t="s">
        <v>20</v>
      </c>
      <c r="D7591" s="1" t="s">
        <v>66</v>
      </c>
      <c r="E7591" s="1" t="s">
        <v>47</v>
      </c>
      <c r="F7591" s="1" t="s">
        <v>28</v>
      </c>
      <c r="G7591">
        <v>19473.14</v>
      </c>
      <c r="H7591">
        <v>5</v>
      </c>
      <c r="I7591">
        <v>97365.7</v>
      </c>
      <c r="J7591">
        <v>3.77</v>
      </c>
      <c r="K7591">
        <v>3054</v>
      </c>
      <c r="L7591" s="2">
        <v>45612</v>
      </c>
      <c r="O7591" t="str">
        <f>IF(ecommerce_10000[[#This Row],[Platform]]="Souq","sq",ecommerce_10000[[#This Row],[Platform]])</f>
        <v>Amazon</v>
      </c>
      <c r="P7591" t="str">
        <f>IF(E7591="Souq","sq",IF(E7591="Jumia","Jum",E7591))</f>
        <v>Amazon</v>
      </c>
      <c r="Q7591">
        <f>VLOOKUP(ecommerce_10000[[#This Row],[City]],F:I,4,FALSE)</f>
        <v>26648.76</v>
      </c>
      <c r="R7591" s="1">
        <f>SUMIF(C:C,ecommerce_10000[[#This Row],[Category]],I:I)</f>
        <v>91504159.730000004</v>
      </c>
      <c r="S7591" s="1">
        <f>SUMIFS(I:I,C:C,C7591)</f>
        <v>91504159.730000004</v>
      </c>
      <c r="T7591" s="1" t="str">
        <f>INDEX(F:F,MATCH(ecommerce_10000[[#This Row],[TotalAmount]],I:I,0))</f>
        <v>Casablanca</v>
      </c>
    </row>
    <row r="7592" spans="1:20" x14ac:dyDescent="0.3">
      <c r="A7592" s="1" t="s">
        <v>7636</v>
      </c>
      <c r="B7592" s="1" t="s">
        <v>53</v>
      </c>
      <c r="C7592" s="1" t="s">
        <v>31</v>
      </c>
      <c r="D7592" s="1" t="s">
        <v>54</v>
      </c>
      <c r="E7592" s="1" t="s">
        <v>16</v>
      </c>
      <c r="F7592" s="1" t="s">
        <v>40</v>
      </c>
      <c r="G7592">
        <v>7003.74</v>
      </c>
      <c r="H7592">
        <v>4</v>
      </c>
      <c r="I7592">
        <v>28014.959999999999</v>
      </c>
      <c r="J7592">
        <v>4.2300000000000004</v>
      </c>
      <c r="K7592">
        <v>4588</v>
      </c>
      <c r="L7592" s="2">
        <v>45405</v>
      </c>
      <c r="O7592" t="str">
        <f>IF(ecommerce_10000[[#This Row],[Platform]]="Souq","sq",ecommerce_10000[[#This Row],[Platform]])</f>
        <v>sq</v>
      </c>
      <c r="P7592" t="str">
        <f>IF(E7592="Souq","sq",IF(E7592="Jumia","Jum",E7592))</f>
        <v>sq</v>
      </c>
      <c r="Q7592">
        <f>VLOOKUP(ecommerce_10000[[#This Row],[City]],F:I,4,FALSE)</f>
        <v>99349.3</v>
      </c>
      <c r="R7592" s="1">
        <f>SUMIF(C:C,ecommerce_10000[[#This Row],[Category]],I:I)</f>
        <v>57542997.559999913</v>
      </c>
      <c r="S7592" s="1">
        <f>SUMIFS(I:I,C:C,C7592)</f>
        <v>57542997.559999913</v>
      </c>
      <c r="T7592" s="1" t="str">
        <f>INDEX(F:F,MATCH(ecommerce_10000[[#This Row],[TotalAmount]],I:I,0))</f>
        <v>Riyadh</v>
      </c>
    </row>
    <row r="7593" spans="1:20" x14ac:dyDescent="0.3">
      <c r="A7593" s="1" t="s">
        <v>7637</v>
      </c>
      <c r="B7593" s="1" t="s">
        <v>53</v>
      </c>
      <c r="C7593" s="1" t="s">
        <v>31</v>
      </c>
      <c r="D7593" s="1" t="s">
        <v>54</v>
      </c>
      <c r="E7593" s="1" t="s">
        <v>16</v>
      </c>
      <c r="F7593" s="1" t="s">
        <v>23</v>
      </c>
      <c r="G7593">
        <v>1011.93</v>
      </c>
      <c r="H7593">
        <v>5</v>
      </c>
      <c r="I7593">
        <v>5059.6499999999996</v>
      </c>
      <c r="J7593">
        <v>4.75</v>
      </c>
      <c r="K7593">
        <v>845</v>
      </c>
      <c r="L7593" s="2">
        <v>45525</v>
      </c>
      <c r="O7593" t="str">
        <f>IF(ecommerce_10000[[#This Row],[Platform]]="Souq","sq",ecommerce_10000[[#This Row],[Platform]])</f>
        <v>sq</v>
      </c>
      <c r="P7593" t="str">
        <f>IF(E7593="Souq","sq",IF(E7593="Jumia","Jum",E7593))</f>
        <v>sq</v>
      </c>
      <c r="Q7593">
        <f>VLOOKUP(ecommerce_10000[[#This Row],[City]],F:I,4,FALSE)</f>
        <v>13290.4</v>
      </c>
      <c r="R7593" s="1">
        <f>SUMIF(C:C,ecommerce_10000[[#This Row],[Category]],I:I)</f>
        <v>57542997.559999913</v>
      </c>
      <c r="S7593" s="1">
        <f>SUMIFS(I:I,C:C,C7593)</f>
        <v>57542997.559999913</v>
      </c>
      <c r="T7593" s="1" t="str">
        <f>INDEX(F:F,MATCH(ecommerce_10000[[#This Row],[TotalAmount]],I:I,0))</f>
        <v>Alexandria</v>
      </c>
    </row>
    <row r="7594" spans="1:20" x14ac:dyDescent="0.3">
      <c r="A7594" s="1" t="s">
        <v>7638</v>
      </c>
      <c r="B7594" s="1" t="s">
        <v>43</v>
      </c>
      <c r="C7594" s="1" t="s">
        <v>44</v>
      </c>
      <c r="D7594" s="1" t="s">
        <v>45</v>
      </c>
      <c r="E7594" s="1" t="s">
        <v>16</v>
      </c>
      <c r="F7594" s="1" t="s">
        <v>28</v>
      </c>
      <c r="G7594">
        <v>1111.55</v>
      </c>
      <c r="H7594">
        <v>1</v>
      </c>
      <c r="I7594">
        <v>1111.55</v>
      </c>
      <c r="J7594">
        <v>2.72</v>
      </c>
      <c r="K7594">
        <v>24</v>
      </c>
      <c r="L7594" s="2">
        <v>45432</v>
      </c>
      <c r="O7594" t="str">
        <f>IF(ecommerce_10000[[#This Row],[Platform]]="Souq","sq",ecommerce_10000[[#This Row],[Platform]])</f>
        <v>sq</v>
      </c>
      <c r="P7594" t="str">
        <f>IF(E7594="Souq","sq",IF(E7594="Jumia","Jum",E7594))</f>
        <v>sq</v>
      </c>
      <c r="Q7594">
        <f>VLOOKUP(ecommerce_10000[[#This Row],[City]],F:I,4,FALSE)</f>
        <v>26648.76</v>
      </c>
      <c r="R7594" s="1">
        <f>SUMIF(C:C,ecommerce_10000[[#This Row],[Category]],I:I)</f>
        <v>31420413.200000018</v>
      </c>
      <c r="S7594" s="1">
        <f>SUMIFS(I:I,C:C,C7594)</f>
        <v>31420413.200000018</v>
      </c>
      <c r="T7594" s="1" t="str">
        <f>INDEX(F:F,MATCH(ecommerce_10000[[#This Row],[TotalAmount]],I:I,0))</f>
        <v>Casablanca</v>
      </c>
    </row>
    <row r="7595" spans="1:20" x14ac:dyDescent="0.3">
      <c r="A7595" s="1" t="s">
        <v>7639</v>
      </c>
      <c r="B7595" s="1" t="s">
        <v>35</v>
      </c>
      <c r="C7595" s="1" t="s">
        <v>14</v>
      </c>
      <c r="D7595" s="1" t="s">
        <v>36</v>
      </c>
      <c r="E7595" s="1" t="s">
        <v>22</v>
      </c>
      <c r="F7595" s="1" t="s">
        <v>28</v>
      </c>
      <c r="G7595">
        <v>18405.509999999998</v>
      </c>
      <c r="H7595">
        <v>2</v>
      </c>
      <c r="I7595">
        <v>36811.019999999997</v>
      </c>
      <c r="J7595">
        <v>3.59</v>
      </c>
      <c r="K7595">
        <v>2555</v>
      </c>
      <c r="L7595" s="2">
        <v>45593</v>
      </c>
      <c r="O7595" t="str">
        <f>IF(ecommerce_10000[[#This Row],[Platform]]="Souq","sq",ecommerce_10000[[#This Row],[Platform]])</f>
        <v>Jumia</v>
      </c>
      <c r="P7595" t="str">
        <f>IF(E7595="Souq","sq",IF(E7595="Jumia","Jum",E7595))</f>
        <v>Jum</v>
      </c>
      <c r="Q7595">
        <f>VLOOKUP(ecommerce_10000[[#This Row],[City]],F:I,4,FALSE)</f>
        <v>26648.76</v>
      </c>
      <c r="R7595" s="1">
        <f>SUMIF(C:C,ecommerce_10000[[#This Row],[Category]],I:I)</f>
        <v>92327183.770000085</v>
      </c>
      <c r="S7595" s="1">
        <f>SUMIFS(I:I,C:C,C7595)</f>
        <v>92327183.770000085</v>
      </c>
      <c r="T7595" s="1" t="str">
        <f>INDEX(F:F,MATCH(ecommerce_10000[[#This Row],[TotalAmount]],I:I,0))</f>
        <v>Casablanca</v>
      </c>
    </row>
    <row r="7596" spans="1:20" x14ac:dyDescent="0.3">
      <c r="A7596" s="1" t="s">
        <v>7640</v>
      </c>
      <c r="B7596" s="1" t="s">
        <v>30</v>
      </c>
      <c r="C7596" s="1" t="s">
        <v>31</v>
      </c>
      <c r="D7596" s="1" t="s">
        <v>32</v>
      </c>
      <c r="E7596" s="1" t="s">
        <v>16</v>
      </c>
      <c r="F7596" s="1" t="s">
        <v>62</v>
      </c>
      <c r="G7596">
        <v>6334.69</v>
      </c>
      <c r="H7596">
        <v>5</v>
      </c>
      <c r="I7596">
        <v>31673.45</v>
      </c>
      <c r="J7596">
        <v>4.79</v>
      </c>
      <c r="K7596">
        <v>3747</v>
      </c>
      <c r="L7596" s="2">
        <v>45413</v>
      </c>
      <c r="O7596" t="str">
        <f>IF(ecommerce_10000[[#This Row],[Platform]]="Souq","sq",ecommerce_10000[[#This Row],[Platform]])</f>
        <v>sq</v>
      </c>
      <c r="P7596" t="str">
        <f>IF(E7596="Souq","sq",IF(E7596="Jumia","Jum",E7596))</f>
        <v>sq</v>
      </c>
      <c r="Q7596">
        <f>VLOOKUP(ecommerce_10000[[#This Row],[City]],F:I,4,FALSE)</f>
        <v>27872.98</v>
      </c>
      <c r="R7596" s="1">
        <f>SUMIF(C:C,ecommerce_10000[[#This Row],[Category]],I:I)</f>
        <v>57542997.559999913</v>
      </c>
      <c r="S7596" s="1">
        <f>SUMIFS(I:I,C:C,C7596)</f>
        <v>57542997.559999913</v>
      </c>
      <c r="T7596" s="1" t="str">
        <f>INDEX(F:F,MATCH(ecommerce_10000[[#This Row],[TotalAmount]],I:I,0))</f>
        <v>Giza</v>
      </c>
    </row>
    <row r="7597" spans="1:20" x14ac:dyDescent="0.3">
      <c r="A7597" s="1" t="s">
        <v>7641</v>
      </c>
      <c r="B7597" s="1" t="s">
        <v>49</v>
      </c>
      <c r="C7597" s="1" t="s">
        <v>14</v>
      </c>
      <c r="D7597" s="1" t="s">
        <v>50</v>
      </c>
      <c r="E7597" s="1" t="s">
        <v>22</v>
      </c>
      <c r="F7597" s="1" t="s">
        <v>40</v>
      </c>
      <c r="G7597">
        <v>14058.88</v>
      </c>
      <c r="H7597">
        <v>4</v>
      </c>
      <c r="I7597">
        <v>56235.519999999997</v>
      </c>
      <c r="J7597">
        <v>2.94</v>
      </c>
      <c r="K7597">
        <v>2096</v>
      </c>
      <c r="L7597" s="2">
        <v>45565</v>
      </c>
      <c r="O7597" t="str">
        <f>IF(ecommerce_10000[[#This Row],[Platform]]="Souq","sq",ecommerce_10000[[#This Row],[Platform]])</f>
        <v>Jumia</v>
      </c>
      <c r="P7597" t="str">
        <f>IF(E7597="Souq","sq",IF(E7597="Jumia","Jum",E7597))</f>
        <v>Jum</v>
      </c>
      <c r="Q7597">
        <f>VLOOKUP(ecommerce_10000[[#This Row],[City]],F:I,4,FALSE)</f>
        <v>99349.3</v>
      </c>
      <c r="R7597" s="1">
        <f>SUMIF(C:C,ecommerce_10000[[#This Row],[Category]],I:I)</f>
        <v>92327183.770000085</v>
      </c>
      <c r="S7597" s="1">
        <f>SUMIFS(I:I,C:C,C7597)</f>
        <v>92327183.770000085</v>
      </c>
      <c r="T7597" s="1" t="str">
        <f>INDEX(F:F,MATCH(ecommerce_10000[[#This Row],[TotalAmount]],I:I,0))</f>
        <v>Riyadh</v>
      </c>
    </row>
    <row r="7598" spans="1:20" x14ac:dyDescent="0.3">
      <c r="A7598" s="1" t="s">
        <v>7642</v>
      </c>
      <c r="B7598" s="1" t="s">
        <v>30</v>
      </c>
      <c r="C7598" s="1" t="s">
        <v>31</v>
      </c>
      <c r="D7598" s="1" t="s">
        <v>32</v>
      </c>
      <c r="E7598" s="1" t="s">
        <v>47</v>
      </c>
      <c r="F7598" s="1" t="s">
        <v>40</v>
      </c>
      <c r="G7598">
        <v>3593.84</v>
      </c>
      <c r="H7598">
        <v>3</v>
      </c>
      <c r="I7598">
        <v>10781.52</v>
      </c>
      <c r="J7598">
        <v>4.93</v>
      </c>
      <c r="K7598">
        <v>3331</v>
      </c>
      <c r="L7598" s="2">
        <v>45420</v>
      </c>
      <c r="O7598" t="str">
        <f>IF(ecommerce_10000[[#This Row],[Platform]]="Souq","sq",ecommerce_10000[[#This Row],[Platform]])</f>
        <v>Amazon</v>
      </c>
      <c r="P7598" t="str">
        <f>IF(E7598="Souq","sq",IF(E7598="Jumia","Jum",E7598))</f>
        <v>Amazon</v>
      </c>
      <c r="Q7598">
        <f>VLOOKUP(ecommerce_10000[[#This Row],[City]],F:I,4,FALSE)</f>
        <v>99349.3</v>
      </c>
      <c r="R7598" s="1">
        <f>SUMIF(C:C,ecommerce_10000[[#This Row],[Category]],I:I)</f>
        <v>57542997.559999913</v>
      </c>
      <c r="S7598" s="1">
        <f>SUMIFS(I:I,C:C,C7598)</f>
        <v>57542997.559999913</v>
      </c>
      <c r="T7598" s="1" t="str">
        <f>INDEX(F:F,MATCH(ecommerce_10000[[#This Row],[TotalAmount]],I:I,0))</f>
        <v>Riyadh</v>
      </c>
    </row>
    <row r="7599" spans="1:20" x14ac:dyDescent="0.3">
      <c r="A7599" s="1" t="s">
        <v>7643</v>
      </c>
      <c r="B7599" s="1" t="s">
        <v>25</v>
      </c>
      <c r="C7599" s="1" t="s">
        <v>26</v>
      </c>
      <c r="D7599" s="1" t="s">
        <v>27</v>
      </c>
      <c r="E7599" s="1" t="s">
        <v>16</v>
      </c>
      <c r="F7599" s="1" t="s">
        <v>23</v>
      </c>
      <c r="G7599">
        <v>3946.58</v>
      </c>
      <c r="H7599">
        <v>3</v>
      </c>
      <c r="I7599">
        <v>11839.74</v>
      </c>
      <c r="J7599">
        <v>4.55</v>
      </c>
      <c r="K7599">
        <v>1522</v>
      </c>
      <c r="L7599" s="2">
        <v>45536</v>
      </c>
      <c r="O7599" t="str">
        <f>IF(ecommerce_10000[[#This Row],[Platform]]="Souq","sq",ecommerce_10000[[#This Row],[Platform]])</f>
        <v>sq</v>
      </c>
      <c r="P7599" t="str">
        <f>IF(E7599="Souq","sq",IF(E7599="Jumia","Jum",E7599))</f>
        <v>sq</v>
      </c>
      <c r="Q7599">
        <f>VLOOKUP(ecommerce_10000[[#This Row],[City]],F:I,4,FALSE)</f>
        <v>13290.4</v>
      </c>
      <c r="R7599" s="1">
        <f>SUMIF(C:C,ecommerce_10000[[#This Row],[Category]],I:I)</f>
        <v>29200970.130000021</v>
      </c>
      <c r="S7599" s="1">
        <f>SUMIFS(I:I,C:C,C7599)</f>
        <v>29200970.130000021</v>
      </c>
      <c r="T7599" s="1" t="str">
        <f>INDEX(F:F,MATCH(ecommerce_10000[[#This Row],[TotalAmount]],I:I,0))</f>
        <v>Alexandria</v>
      </c>
    </row>
    <row r="7600" spans="1:20" x14ac:dyDescent="0.3">
      <c r="A7600" s="1" t="s">
        <v>7644</v>
      </c>
      <c r="B7600" s="1" t="s">
        <v>35</v>
      </c>
      <c r="C7600" s="1" t="s">
        <v>14</v>
      </c>
      <c r="D7600" s="1" t="s">
        <v>36</v>
      </c>
      <c r="E7600" s="1" t="s">
        <v>16</v>
      </c>
      <c r="F7600" s="1" t="s">
        <v>28</v>
      </c>
      <c r="G7600">
        <v>11913.85</v>
      </c>
      <c r="H7600">
        <v>1</v>
      </c>
      <c r="I7600">
        <v>11913.85</v>
      </c>
      <c r="J7600">
        <v>4.9400000000000004</v>
      </c>
      <c r="K7600">
        <v>572</v>
      </c>
      <c r="L7600" s="2">
        <v>45636</v>
      </c>
      <c r="O7600" t="str">
        <f>IF(ecommerce_10000[[#This Row],[Platform]]="Souq","sq",ecommerce_10000[[#This Row],[Platform]])</f>
        <v>sq</v>
      </c>
      <c r="P7600" t="str">
        <f>IF(E7600="Souq","sq",IF(E7600="Jumia","Jum",E7600))</f>
        <v>sq</v>
      </c>
      <c r="Q7600">
        <f>VLOOKUP(ecommerce_10000[[#This Row],[City]],F:I,4,FALSE)</f>
        <v>26648.76</v>
      </c>
      <c r="R7600" s="1">
        <f>SUMIF(C:C,ecommerce_10000[[#This Row],[Category]],I:I)</f>
        <v>92327183.770000085</v>
      </c>
      <c r="S7600" s="1">
        <f>SUMIFS(I:I,C:C,C7600)</f>
        <v>92327183.770000085</v>
      </c>
      <c r="T7600" s="1" t="str">
        <f>INDEX(F:F,MATCH(ecommerce_10000[[#This Row],[TotalAmount]],I:I,0))</f>
        <v>Casablanca</v>
      </c>
    </row>
    <row r="7601" spans="1:20" x14ac:dyDescent="0.3">
      <c r="A7601" s="1" t="s">
        <v>7645</v>
      </c>
      <c r="B7601" s="1" t="s">
        <v>38</v>
      </c>
      <c r="C7601" s="1" t="s">
        <v>20</v>
      </c>
      <c r="D7601" s="1" t="s">
        <v>39</v>
      </c>
      <c r="E7601" s="1" t="s">
        <v>16</v>
      </c>
      <c r="F7601" s="1" t="s">
        <v>28</v>
      </c>
      <c r="G7601">
        <v>3483.84</v>
      </c>
      <c r="H7601">
        <v>4</v>
      </c>
      <c r="I7601">
        <v>13935.36</v>
      </c>
      <c r="J7601">
        <v>2.0499999999999998</v>
      </c>
      <c r="K7601">
        <v>415</v>
      </c>
      <c r="L7601" s="2">
        <v>45478</v>
      </c>
      <c r="O7601" t="str">
        <f>IF(ecommerce_10000[[#This Row],[Platform]]="Souq","sq",ecommerce_10000[[#This Row],[Platform]])</f>
        <v>sq</v>
      </c>
      <c r="P7601" t="str">
        <f>IF(E7601="Souq","sq",IF(E7601="Jumia","Jum",E7601))</f>
        <v>sq</v>
      </c>
      <c r="Q7601">
        <f>VLOOKUP(ecommerce_10000[[#This Row],[City]],F:I,4,FALSE)</f>
        <v>26648.76</v>
      </c>
      <c r="R7601" s="1">
        <f>SUMIF(C:C,ecommerce_10000[[#This Row],[Category]],I:I)</f>
        <v>91504159.730000004</v>
      </c>
      <c r="S7601" s="1">
        <f>SUMIFS(I:I,C:C,C7601)</f>
        <v>91504159.730000004</v>
      </c>
      <c r="T7601" s="1" t="str">
        <f>INDEX(F:F,MATCH(ecommerce_10000[[#This Row],[TotalAmount]],I:I,0))</f>
        <v>Casablanca</v>
      </c>
    </row>
    <row r="7602" spans="1:20" x14ac:dyDescent="0.3">
      <c r="A7602" s="1" t="s">
        <v>7646</v>
      </c>
      <c r="B7602" s="1" t="s">
        <v>65</v>
      </c>
      <c r="C7602" s="1" t="s">
        <v>20</v>
      </c>
      <c r="D7602" s="1" t="s">
        <v>66</v>
      </c>
      <c r="E7602" s="1" t="s">
        <v>16</v>
      </c>
      <c r="F7602" s="1" t="s">
        <v>28</v>
      </c>
      <c r="G7602">
        <v>4064.85</v>
      </c>
      <c r="H7602">
        <v>3</v>
      </c>
      <c r="I7602">
        <v>12194.55</v>
      </c>
      <c r="J7602">
        <v>2.2000000000000002</v>
      </c>
      <c r="K7602">
        <v>3274</v>
      </c>
      <c r="L7602" s="2">
        <v>45388</v>
      </c>
      <c r="O7602" t="str">
        <f>IF(ecommerce_10000[[#This Row],[Platform]]="Souq","sq",ecommerce_10000[[#This Row],[Platform]])</f>
        <v>sq</v>
      </c>
      <c r="P7602" t="str">
        <f>IF(E7602="Souq","sq",IF(E7602="Jumia","Jum",E7602))</f>
        <v>sq</v>
      </c>
      <c r="Q7602">
        <f>VLOOKUP(ecommerce_10000[[#This Row],[City]],F:I,4,FALSE)</f>
        <v>26648.76</v>
      </c>
      <c r="R7602" s="1">
        <f>SUMIF(C:C,ecommerce_10000[[#This Row],[Category]],I:I)</f>
        <v>91504159.730000004</v>
      </c>
      <c r="S7602" s="1">
        <f>SUMIFS(I:I,C:C,C7602)</f>
        <v>91504159.730000004</v>
      </c>
      <c r="T7602" s="1" t="str">
        <f>INDEX(F:F,MATCH(ecommerce_10000[[#This Row],[TotalAmount]],I:I,0))</f>
        <v>Casablanca</v>
      </c>
    </row>
    <row r="7603" spans="1:20" x14ac:dyDescent="0.3">
      <c r="A7603" s="1" t="s">
        <v>7647</v>
      </c>
      <c r="B7603" s="1" t="s">
        <v>49</v>
      </c>
      <c r="C7603" s="1" t="s">
        <v>14</v>
      </c>
      <c r="D7603" s="1" t="s">
        <v>50</v>
      </c>
      <c r="E7603" s="1" t="s">
        <v>47</v>
      </c>
      <c r="F7603" s="1" t="s">
        <v>33</v>
      </c>
      <c r="G7603">
        <v>12026.64</v>
      </c>
      <c r="H7603">
        <v>3</v>
      </c>
      <c r="I7603">
        <v>36079.919999999998</v>
      </c>
      <c r="J7603">
        <v>2.68</v>
      </c>
      <c r="K7603">
        <v>1057</v>
      </c>
      <c r="L7603" s="2">
        <v>45475</v>
      </c>
      <c r="O7603" t="str">
        <f>IF(ecommerce_10000[[#This Row],[Platform]]="Souq","sq",ecommerce_10000[[#This Row],[Platform]])</f>
        <v>Amazon</v>
      </c>
      <c r="P7603" t="str">
        <f>IF(E7603="Souq","sq",IF(E7603="Jumia","Jum",E7603))</f>
        <v>Amazon</v>
      </c>
      <c r="Q7603">
        <f>VLOOKUP(ecommerce_10000[[#This Row],[City]],F:I,4,FALSE)</f>
        <v>3665.44</v>
      </c>
      <c r="R7603" s="1">
        <f>SUMIF(C:C,ecommerce_10000[[#This Row],[Category]],I:I)</f>
        <v>92327183.770000085</v>
      </c>
      <c r="S7603" s="1">
        <f>SUMIFS(I:I,C:C,C7603)</f>
        <v>92327183.770000085</v>
      </c>
      <c r="T7603" s="1" t="str">
        <f>INDEX(F:F,MATCH(ecommerce_10000[[#This Row],[TotalAmount]],I:I,0))</f>
        <v>Dubai</v>
      </c>
    </row>
    <row r="7604" spans="1:20" x14ac:dyDescent="0.3">
      <c r="A7604" s="1" t="s">
        <v>7648</v>
      </c>
      <c r="B7604" s="1" t="s">
        <v>43</v>
      </c>
      <c r="C7604" s="1" t="s">
        <v>44</v>
      </c>
      <c r="D7604" s="1" t="s">
        <v>45</v>
      </c>
      <c r="E7604" s="1" t="s">
        <v>47</v>
      </c>
      <c r="F7604" s="1" t="s">
        <v>23</v>
      </c>
      <c r="G7604">
        <v>6540.44</v>
      </c>
      <c r="H7604">
        <v>5</v>
      </c>
      <c r="I7604">
        <v>32702.2</v>
      </c>
      <c r="J7604">
        <v>2.37</v>
      </c>
      <c r="K7604">
        <v>2094</v>
      </c>
      <c r="L7604" s="2">
        <v>45620</v>
      </c>
      <c r="O7604" t="str">
        <f>IF(ecommerce_10000[[#This Row],[Platform]]="Souq","sq",ecommerce_10000[[#This Row],[Platform]])</f>
        <v>Amazon</v>
      </c>
      <c r="P7604" t="str">
        <f>IF(E7604="Souq","sq",IF(E7604="Jumia","Jum",E7604))</f>
        <v>Amazon</v>
      </c>
      <c r="Q7604">
        <f>VLOOKUP(ecommerce_10000[[#This Row],[City]],F:I,4,FALSE)</f>
        <v>13290.4</v>
      </c>
      <c r="R7604" s="1">
        <f>SUMIF(C:C,ecommerce_10000[[#This Row],[Category]],I:I)</f>
        <v>31420413.200000018</v>
      </c>
      <c r="S7604" s="1">
        <f>SUMIFS(I:I,C:C,C7604)</f>
        <v>31420413.200000018</v>
      </c>
      <c r="T7604" s="1" t="str">
        <f>INDEX(F:F,MATCH(ecommerce_10000[[#This Row],[TotalAmount]],I:I,0))</f>
        <v>Alexandria</v>
      </c>
    </row>
    <row r="7605" spans="1:20" x14ac:dyDescent="0.3">
      <c r="A7605" s="1" t="s">
        <v>7649</v>
      </c>
      <c r="B7605" s="1" t="s">
        <v>25</v>
      </c>
      <c r="C7605" s="1" t="s">
        <v>26</v>
      </c>
      <c r="D7605" s="1" t="s">
        <v>27</v>
      </c>
      <c r="E7605" s="1" t="s">
        <v>16</v>
      </c>
      <c r="F7605" s="1" t="s">
        <v>33</v>
      </c>
      <c r="G7605">
        <v>4507.16</v>
      </c>
      <c r="H7605">
        <v>5</v>
      </c>
      <c r="I7605">
        <v>22535.8</v>
      </c>
      <c r="J7605">
        <v>2.4300000000000002</v>
      </c>
      <c r="K7605">
        <v>4953</v>
      </c>
      <c r="L7605" s="2">
        <v>45553</v>
      </c>
      <c r="O7605" t="str">
        <f>IF(ecommerce_10000[[#This Row],[Platform]]="Souq","sq",ecommerce_10000[[#This Row],[Platform]])</f>
        <v>sq</v>
      </c>
      <c r="P7605" t="str">
        <f>IF(E7605="Souq","sq",IF(E7605="Jumia","Jum",E7605))</f>
        <v>sq</v>
      </c>
      <c r="Q7605">
        <f>VLOOKUP(ecommerce_10000[[#This Row],[City]],F:I,4,FALSE)</f>
        <v>3665.44</v>
      </c>
      <c r="R7605" s="1">
        <f>SUMIF(C:C,ecommerce_10000[[#This Row],[Category]],I:I)</f>
        <v>29200970.130000021</v>
      </c>
      <c r="S7605" s="1">
        <f>SUMIFS(I:I,C:C,C7605)</f>
        <v>29200970.130000021</v>
      </c>
      <c r="T7605" s="1" t="str">
        <f>INDEX(F:F,MATCH(ecommerce_10000[[#This Row],[TotalAmount]],I:I,0))</f>
        <v>Dubai</v>
      </c>
    </row>
    <row r="7606" spans="1:20" x14ac:dyDescent="0.3">
      <c r="A7606" s="1" t="s">
        <v>7650</v>
      </c>
      <c r="B7606" s="1" t="s">
        <v>65</v>
      </c>
      <c r="C7606" s="1" t="s">
        <v>20</v>
      </c>
      <c r="D7606" s="1" t="s">
        <v>66</v>
      </c>
      <c r="E7606" s="1" t="s">
        <v>47</v>
      </c>
      <c r="F7606" s="1" t="s">
        <v>28</v>
      </c>
      <c r="G7606">
        <v>10105.68</v>
      </c>
      <c r="H7606">
        <v>4</v>
      </c>
      <c r="I7606">
        <v>40422.720000000001</v>
      </c>
      <c r="J7606">
        <v>3.37</v>
      </c>
      <c r="K7606">
        <v>1999</v>
      </c>
      <c r="L7606" s="2">
        <v>45575</v>
      </c>
      <c r="O7606" t="str">
        <f>IF(ecommerce_10000[[#This Row],[Platform]]="Souq","sq",ecommerce_10000[[#This Row],[Platform]])</f>
        <v>Amazon</v>
      </c>
      <c r="P7606" t="str">
        <f>IF(E7606="Souq","sq",IF(E7606="Jumia","Jum",E7606))</f>
        <v>Amazon</v>
      </c>
      <c r="Q7606">
        <f>VLOOKUP(ecommerce_10000[[#This Row],[City]],F:I,4,FALSE)</f>
        <v>26648.76</v>
      </c>
      <c r="R7606" s="1">
        <f>SUMIF(C:C,ecommerce_10000[[#This Row],[Category]],I:I)</f>
        <v>91504159.730000004</v>
      </c>
      <c r="S7606" s="1">
        <f>SUMIFS(I:I,C:C,C7606)</f>
        <v>91504159.730000004</v>
      </c>
      <c r="T7606" s="1" t="str">
        <f>INDEX(F:F,MATCH(ecommerce_10000[[#This Row],[TotalAmount]],I:I,0))</f>
        <v>Casablanca</v>
      </c>
    </row>
    <row r="7607" spans="1:20" x14ac:dyDescent="0.3">
      <c r="A7607" s="1" t="s">
        <v>7651</v>
      </c>
      <c r="B7607" s="1" t="s">
        <v>38</v>
      </c>
      <c r="C7607" s="1" t="s">
        <v>20</v>
      </c>
      <c r="D7607" s="1" t="s">
        <v>39</v>
      </c>
      <c r="E7607" s="1" t="s">
        <v>47</v>
      </c>
      <c r="F7607" s="1" t="s">
        <v>62</v>
      </c>
      <c r="G7607">
        <v>10831.16</v>
      </c>
      <c r="H7607">
        <v>4</v>
      </c>
      <c r="I7607">
        <v>43324.639999999999</v>
      </c>
      <c r="J7607">
        <v>2.79</v>
      </c>
      <c r="K7607">
        <v>1293</v>
      </c>
      <c r="L7607" s="2">
        <v>45546</v>
      </c>
      <c r="O7607" t="str">
        <f>IF(ecommerce_10000[[#This Row],[Platform]]="Souq","sq",ecommerce_10000[[#This Row],[Platform]])</f>
        <v>Amazon</v>
      </c>
      <c r="P7607" t="str">
        <f>IF(E7607="Souq","sq",IF(E7607="Jumia","Jum",E7607))</f>
        <v>Amazon</v>
      </c>
      <c r="Q7607">
        <f>VLOOKUP(ecommerce_10000[[#This Row],[City]],F:I,4,FALSE)</f>
        <v>27872.98</v>
      </c>
      <c r="R7607" s="1">
        <f>SUMIF(C:C,ecommerce_10000[[#This Row],[Category]],I:I)</f>
        <v>91504159.730000004</v>
      </c>
      <c r="S7607" s="1">
        <f>SUMIFS(I:I,C:C,C7607)</f>
        <v>91504159.730000004</v>
      </c>
      <c r="T7607" s="1" t="str">
        <f>INDEX(F:F,MATCH(ecommerce_10000[[#This Row],[TotalAmount]],I:I,0))</f>
        <v>Giza</v>
      </c>
    </row>
    <row r="7608" spans="1:20" x14ac:dyDescent="0.3">
      <c r="A7608" s="1" t="s">
        <v>7652</v>
      </c>
      <c r="B7608" s="1" t="s">
        <v>53</v>
      </c>
      <c r="C7608" s="1" t="s">
        <v>31</v>
      </c>
      <c r="D7608" s="1" t="s">
        <v>54</v>
      </c>
      <c r="E7608" s="1" t="s">
        <v>16</v>
      </c>
      <c r="F7608" s="1" t="s">
        <v>62</v>
      </c>
      <c r="G7608">
        <v>17234.55</v>
      </c>
      <c r="H7608">
        <v>3</v>
      </c>
      <c r="I7608">
        <v>51703.65</v>
      </c>
      <c r="J7608">
        <v>1.41</v>
      </c>
      <c r="K7608">
        <v>4817</v>
      </c>
      <c r="L7608" s="2">
        <v>45622</v>
      </c>
      <c r="O7608" t="str">
        <f>IF(ecommerce_10000[[#This Row],[Platform]]="Souq","sq",ecommerce_10000[[#This Row],[Platform]])</f>
        <v>sq</v>
      </c>
      <c r="P7608" t="str">
        <f>IF(E7608="Souq","sq",IF(E7608="Jumia","Jum",E7608))</f>
        <v>sq</v>
      </c>
      <c r="Q7608">
        <f>VLOOKUP(ecommerce_10000[[#This Row],[City]],F:I,4,FALSE)</f>
        <v>27872.98</v>
      </c>
      <c r="R7608" s="1">
        <f>SUMIF(C:C,ecommerce_10000[[#This Row],[Category]],I:I)</f>
        <v>57542997.559999913</v>
      </c>
      <c r="S7608" s="1">
        <f>SUMIFS(I:I,C:C,C7608)</f>
        <v>57542997.559999913</v>
      </c>
      <c r="T7608" s="1" t="str">
        <f>INDEX(F:F,MATCH(ecommerce_10000[[#This Row],[TotalAmount]],I:I,0))</f>
        <v>Giza</v>
      </c>
    </row>
    <row r="7609" spans="1:20" x14ac:dyDescent="0.3">
      <c r="A7609" s="1" t="s">
        <v>7653</v>
      </c>
      <c r="B7609" s="1" t="s">
        <v>65</v>
      </c>
      <c r="C7609" s="1" t="s">
        <v>20</v>
      </c>
      <c r="D7609" s="1" t="s">
        <v>66</v>
      </c>
      <c r="E7609" s="1" t="s">
        <v>22</v>
      </c>
      <c r="F7609" s="1" t="s">
        <v>40</v>
      </c>
      <c r="G7609">
        <v>11278.05</v>
      </c>
      <c r="H7609">
        <v>2</v>
      </c>
      <c r="I7609">
        <v>22556.1</v>
      </c>
      <c r="J7609">
        <v>2.8</v>
      </c>
      <c r="K7609">
        <v>2696</v>
      </c>
      <c r="L7609" s="2">
        <v>45390</v>
      </c>
      <c r="O7609" t="str">
        <f>IF(ecommerce_10000[[#This Row],[Platform]]="Souq","sq",ecommerce_10000[[#This Row],[Platform]])</f>
        <v>Jumia</v>
      </c>
      <c r="P7609" t="str">
        <f>IF(E7609="Souq","sq",IF(E7609="Jumia","Jum",E7609))</f>
        <v>Jum</v>
      </c>
      <c r="Q7609">
        <f>VLOOKUP(ecommerce_10000[[#This Row],[City]],F:I,4,FALSE)</f>
        <v>99349.3</v>
      </c>
      <c r="R7609" s="1">
        <f>SUMIF(C:C,ecommerce_10000[[#This Row],[Category]],I:I)</f>
        <v>91504159.730000004</v>
      </c>
      <c r="S7609" s="1">
        <f>SUMIFS(I:I,C:C,C7609)</f>
        <v>91504159.730000004</v>
      </c>
      <c r="T7609" s="1" t="str">
        <f>INDEX(F:F,MATCH(ecommerce_10000[[#This Row],[TotalAmount]],I:I,0))</f>
        <v>Riyadh</v>
      </c>
    </row>
    <row r="7610" spans="1:20" x14ac:dyDescent="0.3">
      <c r="A7610" s="1" t="s">
        <v>7654</v>
      </c>
      <c r="B7610" s="1" t="s">
        <v>35</v>
      </c>
      <c r="C7610" s="1" t="s">
        <v>14</v>
      </c>
      <c r="D7610" s="1" t="s">
        <v>36</v>
      </c>
      <c r="E7610" s="1" t="s">
        <v>22</v>
      </c>
      <c r="F7610" s="1" t="s">
        <v>40</v>
      </c>
      <c r="G7610">
        <v>8789.9500000000007</v>
      </c>
      <c r="H7610">
        <v>2</v>
      </c>
      <c r="I7610">
        <v>17579.900000000001</v>
      </c>
      <c r="J7610">
        <v>1.36</v>
      </c>
      <c r="K7610">
        <v>3167</v>
      </c>
      <c r="L7610" s="2">
        <v>45481</v>
      </c>
      <c r="O7610" t="str">
        <f>IF(ecommerce_10000[[#This Row],[Platform]]="Souq","sq",ecommerce_10000[[#This Row],[Platform]])</f>
        <v>Jumia</v>
      </c>
      <c r="P7610" t="str">
        <f>IF(E7610="Souq","sq",IF(E7610="Jumia","Jum",E7610))</f>
        <v>Jum</v>
      </c>
      <c r="Q7610">
        <f>VLOOKUP(ecommerce_10000[[#This Row],[City]],F:I,4,FALSE)</f>
        <v>99349.3</v>
      </c>
      <c r="R7610" s="1">
        <f>SUMIF(C:C,ecommerce_10000[[#This Row],[Category]],I:I)</f>
        <v>92327183.770000085</v>
      </c>
      <c r="S7610" s="1">
        <f>SUMIFS(I:I,C:C,C7610)</f>
        <v>92327183.770000085</v>
      </c>
      <c r="T7610" s="1" t="str">
        <f>INDEX(F:F,MATCH(ecommerce_10000[[#This Row],[TotalAmount]],I:I,0))</f>
        <v>Riyadh</v>
      </c>
    </row>
    <row r="7611" spans="1:20" x14ac:dyDescent="0.3">
      <c r="A7611" s="1" t="s">
        <v>7655</v>
      </c>
      <c r="B7611" s="1" t="s">
        <v>30</v>
      </c>
      <c r="C7611" s="1" t="s">
        <v>31</v>
      </c>
      <c r="D7611" s="1" t="s">
        <v>32</v>
      </c>
      <c r="E7611" s="1" t="s">
        <v>16</v>
      </c>
      <c r="F7611" s="1" t="s">
        <v>40</v>
      </c>
      <c r="G7611">
        <v>9519.2900000000009</v>
      </c>
      <c r="H7611">
        <v>2</v>
      </c>
      <c r="I7611">
        <v>19038.580000000002</v>
      </c>
      <c r="J7611">
        <v>4.9800000000000004</v>
      </c>
      <c r="K7611">
        <v>2555</v>
      </c>
      <c r="L7611" s="2">
        <v>45545</v>
      </c>
      <c r="O7611" t="str">
        <f>IF(ecommerce_10000[[#This Row],[Platform]]="Souq","sq",ecommerce_10000[[#This Row],[Platform]])</f>
        <v>sq</v>
      </c>
      <c r="P7611" t="str">
        <f>IF(E7611="Souq","sq",IF(E7611="Jumia","Jum",E7611))</f>
        <v>sq</v>
      </c>
      <c r="Q7611">
        <f>VLOOKUP(ecommerce_10000[[#This Row],[City]],F:I,4,FALSE)</f>
        <v>99349.3</v>
      </c>
      <c r="R7611" s="1">
        <f>SUMIF(C:C,ecommerce_10000[[#This Row],[Category]],I:I)</f>
        <v>57542997.559999913</v>
      </c>
      <c r="S7611" s="1">
        <f>SUMIFS(I:I,C:C,C7611)</f>
        <v>57542997.559999913</v>
      </c>
      <c r="T7611" s="1" t="str">
        <f>INDEX(F:F,MATCH(ecommerce_10000[[#This Row],[TotalAmount]],I:I,0))</f>
        <v>Riyadh</v>
      </c>
    </row>
    <row r="7612" spans="1:20" x14ac:dyDescent="0.3">
      <c r="A7612" s="1" t="s">
        <v>7656</v>
      </c>
      <c r="B7612" s="1" t="s">
        <v>35</v>
      </c>
      <c r="C7612" s="1" t="s">
        <v>14</v>
      </c>
      <c r="D7612" s="1" t="s">
        <v>36</v>
      </c>
      <c r="E7612" s="1" t="s">
        <v>16</v>
      </c>
      <c r="F7612" s="1" t="s">
        <v>40</v>
      </c>
      <c r="G7612">
        <v>14798.88</v>
      </c>
      <c r="H7612">
        <v>2</v>
      </c>
      <c r="I7612">
        <v>29597.759999999998</v>
      </c>
      <c r="J7612">
        <v>1.31</v>
      </c>
      <c r="K7612">
        <v>4782</v>
      </c>
      <c r="L7612" s="2">
        <v>45525</v>
      </c>
      <c r="O7612" t="str">
        <f>IF(ecommerce_10000[[#This Row],[Platform]]="Souq","sq",ecommerce_10000[[#This Row],[Platform]])</f>
        <v>sq</v>
      </c>
      <c r="P7612" t="str">
        <f>IF(E7612="Souq","sq",IF(E7612="Jumia","Jum",E7612))</f>
        <v>sq</v>
      </c>
      <c r="Q7612">
        <f>VLOOKUP(ecommerce_10000[[#This Row],[City]],F:I,4,FALSE)</f>
        <v>99349.3</v>
      </c>
      <c r="R7612" s="1">
        <f>SUMIF(C:C,ecommerce_10000[[#This Row],[Category]],I:I)</f>
        <v>92327183.770000085</v>
      </c>
      <c r="S7612" s="1">
        <f>SUMIFS(I:I,C:C,C7612)</f>
        <v>92327183.770000085</v>
      </c>
      <c r="T7612" s="1" t="str">
        <f>INDEX(F:F,MATCH(ecommerce_10000[[#This Row],[TotalAmount]],I:I,0))</f>
        <v>Riyadh</v>
      </c>
    </row>
    <row r="7613" spans="1:20" x14ac:dyDescent="0.3">
      <c r="A7613" s="1" t="s">
        <v>7657</v>
      </c>
      <c r="B7613" s="1" t="s">
        <v>53</v>
      </c>
      <c r="C7613" s="1" t="s">
        <v>31</v>
      </c>
      <c r="D7613" s="1" t="s">
        <v>54</v>
      </c>
      <c r="E7613" s="1" t="s">
        <v>47</v>
      </c>
      <c r="F7613" s="1" t="s">
        <v>28</v>
      </c>
      <c r="G7613">
        <v>14872.64</v>
      </c>
      <c r="H7613">
        <v>2</v>
      </c>
      <c r="I7613">
        <v>29745.279999999999</v>
      </c>
      <c r="J7613">
        <v>1.35</v>
      </c>
      <c r="K7613">
        <v>1685</v>
      </c>
      <c r="L7613" s="2">
        <v>45564</v>
      </c>
      <c r="O7613" t="str">
        <f>IF(ecommerce_10000[[#This Row],[Platform]]="Souq","sq",ecommerce_10000[[#This Row],[Platform]])</f>
        <v>Amazon</v>
      </c>
      <c r="P7613" t="str">
        <f>IF(E7613="Souq","sq",IF(E7613="Jumia","Jum",E7613))</f>
        <v>Amazon</v>
      </c>
      <c r="Q7613">
        <f>VLOOKUP(ecommerce_10000[[#This Row],[City]],F:I,4,FALSE)</f>
        <v>26648.76</v>
      </c>
      <c r="R7613" s="1">
        <f>SUMIF(C:C,ecommerce_10000[[#This Row],[Category]],I:I)</f>
        <v>57542997.559999913</v>
      </c>
      <c r="S7613" s="1">
        <f>SUMIFS(I:I,C:C,C7613)</f>
        <v>57542997.559999913</v>
      </c>
      <c r="T7613" s="1" t="str">
        <f>INDEX(F:F,MATCH(ecommerce_10000[[#This Row],[TotalAmount]],I:I,0))</f>
        <v>Casablanca</v>
      </c>
    </row>
    <row r="7614" spans="1:20" x14ac:dyDescent="0.3">
      <c r="A7614" s="1" t="s">
        <v>7658</v>
      </c>
      <c r="B7614" s="1" t="s">
        <v>13</v>
      </c>
      <c r="C7614" s="1" t="s">
        <v>14</v>
      </c>
      <c r="D7614" s="1" t="s">
        <v>15</v>
      </c>
      <c r="E7614" s="1" t="s">
        <v>16</v>
      </c>
      <c r="F7614" s="1" t="s">
        <v>62</v>
      </c>
      <c r="G7614">
        <v>17249.810000000001</v>
      </c>
      <c r="H7614">
        <v>4</v>
      </c>
      <c r="I7614">
        <v>68999.240000000005</v>
      </c>
      <c r="J7614">
        <v>1.87</v>
      </c>
      <c r="K7614">
        <v>4336</v>
      </c>
      <c r="L7614" s="2">
        <v>45520</v>
      </c>
      <c r="O7614" t="str">
        <f>IF(ecommerce_10000[[#This Row],[Platform]]="Souq","sq",ecommerce_10000[[#This Row],[Platform]])</f>
        <v>sq</v>
      </c>
      <c r="P7614" t="str">
        <f>IF(E7614="Souq","sq",IF(E7614="Jumia","Jum",E7614))</f>
        <v>sq</v>
      </c>
      <c r="Q7614">
        <f>VLOOKUP(ecommerce_10000[[#This Row],[City]],F:I,4,FALSE)</f>
        <v>27872.98</v>
      </c>
      <c r="R7614" s="1">
        <f>SUMIF(C:C,ecommerce_10000[[#This Row],[Category]],I:I)</f>
        <v>92327183.770000085</v>
      </c>
      <c r="S7614" s="1">
        <f>SUMIFS(I:I,C:C,C7614)</f>
        <v>92327183.770000085</v>
      </c>
      <c r="T7614" s="1" t="str">
        <f>INDEX(F:F,MATCH(ecommerce_10000[[#This Row],[TotalAmount]],I:I,0))</f>
        <v>Giza</v>
      </c>
    </row>
    <row r="7615" spans="1:20" x14ac:dyDescent="0.3">
      <c r="A7615" s="1" t="s">
        <v>7659</v>
      </c>
      <c r="B7615" s="1" t="s">
        <v>65</v>
      </c>
      <c r="C7615" s="1" t="s">
        <v>20</v>
      </c>
      <c r="D7615" s="1" t="s">
        <v>66</v>
      </c>
      <c r="E7615" s="1" t="s">
        <v>47</v>
      </c>
      <c r="F7615" s="1" t="s">
        <v>23</v>
      </c>
      <c r="G7615">
        <v>10558.56</v>
      </c>
      <c r="H7615">
        <v>2</v>
      </c>
      <c r="I7615">
        <v>21117.119999999999</v>
      </c>
      <c r="J7615">
        <v>1.48</v>
      </c>
      <c r="K7615">
        <v>4862</v>
      </c>
      <c r="L7615" s="2">
        <v>45407</v>
      </c>
      <c r="O7615" t="str">
        <f>IF(ecommerce_10000[[#This Row],[Platform]]="Souq","sq",ecommerce_10000[[#This Row],[Platform]])</f>
        <v>Amazon</v>
      </c>
      <c r="P7615" t="str">
        <f>IF(E7615="Souq","sq",IF(E7615="Jumia","Jum",E7615))</f>
        <v>Amazon</v>
      </c>
      <c r="Q7615">
        <f>VLOOKUP(ecommerce_10000[[#This Row],[City]],F:I,4,FALSE)</f>
        <v>13290.4</v>
      </c>
      <c r="R7615" s="1">
        <f>SUMIF(C:C,ecommerce_10000[[#This Row],[Category]],I:I)</f>
        <v>91504159.730000004</v>
      </c>
      <c r="S7615" s="1">
        <f>SUMIFS(I:I,C:C,C7615)</f>
        <v>91504159.730000004</v>
      </c>
      <c r="T7615" s="1" t="str">
        <f>INDEX(F:F,MATCH(ecommerce_10000[[#This Row],[TotalAmount]],I:I,0))</f>
        <v>Alexandria</v>
      </c>
    </row>
    <row r="7616" spans="1:20" x14ac:dyDescent="0.3">
      <c r="A7616" s="1" t="s">
        <v>7660</v>
      </c>
      <c r="B7616" s="1" t="s">
        <v>43</v>
      </c>
      <c r="C7616" s="1" t="s">
        <v>44</v>
      </c>
      <c r="D7616" s="1" t="s">
        <v>45</v>
      </c>
      <c r="E7616" s="1" t="s">
        <v>22</v>
      </c>
      <c r="F7616" s="1" t="s">
        <v>33</v>
      </c>
      <c r="G7616">
        <v>9016.34</v>
      </c>
      <c r="H7616">
        <v>4</v>
      </c>
      <c r="I7616">
        <v>36065.360000000001</v>
      </c>
      <c r="J7616">
        <v>2.2999999999999998</v>
      </c>
      <c r="K7616">
        <v>1919</v>
      </c>
      <c r="L7616" s="2">
        <v>45356</v>
      </c>
      <c r="O7616" t="str">
        <f>IF(ecommerce_10000[[#This Row],[Platform]]="Souq","sq",ecommerce_10000[[#This Row],[Platform]])</f>
        <v>Jumia</v>
      </c>
      <c r="P7616" t="str">
        <f>IF(E7616="Souq","sq",IF(E7616="Jumia","Jum",E7616))</f>
        <v>Jum</v>
      </c>
      <c r="Q7616">
        <f>VLOOKUP(ecommerce_10000[[#This Row],[City]],F:I,4,FALSE)</f>
        <v>3665.44</v>
      </c>
      <c r="R7616" s="1">
        <f>SUMIF(C:C,ecommerce_10000[[#This Row],[Category]],I:I)</f>
        <v>31420413.200000018</v>
      </c>
      <c r="S7616" s="1">
        <f>SUMIFS(I:I,C:C,C7616)</f>
        <v>31420413.200000018</v>
      </c>
      <c r="T7616" s="1" t="str">
        <f>INDEX(F:F,MATCH(ecommerce_10000[[#This Row],[TotalAmount]],I:I,0))</f>
        <v>Dubai</v>
      </c>
    </row>
    <row r="7617" spans="1:20" x14ac:dyDescent="0.3">
      <c r="A7617" s="1" t="s">
        <v>7661</v>
      </c>
      <c r="B7617" s="1" t="s">
        <v>53</v>
      </c>
      <c r="C7617" s="1" t="s">
        <v>31</v>
      </c>
      <c r="D7617" s="1" t="s">
        <v>54</v>
      </c>
      <c r="E7617" s="1" t="s">
        <v>47</v>
      </c>
      <c r="F7617" s="1" t="s">
        <v>40</v>
      </c>
      <c r="G7617">
        <v>6081.19</v>
      </c>
      <c r="H7617">
        <v>3</v>
      </c>
      <c r="I7617">
        <v>18243.57</v>
      </c>
      <c r="J7617">
        <v>4.54</v>
      </c>
      <c r="K7617">
        <v>3894</v>
      </c>
      <c r="L7617" s="2">
        <v>45405</v>
      </c>
      <c r="O7617" t="str">
        <f>IF(ecommerce_10000[[#This Row],[Platform]]="Souq","sq",ecommerce_10000[[#This Row],[Platform]])</f>
        <v>Amazon</v>
      </c>
      <c r="P7617" t="str">
        <f>IF(E7617="Souq","sq",IF(E7617="Jumia","Jum",E7617))</f>
        <v>Amazon</v>
      </c>
      <c r="Q7617">
        <f>VLOOKUP(ecommerce_10000[[#This Row],[City]],F:I,4,FALSE)</f>
        <v>99349.3</v>
      </c>
      <c r="R7617" s="1">
        <f>SUMIF(C:C,ecommerce_10000[[#This Row],[Category]],I:I)</f>
        <v>57542997.559999913</v>
      </c>
      <c r="S7617" s="1">
        <f>SUMIFS(I:I,C:C,C7617)</f>
        <v>57542997.559999913</v>
      </c>
      <c r="T7617" s="1" t="str">
        <f>INDEX(F:F,MATCH(ecommerce_10000[[#This Row],[TotalAmount]],I:I,0))</f>
        <v>Riyadh</v>
      </c>
    </row>
    <row r="7618" spans="1:20" x14ac:dyDescent="0.3">
      <c r="A7618" s="1" t="s">
        <v>7662</v>
      </c>
      <c r="B7618" s="1" t="s">
        <v>43</v>
      </c>
      <c r="C7618" s="1" t="s">
        <v>44</v>
      </c>
      <c r="D7618" s="1" t="s">
        <v>45</v>
      </c>
      <c r="E7618" s="1" t="s">
        <v>22</v>
      </c>
      <c r="F7618" s="1" t="s">
        <v>62</v>
      </c>
      <c r="G7618">
        <v>1418.76</v>
      </c>
      <c r="H7618">
        <v>5</v>
      </c>
      <c r="I7618">
        <v>7093.8</v>
      </c>
      <c r="J7618">
        <v>1.21</v>
      </c>
      <c r="K7618">
        <v>1619</v>
      </c>
      <c r="L7618" s="2">
        <v>45586</v>
      </c>
      <c r="O7618" t="str">
        <f>IF(ecommerce_10000[[#This Row],[Platform]]="Souq","sq",ecommerce_10000[[#This Row],[Platform]])</f>
        <v>Jumia</v>
      </c>
      <c r="P7618" t="str">
        <f>IF(E7618="Souq","sq",IF(E7618="Jumia","Jum",E7618))</f>
        <v>Jum</v>
      </c>
      <c r="Q7618">
        <f>VLOOKUP(ecommerce_10000[[#This Row],[City]],F:I,4,FALSE)</f>
        <v>27872.98</v>
      </c>
      <c r="R7618" s="1">
        <f>SUMIF(C:C,ecommerce_10000[[#This Row],[Category]],I:I)</f>
        <v>31420413.200000018</v>
      </c>
      <c r="S7618" s="1">
        <f>SUMIFS(I:I,C:C,C7618)</f>
        <v>31420413.200000018</v>
      </c>
      <c r="T7618" s="1" t="str">
        <f>INDEX(F:F,MATCH(ecommerce_10000[[#This Row],[TotalAmount]],I:I,0))</f>
        <v>Giza</v>
      </c>
    </row>
    <row r="7619" spans="1:20" x14ac:dyDescent="0.3">
      <c r="A7619" s="1" t="s">
        <v>7663</v>
      </c>
      <c r="B7619" s="1" t="s">
        <v>53</v>
      </c>
      <c r="C7619" s="1" t="s">
        <v>31</v>
      </c>
      <c r="D7619" s="1" t="s">
        <v>54</v>
      </c>
      <c r="E7619" s="1" t="s">
        <v>47</v>
      </c>
      <c r="F7619" s="1" t="s">
        <v>23</v>
      </c>
      <c r="G7619">
        <v>19765.73</v>
      </c>
      <c r="H7619">
        <v>5</v>
      </c>
      <c r="I7619">
        <v>98828.65</v>
      </c>
      <c r="J7619">
        <v>1.64</v>
      </c>
      <c r="K7619">
        <v>3170</v>
      </c>
      <c r="L7619" s="2">
        <v>45577</v>
      </c>
      <c r="O7619" t="str">
        <f>IF(ecommerce_10000[[#This Row],[Platform]]="Souq","sq",ecommerce_10000[[#This Row],[Platform]])</f>
        <v>Amazon</v>
      </c>
      <c r="P7619" t="str">
        <f>IF(E7619="Souq","sq",IF(E7619="Jumia","Jum",E7619))</f>
        <v>Amazon</v>
      </c>
      <c r="Q7619">
        <f>VLOOKUP(ecommerce_10000[[#This Row],[City]],F:I,4,FALSE)</f>
        <v>13290.4</v>
      </c>
      <c r="R7619" s="1">
        <f>SUMIF(C:C,ecommerce_10000[[#This Row],[Category]],I:I)</f>
        <v>57542997.559999913</v>
      </c>
      <c r="S7619" s="1">
        <f>SUMIFS(I:I,C:C,C7619)</f>
        <v>57542997.559999913</v>
      </c>
      <c r="T7619" s="1" t="str">
        <f>INDEX(F:F,MATCH(ecommerce_10000[[#This Row],[TotalAmount]],I:I,0))</f>
        <v>Alexandria</v>
      </c>
    </row>
    <row r="7620" spans="1:20" x14ac:dyDescent="0.3">
      <c r="A7620" s="1" t="s">
        <v>7664</v>
      </c>
      <c r="B7620" s="1" t="s">
        <v>35</v>
      </c>
      <c r="C7620" s="1" t="s">
        <v>14</v>
      </c>
      <c r="D7620" s="1" t="s">
        <v>36</v>
      </c>
      <c r="E7620" s="1" t="s">
        <v>47</v>
      </c>
      <c r="F7620" s="1" t="s">
        <v>33</v>
      </c>
      <c r="G7620">
        <v>2852.1</v>
      </c>
      <c r="H7620">
        <v>2</v>
      </c>
      <c r="I7620">
        <v>5704.2</v>
      </c>
      <c r="J7620">
        <v>3.29</v>
      </c>
      <c r="K7620">
        <v>2786</v>
      </c>
      <c r="L7620" s="2">
        <v>45359</v>
      </c>
      <c r="O7620" t="str">
        <f>IF(ecommerce_10000[[#This Row],[Platform]]="Souq","sq",ecommerce_10000[[#This Row],[Platform]])</f>
        <v>Amazon</v>
      </c>
      <c r="P7620" t="str">
        <f>IF(E7620="Souq","sq",IF(E7620="Jumia","Jum",E7620))</f>
        <v>Amazon</v>
      </c>
      <c r="Q7620">
        <f>VLOOKUP(ecommerce_10000[[#This Row],[City]],F:I,4,FALSE)</f>
        <v>3665.44</v>
      </c>
      <c r="R7620" s="1">
        <f>SUMIF(C:C,ecommerce_10000[[#This Row],[Category]],I:I)</f>
        <v>92327183.770000085</v>
      </c>
      <c r="S7620" s="1">
        <f>SUMIFS(I:I,C:C,C7620)</f>
        <v>92327183.770000085</v>
      </c>
      <c r="T7620" s="1" t="str">
        <f>INDEX(F:F,MATCH(ecommerce_10000[[#This Row],[TotalAmount]],I:I,0))</f>
        <v>Dubai</v>
      </c>
    </row>
    <row r="7621" spans="1:20" x14ac:dyDescent="0.3">
      <c r="A7621" s="1" t="s">
        <v>7665</v>
      </c>
      <c r="B7621" s="1" t="s">
        <v>49</v>
      </c>
      <c r="C7621" s="1" t="s">
        <v>14</v>
      </c>
      <c r="D7621" s="1" t="s">
        <v>50</v>
      </c>
      <c r="E7621" s="1" t="s">
        <v>22</v>
      </c>
      <c r="F7621" s="1" t="s">
        <v>17</v>
      </c>
      <c r="G7621">
        <v>16370.17</v>
      </c>
      <c r="H7621">
        <v>4</v>
      </c>
      <c r="I7621">
        <v>65480.68</v>
      </c>
      <c r="J7621">
        <v>3.7</v>
      </c>
      <c r="K7621">
        <v>1653</v>
      </c>
      <c r="L7621" s="2">
        <v>45619</v>
      </c>
      <c r="O7621" t="str">
        <f>IF(ecommerce_10000[[#This Row],[Platform]]="Souq","sq",ecommerce_10000[[#This Row],[Platform]])</f>
        <v>Jumia</v>
      </c>
      <c r="P7621" t="str">
        <f>IF(E7621="Souq","sq",IF(E7621="Jumia","Jum",E7621))</f>
        <v>Jum</v>
      </c>
      <c r="Q7621">
        <f>VLOOKUP(ecommerce_10000[[#This Row],[City]],F:I,4,FALSE)</f>
        <v>16284.02</v>
      </c>
      <c r="R7621" s="1">
        <f>SUMIF(C:C,ecommerce_10000[[#This Row],[Category]],I:I)</f>
        <v>92327183.770000085</v>
      </c>
      <c r="S7621" s="1">
        <f>SUMIFS(I:I,C:C,C7621)</f>
        <v>92327183.770000085</v>
      </c>
      <c r="T7621" s="1" t="str">
        <f>INDEX(F:F,MATCH(ecommerce_10000[[#This Row],[TotalAmount]],I:I,0))</f>
        <v>Cairo</v>
      </c>
    </row>
    <row r="7622" spans="1:20" x14ac:dyDescent="0.3">
      <c r="A7622" s="1" t="s">
        <v>7666</v>
      </c>
      <c r="B7622" s="1" t="s">
        <v>19</v>
      </c>
      <c r="C7622" s="1" t="s">
        <v>20</v>
      </c>
      <c r="D7622" s="1" t="s">
        <v>21</v>
      </c>
      <c r="E7622" s="1" t="s">
        <v>22</v>
      </c>
      <c r="F7622" s="1" t="s">
        <v>40</v>
      </c>
      <c r="G7622">
        <v>3000.6</v>
      </c>
      <c r="H7622">
        <v>1</v>
      </c>
      <c r="I7622">
        <v>3000.6</v>
      </c>
      <c r="J7622">
        <v>1.57</v>
      </c>
      <c r="K7622">
        <v>1550</v>
      </c>
      <c r="L7622" s="2">
        <v>45331</v>
      </c>
      <c r="O7622" t="str">
        <f>IF(ecommerce_10000[[#This Row],[Platform]]="Souq","sq",ecommerce_10000[[#This Row],[Platform]])</f>
        <v>Jumia</v>
      </c>
      <c r="P7622" t="str">
        <f>IF(E7622="Souq","sq",IF(E7622="Jumia","Jum",E7622))</f>
        <v>Jum</v>
      </c>
      <c r="Q7622">
        <f>VLOOKUP(ecommerce_10000[[#This Row],[City]],F:I,4,FALSE)</f>
        <v>99349.3</v>
      </c>
      <c r="R7622" s="1">
        <f>SUMIF(C:C,ecommerce_10000[[#This Row],[Category]],I:I)</f>
        <v>91504159.730000004</v>
      </c>
      <c r="S7622" s="1">
        <f>SUMIFS(I:I,C:C,C7622)</f>
        <v>91504159.730000004</v>
      </c>
      <c r="T7622" s="1" t="str">
        <f>INDEX(F:F,MATCH(ecommerce_10000[[#This Row],[TotalAmount]],I:I,0))</f>
        <v>Riyadh</v>
      </c>
    </row>
    <row r="7623" spans="1:20" x14ac:dyDescent="0.3">
      <c r="A7623" s="1" t="s">
        <v>7667</v>
      </c>
      <c r="B7623" s="1" t="s">
        <v>49</v>
      </c>
      <c r="C7623" s="1" t="s">
        <v>14</v>
      </c>
      <c r="D7623" s="1" t="s">
        <v>50</v>
      </c>
      <c r="E7623" s="1" t="s">
        <v>47</v>
      </c>
      <c r="F7623" s="1" t="s">
        <v>33</v>
      </c>
      <c r="G7623">
        <v>18156.419999999998</v>
      </c>
      <c r="H7623">
        <v>4</v>
      </c>
      <c r="I7623">
        <v>72625.679999999993</v>
      </c>
      <c r="J7623">
        <v>2.84</v>
      </c>
      <c r="K7623">
        <v>2025</v>
      </c>
      <c r="L7623" s="2">
        <v>45361</v>
      </c>
      <c r="O7623" t="str">
        <f>IF(ecommerce_10000[[#This Row],[Platform]]="Souq","sq",ecommerce_10000[[#This Row],[Platform]])</f>
        <v>Amazon</v>
      </c>
      <c r="P7623" t="str">
        <f>IF(E7623="Souq","sq",IF(E7623="Jumia","Jum",E7623))</f>
        <v>Amazon</v>
      </c>
      <c r="Q7623">
        <f>VLOOKUP(ecommerce_10000[[#This Row],[City]],F:I,4,FALSE)</f>
        <v>3665.44</v>
      </c>
      <c r="R7623" s="1">
        <f>SUMIF(C:C,ecommerce_10000[[#This Row],[Category]],I:I)</f>
        <v>92327183.770000085</v>
      </c>
      <c r="S7623" s="1">
        <f>SUMIFS(I:I,C:C,C7623)</f>
        <v>92327183.770000085</v>
      </c>
      <c r="T7623" s="1" t="str">
        <f>INDEX(F:F,MATCH(ecommerce_10000[[#This Row],[TotalAmount]],I:I,0))</f>
        <v>Dubai</v>
      </c>
    </row>
    <row r="7624" spans="1:20" x14ac:dyDescent="0.3">
      <c r="A7624" s="1" t="s">
        <v>7668</v>
      </c>
      <c r="B7624" s="1" t="s">
        <v>65</v>
      </c>
      <c r="C7624" s="1" t="s">
        <v>20</v>
      </c>
      <c r="D7624" s="1" t="s">
        <v>66</v>
      </c>
      <c r="E7624" s="1" t="s">
        <v>22</v>
      </c>
      <c r="F7624" s="1" t="s">
        <v>28</v>
      </c>
      <c r="G7624">
        <v>3272.73</v>
      </c>
      <c r="H7624">
        <v>3</v>
      </c>
      <c r="I7624">
        <v>9818.19</v>
      </c>
      <c r="J7624">
        <v>4.53</v>
      </c>
      <c r="K7624">
        <v>25</v>
      </c>
      <c r="L7624" s="2">
        <v>45500</v>
      </c>
      <c r="O7624" t="str">
        <f>IF(ecommerce_10000[[#This Row],[Platform]]="Souq","sq",ecommerce_10000[[#This Row],[Platform]])</f>
        <v>Jumia</v>
      </c>
      <c r="P7624" t="str">
        <f>IF(E7624="Souq","sq",IF(E7624="Jumia","Jum",E7624))</f>
        <v>Jum</v>
      </c>
      <c r="Q7624">
        <f>VLOOKUP(ecommerce_10000[[#This Row],[City]],F:I,4,FALSE)</f>
        <v>26648.76</v>
      </c>
      <c r="R7624" s="1">
        <f>SUMIF(C:C,ecommerce_10000[[#This Row],[Category]],I:I)</f>
        <v>91504159.730000004</v>
      </c>
      <c r="S7624" s="1">
        <f>SUMIFS(I:I,C:C,C7624)</f>
        <v>91504159.730000004</v>
      </c>
      <c r="T7624" s="1" t="str">
        <f>INDEX(F:F,MATCH(ecommerce_10000[[#This Row],[TotalAmount]],I:I,0))</f>
        <v>Casablanca</v>
      </c>
    </row>
    <row r="7625" spans="1:20" x14ac:dyDescent="0.3">
      <c r="A7625" s="1" t="s">
        <v>7669</v>
      </c>
      <c r="B7625" s="1" t="s">
        <v>19</v>
      </c>
      <c r="C7625" s="1" t="s">
        <v>20</v>
      </c>
      <c r="D7625" s="1" t="s">
        <v>21</v>
      </c>
      <c r="E7625" s="1" t="s">
        <v>16</v>
      </c>
      <c r="F7625" s="1" t="s">
        <v>23</v>
      </c>
      <c r="G7625">
        <v>16581.54</v>
      </c>
      <c r="H7625">
        <v>3</v>
      </c>
      <c r="I7625">
        <v>49744.62</v>
      </c>
      <c r="J7625">
        <v>3.58</v>
      </c>
      <c r="K7625">
        <v>502</v>
      </c>
      <c r="L7625" s="2">
        <v>45437</v>
      </c>
      <c r="O7625" t="str">
        <f>IF(ecommerce_10000[[#This Row],[Platform]]="Souq","sq",ecommerce_10000[[#This Row],[Platform]])</f>
        <v>sq</v>
      </c>
      <c r="P7625" t="str">
        <f>IF(E7625="Souq","sq",IF(E7625="Jumia","Jum",E7625))</f>
        <v>sq</v>
      </c>
      <c r="Q7625">
        <f>VLOOKUP(ecommerce_10000[[#This Row],[City]],F:I,4,FALSE)</f>
        <v>13290.4</v>
      </c>
      <c r="R7625" s="1">
        <f>SUMIF(C:C,ecommerce_10000[[#This Row],[Category]],I:I)</f>
        <v>91504159.730000004</v>
      </c>
      <c r="S7625" s="1">
        <f>SUMIFS(I:I,C:C,C7625)</f>
        <v>91504159.730000004</v>
      </c>
      <c r="T7625" s="1" t="str">
        <f>INDEX(F:F,MATCH(ecommerce_10000[[#This Row],[TotalAmount]],I:I,0))</f>
        <v>Alexandria</v>
      </c>
    </row>
    <row r="7626" spans="1:20" x14ac:dyDescent="0.3">
      <c r="A7626" s="1" t="s">
        <v>7670</v>
      </c>
      <c r="B7626" s="1" t="s">
        <v>53</v>
      </c>
      <c r="C7626" s="1" t="s">
        <v>31</v>
      </c>
      <c r="D7626" s="1" t="s">
        <v>54</v>
      </c>
      <c r="E7626" s="1" t="s">
        <v>16</v>
      </c>
      <c r="F7626" s="1" t="s">
        <v>28</v>
      </c>
      <c r="G7626">
        <v>16271.25</v>
      </c>
      <c r="H7626">
        <v>1</v>
      </c>
      <c r="I7626">
        <v>16271.25</v>
      </c>
      <c r="J7626">
        <v>4.3899999999999997</v>
      </c>
      <c r="K7626">
        <v>3012</v>
      </c>
      <c r="L7626" s="2">
        <v>45542</v>
      </c>
      <c r="O7626" t="str">
        <f>IF(ecommerce_10000[[#This Row],[Platform]]="Souq","sq",ecommerce_10000[[#This Row],[Platform]])</f>
        <v>sq</v>
      </c>
      <c r="P7626" t="str">
        <f>IF(E7626="Souq","sq",IF(E7626="Jumia","Jum",E7626))</f>
        <v>sq</v>
      </c>
      <c r="Q7626">
        <f>VLOOKUP(ecommerce_10000[[#This Row],[City]],F:I,4,FALSE)</f>
        <v>26648.76</v>
      </c>
      <c r="R7626" s="1">
        <f>SUMIF(C:C,ecommerce_10000[[#This Row],[Category]],I:I)</f>
        <v>57542997.559999913</v>
      </c>
      <c r="S7626" s="1">
        <f>SUMIFS(I:I,C:C,C7626)</f>
        <v>57542997.559999913</v>
      </c>
      <c r="T7626" s="1" t="str">
        <f>INDEX(F:F,MATCH(ecommerce_10000[[#This Row],[TotalAmount]],I:I,0))</f>
        <v>Casablanca</v>
      </c>
    </row>
    <row r="7627" spans="1:20" x14ac:dyDescent="0.3">
      <c r="A7627" s="1" t="s">
        <v>7671</v>
      </c>
      <c r="B7627" s="1" t="s">
        <v>38</v>
      </c>
      <c r="C7627" s="1" t="s">
        <v>20</v>
      </c>
      <c r="D7627" s="1" t="s">
        <v>39</v>
      </c>
      <c r="E7627" s="1" t="s">
        <v>22</v>
      </c>
      <c r="F7627" s="1" t="s">
        <v>40</v>
      </c>
      <c r="G7627">
        <v>1748.96</v>
      </c>
      <c r="H7627">
        <v>2</v>
      </c>
      <c r="I7627">
        <v>3497.92</v>
      </c>
      <c r="J7627">
        <v>1.34</v>
      </c>
      <c r="K7627">
        <v>4513</v>
      </c>
      <c r="L7627" s="2">
        <v>45403</v>
      </c>
      <c r="O7627" t="str">
        <f>IF(ecommerce_10000[[#This Row],[Platform]]="Souq","sq",ecommerce_10000[[#This Row],[Platform]])</f>
        <v>Jumia</v>
      </c>
      <c r="P7627" t="str">
        <f>IF(E7627="Souq","sq",IF(E7627="Jumia","Jum",E7627))</f>
        <v>Jum</v>
      </c>
      <c r="Q7627">
        <f>VLOOKUP(ecommerce_10000[[#This Row],[City]],F:I,4,FALSE)</f>
        <v>99349.3</v>
      </c>
      <c r="R7627" s="1">
        <f>SUMIF(C:C,ecommerce_10000[[#This Row],[Category]],I:I)</f>
        <v>91504159.730000004</v>
      </c>
      <c r="S7627" s="1">
        <f>SUMIFS(I:I,C:C,C7627)</f>
        <v>91504159.730000004</v>
      </c>
      <c r="T7627" s="1" t="str">
        <f>INDEX(F:F,MATCH(ecommerce_10000[[#This Row],[TotalAmount]],I:I,0))</f>
        <v>Riyadh</v>
      </c>
    </row>
    <row r="7628" spans="1:20" x14ac:dyDescent="0.3">
      <c r="A7628" s="1" t="s">
        <v>7672</v>
      </c>
      <c r="B7628" s="1" t="s">
        <v>19</v>
      </c>
      <c r="C7628" s="1" t="s">
        <v>20</v>
      </c>
      <c r="D7628" s="1" t="s">
        <v>21</v>
      </c>
      <c r="E7628" s="1" t="s">
        <v>22</v>
      </c>
      <c r="F7628" s="1" t="s">
        <v>28</v>
      </c>
      <c r="G7628">
        <v>11283.52</v>
      </c>
      <c r="H7628">
        <v>3</v>
      </c>
      <c r="I7628">
        <v>33850.559999999998</v>
      </c>
      <c r="J7628">
        <v>2.3199999999999998</v>
      </c>
      <c r="K7628">
        <v>4569</v>
      </c>
      <c r="L7628" s="2">
        <v>45306</v>
      </c>
      <c r="O7628" t="str">
        <f>IF(ecommerce_10000[[#This Row],[Platform]]="Souq","sq",ecommerce_10000[[#This Row],[Platform]])</f>
        <v>Jumia</v>
      </c>
      <c r="P7628" t="str">
        <f>IF(E7628="Souq","sq",IF(E7628="Jumia","Jum",E7628))</f>
        <v>Jum</v>
      </c>
      <c r="Q7628">
        <f>VLOOKUP(ecommerce_10000[[#This Row],[City]],F:I,4,FALSE)</f>
        <v>26648.76</v>
      </c>
      <c r="R7628" s="1">
        <f>SUMIF(C:C,ecommerce_10000[[#This Row],[Category]],I:I)</f>
        <v>91504159.730000004</v>
      </c>
      <c r="S7628" s="1">
        <f>SUMIFS(I:I,C:C,C7628)</f>
        <v>91504159.730000004</v>
      </c>
      <c r="T7628" s="1" t="str">
        <f>INDEX(F:F,MATCH(ecommerce_10000[[#This Row],[TotalAmount]],I:I,0))</f>
        <v>Casablanca</v>
      </c>
    </row>
    <row r="7629" spans="1:20" x14ac:dyDescent="0.3">
      <c r="A7629" s="1" t="s">
        <v>7673</v>
      </c>
      <c r="B7629" s="1" t="s">
        <v>25</v>
      </c>
      <c r="C7629" s="1" t="s">
        <v>26</v>
      </c>
      <c r="D7629" s="1" t="s">
        <v>27</v>
      </c>
      <c r="E7629" s="1" t="s">
        <v>47</v>
      </c>
      <c r="F7629" s="1" t="s">
        <v>40</v>
      </c>
      <c r="G7629">
        <v>16790.53</v>
      </c>
      <c r="H7629">
        <v>3</v>
      </c>
      <c r="I7629">
        <v>50371.59</v>
      </c>
      <c r="J7629">
        <v>3.43</v>
      </c>
      <c r="K7629">
        <v>801</v>
      </c>
      <c r="L7629" s="2">
        <v>45646</v>
      </c>
      <c r="O7629" t="str">
        <f>IF(ecommerce_10000[[#This Row],[Platform]]="Souq","sq",ecommerce_10000[[#This Row],[Platform]])</f>
        <v>Amazon</v>
      </c>
      <c r="P7629" t="str">
        <f>IF(E7629="Souq","sq",IF(E7629="Jumia","Jum",E7629))</f>
        <v>Amazon</v>
      </c>
      <c r="Q7629">
        <f>VLOOKUP(ecommerce_10000[[#This Row],[City]],F:I,4,FALSE)</f>
        <v>99349.3</v>
      </c>
      <c r="R7629" s="1">
        <f>SUMIF(C:C,ecommerce_10000[[#This Row],[Category]],I:I)</f>
        <v>29200970.130000021</v>
      </c>
      <c r="S7629" s="1">
        <f>SUMIFS(I:I,C:C,C7629)</f>
        <v>29200970.130000021</v>
      </c>
      <c r="T7629" s="1" t="str">
        <f>INDEX(F:F,MATCH(ecommerce_10000[[#This Row],[TotalAmount]],I:I,0))</f>
        <v>Riyadh</v>
      </c>
    </row>
    <row r="7630" spans="1:20" x14ac:dyDescent="0.3">
      <c r="A7630" s="1" t="s">
        <v>7674</v>
      </c>
      <c r="B7630" s="1" t="s">
        <v>30</v>
      </c>
      <c r="C7630" s="1" t="s">
        <v>31</v>
      </c>
      <c r="D7630" s="1" t="s">
        <v>32</v>
      </c>
      <c r="E7630" s="1" t="s">
        <v>22</v>
      </c>
      <c r="F7630" s="1" t="s">
        <v>40</v>
      </c>
      <c r="G7630">
        <v>2367.48</v>
      </c>
      <c r="H7630">
        <v>5</v>
      </c>
      <c r="I7630">
        <v>11837.4</v>
      </c>
      <c r="J7630">
        <v>2.61</v>
      </c>
      <c r="K7630">
        <v>2048</v>
      </c>
      <c r="L7630" s="2">
        <v>45348</v>
      </c>
      <c r="O7630" t="str">
        <f>IF(ecommerce_10000[[#This Row],[Platform]]="Souq","sq",ecommerce_10000[[#This Row],[Platform]])</f>
        <v>Jumia</v>
      </c>
      <c r="P7630" t="str">
        <f>IF(E7630="Souq","sq",IF(E7630="Jumia","Jum",E7630))</f>
        <v>Jum</v>
      </c>
      <c r="Q7630">
        <f>VLOOKUP(ecommerce_10000[[#This Row],[City]],F:I,4,FALSE)</f>
        <v>99349.3</v>
      </c>
      <c r="R7630" s="1">
        <f>SUMIF(C:C,ecommerce_10000[[#This Row],[Category]],I:I)</f>
        <v>57542997.559999913</v>
      </c>
      <c r="S7630" s="1">
        <f>SUMIFS(I:I,C:C,C7630)</f>
        <v>57542997.559999913</v>
      </c>
      <c r="T7630" s="1" t="str">
        <f>INDEX(F:F,MATCH(ecommerce_10000[[#This Row],[TotalAmount]],I:I,0))</f>
        <v>Riyadh</v>
      </c>
    </row>
    <row r="7631" spans="1:20" x14ac:dyDescent="0.3">
      <c r="A7631" s="1" t="s">
        <v>7675</v>
      </c>
      <c r="B7631" s="1" t="s">
        <v>35</v>
      </c>
      <c r="C7631" s="1" t="s">
        <v>14</v>
      </c>
      <c r="D7631" s="1" t="s">
        <v>36</v>
      </c>
      <c r="E7631" s="1" t="s">
        <v>22</v>
      </c>
      <c r="F7631" s="1" t="s">
        <v>17</v>
      </c>
      <c r="G7631">
        <v>3172.71</v>
      </c>
      <c r="H7631">
        <v>4</v>
      </c>
      <c r="I7631">
        <v>12690.84</v>
      </c>
      <c r="J7631">
        <v>2.36</v>
      </c>
      <c r="K7631">
        <v>3794</v>
      </c>
      <c r="L7631" s="2">
        <v>45403</v>
      </c>
      <c r="O7631" t="str">
        <f>IF(ecommerce_10000[[#This Row],[Platform]]="Souq","sq",ecommerce_10000[[#This Row],[Platform]])</f>
        <v>Jumia</v>
      </c>
      <c r="P7631" t="str">
        <f>IF(E7631="Souq","sq",IF(E7631="Jumia","Jum",E7631))</f>
        <v>Jum</v>
      </c>
      <c r="Q7631">
        <f>VLOOKUP(ecommerce_10000[[#This Row],[City]],F:I,4,FALSE)</f>
        <v>16284.02</v>
      </c>
      <c r="R7631" s="1">
        <f>SUMIF(C:C,ecommerce_10000[[#This Row],[Category]],I:I)</f>
        <v>92327183.770000085</v>
      </c>
      <c r="S7631" s="1">
        <f>SUMIFS(I:I,C:C,C7631)</f>
        <v>92327183.770000085</v>
      </c>
      <c r="T7631" s="1" t="str">
        <f>INDEX(F:F,MATCH(ecommerce_10000[[#This Row],[TotalAmount]],I:I,0))</f>
        <v>Cairo</v>
      </c>
    </row>
    <row r="7632" spans="1:20" x14ac:dyDescent="0.3">
      <c r="A7632" s="1" t="s">
        <v>7676</v>
      </c>
      <c r="B7632" s="1" t="s">
        <v>25</v>
      </c>
      <c r="C7632" s="1" t="s">
        <v>26</v>
      </c>
      <c r="D7632" s="1" t="s">
        <v>27</v>
      </c>
      <c r="E7632" s="1" t="s">
        <v>47</v>
      </c>
      <c r="F7632" s="1" t="s">
        <v>28</v>
      </c>
      <c r="G7632">
        <v>17021.759999999998</v>
      </c>
      <c r="H7632">
        <v>4</v>
      </c>
      <c r="I7632">
        <v>68087.039999999994</v>
      </c>
      <c r="J7632">
        <v>2.91</v>
      </c>
      <c r="K7632">
        <v>1918</v>
      </c>
      <c r="L7632" s="2">
        <v>45559</v>
      </c>
      <c r="O7632" t="str">
        <f>IF(ecommerce_10000[[#This Row],[Platform]]="Souq","sq",ecommerce_10000[[#This Row],[Platform]])</f>
        <v>Amazon</v>
      </c>
      <c r="P7632" t="str">
        <f>IF(E7632="Souq","sq",IF(E7632="Jumia","Jum",E7632))</f>
        <v>Amazon</v>
      </c>
      <c r="Q7632">
        <f>VLOOKUP(ecommerce_10000[[#This Row],[City]],F:I,4,FALSE)</f>
        <v>26648.76</v>
      </c>
      <c r="R7632" s="1">
        <f>SUMIF(C:C,ecommerce_10000[[#This Row],[Category]],I:I)</f>
        <v>29200970.130000021</v>
      </c>
      <c r="S7632" s="1">
        <f>SUMIFS(I:I,C:C,C7632)</f>
        <v>29200970.130000021</v>
      </c>
      <c r="T7632" s="1" t="str">
        <f>INDEX(F:F,MATCH(ecommerce_10000[[#This Row],[TotalAmount]],I:I,0))</f>
        <v>Casablanca</v>
      </c>
    </row>
    <row r="7633" spans="1:20" x14ac:dyDescent="0.3">
      <c r="A7633" s="1" t="s">
        <v>7677</v>
      </c>
      <c r="B7633" s="1" t="s">
        <v>53</v>
      </c>
      <c r="C7633" s="1" t="s">
        <v>31</v>
      </c>
      <c r="D7633" s="1" t="s">
        <v>54</v>
      </c>
      <c r="E7633" s="1" t="s">
        <v>22</v>
      </c>
      <c r="F7633" s="1" t="s">
        <v>23</v>
      </c>
      <c r="G7633">
        <v>13486.59</v>
      </c>
      <c r="H7633">
        <v>2</v>
      </c>
      <c r="I7633">
        <v>26973.18</v>
      </c>
      <c r="J7633">
        <v>2.21</v>
      </c>
      <c r="K7633">
        <v>3201</v>
      </c>
      <c r="L7633" s="2">
        <v>45412</v>
      </c>
      <c r="O7633" t="str">
        <f>IF(ecommerce_10000[[#This Row],[Platform]]="Souq","sq",ecommerce_10000[[#This Row],[Platform]])</f>
        <v>Jumia</v>
      </c>
      <c r="P7633" t="str">
        <f>IF(E7633="Souq","sq",IF(E7633="Jumia","Jum",E7633))</f>
        <v>Jum</v>
      </c>
      <c r="Q7633">
        <f>VLOOKUP(ecommerce_10000[[#This Row],[City]],F:I,4,FALSE)</f>
        <v>13290.4</v>
      </c>
      <c r="R7633" s="1">
        <f>SUMIF(C:C,ecommerce_10000[[#This Row],[Category]],I:I)</f>
        <v>57542997.559999913</v>
      </c>
      <c r="S7633" s="1">
        <f>SUMIFS(I:I,C:C,C7633)</f>
        <v>57542997.559999913</v>
      </c>
      <c r="T7633" s="1" t="str">
        <f>INDEX(F:F,MATCH(ecommerce_10000[[#This Row],[TotalAmount]],I:I,0))</f>
        <v>Alexandria</v>
      </c>
    </row>
    <row r="7634" spans="1:20" x14ac:dyDescent="0.3">
      <c r="A7634" s="1" t="s">
        <v>7678</v>
      </c>
      <c r="B7634" s="1" t="s">
        <v>13</v>
      </c>
      <c r="C7634" s="1" t="s">
        <v>14</v>
      </c>
      <c r="D7634" s="1" t="s">
        <v>15</v>
      </c>
      <c r="E7634" s="1" t="s">
        <v>16</v>
      </c>
      <c r="F7634" s="1" t="s">
        <v>62</v>
      </c>
      <c r="G7634">
        <v>1383.88</v>
      </c>
      <c r="H7634">
        <v>2</v>
      </c>
      <c r="I7634">
        <v>2767.76</v>
      </c>
      <c r="J7634">
        <v>3.69</v>
      </c>
      <c r="K7634">
        <v>2381</v>
      </c>
      <c r="L7634" s="2">
        <v>45641</v>
      </c>
      <c r="O7634" t="str">
        <f>IF(ecommerce_10000[[#This Row],[Platform]]="Souq","sq",ecommerce_10000[[#This Row],[Platform]])</f>
        <v>sq</v>
      </c>
      <c r="P7634" t="str">
        <f>IF(E7634="Souq","sq",IF(E7634="Jumia","Jum",E7634))</f>
        <v>sq</v>
      </c>
      <c r="Q7634">
        <f>VLOOKUP(ecommerce_10000[[#This Row],[City]],F:I,4,FALSE)</f>
        <v>27872.98</v>
      </c>
      <c r="R7634" s="1">
        <f>SUMIF(C:C,ecommerce_10000[[#This Row],[Category]],I:I)</f>
        <v>92327183.770000085</v>
      </c>
      <c r="S7634" s="1">
        <f>SUMIFS(I:I,C:C,C7634)</f>
        <v>92327183.770000085</v>
      </c>
      <c r="T7634" s="1" t="str">
        <f>INDEX(F:F,MATCH(ecommerce_10000[[#This Row],[TotalAmount]],I:I,0))</f>
        <v>Giza</v>
      </c>
    </row>
    <row r="7635" spans="1:20" x14ac:dyDescent="0.3">
      <c r="A7635" s="1" t="s">
        <v>7679</v>
      </c>
      <c r="B7635" s="1" t="s">
        <v>38</v>
      </c>
      <c r="C7635" s="1" t="s">
        <v>20</v>
      </c>
      <c r="D7635" s="1" t="s">
        <v>39</v>
      </c>
      <c r="E7635" s="1" t="s">
        <v>47</v>
      </c>
      <c r="F7635" s="1" t="s">
        <v>33</v>
      </c>
      <c r="G7635">
        <v>1438.82</v>
      </c>
      <c r="H7635">
        <v>3</v>
      </c>
      <c r="I7635">
        <v>4316.46</v>
      </c>
      <c r="J7635">
        <v>2.31</v>
      </c>
      <c r="K7635">
        <v>1011</v>
      </c>
      <c r="L7635" s="2">
        <v>45383</v>
      </c>
      <c r="O7635" t="str">
        <f>IF(ecommerce_10000[[#This Row],[Platform]]="Souq","sq",ecommerce_10000[[#This Row],[Platform]])</f>
        <v>Amazon</v>
      </c>
      <c r="P7635" t="str">
        <f>IF(E7635="Souq","sq",IF(E7635="Jumia","Jum",E7635))</f>
        <v>Amazon</v>
      </c>
      <c r="Q7635">
        <f>VLOOKUP(ecommerce_10000[[#This Row],[City]],F:I,4,FALSE)</f>
        <v>3665.44</v>
      </c>
      <c r="R7635" s="1">
        <f>SUMIF(C:C,ecommerce_10000[[#This Row],[Category]],I:I)</f>
        <v>91504159.730000004</v>
      </c>
      <c r="S7635" s="1">
        <f>SUMIFS(I:I,C:C,C7635)</f>
        <v>91504159.730000004</v>
      </c>
      <c r="T7635" s="1" t="str">
        <f>INDEX(F:F,MATCH(ecommerce_10000[[#This Row],[TotalAmount]],I:I,0))</f>
        <v>Dubai</v>
      </c>
    </row>
    <row r="7636" spans="1:20" x14ac:dyDescent="0.3">
      <c r="A7636" s="1" t="s">
        <v>7680</v>
      </c>
      <c r="B7636" s="1" t="s">
        <v>43</v>
      </c>
      <c r="C7636" s="1" t="s">
        <v>44</v>
      </c>
      <c r="D7636" s="1" t="s">
        <v>45</v>
      </c>
      <c r="E7636" s="1" t="s">
        <v>22</v>
      </c>
      <c r="F7636" s="1" t="s">
        <v>40</v>
      </c>
      <c r="G7636">
        <v>4070.65</v>
      </c>
      <c r="H7636">
        <v>1</v>
      </c>
      <c r="I7636">
        <v>4070.65</v>
      </c>
      <c r="J7636">
        <v>3.01</v>
      </c>
      <c r="K7636">
        <v>3514</v>
      </c>
      <c r="L7636" s="2">
        <v>45344</v>
      </c>
      <c r="O7636" t="str">
        <f>IF(ecommerce_10000[[#This Row],[Platform]]="Souq","sq",ecommerce_10000[[#This Row],[Platform]])</f>
        <v>Jumia</v>
      </c>
      <c r="P7636" t="str">
        <f>IF(E7636="Souq","sq",IF(E7636="Jumia","Jum",E7636))</f>
        <v>Jum</v>
      </c>
      <c r="Q7636">
        <f>VLOOKUP(ecommerce_10000[[#This Row],[City]],F:I,4,FALSE)</f>
        <v>99349.3</v>
      </c>
      <c r="R7636" s="1">
        <f>SUMIF(C:C,ecommerce_10000[[#This Row],[Category]],I:I)</f>
        <v>31420413.200000018</v>
      </c>
      <c r="S7636" s="1">
        <f>SUMIFS(I:I,C:C,C7636)</f>
        <v>31420413.200000018</v>
      </c>
      <c r="T7636" s="1" t="str">
        <f>INDEX(F:F,MATCH(ecommerce_10000[[#This Row],[TotalAmount]],I:I,0))</f>
        <v>Riyadh</v>
      </c>
    </row>
    <row r="7637" spans="1:20" x14ac:dyDescent="0.3">
      <c r="A7637" s="1" t="s">
        <v>7681</v>
      </c>
      <c r="B7637" s="1" t="s">
        <v>35</v>
      </c>
      <c r="C7637" s="1" t="s">
        <v>14</v>
      </c>
      <c r="D7637" s="1" t="s">
        <v>36</v>
      </c>
      <c r="E7637" s="1" t="s">
        <v>16</v>
      </c>
      <c r="F7637" s="1" t="s">
        <v>28</v>
      </c>
      <c r="G7637">
        <v>16170.07</v>
      </c>
      <c r="H7637">
        <v>3</v>
      </c>
      <c r="I7637">
        <v>48510.21</v>
      </c>
      <c r="J7637">
        <v>4.62</v>
      </c>
      <c r="K7637">
        <v>1916</v>
      </c>
      <c r="L7637" s="2">
        <v>45554</v>
      </c>
      <c r="O7637" t="str">
        <f>IF(ecommerce_10000[[#This Row],[Platform]]="Souq","sq",ecommerce_10000[[#This Row],[Platform]])</f>
        <v>sq</v>
      </c>
      <c r="P7637" t="str">
        <f>IF(E7637="Souq","sq",IF(E7637="Jumia","Jum",E7637))</f>
        <v>sq</v>
      </c>
      <c r="Q7637">
        <f>VLOOKUP(ecommerce_10000[[#This Row],[City]],F:I,4,FALSE)</f>
        <v>26648.76</v>
      </c>
      <c r="R7637" s="1">
        <f>SUMIF(C:C,ecommerce_10000[[#This Row],[Category]],I:I)</f>
        <v>92327183.770000085</v>
      </c>
      <c r="S7637" s="1">
        <f>SUMIFS(I:I,C:C,C7637)</f>
        <v>92327183.770000085</v>
      </c>
      <c r="T7637" s="1" t="str">
        <f>INDEX(F:F,MATCH(ecommerce_10000[[#This Row],[TotalAmount]],I:I,0))</f>
        <v>Casablanca</v>
      </c>
    </row>
    <row r="7638" spans="1:20" x14ac:dyDescent="0.3">
      <c r="A7638" s="1" t="s">
        <v>7682</v>
      </c>
      <c r="B7638" s="1" t="s">
        <v>25</v>
      </c>
      <c r="C7638" s="1" t="s">
        <v>26</v>
      </c>
      <c r="D7638" s="1" t="s">
        <v>27</v>
      </c>
      <c r="E7638" s="1" t="s">
        <v>16</v>
      </c>
      <c r="F7638" s="1" t="s">
        <v>40</v>
      </c>
      <c r="G7638">
        <v>13870.44</v>
      </c>
      <c r="H7638">
        <v>3</v>
      </c>
      <c r="I7638">
        <v>41611.32</v>
      </c>
      <c r="J7638">
        <v>4.88</v>
      </c>
      <c r="K7638">
        <v>2032</v>
      </c>
      <c r="L7638" s="2">
        <v>45500</v>
      </c>
      <c r="O7638" t="str">
        <f>IF(ecommerce_10000[[#This Row],[Platform]]="Souq","sq",ecommerce_10000[[#This Row],[Platform]])</f>
        <v>sq</v>
      </c>
      <c r="P7638" t="str">
        <f>IF(E7638="Souq","sq",IF(E7638="Jumia","Jum",E7638))</f>
        <v>sq</v>
      </c>
      <c r="Q7638">
        <f>VLOOKUP(ecommerce_10000[[#This Row],[City]],F:I,4,FALSE)</f>
        <v>99349.3</v>
      </c>
      <c r="R7638" s="1">
        <f>SUMIF(C:C,ecommerce_10000[[#This Row],[Category]],I:I)</f>
        <v>29200970.130000021</v>
      </c>
      <c r="S7638" s="1">
        <f>SUMIFS(I:I,C:C,C7638)</f>
        <v>29200970.130000021</v>
      </c>
      <c r="T7638" s="1" t="str">
        <f>INDEX(F:F,MATCH(ecommerce_10000[[#This Row],[TotalAmount]],I:I,0))</f>
        <v>Riyadh</v>
      </c>
    </row>
    <row r="7639" spans="1:20" x14ac:dyDescent="0.3">
      <c r="A7639" s="1" t="s">
        <v>7683</v>
      </c>
      <c r="B7639" s="1" t="s">
        <v>65</v>
      </c>
      <c r="C7639" s="1" t="s">
        <v>20</v>
      </c>
      <c r="D7639" s="1" t="s">
        <v>66</v>
      </c>
      <c r="E7639" s="1" t="s">
        <v>16</v>
      </c>
      <c r="F7639" s="1" t="s">
        <v>33</v>
      </c>
      <c r="G7639">
        <v>14188.77</v>
      </c>
      <c r="H7639">
        <v>4</v>
      </c>
      <c r="I7639">
        <v>56755.08</v>
      </c>
      <c r="J7639">
        <v>2.33</v>
      </c>
      <c r="K7639">
        <v>663</v>
      </c>
      <c r="L7639" s="2">
        <v>45508</v>
      </c>
      <c r="O7639" t="str">
        <f>IF(ecommerce_10000[[#This Row],[Platform]]="Souq","sq",ecommerce_10000[[#This Row],[Platform]])</f>
        <v>sq</v>
      </c>
      <c r="P7639" t="str">
        <f>IF(E7639="Souq","sq",IF(E7639="Jumia","Jum",E7639))</f>
        <v>sq</v>
      </c>
      <c r="Q7639">
        <f>VLOOKUP(ecommerce_10000[[#This Row],[City]],F:I,4,FALSE)</f>
        <v>3665.44</v>
      </c>
      <c r="R7639" s="1">
        <f>SUMIF(C:C,ecommerce_10000[[#This Row],[Category]],I:I)</f>
        <v>91504159.730000004</v>
      </c>
      <c r="S7639" s="1">
        <f>SUMIFS(I:I,C:C,C7639)</f>
        <v>91504159.730000004</v>
      </c>
      <c r="T7639" s="1" t="str">
        <f>INDEX(F:F,MATCH(ecommerce_10000[[#This Row],[TotalAmount]],I:I,0))</f>
        <v>Dubai</v>
      </c>
    </row>
    <row r="7640" spans="1:20" x14ac:dyDescent="0.3">
      <c r="A7640" s="1" t="s">
        <v>7684</v>
      </c>
      <c r="B7640" s="1" t="s">
        <v>65</v>
      </c>
      <c r="C7640" s="1" t="s">
        <v>20</v>
      </c>
      <c r="D7640" s="1" t="s">
        <v>66</v>
      </c>
      <c r="E7640" s="1" t="s">
        <v>16</v>
      </c>
      <c r="F7640" s="1" t="s">
        <v>33</v>
      </c>
      <c r="G7640">
        <v>14174.35</v>
      </c>
      <c r="H7640">
        <v>1</v>
      </c>
      <c r="I7640">
        <v>14174.35</v>
      </c>
      <c r="J7640">
        <v>3.96</v>
      </c>
      <c r="K7640">
        <v>2736</v>
      </c>
      <c r="L7640" s="2">
        <v>45347</v>
      </c>
      <c r="O7640" t="str">
        <f>IF(ecommerce_10000[[#This Row],[Platform]]="Souq","sq",ecommerce_10000[[#This Row],[Platform]])</f>
        <v>sq</v>
      </c>
      <c r="P7640" t="str">
        <f>IF(E7640="Souq","sq",IF(E7640="Jumia","Jum",E7640))</f>
        <v>sq</v>
      </c>
      <c r="Q7640">
        <f>VLOOKUP(ecommerce_10000[[#This Row],[City]],F:I,4,FALSE)</f>
        <v>3665.44</v>
      </c>
      <c r="R7640" s="1">
        <f>SUMIF(C:C,ecommerce_10000[[#This Row],[Category]],I:I)</f>
        <v>91504159.730000004</v>
      </c>
      <c r="S7640" s="1">
        <f>SUMIFS(I:I,C:C,C7640)</f>
        <v>91504159.730000004</v>
      </c>
      <c r="T7640" s="1" t="str">
        <f>INDEX(F:F,MATCH(ecommerce_10000[[#This Row],[TotalAmount]],I:I,0))</f>
        <v>Dubai</v>
      </c>
    </row>
    <row r="7641" spans="1:20" x14ac:dyDescent="0.3">
      <c r="A7641" s="1" t="s">
        <v>7685</v>
      </c>
      <c r="B7641" s="1" t="s">
        <v>49</v>
      </c>
      <c r="C7641" s="1" t="s">
        <v>14</v>
      </c>
      <c r="D7641" s="1" t="s">
        <v>50</v>
      </c>
      <c r="E7641" s="1" t="s">
        <v>22</v>
      </c>
      <c r="F7641" s="1" t="s">
        <v>17</v>
      </c>
      <c r="G7641">
        <v>11934.36</v>
      </c>
      <c r="H7641">
        <v>3</v>
      </c>
      <c r="I7641">
        <v>35803.08</v>
      </c>
      <c r="J7641">
        <v>1.1599999999999999</v>
      </c>
      <c r="K7641">
        <v>4375</v>
      </c>
      <c r="L7641" s="2">
        <v>45526</v>
      </c>
      <c r="O7641" t="str">
        <f>IF(ecommerce_10000[[#This Row],[Platform]]="Souq","sq",ecommerce_10000[[#This Row],[Platform]])</f>
        <v>Jumia</v>
      </c>
      <c r="P7641" t="str">
        <f>IF(E7641="Souq","sq",IF(E7641="Jumia","Jum",E7641))</f>
        <v>Jum</v>
      </c>
      <c r="Q7641">
        <f>VLOOKUP(ecommerce_10000[[#This Row],[City]],F:I,4,FALSE)</f>
        <v>16284.02</v>
      </c>
      <c r="R7641" s="1">
        <f>SUMIF(C:C,ecommerce_10000[[#This Row],[Category]],I:I)</f>
        <v>92327183.770000085</v>
      </c>
      <c r="S7641" s="1">
        <f>SUMIFS(I:I,C:C,C7641)</f>
        <v>92327183.770000085</v>
      </c>
      <c r="T7641" s="1" t="str">
        <f>INDEX(F:F,MATCH(ecommerce_10000[[#This Row],[TotalAmount]],I:I,0))</f>
        <v>Cairo</v>
      </c>
    </row>
    <row r="7642" spans="1:20" x14ac:dyDescent="0.3">
      <c r="A7642" s="1" t="s">
        <v>7686</v>
      </c>
      <c r="B7642" s="1" t="s">
        <v>25</v>
      </c>
      <c r="C7642" s="1" t="s">
        <v>26</v>
      </c>
      <c r="D7642" s="1" t="s">
        <v>27</v>
      </c>
      <c r="E7642" s="1" t="s">
        <v>22</v>
      </c>
      <c r="F7642" s="1" t="s">
        <v>40</v>
      </c>
      <c r="G7642">
        <v>4890.3999999999996</v>
      </c>
      <c r="H7642">
        <v>1</v>
      </c>
      <c r="I7642">
        <v>4890.3999999999996</v>
      </c>
      <c r="J7642">
        <v>2.5</v>
      </c>
      <c r="K7642">
        <v>1595</v>
      </c>
      <c r="L7642" s="2">
        <v>45515</v>
      </c>
      <c r="O7642" t="str">
        <f>IF(ecommerce_10000[[#This Row],[Platform]]="Souq","sq",ecommerce_10000[[#This Row],[Platform]])</f>
        <v>Jumia</v>
      </c>
      <c r="P7642" t="str">
        <f>IF(E7642="Souq","sq",IF(E7642="Jumia","Jum",E7642))</f>
        <v>Jum</v>
      </c>
      <c r="Q7642">
        <f>VLOOKUP(ecommerce_10000[[#This Row],[City]],F:I,4,FALSE)</f>
        <v>99349.3</v>
      </c>
      <c r="R7642" s="1">
        <f>SUMIF(C:C,ecommerce_10000[[#This Row],[Category]],I:I)</f>
        <v>29200970.130000021</v>
      </c>
      <c r="S7642" s="1">
        <f>SUMIFS(I:I,C:C,C7642)</f>
        <v>29200970.130000021</v>
      </c>
      <c r="T7642" s="1" t="str">
        <f>INDEX(F:F,MATCH(ecommerce_10000[[#This Row],[TotalAmount]],I:I,0))</f>
        <v>Riyadh</v>
      </c>
    </row>
    <row r="7643" spans="1:20" x14ac:dyDescent="0.3">
      <c r="A7643" s="1" t="s">
        <v>7687</v>
      </c>
      <c r="B7643" s="1" t="s">
        <v>35</v>
      </c>
      <c r="C7643" s="1" t="s">
        <v>14</v>
      </c>
      <c r="D7643" s="1" t="s">
        <v>36</v>
      </c>
      <c r="E7643" s="1" t="s">
        <v>16</v>
      </c>
      <c r="F7643" s="1" t="s">
        <v>17</v>
      </c>
      <c r="G7643">
        <v>2091.4699999999998</v>
      </c>
      <c r="H7643">
        <v>3</v>
      </c>
      <c r="I7643">
        <v>6274.41</v>
      </c>
      <c r="J7643">
        <v>2.87</v>
      </c>
      <c r="K7643">
        <v>1867</v>
      </c>
      <c r="L7643" s="2">
        <v>45595</v>
      </c>
      <c r="O7643" t="str">
        <f>IF(ecommerce_10000[[#This Row],[Platform]]="Souq","sq",ecommerce_10000[[#This Row],[Platform]])</f>
        <v>sq</v>
      </c>
      <c r="P7643" t="str">
        <f>IF(E7643="Souq","sq",IF(E7643="Jumia","Jum",E7643))</f>
        <v>sq</v>
      </c>
      <c r="Q7643">
        <f>VLOOKUP(ecommerce_10000[[#This Row],[City]],F:I,4,FALSE)</f>
        <v>16284.02</v>
      </c>
      <c r="R7643" s="1">
        <f>SUMIF(C:C,ecommerce_10000[[#This Row],[Category]],I:I)</f>
        <v>92327183.770000085</v>
      </c>
      <c r="S7643" s="1">
        <f>SUMIFS(I:I,C:C,C7643)</f>
        <v>92327183.770000085</v>
      </c>
      <c r="T7643" s="1" t="str">
        <f>INDEX(F:F,MATCH(ecommerce_10000[[#This Row],[TotalAmount]],I:I,0))</f>
        <v>Cairo</v>
      </c>
    </row>
    <row r="7644" spans="1:20" x14ac:dyDescent="0.3">
      <c r="A7644" s="1" t="s">
        <v>7688</v>
      </c>
      <c r="B7644" s="1" t="s">
        <v>35</v>
      </c>
      <c r="C7644" s="1" t="s">
        <v>14</v>
      </c>
      <c r="D7644" s="1" t="s">
        <v>36</v>
      </c>
      <c r="E7644" s="1" t="s">
        <v>47</v>
      </c>
      <c r="F7644" s="1" t="s">
        <v>17</v>
      </c>
      <c r="G7644">
        <v>6276.46</v>
      </c>
      <c r="H7644">
        <v>5</v>
      </c>
      <c r="I7644">
        <v>31382.3</v>
      </c>
      <c r="J7644">
        <v>3.01</v>
      </c>
      <c r="K7644">
        <v>1335</v>
      </c>
      <c r="L7644" s="2">
        <v>45508</v>
      </c>
      <c r="O7644" t="str">
        <f>IF(ecommerce_10000[[#This Row],[Platform]]="Souq","sq",ecommerce_10000[[#This Row],[Platform]])</f>
        <v>Amazon</v>
      </c>
      <c r="P7644" t="str">
        <f>IF(E7644="Souq","sq",IF(E7644="Jumia","Jum",E7644))</f>
        <v>Amazon</v>
      </c>
      <c r="Q7644">
        <f>VLOOKUP(ecommerce_10000[[#This Row],[City]],F:I,4,FALSE)</f>
        <v>16284.02</v>
      </c>
      <c r="R7644" s="1">
        <f>SUMIF(C:C,ecommerce_10000[[#This Row],[Category]],I:I)</f>
        <v>92327183.770000085</v>
      </c>
      <c r="S7644" s="1">
        <f>SUMIFS(I:I,C:C,C7644)</f>
        <v>92327183.770000085</v>
      </c>
      <c r="T7644" s="1" t="str">
        <f>INDEX(F:F,MATCH(ecommerce_10000[[#This Row],[TotalAmount]],I:I,0))</f>
        <v>Cairo</v>
      </c>
    </row>
    <row r="7645" spans="1:20" x14ac:dyDescent="0.3">
      <c r="A7645" s="1" t="s">
        <v>7689</v>
      </c>
      <c r="B7645" s="1" t="s">
        <v>49</v>
      </c>
      <c r="C7645" s="1" t="s">
        <v>14</v>
      </c>
      <c r="D7645" s="1" t="s">
        <v>50</v>
      </c>
      <c r="E7645" s="1" t="s">
        <v>22</v>
      </c>
      <c r="F7645" s="1" t="s">
        <v>17</v>
      </c>
      <c r="G7645">
        <v>19895.98</v>
      </c>
      <c r="H7645">
        <v>4</v>
      </c>
      <c r="I7645">
        <v>79583.92</v>
      </c>
      <c r="J7645">
        <v>2.4900000000000002</v>
      </c>
      <c r="K7645">
        <v>3525</v>
      </c>
      <c r="L7645" s="2">
        <v>45386</v>
      </c>
      <c r="O7645" t="str">
        <f>IF(ecommerce_10000[[#This Row],[Platform]]="Souq","sq",ecommerce_10000[[#This Row],[Platform]])</f>
        <v>Jumia</v>
      </c>
      <c r="P7645" t="str">
        <f>IF(E7645="Souq","sq",IF(E7645="Jumia","Jum",E7645))</f>
        <v>Jum</v>
      </c>
      <c r="Q7645">
        <f>VLOOKUP(ecommerce_10000[[#This Row],[City]],F:I,4,FALSE)</f>
        <v>16284.02</v>
      </c>
      <c r="R7645" s="1">
        <f>SUMIF(C:C,ecommerce_10000[[#This Row],[Category]],I:I)</f>
        <v>92327183.770000085</v>
      </c>
      <c r="S7645" s="1">
        <f>SUMIFS(I:I,C:C,C7645)</f>
        <v>92327183.770000085</v>
      </c>
      <c r="T7645" s="1" t="str">
        <f>INDEX(F:F,MATCH(ecommerce_10000[[#This Row],[TotalAmount]],I:I,0))</f>
        <v>Cairo</v>
      </c>
    </row>
    <row r="7646" spans="1:20" x14ac:dyDescent="0.3">
      <c r="A7646" s="1" t="s">
        <v>7690</v>
      </c>
      <c r="B7646" s="1" t="s">
        <v>38</v>
      </c>
      <c r="C7646" s="1" t="s">
        <v>20</v>
      </c>
      <c r="D7646" s="1" t="s">
        <v>39</v>
      </c>
      <c r="E7646" s="1" t="s">
        <v>22</v>
      </c>
      <c r="F7646" s="1" t="s">
        <v>28</v>
      </c>
      <c r="G7646">
        <v>5308.99</v>
      </c>
      <c r="H7646">
        <v>5</v>
      </c>
      <c r="I7646">
        <v>26544.95</v>
      </c>
      <c r="J7646">
        <v>2.85</v>
      </c>
      <c r="K7646">
        <v>819</v>
      </c>
      <c r="L7646" s="2">
        <v>45445</v>
      </c>
      <c r="O7646" t="str">
        <f>IF(ecommerce_10000[[#This Row],[Platform]]="Souq","sq",ecommerce_10000[[#This Row],[Platform]])</f>
        <v>Jumia</v>
      </c>
      <c r="P7646" t="str">
        <f>IF(E7646="Souq","sq",IF(E7646="Jumia","Jum",E7646))</f>
        <v>Jum</v>
      </c>
      <c r="Q7646">
        <f>VLOOKUP(ecommerce_10000[[#This Row],[City]],F:I,4,FALSE)</f>
        <v>26648.76</v>
      </c>
      <c r="R7646" s="1">
        <f>SUMIF(C:C,ecommerce_10000[[#This Row],[Category]],I:I)</f>
        <v>91504159.730000004</v>
      </c>
      <c r="S7646" s="1">
        <f>SUMIFS(I:I,C:C,C7646)</f>
        <v>91504159.730000004</v>
      </c>
      <c r="T7646" s="1" t="str">
        <f>INDEX(F:F,MATCH(ecommerce_10000[[#This Row],[TotalAmount]],I:I,0))</f>
        <v>Casablanca</v>
      </c>
    </row>
    <row r="7647" spans="1:20" x14ac:dyDescent="0.3">
      <c r="A7647" s="1" t="s">
        <v>7691</v>
      </c>
      <c r="B7647" s="1" t="s">
        <v>25</v>
      </c>
      <c r="C7647" s="1" t="s">
        <v>26</v>
      </c>
      <c r="D7647" s="1" t="s">
        <v>27</v>
      </c>
      <c r="E7647" s="1" t="s">
        <v>16</v>
      </c>
      <c r="F7647" s="1" t="s">
        <v>33</v>
      </c>
      <c r="G7647">
        <v>2813.89</v>
      </c>
      <c r="H7647">
        <v>3</v>
      </c>
      <c r="I7647">
        <v>8441.67</v>
      </c>
      <c r="J7647">
        <v>4.67</v>
      </c>
      <c r="K7647">
        <v>764</v>
      </c>
      <c r="L7647" s="2">
        <v>45647</v>
      </c>
      <c r="O7647" t="str">
        <f>IF(ecommerce_10000[[#This Row],[Platform]]="Souq","sq",ecommerce_10000[[#This Row],[Platform]])</f>
        <v>sq</v>
      </c>
      <c r="P7647" t="str">
        <f>IF(E7647="Souq","sq",IF(E7647="Jumia","Jum",E7647))</f>
        <v>sq</v>
      </c>
      <c r="Q7647">
        <f>VLOOKUP(ecommerce_10000[[#This Row],[City]],F:I,4,FALSE)</f>
        <v>3665.44</v>
      </c>
      <c r="R7647" s="1">
        <f>SUMIF(C:C,ecommerce_10000[[#This Row],[Category]],I:I)</f>
        <v>29200970.130000021</v>
      </c>
      <c r="S7647" s="1">
        <f>SUMIFS(I:I,C:C,C7647)</f>
        <v>29200970.130000021</v>
      </c>
      <c r="T7647" s="1" t="str">
        <f>INDEX(F:F,MATCH(ecommerce_10000[[#This Row],[TotalAmount]],I:I,0))</f>
        <v>Dubai</v>
      </c>
    </row>
    <row r="7648" spans="1:20" x14ac:dyDescent="0.3">
      <c r="A7648" s="1" t="s">
        <v>7692</v>
      </c>
      <c r="B7648" s="1" t="s">
        <v>49</v>
      </c>
      <c r="C7648" s="1" t="s">
        <v>14</v>
      </c>
      <c r="D7648" s="1" t="s">
        <v>50</v>
      </c>
      <c r="E7648" s="1" t="s">
        <v>16</v>
      </c>
      <c r="F7648" s="1" t="s">
        <v>17</v>
      </c>
      <c r="G7648">
        <v>12466.35</v>
      </c>
      <c r="H7648">
        <v>4</v>
      </c>
      <c r="I7648">
        <v>49865.4</v>
      </c>
      <c r="J7648">
        <v>1.22</v>
      </c>
      <c r="K7648">
        <v>1552</v>
      </c>
      <c r="L7648" s="2">
        <v>45631</v>
      </c>
      <c r="O7648" t="str">
        <f>IF(ecommerce_10000[[#This Row],[Platform]]="Souq","sq",ecommerce_10000[[#This Row],[Platform]])</f>
        <v>sq</v>
      </c>
      <c r="P7648" t="str">
        <f>IF(E7648="Souq","sq",IF(E7648="Jumia","Jum",E7648))</f>
        <v>sq</v>
      </c>
      <c r="Q7648">
        <f>VLOOKUP(ecommerce_10000[[#This Row],[City]],F:I,4,FALSE)</f>
        <v>16284.02</v>
      </c>
      <c r="R7648" s="1">
        <f>SUMIF(C:C,ecommerce_10000[[#This Row],[Category]],I:I)</f>
        <v>92327183.770000085</v>
      </c>
      <c r="S7648" s="1">
        <f>SUMIFS(I:I,C:C,C7648)</f>
        <v>92327183.770000085</v>
      </c>
      <c r="T7648" s="1" t="str">
        <f>INDEX(F:F,MATCH(ecommerce_10000[[#This Row],[TotalAmount]],I:I,0))</f>
        <v>Cairo</v>
      </c>
    </row>
    <row r="7649" spans="1:20" x14ac:dyDescent="0.3">
      <c r="A7649" s="1" t="s">
        <v>7693</v>
      </c>
      <c r="B7649" s="1" t="s">
        <v>65</v>
      </c>
      <c r="C7649" s="1" t="s">
        <v>20</v>
      </c>
      <c r="D7649" s="1" t="s">
        <v>66</v>
      </c>
      <c r="E7649" s="1" t="s">
        <v>22</v>
      </c>
      <c r="F7649" s="1" t="s">
        <v>23</v>
      </c>
      <c r="G7649">
        <v>13539.91</v>
      </c>
      <c r="H7649">
        <v>1</v>
      </c>
      <c r="I7649">
        <v>13539.91</v>
      </c>
      <c r="J7649">
        <v>4.67</v>
      </c>
      <c r="K7649">
        <v>1598</v>
      </c>
      <c r="L7649" s="2">
        <v>45298</v>
      </c>
      <c r="O7649" t="str">
        <f>IF(ecommerce_10000[[#This Row],[Platform]]="Souq","sq",ecommerce_10000[[#This Row],[Platform]])</f>
        <v>Jumia</v>
      </c>
      <c r="P7649" t="str">
        <f>IF(E7649="Souq","sq",IF(E7649="Jumia","Jum",E7649))</f>
        <v>Jum</v>
      </c>
      <c r="Q7649">
        <f>VLOOKUP(ecommerce_10000[[#This Row],[City]],F:I,4,FALSE)</f>
        <v>13290.4</v>
      </c>
      <c r="R7649" s="1">
        <f>SUMIF(C:C,ecommerce_10000[[#This Row],[Category]],I:I)</f>
        <v>91504159.730000004</v>
      </c>
      <c r="S7649" s="1">
        <f>SUMIFS(I:I,C:C,C7649)</f>
        <v>91504159.730000004</v>
      </c>
      <c r="T7649" s="1" t="str">
        <f>INDEX(F:F,MATCH(ecommerce_10000[[#This Row],[TotalAmount]],I:I,0))</f>
        <v>Alexandria</v>
      </c>
    </row>
    <row r="7650" spans="1:20" x14ac:dyDescent="0.3">
      <c r="A7650" s="1" t="s">
        <v>7694</v>
      </c>
      <c r="B7650" s="1" t="s">
        <v>25</v>
      </c>
      <c r="C7650" s="1" t="s">
        <v>26</v>
      </c>
      <c r="D7650" s="1" t="s">
        <v>27</v>
      </c>
      <c r="E7650" s="1" t="s">
        <v>22</v>
      </c>
      <c r="F7650" s="1" t="s">
        <v>62</v>
      </c>
      <c r="G7650">
        <v>11970.04</v>
      </c>
      <c r="H7650">
        <v>5</v>
      </c>
      <c r="I7650">
        <v>59850.2</v>
      </c>
      <c r="J7650">
        <v>4.76</v>
      </c>
      <c r="K7650">
        <v>2194</v>
      </c>
      <c r="L7650" s="2">
        <v>45522</v>
      </c>
      <c r="O7650" t="str">
        <f>IF(ecommerce_10000[[#This Row],[Platform]]="Souq","sq",ecommerce_10000[[#This Row],[Platform]])</f>
        <v>Jumia</v>
      </c>
      <c r="P7650" t="str">
        <f>IF(E7650="Souq","sq",IF(E7650="Jumia","Jum",E7650))</f>
        <v>Jum</v>
      </c>
      <c r="Q7650">
        <f>VLOOKUP(ecommerce_10000[[#This Row],[City]],F:I,4,FALSE)</f>
        <v>27872.98</v>
      </c>
      <c r="R7650" s="1">
        <f>SUMIF(C:C,ecommerce_10000[[#This Row],[Category]],I:I)</f>
        <v>29200970.130000021</v>
      </c>
      <c r="S7650" s="1">
        <f>SUMIFS(I:I,C:C,C7650)</f>
        <v>29200970.130000021</v>
      </c>
      <c r="T7650" s="1" t="str">
        <f>INDEX(F:F,MATCH(ecommerce_10000[[#This Row],[TotalAmount]],I:I,0))</f>
        <v>Giza</v>
      </c>
    </row>
    <row r="7651" spans="1:20" x14ac:dyDescent="0.3">
      <c r="A7651" s="1" t="s">
        <v>7695</v>
      </c>
      <c r="B7651" s="1" t="s">
        <v>30</v>
      </c>
      <c r="C7651" s="1" t="s">
        <v>31</v>
      </c>
      <c r="D7651" s="1" t="s">
        <v>32</v>
      </c>
      <c r="E7651" s="1" t="s">
        <v>22</v>
      </c>
      <c r="F7651" s="1" t="s">
        <v>40</v>
      </c>
      <c r="G7651">
        <v>7097</v>
      </c>
      <c r="H7651">
        <v>4</v>
      </c>
      <c r="I7651">
        <v>28388</v>
      </c>
      <c r="J7651">
        <v>1.55</v>
      </c>
      <c r="K7651">
        <v>1266</v>
      </c>
      <c r="L7651" s="2">
        <v>45310</v>
      </c>
      <c r="O7651" t="str">
        <f>IF(ecommerce_10000[[#This Row],[Platform]]="Souq","sq",ecommerce_10000[[#This Row],[Platform]])</f>
        <v>Jumia</v>
      </c>
      <c r="P7651" t="str">
        <f>IF(E7651="Souq","sq",IF(E7651="Jumia","Jum",E7651))</f>
        <v>Jum</v>
      </c>
      <c r="Q7651">
        <f>VLOOKUP(ecommerce_10000[[#This Row],[City]],F:I,4,FALSE)</f>
        <v>99349.3</v>
      </c>
      <c r="R7651" s="1">
        <f>SUMIF(C:C,ecommerce_10000[[#This Row],[Category]],I:I)</f>
        <v>57542997.559999913</v>
      </c>
      <c r="S7651" s="1">
        <f>SUMIFS(I:I,C:C,C7651)</f>
        <v>57542997.559999913</v>
      </c>
      <c r="T7651" s="1" t="str">
        <f>INDEX(F:F,MATCH(ecommerce_10000[[#This Row],[TotalAmount]],I:I,0))</f>
        <v>Riyadh</v>
      </c>
    </row>
    <row r="7652" spans="1:20" x14ac:dyDescent="0.3">
      <c r="A7652" s="1" t="s">
        <v>7696</v>
      </c>
      <c r="B7652" s="1" t="s">
        <v>38</v>
      </c>
      <c r="C7652" s="1" t="s">
        <v>20</v>
      </c>
      <c r="D7652" s="1" t="s">
        <v>39</v>
      </c>
      <c r="E7652" s="1" t="s">
        <v>47</v>
      </c>
      <c r="F7652" s="1" t="s">
        <v>62</v>
      </c>
      <c r="G7652">
        <v>8769.56</v>
      </c>
      <c r="H7652">
        <v>4</v>
      </c>
      <c r="I7652">
        <v>35078.239999999998</v>
      </c>
      <c r="J7652">
        <v>3.31</v>
      </c>
      <c r="K7652">
        <v>2304</v>
      </c>
      <c r="L7652" s="2">
        <v>45517</v>
      </c>
      <c r="O7652" t="str">
        <f>IF(ecommerce_10000[[#This Row],[Platform]]="Souq","sq",ecommerce_10000[[#This Row],[Platform]])</f>
        <v>Amazon</v>
      </c>
      <c r="P7652" t="str">
        <f>IF(E7652="Souq","sq",IF(E7652="Jumia","Jum",E7652))</f>
        <v>Amazon</v>
      </c>
      <c r="Q7652">
        <f>VLOOKUP(ecommerce_10000[[#This Row],[City]],F:I,4,FALSE)</f>
        <v>27872.98</v>
      </c>
      <c r="R7652" s="1">
        <f>SUMIF(C:C,ecommerce_10000[[#This Row],[Category]],I:I)</f>
        <v>91504159.730000004</v>
      </c>
      <c r="S7652" s="1">
        <f>SUMIFS(I:I,C:C,C7652)</f>
        <v>91504159.730000004</v>
      </c>
      <c r="T7652" s="1" t="str">
        <f>INDEX(F:F,MATCH(ecommerce_10000[[#This Row],[TotalAmount]],I:I,0))</f>
        <v>Giza</v>
      </c>
    </row>
    <row r="7653" spans="1:20" x14ac:dyDescent="0.3">
      <c r="A7653" s="1" t="s">
        <v>7697</v>
      </c>
      <c r="B7653" s="1" t="s">
        <v>43</v>
      </c>
      <c r="C7653" s="1" t="s">
        <v>44</v>
      </c>
      <c r="D7653" s="1" t="s">
        <v>45</v>
      </c>
      <c r="E7653" s="1" t="s">
        <v>47</v>
      </c>
      <c r="F7653" s="1" t="s">
        <v>62</v>
      </c>
      <c r="G7653">
        <v>1124.69</v>
      </c>
      <c r="H7653">
        <v>1</v>
      </c>
      <c r="I7653">
        <v>1124.69</v>
      </c>
      <c r="J7653">
        <v>4.84</v>
      </c>
      <c r="K7653">
        <v>2924</v>
      </c>
      <c r="L7653" s="2">
        <v>45541</v>
      </c>
      <c r="O7653" t="str">
        <f>IF(ecommerce_10000[[#This Row],[Platform]]="Souq","sq",ecommerce_10000[[#This Row],[Platform]])</f>
        <v>Amazon</v>
      </c>
      <c r="P7653" t="str">
        <f>IF(E7653="Souq","sq",IF(E7653="Jumia","Jum",E7653))</f>
        <v>Amazon</v>
      </c>
      <c r="Q7653">
        <f>VLOOKUP(ecommerce_10000[[#This Row],[City]],F:I,4,FALSE)</f>
        <v>27872.98</v>
      </c>
      <c r="R7653" s="1">
        <f>SUMIF(C:C,ecommerce_10000[[#This Row],[Category]],I:I)</f>
        <v>31420413.200000018</v>
      </c>
      <c r="S7653" s="1">
        <f>SUMIFS(I:I,C:C,C7653)</f>
        <v>31420413.200000018</v>
      </c>
      <c r="T7653" s="1" t="str">
        <f>INDEX(F:F,MATCH(ecommerce_10000[[#This Row],[TotalAmount]],I:I,0))</f>
        <v>Giza</v>
      </c>
    </row>
    <row r="7654" spans="1:20" x14ac:dyDescent="0.3">
      <c r="A7654" s="1" t="s">
        <v>7698</v>
      </c>
      <c r="B7654" s="1" t="s">
        <v>19</v>
      </c>
      <c r="C7654" s="1" t="s">
        <v>20</v>
      </c>
      <c r="D7654" s="1" t="s">
        <v>21</v>
      </c>
      <c r="E7654" s="1" t="s">
        <v>16</v>
      </c>
      <c r="F7654" s="1" t="s">
        <v>33</v>
      </c>
      <c r="G7654">
        <v>9818.35</v>
      </c>
      <c r="H7654">
        <v>3</v>
      </c>
      <c r="I7654">
        <v>29455.05</v>
      </c>
      <c r="J7654">
        <v>1.87</v>
      </c>
      <c r="K7654">
        <v>4518</v>
      </c>
      <c r="L7654" s="2">
        <v>45387</v>
      </c>
      <c r="O7654" t="str">
        <f>IF(ecommerce_10000[[#This Row],[Platform]]="Souq","sq",ecommerce_10000[[#This Row],[Platform]])</f>
        <v>sq</v>
      </c>
      <c r="P7654" t="str">
        <f>IF(E7654="Souq","sq",IF(E7654="Jumia","Jum",E7654))</f>
        <v>sq</v>
      </c>
      <c r="Q7654">
        <f>VLOOKUP(ecommerce_10000[[#This Row],[City]],F:I,4,FALSE)</f>
        <v>3665.44</v>
      </c>
      <c r="R7654" s="1">
        <f>SUMIF(C:C,ecommerce_10000[[#This Row],[Category]],I:I)</f>
        <v>91504159.730000004</v>
      </c>
      <c r="S7654" s="1">
        <f>SUMIFS(I:I,C:C,C7654)</f>
        <v>91504159.730000004</v>
      </c>
      <c r="T7654" s="1" t="str">
        <f>INDEX(F:F,MATCH(ecommerce_10000[[#This Row],[TotalAmount]],I:I,0))</f>
        <v>Dubai</v>
      </c>
    </row>
    <row r="7655" spans="1:20" x14ac:dyDescent="0.3">
      <c r="A7655" s="1" t="s">
        <v>7699</v>
      </c>
      <c r="B7655" s="1" t="s">
        <v>19</v>
      </c>
      <c r="C7655" s="1" t="s">
        <v>20</v>
      </c>
      <c r="D7655" s="1" t="s">
        <v>21</v>
      </c>
      <c r="E7655" s="1" t="s">
        <v>22</v>
      </c>
      <c r="F7655" s="1" t="s">
        <v>23</v>
      </c>
      <c r="G7655">
        <v>9826.94</v>
      </c>
      <c r="H7655">
        <v>3</v>
      </c>
      <c r="I7655">
        <v>29480.82</v>
      </c>
      <c r="J7655">
        <v>2.0699999999999998</v>
      </c>
      <c r="K7655">
        <v>1039</v>
      </c>
      <c r="L7655" s="2">
        <v>45376</v>
      </c>
      <c r="O7655" t="str">
        <f>IF(ecommerce_10000[[#This Row],[Platform]]="Souq","sq",ecommerce_10000[[#This Row],[Platform]])</f>
        <v>Jumia</v>
      </c>
      <c r="P7655" t="str">
        <f>IF(E7655="Souq","sq",IF(E7655="Jumia","Jum",E7655))</f>
        <v>Jum</v>
      </c>
      <c r="Q7655">
        <f>VLOOKUP(ecommerce_10000[[#This Row],[City]],F:I,4,FALSE)</f>
        <v>13290.4</v>
      </c>
      <c r="R7655" s="1">
        <f>SUMIF(C:C,ecommerce_10000[[#This Row],[Category]],I:I)</f>
        <v>91504159.730000004</v>
      </c>
      <c r="S7655" s="1">
        <f>SUMIFS(I:I,C:C,C7655)</f>
        <v>91504159.730000004</v>
      </c>
      <c r="T7655" s="1" t="str">
        <f>INDEX(F:F,MATCH(ecommerce_10000[[#This Row],[TotalAmount]],I:I,0))</f>
        <v>Alexandria</v>
      </c>
    </row>
    <row r="7656" spans="1:20" x14ac:dyDescent="0.3">
      <c r="A7656" s="1" t="s">
        <v>7700</v>
      </c>
      <c r="B7656" s="1" t="s">
        <v>30</v>
      </c>
      <c r="C7656" s="1" t="s">
        <v>31</v>
      </c>
      <c r="D7656" s="1" t="s">
        <v>32</v>
      </c>
      <c r="E7656" s="1" t="s">
        <v>47</v>
      </c>
      <c r="F7656" s="1" t="s">
        <v>40</v>
      </c>
      <c r="G7656">
        <v>13070.87</v>
      </c>
      <c r="H7656">
        <v>2</v>
      </c>
      <c r="I7656">
        <v>26141.74</v>
      </c>
      <c r="J7656">
        <v>2.91</v>
      </c>
      <c r="K7656">
        <v>173</v>
      </c>
      <c r="L7656" s="2">
        <v>45362</v>
      </c>
      <c r="O7656" t="str">
        <f>IF(ecommerce_10000[[#This Row],[Platform]]="Souq","sq",ecommerce_10000[[#This Row],[Platform]])</f>
        <v>Amazon</v>
      </c>
      <c r="P7656" t="str">
        <f>IF(E7656="Souq","sq",IF(E7656="Jumia","Jum",E7656))</f>
        <v>Amazon</v>
      </c>
      <c r="Q7656">
        <f>VLOOKUP(ecommerce_10000[[#This Row],[City]],F:I,4,FALSE)</f>
        <v>99349.3</v>
      </c>
      <c r="R7656" s="1">
        <f>SUMIF(C:C,ecommerce_10000[[#This Row],[Category]],I:I)</f>
        <v>57542997.559999913</v>
      </c>
      <c r="S7656" s="1">
        <f>SUMIFS(I:I,C:C,C7656)</f>
        <v>57542997.559999913</v>
      </c>
      <c r="T7656" s="1" t="str">
        <f>INDEX(F:F,MATCH(ecommerce_10000[[#This Row],[TotalAmount]],I:I,0))</f>
        <v>Riyadh</v>
      </c>
    </row>
    <row r="7657" spans="1:20" x14ac:dyDescent="0.3">
      <c r="A7657" s="1" t="s">
        <v>7701</v>
      </c>
      <c r="B7657" s="1" t="s">
        <v>35</v>
      </c>
      <c r="C7657" s="1" t="s">
        <v>14</v>
      </c>
      <c r="D7657" s="1" t="s">
        <v>36</v>
      </c>
      <c r="E7657" s="1" t="s">
        <v>22</v>
      </c>
      <c r="F7657" s="1" t="s">
        <v>23</v>
      </c>
      <c r="G7657">
        <v>18297.61</v>
      </c>
      <c r="H7657">
        <v>4</v>
      </c>
      <c r="I7657">
        <v>73190.44</v>
      </c>
      <c r="J7657">
        <v>3.8</v>
      </c>
      <c r="K7657">
        <v>4665</v>
      </c>
      <c r="L7657" s="2">
        <v>45527</v>
      </c>
      <c r="O7657" t="str">
        <f>IF(ecommerce_10000[[#This Row],[Platform]]="Souq","sq",ecommerce_10000[[#This Row],[Platform]])</f>
        <v>Jumia</v>
      </c>
      <c r="P7657" t="str">
        <f>IF(E7657="Souq","sq",IF(E7657="Jumia","Jum",E7657))</f>
        <v>Jum</v>
      </c>
      <c r="Q7657">
        <f>VLOOKUP(ecommerce_10000[[#This Row],[City]],F:I,4,FALSE)</f>
        <v>13290.4</v>
      </c>
      <c r="R7657" s="1">
        <f>SUMIF(C:C,ecommerce_10000[[#This Row],[Category]],I:I)</f>
        <v>92327183.770000085</v>
      </c>
      <c r="S7657" s="1">
        <f>SUMIFS(I:I,C:C,C7657)</f>
        <v>92327183.770000085</v>
      </c>
      <c r="T7657" s="1" t="str">
        <f>INDEX(F:F,MATCH(ecommerce_10000[[#This Row],[TotalAmount]],I:I,0))</f>
        <v>Alexandria</v>
      </c>
    </row>
    <row r="7658" spans="1:20" x14ac:dyDescent="0.3">
      <c r="A7658" s="1" t="s">
        <v>7702</v>
      </c>
      <c r="B7658" s="1" t="s">
        <v>38</v>
      </c>
      <c r="C7658" s="1" t="s">
        <v>20</v>
      </c>
      <c r="D7658" s="1" t="s">
        <v>39</v>
      </c>
      <c r="E7658" s="1" t="s">
        <v>47</v>
      </c>
      <c r="F7658" s="1" t="s">
        <v>33</v>
      </c>
      <c r="G7658">
        <v>3751.91</v>
      </c>
      <c r="H7658">
        <v>3</v>
      </c>
      <c r="I7658">
        <v>11255.73</v>
      </c>
      <c r="J7658">
        <v>2.15</v>
      </c>
      <c r="K7658">
        <v>1739</v>
      </c>
      <c r="L7658" s="2">
        <v>45417</v>
      </c>
      <c r="O7658" t="str">
        <f>IF(ecommerce_10000[[#This Row],[Platform]]="Souq","sq",ecommerce_10000[[#This Row],[Platform]])</f>
        <v>Amazon</v>
      </c>
      <c r="P7658" t="str">
        <f>IF(E7658="Souq","sq",IF(E7658="Jumia","Jum",E7658))</f>
        <v>Amazon</v>
      </c>
      <c r="Q7658">
        <f>VLOOKUP(ecommerce_10000[[#This Row],[City]],F:I,4,FALSE)</f>
        <v>3665.44</v>
      </c>
      <c r="R7658" s="1">
        <f>SUMIF(C:C,ecommerce_10000[[#This Row],[Category]],I:I)</f>
        <v>91504159.730000004</v>
      </c>
      <c r="S7658" s="1">
        <f>SUMIFS(I:I,C:C,C7658)</f>
        <v>91504159.730000004</v>
      </c>
      <c r="T7658" s="1" t="str">
        <f>INDEX(F:F,MATCH(ecommerce_10000[[#This Row],[TotalAmount]],I:I,0))</f>
        <v>Dubai</v>
      </c>
    </row>
    <row r="7659" spans="1:20" x14ac:dyDescent="0.3">
      <c r="A7659" s="1" t="s">
        <v>7703</v>
      </c>
      <c r="B7659" s="1" t="s">
        <v>35</v>
      </c>
      <c r="C7659" s="1" t="s">
        <v>14</v>
      </c>
      <c r="D7659" s="1" t="s">
        <v>36</v>
      </c>
      <c r="E7659" s="1" t="s">
        <v>47</v>
      </c>
      <c r="F7659" s="1" t="s">
        <v>40</v>
      </c>
      <c r="G7659">
        <v>13038.82</v>
      </c>
      <c r="H7659">
        <v>3</v>
      </c>
      <c r="I7659">
        <v>39116.46</v>
      </c>
      <c r="J7659">
        <v>4.34</v>
      </c>
      <c r="K7659">
        <v>3297</v>
      </c>
      <c r="L7659" s="2">
        <v>45573</v>
      </c>
      <c r="O7659" t="str">
        <f>IF(ecommerce_10000[[#This Row],[Platform]]="Souq","sq",ecommerce_10000[[#This Row],[Platform]])</f>
        <v>Amazon</v>
      </c>
      <c r="P7659" t="str">
        <f>IF(E7659="Souq","sq",IF(E7659="Jumia","Jum",E7659))</f>
        <v>Amazon</v>
      </c>
      <c r="Q7659">
        <f>VLOOKUP(ecommerce_10000[[#This Row],[City]],F:I,4,FALSE)</f>
        <v>99349.3</v>
      </c>
      <c r="R7659" s="1">
        <f>SUMIF(C:C,ecommerce_10000[[#This Row],[Category]],I:I)</f>
        <v>92327183.770000085</v>
      </c>
      <c r="S7659" s="1">
        <f>SUMIFS(I:I,C:C,C7659)</f>
        <v>92327183.770000085</v>
      </c>
      <c r="T7659" s="1" t="str">
        <f>INDEX(F:F,MATCH(ecommerce_10000[[#This Row],[TotalAmount]],I:I,0))</f>
        <v>Riyadh</v>
      </c>
    </row>
    <row r="7660" spans="1:20" x14ac:dyDescent="0.3">
      <c r="A7660" s="1" t="s">
        <v>7704</v>
      </c>
      <c r="B7660" s="1" t="s">
        <v>38</v>
      </c>
      <c r="C7660" s="1" t="s">
        <v>20</v>
      </c>
      <c r="D7660" s="1" t="s">
        <v>39</v>
      </c>
      <c r="E7660" s="1" t="s">
        <v>16</v>
      </c>
      <c r="F7660" s="1" t="s">
        <v>33</v>
      </c>
      <c r="G7660">
        <v>4772.4799999999996</v>
      </c>
      <c r="H7660">
        <v>5</v>
      </c>
      <c r="I7660">
        <v>23862.400000000001</v>
      </c>
      <c r="J7660">
        <v>3.78</v>
      </c>
      <c r="K7660">
        <v>4769</v>
      </c>
      <c r="L7660" s="2">
        <v>45607</v>
      </c>
      <c r="O7660" t="str">
        <f>IF(ecommerce_10000[[#This Row],[Platform]]="Souq","sq",ecommerce_10000[[#This Row],[Platform]])</f>
        <v>sq</v>
      </c>
      <c r="P7660" t="str">
        <f>IF(E7660="Souq","sq",IF(E7660="Jumia","Jum",E7660))</f>
        <v>sq</v>
      </c>
      <c r="Q7660">
        <f>VLOOKUP(ecommerce_10000[[#This Row],[City]],F:I,4,FALSE)</f>
        <v>3665.44</v>
      </c>
      <c r="R7660" s="1">
        <f>SUMIF(C:C,ecommerce_10000[[#This Row],[Category]],I:I)</f>
        <v>91504159.730000004</v>
      </c>
      <c r="S7660" s="1">
        <f>SUMIFS(I:I,C:C,C7660)</f>
        <v>91504159.730000004</v>
      </c>
      <c r="T7660" s="1" t="str">
        <f>INDEX(F:F,MATCH(ecommerce_10000[[#This Row],[TotalAmount]],I:I,0))</f>
        <v>Dubai</v>
      </c>
    </row>
    <row r="7661" spans="1:20" x14ac:dyDescent="0.3">
      <c r="A7661" s="1" t="s">
        <v>7705</v>
      </c>
      <c r="B7661" s="1" t="s">
        <v>35</v>
      </c>
      <c r="C7661" s="1" t="s">
        <v>14</v>
      </c>
      <c r="D7661" s="1" t="s">
        <v>36</v>
      </c>
      <c r="E7661" s="1" t="s">
        <v>47</v>
      </c>
      <c r="F7661" s="1" t="s">
        <v>28</v>
      </c>
      <c r="G7661">
        <v>10123.049999999999</v>
      </c>
      <c r="H7661">
        <v>2</v>
      </c>
      <c r="I7661">
        <v>20246.099999999999</v>
      </c>
      <c r="J7661">
        <v>2.2599999999999998</v>
      </c>
      <c r="K7661">
        <v>4235</v>
      </c>
      <c r="L7661" s="2">
        <v>45323</v>
      </c>
      <c r="O7661" t="str">
        <f>IF(ecommerce_10000[[#This Row],[Platform]]="Souq","sq",ecommerce_10000[[#This Row],[Platform]])</f>
        <v>Amazon</v>
      </c>
      <c r="P7661" t="str">
        <f>IF(E7661="Souq","sq",IF(E7661="Jumia","Jum",E7661))</f>
        <v>Amazon</v>
      </c>
      <c r="Q7661">
        <f>VLOOKUP(ecommerce_10000[[#This Row],[City]],F:I,4,FALSE)</f>
        <v>26648.76</v>
      </c>
      <c r="R7661" s="1">
        <f>SUMIF(C:C,ecommerce_10000[[#This Row],[Category]],I:I)</f>
        <v>92327183.770000085</v>
      </c>
      <c r="S7661" s="1">
        <f>SUMIFS(I:I,C:C,C7661)</f>
        <v>92327183.770000085</v>
      </c>
      <c r="T7661" s="1" t="str">
        <f>INDEX(F:F,MATCH(ecommerce_10000[[#This Row],[TotalAmount]],I:I,0))</f>
        <v>Casablanca</v>
      </c>
    </row>
    <row r="7662" spans="1:20" x14ac:dyDescent="0.3">
      <c r="A7662" s="1" t="s">
        <v>7706</v>
      </c>
      <c r="B7662" s="1" t="s">
        <v>53</v>
      </c>
      <c r="C7662" s="1" t="s">
        <v>31</v>
      </c>
      <c r="D7662" s="1" t="s">
        <v>54</v>
      </c>
      <c r="E7662" s="1" t="s">
        <v>47</v>
      </c>
      <c r="F7662" s="1" t="s">
        <v>40</v>
      </c>
      <c r="G7662">
        <v>18332.419999999998</v>
      </c>
      <c r="H7662">
        <v>1</v>
      </c>
      <c r="I7662">
        <v>18332.419999999998</v>
      </c>
      <c r="J7662">
        <v>4.16</v>
      </c>
      <c r="K7662">
        <v>1135</v>
      </c>
      <c r="L7662" s="2">
        <v>45595</v>
      </c>
      <c r="O7662" t="str">
        <f>IF(ecommerce_10000[[#This Row],[Platform]]="Souq","sq",ecommerce_10000[[#This Row],[Platform]])</f>
        <v>Amazon</v>
      </c>
      <c r="P7662" t="str">
        <f>IF(E7662="Souq","sq",IF(E7662="Jumia","Jum",E7662))</f>
        <v>Amazon</v>
      </c>
      <c r="Q7662">
        <f>VLOOKUP(ecommerce_10000[[#This Row],[City]],F:I,4,FALSE)</f>
        <v>99349.3</v>
      </c>
      <c r="R7662" s="1">
        <f>SUMIF(C:C,ecommerce_10000[[#This Row],[Category]],I:I)</f>
        <v>57542997.559999913</v>
      </c>
      <c r="S7662" s="1">
        <f>SUMIFS(I:I,C:C,C7662)</f>
        <v>57542997.559999913</v>
      </c>
      <c r="T7662" s="1" t="str">
        <f>INDEX(F:F,MATCH(ecommerce_10000[[#This Row],[TotalAmount]],I:I,0))</f>
        <v>Riyadh</v>
      </c>
    </row>
    <row r="7663" spans="1:20" x14ac:dyDescent="0.3">
      <c r="A7663" s="1" t="s">
        <v>7707</v>
      </c>
      <c r="B7663" s="1" t="s">
        <v>65</v>
      </c>
      <c r="C7663" s="1" t="s">
        <v>20</v>
      </c>
      <c r="D7663" s="1" t="s">
        <v>66</v>
      </c>
      <c r="E7663" s="1" t="s">
        <v>16</v>
      </c>
      <c r="F7663" s="1" t="s">
        <v>28</v>
      </c>
      <c r="G7663">
        <v>6895.69</v>
      </c>
      <c r="H7663">
        <v>3</v>
      </c>
      <c r="I7663">
        <v>20687.07</v>
      </c>
      <c r="J7663">
        <v>3.2</v>
      </c>
      <c r="K7663">
        <v>3180</v>
      </c>
      <c r="L7663" s="2">
        <v>45440</v>
      </c>
      <c r="O7663" t="str">
        <f>IF(ecommerce_10000[[#This Row],[Platform]]="Souq","sq",ecommerce_10000[[#This Row],[Platform]])</f>
        <v>sq</v>
      </c>
      <c r="P7663" t="str">
        <f>IF(E7663="Souq","sq",IF(E7663="Jumia","Jum",E7663))</f>
        <v>sq</v>
      </c>
      <c r="Q7663">
        <f>VLOOKUP(ecommerce_10000[[#This Row],[City]],F:I,4,FALSE)</f>
        <v>26648.76</v>
      </c>
      <c r="R7663" s="1">
        <f>SUMIF(C:C,ecommerce_10000[[#This Row],[Category]],I:I)</f>
        <v>91504159.730000004</v>
      </c>
      <c r="S7663" s="1">
        <f>SUMIFS(I:I,C:C,C7663)</f>
        <v>91504159.730000004</v>
      </c>
      <c r="T7663" s="1" t="str">
        <f>INDEX(F:F,MATCH(ecommerce_10000[[#This Row],[TotalAmount]],I:I,0))</f>
        <v>Casablanca</v>
      </c>
    </row>
    <row r="7664" spans="1:20" x14ac:dyDescent="0.3">
      <c r="A7664" s="1" t="s">
        <v>7708</v>
      </c>
      <c r="B7664" s="1" t="s">
        <v>13</v>
      </c>
      <c r="C7664" s="1" t="s">
        <v>14</v>
      </c>
      <c r="D7664" s="1" t="s">
        <v>15</v>
      </c>
      <c r="E7664" s="1" t="s">
        <v>16</v>
      </c>
      <c r="F7664" s="1" t="s">
        <v>17</v>
      </c>
      <c r="G7664">
        <v>8464.67</v>
      </c>
      <c r="H7664">
        <v>3</v>
      </c>
      <c r="I7664">
        <v>25394.01</v>
      </c>
      <c r="J7664">
        <v>4.7</v>
      </c>
      <c r="K7664">
        <v>1968</v>
      </c>
      <c r="L7664" s="2">
        <v>45510</v>
      </c>
      <c r="O7664" t="str">
        <f>IF(ecommerce_10000[[#This Row],[Platform]]="Souq","sq",ecommerce_10000[[#This Row],[Platform]])</f>
        <v>sq</v>
      </c>
      <c r="P7664" t="str">
        <f>IF(E7664="Souq","sq",IF(E7664="Jumia","Jum",E7664))</f>
        <v>sq</v>
      </c>
      <c r="Q7664">
        <f>VLOOKUP(ecommerce_10000[[#This Row],[City]],F:I,4,FALSE)</f>
        <v>16284.02</v>
      </c>
      <c r="R7664" s="1">
        <f>SUMIF(C:C,ecommerce_10000[[#This Row],[Category]],I:I)</f>
        <v>92327183.770000085</v>
      </c>
      <c r="S7664" s="1">
        <f>SUMIFS(I:I,C:C,C7664)</f>
        <v>92327183.770000085</v>
      </c>
      <c r="T7664" s="1" t="str">
        <f>INDEX(F:F,MATCH(ecommerce_10000[[#This Row],[TotalAmount]],I:I,0))</f>
        <v>Cairo</v>
      </c>
    </row>
    <row r="7665" spans="1:20" x14ac:dyDescent="0.3">
      <c r="A7665" s="1" t="s">
        <v>7709</v>
      </c>
      <c r="B7665" s="1" t="s">
        <v>65</v>
      </c>
      <c r="C7665" s="1" t="s">
        <v>20</v>
      </c>
      <c r="D7665" s="1" t="s">
        <v>66</v>
      </c>
      <c r="E7665" s="1" t="s">
        <v>22</v>
      </c>
      <c r="F7665" s="1" t="s">
        <v>23</v>
      </c>
      <c r="G7665">
        <v>12393.85</v>
      </c>
      <c r="H7665">
        <v>3</v>
      </c>
      <c r="I7665">
        <v>37181.550000000003</v>
      </c>
      <c r="J7665">
        <v>4.2</v>
      </c>
      <c r="K7665">
        <v>1609</v>
      </c>
      <c r="L7665" s="2">
        <v>45598</v>
      </c>
      <c r="O7665" t="str">
        <f>IF(ecommerce_10000[[#This Row],[Platform]]="Souq","sq",ecommerce_10000[[#This Row],[Platform]])</f>
        <v>Jumia</v>
      </c>
      <c r="P7665" t="str">
        <f>IF(E7665="Souq","sq",IF(E7665="Jumia","Jum",E7665))</f>
        <v>Jum</v>
      </c>
      <c r="Q7665">
        <f>VLOOKUP(ecommerce_10000[[#This Row],[City]],F:I,4,FALSE)</f>
        <v>13290.4</v>
      </c>
      <c r="R7665" s="1">
        <f>SUMIF(C:C,ecommerce_10000[[#This Row],[Category]],I:I)</f>
        <v>91504159.730000004</v>
      </c>
      <c r="S7665" s="1">
        <f>SUMIFS(I:I,C:C,C7665)</f>
        <v>91504159.730000004</v>
      </c>
      <c r="T7665" s="1" t="str">
        <f>INDEX(F:F,MATCH(ecommerce_10000[[#This Row],[TotalAmount]],I:I,0))</f>
        <v>Alexandria</v>
      </c>
    </row>
    <row r="7666" spans="1:20" x14ac:dyDescent="0.3">
      <c r="A7666" s="1" t="s">
        <v>7710</v>
      </c>
      <c r="B7666" s="1" t="s">
        <v>35</v>
      </c>
      <c r="C7666" s="1" t="s">
        <v>14</v>
      </c>
      <c r="D7666" s="1" t="s">
        <v>36</v>
      </c>
      <c r="E7666" s="1" t="s">
        <v>22</v>
      </c>
      <c r="F7666" s="1" t="s">
        <v>62</v>
      </c>
      <c r="G7666">
        <v>9742.99</v>
      </c>
      <c r="H7666">
        <v>1</v>
      </c>
      <c r="I7666">
        <v>9742.99</v>
      </c>
      <c r="J7666">
        <v>3.28</v>
      </c>
      <c r="K7666">
        <v>3693</v>
      </c>
      <c r="L7666" s="2">
        <v>45476</v>
      </c>
      <c r="O7666" t="str">
        <f>IF(ecommerce_10000[[#This Row],[Platform]]="Souq","sq",ecommerce_10000[[#This Row],[Platform]])</f>
        <v>Jumia</v>
      </c>
      <c r="P7666" t="str">
        <f>IF(E7666="Souq","sq",IF(E7666="Jumia","Jum",E7666))</f>
        <v>Jum</v>
      </c>
      <c r="Q7666">
        <f>VLOOKUP(ecommerce_10000[[#This Row],[City]],F:I,4,FALSE)</f>
        <v>27872.98</v>
      </c>
      <c r="R7666" s="1">
        <f>SUMIF(C:C,ecommerce_10000[[#This Row],[Category]],I:I)</f>
        <v>92327183.770000085</v>
      </c>
      <c r="S7666" s="1">
        <f>SUMIFS(I:I,C:C,C7666)</f>
        <v>92327183.770000085</v>
      </c>
      <c r="T7666" s="1" t="str">
        <f>INDEX(F:F,MATCH(ecommerce_10000[[#This Row],[TotalAmount]],I:I,0))</f>
        <v>Giza</v>
      </c>
    </row>
    <row r="7667" spans="1:20" x14ac:dyDescent="0.3">
      <c r="A7667" s="1" t="s">
        <v>7711</v>
      </c>
      <c r="B7667" s="1" t="s">
        <v>35</v>
      </c>
      <c r="C7667" s="1" t="s">
        <v>14</v>
      </c>
      <c r="D7667" s="1" t="s">
        <v>36</v>
      </c>
      <c r="E7667" s="1" t="s">
        <v>22</v>
      </c>
      <c r="F7667" s="1" t="s">
        <v>40</v>
      </c>
      <c r="G7667">
        <v>17666.080000000002</v>
      </c>
      <c r="H7667">
        <v>2</v>
      </c>
      <c r="I7667">
        <v>35332.160000000003</v>
      </c>
      <c r="J7667">
        <v>2.62</v>
      </c>
      <c r="K7667">
        <v>2496</v>
      </c>
      <c r="L7667" s="2">
        <v>45627</v>
      </c>
      <c r="O7667" t="str">
        <f>IF(ecommerce_10000[[#This Row],[Platform]]="Souq","sq",ecommerce_10000[[#This Row],[Platform]])</f>
        <v>Jumia</v>
      </c>
      <c r="P7667" t="str">
        <f>IF(E7667="Souq","sq",IF(E7667="Jumia","Jum",E7667))</f>
        <v>Jum</v>
      </c>
      <c r="Q7667">
        <f>VLOOKUP(ecommerce_10000[[#This Row],[City]],F:I,4,FALSE)</f>
        <v>99349.3</v>
      </c>
      <c r="R7667" s="1">
        <f>SUMIF(C:C,ecommerce_10000[[#This Row],[Category]],I:I)</f>
        <v>92327183.770000085</v>
      </c>
      <c r="S7667" s="1">
        <f>SUMIFS(I:I,C:C,C7667)</f>
        <v>92327183.770000085</v>
      </c>
      <c r="T7667" s="1" t="str">
        <f>INDEX(F:F,MATCH(ecommerce_10000[[#This Row],[TotalAmount]],I:I,0))</f>
        <v>Riyadh</v>
      </c>
    </row>
    <row r="7668" spans="1:20" x14ac:dyDescent="0.3">
      <c r="A7668" s="1" t="s">
        <v>7712</v>
      </c>
      <c r="B7668" s="1" t="s">
        <v>13</v>
      </c>
      <c r="C7668" s="1" t="s">
        <v>14</v>
      </c>
      <c r="D7668" s="1" t="s">
        <v>15</v>
      </c>
      <c r="E7668" s="1" t="s">
        <v>16</v>
      </c>
      <c r="F7668" s="1" t="s">
        <v>62</v>
      </c>
      <c r="G7668">
        <v>4382.3999999999996</v>
      </c>
      <c r="H7668">
        <v>3</v>
      </c>
      <c r="I7668">
        <v>13147.2</v>
      </c>
      <c r="J7668">
        <v>2.2599999999999998</v>
      </c>
      <c r="K7668">
        <v>2675</v>
      </c>
      <c r="L7668" s="2">
        <v>45495</v>
      </c>
      <c r="O7668" t="str">
        <f>IF(ecommerce_10000[[#This Row],[Platform]]="Souq","sq",ecommerce_10000[[#This Row],[Platform]])</f>
        <v>sq</v>
      </c>
      <c r="P7668" t="str">
        <f>IF(E7668="Souq","sq",IF(E7668="Jumia","Jum",E7668))</f>
        <v>sq</v>
      </c>
      <c r="Q7668">
        <f>VLOOKUP(ecommerce_10000[[#This Row],[City]],F:I,4,FALSE)</f>
        <v>27872.98</v>
      </c>
      <c r="R7668" s="1">
        <f>SUMIF(C:C,ecommerce_10000[[#This Row],[Category]],I:I)</f>
        <v>92327183.770000085</v>
      </c>
      <c r="S7668" s="1">
        <f>SUMIFS(I:I,C:C,C7668)</f>
        <v>92327183.770000085</v>
      </c>
      <c r="T7668" s="1" t="str">
        <f>INDEX(F:F,MATCH(ecommerce_10000[[#This Row],[TotalAmount]],I:I,0))</f>
        <v>Giza</v>
      </c>
    </row>
    <row r="7669" spans="1:20" x14ac:dyDescent="0.3">
      <c r="A7669" s="1" t="s">
        <v>7713</v>
      </c>
      <c r="B7669" s="1" t="s">
        <v>65</v>
      </c>
      <c r="C7669" s="1" t="s">
        <v>20</v>
      </c>
      <c r="D7669" s="1" t="s">
        <v>66</v>
      </c>
      <c r="E7669" s="1" t="s">
        <v>16</v>
      </c>
      <c r="F7669" s="1" t="s">
        <v>28</v>
      </c>
      <c r="G7669">
        <v>9619.9699999999993</v>
      </c>
      <c r="H7669">
        <v>2</v>
      </c>
      <c r="I7669">
        <v>19239.939999999999</v>
      </c>
      <c r="J7669">
        <v>3.02</v>
      </c>
      <c r="K7669">
        <v>1428</v>
      </c>
      <c r="L7669" s="2">
        <v>45498</v>
      </c>
      <c r="O7669" t="str">
        <f>IF(ecommerce_10000[[#This Row],[Platform]]="Souq","sq",ecommerce_10000[[#This Row],[Platform]])</f>
        <v>sq</v>
      </c>
      <c r="P7669" t="str">
        <f>IF(E7669="Souq","sq",IF(E7669="Jumia","Jum",E7669))</f>
        <v>sq</v>
      </c>
      <c r="Q7669">
        <f>VLOOKUP(ecommerce_10000[[#This Row],[City]],F:I,4,FALSE)</f>
        <v>26648.76</v>
      </c>
      <c r="R7669" s="1">
        <f>SUMIF(C:C,ecommerce_10000[[#This Row],[Category]],I:I)</f>
        <v>91504159.730000004</v>
      </c>
      <c r="S7669" s="1">
        <f>SUMIFS(I:I,C:C,C7669)</f>
        <v>91504159.730000004</v>
      </c>
      <c r="T7669" s="1" t="str">
        <f>INDEX(F:F,MATCH(ecommerce_10000[[#This Row],[TotalAmount]],I:I,0))</f>
        <v>Casablanca</v>
      </c>
    </row>
    <row r="7670" spans="1:20" x14ac:dyDescent="0.3">
      <c r="A7670" s="1" t="s">
        <v>7714</v>
      </c>
      <c r="B7670" s="1" t="s">
        <v>49</v>
      </c>
      <c r="C7670" s="1" t="s">
        <v>14</v>
      </c>
      <c r="D7670" s="1" t="s">
        <v>50</v>
      </c>
      <c r="E7670" s="1" t="s">
        <v>22</v>
      </c>
      <c r="F7670" s="1" t="s">
        <v>23</v>
      </c>
      <c r="G7670">
        <v>10959.2</v>
      </c>
      <c r="H7670">
        <v>1</v>
      </c>
      <c r="I7670">
        <v>10959.2</v>
      </c>
      <c r="J7670">
        <v>1.39</v>
      </c>
      <c r="K7670">
        <v>3602</v>
      </c>
      <c r="L7670" s="2">
        <v>45373</v>
      </c>
      <c r="O7670" t="str">
        <f>IF(ecommerce_10000[[#This Row],[Platform]]="Souq","sq",ecommerce_10000[[#This Row],[Platform]])</f>
        <v>Jumia</v>
      </c>
      <c r="P7670" t="str">
        <f>IF(E7670="Souq","sq",IF(E7670="Jumia","Jum",E7670))</f>
        <v>Jum</v>
      </c>
      <c r="Q7670">
        <f>VLOOKUP(ecommerce_10000[[#This Row],[City]],F:I,4,FALSE)</f>
        <v>13290.4</v>
      </c>
      <c r="R7670" s="1">
        <f>SUMIF(C:C,ecommerce_10000[[#This Row],[Category]],I:I)</f>
        <v>92327183.770000085</v>
      </c>
      <c r="S7670" s="1">
        <f>SUMIFS(I:I,C:C,C7670)</f>
        <v>92327183.770000085</v>
      </c>
      <c r="T7670" s="1" t="str">
        <f>INDEX(F:F,MATCH(ecommerce_10000[[#This Row],[TotalAmount]],I:I,0))</f>
        <v>Alexandria</v>
      </c>
    </row>
    <row r="7671" spans="1:20" x14ac:dyDescent="0.3">
      <c r="A7671" s="1" t="s">
        <v>7715</v>
      </c>
      <c r="B7671" s="1" t="s">
        <v>35</v>
      </c>
      <c r="C7671" s="1" t="s">
        <v>14</v>
      </c>
      <c r="D7671" s="1" t="s">
        <v>36</v>
      </c>
      <c r="E7671" s="1" t="s">
        <v>16</v>
      </c>
      <c r="F7671" s="1" t="s">
        <v>23</v>
      </c>
      <c r="G7671">
        <v>3312.91</v>
      </c>
      <c r="H7671">
        <v>1</v>
      </c>
      <c r="I7671">
        <v>3312.91</v>
      </c>
      <c r="J7671">
        <v>3.97</v>
      </c>
      <c r="K7671">
        <v>2770</v>
      </c>
      <c r="L7671" s="2">
        <v>45508</v>
      </c>
      <c r="O7671" t="str">
        <f>IF(ecommerce_10000[[#This Row],[Platform]]="Souq","sq",ecommerce_10000[[#This Row],[Platform]])</f>
        <v>sq</v>
      </c>
      <c r="P7671" t="str">
        <f>IF(E7671="Souq","sq",IF(E7671="Jumia","Jum",E7671))</f>
        <v>sq</v>
      </c>
      <c r="Q7671">
        <f>VLOOKUP(ecommerce_10000[[#This Row],[City]],F:I,4,FALSE)</f>
        <v>13290.4</v>
      </c>
      <c r="R7671" s="1">
        <f>SUMIF(C:C,ecommerce_10000[[#This Row],[Category]],I:I)</f>
        <v>92327183.770000085</v>
      </c>
      <c r="S7671" s="1">
        <f>SUMIFS(I:I,C:C,C7671)</f>
        <v>92327183.770000085</v>
      </c>
      <c r="T7671" s="1" t="str">
        <f>INDEX(F:F,MATCH(ecommerce_10000[[#This Row],[TotalAmount]],I:I,0))</f>
        <v>Alexandria</v>
      </c>
    </row>
    <row r="7672" spans="1:20" x14ac:dyDescent="0.3">
      <c r="A7672" s="1" t="s">
        <v>7716</v>
      </c>
      <c r="B7672" s="1" t="s">
        <v>65</v>
      </c>
      <c r="C7672" s="1" t="s">
        <v>20</v>
      </c>
      <c r="D7672" s="1" t="s">
        <v>66</v>
      </c>
      <c r="E7672" s="1" t="s">
        <v>47</v>
      </c>
      <c r="F7672" s="1" t="s">
        <v>17</v>
      </c>
      <c r="G7672">
        <v>8943.67</v>
      </c>
      <c r="H7672">
        <v>3</v>
      </c>
      <c r="I7672">
        <v>26831.01</v>
      </c>
      <c r="J7672">
        <v>2.04</v>
      </c>
      <c r="K7672">
        <v>3857</v>
      </c>
      <c r="L7672" s="2">
        <v>45565</v>
      </c>
      <c r="O7672" t="str">
        <f>IF(ecommerce_10000[[#This Row],[Platform]]="Souq","sq",ecommerce_10000[[#This Row],[Platform]])</f>
        <v>Amazon</v>
      </c>
      <c r="P7672" t="str">
        <f>IF(E7672="Souq","sq",IF(E7672="Jumia","Jum",E7672))</f>
        <v>Amazon</v>
      </c>
      <c r="Q7672">
        <f>VLOOKUP(ecommerce_10000[[#This Row],[City]],F:I,4,FALSE)</f>
        <v>16284.02</v>
      </c>
      <c r="R7672" s="1">
        <f>SUMIF(C:C,ecommerce_10000[[#This Row],[Category]],I:I)</f>
        <v>91504159.730000004</v>
      </c>
      <c r="S7672" s="1">
        <f>SUMIFS(I:I,C:C,C7672)</f>
        <v>91504159.730000004</v>
      </c>
      <c r="T7672" s="1" t="str">
        <f>INDEX(F:F,MATCH(ecommerce_10000[[#This Row],[TotalAmount]],I:I,0))</f>
        <v>Cairo</v>
      </c>
    </row>
    <row r="7673" spans="1:20" x14ac:dyDescent="0.3">
      <c r="A7673" s="1" t="s">
        <v>7717</v>
      </c>
      <c r="B7673" s="1" t="s">
        <v>30</v>
      </c>
      <c r="C7673" s="1" t="s">
        <v>31</v>
      </c>
      <c r="D7673" s="1" t="s">
        <v>32</v>
      </c>
      <c r="E7673" s="1" t="s">
        <v>22</v>
      </c>
      <c r="F7673" s="1" t="s">
        <v>62</v>
      </c>
      <c r="G7673">
        <v>1683.17</v>
      </c>
      <c r="H7673">
        <v>1</v>
      </c>
      <c r="I7673">
        <v>1683.17</v>
      </c>
      <c r="J7673">
        <v>4.47</v>
      </c>
      <c r="K7673">
        <v>335</v>
      </c>
      <c r="L7673" s="2">
        <v>45481</v>
      </c>
      <c r="O7673" t="str">
        <f>IF(ecommerce_10000[[#This Row],[Platform]]="Souq","sq",ecommerce_10000[[#This Row],[Platform]])</f>
        <v>Jumia</v>
      </c>
      <c r="P7673" t="str">
        <f>IF(E7673="Souq","sq",IF(E7673="Jumia","Jum",E7673))</f>
        <v>Jum</v>
      </c>
      <c r="Q7673">
        <f>VLOOKUP(ecommerce_10000[[#This Row],[City]],F:I,4,FALSE)</f>
        <v>27872.98</v>
      </c>
      <c r="R7673" s="1">
        <f>SUMIF(C:C,ecommerce_10000[[#This Row],[Category]],I:I)</f>
        <v>57542997.559999913</v>
      </c>
      <c r="S7673" s="1">
        <f>SUMIFS(I:I,C:C,C7673)</f>
        <v>57542997.559999913</v>
      </c>
      <c r="T7673" s="1" t="str">
        <f>INDEX(F:F,MATCH(ecommerce_10000[[#This Row],[TotalAmount]],I:I,0))</f>
        <v>Giza</v>
      </c>
    </row>
    <row r="7674" spans="1:20" x14ac:dyDescent="0.3">
      <c r="A7674" s="1" t="s">
        <v>7718</v>
      </c>
      <c r="B7674" s="1" t="s">
        <v>53</v>
      </c>
      <c r="C7674" s="1" t="s">
        <v>31</v>
      </c>
      <c r="D7674" s="1" t="s">
        <v>54</v>
      </c>
      <c r="E7674" s="1" t="s">
        <v>16</v>
      </c>
      <c r="F7674" s="1" t="s">
        <v>17</v>
      </c>
      <c r="G7674">
        <v>19981.7</v>
      </c>
      <c r="H7674">
        <v>1</v>
      </c>
      <c r="I7674">
        <v>19981.7</v>
      </c>
      <c r="J7674">
        <v>2.3199999999999998</v>
      </c>
      <c r="K7674">
        <v>1053</v>
      </c>
      <c r="L7674" s="2">
        <v>45478</v>
      </c>
      <c r="O7674" t="str">
        <f>IF(ecommerce_10000[[#This Row],[Platform]]="Souq","sq",ecommerce_10000[[#This Row],[Platform]])</f>
        <v>sq</v>
      </c>
      <c r="P7674" t="str">
        <f>IF(E7674="Souq","sq",IF(E7674="Jumia","Jum",E7674))</f>
        <v>sq</v>
      </c>
      <c r="Q7674">
        <f>VLOOKUP(ecommerce_10000[[#This Row],[City]],F:I,4,FALSE)</f>
        <v>16284.02</v>
      </c>
      <c r="R7674" s="1">
        <f>SUMIF(C:C,ecommerce_10000[[#This Row],[Category]],I:I)</f>
        <v>57542997.559999913</v>
      </c>
      <c r="S7674" s="1">
        <f>SUMIFS(I:I,C:C,C7674)</f>
        <v>57542997.559999913</v>
      </c>
      <c r="T7674" s="1" t="str">
        <f>INDEX(F:F,MATCH(ecommerce_10000[[#This Row],[TotalAmount]],I:I,0))</f>
        <v>Cairo</v>
      </c>
    </row>
    <row r="7675" spans="1:20" x14ac:dyDescent="0.3">
      <c r="A7675" s="1" t="s">
        <v>7719</v>
      </c>
      <c r="B7675" s="1" t="s">
        <v>65</v>
      </c>
      <c r="C7675" s="1" t="s">
        <v>20</v>
      </c>
      <c r="D7675" s="1" t="s">
        <v>66</v>
      </c>
      <c r="E7675" s="1" t="s">
        <v>16</v>
      </c>
      <c r="F7675" s="1" t="s">
        <v>33</v>
      </c>
      <c r="G7675">
        <v>17304.87</v>
      </c>
      <c r="H7675">
        <v>2</v>
      </c>
      <c r="I7675">
        <v>34609.74</v>
      </c>
      <c r="J7675">
        <v>3.37</v>
      </c>
      <c r="K7675">
        <v>3851</v>
      </c>
      <c r="L7675" s="2">
        <v>45336</v>
      </c>
      <c r="O7675" t="str">
        <f>IF(ecommerce_10000[[#This Row],[Platform]]="Souq","sq",ecommerce_10000[[#This Row],[Platform]])</f>
        <v>sq</v>
      </c>
      <c r="P7675" t="str">
        <f>IF(E7675="Souq","sq",IF(E7675="Jumia","Jum",E7675))</f>
        <v>sq</v>
      </c>
      <c r="Q7675">
        <f>VLOOKUP(ecommerce_10000[[#This Row],[City]],F:I,4,FALSE)</f>
        <v>3665.44</v>
      </c>
      <c r="R7675" s="1">
        <f>SUMIF(C:C,ecommerce_10000[[#This Row],[Category]],I:I)</f>
        <v>91504159.730000004</v>
      </c>
      <c r="S7675" s="1">
        <f>SUMIFS(I:I,C:C,C7675)</f>
        <v>91504159.730000004</v>
      </c>
      <c r="T7675" s="1" t="str">
        <f>INDEX(F:F,MATCH(ecommerce_10000[[#This Row],[TotalAmount]],I:I,0))</f>
        <v>Dubai</v>
      </c>
    </row>
    <row r="7676" spans="1:20" x14ac:dyDescent="0.3">
      <c r="A7676" s="1" t="s">
        <v>7720</v>
      </c>
      <c r="B7676" s="1" t="s">
        <v>65</v>
      </c>
      <c r="C7676" s="1" t="s">
        <v>20</v>
      </c>
      <c r="D7676" s="1" t="s">
        <v>66</v>
      </c>
      <c r="E7676" s="1" t="s">
        <v>16</v>
      </c>
      <c r="F7676" s="1" t="s">
        <v>28</v>
      </c>
      <c r="G7676">
        <v>17180.439999999999</v>
      </c>
      <c r="H7676">
        <v>4</v>
      </c>
      <c r="I7676">
        <v>68721.759999999995</v>
      </c>
      <c r="J7676">
        <v>1.39</v>
      </c>
      <c r="K7676">
        <v>2284</v>
      </c>
      <c r="L7676" s="2">
        <v>45376</v>
      </c>
      <c r="O7676" t="str">
        <f>IF(ecommerce_10000[[#This Row],[Platform]]="Souq","sq",ecommerce_10000[[#This Row],[Platform]])</f>
        <v>sq</v>
      </c>
      <c r="P7676" t="str">
        <f>IF(E7676="Souq","sq",IF(E7676="Jumia","Jum",E7676))</f>
        <v>sq</v>
      </c>
      <c r="Q7676">
        <f>VLOOKUP(ecommerce_10000[[#This Row],[City]],F:I,4,FALSE)</f>
        <v>26648.76</v>
      </c>
      <c r="R7676" s="1">
        <f>SUMIF(C:C,ecommerce_10000[[#This Row],[Category]],I:I)</f>
        <v>91504159.730000004</v>
      </c>
      <c r="S7676" s="1">
        <f>SUMIFS(I:I,C:C,C7676)</f>
        <v>91504159.730000004</v>
      </c>
      <c r="T7676" s="1" t="str">
        <f>INDEX(F:F,MATCH(ecommerce_10000[[#This Row],[TotalAmount]],I:I,0))</f>
        <v>Casablanca</v>
      </c>
    </row>
    <row r="7677" spans="1:20" x14ac:dyDescent="0.3">
      <c r="A7677" s="1" t="s">
        <v>7721</v>
      </c>
      <c r="B7677" s="1" t="s">
        <v>38</v>
      </c>
      <c r="C7677" s="1" t="s">
        <v>20</v>
      </c>
      <c r="D7677" s="1" t="s">
        <v>39</v>
      </c>
      <c r="E7677" s="1" t="s">
        <v>22</v>
      </c>
      <c r="F7677" s="1" t="s">
        <v>40</v>
      </c>
      <c r="G7677">
        <v>13035.56</v>
      </c>
      <c r="H7677">
        <v>3</v>
      </c>
      <c r="I7677">
        <v>39106.68</v>
      </c>
      <c r="J7677">
        <v>3.13</v>
      </c>
      <c r="K7677">
        <v>3242</v>
      </c>
      <c r="L7677" s="2">
        <v>45469</v>
      </c>
      <c r="O7677" t="str">
        <f>IF(ecommerce_10000[[#This Row],[Platform]]="Souq","sq",ecommerce_10000[[#This Row],[Platform]])</f>
        <v>Jumia</v>
      </c>
      <c r="P7677" t="str">
        <f>IF(E7677="Souq","sq",IF(E7677="Jumia","Jum",E7677))</f>
        <v>Jum</v>
      </c>
      <c r="Q7677">
        <f>VLOOKUP(ecommerce_10000[[#This Row],[City]],F:I,4,FALSE)</f>
        <v>99349.3</v>
      </c>
      <c r="R7677" s="1">
        <f>SUMIF(C:C,ecommerce_10000[[#This Row],[Category]],I:I)</f>
        <v>91504159.730000004</v>
      </c>
      <c r="S7677" s="1">
        <f>SUMIFS(I:I,C:C,C7677)</f>
        <v>91504159.730000004</v>
      </c>
      <c r="T7677" s="1" t="str">
        <f>INDEX(F:F,MATCH(ecommerce_10000[[#This Row],[TotalAmount]],I:I,0))</f>
        <v>Riyadh</v>
      </c>
    </row>
    <row r="7678" spans="1:20" x14ac:dyDescent="0.3">
      <c r="A7678" s="1" t="s">
        <v>7722</v>
      </c>
      <c r="B7678" s="1" t="s">
        <v>25</v>
      </c>
      <c r="C7678" s="1" t="s">
        <v>26</v>
      </c>
      <c r="D7678" s="1" t="s">
        <v>27</v>
      </c>
      <c r="E7678" s="1" t="s">
        <v>47</v>
      </c>
      <c r="F7678" s="1" t="s">
        <v>40</v>
      </c>
      <c r="G7678">
        <v>8255.0300000000007</v>
      </c>
      <c r="H7678">
        <v>4</v>
      </c>
      <c r="I7678">
        <v>33020.120000000003</v>
      </c>
      <c r="J7678">
        <v>4.1500000000000004</v>
      </c>
      <c r="K7678">
        <v>409</v>
      </c>
      <c r="L7678" s="2">
        <v>45607</v>
      </c>
      <c r="O7678" t="str">
        <f>IF(ecommerce_10000[[#This Row],[Platform]]="Souq","sq",ecommerce_10000[[#This Row],[Platform]])</f>
        <v>Amazon</v>
      </c>
      <c r="P7678" t="str">
        <f>IF(E7678="Souq","sq",IF(E7678="Jumia","Jum",E7678))</f>
        <v>Amazon</v>
      </c>
      <c r="Q7678">
        <f>VLOOKUP(ecommerce_10000[[#This Row],[City]],F:I,4,FALSE)</f>
        <v>99349.3</v>
      </c>
      <c r="R7678" s="1">
        <f>SUMIF(C:C,ecommerce_10000[[#This Row],[Category]],I:I)</f>
        <v>29200970.130000021</v>
      </c>
      <c r="S7678" s="1">
        <f>SUMIFS(I:I,C:C,C7678)</f>
        <v>29200970.130000021</v>
      </c>
      <c r="T7678" s="1" t="str">
        <f>INDEX(F:F,MATCH(ecommerce_10000[[#This Row],[TotalAmount]],I:I,0))</f>
        <v>Riyadh</v>
      </c>
    </row>
    <row r="7679" spans="1:20" x14ac:dyDescent="0.3">
      <c r="A7679" s="1" t="s">
        <v>7723</v>
      </c>
      <c r="B7679" s="1" t="s">
        <v>13</v>
      </c>
      <c r="C7679" s="1" t="s">
        <v>14</v>
      </c>
      <c r="D7679" s="1" t="s">
        <v>15</v>
      </c>
      <c r="E7679" s="1" t="s">
        <v>22</v>
      </c>
      <c r="F7679" s="1" t="s">
        <v>62</v>
      </c>
      <c r="G7679">
        <v>686.94</v>
      </c>
      <c r="H7679">
        <v>2</v>
      </c>
      <c r="I7679">
        <v>1373.88</v>
      </c>
      <c r="J7679">
        <v>3.02</v>
      </c>
      <c r="K7679">
        <v>4433</v>
      </c>
      <c r="L7679" s="2">
        <v>45594</v>
      </c>
      <c r="O7679" t="str">
        <f>IF(ecommerce_10000[[#This Row],[Platform]]="Souq","sq",ecommerce_10000[[#This Row],[Platform]])</f>
        <v>Jumia</v>
      </c>
      <c r="P7679" t="str">
        <f>IF(E7679="Souq","sq",IF(E7679="Jumia","Jum",E7679))</f>
        <v>Jum</v>
      </c>
      <c r="Q7679">
        <f>VLOOKUP(ecommerce_10000[[#This Row],[City]],F:I,4,FALSE)</f>
        <v>27872.98</v>
      </c>
      <c r="R7679" s="1">
        <f>SUMIF(C:C,ecommerce_10000[[#This Row],[Category]],I:I)</f>
        <v>92327183.770000085</v>
      </c>
      <c r="S7679" s="1">
        <f>SUMIFS(I:I,C:C,C7679)</f>
        <v>92327183.770000085</v>
      </c>
      <c r="T7679" s="1" t="str">
        <f>INDEX(F:F,MATCH(ecommerce_10000[[#This Row],[TotalAmount]],I:I,0))</f>
        <v>Giza</v>
      </c>
    </row>
    <row r="7680" spans="1:20" x14ac:dyDescent="0.3">
      <c r="A7680" s="1" t="s">
        <v>7724</v>
      </c>
      <c r="B7680" s="1" t="s">
        <v>35</v>
      </c>
      <c r="C7680" s="1" t="s">
        <v>14</v>
      </c>
      <c r="D7680" s="1" t="s">
        <v>36</v>
      </c>
      <c r="E7680" s="1" t="s">
        <v>22</v>
      </c>
      <c r="F7680" s="1" t="s">
        <v>62</v>
      </c>
      <c r="G7680">
        <v>17944.45</v>
      </c>
      <c r="H7680">
        <v>4</v>
      </c>
      <c r="I7680">
        <v>71777.8</v>
      </c>
      <c r="J7680">
        <v>2.13</v>
      </c>
      <c r="K7680">
        <v>4094</v>
      </c>
      <c r="L7680" s="2">
        <v>45405</v>
      </c>
      <c r="O7680" t="str">
        <f>IF(ecommerce_10000[[#This Row],[Platform]]="Souq","sq",ecommerce_10000[[#This Row],[Platform]])</f>
        <v>Jumia</v>
      </c>
      <c r="P7680" t="str">
        <f>IF(E7680="Souq","sq",IF(E7680="Jumia","Jum",E7680))</f>
        <v>Jum</v>
      </c>
      <c r="Q7680">
        <f>VLOOKUP(ecommerce_10000[[#This Row],[City]],F:I,4,FALSE)</f>
        <v>27872.98</v>
      </c>
      <c r="R7680" s="1">
        <f>SUMIF(C:C,ecommerce_10000[[#This Row],[Category]],I:I)</f>
        <v>92327183.770000085</v>
      </c>
      <c r="S7680" s="1">
        <f>SUMIFS(I:I,C:C,C7680)</f>
        <v>92327183.770000085</v>
      </c>
      <c r="T7680" s="1" t="str">
        <f>INDEX(F:F,MATCH(ecommerce_10000[[#This Row],[TotalAmount]],I:I,0))</f>
        <v>Giza</v>
      </c>
    </row>
    <row r="7681" spans="1:20" x14ac:dyDescent="0.3">
      <c r="A7681" s="1" t="s">
        <v>7725</v>
      </c>
      <c r="B7681" s="1" t="s">
        <v>19</v>
      </c>
      <c r="C7681" s="1" t="s">
        <v>20</v>
      </c>
      <c r="D7681" s="1" t="s">
        <v>21</v>
      </c>
      <c r="E7681" s="1" t="s">
        <v>47</v>
      </c>
      <c r="F7681" s="1" t="s">
        <v>28</v>
      </c>
      <c r="G7681">
        <v>3060.29</v>
      </c>
      <c r="H7681">
        <v>4</v>
      </c>
      <c r="I7681">
        <v>12241.16</v>
      </c>
      <c r="J7681">
        <v>1.69</v>
      </c>
      <c r="K7681">
        <v>448</v>
      </c>
      <c r="L7681" s="2">
        <v>45611</v>
      </c>
      <c r="O7681" t="str">
        <f>IF(ecommerce_10000[[#This Row],[Platform]]="Souq","sq",ecommerce_10000[[#This Row],[Platform]])</f>
        <v>Amazon</v>
      </c>
      <c r="P7681" t="str">
        <f>IF(E7681="Souq","sq",IF(E7681="Jumia","Jum",E7681))</f>
        <v>Amazon</v>
      </c>
      <c r="Q7681">
        <f>VLOOKUP(ecommerce_10000[[#This Row],[City]],F:I,4,FALSE)</f>
        <v>26648.76</v>
      </c>
      <c r="R7681" s="1">
        <f>SUMIF(C:C,ecommerce_10000[[#This Row],[Category]],I:I)</f>
        <v>91504159.730000004</v>
      </c>
      <c r="S7681" s="1">
        <f>SUMIFS(I:I,C:C,C7681)</f>
        <v>91504159.730000004</v>
      </c>
      <c r="T7681" s="1" t="str">
        <f>INDEX(F:F,MATCH(ecommerce_10000[[#This Row],[TotalAmount]],I:I,0))</f>
        <v>Casablanca</v>
      </c>
    </row>
    <row r="7682" spans="1:20" x14ac:dyDescent="0.3">
      <c r="A7682" s="1" t="s">
        <v>7726</v>
      </c>
      <c r="B7682" s="1" t="s">
        <v>19</v>
      </c>
      <c r="C7682" s="1" t="s">
        <v>20</v>
      </c>
      <c r="D7682" s="1" t="s">
        <v>21</v>
      </c>
      <c r="E7682" s="1" t="s">
        <v>22</v>
      </c>
      <c r="F7682" s="1" t="s">
        <v>40</v>
      </c>
      <c r="G7682">
        <v>5204.6099999999997</v>
      </c>
      <c r="H7682">
        <v>3</v>
      </c>
      <c r="I7682">
        <v>15613.83</v>
      </c>
      <c r="J7682">
        <v>2.63</v>
      </c>
      <c r="K7682">
        <v>1594</v>
      </c>
      <c r="L7682" s="2">
        <v>45461</v>
      </c>
      <c r="O7682" t="str">
        <f>IF(ecommerce_10000[[#This Row],[Platform]]="Souq","sq",ecommerce_10000[[#This Row],[Platform]])</f>
        <v>Jumia</v>
      </c>
      <c r="P7682" t="str">
        <f>IF(E7682="Souq","sq",IF(E7682="Jumia","Jum",E7682))</f>
        <v>Jum</v>
      </c>
      <c r="Q7682">
        <f>VLOOKUP(ecommerce_10000[[#This Row],[City]],F:I,4,FALSE)</f>
        <v>99349.3</v>
      </c>
      <c r="R7682" s="1">
        <f>SUMIF(C:C,ecommerce_10000[[#This Row],[Category]],I:I)</f>
        <v>91504159.730000004</v>
      </c>
      <c r="S7682" s="1">
        <f>SUMIFS(I:I,C:C,C7682)</f>
        <v>91504159.730000004</v>
      </c>
      <c r="T7682" s="1" t="str">
        <f>INDEX(F:F,MATCH(ecommerce_10000[[#This Row],[TotalAmount]],I:I,0))</f>
        <v>Riyadh</v>
      </c>
    </row>
    <row r="7683" spans="1:20" x14ac:dyDescent="0.3">
      <c r="A7683" s="1" t="s">
        <v>7727</v>
      </c>
      <c r="B7683" s="1" t="s">
        <v>13</v>
      </c>
      <c r="C7683" s="1" t="s">
        <v>14</v>
      </c>
      <c r="D7683" s="1" t="s">
        <v>15</v>
      </c>
      <c r="E7683" s="1" t="s">
        <v>22</v>
      </c>
      <c r="F7683" s="1" t="s">
        <v>40</v>
      </c>
      <c r="G7683">
        <v>1570.7</v>
      </c>
      <c r="H7683">
        <v>2</v>
      </c>
      <c r="I7683">
        <v>3141.4</v>
      </c>
      <c r="J7683">
        <v>3.6</v>
      </c>
      <c r="K7683">
        <v>902</v>
      </c>
      <c r="L7683" s="2">
        <v>45317</v>
      </c>
      <c r="O7683" t="str">
        <f>IF(ecommerce_10000[[#This Row],[Platform]]="Souq","sq",ecommerce_10000[[#This Row],[Platform]])</f>
        <v>Jumia</v>
      </c>
      <c r="P7683" t="str">
        <f>IF(E7683="Souq","sq",IF(E7683="Jumia","Jum",E7683))</f>
        <v>Jum</v>
      </c>
      <c r="Q7683">
        <f>VLOOKUP(ecommerce_10000[[#This Row],[City]],F:I,4,FALSE)</f>
        <v>99349.3</v>
      </c>
      <c r="R7683" s="1">
        <f>SUMIF(C:C,ecommerce_10000[[#This Row],[Category]],I:I)</f>
        <v>92327183.770000085</v>
      </c>
      <c r="S7683" s="1">
        <f>SUMIFS(I:I,C:C,C7683)</f>
        <v>92327183.770000085</v>
      </c>
      <c r="T7683" s="1" t="str">
        <f>INDEX(F:F,MATCH(ecommerce_10000[[#This Row],[TotalAmount]],I:I,0))</f>
        <v>Riyadh</v>
      </c>
    </row>
    <row r="7684" spans="1:20" x14ac:dyDescent="0.3">
      <c r="A7684" s="1" t="s">
        <v>7728</v>
      </c>
      <c r="B7684" s="1" t="s">
        <v>35</v>
      </c>
      <c r="C7684" s="1" t="s">
        <v>14</v>
      </c>
      <c r="D7684" s="1" t="s">
        <v>36</v>
      </c>
      <c r="E7684" s="1" t="s">
        <v>16</v>
      </c>
      <c r="F7684" s="1" t="s">
        <v>33</v>
      </c>
      <c r="G7684">
        <v>14415.65</v>
      </c>
      <c r="H7684">
        <v>2</v>
      </c>
      <c r="I7684">
        <v>28831.3</v>
      </c>
      <c r="J7684">
        <v>2.96</v>
      </c>
      <c r="K7684">
        <v>2729</v>
      </c>
      <c r="L7684" s="2">
        <v>45638</v>
      </c>
      <c r="O7684" t="str">
        <f>IF(ecommerce_10000[[#This Row],[Platform]]="Souq","sq",ecommerce_10000[[#This Row],[Platform]])</f>
        <v>sq</v>
      </c>
      <c r="P7684" t="str">
        <f>IF(E7684="Souq","sq",IF(E7684="Jumia","Jum",E7684))</f>
        <v>sq</v>
      </c>
      <c r="Q7684">
        <f>VLOOKUP(ecommerce_10000[[#This Row],[City]],F:I,4,FALSE)</f>
        <v>3665.44</v>
      </c>
      <c r="R7684" s="1">
        <f>SUMIF(C:C,ecommerce_10000[[#This Row],[Category]],I:I)</f>
        <v>92327183.770000085</v>
      </c>
      <c r="S7684" s="1">
        <f>SUMIFS(I:I,C:C,C7684)</f>
        <v>92327183.770000085</v>
      </c>
      <c r="T7684" s="1" t="str">
        <f>INDEX(F:F,MATCH(ecommerce_10000[[#This Row],[TotalAmount]],I:I,0))</f>
        <v>Dubai</v>
      </c>
    </row>
    <row r="7685" spans="1:20" x14ac:dyDescent="0.3">
      <c r="A7685" s="1" t="s">
        <v>7729</v>
      </c>
      <c r="B7685" s="1" t="s">
        <v>43</v>
      </c>
      <c r="C7685" s="1" t="s">
        <v>44</v>
      </c>
      <c r="D7685" s="1" t="s">
        <v>45</v>
      </c>
      <c r="E7685" s="1" t="s">
        <v>16</v>
      </c>
      <c r="F7685" s="1" t="s">
        <v>17</v>
      </c>
      <c r="G7685">
        <v>1315.12</v>
      </c>
      <c r="H7685">
        <v>1</v>
      </c>
      <c r="I7685">
        <v>1315.12</v>
      </c>
      <c r="J7685">
        <v>3.37</v>
      </c>
      <c r="K7685">
        <v>4496</v>
      </c>
      <c r="L7685" s="2">
        <v>45484</v>
      </c>
      <c r="O7685" t="str">
        <f>IF(ecommerce_10000[[#This Row],[Platform]]="Souq","sq",ecommerce_10000[[#This Row],[Platform]])</f>
        <v>sq</v>
      </c>
      <c r="P7685" t="str">
        <f>IF(E7685="Souq","sq",IF(E7685="Jumia","Jum",E7685))</f>
        <v>sq</v>
      </c>
      <c r="Q7685">
        <f>VLOOKUP(ecommerce_10000[[#This Row],[City]],F:I,4,FALSE)</f>
        <v>16284.02</v>
      </c>
      <c r="R7685" s="1">
        <f>SUMIF(C:C,ecommerce_10000[[#This Row],[Category]],I:I)</f>
        <v>31420413.200000018</v>
      </c>
      <c r="S7685" s="1">
        <f>SUMIFS(I:I,C:C,C7685)</f>
        <v>31420413.200000018</v>
      </c>
      <c r="T7685" s="1" t="str">
        <f>INDEX(F:F,MATCH(ecommerce_10000[[#This Row],[TotalAmount]],I:I,0))</f>
        <v>Cairo</v>
      </c>
    </row>
    <row r="7686" spans="1:20" x14ac:dyDescent="0.3">
      <c r="A7686" s="1" t="s">
        <v>7730</v>
      </c>
      <c r="B7686" s="1" t="s">
        <v>53</v>
      </c>
      <c r="C7686" s="1" t="s">
        <v>31</v>
      </c>
      <c r="D7686" s="1" t="s">
        <v>54</v>
      </c>
      <c r="E7686" s="1" t="s">
        <v>16</v>
      </c>
      <c r="F7686" s="1" t="s">
        <v>40</v>
      </c>
      <c r="G7686">
        <v>1778.1</v>
      </c>
      <c r="H7686">
        <v>2</v>
      </c>
      <c r="I7686">
        <v>3556.2</v>
      </c>
      <c r="J7686">
        <v>2.69</v>
      </c>
      <c r="K7686">
        <v>2446</v>
      </c>
      <c r="L7686" s="2">
        <v>45580</v>
      </c>
      <c r="O7686" t="str">
        <f>IF(ecommerce_10000[[#This Row],[Platform]]="Souq","sq",ecommerce_10000[[#This Row],[Platform]])</f>
        <v>sq</v>
      </c>
      <c r="P7686" t="str">
        <f>IF(E7686="Souq","sq",IF(E7686="Jumia","Jum",E7686))</f>
        <v>sq</v>
      </c>
      <c r="Q7686">
        <f>VLOOKUP(ecommerce_10000[[#This Row],[City]],F:I,4,FALSE)</f>
        <v>99349.3</v>
      </c>
      <c r="R7686" s="1">
        <f>SUMIF(C:C,ecommerce_10000[[#This Row],[Category]],I:I)</f>
        <v>57542997.559999913</v>
      </c>
      <c r="S7686" s="1">
        <f>SUMIFS(I:I,C:C,C7686)</f>
        <v>57542997.559999913</v>
      </c>
      <c r="T7686" s="1" t="str">
        <f>INDEX(F:F,MATCH(ecommerce_10000[[#This Row],[TotalAmount]],I:I,0))</f>
        <v>Riyadh</v>
      </c>
    </row>
    <row r="7687" spans="1:20" x14ac:dyDescent="0.3">
      <c r="A7687" s="1" t="s">
        <v>7731</v>
      </c>
      <c r="B7687" s="1" t="s">
        <v>25</v>
      </c>
      <c r="C7687" s="1" t="s">
        <v>26</v>
      </c>
      <c r="D7687" s="1" t="s">
        <v>27</v>
      </c>
      <c r="E7687" s="1" t="s">
        <v>47</v>
      </c>
      <c r="F7687" s="1" t="s">
        <v>62</v>
      </c>
      <c r="G7687">
        <v>18891.89</v>
      </c>
      <c r="H7687">
        <v>1</v>
      </c>
      <c r="I7687">
        <v>18891.89</v>
      </c>
      <c r="J7687">
        <v>3.66</v>
      </c>
      <c r="K7687">
        <v>3534</v>
      </c>
      <c r="L7687" s="2">
        <v>45597</v>
      </c>
      <c r="O7687" t="str">
        <f>IF(ecommerce_10000[[#This Row],[Platform]]="Souq","sq",ecommerce_10000[[#This Row],[Platform]])</f>
        <v>Amazon</v>
      </c>
      <c r="P7687" t="str">
        <f>IF(E7687="Souq","sq",IF(E7687="Jumia","Jum",E7687))</f>
        <v>Amazon</v>
      </c>
      <c r="Q7687">
        <f>VLOOKUP(ecommerce_10000[[#This Row],[City]],F:I,4,FALSE)</f>
        <v>27872.98</v>
      </c>
      <c r="R7687" s="1">
        <f>SUMIF(C:C,ecommerce_10000[[#This Row],[Category]],I:I)</f>
        <v>29200970.130000021</v>
      </c>
      <c r="S7687" s="1">
        <f>SUMIFS(I:I,C:C,C7687)</f>
        <v>29200970.130000021</v>
      </c>
      <c r="T7687" s="1" t="str">
        <f>INDEX(F:F,MATCH(ecommerce_10000[[#This Row],[TotalAmount]],I:I,0))</f>
        <v>Giza</v>
      </c>
    </row>
    <row r="7688" spans="1:20" x14ac:dyDescent="0.3">
      <c r="A7688" s="1" t="s">
        <v>7732</v>
      </c>
      <c r="B7688" s="1" t="s">
        <v>38</v>
      </c>
      <c r="C7688" s="1" t="s">
        <v>20</v>
      </c>
      <c r="D7688" s="1" t="s">
        <v>39</v>
      </c>
      <c r="E7688" s="1" t="s">
        <v>47</v>
      </c>
      <c r="F7688" s="1" t="s">
        <v>33</v>
      </c>
      <c r="G7688">
        <v>17319.89</v>
      </c>
      <c r="H7688">
        <v>4</v>
      </c>
      <c r="I7688">
        <v>69279.56</v>
      </c>
      <c r="J7688">
        <v>3.53</v>
      </c>
      <c r="K7688">
        <v>2515</v>
      </c>
      <c r="L7688" s="2">
        <v>45637</v>
      </c>
      <c r="O7688" t="str">
        <f>IF(ecommerce_10000[[#This Row],[Platform]]="Souq","sq",ecommerce_10000[[#This Row],[Platform]])</f>
        <v>Amazon</v>
      </c>
      <c r="P7688" t="str">
        <f>IF(E7688="Souq","sq",IF(E7688="Jumia","Jum",E7688))</f>
        <v>Amazon</v>
      </c>
      <c r="Q7688">
        <f>VLOOKUP(ecommerce_10000[[#This Row],[City]],F:I,4,FALSE)</f>
        <v>3665.44</v>
      </c>
      <c r="R7688" s="1">
        <f>SUMIF(C:C,ecommerce_10000[[#This Row],[Category]],I:I)</f>
        <v>91504159.730000004</v>
      </c>
      <c r="S7688" s="1">
        <f>SUMIFS(I:I,C:C,C7688)</f>
        <v>91504159.730000004</v>
      </c>
      <c r="T7688" s="1" t="str">
        <f>INDEX(F:F,MATCH(ecommerce_10000[[#This Row],[TotalAmount]],I:I,0))</f>
        <v>Dubai</v>
      </c>
    </row>
    <row r="7689" spans="1:20" x14ac:dyDescent="0.3">
      <c r="A7689" s="1" t="s">
        <v>7733</v>
      </c>
      <c r="B7689" s="1" t="s">
        <v>30</v>
      </c>
      <c r="C7689" s="1" t="s">
        <v>31</v>
      </c>
      <c r="D7689" s="1" t="s">
        <v>32</v>
      </c>
      <c r="E7689" s="1" t="s">
        <v>47</v>
      </c>
      <c r="F7689" s="1" t="s">
        <v>17</v>
      </c>
      <c r="G7689">
        <v>17299.34</v>
      </c>
      <c r="H7689">
        <v>5</v>
      </c>
      <c r="I7689">
        <v>86496.7</v>
      </c>
      <c r="J7689">
        <v>1.28</v>
      </c>
      <c r="K7689">
        <v>2984</v>
      </c>
      <c r="L7689" s="2">
        <v>45422</v>
      </c>
      <c r="O7689" t="str">
        <f>IF(ecommerce_10000[[#This Row],[Platform]]="Souq","sq",ecommerce_10000[[#This Row],[Platform]])</f>
        <v>Amazon</v>
      </c>
      <c r="P7689" t="str">
        <f>IF(E7689="Souq","sq",IF(E7689="Jumia","Jum",E7689))</f>
        <v>Amazon</v>
      </c>
      <c r="Q7689">
        <f>VLOOKUP(ecommerce_10000[[#This Row],[City]],F:I,4,FALSE)</f>
        <v>16284.02</v>
      </c>
      <c r="R7689" s="1">
        <f>SUMIF(C:C,ecommerce_10000[[#This Row],[Category]],I:I)</f>
        <v>57542997.559999913</v>
      </c>
      <c r="S7689" s="1">
        <f>SUMIFS(I:I,C:C,C7689)</f>
        <v>57542997.559999913</v>
      </c>
      <c r="T7689" s="1" t="str">
        <f>INDEX(F:F,MATCH(ecommerce_10000[[#This Row],[TotalAmount]],I:I,0))</f>
        <v>Cairo</v>
      </c>
    </row>
    <row r="7690" spans="1:20" x14ac:dyDescent="0.3">
      <c r="A7690" s="1" t="s">
        <v>7734</v>
      </c>
      <c r="B7690" s="1" t="s">
        <v>19</v>
      </c>
      <c r="C7690" s="1" t="s">
        <v>20</v>
      </c>
      <c r="D7690" s="1" t="s">
        <v>21</v>
      </c>
      <c r="E7690" s="1" t="s">
        <v>22</v>
      </c>
      <c r="F7690" s="1" t="s">
        <v>62</v>
      </c>
      <c r="G7690">
        <v>2288.4899999999998</v>
      </c>
      <c r="H7690">
        <v>1</v>
      </c>
      <c r="I7690">
        <v>2288.4899999999998</v>
      </c>
      <c r="J7690">
        <v>2.92</v>
      </c>
      <c r="K7690">
        <v>2899</v>
      </c>
      <c r="L7690" s="2">
        <v>45509</v>
      </c>
      <c r="O7690" t="str">
        <f>IF(ecommerce_10000[[#This Row],[Platform]]="Souq","sq",ecommerce_10000[[#This Row],[Platform]])</f>
        <v>Jumia</v>
      </c>
      <c r="P7690" t="str">
        <f>IF(E7690="Souq","sq",IF(E7690="Jumia","Jum",E7690))</f>
        <v>Jum</v>
      </c>
      <c r="Q7690">
        <f>VLOOKUP(ecommerce_10000[[#This Row],[City]],F:I,4,FALSE)</f>
        <v>27872.98</v>
      </c>
      <c r="R7690" s="1">
        <f>SUMIF(C:C,ecommerce_10000[[#This Row],[Category]],I:I)</f>
        <v>91504159.730000004</v>
      </c>
      <c r="S7690" s="1">
        <f>SUMIFS(I:I,C:C,C7690)</f>
        <v>91504159.730000004</v>
      </c>
      <c r="T7690" s="1" t="str">
        <f>INDEX(F:F,MATCH(ecommerce_10000[[#This Row],[TotalAmount]],I:I,0))</f>
        <v>Giza</v>
      </c>
    </row>
    <row r="7691" spans="1:20" x14ac:dyDescent="0.3">
      <c r="A7691" s="1" t="s">
        <v>7735</v>
      </c>
      <c r="B7691" s="1" t="s">
        <v>65</v>
      </c>
      <c r="C7691" s="1" t="s">
        <v>20</v>
      </c>
      <c r="D7691" s="1" t="s">
        <v>66</v>
      </c>
      <c r="E7691" s="1" t="s">
        <v>22</v>
      </c>
      <c r="F7691" s="1" t="s">
        <v>33</v>
      </c>
      <c r="G7691">
        <v>9004.66</v>
      </c>
      <c r="H7691">
        <v>3</v>
      </c>
      <c r="I7691">
        <v>27013.98</v>
      </c>
      <c r="J7691">
        <v>4.45</v>
      </c>
      <c r="K7691">
        <v>3815</v>
      </c>
      <c r="L7691" s="2">
        <v>45500</v>
      </c>
      <c r="O7691" t="str">
        <f>IF(ecommerce_10000[[#This Row],[Platform]]="Souq","sq",ecommerce_10000[[#This Row],[Platform]])</f>
        <v>Jumia</v>
      </c>
      <c r="P7691" t="str">
        <f>IF(E7691="Souq","sq",IF(E7691="Jumia","Jum",E7691))</f>
        <v>Jum</v>
      </c>
      <c r="Q7691">
        <f>VLOOKUP(ecommerce_10000[[#This Row],[City]],F:I,4,FALSE)</f>
        <v>3665.44</v>
      </c>
      <c r="R7691" s="1">
        <f>SUMIF(C:C,ecommerce_10000[[#This Row],[Category]],I:I)</f>
        <v>91504159.730000004</v>
      </c>
      <c r="S7691" s="1">
        <f>SUMIFS(I:I,C:C,C7691)</f>
        <v>91504159.730000004</v>
      </c>
      <c r="T7691" s="1" t="str">
        <f>INDEX(F:F,MATCH(ecommerce_10000[[#This Row],[TotalAmount]],I:I,0))</f>
        <v>Dubai</v>
      </c>
    </row>
    <row r="7692" spans="1:20" x14ac:dyDescent="0.3">
      <c r="A7692" s="1" t="s">
        <v>7736</v>
      </c>
      <c r="B7692" s="1" t="s">
        <v>43</v>
      </c>
      <c r="C7692" s="1" t="s">
        <v>44</v>
      </c>
      <c r="D7692" s="1" t="s">
        <v>45</v>
      </c>
      <c r="E7692" s="1" t="s">
        <v>22</v>
      </c>
      <c r="F7692" s="1" t="s">
        <v>17</v>
      </c>
      <c r="G7692">
        <v>18138.03</v>
      </c>
      <c r="H7692">
        <v>1</v>
      </c>
      <c r="I7692">
        <v>18138.03</v>
      </c>
      <c r="J7692">
        <v>1.06</v>
      </c>
      <c r="K7692">
        <v>2157</v>
      </c>
      <c r="L7692" s="2">
        <v>45483</v>
      </c>
      <c r="O7692" t="str">
        <f>IF(ecommerce_10000[[#This Row],[Platform]]="Souq","sq",ecommerce_10000[[#This Row],[Platform]])</f>
        <v>Jumia</v>
      </c>
      <c r="P7692" t="str">
        <f>IF(E7692="Souq","sq",IF(E7692="Jumia","Jum",E7692))</f>
        <v>Jum</v>
      </c>
      <c r="Q7692">
        <f>VLOOKUP(ecommerce_10000[[#This Row],[City]],F:I,4,FALSE)</f>
        <v>16284.02</v>
      </c>
      <c r="R7692" s="1">
        <f>SUMIF(C:C,ecommerce_10000[[#This Row],[Category]],I:I)</f>
        <v>31420413.200000018</v>
      </c>
      <c r="S7692" s="1">
        <f>SUMIFS(I:I,C:C,C7692)</f>
        <v>31420413.200000018</v>
      </c>
      <c r="T7692" s="1" t="str">
        <f>INDEX(F:F,MATCH(ecommerce_10000[[#This Row],[TotalAmount]],I:I,0))</f>
        <v>Cairo</v>
      </c>
    </row>
    <row r="7693" spans="1:20" x14ac:dyDescent="0.3">
      <c r="A7693" s="1" t="s">
        <v>7737</v>
      </c>
      <c r="B7693" s="1" t="s">
        <v>30</v>
      </c>
      <c r="C7693" s="1" t="s">
        <v>31</v>
      </c>
      <c r="D7693" s="1" t="s">
        <v>32</v>
      </c>
      <c r="E7693" s="1" t="s">
        <v>22</v>
      </c>
      <c r="F7693" s="1" t="s">
        <v>62</v>
      </c>
      <c r="G7693">
        <v>13200.92</v>
      </c>
      <c r="H7693">
        <v>1</v>
      </c>
      <c r="I7693">
        <v>13200.92</v>
      </c>
      <c r="J7693">
        <v>3.63</v>
      </c>
      <c r="K7693">
        <v>3261</v>
      </c>
      <c r="L7693" s="2">
        <v>45389</v>
      </c>
      <c r="O7693" t="str">
        <f>IF(ecommerce_10000[[#This Row],[Platform]]="Souq","sq",ecommerce_10000[[#This Row],[Platform]])</f>
        <v>Jumia</v>
      </c>
      <c r="P7693" t="str">
        <f>IF(E7693="Souq","sq",IF(E7693="Jumia","Jum",E7693))</f>
        <v>Jum</v>
      </c>
      <c r="Q7693">
        <f>VLOOKUP(ecommerce_10000[[#This Row],[City]],F:I,4,FALSE)</f>
        <v>27872.98</v>
      </c>
      <c r="R7693" s="1">
        <f>SUMIF(C:C,ecommerce_10000[[#This Row],[Category]],I:I)</f>
        <v>57542997.559999913</v>
      </c>
      <c r="S7693" s="1">
        <f>SUMIFS(I:I,C:C,C7693)</f>
        <v>57542997.559999913</v>
      </c>
      <c r="T7693" s="1" t="str">
        <f>INDEX(F:F,MATCH(ecommerce_10000[[#This Row],[TotalAmount]],I:I,0))</f>
        <v>Giza</v>
      </c>
    </row>
    <row r="7694" spans="1:20" x14ac:dyDescent="0.3">
      <c r="A7694" s="1" t="s">
        <v>7738</v>
      </c>
      <c r="B7694" s="1" t="s">
        <v>35</v>
      </c>
      <c r="C7694" s="1" t="s">
        <v>14</v>
      </c>
      <c r="D7694" s="1" t="s">
        <v>36</v>
      </c>
      <c r="E7694" s="1" t="s">
        <v>16</v>
      </c>
      <c r="F7694" s="1" t="s">
        <v>62</v>
      </c>
      <c r="G7694">
        <v>19838.689999999999</v>
      </c>
      <c r="H7694">
        <v>3</v>
      </c>
      <c r="I7694">
        <v>59516.07</v>
      </c>
      <c r="J7694">
        <v>2.72</v>
      </c>
      <c r="K7694">
        <v>1079</v>
      </c>
      <c r="L7694" s="2">
        <v>45329</v>
      </c>
      <c r="O7694" t="str">
        <f>IF(ecommerce_10000[[#This Row],[Platform]]="Souq","sq",ecommerce_10000[[#This Row],[Platform]])</f>
        <v>sq</v>
      </c>
      <c r="P7694" t="str">
        <f>IF(E7694="Souq","sq",IF(E7694="Jumia","Jum",E7694))</f>
        <v>sq</v>
      </c>
      <c r="Q7694">
        <f>VLOOKUP(ecommerce_10000[[#This Row],[City]],F:I,4,FALSE)</f>
        <v>27872.98</v>
      </c>
      <c r="R7694" s="1">
        <f>SUMIF(C:C,ecommerce_10000[[#This Row],[Category]],I:I)</f>
        <v>92327183.770000085</v>
      </c>
      <c r="S7694" s="1">
        <f>SUMIFS(I:I,C:C,C7694)</f>
        <v>92327183.770000085</v>
      </c>
      <c r="T7694" s="1" t="str">
        <f>INDEX(F:F,MATCH(ecommerce_10000[[#This Row],[TotalAmount]],I:I,0))</f>
        <v>Giza</v>
      </c>
    </row>
    <row r="7695" spans="1:20" x14ac:dyDescent="0.3">
      <c r="A7695" s="1" t="s">
        <v>7739</v>
      </c>
      <c r="B7695" s="1" t="s">
        <v>30</v>
      </c>
      <c r="C7695" s="1" t="s">
        <v>31</v>
      </c>
      <c r="D7695" s="1" t="s">
        <v>32</v>
      </c>
      <c r="E7695" s="1" t="s">
        <v>47</v>
      </c>
      <c r="F7695" s="1" t="s">
        <v>23</v>
      </c>
      <c r="G7695">
        <v>12124.94</v>
      </c>
      <c r="H7695">
        <v>5</v>
      </c>
      <c r="I7695">
        <v>60624.7</v>
      </c>
      <c r="J7695">
        <v>2.09</v>
      </c>
      <c r="K7695">
        <v>2109</v>
      </c>
      <c r="L7695" s="2">
        <v>45635</v>
      </c>
      <c r="O7695" t="str">
        <f>IF(ecommerce_10000[[#This Row],[Platform]]="Souq","sq",ecommerce_10000[[#This Row],[Platform]])</f>
        <v>Amazon</v>
      </c>
      <c r="P7695" t="str">
        <f>IF(E7695="Souq","sq",IF(E7695="Jumia","Jum",E7695))</f>
        <v>Amazon</v>
      </c>
      <c r="Q7695">
        <f>VLOOKUP(ecommerce_10000[[#This Row],[City]],F:I,4,FALSE)</f>
        <v>13290.4</v>
      </c>
      <c r="R7695" s="1">
        <f>SUMIF(C:C,ecommerce_10000[[#This Row],[Category]],I:I)</f>
        <v>57542997.559999913</v>
      </c>
      <c r="S7695" s="1">
        <f>SUMIFS(I:I,C:C,C7695)</f>
        <v>57542997.559999913</v>
      </c>
      <c r="T7695" s="1" t="str">
        <f>INDEX(F:F,MATCH(ecommerce_10000[[#This Row],[TotalAmount]],I:I,0))</f>
        <v>Alexandria</v>
      </c>
    </row>
    <row r="7696" spans="1:20" x14ac:dyDescent="0.3">
      <c r="A7696" s="1" t="s">
        <v>7740</v>
      </c>
      <c r="B7696" s="1" t="s">
        <v>65</v>
      </c>
      <c r="C7696" s="1" t="s">
        <v>20</v>
      </c>
      <c r="D7696" s="1" t="s">
        <v>66</v>
      </c>
      <c r="E7696" s="1" t="s">
        <v>47</v>
      </c>
      <c r="F7696" s="1" t="s">
        <v>33</v>
      </c>
      <c r="G7696">
        <v>10011.56</v>
      </c>
      <c r="H7696">
        <v>2</v>
      </c>
      <c r="I7696">
        <v>20023.12</v>
      </c>
      <c r="J7696">
        <v>1.07</v>
      </c>
      <c r="K7696">
        <v>1574</v>
      </c>
      <c r="L7696" s="2">
        <v>45354</v>
      </c>
      <c r="O7696" t="str">
        <f>IF(ecommerce_10000[[#This Row],[Platform]]="Souq","sq",ecommerce_10000[[#This Row],[Platform]])</f>
        <v>Amazon</v>
      </c>
      <c r="P7696" t="str">
        <f>IF(E7696="Souq","sq",IF(E7696="Jumia","Jum",E7696))</f>
        <v>Amazon</v>
      </c>
      <c r="Q7696">
        <f>VLOOKUP(ecommerce_10000[[#This Row],[City]],F:I,4,FALSE)</f>
        <v>3665.44</v>
      </c>
      <c r="R7696" s="1">
        <f>SUMIF(C:C,ecommerce_10000[[#This Row],[Category]],I:I)</f>
        <v>91504159.730000004</v>
      </c>
      <c r="S7696" s="1">
        <f>SUMIFS(I:I,C:C,C7696)</f>
        <v>91504159.730000004</v>
      </c>
      <c r="T7696" s="1" t="str">
        <f>INDEX(F:F,MATCH(ecommerce_10000[[#This Row],[TotalAmount]],I:I,0))</f>
        <v>Dubai</v>
      </c>
    </row>
    <row r="7697" spans="1:20" x14ac:dyDescent="0.3">
      <c r="A7697" s="1" t="s">
        <v>7741</v>
      </c>
      <c r="B7697" s="1" t="s">
        <v>25</v>
      </c>
      <c r="C7697" s="1" t="s">
        <v>26</v>
      </c>
      <c r="D7697" s="1" t="s">
        <v>27</v>
      </c>
      <c r="E7697" s="1" t="s">
        <v>47</v>
      </c>
      <c r="F7697" s="1" t="s">
        <v>28</v>
      </c>
      <c r="G7697">
        <v>14359.22</v>
      </c>
      <c r="H7697">
        <v>1</v>
      </c>
      <c r="I7697">
        <v>14359.22</v>
      </c>
      <c r="J7697">
        <v>1.68</v>
      </c>
      <c r="K7697">
        <v>3861</v>
      </c>
      <c r="L7697" s="2">
        <v>45402</v>
      </c>
      <c r="O7697" t="str">
        <f>IF(ecommerce_10000[[#This Row],[Platform]]="Souq","sq",ecommerce_10000[[#This Row],[Platform]])</f>
        <v>Amazon</v>
      </c>
      <c r="P7697" t="str">
        <f>IF(E7697="Souq","sq",IF(E7697="Jumia","Jum",E7697))</f>
        <v>Amazon</v>
      </c>
      <c r="Q7697">
        <f>VLOOKUP(ecommerce_10000[[#This Row],[City]],F:I,4,FALSE)</f>
        <v>26648.76</v>
      </c>
      <c r="R7697" s="1">
        <f>SUMIF(C:C,ecommerce_10000[[#This Row],[Category]],I:I)</f>
        <v>29200970.130000021</v>
      </c>
      <c r="S7697" s="1">
        <f>SUMIFS(I:I,C:C,C7697)</f>
        <v>29200970.130000021</v>
      </c>
      <c r="T7697" s="1" t="str">
        <f>INDEX(F:F,MATCH(ecommerce_10000[[#This Row],[TotalAmount]],I:I,0))</f>
        <v>Casablanca</v>
      </c>
    </row>
    <row r="7698" spans="1:20" x14ac:dyDescent="0.3">
      <c r="A7698" s="1" t="s">
        <v>7742</v>
      </c>
      <c r="B7698" s="1" t="s">
        <v>30</v>
      </c>
      <c r="C7698" s="1" t="s">
        <v>31</v>
      </c>
      <c r="D7698" s="1" t="s">
        <v>32</v>
      </c>
      <c r="E7698" s="1" t="s">
        <v>22</v>
      </c>
      <c r="F7698" s="1" t="s">
        <v>28</v>
      </c>
      <c r="G7698">
        <v>1037.56</v>
      </c>
      <c r="H7698">
        <v>5</v>
      </c>
      <c r="I7698">
        <v>5187.8</v>
      </c>
      <c r="J7698">
        <v>3.97</v>
      </c>
      <c r="K7698">
        <v>1722</v>
      </c>
      <c r="L7698" s="2">
        <v>45621</v>
      </c>
      <c r="O7698" t="str">
        <f>IF(ecommerce_10000[[#This Row],[Platform]]="Souq","sq",ecommerce_10000[[#This Row],[Platform]])</f>
        <v>Jumia</v>
      </c>
      <c r="P7698" t="str">
        <f>IF(E7698="Souq","sq",IF(E7698="Jumia","Jum",E7698))</f>
        <v>Jum</v>
      </c>
      <c r="Q7698">
        <f>VLOOKUP(ecommerce_10000[[#This Row],[City]],F:I,4,FALSE)</f>
        <v>26648.76</v>
      </c>
      <c r="R7698" s="1">
        <f>SUMIF(C:C,ecommerce_10000[[#This Row],[Category]],I:I)</f>
        <v>57542997.559999913</v>
      </c>
      <c r="S7698" s="1">
        <f>SUMIFS(I:I,C:C,C7698)</f>
        <v>57542997.559999913</v>
      </c>
      <c r="T7698" s="1" t="str">
        <f>INDEX(F:F,MATCH(ecommerce_10000[[#This Row],[TotalAmount]],I:I,0))</f>
        <v>Casablanca</v>
      </c>
    </row>
    <row r="7699" spans="1:20" x14ac:dyDescent="0.3">
      <c r="A7699" s="1" t="s">
        <v>7743</v>
      </c>
      <c r="B7699" s="1" t="s">
        <v>43</v>
      </c>
      <c r="C7699" s="1" t="s">
        <v>44</v>
      </c>
      <c r="D7699" s="1" t="s">
        <v>45</v>
      </c>
      <c r="E7699" s="1" t="s">
        <v>22</v>
      </c>
      <c r="F7699" s="1" t="s">
        <v>28</v>
      </c>
      <c r="G7699">
        <v>7695.32</v>
      </c>
      <c r="H7699">
        <v>5</v>
      </c>
      <c r="I7699">
        <v>38476.6</v>
      </c>
      <c r="J7699">
        <v>1.64</v>
      </c>
      <c r="K7699">
        <v>1222</v>
      </c>
      <c r="L7699" s="2">
        <v>45649</v>
      </c>
      <c r="O7699" t="str">
        <f>IF(ecommerce_10000[[#This Row],[Platform]]="Souq","sq",ecommerce_10000[[#This Row],[Platform]])</f>
        <v>Jumia</v>
      </c>
      <c r="P7699" t="str">
        <f>IF(E7699="Souq","sq",IF(E7699="Jumia","Jum",E7699))</f>
        <v>Jum</v>
      </c>
      <c r="Q7699">
        <f>VLOOKUP(ecommerce_10000[[#This Row],[City]],F:I,4,FALSE)</f>
        <v>26648.76</v>
      </c>
      <c r="R7699" s="1">
        <f>SUMIF(C:C,ecommerce_10000[[#This Row],[Category]],I:I)</f>
        <v>31420413.200000018</v>
      </c>
      <c r="S7699" s="1">
        <f>SUMIFS(I:I,C:C,C7699)</f>
        <v>31420413.200000018</v>
      </c>
      <c r="T7699" s="1" t="str">
        <f>INDEX(F:F,MATCH(ecommerce_10000[[#This Row],[TotalAmount]],I:I,0))</f>
        <v>Casablanca</v>
      </c>
    </row>
    <row r="7700" spans="1:20" x14ac:dyDescent="0.3">
      <c r="A7700" s="1" t="s">
        <v>7744</v>
      </c>
      <c r="B7700" s="1" t="s">
        <v>65</v>
      </c>
      <c r="C7700" s="1" t="s">
        <v>20</v>
      </c>
      <c r="D7700" s="1" t="s">
        <v>66</v>
      </c>
      <c r="E7700" s="1" t="s">
        <v>22</v>
      </c>
      <c r="F7700" s="1" t="s">
        <v>62</v>
      </c>
      <c r="G7700">
        <v>14812.67</v>
      </c>
      <c r="H7700">
        <v>4</v>
      </c>
      <c r="I7700">
        <v>59250.68</v>
      </c>
      <c r="J7700">
        <v>2.4300000000000002</v>
      </c>
      <c r="K7700">
        <v>4410</v>
      </c>
      <c r="L7700" s="2">
        <v>45590</v>
      </c>
      <c r="O7700" t="str">
        <f>IF(ecommerce_10000[[#This Row],[Platform]]="Souq","sq",ecommerce_10000[[#This Row],[Platform]])</f>
        <v>Jumia</v>
      </c>
      <c r="P7700" t="str">
        <f>IF(E7700="Souq","sq",IF(E7700="Jumia","Jum",E7700))</f>
        <v>Jum</v>
      </c>
      <c r="Q7700">
        <f>VLOOKUP(ecommerce_10000[[#This Row],[City]],F:I,4,FALSE)</f>
        <v>27872.98</v>
      </c>
      <c r="R7700" s="1">
        <f>SUMIF(C:C,ecommerce_10000[[#This Row],[Category]],I:I)</f>
        <v>91504159.730000004</v>
      </c>
      <c r="S7700" s="1">
        <f>SUMIFS(I:I,C:C,C7700)</f>
        <v>91504159.730000004</v>
      </c>
      <c r="T7700" s="1" t="str">
        <f>INDEX(F:F,MATCH(ecommerce_10000[[#This Row],[TotalAmount]],I:I,0))</f>
        <v>Giza</v>
      </c>
    </row>
    <row r="7701" spans="1:20" x14ac:dyDescent="0.3">
      <c r="A7701" s="1" t="s">
        <v>7745</v>
      </c>
      <c r="B7701" s="1" t="s">
        <v>13</v>
      </c>
      <c r="C7701" s="1" t="s">
        <v>14</v>
      </c>
      <c r="D7701" s="1" t="s">
        <v>15</v>
      </c>
      <c r="E7701" s="1" t="s">
        <v>22</v>
      </c>
      <c r="F7701" s="1" t="s">
        <v>40</v>
      </c>
      <c r="G7701">
        <v>2399.23</v>
      </c>
      <c r="H7701">
        <v>1</v>
      </c>
      <c r="I7701">
        <v>2399.23</v>
      </c>
      <c r="J7701">
        <v>3.74</v>
      </c>
      <c r="K7701">
        <v>3859</v>
      </c>
      <c r="L7701" s="2">
        <v>45605</v>
      </c>
      <c r="O7701" t="str">
        <f>IF(ecommerce_10000[[#This Row],[Platform]]="Souq","sq",ecommerce_10000[[#This Row],[Platform]])</f>
        <v>Jumia</v>
      </c>
      <c r="P7701" t="str">
        <f>IF(E7701="Souq","sq",IF(E7701="Jumia","Jum",E7701))</f>
        <v>Jum</v>
      </c>
      <c r="Q7701">
        <f>VLOOKUP(ecommerce_10000[[#This Row],[City]],F:I,4,FALSE)</f>
        <v>99349.3</v>
      </c>
      <c r="R7701" s="1">
        <f>SUMIF(C:C,ecommerce_10000[[#This Row],[Category]],I:I)</f>
        <v>92327183.770000085</v>
      </c>
      <c r="S7701" s="1">
        <f>SUMIFS(I:I,C:C,C7701)</f>
        <v>92327183.770000085</v>
      </c>
      <c r="T7701" s="1" t="str">
        <f>INDEX(F:F,MATCH(ecommerce_10000[[#This Row],[TotalAmount]],I:I,0))</f>
        <v>Riyadh</v>
      </c>
    </row>
    <row r="7702" spans="1:20" x14ac:dyDescent="0.3">
      <c r="A7702" s="1" t="s">
        <v>7746</v>
      </c>
      <c r="B7702" s="1" t="s">
        <v>25</v>
      </c>
      <c r="C7702" s="1" t="s">
        <v>26</v>
      </c>
      <c r="D7702" s="1" t="s">
        <v>27</v>
      </c>
      <c r="E7702" s="1" t="s">
        <v>16</v>
      </c>
      <c r="F7702" s="1" t="s">
        <v>33</v>
      </c>
      <c r="G7702">
        <v>2275.89</v>
      </c>
      <c r="H7702">
        <v>4</v>
      </c>
      <c r="I7702">
        <v>9103.56</v>
      </c>
      <c r="J7702">
        <v>4.82</v>
      </c>
      <c r="K7702">
        <v>3834</v>
      </c>
      <c r="L7702" s="2">
        <v>45293</v>
      </c>
      <c r="O7702" t="str">
        <f>IF(ecommerce_10000[[#This Row],[Platform]]="Souq","sq",ecommerce_10000[[#This Row],[Platform]])</f>
        <v>sq</v>
      </c>
      <c r="P7702" t="str">
        <f>IF(E7702="Souq","sq",IF(E7702="Jumia","Jum",E7702))</f>
        <v>sq</v>
      </c>
      <c r="Q7702">
        <f>VLOOKUP(ecommerce_10000[[#This Row],[City]],F:I,4,FALSE)</f>
        <v>3665.44</v>
      </c>
      <c r="R7702" s="1">
        <f>SUMIF(C:C,ecommerce_10000[[#This Row],[Category]],I:I)</f>
        <v>29200970.130000021</v>
      </c>
      <c r="S7702" s="1">
        <f>SUMIFS(I:I,C:C,C7702)</f>
        <v>29200970.130000021</v>
      </c>
      <c r="T7702" s="1" t="str">
        <f>INDEX(F:F,MATCH(ecommerce_10000[[#This Row],[TotalAmount]],I:I,0))</f>
        <v>Dubai</v>
      </c>
    </row>
    <row r="7703" spans="1:20" x14ac:dyDescent="0.3">
      <c r="A7703" s="1" t="s">
        <v>7747</v>
      </c>
      <c r="B7703" s="1" t="s">
        <v>65</v>
      </c>
      <c r="C7703" s="1" t="s">
        <v>20</v>
      </c>
      <c r="D7703" s="1" t="s">
        <v>66</v>
      </c>
      <c r="E7703" s="1" t="s">
        <v>22</v>
      </c>
      <c r="F7703" s="1" t="s">
        <v>33</v>
      </c>
      <c r="G7703">
        <v>777.46</v>
      </c>
      <c r="H7703">
        <v>1</v>
      </c>
      <c r="I7703">
        <v>777.46</v>
      </c>
      <c r="J7703">
        <v>3.05</v>
      </c>
      <c r="K7703">
        <v>510</v>
      </c>
      <c r="L7703" s="2">
        <v>45536</v>
      </c>
      <c r="O7703" t="str">
        <f>IF(ecommerce_10000[[#This Row],[Platform]]="Souq","sq",ecommerce_10000[[#This Row],[Platform]])</f>
        <v>Jumia</v>
      </c>
      <c r="P7703" t="str">
        <f>IF(E7703="Souq","sq",IF(E7703="Jumia","Jum",E7703))</f>
        <v>Jum</v>
      </c>
      <c r="Q7703">
        <f>VLOOKUP(ecommerce_10000[[#This Row],[City]],F:I,4,FALSE)</f>
        <v>3665.44</v>
      </c>
      <c r="R7703" s="1">
        <f>SUMIF(C:C,ecommerce_10000[[#This Row],[Category]],I:I)</f>
        <v>91504159.730000004</v>
      </c>
      <c r="S7703" s="1">
        <f>SUMIFS(I:I,C:C,C7703)</f>
        <v>91504159.730000004</v>
      </c>
      <c r="T7703" s="1" t="str">
        <f>INDEX(F:F,MATCH(ecommerce_10000[[#This Row],[TotalAmount]],I:I,0))</f>
        <v>Dubai</v>
      </c>
    </row>
    <row r="7704" spans="1:20" x14ac:dyDescent="0.3">
      <c r="A7704" s="1" t="s">
        <v>7748</v>
      </c>
      <c r="B7704" s="1" t="s">
        <v>35</v>
      </c>
      <c r="C7704" s="1" t="s">
        <v>14</v>
      </c>
      <c r="D7704" s="1" t="s">
        <v>36</v>
      </c>
      <c r="E7704" s="1" t="s">
        <v>22</v>
      </c>
      <c r="F7704" s="1" t="s">
        <v>17</v>
      </c>
      <c r="G7704">
        <v>6528.44</v>
      </c>
      <c r="H7704">
        <v>3</v>
      </c>
      <c r="I7704">
        <v>19585.32</v>
      </c>
      <c r="J7704">
        <v>4.8099999999999996</v>
      </c>
      <c r="K7704">
        <v>318</v>
      </c>
      <c r="L7704" s="2">
        <v>45594</v>
      </c>
      <c r="O7704" t="str">
        <f>IF(ecommerce_10000[[#This Row],[Platform]]="Souq","sq",ecommerce_10000[[#This Row],[Platform]])</f>
        <v>Jumia</v>
      </c>
      <c r="P7704" t="str">
        <f>IF(E7704="Souq","sq",IF(E7704="Jumia","Jum",E7704))</f>
        <v>Jum</v>
      </c>
      <c r="Q7704">
        <f>VLOOKUP(ecommerce_10000[[#This Row],[City]],F:I,4,FALSE)</f>
        <v>16284.02</v>
      </c>
      <c r="R7704" s="1">
        <f>SUMIF(C:C,ecommerce_10000[[#This Row],[Category]],I:I)</f>
        <v>92327183.770000085</v>
      </c>
      <c r="S7704" s="1">
        <f>SUMIFS(I:I,C:C,C7704)</f>
        <v>92327183.770000085</v>
      </c>
      <c r="T7704" s="1" t="str">
        <f>INDEX(F:F,MATCH(ecommerce_10000[[#This Row],[TotalAmount]],I:I,0))</f>
        <v>Cairo</v>
      </c>
    </row>
    <row r="7705" spans="1:20" x14ac:dyDescent="0.3">
      <c r="A7705" s="1" t="s">
        <v>7749</v>
      </c>
      <c r="B7705" s="1" t="s">
        <v>53</v>
      </c>
      <c r="C7705" s="1" t="s">
        <v>31</v>
      </c>
      <c r="D7705" s="1" t="s">
        <v>54</v>
      </c>
      <c r="E7705" s="1" t="s">
        <v>47</v>
      </c>
      <c r="F7705" s="1" t="s">
        <v>23</v>
      </c>
      <c r="G7705">
        <v>10658.36</v>
      </c>
      <c r="H7705">
        <v>1</v>
      </c>
      <c r="I7705">
        <v>10658.36</v>
      </c>
      <c r="J7705">
        <v>3.15</v>
      </c>
      <c r="K7705">
        <v>4372</v>
      </c>
      <c r="L7705" s="2">
        <v>45647</v>
      </c>
      <c r="O7705" t="str">
        <f>IF(ecommerce_10000[[#This Row],[Platform]]="Souq","sq",ecommerce_10000[[#This Row],[Platform]])</f>
        <v>Amazon</v>
      </c>
      <c r="P7705" t="str">
        <f>IF(E7705="Souq","sq",IF(E7705="Jumia","Jum",E7705))</f>
        <v>Amazon</v>
      </c>
      <c r="Q7705">
        <f>VLOOKUP(ecommerce_10000[[#This Row],[City]],F:I,4,FALSE)</f>
        <v>13290.4</v>
      </c>
      <c r="R7705" s="1">
        <f>SUMIF(C:C,ecommerce_10000[[#This Row],[Category]],I:I)</f>
        <v>57542997.559999913</v>
      </c>
      <c r="S7705" s="1">
        <f>SUMIFS(I:I,C:C,C7705)</f>
        <v>57542997.559999913</v>
      </c>
      <c r="T7705" s="1" t="str">
        <f>INDEX(F:F,MATCH(ecommerce_10000[[#This Row],[TotalAmount]],I:I,0))</f>
        <v>Alexandria</v>
      </c>
    </row>
    <row r="7706" spans="1:20" x14ac:dyDescent="0.3">
      <c r="A7706" s="1" t="s">
        <v>7750</v>
      </c>
      <c r="B7706" s="1" t="s">
        <v>35</v>
      </c>
      <c r="C7706" s="1" t="s">
        <v>14</v>
      </c>
      <c r="D7706" s="1" t="s">
        <v>36</v>
      </c>
      <c r="E7706" s="1" t="s">
        <v>22</v>
      </c>
      <c r="F7706" s="1" t="s">
        <v>40</v>
      </c>
      <c r="G7706">
        <v>10351.290000000001</v>
      </c>
      <c r="H7706">
        <v>4</v>
      </c>
      <c r="I7706">
        <v>41405.160000000003</v>
      </c>
      <c r="J7706">
        <v>3.52</v>
      </c>
      <c r="K7706">
        <v>341</v>
      </c>
      <c r="L7706" s="2">
        <v>45515</v>
      </c>
      <c r="O7706" t="str">
        <f>IF(ecommerce_10000[[#This Row],[Platform]]="Souq","sq",ecommerce_10000[[#This Row],[Platform]])</f>
        <v>Jumia</v>
      </c>
      <c r="P7706" t="str">
        <f>IF(E7706="Souq","sq",IF(E7706="Jumia","Jum",E7706))</f>
        <v>Jum</v>
      </c>
      <c r="Q7706">
        <f>VLOOKUP(ecommerce_10000[[#This Row],[City]],F:I,4,FALSE)</f>
        <v>99349.3</v>
      </c>
      <c r="R7706" s="1">
        <f>SUMIF(C:C,ecommerce_10000[[#This Row],[Category]],I:I)</f>
        <v>92327183.770000085</v>
      </c>
      <c r="S7706" s="1">
        <f>SUMIFS(I:I,C:C,C7706)</f>
        <v>92327183.770000085</v>
      </c>
      <c r="T7706" s="1" t="str">
        <f>INDEX(F:F,MATCH(ecommerce_10000[[#This Row],[TotalAmount]],I:I,0))</f>
        <v>Riyadh</v>
      </c>
    </row>
    <row r="7707" spans="1:20" x14ac:dyDescent="0.3">
      <c r="A7707" s="1" t="s">
        <v>7751</v>
      </c>
      <c r="B7707" s="1" t="s">
        <v>49</v>
      </c>
      <c r="C7707" s="1" t="s">
        <v>14</v>
      </c>
      <c r="D7707" s="1" t="s">
        <v>50</v>
      </c>
      <c r="E7707" s="1" t="s">
        <v>47</v>
      </c>
      <c r="F7707" s="1" t="s">
        <v>17</v>
      </c>
      <c r="G7707">
        <v>7318.81</v>
      </c>
      <c r="H7707">
        <v>2</v>
      </c>
      <c r="I7707">
        <v>14637.62</v>
      </c>
      <c r="J7707">
        <v>2.57</v>
      </c>
      <c r="K7707">
        <v>2727</v>
      </c>
      <c r="L7707" s="2">
        <v>45581</v>
      </c>
      <c r="O7707" t="str">
        <f>IF(ecommerce_10000[[#This Row],[Platform]]="Souq","sq",ecommerce_10000[[#This Row],[Platform]])</f>
        <v>Amazon</v>
      </c>
      <c r="P7707" t="str">
        <f>IF(E7707="Souq","sq",IF(E7707="Jumia","Jum",E7707))</f>
        <v>Amazon</v>
      </c>
      <c r="Q7707">
        <f>VLOOKUP(ecommerce_10000[[#This Row],[City]],F:I,4,FALSE)</f>
        <v>16284.02</v>
      </c>
      <c r="R7707" s="1">
        <f>SUMIF(C:C,ecommerce_10000[[#This Row],[Category]],I:I)</f>
        <v>92327183.770000085</v>
      </c>
      <c r="S7707" s="1">
        <f>SUMIFS(I:I,C:C,C7707)</f>
        <v>92327183.770000085</v>
      </c>
      <c r="T7707" s="1" t="str">
        <f>INDEX(F:F,MATCH(ecommerce_10000[[#This Row],[TotalAmount]],I:I,0))</f>
        <v>Cairo</v>
      </c>
    </row>
    <row r="7708" spans="1:20" x14ac:dyDescent="0.3">
      <c r="A7708" s="1" t="s">
        <v>7752</v>
      </c>
      <c r="B7708" s="1" t="s">
        <v>13</v>
      </c>
      <c r="C7708" s="1" t="s">
        <v>14</v>
      </c>
      <c r="D7708" s="1" t="s">
        <v>15</v>
      </c>
      <c r="E7708" s="1" t="s">
        <v>47</v>
      </c>
      <c r="F7708" s="1" t="s">
        <v>28</v>
      </c>
      <c r="G7708">
        <v>13759.8</v>
      </c>
      <c r="H7708">
        <v>3</v>
      </c>
      <c r="I7708">
        <v>41279.4</v>
      </c>
      <c r="J7708">
        <v>2.56</v>
      </c>
      <c r="K7708">
        <v>4675</v>
      </c>
      <c r="L7708" s="2">
        <v>45569</v>
      </c>
      <c r="O7708" t="str">
        <f>IF(ecommerce_10000[[#This Row],[Platform]]="Souq","sq",ecommerce_10000[[#This Row],[Platform]])</f>
        <v>Amazon</v>
      </c>
      <c r="P7708" t="str">
        <f>IF(E7708="Souq","sq",IF(E7708="Jumia","Jum",E7708))</f>
        <v>Amazon</v>
      </c>
      <c r="Q7708">
        <f>VLOOKUP(ecommerce_10000[[#This Row],[City]],F:I,4,FALSE)</f>
        <v>26648.76</v>
      </c>
      <c r="R7708" s="1">
        <f>SUMIF(C:C,ecommerce_10000[[#This Row],[Category]],I:I)</f>
        <v>92327183.770000085</v>
      </c>
      <c r="S7708" s="1">
        <f>SUMIFS(I:I,C:C,C7708)</f>
        <v>92327183.770000085</v>
      </c>
      <c r="T7708" s="1" t="str">
        <f>INDEX(F:F,MATCH(ecommerce_10000[[#This Row],[TotalAmount]],I:I,0))</f>
        <v>Casablanca</v>
      </c>
    </row>
    <row r="7709" spans="1:20" x14ac:dyDescent="0.3">
      <c r="A7709" s="1" t="s">
        <v>7753</v>
      </c>
      <c r="B7709" s="1" t="s">
        <v>25</v>
      </c>
      <c r="C7709" s="1" t="s">
        <v>26</v>
      </c>
      <c r="D7709" s="1" t="s">
        <v>27</v>
      </c>
      <c r="E7709" s="1" t="s">
        <v>47</v>
      </c>
      <c r="F7709" s="1" t="s">
        <v>23</v>
      </c>
      <c r="G7709">
        <v>635.11</v>
      </c>
      <c r="H7709">
        <v>5</v>
      </c>
      <c r="I7709">
        <v>3175.55</v>
      </c>
      <c r="J7709">
        <v>4.42</v>
      </c>
      <c r="K7709">
        <v>4240</v>
      </c>
      <c r="L7709" s="2">
        <v>45306</v>
      </c>
      <c r="O7709" t="str">
        <f>IF(ecommerce_10000[[#This Row],[Platform]]="Souq","sq",ecommerce_10000[[#This Row],[Platform]])</f>
        <v>Amazon</v>
      </c>
      <c r="P7709" t="str">
        <f>IF(E7709="Souq","sq",IF(E7709="Jumia","Jum",E7709))</f>
        <v>Amazon</v>
      </c>
      <c r="Q7709">
        <f>VLOOKUP(ecommerce_10000[[#This Row],[City]],F:I,4,FALSE)</f>
        <v>13290.4</v>
      </c>
      <c r="R7709" s="1">
        <f>SUMIF(C:C,ecommerce_10000[[#This Row],[Category]],I:I)</f>
        <v>29200970.130000021</v>
      </c>
      <c r="S7709" s="1">
        <f>SUMIFS(I:I,C:C,C7709)</f>
        <v>29200970.130000021</v>
      </c>
      <c r="T7709" s="1" t="str">
        <f>INDEX(F:F,MATCH(ecommerce_10000[[#This Row],[TotalAmount]],I:I,0))</f>
        <v>Alexandria</v>
      </c>
    </row>
    <row r="7710" spans="1:20" x14ac:dyDescent="0.3">
      <c r="A7710" s="1" t="s">
        <v>7754</v>
      </c>
      <c r="B7710" s="1" t="s">
        <v>35</v>
      </c>
      <c r="C7710" s="1" t="s">
        <v>14</v>
      </c>
      <c r="D7710" s="1" t="s">
        <v>36</v>
      </c>
      <c r="E7710" s="1" t="s">
        <v>22</v>
      </c>
      <c r="F7710" s="1" t="s">
        <v>23</v>
      </c>
      <c r="G7710">
        <v>11504.13</v>
      </c>
      <c r="H7710">
        <v>5</v>
      </c>
      <c r="I7710">
        <v>57520.65</v>
      </c>
      <c r="J7710">
        <v>3.8</v>
      </c>
      <c r="K7710">
        <v>471</v>
      </c>
      <c r="L7710" s="2">
        <v>45502</v>
      </c>
      <c r="O7710" t="str">
        <f>IF(ecommerce_10000[[#This Row],[Platform]]="Souq","sq",ecommerce_10000[[#This Row],[Platform]])</f>
        <v>Jumia</v>
      </c>
      <c r="P7710" t="str">
        <f>IF(E7710="Souq","sq",IF(E7710="Jumia","Jum",E7710))</f>
        <v>Jum</v>
      </c>
      <c r="Q7710">
        <f>VLOOKUP(ecommerce_10000[[#This Row],[City]],F:I,4,FALSE)</f>
        <v>13290.4</v>
      </c>
      <c r="R7710" s="1">
        <f>SUMIF(C:C,ecommerce_10000[[#This Row],[Category]],I:I)</f>
        <v>92327183.770000085</v>
      </c>
      <c r="S7710" s="1">
        <f>SUMIFS(I:I,C:C,C7710)</f>
        <v>92327183.770000085</v>
      </c>
      <c r="T7710" s="1" t="str">
        <f>INDEX(F:F,MATCH(ecommerce_10000[[#This Row],[TotalAmount]],I:I,0))</f>
        <v>Alexandria</v>
      </c>
    </row>
    <row r="7711" spans="1:20" x14ac:dyDescent="0.3">
      <c r="A7711" s="1" t="s">
        <v>7755</v>
      </c>
      <c r="B7711" s="1" t="s">
        <v>65</v>
      </c>
      <c r="C7711" s="1" t="s">
        <v>20</v>
      </c>
      <c r="D7711" s="1" t="s">
        <v>66</v>
      </c>
      <c r="E7711" s="1" t="s">
        <v>22</v>
      </c>
      <c r="F7711" s="1" t="s">
        <v>33</v>
      </c>
      <c r="G7711">
        <v>16900.91</v>
      </c>
      <c r="H7711">
        <v>3</v>
      </c>
      <c r="I7711">
        <v>50702.73</v>
      </c>
      <c r="J7711">
        <v>2.95</v>
      </c>
      <c r="K7711">
        <v>944</v>
      </c>
      <c r="L7711" s="2">
        <v>45436</v>
      </c>
      <c r="O7711" t="str">
        <f>IF(ecommerce_10000[[#This Row],[Platform]]="Souq","sq",ecommerce_10000[[#This Row],[Platform]])</f>
        <v>Jumia</v>
      </c>
      <c r="P7711" t="str">
        <f>IF(E7711="Souq","sq",IF(E7711="Jumia","Jum",E7711))</f>
        <v>Jum</v>
      </c>
      <c r="Q7711">
        <f>VLOOKUP(ecommerce_10000[[#This Row],[City]],F:I,4,FALSE)</f>
        <v>3665.44</v>
      </c>
      <c r="R7711" s="1">
        <f>SUMIF(C:C,ecommerce_10000[[#This Row],[Category]],I:I)</f>
        <v>91504159.730000004</v>
      </c>
      <c r="S7711" s="1">
        <f>SUMIFS(I:I,C:C,C7711)</f>
        <v>91504159.730000004</v>
      </c>
      <c r="T7711" s="1" t="str">
        <f>INDEX(F:F,MATCH(ecommerce_10000[[#This Row],[TotalAmount]],I:I,0))</f>
        <v>Dubai</v>
      </c>
    </row>
    <row r="7712" spans="1:20" x14ac:dyDescent="0.3">
      <c r="A7712" s="1" t="s">
        <v>7756</v>
      </c>
      <c r="B7712" s="1" t="s">
        <v>35</v>
      </c>
      <c r="C7712" s="1" t="s">
        <v>14</v>
      </c>
      <c r="D7712" s="1" t="s">
        <v>36</v>
      </c>
      <c r="E7712" s="1" t="s">
        <v>47</v>
      </c>
      <c r="F7712" s="1" t="s">
        <v>17</v>
      </c>
      <c r="G7712">
        <v>9029.24</v>
      </c>
      <c r="H7712">
        <v>1</v>
      </c>
      <c r="I7712">
        <v>9029.24</v>
      </c>
      <c r="J7712">
        <v>3.9</v>
      </c>
      <c r="K7712">
        <v>1589</v>
      </c>
      <c r="L7712" s="2">
        <v>45302</v>
      </c>
      <c r="O7712" t="str">
        <f>IF(ecommerce_10000[[#This Row],[Platform]]="Souq","sq",ecommerce_10000[[#This Row],[Platform]])</f>
        <v>Amazon</v>
      </c>
      <c r="P7712" t="str">
        <f>IF(E7712="Souq","sq",IF(E7712="Jumia","Jum",E7712))</f>
        <v>Amazon</v>
      </c>
      <c r="Q7712">
        <f>VLOOKUP(ecommerce_10000[[#This Row],[City]],F:I,4,FALSE)</f>
        <v>16284.02</v>
      </c>
      <c r="R7712" s="1">
        <f>SUMIF(C:C,ecommerce_10000[[#This Row],[Category]],I:I)</f>
        <v>92327183.770000085</v>
      </c>
      <c r="S7712" s="1">
        <f>SUMIFS(I:I,C:C,C7712)</f>
        <v>92327183.770000085</v>
      </c>
      <c r="T7712" s="1" t="str">
        <f>INDEX(F:F,MATCH(ecommerce_10000[[#This Row],[TotalAmount]],I:I,0))</f>
        <v>Cairo</v>
      </c>
    </row>
    <row r="7713" spans="1:20" x14ac:dyDescent="0.3">
      <c r="A7713" s="1" t="s">
        <v>7757</v>
      </c>
      <c r="B7713" s="1" t="s">
        <v>13</v>
      </c>
      <c r="C7713" s="1" t="s">
        <v>14</v>
      </c>
      <c r="D7713" s="1" t="s">
        <v>15</v>
      </c>
      <c r="E7713" s="1" t="s">
        <v>22</v>
      </c>
      <c r="F7713" s="1" t="s">
        <v>40</v>
      </c>
      <c r="G7713">
        <v>17509.88</v>
      </c>
      <c r="H7713">
        <v>4</v>
      </c>
      <c r="I7713">
        <v>70039.520000000004</v>
      </c>
      <c r="J7713">
        <v>1.84</v>
      </c>
      <c r="K7713">
        <v>4935</v>
      </c>
      <c r="L7713" s="2">
        <v>45474</v>
      </c>
      <c r="O7713" t="str">
        <f>IF(ecommerce_10000[[#This Row],[Platform]]="Souq","sq",ecommerce_10000[[#This Row],[Platform]])</f>
        <v>Jumia</v>
      </c>
      <c r="P7713" t="str">
        <f>IF(E7713="Souq","sq",IF(E7713="Jumia","Jum",E7713))</f>
        <v>Jum</v>
      </c>
      <c r="Q7713">
        <f>VLOOKUP(ecommerce_10000[[#This Row],[City]],F:I,4,FALSE)</f>
        <v>99349.3</v>
      </c>
      <c r="R7713" s="1">
        <f>SUMIF(C:C,ecommerce_10000[[#This Row],[Category]],I:I)</f>
        <v>92327183.770000085</v>
      </c>
      <c r="S7713" s="1">
        <f>SUMIFS(I:I,C:C,C7713)</f>
        <v>92327183.770000085</v>
      </c>
      <c r="T7713" s="1" t="str">
        <f>INDEX(F:F,MATCH(ecommerce_10000[[#This Row],[TotalAmount]],I:I,0))</f>
        <v>Riyadh</v>
      </c>
    </row>
    <row r="7714" spans="1:20" x14ac:dyDescent="0.3">
      <c r="A7714" s="1" t="s">
        <v>7758</v>
      </c>
      <c r="B7714" s="1" t="s">
        <v>13</v>
      </c>
      <c r="C7714" s="1" t="s">
        <v>14</v>
      </c>
      <c r="D7714" s="1" t="s">
        <v>15</v>
      </c>
      <c r="E7714" s="1" t="s">
        <v>16</v>
      </c>
      <c r="F7714" s="1" t="s">
        <v>62</v>
      </c>
      <c r="G7714">
        <v>15128.53</v>
      </c>
      <c r="H7714">
        <v>1</v>
      </c>
      <c r="I7714">
        <v>15128.53</v>
      </c>
      <c r="J7714">
        <v>1.35</v>
      </c>
      <c r="K7714">
        <v>721</v>
      </c>
      <c r="L7714" s="2">
        <v>45565</v>
      </c>
      <c r="O7714" t="str">
        <f>IF(ecommerce_10000[[#This Row],[Platform]]="Souq","sq",ecommerce_10000[[#This Row],[Platform]])</f>
        <v>sq</v>
      </c>
      <c r="P7714" t="str">
        <f>IF(E7714="Souq","sq",IF(E7714="Jumia","Jum",E7714))</f>
        <v>sq</v>
      </c>
      <c r="Q7714">
        <f>VLOOKUP(ecommerce_10000[[#This Row],[City]],F:I,4,FALSE)</f>
        <v>27872.98</v>
      </c>
      <c r="R7714" s="1">
        <f>SUMIF(C:C,ecommerce_10000[[#This Row],[Category]],I:I)</f>
        <v>92327183.770000085</v>
      </c>
      <c r="S7714" s="1">
        <f>SUMIFS(I:I,C:C,C7714)</f>
        <v>92327183.770000085</v>
      </c>
      <c r="T7714" s="1" t="str">
        <f>INDEX(F:F,MATCH(ecommerce_10000[[#This Row],[TotalAmount]],I:I,0))</f>
        <v>Giza</v>
      </c>
    </row>
    <row r="7715" spans="1:20" x14ac:dyDescent="0.3">
      <c r="A7715" s="1" t="s">
        <v>7759</v>
      </c>
      <c r="B7715" s="1" t="s">
        <v>19</v>
      </c>
      <c r="C7715" s="1" t="s">
        <v>20</v>
      </c>
      <c r="D7715" s="1" t="s">
        <v>21</v>
      </c>
      <c r="E7715" s="1" t="s">
        <v>22</v>
      </c>
      <c r="F7715" s="1" t="s">
        <v>62</v>
      </c>
      <c r="G7715">
        <v>2150.6799999999998</v>
      </c>
      <c r="H7715">
        <v>2</v>
      </c>
      <c r="I7715">
        <v>4301.3599999999997</v>
      </c>
      <c r="J7715">
        <v>1.29</v>
      </c>
      <c r="K7715">
        <v>3985</v>
      </c>
      <c r="L7715" s="2">
        <v>45378</v>
      </c>
      <c r="O7715" t="str">
        <f>IF(ecommerce_10000[[#This Row],[Platform]]="Souq","sq",ecommerce_10000[[#This Row],[Platform]])</f>
        <v>Jumia</v>
      </c>
      <c r="P7715" t="str">
        <f>IF(E7715="Souq","sq",IF(E7715="Jumia","Jum",E7715))</f>
        <v>Jum</v>
      </c>
      <c r="Q7715">
        <f>VLOOKUP(ecommerce_10000[[#This Row],[City]],F:I,4,FALSE)</f>
        <v>27872.98</v>
      </c>
      <c r="R7715" s="1">
        <f>SUMIF(C:C,ecommerce_10000[[#This Row],[Category]],I:I)</f>
        <v>91504159.730000004</v>
      </c>
      <c r="S7715" s="1">
        <f>SUMIFS(I:I,C:C,C7715)</f>
        <v>91504159.730000004</v>
      </c>
      <c r="T7715" s="1" t="str">
        <f>INDEX(F:F,MATCH(ecommerce_10000[[#This Row],[TotalAmount]],I:I,0))</f>
        <v>Giza</v>
      </c>
    </row>
    <row r="7716" spans="1:20" x14ac:dyDescent="0.3">
      <c r="A7716" s="1" t="s">
        <v>7760</v>
      </c>
      <c r="B7716" s="1" t="s">
        <v>65</v>
      </c>
      <c r="C7716" s="1" t="s">
        <v>20</v>
      </c>
      <c r="D7716" s="1" t="s">
        <v>66</v>
      </c>
      <c r="E7716" s="1" t="s">
        <v>16</v>
      </c>
      <c r="F7716" s="1" t="s">
        <v>17</v>
      </c>
      <c r="G7716">
        <v>9757.7099999999991</v>
      </c>
      <c r="H7716">
        <v>5</v>
      </c>
      <c r="I7716">
        <v>48788.55</v>
      </c>
      <c r="J7716">
        <v>2.58</v>
      </c>
      <c r="K7716">
        <v>1232</v>
      </c>
      <c r="L7716" s="2">
        <v>45485</v>
      </c>
      <c r="O7716" t="str">
        <f>IF(ecommerce_10000[[#This Row],[Platform]]="Souq","sq",ecommerce_10000[[#This Row],[Platform]])</f>
        <v>sq</v>
      </c>
      <c r="P7716" t="str">
        <f>IF(E7716="Souq","sq",IF(E7716="Jumia","Jum",E7716))</f>
        <v>sq</v>
      </c>
      <c r="Q7716">
        <f>VLOOKUP(ecommerce_10000[[#This Row],[City]],F:I,4,FALSE)</f>
        <v>16284.02</v>
      </c>
      <c r="R7716" s="1">
        <f>SUMIF(C:C,ecommerce_10000[[#This Row],[Category]],I:I)</f>
        <v>91504159.730000004</v>
      </c>
      <c r="S7716" s="1">
        <f>SUMIFS(I:I,C:C,C7716)</f>
        <v>91504159.730000004</v>
      </c>
      <c r="T7716" s="1" t="str">
        <f>INDEX(F:F,MATCH(ecommerce_10000[[#This Row],[TotalAmount]],I:I,0))</f>
        <v>Cairo</v>
      </c>
    </row>
    <row r="7717" spans="1:20" x14ac:dyDescent="0.3">
      <c r="A7717" s="1" t="s">
        <v>7761</v>
      </c>
      <c r="B7717" s="1" t="s">
        <v>25</v>
      </c>
      <c r="C7717" s="1" t="s">
        <v>26</v>
      </c>
      <c r="D7717" s="1" t="s">
        <v>27</v>
      </c>
      <c r="E7717" s="1" t="s">
        <v>22</v>
      </c>
      <c r="F7717" s="1" t="s">
        <v>40</v>
      </c>
      <c r="G7717">
        <v>6631.28</v>
      </c>
      <c r="H7717">
        <v>1</v>
      </c>
      <c r="I7717">
        <v>6631.28</v>
      </c>
      <c r="J7717">
        <v>1.44</v>
      </c>
      <c r="K7717">
        <v>1830</v>
      </c>
      <c r="L7717" s="2">
        <v>45423</v>
      </c>
      <c r="O7717" t="str">
        <f>IF(ecommerce_10000[[#This Row],[Platform]]="Souq","sq",ecommerce_10000[[#This Row],[Platform]])</f>
        <v>Jumia</v>
      </c>
      <c r="P7717" t="str">
        <f>IF(E7717="Souq","sq",IF(E7717="Jumia","Jum",E7717))</f>
        <v>Jum</v>
      </c>
      <c r="Q7717">
        <f>VLOOKUP(ecommerce_10000[[#This Row],[City]],F:I,4,FALSE)</f>
        <v>99349.3</v>
      </c>
      <c r="R7717" s="1">
        <f>SUMIF(C:C,ecommerce_10000[[#This Row],[Category]],I:I)</f>
        <v>29200970.130000021</v>
      </c>
      <c r="S7717" s="1">
        <f>SUMIFS(I:I,C:C,C7717)</f>
        <v>29200970.130000021</v>
      </c>
      <c r="T7717" s="1" t="str">
        <f>INDEX(F:F,MATCH(ecommerce_10000[[#This Row],[TotalAmount]],I:I,0))</f>
        <v>Riyadh</v>
      </c>
    </row>
    <row r="7718" spans="1:20" x14ac:dyDescent="0.3">
      <c r="A7718" s="1" t="s">
        <v>7762</v>
      </c>
      <c r="B7718" s="1" t="s">
        <v>25</v>
      </c>
      <c r="C7718" s="1" t="s">
        <v>26</v>
      </c>
      <c r="D7718" s="1" t="s">
        <v>27</v>
      </c>
      <c r="E7718" s="1" t="s">
        <v>47</v>
      </c>
      <c r="F7718" s="1" t="s">
        <v>33</v>
      </c>
      <c r="G7718">
        <v>17282.330000000002</v>
      </c>
      <c r="H7718">
        <v>2</v>
      </c>
      <c r="I7718">
        <v>34564.660000000003</v>
      </c>
      <c r="J7718">
        <v>2.0699999999999998</v>
      </c>
      <c r="K7718">
        <v>943</v>
      </c>
      <c r="L7718" s="2">
        <v>45464</v>
      </c>
      <c r="O7718" t="str">
        <f>IF(ecommerce_10000[[#This Row],[Platform]]="Souq","sq",ecommerce_10000[[#This Row],[Platform]])</f>
        <v>Amazon</v>
      </c>
      <c r="P7718" t="str">
        <f>IF(E7718="Souq","sq",IF(E7718="Jumia","Jum",E7718))</f>
        <v>Amazon</v>
      </c>
      <c r="Q7718">
        <f>VLOOKUP(ecommerce_10000[[#This Row],[City]],F:I,4,FALSE)</f>
        <v>3665.44</v>
      </c>
      <c r="R7718" s="1">
        <f>SUMIF(C:C,ecommerce_10000[[#This Row],[Category]],I:I)</f>
        <v>29200970.130000021</v>
      </c>
      <c r="S7718" s="1">
        <f>SUMIFS(I:I,C:C,C7718)</f>
        <v>29200970.130000021</v>
      </c>
      <c r="T7718" s="1" t="str">
        <f>INDEX(F:F,MATCH(ecommerce_10000[[#This Row],[TotalAmount]],I:I,0))</f>
        <v>Dubai</v>
      </c>
    </row>
    <row r="7719" spans="1:20" x14ac:dyDescent="0.3">
      <c r="A7719" s="1" t="s">
        <v>7763</v>
      </c>
      <c r="B7719" s="1" t="s">
        <v>19</v>
      </c>
      <c r="C7719" s="1" t="s">
        <v>20</v>
      </c>
      <c r="D7719" s="1" t="s">
        <v>21</v>
      </c>
      <c r="E7719" s="1" t="s">
        <v>47</v>
      </c>
      <c r="F7719" s="1" t="s">
        <v>40</v>
      </c>
      <c r="G7719">
        <v>5978</v>
      </c>
      <c r="H7719">
        <v>1</v>
      </c>
      <c r="I7719">
        <v>5978</v>
      </c>
      <c r="J7719">
        <v>3.13</v>
      </c>
      <c r="K7719">
        <v>2348</v>
      </c>
      <c r="L7719" s="2">
        <v>45315</v>
      </c>
      <c r="O7719" t="str">
        <f>IF(ecommerce_10000[[#This Row],[Platform]]="Souq","sq",ecommerce_10000[[#This Row],[Platform]])</f>
        <v>Amazon</v>
      </c>
      <c r="P7719" t="str">
        <f>IF(E7719="Souq","sq",IF(E7719="Jumia","Jum",E7719))</f>
        <v>Amazon</v>
      </c>
      <c r="Q7719">
        <f>VLOOKUP(ecommerce_10000[[#This Row],[City]],F:I,4,FALSE)</f>
        <v>99349.3</v>
      </c>
      <c r="R7719" s="1">
        <f>SUMIF(C:C,ecommerce_10000[[#This Row],[Category]],I:I)</f>
        <v>91504159.730000004</v>
      </c>
      <c r="S7719" s="1">
        <f>SUMIFS(I:I,C:C,C7719)</f>
        <v>91504159.730000004</v>
      </c>
      <c r="T7719" s="1" t="str">
        <f>INDEX(F:F,MATCH(ecommerce_10000[[#This Row],[TotalAmount]],I:I,0))</f>
        <v>Riyadh</v>
      </c>
    </row>
    <row r="7720" spans="1:20" x14ac:dyDescent="0.3">
      <c r="A7720" s="1" t="s">
        <v>7764</v>
      </c>
      <c r="B7720" s="1" t="s">
        <v>30</v>
      </c>
      <c r="C7720" s="1" t="s">
        <v>31</v>
      </c>
      <c r="D7720" s="1" t="s">
        <v>32</v>
      </c>
      <c r="E7720" s="1" t="s">
        <v>22</v>
      </c>
      <c r="F7720" s="1" t="s">
        <v>17</v>
      </c>
      <c r="G7720">
        <v>149.85</v>
      </c>
      <c r="H7720">
        <v>5</v>
      </c>
      <c r="I7720">
        <v>749.25</v>
      </c>
      <c r="J7720">
        <v>2.73</v>
      </c>
      <c r="K7720">
        <v>4992</v>
      </c>
      <c r="L7720" s="2">
        <v>45593</v>
      </c>
      <c r="O7720" t="str">
        <f>IF(ecommerce_10000[[#This Row],[Platform]]="Souq","sq",ecommerce_10000[[#This Row],[Platform]])</f>
        <v>Jumia</v>
      </c>
      <c r="P7720" t="str">
        <f>IF(E7720="Souq","sq",IF(E7720="Jumia","Jum",E7720))</f>
        <v>Jum</v>
      </c>
      <c r="Q7720">
        <f>VLOOKUP(ecommerce_10000[[#This Row],[City]],F:I,4,FALSE)</f>
        <v>16284.02</v>
      </c>
      <c r="R7720" s="1">
        <f>SUMIF(C:C,ecommerce_10000[[#This Row],[Category]],I:I)</f>
        <v>57542997.559999913</v>
      </c>
      <c r="S7720" s="1">
        <f>SUMIFS(I:I,C:C,C7720)</f>
        <v>57542997.559999913</v>
      </c>
      <c r="T7720" s="1" t="str">
        <f>INDEX(F:F,MATCH(ecommerce_10000[[#This Row],[TotalAmount]],I:I,0))</f>
        <v>Cairo</v>
      </c>
    </row>
    <row r="7721" spans="1:20" x14ac:dyDescent="0.3">
      <c r="A7721" s="1" t="s">
        <v>7765</v>
      </c>
      <c r="B7721" s="1" t="s">
        <v>53</v>
      </c>
      <c r="C7721" s="1" t="s">
        <v>31</v>
      </c>
      <c r="D7721" s="1" t="s">
        <v>54</v>
      </c>
      <c r="E7721" s="1" t="s">
        <v>16</v>
      </c>
      <c r="F7721" s="1" t="s">
        <v>40</v>
      </c>
      <c r="G7721">
        <v>8372.7800000000007</v>
      </c>
      <c r="H7721">
        <v>4</v>
      </c>
      <c r="I7721">
        <v>33491.120000000003</v>
      </c>
      <c r="J7721">
        <v>1.8</v>
      </c>
      <c r="K7721">
        <v>1147</v>
      </c>
      <c r="L7721" s="2">
        <v>45373</v>
      </c>
      <c r="O7721" t="str">
        <f>IF(ecommerce_10000[[#This Row],[Platform]]="Souq","sq",ecommerce_10000[[#This Row],[Platform]])</f>
        <v>sq</v>
      </c>
      <c r="P7721" t="str">
        <f>IF(E7721="Souq","sq",IF(E7721="Jumia","Jum",E7721))</f>
        <v>sq</v>
      </c>
      <c r="Q7721">
        <f>VLOOKUP(ecommerce_10000[[#This Row],[City]],F:I,4,FALSE)</f>
        <v>99349.3</v>
      </c>
      <c r="R7721" s="1">
        <f>SUMIF(C:C,ecommerce_10000[[#This Row],[Category]],I:I)</f>
        <v>57542997.559999913</v>
      </c>
      <c r="S7721" s="1">
        <f>SUMIFS(I:I,C:C,C7721)</f>
        <v>57542997.559999913</v>
      </c>
      <c r="T7721" s="1" t="str">
        <f>INDEX(F:F,MATCH(ecommerce_10000[[#This Row],[TotalAmount]],I:I,0))</f>
        <v>Riyadh</v>
      </c>
    </row>
    <row r="7722" spans="1:20" x14ac:dyDescent="0.3">
      <c r="A7722" s="1" t="s">
        <v>7766</v>
      </c>
      <c r="B7722" s="1" t="s">
        <v>19</v>
      </c>
      <c r="C7722" s="1" t="s">
        <v>20</v>
      </c>
      <c r="D7722" s="1" t="s">
        <v>21</v>
      </c>
      <c r="E7722" s="1" t="s">
        <v>16</v>
      </c>
      <c r="F7722" s="1" t="s">
        <v>23</v>
      </c>
      <c r="G7722">
        <v>8086.8</v>
      </c>
      <c r="H7722">
        <v>3</v>
      </c>
      <c r="I7722">
        <v>24260.400000000001</v>
      </c>
      <c r="J7722">
        <v>4.17</v>
      </c>
      <c r="K7722">
        <v>192</v>
      </c>
      <c r="L7722" s="2">
        <v>45571</v>
      </c>
      <c r="O7722" t="str">
        <f>IF(ecommerce_10000[[#This Row],[Platform]]="Souq","sq",ecommerce_10000[[#This Row],[Platform]])</f>
        <v>sq</v>
      </c>
      <c r="P7722" t="str">
        <f>IF(E7722="Souq","sq",IF(E7722="Jumia","Jum",E7722))</f>
        <v>sq</v>
      </c>
      <c r="Q7722">
        <f>VLOOKUP(ecommerce_10000[[#This Row],[City]],F:I,4,FALSE)</f>
        <v>13290.4</v>
      </c>
      <c r="R7722" s="1">
        <f>SUMIF(C:C,ecommerce_10000[[#This Row],[Category]],I:I)</f>
        <v>91504159.730000004</v>
      </c>
      <c r="S7722" s="1">
        <f>SUMIFS(I:I,C:C,C7722)</f>
        <v>91504159.730000004</v>
      </c>
      <c r="T7722" s="1" t="str">
        <f>INDEX(F:F,MATCH(ecommerce_10000[[#This Row],[TotalAmount]],I:I,0))</f>
        <v>Alexandria</v>
      </c>
    </row>
    <row r="7723" spans="1:20" x14ac:dyDescent="0.3">
      <c r="A7723" s="1" t="s">
        <v>7767</v>
      </c>
      <c r="B7723" s="1" t="s">
        <v>19</v>
      </c>
      <c r="C7723" s="1" t="s">
        <v>20</v>
      </c>
      <c r="D7723" s="1" t="s">
        <v>21</v>
      </c>
      <c r="E7723" s="1" t="s">
        <v>16</v>
      </c>
      <c r="F7723" s="1" t="s">
        <v>40</v>
      </c>
      <c r="G7723">
        <v>13945.75</v>
      </c>
      <c r="H7723">
        <v>5</v>
      </c>
      <c r="I7723">
        <v>69728.75</v>
      </c>
      <c r="J7723">
        <v>1.89</v>
      </c>
      <c r="K7723">
        <v>2006</v>
      </c>
      <c r="L7723" s="2">
        <v>45402</v>
      </c>
      <c r="O7723" t="str">
        <f>IF(ecommerce_10000[[#This Row],[Platform]]="Souq","sq",ecommerce_10000[[#This Row],[Platform]])</f>
        <v>sq</v>
      </c>
      <c r="P7723" t="str">
        <f>IF(E7723="Souq","sq",IF(E7723="Jumia","Jum",E7723))</f>
        <v>sq</v>
      </c>
      <c r="Q7723">
        <f>VLOOKUP(ecommerce_10000[[#This Row],[City]],F:I,4,FALSE)</f>
        <v>99349.3</v>
      </c>
      <c r="R7723" s="1">
        <f>SUMIF(C:C,ecommerce_10000[[#This Row],[Category]],I:I)</f>
        <v>91504159.730000004</v>
      </c>
      <c r="S7723" s="1">
        <f>SUMIFS(I:I,C:C,C7723)</f>
        <v>91504159.730000004</v>
      </c>
      <c r="T7723" s="1" t="str">
        <f>INDEX(F:F,MATCH(ecommerce_10000[[#This Row],[TotalAmount]],I:I,0))</f>
        <v>Riyadh</v>
      </c>
    </row>
    <row r="7724" spans="1:20" x14ac:dyDescent="0.3">
      <c r="A7724" s="1" t="s">
        <v>7768</v>
      </c>
      <c r="B7724" s="1" t="s">
        <v>13</v>
      </c>
      <c r="C7724" s="1" t="s">
        <v>14</v>
      </c>
      <c r="D7724" s="1" t="s">
        <v>15</v>
      </c>
      <c r="E7724" s="1" t="s">
        <v>47</v>
      </c>
      <c r="F7724" s="1" t="s">
        <v>28</v>
      </c>
      <c r="G7724">
        <v>9816.56</v>
      </c>
      <c r="H7724">
        <v>4</v>
      </c>
      <c r="I7724">
        <v>39266.239999999998</v>
      </c>
      <c r="J7724">
        <v>2.48</v>
      </c>
      <c r="K7724">
        <v>1060</v>
      </c>
      <c r="L7724" s="2">
        <v>45321</v>
      </c>
      <c r="O7724" t="str">
        <f>IF(ecommerce_10000[[#This Row],[Platform]]="Souq","sq",ecommerce_10000[[#This Row],[Platform]])</f>
        <v>Amazon</v>
      </c>
      <c r="P7724" t="str">
        <f>IF(E7724="Souq","sq",IF(E7724="Jumia","Jum",E7724))</f>
        <v>Amazon</v>
      </c>
      <c r="Q7724">
        <f>VLOOKUP(ecommerce_10000[[#This Row],[City]],F:I,4,FALSE)</f>
        <v>26648.76</v>
      </c>
      <c r="R7724" s="1">
        <f>SUMIF(C:C,ecommerce_10000[[#This Row],[Category]],I:I)</f>
        <v>92327183.770000085</v>
      </c>
      <c r="S7724" s="1">
        <f>SUMIFS(I:I,C:C,C7724)</f>
        <v>92327183.770000085</v>
      </c>
      <c r="T7724" s="1" t="str">
        <f>INDEX(F:F,MATCH(ecommerce_10000[[#This Row],[TotalAmount]],I:I,0))</f>
        <v>Casablanca</v>
      </c>
    </row>
    <row r="7725" spans="1:20" x14ac:dyDescent="0.3">
      <c r="A7725" s="1" t="s">
        <v>7769</v>
      </c>
      <c r="B7725" s="1" t="s">
        <v>35</v>
      </c>
      <c r="C7725" s="1" t="s">
        <v>14</v>
      </c>
      <c r="D7725" s="1" t="s">
        <v>36</v>
      </c>
      <c r="E7725" s="1" t="s">
        <v>47</v>
      </c>
      <c r="F7725" s="1" t="s">
        <v>23</v>
      </c>
      <c r="G7725">
        <v>1600.83</v>
      </c>
      <c r="H7725">
        <v>3</v>
      </c>
      <c r="I7725">
        <v>4802.49</v>
      </c>
      <c r="J7725">
        <v>3.74</v>
      </c>
      <c r="K7725">
        <v>306</v>
      </c>
      <c r="L7725" s="2">
        <v>45499</v>
      </c>
      <c r="O7725" t="str">
        <f>IF(ecommerce_10000[[#This Row],[Platform]]="Souq","sq",ecommerce_10000[[#This Row],[Platform]])</f>
        <v>Amazon</v>
      </c>
      <c r="P7725" t="str">
        <f>IF(E7725="Souq","sq",IF(E7725="Jumia","Jum",E7725))</f>
        <v>Amazon</v>
      </c>
      <c r="Q7725">
        <f>VLOOKUP(ecommerce_10000[[#This Row],[City]],F:I,4,FALSE)</f>
        <v>13290.4</v>
      </c>
      <c r="R7725" s="1">
        <f>SUMIF(C:C,ecommerce_10000[[#This Row],[Category]],I:I)</f>
        <v>92327183.770000085</v>
      </c>
      <c r="S7725" s="1">
        <f>SUMIFS(I:I,C:C,C7725)</f>
        <v>92327183.770000085</v>
      </c>
      <c r="T7725" s="1" t="str">
        <f>INDEX(F:F,MATCH(ecommerce_10000[[#This Row],[TotalAmount]],I:I,0))</f>
        <v>Alexandria</v>
      </c>
    </row>
    <row r="7726" spans="1:20" x14ac:dyDescent="0.3">
      <c r="A7726" s="1" t="s">
        <v>7770</v>
      </c>
      <c r="B7726" s="1" t="s">
        <v>53</v>
      </c>
      <c r="C7726" s="1" t="s">
        <v>31</v>
      </c>
      <c r="D7726" s="1" t="s">
        <v>54</v>
      </c>
      <c r="E7726" s="1" t="s">
        <v>22</v>
      </c>
      <c r="F7726" s="1" t="s">
        <v>33</v>
      </c>
      <c r="G7726">
        <v>5344.03</v>
      </c>
      <c r="H7726">
        <v>1</v>
      </c>
      <c r="I7726">
        <v>5344.03</v>
      </c>
      <c r="J7726">
        <v>2.74</v>
      </c>
      <c r="K7726">
        <v>2264</v>
      </c>
      <c r="L7726" s="2">
        <v>45385</v>
      </c>
      <c r="O7726" t="str">
        <f>IF(ecommerce_10000[[#This Row],[Platform]]="Souq","sq",ecommerce_10000[[#This Row],[Platform]])</f>
        <v>Jumia</v>
      </c>
      <c r="P7726" t="str">
        <f>IF(E7726="Souq","sq",IF(E7726="Jumia","Jum",E7726))</f>
        <v>Jum</v>
      </c>
      <c r="Q7726">
        <f>VLOOKUP(ecommerce_10000[[#This Row],[City]],F:I,4,FALSE)</f>
        <v>3665.44</v>
      </c>
      <c r="R7726" s="1">
        <f>SUMIF(C:C,ecommerce_10000[[#This Row],[Category]],I:I)</f>
        <v>57542997.559999913</v>
      </c>
      <c r="S7726" s="1">
        <f>SUMIFS(I:I,C:C,C7726)</f>
        <v>57542997.559999913</v>
      </c>
      <c r="T7726" s="1" t="str">
        <f>INDEX(F:F,MATCH(ecommerce_10000[[#This Row],[TotalAmount]],I:I,0))</f>
        <v>Dubai</v>
      </c>
    </row>
    <row r="7727" spans="1:20" x14ac:dyDescent="0.3">
      <c r="A7727" s="1" t="s">
        <v>7771</v>
      </c>
      <c r="B7727" s="1" t="s">
        <v>25</v>
      </c>
      <c r="C7727" s="1" t="s">
        <v>26</v>
      </c>
      <c r="D7727" s="1" t="s">
        <v>27</v>
      </c>
      <c r="E7727" s="1" t="s">
        <v>47</v>
      </c>
      <c r="F7727" s="1" t="s">
        <v>40</v>
      </c>
      <c r="G7727">
        <v>13991.58</v>
      </c>
      <c r="H7727">
        <v>1</v>
      </c>
      <c r="I7727">
        <v>13991.58</v>
      </c>
      <c r="J7727">
        <v>2.2200000000000002</v>
      </c>
      <c r="K7727">
        <v>2111</v>
      </c>
      <c r="L7727" s="2">
        <v>45381</v>
      </c>
      <c r="O7727" t="str">
        <f>IF(ecommerce_10000[[#This Row],[Platform]]="Souq","sq",ecommerce_10000[[#This Row],[Platform]])</f>
        <v>Amazon</v>
      </c>
      <c r="P7727" t="str">
        <f>IF(E7727="Souq","sq",IF(E7727="Jumia","Jum",E7727))</f>
        <v>Amazon</v>
      </c>
      <c r="Q7727">
        <f>VLOOKUP(ecommerce_10000[[#This Row],[City]],F:I,4,FALSE)</f>
        <v>99349.3</v>
      </c>
      <c r="R7727" s="1">
        <f>SUMIF(C:C,ecommerce_10000[[#This Row],[Category]],I:I)</f>
        <v>29200970.130000021</v>
      </c>
      <c r="S7727" s="1">
        <f>SUMIFS(I:I,C:C,C7727)</f>
        <v>29200970.130000021</v>
      </c>
      <c r="T7727" s="1" t="str">
        <f>INDEX(F:F,MATCH(ecommerce_10000[[#This Row],[TotalAmount]],I:I,0))</f>
        <v>Riyadh</v>
      </c>
    </row>
    <row r="7728" spans="1:20" x14ac:dyDescent="0.3">
      <c r="A7728" s="1" t="s">
        <v>7772</v>
      </c>
      <c r="B7728" s="1" t="s">
        <v>49</v>
      </c>
      <c r="C7728" s="1" t="s">
        <v>14</v>
      </c>
      <c r="D7728" s="1" t="s">
        <v>50</v>
      </c>
      <c r="E7728" s="1" t="s">
        <v>22</v>
      </c>
      <c r="F7728" s="1" t="s">
        <v>33</v>
      </c>
      <c r="G7728">
        <v>3910.15</v>
      </c>
      <c r="H7728">
        <v>2</v>
      </c>
      <c r="I7728">
        <v>7820.3</v>
      </c>
      <c r="J7728">
        <v>3.23</v>
      </c>
      <c r="K7728">
        <v>4770</v>
      </c>
      <c r="L7728" s="2">
        <v>45357</v>
      </c>
      <c r="O7728" t="str">
        <f>IF(ecommerce_10000[[#This Row],[Platform]]="Souq","sq",ecommerce_10000[[#This Row],[Platform]])</f>
        <v>Jumia</v>
      </c>
      <c r="P7728" t="str">
        <f>IF(E7728="Souq","sq",IF(E7728="Jumia","Jum",E7728))</f>
        <v>Jum</v>
      </c>
      <c r="Q7728">
        <f>VLOOKUP(ecommerce_10000[[#This Row],[City]],F:I,4,FALSE)</f>
        <v>3665.44</v>
      </c>
      <c r="R7728" s="1">
        <f>SUMIF(C:C,ecommerce_10000[[#This Row],[Category]],I:I)</f>
        <v>92327183.770000085</v>
      </c>
      <c r="S7728" s="1">
        <f>SUMIFS(I:I,C:C,C7728)</f>
        <v>92327183.770000085</v>
      </c>
      <c r="T7728" s="1" t="str">
        <f>INDEX(F:F,MATCH(ecommerce_10000[[#This Row],[TotalAmount]],I:I,0))</f>
        <v>Dubai</v>
      </c>
    </row>
    <row r="7729" spans="1:20" x14ac:dyDescent="0.3">
      <c r="A7729" s="1" t="s">
        <v>7773</v>
      </c>
      <c r="B7729" s="1" t="s">
        <v>43</v>
      </c>
      <c r="C7729" s="1" t="s">
        <v>44</v>
      </c>
      <c r="D7729" s="1" t="s">
        <v>45</v>
      </c>
      <c r="E7729" s="1" t="s">
        <v>22</v>
      </c>
      <c r="F7729" s="1" t="s">
        <v>62</v>
      </c>
      <c r="G7729">
        <v>4094.04</v>
      </c>
      <c r="H7729">
        <v>4</v>
      </c>
      <c r="I7729">
        <v>16376.16</v>
      </c>
      <c r="J7729">
        <v>4.07</v>
      </c>
      <c r="K7729">
        <v>1664</v>
      </c>
      <c r="L7729" s="2">
        <v>45633</v>
      </c>
      <c r="O7729" t="str">
        <f>IF(ecommerce_10000[[#This Row],[Platform]]="Souq","sq",ecommerce_10000[[#This Row],[Platform]])</f>
        <v>Jumia</v>
      </c>
      <c r="P7729" t="str">
        <f>IF(E7729="Souq","sq",IF(E7729="Jumia","Jum",E7729))</f>
        <v>Jum</v>
      </c>
      <c r="Q7729">
        <f>VLOOKUP(ecommerce_10000[[#This Row],[City]],F:I,4,FALSE)</f>
        <v>27872.98</v>
      </c>
      <c r="R7729" s="1">
        <f>SUMIF(C:C,ecommerce_10000[[#This Row],[Category]],I:I)</f>
        <v>31420413.200000018</v>
      </c>
      <c r="S7729" s="1">
        <f>SUMIFS(I:I,C:C,C7729)</f>
        <v>31420413.200000018</v>
      </c>
      <c r="T7729" s="1" t="str">
        <f>INDEX(F:F,MATCH(ecommerce_10000[[#This Row],[TotalAmount]],I:I,0))</f>
        <v>Giza</v>
      </c>
    </row>
    <row r="7730" spans="1:20" x14ac:dyDescent="0.3">
      <c r="A7730" s="1" t="s">
        <v>7774</v>
      </c>
      <c r="B7730" s="1" t="s">
        <v>30</v>
      </c>
      <c r="C7730" s="1" t="s">
        <v>31</v>
      </c>
      <c r="D7730" s="1" t="s">
        <v>32</v>
      </c>
      <c r="E7730" s="1" t="s">
        <v>22</v>
      </c>
      <c r="F7730" s="1" t="s">
        <v>62</v>
      </c>
      <c r="G7730">
        <v>6547.26</v>
      </c>
      <c r="H7730">
        <v>4</v>
      </c>
      <c r="I7730">
        <v>26189.040000000001</v>
      </c>
      <c r="J7730">
        <v>3.29</v>
      </c>
      <c r="K7730">
        <v>3884</v>
      </c>
      <c r="L7730" s="2">
        <v>45482</v>
      </c>
      <c r="O7730" t="str">
        <f>IF(ecommerce_10000[[#This Row],[Platform]]="Souq","sq",ecommerce_10000[[#This Row],[Platform]])</f>
        <v>Jumia</v>
      </c>
      <c r="P7730" t="str">
        <f>IF(E7730="Souq","sq",IF(E7730="Jumia","Jum",E7730))</f>
        <v>Jum</v>
      </c>
      <c r="Q7730">
        <f>VLOOKUP(ecommerce_10000[[#This Row],[City]],F:I,4,FALSE)</f>
        <v>27872.98</v>
      </c>
      <c r="R7730" s="1">
        <f>SUMIF(C:C,ecommerce_10000[[#This Row],[Category]],I:I)</f>
        <v>57542997.559999913</v>
      </c>
      <c r="S7730" s="1">
        <f>SUMIFS(I:I,C:C,C7730)</f>
        <v>57542997.559999913</v>
      </c>
      <c r="T7730" s="1" t="str">
        <f>INDEX(F:F,MATCH(ecommerce_10000[[#This Row],[TotalAmount]],I:I,0))</f>
        <v>Giza</v>
      </c>
    </row>
    <row r="7731" spans="1:20" x14ac:dyDescent="0.3">
      <c r="A7731" s="1" t="s">
        <v>7775</v>
      </c>
      <c r="B7731" s="1" t="s">
        <v>49</v>
      </c>
      <c r="C7731" s="1" t="s">
        <v>14</v>
      </c>
      <c r="D7731" s="1" t="s">
        <v>50</v>
      </c>
      <c r="E7731" s="1" t="s">
        <v>47</v>
      </c>
      <c r="F7731" s="1" t="s">
        <v>62</v>
      </c>
      <c r="G7731">
        <v>19788.169999999998</v>
      </c>
      <c r="H7731">
        <v>2</v>
      </c>
      <c r="I7731">
        <v>39576.339999999997</v>
      </c>
      <c r="J7731">
        <v>1.5</v>
      </c>
      <c r="K7731">
        <v>4377</v>
      </c>
      <c r="L7731" s="2">
        <v>45551</v>
      </c>
      <c r="O7731" t="str">
        <f>IF(ecommerce_10000[[#This Row],[Platform]]="Souq","sq",ecommerce_10000[[#This Row],[Platform]])</f>
        <v>Amazon</v>
      </c>
      <c r="P7731" t="str">
        <f>IF(E7731="Souq","sq",IF(E7731="Jumia","Jum",E7731))</f>
        <v>Amazon</v>
      </c>
      <c r="Q7731">
        <f>VLOOKUP(ecommerce_10000[[#This Row],[City]],F:I,4,FALSE)</f>
        <v>27872.98</v>
      </c>
      <c r="R7731" s="1">
        <f>SUMIF(C:C,ecommerce_10000[[#This Row],[Category]],I:I)</f>
        <v>92327183.770000085</v>
      </c>
      <c r="S7731" s="1">
        <f>SUMIFS(I:I,C:C,C7731)</f>
        <v>92327183.770000085</v>
      </c>
      <c r="T7731" s="1" t="str">
        <f>INDEX(F:F,MATCH(ecommerce_10000[[#This Row],[TotalAmount]],I:I,0))</f>
        <v>Giza</v>
      </c>
    </row>
    <row r="7732" spans="1:20" x14ac:dyDescent="0.3">
      <c r="A7732" s="1" t="s">
        <v>7776</v>
      </c>
      <c r="B7732" s="1" t="s">
        <v>19</v>
      </c>
      <c r="C7732" s="1" t="s">
        <v>20</v>
      </c>
      <c r="D7732" s="1" t="s">
        <v>21</v>
      </c>
      <c r="E7732" s="1" t="s">
        <v>16</v>
      </c>
      <c r="F7732" s="1" t="s">
        <v>33</v>
      </c>
      <c r="G7732">
        <v>19563.97</v>
      </c>
      <c r="H7732">
        <v>3</v>
      </c>
      <c r="I7732">
        <v>58691.91</v>
      </c>
      <c r="J7732">
        <v>3.17</v>
      </c>
      <c r="K7732">
        <v>1888</v>
      </c>
      <c r="L7732" s="2">
        <v>45453</v>
      </c>
      <c r="O7732" t="str">
        <f>IF(ecommerce_10000[[#This Row],[Platform]]="Souq","sq",ecommerce_10000[[#This Row],[Platform]])</f>
        <v>sq</v>
      </c>
      <c r="P7732" t="str">
        <f>IF(E7732="Souq","sq",IF(E7732="Jumia","Jum",E7732))</f>
        <v>sq</v>
      </c>
      <c r="Q7732">
        <f>VLOOKUP(ecommerce_10000[[#This Row],[City]],F:I,4,FALSE)</f>
        <v>3665.44</v>
      </c>
      <c r="R7732" s="1">
        <f>SUMIF(C:C,ecommerce_10000[[#This Row],[Category]],I:I)</f>
        <v>91504159.730000004</v>
      </c>
      <c r="S7732" s="1">
        <f>SUMIFS(I:I,C:C,C7732)</f>
        <v>91504159.730000004</v>
      </c>
      <c r="T7732" s="1" t="str">
        <f>INDEX(F:F,MATCH(ecommerce_10000[[#This Row],[TotalAmount]],I:I,0))</f>
        <v>Dubai</v>
      </c>
    </row>
    <row r="7733" spans="1:20" x14ac:dyDescent="0.3">
      <c r="A7733" s="1" t="s">
        <v>7777</v>
      </c>
      <c r="B7733" s="1" t="s">
        <v>25</v>
      </c>
      <c r="C7733" s="1" t="s">
        <v>26</v>
      </c>
      <c r="D7733" s="1" t="s">
        <v>27</v>
      </c>
      <c r="E7733" s="1" t="s">
        <v>22</v>
      </c>
      <c r="F7733" s="1" t="s">
        <v>23</v>
      </c>
      <c r="G7733">
        <v>15225.75</v>
      </c>
      <c r="H7733">
        <v>5</v>
      </c>
      <c r="I7733">
        <v>76128.75</v>
      </c>
      <c r="J7733">
        <v>4.8899999999999997</v>
      </c>
      <c r="K7733">
        <v>3084</v>
      </c>
      <c r="L7733" s="2">
        <v>45332</v>
      </c>
      <c r="O7733" t="str">
        <f>IF(ecommerce_10000[[#This Row],[Platform]]="Souq","sq",ecommerce_10000[[#This Row],[Platform]])</f>
        <v>Jumia</v>
      </c>
      <c r="P7733" t="str">
        <f>IF(E7733="Souq","sq",IF(E7733="Jumia","Jum",E7733))</f>
        <v>Jum</v>
      </c>
      <c r="Q7733">
        <f>VLOOKUP(ecommerce_10000[[#This Row],[City]],F:I,4,FALSE)</f>
        <v>13290.4</v>
      </c>
      <c r="R7733" s="1">
        <f>SUMIF(C:C,ecommerce_10000[[#This Row],[Category]],I:I)</f>
        <v>29200970.130000021</v>
      </c>
      <c r="S7733" s="1">
        <f>SUMIFS(I:I,C:C,C7733)</f>
        <v>29200970.130000021</v>
      </c>
      <c r="T7733" s="1" t="str">
        <f>INDEX(F:F,MATCH(ecommerce_10000[[#This Row],[TotalAmount]],I:I,0))</f>
        <v>Alexandria</v>
      </c>
    </row>
    <row r="7734" spans="1:20" x14ac:dyDescent="0.3">
      <c r="A7734" s="1" t="s">
        <v>7778</v>
      </c>
      <c r="B7734" s="1" t="s">
        <v>25</v>
      </c>
      <c r="C7734" s="1" t="s">
        <v>26</v>
      </c>
      <c r="D7734" s="1" t="s">
        <v>27</v>
      </c>
      <c r="E7734" s="1" t="s">
        <v>22</v>
      </c>
      <c r="F7734" s="1" t="s">
        <v>40</v>
      </c>
      <c r="G7734">
        <v>2848.12</v>
      </c>
      <c r="H7734">
        <v>4</v>
      </c>
      <c r="I7734">
        <v>11392.48</v>
      </c>
      <c r="J7734">
        <v>1.01</v>
      </c>
      <c r="K7734">
        <v>2441</v>
      </c>
      <c r="L7734" s="2">
        <v>45618</v>
      </c>
      <c r="O7734" t="str">
        <f>IF(ecommerce_10000[[#This Row],[Platform]]="Souq","sq",ecommerce_10000[[#This Row],[Platform]])</f>
        <v>Jumia</v>
      </c>
      <c r="P7734" t="str">
        <f>IF(E7734="Souq","sq",IF(E7734="Jumia","Jum",E7734))</f>
        <v>Jum</v>
      </c>
      <c r="Q7734">
        <f>VLOOKUP(ecommerce_10000[[#This Row],[City]],F:I,4,FALSE)</f>
        <v>99349.3</v>
      </c>
      <c r="R7734" s="1">
        <f>SUMIF(C:C,ecommerce_10000[[#This Row],[Category]],I:I)</f>
        <v>29200970.130000021</v>
      </c>
      <c r="S7734" s="1">
        <f>SUMIFS(I:I,C:C,C7734)</f>
        <v>29200970.130000021</v>
      </c>
      <c r="T7734" s="1" t="str">
        <f>INDEX(F:F,MATCH(ecommerce_10000[[#This Row],[TotalAmount]],I:I,0))</f>
        <v>Riyadh</v>
      </c>
    </row>
    <row r="7735" spans="1:20" x14ac:dyDescent="0.3">
      <c r="A7735" s="1" t="s">
        <v>7779</v>
      </c>
      <c r="B7735" s="1" t="s">
        <v>13</v>
      </c>
      <c r="C7735" s="1" t="s">
        <v>14</v>
      </c>
      <c r="D7735" s="1" t="s">
        <v>15</v>
      </c>
      <c r="E7735" s="1" t="s">
        <v>22</v>
      </c>
      <c r="F7735" s="1" t="s">
        <v>33</v>
      </c>
      <c r="G7735">
        <v>17728.34</v>
      </c>
      <c r="H7735">
        <v>5</v>
      </c>
      <c r="I7735">
        <v>88641.7</v>
      </c>
      <c r="J7735">
        <v>3.16</v>
      </c>
      <c r="K7735">
        <v>2062</v>
      </c>
      <c r="L7735" s="2">
        <v>45431</v>
      </c>
      <c r="O7735" t="str">
        <f>IF(ecommerce_10000[[#This Row],[Platform]]="Souq","sq",ecommerce_10000[[#This Row],[Platform]])</f>
        <v>Jumia</v>
      </c>
      <c r="P7735" t="str">
        <f>IF(E7735="Souq","sq",IF(E7735="Jumia","Jum",E7735))</f>
        <v>Jum</v>
      </c>
      <c r="Q7735">
        <f>VLOOKUP(ecommerce_10000[[#This Row],[City]],F:I,4,FALSE)</f>
        <v>3665.44</v>
      </c>
      <c r="R7735" s="1">
        <f>SUMIF(C:C,ecommerce_10000[[#This Row],[Category]],I:I)</f>
        <v>92327183.770000085</v>
      </c>
      <c r="S7735" s="1">
        <f>SUMIFS(I:I,C:C,C7735)</f>
        <v>92327183.770000085</v>
      </c>
      <c r="T7735" s="1" t="str">
        <f>INDEX(F:F,MATCH(ecommerce_10000[[#This Row],[TotalAmount]],I:I,0))</f>
        <v>Dubai</v>
      </c>
    </row>
    <row r="7736" spans="1:20" x14ac:dyDescent="0.3">
      <c r="A7736" s="1" t="s">
        <v>7780</v>
      </c>
      <c r="B7736" s="1" t="s">
        <v>38</v>
      </c>
      <c r="C7736" s="1" t="s">
        <v>20</v>
      </c>
      <c r="D7736" s="1" t="s">
        <v>39</v>
      </c>
      <c r="E7736" s="1" t="s">
        <v>47</v>
      </c>
      <c r="F7736" s="1" t="s">
        <v>40</v>
      </c>
      <c r="G7736">
        <v>717.41</v>
      </c>
      <c r="H7736">
        <v>3</v>
      </c>
      <c r="I7736">
        <v>2152.23</v>
      </c>
      <c r="J7736">
        <v>1.48</v>
      </c>
      <c r="K7736">
        <v>1269</v>
      </c>
      <c r="L7736" s="2">
        <v>45605</v>
      </c>
      <c r="O7736" t="str">
        <f>IF(ecommerce_10000[[#This Row],[Platform]]="Souq","sq",ecommerce_10000[[#This Row],[Platform]])</f>
        <v>Amazon</v>
      </c>
      <c r="P7736" t="str">
        <f>IF(E7736="Souq","sq",IF(E7736="Jumia","Jum",E7736))</f>
        <v>Amazon</v>
      </c>
      <c r="Q7736">
        <f>VLOOKUP(ecommerce_10000[[#This Row],[City]],F:I,4,FALSE)</f>
        <v>99349.3</v>
      </c>
      <c r="R7736" s="1">
        <f>SUMIF(C:C,ecommerce_10000[[#This Row],[Category]],I:I)</f>
        <v>91504159.730000004</v>
      </c>
      <c r="S7736" s="1">
        <f>SUMIFS(I:I,C:C,C7736)</f>
        <v>91504159.730000004</v>
      </c>
      <c r="T7736" s="1" t="str">
        <f>INDEX(F:F,MATCH(ecommerce_10000[[#This Row],[TotalAmount]],I:I,0))</f>
        <v>Riyadh</v>
      </c>
    </row>
    <row r="7737" spans="1:20" x14ac:dyDescent="0.3">
      <c r="A7737" s="1" t="s">
        <v>7781</v>
      </c>
      <c r="B7737" s="1" t="s">
        <v>53</v>
      </c>
      <c r="C7737" s="1" t="s">
        <v>31</v>
      </c>
      <c r="D7737" s="1" t="s">
        <v>54</v>
      </c>
      <c r="E7737" s="1" t="s">
        <v>47</v>
      </c>
      <c r="F7737" s="1" t="s">
        <v>40</v>
      </c>
      <c r="G7737">
        <v>12341.59</v>
      </c>
      <c r="H7737">
        <v>2</v>
      </c>
      <c r="I7737">
        <v>24683.18</v>
      </c>
      <c r="J7737">
        <v>4.47</v>
      </c>
      <c r="K7737">
        <v>3035</v>
      </c>
      <c r="L7737" s="2">
        <v>45315</v>
      </c>
      <c r="O7737" t="str">
        <f>IF(ecommerce_10000[[#This Row],[Platform]]="Souq","sq",ecommerce_10000[[#This Row],[Platform]])</f>
        <v>Amazon</v>
      </c>
      <c r="P7737" t="str">
        <f>IF(E7737="Souq","sq",IF(E7737="Jumia","Jum",E7737))</f>
        <v>Amazon</v>
      </c>
      <c r="Q7737">
        <f>VLOOKUP(ecommerce_10000[[#This Row],[City]],F:I,4,FALSE)</f>
        <v>99349.3</v>
      </c>
      <c r="R7737" s="1">
        <f>SUMIF(C:C,ecommerce_10000[[#This Row],[Category]],I:I)</f>
        <v>57542997.559999913</v>
      </c>
      <c r="S7737" s="1">
        <f>SUMIFS(I:I,C:C,C7737)</f>
        <v>57542997.559999913</v>
      </c>
      <c r="T7737" s="1" t="str">
        <f>INDEX(F:F,MATCH(ecommerce_10000[[#This Row],[TotalAmount]],I:I,0))</f>
        <v>Riyadh</v>
      </c>
    </row>
    <row r="7738" spans="1:20" x14ac:dyDescent="0.3">
      <c r="A7738" s="1" t="s">
        <v>7782</v>
      </c>
      <c r="B7738" s="1" t="s">
        <v>13</v>
      </c>
      <c r="C7738" s="1" t="s">
        <v>14</v>
      </c>
      <c r="D7738" s="1" t="s">
        <v>15</v>
      </c>
      <c r="E7738" s="1" t="s">
        <v>16</v>
      </c>
      <c r="F7738" s="1" t="s">
        <v>23</v>
      </c>
      <c r="G7738">
        <v>12083.65</v>
      </c>
      <c r="H7738">
        <v>5</v>
      </c>
      <c r="I7738">
        <v>60418.25</v>
      </c>
      <c r="J7738">
        <v>2.15</v>
      </c>
      <c r="K7738">
        <v>4909</v>
      </c>
      <c r="L7738" s="2">
        <v>45332</v>
      </c>
      <c r="O7738" t="str">
        <f>IF(ecommerce_10000[[#This Row],[Platform]]="Souq","sq",ecommerce_10000[[#This Row],[Platform]])</f>
        <v>sq</v>
      </c>
      <c r="P7738" t="str">
        <f>IF(E7738="Souq","sq",IF(E7738="Jumia","Jum",E7738))</f>
        <v>sq</v>
      </c>
      <c r="Q7738">
        <f>VLOOKUP(ecommerce_10000[[#This Row],[City]],F:I,4,FALSE)</f>
        <v>13290.4</v>
      </c>
      <c r="R7738" s="1">
        <f>SUMIF(C:C,ecommerce_10000[[#This Row],[Category]],I:I)</f>
        <v>92327183.770000085</v>
      </c>
      <c r="S7738" s="1">
        <f>SUMIFS(I:I,C:C,C7738)</f>
        <v>92327183.770000085</v>
      </c>
      <c r="T7738" s="1" t="str">
        <f>INDEX(F:F,MATCH(ecommerce_10000[[#This Row],[TotalAmount]],I:I,0))</f>
        <v>Alexandria</v>
      </c>
    </row>
    <row r="7739" spans="1:20" x14ac:dyDescent="0.3">
      <c r="A7739" s="1" t="s">
        <v>7783</v>
      </c>
      <c r="B7739" s="1" t="s">
        <v>53</v>
      </c>
      <c r="C7739" s="1" t="s">
        <v>31</v>
      </c>
      <c r="D7739" s="1" t="s">
        <v>54</v>
      </c>
      <c r="E7739" s="1" t="s">
        <v>22</v>
      </c>
      <c r="F7739" s="1" t="s">
        <v>33</v>
      </c>
      <c r="G7739">
        <v>19819.939999999999</v>
      </c>
      <c r="H7739">
        <v>4</v>
      </c>
      <c r="I7739">
        <v>79279.759999999995</v>
      </c>
      <c r="J7739">
        <v>4.58</v>
      </c>
      <c r="K7739">
        <v>3981</v>
      </c>
      <c r="L7739" s="2">
        <v>45437</v>
      </c>
      <c r="O7739" t="str">
        <f>IF(ecommerce_10000[[#This Row],[Platform]]="Souq","sq",ecommerce_10000[[#This Row],[Platform]])</f>
        <v>Jumia</v>
      </c>
      <c r="P7739" t="str">
        <f>IF(E7739="Souq","sq",IF(E7739="Jumia","Jum",E7739))</f>
        <v>Jum</v>
      </c>
      <c r="Q7739">
        <f>VLOOKUP(ecommerce_10000[[#This Row],[City]],F:I,4,FALSE)</f>
        <v>3665.44</v>
      </c>
      <c r="R7739" s="1">
        <f>SUMIF(C:C,ecommerce_10000[[#This Row],[Category]],I:I)</f>
        <v>57542997.559999913</v>
      </c>
      <c r="S7739" s="1">
        <f>SUMIFS(I:I,C:C,C7739)</f>
        <v>57542997.559999913</v>
      </c>
      <c r="T7739" s="1" t="str">
        <f>INDEX(F:F,MATCH(ecommerce_10000[[#This Row],[TotalAmount]],I:I,0))</f>
        <v>Dubai</v>
      </c>
    </row>
    <row r="7740" spans="1:20" x14ac:dyDescent="0.3">
      <c r="A7740" s="1" t="s">
        <v>7784</v>
      </c>
      <c r="B7740" s="1" t="s">
        <v>38</v>
      </c>
      <c r="C7740" s="1" t="s">
        <v>20</v>
      </c>
      <c r="D7740" s="1" t="s">
        <v>39</v>
      </c>
      <c r="E7740" s="1" t="s">
        <v>16</v>
      </c>
      <c r="F7740" s="1" t="s">
        <v>62</v>
      </c>
      <c r="G7740">
        <v>19582.23</v>
      </c>
      <c r="H7740">
        <v>1</v>
      </c>
      <c r="I7740">
        <v>19582.23</v>
      </c>
      <c r="J7740">
        <v>2.39</v>
      </c>
      <c r="K7740">
        <v>1595</v>
      </c>
      <c r="L7740" s="2">
        <v>45629</v>
      </c>
      <c r="O7740" t="str">
        <f>IF(ecommerce_10000[[#This Row],[Platform]]="Souq","sq",ecommerce_10000[[#This Row],[Platform]])</f>
        <v>sq</v>
      </c>
      <c r="P7740" t="str">
        <f>IF(E7740="Souq","sq",IF(E7740="Jumia","Jum",E7740))</f>
        <v>sq</v>
      </c>
      <c r="Q7740">
        <f>VLOOKUP(ecommerce_10000[[#This Row],[City]],F:I,4,FALSE)</f>
        <v>27872.98</v>
      </c>
      <c r="R7740" s="1">
        <f>SUMIF(C:C,ecommerce_10000[[#This Row],[Category]],I:I)</f>
        <v>91504159.730000004</v>
      </c>
      <c r="S7740" s="1">
        <f>SUMIFS(I:I,C:C,C7740)</f>
        <v>91504159.730000004</v>
      </c>
      <c r="T7740" s="1" t="str">
        <f>INDEX(F:F,MATCH(ecommerce_10000[[#This Row],[TotalAmount]],I:I,0))</f>
        <v>Giza</v>
      </c>
    </row>
    <row r="7741" spans="1:20" x14ac:dyDescent="0.3">
      <c r="A7741" s="1" t="s">
        <v>7785</v>
      </c>
      <c r="B7741" s="1" t="s">
        <v>53</v>
      </c>
      <c r="C7741" s="1" t="s">
        <v>31</v>
      </c>
      <c r="D7741" s="1" t="s">
        <v>54</v>
      </c>
      <c r="E7741" s="1" t="s">
        <v>22</v>
      </c>
      <c r="F7741" s="1" t="s">
        <v>62</v>
      </c>
      <c r="G7741">
        <v>4702.42</v>
      </c>
      <c r="H7741">
        <v>5</v>
      </c>
      <c r="I7741">
        <v>23512.1</v>
      </c>
      <c r="J7741">
        <v>3.94</v>
      </c>
      <c r="K7741">
        <v>2173</v>
      </c>
      <c r="L7741" s="2">
        <v>45391</v>
      </c>
      <c r="O7741" t="str">
        <f>IF(ecommerce_10000[[#This Row],[Platform]]="Souq","sq",ecommerce_10000[[#This Row],[Platform]])</f>
        <v>Jumia</v>
      </c>
      <c r="P7741" t="str">
        <f>IF(E7741="Souq","sq",IF(E7741="Jumia","Jum",E7741))</f>
        <v>Jum</v>
      </c>
      <c r="Q7741">
        <f>VLOOKUP(ecommerce_10000[[#This Row],[City]],F:I,4,FALSE)</f>
        <v>27872.98</v>
      </c>
      <c r="R7741" s="1">
        <f>SUMIF(C:C,ecommerce_10000[[#This Row],[Category]],I:I)</f>
        <v>57542997.559999913</v>
      </c>
      <c r="S7741" s="1">
        <f>SUMIFS(I:I,C:C,C7741)</f>
        <v>57542997.559999913</v>
      </c>
      <c r="T7741" s="1" t="str">
        <f>INDEX(F:F,MATCH(ecommerce_10000[[#This Row],[TotalAmount]],I:I,0))</f>
        <v>Giza</v>
      </c>
    </row>
    <row r="7742" spans="1:20" x14ac:dyDescent="0.3">
      <c r="A7742" s="1" t="s">
        <v>7786</v>
      </c>
      <c r="B7742" s="1" t="s">
        <v>25</v>
      </c>
      <c r="C7742" s="1" t="s">
        <v>26</v>
      </c>
      <c r="D7742" s="1" t="s">
        <v>27</v>
      </c>
      <c r="E7742" s="1" t="s">
        <v>22</v>
      </c>
      <c r="F7742" s="1" t="s">
        <v>62</v>
      </c>
      <c r="G7742">
        <v>19400.490000000002</v>
      </c>
      <c r="H7742">
        <v>4</v>
      </c>
      <c r="I7742">
        <v>77601.960000000006</v>
      </c>
      <c r="J7742">
        <v>1.61</v>
      </c>
      <c r="K7742">
        <v>4426</v>
      </c>
      <c r="L7742" s="2">
        <v>45302</v>
      </c>
      <c r="O7742" t="str">
        <f>IF(ecommerce_10000[[#This Row],[Platform]]="Souq","sq",ecommerce_10000[[#This Row],[Platform]])</f>
        <v>Jumia</v>
      </c>
      <c r="P7742" t="str">
        <f>IF(E7742="Souq","sq",IF(E7742="Jumia","Jum",E7742))</f>
        <v>Jum</v>
      </c>
      <c r="Q7742">
        <f>VLOOKUP(ecommerce_10000[[#This Row],[City]],F:I,4,FALSE)</f>
        <v>27872.98</v>
      </c>
      <c r="R7742" s="1">
        <f>SUMIF(C:C,ecommerce_10000[[#This Row],[Category]],I:I)</f>
        <v>29200970.130000021</v>
      </c>
      <c r="S7742" s="1">
        <f>SUMIFS(I:I,C:C,C7742)</f>
        <v>29200970.130000021</v>
      </c>
      <c r="T7742" s="1" t="str">
        <f>INDEX(F:F,MATCH(ecommerce_10000[[#This Row],[TotalAmount]],I:I,0))</f>
        <v>Giza</v>
      </c>
    </row>
    <row r="7743" spans="1:20" x14ac:dyDescent="0.3">
      <c r="A7743" s="1" t="s">
        <v>7787</v>
      </c>
      <c r="B7743" s="1" t="s">
        <v>49</v>
      </c>
      <c r="C7743" s="1" t="s">
        <v>14</v>
      </c>
      <c r="D7743" s="1" t="s">
        <v>50</v>
      </c>
      <c r="E7743" s="1" t="s">
        <v>22</v>
      </c>
      <c r="F7743" s="1" t="s">
        <v>17</v>
      </c>
      <c r="G7743">
        <v>7834.05</v>
      </c>
      <c r="H7743">
        <v>4</v>
      </c>
      <c r="I7743">
        <v>31336.2</v>
      </c>
      <c r="J7743">
        <v>3.12</v>
      </c>
      <c r="K7743">
        <v>2050</v>
      </c>
      <c r="L7743" s="2">
        <v>45636</v>
      </c>
      <c r="O7743" t="str">
        <f>IF(ecommerce_10000[[#This Row],[Platform]]="Souq","sq",ecommerce_10000[[#This Row],[Platform]])</f>
        <v>Jumia</v>
      </c>
      <c r="P7743" t="str">
        <f>IF(E7743="Souq","sq",IF(E7743="Jumia","Jum",E7743))</f>
        <v>Jum</v>
      </c>
      <c r="Q7743">
        <f>VLOOKUP(ecommerce_10000[[#This Row],[City]],F:I,4,FALSE)</f>
        <v>16284.02</v>
      </c>
      <c r="R7743" s="1">
        <f>SUMIF(C:C,ecommerce_10000[[#This Row],[Category]],I:I)</f>
        <v>92327183.770000085</v>
      </c>
      <c r="S7743" s="1">
        <f>SUMIFS(I:I,C:C,C7743)</f>
        <v>92327183.770000085</v>
      </c>
      <c r="T7743" s="1" t="str">
        <f>INDEX(F:F,MATCH(ecommerce_10000[[#This Row],[TotalAmount]],I:I,0))</f>
        <v>Cairo</v>
      </c>
    </row>
    <row r="7744" spans="1:20" x14ac:dyDescent="0.3">
      <c r="A7744" s="1" t="s">
        <v>7788</v>
      </c>
      <c r="B7744" s="1" t="s">
        <v>25</v>
      </c>
      <c r="C7744" s="1" t="s">
        <v>26</v>
      </c>
      <c r="D7744" s="1" t="s">
        <v>27</v>
      </c>
      <c r="E7744" s="1" t="s">
        <v>16</v>
      </c>
      <c r="F7744" s="1" t="s">
        <v>33</v>
      </c>
      <c r="G7744">
        <v>4412.97</v>
      </c>
      <c r="H7744">
        <v>2</v>
      </c>
      <c r="I7744">
        <v>8825.94</v>
      </c>
      <c r="J7744">
        <v>4.29</v>
      </c>
      <c r="K7744">
        <v>2042</v>
      </c>
      <c r="L7744" s="2">
        <v>45588</v>
      </c>
      <c r="O7744" t="str">
        <f>IF(ecommerce_10000[[#This Row],[Platform]]="Souq","sq",ecommerce_10000[[#This Row],[Platform]])</f>
        <v>sq</v>
      </c>
      <c r="P7744" t="str">
        <f>IF(E7744="Souq","sq",IF(E7744="Jumia","Jum",E7744))</f>
        <v>sq</v>
      </c>
      <c r="Q7744">
        <f>VLOOKUP(ecommerce_10000[[#This Row],[City]],F:I,4,FALSE)</f>
        <v>3665.44</v>
      </c>
      <c r="R7744" s="1">
        <f>SUMIF(C:C,ecommerce_10000[[#This Row],[Category]],I:I)</f>
        <v>29200970.130000021</v>
      </c>
      <c r="S7744" s="1">
        <f>SUMIFS(I:I,C:C,C7744)</f>
        <v>29200970.130000021</v>
      </c>
      <c r="T7744" s="1" t="str">
        <f>INDEX(F:F,MATCH(ecommerce_10000[[#This Row],[TotalAmount]],I:I,0))</f>
        <v>Dubai</v>
      </c>
    </row>
    <row r="7745" spans="1:20" x14ac:dyDescent="0.3">
      <c r="A7745" s="1" t="s">
        <v>7789</v>
      </c>
      <c r="B7745" s="1" t="s">
        <v>35</v>
      </c>
      <c r="C7745" s="1" t="s">
        <v>14</v>
      </c>
      <c r="D7745" s="1" t="s">
        <v>36</v>
      </c>
      <c r="E7745" s="1" t="s">
        <v>22</v>
      </c>
      <c r="F7745" s="1" t="s">
        <v>33</v>
      </c>
      <c r="G7745">
        <v>3706.57</v>
      </c>
      <c r="H7745">
        <v>4</v>
      </c>
      <c r="I7745">
        <v>14826.28</v>
      </c>
      <c r="J7745">
        <v>3.38</v>
      </c>
      <c r="K7745">
        <v>241</v>
      </c>
      <c r="L7745" s="2">
        <v>45419</v>
      </c>
      <c r="O7745" t="str">
        <f>IF(ecommerce_10000[[#This Row],[Platform]]="Souq","sq",ecommerce_10000[[#This Row],[Platform]])</f>
        <v>Jumia</v>
      </c>
      <c r="P7745" t="str">
        <f>IF(E7745="Souq","sq",IF(E7745="Jumia","Jum",E7745))</f>
        <v>Jum</v>
      </c>
      <c r="Q7745">
        <f>VLOOKUP(ecommerce_10000[[#This Row],[City]],F:I,4,FALSE)</f>
        <v>3665.44</v>
      </c>
      <c r="R7745" s="1">
        <f>SUMIF(C:C,ecommerce_10000[[#This Row],[Category]],I:I)</f>
        <v>92327183.770000085</v>
      </c>
      <c r="S7745" s="1">
        <f>SUMIFS(I:I,C:C,C7745)</f>
        <v>92327183.770000085</v>
      </c>
      <c r="T7745" s="1" t="str">
        <f>INDEX(F:F,MATCH(ecommerce_10000[[#This Row],[TotalAmount]],I:I,0))</f>
        <v>Dubai</v>
      </c>
    </row>
    <row r="7746" spans="1:20" x14ac:dyDescent="0.3">
      <c r="A7746" s="1" t="s">
        <v>7790</v>
      </c>
      <c r="B7746" s="1" t="s">
        <v>65</v>
      </c>
      <c r="C7746" s="1" t="s">
        <v>20</v>
      </c>
      <c r="D7746" s="1" t="s">
        <v>66</v>
      </c>
      <c r="E7746" s="1" t="s">
        <v>47</v>
      </c>
      <c r="F7746" s="1" t="s">
        <v>23</v>
      </c>
      <c r="G7746">
        <v>5297.26</v>
      </c>
      <c r="H7746">
        <v>3</v>
      </c>
      <c r="I7746">
        <v>15891.78</v>
      </c>
      <c r="J7746">
        <v>1.81</v>
      </c>
      <c r="K7746">
        <v>4156</v>
      </c>
      <c r="L7746" s="2">
        <v>45351</v>
      </c>
      <c r="O7746" t="str">
        <f>IF(ecommerce_10000[[#This Row],[Platform]]="Souq","sq",ecommerce_10000[[#This Row],[Platform]])</f>
        <v>Amazon</v>
      </c>
      <c r="P7746" t="str">
        <f>IF(E7746="Souq","sq",IF(E7746="Jumia","Jum",E7746))</f>
        <v>Amazon</v>
      </c>
      <c r="Q7746">
        <f>VLOOKUP(ecommerce_10000[[#This Row],[City]],F:I,4,FALSE)</f>
        <v>13290.4</v>
      </c>
      <c r="R7746" s="1">
        <f>SUMIF(C:C,ecommerce_10000[[#This Row],[Category]],I:I)</f>
        <v>91504159.730000004</v>
      </c>
      <c r="S7746" s="1">
        <f>SUMIFS(I:I,C:C,C7746)</f>
        <v>91504159.730000004</v>
      </c>
      <c r="T7746" s="1" t="str">
        <f>INDEX(F:F,MATCH(ecommerce_10000[[#This Row],[TotalAmount]],I:I,0))</f>
        <v>Alexandria</v>
      </c>
    </row>
    <row r="7747" spans="1:20" x14ac:dyDescent="0.3">
      <c r="A7747" s="1" t="s">
        <v>7791</v>
      </c>
      <c r="B7747" s="1" t="s">
        <v>30</v>
      </c>
      <c r="C7747" s="1" t="s">
        <v>31</v>
      </c>
      <c r="D7747" s="1" t="s">
        <v>32</v>
      </c>
      <c r="E7747" s="1" t="s">
        <v>22</v>
      </c>
      <c r="F7747" s="1" t="s">
        <v>28</v>
      </c>
      <c r="G7747">
        <v>19678.21</v>
      </c>
      <c r="H7747">
        <v>4</v>
      </c>
      <c r="I7747">
        <v>78712.84</v>
      </c>
      <c r="J7747">
        <v>4.7300000000000004</v>
      </c>
      <c r="K7747">
        <v>3805</v>
      </c>
      <c r="L7747" s="2">
        <v>45499</v>
      </c>
      <c r="O7747" t="str">
        <f>IF(ecommerce_10000[[#This Row],[Platform]]="Souq","sq",ecommerce_10000[[#This Row],[Platform]])</f>
        <v>Jumia</v>
      </c>
      <c r="P7747" t="str">
        <f>IF(E7747="Souq","sq",IF(E7747="Jumia","Jum",E7747))</f>
        <v>Jum</v>
      </c>
      <c r="Q7747">
        <f>VLOOKUP(ecommerce_10000[[#This Row],[City]],F:I,4,FALSE)</f>
        <v>26648.76</v>
      </c>
      <c r="R7747" s="1">
        <f>SUMIF(C:C,ecommerce_10000[[#This Row],[Category]],I:I)</f>
        <v>57542997.559999913</v>
      </c>
      <c r="S7747" s="1">
        <f>SUMIFS(I:I,C:C,C7747)</f>
        <v>57542997.559999913</v>
      </c>
      <c r="T7747" s="1" t="str">
        <f>INDEX(F:F,MATCH(ecommerce_10000[[#This Row],[TotalAmount]],I:I,0))</f>
        <v>Casablanca</v>
      </c>
    </row>
    <row r="7748" spans="1:20" x14ac:dyDescent="0.3">
      <c r="A7748" s="1" t="s">
        <v>7792</v>
      </c>
      <c r="B7748" s="1" t="s">
        <v>35</v>
      </c>
      <c r="C7748" s="1" t="s">
        <v>14</v>
      </c>
      <c r="D7748" s="1" t="s">
        <v>36</v>
      </c>
      <c r="E7748" s="1" t="s">
        <v>47</v>
      </c>
      <c r="F7748" s="1" t="s">
        <v>28</v>
      </c>
      <c r="G7748">
        <v>11830.96</v>
      </c>
      <c r="H7748">
        <v>2</v>
      </c>
      <c r="I7748">
        <v>23661.919999999998</v>
      </c>
      <c r="J7748">
        <v>2.2400000000000002</v>
      </c>
      <c r="K7748">
        <v>1482</v>
      </c>
      <c r="L7748" s="2">
        <v>45646</v>
      </c>
      <c r="O7748" t="str">
        <f>IF(ecommerce_10000[[#This Row],[Platform]]="Souq","sq",ecommerce_10000[[#This Row],[Platform]])</f>
        <v>Amazon</v>
      </c>
      <c r="P7748" t="str">
        <f>IF(E7748="Souq","sq",IF(E7748="Jumia","Jum",E7748))</f>
        <v>Amazon</v>
      </c>
      <c r="Q7748">
        <f>VLOOKUP(ecommerce_10000[[#This Row],[City]],F:I,4,FALSE)</f>
        <v>26648.76</v>
      </c>
      <c r="R7748" s="1">
        <f>SUMIF(C:C,ecommerce_10000[[#This Row],[Category]],I:I)</f>
        <v>92327183.770000085</v>
      </c>
      <c r="S7748" s="1">
        <f>SUMIFS(I:I,C:C,C7748)</f>
        <v>92327183.770000085</v>
      </c>
      <c r="T7748" s="1" t="str">
        <f>INDEX(F:F,MATCH(ecommerce_10000[[#This Row],[TotalAmount]],I:I,0))</f>
        <v>Casablanca</v>
      </c>
    </row>
    <row r="7749" spans="1:20" x14ac:dyDescent="0.3">
      <c r="A7749" s="1" t="s">
        <v>7793</v>
      </c>
      <c r="B7749" s="1" t="s">
        <v>49</v>
      </c>
      <c r="C7749" s="1" t="s">
        <v>14</v>
      </c>
      <c r="D7749" s="1" t="s">
        <v>50</v>
      </c>
      <c r="E7749" s="1" t="s">
        <v>47</v>
      </c>
      <c r="F7749" s="1" t="s">
        <v>23</v>
      </c>
      <c r="G7749">
        <v>15159.41</v>
      </c>
      <c r="H7749">
        <v>5</v>
      </c>
      <c r="I7749">
        <v>75797.05</v>
      </c>
      <c r="J7749">
        <v>2.87</v>
      </c>
      <c r="K7749">
        <v>3897</v>
      </c>
      <c r="L7749" s="2">
        <v>45393</v>
      </c>
      <c r="O7749" t="str">
        <f>IF(ecommerce_10000[[#This Row],[Platform]]="Souq","sq",ecommerce_10000[[#This Row],[Platform]])</f>
        <v>Amazon</v>
      </c>
      <c r="P7749" t="str">
        <f>IF(E7749="Souq","sq",IF(E7749="Jumia","Jum",E7749))</f>
        <v>Amazon</v>
      </c>
      <c r="Q7749">
        <f>VLOOKUP(ecommerce_10000[[#This Row],[City]],F:I,4,FALSE)</f>
        <v>13290.4</v>
      </c>
      <c r="R7749" s="1">
        <f>SUMIF(C:C,ecommerce_10000[[#This Row],[Category]],I:I)</f>
        <v>92327183.770000085</v>
      </c>
      <c r="S7749" s="1">
        <f>SUMIFS(I:I,C:C,C7749)</f>
        <v>92327183.770000085</v>
      </c>
      <c r="T7749" s="1" t="str">
        <f>INDEX(F:F,MATCH(ecommerce_10000[[#This Row],[TotalAmount]],I:I,0))</f>
        <v>Alexandria</v>
      </c>
    </row>
    <row r="7750" spans="1:20" x14ac:dyDescent="0.3">
      <c r="A7750" s="1" t="s">
        <v>7794</v>
      </c>
      <c r="B7750" s="1" t="s">
        <v>30</v>
      </c>
      <c r="C7750" s="1" t="s">
        <v>31</v>
      </c>
      <c r="D7750" s="1" t="s">
        <v>32</v>
      </c>
      <c r="E7750" s="1" t="s">
        <v>16</v>
      </c>
      <c r="F7750" s="1" t="s">
        <v>17</v>
      </c>
      <c r="G7750">
        <v>12659.98</v>
      </c>
      <c r="H7750">
        <v>2</v>
      </c>
      <c r="I7750">
        <v>25319.96</v>
      </c>
      <c r="J7750">
        <v>4.46</v>
      </c>
      <c r="K7750">
        <v>4590</v>
      </c>
      <c r="L7750" s="2">
        <v>45503</v>
      </c>
      <c r="O7750" t="str">
        <f>IF(ecommerce_10000[[#This Row],[Platform]]="Souq","sq",ecommerce_10000[[#This Row],[Platform]])</f>
        <v>sq</v>
      </c>
      <c r="P7750" t="str">
        <f>IF(E7750="Souq","sq",IF(E7750="Jumia","Jum",E7750))</f>
        <v>sq</v>
      </c>
      <c r="Q7750">
        <f>VLOOKUP(ecommerce_10000[[#This Row],[City]],F:I,4,FALSE)</f>
        <v>16284.02</v>
      </c>
      <c r="R7750" s="1">
        <f>SUMIF(C:C,ecommerce_10000[[#This Row],[Category]],I:I)</f>
        <v>57542997.559999913</v>
      </c>
      <c r="S7750" s="1">
        <f>SUMIFS(I:I,C:C,C7750)</f>
        <v>57542997.559999913</v>
      </c>
      <c r="T7750" s="1" t="str">
        <f>INDEX(F:F,MATCH(ecommerce_10000[[#This Row],[TotalAmount]],I:I,0))</f>
        <v>Cairo</v>
      </c>
    </row>
    <row r="7751" spans="1:20" x14ac:dyDescent="0.3">
      <c r="A7751" s="1" t="s">
        <v>7795</v>
      </c>
      <c r="B7751" s="1" t="s">
        <v>25</v>
      </c>
      <c r="C7751" s="1" t="s">
        <v>26</v>
      </c>
      <c r="D7751" s="1" t="s">
        <v>27</v>
      </c>
      <c r="E7751" s="1" t="s">
        <v>16</v>
      </c>
      <c r="F7751" s="1" t="s">
        <v>23</v>
      </c>
      <c r="G7751">
        <v>6087.79</v>
      </c>
      <c r="H7751">
        <v>1</v>
      </c>
      <c r="I7751">
        <v>6087.79</v>
      </c>
      <c r="J7751">
        <v>1.48</v>
      </c>
      <c r="K7751">
        <v>779</v>
      </c>
      <c r="L7751" s="2">
        <v>45302</v>
      </c>
      <c r="O7751" t="str">
        <f>IF(ecommerce_10000[[#This Row],[Platform]]="Souq","sq",ecommerce_10000[[#This Row],[Platform]])</f>
        <v>sq</v>
      </c>
      <c r="P7751" t="str">
        <f>IF(E7751="Souq","sq",IF(E7751="Jumia","Jum",E7751))</f>
        <v>sq</v>
      </c>
      <c r="Q7751">
        <f>VLOOKUP(ecommerce_10000[[#This Row],[City]],F:I,4,FALSE)</f>
        <v>13290.4</v>
      </c>
      <c r="R7751" s="1">
        <f>SUMIF(C:C,ecommerce_10000[[#This Row],[Category]],I:I)</f>
        <v>29200970.130000021</v>
      </c>
      <c r="S7751" s="1">
        <f>SUMIFS(I:I,C:C,C7751)</f>
        <v>29200970.130000021</v>
      </c>
      <c r="T7751" s="1" t="str">
        <f>INDEX(F:F,MATCH(ecommerce_10000[[#This Row],[TotalAmount]],I:I,0))</f>
        <v>Alexandria</v>
      </c>
    </row>
    <row r="7752" spans="1:20" x14ac:dyDescent="0.3">
      <c r="A7752" s="1" t="s">
        <v>7796</v>
      </c>
      <c r="B7752" s="1" t="s">
        <v>25</v>
      </c>
      <c r="C7752" s="1" t="s">
        <v>26</v>
      </c>
      <c r="D7752" s="1" t="s">
        <v>27</v>
      </c>
      <c r="E7752" s="1" t="s">
        <v>16</v>
      </c>
      <c r="F7752" s="1" t="s">
        <v>28</v>
      </c>
      <c r="G7752">
        <v>11523.59</v>
      </c>
      <c r="H7752">
        <v>2</v>
      </c>
      <c r="I7752">
        <v>23047.18</v>
      </c>
      <c r="J7752">
        <v>1.63</v>
      </c>
      <c r="K7752">
        <v>4921</v>
      </c>
      <c r="L7752" s="2">
        <v>45570</v>
      </c>
      <c r="O7752" t="str">
        <f>IF(ecommerce_10000[[#This Row],[Platform]]="Souq","sq",ecommerce_10000[[#This Row],[Platform]])</f>
        <v>sq</v>
      </c>
      <c r="P7752" t="str">
        <f>IF(E7752="Souq","sq",IF(E7752="Jumia","Jum",E7752))</f>
        <v>sq</v>
      </c>
      <c r="Q7752">
        <f>VLOOKUP(ecommerce_10000[[#This Row],[City]],F:I,4,FALSE)</f>
        <v>26648.76</v>
      </c>
      <c r="R7752" s="1">
        <f>SUMIF(C:C,ecommerce_10000[[#This Row],[Category]],I:I)</f>
        <v>29200970.130000021</v>
      </c>
      <c r="S7752" s="1">
        <f>SUMIFS(I:I,C:C,C7752)</f>
        <v>29200970.130000021</v>
      </c>
      <c r="T7752" s="1" t="str">
        <f>INDEX(F:F,MATCH(ecommerce_10000[[#This Row],[TotalAmount]],I:I,0))</f>
        <v>Casablanca</v>
      </c>
    </row>
    <row r="7753" spans="1:20" x14ac:dyDescent="0.3">
      <c r="A7753" s="1" t="s">
        <v>7797</v>
      </c>
      <c r="B7753" s="1" t="s">
        <v>19</v>
      </c>
      <c r="C7753" s="1" t="s">
        <v>20</v>
      </c>
      <c r="D7753" s="1" t="s">
        <v>21</v>
      </c>
      <c r="E7753" s="1" t="s">
        <v>16</v>
      </c>
      <c r="F7753" s="1" t="s">
        <v>33</v>
      </c>
      <c r="G7753">
        <v>17420.3</v>
      </c>
      <c r="H7753">
        <v>5</v>
      </c>
      <c r="I7753">
        <v>87101.5</v>
      </c>
      <c r="J7753">
        <v>4.82</v>
      </c>
      <c r="K7753">
        <v>1850</v>
      </c>
      <c r="L7753" s="2">
        <v>45308</v>
      </c>
      <c r="O7753" t="str">
        <f>IF(ecommerce_10000[[#This Row],[Platform]]="Souq","sq",ecommerce_10000[[#This Row],[Platform]])</f>
        <v>sq</v>
      </c>
      <c r="P7753" t="str">
        <f>IF(E7753="Souq","sq",IF(E7753="Jumia","Jum",E7753))</f>
        <v>sq</v>
      </c>
      <c r="Q7753">
        <f>VLOOKUP(ecommerce_10000[[#This Row],[City]],F:I,4,FALSE)</f>
        <v>3665.44</v>
      </c>
      <c r="R7753" s="1">
        <f>SUMIF(C:C,ecommerce_10000[[#This Row],[Category]],I:I)</f>
        <v>91504159.730000004</v>
      </c>
      <c r="S7753" s="1">
        <f>SUMIFS(I:I,C:C,C7753)</f>
        <v>91504159.730000004</v>
      </c>
      <c r="T7753" s="1" t="str">
        <f>INDEX(F:F,MATCH(ecommerce_10000[[#This Row],[TotalAmount]],I:I,0))</f>
        <v>Dubai</v>
      </c>
    </row>
    <row r="7754" spans="1:20" x14ac:dyDescent="0.3">
      <c r="A7754" s="1" t="s">
        <v>7798</v>
      </c>
      <c r="B7754" s="1" t="s">
        <v>49</v>
      </c>
      <c r="C7754" s="1" t="s">
        <v>14</v>
      </c>
      <c r="D7754" s="1" t="s">
        <v>50</v>
      </c>
      <c r="E7754" s="1" t="s">
        <v>16</v>
      </c>
      <c r="F7754" s="1" t="s">
        <v>28</v>
      </c>
      <c r="G7754">
        <v>17607.16</v>
      </c>
      <c r="H7754">
        <v>4</v>
      </c>
      <c r="I7754">
        <v>70428.639999999999</v>
      </c>
      <c r="J7754">
        <v>2.1800000000000002</v>
      </c>
      <c r="K7754">
        <v>4542</v>
      </c>
      <c r="L7754" s="2">
        <v>45605</v>
      </c>
      <c r="O7754" t="str">
        <f>IF(ecommerce_10000[[#This Row],[Platform]]="Souq","sq",ecommerce_10000[[#This Row],[Platform]])</f>
        <v>sq</v>
      </c>
      <c r="P7754" t="str">
        <f>IF(E7754="Souq","sq",IF(E7754="Jumia","Jum",E7754))</f>
        <v>sq</v>
      </c>
      <c r="Q7754">
        <f>VLOOKUP(ecommerce_10000[[#This Row],[City]],F:I,4,FALSE)</f>
        <v>26648.76</v>
      </c>
      <c r="R7754" s="1">
        <f>SUMIF(C:C,ecommerce_10000[[#This Row],[Category]],I:I)</f>
        <v>92327183.770000085</v>
      </c>
      <c r="S7754" s="1">
        <f>SUMIFS(I:I,C:C,C7754)</f>
        <v>92327183.770000085</v>
      </c>
      <c r="T7754" s="1" t="str">
        <f>INDEX(F:F,MATCH(ecommerce_10000[[#This Row],[TotalAmount]],I:I,0))</f>
        <v>Casablanca</v>
      </c>
    </row>
    <row r="7755" spans="1:20" x14ac:dyDescent="0.3">
      <c r="A7755" s="1" t="s">
        <v>7799</v>
      </c>
      <c r="B7755" s="1" t="s">
        <v>13</v>
      </c>
      <c r="C7755" s="1" t="s">
        <v>14</v>
      </c>
      <c r="D7755" s="1" t="s">
        <v>15</v>
      </c>
      <c r="E7755" s="1" t="s">
        <v>47</v>
      </c>
      <c r="F7755" s="1" t="s">
        <v>17</v>
      </c>
      <c r="G7755">
        <v>3234.28</v>
      </c>
      <c r="H7755">
        <v>2</v>
      </c>
      <c r="I7755">
        <v>6468.56</v>
      </c>
      <c r="J7755">
        <v>3.03</v>
      </c>
      <c r="K7755">
        <v>4663</v>
      </c>
      <c r="L7755" s="2">
        <v>45371</v>
      </c>
      <c r="O7755" t="str">
        <f>IF(ecommerce_10000[[#This Row],[Platform]]="Souq","sq",ecommerce_10000[[#This Row],[Platform]])</f>
        <v>Amazon</v>
      </c>
      <c r="P7755" t="str">
        <f>IF(E7755="Souq","sq",IF(E7755="Jumia","Jum",E7755))</f>
        <v>Amazon</v>
      </c>
      <c r="Q7755">
        <f>VLOOKUP(ecommerce_10000[[#This Row],[City]],F:I,4,FALSE)</f>
        <v>16284.02</v>
      </c>
      <c r="R7755" s="1">
        <f>SUMIF(C:C,ecommerce_10000[[#This Row],[Category]],I:I)</f>
        <v>92327183.770000085</v>
      </c>
      <c r="S7755" s="1">
        <f>SUMIFS(I:I,C:C,C7755)</f>
        <v>92327183.770000085</v>
      </c>
      <c r="T7755" s="1" t="str">
        <f>INDEX(F:F,MATCH(ecommerce_10000[[#This Row],[TotalAmount]],I:I,0))</f>
        <v>Cairo</v>
      </c>
    </row>
    <row r="7756" spans="1:20" x14ac:dyDescent="0.3">
      <c r="A7756" s="1" t="s">
        <v>7800</v>
      </c>
      <c r="B7756" s="1" t="s">
        <v>25</v>
      </c>
      <c r="C7756" s="1" t="s">
        <v>26</v>
      </c>
      <c r="D7756" s="1" t="s">
        <v>27</v>
      </c>
      <c r="E7756" s="1" t="s">
        <v>47</v>
      </c>
      <c r="F7756" s="1" t="s">
        <v>40</v>
      </c>
      <c r="G7756">
        <v>1564.35</v>
      </c>
      <c r="H7756">
        <v>3</v>
      </c>
      <c r="I7756">
        <v>4693.05</v>
      </c>
      <c r="J7756">
        <v>3.5</v>
      </c>
      <c r="K7756">
        <v>4013</v>
      </c>
      <c r="L7756" s="2">
        <v>45426</v>
      </c>
      <c r="O7756" t="str">
        <f>IF(ecommerce_10000[[#This Row],[Platform]]="Souq","sq",ecommerce_10000[[#This Row],[Platform]])</f>
        <v>Amazon</v>
      </c>
      <c r="P7756" t="str">
        <f>IF(E7756="Souq","sq",IF(E7756="Jumia","Jum",E7756))</f>
        <v>Amazon</v>
      </c>
      <c r="Q7756">
        <f>VLOOKUP(ecommerce_10000[[#This Row],[City]],F:I,4,FALSE)</f>
        <v>99349.3</v>
      </c>
      <c r="R7756" s="1">
        <f>SUMIF(C:C,ecommerce_10000[[#This Row],[Category]],I:I)</f>
        <v>29200970.130000021</v>
      </c>
      <c r="S7756" s="1">
        <f>SUMIFS(I:I,C:C,C7756)</f>
        <v>29200970.130000021</v>
      </c>
      <c r="T7756" s="1" t="str">
        <f>INDEX(F:F,MATCH(ecommerce_10000[[#This Row],[TotalAmount]],I:I,0))</f>
        <v>Riyadh</v>
      </c>
    </row>
    <row r="7757" spans="1:20" x14ac:dyDescent="0.3">
      <c r="A7757" s="1" t="s">
        <v>7801</v>
      </c>
      <c r="B7757" s="1" t="s">
        <v>38</v>
      </c>
      <c r="C7757" s="1" t="s">
        <v>20</v>
      </c>
      <c r="D7757" s="1" t="s">
        <v>39</v>
      </c>
      <c r="E7757" s="1" t="s">
        <v>47</v>
      </c>
      <c r="F7757" s="1" t="s">
        <v>28</v>
      </c>
      <c r="G7757">
        <v>10750.17</v>
      </c>
      <c r="H7757">
        <v>4</v>
      </c>
      <c r="I7757">
        <v>43000.68</v>
      </c>
      <c r="J7757">
        <v>3.03</v>
      </c>
      <c r="K7757">
        <v>219</v>
      </c>
      <c r="L7757" s="2">
        <v>45590</v>
      </c>
      <c r="O7757" t="str">
        <f>IF(ecommerce_10000[[#This Row],[Platform]]="Souq","sq",ecommerce_10000[[#This Row],[Platform]])</f>
        <v>Amazon</v>
      </c>
      <c r="P7757" t="str">
        <f>IF(E7757="Souq","sq",IF(E7757="Jumia","Jum",E7757))</f>
        <v>Amazon</v>
      </c>
      <c r="Q7757">
        <f>VLOOKUP(ecommerce_10000[[#This Row],[City]],F:I,4,FALSE)</f>
        <v>26648.76</v>
      </c>
      <c r="R7757" s="1">
        <f>SUMIF(C:C,ecommerce_10000[[#This Row],[Category]],I:I)</f>
        <v>91504159.730000004</v>
      </c>
      <c r="S7757" s="1">
        <f>SUMIFS(I:I,C:C,C7757)</f>
        <v>91504159.730000004</v>
      </c>
      <c r="T7757" s="1" t="str">
        <f>INDEX(F:F,MATCH(ecommerce_10000[[#This Row],[TotalAmount]],I:I,0))</f>
        <v>Casablanca</v>
      </c>
    </row>
    <row r="7758" spans="1:20" x14ac:dyDescent="0.3">
      <c r="A7758" s="1" t="s">
        <v>7802</v>
      </c>
      <c r="B7758" s="1" t="s">
        <v>49</v>
      </c>
      <c r="C7758" s="1" t="s">
        <v>14</v>
      </c>
      <c r="D7758" s="1" t="s">
        <v>50</v>
      </c>
      <c r="E7758" s="1" t="s">
        <v>22</v>
      </c>
      <c r="F7758" s="1" t="s">
        <v>17</v>
      </c>
      <c r="G7758">
        <v>6308.68</v>
      </c>
      <c r="H7758">
        <v>4</v>
      </c>
      <c r="I7758">
        <v>25234.720000000001</v>
      </c>
      <c r="J7758">
        <v>2.11</v>
      </c>
      <c r="K7758">
        <v>344</v>
      </c>
      <c r="L7758" s="2">
        <v>45486</v>
      </c>
      <c r="O7758" t="str">
        <f>IF(ecommerce_10000[[#This Row],[Platform]]="Souq","sq",ecommerce_10000[[#This Row],[Platform]])</f>
        <v>Jumia</v>
      </c>
      <c r="P7758" t="str">
        <f>IF(E7758="Souq","sq",IF(E7758="Jumia","Jum",E7758))</f>
        <v>Jum</v>
      </c>
      <c r="Q7758">
        <f>VLOOKUP(ecommerce_10000[[#This Row],[City]],F:I,4,FALSE)</f>
        <v>16284.02</v>
      </c>
      <c r="R7758" s="1">
        <f>SUMIF(C:C,ecommerce_10000[[#This Row],[Category]],I:I)</f>
        <v>92327183.770000085</v>
      </c>
      <c r="S7758" s="1">
        <f>SUMIFS(I:I,C:C,C7758)</f>
        <v>92327183.770000085</v>
      </c>
      <c r="T7758" s="1" t="str">
        <f>INDEX(F:F,MATCH(ecommerce_10000[[#This Row],[TotalAmount]],I:I,0))</f>
        <v>Cairo</v>
      </c>
    </row>
    <row r="7759" spans="1:20" x14ac:dyDescent="0.3">
      <c r="A7759" s="1" t="s">
        <v>7803</v>
      </c>
      <c r="B7759" s="1" t="s">
        <v>19</v>
      </c>
      <c r="C7759" s="1" t="s">
        <v>20</v>
      </c>
      <c r="D7759" s="1" t="s">
        <v>21</v>
      </c>
      <c r="E7759" s="1" t="s">
        <v>16</v>
      </c>
      <c r="F7759" s="1" t="s">
        <v>23</v>
      </c>
      <c r="G7759">
        <v>18250.96</v>
      </c>
      <c r="H7759">
        <v>5</v>
      </c>
      <c r="I7759">
        <v>91254.8</v>
      </c>
      <c r="J7759">
        <v>1.55</v>
      </c>
      <c r="K7759">
        <v>3940</v>
      </c>
      <c r="L7759" s="2">
        <v>45456</v>
      </c>
      <c r="O7759" t="str">
        <f>IF(ecommerce_10000[[#This Row],[Platform]]="Souq","sq",ecommerce_10000[[#This Row],[Platform]])</f>
        <v>sq</v>
      </c>
      <c r="P7759" t="str">
        <f>IF(E7759="Souq","sq",IF(E7759="Jumia","Jum",E7759))</f>
        <v>sq</v>
      </c>
      <c r="Q7759">
        <f>VLOOKUP(ecommerce_10000[[#This Row],[City]],F:I,4,FALSE)</f>
        <v>13290.4</v>
      </c>
      <c r="R7759" s="1">
        <f>SUMIF(C:C,ecommerce_10000[[#This Row],[Category]],I:I)</f>
        <v>91504159.730000004</v>
      </c>
      <c r="S7759" s="1">
        <f>SUMIFS(I:I,C:C,C7759)</f>
        <v>91504159.730000004</v>
      </c>
      <c r="T7759" s="1" t="str">
        <f>INDEX(F:F,MATCH(ecommerce_10000[[#This Row],[TotalAmount]],I:I,0))</f>
        <v>Alexandria</v>
      </c>
    </row>
    <row r="7760" spans="1:20" x14ac:dyDescent="0.3">
      <c r="A7760" s="1" t="s">
        <v>7804</v>
      </c>
      <c r="B7760" s="1" t="s">
        <v>19</v>
      </c>
      <c r="C7760" s="1" t="s">
        <v>20</v>
      </c>
      <c r="D7760" s="1" t="s">
        <v>21</v>
      </c>
      <c r="E7760" s="1" t="s">
        <v>47</v>
      </c>
      <c r="F7760" s="1" t="s">
        <v>62</v>
      </c>
      <c r="G7760">
        <v>3008</v>
      </c>
      <c r="H7760">
        <v>3</v>
      </c>
      <c r="I7760">
        <v>9024</v>
      </c>
      <c r="J7760">
        <v>4.9400000000000004</v>
      </c>
      <c r="K7760">
        <v>1668</v>
      </c>
      <c r="L7760" s="2">
        <v>45565</v>
      </c>
      <c r="O7760" t="str">
        <f>IF(ecommerce_10000[[#This Row],[Platform]]="Souq","sq",ecommerce_10000[[#This Row],[Platform]])</f>
        <v>Amazon</v>
      </c>
      <c r="P7760" t="str">
        <f>IF(E7760="Souq","sq",IF(E7760="Jumia","Jum",E7760))</f>
        <v>Amazon</v>
      </c>
      <c r="Q7760">
        <f>VLOOKUP(ecommerce_10000[[#This Row],[City]],F:I,4,FALSE)</f>
        <v>27872.98</v>
      </c>
      <c r="R7760" s="1">
        <f>SUMIF(C:C,ecommerce_10000[[#This Row],[Category]],I:I)</f>
        <v>91504159.730000004</v>
      </c>
      <c r="S7760" s="1">
        <f>SUMIFS(I:I,C:C,C7760)</f>
        <v>91504159.730000004</v>
      </c>
      <c r="T7760" s="1" t="str">
        <f>INDEX(F:F,MATCH(ecommerce_10000[[#This Row],[TotalAmount]],I:I,0))</f>
        <v>Giza</v>
      </c>
    </row>
    <row r="7761" spans="1:20" x14ac:dyDescent="0.3">
      <c r="A7761" s="1" t="s">
        <v>7805</v>
      </c>
      <c r="B7761" s="1" t="s">
        <v>25</v>
      </c>
      <c r="C7761" s="1" t="s">
        <v>26</v>
      </c>
      <c r="D7761" s="1" t="s">
        <v>27</v>
      </c>
      <c r="E7761" s="1" t="s">
        <v>22</v>
      </c>
      <c r="F7761" s="1" t="s">
        <v>17</v>
      </c>
      <c r="G7761">
        <v>2919.79</v>
      </c>
      <c r="H7761">
        <v>2</v>
      </c>
      <c r="I7761">
        <v>5839.58</v>
      </c>
      <c r="J7761">
        <v>3.9</v>
      </c>
      <c r="K7761">
        <v>3173</v>
      </c>
      <c r="L7761" s="2">
        <v>45536</v>
      </c>
      <c r="O7761" t="str">
        <f>IF(ecommerce_10000[[#This Row],[Platform]]="Souq","sq",ecommerce_10000[[#This Row],[Platform]])</f>
        <v>Jumia</v>
      </c>
      <c r="P7761" t="str">
        <f>IF(E7761="Souq","sq",IF(E7761="Jumia","Jum",E7761))</f>
        <v>Jum</v>
      </c>
      <c r="Q7761">
        <f>VLOOKUP(ecommerce_10000[[#This Row],[City]],F:I,4,FALSE)</f>
        <v>16284.02</v>
      </c>
      <c r="R7761" s="1">
        <f>SUMIF(C:C,ecommerce_10000[[#This Row],[Category]],I:I)</f>
        <v>29200970.130000021</v>
      </c>
      <c r="S7761" s="1">
        <f>SUMIFS(I:I,C:C,C7761)</f>
        <v>29200970.130000021</v>
      </c>
      <c r="T7761" s="1" t="str">
        <f>INDEX(F:F,MATCH(ecommerce_10000[[#This Row],[TotalAmount]],I:I,0))</f>
        <v>Cairo</v>
      </c>
    </row>
    <row r="7762" spans="1:20" x14ac:dyDescent="0.3">
      <c r="A7762" s="1" t="s">
        <v>7806</v>
      </c>
      <c r="B7762" s="1" t="s">
        <v>49</v>
      </c>
      <c r="C7762" s="1" t="s">
        <v>14</v>
      </c>
      <c r="D7762" s="1" t="s">
        <v>50</v>
      </c>
      <c r="E7762" s="1" t="s">
        <v>16</v>
      </c>
      <c r="F7762" s="1" t="s">
        <v>28</v>
      </c>
      <c r="G7762">
        <v>19905.060000000001</v>
      </c>
      <c r="H7762">
        <v>5</v>
      </c>
      <c r="I7762">
        <v>99525.3</v>
      </c>
      <c r="J7762">
        <v>2.99</v>
      </c>
      <c r="K7762">
        <v>3677</v>
      </c>
      <c r="L7762" s="2">
        <v>45548</v>
      </c>
      <c r="O7762" t="str">
        <f>IF(ecommerce_10000[[#This Row],[Platform]]="Souq","sq",ecommerce_10000[[#This Row],[Platform]])</f>
        <v>sq</v>
      </c>
      <c r="P7762" t="str">
        <f>IF(E7762="Souq","sq",IF(E7762="Jumia","Jum",E7762))</f>
        <v>sq</v>
      </c>
      <c r="Q7762">
        <f>VLOOKUP(ecommerce_10000[[#This Row],[City]],F:I,4,FALSE)</f>
        <v>26648.76</v>
      </c>
      <c r="R7762" s="1">
        <f>SUMIF(C:C,ecommerce_10000[[#This Row],[Category]],I:I)</f>
        <v>92327183.770000085</v>
      </c>
      <c r="S7762" s="1">
        <f>SUMIFS(I:I,C:C,C7762)</f>
        <v>92327183.770000085</v>
      </c>
      <c r="T7762" s="1" t="str">
        <f>INDEX(F:F,MATCH(ecommerce_10000[[#This Row],[TotalAmount]],I:I,0))</f>
        <v>Casablanca</v>
      </c>
    </row>
    <row r="7763" spans="1:20" x14ac:dyDescent="0.3">
      <c r="A7763" s="1" t="s">
        <v>7807</v>
      </c>
      <c r="B7763" s="1" t="s">
        <v>65</v>
      </c>
      <c r="C7763" s="1" t="s">
        <v>20</v>
      </c>
      <c r="D7763" s="1" t="s">
        <v>66</v>
      </c>
      <c r="E7763" s="1" t="s">
        <v>47</v>
      </c>
      <c r="F7763" s="1" t="s">
        <v>17</v>
      </c>
      <c r="G7763">
        <v>15385.74</v>
      </c>
      <c r="H7763">
        <v>5</v>
      </c>
      <c r="I7763">
        <v>76928.7</v>
      </c>
      <c r="J7763">
        <v>2.67</v>
      </c>
      <c r="K7763">
        <v>4754</v>
      </c>
      <c r="L7763" s="2">
        <v>45386</v>
      </c>
      <c r="O7763" t="str">
        <f>IF(ecommerce_10000[[#This Row],[Platform]]="Souq","sq",ecommerce_10000[[#This Row],[Platform]])</f>
        <v>Amazon</v>
      </c>
      <c r="P7763" t="str">
        <f>IF(E7763="Souq","sq",IF(E7763="Jumia","Jum",E7763))</f>
        <v>Amazon</v>
      </c>
      <c r="Q7763">
        <f>VLOOKUP(ecommerce_10000[[#This Row],[City]],F:I,4,FALSE)</f>
        <v>16284.02</v>
      </c>
      <c r="R7763" s="1">
        <f>SUMIF(C:C,ecommerce_10000[[#This Row],[Category]],I:I)</f>
        <v>91504159.730000004</v>
      </c>
      <c r="S7763" s="1">
        <f>SUMIFS(I:I,C:C,C7763)</f>
        <v>91504159.730000004</v>
      </c>
      <c r="T7763" s="1" t="str">
        <f>INDEX(F:F,MATCH(ecommerce_10000[[#This Row],[TotalAmount]],I:I,0))</f>
        <v>Cairo</v>
      </c>
    </row>
    <row r="7764" spans="1:20" x14ac:dyDescent="0.3">
      <c r="A7764" s="1" t="s">
        <v>7808</v>
      </c>
      <c r="B7764" s="1" t="s">
        <v>53</v>
      </c>
      <c r="C7764" s="1" t="s">
        <v>31</v>
      </c>
      <c r="D7764" s="1" t="s">
        <v>54</v>
      </c>
      <c r="E7764" s="1" t="s">
        <v>22</v>
      </c>
      <c r="F7764" s="1" t="s">
        <v>40</v>
      </c>
      <c r="G7764">
        <v>1517.89</v>
      </c>
      <c r="H7764">
        <v>5</v>
      </c>
      <c r="I7764">
        <v>7589.45</v>
      </c>
      <c r="J7764">
        <v>1.84</v>
      </c>
      <c r="K7764">
        <v>1435</v>
      </c>
      <c r="L7764" s="2">
        <v>45650</v>
      </c>
      <c r="O7764" t="str">
        <f>IF(ecommerce_10000[[#This Row],[Platform]]="Souq","sq",ecommerce_10000[[#This Row],[Platform]])</f>
        <v>Jumia</v>
      </c>
      <c r="P7764" t="str">
        <f>IF(E7764="Souq","sq",IF(E7764="Jumia","Jum",E7764))</f>
        <v>Jum</v>
      </c>
      <c r="Q7764">
        <f>VLOOKUP(ecommerce_10000[[#This Row],[City]],F:I,4,FALSE)</f>
        <v>99349.3</v>
      </c>
      <c r="R7764" s="1">
        <f>SUMIF(C:C,ecommerce_10000[[#This Row],[Category]],I:I)</f>
        <v>57542997.559999913</v>
      </c>
      <c r="S7764" s="1">
        <f>SUMIFS(I:I,C:C,C7764)</f>
        <v>57542997.559999913</v>
      </c>
      <c r="T7764" s="1" t="str">
        <f>INDEX(F:F,MATCH(ecommerce_10000[[#This Row],[TotalAmount]],I:I,0))</f>
        <v>Riyadh</v>
      </c>
    </row>
    <row r="7765" spans="1:20" x14ac:dyDescent="0.3">
      <c r="A7765" s="1" t="s">
        <v>7809</v>
      </c>
      <c r="B7765" s="1" t="s">
        <v>30</v>
      </c>
      <c r="C7765" s="1" t="s">
        <v>31</v>
      </c>
      <c r="D7765" s="1" t="s">
        <v>32</v>
      </c>
      <c r="E7765" s="1" t="s">
        <v>22</v>
      </c>
      <c r="F7765" s="1" t="s">
        <v>23</v>
      </c>
      <c r="G7765">
        <v>9040.36</v>
      </c>
      <c r="H7765">
        <v>4</v>
      </c>
      <c r="I7765">
        <v>36161.440000000002</v>
      </c>
      <c r="J7765">
        <v>2.46</v>
      </c>
      <c r="K7765">
        <v>3547</v>
      </c>
      <c r="L7765" s="2">
        <v>45551</v>
      </c>
      <c r="O7765" t="str">
        <f>IF(ecommerce_10000[[#This Row],[Platform]]="Souq","sq",ecommerce_10000[[#This Row],[Platform]])</f>
        <v>Jumia</v>
      </c>
      <c r="P7765" t="str">
        <f>IF(E7765="Souq","sq",IF(E7765="Jumia","Jum",E7765))</f>
        <v>Jum</v>
      </c>
      <c r="Q7765">
        <f>VLOOKUP(ecommerce_10000[[#This Row],[City]],F:I,4,FALSE)</f>
        <v>13290.4</v>
      </c>
      <c r="R7765" s="1">
        <f>SUMIF(C:C,ecommerce_10000[[#This Row],[Category]],I:I)</f>
        <v>57542997.559999913</v>
      </c>
      <c r="S7765" s="1">
        <f>SUMIFS(I:I,C:C,C7765)</f>
        <v>57542997.559999913</v>
      </c>
      <c r="T7765" s="1" t="str">
        <f>INDEX(F:F,MATCH(ecommerce_10000[[#This Row],[TotalAmount]],I:I,0))</f>
        <v>Alexandria</v>
      </c>
    </row>
    <row r="7766" spans="1:20" x14ac:dyDescent="0.3">
      <c r="A7766" s="1" t="s">
        <v>7810</v>
      </c>
      <c r="B7766" s="1" t="s">
        <v>25</v>
      </c>
      <c r="C7766" s="1" t="s">
        <v>26</v>
      </c>
      <c r="D7766" s="1" t="s">
        <v>27</v>
      </c>
      <c r="E7766" s="1" t="s">
        <v>47</v>
      </c>
      <c r="F7766" s="1" t="s">
        <v>28</v>
      </c>
      <c r="G7766">
        <v>3960.35</v>
      </c>
      <c r="H7766">
        <v>3</v>
      </c>
      <c r="I7766">
        <v>11881.05</v>
      </c>
      <c r="J7766">
        <v>3.15</v>
      </c>
      <c r="K7766">
        <v>3034</v>
      </c>
      <c r="L7766" s="2">
        <v>45606</v>
      </c>
      <c r="O7766" t="str">
        <f>IF(ecommerce_10000[[#This Row],[Platform]]="Souq","sq",ecommerce_10000[[#This Row],[Platform]])</f>
        <v>Amazon</v>
      </c>
      <c r="P7766" t="str">
        <f>IF(E7766="Souq","sq",IF(E7766="Jumia","Jum",E7766))</f>
        <v>Amazon</v>
      </c>
      <c r="Q7766">
        <f>VLOOKUP(ecommerce_10000[[#This Row],[City]],F:I,4,FALSE)</f>
        <v>26648.76</v>
      </c>
      <c r="R7766" s="1">
        <f>SUMIF(C:C,ecommerce_10000[[#This Row],[Category]],I:I)</f>
        <v>29200970.130000021</v>
      </c>
      <c r="S7766" s="1">
        <f>SUMIFS(I:I,C:C,C7766)</f>
        <v>29200970.130000021</v>
      </c>
      <c r="T7766" s="1" t="str">
        <f>INDEX(F:F,MATCH(ecommerce_10000[[#This Row],[TotalAmount]],I:I,0))</f>
        <v>Casablanca</v>
      </c>
    </row>
    <row r="7767" spans="1:20" x14ac:dyDescent="0.3">
      <c r="A7767" s="1" t="s">
        <v>7811</v>
      </c>
      <c r="B7767" s="1" t="s">
        <v>30</v>
      </c>
      <c r="C7767" s="1" t="s">
        <v>31</v>
      </c>
      <c r="D7767" s="1" t="s">
        <v>32</v>
      </c>
      <c r="E7767" s="1" t="s">
        <v>22</v>
      </c>
      <c r="F7767" s="1" t="s">
        <v>28</v>
      </c>
      <c r="G7767">
        <v>6869.77</v>
      </c>
      <c r="H7767">
        <v>5</v>
      </c>
      <c r="I7767">
        <v>34348.85</v>
      </c>
      <c r="J7767">
        <v>4.17</v>
      </c>
      <c r="K7767">
        <v>3195</v>
      </c>
      <c r="L7767" s="2">
        <v>45319</v>
      </c>
      <c r="O7767" t="str">
        <f>IF(ecommerce_10000[[#This Row],[Platform]]="Souq","sq",ecommerce_10000[[#This Row],[Platform]])</f>
        <v>Jumia</v>
      </c>
      <c r="P7767" t="str">
        <f>IF(E7767="Souq","sq",IF(E7767="Jumia","Jum",E7767))</f>
        <v>Jum</v>
      </c>
      <c r="Q7767">
        <f>VLOOKUP(ecommerce_10000[[#This Row],[City]],F:I,4,FALSE)</f>
        <v>26648.76</v>
      </c>
      <c r="R7767" s="1">
        <f>SUMIF(C:C,ecommerce_10000[[#This Row],[Category]],I:I)</f>
        <v>57542997.559999913</v>
      </c>
      <c r="S7767" s="1">
        <f>SUMIFS(I:I,C:C,C7767)</f>
        <v>57542997.559999913</v>
      </c>
      <c r="T7767" s="1" t="str">
        <f>INDEX(F:F,MATCH(ecommerce_10000[[#This Row],[TotalAmount]],I:I,0))</f>
        <v>Casablanca</v>
      </c>
    </row>
    <row r="7768" spans="1:20" x14ac:dyDescent="0.3">
      <c r="A7768" s="1" t="s">
        <v>7812</v>
      </c>
      <c r="B7768" s="1" t="s">
        <v>13</v>
      </c>
      <c r="C7768" s="1" t="s">
        <v>14</v>
      </c>
      <c r="D7768" s="1" t="s">
        <v>15</v>
      </c>
      <c r="E7768" s="1" t="s">
        <v>22</v>
      </c>
      <c r="F7768" s="1" t="s">
        <v>23</v>
      </c>
      <c r="G7768">
        <v>16848.45</v>
      </c>
      <c r="H7768">
        <v>4</v>
      </c>
      <c r="I7768">
        <v>67393.8</v>
      </c>
      <c r="J7768">
        <v>3.83</v>
      </c>
      <c r="K7768">
        <v>1307</v>
      </c>
      <c r="L7768" s="2">
        <v>45430</v>
      </c>
      <c r="O7768" t="str">
        <f>IF(ecommerce_10000[[#This Row],[Platform]]="Souq","sq",ecommerce_10000[[#This Row],[Platform]])</f>
        <v>Jumia</v>
      </c>
      <c r="P7768" t="str">
        <f>IF(E7768="Souq","sq",IF(E7768="Jumia","Jum",E7768))</f>
        <v>Jum</v>
      </c>
      <c r="Q7768">
        <f>VLOOKUP(ecommerce_10000[[#This Row],[City]],F:I,4,FALSE)</f>
        <v>13290.4</v>
      </c>
      <c r="R7768" s="1">
        <f>SUMIF(C:C,ecommerce_10000[[#This Row],[Category]],I:I)</f>
        <v>92327183.770000085</v>
      </c>
      <c r="S7768" s="1">
        <f>SUMIFS(I:I,C:C,C7768)</f>
        <v>92327183.770000085</v>
      </c>
      <c r="T7768" s="1" t="str">
        <f>INDEX(F:F,MATCH(ecommerce_10000[[#This Row],[TotalAmount]],I:I,0))</f>
        <v>Alexandria</v>
      </c>
    </row>
    <row r="7769" spans="1:20" x14ac:dyDescent="0.3">
      <c r="A7769" s="1" t="s">
        <v>7813</v>
      </c>
      <c r="B7769" s="1" t="s">
        <v>30</v>
      </c>
      <c r="C7769" s="1" t="s">
        <v>31</v>
      </c>
      <c r="D7769" s="1" t="s">
        <v>32</v>
      </c>
      <c r="E7769" s="1" t="s">
        <v>47</v>
      </c>
      <c r="F7769" s="1" t="s">
        <v>33</v>
      </c>
      <c r="G7769">
        <v>6696.91</v>
      </c>
      <c r="H7769">
        <v>1</v>
      </c>
      <c r="I7769">
        <v>6696.91</v>
      </c>
      <c r="J7769">
        <v>2.13</v>
      </c>
      <c r="K7769">
        <v>1225</v>
      </c>
      <c r="L7769" s="2">
        <v>45449</v>
      </c>
      <c r="O7769" t="str">
        <f>IF(ecommerce_10000[[#This Row],[Platform]]="Souq","sq",ecommerce_10000[[#This Row],[Platform]])</f>
        <v>Amazon</v>
      </c>
      <c r="P7769" t="str">
        <f>IF(E7769="Souq","sq",IF(E7769="Jumia","Jum",E7769))</f>
        <v>Amazon</v>
      </c>
      <c r="Q7769">
        <f>VLOOKUP(ecommerce_10000[[#This Row],[City]],F:I,4,FALSE)</f>
        <v>3665.44</v>
      </c>
      <c r="R7769" s="1">
        <f>SUMIF(C:C,ecommerce_10000[[#This Row],[Category]],I:I)</f>
        <v>57542997.559999913</v>
      </c>
      <c r="S7769" s="1">
        <f>SUMIFS(I:I,C:C,C7769)</f>
        <v>57542997.559999913</v>
      </c>
      <c r="T7769" s="1" t="str">
        <f>INDEX(F:F,MATCH(ecommerce_10000[[#This Row],[TotalAmount]],I:I,0))</f>
        <v>Dubai</v>
      </c>
    </row>
    <row r="7770" spans="1:20" x14ac:dyDescent="0.3">
      <c r="A7770" s="1" t="s">
        <v>7814</v>
      </c>
      <c r="B7770" s="1" t="s">
        <v>19</v>
      </c>
      <c r="C7770" s="1" t="s">
        <v>20</v>
      </c>
      <c r="D7770" s="1" t="s">
        <v>21</v>
      </c>
      <c r="E7770" s="1" t="s">
        <v>22</v>
      </c>
      <c r="F7770" s="1" t="s">
        <v>28</v>
      </c>
      <c r="G7770">
        <v>16072.15</v>
      </c>
      <c r="H7770">
        <v>3</v>
      </c>
      <c r="I7770">
        <v>48216.45</v>
      </c>
      <c r="J7770">
        <v>4.4400000000000004</v>
      </c>
      <c r="K7770">
        <v>3724</v>
      </c>
      <c r="L7770" s="2">
        <v>45512</v>
      </c>
      <c r="O7770" t="str">
        <f>IF(ecommerce_10000[[#This Row],[Platform]]="Souq","sq",ecommerce_10000[[#This Row],[Platform]])</f>
        <v>Jumia</v>
      </c>
      <c r="P7770" t="str">
        <f>IF(E7770="Souq","sq",IF(E7770="Jumia","Jum",E7770))</f>
        <v>Jum</v>
      </c>
      <c r="Q7770">
        <f>VLOOKUP(ecommerce_10000[[#This Row],[City]],F:I,4,FALSE)</f>
        <v>26648.76</v>
      </c>
      <c r="R7770" s="1">
        <f>SUMIF(C:C,ecommerce_10000[[#This Row],[Category]],I:I)</f>
        <v>91504159.730000004</v>
      </c>
      <c r="S7770" s="1">
        <f>SUMIFS(I:I,C:C,C7770)</f>
        <v>91504159.730000004</v>
      </c>
      <c r="T7770" s="1" t="str">
        <f>INDEX(F:F,MATCH(ecommerce_10000[[#This Row],[TotalAmount]],I:I,0))</f>
        <v>Casablanca</v>
      </c>
    </row>
    <row r="7771" spans="1:20" x14ac:dyDescent="0.3">
      <c r="A7771" s="1" t="s">
        <v>7815</v>
      </c>
      <c r="B7771" s="1" t="s">
        <v>38</v>
      </c>
      <c r="C7771" s="1" t="s">
        <v>20</v>
      </c>
      <c r="D7771" s="1" t="s">
        <v>39</v>
      </c>
      <c r="E7771" s="1" t="s">
        <v>47</v>
      </c>
      <c r="F7771" s="1" t="s">
        <v>28</v>
      </c>
      <c r="G7771">
        <v>12737.95</v>
      </c>
      <c r="H7771">
        <v>4</v>
      </c>
      <c r="I7771">
        <v>50951.8</v>
      </c>
      <c r="J7771">
        <v>2.89</v>
      </c>
      <c r="K7771">
        <v>38</v>
      </c>
      <c r="L7771" s="2">
        <v>45636</v>
      </c>
      <c r="O7771" t="str">
        <f>IF(ecommerce_10000[[#This Row],[Platform]]="Souq","sq",ecommerce_10000[[#This Row],[Platform]])</f>
        <v>Amazon</v>
      </c>
      <c r="P7771" t="str">
        <f>IF(E7771="Souq","sq",IF(E7771="Jumia","Jum",E7771))</f>
        <v>Amazon</v>
      </c>
      <c r="Q7771">
        <f>VLOOKUP(ecommerce_10000[[#This Row],[City]],F:I,4,FALSE)</f>
        <v>26648.76</v>
      </c>
      <c r="R7771" s="1">
        <f>SUMIF(C:C,ecommerce_10000[[#This Row],[Category]],I:I)</f>
        <v>91504159.730000004</v>
      </c>
      <c r="S7771" s="1">
        <f>SUMIFS(I:I,C:C,C7771)</f>
        <v>91504159.730000004</v>
      </c>
      <c r="T7771" s="1" t="str">
        <f>INDEX(F:F,MATCH(ecommerce_10000[[#This Row],[TotalAmount]],I:I,0))</f>
        <v>Casablanca</v>
      </c>
    </row>
    <row r="7772" spans="1:20" x14ac:dyDescent="0.3">
      <c r="A7772" s="1" t="s">
        <v>7816</v>
      </c>
      <c r="B7772" s="1" t="s">
        <v>53</v>
      </c>
      <c r="C7772" s="1" t="s">
        <v>31</v>
      </c>
      <c r="D7772" s="1" t="s">
        <v>54</v>
      </c>
      <c r="E7772" s="1" t="s">
        <v>22</v>
      </c>
      <c r="F7772" s="1" t="s">
        <v>17</v>
      </c>
      <c r="G7772">
        <v>14308.85</v>
      </c>
      <c r="H7772">
        <v>1</v>
      </c>
      <c r="I7772">
        <v>14308.85</v>
      </c>
      <c r="J7772">
        <v>1.28</v>
      </c>
      <c r="K7772">
        <v>2180</v>
      </c>
      <c r="L7772" s="2">
        <v>45401</v>
      </c>
      <c r="O7772" t="str">
        <f>IF(ecommerce_10000[[#This Row],[Platform]]="Souq","sq",ecommerce_10000[[#This Row],[Platform]])</f>
        <v>Jumia</v>
      </c>
      <c r="P7772" t="str">
        <f>IF(E7772="Souq","sq",IF(E7772="Jumia","Jum",E7772))</f>
        <v>Jum</v>
      </c>
      <c r="Q7772">
        <f>VLOOKUP(ecommerce_10000[[#This Row],[City]],F:I,4,FALSE)</f>
        <v>16284.02</v>
      </c>
      <c r="R7772" s="1">
        <f>SUMIF(C:C,ecommerce_10000[[#This Row],[Category]],I:I)</f>
        <v>57542997.559999913</v>
      </c>
      <c r="S7772" s="1">
        <f>SUMIFS(I:I,C:C,C7772)</f>
        <v>57542997.559999913</v>
      </c>
      <c r="T7772" s="1" t="str">
        <f>INDEX(F:F,MATCH(ecommerce_10000[[#This Row],[TotalAmount]],I:I,0))</f>
        <v>Cairo</v>
      </c>
    </row>
    <row r="7773" spans="1:20" x14ac:dyDescent="0.3">
      <c r="A7773" s="1" t="s">
        <v>7817</v>
      </c>
      <c r="B7773" s="1" t="s">
        <v>53</v>
      </c>
      <c r="C7773" s="1" t="s">
        <v>31</v>
      </c>
      <c r="D7773" s="1" t="s">
        <v>54</v>
      </c>
      <c r="E7773" s="1" t="s">
        <v>22</v>
      </c>
      <c r="F7773" s="1" t="s">
        <v>33</v>
      </c>
      <c r="G7773">
        <v>10378.75</v>
      </c>
      <c r="H7773">
        <v>4</v>
      </c>
      <c r="I7773">
        <v>41515</v>
      </c>
      <c r="J7773">
        <v>3.84</v>
      </c>
      <c r="K7773">
        <v>2893</v>
      </c>
      <c r="L7773" s="2">
        <v>45608</v>
      </c>
      <c r="O7773" t="str">
        <f>IF(ecommerce_10000[[#This Row],[Platform]]="Souq","sq",ecommerce_10000[[#This Row],[Platform]])</f>
        <v>Jumia</v>
      </c>
      <c r="P7773" t="str">
        <f>IF(E7773="Souq","sq",IF(E7773="Jumia","Jum",E7773))</f>
        <v>Jum</v>
      </c>
      <c r="Q7773">
        <f>VLOOKUP(ecommerce_10000[[#This Row],[City]],F:I,4,FALSE)</f>
        <v>3665.44</v>
      </c>
      <c r="R7773" s="1">
        <f>SUMIF(C:C,ecommerce_10000[[#This Row],[Category]],I:I)</f>
        <v>57542997.559999913</v>
      </c>
      <c r="S7773" s="1">
        <f>SUMIFS(I:I,C:C,C7773)</f>
        <v>57542997.559999913</v>
      </c>
      <c r="T7773" s="1" t="str">
        <f>INDEX(F:F,MATCH(ecommerce_10000[[#This Row],[TotalAmount]],I:I,0))</f>
        <v>Dubai</v>
      </c>
    </row>
    <row r="7774" spans="1:20" x14ac:dyDescent="0.3">
      <c r="A7774" s="1" t="s">
        <v>7818</v>
      </c>
      <c r="B7774" s="1" t="s">
        <v>65</v>
      </c>
      <c r="C7774" s="1" t="s">
        <v>20</v>
      </c>
      <c r="D7774" s="1" t="s">
        <v>66</v>
      </c>
      <c r="E7774" s="1" t="s">
        <v>47</v>
      </c>
      <c r="F7774" s="1" t="s">
        <v>33</v>
      </c>
      <c r="G7774">
        <v>18801.11</v>
      </c>
      <c r="H7774">
        <v>3</v>
      </c>
      <c r="I7774">
        <v>56403.33</v>
      </c>
      <c r="J7774">
        <v>4.25</v>
      </c>
      <c r="K7774">
        <v>1501</v>
      </c>
      <c r="L7774" s="2">
        <v>45356</v>
      </c>
      <c r="O7774" t="str">
        <f>IF(ecommerce_10000[[#This Row],[Platform]]="Souq","sq",ecommerce_10000[[#This Row],[Platform]])</f>
        <v>Amazon</v>
      </c>
      <c r="P7774" t="str">
        <f>IF(E7774="Souq","sq",IF(E7774="Jumia","Jum",E7774))</f>
        <v>Amazon</v>
      </c>
      <c r="Q7774">
        <f>VLOOKUP(ecommerce_10000[[#This Row],[City]],F:I,4,FALSE)</f>
        <v>3665.44</v>
      </c>
      <c r="R7774" s="1">
        <f>SUMIF(C:C,ecommerce_10000[[#This Row],[Category]],I:I)</f>
        <v>91504159.730000004</v>
      </c>
      <c r="S7774" s="1">
        <f>SUMIFS(I:I,C:C,C7774)</f>
        <v>91504159.730000004</v>
      </c>
      <c r="T7774" s="1" t="str">
        <f>INDEX(F:F,MATCH(ecommerce_10000[[#This Row],[TotalAmount]],I:I,0))</f>
        <v>Dubai</v>
      </c>
    </row>
    <row r="7775" spans="1:20" x14ac:dyDescent="0.3">
      <c r="A7775" s="1" t="s">
        <v>7819</v>
      </c>
      <c r="B7775" s="1" t="s">
        <v>25</v>
      </c>
      <c r="C7775" s="1" t="s">
        <v>26</v>
      </c>
      <c r="D7775" s="1" t="s">
        <v>27</v>
      </c>
      <c r="E7775" s="1" t="s">
        <v>16</v>
      </c>
      <c r="F7775" s="1" t="s">
        <v>23</v>
      </c>
      <c r="G7775">
        <v>16509.439999999999</v>
      </c>
      <c r="H7775">
        <v>3</v>
      </c>
      <c r="I7775">
        <v>49528.32</v>
      </c>
      <c r="J7775">
        <v>2.74</v>
      </c>
      <c r="K7775">
        <v>4192</v>
      </c>
      <c r="L7775" s="2">
        <v>45370</v>
      </c>
      <c r="O7775" t="str">
        <f>IF(ecommerce_10000[[#This Row],[Platform]]="Souq","sq",ecommerce_10000[[#This Row],[Platform]])</f>
        <v>sq</v>
      </c>
      <c r="P7775" t="str">
        <f>IF(E7775="Souq","sq",IF(E7775="Jumia","Jum",E7775))</f>
        <v>sq</v>
      </c>
      <c r="Q7775">
        <f>VLOOKUP(ecommerce_10000[[#This Row],[City]],F:I,4,FALSE)</f>
        <v>13290.4</v>
      </c>
      <c r="R7775" s="1">
        <f>SUMIF(C:C,ecommerce_10000[[#This Row],[Category]],I:I)</f>
        <v>29200970.130000021</v>
      </c>
      <c r="S7775" s="1">
        <f>SUMIFS(I:I,C:C,C7775)</f>
        <v>29200970.130000021</v>
      </c>
      <c r="T7775" s="1" t="str">
        <f>INDEX(F:F,MATCH(ecommerce_10000[[#This Row],[TotalAmount]],I:I,0))</f>
        <v>Alexandria</v>
      </c>
    </row>
    <row r="7776" spans="1:20" x14ac:dyDescent="0.3">
      <c r="A7776" s="1" t="s">
        <v>7820</v>
      </c>
      <c r="B7776" s="1" t="s">
        <v>43</v>
      </c>
      <c r="C7776" s="1" t="s">
        <v>44</v>
      </c>
      <c r="D7776" s="1" t="s">
        <v>45</v>
      </c>
      <c r="E7776" s="1" t="s">
        <v>16</v>
      </c>
      <c r="F7776" s="1" t="s">
        <v>28</v>
      </c>
      <c r="G7776">
        <v>13621.91</v>
      </c>
      <c r="H7776">
        <v>3</v>
      </c>
      <c r="I7776">
        <v>40865.730000000003</v>
      </c>
      <c r="J7776">
        <v>1.1499999999999999</v>
      </c>
      <c r="K7776">
        <v>342</v>
      </c>
      <c r="L7776" s="2">
        <v>45643</v>
      </c>
      <c r="O7776" t="str">
        <f>IF(ecommerce_10000[[#This Row],[Platform]]="Souq","sq",ecommerce_10000[[#This Row],[Platform]])</f>
        <v>sq</v>
      </c>
      <c r="P7776" t="str">
        <f>IF(E7776="Souq","sq",IF(E7776="Jumia","Jum",E7776))</f>
        <v>sq</v>
      </c>
      <c r="Q7776">
        <f>VLOOKUP(ecommerce_10000[[#This Row],[City]],F:I,4,FALSE)</f>
        <v>26648.76</v>
      </c>
      <c r="R7776" s="1">
        <f>SUMIF(C:C,ecommerce_10000[[#This Row],[Category]],I:I)</f>
        <v>31420413.200000018</v>
      </c>
      <c r="S7776" s="1">
        <f>SUMIFS(I:I,C:C,C7776)</f>
        <v>31420413.200000018</v>
      </c>
      <c r="T7776" s="1" t="str">
        <f>INDEX(F:F,MATCH(ecommerce_10000[[#This Row],[TotalAmount]],I:I,0))</f>
        <v>Casablanca</v>
      </c>
    </row>
    <row r="7777" spans="1:20" x14ac:dyDescent="0.3">
      <c r="A7777" s="1" t="s">
        <v>7821</v>
      </c>
      <c r="B7777" s="1" t="s">
        <v>38</v>
      </c>
      <c r="C7777" s="1" t="s">
        <v>20</v>
      </c>
      <c r="D7777" s="1" t="s">
        <v>39</v>
      </c>
      <c r="E7777" s="1" t="s">
        <v>47</v>
      </c>
      <c r="F7777" s="1" t="s">
        <v>17</v>
      </c>
      <c r="G7777">
        <v>18019.150000000001</v>
      </c>
      <c r="H7777">
        <v>2</v>
      </c>
      <c r="I7777">
        <v>36038.300000000003</v>
      </c>
      <c r="J7777">
        <v>1.23</v>
      </c>
      <c r="K7777">
        <v>3156</v>
      </c>
      <c r="L7777" s="2">
        <v>45334</v>
      </c>
      <c r="O7777" t="str">
        <f>IF(ecommerce_10000[[#This Row],[Platform]]="Souq","sq",ecommerce_10000[[#This Row],[Platform]])</f>
        <v>Amazon</v>
      </c>
      <c r="P7777" t="str">
        <f>IF(E7777="Souq","sq",IF(E7777="Jumia","Jum",E7777))</f>
        <v>Amazon</v>
      </c>
      <c r="Q7777">
        <f>VLOOKUP(ecommerce_10000[[#This Row],[City]],F:I,4,FALSE)</f>
        <v>16284.02</v>
      </c>
      <c r="R7777" s="1">
        <f>SUMIF(C:C,ecommerce_10000[[#This Row],[Category]],I:I)</f>
        <v>91504159.730000004</v>
      </c>
      <c r="S7777" s="1">
        <f>SUMIFS(I:I,C:C,C7777)</f>
        <v>91504159.730000004</v>
      </c>
      <c r="T7777" s="1" t="str">
        <f>INDEX(F:F,MATCH(ecommerce_10000[[#This Row],[TotalAmount]],I:I,0))</f>
        <v>Cairo</v>
      </c>
    </row>
    <row r="7778" spans="1:20" x14ac:dyDescent="0.3">
      <c r="A7778" s="1" t="s">
        <v>7822</v>
      </c>
      <c r="B7778" s="1" t="s">
        <v>49</v>
      </c>
      <c r="C7778" s="1" t="s">
        <v>14</v>
      </c>
      <c r="D7778" s="1" t="s">
        <v>50</v>
      </c>
      <c r="E7778" s="1" t="s">
        <v>16</v>
      </c>
      <c r="F7778" s="1" t="s">
        <v>33</v>
      </c>
      <c r="G7778">
        <v>9365.92</v>
      </c>
      <c r="H7778">
        <v>4</v>
      </c>
      <c r="I7778">
        <v>37463.68</v>
      </c>
      <c r="J7778">
        <v>1.87</v>
      </c>
      <c r="K7778">
        <v>1911</v>
      </c>
      <c r="L7778" s="2">
        <v>45634</v>
      </c>
      <c r="O7778" t="str">
        <f>IF(ecommerce_10000[[#This Row],[Platform]]="Souq","sq",ecommerce_10000[[#This Row],[Platform]])</f>
        <v>sq</v>
      </c>
      <c r="P7778" t="str">
        <f>IF(E7778="Souq","sq",IF(E7778="Jumia","Jum",E7778))</f>
        <v>sq</v>
      </c>
      <c r="Q7778">
        <f>VLOOKUP(ecommerce_10000[[#This Row],[City]],F:I,4,FALSE)</f>
        <v>3665.44</v>
      </c>
      <c r="R7778" s="1">
        <f>SUMIF(C:C,ecommerce_10000[[#This Row],[Category]],I:I)</f>
        <v>92327183.770000085</v>
      </c>
      <c r="S7778" s="1">
        <f>SUMIFS(I:I,C:C,C7778)</f>
        <v>92327183.770000085</v>
      </c>
      <c r="T7778" s="1" t="str">
        <f>INDEX(F:F,MATCH(ecommerce_10000[[#This Row],[TotalAmount]],I:I,0))</f>
        <v>Dubai</v>
      </c>
    </row>
    <row r="7779" spans="1:20" x14ac:dyDescent="0.3">
      <c r="A7779" s="1" t="s">
        <v>7823</v>
      </c>
      <c r="B7779" s="1" t="s">
        <v>53</v>
      </c>
      <c r="C7779" s="1" t="s">
        <v>31</v>
      </c>
      <c r="D7779" s="1" t="s">
        <v>54</v>
      </c>
      <c r="E7779" s="1" t="s">
        <v>47</v>
      </c>
      <c r="F7779" s="1" t="s">
        <v>62</v>
      </c>
      <c r="G7779">
        <v>1769.29</v>
      </c>
      <c r="H7779">
        <v>1</v>
      </c>
      <c r="I7779">
        <v>1769.29</v>
      </c>
      <c r="J7779">
        <v>2.09</v>
      </c>
      <c r="K7779">
        <v>3229</v>
      </c>
      <c r="L7779" s="2">
        <v>45464</v>
      </c>
      <c r="O7779" t="str">
        <f>IF(ecommerce_10000[[#This Row],[Platform]]="Souq","sq",ecommerce_10000[[#This Row],[Platform]])</f>
        <v>Amazon</v>
      </c>
      <c r="P7779" t="str">
        <f>IF(E7779="Souq","sq",IF(E7779="Jumia","Jum",E7779))</f>
        <v>Amazon</v>
      </c>
      <c r="Q7779">
        <f>VLOOKUP(ecommerce_10000[[#This Row],[City]],F:I,4,FALSE)</f>
        <v>27872.98</v>
      </c>
      <c r="R7779" s="1">
        <f>SUMIF(C:C,ecommerce_10000[[#This Row],[Category]],I:I)</f>
        <v>57542997.559999913</v>
      </c>
      <c r="S7779" s="1">
        <f>SUMIFS(I:I,C:C,C7779)</f>
        <v>57542997.559999913</v>
      </c>
      <c r="T7779" s="1" t="str">
        <f>INDEX(F:F,MATCH(ecommerce_10000[[#This Row],[TotalAmount]],I:I,0))</f>
        <v>Giza</v>
      </c>
    </row>
    <row r="7780" spans="1:20" x14ac:dyDescent="0.3">
      <c r="A7780" s="1" t="s">
        <v>7824</v>
      </c>
      <c r="B7780" s="1" t="s">
        <v>65</v>
      </c>
      <c r="C7780" s="1" t="s">
        <v>20</v>
      </c>
      <c r="D7780" s="1" t="s">
        <v>66</v>
      </c>
      <c r="E7780" s="1" t="s">
        <v>47</v>
      </c>
      <c r="F7780" s="1" t="s">
        <v>62</v>
      </c>
      <c r="G7780">
        <v>2715.53</v>
      </c>
      <c r="H7780">
        <v>2</v>
      </c>
      <c r="I7780">
        <v>5431.06</v>
      </c>
      <c r="J7780">
        <v>1.4</v>
      </c>
      <c r="K7780">
        <v>571</v>
      </c>
      <c r="L7780" s="2">
        <v>45554</v>
      </c>
      <c r="O7780" t="str">
        <f>IF(ecommerce_10000[[#This Row],[Platform]]="Souq","sq",ecommerce_10000[[#This Row],[Platform]])</f>
        <v>Amazon</v>
      </c>
      <c r="P7780" t="str">
        <f>IF(E7780="Souq","sq",IF(E7780="Jumia","Jum",E7780))</f>
        <v>Amazon</v>
      </c>
      <c r="Q7780">
        <f>VLOOKUP(ecommerce_10000[[#This Row],[City]],F:I,4,FALSE)</f>
        <v>27872.98</v>
      </c>
      <c r="R7780" s="1">
        <f>SUMIF(C:C,ecommerce_10000[[#This Row],[Category]],I:I)</f>
        <v>91504159.730000004</v>
      </c>
      <c r="S7780" s="1">
        <f>SUMIFS(I:I,C:C,C7780)</f>
        <v>91504159.730000004</v>
      </c>
      <c r="T7780" s="1" t="str">
        <f>INDEX(F:F,MATCH(ecommerce_10000[[#This Row],[TotalAmount]],I:I,0))</f>
        <v>Giza</v>
      </c>
    </row>
    <row r="7781" spans="1:20" x14ac:dyDescent="0.3">
      <c r="A7781" s="1" t="s">
        <v>7825</v>
      </c>
      <c r="B7781" s="1" t="s">
        <v>49</v>
      </c>
      <c r="C7781" s="1" t="s">
        <v>14</v>
      </c>
      <c r="D7781" s="1" t="s">
        <v>50</v>
      </c>
      <c r="E7781" s="1" t="s">
        <v>22</v>
      </c>
      <c r="F7781" s="1" t="s">
        <v>40</v>
      </c>
      <c r="G7781">
        <v>17890.64</v>
      </c>
      <c r="H7781">
        <v>5</v>
      </c>
      <c r="I7781">
        <v>89453.2</v>
      </c>
      <c r="J7781">
        <v>1.49</v>
      </c>
      <c r="K7781">
        <v>3583</v>
      </c>
      <c r="L7781" s="2">
        <v>45365</v>
      </c>
      <c r="O7781" t="str">
        <f>IF(ecommerce_10000[[#This Row],[Platform]]="Souq","sq",ecommerce_10000[[#This Row],[Platform]])</f>
        <v>Jumia</v>
      </c>
      <c r="P7781" t="str">
        <f>IF(E7781="Souq","sq",IF(E7781="Jumia","Jum",E7781))</f>
        <v>Jum</v>
      </c>
      <c r="Q7781">
        <f>VLOOKUP(ecommerce_10000[[#This Row],[City]],F:I,4,FALSE)</f>
        <v>99349.3</v>
      </c>
      <c r="R7781" s="1">
        <f>SUMIF(C:C,ecommerce_10000[[#This Row],[Category]],I:I)</f>
        <v>92327183.770000085</v>
      </c>
      <c r="S7781" s="1">
        <f>SUMIFS(I:I,C:C,C7781)</f>
        <v>92327183.770000085</v>
      </c>
      <c r="T7781" s="1" t="str">
        <f>INDEX(F:F,MATCH(ecommerce_10000[[#This Row],[TotalAmount]],I:I,0))</f>
        <v>Riyadh</v>
      </c>
    </row>
    <row r="7782" spans="1:20" x14ac:dyDescent="0.3">
      <c r="A7782" s="1" t="s">
        <v>7826</v>
      </c>
      <c r="B7782" s="1" t="s">
        <v>25</v>
      </c>
      <c r="C7782" s="1" t="s">
        <v>26</v>
      </c>
      <c r="D7782" s="1" t="s">
        <v>27</v>
      </c>
      <c r="E7782" s="1" t="s">
        <v>22</v>
      </c>
      <c r="F7782" s="1" t="s">
        <v>23</v>
      </c>
      <c r="G7782">
        <v>12220.31</v>
      </c>
      <c r="H7782">
        <v>5</v>
      </c>
      <c r="I7782">
        <v>61101.55</v>
      </c>
      <c r="J7782">
        <v>4.6900000000000004</v>
      </c>
      <c r="K7782">
        <v>897</v>
      </c>
      <c r="L7782" s="2">
        <v>45614</v>
      </c>
      <c r="O7782" t="str">
        <f>IF(ecommerce_10000[[#This Row],[Platform]]="Souq","sq",ecommerce_10000[[#This Row],[Platform]])</f>
        <v>Jumia</v>
      </c>
      <c r="P7782" t="str">
        <f>IF(E7782="Souq","sq",IF(E7782="Jumia","Jum",E7782))</f>
        <v>Jum</v>
      </c>
      <c r="Q7782">
        <f>VLOOKUP(ecommerce_10000[[#This Row],[City]],F:I,4,FALSE)</f>
        <v>13290.4</v>
      </c>
      <c r="R7782" s="1">
        <f>SUMIF(C:C,ecommerce_10000[[#This Row],[Category]],I:I)</f>
        <v>29200970.130000021</v>
      </c>
      <c r="S7782" s="1">
        <f>SUMIFS(I:I,C:C,C7782)</f>
        <v>29200970.130000021</v>
      </c>
      <c r="T7782" s="1" t="str">
        <f>INDEX(F:F,MATCH(ecommerce_10000[[#This Row],[TotalAmount]],I:I,0))</f>
        <v>Alexandria</v>
      </c>
    </row>
    <row r="7783" spans="1:20" x14ac:dyDescent="0.3">
      <c r="A7783" s="1" t="s">
        <v>7827</v>
      </c>
      <c r="B7783" s="1" t="s">
        <v>53</v>
      </c>
      <c r="C7783" s="1" t="s">
        <v>31</v>
      </c>
      <c r="D7783" s="1" t="s">
        <v>54</v>
      </c>
      <c r="E7783" s="1" t="s">
        <v>47</v>
      </c>
      <c r="F7783" s="1" t="s">
        <v>28</v>
      </c>
      <c r="G7783">
        <v>6812.39</v>
      </c>
      <c r="H7783">
        <v>3</v>
      </c>
      <c r="I7783">
        <v>20437.169999999998</v>
      </c>
      <c r="J7783">
        <v>2.11</v>
      </c>
      <c r="K7783">
        <v>3194</v>
      </c>
      <c r="L7783" s="2">
        <v>45628</v>
      </c>
      <c r="O7783" t="str">
        <f>IF(ecommerce_10000[[#This Row],[Platform]]="Souq","sq",ecommerce_10000[[#This Row],[Platform]])</f>
        <v>Amazon</v>
      </c>
      <c r="P7783" t="str">
        <f>IF(E7783="Souq","sq",IF(E7783="Jumia","Jum",E7783))</f>
        <v>Amazon</v>
      </c>
      <c r="Q7783">
        <f>VLOOKUP(ecommerce_10000[[#This Row],[City]],F:I,4,FALSE)</f>
        <v>26648.76</v>
      </c>
      <c r="R7783" s="1">
        <f>SUMIF(C:C,ecommerce_10000[[#This Row],[Category]],I:I)</f>
        <v>57542997.559999913</v>
      </c>
      <c r="S7783" s="1">
        <f>SUMIFS(I:I,C:C,C7783)</f>
        <v>57542997.559999913</v>
      </c>
      <c r="T7783" s="1" t="str">
        <f>INDEX(F:F,MATCH(ecommerce_10000[[#This Row],[TotalAmount]],I:I,0))</f>
        <v>Casablanca</v>
      </c>
    </row>
    <row r="7784" spans="1:20" x14ac:dyDescent="0.3">
      <c r="A7784" s="1" t="s">
        <v>7828</v>
      </c>
      <c r="B7784" s="1" t="s">
        <v>19</v>
      </c>
      <c r="C7784" s="1" t="s">
        <v>20</v>
      </c>
      <c r="D7784" s="1" t="s">
        <v>21</v>
      </c>
      <c r="E7784" s="1" t="s">
        <v>16</v>
      </c>
      <c r="F7784" s="1" t="s">
        <v>28</v>
      </c>
      <c r="G7784">
        <v>4941.6400000000003</v>
      </c>
      <c r="H7784">
        <v>4</v>
      </c>
      <c r="I7784">
        <v>19766.560000000001</v>
      </c>
      <c r="J7784">
        <v>1.35</v>
      </c>
      <c r="K7784">
        <v>168</v>
      </c>
      <c r="L7784" s="2">
        <v>45590</v>
      </c>
      <c r="O7784" t="str">
        <f>IF(ecommerce_10000[[#This Row],[Platform]]="Souq","sq",ecommerce_10000[[#This Row],[Platform]])</f>
        <v>sq</v>
      </c>
      <c r="P7784" t="str">
        <f>IF(E7784="Souq","sq",IF(E7784="Jumia","Jum",E7784))</f>
        <v>sq</v>
      </c>
      <c r="Q7784">
        <f>VLOOKUP(ecommerce_10000[[#This Row],[City]],F:I,4,FALSE)</f>
        <v>26648.76</v>
      </c>
      <c r="R7784" s="1">
        <f>SUMIF(C:C,ecommerce_10000[[#This Row],[Category]],I:I)</f>
        <v>91504159.730000004</v>
      </c>
      <c r="S7784" s="1">
        <f>SUMIFS(I:I,C:C,C7784)</f>
        <v>91504159.730000004</v>
      </c>
      <c r="T7784" s="1" t="str">
        <f>INDEX(F:F,MATCH(ecommerce_10000[[#This Row],[TotalAmount]],I:I,0))</f>
        <v>Casablanca</v>
      </c>
    </row>
    <row r="7785" spans="1:20" x14ac:dyDescent="0.3">
      <c r="A7785" s="1" t="s">
        <v>7829</v>
      </c>
      <c r="B7785" s="1" t="s">
        <v>19</v>
      </c>
      <c r="C7785" s="1" t="s">
        <v>20</v>
      </c>
      <c r="D7785" s="1" t="s">
        <v>21</v>
      </c>
      <c r="E7785" s="1" t="s">
        <v>22</v>
      </c>
      <c r="F7785" s="1" t="s">
        <v>23</v>
      </c>
      <c r="G7785">
        <v>4603.17</v>
      </c>
      <c r="H7785">
        <v>5</v>
      </c>
      <c r="I7785">
        <v>23015.85</v>
      </c>
      <c r="J7785">
        <v>1.36</v>
      </c>
      <c r="K7785">
        <v>4452</v>
      </c>
      <c r="L7785" s="2">
        <v>45439</v>
      </c>
      <c r="O7785" t="str">
        <f>IF(ecommerce_10000[[#This Row],[Platform]]="Souq","sq",ecommerce_10000[[#This Row],[Platform]])</f>
        <v>Jumia</v>
      </c>
      <c r="P7785" t="str">
        <f>IF(E7785="Souq","sq",IF(E7785="Jumia","Jum",E7785))</f>
        <v>Jum</v>
      </c>
      <c r="Q7785">
        <f>VLOOKUP(ecommerce_10000[[#This Row],[City]],F:I,4,FALSE)</f>
        <v>13290.4</v>
      </c>
      <c r="R7785" s="1">
        <f>SUMIF(C:C,ecommerce_10000[[#This Row],[Category]],I:I)</f>
        <v>91504159.730000004</v>
      </c>
      <c r="S7785" s="1">
        <f>SUMIFS(I:I,C:C,C7785)</f>
        <v>91504159.730000004</v>
      </c>
      <c r="T7785" s="1" t="str">
        <f>INDEX(F:F,MATCH(ecommerce_10000[[#This Row],[TotalAmount]],I:I,0))</f>
        <v>Alexandria</v>
      </c>
    </row>
    <row r="7786" spans="1:20" x14ac:dyDescent="0.3">
      <c r="A7786" s="1" t="s">
        <v>7830</v>
      </c>
      <c r="B7786" s="1" t="s">
        <v>38</v>
      </c>
      <c r="C7786" s="1" t="s">
        <v>20</v>
      </c>
      <c r="D7786" s="1" t="s">
        <v>39</v>
      </c>
      <c r="E7786" s="1" t="s">
        <v>47</v>
      </c>
      <c r="F7786" s="1" t="s">
        <v>62</v>
      </c>
      <c r="G7786">
        <v>8458.9699999999993</v>
      </c>
      <c r="H7786">
        <v>3</v>
      </c>
      <c r="I7786">
        <v>25376.91</v>
      </c>
      <c r="J7786">
        <v>2.15</v>
      </c>
      <c r="K7786">
        <v>2985</v>
      </c>
      <c r="L7786" s="2">
        <v>45556</v>
      </c>
      <c r="O7786" t="str">
        <f>IF(ecommerce_10000[[#This Row],[Platform]]="Souq","sq",ecommerce_10000[[#This Row],[Platform]])</f>
        <v>Amazon</v>
      </c>
      <c r="P7786" t="str">
        <f>IF(E7786="Souq","sq",IF(E7786="Jumia","Jum",E7786))</f>
        <v>Amazon</v>
      </c>
      <c r="Q7786">
        <f>VLOOKUP(ecommerce_10000[[#This Row],[City]],F:I,4,FALSE)</f>
        <v>27872.98</v>
      </c>
      <c r="R7786" s="1">
        <f>SUMIF(C:C,ecommerce_10000[[#This Row],[Category]],I:I)</f>
        <v>91504159.730000004</v>
      </c>
      <c r="S7786" s="1">
        <f>SUMIFS(I:I,C:C,C7786)</f>
        <v>91504159.730000004</v>
      </c>
      <c r="T7786" s="1" t="str">
        <f>INDEX(F:F,MATCH(ecommerce_10000[[#This Row],[TotalAmount]],I:I,0))</f>
        <v>Giza</v>
      </c>
    </row>
    <row r="7787" spans="1:20" x14ac:dyDescent="0.3">
      <c r="A7787" s="1" t="s">
        <v>7831</v>
      </c>
      <c r="B7787" s="1" t="s">
        <v>43</v>
      </c>
      <c r="C7787" s="1" t="s">
        <v>44</v>
      </c>
      <c r="D7787" s="1" t="s">
        <v>45</v>
      </c>
      <c r="E7787" s="1" t="s">
        <v>47</v>
      </c>
      <c r="F7787" s="1" t="s">
        <v>17</v>
      </c>
      <c r="G7787">
        <v>17276.11</v>
      </c>
      <c r="H7787">
        <v>3</v>
      </c>
      <c r="I7787">
        <v>51828.33</v>
      </c>
      <c r="J7787">
        <v>1.1499999999999999</v>
      </c>
      <c r="K7787">
        <v>3573</v>
      </c>
      <c r="L7787" s="2">
        <v>45598</v>
      </c>
      <c r="O7787" t="str">
        <f>IF(ecommerce_10000[[#This Row],[Platform]]="Souq","sq",ecommerce_10000[[#This Row],[Platform]])</f>
        <v>Amazon</v>
      </c>
      <c r="P7787" t="str">
        <f>IF(E7787="Souq","sq",IF(E7787="Jumia","Jum",E7787))</f>
        <v>Amazon</v>
      </c>
      <c r="Q7787">
        <f>VLOOKUP(ecommerce_10000[[#This Row],[City]],F:I,4,FALSE)</f>
        <v>16284.02</v>
      </c>
      <c r="R7787" s="1">
        <f>SUMIF(C:C,ecommerce_10000[[#This Row],[Category]],I:I)</f>
        <v>31420413.200000018</v>
      </c>
      <c r="S7787" s="1">
        <f>SUMIFS(I:I,C:C,C7787)</f>
        <v>31420413.200000018</v>
      </c>
      <c r="T7787" s="1" t="str">
        <f>INDEX(F:F,MATCH(ecommerce_10000[[#This Row],[TotalAmount]],I:I,0))</f>
        <v>Cairo</v>
      </c>
    </row>
    <row r="7788" spans="1:20" x14ac:dyDescent="0.3">
      <c r="A7788" s="1" t="s">
        <v>7832</v>
      </c>
      <c r="B7788" s="1" t="s">
        <v>49</v>
      </c>
      <c r="C7788" s="1" t="s">
        <v>14</v>
      </c>
      <c r="D7788" s="1" t="s">
        <v>50</v>
      </c>
      <c r="E7788" s="1" t="s">
        <v>47</v>
      </c>
      <c r="F7788" s="1" t="s">
        <v>62</v>
      </c>
      <c r="G7788">
        <v>12127.36</v>
      </c>
      <c r="H7788">
        <v>5</v>
      </c>
      <c r="I7788">
        <v>60636.800000000003</v>
      </c>
      <c r="J7788">
        <v>3.95</v>
      </c>
      <c r="K7788">
        <v>572</v>
      </c>
      <c r="L7788" s="2">
        <v>45376</v>
      </c>
      <c r="O7788" t="str">
        <f>IF(ecommerce_10000[[#This Row],[Platform]]="Souq","sq",ecommerce_10000[[#This Row],[Platform]])</f>
        <v>Amazon</v>
      </c>
      <c r="P7788" t="str">
        <f>IF(E7788="Souq","sq",IF(E7788="Jumia","Jum",E7788))</f>
        <v>Amazon</v>
      </c>
      <c r="Q7788">
        <f>VLOOKUP(ecommerce_10000[[#This Row],[City]],F:I,4,FALSE)</f>
        <v>27872.98</v>
      </c>
      <c r="R7788" s="1">
        <f>SUMIF(C:C,ecommerce_10000[[#This Row],[Category]],I:I)</f>
        <v>92327183.770000085</v>
      </c>
      <c r="S7788" s="1">
        <f>SUMIFS(I:I,C:C,C7788)</f>
        <v>92327183.770000085</v>
      </c>
      <c r="T7788" s="1" t="str">
        <f>INDEX(F:F,MATCH(ecommerce_10000[[#This Row],[TotalAmount]],I:I,0))</f>
        <v>Giza</v>
      </c>
    </row>
    <row r="7789" spans="1:20" x14ac:dyDescent="0.3">
      <c r="A7789" s="1" t="s">
        <v>7833</v>
      </c>
      <c r="B7789" s="1" t="s">
        <v>43</v>
      </c>
      <c r="C7789" s="1" t="s">
        <v>44</v>
      </c>
      <c r="D7789" s="1" t="s">
        <v>45</v>
      </c>
      <c r="E7789" s="1" t="s">
        <v>16</v>
      </c>
      <c r="F7789" s="1" t="s">
        <v>28</v>
      </c>
      <c r="G7789">
        <v>5702.54</v>
      </c>
      <c r="H7789">
        <v>4</v>
      </c>
      <c r="I7789">
        <v>22810.16</v>
      </c>
      <c r="J7789">
        <v>2.52</v>
      </c>
      <c r="K7789">
        <v>2294</v>
      </c>
      <c r="L7789" s="2">
        <v>45531</v>
      </c>
      <c r="O7789" t="str">
        <f>IF(ecommerce_10000[[#This Row],[Platform]]="Souq","sq",ecommerce_10000[[#This Row],[Platform]])</f>
        <v>sq</v>
      </c>
      <c r="P7789" t="str">
        <f>IF(E7789="Souq","sq",IF(E7789="Jumia","Jum",E7789))</f>
        <v>sq</v>
      </c>
      <c r="Q7789">
        <f>VLOOKUP(ecommerce_10000[[#This Row],[City]],F:I,4,FALSE)</f>
        <v>26648.76</v>
      </c>
      <c r="R7789" s="1">
        <f>SUMIF(C:C,ecommerce_10000[[#This Row],[Category]],I:I)</f>
        <v>31420413.200000018</v>
      </c>
      <c r="S7789" s="1">
        <f>SUMIFS(I:I,C:C,C7789)</f>
        <v>31420413.200000018</v>
      </c>
      <c r="T7789" s="1" t="str">
        <f>INDEX(F:F,MATCH(ecommerce_10000[[#This Row],[TotalAmount]],I:I,0))</f>
        <v>Casablanca</v>
      </c>
    </row>
    <row r="7790" spans="1:20" x14ac:dyDescent="0.3">
      <c r="A7790" s="1" t="s">
        <v>7834</v>
      </c>
      <c r="B7790" s="1" t="s">
        <v>35</v>
      </c>
      <c r="C7790" s="1" t="s">
        <v>14</v>
      </c>
      <c r="D7790" s="1" t="s">
        <v>36</v>
      </c>
      <c r="E7790" s="1" t="s">
        <v>47</v>
      </c>
      <c r="F7790" s="1" t="s">
        <v>23</v>
      </c>
      <c r="G7790">
        <v>522.67999999999995</v>
      </c>
      <c r="H7790">
        <v>3</v>
      </c>
      <c r="I7790">
        <v>1568.04</v>
      </c>
      <c r="J7790">
        <v>2.02</v>
      </c>
      <c r="K7790">
        <v>238</v>
      </c>
      <c r="L7790" s="2">
        <v>45378</v>
      </c>
      <c r="O7790" t="str">
        <f>IF(ecommerce_10000[[#This Row],[Platform]]="Souq","sq",ecommerce_10000[[#This Row],[Platform]])</f>
        <v>Amazon</v>
      </c>
      <c r="P7790" t="str">
        <f>IF(E7790="Souq","sq",IF(E7790="Jumia","Jum",E7790))</f>
        <v>Amazon</v>
      </c>
      <c r="Q7790">
        <f>VLOOKUP(ecommerce_10000[[#This Row],[City]],F:I,4,FALSE)</f>
        <v>13290.4</v>
      </c>
      <c r="R7790" s="1">
        <f>SUMIF(C:C,ecommerce_10000[[#This Row],[Category]],I:I)</f>
        <v>92327183.770000085</v>
      </c>
      <c r="S7790" s="1">
        <f>SUMIFS(I:I,C:C,C7790)</f>
        <v>92327183.770000085</v>
      </c>
      <c r="T7790" s="1" t="str">
        <f>INDEX(F:F,MATCH(ecommerce_10000[[#This Row],[TotalAmount]],I:I,0))</f>
        <v>Alexandria</v>
      </c>
    </row>
    <row r="7791" spans="1:20" x14ac:dyDescent="0.3">
      <c r="A7791" s="1" t="s">
        <v>7835</v>
      </c>
      <c r="B7791" s="1" t="s">
        <v>49</v>
      </c>
      <c r="C7791" s="1" t="s">
        <v>14</v>
      </c>
      <c r="D7791" s="1" t="s">
        <v>50</v>
      </c>
      <c r="E7791" s="1" t="s">
        <v>16</v>
      </c>
      <c r="F7791" s="1" t="s">
        <v>23</v>
      </c>
      <c r="G7791">
        <v>17053.189999999999</v>
      </c>
      <c r="H7791">
        <v>3</v>
      </c>
      <c r="I7791">
        <v>51159.57</v>
      </c>
      <c r="J7791">
        <v>2.37</v>
      </c>
      <c r="K7791">
        <v>3483</v>
      </c>
      <c r="L7791" s="2">
        <v>45456</v>
      </c>
      <c r="O7791" t="str">
        <f>IF(ecommerce_10000[[#This Row],[Platform]]="Souq","sq",ecommerce_10000[[#This Row],[Platform]])</f>
        <v>sq</v>
      </c>
      <c r="P7791" t="str">
        <f>IF(E7791="Souq","sq",IF(E7791="Jumia","Jum",E7791))</f>
        <v>sq</v>
      </c>
      <c r="Q7791">
        <f>VLOOKUP(ecommerce_10000[[#This Row],[City]],F:I,4,FALSE)</f>
        <v>13290.4</v>
      </c>
      <c r="R7791" s="1">
        <f>SUMIF(C:C,ecommerce_10000[[#This Row],[Category]],I:I)</f>
        <v>92327183.770000085</v>
      </c>
      <c r="S7791" s="1">
        <f>SUMIFS(I:I,C:C,C7791)</f>
        <v>92327183.770000085</v>
      </c>
      <c r="T7791" s="1" t="str">
        <f>INDEX(F:F,MATCH(ecommerce_10000[[#This Row],[TotalAmount]],I:I,0))</f>
        <v>Alexandria</v>
      </c>
    </row>
    <row r="7792" spans="1:20" x14ac:dyDescent="0.3">
      <c r="A7792" s="1" t="s">
        <v>7836</v>
      </c>
      <c r="B7792" s="1" t="s">
        <v>38</v>
      </c>
      <c r="C7792" s="1" t="s">
        <v>20</v>
      </c>
      <c r="D7792" s="1" t="s">
        <v>39</v>
      </c>
      <c r="E7792" s="1" t="s">
        <v>47</v>
      </c>
      <c r="F7792" s="1" t="s">
        <v>23</v>
      </c>
      <c r="G7792">
        <v>8067.57</v>
      </c>
      <c r="H7792">
        <v>1</v>
      </c>
      <c r="I7792">
        <v>8067.57</v>
      </c>
      <c r="J7792">
        <v>2.98</v>
      </c>
      <c r="K7792">
        <v>1596</v>
      </c>
      <c r="L7792" s="2">
        <v>45522</v>
      </c>
      <c r="O7792" t="str">
        <f>IF(ecommerce_10000[[#This Row],[Platform]]="Souq","sq",ecommerce_10000[[#This Row],[Platform]])</f>
        <v>Amazon</v>
      </c>
      <c r="P7792" t="str">
        <f>IF(E7792="Souq","sq",IF(E7792="Jumia","Jum",E7792))</f>
        <v>Amazon</v>
      </c>
      <c r="Q7792">
        <f>VLOOKUP(ecommerce_10000[[#This Row],[City]],F:I,4,FALSE)</f>
        <v>13290.4</v>
      </c>
      <c r="R7792" s="1">
        <f>SUMIF(C:C,ecommerce_10000[[#This Row],[Category]],I:I)</f>
        <v>91504159.730000004</v>
      </c>
      <c r="S7792" s="1">
        <f>SUMIFS(I:I,C:C,C7792)</f>
        <v>91504159.730000004</v>
      </c>
      <c r="T7792" s="1" t="str">
        <f>INDEX(F:F,MATCH(ecommerce_10000[[#This Row],[TotalAmount]],I:I,0))</f>
        <v>Alexandria</v>
      </c>
    </row>
    <row r="7793" spans="1:20" x14ac:dyDescent="0.3">
      <c r="A7793" s="1" t="s">
        <v>7837</v>
      </c>
      <c r="B7793" s="1" t="s">
        <v>53</v>
      </c>
      <c r="C7793" s="1" t="s">
        <v>31</v>
      </c>
      <c r="D7793" s="1" t="s">
        <v>54</v>
      </c>
      <c r="E7793" s="1" t="s">
        <v>22</v>
      </c>
      <c r="F7793" s="1" t="s">
        <v>40</v>
      </c>
      <c r="G7793">
        <v>18286.990000000002</v>
      </c>
      <c r="H7793">
        <v>2</v>
      </c>
      <c r="I7793">
        <v>36573.980000000003</v>
      </c>
      <c r="J7793">
        <v>2.4300000000000002</v>
      </c>
      <c r="K7793">
        <v>4877</v>
      </c>
      <c r="L7793" s="2">
        <v>45499</v>
      </c>
      <c r="O7793" t="str">
        <f>IF(ecommerce_10000[[#This Row],[Platform]]="Souq","sq",ecommerce_10000[[#This Row],[Platform]])</f>
        <v>Jumia</v>
      </c>
      <c r="P7793" t="str">
        <f>IF(E7793="Souq","sq",IF(E7793="Jumia","Jum",E7793))</f>
        <v>Jum</v>
      </c>
      <c r="Q7793">
        <f>VLOOKUP(ecommerce_10000[[#This Row],[City]],F:I,4,FALSE)</f>
        <v>99349.3</v>
      </c>
      <c r="R7793" s="1">
        <f>SUMIF(C:C,ecommerce_10000[[#This Row],[Category]],I:I)</f>
        <v>57542997.559999913</v>
      </c>
      <c r="S7793" s="1">
        <f>SUMIFS(I:I,C:C,C7793)</f>
        <v>57542997.559999913</v>
      </c>
      <c r="T7793" s="1" t="str">
        <f>INDEX(F:F,MATCH(ecommerce_10000[[#This Row],[TotalAmount]],I:I,0))</f>
        <v>Riyadh</v>
      </c>
    </row>
    <row r="7794" spans="1:20" x14ac:dyDescent="0.3">
      <c r="A7794" s="1" t="s">
        <v>7838</v>
      </c>
      <c r="B7794" s="1" t="s">
        <v>25</v>
      </c>
      <c r="C7794" s="1" t="s">
        <v>26</v>
      </c>
      <c r="D7794" s="1" t="s">
        <v>27</v>
      </c>
      <c r="E7794" s="1" t="s">
        <v>22</v>
      </c>
      <c r="F7794" s="1" t="s">
        <v>40</v>
      </c>
      <c r="G7794">
        <v>17617.43</v>
      </c>
      <c r="H7794">
        <v>4</v>
      </c>
      <c r="I7794">
        <v>70469.72</v>
      </c>
      <c r="J7794">
        <v>1.86</v>
      </c>
      <c r="K7794">
        <v>1181</v>
      </c>
      <c r="L7794" s="2">
        <v>45339</v>
      </c>
      <c r="O7794" t="str">
        <f>IF(ecommerce_10000[[#This Row],[Platform]]="Souq","sq",ecommerce_10000[[#This Row],[Platform]])</f>
        <v>Jumia</v>
      </c>
      <c r="P7794" t="str">
        <f>IF(E7794="Souq","sq",IF(E7794="Jumia","Jum",E7794))</f>
        <v>Jum</v>
      </c>
      <c r="Q7794">
        <f>VLOOKUP(ecommerce_10000[[#This Row],[City]],F:I,4,FALSE)</f>
        <v>99349.3</v>
      </c>
      <c r="R7794" s="1">
        <f>SUMIF(C:C,ecommerce_10000[[#This Row],[Category]],I:I)</f>
        <v>29200970.130000021</v>
      </c>
      <c r="S7794" s="1">
        <f>SUMIFS(I:I,C:C,C7794)</f>
        <v>29200970.130000021</v>
      </c>
      <c r="T7794" s="1" t="str">
        <f>INDEX(F:F,MATCH(ecommerce_10000[[#This Row],[TotalAmount]],I:I,0))</f>
        <v>Riyadh</v>
      </c>
    </row>
    <row r="7795" spans="1:20" x14ac:dyDescent="0.3">
      <c r="A7795" s="1" t="s">
        <v>7839</v>
      </c>
      <c r="B7795" s="1" t="s">
        <v>49</v>
      </c>
      <c r="C7795" s="1" t="s">
        <v>14</v>
      </c>
      <c r="D7795" s="1" t="s">
        <v>50</v>
      </c>
      <c r="E7795" s="1" t="s">
        <v>47</v>
      </c>
      <c r="F7795" s="1" t="s">
        <v>23</v>
      </c>
      <c r="G7795">
        <v>13592.74</v>
      </c>
      <c r="H7795">
        <v>2</v>
      </c>
      <c r="I7795">
        <v>27185.48</v>
      </c>
      <c r="J7795">
        <v>1.51</v>
      </c>
      <c r="K7795">
        <v>4457</v>
      </c>
      <c r="L7795" s="2">
        <v>45520</v>
      </c>
      <c r="O7795" t="str">
        <f>IF(ecommerce_10000[[#This Row],[Platform]]="Souq","sq",ecommerce_10000[[#This Row],[Platform]])</f>
        <v>Amazon</v>
      </c>
      <c r="P7795" t="str">
        <f>IF(E7795="Souq","sq",IF(E7795="Jumia","Jum",E7795))</f>
        <v>Amazon</v>
      </c>
      <c r="Q7795">
        <f>VLOOKUP(ecommerce_10000[[#This Row],[City]],F:I,4,FALSE)</f>
        <v>13290.4</v>
      </c>
      <c r="R7795" s="1">
        <f>SUMIF(C:C,ecommerce_10000[[#This Row],[Category]],I:I)</f>
        <v>92327183.770000085</v>
      </c>
      <c r="S7795" s="1">
        <f>SUMIFS(I:I,C:C,C7795)</f>
        <v>92327183.770000085</v>
      </c>
      <c r="T7795" s="1" t="str">
        <f>INDEX(F:F,MATCH(ecommerce_10000[[#This Row],[TotalAmount]],I:I,0))</f>
        <v>Alexandria</v>
      </c>
    </row>
    <row r="7796" spans="1:20" x14ac:dyDescent="0.3">
      <c r="A7796" s="1" t="s">
        <v>7840</v>
      </c>
      <c r="B7796" s="1" t="s">
        <v>19</v>
      </c>
      <c r="C7796" s="1" t="s">
        <v>20</v>
      </c>
      <c r="D7796" s="1" t="s">
        <v>21</v>
      </c>
      <c r="E7796" s="1" t="s">
        <v>47</v>
      </c>
      <c r="F7796" s="1" t="s">
        <v>28</v>
      </c>
      <c r="G7796">
        <v>11115.16</v>
      </c>
      <c r="H7796">
        <v>4</v>
      </c>
      <c r="I7796">
        <v>44460.639999999999</v>
      </c>
      <c r="J7796">
        <v>4.46</v>
      </c>
      <c r="K7796">
        <v>4943</v>
      </c>
      <c r="L7796" s="2">
        <v>45357</v>
      </c>
      <c r="O7796" t="str">
        <f>IF(ecommerce_10000[[#This Row],[Platform]]="Souq","sq",ecommerce_10000[[#This Row],[Platform]])</f>
        <v>Amazon</v>
      </c>
      <c r="P7796" t="str">
        <f>IF(E7796="Souq","sq",IF(E7796="Jumia","Jum",E7796))</f>
        <v>Amazon</v>
      </c>
      <c r="Q7796">
        <f>VLOOKUP(ecommerce_10000[[#This Row],[City]],F:I,4,FALSE)</f>
        <v>26648.76</v>
      </c>
      <c r="R7796" s="1">
        <f>SUMIF(C:C,ecommerce_10000[[#This Row],[Category]],I:I)</f>
        <v>91504159.730000004</v>
      </c>
      <c r="S7796" s="1">
        <f>SUMIFS(I:I,C:C,C7796)</f>
        <v>91504159.730000004</v>
      </c>
      <c r="T7796" s="1" t="str">
        <f>INDEX(F:F,MATCH(ecommerce_10000[[#This Row],[TotalAmount]],I:I,0))</f>
        <v>Casablanca</v>
      </c>
    </row>
    <row r="7797" spans="1:20" x14ac:dyDescent="0.3">
      <c r="A7797" s="1" t="s">
        <v>7841</v>
      </c>
      <c r="B7797" s="1" t="s">
        <v>35</v>
      </c>
      <c r="C7797" s="1" t="s">
        <v>14</v>
      </c>
      <c r="D7797" s="1" t="s">
        <v>36</v>
      </c>
      <c r="E7797" s="1" t="s">
        <v>47</v>
      </c>
      <c r="F7797" s="1" t="s">
        <v>40</v>
      </c>
      <c r="G7797">
        <v>17110.21</v>
      </c>
      <c r="H7797">
        <v>2</v>
      </c>
      <c r="I7797">
        <v>34220.42</v>
      </c>
      <c r="J7797">
        <v>3.92</v>
      </c>
      <c r="K7797">
        <v>1123</v>
      </c>
      <c r="L7797" s="2">
        <v>45404</v>
      </c>
      <c r="O7797" t="str">
        <f>IF(ecommerce_10000[[#This Row],[Platform]]="Souq","sq",ecommerce_10000[[#This Row],[Platform]])</f>
        <v>Amazon</v>
      </c>
      <c r="P7797" t="str">
        <f>IF(E7797="Souq","sq",IF(E7797="Jumia","Jum",E7797))</f>
        <v>Amazon</v>
      </c>
      <c r="Q7797">
        <f>VLOOKUP(ecommerce_10000[[#This Row],[City]],F:I,4,FALSE)</f>
        <v>99349.3</v>
      </c>
      <c r="R7797" s="1">
        <f>SUMIF(C:C,ecommerce_10000[[#This Row],[Category]],I:I)</f>
        <v>92327183.770000085</v>
      </c>
      <c r="S7797" s="1">
        <f>SUMIFS(I:I,C:C,C7797)</f>
        <v>92327183.770000085</v>
      </c>
      <c r="T7797" s="1" t="str">
        <f>INDEX(F:F,MATCH(ecommerce_10000[[#This Row],[TotalAmount]],I:I,0))</f>
        <v>Riyadh</v>
      </c>
    </row>
    <row r="7798" spans="1:20" x14ac:dyDescent="0.3">
      <c r="A7798" s="1" t="s">
        <v>7842</v>
      </c>
      <c r="B7798" s="1" t="s">
        <v>30</v>
      </c>
      <c r="C7798" s="1" t="s">
        <v>31</v>
      </c>
      <c r="D7798" s="1" t="s">
        <v>32</v>
      </c>
      <c r="E7798" s="1" t="s">
        <v>22</v>
      </c>
      <c r="F7798" s="1" t="s">
        <v>23</v>
      </c>
      <c r="G7798">
        <v>8733.98</v>
      </c>
      <c r="H7798">
        <v>2</v>
      </c>
      <c r="I7798">
        <v>17467.96</v>
      </c>
      <c r="J7798">
        <v>1</v>
      </c>
      <c r="K7798">
        <v>1567</v>
      </c>
      <c r="L7798" s="2">
        <v>45459</v>
      </c>
      <c r="O7798" t="str">
        <f>IF(ecommerce_10000[[#This Row],[Platform]]="Souq","sq",ecommerce_10000[[#This Row],[Platform]])</f>
        <v>Jumia</v>
      </c>
      <c r="P7798" t="str">
        <f>IF(E7798="Souq","sq",IF(E7798="Jumia","Jum",E7798))</f>
        <v>Jum</v>
      </c>
      <c r="Q7798">
        <f>VLOOKUP(ecommerce_10000[[#This Row],[City]],F:I,4,FALSE)</f>
        <v>13290.4</v>
      </c>
      <c r="R7798" s="1">
        <f>SUMIF(C:C,ecommerce_10000[[#This Row],[Category]],I:I)</f>
        <v>57542997.559999913</v>
      </c>
      <c r="S7798" s="1">
        <f>SUMIFS(I:I,C:C,C7798)</f>
        <v>57542997.559999913</v>
      </c>
      <c r="T7798" s="1" t="str">
        <f>INDEX(F:F,MATCH(ecommerce_10000[[#This Row],[TotalAmount]],I:I,0))</f>
        <v>Alexandria</v>
      </c>
    </row>
    <row r="7799" spans="1:20" x14ac:dyDescent="0.3">
      <c r="A7799" s="1" t="s">
        <v>7843</v>
      </c>
      <c r="B7799" s="1" t="s">
        <v>30</v>
      </c>
      <c r="C7799" s="1" t="s">
        <v>31</v>
      </c>
      <c r="D7799" s="1" t="s">
        <v>32</v>
      </c>
      <c r="E7799" s="1" t="s">
        <v>16</v>
      </c>
      <c r="F7799" s="1" t="s">
        <v>40</v>
      </c>
      <c r="G7799">
        <v>4395.9799999999996</v>
      </c>
      <c r="H7799">
        <v>1</v>
      </c>
      <c r="I7799">
        <v>4395.9799999999996</v>
      </c>
      <c r="J7799">
        <v>3.77</v>
      </c>
      <c r="K7799">
        <v>3781</v>
      </c>
      <c r="L7799" s="2">
        <v>45456</v>
      </c>
      <c r="O7799" t="str">
        <f>IF(ecommerce_10000[[#This Row],[Platform]]="Souq","sq",ecommerce_10000[[#This Row],[Platform]])</f>
        <v>sq</v>
      </c>
      <c r="P7799" t="str">
        <f>IF(E7799="Souq","sq",IF(E7799="Jumia","Jum",E7799))</f>
        <v>sq</v>
      </c>
      <c r="Q7799">
        <f>VLOOKUP(ecommerce_10000[[#This Row],[City]],F:I,4,FALSE)</f>
        <v>99349.3</v>
      </c>
      <c r="R7799" s="1">
        <f>SUMIF(C:C,ecommerce_10000[[#This Row],[Category]],I:I)</f>
        <v>57542997.559999913</v>
      </c>
      <c r="S7799" s="1">
        <f>SUMIFS(I:I,C:C,C7799)</f>
        <v>57542997.559999913</v>
      </c>
      <c r="T7799" s="1" t="str">
        <f>INDEX(F:F,MATCH(ecommerce_10000[[#This Row],[TotalAmount]],I:I,0))</f>
        <v>Riyadh</v>
      </c>
    </row>
    <row r="7800" spans="1:20" x14ac:dyDescent="0.3">
      <c r="A7800" s="1" t="s">
        <v>7844</v>
      </c>
      <c r="B7800" s="1" t="s">
        <v>53</v>
      </c>
      <c r="C7800" s="1" t="s">
        <v>31</v>
      </c>
      <c r="D7800" s="1" t="s">
        <v>54</v>
      </c>
      <c r="E7800" s="1" t="s">
        <v>47</v>
      </c>
      <c r="F7800" s="1" t="s">
        <v>40</v>
      </c>
      <c r="G7800">
        <v>10512.33</v>
      </c>
      <c r="H7800">
        <v>3</v>
      </c>
      <c r="I7800">
        <v>31536.99</v>
      </c>
      <c r="J7800">
        <v>2.4</v>
      </c>
      <c r="K7800">
        <v>4568</v>
      </c>
      <c r="L7800" s="2">
        <v>45441</v>
      </c>
      <c r="O7800" t="str">
        <f>IF(ecommerce_10000[[#This Row],[Platform]]="Souq","sq",ecommerce_10000[[#This Row],[Platform]])</f>
        <v>Amazon</v>
      </c>
      <c r="P7800" t="str">
        <f>IF(E7800="Souq","sq",IF(E7800="Jumia","Jum",E7800))</f>
        <v>Amazon</v>
      </c>
      <c r="Q7800">
        <f>VLOOKUP(ecommerce_10000[[#This Row],[City]],F:I,4,FALSE)</f>
        <v>99349.3</v>
      </c>
      <c r="R7800" s="1">
        <f>SUMIF(C:C,ecommerce_10000[[#This Row],[Category]],I:I)</f>
        <v>57542997.559999913</v>
      </c>
      <c r="S7800" s="1">
        <f>SUMIFS(I:I,C:C,C7800)</f>
        <v>57542997.559999913</v>
      </c>
      <c r="T7800" s="1" t="str">
        <f>INDEX(F:F,MATCH(ecommerce_10000[[#This Row],[TotalAmount]],I:I,0))</f>
        <v>Riyadh</v>
      </c>
    </row>
    <row r="7801" spans="1:20" x14ac:dyDescent="0.3">
      <c r="A7801" s="1" t="s">
        <v>7845</v>
      </c>
      <c r="B7801" s="1" t="s">
        <v>38</v>
      </c>
      <c r="C7801" s="1" t="s">
        <v>20</v>
      </c>
      <c r="D7801" s="1" t="s">
        <v>39</v>
      </c>
      <c r="E7801" s="1" t="s">
        <v>22</v>
      </c>
      <c r="F7801" s="1" t="s">
        <v>62</v>
      </c>
      <c r="G7801">
        <v>2860.09</v>
      </c>
      <c r="H7801">
        <v>4</v>
      </c>
      <c r="I7801">
        <v>11440.36</v>
      </c>
      <c r="J7801">
        <v>1.1499999999999999</v>
      </c>
      <c r="K7801">
        <v>4037</v>
      </c>
      <c r="L7801" s="2">
        <v>45393</v>
      </c>
      <c r="O7801" t="str">
        <f>IF(ecommerce_10000[[#This Row],[Platform]]="Souq","sq",ecommerce_10000[[#This Row],[Platform]])</f>
        <v>Jumia</v>
      </c>
      <c r="P7801" t="str">
        <f>IF(E7801="Souq","sq",IF(E7801="Jumia","Jum",E7801))</f>
        <v>Jum</v>
      </c>
      <c r="Q7801">
        <f>VLOOKUP(ecommerce_10000[[#This Row],[City]],F:I,4,FALSE)</f>
        <v>27872.98</v>
      </c>
      <c r="R7801" s="1">
        <f>SUMIF(C:C,ecommerce_10000[[#This Row],[Category]],I:I)</f>
        <v>91504159.730000004</v>
      </c>
      <c r="S7801" s="1">
        <f>SUMIFS(I:I,C:C,C7801)</f>
        <v>91504159.730000004</v>
      </c>
      <c r="T7801" s="1" t="str">
        <f>INDEX(F:F,MATCH(ecommerce_10000[[#This Row],[TotalAmount]],I:I,0))</f>
        <v>Giza</v>
      </c>
    </row>
    <row r="7802" spans="1:20" x14ac:dyDescent="0.3">
      <c r="A7802" s="1" t="s">
        <v>7846</v>
      </c>
      <c r="B7802" s="1" t="s">
        <v>43</v>
      </c>
      <c r="C7802" s="1" t="s">
        <v>44</v>
      </c>
      <c r="D7802" s="1" t="s">
        <v>45</v>
      </c>
      <c r="E7802" s="1" t="s">
        <v>47</v>
      </c>
      <c r="F7802" s="1" t="s">
        <v>62</v>
      </c>
      <c r="G7802">
        <v>17446.91</v>
      </c>
      <c r="H7802">
        <v>1</v>
      </c>
      <c r="I7802">
        <v>17446.91</v>
      </c>
      <c r="J7802">
        <v>1.05</v>
      </c>
      <c r="K7802">
        <v>2333</v>
      </c>
      <c r="L7802" s="2">
        <v>45579</v>
      </c>
      <c r="O7802" t="str">
        <f>IF(ecommerce_10000[[#This Row],[Platform]]="Souq","sq",ecommerce_10000[[#This Row],[Platform]])</f>
        <v>Amazon</v>
      </c>
      <c r="P7802" t="str">
        <f>IF(E7802="Souq","sq",IF(E7802="Jumia","Jum",E7802))</f>
        <v>Amazon</v>
      </c>
      <c r="Q7802">
        <f>VLOOKUP(ecommerce_10000[[#This Row],[City]],F:I,4,FALSE)</f>
        <v>27872.98</v>
      </c>
      <c r="R7802" s="1">
        <f>SUMIF(C:C,ecommerce_10000[[#This Row],[Category]],I:I)</f>
        <v>31420413.200000018</v>
      </c>
      <c r="S7802" s="1">
        <f>SUMIFS(I:I,C:C,C7802)</f>
        <v>31420413.200000018</v>
      </c>
      <c r="T7802" s="1" t="str">
        <f>INDEX(F:F,MATCH(ecommerce_10000[[#This Row],[TotalAmount]],I:I,0))</f>
        <v>Giza</v>
      </c>
    </row>
    <row r="7803" spans="1:20" x14ac:dyDescent="0.3">
      <c r="A7803" s="1" t="s">
        <v>7847</v>
      </c>
      <c r="B7803" s="1" t="s">
        <v>49</v>
      </c>
      <c r="C7803" s="1" t="s">
        <v>14</v>
      </c>
      <c r="D7803" s="1" t="s">
        <v>50</v>
      </c>
      <c r="E7803" s="1" t="s">
        <v>22</v>
      </c>
      <c r="F7803" s="1" t="s">
        <v>28</v>
      </c>
      <c r="G7803">
        <v>11310.09</v>
      </c>
      <c r="H7803">
        <v>1</v>
      </c>
      <c r="I7803">
        <v>11310.09</v>
      </c>
      <c r="J7803">
        <v>4.41</v>
      </c>
      <c r="K7803">
        <v>570</v>
      </c>
      <c r="L7803" s="2">
        <v>45425</v>
      </c>
      <c r="O7803" t="str">
        <f>IF(ecommerce_10000[[#This Row],[Platform]]="Souq","sq",ecommerce_10000[[#This Row],[Platform]])</f>
        <v>Jumia</v>
      </c>
      <c r="P7803" t="str">
        <f>IF(E7803="Souq","sq",IF(E7803="Jumia","Jum",E7803))</f>
        <v>Jum</v>
      </c>
      <c r="Q7803">
        <f>VLOOKUP(ecommerce_10000[[#This Row],[City]],F:I,4,FALSE)</f>
        <v>26648.76</v>
      </c>
      <c r="R7803" s="1">
        <f>SUMIF(C:C,ecommerce_10000[[#This Row],[Category]],I:I)</f>
        <v>92327183.770000085</v>
      </c>
      <c r="S7803" s="1">
        <f>SUMIFS(I:I,C:C,C7803)</f>
        <v>92327183.770000085</v>
      </c>
      <c r="T7803" s="1" t="str">
        <f>INDEX(F:F,MATCH(ecommerce_10000[[#This Row],[TotalAmount]],I:I,0))</f>
        <v>Casablanca</v>
      </c>
    </row>
    <row r="7804" spans="1:20" x14ac:dyDescent="0.3">
      <c r="A7804" s="1" t="s">
        <v>7848</v>
      </c>
      <c r="B7804" s="1" t="s">
        <v>49</v>
      </c>
      <c r="C7804" s="1" t="s">
        <v>14</v>
      </c>
      <c r="D7804" s="1" t="s">
        <v>50</v>
      </c>
      <c r="E7804" s="1" t="s">
        <v>22</v>
      </c>
      <c r="F7804" s="1" t="s">
        <v>40</v>
      </c>
      <c r="G7804">
        <v>935.71</v>
      </c>
      <c r="H7804">
        <v>5</v>
      </c>
      <c r="I7804">
        <v>4678.55</v>
      </c>
      <c r="J7804">
        <v>2.99</v>
      </c>
      <c r="K7804">
        <v>4893</v>
      </c>
      <c r="L7804" s="2">
        <v>45650</v>
      </c>
      <c r="O7804" t="str">
        <f>IF(ecommerce_10000[[#This Row],[Platform]]="Souq","sq",ecommerce_10000[[#This Row],[Platform]])</f>
        <v>Jumia</v>
      </c>
      <c r="P7804" t="str">
        <f>IF(E7804="Souq","sq",IF(E7804="Jumia","Jum",E7804))</f>
        <v>Jum</v>
      </c>
      <c r="Q7804">
        <f>VLOOKUP(ecommerce_10000[[#This Row],[City]],F:I,4,FALSE)</f>
        <v>99349.3</v>
      </c>
      <c r="R7804" s="1">
        <f>SUMIF(C:C,ecommerce_10000[[#This Row],[Category]],I:I)</f>
        <v>92327183.770000085</v>
      </c>
      <c r="S7804" s="1">
        <f>SUMIFS(I:I,C:C,C7804)</f>
        <v>92327183.770000085</v>
      </c>
      <c r="T7804" s="1" t="str">
        <f>INDEX(F:F,MATCH(ecommerce_10000[[#This Row],[TotalAmount]],I:I,0))</f>
        <v>Riyadh</v>
      </c>
    </row>
    <row r="7805" spans="1:20" x14ac:dyDescent="0.3">
      <c r="A7805" s="1" t="s">
        <v>7849</v>
      </c>
      <c r="B7805" s="1" t="s">
        <v>53</v>
      </c>
      <c r="C7805" s="1" t="s">
        <v>31</v>
      </c>
      <c r="D7805" s="1" t="s">
        <v>54</v>
      </c>
      <c r="E7805" s="1" t="s">
        <v>22</v>
      </c>
      <c r="F7805" s="1" t="s">
        <v>33</v>
      </c>
      <c r="G7805">
        <v>15006.59</v>
      </c>
      <c r="H7805">
        <v>3</v>
      </c>
      <c r="I7805">
        <v>45019.77</v>
      </c>
      <c r="J7805">
        <v>2.65</v>
      </c>
      <c r="K7805">
        <v>4293</v>
      </c>
      <c r="L7805" s="2">
        <v>45547</v>
      </c>
      <c r="O7805" t="str">
        <f>IF(ecommerce_10000[[#This Row],[Platform]]="Souq","sq",ecommerce_10000[[#This Row],[Platform]])</f>
        <v>Jumia</v>
      </c>
      <c r="P7805" t="str">
        <f>IF(E7805="Souq","sq",IF(E7805="Jumia","Jum",E7805))</f>
        <v>Jum</v>
      </c>
      <c r="Q7805">
        <f>VLOOKUP(ecommerce_10000[[#This Row],[City]],F:I,4,FALSE)</f>
        <v>3665.44</v>
      </c>
      <c r="R7805" s="1">
        <f>SUMIF(C:C,ecommerce_10000[[#This Row],[Category]],I:I)</f>
        <v>57542997.559999913</v>
      </c>
      <c r="S7805" s="1">
        <f>SUMIFS(I:I,C:C,C7805)</f>
        <v>57542997.559999913</v>
      </c>
      <c r="T7805" s="1" t="str">
        <f>INDEX(F:F,MATCH(ecommerce_10000[[#This Row],[TotalAmount]],I:I,0))</f>
        <v>Dubai</v>
      </c>
    </row>
    <row r="7806" spans="1:20" x14ac:dyDescent="0.3">
      <c r="A7806" s="1" t="s">
        <v>7850</v>
      </c>
      <c r="B7806" s="1" t="s">
        <v>53</v>
      </c>
      <c r="C7806" s="1" t="s">
        <v>31</v>
      </c>
      <c r="D7806" s="1" t="s">
        <v>54</v>
      </c>
      <c r="E7806" s="1" t="s">
        <v>16</v>
      </c>
      <c r="F7806" s="1" t="s">
        <v>62</v>
      </c>
      <c r="G7806">
        <v>5574.8</v>
      </c>
      <c r="H7806">
        <v>4</v>
      </c>
      <c r="I7806">
        <v>22299.200000000001</v>
      </c>
      <c r="J7806">
        <v>1.75</v>
      </c>
      <c r="K7806">
        <v>280</v>
      </c>
      <c r="L7806" s="2">
        <v>45529</v>
      </c>
      <c r="O7806" t="str">
        <f>IF(ecommerce_10000[[#This Row],[Platform]]="Souq","sq",ecommerce_10000[[#This Row],[Platform]])</f>
        <v>sq</v>
      </c>
      <c r="P7806" t="str">
        <f>IF(E7806="Souq","sq",IF(E7806="Jumia","Jum",E7806))</f>
        <v>sq</v>
      </c>
      <c r="Q7806">
        <f>VLOOKUP(ecommerce_10000[[#This Row],[City]],F:I,4,FALSE)</f>
        <v>27872.98</v>
      </c>
      <c r="R7806" s="1">
        <f>SUMIF(C:C,ecommerce_10000[[#This Row],[Category]],I:I)</f>
        <v>57542997.559999913</v>
      </c>
      <c r="S7806" s="1">
        <f>SUMIFS(I:I,C:C,C7806)</f>
        <v>57542997.559999913</v>
      </c>
      <c r="T7806" s="1" t="str">
        <f>INDEX(F:F,MATCH(ecommerce_10000[[#This Row],[TotalAmount]],I:I,0))</f>
        <v>Giza</v>
      </c>
    </row>
    <row r="7807" spans="1:20" x14ac:dyDescent="0.3">
      <c r="A7807" s="1" t="s">
        <v>7851</v>
      </c>
      <c r="B7807" s="1" t="s">
        <v>25</v>
      </c>
      <c r="C7807" s="1" t="s">
        <v>26</v>
      </c>
      <c r="D7807" s="1" t="s">
        <v>27</v>
      </c>
      <c r="E7807" s="1" t="s">
        <v>22</v>
      </c>
      <c r="F7807" s="1" t="s">
        <v>17</v>
      </c>
      <c r="G7807">
        <v>19671.77</v>
      </c>
      <c r="H7807">
        <v>2</v>
      </c>
      <c r="I7807">
        <v>39343.54</v>
      </c>
      <c r="J7807">
        <v>1.08</v>
      </c>
      <c r="K7807">
        <v>269</v>
      </c>
      <c r="L7807" s="2">
        <v>45584</v>
      </c>
      <c r="O7807" t="str">
        <f>IF(ecommerce_10000[[#This Row],[Platform]]="Souq","sq",ecommerce_10000[[#This Row],[Platform]])</f>
        <v>Jumia</v>
      </c>
      <c r="P7807" t="str">
        <f>IF(E7807="Souq","sq",IF(E7807="Jumia","Jum",E7807))</f>
        <v>Jum</v>
      </c>
      <c r="Q7807">
        <f>VLOOKUP(ecommerce_10000[[#This Row],[City]],F:I,4,FALSE)</f>
        <v>16284.02</v>
      </c>
      <c r="R7807" s="1">
        <f>SUMIF(C:C,ecommerce_10000[[#This Row],[Category]],I:I)</f>
        <v>29200970.130000021</v>
      </c>
      <c r="S7807" s="1">
        <f>SUMIFS(I:I,C:C,C7807)</f>
        <v>29200970.130000021</v>
      </c>
      <c r="T7807" s="1" t="str">
        <f>INDEX(F:F,MATCH(ecommerce_10000[[#This Row],[TotalAmount]],I:I,0))</f>
        <v>Cairo</v>
      </c>
    </row>
    <row r="7808" spans="1:20" x14ac:dyDescent="0.3">
      <c r="A7808" s="1" t="s">
        <v>7852</v>
      </c>
      <c r="B7808" s="1" t="s">
        <v>53</v>
      </c>
      <c r="C7808" s="1" t="s">
        <v>31</v>
      </c>
      <c r="D7808" s="1" t="s">
        <v>54</v>
      </c>
      <c r="E7808" s="1" t="s">
        <v>47</v>
      </c>
      <c r="F7808" s="1" t="s">
        <v>17</v>
      </c>
      <c r="G7808">
        <v>2423.9699999999998</v>
      </c>
      <c r="H7808">
        <v>1</v>
      </c>
      <c r="I7808">
        <v>2423.9699999999998</v>
      </c>
      <c r="J7808">
        <v>1.03</v>
      </c>
      <c r="K7808">
        <v>4029</v>
      </c>
      <c r="L7808" s="2">
        <v>45495</v>
      </c>
      <c r="O7808" t="str">
        <f>IF(ecommerce_10000[[#This Row],[Platform]]="Souq","sq",ecommerce_10000[[#This Row],[Platform]])</f>
        <v>Amazon</v>
      </c>
      <c r="P7808" t="str">
        <f>IF(E7808="Souq","sq",IF(E7808="Jumia","Jum",E7808))</f>
        <v>Amazon</v>
      </c>
      <c r="Q7808">
        <f>VLOOKUP(ecommerce_10000[[#This Row],[City]],F:I,4,FALSE)</f>
        <v>16284.02</v>
      </c>
      <c r="R7808" s="1">
        <f>SUMIF(C:C,ecommerce_10000[[#This Row],[Category]],I:I)</f>
        <v>57542997.559999913</v>
      </c>
      <c r="S7808" s="1">
        <f>SUMIFS(I:I,C:C,C7808)</f>
        <v>57542997.559999913</v>
      </c>
      <c r="T7808" s="1" t="str">
        <f>INDEX(F:F,MATCH(ecommerce_10000[[#This Row],[TotalAmount]],I:I,0))</f>
        <v>Cairo</v>
      </c>
    </row>
    <row r="7809" spans="1:20" x14ac:dyDescent="0.3">
      <c r="A7809" s="1" t="s">
        <v>7853</v>
      </c>
      <c r="B7809" s="1" t="s">
        <v>30</v>
      </c>
      <c r="C7809" s="1" t="s">
        <v>31</v>
      </c>
      <c r="D7809" s="1" t="s">
        <v>32</v>
      </c>
      <c r="E7809" s="1" t="s">
        <v>16</v>
      </c>
      <c r="F7809" s="1" t="s">
        <v>23</v>
      </c>
      <c r="G7809">
        <v>4232.8999999999996</v>
      </c>
      <c r="H7809">
        <v>4</v>
      </c>
      <c r="I7809">
        <v>16931.599999999999</v>
      </c>
      <c r="J7809">
        <v>4.71</v>
      </c>
      <c r="K7809">
        <v>1089</v>
      </c>
      <c r="L7809" s="2">
        <v>45639</v>
      </c>
      <c r="O7809" t="str">
        <f>IF(ecommerce_10000[[#This Row],[Platform]]="Souq","sq",ecommerce_10000[[#This Row],[Platform]])</f>
        <v>sq</v>
      </c>
      <c r="P7809" t="str">
        <f>IF(E7809="Souq","sq",IF(E7809="Jumia","Jum",E7809))</f>
        <v>sq</v>
      </c>
      <c r="Q7809">
        <f>VLOOKUP(ecommerce_10000[[#This Row],[City]],F:I,4,FALSE)</f>
        <v>13290.4</v>
      </c>
      <c r="R7809" s="1">
        <f>SUMIF(C:C,ecommerce_10000[[#This Row],[Category]],I:I)</f>
        <v>57542997.559999913</v>
      </c>
      <c r="S7809" s="1">
        <f>SUMIFS(I:I,C:C,C7809)</f>
        <v>57542997.559999913</v>
      </c>
      <c r="T7809" s="1" t="str">
        <f>INDEX(F:F,MATCH(ecommerce_10000[[#This Row],[TotalAmount]],I:I,0))</f>
        <v>Alexandria</v>
      </c>
    </row>
    <row r="7810" spans="1:20" x14ac:dyDescent="0.3">
      <c r="A7810" s="1" t="s">
        <v>7854</v>
      </c>
      <c r="B7810" s="1" t="s">
        <v>53</v>
      </c>
      <c r="C7810" s="1" t="s">
        <v>31</v>
      </c>
      <c r="D7810" s="1" t="s">
        <v>54</v>
      </c>
      <c r="E7810" s="1" t="s">
        <v>47</v>
      </c>
      <c r="F7810" s="1" t="s">
        <v>23</v>
      </c>
      <c r="G7810">
        <v>7601.23</v>
      </c>
      <c r="H7810">
        <v>5</v>
      </c>
      <c r="I7810">
        <v>38006.15</v>
      </c>
      <c r="J7810">
        <v>2.31</v>
      </c>
      <c r="K7810">
        <v>755</v>
      </c>
      <c r="L7810" s="2">
        <v>45391</v>
      </c>
      <c r="O7810" t="str">
        <f>IF(ecommerce_10000[[#This Row],[Platform]]="Souq","sq",ecommerce_10000[[#This Row],[Platform]])</f>
        <v>Amazon</v>
      </c>
      <c r="P7810" t="str">
        <f>IF(E7810="Souq","sq",IF(E7810="Jumia","Jum",E7810))</f>
        <v>Amazon</v>
      </c>
      <c r="Q7810">
        <f>VLOOKUP(ecommerce_10000[[#This Row],[City]],F:I,4,FALSE)</f>
        <v>13290.4</v>
      </c>
      <c r="R7810" s="1">
        <f>SUMIF(C:C,ecommerce_10000[[#This Row],[Category]],I:I)</f>
        <v>57542997.559999913</v>
      </c>
      <c r="S7810" s="1">
        <f>SUMIFS(I:I,C:C,C7810)</f>
        <v>57542997.559999913</v>
      </c>
      <c r="T7810" s="1" t="str">
        <f>INDEX(F:F,MATCH(ecommerce_10000[[#This Row],[TotalAmount]],I:I,0))</f>
        <v>Alexandria</v>
      </c>
    </row>
    <row r="7811" spans="1:20" x14ac:dyDescent="0.3">
      <c r="A7811" s="1" t="s">
        <v>7855</v>
      </c>
      <c r="B7811" s="1" t="s">
        <v>30</v>
      </c>
      <c r="C7811" s="1" t="s">
        <v>31</v>
      </c>
      <c r="D7811" s="1" t="s">
        <v>32</v>
      </c>
      <c r="E7811" s="1" t="s">
        <v>22</v>
      </c>
      <c r="F7811" s="1" t="s">
        <v>28</v>
      </c>
      <c r="G7811">
        <v>287.05</v>
      </c>
      <c r="H7811">
        <v>1</v>
      </c>
      <c r="I7811">
        <v>287.05</v>
      </c>
      <c r="J7811">
        <v>2.4700000000000002</v>
      </c>
      <c r="K7811">
        <v>40</v>
      </c>
      <c r="L7811" s="2">
        <v>45375</v>
      </c>
      <c r="O7811" t="str">
        <f>IF(ecommerce_10000[[#This Row],[Platform]]="Souq","sq",ecommerce_10000[[#This Row],[Platform]])</f>
        <v>Jumia</v>
      </c>
      <c r="P7811" t="str">
        <f>IF(E7811="Souq","sq",IF(E7811="Jumia","Jum",E7811))</f>
        <v>Jum</v>
      </c>
      <c r="Q7811">
        <f>VLOOKUP(ecommerce_10000[[#This Row],[City]],F:I,4,FALSE)</f>
        <v>26648.76</v>
      </c>
      <c r="R7811" s="1">
        <f>SUMIF(C:C,ecommerce_10000[[#This Row],[Category]],I:I)</f>
        <v>57542997.559999913</v>
      </c>
      <c r="S7811" s="1">
        <f>SUMIFS(I:I,C:C,C7811)</f>
        <v>57542997.559999913</v>
      </c>
      <c r="T7811" s="1" t="str">
        <f>INDEX(F:F,MATCH(ecommerce_10000[[#This Row],[TotalAmount]],I:I,0))</f>
        <v>Casablanca</v>
      </c>
    </row>
    <row r="7812" spans="1:20" x14ac:dyDescent="0.3">
      <c r="A7812" s="1" t="s">
        <v>7856</v>
      </c>
      <c r="B7812" s="1" t="s">
        <v>13</v>
      </c>
      <c r="C7812" s="1" t="s">
        <v>14</v>
      </c>
      <c r="D7812" s="1" t="s">
        <v>15</v>
      </c>
      <c r="E7812" s="1" t="s">
        <v>16</v>
      </c>
      <c r="F7812" s="1" t="s">
        <v>23</v>
      </c>
      <c r="G7812">
        <v>6847.41</v>
      </c>
      <c r="H7812">
        <v>5</v>
      </c>
      <c r="I7812">
        <v>34237.050000000003</v>
      </c>
      <c r="J7812">
        <v>2.66</v>
      </c>
      <c r="K7812">
        <v>4130</v>
      </c>
      <c r="L7812" s="2">
        <v>45588</v>
      </c>
      <c r="O7812" t="str">
        <f>IF(ecommerce_10000[[#This Row],[Platform]]="Souq","sq",ecommerce_10000[[#This Row],[Platform]])</f>
        <v>sq</v>
      </c>
      <c r="P7812" t="str">
        <f>IF(E7812="Souq","sq",IF(E7812="Jumia","Jum",E7812))</f>
        <v>sq</v>
      </c>
      <c r="Q7812">
        <f>VLOOKUP(ecommerce_10000[[#This Row],[City]],F:I,4,FALSE)</f>
        <v>13290.4</v>
      </c>
      <c r="R7812" s="1">
        <f>SUMIF(C:C,ecommerce_10000[[#This Row],[Category]],I:I)</f>
        <v>92327183.770000085</v>
      </c>
      <c r="S7812" s="1">
        <f>SUMIFS(I:I,C:C,C7812)</f>
        <v>92327183.770000085</v>
      </c>
      <c r="T7812" s="1" t="str">
        <f>INDEX(F:F,MATCH(ecommerce_10000[[#This Row],[TotalAmount]],I:I,0))</f>
        <v>Alexandria</v>
      </c>
    </row>
    <row r="7813" spans="1:20" x14ac:dyDescent="0.3">
      <c r="A7813" s="1" t="s">
        <v>7857</v>
      </c>
      <c r="B7813" s="1" t="s">
        <v>35</v>
      </c>
      <c r="C7813" s="1" t="s">
        <v>14</v>
      </c>
      <c r="D7813" s="1" t="s">
        <v>36</v>
      </c>
      <c r="E7813" s="1" t="s">
        <v>16</v>
      </c>
      <c r="F7813" s="1" t="s">
        <v>33</v>
      </c>
      <c r="G7813">
        <v>13008.07</v>
      </c>
      <c r="H7813">
        <v>3</v>
      </c>
      <c r="I7813">
        <v>39024.21</v>
      </c>
      <c r="J7813">
        <v>1.94</v>
      </c>
      <c r="K7813">
        <v>2096</v>
      </c>
      <c r="L7813" s="2">
        <v>45499</v>
      </c>
      <c r="O7813" t="str">
        <f>IF(ecommerce_10000[[#This Row],[Platform]]="Souq","sq",ecommerce_10000[[#This Row],[Platform]])</f>
        <v>sq</v>
      </c>
      <c r="P7813" t="str">
        <f>IF(E7813="Souq","sq",IF(E7813="Jumia","Jum",E7813))</f>
        <v>sq</v>
      </c>
      <c r="Q7813">
        <f>VLOOKUP(ecommerce_10000[[#This Row],[City]],F:I,4,FALSE)</f>
        <v>3665.44</v>
      </c>
      <c r="R7813" s="1">
        <f>SUMIF(C:C,ecommerce_10000[[#This Row],[Category]],I:I)</f>
        <v>92327183.770000085</v>
      </c>
      <c r="S7813" s="1">
        <f>SUMIFS(I:I,C:C,C7813)</f>
        <v>92327183.770000085</v>
      </c>
      <c r="T7813" s="1" t="str">
        <f>INDEX(F:F,MATCH(ecommerce_10000[[#This Row],[TotalAmount]],I:I,0))</f>
        <v>Dubai</v>
      </c>
    </row>
    <row r="7814" spans="1:20" x14ac:dyDescent="0.3">
      <c r="A7814" s="1" t="s">
        <v>7858</v>
      </c>
      <c r="B7814" s="1" t="s">
        <v>65</v>
      </c>
      <c r="C7814" s="1" t="s">
        <v>20</v>
      </c>
      <c r="D7814" s="1" t="s">
        <v>66</v>
      </c>
      <c r="E7814" s="1" t="s">
        <v>47</v>
      </c>
      <c r="F7814" s="1" t="s">
        <v>28</v>
      </c>
      <c r="G7814">
        <v>8990.16</v>
      </c>
      <c r="H7814">
        <v>4</v>
      </c>
      <c r="I7814">
        <v>35960.639999999999</v>
      </c>
      <c r="J7814">
        <v>2.8</v>
      </c>
      <c r="K7814">
        <v>2376</v>
      </c>
      <c r="L7814" s="2">
        <v>45588</v>
      </c>
      <c r="O7814" t="str">
        <f>IF(ecommerce_10000[[#This Row],[Platform]]="Souq","sq",ecommerce_10000[[#This Row],[Platform]])</f>
        <v>Amazon</v>
      </c>
      <c r="P7814" t="str">
        <f>IF(E7814="Souq","sq",IF(E7814="Jumia","Jum",E7814))</f>
        <v>Amazon</v>
      </c>
      <c r="Q7814">
        <f>VLOOKUP(ecommerce_10000[[#This Row],[City]],F:I,4,FALSE)</f>
        <v>26648.76</v>
      </c>
      <c r="R7814" s="1">
        <f>SUMIF(C:C,ecommerce_10000[[#This Row],[Category]],I:I)</f>
        <v>91504159.730000004</v>
      </c>
      <c r="S7814" s="1">
        <f>SUMIFS(I:I,C:C,C7814)</f>
        <v>91504159.730000004</v>
      </c>
      <c r="T7814" s="1" t="str">
        <f>INDEX(F:F,MATCH(ecommerce_10000[[#This Row],[TotalAmount]],I:I,0))</f>
        <v>Casablanca</v>
      </c>
    </row>
    <row r="7815" spans="1:20" x14ac:dyDescent="0.3">
      <c r="A7815" s="1" t="s">
        <v>7859</v>
      </c>
      <c r="B7815" s="1" t="s">
        <v>43</v>
      </c>
      <c r="C7815" s="1" t="s">
        <v>44</v>
      </c>
      <c r="D7815" s="1" t="s">
        <v>45</v>
      </c>
      <c r="E7815" s="1" t="s">
        <v>16</v>
      </c>
      <c r="F7815" s="1" t="s">
        <v>40</v>
      </c>
      <c r="G7815">
        <v>18780.8</v>
      </c>
      <c r="H7815">
        <v>5</v>
      </c>
      <c r="I7815">
        <v>93904</v>
      </c>
      <c r="J7815">
        <v>4.5999999999999996</v>
      </c>
      <c r="K7815">
        <v>2829</v>
      </c>
      <c r="L7815" s="2">
        <v>45551</v>
      </c>
      <c r="O7815" t="str">
        <f>IF(ecommerce_10000[[#This Row],[Platform]]="Souq","sq",ecommerce_10000[[#This Row],[Platform]])</f>
        <v>sq</v>
      </c>
      <c r="P7815" t="str">
        <f>IF(E7815="Souq","sq",IF(E7815="Jumia","Jum",E7815))</f>
        <v>sq</v>
      </c>
      <c r="Q7815">
        <f>VLOOKUP(ecommerce_10000[[#This Row],[City]],F:I,4,FALSE)</f>
        <v>99349.3</v>
      </c>
      <c r="R7815" s="1">
        <f>SUMIF(C:C,ecommerce_10000[[#This Row],[Category]],I:I)</f>
        <v>31420413.200000018</v>
      </c>
      <c r="S7815" s="1">
        <f>SUMIFS(I:I,C:C,C7815)</f>
        <v>31420413.200000018</v>
      </c>
      <c r="T7815" s="1" t="str">
        <f>INDEX(F:F,MATCH(ecommerce_10000[[#This Row],[TotalAmount]],I:I,0))</f>
        <v>Riyadh</v>
      </c>
    </row>
    <row r="7816" spans="1:20" x14ac:dyDescent="0.3">
      <c r="A7816" s="1" t="s">
        <v>7860</v>
      </c>
      <c r="B7816" s="1" t="s">
        <v>19</v>
      </c>
      <c r="C7816" s="1" t="s">
        <v>20</v>
      </c>
      <c r="D7816" s="1" t="s">
        <v>21</v>
      </c>
      <c r="E7816" s="1" t="s">
        <v>47</v>
      </c>
      <c r="F7816" s="1" t="s">
        <v>17</v>
      </c>
      <c r="G7816">
        <v>4738.7700000000004</v>
      </c>
      <c r="H7816">
        <v>3</v>
      </c>
      <c r="I7816">
        <v>14216.31</v>
      </c>
      <c r="J7816">
        <v>4.67</v>
      </c>
      <c r="K7816">
        <v>1192</v>
      </c>
      <c r="L7816" s="2">
        <v>45424</v>
      </c>
      <c r="O7816" t="str">
        <f>IF(ecommerce_10000[[#This Row],[Platform]]="Souq","sq",ecommerce_10000[[#This Row],[Platform]])</f>
        <v>Amazon</v>
      </c>
      <c r="P7816" t="str">
        <f>IF(E7816="Souq","sq",IF(E7816="Jumia","Jum",E7816))</f>
        <v>Amazon</v>
      </c>
      <c r="Q7816">
        <f>VLOOKUP(ecommerce_10000[[#This Row],[City]],F:I,4,FALSE)</f>
        <v>16284.02</v>
      </c>
      <c r="R7816" s="1">
        <f>SUMIF(C:C,ecommerce_10000[[#This Row],[Category]],I:I)</f>
        <v>91504159.730000004</v>
      </c>
      <c r="S7816" s="1">
        <f>SUMIFS(I:I,C:C,C7816)</f>
        <v>91504159.730000004</v>
      </c>
      <c r="T7816" s="1" t="str">
        <f>INDEX(F:F,MATCH(ecommerce_10000[[#This Row],[TotalAmount]],I:I,0))</f>
        <v>Cairo</v>
      </c>
    </row>
    <row r="7817" spans="1:20" x14ac:dyDescent="0.3">
      <c r="A7817" s="1" t="s">
        <v>7861</v>
      </c>
      <c r="B7817" s="1" t="s">
        <v>49</v>
      </c>
      <c r="C7817" s="1" t="s">
        <v>14</v>
      </c>
      <c r="D7817" s="1" t="s">
        <v>50</v>
      </c>
      <c r="E7817" s="1" t="s">
        <v>22</v>
      </c>
      <c r="F7817" s="1" t="s">
        <v>28</v>
      </c>
      <c r="G7817">
        <v>12118.25</v>
      </c>
      <c r="H7817">
        <v>5</v>
      </c>
      <c r="I7817">
        <v>60591.25</v>
      </c>
      <c r="J7817">
        <v>2.5299999999999998</v>
      </c>
      <c r="K7817">
        <v>1314</v>
      </c>
      <c r="L7817" s="2">
        <v>45548</v>
      </c>
      <c r="O7817" t="str">
        <f>IF(ecommerce_10000[[#This Row],[Platform]]="Souq","sq",ecommerce_10000[[#This Row],[Platform]])</f>
        <v>Jumia</v>
      </c>
      <c r="P7817" t="str">
        <f>IF(E7817="Souq","sq",IF(E7817="Jumia","Jum",E7817))</f>
        <v>Jum</v>
      </c>
      <c r="Q7817">
        <f>VLOOKUP(ecommerce_10000[[#This Row],[City]],F:I,4,FALSE)</f>
        <v>26648.76</v>
      </c>
      <c r="R7817" s="1">
        <f>SUMIF(C:C,ecommerce_10000[[#This Row],[Category]],I:I)</f>
        <v>92327183.770000085</v>
      </c>
      <c r="S7817" s="1">
        <f>SUMIFS(I:I,C:C,C7817)</f>
        <v>92327183.770000085</v>
      </c>
      <c r="T7817" s="1" t="str">
        <f>INDEX(F:F,MATCH(ecommerce_10000[[#This Row],[TotalAmount]],I:I,0))</f>
        <v>Casablanca</v>
      </c>
    </row>
    <row r="7818" spans="1:20" x14ac:dyDescent="0.3">
      <c r="A7818" s="1" t="s">
        <v>7862</v>
      </c>
      <c r="B7818" s="1" t="s">
        <v>13</v>
      </c>
      <c r="C7818" s="1" t="s">
        <v>14</v>
      </c>
      <c r="D7818" s="1" t="s">
        <v>15</v>
      </c>
      <c r="E7818" s="1" t="s">
        <v>47</v>
      </c>
      <c r="F7818" s="1" t="s">
        <v>33</v>
      </c>
      <c r="G7818">
        <v>8301.56</v>
      </c>
      <c r="H7818">
        <v>1</v>
      </c>
      <c r="I7818">
        <v>8301.56</v>
      </c>
      <c r="J7818">
        <v>3.29</v>
      </c>
      <c r="K7818">
        <v>3847</v>
      </c>
      <c r="L7818" s="2">
        <v>45386</v>
      </c>
      <c r="O7818" t="str">
        <f>IF(ecommerce_10000[[#This Row],[Platform]]="Souq","sq",ecommerce_10000[[#This Row],[Platform]])</f>
        <v>Amazon</v>
      </c>
      <c r="P7818" t="str">
        <f>IF(E7818="Souq","sq",IF(E7818="Jumia","Jum",E7818))</f>
        <v>Amazon</v>
      </c>
      <c r="Q7818">
        <f>VLOOKUP(ecommerce_10000[[#This Row],[City]],F:I,4,FALSE)</f>
        <v>3665.44</v>
      </c>
      <c r="R7818" s="1">
        <f>SUMIF(C:C,ecommerce_10000[[#This Row],[Category]],I:I)</f>
        <v>92327183.770000085</v>
      </c>
      <c r="S7818" s="1">
        <f>SUMIFS(I:I,C:C,C7818)</f>
        <v>92327183.770000085</v>
      </c>
      <c r="T7818" s="1" t="str">
        <f>INDEX(F:F,MATCH(ecommerce_10000[[#This Row],[TotalAmount]],I:I,0))</f>
        <v>Dubai</v>
      </c>
    </row>
    <row r="7819" spans="1:20" x14ac:dyDescent="0.3">
      <c r="A7819" s="1" t="s">
        <v>7863</v>
      </c>
      <c r="B7819" s="1" t="s">
        <v>30</v>
      </c>
      <c r="C7819" s="1" t="s">
        <v>31</v>
      </c>
      <c r="D7819" s="1" t="s">
        <v>32</v>
      </c>
      <c r="E7819" s="1" t="s">
        <v>22</v>
      </c>
      <c r="F7819" s="1" t="s">
        <v>23</v>
      </c>
      <c r="G7819">
        <v>4687.79</v>
      </c>
      <c r="H7819">
        <v>2</v>
      </c>
      <c r="I7819">
        <v>9375.58</v>
      </c>
      <c r="J7819">
        <v>3.36</v>
      </c>
      <c r="K7819">
        <v>3840</v>
      </c>
      <c r="L7819" s="2">
        <v>45387</v>
      </c>
      <c r="O7819" t="str">
        <f>IF(ecommerce_10000[[#This Row],[Platform]]="Souq","sq",ecommerce_10000[[#This Row],[Platform]])</f>
        <v>Jumia</v>
      </c>
      <c r="P7819" t="str">
        <f>IF(E7819="Souq","sq",IF(E7819="Jumia","Jum",E7819))</f>
        <v>Jum</v>
      </c>
      <c r="Q7819">
        <f>VLOOKUP(ecommerce_10000[[#This Row],[City]],F:I,4,FALSE)</f>
        <v>13290.4</v>
      </c>
      <c r="R7819" s="1">
        <f>SUMIF(C:C,ecommerce_10000[[#This Row],[Category]],I:I)</f>
        <v>57542997.559999913</v>
      </c>
      <c r="S7819" s="1">
        <f>SUMIFS(I:I,C:C,C7819)</f>
        <v>57542997.559999913</v>
      </c>
      <c r="T7819" s="1" t="str">
        <f>INDEX(F:F,MATCH(ecommerce_10000[[#This Row],[TotalAmount]],I:I,0))</f>
        <v>Alexandria</v>
      </c>
    </row>
    <row r="7820" spans="1:20" x14ac:dyDescent="0.3">
      <c r="A7820" s="1" t="s">
        <v>7864</v>
      </c>
      <c r="B7820" s="1" t="s">
        <v>49</v>
      </c>
      <c r="C7820" s="1" t="s">
        <v>14</v>
      </c>
      <c r="D7820" s="1" t="s">
        <v>50</v>
      </c>
      <c r="E7820" s="1" t="s">
        <v>16</v>
      </c>
      <c r="F7820" s="1" t="s">
        <v>23</v>
      </c>
      <c r="G7820">
        <v>17484.490000000002</v>
      </c>
      <c r="H7820">
        <v>1</v>
      </c>
      <c r="I7820">
        <v>17484.490000000002</v>
      </c>
      <c r="J7820">
        <v>4.67</v>
      </c>
      <c r="K7820">
        <v>3109</v>
      </c>
      <c r="L7820" s="2">
        <v>45565</v>
      </c>
      <c r="O7820" t="str">
        <f>IF(ecommerce_10000[[#This Row],[Platform]]="Souq","sq",ecommerce_10000[[#This Row],[Platform]])</f>
        <v>sq</v>
      </c>
      <c r="P7820" t="str">
        <f>IF(E7820="Souq","sq",IF(E7820="Jumia","Jum",E7820))</f>
        <v>sq</v>
      </c>
      <c r="Q7820">
        <f>VLOOKUP(ecommerce_10000[[#This Row],[City]],F:I,4,FALSE)</f>
        <v>13290.4</v>
      </c>
      <c r="R7820" s="1">
        <f>SUMIF(C:C,ecommerce_10000[[#This Row],[Category]],I:I)</f>
        <v>92327183.770000085</v>
      </c>
      <c r="S7820" s="1">
        <f>SUMIFS(I:I,C:C,C7820)</f>
        <v>92327183.770000085</v>
      </c>
      <c r="T7820" s="1" t="str">
        <f>INDEX(F:F,MATCH(ecommerce_10000[[#This Row],[TotalAmount]],I:I,0))</f>
        <v>Alexandria</v>
      </c>
    </row>
    <row r="7821" spans="1:20" x14ac:dyDescent="0.3">
      <c r="A7821" s="1" t="s">
        <v>7865</v>
      </c>
      <c r="B7821" s="1" t="s">
        <v>30</v>
      </c>
      <c r="C7821" s="1" t="s">
        <v>31</v>
      </c>
      <c r="D7821" s="1" t="s">
        <v>32</v>
      </c>
      <c r="E7821" s="1" t="s">
        <v>47</v>
      </c>
      <c r="F7821" s="1" t="s">
        <v>17</v>
      </c>
      <c r="G7821">
        <v>18477.82</v>
      </c>
      <c r="H7821">
        <v>2</v>
      </c>
      <c r="I7821">
        <v>36955.64</v>
      </c>
      <c r="J7821">
        <v>4.97</v>
      </c>
      <c r="K7821">
        <v>3970</v>
      </c>
      <c r="L7821" s="2">
        <v>45632</v>
      </c>
      <c r="O7821" t="str">
        <f>IF(ecommerce_10000[[#This Row],[Platform]]="Souq","sq",ecommerce_10000[[#This Row],[Platform]])</f>
        <v>Amazon</v>
      </c>
      <c r="P7821" t="str">
        <f>IF(E7821="Souq","sq",IF(E7821="Jumia","Jum",E7821))</f>
        <v>Amazon</v>
      </c>
      <c r="Q7821">
        <f>VLOOKUP(ecommerce_10000[[#This Row],[City]],F:I,4,FALSE)</f>
        <v>16284.02</v>
      </c>
      <c r="R7821" s="1">
        <f>SUMIF(C:C,ecommerce_10000[[#This Row],[Category]],I:I)</f>
        <v>57542997.559999913</v>
      </c>
      <c r="S7821" s="1">
        <f>SUMIFS(I:I,C:C,C7821)</f>
        <v>57542997.559999913</v>
      </c>
      <c r="T7821" s="1" t="str">
        <f>INDEX(F:F,MATCH(ecommerce_10000[[#This Row],[TotalAmount]],I:I,0))</f>
        <v>Cairo</v>
      </c>
    </row>
    <row r="7822" spans="1:20" x14ac:dyDescent="0.3">
      <c r="A7822" s="1" t="s">
        <v>7866</v>
      </c>
      <c r="B7822" s="1" t="s">
        <v>30</v>
      </c>
      <c r="C7822" s="1" t="s">
        <v>31</v>
      </c>
      <c r="D7822" s="1" t="s">
        <v>32</v>
      </c>
      <c r="E7822" s="1" t="s">
        <v>16</v>
      </c>
      <c r="F7822" s="1" t="s">
        <v>17</v>
      </c>
      <c r="G7822">
        <v>8005.34</v>
      </c>
      <c r="H7822">
        <v>3</v>
      </c>
      <c r="I7822">
        <v>24016.02</v>
      </c>
      <c r="J7822">
        <v>1.3</v>
      </c>
      <c r="K7822">
        <v>3148</v>
      </c>
      <c r="L7822" s="2">
        <v>45505</v>
      </c>
      <c r="O7822" t="str">
        <f>IF(ecommerce_10000[[#This Row],[Platform]]="Souq","sq",ecommerce_10000[[#This Row],[Platform]])</f>
        <v>sq</v>
      </c>
      <c r="P7822" t="str">
        <f>IF(E7822="Souq","sq",IF(E7822="Jumia","Jum",E7822))</f>
        <v>sq</v>
      </c>
      <c r="Q7822">
        <f>VLOOKUP(ecommerce_10000[[#This Row],[City]],F:I,4,FALSE)</f>
        <v>16284.02</v>
      </c>
      <c r="R7822" s="1">
        <f>SUMIF(C:C,ecommerce_10000[[#This Row],[Category]],I:I)</f>
        <v>57542997.559999913</v>
      </c>
      <c r="S7822" s="1">
        <f>SUMIFS(I:I,C:C,C7822)</f>
        <v>57542997.559999913</v>
      </c>
      <c r="T7822" s="1" t="str">
        <f>INDEX(F:F,MATCH(ecommerce_10000[[#This Row],[TotalAmount]],I:I,0))</f>
        <v>Cairo</v>
      </c>
    </row>
    <row r="7823" spans="1:20" x14ac:dyDescent="0.3">
      <c r="A7823" s="1" t="s">
        <v>7867</v>
      </c>
      <c r="B7823" s="1" t="s">
        <v>30</v>
      </c>
      <c r="C7823" s="1" t="s">
        <v>31</v>
      </c>
      <c r="D7823" s="1" t="s">
        <v>32</v>
      </c>
      <c r="E7823" s="1" t="s">
        <v>47</v>
      </c>
      <c r="F7823" s="1" t="s">
        <v>40</v>
      </c>
      <c r="G7823">
        <v>11212.61</v>
      </c>
      <c r="H7823">
        <v>3</v>
      </c>
      <c r="I7823">
        <v>33637.83</v>
      </c>
      <c r="J7823">
        <v>3.48</v>
      </c>
      <c r="K7823">
        <v>3094</v>
      </c>
      <c r="L7823" s="2">
        <v>45517</v>
      </c>
      <c r="O7823" t="str">
        <f>IF(ecommerce_10000[[#This Row],[Platform]]="Souq","sq",ecommerce_10000[[#This Row],[Platform]])</f>
        <v>Amazon</v>
      </c>
      <c r="P7823" t="str">
        <f>IF(E7823="Souq","sq",IF(E7823="Jumia","Jum",E7823))</f>
        <v>Amazon</v>
      </c>
      <c r="Q7823">
        <f>VLOOKUP(ecommerce_10000[[#This Row],[City]],F:I,4,FALSE)</f>
        <v>99349.3</v>
      </c>
      <c r="R7823" s="1">
        <f>SUMIF(C:C,ecommerce_10000[[#This Row],[Category]],I:I)</f>
        <v>57542997.559999913</v>
      </c>
      <c r="S7823" s="1">
        <f>SUMIFS(I:I,C:C,C7823)</f>
        <v>57542997.559999913</v>
      </c>
      <c r="T7823" s="1" t="str">
        <f>INDEX(F:F,MATCH(ecommerce_10000[[#This Row],[TotalAmount]],I:I,0))</f>
        <v>Riyadh</v>
      </c>
    </row>
    <row r="7824" spans="1:20" x14ac:dyDescent="0.3">
      <c r="A7824" s="1" t="s">
        <v>7868</v>
      </c>
      <c r="B7824" s="1" t="s">
        <v>49</v>
      </c>
      <c r="C7824" s="1" t="s">
        <v>14</v>
      </c>
      <c r="D7824" s="1" t="s">
        <v>50</v>
      </c>
      <c r="E7824" s="1" t="s">
        <v>47</v>
      </c>
      <c r="F7824" s="1" t="s">
        <v>62</v>
      </c>
      <c r="G7824">
        <v>14085.75</v>
      </c>
      <c r="H7824">
        <v>3</v>
      </c>
      <c r="I7824">
        <v>42257.25</v>
      </c>
      <c r="J7824">
        <v>2</v>
      </c>
      <c r="K7824">
        <v>2772</v>
      </c>
      <c r="L7824" s="2">
        <v>45305</v>
      </c>
      <c r="O7824" t="str">
        <f>IF(ecommerce_10000[[#This Row],[Platform]]="Souq","sq",ecommerce_10000[[#This Row],[Platform]])</f>
        <v>Amazon</v>
      </c>
      <c r="P7824" t="str">
        <f>IF(E7824="Souq","sq",IF(E7824="Jumia","Jum",E7824))</f>
        <v>Amazon</v>
      </c>
      <c r="Q7824">
        <f>VLOOKUP(ecommerce_10000[[#This Row],[City]],F:I,4,FALSE)</f>
        <v>27872.98</v>
      </c>
      <c r="R7824" s="1">
        <f>SUMIF(C:C,ecommerce_10000[[#This Row],[Category]],I:I)</f>
        <v>92327183.770000085</v>
      </c>
      <c r="S7824" s="1">
        <f>SUMIFS(I:I,C:C,C7824)</f>
        <v>92327183.770000085</v>
      </c>
      <c r="T7824" s="1" t="str">
        <f>INDEX(F:F,MATCH(ecommerce_10000[[#This Row],[TotalAmount]],I:I,0))</f>
        <v>Giza</v>
      </c>
    </row>
    <row r="7825" spans="1:20" x14ac:dyDescent="0.3">
      <c r="A7825" s="1" t="s">
        <v>7869</v>
      </c>
      <c r="B7825" s="1" t="s">
        <v>53</v>
      </c>
      <c r="C7825" s="1" t="s">
        <v>31</v>
      </c>
      <c r="D7825" s="1" t="s">
        <v>54</v>
      </c>
      <c r="E7825" s="1" t="s">
        <v>16</v>
      </c>
      <c r="F7825" s="1" t="s">
        <v>17</v>
      </c>
      <c r="G7825">
        <v>4682.2</v>
      </c>
      <c r="H7825">
        <v>3</v>
      </c>
      <c r="I7825">
        <v>14046.6</v>
      </c>
      <c r="J7825">
        <v>3.62</v>
      </c>
      <c r="K7825">
        <v>3757</v>
      </c>
      <c r="L7825" s="2">
        <v>45335</v>
      </c>
      <c r="O7825" t="str">
        <f>IF(ecommerce_10000[[#This Row],[Platform]]="Souq","sq",ecommerce_10000[[#This Row],[Platform]])</f>
        <v>sq</v>
      </c>
      <c r="P7825" t="str">
        <f>IF(E7825="Souq","sq",IF(E7825="Jumia","Jum",E7825))</f>
        <v>sq</v>
      </c>
      <c r="Q7825">
        <f>VLOOKUP(ecommerce_10000[[#This Row],[City]],F:I,4,FALSE)</f>
        <v>16284.02</v>
      </c>
      <c r="R7825" s="1">
        <f>SUMIF(C:C,ecommerce_10000[[#This Row],[Category]],I:I)</f>
        <v>57542997.559999913</v>
      </c>
      <c r="S7825" s="1">
        <f>SUMIFS(I:I,C:C,C7825)</f>
        <v>57542997.559999913</v>
      </c>
      <c r="T7825" s="1" t="str">
        <f>INDEX(F:F,MATCH(ecommerce_10000[[#This Row],[TotalAmount]],I:I,0))</f>
        <v>Cairo</v>
      </c>
    </row>
    <row r="7826" spans="1:20" x14ac:dyDescent="0.3">
      <c r="A7826" s="1" t="s">
        <v>7870</v>
      </c>
      <c r="B7826" s="1" t="s">
        <v>49</v>
      </c>
      <c r="C7826" s="1" t="s">
        <v>14</v>
      </c>
      <c r="D7826" s="1" t="s">
        <v>50</v>
      </c>
      <c r="E7826" s="1" t="s">
        <v>47</v>
      </c>
      <c r="F7826" s="1" t="s">
        <v>23</v>
      </c>
      <c r="G7826">
        <v>1624.2</v>
      </c>
      <c r="H7826">
        <v>2</v>
      </c>
      <c r="I7826">
        <v>3248.4</v>
      </c>
      <c r="J7826">
        <v>3.2</v>
      </c>
      <c r="K7826">
        <v>3590</v>
      </c>
      <c r="L7826" s="2">
        <v>45646</v>
      </c>
      <c r="O7826" t="str">
        <f>IF(ecommerce_10000[[#This Row],[Platform]]="Souq","sq",ecommerce_10000[[#This Row],[Platform]])</f>
        <v>Amazon</v>
      </c>
      <c r="P7826" t="str">
        <f>IF(E7826="Souq","sq",IF(E7826="Jumia","Jum",E7826))</f>
        <v>Amazon</v>
      </c>
      <c r="Q7826">
        <f>VLOOKUP(ecommerce_10000[[#This Row],[City]],F:I,4,FALSE)</f>
        <v>13290.4</v>
      </c>
      <c r="R7826" s="1">
        <f>SUMIF(C:C,ecommerce_10000[[#This Row],[Category]],I:I)</f>
        <v>92327183.770000085</v>
      </c>
      <c r="S7826" s="1">
        <f>SUMIFS(I:I,C:C,C7826)</f>
        <v>92327183.770000085</v>
      </c>
      <c r="T7826" s="1" t="str">
        <f>INDEX(F:F,MATCH(ecommerce_10000[[#This Row],[TotalAmount]],I:I,0))</f>
        <v>Alexandria</v>
      </c>
    </row>
    <row r="7827" spans="1:20" x14ac:dyDescent="0.3">
      <c r="A7827" s="1" t="s">
        <v>7871</v>
      </c>
      <c r="B7827" s="1" t="s">
        <v>65</v>
      </c>
      <c r="C7827" s="1" t="s">
        <v>20</v>
      </c>
      <c r="D7827" s="1" t="s">
        <v>66</v>
      </c>
      <c r="E7827" s="1" t="s">
        <v>16</v>
      </c>
      <c r="F7827" s="1" t="s">
        <v>40</v>
      </c>
      <c r="G7827">
        <v>8143.73</v>
      </c>
      <c r="H7827">
        <v>4</v>
      </c>
      <c r="I7827">
        <v>32574.92</v>
      </c>
      <c r="J7827">
        <v>4.95</v>
      </c>
      <c r="K7827">
        <v>1312</v>
      </c>
      <c r="L7827" s="2">
        <v>45378</v>
      </c>
      <c r="O7827" t="str">
        <f>IF(ecommerce_10000[[#This Row],[Platform]]="Souq","sq",ecommerce_10000[[#This Row],[Platform]])</f>
        <v>sq</v>
      </c>
      <c r="P7827" t="str">
        <f>IF(E7827="Souq","sq",IF(E7827="Jumia","Jum",E7827))</f>
        <v>sq</v>
      </c>
      <c r="Q7827">
        <f>VLOOKUP(ecommerce_10000[[#This Row],[City]],F:I,4,FALSE)</f>
        <v>99349.3</v>
      </c>
      <c r="R7827" s="1">
        <f>SUMIF(C:C,ecommerce_10000[[#This Row],[Category]],I:I)</f>
        <v>91504159.730000004</v>
      </c>
      <c r="S7827" s="1">
        <f>SUMIFS(I:I,C:C,C7827)</f>
        <v>91504159.730000004</v>
      </c>
      <c r="T7827" s="1" t="str">
        <f>INDEX(F:F,MATCH(ecommerce_10000[[#This Row],[TotalAmount]],I:I,0))</f>
        <v>Riyadh</v>
      </c>
    </row>
    <row r="7828" spans="1:20" x14ac:dyDescent="0.3">
      <c r="A7828" s="1" t="s">
        <v>7872</v>
      </c>
      <c r="B7828" s="1" t="s">
        <v>53</v>
      </c>
      <c r="C7828" s="1" t="s">
        <v>31</v>
      </c>
      <c r="D7828" s="1" t="s">
        <v>54</v>
      </c>
      <c r="E7828" s="1" t="s">
        <v>16</v>
      </c>
      <c r="F7828" s="1" t="s">
        <v>33</v>
      </c>
      <c r="G7828">
        <v>12511.77</v>
      </c>
      <c r="H7828">
        <v>4</v>
      </c>
      <c r="I7828">
        <v>50047.08</v>
      </c>
      <c r="J7828">
        <v>1.54</v>
      </c>
      <c r="K7828">
        <v>2404</v>
      </c>
      <c r="L7828" s="2">
        <v>45399</v>
      </c>
      <c r="O7828" t="str">
        <f>IF(ecommerce_10000[[#This Row],[Platform]]="Souq","sq",ecommerce_10000[[#This Row],[Platform]])</f>
        <v>sq</v>
      </c>
      <c r="P7828" t="str">
        <f>IF(E7828="Souq","sq",IF(E7828="Jumia","Jum",E7828))</f>
        <v>sq</v>
      </c>
      <c r="Q7828">
        <f>VLOOKUP(ecommerce_10000[[#This Row],[City]],F:I,4,FALSE)</f>
        <v>3665.44</v>
      </c>
      <c r="R7828" s="1">
        <f>SUMIF(C:C,ecommerce_10000[[#This Row],[Category]],I:I)</f>
        <v>57542997.559999913</v>
      </c>
      <c r="S7828" s="1">
        <f>SUMIFS(I:I,C:C,C7828)</f>
        <v>57542997.559999913</v>
      </c>
      <c r="T7828" s="1" t="str">
        <f>INDEX(F:F,MATCH(ecommerce_10000[[#This Row],[TotalAmount]],I:I,0))</f>
        <v>Dubai</v>
      </c>
    </row>
    <row r="7829" spans="1:20" x14ac:dyDescent="0.3">
      <c r="A7829" s="1" t="s">
        <v>7873</v>
      </c>
      <c r="B7829" s="1" t="s">
        <v>35</v>
      </c>
      <c r="C7829" s="1" t="s">
        <v>14</v>
      </c>
      <c r="D7829" s="1" t="s">
        <v>36</v>
      </c>
      <c r="E7829" s="1" t="s">
        <v>22</v>
      </c>
      <c r="F7829" s="1" t="s">
        <v>62</v>
      </c>
      <c r="G7829">
        <v>13937.35</v>
      </c>
      <c r="H7829">
        <v>5</v>
      </c>
      <c r="I7829">
        <v>69686.75</v>
      </c>
      <c r="J7829">
        <v>1.71</v>
      </c>
      <c r="K7829">
        <v>1833</v>
      </c>
      <c r="L7829" s="2">
        <v>45345</v>
      </c>
      <c r="O7829" t="str">
        <f>IF(ecommerce_10000[[#This Row],[Platform]]="Souq","sq",ecommerce_10000[[#This Row],[Platform]])</f>
        <v>Jumia</v>
      </c>
      <c r="P7829" t="str">
        <f>IF(E7829="Souq","sq",IF(E7829="Jumia","Jum",E7829))</f>
        <v>Jum</v>
      </c>
      <c r="Q7829">
        <f>VLOOKUP(ecommerce_10000[[#This Row],[City]],F:I,4,FALSE)</f>
        <v>27872.98</v>
      </c>
      <c r="R7829" s="1">
        <f>SUMIF(C:C,ecommerce_10000[[#This Row],[Category]],I:I)</f>
        <v>92327183.770000085</v>
      </c>
      <c r="S7829" s="1">
        <f>SUMIFS(I:I,C:C,C7829)</f>
        <v>92327183.770000085</v>
      </c>
      <c r="T7829" s="1" t="str">
        <f>INDEX(F:F,MATCH(ecommerce_10000[[#This Row],[TotalAmount]],I:I,0))</f>
        <v>Giza</v>
      </c>
    </row>
    <row r="7830" spans="1:20" x14ac:dyDescent="0.3">
      <c r="A7830" s="1" t="s">
        <v>7874</v>
      </c>
      <c r="B7830" s="1" t="s">
        <v>19</v>
      </c>
      <c r="C7830" s="1" t="s">
        <v>20</v>
      </c>
      <c r="D7830" s="1" t="s">
        <v>21</v>
      </c>
      <c r="E7830" s="1" t="s">
        <v>16</v>
      </c>
      <c r="F7830" s="1" t="s">
        <v>62</v>
      </c>
      <c r="G7830">
        <v>16767.96</v>
      </c>
      <c r="H7830">
        <v>2</v>
      </c>
      <c r="I7830">
        <v>33535.919999999998</v>
      </c>
      <c r="J7830">
        <v>4.68</v>
      </c>
      <c r="K7830">
        <v>1570</v>
      </c>
      <c r="L7830" s="2">
        <v>45358</v>
      </c>
      <c r="O7830" t="str">
        <f>IF(ecommerce_10000[[#This Row],[Platform]]="Souq","sq",ecommerce_10000[[#This Row],[Platform]])</f>
        <v>sq</v>
      </c>
      <c r="P7830" t="str">
        <f>IF(E7830="Souq","sq",IF(E7830="Jumia","Jum",E7830))</f>
        <v>sq</v>
      </c>
      <c r="Q7830">
        <f>VLOOKUP(ecommerce_10000[[#This Row],[City]],F:I,4,FALSE)</f>
        <v>27872.98</v>
      </c>
      <c r="R7830" s="1">
        <f>SUMIF(C:C,ecommerce_10000[[#This Row],[Category]],I:I)</f>
        <v>91504159.730000004</v>
      </c>
      <c r="S7830" s="1">
        <f>SUMIFS(I:I,C:C,C7830)</f>
        <v>91504159.730000004</v>
      </c>
      <c r="T7830" s="1" t="str">
        <f>INDEX(F:F,MATCH(ecommerce_10000[[#This Row],[TotalAmount]],I:I,0))</f>
        <v>Giza</v>
      </c>
    </row>
    <row r="7831" spans="1:20" x14ac:dyDescent="0.3">
      <c r="A7831" s="1" t="s">
        <v>7875</v>
      </c>
      <c r="B7831" s="1" t="s">
        <v>65</v>
      </c>
      <c r="C7831" s="1" t="s">
        <v>20</v>
      </c>
      <c r="D7831" s="1" t="s">
        <v>66</v>
      </c>
      <c r="E7831" s="1" t="s">
        <v>47</v>
      </c>
      <c r="F7831" s="1" t="s">
        <v>17</v>
      </c>
      <c r="G7831">
        <v>15510</v>
      </c>
      <c r="H7831">
        <v>3</v>
      </c>
      <c r="I7831">
        <v>46530</v>
      </c>
      <c r="J7831">
        <v>4.18</v>
      </c>
      <c r="K7831">
        <v>1434</v>
      </c>
      <c r="L7831" s="2">
        <v>45354</v>
      </c>
      <c r="O7831" t="str">
        <f>IF(ecommerce_10000[[#This Row],[Platform]]="Souq","sq",ecommerce_10000[[#This Row],[Platform]])</f>
        <v>Amazon</v>
      </c>
      <c r="P7831" t="str">
        <f>IF(E7831="Souq","sq",IF(E7831="Jumia","Jum",E7831))</f>
        <v>Amazon</v>
      </c>
      <c r="Q7831">
        <f>VLOOKUP(ecommerce_10000[[#This Row],[City]],F:I,4,FALSE)</f>
        <v>16284.02</v>
      </c>
      <c r="R7831" s="1">
        <f>SUMIF(C:C,ecommerce_10000[[#This Row],[Category]],I:I)</f>
        <v>91504159.730000004</v>
      </c>
      <c r="S7831" s="1">
        <f>SUMIFS(I:I,C:C,C7831)</f>
        <v>91504159.730000004</v>
      </c>
      <c r="T7831" s="1" t="str">
        <f>INDEX(F:F,MATCH(ecommerce_10000[[#This Row],[TotalAmount]],I:I,0))</f>
        <v>Cairo</v>
      </c>
    </row>
    <row r="7832" spans="1:20" x14ac:dyDescent="0.3">
      <c r="A7832" s="1" t="s">
        <v>7876</v>
      </c>
      <c r="B7832" s="1" t="s">
        <v>13</v>
      </c>
      <c r="C7832" s="1" t="s">
        <v>14</v>
      </c>
      <c r="D7832" s="1" t="s">
        <v>15</v>
      </c>
      <c r="E7832" s="1" t="s">
        <v>22</v>
      </c>
      <c r="F7832" s="1" t="s">
        <v>28</v>
      </c>
      <c r="G7832">
        <v>19748.189999999999</v>
      </c>
      <c r="H7832">
        <v>4</v>
      </c>
      <c r="I7832">
        <v>78992.759999999995</v>
      </c>
      <c r="J7832">
        <v>3.17</v>
      </c>
      <c r="K7832">
        <v>536</v>
      </c>
      <c r="L7832" s="2">
        <v>45513</v>
      </c>
      <c r="O7832" t="str">
        <f>IF(ecommerce_10000[[#This Row],[Platform]]="Souq","sq",ecommerce_10000[[#This Row],[Platform]])</f>
        <v>Jumia</v>
      </c>
      <c r="P7832" t="str">
        <f>IF(E7832="Souq","sq",IF(E7832="Jumia","Jum",E7832))</f>
        <v>Jum</v>
      </c>
      <c r="Q7832">
        <f>VLOOKUP(ecommerce_10000[[#This Row],[City]],F:I,4,FALSE)</f>
        <v>26648.76</v>
      </c>
      <c r="R7832" s="1">
        <f>SUMIF(C:C,ecommerce_10000[[#This Row],[Category]],I:I)</f>
        <v>92327183.770000085</v>
      </c>
      <c r="S7832" s="1">
        <f>SUMIFS(I:I,C:C,C7832)</f>
        <v>92327183.770000085</v>
      </c>
      <c r="T7832" s="1" t="str">
        <f>INDEX(F:F,MATCH(ecommerce_10000[[#This Row],[TotalAmount]],I:I,0))</f>
        <v>Casablanca</v>
      </c>
    </row>
    <row r="7833" spans="1:20" x14ac:dyDescent="0.3">
      <c r="A7833" s="1" t="s">
        <v>7877</v>
      </c>
      <c r="B7833" s="1" t="s">
        <v>25</v>
      </c>
      <c r="C7833" s="1" t="s">
        <v>26</v>
      </c>
      <c r="D7833" s="1" t="s">
        <v>27</v>
      </c>
      <c r="E7833" s="1" t="s">
        <v>47</v>
      </c>
      <c r="F7833" s="1" t="s">
        <v>33</v>
      </c>
      <c r="G7833">
        <v>16412.689999999999</v>
      </c>
      <c r="H7833">
        <v>2</v>
      </c>
      <c r="I7833">
        <v>32825.379999999997</v>
      </c>
      <c r="J7833">
        <v>3.94</v>
      </c>
      <c r="K7833">
        <v>2533</v>
      </c>
      <c r="L7833" s="2">
        <v>45371</v>
      </c>
      <c r="O7833" t="str">
        <f>IF(ecommerce_10000[[#This Row],[Platform]]="Souq","sq",ecommerce_10000[[#This Row],[Platform]])</f>
        <v>Amazon</v>
      </c>
      <c r="P7833" t="str">
        <f>IF(E7833="Souq","sq",IF(E7833="Jumia","Jum",E7833))</f>
        <v>Amazon</v>
      </c>
      <c r="Q7833">
        <f>VLOOKUP(ecommerce_10000[[#This Row],[City]],F:I,4,FALSE)</f>
        <v>3665.44</v>
      </c>
      <c r="R7833" s="1">
        <f>SUMIF(C:C,ecommerce_10000[[#This Row],[Category]],I:I)</f>
        <v>29200970.130000021</v>
      </c>
      <c r="S7833" s="1">
        <f>SUMIFS(I:I,C:C,C7833)</f>
        <v>29200970.130000021</v>
      </c>
      <c r="T7833" s="1" t="str">
        <f>INDEX(F:F,MATCH(ecommerce_10000[[#This Row],[TotalAmount]],I:I,0))</f>
        <v>Dubai</v>
      </c>
    </row>
    <row r="7834" spans="1:20" x14ac:dyDescent="0.3">
      <c r="A7834" s="1" t="s">
        <v>7878</v>
      </c>
      <c r="B7834" s="1" t="s">
        <v>30</v>
      </c>
      <c r="C7834" s="1" t="s">
        <v>31</v>
      </c>
      <c r="D7834" s="1" t="s">
        <v>32</v>
      </c>
      <c r="E7834" s="1" t="s">
        <v>16</v>
      </c>
      <c r="F7834" s="1" t="s">
        <v>40</v>
      </c>
      <c r="G7834">
        <v>11849.51</v>
      </c>
      <c r="H7834">
        <v>1</v>
      </c>
      <c r="I7834">
        <v>11849.51</v>
      </c>
      <c r="J7834">
        <v>3.46</v>
      </c>
      <c r="K7834">
        <v>280</v>
      </c>
      <c r="L7834" s="2">
        <v>45385</v>
      </c>
      <c r="O7834" t="str">
        <f>IF(ecommerce_10000[[#This Row],[Platform]]="Souq","sq",ecommerce_10000[[#This Row],[Platform]])</f>
        <v>sq</v>
      </c>
      <c r="P7834" t="str">
        <f>IF(E7834="Souq","sq",IF(E7834="Jumia","Jum",E7834))</f>
        <v>sq</v>
      </c>
      <c r="Q7834">
        <f>VLOOKUP(ecommerce_10000[[#This Row],[City]],F:I,4,FALSE)</f>
        <v>99349.3</v>
      </c>
      <c r="R7834" s="1">
        <f>SUMIF(C:C,ecommerce_10000[[#This Row],[Category]],I:I)</f>
        <v>57542997.559999913</v>
      </c>
      <c r="S7834" s="1">
        <f>SUMIFS(I:I,C:C,C7834)</f>
        <v>57542997.559999913</v>
      </c>
      <c r="T7834" s="1" t="str">
        <f>INDEX(F:F,MATCH(ecommerce_10000[[#This Row],[TotalAmount]],I:I,0))</f>
        <v>Riyadh</v>
      </c>
    </row>
    <row r="7835" spans="1:20" x14ac:dyDescent="0.3">
      <c r="A7835" s="1" t="s">
        <v>7879</v>
      </c>
      <c r="B7835" s="1" t="s">
        <v>13</v>
      </c>
      <c r="C7835" s="1" t="s">
        <v>14</v>
      </c>
      <c r="D7835" s="1" t="s">
        <v>15</v>
      </c>
      <c r="E7835" s="1" t="s">
        <v>47</v>
      </c>
      <c r="F7835" s="1" t="s">
        <v>17</v>
      </c>
      <c r="G7835">
        <v>8616.34</v>
      </c>
      <c r="H7835">
        <v>1</v>
      </c>
      <c r="I7835">
        <v>8616.34</v>
      </c>
      <c r="J7835">
        <v>1.07</v>
      </c>
      <c r="K7835">
        <v>1884</v>
      </c>
      <c r="L7835" s="2">
        <v>45501</v>
      </c>
      <c r="O7835" t="str">
        <f>IF(ecommerce_10000[[#This Row],[Platform]]="Souq","sq",ecommerce_10000[[#This Row],[Platform]])</f>
        <v>Amazon</v>
      </c>
      <c r="P7835" t="str">
        <f>IF(E7835="Souq","sq",IF(E7835="Jumia","Jum",E7835))</f>
        <v>Amazon</v>
      </c>
      <c r="Q7835">
        <f>VLOOKUP(ecommerce_10000[[#This Row],[City]],F:I,4,FALSE)</f>
        <v>16284.02</v>
      </c>
      <c r="R7835" s="1">
        <f>SUMIF(C:C,ecommerce_10000[[#This Row],[Category]],I:I)</f>
        <v>92327183.770000085</v>
      </c>
      <c r="S7835" s="1">
        <f>SUMIFS(I:I,C:C,C7835)</f>
        <v>92327183.770000085</v>
      </c>
      <c r="T7835" s="1" t="str">
        <f>INDEX(F:F,MATCH(ecommerce_10000[[#This Row],[TotalAmount]],I:I,0))</f>
        <v>Cairo</v>
      </c>
    </row>
    <row r="7836" spans="1:20" x14ac:dyDescent="0.3">
      <c r="A7836" s="1" t="s">
        <v>7880</v>
      </c>
      <c r="B7836" s="1" t="s">
        <v>25</v>
      </c>
      <c r="C7836" s="1" t="s">
        <v>26</v>
      </c>
      <c r="D7836" s="1" t="s">
        <v>27</v>
      </c>
      <c r="E7836" s="1" t="s">
        <v>22</v>
      </c>
      <c r="F7836" s="1" t="s">
        <v>33</v>
      </c>
      <c r="G7836">
        <v>2836.93</v>
      </c>
      <c r="H7836">
        <v>3</v>
      </c>
      <c r="I7836">
        <v>8510.7900000000009</v>
      </c>
      <c r="J7836">
        <v>2.16</v>
      </c>
      <c r="K7836">
        <v>552</v>
      </c>
      <c r="L7836" s="2">
        <v>45562</v>
      </c>
      <c r="O7836" t="str">
        <f>IF(ecommerce_10000[[#This Row],[Platform]]="Souq","sq",ecommerce_10000[[#This Row],[Platform]])</f>
        <v>Jumia</v>
      </c>
      <c r="P7836" t="str">
        <f>IF(E7836="Souq","sq",IF(E7836="Jumia","Jum",E7836))</f>
        <v>Jum</v>
      </c>
      <c r="Q7836">
        <f>VLOOKUP(ecommerce_10000[[#This Row],[City]],F:I,4,FALSE)</f>
        <v>3665.44</v>
      </c>
      <c r="R7836" s="1">
        <f>SUMIF(C:C,ecommerce_10000[[#This Row],[Category]],I:I)</f>
        <v>29200970.130000021</v>
      </c>
      <c r="S7836" s="1">
        <f>SUMIFS(I:I,C:C,C7836)</f>
        <v>29200970.130000021</v>
      </c>
      <c r="T7836" s="1" t="str">
        <f>INDEX(F:F,MATCH(ecommerce_10000[[#This Row],[TotalAmount]],I:I,0))</f>
        <v>Dubai</v>
      </c>
    </row>
    <row r="7837" spans="1:20" x14ac:dyDescent="0.3">
      <c r="A7837" s="1" t="s">
        <v>7881</v>
      </c>
      <c r="B7837" s="1" t="s">
        <v>38</v>
      </c>
      <c r="C7837" s="1" t="s">
        <v>20</v>
      </c>
      <c r="D7837" s="1" t="s">
        <v>39</v>
      </c>
      <c r="E7837" s="1" t="s">
        <v>47</v>
      </c>
      <c r="F7837" s="1" t="s">
        <v>17</v>
      </c>
      <c r="G7837">
        <v>8032.26</v>
      </c>
      <c r="H7837">
        <v>2</v>
      </c>
      <c r="I7837">
        <v>16064.52</v>
      </c>
      <c r="J7837">
        <v>3.13</v>
      </c>
      <c r="K7837">
        <v>4664</v>
      </c>
      <c r="L7837" s="2">
        <v>45601</v>
      </c>
      <c r="O7837" t="str">
        <f>IF(ecommerce_10000[[#This Row],[Platform]]="Souq","sq",ecommerce_10000[[#This Row],[Platform]])</f>
        <v>Amazon</v>
      </c>
      <c r="P7837" t="str">
        <f>IF(E7837="Souq","sq",IF(E7837="Jumia","Jum",E7837))</f>
        <v>Amazon</v>
      </c>
      <c r="Q7837">
        <f>VLOOKUP(ecommerce_10000[[#This Row],[City]],F:I,4,FALSE)</f>
        <v>16284.02</v>
      </c>
      <c r="R7837" s="1">
        <f>SUMIF(C:C,ecommerce_10000[[#This Row],[Category]],I:I)</f>
        <v>91504159.730000004</v>
      </c>
      <c r="S7837" s="1">
        <f>SUMIFS(I:I,C:C,C7837)</f>
        <v>91504159.730000004</v>
      </c>
      <c r="T7837" s="1" t="str">
        <f>INDEX(F:F,MATCH(ecommerce_10000[[#This Row],[TotalAmount]],I:I,0))</f>
        <v>Cairo</v>
      </c>
    </row>
    <row r="7838" spans="1:20" x14ac:dyDescent="0.3">
      <c r="A7838" s="1" t="s">
        <v>7882</v>
      </c>
      <c r="B7838" s="1" t="s">
        <v>38</v>
      </c>
      <c r="C7838" s="1" t="s">
        <v>20</v>
      </c>
      <c r="D7838" s="1" t="s">
        <v>39</v>
      </c>
      <c r="E7838" s="1" t="s">
        <v>16</v>
      </c>
      <c r="F7838" s="1" t="s">
        <v>23</v>
      </c>
      <c r="G7838">
        <v>9982.2199999999993</v>
      </c>
      <c r="H7838">
        <v>5</v>
      </c>
      <c r="I7838">
        <v>49911.1</v>
      </c>
      <c r="J7838">
        <v>3.41</v>
      </c>
      <c r="K7838">
        <v>2289</v>
      </c>
      <c r="L7838" s="2">
        <v>45408</v>
      </c>
      <c r="O7838" t="str">
        <f>IF(ecommerce_10000[[#This Row],[Platform]]="Souq","sq",ecommerce_10000[[#This Row],[Platform]])</f>
        <v>sq</v>
      </c>
      <c r="P7838" t="str">
        <f>IF(E7838="Souq","sq",IF(E7838="Jumia","Jum",E7838))</f>
        <v>sq</v>
      </c>
      <c r="Q7838">
        <f>VLOOKUP(ecommerce_10000[[#This Row],[City]],F:I,4,FALSE)</f>
        <v>13290.4</v>
      </c>
      <c r="R7838" s="1">
        <f>SUMIF(C:C,ecommerce_10000[[#This Row],[Category]],I:I)</f>
        <v>91504159.730000004</v>
      </c>
      <c r="S7838" s="1">
        <f>SUMIFS(I:I,C:C,C7838)</f>
        <v>91504159.730000004</v>
      </c>
      <c r="T7838" s="1" t="str">
        <f>INDEX(F:F,MATCH(ecommerce_10000[[#This Row],[TotalAmount]],I:I,0))</f>
        <v>Alexandria</v>
      </c>
    </row>
    <row r="7839" spans="1:20" x14ac:dyDescent="0.3">
      <c r="A7839" s="1" t="s">
        <v>7883</v>
      </c>
      <c r="B7839" s="1" t="s">
        <v>43</v>
      </c>
      <c r="C7839" s="1" t="s">
        <v>44</v>
      </c>
      <c r="D7839" s="1" t="s">
        <v>45</v>
      </c>
      <c r="E7839" s="1" t="s">
        <v>16</v>
      </c>
      <c r="F7839" s="1" t="s">
        <v>33</v>
      </c>
      <c r="G7839">
        <v>8683.91</v>
      </c>
      <c r="H7839">
        <v>4</v>
      </c>
      <c r="I7839">
        <v>34735.64</v>
      </c>
      <c r="J7839">
        <v>1.74</v>
      </c>
      <c r="K7839">
        <v>3108</v>
      </c>
      <c r="L7839" s="2">
        <v>45396</v>
      </c>
      <c r="O7839" t="str">
        <f>IF(ecommerce_10000[[#This Row],[Platform]]="Souq","sq",ecommerce_10000[[#This Row],[Platform]])</f>
        <v>sq</v>
      </c>
      <c r="P7839" t="str">
        <f>IF(E7839="Souq","sq",IF(E7839="Jumia","Jum",E7839))</f>
        <v>sq</v>
      </c>
      <c r="Q7839">
        <f>VLOOKUP(ecommerce_10000[[#This Row],[City]],F:I,4,FALSE)</f>
        <v>3665.44</v>
      </c>
      <c r="R7839" s="1">
        <f>SUMIF(C:C,ecommerce_10000[[#This Row],[Category]],I:I)</f>
        <v>31420413.200000018</v>
      </c>
      <c r="S7839" s="1">
        <f>SUMIFS(I:I,C:C,C7839)</f>
        <v>31420413.200000018</v>
      </c>
      <c r="T7839" s="1" t="str">
        <f>INDEX(F:F,MATCH(ecommerce_10000[[#This Row],[TotalAmount]],I:I,0))</f>
        <v>Dubai</v>
      </c>
    </row>
    <row r="7840" spans="1:20" x14ac:dyDescent="0.3">
      <c r="A7840" s="1" t="s">
        <v>7884</v>
      </c>
      <c r="B7840" s="1" t="s">
        <v>25</v>
      </c>
      <c r="C7840" s="1" t="s">
        <v>26</v>
      </c>
      <c r="D7840" s="1" t="s">
        <v>27</v>
      </c>
      <c r="E7840" s="1" t="s">
        <v>22</v>
      </c>
      <c r="F7840" s="1" t="s">
        <v>17</v>
      </c>
      <c r="G7840">
        <v>7467.71</v>
      </c>
      <c r="H7840">
        <v>5</v>
      </c>
      <c r="I7840">
        <v>37338.550000000003</v>
      </c>
      <c r="J7840">
        <v>3.79</v>
      </c>
      <c r="K7840">
        <v>3767</v>
      </c>
      <c r="L7840" s="2">
        <v>45617</v>
      </c>
      <c r="O7840" t="str">
        <f>IF(ecommerce_10000[[#This Row],[Platform]]="Souq","sq",ecommerce_10000[[#This Row],[Platform]])</f>
        <v>Jumia</v>
      </c>
      <c r="P7840" t="str">
        <f>IF(E7840="Souq","sq",IF(E7840="Jumia","Jum",E7840))</f>
        <v>Jum</v>
      </c>
      <c r="Q7840">
        <f>VLOOKUP(ecommerce_10000[[#This Row],[City]],F:I,4,FALSE)</f>
        <v>16284.02</v>
      </c>
      <c r="R7840" s="1">
        <f>SUMIF(C:C,ecommerce_10000[[#This Row],[Category]],I:I)</f>
        <v>29200970.130000021</v>
      </c>
      <c r="S7840" s="1">
        <f>SUMIFS(I:I,C:C,C7840)</f>
        <v>29200970.130000021</v>
      </c>
      <c r="T7840" s="1" t="str">
        <f>INDEX(F:F,MATCH(ecommerce_10000[[#This Row],[TotalAmount]],I:I,0))</f>
        <v>Cairo</v>
      </c>
    </row>
    <row r="7841" spans="1:20" x14ac:dyDescent="0.3">
      <c r="A7841" s="1" t="s">
        <v>7885</v>
      </c>
      <c r="B7841" s="1" t="s">
        <v>13</v>
      </c>
      <c r="C7841" s="1" t="s">
        <v>14</v>
      </c>
      <c r="D7841" s="1" t="s">
        <v>15</v>
      </c>
      <c r="E7841" s="1" t="s">
        <v>22</v>
      </c>
      <c r="F7841" s="1" t="s">
        <v>62</v>
      </c>
      <c r="G7841">
        <v>8855.48</v>
      </c>
      <c r="H7841">
        <v>3</v>
      </c>
      <c r="I7841">
        <v>26566.44</v>
      </c>
      <c r="J7841">
        <v>3.94</v>
      </c>
      <c r="K7841">
        <v>825</v>
      </c>
      <c r="L7841" s="2">
        <v>45556</v>
      </c>
      <c r="O7841" t="str">
        <f>IF(ecommerce_10000[[#This Row],[Platform]]="Souq","sq",ecommerce_10000[[#This Row],[Platform]])</f>
        <v>Jumia</v>
      </c>
      <c r="P7841" t="str">
        <f>IF(E7841="Souq","sq",IF(E7841="Jumia","Jum",E7841))</f>
        <v>Jum</v>
      </c>
      <c r="Q7841">
        <f>VLOOKUP(ecommerce_10000[[#This Row],[City]],F:I,4,FALSE)</f>
        <v>27872.98</v>
      </c>
      <c r="R7841" s="1">
        <f>SUMIF(C:C,ecommerce_10000[[#This Row],[Category]],I:I)</f>
        <v>92327183.770000085</v>
      </c>
      <c r="S7841" s="1">
        <f>SUMIFS(I:I,C:C,C7841)</f>
        <v>92327183.770000085</v>
      </c>
      <c r="T7841" s="1" t="str">
        <f>INDEX(F:F,MATCH(ecommerce_10000[[#This Row],[TotalAmount]],I:I,0))</f>
        <v>Giza</v>
      </c>
    </row>
    <row r="7842" spans="1:20" x14ac:dyDescent="0.3">
      <c r="A7842" s="1" t="s">
        <v>7886</v>
      </c>
      <c r="B7842" s="1" t="s">
        <v>53</v>
      </c>
      <c r="C7842" s="1" t="s">
        <v>31</v>
      </c>
      <c r="D7842" s="1" t="s">
        <v>54</v>
      </c>
      <c r="E7842" s="1" t="s">
        <v>22</v>
      </c>
      <c r="F7842" s="1" t="s">
        <v>62</v>
      </c>
      <c r="G7842">
        <v>6100.85</v>
      </c>
      <c r="H7842">
        <v>2</v>
      </c>
      <c r="I7842">
        <v>12201.7</v>
      </c>
      <c r="J7842">
        <v>3.52</v>
      </c>
      <c r="K7842">
        <v>3906</v>
      </c>
      <c r="L7842" s="2">
        <v>45545</v>
      </c>
      <c r="O7842" t="str">
        <f>IF(ecommerce_10000[[#This Row],[Platform]]="Souq","sq",ecommerce_10000[[#This Row],[Platform]])</f>
        <v>Jumia</v>
      </c>
      <c r="P7842" t="str">
        <f>IF(E7842="Souq","sq",IF(E7842="Jumia","Jum",E7842))</f>
        <v>Jum</v>
      </c>
      <c r="Q7842">
        <f>VLOOKUP(ecommerce_10000[[#This Row],[City]],F:I,4,FALSE)</f>
        <v>27872.98</v>
      </c>
      <c r="R7842" s="1">
        <f>SUMIF(C:C,ecommerce_10000[[#This Row],[Category]],I:I)</f>
        <v>57542997.559999913</v>
      </c>
      <c r="S7842" s="1">
        <f>SUMIFS(I:I,C:C,C7842)</f>
        <v>57542997.559999913</v>
      </c>
      <c r="T7842" s="1" t="str">
        <f>INDEX(F:F,MATCH(ecommerce_10000[[#This Row],[TotalAmount]],I:I,0))</f>
        <v>Giza</v>
      </c>
    </row>
    <row r="7843" spans="1:20" x14ac:dyDescent="0.3">
      <c r="A7843" s="1" t="s">
        <v>7887</v>
      </c>
      <c r="B7843" s="1" t="s">
        <v>19</v>
      </c>
      <c r="C7843" s="1" t="s">
        <v>20</v>
      </c>
      <c r="D7843" s="1" t="s">
        <v>21</v>
      </c>
      <c r="E7843" s="1" t="s">
        <v>16</v>
      </c>
      <c r="F7843" s="1" t="s">
        <v>28</v>
      </c>
      <c r="G7843">
        <v>14245.02</v>
      </c>
      <c r="H7843">
        <v>3</v>
      </c>
      <c r="I7843">
        <v>42735.06</v>
      </c>
      <c r="J7843">
        <v>3.44</v>
      </c>
      <c r="K7843">
        <v>2</v>
      </c>
      <c r="L7843" s="2">
        <v>45368</v>
      </c>
      <c r="O7843" t="str">
        <f>IF(ecommerce_10000[[#This Row],[Platform]]="Souq","sq",ecommerce_10000[[#This Row],[Platform]])</f>
        <v>sq</v>
      </c>
      <c r="P7843" t="str">
        <f>IF(E7843="Souq","sq",IF(E7843="Jumia","Jum",E7843))</f>
        <v>sq</v>
      </c>
      <c r="Q7843">
        <f>VLOOKUP(ecommerce_10000[[#This Row],[City]],F:I,4,FALSE)</f>
        <v>26648.76</v>
      </c>
      <c r="R7843" s="1">
        <f>SUMIF(C:C,ecommerce_10000[[#This Row],[Category]],I:I)</f>
        <v>91504159.730000004</v>
      </c>
      <c r="S7843" s="1">
        <f>SUMIFS(I:I,C:C,C7843)</f>
        <v>91504159.730000004</v>
      </c>
      <c r="T7843" s="1" t="str">
        <f>INDEX(F:F,MATCH(ecommerce_10000[[#This Row],[TotalAmount]],I:I,0))</f>
        <v>Casablanca</v>
      </c>
    </row>
    <row r="7844" spans="1:20" x14ac:dyDescent="0.3">
      <c r="A7844" s="1" t="s">
        <v>7888</v>
      </c>
      <c r="B7844" s="1" t="s">
        <v>38</v>
      </c>
      <c r="C7844" s="1" t="s">
        <v>20</v>
      </c>
      <c r="D7844" s="1" t="s">
        <v>39</v>
      </c>
      <c r="E7844" s="1" t="s">
        <v>16</v>
      </c>
      <c r="F7844" s="1" t="s">
        <v>23</v>
      </c>
      <c r="G7844">
        <v>14504.61</v>
      </c>
      <c r="H7844">
        <v>5</v>
      </c>
      <c r="I7844">
        <v>72523.05</v>
      </c>
      <c r="J7844">
        <v>2.56</v>
      </c>
      <c r="K7844">
        <v>46</v>
      </c>
      <c r="L7844" s="2">
        <v>45496</v>
      </c>
      <c r="O7844" t="str">
        <f>IF(ecommerce_10000[[#This Row],[Platform]]="Souq","sq",ecommerce_10000[[#This Row],[Platform]])</f>
        <v>sq</v>
      </c>
      <c r="P7844" t="str">
        <f>IF(E7844="Souq","sq",IF(E7844="Jumia","Jum",E7844))</f>
        <v>sq</v>
      </c>
      <c r="Q7844">
        <f>VLOOKUP(ecommerce_10000[[#This Row],[City]],F:I,4,FALSE)</f>
        <v>13290.4</v>
      </c>
      <c r="R7844" s="1">
        <f>SUMIF(C:C,ecommerce_10000[[#This Row],[Category]],I:I)</f>
        <v>91504159.730000004</v>
      </c>
      <c r="S7844" s="1">
        <f>SUMIFS(I:I,C:C,C7844)</f>
        <v>91504159.730000004</v>
      </c>
      <c r="T7844" s="1" t="str">
        <f>INDEX(F:F,MATCH(ecommerce_10000[[#This Row],[TotalAmount]],I:I,0))</f>
        <v>Alexandria</v>
      </c>
    </row>
    <row r="7845" spans="1:20" x14ac:dyDescent="0.3">
      <c r="A7845" s="1" t="s">
        <v>7889</v>
      </c>
      <c r="B7845" s="1" t="s">
        <v>53</v>
      </c>
      <c r="C7845" s="1" t="s">
        <v>31</v>
      </c>
      <c r="D7845" s="1" t="s">
        <v>54</v>
      </c>
      <c r="E7845" s="1" t="s">
        <v>16</v>
      </c>
      <c r="F7845" s="1" t="s">
        <v>40</v>
      </c>
      <c r="G7845">
        <v>11955.89</v>
      </c>
      <c r="H7845">
        <v>3</v>
      </c>
      <c r="I7845">
        <v>35867.67</v>
      </c>
      <c r="J7845">
        <v>2.57</v>
      </c>
      <c r="K7845">
        <v>1888</v>
      </c>
      <c r="L7845" s="2">
        <v>45577</v>
      </c>
      <c r="O7845" t="str">
        <f>IF(ecommerce_10000[[#This Row],[Platform]]="Souq","sq",ecommerce_10000[[#This Row],[Platform]])</f>
        <v>sq</v>
      </c>
      <c r="P7845" t="str">
        <f>IF(E7845="Souq","sq",IF(E7845="Jumia","Jum",E7845))</f>
        <v>sq</v>
      </c>
      <c r="Q7845">
        <f>VLOOKUP(ecommerce_10000[[#This Row],[City]],F:I,4,FALSE)</f>
        <v>99349.3</v>
      </c>
      <c r="R7845" s="1">
        <f>SUMIF(C:C,ecommerce_10000[[#This Row],[Category]],I:I)</f>
        <v>57542997.559999913</v>
      </c>
      <c r="S7845" s="1">
        <f>SUMIFS(I:I,C:C,C7845)</f>
        <v>57542997.559999913</v>
      </c>
      <c r="T7845" s="1" t="str">
        <f>INDEX(F:F,MATCH(ecommerce_10000[[#This Row],[TotalAmount]],I:I,0))</f>
        <v>Riyadh</v>
      </c>
    </row>
    <row r="7846" spans="1:20" x14ac:dyDescent="0.3">
      <c r="A7846" s="1" t="s">
        <v>7890</v>
      </c>
      <c r="B7846" s="1" t="s">
        <v>30</v>
      </c>
      <c r="C7846" s="1" t="s">
        <v>31</v>
      </c>
      <c r="D7846" s="1" t="s">
        <v>32</v>
      </c>
      <c r="E7846" s="1" t="s">
        <v>47</v>
      </c>
      <c r="F7846" s="1" t="s">
        <v>40</v>
      </c>
      <c r="G7846">
        <v>4005.08</v>
      </c>
      <c r="H7846">
        <v>1</v>
      </c>
      <c r="I7846">
        <v>4005.08</v>
      </c>
      <c r="J7846">
        <v>1.18</v>
      </c>
      <c r="K7846">
        <v>3269</v>
      </c>
      <c r="L7846" s="2">
        <v>45478</v>
      </c>
      <c r="O7846" t="str">
        <f>IF(ecommerce_10000[[#This Row],[Platform]]="Souq","sq",ecommerce_10000[[#This Row],[Platform]])</f>
        <v>Amazon</v>
      </c>
      <c r="P7846" t="str">
        <f>IF(E7846="Souq","sq",IF(E7846="Jumia","Jum",E7846))</f>
        <v>Amazon</v>
      </c>
      <c r="Q7846">
        <f>VLOOKUP(ecommerce_10000[[#This Row],[City]],F:I,4,FALSE)</f>
        <v>99349.3</v>
      </c>
      <c r="R7846" s="1">
        <f>SUMIF(C:C,ecommerce_10000[[#This Row],[Category]],I:I)</f>
        <v>57542997.559999913</v>
      </c>
      <c r="S7846" s="1">
        <f>SUMIFS(I:I,C:C,C7846)</f>
        <v>57542997.559999913</v>
      </c>
      <c r="T7846" s="1" t="str">
        <f>INDEX(F:F,MATCH(ecommerce_10000[[#This Row],[TotalAmount]],I:I,0))</f>
        <v>Riyadh</v>
      </c>
    </row>
    <row r="7847" spans="1:20" x14ac:dyDescent="0.3">
      <c r="A7847" s="1" t="s">
        <v>7891</v>
      </c>
      <c r="B7847" s="1" t="s">
        <v>38</v>
      </c>
      <c r="C7847" s="1" t="s">
        <v>20</v>
      </c>
      <c r="D7847" s="1" t="s">
        <v>39</v>
      </c>
      <c r="E7847" s="1" t="s">
        <v>47</v>
      </c>
      <c r="F7847" s="1" t="s">
        <v>28</v>
      </c>
      <c r="G7847">
        <v>5289.18</v>
      </c>
      <c r="H7847">
        <v>4</v>
      </c>
      <c r="I7847">
        <v>21156.720000000001</v>
      </c>
      <c r="J7847">
        <v>1.02</v>
      </c>
      <c r="K7847">
        <v>2449</v>
      </c>
      <c r="L7847" s="2">
        <v>45448</v>
      </c>
      <c r="O7847" t="str">
        <f>IF(ecommerce_10000[[#This Row],[Platform]]="Souq","sq",ecommerce_10000[[#This Row],[Platform]])</f>
        <v>Amazon</v>
      </c>
      <c r="P7847" t="str">
        <f>IF(E7847="Souq","sq",IF(E7847="Jumia","Jum",E7847))</f>
        <v>Amazon</v>
      </c>
      <c r="Q7847">
        <f>VLOOKUP(ecommerce_10000[[#This Row],[City]],F:I,4,FALSE)</f>
        <v>26648.76</v>
      </c>
      <c r="R7847" s="1">
        <f>SUMIF(C:C,ecommerce_10000[[#This Row],[Category]],I:I)</f>
        <v>91504159.730000004</v>
      </c>
      <c r="S7847" s="1">
        <f>SUMIFS(I:I,C:C,C7847)</f>
        <v>91504159.730000004</v>
      </c>
      <c r="T7847" s="1" t="str">
        <f>INDEX(F:F,MATCH(ecommerce_10000[[#This Row],[TotalAmount]],I:I,0))</f>
        <v>Casablanca</v>
      </c>
    </row>
    <row r="7848" spans="1:20" x14ac:dyDescent="0.3">
      <c r="A7848" s="1" t="s">
        <v>7892</v>
      </c>
      <c r="B7848" s="1" t="s">
        <v>35</v>
      </c>
      <c r="C7848" s="1" t="s">
        <v>14</v>
      </c>
      <c r="D7848" s="1" t="s">
        <v>36</v>
      </c>
      <c r="E7848" s="1" t="s">
        <v>22</v>
      </c>
      <c r="F7848" s="1" t="s">
        <v>33</v>
      </c>
      <c r="G7848">
        <v>15000.56</v>
      </c>
      <c r="H7848">
        <v>5</v>
      </c>
      <c r="I7848">
        <v>75002.8</v>
      </c>
      <c r="J7848">
        <v>4.92</v>
      </c>
      <c r="K7848">
        <v>4939</v>
      </c>
      <c r="L7848" s="2">
        <v>45400</v>
      </c>
      <c r="O7848" t="str">
        <f>IF(ecommerce_10000[[#This Row],[Platform]]="Souq","sq",ecommerce_10000[[#This Row],[Platform]])</f>
        <v>Jumia</v>
      </c>
      <c r="P7848" t="str">
        <f>IF(E7848="Souq","sq",IF(E7848="Jumia","Jum",E7848))</f>
        <v>Jum</v>
      </c>
      <c r="Q7848">
        <f>VLOOKUP(ecommerce_10000[[#This Row],[City]],F:I,4,FALSE)</f>
        <v>3665.44</v>
      </c>
      <c r="R7848" s="1">
        <f>SUMIF(C:C,ecommerce_10000[[#This Row],[Category]],I:I)</f>
        <v>92327183.770000085</v>
      </c>
      <c r="S7848" s="1">
        <f>SUMIFS(I:I,C:C,C7848)</f>
        <v>92327183.770000085</v>
      </c>
      <c r="T7848" s="1" t="str">
        <f>INDEX(F:F,MATCH(ecommerce_10000[[#This Row],[TotalAmount]],I:I,0))</f>
        <v>Dubai</v>
      </c>
    </row>
    <row r="7849" spans="1:20" x14ac:dyDescent="0.3">
      <c r="A7849" s="1" t="s">
        <v>7893</v>
      </c>
      <c r="B7849" s="1" t="s">
        <v>35</v>
      </c>
      <c r="C7849" s="1" t="s">
        <v>14</v>
      </c>
      <c r="D7849" s="1" t="s">
        <v>36</v>
      </c>
      <c r="E7849" s="1" t="s">
        <v>47</v>
      </c>
      <c r="F7849" s="1" t="s">
        <v>40</v>
      </c>
      <c r="G7849">
        <v>5927.07</v>
      </c>
      <c r="H7849">
        <v>5</v>
      </c>
      <c r="I7849">
        <v>29635.35</v>
      </c>
      <c r="J7849">
        <v>2.12</v>
      </c>
      <c r="K7849">
        <v>3904</v>
      </c>
      <c r="L7849" s="2">
        <v>45531</v>
      </c>
      <c r="O7849" t="str">
        <f>IF(ecommerce_10000[[#This Row],[Platform]]="Souq","sq",ecommerce_10000[[#This Row],[Platform]])</f>
        <v>Amazon</v>
      </c>
      <c r="P7849" t="str">
        <f>IF(E7849="Souq","sq",IF(E7849="Jumia","Jum",E7849))</f>
        <v>Amazon</v>
      </c>
      <c r="Q7849">
        <f>VLOOKUP(ecommerce_10000[[#This Row],[City]],F:I,4,FALSE)</f>
        <v>99349.3</v>
      </c>
      <c r="R7849" s="1">
        <f>SUMIF(C:C,ecommerce_10000[[#This Row],[Category]],I:I)</f>
        <v>92327183.770000085</v>
      </c>
      <c r="S7849" s="1">
        <f>SUMIFS(I:I,C:C,C7849)</f>
        <v>92327183.770000085</v>
      </c>
      <c r="T7849" s="1" t="str">
        <f>INDEX(F:F,MATCH(ecommerce_10000[[#This Row],[TotalAmount]],I:I,0))</f>
        <v>Riyadh</v>
      </c>
    </row>
    <row r="7850" spans="1:20" x14ac:dyDescent="0.3">
      <c r="A7850" s="1" t="s">
        <v>7894</v>
      </c>
      <c r="B7850" s="1" t="s">
        <v>35</v>
      </c>
      <c r="C7850" s="1" t="s">
        <v>14</v>
      </c>
      <c r="D7850" s="1" t="s">
        <v>36</v>
      </c>
      <c r="E7850" s="1" t="s">
        <v>22</v>
      </c>
      <c r="F7850" s="1" t="s">
        <v>33</v>
      </c>
      <c r="G7850">
        <v>14852.69</v>
      </c>
      <c r="H7850">
        <v>1</v>
      </c>
      <c r="I7850">
        <v>14852.69</v>
      </c>
      <c r="J7850">
        <v>1.19</v>
      </c>
      <c r="K7850">
        <v>512</v>
      </c>
      <c r="L7850" s="2">
        <v>45343</v>
      </c>
      <c r="O7850" t="str">
        <f>IF(ecommerce_10000[[#This Row],[Platform]]="Souq","sq",ecommerce_10000[[#This Row],[Platform]])</f>
        <v>Jumia</v>
      </c>
      <c r="P7850" t="str">
        <f>IF(E7850="Souq","sq",IF(E7850="Jumia","Jum",E7850))</f>
        <v>Jum</v>
      </c>
      <c r="Q7850">
        <f>VLOOKUP(ecommerce_10000[[#This Row],[City]],F:I,4,FALSE)</f>
        <v>3665.44</v>
      </c>
      <c r="R7850" s="1">
        <f>SUMIF(C:C,ecommerce_10000[[#This Row],[Category]],I:I)</f>
        <v>92327183.770000085</v>
      </c>
      <c r="S7850" s="1">
        <f>SUMIFS(I:I,C:C,C7850)</f>
        <v>92327183.770000085</v>
      </c>
      <c r="T7850" s="1" t="str">
        <f>INDEX(F:F,MATCH(ecommerce_10000[[#This Row],[TotalAmount]],I:I,0))</f>
        <v>Dubai</v>
      </c>
    </row>
    <row r="7851" spans="1:20" x14ac:dyDescent="0.3">
      <c r="A7851" s="1" t="s">
        <v>7895</v>
      </c>
      <c r="B7851" s="1" t="s">
        <v>35</v>
      </c>
      <c r="C7851" s="1" t="s">
        <v>14</v>
      </c>
      <c r="D7851" s="1" t="s">
        <v>36</v>
      </c>
      <c r="E7851" s="1" t="s">
        <v>16</v>
      </c>
      <c r="F7851" s="1" t="s">
        <v>17</v>
      </c>
      <c r="G7851">
        <v>17172.95</v>
      </c>
      <c r="H7851">
        <v>5</v>
      </c>
      <c r="I7851">
        <v>85864.75</v>
      </c>
      <c r="J7851">
        <v>1.94</v>
      </c>
      <c r="K7851">
        <v>1684</v>
      </c>
      <c r="L7851" s="2">
        <v>45558</v>
      </c>
      <c r="O7851" t="str">
        <f>IF(ecommerce_10000[[#This Row],[Platform]]="Souq","sq",ecommerce_10000[[#This Row],[Platform]])</f>
        <v>sq</v>
      </c>
      <c r="P7851" t="str">
        <f>IF(E7851="Souq","sq",IF(E7851="Jumia","Jum",E7851))</f>
        <v>sq</v>
      </c>
      <c r="Q7851">
        <f>VLOOKUP(ecommerce_10000[[#This Row],[City]],F:I,4,FALSE)</f>
        <v>16284.02</v>
      </c>
      <c r="R7851" s="1">
        <f>SUMIF(C:C,ecommerce_10000[[#This Row],[Category]],I:I)</f>
        <v>92327183.770000085</v>
      </c>
      <c r="S7851" s="1">
        <f>SUMIFS(I:I,C:C,C7851)</f>
        <v>92327183.770000085</v>
      </c>
      <c r="T7851" s="1" t="str">
        <f>INDEX(F:F,MATCH(ecommerce_10000[[#This Row],[TotalAmount]],I:I,0))</f>
        <v>Cairo</v>
      </c>
    </row>
    <row r="7852" spans="1:20" x14ac:dyDescent="0.3">
      <c r="A7852" s="1" t="s">
        <v>7896</v>
      </c>
      <c r="B7852" s="1" t="s">
        <v>49</v>
      </c>
      <c r="C7852" s="1" t="s">
        <v>14</v>
      </c>
      <c r="D7852" s="1" t="s">
        <v>50</v>
      </c>
      <c r="E7852" s="1" t="s">
        <v>47</v>
      </c>
      <c r="F7852" s="1" t="s">
        <v>40</v>
      </c>
      <c r="G7852">
        <v>279.10000000000002</v>
      </c>
      <c r="H7852">
        <v>1</v>
      </c>
      <c r="I7852">
        <v>279.10000000000002</v>
      </c>
      <c r="J7852">
        <v>4.47</v>
      </c>
      <c r="K7852">
        <v>1583</v>
      </c>
      <c r="L7852" s="2">
        <v>45316</v>
      </c>
      <c r="O7852" t="str">
        <f>IF(ecommerce_10000[[#This Row],[Platform]]="Souq","sq",ecommerce_10000[[#This Row],[Platform]])</f>
        <v>Amazon</v>
      </c>
      <c r="P7852" t="str">
        <f>IF(E7852="Souq","sq",IF(E7852="Jumia","Jum",E7852))</f>
        <v>Amazon</v>
      </c>
      <c r="Q7852">
        <f>VLOOKUP(ecommerce_10000[[#This Row],[City]],F:I,4,FALSE)</f>
        <v>99349.3</v>
      </c>
      <c r="R7852" s="1">
        <f>SUMIF(C:C,ecommerce_10000[[#This Row],[Category]],I:I)</f>
        <v>92327183.770000085</v>
      </c>
      <c r="S7852" s="1">
        <f>SUMIFS(I:I,C:C,C7852)</f>
        <v>92327183.770000085</v>
      </c>
      <c r="T7852" s="1" t="str">
        <f>INDEX(F:F,MATCH(ecommerce_10000[[#This Row],[TotalAmount]],I:I,0))</f>
        <v>Riyadh</v>
      </c>
    </row>
    <row r="7853" spans="1:20" x14ac:dyDescent="0.3">
      <c r="A7853" s="1" t="s">
        <v>7897</v>
      </c>
      <c r="B7853" s="1" t="s">
        <v>13</v>
      </c>
      <c r="C7853" s="1" t="s">
        <v>14</v>
      </c>
      <c r="D7853" s="1" t="s">
        <v>15</v>
      </c>
      <c r="E7853" s="1" t="s">
        <v>16</v>
      </c>
      <c r="F7853" s="1" t="s">
        <v>33</v>
      </c>
      <c r="G7853">
        <v>11049.17</v>
      </c>
      <c r="H7853">
        <v>2</v>
      </c>
      <c r="I7853">
        <v>22098.34</v>
      </c>
      <c r="J7853">
        <v>1.78</v>
      </c>
      <c r="K7853">
        <v>3575</v>
      </c>
      <c r="L7853" s="2">
        <v>45540</v>
      </c>
      <c r="O7853" t="str">
        <f>IF(ecommerce_10000[[#This Row],[Platform]]="Souq","sq",ecommerce_10000[[#This Row],[Platform]])</f>
        <v>sq</v>
      </c>
      <c r="P7853" t="str">
        <f>IF(E7853="Souq","sq",IF(E7853="Jumia","Jum",E7853))</f>
        <v>sq</v>
      </c>
      <c r="Q7853">
        <f>VLOOKUP(ecommerce_10000[[#This Row],[City]],F:I,4,FALSE)</f>
        <v>3665.44</v>
      </c>
      <c r="R7853" s="1">
        <f>SUMIF(C:C,ecommerce_10000[[#This Row],[Category]],I:I)</f>
        <v>92327183.770000085</v>
      </c>
      <c r="S7853" s="1">
        <f>SUMIFS(I:I,C:C,C7853)</f>
        <v>92327183.770000085</v>
      </c>
      <c r="T7853" s="1" t="str">
        <f>INDEX(F:F,MATCH(ecommerce_10000[[#This Row],[TotalAmount]],I:I,0))</f>
        <v>Dubai</v>
      </c>
    </row>
    <row r="7854" spans="1:20" x14ac:dyDescent="0.3">
      <c r="A7854" s="1" t="s">
        <v>7898</v>
      </c>
      <c r="B7854" s="1" t="s">
        <v>38</v>
      </c>
      <c r="C7854" s="1" t="s">
        <v>20</v>
      </c>
      <c r="D7854" s="1" t="s">
        <v>39</v>
      </c>
      <c r="E7854" s="1" t="s">
        <v>47</v>
      </c>
      <c r="F7854" s="1" t="s">
        <v>33</v>
      </c>
      <c r="G7854">
        <v>8594.26</v>
      </c>
      <c r="H7854">
        <v>5</v>
      </c>
      <c r="I7854">
        <v>42971.3</v>
      </c>
      <c r="J7854">
        <v>1.01</v>
      </c>
      <c r="K7854">
        <v>3818</v>
      </c>
      <c r="L7854" s="2">
        <v>45536</v>
      </c>
      <c r="O7854" t="str">
        <f>IF(ecommerce_10000[[#This Row],[Platform]]="Souq","sq",ecommerce_10000[[#This Row],[Platform]])</f>
        <v>Amazon</v>
      </c>
      <c r="P7854" t="str">
        <f>IF(E7854="Souq","sq",IF(E7854="Jumia","Jum",E7854))</f>
        <v>Amazon</v>
      </c>
      <c r="Q7854">
        <f>VLOOKUP(ecommerce_10000[[#This Row],[City]],F:I,4,FALSE)</f>
        <v>3665.44</v>
      </c>
      <c r="R7854" s="1">
        <f>SUMIF(C:C,ecommerce_10000[[#This Row],[Category]],I:I)</f>
        <v>91504159.730000004</v>
      </c>
      <c r="S7854" s="1">
        <f>SUMIFS(I:I,C:C,C7854)</f>
        <v>91504159.730000004</v>
      </c>
      <c r="T7854" s="1" t="str">
        <f>INDEX(F:F,MATCH(ecommerce_10000[[#This Row],[TotalAmount]],I:I,0))</f>
        <v>Dubai</v>
      </c>
    </row>
    <row r="7855" spans="1:20" x14ac:dyDescent="0.3">
      <c r="A7855" s="1" t="s">
        <v>7899</v>
      </c>
      <c r="B7855" s="1" t="s">
        <v>65</v>
      </c>
      <c r="C7855" s="1" t="s">
        <v>20</v>
      </c>
      <c r="D7855" s="1" t="s">
        <v>66</v>
      </c>
      <c r="E7855" s="1" t="s">
        <v>47</v>
      </c>
      <c r="F7855" s="1" t="s">
        <v>62</v>
      </c>
      <c r="G7855">
        <v>8847.51</v>
      </c>
      <c r="H7855">
        <v>5</v>
      </c>
      <c r="I7855">
        <v>44237.55</v>
      </c>
      <c r="J7855">
        <v>4.7699999999999996</v>
      </c>
      <c r="K7855">
        <v>1817</v>
      </c>
      <c r="L7855" s="2">
        <v>45390</v>
      </c>
      <c r="O7855" t="str">
        <f>IF(ecommerce_10000[[#This Row],[Platform]]="Souq","sq",ecommerce_10000[[#This Row],[Platform]])</f>
        <v>Amazon</v>
      </c>
      <c r="P7855" t="str">
        <f>IF(E7855="Souq","sq",IF(E7855="Jumia","Jum",E7855))</f>
        <v>Amazon</v>
      </c>
      <c r="Q7855">
        <f>VLOOKUP(ecommerce_10000[[#This Row],[City]],F:I,4,FALSE)</f>
        <v>27872.98</v>
      </c>
      <c r="R7855" s="1">
        <f>SUMIF(C:C,ecommerce_10000[[#This Row],[Category]],I:I)</f>
        <v>91504159.730000004</v>
      </c>
      <c r="S7855" s="1">
        <f>SUMIFS(I:I,C:C,C7855)</f>
        <v>91504159.730000004</v>
      </c>
      <c r="T7855" s="1" t="str">
        <f>INDEX(F:F,MATCH(ecommerce_10000[[#This Row],[TotalAmount]],I:I,0))</f>
        <v>Giza</v>
      </c>
    </row>
    <row r="7856" spans="1:20" x14ac:dyDescent="0.3">
      <c r="A7856" s="1" t="s">
        <v>7900</v>
      </c>
      <c r="B7856" s="1" t="s">
        <v>25</v>
      </c>
      <c r="C7856" s="1" t="s">
        <v>26</v>
      </c>
      <c r="D7856" s="1" t="s">
        <v>27</v>
      </c>
      <c r="E7856" s="1" t="s">
        <v>22</v>
      </c>
      <c r="F7856" s="1" t="s">
        <v>28</v>
      </c>
      <c r="G7856">
        <v>19005.79</v>
      </c>
      <c r="H7856">
        <v>5</v>
      </c>
      <c r="I7856">
        <v>95028.95</v>
      </c>
      <c r="J7856">
        <v>3.41</v>
      </c>
      <c r="K7856">
        <v>4765</v>
      </c>
      <c r="L7856" s="2">
        <v>45552</v>
      </c>
      <c r="O7856" t="str">
        <f>IF(ecommerce_10000[[#This Row],[Platform]]="Souq","sq",ecommerce_10000[[#This Row],[Platform]])</f>
        <v>Jumia</v>
      </c>
      <c r="P7856" t="str">
        <f>IF(E7856="Souq","sq",IF(E7856="Jumia","Jum",E7856))</f>
        <v>Jum</v>
      </c>
      <c r="Q7856">
        <f>VLOOKUP(ecommerce_10000[[#This Row],[City]],F:I,4,FALSE)</f>
        <v>26648.76</v>
      </c>
      <c r="R7856" s="1">
        <f>SUMIF(C:C,ecommerce_10000[[#This Row],[Category]],I:I)</f>
        <v>29200970.130000021</v>
      </c>
      <c r="S7856" s="1">
        <f>SUMIFS(I:I,C:C,C7856)</f>
        <v>29200970.130000021</v>
      </c>
      <c r="T7856" s="1" t="str">
        <f>INDEX(F:F,MATCH(ecommerce_10000[[#This Row],[TotalAmount]],I:I,0))</f>
        <v>Casablanca</v>
      </c>
    </row>
    <row r="7857" spans="1:20" x14ac:dyDescent="0.3">
      <c r="A7857" s="1" t="s">
        <v>7901</v>
      </c>
      <c r="B7857" s="1" t="s">
        <v>25</v>
      </c>
      <c r="C7857" s="1" t="s">
        <v>26</v>
      </c>
      <c r="D7857" s="1" t="s">
        <v>27</v>
      </c>
      <c r="E7857" s="1" t="s">
        <v>22</v>
      </c>
      <c r="F7857" s="1" t="s">
        <v>23</v>
      </c>
      <c r="G7857">
        <v>1031.6300000000001</v>
      </c>
      <c r="H7857">
        <v>4</v>
      </c>
      <c r="I7857">
        <v>4126.5200000000004</v>
      </c>
      <c r="J7857">
        <v>4.62</v>
      </c>
      <c r="K7857">
        <v>3332</v>
      </c>
      <c r="L7857" s="2">
        <v>45570</v>
      </c>
      <c r="O7857" t="str">
        <f>IF(ecommerce_10000[[#This Row],[Platform]]="Souq","sq",ecommerce_10000[[#This Row],[Platform]])</f>
        <v>Jumia</v>
      </c>
      <c r="P7857" t="str">
        <f>IF(E7857="Souq","sq",IF(E7857="Jumia","Jum",E7857))</f>
        <v>Jum</v>
      </c>
      <c r="Q7857">
        <f>VLOOKUP(ecommerce_10000[[#This Row],[City]],F:I,4,FALSE)</f>
        <v>13290.4</v>
      </c>
      <c r="R7857" s="1">
        <f>SUMIF(C:C,ecommerce_10000[[#This Row],[Category]],I:I)</f>
        <v>29200970.130000021</v>
      </c>
      <c r="S7857" s="1">
        <f>SUMIFS(I:I,C:C,C7857)</f>
        <v>29200970.130000021</v>
      </c>
      <c r="T7857" s="1" t="str">
        <f>INDEX(F:F,MATCH(ecommerce_10000[[#This Row],[TotalAmount]],I:I,0))</f>
        <v>Alexandria</v>
      </c>
    </row>
    <row r="7858" spans="1:20" x14ac:dyDescent="0.3">
      <c r="A7858" s="1" t="s">
        <v>7902</v>
      </c>
      <c r="B7858" s="1" t="s">
        <v>19</v>
      </c>
      <c r="C7858" s="1" t="s">
        <v>20</v>
      </c>
      <c r="D7858" s="1" t="s">
        <v>21</v>
      </c>
      <c r="E7858" s="1" t="s">
        <v>22</v>
      </c>
      <c r="F7858" s="1" t="s">
        <v>40</v>
      </c>
      <c r="G7858">
        <v>4905.91</v>
      </c>
      <c r="H7858">
        <v>3</v>
      </c>
      <c r="I7858">
        <v>14717.73</v>
      </c>
      <c r="J7858">
        <v>4.54</v>
      </c>
      <c r="K7858">
        <v>775</v>
      </c>
      <c r="L7858" s="2">
        <v>45441</v>
      </c>
      <c r="O7858" t="str">
        <f>IF(ecommerce_10000[[#This Row],[Platform]]="Souq","sq",ecommerce_10000[[#This Row],[Platform]])</f>
        <v>Jumia</v>
      </c>
      <c r="P7858" t="str">
        <f>IF(E7858="Souq","sq",IF(E7858="Jumia","Jum",E7858))</f>
        <v>Jum</v>
      </c>
      <c r="Q7858">
        <f>VLOOKUP(ecommerce_10000[[#This Row],[City]],F:I,4,FALSE)</f>
        <v>99349.3</v>
      </c>
      <c r="R7858" s="1">
        <f>SUMIF(C:C,ecommerce_10000[[#This Row],[Category]],I:I)</f>
        <v>91504159.730000004</v>
      </c>
      <c r="S7858" s="1">
        <f>SUMIFS(I:I,C:C,C7858)</f>
        <v>91504159.730000004</v>
      </c>
      <c r="T7858" s="1" t="str">
        <f>INDEX(F:F,MATCH(ecommerce_10000[[#This Row],[TotalAmount]],I:I,0))</f>
        <v>Riyadh</v>
      </c>
    </row>
    <row r="7859" spans="1:20" x14ac:dyDescent="0.3">
      <c r="A7859" s="1" t="s">
        <v>7903</v>
      </c>
      <c r="B7859" s="1" t="s">
        <v>13</v>
      </c>
      <c r="C7859" s="1" t="s">
        <v>14</v>
      </c>
      <c r="D7859" s="1" t="s">
        <v>15</v>
      </c>
      <c r="E7859" s="1" t="s">
        <v>22</v>
      </c>
      <c r="F7859" s="1" t="s">
        <v>23</v>
      </c>
      <c r="G7859">
        <v>16957.45</v>
      </c>
      <c r="H7859">
        <v>5</v>
      </c>
      <c r="I7859">
        <v>84787.25</v>
      </c>
      <c r="J7859">
        <v>1.57</v>
      </c>
      <c r="K7859">
        <v>4513</v>
      </c>
      <c r="L7859" s="2">
        <v>45567</v>
      </c>
      <c r="O7859" t="str">
        <f>IF(ecommerce_10000[[#This Row],[Platform]]="Souq","sq",ecommerce_10000[[#This Row],[Platform]])</f>
        <v>Jumia</v>
      </c>
      <c r="P7859" t="str">
        <f>IF(E7859="Souq","sq",IF(E7859="Jumia","Jum",E7859))</f>
        <v>Jum</v>
      </c>
      <c r="Q7859">
        <f>VLOOKUP(ecommerce_10000[[#This Row],[City]],F:I,4,FALSE)</f>
        <v>13290.4</v>
      </c>
      <c r="R7859" s="1">
        <f>SUMIF(C:C,ecommerce_10000[[#This Row],[Category]],I:I)</f>
        <v>92327183.770000085</v>
      </c>
      <c r="S7859" s="1">
        <f>SUMIFS(I:I,C:C,C7859)</f>
        <v>92327183.770000085</v>
      </c>
      <c r="T7859" s="1" t="str">
        <f>INDEX(F:F,MATCH(ecommerce_10000[[#This Row],[TotalAmount]],I:I,0))</f>
        <v>Alexandria</v>
      </c>
    </row>
    <row r="7860" spans="1:20" x14ac:dyDescent="0.3">
      <c r="A7860" s="1" t="s">
        <v>7904</v>
      </c>
      <c r="B7860" s="1" t="s">
        <v>38</v>
      </c>
      <c r="C7860" s="1" t="s">
        <v>20</v>
      </c>
      <c r="D7860" s="1" t="s">
        <v>39</v>
      </c>
      <c r="E7860" s="1" t="s">
        <v>16</v>
      </c>
      <c r="F7860" s="1" t="s">
        <v>28</v>
      </c>
      <c r="G7860">
        <v>17647.14</v>
      </c>
      <c r="H7860">
        <v>1</v>
      </c>
      <c r="I7860">
        <v>17647.14</v>
      </c>
      <c r="J7860">
        <v>2.25</v>
      </c>
      <c r="K7860">
        <v>4514</v>
      </c>
      <c r="L7860" s="2">
        <v>45484</v>
      </c>
      <c r="O7860" t="str">
        <f>IF(ecommerce_10000[[#This Row],[Platform]]="Souq","sq",ecommerce_10000[[#This Row],[Platform]])</f>
        <v>sq</v>
      </c>
      <c r="P7860" t="str">
        <f>IF(E7860="Souq","sq",IF(E7860="Jumia","Jum",E7860))</f>
        <v>sq</v>
      </c>
      <c r="Q7860">
        <f>VLOOKUP(ecommerce_10000[[#This Row],[City]],F:I,4,FALSE)</f>
        <v>26648.76</v>
      </c>
      <c r="R7860" s="1">
        <f>SUMIF(C:C,ecommerce_10000[[#This Row],[Category]],I:I)</f>
        <v>91504159.730000004</v>
      </c>
      <c r="S7860" s="1">
        <f>SUMIFS(I:I,C:C,C7860)</f>
        <v>91504159.730000004</v>
      </c>
      <c r="T7860" s="1" t="str">
        <f>INDEX(F:F,MATCH(ecommerce_10000[[#This Row],[TotalAmount]],I:I,0))</f>
        <v>Casablanca</v>
      </c>
    </row>
    <row r="7861" spans="1:20" x14ac:dyDescent="0.3">
      <c r="A7861" s="1" t="s">
        <v>7905</v>
      </c>
      <c r="B7861" s="1" t="s">
        <v>25</v>
      </c>
      <c r="C7861" s="1" t="s">
        <v>26</v>
      </c>
      <c r="D7861" s="1" t="s">
        <v>27</v>
      </c>
      <c r="E7861" s="1" t="s">
        <v>47</v>
      </c>
      <c r="F7861" s="1" t="s">
        <v>17</v>
      </c>
      <c r="G7861">
        <v>6443.41</v>
      </c>
      <c r="H7861">
        <v>2</v>
      </c>
      <c r="I7861">
        <v>12886.82</v>
      </c>
      <c r="J7861">
        <v>3.31</v>
      </c>
      <c r="K7861">
        <v>3501</v>
      </c>
      <c r="L7861" s="2">
        <v>45346</v>
      </c>
      <c r="O7861" t="str">
        <f>IF(ecommerce_10000[[#This Row],[Platform]]="Souq","sq",ecommerce_10000[[#This Row],[Platform]])</f>
        <v>Amazon</v>
      </c>
      <c r="P7861" t="str">
        <f>IF(E7861="Souq","sq",IF(E7861="Jumia","Jum",E7861))</f>
        <v>Amazon</v>
      </c>
      <c r="Q7861">
        <f>VLOOKUP(ecommerce_10000[[#This Row],[City]],F:I,4,FALSE)</f>
        <v>16284.02</v>
      </c>
      <c r="R7861" s="1">
        <f>SUMIF(C:C,ecommerce_10000[[#This Row],[Category]],I:I)</f>
        <v>29200970.130000021</v>
      </c>
      <c r="S7861" s="1">
        <f>SUMIFS(I:I,C:C,C7861)</f>
        <v>29200970.130000021</v>
      </c>
      <c r="T7861" s="1" t="str">
        <f>INDEX(F:F,MATCH(ecommerce_10000[[#This Row],[TotalAmount]],I:I,0))</f>
        <v>Cairo</v>
      </c>
    </row>
    <row r="7862" spans="1:20" x14ac:dyDescent="0.3">
      <c r="A7862" s="1" t="s">
        <v>7906</v>
      </c>
      <c r="B7862" s="1" t="s">
        <v>65</v>
      </c>
      <c r="C7862" s="1" t="s">
        <v>20</v>
      </c>
      <c r="D7862" s="1" t="s">
        <v>66</v>
      </c>
      <c r="E7862" s="1" t="s">
        <v>22</v>
      </c>
      <c r="F7862" s="1" t="s">
        <v>23</v>
      </c>
      <c r="G7862">
        <v>16685.14</v>
      </c>
      <c r="H7862">
        <v>4</v>
      </c>
      <c r="I7862">
        <v>66740.56</v>
      </c>
      <c r="J7862">
        <v>2.35</v>
      </c>
      <c r="K7862">
        <v>3945</v>
      </c>
      <c r="L7862" s="2">
        <v>45499</v>
      </c>
      <c r="O7862" t="str">
        <f>IF(ecommerce_10000[[#This Row],[Platform]]="Souq","sq",ecommerce_10000[[#This Row],[Platform]])</f>
        <v>Jumia</v>
      </c>
      <c r="P7862" t="str">
        <f>IF(E7862="Souq","sq",IF(E7862="Jumia","Jum",E7862))</f>
        <v>Jum</v>
      </c>
      <c r="Q7862">
        <f>VLOOKUP(ecommerce_10000[[#This Row],[City]],F:I,4,FALSE)</f>
        <v>13290.4</v>
      </c>
      <c r="R7862" s="1">
        <f>SUMIF(C:C,ecommerce_10000[[#This Row],[Category]],I:I)</f>
        <v>91504159.730000004</v>
      </c>
      <c r="S7862" s="1">
        <f>SUMIFS(I:I,C:C,C7862)</f>
        <v>91504159.730000004</v>
      </c>
      <c r="T7862" s="1" t="str">
        <f>INDEX(F:F,MATCH(ecommerce_10000[[#This Row],[TotalAmount]],I:I,0))</f>
        <v>Alexandria</v>
      </c>
    </row>
    <row r="7863" spans="1:20" x14ac:dyDescent="0.3">
      <c r="A7863" s="1" t="s">
        <v>7907</v>
      </c>
      <c r="B7863" s="1" t="s">
        <v>49</v>
      </c>
      <c r="C7863" s="1" t="s">
        <v>14</v>
      </c>
      <c r="D7863" s="1" t="s">
        <v>50</v>
      </c>
      <c r="E7863" s="1" t="s">
        <v>16</v>
      </c>
      <c r="F7863" s="1" t="s">
        <v>23</v>
      </c>
      <c r="G7863">
        <v>7176.75</v>
      </c>
      <c r="H7863">
        <v>2</v>
      </c>
      <c r="I7863">
        <v>14353.5</v>
      </c>
      <c r="J7863">
        <v>1.1200000000000001</v>
      </c>
      <c r="K7863">
        <v>2446</v>
      </c>
      <c r="L7863" s="2">
        <v>45544</v>
      </c>
      <c r="O7863" t="str">
        <f>IF(ecommerce_10000[[#This Row],[Platform]]="Souq","sq",ecommerce_10000[[#This Row],[Platform]])</f>
        <v>sq</v>
      </c>
      <c r="P7863" t="str">
        <f>IF(E7863="Souq","sq",IF(E7863="Jumia","Jum",E7863))</f>
        <v>sq</v>
      </c>
      <c r="Q7863">
        <f>VLOOKUP(ecommerce_10000[[#This Row],[City]],F:I,4,FALSE)</f>
        <v>13290.4</v>
      </c>
      <c r="R7863" s="1">
        <f>SUMIF(C:C,ecommerce_10000[[#This Row],[Category]],I:I)</f>
        <v>92327183.770000085</v>
      </c>
      <c r="S7863" s="1">
        <f>SUMIFS(I:I,C:C,C7863)</f>
        <v>92327183.770000085</v>
      </c>
      <c r="T7863" s="1" t="str">
        <f>INDEX(F:F,MATCH(ecommerce_10000[[#This Row],[TotalAmount]],I:I,0))</f>
        <v>Alexandria</v>
      </c>
    </row>
    <row r="7864" spans="1:20" x14ac:dyDescent="0.3">
      <c r="A7864" s="1" t="s">
        <v>7908</v>
      </c>
      <c r="B7864" s="1" t="s">
        <v>30</v>
      </c>
      <c r="C7864" s="1" t="s">
        <v>31</v>
      </c>
      <c r="D7864" s="1" t="s">
        <v>32</v>
      </c>
      <c r="E7864" s="1" t="s">
        <v>47</v>
      </c>
      <c r="F7864" s="1" t="s">
        <v>23</v>
      </c>
      <c r="G7864">
        <v>15826.92</v>
      </c>
      <c r="H7864">
        <v>5</v>
      </c>
      <c r="I7864">
        <v>79134.600000000006</v>
      </c>
      <c r="J7864">
        <v>4.88</v>
      </c>
      <c r="K7864">
        <v>4384</v>
      </c>
      <c r="L7864" s="2">
        <v>45632</v>
      </c>
      <c r="O7864" t="str">
        <f>IF(ecommerce_10000[[#This Row],[Platform]]="Souq","sq",ecommerce_10000[[#This Row],[Platform]])</f>
        <v>Amazon</v>
      </c>
      <c r="P7864" t="str">
        <f>IF(E7864="Souq","sq",IF(E7864="Jumia","Jum",E7864))</f>
        <v>Amazon</v>
      </c>
      <c r="Q7864">
        <f>VLOOKUP(ecommerce_10000[[#This Row],[City]],F:I,4,FALSE)</f>
        <v>13290.4</v>
      </c>
      <c r="R7864" s="1">
        <f>SUMIF(C:C,ecommerce_10000[[#This Row],[Category]],I:I)</f>
        <v>57542997.559999913</v>
      </c>
      <c r="S7864" s="1">
        <f>SUMIFS(I:I,C:C,C7864)</f>
        <v>57542997.559999913</v>
      </c>
      <c r="T7864" s="1" t="str">
        <f>INDEX(F:F,MATCH(ecommerce_10000[[#This Row],[TotalAmount]],I:I,0))</f>
        <v>Alexandria</v>
      </c>
    </row>
    <row r="7865" spans="1:20" x14ac:dyDescent="0.3">
      <c r="A7865" s="1" t="s">
        <v>7909</v>
      </c>
      <c r="B7865" s="1" t="s">
        <v>65</v>
      </c>
      <c r="C7865" s="1" t="s">
        <v>20</v>
      </c>
      <c r="D7865" s="1" t="s">
        <v>66</v>
      </c>
      <c r="E7865" s="1" t="s">
        <v>22</v>
      </c>
      <c r="F7865" s="1" t="s">
        <v>23</v>
      </c>
      <c r="G7865">
        <v>1240.4000000000001</v>
      </c>
      <c r="H7865">
        <v>2</v>
      </c>
      <c r="I7865">
        <v>2480.8000000000002</v>
      </c>
      <c r="J7865">
        <v>5</v>
      </c>
      <c r="K7865">
        <v>1495</v>
      </c>
      <c r="L7865" s="2">
        <v>45385</v>
      </c>
      <c r="O7865" t="str">
        <f>IF(ecommerce_10000[[#This Row],[Platform]]="Souq","sq",ecommerce_10000[[#This Row],[Platform]])</f>
        <v>Jumia</v>
      </c>
      <c r="P7865" t="str">
        <f>IF(E7865="Souq","sq",IF(E7865="Jumia","Jum",E7865))</f>
        <v>Jum</v>
      </c>
      <c r="Q7865">
        <f>VLOOKUP(ecommerce_10000[[#This Row],[City]],F:I,4,FALSE)</f>
        <v>13290.4</v>
      </c>
      <c r="R7865" s="1">
        <f>SUMIF(C:C,ecommerce_10000[[#This Row],[Category]],I:I)</f>
        <v>91504159.730000004</v>
      </c>
      <c r="S7865" s="1">
        <f>SUMIFS(I:I,C:C,C7865)</f>
        <v>91504159.730000004</v>
      </c>
      <c r="T7865" s="1" t="str">
        <f>INDEX(F:F,MATCH(ecommerce_10000[[#This Row],[TotalAmount]],I:I,0))</f>
        <v>Alexandria</v>
      </c>
    </row>
    <row r="7866" spans="1:20" x14ac:dyDescent="0.3">
      <c r="A7866" s="1" t="s">
        <v>7910</v>
      </c>
      <c r="B7866" s="1" t="s">
        <v>49</v>
      </c>
      <c r="C7866" s="1" t="s">
        <v>14</v>
      </c>
      <c r="D7866" s="1" t="s">
        <v>50</v>
      </c>
      <c r="E7866" s="1" t="s">
        <v>47</v>
      </c>
      <c r="F7866" s="1" t="s">
        <v>17</v>
      </c>
      <c r="G7866">
        <v>4481.34</v>
      </c>
      <c r="H7866">
        <v>5</v>
      </c>
      <c r="I7866">
        <v>22406.7</v>
      </c>
      <c r="J7866">
        <v>4.09</v>
      </c>
      <c r="K7866">
        <v>1504</v>
      </c>
      <c r="L7866" s="2">
        <v>45574</v>
      </c>
      <c r="O7866" t="str">
        <f>IF(ecommerce_10000[[#This Row],[Platform]]="Souq","sq",ecommerce_10000[[#This Row],[Platform]])</f>
        <v>Amazon</v>
      </c>
      <c r="P7866" t="str">
        <f>IF(E7866="Souq","sq",IF(E7866="Jumia","Jum",E7866))</f>
        <v>Amazon</v>
      </c>
      <c r="Q7866">
        <f>VLOOKUP(ecommerce_10000[[#This Row],[City]],F:I,4,FALSE)</f>
        <v>16284.02</v>
      </c>
      <c r="R7866" s="1">
        <f>SUMIF(C:C,ecommerce_10000[[#This Row],[Category]],I:I)</f>
        <v>92327183.770000085</v>
      </c>
      <c r="S7866" s="1">
        <f>SUMIFS(I:I,C:C,C7866)</f>
        <v>92327183.770000085</v>
      </c>
      <c r="T7866" s="1" t="str">
        <f>INDEX(F:F,MATCH(ecommerce_10000[[#This Row],[TotalAmount]],I:I,0))</f>
        <v>Cairo</v>
      </c>
    </row>
    <row r="7867" spans="1:20" x14ac:dyDescent="0.3">
      <c r="A7867" s="1" t="s">
        <v>7911</v>
      </c>
      <c r="B7867" s="1" t="s">
        <v>43</v>
      </c>
      <c r="C7867" s="1" t="s">
        <v>44</v>
      </c>
      <c r="D7867" s="1" t="s">
        <v>45</v>
      </c>
      <c r="E7867" s="1" t="s">
        <v>22</v>
      </c>
      <c r="F7867" s="1" t="s">
        <v>33</v>
      </c>
      <c r="G7867">
        <v>2593.84</v>
      </c>
      <c r="H7867">
        <v>2</v>
      </c>
      <c r="I7867">
        <v>5187.68</v>
      </c>
      <c r="J7867">
        <v>1.3</v>
      </c>
      <c r="K7867">
        <v>2310</v>
      </c>
      <c r="L7867" s="2">
        <v>45502</v>
      </c>
      <c r="O7867" t="str">
        <f>IF(ecommerce_10000[[#This Row],[Platform]]="Souq","sq",ecommerce_10000[[#This Row],[Platform]])</f>
        <v>Jumia</v>
      </c>
      <c r="P7867" t="str">
        <f>IF(E7867="Souq","sq",IF(E7867="Jumia","Jum",E7867))</f>
        <v>Jum</v>
      </c>
      <c r="Q7867">
        <f>VLOOKUP(ecommerce_10000[[#This Row],[City]],F:I,4,FALSE)</f>
        <v>3665.44</v>
      </c>
      <c r="R7867" s="1">
        <f>SUMIF(C:C,ecommerce_10000[[#This Row],[Category]],I:I)</f>
        <v>31420413.200000018</v>
      </c>
      <c r="S7867" s="1">
        <f>SUMIFS(I:I,C:C,C7867)</f>
        <v>31420413.200000018</v>
      </c>
      <c r="T7867" s="1" t="str">
        <f>INDEX(F:F,MATCH(ecommerce_10000[[#This Row],[TotalAmount]],I:I,0))</f>
        <v>Dubai</v>
      </c>
    </row>
    <row r="7868" spans="1:20" x14ac:dyDescent="0.3">
      <c r="A7868" s="1" t="s">
        <v>7912</v>
      </c>
      <c r="B7868" s="1" t="s">
        <v>19</v>
      </c>
      <c r="C7868" s="1" t="s">
        <v>20</v>
      </c>
      <c r="D7868" s="1" t="s">
        <v>21</v>
      </c>
      <c r="E7868" s="1" t="s">
        <v>16</v>
      </c>
      <c r="F7868" s="1" t="s">
        <v>23</v>
      </c>
      <c r="G7868">
        <v>13528.29</v>
      </c>
      <c r="H7868">
        <v>1</v>
      </c>
      <c r="I7868">
        <v>13528.29</v>
      </c>
      <c r="J7868">
        <v>3.05</v>
      </c>
      <c r="K7868">
        <v>898</v>
      </c>
      <c r="L7868" s="2">
        <v>45421</v>
      </c>
      <c r="O7868" t="str">
        <f>IF(ecommerce_10000[[#This Row],[Platform]]="Souq","sq",ecommerce_10000[[#This Row],[Platform]])</f>
        <v>sq</v>
      </c>
      <c r="P7868" t="str">
        <f>IF(E7868="Souq","sq",IF(E7868="Jumia","Jum",E7868))</f>
        <v>sq</v>
      </c>
      <c r="Q7868">
        <f>VLOOKUP(ecommerce_10000[[#This Row],[City]],F:I,4,FALSE)</f>
        <v>13290.4</v>
      </c>
      <c r="R7868" s="1">
        <f>SUMIF(C:C,ecommerce_10000[[#This Row],[Category]],I:I)</f>
        <v>91504159.730000004</v>
      </c>
      <c r="S7868" s="1">
        <f>SUMIFS(I:I,C:C,C7868)</f>
        <v>91504159.730000004</v>
      </c>
      <c r="T7868" s="1" t="str">
        <f>INDEX(F:F,MATCH(ecommerce_10000[[#This Row],[TotalAmount]],I:I,0))</f>
        <v>Alexandria</v>
      </c>
    </row>
    <row r="7869" spans="1:20" x14ac:dyDescent="0.3">
      <c r="A7869" s="1" t="s">
        <v>7913</v>
      </c>
      <c r="B7869" s="1" t="s">
        <v>49</v>
      </c>
      <c r="C7869" s="1" t="s">
        <v>14</v>
      </c>
      <c r="D7869" s="1" t="s">
        <v>50</v>
      </c>
      <c r="E7869" s="1" t="s">
        <v>22</v>
      </c>
      <c r="F7869" s="1" t="s">
        <v>17</v>
      </c>
      <c r="G7869">
        <v>7945.63</v>
      </c>
      <c r="H7869">
        <v>5</v>
      </c>
      <c r="I7869">
        <v>39728.15</v>
      </c>
      <c r="J7869">
        <v>3.88</v>
      </c>
      <c r="K7869">
        <v>3875</v>
      </c>
      <c r="L7869" s="2">
        <v>45563</v>
      </c>
      <c r="O7869" t="str">
        <f>IF(ecommerce_10000[[#This Row],[Platform]]="Souq","sq",ecommerce_10000[[#This Row],[Platform]])</f>
        <v>Jumia</v>
      </c>
      <c r="P7869" t="str">
        <f>IF(E7869="Souq","sq",IF(E7869="Jumia","Jum",E7869))</f>
        <v>Jum</v>
      </c>
      <c r="Q7869">
        <f>VLOOKUP(ecommerce_10000[[#This Row],[City]],F:I,4,FALSE)</f>
        <v>16284.02</v>
      </c>
      <c r="R7869" s="1">
        <f>SUMIF(C:C,ecommerce_10000[[#This Row],[Category]],I:I)</f>
        <v>92327183.770000085</v>
      </c>
      <c r="S7869" s="1">
        <f>SUMIFS(I:I,C:C,C7869)</f>
        <v>92327183.770000085</v>
      </c>
      <c r="T7869" s="1" t="str">
        <f>INDEX(F:F,MATCH(ecommerce_10000[[#This Row],[TotalAmount]],I:I,0))</f>
        <v>Cairo</v>
      </c>
    </row>
    <row r="7870" spans="1:20" x14ac:dyDescent="0.3">
      <c r="A7870" s="1" t="s">
        <v>7914</v>
      </c>
      <c r="B7870" s="1" t="s">
        <v>19</v>
      </c>
      <c r="C7870" s="1" t="s">
        <v>20</v>
      </c>
      <c r="D7870" s="1" t="s">
        <v>21</v>
      </c>
      <c r="E7870" s="1" t="s">
        <v>47</v>
      </c>
      <c r="F7870" s="1" t="s">
        <v>17</v>
      </c>
      <c r="G7870">
        <v>4210.7299999999996</v>
      </c>
      <c r="H7870">
        <v>3</v>
      </c>
      <c r="I7870">
        <v>12632.19</v>
      </c>
      <c r="J7870">
        <v>2.85</v>
      </c>
      <c r="K7870">
        <v>1244</v>
      </c>
      <c r="L7870" s="2">
        <v>45518</v>
      </c>
      <c r="O7870" t="str">
        <f>IF(ecommerce_10000[[#This Row],[Platform]]="Souq","sq",ecommerce_10000[[#This Row],[Platform]])</f>
        <v>Amazon</v>
      </c>
      <c r="P7870" t="str">
        <f>IF(E7870="Souq","sq",IF(E7870="Jumia","Jum",E7870))</f>
        <v>Amazon</v>
      </c>
      <c r="Q7870">
        <f>VLOOKUP(ecommerce_10000[[#This Row],[City]],F:I,4,FALSE)</f>
        <v>16284.02</v>
      </c>
      <c r="R7870" s="1">
        <f>SUMIF(C:C,ecommerce_10000[[#This Row],[Category]],I:I)</f>
        <v>91504159.730000004</v>
      </c>
      <c r="S7870" s="1">
        <f>SUMIFS(I:I,C:C,C7870)</f>
        <v>91504159.730000004</v>
      </c>
      <c r="T7870" s="1" t="str">
        <f>INDEX(F:F,MATCH(ecommerce_10000[[#This Row],[TotalAmount]],I:I,0))</f>
        <v>Cairo</v>
      </c>
    </row>
    <row r="7871" spans="1:20" x14ac:dyDescent="0.3">
      <c r="A7871" s="1" t="s">
        <v>7915</v>
      </c>
      <c r="B7871" s="1" t="s">
        <v>43</v>
      </c>
      <c r="C7871" s="1" t="s">
        <v>44</v>
      </c>
      <c r="D7871" s="1" t="s">
        <v>45</v>
      </c>
      <c r="E7871" s="1" t="s">
        <v>16</v>
      </c>
      <c r="F7871" s="1" t="s">
        <v>40</v>
      </c>
      <c r="G7871">
        <v>19897.21</v>
      </c>
      <c r="H7871">
        <v>2</v>
      </c>
      <c r="I7871">
        <v>39794.42</v>
      </c>
      <c r="J7871">
        <v>1.7</v>
      </c>
      <c r="K7871">
        <v>4903</v>
      </c>
      <c r="L7871" s="2">
        <v>45330</v>
      </c>
      <c r="O7871" t="str">
        <f>IF(ecommerce_10000[[#This Row],[Platform]]="Souq","sq",ecommerce_10000[[#This Row],[Platform]])</f>
        <v>sq</v>
      </c>
      <c r="P7871" t="str">
        <f>IF(E7871="Souq","sq",IF(E7871="Jumia","Jum",E7871))</f>
        <v>sq</v>
      </c>
      <c r="Q7871">
        <f>VLOOKUP(ecommerce_10000[[#This Row],[City]],F:I,4,FALSE)</f>
        <v>99349.3</v>
      </c>
      <c r="R7871" s="1">
        <f>SUMIF(C:C,ecommerce_10000[[#This Row],[Category]],I:I)</f>
        <v>31420413.200000018</v>
      </c>
      <c r="S7871" s="1">
        <f>SUMIFS(I:I,C:C,C7871)</f>
        <v>31420413.200000018</v>
      </c>
      <c r="T7871" s="1" t="str">
        <f>INDEX(F:F,MATCH(ecommerce_10000[[#This Row],[TotalAmount]],I:I,0))</f>
        <v>Riyadh</v>
      </c>
    </row>
    <row r="7872" spans="1:20" x14ac:dyDescent="0.3">
      <c r="A7872" s="1" t="s">
        <v>7916</v>
      </c>
      <c r="B7872" s="1" t="s">
        <v>19</v>
      </c>
      <c r="C7872" s="1" t="s">
        <v>20</v>
      </c>
      <c r="D7872" s="1" t="s">
        <v>21</v>
      </c>
      <c r="E7872" s="1" t="s">
        <v>22</v>
      </c>
      <c r="F7872" s="1" t="s">
        <v>40</v>
      </c>
      <c r="G7872">
        <v>4483.17</v>
      </c>
      <c r="H7872">
        <v>1</v>
      </c>
      <c r="I7872">
        <v>4483.17</v>
      </c>
      <c r="J7872">
        <v>1.28</v>
      </c>
      <c r="K7872">
        <v>1620</v>
      </c>
      <c r="L7872" s="2">
        <v>45612</v>
      </c>
      <c r="O7872" t="str">
        <f>IF(ecommerce_10000[[#This Row],[Platform]]="Souq","sq",ecommerce_10000[[#This Row],[Platform]])</f>
        <v>Jumia</v>
      </c>
      <c r="P7872" t="str">
        <f>IF(E7872="Souq","sq",IF(E7872="Jumia","Jum",E7872))</f>
        <v>Jum</v>
      </c>
      <c r="Q7872">
        <f>VLOOKUP(ecommerce_10000[[#This Row],[City]],F:I,4,FALSE)</f>
        <v>99349.3</v>
      </c>
      <c r="R7872" s="1">
        <f>SUMIF(C:C,ecommerce_10000[[#This Row],[Category]],I:I)</f>
        <v>91504159.730000004</v>
      </c>
      <c r="S7872" s="1">
        <f>SUMIFS(I:I,C:C,C7872)</f>
        <v>91504159.730000004</v>
      </c>
      <c r="T7872" s="1" t="str">
        <f>INDEX(F:F,MATCH(ecommerce_10000[[#This Row],[TotalAmount]],I:I,0))</f>
        <v>Riyadh</v>
      </c>
    </row>
    <row r="7873" spans="1:20" x14ac:dyDescent="0.3">
      <c r="A7873" s="1" t="s">
        <v>7917</v>
      </c>
      <c r="B7873" s="1" t="s">
        <v>65</v>
      </c>
      <c r="C7873" s="1" t="s">
        <v>20</v>
      </c>
      <c r="D7873" s="1" t="s">
        <v>66</v>
      </c>
      <c r="E7873" s="1" t="s">
        <v>16</v>
      </c>
      <c r="F7873" s="1" t="s">
        <v>17</v>
      </c>
      <c r="G7873">
        <v>13716.12</v>
      </c>
      <c r="H7873">
        <v>5</v>
      </c>
      <c r="I7873">
        <v>68580.600000000006</v>
      </c>
      <c r="J7873">
        <v>1.96</v>
      </c>
      <c r="K7873">
        <v>4176</v>
      </c>
      <c r="L7873" s="2">
        <v>45494</v>
      </c>
      <c r="O7873" t="str">
        <f>IF(ecommerce_10000[[#This Row],[Platform]]="Souq","sq",ecommerce_10000[[#This Row],[Platform]])</f>
        <v>sq</v>
      </c>
      <c r="P7873" t="str">
        <f>IF(E7873="Souq","sq",IF(E7873="Jumia","Jum",E7873))</f>
        <v>sq</v>
      </c>
      <c r="Q7873">
        <f>VLOOKUP(ecommerce_10000[[#This Row],[City]],F:I,4,FALSE)</f>
        <v>16284.02</v>
      </c>
      <c r="R7873" s="1">
        <f>SUMIF(C:C,ecommerce_10000[[#This Row],[Category]],I:I)</f>
        <v>91504159.730000004</v>
      </c>
      <c r="S7873" s="1">
        <f>SUMIFS(I:I,C:C,C7873)</f>
        <v>91504159.730000004</v>
      </c>
      <c r="T7873" s="1" t="str">
        <f>INDEX(F:F,MATCH(ecommerce_10000[[#This Row],[TotalAmount]],I:I,0))</f>
        <v>Cairo</v>
      </c>
    </row>
    <row r="7874" spans="1:20" x14ac:dyDescent="0.3">
      <c r="A7874" s="1" t="s">
        <v>7918</v>
      </c>
      <c r="B7874" s="1" t="s">
        <v>30</v>
      </c>
      <c r="C7874" s="1" t="s">
        <v>31</v>
      </c>
      <c r="D7874" s="1" t="s">
        <v>32</v>
      </c>
      <c r="E7874" s="1" t="s">
        <v>47</v>
      </c>
      <c r="F7874" s="1" t="s">
        <v>28</v>
      </c>
      <c r="G7874">
        <v>5139.1899999999996</v>
      </c>
      <c r="H7874">
        <v>3</v>
      </c>
      <c r="I7874">
        <v>15417.57</v>
      </c>
      <c r="J7874">
        <v>1.43</v>
      </c>
      <c r="K7874">
        <v>1584</v>
      </c>
      <c r="L7874" s="2">
        <v>45449</v>
      </c>
      <c r="O7874" t="str">
        <f>IF(ecommerce_10000[[#This Row],[Platform]]="Souq","sq",ecommerce_10000[[#This Row],[Platform]])</f>
        <v>Amazon</v>
      </c>
      <c r="P7874" t="str">
        <f>IF(E7874="Souq","sq",IF(E7874="Jumia","Jum",E7874))</f>
        <v>Amazon</v>
      </c>
      <c r="Q7874">
        <f>VLOOKUP(ecommerce_10000[[#This Row],[City]],F:I,4,FALSE)</f>
        <v>26648.76</v>
      </c>
      <c r="R7874" s="1">
        <f>SUMIF(C:C,ecommerce_10000[[#This Row],[Category]],I:I)</f>
        <v>57542997.559999913</v>
      </c>
      <c r="S7874" s="1">
        <f>SUMIFS(I:I,C:C,C7874)</f>
        <v>57542997.559999913</v>
      </c>
      <c r="T7874" s="1" t="str">
        <f>INDEX(F:F,MATCH(ecommerce_10000[[#This Row],[TotalAmount]],I:I,0))</f>
        <v>Casablanca</v>
      </c>
    </row>
    <row r="7875" spans="1:20" x14ac:dyDescent="0.3">
      <c r="A7875" s="1" t="s">
        <v>7919</v>
      </c>
      <c r="B7875" s="1" t="s">
        <v>25</v>
      </c>
      <c r="C7875" s="1" t="s">
        <v>26</v>
      </c>
      <c r="D7875" s="1" t="s">
        <v>27</v>
      </c>
      <c r="E7875" s="1" t="s">
        <v>22</v>
      </c>
      <c r="F7875" s="1" t="s">
        <v>17</v>
      </c>
      <c r="G7875">
        <v>1510.33</v>
      </c>
      <c r="H7875">
        <v>3</v>
      </c>
      <c r="I7875">
        <v>4530.99</v>
      </c>
      <c r="J7875">
        <v>3.62</v>
      </c>
      <c r="K7875">
        <v>2972</v>
      </c>
      <c r="L7875" s="2">
        <v>45646</v>
      </c>
      <c r="O7875" t="str">
        <f>IF(ecommerce_10000[[#This Row],[Platform]]="Souq","sq",ecommerce_10000[[#This Row],[Platform]])</f>
        <v>Jumia</v>
      </c>
      <c r="P7875" t="str">
        <f>IF(E7875="Souq","sq",IF(E7875="Jumia","Jum",E7875))</f>
        <v>Jum</v>
      </c>
      <c r="Q7875">
        <f>VLOOKUP(ecommerce_10000[[#This Row],[City]],F:I,4,FALSE)</f>
        <v>16284.02</v>
      </c>
      <c r="R7875" s="1">
        <f>SUMIF(C:C,ecommerce_10000[[#This Row],[Category]],I:I)</f>
        <v>29200970.130000021</v>
      </c>
      <c r="S7875" s="1">
        <f>SUMIFS(I:I,C:C,C7875)</f>
        <v>29200970.130000021</v>
      </c>
      <c r="T7875" s="1" t="str">
        <f>INDEX(F:F,MATCH(ecommerce_10000[[#This Row],[TotalAmount]],I:I,0))</f>
        <v>Cairo</v>
      </c>
    </row>
    <row r="7876" spans="1:20" x14ac:dyDescent="0.3">
      <c r="A7876" s="1" t="s">
        <v>7920</v>
      </c>
      <c r="B7876" s="1" t="s">
        <v>13</v>
      </c>
      <c r="C7876" s="1" t="s">
        <v>14</v>
      </c>
      <c r="D7876" s="1" t="s">
        <v>15</v>
      </c>
      <c r="E7876" s="1" t="s">
        <v>47</v>
      </c>
      <c r="F7876" s="1" t="s">
        <v>40</v>
      </c>
      <c r="G7876">
        <v>3033.38</v>
      </c>
      <c r="H7876">
        <v>3</v>
      </c>
      <c r="I7876">
        <v>9100.14</v>
      </c>
      <c r="J7876">
        <v>1.05</v>
      </c>
      <c r="K7876">
        <v>1965</v>
      </c>
      <c r="L7876" s="2">
        <v>45639</v>
      </c>
      <c r="O7876" t="str">
        <f>IF(ecommerce_10000[[#This Row],[Platform]]="Souq","sq",ecommerce_10000[[#This Row],[Platform]])</f>
        <v>Amazon</v>
      </c>
      <c r="P7876" t="str">
        <f>IF(E7876="Souq","sq",IF(E7876="Jumia","Jum",E7876))</f>
        <v>Amazon</v>
      </c>
      <c r="Q7876">
        <f>VLOOKUP(ecommerce_10000[[#This Row],[City]],F:I,4,FALSE)</f>
        <v>99349.3</v>
      </c>
      <c r="R7876" s="1">
        <f>SUMIF(C:C,ecommerce_10000[[#This Row],[Category]],I:I)</f>
        <v>92327183.770000085</v>
      </c>
      <c r="S7876" s="1">
        <f>SUMIFS(I:I,C:C,C7876)</f>
        <v>92327183.770000085</v>
      </c>
      <c r="T7876" s="1" t="str">
        <f>INDEX(F:F,MATCH(ecommerce_10000[[#This Row],[TotalAmount]],I:I,0))</f>
        <v>Riyadh</v>
      </c>
    </row>
    <row r="7877" spans="1:20" x14ac:dyDescent="0.3">
      <c r="A7877" s="1" t="s">
        <v>7921</v>
      </c>
      <c r="B7877" s="1" t="s">
        <v>25</v>
      </c>
      <c r="C7877" s="1" t="s">
        <v>26</v>
      </c>
      <c r="D7877" s="1" t="s">
        <v>27</v>
      </c>
      <c r="E7877" s="1" t="s">
        <v>22</v>
      </c>
      <c r="F7877" s="1" t="s">
        <v>28</v>
      </c>
      <c r="G7877">
        <v>428.33</v>
      </c>
      <c r="H7877">
        <v>5</v>
      </c>
      <c r="I7877">
        <v>2141.65</v>
      </c>
      <c r="J7877">
        <v>3.84</v>
      </c>
      <c r="K7877">
        <v>4735</v>
      </c>
      <c r="L7877" s="2">
        <v>45326</v>
      </c>
      <c r="O7877" t="str">
        <f>IF(ecommerce_10000[[#This Row],[Platform]]="Souq","sq",ecommerce_10000[[#This Row],[Platform]])</f>
        <v>Jumia</v>
      </c>
      <c r="P7877" t="str">
        <f>IF(E7877="Souq","sq",IF(E7877="Jumia","Jum",E7877))</f>
        <v>Jum</v>
      </c>
      <c r="Q7877">
        <f>VLOOKUP(ecommerce_10000[[#This Row],[City]],F:I,4,FALSE)</f>
        <v>26648.76</v>
      </c>
      <c r="R7877" s="1">
        <f>SUMIF(C:C,ecommerce_10000[[#This Row],[Category]],I:I)</f>
        <v>29200970.130000021</v>
      </c>
      <c r="S7877" s="1">
        <f>SUMIFS(I:I,C:C,C7877)</f>
        <v>29200970.130000021</v>
      </c>
      <c r="T7877" s="1" t="str">
        <f>INDEX(F:F,MATCH(ecommerce_10000[[#This Row],[TotalAmount]],I:I,0))</f>
        <v>Casablanca</v>
      </c>
    </row>
    <row r="7878" spans="1:20" x14ac:dyDescent="0.3">
      <c r="A7878" s="1" t="s">
        <v>7922</v>
      </c>
      <c r="B7878" s="1" t="s">
        <v>65</v>
      </c>
      <c r="C7878" s="1" t="s">
        <v>20</v>
      </c>
      <c r="D7878" s="1" t="s">
        <v>66</v>
      </c>
      <c r="E7878" s="1" t="s">
        <v>22</v>
      </c>
      <c r="F7878" s="1" t="s">
        <v>28</v>
      </c>
      <c r="G7878">
        <v>2017.46</v>
      </c>
      <c r="H7878">
        <v>4</v>
      </c>
      <c r="I7878">
        <v>8069.84</v>
      </c>
      <c r="J7878">
        <v>3.05</v>
      </c>
      <c r="K7878">
        <v>4191</v>
      </c>
      <c r="L7878" s="2">
        <v>45392</v>
      </c>
      <c r="O7878" t="str">
        <f>IF(ecommerce_10000[[#This Row],[Platform]]="Souq","sq",ecommerce_10000[[#This Row],[Platform]])</f>
        <v>Jumia</v>
      </c>
      <c r="P7878" t="str">
        <f>IF(E7878="Souq","sq",IF(E7878="Jumia","Jum",E7878))</f>
        <v>Jum</v>
      </c>
      <c r="Q7878">
        <f>VLOOKUP(ecommerce_10000[[#This Row],[City]],F:I,4,FALSE)</f>
        <v>26648.76</v>
      </c>
      <c r="R7878" s="1">
        <f>SUMIF(C:C,ecommerce_10000[[#This Row],[Category]],I:I)</f>
        <v>91504159.730000004</v>
      </c>
      <c r="S7878" s="1">
        <f>SUMIFS(I:I,C:C,C7878)</f>
        <v>91504159.730000004</v>
      </c>
      <c r="T7878" s="1" t="str">
        <f>INDEX(F:F,MATCH(ecommerce_10000[[#This Row],[TotalAmount]],I:I,0))</f>
        <v>Casablanca</v>
      </c>
    </row>
    <row r="7879" spans="1:20" x14ac:dyDescent="0.3">
      <c r="A7879" s="1" t="s">
        <v>7923</v>
      </c>
      <c r="B7879" s="1" t="s">
        <v>19</v>
      </c>
      <c r="C7879" s="1" t="s">
        <v>20</v>
      </c>
      <c r="D7879" s="1" t="s">
        <v>21</v>
      </c>
      <c r="E7879" s="1" t="s">
        <v>22</v>
      </c>
      <c r="F7879" s="1" t="s">
        <v>33</v>
      </c>
      <c r="G7879">
        <v>17153.22</v>
      </c>
      <c r="H7879">
        <v>5</v>
      </c>
      <c r="I7879">
        <v>85766.1</v>
      </c>
      <c r="J7879">
        <v>2.91</v>
      </c>
      <c r="K7879">
        <v>3784</v>
      </c>
      <c r="L7879" s="2">
        <v>45622</v>
      </c>
      <c r="O7879" t="str">
        <f>IF(ecommerce_10000[[#This Row],[Platform]]="Souq","sq",ecommerce_10000[[#This Row],[Platform]])</f>
        <v>Jumia</v>
      </c>
      <c r="P7879" t="str">
        <f>IF(E7879="Souq","sq",IF(E7879="Jumia","Jum",E7879))</f>
        <v>Jum</v>
      </c>
      <c r="Q7879">
        <f>VLOOKUP(ecommerce_10000[[#This Row],[City]],F:I,4,FALSE)</f>
        <v>3665.44</v>
      </c>
      <c r="R7879" s="1">
        <f>SUMIF(C:C,ecommerce_10000[[#This Row],[Category]],I:I)</f>
        <v>91504159.730000004</v>
      </c>
      <c r="S7879" s="1">
        <f>SUMIFS(I:I,C:C,C7879)</f>
        <v>91504159.730000004</v>
      </c>
      <c r="T7879" s="1" t="str">
        <f>INDEX(F:F,MATCH(ecommerce_10000[[#This Row],[TotalAmount]],I:I,0))</f>
        <v>Dubai</v>
      </c>
    </row>
    <row r="7880" spans="1:20" x14ac:dyDescent="0.3">
      <c r="A7880" s="1" t="s">
        <v>7924</v>
      </c>
      <c r="B7880" s="1" t="s">
        <v>38</v>
      </c>
      <c r="C7880" s="1" t="s">
        <v>20</v>
      </c>
      <c r="D7880" s="1" t="s">
        <v>39</v>
      </c>
      <c r="E7880" s="1" t="s">
        <v>47</v>
      </c>
      <c r="F7880" s="1" t="s">
        <v>23</v>
      </c>
      <c r="G7880">
        <v>10286.39</v>
      </c>
      <c r="H7880">
        <v>4</v>
      </c>
      <c r="I7880">
        <v>41145.56</v>
      </c>
      <c r="J7880">
        <v>1.76</v>
      </c>
      <c r="K7880">
        <v>524</v>
      </c>
      <c r="L7880" s="2">
        <v>45314</v>
      </c>
      <c r="O7880" t="str">
        <f>IF(ecommerce_10000[[#This Row],[Platform]]="Souq","sq",ecommerce_10000[[#This Row],[Platform]])</f>
        <v>Amazon</v>
      </c>
      <c r="P7880" t="str">
        <f>IF(E7880="Souq","sq",IF(E7880="Jumia","Jum",E7880))</f>
        <v>Amazon</v>
      </c>
      <c r="Q7880">
        <f>VLOOKUP(ecommerce_10000[[#This Row],[City]],F:I,4,FALSE)</f>
        <v>13290.4</v>
      </c>
      <c r="R7880" s="1">
        <f>SUMIF(C:C,ecommerce_10000[[#This Row],[Category]],I:I)</f>
        <v>91504159.730000004</v>
      </c>
      <c r="S7880" s="1">
        <f>SUMIFS(I:I,C:C,C7880)</f>
        <v>91504159.730000004</v>
      </c>
      <c r="T7880" s="1" t="str">
        <f>INDEX(F:F,MATCH(ecommerce_10000[[#This Row],[TotalAmount]],I:I,0))</f>
        <v>Alexandria</v>
      </c>
    </row>
    <row r="7881" spans="1:20" x14ac:dyDescent="0.3">
      <c r="A7881" s="1" t="s">
        <v>7925</v>
      </c>
      <c r="B7881" s="1" t="s">
        <v>53</v>
      </c>
      <c r="C7881" s="1" t="s">
        <v>31</v>
      </c>
      <c r="D7881" s="1" t="s">
        <v>54</v>
      </c>
      <c r="E7881" s="1" t="s">
        <v>47</v>
      </c>
      <c r="F7881" s="1" t="s">
        <v>33</v>
      </c>
      <c r="G7881">
        <v>18073.53</v>
      </c>
      <c r="H7881">
        <v>1</v>
      </c>
      <c r="I7881">
        <v>18073.53</v>
      </c>
      <c r="J7881">
        <v>4.58</v>
      </c>
      <c r="K7881">
        <v>3469</v>
      </c>
      <c r="L7881" s="2">
        <v>45334</v>
      </c>
      <c r="O7881" t="str">
        <f>IF(ecommerce_10000[[#This Row],[Platform]]="Souq","sq",ecommerce_10000[[#This Row],[Platform]])</f>
        <v>Amazon</v>
      </c>
      <c r="P7881" t="str">
        <f>IF(E7881="Souq","sq",IF(E7881="Jumia","Jum",E7881))</f>
        <v>Amazon</v>
      </c>
      <c r="Q7881">
        <f>VLOOKUP(ecommerce_10000[[#This Row],[City]],F:I,4,FALSE)</f>
        <v>3665.44</v>
      </c>
      <c r="R7881" s="1">
        <f>SUMIF(C:C,ecommerce_10000[[#This Row],[Category]],I:I)</f>
        <v>57542997.559999913</v>
      </c>
      <c r="S7881" s="1">
        <f>SUMIFS(I:I,C:C,C7881)</f>
        <v>57542997.559999913</v>
      </c>
      <c r="T7881" s="1" t="str">
        <f>INDEX(F:F,MATCH(ecommerce_10000[[#This Row],[TotalAmount]],I:I,0))</f>
        <v>Dubai</v>
      </c>
    </row>
    <row r="7882" spans="1:20" x14ac:dyDescent="0.3">
      <c r="A7882" s="1" t="s">
        <v>7926</v>
      </c>
      <c r="B7882" s="1" t="s">
        <v>38</v>
      </c>
      <c r="C7882" s="1" t="s">
        <v>20</v>
      </c>
      <c r="D7882" s="1" t="s">
        <v>39</v>
      </c>
      <c r="E7882" s="1" t="s">
        <v>22</v>
      </c>
      <c r="F7882" s="1" t="s">
        <v>17</v>
      </c>
      <c r="G7882">
        <v>11636.96</v>
      </c>
      <c r="H7882">
        <v>1</v>
      </c>
      <c r="I7882">
        <v>11636.96</v>
      </c>
      <c r="J7882">
        <v>3.38</v>
      </c>
      <c r="K7882">
        <v>4887</v>
      </c>
      <c r="L7882" s="2">
        <v>45565</v>
      </c>
      <c r="O7882" t="str">
        <f>IF(ecommerce_10000[[#This Row],[Platform]]="Souq","sq",ecommerce_10000[[#This Row],[Platform]])</f>
        <v>Jumia</v>
      </c>
      <c r="P7882" t="str">
        <f>IF(E7882="Souq","sq",IF(E7882="Jumia","Jum",E7882))</f>
        <v>Jum</v>
      </c>
      <c r="Q7882">
        <f>VLOOKUP(ecommerce_10000[[#This Row],[City]],F:I,4,FALSE)</f>
        <v>16284.02</v>
      </c>
      <c r="R7882" s="1">
        <f>SUMIF(C:C,ecommerce_10000[[#This Row],[Category]],I:I)</f>
        <v>91504159.730000004</v>
      </c>
      <c r="S7882" s="1">
        <f>SUMIFS(I:I,C:C,C7882)</f>
        <v>91504159.730000004</v>
      </c>
      <c r="T7882" s="1" t="str">
        <f>INDEX(F:F,MATCH(ecommerce_10000[[#This Row],[TotalAmount]],I:I,0))</f>
        <v>Cairo</v>
      </c>
    </row>
    <row r="7883" spans="1:20" x14ac:dyDescent="0.3">
      <c r="A7883" s="1" t="s">
        <v>7927</v>
      </c>
      <c r="B7883" s="1" t="s">
        <v>25</v>
      </c>
      <c r="C7883" s="1" t="s">
        <v>26</v>
      </c>
      <c r="D7883" s="1" t="s">
        <v>27</v>
      </c>
      <c r="E7883" s="1" t="s">
        <v>47</v>
      </c>
      <c r="F7883" s="1" t="s">
        <v>17</v>
      </c>
      <c r="G7883">
        <v>1565.14</v>
      </c>
      <c r="H7883">
        <v>5</v>
      </c>
      <c r="I7883">
        <v>7825.7</v>
      </c>
      <c r="J7883">
        <v>1.21</v>
      </c>
      <c r="K7883">
        <v>4969</v>
      </c>
      <c r="L7883" s="2">
        <v>45620</v>
      </c>
      <c r="O7883" t="str">
        <f>IF(ecommerce_10000[[#This Row],[Platform]]="Souq","sq",ecommerce_10000[[#This Row],[Platform]])</f>
        <v>Amazon</v>
      </c>
      <c r="P7883" t="str">
        <f>IF(E7883="Souq","sq",IF(E7883="Jumia","Jum",E7883))</f>
        <v>Amazon</v>
      </c>
      <c r="Q7883">
        <f>VLOOKUP(ecommerce_10000[[#This Row],[City]],F:I,4,FALSE)</f>
        <v>16284.02</v>
      </c>
      <c r="R7883" s="1">
        <f>SUMIF(C:C,ecommerce_10000[[#This Row],[Category]],I:I)</f>
        <v>29200970.130000021</v>
      </c>
      <c r="S7883" s="1">
        <f>SUMIFS(I:I,C:C,C7883)</f>
        <v>29200970.130000021</v>
      </c>
      <c r="T7883" s="1" t="str">
        <f>INDEX(F:F,MATCH(ecommerce_10000[[#This Row],[TotalAmount]],I:I,0))</f>
        <v>Cairo</v>
      </c>
    </row>
    <row r="7884" spans="1:20" x14ac:dyDescent="0.3">
      <c r="A7884" s="1" t="s">
        <v>7928</v>
      </c>
      <c r="B7884" s="1" t="s">
        <v>35</v>
      </c>
      <c r="C7884" s="1" t="s">
        <v>14</v>
      </c>
      <c r="D7884" s="1" t="s">
        <v>36</v>
      </c>
      <c r="E7884" s="1" t="s">
        <v>47</v>
      </c>
      <c r="F7884" s="1" t="s">
        <v>17</v>
      </c>
      <c r="G7884">
        <v>3122.14</v>
      </c>
      <c r="H7884">
        <v>3</v>
      </c>
      <c r="I7884">
        <v>9366.42</v>
      </c>
      <c r="J7884">
        <v>3.94</v>
      </c>
      <c r="K7884">
        <v>1233</v>
      </c>
      <c r="L7884" s="2">
        <v>45650</v>
      </c>
      <c r="O7884" t="str">
        <f>IF(ecommerce_10000[[#This Row],[Platform]]="Souq","sq",ecommerce_10000[[#This Row],[Platform]])</f>
        <v>Amazon</v>
      </c>
      <c r="P7884" t="str">
        <f>IF(E7884="Souq","sq",IF(E7884="Jumia","Jum",E7884))</f>
        <v>Amazon</v>
      </c>
      <c r="Q7884">
        <f>VLOOKUP(ecommerce_10000[[#This Row],[City]],F:I,4,FALSE)</f>
        <v>16284.02</v>
      </c>
      <c r="R7884" s="1">
        <f>SUMIF(C:C,ecommerce_10000[[#This Row],[Category]],I:I)</f>
        <v>92327183.770000085</v>
      </c>
      <c r="S7884" s="1">
        <f>SUMIFS(I:I,C:C,C7884)</f>
        <v>92327183.770000085</v>
      </c>
      <c r="T7884" s="1" t="str">
        <f>INDEX(F:F,MATCH(ecommerce_10000[[#This Row],[TotalAmount]],I:I,0))</f>
        <v>Cairo</v>
      </c>
    </row>
    <row r="7885" spans="1:20" x14ac:dyDescent="0.3">
      <c r="A7885" s="1" t="s">
        <v>7929</v>
      </c>
      <c r="B7885" s="1" t="s">
        <v>19</v>
      </c>
      <c r="C7885" s="1" t="s">
        <v>20</v>
      </c>
      <c r="D7885" s="1" t="s">
        <v>21</v>
      </c>
      <c r="E7885" s="1" t="s">
        <v>22</v>
      </c>
      <c r="F7885" s="1" t="s">
        <v>40</v>
      </c>
      <c r="G7885">
        <v>623.07000000000005</v>
      </c>
      <c r="H7885">
        <v>3</v>
      </c>
      <c r="I7885">
        <v>1869.21</v>
      </c>
      <c r="J7885">
        <v>1.62</v>
      </c>
      <c r="K7885">
        <v>2434</v>
      </c>
      <c r="L7885" s="2">
        <v>45587</v>
      </c>
      <c r="O7885" t="str">
        <f>IF(ecommerce_10000[[#This Row],[Platform]]="Souq","sq",ecommerce_10000[[#This Row],[Platform]])</f>
        <v>Jumia</v>
      </c>
      <c r="P7885" t="str">
        <f>IF(E7885="Souq","sq",IF(E7885="Jumia","Jum",E7885))</f>
        <v>Jum</v>
      </c>
      <c r="Q7885">
        <f>VLOOKUP(ecommerce_10000[[#This Row],[City]],F:I,4,FALSE)</f>
        <v>99349.3</v>
      </c>
      <c r="R7885" s="1">
        <f>SUMIF(C:C,ecommerce_10000[[#This Row],[Category]],I:I)</f>
        <v>91504159.730000004</v>
      </c>
      <c r="S7885" s="1">
        <f>SUMIFS(I:I,C:C,C7885)</f>
        <v>91504159.730000004</v>
      </c>
      <c r="T7885" s="1" t="str">
        <f>INDEX(F:F,MATCH(ecommerce_10000[[#This Row],[TotalAmount]],I:I,0))</f>
        <v>Riyadh</v>
      </c>
    </row>
    <row r="7886" spans="1:20" x14ac:dyDescent="0.3">
      <c r="A7886" s="1" t="s">
        <v>7930</v>
      </c>
      <c r="B7886" s="1" t="s">
        <v>38</v>
      </c>
      <c r="C7886" s="1" t="s">
        <v>20</v>
      </c>
      <c r="D7886" s="1" t="s">
        <v>39</v>
      </c>
      <c r="E7886" s="1" t="s">
        <v>47</v>
      </c>
      <c r="F7886" s="1" t="s">
        <v>23</v>
      </c>
      <c r="G7886">
        <v>5045.72</v>
      </c>
      <c r="H7886">
        <v>5</v>
      </c>
      <c r="I7886">
        <v>25228.6</v>
      </c>
      <c r="J7886">
        <v>3.5</v>
      </c>
      <c r="K7886">
        <v>4205</v>
      </c>
      <c r="L7886" s="2">
        <v>45499</v>
      </c>
      <c r="O7886" t="str">
        <f>IF(ecommerce_10000[[#This Row],[Platform]]="Souq","sq",ecommerce_10000[[#This Row],[Platform]])</f>
        <v>Amazon</v>
      </c>
      <c r="P7886" t="str">
        <f>IF(E7886="Souq","sq",IF(E7886="Jumia","Jum",E7886))</f>
        <v>Amazon</v>
      </c>
      <c r="Q7886">
        <f>VLOOKUP(ecommerce_10000[[#This Row],[City]],F:I,4,FALSE)</f>
        <v>13290.4</v>
      </c>
      <c r="R7886" s="1">
        <f>SUMIF(C:C,ecommerce_10000[[#This Row],[Category]],I:I)</f>
        <v>91504159.730000004</v>
      </c>
      <c r="S7886" s="1">
        <f>SUMIFS(I:I,C:C,C7886)</f>
        <v>91504159.730000004</v>
      </c>
      <c r="T7886" s="1" t="str">
        <f>INDEX(F:F,MATCH(ecommerce_10000[[#This Row],[TotalAmount]],I:I,0))</f>
        <v>Alexandria</v>
      </c>
    </row>
    <row r="7887" spans="1:20" x14ac:dyDescent="0.3">
      <c r="A7887" s="1" t="s">
        <v>7931</v>
      </c>
      <c r="B7887" s="1" t="s">
        <v>25</v>
      </c>
      <c r="C7887" s="1" t="s">
        <v>26</v>
      </c>
      <c r="D7887" s="1" t="s">
        <v>27</v>
      </c>
      <c r="E7887" s="1" t="s">
        <v>22</v>
      </c>
      <c r="F7887" s="1" t="s">
        <v>40</v>
      </c>
      <c r="G7887">
        <v>1935.1</v>
      </c>
      <c r="H7887">
        <v>5</v>
      </c>
      <c r="I7887">
        <v>9675.5</v>
      </c>
      <c r="J7887">
        <v>3.01</v>
      </c>
      <c r="K7887">
        <v>3034</v>
      </c>
      <c r="L7887" s="2">
        <v>45408</v>
      </c>
      <c r="O7887" t="str">
        <f>IF(ecommerce_10000[[#This Row],[Platform]]="Souq","sq",ecommerce_10000[[#This Row],[Platform]])</f>
        <v>Jumia</v>
      </c>
      <c r="P7887" t="str">
        <f>IF(E7887="Souq","sq",IF(E7887="Jumia","Jum",E7887))</f>
        <v>Jum</v>
      </c>
      <c r="Q7887">
        <f>VLOOKUP(ecommerce_10000[[#This Row],[City]],F:I,4,FALSE)</f>
        <v>99349.3</v>
      </c>
      <c r="R7887" s="1">
        <f>SUMIF(C:C,ecommerce_10000[[#This Row],[Category]],I:I)</f>
        <v>29200970.130000021</v>
      </c>
      <c r="S7887" s="1">
        <f>SUMIFS(I:I,C:C,C7887)</f>
        <v>29200970.130000021</v>
      </c>
      <c r="T7887" s="1" t="str">
        <f>INDEX(F:F,MATCH(ecommerce_10000[[#This Row],[TotalAmount]],I:I,0))</f>
        <v>Riyadh</v>
      </c>
    </row>
    <row r="7888" spans="1:20" x14ac:dyDescent="0.3">
      <c r="A7888" s="1" t="s">
        <v>7932</v>
      </c>
      <c r="B7888" s="1" t="s">
        <v>65</v>
      </c>
      <c r="C7888" s="1" t="s">
        <v>20</v>
      </c>
      <c r="D7888" s="1" t="s">
        <v>66</v>
      </c>
      <c r="E7888" s="1" t="s">
        <v>16</v>
      </c>
      <c r="F7888" s="1" t="s">
        <v>23</v>
      </c>
      <c r="G7888">
        <v>15039.46</v>
      </c>
      <c r="H7888">
        <v>1</v>
      </c>
      <c r="I7888">
        <v>15039.46</v>
      </c>
      <c r="J7888">
        <v>1.57</v>
      </c>
      <c r="K7888">
        <v>2543</v>
      </c>
      <c r="L7888" s="2">
        <v>45536</v>
      </c>
      <c r="O7888" t="str">
        <f>IF(ecommerce_10000[[#This Row],[Platform]]="Souq","sq",ecommerce_10000[[#This Row],[Platform]])</f>
        <v>sq</v>
      </c>
      <c r="P7888" t="str">
        <f>IF(E7888="Souq","sq",IF(E7888="Jumia","Jum",E7888))</f>
        <v>sq</v>
      </c>
      <c r="Q7888">
        <f>VLOOKUP(ecommerce_10000[[#This Row],[City]],F:I,4,FALSE)</f>
        <v>13290.4</v>
      </c>
      <c r="R7888" s="1">
        <f>SUMIF(C:C,ecommerce_10000[[#This Row],[Category]],I:I)</f>
        <v>91504159.730000004</v>
      </c>
      <c r="S7888" s="1">
        <f>SUMIFS(I:I,C:C,C7888)</f>
        <v>91504159.730000004</v>
      </c>
      <c r="T7888" s="1" t="str">
        <f>INDEX(F:F,MATCH(ecommerce_10000[[#This Row],[TotalAmount]],I:I,0))</f>
        <v>Alexandria</v>
      </c>
    </row>
    <row r="7889" spans="1:20" x14ac:dyDescent="0.3">
      <c r="A7889" s="1" t="s">
        <v>7933</v>
      </c>
      <c r="B7889" s="1" t="s">
        <v>30</v>
      </c>
      <c r="C7889" s="1" t="s">
        <v>31</v>
      </c>
      <c r="D7889" s="1" t="s">
        <v>32</v>
      </c>
      <c r="E7889" s="1" t="s">
        <v>22</v>
      </c>
      <c r="F7889" s="1" t="s">
        <v>62</v>
      </c>
      <c r="G7889">
        <v>1982.18</v>
      </c>
      <c r="H7889">
        <v>4</v>
      </c>
      <c r="I7889">
        <v>7928.72</v>
      </c>
      <c r="J7889">
        <v>4.67</v>
      </c>
      <c r="K7889">
        <v>3927</v>
      </c>
      <c r="L7889" s="2">
        <v>45575</v>
      </c>
      <c r="O7889" t="str">
        <f>IF(ecommerce_10000[[#This Row],[Platform]]="Souq","sq",ecommerce_10000[[#This Row],[Platform]])</f>
        <v>Jumia</v>
      </c>
      <c r="P7889" t="str">
        <f>IF(E7889="Souq","sq",IF(E7889="Jumia","Jum",E7889))</f>
        <v>Jum</v>
      </c>
      <c r="Q7889">
        <f>VLOOKUP(ecommerce_10000[[#This Row],[City]],F:I,4,FALSE)</f>
        <v>27872.98</v>
      </c>
      <c r="R7889" s="1">
        <f>SUMIF(C:C,ecommerce_10000[[#This Row],[Category]],I:I)</f>
        <v>57542997.559999913</v>
      </c>
      <c r="S7889" s="1">
        <f>SUMIFS(I:I,C:C,C7889)</f>
        <v>57542997.559999913</v>
      </c>
      <c r="T7889" s="1" t="str">
        <f>INDEX(F:F,MATCH(ecommerce_10000[[#This Row],[TotalAmount]],I:I,0))</f>
        <v>Giza</v>
      </c>
    </row>
    <row r="7890" spans="1:20" x14ac:dyDescent="0.3">
      <c r="A7890" s="1" t="s">
        <v>7934</v>
      </c>
      <c r="B7890" s="1" t="s">
        <v>35</v>
      </c>
      <c r="C7890" s="1" t="s">
        <v>14</v>
      </c>
      <c r="D7890" s="1" t="s">
        <v>36</v>
      </c>
      <c r="E7890" s="1" t="s">
        <v>47</v>
      </c>
      <c r="F7890" s="1" t="s">
        <v>23</v>
      </c>
      <c r="G7890">
        <v>8441.06</v>
      </c>
      <c r="H7890">
        <v>4</v>
      </c>
      <c r="I7890">
        <v>33764.239999999998</v>
      </c>
      <c r="J7890">
        <v>2.0499999999999998</v>
      </c>
      <c r="K7890">
        <v>2386</v>
      </c>
      <c r="L7890" s="2">
        <v>45330</v>
      </c>
      <c r="O7890" t="str">
        <f>IF(ecommerce_10000[[#This Row],[Platform]]="Souq","sq",ecommerce_10000[[#This Row],[Platform]])</f>
        <v>Amazon</v>
      </c>
      <c r="P7890" t="str">
        <f>IF(E7890="Souq","sq",IF(E7890="Jumia","Jum",E7890))</f>
        <v>Amazon</v>
      </c>
      <c r="Q7890">
        <f>VLOOKUP(ecommerce_10000[[#This Row],[City]],F:I,4,FALSE)</f>
        <v>13290.4</v>
      </c>
      <c r="R7890" s="1">
        <f>SUMIF(C:C,ecommerce_10000[[#This Row],[Category]],I:I)</f>
        <v>92327183.770000085</v>
      </c>
      <c r="S7890" s="1">
        <f>SUMIFS(I:I,C:C,C7890)</f>
        <v>92327183.770000085</v>
      </c>
      <c r="T7890" s="1" t="str">
        <f>INDEX(F:F,MATCH(ecommerce_10000[[#This Row],[TotalAmount]],I:I,0))</f>
        <v>Alexandria</v>
      </c>
    </row>
    <row r="7891" spans="1:20" x14ac:dyDescent="0.3">
      <c r="A7891" s="1" t="s">
        <v>7935</v>
      </c>
      <c r="B7891" s="1" t="s">
        <v>53</v>
      </c>
      <c r="C7891" s="1" t="s">
        <v>31</v>
      </c>
      <c r="D7891" s="1" t="s">
        <v>54</v>
      </c>
      <c r="E7891" s="1" t="s">
        <v>16</v>
      </c>
      <c r="F7891" s="1" t="s">
        <v>23</v>
      </c>
      <c r="G7891">
        <v>9515.66</v>
      </c>
      <c r="H7891">
        <v>4</v>
      </c>
      <c r="I7891">
        <v>38062.639999999999</v>
      </c>
      <c r="J7891">
        <v>2.35</v>
      </c>
      <c r="K7891">
        <v>4809</v>
      </c>
      <c r="L7891" s="2">
        <v>45452</v>
      </c>
      <c r="O7891" t="str">
        <f>IF(ecommerce_10000[[#This Row],[Platform]]="Souq","sq",ecommerce_10000[[#This Row],[Platform]])</f>
        <v>sq</v>
      </c>
      <c r="P7891" t="str">
        <f>IF(E7891="Souq","sq",IF(E7891="Jumia","Jum",E7891))</f>
        <v>sq</v>
      </c>
      <c r="Q7891">
        <f>VLOOKUP(ecommerce_10000[[#This Row],[City]],F:I,4,FALSE)</f>
        <v>13290.4</v>
      </c>
      <c r="R7891" s="1">
        <f>SUMIF(C:C,ecommerce_10000[[#This Row],[Category]],I:I)</f>
        <v>57542997.559999913</v>
      </c>
      <c r="S7891" s="1">
        <f>SUMIFS(I:I,C:C,C7891)</f>
        <v>57542997.559999913</v>
      </c>
      <c r="T7891" s="1" t="str">
        <f>INDEX(F:F,MATCH(ecommerce_10000[[#This Row],[TotalAmount]],I:I,0))</f>
        <v>Alexandria</v>
      </c>
    </row>
    <row r="7892" spans="1:20" x14ac:dyDescent="0.3">
      <c r="A7892" s="1" t="s">
        <v>7936</v>
      </c>
      <c r="B7892" s="1" t="s">
        <v>30</v>
      </c>
      <c r="C7892" s="1" t="s">
        <v>31</v>
      </c>
      <c r="D7892" s="1" t="s">
        <v>32</v>
      </c>
      <c r="E7892" s="1" t="s">
        <v>47</v>
      </c>
      <c r="F7892" s="1" t="s">
        <v>62</v>
      </c>
      <c r="G7892">
        <v>17026.099999999999</v>
      </c>
      <c r="H7892">
        <v>3</v>
      </c>
      <c r="I7892">
        <v>51078.3</v>
      </c>
      <c r="J7892">
        <v>3.96</v>
      </c>
      <c r="K7892">
        <v>3813</v>
      </c>
      <c r="L7892" s="2">
        <v>45432</v>
      </c>
      <c r="O7892" t="str">
        <f>IF(ecommerce_10000[[#This Row],[Platform]]="Souq","sq",ecommerce_10000[[#This Row],[Platform]])</f>
        <v>Amazon</v>
      </c>
      <c r="P7892" t="str">
        <f>IF(E7892="Souq","sq",IF(E7892="Jumia","Jum",E7892))</f>
        <v>Amazon</v>
      </c>
      <c r="Q7892">
        <f>VLOOKUP(ecommerce_10000[[#This Row],[City]],F:I,4,FALSE)</f>
        <v>27872.98</v>
      </c>
      <c r="R7892" s="1">
        <f>SUMIF(C:C,ecommerce_10000[[#This Row],[Category]],I:I)</f>
        <v>57542997.559999913</v>
      </c>
      <c r="S7892" s="1">
        <f>SUMIFS(I:I,C:C,C7892)</f>
        <v>57542997.559999913</v>
      </c>
      <c r="T7892" s="1" t="str">
        <f>INDEX(F:F,MATCH(ecommerce_10000[[#This Row],[TotalAmount]],I:I,0))</f>
        <v>Giza</v>
      </c>
    </row>
    <row r="7893" spans="1:20" x14ac:dyDescent="0.3">
      <c r="A7893" s="1" t="s">
        <v>7937</v>
      </c>
      <c r="B7893" s="1" t="s">
        <v>19</v>
      </c>
      <c r="C7893" s="1" t="s">
        <v>20</v>
      </c>
      <c r="D7893" s="1" t="s">
        <v>21</v>
      </c>
      <c r="E7893" s="1" t="s">
        <v>16</v>
      </c>
      <c r="F7893" s="1" t="s">
        <v>17</v>
      </c>
      <c r="G7893">
        <v>2096.02</v>
      </c>
      <c r="H7893">
        <v>2</v>
      </c>
      <c r="I7893">
        <v>4192.04</v>
      </c>
      <c r="J7893">
        <v>3.02</v>
      </c>
      <c r="K7893">
        <v>696</v>
      </c>
      <c r="L7893" s="2">
        <v>45531</v>
      </c>
      <c r="O7893" t="str">
        <f>IF(ecommerce_10000[[#This Row],[Platform]]="Souq","sq",ecommerce_10000[[#This Row],[Platform]])</f>
        <v>sq</v>
      </c>
      <c r="P7893" t="str">
        <f>IF(E7893="Souq","sq",IF(E7893="Jumia","Jum",E7893))</f>
        <v>sq</v>
      </c>
      <c r="Q7893">
        <f>VLOOKUP(ecommerce_10000[[#This Row],[City]],F:I,4,FALSE)</f>
        <v>16284.02</v>
      </c>
      <c r="R7893" s="1">
        <f>SUMIF(C:C,ecommerce_10000[[#This Row],[Category]],I:I)</f>
        <v>91504159.730000004</v>
      </c>
      <c r="S7893" s="1">
        <f>SUMIFS(I:I,C:C,C7893)</f>
        <v>91504159.730000004</v>
      </c>
      <c r="T7893" s="1" t="str">
        <f>INDEX(F:F,MATCH(ecommerce_10000[[#This Row],[TotalAmount]],I:I,0))</f>
        <v>Cairo</v>
      </c>
    </row>
    <row r="7894" spans="1:20" x14ac:dyDescent="0.3">
      <c r="A7894" s="1" t="s">
        <v>7938</v>
      </c>
      <c r="B7894" s="1" t="s">
        <v>30</v>
      </c>
      <c r="C7894" s="1" t="s">
        <v>31</v>
      </c>
      <c r="D7894" s="1" t="s">
        <v>32</v>
      </c>
      <c r="E7894" s="1" t="s">
        <v>22</v>
      </c>
      <c r="F7894" s="1" t="s">
        <v>28</v>
      </c>
      <c r="G7894">
        <v>604.9</v>
      </c>
      <c r="H7894">
        <v>4</v>
      </c>
      <c r="I7894">
        <v>2419.6</v>
      </c>
      <c r="J7894">
        <v>3.38</v>
      </c>
      <c r="K7894">
        <v>2432</v>
      </c>
      <c r="L7894" s="2">
        <v>45327</v>
      </c>
      <c r="O7894" t="str">
        <f>IF(ecommerce_10000[[#This Row],[Platform]]="Souq","sq",ecommerce_10000[[#This Row],[Platform]])</f>
        <v>Jumia</v>
      </c>
      <c r="P7894" t="str">
        <f>IF(E7894="Souq","sq",IF(E7894="Jumia","Jum",E7894))</f>
        <v>Jum</v>
      </c>
      <c r="Q7894">
        <f>VLOOKUP(ecommerce_10000[[#This Row],[City]],F:I,4,FALSE)</f>
        <v>26648.76</v>
      </c>
      <c r="R7894" s="1">
        <f>SUMIF(C:C,ecommerce_10000[[#This Row],[Category]],I:I)</f>
        <v>57542997.559999913</v>
      </c>
      <c r="S7894" s="1">
        <f>SUMIFS(I:I,C:C,C7894)</f>
        <v>57542997.559999913</v>
      </c>
      <c r="T7894" s="1" t="str">
        <f>INDEX(F:F,MATCH(ecommerce_10000[[#This Row],[TotalAmount]],I:I,0))</f>
        <v>Casablanca</v>
      </c>
    </row>
    <row r="7895" spans="1:20" x14ac:dyDescent="0.3">
      <c r="A7895" s="1" t="s">
        <v>7939</v>
      </c>
      <c r="B7895" s="1" t="s">
        <v>38</v>
      </c>
      <c r="C7895" s="1" t="s">
        <v>20</v>
      </c>
      <c r="D7895" s="1" t="s">
        <v>39</v>
      </c>
      <c r="E7895" s="1" t="s">
        <v>16</v>
      </c>
      <c r="F7895" s="1" t="s">
        <v>40</v>
      </c>
      <c r="G7895">
        <v>8483.67</v>
      </c>
      <c r="H7895">
        <v>1</v>
      </c>
      <c r="I7895">
        <v>8483.67</v>
      </c>
      <c r="J7895">
        <v>2.06</v>
      </c>
      <c r="K7895">
        <v>4899</v>
      </c>
      <c r="L7895" s="2">
        <v>45640</v>
      </c>
      <c r="O7895" t="str">
        <f>IF(ecommerce_10000[[#This Row],[Platform]]="Souq","sq",ecommerce_10000[[#This Row],[Platform]])</f>
        <v>sq</v>
      </c>
      <c r="P7895" t="str">
        <f>IF(E7895="Souq","sq",IF(E7895="Jumia","Jum",E7895))</f>
        <v>sq</v>
      </c>
      <c r="Q7895">
        <f>VLOOKUP(ecommerce_10000[[#This Row],[City]],F:I,4,FALSE)</f>
        <v>99349.3</v>
      </c>
      <c r="R7895" s="1">
        <f>SUMIF(C:C,ecommerce_10000[[#This Row],[Category]],I:I)</f>
        <v>91504159.730000004</v>
      </c>
      <c r="S7895" s="1">
        <f>SUMIFS(I:I,C:C,C7895)</f>
        <v>91504159.730000004</v>
      </c>
      <c r="T7895" s="1" t="str">
        <f>INDEX(F:F,MATCH(ecommerce_10000[[#This Row],[TotalAmount]],I:I,0))</f>
        <v>Riyadh</v>
      </c>
    </row>
    <row r="7896" spans="1:20" x14ac:dyDescent="0.3">
      <c r="A7896" s="1" t="s">
        <v>7940</v>
      </c>
      <c r="B7896" s="1" t="s">
        <v>19</v>
      </c>
      <c r="C7896" s="1" t="s">
        <v>20</v>
      </c>
      <c r="D7896" s="1" t="s">
        <v>21</v>
      </c>
      <c r="E7896" s="1" t="s">
        <v>22</v>
      </c>
      <c r="F7896" s="1" t="s">
        <v>28</v>
      </c>
      <c r="G7896">
        <v>1480.87</v>
      </c>
      <c r="H7896">
        <v>3</v>
      </c>
      <c r="I7896">
        <v>4442.6099999999997</v>
      </c>
      <c r="J7896">
        <v>3.59</v>
      </c>
      <c r="K7896">
        <v>4722</v>
      </c>
      <c r="L7896" s="2">
        <v>45527</v>
      </c>
      <c r="O7896" t="str">
        <f>IF(ecommerce_10000[[#This Row],[Platform]]="Souq","sq",ecommerce_10000[[#This Row],[Platform]])</f>
        <v>Jumia</v>
      </c>
      <c r="P7896" t="str">
        <f>IF(E7896="Souq","sq",IF(E7896="Jumia","Jum",E7896))</f>
        <v>Jum</v>
      </c>
      <c r="Q7896">
        <f>VLOOKUP(ecommerce_10000[[#This Row],[City]],F:I,4,FALSE)</f>
        <v>26648.76</v>
      </c>
      <c r="R7896" s="1">
        <f>SUMIF(C:C,ecommerce_10000[[#This Row],[Category]],I:I)</f>
        <v>91504159.730000004</v>
      </c>
      <c r="S7896" s="1">
        <f>SUMIFS(I:I,C:C,C7896)</f>
        <v>91504159.730000004</v>
      </c>
      <c r="T7896" s="1" t="str">
        <f>INDEX(F:F,MATCH(ecommerce_10000[[#This Row],[TotalAmount]],I:I,0))</f>
        <v>Casablanca</v>
      </c>
    </row>
    <row r="7897" spans="1:20" x14ac:dyDescent="0.3">
      <c r="A7897" s="1" t="s">
        <v>7941</v>
      </c>
      <c r="B7897" s="1" t="s">
        <v>53</v>
      </c>
      <c r="C7897" s="1" t="s">
        <v>31</v>
      </c>
      <c r="D7897" s="1" t="s">
        <v>54</v>
      </c>
      <c r="E7897" s="1" t="s">
        <v>47</v>
      </c>
      <c r="F7897" s="1" t="s">
        <v>62</v>
      </c>
      <c r="G7897">
        <v>5640.71</v>
      </c>
      <c r="H7897">
        <v>2</v>
      </c>
      <c r="I7897">
        <v>11281.42</v>
      </c>
      <c r="J7897">
        <v>2.13</v>
      </c>
      <c r="K7897">
        <v>2540</v>
      </c>
      <c r="L7897" s="2">
        <v>45479</v>
      </c>
      <c r="O7897" t="str">
        <f>IF(ecommerce_10000[[#This Row],[Platform]]="Souq","sq",ecommerce_10000[[#This Row],[Platform]])</f>
        <v>Amazon</v>
      </c>
      <c r="P7897" t="str">
        <f>IF(E7897="Souq","sq",IF(E7897="Jumia","Jum",E7897))</f>
        <v>Amazon</v>
      </c>
      <c r="Q7897">
        <f>VLOOKUP(ecommerce_10000[[#This Row],[City]],F:I,4,FALSE)</f>
        <v>27872.98</v>
      </c>
      <c r="R7897" s="1">
        <f>SUMIF(C:C,ecommerce_10000[[#This Row],[Category]],I:I)</f>
        <v>57542997.559999913</v>
      </c>
      <c r="S7897" s="1">
        <f>SUMIFS(I:I,C:C,C7897)</f>
        <v>57542997.559999913</v>
      </c>
      <c r="T7897" s="1" t="str">
        <f>INDEX(F:F,MATCH(ecommerce_10000[[#This Row],[TotalAmount]],I:I,0))</f>
        <v>Giza</v>
      </c>
    </row>
    <row r="7898" spans="1:20" x14ac:dyDescent="0.3">
      <c r="A7898" s="1" t="s">
        <v>7942</v>
      </c>
      <c r="B7898" s="1" t="s">
        <v>13</v>
      </c>
      <c r="C7898" s="1" t="s">
        <v>14</v>
      </c>
      <c r="D7898" s="1" t="s">
        <v>15</v>
      </c>
      <c r="E7898" s="1" t="s">
        <v>22</v>
      </c>
      <c r="F7898" s="1" t="s">
        <v>62</v>
      </c>
      <c r="G7898">
        <v>19001.5</v>
      </c>
      <c r="H7898">
        <v>2</v>
      </c>
      <c r="I7898">
        <v>38003</v>
      </c>
      <c r="J7898">
        <v>2.62</v>
      </c>
      <c r="K7898">
        <v>4535</v>
      </c>
      <c r="L7898" s="2">
        <v>45633</v>
      </c>
      <c r="O7898" t="str">
        <f>IF(ecommerce_10000[[#This Row],[Platform]]="Souq","sq",ecommerce_10000[[#This Row],[Platform]])</f>
        <v>Jumia</v>
      </c>
      <c r="P7898" t="str">
        <f>IF(E7898="Souq","sq",IF(E7898="Jumia","Jum",E7898))</f>
        <v>Jum</v>
      </c>
      <c r="Q7898">
        <f>VLOOKUP(ecommerce_10000[[#This Row],[City]],F:I,4,FALSE)</f>
        <v>27872.98</v>
      </c>
      <c r="R7898" s="1">
        <f>SUMIF(C:C,ecommerce_10000[[#This Row],[Category]],I:I)</f>
        <v>92327183.770000085</v>
      </c>
      <c r="S7898" s="1">
        <f>SUMIFS(I:I,C:C,C7898)</f>
        <v>92327183.770000085</v>
      </c>
      <c r="T7898" s="1" t="str">
        <f>INDEX(F:F,MATCH(ecommerce_10000[[#This Row],[TotalAmount]],I:I,0))</f>
        <v>Giza</v>
      </c>
    </row>
    <row r="7899" spans="1:20" x14ac:dyDescent="0.3">
      <c r="A7899" s="1" t="s">
        <v>7943</v>
      </c>
      <c r="B7899" s="1" t="s">
        <v>49</v>
      </c>
      <c r="C7899" s="1" t="s">
        <v>14</v>
      </c>
      <c r="D7899" s="1" t="s">
        <v>50</v>
      </c>
      <c r="E7899" s="1" t="s">
        <v>22</v>
      </c>
      <c r="F7899" s="1" t="s">
        <v>23</v>
      </c>
      <c r="G7899">
        <v>276.83999999999997</v>
      </c>
      <c r="H7899">
        <v>1</v>
      </c>
      <c r="I7899">
        <v>276.83999999999997</v>
      </c>
      <c r="J7899">
        <v>3.79</v>
      </c>
      <c r="K7899">
        <v>4446</v>
      </c>
      <c r="L7899" s="2">
        <v>45606</v>
      </c>
      <c r="O7899" t="str">
        <f>IF(ecommerce_10000[[#This Row],[Platform]]="Souq","sq",ecommerce_10000[[#This Row],[Platform]])</f>
        <v>Jumia</v>
      </c>
      <c r="P7899" t="str">
        <f>IF(E7899="Souq","sq",IF(E7899="Jumia","Jum",E7899))</f>
        <v>Jum</v>
      </c>
      <c r="Q7899">
        <f>VLOOKUP(ecommerce_10000[[#This Row],[City]],F:I,4,FALSE)</f>
        <v>13290.4</v>
      </c>
      <c r="R7899" s="1">
        <f>SUMIF(C:C,ecommerce_10000[[#This Row],[Category]],I:I)</f>
        <v>92327183.770000085</v>
      </c>
      <c r="S7899" s="1">
        <f>SUMIFS(I:I,C:C,C7899)</f>
        <v>92327183.770000085</v>
      </c>
      <c r="T7899" s="1" t="str">
        <f>INDEX(F:F,MATCH(ecommerce_10000[[#This Row],[TotalAmount]],I:I,0))</f>
        <v>Alexandria</v>
      </c>
    </row>
    <row r="7900" spans="1:20" x14ac:dyDescent="0.3">
      <c r="A7900" s="1" t="s">
        <v>7944</v>
      </c>
      <c r="B7900" s="1" t="s">
        <v>25</v>
      </c>
      <c r="C7900" s="1" t="s">
        <v>26</v>
      </c>
      <c r="D7900" s="1" t="s">
        <v>27</v>
      </c>
      <c r="E7900" s="1" t="s">
        <v>22</v>
      </c>
      <c r="F7900" s="1" t="s">
        <v>33</v>
      </c>
      <c r="G7900">
        <v>3006.54</v>
      </c>
      <c r="H7900">
        <v>3</v>
      </c>
      <c r="I7900">
        <v>9019.6200000000008</v>
      </c>
      <c r="J7900">
        <v>1.28</v>
      </c>
      <c r="K7900">
        <v>240</v>
      </c>
      <c r="L7900" s="2">
        <v>45427</v>
      </c>
      <c r="O7900" t="str">
        <f>IF(ecommerce_10000[[#This Row],[Platform]]="Souq","sq",ecommerce_10000[[#This Row],[Platform]])</f>
        <v>Jumia</v>
      </c>
      <c r="P7900" t="str">
        <f>IF(E7900="Souq","sq",IF(E7900="Jumia","Jum",E7900))</f>
        <v>Jum</v>
      </c>
      <c r="Q7900">
        <f>VLOOKUP(ecommerce_10000[[#This Row],[City]],F:I,4,FALSE)</f>
        <v>3665.44</v>
      </c>
      <c r="R7900" s="1">
        <f>SUMIF(C:C,ecommerce_10000[[#This Row],[Category]],I:I)</f>
        <v>29200970.130000021</v>
      </c>
      <c r="S7900" s="1">
        <f>SUMIFS(I:I,C:C,C7900)</f>
        <v>29200970.130000021</v>
      </c>
      <c r="T7900" s="1" t="str">
        <f>INDEX(F:F,MATCH(ecommerce_10000[[#This Row],[TotalAmount]],I:I,0))</f>
        <v>Dubai</v>
      </c>
    </row>
    <row r="7901" spans="1:20" x14ac:dyDescent="0.3">
      <c r="A7901" s="1" t="s">
        <v>7945</v>
      </c>
      <c r="B7901" s="1" t="s">
        <v>13</v>
      </c>
      <c r="C7901" s="1" t="s">
        <v>14</v>
      </c>
      <c r="D7901" s="1" t="s">
        <v>15</v>
      </c>
      <c r="E7901" s="1" t="s">
        <v>47</v>
      </c>
      <c r="F7901" s="1" t="s">
        <v>33</v>
      </c>
      <c r="G7901">
        <v>737.46</v>
      </c>
      <c r="H7901">
        <v>5</v>
      </c>
      <c r="I7901">
        <v>3687.3</v>
      </c>
      <c r="J7901">
        <v>2.97</v>
      </c>
      <c r="K7901">
        <v>955</v>
      </c>
      <c r="L7901" s="2">
        <v>45620</v>
      </c>
      <c r="O7901" t="str">
        <f>IF(ecommerce_10000[[#This Row],[Platform]]="Souq","sq",ecommerce_10000[[#This Row],[Platform]])</f>
        <v>Amazon</v>
      </c>
      <c r="P7901" t="str">
        <f>IF(E7901="Souq","sq",IF(E7901="Jumia","Jum",E7901))</f>
        <v>Amazon</v>
      </c>
      <c r="Q7901">
        <f>VLOOKUP(ecommerce_10000[[#This Row],[City]],F:I,4,FALSE)</f>
        <v>3665.44</v>
      </c>
      <c r="R7901" s="1">
        <f>SUMIF(C:C,ecommerce_10000[[#This Row],[Category]],I:I)</f>
        <v>92327183.770000085</v>
      </c>
      <c r="S7901" s="1">
        <f>SUMIFS(I:I,C:C,C7901)</f>
        <v>92327183.770000085</v>
      </c>
      <c r="T7901" s="1" t="str">
        <f>INDEX(F:F,MATCH(ecommerce_10000[[#This Row],[TotalAmount]],I:I,0))</f>
        <v>Dubai</v>
      </c>
    </row>
    <row r="7902" spans="1:20" x14ac:dyDescent="0.3">
      <c r="A7902" s="1" t="s">
        <v>7946</v>
      </c>
      <c r="B7902" s="1" t="s">
        <v>43</v>
      </c>
      <c r="C7902" s="1" t="s">
        <v>44</v>
      </c>
      <c r="D7902" s="1" t="s">
        <v>45</v>
      </c>
      <c r="E7902" s="1" t="s">
        <v>47</v>
      </c>
      <c r="F7902" s="1" t="s">
        <v>40</v>
      </c>
      <c r="G7902">
        <v>11910.01</v>
      </c>
      <c r="H7902">
        <v>2</v>
      </c>
      <c r="I7902">
        <v>23820.02</v>
      </c>
      <c r="J7902">
        <v>2.29</v>
      </c>
      <c r="K7902">
        <v>1157</v>
      </c>
      <c r="L7902" s="2">
        <v>45435</v>
      </c>
      <c r="O7902" t="str">
        <f>IF(ecommerce_10000[[#This Row],[Platform]]="Souq","sq",ecommerce_10000[[#This Row],[Platform]])</f>
        <v>Amazon</v>
      </c>
      <c r="P7902" t="str">
        <f>IF(E7902="Souq","sq",IF(E7902="Jumia","Jum",E7902))</f>
        <v>Amazon</v>
      </c>
      <c r="Q7902">
        <f>VLOOKUP(ecommerce_10000[[#This Row],[City]],F:I,4,FALSE)</f>
        <v>99349.3</v>
      </c>
      <c r="R7902" s="1">
        <f>SUMIF(C:C,ecommerce_10000[[#This Row],[Category]],I:I)</f>
        <v>31420413.200000018</v>
      </c>
      <c r="S7902" s="1">
        <f>SUMIFS(I:I,C:C,C7902)</f>
        <v>31420413.200000018</v>
      </c>
      <c r="T7902" s="1" t="str">
        <f>INDEX(F:F,MATCH(ecommerce_10000[[#This Row],[TotalAmount]],I:I,0))</f>
        <v>Riyadh</v>
      </c>
    </row>
    <row r="7903" spans="1:20" x14ac:dyDescent="0.3">
      <c r="A7903" s="1" t="s">
        <v>7947</v>
      </c>
      <c r="B7903" s="1" t="s">
        <v>43</v>
      </c>
      <c r="C7903" s="1" t="s">
        <v>44</v>
      </c>
      <c r="D7903" s="1" t="s">
        <v>45</v>
      </c>
      <c r="E7903" s="1" t="s">
        <v>16</v>
      </c>
      <c r="F7903" s="1" t="s">
        <v>17</v>
      </c>
      <c r="G7903">
        <v>11755.45</v>
      </c>
      <c r="H7903">
        <v>3</v>
      </c>
      <c r="I7903">
        <v>35266.35</v>
      </c>
      <c r="J7903">
        <v>2.36</v>
      </c>
      <c r="K7903">
        <v>1718</v>
      </c>
      <c r="L7903" s="2">
        <v>45586</v>
      </c>
      <c r="O7903" t="str">
        <f>IF(ecommerce_10000[[#This Row],[Platform]]="Souq","sq",ecommerce_10000[[#This Row],[Platform]])</f>
        <v>sq</v>
      </c>
      <c r="P7903" t="str">
        <f>IF(E7903="Souq","sq",IF(E7903="Jumia","Jum",E7903))</f>
        <v>sq</v>
      </c>
      <c r="Q7903">
        <f>VLOOKUP(ecommerce_10000[[#This Row],[City]],F:I,4,FALSE)</f>
        <v>16284.02</v>
      </c>
      <c r="R7903" s="1">
        <f>SUMIF(C:C,ecommerce_10000[[#This Row],[Category]],I:I)</f>
        <v>31420413.200000018</v>
      </c>
      <c r="S7903" s="1">
        <f>SUMIFS(I:I,C:C,C7903)</f>
        <v>31420413.200000018</v>
      </c>
      <c r="T7903" s="1" t="str">
        <f>INDEX(F:F,MATCH(ecommerce_10000[[#This Row],[TotalAmount]],I:I,0))</f>
        <v>Cairo</v>
      </c>
    </row>
    <row r="7904" spans="1:20" x14ac:dyDescent="0.3">
      <c r="A7904" s="1" t="s">
        <v>7948</v>
      </c>
      <c r="B7904" s="1" t="s">
        <v>35</v>
      </c>
      <c r="C7904" s="1" t="s">
        <v>14</v>
      </c>
      <c r="D7904" s="1" t="s">
        <v>36</v>
      </c>
      <c r="E7904" s="1" t="s">
        <v>16</v>
      </c>
      <c r="F7904" s="1" t="s">
        <v>33</v>
      </c>
      <c r="G7904">
        <v>7975.77</v>
      </c>
      <c r="H7904">
        <v>2</v>
      </c>
      <c r="I7904">
        <v>15951.54</v>
      </c>
      <c r="J7904">
        <v>4.95</v>
      </c>
      <c r="K7904">
        <v>117</v>
      </c>
      <c r="L7904" s="2">
        <v>45607</v>
      </c>
      <c r="O7904" t="str">
        <f>IF(ecommerce_10000[[#This Row],[Platform]]="Souq","sq",ecommerce_10000[[#This Row],[Platform]])</f>
        <v>sq</v>
      </c>
      <c r="P7904" t="str">
        <f>IF(E7904="Souq","sq",IF(E7904="Jumia","Jum",E7904))</f>
        <v>sq</v>
      </c>
      <c r="Q7904">
        <f>VLOOKUP(ecommerce_10000[[#This Row],[City]],F:I,4,FALSE)</f>
        <v>3665.44</v>
      </c>
      <c r="R7904" s="1">
        <f>SUMIF(C:C,ecommerce_10000[[#This Row],[Category]],I:I)</f>
        <v>92327183.770000085</v>
      </c>
      <c r="S7904" s="1">
        <f>SUMIFS(I:I,C:C,C7904)</f>
        <v>92327183.770000085</v>
      </c>
      <c r="T7904" s="1" t="str">
        <f>INDEX(F:F,MATCH(ecommerce_10000[[#This Row],[TotalAmount]],I:I,0))</f>
        <v>Dubai</v>
      </c>
    </row>
    <row r="7905" spans="1:20" x14ac:dyDescent="0.3">
      <c r="A7905" s="1" t="s">
        <v>7949</v>
      </c>
      <c r="B7905" s="1" t="s">
        <v>25</v>
      </c>
      <c r="C7905" s="1" t="s">
        <v>26</v>
      </c>
      <c r="D7905" s="1" t="s">
        <v>27</v>
      </c>
      <c r="E7905" s="1" t="s">
        <v>47</v>
      </c>
      <c r="F7905" s="1" t="s">
        <v>23</v>
      </c>
      <c r="G7905">
        <v>9835.25</v>
      </c>
      <c r="H7905">
        <v>5</v>
      </c>
      <c r="I7905">
        <v>49176.25</v>
      </c>
      <c r="J7905">
        <v>4.04</v>
      </c>
      <c r="K7905">
        <v>2607</v>
      </c>
      <c r="L7905" s="2">
        <v>45538</v>
      </c>
      <c r="O7905" t="str">
        <f>IF(ecommerce_10000[[#This Row],[Platform]]="Souq","sq",ecommerce_10000[[#This Row],[Platform]])</f>
        <v>Amazon</v>
      </c>
      <c r="P7905" t="str">
        <f>IF(E7905="Souq","sq",IF(E7905="Jumia","Jum",E7905))</f>
        <v>Amazon</v>
      </c>
      <c r="Q7905">
        <f>VLOOKUP(ecommerce_10000[[#This Row],[City]],F:I,4,FALSE)</f>
        <v>13290.4</v>
      </c>
      <c r="R7905" s="1">
        <f>SUMIF(C:C,ecommerce_10000[[#This Row],[Category]],I:I)</f>
        <v>29200970.130000021</v>
      </c>
      <c r="S7905" s="1">
        <f>SUMIFS(I:I,C:C,C7905)</f>
        <v>29200970.130000021</v>
      </c>
      <c r="T7905" s="1" t="str">
        <f>INDEX(F:F,MATCH(ecommerce_10000[[#This Row],[TotalAmount]],I:I,0))</f>
        <v>Alexandria</v>
      </c>
    </row>
    <row r="7906" spans="1:20" x14ac:dyDescent="0.3">
      <c r="A7906" s="1" t="s">
        <v>7950</v>
      </c>
      <c r="B7906" s="1" t="s">
        <v>53</v>
      </c>
      <c r="C7906" s="1" t="s">
        <v>31</v>
      </c>
      <c r="D7906" s="1" t="s">
        <v>54</v>
      </c>
      <c r="E7906" s="1" t="s">
        <v>22</v>
      </c>
      <c r="F7906" s="1" t="s">
        <v>17</v>
      </c>
      <c r="G7906">
        <v>9227.56</v>
      </c>
      <c r="H7906">
        <v>4</v>
      </c>
      <c r="I7906">
        <v>36910.239999999998</v>
      </c>
      <c r="J7906">
        <v>2.39</v>
      </c>
      <c r="K7906">
        <v>2418</v>
      </c>
      <c r="L7906" s="2">
        <v>45506</v>
      </c>
      <c r="O7906" t="str">
        <f>IF(ecommerce_10000[[#This Row],[Platform]]="Souq","sq",ecommerce_10000[[#This Row],[Platform]])</f>
        <v>Jumia</v>
      </c>
      <c r="P7906" t="str">
        <f>IF(E7906="Souq","sq",IF(E7906="Jumia","Jum",E7906))</f>
        <v>Jum</v>
      </c>
      <c r="Q7906">
        <f>VLOOKUP(ecommerce_10000[[#This Row],[City]],F:I,4,FALSE)</f>
        <v>16284.02</v>
      </c>
      <c r="R7906" s="1">
        <f>SUMIF(C:C,ecommerce_10000[[#This Row],[Category]],I:I)</f>
        <v>57542997.559999913</v>
      </c>
      <c r="S7906" s="1">
        <f>SUMIFS(I:I,C:C,C7906)</f>
        <v>57542997.559999913</v>
      </c>
      <c r="T7906" s="1" t="str">
        <f>INDEX(F:F,MATCH(ecommerce_10000[[#This Row],[TotalAmount]],I:I,0))</f>
        <v>Cairo</v>
      </c>
    </row>
    <row r="7907" spans="1:20" x14ac:dyDescent="0.3">
      <c r="A7907" s="1" t="s">
        <v>7951</v>
      </c>
      <c r="B7907" s="1" t="s">
        <v>65</v>
      </c>
      <c r="C7907" s="1" t="s">
        <v>20</v>
      </c>
      <c r="D7907" s="1" t="s">
        <v>66</v>
      </c>
      <c r="E7907" s="1" t="s">
        <v>16</v>
      </c>
      <c r="F7907" s="1" t="s">
        <v>17</v>
      </c>
      <c r="G7907">
        <v>19448.77</v>
      </c>
      <c r="H7907">
        <v>3</v>
      </c>
      <c r="I7907">
        <v>58346.31</v>
      </c>
      <c r="J7907">
        <v>1.07</v>
      </c>
      <c r="K7907">
        <v>3717</v>
      </c>
      <c r="L7907" s="2">
        <v>45330</v>
      </c>
      <c r="O7907" t="str">
        <f>IF(ecommerce_10000[[#This Row],[Platform]]="Souq","sq",ecommerce_10000[[#This Row],[Platform]])</f>
        <v>sq</v>
      </c>
      <c r="P7907" t="str">
        <f>IF(E7907="Souq","sq",IF(E7907="Jumia","Jum",E7907))</f>
        <v>sq</v>
      </c>
      <c r="Q7907">
        <f>VLOOKUP(ecommerce_10000[[#This Row],[City]],F:I,4,FALSE)</f>
        <v>16284.02</v>
      </c>
      <c r="R7907" s="1">
        <f>SUMIF(C:C,ecommerce_10000[[#This Row],[Category]],I:I)</f>
        <v>91504159.730000004</v>
      </c>
      <c r="S7907" s="1">
        <f>SUMIFS(I:I,C:C,C7907)</f>
        <v>91504159.730000004</v>
      </c>
      <c r="T7907" s="1" t="str">
        <f>INDEX(F:F,MATCH(ecommerce_10000[[#This Row],[TotalAmount]],I:I,0))</f>
        <v>Cairo</v>
      </c>
    </row>
    <row r="7908" spans="1:20" x14ac:dyDescent="0.3">
      <c r="A7908" s="1" t="s">
        <v>7952</v>
      </c>
      <c r="B7908" s="1" t="s">
        <v>25</v>
      </c>
      <c r="C7908" s="1" t="s">
        <v>26</v>
      </c>
      <c r="D7908" s="1" t="s">
        <v>27</v>
      </c>
      <c r="E7908" s="1" t="s">
        <v>16</v>
      </c>
      <c r="F7908" s="1" t="s">
        <v>40</v>
      </c>
      <c r="G7908">
        <v>3426.38</v>
      </c>
      <c r="H7908">
        <v>1</v>
      </c>
      <c r="I7908">
        <v>3426.38</v>
      </c>
      <c r="J7908">
        <v>3.49</v>
      </c>
      <c r="K7908">
        <v>3843</v>
      </c>
      <c r="L7908" s="2">
        <v>45311</v>
      </c>
      <c r="O7908" t="str">
        <f>IF(ecommerce_10000[[#This Row],[Platform]]="Souq","sq",ecommerce_10000[[#This Row],[Platform]])</f>
        <v>sq</v>
      </c>
      <c r="P7908" t="str">
        <f>IF(E7908="Souq","sq",IF(E7908="Jumia","Jum",E7908))</f>
        <v>sq</v>
      </c>
      <c r="Q7908">
        <f>VLOOKUP(ecommerce_10000[[#This Row],[City]],F:I,4,FALSE)</f>
        <v>99349.3</v>
      </c>
      <c r="R7908" s="1">
        <f>SUMIF(C:C,ecommerce_10000[[#This Row],[Category]],I:I)</f>
        <v>29200970.130000021</v>
      </c>
      <c r="S7908" s="1">
        <f>SUMIFS(I:I,C:C,C7908)</f>
        <v>29200970.130000021</v>
      </c>
      <c r="T7908" s="1" t="str">
        <f>INDEX(F:F,MATCH(ecommerce_10000[[#This Row],[TotalAmount]],I:I,0))</f>
        <v>Riyadh</v>
      </c>
    </row>
    <row r="7909" spans="1:20" x14ac:dyDescent="0.3">
      <c r="A7909" s="1" t="s">
        <v>7953</v>
      </c>
      <c r="B7909" s="1" t="s">
        <v>25</v>
      </c>
      <c r="C7909" s="1" t="s">
        <v>26</v>
      </c>
      <c r="D7909" s="1" t="s">
        <v>27</v>
      </c>
      <c r="E7909" s="1" t="s">
        <v>22</v>
      </c>
      <c r="F7909" s="1" t="s">
        <v>40</v>
      </c>
      <c r="G7909">
        <v>10845.99</v>
      </c>
      <c r="H7909">
        <v>2</v>
      </c>
      <c r="I7909">
        <v>21691.98</v>
      </c>
      <c r="J7909">
        <v>1.62</v>
      </c>
      <c r="K7909">
        <v>1629</v>
      </c>
      <c r="L7909" s="2">
        <v>45484</v>
      </c>
      <c r="O7909" t="str">
        <f>IF(ecommerce_10000[[#This Row],[Platform]]="Souq","sq",ecommerce_10000[[#This Row],[Platform]])</f>
        <v>Jumia</v>
      </c>
      <c r="P7909" t="str">
        <f>IF(E7909="Souq","sq",IF(E7909="Jumia","Jum",E7909))</f>
        <v>Jum</v>
      </c>
      <c r="Q7909">
        <f>VLOOKUP(ecommerce_10000[[#This Row],[City]],F:I,4,FALSE)</f>
        <v>99349.3</v>
      </c>
      <c r="R7909" s="1">
        <f>SUMIF(C:C,ecommerce_10000[[#This Row],[Category]],I:I)</f>
        <v>29200970.130000021</v>
      </c>
      <c r="S7909" s="1">
        <f>SUMIFS(I:I,C:C,C7909)</f>
        <v>29200970.130000021</v>
      </c>
      <c r="T7909" s="1" t="str">
        <f>INDEX(F:F,MATCH(ecommerce_10000[[#This Row],[TotalAmount]],I:I,0))</f>
        <v>Riyadh</v>
      </c>
    </row>
    <row r="7910" spans="1:20" x14ac:dyDescent="0.3">
      <c r="A7910" s="1" t="s">
        <v>7954</v>
      </c>
      <c r="B7910" s="1" t="s">
        <v>35</v>
      </c>
      <c r="C7910" s="1" t="s">
        <v>14</v>
      </c>
      <c r="D7910" s="1" t="s">
        <v>36</v>
      </c>
      <c r="E7910" s="1" t="s">
        <v>16</v>
      </c>
      <c r="F7910" s="1" t="s">
        <v>23</v>
      </c>
      <c r="G7910">
        <v>480.3</v>
      </c>
      <c r="H7910">
        <v>1</v>
      </c>
      <c r="I7910">
        <v>480.3</v>
      </c>
      <c r="J7910">
        <v>2.7</v>
      </c>
      <c r="K7910">
        <v>4317</v>
      </c>
      <c r="L7910" s="2">
        <v>45398</v>
      </c>
      <c r="O7910" t="str">
        <f>IF(ecommerce_10000[[#This Row],[Platform]]="Souq","sq",ecommerce_10000[[#This Row],[Platform]])</f>
        <v>sq</v>
      </c>
      <c r="P7910" t="str">
        <f>IF(E7910="Souq","sq",IF(E7910="Jumia","Jum",E7910))</f>
        <v>sq</v>
      </c>
      <c r="Q7910">
        <f>VLOOKUP(ecommerce_10000[[#This Row],[City]],F:I,4,FALSE)</f>
        <v>13290.4</v>
      </c>
      <c r="R7910" s="1">
        <f>SUMIF(C:C,ecommerce_10000[[#This Row],[Category]],I:I)</f>
        <v>92327183.770000085</v>
      </c>
      <c r="S7910" s="1">
        <f>SUMIFS(I:I,C:C,C7910)</f>
        <v>92327183.770000085</v>
      </c>
      <c r="T7910" s="1" t="str">
        <f>INDEX(F:F,MATCH(ecommerce_10000[[#This Row],[TotalAmount]],I:I,0))</f>
        <v>Alexandria</v>
      </c>
    </row>
    <row r="7911" spans="1:20" x14ac:dyDescent="0.3">
      <c r="A7911" s="1" t="s">
        <v>7955</v>
      </c>
      <c r="B7911" s="1" t="s">
        <v>30</v>
      </c>
      <c r="C7911" s="1" t="s">
        <v>31</v>
      </c>
      <c r="D7911" s="1" t="s">
        <v>32</v>
      </c>
      <c r="E7911" s="1" t="s">
        <v>47</v>
      </c>
      <c r="F7911" s="1" t="s">
        <v>62</v>
      </c>
      <c r="G7911">
        <v>14207.72</v>
      </c>
      <c r="H7911">
        <v>3</v>
      </c>
      <c r="I7911">
        <v>42623.16</v>
      </c>
      <c r="J7911">
        <v>3.35</v>
      </c>
      <c r="K7911">
        <v>1971</v>
      </c>
      <c r="L7911" s="2">
        <v>45412</v>
      </c>
      <c r="O7911" t="str">
        <f>IF(ecommerce_10000[[#This Row],[Platform]]="Souq","sq",ecommerce_10000[[#This Row],[Platform]])</f>
        <v>Amazon</v>
      </c>
      <c r="P7911" t="str">
        <f>IF(E7911="Souq","sq",IF(E7911="Jumia","Jum",E7911))</f>
        <v>Amazon</v>
      </c>
      <c r="Q7911">
        <f>VLOOKUP(ecommerce_10000[[#This Row],[City]],F:I,4,FALSE)</f>
        <v>27872.98</v>
      </c>
      <c r="R7911" s="1">
        <f>SUMIF(C:C,ecommerce_10000[[#This Row],[Category]],I:I)</f>
        <v>57542997.559999913</v>
      </c>
      <c r="S7911" s="1">
        <f>SUMIFS(I:I,C:C,C7911)</f>
        <v>57542997.559999913</v>
      </c>
      <c r="T7911" s="1" t="str">
        <f>INDEX(F:F,MATCH(ecommerce_10000[[#This Row],[TotalAmount]],I:I,0))</f>
        <v>Giza</v>
      </c>
    </row>
    <row r="7912" spans="1:20" x14ac:dyDescent="0.3">
      <c r="A7912" s="1" t="s">
        <v>7956</v>
      </c>
      <c r="B7912" s="1" t="s">
        <v>13</v>
      </c>
      <c r="C7912" s="1" t="s">
        <v>14</v>
      </c>
      <c r="D7912" s="1" t="s">
        <v>15</v>
      </c>
      <c r="E7912" s="1" t="s">
        <v>22</v>
      </c>
      <c r="F7912" s="1" t="s">
        <v>33</v>
      </c>
      <c r="G7912">
        <v>9743.1200000000008</v>
      </c>
      <c r="H7912">
        <v>4</v>
      </c>
      <c r="I7912">
        <v>38972.480000000003</v>
      </c>
      <c r="J7912">
        <v>3.66</v>
      </c>
      <c r="K7912">
        <v>4114</v>
      </c>
      <c r="L7912" s="2">
        <v>45413</v>
      </c>
      <c r="O7912" t="str">
        <f>IF(ecommerce_10000[[#This Row],[Platform]]="Souq","sq",ecommerce_10000[[#This Row],[Platform]])</f>
        <v>Jumia</v>
      </c>
      <c r="P7912" t="str">
        <f>IF(E7912="Souq","sq",IF(E7912="Jumia","Jum",E7912))</f>
        <v>Jum</v>
      </c>
      <c r="Q7912">
        <f>VLOOKUP(ecommerce_10000[[#This Row],[City]],F:I,4,FALSE)</f>
        <v>3665.44</v>
      </c>
      <c r="R7912" s="1">
        <f>SUMIF(C:C,ecommerce_10000[[#This Row],[Category]],I:I)</f>
        <v>92327183.770000085</v>
      </c>
      <c r="S7912" s="1">
        <f>SUMIFS(I:I,C:C,C7912)</f>
        <v>92327183.770000085</v>
      </c>
      <c r="T7912" s="1" t="str">
        <f>INDEX(F:F,MATCH(ecommerce_10000[[#This Row],[TotalAmount]],I:I,0))</f>
        <v>Dubai</v>
      </c>
    </row>
    <row r="7913" spans="1:20" x14ac:dyDescent="0.3">
      <c r="A7913" s="1" t="s">
        <v>7957</v>
      </c>
      <c r="B7913" s="1" t="s">
        <v>38</v>
      </c>
      <c r="C7913" s="1" t="s">
        <v>20</v>
      </c>
      <c r="D7913" s="1" t="s">
        <v>39</v>
      </c>
      <c r="E7913" s="1" t="s">
        <v>22</v>
      </c>
      <c r="F7913" s="1" t="s">
        <v>33</v>
      </c>
      <c r="G7913">
        <v>6107.68</v>
      </c>
      <c r="H7913">
        <v>4</v>
      </c>
      <c r="I7913">
        <v>24430.720000000001</v>
      </c>
      <c r="J7913">
        <v>2.46</v>
      </c>
      <c r="K7913">
        <v>2660</v>
      </c>
      <c r="L7913" s="2">
        <v>45531</v>
      </c>
      <c r="O7913" t="str">
        <f>IF(ecommerce_10000[[#This Row],[Platform]]="Souq","sq",ecommerce_10000[[#This Row],[Platform]])</f>
        <v>Jumia</v>
      </c>
      <c r="P7913" t="str">
        <f>IF(E7913="Souq","sq",IF(E7913="Jumia","Jum",E7913))</f>
        <v>Jum</v>
      </c>
      <c r="Q7913">
        <f>VLOOKUP(ecommerce_10000[[#This Row],[City]],F:I,4,FALSE)</f>
        <v>3665.44</v>
      </c>
      <c r="R7913" s="1">
        <f>SUMIF(C:C,ecommerce_10000[[#This Row],[Category]],I:I)</f>
        <v>91504159.730000004</v>
      </c>
      <c r="S7913" s="1">
        <f>SUMIFS(I:I,C:C,C7913)</f>
        <v>91504159.730000004</v>
      </c>
      <c r="T7913" s="1" t="str">
        <f>INDEX(F:F,MATCH(ecommerce_10000[[#This Row],[TotalAmount]],I:I,0))</f>
        <v>Dubai</v>
      </c>
    </row>
    <row r="7914" spans="1:20" x14ac:dyDescent="0.3">
      <c r="A7914" s="1" t="s">
        <v>7958</v>
      </c>
      <c r="B7914" s="1" t="s">
        <v>25</v>
      </c>
      <c r="C7914" s="1" t="s">
        <v>26</v>
      </c>
      <c r="D7914" s="1" t="s">
        <v>27</v>
      </c>
      <c r="E7914" s="1" t="s">
        <v>47</v>
      </c>
      <c r="F7914" s="1" t="s">
        <v>17</v>
      </c>
      <c r="G7914">
        <v>18479.71</v>
      </c>
      <c r="H7914">
        <v>3</v>
      </c>
      <c r="I7914">
        <v>55439.13</v>
      </c>
      <c r="J7914">
        <v>3.77</v>
      </c>
      <c r="K7914">
        <v>3543</v>
      </c>
      <c r="L7914" s="2">
        <v>45592</v>
      </c>
      <c r="O7914" t="str">
        <f>IF(ecommerce_10000[[#This Row],[Platform]]="Souq","sq",ecommerce_10000[[#This Row],[Platform]])</f>
        <v>Amazon</v>
      </c>
      <c r="P7914" t="str">
        <f>IF(E7914="Souq","sq",IF(E7914="Jumia","Jum",E7914))</f>
        <v>Amazon</v>
      </c>
      <c r="Q7914">
        <f>VLOOKUP(ecommerce_10000[[#This Row],[City]],F:I,4,FALSE)</f>
        <v>16284.02</v>
      </c>
      <c r="R7914" s="1">
        <f>SUMIF(C:C,ecommerce_10000[[#This Row],[Category]],I:I)</f>
        <v>29200970.130000021</v>
      </c>
      <c r="S7914" s="1">
        <f>SUMIFS(I:I,C:C,C7914)</f>
        <v>29200970.130000021</v>
      </c>
      <c r="T7914" s="1" t="str">
        <f>INDEX(F:F,MATCH(ecommerce_10000[[#This Row],[TotalAmount]],I:I,0))</f>
        <v>Cairo</v>
      </c>
    </row>
    <row r="7915" spans="1:20" x14ac:dyDescent="0.3">
      <c r="A7915" s="1" t="s">
        <v>7959</v>
      </c>
      <c r="B7915" s="1" t="s">
        <v>38</v>
      </c>
      <c r="C7915" s="1" t="s">
        <v>20</v>
      </c>
      <c r="D7915" s="1" t="s">
        <v>39</v>
      </c>
      <c r="E7915" s="1" t="s">
        <v>16</v>
      </c>
      <c r="F7915" s="1" t="s">
        <v>62</v>
      </c>
      <c r="G7915">
        <v>262.57</v>
      </c>
      <c r="H7915">
        <v>5</v>
      </c>
      <c r="I7915">
        <v>1312.85</v>
      </c>
      <c r="J7915">
        <v>3.76</v>
      </c>
      <c r="K7915">
        <v>3427</v>
      </c>
      <c r="L7915" s="2">
        <v>45590</v>
      </c>
      <c r="O7915" t="str">
        <f>IF(ecommerce_10000[[#This Row],[Platform]]="Souq","sq",ecommerce_10000[[#This Row],[Platform]])</f>
        <v>sq</v>
      </c>
      <c r="P7915" t="str">
        <f>IF(E7915="Souq","sq",IF(E7915="Jumia","Jum",E7915))</f>
        <v>sq</v>
      </c>
      <c r="Q7915">
        <f>VLOOKUP(ecommerce_10000[[#This Row],[City]],F:I,4,FALSE)</f>
        <v>27872.98</v>
      </c>
      <c r="R7915" s="1">
        <f>SUMIF(C:C,ecommerce_10000[[#This Row],[Category]],I:I)</f>
        <v>91504159.730000004</v>
      </c>
      <c r="S7915" s="1">
        <f>SUMIFS(I:I,C:C,C7915)</f>
        <v>91504159.730000004</v>
      </c>
      <c r="T7915" s="1" t="str">
        <f>INDEX(F:F,MATCH(ecommerce_10000[[#This Row],[TotalAmount]],I:I,0))</f>
        <v>Giza</v>
      </c>
    </row>
    <row r="7916" spans="1:20" x14ac:dyDescent="0.3">
      <c r="A7916" s="1" t="s">
        <v>7960</v>
      </c>
      <c r="B7916" s="1" t="s">
        <v>65</v>
      </c>
      <c r="C7916" s="1" t="s">
        <v>20</v>
      </c>
      <c r="D7916" s="1" t="s">
        <v>66</v>
      </c>
      <c r="E7916" s="1" t="s">
        <v>47</v>
      </c>
      <c r="F7916" s="1" t="s">
        <v>33</v>
      </c>
      <c r="G7916">
        <v>16875.73</v>
      </c>
      <c r="H7916">
        <v>2</v>
      </c>
      <c r="I7916">
        <v>33751.46</v>
      </c>
      <c r="J7916">
        <v>4.5199999999999996</v>
      </c>
      <c r="K7916">
        <v>1158</v>
      </c>
      <c r="L7916" s="2">
        <v>45349</v>
      </c>
      <c r="O7916" t="str">
        <f>IF(ecommerce_10000[[#This Row],[Platform]]="Souq","sq",ecommerce_10000[[#This Row],[Platform]])</f>
        <v>Amazon</v>
      </c>
      <c r="P7916" t="str">
        <f>IF(E7916="Souq","sq",IF(E7916="Jumia","Jum",E7916))</f>
        <v>Amazon</v>
      </c>
      <c r="Q7916">
        <f>VLOOKUP(ecommerce_10000[[#This Row],[City]],F:I,4,FALSE)</f>
        <v>3665.44</v>
      </c>
      <c r="R7916" s="1">
        <f>SUMIF(C:C,ecommerce_10000[[#This Row],[Category]],I:I)</f>
        <v>91504159.730000004</v>
      </c>
      <c r="S7916" s="1">
        <f>SUMIFS(I:I,C:C,C7916)</f>
        <v>91504159.730000004</v>
      </c>
      <c r="T7916" s="1" t="str">
        <f>INDEX(F:F,MATCH(ecommerce_10000[[#This Row],[TotalAmount]],I:I,0))</f>
        <v>Dubai</v>
      </c>
    </row>
    <row r="7917" spans="1:20" x14ac:dyDescent="0.3">
      <c r="A7917" s="1" t="s">
        <v>7961</v>
      </c>
      <c r="B7917" s="1" t="s">
        <v>43</v>
      </c>
      <c r="C7917" s="1" t="s">
        <v>44</v>
      </c>
      <c r="D7917" s="1" t="s">
        <v>45</v>
      </c>
      <c r="E7917" s="1" t="s">
        <v>47</v>
      </c>
      <c r="F7917" s="1" t="s">
        <v>33</v>
      </c>
      <c r="G7917">
        <v>16065.11</v>
      </c>
      <c r="H7917">
        <v>3</v>
      </c>
      <c r="I7917">
        <v>48195.33</v>
      </c>
      <c r="J7917">
        <v>3.33</v>
      </c>
      <c r="K7917">
        <v>2860</v>
      </c>
      <c r="L7917" s="2">
        <v>45489</v>
      </c>
      <c r="O7917" t="str">
        <f>IF(ecommerce_10000[[#This Row],[Platform]]="Souq","sq",ecommerce_10000[[#This Row],[Platform]])</f>
        <v>Amazon</v>
      </c>
      <c r="P7917" t="str">
        <f>IF(E7917="Souq","sq",IF(E7917="Jumia","Jum",E7917))</f>
        <v>Amazon</v>
      </c>
      <c r="Q7917">
        <f>VLOOKUP(ecommerce_10000[[#This Row],[City]],F:I,4,FALSE)</f>
        <v>3665.44</v>
      </c>
      <c r="R7917" s="1">
        <f>SUMIF(C:C,ecommerce_10000[[#This Row],[Category]],I:I)</f>
        <v>31420413.200000018</v>
      </c>
      <c r="S7917" s="1">
        <f>SUMIFS(I:I,C:C,C7917)</f>
        <v>31420413.200000018</v>
      </c>
      <c r="T7917" s="1" t="str">
        <f>INDEX(F:F,MATCH(ecommerce_10000[[#This Row],[TotalAmount]],I:I,0))</f>
        <v>Dubai</v>
      </c>
    </row>
    <row r="7918" spans="1:20" x14ac:dyDescent="0.3">
      <c r="A7918" s="1" t="s">
        <v>7962</v>
      </c>
      <c r="B7918" s="1" t="s">
        <v>35</v>
      </c>
      <c r="C7918" s="1" t="s">
        <v>14</v>
      </c>
      <c r="D7918" s="1" t="s">
        <v>36</v>
      </c>
      <c r="E7918" s="1" t="s">
        <v>16</v>
      </c>
      <c r="F7918" s="1" t="s">
        <v>17</v>
      </c>
      <c r="G7918">
        <v>18600.78</v>
      </c>
      <c r="H7918">
        <v>5</v>
      </c>
      <c r="I7918">
        <v>93003.9</v>
      </c>
      <c r="J7918">
        <v>3.1</v>
      </c>
      <c r="K7918">
        <v>2308</v>
      </c>
      <c r="L7918" s="2">
        <v>45327</v>
      </c>
      <c r="O7918" t="str">
        <f>IF(ecommerce_10000[[#This Row],[Platform]]="Souq","sq",ecommerce_10000[[#This Row],[Platform]])</f>
        <v>sq</v>
      </c>
      <c r="P7918" t="str">
        <f>IF(E7918="Souq","sq",IF(E7918="Jumia","Jum",E7918))</f>
        <v>sq</v>
      </c>
      <c r="Q7918">
        <f>VLOOKUP(ecommerce_10000[[#This Row],[City]],F:I,4,FALSE)</f>
        <v>16284.02</v>
      </c>
      <c r="R7918" s="1">
        <f>SUMIF(C:C,ecommerce_10000[[#This Row],[Category]],I:I)</f>
        <v>92327183.770000085</v>
      </c>
      <c r="S7918" s="1">
        <f>SUMIFS(I:I,C:C,C7918)</f>
        <v>92327183.770000085</v>
      </c>
      <c r="T7918" s="1" t="str">
        <f>INDEX(F:F,MATCH(ecommerce_10000[[#This Row],[TotalAmount]],I:I,0))</f>
        <v>Cairo</v>
      </c>
    </row>
    <row r="7919" spans="1:20" x14ac:dyDescent="0.3">
      <c r="A7919" s="1" t="s">
        <v>7963</v>
      </c>
      <c r="B7919" s="1" t="s">
        <v>38</v>
      </c>
      <c r="C7919" s="1" t="s">
        <v>20</v>
      </c>
      <c r="D7919" s="1" t="s">
        <v>39</v>
      </c>
      <c r="E7919" s="1" t="s">
        <v>16</v>
      </c>
      <c r="F7919" s="1" t="s">
        <v>17</v>
      </c>
      <c r="G7919">
        <v>6362.28</v>
      </c>
      <c r="H7919">
        <v>2</v>
      </c>
      <c r="I7919">
        <v>12724.56</v>
      </c>
      <c r="J7919">
        <v>2.04</v>
      </c>
      <c r="K7919">
        <v>3603</v>
      </c>
      <c r="L7919" s="2">
        <v>45609</v>
      </c>
      <c r="O7919" t="str">
        <f>IF(ecommerce_10000[[#This Row],[Platform]]="Souq","sq",ecommerce_10000[[#This Row],[Platform]])</f>
        <v>sq</v>
      </c>
      <c r="P7919" t="str">
        <f>IF(E7919="Souq","sq",IF(E7919="Jumia","Jum",E7919))</f>
        <v>sq</v>
      </c>
      <c r="Q7919">
        <f>VLOOKUP(ecommerce_10000[[#This Row],[City]],F:I,4,FALSE)</f>
        <v>16284.02</v>
      </c>
      <c r="R7919" s="1">
        <f>SUMIF(C:C,ecommerce_10000[[#This Row],[Category]],I:I)</f>
        <v>91504159.730000004</v>
      </c>
      <c r="S7919" s="1">
        <f>SUMIFS(I:I,C:C,C7919)</f>
        <v>91504159.730000004</v>
      </c>
      <c r="T7919" s="1" t="str">
        <f>INDEX(F:F,MATCH(ecommerce_10000[[#This Row],[TotalAmount]],I:I,0))</f>
        <v>Cairo</v>
      </c>
    </row>
    <row r="7920" spans="1:20" x14ac:dyDescent="0.3">
      <c r="A7920" s="1" t="s">
        <v>7964</v>
      </c>
      <c r="B7920" s="1" t="s">
        <v>49</v>
      </c>
      <c r="C7920" s="1" t="s">
        <v>14</v>
      </c>
      <c r="D7920" s="1" t="s">
        <v>50</v>
      </c>
      <c r="E7920" s="1" t="s">
        <v>16</v>
      </c>
      <c r="F7920" s="1" t="s">
        <v>23</v>
      </c>
      <c r="G7920">
        <v>18011.45</v>
      </c>
      <c r="H7920">
        <v>3</v>
      </c>
      <c r="I7920">
        <v>54034.35</v>
      </c>
      <c r="J7920">
        <v>2.16</v>
      </c>
      <c r="K7920">
        <v>3073</v>
      </c>
      <c r="L7920" s="2">
        <v>45468</v>
      </c>
      <c r="O7920" t="str">
        <f>IF(ecommerce_10000[[#This Row],[Platform]]="Souq","sq",ecommerce_10000[[#This Row],[Platform]])</f>
        <v>sq</v>
      </c>
      <c r="P7920" t="str">
        <f>IF(E7920="Souq","sq",IF(E7920="Jumia","Jum",E7920))</f>
        <v>sq</v>
      </c>
      <c r="Q7920">
        <f>VLOOKUP(ecommerce_10000[[#This Row],[City]],F:I,4,FALSE)</f>
        <v>13290.4</v>
      </c>
      <c r="R7920" s="1">
        <f>SUMIF(C:C,ecommerce_10000[[#This Row],[Category]],I:I)</f>
        <v>92327183.770000085</v>
      </c>
      <c r="S7920" s="1">
        <f>SUMIFS(I:I,C:C,C7920)</f>
        <v>92327183.770000085</v>
      </c>
      <c r="T7920" s="1" t="str">
        <f>INDEX(F:F,MATCH(ecommerce_10000[[#This Row],[TotalAmount]],I:I,0))</f>
        <v>Alexandria</v>
      </c>
    </row>
    <row r="7921" spans="1:20" x14ac:dyDescent="0.3">
      <c r="A7921" s="1" t="s">
        <v>7965</v>
      </c>
      <c r="B7921" s="1" t="s">
        <v>43</v>
      </c>
      <c r="C7921" s="1" t="s">
        <v>44</v>
      </c>
      <c r="D7921" s="1" t="s">
        <v>45</v>
      </c>
      <c r="E7921" s="1" t="s">
        <v>47</v>
      </c>
      <c r="F7921" s="1" t="s">
        <v>33</v>
      </c>
      <c r="G7921">
        <v>2422.23</v>
      </c>
      <c r="H7921">
        <v>1</v>
      </c>
      <c r="I7921">
        <v>2422.23</v>
      </c>
      <c r="J7921">
        <v>3.73</v>
      </c>
      <c r="K7921">
        <v>2503</v>
      </c>
      <c r="L7921" s="2">
        <v>45637</v>
      </c>
      <c r="O7921" t="str">
        <f>IF(ecommerce_10000[[#This Row],[Platform]]="Souq","sq",ecommerce_10000[[#This Row],[Platform]])</f>
        <v>Amazon</v>
      </c>
      <c r="P7921" t="str">
        <f>IF(E7921="Souq","sq",IF(E7921="Jumia","Jum",E7921))</f>
        <v>Amazon</v>
      </c>
      <c r="Q7921">
        <f>VLOOKUP(ecommerce_10000[[#This Row],[City]],F:I,4,FALSE)</f>
        <v>3665.44</v>
      </c>
      <c r="R7921" s="1">
        <f>SUMIF(C:C,ecommerce_10000[[#This Row],[Category]],I:I)</f>
        <v>31420413.200000018</v>
      </c>
      <c r="S7921" s="1">
        <f>SUMIFS(I:I,C:C,C7921)</f>
        <v>31420413.200000018</v>
      </c>
      <c r="T7921" s="1" t="str">
        <f>INDEX(F:F,MATCH(ecommerce_10000[[#This Row],[TotalAmount]],I:I,0))</f>
        <v>Dubai</v>
      </c>
    </row>
    <row r="7922" spans="1:20" x14ac:dyDescent="0.3">
      <c r="A7922" s="1" t="s">
        <v>7966</v>
      </c>
      <c r="B7922" s="1" t="s">
        <v>53</v>
      </c>
      <c r="C7922" s="1" t="s">
        <v>31</v>
      </c>
      <c r="D7922" s="1" t="s">
        <v>54</v>
      </c>
      <c r="E7922" s="1" t="s">
        <v>16</v>
      </c>
      <c r="F7922" s="1" t="s">
        <v>23</v>
      </c>
      <c r="G7922">
        <v>6944.69</v>
      </c>
      <c r="H7922">
        <v>4</v>
      </c>
      <c r="I7922">
        <v>27778.76</v>
      </c>
      <c r="J7922">
        <v>4.53</v>
      </c>
      <c r="K7922">
        <v>2861</v>
      </c>
      <c r="L7922" s="2">
        <v>45648</v>
      </c>
      <c r="O7922" t="str">
        <f>IF(ecommerce_10000[[#This Row],[Platform]]="Souq","sq",ecommerce_10000[[#This Row],[Platform]])</f>
        <v>sq</v>
      </c>
      <c r="P7922" t="str">
        <f>IF(E7922="Souq","sq",IF(E7922="Jumia","Jum",E7922))</f>
        <v>sq</v>
      </c>
      <c r="Q7922">
        <f>VLOOKUP(ecommerce_10000[[#This Row],[City]],F:I,4,FALSE)</f>
        <v>13290.4</v>
      </c>
      <c r="R7922" s="1">
        <f>SUMIF(C:C,ecommerce_10000[[#This Row],[Category]],I:I)</f>
        <v>57542997.559999913</v>
      </c>
      <c r="S7922" s="1">
        <f>SUMIFS(I:I,C:C,C7922)</f>
        <v>57542997.559999913</v>
      </c>
      <c r="T7922" s="1" t="str">
        <f>INDEX(F:F,MATCH(ecommerce_10000[[#This Row],[TotalAmount]],I:I,0))</f>
        <v>Alexandria</v>
      </c>
    </row>
    <row r="7923" spans="1:20" x14ac:dyDescent="0.3">
      <c r="A7923" s="1" t="s">
        <v>7967</v>
      </c>
      <c r="B7923" s="1" t="s">
        <v>53</v>
      </c>
      <c r="C7923" s="1" t="s">
        <v>31</v>
      </c>
      <c r="D7923" s="1" t="s">
        <v>54</v>
      </c>
      <c r="E7923" s="1" t="s">
        <v>16</v>
      </c>
      <c r="F7923" s="1" t="s">
        <v>28</v>
      </c>
      <c r="G7923">
        <v>9108.92</v>
      </c>
      <c r="H7923">
        <v>4</v>
      </c>
      <c r="I7923">
        <v>36435.68</v>
      </c>
      <c r="J7923">
        <v>1.1000000000000001</v>
      </c>
      <c r="K7923">
        <v>1055</v>
      </c>
      <c r="L7923" s="2">
        <v>45525</v>
      </c>
      <c r="O7923" t="str">
        <f>IF(ecommerce_10000[[#This Row],[Platform]]="Souq","sq",ecommerce_10000[[#This Row],[Platform]])</f>
        <v>sq</v>
      </c>
      <c r="P7923" t="str">
        <f>IF(E7923="Souq","sq",IF(E7923="Jumia","Jum",E7923))</f>
        <v>sq</v>
      </c>
      <c r="Q7923">
        <f>VLOOKUP(ecommerce_10000[[#This Row],[City]],F:I,4,FALSE)</f>
        <v>26648.76</v>
      </c>
      <c r="R7923" s="1">
        <f>SUMIF(C:C,ecommerce_10000[[#This Row],[Category]],I:I)</f>
        <v>57542997.559999913</v>
      </c>
      <c r="S7923" s="1">
        <f>SUMIFS(I:I,C:C,C7923)</f>
        <v>57542997.559999913</v>
      </c>
      <c r="T7923" s="1" t="str">
        <f>INDEX(F:F,MATCH(ecommerce_10000[[#This Row],[TotalAmount]],I:I,0))</f>
        <v>Casablanca</v>
      </c>
    </row>
    <row r="7924" spans="1:20" x14ac:dyDescent="0.3">
      <c r="A7924" s="1" t="s">
        <v>7968</v>
      </c>
      <c r="B7924" s="1" t="s">
        <v>43</v>
      </c>
      <c r="C7924" s="1" t="s">
        <v>44</v>
      </c>
      <c r="D7924" s="1" t="s">
        <v>45</v>
      </c>
      <c r="E7924" s="1" t="s">
        <v>16</v>
      </c>
      <c r="F7924" s="1" t="s">
        <v>33</v>
      </c>
      <c r="G7924">
        <v>18950.82</v>
      </c>
      <c r="H7924">
        <v>3</v>
      </c>
      <c r="I7924">
        <v>56852.46</v>
      </c>
      <c r="J7924">
        <v>4.34</v>
      </c>
      <c r="K7924">
        <v>1760</v>
      </c>
      <c r="L7924" s="2">
        <v>45353</v>
      </c>
      <c r="O7924" t="str">
        <f>IF(ecommerce_10000[[#This Row],[Platform]]="Souq","sq",ecommerce_10000[[#This Row],[Platform]])</f>
        <v>sq</v>
      </c>
      <c r="P7924" t="str">
        <f>IF(E7924="Souq","sq",IF(E7924="Jumia","Jum",E7924))</f>
        <v>sq</v>
      </c>
      <c r="Q7924">
        <f>VLOOKUP(ecommerce_10000[[#This Row],[City]],F:I,4,FALSE)</f>
        <v>3665.44</v>
      </c>
      <c r="R7924" s="1">
        <f>SUMIF(C:C,ecommerce_10000[[#This Row],[Category]],I:I)</f>
        <v>31420413.200000018</v>
      </c>
      <c r="S7924" s="1">
        <f>SUMIFS(I:I,C:C,C7924)</f>
        <v>31420413.200000018</v>
      </c>
      <c r="T7924" s="1" t="str">
        <f>INDEX(F:F,MATCH(ecommerce_10000[[#This Row],[TotalAmount]],I:I,0))</f>
        <v>Dubai</v>
      </c>
    </row>
    <row r="7925" spans="1:20" x14ac:dyDescent="0.3">
      <c r="A7925" s="1" t="s">
        <v>7969</v>
      </c>
      <c r="B7925" s="1" t="s">
        <v>30</v>
      </c>
      <c r="C7925" s="1" t="s">
        <v>31</v>
      </c>
      <c r="D7925" s="1" t="s">
        <v>32</v>
      </c>
      <c r="E7925" s="1" t="s">
        <v>47</v>
      </c>
      <c r="F7925" s="1" t="s">
        <v>62</v>
      </c>
      <c r="G7925">
        <v>15642.99</v>
      </c>
      <c r="H7925">
        <v>4</v>
      </c>
      <c r="I7925">
        <v>62571.96</v>
      </c>
      <c r="J7925">
        <v>4.4800000000000004</v>
      </c>
      <c r="K7925">
        <v>4294</v>
      </c>
      <c r="L7925" s="2">
        <v>45646</v>
      </c>
      <c r="O7925" t="str">
        <f>IF(ecommerce_10000[[#This Row],[Platform]]="Souq","sq",ecommerce_10000[[#This Row],[Platform]])</f>
        <v>Amazon</v>
      </c>
      <c r="P7925" t="str">
        <f>IF(E7925="Souq","sq",IF(E7925="Jumia","Jum",E7925))</f>
        <v>Amazon</v>
      </c>
      <c r="Q7925">
        <f>VLOOKUP(ecommerce_10000[[#This Row],[City]],F:I,4,FALSE)</f>
        <v>27872.98</v>
      </c>
      <c r="R7925" s="1">
        <f>SUMIF(C:C,ecommerce_10000[[#This Row],[Category]],I:I)</f>
        <v>57542997.559999913</v>
      </c>
      <c r="S7925" s="1">
        <f>SUMIFS(I:I,C:C,C7925)</f>
        <v>57542997.559999913</v>
      </c>
      <c r="T7925" s="1" t="str">
        <f>INDEX(F:F,MATCH(ecommerce_10000[[#This Row],[TotalAmount]],I:I,0))</f>
        <v>Giza</v>
      </c>
    </row>
    <row r="7926" spans="1:20" x14ac:dyDescent="0.3">
      <c r="A7926" s="1" t="s">
        <v>7970</v>
      </c>
      <c r="B7926" s="1" t="s">
        <v>43</v>
      </c>
      <c r="C7926" s="1" t="s">
        <v>44</v>
      </c>
      <c r="D7926" s="1" t="s">
        <v>45</v>
      </c>
      <c r="E7926" s="1" t="s">
        <v>47</v>
      </c>
      <c r="F7926" s="1" t="s">
        <v>23</v>
      </c>
      <c r="G7926">
        <v>19922.68</v>
      </c>
      <c r="H7926">
        <v>2</v>
      </c>
      <c r="I7926">
        <v>39845.360000000001</v>
      </c>
      <c r="J7926">
        <v>2.41</v>
      </c>
      <c r="K7926">
        <v>4294</v>
      </c>
      <c r="L7926" s="2">
        <v>45431</v>
      </c>
      <c r="O7926" t="str">
        <f>IF(ecommerce_10000[[#This Row],[Platform]]="Souq","sq",ecommerce_10000[[#This Row],[Platform]])</f>
        <v>Amazon</v>
      </c>
      <c r="P7926" t="str">
        <f>IF(E7926="Souq","sq",IF(E7926="Jumia","Jum",E7926))</f>
        <v>Amazon</v>
      </c>
      <c r="Q7926">
        <f>VLOOKUP(ecommerce_10000[[#This Row],[City]],F:I,4,FALSE)</f>
        <v>13290.4</v>
      </c>
      <c r="R7926" s="1">
        <f>SUMIF(C:C,ecommerce_10000[[#This Row],[Category]],I:I)</f>
        <v>31420413.200000018</v>
      </c>
      <c r="S7926" s="1">
        <f>SUMIFS(I:I,C:C,C7926)</f>
        <v>31420413.200000018</v>
      </c>
      <c r="T7926" s="1" t="str">
        <f>INDEX(F:F,MATCH(ecommerce_10000[[#This Row],[TotalAmount]],I:I,0))</f>
        <v>Alexandria</v>
      </c>
    </row>
    <row r="7927" spans="1:20" x14ac:dyDescent="0.3">
      <c r="A7927" s="1" t="s">
        <v>7971</v>
      </c>
      <c r="B7927" s="1" t="s">
        <v>13</v>
      </c>
      <c r="C7927" s="1" t="s">
        <v>14</v>
      </c>
      <c r="D7927" s="1" t="s">
        <v>15</v>
      </c>
      <c r="E7927" s="1" t="s">
        <v>16</v>
      </c>
      <c r="F7927" s="1" t="s">
        <v>33</v>
      </c>
      <c r="G7927">
        <v>18979.23</v>
      </c>
      <c r="H7927">
        <v>2</v>
      </c>
      <c r="I7927">
        <v>37958.46</v>
      </c>
      <c r="J7927">
        <v>3.03</v>
      </c>
      <c r="K7927">
        <v>4165</v>
      </c>
      <c r="L7927" s="2">
        <v>45558</v>
      </c>
      <c r="O7927" t="str">
        <f>IF(ecommerce_10000[[#This Row],[Platform]]="Souq","sq",ecommerce_10000[[#This Row],[Platform]])</f>
        <v>sq</v>
      </c>
      <c r="P7927" t="str">
        <f>IF(E7927="Souq","sq",IF(E7927="Jumia","Jum",E7927))</f>
        <v>sq</v>
      </c>
      <c r="Q7927">
        <f>VLOOKUP(ecommerce_10000[[#This Row],[City]],F:I,4,FALSE)</f>
        <v>3665.44</v>
      </c>
      <c r="R7927" s="1">
        <f>SUMIF(C:C,ecommerce_10000[[#This Row],[Category]],I:I)</f>
        <v>92327183.770000085</v>
      </c>
      <c r="S7927" s="1">
        <f>SUMIFS(I:I,C:C,C7927)</f>
        <v>92327183.770000085</v>
      </c>
      <c r="T7927" s="1" t="str">
        <f>INDEX(F:F,MATCH(ecommerce_10000[[#This Row],[TotalAmount]],I:I,0))</f>
        <v>Dubai</v>
      </c>
    </row>
    <row r="7928" spans="1:20" x14ac:dyDescent="0.3">
      <c r="A7928" s="1" t="s">
        <v>7972</v>
      </c>
      <c r="B7928" s="1" t="s">
        <v>30</v>
      </c>
      <c r="C7928" s="1" t="s">
        <v>31</v>
      </c>
      <c r="D7928" s="1" t="s">
        <v>32</v>
      </c>
      <c r="E7928" s="1" t="s">
        <v>22</v>
      </c>
      <c r="F7928" s="1" t="s">
        <v>40</v>
      </c>
      <c r="G7928">
        <v>4268.88</v>
      </c>
      <c r="H7928">
        <v>2</v>
      </c>
      <c r="I7928">
        <v>8537.76</v>
      </c>
      <c r="J7928">
        <v>2.93</v>
      </c>
      <c r="K7928">
        <v>4115</v>
      </c>
      <c r="L7928" s="2">
        <v>45573</v>
      </c>
      <c r="O7928" t="str">
        <f>IF(ecommerce_10000[[#This Row],[Platform]]="Souq","sq",ecommerce_10000[[#This Row],[Platform]])</f>
        <v>Jumia</v>
      </c>
      <c r="P7928" t="str">
        <f>IF(E7928="Souq","sq",IF(E7928="Jumia","Jum",E7928))</f>
        <v>Jum</v>
      </c>
      <c r="Q7928">
        <f>VLOOKUP(ecommerce_10000[[#This Row],[City]],F:I,4,FALSE)</f>
        <v>99349.3</v>
      </c>
      <c r="R7928" s="1">
        <f>SUMIF(C:C,ecommerce_10000[[#This Row],[Category]],I:I)</f>
        <v>57542997.559999913</v>
      </c>
      <c r="S7928" s="1">
        <f>SUMIFS(I:I,C:C,C7928)</f>
        <v>57542997.559999913</v>
      </c>
      <c r="T7928" s="1" t="str">
        <f>INDEX(F:F,MATCH(ecommerce_10000[[#This Row],[TotalAmount]],I:I,0))</f>
        <v>Riyadh</v>
      </c>
    </row>
    <row r="7929" spans="1:20" x14ac:dyDescent="0.3">
      <c r="A7929" s="1" t="s">
        <v>7973</v>
      </c>
      <c r="B7929" s="1" t="s">
        <v>13</v>
      </c>
      <c r="C7929" s="1" t="s">
        <v>14</v>
      </c>
      <c r="D7929" s="1" t="s">
        <v>15</v>
      </c>
      <c r="E7929" s="1" t="s">
        <v>16</v>
      </c>
      <c r="F7929" s="1" t="s">
        <v>23</v>
      </c>
      <c r="G7929">
        <v>7905.16</v>
      </c>
      <c r="H7929">
        <v>2</v>
      </c>
      <c r="I7929">
        <v>15810.32</v>
      </c>
      <c r="J7929">
        <v>3.05</v>
      </c>
      <c r="K7929">
        <v>4861</v>
      </c>
      <c r="L7929" s="2">
        <v>45479</v>
      </c>
      <c r="O7929" t="str">
        <f>IF(ecommerce_10000[[#This Row],[Platform]]="Souq","sq",ecommerce_10000[[#This Row],[Platform]])</f>
        <v>sq</v>
      </c>
      <c r="P7929" t="str">
        <f>IF(E7929="Souq","sq",IF(E7929="Jumia","Jum",E7929))</f>
        <v>sq</v>
      </c>
      <c r="Q7929">
        <f>VLOOKUP(ecommerce_10000[[#This Row],[City]],F:I,4,FALSE)</f>
        <v>13290.4</v>
      </c>
      <c r="R7929" s="1">
        <f>SUMIF(C:C,ecommerce_10000[[#This Row],[Category]],I:I)</f>
        <v>92327183.770000085</v>
      </c>
      <c r="S7929" s="1">
        <f>SUMIFS(I:I,C:C,C7929)</f>
        <v>92327183.770000085</v>
      </c>
      <c r="T7929" s="1" t="str">
        <f>INDEX(F:F,MATCH(ecommerce_10000[[#This Row],[TotalAmount]],I:I,0))</f>
        <v>Alexandria</v>
      </c>
    </row>
    <row r="7930" spans="1:20" x14ac:dyDescent="0.3">
      <c r="A7930" s="1" t="s">
        <v>7974</v>
      </c>
      <c r="B7930" s="1" t="s">
        <v>43</v>
      </c>
      <c r="C7930" s="1" t="s">
        <v>44</v>
      </c>
      <c r="D7930" s="1" t="s">
        <v>45</v>
      </c>
      <c r="E7930" s="1" t="s">
        <v>47</v>
      </c>
      <c r="F7930" s="1" t="s">
        <v>23</v>
      </c>
      <c r="G7930">
        <v>7998.34</v>
      </c>
      <c r="H7930">
        <v>1</v>
      </c>
      <c r="I7930">
        <v>7998.34</v>
      </c>
      <c r="J7930">
        <v>1.06</v>
      </c>
      <c r="K7930">
        <v>1011</v>
      </c>
      <c r="L7930" s="2">
        <v>45464</v>
      </c>
      <c r="O7930" t="str">
        <f>IF(ecommerce_10000[[#This Row],[Platform]]="Souq","sq",ecommerce_10000[[#This Row],[Platform]])</f>
        <v>Amazon</v>
      </c>
      <c r="P7930" t="str">
        <f>IF(E7930="Souq","sq",IF(E7930="Jumia","Jum",E7930))</f>
        <v>Amazon</v>
      </c>
      <c r="Q7930">
        <f>VLOOKUP(ecommerce_10000[[#This Row],[City]],F:I,4,FALSE)</f>
        <v>13290.4</v>
      </c>
      <c r="R7930" s="1">
        <f>SUMIF(C:C,ecommerce_10000[[#This Row],[Category]],I:I)</f>
        <v>31420413.200000018</v>
      </c>
      <c r="S7930" s="1">
        <f>SUMIFS(I:I,C:C,C7930)</f>
        <v>31420413.200000018</v>
      </c>
      <c r="T7930" s="1" t="str">
        <f>INDEX(F:F,MATCH(ecommerce_10000[[#This Row],[TotalAmount]],I:I,0))</f>
        <v>Alexandria</v>
      </c>
    </row>
    <row r="7931" spans="1:20" x14ac:dyDescent="0.3">
      <c r="A7931" s="1" t="s">
        <v>7975</v>
      </c>
      <c r="B7931" s="1" t="s">
        <v>38</v>
      </c>
      <c r="C7931" s="1" t="s">
        <v>20</v>
      </c>
      <c r="D7931" s="1" t="s">
        <v>39</v>
      </c>
      <c r="E7931" s="1" t="s">
        <v>22</v>
      </c>
      <c r="F7931" s="1" t="s">
        <v>28</v>
      </c>
      <c r="G7931">
        <v>6367.87</v>
      </c>
      <c r="H7931">
        <v>4</v>
      </c>
      <c r="I7931">
        <v>25471.48</v>
      </c>
      <c r="J7931">
        <v>2.66</v>
      </c>
      <c r="K7931">
        <v>4049</v>
      </c>
      <c r="L7931" s="2">
        <v>45314</v>
      </c>
      <c r="O7931" t="str">
        <f>IF(ecommerce_10000[[#This Row],[Platform]]="Souq","sq",ecommerce_10000[[#This Row],[Platform]])</f>
        <v>Jumia</v>
      </c>
      <c r="P7931" t="str">
        <f>IF(E7931="Souq","sq",IF(E7931="Jumia","Jum",E7931))</f>
        <v>Jum</v>
      </c>
      <c r="Q7931">
        <f>VLOOKUP(ecommerce_10000[[#This Row],[City]],F:I,4,FALSE)</f>
        <v>26648.76</v>
      </c>
      <c r="R7931" s="1">
        <f>SUMIF(C:C,ecommerce_10000[[#This Row],[Category]],I:I)</f>
        <v>91504159.730000004</v>
      </c>
      <c r="S7931" s="1">
        <f>SUMIFS(I:I,C:C,C7931)</f>
        <v>91504159.730000004</v>
      </c>
      <c r="T7931" s="1" t="str">
        <f>INDEX(F:F,MATCH(ecommerce_10000[[#This Row],[TotalAmount]],I:I,0))</f>
        <v>Casablanca</v>
      </c>
    </row>
    <row r="7932" spans="1:20" x14ac:dyDescent="0.3">
      <c r="A7932" s="1" t="s">
        <v>7976</v>
      </c>
      <c r="B7932" s="1" t="s">
        <v>38</v>
      </c>
      <c r="C7932" s="1" t="s">
        <v>20</v>
      </c>
      <c r="D7932" s="1" t="s">
        <v>39</v>
      </c>
      <c r="E7932" s="1" t="s">
        <v>22</v>
      </c>
      <c r="F7932" s="1" t="s">
        <v>40</v>
      </c>
      <c r="G7932">
        <v>9463.9500000000007</v>
      </c>
      <c r="H7932">
        <v>5</v>
      </c>
      <c r="I7932">
        <v>47319.75</v>
      </c>
      <c r="J7932">
        <v>3.8</v>
      </c>
      <c r="K7932">
        <v>3526</v>
      </c>
      <c r="L7932" s="2">
        <v>45391</v>
      </c>
      <c r="O7932" t="str">
        <f>IF(ecommerce_10000[[#This Row],[Platform]]="Souq","sq",ecommerce_10000[[#This Row],[Platform]])</f>
        <v>Jumia</v>
      </c>
      <c r="P7932" t="str">
        <f>IF(E7932="Souq","sq",IF(E7932="Jumia","Jum",E7932))</f>
        <v>Jum</v>
      </c>
      <c r="Q7932">
        <f>VLOOKUP(ecommerce_10000[[#This Row],[City]],F:I,4,FALSE)</f>
        <v>99349.3</v>
      </c>
      <c r="R7932" s="1">
        <f>SUMIF(C:C,ecommerce_10000[[#This Row],[Category]],I:I)</f>
        <v>91504159.730000004</v>
      </c>
      <c r="S7932" s="1">
        <f>SUMIFS(I:I,C:C,C7932)</f>
        <v>91504159.730000004</v>
      </c>
      <c r="T7932" s="1" t="str">
        <f>INDEX(F:F,MATCH(ecommerce_10000[[#This Row],[TotalAmount]],I:I,0))</f>
        <v>Riyadh</v>
      </c>
    </row>
    <row r="7933" spans="1:20" x14ac:dyDescent="0.3">
      <c r="A7933" s="1" t="s">
        <v>7977</v>
      </c>
      <c r="B7933" s="1" t="s">
        <v>49</v>
      </c>
      <c r="C7933" s="1" t="s">
        <v>14</v>
      </c>
      <c r="D7933" s="1" t="s">
        <v>50</v>
      </c>
      <c r="E7933" s="1" t="s">
        <v>47</v>
      </c>
      <c r="F7933" s="1" t="s">
        <v>17</v>
      </c>
      <c r="G7933">
        <v>10396.200000000001</v>
      </c>
      <c r="H7933">
        <v>4</v>
      </c>
      <c r="I7933">
        <v>41584.800000000003</v>
      </c>
      <c r="J7933">
        <v>2.65</v>
      </c>
      <c r="K7933">
        <v>764</v>
      </c>
      <c r="L7933" s="2">
        <v>45451</v>
      </c>
      <c r="O7933" t="str">
        <f>IF(ecommerce_10000[[#This Row],[Platform]]="Souq","sq",ecommerce_10000[[#This Row],[Platform]])</f>
        <v>Amazon</v>
      </c>
      <c r="P7933" t="str">
        <f>IF(E7933="Souq","sq",IF(E7933="Jumia","Jum",E7933))</f>
        <v>Amazon</v>
      </c>
      <c r="Q7933">
        <f>VLOOKUP(ecommerce_10000[[#This Row],[City]],F:I,4,FALSE)</f>
        <v>16284.02</v>
      </c>
      <c r="R7933" s="1">
        <f>SUMIF(C:C,ecommerce_10000[[#This Row],[Category]],I:I)</f>
        <v>92327183.770000085</v>
      </c>
      <c r="S7933" s="1">
        <f>SUMIFS(I:I,C:C,C7933)</f>
        <v>92327183.770000085</v>
      </c>
      <c r="T7933" s="1" t="str">
        <f>INDEX(F:F,MATCH(ecommerce_10000[[#This Row],[TotalAmount]],I:I,0))</f>
        <v>Cairo</v>
      </c>
    </row>
    <row r="7934" spans="1:20" x14ac:dyDescent="0.3">
      <c r="A7934" s="1" t="s">
        <v>7978</v>
      </c>
      <c r="B7934" s="1" t="s">
        <v>30</v>
      </c>
      <c r="C7934" s="1" t="s">
        <v>31</v>
      </c>
      <c r="D7934" s="1" t="s">
        <v>32</v>
      </c>
      <c r="E7934" s="1" t="s">
        <v>47</v>
      </c>
      <c r="F7934" s="1" t="s">
        <v>23</v>
      </c>
      <c r="G7934">
        <v>1973.74</v>
      </c>
      <c r="H7934">
        <v>2</v>
      </c>
      <c r="I7934">
        <v>3947.48</v>
      </c>
      <c r="J7934">
        <v>1.06</v>
      </c>
      <c r="K7934">
        <v>364</v>
      </c>
      <c r="L7934" s="2">
        <v>45417</v>
      </c>
      <c r="O7934" t="str">
        <f>IF(ecommerce_10000[[#This Row],[Platform]]="Souq","sq",ecommerce_10000[[#This Row],[Platform]])</f>
        <v>Amazon</v>
      </c>
      <c r="P7934" t="str">
        <f>IF(E7934="Souq","sq",IF(E7934="Jumia","Jum",E7934))</f>
        <v>Amazon</v>
      </c>
      <c r="Q7934">
        <f>VLOOKUP(ecommerce_10000[[#This Row],[City]],F:I,4,FALSE)</f>
        <v>13290.4</v>
      </c>
      <c r="R7934" s="1">
        <f>SUMIF(C:C,ecommerce_10000[[#This Row],[Category]],I:I)</f>
        <v>57542997.559999913</v>
      </c>
      <c r="S7934" s="1">
        <f>SUMIFS(I:I,C:C,C7934)</f>
        <v>57542997.559999913</v>
      </c>
      <c r="T7934" s="1" t="str">
        <f>INDEX(F:F,MATCH(ecommerce_10000[[#This Row],[TotalAmount]],I:I,0))</f>
        <v>Alexandria</v>
      </c>
    </row>
    <row r="7935" spans="1:20" x14ac:dyDescent="0.3">
      <c r="A7935" s="1" t="s">
        <v>7979</v>
      </c>
      <c r="B7935" s="1" t="s">
        <v>35</v>
      </c>
      <c r="C7935" s="1" t="s">
        <v>14</v>
      </c>
      <c r="D7935" s="1" t="s">
        <v>36</v>
      </c>
      <c r="E7935" s="1" t="s">
        <v>22</v>
      </c>
      <c r="F7935" s="1" t="s">
        <v>62</v>
      </c>
      <c r="G7935">
        <v>16849.93</v>
      </c>
      <c r="H7935">
        <v>5</v>
      </c>
      <c r="I7935">
        <v>84249.65</v>
      </c>
      <c r="J7935">
        <v>1.57</v>
      </c>
      <c r="K7935">
        <v>4970</v>
      </c>
      <c r="L7935" s="2">
        <v>45650</v>
      </c>
      <c r="O7935" t="str">
        <f>IF(ecommerce_10000[[#This Row],[Platform]]="Souq","sq",ecommerce_10000[[#This Row],[Platform]])</f>
        <v>Jumia</v>
      </c>
      <c r="P7935" t="str">
        <f>IF(E7935="Souq","sq",IF(E7935="Jumia","Jum",E7935))</f>
        <v>Jum</v>
      </c>
      <c r="Q7935">
        <f>VLOOKUP(ecommerce_10000[[#This Row],[City]],F:I,4,FALSE)</f>
        <v>27872.98</v>
      </c>
      <c r="R7935" s="1">
        <f>SUMIF(C:C,ecommerce_10000[[#This Row],[Category]],I:I)</f>
        <v>92327183.770000085</v>
      </c>
      <c r="S7935" s="1">
        <f>SUMIFS(I:I,C:C,C7935)</f>
        <v>92327183.770000085</v>
      </c>
      <c r="T7935" s="1" t="str">
        <f>INDEX(F:F,MATCH(ecommerce_10000[[#This Row],[TotalAmount]],I:I,0))</f>
        <v>Giza</v>
      </c>
    </row>
    <row r="7936" spans="1:20" x14ac:dyDescent="0.3">
      <c r="A7936" s="1" t="s">
        <v>7980</v>
      </c>
      <c r="B7936" s="1" t="s">
        <v>38</v>
      </c>
      <c r="C7936" s="1" t="s">
        <v>20</v>
      </c>
      <c r="D7936" s="1" t="s">
        <v>39</v>
      </c>
      <c r="E7936" s="1" t="s">
        <v>16</v>
      </c>
      <c r="F7936" s="1" t="s">
        <v>17</v>
      </c>
      <c r="G7936">
        <v>2435.59</v>
      </c>
      <c r="H7936">
        <v>3</v>
      </c>
      <c r="I7936">
        <v>7306.77</v>
      </c>
      <c r="J7936">
        <v>3.7</v>
      </c>
      <c r="K7936">
        <v>3508</v>
      </c>
      <c r="L7936" s="2">
        <v>45528</v>
      </c>
      <c r="O7936" t="str">
        <f>IF(ecommerce_10000[[#This Row],[Platform]]="Souq","sq",ecommerce_10000[[#This Row],[Platform]])</f>
        <v>sq</v>
      </c>
      <c r="P7936" t="str">
        <f>IF(E7936="Souq","sq",IF(E7936="Jumia","Jum",E7936))</f>
        <v>sq</v>
      </c>
      <c r="Q7936">
        <f>VLOOKUP(ecommerce_10000[[#This Row],[City]],F:I,4,FALSE)</f>
        <v>16284.02</v>
      </c>
      <c r="R7936" s="1">
        <f>SUMIF(C:C,ecommerce_10000[[#This Row],[Category]],I:I)</f>
        <v>91504159.730000004</v>
      </c>
      <c r="S7936" s="1">
        <f>SUMIFS(I:I,C:C,C7936)</f>
        <v>91504159.730000004</v>
      </c>
      <c r="T7936" s="1" t="str">
        <f>INDEX(F:F,MATCH(ecommerce_10000[[#This Row],[TotalAmount]],I:I,0))</f>
        <v>Cairo</v>
      </c>
    </row>
    <row r="7937" spans="1:20" x14ac:dyDescent="0.3">
      <c r="A7937" s="1" t="s">
        <v>7981</v>
      </c>
      <c r="B7937" s="1" t="s">
        <v>30</v>
      </c>
      <c r="C7937" s="1" t="s">
        <v>31</v>
      </c>
      <c r="D7937" s="1" t="s">
        <v>32</v>
      </c>
      <c r="E7937" s="1" t="s">
        <v>22</v>
      </c>
      <c r="F7937" s="1" t="s">
        <v>33</v>
      </c>
      <c r="G7937">
        <v>13102.22</v>
      </c>
      <c r="H7937">
        <v>5</v>
      </c>
      <c r="I7937">
        <v>65511.1</v>
      </c>
      <c r="J7937">
        <v>3.94</v>
      </c>
      <c r="K7937">
        <v>1732</v>
      </c>
      <c r="L7937" s="2">
        <v>45309</v>
      </c>
      <c r="O7937" t="str">
        <f>IF(ecommerce_10000[[#This Row],[Platform]]="Souq","sq",ecommerce_10000[[#This Row],[Platform]])</f>
        <v>Jumia</v>
      </c>
      <c r="P7937" t="str">
        <f>IF(E7937="Souq","sq",IF(E7937="Jumia","Jum",E7937))</f>
        <v>Jum</v>
      </c>
      <c r="Q7937">
        <f>VLOOKUP(ecommerce_10000[[#This Row],[City]],F:I,4,FALSE)</f>
        <v>3665.44</v>
      </c>
      <c r="R7937" s="1">
        <f>SUMIF(C:C,ecommerce_10000[[#This Row],[Category]],I:I)</f>
        <v>57542997.559999913</v>
      </c>
      <c r="S7937" s="1">
        <f>SUMIFS(I:I,C:C,C7937)</f>
        <v>57542997.559999913</v>
      </c>
      <c r="T7937" s="1" t="str">
        <f>INDEX(F:F,MATCH(ecommerce_10000[[#This Row],[TotalAmount]],I:I,0))</f>
        <v>Dubai</v>
      </c>
    </row>
    <row r="7938" spans="1:20" x14ac:dyDescent="0.3">
      <c r="A7938" s="1" t="s">
        <v>7982</v>
      </c>
      <c r="B7938" s="1" t="s">
        <v>25</v>
      </c>
      <c r="C7938" s="1" t="s">
        <v>26</v>
      </c>
      <c r="D7938" s="1" t="s">
        <v>27</v>
      </c>
      <c r="E7938" s="1" t="s">
        <v>22</v>
      </c>
      <c r="F7938" s="1" t="s">
        <v>17</v>
      </c>
      <c r="G7938">
        <v>9078.43</v>
      </c>
      <c r="H7938">
        <v>4</v>
      </c>
      <c r="I7938">
        <v>36313.72</v>
      </c>
      <c r="J7938">
        <v>3.78</v>
      </c>
      <c r="K7938">
        <v>288</v>
      </c>
      <c r="L7938" s="2">
        <v>45456</v>
      </c>
      <c r="O7938" t="str">
        <f>IF(ecommerce_10000[[#This Row],[Platform]]="Souq","sq",ecommerce_10000[[#This Row],[Platform]])</f>
        <v>Jumia</v>
      </c>
      <c r="P7938" t="str">
        <f>IF(E7938="Souq","sq",IF(E7938="Jumia","Jum",E7938))</f>
        <v>Jum</v>
      </c>
      <c r="Q7938">
        <f>VLOOKUP(ecommerce_10000[[#This Row],[City]],F:I,4,FALSE)</f>
        <v>16284.02</v>
      </c>
      <c r="R7938" s="1">
        <f>SUMIF(C:C,ecommerce_10000[[#This Row],[Category]],I:I)</f>
        <v>29200970.130000021</v>
      </c>
      <c r="S7938" s="1">
        <f>SUMIFS(I:I,C:C,C7938)</f>
        <v>29200970.130000021</v>
      </c>
      <c r="T7938" s="1" t="str">
        <f>INDEX(F:F,MATCH(ecommerce_10000[[#This Row],[TotalAmount]],I:I,0))</f>
        <v>Cairo</v>
      </c>
    </row>
    <row r="7939" spans="1:20" x14ac:dyDescent="0.3">
      <c r="A7939" s="1" t="s">
        <v>7983</v>
      </c>
      <c r="B7939" s="1" t="s">
        <v>65</v>
      </c>
      <c r="C7939" s="1" t="s">
        <v>20</v>
      </c>
      <c r="D7939" s="1" t="s">
        <v>66</v>
      </c>
      <c r="E7939" s="1" t="s">
        <v>47</v>
      </c>
      <c r="F7939" s="1" t="s">
        <v>17</v>
      </c>
      <c r="G7939">
        <v>4730.9399999999996</v>
      </c>
      <c r="H7939">
        <v>1</v>
      </c>
      <c r="I7939">
        <v>4730.9399999999996</v>
      </c>
      <c r="J7939">
        <v>3.38</v>
      </c>
      <c r="K7939">
        <v>1723</v>
      </c>
      <c r="L7939" s="2">
        <v>45583</v>
      </c>
      <c r="O7939" t="str">
        <f>IF(ecommerce_10000[[#This Row],[Platform]]="Souq","sq",ecommerce_10000[[#This Row],[Platform]])</f>
        <v>Amazon</v>
      </c>
      <c r="P7939" t="str">
        <f>IF(E7939="Souq","sq",IF(E7939="Jumia","Jum",E7939))</f>
        <v>Amazon</v>
      </c>
      <c r="Q7939">
        <f>VLOOKUP(ecommerce_10000[[#This Row],[City]],F:I,4,FALSE)</f>
        <v>16284.02</v>
      </c>
      <c r="R7939" s="1">
        <f>SUMIF(C:C,ecommerce_10000[[#This Row],[Category]],I:I)</f>
        <v>91504159.730000004</v>
      </c>
      <c r="S7939" s="1">
        <f>SUMIFS(I:I,C:C,C7939)</f>
        <v>91504159.730000004</v>
      </c>
      <c r="T7939" s="1" t="str">
        <f>INDEX(F:F,MATCH(ecommerce_10000[[#This Row],[TotalAmount]],I:I,0))</f>
        <v>Cairo</v>
      </c>
    </row>
    <row r="7940" spans="1:20" x14ac:dyDescent="0.3">
      <c r="A7940" s="1" t="s">
        <v>7984</v>
      </c>
      <c r="B7940" s="1" t="s">
        <v>43</v>
      </c>
      <c r="C7940" s="1" t="s">
        <v>44</v>
      </c>
      <c r="D7940" s="1" t="s">
        <v>45</v>
      </c>
      <c r="E7940" s="1" t="s">
        <v>16</v>
      </c>
      <c r="F7940" s="1" t="s">
        <v>40</v>
      </c>
      <c r="G7940">
        <v>14662.77</v>
      </c>
      <c r="H7940">
        <v>3</v>
      </c>
      <c r="I7940">
        <v>43988.31</v>
      </c>
      <c r="J7940">
        <v>4.6100000000000003</v>
      </c>
      <c r="K7940">
        <v>3246</v>
      </c>
      <c r="L7940" s="2">
        <v>45386</v>
      </c>
      <c r="O7940" t="str">
        <f>IF(ecommerce_10000[[#This Row],[Platform]]="Souq","sq",ecommerce_10000[[#This Row],[Platform]])</f>
        <v>sq</v>
      </c>
      <c r="P7940" t="str">
        <f>IF(E7940="Souq","sq",IF(E7940="Jumia","Jum",E7940))</f>
        <v>sq</v>
      </c>
      <c r="Q7940">
        <f>VLOOKUP(ecommerce_10000[[#This Row],[City]],F:I,4,FALSE)</f>
        <v>99349.3</v>
      </c>
      <c r="R7940" s="1">
        <f>SUMIF(C:C,ecommerce_10000[[#This Row],[Category]],I:I)</f>
        <v>31420413.200000018</v>
      </c>
      <c r="S7940" s="1">
        <f>SUMIFS(I:I,C:C,C7940)</f>
        <v>31420413.200000018</v>
      </c>
      <c r="T7940" s="1" t="str">
        <f>INDEX(F:F,MATCH(ecommerce_10000[[#This Row],[TotalAmount]],I:I,0))</f>
        <v>Riyadh</v>
      </c>
    </row>
    <row r="7941" spans="1:20" x14ac:dyDescent="0.3">
      <c r="A7941" s="1" t="s">
        <v>7985</v>
      </c>
      <c r="B7941" s="1" t="s">
        <v>65</v>
      </c>
      <c r="C7941" s="1" t="s">
        <v>20</v>
      </c>
      <c r="D7941" s="1" t="s">
        <v>66</v>
      </c>
      <c r="E7941" s="1" t="s">
        <v>47</v>
      </c>
      <c r="F7941" s="1" t="s">
        <v>23</v>
      </c>
      <c r="G7941">
        <v>17658.28</v>
      </c>
      <c r="H7941">
        <v>3</v>
      </c>
      <c r="I7941">
        <v>52974.84</v>
      </c>
      <c r="J7941">
        <v>2.27</v>
      </c>
      <c r="K7941">
        <v>4073</v>
      </c>
      <c r="L7941" s="2">
        <v>45561</v>
      </c>
      <c r="O7941" t="str">
        <f>IF(ecommerce_10000[[#This Row],[Platform]]="Souq","sq",ecommerce_10000[[#This Row],[Platform]])</f>
        <v>Amazon</v>
      </c>
      <c r="P7941" t="str">
        <f>IF(E7941="Souq","sq",IF(E7941="Jumia","Jum",E7941))</f>
        <v>Amazon</v>
      </c>
      <c r="Q7941">
        <f>VLOOKUP(ecommerce_10000[[#This Row],[City]],F:I,4,FALSE)</f>
        <v>13290.4</v>
      </c>
      <c r="R7941" s="1">
        <f>SUMIF(C:C,ecommerce_10000[[#This Row],[Category]],I:I)</f>
        <v>91504159.730000004</v>
      </c>
      <c r="S7941" s="1">
        <f>SUMIFS(I:I,C:C,C7941)</f>
        <v>91504159.730000004</v>
      </c>
      <c r="T7941" s="1" t="str">
        <f>INDEX(F:F,MATCH(ecommerce_10000[[#This Row],[TotalAmount]],I:I,0))</f>
        <v>Alexandria</v>
      </c>
    </row>
    <row r="7942" spans="1:20" x14ac:dyDescent="0.3">
      <c r="A7942" s="1" t="s">
        <v>7986</v>
      </c>
      <c r="B7942" s="1" t="s">
        <v>49</v>
      </c>
      <c r="C7942" s="1" t="s">
        <v>14</v>
      </c>
      <c r="D7942" s="1" t="s">
        <v>50</v>
      </c>
      <c r="E7942" s="1" t="s">
        <v>16</v>
      </c>
      <c r="F7942" s="1" t="s">
        <v>40</v>
      </c>
      <c r="G7942">
        <v>673.81</v>
      </c>
      <c r="H7942">
        <v>1</v>
      </c>
      <c r="I7942">
        <v>673.81</v>
      </c>
      <c r="J7942">
        <v>3.02</v>
      </c>
      <c r="K7942">
        <v>1240</v>
      </c>
      <c r="L7942" s="2">
        <v>45588</v>
      </c>
      <c r="O7942" t="str">
        <f>IF(ecommerce_10000[[#This Row],[Platform]]="Souq","sq",ecommerce_10000[[#This Row],[Platform]])</f>
        <v>sq</v>
      </c>
      <c r="P7942" t="str">
        <f>IF(E7942="Souq","sq",IF(E7942="Jumia","Jum",E7942))</f>
        <v>sq</v>
      </c>
      <c r="Q7942">
        <f>VLOOKUP(ecommerce_10000[[#This Row],[City]],F:I,4,FALSE)</f>
        <v>99349.3</v>
      </c>
      <c r="R7942" s="1">
        <f>SUMIF(C:C,ecommerce_10000[[#This Row],[Category]],I:I)</f>
        <v>92327183.770000085</v>
      </c>
      <c r="S7942" s="1">
        <f>SUMIFS(I:I,C:C,C7942)</f>
        <v>92327183.770000085</v>
      </c>
      <c r="T7942" s="1" t="str">
        <f>INDEX(F:F,MATCH(ecommerce_10000[[#This Row],[TotalAmount]],I:I,0))</f>
        <v>Riyadh</v>
      </c>
    </row>
    <row r="7943" spans="1:20" x14ac:dyDescent="0.3">
      <c r="A7943" s="1" t="s">
        <v>7987</v>
      </c>
      <c r="B7943" s="1" t="s">
        <v>25</v>
      </c>
      <c r="C7943" s="1" t="s">
        <v>26</v>
      </c>
      <c r="D7943" s="1" t="s">
        <v>27</v>
      </c>
      <c r="E7943" s="1" t="s">
        <v>22</v>
      </c>
      <c r="F7943" s="1" t="s">
        <v>40</v>
      </c>
      <c r="G7943">
        <v>5721.69</v>
      </c>
      <c r="H7943">
        <v>3</v>
      </c>
      <c r="I7943">
        <v>17165.07</v>
      </c>
      <c r="J7943">
        <v>3.97</v>
      </c>
      <c r="K7943">
        <v>2118</v>
      </c>
      <c r="L7943" s="2">
        <v>45620</v>
      </c>
      <c r="O7943" t="str">
        <f>IF(ecommerce_10000[[#This Row],[Platform]]="Souq","sq",ecommerce_10000[[#This Row],[Platform]])</f>
        <v>Jumia</v>
      </c>
      <c r="P7943" t="str">
        <f>IF(E7943="Souq","sq",IF(E7943="Jumia","Jum",E7943))</f>
        <v>Jum</v>
      </c>
      <c r="Q7943">
        <f>VLOOKUP(ecommerce_10000[[#This Row],[City]],F:I,4,FALSE)</f>
        <v>99349.3</v>
      </c>
      <c r="R7943" s="1">
        <f>SUMIF(C:C,ecommerce_10000[[#This Row],[Category]],I:I)</f>
        <v>29200970.130000021</v>
      </c>
      <c r="S7943" s="1">
        <f>SUMIFS(I:I,C:C,C7943)</f>
        <v>29200970.130000021</v>
      </c>
      <c r="T7943" s="1" t="str">
        <f>INDEX(F:F,MATCH(ecommerce_10000[[#This Row],[TotalAmount]],I:I,0))</f>
        <v>Riyadh</v>
      </c>
    </row>
    <row r="7944" spans="1:20" x14ac:dyDescent="0.3">
      <c r="A7944" s="1" t="s">
        <v>7988</v>
      </c>
      <c r="B7944" s="1" t="s">
        <v>49</v>
      </c>
      <c r="C7944" s="1" t="s">
        <v>14</v>
      </c>
      <c r="D7944" s="1" t="s">
        <v>50</v>
      </c>
      <c r="E7944" s="1" t="s">
        <v>16</v>
      </c>
      <c r="F7944" s="1" t="s">
        <v>62</v>
      </c>
      <c r="G7944">
        <v>9765.7000000000007</v>
      </c>
      <c r="H7944">
        <v>1</v>
      </c>
      <c r="I7944">
        <v>9765.7000000000007</v>
      </c>
      <c r="J7944">
        <v>3.57</v>
      </c>
      <c r="K7944">
        <v>3708</v>
      </c>
      <c r="L7944" s="2">
        <v>45473</v>
      </c>
      <c r="O7944" t="str">
        <f>IF(ecommerce_10000[[#This Row],[Platform]]="Souq","sq",ecommerce_10000[[#This Row],[Platform]])</f>
        <v>sq</v>
      </c>
      <c r="P7944" t="str">
        <f>IF(E7944="Souq","sq",IF(E7944="Jumia","Jum",E7944))</f>
        <v>sq</v>
      </c>
      <c r="Q7944">
        <f>VLOOKUP(ecommerce_10000[[#This Row],[City]],F:I,4,FALSE)</f>
        <v>27872.98</v>
      </c>
      <c r="R7944" s="1">
        <f>SUMIF(C:C,ecommerce_10000[[#This Row],[Category]],I:I)</f>
        <v>92327183.770000085</v>
      </c>
      <c r="S7944" s="1">
        <f>SUMIFS(I:I,C:C,C7944)</f>
        <v>92327183.770000085</v>
      </c>
      <c r="T7944" s="1" t="str">
        <f>INDEX(F:F,MATCH(ecommerce_10000[[#This Row],[TotalAmount]],I:I,0))</f>
        <v>Giza</v>
      </c>
    </row>
    <row r="7945" spans="1:20" x14ac:dyDescent="0.3">
      <c r="A7945" s="1" t="s">
        <v>7989</v>
      </c>
      <c r="B7945" s="1" t="s">
        <v>53</v>
      </c>
      <c r="C7945" s="1" t="s">
        <v>31</v>
      </c>
      <c r="D7945" s="1" t="s">
        <v>54</v>
      </c>
      <c r="E7945" s="1" t="s">
        <v>47</v>
      </c>
      <c r="F7945" s="1" t="s">
        <v>28</v>
      </c>
      <c r="G7945">
        <v>12222.97</v>
      </c>
      <c r="H7945">
        <v>3</v>
      </c>
      <c r="I7945">
        <v>36668.910000000003</v>
      </c>
      <c r="J7945">
        <v>4.3</v>
      </c>
      <c r="K7945">
        <v>4383</v>
      </c>
      <c r="L7945" s="2">
        <v>45525</v>
      </c>
      <c r="O7945" t="str">
        <f>IF(ecommerce_10000[[#This Row],[Platform]]="Souq","sq",ecommerce_10000[[#This Row],[Platform]])</f>
        <v>Amazon</v>
      </c>
      <c r="P7945" t="str">
        <f>IF(E7945="Souq","sq",IF(E7945="Jumia","Jum",E7945))</f>
        <v>Amazon</v>
      </c>
      <c r="Q7945">
        <f>VLOOKUP(ecommerce_10000[[#This Row],[City]],F:I,4,FALSE)</f>
        <v>26648.76</v>
      </c>
      <c r="R7945" s="1">
        <f>SUMIF(C:C,ecommerce_10000[[#This Row],[Category]],I:I)</f>
        <v>57542997.559999913</v>
      </c>
      <c r="S7945" s="1">
        <f>SUMIFS(I:I,C:C,C7945)</f>
        <v>57542997.559999913</v>
      </c>
      <c r="T7945" s="1" t="str">
        <f>INDEX(F:F,MATCH(ecommerce_10000[[#This Row],[TotalAmount]],I:I,0))</f>
        <v>Casablanca</v>
      </c>
    </row>
    <row r="7946" spans="1:20" x14ac:dyDescent="0.3">
      <c r="A7946" s="1" t="s">
        <v>7990</v>
      </c>
      <c r="B7946" s="1" t="s">
        <v>13</v>
      </c>
      <c r="C7946" s="1" t="s">
        <v>14</v>
      </c>
      <c r="D7946" s="1" t="s">
        <v>15</v>
      </c>
      <c r="E7946" s="1" t="s">
        <v>16</v>
      </c>
      <c r="F7946" s="1" t="s">
        <v>23</v>
      </c>
      <c r="G7946">
        <v>8961.4699999999993</v>
      </c>
      <c r="H7946">
        <v>1</v>
      </c>
      <c r="I7946">
        <v>8961.4699999999993</v>
      </c>
      <c r="J7946">
        <v>1.29</v>
      </c>
      <c r="K7946">
        <v>128</v>
      </c>
      <c r="L7946" s="2">
        <v>45622</v>
      </c>
      <c r="O7946" t="str">
        <f>IF(ecommerce_10000[[#This Row],[Platform]]="Souq","sq",ecommerce_10000[[#This Row],[Platform]])</f>
        <v>sq</v>
      </c>
      <c r="P7946" t="str">
        <f>IF(E7946="Souq","sq",IF(E7946="Jumia","Jum",E7946))</f>
        <v>sq</v>
      </c>
      <c r="Q7946">
        <f>VLOOKUP(ecommerce_10000[[#This Row],[City]],F:I,4,FALSE)</f>
        <v>13290.4</v>
      </c>
      <c r="R7946" s="1">
        <f>SUMIF(C:C,ecommerce_10000[[#This Row],[Category]],I:I)</f>
        <v>92327183.770000085</v>
      </c>
      <c r="S7946" s="1">
        <f>SUMIFS(I:I,C:C,C7946)</f>
        <v>92327183.770000085</v>
      </c>
      <c r="T7946" s="1" t="str">
        <f>INDEX(F:F,MATCH(ecommerce_10000[[#This Row],[TotalAmount]],I:I,0))</f>
        <v>Alexandria</v>
      </c>
    </row>
    <row r="7947" spans="1:20" x14ac:dyDescent="0.3">
      <c r="A7947" s="1" t="s">
        <v>7991</v>
      </c>
      <c r="B7947" s="1" t="s">
        <v>49</v>
      </c>
      <c r="C7947" s="1" t="s">
        <v>14</v>
      </c>
      <c r="D7947" s="1" t="s">
        <v>50</v>
      </c>
      <c r="E7947" s="1" t="s">
        <v>16</v>
      </c>
      <c r="F7947" s="1" t="s">
        <v>23</v>
      </c>
      <c r="G7947">
        <v>17103.330000000002</v>
      </c>
      <c r="H7947">
        <v>2</v>
      </c>
      <c r="I7947">
        <v>34206.660000000003</v>
      </c>
      <c r="J7947">
        <v>3.41</v>
      </c>
      <c r="K7947">
        <v>1567</v>
      </c>
      <c r="L7947" s="2">
        <v>45351</v>
      </c>
      <c r="O7947" t="str">
        <f>IF(ecommerce_10000[[#This Row],[Platform]]="Souq","sq",ecommerce_10000[[#This Row],[Platform]])</f>
        <v>sq</v>
      </c>
      <c r="P7947" t="str">
        <f>IF(E7947="Souq","sq",IF(E7947="Jumia","Jum",E7947))</f>
        <v>sq</v>
      </c>
      <c r="Q7947">
        <f>VLOOKUP(ecommerce_10000[[#This Row],[City]],F:I,4,FALSE)</f>
        <v>13290.4</v>
      </c>
      <c r="R7947" s="1">
        <f>SUMIF(C:C,ecommerce_10000[[#This Row],[Category]],I:I)</f>
        <v>92327183.770000085</v>
      </c>
      <c r="S7947" s="1">
        <f>SUMIFS(I:I,C:C,C7947)</f>
        <v>92327183.770000085</v>
      </c>
      <c r="T7947" s="1" t="str">
        <f>INDEX(F:F,MATCH(ecommerce_10000[[#This Row],[TotalAmount]],I:I,0))</f>
        <v>Alexandria</v>
      </c>
    </row>
    <row r="7948" spans="1:20" x14ac:dyDescent="0.3">
      <c r="A7948" s="1" t="s">
        <v>7992</v>
      </c>
      <c r="B7948" s="1" t="s">
        <v>30</v>
      </c>
      <c r="C7948" s="1" t="s">
        <v>31</v>
      </c>
      <c r="D7948" s="1" t="s">
        <v>32</v>
      </c>
      <c r="E7948" s="1" t="s">
        <v>47</v>
      </c>
      <c r="F7948" s="1" t="s">
        <v>33</v>
      </c>
      <c r="G7948">
        <v>19758.37</v>
      </c>
      <c r="H7948">
        <v>1</v>
      </c>
      <c r="I7948">
        <v>19758.37</v>
      </c>
      <c r="J7948">
        <v>1.31</v>
      </c>
      <c r="K7948">
        <v>48</v>
      </c>
      <c r="L7948" s="2">
        <v>45570</v>
      </c>
      <c r="O7948" t="str">
        <f>IF(ecommerce_10000[[#This Row],[Platform]]="Souq","sq",ecommerce_10000[[#This Row],[Platform]])</f>
        <v>Amazon</v>
      </c>
      <c r="P7948" t="str">
        <f>IF(E7948="Souq","sq",IF(E7948="Jumia","Jum",E7948))</f>
        <v>Amazon</v>
      </c>
      <c r="Q7948">
        <f>VLOOKUP(ecommerce_10000[[#This Row],[City]],F:I,4,FALSE)</f>
        <v>3665.44</v>
      </c>
      <c r="R7948" s="1">
        <f>SUMIF(C:C,ecommerce_10000[[#This Row],[Category]],I:I)</f>
        <v>57542997.559999913</v>
      </c>
      <c r="S7948" s="1">
        <f>SUMIFS(I:I,C:C,C7948)</f>
        <v>57542997.559999913</v>
      </c>
      <c r="T7948" s="1" t="str">
        <f>INDEX(F:F,MATCH(ecommerce_10000[[#This Row],[TotalAmount]],I:I,0))</f>
        <v>Dubai</v>
      </c>
    </row>
    <row r="7949" spans="1:20" x14ac:dyDescent="0.3">
      <c r="A7949" s="1" t="s">
        <v>7993</v>
      </c>
      <c r="B7949" s="1" t="s">
        <v>49</v>
      </c>
      <c r="C7949" s="1" t="s">
        <v>14</v>
      </c>
      <c r="D7949" s="1" t="s">
        <v>50</v>
      </c>
      <c r="E7949" s="1" t="s">
        <v>16</v>
      </c>
      <c r="F7949" s="1" t="s">
        <v>23</v>
      </c>
      <c r="G7949">
        <v>9962.91</v>
      </c>
      <c r="H7949">
        <v>4</v>
      </c>
      <c r="I7949">
        <v>39851.64</v>
      </c>
      <c r="J7949">
        <v>3.65</v>
      </c>
      <c r="K7949">
        <v>4554</v>
      </c>
      <c r="L7949" s="2">
        <v>45499</v>
      </c>
      <c r="O7949" t="str">
        <f>IF(ecommerce_10000[[#This Row],[Platform]]="Souq","sq",ecommerce_10000[[#This Row],[Platform]])</f>
        <v>sq</v>
      </c>
      <c r="P7949" t="str">
        <f>IF(E7949="Souq","sq",IF(E7949="Jumia","Jum",E7949))</f>
        <v>sq</v>
      </c>
      <c r="Q7949">
        <f>VLOOKUP(ecommerce_10000[[#This Row],[City]],F:I,4,FALSE)</f>
        <v>13290.4</v>
      </c>
      <c r="R7949" s="1">
        <f>SUMIF(C:C,ecommerce_10000[[#This Row],[Category]],I:I)</f>
        <v>92327183.770000085</v>
      </c>
      <c r="S7949" s="1">
        <f>SUMIFS(I:I,C:C,C7949)</f>
        <v>92327183.770000085</v>
      </c>
      <c r="T7949" s="1" t="str">
        <f>INDEX(F:F,MATCH(ecommerce_10000[[#This Row],[TotalAmount]],I:I,0))</f>
        <v>Alexandria</v>
      </c>
    </row>
    <row r="7950" spans="1:20" x14ac:dyDescent="0.3">
      <c r="A7950" s="1" t="s">
        <v>7994</v>
      </c>
      <c r="B7950" s="1" t="s">
        <v>65</v>
      </c>
      <c r="C7950" s="1" t="s">
        <v>20</v>
      </c>
      <c r="D7950" s="1" t="s">
        <v>66</v>
      </c>
      <c r="E7950" s="1" t="s">
        <v>16</v>
      </c>
      <c r="F7950" s="1" t="s">
        <v>33</v>
      </c>
      <c r="G7950">
        <v>17006.13</v>
      </c>
      <c r="H7950">
        <v>3</v>
      </c>
      <c r="I7950">
        <v>51018.39</v>
      </c>
      <c r="J7950">
        <v>3.76</v>
      </c>
      <c r="K7950">
        <v>902</v>
      </c>
      <c r="L7950" s="2">
        <v>45605</v>
      </c>
      <c r="O7950" t="str">
        <f>IF(ecommerce_10000[[#This Row],[Platform]]="Souq","sq",ecommerce_10000[[#This Row],[Platform]])</f>
        <v>sq</v>
      </c>
      <c r="P7950" t="str">
        <f>IF(E7950="Souq","sq",IF(E7950="Jumia","Jum",E7950))</f>
        <v>sq</v>
      </c>
      <c r="Q7950">
        <f>VLOOKUP(ecommerce_10000[[#This Row],[City]],F:I,4,FALSE)</f>
        <v>3665.44</v>
      </c>
      <c r="R7950" s="1">
        <f>SUMIF(C:C,ecommerce_10000[[#This Row],[Category]],I:I)</f>
        <v>91504159.730000004</v>
      </c>
      <c r="S7950" s="1">
        <f>SUMIFS(I:I,C:C,C7950)</f>
        <v>91504159.730000004</v>
      </c>
      <c r="T7950" s="1" t="str">
        <f>INDEX(F:F,MATCH(ecommerce_10000[[#This Row],[TotalAmount]],I:I,0))</f>
        <v>Dubai</v>
      </c>
    </row>
    <row r="7951" spans="1:20" x14ac:dyDescent="0.3">
      <c r="A7951" s="1" t="s">
        <v>7995</v>
      </c>
      <c r="B7951" s="1" t="s">
        <v>13</v>
      </c>
      <c r="C7951" s="1" t="s">
        <v>14</v>
      </c>
      <c r="D7951" s="1" t="s">
        <v>15</v>
      </c>
      <c r="E7951" s="1" t="s">
        <v>16</v>
      </c>
      <c r="F7951" s="1" t="s">
        <v>33</v>
      </c>
      <c r="G7951">
        <v>14601.97</v>
      </c>
      <c r="H7951">
        <v>3</v>
      </c>
      <c r="I7951">
        <v>43805.91</v>
      </c>
      <c r="J7951">
        <v>2.98</v>
      </c>
      <c r="K7951">
        <v>4602</v>
      </c>
      <c r="L7951" s="2">
        <v>45614</v>
      </c>
      <c r="O7951" t="str">
        <f>IF(ecommerce_10000[[#This Row],[Platform]]="Souq","sq",ecommerce_10000[[#This Row],[Platform]])</f>
        <v>sq</v>
      </c>
      <c r="P7951" t="str">
        <f>IF(E7951="Souq","sq",IF(E7951="Jumia","Jum",E7951))</f>
        <v>sq</v>
      </c>
      <c r="Q7951">
        <f>VLOOKUP(ecommerce_10000[[#This Row],[City]],F:I,4,FALSE)</f>
        <v>3665.44</v>
      </c>
      <c r="R7951" s="1">
        <f>SUMIF(C:C,ecommerce_10000[[#This Row],[Category]],I:I)</f>
        <v>92327183.770000085</v>
      </c>
      <c r="S7951" s="1">
        <f>SUMIFS(I:I,C:C,C7951)</f>
        <v>92327183.770000085</v>
      </c>
      <c r="T7951" s="1" t="str">
        <f>INDEX(F:F,MATCH(ecommerce_10000[[#This Row],[TotalAmount]],I:I,0))</f>
        <v>Dubai</v>
      </c>
    </row>
    <row r="7952" spans="1:20" x14ac:dyDescent="0.3">
      <c r="A7952" s="1" t="s">
        <v>7996</v>
      </c>
      <c r="B7952" s="1" t="s">
        <v>49</v>
      </c>
      <c r="C7952" s="1" t="s">
        <v>14</v>
      </c>
      <c r="D7952" s="1" t="s">
        <v>50</v>
      </c>
      <c r="E7952" s="1" t="s">
        <v>47</v>
      </c>
      <c r="F7952" s="1" t="s">
        <v>33</v>
      </c>
      <c r="G7952">
        <v>3813.65</v>
      </c>
      <c r="H7952">
        <v>3</v>
      </c>
      <c r="I7952">
        <v>11440.95</v>
      </c>
      <c r="J7952">
        <v>4.18</v>
      </c>
      <c r="K7952">
        <v>4446</v>
      </c>
      <c r="L7952" s="2">
        <v>45298</v>
      </c>
      <c r="O7952" t="str">
        <f>IF(ecommerce_10000[[#This Row],[Platform]]="Souq","sq",ecommerce_10000[[#This Row],[Platform]])</f>
        <v>Amazon</v>
      </c>
      <c r="P7952" t="str">
        <f>IF(E7952="Souq","sq",IF(E7952="Jumia","Jum",E7952))</f>
        <v>Amazon</v>
      </c>
      <c r="Q7952">
        <f>VLOOKUP(ecommerce_10000[[#This Row],[City]],F:I,4,FALSE)</f>
        <v>3665.44</v>
      </c>
      <c r="R7952" s="1">
        <f>SUMIF(C:C,ecommerce_10000[[#This Row],[Category]],I:I)</f>
        <v>92327183.770000085</v>
      </c>
      <c r="S7952" s="1">
        <f>SUMIFS(I:I,C:C,C7952)</f>
        <v>92327183.770000085</v>
      </c>
      <c r="T7952" s="1" t="str">
        <f>INDEX(F:F,MATCH(ecommerce_10000[[#This Row],[TotalAmount]],I:I,0))</f>
        <v>Dubai</v>
      </c>
    </row>
    <row r="7953" spans="1:20" x14ac:dyDescent="0.3">
      <c r="A7953" s="1" t="s">
        <v>7997</v>
      </c>
      <c r="B7953" s="1" t="s">
        <v>25</v>
      </c>
      <c r="C7953" s="1" t="s">
        <v>26</v>
      </c>
      <c r="D7953" s="1" t="s">
        <v>27</v>
      </c>
      <c r="E7953" s="1" t="s">
        <v>22</v>
      </c>
      <c r="F7953" s="1" t="s">
        <v>33</v>
      </c>
      <c r="G7953">
        <v>8355.5300000000007</v>
      </c>
      <c r="H7953">
        <v>3</v>
      </c>
      <c r="I7953">
        <v>25066.59</v>
      </c>
      <c r="J7953">
        <v>1.03</v>
      </c>
      <c r="K7953">
        <v>1222</v>
      </c>
      <c r="L7953" s="2">
        <v>45474</v>
      </c>
      <c r="O7953" t="str">
        <f>IF(ecommerce_10000[[#This Row],[Platform]]="Souq","sq",ecommerce_10000[[#This Row],[Platform]])</f>
        <v>Jumia</v>
      </c>
      <c r="P7953" t="str">
        <f>IF(E7953="Souq","sq",IF(E7953="Jumia","Jum",E7953))</f>
        <v>Jum</v>
      </c>
      <c r="Q7953">
        <f>VLOOKUP(ecommerce_10000[[#This Row],[City]],F:I,4,FALSE)</f>
        <v>3665.44</v>
      </c>
      <c r="R7953" s="1">
        <f>SUMIF(C:C,ecommerce_10000[[#This Row],[Category]],I:I)</f>
        <v>29200970.130000021</v>
      </c>
      <c r="S7953" s="1">
        <f>SUMIFS(I:I,C:C,C7953)</f>
        <v>29200970.130000021</v>
      </c>
      <c r="T7953" s="1" t="str">
        <f>INDEX(F:F,MATCH(ecommerce_10000[[#This Row],[TotalAmount]],I:I,0))</f>
        <v>Dubai</v>
      </c>
    </row>
    <row r="7954" spans="1:20" x14ac:dyDescent="0.3">
      <c r="A7954" s="1" t="s">
        <v>7998</v>
      </c>
      <c r="B7954" s="1" t="s">
        <v>25</v>
      </c>
      <c r="C7954" s="1" t="s">
        <v>26</v>
      </c>
      <c r="D7954" s="1" t="s">
        <v>27</v>
      </c>
      <c r="E7954" s="1" t="s">
        <v>16</v>
      </c>
      <c r="F7954" s="1" t="s">
        <v>28</v>
      </c>
      <c r="G7954">
        <v>5162.6000000000004</v>
      </c>
      <c r="H7954">
        <v>3</v>
      </c>
      <c r="I7954">
        <v>15487.8</v>
      </c>
      <c r="J7954">
        <v>2.23</v>
      </c>
      <c r="K7954">
        <v>408</v>
      </c>
      <c r="L7954" s="2">
        <v>45448</v>
      </c>
      <c r="O7954" t="str">
        <f>IF(ecommerce_10000[[#This Row],[Platform]]="Souq","sq",ecommerce_10000[[#This Row],[Platform]])</f>
        <v>sq</v>
      </c>
      <c r="P7954" t="str">
        <f>IF(E7954="Souq","sq",IF(E7954="Jumia","Jum",E7954))</f>
        <v>sq</v>
      </c>
      <c r="Q7954">
        <f>VLOOKUP(ecommerce_10000[[#This Row],[City]],F:I,4,FALSE)</f>
        <v>26648.76</v>
      </c>
      <c r="R7954" s="1">
        <f>SUMIF(C:C,ecommerce_10000[[#This Row],[Category]],I:I)</f>
        <v>29200970.130000021</v>
      </c>
      <c r="S7954" s="1">
        <f>SUMIFS(I:I,C:C,C7954)</f>
        <v>29200970.130000021</v>
      </c>
      <c r="T7954" s="1" t="str">
        <f>INDEX(F:F,MATCH(ecommerce_10000[[#This Row],[TotalAmount]],I:I,0))</f>
        <v>Casablanca</v>
      </c>
    </row>
    <row r="7955" spans="1:20" x14ac:dyDescent="0.3">
      <c r="A7955" s="1" t="s">
        <v>7999</v>
      </c>
      <c r="B7955" s="1" t="s">
        <v>30</v>
      </c>
      <c r="C7955" s="1" t="s">
        <v>31</v>
      </c>
      <c r="D7955" s="1" t="s">
        <v>32</v>
      </c>
      <c r="E7955" s="1" t="s">
        <v>47</v>
      </c>
      <c r="F7955" s="1" t="s">
        <v>62</v>
      </c>
      <c r="G7955">
        <v>5483.44</v>
      </c>
      <c r="H7955">
        <v>3</v>
      </c>
      <c r="I7955">
        <v>16450.32</v>
      </c>
      <c r="J7955">
        <v>1.3</v>
      </c>
      <c r="K7955">
        <v>2949</v>
      </c>
      <c r="L7955" s="2">
        <v>45376</v>
      </c>
      <c r="O7955" t="str">
        <f>IF(ecommerce_10000[[#This Row],[Platform]]="Souq","sq",ecommerce_10000[[#This Row],[Platform]])</f>
        <v>Amazon</v>
      </c>
      <c r="P7955" t="str">
        <f>IF(E7955="Souq","sq",IF(E7955="Jumia","Jum",E7955))</f>
        <v>Amazon</v>
      </c>
      <c r="Q7955">
        <f>VLOOKUP(ecommerce_10000[[#This Row],[City]],F:I,4,FALSE)</f>
        <v>27872.98</v>
      </c>
      <c r="R7955" s="1">
        <f>SUMIF(C:C,ecommerce_10000[[#This Row],[Category]],I:I)</f>
        <v>57542997.559999913</v>
      </c>
      <c r="S7955" s="1">
        <f>SUMIFS(I:I,C:C,C7955)</f>
        <v>57542997.559999913</v>
      </c>
      <c r="T7955" s="1" t="str">
        <f>INDEX(F:F,MATCH(ecommerce_10000[[#This Row],[TotalAmount]],I:I,0))</f>
        <v>Giza</v>
      </c>
    </row>
    <row r="7956" spans="1:20" x14ac:dyDescent="0.3">
      <c r="A7956" s="1" t="s">
        <v>8000</v>
      </c>
      <c r="B7956" s="1" t="s">
        <v>49</v>
      </c>
      <c r="C7956" s="1" t="s">
        <v>14</v>
      </c>
      <c r="D7956" s="1" t="s">
        <v>50</v>
      </c>
      <c r="E7956" s="1" t="s">
        <v>22</v>
      </c>
      <c r="F7956" s="1" t="s">
        <v>28</v>
      </c>
      <c r="G7956">
        <v>14386.11</v>
      </c>
      <c r="H7956">
        <v>5</v>
      </c>
      <c r="I7956">
        <v>71930.55</v>
      </c>
      <c r="J7956">
        <v>2.66</v>
      </c>
      <c r="K7956">
        <v>1508</v>
      </c>
      <c r="L7956" s="2">
        <v>45397</v>
      </c>
      <c r="O7956" t="str">
        <f>IF(ecommerce_10000[[#This Row],[Platform]]="Souq","sq",ecommerce_10000[[#This Row],[Platform]])</f>
        <v>Jumia</v>
      </c>
      <c r="P7956" t="str">
        <f>IF(E7956="Souq","sq",IF(E7956="Jumia","Jum",E7956))</f>
        <v>Jum</v>
      </c>
      <c r="Q7956">
        <f>VLOOKUP(ecommerce_10000[[#This Row],[City]],F:I,4,FALSE)</f>
        <v>26648.76</v>
      </c>
      <c r="R7956" s="1">
        <f>SUMIF(C:C,ecommerce_10000[[#This Row],[Category]],I:I)</f>
        <v>92327183.770000085</v>
      </c>
      <c r="S7956" s="1">
        <f>SUMIFS(I:I,C:C,C7956)</f>
        <v>92327183.770000085</v>
      </c>
      <c r="T7956" s="1" t="str">
        <f>INDEX(F:F,MATCH(ecommerce_10000[[#This Row],[TotalAmount]],I:I,0))</f>
        <v>Casablanca</v>
      </c>
    </row>
    <row r="7957" spans="1:20" x14ac:dyDescent="0.3">
      <c r="A7957" s="1" t="s">
        <v>8001</v>
      </c>
      <c r="B7957" s="1" t="s">
        <v>43</v>
      </c>
      <c r="C7957" s="1" t="s">
        <v>44</v>
      </c>
      <c r="D7957" s="1" t="s">
        <v>45</v>
      </c>
      <c r="E7957" s="1" t="s">
        <v>22</v>
      </c>
      <c r="F7957" s="1" t="s">
        <v>28</v>
      </c>
      <c r="G7957">
        <v>10772.54</v>
      </c>
      <c r="H7957">
        <v>1</v>
      </c>
      <c r="I7957">
        <v>10772.54</v>
      </c>
      <c r="J7957">
        <v>2.2000000000000002</v>
      </c>
      <c r="K7957">
        <v>4292</v>
      </c>
      <c r="L7957" s="2">
        <v>45513</v>
      </c>
      <c r="O7957" t="str">
        <f>IF(ecommerce_10000[[#This Row],[Platform]]="Souq","sq",ecommerce_10000[[#This Row],[Platform]])</f>
        <v>Jumia</v>
      </c>
      <c r="P7957" t="str">
        <f>IF(E7957="Souq","sq",IF(E7957="Jumia","Jum",E7957))</f>
        <v>Jum</v>
      </c>
      <c r="Q7957">
        <f>VLOOKUP(ecommerce_10000[[#This Row],[City]],F:I,4,FALSE)</f>
        <v>26648.76</v>
      </c>
      <c r="R7957" s="1">
        <f>SUMIF(C:C,ecommerce_10000[[#This Row],[Category]],I:I)</f>
        <v>31420413.200000018</v>
      </c>
      <c r="S7957" s="1">
        <f>SUMIFS(I:I,C:C,C7957)</f>
        <v>31420413.200000018</v>
      </c>
      <c r="T7957" s="1" t="str">
        <f>INDEX(F:F,MATCH(ecommerce_10000[[#This Row],[TotalAmount]],I:I,0))</f>
        <v>Casablanca</v>
      </c>
    </row>
    <row r="7958" spans="1:20" x14ac:dyDescent="0.3">
      <c r="A7958" s="1" t="s">
        <v>8002</v>
      </c>
      <c r="B7958" s="1" t="s">
        <v>65</v>
      </c>
      <c r="C7958" s="1" t="s">
        <v>20</v>
      </c>
      <c r="D7958" s="1" t="s">
        <v>66</v>
      </c>
      <c r="E7958" s="1" t="s">
        <v>16</v>
      </c>
      <c r="F7958" s="1" t="s">
        <v>17</v>
      </c>
      <c r="G7958">
        <v>14043.77</v>
      </c>
      <c r="H7958">
        <v>4</v>
      </c>
      <c r="I7958">
        <v>56175.08</v>
      </c>
      <c r="J7958">
        <v>3.19</v>
      </c>
      <c r="K7958">
        <v>3082</v>
      </c>
      <c r="L7958" s="2">
        <v>45420</v>
      </c>
      <c r="O7958" t="str">
        <f>IF(ecommerce_10000[[#This Row],[Platform]]="Souq","sq",ecommerce_10000[[#This Row],[Platform]])</f>
        <v>sq</v>
      </c>
      <c r="P7958" t="str">
        <f>IF(E7958="Souq","sq",IF(E7958="Jumia","Jum",E7958))</f>
        <v>sq</v>
      </c>
      <c r="Q7958">
        <f>VLOOKUP(ecommerce_10000[[#This Row],[City]],F:I,4,FALSE)</f>
        <v>16284.02</v>
      </c>
      <c r="R7958" s="1">
        <f>SUMIF(C:C,ecommerce_10000[[#This Row],[Category]],I:I)</f>
        <v>91504159.730000004</v>
      </c>
      <c r="S7958" s="1">
        <f>SUMIFS(I:I,C:C,C7958)</f>
        <v>91504159.730000004</v>
      </c>
      <c r="T7958" s="1" t="str">
        <f>INDEX(F:F,MATCH(ecommerce_10000[[#This Row],[TotalAmount]],I:I,0))</f>
        <v>Cairo</v>
      </c>
    </row>
    <row r="7959" spans="1:20" x14ac:dyDescent="0.3">
      <c r="A7959" s="1" t="s">
        <v>8003</v>
      </c>
      <c r="B7959" s="1" t="s">
        <v>38</v>
      </c>
      <c r="C7959" s="1" t="s">
        <v>20</v>
      </c>
      <c r="D7959" s="1" t="s">
        <v>39</v>
      </c>
      <c r="E7959" s="1" t="s">
        <v>16</v>
      </c>
      <c r="F7959" s="1" t="s">
        <v>40</v>
      </c>
      <c r="G7959">
        <v>19190.150000000001</v>
      </c>
      <c r="H7959">
        <v>3</v>
      </c>
      <c r="I7959">
        <v>57570.45</v>
      </c>
      <c r="J7959">
        <v>2.16</v>
      </c>
      <c r="K7959">
        <v>1452</v>
      </c>
      <c r="L7959" s="2">
        <v>45378</v>
      </c>
      <c r="O7959" t="str">
        <f>IF(ecommerce_10000[[#This Row],[Platform]]="Souq","sq",ecommerce_10000[[#This Row],[Platform]])</f>
        <v>sq</v>
      </c>
      <c r="P7959" t="str">
        <f>IF(E7959="Souq","sq",IF(E7959="Jumia","Jum",E7959))</f>
        <v>sq</v>
      </c>
      <c r="Q7959">
        <f>VLOOKUP(ecommerce_10000[[#This Row],[City]],F:I,4,FALSE)</f>
        <v>99349.3</v>
      </c>
      <c r="R7959" s="1">
        <f>SUMIF(C:C,ecommerce_10000[[#This Row],[Category]],I:I)</f>
        <v>91504159.730000004</v>
      </c>
      <c r="S7959" s="1">
        <f>SUMIFS(I:I,C:C,C7959)</f>
        <v>91504159.730000004</v>
      </c>
      <c r="T7959" s="1" t="str">
        <f>INDEX(F:F,MATCH(ecommerce_10000[[#This Row],[TotalAmount]],I:I,0))</f>
        <v>Riyadh</v>
      </c>
    </row>
    <row r="7960" spans="1:20" x14ac:dyDescent="0.3">
      <c r="A7960" s="1" t="s">
        <v>8004</v>
      </c>
      <c r="B7960" s="1" t="s">
        <v>13</v>
      </c>
      <c r="C7960" s="1" t="s">
        <v>14</v>
      </c>
      <c r="D7960" s="1" t="s">
        <v>15</v>
      </c>
      <c r="E7960" s="1" t="s">
        <v>47</v>
      </c>
      <c r="F7960" s="1" t="s">
        <v>40</v>
      </c>
      <c r="G7960">
        <v>4556.76</v>
      </c>
      <c r="H7960">
        <v>1</v>
      </c>
      <c r="I7960">
        <v>4556.76</v>
      </c>
      <c r="J7960">
        <v>4.43</v>
      </c>
      <c r="K7960">
        <v>4340</v>
      </c>
      <c r="L7960" s="2">
        <v>45424</v>
      </c>
      <c r="O7960" t="str">
        <f>IF(ecommerce_10000[[#This Row],[Platform]]="Souq","sq",ecommerce_10000[[#This Row],[Platform]])</f>
        <v>Amazon</v>
      </c>
      <c r="P7960" t="str">
        <f>IF(E7960="Souq","sq",IF(E7960="Jumia","Jum",E7960))</f>
        <v>Amazon</v>
      </c>
      <c r="Q7960">
        <f>VLOOKUP(ecommerce_10000[[#This Row],[City]],F:I,4,FALSE)</f>
        <v>99349.3</v>
      </c>
      <c r="R7960" s="1">
        <f>SUMIF(C:C,ecommerce_10000[[#This Row],[Category]],I:I)</f>
        <v>92327183.770000085</v>
      </c>
      <c r="S7960" s="1">
        <f>SUMIFS(I:I,C:C,C7960)</f>
        <v>92327183.770000085</v>
      </c>
      <c r="T7960" s="1" t="str">
        <f>INDEX(F:F,MATCH(ecommerce_10000[[#This Row],[TotalAmount]],I:I,0))</f>
        <v>Riyadh</v>
      </c>
    </row>
    <row r="7961" spans="1:20" x14ac:dyDescent="0.3">
      <c r="A7961" s="1" t="s">
        <v>8005</v>
      </c>
      <c r="B7961" s="1" t="s">
        <v>38</v>
      </c>
      <c r="C7961" s="1" t="s">
        <v>20</v>
      </c>
      <c r="D7961" s="1" t="s">
        <v>39</v>
      </c>
      <c r="E7961" s="1" t="s">
        <v>22</v>
      </c>
      <c r="F7961" s="1" t="s">
        <v>17</v>
      </c>
      <c r="G7961">
        <v>5504.52</v>
      </c>
      <c r="H7961">
        <v>2</v>
      </c>
      <c r="I7961">
        <v>11009.04</v>
      </c>
      <c r="J7961">
        <v>2.35</v>
      </c>
      <c r="K7961">
        <v>3519</v>
      </c>
      <c r="L7961" s="2">
        <v>45527</v>
      </c>
      <c r="O7961" t="str">
        <f>IF(ecommerce_10000[[#This Row],[Platform]]="Souq","sq",ecommerce_10000[[#This Row],[Platform]])</f>
        <v>Jumia</v>
      </c>
      <c r="P7961" t="str">
        <f>IF(E7961="Souq","sq",IF(E7961="Jumia","Jum",E7961))</f>
        <v>Jum</v>
      </c>
      <c r="Q7961">
        <f>VLOOKUP(ecommerce_10000[[#This Row],[City]],F:I,4,FALSE)</f>
        <v>16284.02</v>
      </c>
      <c r="R7961" s="1">
        <f>SUMIF(C:C,ecommerce_10000[[#This Row],[Category]],I:I)</f>
        <v>91504159.730000004</v>
      </c>
      <c r="S7961" s="1">
        <f>SUMIFS(I:I,C:C,C7961)</f>
        <v>91504159.730000004</v>
      </c>
      <c r="T7961" s="1" t="str">
        <f>INDEX(F:F,MATCH(ecommerce_10000[[#This Row],[TotalAmount]],I:I,0))</f>
        <v>Cairo</v>
      </c>
    </row>
    <row r="7962" spans="1:20" x14ac:dyDescent="0.3">
      <c r="A7962" s="1" t="s">
        <v>8006</v>
      </c>
      <c r="B7962" s="1" t="s">
        <v>30</v>
      </c>
      <c r="C7962" s="1" t="s">
        <v>31</v>
      </c>
      <c r="D7962" s="1" t="s">
        <v>32</v>
      </c>
      <c r="E7962" s="1" t="s">
        <v>16</v>
      </c>
      <c r="F7962" s="1" t="s">
        <v>62</v>
      </c>
      <c r="G7962">
        <v>12403.87</v>
      </c>
      <c r="H7962">
        <v>3</v>
      </c>
      <c r="I7962">
        <v>37211.61</v>
      </c>
      <c r="J7962">
        <v>3.48</v>
      </c>
      <c r="K7962">
        <v>951</v>
      </c>
      <c r="L7962" s="2">
        <v>45367</v>
      </c>
      <c r="O7962" t="str">
        <f>IF(ecommerce_10000[[#This Row],[Platform]]="Souq","sq",ecommerce_10000[[#This Row],[Platform]])</f>
        <v>sq</v>
      </c>
      <c r="P7962" t="str">
        <f>IF(E7962="Souq","sq",IF(E7962="Jumia","Jum",E7962))</f>
        <v>sq</v>
      </c>
      <c r="Q7962">
        <f>VLOOKUP(ecommerce_10000[[#This Row],[City]],F:I,4,FALSE)</f>
        <v>27872.98</v>
      </c>
      <c r="R7962" s="1">
        <f>SUMIF(C:C,ecommerce_10000[[#This Row],[Category]],I:I)</f>
        <v>57542997.559999913</v>
      </c>
      <c r="S7962" s="1">
        <f>SUMIFS(I:I,C:C,C7962)</f>
        <v>57542997.559999913</v>
      </c>
      <c r="T7962" s="1" t="str">
        <f>INDEX(F:F,MATCH(ecommerce_10000[[#This Row],[TotalAmount]],I:I,0))</f>
        <v>Giza</v>
      </c>
    </row>
    <row r="7963" spans="1:20" x14ac:dyDescent="0.3">
      <c r="A7963" s="1" t="s">
        <v>8007</v>
      </c>
      <c r="B7963" s="1" t="s">
        <v>35</v>
      </c>
      <c r="C7963" s="1" t="s">
        <v>14</v>
      </c>
      <c r="D7963" s="1" t="s">
        <v>36</v>
      </c>
      <c r="E7963" s="1" t="s">
        <v>47</v>
      </c>
      <c r="F7963" s="1" t="s">
        <v>17</v>
      </c>
      <c r="G7963">
        <v>15278.61</v>
      </c>
      <c r="H7963">
        <v>4</v>
      </c>
      <c r="I7963">
        <v>61114.44</v>
      </c>
      <c r="J7963">
        <v>2.0499999999999998</v>
      </c>
      <c r="K7963">
        <v>2127</v>
      </c>
      <c r="L7963" s="2">
        <v>45616</v>
      </c>
      <c r="O7963" t="str">
        <f>IF(ecommerce_10000[[#This Row],[Platform]]="Souq","sq",ecommerce_10000[[#This Row],[Platform]])</f>
        <v>Amazon</v>
      </c>
      <c r="P7963" t="str">
        <f>IF(E7963="Souq","sq",IF(E7963="Jumia","Jum",E7963))</f>
        <v>Amazon</v>
      </c>
      <c r="Q7963">
        <f>VLOOKUP(ecommerce_10000[[#This Row],[City]],F:I,4,FALSE)</f>
        <v>16284.02</v>
      </c>
      <c r="R7963" s="1">
        <f>SUMIF(C:C,ecommerce_10000[[#This Row],[Category]],I:I)</f>
        <v>92327183.770000085</v>
      </c>
      <c r="S7963" s="1">
        <f>SUMIFS(I:I,C:C,C7963)</f>
        <v>92327183.770000085</v>
      </c>
      <c r="T7963" s="1" t="str">
        <f>INDEX(F:F,MATCH(ecommerce_10000[[#This Row],[TotalAmount]],I:I,0))</f>
        <v>Cairo</v>
      </c>
    </row>
    <row r="7964" spans="1:20" x14ac:dyDescent="0.3">
      <c r="A7964" s="1" t="s">
        <v>8008</v>
      </c>
      <c r="B7964" s="1" t="s">
        <v>25</v>
      </c>
      <c r="C7964" s="1" t="s">
        <v>26</v>
      </c>
      <c r="D7964" s="1" t="s">
        <v>27</v>
      </c>
      <c r="E7964" s="1" t="s">
        <v>22</v>
      </c>
      <c r="F7964" s="1" t="s">
        <v>23</v>
      </c>
      <c r="G7964">
        <v>123.14</v>
      </c>
      <c r="H7964">
        <v>4</v>
      </c>
      <c r="I7964">
        <v>492.56</v>
      </c>
      <c r="J7964">
        <v>3.12</v>
      </c>
      <c r="K7964">
        <v>794</v>
      </c>
      <c r="L7964" s="2">
        <v>45493</v>
      </c>
      <c r="O7964" t="str">
        <f>IF(ecommerce_10000[[#This Row],[Platform]]="Souq","sq",ecommerce_10000[[#This Row],[Platform]])</f>
        <v>Jumia</v>
      </c>
      <c r="P7964" t="str">
        <f>IF(E7964="Souq","sq",IF(E7964="Jumia","Jum",E7964))</f>
        <v>Jum</v>
      </c>
      <c r="Q7964">
        <f>VLOOKUP(ecommerce_10000[[#This Row],[City]],F:I,4,FALSE)</f>
        <v>13290.4</v>
      </c>
      <c r="R7964" s="1">
        <f>SUMIF(C:C,ecommerce_10000[[#This Row],[Category]],I:I)</f>
        <v>29200970.130000021</v>
      </c>
      <c r="S7964" s="1">
        <f>SUMIFS(I:I,C:C,C7964)</f>
        <v>29200970.130000021</v>
      </c>
      <c r="T7964" s="1" t="str">
        <f>INDEX(F:F,MATCH(ecommerce_10000[[#This Row],[TotalAmount]],I:I,0))</f>
        <v>Alexandria</v>
      </c>
    </row>
    <row r="7965" spans="1:20" x14ac:dyDescent="0.3">
      <c r="A7965" s="1" t="s">
        <v>8009</v>
      </c>
      <c r="B7965" s="1" t="s">
        <v>30</v>
      </c>
      <c r="C7965" s="1" t="s">
        <v>31</v>
      </c>
      <c r="D7965" s="1" t="s">
        <v>32</v>
      </c>
      <c r="E7965" s="1" t="s">
        <v>47</v>
      </c>
      <c r="F7965" s="1" t="s">
        <v>17</v>
      </c>
      <c r="G7965">
        <v>11216.25</v>
      </c>
      <c r="H7965">
        <v>2</v>
      </c>
      <c r="I7965">
        <v>22432.5</v>
      </c>
      <c r="J7965">
        <v>2.02</v>
      </c>
      <c r="K7965">
        <v>3680</v>
      </c>
      <c r="L7965" s="2">
        <v>45359</v>
      </c>
      <c r="O7965" t="str">
        <f>IF(ecommerce_10000[[#This Row],[Platform]]="Souq","sq",ecommerce_10000[[#This Row],[Platform]])</f>
        <v>Amazon</v>
      </c>
      <c r="P7965" t="str">
        <f>IF(E7965="Souq","sq",IF(E7965="Jumia","Jum",E7965))</f>
        <v>Amazon</v>
      </c>
      <c r="Q7965">
        <f>VLOOKUP(ecommerce_10000[[#This Row],[City]],F:I,4,FALSE)</f>
        <v>16284.02</v>
      </c>
      <c r="R7965" s="1">
        <f>SUMIF(C:C,ecommerce_10000[[#This Row],[Category]],I:I)</f>
        <v>57542997.559999913</v>
      </c>
      <c r="S7965" s="1">
        <f>SUMIFS(I:I,C:C,C7965)</f>
        <v>57542997.559999913</v>
      </c>
      <c r="T7965" s="1" t="str">
        <f>INDEX(F:F,MATCH(ecommerce_10000[[#This Row],[TotalAmount]],I:I,0))</f>
        <v>Cairo</v>
      </c>
    </row>
    <row r="7966" spans="1:20" x14ac:dyDescent="0.3">
      <c r="A7966" s="1" t="s">
        <v>8010</v>
      </c>
      <c r="B7966" s="1" t="s">
        <v>49</v>
      </c>
      <c r="C7966" s="1" t="s">
        <v>14</v>
      </c>
      <c r="D7966" s="1" t="s">
        <v>50</v>
      </c>
      <c r="E7966" s="1" t="s">
        <v>47</v>
      </c>
      <c r="F7966" s="1" t="s">
        <v>62</v>
      </c>
      <c r="G7966">
        <v>16723.41</v>
      </c>
      <c r="H7966">
        <v>5</v>
      </c>
      <c r="I7966">
        <v>83617.05</v>
      </c>
      <c r="J7966">
        <v>4.25</v>
      </c>
      <c r="K7966">
        <v>764</v>
      </c>
      <c r="L7966" s="2">
        <v>45311</v>
      </c>
      <c r="O7966" t="str">
        <f>IF(ecommerce_10000[[#This Row],[Platform]]="Souq","sq",ecommerce_10000[[#This Row],[Platform]])</f>
        <v>Amazon</v>
      </c>
      <c r="P7966" t="str">
        <f>IF(E7966="Souq","sq",IF(E7966="Jumia","Jum",E7966))</f>
        <v>Amazon</v>
      </c>
      <c r="Q7966">
        <f>VLOOKUP(ecommerce_10000[[#This Row],[City]],F:I,4,FALSE)</f>
        <v>27872.98</v>
      </c>
      <c r="R7966" s="1">
        <f>SUMIF(C:C,ecommerce_10000[[#This Row],[Category]],I:I)</f>
        <v>92327183.770000085</v>
      </c>
      <c r="S7966" s="1">
        <f>SUMIFS(I:I,C:C,C7966)</f>
        <v>92327183.770000085</v>
      </c>
      <c r="T7966" s="1" t="str">
        <f>INDEX(F:F,MATCH(ecommerce_10000[[#This Row],[TotalAmount]],I:I,0))</f>
        <v>Giza</v>
      </c>
    </row>
    <row r="7967" spans="1:20" x14ac:dyDescent="0.3">
      <c r="A7967" s="1" t="s">
        <v>8011</v>
      </c>
      <c r="B7967" s="1" t="s">
        <v>19</v>
      </c>
      <c r="C7967" s="1" t="s">
        <v>20</v>
      </c>
      <c r="D7967" s="1" t="s">
        <v>21</v>
      </c>
      <c r="E7967" s="1" t="s">
        <v>22</v>
      </c>
      <c r="F7967" s="1" t="s">
        <v>33</v>
      </c>
      <c r="G7967">
        <v>10076.469999999999</v>
      </c>
      <c r="H7967">
        <v>1</v>
      </c>
      <c r="I7967">
        <v>10076.469999999999</v>
      </c>
      <c r="J7967">
        <v>4.51</v>
      </c>
      <c r="K7967">
        <v>558</v>
      </c>
      <c r="L7967" s="2">
        <v>45599</v>
      </c>
      <c r="O7967" t="str">
        <f>IF(ecommerce_10000[[#This Row],[Platform]]="Souq","sq",ecommerce_10000[[#This Row],[Platform]])</f>
        <v>Jumia</v>
      </c>
      <c r="P7967" t="str">
        <f>IF(E7967="Souq","sq",IF(E7967="Jumia","Jum",E7967))</f>
        <v>Jum</v>
      </c>
      <c r="Q7967">
        <f>VLOOKUP(ecommerce_10000[[#This Row],[City]],F:I,4,FALSE)</f>
        <v>3665.44</v>
      </c>
      <c r="R7967" s="1">
        <f>SUMIF(C:C,ecommerce_10000[[#This Row],[Category]],I:I)</f>
        <v>91504159.730000004</v>
      </c>
      <c r="S7967" s="1">
        <f>SUMIFS(I:I,C:C,C7967)</f>
        <v>91504159.730000004</v>
      </c>
      <c r="T7967" s="1" t="str">
        <f>INDEX(F:F,MATCH(ecommerce_10000[[#This Row],[TotalAmount]],I:I,0))</f>
        <v>Dubai</v>
      </c>
    </row>
    <row r="7968" spans="1:20" x14ac:dyDescent="0.3">
      <c r="A7968" s="1" t="s">
        <v>8012</v>
      </c>
      <c r="B7968" s="1" t="s">
        <v>19</v>
      </c>
      <c r="C7968" s="1" t="s">
        <v>20</v>
      </c>
      <c r="D7968" s="1" t="s">
        <v>21</v>
      </c>
      <c r="E7968" s="1" t="s">
        <v>47</v>
      </c>
      <c r="F7968" s="1" t="s">
        <v>23</v>
      </c>
      <c r="G7968">
        <v>1725.69</v>
      </c>
      <c r="H7968">
        <v>2</v>
      </c>
      <c r="I7968">
        <v>3451.38</v>
      </c>
      <c r="J7968">
        <v>3.19</v>
      </c>
      <c r="K7968">
        <v>1338</v>
      </c>
      <c r="L7968" s="2">
        <v>45430</v>
      </c>
      <c r="O7968" t="str">
        <f>IF(ecommerce_10000[[#This Row],[Platform]]="Souq","sq",ecommerce_10000[[#This Row],[Platform]])</f>
        <v>Amazon</v>
      </c>
      <c r="P7968" t="str">
        <f>IF(E7968="Souq","sq",IF(E7968="Jumia","Jum",E7968))</f>
        <v>Amazon</v>
      </c>
      <c r="Q7968">
        <f>VLOOKUP(ecommerce_10000[[#This Row],[City]],F:I,4,FALSE)</f>
        <v>13290.4</v>
      </c>
      <c r="R7968" s="1">
        <f>SUMIF(C:C,ecommerce_10000[[#This Row],[Category]],I:I)</f>
        <v>91504159.730000004</v>
      </c>
      <c r="S7968" s="1">
        <f>SUMIFS(I:I,C:C,C7968)</f>
        <v>91504159.730000004</v>
      </c>
      <c r="T7968" s="1" t="str">
        <f>INDEX(F:F,MATCH(ecommerce_10000[[#This Row],[TotalAmount]],I:I,0))</f>
        <v>Alexandria</v>
      </c>
    </row>
    <row r="7969" spans="1:20" x14ac:dyDescent="0.3">
      <c r="A7969" s="1" t="s">
        <v>8013</v>
      </c>
      <c r="B7969" s="1" t="s">
        <v>35</v>
      </c>
      <c r="C7969" s="1" t="s">
        <v>14</v>
      </c>
      <c r="D7969" s="1" t="s">
        <v>36</v>
      </c>
      <c r="E7969" s="1" t="s">
        <v>47</v>
      </c>
      <c r="F7969" s="1" t="s">
        <v>17</v>
      </c>
      <c r="G7969">
        <v>3040.77</v>
      </c>
      <c r="H7969">
        <v>5</v>
      </c>
      <c r="I7969">
        <v>15203.85</v>
      </c>
      <c r="J7969">
        <v>4.4000000000000004</v>
      </c>
      <c r="K7969">
        <v>1636</v>
      </c>
      <c r="L7969" s="2">
        <v>45398</v>
      </c>
      <c r="O7969" t="str">
        <f>IF(ecommerce_10000[[#This Row],[Platform]]="Souq","sq",ecommerce_10000[[#This Row],[Platform]])</f>
        <v>Amazon</v>
      </c>
      <c r="P7969" t="str">
        <f>IF(E7969="Souq","sq",IF(E7969="Jumia","Jum",E7969))</f>
        <v>Amazon</v>
      </c>
      <c r="Q7969">
        <f>VLOOKUP(ecommerce_10000[[#This Row],[City]],F:I,4,FALSE)</f>
        <v>16284.02</v>
      </c>
      <c r="R7969" s="1">
        <f>SUMIF(C:C,ecommerce_10000[[#This Row],[Category]],I:I)</f>
        <v>92327183.770000085</v>
      </c>
      <c r="S7969" s="1">
        <f>SUMIFS(I:I,C:C,C7969)</f>
        <v>92327183.770000085</v>
      </c>
      <c r="T7969" s="1" t="str">
        <f>INDEX(F:F,MATCH(ecommerce_10000[[#This Row],[TotalAmount]],I:I,0))</f>
        <v>Cairo</v>
      </c>
    </row>
    <row r="7970" spans="1:20" x14ac:dyDescent="0.3">
      <c r="A7970" s="1" t="s">
        <v>8014</v>
      </c>
      <c r="B7970" s="1" t="s">
        <v>25</v>
      </c>
      <c r="C7970" s="1" t="s">
        <v>26</v>
      </c>
      <c r="D7970" s="1" t="s">
        <v>27</v>
      </c>
      <c r="E7970" s="1" t="s">
        <v>22</v>
      </c>
      <c r="F7970" s="1" t="s">
        <v>40</v>
      </c>
      <c r="G7970">
        <v>4895.07</v>
      </c>
      <c r="H7970">
        <v>1</v>
      </c>
      <c r="I7970">
        <v>4895.07</v>
      </c>
      <c r="J7970">
        <v>1.79</v>
      </c>
      <c r="K7970">
        <v>1922</v>
      </c>
      <c r="L7970" s="2">
        <v>45603</v>
      </c>
      <c r="O7970" t="str">
        <f>IF(ecommerce_10000[[#This Row],[Platform]]="Souq","sq",ecommerce_10000[[#This Row],[Platform]])</f>
        <v>Jumia</v>
      </c>
      <c r="P7970" t="str">
        <f>IF(E7970="Souq","sq",IF(E7970="Jumia","Jum",E7970))</f>
        <v>Jum</v>
      </c>
      <c r="Q7970">
        <f>VLOOKUP(ecommerce_10000[[#This Row],[City]],F:I,4,FALSE)</f>
        <v>99349.3</v>
      </c>
      <c r="R7970" s="1">
        <f>SUMIF(C:C,ecommerce_10000[[#This Row],[Category]],I:I)</f>
        <v>29200970.130000021</v>
      </c>
      <c r="S7970" s="1">
        <f>SUMIFS(I:I,C:C,C7970)</f>
        <v>29200970.130000021</v>
      </c>
      <c r="T7970" s="1" t="str">
        <f>INDEX(F:F,MATCH(ecommerce_10000[[#This Row],[TotalAmount]],I:I,0))</f>
        <v>Riyadh</v>
      </c>
    </row>
    <row r="7971" spans="1:20" x14ac:dyDescent="0.3">
      <c r="A7971" s="1" t="s">
        <v>8015</v>
      </c>
      <c r="B7971" s="1" t="s">
        <v>49</v>
      </c>
      <c r="C7971" s="1" t="s">
        <v>14</v>
      </c>
      <c r="D7971" s="1" t="s">
        <v>50</v>
      </c>
      <c r="E7971" s="1" t="s">
        <v>22</v>
      </c>
      <c r="F7971" s="1" t="s">
        <v>28</v>
      </c>
      <c r="G7971">
        <v>13309.84</v>
      </c>
      <c r="H7971">
        <v>3</v>
      </c>
      <c r="I7971">
        <v>39929.519999999997</v>
      </c>
      <c r="J7971">
        <v>4.0199999999999996</v>
      </c>
      <c r="K7971">
        <v>1433</v>
      </c>
      <c r="L7971" s="2">
        <v>45478</v>
      </c>
      <c r="O7971" t="str">
        <f>IF(ecommerce_10000[[#This Row],[Platform]]="Souq","sq",ecommerce_10000[[#This Row],[Platform]])</f>
        <v>Jumia</v>
      </c>
      <c r="P7971" t="str">
        <f>IF(E7971="Souq","sq",IF(E7971="Jumia","Jum",E7971))</f>
        <v>Jum</v>
      </c>
      <c r="Q7971">
        <f>VLOOKUP(ecommerce_10000[[#This Row],[City]],F:I,4,FALSE)</f>
        <v>26648.76</v>
      </c>
      <c r="R7971" s="1">
        <f>SUMIF(C:C,ecommerce_10000[[#This Row],[Category]],I:I)</f>
        <v>92327183.770000085</v>
      </c>
      <c r="S7971" s="1">
        <f>SUMIFS(I:I,C:C,C7971)</f>
        <v>92327183.770000085</v>
      </c>
      <c r="T7971" s="1" t="str">
        <f>INDEX(F:F,MATCH(ecommerce_10000[[#This Row],[TotalAmount]],I:I,0))</f>
        <v>Casablanca</v>
      </c>
    </row>
    <row r="7972" spans="1:20" x14ac:dyDescent="0.3">
      <c r="A7972" s="1" t="s">
        <v>8016</v>
      </c>
      <c r="B7972" s="1" t="s">
        <v>13</v>
      </c>
      <c r="C7972" s="1" t="s">
        <v>14</v>
      </c>
      <c r="D7972" s="1" t="s">
        <v>15</v>
      </c>
      <c r="E7972" s="1" t="s">
        <v>22</v>
      </c>
      <c r="F7972" s="1" t="s">
        <v>40</v>
      </c>
      <c r="G7972">
        <v>10595.78</v>
      </c>
      <c r="H7972">
        <v>3</v>
      </c>
      <c r="I7972">
        <v>31787.34</v>
      </c>
      <c r="J7972">
        <v>2.99</v>
      </c>
      <c r="K7972">
        <v>3248</v>
      </c>
      <c r="L7972" s="2">
        <v>45407</v>
      </c>
      <c r="O7972" t="str">
        <f>IF(ecommerce_10000[[#This Row],[Platform]]="Souq","sq",ecommerce_10000[[#This Row],[Platform]])</f>
        <v>Jumia</v>
      </c>
      <c r="P7972" t="str">
        <f>IF(E7972="Souq","sq",IF(E7972="Jumia","Jum",E7972))</f>
        <v>Jum</v>
      </c>
      <c r="Q7972">
        <f>VLOOKUP(ecommerce_10000[[#This Row],[City]],F:I,4,FALSE)</f>
        <v>99349.3</v>
      </c>
      <c r="R7972" s="1">
        <f>SUMIF(C:C,ecommerce_10000[[#This Row],[Category]],I:I)</f>
        <v>92327183.770000085</v>
      </c>
      <c r="S7972" s="1">
        <f>SUMIFS(I:I,C:C,C7972)</f>
        <v>92327183.770000085</v>
      </c>
      <c r="T7972" s="1" t="str">
        <f>INDEX(F:F,MATCH(ecommerce_10000[[#This Row],[TotalAmount]],I:I,0))</f>
        <v>Riyadh</v>
      </c>
    </row>
    <row r="7973" spans="1:20" x14ac:dyDescent="0.3">
      <c r="A7973" s="1" t="s">
        <v>8017</v>
      </c>
      <c r="B7973" s="1" t="s">
        <v>53</v>
      </c>
      <c r="C7973" s="1" t="s">
        <v>31</v>
      </c>
      <c r="D7973" s="1" t="s">
        <v>54</v>
      </c>
      <c r="E7973" s="1" t="s">
        <v>22</v>
      </c>
      <c r="F7973" s="1" t="s">
        <v>40</v>
      </c>
      <c r="G7973">
        <v>4309.3599999999997</v>
      </c>
      <c r="H7973">
        <v>3</v>
      </c>
      <c r="I7973">
        <v>12928.08</v>
      </c>
      <c r="J7973">
        <v>2.48</v>
      </c>
      <c r="K7973">
        <v>3589</v>
      </c>
      <c r="L7973" s="2">
        <v>45454</v>
      </c>
      <c r="O7973" t="str">
        <f>IF(ecommerce_10000[[#This Row],[Platform]]="Souq","sq",ecommerce_10000[[#This Row],[Platform]])</f>
        <v>Jumia</v>
      </c>
      <c r="P7973" t="str">
        <f>IF(E7973="Souq","sq",IF(E7973="Jumia","Jum",E7973))</f>
        <v>Jum</v>
      </c>
      <c r="Q7973">
        <f>VLOOKUP(ecommerce_10000[[#This Row],[City]],F:I,4,FALSE)</f>
        <v>99349.3</v>
      </c>
      <c r="R7973" s="1">
        <f>SUMIF(C:C,ecommerce_10000[[#This Row],[Category]],I:I)</f>
        <v>57542997.559999913</v>
      </c>
      <c r="S7973" s="1">
        <f>SUMIFS(I:I,C:C,C7973)</f>
        <v>57542997.559999913</v>
      </c>
      <c r="T7973" s="1" t="str">
        <f>INDEX(F:F,MATCH(ecommerce_10000[[#This Row],[TotalAmount]],I:I,0))</f>
        <v>Riyadh</v>
      </c>
    </row>
    <row r="7974" spans="1:20" x14ac:dyDescent="0.3">
      <c r="A7974" s="1" t="s">
        <v>8018</v>
      </c>
      <c r="B7974" s="1" t="s">
        <v>13</v>
      </c>
      <c r="C7974" s="1" t="s">
        <v>14</v>
      </c>
      <c r="D7974" s="1" t="s">
        <v>15</v>
      </c>
      <c r="E7974" s="1" t="s">
        <v>22</v>
      </c>
      <c r="F7974" s="1" t="s">
        <v>23</v>
      </c>
      <c r="G7974">
        <v>17665.919999999998</v>
      </c>
      <c r="H7974">
        <v>3</v>
      </c>
      <c r="I7974">
        <v>52997.760000000002</v>
      </c>
      <c r="J7974">
        <v>3.31</v>
      </c>
      <c r="K7974">
        <v>4362</v>
      </c>
      <c r="L7974" s="2">
        <v>45388</v>
      </c>
      <c r="O7974" t="str">
        <f>IF(ecommerce_10000[[#This Row],[Platform]]="Souq","sq",ecommerce_10000[[#This Row],[Platform]])</f>
        <v>Jumia</v>
      </c>
      <c r="P7974" t="str">
        <f>IF(E7974="Souq","sq",IF(E7974="Jumia","Jum",E7974))</f>
        <v>Jum</v>
      </c>
      <c r="Q7974">
        <f>VLOOKUP(ecommerce_10000[[#This Row],[City]],F:I,4,FALSE)</f>
        <v>13290.4</v>
      </c>
      <c r="R7974" s="1">
        <f>SUMIF(C:C,ecommerce_10000[[#This Row],[Category]],I:I)</f>
        <v>92327183.770000085</v>
      </c>
      <c r="S7974" s="1">
        <f>SUMIFS(I:I,C:C,C7974)</f>
        <v>92327183.770000085</v>
      </c>
      <c r="T7974" s="1" t="str">
        <f>INDEX(F:F,MATCH(ecommerce_10000[[#This Row],[TotalAmount]],I:I,0))</f>
        <v>Alexandria</v>
      </c>
    </row>
    <row r="7975" spans="1:20" x14ac:dyDescent="0.3">
      <c r="A7975" s="1" t="s">
        <v>8019</v>
      </c>
      <c r="B7975" s="1" t="s">
        <v>43</v>
      </c>
      <c r="C7975" s="1" t="s">
        <v>44</v>
      </c>
      <c r="D7975" s="1" t="s">
        <v>45</v>
      </c>
      <c r="E7975" s="1" t="s">
        <v>22</v>
      </c>
      <c r="F7975" s="1" t="s">
        <v>28</v>
      </c>
      <c r="G7975">
        <v>4474.66</v>
      </c>
      <c r="H7975">
        <v>2</v>
      </c>
      <c r="I7975">
        <v>8949.32</v>
      </c>
      <c r="J7975">
        <v>4.32</v>
      </c>
      <c r="K7975">
        <v>429</v>
      </c>
      <c r="L7975" s="2">
        <v>45497</v>
      </c>
      <c r="O7975" t="str">
        <f>IF(ecommerce_10000[[#This Row],[Platform]]="Souq","sq",ecommerce_10000[[#This Row],[Platform]])</f>
        <v>Jumia</v>
      </c>
      <c r="P7975" t="str">
        <f>IF(E7975="Souq","sq",IF(E7975="Jumia","Jum",E7975))</f>
        <v>Jum</v>
      </c>
      <c r="Q7975">
        <f>VLOOKUP(ecommerce_10000[[#This Row],[City]],F:I,4,FALSE)</f>
        <v>26648.76</v>
      </c>
      <c r="R7975" s="1">
        <f>SUMIF(C:C,ecommerce_10000[[#This Row],[Category]],I:I)</f>
        <v>31420413.200000018</v>
      </c>
      <c r="S7975" s="1">
        <f>SUMIFS(I:I,C:C,C7975)</f>
        <v>31420413.200000018</v>
      </c>
      <c r="T7975" s="1" t="str">
        <f>INDEX(F:F,MATCH(ecommerce_10000[[#This Row],[TotalAmount]],I:I,0))</f>
        <v>Casablanca</v>
      </c>
    </row>
    <row r="7976" spans="1:20" x14ac:dyDescent="0.3">
      <c r="A7976" s="1" t="s">
        <v>8020</v>
      </c>
      <c r="B7976" s="1" t="s">
        <v>13</v>
      </c>
      <c r="C7976" s="1" t="s">
        <v>14</v>
      </c>
      <c r="D7976" s="1" t="s">
        <v>15</v>
      </c>
      <c r="E7976" s="1" t="s">
        <v>47</v>
      </c>
      <c r="F7976" s="1" t="s">
        <v>62</v>
      </c>
      <c r="G7976">
        <v>1881.21</v>
      </c>
      <c r="H7976">
        <v>2</v>
      </c>
      <c r="I7976">
        <v>3762.42</v>
      </c>
      <c r="J7976">
        <v>1.85</v>
      </c>
      <c r="K7976">
        <v>4148</v>
      </c>
      <c r="L7976" s="2">
        <v>45312</v>
      </c>
      <c r="O7976" t="str">
        <f>IF(ecommerce_10000[[#This Row],[Platform]]="Souq","sq",ecommerce_10000[[#This Row],[Platform]])</f>
        <v>Amazon</v>
      </c>
      <c r="P7976" t="str">
        <f>IF(E7976="Souq","sq",IF(E7976="Jumia","Jum",E7976))</f>
        <v>Amazon</v>
      </c>
      <c r="Q7976">
        <f>VLOOKUP(ecommerce_10000[[#This Row],[City]],F:I,4,FALSE)</f>
        <v>27872.98</v>
      </c>
      <c r="R7976" s="1">
        <f>SUMIF(C:C,ecommerce_10000[[#This Row],[Category]],I:I)</f>
        <v>92327183.770000085</v>
      </c>
      <c r="S7976" s="1">
        <f>SUMIFS(I:I,C:C,C7976)</f>
        <v>92327183.770000085</v>
      </c>
      <c r="T7976" s="1" t="str">
        <f>INDEX(F:F,MATCH(ecommerce_10000[[#This Row],[TotalAmount]],I:I,0))</f>
        <v>Giza</v>
      </c>
    </row>
    <row r="7977" spans="1:20" x14ac:dyDescent="0.3">
      <c r="A7977" s="1" t="s">
        <v>8021</v>
      </c>
      <c r="B7977" s="1" t="s">
        <v>53</v>
      </c>
      <c r="C7977" s="1" t="s">
        <v>31</v>
      </c>
      <c r="D7977" s="1" t="s">
        <v>54</v>
      </c>
      <c r="E7977" s="1" t="s">
        <v>22</v>
      </c>
      <c r="F7977" s="1" t="s">
        <v>23</v>
      </c>
      <c r="G7977">
        <v>12829.69</v>
      </c>
      <c r="H7977">
        <v>4</v>
      </c>
      <c r="I7977">
        <v>51318.76</v>
      </c>
      <c r="J7977">
        <v>3.71</v>
      </c>
      <c r="K7977">
        <v>2181</v>
      </c>
      <c r="L7977" s="2">
        <v>45464</v>
      </c>
      <c r="O7977" t="str">
        <f>IF(ecommerce_10000[[#This Row],[Platform]]="Souq","sq",ecommerce_10000[[#This Row],[Platform]])</f>
        <v>Jumia</v>
      </c>
      <c r="P7977" t="str">
        <f>IF(E7977="Souq","sq",IF(E7977="Jumia","Jum",E7977))</f>
        <v>Jum</v>
      </c>
      <c r="Q7977">
        <f>VLOOKUP(ecommerce_10000[[#This Row],[City]],F:I,4,FALSE)</f>
        <v>13290.4</v>
      </c>
      <c r="R7977" s="1">
        <f>SUMIF(C:C,ecommerce_10000[[#This Row],[Category]],I:I)</f>
        <v>57542997.559999913</v>
      </c>
      <c r="S7977" s="1">
        <f>SUMIFS(I:I,C:C,C7977)</f>
        <v>57542997.559999913</v>
      </c>
      <c r="T7977" s="1" t="str">
        <f>INDEX(F:F,MATCH(ecommerce_10000[[#This Row],[TotalAmount]],I:I,0))</f>
        <v>Alexandria</v>
      </c>
    </row>
    <row r="7978" spans="1:20" x14ac:dyDescent="0.3">
      <c r="A7978" s="1" t="s">
        <v>8022</v>
      </c>
      <c r="B7978" s="1" t="s">
        <v>19</v>
      </c>
      <c r="C7978" s="1" t="s">
        <v>20</v>
      </c>
      <c r="D7978" s="1" t="s">
        <v>21</v>
      </c>
      <c r="E7978" s="1" t="s">
        <v>22</v>
      </c>
      <c r="F7978" s="1" t="s">
        <v>28</v>
      </c>
      <c r="G7978">
        <v>13322.83</v>
      </c>
      <c r="H7978">
        <v>3</v>
      </c>
      <c r="I7978">
        <v>39968.49</v>
      </c>
      <c r="J7978">
        <v>1.1499999999999999</v>
      </c>
      <c r="K7978">
        <v>1674</v>
      </c>
      <c r="L7978" s="2">
        <v>45575</v>
      </c>
      <c r="O7978" t="str">
        <f>IF(ecommerce_10000[[#This Row],[Platform]]="Souq","sq",ecommerce_10000[[#This Row],[Platform]])</f>
        <v>Jumia</v>
      </c>
      <c r="P7978" t="str">
        <f>IF(E7978="Souq","sq",IF(E7978="Jumia","Jum",E7978))</f>
        <v>Jum</v>
      </c>
      <c r="Q7978">
        <f>VLOOKUP(ecommerce_10000[[#This Row],[City]],F:I,4,FALSE)</f>
        <v>26648.76</v>
      </c>
      <c r="R7978" s="1">
        <f>SUMIF(C:C,ecommerce_10000[[#This Row],[Category]],I:I)</f>
        <v>91504159.730000004</v>
      </c>
      <c r="S7978" s="1">
        <f>SUMIFS(I:I,C:C,C7978)</f>
        <v>91504159.730000004</v>
      </c>
      <c r="T7978" s="1" t="str">
        <f>INDEX(F:F,MATCH(ecommerce_10000[[#This Row],[TotalAmount]],I:I,0))</f>
        <v>Casablanca</v>
      </c>
    </row>
    <row r="7979" spans="1:20" x14ac:dyDescent="0.3">
      <c r="A7979" s="1" t="s">
        <v>8023</v>
      </c>
      <c r="B7979" s="1" t="s">
        <v>35</v>
      </c>
      <c r="C7979" s="1" t="s">
        <v>14</v>
      </c>
      <c r="D7979" s="1" t="s">
        <v>36</v>
      </c>
      <c r="E7979" s="1" t="s">
        <v>22</v>
      </c>
      <c r="F7979" s="1" t="s">
        <v>23</v>
      </c>
      <c r="G7979">
        <v>17276.060000000001</v>
      </c>
      <c r="H7979">
        <v>1</v>
      </c>
      <c r="I7979">
        <v>17276.060000000001</v>
      </c>
      <c r="J7979">
        <v>3.01</v>
      </c>
      <c r="K7979">
        <v>4324</v>
      </c>
      <c r="L7979" s="2">
        <v>45484</v>
      </c>
      <c r="O7979" t="str">
        <f>IF(ecommerce_10000[[#This Row],[Platform]]="Souq","sq",ecommerce_10000[[#This Row],[Platform]])</f>
        <v>Jumia</v>
      </c>
      <c r="P7979" t="str">
        <f>IF(E7979="Souq","sq",IF(E7979="Jumia","Jum",E7979))</f>
        <v>Jum</v>
      </c>
      <c r="Q7979">
        <f>VLOOKUP(ecommerce_10000[[#This Row],[City]],F:I,4,FALSE)</f>
        <v>13290.4</v>
      </c>
      <c r="R7979" s="1">
        <f>SUMIF(C:C,ecommerce_10000[[#This Row],[Category]],I:I)</f>
        <v>92327183.770000085</v>
      </c>
      <c r="S7979" s="1">
        <f>SUMIFS(I:I,C:C,C7979)</f>
        <v>92327183.770000085</v>
      </c>
      <c r="T7979" s="1" t="str">
        <f>INDEX(F:F,MATCH(ecommerce_10000[[#This Row],[TotalAmount]],I:I,0))</f>
        <v>Alexandria</v>
      </c>
    </row>
    <row r="7980" spans="1:20" x14ac:dyDescent="0.3">
      <c r="A7980" s="1" t="s">
        <v>8024</v>
      </c>
      <c r="B7980" s="1" t="s">
        <v>30</v>
      </c>
      <c r="C7980" s="1" t="s">
        <v>31</v>
      </c>
      <c r="D7980" s="1" t="s">
        <v>32</v>
      </c>
      <c r="E7980" s="1" t="s">
        <v>16</v>
      </c>
      <c r="F7980" s="1" t="s">
        <v>17</v>
      </c>
      <c r="G7980">
        <v>17550.11</v>
      </c>
      <c r="H7980">
        <v>2</v>
      </c>
      <c r="I7980">
        <v>35100.22</v>
      </c>
      <c r="J7980">
        <v>1.87</v>
      </c>
      <c r="K7980">
        <v>1419</v>
      </c>
      <c r="L7980" s="2">
        <v>45353</v>
      </c>
      <c r="O7980" t="str">
        <f>IF(ecommerce_10000[[#This Row],[Platform]]="Souq","sq",ecommerce_10000[[#This Row],[Platform]])</f>
        <v>sq</v>
      </c>
      <c r="P7980" t="str">
        <f>IF(E7980="Souq","sq",IF(E7980="Jumia","Jum",E7980))</f>
        <v>sq</v>
      </c>
      <c r="Q7980">
        <f>VLOOKUP(ecommerce_10000[[#This Row],[City]],F:I,4,FALSE)</f>
        <v>16284.02</v>
      </c>
      <c r="R7980" s="1">
        <f>SUMIF(C:C,ecommerce_10000[[#This Row],[Category]],I:I)</f>
        <v>57542997.559999913</v>
      </c>
      <c r="S7980" s="1">
        <f>SUMIFS(I:I,C:C,C7980)</f>
        <v>57542997.559999913</v>
      </c>
      <c r="T7980" s="1" t="str">
        <f>INDEX(F:F,MATCH(ecommerce_10000[[#This Row],[TotalAmount]],I:I,0))</f>
        <v>Cairo</v>
      </c>
    </row>
    <row r="7981" spans="1:20" x14ac:dyDescent="0.3">
      <c r="A7981" s="1" t="s">
        <v>8025</v>
      </c>
      <c r="B7981" s="1" t="s">
        <v>53</v>
      </c>
      <c r="C7981" s="1" t="s">
        <v>31</v>
      </c>
      <c r="D7981" s="1" t="s">
        <v>54</v>
      </c>
      <c r="E7981" s="1" t="s">
        <v>47</v>
      </c>
      <c r="F7981" s="1" t="s">
        <v>28</v>
      </c>
      <c r="G7981">
        <v>1731.03</v>
      </c>
      <c r="H7981">
        <v>2</v>
      </c>
      <c r="I7981">
        <v>3462.06</v>
      </c>
      <c r="J7981">
        <v>2.56</v>
      </c>
      <c r="K7981">
        <v>3226</v>
      </c>
      <c r="L7981" s="2">
        <v>45450</v>
      </c>
      <c r="O7981" t="str">
        <f>IF(ecommerce_10000[[#This Row],[Platform]]="Souq","sq",ecommerce_10000[[#This Row],[Platform]])</f>
        <v>Amazon</v>
      </c>
      <c r="P7981" t="str">
        <f>IF(E7981="Souq","sq",IF(E7981="Jumia","Jum",E7981))</f>
        <v>Amazon</v>
      </c>
      <c r="Q7981">
        <f>VLOOKUP(ecommerce_10000[[#This Row],[City]],F:I,4,FALSE)</f>
        <v>26648.76</v>
      </c>
      <c r="R7981" s="1">
        <f>SUMIF(C:C,ecommerce_10000[[#This Row],[Category]],I:I)</f>
        <v>57542997.559999913</v>
      </c>
      <c r="S7981" s="1">
        <f>SUMIFS(I:I,C:C,C7981)</f>
        <v>57542997.559999913</v>
      </c>
      <c r="T7981" s="1" t="str">
        <f>INDEX(F:F,MATCH(ecommerce_10000[[#This Row],[TotalAmount]],I:I,0))</f>
        <v>Casablanca</v>
      </c>
    </row>
    <row r="7982" spans="1:20" x14ac:dyDescent="0.3">
      <c r="A7982" s="1" t="s">
        <v>8026</v>
      </c>
      <c r="B7982" s="1" t="s">
        <v>65</v>
      </c>
      <c r="C7982" s="1" t="s">
        <v>20</v>
      </c>
      <c r="D7982" s="1" t="s">
        <v>66</v>
      </c>
      <c r="E7982" s="1" t="s">
        <v>22</v>
      </c>
      <c r="F7982" s="1" t="s">
        <v>23</v>
      </c>
      <c r="G7982">
        <v>16236.33</v>
      </c>
      <c r="H7982">
        <v>2</v>
      </c>
      <c r="I7982">
        <v>32472.66</v>
      </c>
      <c r="J7982">
        <v>3.46</v>
      </c>
      <c r="K7982">
        <v>1432</v>
      </c>
      <c r="L7982" s="2">
        <v>45433</v>
      </c>
      <c r="O7982" t="str">
        <f>IF(ecommerce_10000[[#This Row],[Platform]]="Souq","sq",ecommerce_10000[[#This Row],[Platform]])</f>
        <v>Jumia</v>
      </c>
      <c r="P7982" t="str">
        <f>IF(E7982="Souq","sq",IF(E7982="Jumia","Jum",E7982))</f>
        <v>Jum</v>
      </c>
      <c r="Q7982">
        <f>VLOOKUP(ecommerce_10000[[#This Row],[City]],F:I,4,FALSE)</f>
        <v>13290.4</v>
      </c>
      <c r="R7982" s="1">
        <f>SUMIF(C:C,ecommerce_10000[[#This Row],[Category]],I:I)</f>
        <v>91504159.730000004</v>
      </c>
      <c r="S7982" s="1">
        <f>SUMIFS(I:I,C:C,C7982)</f>
        <v>91504159.730000004</v>
      </c>
      <c r="T7982" s="1" t="str">
        <f>INDEX(F:F,MATCH(ecommerce_10000[[#This Row],[TotalAmount]],I:I,0))</f>
        <v>Alexandria</v>
      </c>
    </row>
    <row r="7983" spans="1:20" x14ac:dyDescent="0.3">
      <c r="A7983" s="1" t="s">
        <v>8027</v>
      </c>
      <c r="B7983" s="1" t="s">
        <v>65</v>
      </c>
      <c r="C7983" s="1" t="s">
        <v>20</v>
      </c>
      <c r="D7983" s="1" t="s">
        <v>66</v>
      </c>
      <c r="E7983" s="1" t="s">
        <v>47</v>
      </c>
      <c r="F7983" s="1" t="s">
        <v>23</v>
      </c>
      <c r="G7983">
        <v>14096.4</v>
      </c>
      <c r="H7983">
        <v>5</v>
      </c>
      <c r="I7983">
        <v>70482</v>
      </c>
      <c r="J7983">
        <v>3.79</v>
      </c>
      <c r="K7983">
        <v>3376</v>
      </c>
      <c r="L7983" s="2">
        <v>45373</v>
      </c>
      <c r="O7983" t="str">
        <f>IF(ecommerce_10000[[#This Row],[Platform]]="Souq","sq",ecommerce_10000[[#This Row],[Platform]])</f>
        <v>Amazon</v>
      </c>
      <c r="P7983" t="str">
        <f>IF(E7983="Souq","sq",IF(E7983="Jumia","Jum",E7983))</f>
        <v>Amazon</v>
      </c>
      <c r="Q7983">
        <f>VLOOKUP(ecommerce_10000[[#This Row],[City]],F:I,4,FALSE)</f>
        <v>13290.4</v>
      </c>
      <c r="R7983" s="1">
        <f>SUMIF(C:C,ecommerce_10000[[#This Row],[Category]],I:I)</f>
        <v>91504159.730000004</v>
      </c>
      <c r="S7983" s="1">
        <f>SUMIFS(I:I,C:C,C7983)</f>
        <v>91504159.730000004</v>
      </c>
      <c r="T7983" s="1" t="str">
        <f>INDEX(F:F,MATCH(ecommerce_10000[[#This Row],[TotalAmount]],I:I,0))</f>
        <v>Alexandria</v>
      </c>
    </row>
    <row r="7984" spans="1:20" x14ac:dyDescent="0.3">
      <c r="A7984" s="1" t="s">
        <v>8028</v>
      </c>
      <c r="B7984" s="1" t="s">
        <v>53</v>
      </c>
      <c r="C7984" s="1" t="s">
        <v>31</v>
      </c>
      <c r="D7984" s="1" t="s">
        <v>54</v>
      </c>
      <c r="E7984" s="1" t="s">
        <v>47</v>
      </c>
      <c r="F7984" s="1" t="s">
        <v>17</v>
      </c>
      <c r="G7984">
        <v>19369.63</v>
      </c>
      <c r="H7984">
        <v>5</v>
      </c>
      <c r="I7984">
        <v>96848.15</v>
      </c>
      <c r="J7984">
        <v>1.78</v>
      </c>
      <c r="K7984">
        <v>4128</v>
      </c>
      <c r="L7984" s="2">
        <v>45301</v>
      </c>
      <c r="O7984" t="str">
        <f>IF(ecommerce_10000[[#This Row],[Platform]]="Souq","sq",ecommerce_10000[[#This Row],[Platform]])</f>
        <v>Amazon</v>
      </c>
      <c r="P7984" t="str">
        <f>IF(E7984="Souq","sq",IF(E7984="Jumia","Jum",E7984))</f>
        <v>Amazon</v>
      </c>
      <c r="Q7984">
        <f>VLOOKUP(ecommerce_10000[[#This Row],[City]],F:I,4,FALSE)</f>
        <v>16284.02</v>
      </c>
      <c r="R7984" s="1">
        <f>SUMIF(C:C,ecommerce_10000[[#This Row],[Category]],I:I)</f>
        <v>57542997.559999913</v>
      </c>
      <c r="S7984" s="1">
        <f>SUMIFS(I:I,C:C,C7984)</f>
        <v>57542997.559999913</v>
      </c>
      <c r="T7984" s="1" t="str">
        <f>INDEX(F:F,MATCH(ecommerce_10000[[#This Row],[TotalAmount]],I:I,0))</f>
        <v>Cairo</v>
      </c>
    </row>
    <row r="7985" spans="1:20" x14ac:dyDescent="0.3">
      <c r="A7985" s="1" t="s">
        <v>8029</v>
      </c>
      <c r="B7985" s="1" t="s">
        <v>19</v>
      </c>
      <c r="C7985" s="1" t="s">
        <v>20</v>
      </c>
      <c r="D7985" s="1" t="s">
        <v>21</v>
      </c>
      <c r="E7985" s="1" t="s">
        <v>22</v>
      </c>
      <c r="F7985" s="1" t="s">
        <v>33</v>
      </c>
      <c r="G7985">
        <v>14872.69</v>
      </c>
      <c r="H7985">
        <v>2</v>
      </c>
      <c r="I7985">
        <v>29745.38</v>
      </c>
      <c r="J7985">
        <v>4.5</v>
      </c>
      <c r="K7985">
        <v>1186</v>
      </c>
      <c r="L7985" s="2">
        <v>45304</v>
      </c>
      <c r="O7985" t="str">
        <f>IF(ecommerce_10000[[#This Row],[Platform]]="Souq","sq",ecommerce_10000[[#This Row],[Platform]])</f>
        <v>Jumia</v>
      </c>
      <c r="P7985" t="str">
        <f>IF(E7985="Souq","sq",IF(E7985="Jumia","Jum",E7985))</f>
        <v>Jum</v>
      </c>
      <c r="Q7985">
        <f>VLOOKUP(ecommerce_10000[[#This Row],[City]],F:I,4,FALSE)</f>
        <v>3665.44</v>
      </c>
      <c r="R7985" s="1">
        <f>SUMIF(C:C,ecommerce_10000[[#This Row],[Category]],I:I)</f>
        <v>91504159.730000004</v>
      </c>
      <c r="S7985" s="1">
        <f>SUMIFS(I:I,C:C,C7985)</f>
        <v>91504159.730000004</v>
      </c>
      <c r="T7985" s="1" t="str">
        <f>INDEX(F:F,MATCH(ecommerce_10000[[#This Row],[TotalAmount]],I:I,0))</f>
        <v>Dubai</v>
      </c>
    </row>
    <row r="7986" spans="1:20" x14ac:dyDescent="0.3">
      <c r="A7986" s="1" t="s">
        <v>8030</v>
      </c>
      <c r="B7986" s="1" t="s">
        <v>13</v>
      </c>
      <c r="C7986" s="1" t="s">
        <v>14</v>
      </c>
      <c r="D7986" s="1" t="s">
        <v>15</v>
      </c>
      <c r="E7986" s="1" t="s">
        <v>16</v>
      </c>
      <c r="F7986" s="1" t="s">
        <v>28</v>
      </c>
      <c r="G7986">
        <v>8983.36</v>
      </c>
      <c r="H7986">
        <v>4</v>
      </c>
      <c r="I7986">
        <v>35933.440000000002</v>
      </c>
      <c r="J7986">
        <v>4.04</v>
      </c>
      <c r="K7986">
        <v>4965</v>
      </c>
      <c r="L7986" s="2">
        <v>45527</v>
      </c>
      <c r="O7986" t="str">
        <f>IF(ecommerce_10000[[#This Row],[Platform]]="Souq","sq",ecommerce_10000[[#This Row],[Platform]])</f>
        <v>sq</v>
      </c>
      <c r="P7986" t="str">
        <f>IF(E7986="Souq","sq",IF(E7986="Jumia","Jum",E7986))</f>
        <v>sq</v>
      </c>
      <c r="Q7986">
        <f>VLOOKUP(ecommerce_10000[[#This Row],[City]],F:I,4,FALSE)</f>
        <v>26648.76</v>
      </c>
      <c r="R7986" s="1">
        <f>SUMIF(C:C,ecommerce_10000[[#This Row],[Category]],I:I)</f>
        <v>92327183.770000085</v>
      </c>
      <c r="S7986" s="1">
        <f>SUMIFS(I:I,C:C,C7986)</f>
        <v>92327183.770000085</v>
      </c>
      <c r="T7986" s="1" t="str">
        <f>INDEX(F:F,MATCH(ecommerce_10000[[#This Row],[TotalAmount]],I:I,0))</f>
        <v>Casablanca</v>
      </c>
    </row>
    <row r="7987" spans="1:20" x14ac:dyDescent="0.3">
      <c r="A7987" s="1" t="s">
        <v>8031</v>
      </c>
      <c r="B7987" s="1" t="s">
        <v>65</v>
      </c>
      <c r="C7987" s="1" t="s">
        <v>20</v>
      </c>
      <c r="D7987" s="1" t="s">
        <v>66</v>
      </c>
      <c r="E7987" s="1" t="s">
        <v>22</v>
      </c>
      <c r="F7987" s="1" t="s">
        <v>40</v>
      </c>
      <c r="G7987">
        <v>19477.919999999998</v>
      </c>
      <c r="H7987">
        <v>3</v>
      </c>
      <c r="I7987">
        <v>58433.760000000002</v>
      </c>
      <c r="J7987">
        <v>3.62</v>
      </c>
      <c r="K7987">
        <v>3582</v>
      </c>
      <c r="L7987" s="2">
        <v>45428</v>
      </c>
      <c r="O7987" t="str">
        <f>IF(ecommerce_10000[[#This Row],[Platform]]="Souq","sq",ecommerce_10000[[#This Row],[Platform]])</f>
        <v>Jumia</v>
      </c>
      <c r="P7987" t="str">
        <f>IF(E7987="Souq","sq",IF(E7987="Jumia","Jum",E7987))</f>
        <v>Jum</v>
      </c>
      <c r="Q7987">
        <f>VLOOKUP(ecommerce_10000[[#This Row],[City]],F:I,4,FALSE)</f>
        <v>99349.3</v>
      </c>
      <c r="R7987" s="1">
        <f>SUMIF(C:C,ecommerce_10000[[#This Row],[Category]],I:I)</f>
        <v>91504159.730000004</v>
      </c>
      <c r="S7987" s="1">
        <f>SUMIFS(I:I,C:C,C7987)</f>
        <v>91504159.730000004</v>
      </c>
      <c r="T7987" s="1" t="str">
        <f>INDEX(F:F,MATCH(ecommerce_10000[[#This Row],[TotalAmount]],I:I,0))</f>
        <v>Riyadh</v>
      </c>
    </row>
    <row r="7988" spans="1:20" x14ac:dyDescent="0.3">
      <c r="A7988" s="1" t="s">
        <v>8032</v>
      </c>
      <c r="B7988" s="1" t="s">
        <v>19</v>
      </c>
      <c r="C7988" s="1" t="s">
        <v>20</v>
      </c>
      <c r="D7988" s="1" t="s">
        <v>21</v>
      </c>
      <c r="E7988" s="1" t="s">
        <v>47</v>
      </c>
      <c r="F7988" s="1" t="s">
        <v>17</v>
      </c>
      <c r="G7988">
        <v>12568.88</v>
      </c>
      <c r="H7988">
        <v>2</v>
      </c>
      <c r="I7988">
        <v>25137.759999999998</v>
      </c>
      <c r="J7988">
        <v>2.11</v>
      </c>
      <c r="K7988">
        <v>4965</v>
      </c>
      <c r="L7988" s="2">
        <v>45341</v>
      </c>
      <c r="O7988" t="str">
        <f>IF(ecommerce_10000[[#This Row],[Platform]]="Souq","sq",ecommerce_10000[[#This Row],[Platform]])</f>
        <v>Amazon</v>
      </c>
      <c r="P7988" t="str">
        <f>IF(E7988="Souq","sq",IF(E7988="Jumia","Jum",E7988))</f>
        <v>Amazon</v>
      </c>
      <c r="Q7988">
        <f>VLOOKUP(ecommerce_10000[[#This Row],[City]],F:I,4,FALSE)</f>
        <v>16284.02</v>
      </c>
      <c r="R7988" s="1">
        <f>SUMIF(C:C,ecommerce_10000[[#This Row],[Category]],I:I)</f>
        <v>91504159.730000004</v>
      </c>
      <c r="S7988" s="1">
        <f>SUMIFS(I:I,C:C,C7988)</f>
        <v>91504159.730000004</v>
      </c>
      <c r="T7988" s="1" t="str">
        <f>INDEX(F:F,MATCH(ecommerce_10000[[#This Row],[TotalAmount]],I:I,0))</f>
        <v>Cairo</v>
      </c>
    </row>
    <row r="7989" spans="1:20" x14ac:dyDescent="0.3">
      <c r="A7989" s="1" t="s">
        <v>8033</v>
      </c>
      <c r="B7989" s="1" t="s">
        <v>49</v>
      </c>
      <c r="C7989" s="1" t="s">
        <v>14</v>
      </c>
      <c r="D7989" s="1" t="s">
        <v>50</v>
      </c>
      <c r="E7989" s="1" t="s">
        <v>47</v>
      </c>
      <c r="F7989" s="1" t="s">
        <v>33</v>
      </c>
      <c r="G7989">
        <v>13885.93</v>
      </c>
      <c r="H7989">
        <v>2</v>
      </c>
      <c r="I7989">
        <v>27771.86</v>
      </c>
      <c r="J7989">
        <v>3.87</v>
      </c>
      <c r="K7989">
        <v>3917</v>
      </c>
      <c r="L7989" s="2">
        <v>45403</v>
      </c>
      <c r="O7989" t="str">
        <f>IF(ecommerce_10000[[#This Row],[Platform]]="Souq","sq",ecommerce_10000[[#This Row],[Platform]])</f>
        <v>Amazon</v>
      </c>
      <c r="P7989" t="str">
        <f>IF(E7989="Souq","sq",IF(E7989="Jumia","Jum",E7989))</f>
        <v>Amazon</v>
      </c>
      <c r="Q7989">
        <f>VLOOKUP(ecommerce_10000[[#This Row],[City]],F:I,4,FALSE)</f>
        <v>3665.44</v>
      </c>
      <c r="R7989" s="1">
        <f>SUMIF(C:C,ecommerce_10000[[#This Row],[Category]],I:I)</f>
        <v>92327183.770000085</v>
      </c>
      <c r="S7989" s="1">
        <f>SUMIFS(I:I,C:C,C7989)</f>
        <v>92327183.770000085</v>
      </c>
      <c r="T7989" s="1" t="str">
        <f>INDEX(F:F,MATCH(ecommerce_10000[[#This Row],[TotalAmount]],I:I,0))</f>
        <v>Dubai</v>
      </c>
    </row>
    <row r="7990" spans="1:20" x14ac:dyDescent="0.3">
      <c r="A7990" s="1" t="s">
        <v>8034</v>
      </c>
      <c r="B7990" s="1" t="s">
        <v>19</v>
      </c>
      <c r="C7990" s="1" t="s">
        <v>20</v>
      </c>
      <c r="D7990" s="1" t="s">
        <v>21</v>
      </c>
      <c r="E7990" s="1" t="s">
        <v>22</v>
      </c>
      <c r="F7990" s="1" t="s">
        <v>33</v>
      </c>
      <c r="G7990">
        <v>11705.99</v>
      </c>
      <c r="H7990">
        <v>1</v>
      </c>
      <c r="I7990">
        <v>11705.99</v>
      </c>
      <c r="J7990">
        <v>4.41</v>
      </c>
      <c r="K7990">
        <v>1185</v>
      </c>
      <c r="L7990" s="2">
        <v>45498</v>
      </c>
      <c r="O7990" t="str">
        <f>IF(ecommerce_10000[[#This Row],[Platform]]="Souq","sq",ecommerce_10000[[#This Row],[Platform]])</f>
        <v>Jumia</v>
      </c>
      <c r="P7990" t="str">
        <f>IF(E7990="Souq","sq",IF(E7990="Jumia","Jum",E7990))</f>
        <v>Jum</v>
      </c>
      <c r="Q7990">
        <f>VLOOKUP(ecommerce_10000[[#This Row],[City]],F:I,4,FALSE)</f>
        <v>3665.44</v>
      </c>
      <c r="R7990" s="1">
        <f>SUMIF(C:C,ecommerce_10000[[#This Row],[Category]],I:I)</f>
        <v>91504159.730000004</v>
      </c>
      <c r="S7990" s="1">
        <f>SUMIFS(I:I,C:C,C7990)</f>
        <v>91504159.730000004</v>
      </c>
      <c r="T7990" s="1" t="str">
        <f>INDEX(F:F,MATCH(ecommerce_10000[[#This Row],[TotalAmount]],I:I,0))</f>
        <v>Dubai</v>
      </c>
    </row>
    <row r="7991" spans="1:20" x14ac:dyDescent="0.3">
      <c r="A7991" s="1" t="s">
        <v>8035</v>
      </c>
      <c r="B7991" s="1" t="s">
        <v>13</v>
      </c>
      <c r="C7991" s="1" t="s">
        <v>14</v>
      </c>
      <c r="D7991" s="1" t="s">
        <v>15</v>
      </c>
      <c r="E7991" s="1" t="s">
        <v>16</v>
      </c>
      <c r="F7991" s="1" t="s">
        <v>62</v>
      </c>
      <c r="G7991">
        <v>6700.26</v>
      </c>
      <c r="H7991">
        <v>4</v>
      </c>
      <c r="I7991">
        <v>26801.040000000001</v>
      </c>
      <c r="J7991">
        <v>2.1</v>
      </c>
      <c r="K7991">
        <v>2285</v>
      </c>
      <c r="L7991" s="2">
        <v>45370</v>
      </c>
      <c r="O7991" t="str">
        <f>IF(ecommerce_10000[[#This Row],[Platform]]="Souq","sq",ecommerce_10000[[#This Row],[Platform]])</f>
        <v>sq</v>
      </c>
      <c r="P7991" t="str">
        <f>IF(E7991="Souq","sq",IF(E7991="Jumia","Jum",E7991))</f>
        <v>sq</v>
      </c>
      <c r="Q7991">
        <f>VLOOKUP(ecommerce_10000[[#This Row],[City]],F:I,4,FALSE)</f>
        <v>27872.98</v>
      </c>
      <c r="R7991" s="1">
        <f>SUMIF(C:C,ecommerce_10000[[#This Row],[Category]],I:I)</f>
        <v>92327183.770000085</v>
      </c>
      <c r="S7991" s="1">
        <f>SUMIFS(I:I,C:C,C7991)</f>
        <v>92327183.770000085</v>
      </c>
      <c r="T7991" s="1" t="str">
        <f>INDEX(F:F,MATCH(ecommerce_10000[[#This Row],[TotalAmount]],I:I,0))</f>
        <v>Giza</v>
      </c>
    </row>
    <row r="7992" spans="1:20" x14ac:dyDescent="0.3">
      <c r="A7992" s="1" t="s">
        <v>8036</v>
      </c>
      <c r="B7992" s="1" t="s">
        <v>49</v>
      </c>
      <c r="C7992" s="1" t="s">
        <v>14</v>
      </c>
      <c r="D7992" s="1" t="s">
        <v>50</v>
      </c>
      <c r="E7992" s="1" t="s">
        <v>22</v>
      </c>
      <c r="F7992" s="1" t="s">
        <v>28</v>
      </c>
      <c r="G7992">
        <v>16930.11</v>
      </c>
      <c r="H7992">
        <v>3</v>
      </c>
      <c r="I7992">
        <v>50790.33</v>
      </c>
      <c r="J7992">
        <v>3.67</v>
      </c>
      <c r="K7992">
        <v>4353</v>
      </c>
      <c r="L7992" s="2">
        <v>45598</v>
      </c>
      <c r="O7992" t="str">
        <f>IF(ecommerce_10000[[#This Row],[Platform]]="Souq","sq",ecommerce_10000[[#This Row],[Platform]])</f>
        <v>Jumia</v>
      </c>
      <c r="P7992" t="str">
        <f>IF(E7992="Souq","sq",IF(E7992="Jumia","Jum",E7992))</f>
        <v>Jum</v>
      </c>
      <c r="Q7992">
        <f>VLOOKUP(ecommerce_10000[[#This Row],[City]],F:I,4,FALSE)</f>
        <v>26648.76</v>
      </c>
      <c r="R7992" s="1">
        <f>SUMIF(C:C,ecommerce_10000[[#This Row],[Category]],I:I)</f>
        <v>92327183.770000085</v>
      </c>
      <c r="S7992" s="1">
        <f>SUMIFS(I:I,C:C,C7992)</f>
        <v>92327183.770000085</v>
      </c>
      <c r="T7992" s="1" t="str">
        <f>INDEX(F:F,MATCH(ecommerce_10000[[#This Row],[TotalAmount]],I:I,0))</f>
        <v>Casablanca</v>
      </c>
    </row>
    <row r="7993" spans="1:20" x14ac:dyDescent="0.3">
      <c r="A7993" s="1" t="s">
        <v>8037</v>
      </c>
      <c r="B7993" s="1" t="s">
        <v>38</v>
      </c>
      <c r="C7993" s="1" t="s">
        <v>20</v>
      </c>
      <c r="D7993" s="1" t="s">
        <v>39</v>
      </c>
      <c r="E7993" s="1" t="s">
        <v>47</v>
      </c>
      <c r="F7993" s="1" t="s">
        <v>40</v>
      </c>
      <c r="G7993">
        <v>3958.79</v>
      </c>
      <c r="H7993">
        <v>4</v>
      </c>
      <c r="I7993">
        <v>15835.16</v>
      </c>
      <c r="J7993">
        <v>2.88</v>
      </c>
      <c r="K7993">
        <v>568</v>
      </c>
      <c r="L7993" s="2">
        <v>45382</v>
      </c>
      <c r="O7993" t="str">
        <f>IF(ecommerce_10000[[#This Row],[Platform]]="Souq","sq",ecommerce_10000[[#This Row],[Platform]])</f>
        <v>Amazon</v>
      </c>
      <c r="P7993" t="str">
        <f>IF(E7993="Souq","sq",IF(E7993="Jumia","Jum",E7993))</f>
        <v>Amazon</v>
      </c>
      <c r="Q7993">
        <f>VLOOKUP(ecommerce_10000[[#This Row],[City]],F:I,4,FALSE)</f>
        <v>99349.3</v>
      </c>
      <c r="R7993" s="1">
        <f>SUMIF(C:C,ecommerce_10000[[#This Row],[Category]],I:I)</f>
        <v>91504159.730000004</v>
      </c>
      <c r="S7993" s="1">
        <f>SUMIFS(I:I,C:C,C7993)</f>
        <v>91504159.730000004</v>
      </c>
      <c r="T7993" s="1" t="str">
        <f>INDEX(F:F,MATCH(ecommerce_10000[[#This Row],[TotalAmount]],I:I,0))</f>
        <v>Riyadh</v>
      </c>
    </row>
    <row r="7994" spans="1:20" x14ac:dyDescent="0.3">
      <c r="A7994" s="1" t="s">
        <v>8038</v>
      </c>
      <c r="B7994" s="1" t="s">
        <v>25</v>
      </c>
      <c r="C7994" s="1" t="s">
        <v>26</v>
      </c>
      <c r="D7994" s="1" t="s">
        <v>27</v>
      </c>
      <c r="E7994" s="1" t="s">
        <v>47</v>
      </c>
      <c r="F7994" s="1" t="s">
        <v>40</v>
      </c>
      <c r="G7994">
        <v>7499.62</v>
      </c>
      <c r="H7994">
        <v>2</v>
      </c>
      <c r="I7994">
        <v>14999.24</v>
      </c>
      <c r="J7994">
        <v>3.06</v>
      </c>
      <c r="K7994">
        <v>2589</v>
      </c>
      <c r="L7994" s="2">
        <v>45487</v>
      </c>
      <c r="O7994" t="str">
        <f>IF(ecommerce_10000[[#This Row],[Platform]]="Souq","sq",ecommerce_10000[[#This Row],[Platform]])</f>
        <v>Amazon</v>
      </c>
      <c r="P7994" t="str">
        <f>IF(E7994="Souq","sq",IF(E7994="Jumia","Jum",E7994))</f>
        <v>Amazon</v>
      </c>
      <c r="Q7994">
        <f>VLOOKUP(ecommerce_10000[[#This Row],[City]],F:I,4,FALSE)</f>
        <v>99349.3</v>
      </c>
      <c r="R7994" s="1">
        <f>SUMIF(C:C,ecommerce_10000[[#This Row],[Category]],I:I)</f>
        <v>29200970.130000021</v>
      </c>
      <c r="S7994" s="1">
        <f>SUMIFS(I:I,C:C,C7994)</f>
        <v>29200970.130000021</v>
      </c>
      <c r="T7994" s="1" t="str">
        <f>INDEX(F:F,MATCH(ecommerce_10000[[#This Row],[TotalAmount]],I:I,0))</f>
        <v>Riyadh</v>
      </c>
    </row>
    <row r="7995" spans="1:20" x14ac:dyDescent="0.3">
      <c r="A7995" s="1" t="s">
        <v>8039</v>
      </c>
      <c r="B7995" s="1" t="s">
        <v>43</v>
      </c>
      <c r="C7995" s="1" t="s">
        <v>44</v>
      </c>
      <c r="D7995" s="1" t="s">
        <v>45</v>
      </c>
      <c r="E7995" s="1" t="s">
        <v>16</v>
      </c>
      <c r="F7995" s="1" t="s">
        <v>40</v>
      </c>
      <c r="G7995">
        <v>4827.91</v>
      </c>
      <c r="H7995">
        <v>2</v>
      </c>
      <c r="I7995">
        <v>9655.82</v>
      </c>
      <c r="J7995">
        <v>2.65</v>
      </c>
      <c r="K7995">
        <v>1012</v>
      </c>
      <c r="L7995" s="2">
        <v>45568</v>
      </c>
      <c r="O7995" t="str">
        <f>IF(ecommerce_10000[[#This Row],[Platform]]="Souq","sq",ecommerce_10000[[#This Row],[Platform]])</f>
        <v>sq</v>
      </c>
      <c r="P7995" t="str">
        <f>IF(E7995="Souq","sq",IF(E7995="Jumia","Jum",E7995))</f>
        <v>sq</v>
      </c>
      <c r="Q7995">
        <f>VLOOKUP(ecommerce_10000[[#This Row],[City]],F:I,4,FALSE)</f>
        <v>99349.3</v>
      </c>
      <c r="R7995" s="1">
        <f>SUMIF(C:C,ecommerce_10000[[#This Row],[Category]],I:I)</f>
        <v>31420413.200000018</v>
      </c>
      <c r="S7995" s="1">
        <f>SUMIFS(I:I,C:C,C7995)</f>
        <v>31420413.200000018</v>
      </c>
      <c r="T7995" s="1" t="str">
        <f>INDEX(F:F,MATCH(ecommerce_10000[[#This Row],[TotalAmount]],I:I,0))</f>
        <v>Riyadh</v>
      </c>
    </row>
    <row r="7996" spans="1:20" x14ac:dyDescent="0.3">
      <c r="A7996" s="1" t="s">
        <v>8040</v>
      </c>
      <c r="B7996" s="1" t="s">
        <v>53</v>
      </c>
      <c r="C7996" s="1" t="s">
        <v>31</v>
      </c>
      <c r="D7996" s="1" t="s">
        <v>54</v>
      </c>
      <c r="E7996" s="1" t="s">
        <v>16</v>
      </c>
      <c r="F7996" s="1" t="s">
        <v>62</v>
      </c>
      <c r="G7996">
        <v>5874.44</v>
      </c>
      <c r="H7996">
        <v>2</v>
      </c>
      <c r="I7996">
        <v>11748.88</v>
      </c>
      <c r="J7996">
        <v>2.38</v>
      </c>
      <c r="K7996">
        <v>3222</v>
      </c>
      <c r="L7996" s="2">
        <v>45532</v>
      </c>
      <c r="O7996" t="str">
        <f>IF(ecommerce_10000[[#This Row],[Platform]]="Souq","sq",ecommerce_10000[[#This Row],[Platform]])</f>
        <v>sq</v>
      </c>
      <c r="P7996" t="str">
        <f>IF(E7996="Souq","sq",IF(E7996="Jumia","Jum",E7996))</f>
        <v>sq</v>
      </c>
      <c r="Q7996">
        <f>VLOOKUP(ecommerce_10000[[#This Row],[City]],F:I,4,FALSE)</f>
        <v>27872.98</v>
      </c>
      <c r="R7996" s="1">
        <f>SUMIF(C:C,ecommerce_10000[[#This Row],[Category]],I:I)</f>
        <v>57542997.559999913</v>
      </c>
      <c r="S7996" s="1">
        <f>SUMIFS(I:I,C:C,C7996)</f>
        <v>57542997.559999913</v>
      </c>
      <c r="T7996" s="1" t="str">
        <f>INDEX(F:F,MATCH(ecommerce_10000[[#This Row],[TotalAmount]],I:I,0))</f>
        <v>Giza</v>
      </c>
    </row>
    <row r="7997" spans="1:20" x14ac:dyDescent="0.3">
      <c r="A7997" s="1" t="s">
        <v>8041</v>
      </c>
      <c r="B7997" s="1" t="s">
        <v>25</v>
      </c>
      <c r="C7997" s="1" t="s">
        <v>26</v>
      </c>
      <c r="D7997" s="1" t="s">
        <v>27</v>
      </c>
      <c r="E7997" s="1" t="s">
        <v>47</v>
      </c>
      <c r="F7997" s="1" t="s">
        <v>62</v>
      </c>
      <c r="G7997">
        <v>13096.38</v>
      </c>
      <c r="H7997">
        <v>2</v>
      </c>
      <c r="I7997">
        <v>26192.76</v>
      </c>
      <c r="J7997">
        <v>4.3600000000000003</v>
      </c>
      <c r="K7997">
        <v>1332</v>
      </c>
      <c r="L7997" s="2">
        <v>45338</v>
      </c>
      <c r="O7997" t="str">
        <f>IF(ecommerce_10000[[#This Row],[Platform]]="Souq","sq",ecommerce_10000[[#This Row],[Platform]])</f>
        <v>Amazon</v>
      </c>
      <c r="P7997" t="str">
        <f>IF(E7997="Souq","sq",IF(E7997="Jumia","Jum",E7997))</f>
        <v>Amazon</v>
      </c>
      <c r="Q7997">
        <f>VLOOKUP(ecommerce_10000[[#This Row],[City]],F:I,4,FALSE)</f>
        <v>27872.98</v>
      </c>
      <c r="R7997" s="1">
        <f>SUMIF(C:C,ecommerce_10000[[#This Row],[Category]],I:I)</f>
        <v>29200970.130000021</v>
      </c>
      <c r="S7997" s="1">
        <f>SUMIFS(I:I,C:C,C7997)</f>
        <v>29200970.130000021</v>
      </c>
      <c r="T7997" s="1" t="str">
        <f>INDEX(F:F,MATCH(ecommerce_10000[[#This Row],[TotalAmount]],I:I,0))</f>
        <v>Giza</v>
      </c>
    </row>
    <row r="7998" spans="1:20" x14ac:dyDescent="0.3">
      <c r="A7998" s="1" t="s">
        <v>8042</v>
      </c>
      <c r="B7998" s="1" t="s">
        <v>13</v>
      </c>
      <c r="C7998" s="1" t="s">
        <v>14</v>
      </c>
      <c r="D7998" s="1" t="s">
        <v>15</v>
      </c>
      <c r="E7998" s="1" t="s">
        <v>16</v>
      </c>
      <c r="F7998" s="1" t="s">
        <v>17</v>
      </c>
      <c r="G7998">
        <v>12498.94</v>
      </c>
      <c r="H7998">
        <v>3</v>
      </c>
      <c r="I7998">
        <v>37496.82</v>
      </c>
      <c r="J7998">
        <v>4.38</v>
      </c>
      <c r="K7998">
        <v>2549</v>
      </c>
      <c r="L7998" s="2">
        <v>45306</v>
      </c>
      <c r="O7998" t="str">
        <f>IF(ecommerce_10000[[#This Row],[Platform]]="Souq","sq",ecommerce_10000[[#This Row],[Platform]])</f>
        <v>sq</v>
      </c>
      <c r="P7998" t="str">
        <f>IF(E7998="Souq","sq",IF(E7998="Jumia","Jum",E7998))</f>
        <v>sq</v>
      </c>
      <c r="Q7998">
        <f>VLOOKUP(ecommerce_10000[[#This Row],[City]],F:I,4,FALSE)</f>
        <v>16284.02</v>
      </c>
      <c r="R7998" s="1">
        <f>SUMIF(C:C,ecommerce_10000[[#This Row],[Category]],I:I)</f>
        <v>92327183.770000085</v>
      </c>
      <c r="S7998" s="1">
        <f>SUMIFS(I:I,C:C,C7998)</f>
        <v>92327183.770000085</v>
      </c>
      <c r="T7998" s="1" t="str">
        <f>INDEX(F:F,MATCH(ecommerce_10000[[#This Row],[TotalAmount]],I:I,0))</f>
        <v>Cairo</v>
      </c>
    </row>
    <row r="7999" spans="1:20" x14ac:dyDescent="0.3">
      <c r="A7999" s="1" t="s">
        <v>8043</v>
      </c>
      <c r="B7999" s="1" t="s">
        <v>38</v>
      </c>
      <c r="C7999" s="1" t="s">
        <v>20</v>
      </c>
      <c r="D7999" s="1" t="s">
        <v>39</v>
      </c>
      <c r="E7999" s="1" t="s">
        <v>16</v>
      </c>
      <c r="F7999" s="1" t="s">
        <v>33</v>
      </c>
      <c r="G7999">
        <v>7281.07</v>
      </c>
      <c r="H7999">
        <v>1</v>
      </c>
      <c r="I7999">
        <v>7281.07</v>
      </c>
      <c r="J7999">
        <v>2.91</v>
      </c>
      <c r="K7999">
        <v>20</v>
      </c>
      <c r="L7999" s="2">
        <v>45439</v>
      </c>
      <c r="O7999" t="str">
        <f>IF(ecommerce_10000[[#This Row],[Platform]]="Souq","sq",ecommerce_10000[[#This Row],[Platform]])</f>
        <v>sq</v>
      </c>
      <c r="P7999" t="str">
        <f>IF(E7999="Souq","sq",IF(E7999="Jumia","Jum",E7999))</f>
        <v>sq</v>
      </c>
      <c r="Q7999">
        <f>VLOOKUP(ecommerce_10000[[#This Row],[City]],F:I,4,FALSE)</f>
        <v>3665.44</v>
      </c>
      <c r="R7999" s="1">
        <f>SUMIF(C:C,ecommerce_10000[[#This Row],[Category]],I:I)</f>
        <v>91504159.730000004</v>
      </c>
      <c r="S7999" s="1">
        <f>SUMIFS(I:I,C:C,C7999)</f>
        <v>91504159.730000004</v>
      </c>
      <c r="T7999" s="1" t="str">
        <f>INDEX(F:F,MATCH(ecommerce_10000[[#This Row],[TotalAmount]],I:I,0))</f>
        <v>Dubai</v>
      </c>
    </row>
    <row r="8000" spans="1:20" x14ac:dyDescent="0.3">
      <c r="A8000" s="1" t="s">
        <v>8044</v>
      </c>
      <c r="B8000" s="1" t="s">
        <v>30</v>
      </c>
      <c r="C8000" s="1" t="s">
        <v>31</v>
      </c>
      <c r="D8000" s="1" t="s">
        <v>32</v>
      </c>
      <c r="E8000" s="1" t="s">
        <v>16</v>
      </c>
      <c r="F8000" s="1" t="s">
        <v>40</v>
      </c>
      <c r="G8000">
        <v>10547.14</v>
      </c>
      <c r="H8000">
        <v>4</v>
      </c>
      <c r="I8000">
        <v>42188.56</v>
      </c>
      <c r="J8000">
        <v>3.61</v>
      </c>
      <c r="K8000">
        <v>2751</v>
      </c>
      <c r="L8000" s="2">
        <v>45321</v>
      </c>
      <c r="O8000" t="str">
        <f>IF(ecommerce_10000[[#This Row],[Platform]]="Souq","sq",ecommerce_10000[[#This Row],[Platform]])</f>
        <v>sq</v>
      </c>
      <c r="P8000" t="str">
        <f>IF(E8000="Souq","sq",IF(E8000="Jumia","Jum",E8000))</f>
        <v>sq</v>
      </c>
      <c r="Q8000">
        <f>VLOOKUP(ecommerce_10000[[#This Row],[City]],F:I,4,FALSE)</f>
        <v>99349.3</v>
      </c>
      <c r="R8000" s="1">
        <f>SUMIF(C:C,ecommerce_10000[[#This Row],[Category]],I:I)</f>
        <v>57542997.559999913</v>
      </c>
      <c r="S8000" s="1">
        <f>SUMIFS(I:I,C:C,C8000)</f>
        <v>57542997.559999913</v>
      </c>
      <c r="T8000" s="1" t="str">
        <f>INDEX(F:F,MATCH(ecommerce_10000[[#This Row],[TotalAmount]],I:I,0))</f>
        <v>Riyadh</v>
      </c>
    </row>
    <row r="8001" spans="1:20" x14ac:dyDescent="0.3">
      <c r="A8001" s="1" t="s">
        <v>8045</v>
      </c>
      <c r="B8001" s="1" t="s">
        <v>30</v>
      </c>
      <c r="C8001" s="1" t="s">
        <v>31</v>
      </c>
      <c r="D8001" s="1" t="s">
        <v>32</v>
      </c>
      <c r="E8001" s="1" t="s">
        <v>16</v>
      </c>
      <c r="F8001" s="1" t="s">
        <v>17</v>
      </c>
      <c r="G8001">
        <v>13116.77</v>
      </c>
      <c r="H8001">
        <v>4</v>
      </c>
      <c r="I8001">
        <v>52467.08</v>
      </c>
      <c r="J8001">
        <v>1.1399999999999999</v>
      </c>
      <c r="K8001">
        <v>3319</v>
      </c>
      <c r="L8001" s="2">
        <v>45344</v>
      </c>
      <c r="O8001" t="str">
        <f>IF(ecommerce_10000[[#This Row],[Platform]]="Souq","sq",ecommerce_10000[[#This Row],[Platform]])</f>
        <v>sq</v>
      </c>
      <c r="P8001" t="str">
        <f>IF(E8001="Souq","sq",IF(E8001="Jumia","Jum",E8001))</f>
        <v>sq</v>
      </c>
      <c r="Q8001">
        <f>VLOOKUP(ecommerce_10000[[#This Row],[City]],F:I,4,FALSE)</f>
        <v>16284.02</v>
      </c>
      <c r="R8001" s="1">
        <f>SUMIF(C:C,ecommerce_10000[[#This Row],[Category]],I:I)</f>
        <v>57542997.559999913</v>
      </c>
      <c r="S8001" s="1">
        <f>SUMIFS(I:I,C:C,C8001)</f>
        <v>57542997.559999913</v>
      </c>
      <c r="T8001" s="1" t="str">
        <f>INDEX(F:F,MATCH(ecommerce_10000[[#This Row],[TotalAmount]],I:I,0))</f>
        <v>Cairo</v>
      </c>
    </row>
    <row r="8002" spans="1:20" x14ac:dyDescent="0.3">
      <c r="A8002" s="1" t="s">
        <v>8046</v>
      </c>
      <c r="B8002" s="1" t="s">
        <v>43</v>
      </c>
      <c r="C8002" s="1" t="s">
        <v>44</v>
      </c>
      <c r="D8002" s="1" t="s">
        <v>45</v>
      </c>
      <c r="E8002" s="1" t="s">
        <v>16</v>
      </c>
      <c r="F8002" s="1" t="s">
        <v>33</v>
      </c>
      <c r="G8002">
        <v>5363.49</v>
      </c>
      <c r="H8002">
        <v>3</v>
      </c>
      <c r="I8002">
        <v>16090.47</v>
      </c>
      <c r="J8002">
        <v>4.09</v>
      </c>
      <c r="K8002">
        <v>236</v>
      </c>
      <c r="L8002" s="2">
        <v>45459</v>
      </c>
      <c r="O8002" t="str">
        <f>IF(ecommerce_10000[[#This Row],[Platform]]="Souq","sq",ecommerce_10000[[#This Row],[Platform]])</f>
        <v>sq</v>
      </c>
      <c r="P8002" t="str">
        <f>IF(E8002="Souq","sq",IF(E8002="Jumia","Jum",E8002))</f>
        <v>sq</v>
      </c>
      <c r="Q8002">
        <f>VLOOKUP(ecommerce_10000[[#This Row],[City]],F:I,4,FALSE)</f>
        <v>3665.44</v>
      </c>
      <c r="R8002" s="1">
        <f>SUMIF(C:C,ecommerce_10000[[#This Row],[Category]],I:I)</f>
        <v>31420413.200000018</v>
      </c>
      <c r="S8002" s="1">
        <f>SUMIFS(I:I,C:C,C8002)</f>
        <v>31420413.200000018</v>
      </c>
      <c r="T8002" s="1" t="str">
        <f>INDEX(F:F,MATCH(ecommerce_10000[[#This Row],[TotalAmount]],I:I,0))</f>
        <v>Dubai</v>
      </c>
    </row>
    <row r="8003" spans="1:20" x14ac:dyDescent="0.3">
      <c r="A8003" s="1" t="s">
        <v>8047</v>
      </c>
      <c r="B8003" s="1" t="s">
        <v>53</v>
      </c>
      <c r="C8003" s="1" t="s">
        <v>31</v>
      </c>
      <c r="D8003" s="1" t="s">
        <v>54</v>
      </c>
      <c r="E8003" s="1" t="s">
        <v>22</v>
      </c>
      <c r="F8003" s="1" t="s">
        <v>62</v>
      </c>
      <c r="G8003">
        <v>14312.01</v>
      </c>
      <c r="H8003">
        <v>1</v>
      </c>
      <c r="I8003">
        <v>14312.01</v>
      </c>
      <c r="J8003">
        <v>1.86</v>
      </c>
      <c r="K8003">
        <v>4208</v>
      </c>
      <c r="L8003" s="2">
        <v>45562</v>
      </c>
      <c r="O8003" t="str">
        <f>IF(ecommerce_10000[[#This Row],[Platform]]="Souq","sq",ecommerce_10000[[#This Row],[Platform]])</f>
        <v>Jumia</v>
      </c>
      <c r="P8003" t="str">
        <f>IF(E8003="Souq","sq",IF(E8003="Jumia","Jum",E8003))</f>
        <v>Jum</v>
      </c>
      <c r="Q8003">
        <f>VLOOKUP(ecommerce_10000[[#This Row],[City]],F:I,4,FALSE)</f>
        <v>27872.98</v>
      </c>
      <c r="R8003" s="1">
        <f>SUMIF(C:C,ecommerce_10000[[#This Row],[Category]],I:I)</f>
        <v>57542997.559999913</v>
      </c>
      <c r="S8003" s="1">
        <f>SUMIFS(I:I,C:C,C8003)</f>
        <v>57542997.559999913</v>
      </c>
      <c r="T8003" s="1" t="str">
        <f>INDEX(F:F,MATCH(ecommerce_10000[[#This Row],[TotalAmount]],I:I,0))</f>
        <v>Giza</v>
      </c>
    </row>
    <row r="8004" spans="1:20" x14ac:dyDescent="0.3">
      <c r="A8004" s="1" t="s">
        <v>8048</v>
      </c>
      <c r="B8004" s="1" t="s">
        <v>38</v>
      </c>
      <c r="C8004" s="1" t="s">
        <v>20</v>
      </c>
      <c r="D8004" s="1" t="s">
        <v>39</v>
      </c>
      <c r="E8004" s="1" t="s">
        <v>22</v>
      </c>
      <c r="F8004" s="1" t="s">
        <v>62</v>
      </c>
      <c r="G8004">
        <v>18102.759999999998</v>
      </c>
      <c r="H8004">
        <v>1</v>
      </c>
      <c r="I8004">
        <v>18102.759999999998</v>
      </c>
      <c r="J8004">
        <v>4.21</v>
      </c>
      <c r="K8004">
        <v>3873</v>
      </c>
      <c r="L8004" s="2">
        <v>45495</v>
      </c>
      <c r="O8004" t="str">
        <f>IF(ecommerce_10000[[#This Row],[Platform]]="Souq","sq",ecommerce_10000[[#This Row],[Platform]])</f>
        <v>Jumia</v>
      </c>
      <c r="P8004" t="str">
        <f>IF(E8004="Souq","sq",IF(E8004="Jumia","Jum",E8004))</f>
        <v>Jum</v>
      </c>
      <c r="Q8004">
        <f>VLOOKUP(ecommerce_10000[[#This Row],[City]],F:I,4,FALSE)</f>
        <v>27872.98</v>
      </c>
      <c r="R8004" s="1">
        <f>SUMIF(C:C,ecommerce_10000[[#This Row],[Category]],I:I)</f>
        <v>91504159.730000004</v>
      </c>
      <c r="S8004" s="1">
        <f>SUMIFS(I:I,C:C,C8004)</f>
        <v>91504159.730000004</v>
      </c>
      <c r="T8004" s="1" t="str">
        <f>INDEX(F:F,MATCH(ecommerce_10000[[#This Row],[TotalAmount]],I:I,0))</f>
        <v>Giza</v>
      </c>
    </row>
    <row r="8005" spans="1:20" x14ac:dyDescent="0.3">
      <c r="A8005" s="1" t="s">
        <v>8049</v>
      </c>
      <c r="B8005" s="1" t="s">
        <v>65</v>
      </c>
      <c r="C8005" s="1" t="s">
        <v>20</v>
      </c>
      <c r="D8005" s="1" t="s">
        <v>66</v>
      </c>
      <c r="E8005" s="1" t="s">
        <v>47</v>
      </c>
      <c r="F8005" s="1" t="s">
        <v>40</v>
      </c>
      <c r="G8005">
        <v>7233.54</v>
      </c>
      <c r="H8005">
        <v>1</v>
      </c>
      <c r="I8005">
        <v>7233.54</v>
      </c>
      <c r="J8005">
        <v>1.61</v>
      </c>
      <c r="K8005">
        <v>1530</v>
      </c>
      <c r="L8005" s="2">
        <v>45428</v>
      </c>
      <c r="O8005" t="str">
        <f>IF(ecommerce_10000[[#This Row],[Platform]]="Souq","sq",ecommerce_10000[[#This Row],[Platform]])</f>
        <v>Amazon</v>
      </c>
      <c r="P8005" t="str">
        <f>IF(E8005="Souq","sq",IF(E8005="Jumia","Jum",E8005))</f>
        <v>Amazon</v>
      </c>
      <c r="Q8005">
        <f>VLOOKUP(ecommerce_10000[[#This Row],[City]],F:I,4,FALSE)</f>
        <v>99349.3</v>
      </c>
      <c r="R8005" s="1">
        <f>SUMIF(C:C,ecommerce_10000[[#This Row],[Category]],I:I)</f>
        <v>91504159.730000004</v>
      </c>
      <c r="S8005" s="1">
        <f>SUMIFS(I:I,C:C,C8005)</f>
        <v>91504159.730000004</v>
      </c>
      <c r="T8005" s="1" t="str">
        <f>INDEX(F:F,MATCH(ecommerce_10000[[#This Row],[TotalAmount]],I:I,0))</f>
        <v>Riyadh</v>
      </c>
    </row>
    <row r="8006" spans="1:20" x14ac:dyDescent="0.3">
      <c r="A8006" s="1" t="s">
        <v>8050</v>
      </c>
      <c r="B8006" s="1" t="s">
        <v>13</v>
      </c>
      <c r="C8006" s="1" t="s">
        <v>14</v>
      </c>
      <c r="D8006" s="1" t="s">
        <v>15</v>
      </c>
      <c r="E8006" s="1" t="s">
        <v>22</v>
      </c>
      <c r="F8006" s="1" t="s">
        <v>62</v>
      </c>
      <c r="G8006">
        <v>1878.76</v>
      </c>
      <c r="H8006">
        <v>3</v>
      </c>
      <c r="I8006">
        <v>5636.28</v>
      </c>
      <c r="J8006">
        <v>4.37</v>
      </c>
      <c r="K8006">
        <v>3705</v>
      </c>
      <c r="L8006" s="2">
        <v>45535</v>
      </c>
      <c r="O8006" t="str">
        <f>IF(ecommerce_10000[[#This Row],[Platform]]="Souq","sq",ecommerce_10000[[#This Row],[Platform]])</f>
        <v>Jumia</v>
      </c>
      <c r="P8006" t="str">
        <f>IF(E8006="Souq","sq",IF(E8006="Jumia","Jum",E8006))</f>
        <v>Jum</v>
      </c>
      <c r="Q8006">
        <f>VLOOKUP(ecommerce_10000[[#This Row],[City]],F:I,4,FALSE)</f>
        <v>27872.98</v>
      </c>
      <c r="R8006" s="1">
        <f>SUMIF(C:C,ecommerce_10000[[#This Row],[Category]],I:I)</f>
        <v>92327183.770000085</v>
      </c>
      <c r="S8006" s="1">
        <f>SUMIFS(I:I,C:C,C8006)</f>
        <v>92327183.770000085</v>
      </c>
      <c r="T8006" s="1" t="str">
        <f>INDEX(F:F,MATCH(ecommerce_10000[[#This Row],[TotalAmount]],I:I,0))</f>
        <v>Giza</v>
      </c>
    </row>
    <row r="8007" spans="1:20" x14ac:dyDescent="0.3">
      <c r="A8007" s="1" t="s">
        <v>8051</v>
      </c>
      <c r="B8007" s="1" t="s">
        <v>25</v>
      </c>
      <c r="C8007" s="1" t="s">
        <v>26</v>
      </c>
      <c r="D8007" s="1" t="s">
        <v>27</v>
      </c>
      <c r="E8007" s="1" t="s">
        <v>22</v>
      </c>
      <c r="F8007" s="1" t="s">
        <v>17</v>
      </c>
      <c r="G8007">
        <v>18661.330000000002</v>
      </c>
      <c r="H8007">
        <v>5</v>
      </c>
      <c r="I8007">
        <v>93306.65</v>
      </c>
      <c r="J8007">
        <v>3.71</v>
      </c>
      <c r="K8007">
        <v>1500</v>
      </c>
      <c r="L8007" s="2">
        <v>45594</v>
      </c>
      <c r="O8007" t="str">
        <f>IF(ecommerce_10000[[#This Row],[Platform]]="Souq","sq",ecommerce_10000[[#This Row],[Platform]])</f>
        <v>Jumia</v>
      </c>
      <c r="P8007" t="str">
        <f>IF(E8007="Souq","sq",IF(E8007="Jumia","Jum",E8007))</f>
        <v>Jum</v>
      </c>
      <c r="Q8007">
        <f>VLOOKUP(ecommerce_10000[[#This Row],[City]],F:I,4,FALSE)</f>
        <v>16284.02</v>
      </c>
      <c r="R8007" s="1">
        <f>SUMIF(C:C,ecommerce_10000[[#This Row],[Category]],I:I)</f>
        <v>29200970.130000021</v>
      </c>
      <c r="S8007" s="1">
        <f>SUMIFS(I:I,C:C,C8007)</f>
        <v>29200970.130000021</v>
      </c>
      <c r="T8007" s="1" t="str">
        <f>INDEX(F:F,MATCH(ecommerce_10000[[#This Row],[TotalAmount]],I:I,0))</f>
        <v>Cairo</v>
      </c>
    </row>
    <row r="8008" spans="1:20" x14ac:dyDescent="0.3">
      <c r="A8008" s="1" t="s">
        <v>8052</v>
      </c>
      <c r="B8008" s="1" t="s">
        <v>53</v>
      </c>
      <c r="C8008" s="1" t="s">
        <v>31</v>
      </c>
      <c r="D8008" s="1" t="s">
        <v>54</v>
      </c>
      <c r="E8008" s="1" t="s">
        <v>16</v>
      </c>
      <c r="F8008" s="1" t="s">
        <v>17</v>
      </c>
      <c r="G8008">
        <v>15614.28</v>
      </c>
      <c r="H8008">
        <v>3</v>
      </c>
      <c r="I8008">
        <v>46842.84</v>
      </c>
      <c r="J8008">
        <v>4.2699999999999996</v>
      </c>
      <c r="K8008">
        <v>231</v>
      </c>
      <c r="L8008" s="2">
        <v>45484</v>
      </c>
      <c r="O8008" t="str">
        <f>IF(ecommerce_10000[[#This Row],[Platform]]="Souq","sq",ecommerce_10000[[#This Row],[Platform]])</f>
        <v>sq</v>
      </c>
      <c r="P8008" t="str">
        <f>IF(E8008="Souq","sq",IF(E8008="Jumia","Jum",E8008))</f>
        <v>sq</v>
      </c>
      <c r="Q8008">
        <f>VLOOKUP(ecommerce_10000[[#This Row],[City]],F:I,4,FALSE)</f>
        <v>16284.02</v>
      </c>
      <c r="R8008" s="1">
        <f>SUMIF(C:C,ecommerce_10000[[#This Row],[Category]],I:I)</f>
        <v>57542997.559999913</v>
      </c>
      <c r="S8008" s="1">
        <f>SUMIFS(I:I,C:C,C8008)</f>
        <v>57542997.559999913</v>
      </c>
      <c r="T8008" s="1" t="str">
        <f>INDEX(F:F,MATCH(ecommerce_10000[[#This Row],[TotalAmount]],I:I,0))</f>
        <v>Cairo</v>
      </c>
    </row>
    <row r="8009" spans="1:20" x14ac:dyDescent="0.3">
      <c r="A8009" s="1" t="s">
        <v>8053</v>
      </c>
      <c r="B8009" s="1" t="s">
        <v>35</v>
      </c>
      <c r="C8009" s="1" t="s">
        <v>14</v>
      </c>
      <c r="D8009" s="1" t="s">
        <v>36</v>
      </c>
      <c r="E8009" s="1" t="s">
        <v>16</v>
      </c>
      <c r="F8009" s="1" t="s">
        <v>23</v>
      </c>
      <c r="G8009">
        <v>11073.55</v>
      </c>
      <c r="H8009">
        <v>4</v>
      </c>
      <c r="I8009">
        <v>44294.2</v>
      </c>
      <c r="J8009">
        <v>2.31</v>
      </c>
      <c r="K8009">
        <v>175</v>
      </c>
      <c r="L8009" s="2">
        <v>45477</v>
      </c>
      <c r="O8009" t="str">
        <f>IF(ecommerce_10000[[#This Row],[Platform]]="Souq","sq",ecommerce_10000[[#This Row],[Platform]])</f>
        <v>sq</v>
      </c>
      <c r="P8009" t="str">
        <f>IF(E8009="Souq","sq",IF(E8009="Jumia","Jum",E8009))</f>
        <v>sq</v>
      </c>
      <c r="Q8009">
        <f>VLOOKUP(ecommerce_10000[[#This Row],[City]],F:I,4,FALSE)</f>
        <v>13290.4</v>
      </c>
      <c r="R8009" s="1">
        <f>SUMIF(C:C,ecommerce_10000[[#This Row],[Category]],I:I)</f>
        <v>92327183.770000085</v>
      </c>
      <c r="S8009" s="1">
        <f>SUMIFS(I:I,C:C,C8009)</f>
        <v>92327183.770000085</v>
      </c>
      <c r="T8009" s="1" t="str">
        <f>INDEX(F:F,MATCH(ecommerce_10000[[#This Row],[TotalAmount]],I:I,0))</f>
        <v>Alexandria</v>
      </c>
    </row>
    <row r="8010" spans="1:20" x14ac:dyDescent="0.3">
      <c r="A8010" s="1" t="s">
        <v>8054</v>
      </c>
      <c r="B8010" s="1" t="s">
        <v>35</v>
      </c>
      <c r="C8010" s="1" t="s">
        <v>14</v>
      </c>
      <c r="D8010" s="1" t="s">
        <v>36</v>
      </c>
      <c r="E8010" s="1" t="s">
        <v>47</v>
      </c>
      <c r="F8010" s="1" t="s">
        <v>23</v>
      </c>
      <c r="G8010">
        <v>5691.22</v>
      </c>
      <c r="H8010">
        <v>1</v>
      </c>
      <c r="I8010">
        <v>5691.22</v>
      </c>
      <c r="J8010">
        <v>3.23</v>
      </c>
      <c r="K8010">
        <v>3515</v>
      </c>
      <c r="L8010" s="2">
        <v>45547</v>
      </c>
      <c r="O8010" t="str">
        <f>IF(ecommerce_10000[[#This Row],[Platform]]="Souq","sq",ecommerce_10000[[#This Row],[Platform]])</f>
        <v>Amazon</v>
      </c>
      <c r="P8010" t="str">
        <f>IF(E8010="Souq","sq",IF(E8010="Jumia","Jum",E8010))</f>
        <v>Amazon</v>
      </c>
      <c r="Q8010">
        <f>VLOOKUP(ecommerce_10000[[#This Row],[City]],F:I,4,FALSE)</f>
        <v>13290.4</v>
      </c>
      <c r="R8010" s="1">
        <f>SUMIF(C:C,ecommerce_10000[[#This Row],[Category]],I:I)</f>
        <v>92327183.770000085</v>
      </c>
      <c r="S8010" s="1">
        <f>SUMIFS(I:I,C:C,C8010)</f>
        <v>92327183.770000085</v>
      </c>
      <c r="T8010" s="1" t="str">
        <f>INDEX(F:F,MATCH(ecommerce_10000[[#This Row],[TotalAmount]],I:I,0))</f>
        <v>Alexandria</v>
      </c>
    </row>
    <row r="8011" spans="1:20" x14ac:dyDescent="0.3">
      <c r="A8011" s="1" t="s">
        <v>8055</v>
      </c>
      <c r="B8011" s="1" t="s">
        <v>49</v>
      </c>
      <c r="C8011" s="1" t="s">
        <v>14</v>
      </c>
      <c r="D8011" s="1" t="s">
        <v>50</v>
      </c>
      <c r="E8011" s="1" t="s">
        <v>22</v>
      </c>
      <c r="F8011" s="1" t="s">
        <v>40</v>
      </c>
      <c r="G8011">
        <v>13353.17</v>
      </c>
      <c r="H8011">
        <v>1</v>
      </c>
      <c r="I8011">
        <v>13353.17</v>
      </c>
      <c r="J8011">
        <v>2.42</v>
      </c>
      <c r="K8011">
        <v>4949</v>
      </c>
      <c r="L8011" s="2">
        <v>45362</v>
      </c>
      <c r="O8011" t="str">
        <f>IF(ecommerce_10000[[#This Row],[Platform]]="Souq","sq",ecommerce_10000[[#This Row],[Platform]])</f>
        <v>Jumia</v>
      </c>
      <c r="P8011" t="str">
        <f>IF(E8011="Souq","sq",IF(E8011="Jumia","Jum",E8011))</f>
        <v>Jum</v>
      </c>
      <c r="Q8011">
        <f>VLOOKUP(ecommerce_10000[[#This Row],[City]],F:I,4,FALSE)</f>
        <v>99349.3</v>
      </c>
      <c r="R8011" s="1">
        <f>SUMIF(C:C,ecommerce_10000[[#This Row],[Category]],I:I)</f>
        <v>92327183.770000085</v>
      </c>
      <c r="S8011" s="1">
        <f>SUMIFS(I:I,C:C,C8011)</f>
        <v>92327183.770000085</v>
      </c>
      <c r="T8011" s="1" t="str">
        <f>INDEX(F:F,MATCH(ecommerce_10000[[#This Row],[TotalAmount]],I:I,0))</f>
        <v>Riyadh</v>
      </c>
    </row>
    <row r="8012" spans="1:20" x14ac:dyDescent="0.3">
      <c r="A8012" s="1" t="s">
        <v>8056</v>
      </c>
      <c r="B8012" s="1" t="s">
        <v>43</v>
      </c>
      <c r="C8012" s="1" t="s">
        <v>44</v>
      </c>
      <c r="D8012" s="1" t="s">
        <v>45</v>
      </c>
      <c r="E8012" s="1" t="s">
        <v>16</v>
      </c>
      <c r="F8012" s="1" t="s">
        <v>62</v>
      </c>
      <c r="G8012">
        <v>961.42</v>
      </c>
      <c r="H8012">
        <v>4</v>
      </c>
      <c r="I8012">
        <v>3845.68</v>
      </c>
      <c r="J8012">
        <v>4.3099999999999996</v>
      </c>
      <c r="K8012">
        <v>2306</v>
      </c>
      <c r="L8012" s="2">
        <v>45420</v>
      </c>
      <c r="O8012" t="str">
        <f>IF(ecommerce_10000[[#This Row],[Platform]]="Souq","sq",ecommerce_10000[[#This Row],[Platform]])</f>
        <v>sq</v>
      </c>
      <c r="P8012" t="str">
        <f>IF(E8012="Souq","sq",IF(E8012="Jumia","Jum",E8012))</f>
        <v>sq</v>
      </c>
      <c r="Q8012">
        <f>VLOOKUP(ecommerce_10000[[#This Row],[City]],F:I,4,FALSE)</f>
        <v>27872.98</v>
      </c>
      <c r="R8012" s="1">
        <f>SUMIF(C:C,ecommerce_10000[[#This Row],[Category]],I:I)</f>
        <v>31420413.200000018</v>
      </c>
      <c r="S8012" s="1">
        <f>SUMIFS(I:I,C:C,C8012)</f>
        <v>31420413.200000018</v>
      </c>
      <c r="T8012" s="1" t="str">
        <f>INDEX(F:F,MATCH(ecommerce_10000[[#This Row],[TotalAmount]],I:I,0))</f>
        <v>Giza</v>
      </c>
    </row>
    <row r="8013" spans="1:20" x14ac:dyDescent="0.3">
      <c r="A8013" s="1" t="s">
        <v>8057</v>
      </c>
      <c r="B8013" s="1" t="s">
        <v>49</v>
      </c>
      <c r="C8013" s="1" t="s">
        <v>14</v>
      </c>
      <c r="D8013" s="1" t="s">
        <v>50</v>
      </c>
      <c r="E8013" s="1" t="s">
        <v>16</v>
      </c>
      <c r="F8013" s="1" t="s">
        <v>62</v>
      </c>
      <c r="G8013">
        <v>10571.49</v>
      </c>
      <c r="H8013">
        <v>1</v>
      </c>
      <c r="I8013">
        <v>10571.49</v>
      </c>
      <c r="J8013">
        <v>2.42</v>
      </c>
      <c r="K8013">
        <v>1582</v>
      </c>
      <c r="L8013" s="2">
        <v>45295</v>
      </c>
      <c r="O8013" t="str">
        <f>IF(ecommerce_10000[[#This Row],[Platform]]="Souq","sq",ecommerce_10000[[#This Row],[Platform]])</f>
        <v>sq</v>
      </c>
      <c r="P8013" t="str">
        <f>IF(E8013="Souq","sq",IF(E8013="Jumia","Jum",E8013))</f>
        <v>sq</v>
      </c>
      <c r="Q8013">
        <f>VLOOKUP(ecommerce_10000[[#This Row],[City]],F:I,4,FALSE)</f>
        <v>27872.98</v>
      </c>
      <c r="R8013" s="1">
        <f>SUMIF(C:C,ecommerce_10000[[#This Row],[Category]],I:I)</f>
        <v>92327183.770000085</v>
      </c>
      <c r="S8013" s="1">
        <f>SUMIFS(I:I,C:C,C8013)</f>
        <v>92327183.770000085</v>
      </c>
      <c r="T8013" s="1" t="str">
        <f>INDEX(F:F,MATCH(ecommerce_10000[[#This Row],[TotalAmount]],I:I,0))</f>
        <v>Giza</v>
      </c>
    </row>
    <row r="8014" spans="1:20" x14ac:dyDescent="0.3">
      <c r="A8014" s="1" t="s">
        <v>8058</v>
      </c>
      <c r="B8014" s="1" t="s">
        <v>13</v>
      </c>
      <c r="C8014" s="1" t="s">
        <v>14</v>
      </c>
      <c r="D8014" s="1" t="s">
        <v>15</v>
      </c>
      <c r="E8014" s="1" t="s">
        <v>22</v>
      </c>
      <c r="F8014" s="1" t="s">
        <v>33</v>
      </c>
      <c r="G8014">
        <v>10147.08</v>
      </c>
      <c r="H8014">
        <v>4</v>
      </c>
      <c r="I8014">
        <v>40588.32</v>
      </c>
      <c r="J8014">
        <v>3.46</v>
      </c>
      <c r="K8014">
        <v>106</v>
      </c>
      <c r="L8014" s="2">
        <v>45301</v>
      </c>
      <c r="O8014" t="str">
        <f>IF(ecommerce_10000[[#This Row],[Platform]]="Souq","sq",ecommerce_10000[[#This Row],[Platform]])</f>
        <v>Jumia</v>
      </c>
      <c r="P8014" t="str">
        <f>IF(E8014="Souq","sq",IF(E8014="Jumia","Jum",E8014))</f>
        <v>Jum</v>
      </c>
      <c r="Q8014">
        <f>VLOOKUP(ecommerce_10000[[#This Row],[City]],F:I,4,FALSE)</f>
        <v>3665.44</v>
      </c>
      <c r="R8014" s="1">
        <f>SUMIF(C:C,ecommerce_10000[[#This Row],[Category]],I:I)</f>
        <v>92327183.770000085</v>
      </c>
      <c r="S8014" s="1">
        <f>SUMIFS(I:I,C:C,C8014)</f>
        <v>92327183.770000085</v>
      </c>
      <c r="T8014" s="1" t="str">
        <f>INDEX(F:F,MATCH(ecommerce_10000[[#This Row],[TotalAmount]],I:I,0))</f>
        <v>Dubai</v>
      </c>
    </row>
    <row r="8015" spans="1:20" x14ac:dyDescent="0.3">
      <c r="A8015" s="1" t="s">
        <v>8059</v>
      </c>
      <c r="B8015" s="1" t="s">
        <v>35</v>
      </c>
      <c r="C8015" s="1" t="s">
        <v>14</v>
      </c>
      <c r="D8015" s="1" t="s">
        <v>36</v>
      </c>
      <c r="E8015" s="1" t="s">
        <v>16</v>
      </c>
      <c r="F8015" s="1" t="s">
        <v>23</v>
      </c>
      <c r="G8015">
        <v>19131.939999999999</v>
      </c>
      <c r="H8015">
        <v>1</v>
      </c>
      <c r="I8015">
        <v>19131.939999999999</v>
      </c>
      <c r="J8015">
        <v>3.59</v>
      </c>
      <c r="K8015">
        <v>3638</v>
      </c>
      <c r="L8015" s="2">
        <v>45310</v>
      </c>
      <c r="O8015" t="str">
        <f>IF(ecommerce_10000[[#This Row],[Platform]]="Souq","sq",ecommerce_10000[[#This Row],[Platform]])</f>
        <v>sq</v>
      </c>
      <c r="P8015" t="str">
        <f>IF(E8015="Souq","sq",IF(E8015="Jumia","Jum",E8015))</f>
        <v>sq</v>
      </c>
      <c r="Q8015">
        <f>VLOOKUP(ecommerce_10000[[#This Row],[City]],F:I,4,FALSE)</f>
        <v>13290.4</v>
      </c>
      <c r="R8015" s="1">
        <f>SUMIF(C:C,ecommerce_10000[[#This Row],[Category]],I:I)</f>
        <v>92327183.770000085</v>
      </c>
      <c r="S8015" s="1">
        <f>SUMIFS(I:I,C:C,C8015)</f>
        <v>92327183.770000085</v>
      </c>
      <c r="T8015" s="1" t="str">
        <f>INDEX(F:F,MATCH(ecommerce_10000[[#This Row],[TotalAmount]],I:I,0))</f>
        <v>Alexandria</v>
      </c>
    </row>
    <row r="8016" spans="1:20" x14ac:dyDescent="0.3">
      <c r="A8016" s="1" t="s">
        <v>8060</v>
      </c>
      <c r="B8016" s="1" t="s">
        <v>25</v>
      </c>
      <c r="C8016" s="1" t="s">
        <v>26</v>
      </c>
      <c r="D8016" s="1" t="s">
        <v>27</v>
      </c>
      <c r="E8016" s="1" t="s">
        <v>22</v>
      </c>
      <c r="F8016" s="1" t="s">
        <v>17</v>
      </c>
      <c r="G8016">
        <v>1613.36</v>
      </c>
      <c r="H8016">
        <v>2</v>
      </c>
      <c r="I8016">
        <v>3226.72</v>
      </c>
      <c r="J8016">
        <v>4.58</v>
      </c>
      <c r="K8016">
        <v>931</v>
      </c>
      <c r="L8016" s="2">
        <v>45457</v>
      </c>
      <c r="O8016" t="str">
        <f>IF(ecommerce_10000[[#This Row],[Platform]]="Souq","sq",ecommerce_10000[[#This Row],[Platform]])</f>
        <v>Jumia</v>
      </c>
      <c r="P8016" t="str">
        <f>IF(E8016="Souq","sq",IF(E8016="Jumia","Jum",E8016))</f>
        <v>Jum</v>
      </c>
      <c r="Q8016">
        <f>VLOOKUP(ecommerce_10000[[#This Row],[City]],F:I,4,FALSE)</f>
        <v>16284.02</v>
      </c>
      <c r="R8016" s="1">
        <f>SUMIF(C:C,ecommerce_10000[[#This Row],[Category]],I:I)</f>
        <v>29200970.130000021</v>
      </c>
      <c r="S8016" s="1">
        <f>SUMIFS(I:I,C:C,C8016)</f>
        <v>29200970.130000021</v>
      </c>
      <c r="T8016" s="1" t="str">
        <f>INDEX(F:F,MATCH(ecommerce_10000[[#This Row],[TotalAmount]],I:I,0))</f>
        <v>Cairo</v>
      </c>
    </row>
    <row r="8017" spans="1:20" x14ac:dyDescent="0.3">
      <c r="A8017" s="1" t="s">
        <v>8061</v>
      </c>
      <c r="B8017" s="1" t="s">
        <v>49</v>
      </c>
      <c r="C8017" s="1" t="s">
        <v>14</v>
      </c>
      <c r="D8017" s="1" t="s">
        <v>50</v>
      </c>
      <c r="E8017" s="1" t="s">
        <v>16</v>
      </c>
      <c r="F8017" s="1" t="s">
        <v>23</v>
      </c>
      <c r="G8017">
        <v>15833.18</v>
      </c>
      <c r="H8017">
        <v>5</v>
      </c>
      <c r="I8017">
        <v>79165.899999999994</v>
      </c>
      <c r="J8017">
        <v>2.27</v>
      </c>
      <c r="K8017">
        <v>2717</v>
      </c>
      <c r="L8017" s="2">
        <v>45572</v>
      </c>
      <c r="O8017" t="str">
        <f>IF(ecommerce_10000[[#This Row],[Platform]]="Souq","sq",ecommerce_10000[[#This Row],[Platform]])</f>
        <v>sq</v>
      </c>
      <c r="P8017" t="str">
        <f>IF(E8017="Souq","sq",IF(E8017="Jumia","Jum",E8017))</f>
        <v>sq</v>
      </c>
      <c r="Q8017">
        <f>VLOOKUP(ecommerce_10000[[#This Row],[City]],F:I,4,FALSE)</f>
        <v>13290.4</v>
      </c>
      <c r="R8017" s="1">
        <f>SUMIF(C:C,ecommerce_10000[[#This Row],[Category]],I:I)</f>
        <v>92327183.770000085</v>
      </c>
      <c r="S8017" s="1">
        <f>SUMIFS(I:I,C:C,C8017)</f>
        <v>92327183.770000085</v>
      </c>
      <c r="T8017" s="1" t="str">
        <f>INDEX(F:F,MATCH(ecommerce_10000[[#This Row],[TotalAmount]],I:I,0))</f>
        <v>Alexandria</v>
      </c>
    </row>
    <row r="8018" spans="1:20" x14ac:dyDescent="0.3">
      <c r="A8018" s="1" t="s">
        <v>8062</v>
      </c>
      <c r="B8018" s="1" t="s">
        <v>43</v>
      </c>
      <c r="C8018" s="1" t="s">
        <v>44</v>
      </c>
      <c r="D8018" s="1" t="s">
        <v>45</v>
      </c>
      <c r="E8018" s="1" t="s">
        <v>47</v>
      </c>
      <c r="F8018" s="1" t="s">
        <v>28</v>
      </c>
      <c r="G8018">
        <v>177.03</v>
      </c>
      <c r="H8018">
        <v>5</v>
      </c>
      <c r="I8018">
        <v>885.15</v>
      </c>
      <c r="J8018">
        <v>4.95</v>
      </c>
      <c r="K8018">
        <v>2471</v>
      </c>
      <c r="L8018" s="2">
        <v>45517</v>
      </c>
      <c r="O8018" t="str">
        <f>IF(ecommerce_10000[[#This Row],[Platform]]="Souq","sq",ecommerce_10000[[#This Row],[Platform]])</f>
        <v>Amazon</v>
      </c>
      <c r="P8018" t="str">
        <f>IF(E8018="Souq","sq",IF(E8018="Jumia","Jum",E8018))</f>
        <v>Amazon</v>
      </c>
      <c r="Q8018">
        <f>VLOOKUP(ecommerce_10000[[#This Row],[City]],F:I,4,FALSE)</f>
        <v>26648.76</v>
      </c>
      <c r="R8018" s="1">
        <f>SUMIF(C:C,ecommerce_10000[[#This Row],[Category]],I:I)</f>
        <v>31420413.200000018</v>
      </c>
      <c r="S8018" s="1">
        <f>SUMIFS(I:I,C:C,C8018)</f>
        <v>31420413.200000018</v>
      </c>
      <c r="T8018" s="1" t="str">
        <f>INDEX(F:F,MATCH(ecommerce_10000[[#This Row],[TotalAmount]],I:I,0))</f>
        <v>Casablanca</v>
      </c>
    </row>
    <row r="8019" spans="1:20" x14ac:dyDescent="0.3">
      <c r="A8019" s="1" t="s">
        <v>8063</v>
      </c>
      <c r="B8019" s="1" t="s">
        <v>25</v>
      </c>
      <c r="C8019" s="1" t="s">
        <v>26</v>
      </c>
      <c r="D8019" s="1" t="s">
        <v>27</v>
      </c>
      <c r="E8019" s="1" t="s">
        <v>16</v>
      </c>
      <c r="F8019" s="1" t="s">
        <v>28</v>
      </c>
      <c r="G8019">
        <v>6940.12</v>
      </c>
      <c r="H8019">
        <v>1</v>
      </c>
      <c r="I8019">
        <v>6940.12</v>
      </c>
      <c r="J8019">
        <v>2.58</v>
      </c>
      <c r="K8019">
        <v>1848</v>
      </c>
      <c r="L8019" s="2">
        <v>45587</v>
      </c>
      <c r="O8019" t="str">
        <f>IF(ecommerce_10000[[#This Row],[Platform]]="Souq","sq",ecommerce_10000[[#This Row],[Platform]])</f>
        <v>sq</v>
      </c>
      <c r="P8019" t="str">
        <f>IF(E8019="Souq","sq",IF(E8019="Jumia","Jum",E8019))</f>
        <v>sq</v>
      </c>
      <c r="Q8019">
        <f>VLOOKUP(ecommerce_10000[[#This Row],[City]],F:I,4,FALSE)</f>
        <v>26648.76</v>
      </c>
      <c r="R8019" s="1">
        <f>SUMIF(C:C,ecommerce_10000[[#This Row],[Category]],I:I)</f>
        <v>29200970.130000021</v>
      </c>
      <c r="S8019" s="1">
        <f>SUMIFS(I:I,C:C,C8019)</f>
        <v>29200970.130000021</v>
      </c>
      <c r="T8019" s="1" t="str">
        <f>INDEX(F:F,MATCH(ecommerce_10000[[#This Row],[TotalAmount]],I:I,0))</f>
        <v>Casablanca</v>
      </c>
    </row>
    <row r="8020" spans="1:20" x14ac:dyDescent="0.3">
      <c r="A8020" s="1" t="s">
        <v>8064</v>
      </c>
      <c r="B8020" s="1" t="s">
        <v>38</v>
      </c>
      <c r="C8020" s="1" t="s">
        <v>20</v>
      </c>
      <c r="D8020" s="1" t="s">
        <v>39</v>
      </c>
      <c r="E8020" s="1" t="s">
        <v>16</v>
      </c>
      <c r="F8020" s="1" t="s">
        <v>33</v>
      </c>
      <c r="G8020">
        <v>7829.6</v>
      </c>
      <c r="H8020">
        <v>5</v>
      </c>
      <c r="I8020">
        <v>39148</v>
      </c>
      <c r="J8020">
        <v>2.46</v>
      </c>
      <c r="K8020">
        <v>70</v>
      </c>
      <c r="L8020" s="2">
        <v>45418</v>
      </c>
      <c r="O8020" t="str">
        <f>IF(ecommerce_10000[[#This Row],[Platform]]="Souq","sq",ecommerce_10000[[#This Row],[Platform]])</f>
        <v>sq</v>
      </c>
      <c r="P8020" t="str">
        <f>IF(E8020="Souq","sq",IF(E8020="Jumia","Jum",E8020))</f>
        <v>sq</v>
      </c>
      <c r="Q8020">
        <f>VLOOKUP(ecommerce_10000[[#This Row],[City]],F:I,4,FALSE)</f>
        <v>3665.44</v>
      </c>
      <c r="R8020" s="1">
        <f>SUMIF(C:C,ecommerce_10000[[#This Row],[Category]],I:I)</f>
        <v>91504159.730000004</v>
      </c>
      <c r="S8020" s="1">
        <f>SUMIFS(I:I,C:C,C8020)</f>
        <v>91504159.730000004</v>
      </c>
      <c r="T8020" s="1" t="str">
        <f>INDEX(F:F,MATCH(ecommerce_10000[[#This Row],[TotalAmount]],I:I,0))</f>
        <v>Dubai</v>
      </c>
    </row>
    <row r="8021" spans="1:20" x14ac:dyDescent="0.3">
      <c r="A8021" s="1" t="s">
        <v>8065</v>
      </c>
      <c r="B8021" s="1" t="s">
        <v>35</v>
      </c>
      <c r="C8021" s="1" t="s">
        <v>14</v>
      </c>
      <c r="D8021" s="1" t="s">
        <v>36</v>
      </c>
      <c r="E8021" s="1" t="s">
        <v>22</v>
      </c>
      <c r="F8021" s="1" t="s">
        <v>17</v>
      </c>
      <c r="G8021">
        <v>18314.36</v>
      </c>
      <c r="H8021">
        <v>2</v>
      </c>
      <c r="I8021">
        <v>36628.720000000001</v>
      </c>
      <c r="J8021">
        <v>3.77</v>
      </c>
      <c r="K8021">
        <v>42</v>
      </c>
      <c r="L8021" s="2">
        <v>45426</v>
      </c>
      <c r="O8021" t="str">
        <f>IF(ecommerce_10000[[#This Row],[Platform]]="Souq","sq",ecommerce_10000[[#This Row],[Platform]])</f>
        <v>Jumia</v>
      </c>
      <c r="P8021" t="str">
        <f>IF(E8021="Souq","sq",IF(E8021="Jumia","Jum",E8021))</f>
        <v>Jum</v>
      </c>
      <c r="Q8021">
        <f>VLOOKUP(ecommerce_10000[[#This Row],[City]],F:I,4,FALSE)</f>
        <v>16284.02</v>
      </c>
      <c r="R8021" s="1">
        <f>SUMIF(C:C,ecommerce_10000[[#This Row],[Category]],I:I)</f>
        <v>92327183.770000085</v>
      </c>
      <c r="S8021" s="1">
        <f>SUMIFS(I:I,C:C,C8021)</f>
        <v>92327183.770000085</v>
      </c>
      <c r="T8021" s="1" t="str">
        <f>INDEX(F:F,MATCH(ecommerce_10000[[#This Row],[TotalAmount]],I:I,0))</f>
        <v>Cairo</v>
      </c>
    </row>
    <row r="8022" spans="1:20" x14ac:dyDescent="0.3">
      <c r="A8022" s="1" t="s">
        <v>8066</v>
      </c>
      <c r="B8022" s="1" t="s">
        <v>30</v>
      </c>
      <c r="C8022" s="1" t="s">
        <v>31</v>
      </c>
      <c r="D8022" s="1" t="s">
        <v>32</v>
      </c>
      <c r="E8022" s="1" t="s">
        <v>16</v>
      </c>
      <c r="F8022" s="1" t="s">
        <v>62</v>
      </c>
      <c r="G8022">
        <v>4660.72</v>
      </c>
      <c r="H8022">
        <v>5</v>
      </c>
      <c r="I8022">
        <v>23303.599999999999</v>
      </c>
      <c r="J8022">
        <v>3.8</v>
      </c>
      <c r="K8022">
        <v>2952</v>
      </c>
      <c r="L8022" s="2">
        <v>45594</v>
      </c>
      <c r="O8022" t="str">
        <f>IF(ecommerce_10000[[#This Row],[Platform]]="Souq","sq",ecommerce_10000[[#This Row],[Platform]])</f>
        <v>sq</v>
      </c>
      <c r="P8022" t="str">
        <f>IF(E8022="Souq","sq",IF(E8022="Jumia","Jum",E8022))</f>
        <v>sq</v>
      </c>
      <c r="Q8022">
        <f>VLOOKUP(ecommerce_10000[[#This Row],[City]],F:I,4,FALSE)</f>
        <v>27872.98</v>
      </c>
      <c r="R8022" s="1">
        <f>SUMIF(C:C,ecommerce_10000[[#This Row],[Category]],I:I)</f>
        <v>57542997.559999913</v>
      </c>
      <c r="S8022" s="1">
        <f>SUMIFS(I:I,C:C,C8022)</f>
        <v>57542997.559999913</v>
      </c>
      <c r="T8022" s="1" t="str">
        <f>INDEX(F:F,MATCH(ecommerce_10000[[#This Row],[TotalAmount]],I:I,0))</f>
        <v>Giza</v>
      </c>
    </row>
    <row r="8023" spans="1:20" x14ac:dyDescent="0.3">
      <c r="A8023" s="1" t="s">
        <v>8067</v>
      </c>
      <c r="B8023" s="1" t="s">
        <v>35</v>
      </c>
      <c r="C8023" s="1" t="s">
        <v>14</v>
      </c>
      <c r="D8023" s="1" t="s">
        <v>36</v>
      </c>
      <c r="E8023" s="1" t="s">
        <v>47</v>
      </c>
      <c r="F8023" s="1" t="s">
        <v>28</v>
      </c>
      <c r="G8023">
        <v>18361.21</v>
      </c>
      <c r="H8023">
        <v>4</v>
      </c>
      <c r="I8023">
        <v>73444.84</v>
      </c>
      <c r="J8023">
        <v>1.18</v>
      </c>
      <c r="K8023">
        <v>1355</v>
      </c>
      <c r="L8023" s="2">
        <v>45374</v>
      </c>
      <c r="O8023" t="str">
        <f>IF(ecommerce_10000[[#This Row],[Platform]]="Souq","sq",ecommerce_10000[[#This Row],[Platform]])</f>
        <v>Amazon</v>
      </c>
      <c r="P8023" t="str">
        <f>IF(E8023="Souq","sq",IF(E8023="Jumia","Jum",E8023))</f>
        <v>Amazon</v>
      </c>
      <c r="Q8023">
        <f>VLOOKUP(ecommerce_10000[[#This Row],[City]],F:I,4,FALSE)</f>
        <v>26648.76</v>
      </c>
      <c r="R8023" s="1">
        <f>SUMIF(C:C,ecommerce_10000[[#This Row],[Category]],I:I)</f>
        <v>92327183.770000085</v>
      </c>
      <c r="S8023" s="1">
        <f>SUMIFS(I:I,C:C,C8023)</f>
        <v>92327183.770000085</v>
      </c>
      <c r="T8023" s="1" t="str">
        <f>INDEX(F:F,MATCH(ecommerce_10000[[#This Row],[TotalAmount]],I:I,0))</f>
        <v>Casablanca</v>
      </c>
    </row>
    <row r="8024" spans="1:20" x14ac:dyDescent="0.3">
      <c r="A8024" s="1" t="s">
        <v>8068</v>
      </c>
      <c r="B8024" s="1" t="s">
        <v>35</v>
      </c>
      <c r="C8024" s="1" t="s">
        <v>14</v>
      </c>
      <c r="D8024" s="1" t="s">
        <v>36</v>
      </c>
      <c r="E8024" s="1" t="s">
        <v>16</v>
      </c>
      <c r="F8024" s="1" t="s">
        <v>40</v>
      </c>
      <c r="G8024">
        <v>1182.9100000000001</v>
      </c>
      <c r="H8024">
        <v>4</v>
      </c>
      <c r="I8024">
        <v>4731.6400000000003</v>
      </c>
      <c r="J8024">
        <v>4.57</v>
      </c>
      <c r="K8024">
        <v>2685</v>
      </c>
      <c r="L8024" s="2">
        <v>45378</v>
      </c>
      <c r="O8024" t="str">
        <f>IF(ecommerce_10000[[#This Row],[Platform]]="Souq","sq",ecommerce_10000[[#This Row],[Platform]])</f>
        <v>sq</v>
      </c>
      <c r="P8024" t="str">
        <f>IF(E8024="Souq","sq",IF(E8024="Jumia","Jum",E8024))</f>
        <v>sq</v>
      </c>
      <c r="Q8024">
        <f>VLOOKUP(ecommerce_10000[[#This Row],[City]],F:I,4,FALSE)</f>
        <v>99349.3</v>
      </c>
      <c r="R8024" s="1">
        <f>SUMIF(C:C,ecommerce_10000[[#This Row],[Category]],I:I)</f>
        <v>92327183.770000085</v>
      </c>
      <c r="S8024" s="1">
        <f>SUMIFS(I:I,C:C,C8024)</f>
        <v>92327183.770000085</v>
      </c>
      <c r="T8024" s="1" t="str">
        <f>INDEX(F:F,MATCH(ecommerce_10000[[#This Row],[TotalAmount]],I:I,0))</f>
        <v>Riyadh</v>
      </c>
    </row>
    <row r="8025" spans="1:20" x14ac:dyDescent="0.3">
      <c r="A8025" s="1" t="s">
        <v>8069</v>
      </c>
      <c r="B8025" s="1" t="s">
        <v>19</v>
      </c>
      <c r="C8025" s="1" t="s">
        <v>20</v>
      </c>
      <c r="D8025" s="1" t="s">
        <v>21</v>
      </c>
      <c r="E8025" s="1" t="s">
        <v>16</v>
      </c>
      <c r="F8025" s="1" t="s">
        <v>33</v>
      </c>
      <c r="G8025">
        <v>16553.39</v>
      </c>
      <c r="H8025">
        <v>4</v>
      </c>
      <c r="I8025">
        <v>66213.56</v>
      </c>
      <c r="J8025">
        <v>4.51</v>
      </c>
      <c r="K8025">
        <v>4270</v>
      </c>
      <c r="L8025" s="2">
        <v>45539</v>
      </c>
      <c r="O8025" t="str">
        <f>IF(ecommerce_10000[[#This Row],[Platform]]="Souq","sq",ecommerce_10000[[#This Row],[Platform]])</f>
        <v>sq</v>
      </c>
      <c r="P8025" t="str">
        <f>IF(E8025="Souq","sq",IF(E8025="Jumia","Jum",E8025))</f>
        <v>sq</v>
      </c>
      <c r="Q8025">
        <f>VLOOKUP(ecommerce_10000[[#This Row],[City]],F:I,4,FALSE)</f>
        <v>3665.44</v>
      </c>
      <c r="R8025" s="1">
        <f>SUMIF(C:C,ecommerce_10000[[#This Row],[Category]],I:I)</f>
        <v>91504159.730000004</v>
      </c>
      <c r="S8025" s="1">
        <f>SUMIFS(I:I,C:C,C8025)</f>
        <v>91504159.730000004</v>
      </c>
      <c r="T8025" s="1" t="str">
        <f>INDEX(F:F,MATCH(ecommerce_10000[[#This Row],[TotalAmount]],I:I,0))</f>
        <v>Dubai</v>
      </c>
    </row>
    <row r="8026" spans="1:20" x14ac:dyDescent="0.3">
      <c r="A8026" s="1" t="s">
        <v>8070</v>
      </c>
      <c r="B8026" s="1" t="s">
        <v>13</v>
      </c>
      <c r="C8026" s="1" t="s">
        <v>14</v>
      </c>
      <c r="D8026" s="1" t="s">
        <v>15</v>
      </c>
      <c r="E8026" s="1" t="s">
        <v>47</v>
      </c>
      <c r="F8026" s="1" t="s">
        <v>28</v>
      </c>
      <c r="G8026">
        <v>13718.08</v>
      </c>
      <c r="H8026">
        <v>3</v>
      </c>
      <c r="I8026">
        <v>41154.239999999998</v>
      </c>
      <c r="J8026">
        <v>2.2999999999999998</v>
      </c>
      <c r="K8026">
        <v>359</v>
      </c>
      <c r="L8026" s="2">
        <v>45525</v>
      </c>
      <c r="O8026" t="str">
        <f>IF(ecommerce_10000[[#This Row],[Platform]]="Souq","sq",ecommerce_10000[[#This Row],[Platform]])</f>
        <v>Amazon</v>
      </c>
      <c r="P8026" t="str">
        <f>IF(E8026="Souq","sq",IF(E8026="Jumia","Jum",E8026))</f>
        <v>Amazon</v>
      </c>
      <c r="Q8026">
        <f>VLOOKUP(ecommerce_10000[[#This Row],[City]],F:I,4,FALSE)</f>
        <v>26648.76</v>
      </c>
      <c r="R8026" s="1">
        <f>SUMIF(C:C,ecommerce_10000[[#This Row],[Category]],I:I)</f>
        <v>92327183.770000085</v>
      </c>
      <c r="S8026" s="1">
        <f>SUMIFS(I:I,C:C,C8026)</f>
        <v>92327183.770000085</v>
      </c>
      <c r="T8026" s="1" t="str">
        <f>INDEX(F:F,MATCH(ecommerce_10000[[#This Row],[TotalAmount]],I:I,0))</f>
        <v>Casablanca</v>
      </c>
    </row>
    <row r="8027" spans="1:20" x14ac:dyDescent="0.3">
      <c r="A8027" s="1" t="s">
        <v>8071</v>
      </c>
      <c r="B8027" s="1" t="s">
        <v>38</v>
      </c>
      <c r="C8027" s="1" t="s">
        <v>20</v>
      </c>
      <c r="D8027" s="1" t="s">
        <v>39</v>
      </c>
      <c r="E8027" s="1" t="s">
        <v>22</v>
      </c>
      <c r="F8027" s="1" t="s">
        <v>17</v>
      </c>
      <c r="G8027">
        <v>19002.650000000001</v>
      </c>
      <c r="H8027">
        <v>5</v>
      </c>
      <c r="I8027">
        <v>95013.25</v>
      </c>
      <c r="J8027">
        <v>3.89</v>
      </c>
      <c r="K8027">
        <v>1036</v>
      </c>
      <c r="L8027" s="2">
        <v>45479</v>
      </c>
      <c r="O8027" t="str">
        <f>IF(ecommerce_10000[[#This Row],[Platform]]="Souq","sq",ecommerce_10000[[#This Row],[Platform]])</f>
        <v>Jumia</v>
      </c>
      <c r="P8027" t="str">
        <f>IF(E8027="Souq","sq",IF(E8027="Jumia","Jum",E8027))</f>
        <v>Jum</v>
      </c>
      <c r="Q8027">
        <f>VLOOKUP(ecommerce_10000[[#This Row],[City]],F:I,4,FALSE)</f>
        <v>16284.02</v>
      </c>
      <c r="R8027" s="1">
        <f>SUMIF(C:C,ecommerce_10000[[#This Row],[Category]],I:I)</f>
        <v>91504159.730000004</v>
      </c>
      <c r="S8027" s="1">
        <f>SUMIFS(I:I,C:C,C8027)</f>
        <v>91504159.730000004</v>
      </c>
      <c r="T8027" s="1" t="str">
        <f>INDEX(F:F,MATCH(ecommerce_10000[[#This Row],[TotalAmount]],I:I,0))</f>
        <v>Cairo</v>
      </c>
    </row>
    <row r="8028" spans="1:20" x14ac:dyDescent="0.3">
      <c r="A8028" s="1" t="s">
        <v>8072</v>
      </c>
      <c r="B8028" s="1" t="s">
        <v>38</v>
      </c>
      <c r="C8028" s="1" t="s">
        <v>20</v>
      </c>
      <c r="D8028" s="1" t="s">
        <v>39</v>
      </c>
      <c r="E8028" s="1" t="s">
        <v>22</v>
      </c>
      <c r="F8028" s="1" t="s">
        <v>62</v>
      </c>
      <c r="G8028">
        <v>8705.39</v>
      </c>
      <c r="H8028">
        <v>4</v>
      </c>
      <c r="I8028">
        <v>34821.56</v>
      </c>
      <c r="J8028">
        <v>1.74</v>
      </c>
      <c r="K8028">
        <v>2108</v>
      </c>
      <c r="L8028" s="2">
        <v>45348</v>
      </c>
      <c r="O8028" t="str">
        <f>IF(ecommerce_10000[[#This Row],[Platform]]="Souq","sq",ecommerce_10000[[#This Row],[Platform]])</f>
        <v>Jumia</v>
      </c>
      <c r="P8028" t="str">
        <f>IF(E8028="Souq","sq",IF(E8028="Jumia","Jum",E8028))</f>
        <v>Jum</v>
      </c>
      <c r="Q8028">
        <f>VLOOKUP(ecommerce_10000[[#This Row],[City]],F:I,4,FALSE)</f>
        <v>27872.98</v>
      </c>
      <c r="R8028" s="1">
        <f>SUMIF(C:C,ecommerce_10000[[#This Row],[Category]],I:I)</f>
        <v>91504159.730000004</v>
      </c>
      <c r="S8028" s="1">
        <f>SUMIFS(I:I,C:C,C8028)</f>
        <v>91504159.730000004</v>
      </c>
      <c r="T8028" s="1" t="str">
        <f>INDEX(F:F,MATCH(ecommerce_10000[[#This Row],[TotalAmount]],I:I,0))</f>
        <v>Giza</v>
      </c>
    </row>
    <row r="8029" spans="1:20" x14ac:dyDescent="0.3">
      <c r="A8029" s="1" t="s">
        <v>8073</v>
      </c>
      <c r="B8029" s="1" t="s">
        <v>53</v>
      </c>
      <c r="C8029" s="1" t="s">
        <v>31</v>
      </c>
      <c r="D8029" s="1" t="s">
        <v>54</v>
      </c>
      <c r="E8029" s="1" t="s">
        <v>22</v>
      </c>
      <c r="F8029" s="1" t="s">
        <v>40</v>
      </c>
      <c r="G8029">
        <v>4700.45</v>
      </c>
      <c r="H8029">
        <v>3</v>
      </c>
      <c r="I8029">
        <v>14101.35</v>
      </c>
      <c r="J8029">
        <v>3.64</v>
      </c>
      <c r="K8029">
        <v>4276</v>
      </c>
      <c r="L8029" s="2">
        <v>45556</v>
      </c>
      <c r="O8029" t="str">
        <f>IF(ecommerce_10000[[#This Row],[Platform]]="Souq","sq",ecommerce_10000[[#This Row],[Platform]])</f>
        <v>Jumia</v>
      </c>
      <c r="P8029" t="str">
        <f>IF(E8029="Souq","sq",IF(E8029="Jumia","Jum",E8029))</f>
        <v>Jum</v>
      </c>
      <c r="Q8029">
        <f>VLOOKUP(ecommerce_10000[[#This Row],[City]],F:I,4,FALSE)</f>
        <v>99349.3</v>
      </c>
      <c r="R8029" s="1">
        <f>SUMIF(C:C,ecommerce_10000[[#This Row],[Category]],I:I)</f>
        <v>57542997.559999913</v>
      </c>
      <c r="S8029" s="1">
        <f>SUMIFS(I:I,C:C,C8029)</f>
        <v>57542997.559999913</v>
      </c>
      <c r="T8029" s="1" t="str">
        <f>INDEX(F:F,MATCH(ecommerce_10000[[#This Row],[TotalAmount]],I:I,0))</f>
        <v>Riyadh</v>
      </c>
    </row>
    <row r="8030" spans="1:20" x14ac:dyDescent="0.3">
      <c r="A8030" s="1" t="s">
        <v>8074</v>
      </c>
      <c r="B8030" s="1" t="s">
        <v>49</v>
      </c>
      <c r="C8030" s="1" t="s">
        <v>14</v>
      </c>
      <c r="D8030" s="1" t="s">
        <v>50</v>
      </c>
      <c r="E8030" s="1" t="s">
        <v>47</v>
      </c>
      <c r="F8030" s="1" t="s">
        <v>40</v>
      </c>
      <c r="G8030">
        <v>19685.29</v>
      </c>
      <c r="H8030">
        <v>2</v>
      </c>
      <c r="I8030">
        <v>39370.58</v>
      </c>
      <c r="J8030">
        <v>1.1399999999999999</v>
      </c>
      <c r="K8030">
        <v>129</v>
      </c>
      <c r="L8030" s="2">
        <v>45467</v>
      </c>
      <c r="O8030" t="str">
        <f>IF(ecommerce_10000[[#This Row],[Platform]]="Souq","sq",ecommerce_10000[[#This Row],[Platform]])</f>
        <v>Amazon</v>
      </c>
      <c r="P8030" t="str">
        <f>IF(E8030="Souq","sq",IF(E8030="Jumia","Jum",E8030))</f>
        <v>Amazon</v>
      </c>
      <c r="Q8030">
        <f>VLOOKUP(ecommerce_10000[[#This Row],[City]],F:I,4,FALSE)</f>
        <v>99349.3</v>
      </c>
      <c r="R8030" s="1">
        <f>SUMIF(C:C,ecommerce_10000[[#This Row],[Category]],I:I)</f>
        <v>92327183.770000085</v>
      </c>
      <c r="S8030" s="1">
        <f>SUMIFS(I:I,C:C,C8030)</f>
        <v>92327183.770000085</v>
      </c>
      <c r="T8030" s="1" t="str">
        <f>INDEX(F:F,MATCH(ecommerce_10000[[#This Row],[TotalAmount]],I:I,0))</f>
        <v>Riyadh</v>
      </c>
    </row>
    <row r="8031" spans="1:20" x14ac:dyDescent="0.3">
      <c r="A8031" s="1" t="s">
        <v>8075</v>
      </c>
      <c r="B8031" s="1" t="s">
        <v>35</v>
      </c>
      <c r="C8031" s="1" t="s">
        <v>14</v>
      </c>
      <c r="D8031" s="1" t="s">
        <v>36</v>
      </c>
      <c r="E8031" s="1" t="s">
        <v>16</v>
      </c>
      <c r="F8031" s="1" t="s">
        <v>33</v>
      </c>
      <c r="G8031">
        <v>14043.17</v>
      </c>
      <c r="H8031">
        <v>5</v>
      </c>
      <c r="I8031">
        <v>70215.850000000006</v>
      </c>
      <c r="J8031">
        <v>2.2799999999999998</v>
      </c>
      <c r="K8031">
        <v>3986</v>
      </c>
      <c r="L8031" s="2">
        <v>45594</v>
      </c>
      <c r="O8031" t="str">
        <f>IF(ecommerce_10000[[#This Row],[Platform]]="Souq","sq",ecommerce_10000[[#This Row],[Platform]])</f>
        <v>sq</v>
      </c>
      <c r="P8031" t="str">
        <f>IF(E8031="Souq","sq",IF(E8031="Jumia","Jum",E8031))</f>
        <v>sq</v>
      </c>
      <c r="Q8031">
        <f>VLOOKUP(ecommerce_10000[[#This Row],[City]],F:I,4,FALSE)</f>
        <v>3665.44</v>
      </c>
      <c r="R8031" s="1">
        <f>SUMIF(C:C,ecommerce_10000[[#This Row],[Category]],I:I)</f>
        <v>92327183.770000085</v>
      </c>
      <c r="S8031" s="1">
        <f>SUMIFS(I:I,C:C,C8031)</f>
        <v>92327183.770000085</v>
      </c>
      <c r="T8031" s="1" t="str">
        <f>INDEX(F:F,MATCH(ecommerce_10000[[#This Row],[TotalAmount]],I:I,0))</f>
        <v>Dubai</v>
      </c>
    </row>
    <row r="8032" spans="1:20" x14ac:dyDescent="0.3">
      <c r="A8032" s="1" t="s">
        <v>8076</v>
      </c>
      <c r="B8032" s="1" t="s">
        <v>49</v>
      </c>
      <c r="C8032" s="1" t="s">
        <v>14</v>
      </c>
      <c r="D8032" s="1" t="s">
        <v>50</v>
      </c>
      <c r="E8032" s="1" t="s">
        <v>22</v>
      </c>
      <c r="F8032" s="1" t="s">
        <v>62</v>
      </c>
      <c r="G8032">
        <v>13538.62</v>
      </c>
      <c r="H8032">
        <v>2</v>
      </c>
      <c r="I8032">
        <v>27077.24</v>
      </c>
      <c r="J8032">
        <v>3.98</v>
      </c>
      <c r="K8032">
        <v>635</v>
      </c>
      <c r="L8032" s="2">
        <v>45394</v>
      </c>
      <c r="O8032" t="str">
        <f>IF(ecommerce_10000[[#This Row],[Platform]]="Souq","sq",ecommerce_10000[[#This Row],[Platform]])</f>
        <v>Jumia</v>
      </c>
      <c r="P8032" t="str">
        <f>IF(E8032="Souq","sq",IF(E8032="Jumia","Jum",E8032))</f>
        <v>Jum</v>
      </c>
      <c r="Q8032">
        <f>VLOOKUP(ecommerce_10000[[#This Row],[City]],F:I,4,FALSE)</f>
        <v>27872.98</v>
      </c>
      <c r="R8032" s="1">
        <f>SUMIF(C:C,ecommerce_10000[[#This Row],[Category]],I:I)</f>
        <v>92327183.770000085</v>
      </c>
      <c r="S8032" s="1">
        <f>SUMIFS(I:I,C:C,C8032)</f>
        <v>92327183.770000085</v>
      </c>
      <c r="T8032" s="1" t="str">
        <f>INDEX(F:F,MATCH(ecommerce_10000[[#This Row],[TotalAmount]],I:I,0))</f>
        <v>Giza</v>
      </c>
    </row>
    <row r="8033" spans="1:20" x14ac:dyDescent="0.3">
      <c r="A8033" s="1" t="s">
        <v>8077</v>
      </c>
      <c r="B8033" s="1" t="s">
        <v>65</v>
      </c>
      <c r="C8033" s="1" t="s">
        <v>20</v>
      </c>
      <c r="D8033" s="1" t="s">
        <v>66</v>
      </c>
      <c r="E8033" s="1" t="s">
        <v>47</v>
      </c>
      <c r="F8033" s="1" t="s">
        <v>17</v>
      </c>
      <c r="G8033">
        <v>10780.74</v>
      </c>
      <c r="H8033">
        <v>2</v>
      </c>
      <c r="I8033">
        <v>21561.48</v>
      </c>
      <c r="J8033">
        <v>4.66</v>
      </c>
      <c r="K8033">
        <v>4449</v>
      </c>
      <c r="L8033" s="2">
        <v>45416</v>
      </c>
      <c r="O8033" t="str">
        <f>IF(ecommerce_10000[[#This Row],[Platform]]="Souq","sq",ecommerce_10000[[#This Row],[Platform]])</f>
        <v>Amazon</v>
      </c>
      <c r="P8033" t="str">
        <f>IF(E8033="Souq","sq",IF(E8033="Jumia","Jum",E8033))</f>
        <v>Amazon</v>
      </c>
      <c r="Q8033">
        <f>VLOOKUP(ecommerce_10000[[#This Row],[City]],F:I,4,FALSE)</f>
        <v>16284.02</v>
      </c>
      <c r="R8033" s="1">
        <f>SUMIF(C:C,ecommerce_10000[[#This Row],[Category]],I:I)</f>
        <v>91504159.730000004</v>
      </c>
      <c r="S8033" s="1">
        <f>SUMIFS(I:I,C:C,C8033)</f>
        <v>91504159.730000004</v>
      </c>
      <c r="T8033" s="1" t="str">
        <f>INDEX(F:F,MATCH(ecommerce_10000[[#This Row],[TotalAmount]],I:I,0))</f>
        <v>Cairo</v>
      </c>
    </row>
    <row r="8034" spans="1:20" x14ac:dyDescent="0.3">
      <c r="A8034" s="1" t="s">
        <v>8078</v>
      </c>
      <c r="B8034" s="1" t="s">
        <v>43</v>
      </c>
      <c r="C8034" s="1" t="s">
        <v>44</v>
      </c>
      <c r="D8034" s="1" t="s">
        <v>45</v>
      </c>
      <c r="E8034" s="1" t="s">
        <v>47</v>
      </c>
      <c r="F8034" s="1" t="s">
        <v>62</v>
      </c>
      <c r="G8034">
        <v>3951.53</v>
      </c>
      <c r="H8034">
        <v>3</v>
      </c>
      <c r="I8034">
        <v>11854.59</v>
      </c>
      <c r="J8034">
        <v>2.37</v>
      </c>
      <c r="K8034">
        <v>3327</v>
      </c>
      <c r="L8034" s="2">
        <v>45554</v>
      </c>
      <c r="O8034" t="str">
        <f>IF(ecommerce_10000[[#This Row],[Platform]]="Souq","sq",ecommerce_10000[[#This Row],[Platform]])</f>
        <v>Amazon</v>
      </c>
      <c r="P8034" t="str">
        <f>IF(E8034="Souq","sq",IF(E8034="Jumia","Jum",E8034))</f>
        <v>Amazon</v>
      </c>
      <c r="Q8034">
        <f>VLOOKUP(ecommerce_10000[[#This Row],[City]],F:I,4,FALSE)</f>
        <v>27872.98</v>
      </c>
      <c r="R8034" s="1">
        <f>SUMIF(C:C,ecommerce_10000[[#This Row],[Category]],I:I)</f>
        <v>31420413.200000018</v>
      </c>
      <c r="S8034" s="1">
        <f>SUMIFS(I:I,C:C,C8034)</f>
        <v>31420413.200000018</v>
      </c>
      <c r="T8034" s="1" t="str">
        <f>INDEX(F:F,MATCH(ecommerce_10000[[#This Row],[TotalAmount]],I:I,0))</f>
        <v>Giza</v>
      </c>
    </row>
    <row r="8035" spans="1:20" x14ac:dyDescent="0.3">
      <c r="A8035" s="1" t="s">
        <v>8079</v>
      </c>
      <c r="B8035" s="1" t="s">
        <v>49</v>
      </c>
      <c r="C8035" s="1" t="s">
        <v>14</v>
      </c>
      <c r="D8035" s="1" t="s">
        <v>50</v>
      </c>
      <c r="E8035" s="1" t="s">
        <v>16</v>
      </c>
      <c r="F8035" s="1" t="s">
        <v>40</v>
      </c>
      <c r="G8035">
        <v>1492.99</v>
      </c>
      <c r="H8035">
        <v>5</v>
      </c>
      <c r="I8035">
        <v>7464.95</v>
      </c>
      <c r="J8035">
        <v>3.72</v>
      </c>
      <c r="K8035">
        <v>2744</v>
      </c>
      <c r="L8035" s="2">
        <v>45449</v>
      </c>
      <c r="O8035" t="str">
        <f>IF(ecommerce_10000[[#This Row],[Platform]]="Souq","sq",ecommerce_10000[[#This Row],[Platform]])</f>
        <v>sq</v>
      </c>
      <c r="P8035" t="str">
        <f>IF(E8035="Souq","sq",IF(E8035="Jumia","Jum",E8035))</f>
        <v>sq</v>
      </c>
      <c r="Q8035">
        <f>VLOOKUP(ecommerce_10000[[#This Row],[City]],F:I,4,FALSE)</f>
        <v>99349.3</v>
      </c>
      <c r="R8035" s="1">
        <f>SUMIF(C:C,ecommerce_10000[[#This Row],[Category]],I:I)</f>
        <v>92327183.770000085</v>
      </c>
      <c r="S8035" s="1">
        <f>SUMIFS(I:I,C:C,C8035)</f>
        <v>92327183.770000085</v>
      </c>
      <c r="T8035" s="1" t="str">
        <f>INDEX(F:F,MATCH(ecommerce_10000[[#This Row],[TotalAmount]],I:I,0))</f>
        <v>Riyadh</v>
      </c>
    </row>
    <row r="8036" spans="1:20" x14ac:dyDescent="0.3">
      <c r="A8036" s="1" t="s">
        <v>8080</v>
      </c>
      <c r="B8036" s="1" t="s">
        <v>65</v>
      </c>
      <c r="C8036" s="1" t="s">
        <v>20</v>
      </c>
      <c r="D8036" s="1" t="s">
        <v>66</v>
      </c>
      <c r="E8036" s="1" t="s">
        <v>47</v>
      </c>
      <c r="F8036" s="1" t="s">
        <v>40</v>
      </c>
      <c r="G8036">
        <v>7633.3</v>
      </c>
      <c r="H8036">
        <v>2</v>
      </c>
      <c r="I8036">
        <v>15266.6</v>
      </c>
      <c r="J8036">
        <v>2.19</v>
      </c>
      <c r="K8036">
        <v>1889</v>
      </c>
      <c r="L8036" s="2">
        <v>45397</v>
      </c>
      <c r="O8036" t="str">
        <f>IF(ecommerce_10000[[#This Row],[Platform]]="Souq","sq",ecommerce_10000[[#This Row],[Platform]])</f>
        <v>Amazon</v>
      </c>
      <c r="P8036" t="str">
        <f>IF(E8036="Souq","sq",IF(E8036="Jumia","Jum",E8036))</f>
        <v>Amazon</v>
      </c>
      <c r="Q8036">
        <f>VLOOKUP(ecommerce_10000[[#This Row],[City]],F:I,4,FALSE)</f>
        <v>99349.3</v>
      </c>
      <c r="R8036" s="1">
        <f>SUMIF(C:C,ecommerce_10000[[#This Row],[Category]],I:I)</f>
        <v>91504159.730000004</v>
      </c>
      <c r="S8036" s="1">
        <f>SUMIFS(I:I,C:C,C8036)</f>
        <v>91504159.730000004</v>
      </c>
      <c r="T8036" s="1" t="str">
        <f>INDEX(F:F,MATCH(ecommerce_10000[[#This Row],[TotalAmount]],I:I,0))</f>
        <v>Riyadh</v>
      </c>
    </row>
    <row r="8037" spans="1:20" x14ac:dyDescent="0.3">
      <c r="A8037" s="1" t="s">
        <v>8081</v>
      </c>
      <c r="B8037" s="1" t="s">
        <v>30</v>
      </c>
      <c r="C8037" s="1" t="s">
        <v>31</v>
      </c>
      <c r="D8037" s="1" t="s">
        <v>32</v>
      </c>
      <c r="E8037" s="1" t="s">
        <v>22</v>
      </c>
      <c r="F8037" s="1" t="s">
        <v>40</v>
      </c>
      <c r="G8037">
        <v>1479.83</v>
      </c>
      <c r="H8037">
        <v>4</v>
      </c>
      <c r="I8037">
        <v>5919.32</v>
      </c>
      <c r="J8037">
        <v>1.87</v>
      </c>
      <c r="K8037">
        <v>670</v>
      </c>
      <c r="L8037" s="2">
        <v>45368</v>
      </c>
      <c r="O8037" t="str">
        <f>IF(ecommerce_10000[[#This Row],[Platform]]="Souq","sq",ecommerce_10000[[#This Row],[Platform]])</f>
        <v>Jumia</v>
      </c>
      <c r="P8037" t="str">
        <f>IF(E8037="Souq","sq",IF(E8037="Jumia","Jum",E8037))</f>
        <v>Jum</v>
      </c>
      <c r="Q8037">
        <f>VLOOKUP(ecommerce_10000[[#This Row],[City]],F:I,4,FALSE)</f>
        <v>99349.3</v>
      </c>
      <c r="R8037" s="1">
        <f>SUMIF(C:C,ecommerce_10000[[#This Row],[Category]],I:I)</f>
        <v>57542997.559999913</v>
      </c>
      <c r="S8037" s="1">
        <f>SUMIFS(I:I,C:C,C8037)</f>
        <v>57542997.559999913</v>
      </c>
      <c r="T8037" s="1" t="str">
        <f>INDEX(F:F,MATCH(ecommerce_10000[[#This Row],[TotalAmount]],I:I,0))</f>
        <v>Riyadh</v>
      </c>
    </row>
    <row r="8038" spans="1:20" x14ac:dyDescent="0.3">
      <c r="A8038" s="1" t="s">
        <v>8082</v>
      </c>
      <c r="B8038" s="1" t="s">
        <v>38</v>
      </c>
      <c r="C8038" s="1" t="s">
        <v>20</v>
      </c>
      <c r="D8038" s="1" t="s">
        <v>39</v>
      </c>
      <c r="E8038" s="1" t="s">
        <v>16</v>
      </c>
      <c r="F8038" s="1" t="s">
        <v>62</v>
      </c>
      <c r="G8038">
        <v>1157.2</v>
      </c>
      <c r="H8038">
        <v>2</v>
      </c>
      <c r="I8038">
        <v>2314.4</v>
      </c>
      <c r="J8038">
        <v>3.34</v>
      </c>
      <c r="K8038">
        <v>1873</v>
      </c>
      <c r="L8038" s="2">
        <v>45400</v>
      </c>
      <c r="O8038" t="str">
        <f>IF(ecommerce_10000[[#This Row],[Platform]]="Souq","sq",ecommerce_10000[[#This Row],[Platform]])</f>
        <v>sq</v>
      </c>
      <c r="P8038" t="str">
        <f>IF(E8038="Souq","sq",IF(E8038="Jumia","Jum",E8038))</f>
        <v>sq</v>
      </c>
      <c r="Q8038">
        <f>VLOOKUP(ecommerce_10000[[#This Row],[City]],F:I,4,FALSE)</f>
        <v>27872.98</v>
      </c>
      <c r="R8038" s="1">
        <f>SUMIF(C:C,ecommerce_10000[[#This Row],[Category]],I:I)</f>
        <v>91504159.730000004</v>
      </c>
      <c r="S8038" s="1">
        <f>SUMIFS(I:I,C:C,C8038)</f>
        <v>91504159.730000004</v>
      </c>
      <c r="T8038" s="1" t="str">
        <f>INDEX(F:F,MATCH(ecommerce_10000[[#This Row],[TotalAmount]],I:I,0))</f>
        <v>Giza</v>
      </c>
    </row>
    <row r="8039" spans="1:20" x14ac:dyDescent="0.3">
      <c r="A8039" s="1" t="s">
        <v>8083</v>
      </c>
      <c r="B8039" s="1" t="s">
        <v>25</v>
      </c>
      <c r="C8039" s="1" t="s">
        <v>26</v>
      </c>
      <c r="D8039" s="1" t="s">
        <v>27</v>
      </c>
      <c r="E8039" s="1" t="s">
        <v>16</v>
      </c>
      <c r="F8039" s="1" t="s">
        <v>28</v>
      </c>
      <c r="G8039">
        <v>4976.93</v>
      </c>
      <c r="H8039">
        <v>4</v>
      </c>
      <c r="I8039">
        <v>19907.72</v>
      </c>
      <c r="J8039">
        <v>1.02</v>
      </c>
      <c r="K8039">
        <v>2275</v>
      </c>
      <c r="L8039" s="2">
        <v>45499</v>
      </c>
      <c r="O8039" t="str">
        <f>IF(ecommerce_10000[[#This Row],[Platform]]="Souq","sq",ecommerce_10000[[#This Row],[Platform]])</f>
        <v>sq</v>
      </c>
      <c r="P8039" t="str">
        <f>IF(E8039="Souq","sq",IF(E8039="Jumia","Jum",E8039))</f>
        <v>sq</v>
      </c>
      <c r="Q8039">
        <f>VLOOKUP(ecommerce_10000[[#This Row],[City]],F:I,4,FALSE)</f>
        <v>26648.76</v>
      </c>
      <c r="R8039" s="1">
        <f>SUMIF(C:C,ecommerce_10000[[#This Row],[Category]],I:I)</f>
        <v>29200970.130000021</v>
      </c>
      <c r="S8039" s="1">
        <f>SUMIFS(I:I,C:C,C8039)</f>
        <v>29200970.130000021</v>
      </c>
      <c r="T8039" s="1" t="str">
        <f>INDEX(F:F,MATCH(ecommerce_10000[[#This Row],[TotalAmount]],I:I,0))</f>
        <v>Casablanca</v>
      </c>
    </row>
    <row r="8040" spans="1:20" x14ac:dyDescent="0.3">
      <c r="A8040" s="1" t="s">
        <v>8084</v>
      </c>
      <c r="B8040" s="1" t="s">
        <v>49</v>
      </c>
      <c r="C8040" s="1" t="s">
        <v>14</v>
      </c>
      <c r="D8040" s="1" t="s">
        <v>50</v>
      </c>
      <c r="E8040" s="1" t="s">
        <v>16</v>
      </c>
      <c r="F8040" s="1" t="s">
        <v>62</v>
      </c>
      <c r="G8040">
        <v>5753.04</v>
      </c>
      <c r="H8040">
        <v>3</v>
      </c>
      <c r="I8040">
        <v>17259.12</v>
      </c>
      <c r="J8040">
        <v>1.8</v>
      </c>
      <c r="K8040">
        <v>3873</v>
      </c>
      <c r="L8040" s="2">
        <v>45310</v>
      </c>
      <c r="O8040" t="str">
        <f>IF(ecommerce_10000[[#This Row],[Platform]]="Souq","sq",ecommerce_10000[[#This Row],[Platform]])</f>
        <v>sq</v>
      </c>
      <c r="P8040" t="str">
        <f>IF(E8040="Souq","sq",IF(E8040="Jumia","Jum",E8040))</f>
        <v>sq</v>
      </c>
      <c r="Q8040">
        <f>VLOOKUP(ecommerce_10000[[#This Row],[City]],F:I,4,FALSE)</f>
        <v>27872.98</v>
      </c>
      <c r="R8040" s="1">
        <f>SUMIF(C:C,ecommerce_10000[[#This Row],[Category]],I:I)</f>
        <v>92327183.770000085</v>
      </c>
      <c r="S8040" s="1">
        <f>SUMIFS(I:I,C:C,C8040)</f>
        <v>92327183.770000085</v>
      </c>
      <c r="T8040" s="1" t="str">
        <f>INDEX(F:F,MATCH(ecommerce_10000[[#This Row],[TotalAmount]],I:I,0))</f>
        <v>Giza</v>
      </c>
    </row>
    <row r="8041" spans="1:20" x14ac:dyDescent="0.3">
      <c r="A8041" s="1" t="s">
        <v>8085</v>
      </c>
      <c r="B8041" s="1" t="s">
        <v>13</v>
      </c>
      <c r="C8041" s="1" t="s">
        <v>14</v>
      </c>
      <c r="D8041" s="1" t="s">
        <v>15</v>
      </c>
      <c r="E8041" s="1" t="s">
        <v>22</v>
      </c>
      <c r="F8041" s="1" t="s">
        <v>62</v>
      </c>
      <c r="G8041">
        <v>18521.810000000001</v>
      </c>
      <c r="H8041">
        <v>2</v>
      </c>
      <c r="I8041">
        <v>37043.620000000003</v>
      </c>
      <c r="J8041">
        <v>1.24</v>
      </c>
      <c r="K8041">
        <v>4689</v>
      </c>
      <c r="L8041" s="2">
        <v>45603</v>
      </c>
      <c r="O8041" t="str">
        <f>IF(ecommerce_10000[[#This Row],[Platform]]="Souq","sq",ecommerce_10000[[#This Row],[Platform]])</f>
        <v>Jumia</v>
      </c>
      <c r="P8041" t="str">
        <f>IF(E8041="Souq","sq",IF(E8041="Jumia","Jum",E8041))</f>
        <v>Jum</v>
      </c>
      <c r="Q8041">
        <f>VLOOKUP(ecommerce_10000[[#This Row],[City]],F:I,4,FALSE)</f>
        <v>27872.98</v>
      </c>
      <c r="R8041" s="1">
        <f>SUMIF(C:C,ecommerce_10000[[#This Row],[Category]],I:I)</f>
        <v>92327183.770000085</v>
      </c>
      <c r="S8041" s="1">
        <f>SUMIFS(I:I,C:C,C8041)</f>
        <v>92327183.770000085</v>
      </c>
      <c r="T8041" s="1" t="str">
        <f>INDEX(F:F,MATCH(ecommerce_10000[[#This Row],[TotalAmount]],I:I,0))</f>
        <v>Giza</v>
      </c>
    </row>
    <row r="8042" spans="1:20" x14ac:dyDescent="0.3">
      <c r="A8042" s="1" t="s">
        <v>8086</v>
      </c>
      <c r="B8042" s="1" t="s">
        <v>49</v>
      </c>
      <c r="C8042" s="1" t="s">
        <v>14</v>
      </c>
      <c r="D8042" s="1" t="s">
        <v>50</v>
      </c>
      <c r="E8042" s="1" t="s">
        <v>16</v>
      </c>
      <c r="F8042" s="1" t="s">
        <v>33</v>
      </c>
      <c r="G8042">
        <v>17551.57</v>
      </c>
      <c r="H8042">
        <v>3</v>
      </c>
      <c r="I8042">
        <v>52654.71</v>
      </c>
      <c r="J8042">
        <v>4.6900000000000004</v>
      </c>
      <c r="K8042">
        <v>2346</v>
      </c>
      <c r="L8042" s="2">
        <v>45536</v>
      </c>
      <c r="O8042" t="str">
        <f>IF(ecommerce_10000[[#This Row],[Platform]]="Souq","sq",ecommerce_10000[[#This Row],[Platform]])</f>
        <v>sq</v>
      </c>
      <c r="P8042" t="str">
        <f>IF(E8042="Souq","sq",IF(E8042="Jumia","Jum",E8042))</f>
        <v>sq</v>
      </c>
      <c r="Q8042">
        <f>VLOOKUP(ecommerce_10000[[#This Row],[City]],F:I,4,FALSE)</f>
        <v>3665.44</v>
      </c>
      <c r="R8042" s="1">
        <f>SUMIF(C:C,ecommerce_10000[[#This Row],[Category]],I:I)</f>
        <v>92327183.770000085</v>
      </c>
      <c r="S8042" s="1">
        <f>SUMIFS(I:I,C:C,C8042)</f>
        <v>92327183.770000085</v>
      </c>
      <c r="T8042" s="1" t="str">
        <f>INDEX(F:F,MATCH(ecommerce_10000[[#This Row],[TotalAmount]],I:I,0))</f>
        <v>Dubai</v>
      </c>
    </row>
    <row r="8043" spans="1:20" x14ac:dyDescent="0.3">
      <c r="A8043" s="1" t="s">
        <v>8087</v>
      </c>
      <c r="B8043" s="1" t="s">
        <v>49</v>
      </c>
      <c r="C8043" s="1" t="s">
        <v>14</v>
      </c>
      <c r="D8043" s="1" t="s">
        <v>50</v>
      </c>
      <c r="E8043" s="1" t="s">
        <v>22</v>
      </c>
      <c r="F8043" s="1" t="s">
        <v>23</v>
      </c>
      <c r="G8043">
        <v>6646.28</v>
      </c>
      <c r="H8043">
        <v>5</v>
      </c>
      <c r="I8043">
        <v>33231.4</v>
      </c>
      <c r="J8043">
        <v>3.28</v>
      </c>
      <c r="K8043">
        <v>4888</v>
      </c>
      <c r="L8043" s="2">
        <v>45331</v>
      </c>
      <c r="O8043" t="str">
        <f>IF(ecommerce_10000[[#This Row],[Platform]]="Souq","sq",ecommerce_10000[[#This Row],[Platform]])</f>
        <v>Jumia</v>
      </c>
      <c r="P8043" t="str">
        <f>IF(E8043="Souq","sq",IF(E8043="Jumia","Jum",E8043))</f>
        <v>Jum</v>
      </c>
      <c r="Q8043">
        <f>VLOOKUP(ecommerce_10000[[#This Row],[City]],F:I,4,FALSE)</f>
        <v>13290.4</v>
      </c>
      <c r="R8043" s="1">
        <f>SUMIF(C:C,ecommerce_10000[[#This Row],[Category]],I:I)</f>
        <v>92327183.770000085</v>
      </c>
      <c r="S8043" s="1">
        <f>SUMIFS(I:I,C:C,C8043)</f>
        <v>92327183.770000085</v>
      </c>
      <c r="T8043" s="1" t="str">
        <f>INDEX(F:F,MATCH(ecommerce_10000[[#This Row],[TotalAmount]],I:I,0))</f>
        <v>Alexandria</v>
      </c>
    </row>
    <row r="8044" spans="1:20" x14ac:dyDescent="0.3">
      <c r="A8044" s="1" t="s">
        <v>8088</v>
      </c>
      <c r="B8044" s="1" t="s">
        <v>43</v>
      </c>
      <c r="C8044" s="1" t="s">
        <v>44</v>
      </c>
      <c r="D8044" s="1" t="s">
        <v>45</v>
      </c>
      <c r="E8044" s="1" t="s">
        <v>47</v>
      </c>
      <c r="F8044" s="1" t="s">
        <v>28</v>
      </c>
      <c r="G8044">
        <v>1415.35</v>
      </c>
      <c r="H8044">
        <v>3</v>
      </c>
      <c r="I8044">
        <v>4246.05</v>
      </c>
      <c r="J8044">
        <v>2.97</v>
      </c>
      <c r="K8044">
        <v>3709</v>
      </c>
      <c r="L8044" s="2">
        <v>45536</v>
      </c>
      <c r="O8044" t="str">
        <f>IF(ecommerce_10000[[#This Row],[Platform]]="Souq","sq",ecommerce_10000[[#This Row],[Platform]])</f>
        <v>Amazon</v>
      </c>
      <c r="P8044" t="str">
        <f>IF(E8044="Souq","sq",IF(E8044="Jumia","Jum",E8044))</f>
        <v>Amazon</v>
      </c>
      <c r="Q8044">
        <f>VLOOKUP(ecommerce_10000[[#This Row],[City]],F:I,4,FALSE)</f>
        <v>26648.76</v>
      </c>
      <c r="R8044" s="1">
        <f>SUMIF(C:C,ecommerce_10000[[#This Row],[Category]],I:I)</f>
        <v>31420413.200000018</v>
      </c>
      <c r="S8044" s="1">
        <f>SUMIFS(I:I,C:C,C8044)</f>
        <v>31420413.200000018</v>
      </c>
      <c r="T8044" s="1" t="str">
        <f>INDEX(F:F,MATCH(ecommerce_10000[[#This Row],[TotalAmount]],I:I,0))</f>
        <v>Casablanca</v>
      </c>
    </row>
    <row r="8045" spans="1:20" x14ac:dyDescent="0.3">
      <c r="A8045" s="1" t="s">
        <v>8089</v>
      </c>
      <c r="B8045" s="1" t="s">
        <v>19</v>
      </c>
      <c r="C8045" s="1" t="s">
        <v>20</v>
      </c>
      <c r="D8045" s="1" t="s">
        <v>21</v>
      </c>
      <c r="E8045" s="1" t="s">
        <v>22</v>
      </c>
      <c r="F8045" s="1" t="s">
        <v>40</v>
      </c>
      <c r="G8045">
        <v>4522.46</v>
      </c>
      <c r="H8045">
        <v>2</v>
      </c>
      <c r="I8045">
        <v>9044.92</v>
      </c>
      <c r="J8045">
        <v>1.54</v>
      </c>
      <c r="K8045">
        <v>640</v>
      </c>
      <c r="L8045" s="2">
        <v>45420</v>
      </c>
      <c r="O8045" t="str">
        <f>IF(ecommerce_10000[[#This Row],[Platform]]="Souq","sq",ecommerce_10000[[#This Row],[Platform]])</f>
        <v>Jumia</v>
      </c>
      <c r="P8045" t="str">
        <f>IF(E8045="Souq","sq",IF(E8045="Jumia","Jum",E8045))</f>
        <v>Jum</v>
      </c>
      <c r="Q8045">
        <f>VLOOKUP(ecommerce_10000[[#This Row],[City]],F:I,4,FALSE)</f>
        <v>99349.3</v>
      </c>
      <c r="R8045" s="1">
        <f>SUMIF(C:C,ecommerce_10000[[#This Row],[Category]],I:I)</f>
        <v>91504159.730000004</v>
      </c>
      <c r="S8045" s="1">
        <f>SUMIFS(I:I,C:C,C8045)</f>
        <v>91504159.730000004</v>
      </c>
      <c r="T8045" s="1" t="str">
        <f>INDEX(F:F,MATCH(ecommerce_10000[[#This Row],[TotalAmount]],I:I,0))</f>
        <v>Riyadh</v>
      </c>
    </row>
    <row r="8046" spans="1:20" x14ac:dyDescent="0.3">
      <c r="A8046" s="1" t="s">
        <v>8090</v>
      </c>
      <c r="B8046" s="1" t="s">
        <v>65</v>
      </c>
      <c r="C8046" s="1" t="s">
        <v>20</v>
      </c>
      <c r="D8046" s="1" t="s">
        <v>66</v>
      </c>
      <c r="E8046" s="1" t="s">
        <v>16</v>
      </c>
      <c r="F8046" s="1" t="s">
        <v>40</v>
      </c>
      <c r="G8046">
        <v>14429.28</v>
      </c>
      <c r="H8046">
        <v>1</v>
      </c>
      <c r="I8046">
        <v>14429.28</v>
      </c>
      <c r="J8046">
        <v>3.58</v>
      </c>
      <c r="K8046">
        <v>1564</v>
      </c>
      <c r="L8046" s="2">
        <v>45526</v>
      </c>
      <c r="O8046" t="str">
        <f>IF(ecommerce_10000[[#This Row],[Platform]]="Souq","sq",ecommerce_10000[[#This Row],[Platform]])</f>
        <v>sq</v>
      </c>
      <c r="P8046" t="str">
        <f>IF(E8046="Souq","sq",IF(E8046="Jumia","Jum",E8046))</f>
        <v>sq</v>
      </c>
      <c r="Q8046">
        <f>VLOOKUP(ecommerce_10000[[#This Row],[City]],F:I,4,FALSE)</f>
        <v>99349.3</v>
      </c>
      <c r="R8046" s="1">
        <f>SUMIF(C:C,ecommerce_10000[[#This Row],[Category]],I:I)</f>
        <v>91504159.730000004</v>
      </c>
      <c r="S8046" s="1">
        <f>SUMIFS(I:I,C:C,C8046)</f>
        <v>91504159.730000004</v>
      </c>
      <c r="T8046" s="1" t="str">
        <f>INDEX(F:F,MATCH(ecommerce_10000[[#This Row],[TotalAmount]],I:I,0))</f>
        <v>Riyadh</v>
      </c>
    </row>
    <row r="8047" spans="1:20" x14ac:dyDescent="0.3">
      <c r="A8047" s="1" t="s">
        <v>8091</v>
      </c>
      <c r="B8047" s="1" t="s">
        <v>19</v>
      </c>
      <c r="C8047" s="1" t="s">
        <v>20</v>
      </c>
      <c r="D8047" s="1" t="s">
        <v>21</v>
      </c>
      <c r="E8047" s="1" t="s">
        <v>16</v>
      </c>
      <c r="F8047" s="1" t="s">
        <v>62</v>
      </c>
      <c r="G8047">
        <v>11278.25</v>
      </c>
      <c r="H8047">
        <v>2</v>
      </c>
      <c r="I8047">
        <v>22556.5</v>
      </c>
      <c r="J8047">
        <v>1.87</v>
      </c>
      <c r="K8047">
        <v>2090</v>
      </c>
      <c r="L8047" s="2">
        <v>45588</v>
      </c>
      <c r="O8047" t="str">
        <f>IF(ecommerce_10000[[#This Row],[Platform]]="Souq","sq",ecommerce_10000[[#This Row],[Platform]])</f>
        <v>sq</v>
      </c>
      <c r="P8047" t="str">
        <f>IF(E8047="Souq","sq",IF(E8047="Jumia","Jum",E8047))</f>
        <v>sq</v>
      </c>
      <c r="Q8047">
        <f>VLOOKUP(ecommerce_10000[[#This Row],[City]],F:I,4,FALSE)</f>
        <v>27872.98</v>
      </c>
      <c r="R8047" s="1">
        <f>SUMIF(C:C,ecommerce_10000[[#This Row],[Category]],I:I)</f>
        <v>91504159.730000004</v>
      </c>
      <c r="S8047" s="1">
        <f>SUMIFS(I:I,C:C,C8047)</f>
        <v>91504159.730000004</v>
      </c>
      <c r="T8047" s="1" t="str">
        <f>INDEX(F:F,MATCH(ecommerce_10000[[#This Row],[TotalAmount]],I:I,0))</f>
        <v>Giza</v>
      </c>
    </row>
    <row r="8048" spans="1:20" x14ac:dyDescent="0.3">
      <c r="A8048" s="1" t="s">
        <v>8092</v>
      </c>
      <c r="B8048" s="1" t="s">
        <v>35</v>
      </c>
      <c r="C8048" s="1" t="s">
        <v>14</v>
      </c>
      <c r="D8048" s="1" t="s">
        <v>36</v>
      </c>
      <c r="E8048" s="1" t="s">
        <v>47</v>
      </c>
      <c r="F8048" s="1" t="s">
        <v>28</v>
      </c>
      <c r="G8048">
        <v>15892.5</v>
      </c>
      <c r="H8048">
        <v>3</v>
      </c>
      <c r="I8048">
        <v>47677.5</v>
      </c>
      <c r="J8048">
        <v>2.37</v>
      </c>
      <c r="K8048">
        <v>2736</v>
      </c>
      <c r="L8048" s="2">
        <v>45486</v>
      </c>
      <c r="O8048" t="str">
        <f>IF(ecommerce_10000[[#This Row],[Platform]]="Souq","sq",ecommerce_10000[[#This Row],[Platform]])</f>
        <v>Amazon</v>
      </c>
      <c r="P8048" t="str">
        <f>IF(E8048="Souq","sq",IF(E8048="Jumia","Jum",E8048))</f>
        <v>Amazon</v>
      </c>
      <c r="Q8048">
        <f>VLOOKUP(ecommerce_10000[[#This Row],[City]],F:I,4,FALSE)</f>
        <v>26648.76</v>
      </c>
      <c r="R8048" s="1">
        <f>SUMIF(C:C,ecommerce_10000[[#This Row],[Category]],I:I)</f>
        <v>92327183.770000085</v>
      </c>
      <c r="S8048" s="1">
        <f>SUMIFS(I:I,C:C,C8048)</f>
        <v>92327183.770000085</v>
      </c>
      <c r="T8048" s="1" t="str">
        <f>INDEX(F:F,MATCH(ecommerce_10000[[#This Row],[TotalAmount]],I:I,0))</f>
        <v>Casablanca</v>
      </c>
    </row>
    <row r="8049" spans="1:20" x14ac:dyDescent="0.3">
      <c r="A8049" s="1" t="s">
        <v>8093</v>
      </c>
      <c r="B8049" s="1" t="s">
        <v>30</v>
      </c>
      <c r="C8049" s="1" t="s">
        <v>31</v>
      </c>
      <c r="D8049" s="1" t="s">
        <v>32</v>
      </c>
      <c r="E8049" s="1" t="s">
        <v>47</v>
      </c>
      <c r="F8049" s="1" t="s">
        <v>28</v>
      </c>
      <c r="G8049">
        <v>4528.32</v>
      </c>
      <c r="H8049">
        <v>2</v>
      </c>
      <c r="I8049">
        <v>9056.64</v>
      </c>
      <c r="J8049">
        <v>3.2</v>
      </c>
      <c r="K8049">
        <v>3111</v>
      </c>
      <c r="L8049" s="2">
        <v>45628</v>
      </c>
      <c r="O8049" t="str">
        <f>IF(ecommerce_10000[[#This Row],[Platform]]="Souq","sq",ecommerce_10000[[#This Row],[Platform]])</f>
        <v>Amazon</v>
      </c>
      <c r="P8049" t="str">
        <f>IF(E8049="Souq","sq",IF(E8049="Jumia","Jum",E8049))</f>
        <v>Amazon</v>
      </c>
      <c r="Q8049">
        <f>VLOOKUP(ecommerce_10000[[#This Row],[City]],F:I,4,FALSE)</f>
        <v>26648.76</v>
      </c>
      <c r="R8049" s="1">
        <f>SUMIF(C:C,ecommerce_10000[[#This Row],[Category]],I:I)</f>
        <v>57542997.559999913</v>
      </c>
      <c r="S8049" s="1">
        <f>SUMIFS(I:I,C:C,C8049)</f>
        <v>57542997.559999913</v>
      </c>
      <c r="T8049" s="1" t="str">
        <f>INDEX(F:F,MATCH(ecommerce_10000[[#This Row],[TotalAmount]],I:I,0))</f>
        <v>Casablanca</v>
      </c>
    </row>
    <row r="8050" spans="1:20" x14ac:dyDescent="0.3">
      <c r="A8050" s="1" t="s">
        <v>8094</v>
      </c>
      <c r="B8050" s="1" t="s">
        <v>38</v>
      </c>
      <c r="C8050" s="1" t="s">
        <v>20</v>
      </c>
      <c r="D8050" s="1" t="s">
        <v>39</v>
      </c>
      <c r="E8050" s="1" t="s">
        <v>16</v>
      </c>
      <c r="F8050" s="1" t="s">
        <v>23</v>
      </c>
      <c r="G8050">
        <v>13886.54</v>
      </c>
      <c r="H8050">
        <v>1</v>
      </c>
      <c r="I8050">
        <v>13886.54</v>
      </c>
      <c r="J8050">
        <v>2.2200000000000002</v>
      </c>
      <c r="K8050">
        <v>3489</v>
      </c>
      <c r="L8050" s="2">
        <v>45630</v>
      </c>
      <c r="O8050" t="str">
        <f>IF(ecommerce_10000[[#This Row],[Platform]]="Souq","sq",ecommerce_10000[[#This Row],[Platform]])</f>
        <v>sq</v>
      </c>
      <c r="P8050" t="str">
        <f>IF(E8050="Souq","sq",IF(E8050="Jumia","Jum",E8050))</f>
        <v>sq</v>
      </c>
      <c r="Q8050">
        <f>VLOOKUP(ecommerce_10000[[#This Row],[City]],F:I,4,FALSE)</f>
        <v>13290.4</v>
      </c>
      <c r="R8050" s="1">
        <f>SUMIF(C:C,ecommerce_10000[[#This Row],[Category]],I:I)</f>
        <v>91504159.730000004</v>
      </c>
      <c r="S8050" s="1">
        <f>SUMIFS(I:I,C:C,C8050)</f>
        <v>91504159.730000004</v>
      </c>
      <c r="T8050" s="1" t="str">
        <f>INDEX(F:F,MATCH(ecommerce_10000[[#This Row],[TotalAmount]],I:I,0))</f>
        <v>Alexandria</v>
      </c>
    </row>
    <row r="8051" spans="1:20" x14ac:dyDescent="0.3">
      <c r="A8051" s="1" t="s">
        <v>8095</v>
      </c>
      <c r="B8051" s="1" t="s">
        <v>43</v>
      </c>
      <c r="C8051" s="1" t="s">
        <v>44</v>
      </c>
      <c r="D8051" s="1" t="s">
        <v>45</v>
      </c>
      <c r="E8051" s="1" t="s">
        <v>16</v>
      </c>
      <c r="F8051" s="1" t="s">
        <v>62</v>
      </c>
      <c r="G8051">
        <v>3757.13</v>
      </c>
      <c r="H8051">
        <v>3</v>
      </c>
      <c r="I8051">
        <v>11271.39</v>
      </c>
      <c r="J8051">
        <v>4.45</v>
      </c>
      <c r="K8051">
        <v>2487</v>
      </c>
      <c r="L8051" s="2">
        <v>45318</v>
      </c>
      <c r="O8051" t="str">
        <f>IF(ecommerce_10000[[#This Row],[Platform]]="Souq","sq",ecommerce_10000[[#This Row],[Platform]])</f>
        <v>sq</v>
      </c>
      <c r="P8051" t="str">
        <f>IF(E8051="Souq","sq",IF(E8051="Jumia","Jum",E8051))</f>
        <v>sq</v>
      </c>
      <c r="Q8051">
        <f>VLOOKUP(ecommerce_10000[[#This Row],[City]],F:I,4,FALSE)</f>
        <v>27872.98</v>
      </c>
      <c r="R8051" s="1">
        <f>SUMIF(C:C,ecommerce_10000[[#This Row],[Category]],I:I)</f>
        <v>31420413.200000018</v>
      </c>
      <c r="S8051" s="1">
        <f>SUMIFS(I:I,C:C,C8051)</f>
        <v>31420413.200000018</v>
      </c>
      <c r="T8051" s="1" t="str">
        <f>INDEX(F:F,MATCH(ecommerce_10000[[#This Row],[TotalAmount]],I:I,0))</f>
        <v>Giza</v>
      </c>
    </row>
    <row r="8052" spans="1:20" x14ac:dyDescent="0.3">
      <c r="A8052" s="1" t="s">
        <v>8096</v>
      </c>
      <c r="B8052" s="1" t="s">
        <v>25</v>
      </c>
      <c r="C8052" s="1" t="s">
        <v>26</v>
      </c>
      <c r="D8052" s="1" t="s">
        <v>27</v>
      </c>
      <c r="E8052" s="1" t="s">
        <v>16</v>
      </c>
      <c r="F8052" s="1" t="s">
        <v>40</v>
      </c>
      <c r="G8052">
        <v>15332.75</v>
      </c>
      <c r="H8052">
        <v>5</v>
      </c>
      <c r="I8052">
        <v>76663.75</v>
      </c>
      <c r="J8052">
        <v>3.54</v>
      </c>
      <c r="K8052">
        <v>4423</v>
      </c>
      <c r="L8052" s="2">
        <v>45321</v>
      </c>
      <c r="O8052" t="str">
        <f>IF(ecommerce_10000[[#This Row],[Platform]]="Souq","sq",ecommerce_10000[[#This Row],[Platform]])</f>
        <v>sq</v>
      </c>
      <c r="P8052" t="str">
        <f>IF(E8052="Souq","sq",IF(E8052="Jumia","Jum",E8052))</f>
        <v>sq</v>
      </c>
      <c r="Q8052">
        <f>VLOOKUP(ecommerce_10000[[#This Row],[City]],F:I,4,FALSE)</f>
        <v>99349.3</v>
      </c>
      <c r="R8052" s="1">
        <f>SUMIF(C:C,ecommerce_10000[[#This Row],[Category]],I:I)</f>
        <v>29200970.130000021</v>
      </c>
      <c r="S8052" s="1">
        <f>SUMIFS(I:I,C:C,C8052)</f>
        <v>29200970.130000021</v>
      </c>
      <c r="T8052" s="1" t="str">
        <f>INDEX(F:F,MATCH(ecommerce_10000[[#This Row],[TotalAmount]],I:I,0))</f>
        <v>Riyadh</v>
      </c>
    </row>
    <row r="8053" spans="1:20" x14ac:dyDescent="0.3">
      <c r="A8053" s="1" t="s">
        <v>8097</v>
      </c>
      <c r="B8053" s="1" t="s">
        <v>13</v>
      </c>
      <c r="C8053" s="1" t="s">
        <v>14</v>
      </c>
      <c r="D8053" s="1" t="s">
        <v>15</v>
      </c>
      <c r="E8053" s="1" t="s">
        <v>47</v>
      </c>
      <c r="F8053" s="1" t="s">
        <v>17</v>
      </c>
      <c r="G8053">
        <v>9405.48</v>
      </c>
      <c r="H8053">
        <v>2</v>
      </c>
      <c r="I8053">
        <v>18810.96</v>
      </c>
      <c r="J8053">
        <v>3.51</v>
      </c>
      <c r="K8053">
        <v>2110</v>
      </c>
      <c r="L8053" s="2">
        <v>45416</v>
      </c>
      <c r="O8053" t="str">
        <f>IF(ecommerce_10000[[#This Row],[Platform]]="Souq","sq",ecommerce_10000[[#This Row],[Platform]])</f>
        <v>Amazon</v>
      </c>
      <c r="P8053" t="str">
        <f>IF(E8053="Souq","sq",IF(E8053="Jumia","Jum",E8053))</f>
        <v>Amazon</v>
      </c>
      <c r="Q8053">
        <f>VLOOKUP(ecommerce_10000[[#This Row],[City]],F:I,4,FALSE)</f>
        <v>16284.02</v>
      </c>
      <c r="R8053" s="1">
        <f>SUMIF(C:C,ecommerce_10000[[#This Row],[Category]],I:I)</f>
        <v>92327183.770000085</v>
      </c>
      <c r="S8053" s="1">
        <f>SUMIFS(I:I,C:C,C8053)</f>
        <v>92327183.770000085</v>
      </c>
      <c r="T8053" s="1" t="str">
        <f>INDEX(F:F,MATCH(ecommerce_10000[[#This Row],[TotalAmount]],I:I,0))</f>
        <v>Cairo</v>
      </c>
    </row>
    <row r="8054" spans="1:20" x14ac:dyDescent="0.3">
      <c r="A8054" s="1" t="s">
        <v>8098</v>
      </c>
      <c r="B8054" s="1" t="s">
        <v>65</v>
      </c>
      <c r="C8054" s="1" t="s">
        <v>20</v>
      </c>
      <c r="D8054" s="1" t="s">
        <v>66</v>
      </c>
      <c r="E8054" s="1" t="s">
        <v>47</v>
      </c>
      <c r="F8054" s="1" t="s">
        <v>62</v>
      </c>
      <c r="G8054">
        <v>14020.81</v>
      </c>
      <c r="H8054">
        <v>5</v>
      </c>
      <c r="I8054">
        <v>70104.05</v>
      </c>
      <c r="J8054">
        <v>4.03</v>
      </c>
      <c r="K8054">
        <v>2715</v>
      </c>
      <c r="L8054" s="2">
        <v>45311</v>
      </c>
      <c r="O8054" t="str">
        <f>IF(ecommerce_10000[[#This Row],[Platform]]="Souq","sq",ecommerce_10000[[#This Row],[Platform]])</f>
        <v>Amazon</v>
      </c>
      <c r="P8054" t="str">
        <f>IF(E8054="Souq","sq",IF(E8054="Jumia","Jum",E8054))</f>
        <v>Amazon</v>
      </c>
      <c r="Q8054">
        <f>VLOOKUP(ecommerce_10000[[#This Row],[City]],F:I,4,FALSE)</f>
        <v>27872.98</v>
      </c>
      <c r="R8054" s="1">
        <f>SUMIF(C:C,ecommerce_10000[[#This Row],[Category]],I:I)</f>
        <v>91504159.730000004</v>
      </c>
      <c r="S8054" s="1">
        <f>SUMIFS(I:I,C:C,C8054)</f>
        <v>91504159.730000004</v>
      </c>
      <c r="T8054" s="1" t="str">
        <f>INDEX(F:F,MATCH(ecommerce_10000[[#This Row],[TotalAmount]],I:I,0))</f>
        <v>Giza</v>
      </c>
    </row>
    <row r="8055" spans="1:20" x14ac:dyDescent="0.3">
      <c r="A8055" s="1" t="s">
        <v>8099</v>
      </c>
      <c r="B8055" s="1" t="s">
        <v>25</v>
      </c>
      <c r="C8055" s="1" t="s">
        <v>26</v>
      </c>
      <c r="D8055" s="1" t="s">
        <v>27</v>
      </c>
      <c r="E8055" s="1" t="s">
        <v>47</v>
      </c>
      <c r="F8055" s="1" t="s">
        <v>17</v>
      </c>
      <c r="G8055">
        <v>18832.5</v>
      </c>
      <c r="H8055">
        <v>2</v>
      </c>
      <c r="I8055">
        <v>37665</v>
      </c>
      <c r="J8055">
        <v>4.58</v>
      </c>
      <c r="K8055">
        <v>1134</v>
      </c>
      <c r="L8055" s="2">
        <v>45317</v>
      </c>
      <c r="O8055" t="str">
        <f>IF(ecommerce_10000[[#This Row],[Platform]]="Souq","sq",ecommerce_10000[[#This Row],[Platform]])</f>
        <v>Amazon</v>
      </c>
      <c r="P8055" t="str">
        <f>IF(E8055="Souq","sq",IF(E8055="Jumia","Jum",E8055))</f>
        <v>Amazon</v>
      </c>
      <c r="Q8055">
        <f>VLOOKUP(ecommerce_10000[[#This Row],[City]],F:I,4,FALSE)</f>
        <v>16284.02</v>
      </c>
      <c r="R8055" s="1">
        <f>SUMIF(C:C,ecommerce_10000[[#This Row],[Category]],I:I)</f>
        <v>29200970.130000021</v>
      </c>
      <c r="S8055" s="1">
        <f>SUMIFS(I:I,C:C,C8055)</f>
        <v>29200970.130000021</v>
      </c>
      <c r="T8055" s="1" t="str">
        <f>INDEX(F:F,MATCH(ecommerce_10000[[#This Row],[TotalAmount]],I:I,0))</f>
        <v>Casablanca</v>
      </c>
    </row>
    <row r="8056" spans="1:20" x14ac:dyDescent="0.3">
      <c r="A8056" s="1" t="s">
        <v>8100</v>
      </c>
      <c r="B8056" s="1" t="s">
        <v>65</v>
      </c>
      <c r="C8056" s="1" t="s">
        <v>20</v>
      </c>
      <c r="D8056" s="1" t="s">
        <v>66</v>
      </c>
      <c r="E8056" s="1" t="s">
        <v>22</v>
      </c>
      <c r="F8056" s="1" t="s">
        <v>33</v>
      </c>
      <c r="G8056">
        <v>8641.2000000000007</v>
      </c>
      <c r="H8056">
        <v>2</v>
      </c>
      <c r="I8056">
        <v>17282.400000000001</v>
      </c>
      <c r="J8056">
        <v>4.09</v>
      </c>
      <c r="K8056">
        <v>456</v>
      </c>
      <c r="L8056" s="2">
        <v>45563</v>
      </c>
      <c r="O8056" t="str">
        <f>IF(ecommerce_10000[[#This Row],[Platform]]="Souq","sq",ecommerce_10000[[#This Row],[Platform]])</f>
        <v>Jumia</v>
      </c>
      <c r="P8056" t="str">
        <f>IF(E8056="Souq","sq",IF(E8056="Jumia","Jum",E8056))</f>
        <v>Jum</v>
      </c>
      <c r="Q8056">
        <f>VLOOKUP(ecommerce_10000[[#This Row],[City]],F:I,4,FALSE)</f>
        <v>3665.44</v>
      </c>
      <c r="R8056" s="1">
        <f>SUMIF(C:C,ecommerce_10000[[#This Row],[Category]],I:I)</f>
        <v>91504159.730000004</v>
      </c>
      <c r="S8056" s="1">
        <f>SUMIFS(I:I,C:C,C8056)</f>
        <v>91504159.730000004</v>
      </c>
      <c r="T8056" s="1" t="str">
        <f>INDEX(F:F,MATCH(ecommerce_10000[[#This Row],[TotalAmount]],I:I,0))</f>
        <v>Dubai</v>
      </c>
    </row>
    <row r="8057" spans="1:20" x14ac:dyDescent="0.3">
      <c r="A8057" s="1" t="s">
        <v>8101</v>
      </c>
      <c r="B8057" s="1" t="s">
        <v>30</v>
      </c>
      <c r="C8057" s="1" t="s">
        <v>31</v>
      </c>
      <c r="D8057" s="1" t="s">
        <v>32</v>
      </c>
      <c r="E8057" s="1" t="s">
        <v>22</v>
      </c>
      <c r="F8057" s="1" t="s">
        <v>33</v>
      </c>
      <c r="G8057">
        <v>9694.7000000000007</v>
      </c>
      <c r="H8057">
        <v>4</v>
      </c>
      <c r="I8057">
        <v>38778.800000000003</v>
      </c>
      <c r="J8057">
        <v>4.46</v>
      </c>
      <c r="K8057">
        <v>4916</v>
      </c>
      <c r="L8057" s="2">
        <v>45483</v>
      </c>
      <c r="O8057" t="str">
        <f>IF(ecommerce_10000[[#This Row],[Platform]]="Souq","sq",ecommerce_10000[[#This Row],[Platform]])</f>
        <v>Jumia</v>
      </c>
      <c r="P8057" t="str">
        <f>IF(E8057="Souq","sq",IF(E8057="Jumia","Jum",E8057))</f>
        <v>Jum</v>
      </c>
      <c r="Q8057">
        <f>VLOOKUP(ecommerce_10000[[#This Row],[City]],F:I,4,FALSE)</f>
        <v>3665.44</v>
      </c>
      <c r="R8057" s="1">
        <f>SUMIF(C:C,ecommerce_10000[[#This Row],[Category]],I:I)</f>
        <v>57542997.559999913</v>
      </c>
      <c r="S8057" s="1">
        <f>SUMIFS(I:I,C:C,C8057)</f>
        <v>57542997.559999913</v>
      </c>
      <c r="T8057" s="1" t="str">
        <f>INDEX(F:F,MATCH(ecommerce_10000[[#This Row],[TotalAmount]],I:I,0))</f>
        <v>Dubai</v>
      </c>
    </row>
    <row r="8058" spans="1:20" x14ac:dyDescent="0.3">
      <c r="A8058" s="1" t="s">
        <v>8102</v>
      </c>
      <c r="B8058" s="1" t="s">
        <v>65</v>
      </c>
      <c r="C8058" s="1" t="s">
        <v>20</v>
      </c>
      <c r="D8058" s="1" t="s">
        <v>66</v>
      </c>
      <c r="E8058" s="1" t="s">
        <v>47</v>
      </c>
      <c r="F8058" s="1" t="s">
        <v>62</v>
      </c>
      <c r="G8058">
        <v>6346.08</v>
      </c>
      <c r="H8058">
        <v>4</v>
      </c>
      <c r="I8058">
        <v>25384.32</v>
      </c>
      <c r="J8058">
        <v>4.43</v>
      </c>
      <c r="K8058">
        <v>2175</v>
      </c>
      <c r="L8058" s="2">
        <v>45453</v>
      </c>
      <c r="O8058" t="str">
        <f>IF(ecommerce_10000[[#This Row],[Platform]]="Souq","sq",ecommerce_10000[[#This Row],[Platform]])</f>
        <v>Amazon</v>
      </c>
      <c r="P8058" t="str">
        <f>IF(E8058="Souq","sq",IF(E8058="Jumia","Jum",E8058))</f>
        <v>Amazon</v>
      </c>
      <c r="Q8058">
        <f>VLOOKUP(ecommerce_10000[[#This Row],[City]],F:I,4,FALSE)</f>
        <v>27872.98</v>
      </c>
      <c r="R8058" s="1">
        <f>SUMIF(C:C,ecommerce_10000[[#This Row],[Category]],I:I)</f>
        <v>91504159.730000004</v>
      </c>
      <c r="S8058" s="1">
        <f>SUMIFS(I:I,C:C,C8058)</f>
        <v>91504159.730000004</v>
      </c>
      <c r="T8058" s="1" t="str">
        <f>INDEX(F:F,MATCH(ecommerce_10000[[#This Row],[TotalAmount]],I:I,0))</f>
        <v>Giza</v>
      </c>
    </row>
    <row r="8059" spans="1:20" x14ac:dyDescent="0.3">
      <c r="A8059" s="1" t="s">
        <v>8103</v>
      </c>
      <c r="B8059" s="1" t="s">
        <v>30</v>
      </c>
      <c r="C8059" s="1" t="s">
        <v>31</v>
      </c>
      <c r="D8059" s="1" t="s">
        <v>32</v>
      </c>
      <c r="E8059" s="1" t="s">
        <v>22</v>
      </c>
      <c r="F8059" s="1" t="s">
        <v>40</v>
      </c>
      <c r="G8059">
        <v>8230.11</v>
      </c>
      <c r="H8059">
        <v>4</v>
      </c>
      <c r="I8059">
        <v>32920.44</v>
      </c>
      <c r="J8059">
        <v>4.2</v>
      </c>
      <c r="K8059">
        <v>75</v>
      </c>
      <c r="L8059" s="2">
        <v>45622</v>
      </c>
      <c r="O8059" t="str">
        <f>IF(ecommerce_10000[[#This Row],[Platform]]="Souq","sq",ecommerce_10000[[#This Row],[Platform]])</f>
        <v>Jumia</v>
      </c>
      <c r="P8059" t="str">
        <f>IF(E8059="Souq","sq",IF(E8059="Jumia","Jum",E8059))</f>
        <v>Jum</v>
      </c>
      <c r="Q8059">
        <f>VLOOKUP(ecommerce_10000[[#This Row],[City]],F:I,4,FALSE)</f>
        <v>99349.3</v>
      </c>
      <c r="R8059" s="1">
        <f>SUMIF(C:C,ecommerce_10000[[#This Row],[Category]],I:I)</f>
        <v>57542997.559999913</v>
      </c>
      <c r="S8059" s="1">
        <f>SUMIFS(I:I,C:C,C8059)</f>
        <v>57542997.559999913</v>
      </c>
      <c r="T8059" s="1" t="str">
        <f>INDEX(F:F,MATCH(ecommerce_10000[[#This Row],[TotalAmount]],I:I,0))</f>
        <v>Riyadh</v>
      </c>
    </row>
    <row r="8060" spans="1:20" x14ac:dyDescent="0.3">
      <c r="A8060" s="1" t="s">
        <v>8104</v>
      </c>
      <c r="B8060" s="1" t="s">
        <v>38</v>
      </c>
      <c r="C8060" s="1" t="s">
        <v>20</v>
      </c>
      <c r="D8060" s="1" t="s">
        <v>39</v>
      </c>
      <c r="E8060" s="1" t="s">
        <v>47</v>
      </c>
      <c r="F8060" s="1" t="s">
        <v>17</v>
      </c>
      <c r="G8060">
        <v>13914.52</v>
      </c>
      <c r="H8060">
        <v>1</v>
      </c>
      <c r="I8060">
        <v>13914.52</v>
      </c>
      <c r="J8060">
        <v>1.45</v>
      </c>
      <c r="K8060">
        <v>848</v>
      </c>
      <c r="L8060" s="2">
        <v>45574</v>
      </c>
      <c r="O8060" t="str">
        <f>IF(ecommerce_10000[[#This Row],[Platform]]="Souq","sq",ecommerce_10000[[#This Row],[Platform]])</f>
        <v>Amazon</v>
      </c>
      <c r="P8060" t="str">
        <f>IF(E8060="Souq","sq",IF(E8060="Jumia","Jum",E8060))</f>
        <v>Amazon</v>
      </c>
      <c r="Q8060">
        <f>VLOOKUP(ecommerce_10000[[#This Row],[City]],F:I,4,FALSE)</f>
        <v>16284.02</v>
      </c>
      <c r="R8060" s="1">
        <f>SUMIF(C:C,ecommerce_10000[[#This Row],[Category]],I:I)</f>
        <v>91504159.730000004</v>
      </c>
      <c r="S8060" s="1">
        <f>SUMIFS(I:I,C:C,C8060)</f>
        <v>91504159.730000004</v>
      </c>
      <c r="T8060" s="1" t="str">
        <f>INDEX(F:F,MATCH(ecommerce_10000[[#This Row],[TotalAmount]],I:I,0))</f>
        <v>Cairo</v>
      </c>
    </row>
    <row r="8061" spans="1:20" x14ac:dyDescent="0.3">
      <c r="A8061" s="1" t="s">
        <v>8105</v>
      </c>
      <c r="B8061" s="1" t="s">
        <v>43</v>
      </c>
      <c r="C8061" s="1" t="s">
        <v>44</v>
      </c>
      <c r="D8061" s="1" t="s">
        <v>45</v>
      </c>
      <c r="E8061" s="1" t="s">
        <v>16</v>
      </c>
      <c r="F8061" s="1" t="s">
        <v>23</v>
      </c>
      <c r="G8061">
        <v>12774.68</v>
      </c>
      <c r="H8061">
        <v>2</v>
      </c>
      <c r="I8061">
        <v>25549.360000000001</v>
      </c>
      <c r="J8061">
        <v>2.72</v>
      </c>
      <c r="K8061">
        <v>3981</v>
      </c>
      <c r="L8061" s="2">
        <v>45601</v>
      </c>
      <c r="O8061" t="str">
        <f>IF(ecommerce_10000[[#This Row],[Platform]]="Souq","sq",ecommerce_10000[[#This Row],[Platform]])</f>
        <v>sq</v>
      </c>
      <c r="P8061" t="str">
        <f>IF(E8061="Souq","sq",IF(E8061="Jumia","Jum",E8061))</f>
        <v>sq</v>
      </c>
      <c r="Q8061">
        <f>VLOOKUP(ecommerce_10000[[#This Row],[City]],F:I,4,FALSE)</f>
        <v>13290.4</v>
      </c>
      <c r="R8061" s="1">
        <f>SUMIF(C:C,ecommerce_10000[[#This Row],[Category]],I:I)</f>
        <v>31420413.200000018</v>
      </c>
      <c r="S8061" s="1">
        <f>SUMIFS(I:I,C:C,C8061)</f>
        <v>31420413.200000018</v>
      </c>
      <c r="T8061" s="1" t="str">
        <f>INDEX(F:F,MATCH(ecommerce_10000[[#This Row],[TotalAmount]],I:I,0))</f>
        <v>Alexandria</v>
      </c>
    </row>
    <row r="8062" spans="1:20" x14ac:dyDescent="0.3">
      <c r="A8062" s="1" t="s">
        <v>8106</v>
      </c>
      <c r="B8062" s="1" t="s">
        <v>49</v>
      </c>
      <c r="C8062" s="1" t="s">
        <v>14</v>
      </c>
      <c r="D8062" s="1" t="s">
        <v>50</v>
      </c>
      <c r="E8062" s="1" t="s">
        <v>16</v>
      </c>
      <c r="F8062" s="1" t="s">
        <v>62</v>
      </c>
      <c r="G8062">
        <v>8463.75</v>
      </c>
      <c r="H8062">
        <v>5</v>
      </c>
      <c r="I8062">
        <v>42318.75</v>
      </c>
      <c r="J8062">
        <v>3.67</v>
      </c>
      <c r="K8062">
        <v>1669</v>
      </c>
      <c r="L8062" s="2">
        <v>45300</v>
      </c>
      <c r="O8062" t="str">
        <f>IF(ecommerce_10000[[#This Row],[Platform]]="Souq","sq",ecommerce_10000[[#This Row],[Platform]])</f>
        <v>sq</v>
      </c>
      <c r="P8062" t="str">
        <f>IF(E8062="Souq","sq",IF(E8062="Jumia","Jum",E8062))</f>
        <v>sq</v>
      </c>
      <c r="Q8062">
        <f>VLOOKUP(ecommerce_10000[[#This Row],[City]],F:I,4,FALSE)</f>
        <v>27872.98</v>
      </c>
      <c r="R8062" s="1">
        <f>SUMIF(C:C,ecommerce_10000[[#This Row],[Category]],I:I)</f>
        <v>92327183.770000085</v>
      </c>
      <c r="S8062" s="1">
        <f>SUMIFS(I:I,C:C,C8062)</f>
        <v>92327183.770000085</v>
      </c>
      <c r="T8062" s="1" t="str">
        <f>INDEX(F:F,MATCH(ecommerce_10000[[#This Row],[TotalAmount]],I:I,0))</f>
        <v>Giza</v>
      </c>
    </row>
    <row r="8063" spans="1:20" x14ac:dyDescent="0.3">
      <c r="A8063" s="1" t="s">
        <v>8107</v>
      </c>
      <c r="B8063" s="1" t="s">
        <v>38</v>
      </c>
      <c r="C8063" s="1" t="s">
        <v>20</v>
      </c>
      <c r="D8063" s="1" t="s">
        <v>39</v>
      </c>
      <c r="E8063" s="1" t="s">
        <v>22</v>
      </c>
      <c r="F8063" s="1" t="s">
        <v>33</v>
      </c>
      <c r="G8063">
        <v>3579.79</v>
      </c>
      <c r="H8063">
        <v>1</v>
      </c>
      <c r="I8063">
        <v>3579.79</v>
      </c>
      <c r="J8063">
        <v>1.91</v>
      </c>
      <c r="K8063">
        <v>657</v>
      </c>
      <c r="L8063" s="2">
        <v>45566</v>
      </c>
      <c r="O8063" t="str">
        <f>IF(ecommerce_10000[[#This Row],[Platform]]="Souq","sq",ecommerce_10000[[#This Row],[Platform]])</f>
        <v>Jumia</v>
      </c>
      <c r="P8063" t="str">
        <f>IF(E8063="Souq","sq",IF(E8063="Jumia","Jum",E8063))</f>
        <v>Jum</v>
      </c>
      <c r="Q8063">
        <f>VLOOKUP(ecommerce_10000[[#This Row],[City]],F:I,4,FALSE)</f>
        <v>3665.44</v>
      </c>
      <c r="R8063" s="1">
        <f>SUMIF(C:C,ecommerce_10000[[#This Row],[Category]],I:I)</f>
        <v>91504159.730000004</v>
      </c>
      <c r="S8063" s="1">
        <f>SUMIFS(I:I,C:C,C8063)</f>
        <v>91504159.730000004</v>
      </c>
      <c r="T8063" s="1" t="str">
        <f>INDEX(F:F,MATCH(ecommerce_10000[[#This Row],[TotalAmount]],I:I,0))</f>
        <v>Dubai</v>
      </c>
    </row>
    <row r="8064" spans="1:20" x14ac:dyDescent="0.3">
      <c r="A8064" s="1" t="s">
        <v>8108</v>
      </c>
      <c r="B8064" s="1" t="s">
        <v>25</v>
      </c>
      <c r="C8064" s="1" t="s">
        <v>26</v>
      </c>
      <c r="D8064" s="1" t="s">
        <v>27</v>
      </c>
      <c r="E8064" s="1" t="s">
        <v>22</v>
      </c>
      <c r="F8064" s="1" t="s">
        <v>17</v>
      </c>
      <c r="G8064">
        <v>8605.4500000000007</v>
      </c>
      <c r="H8064">
        <v>3</v>
      </c>
      <c r="I8064">
        <v>25816.35</v>
      </c>
      <c r="J8064">
        <v>2.0699999999999998</v>
      </c>
      <c r="K8064">
        <v>3045</v>
      </c>
      <c r="L8064" s="2">
        <v>45360</v>
      </c>
      <c r="O8064" t="str">
        <f>IF(ecommerce_10000[[#This Row],[Platform]]="Souq","sq",ecommerce_10000[[#This Row],[Platform]])</f>
        <v>Jumia</v>
      </c>
      <c r="P8064" t="str">
        <f>IF(E8064="Souq","sq",IF(E8064="Jumia","Jum",E8064))</f>
        <v>Jum</v>
      </c>
      <c r="Q8064">
        <f>VLOOKUP(ecommerce_10000[[#This Row],[City]],F:I,4,FALSE)</f>
        <v>16284.02</v>
      </c>
      <c r="R8064" s="1">
        <f>SUMIF(C:C,ecommerce_10000[[#This Row],[Category]],I:I)</f>
        <v>29200970.130000021</v>
      </c>
      <c r="S8064" s="1">
        <f>SUMIFS(I:I,C:C,C8064)</f>
        <v>29200970.130000021</v>
      </c>
      <c r="T8064" s="1" t="str">
        <f>INDEX(F:F,MATCH(ecommerce_10000[[#This Row],[TotalAmount]],I:I,0))</f>
        <v>Cairo</v>
      </c>
    </row>
    <row r="8065" spans="1:20" x14ac:dyDescent="0.3">
      <c r="A8065" s="1" t="s">
        <v>8109</v>
      </c>
      <c r="B8065" s="1" t="s">
        <v>43</v>
      </c>
      <c r="C8065" s="1" t="s">
        <v>44</v>
      </c>
      <c r="D8065" s="1" t="s">
        <v>45</v>
      </c>
      <c r="E8065" s="1" t="s">
        <v>47</v>
      </c>
      <c r="F8065" s="1" t="s">
        <v>33</v>
      </c>
      <c r="G8065">
        <v>3216.83</v>
      </c>
      <c r="H8065">
        <v>4</v>
      </c>
      <c r="I8065">
        <v>12867.32</v>
      </c>
      <c r="J8065">
        <v>2.38</v>
      </c>
      <c r="K8065">
        <v>1775</v>
      </c>
      <c r="L8065" s="2">
        <v>45435</v>
      </c>
      <c r="O8065" t="str">
        <f>IF(ecommerce_10000[[#This Row],[Platform]]="Souq","sq",ecommerce_10000[[#This Row],[Platform]])</f>
        <v>Amazon</v>
      </c>
      <c r="P8065" t="str">
        <f>IF(E8065="Souq","sq",IF(E8065="Jumia","Jum",E8065))</f>
        <v>Amazon</v>
      </c>
      <c r="Q8065">
        <f>VLOOKUP(ecommerce_10000[[#This Row],[City]],F:I,4,FALSE)</f>
        <v>3665.44</v>
      </c>
      <c r="R8065" s="1">
        <f>SUMIF(C:C,ecommerce_10000[[#This Row],[Category]],I:I)</f>
        <v>31420413.200000018</v>
      </c>
      <c r="S8065" s="1">
        <f>SUMIFS(I:I,C:C,C8065)</f>
        <v>31420413.200000018</v>
      </c>
      <c r="T8065" s="1" t="str">
        <f>INDEX(F:F,MATCH(ecommerce_10000[[#This Row],[TotalAmount]],I:I,0))</f>
        <v>Dubai</v>
      </c>
    </row>
    <row r="8066" spans="1:20" x14ac:dyDescent="0.3">
      <c r="A8066" s="1" t="s">
        <v>8110</v>
      </c>
      <c r="B8066" s="1" t="s">
        <v>49</v>
      </c>
      <c r="C8066" s="1" t="s">
        <v>14</v>
      </c>
      <c r="D8066" s="1" t="s">
        <v>50</v>
      </c>
      <c r="E8066" s="1" t="s">
        <v>47</v>
      </c>
      <c r="F8066" s="1" t="s">
        <v>62</v>
      </c>
      <c r="G8066">
        <v>16351.84</v>
      </c>
      <c r="H8066">
        <v>5</v>
      </c>
      <c r="I8066">
        <v>81759.199999999997</v>
      </c>
      <c r="J8066">
        <v>3.68</v>
      </c>
      <c r="K8066">
        <v>1025</v>
      </c>
      <c r="L8066" s="2">
        <v>45620</v>
      </c>
      <c r="O8066" t="str">
        <f>IF(ecommerce_10000[[#This Row],[Platform]]="Souq","sq",ecommerce_10000[[#This Row],[Platform]])</f>
        <v>Amazon</v>
      </c>
      <c r="P8066" t="str">
        <f>IF(E8066="Souq","sq",IF(E8066="Jumia","Jum",E8066))</f>
        <v>Amazon</v>
      </c>
      <c r="Q8066">
        <f>VLOOKUP(ecommerce_10000[[#This Row],[City]],F:I,4,FALSE)</f>
        <v>27872.98</v>
      </c>
      <c r="R8066" s="1">
        <f>SUMIF(C:C,ecommerce_10000[[#This Row],[Category]],I:I)</f>
        <v>92327183.770000085</v>
      </c>
      <c r="S8066" s="1">
        <f>SUMIFS(I:I,C:C,C8066)</f>
        <v>92327183.770000085</v>
      </c>
      <c r="T8066" s="1" t="str">
        <f>INDEX(F:F,MATCH(ecommerce_10000[[#This Row],[TotalAmount]],I:I,0))</f>
        <v>Giza</v>
      </c>
    </row>
    <row r="8067" spans="1:20" x14ac:dyDescent="0.3">
      <c r="A8067" s="1" t="s">
        <v>8111</v>
      </c>
      <c r="B8067" s="1" t="s">
        <v>65</v>
      </c>
      <c r="C8067" s="1" t="s">
        <v>20</v>
      </c>
      <c r="D8067" s="1" t="s">
        <v>66</v>
      </c>
      <c r="E8067" s="1" t="s">
        <v>16</v>
      </c>
      <c r="F8067" s="1" t="s">
        <v>33</v>
      </c>
      <c r="G8067">
        <v>19648.93</v>
      </c>
      <c r="H8067">
        <v>3</v>
      </c>
      <c r="I8067">
        <v>58946.79</v>
      </c>
      <c r="J8067">
        <v>2.84</v>
      </c>
      <c r="K8067">
        <v>4424</v>
      </c>
      <c r="L8067" s="2">
        <v>45614</v>
      </c>
      <c r="O8067" t="str">
        <f>IF(ecommerce_10000[[#This Row],[Platform]]="Souq","sq",ecommerce_10000[[#This Row],[Platform]])</f>
        <v>sq</v>
      </c>
      <c r="P8067" t="str">
        <f>IF(E8067="Souq","sq",IF(E8067="Jumia","Jum",E8067))</f>
        <v>sq</v>
      </c>
      <c r="Q8067">
        <f>VLOOKUP(ecommerce_10000[[#This Row],[City]],F:I,4,FALSE)</f>
        <v>3665.44</v>
      </c>
      <c r="R8067" s="1">
        <f>SUMIF(C:C,ecommerce_10000[[#This Row],[Category]],I:I)</f>
        <v>91504159.730000004</v>
      </c>
      <c r="S8067" s="1">
        <f>SUMIFS(I:I,C:C,C8067)</f>
        <v>91504159.730000004</v>
      </c>
      <c r="T8067" s="1" t="str">
        <f>INDEX(F:F,MATCH(ecommerce_10000[[#This Row],[TotalAmount]],I:I,0))</f>
        <v>Dubai</v>
      </c>
    </row>
    <row r="8068" spans="1:20" x14ac:dyDescent="0.3">
      <c r="A8068" s="1" t="s">
        <v>8112</v>
      </c>
      <c r="B8068" s="1" t="s">
        <v>19</v>
      </c>
      <c r="C8068" s="1" t="s">
        <v>20</v>
      </c>
      <c r="D8068" s="1" t="s">
        <v>21</v>
      </c>
      <c r="E8068" s="1" t="s">
        <v>47</v>
      </c>
      <c r="F8068" s="1" t="s">
        <v>33</v>
      </c>
      <c r="G8068">
        <v>6709.03</v>
      </c>
      <c r="H8068">
        <v>3</v>
      </c>
      <c r="I8068">
        <v>20127.09</v>
      </c>
      <c r="J8068">
        <v>4.63</v>
      </c>
      <c r="K8068">
        <v>2499</v>
      </c>
      <c r="L8068" s="2">
        <v>45510</v>
      </c>
      <c r="O8068" t="str">
        <f>IF(ecommerce_10000[[#This Row],[Platform]]="Souq","sq",ecommerce_10000[[#This Row],[Platform]])</f>
        <v>Amazon</v>
      </c>
      <c r="P8068" t="str">
        <f>IF(E8068="Souq","sq",IF(E8068="Jumia","Jum",E8068))</f>
        <v>Amazon</v>
      </c>
      <c r="Q8068">
        <f>VLOOKUP(ecommerce_10000[[#This Row],[City]],F:I,4,FALSE)</f>
        <v>3665.44</v>
      </c>
      <c r="R8068" s="1">
        <f>SUMIF(C:C,ecommerce_10000[[#This Row],[Category]],I:I)</f>
        <v>91504159.730000004</v>
      </c>
      <c r="S8068" s="1">
        <f>SUMIFS(I:I,C:C,C8068)</f>
        <v>91504159.730000004</v>
      </c>
      <c r="T8068" s="1" t="str">
        <f>INDEX(F:F,MATCH(ecommerce_10000[[#This Row],[TotalAmount]],I:I,0))</f>
        <v>Dubai</v>
      </c>
    </row>
    <row r="8069" spans="1:20" x14ac:dyDescent="0.3">
      <c r="A8069" s="1" t="s">
        <v>8113</v>
      </c>
      <c r="B8069" s="1" t="s">
        <v>38</v>
      </c>
      <c r="C8069" s="1" t="s">
        <v>20</v>
      </c>
      <c r="D8069" s="1" t="s">
        <v>39</v>
      </c>
      <c r="E8069" s="1" t="s">
        <v>22</v>
      </c>
      <c r="F8069" s="1" t="s">
        <v>40</v>
      </c>
      <c r="G8069">
        <v>7489.17</v>
      </c>
      <c r="H8069">
        <v>5</v>
      </c>
      <c r="I8069">
        <v>37445.85</v>
      </c>
      <c r="J8069">
        <v>1.62</v>
      </c>
      <c r="K8069">
        <v>556</v>
      </c>
      <c r="L8069" s="2">
        <v>45517</v>
      </c>
      <c r="O8069" t="str">
        <f>IF(ecommerce_10000[[#This Row],[Platform]]="Souq","sq",ecommerce_10000[[#This Row],[Platform]])</f>
        <v>Jumia</v>
      </c>
      <c r="P8069" t="str">
        <f>IF(E8069="Souq","sq",IF(E8069="Jumia","Jum",E8069))</f>
        <v>Jum</v>
      </c>
      <c r="Q8069">
        <f>VLOOKUP(ecommerce_10000[[#This Row],[City]],F:I,4,FALSE)</f>
        <v>99349.3</v>
      </c>
      <c r="R8069" s="1">
        <f>SUMIF(C:C,ecommerce_10000[[#This Row],[Category]],I:I)</f>
        <v>91504159.730000004</v>
      </c>
      <c r="S8069" s="1">
        <f>SUMIFS(I:I,C:C,C8069)</f>
        <v>91504159.730000004</v>
      </c>
      <c r="T8069" s="1" t="str">
        <f>INDEX(F:F,MATCH(ecommerce_10000[[#This Row],[TotalAmount]],I:I,0))</f>
        <v>Riyadh</v>
      </c>
    </row>
    <row r="8070" spans="1:20" x14ac:dyDescent="0.3">
      <c r="A8070" s="1" t="s">
        <v>8114</v>
      </c>
      <c r="B8070" s="1" t="s">
        <v>19</v>
      </c>
      <c r="C8070" s="1" t="s">
        <v>20</v>
      </c>
      <c r="D8070" s="1" t="s">
        <v>21</v>
      </c>
      <c r="E8070" s="1" t="s">
        <v>16</v>
      </c>
      <c r="F8070" s="1" t="s">
        <v>62</v>
      </c>
      <c r="G8070">
        <v>16725.490000000002</v>
      </c>
      <c r="H8070">
        <v>1</v>
      </c>
      <c r="I8070">
        <v>16725.490000000002</v>
      </c>
      <c r="J8070">
        <v>4.5</v>
      </c>
      <c r="K8070">
        <v>3829</v>
      </c>
      <c r="L8070" s="2">
        <v>45581</v>
      </c>
      <c r="O8070" t="str">
        <f>IF(ecommerce_10000[[#This Row],[Platform]]="Souq","sq",ecommerce_10000[[#This Row],[Platform]])</f>
        <v>sq</v>
      </c>
      <c r="P8070" t="str">
        <f>IF(E8070="Souq","sq",IF(E8070="Jumia","Jum",E8070))</f>
        <v>sq</v>
      </c>
      <c r="Q8070">
        <f>VLOOKUP(ecommerce_10000[[#This Row],[City]],F:I,4,FALSE)</f>
        <v>27872.98</v>
      </c>
      <c r="R8070" s="1">
        <f>SUMIF(C:C,ecommerce_10000[[#This Row],[Category]],I:I)</f>
        <v>91504159.730000004</v>
      </c>
      <c r="S8070" s="1">
        <f>SUMIFS(I:I,C:C,C8070)</f>
        <v>91504159.730000004</v>
      </c>
      <c r="T8070" s="1" t="str">
        <f>INDEX(F:F,MATCH(ecommerce_10000[[#This Row],[TotalAmount]],I:I,0))</f>
        <v>Giza</v>
      </c>
    </row>
    <row r="8071" spans="1:20" x14ac:dyDescent="0.3">
      <c r="A8071" s="1" t="s">
        <v>8115</v>
      </c>
      <c r="B8071" s="1" t="s">
        <v>13</v>
      </c>
      <c r="C8071" s="1" t="s">
        <v>14</v>
      </c>
      <c r="D8071" s="1" t="s">
        <v>15</v>
      </c>
      <c r="E8071" s="1" t="s">
        <v>16</v>
      </c>
      <c r="F8071" s="1" t="s">
        <v>33</v>
      </c>
      <c r="G8071">
        <v>7180.34</v>
      </c>
      <c r="H8071">
        <v>4</v>
      </c>
      <c r="I8071">
        <v>28721.360000000001</v>
      </c>
      <c r="J8071">
        <v>3.04</v>
      </c>
      <c r="K8071">
        <v>4158</v>
      </c>
      <c r="L8071" s="2">
        <v>45593</v>
      </c>
      <c r="O8071" t="str">
        <f>IF(ecommerce_10000[[#This Row],[Platform]]="Souq","sq",ecommerce_10000[[#This Row],[Platform]])</f>
        <v>sq</v>
      </c>
      <c r="P8071" t="str">
        <f>IF(E8071="Souq","sq",IF(E8071="Jumia","Jum",E8071))</f>
        <v>sq</v>
      </c>
      <c r="Q8071">
        <f>VLOOKUP(ecommerce_10000[[#This Row],[City]],F:I,4,FALSE)</f>
        <v>3665.44</v>
      </c>
      <c r="R8071" s="1">
        <f>SUMIF(C:C,ecommerce_10000[[#This Row],[Category]],I:I)</f>
        <v>92327183.770000085</v>
      </c>
      <c r="S8071" s="1">
        <f>SUMIFS(I:I,C:C,C8071)</f>
        <v>92327183.770000085</v>
      </c>
      <c r="T8071" s="1" t="str">
        <f>INDEX(F:F,MATCH(ecommerce_10000[[#This Row],[TotalAmount]],I:I,0))</f>
        <v>Dubai</v>
      </c>
    </row>
    <row r="8072" spans="1:20" x14ac:dyDescent="0.3">
      <c r="A8072" s="1" t="s">
        <v>8116</v>
      </c>
      <c r="B8072" s="1" t="s">
        <v>43</v>
      </c>
      <c r="C8072" s="1" t="s">
        <v>44</v>
      </c>
      <c r="D8072" s="1" t="s">
        <v>45</v>
      </c>
      <c r="E8072" s="1" t="s">
        <v>47</v>
      </c>
      <c r="F8072" s="1" t="s">
        <v>62</v>
      </c>
      <c r="G8072">
        <v>6275.48</v>
      </c>
      <c r="H8072">
        <v>5</v>
      </c>
      <c r="I8072">
        <v>31377.4</v>
      </c>
      <c r="J8072">
        <v>4.43</v>
      </c>
      <c r="K8072">
        <v>2376</v>
      </c>
      <c r="L8072" s="2">
        <v>45424</v>
      </c>
      <c r="O8072" t="str">
        <f>IF(ecommerce_10000[[#This Row],[Platform]]="Souq","sq",ecommerce_10000[[#This Row],[Platform]])</f>
        <v>Amazon</v>
      </c>
      <c r="P8072" t="str">
        <f>IF(E8072="Souq","sq",IF(E8072="Jumia","Jum",E8072))</f>
        <v>Amazon</v>
      </c>
      <c r="Q8072">
        <f>VLOOKUP(ecommerce_10000[[#This Row],[City]],F:I,4,FALSE)</f>
        <v>27872.98</v>
      </c>
      <c r="R8072" s="1">
        <f>SUMIF(C:C,ecommerce_10000[[#This Row],[Category]],I:I)</f>
        <v>31420413.200000018</v>
      </c>
      <c r="S8072" s="1">
        <f>SUMIFS(I:I,C:C,C8072)</f>
        <v>31420413.200000018</v>
      </c>
      <c r="T8072" s="1" t="str">
        <f>INDEX(F:F,MATCH(ecommerce_10000[[#This Row],[TotalAmount]],I:I,0))</f>
        <v>Giza</v>
      </c>
    </row>
    <row r="8073" spans="1:20" x14ac:dyDescent="0.3">
      <c r="A8073" s="1" t="s">
        <v>8117</v>
      </c>
      <c r="B8073" s="1" t="s">
        <v>43</v>
      </c>
      <c r="C8073" s="1" t="s">
        <v>44</v>
      </c>
      <c r="D8073" s="1" t="s">
        <v>45</v>
      </c>
      <c r="E8073" s="1" t="s">
        <v>47</v>
      </c>
      <c r="F8073" s="1" t="s">
        <v>28</v>
      </c>
      <c r="G8073">
        <v>15947.55</v>
      </c>
      <c r="H8073">
        <v>4</v>
      </c>
      <c r="I8073">
        <v>63790.2</v>
      </c>
      <c r="J8073">
        <v>4.0599999999999996</v>
      </c>
      <c r="K8073">
        <v>2660</v>
      </c>
      <c r="L8073" s="2">
        <v>45468</v>
      </c>
      <c r="O8073" t="str">
        <f>IF(ecommerce_10000[[#This Row],[Platform]]="Souq","sq",ecommerce_10000[[#This Row],[Platform]])</f>
        <v>Amazon</v>
      </c>
      <c r="P8073" t="str">
        <f>IF(E8073="Souq","sq",IF(E8073="Jumia","Jum",E8073))</f>
        <v>Amazon</v>
      </c>
      <c r="Q8073">
        <f>VLOOKUP(ecommerce_10000[[#This Row],[City]],F:I,4,FALSE)</f>
        <v>26648.76</v>
      </c>
      <c r="R8073" s="1">
        <f>SUMIF(C:C,ecommerce_10000[[#This Row],[Category]],I:I)</f>
        <v>31420413.200000018</v>
      </c>
      <c r="S8073" s="1">
        <f>SUMIFS(I:I,C:C,C8073)</f>
        <v>31420413.200000018</v>
      </c>
      <c r="T8073" s="1" t="str">
        <f>INDEX(F:F,MATCH(ecommerce_10000[[#This Row],[TotalAmount]],I:I,0))</f>
        <v>Casablanca</v>
      </c>
    </row>
    <row r="8074" spans="1:20" x14ac:dyDescent="0.3">
      <c r="A8074" s="1" t="s">
        <v>8118</v>
      </c>
      <c r="B8074" s="1" t="s">
        <v>43</v>
      </c>
      <c r="C8074" s="1" t="s">
        <v>44</v>
      </c>
      <c r="D8074" s="1" t="s">
        <v>45</v>
      </c>
      <c r="E8074" s="1" t="s">
        <v>22</v>
      </c>
      <c r="F8074" s="1" t="s">
        <v>62</v>
      </c>
      <c r="G8074">
        <v>10416.98</v>
      </c>
      <c r="H8074">
        <v>5</v>
      </c>
      <c r="I8074">
        <v>52084.9</v>
      </c>
      <c r="J8074">
        <v>1.57</v>
      </c>
      <c r="K8074">
        <v>2448</v>
      </c>
      <c r="L8074" s="2">
        <v>45371</v>
      </c>
      <c r="O8074" t="str">
        <f>IF(ecommerce_10000[[#This Row],[Platform]]="Souq","sq",ecommerce_10000[[#This Row],[Platform]])</f>
        <v>Jumia</v>
      </c>
      <c r="P8074" t="str">
        <f>IF(E8074="Souq","sq",IF(E8074="Jumia","Jum",E8074))</f>
        <v>Jum</v>
      </c>
      <c r="Q8074">
        <f>VLOOKUP(ecommerce_10000[[#This Row],[City]],F:I,4,FALSE)</f>
        <v>27872.98</v>
      </c>
      <c r="R8074" s="1">
        <f>SUMIF(C:C,ecommerce_10000[[#This Row],[Category]],I:I)</f>
        <v>31420413.200000018</v>
      </c>
      <c r="S8074" s="1">
        <f>SUMIFS(I:I,C:C,C8074)</f>
        <v>31420413.200000018</v>
      </c>
      <c r="T8074" s="1" t="str">
        <f>INDEX(F:F,MATCH(ecommerce_10000[[#This Row],[TotalAmount]],I:I,0))</f>
        <v>Giza</v>
      </c>
    </row>
    <row r="8075" spans="1:20" x14ac:dyDescent="0.3">
      <c r="A8075" s="1" t="s">
        <v>8119</v>
      </c>
      <c r="B8075" s="1" t="s">
        <v>19</v>
      </c>
      <c r="C8075" s="1" t="s">
        <v>20</v>
      </c>
      <c r="D8075" s="1" t="s">
        <v>21</v>
      </c>
      <c r="E8075" s="1" t="s">
        <v>47</v>
      </c>
      <c r="F8075" s="1" t="s">
        <v>62</v>
      </c>
      <c r="G8075">
        <v>6147.47</v>
      </c>
      <c r="H8075">
        <v>2</v>
      </c>
      <c r="I8075">
        <v>12294.94</v>
      </c>
      <c r="J8075">
        <v>4.0599999999999996</v>
      </c>
      <c r="K8075">
        <v>1963</v>
      </c>
      <c r="L8075" s="2">
        <v>45336</v>
      </c>
      <c r="O8075" t="str">
        <f>IF(ecommerce_10000[[#This Row],[Platform]]="Souq","sq",ecommerce_10000[[#This Row],[Platform]])</f>
        <v>Amazon</v>
      </c>
      <c r="P8075" t="str">
        <f>IF(E8075="Souq","sq",IF(E8075="Jumia","Jum",E8075))</f>
        <v>Amazon</v>
      </c>
      <c r="Q8075">
        <f>VLOOKUP(ecommerce_10000[[#This Row],[City]],F:I,4,FALSE)</f>
        <v>27872.98</v>
      </c>
      <c r="R8075" s="1">
        <f>SUMIF(C:C,ecommerce_10000[[#This Row],[Category]],I:I)</f>
        <v>91504159.730000004</v>
      </c>
      <c r="S8075" s="1">
        <f>SUMIFS(I:I,C:C,C8075)</f>
        <v>91504159.730000004</v>
      </c>
      <c r="T8075" s="1" t="str">
        <f>INDEX(F:F,MATCH(ecommerce_10000[[#This Row],[TotalAmount]],I:I,0))</f>
        <v>Giza</v>
      </c>
    </row>
    <row r="8076" spans="1:20" x14ac:dyDescent="0.3">
      <c r="A8076" s="1" t="s">
        <v>8120</v>
      </c>
      <c r="B8076" s="1" t="s">
        <v>53</v>
      </c>
      <c r="C8076" s="1" t="s">
        <v>31</v>
      </c>
      <c r="D8076" s="1" t="s">
        <v>54</v>
      </c>
      <c r="E8076" s="1" t="s">
        <v>47</v>
      </c>
      <c r="F8076" s="1" t="s">
        <v>17</v>
      </c>
      <c r="G8076">
        <v>724.64</v>
      </c>
      <c r="H8076">
        <v>2</v>
      </c>
      <c r="I8076">
        <v>1449.28</v>
      </c>
      <c r="J8076">
        <v>3.5</v>
      </c>
      <c r="K8076">
        <v>738</v>
      </c>
      <c r="L8076" s="2">
        <v>45652</v>
      </c>
      <c r="O8076" t="str">
        <f>IF(ecommerce_10000[[#This Row],[Platform]]="Souq","sq",ecommerce_10000[[#This Row],[Platform]])</f>
        <v>Amazon</v>
      </c>
      <c r="P8076" t="str">
        <f>IF(E8076="Souq","sq",IF(E8076="Jumia","Jum",E8076))</f>
        <v>Amazon</v>
      </c>
      <c r="Q8076">
        <f>VLOOKUP(ecommerce_10000[[#This Row],[City]],F:I,4,FALSE)</f>
        <v>16284.02</v>
      </c>
      <c r="R8076" s="1">
        <f>SUMIF(C:C,ecommerce_10000[[#This Row],[Category]],I:I)</f>
        <v>57542997.559999913</v>
      </c>
      <c r="S8076" s="1">
        <f>SUMIFS(I:I,C:C,C8076)</f>
        <v>57542997.559999913</v>
      </c>
      <c r="T8076" s="1" t="str">
        <f>INDEX(F:F,MATCH(ecommerce_10000[[#This Row],[TotalAmount]],I:I,0))</f>
        <v>Cairo</v>
      </c>
    </row>
    <row r="8077" spans="1:20" x14ac:dyDescent="0.3">
      <c r="A8077" s="1" t="s">
        <v>8121</v>
      </c>
      <c r="B8077" s="1" t="s">
        <v>30</v>
      </c>
      <c r="C8077" s="1" t="s">
        <v>31</v>
      </c>
      <c r="D8077" s="1" t="s">
        <v>32</v>
      </c>
      <c r="E8077" s="1" t="s">
        <v>16</v>
      </c>
      <c r="F8077" s="1" t="s">
        <v>33</v>
      </c>
      <c r="G8077">
        <v>3292.17</v>
      </c>
      <c r="H8077">
        <v>1</v>
      </c>
      <c r="I8077">
        <v>3292.17</v>
      </c>
      <c r="J8077">
        <v>1.28</v>
      </c>
      <c r="K8077">
        <v>3924</v>
      </c>
      <c r="L8077" s="2">
        <v>45301</v>
      </c>
      <c r="O8077" t="str">
        <f>IF(ecommerce_10000[[#This Row],[Platform]]="Souq","sq",ecommerce_10000[[#This Row],[Platform]])</f>
        <v>sq</v>
      </c>
      <c r="P8077" t="str">
        <f>IF(E8077="Souq","sq",IF(E8077="Jumia","Jum",E8077))</f>
        <v>sq</v>
      </c>
      <c r="Q8077">
        <f>VLOOKUP(ecommerce_10000[[#This Row],[City]],F:I,4,FALSE)</f>
        <v>3665.44</v>
      </c>
      <c r="R8077" s="1">
        <f>SUMIF(C:C,ecommerce_10000[[#This Row],[Category]],I:I)</f>
        <v>57542997.559999913</v>
      </c>
      <c r="S8077" s="1">
        <f>SUMIFS(I:I,C:C,C8077)</f>
        <v>57542997.559999913</v>
      </c>
      <c r="T8077" s="1" t="str">
        <f>INDEX(F:F,MATCH(ecommerce_10000[[#This Row],[TotalAmount]],I:I,0))</f>
        <v>Dubai</v>
      </c>
    </row>
    <row r="8078" spans="1:20" x14ac:dyDescent="0.3">
      <c r="A8078" s="1" t="s">
        <v>8122</v>
      </c>
      <c r="B8078" s="1" t="s">
        <v>65</v>
      </c>
      <c r="C8078" s="1" t="s">
        <v>20</v>
      </c>
      <c r="D8078" s="1" t="s">
        <v>66</v>
      </c>
      <c r="E8078" s="1" t="s">
        <v>22</v>
      </c>
      <c r="F8078" s="1" t="s">
        <v>33</v>
      </c>
      <c r="G8078">
        <v>14582.77</v>
      </c>
      <c r="H8078">
        <v>2</v>
      </c>
      <c r="I8078">
        <v>29165.54</v>
      </c>
      <c r="J8078">
        <v>4.49</v>
      </c>
      <c r="K8078">
        <v>3650</v>
      </c>
      <c r="L8078" s="2">
        <v>45468</v>
      </c>
      <c r="O8078" t="str">
        <f>IF(ecommerce_10000[[#This Row],[Platform]]="Souq","sq",ecommerce_10000[[#This Row],[Platform]])</f>
        <v>Jumia</v>
      </c>
      <c r="P8078" t="str">
        <f>IF(E8078="Souq","sq",IF(E8078="Jumia","Jum",E8078))</f>
        <v>Jum</v>
      </c>
      <c r="Q8078">
        <f>VLOOKUP(ecommerce_10000[[#This Row],[City]],F:I,4,FALSE)</f>
        <v>3665.44</v>
      </c>
      <c r="R8078" s="1">
        <f>SUMIF(C:C,ecommerce_10000[[#This Row],[Category]],I:I)</f>
        <v>91504159.730000004</v>
      </c>
      <c r="S8078" s="1">
        <f>SUMIFS(I:I,C:C,C8078)</f>
        <v>91504159.730000004</v>
      </c>
      <c r="T8078" s="1" t="str">
        <f>INDEX(F:F,MATCH(ecommerce_10000[[#This Row],[TotalAmount]],I:I,0))</f>
        <v>Dubai</v>
      </c>
    </row>
    <row r="8079" spans="1:20" x14ac:dyDescent="0.3">
      <c r="A8079" s="1" t="s">
        <v>8123</v>
      </c>
      <c r="B8079" s="1" t="s">
        <v>25</v>
      </c>
      <c r="C8079" s="1" t="s">
        <v>26</v>
      </c>
      <c r="D8079" s="1" t="s">
        <v>27</v>
      </c>
      <c r="E8079" s="1" t="s">
        <v>22</v>
      </c>
      <c r="F8079" s="1" t="s">
        <v>40</v>
      </c>
      <c r="G8079">
        <v>17522.64</v>
      </c>
      <c r="H8079">
        <v>4</v>
      </c>
      <c r="I8079">
        <v>70090.559999999998</v>
      </c>
      <c r="J8079">
        <v>3.98</v>
      </c>
      <c r="K8079">
        <v>3752</v>
      </c>
      <c r="L8079" s="2">
        <v>45565</v>
      </c>
      <c r="O8079" t="str">
        <f>IF(ecommerce_10000[[#This Row],[Platform]]="Souq","sq",ecommerce_10000[[#This Row],[Platform]])</f>
        <v>Jumia</v>
      </c>
      <c r="P8079" t="str">
        <f>IF(E8079="Souq","sq",IF(E8079="Jumia","Jum",E8079))</f>
        <v>Jum</v>
      </c>
      <c r="Q8079">
        <f>VLOOKUP(ecommerce_10000[[#This Row],[City]],F:I,4,FALSE)</f>
        <v>99349.3</v>
      </c>
      <c r="R8079" s="1">
        <f>SUMIF(C:C,ecommerce_10000[[#This Row],[Category]],I:I)</f>
        <v>29200970.130000021</v>
      </c>
      <c r="S8079" s="1">
        <f>SUMIFS(I:I,C:C,C8079)</f>
        <v>29200970.130000021</v>
      </c>
      <c r="T8079" s="1" t="str">
        <f>INDEX(F:F,MATCH(ecommerce_10000[[#This Row],[TotalAmount]],I:I,0))</f>
        <v>Riyadh</v>
      </c>
    </row>
    <row r="8080" spans="1:20" x14ac:dyDescent="0.3">
      <c r="A8080" s="1" t="s">
        <v>8124</v>
      </c>
      <c r="B8080" s="1" t="s">
        <v>19</v>
      </c>
      <c r="C8080" s="1" t="s">
        <v>20</v>
      </c>
      <c r="D8080" s="1" t="s">
        <v>21</v>
      </c>
      <c r="E8080" s="1" t="s">
        <v>47</v>
      </c>
      <c r="F8080" s="1" t="s">
        <v>33</v>
      </c>
      <c r="G8080">
        <v>9113.07</v>
      </c>
      <c r="H8080">
        <v>1</v>
      </c>
      <c r="I8080">
        <v>9113.07</v>
      </c>
      <c r="J8080">
        <v>2</v>
      </c>
      <c r="K8080">
        <v>1161</v>
      </c>
      <c r="L8080" s="2">
        <v>45540</v>
      </c>
      <c r="O8080" t="str">
        <f>IF(ecommerce_10000[[#This Row],[Platform]]="Souq","sq",ecommerce_10000[[#This Row],[Platform]])</f>
        <v>Amazon</v>
      </c>
      <c r="P8080" t="str">
        <f>IF(E8080="Souq","sq",IF(E8080="Jumia","Jum",E8080))</f>
        <v>Amazon</v>
      </c>
      <c r="Q8080">
        <f>VLOOKUP(ecommerce_10000[[#This Row],[City]],F:I,4,FALSE)</f>
        <v>3665.44</v>
      </c>
      <c r="R8080" s="1">
        <f>SUMIF(C:C,ecommerce_10000[[#This Row],[Category]],I:I)</f>
        <v>91504159.730000004</v>
      </c>
      <c r="S8080" s="1">
        <f>SUMIFS(I:I,C:C,C8080)</f>
        <v>91504159.730000004</v>
      </c>
      <c r="T8080" s="1" t="str">
        <f>INDEX(F:F,MATCH(ecommerce_10000[[#This Row],[TotalAmount]],I:I,0))</f>
        <v>Dubai</v>
      </c>
    </row>
    <row r="8081" spans="1:20" x14ac:dyDescent="0.3">
      <c r="A8081" s="1" t="s">
        <v>8125</v>
      </c>
      <c r="B8081" s="1" t="s">
        <v>53</v>
      </c>
      <c r="C8081" s="1" t="s">
        <v>31</v>
      </c>
      <c r="D8081" s="1" t="s">
        <v>54</v>
      </c>
      <c r="E8081" s="1" t="s">
        <v>47</v>
      </c>
      <c r="F8081" s="1" t="s">
        <v>23</v>
      </c>
      <c r="G8081">
        <v>13018.99</v>
      </c>
      <c r="H8081">
        <v>3</v>
      </c>
      <c r="I8081">
        <v>39056.97</v>
      </c>
      <c r="J8081">
        <v>2.3199999999999998</v>
      </c>
      <c r="K8081">
        <v>1827</v>
      </c>
      <c r="L8081" s="2">
        <v>45477</v>
      </c>
      <c r="O8081" t="str">
        <f>IF(ecommerce_10000[[#This Row],[Platform]]="Souq","sq",ecommerce_10000[[#This Row],[Platform]])</f>
        <v>Amazon</v>
      </c>
      <c r="P8081" t="str">
        <f>IF(E8081="Souq","sq",IF(E8081="Jumia","Jum",E8081))</f>
        <v>Amazon</v>
      </c>
      <c r="Q8081">
        <f>VLOOKUP(ecommerce_10000[[#This Row],[City]],F:I,4,FALSE)</f>
        <v>13290.4</v>
      </c>
      <c r="R8081" s="1">
        <f>SUMIF(C:C,ecommerce_10000[[#This Row],[Category]],I:I)</f>
        <v>57542997.559999913</v>
      </c>
      <c r="S8081" s="1">
        <f>SUMIFS(I:I,C:C,C8081)</f>
        <v>57542997.559999913</v>
      </c>
      <c r="T8081" s="1" t="str">
        <f>INDEX(F:F,MATCH(ecommerce_10000[[#This Row],[TotalAmount]],I:I,0))</f>
        <v>Alexandria</v>
      </c>
    </row>
    <row r="8082" spans="1:20" x14ac:dyDescent="0.3">
      <c r="A8082" s="1" t="s">
        <v>8126</v>
      </c>
      <c r="B8082" s="1" t="s">
        <v>43</v>
      </c>
      <c r="C8082" s="1" t="s">
        <v>44</v>
      </c>
      <c r="D8082" s="1" t="s">
        <v>45</v>
      </c>
      <c r="E8082" s="1" t="s">
        <v>22</v>
      </c>
      <c r="F8082" s="1" t="s">
        <v>17</v>
      </c>
      <c r="G8082">
        <v>8903.6200000000008</v>
      </c>
      <c r="H8082">
        <v>2</v>
      </c>
      <c r="I8082">
        <v>17807.240000000002</v>
      </c>
      <c r="J8082">
        <v>3.84</v>
      </c>
      <c r="K8082">
        <v>4043</v>
      </c>
      <c r="L8082" s="2">
        <v>45523</v>
      </c>
      <c r="O8082" t="str">
        <f>IF(ecommerce_10000[[#This Row],[Platform]]="Souq","sq",ecommerce_10000[[#This Row],[Platform]])</f>
        <v>Jumia</v>
      </c>
      <c r="P8082" t="str">
        <f>IF(E8082="Souq","sq",IF(E8082="Jumia","Jum",E8082))</f>
        <v>Jum</v>
      </c>
      <c r="Q8082">
        <f>VLOOKUP(ecommerce_10000[[#This Row],[City]],F:I,4,FALSE)</f>
        <v>16284.02</v>
      </c>
      <c r="R8082" s="1">
        <f>SUMIF(C:C,ecommerce_10000[[#This Row],[Category]],I:I)</f>
        <v>31420413.200000018</v>
      </c>
      <c r="S8082" s="1">
        <f>SUMIFS(I:I,C:C,C8082)</f>
        <v>31420413.200000018</v>
      </c>
      <c r="T8082" s="1" t="str">
        <f>INDEX(F:F,MATCH(ecommerce_10000[[#This Row],[TotalAmount]],I:I,0))</f>
        <v>Cairo</v>
      </c>
    </row>
    <row r="8083" spans="1:20" x14ac:dyDescent="0.3">
      <c r="A8083" s="1" t="s">
        <v>8127</v>
      </c>
      <c r="B8083" s="1" t="s">
        <v>53</v>
      </c>
      <c r="C8083" s="1" t="s">
        <v>31</v>
      </c>
      <c r="D8083" s="1" t="s">
        <v>54</v>
      </c>
      <c r="E8083" s="1" t="s">
        <v>22</v>
      </c>
      <c r="F8083" s="1" t="s">
        <v>17</v>
      </c>
      <c r="G8083">
        <v>17880.73</v>
      </c>
      <c r="H8083">
        <v>1</v>
      </c>
      <c r="I8083">
        <v>17880.73</v>
      </c>
      <c r="J8083">
        <v>1.65</v>
      </c>
      <c r="K8083">
        <v>3442</v>
      </c>
      <c r="L8083" s="2">
        <v>45481</v>
      </c>
      <c r="O8083" t="str">
        <f>IF(ecommerce_10000[[#This Row],[Platform]]="Souq","sq",ecommerce_10000[[#This Row],[Platform]])</f>
        <v>Jumia</v>
      </c>
      <c r="P8083" t="str">
        <f>IF(E8083="Souq","sq",IF(E8083="Jumia","Jum",E8083))</f>
        <v>Jum</v>
      </c>
      <c r="Q8083">
        <f>VLOOKUP(ecommerce_10000[[#This Row],[City]],F:I,4,FALSE)</f>
        <v>16284.02</v>
      </c>
      <c r="R8083" s="1">
        <f>SUMIF(C:C,ecommerce_10000[[#This Row],[Category]],I:I)</f>
        <v>57542997.559999913</v>
      </c>
      <c r="S8083" s="1">
        <f>SUMIFS(I:I,C:C,C8083)</f>
        <v>57542997.559999913</v>
      </c>
      <c r="T8083" s="1" t="str">
        <f>INDEX(F:F,MATCH(ecommerce_10000[[#This Row],[TotalAmount]],I:I,0))</f>
        <v>Cairo</v>
      </c>
    </row>
    <row r="8084" spans="1:20" x14ac:dyDescent="0.3">
      <c r="A8084" s="1" t="s">
        <v>8128</v>
      </c>
      <c r="B8084" s="1" t="s">
        <v>25</v>
      </c>
      <c r="C8084" s="1" t="s">
        <v>26</v>
      </c>
      <c r="D8084" s="1" t="s">
        <v>27</v>
      </c>
      <c r="E8084" s="1" t="s">
        <v>16</v>
      </c>
      <c r="F8084" s="1" t="s">
        <v>33</v>
      </c>
      <c r="G8084">
        <v>9460.67</v>
      </c>
      <c r="H8084">
        <v>3</v>
      </c>
      <c r="I8084">
        <v>28382.01</v>
      </c>
      <c r="J8084">
        <v>2.91</v>
      </c>
      <c r="K8084">
        <v>3547</v>
      </c>
      <c r="L8084" s="2">
        <v>45645</v>
      </c>
      <c r="O8084" t="str">
        <f>IF(ecommerce_10000[[#This Row],[Platform]]="Souq","sq",ecommerce_10000[[#This Row],[Platform]])</f>
        <v>sq</v>
      </c>
      <c r="P8084" t="str">
        <f>IF(E8084="Souq","sq",IF(E8084="Jumia","Jum",E8084))</f>
        <v>sq</v>
      </c>
      <c r="Q8084">
        <f>VLOOKUP(ecommerce_10000[[#This Row],[City]],F:I,4,FALSE)</f>
        <v>3665.44</v>
      </c>
      <c r="R8084" s="1">
        <f>SUMIF(C:C,ecommerce_10000[[#This Row],[Category]],I:I)</f>
        <v>29200970.130000021</v>
      </c>
      <c r="S8084" s="1">
        <f>SUMIFS(I:I,C:C,C8084)</f>
        <v>29200970.130000021</v>
      </c>
      <c r="T8084" s="1" t="str">
        <f>INDEX(F:F,MATCH(ecommerce_10000[[#This Row],[TotalAmount]],I:I,0))</f>
        <v>Dubai</v>
      </c>
    </row>
    <row r="8085" spans="1:20" x14ac:dyDescent="0.3">
      <c r="A8085" s="1" t="s">
        <v>8129</v>
      </c>
      <c r="B8085" s="1" t="s">
        <v>25</v>
      </c>
      <c r="C8085" s="1" t="s">
        <v>26</v>
      </c>
      <c r="D8085" s="1" t="s">
        <v>27</v>
      </c>
      <c r="E8085" s="1" t="s">
        <v>22</v>
      </c>
      <c r="F8085" s="1" t="s">
        <v>23</v>
      </c>
      <c r="G8085">
        <v>19370.91</v>
      </c>
      <c r="H8085">
        <v>4</v>
      </c>
      <c r="I8085">
        <v>77483.64</v>
      </c>
      <c r="J8085">
        <v>3.02</v>
      </c>
      <c r="K8085">
        <v>1608</v>
      </c>
      <c r="L8085" s="2">
        <v>45642</v>
      </c>
      <c r="O8085" t="str">
        <f>IF(ecommerce_10000[[#This Row],[Platform]]="Souq","sq",ecommerce_10000[[#This Row],[Platform]])</f>
        <v>Jumia</v>
      </c>
      <c r="P8085" t="str">
        <f>IF(E8085="Souq","sq",IF(E8085="Jumia","Jum",E8085))</f>
        <v>Jum</v>
      </c>
      <c r="Q8085">
        <f>VLOOKUP(ecommerce_10000[[#This Row],[City]],F:I,4,FALSE)</f>
        <v>13290.4</v>
      </c>
      <c r="R8085" s="1">
        <f>SUMIF(C:C,ecommerce_10000[[#This Row],[Category]],I:I)</f>
        <v>29200970.130000021</v>
      </c>
      <c r="S8085" s="1">
        <f>SUMIFS(I:I,C:C,C8085)</f>
        <v>29200970.130000021</v>
      </c>
      <c r="T8085" s="1" t="str">
        <f>INDEX(F:F,MATCH(ecommerce_10000[[#This Row],[TotalAmount]],I:I,0))</f>
        <v>Alexandria</v>
      </c>
    </row>
    <row r="8086" spans="1:20" x14ac:dyDescent="0.3">
      <c r="A8086" s="1" t="s">
        <v>8130</v>
      </c>
      <c r="B8086" s="1" t="s">
        <v>30</v>
      </c>
      <c r="C8086" s="1" t="s">
        <v>31</v>
      </c>
      <c r="D8086" s="1" t="s">
        <v>32</v>
      </c>
      <c r="E8086" s="1" t="s">
        <v>16</v>
      </c>
      <c r="F8086" s="1" t="s">
        <v>62</v>
      </c>
      <c r="G8086">
        <v>3304.72</v>
      </c>
      <c r="H8086">
        <v>2</v>
      </c>
      <c r="I8086">
        <v>6609.44</v>
      </c>
      <c r="J8086">
        <v>3.27</v>
      </c>
      <c r="K8086">
        <v>588</v>
      </c>
      <c r="L8086" s="2">
        <v>45624</v>
      </c>
      <c r="O8086" t="str">
        <f>IF(ecommerce_10000[[#This Row],[Platform]]="Souq","sq",ecommerce_10000[[#This Row],[Platform]])</f>
        <v>sq</v>
      </c>
      <c r="P8086" t="str">
        <f>IF(E8086="Souq","sq",IF(E8086="Jumia","Jum",E8086))</f>
        <v>sq</v>
      </c>
      <c r="Q8086">
        <f>VLOOKUP(ecommerce_10000[[#This Row],[City]],F:I,4,FALSE)</f>
        <v>27872.98</v>
      </c>
      <c r="R8086" s="1">
        <f>SUMIF(C:C,ecommerce_10000[[#This Row],[Category]],I:I)</f>
        <v>57542997.559999913</v>
      </c>
      <c r="S8086" s="1">
        <f>SUMIFS(I:I,C:C,C8086)</f>
        <v>57542997.559999913</v>
      </c>
      <c r="T8086" s="1" t="str">
        <f>INDEX(F:F,MATCH(ecommerce_10000[[#This Row],[TotalAmount]],I:I,0))</f>
        <v>Giza</v>
      </c>
    </row>
    <row r="8087" spans="1:20" x14ac:dyDescent="0.3">
      <c r="A8087" s="1" t="s">
        <v>8131</v>
      </c>
      <c r="B8087" s="1" t="s">
        <v>65</v>
      </c>
      <c r="C8087" s="1" t="s">
        <v>20</v>
      </c>
      <c r="D8087" s="1" t="s">
        <v>66</v>
      </c>
      <c r="E8087" s="1" t="s">
        <v>22</v>
      </c>
      <c r="F8087" s="1" t="s">
        <v>62</v>
      </c>
      <c r="G8087">
        <v>19321.04</v>
      </c>
      <c r="H8087">
        <v>3</v>
      </c>
      <c r="I8087">
        <v>57963.12</v>
      </c>
      <c r="J8087">
        <v>1.71</v>
      </c>
      <c r="K8087">
        <v>1554</v>
      </c>
      <c r="L8087" s="2">
        <v>45400</v>
      </c>
      <c r="O8087" t="str">
        <f>IF(ecommerce_10000[[#This Row],[Platform]]="Souq","sq",ecommerce_10000[[#This Row],[Platform]])</f>
        <v>Jumia</v>
      </c>
      <c r="P8087" t="str">
        <f>IF(E8087="Souq","sq",IF(E8087="Jumia","Jum",E8087))</f>
        <v>Jum</v>
      </c>
      <c r="Q8087">
        <f>VLOOKUP(ecommerce_10000[[#This Row],[City]],F:I,4,FALSE)</f>
        <v>27872.98</v>
      </c>
      <c r="R8087" s="1">
        <f>SUMIF(C:C,ecommerce_10000[[#This Row],[Category]],I:I)</f>
        <v>91504159.730000004</v>
      </c>
      <c r="S8087" s="1">
        <f>SUMIFS(I:I,C:C,C8087)</f>
        <v>91504159.730000004</v>
      </c>
      <c r="T8087" s="1" t="str">
        <f>INDEX(F:F,MATCH(ecommerce_10000[[#This Row],[TotalAmount]],I:I,0))</f>
        <v>Giza</v>
      </c>
    </row>
    <row r="8088" spans="1:20" x14ac:dyDescent="0.3">
      <c r="A8088" s="1" t="s">
        <v>8132</v>
      </c>
      <c r="B8088" s="1" t="s">
        <v>49</v>
      </c>
      <c r="C8088" s="1" t="s">
        <v>14</v>
      </c>
      <c r="D8088" s="1" t="s">
        <v>50</v>
      </c>
      <c r="E8088" s="1" t="s">
        <v>47</v>
      </c>
      <c r="F8088" s="1" t="s">
        <v>40</v>
      </c>
      <c r="G8088">
        <v>1876.4</v>
      </c>
      <c r="H8088">
        <v>2</v>
      </c>
      <c r="I8088">
        <v>3752.8</v>
      </c>
      <c r="J8088">
        <v>2.06</v>
      </c>
      <c r="K8088">
        <v>3516</v>
      </c>
      <c r="L8088" s="2">
        <v>45588</v>
      </c>
      <c r="O8088" t="str">
        <f>IF(ecommerce_10000[[#This Row],[Platform]]="Souq","sq",ecommerce_10000[[#This Row],[Platform]])</f>
        <v>Amazon</v>
      </c>
      <c r="P8088" t="str">
        <f>IF(E8088="Souq","sq",IF(E8088="Jumia","Jum",E8088))</f>
        <v>Amazon</v>
      </c>
      <c r="Q8088">
        <f>VLOOKUP(ecommerce_10000[[#This Row],[City]],F:I,4,FALSE)</f>
        <v>99349.3</v>
      </c>
      <c r="R8088" s="1">
        <f>SUMIF(C:C,ecommerce_10000[[#This Row],[Category]],I:I)</f>
        <v>92327183.770000085</v>
      </c>
      <c r="S8088" s="1">
        <f>SUMIFS(I:I,C:C,C8088)</f>
        <v>92327183.770000085</v>
      </c>
      <c r="T8088" s="1" t="str">
        <f>INDEX(F:F,MATCH(ecommerce_10000[[#This Row],[TotalAmount]],I:I,0))</f>
        <v>Riyadh</v>
      </c>
    </row>
    <row r="8089" spans="1:20" x14ac:dyDescent="0.3">
      <c r="A8089" s="1" t="s">
        <v>8133</v>
      </c>
      <c r="B8089" s="1" t="s">
        <v>19</v>
      </c>
      <c r="C8089" s="1" t="s">
        <v>20</v>
      </c>
      <c r="D8089" s="1" t="s">
        <v>21</v>
      </c>
      <c r="E8089" s="1" t="s">
        <v>16</v>
      </c>
      <c r="F8089" s="1" t="s">
        <v>17</v>
      </c>
      <c r="G8089">
        <v>13010.3</v>
      </c>
      <c r="H8089">
        <v>4</v>
      </c>
      <c r="I8089">
        <v>52041.2</v>
      </c>
      <c r="J8089">
        <v>4.68</v>
      </c>
      <c r="K8089">
        <v>4118</v>
      </c>
      <c r="L8089" s="2">
        <v>45395</v>
      </c>
      <c r="O8089" t="str">
        <f>IF(ecommerce_10000[[#This Row],[Platform]]="Souq","sq",ecommerce_10000[[#This Row],[Platform]])</f>
        <v>sq</v>
      </c>
      <c r="P8089" t="str">
        <f>IF(E8089="Souq","sq",IF(E8089="Jumia","Jum",E8089))</f>
        <v>sq</v>
      </c>
      <c r="Q8089">
        <f>VLOOKUP(ecommerce_10000[[#This Row],[City]],F:I,4,FALSE)</f>
        <v>16284.02</v>
      </c>
      <c r="R8089" s="1">
        <f>SUMIF(C:C,ecommerce_10000[[#This Row],[Category]],I:I)</f>
        <v>91504159.730000004</v>
      </c>
      <c r="S8089" s="1">
        <f>SUMIFS(I:I,C:C,C8089)</f>
        <v>91504159.730000004</v>
      </c>
      <c r="T8089" s="1" t="str">
        <f>INDEX(F:F,MATCH(ecommerce_10000[[#This Row],[TotalAmount]],I:I,0))</f>
        <v>Cairo</v>
      </c>
    </row>
    <row r="8090" spans="1:20" x14ac:dyDescent="0.3">
      <c r="A8090" s="1" t="s">
        <v>8134</v>
      </c>
      <c r="B8090" s="1" t="s">
        <v>35</v>
      </c>
      <c r="C8090" s="1" t="s">
        <v>14</v>
      </c>
      <c r="D8090" s="1" t="s">
        <v>36</v>
      </c>
      <c r="E8090" s="1" t="s">
        <v>22</v>
      </c>
      <c r="F8090" s="1" t="s">
        <v>28</v>
      </c>
      <c r="G8090">
        <v>3017.4</v>
      </c>
      <c r="H8090">
        <v>4</v>
      </c>
      <c r="I8090">
        <v>12069.6</v>
      </c>
      <c r="J8090">
        <v>2.58</v>
      </c>
      <c r="K8090">
        <v>2223</v>
      </c>
      <c r="L8090" s="2">
        <v>45515</v>
      </c>
      <c r="O8090" t="str">
        <f>IF(ecommerce_10000[[#This Row],[Platform]]="Souq","sq",ecommerce_10000[[#This Row],[Platform]])</f>
        <v>Jumia</v>
      </c>
      <c r="P8090" t="str">
        <f>IF(E8090="Souq","sq",IF(E8090="Jumia","Jum",E8090))</f>
        <v>Jum</v>
      </c>
      <c r="Q8090">
        <f>VLOOKUP(ecommerce_10000[[#This Row],[City]],F:I,4,FALSE)</f>
        <v>26648.76</v>
      </c>
      <c r="R8090" s="1">
        <f>SUMIF(C:C,ecommerce_10000[[#This Row],[Category]],I:I)</f>
        <v>92327183.770000085</v>
      </c>
      <c r="S8090" s="1">
        <f>SUMIFS(I:I,C:C,C8090)</f>
        <v>92327183.770000085</v>
      </c>
      <c r="T8090" s="1" t="str">
        <f>INDEX(F:F,MATCH(ecommerce_10000[[#This Row],[TotalAmount]],I:I,0))</f>
        <v>Casablanca</v>
      </c>
    </row>
    <row r="8091" spans="1:20" x14ac:dyDescent="0.3">
      <c r="A8091" s="1" t="s">
        <v>8135</v>
      </c>
      <c r="B8091" s="1" t="s">
        <v>25</v>
      </c>
      <c r="C8091" s="1" t="s">
        <v>26</v>
      </c>
      <c r="D8091" s="1" t="s">
        <v>27</v>
      </c>
      <c r="E8091" s="1" t="s">
        <v>16</v>
      </c>
      <c r="F8091" s="1" t="s">
        <v>17</v>
      </c>
      <c r="G8091">
        <v>5168.3100000000004</v>
      </c>
      <c r="H8091">
        <v>1</v>
      </c>
      <c r="I8091">
        <v>5168.3100000000004</v>
      </c>
      <c r="J8091">
        <v>2.29</v>
      </c>
      <c r="K8091">
        <v>1243</v>
      </c>
      <c r="L8091" s="2">
        <v>45523</v>
      </c>
      <c r="O8091" t="str">
        <f>IF(ecommerce_10000[[#This Row],[Platform]]="Souq","sq",ecommerce_10000[[#This Row],[Platform]])</f>
        <v>sq</v>
      </c>
      <c r="P8091" t="str">
        <f>IF(E8091="Souq","sq",IF(E8091="Jumia","Jum",E8091))</f>
        <v>sq</v>
      </c>
      <c r="Q8091">
        <f>VLOOKUP(ecommerce_10000[[#This Row],[City]],F:I,4,FALSE)</f>
        <v>16284.02</v>
      </c>
      <c r="R8091" s="1">
        <f>SUMIF(C:C,ecommerce_10000[[#This Row],[Category]],I:I)</f>
        <v>29200970.130000021</v>
      </c>
      <c r="S8091" s="1">
        <f>SUMIFS(I:I,C:C,C8091)</f>
        <v>29200970.130000021</v>
      </c>
      <c r="T8091" s="1" t="str">
        <f>INDEX(F:F,MATCH(ecommerce_10000[[#This Row],[TotalAmount]],I:I,0))</f>
        <v>Cairo</v>
      </c>
    </row>
    <row r="8092" spans="1:20" x14ac:dyDescent="0.3">
      <c r="A8092" s="1" t="s">
        <v>8136</v>
      </c>
      <c r="B8092" s="1" t="s">
        <v>38</v>
      </c>
      <c r="C8092" s="1" t="s">
        <v>20</v>
      </c>
      <c r="D8092" s="1" t="s">
        <v>39</v>
      </c>
      <c r="E8092" s="1" t="s">
        <v>47</v>
      </c>
      <c r="F8092" s="1" t="s">
        <v>62</v>
      </c>
      <c r="G8092">
        <v>12460.67</v>
      </c>
      <c r="H8092">
        <v>5</v>
      </c>
      <c r="I8092">
        <v>62303.35</v>
      </c>
      <c r="J8092">
        <v>4.25</v>
      </c>
      <c r="K8092">
        <v>4308</v>
      </c>
      <c r="L8092" s="2">
        <v>45504</v>
      </c>
      <c r="O8092" t="str">
        <f>IF(ecommerce_10000[[#This Row],[Platform]]="Souq","sq",ecommerce_10000[[#This Row],[Platform]])</f>
        <v>Amazon</v>
      </c>
      <c r="P8092" t="str">
        <f>IF(E8092="Souq","sq",IF(E8092="Jumia","Jum",E8092))</f>
        <v>Amazon</v>
      </c>
      <c r="Q8092">
        <f>VLOOKUP(ecommerce_10000[[#This Row],[City]],F:I,4,FALSE)</f>
        <v>27872.98</v>
      </c>
      <c r="R8092" s="1">
        <f>SUMIF(C:C,ecommerce_10000[[#This Row],[Category]],I:I)</f>
        <v>91504159.730000004</v>
      </c>
      <c r="S8092" s="1">
        <f>SUMIFS(I:I,C:C,C8092)</f>
        <v>91504159.730000004</v>
      </c>
      <c r="T8092" s="1" t="str">
        <f>INDEX(F:F,MATCH(ecommerce_10000[[#This Row],[TotalAmount]],I:I,0))</f>
        <v>Giza</v>
      </c>
    </row>
    <row r="8093" spans="1:20" x14ac:dyDescent="0.3">
      <c r="A8093" s="1" t="s">
        <v>8137</v>
      </c>
      <c r="B8093" s="1" t="s">
        <v>25</v>
      </c>
      <c r="C8093" s="1" t="s">
        <v>26</v>
      </c>
      <c r="D8093" s="1" t="s">
        <v>27</v>
      </c>
      <c r="E8093" s="1" t="s">
        <v>47</v>
      </c>
      <c r="F8093" s="1" t="s">
        <v>28</v>
      </c>
      <c r="G8093">
        <v>12666.16</v>
      </c>
      <c r="H8093">
        <v>4</v>
      </c>
      <c r="I8093">
        <v>50664.639999999999</v>
      </c>
      <c r="J8093">
        <v>1.29</v>
      </c>
      <c r="K8093">
        <v>3858</v>
      </c>
      <c r="L8093" s="2">
        <v>45578</v>
      </c>
      <c r="O8093" t="str">
        <f>IF(ecommerce_10000[[#This Row],[Platform]]="Souq","sq",ecommerce_10000[[#This Row],[Platform]])</f>
        <v>Amazon</v>
      </c>
      <c r="P8093" t="str">
        <f>IF(E8093="Souq","sq",IF(E8093="Jumia","Jum",E8093))</f>
        <v>Amazon</v>
      </c>
      <c r="Q8093">
        <f>VLOOKUP(ecommerce_10000[[#This Row],[City]],F:I,4,FALSE)</f>
        <v>26648.76</v>
      </c>
      <c r="R8093" s="1">
        <f>SUMIF(C:C,ecommerce_10000[[#This Row],[Category]],I:I)</f>
        <v>29200970.130000021</v>
      </c>
      <c r="S8093" s="1">
        <f>SUMIFS(I:I,C:C,C8093)</f>
        <v>29200970.130000021</v>
      </c>
      <c r="T8093" s="1" t="str">
        <f>INDEX(F:F,MATCH(ecommerce_10000[[#This Row],[TotalAmount]],I:I,0))</f>
        <v>Casablanca</v>
      </c>
    </row>
    <row r="8094" spans="1:20" x14ac:dyDescent="0.3">
      <c r="A8094" s="1" t="s">
        <v>8138</v>
      </c>
      <c r="B8094" s="1" t="s">
        <v>19</v>
      </c>
      <c r="C8094" s="1" t="s">
        <v>20</v>
      </c>
      <c r="D8094" s="1" t="s">
        <v>21</v>
      </c>
      <c r="E8094" s="1" t="s">
        <v>47</v>
      </c>
      <c r="F8094" s="1" t="s">
        <v>28</v>
      </c>
      <c r="G8094">
        <v>11312.21</v>
      </c>
      <c r="H8094">
        <v>4</v>
      </c>
      <c r="I8094">
        <v>45248.84</v>
      </c>
      <c r="J8094">
        <v>3.25</v>
      </c>
      <c r="K8094">
        <v>614</v>
      </c>
      <c r="L8094" s="2">
        <v>45410</v>
      </c>
      <c r="O8094" t="str">
        <f>IF(ecommerce_10000[[#This Row],[Platform]]="Souq","sq",ecommerce_10000[[#This Row],[Platform]])</f>
        <v>Amazon</v>
      </c>
      <c r="P8094" t="str">
        <f>IF(E8094="Souq","sq",IF(E8094="Jumia","Jum",E8094))</f>
        <v>Amazon</v>
      </c>
      <c r="Q8094">
        <f>VLOOKUP(ecommerce_10000[[#This Row],[City]],F:I,4,FALSE)</f>
        <v>26648.76</v>
      </c>
      <c r="R8094" s="1">
        <f>SUMIF(C:C,ecommerce_10000[[#This Row],[Category]],I:I)</f>
        <v>91504159.730000004</v>
      </c>
      <c r="S8094" s="1">
        <f>SUMIFS(I:I,C:C,C8094)</f>
        <v>91504159.730000004</v>
      </c>
      <c r="T8094" s="1" t="str">
        <f>INDEX(F:F,MATCH(ecommerce_10000[[#This Row],[TotalAmount]],I:I,0))</f>
        <v>Casablanca</v>
      </c>
    </row>
    <row r="8095" spans="1:20" x14ac:dyDescent="0.3">
      <c r="A8095" s="1" t="s">
        <v>8139</v>
      </c>
      <c r="B8095" s="1" t="s">
        <v>53</v>
      </c>
      <c r="C8095" s="1" t="s">
        <v>31</v>
      </c>
      <c r="D8095" s="1" t="s">
        <v>54</v>
      </c>
      <c r="E8095" s="1" t="s">
        <v>22</v>
      </c>
      <c r="F8095" s="1" t="s">
        <v>23</v>
      </c>
      <c r="G8095">
        <v>9958.67</v>
      </c>
      <c r="H8095">
        <v>1</v>
      </c>
      <c r="I8095">
        <v>9958.67</v>
      </c>
      <c r="J8095">
        <v>1.26</v>
      </c>
      <c r="K8095">
        <v>1341</v>
      </c>
      <c r="L8095" s="2">
        <v>45520</v>
      </c>
      <c r="O8095" t="str">
        <f>IF(ecommerce_10000[[#This Row],[Platform]]="Souq","sq",ecommerce_10000[[#This Row],[Platform]])</f>
        <v>Jumia</v>
      </c>
      <c r="P8095" t="str">
        <f>IF(E8095="Souq","sq",IF(E8095="Jumia","Jum",E8095))</f>
        <v>Jum</v>
      </c>
      <c r="Q8095">
        <f>VLOOKUP(ecommerce_10000[[#This Row],[City]],F:I,4,FALSE)</f>
        <v>13290.4</v>
      </c>
      <c r="R8095" s="1">
        <f>SUMIF(C:C,ecommerce_10000[[#This Row],[Category]],I:I)</f>
        <v>57542997.559999913</v>
      </c>
      <c r="S8095" s="1">
        <f>SUMIFS(I:I,C:C,C8095)</f>
        <v>57542997.559999913</v>
      </c>
      <c r="T8095" s="1" t="str">
        <f>INDEX(F:F,MATCH(ecommerce_10000[[#This Row],[TotalAmount]],I:I,0))</f>
        <v>Alexandria</v>
      </c>
    </row>
    <row r="8096" spans="1:20" x14ac:dyDescent="0.3">
      <c r="A8096" s="1" t="s">
        <v>8140</v>
      </c>
      <c r="B8096" s="1" t="s">
        <v>25</v>
      </c>
      <c r="C8096" s="1" t="s">
        <v>26</v>
      </c>
      <c r="D8096" s="1" t="s">
        <v>27</v>
      </c>
      <c r="E8096" s="1" t="s">
        <v>22</v>
      </c>
      <c r="F8096" s="1" t="s">
        <v>28</v>
      </c>
      <c r="G8096">
        <v>1591.92</v>
      </c>
      <c r="H8096">
        <v>1</v>
      </c>
      <c r="I8096">
        <v>1591.92</v>
      </c>
      <c r="J8096">
        <v>2.6</v>
      </c>
      <c r="K8096">
        <v>3832</v>
      </c>
      <c r="L8096" s="2">
        <v>45404</v>
      </c>
      <c r="O8096" t="str">
        <f>IF(ecommerce_10000[[#This Row],[Platform]]="Souq","sq",ecommerce_10000[[#This Row],[Platform]])</f>
        <v>Jumia</v>
      </c>
      <c r="P8096" t="str">
        <f>IF(E8096="Souq","sq",IF(E8096="Jumia","Jum",E8096))</f>
        <v>Jum</v>
      </c>
      <c r="Q8096">
        <f>VLOOKUP(ecommerce_10000[[#This Row],[City]],F:I,4,FALSE)</f>
        <v>26648.76</v>
      </c>
      <c r="R8096" s="1">
        <f>SUMIF(C:C,ecommerce_10000[[#This Row],[Category]],I:I)</f>
        <v>29200970.130000021</v>
      </c>
      <c r="S8096" s="1">
        <f>SUMIFS(I:I,C:C,C8096)</f>
        <v>29200970.130000021</v>
      </c>
      <c r="T8096" s="1" t="str">
        <f>INDEX(F:F,MATCH(ecommerce_10000[[#This Row],[TotalAmount]],I:I,0))</f>
        <v>Casablanca</v>
      </c>
    </row>
    <row r="8097" spans="1:20" x14ac:dyDescent="0.3">
      <c r="A8097" s="1" t="s">
        <v>8141</v>
      </c>
      <c r="B8097" s="1" t="s">
        <v>25</v>
      </c>
      <c r="C8097" s="1" t="s">
        <v>26</v>
      </c>
      <c r="D8097" s="1" t="s">
        <v>27</v>
      </c>
      <c r="E8097" s="1" t="s">
        <v>16</v>
      </c>
      <c r="F8097" s="1" t="s">
        <v>62</v>
      </c>
      <c r="G8097">
        <v>3532.59</v>
      </c>
      <c r="H8097">
        <v>3</v>
      </c>
      <c r="I8097">
        <v>10597.77</v>
      </c>
      <c r="J8097">
        <v>3.96</v>
      </c>
      <c r="K8097">
        <v>1553</v>
      </c>
      <c r="L8097" s="2">
        <v>45473</v>
      </c>
      <c r="O8097" t="str">
        <f>IF(ecommerce_10000[[#This Row],[Platform]]="Souq","sq",ecommerce_10000[[#This Row],[Platform]])</f>
        <v>sq</v>
      </c>
      <c r="P8097" t="str">
        <f>IF(E8097="Souq","sq",IF(E8097="Jumia","Jum",E8097))</f>
        <v>sq</v>
      </c>
      <c r="Q8097">
        <f>VLOOKUP(ecommerce_10000[[#This Row],[City]],F:I,4,FALSE)</f>
        <v>27872.98</v>
      </c>
      <c r="R8097" s="1">
        <f>SUMIF(C:C,ecommerce_10000[[#This Row],[Category]],I:I)</f>
        <v>29200970.130000021</v>
      </c>
      <c r="S8097" s="1">
        <f>SUMIFS(I:I,C:C,C8097)</f>
        <v>29200970.130000021</v>
      </c>
      <c r="T8097" s="1" t="str">
        <f>INDEX(F:F,MATCH(ecommerce_10000[[#This Row],[TotalAmount]],I:I,0))</f>
        <v>Giza</v>
      </c>
    </row>
    <row r="8098" spans="1:20" x14ac:dyDescent="0.3">
      <c r="A8098" s="1" t="s">
        <v>8142</v>
      </c>
      <c r="B8098" s="1" t="s">
        <v>53</v>
      </c>
      <c r="C8098" s="1" t="s">
        <v>31</v>
      </c>
      <c r="D8098" s="1" t="s">
        <v>54</v>
      </c>
      <c r="E8098" s="1" t="s">
        <v>22</v>
      </c>
      <c r="F8098" s="1" t="s">
        <v>33</v>
      </c>
      <c r="G8098">
        <v>2157.9</v>
      </c>
      <c r="H8098">
        <v>3</v>
      </c>
      <c r="I8098">
        <v>6473.7</v>
      </c>
      <c r="J8098">
        <v>2.13</v>
      </c>
      <c r="K8098">
        <v>584</v>
      </c>
      <c r="L8098" s="2">
        <v>45369</v>
      </c>
      <c r="O8098" t="str">
        <f>IF(ecommerce_10000[[#This Row],[Platform]]="Souq","sq",ecommerce_10000[[#This Row],[Platform]])</f>
        <v>Jumia</v>
      </c>
      <c r="P8098" t="str">
        <f>IF(E8098="Souq","sq",IF(E8098="Jumia","Jum",E8098))</f>
        <v>Jum</v>
      </c>
      <c r="Q8098">
        <f>VLOOKUP(ecommerce_10000[[#This Row],[City]],F:I,4,FALSE)</f>
        <v>3665.44</v>
      </c>
      <c r="R8098" s="1">
        <f>SUMIF(C:C,ecommerce_10000[[#This Row],[Category]],I:I)</f>
        <v>57542997.559999913</v>
      </c>
      <c r="S8098" s="1">
        <f>SUMIFS(I:I,C:C,C8098)</f>
        <v>57542997.559999913</v>
      </c>
      <c r="T8098" s="1" t="str">
        <f>INDEX(F:F,MATCH(ecommerce_10000[[#This Row],[TotalAmount]],I:I,0))</f>
        <v>Dubai</v>
      </c>
    </row>
    <row r="8099" spans="1:20" x14ac:dyDescent="0.3">
      <c r="A8099" s="1" t="s">
        <v>8143</v>
      </c>
      <c r="B8099" s="1" t="s">
        <v>65</v>
      </c>
      <c r="C8099" s="1" t="s">
        <v>20</v>
      </c>
      <c r="D8099" s="1" t="s">
        <v>66</v>
      </c>
      <c r="E8099" s="1" t="s">
        <v>47</v>
      </c>
      <c r="F8099" s="1" t="s">
        <v>62</v>
      </c>
      <c r="G8099">
        <v>13918.28</v>
      </c>
      <c r="H8099">
        <v>2</v>
      </c>
      <c r="I8099">
        <v>27836.560000000001</v>
      </c>
      <c r="J8099">
        <v>3.26</v>
      </c>
      <c r="K8099">
        <v>1900</v>
      </c>
      <c r="L8099" s="2">
        <v>45464</v>
      </c>
      <c r="O8099" t="str">
        <f>IF(ecommerce_10000[[#This Row],[Platform]]="Souq","sq",ecommerce_10000[[#This Row],[Platform]])</f>
        <v>Amazon</v>
      </c>
      <c r="P8099" t="str">
        <f>IF(E8099="Souq","sq",IF(E8099="Jumia","Jum",E8099))</f>
        <v>Amazon</v>
      </c>
      <c r="Q8099">
        <f>VLOOKUP(ecommerce_10000[[#This Row],[City]],F:I,4,FALSE)</f>
        <v>27872.98</v>
      </c>
      <c r="R8099" s="1">
        <f>SUMIF(C:C,ecommerce_10000[[#This Row],[Category]],I:I)</f>
        <v>91504159.730000004</v>
      </c>
      <c r="S8099" s="1">
        <f>SUMIFS(I:I,C:C,C8099)</f>
        <v>91504159.730000004</v>
      </c>
      <c r="T8099" s="1" t="str">
        <f>INDEX(F:F,MATCH(ecommerce_10000[[#This Row],[TotalAmount]],I:I,0))</f>
        <v>Giza</v>
      </c>
    </row>
    <row r="8100" spans="1:20" x14ac:dyDescent="0.3">
      <c r="A8100" s="1" t="s">
        <v>8144</v>
      </c>
      <c r="B8100" s="1" t="s">
        <v>35</v>
      </c>
      <c r="C8100" s="1" t="s">
        <v>14</v>
      </c>
      <c r="D8100" s="1" t="s">
        <v>36</v>
      </c>
      <c r="E8100" s="1" t="s">
        <v>16</v>
      </c>
      <c r="F8100" s="1" t="s">
        <v>17</v>
      </c>
      <c r="G8100">
        <v>14454.76</v>
      </c>
      <c r="H8100">
        <v>2</v>
      </c>
      <c r="I8100">
        <v>28909.52</v>
      </c>
      <c r="J8100">
        <v>3.25</v>
      </c>
      <c r="K8100">
        <v>569</v>
      </c>
      <c r="L8100" s="2">
        <v>45606</v>
      </c>
      <c r="O8100" t="str">
        <f>IF(ecommerce_10000[[#This Row],[Platform]]="Souq","sq",ecommerce_10000[[#This Row],[Platform]])</f>
        <v>sq</v>
      </c>
      <c r="P8100" t="str">
        <f>IF(E8100="Souq","sq",IF(E8100="Jumia","Jum",E8100))</f>
        <v>sq</v>
      </c>
      <c r="Q8100">
        <f>VLOOKUP(ecommerce_10000[[#This Row],[City]],F:I,4,FALSE)</f>
        <v>16284.02</v>
      </c>
      <c r="R8100" s="1">
        <f>SUMIF(C:C,ecommerce_10000[[#This Row],[Category]],I:I)</f>
        <v>92327183.770000085</v>
      </c>
      <c r="S8100" s="1">
        <f>SUMIFS(I:I,C:C,C8100)</f>
        <v>92327183.770000085</v>
      </c>
      <c r="T8100" s="1" t="str">
        <f>INDEX(F:F,MATCH(ecommerce_10000[[#This Row],[TotalAmount]],I:I,0))</f>
        <v>Cairo</v>
      </c>
    </row>
    <row r="8101" spans="1:20" x14ac:dyDescent="0.3">
      <c r="A8101" s="1" t="s">
        <v>8145</v>
      </c>
      <c r="B8101" s="1" t="s">
        <v>25</v>
      </c>
      <c r="C8101" s="1" t="s">
        <v>26</v>
      </c>
      <c r="D8101" s="1" t="s">
        <v>27</v>
      </c>
      <c r="E8101" s="1" t="s">
        <v>22</v>
      </c>
      <c r="F8101" s="1" t="s">
        <v>40</v>
      </c>
      <c r="G8101">
        <v>15256.2</v>
      </c>
      <c r="H8101">
        <v>4</v>
      </c>
      <c r="I8101">
        <v>61024.800000000003</v>
      </c>
      <c r="J8101">
        <v>4.66</v>
      </c>
      <c r="K8101">
        <v>1154</v>
      </c>
      <c r="L8101" s="2">
        <v>45319</v>
      </c>
      <c r="O8101" t="str">
        <f>IF(ecommerce_10000[[#This Row],[Platform]]="Souq","sq",ecommerce_10000[[#This Row],[Platform]])</f>
        <v>Jumia</v>
      </c>
      <c r="P8101" t="str">
        <f>IF(E8101="Souq","sq",IF(E8101="Jumia","Jum",E8101))</f>
        <v>Jum</v>
      </c>
      <c r="Q8101">
        <f>VLOOKUP(ecommerce_10000[[#This Row],[City]],F:I,4,FALSE)</f>
        <v>99349.3</v>
      </c>
      <c r="R8101" s="1">
        <f>SUMIF(C:C,ecommerce_10000[[#This Row],[Category]],I:I)</f>
        <v>29200970.130000021</v>
      </c>
      <c r="S8101" s="1">
        <f>SUMIFS(I:I,C:C,C8101)</f>
        <v>29200970.130000021</v>
      </c>
      <c r="T8101" s="1" t="str">
        <f>INDEX(F:F,MATCH(ecommerce_10000[[#This Row],[TotalAmount]],I:I,0))</f>
        <v>Riyadh</v>
      </c>
    </row>
    <row r="8102" spans="1:20" x14ac:dyDescent="0.3">
      <c r="A8102" s="1" t="s">
        <v>8146</v>
      </c>
      <c r="B8102" s="1" t="s">
        <v>13</v>
      </c>
      <c r="C8102" s="1" t="s">
        <v>14</v>
      </c>
      <c r="D8102" s="1" t="s">
        <v>15</v>
      </c>
      <c r="E8102" s="1" t="s">
        <v>16</v>
      </c>
      <c r="F8102" s="1" t="s">
        <v>62</v>
      </c>
      <c r="G8102">
        <v>3710.31</v>
      </c>
      <c r="H8102">
        <v>2</v>
      </c>
      <c r="I8102">
        <v>7420.62</v>
      </c>
      <c r="J8102">
        <v>1.78</v>
      </c>
      <c r="K8102">
        <v>1261</v>
      </c>
      <c r="L8102" s="2">
        <v>45510</v>
      </c>
      <c r="O8102" t="str">
        <f>IF(ecommerce_10000[[#This Row],[Platform]]="Souq","sq",ecommerce_10000[[#This Row],[Platform]])</f>
        <v>sq</v>
      </c>
      <c r="P8102" t="str">
        <f>IF(E8102="Souq","sq",IF(E8102="Jumia","Jum",E8102))</f>
        <v>sq</v>
      </c>
      <c r="Q8102">
        <f>VLOOKUP(ecommerce_10000[[#This Row],[City]],F:I,4,FALSE)</f>
        <v>27872.98</v>
      </c>
      <c r="R8102" s="1">
        <f>SUMIF(C:C,ecommerce_10000[[#This Row],[Category]],I:I)</f>
        <v>92327183.770000085</v>
      </c>
      <c r="S8102" s="1">
        <f>SUMIFS(I:I,C:C,C8102)</f>
        <v>92327183.770000085</v>
      </c>
      <c r="T8102" s="1" t="str">
        <f>INDEX(F:F,MATCH(ecommerce_10000[[#This Row],[TotalAmount]],I:I,0))</f>
        <v>Giza</v>
      </c>
    </row>
    <row r="8103" spans="1:20" x14ac:dyDescent="0.3">
      <c r="A8103" s="1" t="s">
        <v>8147</v>
      </c>
      <c r="B8103" s="1" t="s">
        <v>30</v>
      </c>
      <c r="C8103" s="1" t="s">
        <v>31</v>
      </c>
      <c r="D8103" s="1" t="s">
        <v>32</v>
      </c>
      <c r="E8103" s="1" t="s">
        <v>22</v>
      </c>
      <c r="F8103" s="1" t="s">
        <v>33</v>
      </c>
      <c r="G8103">
        <v>12938.24</v>
      </c>
      <c r="H8103">
        <v>2</v>
      </c>
      <c r="I8103">
        <v>25876.48</v>
      </c>
      <c r="J8103">
        <v>3.98</v>
      </c>
      <c r="K8103">
        <v>3238</v>
      </c>
      <c r="L8103" s="2">
        <v>45607</v>
      </c>
      <c r="O8103" t="str">
        <f>IF(ecommerce_10000[[#This Row],[Platform]]="Souq","sq",ecommerce_10000[[#This Row],[Platform]])</f>
        <v>Jumia</v>
      </c>
      <c r="P8103" t="str">
        <f>IF(E8103="Souq","sq",IF(E8103="Jumia","Jum",E8103))</f>
        <v>Jum</v>
      </c>
      <c r="Q8103">
        <f>VLOOKUP(ecommerce_10000[[#This Row],[City]],F:I,4,FALSE)</f>
        <v>3665.44</v>
      </c>
      <c r="R8103" s="1">
        <f>SUMIF(C:C,ecommerce_10000[[#This Row],[Category]],I:I)</f>
        <v>57542997.559999913</v>
      </c>
      <c r="S8103" s="1">
        <f>SUMIFS(I:I,C:C,C8103)</f>
        <v>57542997.559999913</v>
      </c>
      <c r="T8103" s="1" t="str">
        <f>INDEX(F:F,MATCH(ecommerce_10000[[#This Row],[TotalAmount]],I:I,0))</f>
        <v>Dubai</v>
      </c>
    </row>
    <row r="8104" spans="1:20" x14ac:dyDescent="0.3">
      <c r="A8104" s="1" t="s">
        <v>8148</v>
      </c>
      <c r="B8104" s="1" t="s">
        <v>43</v>
      </c>
      <c r="C8104" s="1" t="s">
        <v>44</v>
      </c>
      <c r="D8104" s="1" t="s">
        <v>45</v>
      </c>
      <c r="E8104" s="1" t="s">
        <v>16</v>
      </c>
      <c r="F8104" s="1" t="s">
        <v>17</v>
      </c>
      <c r="G8104">
        <v>14512.12</v>
      </c>
      <c r="H8104">
        <v>3</v>
      </c>
      <c r="I8104">
        <v>43536.36</v>
      </c>
      <c r="J8104">
        <v>4.4400000000000004</v>
      </c>
      <c r="K8104">
        <v>2410</v>
      </c>
      <c r="L8104" s="2">
        <v>45371</v>
      </c>
      <c r="O8104" t="str">
        <f>IF(ecommerce_10000[[#This Row],[Platform]]="Souq","sq",ecommerce_10000[[#This Row],[Platform]])</f>
        <v>sq</v>
      </c>
      <c r="P8104" t="str">
        <f>IF(E8104="Souq","sq",IF(E8104="Jumia","Jum",E8104))</f>
        <v>sq</v>
      </c>
      <c r="Q8104">
        <f>VLOOKUP(ecommerce_10000[[#This Row],[City]],F:I,4,FALSE)</f>
        <v>16284.02</v>
      </c>
      <c r="R8104" s="1">
        <f>SUMIF(C:C,ecommerce_10000[[#This Row],[Category]],I:I)</f>
        <v>31420413.200000018</v>
      </c>
      <c r="S8104" s="1">
        <f>SUMIFS(I:I,C:C,C8104)</f>
        <v>31420413.200000018</v>
      </c>
      <c r="T8104" s="1" t="str">
        <f>INDEX(F:F,MATCH(ecommerce_10000[[#This Row],[TotalAmount]],I:I,0))</f>
        <v>Cairo</v>
      </c>
    </row>
    <row r="8105" spans="1:20" x14ac:dyDescent="0.3">
      <c r="A8105" s="1" t="s">
        <v>8149</v>
      </c>
      <c r="B8105" s="1" t="s">
        <v>30</v>
      </c>
      <c r="C8105" s="1" t="s">
        <v>31</v>
      </c>
      <c r="D8105" s="1" t="s">
        <v>32</v>
      </c>
      <c r="E8105" s="1" t="s">
        <v>16</v>
      </c>
      <c r="F8105" s="1" t="s">
        <v>17</v>
      </c>
      <c r="G8105">
        <v>18319.03</v>
      </c>
      <c r="H8105">
        <v>4</v>
      </c>
      <c r="I8105">
        <v>73276.12</v>
      </c>
      <c r="J8105">
        <v>1.52</v>
      </c>
      <c r="K8105">
        <v>2165</v>
      </c>
      <c r="L8105" s="2">
        <v>45366</v>
      </c>
      <c r="O8105" t="str">
        <f>IF(ecommerce_10000[[#This Row],[Platform]]="Souq","sq",ecommerce_10000[[#This Row],[Platform]])</f>
        <v>sq</v>
      </c>
      <c r="P8105" t="str">
        <f>IF(E8105="Souq","sq",IF(E8105="Jumia","Jum",E8105))</f>
        <v>sq</v>
      </c>
      <c r="Q8105">
        <f>VLOOKUP(ecommerce_10000[[#This Row],[City]],F:I,4,FALSE)</f>
        <v>16284.02</v>
      </c>
      <c r="R8105" s="1">
        <f>SUMIF(C:C,ecommerce_10000[[#This Row],[Category]],I:I)</f>
        <v>57542997.559999913</v>
      </c>
      <c r="S8105" s="1">
        <f>SUMIFS(I:I,C:C,C8105)</f>
        <v>57542997.559999913</v>
      </c>
      <c r="T8105" s="1" t="str">
        <f>INDEX(F:F,MATCH(ecommerce_10000[[#This Row],[TotalAmount]],I:I,0))</f>
        <v>Cairo</v>
      </c>
    </row>
    <row r="8106" spans="1:20" x14ac:dyDescent="0.3">
      <c r="A8106" s="1" t="s">
        <v>8150</v>
      </c>
      <c r="B8106" s="1" t="s">
        <v>25</v>
      </c>
      <c r="C8106" s="1" t="s">
        <v>26</v>
      </c>
      <c r="D8106" s="1" t="s">
        <v>27</v>
      </c>
      <c r="E8106" s="1" t="s">
        <v>47</v>
      </c>
      <c r="F8106" s="1" t="s">
        <v>62</v>
      </c>
      <c r="G8106">
        <v>13117.65</v>
      </c>
      <c r="H8106">
        <v>3</v>
      </c>
      <c r="I8106">
        <v>39352.949999999997</v>
      </c>
      <c r="J8106">
        <v>1.72</v>
      </c>
      <c r="K8106">
        <v>4256</v>
      </c>
      <c r="L8106" s="2">
        <v>45606</v>
      </c>
      <c r="O8106" t="str">
        <f>IF(ecommerce_10000[[#This Row],[Platform]]="Souq","sq",ecommerce_10000[[#This Row],[Platform]])</f>
        <v>Amazon</v>
      </c>
      <c r="P8106" t="str">
        <f>IF(E8106="Souq","sq",IF(E8106="Jumia","Jum",E8106))</f>
        <v>Amazon</v>
      </c>
      <c r="Q8106">
        <f>VLOOKUP(ecommerce_10000[[#This Row],[City]],F:I,4,FALSE)</f>
        <v>27872.98</v>
      </c>
      <c r="R8106" s="1">
        <f>SUMIF(C:C,ecommerce_10000[[#This Row],[Category]],I:I)</f>
        <v>29200970.130000021</v>
      </c>
      <c r="S8106" s="1">
        <f>SUMIFS(I:I,C:C,C8106)</f>
        <v>29200970.130000021</v>
      </c>
      <c r="T8106" s="1" t="str">
        <f>INDEX(F:F,MATCH(ecommerce_10000[[#This Row],[TotalAmount]],I:I,0))</f>
        <v>Giza</v>
      </c>
    </row>
    <row r="8107" spans="1:20" x14ac:dyDescent="0.3">
      <c r="A8107" s="1" t="s">
        <v>8151</v>
      </c>
      <c r="B8107" s="1" t="s">
        <v>30</v>
      </c>
      <c r="C8107" s="1" t="s">
        <v>31</v>
      </c>
      <c r="D8107" s="1" t="s">
        <v>32</v>
      </c>
      <c r="E8107" s="1" t="s">
        <v>22</v>
      </c>
      <c r="F8107" s="1" t="s">
        <v>23</v>
      </c>
      <c r="G8107">
        <v>16788.05</v>
      </c>
      <c r="H8107">
        <v>5</v>
      </c>
      <c r="I8107">
        <v>83940.25</v>
      </c>
      <c r="J8107">
        <v>4.1399999999999997</v>
      </c>
      <c r="K8107">
        <v>3733</v>
      </c>
      <c r="L8107" s="2">
        <v>45447</v>
      </c>
      <c r="O8107" t="str">
        <f>IF(ecommerce_10000[[#This Row],[Platform]]="Souq","sq",ecommerce_10000[[#This Row],[Platform]])</f>
        <v>Jumia</v>
      </c>
      <c r="P8107" t="str">
        <f>IF(E8107="Souq","sq",IF(E8107="Jumia","Jum",E8107))</f>
        <v>Jum</v>
      </c>
      <c r="Q8107">
        <f>VLOOKUP(ecommerce_10000[[#This Row],[City]],F:I,4,FALSE)</f>
        <v>13290.4</v>
      </c>
      <c r="R8107" s="1">
        <f>SUMIF(C:C,ecommerce_10000[[#This Row],[Category]],I:I)</f>
        <v>57542997.559999913</v>
      </c>
      <c r="S8107" s="1">
        <f>SUMIFS(I:I,C:C,C8107)</f>
        <v>57542997.559999913</v>
      </c>
      <c r="T8107" s="1" t="str">
        <f>INDEX(F:F,MATCH(ecommerce_10000[[#This Row],[TotalAmount]],I:I,0))</f>
        <v>Alexandria</v>
      </c>
    </row>
    <row r="8108" spans="1:20" x14ac:dyDescent="0.3">
      <c r="A8108" s="1" t="s">
        <v>8152</v>
      </c>
      <c r="B8108" s="1" t="s">
        <v>43</v>
      </c>
      <c r="C8108" s="1" t="s">
        <v>44</v>
      </c>
      <c r="D8108" s="1" t="s">
        <v>45</v>
      </c>
      <c r="E8108" s="1" t="s">
        <v>22</v>
      </c>
      <c r="F8108" s="1" t="s">
        <v>17</v>
      </c>
      <c r="G8108">
        <v>16783.14</v>
      </c>
      <c r="H8108">
        <v>2</v>
      </c>
      <c r="I8108">
        <v>33566.28</v>
      </c>
      <c r="J8108">
        <v>1.64</v>
      </c>
      <c r="K8108">
        <v>1847</v>
      </c>
      <c r="L8108" s="2">
        <v>45554</v>
      </c>
      <c r="O8108" t="str">
        <f>IF(ecommerce_10000[[#This Row],[Platform]]="Souq","sq",ecommerce_10000[[#This Row],[Platform]])</f>
        <v>Jumia</v>
      </c>
      <c r="P8108" t="str">
        <f>IF(E8108="Souq","sq",IF(E8108="Jumia","Jum",E8108))</f>
        <v>Jum</v>
      </c>
      <c r="Q8108">
        <f>VLOOKUP(ecommerce_10000[[#This Row],[City]],F:I,4,FALSE)</f>
        <v>16284.02</v>
      </c>
      <c r="R8108" s="1">
        <f>SUMIF(C:C,ecommerce_10000[[#This Row],[Category]],I:I)</f>
        <v>31420413.200000018</v>
      </c>
      <c r="S8108" s="1">
        <f>SUMIFS(I:I,C:C,C8108)</f>
        <v>31420413.200000018</v>
      </c>
      <c r="T8108" s="1" t="str">
        <f>INDEX(F:F,MATCH(ecommerce_10000[[#This Row],[TotalAmount]],I:I,0))</f>
        <v>Cairo</v>
      </c>
    </row>
    <row r="8109" spans="1:20" x14ac:dyDescent="0.3">
      <c r="A8109" s="1" t="s">
        <v>8153</v>
      </c>
      <c r="B8109" s="1" t="s">
        <v>13</v>
      </c>
      <c r="C8109" s="1" t="s">
        <v>14</v>
      </c>
      <c r="D8109" s="1" t="s">
        <v>15</v>
      </c>
      <c r="E8109" s="1" t="s">
        <v>22</v>
      </c>
      <c r="F8109" s="1" t="s">
        <v>33</v>
      </c>
      <c r="G8109">
        <v>16668.599999999999</v>
      </c>
      <c r="H8109">
        <v>2</v>
      </c>
      <c r="I8109">
        <v>33337.199999999997</v>
      </c>
      <c r="J8109">
        <v>1.68</v>
      </c>
      <c r="K8109">
        <v>3240</v>
      </c>
      <c r="L8109" s="2">
        <v>45554</v>
      </c>
      <c r="O8109" t="str">
        <f>IF(ecommerce_10000[[#This Row],[Platform]]="Souq","sq",ecommerce_10000[[#This Row],[Platform]])</f>
        <v>Jumia</v>
      </c>
      <c r="P8109" t="str">
        <f>IF(E8109="Souq","sq",IF(E8109="Jumia","Jum",E8109))</f>
        <v>Jum</v>
      </c>
      <c r="Q8109">
        <f>VLOOKUP(ecommerce_10000[[#This Row],[City]],F:I,4,FALSE)</f>
        <v>3665.44</v>
      </c>
      <c r="R8109" s="1">
        <f>SUMIF(C:C,ecommerce_10000[[#This Row],[Category]],I:I)</f>
        <v>92327183.770000085</v>
      </c>
      <c r="S8109" s="1">
        <f>SUMIFS(I:I,C:C,C8109)</f>
        <v>92327183.770000085</v>
      </c>
      <c r="T8109" s="1" t="str">
        <f>INDEX(F:F,MATCH(ecommerce_10000[[#This Row],[TotalAmount]],I:I,0))</f>
        <v>Dubai</v>
      </c>
    </row>
    <row r="8110" spans="1:20" x14ac:dyDescent="0.3">
      <c r="A8110" s="1" t="s">
        <v>8154</v>
      </c>
      <c r="B8110" s="1" t="s">
        <v>38</v>
      </c>
      <c r="C8110" s="1" t="s">
        <v>20</v>
      </c>
      <c r="D8110" s="1" t="s">
        <v>39</v>
      </c>
      <c r="E8110" s="1" t="s">
        <v>22</v>
      </c>
      <c r="F8110" s="1" t="s">
        <v>62</v>
      </c>
      <c r="G8110">
        <v>443.58</v>
      </c>
      <c r="H8110">
        <v>1</v>
      </c>
      <c r="I8110">
        <v>443.58</v>
      </c>
      <c r="J8110">
        <v>4.08</v>
      </c>
      <c r="K8110">
        <v>2514</v>
      </c>
      <c r="L8110" s="2">
        <v>45300</v>
      </c>
      <c r="O8110" t="str">
        <f>IF(ecommerce_10000[[#This Row],[Platform]]="Souq","sq",ecommerce_10000[[#This Row],[Platform]])</f>
        <v>Jumia</v>
      </c>
      <c r="P8110" t="str">
        <f>IF(E8110="Souq","sq",IF(E8110="Jumia","Jum",E8110))</f>
        <v>Jum</v>
      </c>
      <c r="Q8110">
        <f>VLOOKUP(ecommerce_10000[[#This Row],[City]],F:I,4,FALSE)</f>
        <v>27872.98</v>
      </c>
      <c r="R8110" s="1">
        <f>SUMIF(C:C,ecommerce_10000[[#This Row],[Category]],I:I)</f>
        <v>91504159.730000004</v>
      </c>
      <c r="S8110" s="1">
        <f>SUMIFS(I:I,C:C,C8110)</f>
        <v>91504159.730000004</v>
      </c>
      <c r="T8110" s="1" t="str">
        <f>INDEX(F:F,MATCH(ecommerce_10000[[#This Row],[TotalAmount]],I:I,0))</f>
        <v>Giza</v>
      </c>
    </row>
    <row r="8111" spans="1:20" x14ac:dyDescent="0.3">
      <c r="A8111" s="1" t="s">
        <v>8155</v>
      </c>
      <c r="B8111" s="1" t="s">
        <v>30</v>
      </c>
      <c r="C8111" s="1" t="s">
        <v>31</v>
      </c>
      <c r="D8111" s="1" t="s">
        <v>32</v>
      </c>
      <c r="E8111" s="1" t="s">
        <v>22</v>
      </c>
      <c r="F8111" s="1" t="s">
        <v>33</v>
      </c>
      <c r="G8111">
        <v>5594.67</v>
      </c>
      <c r="H8111">
        <v>4</v>
      </c>
      <c r="I8111">
        <v>22378.68</v>
      </c>
      <c r="J8111">
        <v>2.27</v>
      </c>
      <c r="K8111">
        <v>350</v>
      </c>
      <c r="L8111" s="2">
        <v>45368</v>
      </c>
      <c r="O8111" t="str">
        <f>IF(ecommerce_10000[[#This Row],[Platform]]="Souq","sq",ecommerce_10000[[#This Row],[Platform]])</f>
        <v>Jumia</v>
      </c>
      <c r="P8111" t="str">
        <f>IF(E8111="Souq","sq",IF(E8111="Jumia","Jum",E8111))</f>
        <v>Jum</v>
      </c>
      <c r="Q8111">
        <f>VLOOKUP(ecommerce_10000[[#This Row],[City]],F:I,4,FALSE)</f>
        <v>3665.44</v>
      </c>
      <c r="R8111" s="1">
        <f>SUMIF(C:C,ecommerce_10000[[#This Row],[Category]],I:I)</f>
        <v>57542997.559999913</v>
      </c>
      <c r="S8111" s="1">
        <f>SUMIFS(I:I,C:C,C8111)</f>
        <v>57542997.559999913</v>
      </c>
      <c r="T8111" s="1" t="str">
        <f>INDEX(F:F,MATCH(ecommerce_10000[[#This Row],[TotalAmount]],I:I,0))</f>
        <v>Dubai</v>
      </c>
    </row>
    <row r="8112" spans="1:20" x14ac:dyDescent="0.3">
      <c r="A8112" s="1" t="s">
        <v>8156</v>
      </c>
      <c r="B8112" s="1" t="s">
        <v>13</v>
      </c>
      <c r="C8112" s="1" t="s">
        <v>14</v>
      </c>
      <c r="D8112" s="1" t="s">
        <v>15</v>
      </c>
      <c r="E8112" s="1" t="s">
        <v>16</v>
      </c>
      <c r="F8112" s="1" t="s">
        <v>62</v>
      </c>
      <c r="G8112">
        <v>17923.32</v>
      </c>
      <c r="H8112">
        <v>5</v>
      </c>
      <c r="I8112">
        <v>89616.6</v>
      </c>
      <c r="J8112">
        <v>3.74</v>
      </c>
      <c r="K8112">
        <v>694</v>
      </c>
      <c r="L8112" s="2">
        <v>45390</v>
      </c>
      <c r="O8112" t="str">
        <f>IF(ecommerce_10000[[#This Row],[Platform]]="Souq","sq",ecommerce_10000[[#This Row],[Platform]])</f>
        <v>sq</v>
      </c>
      <c r="P8112" t="str">
        <f>IF(E8112="Souq","sq",IF(E8112="Jumia","Jum",E8112))</f>
        <v>sq</v>
      </c>
      <c r="Q8112">
        <f>VLOOKUP(ecommerce_10000[[#This Row],[City]],F:I,4,FALSE)</f>
        <v>27872.98</v>
      </c>
      <c r="R8112" s="1">
        <f>SUMIF(C:C,ecommerce_10000[[#This Row],[Category]],I:I)</f>
        <v>92327183.770000085</v>
      </c>
      <c r="S8112" s="1">
        <f>SUMIFS(I:I,C:C,C8112)</f>
        <v>92327183.770000085</v>
      </c>
      <c r="T8112" s="1" t="str">
        <f>INDEX(F:F,MATCH(ecommerce_10000[[#This Row],[TotalAmount]],I:I,0))</f>
        <v>Giza</v>
      </c>
    </row>
    <row r="8113" spans="1:20" x14ac:dyDescent="0.3">
      <c r="A8113" s="1" t="s">
        <v>8157</v>
      </c>
      <c r="B8113" s="1" t="s">
        <v>53</v>
      </c>
      <c r="C8113" s="1" t="s">
        <v>31</v>
      </c>
      <c r="D8113" s="1" t="s">
        <v>54</v>
      </c>
      <c r="E8113" s="1" t="s">
        <v>47</v>
      </c>
      <c r="F8113" s="1" t="s">
        <v>17</v>
      </c>
      <c r="G8113">
        <v>7937.5</v>
      </c>
      <c r="H8113">
        <v>3</v>
      </c>
      <c r="I8113">
        <v>23812.5</v>
      </c>
      <c r="J8113">
        <v>3.15</v>
      </c>
      <c r="K8113">
        <v>610</v>
      </c>
      <c r="L8113" s="2">
        <v>45419</v>
      </c>
      <c r="O8113" t="str">
        <f>IF(ecommerce_10000[[#This Row],[Platform]]="Souq","sq",ecommerce_10000[[#This Row],[Platform]])</f>
        <v>Amazon</v>
      </c>
      <c r="P8113" t="str">
        <f>IF(E8113="Souq","sq",IF(E8113="Jumia","Jum",E8113))</f>
        <v>Amazon</v>
      </c>
      <c r="Q8113">
        <f>VLOOKUP(ecommerce_10000[[#This Row],[City]],F:I,4,FALSE)</f>
        <v>16284.02</v>
      </c>
      <c r="R8113" s="1">
        <f>SUMIF(C:C,ecommerce_10000[[#This Row],[Category]],I:I)</f>
        <v>57542997.559999913</v>
      </c>
      <c r="S8113" s="1">
        <f>SUMIFS(I:I,C:C,C8113)</f>
        <v>57542997.559999913</v>
      </c>
      <c r="T8113" s="1" t="str">
        <f>INDEX(F:F,MATCH(ecommerce_10000[[#This Row],[TotalAmount]],I:I,0))</f>
        <v>Cairo</v>
      </c>
    </row>
    <row r="8114" spans="1:20" x14ac:dyDescent="0.3">
      <c r="A8114" s="1" t="s">
        <v>8158</v>
      </c>
      <c r="B8114" s="1" t="s">
        <v>65</v>
      </c>
      <c r="C8114" s="1" t="s">
        <v>20</v>
      </c>
      <c r="D8114" s="1" t="s">
        <v>66</v>
      </c>
      <c r="E8114" s="1" t="s">
        <v>47</v>
      </c>
      <c r="F8114" s="1" t="s">
        <v>62</v>
      </c>
      <c r="G8114">
        <v>14539.61</v>
      </c>
      <c r="H8114">
        <v>2</v>
      </c>
      <c r="I8114">
        <v>29079.22</v>
      </c>
      <c r="J8114">
        <v>4.74</v>
      </c>
      <c r="K8114">
        <v>299</v>
      </c>
      <c r="L8114" s="2">
        <v>45478</v>
      </c>
      <c r="O8114" t="str">
        <f>IF(ecommerce_10000[[#This Row],[Platform]]="Souq","sq",ecommerce_10000[[#This Row],[Platform]])</f>
        <v>Amazon</v>
      </c>
      <c r="P8114" t="str">
        <f>IF(E8114="Souq","sq",IF(E8114="Jumia","Jum",E8114))</f>
        <v>Amazon</v>
      </c>
      <c r="Q8114">
        <f>VLOOKUP(ecommerce_10000[[#This Row],[City]],F:I,4,FALSE)</f>
        <v>27872.98</v>
      </c>
      <c r="R8114" s="1">
        <f>SUMIF(C:C,ecommerce_10000[[#This Row],[Category]],I:I)</f>
        <v>91504159.730000004</v>
      </c>
      <c r="S8114" s="1">
        <f>SUMIFS(I:I,C:C,C8114)</f>
        <v>91504159.730000004</v>
      </c>
      <c r="T8114" s="1" t="str">
        <f>INDEX(F:F,MATCH(ecommerce_10000[[#This Row],[TotalAmount]],I:I,0))</f>
        <v>Giza</v>
      </c>
    </row>
    <row r="8115" spans="1:20" x14ac:dyDescent="0.3">
      <c r="A8115" s="1" t="s">
        <v>8159</v>
      </c>
      <c r="B8115" s="1" t="s">
        <v>38</v>
      </c>
      <c r="C8115" s="1" t="s">
        <v>20</v>
      </c>
      <c r="D8115" s="1" t="s">
        <v>39</v>
      </c>
      <c r="E8115" s="1" t="s">
        <v>22</v>
      </c>
      <c r="F8115" s="1" t="s">
        <v>40</v>
      </c>
      <c r="G8115">
        <v>6885.46</v>
      </c>
      <c r="H8115">
        <v>4</v>
      </c>
      <c r="I8115">
        <v>27541.84</v>
      </c>
      <c r="J8115">
        <v>2.66</v>
      </c>
      <c r="K8115">
        <v>1285</v>
      </c>
      <c r="L8115" s="2">
        <v>45432</v>
      </c>
      <c r="O8115" t="str">
        <f>IF(ecommerce_10000[[#This Row],[Platform]]="Souq","sq",ecommerce_10000[[#This Row],[Platform]])</f>
        <v>Jumia</v>
      </c>
      <c r="P8115" t="str">
        <f>IF(E8115="Souq","sq",IF(E8115="Jumia","Jum",E8115))</f>
        <v>Jum</v>
      </c>
      <c r="Q8115">
        <f>VLOOKUP(ecommerce_10000[[#This Row],[City]],F:I,4,FALSE)</f>
        <v>99349.3</v>
      </c>
      <c r="R8115" s="1">
        <f>SUMIF(C:C,ecommerce_10000[[#This Row],[Category]],I:I)</f>
        <v>91504159.730000004</v>
      </c>
      <c r="S8115" s="1">
        <f>SUMIFS(I:I,C:C,C8115)</f>
        <v>91504159.730000004</v>
      </c>
      <c r="T8115" s="1" t="str">
        <f>INDEX(F:F,MATCH(ecommerce_10000[[#This Row],[TotalAmount]],I:I,0))</f>
        <v>Riyadh</v>
      </c>
    </row>
    <row r="8116" spans="1:20" x14ac:dyDescent="0.3">
      <c r="A8116" s="1" t="s">
        <v>8160</v>
      </c>
      <c r="B8116" s="1" t="s">
        <v>25</v>
      </c>
      <c r="C8116" s="1" t="s">
        <v>26</v>
      </c>
      <c r="D8116" s="1" t="s">
        <v>27</v>
      </c>
      <c r="E8116" s="1" t="s">
        <v>47</v>
      </c>
      <c r="F8116" s="1" t="s">
        <v>17</v>
      </c>
      <c r="G8116">
        <v>15909.08</v>
      </c>
      <c r="H8116">
        <v>2</v>
      </c>
      <c r="I8116">
        <v>31818.16</v>
      </c>
      <c r="J8116">
        <v>4.2699999999999996</v>
      </c>
      <c r="K8116">
        <v>4199</v>
      </c>
      <c r="L8116" s="2">
        <v>45637</v>
      </c>
      <c r="O8116" t="str">
        <f>IF(ecommerce_10000[[#This Row],[Platform]]="Souq","sq",ecommerce_10000[[#This Row],[Platform]])</f>
        <v>Amazon</v>
      </c>
      <c r="P8116" t="str">
        <f>IF(E8116="Souq","sq",IF(E8116="Jumia","Jum",E8116))</f>
        <v>Amazon</v>
      </c>
      <c r="Q8116">
        <f>VLOOKUP(ecommerce_10000[[#This Row],[City]],F:I,4,FALSE)</f>
        <v>16284.02</v>
      </c>
      <c r="R8116" s="1">
        <f>SUMIF(C:C,ecommerce_10000[[#This Row],[Category]],I:I)</f>
        <v>29200970.130000021</v>
      </c>
      <c r="S8116" s="1">
        <f>SUMIFS(I:I,C:C,C8116)</f>
        <v>29200970.130000021</v>
      </c>
      <c r="T8116" s="1" t="str">
        <f>INDEX(F:F,MATCH(ecommerce_10000[[#This Row],[TotalAmount]],I:I,0))</f>
        <v>Cairo</v>
      </c>
    </row>
    <row r="8117" spans="1:20" x14ac:dyDescent="0.3">
      <c r="A8117" s="1" t="s">
        <v>8161</v>
      </c>
      <c r="B8117" s="1" t="s">
        <v>25</v>
      </c>
      <c r="C8117" s="1" t="s">
        <v>26</v>
      </c>
      <c r="D8117" s="1" t="s">
        <v>27</v>
      </c>
      <c r="E8117" s="1" t="s">
        <v>16</v>
      </c>
      <c r="F8117" s="1" t="s">
        <v>17</v>
      </c>
      <c r="G8117">
        <v>3625.35</v>
      </c>
      <c r="H8117">
        <v>3</v>
      </c>
      <c r="I8117">
        <v>10876.05</v>
      </c>
      <c r="J8117">
        <v>2.27</v>
      </c>
      <c r="K8117">
        <v>2541</v>
      </c>
      <c r="L8117" s="2">
        <v>45307</v>
      </c>
      <c r="O8117" t="str">
        <f>IF(ecommerce_10000[[#This Row],[Platform]]="Souq","sq",ecommerce_10000[[#This Row],[Platform]])</f>
        <v>sq</v>
      </c>
      <c r="P8117" t="str">
        <f>IF(E8117="Souq","sq",IF(E8117="Jumia","Jum",E8117))</f>
        <v>sq</v>
      </c>
      <c r="Q8117">
        <f>VLOOKUP(ecommerce_10000[[#This Row],[City]],F:I,4,FALSE)</f>
        <v>16284.02</v>
      </c>
      <c r="R8117" s="1">
        <f>SUMIF(C:C,ecommerce_10000[[#This Row],[Category]],I:I)</f>
        <v>29200970.130000021</v>
      </c>
      <c r="S8117" s="1">
        <f>SUMIFS(I:I,C:C,C8117)</f>
        <v>29200970.130000021</v>
      </c>
      <c r="T8117" s="1" t="str">
        <f>INDEX(F:F,MATCH(ecommerce_10000[[#This Row],[TotalAmount]],I:I,0))</f>
        <v>Cairo</v>
      </c>
    </row>
    <row r="8118" spans="1:20" x14ac:dyDescent="0.3">
      <c r="A8118" s="1" t="s">
        <v>8162</v>
      </c>
      <c r="B8118" s="1" t="s">
        <v>13</v>
      </c>
      <c r="C8118" s="1" t="s">
        <v>14</v>
      </c>
      <c r="D8118" s="1" t="s">
        <v>15</v>
      </c>
      <c r="E8118" s="1" t="s">
        <v>47</v>
      </c>
      <c r="F8118" s="1" t="s">
        <v>62</v>
      </c>
      <c r="G8118">
        <v>12634.15</v>
      </c>
      <c r="H8118">
        <v>2</v>
      </c>
      <c r="I8118">
        <v>25268.3</v>
      </c>
      <c r="J8118">
        <v>4.83</v>
      </c>
      <c r="K8118">
        <v>1037</v>
      </c>
      <c r="L8118" s="2">
        <v>45507</v>
      </c>
      <c r="O8118" t="str">
        <f>IF(ecommerce_10000[[#This Row],[Platform]]="Souq","sq",ecommerce_10000[[#This Row],[Platform]])</f>
        <v>Amazon</v>
      </c>
      <c r="P8118" t="str">
        <f>IF(E8118="Souq","sq",IF(E8118="Jumia","Jum",E8118))</f>
        <v>Amazon</v>
      </c>
      <c r="Q8118">
        <f>VLOOKUP(ecommerce_10000[[#This Row],[City]],F:I,4,FALSE)</f>
        <v>27872.98</v>
      </c>
      <c r="R8118" s="1">
        <f>SUMIF(C:C,ecommerce_10000[[#This Row],[Category]],I:I)</f>
        <v>92327183.770000085</v>
      </c>
      <c r="S8118" s="1">
        <f>SUMIFS(I:I,C:C,C8118)</f>
        <v>92327183.770000085</v>
      </c>
      <c r="T8118" s="1" t="str">
        <f>INDEX(F:F,MATCH(ecommerce_10000[[#This Row],[TotalAmount]],I:I,0))</f>
        <v>Giza</v>
      </c>
    </row>
    <row r="8119" spans="1:20" x14ac:dyDescent="0.3">
      <c r="A8119" s="1" t="s">
        <v>8163</v>
      </c>
      <c r="B8119" s="1" t="s">
        <v>25</v>
      </c>
      <c r="C8119" s="1" t="s">
        <v>26</v>
      </c>
      <c r="D8119" s="1" t="s">
        <v>27</v>
      </c>
      <c r="E8119" s="1" t="s">
        <v>16</v>
      </c>
      <c r="F8119" s="1" t="s">
        <v>62</v>
      </c>
      <c r="G8119">
        <v>19936.22</v>
      </c>
      <c r="H8119">
        <v>4</v>
      </c>
      <c r="I8119">
        <v>79744.88</v>
      </c>
      <c r="J8119">
        <v>3.55</v>
      </c>
      <c r="K8119">
        <v>425</v>
      </c>
      <c r="L8119" s="2">
        <v>45362</v>
      </c>
      <c r="O8119" t="str">
        <f>IF(ecommerce_10000[[#This Row],[Platform]]="Souq","sq",ecommerce_10000[[#This Row],[Platform]])</f>
        <v>sq</v>
      </c>
      <c r="P8119" t="str">
        <f>IF(E8119="Souq","sq",IF(E8119="Jumia","Jum",E8119))</f>
        <v>sq</v>
      </c>
      <c r="Q8119">
        <f>VLOOKUP(ecommerce_10000[[#This Row],[City]],F:I,4,FALSE)</f>
        <v>27872.98</v>
      </c>
      <c r="R8119" s="1">
        <f>SUMIF(C:C,ecommerce_10000[[#This Row],[Category]],I:I)</f>
        <v>29200970.130000021</v>
      </c>
      <c r="S8119" s="1">
        <f>SUMIFS(I:I,C:C,C8119)</f>
        <v>29200970.130000021</v>
      </c>
      <c r="T8119" s="1" t="str">
        <f>INDEX(F:F,MATCH(ecommerce_10000[[#This Row],[TotalAmount]],I:I,0))</f>
        <v>Giza</v>
      </c>
    </row>
    <row r="8120" spans="1:20" x14ac:dyDescent="0.3">
      <c r="A8120" s="1" t="s">
        <v>8164</v>
      </c>
      <c r="B8120" s="1" t="s">
        <v>35</v>
      </c>
      <c r="C8120" s="1" t="s">
        <v>14</v>
      </c>
      <c r="D8120" s="1" t="s">
        <v>36</v>
      </c>
      <c r="E8120" s="1" t="s">
        <v>16</v>
      </c>
      <c r="F8120" s="1" t="s">
        <v>62</v>
      </c>
      <c r="G8120">
        <v>7806.55</v>
      </c>
      <c r="H8120">
        <v>1</v>
      </c>
      <c r="I8120">
        <v>7806.55</v>
      </c>
      <c r="J8120">
        <v>4.75</v>
      </c>
      <c r="K8120">
        <v>4751</v>
      </c>
      <c r="L8120" s="2">
        <v>45482</v>
      </c>
      <c r="O8120" t="str">
        <f>IF(ecommerce_10000[[#This Row],[Platform]]="Souq","sq",ecommerce_10000[[#This Row],[Platform]])</f>
        <v>sq</v>
      </c>
      <c r="P8120" t="str">
        <f>IF(E8120="Souq","sq",IF(E8120="Jumia","Jum",E8120))</f>
        <v>sq</v>
      </c>
      <c r="Q8120">
        <f>VLOOKUP(ecommerce_10000[[#This Row],[City]],F:I,4,FALSE)</f>
        <v>27872.98</v>
      </c>
      <c r="R8120" s="1">
        <f>SUMIF(C:C,ecommerce_10000[[#This Row],[Category]],I:I)</f>
        <v>92327183.770000085</v>
      </c>
      <c r="S8120" s="1">
        <f>SUMIFS(I:I,C:C,C8120)</f>
        <v>92327183.770000085</v>
      </c>
      <c r="T8120" s="1" t="str">
        <f>INDEX(F:F,MATCH(ecommerce_10000[[#This Row],[TotalAmount]],I:I,0))</f>
        <v>Giza</v>
      </c>
    </row>
    <row r="8121" spans="1:20" x14ac:dyDescent="0.3">
      <c r="A8121" s="1" t="s">
        <v>8165</v>
      </c>
      <c r="B8121" s="1" t="s">
        <v>35</v>
      </c>
      <c r="C8121" s="1" t="s">
        <v>14</v>
      </c>
      <c r="D8121" s="1" t="s">
        <v>36</v>
      </c>
      <c r="E8121" s="1" t="s">
        <v>16</v>
      </c>
      <c r="F8121" s="1" t="s">
        <v>28</v>
      </c>
      <c r="G8121">
        <v>5258.33</v>
      </c>
      <c r="H8121">
        <v>4</v>
      </c>
      <c r="I8121">
        <v>21033.32</v>
      </c>
      <c r="J8121">
        <v>1.95</v>
      </c>
      <c r="K8121">
        <v>1535</v>
      </c>
      <c r="L8121" s="2">
        <v>45608</v>
      </c>
      <c r="O8121" t="str">
        <f>IF(ecommerce_10000[[#This Row],[Platform]]="Souq","sq",ecommerce_10000[[#This Row],[Platform]])</f>
        <v>sq</v>
      </c>
      <c r="P8121" t="str">
        <f>IF(E8121="Souq","sq",IF(E8121="Jumia","Jum",E8121))</f>
        <v>sq</v>
      </c>
      <c r="Q8121">
        <f>VLOOKUP(ecommerce_10000[[#This Row],[City]],F:I,4,FALSE)</f>
        <v>26648.76</v>
      </c>
      <c r="R8121" s="1">
        <f>SUMIF(C:C,ecommerce_10000[[#This Row],[Category]],I:I)</f>
        <v>92327183.770000085</v>
      </c>
      <c r="S8121" s="1">
        <f>SUMIFS(I:I,C:C,C8121)</f>
        <v>92327183.770000085</v>
      </c>
      <c r="T8121" s="1" t="str">
        <f>INDEX(F:F,MATCH(ecommerce_10000[[#This Row],[TotalAmount]],I:I,0))</f>
        <v>Casablanca</v>
      </c>
    </row>
    <row r="8122" spans="1:20" x14ac:dyDescent="0.3">
      <c r="A8122" s="1" t="s">
        <v>8166</v>
      </c>
      <c r="B8122" s="1" t="s">
        <v>49</v>
      </c>
      <c r="C8122" s="1" t="s">
        <v>14</v>
      </c>
      <c r="D8122" s="1" t="s">
        <v>50</v>
      </c>
      <c r="E8122" s="1" t="s">
        <v>16</v>
      </c>
      <c r="F8122" s="1" t="s">
        <v>62</v>
      </c>
      <c r="G8122">
        <v>16095.86</v>
      </c>
      <c r="H8122">
        <v>5</v>
      </c>
      <c r="I8122">
        <v>80479.3</v>
      </c>
      <c r="J8122">
        <v>3.08</v>
      </c>
      <c r="K8122">
        <v>109</v>
      </c>
      <c r="L8122" s="2">
        <v>45420</v>
      </c>
      <c r="O8122" t="str">
        <f>IF(ecommerce_10000[[#This Row],[Platform]]="Souq","sq",ecommerce_10000[[#This Row],[Platform]])</f>
        <v>sq</v>
      </c>
      <c r="P8122" t="str">
        <f>IF(E8122="Souq","sq",IF(E8122="Jumia","Jum",E8122))</f>
        <v>sq</v>
      </c>
      <c r="Q8122">
        <f>VLOOKUP(ecommerce_10000[[#This Row],[City]],F:I,4,FALSE)</f>
        <v>27872.98</v>
      </c>
      <c r="R8122" s="1">
        <f>SUMIF(C:C,ecommerce_10000[[#This Row],[Category]],I:I)</f>
        <v>92327183.770000085</v>
      </c>
      <c r="S8122" s="1">
        <f>SUMIFS(I:I,C:C,C8122)</f>
        <v>92327183.770000085</v>
      </c>
      <c r="T8122" s="1" t="str">
        <f>INDEX(F:F,MATCH(ecommerce_10000[[#This Row],[TotalAmount]],I:I,0))</f>
        <v>Giza</v>
      </c>
    </row>
    <row r="8123" spans="1:20" x14ac:dyDescent="0.3">
      <c r="A8123" s="1" t="s">
        <v>8167</v>
      </c>
      <c r="B8123" s="1" t="s">
        <v>19</v>
      </c>
      <c r="C8123" s="1" t="s">
        <v>20</v>
      </c>
      <c r="D8123" s="1" t="s">
        <v>21</v>
      </c>
      <c r="E8123" s="1" t="s">
        <v>16</v>
      </c>
      <c r="F8123" s="1" t="s">
        <v>28</v>
      </c>
      <c r="G8123">
        <v>11623.33</v>
      </c>
      <c r="H8123">
        <v>1</v>
      </c>
      <c r="I8123">
        <v>11623.33</v>
      </c>
      <c r="J8123">
        <v>4.45</v>
      </c>
      <c r="K8123">
        <v>2638</v>
      </c>
      <c r="L8123" s="2">
        <v>45342</v>
      </c>
      <c r="O8123" t="str">
        <f>IF(ecommerce_10000[[#This Row],[Platform]]="Souq","sq",ecommerce_10000[[#This Row],[Platform]])</f>
        <v>sq</v>
      </c>
      <c r="P8123" t="str">
        <f>IF(E8123="Souq","sq",IF(E8123="Jumia","Jum",E8123))</f>
        <v>sq</v>
      </c>
      <c r="Q8123">
        <f>VLOOKUP(ecommerce_10000[[#This Row],[City]],F:I,4,FALSE)</f>
        <v>26648.76</v>
      </c>
      <c r="R8123" s="1">
        <f>SUMIF(C:C,ecommerce_10000[[#This Row],[Category]],I:I)</f>
        <v>91504159.730000004</v>
      </c>
      <c r="S8123" s="1">
        <f>SUMIFS(I:I,C:C,C8123)</f>
        <v>91504159.730000004</v>
      </c>
      <c r="T8123" s="1" t="str">
        <f>INDEX(F:F,MATCH(ecommerce_10000[[#This Row],[TotalAmount]],I:I,0))</f>
        <v>Casablanca</v>
      </c>
    </row>
    <row r="8124" spans="1:20" x14ac:dyDescent="0.3">
      <c r="A8124" s="1" t="s">
        <v>8168</v>
      </c>
      <c r="B8124" s="1" t="s">
        <v>25</v>
      </c>
      <c r="C8124" s="1" t="s">
        <v>26</v>
      </c>
      <c r="D8124" s="1" t="s">
        <v>27</v>
      </c>
      <c r="E8124" s="1" t="s">
        <v>16</v>
      </c>
      <c r="F8124" s="1" t="s">
        <v>40</v>
      </c>
      <c r="G8124">
        <v>10166.26</v>
      </c>
      <c r="H8124">
        <v>5</v>
      </c>
      <c r="I8124">
        <v>50831.3</v>
      </c>
      <c r="J8124">
        <v>1.58</v>
      </c>
      <c r="K8124">
        <v>809</v>
      </c>
      <c r="L8124" s="2">
        <v>45509</v>
      </c>
      <c r="O8124" t="str">
        <f>IF(ecommerce_10000[[#This Row],[Platform]]="Souq","sq",ecommerce_10000[[#This Row],[Platform]])</f>
        <v>sq</v>
      </c>
      <c r="P8124" t="str">
        <f>IF(E8124="Souq","sq",IF(E8124="Jumia","Jum",E8124))</f>
        <v>sq</v>
      </c>
      <c r="Q8124">
        <f>VLOOKUP(ecommerce_10000[[#This Row],[City]],F:I,4,FALSE)</f>
        <v>99349.3</v>
      </c>
      <c r="R8124" s="1">
        <f>SUMIF(C:C,ecommerce_10000[[#This Row],[Category]],I:I)</f>
        <v>29200970.130000021</v>
      </c>
      <c r="S8124" s="1">
        <f>SUMIFS(I:I,C:C,C8124)</f>
        <v>29200970.130000021</v>
      </c>
      <c r="T8124" s="1" t="str">
        <f>INDEX(F:F,MATCH(ecommerce_10000[[#This Row],[TotalAmount]],I:I,0))</f>
        <v>Riyadh</v>
      </c>
    </row>
    <row r="8125" spans="1:20" x14ac:dyDescent="0.3">
      <c r="A8125" s="1" t="s">
        <v>8169</v>
      </c>
      <c r="B8125" s="1" t="s">
        <v>35</v>
      </c>
      <c r="C8125" s="1" t="s">
        <v>14</v>
      </c>
      <c r="D8125" s="1" t="s">
        <v>36</v>
      </c>
      <c r="E8125" s="1" t="s">
        <v>22</v>
      </c>
      <c r="F8125" s="1" t="s">
        <v>33</v>
      </c>
      <c r="G8125">
        <v>3287.76</v>
      </c>
      <c r="H8125">
        <v>4</v>
      </c>
      <c r="I8125">
        <v>13151.04</v>
      </c>
      <c r="J8125">
        <v>2.2999999999999998</v>
      </c>
      <c r="K8125">
        <v>1333</v>
      </c>
      <c r="L8125" s="2">
        <v>45409</v>
      </c>
      <c r="O8125" t="str">
        <f>IF(ecommerce_10000[[#This Row],[Platform]]="Souq","sq",ecommerce_10000[[#This Row],[Platform]])</f>
        <v>Jumia</v>
      </c>
      <c r="P8125" t="str">
        <f>IF(E8125="Souq","sq",IF(E8125="Jumia","Jum",E8125))</f>
        <v>Jum</v>
      </c>
      <c r="Q8125">
        <f>VLOOKUP(ecommerce_10000[[#This Row],[City]],F:I,4,FALSE)</f>
        <v>3665.44</v>
      </c>
      <c r="R8125" s="1">
        <f>SUMIF(C:C,ecommerce_10000[[#This Row],[Category]],I:I)</f>
        <v>92327183.770000085</v>
      </c>
      <c r="S8125" s="1">
        <f>SUMIFS(I:I,C:C,C8125)</f>
        <v>92327183.770000085</v>
      </c>
      <c r="T8125" s="1" t="str">
        <f>INDEX(F:F,MATCH(ecommerce_10000[[#This Row],[TotalAmount]],I:I,0))</f>
        <v>Dubai</v>
      </c>
    </row>
    <row r="8126" spans="1:20" x14ac:dyDescent="0.3">
      <c r="A8126" s="1" t="s">
        <v>8170</v>
      </c>
      <c r="B8126" s="1" t="s">
        <v>30</v>
      </c>
      <c r="C8126" s="1" t="s">
        <v>31</v>
      </c>
      <c r="D8126" s="1" t="s">
        <v>32</v>
      </c>
      <c r="E8126" s="1" t="s">
        <v>47</v>
      </c>
      <c r="F8126" s="1" t="s">
        <v>33</v>
      </c>
      <c r="G8126">
        <v>297.73</v>
      </c>
      <c r="H8126">
        <v>5</v>
      </c>
      <c r="I8126">
        <v>1488.65</v>
      </c>
      <c r="J8126">
        <v>2.69</v>
      </c>
      <c r="K8126">
        <v>2385</v>
      </c>
      <c r="L8126" s="2">
        <v>45567</v>
      </c>
      <c r="O8126" t="str">
        <f>IF(ecommerce_10000[[#This Row],[Platform]]="Souq","sq",ecommerce_10000[[#This Row],[Platform]])</f>
        <v>Amazon</v>
      </c>
      <c r="P8126" t="str">
        <f>IF(E8126="Souq","sq",IF(E8126="Jumia","Jum",E8126))</f>
        <v>Amazon</v>
      </c>
      <c r="Q8126">
        <f>VLOOKUP(ecommerce_10000[[#This Row],[City]],F:I,4,FALSE)</f>
        <v>3665.44</v>
      </c>
      <c r="R8126" s="1">
        <f>SUMIF(C:C,ecommerce_10000[[#This Row],[Category]],I:I)</f>
        <v>57542997.559999913</v>
      </c>
      <c r="S8126" s="1">
        <f>SUMIFS(I:I,C:C,C8126)</f>
        <v>57542997.559999913</v>
      </c>
      <c r="T8126" s="1" t="str">
        <f>INDEX(F:F,MATCH(ecommerce_10000[[#This Row],[TotalAmount]],I:I,0))</f>
        <v>Dubai</v>
      </c>
    </row>
    <row r="8127" spans="1:20" x14ac:dyDescent="0.3">
      <c r="A8127" s="1" t="s">
        <v>8171</v>
      </c>
      <c r="B8127" s="1" t="s">
        <v>43</v>
      </c>
      <c r="C8127" s="1" t="s">
        <v>44</v>
      </c>
      <c r="D8127" s="1" t="s">
        <v>45</v>
      </c>
      <c r="E8127" s="1" t="s">
        <v>16</v>
      </c>
      <c r="F8127" s="1" t="s">
        <v>33</v>
      </c>
      <c r="G8127">
        <v>2038.45</v>
      </c>
      <c r="H8127">
        <v>1</v>
      </c>
      <c r="I8127">
        <v>2038.45</v>
      </c>
      <c r="J8127">
        <v>4.4800000000000004</v>
      </c>
      <c r="K8127">
        <v>3696</v>
      </c>
      <c r="L8127" s="2">
        <v>45372</v>
      </c>
      <c r="O8127" t="str">
        <f>IF(ecommerce_10000[[#This Row],[Platform]]="Souq","sq",ecommerce_10000[[#This Row],[Platform]])</f>
        <v>sq</v>
      </c>
      <c r="P8127" t="str">
        <f>IF(E8127="Souq","sq",IF(E8127="Jumia","Jum",E8127))</f>
        <v>sq</v>
      </c>
      <c r="Q8127">
        <f>VLOOKUP(ecommerce_10000[[#This Row],[City]],F:I,4,FALSE)</f>
        <v>3665.44</v>
      </c>
      <c r="R8127" s="1">
        <f>SUMIF(C:C,ecommerce_10000[[#This Row],[Category]],I:I)</f>
        <v>31420413.200000018</v>
      </c>
      <c r="S8127" s="1">
        <f>SUMIFS(I:I,C:C,C8127)</f>
        <v>31420413.200000018</v>
      </c>
      <c r="T8127" s="1" t="str">
        <f>INDEX(F:F,MATCH(ecommerce_10000[[#This Row],[TotalAmount]],I:I,0))</f>
        <v>Dubai</v>
      </c>
    </row>
    <row r="8128" spans="1:20" x14ac:dyDescent="0.3">
      <c r="A8128" s="1" t="s">
        <v>8172</v>
      </c>
      <c r="B8128" s="1" t="s">
        <v>13</v>
      </c>
      <c r="C8128" s="1" t="s">
        <v>14</v>
      </c>
      <c r="D8128" s="1" t="s">
        <v>15</v>
      </c>
      <c r="E8128" s="1" t="s">
        <v>16</v>
      </c>
      <c r="F8128" s="1" t="s">
        <v>33</v>
      </c>
      <c r="G8128">
        <v>6314.37</v>
      </c>
      <c r="H8128">
        <v>4</v>
      </c>
      <c r="I8128">
        <v>25257.48</v>
      </c>
      <c r="J8128">
        <v>2.2599999999999998</v>
      </c>
      <c r="K8128">
        <v>134</v>
      </c>
      <c r="L8128" s="2">
        <v>45588</v>
      </c>
      <c r="O8128" t="str">
        <f>IF(ecommerce_10000[[#This Row],[Platform]]="Souq","sq",ecommerce_10000[[#This Row],[Platform]])</f>
        <v>sq</v>
      </c>
      <c r="P8128" t="str">
        <f>IF(E8128="Souq","sq",IF(E8128="Jumia","Jum",E8128))</f>
        <v>sq</v>
      </c>
      <c r="Q8128">
        <f>VLOOKUP(ecommerce_10000[[#This Row],[City]],F:I,4,FALSE)</f>
        <v>3665.44</v>
      </c>
      <c r="R8128" s="1">
        <f>SUMIF(C:C,ecommerce_10000[[#This Row],[Category]],I:I)</f>
        <v>92327183.770000085</v>
      </c>
      <c r="S8128" s="1">
        <f>SUMIFS(I:I,C:C,C8128)</f>
        <v>92327183.770000085</v>
      </c>
      <c r="T8128" s="1" t="str">
        <f>INDEX(F:F,MATCH(ecommerce_10000[[#This Row],[TotalAmount]],I:I,0))</f>
        <v>Dubai</v>
      </c>
    </row>
    <row r="8129" spans="1:20" x14ac:dyDescent="0.3">
      <c r="A8129" s="1" t="s">
        <v>8173</v>
      </c>
      <c r="B8129" s="1" t="s">
        <v>49</v>
      </c>
      <c r="C8129" s="1" t="s">
        <v>14</v>
      </c>
      <c r="D8129" s="1" t="s">
        <v>50</v>
      </c>
      <c r="E8129" s="1" t="s">
        <v>47</v>
      </c>
      <c r="F8129" s="1" t="s">
        <v>33</v>
      </c>
      <c r="G8129">
        <v>15958.11</v>
      </c>
      <c r="H8129">
        <v>2</v>
      </c>
      <c r="I8129">
        <v>31916.22</v>
      </c>
      <c r="J8129">
        <v>3.05</v>
      </c>
      <c r="K8129">
        <v>3738</v>
      </c>
      <c r="L8129" s="2">
        <v>45523</v>
      </c>
      <c r="O8129" t="str">
        <f>IF(ecommerce_10000[[#This Row],[Platform]]="Souq","sq",ecommerce_10000[[#This Row],[Platform]])</f>
        <v>Amazon</v>
      </c>
      <c r="P8129" t="str">
        <f>IF(E8129="Souq","sq",IF(E8129="Jumia","Jum",E8129))</f>
        <v>Amazon</v>
      </c>
      <c r="Q8129">
        <f>VLOOKUP(ecommerce_10000[[#This Row],[City]],F:I,4,FALSE)</f>
        <v>3665.44</v>
      </c>
      <c r="R8129" s="1">
        <f>SUMIF(C:C,ecommerce_10000[[#This Row],[Category]],I:I)</f>
        <v>92327183.770000085</v>
      </c>
      <c r="S8129" s="1">
        <f>SUMIFS(I:I,C:C,C8129)</f>
        <v>92327183.770000085</v>
      </c>
      <c r="T8129" s="1" t="str">
        <f>INDEX(F:F,MATCH(ecommerce_10000[[#This Row],[TotalAmount]],I:I,0))</f>
        <v>Dubai</v>
      </c>
    </row>
    <row r="8130" spans="1:20" x14ac:dyDescent="0.3">
      <c r="A8130" s="1" t="s">
        <v>8174</v>
      </c>
      <c r="B8130" s="1" t="s">
        <v>65</v>
      </c>
      <c r="C8130" s="1" t="s">
        <v>20</v>
      </c>
      <c r="D8130" s="1" t="s">
        <v>66</v>
      </c>
      <c r="E8130" s="1" t="s">
        <v>16</v>
      </c>
      <c r="F8130" s="1" t="s">
        <v>28</v>
      </c>
      <c r="G8130">
        <v>13680.75</v>
      </c>
      <c r="H8130">
        <v>3</v>
      </c>
      <c r="I8130">
        <v>41042.25</v>
      </c>
      <c r="J8130">
        <v>4.97</v>
      </c>
      <c r="K8130">
        <v>661</v>
      </c>
      <c r="L8130" s="2">
        <v>45543</v>
      </c>
      <c r="O8130" t="str">
        <f>IF(ecommerce_10000[[#This Row],[Platform]]="Souq","sq",ecommerce_10000[[#This Row],[Platform]])</f>
        <v>sq</v>
      </c>
      <c r="P8130" t="str">
        <f>IF(E8130="Souq","sq",IF(E8130="Jumia","Jum",E8130))</f>
        <v>sq</v>
      </c>
      <c r="Q8130">
        <f>VLOOKUP(ecommerce_10000[[#This Row],[City]],F:I,4,FALSE)</f>
        <v>26648.76</v>
      </c>
      <c r="R8130" s="1">
        <f>SUMIF(C:C,ecommerce_10000[[#This Row],[Category]],I:I)</f>
        <v>91504159.730000004</v>
      </c>
      <c r="S8130" s="1">
        <f>SUMIFS(I:I,C:C,C8130)</f>
        <v>91504159.730000004</v>
      </c>
      <c r="T8130" s="1" t="str">
        <f>INDEX(F:F,MATCH(ecommerce_10000[[#This Row],[TotalAmount]],I:I,0))</f>
        <v>Casablanca</v>
      </c>
    </row>
    <row r="8131" spans="1:20" x14ac:dyDescent="0.3">
      <c r="A8131" s="1" t="s">
        <v>8175</v>
      </c>
      <c r="B8131" s="1" t="s">
        <v>13</v>
      </c>
      <c r="C8131" s="1" t="s">
        <v>14</v>
      </c>
      <c r="D8131" s="1" t="s">
        <v>15</v>
      </c>
      <c r="E8131" s="1" t="s">
        <v>47</v>
      </c>
      <c r="F8131" s="1" t="s">
        <v>17</v>
      </c>
      <c r="G8131">
        <v>1919.92</v>
      </c>
      <c r="H8131">
        <v>1</v>
      </c>
      <c r="I8131">
        <v>1919.92</v>
      </c>
      <c r="J8131">
        <v>4.3</v>
      </c>
      <c r="K8131">
        <v>3504</v>
      </c>
      <c r="L8131" s="2">
        <v>45629</v>
      </c>
      <c r="O8131" t="str">
        <f>IF(ecommerce_10000[[#This Row],[Platform]]="Souq","sq",ecommerce_10000[[#This Row],[Platform]])</f>
        <v>Amazon</v>
      </c>
      <c r="P8131" t="str">
        <f>IF(E8131="Souq","sq",IF(E8131="Jumia","Jum",E8131))</f>
        <v>Amazon</v>
      </c>
      <c r="Q8131">
        <f>VLOOKUP(ecommerce_10000[[#This Row],[City]],F:I,4,FALSE)</f>
        <v>16284.02</v>
      </c>
      <c r="R8131" s="1">
        <f>SUMIF(C:C,ecommerce_10000[[#This Row],[Category]],I:I)</f>
        <v>92327183.770000085</v>
      </c>
      <c r="S8131" s="1">
        <f>SUMIFS(I:I,C:C,C8131)</f>
        <v>92327183.770000085</v>
      </c>
      <c r="T8131" s="1" t="str">
        <f>INDEX(F:F,MATCH(ecommerce_10000[[#This Row],[TotalAmount]],I:I,0))</f>
        <v>Cairo</v>
      </c>
    </row>
    <row r="8132" spans="1:20" x14ac:dyDescent="0.3">
      <c r="A8132" s="1" t="s">
        <v>8176</v>
      </c>
      <c r="B8132" s="1" t="s">
        <v>65</v>
      </c>
      <c r="C8132" s="1" t="s">
        <v>20</v>
      </c>
      <c r="D8132" s="1" t="s">
        <v>66</v>
      </c>
      <c r="E8132" s="1" t="s">
        <v>16</v>
      </c>
      <c r="F8132" s="1" t="s">
        <v>33</v>
      </c>
      <c r="G8132">
        <v>11103.93</v>
      </c>
      <c r="H8132">
        <v>3</v>
      </c>
      <c r="I8132">
        <v>33311.79</v>
      </c>
      <c r="J8132">
        <v>3.65</v>
      </c>
      <c r="K8132">
        <v>2892</v>
      </c>
      <c r="L8132" s="2">
        <v>45425</v>
      </c>
      <c r="O8132" t="str">
        <f>IF(ecommerce_10000[[#This Row],[Platform]]="Souq","sq",ecommerce_10000[[#This Row],[Platform]])</f>
        <v>sq</v>
      </c>
      <c r="P8132" t="str">
        <f>IF(E8132="Souq","sq",IF(E8132="Jumia","Jum",E8132))</f>
        <v>sq</v>
      </c>
      <c r="Q8132">
        <f>VLOOKUP(ecommerce_10000[[#This Row],[City]],F:I,4,FALSE)</f>
        <v>3665.44</v>
      </c>
      <c r="R8132" s="1">
        <f>SUMIF(C:C,ecommerce_10000[[#This Row],[Category]],I:I)</f>
        <v>91504159.730000004</v>
      </c>
      <c r="S8132" s="1">
        <f>SUMIFS(I:I,C:C,C8132)</f>
        <v>91504159.730000004</v>
      </c>
      <c r="T8132" s="1" t="str">
        <f>INDEX(F:F,MATCH(ecommerce_10000[[#This Row],[TotalAmount]],I:I,0))</f>
        <v>Dubai</v>
      </c>
    </row>
    <row r="8133" spans="1:20" x14ac:dyDescent="0.3">
      <c r="A8133" s="1" t="s">
        <v>8177</v>
      </c>
      <c r="B8133" s="1" t="s">
        <v>25</v>
      </c>
      <c r="C8133" s="1" t="s">
        <v>26</v>
      </c>
      <c r="D8133" s="1" t="s">
        <v>27</v>
      </c>
      <c r="E8133" s="1" t="s">
        <v>22</v>
      </c>
      <c r="F8133" s="1" t="s">
        <v>23</v>
      </c>
      <c r="G8133">
        <v>18502.55</v>
      </c>
      <c r="H8133">
        <v>4</v>
      </c>
      <c r="I8133">
        <v>74010.2</v>
      </c>
      <c r="J8133">
        <v>4.74</v>
      </c>
      <c r="K8133">
        <v>601</v>
      </c>
      <c r="L8133" s="2">
        <v>45487</v>
      </c>
      <c r="O8133" t="str">
        <f>IF(ecommerce_10000[[#This Row],[Platform]]="Souq","sq",ecommerce_10000[[#This Row],[Platform]])</f>
        <v>Jumia</v>
      </c>
      <c r="P8133" t="str">
        <f>IF(E8133="Souq","sq",IF(E8133="Jumia","Jum",E8133))</f>
        <v>Jum</v>
      </c>
      <c r="Q8133">
        <f>VLOOKUP(ecommerce_10000[[#This Row],[City]],F:I,4,FALSE)</f>
        <v>13290.4</v>
      </c>
      <c r="R8133" s="1">
        <f>SUMIF(C:C,ecommerce_10000[[#This Row],[Category]],I:I)</f>
        <v>29200970.130000021</v>
      </c>
      <c r="S8133" s="1">
        <f>SUMIFS(I:I,C:C,C8133)</f>
        <v>29200970.130000021</v>
      </c>
      <c r="T8133" s="1" t="str">
        <f>INDEX(F:F,MATCH(ecommerce_10000[[#This Row],[TotalAmount]],I:I,0))</f>
        <v>Alexandria</v>
      </c>
    </row>
    <row r="8134" spans="1:20" x14ac:dyDescent="0.3">
      <c r="A8134" s="1" t="s">
        <v>8178</v>
      </c>
      <c r="B8134" s="1" t="s">
        <v>13</v>
      </c>
      <c r="C8134" s="1" t="s">
        <v>14</v>
      </c>
      <c r="D8134" s="1" t="s">
        <v>15</v>
      </c>
      <c r="E8134" s="1" t="s">
        <v>22</v>
      </c>
      <c r="F8134" s="1" t="s">
        <v>40</v>
      </c>
      <c r="G8134">
        <v>18406.66</v>
      </c>
      <c r="H8134">
        <v>5</v>
      </c>
      <c r="I8134">
        <v>92033.3</v>
      </c>
      <c r="J8134">
        <v>2.79</v>
      </c>
      <c r="K8134">
        <v>2152</v>
      </c>
      <c r="L8134" s="2">
        <v>45317</v>
      </c>
      <c r="O8134" t="str">
        <f>IF(ecommerce_10000[[#This Row],[Platform]]="Souq","sq",ecommerce_10000[[#This Row],[Platform]])</f>
        <v>Jumia</v>
      </c>
      <c r="P8134" t="str">
        <f>IF(E8134="Souq","sq",IF(E8134="Jumia","Jum",E8134))</f>
        <v>Jum</v>
      </c>
      <c r="Q8134">
        <f>VLOOKUP(ecommerce_10000[[#This Row],[City]],F:I,4,FALSE)</f>
        <v>99349.3</v>
      </c>
      <c r="R8134" s="1">
        <f>SUMIF(C:C,ecommerce_10000[[#This Row],[Category]],I:I)</f>
        <v>92327183.770000085</v>
      </c>
      <c r="S8134" s="1">
        <f>SUMIFS(I:I,C:C,C8134)</f>
        <v>92327183.770000085</v>
      </c>
      <c r="T8134" s="1" t="str">
        <f>INDEX(F:F,MATCH(ecommerce_10000[[#This Row],[TotalAmount]],I:I,0))</f>
        <v>Riyadh</v>
      </c>
    </row>
    <row r="8135" spans="1:20" x14ac:dyDescent="0.3">
      <c r="A8135" s="1" t="s">
        <v>8179</v>
      </c>
      <c r="B8135" s="1" t="s">
        <v>49</v>
      </c>
      <c r="C8135" s="1" t="s">
        <v>14</v>
      </c>
      <c r="D8135" s="1" t="s">
        <v>50</v>
      </c>
      <c r="E8135" s="1" t="s">
        <v>47</v>
      </c>
      <c r="F8135" s="1" t="s">
        <v>28</v>
      </c>
      <c r="G8135">
        <v>15008.96</v>
      </c>
      <c r="H8135">
        <v>4</v>
      </c>
      <c r="I8135">
        <v>60035.839999999997</v>
      </c>
      <c r="J8135">
        <v>1.1599999999999999</v>
      </c>
      <c r="K8135">
        <v>2792</v>
      </c>
      <c r="L8135" s="2">
        <v>45394</v>
      </c>
      <c r="O8135" t="str">
        <f>IF(ecommerce_10000[[#This Row],[Platform]]="Souq","sq",ecommerce_10000[[#This Row],[Platform]])</f>
        <v>Amazon</v>
      </c>
      <c r="P8135" t="str">
        <f>IF(E8135="Souq","sq",IF(E8135="Jumia","Jum",E8135))</f>
        <v>Amazon</v>
      </c>
      <c r="Q8135">
        <f>VLOOKUP(ecommerce_10000[[#This Row],[City]],F:I,4,FALSE)</f>
        <v>26648.76</v>
      </c>
      <c r="R8135" s="1">
        <f>SUMIF(C:C,ecommerce_10000[[#This Row],[Category]],I:I)</f>
        <v>92327183.770000085</v>
      </c>
      <c r="S8135" s="1">
        <f>SUMIFS(I:I,C:C,C8135)</f>
        <v>92327183.770000085</v>
      </c>
      <c r="T8135" s="1" t="str">
        <f>INDEX(F:F,MATCH(ecommerce_10000[[#This Row],[TotalAmount]],I:I,0))</f>
        <v>Casablanca</v>
      </c>
    </row>
    <row r="8136" spans="1:20" x14ac:dyDescent="0.3">
      <c r="A8136" s="1" t="s">
        <v>8180</v>
      </c>
      <c r="B8136" s="1" t="s">
        <v>43</v>
      </c>
      <c r="C8136" s="1" t="s">
        <v>44</v>
      </c>
      <c r="D8136" s="1" t="s">
        <v>45</v>
      </c>
      <c r="E8136" s="1" t="s">
        <v>47</v>
      </c>
      <c r="F8136" s="1" t="s">
        <v>28</v>
      </c>
      <c r="G8136">
        <v>9132.0400000000009</v>
      </c>
      <c r="H8136">
        <v>1</v>
      </c>
      <c r="I8136">
        <v>9132.0400000000009</v>
      </c>
      <c r="J8136">
        <v>1.58</v>
      </c>
      <c r="K8136">
        <v>3800</v>
      </c>
      <c r="L8136" s="2">
        <v>45360</v>
      </c>
      <c r="O8136" t="str">
        <f>IF(ecommerce_10000[[#This Row],[Platform]]="Souq","sq",ecommerce_10000[[#This Row],[Platform]])</f>
        <v>Amazon</v>
      </c>
      <c r="P8136" t="str">
        <f>IF(E8136="Souq","sq",IF(E8136="Jumia","Jum",E8136))</f>
        <v>Amazon</v>
      </c>
      <c r="Q8136">
        <f>VLOOKUP(ecommerce_10000[[#This Row],[City]],F:I,4,FALSE)</f>
        <v>26648.76</v>
      </c>
      <c r="R8136" s="1">
        <f>SUMIF(C:C,ecommerce_10000[[#This Row],[Category]],I:I)</f>
        <v>31420413.200000018</v>
      </c>
      <c r="S8136" s="1">
        <f>SUMIFS(I:I,C:C,C8136)</f>
        <v>31420413.200000018</v>
      </c>
      <c r="T8136" s="1" t="str">
        <f>INDEX(F:F,MATCH(ecommerce_10000[[#This Row],[TotalAmount]],I:I,0))</f>
        <v>Casablanca</v>
      </c>
    </row>
    <row r="8137" spans="1:20" x14ac:dyDescent="0.3">
      <c r="A8137" s="1" t="s">
        <v>8181</v>
      </c>
      <c r="B8137" s="1" t="s">
        <v>25</v>
      </c>
      <c r="C8137" s="1" t="s">
        <v>26</v>
      </c>
      <c r="D8137" s="1" t="s">
        <v>27</v>
      </c>
      <c r="E8137" s="1" t="s">
        <v>47</v>
      </c>
      <c r="F8137" s="1" t="s">
        <v>33</v>
      </c>
      <c r="G8137">
        <v>5358.57</v>
      </c>
      <c r="H8137">
        <v>2</v>
      </c>
      <c r="I8137">
        <v>10717.14</v>
      </c>
      <c r="J8137">
        <v>3.82</v>
      </c>
      <c r="K8137">
        <v>3268</v>
      </c>
      <c r="L8137" s="2">
        <v>45627</v>
      </c>
      <c r="O8137" t="str">
        <f>IF(ecommerce_10000[[#This Row],[Platform]]="Souq","sq",ecommerce_10000[[#This Row],[Platform]])</f>
        <v>Amazon</v>
      </c>
      <c r="P8137" t="str">
        <f>IF(E8137="Souq","sq",IF(E8137="Jumia","Jum",E8137))</f>
        <v>Amazon</v>
      </c>
      <c r="Q8137">
        <f>VLOOKUP(ecommerce_10000[[#This Row],[City]],F:I,4,FALSE)</f>
        <v>3665.44</v>
      </c>
      <c r="R8137" s="1">
        <f>SUMIF(C:C,ecommerce_10000[[#This Row],[Category]],I:I)</f>
        <v>29200970.130000021</v>
      </c>
      <c r="S8137" s="1">
        <f>SUMIFS(I:I,C:C,C8137)</f>
        <v>29200970.130000021</v>
      </c>
      <c r="T8137" s="1" t="str">
        <f>INDEX(F:F,MATCH(ecommerce_10000[[#This Row],[TotalAmount]],I:I,0))</f>
        <v>Dubai</v>
      </c>
    </row>
    <row r="8138" spans="1:20" x14ac:dyDescent="0.3">
      <c r="A8138" s="1" t="s">
        <v>8182</v>
      </c>
      <c r="B8138" s="1" t="s">
        <v>35</v>
      </c>
      <c r="C8138" s="1" t="s">
        <v>14</v>
      </c>
      <c r="D8138" s="1" t="s">
        <v>36</v>
      </c>
      <c r="E8138" s="1" t="s">
        <v>47</v>
      </c>
      <c r="F8138" s="1" t="s">
        <v>33</v>
      </c>
      <c r="G8138">
        <v>10152.77</v>
      </c>
      <c r="H8138">
        <v>3</v>
      </c>
      <c r="I8138">
        <v>30458.31</v>
      </c>
      <c r="J8138">
        <v>2.98</v>
      </c>
      <c r="K8138">
        <v>1178</v>
      </c>
      <c r="L8138" s="2">
        <v>45320</v>
      </c>
      <c r="O8138" t="str">
        <f>IF(ecommerce_10000[[#This Row],[Platform]]="Souq","sq",ecommerce_10000[[#This Row],[Platform]])</f>
        <v>Amazon</v>
      </c>
      <c r="P8138" t="str">
        <f>IF(E8138="Souq","sq",IF(E8138="Jumia","Jum",E8138))</f>
        <v>Amazon</v>
      </c>
      <c r="Q8138">
        <f>VLOOKUP(ecommerce_10000[[#This Row],[City]],F:I,4,FALSE)</f>
        <v>3665.44</v>
      </c>
      <c r="R8138" s="1">
        <f>SUMIF(C:C,ecommerce_10000[[#This Row],[Category]],I:I)</f>
        <v>92327183.770000085</v>
      </c>
      <c r="S8138" s="1">
        <f>SUMIFS(I:I,C:C,C8138)</f>
        <v>92327183.770000085</v>
      </c>
      <c r="T8138" s="1" t="str">
        <f>INDEX(F:F,MATCH(ecommerce_10000[[#This Row],[TotalAmount]],I:I,0))</f>
        <v>Dubai</v>
      </c>
    </row>
    <row r="8139" spans="1:20" x14ac:dyDescent="0.3">
      <c r="A8139" s="1" t="s">
        <v>8183</v>
      </c>
      <c r="B8139" s="1" t="s">
        <v>19</v>
      </c>
      <c r="C8139" s="1" t="s">
        <v>20</v>
      </c>
      <c r="D8139" s="1" t="s">
        <v>21</v>
      </c>
      <c r="E8139" s="1" t="s">
        <v>22</v>
      </c>
      <c r="F8139" s="1" t="s">
        <v>33</v>
      </c>
      <c r="G8139">
        <v>2066.7199999999998</v>
      </c>
      <c r="H8139">
        <v>1</v>
      </c>
      <c r="I8139">
        <v>2066.7199999999998</v>
      </c>
      <c r="J8139">
        <v>2.72</v>
      </c>
      <c r="K8139">
        <v>1092</v>
      </c>
      <c r="L8139" s="2">
        <v>45517</v>
      </c>
      <c r="O8139" t="str">
        <f>IF(ecommerce_10000[[#This Row],[Platform]]="Souq","sq",ecommerce_10000[[#This Row],[Platform]])</f>
        <v>Jumia</v>
      </c>
      <c r="P8139" t="str">
        <f>IF(E8139="Souq","sq",IF(E8139="Jumia","Jum",E8139))</f>
        <v>Jum</v>
      </c>
      <c r="Q8139">
        <f>VLOOKUP(ecommerce_10000[[#This Row],[City]],F:I,4,FALSE)</f>
        <v>3665.44</v>
      </c>
      <c r="R8139" s="1">
        <f>SUMIF(C:C,ecommerce_10000[[#This Row],[Category]],I:I)</f>
        <v>91504159.730000004</v>
      </c>
      <c r="S8139" s="1">
        <f>SUMIFS(I:I,C:C,C8139)</f>
        <v>91504159.730000004</v>
      </c>
      <c r="T8139" s="1" t="str">
        <f>INDEX(F:F,MATCH(ecommerce_10000[[#This Row],[TotalAmount]],I:I,0))</f>
        <v>Dubai</v>
      </c>
    </row>
    <row r="8140" spans="1:20" x14ac:dyDescent="0.3">
      <c r="A8140" s="1" t="s">
        <v>8184</v>
      </c>
      <c r="B8140" s="1" t="s">
        <v>65</v>
      </c>
      <c r="C8140" s="1" t="s">
        <v>20</v>
      </c>
      <c r="D8140" s="1" t="s">
        <v>66</v>
      </c>
      <c r="E8140" s="1" t="s">
        <v>16</v>
      </c>
      <c r="F8140" s="1" t="s">
        <v>28</v>
      </c>
      <c r="G8140">
        <v>15768.86</v>
      </c>
      <c r="H8140">
        <v>1</v>
      </c>
      <c r="I8140">
        <v>15768.86</v>
      </c>
      <c r="J8140">
        <v>1.05</v>
      </c>
      <c r="K8140">
        <v>880</v>
      </c>
      <c r="L8140" s="2">
        <v>45340</v>
      </c>
      <c r="O8140" t="str">
        <f>IF(ecommerce_10000[[#This Row],[Platform]]="Souq","sq",ecommerce_10000[[#This Row],[Platform]])</f>
        <v>sq</v>
      </c>
      <c r="P8140" t="str">
        <f>IF(E8140="Souq","sq",IF(E8140="Jumia","Jum",E8140))</f>
        <v>sq</v>
      </c>
      <c r="Q8140">
        <f>VLOOKUP(ecommerce_10000[[#This Row],[City]],F:I,4,FALSE)</f>
        <v>26648.76</v>
      </c>
      <c r="R8140" s="1">
        <f>SUMIF(C:C,ecommerce_10000[[#This Row],[Category]],I:I)</f>
        <v>91504159.730000004</v>
      </c>
      <c r="S8140" s="1">
        <f>SUMIFS(I:I,C:C,C8140)</f>
        <v>91504159.730000004</v>
      </c>
      <c r="T8140" s="1" t="str">
        <f>INDEX(F:F,MATCH(ecommerce_10000[[#This Row],[TotalAmount]],I:I,0))</f>
        <v>Casablanca</v>
      </c>
    </row>
    <row r="8141" spans="1:20" x14ac:dyDescent="0.3">
      <c r="A8141" s="1" t="s">
        <v>8185</v>
      </c>
      <c r="B8141" s="1" t="s">
        <v>13</v>
      </c>
      <c r="C8141" s="1" t="s">
        <v>14</v>
      </c>
      <c r="D8141" s="1" t="s">
        <v>15</v>
      </c>
      <c r="E8141" s="1" t="s">
        <v>16</v>
      </c>
      <c r="F8141" s="1" t="s">
        <v>17</v>
      </c>
      <c r="G8141">
        <v>15174.75</v>
      </c>
      <c r="H8141">
        <v>1</v>
      </c>
      <c r="I8141">
        <v>15174.75</v>
      </c>
      <c r="J8141">
        <v>4.3</v>
      </c>
      <c r="K8141">
        <v>2809</v>
      </c>
      <c r="L8141" s="2">
        <v>45322</v>
      </c>
      <c r="O8141" t="str">
        <f>IF(ecommerce_10000[[#This Row],[Platform]]="Souq","sq",ecommerce_10000[[#This Row],[Platform]])</f>
        <v>sq</v>
      </c>
      <c r="P8141" t="str">
        <f>IF(E8141="Souq","sq",IF(E8141="Jumia","Jum",E8141))</f>
        <v>sq</v>
      </c>
      <c r="Q8141">
        <f>VLOOKUP(ecommerce_10000[[#This Row],[City]],F:I,4,FALSE)</f>
        <v>16284.02</v>
      </c>
      <c r="R8141" s="1">
        <f>SUMIF(C:C,ecommerce_10000[[#This Row],[Category]],I:I)</f>
        <v>92327183.770000085</v>
      </c>
      <c r="S8141" s="1">
        <f>SUMIFS(I:I,C:C,C8141)</f>
        <v>92327183.770000085</v>
      </c>
      <c r="T8141" s="1" t="str">
        <f>INDEX(F:F,MATCH(ecommerce_10000[[#This Row],[TotalAmount]],I:I,0))</f>
        <v>Cairo</v>
      </c>
    </row>
    <row r="8142" spans="1:20" x14ac:dyDescent="0.3">
      <c r="A8142" s="1" t="s">
        <v>8186</v>
      </c>
      <c r="B8142" s="1" t="s">
        <v>65</v>
      </c>
      <c r="C8142" s="1" t="s">
        <v>20</v>
      </c>
      <c r="D8142" s="1" t="s">
        <v>66</v>
      </c>
      <c r="E8142" s="1" t="s">
        <v>16</v>
      </c>
      <c r="F8142" s="1" t="s">
        <v>62</v>
      </c>
      <c r="G8142">
        <v>17455.23</v>
      </c>
      <c r="H8142">
        <v>1</v>
      </c>
      <c r="I8142">
        <v>17455.23</v>
      </c>
      <c r="J8142">
        <v>1.24</v>
      </c>
      <c r="K8142">
        <v>2125</v>
      </c>
      <c r="L8142" s="2">
        <v>45546</v>
      </c>
      <c r="O8142" t="str">
        <f>IF(ecommerce_10000[[#This Row],[Platform]]="Souq","sq",ecommerce_10000[[#This Row],[Platform]])</f>
        <v>sq</v>
      </c>
      <c r="P8142" t="str">
        <f>IF(E8142="Souq","sq",IF(E8142="Jumia","Jum",E8142))</f>
        <v>sq</v>
      </c>
      <c r="Q8142">
        <f>VLOOKUP(ecommerce_10000[[#This Row],[City]],F:I,4,FALSE)</f>
        <v>27872.98</v>
      </c>
      <c r="R8142" s="1">
        <f>SUMIF(C:C,ecommerce_10000[[#This Row],[Category]],I:I)</f>
        <v>91504159.730000004</v>
      </c>
      <c r="S8142" s="1">
        <f>SUMIFS(I:I,C:C,C8142)</f>
        <v>91504159.730000004</v>
      </c>
      <c r="T8142" s="1" t="str">
        <f>INDEX(F:F,MATCH(ecommerce_10000[[#This Row],[TotalAmount]],I:I,0))</f>
        <v>Giza</v>
      </c>
    </row>
    <row r="8143" spans="1:20" x14ac:dyDescent="0.3">
      <c r="A8143" s="1" t="s">
        <v>8187</v>
      </c>
      <c r="B8143" s="1" t="s">
        <v>13</v>
      </c>
      <c r="C8143" s="1" t="s">
        <v>14</v>
      </c>
      <c r="D8143" s="1" t="s">
        <v>15</v>
      </c>
      <c r="E8143" s="1" t="s">
        <v>47</v>
      </c>
      <c r="F8143" s="1" t="s">
        <v>17</v>
      </c>
      <c r="G8143">
        <v>16693</v>
      </c>
      <c r="H8143">
        <v>2</v>
      </c>
      <c r="I8143">
        <v>33386</v>
      </c>
      <c r="J8143">
        <v>3.8</v>
      </c>
      <c r="K8143">
        <v>3124</v>
      </c>
      <c r="L8143" s="2">
        <v>45401</v>
      </c>
      <c r="O8143" t="str">
        <f>IF(ecommerce_10000[[#This Row],[Platform]]="Souq","sq",ecommerce_10000[[#This Row],[Platform]])</f>
        <v>Amazon</v>
      </c>
      <c r="P8143" t="str">
        <f>IF(E8143="Souq","sq",IF(E8143="Jumia","Jum",E8143))</f>
        <v>Amazon</v>
      </c>
      <c r="Q8143">
        <f>VLOOKUP(ecommerce_10000[[#This Row],[City]],F:I,4,FALSE)</f>
        <v>16284.02</v>
      </c>
      <c r="R8143" s="1">
        <f>SUMIF(C:C,ecommerce_10000[[#This Row],[Category]],I:I)</f>
        <v>92327183.770000085</v>
      </c>
      <c r="S8143" s="1">
        <f>SUMIFS(I:I,C:C,C8143)</f>
        <v>92327183.770000085</v>
      </c>
      <c r="T8143" s="1" t="str">
        <f>INDEX(F:F,MATCH(ecommerce_10000[[#This Row],[TotalAmount]],I:I,0))</f>
        <v>Cairo</v>
      </c>
    </row>
    <row r="8144" spans="1:20" x14ac:dyDescent="0.3">
      <c r="A8144" s="1" t="s">
        <v>8188</v>
      </c>
      <c r="B8144" s="1" t="s">
        <v>53</v>
      </c>
      <c r="C8144" s="1" t="s">
        <v>31</v>
      </c>
      <c r="D8144" s="1" t="s">
        <v>54</v>
      </c>
      <c r="E8144" s="1" t="s">
        <v>47</v>
      </c>
      <c r="F8144" s="1" t="s">
        <v>33</v>
      </c>
      <c r="G8144">
        <v>19839.09</v>
      </c>
      <c r="H8144">
        <v>1</v>
      </c>
      <c r="I8144">
        <v>19839.09</v>
      </c>
      <c r="J8144">
        <v>4.1100000000000003</v>
      </c>
      <c r="K8144">
        <v>409</v>
      </c>
      <c r="L8144" s="2">
        <v>45331</v>
      </c>
      <c r="O8144" t="str">
        <f>IF(ecommerce_10000[[#This Row],[Platform]]="Souq","sq",ecommerce_10000[[#This Row],[Platform]])</f>
        <v>Amazon</v>
      </c>
      <c r="P8144" t="str">
        <f>IF(E8144="Souq","sq",IF(E8144="Jumia","Jum",E8144))</f>
        <v>Amazon</v>
      </c>
      <c r="Q8144">
        <f>VLOOKUP(ecommerce_10000[[#This Row],[City]],F:I,4,FALSE)</f>
        <v>3665.44</v>
      </c>
      <c r="R8144" s="1">
        <f>SUMIF(C:C,ecommerce_10000[[#This Row],[Category]],I:I)</f>
        <v>57542997.559999913</v>
      </c>
      <c r="S8144" s="1">
        <f>SUMIFS(I:I,C:C,C8144)</f>
        <v>57542997.559999913</v>
      </c>
      <c r="T8144" s="1" t="str">
        <f>INDEX(F:F,MATCH(ecommerce_10000[[#This Row],[TotalAmount]],I:I,0))</f>
        <v>Dubai</v>
      </c>
    </row>
    <row r="8145" spans="1:20" x14ac:dyDescent="0.3">
      <c r="A8145" s="1" t="s">
        <v>8189</v>
      </c>
      <c r="B8145" s="1" t="s">
        <v>19</v>
      </c>
      <c r="C8145" s="1" t="s">
        <v>20</v>
      </c>
      <c r="D8145" s="1" t="s">
        <v>21</v>
      </c>
      <c r="E8145" s="1" t="s">
        <v>22</v>
      </c>
      <c r="F8145" s="1" t="s">
        <v>17</v>
      </c>
      <c r="G8145">
        <v>1057.74</v>
      </c>
      <c r="H8145">
        <v>1</v>
      </c>
      <c r="I8145">
        <v>1057.74</v>
      </c>
      <c r="J8145">
        <v>3.14</v>
      </c>
      <c r="K8145">
        <v>2472</v>
      </c>
      <c r="L8145" s="2">
        <v>45342</v>
      </c>
      <c r="O8145" t="str">
        <f>IF(ecommerce_10000[[#This Row],[Platform]]="Souq","sq",ecommerce_10000[[#This Row],[Platform]])</f>
        <v>Jumia</v>
      </c>
      <c r="P8145" t="str">
        <f>IF(E8145="Souq","sq",IF(E8145="Jumia","Jum",E8145))</f>
        <v>Jum</v>
      </c>
      <c r="Q8145">
        <f>VLOOKUP(ecommerce_10000[[#This Row],[City]],F:I,4,FALSE)</f>
        <v>16284.02</v>
      </c>
      <c r="R8145" s="1">
        <f>SUMIF(C:C,ecommerce_10000[[#This Row],[Category]],I:I)</f>
        <v>91504159.730000004</v>
      </c>
      <c r="S8145" s="1">
        <f>SUMIFS(I:I,C:C,C8145)</f>
        <v>91504159.730000004</v>
      </c>
      <c r="T8145" s="1" t="str">
        <f>INDEX(F:F,MATCH(ecommerce_10000[[#This Row],[TotalAmount]],I:I,0))</f>
        <v>Cairo</v>
      </c>
    </row>
    <row r="8146" spans="1:20" x14ac:dyDescent="0.3">
      <c r="A8146" s="1" t="s">
        <v>8190</v>
      </c>
      <c r="B8146" s="1" t="s">
        <v>35</v>
      </c>
      <c r="C8146" s="1" t="s">
        <v>14</v>
      </c>
      <c r="D8146" s="1" t="s">
        <v>36</v>
      </c>
      <c r="E8146" s="1" t="s">
        <v>47</v>
      </c>
      <c r="F8146" s="1" t="s">
        <v>23</v>
      </c>
      <c r="G8146">
        <v>11261.23</v>
      </c>
      <c r="H8146">
        <v>1</v>
      </c>
      <c r="I8146">
        <v>11261.23</v>
      </c>
      <c r="J8146">
        <v>2.39</v>
      </c>
      <c r="K8146">
        <v>833</v>
      </c>
      <c r="L8146" s="2">
        <v>45643</v>
      </c>
      <c r="O8146" t="str">
        <f>IF(ecommerce_10000[[#This Row],[Platform]]="Souq","sq",ecommerce_10000[[#This Row],[Platform]])</f>
        <v>Amazon</v>
      </c>
      <c r="P8146" t="str">
        <f>IF(E8146="Souq","sq",IF(E8146="Jumia","Jum",E8146))</f>
        <v>Amazon</v>
      </c>
      <c r="Q8146">
        <f>VLOOKUP(ecommerce_10000[[#This Row],[City]],F:I,4,FALSE)</f>
        <v>13290.4</v>
      </c>
      <c r="R8146" s="1">
        <f>SUMIF(C:C,ecommerce_10000[[#This Row],[Category]],I:I)</f>
        <v>92327183.770000085</v>
      </c>
      <c r="S8146" s="1">
        <f>SUMIFS(I:I,C:C,C8146)</f>
        <v>92327183.770000085</v>
      </c>
      <c r="T8146" s="1" t="str">
        <f>INDEX(F:F,MATCH(ecommerce_10000[[#This Row],[TotalAmount]],I:I,0))</f>
        <v>Alexandria</v>
      </c>
    </row>
    <row r="8147" spans="1:20" x14ac:dyDescent="0.3">
      <c r="A8147" s="1" t="s">
        <v>8191</v>
      </c>
      <c r="B8147" s="1" t="s">
        <v>65</v>
      </c>
      <c r="C8147" s="1" t="s">
        <v>20</v>
      </c>
      <c r="D8147" s="1" t="s">
        <v>66</v>
      </c>
      <c r="E8147" s="1" t="s">
        <v>22</v>
      </c>
      <c r="F8147" s="1" t="s">
        <v>17</v>
      </c>
      <c r="G8147">
        <v>9247.84</v>
      </c>
      <c r="H8147">
        <v>3</v>
      </c>
      <c r="I8147">
        <v>27743.52</v>
      </c>
      <c r="J8147">
        <v>1.95</v>
      </c>
      <c r="K8147">
        <v>1916</v>
      </c>
      <c r="L8147" s="2">
        <v>45634</v>
      </c>
      <c r="O8147" t="str">
        <f>IF(ecommerce_10000[[#This Row],[Platform]]="Souq","sq",ecommerce_10000[[#This Row],[Platform]])</f>
        <v>Jumia</v>
      </c>
      <c r="P8147" t="str">
        <f>IF(E8147="Souq","sq",IF(E8147="Jumia","Jum",E8147))</f>
        <v>Jum</v>
      </c>
      <c r="Q8147">
        <f>VLOOKUP(ecommerce_10000[[#This Row],[City]],F:I,4,FALSE)</f>
        <v>16284.02</v>
      </c>
      <c r="R8147" s="1">
        <f>SUMIF(C:C,ecommerce_10000[[#This Row],[Category]],I:I)</f>
        <v>91504159.730000004</v>
      </c>
      <c r="S8147" s="1">
        <f>SUMIFS(I:I,C:C,C8147)</f>
        <v>91504159.730000004</v>
      </c>
      <c r="T8147" s="1" t="str">
        <f>INDEX(F:F,MATCH(ecommerce_10000[[#This Row],[TotalAmount]],I:I,0))</f>
        <v>Cairo</v>
      </c>
    </row>
    <row r="8148" spans="1:20" x14ac:dyDescent="0.3">
      <c r="A8148" s="1" t="s">
        <v>8192</v>
      </c>
      <c r="B8148" s="1" t="s">
        <v>65</v>
      </c>
      <c r="C8148" s="1" t="s">
        <v>20</v>
      </c>
      <c r="D8148" s="1" t="s">
        <v>66</v>
      </c>
      <c r="E8148" s="1" t="s">
        <v>22</v>
      </c>
      <c r="F8148" s="1" t="s">
        <v>17</v>
      </c>
      <c r="G8148">
        <v>11853.59</v>
      </c>
      <c r="H8148">
        <v>1</v>
      </c>
      <c r="I8148">
        <v>11853.59</v>
      </c>
      <c r="J8148">
        <v>2.19</v>
      </c>
      <c r="K8148">
        <v>1556</v>
      </c>
      <c r="L8148" s="2">
        <v>45508</v>
      </c>
      <c r="O8148" t="str">
        <f>IF(ecommerce_10000[[#This Row],[Platform]]="Souq","sq",ecommerce_10000[[#This Row],[Platform]])</f>
        <v>Jumia</v>
      </c>
      <c r="P8148" t="str">
        <f>IF(E8148="Souq","sq",IF(E8148="Jumia","Jum",E8148))</f>
        <v>Jum</v>
      </c>
      <c r="Q8148">
        <f>VLOOKUP(ecommerce_10000[[#This Row],[City]],F:I,4,FALSE)</f>
        <v>16284.02</v>
      </c>
      <c r="R8148" s="1">
        <f>SUMIF(C:C,ecommerce_10000[[#This Row],[Category]],I:I)</f>
        <v>91504159.730000004</v>
      </c>
      <c r="S8148" s="1">
        <f>SUMIFS(I:I,C:C,C8148)</f>
        <v>91504159.730000004</v>
      </c>
      <c r="T8148" s="1" t="str">
        <f>INDEX(F:F,MATCH(ecommerce_10000[[#This Row],[TotalAmount]],I:I,0))</f>
        <v>Cairo</v>
      </c>
    </row>
    <row r="8149" spans="1:20" x14ac:dyDescent="0.3">
      <c r="A8149" s="1" t="s">
        <v>8193</v>
      </c>
      <c r="B8149" s="1" t="s">
        <v>65</v>
      </c>
      <c r="C8149" s="1" t="s">
        <v>20</v>
      </c>
      <c r="D8149" s="1" t="s">
        <v>66</v>
      </c>
      <c r="E8149" s="1" t="s">
        <v>22</v>
      </c>
      <c r="F8149" s="1" t="s">
        <v>17</v>
      </c>
      <c r="G8149">
        <v>3439.29</v>
      </c>
      <c r="H8149">
        <v>1</v>
      </c>
      <c r="I8149">
        <v>3439.29</v>
      </c>
      <c r="J8149">
        <v>1.84</v>
      </c>
      <c r="K8149">
        <v>975</v>
      </c>
      <c r="L8149" s="2">
        <v>45330</v>
      </c>
      <c r="O8149" t="str">
        <f>IF(ecommerce_10000[[#This Row],[Platform]]="Souq","sq",ecommerce_10000[[#This Row],[Platform]])</f>
        <v>Jumia</v>
      </c>
      <c r="P8149" t="str">
        <f>IF(E8149="Souq","sq",IF(E8149="Jumia","Jum",E8149))</f>
        <v>Jum</v>
      </c>
      <c r="Q8149">
        <f>VLOOKUP(ecommerce_10000[[#This Row],[City]],F:I,4,FALSE)</f>
        <v>16284.02</v>
      </c>
      <c r="R8149" s="1">
        <f>SUMIF(C:C,ecommerce_10000[[#This Row],[Category]],I:I)</f>
        <v>91504159.730000004</v>
      </c>
      <c r="S8149" s="1">
        <f>SUMIFS(I:I,C:C,C8149)</f>
        <v>91504159.730000004</v>
      </c>
      <c r="T8149" s="1" t="str">
        <f>INDEX(F:F,MATCH(ecommerce_10000[[#This Row],[TotalAmount]],I:I,0))</f>
        <v>Cairo</v>
      </c>
    </row>
    <row r="8150" spans="1:20" x14ac:dyDescent="0.3">
      <c r="A8150" s="1" t="s">
        <v>8194</v>
      </c>
      <c r="B8150" s="1" t="s">
        <v>53</v>
      </c>
      <c r="C8150" s="1" t="s">
        <v>31</v>
      </c>
      <c r="D8150" s="1" t="s">
        <v>54</v>
      </c>
      <c r="E8150" s="1" t="s">
        <v>16</v>
      </c>
      <c r="F8150" s="1" t="s">
        <v>23</v>
      </c>
      <c r="G8150">
        <v>2622.47</v>
      </c>
      <c r="H8150">
        <v>2</v>
      </c>
      <c r="I8150">
        <v>5244.94</v>
      </c>
      <c r="J8150">
        <v>2.95</v>
      </c>
      <c r="K8150">
        <v>2746</v>
      </c>
      <c r="L8150" s="2">
        <v>45583</v>
      </c>
      <c r="O8150" t="str">
        <f>IF(ecommerce_10000[[#This Row],[Platform]]="Souq","sq",ecommerce_10000[[#This Row],[Platform]])</f>
        <v>sq</v>
      </c>
      <c r="P8150" t="str">
        <f>IF(E8150="Souq","sq",IF(E8150="Jumia","Jum",E8150))</f>
        <v>sq</v>
      </c>
      <c r="Q8150">
        <f>VLOOKUP(ecommerce_10000[[#This Row],[City]],F:I,4,FALSE)</f>
        <v>13290.4</v>
      </c>
      <c r="R8150" s="1">
        <f>SUMIF(C:C,ecommerce_10000[[#This Row],[Category]],I:I)</f>
        <v>57542997.559999913</v>
      </c>
      <c r="S8150" s="1">
        <f>SUMIFS(I:I,C:C,C8150)</f>
        <v>57542997.559999913</v>
      </c>
      <c r="T8150" s="1" t="str">
        <f>INDEX(F:F,MATCH(ecommerce_10000[[#This Row],[TotalAmount]],I:I,0))</f>
        <v>Alexandria</v>
      </c>
    </row>
    <row r="8151" spans="1:20" x14ac:dyDescent="0.3">
      <c r="A8151" s="1" t="s">
        <v>8195</v>
      </c>
      <c r="B8151" s="1" t="s">
        <v>65</v>
      </c>
      <c r="C8151" s="1" t="s">
        <v>20</v>
      </c>
      <c r="D8151" s="1" t="s">
        <v>66</v>
      </c>
      <c r="E8151" s="1" t="s">
        <v>22</v>
      </c>
      <c r="F8151" s="1" t="s">
        <v>28</v>
      </c>
      <c r="G8151">
        <v>17770.7</v>
      </c>
      <c r="H8151">
        <v>3</v>
      </c>
      <c r="I8151">
        <v>53312.1</v>
      </c>
      <c r="J8151">
        <v>3.88</v>
      </c>
      <c r="K8151">
        <v>3538</v>
      </c>
      <c r="L8151" s="2">
        <v>45316</v>
      </c>
      <c r="O8151" t="str">
        <f>IF(ecommerce_10000[[#This Row],[Platform]]="Souq","sq",ecommerce_10000[[#This Row],[Platform]])</f>
        <v>Jumia</v>
      </c>
      <c r="P8151" t="str">
        <f>IF(E8151="Souq","sq",IF(E8151="Jumia","Jum",E8151))</f>
        <v>Jum</v>
      </c>
      <c r="Q8151">
        <f>VLOOKUP(ecommerce_10000[[#This Row],[City]],F:I,4,FALSE)</f>
        <v>26648.76</v>
      </c>
      <c r="R8151" s="1">
        <f>SUMIF(C:C,ecommerce_10000[[#This Row],[Category]],I:I)</f>
        <v>91504159.730000004</v>
      </c>
      <c r="S8151" s="1">
        <f>SUMIFS(I:I,C:C,C8151)</f>
        <v>91504159.730000004</v>
      </c>
      <c r="T8151" s="1" t="str">
        <f>INDEX(F:F,MATCH(ecommerce_10000[[#This Row],[TotalAmount]],I:I,0))</f>
        <v>Casablanca</v>
      </c>
    </row>
    <row r="8152" spans="1:20" x14ac:dyDescent="0.3">
      <c r="A8152" s="1" t="s">
        <v>8196</v>
      </c>
      <c r="B8152" s="1" t="s">
        <v>65</v>
      </c>
      <c r="C8152" s="1" t="s">
        <v>20</v>
      </c>
      <c r="D8152" s="1" t="s">
        <v>66</v>
      </c>
      <c r="E8152" s="1" t="s">
        <v>47</v>
      </c>
      <c r="F8152" s="1" t="s">
        <v>62</v>
      </c>
      <c r="G8152">
        <v>18312.419999999998</v>
      </c>
      <c r="H8152">
        <v>1</v>
      </c>
      <c r="I8152">
        <v>18312.419999999998</v>
      </c>
      <c r="J8152">
        <v>2.95</v>
      </c>
      <c r="K8152">
        <v>271</v>
      </c>
      <c r="L8152" s="2">
        <v>45527</v>
      </c>
      <c r="O8152" t="str">
        <f>IF(ecommerce_10000[[#This Row],[Platform]]="Souq","sq",ecommerce_10000[[#This Row],[Platform]])</f>
        <v>Amazon</v>
      </c>
      <c r="P8152" t="str">
        <f>IF(E8152="Souq","sq",IF(E8152="Jumia","Jum",E8152))</f>
        <v>Amazon</v>
      </c>
      <c r="Q8152">
        <f>VLOOKUP(ecommerce_10000[[#This Row],[City]],F:I,4,FALSE)</f>
        <v>27872.98</v>
      </c>
      <c r="R8152" s="1">
        <f>SUMIF(C:C,ecommerce_10000[[#This Row],[Category]],I:I)</f>
        <v>91504159.730000004</v>
      </c>
      <c r="S8152" s="1">
        <f>SUMIFS(I:I,C:C,C8152)</f>
        <v>91504159.730000004</v>
      </c>
      <c r="T8152" s="1" t="str">
        <f>INDEX(F:F,MATCH(ecommerce_10000[[#This Row],[TotalAmount]],I:I,0))</f>
        <v>Giza</v>
      </c>
    </row>
    <row r="8153" spans="1:20" x14ac:dyDescent="0.3">
      <c r="A8153" s="1" t="s">
        <v>8197</v>
      </c>
      <c r="B8153" s="1" t="s">
        <v>25</v>
      </c>
      <c r="C8153" s="1" t="s">
        <v>26</v>
      </c>
      <c r="D8153" s="1" t="s">
        <v>27</v>
      </c>
      <c r="E8153" s="1" t="s">
        <v>47</v>
      </c>
      <c r="F8153" s="1" t="s">
        <v>33</v>
      </c>
      <c r="G8153">
        <v>14449.66</v>
      </c>
      <c r="H8153">
        <v>2</v>
      </c>
      <c r="I8153">
        <v>28899.32</v>
      </c>
      <c r="J8153">
        <v>2.76</v>
      </c>
      <c r="K8153">
        <v>3637</v>
      </c>
      <c r="L8153" s="2">
        <v>45544</v>
      </c>
      <c r="O8153" t="str">
        <f>IF(ecommerce_10000[[#This Row],[Platform]]="Souq","sq",ecommerce_10000[[#This Row],[Platform]])</f>
        <v>Amazon</v>
      </c>
      <c r="P8153" t="str">
        <f>IF(E8153="Souq","sq",IF(E8153="Jumia","Jum",E8153))</f>
        <v>Amazon</v>
      </c>
      <c r="Q8153">
        <f>VLOOKUP(ecommerce_10000[[#This Row],[City]],F:I,4,FALSE)</f>
        <v>3665.44</v>
      </c>
      <c r="R8153" s="1">
        <f>SUMIF(C:C,ecommerce_10000[[#This Row],[Category]],I:I)</f>
        <v>29200970.130000021</v>
      </c>
      <c r="S8153" s="1">
        <f>SUMIFS(I:I,C:C,C8153)</f>
        <v>29200970.130000021</v>
      </c>
      <c r="T8153" s="1" t="str">
        <f>INDEX(F:F,MATCH(ecommerce_10000[[#This Row],[TotalAmount]],I:I,0))</f>
        <v>Dubai</v>
      </c>
    </row>
    <row r="8154" spans="1:20" x14ac:dyDescent="0.3">
      <c r="A8154" s="1" t="s">
        <v>8198</v>
      </c>
      <c r="B8154" s="1" t="s">
        <v>49</v>
      </c>
      <c r="C8154" s="1" t="s">
        <v>14</v>
      </c>
      <c r="D8154" s="1" t="s">
        <v>50</v>
      </c>
      <c r="E8154" s="1" t="s">
        <v>16</v>
      </c>
      <c r="F8154" s="1" t="s">
        <v>23</v>
      </c>
      <c r="G8154">
        <v>19301.650000000001</v>
      </c>
      <c r="H8154">
        <v>1</v>
      </c>
      <c r="I8154">
        <v>19301.650000000001</v>
      </c>
      <c r="J8154">
        <v>3.85</v>
      </c>
      <c r="K8154">
        <v>4545</v>
      </c>
      <c r="L8154" s="2">
        <v>45544</v>
      </c>
      <c r="O8154" t="str">
        <f>IF(ecommerce_10000[[#This Row],[Platform]]="Souq","sq",ecommerce_10000[[#This Row],[Platform]])</f>
        <v>sq</v>
      </c>
      <c r="P8154" t="str">
        <f>IF(E8154="Souq","sq",IF(E8154="Jumia","Jum",E8154))</f>
        <v>sq</v>
      </c>
      <c r="Q8154">
        <f>VLOOKUP(ecommerce_10000[[#This Row],[City]],F:I,4,FALSE)</f>
        <v>13290.4</v>
      </c>
      <c r="R8154" s="1">
        <f>SUMIF(C:C,ecommerce_10000[[#This Row],[Category]],I:I)</f>
        <v>92327183.770000085</v>
      </c>
      <c r="S8154" s="1">
        <f>SUMIFS(I:I,C:C,C8154)</f>
        <v>92327183.770000085</v>
      </c>
      <c r="T8154" s="1" t="str">
        <f>INDEX(F:F,MATCH(ecommerce_10000[[#This Row],[TotalAmount]],I:I,0))</f>
        <v>Alexandria</v>
      </c>
    </row>
    <row r="8155" spans="1:20" x14ac:dyDescent="0.3">
      <c r="A8155" s="1" t="s">
        <v>8199</v>
      </c>
      <c r="B8155" s="1" t="s">
        <v>19</v>
      </c>
      <c r="C8155" s="1" t="s">
        <v>20</v>
      </c>
      <c r="D8155" s="1" t="s">
        <v>21</v>
      </c>
      <c r="E8155" s="1" t="s">
        <v>47</v>
      </c>
      <c r="F8155" s="1" t="s">
        <v>23</v>
      </c>
      <c r="G8155">
        <v>15666.29</v>
      </c>
      <c r="H8155">
        <v>4</v>
      </c>
      <c r="I8155">
        <v>62665.16</v>
      </c>
      <c r="J8155">
        <v>2.88</v>
      </c>
      <c r="K8155">
        <v>2168</v>
      </c>
      <c r="L8155" s="2">
        <v>45441</v>
      </c>
      <c r="O8155" t="str">
        <f>IF(ecommerce_10000[[#This Row],[Platform]]="Souq","sq",ecommerce_10000[[#This Row],[Platform]])</f>
        <v>Amazon</v>
      </c>
      <c r="P8155" t="str">
        <f>IF(E8155="Souq","sq",IF(E8155="Jumia","Jum",E8155))</f>
        <v>Amazon</v>
      </c>
      <c r="Q8155">
        <f>VLOOKUP(ecommerce_10000[[#This Row],[City]],F:I,4,FALSE)</f>
        <v>13290.4</v>
      </c>
      <c r="R8155" s="1">
        <f>SUMIF(C:C,ecommerce_10000[[#This Row],[Category]],I:I)</f>
        <v>91504159.730000004</v>
      </c>
      <c r="S8155" s="1">
        <f>SUMIFS(I:I,C:C,C8155)</f>
        <v>91504159.730000004</v>
      </c>
      <c r="T8155" s="1" t="str">
        <f>INDEX(F:F,MATCH(ecommerce_10000[[#This Row],[TotalAmount]],I:I,0))</f>
        <v>Alexandria</v>
      </c>
    </row>
    <row r="8156" spans="1:20" x14ac:dyDescent="0.3">
      <c r="A8156" s="1" t="s">
        <v>8200</v>
      </c>
      <c r="B8156" s="1" t="s">
        <v>25</v>
      </c>
      <c r="C8156" s="1" t="s">
        <v>26</v>
      </c>
      <c r="D8156" s="1" t="s">
        <v>27</v>
      </c>
      <c r="E8156" s="1" t="s">
        <v>16</v>
      </c>
      <c r="F8156" s="1" t="s">
        <v>33</v>
      </c>
      <c r="G8156">
        <v>1423.23</v>
      </c>
      <c r="H8156">
        <v>2</v>
      </c>
      <c r="I8156">
        <v>2846.46</v>
      </c>
      <c r="J8156">
        <v>3.18</v>
      </c>
      <c r="K8156">
        <v>4918</v>
      </c>
      <c r="L8156" s="2">
        <v>45604</v>
      </c>
      <c r="O8156" t="str">
        <f>IF(ecommerce_10000[[#This Row],[Platform]]="Souq","sq",ecommerce_10000[[#This Row],[Platform]])</f>
        <v>sq</v>
      </c>
      <c r="P8156" t="str">
        <f>IF(E8156="Souq","sq",IF(E8156="Jumia","Jum",E8156))</f>
        <v>sq</v>
      </c>
      <c r="Q8156">
        <f>VLOOKUP(ecommerce_10000[[#This Row],[City]],F:I,4,FALSE)</f>
        <v>3665.44</v>
      </c>
      <c r="R8156" s="1">
        <f>SUMIF(C:C,ecommerce_10000[[#This Row],[Category]],I:I)</f>
        <v>29200970.130000021</v>
      </c>
      <c r="S8156" s="1">
        <f>SUMIFS(I:I,C:C,C8156)</f>
        <v>29200970.130000021</v>
      </c>
      <c r="T8156" s="1" t="str">
        <f>INDEX(F:F,MATCH(ecommerce_10000[[#This Row],[TotalAmount]],I:I,0))</f>
        <v>Dubai</v>
      </c>
    </row>
    <row r="8157" spans="1:20" x14ac:dyDescent="0.3">
      <c r="A8157" s="1" t="s">
        <v>8201</v>
      </c>
      <c r="B8157" s="1" t="s">
        <v>35</v>
      </c>
      <c r="C8157" s="1" t="s">
        <v>14</v>
      </c>
      <c r="D8157" s="1" t="s">
        <v>36</v>
      </c>
      <c r="E8157" s="1" t="s">
        <v>16</v>
      </c>
      <c r="F8157" s="1" t="s">
        <v>33</v>
      </c>
      <c r="G8157">
        <v>16471.060000000001</v>
      </c>
      <c r="H8157">
        <v>2</v>
      </c>
      <c r="I8157">
        <v>32942.120000000003</v>
      </c>
      <c r="J8157">
        <v>3.17</v>
      </c>
      <c r="K8157">
        <v>1746</v>
      </c>
      <c r="L8157" s="2">
        <v>45499</v>
      </c>
      <c r="O8157" t="str">
        <f>IF(ecommerce_10000[[#This Row],[Platform]]="Souq","sq",ecommerce_10000[[#This Row],[Platform]])</f>
        <v>sq</v>
      </c>
      <c r="P8157" t="str">
        <f>IF(E8157="Souq","sq",IF(E8157="Jumia","Jum",E8157))</f>
        <v>sq</v>
      </c>
      <c r="Q8157">
        <f>VLOOKUP(ecommerce_10000[[#This Row],[City]],F:I,4,FALSE)</f>
        <v>3665.44</v>
      </c>
      <c r="R8157" s="1">
        <f>SUMIF(C:C,ecommerce_10000[[#This Row],[Category]],I:I)</f>
        <v>92327183.770000085</v>
      </c>
      <c r="S8157" s="1">
        <f>SUMIFS(I:I,C:C,C8157)</f>
        <v>92327183.770000085</v>
      </c>
      <c r="T8157" s="1" t="str">
        <f>INDEX(F:F,MATCH(ecommerce_10000[[#This Row],[TotalAmount]],I:I,0))</f>
        <v>Dubai</v>
      </c>
    </row>
    <row r="8158" spans="1:20" x14ac:dyDescent="0.3">
      <c r="A8158" s="1" t="s">
        <v>8202</v>
      </c>
      <c r="B8158" s="1" t="s">
        <v>13</v>
      </c>
      <c r="C8158" s="1" t="s">
        <v>14</v>
      </c>
      <c r="D8158" s="1" t="s">
        <v>15</v>
      </c>
      <c r="E8158" s="1" t="s">
        <v>22</v>
      </c>
      <c r="F8158" s="1" t="s">
        <v>40</v>
      </c>
      <c r="G8158">
        <v>13256</v>
      </c>
      <c r="H8158">
        <v>2</v>
      </c>
      <c r="I8158">
        <v>26512</v>
      </c>
      <c r="J8158">
        <v>2.5499999999999998</v>
      </c>
      <c r="K8158">
        <v>4317</v>
      </c>
      <c r="L8158" s="2">
        <v>45325</v>
      </c>
      <c r="O8158" t="str">
        <f>IF(ecommerce_10000[[#This Row],[Platform]]="Souq","sq",ecommerce_10000[[#This Row],[Platform]])</f>
        <v>Jumia</v>
      </c>
      <c r="P8158" t="str">
        <f>IF(E8158="Souq","sq",IF(E8158="Jumia","Jum",E8158))</f>
        <v>Jum</v>
      </c>
      <c r="Q8158">
        <f>VLOOKUP(ecommerce_10000[[#This Row],[City]],F:I,4,FALSE)</f>
        <v>99349.3</v>
      </c>
      <c r="R8158" s="1">
        <f>SUMIF(C:C,ecommerce_10000[[#This Row],[Category]],I:I)</f>
        <v>92327183.770000085</v>
      </c>
      <c r="S8158" s="1">
        <f>SUMIFS(I:I,C:C,C8158)</f>
        <v>92327183.770000085</v>
      </c>
      <c r="T8158" s="1" t="str">
        <f>INDEX(F:F,MATCH(ecommerce_10000[[#This Row],[TotalAmount]],I:I,0))</f>
        <v>Riyadh</v>
      </c>
    </row>
    <row r="8159" spans="1:20" x14ac:dyDescent="0.3">
      <c r="A8159" s="1" t="s">
        <v>8203</v>
      </c>
      <c r="B8159" s="1" t="s">
        <v>25</v>
      </c>
      <c r="C8159" s="1" t="s">
        <v>26</v>
      </c>
      <c r="D8159" s="1" t="s">
        <v>27</v>
      </c>
      <c r="E8159" s="1" t="s">
        <v>22</v>
      </c>
      <c r="F8159" s="1" t="s">
        <v>40</v>
      </c>
      <c r="G8159">
        <v>12302.81</v>
      </c>
      <c r="H8159">
        <v>5</v>
      </c>
      <c r="I8159">
        <v>61514.05</v>
      </c>
      <c r="J8159">
        <v>3.87</v>
      </c>
      <c r="K8159">
        <v>454</v>
      </c>
      <c r="L8159" s="2">
        <v>45349</v>
      </c>
      <c r="O8159" t="str">
        <f>IF(ecommerce_10000[[#This Row],[Platform]]="Souq","sq",ecommerce_10000[[#This Row],[Platform]])</f>
        <v>Jumia</v>
      </c>
      <c r="P8159" t="str">
        <f>IF(E8159="Souq","sq",IF(E8159="Jumia","Jum",E8159))</f>
        <v>Jum</v>
      </c>
      <c r="Q8159">
        <f>VLOOKUP(ecommerce_10000[[#This Row],[City]],F:I,4,FALSE)</f>
        <v>99349.3</v>
      </c>
      <c r="R8159" s="1">
        <f>SUMIF(C:C,ecommerce_10000[[#This Row],[Category]],I:I)</f>
        <v>29200970.130000021</v>
      </c>
      <c r="S8159" s="1">
        <f>SUMIFS(I:I,C:C,C8159)</f>
        <v>29200970.130000021</v>
      </c>
      <c r="T8159" s="1" t="str">
        <f>INDEX(F:F,MATCH(ecommerce_10000[[#This Row],[TotalAmount]],I:I,0))</f>
        <v>Riyadh</v>
      </c>
    </row>
    <row r="8160" spans="1:20" x14ac:dyDescent="0.3">
      <c r="A8160" s="1" t="s">
        <v>8204</v>
      </c>
      <c r="B8160" s="1" t="s">
        <v>49</v>
      </c>
      <c r="C8160" s="1" t="s">
        <v>14</v>
      </c>
      <c r="D8160" s="1" t="s">
        <v>50</v>
      </c>
      <c r="E8160" s="1" t="s">
        <v>22</v>
      </c>
      <c r="F8160" s="1" t="s">
        <v>62</v>
      </c>
      <c r="G8160">
        <v>11360.12</v>
      </c>
      <c r="H8160">
        <v>1</v>
      </c>
      <c r="I8160">
        <v>11360.12</v>
      </c>
      <c r="J8160">
        <v>4.4000000000000004</v>
      </c>
      <c r="K8160">
        <v>2409</v>
      </c>
      <c r="L8160" s="2">
        <v>45322</v>
      </c>
      <c r="O8160" t="str">
        <f>IF(ecommerce_10000[[#This Row],[Platform]]="Souq","sq",ecommerce_10000[[#This Row],[Platform]])</f>
        <v>Jumia</v>
      </c>
      <c r="P8160" t="str">
        <f>IF(E8160="Souq","sq",IF(E8160="Jumia","Jum",E8160))</f>
        <v>Jum</v>
      </c>
      <c r="Q8160">
        <f>VLOOKUP(ecommerce_10000[[#This Row],[City]],F:I,4,FALSE)</f>
        <v>27872.98</v>
      </c>
      <c r="R8160" s="1">
        <f>SUMIF(C:C,ecommerce_10000[[#This Row],[Category]],I:I)</f>
        <v>92327183.770000085</v>
      </c>
      <c r="S8160" s="1">
        <f>SUMIFS(I:I,C:C,C8160)</f>
        <v>92327183.770000085</v>
      </c>
      <c r="T8160" s="1" t="str">
        <f>INDEX(F:F,MATCH(ecommerce_10000[[#This Row],[TotalAmount]],I:I,0))</f>
        <v>Giza</v>
      </c>
    </row>
    <row r="8161" spans="1:20" x14ac:dyDescent="0.3">
      <c r="A8161" s="1" t="s">
        <v>8205</v>
      </c>
      <c r="B8161" s="1" t="s">
        <v>49</v>
      </c>
      <c r="C8161" s="1" t="s">
        <v>14</v>
      </c>
      <c r="D8161" s="1" t="s">
        <v>50</v>
      </c>
      <c r="E8161" s="1" t="s">
        <v>16</v>
      </c>
      <c r="F8161" s="1" t="s">
        <v>33</v>
      </c>
      <c r="G8161">
        <v>8999.23</v>
      </c>
      <c r="H8161">
        <v>1</v>
      </c>
      <c r="I8161">
        <v>8999.23</v>
      </c>
      <c r="J8161">
        <v>2.2400000000000002</v>
      </c>
      <c r="K8161">
        <v>958</v>
      </c>
      <c r="L8161" s="2">
        <v>45430</v>
      </c>
      <c r="O8161" t="str">
        <f>IF(ecommerce_10000[[#This Row],[Platform]]="Souq","sq",ecommerce_10000[[#This Row],[Platform]])</f>
        <v>sq</v>
      </c>
      <c r="P8161" t="str">
        <f>IF(E8161="Souq","sq",IF(E8161="Jumia","Jum",E8161))</f>
        <v>sq</v>
      </c>
      <c r="Q8161">
        <f>VLOOKUP(ecommerce_10000[[#This Row],[City]],F:I,4,FALSE)</f>
        <v>3665.44</v>
      </c>
      <c r="R8161" s="1">
        <f>SUMIF(C:C,ecommerce_10000[[#This Row],[Category]],I:I)</f>
        <v>92327183.770000085</v>
      </c>
      <c r="S8161" s="1">
        <f>SUMIFS(I:I,C:C,C8161)</f>
        <v>92327183.770000085</v>
      </c>
      <c r="T8161" s="1" t="str">
        <f>INDEX(F:F,MATCH(ecommerce_10000[[#This Row],[TotalAmount]],I:I,0))</f>
        <v>Dubai</v>
      </c>
    </row>
    <row r="8162" spans="1:20" x14ac:dyDescent="0.3">
      <c r="A8162" s="1" t="s">
        <v>8206</v>
      </c>
      <c r="B8162" s="1" t="s">
        <v>30</v>
      </c>
      <c r="C8162" s="1" t="s">
        <v>31</v>
      </c>
      <c r="D8162" s="1" t="s">
        <v>32</v>
      </c>
      <c r="E8162" s="1" t="s">
        <v>16</v>
      </c>
      <c r="F8162" s="1" t="s">
        <v>62</v>
      </c>
      <c r="G8162">
        <v>13187.43</v>
      </c>
      <c r="H8162">
        <v>3</v>
      </c>
      <c r="I8162">
        <v>39562.29</v>
      </c>
      <c r="J8162">
        <v>2.4500000000000002</v>
      </c>
      <c r="K8162">
        <v>176</v>
      </c>
      <c r="L8162" s="2">
        <v>45412</v>
      </c>
      <c r="O8162" t="str">
        <f>IF(ecommerce_10000[[#This Row],[Platform]]="Souq","sq",ecommerce_10000[[#This Row],[Platform]])</f>
        <v>sq</v>
      </c>
      <c r="P8162" t="str">
        <f>IF(E8162="Souq","sq",IF(E8162="Jumia","Jum",E8162))</f>
        <v>sq</v>
      </c>
      <c r="Q8162">
        <f>VLOOKUP(ecommerce_10000[[#This Row],[City]],F:I,4,FALSE)</f>
        <v>27872.98</v>
      </c>
      <c r="R8162" s="1">
        <f>SUMIF(C:C,ecommerce_10000[[#This Row],[Category]],I:I)</f>
        <v>57542997.559999913</v>
      </c>
      <c r="S8162" s="1">
        <f>SUMIFS(I:I,C:C,C8162)</f>
        <v>57542997.559999913</v>
      </c>
      <c r="T8162" s="1" t="str">
        <f>INDEX(F:F,MATCH(ecommerce_10000[[#This Row],[TotalAmount]],I:I,0))</f>
        <v>Giza</v>
      </c>
    </row>
    <row r="8163" spans="1:20" x14ac:dyDescent="0.3">
      <c r="A8163" s="1" t="s">
        <v>8207</v>
      </c>
      <c r="B8163" s="1" t="s">
        <v>38</v>
      </c>
      <c r="C8163" s="1" t="s">
        <v>20</v>
      </c>
      <c r="D8163" s="1" t="s">
        <v>39</v>
      </c>
      <c r="E8163" s="1" t="s">
        <v>22</v>
      </c>
      <c r="F8163" s="1" t="s">
        <v>17</v>
      </c>
      <c r="G8163">
        <v>14719.93</v>
      </c>
      <c r="H8163">
        <v>3</v>
      </c>
      <c r="I8163">
        <v>44159.79</v>
      </c>
      <c r="J8163">
        <v>4.21</v>
      </c>
      <c r="K8163">
        <v>646</v>
      </c>
      <c r="L8163" s="2">
        <v>45605</v>
      </c>
      <c r="O8163" t="str">
        <f>IF(ecommerce_10000[[#This Row],[Platform]]="Souq","sq",ecommerce_10000[[#This Row],[Platform]])</f>
        <v>Jumia</v>
      </c>
      <c r="P8163" t="str">
        <f>IF(E8163="Souq","sq",IF(E8163="Jumia","Jum",E8163))</f>
        <v>Jum</v>
      </c>
      <c r="Q8163">
        <f>VLOOKUP(ecommerce_10000[[#This Row],[City]],F:I,4,FALSE)</f>
        <v>16284.02</v>
      </c>
      <c r="R8163" s="1">
        <f>SUMIF(C:C,ecommerce_10000[[#This Row],[Category]],I:I)</f>
        <v>91504159.730000004</v>
      </c>
      <c r="S8163" s="1">
        <f>SUMIFS(I:I,C:C,C8163)</f>
        <v>91504159.730000004</v>
      </c>
      <c r="T8163" s="1" t="str">
        <f>INDEX(F:F,MATCH(ecommerce_10000[[#This Row],[TotalAmount]],I:I,0))</f>
        <v>Cairo</v>
      </c>
    </row>
    <row r="8164" spans="1:20" x14ac:dyDescent="0.3">
      <c r="A8164" s="1" t="s">
        <v>8208</v>
      </c>
      <c r="B8164" s="1" t="s">
        <v>38</v>
      </c>
      <c r="C8164" s="1" t="s">
        <v>20</v>
      </c>
      <c r="D8164" s="1" t="s">
        <v>39</v>
      </c>
      <c r="E8164" s="1" t="s">
        <v>47</v>
      </c>
      <c r="F8164" s="1" t="s">
        <v>33</v>
      </c>
      <c r="G8164">
        <v>18968.21</v>
      </c>
      <c r="H8164">
        <v>3</v>
      </c>
      <c r="I8164">
        <v>56904.63</v>
      </c>
      <c r="J8164">
        <v>3.2</v>
      </c>
      <c r="K8164">
        <v>420</v>
      </c>
      <c r="L8164" s="2">
        <v>45426</v>
      </c>
      <c r="O8164" t="str">
        <f>IF(ecommerce_10000[[#This Row],[Platform]]="Souq","sq",ecommerce_10000[[#This Row],[Platform]])</f>
        <v>Amazon</v>
      </c>
      <c r="P8164" t="str">
        <f>IF(E8164="Souq","sq",IF(E8164="Jumia","Jum",E8164))</f>
        <v>Amazon</v>
      </c>
      <c r="Q8164">
        <f>VLOOKUP(ecommerce_10000[[#This Row],[City]],F:I,4,FALSE)</f>
        <v>3665.44</v>
      </c>
      <c r="R8164" s="1">
        <f>SUMIF(C:C,ecommerce_10000[[#This Row],[Category]],I:I)</f>
        <v>91504159.730000004</v>
      </c>
      <c r="S8164" s="1">
        <f>SUMIFS(I:I,C:C,C8164)</f>
        <v>91504159.730000004</v>
      </c>
      <c r="T8164" s="1" t="str">
        <f>INDEX(F:F,MATCH(ecommerce_10000[[#This Row],[TotalAmount]],I:I,0))</f>
        <v>Dubai</v>
      </c>
    </row>
    <row r="8165" spans="1:20" x14ac:dyDescent="0.3">
      <c r="A8165" s="1" t="s">
        <v>8209</v>
      </c>
      <c r="B8165" s="1" t="s">
        <v>65</v>
      </c>
      <c r="C8165" s="1" t="s">
        <v>20</v>
      </c>
      <c r="D8165" s="1" t="s">
        <v>66</v>
      </c>
      <c r="E8165" s="1" t="s">
        <v>47</v>
      </c>
      <c r="F8165" s="1" t="s">
        <v>62</v>
      </c>
      <c r="G8165">
        <v>6262.98</v>
      </c>
      <c r="H8165">
        <v>3</v>
      </c>
      <c r="I8165">
        <v>18788.939999999999</v>
      </c>
      <c r="J8165">
        <v>1.91</v>
      </c>
      <c r="K8165">
        <v>4616</v>
      </c>
      <c r="L8165" s="2">
        <v>45617</v>
      </c>
      <c r="O8165" t="str">
        <f>IF(ecommerce_10000[[#This Row],[Platform]]="Souq","sq",ecommerce_10000[[#This Row],[Platform]])</f>
        <v>Amazon</v>
      </c>
      <c r="P8165" t="str">
        <f>IF(E8165="Souq","sq",IF(E8165="Jumia","Jum",E8165))</f>
        <v>Amazon</v>
      </c>
      <c r="Q8165">
        <f>VLOOKUP(ecommerce_10000[[#This Row],[City]],F:I,4,FALSE)</f>
        <v>27872.98</v>
      </c>
      <c r="R8165" s="1">
        <f>SUMIF(C:C,ecommerce_10000[[#This Row],[Category]],I:I)</f>
        <v>91504159.730000004</v>
      </c>
      <c r="S8165" s="1">
        <f>SUMIFS(I:I,C:C,C8165)</f>
        <v>91504159.730000004</v>
      </c>
      <c r="T8165" s="1" t="str">
        <f>INDEX(F:F,MATCH(ecommerce_10000[[#This Row],[TotalAmount]],I:I,0))</f>
        <v>Giza</v>
      </c>
    </row>
    <row r="8166" spans="1:20" x14ac:dyDescent="0.3">
      <c r="A8166" s="1" t="s">
        <v>8210</v>
      </c>
      <c r="B8166" s="1" t="s">
        <v>13</v>
      </c>
      <c r="C8166" s="1" t="s">
        <v>14</v>
      </c>
      <c r="D8166" s="1" t="s">
        <v>15</v>
      </c>
      <c r="E8166" s="1" t="s">
        <v>22</v>
      </c>
      <c r="F8166" s="1" t="s">
        <v>23</v>
      </c>
      <c r="G8166">
        <v>1931.71</v>
      </c>
      <c r="H8166">
        <v>4</v>
      </c>
      <c r="I8166">
        <v>7726.84</v>
      </c>
      <c r="J8166">
        <v>3.37</v>
      </c>
      <c r="K8166">
        <v>2122</v>
      </c>
      <c r="L8166" s="2">
        <v>45354</v>
      </c>
      <c r="O8166" t="str">
        <f>IF(ecommerce_10000[[#This Row],[Platform]]="Souq","sq",ecommerce_10000[[#This Row],[Platform]])</f>
        <v>Jumia</v>
      </c>
      <c r="P8166" t="str">
        <f>IF(E8166="Souq","sq",IF(E8166="Jumia","Jum",E8166))</f>
        <v>Jum</v>
      </c>
      <c r="Q8166">
        <f>VLOOKUP(ecommerce_10000[[#This Row],[City]],F:I,4,FALSE)</f>
        <v>13290.4</v>
      </c>
      <c r="R8166" s="1">
        <f>SUMIF(C:C,ecommerce_10000[[#This Row],[Category]],I:I)</f>
        <v>92327183.770000085</v>
      </c>
      <c r="S8166" s="1">
        <f>SUMIFS(I:I,C:C,C8166)</f>
        <v>92327183.770000085</v>
      </c>
      <c r="T8166" s="1" t="str">
        <f>INDEX(F:F,MATCH(ecommerce_10000[[#This Row],[TotalAmount]],I:I,0))</f>
        <v>Alexandria</v>
      </c>
    </row>
    <row r="8167" spans="1:20" x14ac:dyDescent="0.3">
      <c r="A8167" s="1" t="s">
        <v>8211</v>
      </c>
      <c r="B8167" s="1" t="s">
        <v>30</v>
      </c>
      <c r="C8167" s="1" t="s">
        <v>31</v>
      </c>
      <c r="D8167" s="1" t="s">
        <v>32</v>
      </c>
      <c r="E8167" s="1" t="s">
        <v>47</v>
      </c>
      <c r="F8167" s="1" t="s">
        <v>62</v>
      </c>
      <c r="G8167">
        <v>10707.93</v>
      </c>
      <c r="H8167">
        <v>1</v>
      </c>
      <c r="I8167">
        <v>10707.93</v>
      </c>
      <c r="J8167">
        <v>3.8</v>
      </c>
      <c r="K8167">
        <v>251</v>
      </c>
      <c r="L8167" s="2">
        <v>45332</v>
      </c>
      <c r="O8167" t="str">
        <f>IF(ecommerce_10000[[#This Row],[Platform]]="Souq","sq",ecommerce_10000[[#This Row],[Platform]])</f>
        <v>Amazon</v>
      </c>
      <c r="P8167" t="str">
        <f>IF(E8167="Souq","sq",IF(E8167="Jumia","Jum",E8167))</f>
        <v>Amazon</v>
      </c>
      <c r="Q8167">
        <f>VLOOKUP(ecommerce_10000[[#This Row],[City]],F:I,4,FALSE)</f>
        <v>27872.98</v>
      </c>
      <c r="R8167" s="1">
        <f>SUMIF(C:C,ecommerce_10000[[#This Row],[Category]],I:I)</f>
        <v>57542997.559999913</v>
      </c>
      <c r="S8167" s="1">
        <f>SUMIFS(I:I,C:C,C8167)</f>
        <v>57542997.559999913</v>
      </c>
      <c r="T8167" s="1" t="str">
        <f>INDEX(F:F,MATCH(ecommerce_10000[[#This Row],[TotalAmount]],I:I,0))</f>
        <v>Giza</v>
      </c>
    </row>
    <row r="8168" spans="1:20" x14ac:dyDescent="0.3">
      <c r="A8168" s="1" t="s">
        <v>8212</v>
      </c>
      <c r="B8168" s="1" t="s">
        <v>43</v>
      </c>
      <c r="C8168" s="1" t="s">
        <v>44</v>
      </c>
      <c r="D8168" s="1" t="s">
        <v>45</v>
      </c>
      <c r="E8168" s="1" t="s">
        <v>47</v>
      </c>
      <c r="F8168" s="1" t="s">
        <v>40</v>
      </c>
      <c r="G8168">
        <v>16715.88</v>
      </c>
      <c r="H8168">
        <v>5</v>
      </c>
      <c r="I8168">
        <v>83579.399999999994</v>
      </c>
      <c r="J8168">
        <v>4.3899999999999997</v>
      </c>
      <c r="K8168">
        <v>4958</v>
      </c>
      <c r="L8168" s="2">
        <v>45528</v>
      </c>
      <c r="O8168" t="str">
        <f>IF(ecommerce_10000[[#This Row],[Platform]]="Souq","sq",ecommerce_10000[[#This Row],[Platform]])</f>
        <v>Amazon</v>
      </c>
      <c r="P8168" t="str">
        <f>IF(E8168="Souq","sq",IF(E8168="Jumia","Jum",E8168))</f>
        <v>Amazon</v>
      </c>
      <c r="Q8168">
        <f>VLOOKUP(ecommerce_10000[[#This Row],[City]],F:I,4,FALSE)</f>
        <v>99349.3</v>
      </c>
      <c r="R8168" s="1">
        <f>SUMIF(C:C,ecommerce_10000[[#This Row],[Category]],I:I)</f>
        <v>31420413.200000018</v>
      </c>
      <c r="S8168" s="1">
        <f>SUMIFS(I:I,C:C,C8168)</f>
        <v>31420413.200000018</v>
      </c>
      <c r="T8168" s="1" t="str">
        <f>INDEX(F:F,MATCH(ecommerce_10000[[#This Row],[TotalAmount]],I:I,0))</f>
        <v>Riyadh</v>
      </c>
    </row>
    <row r="8169" spans="1:20" x14ac:dyDescent="0.3">
      <c r="A8169" s="1" t="s">
        <v>8213</v>
      </c>
      <c r="B8169" s="1" t="s">
        <v>38</v>
      </c>
      <c r="C8169" s="1" t="s">
        <v>20</v>
      </c>
      <c r="D8169" s="1" t="s">
        <v>39</v>
      </c>
      <c r="E8169" s="1" t="s">
        <v>22</v>
      </c>
      <c r="F8169" s="1" t="s">
        <v>17</v>
      </c>
      <c r="G8169">
        <v>1097.69</v>
      </c>
      <c r="H8169">
        <v>1</v>
      </c>
      <c r="I8169">
        <v>1097.69</v>
      </c>
      <c r="J8169">
        <v>3.21</v>
      </c>
      <c r="K8169">
        <v>483</v>
      </c>
      <c r="L8169" s="2">
        <v>45465</v>
      </c>
      <c r="O8169" t="str">
        <f>IF(ecommerce_10000[[#This Row],[Platform]]="Souq","sq",ecommerce_10000[[#This Row],[Platform]])</f>
        <v>Jumia</v>
      </c>
      <c r="P8169" t="str">
        <f>IF(E8169="Souq","sq",IF(E8169="Jumia","Jum",E8169))</f>
        <v>Jum</v>
      </c>
      <c r="Q8169">
        <f>VLOOKUP(ecommerce_10000[[#This Row],[City]],F:I,4,FALSE)</f>
        <v>16284.02</v>
      </c>
      <c r="R8169" s="1">
        <f>SUMIF(C:C,ecommerce_10000[[#This Row],[Category]],I:I)</f>
        <v>91504159.730000004</v>
      </c>
      <c r="S8169" s="1">
        <f>SUMIFS(I:I,C:C,C8169)</f>
        <v>91504159.730000004</v>
      </c>
      <c r="T8169" s="1" t="str">
        <f>INDEX(F:F,MATCH(ecommerce_10000[[#This Row],[TotalAmount]],I:I,0))</f>
        <v>Cairo</v>
      </c>
    </row>
    <row r="8170" spans="1:20" x14ac:dyDescent="0.3">
      <c r="A8170" s="1" t="s">
        <v>8214</v>
      </c>
      <c r="B8170" s="1" t="s">
        <v>65</v>
      </c>
      <c r="C8170" s="1" t="s">
        <v>20</v>
      </c>
      <c r="D8170" s="1" t="s">
        <v>66</v>
      </c>
      <c r="E8170" s="1" t="s">
        <v>47</v>
      </c>
      <c r="F8170" s="1" t="s">
        <v>28</v>
      </c>
      <c r="G8170">
        <v>3634.3</v>
      </c>
      <c r="H8170">
        <v>4</v>
      </c>
      <c r="I8170">
        <v>14537.2</v>
      </c>
      <c r="J8170">
        <v>1.94</v>
      </c>
      <c r="K8170">
        <v>2938</v>
      </c>
      <c r="L8170" s="2">
        <v>45447</v>
      </c>
      <c r="O8170" t="str">
        <f>IF(ecommerce_10000[[#This Row],[Platform]]="Souq","sq",ecommerce_10000[[#This Row],[Platform]])</f>
        <v>Amazon</v>
      </c>
      <c r="P8170" t="str">
        <f>IF(E8170="Souq","sq",IF(E8170="Jumia","Jum",E8170))</f>
        <v>Amazon</v>
      </c>
      <c r="Q8170">
        <f>VLOOKUP(ecommerce_10000[[#This Row],[City]],F:I,4,FALSE)</f>
        <v>26648.76</v>
      </c>
      <c r="R8170" s="1">
        <f>SUMIF(C:C,ecommerce_10000[[#This Row],[Category]],I:I)</f>
        <v>91504159.730000004</v>
      </c>
      <c r="S8170" s="1">
        <f>SUMIFS(I:I,C:C,C8170)</f>
        <v>91504159.730000004</v>
      </c>
      <c r="T8170" s="1" t="str">
        <f>INDEX(F:F,MATCH(ecommerce_10000[[#This Row],[TotalAmount]],I:I,0))</f>
        <v>Casablanca</v>
      </c>
    </row>
    <row r="8171" spans="1:20" x14ac:dyDescent="0.3">
      <c r="A8171" s="1" t="s">
        <v>8215</v>
      </c>
      <c r="B8171" s="1" t="s">
        <v>19</v>
      </c>
      <c r="C8171" s="1" t="s">
        <v>20</v>
      </c>
      <c r="D8171" s="1" t="s">
        <v>21</v>
      </c>
      <c r="E8171" s="1" t="s">
        <v>22</v>
      </c>
      <c r="F8171" s="1" t="s">
        <v>28</v>
      </c>
      <c r="G8171">
        <v>14260.88</v>
      </c>
      <c r="H8171">
        <v>4</v>
      </c>
      <c r="I8171">
        <v>57043.519999999997</v>
      </c>
      <c r="J8171">
        <v>1.96</v>
      </c>
      <c r="K8171">
        <v>1279</v>
      </c>
      <c r="L8171" s="2">
        <v>45446</v>
      </c>
      <c r="O8171" t="str">
        <f>IF(ecommerce_10000[[#This Row],[Platform]]="Souq","sq",ecommerce_10000[[#This Row],[Platform]])</f>
        <v>Jumia</v>
      </c>
      <c r="P8171" t="str">
        <f>IF(E8171="Souq","sq",IF(E8171="Jumia","Jum",E8171))</f>
        <v>Jum</v>
      </c>
      <c r="Q8171">
        <f>VLOOKUP(ecommerce_10000[[#This Row],[City]],F:I,4,FALSE)</f>
        <v>26648.76</v>
      </c>
      <c r="R8171" s="1">
        <f>SUMIF(C:C,ecommerce_10000[[#This Row],[Category]],I:I)</f>
        <v>91504159.730000004</v>
      </c>
      <c r="S8171" s="1">
        <f>SUMIFS(I:I,C:C,C8171)</f>
        <v>91504159.730000004</v>
      </c>
      <c r="T8171" s="1" t="str">
        <f>INDEX(F:F,MATCH(ecommerce_10000[[#This Row],[TotalAmount]],I:I,0))</f>
        <v>Casablanca</v>
      </c>
    </row>
    <row r="8172" spans="1:20" x14ac:dyDescent="0.3">
      <c r="A8172" s="1" t="s">
        <v>8216</v>
      </c>
      <c r="B8172" s="1" t="s">
        <v>38</v>
      </c>
      <c r="C8172" s="1" t="s">
        <v>20</v>
      </c>
      <c r="D8172" s="1" t="s">
        <v>39</v>
      </c>
      <c r="E8172" s="1" t="s">
        <v>22</v>
      </c>
      <c r="F8172" s="1" t="s">
        <v>28</v>
      </c>
      <c r="G8172">
        <v>16061.66</v>
      </c>
      <c r="H8172">
        <v>1</v>
      </c>
      <c r="I8172">
        <v>16061.66</v>
      </c>
      <c r="J8172">
        <v>1.99</v>
      </c>
      <c r="K8172">
        <v>4083</v>
      </c>
      <c r="L8172" s="2">
        <v>45345</v>
      </c>
      <c r="O8172" t="str">
        <f>IF(ecommerce_10000[[#This Row],[Platform]]="Souq","sq",ecommerce_10000[[#This Row],[Platform]])</f>
        <v>Jumia</v>
      </c>
      <c r="P8172" t="str">
        <f>IF(E8172="Souq","sq",IF(E8172="Jumia","Jum",E8172))</f>
        <v>Jum</v>
      </c>
      <c r="Q8172">
        <f>VLOOKUP(ecommerce_10000[[#This Row],[City]],F:I,4,FALSE)</f>
        <v>26648.76</v>
      </c>
      <c r="R8172" s="1">
        <f>SUMIF(C:C,ecommerce_10000[[#This Row],[Category]],I:I)</f>
        <v>91504159.730000004</v>
      </c>
      <c r="S8172" s="1">
        <f>SUMIFS(I:I,C:C,C8172)</f>
        <v>91504159.730000004</v>
      </c>
      <c r="T8172" s="1" t="str">
        <f>INDEX(F:F,MATCH(ecommerce_10000[[#This Row],[TotalAmount]],I:I,0))</f>
        <v>Casablanca</v>
      </c>
    </row>
    <row r="8173" spans="1:20" x14ac:dyDescent="0.3">
      <c r="A8173" s="1" t="s">
        <v>8217</v>
      </c>
      <c r="B8173" s="1" t="s">
        <v>53</v>
      </c>
      <c r="C8173" s="1" t="s">
        <v>31</v>
      </c>
      <c r="D8173" s="1" t="s">
        <v>54</v>
      </c>
      <c r="E8173" s="1" t="s">
        <v>16</v>
      </c>
      <c r="F8173" s="1" t="s">
        <v>28</v>
      </c>
      <c r="G8173">
        <v>2771.86</v>
      </c>
      <c r="H8173">
        <v>5</v>
      </c>
      <c r="I8173">
        <v>13859.3</v>
      </c>
      <c r="J8173">
        <v>1.51</v>
      </c>
      <c r="K8173">
        <v>1672</v>
      </c>
      <c r="L8173" s="2">
        <v>45545</v>
      </c>
      <c r="O8173" t="str">
        <f>IF(ecommerce_10000[[#This Row],[Platform]]="Souq","sq",ecommerce_10000[[#This Row],[Platform]])</f>
        <v>sq</v>
      </c>
      <c r="P8173" t="str">
        <f>IF(E8173="Souq","sq",IF(E8173="Jumia","Jum",E8173))</f>
        <v>sq</v>
      </c>
      <c r="Q8173">
        <f>VLOOKUP(ecommerce_10000[[#This Row],[City]],F:I,4,FALSE)</f>
        <v>26648.76</v>
      </c>
      <c r="R8173" s="1">
        <f>SUMIF(C:C,ecommerce_10000[[#This Row],[Category]],I:I)</f>
        <v>57542997.559999913</v>
      </c>
      <c r="S8173" s="1">
        <f>SUMIFS(I:I,C:C,C8173)</f>
        <v>57542997.559999913</v>
      </c>
      <c r="T8173" s="1" t="str">
        <f>INDEX(F:F,MATCH(ecommerce_10000[[#This Row],[TotalAmount]],I:I,0))</f>
        <v>Casablanca</v>
      </c>
    </row>
    <row r="8174" spans="1:20" x14ac:dyDescent="0.3">
      <c r="A8174" s="1" t="s">
        <v>8218</v>
      </c>
      <c r="B8174" s="1" t="s">
        <v>35</v>
      </c>
      <c r="C8174" s="1" t="s">
        <v>14</v>
      </c>
      <c r="D8174" s="1" t="s">
        <v>36</v>
      </c>
      <c r="E8174" s="1" t="s">
        <v>22</v>
      </c>
      <c r="F8174" s="1" t="s">
        <v>62</v>
      </c>
      <c r="G8174">
        <v>14759.91</v>
      </c>
      <c r="H8174">
        <v>4</v>
      </c>
      <c r="I8174">
        <v>59039.64</v>
      </c>
      <c r="J8174">
        <v>4.21</v>
      </c>
      <c r="K8174">
        <v>796</v>
      </c>
      <c r="L8174" s="2">
        <v>45311</v>
      </c>
      <c r="O8174" t="str">
        <f>IF(ecommerce_10000[[#This Row],[Platform]]="Souq","sq",ecommerce_10000[[#This Row],[Platform]])</f>
        <v>Jumia</v>
      </c>
      <c r="P8174" t="str">
        <f>IF(E8174="Souq","sq",IF(E8174="Jumia","Jum",E8174))</f>
        <v>Jum</v>
      </c>
      <c r="Q8174">
        <f>VLOOKUP(ecommerce_10000[[#This Row],[City]],F:I,4,FALSE)</f>
        <v>27872.98</v>
      </c>
      <c r="R8174" s="1">
        <f>SUMIF(C:C,ecommerce_10000[[#This Row],[Category]],I:I)</f>
        <v>92327183.770000085</v>
      </c>
      <c r="S8174" s="1">
        <f>SUMIFS(I:I,C:C,C8174)</f>
        <v>92327183.770000085</v>
      </c>
      <c r="T8174" s="1" t="str">
        <f>INDEX(F:F,MATCH(ecommerce_10000[[#This Row],[TotalAmount]],I:I,0))</f>
        <v>Giza</v>
      </c>
    </row>
    <row r="8175" spans="1:20" x14ac:dyDescent="0.3">
      <c r="A8175" s="1" t="s">
        <v>8219</v>
      </c>
      <c r="B8175" s="1" t="s">
        <v>19</v>
      </c>
      <c r="C8175" s="1" t="s">
        <v>20</v>
      </c>
      <c r="D8175" s="1" t="s">
        <v>21</v>
      </c>
      <c r="E8175" s="1" t="s">
        <v>16</v>
      </c>
      <c r="F8175" s="1" t="s">
        <v>23</v>
      </c>
      <c r="G8175">
        <v>16890.77</v>
      </c>
      <c r="H8175">
        <v>4</v>
      </c>
      <c r="I8175">
        <v>67563.08</v>
      </c>
      <c r="J8175">
        <v>3</v>
      </c>
      <c r="K8175">
        <v>2740</v>
      </c>
      <c r="L8175" s="2">
        <v>45394</v>
      </c>
      <c r="O8175" t="str">
        <f>IF(ecommerce_10000[[#This Row],[Platform]]="Souq","sq",ecommerce_10000[[#This Row],[Platform]])</f>
        <v>sq</v>
      </c>
      <c r="P8175" t="str">
        <f>IF(E8175="Souq","sq",IF(E8175="Jumia","Jum",E8175))</f>
        <v>sq</v>
      </c>
      <c r="Q8175">
        <f>VLOOKUP(ecommerce_10000[[#This Row],[City]],F:I,4,FALSE)</f>
        <v>13290.4</v>
      </c>
      <c r="R8175" s="1">
        <f>SUMIF(C:C,ecommerce_10000[[#This Row],[Category]],I:I)</f>
        <v>91504159.730000004</v>
      </c>
      <c r="S8175" s="1">
        <f>SUMIFS(I:I,C:C,C8175)</f>
        <v>91504159.730000004</v>
      </c>
      <c r="T8175" s="1" t="str">
        <f>INDEX(F:F,MATCH(ecommerce_10000[[#This Row],[TotalAmount]],I:I,0))</f>
        <v>Alexandria</v>
      </c>
    </row>
    <row r="8176" spans="1:20" x14ac:dyDescent="0.3">
      <c r="A8176" s="1" t="s">
        <v>8220</v>
      </c>
      <c r="B8176" s="1" t="s">
        <v>30</v>
      </c>
      <c r="C8176" s="1" t="s">
        <v>31</v>
      </c>
      <c r="D8176" s="1" t="s">
        <v>32</v>
      </c>
      <c r="E8176" s="1" t="s">
        <v>22</v>
      </c>
      <c r="F8176" s="1" t="s">
        <v>62</v>
      </c>
      <c r="G8176">
        <v>2065.38</v>
      </c>
      <c r="H8176">
        <v>4</v>
      </c>
      <c r="I8176">
        <v>8261.52</v>
      </c>
      <c r="J8176">
        <v>3.69</v>
      </c>
      <c r="K8176">
        <v>1769</v>
      </c>
      <c r="L8176" s="2">
        <v>45603</v>
      </c>
      <c r="O8176" t="str">
        <f>IF(ecommerce_10000[[#This Row],[Platform]]="Souq","sq",ecommerce_10000[[#This Row],[Platform]])</f>
        <v>Jumia</v>
      </c>
      <c r="P8176" t="str">
        <f>IF(E8176="Souq","sq",IF(E8176="Jumia","Jum",E8176))</f>
        <v>Jum</v>
      </c>
      <c r="Q8176">
        <f>VLOOKUP(ecommerce_10000[[#This Row],[City]],F:I,4,FALSE)</f>
        <v>27872.98</v>
      </c>
      <c r="R8176" s="1">
        <f>SUMIF(C:C,ecommerce_10000[[#This Row],[Category]],I:I)</f>
        <v>57542997.559999913</v>
      </c>
      <c r="S8176" s="1">
        <f>SUMIFS(I:I,C:C,C8176)</f>
        <v>57542997.559999913</v>
      </c>
      <c r="T8176" s="1" t="str">
        <f>INDEX(F:F,MATCH(ecommerce_10000[[#This Row],[TotalAmount]],I:I,0))</f>
        <v>Giza</v>
      </c>
    </row>
    <row r="8177" spans="1:20" x14ac:dyDescent="0.3">
      <c r="A8177" s="1" t="s">
        <v>8221</v>
      </c>
      <c r="B8177" s="1" t="s">
        <v>49</v>
      </c>
      <c r="C8177" s="1" t="s">
        <v>14</v>
      </c>
      <c r="D8177" s="1" t="s">
        <v>50</v>
      </c>
      <c r="E8177" s="1" t="s">
        <v>22</v>
      </c>
      <c r="F8177" s="1" t="s">
        <v>17</v>
      </c>
      <c r="G8177">
        <v>611.11</v>
      </c>
      <c r="H8177">
        <v>3</v>
      </c>
      <c r="I8177">
        <v>1833.33</v>
      </c>
      <c r="J8177">
        <v>1.27</v>
      </c>
      <c r="K8177">
        <v>3501</v>
      </c>
      <c r="L8177" s="2">
        <v>45478</v>
      </c>
      <c r="O8177" t="str">
        <f>IF(ecommerce_10000[[#This Row],[Platform]]="Souq","sq",ecommerce_10000[[#This Row],[Platform]])</f>
        <v>Jumia</v>
      </c>
      <c r="P8177" t="str">
        <f>IF(E8177="Souq","sq",IF(E8177="Jumia","Jum",E8177))</f>
        <v>Jum</v>
      </c>
      <c r="Q8177">
        <f>VLOOKUP(ecommerce_10000[[#This Row],[City]],F:I,4,FALSE)</f>
        <v>16284.02</v>
      </c>
      <c r="R8177" s="1">
        <f>SUMIF(C:C,ecommerce_10000[[#This Row],[Category]],I:I)</f>
        <v>92327183.770000085</v>
      </c>
      <c r="S8177" s="1">
        <f>SUMIFS(I:I,C:C,C8177)</f>
        <v>92327183.770000085</v>
      </c>
      <c r="T8177" s="1" t="str">
        <f>INDEX(F:F,MATCH(ecommerce_10000[[#This Row],[TotalAmount]],I:I,0))</f>
        <v>Cairo</v>
      </c>
    </row>
    <row r="8178" spans="1:20" x14ac:dyDescent="0.3">
      <c r="A8178" s="1" t="s">
        <v>8222</v>
      </c>
      <c r="B8178" s="1" t="s">
        <v>13</v>
      </c>
      <c r="C8178" s="1" t="s">
        <v>14</v>
      </c>
      <c r="D8178" s="1" t="s">
        <v>15</v>
      </c>
      <c r="E8178" s="1" t="s">
        <v>22</v>
      </c>
      <c r="F8178" s="1" t="s">
        <v>33</v>
      </c>
      <c r="G8178">
        <v>18485.82</v>
      </c>
      <c r="H8178">
        <v>2</v>
      </c>
      <c r="I8178">
        <v>36971.64</v>
      </c>
      <c r="J8178">
        <v>2.4500000000000002</v>
      </c>
      <c r="K8178">
        <v>2608</v>
      </c>
      <c r="L8178" s="2">
        <v>45527</v>
      </c>
      <c r="O8178" t="str">
        <f>IF(ecommerce_10000[[#This Row],[Platform]]="Souq","sq",ecommerce_10000[[#This Row],[Platform]])</f>
        <v>Jumia</v>
      </c>
      <c r="P8178" t="str">
        <f>IF(E8178="Souq","sq",IF(E8178="Jumia","Jum",E8178))</f>
        <v>Jum</v>
      </c>
      <c r="Q8178">
        <f>VLOOKUP(ecommerce_10000[[#This Row],[City]],F:I,4,FALSE)</f>
        <v>3665.44</v>
      </c>
      <c r="R8178" s="1">
        <f>SUMIF(C:C,ecommerce_10000[[#This Row],[Category]],I:I)</f>
        <v>92327183.770000085</v>
      </c>
      <c r="S8178" s="1">
        <f>SUMIFS(I:I,C:C,C8178)</f>
        <v>92327183.770000085</v>
      </c>
      <c r="T8178" s="1" t="str">
        <f>INDEX(F:F,MATCH(ecommerce_10000[[#This Row],[TotalAmount]],I:I,0))</f>
        <v>Dubai</v>
      </c>
    </row>
    <row r="8179" spans="1:20" x14ac:dyDescent="0.3">
      <c r="A8179" s="1" t="s">
        <v>8223</v>
      </c>
      <c r="B8179" s="1" t="s">
        <v>38</v>
      </c>
      <c r="C8179" s="1" t="s">
        <v>20</v>
      </c>
      <c r="D8179" s="1" t="s">
        <v>39</v>
      </c>
      <c r="E8179" s="1" t="s">
        <v>22</v>
      </c>
      <c r="F8179" s="1" t="s">
        <v>40</v>
      </c>
      <c r="G8179">
        <v>15897.35</v>
      </c>
      <c r="H8179">
        <v>2</v>
      </c>
      <c r="I8179">
        <v>31794.7</v>
      </c>
      <c r="J8179">
        <v>4.24</v>
      </c>
      <c r="K8179">
        <v>3003</v>
      </c>
      <c r="L8179" s="2">
        <v>45408</v>
      </c>
      <c r="O8179" t="str">
        <f>IF(ecommerce_10000[[#This Row],[Platform]]="Souq","sq",ecommerce_10000[[#This Row],[Platform]])</f>
        <v>Jumia</v>
      </c>
      <c r="P8179" t="str">
        <f>IF(E8179="Souq","sq",IF(E8179="Jumia","Jum",E8179))</f>
        <v>Jum</v>
      </c>
      <c r="Q8179">
        <f>VLOOKUP(ecommerce_10000[[#This Row],[City]],F:I,4,FALSE)</f>
        <v>99349.3</v>
      </c>
      <c r="R8179" s="1">
        <f>SUMIF(C:C,ecommerce_10000[[#This Row],[Category]],I:I)</f>
        <v>91504159.730000004</v>
      </c>
      <c r="S8179" s="1">
        <f>SUMIFS(I:I,C:C,C8179)</f>
        <v>91504159.730000004</v>
      </c>
      <c r="T8179" s="1" t="str">
        <f>INDEX(F:F,MATCH(ecommerce_10000[[#This Row],[TotalAmount]],I:I,0))</f>
        <v>Riyadh</v>
      </c>
    </row>
    <row r="8180" spans="1:20" x14ac:dyDescent="0.3">
      <c r="A8180" s="1" t="s">
        <v>8224</v>
      </c>
      <c r="B8180" s="1" t="s">
        <v>13</v>
      </c>
      <c r="C8180" s="1" t="s">
        <v>14</v>
      </c>
      <c r="D8180" s="1" t="s">
        <v>15</v>
      </c>
      <c r="E8180" s="1" t="s">
        <v>22</v>
      </c>
      <c r="F8180" s="1" t="s">
        <v>28</v>
      </c>
      <c r="G8180">
        <v>9503.6299999999992</v>
      </c>
      <c r="H8180">
        <v>5</v>
      </c>
      <c r="I8180">
        <v>47518.15</v>
      </c>
      <c r="J8180">
        <v>2.5499999999999998</v>
      </c>
      <c r="K8180">
        <v>4314</v>
      </c>
      <c r="L8180" s="2">
        <v>45314</v>
      </c>
      <c r="O8180" t="str">
        <f>IF(ecommerce_10000[[#This Row],[Platform]]="Souq","sq",ecommerce_10000[[#This Row],[Platform]])</f>
        <v>Jumia</v>
      </c>
      <c r="P8180" t="str">
        <f>IF(E8180="Souq","sq",IF(E8180="Jumia","Jum",E8180))</f>
        <v>Jum</v>
      </c>
      <c r="Q8180">
        <f>VLOOKUP(ecommerce_10000[[#This Row],[City]],F:I,4,FALSE)</f>
        <v>26648.76</v>
      </c>
      <c r="R8180" s="1">
        <f>SUMIF(C:C,ecommerce_10000[[#This Row],[Category]],I:I)</f>
        <v>92327183.770000085</v>
      </c>
      <c r="S8180" s="1">
        <f>SUMIFS(I:I,C:C,C8180)</f>
        <v>92327183.770000085</v>
      </c>
      <c r="T8180" s="1" t="str">
        <f>INDEX(F:F,MATCH(ecommerce_10000[[#This Row],[TotalAmount]],I:I,0))</f>
        <v>Casablanca</v>
      </c>
    </row>
    <row r="8181" spans="1:20" x14ac:dyDescent="0.3">
      <c r="A8181" s="1" t="s">
        <v>8225</v>
      </c>
      <c r="B8181" s="1" t="s">
        <v>49</v>
      </c>
      <c r="C8181" s="1" t="s">
        <v>14</v>
      </c>
      <c r="D8181" s="1" t="s">
        <v>50</v>
      </c>
      <c r="E8181" s="1" t="s">
        <v>47</v>
      </c>
      <c r="F8181" s="1" t="s">
        <v>62</v>
      </c>
      <c r="G8181">
        <v>1418.44</v>
      </c>
      <c r="H8181">
        <v>5</v>
      </c>
      <c r="I8181">
        <v>7092.2</v>
      </c>
      <c r="J8181">
        <v>1.33</v>
      </c>
      <c r="K8181">
        <v>1581</v>
      </c>
      <c r="L8181" s="2">
        <v>45501</v>
      </c>
      <c r="O8181" t="str">
        <f>IF(ecommerce_10000[[#This Row],[Platform]]="Souq","sq",ecommerce_10000[[#This Row],[Platform]])</f>
        <v>Amazon</v>
      </c>
      <c r="P8181" t="str">
        <f>IF(E8181="Souq","sq",IF(E8181="Jumia","Jum",E8181))</f>
        <v>Amazon</v>
      </c>
      <c r="Q8181">
        <f>VLOOKUP(ecommerce_10000[[#This Row],[City]],F:I,4,FALSE)</f>
        <v>27872.98</v>
      </c>
      <c r="R8181" s="1">
        <f>SUMIF(C:C,ecommerce_10000[[#This Row],[Category]],I:I)</f>
        <v>92327183.770000085</v>
      </c>
      <c r="S8181" s="1">
        <f>SUMIFS(I:I,C:C,C8181)</f>
        <v>92327183.770000085</v>
      </c>
      <c r="T8181" s="1" t="str">
        <f>INDEX(F:F,MATCH(ecommerce_10000[[#This Row],[TotalAmount]],I:I,0))</f>
        <v>Giza</v>
      </c>
    </row>
    <row r="8182" spans="1:20" x14ac:dyDescent="0.3">
      <c r="A8182" s="1" t="s">
        <v>8226</v>
      </c>
      <c r="B8182" s="1" t="s">
        <v>49</v>
      </c>
      <c r="C8182" s="1" t="s">
        <v>14</v>
      </c>
      <c r="D8182" s="1" t="s">
        <v>50</v>
      </c>
      <c r="E8182" s="1" t="s">
        <v>47</v>
      </c>
      <c r="F8182" s="1" t="s">
        <v>62</v>
      </c>
      <c r="G8182">
        <v>17561.71</v>
      </c>
      <c r="H8182">
        <v>2</v>
      </c>
      <c r="I8182">
        <v>35123.42</v>
      </c>
      <c r="J8182">
        <v>3.44</v>
      </c>
      <c r="K8182">
        <v>2718</v>
      </c>
      <c r="L8182" s="2">
        <v>45622</v>
      </c>
      <c r="O8182" t="str">
        <f>IF(ecommerce_10000[[#This Row],[Platform]]="Souq","sq",ecommerce_10000[[#This Row],[Platform]])</f>
        <v>Amazon</v>
      </c>
      <c r="P8182" t="str">
        <f>IF(E8182="Souq","sq",IF(E8182="Jumia","Jum",E8182))</f>
        <v>Amazon</v>
      </c>
      <c r="Q8182">
        <f>VLOOKUP(ecommerce_10000[[#This Row],[City]],F:I,4,FALSE)</f>
        <v>27872.98</v>
      </c>
      <c r="R8182" s="1">
        <f>SUMIF(C:C,ecommerce_10000[[#This Row],[Category]],I:I)</f>
        <v>92327183.770000085</v>
      </c>
      <c r="S8182" s="1">
        <f>SUMIFS(I:I,C:C,C8182)</f>
        <v>92327183.770000085</v>
      </c>
      <c r="T8182" s="1" t="str">
        <f>INDEX(F:F,MATCH(ecommerce_10000[[#This Row],[TotalAmount]],I:I,0))</f>
        <v>Giza</v>
      </c>
    </row>
    <row r="8183" spans="1:20" x14ac:dyDescent="0.3">
      <c r="A8183" s="1" t="s">
        <v>8227</v>
      </c>
      <c r="B8183" s="1" t="s">
        <v>53</v>
      </c>
      <c r="C8183" s="1" t="s">
        <v>31</v>
      </c>
      <c r="D8183" s="1" t="s">
        <v>54</v>
      </c>
      <c r="E8183" s="1" t="s">
        <v>22</v>
      </c>
      <c r="F8183" s="1" t="s">
        <v>17</v>
      </c>
      <c r="G8183">
        <v>3585.82</v>
      </c>
      <c r="H8183">
        <v>5</v>
      </c>
      <c r="I8183">
        <v>17929.099999999999</v>
      </c>
      <c r="J8183">
        <v>2.74</v>
      </c>
      <c r="K8183">
        <v>444</v>
      </c>
      <c r="L8183" s="2">
        <v>45436</v>
      </c>
      <c r="O8183" t="str">
        <f>IF(ecommerce_10000[[#This Row],[Platform]]="Souq","sq",ecommerce_10000[[#This Row],[Platform]])</f>
        <v>Jumia</v>
      </c>
      <c r="P8183" t="str">
        <f>IF(E8183="Souq","sq",IF(E8183="Jumia","Jum",E8183))</f>
        <v>Jum</v>
      </c>
      <c r="Q8183">
        <f>VLOOKUP(ecommerce_10000[[#This Row],[City]],F:I,4,FALSE)</f>
        <v>16284.02</v>
      </c>
      <c r="R8183" s="1">
        <f>SUMIF(C:C,ecommerce_10000[[#This Row],[Category]],I:I)</f>
        <v>57542997.559999913</v>
      </c>
      <c r="S8183" s="1">
        <f>SUMIFS(I:I,C:C,C8183)</f>
        <v>57542997.559999913</v>
      </c>
      <c r="T8183" s="1" t="str">
        <f>INDEX(F:F,MATCH(ecommerce_10000[[#This Row],[TotalAmount]],I:I,0))</f>
        <v>Cairo</v>
      </c>
    </row>
    <row r="8184" spans="1:20" x14ac:dyDescent="0.3">
      <c r="A8184" s="1" t="s">
        <v>8228</v>
      </c>
      <c r="B8184" s="1" t="s">
        <v>25</v>
      </c>
      <c r="C8184" s="1" t="s">
        <v>26</v>
      </c>
      <c r="D8184" s="1" t="s">
        <v>27</v>
      </c>
      <c r="E8184" s="1" t="s">
        <v>22</v>
      </c>
      <c r="F8184" s="1" t="s">
        <v>40</v>
      </c>
      <c r="G8184">
        <v>3024.05</v>
      </c>
      <c r="H8184">
        <v>3</v>
      </c>
      <c r="I8184">
        <v>9072.15</v>
      </c>
      <c r="J8184">
        <v>4.96</v>
      </c>
      <c r="K8184">
        <v>3513</v>
      </c>
      <c r="L8184" s="2">
        <v>45496</v>
      </c>
      <c r="O8184" t="str">
        <f>IF(ecommerce_10000[[#This Row],[Platform]]="Souq","sq",ecommerce_10000[[#This Row],[Platform]])</f>
        <v>Jumia</v>
      </c>
      <c r="P8184" t="str">
        <f>IF(E8184="Souq","sq",IF(E8184="Jumia","Jum",E8184))</f>
        <v>Jum</v>
      </c>
      <c r="Q8184">
        <f>VLOOKUP(ecommerce_10000[[#This Row],[City]],F:I,4,FALSE)</f>
        <v>99349.3</v>
      </c>
      <c r="R8184" s="1">
        <f>SUMIF(C:C,ecommerce_10000[[#This Row],[Category]],I:I)</f>
        <v>29200970.130000021</v>
      </c>
      <c r="S8184" s="1">
        <f>SUMIFS(I:I,C:C,C8184)</f>
        <v>29200970.130000021</v>
      </c>
      <c r="T8184" s="1" t="str">
        <f>INDEX(F:F,MATCH(ecommerce_10000[[#This Row],[TotalAmount]],I:I,0))</f>
        <v>Riyadh</v>
      </c>
    </row>
    <row r="8185" spans="1:20" x14ac:dyDescent="0.3">
      <c r="A8185" s="1" t="s">
        <v>8229</v>
      </c>
      <c r="B8185" s="1" t="s">
        <v>25</v>
      </c>
      <c r="C8185" s="1" t="s">
        <v>26</v>
      </c>
      <c r="D8185" s="1" t="s">
        <v>27</v>
      </c>
      <c r="E8185" s="1" t="s">
        <v>47</v>
      </c>
      <c r="F8185" s="1" t="s">
        <v>23</v>
      </c>
      <c r="G8185">
        <v>13466.91</v>
      </c>
      <c r="H8185">
        <v>2</v>
      </c>
      <c r="I8185">
        <v>26933.82</v>
      </c>
      <c r="J8185">
        <v>1.72</v>
      </c>
      <c r="K8185">
        <v>4850</v>
      </c>
      <c r="L8185" s="2">
        <v>45332</v>
      </c>
      <c r="O8185" t="str">
        <f>IF(ecommerce_10000[[#This Row],[Platform]]="Souq","sq",ecommerce_10000[[#This Row],[Platform]])</f>
        <v>Amazon</v>
      </c>
      <c r="P8185" t="str">
        <f>IF(E8185="Souq","sq",IF(E8185="Jumia","Jum",E8185))</f>
        <v>Amazon</v>
      </c>
      <c r="Q8185">
        <f>VLOOKUP(ecommerce_10000[[#This Row],[City]],F:I,4,FALSE)</f>
        <v>13290.4</v>
      </c>
      <c r="R8185" s="1">
        <f>SUMIF(C:C,ecommerce_10000[[#This Row],[Category]],I:I)</f>
        <v>29200970.130000021</v>
      </c>
      <c r="S8185" s="1">
        <f>SUMIFS(I:I,C:C,C8185)</f>
        <v>29200970.130000021</v>
      </c>
      <c r="T8185" s="1" t="str">
        <f>INDEX(F:F,MATCH(ecommerce_10000[[#This Row],[TotalAmount]],I:I,0))</f>
        <v>Alexandria</v>
      </c>
    </row>
    <row r="8186" spans="1:20" x14ac:dyDescent="0.3">
      <c r="A8186" s="1" t="s">
        <v>8230</v>
      </c>
      <c r="B8186" s="1" t="s">
        <v>49</v>
      </c>
      <c r="C8186" s="1" t="s">
        <v>14</v>
      </c>
      <c r="D8186" s="1" t="s">
        <v>50</v>
      </c>
      <c r="E8186" s="1" t="s">
        <v>47</v>
      </c>
      <c r="F8186" s="1" t="s">
        <v>33</v>
      </c>
      <c r="G8186">
        <v>5485.42</v>
      </c>
      <c r="H8186">
        <v>2</v>
      </c>
      <c r="I8186">
        <v>10970.84</v>
      </c>
      <c r="J8186">
        <v>4.26</v>
      </c>
      <c r="K8186">
        <v>956</v>
      </c>
      <c r="L8186" s="2">
        <v>45299</v>
      </c>
      <c r="O8186" t="str">
        <f>IF(ecommerce_10000[[#This Row],[Platform]]="Souq","sq",ecommerce_10000[[#This Row],[Platform]])</f>
        <v>Amazon</v>
      </c>
      <c r="P8186" t="str">
        <f>IF(E8186="Souq","sq",IF(E8186="Jumia","Jum",E8186))</f>
        <v>Amazon</v>
      </c>
      <c r="Q8186">
        <f>VLOOKUP(ecommerce_10000[[#This Row],[City]],F:I,4,FALSE)</f>
        <v>3665.44</v>
      </c>
      <c r="R8186" s="1">
        <f>SUMIF(C:C,ecommerce_10000[[#This Row],[Category]],I:I)</f>
        <v>92327183.770000085</v>
      </c>
      <c r="S8186" s="1">
        <f>SUMIFS(I:I,C:C,C8186)</f>
        <v>92327183.770000085</v>
      </c>
      <c r="T8186" s="1" t="str">
        <f>INDEX(F:F,MATCH(ecommerce_10000[[#This Row],[TotalAmount]],I:I,0))</f>
        <v>Dubai</v>
      </c>
    </row>
    <row r="8187" spans="1:20" x14ac:dyDescent="0.3">
      <c r="A8187" s="1" t="s">
        <v>8231</v>
      </c>
      <c r="B8187" s="1" t="s">
        <v>13</v>
      </c>
      <c r="C8187" s="1" t="s">
        <v>14</v>
      </c>
      <c r="D8187" s="1" t="s">
        <v>15</v>
      </c>
      <c r="E8187" s="1" t="s">
        <v>47</v>
      </c>
      <c r="F8187" s="1" t="s">
        <v>17</v>
      </c>
      <c r="G8187">
        <v>1099.99</v>
      </c>
      <c r="H8187">
        <v>4</v>
      </c>
      <c r="I8187">
        <v>4399.96</v>
      </c>
      <c r="J8187">
        <v>4.57</v>
      </c>
      <c r="K8187">
        <v>1946</v>
      </c>
      <c r="L8187" s="2">
        <v>45459</v>
      </c>
      <c r="O8187" t="str">
        <f>IF(ecommerce_10000[[#This Row],[Platform]]="Souq","sq",ecommerce_10000[[#This Row],[Platform]])</f>
        <v>Amazon</v>
      </c>
      <c r="P8187" t="str">
        <f>IF(E8187="Souq","sq",IF(E8187="Jumia","Jum",E8187))</f>
        <v>Amazon</v>
      </c>
      <c r="Q8187">
        <f>VLOOKUP(ecommerce_10000[[#This Row],[City]],F:I,4,FALSE)</f>
        <v>16284.02</v>
      </c>
      <c r="R8187" s="1">
        <f>SUMIF(C:C,ecommerce_10000[[#This Row],[Category]],I:I)</f>
        <v>92327183.770000085</v>
      </c>
      <c r="S8187" s="1">
        <f>SUMIFS(I:I,C:C,C8187)</f>
        <v>92327183.770000085</v>
      </c>
      <c r="T8187" s="1" t="str">
        <f>INDEX(F:F,MATCH(ecommerce_10000[[#This Row],[TotalAmount]],I:I,0))</f>
        <v>Cairo</v>
      </c>
    </row>
    <row r="8188" spans="1:20" x14ac:dyDescent="0.3">
      <c r="A8188" s="1" t="s">
        <v>8232</v>
      </c>
      <c r="B8188" s="1" t="s">
        <v>25</v>
      </c>
      <c r="C8188" s="1" t="s">
        <v>26</v>
      </c>
      <c r="D8188" s="1" t="s">
        <v>27</v>
      </c>
      <c r="E8188" s="1" t="s">
        <v>47</v>
      </c>
      <c r="F8188" s="1" t="s">
        <v>23</v>
      </c>
      <c r="G8188">
        <v>2817.68</v>
      </c>
      <c r="H8188">
        <v>1</v>
      </c>
      <c r="I8188">
        <v>2817.68</v>
      </c>
      <c r="J8188">
        <v>2.0699999999999998</v>
      </c>
      <c r="K8188">
        <v>4453</v>
      </c>
      <c r="L8188" s="2">
        <v>45466</v>
      </c>
      <c r="O8188" t="str">
        <f>IF(ecommerce_10000[[#This Row],[Platform]]="Souq","sq",ecommerce_10000[[#This Row],[Platform]])</f>
        <v>Amazon</v>
      </c>
      <c r="P8188" t="str">
        <f>IF(E8188="Souq","sq",IF(E8188="Jumia","Jum",E8188))</f>
        <v>Amazon</v>
      </c>
      <c r="Q8188">
        <f>VLOOKUP(ecommerce_10000[[#This Row],[City]],F:I,4,FALSE)</f>
        <v>13290.4</v>
      </c>
      <c r="R8188" s="1">
        <f>SUMIF(C:C,ecommerce_10000[[#This Row],[Category]],I:I)</f>
        <v>29200970.130000021</v>
      </c>
      <c r="S8188" s="1">
        <f>SUMIFS(I:I,C:C,C8188)</f>
        <v>29200970.130000021</v>
      </c>
      <c r="T8188" s="1" t="str">
        <f>INDEX(F:F,MATCH(ecommerce_10000[[#This Row],[TotalAmount]],I:I,0))</f>
        <v>Alexandria</v>
      </c>
    </row>
    <row r="8189" spans="1:20" x14ac:dyDescent="0.3">
      <c r="A8189" s="1" t="s">
        <v>8233</v>
      </c>
      <c r="B8189" s="1" t="s">
        <v>43</v>
      </c>
      <c r="C8189" s="1" t="s">
        <v>44</v>
      </c>
      <c r="D8189" s="1" t="s">
        <v>45</v>
      </c>
      <c r="E8189" s="1" t="s">
        <v>16</v>
      </c>
      <c r="F8189" s="1" t="s">
        <v>33</v>
      </c>
      <c r="G8189">
        <v>15852.66</v>
      </c>
      <c r="H8189">
        <v>2</v>
      </c>
      <c r="I8189">
        <v>31705.32</v>
      </c>
      <c r="J8189">
        <v>4.6399999999999997</v>
      </c>
      <c r="K8189">
        <v>1715</v>
      </c>
      <c r="L8189" s="2">
        <v>45409</v>
      </c>
      <c r="O8189" t="str">
        <f>IF(ecommerce_10000[[#This Row],[Platform]]="Souq","sq",ecommerce_10000[[#This Row],[Platform]])</f>
        <v>sq</v>
      </c>
      <c r="P8189" t="str">
        <f>IF(E8189="Souq","sq",IF(E8189="Jumia","Jum",E8189))</f>
        <v>sq</v>
      </c>
      <c r="Q8189">
        <f>VLOOKUP(ecommerce_10000[[#This Row],[City]],F:I,4,FALSE)</f>
        <v>3665.44</v>
      </c>
      <c r="R8189" s="1">
        <f>SUMIF(C:C,ecommerce_10000[[#This Row],[Category]],I:I)</f>
        <v>31420413.200000018</v>
      </c>
      <c r="S8189" s="1">
        <f>SUMIFS(I:I,C:C,C8189)</f>
        <v>31420413.200000018</v>
      </c>
      <c r="T8189" s="1" t="str">
        <f>INDEX(F:F,MATCH(ecommerce_10000[[#This Row],[TotalAmount]],I:I,0))</f>
        <v>Dubai</v>
      </c>
    </row>
    <row r="8190" spans="1:20" x14ac:dyDescent="0.3">
      <c r="A8190" s="1" t="s">
        <v>8234</v>
      </c>
      <c r="B8190" s="1" t="s">
        <v>43</v>
      </c>
      <c r="C8190" s="1" t="s">
        <v>44</v>
      </c>
      <c r="D8190" s="1" t="s">
        <v>45</v>
      </c>
      <c r="E8190" s="1" t="s">
        <v>16</v>
      </c>
      <c r="F8190" s="1" t="s">
        <v>62</v>
      </c>
      <c r="G8190">
        <v>7650.21</v>
      </c>
      <c r="H8190">
        <v>1</v>
      </c>
      <c r="I8190">
        <v>7650.21</v>
      </c>
      <c r="J8190">
        <v>4.3600000000000003</v>
      </c>
      <c r="K8190">
        <v>625</v>
      </c>
      <c r="L8190" s="2">
        <v>45327</v>
      </c>
      <c r="O8190" t="str">
        <f>IF(ecommerce_10000[[#This Row],[Platform]]="Souq","sq",ecommerce_10000[[#This Row],[Platform]])</f>
        <v>sq</v>
      </c>
      <c r="P8190" t="str">
        <f>IF(E8190="Souq","sq",IF(E8190="Jumia","Jum",E8190))</f>
        <v>sq</v>
      </c>
      <c r="Q8190">
        <f>VLOOKUP(ecommerce_10000[[#This Row],[City]],F:I,4,FALSE)</f>
        <v>27872.98</v>
      </c>
      <c r="R8190" s="1">
        <f>SUMIF(C:C,ecommerce_10000[[#This Row],[Category]],I:I)</f>
        <v>31420413.200000018</v>
      </c>
      <c r="S8190" s="1">
        <f>SUMIFS(I:I,C:C,C8190)</f>
        <v>31420413.200000018</v>
      </c>
      <c r="T8190" s="1" t="str">
        <f>INDEX(F:F,MATCH(ecommerce_10000[[#This Row],[TotalAmount]],I:I,0))</f>
        <v>Giza</v>
      </c>
    </row>
    <row r="8191" spans="1:20" x14ac:dyDescent="0.3">
      <c r="A8191" s="1" t="s">
        <v>8235</v>
      </c>
      <c r="B8191" s="1" t="s">
        <v>25</v>
      </c>
      <c r="C8191" s="1" t="s">
        <v>26</v>
      </c>
      <c r="D8191" s="1" t="s">
        <v>27</v>
      </c>
      <c r="E8191" s="1" t="s">
        <v>22</v>
      </c>
      <c r="F8191" s="1" t="s">
        <v>33</v>
      </c>
      <c r="G8191">
        <v>11113.36</v>
      </c>
      <c r="H8191">
        <v>1</v>
      </c>
      <c r="I8191">
        <v>11113.36</v>
      </c>
      <c r="J8191">
        <v>2.14</v>
      </c>
      <c r="K8191">
        <v>1020</v>
      </c>
      <c r="L8191" s="2">
        <v>45296</v>
      </c>
      <c r="O8191" t="str">
        <f>IF(ecommerce_10000[[#This Row],[Platform]]="Souq","sq",ecommerce_10000[[#This Row],[Platform]])</f>
        <v>Jumia</v>
      </c>
      <c r="P8191" t="str">
        <f>IF(E8191="Souq","sq",IF(E8191="Jumia","Jum",E8191))</f>
        <v>Jum</v>
      </c>
      <c r="Q8191">
        <f>VLOOKUP(ecommerce_10000[[#This Row],[City]],F:I,4,FALSE)</f>
        <v>3665.44</v>
      </c>
      <c r="R8191" s="1">
        <f>SUMIF(C:C,ecommerce_10000[[#This Row],[Category]],I:I)</f>
        <v>29200970.130000021</v>
      </c>
      <c r="S8191" s="1">
        <f>SUMIFS(I:I,C:C,C8191)</f>
        <v>29200970.130000021</v>
      </c>
      <c r="T8191" s="1" t="str">
        <f>INDEX(F:F,MATCH(ecommerce_10000[[#This Row],[TotalAmount]],I:I,0))</f>
        <v>Dubai</v>
      </c>
    </row>
    <row r="8192" spans="1:20" x14ac:dyDescent="0.3">
      <c r="A8192" s="1" t="s">
        <v>8236</v>
      </c>
      <c r="B8192" s="1" t="s">
        <v>49</v>
      </c>
      <c r="C8192" s="1" t="s">
        <v>14</v>
      </c>
      <c r="D8192" s="1" t="s">
        <v>50</v>
      </c>
      <c r="E8192" s="1" t="s">
        <v>47</v>
      </c>
      <c r="F8192" s="1" t="s">
        <v>40</v>
      </c>
      <c r="G8192">
        <v>18610.009999999998</v>
      </c>
      <c r="H8192">
        <v>4</v>
      </c>
      <c r="I8192">
        <v>74440.039999999994</v>
      </c>
      <c r="J8192">
        <v>3.31</v>
      </c>
      <c r="K8192">
        <v>536</v>
      </c>
      <c r="L8192" s="2">
        <v>45528</v>
      </c>
      <c r="O8192" t="str">
        <f>IF(ecommerce_10000[[#This Row],[Platform]]="Souq","sq",ecommerce_10000[[#This Row],[Platform]])</f>
        <v>Amazon</v>
      </c>
      <c r="P8192" t="str">
        <f>IF(E8192="Souq","sq",IF(E8192="Jumia","Jum",E8192))</f>
        <v>Amazon</v>
      </c>
      <c r="Q8192">
        <f>VLOOKUP(ecommerce_10000[[#This Row],[City]],F:I,4,FALSE)</f>
        <v>99349.3</v>
      </c>
      <c r="R8192" s="1">
        <f>SUMIF(C:C,ecommerce_10000[[#This Row],[Category]],I:I)</f>
        <v>92327183.770000085</v>
      </c>
      <c r="S8192" s="1">
        <f>SUMIFS(I:I,C:C,C8192)</f>
        <v>92327183.770000085</v>
      </c>
      <c r="T8192" s="1" t="str">
        <f>INDEX(F:F,MATCH(ecommerce_10000[[#This Row],[TotalAmount]],I:I,0))</f>
        <v>Riyadh</v>
      </c>
    </row>
    <row r="8193" spans="1:20" x14ac:dyDescent="0.3">
      <c r="A8193" s="1" t="s">
        <v>8237</v>
      </c>
      <c r="B8193" s="1" t="s">
        <v>43</v>
      </c>
      <c r="C8193" s="1" t="s">
        <v>44</v>
      </c>
      <c r="D8193" s="1" t="s">
        <v>45</v>
      </c>
      <c r="E8193" s="1" t="s">
        <v>22</v>
      </c>
      <c r="F8193" s="1" t="s">
        <v>17</v>
      </c>
      <c r="G8193">
        <v>12681.68</v>
      </c>
      <c r="H8193">
        <v>1</v>
      </c>
      <c r="I8193">
        <v>12681.68</v>
      </c>
      <c r="J8193">
        <v>4.5599999999999996</v>
      </c>
      <c r="K8193">
        <v>1789</v>
      </c>
      <c r="L8193" s="2">
        <v>45389</v>
      </c>
      <c r="O8193" t="str">
        <f>IF(ecommerce_10000[[#This Row],[Platform]]="Souq","sq",ecommerce_10000[[#This Row],[Platform]])</f>
        <v>Jumia</v>
      </c>
      <c r="P8193" t="str">
        <f>IF(E8193="Souq","sq",IF(E8193="Jumia","Jum",E8193))</f>
        <v>Jum</v>
      </c>
      <c r="Q8193">
        <f>VLOOKUP(ecommerce_10000[[#This Row],[City]],F:I,4,FALSE)</f>
        <v>16284.02</v>
      </c>
      <c r="R8193" s="1">
        <f>SUMIF(C:C,ecommerce_10000[[#This Row],[Category]],I:I)</f>
        <v>31420413.200000018</v>
      </c>
      <c r="S8193" s="1">
        <f>SUMIFS(I:I,C:C,C8193)</f>
        <v>31420413.200000018</v>
      </c>
      <c r="T8193" s="1" t="str">
        <f>INDEX(F:F,MATCH(ecommerce_10000[[#This Row],[TotalAmount]],I:I,0))</f>
        <v>Cairo</v>
      </c>
    </row>
    <row r="8194" spans="1:20" x14ac:dyDescent="0.3">
      <c r="A8194" s="1" t="s">
        <v>8238</v>
      </c>
      <c r="B8194" s="1" t="s">
        <v>53</v>
      </c>
      <c r="C8194" s="1" t="s">
        <v>31</v>
      </c>
      <c r="D8194" s="1" t="s">
        <v>54</v>
      </c>
      <c r="E8194" s="1" t="s">
        <v>22</v>
      </c>
      <c r="F8194" s="1" t="s">
        <v>17</v>
      </c>
      <c r="G8194">
        <v>951.29</v>
      </c>
      <c r="H8194">
        <v>5</v>
      </c>
      <c r="I8194">
        <v>4756.45</v>
      </c>
      <c r="J8194">
        <v>2.81</v>
      </c>
      <c r="K8194">
        <v>2272</v>
      </c>
      <c r="L8194" s="2">
        <v>45600</v>
      </c>
      <c r="O8194" t="str">
        <f>IF(ecommerce_10000[[#This Row],[Platform]]="Souq","sq",ecommerce_10000[[#This Row],[Platform]])</f>
        <v>Jumia</v>
      </c>
      <c r="P8194" t="str">
        <f>IF(E8194="Souq","sq",IF(E8194="Jumia","Jum",E8194))</f>
        <v>Jum</v>
      </c>
      <c r="Q8194">
        <f>VLOOKUP(ecommerce_10000[[#This Row],[City]],F:I,4,FALSE)</f>
        <v>16284.02</v>
      </c>
      <c r="R8194" s="1">
        <f>SUMIF(C:C,ecommerce_10000[[#This Row],[Category]],I:I)</f>
        <v>57542997.559999913</v>
      </c>
      <c r="S8194" s="1">
        <f>SUMIFS(I:I,C:C,C8194)</f>
        <v>57542997.559999913</v>
      </c>
      <c r="T8194" s="1" t="str">
        <f>INDEX(F:F,MATCH(ecommerce_10000[[#This Row],[TotalAmount]],I:I,0))</f>
        <v>Cairo</v>
      </c>
    </row>
    <row r="8195" spans="1:20" x14ac:dyDescent="0.3">
      <c r="A8195" s="1" t="s">
        <v>8239</v>
      </c>
      <c r="B8195" s="1" t="s">
        <v>43</v>
      </c>
      <c r="C8195" s="1" t="s">
        <v>44</v>
      </c>
      <c r="D8195" s="1" t="s">
        <v>45</v>
      </c>
      <c r="E8195" s="1" t="s">
        <v>16</v>
      </c>
      <c r="F8195" s="1" t="s">
        <v>40</v>
      </c>
      <c r="G8195">
        <v>10127.77</v>
      </c>
      <c r="H8195">
        <v>4</v>
      </c>
      <c r="I8195">
        <v>40511.08</v>
      </c>
      <c r="J8195">
        <v>4</v>
      </c>
      <c r="K8195">
        <v>3747</v>
      </c>
      <c r="L8195" s="2">
        <v>45503</v>
      </c>
      <c r="O8195" t="str">
        <f>IF(ecommerce_10000[[#This Row],[Platform]]="Souq","sq",ecommerce_10000[[#This Row],[Platform]])</f>
        <v>sq</v>
      </c>
      <c r="P8195" t="str">
        <f>IF(E8195="Souq","sq",IF(E8195="Jumia","Jum",E8195))</f>
        <v>sq</v>
      </c>
      <c r="Q8195">
        <f>VLOOKUP(ecommerce_10000[[#This Row],[City]],F:I,4,FALSE)</f>
        <v>99349.3</v>
      </c>
      <c r="R8195" s="1">
        <f>SUMIF(C:C,ecommerce_10000[[#This Row],[Category]],I:I)</f>
        <v>31420413.200000018</v>
      </c>
      <c r="S8195" s="1">
        <f>SUMIFS(I:I,C:C,C8195)</f>
        <v>31420413.200000018</v>
      </c>
      <c r="T8195" s="1" t="str">
        <f>INDEX(F:F,MATCH(ecommerce_10000[[#This Row],[TotalAmount]],I:I,0))</f>
        <v>Riyadh</v>
      </c>
    </row>
    <row r="8196" spans="1:20" x14ac:dyDescent="0.3">
      <c r="A8196" s="1" t="s">
        <v>8240</v>
      </c>
      <c r="B8196" s="1" t="s">
        <v>35</v>
      </c>
      <c r="C8196" s="1" t="s">
        <v>14</v>
      </c>
      <c r="D8196" s="1" t="s">
        <v>36</v>
      </c>
      <c r="E8196" s="1" t="s">
        <v>16</v>
      </c>
      <c r="F8196" s="1" t="s">
        <v>62</v>
      </c>
      <c r="G8196">
        <v>18456.3</v>
      </c>
      <c r="H8196">
        <v>1</v>
      </c>
      <c r="I8196">
        <v>18456.3</v>
      </c>
      <c r="J8196">
        <v>3.35</v>
      </c>
      <c r="K8196">
        <v>3180</v>
      </c>
      <c r="L8196" s="2">
        <v>45343</v>
      </c>
      <c r="O8196" t="str">
        <f>IF(ecommerce_10000[[#This Row],[Platform]]="Souq","sq",ecommerce_10000[[#This Row],[Platform]])</f>
        <v>sq</v>
      </c>
      <c r="P8196" t="str">
        <f>IF(E8196="Souq","sq",IF(E8196="Jumia","Jum",E8196))</f>
        <v>sq</v>
      </c>
      <c r="Q8196">
        <f>VLOOKUP(ecommerce_10000[[#This Row],[City]],F:I,4,FALSE)</f>
        <v>27872.98</v>
      </c>
      <c r="R8196" s="1">
        <f>SUMIF(C:C,ecommerce_10000[[#This Row],[Category]],I:I)</f>
        <v>92327183.770000085</v>
      </c>
      <c r="S8196" s="1">
        <f>SUMIFS(I:I,C:C,C8196)</f>
        <v>92327183.770000085</v>
      </c>
      <c r="T8196" s="1" t="str">
        <f>INDEX(F:F,MATCH(ecommerce_10000[[#This Row],[TotalAmount]],I:I,0))</f>
        <v>Giza</v>
      </c>
    </row>
    <row r="8197" spans="1:20" x14ac:dyDescent="0.3">
      <c r="A8197" s="1" t="s">
        <v>8241</v>
      </c>
      <c r="B8197" s="1" t="s">
        <v>53</v>
      </c>
      <c r="C8197" s="1" t="s">
        <v>31</v>
      </c>
      <c r="D8197" s="1" t="s">
        <v>54</v>
      </c>
      <c r="E8197" s="1" t="s">
        <v>22</v>
      </c>
      <c r="F8197" s="1" t="s">
        <v>23</v>
      </c>
      <c r="G8197">
        <v>9495.2999999999993</v>
      </c>
      <c r="H8197">
        <v>5</v>
      </c>
      <c r="I8197">
        <v>47476.5</v>
      </c>
      <c r="J8197">
        <v>1.74</v>
      </c>
      <c r="K8197">
        <v>3156</v>
      </c>
      <c r="L8197" s="2">
        <v>45625</v>
      </c>
      <c r="O8197" t="str">
        <f>IF(ecommerce_10000[[#This Row],[Platform]]="Souq","sq",ecommerce_10000[[#This Row],[Platform]])</f>
        <v>Jumia</v>
      </c>
      <c r="P8197" t="str">
        <f>IF(E8197="Souq","sq",IF(E8197="Jumia","Jum",E8197))</f>
        <v>Jum</v>
      </c>
      <c r="Q8197">
        <f>VLOOKUP(ecommerce_10000[[#This Row],[City]],F:I,4,FALSE)</f>
        <v>13290.4</v>
      </c>
      <c r="R8197" s="1">
        <f>SUMIF(C:C,ecommerce_10000[[#This Row],[Category]],I:I)</f>
        <v>57542997.559999913</v>
      </c>
      <c r="S8197" s="1">
        <f>SUMIFS(I:I,C:C,C8197)</f>
        <v>57542997.559999913</v>
      </c>
      <c r="T8197" s="1" t="str">
        <f>INDEX(F:F,MATCH(ecommerce_10000[[#This Row],[TotalAmount]],I:I,0))</f>
        <v>Alexandria</v>
      </c>
    </row>
    <row r="8198" spans="1:20" x14ac:dyDescent="0.3">
      <c r="A8198" s="1" t="s">
        <v>8242</v>
      </c>
      <c r="B8198" s="1" t="s">
        <v>38</v>
      </c>
      <c r="C8198" s="1" t="s">
        <v>20</v>
      </c>
      <c r="D8198" s="1" t="s">
        <v>39</v>
      </c>
      <c r="E8198" s="1" t="s">
        <v>16</v>
      </c>
      <c r="F8198" s="1" t="s">
        <v>62</v>
      </c>
      <c r="G8198">
        <v>3554.21</v>
      </c>
      <c r="H8198">
        <v>3</v>
      </c>
      <c r="I8198">
        <v>10662.63</v>
      </c>
      <c r="J8198">
        <v>4.4000000000000004</v>
      </c>
      <c r="K8198">
        <v>546</v>
      </c>
      <c r="L8198" s="2">
        <v>45397</v>
      </c>
      <c r="O8198" t="str">
        <f>IF(ecommerce_10000[[#This Row],[Platform]]="Souq","sq",ecommerce_10000[[#This Row],[Platform]])</f>
        <v>sq</v>
      </c>
      <c r="P8198" t="str">
        <f>IF(E8198="Souq","sq",IF(E8198="Jumia","Jum",E8198))</f>
        <v>sq</v>
      </c>
      <c r="Q8198">
        <f>VLOOKUP(ecommerce_10000[[#This Row],[City]],F:I,4,FALSE)</f>
        <v>27872.98</v>
      </c>
      <c r="R8198" s="1">
        <f>SUMIF(C:C,ecommerce_10000[[#This Row],[Category]],I:I)</f>
        <v>91504159.730000004</v>
      </c>
      <c r="S8198" s="1">
        <f>SUMIFS(I:I,C:C,C8198)</f>
        <v>91504159.730000004</v>
      </c>
      <c r="T8198" s="1" t="str">
        <f>INDEX(F:F,MATCH(ecommerce_10000[[#This Row],[TotalAmount]],I:I,0))</f>
        <v>Giza</v>
      </c>
    </row>
    <row r="8199" spans="1:20" x14ac:dyDescent="0.3">
      <c r="A8199" s="1" t="s">
        <v>8243</v>
      </c>
      <c r="B8199" s="1" t="s">
        <v>38</v>
      </c>
      <c r="C8199" s="1" t="s">
        <v>20</v>
      </c>
      <c r="D8199" s="1" t="s">
        <v>39</v>
      </c>
      <c r="E8199" s="1" t="s">
        <v>16</v>
      </c>
      <c r="F8199" s="1" t="s">
        <v>17</v>
      </c>
      <c r="G8199">
        <v>3078.15</v>
      </c>
      <c r="H8199">
        <v>2</v>
      </c>
      <c r="I8199">
        <v>6156.3</v>
      </c>
      <c r="J8199">
        <v>2.48</v>
      </c>
      <c r="K8199">
        <v>4240</v>
      </c>
      <c r="L8199" s="2">
        <v>45424</v>
      </c>
      <c r="O8199" t="str">
        <f>IF(ecommerce_10000[[#This Row],[Platform]]="Souq","sq",ecommerce_10000[[#This Row],[Platform]])</f>
        <v>sq</v>
      </c>
      <c r="P8199" t="str">
        <f>IF(E8199="Souq","sq",IF(E8199="Jumia","Jum",E8199))</f>
        <v>sq</v>
      </c>
      <c r="Q8199">
        <f>VLOOKUP(ecommerce_10000[[#This Row],[City]],F:I,4,FALSE)</f>
        <v>16284.02</v>
      </c>
      <c r="R8199" s="1">
        <f>SUMIF(C:C,ecommerce_10000[[#This Row],[Category]],I:I)</f>
        <v>91504159.730000004</v>
      </c>
      <c r="S8199" s="1">
        <f>SUMIFS(I:I,C:C,C8199)</f>
        <v>91504159.730000004</v>
      </c>
      <c r="T8199" s="1" t="str">
        <f>INDEX(F:F,MATCH(ecommerce_10000[[#This Row],[TotalAmount]],I:I,0))</f>
        <v>Cairo</v>
      </c>
    </row>
    <row r="8200" spans="1:20" x14ac:dyDescent="0.3">
      <c r="A8200" s="1" t="s">
        <v>8244</v>
      </c>
      <c r="B8200" s="1" t="s">
        <v>13</v>
      </c>
      <c r="C8200" s="1" t="s">
        <v>14</v>
      </c>
      <c r="D8200" s="1" t="s">
        <v>15</v>
      </c>
      <c r="E8200" s="1" t="s">
        <v>16</v>
      </c>
      <c r="F8200" s="1" t="s">
        <v>40</v>
      </c>
      <c r="G8200">
        <v>16141.29</v>
      </c>
      <c r="H8200">
        <v>2</v>
      </c>
      <c r="I8200">
        <v>32282.58</v>
      </c>
      <c r="J8200">
        <v>4.5599999999999996</v>
      </c>
      <c r="K8200">
        <v>4093</v>
      </c>
      <c r="L8200" s="2">
        <v>45361</v>
      </c>
      <c r="O8200" t="str">
        <f>IF(ecommerce_10000[[#This Row],[Platform]]="Souq","sq",ecommerce_10000[[#This Row],[Platform]])</f>
        <v>sq</v>
      </c>
      <c r="P8200" t="str">
        <f>IF(E8200="Souq","sq",IF(E8200="Jumia","Jum",E8200))</f>
        <v>sq</v>
      </c>
      <c r="Q8200">
        <f>VLOOKUP(ecommerce_10000[[#This Row],[City]],F:I,4,FALSE)</f>
        <v>99349.3</v>
      </c>
      <c r="R8200" s="1">
        <f>SUMIF(C:C,ecommerce_10000[[#This Row],[Category]],I:I)</f>
        <v>92327183.770000085</v>
      </c>
      <c r="S8200" s="1">
        <f>SUMIFS(I:I,C:C,C8200)</f>
        <v>92327183.770000085</v>
      </c>
      <c r="T8200" s="1" t="str">
        <f>INDEX(F:F,MATCH(ecommerce_10000[[#This Row],[TotalAmount]],I:I,0))</f>
        <v>Riyadh</v>
      </c>
    </row>
    <row r="8201" spans="1:20" x14ac:dyDescent="0.3">
      <c r="A8201" s="1" t="s">
        <v>8245</v>
      </c>
      <c r="B8201" s="1" t="s">
        <v>19</v>
      </c>
      <c r="C8201" s="1" t="s">
        <v>20</v>
      </c>
      <c r="D8201" s="1" t="s">
        <v>21</v>
      </c>
      <c r="E8201" s="1" t="s">
        <v>16</v>
      </c>
      <c r="F8201" s="1" t="s">
        <v>33</v>
      </c>
      <c r="G8201">
        <v>17700.96</v>
      </c>
      <c r="H8201">
        <v>4</v>
      </c>
      <c r="I8201">
        <v>70803.839999999997</v>
      </c>
      <c r="J8201">
        <v>3.13</v>
      </c>
      <c r="K8201">
        <v>617</v>
      </c>
      <c r="L8201" s="2">
        <v>45647</v>
      </c>
      <c r="O8201" t="str">
        <f>IF(ecommerce_10000[[#This Row],[Platform]]="Souq","sq",ecommerce_10000[[#This Row],[Platform]])</f>
        <v>sq</v>
      </c>
      <c r="P8201" t="str">
        <f>IF(E8201="Souq","sq",IF(E8201="Jumia","Jum",E8201))</f>
        <v>sq</v>
      </c>
      <c r="Q8201">
        <f>VLOOKUP(ecommerce_10000[[#This Row],[City]],F:I,4,FALSE)</f>
        <v>3665.44</v>
      </c>
      <c r="R8201" s="1">
        <f>SUMIF(C:C,ecommerce_10000[[#This Row],[Category]],I:I)</f>
        <v>91504159.730000004</v>
      </c>
      <c r="S8201" s="1">
        <f>SUMIFS(I:I,C:C,C8201)</f>
        <v>91504159.730000004</v>
      </c>
      <c r="T8201" s="1" t="str">
        <f>INDEX(F:F,MATCH(ecommerce_10000[[#This Row],[TotalAmount]],I:I,0))</f>
        <v>Dubai</v>
      </c>
    </row>
    <row r="8202" spans="1:20" x14ac:dyDescent="0.3">
      <c r="A8202" s="1" t="s">
        <v>8246</v>
      </c>
      <c r="B8202" s="1" t="s">
        <v>13</v>
      </c>
      <c r="C8202" s="1" t="s">
        <v>14</v>
      </c>
      <c r="D8202" s="1" t="s">
        <v>15</v>
      </c>
      <c r="E8202" s="1" t="s">
        <v>22</v>
      </c>
      <c r="F8202" s="1" t="s">
        <v>23</v>
      </c>
      <c r="G8202">
        <v>9736.9699999999993</v>
      </c>
      <c r="H8202">
        <v>2</v>
      </c>
      <c r="I8202">
        <v>19473.939999999999</v>
      </c>
      <c r="J8202">
        <v>1.75</v>
      </c>
      <c r="K8202">
        <v>2886</v>
      </c>
      <c r="L8202" s="2">
        <v>45468</v>
      </c>
      <c r="O8202" t="str">
        <f>IF(ecommerce_10000[[#This Row],[Platform]]="Souq","sq",ecommerce_10000[[#This Row],[Platform]])</f>
        <v>Jumia</v>
      </c>
      <c r="P8202" t="str">
        <f>IF(E8202="Souq","sq",IF(E8202="Jumia","Jum",E8202))</f>
        <v>Jum</v>
      </c>
      <c r="Q8202">
        <f>VLOOKUP(ecommerce_10000[[#This Row],[City]],F:I,4,FALSE)</f>
        <v>13290.4</v>
      </c>
      <c r="R8202" s="1">
        <f>SUMIF(C:C,ecommerce_10000[[#This Row],[Category]],I:I)</f>
        <v>92327183.770000085</v>
      </c>
      <c r="S8202" s="1">
        <f>SUMIFS(I:I,C:C,C8202)</f>
        <v>92327183.770000085</v>
      </c>
      <c r="T8202" s="1" t="str">
        <f>INDEX(F:F,MATCH(ecommerce_10000[[#This Row],[TotalAmount]],I:I,0))</f>
        <v>Alexandria</v>
      </c>
    </row>
    <row r="8203" spans="1:20" x14ac:dyDescent="0.3">
      <c r="A8203" s="1" t="s">
        <v>8247</v>
      </c>
      <c r="B8203" s="1" t="s">
        <v>35</v>
      </c>
      <c r="C8203" s="1" t="s">
        <v>14</v>
      </c>
      <c r="D8203" s="1" t="s">
        <v>36</v>
      </c>
      <c r="E8203" s="1" t="s">
        <v>16</v>
      </c>
      <c r="F8203" s="1" t="s">
        <v>28</v>
      </c>
      <c r="G8203">
        <v>8503.39</v>
      </c>
      <c r="H8203">
        <v>2</v>
      </c>
      <c r="I8203">
        <v>17006.78</v>
      </c>
      <c r="J8203">
        <v>4.43</v>
      </c>
      <c r="K8203">
        <v>4830</v>
      </c>
      <c r="L8203" s="2">
        <v>45409</v>
      </c>
      <c r="O8203" t="str">
        <f>IF(ecommerce_10000[[#This Row],[Platform]]="Souq","sq",ecommerce_10000[[#This Row],[Platform]])</f>
        <v>sq</v>
      </c>
      <c r="P8203" t="str">
        <f>IF(E8203="Souq","sq",IF(E8203="Jumia","Jum",E8203))</f>
        <v>sq</v>
      </c>
      <c r="Q8203">
        <f>VLOOKUP(ecommerce_10000[[#This Row],[City]],F:I,4,FALSE)</f>
        <v>26648.76</v>
      </c>
      <c r="R8203" s="1">
        <f>SUMIF(C:C,ecommerce_10000[[#This Row],[Category]],I:I)</f>
        <v>92327183.770000085</v>
      </c>
      <c r="S8203" s="1">
        <f>SUMIFS(I:I,C:C,C8203)</f>
        <v>92327183.770000085</v>
      </c>
      <c r="T8203" s="1" t="str">
        <f>INDEX(F:F,MATCH(ecommerce_10000[[#This Row],[TotalAmount]],I:I,0))</f>
        <v>Casablanca</v>
      </c>
    </row>
    <row r="8204" spans="1:20" x14ac:dyDescent="0.3">
      <c r="A8204" s="1" t="s">
        <v>8248</v>
      </c>
      <c r="B8204" s="1" t="s">
        <v>43</v>
      </c>
      <c r="C8204" s="1" t="s">
        <v>44</v>
      </c>
      <c r="D8204" s="1" t="s">
        <v>45</v>
      </c>
      <c r="E8204" s="1" t="s">
        <v>47</v>
      </c>
      <c r="F8204" s="1" t="s">
        <v>33</v>
      </c>
      <c r="G8204">
        <v>2303.0100000000002</v>
      </c>
      <c r="H8204">
        <v>5</v>
      </c>
      <c r="I8204">
        <v>11515.05</v>
      </c>
      <c r="J8204">
        <v>4.2699999999999996</v>
      </c>
      <c r="K8204">
        <v>4271</v>
      </c>
      <c r="L8204" s="2">
        <v>45406</v>
      </c>
      <c r="O8204" t="str">
        <f>IF(ecommerce_10000[[#This Row],[Platform]]="Souq","sq",ecommerce_10000[[#This Row],[Platform]])</f>
        <v>Amazon</v>
      </c>
      <c r="P8204" t="str">
        <f>IF(E8204="Souq","sq",IF(E8204="Jumia","Jum",E8204))</f>
        <v>Amazon</v>
      </c>
      <c r="Q8204">
        <f>VLOOKUP(ecommerce_10000[[#This Row],[City]],F:I,4,FALSE)</f>
        <v>3665.44</v>
      </c>
      <c r="R8204" s="1">
        <f>SUMIF(C:C,ecommerce_10000[[#This Row],[Category]],I:I)</f>
        <v>31420413.200000018</v>
      </c>
      <c r="S8204" s="1">
        <f>SUMIFS(I:I,C:C,C8204)</f>
        <v>31420413.200000018</v>
      </c>
      <c r="T8204" s="1" t="str">
        <f>INDEX(F:F,MATCH(ecommerce_10000[[#This Row],[TotalAmount]],I:I,0))</f>
        <v>Dubai</v>
      </c>
    </row>
    <row r="8205" spans="1:20" x14ac:dyDescent="0.3">
      <c r="A8205" s="1" t="s">
        <v>8249</v>
      </c>
      <c r="B8205" s="1" t="s">
        <v>19</v>
      </c>
      <c r="C8205" s="1" t="s">
        <v>20</v>
      </c>
      <c r="D8205" s="1" t="s">
        <v>21</v>
      </c>
      <c r="E8205" s="1" t="s">
        <v>16</v>
      </c>
      <c r="F8205" s="1" t="s">
        <v>23</v>
      </c>
      <c r="G8205">
        <v>9279.7900000000009</v>
      </c>
      <c r="H8205">
        <v>1</v>
      </c>
      <c r="I8205">
        <v>9279.7900000000009</v>
      </c>
      <c r="J8205">
        <v>4.54</v>
      </c>
      <c r="K8205">
        <v>3061</v>
      </c>
      <c r="L8205" s="2">
        <v>45347</v>
      </c>
      <c r="O8205" t="str">
        <f>IF(ecommerce_10000[[#This Row],[Platform]]="Souq","sq",ecommerce_10000[[#This Row],[Platform]])</f>
        <v>sq</v>
      </c>
      <c r="P8205" t="str">
        <f>IF(E8205="Souq","sq",IF(E8205="Jumia","Jum",E8205))</f>
        <v>sq</v>
      </c>
      <c r="Q8205">
        <f>VLOOKUP(ecommerce_10000[[#This Row],[City]],F:I,4,FALSE)</f>
        <v>13290.4</v>
      </c>
      <c r="R8205" s="1">
        <f>SUMIF(C:C,ecommerce_10000[[#This Row],[Category]],I:I)</f>
        <v>91504159.730000004</v>
      </c>
      <c r="S8205" s="1">
        <f>SUMIFS(I:I,C:C,C8205)</f>
        <v>91504159.730000004</v>
      </c>
      <c r="T8205" s="1" t="str">
        <f>INDEX(F:F,MATCH(ecommerce_10000[[#This Row],[TotalAmount]],I:I,0))</f>
        <v>Alexandria</v>
      </c>
    </row>
    <row r="8206" spans="1:20" x14ac:dyDescent="0.3">
      <c r="A8206" s="1" t="s">
        <v>8250</v>
      </c>
      <c r="B8206" s="1" t="s">
        <v>53</v>
      </c>
      <c r="C8206" s="1" t="s">
        <v>31</v>
      </c>
      <c r="D8206" s="1" t="s">
        <v>54</v>
      </c>
      <c r="E8206" s="1" t="s">
        <v>16</v>
      </c>
      <c r="F8206" s="1" t="s">
        <v>40</v>
      </c>
      <c r="G8206">
        <v>16589.2</v>
      </c>
      <c r="H8206">
        <v>5</v>
      </c>
      <c r="I8206">
        <v>82946</v>
      </c>
      <c r="J8206">
        <v>4.07</v>
      </c>
      <c r="K8206">
        <v>380</v>
      </c>
      <c r="L8206" s="2">
        <v>45438</v>
      </c>
      <c r="O8206" t="str">
        <f>IF(ecommerce_10000[[#This Row],[Platform]]="Souq","sq",ecommerce_10000[[#This Row],[Platform]])</f>
        <v>sq</v>
      </c>
      <c r="P8206" t="str">
        <f>IF(E8206="Souq","sq",IF(E8206="Jumia","Jum",E8206))</f>
        <v>sq</v>
      </c>
      <c r="Q8206">
        <f>VLOOKUP(ecommerce_10000[[#This Row],[City]],F:I,4,FALSE)</f>
        <v>99349.3</v>
      </c>
      <c r="R8206" s="1">
        <f>SUMIF(C:C,ecommerce_10000[[#This Row],[Category]],I:I)</f>
        <v>57542997.559999913</v>
      </c>
      <c r="S8206" s="1">
        <f>SUMIFS(I:I,C:C,C8206)</f>
        <v>57542997.559999913</v>
      </c>
      <c r="T8206" s="1" t="str">
        <f>INDEX(F:F,MATCH(ecommerce_10000[[#This Row],[TotalAmount]],I:I,0))</f>
        <v>Riyadh</v>
      </c>
    </row>
    <row r="8207" spans="1:20" x14ac:dyDescent="0.3">
      <c r="A8207" s="1" t="s">
        <v>8251</v>
      </c>
      <c r="B8207" s="1" t="s">
        <v>35</v>
      </c>
      <c r="C8207" s="1" t="s">
        <v>14</v>
      </c>
      <c r="D8207" s="1" t="s">
        <v>36</v>
      </c>
      <c r="E8207" s="1" t="s">
        <v>22</v>
      </c>
      <c r="F8207" s="1" t="s">
        <v>33</v>
      </c>
      <c r="G8207">
        <v>5971.66</v>
      </c>
      <c r="H8207">
        <v>2</v>
      </c>
      <c r="I8207">
        <v>11943.32</v>
      </c>
      <c r="J8207">
        <v>1.3</v>
      </c>
      <c r="K8207">
        <v>1340</v>
      </c>
      <c r="L8207" s="2">
        <v>45296</v>
      </c>
      <c r="O8207" t="str">
        <f>IF(ecommerce_10000[[#This Row],[Platform]]="Souq","sq",ecommerce_10000[[#This Row],[Platform]])</f>
        <v>Jumia</v>
      </c>
      <c r="P8207" t="str">
        <f>IF(E8207="Souq","sq",IF(E8207="Jumia","Jum",E8207))</f>
        <v>Jum</v>
      </c>
      <c r="Q8207">
        <f>VLOOKUP(ecommerce_10000[[#This Row],[City]],F:I,4,FALSE)</f>
        <v>3665.44</v>
      </c>
      <c r="R8207" s="1">
        <f>SUMIF(C:C,ecommerce_10000[[#This Row],[Category]],I:I)</f>
        <v>92327183.770000085</v>
      </c>
      <c r="S8207" s="1">
        <f>SUMIFS(I:I,C:C,C8207)</f>
        <v>92327183.770000085</v>
      </c>
      <c r="T8207" s="1" t="str">
        <f>INDEX(F:F,MATCH(ecommerce_10000[[#This Row],[TotalAmount]],I:I,0))</f>
        <v>Dubai</v>
      </c>
    </row>
    <row r="8208" spans="1:20" x14ac:dyDescent="0.3">
      <c r="A8208" s="1" t="s">
        <v>8252</v>
      </c>
      <c r="B8208" s="1" t="s">
        <v>35</v>
      </c>
      <c r="C8208" s="1" t="s">
        <v>14</v>
      </c>
      <c r="D8208" s="1" t="s">
        <v>36</v>
      </c>
      <c r="E8208" s="1" t="s">
        <v>47</v>
      </c>
      <c r="F8208" s="1" t="s">
        <v>23</v>
      </c>
      <c r="G8208">
        <v>18032.86</v>
      </c>
      <c r="H8208">
        <v>4</v>
      </c>
      <c r="I8208">
        <v>72131.44</v>
      </c>
      <c r="J8208">
        <v>4.91</v>
      </c>
      <c r="K8208">
        <v>68</v>
      </c>
      <c r="L8208" s="2">
        <v>45334</v>
      </c>
      <c r="O8208" t="str">
        <f>IF(ecommerce_10000[[#This Row],[Platform]]="Souq","sq",ecommerce_10000[[#This Row],[Platform]])</f>
        <v>Amazon</v>
      </c>
      <c r="P8208" t="str">
        <f>IF(E8208="Souq","sq",IF(E8208="Jumia","Jum",E8208))</f>
        <v>Amazon</v>
      </c>
      <c r="Q8208">
        <f>VLOOKUP(ecommerce_10000[[#This Row],[City]],F:I,4,FALSE)</f>
        <v>13290.4</v>
      </c>
      <c r="R8208" s="1">
        <f>SUMIF(C:C,ecommerce_10000[[#This Row],[Category]],I:I)</f>
        <v>92327183.770000085</v>
      </c>
      <c r="S8208" s="1">
        <f>SUMIFS(I:I,C:C,C8208)</f>
        <v>92327183.770000085</v>
      </c>
      <c r="T8208" s="1" t="str">
        <f>INDEX(F:F,MATCH(ecommerce_10000[[#This Row],[TotalAmount]],I:I,0))</f>
        <v>Alexandria</v>
      </c>
    </row>
    <row r="8209" spans="1:20" x14ac:dyDescent="0.3">
      <c r="A8209" s="1" t="s">
        <v>8253</v>
      </c>
      <c r="B8209" s="1" t="s">
        <v>53</v>
      </c>
      <c r="C8209" s="1" t="s">
        <v>31</v>
      </c>
      <c r="D8209" s="1" t="s">
        <v>54</v>
      </c>
      <c r="E8209" s="1" t="s">
        <v>16</v>
      </c>
      <c r="F8209" s="1" t="s">
        <v>23</v>
      </c>
      <c r="G8209">
        <v>698.44</v>
      </c>
      <c r="H8209">
        <v>4</v>
      </c>
      <c r="I8209">
        <v>2793.76</v>
      </c>
      <c r="J8209">
        <v>2.4500000000000002</v>
      </c>
      <c r="K8209">
        <v>4161</v>
      </c>
      <c r="L8209" s="2">
        <v>45638</v>
      </c>
      <c r="O8209" t="str">
        <f>IF(ecommerce_10000[[#This Row],[Platform]]="Souq","sq",ecommerce_10000[[#This Row],[Platform]])</f>
        <v>sq</v>
      </c>
      <c r="P8209" t="str">
        <f>IF(E8209="Souq","sq",IF(E8209="Jumia","Jum",E8209))</f>
        <v>sq</v>
      </c>
      <c r="Q8209">
        <f>VLOOKUP(ecommerce_10000[[#This Row],[City]],F:I,4,FALSE)</f>
        <v>13290.4</v>
      </c>
      <c r="R8209" s="1">
        <f>SUMIF(C:C,ecommerce_10000[[#This Row],[Category]],I:I)</f>
        <v>57542997.559999913</v>
      </c>
      <c r="S8209" s="1">
        <f>SUMIFS(I:I,C:C,C8209)</f>
        <v>57542997.559999913</v>
      </c>
      <c r="T8209" s="1" t="str">
        <f>INDEX(F:F,MATCH(ecommerce_10000[[#This Row],[TotalAmount]],I:I,0))</f>
        <v>Alexandria</v>
      </c>
    </row>
    <row r="8210" spans="1:20" x14ac:dyDescent="0.3">
      <c r="A8210" s="1" t="s">
        <v>8254</v>
      </c>
      <c r="B8210" s="1" t="s">
        <v>65</v>
      </c>
      <c r="C8210" s="1" t="s">
        <v>20</v>
      </c>
      <c r="D8210" s="1" t="s">
        <v>66</v>
      </c>
      <c r="E8210" s="1" t="s">
        <v>47</v>
      </c>
      <c r="F8210" s="1" t="s">
        <v>17</v>
      </c>
      <c r="G8210">
        <v>17567.18</v>
      </c>
      <c r="H8210">
        <v>3</v>
      </c>
      <c r="I8210">
        <v>52701.54</v>
      </c>
      <c r="J8210">
        <v>4.8</v>
      </c>
      <c r="K8210">
        <v>634</v>
      </c>
      <c r="L8210" s="2">
        <v>45492</v>
      </c>
      <c r="O8210" t="str">
        <f>IF(ecommerce_10000[[#This Row],[Platform]]="Souq","sq",ecommerce_10000[[#This Row],[Platform]])</f>
        <v>Amazon</v>
      </c>
      <c r="P8210" t="str">
        <f>IF(E8210="Souq","sq",IF(E8210="Jumia","Jum",E8210))</f>
        <v>Amazon</v>
      </c>
      <c r="Q8210">
        <f>VLOOKUP(ecommerce_10000[[#This Row],[City]],F:I,4,FALSE)</f>
        <v>16284.02</v>
      </c>
      <c r="R8210" s="1">
        <f>SUMIF(C:C,ecommerce_10000[[#This Row],[Category]],I:I)</f>
        <v>91504159.730000004</v>
      </c>
      <c r="S8210" s="1">
        <f>SUMIFS(I:I,C:C,C8210)</f>
        <v>91504159.730000004</v>
      </c>
      <c r="T8210" s="1" t="str">
        <f>INDEX(F:F,MATCH(ecommerce_10000[[#This Row],[TotalAmount]],I:I,0))</f>
        <v>Cairo</v>
      </c>
    </row>
    <row r="8211" spans="1:20" x14ac:dyDescent="0.3">
      <c r="A8211" s="1" t="s">
        <v>8255</v>
      </c>
      <c r="B8211" s="1" t="s">
        <v>53</v>
      </c>
      <c r="C8211" s="1" t="s">
        <v>31</v>
      </c>
      <c r="D8211" s="1" t="s">
        <v>54</v>
      </c>
      <c r="E8211" s="1" t="s">
        <v>22</v>
      </c>
      <c r="F8211" s="1" t="s">
        <v>28</v>
      </c>
      <c r="G8211">
        <v>11546.97</v>
      </c>
      <c r="H8211">
        <v>5</v>
      </c>
      <c r="I8211">
        <v>57734.85</v>
      </c>
      <c r="J8211">
        <v>3.2</v>
      </c>
      <c r="K8211">
        <v>2360</v>
      </c>
      <c r="L8211" s="2">
        <v>45366</v>
      </c>
      <c r="O8211" t="str">
        <f>IF(ecommerce_10000[[#This Row],[Platform]]="Souq","sq",ecommerce_10000[[#This Row],[Platform]])</f>
        <v>Jumia</v>
      </c>
      <c r="P8211" t="str">
        <f>IF(E8211="Souq","sq",IF(E8211="Jumia","Jum",E8211))</f>
        <v>Jum</v>
      </c>
      <c r="Q8211">
        <f>VLOOKUP(ecommerce_10000[[#This Row],[City]],F:I,4,FALSE)</f>
        <v>26648.76</v>
      </c>
      <c r="R8211" s="1">
        <f>SUMIF(C:C,ecommerce_10000[[#This Row],[Category]],I:I)</f>
        <v>57542997.559999913</v>
      </c>
      <c r="S8211" s="1">
        <f>SUMIFS(I:I,C:C,C8211)</f>
        <v>57542997.559999913</v>
      </c>
      <c r="T8211" s="1" t="str">
        <f>INDEX(F:F,MATCH(ecommerce_10000[[#This Row],[TotalAmount]],I:I,0))</f>
        <v>Casablanca</v>
      </c>
    </row>
    <row r="8212" spans="1:20" x14ac:dyDescent="0.3">
      <c r="A8212" s="1" t="s">
        <v>8256</v>
      </c>
      <c r="B8212" s="1" t="s">
        <v>65</v>
      </c>
      <c r="C8212" s="1" t="s">
        <v>20</v>
      </c>
      <c r="D8212" s="1" t="s">
        <v>66</v>
      </c>
      <c r="E8212" s="1" t="s">
        <v>22</v>
      </c>
      <c r="F8212" s="1" t="s">
        <v>33</v>
      </c>
      <c r="G8212">
        <v>212.43</v>
      </c>
      <c r="H8212">
        <v>5</v>
      </c>
      <c r="I8212">
        <v>1062.1500000000001</v>
      </c>
      <c r="J8212">
        <v>4.0599999999999996</v>
      </c>
      <c r="K8212">
        <v>1656</v>
      </c>
      <c r="L8212" s="2">
        <v>45434</v>
      </c>
      <c r="O8212" t="str">
        <f>IF(ecommerce_10000[[#This Row],[Platform]]="Souq","sq",ecommerce_10000[[#This Row],[Platform]])</f>
        <v>Jumia</v>
      </c>
      <c r="P8212" t="str">
        <f>IF(E8212="Souq","sq",IF(E8212="Jumia","Jum",E8212))</f>
        <v>Jum</v>
      </c>
      <c r="Q8212">
        <f>VLOOKUP(ecommerce_10000[[#This Row],[City]],F:I,4,FALSE)</f>
        <v>3665.44</v>
      </c>
      <c r="R8212" s="1">
        <f>SUMIF(C:C,ecommerce_10000[[#This Row],[Category]],I:I)</f>
        <v>91504159.730000004</v>
      </c>
      <c r="S8212" s="1">
        <f>SUMIFS(I:I,C:C,C8212)</f>
        <v>91504159.730000004</v>
      </c>
      <c r="T8212" s="1" t="str">
        <f>INDEX(F:F,MATCH(ecommerce_10000[[#This Row],[TotalAmount]],I:I,0))</f>
        <v>Dubai</v>
      </c>
    </row>
    <row r="8213" spans="1:20" x14ac:dyDescent="0.3">
      <c r="A8213" s="1" t="s">
        <v>8257</v>
      </c>
      <c r="B8213" s="1" t="s">
        <v>35</v>
      </c>
      <c r="C8213" s="1" t="s">
        <v>14</v>
      </c>
      <c r="D8213" s="1" t="s">
        <v>36</v>
      </c>
      <c r="E8213" s="1" t="s">
        <v>22</v>
      </c>
      <c r="F8213" s="1" t="s">
        <v>23</v>
      </c>
      <c r="G8213">
        <v>1497.43</v>
      </c>
      <c r="H8213">
        <v>4</v>
      </c>
      <c r="I8213">
        <v>5989.72</v>
      </c>
      <c r="J8213">
        <v>4.45</v>
      </c>
      <c r="K8213">
        <v>3783</v>
      </c>
      <c r="L8213" s="2">
        <v>45561</v>
      </c>
      <c r="O8213" t="str">
        <f>IF(ecommerce_10000[[#This Row],[Platform]]="Souq","sq",ecommerce_10000[[#This Row],[Platform]])</f>
        <v>Jumia</v>
      </c>
      <c r="P8213" t="str">
        <f>IF(E8213="Souq","sq",IF(E8213="Jumia","Jum",E8213))</f>
        <v>Jum</v>
      </c>
      <c r="Q8213">
        <f>VLOOKUP(ecommerce_10000[[#This Row],[City]],F:I,4,FALSE)</f>
        <v>13290.4</v>
      </c>
      <c r="R8213" s="1">
        <f>SUMIF(C:C,ecommerce_10000[[#This Row],[Category]],I:I)</f>
        <v>92327183.770000085</v>
      </c>
      <c r="S8213" s="1">
        <f>SUMIFS(I:I,C:C,C8213)</f>
        <v>92327183.770000085</v>
      </c>
      <c r="T8213" s="1" t="str">
        <f>INDEX(F:F,MATCH(ecommerce_10000[[#This Row],[TotalAmount]],I:I,0))</f>
        <v>Alexandria</v>
      </c>
    </row>
    <row r="8214" spans="1:20" x14ac:dyDescent="0.3">
      <c r="A8214" s="1" t="s">
        <v>8258</v>
      </c>
      <c r="B8214" s="1" t="s">
        <v>35</v>
      </c>
      <c r="C8214" s="1" t="s">
        <v>14</v>
      </c>
      <c r="D8214" s="1" t="s">
        <v>36</v>
      </c>
      <c r="E8214" s="1" t="s">
        <v>47</v>
      </c>
      <c r="F8214" s="1" t="s">
        <v>33</v>
      </c>
      <c r="G8214">
        <v>7242.86</v>
      </c>
      <c r="H8214">
        <v>2</v>
      </c>
      <c r="I8214">
        <v>14485.72</v>
      </c>
      <c r="J8214">
        <v>3.85</v>
      </c>
      <c r="K8214">
        <v>327</v>
      </c>
      <c r="L8214" s="2">
        <v>45384</v>
      </c>
      <c r="O8214" t="str">
        <f>IF(ecommerce_10000[[#This Row],[Platform]]="Souq","sq",ecommerce_10000[[#This Row],[Platform]])</f>
        <v>Amazon</v>
      </c>
      <c r="P8214" t="str">
        <f>IF(E8214="Souq","sq",IF(E8214="Jumia","Jum",E8214))</f>
        <v>Amazon</v>
      </c>
      <c r="Q8214">
        <f>VLOOKUP(ecommerce_10000[[#This Row],[City]],F:I,4,FALSE)</f>
        <v>3665.44</v>
      </c>
      <c r="R8214" s="1">
        <f>SUMIF(C:C,ecommerce_10000[[#This Row],[Category]],I:I)</f>
        <v>92327183.770000085</v>
      </c>
      <c r="S8214" s="1">
        <f>SUMIFS(I:I,C:C,C8214)</f>
        <v>92327183.770000085</v>
      </c>
      <c r="T8214" s="1" t="str">
        <f>INDEX(F:F,MATCH(ecommerce_10000[[#This Row],[TotalAmount]],I:I,0))</f>
        <v>Dubai</v>
      </c>
    </row>
    <row r="8215" spans="1:20" x14ac:dyDescent="0.3">
      <c r="A8215" s="1" t="s">
        <v>8259</v>
      </c>
      <c r="B8215" s="1" t="s">
        <v>25</v>
      </c>
      <c r="C8215" s="1" t="s">
        <v>26</v>
      </c>
      <c r="D8215" s="1" t="s">
        <v>27</v>
      </c>
      <c r="E8215" s="1" t="s">
        <v>47</v>
      </c>
      <c r="F8215" s="1" t="s">
        <v>40</v>
      </c>
      <c r="G8215">
        <v>16086.57</v>
      </c>
      <c r="H8215">
        <v>2</v>
      </c>
      <c r="I8215">
        <v>32173.14</v>
      </c>
      <c r="J8215">
        <v>3.85</v>
      </c>
      <c r="K8215">
        <v>2985</v>
      </c>
      <c r="L8215" s="2">
        <v>45364</v>
      </c>
      <c r="O8215" t="str">
        <f>IF(ecommerce_10000[[#This Row],[Platform]]="Souq","sq",ecommerce_10000[[#This Row],[Platform]])</f>
        <v>Amazon</v>
      </c>
      <c r="P8215" t="str">
        <f>IF(E8215="Souq","sq",IF(E8215="Jumia","Jum",E8215))</f>
        <v>Amazon</v>
      </c>
      <c r="Q8215">
        <f>VLOOKUP(ecommerce_10000[[#This Row],[City]],F:I,4,FALSE)</f>
        <v>99349.3</v>
      </c>
      <c r="R8215" s="1">
        <f>SUMIF(C:C,ecommerce_10000[[#This Row],[Category]],I:I)</f>
        <v>29200970.130000021</v>
      </c>
      <c r="S8215" s="1">
        <f>SUMIFS(I:I,C:C,C8215)</f>
        <v>29200970.130000021</v>
      </c>
      <c r="T8215" s="1" t="str">
        <f>INDEX(F:F,MATCH(ecommerce_10000[[#This Row],[TotalAmount]],I:I,0))</f>
        <v>Riyadh</v>
      </c>
    </row>
    <row r="8216" spans="1:20" x14ac:dyDescent="0.3">
      <c r="A8216" s="1" t="s">
        <v>8260</v>
      </c>
      <c r="B8216" s="1" t="s">
        <v>13</v>
      </c>
      <c r="C8216" s="1" t="s">
        <v>14</v>
      </c>
      <c r="D8216" s="1" t="s">
        <v>15</v>
      </c>
      <c r="E8216" s="1" t="s">
        <v>22</v>
      </c>
      <c r="F8216" s="1" t="s">
        <v>28</v>
      </c>
      <c r="G8216">
        <v>706.76</v>
      </c>
      <c r="H8216">
        <v>4</v>
      </c>
      <c r="I8216">
        <v>2827.04</v>
      </c>
      <c r="J8216">
        <v>1.04</v>
      </c>
      <c r="K8216">
        <v>2715</v>
      </c>
      <c r="L8216" s="2">
        <v>45332</v>
      </c>
      <c r="O8216" t="str">
        <f>IF(ecommerce_10000[[#This Row],[Platform]]="Souq","sq",ecommerce_10000[[#This Row],[Platform]])</f>
        <v>Jumia</v>
      </c>
      <c r="P8216" t="str">
        <f>IF(E8216="Souq","sq",IF(E8216="Jumia","Jum",E8216))</f>
        <v>Jum</v>
      </c>
      <c r="Q8216">
        <f>VLOOKUP(ecommerce_10000[[#This Row],[City]],F:I,4,FALSE)</f>
        <v>26648.76</v>
      </c>
      <c r="R8216" s="1">
        <f>SUMIF(C:C,ecommerce_10000[[#This Row],[Category]],I:I)</f>
        <v>92327183.770000085</v>
      </c>
      <c r="S8216" s="1">
        <f>SUMIFS(I:I,C:C,C8216)</f>
        <v>92327183.770000085</v>
      </c>
      <c r="T8216" s="1" t="str">
        <f>INDEX(F:F,MATCH(ecommerce_10000[[#This Row],[TotalAmount]],I:I,0))</f>
        <v>Casablanca</v>
      </c>
    </row>
    <row r="8217" spans="1:20" x14ac:dyDescent="0.3">
      <c r="A8217" s="1" t="s">
        <v>8261</v>
      </c>
      <c r="B8217" s="1" t="s">
        <v>38</v>
      </c>
      <c r="C8217" s="1" t="s">
        <v>20</v>
      </c>
      <c r="D8217" s="1" t="s">
        <v>39</v>
      </c>
      <c r="E8217" s="1" t="s">
        <v>16</v>
      </c>
      <c r="F8217" s="1" t="s">
        <v>33</v>
      </c>
      <c r="G8217">
        <v>1816.15</v>
      </c>
      <c r="H8217">
        <v>5</v>
      </c>
      <c r="I8217">
        <v>9080.75</v>
      </c>
      <c r="J8217">
        <v>3.32</v>
      </c>
      <c r="K8217">
        <v>3828</v>
      </c>
      <c r="L8217" s="2">
        <v>45628</v>
      </c>
      <c r="O8217" t="str">
        <f>IF(ecommerce_10000[[#This Row],[Platform]]="Souq","sq",ecommerce_10000[[#This Row],[Platform]])</f>
        <v>sq</v>
      </c>
      <c r="P8217" t="str">
        <f>IF(E8217="Souq","sq",IF(E8217="Jumia","Jum",E8217))</f>
        <v>sq</v>
      </c>
      <c r="Q8217">
        <f>VLOOKUP(ecommerce_10000[[#This Row],[City]],F:I,4,FALSE)</f>
        <v>3665.44</v>
      </c>
      <c r="R8217" s="1">
        <f>SUMIF(C:C,ecommerce_10000[[#This Row],[Category]],I:I)</f>
        <v>91504159.730000004</v>
      </c>
      <c r="S8217" s="1">
        <f>SUMIFS(I:I,C:C,C8217)</f>
        <v>91504159.730000004</v>
      </c>
      <c r="T8217" s="1" t="str">
        <f>INDEX(F:F,MATCH(ecommerce_10000[[#This Row],[TotalAmount]],I:I,0))</f>
        <v>Dubai</v>
      </c>
    </row>
    <row r="8218" spans="1:20" x14ac:dyDescent="0.3">
      <c r="A8218" s="1" t="s">
        <v>8262</v>
      </c>
      <c r="B8218" s="1" t="s">
        <v>19</v>
      </c>
      <c r="C8218" s="1" t="s">
        <v>20</v>
      </c>
      <c r="D8218" s="1" t="s">
        <v>21</v>
      </c>
      <c r="E8218" s="1" t="s">
        <v>22</v>
      </c>
      <c r="F8218" s="1" t="s">
        <v>17</v>
      </c>
      <c r="G8218">
        <v>16781.16</v>
      </c>
      <c r="H8218">
        <v>3</v>
      </c>
      <c r="I8218">
        <v>50343.48</v>
      </c>
      <c r="J8218">
        <v>1.41</v>
      </c>
      <c r="K8218">
        <v>2936</v>
      </c>
      <c r="L8218" s="2">
        <v>45402</v>
      </c>
      <c r="O8218" t="str">
        <f>IF(ecommerce_10000[[#This Row],[Platform]]="Souq","sq",ecommerce_10000[[#This Row],[Platform]])</f>
        <v>Jumia</v>
      </c>
      <c r="P8218" t="str">
        <f>IF(E8218="Souq","sq",IF(E8218="Jumia","Jum",E8218))</f>
        <v>Jum</v>
      </c>
      <c r="Q8218">
        <f>VLOOKUP(ecommerce_10000[[#This Row],[City]],F:I,4,FALSE)</f>
        <v>16284.02</v>
      </c>
      <c r="R8218" s="1">
        <f>SUMIF(C:C,ecommerce_10000[[#This Row],[Category]],I:I)</f>
        <v>91504159.730000004</v>
      </c>
      <c r="S8218" s="1">
        <f>SUMIFS(I:I,C:C,C8218)</f>
        <v>91504159.730000004</v>
      </c>
      <c r="T8218" s="1" t="str">
        <f>INDEX(F:F,MATCH(ecommerce_10000[[#This Row],[TotalAmount]],I:I,0))</f>
        <v>Cairo</v>
      </c>
    </row>
    <row r="8219" spans="1:20" x14ac:dyDescent="0.3">
      <c r="A8219" s="1" t="s">
        <v>8263</v>
      </c>
      <c r="B8219" s="1" t="s">
        <v>13</v>
      </c>
      <c r="C8219" s="1" t="s">
        <v>14</v>
      </c>
      <c r="D8219" s="1" t="s">
        <v>15</v>
      </c>
      <c r="E8219" s="1" t="s">
        <v>16</v>
      </c>
      <c r="F8219" s="1" t="s">
        <v>40</v>
      </c>
      <c r="G8219">
        <v>13053.37</v>
      </c>
      <c r="H8219">
        <v>1</v>
      </c>
      <c r="I8219">
        <v>13053.37</v>
      </c>
      <c r="J8219">
        <v>3.97</v>
      </c>
      <c r="K8219">
        <v>3405</v>
      </c>
      <c r="L8219" s="2">
        <v>45386</v>
      </c>
      <c r="O8219" t="str">
        <f>IF(ecommerce_10000[[#This Row],[Platform]]="Souq","sq",ecommerce_10000[[#This Row],[Platform]])</f>
        <v>sq</v>
      </c>
      <c r="P8219" t="str">
        <f>IF(E8219="Souq","sq",IF(E8219="Jumia","Jum",E8219))</f>
        <v>sq</v>
      </c>
      <c r="Q8219">
        <f>VLOOKUP(ecommerce_10000[[#This Row],[City]],F:I,4,FALSE)</f>
        <v>99349.3</v>
      </c>
      <c r="R8219" s="1">
        <f>SUMIF(C:C,ecommerce_10000[[#This Row],[Category]],I:I)</f>
        <v>92327183.770000085</v>
      </c>
      <c r="S8219" s="1">
        <f>SUMIFS(I:I,C:C,C8219)</f>
        <v>92327183.770000085</v>
      </c>
      <c r="T8219" s="1" t="str">
        <f>INDEX(F:F,MATCH(ecommerce_10000[[#This Row],[TotalAmount]],I:I,0))</f>
        <v>Riyadh</v>
      </c>
    </row>
    <row r="8220" spans="1:20" x14ac:dyDescent="0.3">
      <c r="A8220" s="1" t="s">
        <v>8264</v>
      </c>
      <c r="B8220" s="1" t="s">
        <v>49</v>
      </c>
      <c r="C8220" s="1" t="s">
        <v>14</v>
      </c>
      <c r="D8220" s="1" t="s">
        <v>50</v>
      </c>
      <c r="E8220" s="1" t="s">
        <v>47</v>
      </c>
      <c r="F8220" s="1" t="s">
        <v>62</v>
      </c>
      <c r="G8220">
        <v>18005.54</v>
      </c>
      <c r="H8220">
        <v>3</v>
      </c>
      <c r="I8220">
        <v>54016.62</v>
      </c>
      <c r="J8220">
        <v>2.64</v>
      </c>
      <c r="K8220">
        <v>1872</v>
      </c>
      <c r="L8220" s="2">
        <v>45651</v>
      </c>
      <c r="O8220" t="str">
        <f>IF(ecommerce_10000[[#This Row],[Platform]]="Souq","sq",ecommerce_10000[[#This Row],[Platform]])</f>
        <v>Amazon</v>
      </c>
      <c r="P8220" t="str">
        <f>IF(E8220="Souq","sq",IF(E8220="Jumia","Jum",E8220))</f>
        <v>Amazon</v>
      </c>
      <c r="Q8220">
        <f>VLOOKUP(ecommerce_10000[[#This Row],[City]],F:I,4,FALSE)</f>
        <v>27872.98</v>
      </c>
      <c r="R8220" s="1">
        <f>SUMIF(C:C,ecommerce_10000[[#This Row],[Category]],I:I)</f>
        <v>92327183.770000085</v>
      </c>
      <c r="S8220" s="1">
        <f>SUMIFS(I:I,C:C,C8220)</f>
        <v>92327183.770000085</v>
      </c>
      <c r="T8220" s="1" t="str">
        <f>INDEX(F:F,MATCH(ecommerce_10000[[#This Row],[TotalAmount]],I:I,0))</f>
        <v>Giza</v>
      </c>
    </row>
    <row r="8221" spans="1:20" x14ac:dyDescent="0.3">
      <c r="A8221" s="1" t="s">
        <v>8265</v>
      </c>
      <c r="B8221" s="1" t="s">
        <v>49</v>
      </c>
      <c r="C8221" s="1" t="s">
        <v>14</v>
      </c>
      <c r="D8221" s="1" t="s">
        <v>50</v>
      </c>
      <c r="E8221" s="1" t="s">
        <v>47</v>
      </c>
      <c r="F8221" s="1" t="s">
        <v>23</v>
      </c>
      <c r="G8221">
        <v>2094.17</v>
      </c>
      <c r="H8221">
        <v>1</v>
      </c>
      <c r="I8221">
        <v>2094.17</v>
      </c>
      <c r="J8221">
        <v>3.64</v>
      </c>
      <c r="K8221">
        <v>4156</v>
      </c>
      <c r="L8221" s="2">
        <v>45618</v>
      </c>
      <c r="O8221" t="str">
        <f>IF(ecommerce_10000[[#This Row],[Platform]]="Souq","sq",ecommerce_10000[[#This Row],[Platform]])</f>
        <v>Amazon</v>
      </c>
      <c r="P8221" t="str">
        <f>IF(E8221="Souq","sq",IF(E8221="Jumia","Jum",E8221))</f>
        <v>Amazon</v>
      </c>
      <c r="Q8221">
        <f>VLOOKUP(ecommerce_10000[[#This Row],[City]],F:I,4,FALSE)</f>
        <v>13290.4</v>
      </c>
      <c r="R8221" s="1">
        <f>SUMIF(C:C,ecommerce_10000[[#This Row],[Category]],I:I)</f>
        <v>92327183.770000085</v>
      </c>
      <c r="S8221" s="1">
        <f>SUMIFS(I:I,C:C,C8221)</f>
        <v>92327183.770000085</v>
      </c>
      <c r="T8221" s="1" t="str">
        <f>INDEX(F:F,MATCH(ecommerce_10000[[#This Row],[TotalAmount]],I:I,0))</f>
        <v>Alexandria</v>
      </c>
    </row>
    <row r="8222" spans="1:20" x14ac:dyDescent="0.3">
      <c r="A8222" s="1" t="s">
        <v>8266</v>
      </c>
      <c r="B8222" s="1" t="s">
        <v>30</v>
      </c>
      <c r="C8222" s="1" t="s">
        <v>31</v>
      </c>
      <c r="D8222" s="1" t="s">
        <v>32</v>
      </c>
      <c r="E8222" s="1" t="s">
        <v>22</v>
      </c>
      <c r="F8222" s="1" t="s">
        <v>17</v>
      </c>
      <c r="G8222">
        <v>12710.2</v>
      </c>
      <c r="H8222">
        <v>3</v>
      </c>
      <c r="I8222">
        <v>38130.6</v>
      </c>
      <c r="J8222">
        <v>4.9800000000000004</v>
      </c>
      <c r="K8222">
        <v>4684</v>
      </c>
      <c r="L8222" s="2">
        <v>45302</v>
      </c>
      <c r="O8222" t="str">
        <f>IF(ecommerce_10000[[#This Row],[Platform]]="Souq","sq",ecommerce_10000[[#This Row],[Platform]])</f>
        <v>Jumia</v>
      </c>
      <c r="P8222" t="str">
        <f>IF(E8222="Souq","sq",IF(E8222="Jumia","Jum",E8222))</f>
        <v>Jum</v>
      </c>
      <c r="Q8222">
        <f>VLOOKUP(ecommerce_10000[[#This Row],[City]],F:I,4,FALSE)</f>
        <v>16284.02</v>
      </c>
      <c r="R8222" s="1">
        <f>SUMIF(C:C,ecommerce_10000[[#This Row],[Category]],I:I)</f>
        <v>57542997.559999913</v>
      </c>
      <c r="S8222" s="1">
        <f>SUMIFS(I:I,C:C,C8222)</f>
        <v>57542997.559999913</v>
      </c>
      <c r="T8222" s="1" t="str">
        <f>INDEX(F:F,MATCH(ecommerce_10000[[#This Row],[TotalAmount]],I:I,0))</f>
        <v>Cairo</v>
      </c>
    </row>
    <row r="8223" spans="1:20" x14ac:dyDescent="0.3">
      <c r="A8223" s="1" t="s">
        <v>8267</v>
      </c>
      <c r="B8223" s="1" t="s">
        <v>49</v>
      </c>
      <c r="C8223" s="1" t="s">
        <v>14</v>
      </c>
      <c r="D8223" s="1" t="s">
        <v>50</v>
      </c>
      <c r="E8223" s="1" t="s">
        <v>16</v>
      </c>
      <c r="F8223" s="1" t="s">
        <v>62</v>
      </c>
      <c r="G8223">
        <v>10661.64</v>
      </c>
      <c r="H8223">
        <v>3</v>
      </c>
      <c r="I8223">
        <v>31984.92</v>
      </c>
      <c r="J8223">
        <v>2.1800000000000002</v>
      </c>
      <c r="K8223">
        <v>1814</v>
      </c>
      <c r="L8223" s="2">
        <v>45499</v>
      </c>
      <c r="O8223" t="str">
        <f>IF(ecommerce_10000[[#This Row],[Platform]]="Souq","sq",ecommerce_10000[[#This Row],[Platform]])</f>
        <v>sq</v>
      </c>
      <c r="P8223" t="str">
        <f>IF(E8223="Souq","sq",IF(E8223="Jumia","Jum",E8223))</f>
        <v>sq</v>
      </c>
      <c r="Q8223">
        <f>VLOOKUP(ecommerce_10000[[#This Row],[City]],F:I,4,FALSE)</f>
        <v>27872.98</v>
      </c>
      <c r="R8223" s="1">
        <f>SUMIF(C:C,ecommerce_10000[[#This Row],[Category]],I:I)</f>
        <v>92327183.770000085</v>
      </c>
      <c r="S8223" s="1">
        <f>SUMIFS(I:I,C:C,C8223)</f>
        <v>92327183.770000085</v>
      </c>
      <c r="T8223" s="1" t="str">
        <f>INDEX(F:F,MATCH(ecommerce_10000[[#This Row],[TotalAmount]],I:I,0))</f>
        <v>Giza</v>
      </c>
    </row>
    <row r="8224" spans="1:20" x14ac:dyDescent="0.3">
      <c r="A8224" s="1" t="s">
        <v>8268</v>
      </c>
      <c r="B8224" s="1" t="s">
        <v>65</v>
      </c>
      <c r="C8224" s="1" t="s">
        <v>20</v>
      </c>
      <c r="D8224" s="1" t="s">
        <v>66</v>
      </c>
      <c r="E8224" s="1" t="s">
        <v>47</v>
      </c>
      <c r="F8224" s="1" t="s">
        <v>33</v>
      </c>
      <c r="G8224">
        <v>18248.91</v>
      </c>
      <c r="H8224">
        <v>4</v>
      </c>
      <c r="I8224">
        <v>72995.64</v>
      </c>
      <c r="J8224">
        <v>1.29</v>
      </c>
      <c r="K8224">
        <v>4068</v>
      </c>
      <c r="L8224" s="2">
        <v>45571</v>
      </c>
      <c r="O8224" t="str">
        <f>IF(ecommerce_10000[[#This Row],[Platform]]="Souq","sq",ecommerce_10000[[#This Row],[Platform]])</f>
        <v>Amazon</v>
      </c>
      <c r="P8224" t="str">
        <f>IF(E8224="Souq","sq",IF(E8224="Jumia","Jum",E8224))</f>
        <v>Amazon</v>
      </c>
      <c r="Q8224">
        <f>VLOOKUP(ecommerce_10000[[#This Row],[City]],F:I,4,FALSE)</f>
        <v>3665.44</v>
      </c>
      <c r="R8224" s="1">
        <f>SUMIF(C:C,ecommerce_10000[[#This Row],[Category]],I:I)</f>
        <v>91504159.730000004</v>
      </c>
      <c r="S8224" s="1">
        <f>SUMIFS(I:I,C:C,C8224)</f>
        <v>91504159.730000004</v>
      </c>
      <c r="T8224" s="1" t="str">
        <f>INDEX(F:F,MATCH(ecommerce_10000[[#This Row],[TotalAmount]],I:I,0))</f>
        <v>Dubai</v>
      </c>
    </row>
    <row r="8225" spans="1:20" x14ac:dyDescent="0.3">
      <c r="A8225" s="1" t="s">
        <v>8269</v>
      </c>
      <c r="B8225" s="1" t="s">
        <v>53</v>
      </c>
      <c r="C8225" s="1" t="s">
        <v>31</v>
      </c>
      <c r="D8225" s="1" t="s">
        <v>54</v>
      </c>
      <c r="E8225" s="1" t="s">
        <v>47</v>
      </c>
      <c r="F8225" s="1" t="s">
        <v>28</v>
      </c>
      <c r="G8225">
        <v>4126.32</v>
      </c>
      <c r="H8225">
        <v>4</v>
      </c>
      <c r="I8225">
        <v>16505.28</v>
      </c>
      <c r="J8225">
        <v>2.5099999999999998</v>
      </c>
      <c r="K8225">
        <v>2419</v>
      </c>
      <c r="L8225" s="2">
        <v>45556</v>
      </c>
      <c r="O8225" t="str">
        <f>IF(ecommerce_10000[[#This Row],[Platform]]="Souq","sq",ecommerce_10000[[#This Row],[Platform]])</f>
        <v>Amazon</v>
      </c>
      <c r="P8225" t="str">
        <f>IF(E8225="Souq","sq",IF(E8225="Jumia","Jum",E8225))</f>
        <v>Amazon</v>
      </c>
      <c r="Q8225">
        <f>VLOOKUP(ecommerce_10000[[#This Row],[City]],F:I,4,FALSE)</f>
        <v>26648.76</v>
      </c>
      <c r="R8225" s="1">
        <f>SUMIF(C:C,ecommerce_10000[[#This Row],[Category]],I:I)</f>
        <v>57542997.559999913</v>
      </c>
      <c r="S8225" s="1">
        <f>SUMIFS(I:I,C:C,C8225)</f>
        <v>57542997.559999913</v>
      </c>
      <c r="T8225" s="1" t="str">
        <f>INDEX(F:F,MATCH(ecommerce_10000[[#This Row],[TotalAmount]],I:I,0))</f>
        <v>Casablanca</v>
      </c>
    </row>
    <row r="8226" spans="1:20" x14ac:dyDescent="0.3">
      <c r="A8226" s="1" t="s">
        <v>8270</v>
      </c>
      <c r="B8226" s="1" t="s">
        <v>13</v>
      </c>
      <c r="C8226" s="1" t="s">
        <v>14</v>
      </c>
      <c r="D8226" s="1" t="s">
        <v>15</v>
      </c>
      <c r="E8226" s="1" t="s">
        <v>16</v>
      </c>
      <c r="F8226" s="1" t="s">
        <v>28</v>
      </c>
      <c r="G8226">
        <v>8751.6200000000008</v>
      </c>
      <c r="H8226">
        <v>1</v>
      </c>
      <c r="I8226">
        <v>8751.6200000000008</v>
      </c>
      <c r="J8226">
        <v>4.3600000000000003</v>
      </c>
      <c r="K8226">
        <v>371</v>
      </c>
      <c r="L8226" s="2">
        <v>45470</v>
      </c>
      <c r="O8226" t="str">
        <f>IF(ecommerce_10000[[#This Row],[Platform]]="Souq","sq",ecommerce_10000[[#This Row],[Platform]])</f>
        <v>sq</v>
      </c>
      <c r="P8226" t="str">
        <f>IF(E8226="Souq","sq",IF(E8226="Jumia","Jum",E8226))</f>
        <v>sq</v>
      </c>
      <c r="Q8226">
        <f>VLOOKUP(ecommerce_10000[[#This Row],[City]],F:I,4,FALSE)</f>
        <v>26648.76</v>
      </c>
      <c r="R8226" s="1">
        <f>SUMIF(C:C,ecommerce_10000[[#This Row],[Category]],I:I)</f>
        <v>92327183.770000085</v>
      </c>
      <c r="S8226" s="1">
        <f>SUMIFS(I:I,C:C,C8226)</f>
        <v>92327183.770000085</v>
      </c>
      <c r="T8226" s="1" t="str">
        <f>INDEX(F:F,MATCH(ecommerce_10000[[#This Row],[TotalAmount]],I:I,0))</f>
        <v>Casablanca</v>
      </c>
    </row>
    <row r="8227" spans="1:20" x14ac:dyDescent="0.3">
      <c r="A8227" s="1" t="s">
        <v>8271</v>
      </c>
      <c r="B8227" s="1" t="s">
        <v>38</v>
      </c>
      <c r="C8227" s="1" t="s">
        <v>20</v>
      </c>
      <c r="D8227" s="1" t="s">
        <v>39</v>
      </c>
      <c r="E8227" s="1" t="s">
        <v>47</v>
      </c>
      <c r="F8227" s="1" t="s">
        <v>33</v>
      </c>
      <c r="G8227">
        <v>15970.98</v>
      </c>
      <c r="H8227">
        <v>5</v>
      </c>
      <c r="I8227">
        <v>79854.899999999994</v>
      </c>
      <c r="J8227">
        <v>3.4</v>
      </c>
      <c r="K8227">
        <v>4691</v>
      </c>
      <c r="L8227" s="2">
        <v>45583</v>
      </c>
      <c r="O8227" t="str">
        <f>IF(ecommerce_10000[[#This Row],[Platform]]="Souq","sq",ecommerce_10000[[#This Row],[Platform]])</f>
        <v>Amazon</v>
      </c>
      <c r="P8227" t="str">
        <f>IF(E8227="Souq","sq",IF(E8227="Jumia","Jum",E8227))</f>
        <v>Amazon</v>
      </c>
      <c r="Q8227">
        <f>VLOOKUP(ecommerce_10000[[#This Row],[City]],F:I,4,FALSE)</f>
        <v>3665.44</v>
      </c>
      <c r="R8227" s="1">
        <f>SUMIF(C:C,ecommerce_10000[[#This Row],[Category]],I:I)</f>
        <v>91504159.730000004</v>
      </c>
      <c r="S8227" s="1">
        <f>SUMIFS(I:I,C:C,C8227)</f>
        <v>91504159.730000004</v>
      </c>
      <c r="T8227" s="1" t="str">
        <f>INDEX(F:F,MATCH(ecommerce_10000[[#This Row],[TotalAmount]],I:I,0))</f>
        <v>Dubai</v>
      </c>
    </row>
    <row r="8228" spans="1:20" x14ac:dyDescent="0.3">
      <c r="A8228" s="1" t="s">
        <v>8272</v>
      </c>
      <c r="B8228" s="1" t="s">
        <v>25</v>
      </c>
      <c r="C8228" s="1" t="s">
        <v>26</v>
      </c>
      <c r="D8228" s="1" t="s">
        <v>27</v>
      </c>
      <c r="E8228" s="1" t="s">
        <v>16</v>
      </c>
      <c r="F8228" s="1" t="s">
        <v>17</v>
      </c>
      <c r="G8228">
        <v>533.30999999999995</v>
      </c>
      <c r="H8228">
        <v>4</v>
      </c>
      <c r="I8228">
        <v>2133.2399999999998</v>
      </c>
      <c r="J8228">
        <v>4.2699999999999996</v>
      </c>
      <c r="K8228">
        <v>1619</v>
      </c>
      <c r="L8228" s="2">
        <v>45371</v>
      </c>
      <c r="O8228" t="str">
        <f>IF(ecommerce_10000[[#This Row],[Platform]]="Souq","sq",ecommerce_10000[[#This Row],[Platform]])</f>
        <v>sq</v>
      </c>
      <c r="P8228" t="str">
        <f>IF(E8228="Souq","sq",IF(E8228="Jumia","Jum",E8228))</f>
        <v>sq</v>
      </c>
      <c r="Q8228">
        <f>VLOOKUP(ecommerce_10000[[#This Row],[City]],F:I,4,FALSE)</f>
        <v>16284.02</v>
      </c>
      <c r="R8228" s="1">
        <f>SUMIF(C:C,ecommerce_10000[[#This Row],[Category]],I:I)</f>
        <v>29200970.130000021</v>
      </c>
      <c r="S8228" s="1">
        <f>SUMIFS(I:I,C:C,C8228)</f>
        <v>29200970.130000021</v>
      </c>
      <c r="T8228" s="1" t="str">
        <f>INDEX(F:F,MATCH(ecommerce_10000[[#This Row],[TotalAmount]],I:I,0))</f>
        <v>Cairo</v>
      </c>
    </row>
    <row r="8229" spans="1:20" x14ac:dyDescent="0.3">
      <c r="A8229" s="1" t="s">
        <v>8273</v>
      </c>
      <c r="B8229" s="1" t="s">
        <v>19</v>
      </c>
      <c r="C8229" s="1" t="s">
        <v>20</v>
      </c>
      <c r="D8229" s="1" t="s">
        <v>21</v>
      </c>
      <c r="E8229" s="1" t="s">
        <v>16</v>
      </c>
      <c r="F8229" s="1" t="s">
        <v>17</v>
      </c>
      <c r="G8229">
        <v>10353.219999999999</v>
      </c>
      <c r="H8229">
        <v>4</v>
      </c>
      <c r="I8229">
        <v>41412.879999999997</v>
      </c>
      <c r="J8229">
        <v>3.91</v>
      </c>
      <c r="K8229">
        <v>4463</v>
      </c>
      <c r="L8229" s="2">
        <v>45541</v>
      </c>
      <c r="O8229" t="str">
        <f>IF(ecommerce_10000[[#This Row],[Platform]]="Souq","sq",ecommerce_10000[[#This Row],[Platform]])</f>
        <v>sq</v>
      </c>
      <c r="P8229" t="str">
        <f>IF(E8229="Souq","sq",IF(E8229="Jumia","Jum",E8229))</f>
        <v>sq</v>
      </c>
      <c r="Q8229">
        <f>VLOOKUP(ecommerce_10000[[#This Row],[City]],F:I,4,FALSE)</f>
        <v>16284.02</v>
      </c>
      <c r="R8229" s="1">
        <f>SUMIF(C:C,ecommerce_10000[[#This Row],[Category]],I:I)</f>
        <v>91504159.730000004</v>
      </c>
      <c r="S8229" s="1">
        <f>SUMIFS(I:I,C:C,C8229)</f>
        <v>91504159.730000004</v>
      </c>
      <c r="T8229" s="1" t="str">
        <f>INDEX(F:F,MATCH(ecommerce_10000[[#This Row],[TotalAmount]],I:I,0))</f>
        <v>Cairo</v>
      </c>
    </row>
    <row r="8230" spans="1:20" x14ac:dyDescent="0.3">
      <c r="A8230" s="1" t="s">
        <v>8274</v>
      </c>
      <c r="B8230" s="1" t="s">
        <v>43</v>
      </c>
      <c r="C8230" s="1" t="s">
        <v>44</v>
      </c>
      <c r="D8230" s="1" t="s">
        <v>45</v>
      </c>
      <c r="E8230" s="1" t="s">
        <v>22</v>
      </c>
      <c r="F8230" s="1" t="s">
        <v>23</v>
      </c>
      <c r="G8230">
        <v>6888.33</v>
      </c>
      <c r="H8230">
        <v>2</v>
      </c>
      <c r="I8230">
        <v>13776.66</v>
      </c>
      <c r="J8230">
        <v>1.46</v>
      </c>
      <c r="K8230">
        <v>3623</v>
      </c>
      <c r="L8230" s="2">
        <v>45301</v>
      </c>
      <c r="O8230" t="str">
        <f>IF(ecommerce_10000[[#This Row],[Platform]]="Souq","sq",ecommerce_10000[[#This Row],[Platform]])</f>
        <v>Jumia</v>
      </c>
      <c r="P8230" t="str">
        <f>IF(E8230="Souq","sq",IF(E8230="Jumia","Jum",E8230))</f>
        <v>Jum</v>
      </c>
      <c r="Q8230">
        <f>VLOOKUP(ecommerce_10000[[#This Row],[City]],F:I,4,FALSE)</f>
        <v>13290.4</v>
      </c>
      <c r="R8230" s="1">
        <f>SUMIF(C:C,ecommerce_10000[[#This Row],[Category]],I:I)</f>
        <v>31420413.200000018</v>
      </c>
      <c r="S8230" s="1">
        <f>SUMIFS(I:I,C:C,C8230)</f>
        <v>31420413.200000018</v>
      </c>
      <c r="T8230" s="1" t="str">
        <f>INDEX(F:F,MATCH(ecommerce_10000[[#This Row],[TotalAmount]],I:I,0))</f>
        <v>Alexandria</v>
      </c>
    </row>
    <row r="8231" spans="1:20" x14ac:dyDescent="0.3">
      <c r="A8231" s="1" t="s">
        <v>8275</v>
      </c>
      <c r="B8231" s="1" t="s">
        <v>30</v>
      </c>
      <c r="C8231" s="1" t="s">
        <v>31</v>
      </c>
      <c r="D8231" s="1" t="s">
        <v>32</v>
      </c>
      <c r="E8231" s="1" t="s">
        <v>22</v>
      </c>
      <c r="F8231" s="1" t="s">
        <v>33</v>
      </c>
      <c r="G8231">
        <v>16064.12</v>
      </c>
      <c r="H8231">
        <v>5</v>
      </c>
      <c r="I8231">
        <v>80320.600000000006</v>
      </c>
      <c r="J8231">
        <v>4.75</v>
      </c>
      <c r="K8231">
        <v>2627</v>
      </c>
      <c r="L8231" s="2">
        <v>45538</v>
      </c>
      <c r="O8231" t="str">
        <f>IF(ecommerce_10000[[#This Row],[Platform]]="Souq","sq",ecommerce_10000[[#This Row],[Platform]])</f>
        <v>Jumia</v>
      </c>
      <c r="P8231" t="str">
        <f>IF(E8231="Souq","sq",IF(E8231="Jumia","Jum",E8231))</f>
        <v>Jum</v>
      </c>
      <c r="Q8231">
        <f>VLOOKUP(ecommerce_10000[[#This Row],[City]],F:I,4,FALSE)</f>
        <v>3665.44</v>
      </c>
      <c r="R8231" s="1">
        <f>SUMIF(C:C,ecommerce_10000[[#This Row],[Category]],I:I)</f>
        <v>57542997.559999913</v>
      </c>
      <c r="S8231" s="1">
        <f>SUMIFS(I:I,C:C,C8231)</f>
        <v>57542997.559999913</v>
      </c>
      <c r="T8231" s="1" t="str">
        <f>INDEX(F:F,MATCH(ecommerce_10000[[#This Row],[TotalAmount]],I:I,0))</f>
        <v>Dubai</v>
      </c>
    </row>
    <row r="8232" spans="1:20" x14ac:dyDescent="0.3">
      <c r="A8232" s="1" t="s">
        <v>8276</v>
      </c>
      <c r="B8232" s="1" t="s">
        <v>38</v>
      </c>
      <c r="C8232" s="1" t="s">
        <v>20</v>
      </c>
      <c r="D8232" s="1" t="s">
        <v>39</v>
      </c>
      <c r="E8232" s="1" t="s">
        <v>22</v>
      </c>
      <c r="F8232" s="1" t="s">
        <v>28</v>
      </c>
      <c r="G8232">
        <v>8744.5400000000009</v>
      </c>
      <c r="H8232">
        <v>1</v>
      </c>
      <c r="I8232">
        <v>8744.5400000000009</v>
      </c>
      <c r="J8232">
        <v>2.72</v>
      </c>
      <c r="K8232">
        <v>4426</v>
      </c>
      <c r="L8232" s="2">
        <v>45598</v>
      </c>
      <c r="O8232" t="str">
        <f>IF(ecommerce_10000[[#This Row],[Platform]]="Souq","sq",ecommerce_10000[[#This Row],[Platform]])</f>
        <v>Jumia</v>
      </c>
      <c r="P8232" t="str">
        <f>IF(E8232="Souq","sq",IF(E8232="Jumia","Jum",E8232))</f>
        <v>Jum</v>
      </c>
      <c r="Q8232">
        <f>VLOOKUP(ecommerce_10000[[#This Row],[City]],F:I,4,FALSE)</f>
        <v>26648.76</v>
      </c>
      <c r="R8232" s="1">
        <f>SUMIF(C:C,ecommerce_10000[[#This Row],[Category]],I:I)</f>
        <v>91504159.730000004</v>
      </c>
      <c r="S8232" s="1">
        <f>SUMIFS(I:I,C:C,C8232)</f>
        <v>91504159.730000004</v>
      </c>
      <c r="T8232" s="1" t="str">
        <f>INDEX(F:F,MATCH(ecommerce_10000[[#This Row],[TotalAmount]],I:I,0))</f>
        <v>Casablanca</v>
      </c>
    </row>
    <row r="8233" spans="1:20" x14ac:dyDescent="0.3">
      <c r="A8233" s="1" t="s">
        <v>8277</v>
      </c>
      <c r="B8233" s="1" t="s">
        <v>43</v>
      </c>
      <c r="C8233" s="1" t="s">
        <v>44</v>
      </c>
      <c r="D8233" s="1" t="s">
        <v>45</v>
      </c>
      <c r="E8233" s="1" t="s">
        <v>22</v>
      </c>
      <c r="F8233" s="1" t="s">
        <v>17</v>
      </c>
      <c r="G8233">
        <v>10238.25</v>
      </c>
      <c r="H8233">
        <v>3</v>
      </c>
      <c r="I8233">
        <v>30714.75</v>
      </c>
      <c r="J8233">
        <v>3.85</v>
      </c>
      <c r="K8233">
        <v>2862</v>
      </c>
      <c r="L8233" s="2">
        <v>45556</v>
      </c>
      <c r="O8233" t="str">
        <f>IF(ecommerce_10000[[#This Row],[Platform]]="Souq","sq",ecommerce_10000[[#This Row],[Platform]])</f>
        <v>Jumia</v>
      </c>
      <c r="P8233" t="str">
        <f>IF(E8233="Souq","sq",IF(E8233="Jumia","Jum",E8233))</f>
        <v>Jum</v>
      </c>
      <c r="Q8233">
        <f>VLOOKUP(ecommerce_10000[[#This Row],[City]],F:I,4,FALSE)</f>
        <v>16284.02</v>
      </c>
      <c r="R8233" s="1">
        <f>SUMIF(C:C,ecommerce_10000[[#This Row],[Category]],I:I)</f>
        <v>31420413.200000018</v>
      </c>
      <c r="S8233" s="1">
        <f>SUMIFS(I:I,C:C,C8233)</f>
        <v>31420413.200000018</v>
      </c>
      <c r="T8233" s="1" t="str">
        <f>INDEX(F:F,MATCH(ecommerce_10000[[#This Row],[TotalAmount]],I:I,0))</f>
        <v>Cairo</v>
      </c>
    </row>
    <row r="8234" spans="1:20" x14ac:dyDescent="0.3">
      <c r="A8234" s="1" t="s">
        <v>8278</v>
      </c>
      <c r="B8234" s="1" t="s">
        <v>30</v>
      </c>
      <c r="C8234" s="1" t="s">
        <v>31</v>
      </c>
      <c r="D8234" s="1" t="s">
        <v>32</v>
      </c>
      <c r="E8234" s="1" t="s">
        <v>22</v>
      </c>
      <c r="F8234" s="1" t="s">
        <v>17</v>
      </c>
      <c r="G8234">
        <v>4933.74</v>
      </c>
      <c r="H8234">
        <v>1</v>
      </c>
      <c r="I8234">
        <v>4933.74</v>
      </c>
      <c r="J8234">
        <v>4.37</v>
      </c>
      <c r="K8234">
        <v>2330</v>
      </c>
      <c r="L8234" s="2">
        <v>45390</v>
      </c>
      <c r="O8234" t="str">
        <f>IF(ecommerce_10000[[#This Row],[Platform]]="Souq","sq",ecommerce_10000[[#This Row],[Platform]])</f>
        <v>Jumia</v>
      </c>
      <c r="P8234" t="str">
        <f>IF(E8234="Souq","sq",IF(E8234="Jumia","Jum",E8234))</f>
        <v>Jum</v>
      </c>
      <c r="Q8234">
        <f>VLOOKUP(ecommerce_10000[[#This Row],[City]],F:I,4,FALSE)</f>
        <v>16284.02</v>
      </c>
      <c r="R8234" s="1">
        <f>SUMIF(C:C,ecommerce_10000[[#This Row],[Category]],I:I)</f>
        <v>57542997.559999913</v>
      </c>
      <c r="S8234" s="1">
        <f>SUMIFS(I:I,C:C,C8234)</f>
        <v>57542997.559999913</v>
      </c>
      <c r="T8234" s="1" t="str">
        <f>INDEX(F:F,MATCH(ecommerce_10000[[#This Row],[TotalAmount]],I:I,0))</f>
        <v>Cairo</v>
      </c>
    </row>
    <row r="8235" spans="1:20" x14ac:dyDescent="0.3">
      <c r="A8235" s="1" t="s">
        <v>8279</v>
      </c>
      <c r="B8235" s="1" t="s">
        <v>43</v>
      </c>
      <c r="C8235" s="1" t="s">
        <v>44</v>
      </c>
      <c r="D8235" s="1" t="s">
        <v>45</v>
      </c>
      <c r="E8235" s="1" t="s">
        <v>47</v>
      </c>
      <c r="F8235" s="1" t="s">
        <v>62</v>
      </c>
      <c r="G8235">
        <v>12836.24</v>
      </c>
      <c r="H8235">
        <v>4</v>
      </c>
      <c r="I8235">
        <v>51344.959999999999</v>
      </c>
      <c r="J8235">
        <v>3.41</v>
      </c>
      <c r="K8235">
        <v>1400</v>
      </c>
      <c r="L8235" s="2">
        <v>45311</v>
      </c>
      <c r="O8235" t="str">
        <f>IF(ecommerce_10000[[#This Row],[Platform]]="Souq","sq",ecommerce_10000[[#This Row],[Platform]])</f>
        <v>Amazon</v>
      </c>
      <c r="P8235" t="str">
        <f>IF(E8235="Souq","sq",IF(E8235="Jumia","Jum",E8235))</f>
        <v>Amazon</v>
      </c>
      <c r="Q8235">
        <f>VLOOKUP(ecommerce_10000[[#This Row],[City]],F:I,4,FALSE)</f>
        <v>27872.98</v>
      </c>
      <c r="R8235" s="1">
        <f>SUMIF(C:C,ecommerce_10000[[#This Row],[Category]],I:I)</f>
        <v>31420413.200000018</v>
      </c>
      <c r="S8235" s="1">
        <f>SUMIFS(I:I,C:C,C8235)</f>
        <v>31420413.200000018</v>
      </c>
      <c r="T8235" s="1" t="str">
        <f>INDEX(F:F,MATCH(ecommerce_10000[[#This Row],[TotalAmount]],I:I,0))</f>
        <v>Giza</v>
      </c>
    </row>
    <row r="8236" spans="1:20" x14ac:dyDescent="0.3">
      <c r="A8236" s="1" t="s">
        <v>8280</v>
      </c>
      <c r="B8236" s="1" t="s">
        <v>65</v>
      </c>
      <c r="C8236" s="1" t="s">
        <v>20</v>
      </c>
      <c r="D8236" s="1" t="s">
        <v>66</v>
      </c>
      <c r="E8236" s="1" t="s">
        <v>22</v>
      </c>
      <c r="F8236" s="1" t="s">
        <v>40</v>
      </c>
      <c r="G8236">
        <v>17521.95</v>
      </c>
      <c r="H8236">
        <v>4</v>
      </c>
      <c r="I8236">
        <v>70087.8</v>
      </c>
      <c r="J8236">
        <v>1.1299999999999999</v>
      </c>
      <c r="K8236">
        <v>3846</v>
      </c>
      <c r="L8236" s="2">
        <v>45364</v>
      </c>
      <c r="O8236" t="str">
        <f>IF(ecommerce_10000[[#This Row],[Platform]]="Souq","sq",ecommerce_10000[[#This Row],[Platform]])</f>
        <v>Jumia</v>
      </c>
      <c r="P8236" t="str">
        <f>IF(E8236="Souq","sq",IF(E8236="Jumia","Jum",E8236))</f>
        <v>Jum</v>
      </c>
      <c r="Q8236">
        <f>VLOOKUP(ecommerce_10000[[#This Row],[City]],F:I,4,FALSE)</f>
        <v>99349.3</v>
      </c>
      <c r="R8236" s="1">
        <f>SUMIF(C:C,ecommerce_10000[[#This Row],[Category]],I:I)</f>
        <v>91504159.730000004</v>
      </c>
      <c r="S8236" s="1">
        <f>SUMIFS(I:I,C:C,C8236)</f>
        <v>91504159.730000004</v>
      </c>
      <c r="T8236" s="1" t="str">
        <f>INDEX(F:F,MATCH(ecommerce_10000[[#This Row],[TotalAmount]],I:I,0))</f>
        <v>Riyadh</v>
      </c>
    </row>
    <row r="8237" spans="1:20" x14ac:dyDescent="0.3">
      <c r="A8237" s="1" t="s">
        <v>8281</v>
      </c>
      <c r="B8237" s="1" t="s">
        <v>25</v>
      </c>
      <c r="C8237" s="1" t="s">
        <v>26</v>
      </c>
      <c r="D8237" s="1" t="s">
        <v>27</v>
      </c>
      <c r="E8237" s="1" t="s">
        <v>47</v>
      </c>
      <c r="F8237" s="1" t="s">
        <v>28</v>
      </c>
      <c r="G8237">
        <v>10039.530000000001</v>
      </c>
      <c r="H8237">
        <v>2</v>
      </c>
      <c r="I8237">
        <v>20079.060000000001</v>
      </c>
      <c r="J8237">
        <v>3.34</v>
      </c>
      <c r="K8237">
        <v>3325</v>
      </c>
      <c r="L8237" s="2">
        <v>45458</v>
      </c>
      <c r="O8237" t="str">
        <f>IF(ecommerce_10000[[#This Row],[Platform]]="Souq","sq",ecommerce_10000[[#This Row],[Platform]])</f>
        <v>Amazon</v>
      </c>
      <c r="P8237" t="str">
        <f>IF(E8237="Souq","sq",IF(E8237="Jumia","Jum",E8237))</f>
        <v>Amazon</v>
      </c>
      <c r="Q8237">
        <f>VLOOKUP(ecommerce_10000[[#This Row],[City]],F:I,4,FALSE)</f>
        <v>26648.76</v>
      </c>
      <c r="R8237" s="1">
        <f>SUMIF(C:C,ecommerce_10000[[#This Row],[Category]],I:I)</f>
        <v>29200970.130000021</v>
      </c>
      <c r="S8237" s="1">
        <f>SUMIFS(I:I,C:C,C8237)</f>
        <v>29200970.130000021</v>
      </c>
      <c r="T8237" s="1" t="str">
        <f>INDEX(F:F,MATCH(ecommerce_10000[[#This Row],[TotalAmount]],I:I,0))</f>
        <v>Casablanca</v>
      </c>
    </row>
    <row r="8238" spans="1:20" x14ac:dyDescent="0.3">
      <c r="A8238" s="1" t="s">
        <v>8282</v>
      </c>
      <c r="B8238" s="1" t="s">
        <v>38</v>
      </c>
      <c r="C8238" s="1" t="s">
        <v>20</v>
      </c>
      <c r="D8238" s="1" t="s">
        <v>39</v>
      </c>
      <c r="E8238" s="1" t="s">
        <v>47</v>
      </c>
      <c r="F8238" s="1" t="s">
        <v>17</v>
      </c>
      <c r="G8238">
        <v>3935.24</v>
      </c>
      <c r="H8238">
        <v>3</v>
      </c>
      <c r="I8238">
        <v>11805.72</v>
      </c>
      <c r="J8238">
        <v>1.31</v>
      </c>
      <c r="K8238">
        <v>4066</v>
      </c>
      <c r="L8238" s="2">
        <v>45343</v>
      </c>
      <c r="O8238" t="str">
        <f>IF(ecommerce_10000[[#This Row],[Platform]]="Souq","sq",ecommerce_10000[[#This Row],[Platform]])</f>
        <v>Amazon</v>
      </c>
      <c r="P8238" t="str">
        <f>IF(E8238="Souq","sq",IF(E8238="Jumia","Jum",E8238))</f>
        <v>Amazon</v>
      </c>
      <c r="Q8238">
        <f>VLOOKUP(ecommerce_10000[[#This Row],[City]],F:I,4,FALSE)</f>
        <v>16284.02</v>
      </c>
      <c r="R8238" s="1">
        <f>SUMIF(C:C,ecommerce_10000[[#This Row],[Category]],I:I)</f>
        <v>91504159.730000004</v>
      </c>
      <c r="S8238" s="1">
        <f>SUMIFS(I:I,C:C,C8238)</f>
        <v>91504159.730000004</v>
      </c>
      <c r="T8238" s="1" t="str">
        <f>INDEX(F:F,MATCH(ecommerce_10000[[#This Row],[TotalAmount]],I:I,0))</f>
        <v>Cairo</v>
      </c>
    </row>
    <row r="8239" spans="1:20" x14ac:dyDescent="0.3">
      <c r="A8239" s="1" t="s">
        <v>8283</v>
      </c>
      <c r="B8239" s="1" t="s">
        <v>25</v>
      </c>
      <c r="C8239" s="1" t="s">
        <v>26</v>
      </c>
      <c r="D8239" s="1" t="s">
        <v>27</v>
      </c>
      <c r="E8239" s="1" t="s">
        <v>22</v>
      </c>
      <c r="F8239" s="1" t="s">
        <v>33</v>
      </c>
      <c r="G8239">
        <v>5262.81</v>
      </c>
      <c r="H8239">
        <v>3</v>
      </c>
      <c r="I8239">
        <v>15788.43</v>
      </c>
      <c r="J8239">
        <v>4.3899999999999997</v>
      </c>
      <c r="K8239">
        <v>4369</v>
      </c>
      <c r="L8239" s="2">
        <v>45568</v>
      </c>
      <c r="O8239" t="str">
        <f>IF(ecommerce_10000[[#This Row],[Platform]]="Souq","sq",ecommerce_10000[[#This Row],[Platform]])</f>
        <v>Jumia</v>
      </c>
      <c r="P8239" t="str">
        <f>IF(E8239="Souq","sq",IF(E8239="Jumia","Jum",E8239))</f>
        <v>Jum</v>
      </c>
      <c r="Q8239">
        <f>VLOOKUP(ecommerce_10000[[#This Row],[City]],F:I,4,FALSE)</f>
        <v>3665.44</v>
      </c>
      <c r="R8239" s="1">
        <f>SUMIF(C:C,ecommerce_10000[[#This Row],[Category]],I:I)</f>
        <v>29200970.130000021</v>
      </c>
      <c r="S8239" s="1">
        <f>SUMIFS(I:I,C:C,C8239)</f>
        <v>29200970.130000021</v>
      </c>
      <c r="T8239" s="1" t="str">
        <f>INDEX(F:F,MATCH(ecommerce_10000[[#This Row],[TotalAmount]],I:I,0))</f>
        <v>Dubai</v>
      </c>
    </row>
    <row r="8240" spans="1:20" x14ac:dyDescent="0.3">
      <c r="A8240" s="1" t="s">
        <v>8284</v>
      </c>
      <c r="B8240" s="1" t="s">
        <v>35</v>
      </c>
      <c r="C8240" s="1" t="s">
        <v>14</v>
      </c>
      <c r="D8240" s="1" t="s">
        <v>36</v>
      </c>
      <c r="E8240" s="1" t="s">
        <v>22</v>
      </c>
      <c r="F8240" s="1" t="s">
        <v>33</v>
      </c>
      <c r="G8240">
        <v>18350.68</v>
      </c>
      <c r="H8240">
        <v>2</v>
      </c>
      <c r="I8240">
        <v>36701.360000000001</v>
      </c>
      <c r="J8240">
        <v>3.92</v>
      </c>
      <c r="K8240">
        <v>1881</v>
      </c>
      <c r="L8240" s="2">
        <v>45600</v>
      </c>
      <c r="O8240" t="str">
        <f>IF(ecommerce_10000[[#This Row],[Platform]]="Souq","sq",ecommerce_10000[[#This Row],[Platform]])</f>
        <v>Jumia</v>
      </c>
      <c r="P8240" t="str">
        <f>IF(E8240="Souq","sq",IF(E8240="Jumia","Jum",E8240))</f>
        <v>Jum</v>
      </c>
      <c r="Q8240">
        <f>VLOOKUP(ecommerce_10000[[#This Row],[City]],F:I,4,FALSE)</f>
        <v>3665.44</v>
      </c>
      <c r="R8240" s="1">
        <f>SUMIF(C:C,ecommerce_10000[[#This Row],[Category]],I:I)</f>
        <v>92327183.770000085</v>
      </c>
      <c r="S8240" s="1">
        <f>SUMIFS(I:I,C:C,C8240)</f>
        <v>92327183.770000085</v>
      </c>
      <c r="T8240" s="1" t="str">
        <f>INDEX(F:F,MATCH(ecommerce_10000[[#This Row],[TotalAmount]],I:I,0))</f>
        <v>Dubai</v>
      </c>
    </row>
    <row r="8241" spans="1:20" x14ac:dyDescent="0.3">
      <c r="A8241" s="1" t="s">
        <v>8285</v>
      </c>
      <c r="B8241" s="1" t="s">
        <v>35</v>
      </c>
      <c r="C8241" s="1" t="s">
        <v>14</v>
      </c>
      <c r="D8241" s="1" t="s">
        <v>36</v>
      </c>
      <c r="E8241" s="1" t="s">
        <v>22</v>
      </c>
      <c r="F8241" s="1" t="s">
        <v>17</v>
      </c>
      <c r="G8241">
        <v>5346.87</v>
      </c>
      <c r="H8241">
        <v>4</v>
      </c>
      <c r="I8241">
        <v>21387.48</v>
      </c>
      <c r="J8241">
        <v>4.5199999999999996</v>
      </c>
      <c r="K8241">
        <v>1778</v>
      </c>
      <c r="L8241" s="2">
        <v>45621</v>
      </c>
      <c r="O8241" t="str">
        <f>IF(ecommerce_10000[[#This Row],[Platform]]="Souq","sq",ecommerce_10000[[#This Row],[Platform]])</f>
        <v>Jumia</v>
      </c>
      <c r="P8241" t="str">
        <f>IF(E8241="Souq","sq",IF(E8241="Jumia","Jum",E8241))</f>
        <v>Jum</v>
      </c>
      <c r="Q8241">
        <f>VLOOKUP(ecommerce_10000[[#This Row],[City]],F:I,4,FALSE)</f>
        <v>16284.02</v>
      </c>
      <c r="R8241" s="1">
        <f>SUMIF(C:C,ecommerce_10000[[#This Row],[Category]],I:I)</f>
        <v>92327183.770000085</v>
      </c>
      <c r="S8241" s="1">
        <f>SUMIFS(I:I,C:C,C8241)</f>
        <v>92327183.770000085</v>
      </c>
      <c r="T8241" s="1" t="str">
        <f>INDEX(F:F,MATCH(ecommerce_10000[[#This Row],[TotalAmount]],I:I,0))</f>
        <v>Cairo</v>
      </c>
    </row>
    <row r="8242" spans="1:20" x14ac:dyDescent="0.3">
      <c r="A8242" s="1" t="s">
        <v>8286</v>
      </c>
      <c r="B8242" s="1" t="s">
        <v>53</v>
      </c>
      <c r="C8242" s="1" t="s">
        <v>31</v>
      </c>
      <c r="D8242" s="1" t="s">
        <v>54</v>
      </c>
      <c r="E8242" s="1" t="s">
        <v>47</v>
      </c>
      <c r="F8242" s="1" t="s">
        <v>33</v>
      </c>
      <c r="G8242">
        <v>14082.73</v>
      </c>
      <c r="H8242">
        <v>2</v>
      </c>
      <c r="I8242">
        <v>28165.46</v>
      </c>
      <c r="J8242">
        <v>2.71</v>
      </c>
      <c r="K8242">
        <v>4109</v>
      </c>
      <c r="L8242" s="2">
        <v>45640</v>
      </c>
      <c r="O8242" t="str">
        <f>IF(ecommerce_10000[[#This Row],[Platform]]="Souq","sq",ecommerce_10000[[#This Row],[Platform]])</f>
        <v>Amazon</v>
      </c>
      <c r="P8242" t="str">
        <f>IF(E8242="Souq","sq",IF(E8242="Jumia","Jum",E8242))</f>
        <v>Amazon</v>
      </c>
      <c r="Q8242">
        <f>VLOOKUP(ecommerce_10000[[#This Row],[City]],F:I,4,FALSE)</f>
        <v>3665.44</v>
      </c>
      <c r="R8242" s="1">
        <f>SUMIF(C:C,ecommerce_10000[[#This Row],[Category]],I:I)</f>
        <v>57542997.559999913</v>
      </c>
      <c r="S8242" s="1">
        <f>SUMIFS(I:I,C:C,C8242)</f>
        <v>57542997.559999913</v>
      </c>
      <c r="T8242" s="1" t="str">
        <f>INDEX(F:F,MATCH(ecommerce_10000[[#This Row],[TotalAmount]],I:I,0))</f>
        <v>Dubai</v>
      </c>
    </row>
    <row r="8243" spans="1:20" x14ac:dyDescent="0.3">
      <c r="A8243" s="1" t="s">
        <v>8287</v>
      </c>
      <c r="B8243" s="1" t="s">
        <v>13</v>
      </c>
      <c r="C8243" s="1" t="s">
        <v>14</v>
      </c>
      <c r="D8243" s="1" t="s">
        <v>15</v>
      </c>
      <c r="E8243" s="1" t="s">
        <v>47</v>
      </c>
      <c r="F8243" s="1" t="s">
        <v>62</v>
      </c>
      <c r="G8243">
        <v>15036.89</v>
      </c>
      <c r="H8243">
        <v>5</v>
      </c>
      <c r="I8243">
        <v>75184.45</v>
      </c>
      <c r="J8243">
        <v>4.24</v>
      </c>
      <c r="K8243">
        <v>3571</v>
      </c>
      <c r="L8243" s="2">
        <v>45297</v>
      </c>
      <c r="O8243" t="str">
        <f>IF(ecommerce_10000[[#This Row],[Platform]]="Souq","sq",ecommerce_10000[[#This Row],[Platform]])</f>
        <v>Amazon</v>
      </c>
      <c r="P8243" t="str">
        <f>IF(E8243="Souq","sq",IF(E8243="Jumia","Jum",E8243))</f>
        <v>Amazon</v>
      </c>
      <c r="Q8243">
        <f>VLOOKUP(ecommerce_10000[[#This Row],[City]],F:I,4,FALSE)</f>
        <v>27872.98</v>
      </c>
      <c r="R8243" s="1">
        <f>SUMIF(C:C,ecommerce_10000[[#This Row],[Category]],I:I)</f>
        <v>92327183.770000085</v>
      </c>
      <c r="S8243" s="1">
        <f>SUMIFS(I:I,C:C,C8243)</f>
        <v>92327183.770000085</v>
      </c>
      <c r="T8243" s="1" t="str">
        <f>INDEX(F:F,MATCH(ecommerce_10000[[#This Row],[TotalAmount]],I:I,0))</f>
        <v>Giza</v>
      </c>
    </row>
    <row r="8244" spans="1:20" x14ac:dyDescent="0.3">
      <c r="A8244" s="1" t="s">
        <v>8288</v>
      </c>
      <c r="B8244" s="1" t="s">
        <v>38</v>
      </c>
      <c r="C8244" s="1" t="s">
        <v>20</v>
      </c>
      <c r="D8244" s="1" t="s">
        <v>39</v>
      </c>
      <c r="E8244" s="1" t="s">
        <v>22</v>
      </c>
      <c r="F8244" s="1" t="s">
        <v>40</v>
      </c>
      <c r="G8244">
        <v>19197.490000000002</v>
      </c>
      <c r="H8244">
        <v>2</v>
      </c>
      <c r="I8244">
        <v>38394.980000000003</v>
      </c>
      <c r="J8244">
        <v>4.6500000000000004</v>
      </c>
      <c r="K8244">
        <v>3714</v>
      </c>
      <c r="L8244" s="2">
        <v>45347</v>
      </c>
      <c r="O8244" t="str">
        <f>IF(ecommerce_10000[[#This Row],[Platform]]="Souq","sq",ecommerce_10000[[#This Row],[Platform]])</f>
        <v>Jumia</v>
      </c>
      <c r="P8244" t="str">
        <f>IF(E8244="Souq","sq",IF(E8244="Jumia","Jum",E8244))</f>
        <v>Jum</v>
      </c>
      <c r="Q8244">
        <f>VLOOKUP(ecommerce_10000[[#This Row],[City]],F:I,4,FALSE)</f>
        <v>99349.3</v>
      </c>
      <c r="R8244" s="1">
        <f>SUMIF(C:C,ecommerce_10000[[#This Row],[Category]],I:I)</f>
        <v>91504159.730000004</v>
      </c>
      <c r="S8244" s="1">
        <f>SUMIFS(I:I,C:C,C8244)</f>
        <v>91504159.730000004</v>
      </c>
      <c r="T8244" s="1" t="str">
        <f>INDEX(F:F,MATCH(ecommerce_10000[[#This Row],[TotalAmount]],I:I,0))</f>
        <v>Riyadh</v>
      </c>
    </row>
    <row r="8245" spans="1:20" x14ac:dyDescent="0.3">
      <c r="A8245" s="1" t="s">
        <v>8289</v>
      </c>
      <c r="B8245" s="1" t="s">
        <v>49</v>
      </c>
      <c r="C8245" s="1" t="s">
        <v>14</v>
      </c>
      <c r="D8245" s="1" t="s">
        <v>50</v>
      </c>
      <c r="E8245" s="1" t="s">
        <v>47</v>
      </c>
      <c r="F8245" s="1" t="s">
        <v>40</v>
      </c>
      <c r="G8245">
        <v>7117.06</v>
      </c>
      <c r="H8245">
        <v>4</v>
      </c>
      <c r="I8245">
        <v>28468.240000000002</v>
      </c>
      <c r="J8245">
        <v>2.86</v>
      </c>
      <c r="K8245">
        <v>363</v>
      </c>
      <c r="L8245" s="2">
        <v>45365</v>
      </c>
      <c r="O8245" t="str">
        <f>IF(ecommerce_10000[[#This Row],[Platform]]="Souq","sq",ecommerce_10000[[#This Row],[Platform]])</f>
        <v>Amazon</v>
      </c>
      <c r="P8245" t="str">
        <f>IF(E8245="Souq","sq",IF(E8245="Jumia","Jum",E8245))</f>
        <v>Amazon</v>
      </c>
      <c r="Q8245">
        <f>VLOOKUP(ecommerce_10000[[#This Row],[City]],F:I,4,FALSE)</f>
        <v>99349.3</v>
      </c>
      <c r="R8245" s="1">
        <f>SUMIF(C:C,ecommerce_10000[[#This Row],[Category]],I:I)</f>
        <v>92327183.770000085</v>
      </c>
      <c r="S8245" s="1">
        <f>SUMIFS(I:I,C:C,C8245)</f>
        <v>92327183.770000085</v>
      </c>
      <c r="T8245" s="1" t="str">
        <f>INDEX(F:F,MATCH(ecommerce_10000[[#This Row],[TotalAmount]],I:I,0))</f>
        <v>Riyadh</v>
      </c>
    </row>
    <row r="8246" spans="1:20" x14ac:dyDescent="0.3">
      <c r="A8246" s="1" t="s">
        <v>8290</v>
      </c>
      <c r="B8246" s="1" t="s">
        <v>38</v>
      </c>
      <c r="C8246" s="1" t="s">
        <v>20</v>
      </c>
      <c r="D8246" s="1" t="s">
        <v>39</v>
      </c>
      <c r="E8246" s="1" t="s">
        <v>22</v>
      </c>
      <c r="F8246" s="1" t="s">
        <v>33</v>
      </c>
      <c r="G8246">
        <v>5781.01</v>
      </c>
      <c r="H8246">
        <v>1</v>
      </c>
      <c r="I8246">
        <v>5781.01</v>
      </c>
      <c r="J8246">
        <v>4.17</v>
      </c>
      <c r="K8246">
        <v>3418</v>
      </c>
      <c r="L8246" s="2">
        <v>45456</v>
      </c>
      <c r="O8246" t="str">
        <f>IF(ecommerce_10000[[#This Row],[Platform]]="Souq","sq",ecommerce_10000[[#This Row],[Platform]])</f>
        <v>Jumia</v>
      </c>
      <c r="P8246" t="str">
        <f>IF(E8246="Souq","sq",IF(E8246="Jumia","Jum",E8246))</f>
        <v>Jum</v>
      </c>
      <c r="Q8246">
        <f>VLOOKUP(ecommerce_10000[[#This Row],[City]],F:I,4,FALSE)</f>
        <v>3665.44</v>
      </c>
      <c r="R8246" s="1">
        <f>SUMIF(C:C,ecommerce_10000[[#This Row],[Category]],I:I)</f>
        <v>91504159.730000004</v>
      </c>
      <c r="S8246" s="1">
        <f>SUMIFS(I:I,C:C,C8246)</f>
        <v>91504159.730000004</v>
      </c>
      <c r="T8246" s="1" t="str">
        <f>INDEX(F:F,MATCH(ecommerce_10000[[#This Row],[TotalAmount]],I:I,0))</f>
        <v>Dubai</v>
      </c>
    </row>
    <row r="8247" spans="1:20" x14ac:dyDescent="0.3">
      <c r="A8247" s="1" t="s">
        <v>8291</v>
      </c>
      <c r="B8247" s="1" t="s">
        <v>53</v>
      </c>
      <c r="C8247" s="1" t="s">
        <v>31</v>
      </c>
      <c r="D8247" s="1" t="s">
        <v>54</v>
      </c>
      <c r="E8247" s="1" t="s">
        <v>47</v>
      </c>
      <c r="F8247" s="1" t="s">
        <v>33</v>
      </c>
      <c r="G8247">
        <v>8904.44</v>
      </c>
      <c r="H8247">
        <v>2</v>
      </c>
      <c r="I8247">
        <v>17808.88</v>
      </c>
      <c r="J8247">
        <v>3.07</v>
      </c>
      <c r="K8247">
        <v>94</v>
      </c>
      <c r="L8247" s="2">
        <v>45643</v>
      </c>
      <c r="O8247" t="str">
        <f>IF(ecommerce_10000[[#This Row],[Platform]]="Souq","sq",ecommerce_10000[[#This Row],[Platform]])</f>
        <v>Amazon</v>
      </c>
      <c r="P8247" t="str">
        <f>IF(E8247="Souq","sq",IF(E8247="Jumia","Jum",E8247))</f>
        <v>Amazon</v>
      </c>
      <c r="Q8247">
        <f>VLOOKUP(ecommerce_10000[[#This Row],[City]],F:I,4,FALSE)</f>
        <v>3665.44</v>
      </c>
      <c r="R8247" s="1">
        <f>SUMIF(C:C,ecommerce_10000[[#This Row],[Category]],I:I)</f>
        <v>57542997.559999913</v>
      </c>
      <c r="S8247" s="1">
        <f>SUMIFS(I:I,C:C,C8247)</f>
        <v>57542997.559999913</v>
      </c>
      <c r="T8247" s="1" t="str">
        <f>INDEX(F:F,MATCH(ecommerce_10000[[#This Row],[TotalAmount]],I:I,0))</f>
        <v>Dubai</v>
      </c>
    </row>
    <row r="8248" spans="1:20" x14ac:dyDescent="0.3">
      <c r="A8248" s="1" t="s">
        <v>8292</v>
      </c>
      <c r="B8248" s="1" t="s">
        <v>19</v>
      </c>
      <c r="C8248" s="1" t="s">
        <v>20</v>
      </c>
      <c r="D8248" s="1" t="s">
        <v>21</v>
      </c>
      <c r="E8248" s="1" t="s">
        <v>16</v>
      </c>
      <c r="F8248" s="1" t="s">
        <v>33</v>
      </c>
      <c r="G8248">
        <v>7980.94</v>
      </c>
      <c r="H8248">
        <v>5</v>
      </c>
      <c r="I8248">
        <v>39904.699999999997</v>
      </c>
      <c r="J8248">
        <v>2.77</v>
      </c>
      <c r="K8248">
        <v>4077</v>
      </c>
      <c r="L8248" s="2">
        <v>45557</v>
      </c>
      <c r="O8248" t="str">
        <f>IF(ecommerce_10000[[#This Row],[Platform]]="Souq","sq",ecommerce_10000[[#This Row],[Platform]])</f>
        <v>sq</v>
      </c>
      <c r="P8248" t="str">
        <f>IF(E8248="Souq","sq",IF(E8248="Jumia","Jum",E8248))</f>
        <v>sq</v>
      </c>
      <c r="Q8248">
        <f>VLOOKUP(ecommerce_10000[[#This Row],[City]],F:I,4,FALSE)</f>
        <v>3665.44</v>
      </c>
      <c r="R8248" s="1">
        <f>SUMIF(C:C,ecommerce_10000[[#This Row],[Category]],I:I)</f>
        <v>91504159.730000004</v>
      </c>
      <c r="S8248" s="1">
        <f>SUMIFS(I:I,C:C,C8248)</f>
        <v>91504159.730000004</v>
      </c>
      <c r="T8248" s="1" t="str">
        <f>INDEX(F:F,MATCH(ecommerce_10000[[#This Row],[TotalAmount]],I:I,0))</f>
        <v>Dubai</v>
      </c>
    </row>
    <row r="8249" spans="1:20" x14ac:dyDescent="0.3">
      <c r="A8249" s="1" t="s">
        <v>8293</v>
      </c>
      <c r="B8249" s="1" t="s">
        <v>38</v>
      </c>
      <c r="C8249" s="1" t="s">
        <v>20</v>
      </c>
      <c r="D8249" s="1" t="s">
        <v>39</v>
      </c>
      <c r="E8249" s="1" t="s">
        <v>47</v>
      </c>
      <c r="F8249" s="1" t="s">
        <v>62</v>
      </c>
      <c r="G8249">
        <v>13862.14</v>
      </c>
      <c r="H8249">
        <v>3</v>
      </c>
      <c r="I8249">
        <v>41586.42</v>
      </c>
      <c r="J8249">
        <v>1.1499999999999999</v>
      </c>
      <c r="K8249">
        <v>4947</v>
      </c>
      <c r="L8249" s="2">
        <v>45489</v>
      </c>
      <c r="O8249" t="str">
        <f>IF(ecommerce_10000[[#This Row],[Platform]]="Souq","sq",ecommerce_10000[[#This Row],[Platform]])</f>
        <v>Amazon</v>
      </c>
      <c r="P8249" t="str">
        <f>IF(E8249="Souq","sq",IF(E8249="Jumia","Jum",E8249))</f>
        <v>Amazon</v>
      </c>
      <c r="Q8249">
        <f>VLOOKUP(ecommerce_10000[[#This Row],[City]],F:I,4,FALSE)</f>
        <v>27872.98</v>
      </c>
      <c r="R8249" s="1">
        <f>SUMIF(C:C,ecommerce_10000[[#This Row],[Category]],I:I)</f>
        <v>91504159.730000004</v>
      </c>
      <c r="S8249" s="1">
        <f>SUMIFS(I:I,C:C,C8249)</f>
        <v>91504159.730000004</v>
      </c>
      <c r="T8249" s="1" t="str">
        <f>INDEX(F:F,MATCH(ecommerce_10000[[#This Row],[TotalAmount]],I:I,0))</f>
        <v>Giza</v>
      </c>
    </row>
    <row r="8250" spans="1:20" x14ac:dyDescent="0.3">
      <c r="A8250" s="1" t="s">
        <v>8294</v>
      </c>
      <c r="B8250" s="1" t="s">
        <v>13</v>
      </c>
      <c r="C8250" s="1" t="s">
        <v>14</v>
      </c>
      <c r="D8250" s="1" t="s">
        <v>15</v>
      </c>
      <c r="E8250" s="1" t="s">
        <v>16</v>
      </c>
      <c r="F8250" s="1" t="s">
        <v>40</v>
      </c>
      <c r="G8250">
        <v>6060.97</v>
      </c>
      <c r="H8250">
        <v>2</v>
      </c>
      <c r="I8250">
        <v>12121.94</v>
      </c>
      <c r="J8250">
        <v>1.51</v>
      </c>
      <c r="K8250">
        <v>4561</v>
      </c>
      <c r="L8250" s="2">
        <v>45469</v>
      </c>
      <c r="O8250" t="str">
        <f>IF(ecommerce_10000[[#This Row],[Platform]]="Souq","sq",ecommerce_10000[[#This Row],[Platform]])</f>
        <v>sq</v>
      </c>
      <c r="P8250" t="str">
        <f>IF(E8250="Souq","sq",IF(E8250="Jumia","Jum",E8250))</f>
        <v>sq</v>
      </c>
      <c r="Q8250">
        <f>VLOOKUP(ecommerce_10000[[#This Row],[City]],F:I,4,FALSE)</f>
        <v>99349.3</v>
      </c>
      <c r="R8250" s="1">
        <f>SUMIF(C:C,ecommerce_10000[[#This Row],[Category]],I:I)</f>
        <v>92327183.770000085</v>
      </c>
      <c r="S8250" s="1">
        <f>SUMIFS(I:I,C:C,C8250)</f>
        <v>92327183.770000085</v>
      </c>
      <c r="T8250" s="1" t="str">
        <f>INDEX(F:F,MATCH(ecommerce_10000[[#This Row],[TotalAmount]],I:I,0))</f>
        <v>Riyadh</v>
      </c>
    </row>
    <row r="8251" spans="1:20" x14ac:dyDescent="0.3">
      <c r="A8251" s="1" t="s">
        <v>8295</v>
      </c>
      <c r="B8251" s="1" t="s">
        <v>19</v>
      </c>
      <c r="C8251" s="1" t="s">
        <v>20</v>
      </c>
      <c r="D8251" s="1" t="s">
        <v>21</v>
      </c>
      <c r="E8251" s="1" t="s">
        <v>47</v>
      </c>
      <c r="F8251" s="1" t="s">
        <v>23</v>
      </c>
      <c r="G8251">
        <v>8682.2800000000007</v>
      </c>
      <c r="H8251">
        <v>5</v>
      </c>
      <c r="I8251">
        <v>43411.4</v>
      </c>
      <c r="J8251">
        <v>1.46</v>
      </c>
      <c r="K8251">
        <v>2297</v>
      </c>
      <c r="L8251" s="2">
        <v>45396</v>
      </c>
      <c r="O8251" t="str">
        <f>IF(ecommerce_10000[[#This Row],[Platform]]="Souq","sq",ecommerce_10000[[#This Row],[Platform]])</f>
        <v>Amazon</v>
      </c>
      <c r="P8251" t="str">
        <f>IF(E8251="Souq","sq",IF(E8251="Jumia","Jum",E8251))</f>
        <v>Amazon</v>
      </c>
      <c r="Q8251">
        <f>VLOOKUP(ecommerce_10000[[#This Row],[City]],F:I,4,FALSE)</f>
        <v>13290.4</v>
      </c>
      <c r="R8251" s="1">
        <f>SUMIF(C:C,ecommerce_10000[[#This Row],[Category]],I:I)</f>
        <v>91504159.730000004</v>
      </c>
      <c r="S8251" s="1">
        <f>SUMIFS(I:I,C:C,C8251)</f>
        <v>91504159.730000004</v>
      </c>
      <c r="T8251" s="1" t="str">
        <f>INDEX(F:F,MATCH(ecommerce_10000[[#This Row],[TotalAmount]],I:I,0))</f>
        <v>Alexandria</v>
      </c>
    </row>
    <row r="8252" spans="1:20" x14ac:dyDescent="0.3">
      <c r="A8252" s="1" t="s">
        <v>8296</v>
      </c>
      <c r="B8252" s="1" t="s">
        <v>38</v>
      </c>
      <c r="C8252" s="1" t="s">
        <v>20</v>
      </c>
      <c r="D8252" s="1" t="s">
        <v>39</v>
      </c>
      <c r="E8252" s="1" t="s">
        <v>16</v>
      </c>
      <c r="F8252" s="1" t="s">
        <v>28</v>
      </c>
      <c r="G8252">
        <v>9974.2999999999993</v>
      </c>
      <c r="H8252">
        <v>3</v>
      </c>
      <c r="I8252">
        <v>29922.9</v>
      </c>
      <c r="J8252">
        <v>3.57</v>
      </c>
      <c r="K8252">
        <v>4032</v>
      </c>
      <c r="L8252" s="2">
        <v>45610</v>
      </c>
      <c r="O8252" t="str">
        <f>IF(ecommerce_10000[[#This Row],[Platform]]="Souq","sq",ecommerce_10000[[#This Row],[Platform]])</f>
        <v>sq</v>
      </c>
      <c r="P8252" t="str">
        <f>IF(E8252="Souq","sq",IF(E8252="Jumia","Jum",E8252))</f>
        <v>sq</v>
      </c>
      <c r="Q8252">
        <f>VLOOKUP(ecommerce_10000[[#This Row],[City]],F:I,4,FALSE)</f>
        <v>26648.76</v>
      </c>
      <c r="R8252" s="1">
        <f>SUMIF(C:C,ecommerce_10000[[#This Row],[Category]],I:I)</f>
        <v>91504159.730000004</v>
      </c>
      <c r="S8252" s="1">
        <f>SUMIFS(I:I,C:C,C8252)</f>
        <v>91504159.730000004</v>
      </c>
      <c r="T8252" s="1" t="str">
        <f>INDEX(F:F,MATCH(ecommerce_10000[[#This Row],[TotalAmount]],I:I,0))</f>
        <v>Casablanca</v>
      </c>
    </row>
    <row r="8253" spans="1:20" x14ac:dyDescent="0.3">
      <c r="A8253" s="1" t="s">
        <v>8297</v>
      </c>
      <c r="B8253" s="1" t="s">
        <v>25</v>
      </c>
      <c r="C8253" s="1" t="s">
        <v>26</v>
      </c>
      <c r="D8253" s="1" t="s">
        <v>27</v>
      </c>
      <c r="E8253" s="1" t="s">
        <v>16</v>
      </c>
      <c r="F8253" s="1" t="s">
        <v>33</v>
      </c>
      <c r="G8253">
        <v>5446.73</v>
      </c>
      <c r="H8253">
        <v>2</v>
      </c>
      <c r="I8253">
        <v>10893.46</v>
      </c>
      <c r="J8253">
        <v>3.4</v>
      </c>
      <c r="K8253">
        <v>2479</v>
      </c>
      <c r="L8253" s="2">
        <v>45396</v>
      </c>
      <c r="O8253" t="str">
        <f>IF(ecommerce_10000[[#This Row],[Platform]]="Souq","sq",ecommerce_10000[[#This Row],[Platform]])</f>
        <v>sq</v>
      </c>
      <c r="P8253" t="str">
        <f>IF(E8253="Souq","sq",IF(E8253="Jumia","Jum",E8253))</f>
        <v>sq</v>
      </c>
      <c r="Q8253">
        <f>VLOOKUP(ecommerce_10000[[#This Row],[City]],F:I,4,FALSE)</f>
        <v>3665.44</v>
      </c>
      <c r="R8253" s="1">
        <f>SUMIF(C:C,ecommerce_10000[[#This Row],[Category]],I:I)</f>
        <v>29200970.130000021</v>
      </c>
      <c r="S8253" s="1">
        <f>SUMIFS(I:I,C:C,C8253)</f>
        <v>29200970.130000021</v>
      </c>
      <c r="T8253" s="1" t="str">
        <f>INDEX(F:F,MATCH(ecommerce_10000[[#This Row],[TotalAmount]],I:I,0))</f>
        <v>Dubai</v>
      </c>
    </row>
    <row r="8254" spans="1:20" x14ac:dyDescent="0.3">
      <c r="A8254" s="1" t="s">
        <v>8298</v>
      </c>
      <c r="B8254" s="1" t="s">
        <v>38</v>
      </c>
      <c r="C8254" s="1" t="s">
        <v>20</v>
      </c>
      <c r="D8254" s="1" t="s">
        <v>39</v>
      </c>
      <c r="E8254" s="1" t="s">
        <v>22</v>
      </c>
      <c r="F8254" s="1" t="s">
        <v>40</v>
      </c>
      <c r="G8254">
        <v>15178.14</v>
      </c>
      <c r="H8254">
        <v>1</v>
      </c>
      <c r="I8254">
        <v>15178.14</v>
      </c>
      <c r="J8254">
        <v>1.49</v>
      </c>
      <c r="K8254">
        <v>1832</v>
      </c>
      <c r="L8254" s="2">
        <v>45481</v>
      </c>
      <c r="O8254" t="str">
        <f>IF(ecommerce_10000[[#This Row],[Platform]]="Souq","sq",ecommerce_10000[[#This Row],[Platform]])</f>
        <v>Jumia</v>
      </c>
      <c r="P8254" t="str">
        <f>IF(E8254="Souq","sq",IF(E8254="Jumia","Jum",E8254))</f>
        <v>Jum</v>
      </c>
      <c r="Q8254">
        <f>VLOOKUP(ecommerce_10000[[#This Row],[City]],F:I,4,FALSE)</f>
        <v>99349.3</v>
      </c>
      <c r="R8254" s="1">
        <f>SUMIF(C:C,ecommerce_10000[[#This Row],[Category]],I:I)</f>
        <v>91504159.730000004</v>
      </c>
      <c r="S8254" s="1">
        <f>SUMIFS(I:I,C:C,C8254)</f>
        <v>91504159.730000004</v>
      </c>
      <c r="T8254" s="1" t="str">
        <f>INDEX(F:F,MATCH(ecommerce_10000[[#This Row],[TotalAmount]],I:I,0))</f>
        <v>Riyadh</v>
      </c>
    </row>
    <row r="8255" spans="1:20" x14ac:dyDescent="0.3">
      <c r="A8255" s="1" t="s">
        <v>8299</v>
      </c>
      <c r="B8255" s="1" t="s">
        <v>53</v>
      </c>
      <c r="C8255" s="1" t="s">
        <v>31</v>
      </c>
      <c r="D8255" s="1" t="s">
        <v>54</v>
      </c>
      <c r="E8255" s="1" t="s">
        <v>47</v>
      </c>
      <c r="F8255" s="1" t="s">
        <v>17</v>
      </c>
      <c r="G8255">
        <v>19228.25</v>
      </c>
      <c r="H8255">
        <v>1</v>
      </c>
      <c r="I8255">
        <v>19228.25</v>
      </c>
      <c r="J8255">
        <v>4.3600000000000003</v>
      </c>
      <c r="K8255">
        <v>688</v>
      </c>
      <c r="L8255" s="2">
        <v>45317</v>
      </c>
      <c r="O8255" t="str">
        <f>IF(ecommerce_10000[[#This Row],[Platform]]="Souq","sq",ecommerce_10000[[#This Row],[Platform]])</f>
        <v>Amazon</v>
      </c>
      <c r="P8255" t="str">
        <f>IF(E8255="Souq","sq",IF(E8255="Jumia","Jum",E8255))</f>
        <v>Amazon</v>
      </c>
      <c r="Q8255">
        <f>VLOOKUP(ecommerce_10000[[#This Row],[City]],F:I,4,FALSE)</f>
        <v>16284.02</v>
      </c>
      <c r="R8255" s="1">
        <f>SUMIF(C:C,ecommerce_10000[[#This Row],[Category]],I:I)</f>
        <v>57542997.559999913</v>
      </c>
      <c r="S8255" s="1">
        <f>SUMIFS(I:I,C:C,C8255)</f>
        <v>57542997.559999913</v>
      </c>
      <c r="T8255" s="1" t="str">
        <f>INDEX(F:F,MATCH(ecommerce_10000[[#This Row],[TotalAmount]],I:I,0))</f>
        <v>Cairo</v>
      </c>
    </row>
    <row r="8256" spans="1:20" x14ac:dyDescent="0.3">
      <c r="A8256" s="1" t="s">
        <v>8300</v>
      </c>
      <c r="B8256" s="1" t="s">
        <v>25</v>
      </c>
      <c r="C8256" s="1" t="s">
        <v>26</v>
      </c>
      <c r="D8256" s="1" t="s">
        <v>27</v>
      </c>
      <c r="E8256" s="1" t="s">
        <v>22</v>
      </c>
      <c r="F8256" s="1" t="s">
        <v>23</v>
      </c>
      <c r="G8256">
        <v>7875.41</v>
      </c>
      <c r="H8256">
        <v>5</v>
      </c>
      <c r="I8256">
        <v>39377.050000000003</v>
      </c>
      <c r="J8256">
        <v>3.88</v>
      </c>
      <c r="K8256">
        <v>915</v>
      </c>
      <c r="L8256" s="2">
        <v>45321</v>
      </c>
      <c r="O8256" t="str">
        <f>IF(ecommerce_10000[[#This Row],[Platform]]="Souq","sq",ecommerce_10000[[#This Row],[Platform]])</f>
        <v>Jumia</v>
      </c>
      <c r="P8256" t="str">
        <f>IF(E8256="Souq","sq",IF(E8256="Jumia","Jum",E8256))</f>
        <v>Jum</v>
      </c>
      <c r="Q8256">
        <f>VLOOKUP(ecommerce_10000[[#This Row],[City]],F:I,4,FALSE)</f>
        <v>13290.4</v>
      </c>
      <c r="R8256" s="1">
        <f>SUMIF(C:C,ecommerce_10000[[#This Row],[Category]],I:I)</f>
        <v>29200970.130000021</v>
      </c>
      <c r="S8256" s="1">
        <f>SUMIFS(I:I,C:C,C8256)</f>
        <v>29200970.130000021</v>
      </c>
      <c r="T8256" s="1" t="str">
        <f>INDEX(F:F,MATCH(ecommerce_10000[[#This Row],[TotalAmount]],I:I,0))</f>
        <v>Alexandria</v>
      </c>
    </row>
    <row r="8257" spans="1:20" x14ac:dyDescent="0.3">
      <c r="A8257" s="1" t="s">
        <v>8301</v>
      </c>
      <c r="B8257" s="1" t="s">
        <v>13</v>
      </c>
      <c r="C8257" s="1" t="s">
        <v>14</v>
      </c>
      <c r="D8257" s="1" t="s">
        <v>15</v>
      </c>
      <c r="E8257" s="1" t="s">
        <v>22</v>
      </c>
      <c r="F8257" s="1" t="s">
        <v>40</v>
      </c>
      <c r="G8257">
        <v>13950.78</v>
      </c>
      <c r="H8257">
        <v>2</v>
      </c>
      <c r="I8257">
        <v>27901.56</v>
      </c>
      <c r="J8257">
        <v>3.55</v>
      </c>
      <c r="K8257">
        <v>4833</v>
      </c>
      <c r="L8257" s="2">
        <v>45317</v>
      </c>
      <c r="O8257" t="str">
        <f>IF(ecommerce_10000[[#This Row],[Platform]]="Souq","sq",ecommerce_10000[[#This Row],[Platform]])</f>
        <v>Jumia</v>
      </c>
      <c r="P8257" t="str">
        <f>IF(E8257="Souq","sq",IF(E8257="Jumia","Jum",E8257))</f>
        <v>Jum</v>
      </c>
      <c r="Q8257">
        <f>VLOOKUP(ecommerce_10000[[#This Row],[City]],F:I,4,FALSE)</f>
        <v>99349.3</v>
      </c>
      <c r="R8257" s="1">
        <f>SUMIF(C:C,ecommerce_10000[[#This Row],[Category]],I:I)</f>
        <v>92327183.770000085</v>
      </c>
      <c r="S8257" s="1">
        <f>SUMIFS(I:I,C:C,C8257)</f>
        <v>92327183.770000085</v>
      </c>
      <c r="T8257" s="1" t="str">
        <f>INDEX(F:F,MATCH(ecommerce_10000[[#This Row],[TotalAmount]],I:I,0))</f>
        <v>Riyadh</v>
      </c>
    </row>
    <row r="8258" spans="1:20" x14ac:dyDescent="0.3">
      <c r="A8258" s="1" t="s">
        <v>8302</v>
      </c>
      <c r="B8258" s="1" t="s">
        <v>35</v>
      </c>
      <c r="C8258" s="1" t="s">
        <v>14</v>
      </c>
      <c r="D8258" s="1" t="s">
        <v>36</v>
      </c>
      <c r="E8258" s="1" t="s">
        <v>22</v>
      </c>
      <c r="F8258" s="1" t="s">
        <v>28</v>
      </c>
      <c r="G8258">
        <v>769.71</v>
      </c>
      <c r="H8258">
        <v>4</v>
      </c>
      <c r="I8258">
        <v>3078.84</v>
      </c>
      <c r="J8258">
        <v>2.44</v>
      </c>
      <c r="K8258">
        <v>2010</v>
      </c>
      <c r="L8258" s="2">
        <v>45344</v>
      </c>
      <c r="O8258" t="str">
        <f>IF(ecommerce_10000[[#This Row],[Platform]]="Souq","sq",ecommerce_10000[[#This Row],[Platform]])</f>
        <v>Jumia</v>
      </c>
      <c r="P8258" t="str">
        <f>IF(E8258="Souq","sq",IF(E8258="Jumia","Jum",E8258))</f>
        <v>Jum</v>
      </c>
      <c r="Q8258">
        <f>VLOOKUP(ecommerce_10000[[#This Row],[City]],F:I,4,FALSE)</f>
        <v>26648.76</v>
      </c>
      <c r="R8258" s="1">
        <f>SUMIF(C:C,ecommerce_10000[[#This Row],[Category]],I:I)</f>
        <v>92327183.770000085</v>
      </c>
      <c r="S8258" s="1">
        <f>SUMIFS(I:I,C:C,C8258)</f>
        <v>92327183.770000085</v>
      </c>
      <c r="T8258" s="1" t="str">
        <f>INDEX(F:F,MATCH(ecommerce_10000[[#This Row],[TotalAmount]],I:I,0))</f>
        <v>Casablanca</v>
      </c>
    </row>
    <row r="8259" spans="1:20" x14ac:dyDescent="0.3">
      <c r="A8259" s="1" t="s">
        <v>8303</v>
      </c>
      <c r="B8259" s="1" t="s">
        <v>13</v>
      </c>
      <c r="C8259" s="1" t="s">
        <v>14</v>
      </c>
      <c r="D8259" s="1" t="s">
        <v>15</v>
      </c>
      <c r="E8259" s="1" t="s">
        <v>22</v>
      </c>
      <c r="F8259" s="1" t="s">
        <v>62</v>
      </c>
      <c r="G8259">
        <v>8349.2000000000007</v>
      </c>
      <c r="H8259">
        <v>4</v>
      </c>
      <c r="I8259">
        <v>33396.800000000003</v>
      </c>
      <c r="J8259">
        <v>2.97</v>
      </c>
      <c r="K8259">
        <v>375</v>
      </c>
      <c r="L8259" s="2">
        <v>45467</v>
      </c>
      <c r="O8259" t="str">
        <f>IF(ecommerce_10000[[#This Row],[Platform]]="Souq","sq",ecommerce_10000[[#This Row],[Platform]])</f>
        <v>Jumia</v>
      </c>
      <c r="P8259" t="str">
        <f>IF(E8259="Souq","sq",IF(E8259="Jumia","Jum",E8259))</f>
        <v>Jum</v>
      </c>
      <c r="Q8259">
        <f>VLOOKUP(ecommerce_10000[[#This Row],[City]],F:I,4,FALSE)</f>
        <v>27872.98</v>
      </c>
      <c r="R8259" s="1">
        <f>SUMIF(C:C,ecommerce_10000[[#This Row],[Category]],I:I)</f>
        <v>92327183.770000085</v>
      </c>
      <c r="S8259" s="1">
        <f>SUMIFS(I:I,C:C,C8259)</f>
        <v>92327183.770000085</v>
      </c>
      <c r="T8259" s="1" t="str">
        <f>INDEX(F:F,MATCH(ecommerce_10000[[#This Row],[TotalAmount]],I:I,0))</f>
        <v>Giza</v>
      </c>
    </row>
    <row r="8260" spans="1:20" x14ac:dyDescent="0.3">
      <c r="A8260" s="1" t="s">
        <v>8304</v>
      </c>
      <c r="B8260" s="1" t="s">
        <v>38</v>
      </c>
      <c r="C8260" s="1" t="s">
        <v>20</v>
      </c>
      <c r="D8260" s="1" t="s">
        <v>39</v>
      </c>
      <c r="E8260" s="1" t="s">
        <v>22</v>
      </c>
      <c r="F8260" s="1" t="s">
        <v>33</v>
      </c>
      <c r="G8260">
        <v>5791.09</v>
      </c>
      <c r="H8260">
        <v>4</v>
      </c>
      <c r="I8260">
        <v>23164.36</v>
      </c>
      <c r="J8260">
        <v>4.78</v>
      </c>
      <c r="K8260">
        <v>1516</v>
      </c>
      <c r="L8260" s="2">
        <v>45611</v>
      </c>
      <c r="O8260" t="str">
        <f>IF(ecommerce_10000[[#This Row],[Platform]]="Souq","sq",ecommerce_10000[[#This Row],[Platform]])</f>
        <v>Jumia</v>
      </c>
      <c r="P8260" t="str">
        <f>IF(E8260="Souq","sq",IF(E8260="Jumia","Jum",E8260))</f>
        <v>Jum</v>
      </c>
      <c r="Q8260">
        <f>VLOOKUP(ecommerce_10000[[#This Row],[City]],F:I,4,FALSE)</f>
        <v>3665.44</v>
      </c>
      <c r="R8260" s="1">
        <f>SUMIF(C:C,ecommerce_10000[[#This Row],[Category]],I:I)</f>
        <v>91504159.730000004</v>
      </c>
      <c r="S8260" s="1">
        <f>SUMIFS(I:I,C:C,C8260)</f>
        <v>91504159.730000004</v>
      </c>
      <c r="T8260" s="1" t="str">
        <f>INDEX(F:F,MATCH(ecommerce_10000[[#This Row],[TotalAmount]],I:I,0))</f>
        <v>Dubai</v>
      </c>
    </row>
    <row r="8261" spans="1:20" x14ac:dyDescent="0.3">
      <c r="A8261" s="1" t="s">
        <v>8305</v>
      </c>
      <c r="B8261" s="1" t="s">
        <v>53</v>
      </c>
      <c r="C8261" s="1" t="s">
        <v>31</v>
      </c>
      <c r="D8261" s="1" t="s">
        <v>54</v>
      </c>
      <c r="E8261" s="1" t="s">
        <v>47</v>
      </c>
      <c r="F8261" s="1" t="s">
        <v>33</v>
      </c>
      <c r="G8261">
        <v>17934.57</v>
      </c>
      <c r="H8261">
        <v>3</v>
      </c>
      <c r="I8261">
        <v>53803.71</v>
      </c>
      <c r="J8261">
        <v>1.08</v>
      </c>
      <c r="K8261">
        <v>2422</v>
      </c>
      <c r="L8261" s="2">
        <v>45428</v>
      </c>
      <c r="O8261" t="str">
        <f>IF(ecommerce_10000[[#This Row],[Platform]]="Souq","sq",ecommerce_10000[[#This Row],[Platform]])</f>
        <v>Amazon</v>
      </c>
      <c r="P8261" t="str">
        <f>IF(E8261="Souq","sq",IF(E8261="Jumia","Jum",E8261))</f>
        <v>Amazon</v>
      </c>
      <c r="Q8261">
        <f>VLOOKUP(ecommerce_10000[[#This Row],[City]],F:I,4,FALSE)</f>
        <v>3665.44</v>
      </c>
      <c r="R8261" s="1">
        <f>SUMIF(C:C,ecommerce_10000[[#This Row],[Category]],I:I)</f>
        <v>57542997.559999913</v>
      </c>
      <c r="S8261" s="1">
        <f>SUMIFS(I:I,C:C,C8261)</f>
        <v>57542997.559999913</v>
      </c>
      <c r="T8261" s="1" t="str">
        <f>INDEX(F:F,MATCH(ecommerce_10000[[#This Row],[TotalAmount]],I:I,0))</f>
        <v>Dubai</v>
      </c>
    </row>
    <row r="8262" spans="1:20" x14ac:dyDescent="0.3">
      <c r="A8262" s="1" t="s">
        <v>8306</v>
      </c>
      <c r="B8262" s="1" t="s">
        <v>38</v>
      </c>
      <c r="C8262" s="1" t="s">
        <v>20</v>
      </c>
      <c r="D8262" s="1" t="s">
        <v>39</v>
      </c>
      <c r="E8262" s="1" t="s">
        <v>16</v>
      </c>
      <c r="F8262" s="1" t="s">
        <v>17</v>
      </c>
      <c r="G8262">
        <v>15247.85</v>
      </c>
      <c r="H8262">
        <v>2</v>
      </c>
      <c r="I8262">
        <v>30495.7</v>
      </c>
      <c r="J8262">
        <v>1.5</v>
      </c>
      <c r="K8262">
        <v>3734</v>
      </c>
      <c r="L8262" s="2">
        <v>45494</v>
      </c>
      <c r="O8262" t="str">
        <f>IF(ecommerce_10000[[#This Row],[Platform]]="Souq","sq",ecommerce_10000[[#This Row],[Platform]])</f>
        <v>sq</v>
      </c>
      <c r="P8262" t="str">
        <f>IF(E8262="Souq","sq",IF(E8262="Jumia","Jum",E8262))</f>
        <v>sq</v>
      </c>
      <c r="Q8262">
        <f>VLOOKUP(ecommerce_10000[[#This Row],[City]],F:I,4,FALSE)</f>
        <v>16284.02</v>
      </c>
      <c r="R8262" s="1">
        <f>SUMIF(C:C,ecommerce_10000[[#This Row],[Category]],I:I)</f>
        <v>91504159.730000004</v>
      </c>
      <c r="S8262" s="1">
        <f>SUMIFS(I:I,C:C,C8262)</f>
        <v>91504159.730000004</v>
      </c>
      <c r="T8262" s="1" t="str">
        <f>INDEX(F:F,MATCH(ecommerce_10000[[#This Row],[TotalAmount]],I:I,0))</f>
        <v>Cairo</v>
      </c>
    </row>
    <row r="8263" spans="1:20" x14ac:dyDescent="0.3">
      <c r="A8263" s="1" t="s">
        <v>8307</v>
      </c>
      <c r="B8263" s="1" t="s">
        <v>49</v>
      </c>
      <c r="C8263" s="1" t="s">
        <v>14</v>
      </c>
      <c r="D8263" s="1" t="s">
        <v>50</v>
      </c>
      <c r="E8263" s="1" t="s">
        <v>47</v>
      </c>
      <c r="F8263" s="1" t="s">
        <v>40</v>
      </c>
      <c r="G8263">
        <v>14297.18</v>
      </c>
      <c r="H8263">
        <v>3</v>
      </c>
      <c r="I8263">
        <v>42891.54</v>
      </c>
      <c r="J8263">
        <v>2.95</v>
      </c>
      <c r="K8263">
        <v>1767</v>
      </c>
      <c r="L8263" s="2">
        <v>45403</v>
      </c>
      <c r="O8263" t="str">
        <f>IF(ecommerce_10000[[#This Row],[Platform]]="Souq","sq",ecommerce_10000[[#This Row],[Platform]])</f>
        <v>Amazon</v>
      </c>
      <c r="P8263" t="str">
        <f>IF(E8263="Souq","sq",IF(E8263="Jumia","Jum",E8263))</f>
        <v>Amazon</v>
      </c>
      <c r="Q8263">
        <f>VLOOKUP(ecommerce_10000[[#This Row],[City]],F:I,4,FALSE)</f>
        <v>99349.3</v>
      </c>
      <c r="R8263" s="1">
        <f>SUMIF(C:C,ecommerce_10000[[#This Row],[Category]],I:I)</f>
        <v>92327183.770000085</v>
      </c>
      <c r="S8263" s="1">
        <f>SUMIFS(I:I,C:C,C8263)</f>
        <v>92327183.770000085</v>
      </c>
      <c r="T8263" s="1" t="str">
        <f>INDEX(F:F,MATCH(ecommerce_10000[[#This Row],[TotalAmount]],I:I,0))</f>
        <v>Riyadh</v>
      </c>
    </row>
    <row r="8264" spans="1:20" x14ac:dyDescent="0.3">
      <c r="A8264" s="1" t="s">
        <v>8308</v>
      </c>
      <c r="B8264" s="1" t="s">
        <v>13</v>
      </c>
      <c r="C8264" s="1" t="s">
        <v>14</v>
      </c>
      <c r="D8264" s="1" t="s">
        <v>15</v>
      </c>
      <c r="E8264" s="1" t="s">
        <v>22</v>
      </c>
      <c r="F8264" s="1" t="s">
        <v>33</v>
      </c>
      <c r="G8264">
        <v>7794.13</v>
      </c>
      <c r="H8264">
        <v>2</v>
      </c>
      <c r="I8264">
        <v>15588.26</v>
      </c>
      <c r="J8264">
        <v>1.84</v>
      </c>
      <c r="K8264">
        <v>1950</v>
      </c>
      <c r="L8264" s="2">
        <v>45348</v>
      </c>
      <c r="O8264" t="str">
        <f>IF(ecommerce_10000[[#This Row],[Platform]]="Souq","sq",ecommerce_10000[[#This Row],[Platform]])</f>
        <v>Jumia</v>
      </c>
      <c r="P8264" t="str">
        <f>IF(E8264="Souq","sq",IF(E8264="Jumia","Jum",E8264))</f>
        <v>Jum</v>
      </c>
      <c r="Q8264">
        <f>VLOOKUP(ecommerce_10000[[#This Row],[City]],F:I,4,FALSE)</f>
        <v>3665.44</v>
      </c>
      <c r="R8264" s="1">
        <f>SUMIF(C:C,ecommerce_10000[[#This Row],[Category]],I:I)</f>
        <v>92327183.770000085</v>
      </c>
      <c r="S8264" s="1">
        <f>SUMIFS(I:I,C:C,C8264)</f>
        <v>92327183.770000085</v>
      </c>
      <c r="T8264" s="1" t="str">
        <f>INDEX(F:F,MATCH(ecommerce_10000[[#This Row],[TotalAmount]],I:I,0))</f>
        <v>Dubai</v>
      </c>
    </row>
    <row r="8265" spans="1:20" x14ac:dyDescent="0.3">
      <c r="A8265" s="1" t="s">
        <v>8309</v>
      </c>
      <c r="B8265" s="1" t="s">
        <v>43</v>
      </c>
      <c r="C8265" s="1" t="s">
        <v>44</v>
      </c>
      <c r="D8265" s="1" t="s">
        <v>45</v>
      </c>
      <c r="E8265" s="1" t="s">
        <v>22</v>
      </c>
      <c r="F8265" s="1" t="s">
        <v>17</v>
      </c>
      <c r="G8265">
        <v>17152.78</v>
      </c>
      <c r="H8265">
        <v>4</v>
      </c>
      <c r="I8265">
        <v>68611.12</v>
      </c>
      <c r="J8265">
        <v>4.09</v>
      </c>
      <c r="K8265">
        <v>2007</v>
      </c>
      <c r="L8265" s="2">
        <v>45570</v>
      </c>
      <c r="O8265" t="str">
        <f>IF(ecommerce_10000[[#This Row],[Platform]]="Souq","sq",ecommerce_10000[[#This Row],[Platform]])</f>
        <v>Jumia</v>
      </c>
      <c r="P8265" t="str">
        <f>IF(E8265="Souq","sq",IF(E8265="Jumia","Jum",E8265))</f>
        <v>Jum</v>
      </c>
      <c r="Q8265">
        <f>VLOOKUP(ecommerce_10000[[#This Row],[City]],F:I,4,FALSE)</f>
        <v>16284.02</v>
      </c>
      <c r="R8265" s="1">
        <f>SUMIF(C:C,ecommerce_10000[[#This Row],[Category]],I:I)</f>
        <v>31420413.200000018</v>
      </c>
      <c r="S8265" s="1">
        <f>SUMIFS(I:I,C:C,C8265)</f>
        <v>31420413.200000018</v>
      </c>
      <c r="T8265" s="1" t="str">
        <f>INDEX(F:F,MATCH(ecommerce_10000[[#This Row],[TotalAmount]],I:I,0))</f>
        <v>Cairo</v>
      </c>
    </row>
    <row r="8266" spans="1:20" x14ac:dyDescent="0.3">
      <c r="A8266" s="1" t="s">
        <v>8310</v>
      </c>
      <c r="B8266" s="1" t="s">
        <v>35</v>
      </c>
      <c r="C8266" s="1" t="s">
        <v>14</v>
      </c>
      <c r="D8266" s="1" t="s">
        <v>36</v>
      </c>
      <c r="E8266" s="1" t="s">
        <v>22</v>
      </c>
      <c r="F8266" s="1" t="s">
        <v>62</v>
      </c>
      <c r="G8266">
        <v>19064.169999999998</v>
      </c>
      <c r="H8266">
        <v>1</v>
      </c>
      <c r="I8266">
        <v>19064.169999999998</v>
      </c>
      <c r="J8266">
        <v>3.51</v>
      </c>
      <c r="K8266">
        <v>2219</v>
      </c>
      <c r="L8266" s="2">
        <v>45578</v>
      </c>
      <c r="O8266" t="str">
        <f>IF(ecommerce_10000[[#This Row],[Platform]]="Souq","sq",ecommerce_10000[[#This Row],[Platform]])</f>
        <v>Jumia</v>
      </c>
      <c r="P8266" t="str">
        <f>IF(E8266="Souq","sq",IF(E8266="Jumia","Jum",E8266))</f>
        <v>Jum</v>
      </c>
      <c r="Q8266">
        <f>VLOOKUP(ecommerce_10000[[#This Row],[City]],F:I,4,FALSE)</f>
        <v>27872.98</v>
      </c>
      <c r="R8266" s="1">
        <f>SUMIF(C:C,ecommerce_10000[[#This Row],[Category]],I:I)</f>
        <v>92327183.770000085</v>
      </c>
      <c r="S8266" s="1">
        <f>SUMIFS(I:I,C:C,C8266)</f>
        <v>92327183.770000085</v>
      </c>
      <c r="T8266" s="1" t="str">
        <f>INDEX(F:F,MATCH(ecommerce_10000[[#This Row],[TotalAmount]],I:I,0))</f>
        <v>Giza</v>
      </c>
    </row>
    <row r="8267" spans="1:20" x14ac:dyDescent="0.3">
      <c r="A8267" s="1" t="s">
        <v>8311</v>
      </c>
      <c r="B8267" s="1" t="s">
        <v>19</v>
      </c>
      <c r="C8267" s="1" t="s">
        <v>20</v>
      </c>
      <c r="D8267" s="1" t="s">
        <v>21</v>
      </c>
      <c r="E8267" s="1" t="s">
        <v>16</v>
      </c>
      <c r="F8267" s="1" t="s">
        <v>28</v>
      </c>
      <c r="G8267">
        <v>1930.24</v>
      </c>
      <c r="H8267">
        <v>2</v>
      </c>
      <c r="I8267">
        <v>3860.48</v>
      </c>
      <c r="J8267">
        <v>1.37</v>
      </c>
      <c r="K8267">
        <v>1600</v>
      </c>
      <c r="L8267" s="2">
        <v>45570</v>
      </c>
      <c r="O8267" t="str">
        <f>IF(ecommerce_10000[[#This Row],[Platform]]="Souq","sq",ecommerce_10000[[#This Row],[Platform]])</f>
        <v>sq</v>
      </c>
      <c r="P8267" t="str">
        <f>IF(E8267="Souq","sq",IF(E8267="Jumia","Jum",E8267))</f>
        <v>sq</v>
      </c>
      <c r="Q8267">
        <f>VLOOKUP(ecommerce_10000[[#This Row],[City]],F:I,4,FALSE)</f>
        <v>26648.76</v>
      </c>
      <c r="R8267" s="1">
        <f>SUMIF(C:C,ecommerce_10000[[#This Row],[Category]],I:I)</f>
        <v>91504159.730000004</v>
      </c>
      <c r="S8267" s="1">
        <f>SUMIFS(I:I,C:C,C8267)</f>
        <v>91504159.730000004</v>
      </c>
      <c r="T8267" s="1" t="str">
        <f>INDEX(F:F,MATCH(ecommerce_10000[[#This Row],[TotalAmount]],I:I,0))</f>
        <v>Casablanca</v>
      </c>
    </row>
    <row r="8268" spans="1:20" x14ac:dyDescent="0.3">
      <c r="A8268" s="1" t="s">
        <v>8312</v>
      </c>
      <c r="B8268" s="1" t="s">
        <v>13</v>
      </c>
      <c r="C8268" s="1" t="s">
        <v>14</v>
      </c>
      <c r="D8268" s="1" t="s">
        <v>15</v>
      </c>
      <c r="E8268" s="1" t="s">
        <v>22</v>
      </c>
      <c r="F8268" s="1" t="s">
        <v>17</v>
      </c>
      <c r="G8268">
        <v>9691.2900000000009</v>
      </c>
      <c r="H8268">
        <v>2</v>
      </c>
      <c r="I8268">
        <v>19382.580000000002</v>
      </c>
      <c r="J8268">
        <v>2.15</v>
      </c>
      <c r="K8268">
        <v>4797</v>
      </c>
      <c r="L8268" s="2">
        <v>45651</v>
      </c>
      <c r="O8268" t="str">
        <f>IF(ecommerce_10000[[#This Row],[Platform]]="Souq","sq",ecommerce_10000[[#This Row],[Platform]])</f>
        <v>Jumia</v>
      </c>
      <c r="P8268" t="str">
        <f>IF(E8268="Souq","sq",IF(E8268="Jumia","Jum",E8268))</f>
        <v>Jum</v>
      </c>
      <c r="Q8268">
        <f>VLOOKUP(ecommerce_10000[[#This Row],[City]],F:I,4,FALSE)</f>
        <v>16284.02</v>
      </c>
      <c r="R8268" s="1">
        <f>SUMIF(C:C,ecommerce_10000[[#This Row],[Category]],I:I)</f>
        <v>92327183.770000085</v>
      </c>
      <c r="S8268" s="1">
        <f>SUMIFS(I:I,C:C,C8268)</f>
        <v>92327183.770000085</v>
      </c>
      <c r="T8268" s="1" t="str">
        <f>INDEX(F:F,MATCH(ecommerce_10000[[#This Row],[TotalAmount]],I:I,0))</f>
        <v>Cairo</v>
      </c>
    </row>
    <row r="8269" spans="1:20" x14ac:dyDescent="0.3">
      <c r="A8269" s="1" t="s">
        <v>8313</v>
      </c>
      <c r="B8269" s="1" t="s">
        <v>53</v>
      </c>
      <c r="C8269" s="1" t="s">
        <v>31</v>
      </c>
      <c r="D8269" s="1" t="s">
        <v>54</v>
      </c>
      <c r="E8269" s="1" t="s">
        <v>47</v>
      </c>
      <c r="F8269" s="1" t="s">
        <v>23</v>
      </c>
      <c r="G8269">
        <v>9280.6</v>
      </c>
      <c r="H8269">
        <v>4</v>
      </c>
      <c r="I8269">
        <v>37122.400000000001</v>
      </c>
      <c r="J8269">
        <v>1.22</v>
      </c>
      <c r="K8269">
        <v>968</v>
      </c>
      <c r="L8269" s="2">
        <v>45480</v>
      </c>
      <c r="O8269" t="str">
        <f>IF(ecommerce_10000[[#This Row],[Platform]]="Souq","sq",ecommerce_10000[[#This Row],[Platform]])</f>
        <v>Amazon</v>
      </c>
      <c r="P8269" t="str">
        <f>IF(E8269="Souq","sq",IF(E8269="Jumia","Jum",E8269))</f>
        <v>Amazon</v>
      </c>
      <c r="Q8269">
        <f>VLOOKUP(ecommerce_10000[[#This Row],[City]],F:I,4,FALSE)</f>
        <v>13290.4</v>
      </c>
      <c r="R8269" s="1">
        <f>SUMIF(C:C,ecommerce_10000[[#This Row],[Category]],I:I)</f>
        <v>57542997.559999913</v>
      </c>
      <c r="S8269" s="1">
        <f>SUMIFS(I:I,C:C,C8269)</f>
        <v>57542997.559999913</v>
      </c>
      <c r="T8269" s="1" t="str">
        <f>INDEX(F:F,MATCH(ecommerce_10000[[#This Row],[TotalAmount]],I:I,0))</f>
        <v>Alexandria</v>
      </c>
    </row>
    <row r="8270" spans="1:20" x14ac:dyDescent="0.3">
      <c r="A8270" s="1" t="s">
        <v>8314</v>
      </c>
      <c r="B8270" s="1" t="s">
        <v>38</v>
      </c>
      <c r="C8270" s="1" t="s">
        <v>20</v>
      </c>
      <c r="D8270" s="1" t="s">
        <v>39</v>
      </c>
      <c r="E8270" s="1" t="s">
        <v>22</v>
      </c>
      <c r="F8270" s="1" t="s">
        <v>28</v>
      </c>
      <c r="G8270">
        <v>19589.04</v>
      </c>
      <c r="H8270">
        <v>1</v>
      </c>
      <c r="I8270">
        <v>19589.04</v>
      </c>
      <c r="J8270">
        <v>2.46</v>
      </c>
      <c r="K8270">
        <v>562</v>
      </c>
      <c r="L8270" s="2">
        <v>45584</v>
      </c>
      <c r="O8270" t="str">
        <f>IF(ecommerce_10000[[#This Row],[Platform]]="Souq","sq",ecommerce_10000[[#This Row],[Platform]])</f>
        <v>Jumia</v>
      </c>
      <c r="P8270" t="str">
        <f>IF(E8270="Souq","sq",IF(E8270="Jumia","Jum",E8270))</f>
        <v>Jum</v>
      </c>
      <c r="Q8270">
        <f>VLOOKUP(ecommerce_10000[[#This Row],[City]],F:I,4,FALSE)</f>
        <v>26648.76</v>
      </c>
      <c r="R8270" s="1">
        <f>SUMIF(C:C,ecommerce_10000[[#This Row],[Category]],I:I)</f>
        <v>91504159.730000004</v>
      </c>
      <c r="S8270" s="1">
        <f>SUMIFS(I:I,C:C,C8270)</f>
        <v>91504159.730000004</v>
      </c>
      <c r="T8270" s="1" t="str">
        <f>INDEX(F:F,MATCH(ecommerce_10000[[#This Row],[TotalAmount]],I:I,0))</f>
        <v>Casablanca</v>
      </c>
    </row>
    <row r="8271" spans="1:20" x14ac:dyDescent="0.3">
      <c r="A8271" s="1" t="s">
        <v>8315</v>
      </c>
      <c r="B8271" s="1" t="s">
        <v>30</v>
      </c>
      <c r="C8271" s="1" t="s">
        <v>31</v>
      </c>
      <c r="D8271" s="1" t="s">
        <v>32</v>
      </c>
      <c r="E8271" s="1" t="s">
        <v>22</v>
      </c>
      <c r="F8271" s="1" t="s">
        <v>62</v>
      </c>
      <c r="G8271">
        <v>297.64999999999998</v>
      </c>
      <c r="H8271">
        <v>2</v>
      </c>
      <c r="I8271">
        <v>595.29999999999995</v>
      </c>
      <c r="J8271">
        <v>2.23</v>
      </c>
      <c r="K8271">
        <v>1123</v>
      </c>
      <c r="L8271" s="2">
        <v>45517</v>
      </c>
      <c r="O8271" t="str">
        <f>IF(ecommerce_10000[[#This Row],[Platform]]="Souq","sq",ecommerce_10000[[#This Row],[Platform]])</f>
        <v>Jumia</v>
      </c>
      <c r="P8271" t="str">
        <f>IF(E8271="Souq","sq",IF(E8271="Jumia","Jum",E8271))</f>
        <v>Jum</v>
      </c>
      <c r="Q8271">
        <f>VLOOKUP(ecommerce_10000[[#This Row],[City]],F:I,4,FALSE)</f>
        <v>27872.98</v>
      </c>
      <c r="R8271" s="1">
        <f>SUMIF(C:C,ecommerce_10000[[#This Row],[Category]],I:I)</f>
        <v>57542997.559999913</v>
      </c>
      <c r="S8271" s="1">
        <f>SUMIFS(I:I,C:C,C8271)</f>
        <v>57542997.559999913</v>
      </c>
      <c r="T8271" s="1" t="str">
        <f>INDEX(F:F,MATCH(ecommerce_10000[[#This Row],[TotalAmount]],I:I,0))</f>
        <v>Giza</v>
      </c>
    </row>
    <row r="8272" spans="1:20" x14ac:dyDescent="0.3">
      <c r="A8272" s="1" t="s">
        <v>8316</v>
      </c>
      <c r="B8272" s="1" t="s">
        <v>19</v>
      </c>
      <c r="C8272" s="1" t="s">
        <v>20</v>
      </c>
      <c r="D8272" s="1" t="s">
        <v>21</v>
      </c>
      <c r="E8272" s="1" t="s">
        <v>16</v>
      </c>
      <c r="F8272" s="1" t="s">
        <v>62</v>
      </c>
      <c r="G8272">
        <v>11471.12</v>
      </c>
      <c r="H8272">
        <v>1</v>
      </c>
      <c r="I8272">
        <v>11471.12</v>
      </c>
      <c r="J8272">
        <v>3.4</v>
      </c>
      <c r="K8272">
        <v>3854</v>
      </c>
      <c r="L8272" s="2">
        <v>45537</v>
      </c>
      <c r="O8272" t="str">
        <f>IF(ecommerce_10000[[#This Row],[Platform]]="Souq","sq",ecommerce_10000[[#This Row],[Platform]])</f>
        <v>sq</v>
      </c>
      <c r="P8272" t="str">
        <f>IF(E8272="Souq","sq",IF(E8272="Jumia","Jum",E8272))</f>
        <v>sq</v>
      </c>
      <c r="Q8272">
        <f>VLOOKUP(ecommerce_10000[[#This Row],[City]],F:I,4,FALSE)</f>
        <v>27872.98</v>
      </c>
      <c r="R8272" s="1">
        <f>SUMIF(C:C,ecommerce_10000[[#This Row],[Category]],I:I)</f>
        <v>91504159.730000004</v>
      </c>
      <c r="S8272" s="1">
        <f>SUMIFS(I:I,C:C,C8272)</f>
        <v>91504159.730000004</v>
      </c>
      <c r="T8272" s="1" t="str">
        <f>INDEX(F:F,MATCH(ecommerce_10000[[#This Row],[TotalAmount]],I:I,0))</f>
        <v>Giza</v>
      </c>
    </row>
    <row r="8273" spans="1:20" x14ac:dyDescent="0.3">
      <c r="A8273" s="1" t="s">
        <v>8317</v>
      </c>
      <c r="B8273" s="1" t="s">
        <v>35</v>
      </c>
      <c r="C8273" s="1" t="s">
        <v>14</v>
      </c>
      <c r="D8273" s="1" t="s">
        <v>36</v>
      </c>
      <c r="E8273" s="1" t="s">
        <v>47</v>
      </c>
      <c r="F8273" s="1" t="s">
        <v>23</v>
      </c>
      <c r="G8273">
        <v>16927.41</v>
      </c>
      <c r="H8273">
        <v>4</v>
      </c>
      <c r="I8273">
        <v>67709.64</v>
      </c>
      <c r="J8273">
        <v>4.9800000000000004</v>
      </c>
      <c r="K8273">
        <v>2592</v>
      </c>
      <c r="L8273" s="2">
        <v>45446</v>
      </c>
      <c r="O8273" t="str">
        <f>IF(ecommerce_10000[[#This Row],[Platform]]="Souq","sq",ecommerce_10000[[#This Row],[Platform]])</f>
        <v>Amazon</v>
      </c>
      <c r="P8273" t="str">
        <f>IF(E8273="Souq","sq",IF(E8273="Jumia","Jum",E8273))</f>
        <v>Amazon</v>
      </c>
      <c r="Q8273">
        <f>VLOOKUP(ecommerce_10000[[#This Row],[City]],F:I,4,FALSE)</f>
        <v>13290.4</v>
      </c>
      <c r="R8273" s="1">
        <f>SUMIF(C:C,ecommerce_10000[[#This Row],[Category]],I:I)</f>
        <v>92327183.770000085</v>
      </c>
      <c r="S8273" s="1">
        <f>SUMIFS(I:I,C:C,C8273)</f>
        <v>92327183.770000085</v>
      </c>
      <c r="T8273" s="1" t="str">
        <f>INDEX(F:F,MATCH(ecommerce_10000[[#This Row],[TotalAmount]],I:I,0))</f>
        <v>Alexandria</v>
      </c>
    </row>
    <row r="8274" spans="1:20" x14ac:dyDescent="0.3">
      <c r="A8274" s="1" t="s">
        <v>8318</v>
      </c>
      <c r="B8274" s="1" t="s">
        <v>65</v>
      </c>
      <c r="C8274" s="1" t="s">
        <v>20</v>
      </c>
      <c r="D8274" s="1" t="s">
        <v>66</v>
      </c>
      <c r="E8274" s="1" t="s">
        <v>22</v>
      </c>
      <c r="F8274" s="1" t="s">
        <v>17</v>
      </c>
      <c r="G8274">
        <v>4099.17</v>
      </c>
      <c r="H8274">
        <v>2</v>
      </c>
      <c r="I8274">
        <v>8198.34</v>
      </c>
      <c r="J8274">
        <v>4.5</v>
      </c>
      <c r="K8274">
        <v>3141</v>
      </c>
      <c r="L8274" s="2">
        <v>45444</v>
      </c>
      <c r="O8274" t="str">
        <f>IF(ecommerce_10000[[#This Row],[Platform]]="Souq","sq",ecommerce_10000[[#This Row],[Platform]])</f>
        <v>Jumia</v>
      </c>
      <c r="P8274" t="str">
        <f>IF(E8274="Souq","sq",IF(E8274="Jumia","Jum",E8274))</f>
        <v>Jum</v>
      </c>
      <c r="Q8274">
        <f>VLOOKUP(ecommerce_10000[[#This Row],[City]],F:I,4,FALSE)</f>
        <v>16284.02</v>
      </c>
      <c r="R8274" s="1">
        <f>SUMIF(C:C,ecommerce_10000[[#This Row],[Category]],I:I)</f>
        <v>91504159.730000004</v>
      </c>
      <c r="S8274" s="1">
        <f>SUMIFS(I:I,C:C,C8274)</f>
        <v>91504159.730000004</v>
      </c>
      <c r="T8274" s="1" t="str">
        <f>INDEX(F:F,MATCH(ecommerce_10000[[#This Row],[TotalAmount]],I:I,0))</f>
        <v>Cairo</v>
      </c>
    </row>
    <row r="8275" spans="1:20" x14ac:dyDescent="0.3">
      <c r="A8275" s="1" t="s">
        <v>8319</v>
      </c>
      <c r="B8275" s="1" t="s">
        <v>38</v>
      </c>
      <c r="C8275" s="1" t="s">
        <v>20</v>
      </c>
      <c r="D8275" s="1" t="s">
        <v>39</v>
      </c>
      <c r="E8275" s="1" t="s">
        <v>47</v>
      </c>
      <c r="F8275" s="1" t="s">
        <v>23</v>
      </c>
      <c r="G8275">
        <v>497.28</v>
      </c>
      <c r="H8275">
        <v>2</v>
      </c>
      <c r="I8275">
        <v>994.56</v>
      </c>
      <c r="J8275">
        <v>2.65</v>
      </c>
      <c r="K8275">
        <v>2076</v>
      </c>
      <c r="L8275" s="2">
        <v>45590</v>
      </c>
      <c r="O8275" t="str">
        <f>IF(ecommerce_10000[[#This Row],[Platform]]="Souq","sq",ecommerce_10000[[#This Row],[Platform]])</f>
        <v>Amazon</v>
      </c>
      <c r="P8275" t="str">
        <f>IF(E8275="Souq","sq",IF(E8275="Jumia","Jum",E8275))</f>
        <v>Amazon</v>
      </c>
      <c r="Q8275">
        <f>VLOOKUP(ecommerce_10000[[#This Row],[City]],F:I,4,FALSE)</f>
        <v>13290.4</v>
      </c>
      <c r="R8275" s="1">
        <f>SUMIF(C:C,ecommerce_10000[[#This Row],[Category]],I:I)</f>
        <v>91504159.730000004</v>
      </c>
      <c r="S8275" s="1">
        <f>SUMIFS(I:I,C:C,C8275)</f>
        <v>91504159.730000004</v>
      </c>
      <c r="T8275" s="1" t="str">
        <f>INDEX(F:F,MATCH(ecommerce_10000[[#This Row],[TotalAmount]],I:I,0))</f>
        <v>Alexandria</v>
      </c>
    </row>
    <row r="8276" spans="1:20" x14ac:dyDescent="0.3">
      <c r="A8276" s="1" t="s">
        <v>8320</v>
      </c>
      <c r="B8276" s="1" t="s">
        <v>13</v>
      </c>
      <c r="C8276" s="1" t="s">
        <v>14</v>
      </c>
      <c r="D8276" s="1" t="s">
        <v>15</v>
      </c>
      <c r="E8276" s="1" t="s">
        <v>47</v>
      </c>
      <c r="F8276" s="1" t="s">
        <v>17</v>
      </c>
      <c r="G8276">
        <v>7583.29</v>
      </c>
      <c r="H8276">
        <v>5</v>
      </c>
      <c r="I8276">
        <v>37916.449999999997</v>
      </c>
      <c r="J8276">
        <v>2.12</v>
      </c>
      <c r="K8276">
        <v>1164</v>
      </c>
      <c r="L8276" s="2">
        <v>45446</v>
      </c>
      <c r="O8276" t="str">
        <f>IF(ecommerce_10000[[#This Row],[Platform]]="Souq","sq",ecommerce_10000[[#This Row],[Platform]])</f>
        <v>Amazon</v>
      </c>
      <c r="P8276" t="str">
        <f>IF(E8276="Souq","sq",IF(E8276="Jumia","Jum",E8276))</f>
        <v>Amazon</v>
      </c>
      <c r="Q8276">
        <f>VLOOKUP(ecommerce_10000[[#This Row],[City]],F:I,4,FALSE)</f>
        <v>16284.02</v>
      </c>
      <c r="R8276" s="1">
        <f>SUMIF(C:C,ecommerce_10000[[#This Row],[Category]],I:I)</f>
        <v>92327183.770000085</v>
      </c>
      <c r="S8276" s="1">
        <f>SUMIFS(I:I,C:C,C8276)</f>
        <v>92327183.770000085</v>
      </c>
      <c r="T8276" s="1" t="str">
        <f>INDEX(F:F,MATCH(ecommerce_10000[[#This Row],[TotalAmount]],I:I,0))</f>
        <v>Cairo</v>
      </c>
    </row>
    <row r="8277" spans="1:20" x14ac:dyDescent="0.3">
      <c r="A8277" s="1" t="s">
        <v>8321</v>
      </c>
      <c r="B8277" s="1" t="s">
        <v>30</v>
      </c>
      <c r="C8277" s="1" t="s">
        <v>31</v>
      </c>
      <c r="D8277" s="1" t="s">
        <v>32</v>
      </c>
      <c r="E8277" s="1" t="s">
        <v>47</v>
      </c>
      <c r="F8277" s="1" t="s">
        <v>23</v>
      </c>
      <c r="G8277">
        <v>5210.26</v>
      </c>
      <c r="H8277">
        <v>4</v>
      </c>
      <c r="I8277">
        <v>20841.04</v>
      </c>
      <c r="J8277">
        <v>3.77</v>
      </c>
      <c r="K8277">
        <v>854</v>
      </c>
      <c r="L8277" s="2">
        <v>45330</v>
      </c>
      <c r="O8277" t="str">
        <f>IF(ecommerce_10000[[#This Row],[Platform]]="Souq","sq",ecommerce_10000[[#This Row],[Platform]])</f>
        <v>Amazon</v>
      </c>
      <c r="P8277" t="str">
        <f>IF(E8277="Souq","sq",IF(E8277="Jumia","Jum",E8277))</f>
        <v>Amazon</v>
      </c>
      <c r="Q8277">
        <f>VLOOKUP(ecommerce_10000[[#This Row],[City]],F:I,4,FALSE)</f>
        <v>13290.4</v>
      </c>
      <c r="R8277" s="1">
        <f>SUMIF(C:C,ecommerce_10000[[#This Row],[Category]],I:I)</f>
        <v>57542997.559999913</v>
      </c>
      <c r="S8277" s="1">
        <f>SUMIFS(I:I,C:C,C8277)</f>
        <v>57542997.559999913</v>
      </c>
      <c r="T8277" s="1" t="str">
        <f>INDEX(F:F,MATCH(ecommerce_10000[[#This Row],[TotalAmount]],I:I,0))</f>
        <v>Alexandria</v>
      </c>
    </row>
    <row r="8278" spans="1:20" x14ac:dyDescent="0.3">
      <c r="A8278" s="1" t="s">
        <v>8322</v>
      </c>
      <c r="B8278" s="1" t="s">
        <v>38</v>
      </c>
      <c r="C8278" s="1" t="s">
        <v>20</v>
      </c>
      <c r="D8278" s="1" t="s">
        <v>39</v>
      </c>
      <c r="E8278" s="1" t="s">
        <v>22</v>
      </c>
      <c r="F8278" s="1" t="s">
        <v>17</v>
      </c>
      <c r="G8278">
        <v>11192.51</v>
      </c>
      <c r="H8278">
        <v>2</v>
      </c>
      <c r="I8278">
        <v>22385.02</v>
      </c>
      <c r="J8278">
        <v>4.9800000000000004</v>
      </c>
      <c r="K8278">
        <v>3664</v>
      </c>
      <c r="L8278" s="2">
        <v>45622</v>
      </c>
      <c r="O8278" t="str">
        <f>IF(ecommerce_10000[[#This Row],[Platform]]="Souq","sq",ecommerce_10000[[#This Row],[Platform]])</f>
        <v>Jumia</v>
      </c>
      <c r="P8278" t="str">
        <f>IF(E8278="Souq","sq",IF(E8278="Jumia","Jum",E8278))</f>
        <v>Jum</v>
      </c>
      <c r="Q8278">
        <f>VLOOKUP(ecommerce_10000[[#This Row],[City]],F:I,4,FALSE)</f>
        <v>16284.02</v>
      </c>
      <c r="R8278" s="1">
        <f>SUMIF(C:C,ecommerce_10000[[#This Row],[Category]],I:I)</f>
        <v>91504159.730000004</v>
      </c>
      <c r="S8278" s="1">
        <f>SUMIFS(I:I,C:C,C8278)</f>
        <v>91504159.730000004</v>
      </c>
      <c r="T8278" s="1" t="str">
        <f>INDEX(F:F,MATCH(ecommerce_10000[[#This Row],[TotalAmount]],I:I,0))</f>
        <v>Cairo</v>
      </c>
    </row>
    <row r="8279" spans="1:20" x14ac:dyDescent="0.3">
      <c r="A8279" s="1" t="s">
        <v>8323</v>
      </c>
      <c r="B8279" s="1" t="s">
        <v>35</v>
      </c>
      <c r="C8279" s="1" t="s">
        <v>14</v>
      </c>
      <c r="D8279" s="1" t="s">
        <v>36</v>
      </c>
      <c r="E8279" s="1" t="s">
        <v>16</v>
      </c>
      <c r="F8279" s="1" t="s">
        <v>17</v>
      </c>
      <c r="G8279">
        <v>3113.73</v>
      </c>
      <c r="H8279">
        <v>3</v>
      </c>
      <c r="I8279">
        <v>9341.19</v>
      </c>
      <c r="J8279">
        <v>4.83</v>
      </c>
      <c r="K8279">
        <v>2809</v>
      </c>
      <c r="L8279" s="2">
        <v>45531</v>
      </c>
      <c r="O8279" t="str">
        <f>IF(ecommerce_10000[[#This Row],[Platform]]="Souq","sq",ecommerce_10000[[#This Row],[Platform]])</f>
        <v>sq</v>
      </c>
      <c r="P8279" t="str">
        <f>IF(E8279="Souq","sq",IF(E8279="Jumia","Jum",E8279))</f>
        <v>sq</v>
      </c>
      <c r="Q8279">
        <f>VLOOKUP(ecommerce_10000[[#This Row],[City]],F:I,4,FALSE)</f>
        <v>16284.02</v>
      </c>
      <c r="R8279" s="1">
        <f>SUMIF(C:C,ecommerce_10000[[#This Row],[Category]],I:I)</f>
        <v>92327183.770000085</v>
      </c>
      <c r="S8279" s="1">
        <f>SUMIFS(I:I,C:C,C8279)</f>
        <v>92327183.770000085</v>
      </c>
      <c r="T8279" s="1" t="str">
        <f>INDEX(F:F,MATCH(ecommerce_10000[[#This Row],[TotalAmount]],I:I,0))</f>
        <v>Cairo</v>
      </c>
    </row>
    <row r="8280" spans="1:20" x14ac:dyDescent="0.3">
      <c r="A8280" s="1" t="s">
        <v>8324</v>
      </c>
      <c r="B8280" s="1" t="s">
        <v>65</v>
      </c>
      <c r="C8280" s="1" t="s">
        <v>20</v>
      </c>
      <c r="D8280" s="1" t="s">
        <v>66</v>
      </c>
      <c r="E8280" s="1" t="s">
        <v>22</v>
      </c>
      <c r="F8280" s="1" t="s">
        <v>33</v>
      </c>
      <c r="G8280">
        <v>676.79</v>
      </c>
      <c r="H8280">
        <v>4</v>
      </c>
      <c r="I8280">
        <v>2707.16</v>
      </c>
      <c r="J8280">
        <v>4.38</v>
      </c>
      <c r="K8280">
        <v>706</v>
      </c>
      <c r="L8280" s="2">
        <v>45340</v>
      </c>
      <c r="O8280" t="str">
        <f>IF(ecommerce_10000[[#This Row],[Platform]]="Souq","sq",ecommerce_10000[[#This Row],[Platform]])</f>
        <v>Jumia</v>
      </c>
      <c r="P8280" t="str">
        <f>IF(E8280="Souq","sq",IF(E8280="Jumia","Jum",E8280))</f>
        <v>Jum</v>
      </c>
      <c r="Q8280">
        <f>VLOOKUP(ecommerce_10000[[#This Row],[City]],F:I,4,FALSE)</f>
        <v>3665.44</v>
      </c>
      <c r="R8280" s="1">
        <f>SUMIF(C:C,ecommerce_10000[[#This Row],[Category]],I:I)</f>
        <v>91504159.730000004</v>
      </c>
      <c r="S8280" s="1">
        <f>SUMIFS(I:I,C:C,C8280)</f>
        <v>91504159.730000004</v>
      </c>
      <c r="T8280" s="1" t="str">
        <f>INDEX(F:F,MATCH(ecommerce_10000[[#This Row],[TotalAmount]],I:I,0))</f>
        <v>Dubai</v>
      </c>
    </row>
    <row r="8281" spans="1:20" x14ac:dyDescent="0.3">
      <c r="A8281" s="1" t="s">
        <v>8325</v>
      </c>
      <c r="B8281" s="1" t="s">
        <v>30</v>
      </c>
      <c r="C8281" s="1" t="s">
        <v>31</v>
      </c>
      <c r="D8281" s="1" t="s">
        <v>32</v>
      </c>
      <c r="E8281" s="1" t="s">
        <v>22</v>
      </c>
      <c r="F8281" s="1" t="s">
        <v>62</v>
      </c>
      <c r="G8281">
        <v>19732.36</v>
      </c>
      <c r="H8281">
        <v>3</v>
      </c>
      <c r="I8281">
        <v>59197.08</v>
      </c>
      <c r="J8281">
        <v>3.49</v>
      </c>
      <c r="K8281">
        <v>265</v>
      </c>
      <c r="L8281" s="2">
        <v>45309</v>
      </c>
      <c r="O8281" t="str">
        <f>IF(ecommerce_10000[[#This Row],[Platform]]="Souq","sq",ecommerce_10000[[#This Row],[Platform]])</f>
        <v>Jumia</v>
      </c>
      <c r="P8281" t="str">
        <f>IF(E8281="Souq","sq",IF(E8281="Jumia","Jum",E8281))</f>
        <v>Jum</v>
      </c>
      <c r="Q8281">
        <f>VLOOKUP(ecommerce_10000[[#This Row],[City]],F:I,4,FALSE)</f>
        <v>27872.98</v>
      </c>
      <c r="R8281" s="1">
        <f>SUMIF(C:C,ecommerce_10000[[#This Row],[Category]],I:I)</f>
        <v>57542997.559999913</v>
      </c>
      <c r="S8281" s="1">
        <f>SUMIFS(I:I,C:C,C8281)</f>
        <v>57542997.559999913</v>
      </c>
      <c r="T8281" s="1" t="str">
        <f>INDEX(F:F,MATCH(ecommerce_10000[[#This Row],[TotalAmount]],I:I,0))</f>
        <v>Giza</v>
      </c>
    </row>
    <row r="8282" spans="1:20" x14ac:dyDescent="0.3">
      <c r="A8282" s="1" t="s">
        <v>8326</v>
      </c>
      <c r="B8282" s="1" t="s">
        <v>49</v>
      </c>
      <c r="C8282" s="1" t="s">
        <v>14</v>
      </c>
      <c r="D8282" s="1" t="s">
        <v>50</v>
      </c>
      <c r="E8282" s="1" t="s">
        <v>22</v>
      </c>
      <c r="F8282" s="1" t="s">
        <v>23</v>
      </c>
      <c r="G8282">
        <v>15504.34</v>
      </c>
      <c r="H8282">
        <v>1</v>
      </c>
      <c r="I8282">
        <v>15504.34</v>
      </c>
      <c r="J8282">
        <v>3.21</v>
      </c>
      <c r="K8282">
        <v>4914</v>
      </c>
      <c r="L8282" s="2">
        <v>45403</v>
      </c>
      <c r="O8282" t="str">
        <f>IF(ecommerce_10000[[#This Row],[Platform]]="Souq","sq",ecommerce_10000[[#This Row],[Platform]])</f>
        <v>Jumia</v>
      </c>
      <c r="P8282" t="str">
        <f>IF(E8282="Souq","sq",IF(E8282="Jumia","Jum",E8282))</f>
        <v>Jum</v>
      </c>
      <c r="Q8282">
        <f>VLOOKUP(ecommerce_10000[[#This Row],[City]],F:I,4,FALSE)</f>
        <v>13290.4</v>
      </c>
      <c r="R8282" s="1">
        <f>SUMIF(C:C,ecommerce_10000[[#This Row],[Category]],I:I)</f>
        <v>92327183.770000085</v>
      </c>
      <c r="S8282" s="1">
        <f>SUMIFS(I:I,C:C,C8282)</f>
        <v>92327183.770000085</v>
      </c>
      <c r="T8282" s="1" t="str">
        <f>INDEX(F:F,MATCH(ecommerce_10000[[#This Row],[TotalAmount]],I:I,0))</f>
        <v>Alexandria</v>
      </c>
    </row>
    <row r="8283" spans="1:20" x14ac:dyDescent="0.3">
      <c r="A8283" s="1" t="s">
        <v>8327</v>
      </c>
      <c r="B8283" s="1" t="s">
        <v>25</v>
      </c>
      <c r="C8283" s="1" t="s">
        <v>26</v>
      </c>
      <c r="D8283" s="1" t="s">
        <v>27</v>
      </c>
      <c r="E8283" s="1" t="s">
        <v>47</v>
      </c>
      <c r="F8283" s="1" t="s">
        <v>23</v>
      </c>
      <c r="G8283">
        <v>13946.59</v>
      </c>
      <c r="H8283">
        <v>3</v>
      </c>
      <c r="I8283">
        <v>41839.769999999997</v>
      </c>
      <c r="J8283">
        <v>3.64</v>
      </c>
      <c r="K8283">
        <v>4854</v>
      </c>
      <c r="L8283" s="2">
        <v>45588</v>
      </c>
      <c r="O8283" t="str">
        <f>IF(ecommerce_10000[[#This Row],[Platform]]="Souq","sq",ecommerce_10000[[#This Row],[Platform]])</f>
        <v>Amazon</v>
      </c>
      <c r="P8283" t="str">
        <f>IF(E8283="Souq","sq",IF(E8283="Jumia","Jum",E8283))</f>
        <v>Amazon</v>
      </c>
      <c r="Q8283">
        <f>VLOOKUP(ecommerce_10000[[#This Row],[City]],F:I,4,FALSE)</f>
        <v>13290.4</v>
      </c>
      <c r="R8283" s="1">
        <f>SUMIF(C:C,ecommerce_10000[[#This Row],[Category]],I:I)</f>
        <v>29200970.130000021</v>
      </c>
      <c r="S8283" s="1">
        <f>SUMIFS(I:I,C:C,C8283)</f>
        <v>29200970.130000021</v>
      </c>
      <c r="T8283" s="1" t="str">
        <f>INDEX(F:F,MATCH(ecommerce_10000[[#This Row],[TotalAmount]],I:I,0))</f>
        <v>Alexandria</v>
      </c>
    </row>
    <row r="8284" spans="1:20" x14ac:dyDescent="0.3">
      <c r="A8284" s="1" t="s">
        <v>8328</v>
      </c>
      <c r="B8284" s="1" t="s">
        <v>13</v>
      </c>
      <c r="C8284" s="1" t="s">
        <v>14</v>
      </c>
      <c r="D8284" s="1" t="s">
        <v>15</v>
      </c>
      <c r="E8284" s="1" t="s">
        <v>22</v>
      </c>
      <c r="F8284" s="1" t="s">
        <v>33</v>
      </c>
      <c r="G8284">
        <v>16475.509999999998</v>
      </c>
      <c r="H8284">
        <v>2</v>
      </c>
      <c r="I8284">
        <v>32951.019999999997</v>
      </c>
      <c r="J8284">
        <v>3.6</v>
      </c>
      <c r="K8284">
        <v>2954</v>
      </c>
      <c r="L8284" s="2">
        <v>45345</v>
      </c>
      <c r="O8284" t="str">
        <f>IF(ecommerce_10000[[#This Row],[Platform]]="Souq","sq",ecommerce_10000[[#This Row],[Platform]])</f>
        <v>Jumia</v>
      </c>
      <c r="P8284" t="str">
        <f>IF(E8284="Souq","sq",IF(E8284="Jumia","Jum",E8284))</f>
        <v>Jum</v>
      </c>
      <c r="Q8284">
        <f>VLOOKUP(ecommerce_10000[[#This Row],[City]],F:I,4,FALSE)</f>
        <v>3665.44</v>
      </c>
      <c r="R8284" s="1">
        <f>SUMIF(C:C,ecommerce_10000[[#This Row],[Category]],I:I)</f>
        <v>92327183.770000085</v>
      </c>
      <c r="S8284" s="1">
        <f>SUMIFS(I:I,C:C,C8284)</f>
        <v>92327183.770000085</v>
      </c>
      <c r="T8284" s="1" t="str">
        <f>INDEX(F:F,MATCH(ecommerce_10000[[#This Row],[TotalAmount]],I:I,0))</f>
        <v>Dubai</v>
      </c>
    </row>
    <row r="8285" spans="1:20" x14ac:dyDescent="0.3">
      <c r="A8285" s="1" t="s">
        <v>8329</v>
      </c>
      <c r="B8285" s="1" t="s">
        <v>19</v>
      </c>
      <c r="C8285" s="1" t="s">
        <v>20</v>
      </c>
      <c r="D8285" s="1" t="s">
        <v>21</v>
      </c>
      <c r="E8285" s="1" t="s">
        <v>47</v>
      </c>
      <c r="F8285" s="1" t="s">
        <v>62</v>
      </c>
      <c r="G8285">
        <v>15998.15</v>
      </c>
      <c r="H8285">
        <v>5</v>
      </c>
      <c r="I8285">
        <v>79990.75</v>
      </c>
      <c r="J8285">
        <v>2.74</v>
      </c>
      <c r="K8285">
        <v>1158</v>
      </c>
      <c r="L8285" s="2">
        <v>45565</v>
      </c>
      <c r="O8285" t="str">
        <f>IF(ecommerce_10000[[#This Row],[Platform]]="Souq","sq",ecommerce_10000[[#This Row],[Platform]])</f>
        <v>Amazon</v>
      </c>
      <c r="P8285" t="str">
        <f>IF(E8285="Souq","sq",IF(E8285="Jumia","Jum",E8285))</f>
        <v>Amazon</v>
      </c>
      <c r="Q8285">
        <f>VLOOKUP(ecommerce_10000[[#This Row],[City]],F:I,4,FALSE)</f>
        <v>27872.98</v>
      </c>
      <c r="R8285" s="1">
        <f>SUMIF(C:C,ecommerce_10000[[#This Row],[Category]],I:I)</f>
        <v>91504159.730000004</v>
      </c>
      <c r="S8285" s="1">
        <f>SUMIFS(I:I,C:C,C8285)</f>
        <v>91504159.730000004</v>
      </c>
      <c r="T8285" s="1" t="str">
        <f>INDEX(F:F,MATCH(ecommerce_10000[[#This Row],[TotalAmount]],I:I,0))</f>
        <v>Giza</v>
      </c>
    </row>
    <row r="8286" spans="1:20" x14ac:dyDescent="0.3">
      <c r="A8286" s="1" t="s">
        <v>8330</v>
      </c>
      <c r="B8286" s="1" t="s">
        <v>35</v>
      </c>
      <c r="C8286" s="1" t="s">
        <v>14</v>
      </c>
      <c r="D8286" s="1" t="s">
        <v>36</v>
      </c>
      <c r="E8286" s="1" t="s">
        <v>47</v>
      </c>
      <c r="F8286" s="1" t="s">
        <v>33</v>
      </c>
      <c r="G8286">
        <v>17702.75</v>
      </c>
      <c r="H8286">
        <v>1</v>
      </c>
      <c r="I8286">
        <v>17702.75</v>
      </c>
      <c r="J8286">
        <v>4.78</v>
      </c>
      <c r="K8286">
        <v>4820</v>
      </c>
      <c r="L8286" s="2">
        <v>45470</v>
      </c>
      <c r="O8286" t="str">
        <f>IF(ecommerce_10000[[#This Row],[Platform]]="Souq","sq",ecommerce_10000[[#This Row],[Platform]])</f>
        <v>Amazon</v>
      </c>
      <c r="P8286" t="str">
        <f>IF(E8286="Souq","sq",IF(E8286="Jumia","Jum",E8286))</f>
        <v>Amazon</v>
      </c>
      <c r="Q8286">
        <f>VLOOKUP(ecommerce_10000[[#This Row],[City]],F:I,4,FALSE)</f>
        <v>3665.44</v>
      </c>
      <c r="R8286" s="1">
        <f>SUMIF(C:C,ecommerce_10000[[#This Row],[Category]],I:I)</f>
        <v>92327183.770000085</v>
      </c>
      <c r="S8286" s="1">
        <f>SUMIFS(I:I,C:C,C8286)</f>
        <v>92327183.770000085</v>
      </c>
      <c r="T8286" s="1" t="str">
        <f>INDEX(F:F,MATCH(ecommerce_10000[[#This Row],[TotalAmount]],I:I,0))</f>
        <v>Dubai</v>
      </c>
    </row>
    <row r="8287" spans="1:20" x14ac:dyDescent="0.3">
      <c r="A8287" s="1" t="s">
        <v>8331</v>
      </c>
      <c r="B8287" s="1" t="s">
        <v>49</v>
      </c>
      <c r="C8287" s="1" t="s">
        <v>14</v>
      </c>
      <c r="D8287" s="1" t="s">
        <v>50</v>
      </c>
      <c r="E8287" s="1" t="s">
        <v>47</v>
      </c>
      <c r="F8287" s="1" t="s">
        <v>40</v>
      </c>
      <c r="G8287">
        <v>19334.349999999999</v>
      </c>
      <c r="H8287">
        <v>1</v>
      </c>
      <c r="I8287">
        <v>19334.349999999999</v>
      </c>
      <c r="J8287">
        <v>2.78</v>
      </c>
      <c r="K8287">
        <v>1024</v>
      </c>
      <c r="L8287" s="2">
        <v>45339</v>
      </c>
      <c r="O8287" t="str">
        <f>IF(ecommerce_10000[[#This Row],[Platform]]="Souq","sq",ecommerce_10000[[#This Row],[Platform]])</f>
        <v>Amazon</v>
      </c>
      <c r="P8287" t="str">
        <f>IF(E8287="Souq","sq",IF(E8287="Jumia","Jum",E8287))</f>
        <v>Amazon</v>
      </c>
      <c r="Q8287">
        <f>VLOOKUP(ecommerce_10000[[#This Row],[City]],F:I,4,FALSE)</f>
        <v>99349.3</v>
      </c>
      <c r="R8287" s="1">
        <f>SUMIF(C:C,ecommerce_10000[[#This Row],[Category]],I:I)</f>
        <v>92327183.770000085</v>
      </c>
      <c r="S8287" s="1">
        <f>SUMIFS(I:I,C:C,C8287)</f>
        <v>92327183.770000085</v>
      </c>
      <c r="T8287" s="1" t="str">
        <f>INDEX(F:F,MATCH(ecommerce_10000[[#This Row],[TotalAmount]],I:I,0))</f>
        <v>Riyadh</v>
      </c>
    </row>
    <row r="8288" spans="1:20" x14ac:dyDescent="0.3">
      <c r="A8288" s="1" t="s">
        <v>8332</v>
      </c>
      <c r="B8288" s="1" t="s">
        <v>35</v>
      </c>
      <c r="C8288" s="1" t="s">
        <v>14</v>
      </c>
      <c r="D8288" s="1" t="s">
        <v>36</v>
      </c>
      <c r="E8288" s="1" t="s">
        <v>16</v>
      </c>
      <c r="F8288" s="1" t="s">
        <v>40</v>
      </c>
      <c r="G8288">
        <v>8544.93</v>
      </c>
      <c r="H8288">
        <v>2</v>
      </c>
      <c r="I8288">
        <v>17089.86</v>
      </c>
      <c r="J8288">
        <v>2.63</v>
      </c>
      <c r="K8288">
        <v>1586</v>
      </c>
      <c r="L8288" s="2">
        <v>45345</v>
      </c>
      <c r="O8288" t="str">
        <f>IF(ecommerce_10000[[#This Row],[Platform]]="Souq","sq",ecommerce_10000[[#This Row],[Platform]])</f>
        <v>sq</v>
      </c>
      <c r="P8288" t="str">
        <f>IF(E8288="Souq","sq",IF(E8288="Jumia","Jum",E8288))</f>
        <v>sq</v>
      </c>
      <c r="Q8288">
        <f>VLOOKUP(ecommerce_10000[[#This Row],[City]],F:I,4,FALSE)</f>
        <v>99349.3</v>
      </c>
      <c r="R8288" s="1">
        <f>SUMIF(C:C,ecommerce_10000[[#This Row],[Category]],I:I)</f>
        <v>92327183.770000085</v>
      </c>
      <c r="S8288" s="1">
        <f>SUMIFS(I:I,C:C,C8288)</f>
        <v>92327183.770000085</v>
      </c>
      <c r="T8288" s="1" t="str">
        <f>INDEX(F:F,MATCH(ecommerce_10000[[#This Row],[TotalAmount]],I:I,0))</f>
        <v>Riyadh</v>
      </c>
    </row>
    <row r="8289" spans="1:20" x14ac:dyDescent="0.3">
      <c r="A8289" s="1" t="s">
        <v>8333</v>
      </c>
      <c r="B8289" s="1" t="s">
        <v>13</v>
      </c>
      <c r="C8289" s="1" t="s">
        <v>14</v>
      </c>
      <c r="D8289" s="1" t="s">
        <v>15</v>
      </c>
      <c r="E8289" s="1" t="s">
        <v>47</v>
      </c>
      <c r="F8289" s="1" t="s">
        <v>17</v>
      </c>
      <c r="G8289">
        <v>15696.79</v>
      </c>
      <c r="H8289">
        <v>2</v>
      </c>
      <c r="I8289">
        <v>31393.58</v>
      </c>
      <c r="J8289">
        <v>2.31</v>
      </c>
      <c r="K8289">
        <v>3430</v>
      </c>
      <c r="L8289" s="2">
        <v>45650</v>
      </c>
      <c r="O8289" t="str">
        <f>IF(ecommerce_10000[[#This Row],[Platform]]="Souq","sq",ecommerce_10000[[#This Row],[Platform]])</f>
        <v>Amazon</v>
      </c>
      <c r="P8289" t="str">
        <f>IF(E8289="Souq","sq",IF(E8289="Jumia","Jum",E8289))</f>
        <v>Amazon</v>
      </c>
      <c r="Q8289">
        <f>VLOOKUP(ecommerce_10000[[#This Row],[City]],F:I,4,FALSE)</f>
        <v>16284.02</v>
      </c>
      <c r="R8289" s="1">
        <f>SUMIF(C:C,ecommerce_10000[[#This Row],[Category]],I:I)</f>
        <v>92327183.770000085</v>
      </c>
      <c r="S8289" s="1">
        <f>SUMIFS(I:I,C:C,C8289)</f>
        <v>92327183.770000085</v>
      </c>
      <c r="T8289" s="1" t="str">
        <f>INDEX(F:F,MATCH(ecommerce_10000[[#This Row],[TotalAmount]],I:I,0))</f>
        <v>Cairo</v>
      </c>
    </row>
    <row r="8290" spans="1:20" x14ac:dyDescent="0.3">
      <c r="A8290" s="1" t="s">
        <v>8334</v>
      </c>
      <c r="B8290" s="1" t="s">
        <v>25</v>
      </c>
      <c r="C8290" s="1" t="s">
        <v>26</v>
      </c>
      <c r="D8290" s="1" t="s">
        <v>27</v>
      </c>
      <c r="E8290" s="1" t="s">
        <v>16</v>
      </c>
      <c r="F8290" s="1" t="s">
        <v>33</v>
      </c>
      <c r="G8290">
        <v>3538.52</v>
      </c>
      <c r="H8290">
        <v>5</v>
      </c>
      <c r="I8290">
        <v>17692.599999999999</v>
      </c>
      <c r="J8290">
        <v>4.05</v>
      </c>
      <c r="K8290">
        <v>2187</v>
      </c>
      <c r="L8290" s="2">
        <v>45609</v>
      </c>
      <c r="O8290" t="str">
        <f>IF(ecommerce_10000[[#This Row],[Platform]]="Souq","sq",ecommerce_10000[[#This Row],[Platform]])</f>
        <v>sq</v>
      </c>
      <c r="P8290" t="str">
        <f>IF(E8290="Souq","sq",IF(E8290="Jumia","Jum",E8290))</f>
        <v>sq</v>
      </c>
      <c r="Q8290">
        <f>VLOOKUP(ecommerce_10000[[#This Row],[City]],F:I,4,FALSE)</f>
        <v>3665.44</v>
      </c>
      <c r="R8290" s="1">
        <f>SUMIF(C:C,ecommerce_10000[[#This Row],[Category]],I:I)</f>
        <v>29200970.130000021</v>
      </c>
      <c r="S8290" s="1">
        <f>SUMIFS(I:I,C:C,C8290)</f>
        <v>29200970.130000021</v>
      </c>
      <c r="T8290" s="1" t="str">
        <f>INDEX(F:F,MATCH(ecommerce_10000[[#This Row],[TotalAmount]],I:I,0))</f>
        <v>Dubai</v>
      </c>
    </row>
    <row r="8291" spans="1:20" x14ac:dyDescent="0.3">
      <c r="A8291" s="1" t="s">
        <v>8335</v>
      </c>
      <c r="B8291" s="1" t="s">
        <v>53</v>
      </c>
      <c r="C8291" s="1" t="s">
        <v>31</v>
      </c>
      <c r="D8291" s="1" t="s">
        <v>54</v>
      </c>
      <c r="E8291" s="1" t="s">
        <v>22</v>
      </c>
      <c r="F8291" s="1" t="s">
        <v>28</v>
      </c>
      <c r="G8291">
        <v>10616.69</v>
      </c>
      <c r="H8291">
        <v>2</v>
      </c>
      <c r="I8291">
        <v>21233.38</v>
      </c>
      <c r="J8291">
        <v>4.79</v>
      </c>
      <c r="K8291">
        <v>3945</v>
      </c>
      <c r="L8291" s="2">
        <v>45624</v>
      </c>
      <c r="O8291" t="str">
        <f>IF(ecommerce_10000[[#This Row],[Platform]]="Souq","sq",ecommerce_10000[[#This Row],[Platform]])</f>
        <v>Jumia</v>
      </c>
      <c r="P8291" t="str">
        <f>IF(E8291="Souq","sq",IF(E8291="Jumia","Jum",E8291))</f>
        <v>Jum</v>
      </c>
      <c r="Q8291">
        <f>VLOOKUP(ecommerce_10000[[#This Row],[City]],F:I,4,FALSE)</f>
        <v>26648.76</v>
      </c>
      <c r="R8291" s="1">
        <f>SUMIF(C:C,ecommerce_10000[[#This Row],[Category]],I:I)</f>
        <v>57542997.559999913</v>
      </c>
      <c r="S8291" s="1">
        <f>SUMIFS(I:I,C:C,C8291)</f>
        <v>57542997.559999913</v>
      </c>
      <c r="T8291" s="1" t="str">
        <f>INDEX(F:F,MATCH(ecommerce_10000[[#This Row],[TotalAmount]],I:I,0))</f>
        <v>Casablanca</v>
      </c>
    </row>
    <row r="8292" spans="1:20" x14ac:dyDescent="0.3">
      <c r="A8292" s="1" t="s">
        <v>8336</v>
      </c>
      <c r="B8292" s="1" t="s">
        <v>49</v>
      </c>
      <c r="C8292" s="1" t="s">
        <v>14</v>
      </c>
      <c r="D8292" s="1" t="s">
        <v>50</v>
      </c>
      <c r="E8292" s="1" t="s">
        <v>16</v>
      </c>
      <c r="F8292" s="1" t="s">
        <v>23</v>
      </c>
      <c r="G8292">
        <v>8714.11</v>
      </c>
      <c r="H8292">
        <v>2</v>
      </c>
      <c r="I8292">
        <v>17428.22</v>
      </c>
      <c r="J8292">
        <v>3.34</v>
      </c>
      <c r="K8292">
        <v>3552</v>
      </c>
      <c r="L8292" s="2">
        <v>45630</v>
      </c>
      <c r="O8292" t="str">
        <f>IF(ecommerce_10000[[#This Row],[Platform]]="Souq","sq",ecommerce_10000[[#This Row],[Platform]])</f>
        <v>sq</v>
      </c>
      <c r="P8292" t="str">
        <f>IF(E8292="Souq","sq",IF(E8292="Jumia","Jum",E8292))</f>
        <v>sq</v>
      </c>
      <c r="Q8292">
        <f>VLOOKUP(ecommerce_10000[[#This Row],[City]],F:I,4,FALSE)</f>
        <v>13290.4</v>
      </c>
      <c r="R8292" s="1">
        <f>SUMIF(C:C,ecommerce_10000[[#This Row],[Category]],I:I)</f>
        <v>92327183.770000085</v>
      </c>
      <c r="S8292" s="1">
        <f>SUMIFS(I:I,C:C,C8292)</f>
        <v>92327183.770000085</v>
      </c>
      <c r="T8292" s="1" t="str">
        <f>INDEX(F:F,MATCH(ecommerce_10000[[#This Row],[TotalAmount]],I:I,0))</f>
        <v>Alexandria</v>
      </c>
    </row>
    <row r="8293" spans="1:20" x14ac:dyDescent="0.3">
      <c r="A8293" s="1" t="s">
        <v>8337</v>
      </c>
      <c r="B8293" s="1" t="s">
        <v>13</v>
      </c>
      <c r="C8293" s="1" t="s">
        <v>14</v>
      </c>
      <c r="D8293" s="1" t="s">
        <v>15</v>
      </c>
      <c r="E8293" s="1" t="s">
        <v>22</v>
      </c>
      <c r="F8293" s="1" t="s">
        <v>28</v>
      </c>
      <c r="G8293">
        <v>18837.259999999998</v>
      </c>
      <c r="H8293">
        <v>1</v>
      </c>
      <c r="I8293">
        <v>18837.259999999998</v>
      </c>
      <c r="J8293">
        <v>4.49</v>
      </c>
      <c r="K8293">
        <v>2195</v>
      </c>
      <c r="L8293" s="2">
        <v>45457</v>
      </c>
      <c r="O8293" t="str">
        <f>IF(ecommerce_10000[[#This Row],[Platform]]="Souq","sq",ecommerce_10000[[#This Row],[Platform]])</f>
        <v>Jumia</v>
      </c>
      <c r="P8293" t="str">
        <f>IF(E8293="Souq","sq",IF(E8293="Jumia","Jum",E8293))</f>
        <v>Jum</v>
      </c>
      <c r="Q8293">
        <f>VLOOKUP(ecommerce_10000[[#This Row],[City]],F:I,4,FALSE)</f>
        <v>26648.76</v>
      </c>
      <c r="R8293" s="1">
        <f>SUMIF(C:C,ecommerce_10000[[#This Row],[Category]],I:I)</f>
        <v>92327183.770000085</v>
      </c>
      <c r="S8293" s="1">
        <f>SUMIFS(I:I,C:C,C8293)</f>
        <v>92327183.770000085</v>
      </c>
      <c r="T8293" s="1" t="str">
        <f>INDEX(F:F,MATCH(ecommerce_10000[[#This Row],[TotalAmount]],I:I,0))</f>
        <v>Casablanca</v>
      </c>
    </row>
    <row r="8294" spans="1:20" x14ac:dyDescent="0.3">
      <c r="A8294" s="1" t="s">
        <v>8338</v>
      </c>
      <c r="B8294" s="1" t="s">
        <v>13</v>
      </c>
      <c r="C8294" s="1" t="s">
        <v>14</v>
      </c>
      <c r="D8294" s="1" t="s">
        <v>15</v>
      </c>
      <c r="E8294" s="1" t="s">
        <v>47</v>
      </c>
      <c r="F8294" s="1" t="s">
        <v>17</v>
      </c>
      <c r="G8294">
        <v>2666.01</v>
      </c>
      <c r="H8294">
        <v>3</v>
      </c>
      <c r="I8294">
        <v>7998.03</v>
      </c>
      <c r="J8294">
        <v>3.59</v>
      </c>
      <c r="K8294">
        <v>1723</v>
      </c>
      <c r="L8294" s="2">
        <v>45462</v>
      </c>
      <c r="O8294" t="str">
        <f>IF(ecommerce_10000[[#This Row],[Platform]]="Souq","sq",ecommerce_10000[[#This Row],[Platform]])</f>
        <v>Amazon</v>
      </c>
      <c r="P8294" t="str">
        <f>IF(E8294="Souq","sq",IF(E8294="Jumia","Jum",E8294))</f>
        <v>Amazon</v>
      </c>
      <c r="Q8294">
        <f>VLOOKUP(ecommerce_10000[[#This Row],[City]],F:I,4,FALSE)</f>
        <v>16284.02</v>
      </c>
      <c r="R8294" s="1">
        <f>SUMIF(C:C,ecommerce_10000[[#This Row],[Category]],I:I)</f>
        <v>92327183.770000085</v>
      </c>
      <c r="S8294" s="1">
        <f>SUMIFS(I:I,C:C,C8294)</f>
        <v>92327183.770000085</v>
      </c>
      <c r="T8294" s="1" t="str">
        <f>INDEX(F:F,MATCH(ecommerce_10000[[#This Row],[TotalAmount]],I:I,0))</f>
        <v>Cairo</v>
      </c>
    </row>
    <row r="8295" spans="1:20" x14ac:dyDescent="0.3">
      <c r="A8295" s="1" t="s">
        <v>8339</v>
      </c>
      <c r="B8295" s="1" t="s">
        <v>19</v>
      </c>
      <c r="C8295" s="1" t="s">
        <v>20</v>
      </c>
      <c r="D8295" s="1" t="s">
        <v>21</v>
      </c>
      <c r="E8295" s="1" t="s">
        <v>47</v>
      </c>
      <c r="F8295" s="1" t="s">
        <v>23</v>
      </c>
      <c r="G8295">
        <v>5984.78</v>
      </c>
      <c r="H8295">
        <v>1</v>
      </c>
      <c r="I8295">
        <v>5984.78</v>
      </c>
      <c r="J8295">
        <v>1.76</v>
      </c>
      <c r="K8295">
        <v>740</v>
      </c>
      <c r="L8295" s="2">
        <v>45636</v>
      </c>
      <c r="O8295" t="str">
        <f>IF(ecommerce_10000[[#This Row],[Platform]]="Souq","sq",ecommerce_10000[[#This Row],[Platform]])</f>
        <v>Amazon</v>
      </c>
      <c r="P8295" t="str">
        <f>IF(E8295="Souq","sq",IF(E8295="Jumia","Jum",E8295))</f>
        <v>Amazon</v>
      </c>
      <c r="Q8295">
        <f>VLOOKUP(ecommerce_10000[[#This Row],[City]],F:I,4,FALSE)</f>
        <v>13290.4</v>
      </c>
      <c r="R8295" s="1">
        <f>SUMIF(C:C,ecommerce_10000[[#This Row],[Category]],I:I)</f>
        <v>91504159.730000004</v>
      </c>
      <c r="S8295" s="1">
        <f>SUMIFS(I:I,C:C,C8295)</f>
        <v>91504159.730000004</v>
      </c>
      <c r="T8295" s="1" t="str">
        <f>INDEX(F:F,MATCH(ecommerce_10000[[#This Row],[TotalAmount]],I:I,0))</f>
        <v>Alexandria</v>
      </c>
    </row>
    <row r="8296" spans="1:20" x14ac:dyDescent="0.3">
      <c r="A8296" s="1" t="s">
        <v>8340</v>
      </c>
      <c r="B8296" s="1" t="s">
        <v>49</v>
      </c>
      <c r="C8296" s="1" t="s">
        <v>14</v>
      </c>
      <c r="D8296" s="1" t="s">
        <v>50</v>
      </c>
      <c r="E8296" s="1" t="s">
        <v>22</v>
      </c>
      <c r="F8296" s="1" t="s">
        <v>33</v>
      </c>
      <c r="G8296">
        <v>6118.03</v>
      </c>
      <c r="H8296">
        <v>4</v>
      </c>
      <c r="I8296">
        <v>24472.12</v>
      </c>
      <c r="J8296">
        <v>2.4500000000000002</v>
      </c>
      <c r="K8296">
        <v>4270</v>
      </c>
      <c r="L8296" s="2">
        <v>45549</v>
      </c>
      <c r="O8296" t="str">
        <f>IF(ecommerce_10000[[#This Row],[Platform]]="Souq","sq",ecommerce_10000[[#This Row],[Platform]])</f>
        <v>Jumia</v>
      </c>
      <c r="P8296" t="str">
        <f>IF(E8296="Souq","sq",IF(E8296="Jumia","Jum",E8296))</f>
        <v>Jum</v>
      </c>
      <c r="Q8296">
        <f>VLOOKUP(ecommerce_10000[[#This Row],[City]],F:I,4,FALSE)</f>
        <v>3665.44</v>
      </c>
      <c r="R8296" s="1">
        <f>SUMIF(C:C,ecommerce_10000[[#This Row],[Category]],I:I)</f>
        <v>92327183.770000085</v>
      </c>
      <c r="S8296" s="1">
        <f>SUMIFS(I:I,C:C,C8296)</f>
        <v>92327183.770000085</v>
      </c>
      <c r="T8296" s="1" t="str">
        <f>INDEX(F:F,MATCH(ecommerce_10000[[#This Row],[TotalAmount]],I:I,0))</f>
        <v>Dubai</v>
      </c>
    </row>
    <row r="8297" spans="1:20" x14ac:dyDescent="0.3">
      <c r="A8297" s="1" t="s">
        <v>8341</v>
      </c>
      <c r="B8297" s="1" t="s">
        <v>49</v>
      </c>
      <c r="C8297" s="1" t="s">
        <v>14</v>
      </c>
      <c r="D8297" s="1" t="s">
        <v>50</v>
      </c>
      <c r="E8297" s="1" t="s">
        <v>16</v>
      </c>
      <c r="F8297" s="1" t="s">
        <v>23</v>
      </c>
      <c r="G8297">
        <v>18280.259999999998</v>
      </c>
      <c r="H8297">
        <v>2</v>
      </c>
      <c r="I8297">
        <v>36560.519999999997</v>
      </c>
      <c r="J8297">
        <v>1.2</v>
      </c>
      <c r="K8297">
        <v>2871</v>
      </c>
      <c r="L8297" s="2">
        <v>45583</v>
      </c>
      <c r="O8297" t="str">
        <f>IF(ecommerce_10000[[#This Row],[Platform]]="Souq","sq",ecommerce_10000[[#This Row],[Platform]])</f>
        <v>sq</v>
      </c>
      <c r="P8297" t="str">
        <f>IF(E8297="Souq","sq",IF(E8297="Jumia","Jum",E8297))</f>
        <v>sq</v>
      </c>
      <c r="Q8297">
        <f>VLOOKUP(ecommerce_10000[[#This Row],[City]],F:I,4,FALSE)</f>
        <v>13290.4</v>
      </c>
      <c r="R8297" s="1">
        <f>SUMIF(C:C,ecommerce_10000[[#This Row],[Category]],I:I)</f>
        <v>92327183.770000085</v>
      </c>
      <c r="S8297" s="1">
        <f>SUMIFS(I:I,C:C,C8297)</f>
        <v>92327183.770000085</v>
      </c>
      <c r="T8297" s="1" t="str">
        <f>INDEX(F:F,MATCH(ecommerce_10000[[#This Row],[TotalAmount]],I:I,0))</f>
        <v>Alexandria</v>
      </c>
    </row>
    <row r="8298" spans="1:20" x14ac:dyDescent="0.3">
      <c r="A8298" s="1" t="s">
        <v>8342</v>
      </c>
      <c r="B8298" s="1" t="s">
        <v>38</v>
      </c>
      <c r="C8298" s="1" t="s">
        <v>20</v>
      </c>
      <c r="D8298" s="1" t="s">
        <v>39</v>
      </c>
      <c r="E8298" s="1" t="s">
        <v>22</v>
      </c>
      <c r="F8298" s="1" t="s">
        <v>33</v>
      </c>
      <c r="G8298">
        <v>14779.85</v>
      </c>
      <c r="H8298">
        <v>3</v>
      </c>
      <c r="I8298">
        <v>44339.55</v>
      </c>
      <c r="J8298">
        <v>1.3</v>
      </c>
      <c r="K8298">
        <v>1443</v>
      </c>
      <c r="L8298" s="2">
        <v>45331</v>
      </c>
      <c r="O8298" t="str">
        <f>IF(ecommerce_10000[[#This Row],[Platform]]="Souq","sq",ecommerce_10000[[#This Row],[Platform]])</f>
        <v>Jumia</v>
      </c>
      <c r="P8298" t="str">
        <f>IF(E8298="Souq","sq",IF(E8298="Jumia","Jum",E8298))</f>
        <v>Jum</v>
      </c>
      <c r="Q8298">
        <f>VLOOKUP(ecommerce_10000[[#This Row],[City]],F:I,4,FALSE)</f>
        <v>3665.44</v>
      </c>
      <c r="R8298" s="1">
        <f>SUMIF(C:C,ecommerce_10000[[#This Row],[Category]],I:I)</f>
        <v>91504159.730000004</v>
      </c>
      <c r="S8298" s="1">
        <f>SUMIFS(I:I,C:C,C8298)</f>
        <v>91504159.730000004</v>
      </c>
      <c r="T8298" s="1" t="str">
        <f>INDEX(F:F,MATCH(ecommerce_10000[[#This Row],[TotalAmount]],I:I,0))</f>
        <v>Dubai</v>
      </c>
    </row>
    <row r="8299" spans="1:20" x14ac:dyDescent="0.3">
      <c r="A8299" s="1" t="s">
        <v>8343</v>
      </c>
      <c r="B8299" s="1" t="s">
        <v>13</v>
      </c>
      <c r="C8299" s="1" t="s">
        <v>14</v>
      </c>
      <c r="D8299" s="1" t="s">
        <v>15</v>
      </c>
      <c r="E8299" s="1" t="s">
        <v>22</v>
      </c>
      <c r="F8299" s="1" t="s">
        <v>33</v>
      </c>
      <c r="G8299">
        <v>6148.16</v>
      </c>
      <c r="H8299">
        <v>1</v>
      </c>
      <c r="I8299">
        <v>6148.16</v>
      </c>
      <c r="J8299">
        <v>2.59</v>
      </c>
      <c r="K8299">
        <v>1417</v>
      </c>
      <c r="L8299" s="2">
        <v>45442</v>
      </c>
      <c r="O8299" t="str">
        <f>IF(ecommerce_10000[[#This Row],[Platform]]="Souq","sq",ecommerce_10000[[#This Row],[Platform]])</f>
        <v>Jumia</v>
      </c>
      <c r="P8299" t="str">
        <f>IF(E8299="Souq","sq",IF(E8299="Jumia","Jum",E8299))</f>
        <v>Jum</v>
      </c>
      <c r="Q8299">
        <f>VLOOKUP(ecommerce_10000[[#This Row],[City]],F:I,4,FALSE)</f>
        <v>3665.44</v>
      </c>
      <c r="R8299" s="1">
        <f>SUMIF(C:C,ecommerce_10000[[#This Row],[Category]],I:I)</f>
        <v>92327183.770000085</v>
      </c>
      <c r="S8299" s="1">
        <f>SUMIFS(I:I,C:C,C8299)</f>
        <v>92327183.770000085</v>
      </c>
      <c r="T8299" s="1" t="str">
        <f>INDEX(F:F,MATCH(ecommerce_10000[[#This Row],[TotalAmount]],I:I,0))</f>
        <v>Dubai</v>
      </c>
    </row>
    <row r="8300" spans="1:20" x14ac:dyDescent="0.3">
      <c r="A8300" s="1" t="s">
        <v>8344</v>
      </c>
      <c r="B8300" s="1" t="s">
        <v>65</v>
      </c>
      <c r="C8300" s="1" t="s">
        <v>20</v>
      </c>
      <c r="D8300" s="1" t="s">
        <v>66</v>
      </c>
      <c r="E8300" s="1" t="s">
        <v>22</v>
      </c>
      <c r="F8300" s="1" t="s">
        <v>62</v>
      </c>
      <c r="G8300">
        <v>10637.67</v>
      </c>
      <c r="H8300">
        <v>1</v>
      </c>
      <c r="I8300">
        <v>10637.67</v>
      </c>
      <c r="J8300">
        <v>1.81</v>
      </c>
      <c r="K8300">
        <v>4793</v>
      </c>
      <c r="L8300" s="2">
        <v>45578</v>
      </c>
      <c r="O8300" t="str">
        <f>IF(ecommerce_10000[[#This Row],[Platform]]="Souq","sq",ecommerce_10000[[#This Row],[Platform]])</f>
        <v>Jumia</v>
      </c>
      <c r="P8300" t="str">
        <f>IF(E8300="Souq","sq",IF(E8300="Jumia","Jum",E8300))</f>
        <v>Jum</v>
      </c>
      <c r="Q8300">
        <f>VLOOKUP(ecommerce_10000[[#This Row],[City]],F:I,4,FALSE)</f>
        <v>27872.98</v>
      </c>
      <c r="R8300" s="1">
        <f>SUMIF(C:C,ecommerce_10000[[#This Row],[Category]],I:I)</f>
        <v>91504159.730000004</v>
      </c>
      <c r="S8300" s="1">
        <f>SUMIFS(I:I,C:C,C8300)</f>
        <v>91504159.730000004</v>
      </c>
      <c r="T8300" s="1" t="str">
        <f>INDEX(F:F,MATCH(ecommerce_10000[[#This Row],[TotalAmount]],I:I,0))</f>
        <v>Giza</v>
      </c>
    </row>
    <row r="8301" spans="1:20" x14ac:dyDescent="0.3">
      <c r="A8301" s="1" t="s">
        <v>8345</v>
      </c>
      <c r="B8301" s="1" t="s">
        <v>49</v>
      </c>
      <c r="C8301" s="1" t="s">
        <v>14</v>
      </c>
      <c r="D8301" s="1" t="s">
        <v>50</v>
      </c>
      <c r="E8301" s="1" t="s">
        <v>47</v>
      </c>
      <c r="F8301" s="1" t="s">
        <v>33</v>
      </c>
      <c r="G8301">
        <v>5898.89</v>
      </c>
      <c r="H8301">
        <v>2</v>
      </c>
      <c r="I8301">
        <v>11797.78</v>
      </c>
      <c r="J8301">
        <v>3.17</v>
      </c>
      <c r="K8301">
        <v>1302</v>
      </c>
      <c r="L8301" s="2">
        <v>45550</v>
      </c>
      <c r="O8301" t="str">
        <f>IF(ecommerce_10000[[#This Row],[Platform]]="Souq","sq",ecommerce_10000[[#This Row],[Platform]])</f>
        <v>Amazon</v>
      </c>
      <c r="P8301" t="str">
        <f>IF(E8301="Souq","sq",IF(E8301="Jumia","Jum",E8301))</f>
        <v>Amazon</v>
      </c>
      <c r="Q8301">
        <f>VLOOKUP(ecommerce_10000[[#This Row],[City]],F:I,4,FALSE)</f>
        <v>3665.44</v>
      </c>
      <c r="R8301" s="1">
        <f>SUMIF(C:C,ecommerce_10000[[#This Row],[Category]],I:I)</f>
        <v>92327183.770000085</v>
      </c>
      <c r="S8301" s="1">
        <f>SUMIFS(I:I,C:C,C8301)</f>
        <v>92327183.770000085</v>
      </c>
      <c r="T8301" s="1" t="str">
        <f>INDEX(F:F,MATCH(ecommerce_10000[[#This Row],[TotalAmount]],I:I,0))</f>
        <v>Dubai</v>
      </c>
    </row>
    <row r="8302" spans="1:20" x14ac:dyDescent="0.3">
      <c r="A8302" s="1" t="s">
        <v>8346</v>
      </c>
      <c r="B8302" s="1" t="s">
        <v>38</v>
      </c>
      <c r="C8302" s="1" t="s">
        <v>20</v>
      </c>
      <c r="D8302" s="1" t="s">
        <v>39</v>
      </c>
      <c r="E8302" s="1" t="s">
        <v>47</v>
      </c>
      <c r="F8302" s="1" t="s">
        <v>28</v>
      </c>
      <c r="G8302">
        <v>17613.34</v>
      </c>
      <c r="H8302">
        <v>1</v>
      </c>
      <c r="I8302">
        <v>17613.34</v>
      </c>
      <c r="J8302">
        <v>2.5299999999999998</v>
      </c>
      <c r="K8302">
        <v>1416</v>
      </c>
      <c r="L8302" s="2">
        <v>45379</v>
      </c>
      <c r="O8302" t="str">
        <f>IF(ecommerce_10000[[#This Row],[Platform]]="Souq","sq",ecommerce_10000[[#This Row],[Platform]])</f>
        <v>Amazon</v>
      </c>
      <c r="P8302" t="str">
        <f>IF(E8302="Souq","sq",IF(E8302="Jumia","Jum",E8302))</f>
        <v>Amazon</v>
      </c>
      <c r="Q8302">
        <f>VLOOKUP(ecommerce_10000[[#This Row],[City]],F:I,4,FALSE)</f>
        <v>26648.76</v>
      </c>
      <c r="R8302" s="1">
        <f>SUMIF(C:C,ecommerce_10000[[#This Row],[Category]],I:I)</f>
        <v>91504159.730000004</v>
      </c>
      <c r="S8302" s="1">
        <f>SUMIFS(I:I,C:C,C8302)</f>
        <v>91504159.730000004</v>
      </c>
      <c r="T8302" s="1" t="str">
        <f>INDEX(F:F,MATCH(ecommerce_10000[[#This Row],[TotalAmount]],I:I,0))</f>
        <v>Casablanca</v>
      </c>
    </row>
    <row r="8303" spans="1:20" x14ac:dyDescent="0.3">
      <c r="A8303" s="1" t="s">
        <v>8347</v>
      </c>
      <c r="B8303" s="1" t="s">
        <v>38</v>
      </c>
      <c r="C8303" s="1" t="s">
        <v>20</v>
      </c>
      <c r="D8303" s="1" t="s">
        <v>39</v>
      </c>
      <c r="E8303" s="1" t="s">
        <v>22</v>
      </c>
      <c r="F8303" s="1" t="s">
        <v>62</v>
      </c>
      <c r="G8303">
        <v>12485.01</v>
      </c>
      <c r="H8303">
        <v>2</v>
      </c>
      <c r="I8303">
        <v>24970.02</v>
      </c>
      <c r="J8303">
        <v>1.49</v>
      </c>
      <c r="K8303">
        <v>4152</v>
      </c>
      <c r="L8303" s="2">
        <v>45353</v>
      </c>
      <c r="O8303" t="str">
        <f>IF(ecommerce_10000[[#This Row],[Platform]]="Souq","sq",ecommerce_10000[[#This Row],[Platform]])</f>
        <v>Jumia</v>
      </c>
      <c r="P8303" t="str">
        <f>IF(E8303="Souq","sq",IF(E8303="Jumia","Jum",E8303))</f>
        <v>Jum</v>
      </c>
      <c r="Q8303">
        <f>VLOOKUP(ecommerce_10000[[#This Row],[City]],F:I,4,FALSE)</f>
        <v>27872.98</v>
      </c>
      <c r="R8303" s="1">
        <f>SUMIF(C:C,ecommerce_10000[[#This Row],[Category]],I:I)</f>
        <v>91504159.730000004</v>
      </c>
      <c r="S8303" s="1">
        <f>SUMIFS(I:I,C:C,C8303)</f>
        <v>91504159.730000004</v>
      </c>
      <c r="T8303" s="1" t="str">
        <f>INDEX(F:F,MATCH(ecommerce_10000[[#This Row],[TotalAmount]],I:I,0))</f>
        <v>Giza</v>
      </c>
    </row>
    <row r="8304" spans="1:20" x14ac:dyDescent="0.3">
      <c r="A8304" s="1" t="s">
        <v>8348</v>
      </c>
      <c r="B8304" s="1" t="s">
        <v>65</v>
      </c>
      <c r="C8304" s="1" t="s">
        <v>20</v>
      </c>
      <c r="D8304" s="1" t="s">
        <v>66</v>
      </c>
      <c r="E8304" s="1" t="s">
        <v>22</v>
      </c>
      <c r="F8304" s="1" t="s">
        <v>23</v>
      </c>
      <c r="G8304">
        <v>7818.06</v>
      </c>
      <c r="H8304">
        <v>3</v>
      </c>
      <c r="I8304">
        <v>23454.18</v>
      </c>
      <c r="J8304">
        <v>2.41</v>
      </c>
      <c r="K8304">
        <v>3656</v>
      </c>
      <c r="L8304" s="2">
        <v>45588</v>
      </c>
      <c r="O8304" t="str">
        <f>IF(ecommerce_10000[[#This Row],[Platform]]="Souq","sq",ecommerce_10000[[#This Row],[Platform]])</f>
        <v>Jumia</v>
      </c>
      <c r="P8304" t="str">
        <f>IF(E8304="Souq","sq",IF(E8304="Jumia","Jum",E8304))</f>
        <v>Jum</v>
      </c>
      <c r="Q8304">
        <f>VLOOKUP(ecommerce_10000[[#This Row],[City]],F:I,4,FALSE)</f>
        <v>13290.4</v>
      </c>
      <c r="R8304" s="1">
        <f>SUMIF(C:C,ecommerce_10000[[#This Row],[Category]],I:I)</f>
        <v>91504159.730000004</v>
      </c>
      <c r="S8304" s="1">
        <f>SUMIFS(I:I,C:C,C8304)</f>
        <v>91504159.730000004</v>
      </c>
      <c r="T8304" s="1" t="str">
        <f>INDEX(F:F,MATCH(ecommerce_10000[[#This Row],[TotalAmount]],I:I,0))</f>
        <v>Alexandria</v>
      </c>
    </row>
    <row r="8305" spans="1:20" x14ac:dyDescent="0.3">
      <c r="A8305" s="1" t="s">
        <v>8349</v>
      </c>
      <c r="B8305" s="1" t="s">
        <v>43</v>
      </c>
      <c r="C8305" s="1" t="s">
        <v>44</v>
      </c>
      <c r="D8305" s="1" t="s">
        <v>45</v>
      </c>
      <c r="E8305" s="1" t="s">
        <v>22</v>
      </c>
      <c r="F8305" s="1" t="s">
        <v>33</v>
      </c>
      <c r="G8305">
        <v>6518.02</v>
      </c>
      <c r="H8305">
        <v>1</v>
      </c>
      <c r="I8305">
        <v>6518.02</v>
      </c>
      <c r="J8305">
        <v>3.32</v>
      </c>
      <c r="K8305">
        <v>2526</v>
      </c>
      <c r="L8305" s="2">
        <v>45471</v>
      </c>
      <c r="O8305" t="str">
        <f>IF(ecommerce_10000[[#This Row],[Platform]]="Souq","sq",ecommerce_10000[[#This Row],[Platform]])</f>
        <v>Jumia</v>
      </c>
      <c r="P8305" t="str">
        <f>IF(E8305="Souq","sq",IF(E8305="Jumia","Jum",E8305))</f>
        <v>Jum</v>
      </c>
      <c r="Q8305">
        <f>VLOOKUP(ecommerce_10000[[#This Row],[City]],F:I,4,FALSE)</f>
        <v>3665.44</v>
      </c>
      <c r="R8305" s="1">
        <f>SUMIF(C:C,ecommerce_10000[[#This Row],[Category]],I:I)</f>
        <v>31420413.200000018</v>
      </c>
      <c r="S8305" s="1">
        <f>SUMIFS(I:I,C:C,C8305)</f>
        <v>31420413.200000018</v>
      </c>
      <c r="T8305" s="1" t="str">
        <f>INDEX(F:F,MATCH(ecommerce_10000[[#This Row],[TotalAmount]],I:I,0))</f>
        <v>Dubai</v>
      </c>
    </row>
    <row r="8306" spans="1:20" x14ac:dyDescent="0.3">
      <c r="A8306" s="1" t="s">
        <v>8350</v>
      </c>
      <c r="B8306" s="1" t="s">
        <v>19</v>
      </c>
      <c r="C8306" s="1" t="s">
        <v>20</v>
      </c>
      <c r="D8306" s="1" t="s">
        <v>21</v>
      </c>
      <c r="E8306" s="1" t="s">
        <v>16</v>
      </c>
      <c r="F8306" s="1" t="s">
        <v>17</v>
      </c>
      <c r="G8306">
        <v>1301.79</v>
      </c>
      <c r="H8306">
        <v>3</v>
      </c>
      <c r="I8306">
        <v>3905.37</v>
      </c>
      <c r="J8306">
        <v>1.97</v>
      </c>
      <c r="K8306">
        <v>2552</v>
      </c>
      <c r="L8306" s="2">
        <v>45301</v>
      </c>
      <c r="O8306" t="str">
        <f>IF(ecommerce_10000[[#This Row],[Platform]]="Souq","sq",ecommerce_10000[[#This Row],[Platform]])</f>
        <v>sq</v>
      </c>
      <c r="P8306" t="str">
        <f>IF(E8306="Souq","sq",IF(E8306="Jumia","Jum",E8306))</f>
        <v>sq</v>
      </c>
      <c r="Q8306">
        <f>VLOOKUP(ecommerce_10000[[#This Row],[City]],F:I,4,FALSE)</f>
        <v>16284.02</v>
      </c>
      <c r="R8306" s="1">
        <f>SUMIF(C:C,ecommerce_10000[[#This Row],[Category]],I:I)</f>
        <v>91504159.730000004</v>
      </c>
      <c r="S8306" s="1">
        <f>SUMIFS(I:I,C:C,C8306)</f>
        <v>91504159.730000004</v>
      </c>
      <c r="T8306" s="1" t="str">
        <f>INDEX(F:F,MATCH(ecommerce_10000[[#This Row],[TotalAmount]],I:I,0))</f>
        <v>Cairo</v>
      </c>
    </row>
    <row r="8307" spans="1:20" x14ac:dyDescent="0.3">
      <c r="A8307" s="1" t="s">
        <v>8351</v>
      </c>
      <c r="B8307" s="1" t="s">
        <v>30</v>
      </c>
      <c r="C8307" s="1" t="s">
        <v>31</v>
      </c>
      <c r="D8307" s="1" t="s">
        <v>32</v>
      </c>
      <c r="E8307" s="1" t="s">
        <v>22</v>
      </c>
      <c r="F8307" s="1" t="s">
        <v>40</v>
      </c>
      <c r="G8307">
        <v>831.84</v>
      </c>
      <c r="H8307">
        <v>3</v>
      </c>
      <c r="I8307">
        <v>2495.52</v>
      </c>
      <c r="J8307">
        <v>2.79</v>
      </c>
      <c r="K8307">
        <v>3167</v>
      </c>
      <c r="L8307" s="2">
        <v>45355</v>
      </c>
      <c r="O8307" t="str">
        <f>IF(ecommerce_10000[[#This Row],[Platform]]="Souq","sq",ecommerce_10000[[#This Row],[Platform]])</f>
        <v>Jumia</v>
      </c>
      <c r="P8307" t="str">
        <f>IF(E8307="Souq","sq",IF(E8307="Jumia","Jum",E8307))</f>
        <v>Jum</v>
      </c>
      <c r="Q8307">
        <f>VLOOKUP(ecommerce_10000[[#This Row],[City]],F:I,4,FALSE)</f>
        <v>99349.3</v>
      </c>
      <c r="R8307" s="1">
        <f>SUMIF(C:C,ecommerce_10000[[#This Row],[Category]],I:I)</f>
        <v>57542997.559999913</v>
      </c>
      <c r="S8307" s="1">
        <f>SUMIFS(I:I,C:C,C8307)</f>
        <v>57542997.559999913</v>
      </c>
      <c r="T8307" s="1" t="str">
        <f>INDEX(F:F,MATCH(ecommerce_10000[[#This Row],[TotalAmount]],I:I,0))</f>
        <v>Riyadh</v>
      </c>
    </row>
    <row r="8308" spans="1:20" x14ac:dyDescent="0.3">
      <c r="A8308" s="1" t="s">
        <v>8352</v>
      </c>
      <c r="B8308" s="1" t="s">
        <v>35</v>
      </c>
      <c r="C8308" s="1" t="s">
        <v>14</v>
      </c>
      <c r="D8308" s="1" t="s">
        <v>36</v>
      </c>
      <c r="E8308" s="1" t="s">
        <v>16</v>
      </c>
      <c r="F8308" s="1" t="s">
        <v>17</v>
      </c>
      <c r="G8308">
        <v>16423.84</v>
      </c>
      <c r="H8308">
        <v>3</v>
      </c>
      <c r="I8308">
        <v>49271.519999999997</v>
      </c>
      <c r="J8308">
        <v>4.17</v>
      </c>
      <c r="K8308">
        <v>2280</v>
      </c>
      <c r="L8308" s="2">
        <v>45541</v>
      </c>
      <c r="O8308" t="str">
        <f>IF(ecommerce_10000[[#This Row],[Platform]]="Souq","sq",ecommerce_10000[[#This Row],[Platform]])</f>
        <v>sq</v>
      </c>
      <c r="P8308" t="str">
        <f>IF(E8308="Souq","sq",IF(E8308="Jumia","Jum",E8308))</f>
        <v>sq</v>
      </c>
      <c r="Q8308">
        <f>VLOOKUP(ecommerce_10000[[#This Row],[City]],F:I,4,FALSE)</f>
        <v>16284.02</v>
      </c>
      <c r="R8308" s="1">
        <f>SUMIF(C:C,ecommerce_10000[[#This Row],[Category]],I:I)</f>
        <v>92327183.770000085</v>
      </c>
      <c r="S8308" s="1">
        <f>SUMIFS(I:I,C:C,C8308)</f>
        <v>92327183.770000085</v>
      </c>
      <c r="T8308" s="1" t="str">
        <f>INDEX(F:F,MATCH(ecommerce_10000[[#This Row],[TotalAmount]],I:I,0))</f>
        <v>Cairo</v>
      </c>
    </row>
    <row r="8309" spans="1:20" x14ac:dyDescent="0.3">
      <c r="A8309" s="1" t="s">
        <v>8353</v>
      </c>
      <c r="B8309" s="1" t="s">
        <v>65</v>
      </c>
      <c r="C8309" s="1" t="s">
        <v>20</v>
      </c>
      <c r="D8309" s="1" t="s">
        <v>66</v>
      </c>
      <c r="E8309" s="1" t="s">
        <v>16</v>
      </c>
      <c r="F8309" s="1" t="s">
        <v>17</v>
      </c>
      <c r="G8309">
        <v>5938.36</v>
      </c>
      <c r="H8309">
        <v>5</v>
      </c>
      <c r="I8309">
        <v>29691.8</v>
      </c>
      <c r="J8309">
        <v>2.77</v>
      </c>
      <c r="K8309">
        <v>2308</v>
      </c>
      <c r="L8309" s="2">
        <v>45406</v>
      </c>
      <c r="O8309" t="str">
        <f>IF(ecommerce_10000[[#This Row],[Platform]]="Souq","sq",ecommerce_10000[[#This Row],[Platform]])</f>
        <v>sq</v>
      </c>
      <c r="P8309" t="str">
        <f>IF(E8309="Souq","sq",IF(E8309="Jumia","Jum",E8309))</f>
        <v>sq</v>
      </c>
      <c r="Q8309">
        <f>VLOOKUP(ecommerce_10000[[#This Row],[City]],F:I,4,FALSE)</f>
        <v>16284.02</v>
      </c>
      <c r="R8309" s="1">
        <f>SUMIF(C:C,ecommerce_10000[[#This Row],[Category]],I:I)</f>
        <v>91504159.730000004</v>
      </c>
      <c r="S8309" s="1">
        <f>SUMIFS(I:I,C:C,C8309)</f>
        <v>91504159.730000004</v>
      </c>
      <c r="T8309" s="1" t="str">
        <f>INDEX(F:F,MATCH(ecommerce_10000[[#This Row],[TotalAmount]],I:I,0))</f>
        <v>Cairo</v>
      </c>
    </row>
    <row r="8310" spans="1:20" x14ac:dyDescent="0.3">
      <c r="A8310" s="1" t="s">
        <v>8354</v>
      </c>
      <c r="B8310" s="1" t="s">
        <v>13</v>
      </c>
      <c r="C8310" s="1" t="s">
        <v>14</v>
      </c>
      <c r="D8310" s="1" t="s">
        <v>15</v>
      </c>
      <c r="E8310" s="1" t="s">
        <v>47</v>
      </c>
      <c r="F8310" s="1" t="s">
        <v>23</v>
      </c>
      <c r="G8310">
        <v>4943.29</v>
      </c>
      <c r="H8310">
        <v>5</v>
      </c>
      <c r="I8310">
        <v>24716.45</v>
      </c>
      <c r="J8310">
        <v>1.26</v>
      </c>
      <c r="K8310">
        <v>3382</v>
      </c>
      <c r="L8310" s="2">
        <v>45577</v>
      </c>
      <c r="O8310" t="str">
        <f>IF(ecommerce_10000[[#This Row],[Platform]]="Souq","sq",ecommerce_10000[[#This Row],[Platform]])</f>
        <v>Amazon</v>
      </c>
      <c r="P8310" t="str">
        <f>IF(E8310="Souq","sq",IF(E8310="Jumia","Jum",E8310))</f>
        <v>Amazon</v>
      </c>
      <c r="Q8310">
        <f>VLOOKUP(ecommerce_10000[[#This Row],[City]],F:I,4,FALSE)</f>
        <v>13290.4</v>
      </c>
      <c r="R8310" s="1">
        <f>SUMIF(C:C,ecommerce_10000[[#This Row],[Category]],I:I)</f>
        <v>92327183.770000085</v>
      </c>
      <c r="S8310" s="1">
        <f>SUMIFS(I:I,C:C,C8310)</f>
        <v>92327183.770000085</v>
      </c>
      <c r="T8310" s="1" t="str">
        <f>INDEX(F:F,MATCH(ecommerce_10000[[#This Row],[TotalAmount]],I:I,0))</f>
        <v>Alexandria</v>
      </c>
    </row>
    <row r="8311" spans="1:20" x14ac:dyDescent="0.3">
      <c r="A8311" s="1" t="s">
        <v>8355</v>
      </c>
      <c r="B8311" s="1" t="s">
        <v>35</v>
      </c>
      <c r="C8311" s="1" t="s">
        <v>14</v>
      </c>
      <c r="D8311" s="1" t="s">
        <v>36</v>
      </c>
      <c r="E8311" s="1" t="s">
        <v>16</v>
      </c>
      <c r="F8311" s="1" t="s">
        <v>17</v>
      </c>
      <c r="G8311">
        <v>19994.52</v>
      </c>
      <c r="H8311">
        <v>2</v>
      </c>
      <c r="I8311">
        <v>39989.040000000001</v>
      </c>
      <c r="J8311">
        <v>4.3499999999999996</v>
      </c>
      <c r="K8311">
        <v>3568</v>
      </c>
      <c r="L8311" s="2">
        <v>45529</v>
      </c>
      <c r="O8311" t="str">
        <f>IF(ecommerce_10000[[#This Row],[Platform]]="Souq","sq",ecommerce_10000[[#This Row],[Platform]])</f>
        <v>sq</v>
      </c>
      <c r="P8311" t="str">
        <f>IF(E8311="Souq","sq",IF(E8311="Jumia","Jum",E8311))</f>
        <v>sq</v>
      </c>
      <c r="Q8311">
        <f>VLOOKUP(ecommerce_10000[[#This Row],[City]],F:I,4,FALSE)</f>
        <v>16284.02</v>
      </c>
      <c r="R8311" s="1">
        <f>SUMIF(C:C,ecommerce_10000[[#This Row],[Category]],I:I)</f>
        <v>92327183.770000085</v>
      </c>
      <c r="S8311" s="1">
        <f>SUMIFS(I:I,C:C,C8311)</f>
        <v>92327183.770000085</v>
      </c>
      <c r="T8311" s="1" t="str">
        <f>INDEX(F:F,MATCH(ecommerce_10000[[#This Row],[TotalAmount]],I:I,0))</f>
        <v>Cairo</v>
      </c>
    </row>
    <row r="8312" spans="1:20" x14ac:dyDescent="0.3">
      <c r="A8312" s="1" t="s">
        <v>8356</v>
      </c>
      <c r="B8312" s="1" t="s">
        <v>38</v>
      </c>
      <c r="C8312" s="1" t="s">
        <v>20</v>
      </c>
      <c r="D8312" s="1" t="s">
        <v>39</v>
      </c>
      <c r="E8312" s="1" t="s">
        <v>47</v>
      </c>
      <c r="F8312" s="1" t="s">
        <v>62</v>
      </c>
      <c r="G8312">
        <v>16968.830000000002</v>
      </c>
      <c r="H8312">
        <v>2</v>
      </c>
      <c r="I8312">
        <v>33937.660000000003</v>
      </c>
      <c r="J8312">
        <v>4.82</v>
      </c>
      <c r="K8312">
        <v>3784</v>
      </c>
      <c r="L8312" s="2">
        <v>45476</v>
      </c>
      <c r="O8312" t="str">
        <f>IF(ecommerce_10000[[#This Row],[Platform]]="Souq","sq",ecommerce_10000[[#This Row],[Platform]])</f>
        <v>Amazon</v>
      </c>
      <c r="P8312" t="str">
        <f>IF(E8312="Souq","sq",IF(E8312="Jumia","Jum",E8312))</f>
        <v>Amazon</v>
      </c>
      <c r="Q8312">
        <f>VLOOKUP(ecommerce_10000[[#This Row],[City]],F:I,4,FALSE)</f>
        <v>27872.98</v>
      </c>
      <c r="R8312" s="1">
        <f>SUMIF(C:C,ecommerce_10000[[#This Row],[Category]],I:I)</f>
        <v>91504159.730000004</v>
      </c>
      <c r="S8312" s="1">
        <f>SUMIFS(I:I,C:C,C8312)</f>
        <v>91504159.730000004</v>
      </c>
      <c r="T8312" s="1" t="str">
        <f>INDEX(F:F,MATCH(ecommerce_10000[[#This Row],[TotalAmount]],I:I,0))</f>
        <v>Giza</v>
      </c>
    </row>
    <row r="8313" spans="1:20" x14ac:dyDescent="0.3">
      <c r="A8313" s="1" t="s">
        <v>8357</v>
      </c>
      <c r="B8313" s="1" t="s">
        <v>19</v>
      </c>
      <c r="C8313" s="1" t="s">
        <v>20</v>
      </c>
      <c r="D8313" s="1" t="s">
        <v>21</v>
      </c>
      <c r="E8313" s="1" t="s">
        <v>22</v>
      </c>
      <c r="F8313" s="1" t="s">
        <v>17</v>
      </c>
      <c r="G8313">
        <v>7040.37</v>
      </c>
      <c r="H8313">
        <v>3</v>
      </c>
      <c r="I8313">
        <v>21121.11</v>
      </c>
      <c r="J8313">
        <v>4.21</v>
      </c>
      <c r="K8313">
        <v>3465</v>
      </c>
      <c r="L8313" s="2">
        <v>45618</v>
      </c>
      <c r="O8313" t="str">
        <f>IF(ecommerce_10000[[#This Row],[Platform]]="Souq","sq",ecommerce_10000[[#This Row],[Platform]])</f>
        <v>Jumia</v>
      </c>
      <c r="P8313" t="str">
        <f>IF(E8313="Souq","sq",IF(E8313="Jumia","Jum",E8313))</f>
        <v>Jum</v>
      </c>
      <c r="Q8313">
        <f>VLOOKUP(ecommerce_10000[[#This Row],[City]],F:I,4,FALSE)</f>
        <v>16284.02</v>
      </c>
      <c r="R8313" s="1">
        <f>SUMIF(C:C,ecommerce_10000[[#This Row],[Category]],I:I)</f>
        <v>91504159.730000004</v>
      </c>
      <c r="S8313" s="1">
        <f>SUMIFS(I:I,C:C,C8313)</f>
        <v>91504159.730000004</v>
      </c>
      <c r="T8313" s="1" t="str">
        <f>INDEX(F:F,MATCH(ecommerce_10000[[#This Row],[TotalAmount]],I:I,0))</f>
        <v>Cairo</v>
      </c>
    </row>
    <row r="8314" spans="1:20" x14ac:dyDescent="0.3">
      <c r="A8314" s="1" t="s">
        <v>8358</v>
      </c>
      <c r="B8314" s="1" t="s">
        <v>49</v>
      </c>
      <c r="C8314" s="1" t="s">
        <v>14</v>
      </c>
      <c r="D8314" s="1" t="s">
        <v>50</v>
      </c>
      <c r="E8314" s="1" t="s">
        <v>16</v>
      </c>
      <c r="F8314" s="1" t="s">
        <v>33</v>
      </c>
      <c r="G8314">
        <v>990.8</v>
      </c>
      <c r="H8314">
        <v>4</v>
      </c>
      <c r="I8314">
        <v>3963.2</v>
      </c>
      <c r="J8314">
        <v>4.46</v>
      </c>
      <c r="K8314">
        <v>4117</v>
      </c>
      <c r="L8314" s="2">
        <v>45426</v>
      </c>
      <c r="O8314" t="str">
        <f>IF(ecommerce_10000[[#This Row],[Platform]]="Souq","sq",ecommerce_10000[[#This Row],[Platform]])</f>
        <v>sq</v>
      </c>
      <c r="P8314" t="str">
        <f>IF(E8314="Souq","sq",IF(E8314="Jumia","Jum",E8314))</f>
        <v>sq</v>
      </c>
      <c r="Q8314">
        <f>VLOOKUP(ecommerce_10000[[#This Row],[City]],F:I,4,FALSE)</f>
        <v>3665.44</v>
      </c>
      <c r="R8314" s="1">
        <f>SUMIF(C:C,ecommerce_10000[[#This Row],[Category]],I:I)</f>
        <v>92327183.770000085</v>
      </c>
      <c r="S8314" s="1">
        <f>SUMIFS(I:I,C:C,C8314)</f>
        <v>92327183.770000085</v>
      </c>
      <c r="T8314" s="1" t="str">
        <f>INDEX(F:F,MATCH(ecommerce_10000[[#This Row],[TotalAmount]],I:I,0))</f>
        <v>Dubai</v>
      </c>
    </row>
    <row r="8315" spans="1:20" x14ac:dyDescent="0.3">
      <c r="A8315" s="1" t="s">
        <v>8359</v>
      </c>
      <c r="B8315" s="1" t="s">
        <v>30</v>
      </c>
      <c r="C8315" s="1" t="s">
        <v>31</v>
      </c>
      <c r="D8315" s="1" t="s">
        <v>32</v>
      </c>
      <c r="E8315" s="1" t="s">
        <v>47</v>
      </c>
      <c r="F8315" s="1" t="s">
        <v>62</v>
      </c>
      <c r="G8315">
        <v>4877.1899999999996</v>
      </c>
      <c r="H8315">
        <v>3</v>
      </c>
      <c r="I8315">
        <v>14631.57</v>
      </c>
      <c r="J8315">
        <v>3.37</v>
      </c>
      <c r="K8315">
        <v>63</v>
      </c>
      <c r="L8315" s="2">
        <v>45418</v>
      </c>
      <c r="O8315" t="str">
        <f>IF(ecommerce_10000[[#This Row],[Platform]]="Souq","sq",ecommerce_10000[[#This Row],[Platform]])</f>
        <v>Amazon</v>
      </c>
      <c r="P8315" t="str">
        <f>IF(E8315="Souq","sq",IF(E8315="Jumia","Jum",E8315))</f>
        <v>Amazon</v>
      </c>
      <c r="Q8315">
        <f>VLOOKUP(ecommerce_10000[[#This Row],[City]],F:I,4,FALSE)</f>
        <v>27872.98</v>
      </c>
      <c r="R8315" s="1">
        <f>SUMIF(C:C,ecommerce_10000[[#This Row],[Category]],I:I)</f>
        <v>57542997.559999913</v>
      </c>
      <c r="S8315" s="1">
        <f>SUMIFS(I:I,C:C,C8315)</f>
        <v>57542997.559999913</v>
      </c>
      <c r="T8315" s="1" t="str">
        <f>INDEX(F:F,MATCH(ecommerce_10000[[#This Row],[TotalAmount]],I:I,0))</f>
        <v>Giza</v>
      </c>
    </row>
    <row r="8316" spans="1:20" x14ac:dyDescent="0.3">
      <c r="A8316" s="1" t="s">
        <v>8360</v>
      </c>
      <c r="B8316" s="1" t="s">
        <v>49</v>
      </c>
      <c r="C8316" s="1" t="s">
        <v>14</v>
      </c>
      <c r="D8316" s="1" t="s">
        <v>50</v>
      </c>
      <c r="E8316" s="1" t="s">
        <v>16</v>
      </c>
      <c r="F8316" s="1" t="s">
        <v>23</v>
      </c>
      <c r="G8316">
        <v>3907.41</v>
      </c>
      <c r="H8316">
        <v>2</v>
      </c>
      <c r="I8316">
        <v>7814.82</v>
      </c>
      <c r="J8316">
        <v>2.36</v>
      </c>
      <c r="K8316">
        <v>1633</v>
      </c>
      <c r="L8316" s="2">
        <v>45386</v>
      </c>
      <c r="O8316" t="str">
        <f>IF(ecommerce_10000[[#This Row],[Platform]]="Souq","sq",ecommerce_10000[[#This Row],[Platform]])</f>
        <v>sq</v>
      </c>
      <c r="P8316" t="str">
        <f>IF(E8316="Souq","sq",IF(E8316="Jumia","Jum",E8316))</f>
        <v>sq</v>
      </c>
      <c r="Q8316">
        <f>VLOOKUP(ecommerce_10000[[#This Row],[City]],F:I,4,FALSE)</f>
        <v>13290.4</v>
      </c>
      <c r="R8316" s="1">
        <f>SUMIF(C:C,ecommerce_10000[[#This Row],[Category]],I:I)</f>
        <v>92327183.770000085</v>
      </c>
      <c r="S8316" s="1">
        <f>SUMIFS(I:I,C:C,C8316)</f>
        <v>92327183.770000085</v>
      </c>
      <c r="T8316" s="1" t="str">
        <f>INDEX(F:F,MATCH(ecommerce_10000[[#This Row],[TotalAmount]],I:I,0))</f>
        <v>Alexandria</v>
      </c>
    </row>
    <row r="8317" spans="1:20" x14ac:dyDescent="0.3">
      <c r="A8317" s="1" t="s">
        <v>8361</v>
      </c>
      <c r="B8317" s="1" t="s">
        <v>19</v>
      </c>
      <c r="C8317" s="1" t="s">
        <v>20</v>
      </c>
      <c r="D8317" s="1" t="s">
        <v>21</v>
      </c>
      <c r="E8317" s="1" t="s">
        <v>22</v>
      </c>
      <c r="F8317" s="1" t="s">
        <v>23</v>
      </c>
      <c r="G8317">
        <v>7247.23</v>
      </c>
      <c r="H8317">
        <v>3</v>
      </c>
      <c r="I8317">
        <v>21741.69</v>
      </c>
      <c r="J8317">
        <v>3.1</v>
      </c>
      <c r="K8317">
        <v>765</v>
      </c>
      <c r="L8317" s="2">
        <v>45371</v>
      </c>
      <c r="O8317" t="str">
        <f>IF(ecommerce_10000[[#This Row],[Platform]]="Souq","sq",ecommerce_10000[[#This Row],[Platform]])</f>
        <v>Jumia</v>
      </c>
      <c r="P8317" t="str">
        <f>IF(E8317="Souq","sq",IF(E8317="Jumia","Jum",E8317))</f>
        <v>Jum</v>
      </c>
      <c r="Q8317">
        <f>VLOOKUP(ecommerce_10000[[#This Row],[City]],F:I,4,FALSE)</f>
        <v>13290.4</v>
      </c>
      <c r="R8317" s="1">
        <f>SUMIF(C:C,ecommerce_10000[[#This Row],[Category]],I:I)</f>
        <v>91504159.730000004</v>
      </c>
      <c r="S8317" s="1">
        <f>SUMIFS(I:I,C:C,C8317)</f>
        <v>91504159.730000004</v>
      </c>
      <c r="T8317" s="1" t="str">
        <f>INDEX(F:F,MATCH(ecommerce_10000[[#This Row],[TotalAmount]],I:I,0))</f>
        <v>Alexandria</v>
      </c>
    </row>
    <row r="8318" spans="1:20" x14ac:dyDescent="0.3">
      <c r="A8318" s="1" t="s">
        <v>8362</v>
      </c>
      <c r="B8318" s="1" t="s">
        <v>19</v>
      </c>
      <c r="C8318" s="1" t="s">
        <v>20</v>
      </c>
      <c r="D8318" s="1" t="s">
        <v>21</v>
      </c>
      <c r="E8318" s="1" t="s">
        <v>47</v>
      </c>
      <c r="F8318" s="1" t="s">
        <v>62</v>
      </c>
      <c r="G8318">
        <v>13236.34</v>
      </c>
      <c r="H8318">
        <v>1</v>
      </c>
      <c r="I8318">
        <v>13236.34</v>
      </c>
      <c r="J8318">
        <v>1.95</v>
      </c>
      <c r="K8318">
        <v>279</v>
      </c>
      <c r="L8318" s="2">
        <v>45590</v>
      </c>
      <c r="O8318" t="str">
        <f>IF(ecommerce_10000[[#This Row],[Platform]]="Souq","sq",ecommerce_10000[[#This Row],[Platform]])</f>
        <v>Amazon</v>
      </c>
      <c r="P8318" t="str">
        <f>IF(E8318="Souq","sq",IF(E8318="Jumia","Jum",E8318))</f>
        <v>Amazon</v>
      </c>
      <c r="Q8318">
        <f>VLOOKUP(ecommerce_10000[[#This Row],[City]],F:I,4,FALSE)</f>
        <v>27872.98</v>
      </c>
      <c r="R8318" s="1">
        <f>SUMIF(C:C,ecommerce_10000[[#This Row],[Category]],I:I)</f>
        <v>91504159.730000004</v>
      </c>
      <c r="S8318" s="1">
        <f>SUMIFS(I:I,C:C,C8318)</f>
        <v>91504159.730000004</v>
      </c>
      <c r="T8318" s="1" t="str">
        <f>INDEX(F:F,MATCH(ecommerce_10000[[#This Row],[TotalAmount]],I:I,0))</f>
        <v>Giza</v>
      </c>
    </row>
    <row r="8319" spans="1:20" x14ac:dyDescent="0.3">
      <c r="A8319" s="1" t="s">
        <v>8363</v>
      </c>
      <c r="B8319" s="1" t="s">
        <v>53</v>
      </c>
      <c r="C8319" s="1" t="s">
        <v>31</v>
      </c>
      <c r="D8319" s="1" t="s">
        <v>54</v>
      </c>
      <c r="E8319" s="1" t="s">
        <v>16</v>
      </c>
      <c r="F8319" s="1" t="s">
        <v>62</v>
      </c>
      <c r="G8319">
        <v>13802.38</v>
      </c>
      <c r="H8319">
        <v>2</v>
      </c>
      <c r="I8319">
        <v>27604.76</v>
      </c>
      <c r="J8319">
        <v>3.65</v>
      </c>
      <c r="K8319">
        <v>4568</v>
      </c>
      <c r="L8319" s="2">
        <v>45532</v>
      </c>
      <c r="O8319" t="str">
        <f>IF(ecommerce_10000[[#This Row],[Platform]]="Souq","sq",ecommerce_10000[[#This Row],[Platform]])</f>
        <v>sq</v>
      </c>
      <c r="P8319" t="str">
        <f>IF(E8319="Souq","sq",IF(E8319="Jumia","Jum",E8319))</f>
        <v>sq</v>
      </c>
      <c r="Q8319">
        <f>VLOOKUP(ecommerce_10000[[#This Row],[City]],F:I,4,FALSE)</f>
        <v>27872.98</v>
      </c>
      <c r="R8319" s="1">
        <f>SUMIF(C:C,ecommerce_10000[[#This Row],[Category]],I:I)</f>
        <v>57542997.559999913</v>
      </c>
      <c r="S8319" s="1">
        <f>SUMIFS(I:I,C:C,C8319)</f>
        <v>57542997.559999913</v>
      </c>
      <c r="T8319" s="1" t="str">
        <f>INDEX(F:F,MATCH(ecommerce_10000[[#This Row],[TotalAmount]],I:I,0))</f>
        <v>Giza</v>
      </c>
    </row>
    <row r="8320" spans="1:20" x14ac:dyDescent="0.3">
      <c r="A8320" s="1" t="s">
        <v>8364</v>
      </c>
      <c r="B8320" s="1" t="s">
        <v>38</v>
      </c>
      <c r="C8320" s="1" t="s">
        <v>20</v>
      </c>
      <c r="D8320" s="1" t="s">
        <v>39</v>
      </c>
      <c r="E8320" s="1" t="s">
        <v>22</v>
      </c>
      <c r="F8320" s="1" t="s">
        <v>33</v>
      </c>
      <c r="G8320">
        <v>7242.17</v>
      </c>
      <c r="H8320">
        <v>3</v>
      </c>
      <c r="I8320">
        <v>21726.51</v>
      </c>
      <c r="J8320">
        <v>4.66</v>
      </c>
      <c r="K8320">
        <v>3680</v>
      </c>
      <c r="L8320" s="2">
        <v>45504</v>
      </c>
      <c r="O8320" t="str">
        <f>IF(ecommerce_10000[[#This Row],[Platform]]="Souq","sq",ecommerce_10000[[#This Row],[Platform]])</f>
        <v>Jumia</v>
      </c>
      <c r="P8320" t="str">
        <f>IF(E8320="Souq","sq",IF(E8320="Jumia","Jum",E8320))</f>
        <v>Jum</v>
      </c>
      <c r="Q8320">
        <f>VLOOKUP(ecommerce_10000[[#This Row],[City]],F:I,4,FALSE)</f>
        <v>3665.44</v>
      </c>
      <c r="R8320" s="1">
        <f>SUMIF(C:C,ecommerce_10000[[#This Row],[Category]],I:I)</f>
        <v>91504159.730000004</v>
      </c>
      <c r="S8320" s="1">
        <f>SUMIFS(I:I,C:C,C8320)</f>
        <v>91504159.730000004</v>
      </c>
      <c r="T8320" s="1" t="str">
        <f>INDEX(F:F,MATCH(ecommerce_10000[[#This Row],[TotalAmount]],I:I,0))</f>
        <v>Dubai</v>
      </c>
    </row>
    <row r="8321" spans="1:20" x14ac:dyDescent="0.3">
      <c r="A8321" s="1" t="s">
        <v>8365</v>
      </c>
      <c r="B8321" s="1" t="s">
        <v>49</v>
      </c>
      <c r="C8321" s="1" t="s">
        <v>14</v>
      </c>
      <c r="D8321" s="1" t="s">
        <v>50</v>
      </c>
      <c r="E8321" s="1" t="s">
        <v>47</v>
      </c>
      <c r="F8321" s="1" t="s">
        <v>62</v>
      </c>
      <c r="G8321">
        <v>13996.54</v>
      </c>
      <c r="H8321">
        <v>2</v>
      </c>
      <c r="I8321">
        <v>27993.08</v>
      </c>
      <c r="J8321">
        <v>3.51</v>
      </c>
      <c r="K8321">
        <v>952</v>
      </c>
      <c r="L8321" s="2">
        <v>45436</v>
      </c>
      <c r="O8321" t="str">
        <f>IF(ecommerce_10000[[#This Row],[Platform]]="Souq","sq",ecommerce_10000[[#This Row],[Platform]])</f>
        <v>Amazon</v>
      </c>
      <c r="P8321" t="str">
        <f>IF(E8321="Souq","sq",IF(E8321="Jumia","Jum",E8321))</f>
        <v>Amazon</v>
      </c>
      <c r="Q8321">
        <f>VLOOKUP(ecommerce_10000[[#This Row],[City]],F:I,4,FALSE)</f>
        <v>27872.98</v>
      </c>
      <c r="R8321" s="1">
        <f>SUMIF(C:C,ecommerce_10000[[#This Row],[Category]],I:I)</f>
        <v>92327183.770000085</v>
      </c>
      <c r="S8321" s="1">
        <f>SUMIFS(I:I,C:C,C8321)</f>
        <v>92327183.770000085</v>
      </c>
      <c r="T8321" s="1" t="str">
        <f>INDEX(F:F,MATCH(ecommerce_10000[[#This Row],[TotalAmount]],I:I,0))</f>
        <v>Giza</v>
      </c>
    </row>
    <row r="8322" spans="1:20" x14ac:dyDescent="0.3">
      <c r="A8322" s="1" t="s">
        <v>8366</v>
      </c>
      <c r="B8322" s="1" t="s">
        <v>49</v>
      </c>
      <c r="C8322" s="1" t="s">
        <v>14</v>
      </c>
      <c r="D8322" s="1" t="s">
        <v>50</v>
      </c>
      <c r="E8322" s="1" t="s">
        <v>22</v>
      </c>
      <c r="F8322" s="1" t="s">
        <v>28</v>
      </c>
      <c r="G8322">
        <v>18638.38</v>
      </c>
      <c r="H8322">
        <v>5</v>
      </c>
      <c r="I8322">
        <v>93191.9</v>
      </c>
      <c r="J8322">
        <v>1.1299999999999999</v>
      </c>
      <c r="K8322">
        <v>2243</v>
      </c>
      <c r="L8322" s="2">
        <v>45652</v>
      </c>
      <c r="O8322" t="str">
        <f>IF(ecommerce_10000[[#This Row],[Platform]]="Souq","sq",ecommerce_10000[[#This Row],[Platform]])</f>
        <v>Jumia</v>
      </c>
      <c r="P8322" t="str">
        <f>IF(E8322="Souq","sq",IF(E8322="Jumia","Jum",E8322))</f>
        <v>Jum</v>
      </c>
      <c r="Q8322">
        <f>VLOOKUP(ecommerce_10000[[#This Row],[City]],F:I,4,FALSE)</f>
        <v>26648.76</v>
      </c>
      <c r="R8322" s="1">
        <f>SUMIF(C:C,ecommerce_10000[[#This Row],[Category]],I:I)</f>
        <v>92327183.770000085</v>
      </c>
      <c r="S8322" s="1">
        <f>SUMIFS(I:I,C:C,C8322)</f>
        <v>92327183.770000085</v>
      </c>
      <c r="T8322" s="1" t="str">
        <f>INDEX(F:F,MATCH(ecommerce_10000[[#This Row],[TotalAmount]],I:I,0))</f>
        <v>Casablanca</v>
      </c>
    </row>
    <row r="8323" spans="1:20" x14ac:dyDescent="0.3">
      <c r="A8323" s="1" t="s">
        <v>8367</v>
      </c>
      <c r="B8323" s="1" t="s">
        <v>49</v>
      </c>
      <c r="C8323" s="1" t="s">
        <v>14</v>
      </c>
      <c r="D8323" s="1" t="s">
        <v>50</v>
      </c>
      <c r="E8323" s="1" t="s">
        <v>22</v>
      </c>
      <c r="F8323" s="1" t="s">
        <v>40</v>
      </c>
      <c r="G8323">
        <v>13845.71</v>
      </c>
      <c r="H8323">
        <v>2</v>
      </c>
      <c r="I8323">
        <v>27691.42</v>
      </c>
      <c r="J8323">
        <v>4.97</v>
      </c>
      <c r="K8323">
        <v>2959</v>
      </c>
      <c r="L8323" s="2">
        <v>45356</v>
      </c>
      <c r="O8323" t="str">
        <f>IF(ecommerce_10000[[#This Row],[Platform]]="Souq","sq",ecommerce_10000[[#This Row],[Platform]])</f>
        <v>Jumia</v>
      </c>
      <c r="P8323" t="str">
        <f>IF(E8323="Souq","sq",IF(E8323="Jumia","Jum",E8323))</f>
        <v>Jum</v>
      </c>
      <c r="Q8323">
        <f>VLOOKUP(ecommerce_10000[[#This Row],[City]],F:I,4,FALSE)</f>
        <v>99349.3</v>
      </c>
      <c r="R8323" s="1">
        <f>SUMIF(C:C,ecommerce_10000[[#This Row],[Category]],I:I)</f>
        <v>92327183.770000085</v>
      </c>
      <c r="S8323" s="1">
        <f>SUMIFS(I:I,C:C,C8323)</f>
        <v>92327183.770000085</v>
      </c>
      <c r="T8323" s="1" t="str">
        <f>INDEX(F:F,MATCH(ecommerce_10000[[#This Row],[TotalAmount]],I:I,0))</f>
        <v>Riyadh</v>
      </c>
    </row>
    <row r="8324" spans="1:20" x14ac:dyDescent="0.3">
      <c r="A8324" s="1" t="s">
        <v>8368</v>
      </c>
      <c r="B8324" s="1" t="s">
        <v>13</v>
      </c>
      <c r="C8324" s="1" t="s">
        <v>14</v>
      </c>
      <c r="D8324" s="1" t="s">
        <v>15</v>
      </c>
      <c r="E8324" s="1" t="s">
        <v>16</v>
      </c>
      <c r="F8324" s="1" t="s">
        <v>28</v>
      </c>
      <c r="G8324">
        <v>3972.63</v>
      </c>
      <c r="H8324">
        <v>3</v>
      </c>
      <c r="I8324">
        <v>11917.89</v>
      </c>
      <c r="J8324">
        <v>2.2999999999999998</v>
      </c>
      <c r="K8324">
        <v>3322</v>
      </c>
      <c r="L8324" s="2">
        <v>45299</v>
      </c>
      <c r="O8324" t="str">
        <f>IF(ecommerce_10000[[#This Row],[Platform]]="Souq","sq",ecommerce_10000[[#This Row],[Platform]])</f>
        <v>sq</v>
      </c>
      <c r="P8324" t="str">
        <f>IF(E8324="Souq","sq",IF(E8324="Jumia","Jum",E8324))</f>
        <v>sq</v>
      </c>
      <c r="Q8324">
        <f>VLOOKUP(ecommerce_10000[[#This Row],[City]],F:I,4,FALSE)</f>
        <v>26648.76</v>
      </c>
      <c r="R8324" s="1">
        <f>SUMIF(C:C,ecommerce_10000[[#This Row],[Category]],I:I)</f>
        <v>92327183.770000085</v>
      </c>
      <c r="S8324" s="1">
        <f>SUMIFS(I:I,C:C,C8324)</f>
        <v>92327183.770000085</v>
      </c>
      <c r="T8324" s="1" t="str">
        <f>INDEX(F:F,MATCH(ecommerce_10000[[#This Row],[TotalAmount]],I:I,0))</f>
        <v>Casablanca</v>
      </c>
    </row>
    <row r="8325" spans="1:20" x14ac:dyDescent="0.3">
      <c r="A8325" s="1" t="s">
        <v>8369</v>
      </c>
      <c r="B8325" s="1" t="s">
        <v>30</v>
      </c>
      <c r="C8325" s="1" t="s">
        <v>31</v>
      </c>
      <c r="D8325" s="1" t="s">
        <v>32</v>
      </c>
      <c r="E8325" s="1" t="s">
        <v>22</v>
      </c>
      <c r="F8325" s="1" t="s">
        <v>62</v>
      </c>
      <c r="G8325">
        <v>16050.45</v>
      </c>
      <c r="H8325">
        <v>5</v>
      </c>
      <c r="I8325">
        <v>80252.25</v>
      </c>
      <c r="J8325">
        <v>3.15</v>
      </c>
      <c r="K8325">
        <v>3392</v>
      </c>
      <c r="L8325" s="2">
        <v>45652</v>
      </c>
      <c r="O8325" t="str">
        <f>IF(ecommerce_10000[[#This Row],[Platform]]="Souq","sq",ecommerce_10000[[#This Row],[Platform]])</f>
        <v>Jumia</v>
      </c>
      <c r="P8325" t="str">
        <f>IF(E8325="Souq","sq",IF(E8325="Jumia","Jum",E8325))</f>
        <v>Jum</v>
      </c>
      <c r="Q8325">
        <f>VLOOKUP(ecommerce_10000[[#This Row],[City]],F:I,4,FALSE)</f>
        <v>27872.98</v>
      </c>
      <c r="R8325" s="1">
        <f>SUMIF(C:C,ecommerce_10000[[#This Row],[Category]],I:I)</f>
        <v>57542997.559999913</v>
      </c>
      <c r="S8325" s="1">
        <f>SUMIFS(I:I,C:C,C8325)</f>
        <v>57542997.559999913</v>
      </c>
      <c r="T8325" s="1" t="str">
        <f>INDEX(F:F,MATCH(ecommerce_10000[[#This Row],[TotalAmount]],I:I,0))</f>
        <v>Giza</v>
      </c>
    </row>
    <row r="8326" spans="1:20" x14ac:dyDescent="0.3">
      <c r="A8326" s="1" t="s">
        <v>8370</v>
      </c>
      <c r="B8326" s="1" t="s">
        <v>38</v>
      </c>
      <c r="C8326" s="1" t="s">
        <v>20</v>
      </c>
      <c r="D8326" s="1" t="s">
        <v>39</v>
      </c>
      <c r="E8326" s="1" t="s">
        <v>16</v>
      </c>
      <c r="F8326" s="1" t="s">
        <v>28</v>
      </c>
      <c r="G8326">
        <v>12277.68</v>
      </c>
      <c r="H8326">
        <v>3</v>
      </c>
      <c r="I8326">
        <v>36833.040000000001</v>
      </c>
      <c r="J8326">
        <v>3.48</v>
      </c>
      <c r="K8326">
        <v>4989</v>
      </c>
      <c r="L8326" s="2">
        <v>45387</v>
      </c>
      <c r="O8326" t="str">
        <f>IF(ecommerce_10000[[#This Row],[Platform]]="Souq","sq",ecommerce_10000[[#This Row],[Platform]])</f>
        <v>sq</v>
      </c>
      <c r="P8326" t="str">
        <f>IF(E8326="Souq","sq",IF(E8326="Jumia","Jum",E8326))</f>
        <v>sq</v>
      </c>
      <c r="Q8326">
        <f>VLOOKUP(ecommerce_10000[[#This Row],[City]],F:I,4,FALSE)</f>
        <v>26648.76</v>
      </c>
      <c r="R8326" s="1">
        <f>SUMIF(C:C,ecommerce_10000[[#This Row],[Category]],I:I)</f>
        <v>91504159.730000004</v>
      </c>
      <c r="S8326" s="1">
        <f>SUMIFS(I:I,C:C,C8326)</f>
        <v>91504159.730000004</v>
      </c>
      <c r="T8326" s="1" t="str">
        <f>INDEX(F:F,MATCH(ecommerce_10000[[#This Row],[TotalAmount]],I:I,0))</f>
        <v>Casablanca</v>
      </c>
    </row>
    <row r="8327" spans="1:20" x14ac:dyDescent="0.3">
      <c r="A8327" s="1" t="s">
        <v>8371</v>
      </c>
      <c r="B8327" s="1" t="s">
        <v>30</v>
      </c>
      <c r="C8327" s="1" t="s">
        <v>31</v>
      </c>
      <c r="D8327" s="1" t="s">
        <v>32</v>
      </c>
      <c r="E8327" s="1" t="s">
        <v>16</v>
      </c>
      <c r="F8327" s="1" t="s">
        <v>23</v>
      </c>
      <c r="G8327">
        <v>6668.18</v>
      </c>
      <c r="H8327">
        <v>1</v>
      </c>
      <c r="I8327">
        <v>6668.18</v>
      </c>
      <c r="J8327">
        <v>4.58</v>
      </c>
      <c r="K8327">
        <v>1491</v>
      </c>
      <c r="L8327" s="2">
        <v>45530</v>
      </c>
      <c r="O8327" t="str">
        <f>IF(ecommerce_10000[[#This Row],[Platform]]="Souq","sq",ecommerce_10000[[#This Row],[Platform]])</f>
        <v>sq</v>
      </c>
      <c r="P8327" t="str">
        <f>IF(E8327="Souq","sq",IF(E8327="Jumia","Jum",E8327))</f>
        <v>sq</v>
      </c>
      <c r="Q8327">
        <f>VLOOKUP(ecommerce_10000[[#This Row],[City]],F:I,4,FALSE)</f>
        <v>13290.4</v>
      </c>
      <c r="R8327" s="1">
        <f>SUMIF(C:C,ecommerce_10000[[#This Row],[Category]],I:I)</f>
        <v>57542997.559999913</v>
      </c>
      <c r="S8327" s="1">
        <f>SUMIFS(I:I,C:C,C8327)</f>
        <v>57542997.559999913</v>
      </c>
      <c r="T8327" s="1" t="str">
        <f>INDEX(F:F,MATCH(ecommerce_10000[[#This Row],[TotalAmount]],I:I,0))</f>
        <v>Alexandria</v>
      </c>
    </row>
    <row r="8328" spans="1:20" x14ac:dyDescent="0.3">
      <c r="A8328" s="1" t="s">
        <v>8372</v>
      </c>
      <c r="B8328" s="1" t="s">
        <v>53</v>
      </c>
      <c r="C8328" s="1" t="s">
        <v>31</v>
      </c>
      <c r="D8328" s="1" t="s">
        <v>54</v>
      </c>
      <c r="E8328" s="1" t="s">
        <v>22</v>
      </c>
      <c r="F8328" s="1" t="s">
        <v>17</v>
      </c>
      <c r="G8328">
        <v>15564.53</v>
      </c>
      <c r="H8328">
        <v>1</v>
      </c>
      <c r="I8328">
        <v>15564.53</v>
      </c>
      <c r="J8328">
        <v>3.58</v>
      </c>
      <c r="K8328">
        <v>4602</v>
      </c>
      <c r="L8328" s="2">
        <v>45524</v>
      </c>
      <c r="O8328" t="str">
        <f>IF(ecommerce_10000[[#This Row],[Platform]]="Souq","sq",ecommerce_10000[[#This Row],[Platform]])</f>
        <v>Jumia</v>
      </c>
      <c r="P8328" t="str">
        <f>IF(E8328="Souq","sq",IF(E8328="Jumia","Jum",E8328))</f>
        <v>Jum</v>
      </c>
      <c r="Q8328">
        <f>VLOOKUP(ecommerce_10000[[#This Row],[City]],F:I,4,FALSE)</f>
        <v>16284.02</v>
      </c>
      <c r="R8328" s="1">
        <f>SUMIF(C:C,ecommerce_10000[[#This Row],[Category]],I:I)</f>
        <v>57542997.559999913</v>
      </c>
      <c r="S8328" s="1">
        <f>SUMIFS(I:I,C:C,C8328)</f>
        <v>57542997.559999913</v>
      </c>
      <c r="T8328" s="1" t="str">
        <f>INDEX(F:F,MATCH(ecommerce_10000[[#This Row],[TotalAmount]],I:I,0))</f>
        <v>Cairo</v>
      </c>
    </row>
    <row r="8329" spans="1:20" x14ac:dyDescent="0.3">
      <c r="A8329" s="1" t="s">
        <v>8373</v>
      </c>
      <c r="B8329" s="1" t="s">
        <v>53</v>
      </c>
      <c r="C8329" s="1" t="s">
        <v>31</v>
      </c>
      <c r="D8329" s="1" t="s">
        <v>54</v>
      </c>
      <c r="E8329" s="1" t="s">
        <v>47</v>
      </c>
      <c r="F8329" s="1" t="s">
        <v>62</v>
      </c>
      <c r="G8329">
        <v>5279.87</v>
      </c>
      <c r="H8329">
        <v>4</v>
      </c>
      <c r="I8329">
        <v>21119.48</v>
      </c>
      <c r="J8329">
        <v>1.33</v>
      </c>
      <c r="K8329">
        <v>4622</v>
      </c>
      <c r="L8329" s="2">
        <v>45627</v>
      </c>
      <c r="O8329" t="str">
        <f>IF(ecommerce_10000[[#This Row],[Platform]]="Souq","sq",ecommerce_10000[[#This Row],[Platform]])</f>
        <v>Amazon</v>
      </c>
      <c r="P8329" t="str">
        <f>IF(E8329="Souq","sq",IF(E8329="Jumia","Jum",E8329))</f>
        <v>Amazon</v>
      </c>
      <c r="Q8329">
        <f>VLOOKUP(ecommerce_10000[[#This Row],[City]],F:I,4,FALSE)</f>
        <v>27872.98</v>
      </c>
      <c r="R8329" s="1">
        <f>SUMIF(C:C,ecommerce_10000[[#This Row],[Category]],I:I)</f>
        <v>57542997.559999913</v>
      </c>
      <c r="S8329" s="1">
        <f>SUMIFS(I:I,C:C,C8329)</f>
        <v>57542997.559999913</v>
      </c>
      <c r="T8329" s="1" t="str">
        <f>INDEX(F:F,MATCH(ecommerce_10000[[#This Row],[TotalAmount]],I:I,0))</f>
        <v>Giza</v>
      </c>
    </row>
    <row r="8330" spans="1:20" x14ac:dyDescent="0.3">
      <c r="A8330" s="1" t="s">
        <v>8374</v>
      </c>
      <c r="B8330" s="1" t="s">
        <v>13</v>
      </c>
      <c r="C8330" s="1" t="s">
        <v>14</v>
      </c>
      <c r="D8330" s="1" t="s">
        <v>15</v>
      </c>
      <c r="E8330" s="1" t="s">
        <v>16</v>
      </c>
      <c r="F8330" s="1" t="s">
        <v>33</v>
      </c>
      <c r="G8330">
        <v>13130.96</v>
      </c>
      <c r="H8330">
        <v>3</v>
      </c>
      <c r="I8330">
        <v>39392.879999999997</v>
      </c>
      <c r="J8330">
        <v>2.5</v>
      </c>
      <c r="K8330">
        <v>3253</v>
      </c>
      <c r="L8330" s="2">
        <v>45424</v>
      </c>
      <c r="O8330" t="str">
        <f>IF(ecommerce_10000[[#This Row],[Platform]]="Souq","sq",ecommerce_10000[[#This Row],[Platform]])</f>
        <v>sq</v>
      </c>
      <c r="P8330" t="str">
        <f>IF(E8330="Souq","sq",IF(E8330="Jumia","Jum",E8330))</f>
        <v>sq</v>
      </c>
      <c r="Q8330">
        <f>VLOOKUP(ecommerce_10000[[#This Row],[City]],F:I,4,FALSE)</f>
        <v>3665.44</v>
      </c>
      <c r="R8330" s="1">
        <f>SUMIF(C:C,ecommerce_10000[[#This Row],[Category]],I:I)</f>
        <v>92327183.770000085</v>
      </c>
      <c r="S8330" s="1">
        <f>SUMIFS(I:I,C:C,C8330)</f>
        <v>92327183.770000085</v>
      </c>
      <c r="T8330" s="1" t="str">
        <f>INDEX(F:F,MATCH(ecommerce_10000[[#This Row],[TotalAmount]],I:I,0))</f>
        <v>Dubai</v>
      </c>
    </row>
    <row r="8331" spans="1:20" x14ac:dyDescent="0.3">
      <c r="A8331" s="1" t="s">
        <v>8375</v>
      </c>
      <c r="B8331" s="1" t="s">
        <v>49</v>
      </c>
      <c r="C8331" s="1" t="s">
        <v>14</v>
      </c>
      <c r="D8331" s="1" t="s">
        <v>50</v>
      </c>
      <c r="E8331" s="1" t="s">
        <v>47</v>
      </c>
      <c r="F8331" s="1" t="s">
        <v>62</v>
      </c>
      <c r="G8331">
        <v>10453.870000000001</v>
      </c>
      <c r="H8331">
        <v>1</v>
      </c>
      <c r="I8331">
        <v>10453.870000000001</v>
      </c>
      <c r="J8331">
        <v>2.08</v>
      </c>
      <c r="K8331">
        <v>3682</v>
      </c>
      <c r="L8331" s="2">
        <v>45517</v>
      </c>
      <c r="O8331" t="str">
        <f>IF(ecommerce_10000[[#This Row],[Platform]]="Souq","sq",ecommerce_10000[[#This Row],[Platform]])</f>
        <v>Amazon</v>
      </c>
      <c r="P8331" t="str">
        <f>IF(E8331="Souq","sq",IF(E8331="Jumia","Jum",E8331))</f>
        <v>Amazon</v>
      </c>
      <c r="Q8331">
        <f>VLOOKUP(ecommerce_10000[[#This Row],[City]],F:I,4,FALSE)</f>
        <v>27872.98</v>
      </c>
      <c r="R8331" s="1">
        <f>SUMIF(C:C,ecommerce_10000[[#This Row],[Category]],I:I)</f>
        <v>92327183.770000085</v>
      </c>
      <c r="S8331" s="1">
        <f>SUMIFS(I:I,C:C,C8331)</f>
        <v>92327183.770000085</v>
      </c>
      <c r="T8331" s="1" t="str">
        <f>INDEX(F:F,MATCH(ecommerce_10000[[#This Row],[TotalAmount]],I:I,0))</f>
        <v>Giza</v>
      </c>
    </row>
    <row r="8332" spans="1:20" x14ac:dyDescent="0.3">
      <c r="A8332" s="1" t="s">
        <v>8376</v>
      </c>
      <c r="B8332" s="1" t="s">
        <v>43</v>
      </c>
      <c r="C8332" s="1" t="s">
        <v>44</v>
      </c>
      <c r="D8332" s="1" t="s">
        <v>45</v>
      </c>
      <c r="E8332" s="1" t="s">
        <v>47</v>
      </c>
      <c r="F8332" s="1" t="s">
        <v>28</v>
      </c>
      <c r="G8332">
        <v>9137</v>
      </c>
      <c r="H8332">
        <v>3</v>
      </c>
      <c r="I8332">
        <v>27411</v>
      </c>
      <c r="J8332">
        <v>2.0099999999999998</v>
      </c>
      <c r="K8332">
        <v>2280</v>
      </c>
      <c r="L8332" s="2">
        <v>45368</v>
      </c>
      <c r="O8332" t="str">
        <f>IF(ecommerce_10000[[#This Row],[Platform]]="Souq","sq",ecommerce_10000[[#This Row],[Platform]])</f>
        <v>Amazon</v>
      </c>
      <c r="P8332" t="str">
        <f>IF(E8332="Souq","sq",IF(E8332="Jumia","Jum",E8332))</f>
        <v>Amazon</v>
      </c>
      <c r="Q8332">
        <f>VLOOKUP(ecommerce_10000[[#This Row],[City]],F:I,4,FALSE)</f>
        <v>26648.76</v>
      </c>
      <c r="R8332" s="1">
        <f>SUMIF(C:C,ecommerce_10000[[#This Row],[Category]],I:I)</f>
        <v>31420413.200000018</v>
      </c>
      <c r="S8332" s="1">
        <f>SUMIFS(I:I,C:C,C8332)</f>
        <v>31420413.200000018</v>
      </c>
      <c r="T8332" s="1" t="str">
        <f>INDEX(F:F,MATCH(ecommerce_10000[[#This Row],[TotalAmount]],I:I,0))</f>
        <v>Casablanca</v>
      </c>
    </row>
    <row r="8333" spans="1:20" x14ac:dyDescent="0.3">
      <c r="A8333" s="1" t="s">
        <v>8377</v>
      </c>
      <c r="B8333" s="1" t="s">
        <v>65</v>
      </c>
      <c r="C8333" s="1" t="s">
        <v>20</v>
      </c>
      <c r="D8333" s="1" t="s">
        <v>66</v>
      </c>
      <c r="E8333" s="1" t="s">
        <v>22</v>
      </c>
      <c r="F8333" s="1" t="s">
        <v>28</v>
      </c>
      <c r="G8333">
        <v>11348.47</v>
      </c>
      <c r="H8333">
        <v>3</v>
      </c>
      <c r="I8333">
        <v>34045.410000000003</v>
      </c>
      <c r="J8333">
        <v>1.95</v>
      </c>
      <c r="K8333">
        <v>339</v>
      </c>
      <c r="L8333" s="2">
        <v>45311</v>
      </c>
      <c r="O8333" t="str">
        <f>IF(ecommerce_10000[[#This Row],[Platform]]="Souq","sq",ecommerce_10000[[#This Row],[Platform]])</f>
        <v>Jumia</v>
      </c>
      <c r="P8333" t="str">
        <f>IF(E8333="Souq","sq",IF(E8333="Jumia","Jum",E8333))</f>
        <v>Jum</v>
      </c>
      <c r="Q8333">
        <f>VLOOKUP(ecommerce_10000[[#This Row],[City]],F:I,4,FALSE)</f>
        <v>26648.76</v>
      </c>
      <c r="R8333" s="1">
        <f>SUMIF(C:C,ecommerce_10000[[#This Row],[Category]],I:I)</f>
        <v>91504159.730000004</v>
      </c>
      <c r="S8333" s="1">
        <f>SUMIFS(I:I,C:C,C8333)</f>
        <v>91504159.730000004</v>
      </c>
      <c r="T8333" s="1" t="str">
        <f>INDEX(F:F,MATCH(ecommerce_10000[[#This Row],[TotalAmount]],I:I,0))</f>
        <v>Casablanca</v>
      </c>
    </row>
    <row r="8334" spans="1:20" x14ac:dyDescent="0.3">
      <c r="A8334" s="1" t="s">
        <v>8378</v>
      </c>
      <c r="B8334" s="1" t="s">
        <v>13</v>
      </c>
      <c r="C8334" s="1" t="s">
        <v>14</v>
      </c>
      <c r="D8334" s="1" t="s">
        <v>15</v>
      </c>
      <c r="E8334" s="1" t="s">
        <v>47</v>
      </c>
      <c r="F8334" s="1" t="s">
        <v>28</v>
      </c>
      <c r="G8334">
        <v>4807.16</v>
      </c>
      <c r="H8334">
        <v>1</v>
      </c>
      <c r="I8334">
        <v>4807.16</v>
      </c>
      <c r="J8334">
        <v>1.98</v>
      </c>
      <c r="K8334">
        <v>4960</v>
      </c>
      <c r="L8334" s="2">
        <v>45315</v>
      </c>
      <c r="O8334" t="str">
        <f>IF(ecommerce_10000[[#This Row],[Platform]]="Souq","sq",ecommerce_10000[[#This Row],[Platform]])</f>
        <v>Amazon</v>
      </c>
      <c r="P8334" t="str">
        <f>IF(E8334="Souq","sq",IF(E8334="Jumia","Jum",E8334))</f>
        <v>Amazon</v>
      </c>
      <c r="Q8334">
        <f>VLOOKUP(ecommerce_10000[[#This Row],[City]],F:I,4,FALSE)</f>
        <v>26648.76</v>
      </c>
      <c r="R8334" s="1">
        <f>SUMIF(C:C,ecommerce_10000[[#This Row],[Category]],I:I)</f>
        <v>92327183.770000085</v>
      </c>
      <c r="S8334" s="1">
        <f>SUMIFS(I:I,C:C,C8334)</f>
        <v>92327183.770000085</v>
      </c>
      <c r="T8334" s="1" t="str">
        <f>INDEX(F:F,MATCH(ecommerce_10000[[#This Row],[TotalAmount]],I:I,0))</f>
        <v>Casablanca</v>
      </c>
    </row>
    <row r="8335" spans="1:20" x14ac:dyDescent="0.3">
      <c r="A8335" s="1" t="s">
        <v>8379</v>
      </c>
      <c r="B8335" s="1" t="s">
        <v>30</v>
      </c>
      <c r="C8335" s="1" t="s">
        <v>31</v>
      </c>
      <c r="D8335" s="1" t="s">
        <v>32</v>
      </c>
      <c r="E8335" s="1" t="s">
        <v>16</v>
      </c>
      <c r="F8335" s="1" t="s">
        <v>17</v>
      </c>
      <c r="G8335">
        <v>5498.81</v>
      </c>
      <c r="H8335">
        <v>1</v>
      </c>
      <c r="I8335">
        <v>5498.81</v>
      </c>
      <c r="J8335">
        <v>2.42</v>
      </c>
      <c r="K8335">
        <v>3622</v>
      </c>
      <c r="L8335" s="2">
        <v>45409</v>
      </c>
      <c r="O8335" t="str">
        <f>IF(ecommerce_10000[[#This Row],[Platform]]="Souq","sq",ecommerce_10000[[#This Row],[Platform]])</f>
        <v>sq</v>
      </c>
      <c r="P8335" t="str">
        <f>IF(E8335="Souq","sq",IF(E8335="Jumia","Jum",E8335))</f>
        <v>sq</v>
      </c>
      <c r="Q8335">
        <f>VLOOKUP(ecommerce_10000[[#This Row],[City]],F:I,4,FALSE)</f>
        <v>16284.02</v>
      </c>
      <c r="R8335" s="1">
        <f>SUMIF(C:C,ecommerce_10000[[#This Row],[Category]],I:I)</f>
        <v>57542997.559999913</v>
      </c>
      <c r="S8335" s="1">
        <f>SUMIFS(I:I,C:C,C8335)</f>
        <v>57542997.559999913</v>
      </c>
      <c r="T8335" s="1" t="str">
        <f>INDEX(F:F,MATCH(ecommerce_10000[[#This Row],[TotalAmount]],I:I,0))</f>
        <v>Cairo</v>
      </c>
    </row>
    <row r="8336" spans="1:20" x14ac:dyDescent="0.3">
      <c r="A8336" s="1" t="s">
        <v>8380</v>
      </c>
      <c r="B8336" s="1" t="s">
        <v>49</v>
      </c>
      <c r="C8336" s="1" t="s">
        <v>14</v>
      </c>
      <c r="D8336" s="1" t="s">
        <v>50</v>
      </c>
      <c r="E8336" s="1" t="s">
        <v>22</v>
      </c>
      <c r="F8336" s="1" t="s">
        <v>28</v>
      </c>
      <c r="G8336">
        <v>8586.7199999999993</v>
      </c>
      <c r="H8336">
        <v>5</v>
      </c>
      <c r="I8336">
        <v>42933.599999999999</v>
      </c>
      <c r="J8336">
        <v>3.75</v>
      </c>
      <c r="K8336">
        <v>1346</v>
      </c>
      <c r="L8336" s="2">
        <v>45444</v>
      </c>
      <c r="O8336" t="str">
        <f>IF(ecommerce_10000[[#This Row],[Platform]]="Souq","sq",ecommerce_10000[[#This Row],[Platform]])</f>
        <v>Jumia</v>
      </c>
      <c r="P8336" t="str">
        <f>IF(E8336="Souq","sq",IF(E8336="Jumia","Jum",E8336))</f>
        <v>Jum</v>
      </c>
      <c r="Q8336">
        <f>VLOOKUP(ecommerce_10000[[#This Row],[City]],F:I,4,FALSE)</f>
        <v>26648.76</v>
      </c>
      <c r="R8336" s="1">
        <f>SUMIF(C:C,ecommerce_10000[[#This Row],[Category]],I:I)</f>
        <v>92327183.770000085</v>
      </c>
      <c r="S8336" s="1">
        <f>SUMIFS(I:I,C:C,C8336)</f>
        <v>92327183.770000085</v>
      </c>
      <c r="T8336" s="1" t="str">
        <f>INDEX(F:F,MATCH(ecommerce_10000[[#This Row],[TotalAmount]],I:I,0))</f>
        <v>Casablanca</v>
      </c>
    </row>
    <row r="8337" spans="1:20" x14ac:dyDescent="0.3">
      <c r="A8337" s="1" t="s">
        <v>8381</v>
      </c>
      <c r="B8337" s="1" t="s">
        <v>38</v>
      </c>
      <c r="C8337" s="1" t="s">
        <v>20</v>
      </c>
      <c r="D8337" s="1" t="s">
        <v>39</v>
      </c>
      <c r="E8337" s="1" t="s">
        <v>47</v>
      </c>
      <c r="F8337" s="1" t="s">
        <v>40</v>
      </c>
      <c r="G8337">
        <v>16213.92</v>
      </c>
      <c r="H8337">
        <v>3</v>
      </c>
      <c r="I8337">
        <v>48641.760000000002</v>
      </c>
      <c r="J8337">
        <v>2.2999999999999998</v>
      </c>
      <c r="K8337">
        <v>2302</v>
      </c>
      <c r="L8337" s="2">
        <v>45589</v>
      </c>
      <c r="O8337" t="str">
        <f>IF(ecommerce_10000[[#This Row],[Platform]]="Souq","sq",ecommerce_10000[[#This Row],[Platform]])</f>
        <v>Amazon</v>
      </c>
      <c r="P8337" t="str">
        <f>IF(E8337="Souq","sq",IF(E8337="Jumia","Jum",E8337))</f>
        <v>Amazon</v>
      </c>
      <c r="Q8337">
        <f>VLOOKUP(ecommerce_10000[[#This Row],[City]],F:I,4,FALSE)</f>
        <v>99349.3</v>
      </c>
      <c r="R8337" s="1">
        <f>SUMIF(C:C,ecommerce_10000[[#This Row],[Category]],I:I)</f>
        <v>91504159.730000004</v>
      </c>
      <c r="S8337" s="1">
        <f>SUMIFS(I:I,C:C,C8337)</f>
        <v>91504159.730000004</v>
      </c>
      <c r="T8337" s="1" t="str">
        <f>INDEX(F:F,MATCH(ecommerce_10000[[#This Row],[TotalAmount]],I:I,0))</f>
        <v>Riyadh</v>
      </c>
    </row>
    <row r="8338" spans="1:20" x14ac:dyDescent="0.3">
      <c r="A8338" s="1" t="s">
        <v>8382</v>
      </c>
      <c r="B8338" s="1" t="s">
        <v>53</v>
      </c>
      <c r="C8338" s="1" t="s">
        <v>31</v>
      </c>
      <c r="D8338" s="1" t="s">
        <v>54</v>
      </c>
      <c r="E8338" s="1" t="s">
        <v>16</v>
      </c>
      <c r="F8338" s="1" t="s">
        <v>40</v>
      </c>
      <c r="G8338">
        <v>14860.6</v>
      </c>
      <c r="H8338">
        <v>2</v>
      </c>
      <c r="I8338">
        <v>29721.200000000001</v>
      </c>
      <c r="J8338">
        <v>1.18</v>
      </c>
      <c r="K8338">
        <v>3547</v>
      </c>
      <c r="L8338" s="2">
        <v>45573</v>
      </c>
      <c r="O8338" t="str">
        <f>IF(ecommerce_10000[[#This Row],[Platform]]="Souq","sq",ecommerce_10000[[#This Row],[Platform]])</f>
        <v>sq</v>
      </c>
      <c r="P8338" t="str">
        <f>IF(E8338="Souq","sq",IF(E8338="Jumia","Jum",E8338))</f>
        <v>sq</v>
      </c>
      <c r="Q8338">
        <f>VLOOKUP(ecommerce_10000[[#This Row],[City]],F:I,4,FALSE)</f>
        <v>99349.3</v>
      </c>
      <c r="R8338" s="1">
        <f>SUMIF(C:C,ecommerce_10000[[#This Row],[Category]],I:I)</f>
        <v>57542997.559999913</v>
      </c>
      <c r="S8338" s="1">
        <f>SUMIFS(I:I,C:C,C8338)</f>
        <v>57542997.559999913</v>
      </c>
      <c r="T8338" s="1" t="str">
        <f>INDEX(F:F,MATCH(ecommerce_10000[[#This Row],[TotalAmount]],I:I,0))</f>
        <v>Riyadh</v>
      </c>
    </row>
    <row r="8339" spans="1:20" x14ac:dyDescent="0.3">
      <c r="A8339" s="1" t="s">
        <v>8383</v>
      </c>
      <c r="B8339" s="1" t="s">
        <v>65</v>
      </c>
      <c r="C8339" s="1" t="s">
        <v>20</v>
      </c>
      <c r="D8339" s="1" t="s">
        <v>66</v>
      </c>
      <c r="E8339" s="1" t="s">
        <v>16</v>
      </c>
      <c r="F8339" s="1" t="s">
        <v>40</v>
      </c>
      <c r="G8339">
        <v>16402.11</v>
      </c>
      <c r="H8339">
        <v>4</v>
      </c>
      <c r="I8339">
        <v>65608.44</v>
      </c>
      <c r="J8339">
        <v>1.41</v>
      </c>
      <c r="K8339">
        <v>4077</v>
      </c>
      <c r="L8339" s="2">
        <v>45617</v>
      </c>
      <c r="O8339" t="str">
        <f>IF(ecommerce_10000[[#This Row],[Platform]]="Souq","sq",ecommerce_10000[[#This Row],[Platform]])</f>
        <v>sq</v>
      </c>
      <c r="P8339" t="str">
        <f>IF(E8339="Souq","sq",IF(E8339="Jumia","Jum",E8339))</f>
        <v>sq</v>
      </c>
      <c r="Q8339">
        <f>VLOOKUP(ecommerce_10000[[#This Row],[City]],F:I,4,FALSE)</f>
        <v>99349.3</v>
      </c>
      <c r="R8339" s="1">
        <f>SUMIF(C:C,ecommerce_10000[[#This Row],[Category]],I:I)</f>
        <v>91504159.730000004</v>
      </c>
      <c r="S8339" s="1">
        <f>SUMIFS(I:I,C:C,C8339)</f>
        <v>91504159.730000004</v>
      </c>
      <c r="T8339" s="1" t="str">
        <f>INDEX(F:F,MATCH(ecommerce_10000[[#This Row],[TotalAmount]],I:I,0))</f>
        <v>Riyadh</v>
      </c>
    </row>
    <row r="8340" spans="1:20" x14ac:dyDescent="0.3">
      <c r="A8340" s="1" t="s">
        <v>8384</v>
      </c>
      <c r="B8340" s="1" t="s">
        <v>13</v>
      </c>
      <c r="C8340" s="1" t="s">
        <v>14</v>
      </c>
      <c r="D8340" s="1" t="s">
        <v>15</v>
      </c>
      <c r="E8340" s="1" t="s">
        <v>47</v>
      </c>
      <c r="F8340" s="1" t="s">
        <v>62</v>
      </c>
      <c r="G8340">
        <v>12765.09</v>
      </c>
      <c r="H8340">
        <v>5</v>
      </c>
      <c r="I8340">
        <v>63825.45</v>
      </c>
      <c r="J8340">
        <v>1.82</v>
      </c>
      <c r="K8340">
        <v>3059</v>
      </c>
      <c r="L8340" s="2">
        <v>45572</v>
      </c>
      <c r="O8340" t="str">
        <f>IF(ecommerce_10000[[#This Row],[Platform]]="Souq","sq",ecommerce_10000[[#This Row],[Platform]])</f>
        <v>Amazon</v>
      </c>
      <c r="P8340" t="str">
        <f>IF(E8340="Souq","sq",IF(E8340="Jumia","Jum",E8340))</f>
        <v>Amazon</v>
      </c>
      <c r="Q8340">
        <f>VLOOKUP(ecommerce_10000[[#This Row],[City]],F:I,4,FALSE)</f>
        <v>27872.98</v>
      </c>
      <c r="R8340" s="1">
        <f>SUMIF(C:C,ecommerce_10000[[#This Row],[Category]],I:I)</f>
        <v>92327183.770000085</v>
      </c>
      <c r="S8340" s="1">
        <f>SUMIFS(I:I,C:C,C8340)</f>
        <v>92327183.770000085</v>
      </c>
      <c r="T8340" s="1" t="str">
        <f>INDEX(F:F,MATCH(ecommerce_10000[[#This Row],[TotalAmount]],I:I,0))</f>
        <v>Giza</v>
      </c>
    </row>
    <row r="8341" spans="1:20" x14ac:dyDescent="0.3">
      <c r="A8341" s="1" t="s">
        <v>8385</v>
      </c>
      <c r="B8341" s="1" t="s">
        <v>30</v>
      </c>
      <c r="C8341" s="1" t="s">
        <v>31</v>
      </c>
      <c r="D8341" s="1" t="s">
        <v>32</v>
      </c>
      <c r="E8341" s="1" t="s">
        <v>16</v>
      </c>
      <c r="F8341" s="1" t="s">
        <v>17</v>
      </c>
      <c r="G8341">
        <v>10245.66</v>
      </c>
      <c r="H8341">
        <v>5</v>
      </c>
      <c r="I8341">
        <v>51228.3</v>
      </c>
      <c r="J8341">
        <v>2.1</v>
      </c>
      <c r="K8341">
        <v>737</v>
      </c>
      <c r="L8341" s="2">
        <v>45596</v>
      </c>
      <c r="O8341" t="str">
        <f>IF(ecommerce_10000[[#This Row],[Platform]]="Souq","sq",ecommerce_10000[[#This Row],[Platform]])</f>
        <v>sq</v>
      </c>
      <c r="P8341" t="str">
        <f>IF(E8341="Souq","sq",IF(E8341="Jumia","Jum",E8341))</f>
        <v>sq</v>
      </c>
      <c r="Q8341">
        <f>VLOOKUP(ecommerce_10000[[#This Row],[City]],F:I,4,FALSE)</f>
        <v>16284.02</v>
      </c>
      <c r="R8341" s="1">
        <f>SUMIF(C:C,ecommerce_10000[[#This Row],[Category]],I:I)</f>
        <v>57542997.559999913</v>
      </c>
      <c r="S8341" s="1">
        <f>SUMIFS(I:I,C:C,C8341)</f>
        <v>57542997.559999913</v>
      </c>
      <c r="T8341" s="1" t="str">
        <f>INDEX(F:F,MATCH(ecommerce_10000[[#This Row],[TotalAmount]],I:I,0))</f>
        <v>Cairo</v>
      </c>
    </row>
    <row r="8342" spans="1:20" x14ac:dyDescent="0.3">
      <c r="A8342" s="1" t="s">
        <v>8386</v>
      </c>
      <c r="B8342" s="1" t="s">
        <v>19</v>
      </c>
      <c r="C8342" s="1" t="s">
        <v>20</v>
      </c>
      <c r="D8342" s="1" t="s">
        <v>21</v>
      </c>
      <c r="E8342" s="1" t="s">
        <v>22</v>
      </c>
      <c r="F8342" s="1" t="s">
        <v>28</v>
      </c>
      <c r="G8342">
        <v>18757.28</v>
      </c>
      <c r="H8342">
        <v>2</v>
      </c>
      <c r="I8342">
        <v>37514.559999999998</v>
      </c>
      <c r="J8342">
        <v>4.91</v>
      </c>
      <c r="K8342">
        <v>3507</v>
      </c>
      <c r="L8342" s="2">
        <v>45484</v>
      </c>
      <c r="O8342" t="str">
        <f>IF(ecommerce_10000[[#This Row],[Platform]]="Souq","sq",ecommerce_10000[[#This Row],[Platform]])</f>
        <v>Jumia</v>
      </c>
      <c r="P8342" t="str">
        <f>IF(E8342="Souq","sq",IF(E8342="Jumia","Jum",E8342))</f>
        <v>Jum</v>
      </c>
      <c r="Q8342">
        <f>VLOOKUP(ecommerce_10000[[#This Row],[City]],F:I,4,FALSE)</f>
        <v>26648.76</v>
      </c>
      <c r="R8342" s="1">
        <f>SUMIF(C:C,ecommerce_10000[[#This Row],[Category]],I:I)</f>
        <v>91504159.730000004</v>
      </c>
      <c r="S8342" s="1">
        <f>SUMIFS(I:I,C:C,C8342)</f>
        <v>91504159.730000004</v>
      </c>
      <c r="T8342" s="1" t="str">
        <f>INDEX(F:F,MATCH(ecommerce_10000[[#This Row],[TotalAmount]],I:I,0))</f>
        <v>Casablanca</v>
      </c>
    </row>
    <row r="8343" spans="1:20" x14ac:dyDescent="0.3">
      <c r="A8343" s="1" t="s">
        <v>8387</v>
      </c>
      <c r="B8343" s="1" t="s">
        <v>13</v>
      </c>
      <c r="C8343" s="1" t="s">
        <v>14</v>
      </c>
      <c r="D8343" s="1" t="s">
        <v>15</v>
      </c>
      <c r="E8343" s="1" t="s">
        <v>16</v>
      </c>
      <c r="F8343" s="1" t="s">
        <v>62</v>
      </c>
      <c r="G8343">
        <v>11155.66</v>
      </c>
      <c r="H8343">
        <v>4</v>
      </c>
      <c r="I8343">
        <v>44622.64</v>
      </c>
      <c r="J8343">
        <v>4.16</v>
      </c>
      <c r="K8343">
        <v>655</v>
      </c>
      <c r="L8343" s="2">
        <v>45438</v>
      </c>
      <c r="O8343" t="str">
        <f>IF(ecommerce_10000[[#This Row],[Platform]]="Souq","sq",ecommerce_10000[[#This Row],[Platform]])</f>
        <v>sq</v>
      </c>
      <c r="P8343" t="str">
        <f>IF(E8343="Souq","sq",IF(E8343="Jumia","Jum",E8343))</f>
        <v>sq</v>
      </c>
      <c r="Q8343">
        <f>VLOOKUP(ecommerce_10000[[#This Row],[City]],F:I,4,FALSE)</f>
        <v>27872.98</v>
      </c>
      <c r="R8343" s="1">
        <f>SUMIF(C:C,ecommerce_10000[[#This Row],[Category]],I:I)</f>
        <v>92327183.770000085</v>
      </c>
      <c r="S8343" s="1">
        <f>SUMIFS(I:I,C:C,C8343)</f>
        <v>92327183.770000085</v>
      </c>
      <c r="T8343" s="1" t="str">
        <f>INDEX(F:F,MATCH(ecommerce_10000[[#This Row],[TotalAmount]],I:I,0))</f>
        <v>Giza</v>
      </c>
    </row>
    <row r="8344" spans="1:20" x14ac:dyDescent="0.3">
      <c r="A8344" s="1" t="s">
        <v>8388</v>
      </c>
      <c r="B8344" s="1" t="s">
        <v>53</v>
      </c>
      <c r="C8344" s="1" t="s">
        <v>31</v>
      </c>
      <c r="D8344" s="1" t="s">
        <v>54</v>
      </c>
      <c r="E8344" s="1" t="s">
        <v>16</v>
      </c>
      <c r="F8344" s="1" t="s">
        <v>62</v>
      </c>
      <c r="G8344">
        <v>14664.94</v>
      </c>
      <c r="H8344">
        <v>3</v>
      </c>
      <c r="I8344">
        <v>43994.82</v>
      </c>
      <c r="J8344">
        <v>3.1</v>
      </c>
      <c r="K8344">
        <v>2039</v>
      </c>
      <c r="L8344" s="2">
        <v>45347</v>
      </c>
      <c r="O8344" t="str">
        <f>IF(ecommerce_10000[[#This Row],[Platform]]="Souq","sq",ecommerce_10000[[#This Row],[Platform]])</f>
        <v>sq</v>
      </c>
      <c r="P8344" t="str">
        <f>IF(E8344="Souq","sq",IF(E8344="Jumia","Jum",E8344))</f>
        <v>sq</v>
      </c>
      <c r="Q8344">
        <f>VLOOKUP(ecommerce_10000[[#This Row],[City]],F:I,4,FALSE)</f>
        <v>27872.98</v>
      </c>
      <c r="R8344" s="1">
        <f>SUMIF(C:C,ecommerce_10000[[#This Row],[Category]],I:I)</f>
        <v>57542997.559999913</v>
      </c>
      <c r="S8344" s="1">
        <f>SUMIFS(I:I,C:C,C8344)</f>
        <v>57542997.559999913</v>
      </c>
      <c r="T8344" s="1" t="str">
        <f>INDEX(F:F,MATCH(ecommerce_10000[[#This Row],[TotalAmount]],I:I,0))</f>
        <v>Giza</v>
      </c>
    </row>
    <row r="8345" spans="1:20" x14ac:dyDescent="0.3">
      <c r="A8345" s="1" t="s">
        <v>8389</v>
      </c>
      <c r="B8345" s="1" t="s">
        <v>65</v>
      </c>
      <c r="C8345" s="1" t="s">
        <v>20</v>
      </c>
      <c r="D8345" s="1" t="s">
        <v>66</v>
      </c>
      <c r="E8345" s="1" t="s">
        <v>22</v>
      </c>
      <c r="F8345" s="1" t="s">
        <v>17</v>
      </c>
      <c r="G8345">
        <v>9380.2800000000007</v>
      </c>
      <c r="H8345">
        <v>5</v>
      </c>
      <c r="I8345">
        <v>46901.4</v>
      </c>
      <c r="J8345">
        <v>4.57</v>
      </c>
      <c r="K8345">
        <v>2514</v>
      </c>
      <c r="L8345" s="2">
        <v>45567</v>
      </c>
      <c r="O8345" t="str">
        <f>IF(ecommerce_10000[[#This Row],[Platform]]="Souq","sq",ecommerce_10000[[#This Row],[Platform]])</f>
        <v>Jumia</v>
      </c>
      <c r="P8345" t="str">
        <f>IF(E8345="Souq","sq",IF(E8345="Jumia","Jum",E8345))</f>
        <v>Jum</v>
      </c>
      <c r="Q8345">
        <f>VLOOKUP(ecommerce_10000[[#This Row],[City]],F:I,4,FALSE)</f>
        <v>16284.02</v>
      </c>
      <c r="R8345" s="1">
        <f>SUMIF(C:C,ecommerce_10000[[#This Row],[Category]],I:I)</f>
        <v>91504159.730000004</v>
      </c>
      <c r="S8345" s="1">
        <f>SUMIFS(I:I,C:C,C8345)</f>
        <v>91504159.730000004</v>
      </c>
      <c r="T8345" s="1" t="str">
        <f>INDEX(F:F,MATCH(ecommerce_10000[[#This Row],[TotalAmount]],I:I,0))</f>
        <v>Cairo</v>
      </c>
    </row>
    <row r="8346" spans="1:20" x14ac:dyDescent="0.3">
      <c r="A8346" s="1" t="s">
        <v>8390</v>
      </c>
      <c r="B8346" s="1" t="s">
        <v>30</v>
      </c>
      <c r="C8346" s="1" t="s">
        <v>31</v>
      </c>
      <c r="D8346" s="1" t="s">
        <v>32</v>
      </c>
      <c r="E8346" s="1" t="s">
        <v>22</v>
      </c>
      <c r="F8346" s="1" t="s">
        <v>40</v>
      </c>
      <c r="G8346">
        <v>16850.89</v>
      </c>
      <c r="H8346">
        <v>3</v>
      </c>
      <c r="I8346">
        <v>50552.67</v>
      </c>
      <c r="J8346">
        <v>4.6900000000000004</v>
      </c>
      <c r="K8346">
        <v>1954</v>
      </c>
      <c r="L8346" s="2">
        <v>45499</v>
      </c>
      <c r="O8346" t="str">
        <f>IF(ecommerce_10000[[#This Row],[Platform]]="Souq","sq",ecommerce_10000[[#This Row],[Platform]])</f>
        <v>Jumia</v>
      </c>
      <c r="P8346" t="str">
        <f>IF(E8346="Souq","sq",IF(E8346="Jumia","Jum",E8346))</f>
        <v>Jum</v>
      </c>
      <c r="Q8346">
        <f>VLOOKUP(ecommerce_10000[[#This Row],[City]],F:I,4,FALSE)</f>
        <v>99349.3</v>
      </c>
      <c r="R8346" s="1">
        <f>SUMIF(C:C,ecommerce_10000[[#This Row],[Category]],I:I)</f>
        <v>57542997.559999913</v>
      </c>
      <c r="S8346" s="1">
        <f>SUMIFS(I:I,C:C,C8346)</f>
        <v>57542997.559999913</v>
      </c>
      <c r="T8346" s="1" t="str">
        <f>INDEX(F:F,MATCH(ecommerce_10000[[#This Row],[TotalAmount]],I:I,0))</f>
        <v>Riyadh</v>
      </c>
    </row>
    <row r="8347" spans="1:20" x14ac:dyDescent="0.3">
      <c r="A8347" s="1" t="s">
        <v>8391</v>
      </c>
      <c r="B8347" s="1" t="s">
        <v>43</v>
      </c>
      <c r="C8347" s="1" t="s">
        <v>44</v>
      </c>
      <c r="D8347" s="1" t="s">
        <v>45</v>
      </c>
      <c r="E8347" s="1" t="s">
        <v>47</v>
      </c>
      <c r="F8347" s="1" t="s">
        <v>17</v>
      </c>
      <c r="G8347">
        <v>787.92</v>
      </c>
      <c r="H8347">
        <v>5</v>
      </c>
      <c r="I8347">
        <v>3939.6</v>
      </c>
      <c r="J8347">
        <v>1.67</v>
      </c>
      <c r="K8347">
        <v>1313</v>
      </c>
      <c r="L8347" s="2">
        <v>45535</v>
      </c>
      <c r="O8347" t="str">
        <f>IF(ecommerce_10000[[#This Row],[Platform]]="Souq","sq",ecommerce_10000[[#This Row],[Platform]])</f>
        <v>Amazon</v>
      </c>
      <c r="P8347" t="str">
        <f>IF(E8347="Souq","sq",IF(E8347="Jumia","Jum",E8347))</f>
        <v>Amazon</v>
      </c>
      <c r="Q8347">
        <f>VLOOKUP(ecommerce_10000[[#This Row],[City]],F:I,4,FALSE)</f>
        <v>16284.02</v>
      </c>
      <c r="R8347" s="1">
        <f>SUMIF(C:C,ecommerce_10000[[#This Row],[Category]],I:I)</f>
        <v>31420413.200000018</v>
      </c>
      <c r="S8347" s="1">
        <f>SUMIFS(I:I,C:C,C8347)</f>
        <v>31420413.200000018</v>
      </c>
      <c r="T8347" s="1" t="str">
        <f>INDEX(F:F,MATCH(ecommerce_10000[[#This Row],[TotalAmount]],I:I,0))</f>
        <v>Cairo</v>
      </c>
    </row>
    <row r="8348" spans="1:20" x14ac:dyDescent="0.3">
      <c r="A8348" s="1" t="s">
        <v>8392</v>
      </c>
      <c r="B8348" s="1" t="s">
        <v>49</v>
      </c>
      <c r="C8348" s="1" t="s">
        <v>14</v>
      </c>
      <c r="D8348" s="1" t="s">
        <v>50</v>
      </c>
      <c r="E8348" s="1" t="s">
        <v>16</v>
      </c>
      <c r="F8348" s="1" t="s">
        <v>62</v>
      </c>
      <c r="G8348">
        <v>5744.92</v>
      </c>
      <c r="H8348">
        <v>1</v>
      </c>
      <c r="I8348">
        <v>5744.92</v>
      </c>
      <c r="J8348">
        <v>2.52</v>
      </c>
      <c r="K8348">
        <v>1367</v>
      </c>
      <c r="L8348" s="2">
        <v>45620</v>
      </c>
      <c r="O8348" t="str">
        <f>IF(ecommerce_10000[[#This Row],[Platform]]="Souq","sq",ecommerce_10000[[#This Row],[Platform]])</f>
        <v>sq</v>
      </c>
      <c r="P8348" t="str">
        <f>IF(E8348="Souq","sq",IF(E8348="Jumia","Jum",E8348))</f>
        <v>sq</v>
      </c>
      <c r="Q8348">
        <f>VLOOKUP(ecommerce_10000[[#This Row],[City]],F:I,4,FALSE)</f>
        <v>27872.98</v>
      </c>
      <c r="R8348" s="1">
        <f>SUMIF(C:C,ecommerce_10000[[#This Row],[Category]],I:I)</f>
        <v>92327183.770000085</v>
      </c>
      <c r="S8348" s="1">
        <f>SUMIFS(I:I,C:C,C8348)</f>
        <v>92327183.770000085</v>
      </c>
      <c r="T8348" s="1" t="str">
        <f>INDEX(F:F,MATCH(ecommerce_10000[[#This Row],[TotalAmount]],I:I,0))</f>
        <v>Giza</v>
      </c>
    </row>
    <row r="8349" spans="1:20" x14ac:dyDescent="0.3">
      <c r="A8349" s="1" t="s">
        <v>8393</v>
      </c>
      <c r="B8349" s="1" t="s">
        <v>49</v>
      </c>
      <c r="C8349" s="1" t="s">
        <v>14</v>
      </c>
      <c r="D8349" s="1" t="s">
        <v>50</v>
      </c>
      <c r="E8349" s="1" t="s">
        <v>22</v>
      </c>
      <c r="F8349" s="1" t="s">
        <v>62</v>
      </c>
      <c r="G8349">
        <v>19998.759999999998</v>
      </c>
      <c r="H8349">
        <v>5</v>
      </c>
      <c r="I8349">
        <v>99993.8</v>
      </c>
      <c r="J8349">
        <v>1.55</v>
      </c>
      <c r="K8349">
        <v>4347</v>
      </c>
      <c r="L8349" s="2">
        <v>45552</v>
      </c>
      <c r="O8349" t="str">
        <f>IF(ecommerce_10000[[#This Row],[Platform]]="Souq","sq",ecommerce_10000[[#This Row],[Platform]])</f>
        <v>Jumia</v>
      </c>
      <c r="P8349" t="str">
        <f>IF(E8349="Souq","sq",IF(E8349="Jumia","Jum",E8349))</f>
        <v>Jum</v>
      </c>
      <c r="Q8349">
        <f>VLOOKUP(ecommerce_10000[[#This Row],[City]],F:I,4,FALSE)</f>
        <v>27872.98</v>
      </c>
      <c r="R8349" s="1">
        <f>SUMIF(C:C,ecommerce_10000[[#This Row],[Category]],I:I)</f>
        <v>92327183.770000085</v>
      </c>
      <c r="S8349" s="1">
        <f>SUMIFS(I:I,C:C,C8349)</f>
        <v>92327183.770000085</v>
      </c>
      <c r="T8349" s="1" t="str">
        <f>INDEX(F:F,MATCH(ecommerce_10000[[#This Row],[TotalAmount]],I:I,0))</f>
        <v>Giza</v>
      </c>
    </row>
    <row r="8350" spans="1:20" x14ac:dyDescent="0.3">
      <c r="A8350" s="1" t="s">
        <v>8394</v>
      </c>
      <c r="B8350" s="1" t="s">
        <v>30</v>
      </c>
      <c r="C8350" s="1" t="s">
        <v>31</v>
      </c>
      <c r="D8350" s="1" t="s">
        <v>32</v>
      </c>
      <c r="E8350" s="1" t="s">
        <v>16</v>
      </c>
      <c r="F8350" s="1" t="s">
        <v>62</v>
      </c>
      <c r="G8350">
        <v>12092.88</v>
      </c>
      <c r="H8350">
        <v>3</v>
      </c>
      <c r="I8350">
        <v>36278.639999999999</v>
      </c>
      <c r="J8350">
        <v>3.5</v>
      </c>
      <c r="K8350">
        <v>2201</v>
      </c>
      <c r="L8350" s="2">
        <v>45548</v>
      </c>
      <c r="O8350" t="str">
        <f>IF(ecommerce_10000[[#This Row],[Platform]]="Souq","sq",ecommerce_10000[[#This Row],[Platform]])</f>
        <v>sq</v>
      </c>
      <c r="P8350" t="str">
        <f>IF(E8350="Souq","sq",IF(E8350="Jumia","Jum",E8350))</f>
        <v>sq</v>
      </c>
      <c r="Q8350">
        <f>VLOOKUP(ecommerce_10000[[#This Row],[City]],F:I,4,FALSE)</f>
        <v>27872.98</v>
      </c>
      <c r="R8350" s="1">
        <f>SUMIF(C:C,ecommerce_10000[[#This Row],[Category]],I:I)</f>
        <v>57542997.559999913</v>
      </c>
      <c r="S8350" s="1">
        <f>SUMIFS(I:I,C:C,C8350)</f>
        <v>57542997.559999913</v>
      </c>
      <c r="T8350" s="1" t="str">
        <f>INDEX(F:F,MATCH(ecommerce_10000[[#This Row],[TotalAmount]],I:I,0))</f>
        <v>Giza</v>
      </c>
    </row>
    <row r="8351" spans="1:20" x14ac:dyDescent="0.3">
      <c r="A8351" s="1" t="s">
        <v>8395</v>
      </c>
      <c r="B8351" s="1" t="s">
        <v>43</v>
      </c>
      <c r="C8351" s="1" t="s">
        <v>44</v>
      </c>
      <c r="D8351" s="1" t="s">
        <v>45</v>
      </c>
      <c r="E8351" s="1" t="s">
        <v>47</v>
      </c>
      <c r="F8351" s="1" t="s">
        <v>33</v>
      </c>
      <c r="G8351">
        <v>14376.02</v>
      </c>
      <c r="H8351">
        <v>1</v>
      </c>
      <c r="I8351">
        <v>14376.02</v>
      </c>
      <c r="J8351">
        <v>2.83</v>
      </c>
      <c r="K8351">
        <v>1568</v>
      </c>
      <c r="L8351" s="2">
        <v>45607</v>
      </c>
      <c r="O8351" t="str">
        <f>IF(ecommerce_10000[[#This Row],[Platform]]="Souq","sq",ecommerce_10000[[#This Row],[Platform]])</f>
        <v>Amazon</v>
      </c>
      <c r="P8351" t="str">
        <f>IF(E8351="Souq","sq",IF(E8351="Jumia","Jum",E8351))</f>
        <v>Amazon</v>
      </c>
      <c r="Q8351">
        <f>VLOOKUP(ecommerce_10000[[#This Row],[City]],F:I,4,FALSE)</f>
        <v>3665.44</v>
      </c>
      <c r="R8351" s="1">
        <f>SUMIF(C:C,ecommerce_10000[[#This Row],[Category]],I:I)</f>
        <v>31420413.200000018</v>
      </c>
      <c r="S8351" s="1">
        <f>SUMIFS(I:I,C:C,C8351)</f>
        <v>31420413.200000018</v>
      </c>
      <c r="T8351" s="1" t="str">
        <f>INDEX(F:F,MATCH(ecommerce_10000[[#This Row],[TotalAmount]],I:I,0))</f>
        <v>Dubai</v>
      </c>
    </row>
    <row r="8352" spans="1:20" x14ac:dyDescent="0.3">
      <c r="A8352" s="1" t="s">
        <v>8396</v>
      </c>
      <c r="B8352" s="1" t="s">
        <v>49</v>
      </c>
      <c r="C8352" s="1" t="s">
        <v>14</v>
      </c>
      <c r="D8352" s="1" t="s">
        <v>50</v>
      </c>
      <c r="E8352" s="1" t="s">
        <v>47</v>
      </c>
      <c r="F8352" s="1" t="s">
        <v>33</v>
      </c>
      <c r="G8352">
        <v>15842.03</v>
      </c>
      <c r="H8352">
        <v>1</v>
      </c>
      <c r="I8352">
        <v>15842.03</v>
      </c>
      <c r="J8352">
        <v>3.35</v>
      </c>
      <c r="K8352">
        <v>492</v>
      </c>
      <c r="L8352" s="2">
        <v>45553</v>
      </c>
      <c r="O8352" t="str">
        <f>IF(ecommerce_10000[[#This Row],[Platform]]="Souq","sq",ecommerce_10000[[#This Row],[Platform]])</f>
        <v>Amazon</v>
      </c>
      <c r="P8352" t="str">
        <f>IF(E8352="Souq","sq",IF(E8352="Jumia","Jum",E8352))</f>
        <v>Amazon</v>
      </c>
      <c r="Q8352">
        <f>VLOOKUP(ecommerce_10000[[#This Row],[City]],F:I,4,FALSE)</f>
        <v>3665.44</v>
      </c>
      <c r="R8352" s="1">
        <f>SUMIF(C:C,ecommerce_10000[[#This Row],[Category]],I:I)</f>
        <v>92327183.770000085</v>
      </c>
      <c r="S8352" s="1">
        <f>SUMIFS(I:I,C:C,C8352)</f>
        <v>92327183.770000085</v>
      </c>
      <c r="T8352" s="1" t="str">
        <f>INDEX(F:F,MATCH(ecommerce_10000[[#This Row],[TotalAmount]],I:I,0))</f>
        <v>Dubai</v>
      </c>
    </row>
    <row r="8353" spans="1:20" x14ac:dyDescent="0.3">
      <c r="A8353" s="1" t="s">
        <v>8397</v>
      </c>
      <c r="B8353" s="1" t="s">
        <v>53</v>
      </c>
      <c r="C8353" s="1" t="s">
        <v>31</v>
      </c>
      <c r="D8353" s="1" t="s">
        <v>54</v>
      </c>
      <c r="E8353" s="1" t="s">
        <v>47</v>
      </c>
      <c r="F8353" s="1" t="s">
        <v>62</v>
      </c>
      <c r="G8353">
        <v>11216.08</v>
      </c>
      <c r="H8353">
        <v>2</v>
      </c>
      <c r="I8353">
        <v>22432.16</v>
      </c>
      <c r="J8353">
        <v>3.09</v>
      </c>
      <c r="K8353">
        <v>3529</v>
      </c>
      <c r="L8353" s="2">
        <v>45377</v>
      </c>
      <c r="O8353" t="str">
        <f>IF(ecommerce_10000[[#This Row],[Platform]]="Souq","sq",ecommerce_10000[[#This Row],[Platform]])</f>
        <v>Amazon</v>
      </c>
      <c r="P8353" t="str">
        <f>IF(E8353="Souq","sq",IF(E8353="Jumia","Jum",E8353))</f>
        <v>Amazon</v>
      </c>
      <c r="Q8353">
        <f>VLOOKUP(ecommerce_10000[[#This Row],[City]],F:I,4,FALSE)</f>
        <v>27872.98</v>
      </c>
      <c r="R8353" s="1">
        <f>SUMIF(C:C,ecommerce_10000[[#This Row],[Category]],I:I)</f>
        <v>57542997.559999913</v>
      </c>
      <c r="S8353" s="1">
        <f>SUMIFS(I:I,C:C,C8353)</f>
        <v>57542997.559999913</v>
      </c>
      <c r="T8353" s="1" t="str">
        <f>INDEX(F:F,MATCH(ecommerce_10000[[#This Row],[TotalAmount]],I:I,0))</f>
        <v>Giza</v>
      </c>
    </row>
    <row r="8354" spans="1:20" x14ac:dyDescent="0.3">
      <c r="A8354" s="1" t="s">
        <v>8398</v>
      </c>
      <c r="B8354" s="1" t="s">
        <v>65</v>
      </c>
      <c r="C8354" s="1" t="s">
        <v>20</v>
      </c>
      <c r="D8354" s="1" t="s">
        <v>66</v>
      </c>
      <c r="E8354" s="1" t="s">
        <v>22</v>
      </c>
      <c r="F8354" s="1" t="s">
        <v>28</v>
      </c>
      <c r="G8354">
        <v>11417.71</v>
      </c>
      <c r="H8354">
        <v>4</v>
      </c>
      <c r="I8354">
        <v>45670.84</v>
      </c>
      <c r="J8354">
        <v>4.74</v>
      </c>
      <c r="K8354">
        <v>908</v>
      </c>
      <c r="L8354" s="2">
        <v>45456</v>
      </c>
      <c r="O8354" t="str">
        <f>IF(ecommerce_10000[[#This Row],[Platform]]="Souq","sq",ecommerce_10000[[#This Row],[Platform]])</f>
        <v>Jumia</v>
      </c>
      <c r="P8354" t="str">
        <f>IF(E8354="Souq","sq",IF(E8354="Jumia","Jum",E8354))</f>
        <v>Jum</v>
      </c>
      <c r="Q8354">
        <f>VLOOKUP(ecommerce_10000[[#This Row],[City]],F:I,4,FALSE)</f>
        <v>26648.76</v>
      </c>
      <c r="R8354" s="1">
        <f>SUMIF(C:C,ecommerce_10000[[#This Row],[Category]],I:I)</f>
        <v>91504159.730000004</v>
      </c>
      <c r="S8354" s="1">
        <f>SUMIFS(I:I,C:C,C8354)</f>
        <v>91504159.730000004</v>
      </c>
      <c r="T8354" s="1" t="str">
        <f>INDEX(F:F,MATCH(ecommerce_10000[[#This Row],[TotalAmount]],I:I,0))</f>
        <v>Casablanca</v>
      </c>
    </row>
    <row r="8355" spans="1:20" x14ac:dyDescent="0.3">
      <c r="A8355" s="1" t="s">
        <v>8399</v>
      </c>
      <c r="B8355" s="1" t="s">
        <v>25</v>
      </c>
      <c r="C8355" s="1" t="s">
        <v>26</v>
      </c>
      <c r="D8355" s="1" t="s">
        <v>27</v>
      </c>
      <c r="E8355" s="1" t="s">
        <v>16</v>
      </c>
      <c r="F8355" s="1" t="s">
        <v>17</v>
      </c>
      <c r="G8355">
        <v>19787.150000000001</v>
      </c>
      <c r="H8355">
        <v>3</v>
      </c>
      <c r="I8355">
        <v>59361.45</v>
      </c>
      <c r="J8355">
        <v>1.54</v>
      </c>
      <c r="K8355">
        <v>3636</v>
      </c>
      <c r="L8355" s="2">
        <v>45527</v>
      </c>
      <c r="O8355" t="str">
        <f>IF(ecommerce_10000[[#This Row],[Platform]]="Souq","sq",ecommerce_10000[[#This Row],[Platform]])</f>
        <v>sq</v>
      </c>
      <c r="P8355" t="str">
        <f>IF(E8355="Souq","sq",IF(E8355="Jumia","Jum",E8355))</f>
        <v>sq</v>
      </c>
      <c r="Q8355">
        <f>VLOOKUP(ecommerce_10000[[#This Row],[City]],F:I,4,FALSE)</f>
        <v>16284.02</v>
      </c>
      <c r="R8355" s="1">
        <f>SUMIF(C:C,ecommerce_10000[[#This Row],[Category]],I:I)</f>
        <v>29200970.130000021</v>
      </c>
      <c r="S8355" s="1">
        <f>SUMIFS(I:I,C:C,C8355)</f>
        <v>29200970.130000021</v>
      </c>
      <c r="T8355" s="1" t="str">
        <f>INDEX(F:F,MATCH(ecommerce_10000[[#This Row],[TotalAmount]],I:I,0))</f>
        <v>Cairo</v>
      </c>
    </row>
    <row r="8356" spans="1:20" x14ac:dyDescent="0.3">
      <c r="A8356" s="1" t="s">
        <v>8400</v>
      </c>
      <c r="B8356" s="1" t="s">
        <v>25</v>
      </c>
      <c r="C8356" s="1" t="s">
        <v>26</v>
      </c>
      <c r="D8356" s="1" t="s">
        <v>27</v>
      </c>
      <c r="E8356" s="1" t="s">
        <v>47</v>
      </c>
      <c r="F8356" s="1" t="s">
        <v>17</v>
      </c>
      <c r="G8356">
        <v>15021.88</v>
      </c>
      <c r="H8356">
        <v>1</v>
      </c>
      <c r="I8356">
        <v>15021.88</v>
      </c>
      <c r="J8356">
        <v>1.1299999999999999</v>
      </c>
      <c r="K8356">
        <v>729</v>
      </c>
      <c r="L8356" s="2">
        <v>45444</v>
      </c>
      <c r="O8356" t="str">
        <f>IF(ecommerce_10000[[#This Row],[Platform]]="Souq","sq",ecommerce_10000[[#This Row],[Platform]])</f>
        <v>Amazon</v>
      </c>
      <c r="P8356" t="str">
        <f>IF(E8356="Souq","sq",IF(E8356="Jumia","Jum",E8356))</f>
        <v>Amazon</v>
      </c>
      <c r="Q8356">
        <f>VLOOKUP(ecommerce_10000[[#This Row],[City]],F:I,4,FALSE)</f>
        <v>16284.02</v>
      </c>
      <c r="R8356" s="1">
        <f>SUMIF(C:C,ecommerce_10000[[#This Row],[Category]],I:I)</f>
        <v>29200970.130000021</v>
      </c>
      <c r="S8356" s="1">
        <f>SUMIFS(I:I,C:C,C8356)</f>
        <v>29200970.130000021</v>
      </c>
      <c r="T8356" s="1" t="str">
        <f>INDEX(F:F,MATCH(ecommerce_10000[[#This Row],[TotalAmount]],I:I,0))</f>
        <v>Cairo</v>
      </c>
    </row>
    <row r="8357" spans="1:20" x14ac:dyDescent="0.3">
      <c r="A8357" s="1" t="s">
        <v>8401</v>
      </c>
      <c r="B8357" s="1" t="s">
        <v>13</v>
      </c>
      <c r="C8357" s="1" t="s">
        <v>14</v>
      </c>
      <c r="D8357" s="1" t="s">
        <v>15</v>
      </c>
      <c r="E8357" s="1" t="s">
        <v>16</v>
      </c>
      <c r="F8357" s="1" t="s">
        <v>62</v>
      </c>
      <c r="G8357">
        <v>2457.27</v>
      </c>
      <c r="H8357">
        <v>3</v>
      </c>
      <c r="I8357">
        <v>7371.81</v>
      </c>
      <c r="J8357">
        <v>2.7</v>
      </c>
      <c r="K8357">
        <v>2308</v>
      </c>
      <c r="L8357" s="2">
        <v>45487</v>
      </c>
      <c r="O8357" t="str">
        <f>IF(ecommerce_10000[[#This Row],[Platform]]="Souq","sq",ecommerce_10000[[#This Row],[Platform]])</f>
        <v>sq</v>
      </c>
      <c r="P8357" t="str">
        <f>IF(E8357="Souq","sq",IF(E8357="Jumia","Jum",E8357))</f>
        <v>sq</v>
      </c>
      <c r="Q8357">
        <f>VLOOKUP(ecommerce_10000[[#This Row],[City]],F:I,4,FALSE)</f>
        <v>27872.98</v>
      </c>
      <c r="R8357" s="1">
        <f>SUMIF(C:C,ecommerce_10000[[#This Row],[Category]],I:I)</f>
        <v>92327183.770000085</v>
      </c>
      <c r="S8357" s="1">
        <f>SUMIFS(I:I,C:C,C8357)</f>
        <v>92327183.770000085</v>
      </c>
      <c r="T8357" s="1" t="str">
        <f>INDEX(F:F,MATCH(ecommerce_10000[[#This Row],[TotalAmount]],I:I,0))</f>
        <v>Giza</v>
      </c>
    </row>
    <row r="8358" spans="1:20" x14ac:dyDescent="0.3">
      <c r="A8358" s="1" t="s">
        <v>8402</v>
      </c>
      <c r="B8358" s="1" t="s">
        <v>65</v>
      </c>
      <c r="C8358" s="1" t="s">
        <v>20</v>
      </c>
      <c r="D8358" s="1" t="s">
        <v>66</v>
      </c>
      <c r="E8358" s="1" t="s">
        <v>16</v>
      </c>
      <c r="F8358" s="1" t="s">
        <v>40</v>
      </c>
      <c r="G8358">
        <v>5577.98</v>
      </c>
      <c r="H8358">
        <v>1</v>
      </c>
      <c r="I8358">
        <v>5577.98</v>
      </c>
      <c r="J8358">
        <v>3.57</v>
      </c>
      <c r="K8358">
        <v>358</v>
      </c>
      <c r="L8358" s="2">
        <v>45443</v>
      </c>
      <c r="O8358" t="str">
        <f>IF(ecommerce_10000[[#This Row],[Platform]]="Souq","sq",ecommerce_10000[[#This Row],[Platform]])</f>
        <v>sq</v>
      </c>
      <c r="P8358" t="str">
        <f>IF(E8358="Souq","sq",IF(E8358="Jumia","Jum",E8358))</f>
        <v>sq</v>
      </c>
      <c r="Q8358">
        <f>VLOOKUP(ecommerce_10000[[#This Row],[City]],F:I,4,FALSE)</f>
        <v>99349.3</v>
      </c>
      <c r="R8358" s="1">
        <f>SUMIF(C:C,ecommerce_10000[[#This Row],[Category]],I:I)</f>
        <v>91504159.730000004</v>
      </c>
      <c r="S8358" s="1">
        <f>SUMIFS(I:I,C:C,C8358)</f>
        <v>91504159.730000004</v>
      </c>
      <c r="T8358" s="1" t="str">
        <f>INDEX(F:F,MATCH(ecommerce_10000[[#This Row],[TotalAmount]],I:I,0))</f>
        <v>Riyadh</v>
      </c>
    </row>
    <row r="8359" spans="1:20" x14ac:dyDescent="0.3">
      <c r="A8359" s="1" t="s">
        <v>8403</v>
      </c>
      <c r="B8359" s="1" t="s">
        <v>43</v>
      </c>
      <c r="C8359" s="1" t="s">
        <v>44</v>
      </c>
      <c r="D8359" s="1" t="s">
        <v>45</v>
      </c>
      <c r="E8359" s="1" t="s">
        <v>47</v>
      </c>
      <c r="F8359" s="1" t="s">
        <v>28</v>
      </c>
      <c r="G8359">
        <v>3084.05</v>
      </c>
      <c r="H8359">
        <v>5</v>
      </c>
      <c r="I8359">
        <v>15420.25</v>
      </c>
      <c r="J8359">
        <v>3.9</v>
      </c>
      <c r="K8359">
        <v>3525</v>
      </c>
      <c r="L8359" s="2">
        <v>45421</v>
      </c>
      <c r="O8359" t="str">
        <f>IF(ecommerce_10000[[#This Row],[Platform]]="Souq","sq",ecommerce_10000[[#This Row],[Platform]])</f>
        <v>Amazon</v>
      </c>
      <c r="P8359" t="str">
        <f>IF(E8359="Souq","sq",IF(E8359="Jumia","Jum",E8359))</f>
        <v>Amazon</v>
      </c>
      <c r="Q8359">
        <f>VLOOKUP(ecommerce_10000[[#This Row],[City]],F:I,4,FALSE)</f>
        <v>26648.76</v>
      </c>
      <c r="R8359" s="1">
        <f>SUMIF(C:C,ecommerce_10000[[#This Row],[Category]],I:I)</f>
        <v>31420413.200000018</v>
      </c>
      <c r="S8359" s="1">
        <f>SUMIFS(I:I,C:C,C8359)</f>
        <v>31420413.200000018</v>
      </c>
      <c r="T8359" s="1" t="str">
        <f>INDEX(F:F,MATCH(ecommerce_10000[[#This Row],[TotalAmount]],I:I,0))</f>
        <v>Casablanca</v>
      </c>
    </row>
    <row r="8360" spans="1:20" x14ac:dyDescent="0.3">
      <c r="A8360" s="1" t="s">
        <v>8404</v>
      </c>
      <c r="B8360" s="1" t="s">
        <v>53</v>
      </c>
      <c r="C8360" s="1" t="s">
        <v>31</v>
      </c>
      <c r="D8360" s="1" t="s">
        <v>54</v>
      </c>
      <c r="E8360" s="1" t="s">
        <v>22</v>
      </c>
      <c r="F8360" s="1" t="s">
        <v>40</v>
      </c>
      <c r="G8360">
        <v>13534.52</v>
      </c>
      <c r="H8360">
        <v>4</v>
      </c>
      <c r="I8360">
        <v>54138.080000000002</v>
      </c>
      <c r="J8360">
        <v>3.19</v>
      </c>
      <c r="K8360">
        <v>3651</v>
      </c>
      <c r="L8360" s="2">
        <v>45360</v>
      </c>
      <c r="O8360" t="str">
        <f>IF(ecommerce_10000[[#This Row],[Platform]]="Souq","sq",ecommerce_10000[[#This Row],[Platform]])</f>
        <v>Jumia</v>
      </c>
      <c r="P8360" t="str">
        <f>IF(E8360="Souq","sq",IF(E8360="Jumia","Jum",E8360))</f>
        <v>Jum</v>
      </c>
      <c r="Q8360">
        <f>VLOOKUP(ecommerce_10000[[#This Row],[City]],F:I,4,FALSE)</f>
        <v>99349.3</v>
      </c>
      <c r="R8360" s="1">
        <f>SUMIF(C:C,ecommerce_10000[[#This Row],[Category]],I:I)</f>
        <v>57542997.559999913</v>
      </c>
      <c r="S8360" s="1">
        <f>SUMIFS(I:I,C:C,C8360)</f>
        <v>57542997.559999913</v>
      </c>
      <c r="T8360" s="1" t="str">
        <f>INDEX(F:F,MATCH(ecommerce_10000[[#This Row],[TotalAmount]],I:I,0))</f>
        <v>Riyadh</v>
      </c>
    </row>
    <row r="8361" spans="1:20" x14ac:dyDescent="0.3">
      <c r="A8361" s="1" t="s">
        <v>8405</v>
      </c>
      <c r="B8361" s="1" t="s">
        <v>65</v>
      </c>
      <c r="C8361" s="1" t="s">
        <v>20</v>
      </c>
      <c r="D8361" s="1" t="s">
        <v>66</v>
      </c>
      <c r="E8361" s="1" t="s">
        <v>16</v>
      </c>
      <c r="F8361" s="1" t="s">
        <v>33</v>
      </c>
      <c r="G8361">
        <v>4435.78</v>
      </c>
      <c r="H8361">
        <v>5</v>
      </c>
      <c r="I8361">
        <v>22178.9</v>
      </c>
      <c r="J8361">
        <v>1.04</v>
      </c>
      <c r="K8361">
        <v>3093</v>
      </c>
      <c r="L8361" s="2">
        <v>45459</v>
      </c>
      <c r="O8361" t="str">
        <f>IF(ecommerce_10000[[#This Row],[Platform]]="Souq","sq",ecommerce_10000[[#This Row],[Platform]])</f>
        <v>sq</v>
      </c>
      <c r="P8361" t="str">
        <f>IF(E8361="Souq","sq",IF(E8361="Jumia","Jum",E8361))</f>
        <v>sq</v>
      </c>
      <c r="Q8361">
        <f>VLOOKUP(ecommerce_10000[[#This Row],[City]],F:I,4,FALSE)</f>
        <v>3665.44</v>
      </c>
      <c r="R8361" s="1">
        <f>SUMIF(C:C,ecommerce_10000[[#This Row],[Category]],I:I)</f>
        <v>91504159.730000004</v>
      </c>
      <c r="S8361" s="1">
        <f>SUMIFS(I:I,C:C,C8361)</f>
        <v>91504159.730000004</v>
      </c>
      <c r="T8361" s="1" t="str">
        <f>INDEX(F:F,MATCH(ecommerce_10000[[#This Row],[TotalAmount]],I:I,0))</f>
        <v>Dubai</v>
      </c>
    </row>
    <row r="8362" spans="1:20" x14ac:dyDescent="0.3">
      <c r="A8362" s="1" t="s">
        <v>8406</v>
      </c>
      <c r="B8362" s="1" t="s">
        <v>19</v>
      </c>
      <c r="C8362" s="1" t="s">
        <v>20</v>
      </c>
      <c r="D8362" s="1" t="s">
        <v>21</v>
      </c>
      <c r="E8362" s="1" t="s">
        <v>22</v>
      </c>
      <c r="F8362" s="1" t="s">
        <v>40</v>
      </c>
      <c r="G8362">
        <v>9843.41</v>
      </c>
      <c r="H8362">
        <v>5</v>
      </c>
      <c r="I8362">
        <v>49217.05</v>
      </c>
      <c r="J8362">
        <v>4.07</v>
      </c>
      <c r="K8362">
        <v>1281</v>
      </c>
      <c r="L8362" s="2">
        <v>45466</v>
      </c>
      <c r="O8362" t="str">
        <f>IF(ecommerce_10000[[#This Row],[Platform]]="Souq","sq",ecommerce_10000[[#This Row],[Platform]])</f>
        <v>Jumia</v>
      </c>
      <c r="P8362" t="str">
        <f>IF(E8362="Souq","sq",IF(E8362="Jumia","Jum",E8362))</f>
        <v>Jum</v>
      </c>
      <c r="Q8362">
        <f>VLOOKUP(ecommerce_10000[[#This Row],[City]],F:I,4,FALSE)</f>
        <v>99349.3</v>
      </c>
      <c r="R8362" s="1">
        <f>SUMIF(C:C,ecommerce_10000[[#This Row],[Category]],I:I)</f>
        <v>91504159.730000004</v>
      </c>
      <c r="S8362" s="1">
        <f>SUMIFS(I:I,C:C,C8362)</f>
        <v>91504159.730000004</v>
      </c>
      <c r="T8362" s="1" t="str">
        <f>INDEX(F:F,MATCH(ecommerce_10000[[#This Row],[TotalAmount]],I:I,0))</f>
        <v>Riyadh</v>
      </c>
    </row>
    <row r="8363" spans="1:20" x14ac:dyDescent="0.3">
      <c r="A8363" s="1" t="s">
        <v>8407</v>
      </c>
      <c r="B8363" s="1" t="s">
        <v>35</v>
      </c>
      <c r="C8363" s="1" t="s">
        <v>14</v>
      </c>
      <c r="D8363" s="1" t="s">
        <v>36</v>
      </c>
      <c r="E8363" s="1" t="s">
        <v>16</v>
      </c>
      <c r="F8363" s="1" t="s">
        <v>62</v>
      </c>
      <c r="G8363">
        <v>18644.939999999999</v>
      </c>
      <c r="H8363">
        <v>2</v>
      </c>
      <c r="I8363">
        <v>37289.879999999997</v>
      </c>
      <c r="J8363">
        <v>2.2400000000000002</v>
      </c>
      <c r="K8363">
        <v>4264</v>
      </c>
      <c r="L8363" s="2">
        <v>45595</v>
      </c>
      <c r="O8363" t="str">
        <f>IF(ecommerce_10000[[#This Row],[Platform]]="Souq","sq",ecommerce_10000[[#This Row],[Platform]])</f>
        <v>sq</v>
      </c>
      <c r="P8363" t="str">
        <f>IF(E8363="Souq","sq",IF(E8363="Jumia","Jum",E8363))</f>
        <v>sq</v>
      </c>
      <c r="Q8363">
        <f>VLOOKUP(ecommerce_10000[[#This Row],[City]],F:I,4,FALSE)</f>
        <v>27872.98</v>
      </c>
      <c r="R8363" s="1">
        <f>SUMIF(C:C,ecommerce_10000[[#This Row],[Category]],I:I)</f>
        <v>92327183.770000085</v>
      </c>
      <c r="S8363" s="1">
        <f>SUMIFS(I:I,C:C,C8363)</f>
        <v>92327183.770000085</v>
      </c>
      <c r="T8363" s="1" t="str">
        <f>INDEX(F:F,MATCH(ecommerce_10000[[#This Row],[TotalAmount]],I:I,0))</f>
        <v>Giza</v>
      </c>
    </row>
    <row r="8364" spans="1:20" x14ac:dyDescent="0.3">
      <c r="A8364" s="1" t="s">
        <v>8408</v>
      </c>
      <c r="B8364" s="1" t="s">
        <v>53</v>
      </c>
      <c r="C8364" s="1" t="s">
        <v>31</v>
      </c>
      <c r="D8364" s="1" t="s">
        <v>54</v>
      </c>
      <c r="E8364" s="1" t="s">
        <v>16</v>
      </c>
      <c r="F8364" s="1" t="s">
        <v>17</v>
      </c>
      <c r="G8364">
        <v>7139.54</v>
      </c>
      <c r="H8364">
        <v>1</v>
      </c>
      <c r="I8364">
        <v>7139.54</v>
      </c>
      <c r="J8364">
        <v>3.53</v>
      </c>
      <c r="K8364">
        <v>2516</v>
      </c>
      <c r="L8364" s="2">
        <v>45411</v>
      </c>
      <c r="O8364" t="str">
        <f>IF(ecommerce_10000[[#This Row],[Platform]]="Souq","sq",ecommerce_10000[[#This Row],[Platform]])</f>
        <v>sq</v>
      </c>
      <c r="P8364" t="str">
        <f>IF(E8364="Souq","sq",IF(E8364="Jumia","Jum",E8364))</f>
        <v>sq</v>
      </c>
      <c r="Q8364">
        <f>VLOOKUP(ecommerce_10000[[#This Row],[City]],F:I,4,FALSE)</f>
        <v>16284.02</v>
      </c>
      <c r="R8364" s="1">
        <f>SUMIF(C:C,ecommerce_10000[[#This Row],[Category]],I:I)</f>
        <v>57542997.559999913</v>
      </c>
      <c r="S8364" s="1">
        <f>SUMIFS(I:I,C:C,C8364)</f>
        <v>57542997.559999913</v>
      </c>
      <c r="T8364" s="1" t="str">
        <f>INDEX(F:F,MATCH(ecommerce_10000[[#This Row],[TotalAmount]],I:I,0))</f>
        <v>Cairo</v>
      </c>
    </row>
    <row r="8365" spans="1:20" x14ac:dyDescent="0.3">
      <c r="A8365" s="1" t="s">
        <v>8409</v>
      </c>
      <c r="B8365" s="1" t="s">
        <v>25</v>
      </c>
      <c r="C8365" s="1" t="s">
        <v>26</v>
      </c>
      <c r="D8365" s="1" t="s">
        <v>27</v>
      </c>
      <c r="E8365" s="1" t="s">
        <v>16</v>
      </c>
      <c r="F8365" s="1" t="s">
        <v>23</v>
      </c>
      <c r="G8365">
        <v>17345.47</v>
      </c>
      <c r="H8365">
        <v>3</v>
      </c>
      <c r="I8365">
        <v>52036.41</v>
      </c>
      <c r="J8365">
        <v>2.96</v>
      </c>
      <c r="K8365">
        <v>339</v>
      </c>
      <c r="L8365" s="2">
        <v>45474</v>
      </c>
      <c r="O8365" t="str">
        <f>IF(ecommerce_10000[[#This Row],[Platform]]="Souq","sq",ecommerce_10000[[#This Row],[Platform]])</f>
        <v>sq</v>
      </c>
      <c r="P8365" t="str">
        <f>IF(E8365="Souq","sq",IF(E8365="Jumia","Jum",E8365))</f>
        <v>sq</v>
      </c>
      <c r="Q8365">
        <f>VLOOKUP(ecommerce_10000[[#This Row],[City]],F:I,4,FALSE)</f>
        <v>13290.4</v>
      </c>
      <c r="R8365" s="1">
        <f>SUMIF(C:C,ecommerce_10000[[#This Row],[Category]],I:I)</f>
        <v>29200970.130000021</v>
      </c>
      <c r="S8365" s="1">
        <f>SUMIFS(I:I,C:C,C8365)</f>
        <v>29200970.130000021</v>
      </c>
      <c r="T8365" s="1" t="str">
        <f>INDEX(F:F,MATCH(ecommerce_10000[[#This Row],[TotalAmount]],I:I,0))</f>
        <v>Alexandria</v>
      </c>
    </row>
    <row r="8366" spans="1:20" x14ac:dyDescent="0.3">
      <c r="A8366" s="1" t="s">
        <v>8410</v>
      </c>
      <c r="B8366" s="1" t="s">
        <v>19</v>
      </c>
      <c r="C8366" s="1" t="s">
        <v>20</v>
      </c>
      <c r="D8366" s="1" t="s">
        <v>21</v>
      </c>
      <c r="E8366" s="1" t="s">
        <v>22</v>
      </c>
      <c r="F8366" s="1" t="s">
        <v>23</v>
      </c>
      <c r="G8366">
        <v>1176.1400000000001</v>
      </c>
      <c r="H8366">
        <v>4</v>
      </c>
      <c r="I8366">
        <v>4704.5600000000004</v>
      </c>
      <c r="J8366">
        <v>4.04</v>
      </c>
      <c r="K8366">
        <v>1505</v>
      </c>
      <c r="L8366" s="2">
        <v>45520</v>
      </c>
      <c r="O8366" t="str">
        <f>IF(ecommerce_10000[[#This Row],[Platform]]="Souq","sq",ecommerce_10000[[#This Row],[Platform]])</f>
        <v>Jumia</v>
      </c>
      <c r="P8366" t="str">
        <f>IF(E8366="Souq","sq",IF(E8366="Jumia","Jum",E8366))</f>
        <v>Jum</v>
      </c>
      <c r="Q8366">
        <f>VLOOKUP(ecommerce_10000[[#This Row],[City]],F:I,4,FALSE)</f>
        <v>13290.4</v>
      </c>
      <c r="R8366" s="1">
        <f>SUMIF(C:C,ecommerce_10000[[#This Row],[Category]],I:I)</f>
        <v>91504159.730000004</v>
      </c>
      <c r="S8366" s="1">
        <f>SUMIFS(I:I,C:C,C8366)</f>
        <v>91504159.730000004</v>
      </c>
      <c r="T8366" s="1" t="str">
        <f>INDEX(F:F,MATCH(ecommerce_10000[[#This Row],[TotalAmount]],I:I,0))</f>
        <v>Alexandria</v>
      </c>
    </row>
    <row r="8367" spans="1:20" x14ac:dyDescent="0.3">
      <c r="A8367" s="1" t="s">
        <v>8411</v>
      </c>
      <c r="B8367" s="1" t="s">
        <v>35</v>
      </c>
      <c r="C8367" s="1" t="s">
        <v>14</v>
      </c>
      <c r="D8367" s="1" t="s">
        <v>36</v>
      </c>
      <c r="E8367" s="1" t="s">
        <v>22</v>
      </c>
      <c r="F8367" s="1" t="s">
        <v>62</v>
      </c>
      <c r="G8367">
        <v>10498</v>
      </c>
      <c r="H8367">
        <v>2</v>
      </c>
      <c r="I8367">
        <v>20996</v>
      </c>
      <c r="J8367">
        <v>4.63</v>
      </c>
      <c r="K8367">
        <v>1456</v>
      </c>
      <c r="L8367" s="2">
        <v>45311</v>
      </c>
      <c r="O8367" t="str">
        <f>IF(ecommerce_10000[[#This Row],[Platform]]="Souq","sq",ecommerce_10000[[#This Row],[Platform]])</f>
        <v>Jumia</v>
      </c>
      <c r="P8367" t="str">
        <f>IF(E8367="Souq","sq",IF(E8367="Jumia","Jum",E8367))</f>
        <v>Jum</v>
      </c>
      <c r="Q8367">
        <f>VLOOKUP(ecommerce_10000[[#This Row],[City]],F:I,4,FALSE)</f>
        <v>27872.98</v>
      </c>
      <c r="R8367" s="1">
        <f>SUMIF(C:C,ecommerce_10000[[#This Row],[Category]],I:I)</f>
        <v>92327183.770000085</v>
      </c>
      <c r="S8367" s="1">
        <f>SUMIFS(I:I,C:C,C8367)</f>
        <v>92327183.770000085</v>
      </c>
      <c r="T8367" s="1" t="str">
        <f>INDEX(F:F,MATCH(ecommerce_10000[[#This Row],[TotalAmount]],I:I,0))</f>
        <v>Giza</v>
      </c>
    </row>
    <row r="8368" spans="1:20" x14ac:dyDescent="0.3">
      <c r="A8368" s="1" t="s">
        <v>8412</v>
      </c>
      <c r="B8368" s="1" t="s">
        <v>65</v>
      </c>
      <c r="C8368" s="1" t="s">
        <v>20</v>
      </c>
      <c r="D8368" s="1" t="s">
        <v>66</v>
      </c>
      <c r="E8368" s="1" t="s">
        <v>47</v>
      </c>
      <c r="F8368" s="1" t="s">
        <v>17</v>
      </c>
      <c r="G8368">
        <v>1584.96</v>
      </c>
      <c r="H8368">
        <v>4</v>
      </c>
      <c r="I8368">
        <v>6339.84</v>
      </c>
      <c r="J8368">
        <v>3.17</v>
      </c>
      <c r="K8368">
        <v>4555</v>
      </c>
      <c r="L8368" s="2">
        <v>45641</v>
      </c>
      <c r="O8368" t="str">
        <f>IF(ecommerce_10000[[#This Row],[Platform]]="Souq","sq",ecommerce_10000[[#This Row],[Platform]])</f>
        <v>Amazon</v>
      </c>
      <c r="P8368" t="str">
        <f>IF(E8368="Souq","sq",IF(E8368="Jumia","Jum",E8368))</f>
        <v>Amazon</v>
      </c>
      <c r="Q8368">
        <f>VLOOKUP(ecommerce_10000[[#This Row],[City]],F:I,4,FALSE)</f>
        <v>16284.02</v>
      </c>
      <c r="R8368" s="1">
        <f>SUMIF(C:C,ecommerce_10000[[#This Row],[Category]],I:I)</f>
        <v>91504159.730000004</v>
      </c>
      <c r="S8368" s="1">
        <f>SUMIFS(I:I,C:C,C8368)</f>
        <v>91504159.730000004</v>
      </c>
      <c r="T8368" s="1" t="str">
        <f>INDEX(F:F,MATCH(ecommerce_10000[[#This Row],[TotalAmount]],I:I,0))</f>
        <v>Cairo</v>
      </c>
    </row>
    <row r="8369" spans="1:20" x14ac:dyDescent="0.3">
      <c r="A8369" s="1" t="s">
        <v>8413</v>
      </c>
      <c r="B8369" s="1" t="s">
        <v>25</v>
      </c>
      <c r="C8369" s="1" t="s">
        <v>26</v>
      </c>
      <c r="D8369" s="1" t="s">
        <v>27</v>
      </c>
      <c r="E8369" s="1" t="s">
        <v>16</v>
      </c>
      <c r="F8369" s="1" t="s">
        <v>62</v>
      </c>
      <c r="G8369">
        <v>5277.61</v>
      </c>
      <c r="H8369">
        <v>5</v>
      </c>
      <c r="I8369">
        <v>26388.05</v>
      </c>
      <c r="J8369">
        <v>2.61</v>
      </c>
      <c r="K8369">
        <v>3099</v>
      </c>
      <c r="L8369" s="2">
        <v>45324</v>
      </c>
      <c r="O8369" t="str">
        <f>IF(ecommerce_10000[[#This Row],[Platform]]="Souq","sq",ecommerce_10000[[#This Row],[Platform]])</f>
        <v>sq</v>
      </c>
      <c r="P8369" t="str">
        <f>IF(E8369="Souq","sq",IF(E8369="Jumia","Jum",E8369))</f>
        <v>sq</v>
      </c>
      <c r="Q8369">
        <f>VLOOKUP(ecommerce_10000[[#This Row],[City]],F:I,4,FALSE)</f>
        <v>27872.98</v>
      </c>
      <c r="R8369" s="1">
        <f>SUMIF(C:C,ecommerce_10000[[#This Row],[Category]],I:I)</f>
        <v>29200970.130000021</v>
      </c>
      <c r="S8369" s="1">
        <f>SUMIFS(I:I,C:C,C8369)</f>
        <v>29200970.130000021</v>
      </c>
      <c r="T8369" s="1" t="str">
        <f>INDEX(F:F,MATCH(ecommerce_10000[[#This Row],[TotalAmount]],I:I,0))</f>
        <v>Giza</v>
      </c>
    </row>
    <row r="8370" spans="1:20" x14ac:dyDescent="0.3">
      <c r="A8370" s="1" t="s">
        <v>8414</v>
      </c>
      <c r="B8370" s="1" t="s">
        <v>65</v>
      </c>
      <c r="C8370" s="1" t="s">
        <v>20</v>
      </c>
      <c r="D8370" s="1" t="s">
        <v>66</v>
      </c>
      <c r="E8370" s="1" t="s">
        <v>47</v>
      </c>
      <c r="F8370" s="1" t="s">
        <v>23</v>
      </c>
      <c r="G8370">
        <v>5161.29</v>
      </c>
      <c r="H8370">
        <v>4</v>
      </c>
      <c r="I8370">
        <v>20645.16</v>
      </c>
      <c r="J8370">
        <v>2.35</v>
      </c>
      <c r="K8370">
        <v>1859</v>
      </c>
      <c r="L8370" s="2">
        <v>45614</v>
      </c>
      <c r="O8370" t="str">
        <f>IF(ecommerce_10000[[#This Row],[Platform]]="Souq","sq",ecommerce_10000[[#This Row],[Platform]])</f>
        <v>Amazon</v>
      </c>
      <c r="P8370" t="str">
        <f>IF(E8370="Souq","sq",IF(E8370="Jumia","Jum",E8370))</f>
        <v>Amazon</v>
      </c>
      <c r="Q8370">
        <f>VLOOKUP(ecommerce_10000[[#This Row],[City]],F:I,4,FALSE)</f>
        <v>13290.4</v>
      </c>
      <c r="R8370" s="1">
        <f>SUMIF(C:C,ecommerce_10000[[#This Row],[Category]],I:I)</f>
        <v>91504159.730000004</v>
      </c>
      <c r="S8370" s="1">
        <f>SUMIFS(I:I,C:C,C8370)</f>
        <v>91504159.730000004</v>
      </c>
      <c r="T8370" s="1" t="str">
        <f>INDEX(F:F,MATCH(ecommerce_10000[[#This Row],[TotalAmount]],I:I,0))</f>
        <v>Alexandria</v>
      </c>
    </row>
    <row r="8371" spans="1:20" x14ac:dyDescent="0.3">
      <c r="A8371" s="1" t="s">
        <v>8415</v>
      </c>
      <c r="B8371" s="1" t="s">
        <v>43</v>
      </c>
      <c r="C8371" s="1" t="s">
        <v>44</v>
      </c>
      <c r="D8371" s="1" t="s">
        <v>45</v>
      </c>
      <c r="E8371" s="1" t="s">
        <v>16</v>
      </c>
      <c r="F8371" s="1" t="s">
        <v>28</v>
      </c>
      <c r="G8371">
        <v>11598.62</v>
      </c>
      <c r="H8371">
        <v>5</v>
      </c>
      <c r="I8371">
        <v>57993.1</v>
      </c>
      <c r="J8371">
        <v>2.95</v>
      </c>
      <c r="K8371">
        <v>4167</v>
      </c>
      <c r="L8371" s="2">
        <v>45321</v>
      </c>
      <c r="O8371" t="str">
        <f>IF(ecommerce_10000[[#This Row],[Platform]]="Souq","sq",ecommerce_10000[[#This Row],[Platform]])</f>
        <v>sq</v>
      </c>
      <c r="P8371" t="str">
        <f>IF(E8371="Souq","sq",IF(E8371="Jumia","Jum",E8371))</f>
        <v>sq</v>
      </c>
      <c r="Q8371">
        <f>VLOOKUP(ecommerce_10000[[#This Row],[City]],F:I,4,FALSE)</f>
        <v>26648.76</v>
      </c>
      <c r="R8371" s="1">
        <f>SUMIF(C:C,ecommerce_10000[[#This Row],[Category]],I:I)</f>
        <v>31420413.200000018</v>
      </c>
      <c r="S8371" s="1">
        <f>SUMIFS(I:I,C:C,C8371)</f>
        <v>31420413.200000018</v>
      </c>
      <c r="T8371" s="1" t="str">
        <f>INDEX(F:F,MATCH(ecommerce_10000[[#This Row],[TotalAmount]],I:I,0))</f>
        <v>Casablanca</v>
      </c>
    </row>
    <row r="8372" spans="1:20" x14ac:dyDescent="0.3">
      <c r="A8372" s="1" t="s">
        <v>8416</v>
      </c>
      <c r="B8372" s="1" t="s">
        <v>53</v>
      </c>
      <c r="C8372" s="1" t="s">
        <v>31</v>
      </c>
      <c r="D8372" s="1" t="s">
        <v>54</v>
      </c>
      <c r="E8372" s="1" t="s">
        <v>47</v>
      </c>
      <c r="F8372" s="1" t="s">
        <v>33</v>
      </c>
      <c r="G8372">
        <v>3843.4</v>
      </c>
      <c r="H8372">
        <v>1</v>
      </c>
      <c r="I8372">
        <v>3843.4</v>
      </c>
      <c r="J8372">
        <v>1.37</v>
      </c>
      <c r="K8372">
        <v>356</v>
      </c>
      <c r="L8372" s="2">
        <v>45366</v>
      </c>
      <c r="O8372" t="str">
        <f>IF(ecommerce_10000[[#This Row],[Platform]]="Souq","sq",ecommerce_10000[[#This Row],[Platform]])</f>
        <v>Amazon</v>
      </c>
      <c r="P8372" t="str">
        <f>IF(E8372="Souq","sq",IF(E8372="Jumia","Jum",E8372))</f>
        <v>Amazon</v>
      </c>
      <c r="Q8372">
        <f>VLOOKUP(ecommerce_10000[[#This Row],[City]],F:I,4,FALSE)</f>
        <v>3665.44</v>
      </c>
      <c r="R8372" s="1">
        <f>SUMIF(C:C,ecommerce_10000[[#This Row],[Category]],I:I)</f>
        <v>57542997.559999913</v>
      </c>
      <c r="S8372" s="1">
        <f>SUMIFS(I:I,C:C,C8372)</f>
        <v>57542997.559999913</v>
      </c>
      <c r="T8372" s="1" t="str">
        <f>INDEX(F:F,MATCH(ecommerce_10000[[#This Row],[TotalAmount]],I:I,0))</f>
        <v>Dubai</v>
      </c>
    </row>
    <row r="8373" spans="1:20" x14ac:dyDescent="0.3">
      <c r="A8373" s="1" t="s">
        <v>8417</v>
      </c>
      <c r="B8373" s="1" t="s">
        <v>35</v>
      </c>
      <c r="C8373" s="1" t="s">
        <v>14</v>
      </c>
      <c r="D8373" s="1" t="s">
        <v>36</v>
      </c>
      <c r="E8373" s="1" t="s">
        <v>22</v>
      </c>
      <c r="F8373" s="1" t="s">
        <v>62</v>
      </c>
      <c r="G8373">
        <v>18729.12</v>
      </c>
      <c r="H8373">
        <v>2</v>
      </c>
      <c r="I8373">
        <v>37458.239999999998</v>
      </c>
      <c r="J8373">
        <v>1.18</v>
      </c>
      <c r="K8373">
        <v>4762</v>
      </c>
      <c r="L8373" s="2">
        <v>45453</v>
      </c>
      <c r="O8373" t="str">
        <f>IF(ecommerce_10000[[#This Row],[Platform]]="Souq","sq",ecommerce_10000[[#This Row],[Platform]])</f>
        <v>Jumia</v>
      </c>
      <c r="P8373" t="str">
        <f>IF(E8373="Souq","sq",IF(E8373="Jumia","Jum",E8373))</f>
        <v>Jum</v>
      </c>
      <c r="Q8373">
        <f>VLOOKUP(ecommerce_10000[[#This Row],[City]],F:I,4,FALSE)</f>
        <v>27872.98</v>
      </c>
      <c r="R8373" s="1">
        <f>SUMIF(C:C,ecommerce_10000[[#This Row],[Category]],I:I)</f>
        <v>92327183.770000085</v>
      </c>
      <c r="S8373" s="1">
        <f>SUMIFS(I:I,C:C,C8373)</f>
        <v>92327183.770000085</v>
      </c>
      <c r="T8373" s="1" t="str">
        <f>INDEX(F:F,MATCH(ecommerce_10000[[#This Row],[TotalAmount]],I:I,0))</f>
        <v>Giza</v>
      </c>
    </row>
    <row r="8374" spans="1:20" x14ac:dyDescent="0.3">
      <c r="A8374" s="1" t="s">
        <v>8418</v>
      </c>
      <c r="B8374" s="1" t="s">
        <v>30</v>
      </c>
      <c r="C8374" s="1" t="s">
        <v>31</v>
      </c>
      <c r="D8374" s="1" t="s">
        <v>32</v>
      </c>
      <c r="E8374" s="1" t="s">
        <v>16</v>
      </c>
      <c r="F8374" s="1" t="s">
        <v>33</v>
      </c>
      <c r="G8374">
        <v>16598.150000000001</v>
      </c>
      <c r="H8374">
        <v>3</v>
      </c>
      <c r="I8374">
        <v>49794.45</v>
      </c>
      <c r="J8374">
        <v>1.66</v>
      </c>
      <c r="K8374">
        <v>3091</v>
      </c>
      <c r="L8374" s="2">
        <v>45359</v>
      </c>
      <c r="O8374" t="str">
        <f>IF(ecommerce_10000[[#This Row],[Platform]]="Souq","sq",ecommerce_10000[[#This Row],[Platform]])</f>
        <v>sq</v>
      </c>
      <c r="P8374" t="str">
        <f>IF(E8374="Souq","sq",IF(E8374="Jumia","Jum",E8374))</f>
        <v>sq</v>
      </c>
      <c r="Q8374">
        <f>VLOOKUP(ecommerce_10000[[#This Row],[City]],F:I,4,FALSE)</f>
        <v>3665.44</v>
      </c>
      <c r="R8374" s="1">
        <f>SUMIF(C:C,ecommerce_10000[[#This Row],[Category]],I:I)</f>
        <v>57542997.559999913</v>
      </c>
      <c r="S8374" s="1">
        <f>SUMIFS(I:I,C:C,C8374)</f>
        <v>57542997.559999913</v>
      </c>
      <c r="T8374" s="1" t="str">
        <f>INDEX(F:F,MATCH(ecommerce_10000[[#This Row],[TotalAmount]],I:I,0))</f>
        <v>Dubai</v>
      </c>
    </row>
    <row r="8375" spans="1:20" x14ac:dyDescent="0.3">
      <c r="A8375" s="1" t="s">
        <v>8419</v>
      </c>
      <c r="B8375" s="1" t="s">
        <v>13</v>
      </c>
      <c r="C8375" s="1" t="s">
        <v>14</v>
      </c>
      <c r="D8375" s="1" t="s">
        <v>15</v>
      </c>
      <c r="E8375" s="1" t="s">
        <v>47</v>
      </c>
      <c r="F8375" s="1" t="s">
        <v>17</v>
      </c>
      <c r="G8375">
        <v>11932.04</v>
      </c>
      <c r="H8375">
        <v>3</v>
      </c>
      <c r="I8375">
        <v>35796.120000000003</v>
      </c>
      <c r="J8375">
        <v>4.37</v>
      </c>
      <c r="K8375">
        <v>4203</v>
      </c>
      <c r="L8375" s="2">
        <v>45337</v>
      </c>
      <c r="O8375" t="str">
        <f>IF(ecommerce_10000[[#This Row],[Platform]]="Souq","sq",ecommerce_10000[[#This Row],[Platform]])</f>
        <v>Amazon</v>
      </c>
      <c r="P8375" t="str">
        <f>IF(E8375="Souq","sq",IF(E8375="Jumia","Jum",E8375))</f>
        <v>Amazon</v>
      </c>
      <c r="Q8375">
        <f>VLOOKUP(ecommerce_10000[[#This Row],[City]],F:I,4,FALSE)</f>
        <v>16284.02</v>
      </c>
      <c r="R8375" s="1">
        <f>SUMIF(C:C,ecommerce_10000[[#This Row],[Category]],I:I)</f>
        <v>92327183.770000085</v>
      </c>
      <c r="S8375" s="1">
        <f>SUMIFS(I:I,C:C,C8375)</f>
        <v>92327183.770000085</v>
      </c>
      <c r="T8375" s="1" t="str">
        <f>INDEX(F:F,MATCH(ecommerce_10000[[#This Row],[TotalAmount]],I:I,0))</f>
        <v>Cairo</v>
      </c>
    </row>
    <row r="8376" spans="1:20" x14ac:dyDescent="0.3">
      <c r="A8376" s="1" t="s">
        <v>8420</v>
      </c>
      <c r="B8376" s="1" t="s">
        <v>13</v>
      </c>
      <c r="C8376" s="1" t="s">
        <v>14</v>
      </c>
      <c r="D8376" s="1" t="s">
        <v>15</v>
      </c>
      <c r="E8376" s="1" t="s">
        <v>47</v>
      </c>
      <c r="F8376" s="1" t="s">
        <v>33</v>
      </c>
      <c r="G8376">
        <v>11594.45</v>
      </c>
      <c r="H8376">
        <v>2</v>
      </c>
      <c r="I8376">
        <v>23188.9</v>
      </c>
      <c r="J8376">
        <v>3.75</v>
      </c>
      <c r="K8376">
        <v>687</v>
      </c>
      <c r="L8376" s="2">
        <v>45532</v>
      </c>
      <c r="O8376" t="str">
        <f>IF(ecommerce_10000[[#This Row],[Platform]]="Souq","sq",ecommerce_10000[[#This Row],[Platform]])</f>
        <v>Amazon</v>
      </c>
      <c r="P8376" t="str">
        <f>IF(E8376="Souq","sq",IF(E8376="Jumia","Jum",E8376))</f>
        <v>Amazon</v>
      </c>
      <c r="Q8376">
        <f>VLOOKUP(ecommerce_10000[[#This Row],[City]],F:I,4,FALSE)</f>
        <v>3665.44</v>
      </c>
      <c r="R8376" s="1">
        <f>SUMIF(C:C,ecommerce_10000[[#This Row],[Category]],I:I)</f>
        <v>92327183.770000085</v>
      </c>
      <c r="S8376" s="1">
        <f>SUMIFS(I:I,C:C,C8376)</f>
        <v>92327183.770000085</v>
      </c>
      <c r="T8376" s="1" t="str">
        <f>INDEX(F:F,MATCH(ecommerce_10000[[#This Row],[TotalAmount]],I:I,0))</f>
        <v>Dubai</v>
      </c>
    </row>
    <row r="8377" spans="1:20" x14ac:dyDescent="0.3">
      <c r="A8377" s="1" t="s">
        <v>8421</v>
      </c>
      <c r="B8377" s="1" t="s">
        <v>65</v>
      </c>
      <c r="C8377" s="1" t="s">
        <v>20</v>
      </c>
      <c r="D8377" s="1" t="s">
        <v>66</v>
      </c>
      <c r="E8377" s="1" t="s">
        <v>47</v>
      </c>
      <c r="F8377" s="1" t="s">
        <v>17</v>
      </c>
      <c r="G8377">
        <v>1356.11</v>
      </c>
      <c r="H8377">
        <v>2</v>
      </c>
      <c r="I8377">
        <v>2712.22</v>
      </c>
      <c r="J8377">
        <v>2.2200000000000002</v>
      </c>
      <c r="K8377">
        <v>4075</v>
      </c>
      <c r="L8377" s="2">
        <v>45311</v>
      </c>
      <c r="O8377" t="str">
        <f>IF(ecommerce_10000[[#This Row],[Platform]]="Souq","sq",ecommerce_10000[[#This Row],[Platform]])</f>
        <v>Amazon</v>
      </c>
      <c r="P8377" t="str">
        <f>IF(E8377="Souq","sq",IF(E8377="Jumia","Jum",E8377))</f>
        <v>Amazon</v>
      </c>
      <c r="Q8377">
        <f>VLOOKUP(ecommerce_10000[[#This Row],[City]],F:I,4,FALSE)</f>
        <v>16284.02</v>
      </c>
      <c r="R8377" s="1">
        <f>SUMIF(C:C,ecommerce_10000[[#This Row],[Category]],I:I)</f>
        <v>91504159.730000004</v>
      </c>
      <c r="S8377" s="1">
        <f>SUMIFS(I:I,C:C,C8377)</f>
        <v>91504159.730000004</v>
      </c>
      <c r="T8377" s="1" t="str">
        <f>INDEX(F:F,MATCH(ecommerce_10000[[#This Row],[TotalAmount]],I:I,0))</f>
        <v>Cairo</v>
      </c>
    </row>
    <row r="8378" spans="1:20" x14ac:dyDescent="0.3">
      <c r="A8378" s="1" t="s">
        <v>8422</v>
      </c>
      <c r="B8378" s="1" t="s">
        <v>43</v>
      </c>
      <c r="C8378" s="1" t="s">
        <v>44</v>
      </c>
      <c r="D8378" s="1" t="s">
        <v>45</v>
      </c>
      <c r="E8378" s="1" t="s">
        <v>16</v>
      </c>
      <c r="F8378" s="1" t="s">
        <v>23</v>
      </c>
      <c r="G8378">
        <v>490.87</v>
      </c>
      <c r="H8378">
        <v>5</v>
      </c>
      <c r="I8378">
        <v>2454.35</v>
      </c>
      <c r="J8378">
        <v>4.57</v>
      </c>
      <c r="K8378">
        <v>3597</v>
      </c>
      <c r="L8378" s="2">
        <v>45487</v>
      </c>
      <c r="O8378" t="str">
        <f>IF(ecommerce_10000[[#This Row],[Platform]]="Souq","sq",ecommerce_10000[[#This Row],[Platform]])</f>
        <v>sq</v>
      </c>
      <c r="P8378" t="str">
        <f>IF(E8378="Souq","sq",IF(E8378="Jumia","Jum",E8378))</f>
        <v>sq</v>
      </c>
      <c r="Q8378">
        <f>VLOOKUP(ecommerce_10000[[#This Row],[City]],F:I,4,FALSE)</f>
        <v>13290.4</v>
      </c>
      <c r="R8378" s="1">
        <f>SUMIF(C:C,ecommerce_10000[[#This Row],[Category]],I:I)</f>
        <v>31420413.200000018</v>
      </c>
      <c r="S8378" s="1">
        <f>SUMIFS(I:I,C:C,C8378)</f>
        <v>31420413.200000018</v>
      </c>
      <c r="T8378" s="1" t="str">
        <f>INDEX(F:F,MATCH(ecommerce_10000[[#This Row],[TotalAmount]],I:I,0))</f>
        <v>Alexandria</v>
      </c>
    </row>
    <row r="8379" spans="1:20" x14ac:dyDescent="0.3">
      <c r="A8379" s="1" t="s">
        <v>8423</v>
      </c>
      <c r="B8379" s="1" t="s">
        <v>30</v>
      </c>
      <c r="C8379" s="1" t="s">
        <v>31</v>
      </c>
      <c r="D8379" s="1" t="s">
        <v>32</v>
      </c>
      <c r="E8379" s="1" t="s">
        <v>47</v>
      </c>
      <c r="F8379" s="1" t="s">
        <v>33</v>
      </c>
      <c r="G8379">
        <v>1727.34</v>
      </c>
      <c r="H8379">
        <v>5</v>
      </c>
      <c r="I8379">
        <v>8636.7000000000007</v>
      </c>
      <c r="J8379">
        <v>1.85</v>
      </c>
      <c r="K8379">
        <v>1375</v>
      </c>
      <c r="L8379" s="2">
        <v>45402</v>
      </c>
      <c r="O8379" t="str">
        <f>IF(ecommerce_10000[[#This Row],[Platform]]="Souq","sq",ecommerce_10000[[#This Row],[Platform]])</f>
        <v>Amazon</v>
      </c>
      <c r="P8379" t="str">
        <f>IF(E8379="Souq","sq",IF(E8379="Jumia","Jum",E8379))</f>
        <v>Amazon</v>
      </c>
      <c r="Q8379">
        <f>VLOOKUP(ecommerce_10000[[#This Row],[City]],F:I,4,FALSE)</f>
        <v>3665.44</v>
      </c>
      <c r="R8379" s="1">
        <f>SUMIF(C:C,ecommerce_10000[[#This Row],[Category]],I:I)</f>
        <v>57542997.559999913</v>
      </c>
      <c r="S8379" s="1">
        <f>SUMIFS(I:I,C:C,C8379)</f>
        <v>57542997.559999913</v>
      </c>
      <c r="T8379" s="1" t="str">
        <f>INDEX(F:F,MATCH(ecommerce_10000[[#This Row],[TotalAmount]],I:I,0))</f>
        <v>Dubai</v>
      </c>
    </row>
    <row r="8380" spans="1:20" x14ac:dyDescent="0.3">
      <c r="A8380" s="1" t="s">
        <v>8424</v>
      </c>
      <c r="B8380" s="1" t="s">
        <v>65</v>
      </c>
      <c r="C8380" s="1" t="s">
        <v>20</v>
      </c>
      <c r="D8380" s="1" t="s">
        <v>66</v>
      </c>
      <c r="E8380" s="1" t="s">
        <v>16</v>
      </c>
      <c r="F8380" s="1" t="s">
        <v>17</v>
      </c>
      <c r="G8380">
        <v>19685.07</v>
      </c>
      <c r="H8380">
        <v>4</v>
      </c>
      <c r="I8380">
        <v>78740.28</v>
      </c>
      <c r="J8380">
        <v>2.44</v>
      </c>
      <c r="K8380">
        <v>725</v>
      </c>
      <c r="L8380" s="2">
        <v>45509</v>
      </c>
      <c r="O8380" t="str">
        <f>IF(ecommerce_10000[[#This Row],[Platform]]="Souq","sq",ecommerce_10000[[#This Row],[Platform]])</f>
        <v>sq</v>
      </c>
      <c r="P8380" t="str">
        <f>IF(E8380="Souq","sq",IF(E8380="Jumia","Jum",E8380))</f>
        <v>sq</v>
      </c>
      <c r="Q8380">
        <f>VLOOKUP(ecommerce_10000[[#This Row],[City]],F:I,4,FALSE)</f>
        <v>16284.02</v>
      </c>
      <c r="R8380" s="1">
        <f>SUMIF(C:C,ecommerce_10000[[#This Row],[Category]],I:I)</f>
        <v>91504159.730000004</v>
      </c>
      <c r="S8380" s="1">
        <f>SUMIFS(I:I,C:C,C8380)</f>
        <v>91504159.730000004</v>
      </c>
      <c r="T8380" s="1" t="str">
        <f>INDEX(F:F,MATCH(ecommerce_10000[[#This Row],[TotalAmount]],I:I,0))</f>
        <v>Cairo</v>
      </c>
    </row>
    <row r="8381" spans="1:20" x14ac:dyDescent="0.3">
      <c r="A8381" s="1" t="s">
        <v>8425</v>
      </c>
      <c r="B8381" s="1" t="s">
        <v>25</v>
      </c>
      <c r="C8381" s="1" t="s">
        <v>26</v>
      </c>
      <c r="D8381" s="1" t="s">
        <v>27</v>
      </c>
      <c r="E8381" s="1" t="s">
        <v>47</v>
      </c>
      <c r="F8381" s="1" t="s">
        <v>23</v>
      </c>
      <c r="G8381">
        <v>12562.92</v>
      </c>
      <c r="H8381">
        <v>4</v>
      </c>
      <c r="I8381">
        <v>50251.68</v>
      </c>
      <c r="J8381">
        <v>3.49</v>
      </c>
      <c r="K8381">
        <v>3723</v>
      </c>
      <c r="L8381" s="2">
        <v>45322</v>
      </c>
      <c r="O8381" t="str">
        <f>IF(ecommerce_10000[[#This Row],[Platform]]="Souq","sq",ecommerce_10000[[#This Row],[Platform]])</f>
        <v>Amazon</v>
      </c>
      <c r="P8381" t="str">
        <f>IF(E8381="Souq","sq",IF(E8381="Jumia","Jum",E8381))</f>
        <v>Amazon</v>
      </c>
      <c r="Q8381">
        <f>VLOOKUP(ecommerce_10000[[#This Row],[City]],F:I,4,FALSE)</f>
        <v>13290.4</v>
      </c>
      <c r="R8381" s="1">
        <f>SUMIF(C:C,ecommerce_10000[[#This Row],[Category]],I:I)</f>
        <v>29200970.130000021</v>
      </c>
      <c r="S8381" s="1">
        <f>SUMIFS(I:I,C:C,C8381)</f>
        <v>29200970.130000021</v>
      </c>
      <c r="T8381" s="1" t="str">
        <f>INDEX(F:F,MATCH(ecommerce_10000[[#This Row],[TotalAmount]],I:I,0))</f>
        <v>Alexandria</v>
      </c>
    </row>
    <row r="8382" spans="1:20" x14ac:dyDescent="0.3">
      <c r="A8382" s="1" t="s">
        <v>8426</v>
      </c>
      <c r="B8382" s="1" t="s">
        <v>43</v>
      </c>
      <c r="C8382" s="1" t="s">
        <v>44</v>
      </c>
      <c r="D8382" s="1" t="s">
        <v>45</v>
      </c>
      <c r="E8382" s="1" t="s">
        <v>22</v>
      </c>
      <c r="F8382" s="1" t="s">
        <v>33</v>
      </c>
      <c r="G8382">
        <v>10702.64</v>
      </c>
      <c r="H8382">
        <v>4</v>
      </c>
      <c r="I8382">
        <v>42810.559999999998</v>
      </c>
      <c r="J8382">
        <v>3.31</v>
      </c>
      <c r="K8382">
        <v>4547</v>
      </c>
      <c r="L8382" s="2">
        <v>45366</v>
      </c>
      <c r="O8382" t="str">
        <f>IF(ecommerce_10000[[#This Row],[Platform]]="Souq","sq",ecommerce_10000[[#This Row],[Platform]])</f>
        <v>Jumia</v>
      </c>
      <c r="P8382" t="str">
        <f>IF(E8382="Souq","sq",IF(E8382="Jumia","Jum",E8382))</f>
        <v>Jum</v>
      </c>
      <c r="Q8382">
        <f>VLOOKUP(ecommerce_10000[[#This Row],[City]],F:I,4,FALSE)</f>
        <v>3665.44</v>
      </c>
      <c r="R8382" s="1">
        <f>SUMIF(C:C,ecommerce_10000[[#This Row],[Category]],I:I)</f>
        <v>31420413.200000018</v>
      </c>
      <c r="S8382" s="1">
        <f>SUMIFS(I:I,C:C,C8382)</f>
        <v>31420413.200000018</v>
      </c>
      <c r="T8382" s="1" t="str">
        <f>INDEX(F:F,MATCH(ecommerce_10000[[#This Row],[TotalAmount]],I:I,0))</f>
        <v>Dubai</v>
      </c>
    </row>
    <row r="8383" spans="1:20" x14ac:dyDescent="0.3">
      <c r="A8383" s="1" t="s">
        <v>8427</v>
      </c>
      <c r="B8383" s="1" t="s">
        <v>43</v>
      </c>
      <c r="C8383" s="1" t="s">
        <v>44</v>
      </c>
      <c r="D8383" s="1" t="s">
        <v>45</v>
      </c>
      <c r="E8383" s="1" t="s">
        <v>22</v>
      </c>
      <c r="F8383" s="1" t="s">
        <v>62</v>
      </c>
      <c r="G8383">
        <v>12032.97</v>
      </c>
      <c r="H8383">
        <v>2</v>
      </c>
      <c r="I8383">
        <v>24065.94</v>
      </c>
      <c r="J8383">
        <v>3.19</v>
      </c>
      <c r="K8383">
        <v>3041</v>
      </c>
      <c r="L8383" s="2">
        <v>45434</v>
      </c>
      <c r="O8383" t="str">
        <f>IF(ecommerce_10000[[#This Row],[Platform]]="Souq","sq",ecommerce_10000[[#This Row],[Platform]])</f>
        <v>Jumia</v>
      </c>
      <c r="P8383" t="str">
        <f>IF(E8383="Souq","sq",IF(E8383="Jumia","Jum",E8383))</f>
        <v>Jum</v>
      </c>
      <c r="Q8383">
        <f>VLOOKUP(ecommerce_10000[[#This Row],[City]],F:I,4,FALSE)</f>
        <v>27872.98</v>
      </c>
      <c r="R8383" s="1">
        <f>SUMIF(C:C,ecommerce_10000[[#This Row],[Category]],I:I)</f>
        <v>31420413.200000018</v>
      </c>
      <c r="S8383" s="1">
        <f>SUMIFS(I:I,C:C,C8383)</f>
        <v>31420413.200000018</v>
      </c>
      <c r="T8383" s="1" t="str">
        <f>INDEX(F:F,MATCH(ecommerce_10000[[#This Row],[TotalAmount]],I:I,0))</f>
        <v>Giza</v>
      </c>
    </row>
    <row r="8384" spans="1:20" x14ac:dyDescent="0.3">
      <c r="A8384" s="1" t="s">
        <v>8428</v>
      </c>
      <c r="B8384" s="1" t="s">
        <v>43</v>
      </c>
      <c r="C8384" s="1" t="s">
        <v>44</v>
      </c>
      <c r="D8384" s="1" t="s">
        <v>45</v>
      </c>
      <c r="E8384" s="1" t="s">
        <v>16</v>
      </c>
      <c r="F8384" s="1" t="s">
        <v>62</v>
      </c>
      <c r="G8384">
        <v>15904.31</v>
      </c>
      <c r="H8384">
        <v>4</v>
      </c>
      <c r="I8384">
        <v>63617.24</v>
      </c>
      <c r="J8384">
        <v>4.68</v>
      </c>
      <c r="K8384">
        <v>4071</v>
      </c>
      <c r="L8384" s="2">
        <v>45566</v>
      </c>
      <c r="O8384" t="str">
        <f>IF(ecommerce_10000[[#This Row],[Platform]]="Souq","sq",ecommerce_10000[[#This Row],[Platform]])</f>
        <v>sq</v>
      </c>
      <c r="P8384" t="str">
        <f>IF(E8384="Souq","sq",IF(E8384="Jumia","Jum",E8384))</f>
        <v>sq</v>
      </c>
      <c r="Q8384">
        <f>VLOOKUP(ecommerce_10000[[#This Row],[City]],F:I,4,FALSE)</f>
        <v>27872.98</v>
      </c>
      <c r="R8384" s="1">
        <f>SUMIF(C:C,ecommerce_10000[[#This Row],[Category]],I:I)</f>
        <v>31420413.200000018</v>
      </c>
      <c r="S8384" s="1">
        <f>SUMIFS(I:I,C:C,C8384)</f>
        <v>31420413.200000018</v>
      </c>
      <c r="T8384" s="1" t="str">
        <f>INDEX(F:F,MATCH(ecommerce_10000[[#This Row],[TotalAmount]],I:I,0))</f>
        <v>Giza</v>
      </c>
    </row>
    <row r="8385" spans="1:20" x14ac:dyDescent="0.3">
      <c r="A8385" s="1" t="s">
        <v>8429</v>
      </c>
      <c r="B8385" s="1" t="s">
        <v>13</v>
      </c>
      <c r="C8385" s="1" t="s">
        <v>14</v>
      </c>
      <c r="D8385" s="1" t="s">
        <v>15</v>
      </c>
      <c r="E8385" s="1" t="s">
        <v>16</v>
      </c>
      <c r="F8385" s="1" t="s">
        <v>62</v>
      </c>
      <c r="G8385">
        <v>14234.54</v>
      </c>
      <c r="H8385">
        <v>3</v>
      </c>
      <c r="I8385">
        <v>42703.62</v>
      </c>
      <c r="J8385">
        <v>1.19</v>
      </c>
      <c r="K8385">
        <v>4164</v>
      </c>
      <c r="L8385" s="2">
        <v>45312</v>
      </c>
      <c r="O8385" t="str">
        <f>IF(ecommerce_10000[[#This Row],[Platform]]="Souq","sq",ecommerce_10000[[#This Row],[Platform]])</f>
        <v>sq</v>
      </c>
      <c r="P8385" t="str">
        <f>IF(E8385="Souq","sq",IF(E8385="Jumia","Jum",E8385))</f>
        <v>sq</v>
      </c>
      <c r="Q8385">
        <f>VLOOKUP(ecommerce_10000[[#This Row],[City]],F:I,4,FALSE)</f>
        <v>27872.98</v>
      </c>
      <c r="R8385" s="1">
        <f>SUMIF(C:C,ecommerce_10000[[#This Row],[Category]],I:I)</f>
        <v>92327183.770000085</v>
      </c>
      <c r="S8385" s="1">
        <f>SUMIFS(I:I,C:C,C8385)</f>
        <v>92327183.770000085</v>
      </c>
      <c r="T8385" s="1" t="str">
        <f>INDEX(F:F,MATCH(ecommerce_10000[[#This Row],[TotalAmount]],I:I,0))</f>
        <v>Giza</v>
      </c>
    </row>
    <row r="8386" spans="1:20" x14ac:dyDescent="0.3">
      <c r="A8386" s="1" t="s">
        <v>8430</v>
      </c>
      <c r="B8386" s="1" t="s">
        <v>53</v>
      </c>
      <c r="C8386" s="1" t="s">
        <v>31</v>
      </c>
      <c r="D8386" s="1" t="s">
        <v>54</v>
      </c>
      <c r="E8386" s="1" t="s">
        <v>22</v>
      </c>
      <c r="F8386" s="1" t="s">
        <v>28</v>
      </c>
      <c r="G8386">
        <v>3929.01</v>
      </c>
      <c r="H8386">
        <v>5</v>
      </c>
      <c r="I8386">
        <v>19645.05</v>
      </c>
      <c r="J8386">
        <v>1.1000000000000001</v>
      </c>
      <c r="K8386">
        <v>457</v>
      </c>
      <c r="L8386" s="2">
        <v>45616</v>
      </c>
      <c r="O8386" t="str">
        <f>IF(ecommerce_10000[[#This Row],[Platform]]="Souq","sq",ecommerce_10000[[#This Row],[Platform]])</f>
        <v>Jumia</v>
      </c>
      <c r="P8386" t="str">
        <f>IF(E8386="Souq","sq",IF(E8386="Jumia","Jum",E8386))</f>
        <v>Jum</v>
      </c>
      <c r="Q8386">
        <f>VLOOKUP(ecommerce_10000[[#This Row],[City]],F:I,4,FALSE)</f>
        <v>26648.76</v>
      </c>
      <c r="R8386" s="1">
        <f>SUMIF(C:C,ecommerce_10000[[#This Row],[Category]],I:I)</f>
        <v>57542997.559999913</v>
      </c>
      <c r="S8386" s="1">
        <f>SUMIFS(I:I,C:C,C8386)</f>
        <v>57542997.559999913</v>
      </c>
      <c r="T8386" s="1" t="str">
        <f>INDEX(F:F,MATCH(ecommerce_10000[[#This Row],[TotalAmount]],I:I,0))</f>
        <v>Casablanca</v>
      </c>
    </row>
    <row r="8387" spans="1:20" x14ac:dyDescent="0.3">
      <c r="A8387" s="1" t="s">
        <v>8431</v>
      </c>
      <c r="B8387" s="1" t="s">
        <v>19</v>
      </c>
      <c r="C8387" s="1" t="s">
        <v>20</v>
      </c>
      <c r="D8387" s="1" t="s">
        <v>21</v>
      </c>
      <c r="E8387" s="1" t="s">
        <v>47</v>
      </c>
      <c r="F8387" s="1" t="s">
        <v>23</v>
      </c>
      <c r="G8387">
        <v>14281.88</v>
      </c>
      <c r="H8387">
        <v>2</v>
      </c>
      <c r="I8387">
        <v>28563.759999999998</v>
      </c>
      <c r="J8387">
        <v>4.72</v>
      </c>
      <c r="K8387">
        <v>2176</v>
      </c>
      <c r="L8387" s="2">
        <v>45601</v>
      </c>
      <c r="O8387" t="str">
        <f>IF(ecommerce_10000[[#This Row],[Platform]]="Souq","sq",ecommerce_10000[[#This Row],[Platform]])</f>
        <v>Amazon</v>
      </c>
      <c r="P8387" t="str">
        <f>IF(E8387="Souq","sq",IF(E8387="Jumia","Jum",E8387))</f>
        <v>Amazon</v>
      </c>
      <c r="Q8387">
        <f>VLOOKUP(ecommerce_10000[[#This Row],[City]],F:I,4,FALSE)</f>
        <v>13290.4</v>
      </c>
      <c r="R8387" s="1">
        <f>SUMIF(C:C,ecommerce_10000[[#This Row],[Category]],I:I)</f>
        <v>91504159.730000004</v>
      </c>
      <c r="S8387" s="1">
        <f>SUMIFS(I:I,C:C,C8387)</f>
        <v>91504159.730000004</v>
      </c>
      <c r="T8387" s="1" t="str">
        <f>INDEX(F:F,MATCH(ecommerce_10000[[#This Row],[TotalAmount]],I:I,0))</f>
        <v>Alexandria</v>
      </c>
    </row>
    <row r="8388" spans="1:20" x14ac:dyDescent="0.3">
      <c r="A8388" s="1" t="s">
        <v>8432</v>
      </c>
      <c r="B8388" s="1" t="s">
        <v>13</v>
      </c>
      <c r="C8388" s="1" t="s">
        <v>14</v>
      </c>
      <c r="D8388" s="1" t="s">
        <v>15</v>
      </c>
      <c r="E8388" s="1" t="s">
        <v>47</v>
      </c>
      <c r="F8388" s="1" t="s">
        <v>28</v>
      </c>
      <c r="G8388">
        <v>17789.62</v>
      </c>
      <c r="H8388">
        <v>4</v>
      </c>
      <c r="I8388">
        <v>71158.48</v>
      </c>
      <c r="J8388">
        <v>1.33</v>
      </c>
      <c r="K8388">
        <v>2400</v>
      </c>
      <c r="L8388" s="2">
        <v>45416</v>
      </c>
      <c r="O8388" t="str">
        <f>IF(ecommerce_10000[[#This Row],[Platform]]="Souq","sq",ecommerce_10000[[#This Row],[Platform]])</f>
        <v>Amazon</v>
      </c>
      <c r="P8388" t="str">
        <f>IF(E8388="Souq","sq",IF(E8388="Jumia","Jum",E8388))</f>
        <v>Amazon</v>
      </c>
      <c r="Q8388">
        <f>VLOOKUP(ecommerce_10000[[#This Row],[City]],F:I,4,FALSE)</f>
        <v>26648.76</v>
      </c>
      <c r="R8388" s="1">
        <f>SUMIF(C:C,ecommerce_10000[[#This Row],[Category]],I:I)</f>
        <v>92327183.770000085</v>
      </c>
      <c r="S8388" s="1">
        <f>SUMIFS(I:I,C:C,C8388)</f>
        <v>92327183.770000085</v>
      </c>
      <c r="T8388" s="1" t="str">
        <f>INDEX(F:F,MATCH(ecommerce_10000[[#This Row],[TotalAmount]],I:I,0))</f>
        <v>Casablanca</v>
      </c>
    </row>
    <row r="8389" spans="1:20" x14ac:dyDescent="0.3">
      <c r="A8389" s="1" t="s">
        <v>8433</v>
      </c>
      <c r="B8389" s="1" t="s">
        <v>49</v>
      </c>
      <c r="C8389" s="1" t="s">
        <v>14</v>
      </c>
      <c r="D8389" s="1" t="s">
        <v>50</v>
      </c>
      <c r="E8389" s="1" t="s">
        <v>47</v>
      </c>
      <c r="F8389" s="1" t="s">
        <v>17</v>
      </c>
      <c r="G8389">
        <v>2440.87</v>
      </c>
      <c r="H8389">
        <v>3</v>
      </c>
      <c r="I8389">
        <v>7322.61</v>
      </c>
      <c r="J8389">
        <v>3.79</v>
      </c>
      <c r="K8389">
        <v>2469</v>
      </c>
      <c r="L8389" s="2">
        <v>45524</v>
      </c>
      <c r="O8389" t="str">
        <f>IF(ecommerce_10000[[#This Row],[Platform]]="Souq","sq",ecommerce_10000[[#This Row],[Platform]])</f>
        <v>Amazon</v>
      </c>
      <c r="P8389" t="str">
        <f>IF(E8389="Souq","sq",IF(E8389="Jumia","Jum",E8389))</f>
        <v>Amazon</v>
      </c>
      <c r="Q8389">
        <f>VLOOKUP(ecommerce_10000[[#This Row],[City]],F:I,4,FALSE)</f>
        <v>16284.02</v>
      </c>
      <c r="R8389" s="1">
        <f>SUMIF(C:C,ecommerce_10000[[#This Row],[Category]],I:I)</f>
        <v>92327183.770000085</v>
      </c>
      <c r="S8389" s="1">
        <f>SUMIFS(I:I,C:C,C8389)</f>
        <v>92327183.770000085</v>
      </c>
      <c r="T8389" s="1" t="str">
        <f>INDEX(F:F,MATCH(ecommerce_10000[[#This Row],[TotalAmount]],I:I,0))</f>
        <v>Cairo</v>
      </c>
    </row>
    <row r="8390" spans="1:20" x14ac:dyDescent="0.3">
      <c r="A8390" s="1" t="s">
        <v>8434</v>
      </c>
      <c r="B8390" s="1" t="s">
        <v>13</v>
      </c>
      <c r="C8390" s="1" t="s">
        <v>14</v>
      </c>
      <c r="D8390" s="1" t="s">
        <v>15</v>
      </c>
      <c r="E8390" s="1" t="s">
        <v>22</v>
      </c>
      <c r="F8390" s="1" t="s">
        <v>62</v>
      </c>
      <c r="G8390">
        <v>14606.96</v>
      </c>
      <c r="H8390">
        <v>3</v>
      </c>
      <c r="I8390">
        <v>43820.88</v>
      </c>
      <c r="J8390">
        <v>1.38</v>
      </c>
      <c r="K8390">
        <v>3515</v>
      </c>
      <c r="L8390" s="2">
        <v>45329</v>
      </c>
      <c r="O8390" t="str">
        <f>IF(ecommerce_10000[[#This Row],[Platform]]="Souq","sq",ecommerce_10000[[#This Row],[Platform]])</f>
        <v>Jumia</v>
      </c>
      <c r="P8390" t="str">
        <f>IF(E8390="Souq","sq",IF(E8390="Jumia","Jum",E8390))</f>
        <v>Jum</v>
      </c>
      <c r="Q8390">
        <f>VLOOKUP(ecommerce_10000[[#This Row],[City]],F:I,4,FALSE)</f>
        <v>27872.98</v>
      </c>
      <c r="R8390" s="1">
        <f>SUMIF(C:C,ecommerce_10000[[#This Row],[Category]],I:I)</f>
        <v>92327183.770000085</v>
      </c>
      <c r="S8390" s="1">
        <f>SUMIFS(I:I,C:C,C8390)</f>
        <v>92327183.770000085</v>
      </c>
      <c r="T8390" s="1" t="str">
        <f>INDEX(F:F,MATCH(ecommerce_10000[[#This Row],[TotalAmount]],I:I,0))</f>
        <v>Giza</v>
      </c>
    </row>
    <row r="8391" spans="1:20" x14ac:dyDescent="0.3">
      <c r="A8391" s="1" t="s">
        <v>8435</v>
      </c>
      <c r="B8391" s="1" t="s">
        <v>49</v>
      </c>
      <c r="C8391" s="1" t="s">
        <v>14</v>
      </c>
      <c r="D8391" s="1" t="s">
        <v>50</v>
      </c>
      <c r="E8391" s="1" t="s">
        <v>16</v>
      </c>
      <c r="F8391" s="1" t="s">
        <v>17</v>
      </c>
      <c r="G8391">
        <v>14099.92</v>
      </c>
      <c r="H8391">
        <v>5</v>
      </c>
      <c r="I8391">
        <v>70499.600000000006</v>
      </c>
      <c r="J8391">
        <v>4.42</v>
      </c>
      <c r="K8391">
        <v>3003</v>
      </c>
      <c r="L8391" s="2">
        <v>45349</v>
      </c>
      <c r="O8391" t="str">
        <f>IF(ecommerce_10000[[#This Row],[Platform]]="Souq","sq",ecommerce_10000[[#This Row],[Platform]])</f>
        <v>sq</v>
      </c>
      <c r="P8391" t="str">
        <f>IF(E8391="Souq","sq",IF(E8391="Jumia","Jum",E8391))</f>
        <v>sq</v>
      </c>
      <c r="Q8391">
        <f>VLOOKUP(ecommerce_10000[[#This Row],[City]],F:I,4,FALSE)</f>
        <v>16284.02</v>
      </c>
      <c r="R8391" s="1">
        <f>SUMIF(C:C,ecommerce_10000[[#This Row],[Category]],I:I)</f>
        <v>92327183.770000085</v>
      </c>
      <c r="S8391" s="1">
        <f>SUMIFS(I:I,C:C,C8391)</f>
        <v>92327183.770000085</v>
      </c>
      <c r="T8391" s="1" t="str">
        <f>INDEX(F:F,MATCH(ecommerce_10000[[#This Row],[TotalAmount]],I:I,0))</f>
        <v>Cairo</v>
      </c>
    </row>
    <row r="8392" spans="1:20" x14ac:dyDescent="0.3">
      <c r="A8392" s="1" t="s">
        <v>8436</v>
      </c>
      <c r="B8392" s="1" t="s">
        <v>30</v>
      </c>
      <c r="C8392" s="1" t="s">
        <v>31</v>
      </c>
      <c r="D8392" s="1" t="s">
        <v>32</v>
      </c>
      <c r="E8392" s="1" t="s">
        <v>16</v>
      </c>
      <c r="F8392" s="1" t="s">
        <v>17</v>
      </c>
      <c r="G8392">
        <v>7024.58</v>
      </c>
      <c r="H8392">
        <v>5</v>
      </c>
      <c r="I8392">
        <v>35122.9</v>
      </c>
      <c r="J8392">
        <v>3.72</v>
      </c>
      <c r="K8392">
        <v>206</v>
      </c>
      <c r="L8392" s="2">
        <v>45630</v>
      </c>
      <c r="O8392" t="str">
        <f>IF(ecommerce_10000[[#This Row],[Platform]]="Souq","sq",ecommerce_10000[[#This Row],[Platform]])</f>
        <v>sq</v>
      </c>
      <c r="P8392" t="str">
        <f>IF(E8392="Souq","sq",IF(E8392="Jumia","Jum",E8392))</f>
        <v>sq</v>
      </c>
      <c r="Q8392">
        <f>VLOOKUP(ecommerce_10000[[#This Row],[City]],F:I,4,FALSE)</f>
        <v>16284.02</v>
      </c>
      <c r="R8392" s="1">
        <f>SUMIF(C:C,ecommerce_10000[[#This Row],[Category]],I:I)</f>
        <v>57542997.559999913</v>
      </c>
      <c r="S8392" s="1">
        <f>SUMIFS(I:I,C:C,C8392)</f>
        <v>57542997.559999913</v>
      </c>
      <c r="T8392" s="1" t="str">
        <f>INDEX(F:F,MATCH(ecommerce_10000[[#This Row],[TotalAmount]],I:I,0))</f>
        <v>Cairo</v>
      </c>
    </row>
    <row r="8393" spans="1:20" x14ac:dyDescent="0.3">
      <c r="A8393" s="1" t="s">
        <v>8437</v>
      </c>
      <c r="B8393" s="1" t="s">
        <v>19</v>
      </c>
      <c r="C8393" s="1" t="s">
        <v>20</v>
      </c>
      <c r="D8393" s="1" t="s">
        <v>21</v>
      </c>
      <c r="E8393" s="1" t="s">
        <v>22</v>
      </c>
      <c r="F8393" s="1" t="s">
        <v>62</v>
      </c>
      <c r="G8393">
        <v>9609.73</v>
      </c>
      <c r="H8393">
        <v>4</v>
      </c>
      <c r="I8393">
        <v>38438.92</v>
      </c>
      <c r="J8393">
        <v>2.3199999999999998</v>
      </c>
      <c r="K8393">
        <v>2910</v>
      </c>
      <c r="L8393" s="2">
        <v>45468</v>
      </c>
      <c r="O8393" t="str">
        <f>IF(ecommerce_10000[[#This Row],[Platform]]="Souq","sq",ecommerce_10000[[#This Row],[Platform]])</f>
        <v>Jumia</v>
      </c>
      <c r="P8393" t="str">
        <f>IF(E8393="Souq","sq",IF(E8393="Jumia","Jum",E8393))</f>
        <v>Jum</v>
      </c>
      <c r="Q8393">
        <f>VLOOKUP(ecommerce_10000[[#This Row],[City]],F:I,4,FALSE)</f>
        <v>27872.98</v>
      </c>
      <c r="R8393" s="1">
        <f>SUMIF(C:C,ecommerce_10000[[#This Row],[Category]],I:I)</f>
        <v>91504159.730000004</v>
      </c>
      <c r="S8393" s="1">
        <f>SUMIFS(I:I,C:C,C8393)</f>
        <v>91504159.730000004</v>
      </c>
      <c r="T8393" s="1" t="str">
        <f>INDEX(F:F,MATCH(ecommerce_10000[[#This Row],[TotalAmount]],I:I,0))</f>
        <v>Giza</v>
      </c>
    </row>
    <row r="8394" spans="1:20" x14ac:dyDescent="0.3">
      <c r="A8394" s="1" t="s">
        <v>8438</v>
      </c>
      <c r="B8394" s="1" t="s">
        <v>43</v>
      </c>
      <c r="C8394" s="1" t="s">
        <v>44</v>
      </c>
      <c r="D8394" s="1" t="s">
        <v>45</v>
      </c>
      <c r="E8394" s="1" t="s">
        <v>16</v>
      </c>
      <c r="F8394" s="1" t="s">
        <v>17</v>
      </c>
      <c r="G8394">
        <v>3506.26</v>
      </c>
      <c r="H8394">
        <v>5</v>
      </c>
      <c r="I8394">
        <v>17531.3</v>
      </c>
      <c r="J8394">
        <v>4.38</v>
      </c>
      <c r="K8394">
        <v>379</v>
      </c>
      <c r="L8394" s="2">
        <v>45606</v>
      </c>
      <c r="O8394" t="str">
        <f>IF(ecommerce_10000[[#This Row],[Platform]]="Souq","sq",ecommerce_10000[[#This Row],[Platform]])</f>
        <v>sq</v>
      </c>
      <c r="P8394" t="str">
        <f>IF(E8394="Souq","sq",IF(E8394="Jumia","Jum",E8394))</f>
        <v>sq</v>
      </c>
      <c r="Q8394">
        <f>VLOOKUP(ecommerce_10000[[#This Row],[City]],F:I,4,FALSE)</f>
        <v>16284.02</v>
      </c>
      <c r="R8394" s="1">
        <f>SUMIF(C:C,ecommerce_10000[[#This Row],[Category]],I:I)</f>
        <v>31420413.200000018</v>
      </c>
      <c r="S8394" s="1">
        <f>SUMIFS(I:I,C:C,C8394)</f>
        <v>31420413.200000018</v>
      </c>
      <c r="T8394" s="1" t="str">
        <f>INDEX(F:F,MATCH(ecommerce_10000[[#This Row],[TotalAmount]],I:I,0))</f>
        <v>Cairo</v>
      </c>
    </row>
    <row r="8395" spans="1:20" x14ac:dyDescent="0.3">
      <c r="A8395" s="1" t="s">
        <v>8439</v>
      </c>
      <c r="B8395" s="1" t="s">
        <v>35</v>
      </c>
      <c r="C8395" s="1" t="s">
        <v>14</v>
      </c>
      <c r="D8395" s="1" t="s">
        <v>36</v>
      </c>
      <c r="E8395" s="1" t="s">
        <v>22</v>
      </c>
      <c r="F8395" s="1" t="s">
        <v>23</v>
      </c>
      <c r="G8395">
        <v>12879.38</v>
      </c>
      <c r="H8395">
        <v>1</v>
      </c>
      <c r="I8395">
        <v>12879.38</v>
      </c>
      <c r="J8395">
        <v>1.47</v>
      </c>
      <c r="K8395">
        <v>3182</v>
      </c>
      <c r="L8395" s="2">
        <v>45316</v>
      </c>
      <c r="O8395" t="str">
        <f>IF(ecommerce_10000[[#This Row],[Platform]]="Souq","sq",ecommerce_10000[[#This Row],[Platform]])</f>
        <v>Jumia</v>
      </c>
      <c r="P8395" t="str">
        <f>IF(E8395="Souq","sq",IF(E8395="Jumia","Jum",E8395))</f>
        <v>Jum</v>
      </c>
      <c r="Q8395">
        <f>VLOOKUP(ecommerce_10000[[#This Row],[City]],F:I,4,FALSE)</f>
        <v>13290.4</v>
      </c>
      <c r="R8395" s="1">
        <f>SUMIF(C:C,ecommerce_10000[[#This Row],[Category]],I:I)</f>
        <v>92327183.770000085</v>
      </c>
      <c r="S8395" s="1">
        <f>SUMIFS(I:I,C:C,C8395)</f>
        <v>92327183.770000085</v>
      </c>
      <c r="T8395" s="1" t="str">
        <f>INDEX(F:F,MATCH(ecommerce_10000[[#This Row],[TotalAmount]],I:I,0))</f>
        <v>Alexandria</v>
      </c>
    </row>
    <row r="8396" spans="1:20" x14ac:dyDescent="0.3">
      <c r="A8396" s="1" t="s">
        <v>8440</v>
      </c>
      <c r="B8396" s="1" t="s">
        <v>65</v>
      </c>
      <c r="C8396" s="1" t="s">
        <v>20</v>
      </c>
      <c r="D8396" s="1" t="s">
        <v>66</v>
      </c>
      <c r="E8396" s="1" t="s">
        <v>16</v>
      </c>
      <c r="F8396" s="1" t="s">
        <v>33</v>
      </c>
      <c r="G8396">
        <v>18562.93</v>
      </c>
      <c r="H8396">
        <v>4</v>
      </c>
      <c r="I8396">
        <v>74251.72</v>
      </c>
      <c r="J8396">
        <v>2.75</v>
      </c>
      <c r="K8396">
        <v>588</v>
      </c>
      <c r="L8396" s="2">
        <v>45305</v>
      </c>
      <c r="O8396" t="str">
        <f>IF(ecommerce_10000[[#This Row],[Platform]]="Souq","sq",ecommerce_10000[[#This Row],[Platform]])</f>
        <v>sq</v>
      </c>
      <c r="P8396" t="str">
        <f>IF(E8396="Souq","sq",IF(E8396="Jumia","Jum",E8396))</f>
        <v>sq</v>
      </c>
      <c r="Q8396">
        <f>VLOOKUP(ecommerce_10000[[#This Row],[City]],F:I,4,FALSE)</f>
        <v>3665.44</v>
      </c>
      <c r="R8396" s="1">
        <f>SUMIF(C:C,ecommerce_10000[[#This Row],[Category]],I:I)</f>
        <v>91504159.730000004</v>
      </c>
      <c r="S8396" s="1">
        <f>SUMIFS(I:I,C:C,C8396)</f>
        <v>91504159.730000004</v>
      </c>
      <c r="T8396" s="1" t="str">
        <f>INDEX(F:F,MATCH(ecommerce_10000[[#This Row],[TotalAmount]],I:I,0))</f>
        <v>Dubai</v>
      </c>
    </row>
    <row r="8397" spans="1:20" x14ac:dyDescent="0.3">
      <c r="A8397" s="1" t="s">
        <v>8441</v>
      </c>
      <c r="B8397" s="1" t="s">
        <v>43</v>
      </c>
      <c r="C8397" s="1" t="s">
        <v>44</v>
      </c>
      <c r="D8397" s="1" t="s">
        <v>45</v>
      </c>
      <c r="E8397" s="1" t="s">
        <v>22</v>
      </c>
      <c r="F8397" s="1" t="s">
        <v>33</v>
      </c>
      <c r="G8397">
        <v>1167.76</v>
      </c>
      <c r="H8397">
        <v>5</v>
      </c>
      <c r="I8397">
        <v>5838.8</v>
      </c>
      <c r="J8397">
        <v>1.53</v>
      </c>
      <c r="K8397">
        <v>673</v>
      </c>
      <c r="L8397" s="2">
        <v>45520</v>
      </c>
      <c r="O8397" t="str">
        <f>IF(ecommerce_10000[[#This Row],[Platform]]="Souq","sq",ecommerce_10000[[#This Row],[Platform]])</f>
        <v>Jumia</v>
      </c>
      <c r="P8397" t="str">
        <f>IF(E8397="Souq","sq",IF(E8397="Jumia","Jum",E8397))</f>
        <v>Jum</v>
      </c>
      <c r="Q8397">
        <f>VLOOKUP(ecommerce_10000[[#This Row],[City]],F:I,4,FALSE)</f>
        <v>3665.44</v>
      </c>
      <c r="R8397" s="1">
        <f>SUMIF(C:C,ecommerce_10000[[#This Row],[Category]],I:I)</f>
        <v>31420413.200000018</v>
      </c>
      <c r="S8397" s="1">
        <f>SUMIFS(I:I,C:C,C8397)</f>
        <v>31420413.200000018</v>
      </c>
      <c r="T8397" s="1" t="str">
        <f>INDEX(F:F,MATCH(ecommerce_10000[[#This Row],[TotalAmount]],I:I,0))</f>
        <v>Dubai</v>
      </c>
    </row>
    <row r="8398" spans="1:20" x14ac:dyDescent="0.3">
      <c r="A8398" s="1" t="s">
        <v>8442</v>
      </c>
      <c r="B8398" s="1" t="s">
        <v>49</v>
      </c>
      <c r="C8398" s="1" t="s">
        <v>14</v>
      </c>
      <c r="D8398" s="1" t="s">
        <v>50</v>
      </c>
      <c r="E8398" s="1" t="s">
        <v>16</v>
      </c>
      <c r="F8398" s="1" t="s">
        <v>23</v>
      </c>
      <c r="G8398">
        <v>4824.82</v>
      </c>
      <c r="H8398">
        <v>3</v>
      </c>
      <c r="I8398">
        <v>14474.46</v>
      </c>
      <c r="J8398">
        <v>1.81</v>
      </c>
      <c r="K8398">
        <v>3683</v>
      </c>
      <c r="L8398" s="2">
        <v>45333</v>
      </c>
      <c r="O8398" t="str">
        <f>IF(ecommerce_10000[[#This Row],[Platform]]="Souq","sq",ecommerce_10000[[#This Row],[Platform]])</f>
        <v>sq</v>
      </c>
      <c r="P8398" t="str">
        <f>IF(E8398="Souq","sq",IF(E8398="Jumia","Jum",E8398))</f>
        <v>sq</v>
      </c>
      <c r="Q8398">
        <f>VLOOKUP(ecommerce_10000[[#This Row],[City]],F:I,4,FALSE)</f>
        <v>13290.4</v>
      </c>
      <c r="R8398" s="1">
        <f>SUMIF(C:C,ecommerce_10000[[#This Row],[Category]],I:I)</f>
        <v>92327183.770000085</v>
      </c>
      <c r="S8398" s="1">
        <f>SUMIFS(I:I,C:C,C8398)</f>
        <v>92327183.770000085</v>
      </c>
      <c r="T8398" s="1" t="str">
        <f>INDEX(F:F,MATCH(ecommerce_10000[[#This Row],[TotalAmount]],I:I,0))</f>
        <v>Alexandria</v>
      </c>
    </row>
    <row r="8399" spans="1:20" x14ac:dyDescent="0.3">
      <c r="A8399" s="1" t="s">
        <v>8443</v>
      </c>
      <c r="B8399" s="1" t="s">
        <v>65</v>
      </c>
      <c r="C8399" s="1" t="s">
        <v>20</v>
      </c>
      <c r="D8399" s="1" t="s">
        <v>66</v>
      </c>
      <c r="E8399" s="1" t="s">
        <v>47</v>
      </c>
      <c r="F8399" s="1" t="s">
        <v>40</v>
      </c>
      <c r="G8399">
        <v>15988.59</v>
      </c>
      <c r="H8399">
        <v>1</v>
      </c>
      <c r="I8399">
        <v>15988.59</v>
      </c>
      <c r="J8399">
        <v>2.54</v>
      </c>
      <c r="K8399">
        <v>3988</v>
      </c>
      <c r="L8399" s="2">
        <v>45434</v>
      </c>
      <c r="O8399" t="str">
        <f>IF(ecommerce_10000[[#This Row],[Platform]]="Souq","sq",ecommerce_10000[[#This Row],[Platform]])</f>
        <v>Amazon</v>
      </c>
      <c r="P8399" t="str">
        <f>IF(E8399="Souq","sq",IF(E8399="Jumia","Jum",E8399))</f>
        <v>Amazon</v>
      </c>
      <c r="Q8399">
        <f>VLOOKUP(ecommerce_10000[[#This Row],[City]],F:I,4,FALSE)</f>
        <v>99349.3</v>
      </c>
      <c r="R8399" s="1">
        <f>SUMIF(C:C,ecommerce_10000[[#This Row],[Category]],I:I)</f>
        <v>91504159.730000004</v>
      </c>
      <c r="S8399" s="1">
        <f>SUMIFS(I:I,C:C,C8399)</f>
        <v>91504159.730000004</v>
      </c>
      <c r="T8399" s="1" t="str">
        <f>INDEX(F:F,MATCH(ecommerce_10000[[#This Row],[TotalAmount]],I:I,0))</f>
        <v>Riyadh</v>
      </c>
    </row>
    <row r="8400" spans="1:20" x14ac:dyDescent="0.3">
      <c r="A8400" s="1" t="s">
        <v>8444</v>
      </c>
      <c r="B8400" s="1" t="s">
        <v>53</v>
      </c>
      <c r="C8400" s="1" t="s">
        <v>31</v>
      </c>
      <c r="D8400" s="1" t="s">
        <v>54</v>
      </c>
      <c r="E8400" s="1" t="s">
        <v>16</v>
      </c>
      <c r="F8400" s="1" t="s">
        <v>33</v>
      </c>
      <c r="G8400">
        <v>18223.5</v>
      </c>
      <c r="H8400">
        <v>1</v>
      </c>
      <c r="I8400">
        <v>18223.5</v>
      </c>
      <c r="J8400">
        <v>3.76</v>
      </c>
      <c r="K8400">
        <v>4807</v>
      </c>
      <c r="L8400" s="2">
        <v>45508</v>
      </c>
      <c r="O8400" t="str">
        <f>IF(ecommerce_10000[[#This Row],[Platform]]="Souq","sq",ecommerce_10000[[#This Row],[Platform]])</f>
        <v>sq</v>
      </c>
      <c r="P8400" t="str">
        <f>IF(E8400="Souq","sq",IF(E8400="Jumia","Jum",E8400))</f>
        <v>sq</v>
      </c>
      <c r="Q8400">
        <f>VLOOKUP(ecommerce_10000[[#This Row],[City]],F:I,4,FALSE)</f>
        <v>3665.44</v>
      </c>
      <c r="R8400" s="1">
        <f>SUMIF(C:C,ecommerce_10000[[#This Row],[Category]],I:I)</f>
        <v>57542997.559999913</v>
      </c>
      <c r="S8400" s="1">
        <f>SUMIFS(I:I,C:C,C8400)</f>
        <v>57542997.559999913</v>
      </c>
      <c r="T8400" s="1" t="str">
        <f>INDEX(F:F,MATCH(ecommerce_10000[[#This Row],[TotalAmount]],I:I,0))</f>
        <v>Dubai</v>
      </c>
    </row>
    <row r="8401" spans="1:20" x14ac:dyDescent="0.3">
      <c r="A8401" s="1" t="s">
        <v>8445</v>
      </c>
      <c r="B8401" s="1" t="s">
        <v>38</v>
      </c>
      <c r="C8401" s="1" t="s">
        <v>20</v>
      </c>
      <c r="D8401" s="1" t="s">
        <v>39</v>
      </c>
      <c r="E8401" s="1" t="s">
        <v>16</v>
      </c>
      <c r="F8401" s="1" t="s">
        <v>62</v>
      </c>
      <c r="G8401">
        <v>3408.19</v>
      </c>
      <c r="H8401">
        <v>4</v>
      </c>
      <c r="I8401">
        <v>13632.76</v>
      </c>
      <c r="J8401">
        <v>2.4700000000000002</v>
      </c>
      <c r="K8401">
        <v>4499</v>
      </c>
      <c r="L8401" s="2">
        <v>45315</v>
      </c>
      <c r="O8401" t="str">
        <f>IF(ecommerce_10000[[#This Row],[Platform]]="Souq","sq",ecommerce_10000[[#This Row],[Platform]])</f>
        <v>sq</v>
      </c>
      <c r="P8401" t="str">
        <f>IF(E8401="Souq","sq",IF(E8401="Jumia","Jum",E8401))</f>
        <v>sq</v>
      </c>
      <c r="Q8401">
        <f>VLOOKUP(ecommerce_10000[[#This Row],[City]],F:I,4,FALSE)</f>
        <v>27872.98</v>
      </c>
      <c r="R8401" s="1">
        <f>SUMIF(C:C,ecommerce_10000[[#This Row],[Category]],I:I)</f>
        <v>91504159.730000004</v>
      </c>
      <c r="S8401" s="1">
        <f>SUMIFS(I:I,C:C,C8401)</f>
        <v>91504159.730000004</v>
      </c>
      <c r="T8401" s="1" t="str">
        <f>INDEX(F:F,MATCH(ecommerce_10000[[#This Row],[TotalAmount]],I:I,0))</f>
        <v>Giza</v>
      </c>
    </row>
    <row r="8402" spans="1:20" x14ac:dyDescent="0.3">
      <c r="A8402" s="1" t="s">
        <v>8446</v>
      </c>
      <c r="B8402" s="1" t="s">
        <v>53</v>
      </c>
      <c r="C8402" s="1" t="s">
        <v>31</v>
      </c>
      <c r="D8402" s="1" t="s">
        <v>54</v>
      </c>
      <c r="E8402" s="1" t="s">
        <v>22</v>
      </c>
      <c r="F8402" s="1" t="s">
        <v>23</v>
      </c>
      <c r="G8402">
        <v>12183.8</v>
      </c>
      <c r="H8402">
        <v>3</v>
      </c>
      <c r="I8402">
        <v>36551.4</v>
      </c>
      <c r="J8402">
        <v>1.02</v>
      </c>
      <c r="K8402">
        <v>4870</v>
      </c>
      <c r="L8402" s="2">
        <v>45581</v>
      </c>
      <c r="O8402" t="str">
        <f>IF(ecommerce_10000[[#This Row],[Platform]]="Souq","sq",ecommerce_10000[[#This Row],[Platform]])</f>
        <v>Jumia</v>
      </c>
      <c r="P8402" t="str">
        <f>IF(E8402="Souq","sq",IF(E8402="Jumia","Jum",E8402))</f>
        <v>Jum</v>
      </c>
      <c r="Q8402">
        <f>VLOOKUP(ecommerce_10000[[#This Row],[City]],F:I,4,FALSE)</f>
        <v>13290.4</v>
      </c>
      <c r="R8402" s="1">
        <f>SUMIF(C:C,ecommerce_10000[[#This Row],[Category]],I:I)</f>
        <v>57542997.559999913</v>
      </c>
      <c r="S8402" s="1">
        <f>SUMIFS(I:I,C:C,C8402)</f>
        <v>57542997.559999913</v>
      </c>
      <c r="T8402" s="1" t="str">
        <f>INDEX(F:F,MATCH(ecommerce_10000[[#This Row],[TotalAmount]],I:I,0))</f>
        <v>Alexandria</v>
      </c>
    </row>
    <row r="8403" spans="1:20" x14ac:dyDescent="0.3">
      <c r="A8403" s="1" t="s">
        <v>8447</v>
      </c>
      <c r="B8403" s="1" t="s">
        <v>49</v>
      </c>
      <c r="C8403" s="1" t="s">
        <v>14</v>
      </c>
      <c r="D8403" s="1" t="s">
        <v>50</v>
      </c>
      <c r="E8403" s="1" t="s">
        <v>22</v>
      </c>
      <c r="F8403" s="1" t="s">
        <v>23</v>
      </c>
      <c r="G8403">
        <v>4495.26</v>
      </c>
      <c r="H8403">
        <v>5</v>
      </c>
      <c r="I8403">
        <v>22476.3</v>
      </c>
      <c r="J8403">
        <v>4.34</v>
      </c>
      <c r="K8403">
        <v>3918</v>
      </c>
      <c r="L8403" s="2">
        <v>45643</v>
      </c>
      <c r="O8403" t="str">
        <f>IF(ecommerce_10000[[#This Row],[Platform]]="Souq","sq",ecommerce_10000[[#This Row],[Platform]])</f>
        <v>Jumia</v>
      </c>
      <c r="P8403" t="str">
        <f>IF(E8403="Souq","sq",IF(E8403="Jumia","Jum",E8403))</f>
        <v>Jum</v>
      </c>
      <c r="Q8403">
        <f>VLOOKUP(ecommerce_10000[[#This Row],[City]],F:I,4,FALSE)</f>
        <v>13290.4</v>
      </c>
      <c r="R8403" s="1">
        <f>SUMIF(C:C,ecommerce_10000[[#This Row],[Category]],I:I)</f>
        <v>92327183.770000085</v>
      </c>
      <c r="S8403" s="1">
        <f>SUMIFS(I:I,C:C,C8403)</f>
        <v>92327183.770000085</v>
      </c>
      <c r="T8403" s="1" t="str">
        <f>INDEX(F:F,MATCH(ecommerce_10000[[#This Row],[TotalAmount]],I:I,0))</f>
        <v>Alexandria</v>
      </c>
    </row>
    <row r="8404" spans="1:20" x14ac:dyDescent="0.3">
      <c r="A8404" s="1" t="s">
        <v>8448</v>
      </c>
      <c r="B8404" s="1" t="s">
        <v>43</v>
      </c>
      <c r="C8404" s="1" t="s">
        <v>44</v>
      </c>
      <c r="D8404" s="1" t="s">
        <v>45</v>
      </c>
      <c r="E8404" s="1" t="s">
        <v>16</v>
      </c>
      <c r="F8404" s="1" t="s">
        <v>28</v>
      </c>
      <c r="G8404">
        <v>681.78</v>
      </c>
      <c r="H8404">
        <v>1</v>
      </c>
      <c r="I8404">
        <v>681.78</v>
      </c>
      <c r="J8404">
        <v>3.23</v>
      </c>
      <c r="K8404">
        <v>4789</v>
      </c>
      <c r="L8404" s="2">
        <v>45615</v>
      </c>
      <c r="O8404" t="str">
        <f>IF(ecommerce_10000[[#This Row],[Platform]]="Souq","sq",ecommerce_10000[[#This Row],[Platform]])</f>
        <v>sq</v>
      </c>
      <c r="P8404" t="str">
        <f>IF(E8404="Souq","sq",IF(E8404="Jumia","Jum",E8404))</f>
        <v>sq</v>
      </c>
      <c r="Q8404">
        <f>VLOOKUP(ecommerce_10000[[#This Row],[City]],F:I,4,FALSE)</f>
        <v>26648.76</v>
      </c>
      <c r="R8404" s="1">
        <f>SUMIF(C:C,ecommerce_10000[[#This Row],[Category]],I:I)</f>
        <v>31420413.200000018</v>
      </c>
      <c r="S8404" s="1">
        <f>SUMIFS(I:I,C:C,C8404)</f>
        <v>31420413.200000018</v>
      </c>
      <c r="T8404" s="1" t="str">
        <f>INDEX(F:F,MATCH(ecommerce_10000[[#This Row],[TotalAmount]],I:I,0))</f>
        <v>Casablanca</v>
      </c>
    </row>
    <row r="8405" spans="1:20" x14ac:dyDescent="0.3">
      <c r="A8405" s="1" t="s">
        <v>8449</v>
      </c>
      <c r="B8405" s="1" t="s">
        <v>25</v>
      </c>
      <c r="C8405" s="1" t="s">
        <v>26</v>
      </c>
      <c r="D8405" s="1" t="s">
        <v>27</v>
      </c>
      <c r="E8405" s="1" t="s">
        <v>16</v>
      </c>
      <c r="F8405" s="1" t="s">
        <v>33</v>
      </c>
      <c r="G8405">
        <v>8040.93</v>
      </c>
      <c r="H8405">
        <v>4</v>
      </c>
      <c r="I8405">
        <v>32163.72</v>
      </c>
      <c r="J8405">
        <v>1.88</v>
      </c>
      <c r="K8405">
        <v>4870</v>
      </c>
      <c r="L8405" s="2">
        <v>45420</v>
      </c>
      <c r="O8405" t="str">
        <f>IF(ecommerce_10000[[#This Row],[Platform]]="Souq","sq",ecommerce_10000[[#This Row],[Platform]])</f>
        <v>sq</v>
      </c>
      <c r="P8405" t="str">
        <f>IF(E8405="Souq","sq",IF(E8405="Jumia","Jum",E8405))</f>
        <v>sq</v>
      </c>
      <c r="Q8405">
        <f>VLOOKUP(ecommerce_10000[[#This Row],[City]],F:I,4,FALSE)</f>
        <v>3665.44</v>
      </c>
      <c r="R8405" s="1">
        <f>SUMIF(C:C,ecommerce_10000[[#This Row],[Category]],I:I)</f>
        <v>29200970.130000021</v>
      </c>
      <c r="S8405" s="1">
        <f>SUMIFS(I:I,C:C,C8405)</f>
        <v>29200970.130000021</v>
      </c>
      <c r="T8405" s="1" t="str">
        <f>INDEX(F:F,MATCH(ecommerce_10000[[#This Row],[TotalAmount]],I:I,0))</f>
        <v>Dubai</v>
      </c>
    </row>
    <row r="8406" spans="1:20" x14ac:dyDescent="0.3">
      <c r="A8406" s="1" t="s">
        <v>8450</v>
      </c>
      <c r="B8406" s="1" t="s">
        <v>19</v>
      </c>
      <c r="C8406" s="1" t="s">
        <v>20</v>
      </c>
      <c r="D8406" s="1" t="s">
        <v>21</v>
      </c>
      <c r="E8406" s="1" t="s">
        <v>22</v>
      </c>
      <c r="F8406" s="1" t="s">
        <v>23</v>
      </c>
      <c r="G8406">
        <v>16545.46</v>
      </c>
      <c r="H8406">
        <v>5</v>
      </c>
      <c r="I8406">
        <v>82727.3</v>
      </c>
      <c r="J8406">
        <v>2.3199999999999998</v>
      </c>
      <c r="K8406">
        <v>1821</v>
      </c>
      <c r="L8406" s="2">
        <v>45465</v>
      </c>
      <c r="O8406" t="str">
        <f>IF(ecommerce_10000[[#This Row],[Platform]]="Souq","sq",ecommerce_10000[[#This Row],[Platform]])</f>
        <v>Jumia</v>
      </c>
      <c r="P8406" t="str">
        <f>IF(E8406="Souq","sq",IF(E8406="Jumia","Jum",E8406))</f>
        <v>Jum</v>
      </c>
      <c r="Q8406">
        <f>VLOOKUP(ecommerce_10000[[#This Row],[City]],F:I,4,FALSE)</f>
        <v>13290.4</v>
      </c>
      <c r="R8406" s="1">
        <f>SUMIF(C:C,ecommerce_10000[[#This Row],[Category]],I:I)</f>
        <v>91504159.730000004</v>
      </c>
      <c r="S8406" s="1">
        <f>SUMIFS(I:I,C:C,C8406)</f>
        <v>91504159.730000004</v>
      </c>
      <c r="T8406" s="1" t="str">
        <f>INDEX(F:F,MATCH(ecommerce_10000[[#This Row],[TotalAmount]],I:I,0))</f>
        <v>Alexandria</v>
      </c>
    </row>
    <row r="8407" spans="1:20" x14ac:dyDescent="0.3">
      <c r="A8407" s="1" t="s">
        <v>8451</v>
      </c>
      <c r="B8407" s="1" t="s">
        <v>25</v>
      </c>
      <c r="C8407" s="1" t="s">
        <v>26</v>
      </c>
      <c r="D8407" s="1" t="s">
        <v>27</v>
      </c>
      <c r="E8407" s="1" t="s">
        <v>22</v>
      </c>
      <c r="F8407" s="1" t="s">
        <v>17</v>
      </c>
      <c r="G8407">
        <v>4613.49</v>
      </c>
      <c r="H8407">
        <v>3</v>
      </c>
      <c r="I8407">
        <v>13840.47</v>
      </c>
      <c r="J8407">
        <v>1.26</v>
      </c>
      <c r="K8407">
        <v>3498</v>
      </c>
      <c r="L8407" s="2">
        <v>45545</v>
      </c>
      <c r="O8407" t="str">
        <f>IF(ecommerce_10000[[#This Row],[Platform]]="Souq","sq",ecommerce_10000[[#This Row],[Platform]])</f>
        <v>Jumia</v>
      </c>
      <c r="P8407" t="str">
        <f>IF(E8407="Souq","sq",IF(E8407="Jumia","Jum",E8407))</f>
        <v>Jum</v>
      </c>
      <c r="Q8407">
        <f>VLOOKUP(ecommerce_10000[[#This Row],[City]],F:I,4,FALSE)</f>
        <v>16284.02</v>
      </c>
      <c r="R8407" s="1">
        <f>SUMIF(C:C,ecommerce_10000[[#This Row],[Category]],I:I)</f>
        <v>29200970.130000021</v>
      </c>
      <c r="S8407" s="1">
        <f>SUMIFS(I:I,C:C,C8407)</f>
        <v>29200970.130000021</v>
      </c>
      <c r="T8407" s="1" t="str">
        <f>INDEX(F:F,MATCH(ecommerce_10000[[#This Row],[TotalAmount]],I:I,0))</f>
        <v>Cairo</v>
      </c>
    </row>
    <row r="8408" spans="1:20" x14ac:dyDescent="0.3">
      <c r="A8408" s="1" t="s">
        <v>8452</v>
      </c>
      <c r="B8408" s="1" t="s">
        <v>43</v>
      </c>
      <c r="C8408" s="1" t="s">
        <v>44</v>
      </c>
      <c r="D8408" s="1" t="s">
        <v>45</v>
      </c>
      <c r="E8408" s="1" t="s">
        <v>22</v>
      </c>
      <c r="F8408" s="1" t="s">
        <v>17</v>
      </c>
      <c r="G8408">
        <v>1712.49</v>
      </c>
      <c r="H8408">
        <v>2</v>
      </c>
      <c r="I8408">
        <v>3424.98</v>
      </c>
      <c r="J8408">
        <v>2.48</v>
      </c>
      <c r="K8408">
        <v>3716</v>
      </c>
      <c r="L8408" s="2">
        <v>45604</v>
      </c>
      <c r="O8408" t="str">
        <f>IF(ecommerce_10000[[#This Row],[Platform]]="Souq","sq",ecommerce_10000[[#This Row],[Platform]])</f>
        <v>Jumia</v>
      </c>
      <c r="P8408" t="str">
        <f>IF(E8408="Souq","sq",IF(E8408="Jumia","Jum",E8408))</f>
        <v>Jum</v>
      </c>
      <c r="Q8408">
        <f>VLOOKUP(ecommerce_10000[[#This Row],[City]],F:I,4,FALSE)</f>
        <v>16284.02</v>
      </c>
      <c r="R8408" s="1">
        <f>SUMIF(C:C,ecommerce_10000[[#This Row],[Category]],I:I)</f>
        <v>31420413.200000018</v>
      </c>
      <c r="S8408" s="1">
        <f>SUMIFS(I:I,C:C,C8408)</f>
        <v>31420413.200000018</v>
      </c>
      <c r="T8408" s="1" t="str">
        <f>INDEX(F:F,MATCH(ecommerce_10000[[#This Row],[TotalAmount]],I:I,0))</f>
        <v>Cairo</v>
      </c>
    </row>
    <row r="8409" spans="1:20" x14ac:dyDescent="0.3">
      <c r="A8409" s="1" t="s">
        <v>8453</v>
      </c>
      <c r="B8409" s="1" t="s">
        <v>19</v>
      </c>
      <c r="C8409" s="1" t="s">
        <v>20</v>
      </c>
      <c r="D8409" s="1" t="s">
        <v>21</v>
      </c>
      <c r="E8409" s="1" t="s">
        <v>22</v>
      </c>
      <c r="F8409" s="1" t="s">
        <v>17</v>
      </c>
      <c r="G8409">
        <v>642.49</v>
      </c>
      <c r="H8409">
        <v>4</v>
      </c>
      <c r="I8409">
        <v>2569.96</v>
      </c>
      <c r="J8409">
        <v>4.93</v>
      </c>
      <c r="K8409">
        <v>3854</v>
      </c>
      <c r="L8409" s="2">
        <v>45610</v>
      </c>
      <c r="O8409" t="str">
        <f>IF(ecommerce_10000[[#This Row],[Platform]]="Souq","sq",ecommerce_10000[[#This Row],[Platform]])</f>
        <v>Jumia</v>
      </c>
      <c r="P8409" t="str">
        <f>IF(E8409="Souq","sq",IF(E8409="Jumia","Jum",E8409))</f>
        <v>Jum</v>
      </c>
      <c r="Q8409">
        <f>VLOOKUP(ecommerce_10000[[#This Row],[City]],F:I,4,FALSE)</f>
        <v>16284.02</v>
      </c>
      <c r="R8409" s="1">
        <f>SUMIF(C:C,ecommerce_10000[[#This Row],[Category]],I:I)</f>
        <v>91504159.730000004</v>
      </c>
      <c r="S8409" s="1">
        <f>SUMIFS(I:I,C:C,C8409)</f>
        <v>91504159.730000004</v>
      </c>
      <c r="T8409" s="1" t="str">
        <f>INDEX(F:F,MATCH(ecommerce_10000[[#This Row],[TotalAmount]],I:I,0))</f>
        <v>Cairo</v>
      </c>
    </row>
    <row r="8410" spans="1:20" x14ac:dyDescent="0.3">
      <c r="A8410" s="1" t="s">
        <v>8454</v>
      </c>
      <c r="B8410" s="1" t="s">
        <v>13</v>
      </c>
      <c r="C8410" s="1" t="s">
        <v>14</v>
      </c>
      <c r="D8410" s="1" t="s">
        <v>15</v>
      </c>
      <c r="E8410" s="1" t="s">
        <v>47</v>
      </c>
      <c r="F8410" s="1" t="s">
        <v>17</v>
      </c>
      <c r="G8410">
        <v>15030.58</v>
      </c>
      <c r="H8410">
        <v>1</v>
      </c>
      <c r="I8410">
        <v>15030.58</v>
      </c>
      <c r="J8410">
        <v>2.2200000000000002</v>
      </c>
      <c r="K8410">
        <v>4679</v>
      </c>
      <c r="L8410" s="2">
        <v>45352</v>
      </c>
      <c r="O8410" t="str">
        <f>IF(ecommerce_10000[[#This Row],[Platform]]="Souq","sq",ecommerce_10000[[#This Row],[Platform]])</f>
        <v>Amazon</v>
      </c>
      <c r="P8410" t="str">
        <f>IF(E8410="Souq","sq",IF(E8410="Jumia","Jum",E8410))</f>
        <v>Amazon</v>
      </c>
      <c r="Q8410">
        <f>VLOOKUP(ecommerce_10000[[#This Row],[City]],F:I,4,FALSE)</f>
        <v>16284.02</v>
      </c>
      <c r="R8410" s="1">
        <f>SUMIF(C:C,ecommerce_10000[[#This Row],[Category]],I:I)</f>
        <v>92327183.770000085</v>
      </c>
      <c r="S8410" s="1">
        <f>SUMIFS(I:I,C:C,C8410)</f>
        <v>92327183.770000085</v>
      </c>
      <c r="T8410" s="1" t="str">
        <f>INDEX(F:F,MATCH(ecommerce_10000[[#This Row],[TotalAmount]],I:I,0))</f>
        <v>Cairo</v>
      </c>
    </row>
    <row r="8411" spans="1:20" x14ac:dyDescent="0.3">
      <c r="A8411" s="1" t="s">
        <v>8455</v>
      </c>
      <c r="B8411" s="1" t="s">
        <v>49</v>
      </c>
      <c r="C8411" s="1" t="s">
        <v>14</v>
      </c>
      <c r="D8411" s="1" t="s">
        <v>50</v>
      </c>
      <c r="E8411" s="1" t="s">
        <v>22</v>
      </c>
      <c r="F8411" s="1" t="s">
        <v>62</v>
      </c>
      <c r="G8411">
        <v>18575.939999999999</v>
      </c>
      <c r="H8411">
        <v>1</v>
      </c>
      <c r="I8411">
        <v>18575.939999999999</v>
      </c>
      <c r="J8411">
        <v>2.15</v>
      </c>
      <c r="K8411">
        <v>2647</v>
      </c>
      <c r="L8411" s="2">
        <v>45330</v>
      </c>
      <c r="O8411" t="str">
        <f>IF(ecommerce_10000[[#This Row],[Platform]]="Souq","sq",ecommerce_10000[[#This Row],[Platform]])</f>
        <v>Jumia</v>
      </c>
      <c r="P8411" t="str">
        <f>IF(E8411="Souq","sq",IF(E8411="Jumia","Jum",E8411))</f>
        <v>Jum</v>
      </c>
      <c r="Q8411">
        <f>VLOOKUP(ecommerce_10000[[#This Row],[City]],F:I,4,FALSE)</f>
        <v>27872.98</v>
      </c>
      <c r="R8411" s="1">
        <f>SUMIF(C:C,ecommerce_10000[[#This Row],[Category]],I:I)</f>
        <v>92327183.770000085</v>
      </c>
      <c r="S8411" s="1">
        <f>SUMIFS(I:I,C:C,C8411)</f>
        <v>92327183.770000085</v>
      </c>
      <c r="T8411" s="1" t="str">
        <f>INDEX(F:F,MATCH(ecommerce_10000[[#This Row],[TotalAmount]],I:I,0))</f>
        <v>Giza</v>
      </c>
    </row>
    <row r="8412" spans="1:20" x14ac:dyDescent="0.3">
      <c r="A8412" s="1" t="s">
        <v>8456</v>
      </c>
      <c r="B8412" s="1" t="s">
        <v>38</v>
      </c>
      <c r="C8412" s="1" t="s">
        <v>20</v>
      </c>
      <c r="D8412" s="1" t="s">
        <v>39</v>
      </c>
      <c r="E8412" s="1" t="s">
        <v>16</v>
      </c>
      <c r="F8412" s="1" t="s">
        <v>40</v>
      </c>
      <c r="G8412">
        <v>13324.59</v>
      </c>
      <c r="H8412">
        <v>3</v>
      </c>
      <c r="I8412">
        <v>39973.769999999997</v>
      </c>
      <c r="J8412">
        <v>2.65</v>
      </c>
      <c r="K8412">
        <v>3973</v>
      </c>
      <c r="L8412" s="2">
        <v>45575</v>
      </c>
      <c r="O8412" t="str">
        <f>IF(ecommerce_10000[[#This Row],[Platform]]="Souq","sq",ecommerce_10000[[#This Row],[Platform]])</f>
        <v>sq</v>
      </c>
      <c r="P8412" t="str">
        <f>IF(E8412="Souq","sq",IF(E8412="Jumia","Jum",E8412))</f>
        <v>sq</v>
      </c>
      <c r="Q8412">
        <f>VLOOKUP(ecommerce_10000[[#This Row],[City]],F:I,4,FALSE)</f>
        <v>99349.3</v>
      </c>
      <c r="R8412" s="1">
        <f>SUMIF(C:C,ecommerce_10000[[#This Row],[Category]],I:I)</f>
        <v>91504159.730000004</v>
      </c>
      <c r="S8412" s="1">
        <f>SUMIFS(I:I,C:C,C8412)</f>
        <v>91504159.730000004</v>
      </c>
      <c r="T8412" s="1" t="str">
        <f>INDEX(F:F,MATCH(ecommerce_10000[[#This Row],[TotalAmount]],I:I,0))</f>
        <v>Riyadh</v>
      </c>
    </row>
    <row r="8413" spans="1:20" x14ac:dyDescent="0.3">
      <c r="A8413" s="1" t="s">
        <v>8457</v>
      </c>
      <c r="B8413" s="1" t="s">
        <v>25</v>
      </c>
      <c r="C8413" s="1" t="s">
        <v>26</v>
      </c>
      <c r="D8413" s="1" t="s">
        <v>27</v>
      </c>
      <c r="E8413" s="1" t="s">
        <v>16</v>
      </c>
      <c r="F8413" s="1" t="s">
        <v>28</v>
      </c>
      <c r="G8413">
        <v>9310.08</v>
      </c>
      <c r="H8413">
        <v>2</v>
      </c>
      <c r="I8413">
        <v>18620.16</v>
      </c>
      <c r="J8413">
        <v>4.8499999999999996</v>
      </c>
      <c r="K8413">
        <v>4511</v>
      </c>
      <c r="L8413" s="2">
        <v>45536</v>
      </c>
      <c r="O8413" t="str">
        <f>IF(ecommerce_10000[[#This Row],[Platform]]="Souq","sq",ecommerce_10000[[#This Row],[Platform]])</f>
        <v>sq</v>
      </c>
      <c r="P8413" t="str">
        <f>IF(E8413="Souq","sq",IF(E8413="Jumia","Jum",E8413))</f>
        <v>sq</v>
      </c>
      <c r="Q8413">
        <f>VLOOKUP(ecommerce_10000[[#This Row],[City]],F:I,4,FALSE)</f>
        <v>26648.76</v>
      </c>
      <c r="R8413" s="1">
        <f>SUMIF(C:C,ecommerce_10000[[#This Row],[Category]],I:I)</f>
        <v>29200970.130000021</v>
      </c>
      <c r="S8413" s="1">
        <f>SUMIFS(I:I,C:C,C8413)</f>
        <v>29200970.130000021</v>
      </c>
      <c r="T8413" s="1" t="str">
        <f>INDEX(F:F,MATCH(ecommerce_10000[[#This Row],[TotalAmount]],I:I,0))</f>
        <v>Casablanca</v>
      </c>
    </row>
    <row r="8414" spans="1:20" x14ac:dyDescent="0.3">
      <c r="A8414" s="1" t="s">
        <v>8458</v>
      </c>
      <c r="B8414" s="1" t="s">
        <v>53</v>
      </c>
      <c r="C8414" s="1" t="s">
        <v>31</v>
      </c>
      <c r="D8414" s="1" t="s">
        <v>54</v>
      </c>
      <c r="E8414" s="1" t="s">
        <v>22</v>
      </c>
      <c r="F8414" s="1" t="s">
        <v>23</v>
      </c>
      <c r="G8414">
        <v>9970.76</v>
      </c>
      <c r="H8414">
        <v>4</v>
      </c>
      <c r="I8414">
        <v>39883.040000000001</v>
      </c>
      <c r="J8414">
        <v>4.6100000000000003</v>
      </c>
      <c r="K8414">
        <v>3266</v>
      </c>
      <c r="L8414" s="2">
        <v>45342</v>
      </c>
      <c r="O8414" t="str">
        <f>IF(ecommerce_10000[[#This Row],[Platform]]="Souq","sq",ecommerce_10000[[#This Row],[Platform]])</f>
        <v>Jumia</v>
      </c>
      <c r="P8414" t="str">
        <f>IF(E8414="Souq","sq",IF(E8414="Jumia","Jum",E8414))</f>
        <v>Jum</v>
      </c>
      <c r="Q8414">
        <f>VLOOKUP(ecommerce_10000[[#This Row],[City]],F:I,4,FALSE)</f>
        <v>13290.4</v>
      </c>
      <c r="R8414" s="1">
        <f>SUMIF(C:C,ecommerce_10000[[#This Row],[Category]],I:I)</f>
        <v>57542997.559999913</v>
      </c>
      <c r="S8414" s="1">
        <f>SUMIFS(I:I,C:C,C8414)</f>
        <v>57542997.559999913</v>
      </c>
      <c r="T8414" s="1" t="str">
        <f>INDEX(F:F,MATCH(ecommerce_10000[[#This Row],[TotalAmount]],I:I,0))</f>
        <v>Alexandria</v>
      </c>
    </row>
    <row r="8415" spans="1:20" x14ac:dyDescent="0.3">
      <c r="A8415" s="1" t="s">
        <v>8459</v>
      </c>
      <c r="B8415" s="1" t="s">
        <v>13</v>
      </c>
      <c r="C8415" s="1" t="s">
        <v>14</v>
      </c>
      <c r="D8415" s="1" t="s">
        <v>15</v>
      </c>
      <c r="E8415" s="1" t="s">
        <v>22</v>
      </c>
      <c r="F8415" s="1" t="s">
        <v>40</v>
      </c>
      <c r="G8415">
        <v>16370.89</v>
      </c>
      <c r="H8415">
        <v>1</v>
      </c>
      <c r="I8415">
        <v>16370.89</v>
      </c>
      <c r="J8415">
        <v>2.66</v>
      </c>
      <c r="K8415">
        <v>3154</v>
      </c>
      <c r="L8415" s="2">
        <v>45634</v>
      </c>
      <c r="O8415" t="str">
        <f>IF(ecommerce_10000[[#This Row],[Platform]]="Souq","sq",ecommerce_10000[[#This Row],[Platform]])</f>
        <v>Jumia</v>
      </c>
      <c r="P8415" t="str">
        <f>IF(E8415="Souq","sq",IF(E8415="Jumia","Jum",E8415))</f>
        <v>Jum</v>
      </c>
      <c r="Q8415">
        <f>VLOOKUP(ecommerce_10000[[#This Row],[City]],F:I,4,FALSE)</f>
        <v>99349.3</v>
      </c>
      <c r="R8415" s="1">
        <f>SUMIF(C:C,ecommerce_10000[[#This Row],[Category]],I:I)</f>
        <v>92327183.770000085</v>
      </c>
      <c r="S8415" s="1">
        <f>SUMIFS(I:I,C:C,C8415)</f>
        <v>92327183.770000085</v>
      </c>
      <c r="T8415" s="1" t="str">
        <f>INDEX(F:F,MATCH(ecommerce_10000[[#This Row],[TotalAmount]],I:I,0))</f>
        <v>Riyadh</v>
      </c>
    </row>
    <row r="8416" spans="1:20" x14ac:dyDescent="0.3">
      <c r="A8416" s="1" t="s">
        <v>8460</v>
      </c>
      <c r="B8416" s="1" t="s">
        <v>25</v>
      </c>
      <c r="C8416" s="1" t="s">
        <v>26</v>
      </c>
      <c r="D8416" s="1" t="s">
        <v>27</v>
      </c>
      <c r="E8416" s="1" t="s">
        <v>16</v>
      </c>
      <c r="F8416" s="1" t="s">
        <v>28</v>
      </c>
      <c r="G8416">
        <v>1992.01</v>
      </c>
      <c r="H8416">
        <v>2</v>
      </c>
      <c r="I8416">
        <v>3984.02</v>
      </c>
      <c r="J8416">
        <v>1.29</v>
      </c>
      <c r="K8416">
        <v>2884</v>
      </c>
      <c r="L8416" s="2">
        <v>45504</v>
      </c>
      <c r="O8416" t="str">
        <f>IF(ecommerce_10000[[#This Row],[Platform]]="Souq","sq",ecommerce_10000[[#This Row],[Platform]])</f>
        <v>sq</v>
      </c>
      <c r="P8416" t="str">
        <f>IF(E8416="Souq","sq",IF(E8416="Jumia","Jum",E8416))</f>
        <v>sq</v>
      </c>
      <c r="Q8416">
        <f>VLOOKUP(ecommerce_10000[[#This Row],[City]],F:I,4,FALSE)</f>
        <v>26648.76</v>
      </c>
      <c r="R8416" s="1">
        <f>SUMIF(C:C,ecommerce_10000[[#This Row],[Category]],I:I)</f>
        <v>29200970.130000021</v>
      </c>
      <c r="S8416" s="1">
        <f>SUMIFS(I:I,C:C,C8416)</f>
        <v>29200970.130000021</v>
      </c>
      <c r="T8416" s="1" t="str">
        <f>INDEX(F:F,MATCH(ecommerce_10000[[#This Row],[TotalAmount]],I:I,0))</f>
        <v>Casablanca</v>
      </c>
    </row>
    <row r="8417" spans="1:20" x14ac:dyDescent="0.3">
      <c r="A8417" s="1" t="s">
        <v>8461</v>
      </c>
      <c r="B8417" s="1" t="s">
        <v>13</v>
      </c>
      <c r="C8417" s="1" t="s">
        <v>14</v>
      </c>
      <c r="D8417" s="1" t="s">
        <v>15</v>
      </c>
      <c r="E8417" s="1" t="s">
        <v>47</v>
      </c>
      <c r="F8417" s="1" t="s">
        <v>62</v>
      </c>
      <c r="G8417">
        <v>9081.4</v>
      </c>
      <c r="H8417">
        <v>5</v>
      </c>
      <c r="I8417">
        <v>45407</v>
      </c>
      <c r="J8417">
        <v>2.79</v>
      </c>
      <c r="K8417">
        <v>4751</v>
      </c>
      <c r="L8417" s="2">
        <v>45520</v>
      </c>
      <c r="O8417" t="str">
        <f>IF(ecommerce_10000[[#This Row],[Platform]]="Souq","sq",ecommerce_10000[[#This Row],[Platform]])</f>
        <v>Amazon</v>
      </c>
      <c r="P8417" t="str">
        <f>IF(E8417="Souq","sq",IF(E8417="Jumia","Jum",E8417))</f>
        <v>Amazon</v>
      </c>
      <c r="Q8417">
        <f>VLOOKUP(ecommerce_10000[[#This Row],[City]],F:I,4,FALSE)</f>
        <v>27872.98</v>
      </c>
      <c r="R8417" s="1">
        <f>SUMIF(C:C,ecommerce_10000[[#This Row],[Category]],I:I)</f>
        <v>92327183.770000085</v>
      </c>
      <c r="S8417" s="1">
        <f>SUMIFS(I:I,C:C,C8417)</f>
        <v>92327183.770000085</v>
      </c>
      <c r="T8417" s="1" t="str">
        <f>INDEX(F:F,MATCH(ecommerce_10000[[#This Row],[TotalAmount]],I:I,0))</f>
        <v>Giza</v>
      </c>
    </row>
    <row r="8418" spans="1:20" x14ac:dyDescent="0.3">
      <c r="A8418" s="1" t="s">
        <v>8462</v>
      </c>
      <c r="B8418" s="1" t="s">
        <v>19</v>
      </c>
      <c r="C8418" s="1" t="s">
        <v>20</v>
      </c>
      <c r="D8418" s="1" t="s">
        <v>21</v>
      </c>
      <c r="E8418" s="1" t="s">
        <v>47</v>
      </c>
      <c r="F8418" s="1" t="s">
        <v>33</v>
      </c>
      <c r="G8418">
        <v>16806.310000000001</v>
      </c>
      <c r="H8418">
        <v>5</v>
      </c>
      <c r="I8418">
        <v>84031.55</v>
      </c>
      <c r="J8418">
        <v>2.08</v>
      </c>
      <c r="K8418">
        <v>4021</v>
      </c>
      <c r="L8418" s="2">
        <v>45456</v>
      </c>
      <c r="O8418" t="str">
        <f>IF(ecommerce_10000[[#This Row],[Platform]]="Souq","sq",ecommerce_10000[[#This Row],[Platform]])</f>
        <v>Amazon</v>
      </c>
      <c r="P8418" t="str">
        <f>IF(E8418="Souq","sq",IF(E8418="Jumia","Jum",E8418))</f>
        <v>Amazon</v>
      </c>
      <c r="Q8418">
        <f>VLOOKUP(ecommerce_10000[[#This Row],[City]],F:I,4,FALSE)</f>
        <v>3665.44</v>
      </c>
      <c r="R8418" s="1">
        <f>SUMIF(C:C,ecommerce_10000[[#This Row],[Category]],I:I)</f>
        <v>91504159.730000004</v>
      </c>
      <c r="S8418" s="1">
        <f>SUMIFS(I:I,C:C,C8418)</f>
        <v>91504159.730000004</v>
      </c>
      <c r="T8418" s="1" t="str">
        <f>INDEX(F:F,MATCH(ecommerce_10000[[#This Row],[TotalAmount]],I:I,0))</f>
        <v>Dubai</v>
      </c>
    </row>
    <row r="8419" spans="1:20" x14ac:dyDescent="0.3">
      <c r="A8419" s="1" t="s">
        <v>8463</v>
      </c>
      <c r="B8419" s="1" t="s">
        <v>53</v>
      </c>
      <c r="C8419" s="1" t="s">
        <v>31</v>
      </c>
      <c r="D8419" s="1" t="s">
        <v>54</v>
      </c>
      <c r="E8419" s="1" t="s">
        <v>22</v>
      </c>
      <c r="F8419" s="1" t="s">
        <v>40</v>
      </c>
      <c r="G8419">
        <v>11061.35</v>
      </c>
      <c r="H8419">
        <v>1</v>
      </c>
      <c r="I8419">
        <v>11061.35</v>
      </c>
      <c r="J8419">
        <v>4.9000000000000004</v>
      </c>
      <c r="K8419">
        <v>1020</v>
      </c>
      <c r="L8419" s="2">
        <v>45527</v>
      </c>
      <c r="O8419" t="str">
        <f>IF(ecommerce_10000[[#This Row],[Platform]]="Souq","sq",ecommerce_10000[[#This Row],[Platform]])</f>
        <v>Jumia</v>
      </c>
      <c r="P8419" t="str">
        <f>IF(E8419="Souq","sq",IF(E8419="Jumia","Jum",E8419))</f>
        <v>Jum</v>
      </c>
      <c r="Q8419">
        <f>VLOOKUP(ecommerce_10000[[#This Row],[City]],F:I,4,FALSE)</f>
        <v>99349.3</v>
      </c>
      <c r="R8419" s="1">
        <f>SUMIF(C:C,ecommerce_10000[[#This Row],[Category]],I:I)</f>
        <v>57542997.559999913</v>
      </c>
      <c r="S8419" s="1">
        <f>SUMIFS(I:I,C:C,C8419)</f>
        <v>57542997.559999913</v>
      </c>
      <c r="T8419" s="1" t="str">
        <f>INDEX(F:F,MATCH(ecommerce_10000[[#This Row],[TotalAmount]],I:I,0))</f>
        <v>Riyadh</v>
      </c>
    </row>
    <row r="8420" spans="1:20" x14ac:dyDescent="0.3">
      <c r="A8420" s="1" t="s">
        <v>8464</v>
      </c>
      <c r="B8420" s="1" t="s">
        <v>43</v>
      </c>
      <c r="C8420" s="1" t="s">
        <v>44</v>
      </c>
      <c r="D8420" s="1" t="s">
        <v>45</v>
      </c>
      <c r="E8420" s="1" t="s">
        <v>47</v>
      </c>
      <c r="F8420" s="1" t="s">
        <v>17</v>
      </c>
      <c r="G8420">
        <v>18974.509999999998</v>
      </c>
      <c r="H8420">
        <v>1</v>
      </c>
      <c r="I8420">
        <v>18974.509999999998</v>
      </c>
      <c r="J8420">
        <v>4.68</v>
      </c>
      <c r="K8420">
        <v>4460</v>
      </c>
      <c r="L8420" s="2">
        <v>45333</v>
      </c>
      <c r="O8420" t="str">
        <f>IF(ecommerce_10000[[#This Row],[Platform]]="Souq","sq",ecommerce_10000[[#This Row],[Platform]])</f>
        <v>Amazon</v>
      </c>
      <c r="P8420" t="str">
        <f>IF(E8420="Souq","sq",IF(E8420="Jumia","Jum",E8420))</f>
        <v>Amazon</v>
      </c>
      <c r="Q8420">
        <f>VLOOKUP(ecommerce_10000[[#This Row],[City]],F:I,4,FALSE)</f>
        <v>16284.02</v>
      </c>
      <c r="R8420" s="1">
        <f>SUMIF(C:C,ecommerce_10000[[#This Row],[Category]],I:I)</f>
        <v>31420413.200000018</v>
      </c>
      <c r="S8420" s="1">
        <f>SUMIFS(I:I,C:C,C8420)</f>
        <v>31420413.200000018</v>
      </c>
      <c r="T8420" s="1" t="str">
        <f>INDEX(F:F,MATCH(ecommerce_10000[[#This Row],[TotalAmount]],I:I,0))</f>
        <v>Cairo</v>
      </c>
    </row>
    <row r="8421" spans="1:20" x14ac:dyDescent="0.3">
      <c r="A8421" s="1" t="s">
        <v>8465</v>
      </c>
      <c r="B8421" s="1" t="s">
        <v>38</v>
      </c>
      <c r="C8421" s="1" t="s">
        <v>20</v>
      </c>
      <c r="D8421" s="1" t="s">
        <v>39</v>
      </c>
      <c r="E8421" s="1" t="s">
        <v>16</v>
      </c>
      <c r="F8421" s="1" t="s">
        <v>23</v>
      </c>
      <c r="G8421">
        <v>8491.44</v>
      </c>
      <c r="H8421">
        <v>5</v>
      </c>
      <c r="I8421">
        <v>42457.2</v>
      </c>
      <c r="J8421">
        <v>3.3</v>
      </c>
      <c r="K8421">
        <v>655</v>
      </c>
      <c r="L8421" s="2">
        <v>45401</v>
      </c>
      <c r="O8421" t="str">
        <f>IF(ecommerce_10000[[#This Row],[Platform]]="Souq","sq",ecommerce_10000[[#This Row],[Platform]])</f>
        <v>sq</v>
      </c>
      <c r="P8421" t="str">
        <f>IF(E8421="Souq","sq",IF(E8421="Jumia","Jum",E8421))</f>
        <v>sq</v>
      </c>
      <c r="Q8421">
        <f>VLOOKUP(ecommerce_10000[[#This Row],[City]],F:I,4,FALSE)</f>
        <v>13290.4</v>
      </c>
      <c r="R8421" s="1">
        <f>SUMIF(C:C,ecommerce_10000[[#This Row],[Category]],I:I)</f>
        <v>91504159.730000004</v>
      </c>
      <c r="S8421" s="1">
        <f>SUMIFS(I:I,C:C,C8421)</f>
        <v>91504159.730000004</v>
      </c>
      <c r="T8421" s="1" t="str">
        <f>INDEX(F:F,MATCH(ecommerce_10000[[#This Row],[TotalAmount]],I:I,0))</f>
        <v>Alexandria</v>
      </c>
    </row>
    <row r="8422" spans="1:20" x14ac:dyDescent="0.3">
      <c r="A8422" s="1" t="s">
        <v>8466</v>
      </c>
      <c r="B8422" s="1" t="s">
        <v>13</v>
      </c>
      <c r="C8422" s="1" t="s">
        <v>14</v>
      </c>
      <c r="D8422" s="1" t="s">
        <v>15</v>
      </c>
      <c r="E8422" s="1" t="s">
        <v>22</v>
      </c>
      <c r="F8422" s="1" t="s">
        <v>40</v>
      </c>
      <c r="G8422">
        <v>6441.37</v>
      </c>
      <c r="H8422">
        <v>1</v>
      </c>
      <c r="I8422">
        <v>6441.37</v>
      </c>
      <c r="J8422">
        <v>1.1000000000000001</v>
      </c>
      <c r="K8422">
        <v>1578</v>
      </c>
      <c r="L8422" s="2">
        <v>45304</v>
      </c>
      <c r="O8422" t="str">
        <f>IF(ecommerce_10000[[#This Row],[Platform]]="Souq","sq",ecommerce_10000[[#This Row],[Platform]])</f>
        <v>Jumia</v>
      </c>
      <c r="P8422" t="str">
        <f>IF(E8422="Souq","sq",IF(E8422="Jumia","Jum",E8422))</f>
        <v>Jum</v>
      </c>
      <c r="Q8422">
        <f>VLOOKUP(ecommerce_10000[[#This Row],[City]],F:I,4,FALSE)</f>
        <v>99349.3</v>
      </c>
      <c r="R8422" s="1">
        <f>SUMIF(C:C,ecommerce_10000[[#This Row],[Category]],I:I)</f>
        <v>92327183.770000085</v>
      </c>
      <c r="S8422" s="1">
        <f>SUMIFS(I:I,C:C,C8422)</f>
        <v>92327183.770000085</v>
      </c>
      <c r="T8422" s="1" t="str">
        <f>INDEX(F:F,MATCH(ecommerce_10000[[#This Row],[TotalAmount]],I:I,0))</f>
        <v>Riyadh</v>
      </c>
    </row>
    <row r="8423" spans="1:20" x14ac:dyDescent="0.3">
      <c r="A8423" s="1" t="s">
        <v>8467</v>
      </c>
      <c r="B8423" s="1" t="s">
        <v>49</v>
      </c>
      <c r="C8423" s="1" t="s">
        <v>14</v>
      </c>
      <c r="D8423" s="1" t="s">
        <v>50</v>
      </c>
      <c r="E8423" s="1" t="s">
        <v>47</v>
      </c>
      <c r="F8423" s="1" t="s">
        <v>33</v>
      </c>
      <c r="G8423">
        <v>1955.96</v>
      </c>
      <c r="H8423">
        <v>4</v>
      </c>
      <c r="I8423">
        <v>7823.84</v>
      </c>
      <c r="J8423">
        <v>2.93</v>
      </c>
      <c r="K8423">
        <v>1626</v>
      </c>
      <c r="L8423" s="2">
        <v>45612</v>
      </c>
      <c r="O8423" t="str">
        <f>IF(ecommerce_10000[[#This Row],[Platform]]="Souq","sq",ecommerce_10000[[#This Row],[Platform]])</f>
        <v>Amazon</v>
      </c>
      <c r="P8423" t="str">
        <f>IF(E8423="Souq","sq",IF(E8423="Jumia","Jum",E8423))</f>
        <v>Amazon</v>
      </c>
      <c r="Q8423">
        <f>VLOOKUP(ecommerce_10000[[#This Row],[City]],F:I,4,FALSE)</f>
        <v>3665.44</v>
      </c>
      <c r="R8423" s="1">
        <f>SUMIF(C:C,ecommerce_10000[[#This Row],[Category]],I:I)</f>
        <v>92327183.770000085</v>
      </c>
      <c r="S8423" s="1">
        <f>SUMIFS(I:I,C:C,C8423)</f>
        <v>92327183.770000085</v>
      </c>
      <c r="T8423" s="1" t="str">
        <f>INDEX(F:F,MATCH(ecommerce_10000[[#This Row],[TotalAmount]],I:I,0))</f>
        <v>Dubai</v>
      </c>
    </row>
    <row r="8424" spans="1:20" x14ac:dyDescent="0.3">
      <c r="A8424" s="1" t="s">
        <v>8468</v>
      </c>
      <c r="B8424" s="1" t="s">
        <v>49</v>
      </c>
      <c r="C8424" s="1" t="s">
        <v>14</v>
      </c>
      <c r="D8424" s="1" t="s">
        <v>50</v>
      </c>
      <c r="E8424" s="1" t="s">
        <v>47</v>
      </c>
      <c r="F8424" s="1" t="s">
        <v>33</v>
      </c>
      <c r="G8424">
        <v>9227</v>
      </c>
      <c r="H8424">
        <v>5</v>
      </c>
      <c r="I8424">
        <v>46135</v>
      </c>
      <c r="J8424">
        <v>4.22</v>
      </c>
      <c r="K8424">
        <v>3765</v>
      </c>
      <c r="L8424" s="2">
        <v>45619</v>
      </c>
      <c r="O8424" t="str">
        <f>IF(ecommerce_10000[[#This Row],[Platform]]="Souq","sq",ecommerce_10000[[#This Row],[Platform]])</f>
        <v>Amazon</v>
      </c>
      <c r="P8424" t="str">
        <f>IF(E8424="Souq","sq",IF(E8424="Jumia","Jum",E8424))</f>
        <v>Amazon</v>
      </c>
      <c r="Q8424">
        <f>VLOOKUP(ecommerce_10000[[#This Row],[City]],F:I,4,FALSE)</f>
        <v>3665.44</v>
      </c>
      <c r="R8424" s="1">
        <f>SUMIF(C:C,ecommerce_10000[[#This Row],[Category]],I:I)</f>
        <v>92327183.770000085</v>
      </c>
      <c r="S8424" s="1">
        <f>SUMIFS(I:I,C:C,C8424)</f>
        <v>92327183.770000085</v>
      </c>
      <c r="T8424" s="1" t="str">
        <f>INDEX(F:F,MATCH(ecommerce_10000[[#This Row],[TotalAmount]],I:I,0))</f>
        <v>Dubai</v>
      </c>
    </row>
    <row r="8425" spans="1:20" x14ac:dyDescent="0.3">
      <c r="A8425" s="1" t="s">
        <v>8469</v>
      </c>
      <c r="B8425" s="1" t="s">
        <v>35</v>
      </c>
      <c r="C8425" s="1" t="s">
        <v>14</v>
      </c>
      <c r="D8425" s="1" t="s">
        <v>36</v>
      </c>
      <c r="E8425" s="1" t="s">
        <v>47</v>
      </c>
      <c r="F8425" s="1" t="s">
        <v>17</v>
      </c>
      <c r="G8425">
        <v>3971.72</v>
      </c>
      <c r="H8425">
        <v>4</v>
      </c>
      <c r="I8425">
        <v>15886.88</v>
      </c>
      <c r="J8425">
        <v>4.62</v>
      </c>
      <c r="K8425">
        <v>1799</v>
      </c>
      <c r="L8425" s="2">
        <v>45604</v>
      </c>
      <c r="O8425" t="str">
        <f>IF(ecommerce_10000[[#This Row],[Platform]]="Souq","sq",ecommerce_10000[[#This Row],[Platform]])</f>
        <v>Amazon</v>
      </c>
      <c r="P8425" t="str">
        <f>IF(E8425="Souq","sq",IF(E8425="Jumia","Jum",E8425))</f>
        <v>Amazon</v>
      </c>
      <c r="Q8425">
        <f>VLOOKUP(ecommerce_10000[[#This Row],[City]],F:I,4,FALSE)</f>
        <v>16284.02</v>
      </c>
      <c r="R8425" s="1">
        <f>SUMIF(C:C,ecommerce_10000[[#This Row],[Category]],I:I)</f>
        <v>92327183.770000085</v>
      </c>
      <c r="S8425" s="1">
        <f>SUMIFS(I:I,C:C,C8425)</f>
        <v>92327183.770000085</v>
      </c>
      <c r="T8425" s="1" t="str">
        <f>INDEX(F:F,MATCH(ecommerce_10000[[#This Row],[TotalAmount]],I:I,0))</f>
        <v>Cairo</v>
      </c>
    </row>
    <row r="8426" spans="1:20" x14ac:dyDescent="0.3">
      <c r="A8426" s="1" t="s">
        <v>8470</v>
      </c>
      <c r="B8426" s="1" t="s">
        <v>30</v>
      </c>
      <c r="C8426" s="1" t="s">
        <v>31</v>
      </c>
      <c r="D8426" s="1" t="s">
        <v>32</v>
      </c>
      <c r="E8426" s="1" t="s">
        <v>47</v>
      </c>
      <c r="F8426" s="1" t="s">
        <v>17</v>
      </c>
      <c r="G8426">
        <v>11660.24</v>
      </c>
      <c r="H8426">
        <v>3</v>
      </c>
      <c r="I8426">
        <v>34980.720000000001</v>
      </c>
      <c r="J8426">
        <v>3.14</v>
      </c>
      <c r="K8426">
        <v>905</v>
      </c>
      <c r="L8426" s="2">
        <v>45623</v>
      </c>
      <c r="O8426" t="str">
        <f>IF(ecommerce_10000[[#This Row],[Platform]]="Souq","sq",ecommerce_10000[[#This Row],[Platform]])</f>
        <v>Amazon</v>
      </c>
      <c r="P8426" t="str">
        <f>IF(E8426="Souq","sq",IF(E8426="Jumia","Jum",E8426))</f>
        <v>Amazon</v>
      </c>
      <c r="Q8426">
        <f>VLOOKUP(ecommerce_10000[[#This Row],[City]],F:I,4,FALSE)</f>
        <v>16284.02</v>
      </c>
      <c r="R8426" s="1">
        <f>SUMIF(C:C,ecommerce_10000[[#This Row],[Category]],I:I)</f>
        <v>57542997.559999913</v>
      </c>
      <c r="S8426" s="1">
        <f>SUMIFS(I:I,C:C,C8426)</f>
        <v>57542997.559999913</v>
      </c>
      <c r="T8426" s="1" t="str">
        <f>INDEX(F:F,MATCH(ecommerce_10000[[#This Row],[TotalAmount]],I:I,0))</f>
        <v>Cairo</v>
      </c>
    </row>
    <row r="8427" spans="1:20" x14ac:dyDescent="0.3">
      <c r="A8427" s="1" t="s">
        <v>8471</v>
      </c>
      <c r="B8427" s="1" t="s">
        <v>35</v>
      </c>
      <c r="C8427" s="1" t="s">
        <v>14</v>
      </c>
      <c r="D8427" s="1" t="s">
        <v>36</v>
      </c>
      <c r="E8427" s="1" t="s">
        <v>16</v>
      </c>
      <c r="F8427" s="1" t="s">
        <v>28</v>
      </c>
      <c r="G8427">
        <v>14573.03</v>
      </c>
      <c r="H8427">
        <v>5</v>
      </c>
      <c r="I8427">
        <v>72865.149999999994</v>
      </c>
      <c r="J8427">
        <v>4.1399999999999997</v>
      </c>
      <c r="K8427">
        <v>1086</v>
      </c>
      <c r="L8427" s="2">
        <v>45617</v>
      </c>
      <c r="O8427" t="str">
        <f>IF(ecommerce_10000[[#This Row],[Platform]]="Souq","sq",ecommerce_10000[[#This Row],[Platform]])</f>
        <v>sq</v>
      </c>
      <c r="P8427" t="str">
        <f>IF(E8427="Souq","sq",IF(E8427="Jumia","Jum",E8427))</f>
        <v>sq</v>
      </c>
      <c r="Q8427">
        <f>VLOOKUP(ecommerce_10000[[#This Row],[City]],F:I,4,FALSE)</f>
        <v>26648.76</v>
      </c>
      <c r="R8427" s="1">
        <f>SUMIF(C:C,ecommerce_10000[[#This Row],[Category]],I:I)</f>
        <v>92327183.770000085</v>
      </c>
      <c r="S8427" s="1">
        <f>SUMIFS(I:I,C:C,C8427)</f>
        <v>92327183.770000085</v>
      </c>
      <c r="T8427" s="1" t="str">
        <f>INDEX(F:F,MATCH(ecommerce_10000[[#This Row],[TotalAmount]],I:I,0))</f>
        <v>Casablanca</v>
      </c>
    </row>
    <row r="8428" spans="1:20" x14ac:dyDescent="0.3">
      <c r="A8428" s="1" t="s">
        <v>8472</v>
      </c>
      <c r="B8428" s="1" t="s">
        <v>65</v>
      </c>
      <c r="C8428" s="1" t="s">
        <v>20</v>
      </c>
      <c r="D8428" s="1" t="s">
        <v>66</v>
      </c>
      <c r="E8428" s="1" t="s">
        <v>22</v>
      </c>
      <c r="F8428" s="1" t="s">
        <v>23</v>
      </c>
      <c r="G8428">
        <v>3011.54</v>
      </c>
      <c r="H8428">
        <v>2</v>
      </c>
      <c r="I8428">
        <v>6023.08</v>
      </c>
      <c r="J8428">
        <v>3.98</v>
      </c>
      <c r="K8428">
        <v>703</v>
      </c>
      <c r="L8428" s="2">
        <v>45545</v>
      </c>
      <c r="O8428" t="str">
        <f>IF(ecommerce_10000[[#This Row],[Platform]]="Souq","sq",ecommerce_10000[[#This Row],[Platform]])</f>
        <v>Jumia</v>
      </c>
      <c r="P8428" t="str">
        <f>IF(E8428="Souq","sq",IF(E8428="Jumia","Jum",E8428))</f>
        <v>Jum</v>
      </c>
      <c r="Q8428">
        <f>VLOOKUP(ecommerce_10000[[#This Row],[City]],F:I,4,FALSE)</f>
        <v>13290.4</v>
      </c>
      <c r="R8428" s="1">
        <f>SUMIF(C:C,ecommerce_10000[[#This Row],[Category]],I:I)</f>
        <v>91504159.730000004</v>
      </c>
      <c r="S8428" s="1">
        <f>SUMIFS(I:I,C:C,C8428)</f>
        <v>91504159.730000004</v>
      </c>
      <c r="T8428" s="1" t="str">
        <f>INDEX(F:F,MATCH(ecommerce_10000[[#This Row],[TotalAmount]],I:I,0))</f>
        <v>Alexandria</v>
      </c>
    </row>
    <row r="8429" spans="1:20" x14ac:dyDescent="0.3">
      <c r="A8429" s="1" t="s">
        <v>8473</v>
      </c>
      <c r="B8429" s="1" t="s">
        <v>38</v>
      </c>
      <c r="C8429" s="1" t="s">
        <v>20</v>
      </c>
      <c r="D8429" s="1" t="s">
        <v>39</v>
      </c>
      <c r="E8429" s="1" t="s">
        <v>16</v>
      </c>
      <c r="F8429" s="1" t="s">
        <v>28</v>
      </c>
      <c r="G8429">
        <v>14794.45</v>
      </c>
      <c r="H8429">
        <v>4</v>
      </c>
      <c r="I8429">
        <v>59177.8</v>
      </c>
      <c r="J8429">
        <v>4.43</v>
      </c>
      <c r="K8429">
        <v>148</v>
      </c>
      <c r="L8429" s="2">
        <v>45491</v>
      </c>
      <c r="O8429" t="str">
        <f>IF(ecommerce_10000[[#This Row],[Platform]]="Souq","sq",ecommerce_10000[[#This Row],[Platform]])</f>
        <v>sq</v>
      </c>
      <c r="P8429" t="str">
        <f>IF(E8429="Souq","sq",IF(E8429="Jumia","Jum",E8429))</f>
        <v>sq</v>
      </c>
      <c r="Q8429">
        <f>VLOOKUP(ecommerce_10000[[#This Row],[City]],F:I,4,FALSE)</f>
        <v>26648.76</v>
      </c>
      <c r="R8429" s="1">
        <f>SUMIF(C:C,ecommerce_10000[[#This Row],[Category]],I:I)</f>
        <v>91504159.730000004</v>
      </c>
      <c r="S8429" s="1">
        <f>SUMIFS(I:I,C:C,C8429)</f>
        <v>91504159.730000004</v>
      </c>
      <c r="T8429" s="1" t="str">
        <f>INDEX(F:F,MATCH(ecommerce_10000[[#This Row],[TotalAmount]],I:I,0))</f>
        <v>Casablanca</v>
      </c>
    </row>
    <row r="8430" spans="1:20" x14ac:dyDescent="0.3">
      <c r="A8430" s="1" t="s">
        <v>8474</v>
      </c>
      <c r="B8430" s="1" t="s">
        <v>49</v>
      </c>
      <c r="C8430" s="1" t="s">
        <v>14</v>
      </c>
      <c r="D8430" s="1" t="s">
        <v>50</v>
      </c>
      <c r="E8430" s="1" t="s">
        <v>22</v>
      </c>
      <c r="F8430" s="1" t="s">
        <v>62</v>
      </c>
      <c r="G8430">
        <v>17278.740000000002</v>
      </c>
      <c r="H8430">
        <v>5</v>
      </c>
      <c r="I8430">
        <v>86393.7</v>
      </c>
      <c r="J8430">
        <v>1.57</v>
      </c>
      <c r="K8430">
        <v>2048</v>
      </c>
      <c r="L8430" s="2">
        <v>45645</v>
      </c>
      <c r="O8430" t="str">
        <f>IF(ecommerce_10000[[#This Row],[Platform]]="Souq","sq",ecommerce_10000[[#This Row],[Platform]])</f>
        <v>Jumia</v>
      </c>
      <c r="P8430" t="str">
        <f>IF(E8430="Souq","sq",IF(E8430="Jumia","Jum",E8430))</f>
        <v>Jum</v>
      </c>
      <c r="Q8430">
        <f>VLOOKUP(ecommerce_10000[[#This Row],[City]],F:I,4,FALSE)</f>
        <v>27872.98</v>
      </c>
      <c r="R8430" s="1">
        <f>SUMIF(C:C,ecommerce_10000[[#This Row],[Category]],I:I)</f>
        <v>92327183.770000085</v>
      </c>
      <c r="S8430" s="1">
        <f>SUMIFS(I:I,C:C,C8430)</f>
        <v>92327183.770000085</v>
      </c>
      <c r="T8430" s="1" t="str">
        <f>INDEX(F:F,MATCH(ecommerce_10000[[#This Row],[TotalAmount]],I:I,0))</f>
        <v>Giza</v>
      </c>
    </row>
    <row r="8431" spans="1:20" x14ac:dyDescent="0.3">
      <c r="A8431" s="1" t="s">
        <v>8475</v>
      </c>
      <c r="B8431" s="1" t="s">
        <v>38</v>
      </c>
      <c r="C8431" s="1" t="s">
        <v>20</v>
      </c>
      <c r="D8431" s="1" t="s">
        <v>39</v>
      </c>
      <c r="E8431" s="1" t="s">
        <v>22</v>
      </c>
      <c r="F8431" s="1" t="s">
        <v>33</v>
      </c>
      <c r="G8431">
        <v>19624.71</v>
      </c>
      <c r="H8431">
        <v>1</v>
      </c>
      <c r="I8431">
        <v>19624.71</v>
      </c>
      <c r="J8431">
        <v>1.87</v>
      </c>
      <c r="K8431">
        <v>4627</v>
      </c>
      <c r="L8431" s="2">
        <v>45533</v>
      </c>
      <c r="O8431" t="str">
        <f>IF(ecommerce_10000[[#This Row],[Platform]]="Souq","sq",ecommerce_10000[[#This Row],[Platform]])</f>
        <v>Jumia</v>
      </c>
      <c r="P8431" t="str">
        <f>IF(E8431="Souq","sq",IF(E8431="Jumia","Jum",E8431))</f>
        <v>Jum</v>
      </c>
      <c r="Q8431">
        <f>VLOOKUP(ecommerce_10000[[#This Row],[City]],F:I,4,FALSE)</f>
        <v>3665.44</v>
      </c>
      <c r="R8431" s="1">
        <f>SUMIF(C:C,ecommerce_10000[[#This Row],[Category]],I:I)</f>
        <v>91504159.730000004</v>
      </c>
      <c r="S8431" s="1">
        <f>SUMIFS(I:I,C:C,C8431)</f>
        <v>91504159.730000004</v>
      </c>
      <c r="T8431" s="1" t="str">
        <f>INDEX(F:F,MATCH(ecommerce_10000[[#This Row],[TotalAmount]],I:I,0))</f>
        <v>Dubai</v>
      </c>
    </row>
    <row r="8432" spans="1:20" x14ac:dyDescent="0.3">
      <c r="A8432" s="1" t="s">
        <v>8476</v>
      </c>
      <c r="B8432" s="1" t="s">
        <v>49</v>
      </c>
      <c r="C8432" s="1" t="s">
        <v>14</v>
      </c>
      <c r="D8432" s="1" t="s">
        <v>50</v>
      </c>
      <c r="E8432" s="1" t="s">
        <v>47</v>
      </c>
      <c r="F8432" s="1" t="s">
        <v>28</v>
      </c>
      <c r="G8432">
        <v>10870.6</v>
      </c>
      <c r="H8432">
        <v>4</v>
      </c>
      <c r="I8432">
        <v>43482.400000000001</v>
      </c>
      <c r="J8432">
        <v>2.54</v>
      </c>
      <c r="K8432">
        <v>4445</v>
      </c>
      <c r="L8432" s="2">
        <v>45380</v>
      </c>
      <c r="O8432" t="str">
        <f>IF(ecommerce_10000[[#This Row],[Platform]]="Souq","sq",ecommerce_10000[[#This Row],[Platform]])</f>
        <v>Amazon</v>
      </c>
      <c r="P8432" t="str">
        <f>IF(E8432="Souq","sq",IF(E8432="Jumia","Jum",E8432))</f>
        <v>Amazon</v>
      </c>
      <c r="Q8432">
        <f>VLOOKUP(ecommerce_10000[[#This Row],[City]],F:I,4,FALSE)</f>
        <v>26648.76</v>
      </c>
      <c r="R8432" s="1">
        <f>SUMIF(C:C,ecommerce_10000[[#This Row],[Category]],I:I)</f>
        <v>92327183.770000085</v>
      </c>
      <c r="S8432" s="1">
        <f>SUMIFS(I:I,C:C,C8432)</f>
        <v>92327183.770000085</v>
      </c>
      <c r="T8432" s="1" t="str">
        <f>INDEX(F:F,MATCH(ecommerce_10000[[#This Row],[TotalAmount]],I:I,0))</f>
        <v>Casablanca</v>
      </c>
    </row>
    <row r="8433" spans="1:20" x14ac:dyDescent="0.3">
      <c r="A8433" s="1" t="s">
        <v>8477</v>
      </c>
      <c r="B8433" s="1" t="s">
        <v>13</v>
      </c>
      <c r="C8433" s="1" t="s">
        <v>14</v>
      </c>
      <c r="D8433" s="1" t="s">
        <v>15</v>
      </c>
      <c r="E8433" s="1" t="s">
        <v>16</v>
      </c>
      <c r="F8433" s="1" t="s">
        <v>28</v>
      </c>
      <c r="G8433">
        <v>12706.58</v>
      </c>
      <c r="H8433">
        <v>1</v>
      </c>
      <c r="I8433">
        <v>12706.58</v>
      </c>
      <c r="J8433">
        <v>3.05</v>
      </c>
      <c r="K8433">
        <v>835</v>
      </c>
      <c r="L8433" s="2">
        <v>45398</v>
      </c>
      <c r="O8433" t="str">
        <f>IF(ecommerce_10000[[#This Row],[Platform]]="Souq","sq",ecommerce_10000[[#This Row],[Platform]])</f>
        <v>sq</v>
      </c>
      <c r="P8433" t="str">
        <f>IF(E8433="Souq","sq",IF(E8433="Jumia","Jum",E8433))</f>
        <v>sq</v>
      </c>
      <c r="Q8433">
        <f>VLOOKUP(ecommerce_10000[[#This Row],[City]],F:I,4,FALSE)</f>
        <v>26648.76</v>
      </c>
      <c r="R8433" s="1">
        <f>SUMIF(C:C,ecommerce_10000[[#This Row],[Category]],I:I)</f>
        <v>92327183.770000085</v>
      </c>
      <c r="S8433" s="1">
        <f>SUMIFS(I:I,C:C,C8433)</f>
        <v>92327183.770000085</v>
      </c>
      <c r="T8433" s="1" t="str">
        <f>INDEX(F:F,MATCH(ecommerce_10000[[#This Row],[TotalAmount]],I:I,0))</f>
        <v>Casablanca</v>
      </c>
    </row>
    <row r="8434" spans="1:20" x14ac:dyDescent="0.3">
      <c r="A8434" s="1" t="s">
        <v>8478</v>
      </c>
      <c r="B8434" s="1" t="s">
        <v>35</v>
      </c>
      <c r="C8434" s="1" t="s">
        <v>14</v>
      </c>
      <c r="D8434" s="1" t="s">
        <v>36</v>
      </c>
      <c r="E8434" s="1" t="s">
        <v>47</v>
      </c>
      <c r="F8434" s="1" t="s">
        <v>33</v>
      </c>
      <c r="G8434">
        <v>8076.12</v>
      </c>
      <c r="H8434">
        <v>4</v>
      </c>
      <c r="I8434">
        <v>32304.48</v>
      </c>
      <c r="J8434">
        <v>1.75</v>
      </c>
      <c r="K8434">
        <v>506</v>
      </c>
      <c r="L8434" s="2">
        <v>45404</v>
      </c>
      <c r="O8434" t="str">
        <f>IF(ecommerce_10000[[#This Row],[Platform]]="Souq","sq",ecommerce_10000[[#This Row],[Platform]])</f>
        <v>Amazon</v>
      </c>
      <c r="P8434" t="str">
        <f>IF(E8434="Souq","sq",IF(E8434="Jumia","Jum",E8434))</f>
        <v>Amazon</v>
      </c>
      <c r="Q8434">
        <f>VLOOKUP(ecommerce_10000[[#This Row],[City]],F:I,4,FALSE)</f>
        <v>3665.44</v>
      </c>
      <c r="R8434" s="1">
        <f>SUMIF(C:C,ecommerce_10000[[#This Row],[Category]],I:I)</f>
        <v>92327183.770000085</v>
      </c>
      <c r="S8434" s="1">
        <f>SUMIFS(I:I,C:C,C8434)</f>
        <v>92327183.770000085</v>
      </c>
      <c r="T8434" s="1" t="str">
        <f>INDEX(F:F,MATCH(ecommerce_10000[[#This Row],[TotalAmount]],I:I,0))</f>
        <v>Dubai</v>
      </c>
    </row>
    <row r="8435" spans="1:20" x14ac:dyDescent="0.3">
      <c r="A8435" s="1" t="s">
        <v>8479</v>
      </c>
      <c r="B8435" s="1" t="s">
        <v>53</v>
      </c>
      <c r="C8435" s="1" t="s">
        <v>31</v>
      </c>
      <c r="D8435" s="1" t="s">
        <v>54</v>
      </c>
      <c r="E8435" s="1" t="s">
        <v>47</v>
      </c>
      <c r="F8435" s="1" t="s">
        <v>17</v>
      </c>
      <c r="G8435">
        <v>11515.99</v>
      </c>
      <c r="H8435">
        <v>4</v>
      </c>
      <c r="I8435">
        <v>46063.96</v>
      </c>
      <c r="J8435">
        <v>1.22</v>
      </c>
      <c r="K8435">
        <v>1743</v>
      </c>
      <c r="L8435" s="2">
        <v>45544</v>
      </c>
      <c r="O8435" t="str">
        <f>IF(ecommerce_10000[[#This Row],[Platform]]="Souq","sq",ecommerce_10000[[#This Row],[Platform]])</f>
        <v>Amazon</v>
      </c>
      <c r="P8435" t="str">
        <f>IF(E8435="Souq","sq",IF(E8435="Jumia","Jum",E8435))</f>
        <v>Amazon</v>
      </c>
      <c r="Q8435">
        <f>VLOOKUP(ecommerce_10000[[#This Row],[City]],F:I,4,FALSE)</f>
        <v>16284.02</v>
      </c>
      <c r="R8435" s="1">
        <f>SUMIF(C:C,ecommerce_10000[[#This Row],[Category]],I:I)</f>
        <v>57542997.559999913</v>
      </c>
      <c r="S8435" s="1">
        <f>SUMIFS(I:I,C:C,C8435)</f>
        <v>57542997.559999913</v>
      </c>
      <c r="T8435" s="1" t="str">
        <f>INDEX(F:F,MATCH(ecommerce_10000[[#This Row],[TotalAmount]],I:I,0))</f>
        <v>Cairo</v>
      </c>
    </row>
    <row r="8436" spans="1:20" x14ac:dyDescent="0.3">
      <c r="A8436" s="1" t="s">
        <v>8480</v>
      </c>
      <c r="B8436" s="1" t="s">
        <v>49</v>
      </c>
      <c r="C8436" s="1" t="s">
        <v>14</v>
      </c>
      <c r="D8436" s="1" t="s">
        <v>50</v>
      </c>
      <c r="E8436" s="1" t="s">
        <v>22</v>
      </c>
      <c r="F8436" s="1" t="s">
        <v>33</v>
      </c>
      <c r="G8436">
        <v>15321.9</v>
      </c>
      <c r="H8436">
        <v>5</v>
      </c>
      <c r="I8436">
        <v>76609.5</v>
      </c>
      <c r="J8436">
        <v>3.97</v>
      </c>
      <c r="K8436">
        <v>4236</v>
      </c>
      <c r="L8436" s="2">
        <v>45361</v>
      </c>
      <c r="O8436" t="str">
        <f>IF(ecommerce_10000[[#This Row],[Platform]]="Souq","sq",ecommerce_10000[[#This Row],[Platform]])</f>
        <v>Jumia</v>
      </c>
      <c r="P8436" t="str">
        <f>IF(E8436="Souq","sq",IF(E8436="Jumia","Jum",E8436))</f>
        <v>Jum</v>
      </c>
      <c r="Q8436">
        <f>VLOOKUP(ecommerce_10000[[#This Row],[City]],F:I,4,FALSE)</f>
        <v>3665.44</v>
      </c>
      <c r="R8436" s="1">
        <f>SUMIF(C:C,ecommerce_10000[[#This Row],[Category]],I:I)</f>
        <v>92327183.770000085</v>
      </c>
      <c r="S8436" s="1">
        <f>SUMIFS(I:I,C:C,C8436)</f>
        <v>92327183.770000085</v>
      </c>
      <c r="T8436" s="1" t="str">
        <f>INDEX(F:F,MATCH(ecommerce_10000[[#This Row],[TotalAmount]],I:I,0))</f>
        <v>Dubai</v>
      </c>
    </row>
    <row r="8437" spans="1:20" x14ac:dyDescent="0.3">
      <c r="A8437" s="1" t="s">
        <v>8481</v>
      </c>
      <c r="B8437" s="1" t="s">
        <v>65</v>
      </c>
      <c r="C8437" s="1" t="s">
        <v>20</v>
      </c>
      <c r="D8437" s="1" t="s">
        <v>66</v>
      </c>
      <c r="E8437" s="1" t="s">
        <v>22</v>
      </c>
      <c r="F8437" s="1" t="s">
        <v>23</v>
      </c>
      <c r="G8437">
        <v>4227.01</v>
      </c>
      <c r="H8437">
        <v>5</v>
      </c>
      <c r="I8437">
        <v>21135.05</v>
      </c>
      <c r="J8437">
        <v>3.33</v>
      </c>
      <c r="K8437">
        <v>2875</v>
      </c>
      <c r="L8437" s="2">
        <v>45329</v>
      </c>
      <c r="O8437" t="str">
        <f>IF(ecommerce_10000[[#This Row],[Platform]]="Souq","sq",ecommerce_10000[[#This Row],[Platform]])</f>
        <v>Jumia</v>
      </c>
      <c r="P8437" t="str">
        <f>IF(E8437="Souq","sq",IF(E8437="Jumia","Jum",E8437))</f>
        <v>Jum</v>
      </c>
      <c r="Q8437">
        <f>VLOOKUP(ecommerce_10000[[#This Row],[City]],F:I,4,FALSE)</f>
        <v>13290.4</v>
      </c>
      <c r="R8437" s="1">
        <f>SUMIF(C:C,ecommerce_10000[[#This Row],[Category]],I:I)</f>
        <v>91504159.730000004</v>
      </c>
      <c r="S8437" s="1">
        <f>SUMIFS(I:I,C:C,C8437)</f>
        <v>91504159.730000004</v>
      </c>
      <c r="T8437" s="1" t="str">
        <f>INDEX(F:F,MATCH(ecommerce_10000[[#This Row],[TotalAmount]],I:I,0))</f>
        <v>Alexandria</v>
      </c>
    </row>
    <row r="8438" spans="1:20" x14ac:dyDescent="0.3">
      <c r="A8438" s="1" t="s">
        <v>8482</v>
      </c>
      <c r="B8438" s="1" t="s">
        <v>13</v>
      </c>
      <c r="C8438" s="1" t="s">
        <v>14</v>
      </c>
      <c r="D8438" s="1" t="s">
        <v>15</v>
      </c>
      <c r="E8438" s="1" t="s">
        <v>47</v>
      </c>
      <c r="F8438" s="1" t="s">
        <v>40</v>
      </c>
      <c r="G8438">
        <v>19374.43</v>
      </c>
      <c r="H8438">
        <v>1</v>
      </c>
      <c r="I8438">
        <v>19374.43</v>
      </c>
      <c r="J8438">
        <v>4.6500000000000004</v>
      </c>
      <c r="K8438">
        <v>3149</v>
      </c>
      <c r="L8438" s="2">
        <v>45578</v>
      </c>
      <c r="O8438" t="str">
        <f>IF(ecommerce_10000[[#This Row],[Platform]]="Souq","sq",ecommerce_10000[[#This Row],[Platform]])</f>
        <v>Amazon</v>
      </c>
      <c r="P8438" t="str">
        <f>IF(E8438="Souq","sq",IF(E8438="Jumia","Jum",E8438))</f>
        <v>Amazon</v>
      </c>
      <c r="Q8438">
        <f>VLOOKUP(ecommerce_10000[[#This Row],[City]],F:I,4,FALSE)</f>
        <v>99349.3</v>
      </c>
      <c r="R8438" s="1">
        <f>SUMIF(C:C,ecommerce_10000[[#This Row],[Category]],I:I)</f>
        <v>92327183.770000085</v>
      </c>
      <c r="S8438" s="1">
        <f>SUMIFS(I:I,C:C,C8438)</f>
        <v>92327183.770000085</v>
      </c>
      <c r="T8438" s="1" t="str">
        <f>INDEX(F:F,MATCH(ecommerce_10000[[#This Row],[TotalAmount]],I:I,0))</f>
        <v>Riyadh</v>
      </c>
    </row>
    <row r="8439" spans="1:20" x14ac:dyDescent="0.3">
      <c r="A8439" s="1" t="s">
        <v>8483</v>
      </c>
      <c r="B8439" s="1" t="s">
        <v>13</v>
      </c>
      <c r="C8439" s="1" t="s">
        <v>14</v>
      </c>
      <c r="D8439" s="1" t="s">
        <v>15</v>
      </c>
      <c r="E8439" s="1" t="s">
        <v>22</v>
      </c>
      <c r="F8439" s="1" t="s">
        <v>62</v>
      </c>
      <c r="G8439">
        <v>7480.95</v>
      </c>
      <c r="H8439">
        <v>2</v>
      </c>
      <c r="I8439">
        <v>14961.9</v>
      </c>
      <c r="J8439">
        <v>2.37</v>
      </c>
      <c r="K8439">
        <v>4929</v>
      </c>
      <c r="L8439" s="2">
        <v>45441</v>
      </c>
      <c r="O8439" t="str">
        <f>IF(ecommerce_10000[[#This Row],[Platform]]="Souq","sq",ecommerce_10000[[#This Row],[Platform]])</f>
        <v>Jumia</v>
      </c>
      <c r="P8439" t="str">
        <f>IF(E8439="Souq","sq",IF(E8439="Jumia","Jum",E8439))</f>
        <v>Jum</v>
      </c>
      <c r="Q8439">
        <f>VLOOKUP(ecommerce_10000[[#This Row],[City]],F:I,4,FALSE)</f>
        <v>27872.98</v>
      </c>
      <c r="R8439" s="1">
        <f>SUMIF(C:C,ecommerce_10000[[#This Row],[Category]],I:I)</f>
        <v>92327183.770000085</v>
      </c>
      <c r="S8439" s="1">
        <f>SUMIFS(I:I,C:C,C8439)</f>
        <v>92327183.770000085</v>
      </c>
      <c r="T8439" s="1" t="str">
        <f>INDEX(F:F,MATCH(ecommerce_10000[[#This Row],[TotalAmount]],I:I,0))</f>
        <v>Giza</v>
      </c>
    </row>
    <row r="8440" spans="1:20" x14ac:dyDescent="0.3">
      <c r="A8440" s="1" t="s">
        <v>8484</v>
      </c>
      <c r="B8440" s="1" t="s">
        <v>35</v>
      </c>
      <c r="C8440" s="1" t="s">
        <v>14</v>
      </c>
      <c r="D8440" s="1" t="s">
        <v>36</v>
      </c>
      <c r="E8440" s="1" t="s">
        <v>22</v>
      </c>
      <c r="F8440" s="1" t="s">
        <v>23</v>
      </c>
      <c r="G8440">
        <v>11818.78</v>
      </c>
      <c r="H8440">
        <v>5</v>
      </c>
      <c r="I8440">
        <v>59093.9</v>
      </c>
      <c r="J8440">
        <v>2.93</v>
      </c>
      <c r="K8440">
        <v>2012</v>
      </c>
      <c r="L8440" s="2">
        <v>45361</v>
      </c>
      <c r="O8440" t="str">
        <f>IF(ecommerce_10000[[#This Row],[Platform]]="Souq","sq",ecommerce_10000[[#This Row],[Platform]])</f>
        <v>Jumia</v>
      </c>
      <c r="P8440" t="str">
        <f>IF(E8440="Souq","sq",IF(E8440="Jumia","Jum",E8440))</f>
        <v>Jum</v>
      </c>
      <c r="Q8440">
        <f>VLOOKUP(ecommerce_10000[[#This Row],[City]],F:I,4,FALSE)</f>
        <v>13290.4</v>
      </c>
      <c r="R8440" s="1">
        <f>SUMIF(C:C,ecommerce_10000[[#This Row],[Category]],I:I)</f>
        <v>92327183.770000085</v>
      </c>
      <c r="S8440" s="1">
        <f>SUMIFS(I:I,C:C,C8440)</f>
        <v>92327183.770000085</v>
      </c>
      <c r="T8440" s="1" t="str">
        <f>INDEX(F:F,MATCH(ecommerce_10000[[#This Row],[TotalAmount]],I:I,0))</f>
        <v>Alexandria</v>
      </c>
    </row>
    <row r="8441" spans="1:20" x14ac:dyDescent="0.3">
      <c r="A8441" s="1" t="s">
        <v>8485</v>
      </c>
      <c r="B8441" s="1" t="s">
        <v>43</v>
      </c>
      <c r="C8441" s="1" t="s">
        <v>44</v>
      </c>
      <c r="D8441" s="1" t="s">
        <v>45</v>
      </c>
      <c r="E8441" s="1" t="s">
        <v>16</v>
      </c>
      <c r="F8441" s="1" t="s">
        <v>40</v>
      </c>
      <c r="G8441">
        <v>6664.73</v>
      </c>
      <c r="H8441">
        <v>1</v>
      </c>
      <c r="I8441">
        <v>6664.73</v>
      </c>
      <c r="J8441">
        <v>3.46</v>
      </c>
      <c r="K8441">
        <v>761</v>
      </c>
      <c r="L8441" s="2">
        <v>45304</v>
      </c>
      <c r="O8441" t="str">
        <f>IF(ecommerce_10000[[#This Row],[Platform]]="Souq","sq",ecommerce_10000[[#This Row],[Platform]])</f>
        <v>sq</v>
      </c>
      <c r="P8441" t="str">
        <f>IF(E8441="Souq","sq",IF(E8441="Jumia","Jum",E8441))</f>
        <v>sq</v>
      </c>
      <c r="Q8441">
        <f>VLOOKUP(ecommerce_10000[[#This Row],[City]],F:I,4,FALSE)</f>
        <v>99349.3</v>
      </c>
      <c r="R8441" s="1">
        <f>SUMIF(C:C,ecommerce_10000[[#This Row],[Category]],I:I)</f>
        <v>31420413.200000018</v>
      </c>
      <c r="S8441" s="1">
        <f>SUMIFS(I:I,C:C,C8441)</f>
        <v>31420413.200000018</v>
      </c>
      <c r="T8441" s="1" t="str">
        <f>INDEX(F:F,MATCH(ecommerce_10000[[#This Row],[TotalAmount]],I:I,0))</f>
        <v>Riyadh</v>
      </c>
    </row>
    <row r="8442" spans="1:20" x14ac:dyDescent="0.3">
      <c r="A8442" s="1" t="s">
        <v>8486</v>
      </c>
      <c r="B8442" s="1" t="s">
        <v>35</v>
      </c>
      <c r="C8442" s="1" t="s">
        <v>14</v>
      </c>
      <c r="D8442" s="1" t="s">
        <v>36</v>
      </c>
      <c r="E8442" s="1" t="s">
        <v>22</v>
      </c>
      <c r="F8442" s="1" t="s">
        <v>23</v>
      </c>
      <c r="G8442">
        <v>6735.57</v>
      </c>
      <c r="H8442">
        <v>5</v>
      </c>
      <c r="I8442">
        <v>33677.85</v>
      </c>
      <c r="J8442">
        <v>2.23</v>
      </c>
      <c r="K8442">
        <v>2394</v>
      </c>
      <c r="L8442" s="2">
        <v>45343</v>
      </c>
      <c r="O8442" t="str">
        <f>IF(ecommerce_10000[[#This Row],[Platform]]="Souq","sq",ecommerce_10000[[#This Row],[Platform]])</f>
        <v>Jumia</v>
      </c>
      <c r="P8442" t="str">
        <f>IF(E8442="Souq","sq",IF(E8442="Jumia","Jum",E8442))</f>
        <v>Jum</v>
      </c>
      <c r="Q8442">
        <f>VLOOKUP(ecommerce_10000[[#This Row],[City]],F:I,4,FALSE)</f>
        <v>13290.4</v>
      </c>
      <c r="R8442" s="1">
        <f>SUMIF(C:C,ecommerce_10000[[#This Row],[Category]],I:I)</f>
        <v>92327183.770000085</v>
      </c>
      <c r="S8442" s="1">
        <f>SUMIFS(I:I,C:C,C8442)</f>
        <v>92327183.770000085</v>
      </c>
      <c r="T8442" s="1" t="str">
        <f>INDEX(F:F,MATCH(ecommerce_10000[[#This Row],[TotalAmount]],I:I,0))</f>
        <v>Alexandria</v>
      </c>
    </row>
    <row r="8443" spans="1:20" x14ac:dyDescent="0.3">
      <c r="A8443" s="1" t="s">
        <v>8487</v>
      </c>
      <c r="B8443" s="1" t="s">
        <v>30</v>
      </c>
      <c r="C8443" s="1" t="s">
        <v>31</v>
      </c>
      <c r="D8443" s="1" t="s">
        <v>32</v>
      </c>
      <c r="E8443" s="1" t="s">
        <v>16</v>
      </c>
      <c r="F8443" s="1" t="s">
        <v>62</v>
      </c>
      <c r="G8443">
        <v>9719.08</v>
      </c>
      <c r="H8443">
        <v>5</v>
      </c>
      <c r="I8443">
        <v>48595.4</v>
      </c>
      <c r="J8443">
        <v>2.06</v>
      </c>
      <c r="K8443">
        <v>3763</v>
      </c>
      <c r="L8443" s="2">
        <v>45317</v>
      </c>
      <c r="O8443" t="str">
        <f>IF(ecommerce_10000[[#This Row],[Platform]]="Souq","sq",ecommerce_10000[[#This Row],[Platform]])</f>
        <v>sq</v>
      </c>
      <c r="P8443" t="str">
        <f>IF(E8443="Souq","sq",IF(E8443="Jumia","Jum",E8443))</f>
        <v>sq</v>
      </c>
      <c r="Q8443">
        <f>VLOOKUP(ecommerce_10000[[#This Row],[City]],F:I,4,FALSE)</f>
        <v>27872.98</v>
      </c>
      <c r="R8443" s="1">
        <f>SUMIF(C:C,ecommerce_10000[[#This Row],[Category]],I:I)</f>
        <v>57542997.559999913</v>
      </c>
      <c r="S8443" s="1">
        <f>SUMIFS(I:I,C:C,C8443)</f>
        <v>57542997.559999913</v>
      </c>
      <c r="T8443" s="1" t="str">
        <f>INDEX(F:F,MATCH(ecommerce_10000[[#This Row],[TotalAmount]],I:I,0))</f>
        <v>Giza</v>
      </c>
    </row>
    <row r="8444" spans="1:20" x14ac:dyDescent="0.3">
      <c r="A8444" s="1" t="s">
        <v>8488</v>
      </c>
      <c r="B8444" s="1" t="s">
        <v>19</v>
      </c>
      <c r="C8444" s="1" t="s">
        <v>20</v>
      </c>
      <c r="D8444" s="1" t="s">
        <v>21</v>
      </c>
      <c r="E8444" s="1" t="s">
        <v>47</v>
      </c>
      <c r="F8444" s="1" t="s">
        <v>17</v>
      </c>
      <c r="G8444">
        <v>14509.69</v>
      </c>
      <c r="H8444">
        <v>2</v>
      </c>
      <c r="I8444">
        <v>29019.38</v>
      </c>
      <c r="J8444">
        <v>4.7</v>
      </c>
      <c r="K8444">
        <v>2173</v>
      </c>
      <c r="L8444" s="2">
        <v>45370</v>
      </c>
      <c r="O8444" t="str">
        <f>IF(ecommerce_10000[[#This Row],[Platform]]="Souq","sq",ecommerce_10000[[#This Row],[Platform]])</f>
        <v>Amazon</v>
      </c>
      <c r="P8444" t="str">
        <f>IF(E8444="Souq","sq",IF(E8444="Jumia","Jum",E8444))</f>
        <v>Amazon</v>
      </c>
      <c r="Q8444">
        <f>VLOOKUP(ecommerce_10000[[#This Row],[City]],F:I,4,FALSE)</f>
        <v>16284.02</v>
      </c>
      <c r="R8444" s="1">
        <f>SUMIF(C:C,ecommerce_10000[[#This Row],[Category]],I:I)</f>
        <v>91504159.730000004</v>
      </c>
      <c r="S8444" s="1">
        <f>SUMIFS(I:I,C:C,C8444)</f>
        <v>91504159.730000004</v>
      </c>
      <c r="T8444" s="1" t="str">
        <f>INDEX(F:F,MATCH(ecommerce_10000[[#This Row],[TotalAmount]],I:I,0))</f>
        <v>Cairo</v>
      </c>
    </row>
    <row r="8445" spans="1:20" x14ac:dyDescent="0.3">
      <c r="A8445" s="1" t="s">
        <v>8489</v>
      </c>
      <c r="B8445" s="1" t="s">
        <v>35</v>
      </c>
      <c r="C8445" s="1" t="s">
        <v>14</v>
      </c>
      <c r="D8445" s="1" t="s">
        <v>36</v>
      </c>
      <c r="E8445" s="1" t="s">
        <v>47</v>
      </c>
      <c r="F8445" s="1" t="s">
        <v>23</v>
      </c>
      <c r="G8445">
        <v>568.55999999999995</v>
      </c>
      <c r="H8445">
        <v>2</v>
      </c>
      <c r="I8445">
        <v>1137.1199999999999</v>
      </c>
      <c r="J8445">
        <v>3.07</v>
      </c>
      <c r="K8445">
        <v>2602</v>
      </c>
      <c r="L8445" s="2">
        <v>45326</v>
      </c>
      <c r="O8445" t="str">
        <f>IF(ecommerce_10000[[#This Row],[Platform]]="Souq","sq",ecommerce_10000[[#This Row],[Platform]])</f>
        <v>Amazon</v>
      </c>
      <c r="P8445" t="str">
        <f>IF(E8445="Souq","sq",IF(E8445="Jumia","Jum",E8445))</f>
        <v>Amazon</v>
      </c>
      <c r="Q8445">
        <f>VLOOKUP(ecommerce_10000[[#This Row],[City]],F:I,4,FALSE)</f>
        <v>13290.4</v>
      </c>
      <c r="R8445" s="1">
        <f>SUMIF(C:C,ecommerce_10000[[#This Row],[Category]],I:I)</f>
        <v>92327183.770000085</v>
      </c>
      <c r="S8445" s="1">
        <f>SUMIFS(I:I,C:C,C8445)</f>
        <v>92327183.770000085</v>
      </c>
      <c r="T8445" s="1" t="str">
        <f>INDEX(F:F,MATCH(ecommerce_10000[[#This Row],[TotalAmount]],I:I,0))</f>
        <v>Alexandria</v>
      </c>
    </row>
    <row r="8446" spans="1:20" x14ac:dyDescent="0.3">
      <c r="A8446" s="1" t="s">
        <v>8490</v>
      </c>
      <c r="B8446" s="1" t="s">
        <v>30</v>
      </c>
      <c r="C8446" s="1" t="s">
        <v>31</v>
      </c>
      <c r="D8446" s="1" t="s">
        <v>32</v>
      </c>
      <c r="E8446" s="1" t="s">
        <v>16</v>
      </c>
      <c r="F8446" s="1" t="s">
        <v>40</v>
      </c>
      <c r="G8446">
        <v>5540.06</v>
      </c>
      <c r="H8446">
        <v>2</v>
      </c>
      <c r="I8446">
        <v>11080.12</v>
      </c>
      <c r="J8446">
        <v>3.14</v>
      </c>
      <c r="K8446">
        <v>2412</v>
      </c>
      <c r="L8446" s="2">
        <v>45354</v>
      </c>
      <c r="O8446" t="str">
        <f>IF(ecommerce_10000[[#This Row],[Platform]]="Souq","sq",ecommerce_10000[[#This Row],[Platform]])</f>
        <v>sq</v>
      </c>
      <c r="P8446" t="str">
        <f>IF(E8446="Souq","sq",IF(E8446="Jumia","Jum",E8446))</f>
        <v>sq</v>
      </c>
      <c r="Q8446">
        <f>VLOOKUP(ecommerce_10000[[#This Row],[City]],F:I,4,FALSE)</f>
        <v>99349.3</v>
      </c>
      <c r="R8446" s="1">
        <f>SUMIF(C:C,ecommerce_10000[[#This Row],[Category]],I:I)</f>
        <v>57542997.559999913</v>
      </c>
      <c r="S8446" s="1">
        <f>SUMIFS(I:I,C:C,C8446)</f>
        <v>57542997.559999913</v>
      </c>
      <c r="T8446" s="1" t="str">
        <f>INDEX(F:F,MATCH(ecommerce_10000[[#This Row],[TotalAmount]],I:I,0))</f>
        <v>Riyadh</v>
      </c>
    </row>
    <row r="8447" spans="1:20" x14ac:dyDescent="0.3">
      <c r="A8447" s="1" t="s">
        <v>8491</v>
      </c>
      <c r="B8447" s="1" t="s">
        <v>13</v>
      </c>
      <c r="C8447" s="1" t="s">
        <v>14</v>
      </c>
      <c r="D8447" s="1" t="s">
        <v>15</v>
      </c>
      <c r="E8447" s="1" t="s">
        <v>47</v>
      </c>
      <c r="F8447" s="1" t="s">
        <v>62</v>
      </c>
      <c r="G8447">
        <v>14939.92</v>
      </c>
      <c r="H8447">
        <v>5</v>
      </c>
      <c r="I8447">
        <v>74699.600000000006</v>
      </c>
      <c r="J8447">
        <v>4.49</v>
      </c>
      <c r="K8447">
        <v>99</v>
      </c>
      <c r="L8447" s="2">
        <v>45374</v>
      </c>
      <c r="O8447" t="str">
        <f>IF(ecommerce_10000[[#This Row],[Platform]]="Souq","sq",ecommerce_10000[[#This Row],[Platform]])</f>
        <v>Amazon</v>
      </c>
      <c r="P8447" t="str">
        <f>IF(E8447="Souq","sq",IF(E8447="Jumia","Jum",E8447))</f>
        <v>Amazon</v>
      </c>
      <c r="Q8447">
        <f>VLOOKUP(ecommerce_10000[[#This Row],[City]],F:I,4,FALSE)</f>
        <v>27872.98</v>
      </c>
      <c r="R8447" s="1">
        <f>SUMIF(C:C,ecommerce_10000[[#This Row],[Category]],I:I)</f>
        <v>92327183.770000085</v>
      </c>
      <c r="S8447" s="1">
        <f>SUMIFS(I:I,C:C,C8447)</f>
        <v>92327183.770000085</v>
      </c>
      <c r="T8447" s="1" t="str">
        <f>INDEX(F:F,MATCH(ecommerce_10000[[#This Row],[TotalAmount]],I:I,0))</f>
        <v>Giza</v>
      </c>
    </row>
    <row r="8448" spans="1:20" x14ac:dyDescent="0.3">
      <c r="A8448" s="1" t="s">
        <v>8492</v>
      </c>
      <c r="B8448" s="1" t="s">
        <v>38</v>
      </c>
      <c r="C8448" s="1" t="s">
        <v>20</v>
      </c>
      <c r="D8448" s="1" t="s">
        <v>39</v>
      </c>
      <c r="E8448" s="1" t="s">
        <v>22</v>
      </c>
      <c r="F8448" s="1" t="s">
        <v>28</v>
      </c>
      <c r="G8448">
        <v>2174.46</v>
      </c>
      <c r="H8448">
        <v>2</v>
      </c>
      <c r="I8448">
        <v>4348.92</v>
      </c>
      <c r="J8448">
        <v>3.95</v>
      </c>
      <c r="K8448">
        <v>3870</v>
      </c>
      <c r="L8448" s="2">
        <v>45465</v>
      </c>
      <c r="O8448" t="str">
        <f>IF(ecommerce_10000[[#This Row],[Platform]]="Souq","sq",ecommerce_10000[[#This Row],[Platform]])</f>
        <v>Jumia</v>
      </c>
      <c r="P8448" t="str">
        <f>IF(E8448="Souq","sq",IF(E8448="Jumia","Jum",E8448))</f>
        <v>Jum</v>
      </c>
      <c r="Q8448">
        <f>VLOOKUP(ecommerce_10000[[#This Row],[City]],F:I,4,FALSE)</f>
        <v>26648.76</v>
      </c>
      <c r="R8448" s="1">
        <f>SUMIF(C:C,ecommerce_10000[[#This Row],[Category]],I:I)</f>
        <v>91504159.730000004</v>
      </c>
      <c r="S8448" s="1">
        <f>SUMIFS(I:I,C:C,C8448)</f>
        <v>91504159.730000004</v>
      </c>
      <c r="T8448" s="1" t="str">
        <f>INDEX(F:F,MATCH(ecommerce_10000[[#This Row],[TotalAmount]],I:I,0))</f>
        <v>Casablanca</v>
      </c>
    </row>
    <row r="8449" spans="1:20" x14ac:dyDescent="0.3">
      <c r="A8449" s="1" t="s">
        <v>8493</v>
      </c>
      <c r="B8449" s="1" t="s">
        <v>35</v>
      </c>
      <c r="C8449" s="1" t="s">
        <v>14</v>
      </c>
      <c r="D8449" s="1" t="s">
        <v>36</v>
      </c>
      <c r="E8449" s="1" t="s">
        <v>22</v>
      </c>
      <c r="F8449" s="1" t="s">
        <v>40</v>
      </c>
      <c r="G8449">
        <v>13838.39</v>
      </c>
      <c r="H8449">
        <v>1</v>
      </c>
      <c r="I8449">
        <v>13838.39</v>
      </c>
      <c r="J8449">
        <v>4.6500000000000004</v>
      </c>
      <c r="K8449">
        <v>1777</v>
      </c>
      <c r="L8449" s="2">
        <v>45390</v>
      </c>
      <c r="O8449" t="str">
        <f>IF(ecommerce_10000[[#This Row],[Platform]]="Souq","sq",ecommerce_10000[[#This Row],[Platform]])</f>
        <v>Jumia</v>
      </c>
      <c r="P8449" t="str">
        <f>IF(E8449="Souq","sq",IF(E8449="Jumia","Jum",E8449))</f>
        <v>Jum</v>
      </c>
      <c r="Q8449">
        <f>VLOOKUP(ecommerce_10000[[#This Row],[City]],F:I,4,FALSE)</f>
        <v>99349.3</v>
      </c>
      <c r="R8449" s="1">
        <f>SUMIF(C:C,ecommerce_10000[[#This Row],[Category]],I:I)</f>
        <v>92327183.770000085</v>
      </c>
      <c r="S8449" s="1">
        <f>SUMIFS(I:I,C:C,C8449)</f>
        <v>92327183.770000085</v>
      </c>
      <c r="T8449" s="1" t="str">
        <f>INDEX(F:F,MATCH(ecommerce_10000[[#This Row],[TotalAmount]],I:I,0))</f>
        <v>Riyadh</v>
      </c>
    </row>
    <row r="8450" spans="1:20" x14ac:dyDescent="0.3">
      <c r="A8450" s="1" t="s">
        <v>8494</v>
      </c>
      <c r="B8450" s="1" t="s">
        <v>38</v>
      </c>
      <c r="C8450" s="1" t="s">
        <v>20</v>
      </c>
      <c r="D8450" s="1" t="s">
        <v>39</v>
      </c>
      <c r="E8450" s="1" t="s">
        <v>22</v>
      </c>
      <c r="F8450" s="1" t="s">
        <v>33</v>
      </c>
      <c r="G8450">
        <v>5276.49</v>
      </c>
      <c r="H8450">
        <v>2</v>
      </c>
      <c r="I8450">
        <v>10552.98</v>
      </c>
      <c r="J8450">
        <v>4.16</v>
      </c>
      <c r="K8450">
        <v>2464</v>
      </c>
      <c r="L8450" s="2">
        <v>45618</v>
      </c>
      <c r="O8450" t="str">
        <f>IF(ecommerce_10000[[#This Row],[Platform]]="Souq","sq",ecommerce_10000[[#This Row],[Platform]])</f>
        <v>Jumia</v>
      </c>
      <c r="P8450" t="str">
        <f>IF(E8450="Souq","sq",IF(E8450="Jumia","Jum",E8450))</f>
        <v>Jum</v>
      </c>
      <c r="Q8450">
        <f>VLOOKUP(ecommerce_10000[[#This Row],[City]],F:I,4,FALSE)</f>
        <v>3665.44</v>
      </c>
      <c r="R8450" s="1">
        <f>SUMIF(C:C,ecommerce_10000[[#This Row],[Category]],I:I)</f>
        <v>91504159.730000004</v>
      </c>
      <c r="S8450" s="1">
        <f>SUMIFS(I:I,C:C,C8450)</f>
        <v>91504159.730000004</v>
      </c>
      <c r="T8450" s="1" t="str">
        <f>INDEX(F:F,MATCH(ecommerce_10000[[#This Row],[TotalAmount]],I:I,0))</f>
        <v>Dubai</v>
      </c>
    </row>
    <row r="8451" spans="1:20" x14ac:dyDescent="0.3">
      <c r="A8451" s="1" t="s">
        <v>8495</v>
      </c>
      <c r="B8451" s="1" t="s">
        <v>53</v>
      </c>
      <c r="C8451" s="1" t="s">
        <v>31</v>
      </c>
      <c r="D8451" s="1" t="s">
        <v>54</v>
      </c>
      <c r="E8451" s="1" t="s">
        <v>16</v>
      </c>
      <c r="F8451" s="1" t="s">
        <v>17</v>
      </c>
      <c r="G8451">
        <v>14021.77</v>
      </c>
      <c r="H8451">
        <v>1</v>
      </c>
      <c r="I8451">
        <v>14021.77</v>
      </c>
      <c r="J8451">
        <v>4.5199999999999996</v>
      </c>
      <c r="K8451">
        <v>4161</v>
      </c>
      <c r="L8451" s="2">
        <v>45305</v>
      </c>
      <c r="O8451" t="str">
        <f>IF(ecommerce_10000[[#This Row],[Platform]]="Souq","sq",ecommerce_10000[[#This Row],[Platform]])</f>
        <v>sq</v>
      </c>
      <c r="P8451" t="str">
        <f>IF(E8451="Souq","sq",IF(E8451="Jumia","Jum",E8451))</f>
        <v>sq</v>
      </c>
      <c r="Q8451">
        <f>VLOOKUP(ecommerce_10000[[#This Row],[City]],F:I,4,FALSE)</f>
        <v>16284.02</v>
      </c>
      <c r="R8451" s="1">
        <f>SUMIF(C:C,ecommerce_10000[[#This Row],[Category]],I:I)</f>
        <v>57542997.559999913</v>
      </c>
      <c r="S8451" s="1">
        <f>SUMIFS(I:I,C:C,C8451)</f>
        <v>57542997.559999913</v>
      </c>
      <c r="T8451" s="1" t="str">
        <f>INDEX(F:F,MATCH(ecommerce_10000[[#This Row],[TotalAmount]],I:I,0))</f>
        <v>Cairo</v>
      </c>
    </row>
    <row r="8452" spans="1:20" x14ac:dyDescent="0.3">
      <c r="A8452" s="1" t="s">
        <v>8496</v>
      </c>
      <c r="B8452" s="1" t="s">
        <v>35</v>
      </c>
      <c r="C8452" s="1" t="s">
        <v>14</v>
      </c>
      <c r="D8452" s="1" t="s">
        <v>36</v>
      </c>
      <c r="E8452" s="1" t="s">
        <v>47</v>
      </c>
      <c r="F8452" s="1" t="s">
        <v>62</v>
      </c>
      <c r="G8452">
        <v>1314.19</v>
      </c>
      <c r="H8452">
        <v>1</v>
      </c>
      <c r="I8452">
        <v>1314.19</v>
      </c>
      <c r="J8452">
        <v>3.42</v>
      </c>
      <c r="K8452">
        <v>714</v>
      </c>
      <c r="L8452" s="2">
        <v>45649</v>
      </c>
      <c r="O8452" t="str">
        <f>IF(ecommerce_10000[[#This Row],[Platform]]="Souq","sq",ecommerce_10000[[#This Row],[Platform]])</f>
        <v>Amazon</v>
      </c>
      <c r="P8452" t="str">
        <f>IF(E8452="Souq","sq",IF(E8452="Jumia","Jum",E8452))</f>
        <v>Amazon</v>
      </c>
      <c r="Q8452">
        <f>VLOOKUP(ecommerce_10000[[#This Row],[City]],F:I,4,FALSE)</f>
        <v>27872.98</v>
      </c>
      <c r="R8452" s="1">
        <f>SUMIF(C:C,ecommerce_10000[[#This Row],[Category]],I:I)</f>
        <v>92327183.770000085</v>
      </c>
      <c r="S8452" s="1">
        <f>SUMIFS(I:I,C:C,C8452)</f>
        <v>92327183.770000085</v>
      </c>
      <c r="T8452" s="1" t="str">
        <f>INDEX(F:F,MATCH(ecommerce_10000[[#This Row],[TotalAmount]],I:I,0))</f>
        <v>Giza</v>
      </c>
    </row>
    <row r="8453" spans="1:20" x14ac:dyDescent="0.3">
      <c r="A8453" s="1" t="s">
        <v>8497</v>
      </c>
      <c r="B8453" s="1" t="s">
        <v>43</v>
      </c>
      <c r="C8453" s="1" t="s">
        <v>44</v>
      </c>
      <c r="D8453" s="1" t="s">
        <v>45</v>
      </c>
      <c r="E8453" s="1" t="s">
        <v>47</v>
      </c>
      <c r="F8453" s="1" t="s">
        <v>23</v>
      </c>
      <c r="G8453">
        <v>12750.78</v>
      </c>
      <c r="H8453">
        <v>1</v>
      </c>
      <c r="I8453">
        <v>12750.78</v>
      </c>
      <c r="J8453">
        <v>1.18</v>
      </c>
      <c r="K8453">
        <v>4238</v>
      </c>
      <c r="L8453" s="2">
        <v>45498</v>
      </c>
      <c r="O8453" t="str">
        <f>IF(ecommerce_10000[[#This Row],[Platform]]="Souq","sq",ecommerce_10000[[#This Row],[Platform]])</f>
        <v>Amazon</v>
      </c>
      <c r="P8453" t="str">
        <f>IF(E8453="Souq","sq",IF(E8453="Jumia","Jum",E8453))</f>
        <v>Amazon</v>
      </c>
      <c r="Q8453">
        <f>VLOOKUP(ecommerce_10000[[#This Row],[City]],F:I,4,FALSE)</f>
        <v>13290.4</v>
      </c>
      <c r="R8453" s="1">
        <f>SUMIF(C:C,ecommerce_10000[[#This Row],[Category]],I:I)</f>
        <v>31420413.200000018</v>
      </c>
      <c r="S8453" s="1">
        <f>SUMIFS(I:I,C:C,C8453)</f>
        <v>31420413.200000018</v>
      </c>
      <c r="T8453" s="1" t="str">
        <f>INDEX(F:F,MATCH(ecommerce_10000[[#This Row],[TotalAmount]],I:I,0))</f>
        <v>Alexandria</v>
      </c>
    </row>
    <row r="8454" spans="1:20" x14ac:dyDescent="0.3">
      <c r="A8454" s="1" t="s">
        <v>8498</v>
      </c>
      <c r="B8454" s="1" t="s">
        <v>30</v>
      </c>
      <c r="C8454" s="1" t="s">
        <v>31</v>
      </c>
      <c r="D8454" s="1" t="s">
        <v>32</v>
      </c>
      <c r="E8454" s="1" t="s">
        <v>47</v>
      </c>
      <c r="F8454" s="1" t="s">
        <v>33</v>
      </c>
      <c r="G8454">
        <v>3859.95</v>
      </c>
      <c r="H8454">
        <v>4</v>
      </c>
      <c r="I8454">
        <v>15439.8</v>
      </c>
      <c r="J8454">
        <v>4.4400000000000004</v>
      </c>
      <c r="K8454">
        <v>1203</v>
      </c>
      <c r="L8454" s="2">
        <v>45464</v>
      </c>
      <c r="O8454" t="str">
        <f>IF(ecommerce_10000[[#This Row],[Platform]]="Souq","sq",ecommerce_10000[[#This Row],[Platform]])</f>
        <v>Amazon</v>
      </c>
      <c r="P8454" t="str">
        <f>IF(E8454="Souq","sq",IF(E8454="Jumia","Jum",E8454))</f>
        <v>Amazon</v>
      </c>
      <c r="Q8454">
        <f>VLOOKUP(ecommerce_10000[[#This Row],[City]],F:I,4,FALSE)</f>
        <v>3665.44</v>
      </c>
      <c r="R8454" s="1">
        <f>SUMIF(C:C,ecommerce_10000[[#This Row],[Category]],I:I)</f>
        <v>57542997.559999913</v>
      </c>
      <c r="S8454" s="1">
        <f>SUMIFS(I:I,C:C,C8454)</f>
        <v>57542997.559999913</v>
      </c>
      <c r="T8454" s="1" t="str">
        <f>INDEX(F:F,MATCH(ecommerce_10000[[#This Row],[TotalAmount]],I:I,0))</f>
        <v>Dubai</v>
      </c>
    </row>
    <row r="8455" spans="1:20" x14ac:dyDescent="0.3">
      <c r="A8455" s="1" t="s">
        <v>8499</v>
      </c>
      <c r="B8455" s="1" t="s">
        <v>38</v>
      </c>
      <c r="C8455" s="1" t="s">
        <v>20</v>
      </c>
      <c r="D8455" s="1" t="s">
        <v>39</v>
      </c>
      <c r="E8455" s="1" t="s">
        <v>22</v>
      </c>
      <c r="F8455" s="1" t="s">
        <v>28</v>
      </c>
      <c r="G8455">
        <v>18425.080000000002</v>
      </c>
      <c r="H8455">
        <v>5</v>
      </c>
      <c r="I8455">
        <v>92125.4</v>
      </c>
      <c r="J8455">
        <v>1.32</v>
      </c>
      <c r="K8455">
        <v>3771</v>
      </c>
      <c r="L8455" s="2">
        <v>45523</v>
      </c>
      <c r="O8455" t="str">
        <f>IF(ecommerce_10000[[#This Row],[Platform]]="Souq","sq",ecommerce_10000[[#This Row],[Platform]])</f>
        <v>Jumia</v>
      </c>
      <c r="P8455" t="str">
        <f>IF(E8455="Souq","sq",IF(E8455="Jumia","Jum",E8455))</f>
        <v>Jum</v>
      </c>
      <c r="Q8455">
        <f>VLOOKUP(ecommerce_10000[[#This Row],[City]],F:I,4,FALSE)</f>
        <v>26648.76</v>
      </c>
      <c r="R8455" s="1">
        <f>SUMIF(C:C,ecommerce_10000[[#This Row],[Category]],I:I)</f>
        <v>91504159.730000004</v>
      </c>
      <c r="S8455" s="1">
        <f>SUMIFS(I:I,C:C,C8455)</f>
        <v>91504159.730000004</v>
      </c>
      <c r="T8455" s="1" t="str">
        <f>INDEX(F:F,MATCH(ecommerce_10000[[#This Row],[TotalAmount]],I:I,0))</f>
        <v>Casablanca</v>
      </c>
    </row>
    <row r="8456" spans="1:20" x14ac:dyDescent="0.3">
      <c r="A8456" s="1" t="s">
        <v>8500</v>
      </c>
      <c r="B8456" s="1" t="s">
        <v>43</v>
      </c>
      <c r="C8456" s="1" t="s">
        <v>44</v>
      </c>
      <c r="D8456" s="1" t="s">
        <v>45</v>
      </c>
      <c r="E8456" s="1" t="s">
        <v>16</v>
      </c>
      <c r="F8456" s="1" t="s">
        <v>17</v>
      </c>
      <c r="G8456">
        <v>18453.5</v>
      </c>
      <c r="H8456">
        <v>3</v>
      </c>
      <c r="I8456">
        <v>55360.5</v>
      </c>
      <c r="J8456">
        <v>3.27</v>
      </c>
      <c r="K8456">
        <v>2007</v>
      </c>
      <c r="L8456" s="2">
        <v>45593</v>
      </c>
      <c r="O8456" t="str">
        <f>IF(ecommerce_10000[[#This Row],[Platform]]="Souq","sq",ecommerce_10000[[#This Row],[Platform]])</f>
        <v>sq</v>
      </c>
      <c r="P8456" t="str">
        <f>IF(E8456="Souq","sq",IF(E8456="Jumia","Jum",E8456))</f>
        <v>sq</v>
      </c>
      <c r="Q8456">
        <f>VLOOKUP(ecommerce_10000[[#This Row],[City]],F:I,4,FALSE)</f>
        <v>16284.02</v>
      </c>
      <c r="R8456" s="1">
        <f>SUMIF(C:C,ecommerce_10000[[#This Row],[Category]],I:I)</f>
        <v>31420413.200000018</v>
      </c>
      <c r="S8456" s="1">
        <f>SUMIFS(I:I,C:C,C8456)</f>
        <v>31420413.200000018</v>
      </c>
      <c r="T8456" s="1" t="str">
        <f>INDEX(F:F,MATCH(ecommerce_10000[[#This Row],[TotalAmount]],I:I,0))</f>
        <v>Cairo</v>
      </c>
    </row>
    <row r="8457" spans="1:20" x14ac:dyDescent="0.3">
      <c r="A8457" s="1" t="s">
        <v>8501</v>
      </c>
      <c r="B8457" s="1" t="s">
        <v>38</v>
      </c>
      <c r="C8457" s="1" t="s">
        <v>20</v>
      </c>
      <c r="D8457" s="1" t="s">
        <v>39</v>
      </c>
      <c r="E8457" s="1" t="s">
        <v>22</v>
      </c>
      <c r="F8457" s="1" t="s">
        <v>40</v>
      </c>
      <c r="G8457">
        <v>3154.61</v>
      </c>
      <c r="H8457">
        <v>4</v>
      </c>
      <c r="I8457">
        <v>12618.44</v>
      </c>
      <c r="J8457">
        <v>2.62</v>
      </c>
      <c r="K8457">
        <v>2452</v>
      </c>
      <c r="L8457" s="2">
        <v>45619</v>
      </c>
      <c r="O8457" t="str">
        <f>IF(ecommerce_10000[[#This Row],[Platform]]="Souq","sq",ecommerce_10000[[#This Row],[Platform]])</f>
        <v>Jumia</v>
      </c>
      <c r="P8457" t="str">
        <f>IF(E8457="Souq","sq",IF(E8457="Jumia","Jum",E8457))</f>
        <v>Jum</v>
      </c>
      <c r="Q8457">
        <f>VLOOKUP(ecommerce_10000[[#This Row],[City]],F:I,4,FALSE)</f>
        <v>99349.3</v>
      </c>
      <c r="R8457" s="1">
        <f>SUMIF(C:C,ecommerce_10000[[#This Row],[Category]],I:I)</f>
        <v>91504159.730000004</v>
      </c>
      <c r="S8457" s="1">
        <f>SUMIFS(I:I,C:C,C8457)</f>
        <v>91504159.730000004</v>
      </c>
      <c r="T8457" s="1" t="str">
        <f>INDEX(F:F,MATCH(ecommerce_10000[[#This Row],[TotalAmount]],I:I,0))</f>
        <v>Riyadh</v>
      </c>
    </row>
    <row r="8458" spans="1:20" x14ac:dyDescent="0.3">
      <c r="A8458" s="1" t="s">
        <v>8502</v>
      </c>
      <c r="B8458" s="1" t="s">
        <v>38</v>
      </c>
      <c r="C8458" s="1" t="s">
        <v>20</v>
      </c>
      <c r="D8458" s="1" t="s">
        <v>39</v>
      </c>
      <c r="E8458" s="1" t="s">
        <v>16</v>
      </c>
      <c r="F8458" s="1" t="s">
        <v>23</v>
      </c>
      <c r="G8458">
        <v>988.38</v>
      </c>
      <c r="H8458">
        <v>1</v>
      </c>
      <c r="I8458">
        <v>988.38</v>
      </c>
      <c r="J8458">
        <v>4.25</v>
      </c>
      <c r="K8458">
        <v>1638</v>
      </c>
      <c r="L8458" s="2">
        <v>45638</v>
      </c>
      <c r="O8458" t="str">
        <f>IF(ecommerce_10000[[#This Row],[Platform]]="Souq","sq",ecommerce_10000[[#This Row],[Platform]])</f>
        <v>sq</v>
      </c>
      <c r="P8458" t="str">
        <f>IF(E8458="Souq","sq",IF(E8458="Jumia","Jum",E8458))</f>
        <v>sq</v>
      </c>
      <c r="Q8458">
        <f>VLOOKUP(ecommerce_10000[[#This Row],[City]],F:I,4,FALSE)</f>
        <v>13290.4</v>
      </c>
      <c r="R8458" s="1">
        <f>SUMIF(C:C,ecommerce_10000[[#This Row],[Category]],I:I)</f>
        <v>91504159.730000004</v>
      </c>
      <c r="S8458" s="1">
        <f>SUMIFS(I:I,C:C,C8458)</f>
        <v>91504159.730000004</v>
      </c>
      <c r="T8458" s="1" t="str">
        <f>INDEX(F:F,MATCH(ecommerce_10000[[#This Row],[TotalAmount]],I:I,0))</f>
        <v>Alexandria</v>
      </c>
    </row>
    <row r="8459" spans="1:20" x14ac:dyDescent="0.3">
      <c r="A8459" s="1" t="s">
        <v>8503</v>
      </c>
      <c r="B8459" s="1" t="s">
        <v>30</v>
      </c>
      <c r="C8459" s="1" t="s">
        <v>31</v>
      </c>
      <c r="D8459" s="1" t="s">
        <v>32</v>
      </c>
      <c r="E8459" s="1" t="s">
        <v>22</v>
      </c>
      <c r="F8459" s="1" t="s">
        <v>28</v>
      </c>
      <c r="G8459">
        <v>10171.9</v>
      </c>
      <c r="H8459">
        <v>4</v>
      </c>
      <c r="I8459">
        <v>40687.599999999999</v>
      </c>
      <c r="J8459">
        <v>3.06</v>
      </c>
      <c r="K8459">
        <v>3555</v>
      </c>
      <c r="L8459" s="2">
        <v>45438</v>
      </c>
      <c r="O8459" t="str">
        <f>IF(ecommerce_10000[[#This Row],[Platform]]="Souq","sq",ecommerce_10000[[#This Row],[Platform]])</f>
        <v>Jumia</v>
      </c>
      <c r="P8459" t="str">
        <f>IF(E8459="Souq","sq",IF(E8459="Jumia","Jum",E8459))</f>
        <v>Jum</v>
      </c>
      <c r="Q8459">
        <f>VLOOKUP(ecommerce_10000[[#This Row],[City]],F:I,4,FALSE)</f>
        <v>26648.76</v>
      </c>
      <c r="R8459" s="1">
        <f>SUMIF(C:C,ecommerce_10000[[#This Row],[Category]],I:I)</f>
        <v>57542997.559999913</v>
      </c>
      <c r="S8459" s="1">
        <f>SUMIFS(I:I,C:C,C8459)</f>
        <v>57542997.559999913</v>
      </c>
      <c r="T8459" s="1" t="str">
        <f>INDEX(F:F,MATCH(ecommerce_10000[[#This Row],[TotalAmount]],I:I,0))</f>
        <v>Casablanca</v>
      </c>
    </row>
    <row r="8460" spans="1:20" x14ac:dyDescent="0.3">
      <c r="A8460" s="1" t="s">
        <v>8504</v>
      </c>
      <c r="B8460" s="1" t="s">
        <v>13</v>
      </c>
      <c r="C8460" s="1" t="s">
        <v>14</v>
      </c>
      <c r="D8460" s="1" t="s">
        <v>15</v>
      </c>
      <c r="E8460" s="1" t="s">
        <v>22</v>
      </c>
      <c r="F8460" s="1" t="s">
        <v>40</v>
      </c>
      <c r="G8460">
        <v>12223.43</v>
      </c>
      <c r="H8460">
        <v>2</v>
      </c>
      <c r="I8460">
        <v>24446.86</v>
      </c>
      <c r="J8460">
        <v>1.93</v>
      </c>
      <c r="K8460">
        <v>3663</v>
      </c>
      <c r="L8460" s="2">
        <v>45313</v>
      </c>
      <c r="O8460" t="str">
        <f>IF(ecommerce_10000[[#This Row],[Platform]]="Souq","sq",ecommerce_10000[[#This Row],[Platform]])</f>
        <v>Jumia</v>
      </c>
      <c r="P8460" t="str">
        <f>IF(E8460="Souq","sq",IF(E8460="Jumia","Jum",E8460))</f>
        <v>Jum</v>
      </c>
      <c r="Q8460">
        <f>VLOOKUP(ecommerce_10000[[#This Row],[City]],F:I,4,FALSE)</f>
        <v>99349.3</v>
      </c>
      <c r="R8460" s="1">
        <f>SUMIF(C:C,ecommerce_10000[[#This Row],[Category]],I:I)</f>
        <v>92327183.770000085</v>
      </c>
      <c r="S8460" s="1">
        <f>SUMIFS(I:I,C:C,C8460)</f>
        <v>92327183.770000085</v>
      </c>
      <c r="T8460" s="1" t="str">
        <f>INDEX(F:F,MATCH(ecommerce_10000[[#This Row],[TotalAmount]],I:I,0))</f>
        <v>Riyadh</v>
      </c>
    </row>
    <row r="8461" spans="1:20" x14ac:dyDescent="0.3">
      <c r="A8461" s="1" t="s">
        <v>8505</v>
      </c>
      <c r="B8461" s="1" t="s">
        <v>65</v>
      </c>
      <c r="C8461" s="1" t="s">
        <v>20</v>
      </c>
      <c r="D8461" s="1" t="s">
        <v>66</v>
      </c>
      <c r="E8461" s="1" t="s">
        <v>22</v>
      </c>
      <c r="F8461" s="1" t="s">
        <v>33</v>
      </c>
      <c r="G8461">
        <v>3641.91</v>
      </c>
      <c r="H8461">
        <v>2</v>
      </c>
      <c r="I8461">
        <v>7283.82</v>
      </c>
      <c r="J8461">
        <v>3.34</v>
      </c>
      <c r="K8461">
        <v>823</v>
      </c>
      <c r="L8461" s="2">
        <v>45523</v>
      </c>
      <c r="O8461" t="str">
        <f>IF(ecommerce_10000[[#This Row],[Platform]]="Souq","sq",ecommerce_10000[[#This Row],[Platform]])</f>
        <v>Jumia</v>
      </c>
      <c r="P8461" t="str">
        <f>IF(E8461="Souq","sq",IF(E8461="Jumia","Jum",E8461))</f>
        <v>Jum</v>
      </c>
      <c r="Q8461">
        <f>VLOOKUP(ecommerce_10000[[#This Row],[City]],F:I,4,FALSE)</f>
        <v>3665.44</v>
      </c>
      <c r="R8461" s="1">
        <f>SUMIF(C:C,ecommerce_10000[[#This Row],[Category]],I:I)</f>
        <v>91504159.730000004</v>
      </c>
      <c r="S8461" s="1">
        <f>SUMIFS(I:I,C:C,C8461)</f>
        <v>91504159.730000004</v>
      </c>
      <c r="T8461" s="1" t="str">
        <f>INDEX(F:F,MATCH(ecommerce_10000[[#This Row],[TotalAmount]],I:I,0))</f>
        <v>Dubai</v>
      </c>
    </row>
    <row r="8462" spans="1:20" x14ac:dyDescent="0.3">
      <c r="A8462" s="1" t="s">
        <v>8506</v>
      </c>
      <c r="B8462" s="1" t="s">
        <v>30</v>
      </c>
      <c r="C8462" s="1" t="s">
        <v>31</v>
      </c>
      <c r="D8462" s="1" t="s">
        <v>32</v>
      </c>
      <c r="E8462" s="1" t="s">
        <v>22</v>
      </c>
      <c r="F8462" s="1" t="s">
        <v>28</v>
      </c>
      <c r="G8462">
        <v>10222.790000000001</v>
      </c>
      <c r="H8462">
        <v>1</v>
      </c>
      <c r="I8462">
        <v>10222.790000000001</v>
      </c>
      <c r="J8462">
        <v>2.66</v>
      </c>
      <c r="K8462">
        <v>1347</v>
      </c>
      <c r="L8462" s="2">
        <v>45491</v>
      </c>
      <c r="O8462" t="str">
        <f>IF(ecommerce_10000[[#This Row],[Platform]]="Souq","sq",ecommerce_10000[[#This Row],[Platform]])</f>
        <v>Jumia</v>
      </c>
      <c r="P8462" t="str">
        <f>IF(E8462="Souq","sq",IF(E8462="Jumia","Jum",E8462))</f>
        <v>Jum</v>
      </c>
      <c r="Q8462">
        <f>VLOOKUP(ecommerce_10000[[#This Row],[City]],F:I,4,FALSE)</f>
        <v>26648.76</v>
      </c>
      <c r="R8462" s="1">
        <f>SUMIF(C:C,ecommerce_10000[[#This Row],[Category]],I:I)</f>
        <v>57542997.559999913</v>
      </c>
      <c r="S8462" s="1">
        <f>SUMIFS(I:I,C:C,C8462)</f>
        <v>57542997.559999913</v>
      </c>
      <c r="T8462" s="1" t="str">
        <f>INDEX(F:F,MATCH(ecommerce_10000[[#This Row],[TotalAmount]],I:I,0))</f>
        <v>Casablanca</v>
      </c>
    </row>
    <row r="8463" spans="1:20" x14ac:dyDescent="0.3">
      <c r="A8463" s="1" t="s">
        <v>8507</v>
      </c>
      <c r="B8463" s="1" t="s">
        <v>53</v>
      </c>
      <c r="C8463" s="1" t="s">
        <v>31</v>
      </c>
      <c r="D8463" s="1" t="s">
        <v>54</v>
      </c>
      <c r="E8463" s="1" t="s">
        <v>22</v>
      </c>
      <c r="F8463" s="1" t="s">
        <v>28</v>
      </c>
      <c r="G8463">
        <v>14454.16</v>
      </c>
      <c r="H8463">
        <v>1</v>
      </c>
      <c r="I8463">
        <v>14454.16</v>
      </c>
      <c r="J8463">
        <v>3.44</v>
      </c>
      <c r="K8463">
        <v>2924</v>
      </c>
      <c r="L8463" s="2">
        <v>45559</v>
      </c>
      <c r="O8463" t="str">
        <f>IF(ecommerce_10000[[#This Row],[Platform]]="Souq","sq",ecommerce_10000[[#This Row],[Platform]])</f>
        <v>Jumia</v>
      </c>
      <c r="P8463" t="str">
        <f>IF(E8463="Souq","sq",IF(E8463="Jumia","Jum",E8463))</f>
        <v>Jum</v>
      </c>
      <c r="Q8463">
        <f>VLOOKUP(ecommerce_10000[[#This Row],[City]],F:I,4,FALSE)</f>
        <v>26648.76</v>
      </c>
      <c r="R8463" s="1">
        <f>SUMIF(C:C,ecommerce_10000[[#This Row],[Category]],I:I)</f>
        <v>57542997.559999913</v>
      </c>
      <c r="S8463" s="1">
        <f>SUMIFS(I:I,C:C,C8463)</f>
        <v>57542997.559999913</v>
      </c>
      <c r="T8463" s="1" t="str">
        <f>INDEX(F:F,MATCH(ecommerce_10000[[#This Row],[TotalAmount]],I:I,0))</f>
        <v>Casablanca</v>
      </c>
    </row>
    <row r="8464" spans="1:20" x14ac:dyDescent="0.3">
      <c r="A8464" s="1" t="s">
        <v>8508</v>
      </c>
      <c r="B8464" s="1" t="s">
        <v>13</v>
      </c>
      <c r="C8464" s="1" t="s">
        <v>14</v>
      </c>
      <c r="D8464" s="1" t="s">
        <v>15</v>
      </c>
      <c r="E8464" s="1" t="s">
        <v>22</v>
      </c>
      <c r="F8464" s="1" t="s">
        <v>23</v>
      </c>
      <c r="G8464">
        <v>1931.2</v>
      </c>
      <c r="H8464">
        <v>4</v>
      </c>
      <c r="I8464">
        <v>7724.8</v>
      </c>
      <c r="J8464">
        <v>4.0999999999999996</v>
      </c>
      <c r="K8464">
        <v>382</v>
      </c>
      <c r="L8464" s="2">
        <v>45322</v>
      </c>
      <c r="O8464" t="str">
        <f>IF(ecommerce_10000[[#This Row],[Platform]]="Souq","sq",ecommerce_10000[[#This Row],[Platform]])</f>
        <v>Jumia</v>
      </c>
      <c r="P8464" t="str">
        <f>IF(E8464="Souq","sq",IF(E8464="Jumia","Jum",E8464))</f>
        <v>Jum</v>
      </c>
      <c r="Q8464">
        <f>VLOOKUP(ecommerce_10000[[#This Row],[City]],F:I,4,FALSE)</f>
        <v>13290.4</v>
      </c>
      <c r="R8464" s="1">
        <f>SUMIF(C:C,ecommerce_10000[[#This Row],[Category]],I:I)</f>
        <v>92327183.770000085</v>
      </c>
      <c r="S8464" s="1">
        <f>SUMIFS(I:I,C:C,C8464)</f>
        <v>92327183.770000085</v>
      </c>
      <c r="T8464" s="1" t="str">
        <f>INDEX(F:F,MATCH(ecommerce_10000[[#This Row],[TotalAmount]],I:I,0))</f>
        <v>Alexandria</v>
      </c>
    </row>
    <row r="8465" spans="1:20" x14ac:dyDescent="0.3">
      <c r="A8465" s="1" t="s">
        <v>8509</v>
      </c>
      <c r="B8465" s="1" t="s">
        <v>13</v>
      </c>
      <c r="C8465" s="1" t="s">
        <v>14</v>
      </c>
      <c r="D8465" s="1" t="s">
        <v>15</v>
      </c>
      <c r="E8465" s="1" t="s">
        <v>22</v>
      </c>
      <c r="F8465" s="1" t="s">
        <v>40</v>
      </c>
      <c r="G8465">
        <v>4615.6000000000004</v>
      </c>
      <c r="H8465">
        <v>5</v>
      </c>
      <c r="I8465">
        <v>23078</v>
      </c>
      <c r="J8465">
        <v>1.23</v>
      </c>
      <c r="K8465">
        <v>1316</v>
      </c>
      <c r="L8465" s="2">
        <v>45628</v>
      </c>
      <c r="O8465" t="str">
        <f>IF(ecommerce_10000[[#This Row],[Platform]]="Souq","sq",ecommerce_10000[[#This Row],[Platform]])</f>
        <v>Jumia</v>
      </c>
      <c r="P8465" t="str">
        <f>IF(E8465="Souq","sq",IF(E8465="Jumia","Jum",E8465))</f>
        <v>Jum</v>
      </c>
      <c r="Q8465">
        <f>VLOOKUP(ecommerce_10000[[#This Row],[City]],F:I,4,FALSE)</f>
        <v>99349.3</v>
      </c>
      <c r="R8465" s="1">
        <f>SUMIF(C:C,ecommerce_10000[[#This Row],[Category]],I:I)</f>
        <v>92327183.770000085</v>
      </c>
      <c r="S8465" s="1">
        <f>SUMIFS(I:I,C:C,C8465)</f>
        <v>92327183.770000085</v>
      </c>
      <c r="T8465" s="1" t="str">
        <f>INDEX(F:F,MATCH(ecommerce_10000[[#This Row],[TotalAmount]],I:I,0))</f>
        <v>Riyadh</v>
      </c>
    </row>
    <row r="8466" spans="1:20" x14ac:dyDescent="0.3">
      <c r="A8466" s="1" t="s">
        <v>8510</v>
      </c>
      <c r="B8466" s="1" t="s">
        <v>49</v>
      </c>
      <c r="C8466" s="1" t="s">
        <v>14</v>
      </c>
      <c r="D8466" s="1" t="s">
        <v>50</v>
      </c>
      <c r="E8466" s="1" t="s">
        <v>47</v>
      </c>
      <c r="F8466" s="1" t="s">
        <v>40</v>
      </c>
      <c r="G8466">
        <v>14569.98</v>
      </c>
      <c r="H8466">
        <v>1</v>
      </c>
      <c r="I8466">
        <v>14569.98</v>
      </c>
      <c r="J8466">
        <v>2.1800000000000002</v>
      </c>
      <c r="K8466">
        <v>3697</v>
      </c>
      <c r="L8466" s="2">
        <v>45429</v>
      </c>
      <c r="O8466" t="str">
        <f>IF(ecommerce_10000[[#This Row],[Platform]]="Souq","sq",ecommerce_10000[[#This Row],[Platform]])</f>
        <v>Amazon</v>
      </c>
      <c r="P8466" t="str">
        <f>IF(E8466="Souq","sq",IF(E8466="Jumia","Jum",E8466))</f>
        <v>Amazon</v>
      </c>
      <c r="Q8466">
        <f>VLOOKUP(ecommerce_10000[[#This Row],[City]],F:I,4,FALSE)</f>
        <v>99349.3</v>
      </c>
      <c r="R8466" s="1">
        <f>SUMIF(C:C,ecommerce_10000[[#This Row],[Category]],I:I)</f>
        <v>92327183.770000085</v>
      </c>
      <c r="S8466" s="1">
        <f>SUMIFS(I:I,C:C,C8466)</f>
        <v>92327183.770000085</v>
      </c>
      <c r="T8466" s="1" t="str">
        <f>INDEX(F:F,MATCH(ecommerce_10000[[#This Row],[TotalAmount]],I:I,0))</f>
        <v>Riyadh</v>
      </c>
    </row>
    <row r="8467" spans="1:20" x14ac:dyDescent="0.3">
      <c r="A8467" s="1" t="s">
        <v>8511</v>
      </c>
      <c r="B8467" s="1" t="s">
        <v>43</v>
      </c>
      <c r="C8467" s="1" t="s">
        <v>44</v>
      </c>
      <c r="D8467" s="1" t="s">
        <v>45</v>
      </c>
      <c r="E8467" s="1" t="s">
        <v>22</v>
      </c>
      <c r="F8467" s="1" t="s">
        <v>62</v>
      </c>
      <c r="G8467">
        <v>16527.650000000001</v>
      </c>
      <c r="H8467">
        <v>4</v>
      </c>
      <c r="I8467">
        <v>66110.600000000006</v>
      </c>
      <c r="J8467">
        <v>3.97</v>
      </c>
      <c r="K8467">
        <v>1855</v>
      </c>
      <c r="L8467" s="2">
        <v>45626</v>
      </c>
      <c r="O8467" t="str">
        <f>IF(ecommerce_10000[[#This Row],[Platform]]="Souq","sq",ecommerce_10000[[#This Row],[Platform]])</f>
        <v>Jumia</v>
      </c>
      <c r="P8467" t="str">
        <f>IF(E8467="Souq","sq",IF(E8467="Jumia","Jum",E8467))</f>
        <v>Jum</v>
      </c>
      <c r="Q8467">
        <f>VLOOKUP(ecommerce_10000[[#This Row],[City]],F:I,4,FALSE)</f>
        <v>27872.98</v>
      </c>
      <c r="R8467" s="1">
        <f>SUMIF(C:C,ecommerce_10000[[#This Row],[Category]],I:I)</f>
        <v>31420413.200000018</v>
      </c>
      <c r="S8467" s="1">
        <f>SUMIFS(I:I,C:C,C8467)</f>
        <v>31420413.200000018</v>
      </c>
      <c r="T8467" s="1" t="str">
        <f>INDEX(F:F,MATCH(ecommerce_10000[[#This Row],[TotalAmount]],I:I,0))</f>
        <v>Giza</v>
      </c>
    </row>
    <row r="8468" spans="1:20" x14ac:dyDescent="0.3">
      <c r="A8468" s="1" t="s">
        <v>8512</v>
      </c>
      <c r="B8468" s="1" t="s">
        <v>53</v>
      </c>
      <c r="C8468" s="1" t="s">
        <v>31</v>
      </c>
      <c r="D8468" s="1" t="s">
        <v>54</v>
      </c>
      <c r="E8468" s="1" t="s">
        <v>47</v>
      </c>
      <c r="F8468" s="1" t="s">
        <v>33</v>
      </c>
      <c r="G8468">
        <v>3626.86</v>
      </c>
      <c r="H8468">
        <v>1</v>
      </c>
      <c r="I8468">
        <v>3626.86</v>
      </c>
      <c r="J8468">
        <v>1.43</v>
      </c>
      <c r="K8468">
        <v>285</v>
      </c>
      <c r="L8468" s="2">
        <v>45409</v>
      </c>
      <c r="O8468" t="str">
        <f>IF(ecommerce_10000[[#This Row],[Platform]]="Souq","sq",ecommerce_10000[[#This Row],[Platform]])</f>
        <v>Amazon</v>
      </c>
      <c r="P8468" t="str">
        <f>IF(E8468="Souq","sq",IF(E8468="Jumia","Jum",E8468))</f>
        <v>Amazon</v>
      </c>
      <c r="Q8468">
        <f>VLOOKUP(ecommerce_10000[[#This Row],[City]],F:I,4,FALSE)</f>
        <v>3665.44</v>
      </c>
      <c r="R8468" s="1">
        <f>SUMIF(C:C,ecommerce_10000[[#This Row],[Category]],I:I)</f>
        <v>57542997.559999913</v>
      </c>
      <c r="S8468" s="1">
        <f>SUMIFS(I:I,C:C,C8468)</f>
        <v>57542997.559999913</v>
      </c>
      <c r="T8468" s="1" t="str">
        <f>INDEX(F:F,MATCH(ecommerce_10000[[#This Row],[TotalAmount]],I:I,0))</f>
        <v>Dubai</v>
      </c>
    </row>
    <row r="8469" spans="1:20" x14ac:dyDescent="0.3">
      <c r="A8469" s="1" t="s">
        <v>8513</v>
      </c>
      <c r="B8469" s="1" t="s">
        <v>13</v>
      </c>
      <c r="C8469" s="1" t="s">
        <v>14</v>
      </c>
      <c r="D8469" s="1" t="s">
        <v>15</v>
      </c>
      <c r="E8469" s="1" t="s">
        <v>16</v>
      </c>
      <c r="F8469" s="1" t="s">
        <v>33</v>
      </c>
      <c r="G8469">
        <v>14784.64</v>
      </c>
      <c r="H8469">
        <v>2</v>
      </c>
      <c r="I8469">
        <v>29569.279999999999</v>
      </c>
      <c r="J8469">
        <v>3.04</v>
      </c>
      <c r="K8469">
        <v>4288</v>
      </c>
      <c r="L8469" s="2">
        <v>45615</v>
      </c>
      <c r="O8469" t="str">
        <f>IF(ecommerce_10000[[#This Row],[Platform]]="Souq","sq",ecommerce_10000[[#This Row],[Platform]])</f>
        <v>sq</v>
      </c>
      <c r="P8469" t="str">
        <f>IF(E8469="Souq","sq",IF(E8469="Jumia","Jum",E8469))</f>
        <v>sq</v>
      </c>
      <c r="Q8469">
        <f>VLOOKUP(ecommerce_10000[[#This Row],[City]],F:I,4,FALSE)</f>
        <v>3665.44</v>
      </c>
      <c r="R8469" s="1">
        <f>SUMIF(C:C,ecommerce_10000[[#This Row],[Category]],I:I)</f>
        <v>92327183.770000085</v>
      </c>
      <c r="S8469" s="1">
        <f>SUMIFS(I:I,C:C,C8469)</f>
        <v>92327183.770000085</v>
      </c>
      <c r="T8469" s="1" t="str">
        <f>INDEX(F:F,MATCH(ecommerce_10000[[#This Row],[TotalAmount]],I:I,0))</f>
        <v>Dubai</v>
      </c>
    </row>
    <row r="8470" spans="1:20" x14ac:dyDescent="0.3">
      <c r="A8470" s="1" t="s">
        <v>8514</v>
      </c>
      <c r="B8470" s="1" t="s">
        <v>35</v>
      </c>
      <c r="C8470" s="1" t="s">
        <v>14</v>
      </c>
      <c r="D8470" s="1" t="s">
        <v>36</v>
      </c>
      <c r="E8470" s="1" t="s">
        <v>22</v>
      </c>
      <c r="F8470" s="1" t="s">
        <v>62</v>
      </c>
      <c r="G8470">
        <v>2597.5</v>
      </c>
      <c r="H8470">
        <v>2</v>
      </c>
      <c r="I8470">
        <v>5195</v>
      </c>
      <c r="J8470">
        <v>3.76</v>
      </c>
      <c r="K8470">
        <v>4699</v>
      </c>
      <c r="L8470" s="2">
        <v>45652</v>
      </c>
      <c r="O8470" t="str">
        <f>IF(ecommerce_10000[[#This Row],[Platform]]="Souq","sq",ecommerce_10000[[#This Row],[Platform]])</f>
        <v>Jumia</v>
      </c>
      <c r="P8470" t="str">
        <f>IF(E8470="Souq","sq",IF(E8470="Jumia","Jum",E8470))</f>
        <v>Jum</v>
      </c>
      <c r="Q8470">
        <f>VLOOKUP(ecommerce_10000[[#This Row],[City]],F:I,4,FALSE)</f>
        <v>27872.98</v>
      </c>
      <c r="R8470" s="1">
        <f>SUMIF(C:C,ecommerce_10000[[#This Row],[Category]],I:I)</f>
        <v>92327183.770000085</v>
      </c>
      <c r="S8470" s="1">
        <f>SUMIFS(I:I,C:C,C8470)</f>
        <v>92327183.770000085</v>
      </c>
      <c r="T8470" s="1" t="str">
        <f>INDEX(F:F,MATCH(ecommerce_10000[[#This Row],[TotalAmount]],I:I,0))</f>
        <v>Giza</v>
      </c>
    </row>
    <row r="8471" spans="1:20" x14ac:dyDescent="0.3">
      <c r="A8471" s="1" t="s">
        <v>8515</v>
      </c>
      <c r="B8471" s="1" t="s">
        <v>53</v>
      </c>
      <c r="C8471" s="1" t="s">
        <v>31</v>
      </c>
      <c r="D8471" s="1" t="s">
        <v>54</v>
      </c>
      <c r="E8471" s="1" t="s">
        <v>16</v>
      </c>
      <c r="F8471" s="1" t="s">
        <v>28</v>
      </c>
      <c r="G8471">
        <v>13821.73</v>
      </c>
      <c r="H8471">
        <v>2</v>
      </c>
      <c r="I8471">
        <v>27643.46</v>
      </c>
      <c r="J8471">
        <v>4.9400000000000004</v>
      </c>
      <c r="K8471">
        <v>403</v>
      </c>
      <c r="L8471" s="2">
        <v>45579</v>
      </c>
      <c r="O8471" t="str">
        <f>IF(ecommerce_10000[[#This Row],[Platform]]="Souq","sq",ecommerce_10000[[#This Row],[Platform]])</f>
        <v>sq</v>
      </c>
      <c r="P8471" t="str">
        <f>IF(E8471="Souq","sq",IF(E8471="Jumia","Jum",E8471))</f>
        <v>sq</v>
      </c>
      <c r="Q8471">
        <f>VLOOKUP(ecommerce_10000[[#This Row],[City]],F:I,4,FALSE)</f>
        <v>26648.76</v>
      </c>
      <c r="R8471" s="1">
        <f>SUMIF(C:C,ecommerce_10000[[#This Row],[Category]],I:I)</f>
        <v>57542997.559999913</v>
      </c>
      <c r="S8471" s="1">
        <f>SUMIFS(I:I,C:C,C8471)</f>
        <v>57542997.559999913</v>
      </c>
      <c r="T8471" s="1" t="str">
        <f>INDEX(F:F,MATCH(ecommerce_10000[[#This Row],[TotalAmount]],I:I,0))</f>
        <v>Casablanca</v>
      </c>
    </row>
    <row r="8472" spans="1:20" x14ac:dyDescent="0.3">
      <c r="A8472" s="1" t="s">
        <v>8516</v>
      </c>
      <c r="B8472" s="1" t="s">
        <v>19</v>
      </c>
      <c r="C8472" s="1" t="s">
        <v>20</v>
      </c>
      <c r="D8472" s="1" t="s">
        <v>21</v>
      </c>
      <c r="E8472" s="1" t="s">
        <v>22</v>
      </c>
      <c r="F8472" s="1" t="s">
        <v>33</v>
      </c>
      <c r="G8472">
        <v>9269.7999999999993</v>
      </c>
      <c r="H8472">
        <v>4</v>
      </c>
      <c r="I8472">
        <v>37079.199999999997</v>
      </c>
      <c r="J8472">
        <v>3.39</v>
      </c>
      <c r="K8472">
        <v>3959</v>
      </c>
      <c r="L8472" s="2">
        <v>45609</v>
      </c>
      <c r="O8472" t="str">
        <f>IF(ecommerce_10000[[#This Row],[Platform]]="Souq","sq",ecommerce_10000[[#This Row],[Platform]])</f>
        <v>Jumia</v>
      </c>
      <c r="P8472" t="str">
        <f>IF(E8472="Souq","sq",IF(E8472="Jumia","Jum",E8472))</f>
        <v>Jum</v>
      </c>
      <c r="Q8472">
        <f>VLOOKUP(ecommerce_10000[[#This Row],[City]],F:I,4,FALSE)</f>
        <v>3665.44</v>
      </c>
      <c r="R8472" s="1">
        <f>SUMIF(C:C,ecommerce_10000[[#This Row],[Category]],I:I)</f>
        <v>91504159.730000004</v>
      </c>
      <c r="S8472" s="1">
        <f>SUMIFS(I:I,C:C,C8472)</f>
        <v>91504159.730000004</v>
      </c>
      <c r="T8472" s="1" t="str">
        <f>INDEX(F:F,MATCH(ecommerce_10000[[#This Row],[TotalAmount]],I:I,0))</f>
        <v>Dubai</v>
      </c>
    </row>
    <row r="8473" spans="1:20" x14ac:dyDescent="0.3">
      <c r="A8473" s="1" t="s">
        <v>8517</v>
      </c>
      <c r="B8473" s="1" t="s">
        <v>53</v>
      </c>
      <c r="C8473" s="1" t="s">
        <v>31</v>
      </c>
      <c r="D8473" s="1" t="s">
        <v>54</v>
      </c>
      <c r="E8473" s="1" t="s">
        <v>47</v>
      </c>
      <c r="F8473" s="1" t="s">
        <v>40</v>
      </c>
      <c r="G8473">
        <v>1045.03</v>
      </c>
      <c r="H8473">
        <v>5</v>
      </c>
      <c r="I8473">
        <v>5225.1499999999996</v>
      </c>
      <c r="J8473">
        <v>1.94</v>
      </c>
      <c r="K8473">
        <v>2428</v>
      </c>
      <c r="L8473" s="2">
        <v>45360</v>
      </c>
      <c r="O8473" t="str">
        <f>IF(ecommerce_10000[[#This Row],[Platform]]="Souq","sq",ecommerce_10000[[#This Row],[Platform]])</f>
        <v>Amazon</v>
      </c>
      <c r="P8473" t="str">
        <f>IF(E8473="Souq","sq",IF(E8473="Jumia","Jum",E8473))</f>
        <v>Amazon</v>
      </c>
      <c r="Q8473">
        <f>VLOOKUP(ecommerce_10000[[#This Row],[City]],F:I,4,FALSE)</f>
        <v>99349.3</v>
      </c>
      <c r="R8473" s="1">
        <f>SUMIF(C:C,ecommerce_10000[[#This Row],[Category]],I:I)</f>
        <v>57542997.559999913</v>
      </c>
      <c r="S8473" s="1">
        <f>SUMIFS(I:I,C:C,C8473)</f>
        <v>57542997.559999913</v>
      </c>
      <c r="T8473" s="1" t="str">
        <f>INDEX(F:F,MATCH(ecommerce_10000[[#This Row],[TotalAmount]],I:I,0))</f>
        <v>Riyadh</v>
      </c>
    </row>
    <row r="8474" spans="1:20" x14ac:dyDescent="0.3">
      <c r="A8474" s="1" t="s">
        <v>8518</v>
      </c>
      <c r="B8474" s="1" t="s">
        <v>49</v>
      </c>
      <c r="C8474" s="1" t="s">
        <v>14</v>
      </c>
      <c r="D8474" s="1" t="s">
        <v>50</v>
      </c>
      <c r="E8474" s="1" t="s">
        <v>16</v>
      </c>
      <c r="F8474" s="1" t="s">
        <v>23</v>
      </c>
      <c r="G8474">
        <v>399.48</v>
      </c>
      <c r="H8474">
        <v>3</v>
      </c>
      <c r="I8474">
        <v>1198.44</v>
      </c>
      <c r="J8474">
        <v>3.85</v>
      </c>
      <c r="K8474">
        <v>1011</v>
      </c>
      <c r="L8474" s="2">
        <v>45540</v>
      </c>
      <c r="O8474" t="str">
        <f>IF(ecommerce_10000[[#This Row],[Platform]]="Souq","sq",ecommerce_10000[[#This Row],[Platform]])</f>
        <v>sq</v>
      </c>
      <c r="P8474" t="str">
        <f>IF(E8474="Souq","sq",IF(E8474="Jumia","Jum",E8474))</f>
        <v>sq</v>
      </c>
      <c r="Q8474">
        <f>VLOOKUP(ecommerce_10000[[#This Row],[City]],F:I,4,FALSE)</f>
        <v>13290.4</v>
      </c>
      <c r="R8474" s="1">
        <f>SUMIF(C:C,ecommerce_10000[[#This Row],[Category]],I:I)</f>
        <v>92327183.770000085</v>
      </c>
      <c r="S8474" s="1">
        <f>SUMIFS(I:I,C:C,C8474)</f>
        <v>92327183.770000085</v>
      </c>
      <c r="T8474" s="1" t="str">
        <f>INDEX(F:F,MATCH(ecommerce_10000[[#This Row],[TotalAmount]],I:I,0))</f>
        <v>Alexandria</v>
      </c>
    </row>
    <row r="8475" spans="1:20" x14ac:dyDescent="0.3">
      <c r="A8475" s="1" t="s">
        <v>8519</v>
      </c>
      <c r="B8475" s="1" t="s">
        <v>38</v>
      </c>
      <c r="C8475" s="1" t="s">
        <v>20</v>
      </c>
      <c r="D8475" s="1" t="s">
        <v>39</v>
      </c>
      <c r="E8475" s="1" t="s">
        <v>47</v>
      </c>
      <c r="F8475" s="1" t="s">
        <v>62</v>
      </c>
      <c r="G8475">
        <v>1659.34</v>
      </c>
      <c r="H8475">
        <v>2</v>
      </c>
      <c r="I8475">
        <v>3318.68</v>
      </c>
      <c r="J8475">
        <v>1.67</v>
      </c>
      <c r="K8475">
        <v>2018</v>
      </c>
      <c r="L8475" s="2">
        <v>45628</v>
      </c>
      <c r="O8475" t="str">
        <f>IF(ecommerce_10000[[#This Row],[Platform]]="Souq","sq",ecommerce_10000[[#This Row],[Platform]])</f>
        <v>Amazon</v>
      </c>
      <c r="P8475" t="str">
        <f>IF(E8475="Souq","sq",IF(E8475="Jumia","Jum",E8475))</f>
        <v>Amazon</v>
      </c>
      <c r="Q8475">
        <f>VLOOKUP(ecommerce_10000[[#This Row],[City]],F:I,4,FALSE)</f>
        <v>27872.98</v>
      </c>
      <c r="R8475" s="1">
        <f>SUMIF(C:C,ecommerce_10000[[#This Row],[Category]],I:I)</f>
        <v>91504159.730000004</v>
      </c>
      <c r="S8475" s="1">
        <f>SUMIFS(I:I,C:C,C8475)</f>
        <v>91504159.730000004</v>
      </c>
      <c r="T8475" s="1" t="str">
        <f>INDEX(F:F,MATCH(ecommerce_10000[[#This Row],[TotalAmount]],I:I,0))</f>
        <v>Giza</v>
      </c>
    </row>
    <row r="8476" spans="1:20" x14ac:dyDescent="0.3">
      <c r="A8476" s="1" t="s">
        <v>8520</v>
      </c>
      <c r="B8476" s="1" t="s">
        <v>38</v>
      </c>
      <c r="C8476" s="1" t="s">
        <v>20</v>
      </c>
      <c r="D8476" s="1" t="s">
        <v>39</v>
      </c>
      <c r="E8476" s="1" t="s">
        <v>22</v>
      </c>
      <c r="F8476" s="1" t="s">
        <v>17</v>
      </c>
      <c r="G8476">
        <v>5696.49</v>
      </c>
      <c r="H8476">
        <v>3</v>
      </c>
      <c r="I8476">
        <v>17089.47</v>
      </c>
      <c r="J8476">
        <v>3.32</v>
      </c>
      <c r="K8476">
        <v>2811</v>
      </c>
      <c r="L8476" s="2">
        <v>45617</v>
      </c>
      <c r="O8476" t="str">
        <f>IF(ecommerce_10000[[#This Row],[Platform]]="Souq","sq",ecommerce_10000[[#This Row],[Platform]])</f>
        <v>Jumia</v>
      </c>
      <c r="P8476" t="str">
        <f>IF(E8476="Souq","sq",IF(E8476="Jumia","Jum",E8476))</f>
        <v>Jum</v>
      </c>
      <c r="Q8476">
        <f>VLOOKUP(ecommerce_10000[[#This Row],[City]],F:I,4,FALSE)</f>
        <v>16284.02</v>
      </c>
      <c r="R8476" s="1">
        <f>SUMIF(C:C,ecommerce_10000[[#This Row],[Category]],I:I)</f>
        <v>91504159.730000004</v>
      </c>
      <c r="S8476" s="1">
        <f>SUMIFS(I:I,C:C,C8476)</f>
        <v>91504159.730000004</v>
      </c>
      <c r="T8476" s="1" t="str">
        <f>INDEX(F:F,MATCH(ecommerce_10000[[#This Row],[TotalAmount]],I:I,0))</f>
        <v>Cairo</v>
      </c>
    </row>
    <row r="8477" spans="1:20" x14ac:dyDescent="0.3">
      <c r="A8477" s="1" t="s">
        <v>8521</v>
      </c>
      <c r="B8477" s="1" t="s">
        <v>49</v>
      </c>
      <c r="C8477" s="1" t="s">
        <v>14</v>
      </c>
      <c r="D8477" s="1" t="s">
        <v>50</v>
      </c>
      <c r="E8477" s="1" t="s">
        <v>22</v>
      </c>
      <c r="F8477" s="1" t="s">
        <v>28</v>
      </c>
      <c r="G8477">
        <v>1634.86</v>
      </c>
      <c r="H8477">
        <v>3</v>
      </c>
      <c r="I8477">
        <v>4904.58</v>
      </c>
      <c r="J8477">
        <v>4.5199999999999996</v>
      </c>
      <c r="K8477">
        <v>3499</v>
      </c>
      <c r="L8477" s="2">
        <v>45610</v>
      </c>
      <c r="O8477" t="str">
        <f>IF(ecommerce_10000[[#This Row],[Platform]]="Souq","sq",ecommerce_10000[[#This Row],[Platform]])</f>
        <v>Jumia</v>
      </c>
      <c r="P8477" t="str">
        <f>IF(E8477="Souq","sq",IF(E8477="Jumia","Jum",E8477))</f>
        <v>Jum</v>
      </c>
      <c r="Q8477">
        <f>VLOOKUP(ecommerce_10000[[#This Row],[City]],F:I,4,FALSE)</f>
        <v>26648.76</v>
      </c>
      <c r="R8477" s="1">
        <f>SUMIF(C:C,ecommerce_10000[[#This Row],[Category]],I:I)</f>
        <v>92327183.770000085</v>
      </c>
      <c r="S8477" s="1">
        <f>SUMIFS(I:I,C:C,C8477)</f>
        <v>92327183.770000085</v>
      </c>
      <c r="T8477" s="1" t="str">
        <f>INDEX(F:F,MATCH(ecommerce_10000[[#This Row],[TotalAmount]],I:I,0))</f>
        <v>Casablanca</v>
      </c>
    </row>
    <row r="8478" spans="1:20" x14ac:dyDescent="0.3">
      <c r="A8478" s="1" t="s">
        <v>8522</v>
      </c>
      <c r="B8478" s="1" t="s">
        <v>13</v>
      </c>
      <c r="C8478" s="1" t="s">
        <v>14</v>
      </c>
      <c r="D8478" s="1" t="s">
        <v>15</v>
      </c>
      <c r="E8478" s="1" t="s">
        <v>22</v>
      </c>
      <c r="F8478" s="1" t="s">
        <v>23</v>
      </c>
      <c r="G8478">
        <v>1472.2</v>
      </c>
      <c r="H8478">
        <v>4</v>
      </c>
      <c r="I8478">
        <v>5888.8</v>
      </c>
      <c r="J8478">
        <v>2.5299999999999998</v>
      </c>
      <c r="K8478">
        <v>1795</v>
      </c>
      <c r="L8478" s="2">
        <v>45468</v>
      </c>
      <c r="O8478" t="str">
        <f>IF(ecommerce_10000[[#This Row],[Platform]]="Souq","sq",ecommerce_10000[[#This Row],[Platform]])</f>
        <v>Jumia</v>
      </c>
      <c r="P8478" t="str">
        <f>IF(E8478="Souq","sq",IF(E8478="Jumia","Jum",E8478))</f>
        <v>Jum</v>
      </c>
      <c r="Q8478">
        <f>VLOOKUP(ecommerce_10000[[#This Row],[City]],F:I,4,FALSE)</f>
        <v>13290.4</v>
      </c>
      <c r="R8478" s="1">
        <f>SUMIF(C:C,ecommerce_10000[[#This Row],[Category]],I:I)</f>
        <v>92327183.770000085</v>
      </c>
      <c r="S8478" s="1">
        <f>SUMIFS(I:I,C:C,C8478)</f>
        <v>92327183.770000085</v>
      </c>
      <c r="T8478" s="1" t="str">
        <f>INDEX(F:F,MATCH(ecommerce_10000[[#This Row],[TotalAmount]],I:I,0))</f>
        <v>Alexandria</v>
      </c>
    </row>
    <row r="8479" spans="1:20" x14ac:dyDescent="0.3">
      <c r="A8479" s="1" t="s">
        <v>8523</v>
      </c>
      <c r="B8479" s="1" t="s">
        <v>38</v>
      </c>
      <c r="C8479" s="1" t="s">
        <v>20</v>
      </c>
      <c r="D8479" s="1" t="s">
        <v>39</v>
      </c>
      <c r="E8479" s="1" t="s">
        <v>16</v>
      </c>
      <c r="F8479" s="1" t="s">
        <v>40</v>
      </c>
      <c r="G8479">
        <v>15737.22</v>
      </c>
      <c r="H8479">
        <v>4</v>
      </c>
      <c r="I8479">
        <v>62948.88</v>
      </c>
      <c r="J8479">
        <v>2.4700000000000002</v>
      </c>
      <c r="K8479">
        <v>4213</v>
      </c>
      <c r="L8479" s="2">
        <v>45432</v>
      </c>
      <c r="O8479" t="str">
        <f>IF(ecommerce_10000[[#This Row],[Platform]]="Souq","sq",ecommerce_10000[[#This Row],[Platform]])</f>
        <v>sq</v>
      </c>
      <c r="P8479" t="str">
        <f>IF(E8479="Souq","sq",IF(E8479="Jumia","Jum",E8479))</f>
        <v>sq</v>
      </c>
      <c r="Q8479">
        <f>VLOOKUP(ecommerce_10000[[#This Row],[City]],F:I,4,FALSE)</f>
        <v>99349.3</v>
      </c>
      <c r="R8479" s="1">
        <f>SUMIF(C:C,ecommerce_10000[[#This Row],[Category]],I:I)</f>
        <v>91504159.730000004</v>
      </c>
      <c r="S8479" s="1">
        <f>SUMIFS(I:I,C:C,C8479)</f>
        <v>91504159.730000004</v>
      </c>
      <c r="T8479" s="1" t="str">
        <f>INDEX(F:F,MATCH(ecommerce_10000[[#This Row],[TotalAmount]],I:I,0))</f>
        <v>Riyadh</v>
      </c>
    </row>
    <row r="8480" spans="1:20" x14ac:dyDescent="0.3">
      <c r="A8480" s="1" t="s">
        <v>8524</v>
      </c>
      <c r="B8480" s="1" t="s">
        <v>19</v>
      </c>
      <c r="C8480" s="1" t="s">
        <v>20</v>
      </c>
      <c r="D8480" s="1" t="s">
        <v>21</v>
      </c>
      <c r="E8480" s="1" t="s">
        <v>47</v>
      </c>
      <c r="F8480" s="1" t="s">
        <v>23</v>
      </c>
      <c r="G8480">
        <v>16866.05</v>
      </c>
      <c r="H8480">
        <v>1</v>
      </c>
      <c r="I8480">
        <v>16866.05</v>
      </c>
      <c r="J8480">
        <v>3.27</v>
      </c>
      <c r="K8480">
        <v>4708</v>
      </c>
      <c r="L8480" s="2">
        <v>45589</v>
      </c>
      <c r="O8480" t="str">
        <f>IF(ecommerce_10000[[#This Row],[Platform]]="Souq","sq",ecommerce_10000[[#This Row],[Platform]])</f>
        <v>Amazon</v>
      </c>
      <c r="P8480" t="str">
        <f>IF(E8480="Souq","sq",IF(E8480="Jumia","Jum",E8480))</f>
        <v>Amazon</v>
      </c>
      <c r="Q8480">
        <f>VLOOKUP(ecommerce_10000[[#This Row],[City]],F:I,4,FALSE)</f>
        <v>13290.4</v>
      </c>
      <c r="R8480" s="1">
        <f>SUMIF(C:C,ecommerce_10000[[#This Row],[Category]],I:I)</f>
        <v>91504159.730000004</v>
      </c>
      <c r="S8480" s="1">
        <f>SUMIFS(I:I,C:C,C8480)</f>
        <v>91504159.730000004</v>
      </c>
      <c r="T8480" s="1" t="str">
        <f>INDEX(F:F,MATCH(ecommerce_10000[[#This Row],[TotalAmount]],I:I,0))</f>
        <v>Alexandria</v>
      </c>
    </row>
    <row r="8481" spans="1:20" x14ac:dyDescent="0.3">
      <c r="A8481" s="1" t="s">
        <v>8525</v>
      </c>
      <c r="B8481" s="1" t="s">
        <v>53</v>
      </c>
      <c r="C8481" s="1" t="s">
        <v>31</v>
      </c>
      <c r="D8481" s="1" t="s">
        <v>54</v>
      </c>
      <c r="E8481" s="1" t="s">
        <v>16</v>
      </c>
      <c r="F8481" s="1" t="s">
        <v>17</v>
      </c>
      <c r="G8481">
        <v>19473.09</v>
      </c>
      <c r="H8481">
        <v>4</v>
      </c>
      <c r="I8481">
        <v>77892.36</v>
      </c>
      <c r="J8481">
        <v>2.89</v>
      </c>
      <c r="K8481">
        <v>2163</v>
      </c>
      <c r="L8481" s="2">
        <v>45430</v>
      </c>
      <c r="O8481" t="str">
        <f>IF(ecommerce_10000[[#This Row],[Platform]]="Souq","sq",ecommerce_10000[[#This Row],[Platform]])</f>
        <v>sq</v>
      </c>
      <c r="P8481" t="str">
        <f>IF(E8481="Souq","sq",IF(E8481="Jumia","Jum",E8481))</f>
        <v>sq</v>
      </c>
      <c r="Q8481">
        <f>VLOOKUP(ecommerce_10000[[#This Row],[City]],F:I,4,FALSE)</f>
        <v>16284.02</v>
      </c>
      <c r="R8481" s="1">
        <f>SUMIF(C:C,ecommerce_10000[[#This Row],[Category]],I:I)</f>
        <v>57542997.559999913</v>
      </c>
      <c r="S8481" s="1">
        <f>SUMIFS(I:I,C:C,C8481)</f>
        <v>57542997.559999913</v>
      </c>
      <c r="T8481" s="1" t="str">
        <f>INDEX(F:F,MATCH(ecommerce_10000[[#This Row],[TotalAmount]],I:I,0))</f>
        <v>Cairo</v>
      </c>
    </row>
    <row r="8482" spans="1:20" x14ac:dyDescent="0.3">
      <c r="A8482" s="1" t="s">
        <v>8526</v>
      </c>
      <c r="B8482" s="1" t="s">
        <v>65</v>
      </c>
      <c r="C8482" s="1" t="s">
        <v>20</v>
      </c>
      <c r="D8482" s="1" t="s">
        <v>66</v>
      </c>
      <c r="E8482" s="1" t="s">
        <v>16</v>
      </c>
      <c r="F8482" s="1" t="s">
        <v>23</v>
      </c>
      <c r="G8482">
        <v>10021.17</v>
      </c>
      <c r="H8482">
        <v>1</v>
      </c>
      <c r="I8482">
        <v>10021.17</v>
      </c>
      <c r="J8482">
        <v>3.93</v>
      </c>
      <c r="K8482">
        <v>3717</v>
      </c>
      <c r="L8482" s="2">
        <v>45324</v>
      </c>
      <c r="O8482" t="str">
        <f>IF(ecommerce_10000[[#This Row],[Platform]]="Souq","sq",ecommerce_10000[[#This Row],[Platform]])</f>
        <v>sq</v>
      </c>
      <c r="P8482" t="str">
        <f>IF(E8482="Souq","sq",IF(E8482="Jumia","Jum",E8482))</f>
        <v>sq</v>
      </c>
      <c r="Q8482">
        <f>VLOOKUP(ecommerce_10000[[#This Row],[City]],F:I,4,FALSE)</f>
        <v>13290.4</v>
      </c>
      <c r="R8482" s="1">
        <f>SUMIF(C:C,ecommerce_10000[[#This Row],[Category]],I:I)</f>
        <v>91504159.730000004</v>
      </c>
      <c r="S8482" s="1">
        <f>SUMIFS(I:I,C:C,C8482)</f>
        <v>91504159.730000004</v>
      </c>
      <c r="T8482" s="1" t="str">
        <f>INDEX(F:F,MATCH(ecommerce_10000[[#This Row],[TotalAmount]],I:I,0))</f>
        <v>Alexandria</v>
      </c>
    </row>
    <row r="8483" spans="1:20" x14ac:dyDescent="0.3">
      <c r="A8483" s="1" t="s">
        <v>8527</v>
      </c>
      <c r="B8483" s="1" t="s">
        <v>35</v>
      </c>
      <c r="C8483" s="1" t="s">
        <v>14</v>
      </c>
      <c r="D8483" s="1" t="s">
        <v>36</v>
      </c>
      <c r="E8483" s="1" t="s">
        <v>47</v>
      </c>
      <c r="F8483" s="1" t="s">
        <v>17</v>
      </c>
      <c r="G8483">
        <v>8955</v>
      </c>
      <c r="H8483">
        <v>5</v>
      </c>
      <c r="I8483">
        <v>44775</v>
      </c>
      <c r="J8483">
        <v>4.7300000000000004</v>
      </c>
      <c r="K8483">
        <v>4660</v>
      </c>
      <c r="L8483" s="2">
        <v>45585</v>
      </c>
      <c r="O8483" t="str">
        <f>IF(ecommerce_10000[[#This Row],[Platform]]="Souq","sq",ecommerce_10000[[#This Row],[Platform]])</f>
        <v>Amazon</v>
      </c>
      <c r="P8483" t="str">
        <f>IF(E8483="Souq","sq",IF(E8483="Jumia","Jum",E8483))</f>
        <v>Amazon</v>
      </c>
      <c r="Q8483">
        <f>VLOOKUP(ecommerce_10000[[#This Row],[City]],F:I,4,FALSE)</f>
        <v>16284.02</v>
      </c>
      <c r="R8483" s="1">
        <f>SUMIF(C:C,ecommerce_10000[[#This Row],[Category]],I:I)</f>
        <v>92327183.770000085</v>
      </c>
      <c r="S8483" s="1">
        <f>SUMIFS(I:I,C:C,C8483)</f>
        <v>92327183.770000085</v>
      </c>
      <c r="T8483" s="1" t="str">
        <f>INDEX(F:F,MATCH(ecommerce_10000[[#This Row],[TotalAmount]],I:I,0))</f>
        <v>Cairo</v>
      </c>
    </row>
    <row r="8484" spans="1:20" x14ac:dyDescent="0.3">
      <c r="A8484" s="1" t="s">
        <v>8528</v>
      </c>
      <c r="B8484" s="1" t="s">
        <v>13</v>
      </c>
      <c r="C8484" s="1" t="s">
        <v>14</v>
      </c>
      <c r="D8484" s="1" t="s">
        <v>15</v>
      </c>
      <c r="E8484" s="1" t="s">
        <v>16</v>
      </c>
      <c r="F8484" s="1" t="s">
        <v>17</v>
      </c>
      <c r="G8484">
        <v>2725.29</v>
      </c>
      <c r="H8484">
        <v>5</v>
      </c>
      <c r="I8484">
        <v>13626.45</v>
      </c>
      <c r="J8484">
        <v>2.64</v>
      </c>
      <c r="K8484">
        <v>102</v>
      </c>
      <c r="L8484" s="2">
        <v>45447</v>
      </c>
      <c r="O8484" t="str">
        <f>IF(ecommerce_10000[[#This Row],[Platform]]="Souq","sq",ecommerce_10000[[#This Row],[Platform]])</f>
        <v>sq</v>
      </c>
      <c r="P8484" t="str">
        <f>IF(E8484="Souq","sq",IF(E8484="Jumia","Jum",E8484))</f>
        <v>sq</v>
      </c>
      <c r="Q8484">
        <f>VLOOKUP(ecommerce_10000[[#This Row],[City]],F:I,4,FALSE)</f>
        <v>16284.02</v>
      </c>
      <c r="R8484" s="1">
        <f>SUMIF(C:C,ecommerce_10000[[#This Row],[Category]],I:I)</f>
        <v>92327183.770000085</v>
      </c>
      <c r="S8484" s="1">
        <f>SUMIFS(I:I,C:C,C8484)</f>
        <v>92327183.770000085</v>
      </c>
      <c r="T8484" s="1" t="str">
        <f>INDEX(F:F,MATCH(ecommerce_10000[[#This Row],[TotalAmount]],I:I,0))</f>
        <v>Cairo</v>
      </c>
    </row>
    <row r="8485" spans="1:20" x14ac:dyDescent="0.3">
      <c r="A8485" s="1" t="s">
        <v>8529</v>
      </c>
      <c r="B8485" s="1" t="s">
        <v>25</v>
      </c>
      <c r="C8485" s="1" t="s">
        <v>26</v>
      </c>
      <c r="D8485" s="1" t="s">
        <v>27</v>
      </c>
      <c r="E8485" s="1" t="s">
        <v>16</v>
      </c>
      <c r="F8485" s="1" t="s">
        <v>23</v>
      </c>
      <c r="G8485">
        <v>16784.59</v>
      </c>
      <c r="H8485">
        <v>5</v>
      </c>
      <c r="I8485">
        <v>83922.95</v>
      </c>
      <c r="J8485">
        <v>1.48</v>
      </c>
      <c r="K8485">
        <v>1615</v>
      </c>
      <c r="L8485" s="2">
        <v>45534</v>
      </c>
      <c r="O8485" t="str">
        <f>IF(ecommerce_10000[[#This Row],[Platform]]="Souq","sq",ecommerce_10000[[#This Row],[Platform]])</f>
        <v>sq</v>
      </c>
      <c r="P8485" t="str">
        <f>IF(E8485="Souq","sq",IF(E8485="Jumia","Jum",E8485))</f>
        <v>sq</v>
      </c>
      <c r="Q8485">
        <f>VLOOKUP(ecommerce_10000[[#This Row],[City]],F:I,4,FALSE)</f>
        <v>13290.4</v>
      </c>
      <c r="R8485" s="1">
        <f>SUMIF(C:C,ecommerce_10000[[#This Row],[Category]],I:I)</f>
        <v>29200970.130000021</v>
      </c>
      <c r="S8485" s="1">
        <f>SUMIFS(I:I,C:C,C8485)</f>
        <v>29200970.130000021</v>
      </c>
      <c r="T8485" s="1" t="str">
        <f>INDEX(F:F,MATCH(ecommerce_10000[[#This Row],[TotalAmount]],I:I,0))</f>
        <v>Alexandria</v>
      </c>
    </row>
    <row r="8486" spans="1:20" x14ac:dyDescent="0.3">
      <c r="A8486" s="1" t="s">
        <v>8530</v>
      </c>
      <c r="B8486" s="1" t="s">
        <v>13</v>
      </c>
      <c r="C8486" s="1" t="s">
        <v>14</v>
      </c>
      <c r="D8486" s="1" t="s">
        <v>15</v>
      </c>
      <c r="E8486" s="1" t="s">
        <v>22</v>
      </c>
      <c r="F8486" s="1" t="s">
        <v>40</v>
      </c>
      <c r="G8486">
        <v>11930.25</v>
      </c>
      <c r="H8486">
        <v>2</v>
      </c>
      <c r="I8486">
        <v>23860.5</v>
      </c>
      <c r="J8486">
        <v>3.43</v>
      </c>
      <c r="K8486">
        <v>816</v>
      </c>
      <c r="L8486" s="2">
        <v>45602</v>
      </c>
      <c r="O8486" t="str">
        <f>IF(ecommerce_10000[[#This Row],[Platform]]="Souq","sq",ecommerce_10000[[#This Row],[Platform]])</f>
        <v>Jumia</v>
      </c>
      <c r="P8486" t="str">
        <f>IF(E8486="Souq","sq",IF(E8486="Jumia","Jum",E8486))</f>
        <v>Jum</v>
      </c>
      <c r="Q8486">
        <f>VLOOKUP(ecommerce_10000[[#This Row],[City]],F:I,4,FALSE)</f>
        <v>99349.3</v>
      </c>
      <c r="R8486" s="1">
        <f>SUMIF(C:C,ecommerce_10000[[#This Row],[Category]],I:I)</f>
        <v>92327183.770000085</v>
      </c>
      <c r="S8486" s="1">
        <f>SUMIFS(I:I,C:C,C8486)</f>
        <v>92327183.770000085</v>
      </c>
      <c r="T8486" s="1" t="str">
        <f>INDEX(F:F,MATCH(ecommerce_10000[[#This Row],[TotalAmount]],I:I,0))</f>
        <v>Riyadh</v>
      </c>
    </row>
    <row r="8487" spans="1:20" x14ac:dyDescent="0.3">
      <c r="A8487" s="1" t="s">
        <v>8531</v>
      </c>
      <c r="B8487" s="1" t="s">
        <v>30</v>
      </c>
      <c r="C8487" s="1" t="s">
        <v>31</v>
      </c>
      <c r="D8487" s="1" t="s">
        <v>32</v>
      </c>
      <c r="E8487" s="1" t="s">
        <v>16</v>
      </c>
      <c r="F8487" s="1" t="s">
        <v>33</v>
      </c>
      <c r="G8487">
        <v>3414.85</v>
      </c>
      <c r="H8487">
        <v>2</v>
      </c>
      <c r="I8487">
        <v>6829.7</v>
      </c>
      <c r="J8487">
        <v>3.83</v>
      </c>
      <c r="K8487">
        <v>3428</v>
      </c>
      <c r="L8487" s="2">
        <v>45294</v>
      </c>
      <c r="O8487" t="str">
        <f>IF(ecommerce_10000[[#This Row],[Platform]]="Souq","sq",ecommerce_10000[[#This Row],[Platform]])</f>
        <v>sq</v>
      </c>
      <c r="P8487" t="str">
        <f>IF(E8487="Souq","sq",IF(E8487="Jumia","Jum",E8487))</f>
        <v>sq</v>
      </c>
      <c r="Q8487">
        <f>VLOOKUP(ecommerce_10000[[#This Row],[City]],F:I,4,FALSE)</f>
        <v>3665.44</v>
      </c>
      <c r="R8487" s="1">
        <f>SUMIF(C:C,ecommerce_10000[[#This Row],[Category]],I:I)</f>
        <v>57542997.559999913</v>
      </c>
      <c r="S8487" s="1">
        <f>SUMIFS(I:I,C:C,C8487)</f>
        <v>57542997.559999913</v>
      </c>
      <c r="T8487" s="1" t="str">
        <f>INDEX(F:F,MATCH(ecommerce_10000[[#This Row],[TotalAmount]],I:I,0))</f>
        <v>Dubai</v>
      </c>
    </row>
    <row r="8488" spans="1:20" x14ac:dyDescent="0.3">
      <c r="A8488" s="1" t="s">
        <v>8532</v>
      </c>
      <c r="B8488" s="1" t="s">
        <v>25</v>
      </c>
      <c r="C8488" s="1" t="s">
        <v>26</v>
      </c>
      <c r="D8488" s="1" t="s">
        <v>27</v>
      </c>
      <c r="E8488" s="1" t="s">
        <v>16</v>
      </c>
      <c r="F8488" s="1" t="s">
        <v>23</v>
      </c>
      <c r="G8488">
        <v>14819.55</v>
      </c>
      <c r="H8488">
        <v>3</v>
      </c>
      <c r="I8488">
        <v>44458.65</v>
      </c>
      <c r="J8488">
        <v>2.62</v>
      </c>
      <c r="K8488">
        <v>1844</v>
      </c>
      <c r="L8488" s="2">
        <v>45529</v>
      </c>
      <c r="O8488" t="str">
        <f>IF(ecommerce_10000[[#This Row],[Platform]]="Souq","sq",ecommerce_10000[[#This Row],[Platform]])</f>
        <v>sq</v>
      </c>
      <c r="P8488" t="str">
        <f>IF(E8488="Souq","sq",IF(E8488="Jumia","Jum",E8488))</f>
        <v>sq</v>
      </c>
      <c r="Q8488">
        <f>VLOOKUP(ecommerce_10000[[#This Row],[City]],F:I,4,FALSE)</f>
        <v>13290.4</v>
      </c>
      <c r="R8488" s="1">
        <f>SUMIF(C:C,ecommerce_10000[[#This Row],[Category]],I:I)</f>
        <v>29200970.130000021</v>
      </c>
      <c r="S8488" s="1">
        <f>SUMIFS(I:I,C:C,C8488)</f>
        <v>29200970.130000021</v>
      </c>
      <c r="T8488" s="1" t="str">
        <f>INDEX(F:F,MATCH(ecommerce_10000[[#This Row],[TotalAmount]],I:I,0))</f>
        <v>Alexandria</v>
      </c>
    </row>
    <row r="8489" spans="1:20" x14ac:dyDescent="0.3">
      <c r="A8489" s="1" t="s">
        <v>8533</v>
      </c>
      <c r="B8489" s="1" t="s">
        <v>38</v>
      </c>
      <c r="C8489" s="1" t="s">
        <v>20</v>
      </c>
      <c r="D8489" s="1" t="s">
        <v>39</v>
      </c>
      <c r="E8489" s="1" t="s">
        <v>22</v>
      </c>
      <c r="F8489" s="1" t="s">
        <v>17</v>
      </c>
      <c r="G8489">
        <v>4766.42</v>
      </c>
      <c r="H8489">
        <v>5</v>
      </c>
      <c r="I8489">
        <v>23832.1</v>
      </c>
      <c r="J8489">
        <v>1.1000000000000001</v>
      </c>
      <c r="K8489">
        <v>3305</v>
      </c>
      <c r="L8489" s="2">
        <v>45571</v>
      </c>
      <c r="O8489" t="str">
        <f>IF(ecommerce_10000[[#This Row],[Platform]]="Souq","sq",ecommerce_10000[[#This Row],[Platform]])</f>
        <v>Jumia</v>
      </c>
      <c r="P8489" t="str">
        <f>IF(E8489="Souq","sq",IF(E8489="Jumia","Jum",E8489))</f>
        <v>Jum</v>
      </c>
      <c r="Q8489">
        <f>VLOOKUP(ecommerce_10000[[#This Row],[City]],F:I,4,FALSE)</f>
        <v>16284.02</v>
      </c>
      <c r="R8489" s="1">
        <f>SUMIF(C:C,ecommerce_10000[[#This Row],[Category]],I:I)</f>
        <v>91504159.730000004</v>
      </c>
      <c r="S8489" s="1">
        <f>SUMIFS(I:I,C:C,C8489)</f>
        <v>91504159.730000004</v>
      </c>
      <c r="T8489" s="1" t="str">
        <f>INDEX(F:F,MATCH(ecommerce_10000[[#This Row],[TotalAmount]],I:I,0))</f>
        <v>Cairo</v>
      </c>
    </row>
    <row r="8490" spans="1:20" x14ac:dyDescent="0.3">
      <c r="A8490" s="1" t="s">
        <v>8534</v>
      </c>
      <c r="B8490" s="1" t="s">
        <v>35</v>
      </c>
      <c r="C8490" s="1" t="s">
        <v>14</v>
      </c>
      <c r="D8490" s="1" t="s">
        <v>36</v>
      </c>
      <c r="E8490" s="1" t="s">
        <v>47</v>
      </c>
      <c r="F8490" s="1" t="s">
        <v>17</v>
      </c>
      <c r="G8490">
        <v>19184.09</v>
      </c>
      <c r="H8490">
        <v>3</v>
      </c>
      <c r="I8490">
        <v>57552.27</v>
      </c>
      <c r="J8490">
        <v>2.23</v>
      </c>
      <c r="K8490">
        <v>3538</v>
      </c>
      <c r="L8490" s="2">
        <v>45312</v>
      </c>
      <c r="O8490" t="str">
        <f>IF(ecommerce_10000[[#This Row],[Platform]]="Souq","sq",ecommerce_10000[[#This Row],[Platform]])</f>
        <v>Amazon</v>
      </c>
      <c r="P8490" t="str">
        <f>IF(E8490="Souq","sq",IF(E8490="Jumia","Jum",E8490))</f>
        <v>Amazon</v>
      </c>
      <c r="Q8490">
        <f>VLOOKUP(ecommerce_10000[[#This Row],[City]],F:I,4,FALSE)</f>
        <v>16284.02</v>
      </c>
      <c r="R8490" s="1">
        <f>SUMIF(C:C,ecommerce_10000[[#This Row],[Category]],I:I)</f>
        <v>92327183.770000085</v>
      </c>
      <c r="S8490" s="1">
        <f>SUMIFS(I:I,C:C,C8490)</f>
        <v>92327183.770000085</v>
      </c>
      <c r="T8490" s="1" t="str">
        <f>INDEX(F:F,MATCH(ecommerce_10000[[#This Row],[TotalAmount]],I:I,0))</f>
        <v>Cairo</v>
      </c>
    </row>
    <row r="8491" spans="1:20" x14ac:dyDescent="0.3">
      <c r="A8491" s="1" t="s">
        <v>8535</v>
      </c>
      <c r="B8491" s="1" t="s">
        <v>19</v>
      </c>
      <c r="C8491" s="1" t="s">
        <v>20</v>
      </c>
      <c r="D8491" s="1" t="s">
        <v>21</v>
      </c>
      <c r="E8491" s="1" t="s">
        <v>22</v>
      </c>
      <c r="F8491" s="1" t="s">
        <v>17</v>
      </c>
      <c r="G8491">
        <v>14337.01</v>
      </c>
      <c r="H8491">
        <v>1</v>
      </c>
      <c r="I8491">
        <v>14337.01</v>
      </c>
      <c r="J8491">
        <v>4.57</v>
      </c>
      <c r="K8491">
        <v>1241</v>
      </c>
      <c r="L8491" s="2">
        <v>45494</v>
      </c>
      <c r="O8491" t="str">
        <f>IF(ecommerce_10000[[#This Row],[Platform]]="Souq","sq",ecommerce_10000[[#This Row],[Platform]])</f>
        <v>Jumia</v>
      </c>
      <c r="P8491" t="str">
        <f>IF(E8491="Souq","sq",IF(E8491="Jumia","Jum",E8491))</f>
        <v>Jum</v>
      </c>
      <c r="Q8491">
        <f>VLOOKUP(ecommerce_10000[[#This Row],[City]],F:I,4,FALSE)</f>
        <v>16284.02</v>
      </c>
      <c r="R8491" s="1">
        <f>SUMIF(C:C,ecommerce_10000[[#This Row],[Category]],I:I)</f>
        <v>91504159.730000004</v>
      </c>
      <c r="S8491" s="1">
        <f>SUMIFS(I:I,C:C,C8491)</f>
        <v>91504159.730000004</v>
      </c>
      <c r="T8491" s="1" t="str">
        <f>INDEX(F:F,MATCH(ecommerce_10000[[#This Row],[TotalAmount]],I:I,0))</f>
        <v>Cairo</v>
      </c>
    </row>
    <row r="8492" spans="1:20" x14ac:dyDescent="0.3">
      <c r="A8492" s="1" t="s">
        <v>8536</v>
      </c>
      <c r="B8492" s="1" t="s">
        <v>43</v>
      </c>
      <c r="C8492" s="1" t="s">
        <v>44</v>
      </c>
      <c r="D8492" s="1" t="s">
        <v>45</v>
      </c>
      <c r="E8492" s="1" t="s">
        <v>16</v>
      </c>
      <c r="F8492" s="1" t="s">
        <v>17</v>
      </c>
      <c r="G8492">
        <v>19467.72</v>
      </c>
      <c r="H8492">
        <v>2</v>
      </c>
      <c r="I8492">
        <v>38935.440000000002</v>
      </c>
      <c r="J8492">
        <v>4.53</v>
      </c>
      <c r="K8492">
        <v>4592</v>
      </c>
      <c r="L8492" s="2">
        <v>45321</v>
      </c>
      <c r="O8492" t="str">
        <f>IF(ecommerce_10000[[#This Row],[Platform]]="Souq","sq",ecommerce_10000[[#This Row],[Platform]])</f>
        <v>sq</v>
      </c>
      <c r="P8492" t="str">
        <f>IF(E8492="Souq","sq",IF(E8492="Jumia","Jum",E8492))</f>
        <v>sq</v>
      </c>
      <c r="Q8492">
        <f>VLOOKUP(ecommerce_10000[[#This Row],[City]],F:I,4,FALSE)</f>
        <v>16284.02</v>
      </c>
      <c r="R8492" s="1">
        <f>SUMIF(C:C,ecommerce_10000[[#This Row],[Category]],I:I)</f>
        <v>31420413.200000018</v>
      </c>
      <c r="S8492" s="1">
        <f>SUMIFS(I:I,C:C,C8492)</f>
        <v>31420413.200000018</v>
      </c>
      <c r="T8492" s="1" t="str">
        <f>INDEX(F:F,MATCH(ecommerce_10000[[#This Row],[TotalAmount]],I:I,0))</f>
        <v>Cairo</v>
      </c>
    </row>
    <row r="8493" spans="1:20" x14ac:dyDescent="0.3">
      <c r="A8493" s="1" t="s">
        <v>8537</v>
      </c>
      <c r="B8493" s="1" t="s">
        <v>30</v>
      </c>
      <c r="C8493" s="1" t="s">
        <v>31</v>
      </c>
      <c r="D8493" s="1" t="s">
        <v>32</v>
      </c>
      <c r="E8493" s="1" t="s">
        <v>22</v>
      </c>
      <c r="F8493" s="1" t="s">
        <v>33</v>
      </c>
      <c r="G8493">
        <v>15136.52</v>
      </c>
      <c r="H8493">
        <v>1</v>
      </c>
      <c r="I8493">
        <v>15136.52</v>
      </c>
      <c r="J8493">
        <v>1.47</v>
      </c>
      <c r="K8493">
        <v>4168</v>
      </c>
      <c r="L8493" s="2">
        <v>45590</v>
      </c>
      <c r="O8493" t="str">
        <f>IF(ecommerce_10000[[#This Row],[Platform]]="Souq","sq",ecommerce_10000[[#This Row],[Platform]])</f>
        <v>Jumia</v>
      </c>
      <c r="P8493" t="str">
        <f>IF(E8493="Souq","sq",IF(E8493="Jumia","Jum",E8493))</f>
        <v>Jum</v>
      </c>
      <c r="Q8493">
        <f>VLOOKUP(ecommerce_10000[[#This Row],[City]],F:I,4,FALSE)</f>
        <v>3665.44</v>
      </c>
      <c r="R8493" s="1">
        <f>SUMIF(C:C,ecommerce_10000[[#This Row],[Category]],I:I)</f>
        <v>57542997.559999913</v>
      </c>
      <c r="S8493" s="1">
        <f>SUMIFS(I:I,C:C,C8493)</f>
        <v>57542997.559999913</v>
      </c>
      <c r="T8493" s="1" t="str">
        <f>INDEX(F:F,MATCH(ecommerce_10000[[#This Row],[TotalAmount]],I:I,0))</f>
        <v>Dubai</v>
      </c>
    </row>
    <row r="8494" spans="1:20" x14ac:dyDescent="0.3">
      <c r="A8494" s="1" t="s">
        <v>8538</v>
      </c>
      <c r="B8494" s="1" t="s">
        <v>53</v>
      </c>
      <c r="C8494" s="1" t="s">
        <v>31</v>
      </c>
      <c r="D8494" s="1" t="s">
        <v>54</v>
      </c>
      <c r="E8494" s="1" t="s">
        <v>22</v>
      </c>
      <c r="F8494" s="1" t="s">
        <v>40</v>
      </c>
      <c r="G8494">
        <v>7021.94</v>
      </c>
      <c r="H8494">
        <v>4</v>
      </c>
      <c r="I8494">
        <v>28087.759999999998</v>
      </c>
      <c r="J8494">
        <v>2.21</v>
      </c>
      <c r="K8494">
        <v>866</v>
      </c>
      <c r="L8494" s="2">
        <v>45437</v>
      </c>
      <c r="O8494" t="str">
        <f>IF(ecommerce_10000[[#This Row],[Platform]]="Souq","sq",ecommerce_10000[[#This Row],[Platform]])</f>
        <v>Jumia</v>
      </c>
      <c r="P8494" t="str">
        <f>IF(E8494="Souq","sq",IF(E8494="Jumia","Jum",E8494))</f>
        <v>Jum</v>
      </c>
      <c r="Q8494">
        <f>VLOOKUP(ecommerce_10000[[#This Row],[City]],F:I,4,FALSE)</f>
        <v>99349.3</v>
      </c>
      <c r="R8494" s="1">
        <f>SUMIF(C:C,ecommerce_10000[[#This Row],[Category]],I:I)</f>
        <v>57542997.559999913</v>
      </c>
      <c r="S8494" s="1">
        <f>SUMIFS(I:I,C:C,C8494)</f>
        <v>57542997.559999913</v>
      </c>
      <c r="T8494" s="1" t="str">
        <f>INDEX(F:F,MATCH(ecommerce_10000[[#This Row],[TotalAmount]],I:I,0))</f>
        <v>Riyadh</v>
      </c>
    </row>
    <row r="8495" spans="1:20" x14ac:dyDescent="0.3">
      <c r="A8495" s="1" t="s">
        <v>8539</v>
      </c>
      <c r="B8495" s="1" t="s">
        <v>49</v>
      </c>
      <c r="C8495" s="1" t="s">
        <v>14</v>
      </c>
      <c r="D8495" s="1" t="s">
        <v>50</v>
      </c>
      <c r="E8495" s="1" t="s">
        <v>47</v>
      </c>
      <c r="F8495" s="1" t="s">
        <v>33</v>
      </c>
      <c r="G8495">
        <v>12328</v>
      </c>
      <c r="H8495">
        <v>5</v>
      </c>
      <c r="I8495">
        <v>61640</v>
      </c>
      <c r="J8495">
        <v>3.34</v>
      </c>
      <c r="K8495">
        <v>4634</v>
      </c>
      <c r="L8495" s="2">
        <v>45594</v>
      </c>
      <c r="O8495" t="str">
        <f>IF(ecommerce_10000[[#This Row],[Platform]]="Souq","sq",ecommerce_10000[[#This Row],[Platform]])</f>
        <v>Amazon</v>
      </c>
      <c r="P8495" t="str">
        <f>IF(E8495="Souq","sq",IF(E8495="Jumia","Jum",E8495))</f>
        <v>Amazon</v>
      </c>
      <c r="Q8495">
        <f>VLOOKUP(ecommerce_10000[[#This Row],[City]],F:I,4,FALSE)</f>
        <v>3665.44</v>
      </c>
      <c r="R8495" s="1">
        <f>SUMIF(C:C,ecommerce_10000[[#This Row],[Category]],I:I)</f>
        <v>92327183.770000085</v>
      </c>
      <c r="S8495" s="1">
        <f>SUMIFS(I:I,C:C,C8495)</f>
        <v>92327183.770000085</v>
      </c>
      <c r="T8495" s="1" t="str">
        <f>INDEX(F:F,MATCH(ecommerce_10000[[#This Row],[TotalAmount]],I:I,0))</f>
        <v>Dubai</v>
      </c>
    </row>
    <row r="8496" spans="1:20" x14ac:dyDescent="0.3">
      <c r="A8496" s="1" t="s">
        <v>8540</v>
      </c>
      <c r="B8496" s="1" t="s">
        <v>43</v>
      </c>
      <c r="C8496" s="1" t="s">
        <v>44</v>
      </c>
      <c r="D8496" s="1" t="s">
        <v>45</v>
      </c>
      <c r="E8496" s="1" t="s">
        <v>22</v>
      </c>
      <c r="F8496" s="1" t="s">
        <v>23</v>
      </c>
      <c r="G8496">
        <v>14835.51</v>
      </c>
      <c r="H8496">
        <v>2</v>
      </c>
      <c r="I8496">
        <v>29671.02</v>
      </c>
      <c r="J8496">
        <v>4.58</v>
      </c>
      <c r="K8496">
        <v>4971</v>
      </c>
      <c r="L8496" s="2">
        <v>45554</v>
      </c>
      <c r="O8496" t="str">
        <f>IF(ecommerce_10000[[#This Row],[Platform]]="Souq","sq",ecommerce_10000[[#This Row],[Platform]])</f>
        <v>Jumia</v>
      </c>
      <c r="P8496" t="str">
        <f>IF(E8496="Souq","sq",IF(E8496="Jumia","Jum",E8496))</f>
        <v>Jum</v>
      </c>
      <c r="Q8496">
        <f>VLOOKUP(ecommerce_10000[[#This Row],[City]],F:I,4,FALSE)</f>
        <v>13290.4</v>
      </c>
      <c r="R8496" s="1">
        <f>SUMIF(C:C,ecommerce_10000[[#This Row],[Category]],I:I)</f>
        <v>31420413.200000018</v>
      </c>
      <c r="S8496" s="1">
        <f>SUMIFS(I:I,C:C,C8496)</f>
        <v>31420413.200000018</v>
      </c>
      <c r="T8496" s="1" t="str">
        <f>INDEX(F:F,MATCH(ecommerce_10000[[#This Row],[TotalAmount]],I:I,0))</f>
        <v>Alexandria</v>
      </c>
    </row>
    <row r="8497" spans="1:20" x14ac:dyDescent="0.3">
      <c r="A8497" s="1" t="s">
        <v>8541</v>
      </c>
      <c r="B8497" s="1" t="s">
        <v>30</v>
      </c>
      <c r="C8497" s="1" t="s">
        <v>31</v>
      </c>
      <c r="D8497" s="1" t="s">
        <v>32</v>
      </c>
      <c r="E8497" s="1" t="s">
        <v>47</v>
      </c>
      <c r="F8497" s="1" t="s">
        <v>33</v>
      </c>
      <c r="G8497">
        <v>6705.02</v>
      </c>
      <c r="H8497">
        <v>4</v>
      </c>
      <c r="I8497">
        <v>26820.080000000002</v>
      </c>
      <c r="J8497">
        <v>4.2699999999999996</v>
      </c>
      <c r="K8497">
        <v>818</v>
      </c>
      <c r="L8497" s="2">
        <v>45650</v>
      </c>
      <c r="O8497" t="str">
        <f>IF(ecommerce_10000[[#This Row],[Platform]]="Souq","sq",ecommerce_10000[[#This Row],[Platform]])</f>
        <v>Amazon</v>
      </c>
      <c r="P8497" t="str">
        <f>IF(E8497="Souq","sq",IF(E8497="Jumia","Jum",E8497))</f>
        <v>Amazon</v>
      </c>
      <c r="Q8497">
        <f>VLOOKUP(ecommerce_10000[[#This Row],[City]],F:I,4,FALSE)</f>
        <v>3665.44</v>
      </c>
      <c r="R8497" s="1">
        <f>SUMIF(C:C,ecommerce_10000[[#This Row],[Category]],I:I)</f>
        <v>57542997.559999913</v>
      </c>
      <c r="S8497" s="1">
        <f>SUMIFS(I:I,C:C,C8497)</f>
        <v>57542997.559999913</v>
      </c>
      <c r="T8497" s="1" t="str">
        <f>INDEX(F:F,MATCH(ecommerce_10000[[#This Row],[TotalAmount]],I:I,0))</f>
        <v>Dubai</v>
      </c>
    </row>
    <row r="8498" spans="1:20" x14ac:dyDescent="0.3">
      <c r="A8498" s="1" t="s">
        <v>8542</v>
      </c>
      <c r="B8498" s="1" t="s">
        <v>38</v>
      </c>
      <c r="C8498" s="1" t="s">
        <v>20</v>
      </c>
      <c r="D8498" s="1" t="s">
        <v>39</v>
      </c>
      <c r="E8498" s="1" t="s">
        <v>47</v>
      </c>
      <c r="F8498" s="1" t="s">
        <v>17</v>
      </c>
      <c r="G8498">
        <v>16650.63</v>
      </c>
      <c r="H8498">
        <v>3</v>
      </c>
      <c r="I8498">
        <v>49951.89</v>
      </c>
      <c r="J8498">
        <v>1.21</v>
      </c>
      <c r="K8498">
        <v>2597</v>
      </c>
      <c r="L8498" s="2">
        <v>45352</v>
      </c>
      <c r="O8498" t="str">
        <f>IF(ecommerce_10000[[#This Row],[Platform]]="Souq","sq",ecommerce_10000[[#This Row],[Platform]])</f>
        <v>Amazon</v>
      </c>
      <c r="P8498" t="str">
        <f>IF(E8498="Souq","sq",IF(E8498="Jumia","Jum",E8498))</f>
        <v>Amazon</v>
      </c>
      <c r="Q8498">
        <f>VLOOKUP(ecommerce_10000[[#This Row],[City]],F:I,4,FALSE)</f>
        <v>16284.02</v>
      </c>
      <c r="R8498" s="1">
        <f>SUMIF(C:C,ecommerce_10000[[#This Row],[Category]],I:I)</f>
        <v>91504159.730000004</v>
      </c>
      <c r="S8498" s="1">
        <f>SUMIFS(I:I,C:C,C8498)</f>
        <v>91504159.730000004</v>
      </c>
      <c r="T8498" s="1" t="str">
        <f>INDEX(F:F,MATCH(ecommerce_10000[[#This Row],[TotalAmount]],I:I,0))</f>
        <v>Cairo</v>
      </c>
    </row>
    <row r="8499" spans="1:20" x14ac:dyDescent="0.3">
      <c r="A8499" s="1" t="s">
        <v>8543</v>
      </c>
      <c r="B8499" s="1" t="s">
        <v>53</v>
      </c>
      <c r="C8499" s="1" t="s">
        <v>31</v>
      </c>
      <c r="D8499" s="1" t="s">
        <v>54</v>
      </c>
      <c r="E8499" s="1" t="s">
        <v>16</v>
      </c>
      <c r="F8499" s="1" t="s">
        <v>33</v>
      </c>
      <c r="G8499">
        <v>2443.23</v>
      </c>
      <c r="H8499">
        <v>4</v>
      </c>
      <c r="I8499">
        <v>9772.92</v>
      </c>
      <c r="J8499">
        <v>1.61</v>
      </c>
      <c r="K8499">
        <v>2371</v>
      </c>
      <c r="L8499" s="2">
        <v>45652</v>
      </c>
      <c r="O8499" t="str">
        <f>IF(ecommerce_10000[[#This Row],[Platform]]="Souq","sq",ecommerce_10000[[#This Row],[Platform]])</f>
        <v>sq</v>
      </c>
      <c r="P8499" t="str">
        <f>IF(E8499="Souq","sq",IF(E8499="Jumia","Jum",E8499))</f>
        <v>sq</v>
      </c>
      <c r="Q8499">
        <f>VLOOKUP(ecommerce_10000[[#This Row],[City]],F:I,4,FALSE)</f>
        <v>3665.44</v>
      </c>
      <c r="R8499" s="1">
        <f>SUMIF(C:C,ecommerce_10000[[#This Row],[Category]],I:I)</f>
        <v>57542997.559999913</v>
      </c>
      <c r="S8499" s="1">
        <f>SUMIFS(I:I,C:C,C8499)</f>
        <v>57542997.559999913</v>
      </c>
      <c r="T8499" s="1" t="str">
        <f>INDEX(F:F,MATCH(ecommerce_10000[[#This Row],[TotalAmount]],I:I,0))</f>
        <v>Dubai</v>
      </c>
    </row>
    <row r="8500" spans="1:20" x14ac:dyDescent="0.3">
      <c r="A8500" s="1" t="s">
        <v>8544</v>
      </c>
      <c r="B8500" s="1" t="s">
        <v>65</v>
      </c>
      <c r="C8500" s="1" t="s">
        <v>20</v>
      </c>
      <c r="D8500" s="1" t="s">
        <v>66</v>
      </c>
      <c r="E8500" s="1" t="s">
        <v>22</v>
      </c>
      <c r="F8500" s="1" t="s">
        <v>40</v>
      </c>
      <c r="G8500">
        <v>2628.9</v>
      </c>
      <c r="H8500">
        <v>4</v>
      </c>
      <c r="I8500">
        <v>10515.6</v>
      </c>
      <c r="J8500">
        <v>1.89</v>
      </c>
      <c r="K8500">
        <v>2655</v>
      </c>
      <c r="L8500" s="2">
        <v>45578</v>
      </c>
      <c r="O8500" t="str">
        <f>IF(ecommerce_10000[[#This Row],[Platform]]="Souq","sq",ecommerce_10000[[#This Row],[Platform]])</f>
        <v>Jumia</v>
      </c>
      <c r="P8500" t="str">
        <f>IF(E8500="Souq","sq",IF(E8500="Jumia","Jum",E8500))</f>
        <v>Jum</v>
      </c>
      <c r="Q8500">
        <f>VLOOKUP(ecommerce_10000[[#This Row],[City]],F:I,4,FALSE)</f>
        <v>99349.3</v>
      </c>
      <c r="R8500" s="1">
        <f>SUMIF(C:C,ecommerce_10000[[#This Row],[Category]],I:I)</f>
        <v>91504159.730000004</v>
      </c>
      <c r="S8500" s="1">
        <f>SUMIFS(I:I,C:C,C8500)</f>
        <v>91504159.730000004</v>
      </c>
      <c r="T8500" s="1" t="str">
        <f>INDEX(F:F,MATCH(ecommerce_10000[[#This Row],[TotalAmount]],I:I,0))</f>
        <v>Riyadh</v>
      </c>
    </row>
    <row r="8501" spans="1:20" x14ac:dyDescent="0.3">
      <c r="A8501" s="1" t="s">
        <v>8545</v>
      </c>
      <c r="B8501" s="1" t="s">
        <v>38</v>
      </c>
      <c r="C8501" s="1" t="s">
        <v>20</v>
      </c>
      <c r="D8501" s="1" t="s">
        <v>39</v>
      </c>
      <c r="E8501" s="1" t="s">
        <v>16</v>
      </c>
      <c r="F8501" s="1" t="s">
        <v>33</v>
      </c>
      <c r="G8501">
        <v>18315.990000000002</v>
      </c>
      <c r="H8501">
        <v>4</v>
      </c>
      <c r="I8501">
        <v>73263.960000000006</v>
      </c>
      <c r="J8501">
        <v>1.1499999999999999</v>
      </c>
      <c r="K8501">
        <v>3042</v>
      </c>
      <c r="L8501" s="2">
        <v>45358</v>
      </c>
      <c r="O8501" t="str">
        <f>IF(ecommerce_10000[[#This Row],[Platform]]="Souq","sq",ecommerce_10000[[#This Row],[Platform]])</f>
        <v>sq</v>
      </c>
      <c r="P8501" t="str">
        <f>IF(E8501="Souq","sq",IF(E8501="Jumia","Jum",E8501))</f>
        <v>sq</v>
      </c>
      <c r="Q8501">
        <f>VLOOKUP(ecommerce_10000[[#This Row],[City]],F:I,4,FALSE)</f>
        <v>3665.44</v>
      </c>
      <c r="R8501" s="1">
        <f>SUMIF(C:C,ecommerce_10000[[#This Row],[Category]],I:I)</f>
        <v>91504159.730000004</v>
      </c>
      <c r="S8501" s="1">
        <f>SUMIFS(I:I,C:C,C8501)</f>
        <v>91504159.730000004</v>
      </c>
      <c r="T8501" s="1" t="str">
        <f>INDEX(F:F,MATCH(ecommerce_10000[[#This Row],[TotalAmount]],I:I,0))</f>
        <v>Dubai</v>
      </c>
    </row>
    <row r="8502" spans="1:20" x14ac:dyDescent="0.3">
      <c r="A8502" s="1" t="s">
        <v>8546</v>
      </c>
      <c r="B8502" s="1" t="s">
        <v>49</v>
      </c>
      <c r="C8502" s="1" t="s">
        <v>14</v>
      </c>
      <c r="D8502" s="1" t="s">
        <v>50</v>
      </c>
      <c r="E8502" s="1" t="s">
        <v>47</v>
      </c>
      <c r="F8502" s="1" t="s">
        <v>28</v>
      </c>
      <c r="G8502">
        <v>19039.57</v>
      </c>
      <c r="H8502">
        <v>4</v>
      </c>
      <c r="I8502">
        <v>76158.28</v>
      </c>
      <c r="J8502">
        <v>1</v>
      </c>
      <c r="K8502">
        <v>3090</v>
      </c>
      <c r="L8502" s="2">
        <v>45515</v>
      </c>
      <c r="O8502" t="str">
        <f>IF(ecommerce_10000[[#This Row],[Platform]]="Souq","sq",ecommerce_10000[[#This Row],[Platform]])</f>
        <v>Amazon</v>
      </c>
      <c r="P8502" t="str">
        <f>IF(E8502="Souq","sq",IF(E8502="Jumia","Jum",E8502))</f>
        <v>Amazon</v>
      </c>
      <c r="Q8502">
        <f>VLOOKUP(ecommerce_10000[[#This Row],[City]],F:I,4,FALSE)</f>
        <v>26648.76</v>
      </c>
      <c r="R8502" s="1">
        <f>SUMIF(C:C,ecommerce_10000[[#This Row],[Category]],I:I)</f>
        <v>92327183.770000085</v>
      </c>
      <c r="S8502" s="1">
        <f>SUMIFS(I:I,C:C,C8502)</f>
        <v>92327183.770000085</v>
      </c>
      <c r="T8502" s="1" t="str">
        <f>INDEX(F:F,MATCH(ecommerce_10000[[#This Row],[TotalAmount]],I:I,0))</f>
        <v>Casablanca</v>
      </c>
    </row>
    <row r="8503" spans="1:20" x14ac:dyDescent="0.3">
      <c r="A8503" s="1" t="s">
        <v>8547</v>
      </c>
      <c r="B8503" s="1" t="s">
        <v>53</v>
      </c>
      <c r="C8503" s="1" t="s">
        <v>31</v>
      </c>
      <c r="D8503" s="1" t="s">
        <v>54</v>
      </c>
      <c r="E8503" s="1" t="s">
        <v>22</v>
      </c>
      <c r="F8503" s="1" t="s">
        <v>28</v>
      </c>
      <c r="G8503">
        <v>18152.939999999999</v>
      </c>
      <c r="H8503">
        <v>3</v>
      </c>
      <c r="I8503">
        <v>54458.82</v>
      </c>
      <c r="J8503">
        <v>2.13</v>
      </c>
      <c r="K8503">
        <v>1564</v>
      </c>
      <c r="L8503" s="2">
        <v>45391</v>
      </c>
      <c r="O8503" t="str">
        <f>IF(ecommerce_10000[[#This Row],[Platform]]="Souq","sq",ecommerce_10000[[#This Row],[Platform]])</f>
        <v>Jumia</v>
      </c>
      <c r="P8503" t="str">
        <f>IF(E8503="Souq","sq",IF(E8503="Jumia","Jum",E8503))</f>
        <v>Jum</v>
      </c>
      <c r="Q8503">
        <f>VLOOKUP(ecommerce_10000[[#This Row],[City]],F:I,4,FALSE)</f>
        <v>26648.76</v>
      </c>
      <c r="R8503" s="1">
        <f>SUMIF(C:C,ecommerce_10000[[#This Row],[Category]],I:I)</f>
        <v>57542997.559999913</v>
      </c>
      <c r="S8503" s="1">
        <f>SUMIFS(I:I,C:C,C8503)</f>
        <v>57542997.559999913</v>
      </c>
      <c r="T8503" s="1" t="str">
        <f>INDEX(F:F,MATCH(ecommerce_10000[[#This Row],[TotalAmount]],I:I,0))</f>
        <v>Casablanca</v>
      </c>
    </row>
    <row r="8504" spans="1:20" x14ac:dyDescent="0.3">
      <c r="A8504" s="1" t="s">
        <v>8548</v>
      </c>
      <c r="B8504" s="1" t="s">
        <v>53</v>
      </c>
      <c r="C8504" s="1" t="s">
        <v>31</v>
      </c>
      <c r="D8504" s="1" t="s">
        <v>54</v>
      </c>
      <c r="E8504" s="1" t="s">
        <v>22</v>
      </c>
      <c r="F8504" s="1" t="s">
        <v>33</v>
      </c>
      <c r="G8504">
        <v>12602.56</v>
      </c>
      <c r="H8504">
        <v>5</v>
      </c>
      <c r="I8504">
        <v>63012.800000000003</v>
      </c>
      <c r="J8504">
        <v>2.89</v>
      </c>
      <c r="K8504">
        <v>1892</v>
      </c>
      <c r="L8504" s="2">
        <v>45610</v>
      </c>
      <c r="O8504" t="str">
        <f>IF(ecommerce_10000[[#This Row],[Platform]]="Souq","sq",ecommerce_10000[[#This Row],[Platform]])</f>
        <v>Jumia</v>
      </c>
      <c r="P8504" t="str">
        <f>IF(E8504="Souq","sq",IF(E8504="Jumia","Jum",E8504))</f>
        <v>Jum</v>
      </c>
      <c r="Q8504">
        <f>VLOOKUP(ecommerce_10000[[#This Row],[City]],F:I,4,FALSE)</f>
        <v>3665.44</v>
      </c>
      <c r="R8504" s="1">
        <f>SUMIF(C:C,ecommerce_10000[[#This Row],[Category]],I:I)</f>
        <v>57542997.559999913</v>
      </c>
      <c r="S8504" s="1">
        <f>SUMIFS(I:I,C:C,C8504)</f>
        <v>57542997.559999913</v>
      </c>
      <c r="T8504" s="1" t="str">
        <f>INDEX(F:F,MATCH(ecommerce_10000[[#This Row],[TotalAmount]],I:I,0))</f>
        <v>Dubai</v>
      </c>
    </row>
    <row r="8505" spans="1:20" x14ac:dyDescent="0.3">
      <c r="A8505" s="1" t="s">
        <v>8549</v>
      </c>
      <c r="B8505" s="1" t="s">
        <v>49</v>
      </c>
      <c r="C8505" s="1" t="s">
        <v>14</v>
      </c>
      <c r="D8505" s="1" t="s">
        <v>50</v>
      </c>
      <c r="E8505" s="1" t="s">
        <v>16</v>
      </c>
      <c r="F8505" s="1" t="s">
        <v>33</v>
      </c>
      <c r="G8505">
        <v>9912.69</v>
      </c>
      <c r="H8505">
        <v>4</v>
      </c>
      <c r="I8505">
        <v>39650.76</v>
      </c>
      <c r="J8505">
        <v>3.4</v>
      </c>
      <c r="K8505">
        <v>409</v>
      </c>
      <c r="L8505" s="2">
        <v>45334</v>
      </c>
      <c r="O8505" t="str">
        <f>IF(ecommerce_10000[[#This Row],[Platform]]="Souq","sq",ecommerce_10000[[#This Row],[Platform]])</f>
        <v>sq</v>
      </c>
      <c r="P8505" t="str">
        <f>IF(E8505="Souq","sq",IF(E8505="Jumia","Jum",E8505))</f>
        <v>sq</v>
      </c>
      <c r="Q8505">
        <f>VLOOKUP(ecommerce_10000[[#This Row],[City]],F:I,4,FALSE)</f>
        <v>3665.44</v>
      </c>
      <c r="R8505" s="1">
        <f>SUMIF(C:C,ecommerce_10000[[#This Row],[Category]],I:I)</f>
        <v>92327183.770000085</v>
      </c>
      <c r="S8505" s="1">
        <f>SUMIFS(I:I,C:C,C8505)</f>
        <v>92327183.770000085</v>
      </c>
      <c r="T8505" s="1" t="str">
        <f>INDEX(F:F,MATCH(ecommerce_10000[[#This Row],[TotalAmount]],I:I,0))</f>
        <v>Dubai</v>
      </c>
    </row>
    <row r="8506" spans="1:20" x14ac:dyDescent="0.3">
      <c r="A8506" s="1" t="s">
        <v>8550</v>
      </c>
      <c r="B8506" s="1" t="s">
        <v>35</v>
      </c>
      <c r="C8506" s="1" t="s">
        <v>14</v>
      </c>
      <c r="D8506" s="1" t="s">
        <v>36</v>
      </c>
      <c r="E8506" s="1" t="s">
        <v>47</v>
      </c>
      <c r="F8506" s="1" t="s">
        <v>28</v>
      </c>
      <c r="G8506">
        <v>2833.69</v>
      </c>
      <c r="H8506">
        <v>4</v>
      </c>
      <c r="I8506">
        <v>11334.76</v>
      </c>
      <c r="J8506">
        <v>4.7699999999999996</v>
      </c>
      <c r="K8506">
        <v>3002</v>
      </c>
      <c r="L8506" s="2">
        <v>45581</v>
      </c>
      <c r="O8506" t="str">
        <f>IF(ecommerce_10000[[#This Row],[Platform]]="Souq","sq",ecommerce_10000[[#This Row],[Platform]])</f>
        <v>Amazon</v>
      </c>
      <c r="P8506" t="str">
        <f>IF(E8506="Souq","sq",IF(E8506="Jumia","Jum",E8506))</f>
        <v>Amazon</v>
      </c>
      <c r="Q8506">
        <f>VLOOKUP(ecommerce_10000[[#This Row],[City]],F:I,4,FALSE)</f>
        <v>26648.76</v>
      </c>
      <c r="R8506" s="1">
        <f>SUMIF(C:C,ecommerce_10000[[#This Row],[Category]],I:I)</f>
        <v>92327183.770000085</v>
      </c>
      <c r="S8506" s="1">
        <f>SUMIFS(I:I,C:C,C8506)</f>
        <v>92327183.770000085</v>
      </c>
      <c r="T8506" s="1" t="str">
        <f>INDEX(F:F,MATCH(ecommerce_10000[[#This Row],[TotalAmount]],I:I,0))</f>
        <v>Casablanca</v>
      </c>
    </row>
    <row r="8507" spans="1:20" x14ac:dyDescent="0.3">
      <c r="A8507" s="1" t="s">
        <v>8551</v>
      </c>
      <c r="B8507" s="1" t="s">
        <v>35</v>
      </c>
      <c r="C8507" s="1" t="s">
        <v>14</v>
      </c>
      <c r="D8507" s="1" t="s">
        <v>36</v>
      </c>
      <c r="E8507" s="1" t="s">
        <v>16</v>
      </c>
      <c r="F8507" s="1" t="s">
        <v>28</v>
      </c>
      <c r="G8507">
        <v>12440.23</v>
      </c>
      <c r="H8507">
        <v>3</v>
      </c>
      <c r="I8507">
        <v>37320.69</v>
      </c>
      <c r="J8507">
        <v>2.78</v>
      </c>
      <c r="K8507">
        <v>3884</v>
      </c>
      <c r="L8507" s="2">
        <v>45596</v>
      </c>
      <c r="O8507" t="str">
        <f>IF(ecommerce_10000[[#This Row],[Platform]]="Souq","sq",ecommerce_10000[[#This Row],[Platform]])</f>
        <v>sq</v>
      </c>
      <c r="P8507" t="str">
        <f>IF(E8507="Souq","sq",IF(E8507="Jumia","Jum",E8507))</f>
        <v>sq</v>
      </c>
      <c r="Q8507">
        <f>VLOOKUP(ecommerce_10000[[#This Row],[City]],F:I,4,FALSE)</f>
        <v>26648.76</v>
      </c>
      <c r="R8507" s="1">
        <f>SUMIF(C:C,ecommerce_10000[[#This Row],[Category]],I:I)</f>
        <v>92327183.770000085</v>
      </c>
      <c r="S8507" s="1">
        <f>SUMIFS(I:I,C:C,C8507)</f>
        <v>92327183.770000085</v>
      </c>
      <c r="T8507" s="1" t="str">
        <f>INDEX(F:F,MATCH(ecommerce_10000[[#This Row],[TotalAmount]],I:I,0))</f>
        <v>Casablanca</v>
      </c>
    </row>
    <row r="8508" spans="1:20" x14ac:dyDescent="0.3">
      <c r="A8508" s="1" t="s">
        <v>8552</v>
      </c>
      <c r="B8508" s="1" t="s">
        <v>49</v>
      </c>
      <c r="C8508" s="1" t="s">
        <v>14</v>
      </c>
      <c r="D8508" s="1" t="s">
        <v>50</v>
      </c>
      <c r="E8508" s="1" t="s">
        <v>47</v>
      </c>
      <c r="F8508" s="1" t="s">
        <v>23</v>
      </c>
      <c r="G8508">
        <v>10624.76</v>
      </c>
      <c r="H8508">
        <v>5</v>
      </c>
      <c r="I8508">
        <v>53123.8</v>
      </c>
      <c r="J8508">
        <v>3.54</v>
      </c>
      <c r="K8508">
        <v>3740</v>
      </c>
      <c r="L8508" s="2">
        <v>45595</v>
      </c>
      <c r="O8508" t="str">
        <f>IF(ecommerce_10000[[#This Row],[Platform]]="Souq","sq",ecommerce_10000[[#This Row],[Platform]])</f>
        <v>Amazon</v>
      </c>
      <c r="P8508" t="str">
        <f>IF(E8508="Souq","sq",IF(E8508="Jumia","Jum",E8508))</f>
        <v>Amazon</v>
      </c>
      <c r="Q8508">
        <f>VLOOKUP(ecommerce_10000[[#This Row],[City]],F:I,4,FALSE)</f>
        <v>13290.4</v>
      </c>
      <c r="R8508" s="1">
        <f>SUMIF(C:C,ecommerce_10000[[#This Row],[Category]],I:I)</f>
        <v>92327183.770000085</v>
      </c>
      <c r="S8508" s="1">
        <f>SUMIFS(I:I,C:C,C8508)</f>
        <v>92327183.770000085</v>
      </c>
      <c r="T8508" s="1" t="str">
        <f>INDEX(F:F,MATCH(ecommerce_10000[[#This Row],[TotalAmount]],I:I,0))</f>
        <v>Alexandria</v>
      </c>
    </row>
    <row r="8509" spans="1:20" x14ac:dyDescent="0.3">
      <c r="A8509" s="1" t="s">
        <v>8553</v>
      </c>
      <c r="B8509" s="1" t="s">
        <v>13</v>
      </c>
      <c r="C8509" s="1" t="s">
        <v>14</v>
      </c>
      <c r="D8509" s="1" t="s">
        <v>15</v>
      </c>
      <c r="E8509" s="1" t="s">
        <v>47</v>
      </c>
      <c r="F8509" s="1" t="s">
        <v>33</v>
      </c>
      <c r="G8509">
        <v>5453.6</v>
      </c>
      <c r="H8509">
        <v>3</v>
      </c>
      <c r="I8509">
        <v>16360.8</v>
      </c>
      <c r="J8509">
        <v>3.14</v>
      </c>
      <c r="K8509">
        <v>2036</v>
      </c>
      <c r="L8509" s="2">
        <v>45344</v>
      </c>
      <c r="O8509" t="str">
        <f>IF(ecommerce_10000[[#This Row],[Platform]]="Souq","sq",ecommerce_10000[[#This Row],[Platform]])</f>
        <v>Amazon</v>
      </c>
      <c r="P8509" t="str">
        <f>IF(E8509="Souq","sq",IF(E8509="Jumia","Jum",E8509))</f>
        <v>Amazon</v>
      </c>
      <c r="Q8509">
        <f>VLOOKUP(ecommerce_10000[[#This Row],[City]],F:I,4,FALSE)</f>
        <v>3665.44</v>
      </c>
      <c r="R8509" s="1">
        <f>SUMIF(C:C,ecommerce_10000[[#This Row],[Category]],I:I)</f>
        <v>92327183.770000085</v>
      </c>
      <c r="S8509" s="1">
        <f>SUMIFS(I:I,C:C,C8509)</f>
        <v>92327183.770000085</v>
      </c>
      <c r="T8509" s="1" t="str">
        <f>INDEX(F:F,MATCH(ecommerce_10000[[#This Row],[TotalAmount]],I:I,0))</f>
        <v>Dubai</v>
      </c>
    </row>
    <row r="8510" spans="1:20" x14ac:dyDescent="0.3">
      <c r="A8510" s="1" t="s">
        <v>8554</v>
      </c>
      <c r="B8510" s="1" t="s">
        <v>38</v>
      </c>
      <c r="C8510" s="1" t="s">
        <v>20</v>
      </c>
      <c r="D8510" s="1" t="s">
        <v>39</v>
      </c>
      <c r="E8510" s="1" t="s">
        <v>16</v>
      </c>
      <c r="F8510" s="1" t="s">
        <v>62</v>
      </c>
      <c r="G8510">
        <v>11019.52</v>
      </c>
      <c r="H8510">
        <v>2</v>
      </c>
      <c r="I8510">
        <v>22039.040000000001</v>
      </c>
      <c r="J8510">
        <v>1.5</v>
      </c>
      <c r="K8510">
        <v>4654</v>
      </c>
      <c r="L8510" s="2">
        <v>45363</v>
      </c>
      <c r="O8510" t="str">
        <f>IF(ecommerce_10000[[#This Row],[Platform]]="Souq","sq",ecommerce_10000[[#This Row],[Platform]])</f>
        <v>sq</v>
      </c>
      <c r="P8510" t="str">
        <f>IF(E8510="Souq","sq",IF(E8510="Jumia","Jum",E8510))</f>
        <v>sq</v>
      </c>
      <c r="Q8510">
        <f>VLOOKUP(ecommerce_10000[[#This Row],[City]],F:I,4,FALSE)</f>
        <v>27872.98</v>
      </c>
      <c r="R8510" s="1">
        <f>SUMIF(C:C,ecommerce_10000[[#This Row],[Category]],I:I)</f>
        <v>91504159.730000004</v>
      </c>
      <c r="S8510" s="1">
        <f>SUMIFS(I:I,C:C,C8510)</f>
        <v>91504159.730000004</v>
      </c>
      <c r="T8510" s="1" t="str">
        <f>INDEX(F:F,MATCH(ecommerce_10000[[#This Row],[TotalAmount]],I:I,0))</f>
        <v>Giza</v>
      </c>
    </row>
    <row r="8511" spans="1:20" x14ac:dyDescent="0.3">
      <c r="A8511" s="1" t="s">
        <v>8555</v>
      </c>
      <c r="B8511" s="1" t="s">
        <v>30</v>
      </c>
      <c r="C8511" s="1" t="s">
        <v>31</v>
      </c>
      <c r="D8511" s="1" t="s">
        <v>32</v>
      </c>
      <c r="E8511" s="1" t="s">
        <v>16</v>
      </c>
      <c r="F8511" s="1" t="s">
        <v>62</v>
      </c>
      <c r="G8511">
        <v>16983.669999999998</v>
      </c>
      <c r="H8511">
        <v>1</v>
      </c>
      <c r="I8511">
        <v>16983.669999999998</v>
      </c>
      <c r="J8511">
        <v>3.11</v>
      </c>
      <c r="K8511">
        <v>2422</v>
      </c>
      <c r="L8511" s="2">
        <v>45364</v>
      </c>
      <c r="O8511" t="str">
        <f>IF(ecommerce_10000[[#This Row],[Platform]]="Souq","sq",ecommerce_10000[[#This Row],[Platform]])</f>
        <v>sq</v>
      </c>
      <c r="P8511" t="str">
        <f>IF(E8511="Souq","sq",IF(E8511="Jumia","Jum",E8511))</f>
        <v>sq</v>
      </c>
      <c r="Q8511">
        <f>VLOOKUP(ecommerce_10000[[#This Row],[City]],F:I,4,FALSE)</f>
        <v>27872.98</v>
      </c>
      <c r="R8511" s="1">
        <f>SUMIF(C:C,ecommerce_10000[[#This Row],[Category]],I:I)</f>
        <v>57542997.559999913</v>
      </c>
      <c r="S8511" s="1">
        <f>SUMIFS(I:I,C:C,C8511)</f>
        <v>57542997.559999913</v>
      </c>
      <c r="T8511" s="1" t="str">
        <f>INDEX(F:F,MATCH(ecommerce_10000[[#This Row],[TotalAmount]],I:I,0))</f>
        <v>Giza</v>
      </c>
    </row>
    <row r="8512" spans="1:20" x14ac:dyDescent="0.3">
      <c r="A8512" s="1" t="s">
        <v>8556</v>
      </c>
      <c r="B8512" s="1" t="s">
        <v>30</v>
      </c>
      <c r="C8512" s="1" t="s">
        <v>31</v>
      </c>
      <c r="D8512" s="1" t="s">
        <v>32</v>
      </c>
      <c r="E8512" s="1" t="s">
        <v>47</v>
      </c>
      <c r="F8512" s="1" t="s">
        <v>17</v>
      </c>
      <c r="G8512">
        <v>1395.62</v>
      </c>
      <c r="H8512">
        <v>1</v>
      </c>
      <c r="I8512">
        <v>1395.62</v>
      </c>
      <c r="J8512">
        <v>3.29</v>
      </c>
      <c r="K8512">
        <v>3961</v>
      </c>
      <c r="L8512" s="2">
        <v>45610</v>
      </c>
      <c r="O8512" t="str">
        <f>IF(ecommerce_10000[[#This Row],[Platform]]="Souq","sq",ecommerce_10000[[#This Row],[Platform]])</f>
        <v>Amazon</v>
      </c>
      <c r="P8512" t="str">
        <f>IF(E8512="Souq","sq",IF(E8512="Jumia","Jum",E8512))</f>
        <v>Amazon</v>
      </c>
      <c r="Q8512">
        <f>VLOOKUP(ecommerce_10000[[#This Row],[City]],F:I,4,FALSE)</f>
        <v>16284.02</v>
      </c>
      <c r="R8512" s="1">
        <f>SUMIF(C:C,ecommerce_10000[[#This Row],[Category]],I:I)</f>
        <v>57542997.559999913</v>
      </c>
      <c r="S8512" s="1">
        <f>SUMIFS(I:I,C:C,C8512)</f>
        <v>57542997.559999913</v>
      </c>
      <c r="T8512" s="1" t="str">
        <f>INDEX(F:F,MATCH(ecommerce_10000[[#This Row],[TotalAmount]],I:I,0))</f>
        <v>Cairo</v>
      </c>
    </row>
    <row r="8513" spans="1:20" x14ac:dyDescent="0.3">
      <c r="A8513" s="1" t="s">
        <v>8557</v>
      </c>
      <c r="B8513" s="1" t="s">
        <v>30</v>
      </c>
      <c r="C8513" s="1" t="s">
        <v>31</v>
      </c>
      <c r="D8513" s="1" t="s">
        <v>32</v>
      </c>
      <c r="E8513" s="1" t="s">
        <v>47</v>
      </c>
      <c r="F8513" s="1" t="s">
        <v>62</v>
      </c>
      <c r="G8513">
        <v>8939.02</v>
      </c>
      <c r="H8513">
        <v>4</v>
      </c>
      <c r="I8513">
        <v>35756.080000000002</v>
      </c>
      <c r="J8513">
        <v>2.83</v>
      </c>
      <c r="K8513">
        <v>1732</v>
      </c>
      <c r="L8513" s="2">
        <v>45396</v>
      </c>
      <c r="O8513" t="str">
        <f>IF(ecommerce_10000[[#This Row],[Platform]]="Souq","sq",ecommerce_10000[[#This Row],[Platform]])</f>
        <v>Amazon</v>
      </c>
      <c r="P8513" t="str">
        <f>IF(E8513="Souq","sq",IF(E8513="Jumia","Jum",E8513))</f>
        <v>Amazon</v>
      </c>
      <c r="Q8513">
        <f>VLOOKUP(ecommerce_10000[[#This Row],[City]],F:I,4,FALSE)</f>
        <v>27872.98</v>
      </c>
      <c r="R8513" s="1">
        <f>SUMIF(C:C,ecommerce_10000[[#This Row],[Category]],I:I)</f>
        <v>57542997.559999913</v>
      </c>
      <c r="S8513" s="1">
        <f>SUMIFS(I:I,C:C,C8513)</f>
        <v>57542997.559999913</v>
      </c>
      <c r="T8513" s="1" t="str">
        <f>INDEX(F:F,MATCH(ecommerce_10000[[#This Row],[TotalAmount]],I:I,0))</f>
        <v>Giza</v>
      </c>
    </row>
    <row r="8514" spans="1:20" x14ac:dyDescent="0.3">
      <c r="A8514" s="1" t="s">
        <v>8558</v>
      </c>
      <c r="B8514" s="1" t="s">
        <v>65</v>
      </c>
      <c r="C8514" s="1" t="s">
        <v>20</v>
      </c>
      <c r="D8514" s="1" t="s">
        <v>66</v>
      </c>
      <c r="E8514" s="1" t="s">
        <v>47</v>
      </c>
      <c r="F8514" s="1" t="s">
        <v>33</v>
      </c>
      <c r="G8514">
        <v>6475.39</v>
      </c>
      <c r="H8514">
        <v>1</v>
      </c>
      <c r="I8514">
        <v>6475.39</v>
      </c>
      <c r="J8514">
        <v>2.1</v>
      </c>
      <c r="K8514">
        <v>3926</v>
      </c>
      <c r="L8514" s="2">
        <v>45312</v>
      </c>
      <c r="O8514" t="str">
        <f>IF(ecommerce_10000[[#This Row],[Platform]]="Souq","sq",ecommerce_10000[[#This Row],[Platform]])</f>
        <v>Amazon</v>
      </c>
      <c r="P8514" t="str">
        <f>IF(E8514="Souq","sq",IF(E8514="Jumia","Jum",E8514))</f>
        <v>Amazon</v>
      </c>
      <c r="Q8514">
        <f>VLOOKUP(ecommerce_10000[[#This Row],[City]],F:I,4,FALSE)</f>
        <v>3665.44</v>
      </c>
      <c r="R8514" s="1">
        <f>SUMIF(C:C,ecommerce_10000[[#This Row],[Category]],I:I)</f>
        <v>91504159.730000004</v>
      </c>
      <c r="S8514" s="1">
        <f>SUMIFS(I:I,C:C,C8514)</f>
        <v>91504159.730000004</v>
      </c>
      <c r="T8514" s="1" t="str">
        <f>INDEX(F:F,MATCH(ecommerce_10000[[#This Row],[TotalAmount]],I:I,0))</f>
        <v>Dubai</v>
      </c>
    </row>
    <row r="8515" spans="1:20" x14ac:dyDescent="0.3">
      <c r="A8515" s="1" t="s">
        <v>8559</v>
      </c>
      <c r="B8515" s="1" t="s">
        <v>38</v>
      </c>
      <c r="C8515" s="1" t="s">
        <v>20</v>
      </c>
      <c r="D8515" s="1" t="s">
        <v>39</v>
      </c>
      <c r="E8515" s="1" t="s">
        <v>47</v>
      </c>
      <c r="F8515" s="1" t="s">
        <v>28</v>
      </c>
      <c r="G8515">
        <v>19670.150000000001</v>
      </c>
      <c r="H8515">
        <v>4</v>
      </c>
      <c r="I8515">
        <v>78680.600000000006</v>
      </c>
      <c r="J8515">
        <v>4.93</v>
      </c>
      <c r="K8515">
        <v>1071</v>
      </c>
      <c r="L8515" s="2">
        <v>45437</v>
      </c>
      <c r="O8515" t="str">
        <f>IF(ecommerce_10000[[#This Row],[Platform]]="Souq","sq",ecommerce_10000[[#This Row],[Platform]])</f>
        <v>Amazon</v>
      </c>
      <c r="P8515" t="str">
        <f>IF(E8515="Souq","sq",IF(E8515="Jumia","Jum",E8515))</f>
        <v>Amazon</v>
      </c>
      <c r="Q8515">
        <f>VLOOKUP(ecommerce_10000[[#This Row],[City]],F:I,4,FALSE)</f>
        <v>26648.76</v>
      </c>
      <c r="R8515" s="1">
        <f>SUMIF(C:C,ecommerce_10000[[#This Row],[Category]],I:I)</f>
        <v>91504159.730000004</v>
      </c>
      <c r="S8515" s="1">
        <f>SUMIFS(I:I,C:C,C8515)</f>
        <v>91504159.730000004</v>
      </c>
      <c r="T8515" s="1" t="str">
        <f>INDEX(F:F,MATCH(ecommerce_10000[[#This Row],[TotalAmount]],I:I,0))</f>
        <v>Casablanca</v>
      </c>
    </row>
    <row r="8516" spans="1:20" x14ac:dyDescent="0.3">
      <c r="A8516" s="1" t="s">
        <v>8560</v>
      </c>
      <c r="B8516" s="1" t="s">
        <v>43</v>
      </c>
      <c r="C8516" s="1" t="s">
        <v>44</v>
      </c>
      <c r="D8516" s="1" t="s">
        <v>45</v>
      </c>
      <c r="E8516" s="1" t="s">
        <v>22</v>
      </c>
      <c r="F8516" s="1" t="s">
        <v>17</v>
      </c>
      <c r="G8516">
        <v>17100.349999999999</v>
      </c>
      <c r="H8516">
        <v>3</v>
      </c>
      <c r="I8516">
        <v>51301.05</v>
      </c>
      <c r="J8516">
        <v>4.74</v>
      </c>
      <c r="K8516">
        <v>196</v>
      </c>
      <c r="L8516" s="2">
        <v>45509</v>
      </c>
      <c r="O8516" t="str">
        <f>IF(ecommerce_10000[[#This Row],[Platform]]="Souq","sq",ecommerce_10000[[#This Row],[Platform]])</f>
        <v>Jumia</v>
      </c>
      <c r="P8516" t="str">
        <f>IF(E8516="Souq","sq",IF(E8516="Jumia","Jum",E8516))</f>
        <v>Jum</v>
      </c>
      <c r="Q8516">
        <f>VLOOKUP(ecommerce_10000[[#This Row],[City]],F:I,4,FALSE)</f>
        <v>16284.02</v>
      </c>
      <c r="R8516" s="1">
        <f>SUMIF(C:C,ecommerce_10000[[#This Row],[Category]],I:I)</f>
        <v>31420413.200000018</v>
      </c>
      <c r="S8516" s="1">
        <f>SUMIFS(I:I,C:C,C8516)</f>
        <v>31420413.200000018</v>
      </c>
      <c r="T8516" s="1" t="str">
        <f>INDEX(F:F,MATCH(ecommerce_10000[[#This Row],[TotalAmount]],I:I,0))</f>
        <v>Cairo</v>
      </c>
    </row>
    <row r="8517" spans="1:20" x14ac:dyDescent="0.3">
      <c r="A8517" s="1" t="s">
        <v>8561</v>
      </c>
      <c r="B8517" s="1" t="s">
        <v>13</v>
      </c>
      <c r="C8517" s="1" t="s">
        <v>14</v>
      </c>
      <c r="D8517" s="1" t="s">
        <v>15</v>
      </c>
      <c r="E8517" s="1" t="s">
        <v>22</v>
      </c>
      <c r="F8517" s="1" t="s">
        <v>23</v>
      </c>
      <c r="G8517">
        <v>19993.740000000002</v>
      </c>
      <c r="H8517">
        <v>2</v>
      </c>
      <c r="I8517">
        <v>39987.480000000003</v>
      </c>
      <c r="J8517">
        <v>4.1100000000000003</v>
      </c>
      <c r="K8517">
        <v>2193</v>
      </c>
      <c r="L8517" s="2">
        <v>45388</v>
      </c>
      <c r="O8517" t="str">
        <f>IF(ecommerce_10000[[#This Row],[Platform]]="Souq","sq",ecommerce_10000[[#This Row],[Platform]])</f>
        <v>Jumia</v>
      </c>
      <c r="P8517" t="str">
        <f>IF(E8517="Souq","sq",IF(E8517="Jumia","Jum",E8517))</f>
        <v>Jum</v>
      </c>
      <c r="Q8517">
        <f>VLOOKUP(ecommerce_10000[[#This Row],[City]],F:I,4,FALSE)</f>
        <v>13290.4</v>
      </c>
      <c r="R8517" s="1">
        <f>SUMIF(C:C,ecommerce_10000[[#This Row],[Category]],I:I)</f>
        <v>92327183.770000085</v>
      </c>
      <c r="S8517" s="1">
        <f>SUMIFS(I:I,C:C,C8517)</f>
        <v>92327183.770000085</v>
      </c>
      <c r="T8517" s="1" t="str">
        <f>INDEX(F:F,MATCH(ecommerce_10000[[#This Row],[TotalAmount]],I:I,0))</f>
        <v>Alexandria</v>
      </c>
    </row>
    <row r="8518" spans="1:20" x14ac:dyDescent="0.3">
      <c r="A8518" s="1" t="s">
        <v>8562</v>
      </c>
      <c r="B8518" s="1" t="s">
        <v>43</v>
      </c>
      <c r="C8518" s="1" t="s">
        <v>44</v>
      </c>
      <c r="D8518" s="1" t="s">
        <v>45</v>
      </c>
      <c r="E8518" s="1" t="s">
        <v>47</v>
      </c>
      <c r="F8518" s="1" t="s">
        <v>33</v>
      </c>
      <c r="G8518">
        <v>11599.84</v>
      </c>
      <c r="H8518">
        <v>1</v>
      </c>
      <c r="I8518">
        <v>11599.84</v>
      </c>
      <c r="J8518">
        <v>2.11</v>
      </c>
      <c r="K8518">
        <v>2718</v>
      </c>
      <c r="L8518" s="2">
        <v>45541</v>
      </c>
      <c r="O8518" t="str">
        <f>IF(ecommerce_10000[[#This Row],[Platform]]="Souq","sq",ecommerce_10000[[#This Row],[Platform]])</f>
        <v>Amazon</v>
      </c>
      <c r="P8518" t="str">
        <f>IF(E8518="Souq","sq",IF(E8518="Jumia","Jum",E8518))</f>
        <v>Amazon</v>
      </c>
      <c r="Q8518">
        <f>VLOOKUP(ecommerce_10000[[#This Row],[City]],F:I,4,FALSE)</f>
        <v>3665.44</v>
      </c>
      <c r="R8518" s="1">
        <f>SUMIF(C:C,ecommerce_10000[[#This Row],[Category]],I:I)</f>
        <v>31420413.200000018</v>
      </c>
      <c r="S8518" s="1">
        <f>SUMIFS(I:I,C:C,C8518)</f>
        <v>31420413.200000018</v>
      </c>
      <c r="T8518" s="1" t="str">
        <f>INDEX(F:F,MATCH(ecommerce_10000[[#This Row],[TotalAmount]],I:I,0))</f>
        <v>Dubai</v>
      </c>
    </row>
    <row r="8519" spans="1:20" x14ac:dyDescent="0.3">
      <c r="A8519" s="1" t="s">
        <v>8563</v>
      </c>
      <c r="B8519" s="1" t="s">
        <v>65</v>
      </c>
      <c r="C8519" s="1" t="s">
        <v>20</v>
      </c>
      <c r="D8519" s="1" t="s">
        <v>66</v>
      </c>
      <c r="E8519" s="1" t="s">
        <v>47</v>
      </c>
      <c r="F8519" s="1" t="s">
        <v>28</v>
      </c>
      <c r="G8519">
        <v>643.21</v>
      </c>
      <c r="H8519">
        <v>5</v>
      </c>
      <c r="I8519">
        <v>3216.05</v>
      </c>
      <c r="J8519">
        <v>1.07</v>
      </c>
      <c r="K8519">
        <v>2673</v>
      </c>
      <c r="L8519" s="2">
        <v>45360</v>
      </c>
      <c r="O8519" t="str">
        <f>IF(ecommerce_10000[[#This Row],[Platform]]="Souq","sq",ecommerce_10000[[#This Row],[Platform]])</f>
        <v>Amazon</v>
      </c>
      <c r="P8519" t="str">
        <f>IF(E8519="Souq","sq",IF(E8519="Jumia","Jum",E8519))</f>
        <v>Amazon</v>
      </c>
      <c r="Q8519">
        <f>VLOOKUP(ecommerce_10000[[#This Row],[City]],F:I,4,FALSE)</f>
        <v>26648.76</v>
      </c>
      <c r="R8519" s="1">
        <f>SUMIF(C:C,ecommerce_10000[[#This Row],[Category]],I:I)</f>
        <v>91504159.730000004</v>
      </c>
      <c r="S8519" s="1">
        <f>SUMIFS(I:I,C:C,C8519)</f>
        <v>91504159.730000004</v>
      </c>
      <c r="T8519" s="1" t="str">
        <f>INDEX(F:F,MATCH(ecommerce_10000[[#This Row],[TotalAmount]],I:I,0))</f>
        <v>Casablanca</v>
      </c>
    </row>
    <row r="8520" spans="1:20" x14ac:dyDescent="0.3">
      <c r="A8520" s="1" t="s">
        <v>8564</v>
      </c>
      <c r="B8520" s="1" t="s">
        <v>53</v>
      </c>
      <c r="C8520" s="1" t="s">
        <v>31</v>
      </c>
      <c r="D8520" s="1" t="s">
        <v>54</v>
      </c>
      <c r="E8520" s="1" t="s">
        <v>22</v>
      </c>
      <c r="F8520" s="1" t="s">
        <v>28</v>
      </c>
      <c r="G8520">
        <v>16933.150000000001</v>
      </c>
      <c r="H8520">
        <v>1</v>
      </c>
      <c r="I8520">
        <v>16933.150000000001</v>
      </c>
      <c r="J8520">
        <v>2.5299999999999998</v>
      </c>
      <c r="K8520">
        <v>4951</v>
      </c>
      <c r="L8520" s="2">
        <v>45357</v>
      </c>
      <c r="O8520" t="str">
        <f>IF(ecommerce_10000[[#This Row],[Platform]]="Souq","sq",ecommerce_10000[[#This Row],[Platform]])</f>
        <v>Jumia</v>
      </c>
      <c r="P8520" t="str">
        <f>IF(E8520="Souq","sq",IF(E8520="Jumia","Jum",E8520))</f>
        <v>Jum</v>
      </c>
      <c r="Q8520">
        <f>VLOOKUP(ecommerce_10000[[#This Row],[City]],F:I,4,FALSE)</f>
        <v>26648.76</v>
      </c>
      <c r="R8520" s="1">
        <f>SUMIF(C:C,ecommerce_10000[[#This Row],[Category]],I:I)</f>
        <v>57542997.559999913</v>
      </c>
      <c r="S8520" s="1">
        <f>SUMIFS(I:I,C:C,C8520)</f>
        <v>57542997.559999913</v>
      </c>
      <c r="T8520" s="1" t="str">
        <f>INDEX(F:F,MATCH(ecommerce_10000[[#This Row],[TotalAmount]],I:I,0))</f>
        <v>Casablanca</v>
      </c>
    </row>
    <row r="8521" spans="1:20" x14ac:dyDescent="0.3">
      <c r="A8521" s="1" t="s">
        <v>8565</v>
      </c>
      <c r="B8521" s="1" t="s">
        <v>38</v>
      </c>
      <c r="C8521" s="1" t="s">
        <v>20</v>
      </c>
      <c r="D8521" s="1" t="s">
        <v>39</v>
      </c>
      <c r="E8521" s="1" t="s">
        <v>16</v>
      </c>
      <c r="F8521" s="1" t="s">
        <v>40</v>
      </c>
      <c r="G8521">
        <v>3256.65</v>
      </c>
      <c r="H8521">
        <v>3</v>
      </c>
      <c r="I8521">
        <v>9769.9500000000007</v>
      </c>
      <c r="J8521">
        <v>3.89</v>
      </c>
      <c r="K8521">
        <v>693</v>
      </c>
      <c r="L8521" s="2">
        <v>45353</v>
      </c>
      <c r="O8521" t="str">
        <f>IF(ecommerce_10000[[#This Row],[Platform]]="Souq","sq",ecommerce_10000[[#This Row],[Platform]])</f>
        <v>sq</v>
      </c>
      <c r="P8521" t="str">
        <f>IF(E8521="Souq","sq",IF(E8521="Jumia","Jum",E8521))</f>
        <v>sq</v>
      </c>
      <c r="Q8521">
        <f>VLOOKUP(ecommerce_10000[[#This Row],[City]],F:I,4,FALSE)</f>
        <v>99349.3</v>
      </c>
      <c r="R8521" s="1">
        <f>SUMIF(C:C,ecommerce_10000[[#This Row],[Category]],I:I)</f>
        <v>91504159.730000004</v>
      </c>
      <c r="S8521" s="1">
        <f>SUMIFS(I:I,C:C,C8521)</f>
        <v>91504159.730000004</v>
      </c>
      <c r="T8521" s="1" t="str">
        <f>INDEX(F:F,MATCH(ecommerce_10000[[#This Row],[TotalAmount]],I:I,0))</f>
        <v>Riyadh</v>
      </c>
    </row>
    <row r="8522" spans="1:20" x14ac:dyDescent="0.3">
      <c r="A8522" s="1" t="s">
        <v>8566</v>
      </c>
      <c r="B8522" s="1" t="s">
        <v>13</v>
      </c>
      <c r="C8522" s="1" t="s">
        <v>14</v>
      </c>
      <c r="D8522" s="1" t="s">
        <v>15</v>
      </c>
      <c r="E8522" s="1" t="s">
        <v>47</v>
      </c>
      <c r="F8522" s="1" t="s">
        <v>62</v>
      </c>
      <c r="G8522">
        <v>12089.58</v>
      </c>
      <c r="H8522">
        <v>1</v>
      </c>
      <c r="I8522">
        <v>12089.58</v>
      </c>
      <c r="J8522">
        <v>2.4</v>
      </c>
      <c r="K8522">
        <v>512</v>
      </c>
      <c r="L8522" s="2">
        <v>45352</v>
      </c>
      <c r="O8522" t="str">
        <f>IF(ecommerce_10000[[#This Row],[Platform]]="Souq","sq",ecommerce_10000[[#This Row],[Platform]])</f>
        <v>Amazon</v>
      </c>
      <c r="P8522" t="str">
        <f>IF(E8522="Souq","sq",IF(E8522="Jumia","Jum",E8522))</f>
        <v>Amazon</v>
      </c>
      <c r="Q8522">
        <f>VLOOKUP(ecommerce_10000[[#This Row],[City]],F:I,4,FALSE)</f>
        <v>27872.98</v>
      </c>
      <c r="R8522" s="1">
        <f>SUMIF(C:C,ecommerce_10000[[#This Row],[Category]],I:I)</f>
        <v>92327183.770000085</v>
      </c>
      <c r="S8522" s="1">
        <f>SUMIFS(I:I,C:C,C8522)</f>
        <v>92327183.770000085</v>
      </c>
      <c r="T8522" s="1" t="str">
        <f>INDEX(F:F,MATCH(ecommerce_10000[[#This Row],[TotalAmount]],I:I,0))</f>
        <v>Giza</v>
      </c>
    </row>
    <row r="8523" spans="1:20" x14ac:dyDescent="0.3">
      <c r="A8523" s="1" t="s">
        <v>8567</v>
      </c>
      <c r="B8523" s="1" t="s">
        <v>65</v>
      </c>
      <c r="C8523" s="1" t="s">
        <v>20</v>
      </c>
      <c r="D8523" s="1" t="s">
        <v>66</v>
      </c>
      <c r="E8523" s="1" t="s">
        <v>16</v>
      </c>
      <c r="F8523" s="1" t="s">
        <v>17</v>
      </c>
      <c r="G8523">
        <v>14897.01</v>
      </c>
      <c r="H8523">
        <v>4</v>
      </c>
      <c r="I8523">
        <v>59588.04</v>
      </c>
      <c r="J8523">
        <v>4.3600000000000003</v>
      </c>
      <c r="K8523">
        <v>2382</v>
      </c>
      <c r="L8523" s="2">
        <v>45338</v>
      </c>
      <c r="O8523" t="str">
        <f>IF(ecommerce_10000[[#This Row],[Platform]]="Souq","sq",ecommerce_10000[[#This Row],[Platform]])</f>
        <v>sq</v>
      </c>
      <c r="P8523" t="str">
        <f>IF(E8523="Souq","sq",IF(E8523="Jumia","Jum",E8523))</f>
        <v>sq</v>
      </c>
      <c r="Q8523">
        <f>VLOOKUP(ecommerce_10000[[#This Row],[City]],F:I,4,FALSE)</f>
        <v>16284.02</v>
      </c>
      <c r="R8523" s="1">
        <f>SUMIF(C:C,ecommerce_10000[[#This Row],[Category]],I:I)</f>
        <v>91504159.730000004</v>
      </c>
      <c r="S8523" s="1">
        <f>SUMIFS(I:I,C:C,C8523)</f>
        <v>91504159.730000004</v>
      </c>
      <c r="T8523" s="1" t="str">
        <f>INDEX(F:F,MATCH(ecommerce_10000[[#This Row],[TotalAmount]],I:I,0))</f>
        <v>Cairo</v>
      </c>
    </row>
    <row r="8524" spans="1:20" x14ac:dyDescent="0.3">
      <c r="A8524" s="1" t="s">
        <v>8568</v>
      </c>
      <c r="B8524" s="1" t="s">
        <v>30</v>
      </c>
      <c r="C8524" s="1" t="s">
        <v>31</v>
      </c>
      <c r="D8524" s="1" t="s">
        <v>32</v>
      </c>
      <c r="E8524" s="1" t="s">
        <v>47</v>
      </c>
      <c r="F8524" s="1" t="s">
        <v>28</v>
      </c>
      <c r="G8524">
        <v>3900.21</v>
      </c>
      <c r="H8524">
        <v>5</v>
      </c>
      <c r="I8524">
        <v>19501.05</v>
      </c>
      <c r="J8524">
        <v>1.42</v>
      </c>
      <c r="K8524">
        <v>4628</v>
      </c>
      <c r="L8524" s="2">
        <v>45517</v>
      </c>
      <c r="O8524" t="str">
        <f>IF(ecommerce_10000[[#This Row],[Platform]]="Souq","sq",ecommerce_10000[[#This Row],[Platform]])</f>
        <v>Amazon</v>
      </c>
      <c r="P8524" t="str">
        <f>IF(E8524="Souq","sq",IF(E8524="Jumia","Jum",E8524))</f>
        <v>Amazon</v>
      </c>
      <c r="Q8524">
        <f>VLOOKUP(ecommerce_10000[[#This Row],[City]],F:I,4,FALSE)</f>
        <v>26648.76</v>
      </c>
      <c r="R8524" s="1">
        <f>SUMIF(C:C,ecommerce_10000[[#This Row],[Category]],I:I)</f>
        <v>57542997.559999913</v>
      </c>
      <c r="S8524" s="1">
        <f>SUMIFS(I:I,C:C,C8524)</f>
        <v>57542997.559999913</v>
      </c>
      <c r="T8524" s="1" t="str">
        <f>INDEX(F:F,MATCH(ecommerce_10000[[#This Row],[TotalAmount]],I:I,0))</f>
        <v>Casablanca</v>
      </c>
    </row>
    <row r="8525" spans="1:20" x14ac:dyDescent="0.3">
      <c r="A8525" s="1" t="s">
        <v>8569</v>
      </c>
      <c r="B8525" s="1" t="s">
        <v>35</v>
      </c>
      <c r="C8525" s="1" t="s">
        <v>14</v>
      </c>
      <c r="D8525" s="1" t="s">
        <v>36</v>
      </c>
      <c r="E8525" s="1" t="s">
        <v>47</v>
      </c>
      <c r="F8525" s="1" t="s">
        <v>33</v>
      </c>
      <c r="G8525">
        <v>15046.19</v>
      </c>
      <c r="H8525">
        <v>3</v>
      </c>
      <c r="I8525">
        <v>45138.57</v>
      </c>
      <c r="J8525">
        <v>1.3</v>
      </c>
      <c r="K8525">
        <v>4044</v>
      </c>
      <c r="L8525" s="2">
        <v>45501</v>
      </c>
      <c r="O8525" t="str">
        <f>IF(ecommerce_10000[[#This Row],[Platform]]="Souq","sq",ecommerce_10000[[#This Row],[Platform]])</f>
        <v>Amazon</v>
      </c>
      <c r="P8525" t="str">
        <f>IF(E8525="Souq","sq",IF(E8525="Jumia","Jum",E8525))</f>
        <v>Amazon</v>
      </c>
      <c r="Q8525">
        <f>VLOOKUP(ecommerce_10000[[#This Row],[City]],F:I,4,FALSE)</f>
        <v>3665.44</v>
      </c>
      <c r="R8525" s="1">
        <f>SUMIF(C:C,ecommerce_10000[[#This Row],[Category]],I:I)</f>
        <v>92327183.770000085</v>
      </c>
      <c r="S8525" s="1">
        <f>SUMIFS(I:I,C:C,C8525)</f>
        <v>92327183.770000085</v>
      </c>
      <c r="T8525" s="1" t="str">
        <f>INDEX(F:F,MATCH(ecommerce_10000[[#This Row],[TotalAmount]],I:I,0))</f>
        <v>Dubai</v>
      </c>
    </row>
    <row r="8526" spans="1:20" x14ac:dyDescent="0.3">
      <c r="A8526" s="1" t="s">
        <v>8570</v>
      </c>
      <c r="B8526" s="1" t="s">
        <v>43</v>
      </c>
      <c r="C8526" s="1" t="s">
        <v>44</v>
      </c>
      <c r="D8526" s="1" t="s">
        <v>45</v>
      </c>
      <c r="E8526" s="1" t="s">
        <v>22</v>
      </c>
      <c r="F8526" s="1" t="s">
        <v>62</v>
      </c>
      <c r="G8526">
        <v>9561.7099999999991</v>
      </c>
      <c r="H8526">
        <v>1</v>
      </c>
      <c r="I8526">
        <v>9561.7099999999991</v>
      </c>
      <c r="J8526">
        <v>3.51</v>
      </c>
      <c r="K8526">
        <v>2402</v>
      </c>
      <c r="L8526" s="2">
        <v>45551</v>
      </c>
      <c r="O8526" t="str">
        <f>IF(ecommerce_10000[[#This Row],[Platform]]="Souq","sq",ecommerce_10000[[#This Row],[Platform]])</f>
        <v>Jumia</v>
      </c>
      <c r="P8526" t="str">
        <f>IF(E8526="Souq","sq",IF(E8526="Jumia","Jum",E8526))</f>
        <v>Jum</v>
      </c>
      <c r="Q8526">
        <f>VLOOKUP(ecommerce_10000[[#This Row],[City]],F:I,4,FALSE)</f>
        <v>27872.98</v>
      </c>
      <c r="R8526" s="1">
        <f>SUMIF(C:C,ecommerce_10000[[#This Row],[Category]],I:I)</f>
        <v>31420413.200000018</v>
      </c>
      <c r="S8526" s="1">
        <f>SUMIFS(I:I,C:C,C8526)</f>
        <v>31420413.200000018</v>
      </c>
      <c r="T8526" s="1" t="str">
        <f>INDEX(F:F,MATCH(ecommerce_10000[[#This Row],[TotalAmount]],I:I,0))</f>
        <v>Giza</v>
      </c>
    </row>
    <row r="8527" spans="1:20" x14ac:dyDescent="0.3">
      <c r="A8527" s="1" t="s">
        <v>8571</v>
      </c>
      <c r="B8527" s="1" t="s">
        <v>30</v>
      </c>
      <c r="C8527" s="1" t="s">
        <v>31</v>
      </c>
      <c r="D8527" s="1" t="s">
        <v>32</v>
      </c>
      <c r="E8527" s="1" t="s">
        <v>16</v>
      </c>
      <c r="F8527" s="1" t="s">
        <v>33</v>
      </c>
      <c r="G8527">
        <v>15307.25</v>
      </c>
      <c r="H8527">
        <v>1</v>
      </c>
      <c r="I8527">
        <v>15307.25</v>
      </c>
      <c r="J8527">
        <v>3.03</v>
      </c>
      <c r="K8527">
        <v>1577</v>
      </c>
      <c r="L8527" s="2">
        <v>45350</v>
      </c>
      <c r="O8527" t="str">
        <f>IF(ecommerce_10000[[#This Row],[Platform]]="Souq","sq",ecommerce_10000[[#This Row],[Platform]])</f>
        <v>sq</v>
      </c>
      <c r="P8527" t="str">
        <f>IF(E8527="Souq","sq",IF(E8527="Jumia","Jum",E8527))</f>
        <v>sq</v>
      </c>
      <c r="Q8527">
        <f>VLOOKUP(ecommerce_10000[[#This Row],[City]],F:I,4,FALSE)</f>
        <v>3665.44</v>
      </c>
      <c r="R8527" s="1">
        <f>SUMIF(C:C,ecommerce_10000[[#This Row],[Category]],I:I)</f>
        <v>57542997.559999913</v>
      </c>
      <c r="S8527" s="1">
        <f>SUMIFS(I:I,C:C,C8527)</f>
        <v>57542997.559999913</v>
      </c>
      <c r="T8527" s="1" t="str">
        <f>INDEX(F:F,MATCH(ecommerce_10000[[#This Row],[TotalAmount]],I:I,0))</f>
        <v>Dubai</v>
      </c>
    </row>
    <row r="8528" spans="1:20" x14ac:dyDescent="0.3">
      <c r="A8528" s="1" t="s">
        <v>8572</v>
      </c>
      <c r="B8528" s="1" t="s">
        <v>65</v>
      </c>
      <c r="C8528" s="1" t="s">
        <v>20</v>
      </c>
      <c r="D8528" s="1" t="s">
        <v>66</v>
      </c>
      <c r="E8528" s="1" t="s">
        <v>47</v>
      </c>
      <c r="F8528" s="1" t="s">
        <v>28</v>
      </c>
      <c r="G8528">
        <v>11716.08</v>
      </c>
      <c r="H8528">
        <v>1</v>
      </c>
      <c r="I8528">
        <v>11716.08</v>
      </c>
      <c r="J8528">
        <v>4.28</v>
      </c>
      <c r="K8528">
        <v>1529</v>
      </c>
      <c r="L8528" s="2">
        <v>45587</v>
      </c>
      <c r="O8528" t="str">
        <f>IF(ecommerce_10000[[#This Row],[Platform]]="Souq","sq",ecommerce_10000[[#This Row],[Platform]])</f>
        <v>Amazon</v>
      </c>
      <c r="P8528" t="str">
        <f>IF(E8528="Souq","sq",IF(E8528="Jumia","Jum",E8528))</f>
        <v>Amazon</v>
      </c>
      <c r="Q8528">
        <f>VLOOKUP(ecommerce_10000[[#This Row],[City]],F:I,4,FALSE)</f>
        <v>26648.76</v>
      </c>
      <c r="R8528" s="1">
        <f>SUMIF(C:C,ecommerce_10000[[#This Row],[Category]],I:I)</f>
        <v>91504159.730000004</v>
      </c>
      <c r="S8528" s="1">
        <f>SUMIFS(I:I,C:C,C8528)</f>
        <v>91504159.730000004</v>
      </c>
      <c r="T8528" s="1" t="str">
        <f>INDEX(F:F,MATCH(ecommerce_10000[[#This Row],[TotalAmount]],I:I,0))</f>
        <v>Casablanca</v>
      </c>
    </row>
    <row r="8529" spans="1:20" x14ac:dyDescent="0.3">
      <c r="A8529" s="1" t="s">
        <v>8573</v>
      </c>
      <c r="B8529" s="1" t="s">
        <v>30</v>
      </c>
      <c r="C8529" s="1" t="s">
        <v>31</v>
      </c>
      <c r="D8529" s="1" t="s">
        <v>32</v>
      </c>
      <c r="E8529" s="1" t="s">
        <v>47</v>
      </c>
      <c r="F8529" s="1" t="s">
        <v>33</v>
      </c>
      <c r="G8529">
        <v>8311.61</v>
      </c>
      <c r="H8529">
        <v>2</v>
      </c>
      <c r="I8529">
        <v>16623.22</v>
      </c>
      <c r="J8529">
        <v>3.8</v>
      </c>
      <c r="K8529">
        <v>2087</v>
      </c>
      <c r="L8529" s="2">
        <v>45629</v>
      </c>
      <c r="O8529" t="str">
        <f>IF(ecommerce_10000[[#This Row],[Platform]]="Souq","sq",ecommerce_10000[[#This Row],[Platform]])</f>
        <v>Amazon</v>
      </c>
      <c r="P8529" t="str">
        <f>IF(E8529="Souq","sq",IF(E8529="Jumia","Jum",E8529))</f>
        <v>Amazon</v>
      </c>
      <c r="Q8529">
        <f>VLOOKUP(ecommerce_10000[[#This Row],[City]],F:I,4,FALSE)</f>
        <v>3665.44</v>
      </c>
      <c r="R8529" s="1">
        <f>SUMIF(C:C,ecommerce_10000[[#This Row],[Category]],I:I)</f>
        <v>57542997.559999913</v>
      </c>
      <c r="S8529" s="1">
        <f>SUMIFS(I:I,C:C,C8529)</f>
        <v>57542997.559999913</v>
      </c>
      <c r="T8529" s="1" t="str">
        <f>INDEX(F:F,MATCH(ecommerce_10000[[#This Row],[TotalAmount]],I:I,0))</f>
        <v>Dubai</v>
      </c>
    </row>
    <row r="8530" spans="1:20" x14ac:dyDescent="0.3">
      <c r="A8530" s="1" t="s">
        <v>8574</v>
      </c>
      <c r="B8530" s="1" t="s">
        <v>35</v>
      </c>
      <c r="C8530" s="1" t="s">
        <v>14</v>
      </c>
      <c r="D8530" s="1" t="s">
        <v>36</v>
      </c>
      <c r="E8530" s="1" t="s">
        <v>22</v>
      </c>
      <c r="F8530" s="1" t="s">
        <v>23</v>
      </c>
      <c r="G8530">
        <v>19257.939999999999</v>
      </c>
      <c r="H8530">
        <v>3</v>
      </c>
      <c r="I8530">
        <v>57773.82</v>
      </c>
      <c r="J8530">
        <v>2.78</v>
      </c>
      <c r="K8530">
        <v>1350</v>
      </c>
      <c r="L8530" s="2">
        <v>45561</v>
      </c>
      <c r="O8530" t="str">
        <f>IF(ecommerce_10000[[#This Row],[Platform]]="Souq","sq",ecommerce_10000[[#This Row],[Platform]])</f>
        <v>Jumia</v>
      </c>
      <c r="P8530" t="str">
        <f>IF(E8530="Souq","sq",IF(E8530="Jumia","Jum",E8530))</f>
        <v>Jum</v>
      </c>
      <c r="Q8530">
        <f>VLOOKUP(ecommerce_10000[[#This Row],[City]],F:I,4,FALSE)</f>
        <v>13290.4</v>
      </c>
      <c r="R8530" s="1">
        <f>SUMIF(C:C,ecommerce_10000[[#This Row],[Category]],I:I)</f>
        <v>92327183.770000085</v>
      </c>
      <c r="S8530" s="1">
        <f>SUMIFS(I:I,C:C,C8530)</f>
        <v>92327183.770000085</v>
      </c>
      <c r="T8530" s="1" t="str">
        <f>INDEX(F:F,MATCH(ecommerce_10000[[#This Row],[TotalAmount]],I:I,0))</f>
        <v>Alexandria</v>
      </c>
    </row>
    <row r="8531" spans="1:20" x14ac:dyDescent="0.3">
      <c r="A8531" s="1" t="s">
        <v>8575</v>
      </c>
      <c r="B8531" s="1" t="s">
        <v>19</v>
      </c>
      <c r="C8531" s="1" t="s">
        <v>20</v>
      </c>
      <c r="D8531" s="1" t="s">
        <v>21</v>
      </c>
      <c r="E8531" s="1" t="s">
        <v>47</v>
      </c>
      <c r="F8531" s="1" t="s">
        <v>17</v>
      </c>
      <c r="G8531">
        <v>14168.09</v>
      </c>
      <c r="H8531">
        <v>1</v>
      </c>
      <c r="I8531">
        <v>14168.09</v>
      </c>
      <c r="J8531">
        <v>1.1299999999999999</v>
      </c>
      <c r="K8531">
        <v>1713</v>
      </c>
      <c r="L8531" s="2">
        <v>45348</v>
      </c>
      <c r="O8531" t="str">
        <f>IF(ecommerce_10000[[#This Row],[Platform]]="Souq","sq",ecommerce_10000[[#This Row],[Platform]])</f>
        <v>Amazon</v>
      </c>
      <c r="P8531" t="str">
        <f>IF(E8531="Souq","sq",IF(E8531="Jumia","Jum",E8531))</f>
        <v>Amazon</v>
      </c>
      <c r="Q8531">
        <f>VLOOKUP(ecommerce_10000[[#This Row],[City]],F:I,4,FALSE)</f>
        <v>16284.02</v>
      </c>
      <c r="R8531" s="1">
        <f>SUMIF(C:C,ecommerce_10000[[#This Row],[Category]],I:I)</f>
        <v>91504159.730000004</v>
      </c>
      <c r="S8531" s="1">
        <f>SUMIFS(I:I,C:C,C8531)</f>
        <v>91504159.730000004</v>
      </c>
      <c r="T8531" s="1" t="str">
        <f>INDEX(F:F,MATCH(ecommerce_10000[[#This Row],[TotalAmount]],I:I,0))</f>
        <v>Cairo</v>
      </c>
    </row>
    <row r="8532" spans="1:20" x14ac:dyDescent="0.3">
      <c r="A8532" s="1" t="s">
        <v>8576</v>
      </c>
      <c r="B8532" s="1" t="s">
        <v>53</v>
      </c>
      <c r="C8532" s="1" t="s">
        <v>31</v>
      </c>
      <c r="D8532" s="1" t="s">
        <v>54</v>
      </c>
      <c r="E8532" s="1" t="s">
        <v>22</v>
      </c>
      <c r="F8532" s="1" t="s">
        <v>23</v>
      </c>
      <c r="G8532">
        <v>13987.16</v>
      </c>
      <c r="H8532">
        <v>3</v>
      </c>
      <c r="I8532">
        <v>41961.48</v>
      </c>
      <c r="J8532">
        <v>3.53</v>
      </c>
      <c r="K8532">
        <v>206</v>
      </c>
      <c r="L8532" s="2">
        <v>45300</v>
      </c>
      <c r="O8532" t="str">
        <f>IF(ecommerce_10000[[#This Row],[Platform]]="Souq","sq",ecommerce_10000[[#This Row],[Platform]])</f>
        <v>Jumia</v>
      </c>
      <c r="P8532" t="str">
        <f>IF(E8532="Souq","sq",IF(E8532="Jumia","Jum",E8532))</f>
        <v>Jum</v>
      </c>
      <c r="Q8532">
        <f>VLOOKUP(ecommerce_10000[[#This Row],[City]],F:I,4,FALSE)</f>
        <v>13290.4</v>
      </c>
      <c r="R8532" s="1">
        <f>SUMIF(C:C,ecommerce_10000[[#This Row],[Category]],I:I)</f>
        <v>57542997.559999913</v>
      </c>
      <c r="S8532" s="1">
        <f>SUMIFS(I:I,C:C,C8532)</f>
        <v>57542997.559999913</v>
      </c>
      <c r="T8532" s="1" t="str">
        <f>INDEX(F:F,MATCH(ecommerce_10000[[#This Row],[TotalAmount]],I:I,0))</f>
        <v>Alexandria</v>
      </c>
    </row>
    <row r="8533" spans="1:20" x14ac:dyDescent="0.3">
      <c r="A8533" s="1" t="s">
        <v>8577</v>
      </c>
      <c r="B8533" s="1" t="s">
        <v>43</v>
      </c>
      <c r="C8533" s="1" t="s">
        <v>44</v>
      </c>
      <c r="D8533" s="1" t="s">
        <v>45</v>
      </c>
      <c r="E8533" s="1" t="s">
        <v>16</v>
      </c>
      <c r="F8533" s="1" t="s">
        <v>33</v>
      </c>
      <c r="G8533">
        <v>13630.65</v>
      </c>
      <c r="H8533">
        <v>3</v>
      </c>
      <c r="I8533">
        <v>40891.949999999997</v>
      </c>
      <c r="J8533">
        <v>4.7300000000000004</v>
      </c>
      <c r="K8533">
        <v>3153</v>
      </c>
      <c r="L8533" s="2">
        <v>45492</v>
      </c>
      <c r="O8533" t="str">
        <f>IF(ecommerce_10000[[#This Row],[Platform]]="Souq","sq",ecommerce_10000[[#This Row],[Platform]])</f>
        <v>sq</v>
      </c>
      <c r="P8533" t="str">
        <f>IF(E8533="Souq","sq",IF(E8533="Jumia","Jum",E8533))</f>
        <v>sq</v>
      </c>
      <c r="Q8533">
        <f>VLOOKUP(ecommerce_10000[[#This Row],[City]],F:I,4,FALSE)</f>
        <v>3665.44</v>
      </c>
      <c r="R8533" s="1">
        <f>SUMIF(C:C,ecommerce_10000[[#This Row],[Category]],I:I)</f>
        <v>31420413.200000018</v>
      </c>
      <c r="S8533" s="1">
        <f>SUMIFS(I:I,C:C,C8533)</f>
        <v>31420413.200000018</v>
      </c>
      <c r="T8533" s="1" t="str">
        <f>INDEX(F:F,MATCH(ecommerce_10000[[#This Row],[TotalAmount]],I:I,0))</f>
        <v>Dubai</v>
      </c>
    </row>
    <row r="8534" spans="1:20" x14ac:dyDescent="0.3">
      <c r="A8534" s="1" t="s">
        <v>8578</v>
      </c>
      <c r="B8534" s="1" t="s">
        <v>49</v>
      </c>
      <c r="C8534" s="1" t="s">
        <v>14</v>
      </c>
      <c r="D8534" s="1" t="s">
        <v>50</v>
      </c>
      <c r="E8534" s="1" t="s">
        <v>16</v>
      </c>
      <c r="F8534" s="1" t="s">
        <v>40</v>
      </c>
      <c r="G8534">
        <v>10547.13</v>
      </c>
      <c r="H8534">
        <v>3</v>
      </c>
      <c r="I8534">
        <v>31641.39</v>
      </c>
      <c r="J8534">
        <v>2.64</v>
      </c>
      <c r="K8534">
        <v>2025</v>
      </c>
      <c r="L8534" s="2">
        <v>45504</v>
      </c>
      <c r="O8534" t="str">
        <f>IF(ecommerce_10000[[#This Row],[Platform]]="Souq","sq",ecommerce_10000[[#This Row],[Platform]])</f>
        <v>sq</v>
      </c>
      <c r="P8534" t="str">
        <f>IF(E8534="Souq","sq",IF(E8534="Jumia","Jum",E8534))</f>
        <v>sq</v>
      </c>
      <c r="Q8534">
        <f>VLOOKUP(ecommerce_10000[[#This Row],[City]],F:I,4,FALSE)</f>
        <v>99349.3</v>
      </c>
      <c r="R8534" s="1">
        <f>SUMIF(C:C,ecommerce_10000[[#This Row],[Category]],I:I)</f>
        <v>92327183.770000085</v>
      </c>
      <c r="S8534" s="1">
        <f>SUMIFS(I:I,C:C,C8534)</f>
        <v>92327183.770000085</v>
      </c>
      <c r="T8534" s="1" t="str">
        <f>INDEX(F:F,MATCH(ecommerce_10000[[#This Row],[TotalAmount]],I:I,0))</f>
        <v>Riyadh</v>
      </c>
    </row>
    <row r="8535" spans="1:20" x14ac:dyDescent="0.3">
      <c r="A8535" s="1" t="s">
        <v>8579</v>
      </c>
      <c r="B8535" s="1" t="s">
        <v>30</v>
      </c>
      <c r="C8535" s="1" t="s">
        <v>31</v>
      </c>
      <c r="D8535" s="1" t="s">
        <v>32</v>
      </c>
      <c r="E8535" s="1" t="s">
        <v>16</v>
      </c>
      <c r="F8535" s="1" t="s">
        <v>28</v>
      </c>
      <c r="G8535">
        <v>8193.7999999999993</v>
      </c>
      <c r="H8535">
        <v>5</v>
      </c>
      <c r="I8535">
        <v>40969</v>
      </c>
      <c r="J8535">
        <v>3.24</v>
      </c>
      <c r="K8535">
        <v>597</v>
      </c>
      <c r="L8535" s="2">
        <v>45509</v>
      </c>
      <c r="O8535" t="str">
        <f>IF(ecommerce_10000[[#This Row],[Platform]]="Souq","sq",ecommerce_10000[[#This Row],[Platform]])</f>
        <v>sq</v>
      </c>
      <c r="P8535" t="str">
        <f>IF(E8535="Souq","sq",IF(E8535="Jumia","Jum",E8535))</f>
        <v>sq</v>
      </c>
      <c r="Q8535">
        <f>VLOOKUP(ecommerce_10000[[#This Row],[City]],F:I,4,FALSE)</f>
        <v>26648.76</v>
      </c>
      <c r="R8535" s="1">
        <f>SUMIF(C:C,ecommerce_10000[[#This Row],[Category]],I:I)</f>
        <v>57542997.559999913</v>
      </c>
      <c r="S8535" s="1">
        <f>SUMIFS(I:I,C:C,C8535)</f>
        <v>57542997.559999913</v>
      </c>
      <c r="T8535" s="1" t="str">
        <f>INDEX(F:F,MATCH(ecommerce_10000[[#This Row],[TotalAmount]],I:I,0))</f>
        <v>Casablanca</v>
      </c>
    </row>
    <row r="8536" spans="1:20" x14ac:dyDescent="0.3">
      <c r="A8536" s="1" t="s">
        <v>8580</v>
      </c>
      <c r="B8536" s="1" t="s">
        <v>65</v>
      </c>
      <c r="C8536" s="1" t="s">
        <v>20</v>
      </c>
      <c r="D8536" s="1" t="s">
        <v>66</v>
      </c>
      <c r="E8536" s="1" t="s">
        <v>47</v>
      </c>
      <c r="F8536" s="1" t="s">
        <v>28</v>
      </c>
      <c r="G8536">
        <v>1568.48</v>
      </c>
      <c r="H8536">
        <v>3</v>
      </c>
      <c r="I8536">
        <v>4705.4399999999996</v>
      </c>
      <c r="J8536">
        <v>3.16</v>
      </c>
      <c r="K8536">
        <v>1022</v>
      </c>
      <c r="L8536" s="2">
        <v>45391</v>
      </c>
      <c r="O8536" t="str">
        <f>IF(ecommerce_10000[[#This Row],[Platform]]="Souq","sq",ecommerce_10000[[#This Row],[Platform]])</f>
        <v>Amazon</v>
      </c>
      <c r="P8536" t="str">
        <f>IF(E8536="Souq","sq",IF(E8536="Jumia","Jum",E8536))</f>
        <v>Amazon</v>
      </c>
      <c r="Q8536">
        <f>VLOOKUP(ecommerce_10000[[#This Row],[City]],F:I,4,FALSE)</f>
        <v>26648.76</v>
      </c>
      <c r="R8536" s="1">
        <f>SUMIF(C:C,ecommerce_10000[[#This Row],[Category]],I:I)</f>
        <v>91504159.730000004</v>
      </c>
      <c r="S8536" s="1">
        <f>SUMIFS(I:I,C:C,C8536)</f>
        <v>91504159.730000004</v>
      </c>
      <c r="T8536" s="1" t="str">
        <f>INDEX(F:F,MATCH(ecommerce_10000[[#This Row],[TotalAmount]],I:I,0))</f>
        <v>Casablanca</v>
      </c>
    </row>
    <row r="8537" spans="1:20" x14ac:dyDescent="0.3">
      <c r="A8537" s="1" t="s">
        <v>8581</v>
      </c>
      <c r="B8537" s="1" t="s">
        <v>13</v>
      </c>
      <c r="C8537" s="1" t="s">
        <v>14</v>
      </c>
      <c r="D8537" s="1" t="s">
        <v>15</v>
      </c>
      <c r="E8537" s="1" t="s">
        <v>47</v>
      </c>
      <c r="F8537" s="1" t="s">
        <v>17</v>
      </c>
      <c r="G8537">
        <v>7411.03</v>
      </c>
      <c r="H8537">
        <v>4</v>
      </c>
      <c r="I8537">
        <v>29644.12</v>
      </c>
      <c r="J8537">
        <v>4.91</v>
      </c>
      <c r="K8537">
        <v>4929</v>
      </c>
      <c r="L8537" s="2">
        <v>45363</v>
      </c>
      <c r="O8537" t="str">
        <f>IF(ecommerce_10000[[#This Row],[Platform]]="Souq","sq",ecommerce_10000[[#This Row],[Platform]])</f>
        <v>Amazon</v>
      </c>
      <c r="P8537" t="str">
        <f>IF(E8537="Souq","sq",IF(E8537="Jumia","Jum",E8537))</f>
        <v>Amazon</v>
      </c>
      <c r="Q8537">
        <f>VLOOKUP(ecommerce_10000[[#This Row],[City]],F:I,4,FALSE)</f>
        <v>16284.02</v>
      </c>
      <c r="R8537" s="1">
        <f>SUMIF(C:C,ecommerce_10000[[#This Row],[Category]],I:I)</f>
        <v>92327183.770000085</v>
      </c>
      <c r="S8537" s="1">
        <f>SUMIFS(I:I,C:C,C8537)</f>
        <v>92327183.770000085</v>
      </c>
      <c r="T8537" s="1" t="str">
        <f>INDEX(F:F,MATCH(ecommerce_10000[[#This Row],[TotalAmount]],I:I,0))</f>
        <v>Cairo</v>
      </c>
    </row>
    <row r="8538" spans="1:20" x14ac:dyDescent="0.3">
      <c r="A8538" s="1" t="s">
        <v>8582</v>
      </c>
      <c r="B8538" s="1" t="s">
        <v>53</v>
      </c>
      <c r="C8538" s="1" t="s">
        <v>31</v>
      </c>
      <c r="D8538" s="1" t="s">
        <v>54</v>
      </c>
      <c r="E8538" s="1" t="s">
        <v>47</v>
      </c>
      <c r="F8538" s="1" t="s">
        <v>33</v>
      </c>
      <c r="G8538">
        <v>2521.3000000000002</v>
      </c>
      <c r="H8538">
        <v>3</v>
      </c>
      <c r="I8538">
        <v>7563.9</v>
      </c>
      <c r="J8538">
        <v>4.0599999999999996</v>
      </c>
      <c r="K8538">
        <v>1918</v>
      </c>
      <c r="L8538" s="2">
        <v>45631</v>
      </c>
      <c r="O8538" t="str">
        <f>IF(ecommerce_10000[[#This Row],[Platform]]="Souq","sq",ecommerce_10000[[#This Row],[Platform]])</f>
        <v>Amazon</v>
      </c>
      <c r="P8538" t="str">
        <f>IF(E8538="Souq","sq",IF(E8538="Jumia","Jum",E8538))</f>
        <v>Amazon</v>
      </c>
      <c r="Q8538">
        <f>VLOOKUP(ecommerce_10000[[#This Row],[City]],F:I,4,FALSE)</f>
        <v>3665.44</v>
      </c>
      <c r="R8538" s="1">
        <f>SUMIF(C:C,ecommerce_10000[[#This Row],[Category]],I:I)</f>
        <v>57542997.559999913</v>
      </c>
      <c r="S8538" s="1">
        <f>SUMIFS(I:I,C:C,C8538)</f>
        <v>57542997.559999913</v>
      </c>
      <c r="T8538" s="1" t="str">
        <f>INDEX(F:F,MATCH(ecommerce_10000[[#This Row],[TotalAmount]],I:I,0))</f>
        <v>Dubai</v>
      </c>
    </row>
    <row r="8539" spans="1:20" x14ac:dyDescent="0.3">
      <c r="A8539" s="1" t="s">
        <v>8583</v>
      </c>
      <c r="B8539" s="1" t="s">
        <v>19</v>
      </c>
      <c r="C8539" s="1" t="s">
        <v>20</v>
      </c>
      <c r="D8539" s="1" t="s">
        <v>21</v>
      </c>
      <c r="E8539" s="1" t="s">
        <v>47</v>
      </c>
      <c r="F8539" s="1" t="s">
        <v>17</v>
      </c>
      <c r="G8539">
        <v>9959.39</v>
      </c>
      <c r="H8539">
        <v>5</v>
      </c>
      <c r="I8539">
        <v>49796.95</v>
      </c>
      <c r="J8539">
        <v>1.87</v>
      </c>
      <c r="K8539">
        <v>2055</v>
      </c>
      <c r="L8539" s="2">
        <v>45477</v>
      </c>
      <c r="O8539" t="str">
        <f>IF(ecommerce_10000[[#This Row],[Platform]]="Souq","sq",ecommerce_10000[[#This Row],[Platform]])</f>
        <v>Amazon</v>
      </c>
      <c r="P8539" t="str">
        <f>IF(E8539="Souq","sq",IF(E8539="Jumia","Jum",E8539))</f>
        <v>Amazon</v>
      </c>
      <c r="Q8539">
        <f>VLOOKUP(ecommerce_10000[[#This Row],[City]],F:I,4,FALSE)</f>
        <v>16284.02</v>
      </c>
      <c r="R8539" s="1">
        <f>SUMIF(C:C,ecommerce_10000[[#This Row],[Category]],I:I)</f>
        <v>91504159.730000004</v>
      </c>
      <c r="S8539" s="1">
        <f>SUMIFS(I:I,C:C,C8539)</f>
        <v>91504159.730000004</v>
      </c>
      <c r="T8539" s="1" t="str">
        <f>INDEX(F:F,MATCH(ecommerce_10000[[#This Row],[TotalAmount]],I:I,0))</f>
        <v>Cairo</v>
      </c>
    </row>
    <row r="8540" spans="1:20" x14ac:dyDescent="0.3">
      <c r="A8540" s="1" t="s">
        <v>8584</v>
      </c>
      <c r="B8540" s="1" t="s">
        <v>25</v>
      </c>
      <c r="C8540" s="1" t="s">
        <v>26</v>
      </c>
      <c r="D8540" s="1" t="s">
        <v>27</v>
      </c>
      <c r="E8540" s="1" t="s">
        <v>16</v>
      </c>
      <c r="F8540" s="1" t="s">
        <v>28</v>
      </c>
      <c r="G8540">
        <v>14580.35</v>
      </c>
      <c r="H8540">
        <v>2</v>
      </c>
      <c r="I8540">
        <v>29160.7</v>
      </c>
      <c r="J8540">
        <v>3.68</v>
      </c>
      <c r="K8540">
        <v>4609</v>
      </c>
      <c r="L8540" s="2">
        <v>45581</v>
      </c>
      <c r="O8540" t="str">
        <f>IF(ecommerce_10000[[#This Row],[Platform]]="Souq","sq",ecommerce_10000[[#This Row],[Platform]])</f>
        <v>sq</v>
      </c>
      <c r="P8540" t="str">
        <f>IF(E8540="Souq","sq",IF(E8540="Jumia","Jum",E8540))</f>
        <v>sq</v>
      </c>
      <c r="Q8540">
        <f>VLOOKUP(ecommerce_10000[[#This Row],[City]],F:I,4,FALSE)</f>
        <v>26648.76</v>
      </c>
      <c r="R8540" s="1">
        <f>SUMIF(C:C,ecommerce_10000[[#This Row],[Category]],I:I)</f>
        <v>29200970.130000021</v>
      </c>
      <c r="S8540" s="1">
        <f>SUMIFS(I:I,C:C,C8540)</f>
        <v>29200970.130000021</v>
      </c>
      <c r="T8540" s="1" t="str">
        <f>INDEX(F:F,MATCH(ecommerce_10000[[#This Row],[TotalAmount]],I:I,0))</f>
        <v>Casablanca</v>
      </c>
    </row>
    <row r="8541" spans="1:20" x14ac:dyDescent="0.3">
      <c r="A8541" s="1" t="s">
        <v>8585</v>
      </c>
      <c r="B8541" s="1" t="s">
        <v>43</v>
      </c>
      <c r="C8541" s="1" t="s">
        <v>44</v>
      </c>
      <c r="D8541" s="1" t="s">
        <v>45</v>
      </c>
      <c r="E8541" s="1" t="s">
        <v>16</v>
      </c>
      <c r="F8541" s="1" t="s">
        <v>23</v>
      </c>
      <c r="G8541">
        <v>312.52999999999997</v>
      </c>
      <c r="H8541">
        <v>1</v>
      </c>
      <c r="I8541">
        <v>312.52999999999997</v>
      </c>
      <c r="J8541">
        <v>4.7300000000000004</v>
      </c>
      <c r="K8541">
        <v>2738</v>
      </c>
      <c r="L8541" s="2">
        <v>45353</v>
      </c>
      <c r="O8541" t="str">
        <f>IF(ecommerce_10000[[#This Row],[Platform]]="Souq","sq",ecommerce_10000[[#This Row],[Platform]])</f>
        <v>sq</v>
      </c>
      <c r="P8541" t="str">
        <f>IF(E8541="Souq","sq",IF(E8541="Jumia","Jum",E8541))</f>
        <v>sq</v>
      </c>
      <c r="Q8541">
        <f>VLOOKUP(ecommerce_10000[[#This Row],[City]],F:I,4,FALSE)</f>
        <v>13290.4</v>
      </c>
      <c r="R8541" s="1">
        <f>SUMIF(C:C,ecommerce_10000[[#This Row],[Category]],I:I)</f>
        <v>31420413.200000018</v>
      </c>
      <c r="S8541" s="1">
        <f>SUMIFS(I:I,C:C,C8541)</f>
        <v>31420413.200000018</v>
      </c>
      <c r="T8541" s="1" t="str">
        <f>INDEX(F:F,MATCH(ecommerce_10000[[#This Row],[TotalAmount]],I:I,0))</f>
        <v>Alexandria</v>
      </c>
    </row>
    <row r="8542" spans="1:20" x14ac:dyDescent="0.3">
      <c r="A8542" s="1" t="s">
        <v>8586</v>
      </c>
      <c r="B8542" s="1" t="s">
        <v>25</v>
      </c>
      <c r="C8542" s="1" t="s">
        <v>26</v>
      </c>
      <c r="D8542" s="1" t="s">
        <v>27</v>
      </c>
      <c r="E8542" s="1" t="s">
        <v>16</v>
      </c>
      <c r="F8542" s="1" t="s">
        <v>17</v>
      </c>
      <c r="G8542">
        <v>119.62</v>
      </c>
      <c r="H8542">
        <v>1</v>
      </c>
      <c r="I8542">
        <v>119.62</v>
      </c>
      <c r="J8542">
        <v>1.24</v>
      </c>
      <c r="K8542">
        <v>3204</v>
      </c>
      <c r="L8542" s="2">
        <v>45471</v>
      </c>
      <c r="O8542" t="str">
        <f>IF(ecommerce_10000[[#This Row],[Platform]]="Souq","sq",ecommerce_10000[[#This Row],[Platform]])</f>
        <v>sq</v>
      </c>
      <c r="P8542" t="str">
        <f>IF(E8542="Souq","sq",IF(E8542="Jumia","Jum",E8542))</f>
        <v>sq</v>
      </c>
      <c r="Q8542">
        <f>VLOOKUP(ecommerce_10000[[#This Row],[City]],F:I,4,FALSE)</f>
        <v>16284.02</v>
      </c>
      <c r="R8542" s="1">
        <f>SUMIF(C:C,ecommerce_10000[[#This Row],[Category]],I:I)</f>
        <v>29200970.130000021</v>
      </c>
      <c r="S8542" s="1">
        <f>SUMIFS(I:I,C:C,C8542)</f>
        <v>29200970.130000021</v>
      </c>
      <c r="T8542" s="1" t="str">
        <f>INDEX(F:F,MATCH(ecommerce_10000[[#This Row],[TotalAmount]],I:I,0))</f>
        <v>Cairo</v>
      </c>
    </row>
    <row r="8543" spans="1:20" x14ac:dyDescent="0.3">
      <c r="A8543" s="1" t="s">
        <v>8587</v>
      </c>
      <c r="B8543" s="1" t="s">
        <v>53</v>
      </c>
      <c r="C8543" s="1" t="s">
        <v>31</v>
      </c>
      <c r="D8543" s="1" t="s">
        <v>54</v>
      </c>
      <c r="E8543" s="1" t="s">
        <v>16</v>
      </c>
      <c r="F8543" s="1" t="s">
        <v>23</v>
      </c>
      <c r="G8543">
        <v>9791.2199999999993</v>
      </c>
      <c r="H8543">
        <v>3</v>
      </c>
      <c r="I8543">
        <v>29373.66</v>
      </c>
      <c r="J8543">
        <v>4.66</v>
      </c>
      <c r="K8543">
        <v>1684</v>
      </c>
      <c r="L8543" s="2">
        <v>45427</v>
      </c>
      <c r="O8543" t="str">
        <f>IF(ecommerce_10000[[#This Row],[Platform]]="Souq","sq",ecommerce_10000[[#This Row],[Platform]])</f>
        <v>sq</v>
      </c>
      <c r="P8543" t="str">
        <f>IF(E8543="Souq","sq",IF(E8543="Jumia","Jum",E8543))</f>
        <v>sq</v>
      </c>
      <c r="Q8543">
        <f>VLOOKUP(ecommerce_10000[[#This Row],[City]],F:I,4,FALSE)</f>
        <v>13290.4</v>
      </c>
      <c r="R8543" s="1">
        <f>SUMIF(C:C,ecommerce_10000[[#This Row],[Category]],I:I)</f>
        <v>57542997.559999913</v>
      </c>
      <c r="S8543" s="1">
        <f>SUMIFS(I:I,C:C,C8543)</f>
        <v>57542997.559999913</v>
      </c>
      <c r="T8543" s="1" t="str">
        <f>INDEX(F:F,MATCH(ecommerce_10000[[#This Row],[TotalAmount]],I:I,0))</f>
        <v>Alexandria</v>
      </c>
    </row>
    <row r="8544" spans="1:20" x14ac:dyDescent="0.3">
      <c r="A8544" s="1" t="s">
        <v>8588</v>
      </c>
      <c r="B8544" s="1" t="s">
        <v>38</v>
      </c>
      <c r="C8544" s="1" t="s">
        <v>20</v>
      </c>
      <c r="D8544" s="1" t="s">
        <v>39</v>
      </c>
      <c r="E8544" s="1" t="s">
        <v>47</v>
      </c>
      <c r="F8544" s="1" t="s">
        <v>40</v>
      </c>
      <c r="G8544">
        <v>9507.74</v>
      </c>
      <c r="H8544">
        <v>1</v>
      </c>
      <c r="I8544">
        <v>9507.74</v>
      </c>
      <c r="J8544">
        <v>2.2000000000000002</v>
      </c>
      <c r="K8544">
        <v>3175</v>
      </c>
      <c r="L8544" s="2">
        <v>45565</v>
      </c>
      <c r="O8544" t="str">
        <f>IF(ecommerce_10000[[#This Row],[Platform]]="Souq","sq",ecommerce_10000[[#This Row],[Platform]])</f>
        <v>Amazon</v>
      </c>
      <c r="P8544" t="str">
        <f>IF(E8544="Souq","sq",IF(E8544="Jumia","Jum",E8544))</f>
        <v>Amazon</v>
      </c>
      <c r="Q8544">
        <f>VLOOKUP(ecommerce_10000[[#This Row],[City]],F:I,4,FALSE)</f>
        <v>99349.3</v>
      </c>
      <c r="R8544" s="1">
        <f>SUMIF(C:C,ecommerce_10000[[#This Row],[Category]],I:I)</f>
        <v>91504159.730000004</v>
      </c>
      <c r="S8544" s="1">
        <f>SUMIFS(I:I,C:C,C8544)</f>
        <v>91504159.730000004</v>
      </c>
      <c r="T8544" s="1" t="str">
        <f>INDEX(F:F,MATCH(ecommerce_10000[[#This Row],[TotalAmount]],I:I,0))</f>
        <v>Riyadh</v>
      </c>
    </row>
    <row r="8545" spans="1:20" x14ac:dyDescent="0.3">
      <c r="A8545" s="1" t="s">
        <v>8589</v>
      </c>
      <c r="B8545" s="1" t="s">
        <v>13</v>
      </c>
      <c r="C8545" s="1" t="s">
        <v>14</v>
      </c>
      <c r="D8545" s="1" t="s">
        <v>15</v>
      </c>
      <c r="E8545" s="1" t="s">
        <v>47</v>
      </c>
      <c r="F8545" s="1" t="s">
        <v>28</v>
      </c>
      <c r="G8545">
        <v>18003.41</v>
      </c>
      <c r="H8545">
        <v>1</v>
      </c>
      <c r="I8545">
        <v>18003.41</v>
      </c>
      <c r="J8545">
        <v>1.18</v>
      </c>
      <c r="K8545">
        <v>4566</v>
      </c>
      <c r="L8545" s="2">
        <v>45481</v>
      </c>
      <c r="O8545" t="str">
        <f>IF(ecommerce_10000[[#This Row],[Platform]]="Souq","sq",ecommerce_10000[[#This Row],[Platform]])</f>
        <v>Amazon</v>
      </c>
      <c r="P8545" t="str">
        <f>IF(E8545="Souq","sq",IF(E8545="Jumia","Jum",E8545))</f>
        <v>Amazon</v>
      </c>
      <c r="Q8545">
        <f>VLOOKUP(ecommerce_10000[[#This Row],[City]],F:I,4,FALSE)</f>
        <v>26648.76</v>
      </c>
      <c r="R8545" s="1">
        <f>SUMIF(C:C,ecommerce_10000[[#This Row],[Category]],I:I)</f>
        <v>92327183.770000085</v>
      </c>
      <c r="S8545" s="1">
        <f>SUMIFS(I:I,C:C,C8545)</f>
        <v>92327183.770000085</v>
      </c>
      <c r="T8545" s="1" t="str">
        <f>INDEX(F:F,MATCH(ecommerce_10000[[#This Row],[TotalAmount]],I:I,0))</f>
        <v>Casablanca</v>
      </c>
    </row>
    <row r="8546" spans="1:20" x14ac:dyDescent="0.3">
      <c r="A8546" s="1" t="s">
        <v>8590</v>
      </c>
      <c r="B8546" s="1" t="s">
        <v>65</v>
      </c>
      <c r="C8546" s="1" t="s">
        <v>20</v>
      </c>
      <c r="D8546" s="1" t="s">
        <v>66</v>
      </c>
      <c r="E8546" s="1" t="s">
        <v>22</v>
      </c>
      <c r="F8546" s="1" t="s">
        <v>28</v>
      </c>
      <c r="G8546">
        <v>19327.599999999999</v>
      </c>
      <c r="H8546">
        <v>4</v>
      </c>
      <c r="I8546">
        <v>77310.399999999994</v>
      </c>
      <c r="J8546">
        <v>3.63</v>
      </c>
      <c r="K8546">
        <v>2797</v>
      </c>
      <c r="L8546" s="2">
        <v>45461</v>
      </c>
      <c r="O8546" t="str">
        <f>IF(ecommerce_10000[[#This Row],[Platform]]="Souq","sq",ecommerce_10000[[#This Row],[Platform]])</f>
        <v>Jumia</v>
      </c>
      <c r="P8546" t="str">
        <f>IF(E8546="Souq","sq",IF(E8546="Jumia","Jum",E8546))</f>
        <v>Jum</v>
      </c>
      <c r="Q8546">
        <f>VLOOKUP(ecommerce_10000[[#This Row],[City]],F:I,4,FALSE)</f>
        <v>26648.76</v>
      </c>
      <c r="R8546" s="1">
        <f>SUMIF(C:C,ecommerce_10000[[#This Row],[Category]],I:I)</f>
        <v>91504159.730000004</v>
      </c>
      <c r="S8546" s="1">
        <f>SUMIFS(I:I,C:C,C8546)</f>
        <v>91504159.730000004</v>
      </c>
      <c r="T8546" s="1" t="str">
        <f>INDEX(F:F,MATCH(ecommerce_10000[[#This Row],[TotalAmount]],I:I,0))</f>
        <v>Casablanca</v>
      </c>
    </row>
    <row r="8547" spans="1:20" x14ac:dyDescent="0.3">
      <c r="A8547" s="1" t="s">
        <v>8591</v>
      </c>
      <c r="B8547" s="1" t="s">
        <v>25</v>
      </c>
      <c r="C8547" s="1" t="s">
        <v>26</v>
      </c>
      <c r="D8547" s="1" t="s">
        <v>27</v>
      </c>
      <c r="E8547" s="1" t="s">
        <v>16</v>
      </c>
      <c r="F8547" s="1" t="s">
        <v>40</v>
      </c>
      <c r="G8547">
        <v>6303.23</v>
      </c>
      <c r="H8547">
        <v>1</v>
      </c>
      <c r="I8547">
        <v>6303.23</v>
      </c>
      <c r="J8547">
        <v>2.14</v>
      </c>
      <c r="K8547">
        <v>2953</v>
      </c>
      <c r="L8547" s="2">
        <v>45498</v>
      </c>
      <c r="O8547" t="str">
        <f>IF(ecommerce_10000[[#This Row],[Platform]]="Souq","sq",ecommerce_10000[[#This Row],[Platform]])</f>
        <v>sq</v>
      </c>
      <c r="P8547" t="str">
        <f>IF(E8547="Souq","sq",IF(E8547="Jumia","Jum",E8547))</f>
        <v>sq</v>
      </c>
      <c r="Q8547">
        <f>VLOOKUP(ecommerce_10000[[#This Row],[City]],F:I,4,FALSE)</f>
        <v>99349.3</v>
      </c>
      <c r="R8547" s="1">
        <f>SUMIF(C:C,ecommerce_10000[[#This Row],[Category]],I:I)</f>
        <v>29200970.130000021</v>
      </c>
      <c r="S8547" s="1">
        <f>SUMIFS(I:I,C:C,C8547)</f>
        <v>29200970.130000021</v>
      </c>
      <c r="T8547" s="1" t="str">
        <f>INDEX(F:F,MATCH(ecommerce_10000[[#This Row],[TotalAmount]],I:I,0))</f>
        <v>Riyadh</v>
      </c>
    </row>
    <row r="8548" spans="1:20" x14ac:dyDescent="0.3">
      <c r="A8548" s="1" t="s">
        <v>8592</v>
      </c>
      <c r="B8548" s="1" t="s">
        <v>53</v>
      </c>
      <c r="C8548" s="1" t="s">
        <v>31</v>
      </c>
      <c r="D8548" s="1" t="s">
        <v>54</v>
      </c>
      <c r="E8548" s="1" t="s">
        <v>47</v>
      </c>
      <c r="F8548" s="1" t="s">
        <v>40</v>
      </c>
      <c r="G8548">
        <v>8713.34</v>
      </c>
      <c r="H8548">
        <v>5</v>
      </c>
      <c r="I8548">
        <v>43566.7</v>
      </c>
      <c r="J8548">
        <v>3.69</v>
      </c>
      <c r="K8548">
        <v>1911</v>
      </c>
      <c r="L8548" s="2">
        <v>45393</v>
      </c>
      <c r="O8548" t="str">
        <f>IF(ecommerce_10000[[#This Row],[Platform]]="Souq","sq",ecommerce_10000[[#This Row],[Platform]])</f>
        <v>Amazon</v>
      </c>
      <c r="P8548" t="str">
        <f>IF(E8548="Souq","sq",IF(E8548="Jumia","Jum",E8548))</f>
        <v>Amazon</v>
      </c>
      <c r="Q8548">
        <f>VLOOKUP(ecommerce_10000[[#This Row],[City]],F:I,4,FALSE)</f>
        <v>99349.3</v>
      </c>
      <c r="R8548" s="1">
        <f>SUMIF(C:C,ecommerce_10000[[#This Row],[Category]],I:I)</f>
        <v>57542997.559999913</v>
      </c>
      <c r="S8548" s="1">
        <f>SUMIFS(I:I,C:C,C8548)</f>
        <v>57542997.559999913</v>
      </c>
      <c r="T8548" s="1" t="str">
        <f>INDEX(F:F,MATCH(ecommerce_10000[[#This Row],[TotalAmount]],I:I,0))</f>
        <v>Riyadh</v>
      </c>
    </row>
    <row r="8549" spans="1:20" x14ac:dyDescent="0.3">
      <c r="A8549" s="1" t="s">
        <v>8593</v>
      </c>
      <c r="B8549" s="1" t="s">
        <v>13</v>
      </c>
      <c r="C8549" s="1" t="s">
        <v>14</v>
      </c>
      <c r="D8549" s="1" t="s">
        <v>15</v>
      </c>
      <c r="E8549" s="1" t="s">
        <v>22</v>
      </c>
      <c r="F8549" s="1" t="s">
        <v>62</v>
      </c>
      <c r="G8549">
        <v>8701.33</v>
      </c>
      <c r="H8549">
        <v>3</v>
      </c>
      <c r="I8549">
        <v>26103.99</v>
      </c>
      <c r="J8549">
        <v>3.3</v>
      </c>
      <c r="K8549">
        <v>2497</v>
      </c>
      <c r="L8549" s="2">
        <v>45395</v>
      </c>
      <c r="O8549" t="str">
        <f>IF(ecommerce_10000[[#This Row],[Platform]]="Souq","sq",ecommerce_10000[[#This Row],[Platform]])</f>
        <v>Jumia</v>
      </c>
      <c r="P8549" t="str">
        <f>IF(E8549="Souq","sq",IF(E8549="Jumia","Jum",E8549))</f>
        <v>Jum</v>
      </c>
      <c r="Q8549">
        <f>VLOOKUP(ecommerce_10000[[#This Row],[City]],F:I,4,FALSE)</f>
        <v>27872.98</v>
      </c>
      <c r="R8549" s="1">
        <f>SUMIF(C:C,ecommerce_10000[[#This Row],[Category]],I:I)</f>
        <v>92327183.770000085</v>
      </c>
      <c r="S8549" s="1">
        <f>SUMIFS(I:I,C:C,C8549)</f>
        <v>92327183.770000085</v>
      </c>
      <c r="T8549" s="1" t="str">
        <f>INDEX(F:F,MATCH(ecommerce_10000[[#This Row],[TotalAmount]],I:I,0))</f>
        <v>Giza</v>
      </c>
    </row>
    <row r="8550" spans="1:20" x14ac:dyDescent="0.3">
      <c r="A8550" s="1" t="s">
        <v>8594</v>
      </c>
      <c r="B8550" s="1" t="s">
        <v>13</v>
      </c>
      <c r="C8550" s="1" t="s">
        <v>14</v>
      </c>
      <c r="D8550" s="1" t="s">
        <v>15</v>
      </c>
      <c r="E8550" s="1" t="s">
        <v>22</v>
      </c>
      <c r="F8550" s="1" t="s">
        <v>33</v>
      </c>
      <c r="G8550">
        <v>3669.79</v>
      </c>
      <c r="H8550">
        <v>4</v>
      </c>
      <c r="I8550">
        <v>14679.16</v>
      </c>
      <c r="J8550">
        <v>4.25</v>
      </c>
      <c r="K8550">
        <v>2061</v>
      </c>
      <c r="L8550" s="2">
        <v>45563</v>
      </c>
      <c r="O8550" t="str">
        <f>IF(ecommerce_10000[[#This Row],[Platform]]="Souq","sq",ecommerce_10000[[#This Row],[Platform]])</f>
        <v>Jumia</v>
      </c>
      <c r="P8550" t="str">
        <f>IF(E8550="Souq","sq",IF(E8550="Jumia","Jum",E8550))</f>
        <v>Jum</v>
      </c>
      <c r="Q8550">
        <f>VLOOKUP(ecommerce_10000[[#This Row],[City]],F:I,4,FALSE)</f>
        <v>3665.44</v>
      </c>
      <c r="R8550" s="1">
        <f>SUMIF(C:C,ecommerce_10000[[#This Row],[Category]],I:I)</f>
        <v>92327183.770000085</v>
      </c>
      <c r="S8550" s="1">
        <f>SUMIFS(I:I,C:C,C8550)</f>
        <v>92327183.770000085</v>
      </c>
      <c r="T8550" s="1" t="str">
        <f>INDEX(F:F,MATCH(ecommerce_10000[[#This Row],[TotalAmount]],I:I,0))</f>
        <v>Dubai</v>
      </c>
    </row>
    <row r="8551" spans="1:20" x14ac:dyDescent="0.3">
      <c r="A8551" s="1" t="s">
        <v>8595</v>
      </c>
      <c r="B8551" s="1" t="s">
        <v>53</v>
      </c>
      <c r="C8551" s="1" t="s">
        <v>31</v>
      </c>
      <c r="D8551" s="1" t="s">
        <v>54</v>
      </c>
      <c r="E8551" s="1" t="s">
        <v>22</v>
      </c>
      <c r="F8551" s="1" t="s">
        <v>17</v>
      </c>
      <c r="G8551">
        <v>11328.67</v>
      </c>
      <c r="H8551">
        <v>2</v>
      </c>
      <c r="I8551">
        <v>22657.34</v>
      </c>
      <c r="J8551">
        <v>4.6100000000000003</v>
      </c>
      <c r="K8551">
        <v>3495</v>
      </c>
      <c r="L8551" s="2">
        <v>45534</v>
      </c>
      <c r="O8551" t="str">
        <f>IF(ecommerce_10000[[#This Row],[Platform]]="Souq","sq",ecommerce_10000[[#This Row],[Platform]])</f>
        <v>Jumia</v>
      </c>
      <c r="P8551" t="str">
        <f>IF(E8551="Souq","sq",IF(E8551="Jumia","Jum",E8551))</f>
        <v>Jum</v>
      </c>
      <c r="Q8551">
        <f>VLOOKUP(ecommerce_10000[[#This Row],[City]],F:I,4,FALSE)</f>
        <v>16284.02</v>
      </c>
      <c r="R8551" s="1">
        <f>SUMIF(C:C,ecommerce_10000[[#This Row],[Category]],I:I)</f>
        <v>57542997.559999913</v>
      </c>
      <c r="S8551" s="1">
        <f>SUMIFS(I:I,C:C,C8551)</f>
        <v>57542997.559999913</v>
      </c>
      <c r="T8551" s="1" t="str">
        <f>INDEX(F:F,MATCH(ecommerce_10000[[#This Row],[TotalAmount]],I:I,0))</f>
        <v>Cairo</v>
      </c>
    </row>
    <row r="8552" spans="1:20" x14ac:dyDescent="0.3">
      <c r="A8552" s="1" t="s">
        <v>8596</v>
      </c>
      <c r="B8552" s="1" t="s">
        <v>30</v>
      </c>
      <c r="C8552" s="1" t="s">
        <v>31</v>
      </c>
      <c r="D8552" s="1" t="s">
        <v>32</v>
      </c>
      <c r="E8552" s="1" t="s">
        <v>47</v>
      </c>
      <c r="F8552" s="1" t="s">
        <v>40</v>
      </c>
      <c r="G8552">
        <v>12800.34</v>
      </c>
      <c r="H8552">
        <v>1</v>
      </c>
      <c r="I8552">
        <v>12800.34</v>
      </c>
      <c r="J8552">
        <v>1.42</v>
      </c>
      <c r="K8552">
        <v>804</v>
      </c>
      <c r="L8552" s="2">
        <v>45626</v>
      </c>
      <c r="O8552" t="str">
        <f>IF(ecommerce_10000[[#This Row],[Platform]]="Souq","sq",ecommerce_10000[[#This Row],[Platform]])</f>
        <v>Amazon</v>
      </c>
      <c r="P8552" t="str">
        <f>IF(E8552="Souq","sq",IF(E8552="Jumia","Jum",E8552))</f>
        <v>Amazon</v>
      </c>
      <c r="Q8552">
        <f>VLOOKUP(ecommerce_10000[[#This Row],[City]],F:I,4,FALSE)</f>
        <v>99349.3</v>
      </c>
      <c r="R8552" s="1">
        <f>SUMIF(C:C,ecommerce_10000[[#This Row],[Category]],I:I)</f>
        <v>57542997.559999913</v>
      </c>
      <c r="S8552" s="1">
        <f>SUMIFS(I:I,C:C,C8552)</f>
        <v>57542997.559999913</v>
      </c>
      <c r="T8552" s="1" t="str">
        <f>INDEX(F:F,MATCH(ecommerce_10000[[#This Row],[TotalAmount]],I:I,0))</f>
        <v>Riyadh</v>
      </c>
    </row>
    <row r="8553" spans="1:20" x14ac:dyDescent="0.3">
      <c r="A8553" s="1" t="s">
        <v>8597</v>
      </c>
      <c r="B8553" s="1" t="s">
        <v>25</v>
      </c>
      <c r="C8553" s="1" t="s">
        <v>26</v>
      </c>
      <c r="D8553" s="1" t="s">
        <v>27</v>
      </c>
      <c r="E8553" s="1" t="s">
        <v>47</v>
      </c>
      <c r="F8553" s="1" t="s">
        <v>40</v>
      </c>
      <c r="G8553">
        <v>13493.16</v>
      </c>
      <c r="H8553">
        <v>3</v>
      </c>
      <c r="I8553">
        <v>40479.480000000003</v>
      </c>
      <c r="J8553">
        <v>3.29</v>
      </c>
      <c r="K8553">
        <v>4942</v>
      </c>
      <c r="L8553" s="2">
        <v>45307</v>
      </c>
      <c r="O8553" t="str">
        <f>IF(ecommerce_10000[[#This Row],[Platform]]="Souq","sq",ecommerce_10000[[#This Row],[Platform]])</f>
        <v>Amazon</v>
      </c>
      <c r="P8553" t="str">
        <f>IF(E8553="Souq","sq",IF(E8553="Jumia","Jum",E8553))</f>
        <v>Amazon</v>
      </c>
      <c r="Q8553">
        <f>VLOOKUP(ecommerce_10000[[#This Row],[City]],F:I,4,FALSE)</f>
        <v>99349.3</v>
      </c>
      <c r="R8553" s="1">
        <f>SUMIF(C:C,ecommerce_10000[[#This Row],[Category]],I:I)</f>
        <v>29200970.130000021</v>
      </c>
      <c r="S8553" s="1">
        <f>SUMIFS(I:I,C:C,C8553)</f>
        <v>29200970.130000021</v>
      </c>
      <c r="T8553" s="1" t="str">
        <f>INDEX(F:F,MATCH(ecommerce_10000[[#This Row],[TotalAmount]],I:I,0))</f>
        <v>Riyadh</v>
      </c>
    </row>
    <row r="8554" spans="1:20" x14ac:dyDescent="0.3">
      <c r="A8554" s="1" t="s">
        <v>8598</v>
      </c>
      <c r="B8554" s="1" t="s">
        <v>65</v>
      </c>
      <c r="C8554" s="1" t="s">
        <v>20</v>
      </c>
      <c r="D8554" s="1" t="s">
        <v>66</v>
      </c>
      <c r="E8554" s="1" t="s">
        <v>47</v>
      </c>
      <c r="F8554" s="1" t="s">
        <v>23</v>
      </c>
      <c r="G8554">
        <v>7261.92</v>
      </c>
      <c r="H8554">
        <v>1</v>
      </c>
      <c r="I8554">
        <v>7261.92</v>
      </c>
      <c r="J8554">
        <v>2.4300000000000002</v>
      </c>
      <c r="K8554">
        <v>620</v>
      </c>
      <c r="L8554" s="2">
        <v>45622</v>
      </c>
      <c r="O8554" t="str">
        <f>IF(ecommerce_10000[[#This Row],[Platform]]="Souq","sq",ecommerce_10000[[#This Row],[Platform]])</f>
        <v>Amazon</v>
      </c>
      <c r="P8554" t="str">
        <f>IF(E8554="Souq","sq",IF(E8554="Jumia","Jum",E8554))</f>
        <v>Amazon</v>
      </c>
      <c r="Q8554">
        <f>VLOOKUP(ecommerce_10000[[#This Row],[City]],F:I,4,FALSE)</f>
        <v>13290.4</v>
      </c>
      <c r="R8554" s="1">
        <f>SUMIF(C:C,ecommerce_10000[[#This Row],[Category]],I:I)</f>
        <v>91504159.730000004</v>
      </c>
      <c r="S8554" s="1">
        <f>SUMIFS(I:I,C:C,C8554)</f>
        <v>91504159.730000004</v>
      </c>
      <c r="T8554" s="1" t="str">
        <f>INDEX(F:F,MATCH(ecommerce_10000[[#This Row],[TotalAmount]],I:I,0))</f>
        <v>Alexandria</v>
      </c>
    </row>
    <row r="8555" spans="1:20" x14ac:dyDescent="0.3">
      <c r="A8555" s="1" t="s">
        <v>8599</v>
      </c>
      <c r="B8555" s="1" t="s">
        <v>35</v>
      </c>
      <c r="C8555" s="1" t="s">
        <v>14</v>
      </c>
      <c r="D8555" s="1" t="s">
        <v>36</v>
      </c>
      <c r="E8555" s="1" t="s">
        <v>16</v>
      </c>
      <c r="F8555" s="1" t="s">
        <v>40</v>
      </c>
      <c r="G8555">
        <v>1755.6</v>
      </c>
      <c r="H8555">
        <v>2</v>
      </c>
      <c r="I8555">
        <v>3511.2</v>
      </c>
      <c r="J8555">
        <v>4.99</v>
      </c>
      <c r="K8555">
        <v>1551</v>
      </c>
      <c r="L8555" s="2">
        <v>45318</v>
      </c>
      <c r="O8555" t="str">
        <f>IF(ecommerce_10000[[#This Row],[Platform]]="Souq","sq",ecommerce_10000[[#This Row],[Platform]])</f>
        <v>sq</v>
      </c>
      <c r="P8555" t="str">
        <f>IF(E8555="Souq","sq",IF(E8555="Jumia","Jum",E8555))</f>
        <v>sq</v>
      </c>
      <c r="Q8555">
        <f>VLOOKUP(ecommerce_10000[[#This Row],[City]],F:I,4,FALSE)</f>
        <v>99349.3</v>
      </c>
      <c r="R8555" s="1">
        <f>SUMIF(C:C,ecommerce_10000[[#This Row],[Category]],I:I)</f>
        <v>92327183.770000085</v>
      </c>
      <c r="S8555" s="1">
        <f>SUMIFS(I:I,C:C,C8555)</f>
        <v>92327183.770000085</v>
      </c>
      <c r="T8555" s="1" t="str">
        <f>INDEX(F:F,MATCH(ecommerce_10000[[#This Row],[TotalAmount]],I:I,0))</f>
        <v>Riyadh</v>
      </c>
    </row>
    <row r="8556" spans="1:20" x14ac:dyDescent="0.3">
      <c r="A8556" s="1" t="s">
        <v>8600</v>
      </c>
      <c r="B8556" s="1" t="s">
        <v>13</v>
      </c>
      <c r="C8556" s="1" t="s">
        <v>14</v>
      </c>
      <c r="D8556" s="1" t="s">
        <v>15</v>
      </c>
      <c r="E8556" s="1" t="s">
        <v>16</v>
      </c>
      <c r="F8556" s="1" t="s">
        <v>28</v>
      </c>
      <c r="G8556">
        <v>9851.4</v>
      </c>
      <c r="H8556">
        <v>3</v>
      </c>
      <c r="I8556">
        <v>29554.2</v>
      </c>
      <c r="J8556">
        <v>4.6900000000000004</v>
      </c>
      <c r="K8556">
        <v>3619</v>
      </c>
      <c r="L8556" s="2">
        <v>45604</v>
      </c>
      <c r="O8556" t="str">
        <f>IF(ecommerce_10000[[#This Row],[Platform]]="Souq","sq",ecommerce_10000[[#This Row],[Platform]])</f>
        <v>sq</v>
      </c>
      <c r="P8556" t="str">
        <f>IF(E8556="Souq","sq",IF(E8556="Jumia","Jum",E8556))</f>
        <v>sq</v>
      </c>
      <c r="Q8556">
        <f>VLOOKUP(ecommerce_10000[[#This Row],[City]],F:I,4,FALSE)</f>
        <v>26648.76</v>
      </c>
      <c r="R8556" s="1">
        <f>SUMIF(C:C,ecommerce_10000[[#This Row],[Category]],I:I)</f>
        <v>92327183.770000085</v>
      </c>
      <c r="S8556" s="1">
        <f>SUMIFS(I:I,C:C,C8556)</f>
        <v>92327183.770000085</v>
      </c>
      <c r="T8556" s="1" t="str">
        <f>INDEX(F:F,MATCH(ecommerce_10000[[#This Row],[TotalAmount]],I:I,0))</f>
        <v>Casablanca</v>
      </c>
    </row>
    <row r="8557" spans="1:20" x14ac:dyDescent="0.3">
      <c r="A8557" s="1" t="s">
        <v>8601</v>
      </c>
      <c r="B8557" s="1" t="s">
        <v>35</v>
      </c>
      <c r="C8557" s="1" t="s">
        <v>14</v>
      </c>
      <c r="D8557" s="1" t="s">
        <v>36</v>
      </c>
      <c r="E8557" s="1" t="s">
        <v>22</v>
      </c>
      <c r="F8557" s="1" t="s">
        <v>17</v>
      </c>
      <c r="G8557">
        <v>2214.67</v>
      </c>
      <c r="H8557">
        <v>2</v>
      </c>
      <c r="I8557">
        <v>4429.34</v>
      </c>
      <c r="J8557">
        <v>4.37</v>
      </c>
      <c r="K8557">
        <v>4888</v>
      </c>
      <c r="L8557" s="2">
        <v>45413</v>
      </c>
      <c r="O8557" t="str">
        <f>IF(ecommerce_10000[[#This Row],[Platform]]="Souq","sq",ecommerce_10000[[#This Row],[Platform]])</f>
        <v>Jumia</v>
      </c>
      <c r="P8557" t="str">
        <f>IF(E8557="Souq","sq",IF(E8557="Jumia","Jum",E8557))</f>
        <v>Jum</v>
      </c>
      <c r="Q8557">
        <f>VLOOKUP(ecommerce_10000[[#This Row],[City]],F:I,4,FALSE)</f>
        <v>16284.02</v>
      </c>
      <c r="R8557" s="1">
        <f>SUMIF(C:C,ecommerce_10000[[#This Row],[Category]],I:I)</f>
        <v>92327183.770000085</v>
      </c>
      <c r="S8557" s="1">
        <f>SUMIFS(I:I,C:C,C8557)</f>
        <v>92327183.770000085</v>
      </c>
      <c r="T8557" s="1" t="str">
        <f>INDEX(F:F,MATCH(ecommerce_10000[[#This Row],[TotalAmount]],I:I,0))</f>
        <v>Cairo</v>
      </c>
    </row>
    <row r="8558" spans="1:20" x14ac:dyDescent="0.3">
      <c r="A8558" s="1" t="s">
        <v>8602</v>
      </c>
      <c r="B8558" s="1" t="s">
        <v>30</v>
      </c>
      <c r="C8558" s="1" t="s">
        <v>31</v>
      </c>
      <c r="D8558" s="1" t="s">
        <v>32</v>
      </c>
      <c r="E8558" s="1" t="s">
        <v>47</v>
      </c>
      <c r="F8558" s="1" t="s">
        <v>23</v>
      </c>
      <c r="G8558">
        <v>5369.69</v>
      </c>
      <c r="H8558">
        <v>5</v>
      </c>
      <c r="I8558">
        <v>26848.45</v>
      </c>
      <c r="J8558">
        <v>2.83</v>
      </c>
      <c r="K8558">
        <v>3138</v>
      </c>
      <c r="L8558" s="2">
        <v>45652</v>
      </c>
      <c r="O8558" t="str">
        <f>IF(ecommerce_10000[[#This Row],[Platform]]="Souq","sq",ecommerce_10000[[#This Row],[Platform]])</f>
        <v>Amazon</v>
      </c>
      <c r="P8558" t="str">
        <f>IF(E8558="Souq","sq",IF(E8558="Jumia","Jum",E8558))</f>
        <v>Amazon</v>
      </c>
      <c r="Q8558">
        <f>VLOOKUP(ecommerce_10000[[#This Row],[City]],F:I,4,FALSE)</f>
        <v>13290.4</v>
      </c>
      <c r="R8558" s="1">
        <f>SUMIF(C:C,ecommerce_10000[[#This Row],[Category]],I:I)</f>
        <v>57542997.559999913</v>
      </c>
      <c r="S8558" s="1">
        <f>SUMIFS(I:I,C:C,C8558)</f>
        <v>57542997.559999913</v>
      </c>
      <c r="T8558" s="1" t="str">
        <f>INDEX(F:F,MATCH(ecommerce_10000[[#This Row],[TotalAmount]],I:I,0))</f>
        <v>Alexandria</v>
      </c>
    </row>
    <row r="8559" spans="1:20" x14ac:dyDescent="0.3">
      <c r="A8559" s="1" t="s">
        <v>8603</v>
      </c>
      <c r="B8559" s="1" t="s">
        <v>35</v>
      </c>
      <c r="C8559" s="1" t="s">
        <v>14</v>
      </c>
      <c r="D8559" s="1" t="s">
        <v>36</v>
      </c>
      <c r="E8559" s="1" t="s">
        <v>16</v>
      </c>
      <c r="F8559" s="1" t="s">
        <v>23</v>
      </c>
      <c r="G8559">
        <v>5912.15</v>
      </c>
      <c r="H8559">
        <v>5</v>
      </c>
      <c r="I8559">
        <v>29560.75</v>
      </c>
      <c r="J8559">
        <v>3.77</v>
      </c>
      <c r="K8559">
        <v>3025</v>
      </c>
      <c r="L8559" s="2">
        <v>45302</v>
      </c>
      <c r="O8559" t="str">
        <f>IF(ecommerce_10000[[#This Row],[Platform]]="Souq","sq",ecommerce_10000[[#This Row],[Platform]])</f>
        <v>sq</v>
      </c>
      <c r="P8559" t="str">
        <f>IF(E8559="Souq","sq",IF(E8559="Jumia","Jum",E8559))</f>
        <v>sq</v>
      </c>
      <c r="Q8559">
        <f>VLOOKUP(ecommerce_10000[[#This Row],[City]],F:I,4,FALSE)</f>
        <v>13290.4</v>
      </c>
      <c r="R8559" s="1">
        <f>SUMIF(C:C,ecommerce_10000[[#This Row],[Category]],I:I)</f>
        <v>92327183.770000085</v>
      </c>
      <c r="S8559" s="1">
        <f>SUMIFS(I:I,C:C,C8559)</f>
        <v>92327183.770000085</v>
      </c>
      <c r="T8559" s="1" t="str">
        <f>INDEX(F:F,MATCH(ecommerce_10000[[#This Row],[TotalAmount]],I:I,0))</f>
        <v>Alexandria</v>
      </c>
    </row>
    <row r="8560" spans="1:20" x14ac:dyDescent="0.3">
      <c r="A8560" s="1" t="s">
        <v>8604</v>
      </c>
      <c r="B8560" s="1" t="s">
        <v>43</v>
      </c>
      <c r="C8560" s="1" t="s">
        <v>44</v>
      </c>
      <c r="D8560" s="1" t="s">
        <v>45</v>
      </c>
      <c r="E8560" s="1" t="s">
        <v>47</v>
      </c>
      <c r="F8560" s="1" t="s">
        <v>40</v>
      </c>
      <c r="G8560">
        <v>1585.49</v>
      </c>
      <c r="H8560">
        <v>5</v>
      </c>
      <c r="I8560">
        <v>7927.45</v>
      </c>
      <c r="J8560">
        <v>3.17</v>
      </c>
      <c r="K8560">
        <v>3711</v>
      </c>
      <c r="L8560" s="2">
        <v>45620</v>
      </c>
      <c r="O8560" t="str">
        <f>IF(ecommerce_10000[[#This Row],[Platform]]="Souq","sq",ecommerce_10000[[#This Row],[Platform]])</f>
        <v>Amazon</v>
      </c>
      <c r="P8560" t="str">
        <f>IF(E8560="Souq","sq",IF(E8560="Jumia","Jum",E8560))</f>
        <v>Amazon</v>
      </c>
      <c r="Q8560">
        <f>VLOOKUP(ecommerce_10000[[#This Row],[City]],F:I,4,FALSE)</f>
        <v>99349.3</v>
      </c>
      <c r="R8560" s="1">
        <f>SUMIF(C:C,ecommerce_10000[[#This Row],[Category]],I:I)</f>
        <v>31420413.200000018</v>
      </c>
      <c r="S8560" s="1">
        <f>SUMIFS(I:I,C:C,C8560)</f>
        <v>31420413.200000018</v>
      </c>
      <c r="T8560" s="1" t="str">
        <f>INDEX(F:F,MATCH(ecommerce_10000[[#This Row],[TotalAmount]],I:I,0))</f>
        <v>Riyadh</v>
      </c>
    </row>
    <row r="8561" spans="1:20" x14ac:dyDescent="0.3">
      <c r="A8561" s="1" t="s">
        <v>8605</v>
      </c>
      <c r="B8561" s="1" t="s">
        <v>35</v>
      </c>
      <c r="C8561" s="1" t="s">
        <v>14</v>
      </c>
      <c r="D8561" s="1" t="s">
        <v>36</v>
      </c>
      <c r="E8561" s="1" t="s">
        <v>47</v>
      </c>
      <c r="F8561" s="1" t="s">
        <v>33</v>
      </c>
      <c r="G8561">
        <v>12713.74</v>
      </c>
      <c r="H8561">
        <v>4</v>
      </c>
      <c r="I8561">
        <v>50854.96</v>
      </c>
      <c r="J8561">
        <v>2.3199999999999998</v>
      </c>
      <c r="K8561">
        <v>3949</v>
      </c>
      <c r="L8561" s="2">
        <v>45375</v>
      </c>
      <c r="O8561" t="str">
        <f>IF(ecommerce_10000[[#This Row],[Platform]]="Souq","sq",ecommerce_10000[[#This Row],[Platform]])</f>
        <v>Amazon</v>
      </c>
      <c r="P8561" t="str">
        <f>IF(E8561="Souq","sq",IF(E8561="Jumia","Jum",E8561))</f>
        <v>Amazon</v>
      </c>
      <c r="Q8561">
        <f>VLOOKUP(ecommerce_10000[[#This Row],[City]],F:I,4,FALSE)</f>
        <v>3665.44</v>
      </c>
      <c r="R8561" s="1">
        <f>SUMIF(C:C,ecommerce_10000[[#This Row],[Category]],I:I)</f>
        <v>92327183.770000085</v>
      </c>
      <c r="S8561" s="1">
        <f>SUMIFS(I:I,C:C,C8561)</f>
        <v>92327183.770000085</v>
      </c>
      <c r="T8561" s="1" t="str">
        <f>INDEX(F:F,MATCH(ecommerce_10000[[#This Row],[TotalAmount]],I:I,0))</f>
        <v>Dubai</v>
      </c>
    </row>
    <row r="8562" spans="1:20" x14ac:dyDescent="0.3">
      <c r="A8562" s="1" t="s">
        <v>8606</v>
      </c>
      <c r="B8562" s="1" t="s">
        <v>19</v>
      </c>
      <c r="C8562" s="1" t="s">
        <v>20</v>
      </c>
      <c r="D8562" s="1" t="s">
        <v>21</v>
      </c>
      <c r="E8562" s="1" t="s">
        <v>22</v>
      </c>
      <c r="F8562" s="1" t="s">
        <v>17</v>
      </c>
      <c r="G8562">
        <v>666.13</v>
      </c>
      <c r="H8562">
        <v>3</v>
      </c>
      <c r="I8562">
        <v>1998.39</v>
      </c>
      <c r="J8562">
        <v>4.51</v>
      </c>
      <c r="K8562">
        <v>1092</v>
      </c>
      <c r="L8562" s="2">
        <v>45356</v>
      </c>
      <c r="O8562" t="str">
        <f>IF(ecommerce_10000[[#This Row],[Platform]]="Souq","sq",ecommerce_10000[[#This Row],[Platform]])</f>
        <v>Jumia</v>
      </c>
      <c r="P8562" t="str">
        <f>IF(E8562="Souq","sq",IF(E8562="Jumia","Jum",E8562))</f>
        <v>Jum</v>
      </c>
      <c r="Q8562">
        <f>VLOOKUP(ecommerce_10000[[#This Row],[City]],F:I,4,FALSE)</f>
        <v>16284.02</v>
      </c>
      <c r="R8562" s="1">
        <f>SUMIF(C:C,ecommerce_10000[[#This Row],[Category]],I:I)</f>
        <v>91504159.730000004</v>
      </c>
      <c r="S8562" s="1">
        <f>SUMIFS(I:I,C:C,C8562)</f>
        <v>91504159.730000004</v>
      </c>
      <c r="T8562" s="1" t="str">
        <f>INDEX(F:F,MATCH(ecommerce_10000[[#This Row],[TotalAmount]],I:I,0))</f>
        <v>Cairo</v>
      </c>
    </row>
    <row r="8563" spans="1:20" x14ac:dyDescent="0.3">
      <c r="A8563" s="1" t="s">
        <v>8607</v>
      </c>
      <c r="B8563" s="1" t="s">
        <v>13</v>
      </c>
      <c r="C8563" s="1" t="s">
        <v>14</v>
      </c>
      <c r="D8563" s="1" t="s">
        <v>15</v>
      </c>
      <c r="E8563" s="1" t="s">
        <v>47</v>
      </c>
      <c r="F8563" s="1" t="s">
        <v>33</v>
      </c>
      <c r="G8563">
        <v>5042.49</v>
      </c>
      <c r="H8563">
        <v>4</v>
      </c>
      <c r="I8563">
        <v>20169.96</v>
      </c>
      <c r="J8563">
        <v>4.41</v>
      </c>
      <c r="K8563">
        <v>4405</v>
      </c>
      <c r="L8563" s="2">
        <v>45527</v>
      </c>
      <c r="O8563" t="str">
        <f>IF(ecommerce_10000[[#This Row],[Platform]]="Souq","sq",ecommerce_10000[[#This Row],[Platform]])</f>
        <v>Amazon</v>
      </c>
      <c r="P8563" t="str">
        <f>IF(E8563="Souq","sq",IF(E8563="Jumia","Jum",E8563))</f>
        <v>Amazon</v>
      </c>
      <c r="Q8563">
        <f>VLOOKUP(ecommerce_10000[[#This Row],[City]],F:I,4,FALSE)</f>
        <v>3665.44</v>
      </c>
      <c r="R8563" s="1">
        <f>SUMIF(C:C,ecommerce_10000[[#This Row],[Category]],I:I)</f>
        <v>92327183.770000085</v>
      </c>
      <c r="S8563" s="1">
        <f>SUMIFS(I:I,C:C,C8563)</f>
        <v>92327183.770000085</v>
      </c>
      <c r="T8563" s="1" t="str">
        <f>INDEX(F:F,MATCH(ecommerce_10000[[#This Row],[TotalAmount]],I:I,0))</f>
        <v>Dubai</v>
      </c>
    </row>
    <row r="8564" spans="1:20" x14ac:dyDescent="0.3">
      <c r="A8564" s="1" t="s">
        <v>8608</v>
      </c>
      <c r="B8564" s="1" t="s">
        <v>43</v>
      </c>
      <c r="C8564" s="1" t="s">
        <v>44</v>
      </c>
      <c r="D8564" s="1" t="s">
        <v>45</v>
      </c>
      <c r="E8564" s="1" t="s">
        <v>16</v>
      </c>
      <c r="F8564" s="1" t="s">
        <v>62</v>
      </c>
      <c r="G8564">
        <v>2538.25</v>
      </c>
      <c r="H8564">
        <v>4</v>
      </c>
      <c r="I8564">
        <v>10153</v>
      </c>
      <c r="J8564">
        <v>2.2799999999999998</v>
      </c>
      <c r="K8564">
        <v>2319</v>
      </c>
      <c r="L8564" s="2">
        <v>45322</v>
      </c>
      <c r="O8564" t="str">
        <f>IF(ecommerce_10000[[#This Row],[Platform]]="Souq","sq",ecommerce_10000[[#This Row],[Platform]])</f>
        <v>sq</v>
      </c>
      <c r="P8564" t="str">
        <f>IF(E8564="Souq","sq",IF(E8564="Jumia","Jum",E8564))</f>
        <v>sq</v>
      </c>
      <c r="Q8564">
        <f>VLOOKUP(ecommerce_10000[[#This Row],[City]],F:I,4,FALSE)</f>
        <v>27872.98</v>
      </c>
      <c r="R8564" s="1">
        <f>SUMIF(C:C,ecommerce_10000[[#This Row],[Category]],I:I)</f>
        <v>31420413.200000018</v>
      </c>
      <c r="S8564" s="1">
        <f>SUMIFS(I:I,C:C,C8564)</f>
        <v>31420413.200000018</v>
      </c>
      <c r="T8564" s="1" t="str">
        <f>INDEX(F:F,MATCH(ecommerce_10000[[#This Row],[TotalAmount]],I:I,0))</f>
        <v>Giza</v>
      </c>
    </row>
    <row r="8565" spans="1:20" x14ac:dyDescent="0.3">
      <c r="A8565" s="1" t="s">
        <v>8609</v>
      </c>
      <c r="B8565" s="1" t="s">
        <v>30</v>
      </c>
      <c r="C8565" s="1" t="s">
        <v>31</v>
      </c>
      <c r="D8565" s="1" t="s">
        <v>32</v>
      </c>
      <c r="E8565" s="1" t="s">
        <v>47</v>
      </c>
      <c r="F8565" s="1" t="s">
        <v>28</v>
      </c>
      <c r="G8565">
        <v>3925.26</v>
      </c>
      <c r="H8565">
        <v>4</v>
      </c>
      <c r="I8565">
        <v>15701.04</v>
      </c>
      <c r="J8565">
        <v>1.1499999999999999</v>
      </c>
      <c r="K8565">
        <v>2276</v>
      </c>
      <c r="L8565" s="2">
        <v>45309</v>
      </c>
      <c r="O8565" t="str">
        <f>IF(ecommerce_10000[[#This Row],[Platform]]="Souq","sq",ecommerce_10000[[#This Row],[Platform]])</f>
        <v>Amazon</v>
      </c>
      <c r="P8565" t="str">
        <f>IF(E8565="Souq","sq",IF(E8565="Jumia","Jum",E8565))</f>
        <v>Amazon</v>
      </c>
      <c r="Q8565">
        <f>VLOOKUP(ecommerce_10000[[#This Row],[City]],F:I,4,FALSE)</f>
        <v>26648.76</v>
      </c>
      <c r="R8565" s="1">
        <f>SUMIF(C:C,ecommerce_10000[[#This Row],[Category]],I:I)</f>
        <v>57542997.559999913</v>
      </c>
      <c r="S8565" s="1">
        <f>SUMIFS(I:I,C:C,C8565)</f>
        <v>57542997.559999913</v>
      </c>
      <c r="T8565" s="1" t="str">
        <f>INDEX(F:F,MATCH(ecommerce_10000[[#This Row],[TotalAmount]],I:I,0))</f>
        <v>Casablanca</v>
      </c>
    </row>
    <row r="8566" spans="1:20" x14ac:dyDescent="0.3">
      <c r="A8566" s="1" t="s">
        <v>8610</v>
      </c>
      <c r="B8566" s="1" t="s">
        <v>43</v>
      </c>
      <c r="C8566" s="1" t="s">
        <v>44</v>
      </c>
      <c r="D8566" s="1" t="s">
        <v>45</v>
      </c>
      <c r="E8566" s="1" t="s">
        <v>16</v>
      </c>
      <c r="F8566" s="1" t="s">
        <v>17</v>
      </c>
      <c r="G8566">
        <v>19399.28</v>
      </c>
      <c r="H8566">
        <v>1</v>
      </c>
      <c r="I8566">
        <v>19399.28</v>
      </c>
      <c r="J8566">
        <v>4.07</v>
      </c>
      <c r="K8566">
        <v>717</v>
      </c>
      <c r="L8566" s="2">
        <v>45354</v>
      </c>
      <c r="O8566" t="str">
        <f>IF(ecommerce_10000[[#This Row],[Platform]]="Souq","sq",ecommerce_10000[[#This Row],[Platform]])</f>
        <v>sq</v>
      </c>
      <c r="P8566" t="str">
        <f>IF(E8566="Souq","sq",IF(E8566="Jumia","Jum",E8566))</f>
        <v>sq</v>
      </c>
      <c r="Q8566">
        <f>VLOOKUP(ecommerce_10000[[#This Row],[City]],F:I,4,FALSE)</f>
        <v>16284.02</v>
      </c>
      <c r="R8566" s="1">
        <f>SUMIF(C:C,ecommerce_10000[[#This Row],[Category]],I:I)</f>
        <v>31420413.200000018</v>
      </c>
      <c r="S8566" s="1">
        <f>SUMIFS(I:I,C:C,C8566)</f>
        <v>31420413.200000018</v>
      </c>
      <c r="T8566" s="1" t="str">
        <f>INDEX(F:F,MATCH(ecommerce_10000[[#This Row],[TotalAmount]],I:I,0))</f>
        <v>Cairo</v>
      </c>
    </row>
    <row r="8567" spans="1:20" x14ac:dyDescent="0.3">
      <c r="A8567" s="1" t="s">
        <v>8611</v>
      </c>
      <c r="B8567" s="1" t="s">
        <v>25</v>
      </c>
      <c r="C8567" s="1" t="s">
        <v>26</v>
      </c>
      <c r="D8567" s="1" t="s">
        <v>27</v>
      </c>
      <c r="E8567" s="1" t="s">
        <v>47</v>
      </c>
      <c r="F8567" s="1" t="s">
        <v>17</v>
      </c>
      <c r="G8567">
        <v>5336.98</v>
      </c>
      <c r="H8567">
        <v>4</v>
      </c>
      <c r="I8567">
        <v>21347.919999999998</v>
      </c>
      <c r="J8567">
        <v>2.88</v>
      </c>
      <c r="K8567">
        <v>267</v>
      </c>
      <c r="L8567" s="2">
        <v>45549</v>
      </c>
      <c r="O8567" t="str">
        <f>IF(ecommerce_10000[[#This Row],[Platform]]="Souq","sq",ecommerce_10000[[#This Row],[Platform]])</f>
        <v>Amazon</v>
      </c>
      <c r="P8567" t="str">
        <f>IF(E8567="Souq","sq",IF(E8567="Jumia","Jum",E8567))</f>
        <v>Amazon</v>
      </c>
      <c r="Q8567">
        <f>VLOOKUP(ecommerce_10000[[#This Row],[City]],F:I,4,FALSE)</f>
        <v>16284.02</v>
      </c>
      <c r="R8567" s="1">
        <f>SUMIF(C:C,ecommerce_10000[[#This Row],[Category]],I:I)</f>
        <v>29200970.130000021</v>
      </c>
      <c r="S8567" s="1">
        <f>SUMIFS(I:I,C:C,C8567)</f>
        <v>29200970.130000021</v>
      </c>
      <c r="T8567" s="1" t="str">
        <f>INDEX(F:F,MATCH(ecommerce_10000[[#This Row],[TotalAmount]],I:I,0))</f>
        <v>Cairo</v>
      </c>
    </row>
    <row r="8568" spans="1:20" x14ac:dyDescent="0.3">
      <c r="A8568" s="1" t="s">
        <v>8612</v>
      </c>
      <c r="B8568" s="1" t="s">
        <v>38</v>
      </c>
      <c r="C8568" s="1" t="s">
        <v>20</v>
      </c>
      <c r="D8568" s="1" t="s">
        <v>39</v>
      </c>
      <c r="E8568" s="1" t="s">
        <v>16</v>
      </c>
      <c r="F8568" s="1" t="s">
        <v>40</v>
      </c>
      <c r="G8568">
        <v>12943.68</v>
      </c>
      <c r="H8568">
        <v>4</v>
      </c>
      <c r="I8568">
        <v>51774.720000000001</v>
      </c>
      <c r="J8568">
        <v>2.12</v>
      </c>
      <c r="K8568">
        <v>131</v>
      </c>
      <c r="L8568" s="2">
        <v>45652</v>
      </c>
      <c r="O8568" t="str">
        <f>IF(ecommerce_10000[[#This Row],[Platform]]="Souq","sq",ecommerce_10000[[#This Row],[Platform]])</f>
        <v>sq</v>
      </c>
      <c r="P8568" t="str">
        <f>IF(E8568="Souq","sq",IF(E8568="Jumia","Jum",E8568))</f>
        <v>sq</v>
      </c>
      <c r="Q8568">
        <f>VLOOKUP(ecommerce_10000[[#This Row],[City]],F:I,4,FALSE)</f>
        <v>99349.3</v>
      </c>
      <c r="R8568" s="1">
        <f>SUMIF(C:C,ecommerce_10000[[#This Row],[Category]],I:I)</f>
        <v>91504159.730000004</v>
      </c>
      <c r="S8568" s="1">
        <f>SUMIFS(I:I,C:C,C8568)</f>
        <v>91504159.730000004</v>
      </c>
      <c r="T8568" s="1" t="str">
        <f>INDEX(F:F,MATCH(ecommerce_10000[[#This Row],[TotalAmount]],I:I,0))</f>
        <v>Riyadh</v>
      </c>
    </row>
    <row r="8569" spans="1:20" x14ac:dyDescent="0.3">
      <c r="A8569" s="1" t="s">
        <v>8613</v>
      </c>
      <c r="B8569" s="1" t="s">
        <v>25</v>
      </c>
      <c r="C8569" s="1" t="s">
        <v>26</v>
      </c>
      <c r="D8569" s="1" t="s">
        <v>27</v>
      </c>
      <c r="E8569" s="1" t="s">
        <v>16</v>
      </c>
      <c r="F8569" s="1" t="s">
        <v>17</v>
      </c>
      <c r="G8569">
        <v>11550.39</v>
      </c>
      <c r="H8569">
        <v>5</v>
      </c>
      <c r="I8569">
        <v>57751.95</v>
      </c>
      <c r="J8569">
        <v>1.23</v>
      </c>
      <c r="K8569">
        <v>3539</v>
      </c>
      <c r="L8569" s="2">
        <v>45627</v>
      </c>
      <c r="O8569" t="str">
        <f>IF(ecommerce_10000[[#This Row],[Platform]]="Souq","sq",ecommerce_10000[[#This Row],[Platform]])</f>
        <v>sq</v>
      </c>
      <c r="P8569" t="str">
        <f>IF(E8569="Souq","sq",IF(E8569="Jumia","Jum",E8569))</f>
        <v>sq</v>
      </c>
      <c r="Q8569">
        <f>VLOOKUP(ecommerce_10000[[#This Row],[City]],F:I,4,FALSE)</f>
        <v>16284.02</v>
      </c>
      <c r="R8569" s="1">
        <f>SUMIF(C:C,ecommerce_10000[[#This Row],[Category]],I:I)</f>
        <v>29200970.130000021</v>
      </c>
      <c r="S8569" s="1">
        <f>SUMIFS(I:I,C:C,C8569)</f>
        <v>29200970.130000021</v>
      </c>
      <c r="T8569" s="1" t="str">
        <f>INDEX(F:F,MATCH(ecommerce_10000[[#This Row],[TotalAmount]],I:I,0))</f>
        <v>Cairo</v>
      </c>
    </row>
    <row r="8570" spans="1:20" x14ac:dyDescent="0.3">
      <c r="A8570" s="1" t="s">
        <v>8614</v>
      </c>
      <c r="B8570" s="1" t="s">
        <v>25</v>
      </c>
      <c r="C8570" s="1" t="s">
        <v>26</v>
      </c>
      <c r="D8570" s="1" t="s">
        <v>27</v>
      </c>
      <c r="E8570" s="1" t="s">
        <v>22</v>
      </c>
      <c r="F8570" s="1" t="s">
        <v>40</v>
      </c>
      <c r="G8570">
        <v>17896.54</v>
      </c>
      <c r="H8570">
        <v>5</v>
      </c>
      <c r="I8570">
        <v>89482.7</v>
      </c>
      <c r="J8570">
        <v>4.0599999999999996</v>
      </c>
      <c r="K8570">
        <v>2124</v>
      </c>
      <c r="L8570" s="2">
        <v>45309</v>
      </c>
      <c r="O8570" t="str">
        <f>IF(ecommerce_10000[[#This Row],[Platform]]="Souq","sq",ecommerce_10000[[#This Row],[Platform]])</f>
        <v>Jumia</v>
      </c>
      <c r="P8570" t="str">
        <f>IF(E8570="Souq","sq",IF(E8570="Jumia","Jum",E8570))</f>
        <v>Jum</v>
      </c>
      <c r="Q8570">
        <f>VLOOKUP(ecommerce_10000[[#This Row],[City]],F:I,4,FALSE)</f>
        <v>99349.3</v>
      </c>
      <c r="R8570" s="1">
        <f>SUMIF(C:C,ecommerce_10000[[#This Row],[Category]],I:I)</f>
        <v>29200970.130000021</v>
      </c>
      <c r="S8570" s="1">
        <f>SUMIFS(I:I,C:C,C8570)</f>
        <v>29200970.130000021</v>
      </c>
      <c r="T8570" s="1" t="str">
        <f>INDEX(F:F,MATCH(ecommerce_10000[[#This Row],[TotalAmount]],I:I,0))</f>
        <v>Riyadh</v>
      </c>
    </row>
    <row r="8571" spans="1:20" x14ac:dyDescent="0.3">
      <c r="A8571" s="1" t="s">
        <v>8615</v>
      </c>
      <c r="B8571" s="1" t="s">
        <v>30</v>
      </c>
      <c r="C8571" s="1" t="s">
        <v>31</v>
      </c>
      <c r="D8571" s="1" t="s">
        <v>32</v>
      </c>
      <c r="E8571" s="1" t="s">
        <v>16</v>
      </c>
      <c r="F8571" s="1" t="s">
        <v>62</v>
      </c>
      <c r="G8571">
        <v>19048.73</v>
      </c>
      <c r="H8571">
        <v>2</v>
      </c>
      <c r="I8571">
        <v>38097.46</v>
      </c>
      <c r="J8571">
        <v>3.73</v>
      </c>
      <c r="K8571">
        <v>1738</v>
      </c>
      <c r="L8571" s="2">
        <v>45475</v>
      </c>
      <c r="O8571" t="str">
        <f>IF(ecommerce_10000[[#This Row],[Platform]]="Souq","sq",ecommerce_10000[[#This Row],[Platform]])</f>
        <v>sq</v>
      </c>
      <c r="P8571" t="str">
        <f>IF(E8571="Souq","sq",IF(E8571="Jumia","Jum",E8571))</f>
        <v>sq</v>
      </c>
      <c r="Q8571">
        <f>VLOOKUP(ecommerce_10000[[#This Row],[City]],F:I,4,FALSE)</f>
        <v>27872.98</v>
      </c>
      <c r="R8571" s="1">
        <f>SUMIF(C:C,ecommerce_10000[[#This Row],[Category]],I:I)</f>
        <v>57542997.559999913</v>
      </c>
      <c r="S8571" s="1">
        <f>SUMIFS(I:I,C:C,C8571)</f>
        <v>57542997.559999913</v>
      </c>
      <c r="T8571" s="1" t="str">
        <f>INDEX(F:F,MATCH(ecommerce_10000[[#This Row],[TotalAmount]],I:I,0))</f>
        <v>Giza</v>
      </c>
    </row>
    <row r="8572" spans="1:20" x14ac:dyDescent="0.3">
      <c r="A8572" s="1" t="s">
        <v>8616</v>
      </c>
      <c r="B8572" s="1" t="s">
        <v>13</v>
      </c>
      <c r="C8572" s="1" t="s">
        <v>14</v>
      </c>
      <c r="D8572" s="1" t="s">
        <v>15</v>
      </c>
      <c r="E8572" s="1" t="s">
        <v>16</v>
      </c>
      <c r="F8572" s="1" t="s">
        <v>62</v>
      </c>
      <c r="G8572">
        <v>8716.2099999999991</v>
      </c>
      <c r="H8572">
        <v>3</v>
      </c>
      <c r="I8572">
        <v>26148.63</v>
      </c>
      <c r="J8572">
        <v>3.22</v>
      </c>
      <c r="K8572">
        <v>1778</v>
      </c>
      <c r="L8572" s="2">
        <v>45417</v>
      </c>
      <c r="O8572" t="str">
        <f>IF(ecommerce_10000[[#This Row],[Platform]]="Souq","sq",ecommerce_10000[[#This Row],[Platform]])</f>
        <v>sq</v>
      </c>
      <c r="P8572" t="str">
        <f>IF(E8572="Souq","sq",IF(E8572="Jumia","Jum",E8572))</f>
        <v>sq</v>
      </c>
      <c r="Q8572">
        <f>VLOOKUP(ecommerce_10000[[#This Row],[City]],F:I,4,FALSE)</f>
        <v>27872.98</v>
      </c>
      <c r="R8572" s="1">
        <f>SUMIF(C:C,ecommerce_10000[[#This Row],[Category]],I:I)</f>
        <v>92327183.770000085</v>
      </c>
      <c r="S8572" s="1">
        <f>SUMIFS(I:I,C:C,C8572)</f>
        <v>92327183.770000085</v>
      </c>
      <c r="T8572" s="1" t="str">
        <f>INDEX(F:F,MATCH(ecommerce_10000[[#This Row],[TotalAmount]],I:I,0))</f>
        <v>Giza</v>
      </c>
    </row>
    <row r="8573" spans="1:20" x14ac:dyDescent="0.3">
      <c r="A8573" s="1" t="s">
        <v>8617</v>
      </c>
      <c r="B8573" s="1" t="s">
        <v>25</v>
      </c>
      <c r="C8573" s="1" t="s">
        <v>26</v>
      </c>
      <c r="D8573" s="1" t="s">
        <v>27</v>
      </c>
      <c r="E8573" s="1" t="s">
        <v>22</v>
      </c>
      <c r="F8573" s="1" t="s">
        <v>40</v>
      </c>
      <c r="G8573">
        <v>8315.61</v>
      </c>
      <c r="H8573">
        <v>3</v>
      </c>
      <c r="I8573">
        <v>24946.83</v>
      </c>
      <c r="J8573">
        <v>1.72</v>
      </c>
      <c r="K8573">
        <v>3255</v>
      </c>
      <c r="L8573" s="2">
        <v>45396</v>
      </c>
      <c r="O8573" t="str">
        <f>IF(ecommerce_10000[[#This Row],[Platform]]="Souq","sq",ecommerce_10000[[#This Row],[Platform]])</f>
        <v>Jumia</v>
      </c>
      <c r="P8573" t="str">
        <f>IF(E8573="Souq","sq",IF(E8573="Jumia","Jum",E8573))</f>
        <v>Jum</v>
      </c>
      <c r="Q8573">
        <f>VLOOKUP(ecommerce_10000[[#This Row],[City]],F:I,4,FALSE)</f>
        <v>99349.3</v>
      </c>
      <c r="R8573" s="1">
        <f>SUMIF(C:C,ecommerce_10000[[#This Row],[Category]],I:I)</f>
        <v>29200970.130000021</v>
      </c>
      <c r="S8573" s="1">
        <f>SUMIFS(I:I,C:C,C8573)</f>
        <v>29200970.130000021</v>
      </c>
      <c r="T8573" s="1" t="str">
        <f>INDEX(F:F,MATCH(ecommerce_10000[[#This Row],[TotalAmount]],I:I,0))</f>
        <v>Riyadh</v>
      </c>
    </row>
    <row r="8574" spans="1:20" x14ac:dyDescent="0.3">
      <c r="A8574" s="1" t="s">
        <v>8618</v>
      </c>
      <c r="B8574" s="1" t="s">
        <v>53</v>
      </c>
      <c r="C8574" s="1" t="s">
        <v>31</v>
      </c>
      <c r="D8574" s="1" t="s">
        <v>54</v>
      </c>
      <c r="E8574" s="1" t="s">
        <v>47</v>
      </c>
      <c r="F8574" s="1" t="s">
        <v>33</v>
      </c>
      <c r="G8574">
        <v>1789.05</v>
      </c>
      <c r="H8574">
        <v>5</v>
      </c>
      <c r="I8574">
        <v>8945.25</v>
      </c>
      <c r="J8574">
        <v>2.25</v>
      </c>
      <c r="K8574">
        <v>3608</v>
      </c>
      <c r="L8574" s="2">
        <v>45381</v>
      </c>
      <c r="O8574" t="str">
        <f>IF(ecommerce_10000[[#This Row],[Platform]]="Souq","sq",ecommerce_10000[[#This Row],[Platform]])</f>
        <v>Amazon</v>
      </c>
      <c r="P8574" t="str">
        <f>IF(E8574="Souq","sq",IF(E8574="Jumia","Jum",E8574))</f>
        <v>Amazon</v>
      </c>
      <c r="Q8574">
        <f>VLOOKUP(ecommerce_10000[[#This Row],[City]],F:I,4,FALSE)</f>
        <v>3665.44</v>
      </c>
      <c r="R8574" s="1">
        <f>SUMIF(C:C,ecommerce_10000[[#This Row],[Category]],I:I)</f>
        <v>57542997.559999913</v>
      </c>
      <c r="S8574" s="1">
        <f>SUMIFS(I:I,C:C,C8574)</f>
        <v>57542997.559999913</v>
      </c>
      <c r="T8574" s="1" t="str">
        <f>INDEX(F:F,MATCH(ecommerce_10000[[#This Row],[TotalAmount]],I:I,0))</f>
        <v>Dubai</v>
      </c>
    </row>
    <row r="8575" spans="1:20" x14ac:dyDescent="0.3">
      <c r="A8575" s="1" t="s">
        <v>8619</v>
      </c>
      <c r="B8575" s="1" t="s">
        <v>43</v>
      </c>
      <c r="C8575" s="1" t="s">
        <v>44</v>
      </c>
      <c r="D8575" s="1" t="s">
        <v>45</v>
      </c>
      <c r="E8575" s="1" t="s">
        <v>47</v>
      </c>
      <c r="F8575" s="1" t="s">
        <v>62</v>
      </c>
      <c r="G8575">
        <v>4194.88</v>
      </c>
      <c r="H8575">
        <v>5</v>
      </c>
      <c r="I8575">
        <v>20974.400000000001</v>
      </c>
      <c r="J8575">
        <v>2.65</v>
      </c>
      <c r="K8575">
        <v>4381</v>
      </c>
      <c r="L8575" s="2">
        <v>45343</v>
      </c>
      <c r="O8575" t="str">
        <f>IF(ecommerce_10000[[#This Row],[Platform]]="Souq","sq",ecommerce_10000[[#This Row],[Platform]])</f>
        <v>Amazon</v>
      </c>
      <c r="P8575" t="str">
        <f>IF(E8575="Souq","sq",IF(E8575="Jumia","Jum",E8575))</f>
        <v>Amazon</v>
      </c>
      <c r="Q8575">
        <f>VLOOKUP(ecommerce_10000[[#This Row],[City]],F:I,4,FALSE)</f>
        <v>27872.98</v>
      </c>
      <c r="R8575" s="1">
        <f>SUMIF(C:C,ecommerce_10000[[#This Row],[Category]],I:I)</f>
        <v>31420413.200000018</v>
      </c>
      <c r="S8575" s="1">
        <f>SUMIFS(I:I,C:C,C8575)</f>
        <v>31420413.200000018</v>
      </c>
      <c r="T8575" s="1" t="str">
        <f>INDEX(F:F,MATCH(ecommerce_10000[[#This Row],[TotalAmount]],I:I,0))</f>
        <v>Giza</v>
      </c>
    </row>
    <row r="8576" spans="1:20" x14ac:dyDescent="0.3">
      <c r="A8576" s="1" t="s">
        <v>8620</v>
      </c>
      <c r="B8576" s="1" t="s">
        <v>49</v>
      </c>
      <c r="C8576" s="1" t="s">
        <v>14</v>
      </c>
      <c r="D8576" s="1" t="s">
        <v>50</v>
      </c>
      <c r="E8576" s="1" t="s">
        <v>22</v>
      </c>
      <c r="F8576" s="1" t="s">
        <v>33</v>
      </c>
      <c r="G8576">
        <v>16076.34</v>
      </c>
      <c r="H8576">
        <v>4</v>
      </c>
      <c r="I8576">
        <v>64305.36</v>
      </c>
      <c r="J8576">
        <v>1.92</v>
      </c>
      <c r="K8576">
        <v>1546</v>
      </c>
      <c r="L8576" s="2">
        <v>45549</v>
      </c>
      <c r="O8576" t="str">
        <f>IF(ecommerce_10000[[#This Row],[Platform]]="Souq","sq",ecommerce_10000[[#This Row],[Platform]])</f>
        <v>Jumia</v>
      </c>
      <c r="P8576" t="str">
        <f>IF(E8576="Souq","sq",IF(E8576="Jumia","Jum",E8576))</f>
        <v>Jum</v>
      </c>
      <c r="Q8576">
        <f>VLOOKUP(ecommerce_10000[[#This Row],[City]],F:I,4,FALSE)</f>
        <v>3665.44</v>
      </c>
      <c r="R8576" s="1">
        <f>SUMIF(C:C,ecommerce_10000[[#This Row],[Category]],I:I)</f>
        <v>92327183.770000085</v>
      </c>
      <c r="S8576" s="1">
        <f>SUMIFS(I:I,C:C,C8576)</f>
        <v>92327183.770000085</v>
      </c>
      <c r="T8576" s="1" t="str">
        <f>INDEX(F:F,MATCH(ecommerce_10000[[#This Row],[TotalAmount]],I:I,0))</f>
        <v>Dubai</v>
      </c>
    </row>
    <row r="8577" spans="1:20" x14ac:dyDescent="0.3">
      <c r="A8577" s="1" t="s">
        <v>8621</v>
      </c>
      <c r="B8577" s="1" t="s">
        <v>13</v>
      </c>
      <c r="C8577" s="1" t="s">
        <v>14</v>
      </c>
      <c r="D8577" s="1" t="s">
        <v>15</v>
      </c>
      <c r="E8577" s="1" t="s">
        <v>47</v>
      </c>
      <c r="F8577" s="1" t="s">
        <v>17</v>
      </c>
      <c r="G8577">
        <v>6563.34</v>
      </c>
      <c r="H8577">
        <v>3</v>
      </c>
      <c r="I8577">
        <v>19690.02</v>
      </c>
      <c r="J8577">
        <v>4.0199999999999996</v>
      </c>
      <c r="K8577">
        <v>3835</v>
      </c>
      <c r="L8577" s="2">
        <v>45515</v>
      </c>
      <c r="O8577" t="str">
        <f>IF(ecommerce_10000[[#This Row],[Platform]]="Souq","sq",ecommerce_10000[[#This Row],[Platform]])</f>
        <v>Amazon</v>
      </c>
      <c r="P8577" t="str">
        <f>IF(E8577="Souq","sq",IF(E8577="Jumia","Jum",E8577))</f>
        <v>Amazon</v>
      </c>
      <c r="Q8577">
        <f>VLOOKUP(ecommerce_10000[[#This Row],[City]],F:I,4,FALSE)</f>
        <v>16284.02</v>
      </c>
      <c r="R8577" s="1">
        <f>SUMIF(C:C,ecommerce_10000[[#This Row],[Category]],I:I)</f>
        <v>92327183.770000085</v>
      </c>
      <c r="S8577" s="1">
        <f>SUMIFS(I:I,C:C,C8577)</f>
        <v>92327183.770000085</v>
      </c>
      <c r="T8577" s="1" t="str">
        <f>INDEX(F:F,MATCH(ecommerce_10000[[#This Row],[TotalAmount]],I:I,0))</f>
        <v>Cairo</v>
      </c>
    </row>
    <row r="8578" spans="1:20" x14ac:dyDescent="0.3">
      <c r="A8578" s="1" t="s">
        <v>8622</v>
      </c>
      <c r="B8578" s="1" t="s">
        <v>38</v>
      </c>
      <c r="C8578" s="1" t="s">
        <v>20</v>
      </c>
      <c r="D8578" s="1" t="s">
        <v>39</v>
      </c>
      <c r="E8578" s="1" t="s">
        <v>47</v>
      </c>
      <c r="F8578" s="1" t="s">
        <v>62</v>
      </c>
      <c r="G8578">
        <v>11345.63</v>
      </c>
      <c r="H8578">
        <v>2</v>
      </c>
      <c r="I8578">
        <v>22691.26</v>
      </c>
      <c r="J8578">
        <v>1.1599999999999999</v>
      </c>
      <c r="K8578">
        <v>2145</v>
      </c>
      <c r="L8578" s="2">
        <v>45332</v>
      </c>
      <c r="O8578" t="str">
        <f>IF(ecommerce_10000[[#This Row],[Platform]]="Souq","sq",ecommerce_10000[[#This Row],[Platform]])</f>
        <v>Amazon</v>
      </c>
      <c r="P8578" t="str">
        <f>IF(E8578="Souq","sq",IF(E8578="Jumia","Jum",E8578))</f>
        <v>Amazon</v>
      </c>
      <c r="Q8578">
        <f>VLOOKUP(ecommerce_10000[[#This Row],[City]],F:I,4,FALSE)</f>
        <v>27872.98</v>
      </c>
      <c r="R8578" s="1">
        <f>SUMIF(C:C,ecommerce_10000[[#This Row],[Category]],I:I)</f>
        <v>91504159.730000004</v>
      </c>
      <c r="S8578" s="1">
        <f>SUMIFS(I:I,C:C,C8578)</f>
        <v>91504159.730000004</v>
      </c>
      <c r="T8578" s="1" t="str">
        <f>INDEX(F:F,MATCH(ecommerce_10000[[#This Row],[TotalAmount]],I:I,0))</f>
        <v>Giza</v>
      </c>
    </row>
    <row r="8579" spans="1:20" x14ac:dyDescent="0.3">
      <c r="A8579" s="1" t="s">
        <v>8623</v>
      </c>
      <c r="B8579" s="1" t="s">
        <v>30</v>
      </c>
      <c r="C8579" s="1" t="s">
        <v>31</v>
      </c>
      <c r="D8579" s="1" t="s">
        <v>32</v>
      </c>
      <c r="E8579" s="1" t="s">
        <v>16</v>
      </c>
      <c r="F8579" s="1" t="s">
        <v>40</v>
      </c>
      <c r="G8579">
        <v>16013.68</v>
      </c>
      <c r="H8579">
        <v>5</v>
      </c>
      <c r="I8579">
        <v>80068.399999999994</v>
      </c>
      <c r="J8579">
        <v>2.2799999999999998</v>
      </c>
      <c r="K8579">
        <v>4241</v>
      </c>
      <c r="L8579" s="2">
        <v>45505</v>
      </c>
      <c r="O8579" t="str">
        <f>IF(ecommerce_10000[[#This Row],[Platform]]="Souq","sq",ecommerce_10000[[#This Row],[Platform]])</f>
        <v>sq</v>
      </c>
      <c r="P8579" t="str">
        <f>IF(E8579="Souq","sq",IF(E8579="Jumia","Jum",E8579))</f>
        <v>sq</v>
      </c>
      <c r="Q8579">
        <f>VLOOKUP(ecommerce_10000[[#This Row],[City]],F:I,4,FALSE)</f>
        <v>99349.3</v>
      </c>
      <c r="R8579" s="1">
        <f>SUMIF(C:C,ecommerce_10000[[#This Row],[Category]],I:I)</f>
        <v>57542997.559999913</v>
      </c>
      <c r="S8579" s="1">
        <f>SUMIFS(I:I,C:C,C8579)</f>
        <v>57542997.559999913</v>
      </c>
      <c r="T8579" s="1" t="str">
        <f>INDEX(F:F,MATCH(ecommerce_10000[[#This Row],[TotalAmount]],I:I,0))</f>
        <v>Riyadh</v>
      </c>
    </row>
    <row r="8580" spans="1:20" x14ac:dyDescent="0.3">
      <c r="A8580" s="1" t="s">
        <v>8624</v>
      </c>
      <c r="B8580" s="1" t="s">
        <v>30</v>
      </c>
      <c r="C8580" s="1" t="s">
        <v>31</v>
      </c>
      <c r="D8580" s="1" t="s">
        <v>32</v>
      </c>
      <c r="E8580" s="1" t="s">
        <v>22</v>
      </c>
      <c r="F8580" s="1" t="s">
        <v>40</v>
      </c>
      <c r="G8580">
        <v>4313.21</v>
      </c>
      <c r="H8580">
        <v>4</v>
      </c>
      <c r="I8580">
        <v>17252.84</v>
      </c>
      <c r="J8580">
        <v>2.83</v>
      </c>
      <c r="K8580">
        <v>4729</v>
      </c>
      <c r="L8580" s="2">
        <v>45444</v>
      </c>
      <c r="O8580" t="str">
        <f>IF(ecommerce_10000[[#This Row],[Platform]]="Souq","sq",ecommerce_10000[[#This Row],[Platform]])</f>
        <v>Jumia</v>
      </c>
      <c r="P8580" t="str">
        <f>IF(E8580="Souq","sq",IF(E8580="Jumia","Jum",E8580))</f>
        <v>Jum</v>
      </c>
      <c r="Q8580">
        <f>VLOOKUP(ecommerce_10000[[#This Row],[City]],F:I,4,FALSE)</f>
        <v>99349.3</v>
      </c>
      <c r="R8580" s="1">
        <f>SUMIF(C:C,ecommerce_10000[[#This Row],[Category]],I:I)</f>
        <v>57542997.559999913</v>
      </c>
      <c r="S8580" s="1">
        <f>SUMIFS(I:I,C:C,C8580)</f>
        <v>57542997.559999913</v>
      </c>
      <c r="T8580" s="1" t="str">
        <f>INDEX(F:F,MATCH(ecommerce_10000[[#This Row],[TotalAmount]],I:I,0))</f>
        <v>Riyadh</v>
      </c>
    </row>
    <row r="8581" spans="1:20" x14ac:dyDescent="0.3">
      <c r="A8581" s="1" t="s">
        <v>8625</v>
      </c>
      <c r="B8581" s="1" t="s">
        <v>35</v>
      </c>
      <c r="C8581" s="1" t="s">
        <v>14</v>
      </c>
      <c r="D8581" s="1" t="s">
        <v>36</v>
      </c>
      <c r="E8581" s="1" t="s">
        <v>22</v>
      </c>
      <c r="F8581" s="1" t="s">
        <v>40</v>
      </c>
      <c r="G8581">
        <v>9315.41</v>
      </c>
      <c r="H8581">
        <v>3</v>
      </c>
      <c r="I8581">
        <v>27946.23</v>
      </c>
      <c r="J8581">
        <v>3.12</v>
      </c>
      <c r="K8581">
        <v>4295</v>
      </c>
      <c r="L8581" s="2">
        <v>45395</v>
      </c>
      <c r="O8581" t="str">
        <f>IF(ecommerce_10000[[#This Row],[Platform]]="Souq","sq",ecommerce_10000[[#This Row],[Platform]])</f>
        <v>Jumia</v>
      </c>
      <c r="P8581" t="str">
        <f>IF(E8581="Souq","sq",IF(E8581="Jumia","Jum",E8581))</f>
        <v>Jum</v>
      </c>
      <c r="Q8581">
        <f>VLOOKUP(ecommerce_10000[[#This Row],[City]],F:I,4,FALSE)</f>
        <v>99349.3</v>
      </c>
      <c r="R8581" s="1">
        <f>SUMIF(C:C,ecommerce_10000[[#This Row],[Category]],I:I)</f>
        <v>92327183.770000085</v>
      </c>
      <c r="S8581" s="1">
        <f>SUMIFS(I:I,C:C,C8581)</f>
        <v>92327183.770000085</v>
      </c>
      <c r="T8581" s="1" t="str">
        <f>INDEX(F:F,MATCH(ecommerce_10000[[#This Row],[TotalAmount]],I:I,0))</f>
        <v>Riyadh</v>
      </c>
    </row>
    <row r="8582" spans="1:20" x14ac:dyDescent="0.3">
      <c r="A8582" s="1" t="s">
        <v>8626</v>
      </c>
      <c r="B8582" s="1" t="s">
        <v>35</v>
      </c>
      <c r="C8582" s="1" t="s">
        <v>14</v>
      </c>
      <c r="D8582" s="1" t="s">
        <v>36</v>
      </c>
      <c r="E8582" s="1" t="s">
        <v>47</v>
      </c>
      <c r="F8582" s="1" t="s">
        <v>33</v>
      </c>
      <c r="G8582">
        <v>10673.37</v>
      </c>
      <c r="H8582">
        <v>3</v>
      </c>
      <c r="I8582">
        <v>32020.11</v>
      </c>
      <c r="J8582">
        <v>4.1399999999999997</v>
      </c>
      <c r="K8582">
        <v>4007</v>
      </c>
      <c r="L8582" s="2">
        <v>45481</v>
      </c>
      <c r="O8582" t="str">
        <f>IF(ecommerce_10000[[#This Row],[Platform]]="Souq","sq",ecommerce_10000[[#This Row],[Platform]])</f>
        <v>Amazon</v>
      </c>
      <c r="P8582" t="str">
        <f>IF(E8582="Souq","sq",IF(E8582="Jumia","Jum",E8582))</f>
        <v>Amazon</v>
      </c>
      <c r="Q8582">
        <f>VLOOKUP(ecommerce_10000[[#This Row],[City]],F:I,4,FALSE)</f>
        <v>3665.44</v>
      </c>
      <c r="R8582" s="1">
        <f>SUMIF(C:C,ecommerce_10000[[#This Row],[Category]],I:I)</f>
        <v>92327183.770000085</v>
      </c>
      <c r="S8582" s="1">
        <f>SUMIFS(I:I,C:C,C8582)</f>
        <v>92327183.770000085</v>
      </c>
      <c r="T8582" s="1" t="str">
        <f>INDEX(F:F,MATCH(ecommerce_10000[[#This Row],[TotalAmount]],I:I,0))</f>
        <v>Dubai</v>
      </c>
    </row>
    <row r="8583" spans="1:20" x14ac:dyDescent="0.3">
      <c r="A8583" s="1" t="s">
        <v>8627</v>
      </c>
      <c r="B8583" s="1" t="s">
        <v>65</v>
      </c>
      <c r="C8583" s="1" t="s">
        <v>20</v>
      </c>
      <c r="D8583" s="1" t="s">
        <v>66</v>
      </c>
      <c r="E8583" s="1" t="s">
        <v>16</v>
      </c>
      <c r="F8583" s="1" t="s">
        <v>62</v>
      </c>
      <c r="G8583">
        <v>5863.62</v>
      </c>
      <c r="H8583">
        <v>1</v>
      </c>
      <c r="I8583">
        <v>5863.62</v>
      </c>
      <c r="J8583">
        <v>4.01</v>
      </c>
      <c r="K8583">
        <v>4886</v>
      </c>
      <c r="L8583" s="2">
        <v>45364</v>
      </c>
      <c r="O8583" t="str">
        <f>IF(ecommerce_10000[[#This Row],[Platform]]="Souq","sq",ecommerce_10000[[#This Row],[Platform]])</f>
        <v>sq</v>
      </c>
      <c r="P8583" t="str">
        <f>IF(E8583="Souq","sq",IF(E8583="Jumia","Jum",E8583))</f>
        <v>sq</v>
      </c>
      <c r="Q8583">
        <f>VLOOKUP(ecommerce_10000[[#This Row],[City]],F:I,4,FALSE)</f>
        <v>27872.98</v>
      </c>
      <c r="R8583" s="1">
        <f>SUMIF(C:C,ecommerce_10000[[#This Row],[Category]],I:I)</f>
        <v>91504159.730000004</v>
      </c>
      <c r="S8583" s="1">
        <f>SUMIFS(I:I,C:C,C8583)</f>
        <v>91504159.730000004</v>
      </c>
      <c r="T8583" s="1" t="str">
        <f>INDEX(F:F,MATCH(ecommerce_10000[[#This Row],[TotalAmount]],I:I,0))</f>
        <v>Giza</v>
      </c>
    </row>
    <row r="8584" spans="1:20" x14ac:dyDescent="0.3">
      <c r="A8584" s="1" t="s">
        <v>8628</v>
      </c>
      <c r="B8584" s="1" t="s">
        <v>25</v>
      </c>
      <c r="C8584" s="1" t="s">
        <v>26</v>
      </c>
      <c r="D8584" s="1" t="s">
        <v>27</v>
      </c>
      <c r="E8584" s="1" t="s">
        <v>16</v>
      </c>
      <c r="F8584" s="1" t="s">
        <v>33</v>
      </c>
      <c r="G8584">
        <v>4542.2700000000004</v>
      </c>
      <c r="H8584">
        <v>5</v>
      </c>
      <c r="I8584">
        <v>22711.35</v>
      </c>
      <c r="J8584">
        <v>1.56</v>
      </c>
      <c r="K8584">
        <v>483</v>
      </c>
      <c r="L8584" s="2">
        <v>45437</v>
      </c>
      <c r="O8584" t="str">
        <f>IF(ecommerce_10000[[#This Row],[Platform]]="Souq","sq",ecommerce_10000[[#This Row],[Platform]])</f>
        <v>sq</v>
      </c>
      <c r="P8584" t="str">
        <f>IF(E8584="Souq","sq",IF(E8584="Jumia","Jum",E8584))</f>
        <v>sq</v>
      </c>
      <c r="Q8584">
        <f>VLOOKUP(ecommerce_10000[[#This Row],[City]],F:I,4,FALSE)</f>
        <v>3665.44</v>
      </c>
      <c r="R8584" s="1">
        <f>SUMIF(C:C,ecommerce_10000[[#This Row],[Category]],I:I)</f>
        <v>29200970.130000021</v>
      </c>
      <c r="S8584" s="1">
        <f>SUMIFS(I:I,C:C,C8584)</f>
        <v>29200970.130000021</v>
      </c>
      <c r="T8584" s="1" t="str">
        <f>INDEX(F:F,MATCH(ecommerce_10000[[#This Row],[TotalAmount]],I:I,0))</f>
        <v>Dubai</v>
      </c>
    </row>
    <row r="8585" spans="1:20" x14ac:dyDescent="0.3">
      <c r="A8585" s="1" t="s">
        <v>8629</v>
      </c>
      <c r="B8585" s="1" t="s">
        <v>25</v>
      </c>
      <c r="C8585" s="1" t="s">
        <v>26</v>
      </c>
      <c r="D8585" s="1" t="s">
        <v>27</v>
      </c>
      <c r="E8585" s="1" t="s">
        <v>22</v>
      </c>
      <c r="F8585" s="1" t="s">
        <v>28</v>
      </c>
      <c r="G8585">
        <v>18488.150000000001</v>
      </c>
      <c r="H8585">
        <v>4</v>
      </c>
      <c r="I8585">
        <v>73952.600000000006</v>
      </c>
      <c r="J8585">
        <v>2.0699999999999998</v>
      </c>
      <c r="K8585">
        <v>1808</v>
      </c>
      <c r="L8585" s="2">
        <v>45306</v>
      </c>
      <c r="O8585" t="str">
        <f>IF(ecommerce_10000[[#This Row],[Platform]]="Souq","sq",ecommerce_10000[[#This Row],[Platform]])</f>
        <v>Jumia</v>
      </c>
      <c r="P8585" t="str">
        <f>IF(E8585="Souq","sq",IF(E8585="Jumia","Jum",E8585))</f>
        <v>Jum</v>
      </c>
      <c r="Q8585">
        <f>VLOOKUP(ecommerce_10000[[#This Row],[City]],F:I,4,FALSE)</f>
        <v>26648.76</v>
      </c>
      <c r="R8585" s="1">
        <f>SUMIF(C:C,ecommerce_10000[[#This Row],[Category]],I:I)</f>
        <v>29200970.130000021</v>
      </c>
      <c r="S8585" s="1">
        <f>SUMIFS(I:I,C:C,C8585)</f>
        <v>29200970.130000021</v>
      </c>
      <c r="T8585" s="1" t="str">
        <f>INDEX(F:F,MATCH(ecommerce_10000[[#This Row],[TotalAmount]],I:I,0))</f>
        <v>Casablanca</v>
      </c>
    </row>
    <row r="8586" spans="1:20" x14ac:dyDescent="0.3">
      <c r="A8586" s="1" t="s">
        <v>8630</v>
      </c>
      <c r="B8586" s="1" t="s">
        <v>25</v>
      </c>
      <c r="C8586" s="1" t="s">
        <v>26</v>
      </c>
      <c r="D8586" s="1" t="s">
        <v>27</v>
      </c>
      <c r="E8586" s="1" t="s">
        <v>16</v>
      </c>
      <c r="F8586" s="1" t="s">
        <v>28</v>
      </c>
      <c r="G8586">
        <v>14957.4</v>
      </c>
      <c r="H8586">
        <v>1</v>
      </c>
      <c r="I8586">
        <v>14957.4</v>
      </c>
      <c r="J8586">
        <v>2.0299999999999998</v>
      </c>
      <c r="K8586">
        <v>3479</v>
      </c>
      <c r="L8586" s="2">
        <v>45547</v>
      </c>
      <c r="O8586" t="str">
        <f>IF(ecommerce_10000[[#This Row],[Platform]]="Souq","sq",ecommerce_10000[[#This Row],[Platform]])</f>
        <v>sq</v>
      </c>
      <c r="P8586" t="str">
        <f>IF(E8586="Souq","sq",IF(E8586="Jumia","Jum",E8586))</f>
        <v>sq</v>
      </c>
      <c r="Q8586">
        <f>VLOOKUP(ecommerce_10000[[#This Row],[City]],F:I,4,FALSE)</f>
        <v>26648.76</v>
      </c>
      <c r="R8586" s="1">
        <f>SUMIF(C:C,ecommerce_10000[[#This Row],[Category]],I:I)</f>
        <v>29200970.130000021</v>
      </c>
      <c r="S8586" s="1">
        <f>SUMIFS(I:I,C:C,C8586)</f>
        <v>29200970.130000021</v>
      </c>
      <c r="T8586" s="1" t="str">
        <f>INDEX(F:F,MATCH(ecommerce_10000[[#This Row],[TotalAmount]],I:I,0))</f>
        <v>Casablanca</v>
      </c>
    </row>
    <row r="8587" spans="1:20" x14ac:dyDescent="0.3">
      <c r="A8587" s="1" t="s">
        <v>8631</v>
      </c>
      <c r="B8587" s="1" t="s">
        <v>35</v>
      </c>
      <c r="C8587" s="1" t="s">
        <v>14</v>
      </c>
      <c r="D8587" s="1" t="s">
        <v>36</v>
      </c>
      <c r="E8587" s="1" t="s">
        <v>22</v>
      </c>
      <c r="F8587" s="1" t="s">
        <v>33</v>
      </c>
      <c r="G8587">
        <v>7408.91</v>
      </c>
      <c r="H8587">
        <v>3</v>
      </c>
      <c r="I8587">
        <v>22226.73</v>
      </c>
      <c r="J8587">
        <v>4.45</v>
      </c>
      <c r="K8587">
        <v>3756</v>
      </c>
      <c r="L8587" s="2">
        <v>45595</v>
      </c>
      <c r="O8587" t="str">
        <f>IF(ecommerce_10000[[#This Row],[Platform]]="Souq","sq",ecommerce_10000[[#This Row],[Platform]])</f>
        <v>Jumia</v>
      </c>
      <c r="P8587" t="str">
        <f>IF(E8587="Souq","sq",IF(E8587="Jumia","Jum",E8587))</f>
        <v>Jum</v>
      </c>
      <c r="Q8587">
        <f>VLOOKUP(ecommerce_10000[[#This Row],[City]],F:I,4,FALSE)</f>
        <v>3665.44</v>
      </c>
      <c r="R8587" s="1">
        <f>SUMIF(C:C,ecommerce_10000[[#This Row],[Category]],I:I)</f>
        <v>92327183.770000085</v>
      </c>
      <c r="S8587" s="1">
        <f>SUMIFS(I:I,C:C,C8587)</f>
        <v>92327183.770000085</v>
      </c>
      <c r="T8587" s="1" t="str">
        <f>INDEX(F:F,MATCH(ecommerce_10000[[#This Row],[TotalAmount]],I:I,0))</f>
        <v>Dubai</v>
      </c>
    </row>
    <row r="8588" spans="1:20" x14ac:dyDescent="0.3">
      <c r="A8588" s="1" t="s">
        <v>8632</v>
      </c>
      <c r="B8588" s="1" t="s">
        <v>35</v>
      </c>
      <c r="C8588" s="1" t="s">
        <v>14</v>
      </c>
      <c r="D8588" s="1" t="s">
        <v>36</v>
      </c>
      <c r="E8588" s="1" t="s">
        <v>16</v>
      </c>
      <c r="F8588" s="1" t="s">
        <v>62</v>
      </c>
      <c r="G8588">
        <v>3624.87</v>
      </c>
      <c r="H8588">
        <v>1</v>
      </c>
      <c r="I8588">
        <v>3624.87</v>
      </c>
      <c r="J8588">
        <v>4.71</v>
      </c>
      <c r="K8588">
        <v>3878</v>
      </c>
      <c r="L8588" s="2">
        <v>45503</v>
      </c>
      <c r="O8588" t="str">
        <f>IF(ecommerce_10000[[#This Row],[Platform]]="Souq","sq",ecommerce_10000[[#This Row],[Platform]])</f>
        <v>sq</v>
      </c>
      <c r="P8588" t="str">
        <f>IF(E8588="Souq","sq",IF(E8588="Jumia","Jum",E8588))</f>
        <v>sq</v>
      </c>
      <c r="Q8588">
        <f>VLOOKUP(ecommerce_10000[[#This Row],[City]],F:I,4,FALSE)</f>
        <v>27872.98</v>
      </c>
      <c r="R8588" s="1">
        <f>SUMIF(C:C,ecommerce_10000[[#This Row],[Category]],I:I)</f>
        <v>92327183.770000085</v>
      </c>
      <c r="S8588" s="1">
        <f>SUMIFS(I:I,C:C,C8588)</f>
        <v>92327183.770000085</v>
      </c>
      <c r="T8588" s="1" t="str">
        <f>INDEX(F:F,MATCH(ecommerce_10000[[#This Row],[TotalAmount]],I:I,0))</f>
        <v>Giza</v>
      </c>
    </row>
    <row r="8589" spans="1:20" x14ac:dyDescent="0.3">
      <c r="A8589" s="1" t="s">
        <v>8633</v>
      </c>
      <c r="B8589" s="1" t="s">
        <v>30</v>
      </c>
      <c r="C8589" s="1" t="s">
        <v>31</v>
      </c>
      <c r="D8589" s="1" t="s">
        <v>32</v>
      </c>
      <c r="E8589" s="1" t="s">
        <v>47</v>
      </c>
      <c r="F8589" s="1" t="s">
        <v>28</v>
      </c>
      <c r="G8589">
        <v>16915.849999999999</v>
      </c>
      <c r="H8589">
        <v>3</v>
      </c>
      <c r="I8589">
        <v>50747.55</v>
      </c>
      <c r="J8589">
        <v>2.5</v>
      </c>
      <c r="K8589">
        <v>623</v>
      </c>
      <c r="L8589" s="2">
        <v>45324</v>
      </c>
      <c r="O8589" t="str">
        <f>IF(ecommerce_10000[[#This Row],[Platform]]="Souq","sq",ecommerce_10000[[#This Row],[Platform]])</f>
        <v>Amazon</v>
      </c>
      <c r="P8589" t="str">
        <f>IF(E8589="Souq","sq",IF(E8589="Jumia","Jum",E8589))</f>
        <v>Amazon</v>
      </c>
      <c r="Q8589">
        <f>VLOOKUP(ecommerce_10000[[#This Row],[City]],F:I,4,FALSE)</f>
        <v>26648.76</v>
      </c>
      <c r="R8589" s="1">
        <f>SUMIF(C:C,ecommerce_10000[[#This Row],[Category]],I:I)</f>
        <v>57542997.559999913</v>
      </c>
      <c r="S8589" s="1">
        <f>SUMIFS(I:I,C:C,C8589)</f>
        <v>57542997.559999913</v>
      </c>
      <c r="T8589" s="1" t="str">
        <f>INDEX(F:F,MATCH(ecommerce_10000[[#This Row],[TotalAmount]],I:I,0))</f>
        <v>Casablanca</v>
      </c>
    </row>
    <row r="8590" spans="1:20" x14ac:dyDescent="0.3">
      <c r="A8590" s="1" t="s">
        <v>8634</v>
      </c>
      <c r="B8590" s="1" t="s">
        <v>43</v>
      </c>
      <c r="C8590" s="1" t="s">
        <v>44</v>
      </c>
      <c r="D8590" s="1" t="s">
        <v>45</v>
      </c>
      <c r="E8590" s="1" t="s">
        <v>47</v>
      </c>
      <c r="F8590" s="1" t="s">
        <v>28</v>
      </c>
      <c r="G8590">
        <v>19652.27</v>
      </c>
      <c r="H8590">
        <v>2</v>
      </c>
      <c r="I8590">
        <v>39304.54</v>
      </c>
      <c r="J8590">
        <v>4.74</v>
      </c>
      <c r="K8590">
        <v>1957</v>
      </c>
      <c r="L8590" s="2">
        <v>45512</v>
      </c>
      <c r="O8590" t="str">
        <f>IF(ecommerce_10000[[#This Row],[Platform]]="Souq","sq",ecommerce_10000[[#This Row],[Platform]])</f>
        <v>Amazon</v>
      </c>
      <c r="P8590" t="str">
        <f>IF(E8590="Souq","sq",IF(E8590="Jumia","Jum",E8590))</f>
        <v>Amazon</v>
      </c>
      <c r="Q8590">
        <f>VLOOKUP(ecommerce_10000[[#This Row],[City]],F:I,4,FALSE)</f>
        <v>26648.76</v>
      </c>
      <c r="R8590" s="1">
        <f>SUMIF(C:C,ecommerce_10000[[#This Row],[Category]],I:I)</f>
        <v>31420413.200000018</v>
      </c>
      <c r="S8590" s="1">
        <f>SUMIFS(I:I,C:C,C8590)</f>
        <v>31420413.200000018</v>
      </c>
      <c r="T8590" s="1" t="str">
        <f>INDEX(F:F,MATCH(ecommerce_10000[[#This Row],[TotalAmount]],I:I,0))</f>
        <v>Casablanca</v>
      </c>
    </row>
    <row r="8591" spans="1:20" x14ac:dyDescent="0.3">
      <c r="A8591" s="1" t="s">
        <v>8635</v>
      </c>
      <c r="B8591" s="1" t="s">
        <v>53</v>
      </c>
      <c r="C8591" s="1" t="s">
        <v>31</v>
      </c>
      <c r="D8591" s="1" t="s">
        <v>54</v>
      </c>
      <c r="E8591" s="1" t="s">
        <v>16</v>
      </c>
      <c r="F8591" s="1" t="s">
        <v>40</v>
      </c>
      <c r="G8591">
        <v>14117.78</v>
      </c>
      <c r="H8591">
        <v>1</v>
      </c>
      <c r="I8591">
        <v>14117.78</v>
      </c>
      <c r="J8591">
        <v>1.66</v>
      </c>
      <c r="K8591">
        <v>2789</v>
      </c>
      <c r="L8591" s="2">
        <v>45564</v>
      </c>
      <c r="O8591" t="str">
        <f>IF(ecommerce_10000[[#This Row],[Platform]]="Souq","sq",ecommerce_10000[[#This Row],[Platform]])</f>
        <v>sq</v>
      </c>
      <c r="P8591" t="str">
        <f>IF(E8591="Souq","sq",IF(E8591="Jumia","Jum",E8591))</f>
        <v>sq</v>
      </c>
      <c r="Q8591">
        <f>VLOOKUP(ecommerce_10000[[#This Row],[City]],F:I,4,FALSE)</f>
        <v>99349.3</v>
      </c>
      <c r="R8591" s="1">
        <f>SUMIF(C:C,ecommerce_10000[[#This Row],[Category]],I:I)</f>
        <v>57542997.559999913</v>
      </c>
      <c r="S8591" s="1">
        <f>SUMIFS(I:I,C:C,C8591)</f>
        <v>57542997.559999913</v>
      </c>
      <c r="T8591" s="1" t="str">
        <f>INDEX(F:F,MATCH(ecommerce_10000[[#This Row],[TotalAmount]],I:I,0))</f>
        <v>Riyadh</v>
      </c>
    </row>
    <row r="8592" spans="1:20" x14ac:dyDescent="0.3">
      <c r="A8592" s="1" t="s">
        <v>8636</v>
      </c>
      <c r="B8592" s="1" t="s">
        <v>53</v>
      </c>
      <c r="C8592" s="1" t="s">
        <v>31</v>
      </c>
      <c r="D8592" s="1" t="s">
        <v>54</v>
      </c>
      <c r="E8592" s="1" t="s">
        <v>16</v>
      </c>
      <c r="F8592" s="1" t="s">
        <v>62</v>
      </c>
      <c r="G8592">
        <v>10167.959999999999</v>
      </c>
      <c r="H8592">
        <v>5</v>
      </c>
      <c r="I8592">
        <v>50839.8</v>
      </c>
      <c r="J8592">
        <v>4.0599999999999996</v>
      </c>
      <c r="K8592">
        <v>3703</v>
      </c>
      <c r="L8592" s="2">
        <v>45560</v>
      </c>
      <c r="O8592" t="str">
        <f>IF(ecommerce_10000[[#This Row],[Platform]]="Souq","sq",ecommerce_10000[[#This Row],[Platform]])</f>
        <v>sq</v>
      </c>
      <c r="P8592" t="str">
        <f>IF(E8592="Souq","sq",IF(E8592="Jumia","Jum",E8592))</f>
        <v>sq</v>
      </c>
      <c r="Q8592">
        <f>VLOOKUP(ecommerce_10000[[#This Row],[City]],F:I,4,FALSE)</f>
        <v>27872.98</v>
      </c>
      <c r="R8592" s="1">
        <f>SUMIF(C:C,ecommerce_10000[[#This Row],[Category]],I:I)</f>
        <v>57542997.559999913</v>
      </c>
      <c r="S8592" s="1">
        <f>SUMIFS(I:I,C:C,C8592)</f>
        <v>57542997.559999913</v>
      </c>
      <c r="T8592" s="1" t="str">
        <f>INDEX(F:F,MATCH(ecommerce_10000[[#This Row],[TotalAmount]],I:I,0))</f>
        <v>Giza</v>
      </c>
    </row>
    <row r="8593" spans="1:20" x14ac:dyDescent="0.3">
      <c r="A8593" s="1" t="s">
        <v>8637</v>
      </c>
      <c r="B8593" s="1" t="s">
        <v>13</v>
      </c>
      <c r="C8593" s="1" t="s">
        <v>14</v>
      </c>
      <c r="D8593" s="1" t="s">
        <v>15</v>
      </c>
      <c r="E8593" s="1" t="s">
        <v>16</v>
      </c>
      <c r="F8593" s="1" t="s">
        <v>28</v>
      </c>
      <c r="G8593">
        <v>14731.63</v>
      </c>
      <c r="H8593">
        <v>5</v>
      </c>
      <c r="I8593">
        <v>73658.149999999994</v>
      </c>
      <c r="J8593">
        <v>1.64</v>
      </c>
      <c r="K8593">
        <v>4437</v>
      </c>
      <c r="L8593" s="2">
        <v>45301</v>
      </c>
      <c r="O8593" t="str">
        <f>IF(ecommerce_10000[[#This Row],[Platform]]="Souq","sq",ecommerce_10000[[#This Row],[Platform]])</f>
        <v>sq</v>
      </c>
      <c r="P8593" t="str">
        <f>IF(E8593="Souq","sq",IF(E8593="Jumia","Jum",E8593))</f>
        <v>sq</v>
      </c>
      <c r="Q8593">
        <f>VLOOKUP(ecommerce_10000[[#This Row],[City]],F:I,4,FALSE)</f>
        <v>26648.76</v>
      </c>
      <c r="R8593" s="1">
        <f>SUMIF(C:C,ecommerce_10000[[#This Row],[Category]],I:I)</f>
        <v>92327183.770000085</v>
      </c>
      <c r="S8593" s="1">
        <f>SUMIFS(I:I,C:C,C8593)</f>
        <v>92327183.770000085</v>
      </c>
      <c r="T8593" s="1" t="str">
        <f>INDEX(F:F,MATCH(ecommerce_10000[[#This Row],[TotalAmount]],I:I,0))</f>
        <v>Casablanca</v>
      </c>
    </row>
    <row r="8594" spans="1:20" x14ac:dyDescent="0.3">
      <c r="A8594" s="1" t="s">
        <v>8638</v>
      </c>
      <c r="B8594" s="1" t="s">
        <v>38</v>
      </c>
      <c r="C8594" s="1" t="s">
        <v>20</v>
      </c>
      <c r="D8594" s="1" t="s">
        <v>39</v>
      </c>
      <c r="E8594" s="1" t="s">
        <v>22</v>
      </c>
      <c r="F8594" s="1" t="s">
        <v>28</v>
      </c>
      <c r="G8594">
        <v>2444.25</v>
      </c>
      <c r="H8594">
        <v>5</v>
      </c>
      <c r="I8594">
        <v>12221.25</v>
      </c>
      <c r="J8594">
        <v>4.2300000000000004</v>
      </c>
      <c r="K8594">
        <v>156</v>
      </c>
      <c r="L8594" s="2">
        <v>45538</v>
      </c>
      <c r="O8594" t="str">
        <f>IF(ecommerce_10000[[#This Row],[Platform]]="Souq","sq",ecommerce_10000[[#This Row],[Platform]])</f>
        <v>Jumia</v>
      </c>
      <c r="P8594" t="str">
        <f>IF(E8594="Souq","sq",IF(E8594="Jumia","Jum",E8594))</f>
        <v>Jum</v>
      </c>
      <c r="Q8594">
        <f>VLOOKUP(ecommerce_10000[[#This Row],[City]],F:I,4,FALSE)</f>
        <v>26648.76</v>
      </c>
      <c r="R8594" s="1">
        <f>SUMIF(C:C,ecommerce_10000[[#This Row],[Category]],I:I)</f>
        <v>91504159.730000004</v>
      </c>
      <c r="S8594" s="1">
        <f>SUMIFS(I:I,C:C,C8594)</f>
        <v>91504159.730000004</v>
      </c>
      <c r="T8594" s="1" t="str">
        <f>INDEX(F:F,MATCH(ecommerce_10000[[#This Row],[TotalAmount]],I:I,0))</f>
        <v>Casablanca</v>
      </c>
    </row>
    <row r="8595" spans="1:20" x14ac:dyDescent="0.3">
      <c r="A8595" s="1" t="s">
        <v>8639</v>
      </c>
      <c r="B8595" s="1" t="s">
        <v>25</v>
      </c>
      <c r="C8595" s="1" t="s">
        <v>26</v>
      </c>
      <c r="D8595" s="1" t="s">
        <v>27</v>
      </c>
      <c r="E8595" s="1" t="s">
        <v>16</v>
      </c>
      <c r="F8595" s="1" t="s">
        <v>28</v>
      </c>
      <c r="G8595">
        <v>19590.47</v>
      </c>
      <c r="H8595">
        <v>1</v>
      </c>
      <c r="I8595">
        <v>19590.47</v>
      </c>
      <c r="J8595">
        <v>3.38</v>
      </c>
      <c r="K8595">
        <v>4240</v>
      </c>
      <c r="L8595" s="2">
        <v>45569</v>
      </c>
      <c r="O8595" t="str">
        <f>IF(ecommerce_10000[[#This Row],[Platform]]="Souq","sq",ecommerce_10000[[#This Row],[Platform]])</f>
        <v>sq</v>
      </c>
      <c r="P8595" t="str">
        <f>IF(E8595="Souq","sq",IF(E8595="Jumia","Jum",E8595))</f>
        <v>sq</v>
      </c>
      <c r="Q8595">
        <f>VLOOKUP(ecommerce_10000[[#This Row],[City]],F:I,4,FALSE)</f>
        <v>26648.76</v>
      </c>
      <c r="R8595" s="1">
        <f>SUMIF(C:C,ecommerce_10000[[#This Row],[Category]],I:I)</f>
        <v>29200970.130000021</v>
      </c>
      <c r="S8595" s="1">
        <f>SUMIFS(I:I,C:C,C8595)</f>
        <v>29200970.130000021</v>
      </c>
      <c r="T8595" s="1" t="str">
        <f>INDEX(F:F,MATCH(ecommerce_10000[[#This Row],[TotalAmount]],I:I,0))</f>
        <v>Casablanca</v>
      </c>
    </row>
    <row r="8596" spans="1:20" x14ac:dyDescent="0.3">
      <c r="A8596" s="1" t="s">
        <v>8640</v>
      </c>
      <c r="B8596" s="1" t="s">
        <v>38</v>
      </c>
      <c r="C8596" s="1" t="s">
        <v>20</v>
      </c>
      <c r="D8596" s="1" t="s">
        <v>39</v>
      </c>
      <c r="E8596" s="1" t="s">
        <v>47</v>
      </c>
      <c r="F8596" s="1" t="s">
        <v>40</v>
      </c>
      <c r="G8596">
        <v>13570.87</v>
      </c>
      <c r="H8596">
        <v>5</v>
      </c>
      <c r="I8596">
        <v>67854.350000000006</v>
      </c>
      <c r="J8596">
        <v>1.1499999999999999</v>
      </c>
      <c r="K8596">
        <v>4477</v>
      </c>
      <c r="L8596" s="2">
        <v>45365</v>
      </c>
      <c r="O8596" t="str">
        <f>IF(ecommerce_10000[[#This Row],[Platform]]="Souq","sq",ecommerce_10000[[#This Row],[Platform]])</f>
        <v>Amazon</v>
      </c>
      <c r="P8596" t="str">
        <f>IF(E8596="Souq","sq",IF(E8596="Jumia","Jum",E8596))</f>
        <v>Amazon</v>
      </c>
      <c r="Q8596">
        <f>VLOOKUP(ecommerce_10000[[#This Row],[City]],F:I,4,FALSE)</f>
        <v>99349.3</v>
      </c>
      <c r="R8596" s="1">
        <f>SUMIF(C:C,ecommerce_10000[[#This Row],[Category]],I:I)</f>
        <v>91504159.730000004</v>
      </c>
      <c r="S8596" s="1">
        <f>SUMIFS(I:I,C:C,C8596)</f>
        <v>91504159.730000004</v>
      </c>
      <c r="T8596" s="1" t="str">
        <f>INDEX(F:F,MATCH(ecommerce_10000[[#This Row],[TotalAmount]],I:I,0))</f>
        <v>Riyadh</v>
      </c>
    </row>
    <row r="8597" spans="1:20" x14ac:dyDescent="0.3">
      <c r="A8597" s="1" t="s">
        <v>8641</v>
      </c>
      <c r="B8597" s="1" t="s">
        <v>49</v>
      </c>
      <c r="C8597" s="1" t="s">
        <v>14</v>
      </c>
      <c r="D8597" s="1" t="s">
        <v>50</v>
      </c>
      <c r="E8597" s="1" t="s">
        <v>16</v>
      </c>
      <c r="F8597" s="1" t="s">
        <v>40</v>
      </c>
      <c r="G8597">
        <v>18901.71</v>
      </c>
      <c r="H8597">
        <v>1</v>
      </c>
      <c r="I8597">
        <v>18901.71</v>
      </c>
      <c r="J8597">
        <v>4.45</v>
      </c>
      <c r="K8597">
        <v>520</v>
      </c>
      <c r="L8597" s="2">
        <v>45469</v>
      </c>
      <c r="O8597" t="str">
        <f>IF(ecommerce_10000[[#This Row],[Platform]]="Souq","sq",ecommerce_10000[[#This Row],[Platform]])</f>
        <v>sq</v>
      </c>
      <c r="P8597" t="str">
        <f>IF(E8597="Souq","sq",IF(E8597="Jumia","Jum",E8597))</f>
        <v>sq</v>
      </c>
      <c r="Q8597">
        <f>VLOOKUP(ecommerce_10000[[#This Row],[City]],F:I,4,FALSE)</f>
        <v>99349.3</v>
      </c>
      <c r="R8597" s="1">
        <f>SUMIF(C:C,ecommerce_10000[[#This Row],[Category]],I:I)</f>
        <v>92327183.770000085</v>
      </c>
      <c r="S8597" s="1">
        <f>SUMIFS(I:I,C:C,C8597)</f>
        <v>92327183.770000085</v>
      </c>
      <c r="T8597" s="1" t="str">
        <f>INDEX(F:F,MATCH(ecommerce_10000[[#This Row],[TotalAmount]],I:I,0))</f>
        <v>Riyadh</v>
      </c>
    </row>
    <row r="8598" spans="1:20" x14ac:dyDescent="0.3">
      <c r="A8598" s="1" t="s">
        <v>8642</v>
      </c>
      <c r="B8598" s="1" t="s">
        <v>13</v>
      </c>
      <c r="C8598" s="1" t="s">
        <v>14</v>
      </c>
      <c r="D8598" s="1" t="s">
        <v>15</v>
      </c>
      <c r="E8598" s="1" t="s">
        <v>22</v>
      </c>
      <c r="F8598" s="1" t="s">
        <v>23</v>
      </c>
      <c r="G8598">
        <v>4595.53</v>
      </c>
      <c r="H8598">
        <v>3</v>
      </c>
      <c r="I8598">
        <v>13786.59</v>
      </c>
      <c r="J8598">
        <v>2.92</v>
      </c>
      <c r="K8598">
        <v>4482</v>
      </c>
      <c r="L8598" s="2">
        <v>45440</v>
      </c>
      <c r="O8598" t="str">
        <f>IF(ecommerce_10000[[#This Row],[Platform]]="Souq","sq",ecommerce_10000[[#This Row],[Platform]])</f>
        <v>Jumia</v>
      </c>
      <c r="P8598" t="str">
        <f>IF(E8598="Souq","sq",IF(E8598="Jumia","Jum",E8598))</f>
        <v>Jum</v>
      </c>
      <c r="Q8598">
        <f>VLOOKUP(ecommerce_10000[[#This Row],[City]],F:I,4,FALSE)</f>
        <v>13290.4</v>
      </c>
      <c r="R8598" s="1">
        <f>SUMIF(C:C,ecommerce_10000[[#This Row],[Category]],I:I)</f>
        <v>92327183.770000085</v>
      </c>
      <c r="S8598" s="1">
        <f>SUMIFS(I:I,C:C,C8598)</f>
        <v>92327183.770000085</v>
      </c>
      <c r="T8598" s="1" t="str">
        <f>INDEX(F:F,MATCH(ecommerce_10000[[#This Row],[TotalAmount]],I:I,0))</f>
        <v>Alexandria</v>
      </c>
    </row>
    <row r="8599" spans="1:20" x14ac:dyDescent="0.3">
      <c r="A8599" s="1" t="s">
        <v>8643</v>
      </c>
      <c r="B8599" s="1" t="s">
        <v>53</v>
      </c>
      <c r="C8599" s="1" t="s">
        <v>31</v>
      </c>
      <c r="D8599" s="1" t="s">
        <v>54</v>
      </c>
      <c r="E8599" s="1" t="s">
        <v>16</v>
      </c>
      <c r="F8599" s="1" t="s">
        <v>62</v>
      </c>
      <c r="G8599">
        <v>14727.99</v>
      </c>
      <c r="H8599">
        <v>2</v>
      </c>
      <c r="I8599">
        <v>29455.98</v>
      </c>
      <c r="J8599">
        <v>1.85</v>
      </c>
      <c r="K8599">
        <v>4758</v>
      </c>
      <c r="L8599" s="2">
        <v>45646</v>
      </c>
      <c r="O8599" t="str">
        <f>IF(ecommerce_10000[[#This Row],[Platform]]="Souq","sq",ecommerce_10000[[#This Row],[Platform]])</f>
        <v>sq</v>
      </c>
      <c r="P8599" t="str">
        <f>IF(E8599="Souq","sq",IF(E8599="Jumia","Jum",E8599))</f>
        <v>sq</v>
      </c>
      <c r="Q8599">
        <f>VLOOKUP(ecommerce_10000[[#This Row],[City]],F:I,4,FALSE)</f>
        <v>27872.98</v>
      </c>
      <c r="R8599" s="1">
        <f>SUMIF(C:C,ecommerce_10000[[#This Row],[Category]],I:I)</f>
        <v>57542997.559999913</v>
      </c>
      <c r="S8599" s="1">
        <f>SUMIFS(I:I,C:C,C8599)</f>
        <v>57542997.559999913</v>
      </c>
      <c r="T8599" s="1" t="str">
        <f>INDEX(F:F,MATCH(ecommerce_10000[[#This Row],[TotalAmount]],I:I,0))</f>
        <v>Giza</v>
      </c>
    </row>
    <row r="8600" spans="1:20" x14ac:dyDescent="0.3">
      <c r="A8600" s="1" t="s">
        <v>8644</v>
      </c>
      <c r="B8600" s="1" t="s">
        <v>13</v>
      </c>
      <c r="C8600" s="1" t="s">
        <v>14</v>
      </c>
      <c r="D8600" s="1" t="s">
        <v>15</v>
      </c>
      <c r="E8600" s="1" t="s">
        <v>47</v>
      </c>
      <c r="F8600" s="1" t="s">
        <v>23</v>
      </c>
      <c r="G8600">
        <v>5530.23</v>
      </c>
      <c r="H8600">
        <v>5</v>
      </c>
      <c r="I8600">
        <v>27651.15</v>
      </c>
      <c r="J8600">
        <v>2.23</v>
      </c>
      <c r="K8600">
        <v>1788</v>
      </c>
      <c r="L8600" s="2">
        <v>45497</v>
      </c>
      <c r="O8600" t="str">
        <f>IF(ecommerce_10000[[#This Row],[Platform]]="Souq","sq",ecommerce_10000[[#This Row],[Platform]])</f>
        <v>Amazon</v>
      </c>
      <c r="P8600" t="str">
        <f>IF(E8600="Souq","sq",IF(E8600="Jumia","Jum",E8600))</f>
        <v>Amazon</v>
      </c>
      <c r="Q8600">
        <f>VLOOKUP(ecommerce_10000[[#This Row],[City]],F:I,4,FALSE)</f>
        <v>13290.4</v>
      </c>
      <c r="R8600" s="1">
        <f>SUMIF(C:C,ecommerce_10000[[#This Row],[Category]],I:I)</f>
        <v>92327183.770000085</v>
      </c>
      <c r="S8600" s="1">
        <f>SUMIFS(I:I,C:C,C8600)</f>
        <v>92327183.770000085</v>
      </c>
      <c r="T8600" s="1" t="str">
        <f>INDEX(F:F,MATCH(ecommerce_10000[[#This Row],[TotalAmount]],I:I,0))</f>
        <v>Alexandria</v>
      </c>
    </row>
    <row r="8601" spans="1:20" x14ac:dyDescent="0.3">
      <c r="A8601" s="1" t="s">
        <v>8645</v>
      </c>
      <c r="B8601" s="1" t="s">
        <v>43</v>
      </c>
      <c r="C8601" s="1" t="s">
        <v>44</v>
      </c>
      <c r="D8601" s="1" t="s">
        <v>45</v>
      </c>
      <c r="E8601" s="1" t="s">
        <v>47</v>
      </c>
      <c r="F8601" s="1" t="s">
        <v>28</v>
      </c>
      <c r="G8601">
        <v>9526.69</v>
      </c>
      <c r="H8601">
        <v>5</v>
      </c>
      <c r="I8601">
        <v>47633.45</v>
      </c>
      <c r="J8601">
        <v>3.8</v>
      </c>
      <c r="K8601">
        <v>2743</v>
      </c>
      <c r="L8601" s="2">
        <v>45532</v>
      </c>
      <c r="O8601" t="str">
        <f>IF(ecommerce_10000[[#This Row],[Platform]]="Souq","sq",ecommerce_10000[[#This Row],[Platform]])</f>
        <v>Amazon</v>
      </c>
      <c r="P8601" t="str">
        <f>IF(E8601="Souq","sq",IF(E8601="Jumia","Jum",E8601))</f>
        <v>Amazon</v>
      </c>
      <c r="Q8601">
        <f>VLOOKUP(ecommerce_10000[[#This Row],[City]],F:I,4,FALSE)</f>
        <v>26648.76</v>
      </c>
      <c r="R8601" s="1">
        <f>SUMIF(C:C,ecommerce_10000[[#This Row],[Category]],I:I)</f>
        <v>31420413.200000018</v>
      </c>
      <c r="S8601" s="1">
        <f>SUMIFS(I:I,C:C,C8601)</f>
        <v>31420413.200000018</v>
      </c>
      <c r="T8601" s="1" t="str">
        <f>INDEX(F:F,MATCH(ecommerce_10000[[#This Row],[TotalAmount]],I:I,0))</f>
        <v>Casablanca</v>
      </c>
    </row>
    <row r="8602" spans="1:20" x14ac:dyDescent="0.3">
      <c r="A8602" s="1" t="s">
        <v>8646</v>
      </c>
      <c r="B8602" s="1" t="s">
        <v>43</v>
      </c>
      <c r="C8602" s="1" t="s">
        <v>44</v>
      </c>
      <c r="D8602" s="1" t="s">
        <v>45</v>
      </c>
      <c r="E8602" s="1" t="s">
        <v>16</v>
      </c>
      <c r="F8602" s="1" t="s">
        <v>23</v>
      </c>
      <c r="G8602">
        <v>16867.48</v>
      </c>
      <c r="H8602">
        <v>5</v>
      </c>
      <c r="I8602">
        <v>84337.4</v>
      </c>
      <c r="J8602">
        <v>1.5</v>
      </c>
      <c r="K8602">
        <v>680</v>
      </c>
      <c r="L8602" s="2">
        <v>45621</v>
      </c>
      <c r="O8602" t="str">
        <f>IF(ecommerce_10000[[#This Row],[Platform]]="Souq","sq",ecommerce_10000[[#This Row],[Platform]])</f>
        <v>sq</v>
      </c>
      <c r="P8602" t="str">
        <f>IF(E8602="Souq","sq",IF(E8602="Jumia","Jum",E8602))</f>
        <v>sq</v>
      </c>
      <c r="Q8602">
        <f>VLOOKUP(ecommerce_10000[[#This Row],[City]],F:I,4,FALSE)</f>
        <v>13290.4</v>
      </c>
      <c r="R8602" s="1">
        <f>SUMIF(C:C,ecommerce_10000[[#This Row],[Category]],I:I)</f>
        <v>31420413.200000018</v>
      </c>
      <c r="S8602" s="1">
        <f>SUMIFS(I:I,C:C,C8602)</f>
        <v>31420413.200000018</v>
      </c>
      <c r="T8602" s="1" t="str">
        <f>INDEX(F:F,MATCH(ecommerce_10000[[#This Row],[TotalAmount]],I:I,0))</f>
        <v>Alexandria</v>
      </c>
    </row>
    <row r="8603" spans="1:20" x14ac:dyDescent="0.3">
      <c r="A8603" s="1" t="s">
        <v>8647</v>
      </c>
      <c r="B8603" s="1" t="s">
        <v>19</v>
      </c>
      <c r="C8603" s="1" t="s">
        <v>20</v>
      </c>
      <c r="D8603" s="1" t="s">
        <v>21</v>
      </c>
      <c r="E8603" s="1" t="s">
        <v>47</v>
      </c>
      <c r="F8603" s="1" t="s">
        <v>17</v>
      </c>
      <c r="G8603">
        <v>7183.78</v>
      </c>
      <c r="H8603">
        <v>3</v>
      </c>
      <c r="I8603">
        <v>21551.34</v>
      </c>
      <c r="J8603">
        <v>4.8600000000000003</v>
      </c>
      <c r="K8603">
        <v>2085</v>
      </c>
      <c r="L8603" s="2">
        <v>45297</v>
      </c>
      <c r="O8603" t="str">
        <f>IF(ecommerce_10000[[#This Row],[Platform]]="Souq","sq",ecommerce_10000[[#This Row],[Platform]])</f>
        <v>Amazon</v>
      </c>
      <c r="P8603" t="str">
        <f>IF(E8603="Souq","sq",IF(E8603="Jumia","Jum",E8603))</f>
        <v>Amazon</v>
      </c>
      <c r="Q8603">
        <f>VLOOKUP(ecommerce_10000[[#This Row],[City]],F:I,4,FALSE)</f>
        <v>16284.02</v>
      </c>
      <c r="R8603" s="1">
        <f>SUMIF(C:C,ecommerce_10000[[#This Row],[Category]],I:I)</f>
        <v>91504159.730000004</v>
      </c>
      <c r="S8603" s="1">
        <f>SUMIFS(I:I,C:C,C8603)</f>
        <v>91504159.730000004</v>
      </c>
      <c r="T8603" s="1" t="str">
        <f>INDEX(F:F,MATCH(ecommerce_10000[[#This Row],[TotalAmount]],I:I,0))</f>
        <v>Cairo</v>
      </c>
    </row>
    <row r="8604" spans="1:20" x14ac:dyDescent="0.3">
      <c r="A8604" s="1" t="s">
        <v>8648</v>
      </c>
      <c r="B8604" s="1" t="s">
        <v>35</v>
      </c>
      <c r="C8604" s="1" t="s">
        <v>14</v>
      </c>
      <c r="D8604" s="1" t="s">
        <v>36</v>
      </c>
      <c r="E8604" s="1" t="s">
        <v>47</v>
      </c>
      <c r="F8604" s="1" t="s">
        <v>28</v>
      </c>
      <c r="G8604">
        <v>19655.68</v>
      </c>
      <c r="H8604">
        <v>3</v>
      </c>
      <c r="I8604">
        <v>58967.040000000001</v>
      </c>
      <c r="J8604">
        <v>4.83</v>
      </c>
      <c r="K8604">
        <v>676</v>
      </c>
      <c r="L8604" s="2">
        <v>45423</v>
      </c>
      <c r="O8604" t="str">
        <f>IF(ecommerce_10000[[#This Row],[Platform]]="Souq","sq",ecommerce_10000[[#This Row],[Platform]])</f>
        <v>Amazon</v>
      </c>
      <c r="P8604" t="str">
        <f>IF(E8604="Souq","sq",IF(E8604="Jumia","Jum",E8604))</f>
        <v>Amazon</v>
      </c>
      <c r="Q8604">
        <f>VLOOKUP(ecommerce_10000[[#This Row],[City]],F:I,4,FALSE)</f>
        <v>26648.76</v>
      </c>
      <c r="R8604" s="1">
        <f>SUMIF(C:C,ecommerce_10000[[#This Row],[Category]],I:I)</f>
        <v>92327183.770000085</v>
      </c>
      <c r="S8604" s="1">
        <f>SUMIFS(I:I,C:C,C8604)</f>
        <v>92327183.770000085</v>
      </c>
      <c r="T8604" s="1" t="str">
        <f>INDEX(F:F,MATCH(ecommerce_10000[[#This Row],[TotalAmount]],I:I,0))</f>
        <v>Casablanca</v>
      </c>
    </row>
    <row r="8605" spans="1:20" x14ac:dyDescent="0.3">
      <c r="A8605" s="1" t="s">
        <v>8649</v>
      </c>
      <c r="B8605" s="1" t="s">
        <v>53</v>
      </c>
      <c r="C8605" s="1" t="s">
        <v>31</v>
      </c>
      <c r="D8605" s="1" t="s">
        <v>54</v>
      </c>
      <c r="E8605" s="1" t="s">
        <v>22</v>
      </c>
      <c r="F8605" s="1" t="s">
        <v>17</v>
      </c>
      <c r="G8605">
        <v>3386.63</v>
      </c>
      <c r="H8605">
        <v>1</v>
      </c>
      <c r="I8605">
        <v>3386.63</v>
      </c>
      <c r="J8605">
        <v>3.12</v>
      </c>
      <c r="K8605">
        <v>133</v>
      </c>
      <c r="L8605" s="2">
        <v>45360</v>
      </c>
      <c r="O8605" t="str">
        <f>IF(ecommerce_10000[[#This Row],[Platform]]="Souq","sq",ecommerce_10000[[#This Row],[Platform]])</f>
        <v>Jumia</v>
      </c>
      <c r="P8605" t="str">
        <f>IF(E8605="Souq","sq",IF(E8605="Jumia","Jum",E8605))</f>
        <v>Jum</v>
      </c>
      <c r="Q8605">
        <f>VLOOKUP(ecommerce_10000[[#This Row],[City]],F:I,4,FALSE)</f>
        <v>16284.02</v>
      </c>
      <c r="R8605" s="1">
        <f>SUMIF(C:C,ecommerce_10000[[#This Row],[Category]],I:I)</f>
        <v>57542997.559999913</v>
      </c>
      <c r="S8605" s="1">
        <f>SUMIFS(I:I,C:C,C8605)</f>
        <v>57542997.559999913</v>
      </c>
      <c r="T8605" s="1" t="str">
        <f>INDEX(F:F,MATCH(ecommerce_10000[[#This Row],[TotalAmount]],I:I,0))</f>
        <v>Cairo</v>
      </c>
    </row>
    <row r="8606" spans="1:20" x14ac:dyDescent="0.3">
      <c r="A8606" s="1" t="s">
        <v>8650</v>
      </c>
      <c r="B8606" s="1" t="s">
        <v>38</v>
      </c>
      <c r="C8606" s="1" t="s">
        <v>20</v>
      </c>
      <c r="D8606" s="1" t="s">
        <v>39</v>
      </c>
      <c r="E8606" s="1" t="s">
        <v>22</v>
      </c>
      <c r="F8606" s="1" t="s">
        <v>33</v>
      </c>
      <c r="G8606">
        <v>16742.849999999999</v>
      </c>
      <c r="H8606">
        <v>5</v>
      </c>
      <c r="I8606">
        <v>83714.25</v>
      </c>
      <c r="J8606">
        <v>2.12</v>
      </c>
      <c r="K8606">
        <v>2710</v>
      </c>
      <c r="L8606" s="2">
        <v>45465</v>
      </c>
      <c r="O8606" t="str">
        <f>IF(ecommerce_10000[[#This Row],[Platform]]="Souq","sq",ecommerce_10000[[#This Row],[Platform]])</f>
        <v>Jumia</v>
      </c>
      <c r="P8606" t="str">
        <f>IF(E8606="Souq","sq",IF(E8606="Jumia","Jum",E8606))</f>
        <v>Jum</v>
      </c>
      <c r="Q8606">
        <f>VLOOKUP(ecommerce_10000[[#This Row],[City]],F:I,4,FALSE)</f>
        <v>3665.44</v>
      </c>
      <c r="R8606" s="1">
        <f>SUMIF(C:C,ecommerce_10000[[#This Row],[Category]],I:I)</f>
        <v>91504159.730000004</v>
      </c>
      <c r="S8606" s="1">
        <f>SUMIFS(I:I,C:C,C8606)</f>
        <v>91504159.730000004</v>
      </c>
      <c r="T8606" s="1" t="str">
        <f>INDEX(F:F,MATCH(ecommerce_10000[[#This Row],[TotalAmount]],I:I,0))</f>
        <v>Dubai</v>
      </c>
    </row>
    <row r="8607" spans="1:20" x14ac:dyDescent="0.3">
      <c r="A8607" s="1" t="s">
        <v>8651</v>
      </c>
      <c r="B8607" s="1" t="s">
        <v>43</v>
      </c>
      <c r="C8607" s="1" t="s">
        <v>44</v>
      </c>
      <c r="D8607" s="1" t="s">
        <v>45</v>
      </c>
      <c r="E8607" s="1" t="s">
        <v>22</v>
      </c>
      <c r="F8607" s="1" t="s">
        <v>17</v>
      </c>
      <c r="G8607">
        <v>11730.12</v>
      </c>
      <c r="H8607">
        <v>3</v>
      </c>
      <c r="I8607">
        <v>35190.36</v>
      </c>
      <c r="J8607">
        <v>4.18</v>
      </c>
      <c r="K8607">
        <v>4180</v>
      </c>
      <c r="L8607" s="2">
        <v>45485</v>
      </c>
      <c r="O8607" t="str">
        <f>IF(ecommerce_10000[[#This Row],[Platform]]="Souq","sq",ecommerce_10000[[#This Row],[Platform]])</f>
        <v>Jumia</v>
      </c>
      <c r="P8607" t="str">
        <f>IF(E8607="Souq","sq",IF(E8607="Jumia","Jum",E8607))</f>
        <v>Jum</v>
      </c>
      <c r="Q8607">
        <f>VLOOKUP(ecommerce_10000[[#This Row],[City]],F:I,4,FALSE)</f>
        <v>16284.02</v>
      </c>
      <c r="R8607" s="1">
        <f>SUMIF(C:C,ecommerce_10000[[#This Row],[Category]],I:I)</f>
        <v>31420413.200000018</v>
      </c>
      <c r="S8607" s="1">
        <f>SUMIFS(I:I,C:C,C8607)</f>
        <v>31420413.200000018</v>
      </c>
      <c r="T8607" s="1" t="str">
        <f>INDEX(F:F,MATCH(ecommerce_10000[[#This Row],[TotalAmount]],I:I,0))</f>
        <v>Cairo</v>
      </c>
    </row>
    <row r="8608" spans="1:20" x14ac:dyDescent="0.3">
      <c r="A8608" s="1" t="s">
        <v>8652</v>
      </c>
      <c r="B8608" s="1" t="s">
        <v>53</v>
      </c>
      <c r="C8608" s="1" t="s">
        <v>31</v>
      </c>
      <c r="D8608" s="1" t="s">
        <v>54</v>
      </c>
      <c r="E8608" s="1" t="s">
        <v>47</v>
      </c>
      <c r="F8608" s="1" t="s">
        <v>17</v>
      </c>
      <c r="G8608">
        <v>7942.03</v>
      </c>
      <c r="H8608">
        <v>4</v>
      </c>
      <c r="I8608">
        <v>31768.12</v>
      </c>
      <c r="J8608">
        <v>3.09</v>
      </c>
      <c r="K8608">
        <v>3660</v>
      </c>
      <c r="L8608" s="2">
        <v>45405</v>
      </c>
      <c r="O8608" t="str">
        <f>IF(ecommerce_10000[[#This Row],[Platform]]="Souq","sq",ecommerce_10000[[#This Row],[Platform]])</f>
        <v>Amazon</v>
      </c>
      <c r="P8608" t="str">
        <f>IF(E8608="Souq","sq",IF(E8608="Jumia","Jum",E8608))</f>
        <v>Amazon</v>
      </c>
      <c r="Q8608">
        <f>VLOOKUP(ecommerce_10000[[#This Row],[City]],F:I,4,FALSE)</f>
        <v>16284.02</v>
      </c>
      <c r="R8608" s="1">
        <f>SUMIF(C:C,ecommerce_10000[[#This Row],[Category]],I:I)</f>
        <v>57542997.559999913</v>
      </c>
      <c r="S8608" s="1">
        <f>SUMIFS(I:I,C:C,C8608)</f>
        <v>57542997.559999913</v>
      </c>
      <c r="T8608" s="1" t="str">
        <f>INDEX(F:F,MATCH(ecommerce_10000[[#This Row],[TotalAmount]],I:I,0))</f>
        <v>Cairo</v>
      </c>
    </row>
    <row r="8609" spans="1:20" x14ac:dyDescent="0.3">
      <c r="A8609" s="1" t="s">
        <v>8653</v>
      </c>
      <c r="B8609" s="1" t="s">
        <v>19</v>
      </c>
      <c r="C8609" s="1" t="s">
        <v>20</v>
      </c>
      <c r="D8609" s="1" t="s">
        <v>21</v>
      </c>
      <c r="E8609" s="1" t="s">
        <v>16</v>
      </c>
      <c r="F8609" s="1" t="s">
        <v>33</v>
      </c>
      <c r="G8609">
        <v>18511.3</v>
      </c>
      <c r="H8609">
        <v>5</v>
      </c>
      <c r="I8609">
        <v>92556.5</v>
      </c>
      <c r="J8609">
        <v>4.24</v>
      </c>
      <c r="K8609">
        <v>719</v>
      </c>
      <c r="L8609" s="2">
        <v>45621</v>
      </c>
      <c r="O8609" t="str">
        <f>IF(ecommerce_10000[[#This Row],[Platform]]="Souq","sq",ecommerce_10000[[#This Row],[Platform]])</f>
        <v>sq</v>
      </c>
      <c r="P8609" t="str">
        <f>IF(E8609="Souq","sq",IF(E8609="Jumia","Jum",E8609))</f>
        <v>sq</v>
      </c>
      <c r="Q8609">
        <f>VLOOKUP(ecommerce_10000[[#This Row],[City]],F:I,4,FALSE)</f>
        <v>3665.44</v>
      </c>
      <c r="R8609" s="1">
        <f>SUMIF(C:C,ecommerce_10000[[#This Row],[Category]],I:I)</f>
        <v>91504159.730000004</v>
      </c>
      <c r="S8609" s="1">
        <f>SUMIFS(I:I,C:C,C8609)</f>
        <v>91504159.730000004</v>
      </c>
      <c r="T8609" s="1" t="str">
        <f>INDEX(F:F,MATCH(ecommerce_10000[[#This Row],[TotalAmount]],I:I,0))</f>
        <v>Dubai</v>
      </c>
    </row>
    <row r="8610" spans="1:20" x14ac:dyDescent="0.3">
      <c r="A8610" s="1" t="s">
        <v>8654</v>
      </c>
      <c r="B8610" s="1" t="s">
        <v>25</v>
      </c>
      <c r="C8610" s="1" t="s">
        <v>26</v>
      </c>
      <c r="D8610" s="1" t="s">
        <v>27</v>
      </c>
      <c r="E8610" s="1" t="s">
        <v>47</v>
      </c>
      <c r="F8610" s="1" t="s">
        <v>28</v>
      </c>
      <c r="G8610">
        <v>9619.84</v>
      </c>
      <c r="H8610">
        <v>2</v>
      </c>
      <c r="I8610">
        <v>19239.68</v>
      </c>
      <c r="J8610">
        <v>3.4</v>
      </c>
      <c r="K8610">
        <v>265</v>
      </c>
      <c r="L8610" s="2">
        <v>45507</v>
      </c>
      <c r="O8610" t="str">
        <f>IF(ecommerce_10000[[#This Row],[Platform]]="Souq","sq",ecommerce_10000[[#This Row],[Platform]])</f>
        <v>Amazon</v>
      </c>
      <c r="P8610" t="str">
        <f>IF(E8610="Souq","sq",IF(E8610="Jumia","Jum",E8610))</f>
        <v>Amazon</v>
      </c>
      <c r="Q8610">
        <f>VLOOKUP(ecommerce_10000[[#This Row],[City]],F:I,4,FALSE)</f>
        <v>26648.76</v>
      </c>
      <c r="R8610" s="1">
        <f>SUMIF(C:C,ecommerce_10000[[#This Row],[Category]],I:I)</f>
        <v>29200970.130000021</v>
      </c>
      <c r="S8610" s="1">
        <f>SUMIFS(I:I,C:C,C8610)</f>
        <v>29200970.130000021</v>
      </c>
      <c r="T8610" s="1" t="str">
        <f>INDEX(F:F,MATCH(ecommerce_10000[[#This Row],[TotalAmount]],I:I,0))</f>
        <v>Casablanca</v>
      </c>
    </row>
    <row r="8611" spans="1:20" x14ac:dyDescent="0.3">
      <c r="A8611" s="1" t="s">
        <v>8655</v>
      </c>
      <c r="B8611" s="1" t="s">
        <v>35</v>
      </c>
      <c r="C8611" s="1" t="s">
        <v>14</v>
      </c>
      <c r="D8611" s="1" t="s">
        <v>36</v>
      </c>
      <c r="E8611" s="1" t="s">
        <v>47</v>
      </c>
      <c r="F8611" s="1" t="s">
        <v>28</v>
      </c>
      <c r="G8611">
        <v>16091</v>
      </c>
      <c r="H8611">
        <v>2</v>
      </c>
      <c r="I8611">
        <v>32182</v>
      </c>
      <c r="J8611">
        <v>1.3</v>
      </c>
      <c r="K8611">
        <v>3181</v>
      </c>
      <c r="L8611" s="2">
        <v>45484</v>
      </c>
      <c r="O8611" t="str">
        <f>IF(ecommerce_10000[[#This Row],[Platform]]="Souq","sq",ecommerce_10000[[#This Row],[Platform]])</f>
        <v>Amazon</v>
      </c>
      <c r="P8611" t="str">
        <f>IF(E8611="Souq","sq",IF(E8611="Jumia","Jum",E8611))</f>
        <v>Amazon</v>
      </c>
      <c r="Q8611">
        <f>VLOOKUP(ecommerce_10000[[#This Row],[City]],F:I,4,FALSE)</f>
        <v>26648.76</v>
      </c>
      <c r="R8611" s="1">
        <f>SUMIF(C:C,ecommerce_10000[[#This Row],[Category]],I:I)</f>
        <v>92327183.770000085</v>
      </c>
      <c r="S8611" s="1">
        <f>SUMIFS(I:I,C:C,C8611)</f>
        <v>92327183.770000085</v>
      </c>
      <c r="T8611" s="1" t="str">
        <f>INDEX(F:F,MATCH(ecommerce_10000[[#This Row],[TotalAmount]],I:I,0))</f>
        <v>Casablanca</v>
      </c>
    </row>
    <row r="8612" spans="1:20" x14ac:dyDescent="0.3">
      <c r="A8612" s="1" t="s">
        <v>8656</v>
      </c>
      <c r="B8612" s="1" t="s">
        <v>49</v>
      </c>
      <c r="C8612" s="1" t="s">
        <v>14</v>
      </c>
      <c r="D8612" s="1" t="s">
        <v>50</v>
      </c>
      <c r="E8612" s="1" t="s">
        <v>22</v>
      </c>
      <c r="F8612" s="1" t="s">
        <v>17</v>
      </c>
      <c r="G8612">
        <v>8883.8700000000008</v>
      </c>
      <c r="H8612">
        <v>4</v>
      </c>
      <c r="I8612">
        <v>35535.480000000003</v>
      </c>
      <c r="J8612">
        <v>1.0900000000000001</v>
      </c>
      <c r="K8612">
        <v>668</v>
      </c>
      <c r="L8612" s="2">
        <v>45486</v>
      </c>
      <c r="O8612" t="str">
        <f>IF(ecommerce_10000[[#This Row],[Platform]]="Souq","sq",ecommerce_10000[[#This Row],[Platform]])</f>
        <v>Jumia</v>
      </c>
      <c r="P8612" t="str">
        <f>IF(E8612="Souq","sq",IF(E8612="Jumia","Jum",E8612))</f>
        <v>Jum</v>
      </c>
      <c r="Q8612">
        <f>VLOOKUP(ecommerce_10000[[#This Row],[City]],F:I,4,FALSE)</f>
        <v>16284.02</v>
      </c>
      <c r="R8612" s="1">
        <f>SUMIF(C:C,ecommerce_10000[[#This Row],[Category]],I:I)</f>
        <v>92327183.770000085</v>
      </c>
      <c r="S8612" s="1">
        <f>SUMIFS(I:I,C:C,C8612)</f>
        <v>92327183.770000085</v>
      </c>
      <c r="T8612" s="1" t="str">
        <f>INDEX(F:F,MATCH(ecommerce_10000[[#This Row],[TotalAmount]],I:I,0))</f>
        <v>Cairo</v>
      </c>
    </row>
    <row r="8613" spans="1:20" x14ac:dyDescent="0.3">
      <c r="A8613" s="1" t="s">
        <v>8657</v>
      </c>
      <c r="B8613" s="1" t="s">
        <v>35</v>
      </c>
      <c r="C8613" s="1" t="s">
        <v>14</v>
      </c>
      <c r="D8613" s="1" t="s">
        <v>36</v>
      </c>
      <c r="E8613" s="1" t="s">
        <v>22</v>
      </c>
      <c r="F8613" s="1" t="s">
        <v>40</v>
      </c>
      <c r="G8613">
        <v>9367.1299999999992</v>
      </c>
      <c r="H8613">
        <v>3</v>
      </c>
      <c r="I8613">
        <v>28101.39</v>
      </c>
      <c r="J8613">
        <v>1.32</v>
      </c>
      <c r="K8613">
        <v>872</v>
      </c>
      <c r="L8613" s="2">
        <v>45344</v>
      </c>
      <c r="O8613" t="str">
        <f>IF(ecommerce_10000[[#This Row],[Platform]]="Souq","sq",ecommerce_10000[[#This Row],[Platform]])</f>
        <v>Jumia</v>
      </c>
      <c r="P8613" t="str">
        <f>IF(E8613="Souq","sq",IF(E8613="Jumia","Jum",E8613))</f>
        <v>Jum</v>
      </c>
      <c r="Q8613">
        <f>VLOOKUP(ecommerce_10000[[#This Row],[City]],F:I,4,FALSE)</f>
        <v>99349.3</v>
      </c>
      <c r="R8613" s="1">
        <f>SUMIF(C:C,ecommerce_10000[[#This Row],[Category]],I:I)</f>
        <v>92327183.770000085</v>
      </c>
      <c r="S8613" s="1">
        <f>SUMIFS(I:I,C:C,C8613)</f>
        <v>92327183.770000085</v>
      </c>
      <c r="T8613" s="1" t="str">
        <f>INDEX(F:F,MATCH(ecommerce_10000[[#This Row],[TotalAmount]],I:I,0))</f>
        <v>Riyadh</v>
      </c>
    </row>
    <row r="8614" spans="1:20" x14ac:dyDescent="0.3">
      <c r="A8614" s="1" t="s">
        <v>8658</v>
      </c>
      <c r="B8614" s="1" t="s">
        <v>30</v>
      </c>
      <c r="C8614" s="1" t="s">
        <v>31</v>
      </c>
      <c r="D8614" s="1" t="s">
        <v>32</v>
      </c>
      <c r="E8614" s="1" t="s">
        <v>16</v>
      </c>
      <c r="F8614" s="1" t="s">
        <v>17</v>
      </c>
      <c r="G8614">
        <v>16847.740000000002</v>
      </c>
      <c r="H8614">
        <v>2</v>
      </c>
      <c r="I8614">
        <v>33695.480000000003</v>
      </c>
      <c r="J8614">
        <v>2.5499999999999998</v>
      </c>
      <c r="K8614">
        <v>572</v>
      </c>
      <c r="L8614" s="2">
        <v>45320</v>
      </c>
      <c r="O8614" t="str">
        <f>IF(ecommerce_10000[[#This Row],[Platform]]="Souq","sq",ecommerce_10000[[#This Row],[Platform]])</f>
        <v>sq</v>
      </c>
      <c r="P8614" t="str">
        <f>IF(E8614="Souq","sq",IF(E8614="Jumia","Jum",E8614))</f>
        <v>sq</v>
      </c>
      <c r="Q8614">
        <f>VLOOKUP(ecommerce_10000[[#This Row],[City]],F:I,4,FALSE)</f>
        <v>16284.02</v>
      </c>
      <c r="R8614" s="1">
        <f>SUMIF(C:C,ecommerce_10000[[#This Row],[Category]],I:I)</f>
        <v>57542997.559999913</v>
      </c>
      <c r="S8614" s="1">
        <f>SUMIFS(I:I,C:C,C8614)</f>
        <v>57542997.559999913</v>
      </c>
      <c r="T8614" s="1" t="str">
        <f>INDEX(F:F,MATCH(ecommerce_10000[[#This Row],[TotalAmount]],I:I,0))</f>
        <v>Cairo</v>
      </c>
    </row>
    <row r="8615" spans="1:20" x14ac:dyDescent="0.3">
      <c r="A8615" s="1" t="s">
        <v>8659</v>
      </c>
      <c r="B8615" s="1" t="s">
        <v>13</v>
      </c>
      <c r="C8615" s="1" t="s">
        <v>14</v>
      </c>
      <c r="D8615" s="1" t="s">
        <v>15</v>
      </c>
      <c r="E8615" s="1" t="s">
        <v>47</v>
      </c>
      <c r="F8615" s="1" t="s">
        <v>33</v>
      </c>
      <c r="G8615">
        <v>8062.94</v>
      </c>
      <c r="H8615">
        <v>4</v>
      </c>
      <c r="I8615">
        <v>32251.759999999998</v>
      </c>
      <c r="J8615">
        <v>1.19</v>
      </c>
      <c r="K8615">
        <v>4788</v>
      </c>
      <c r="L8615" s="2">
        <v>45386</v>
      </c>
      <c r="O8615" t="str">
        <f>IF(ecommerce_10000[[#This Row],[Platform]]="Souq","sq",ecommerce_10000[[#This Row],[Platform]])</f>
        <v>Amazon</v>
      </c>
      <c r="P8615" t="str">
        <f>IF(E8615="Souq","sq",IF(E8615="Jumia","Jum",E8615))</f>
        <v>Amazon</v>
      </c>
      <c r="Q8615">
        <f>VLOOKUP(ecommerce_10000[[#This Row],[City]],F:I,4,FALSE)</f>
        <v>3665.44</v>
      </c>
      <c r="R8615" s="1">
        <f>SUMIF(C:C,ecommerce_10000[[#This Row],[Category]],I:I)</f>
        <v>92327183.770000085</v>
      </c>
      <c r="S8615" s="1">
        <f>SUMIFS(I:I,C:C,C8615)</f>
        <v>92327183.770000085</v>
      </c>
      <c r="T8615" s="1" t="str">
        <f>INDEX(F:F,MATCH(ecommerce_10000[[#This Row],[TotalAmount]],I:I,0))</f>
        <v>Dubai</v>
      </c>
    </row>
    <row r="8616" spans="1:20" x14ac:dyDescent="0.3">
      <c r="A8616" s="1" t="s">
        <v>8660</v>
      </c>
      <c r="B8616" s="1" t="s">
        <v>30</v>
      </c>
      <c r="C8616" s="1" t="s">
        <v>31</v>
      </c>
      <c r="D8616" s="1" t="s">
        <v>32</v>
      </c>
      <c r="E8616" s="1" t="s">
        <v>47</v>
      </c>
      <c r="F8616" s="1" t="s">
        <v>28</v>
      </c>
      <c r="G8616">
        <v>15456.38</v>
      </c>
      <c r="H8616">
        <v>2</v>
      </c>
      <c r="I8616">
        <v>30912.76</v>
      </c>
      <c r="J8616">
        <v>4.63</v>
      </c>
      <c r="K8616">
        <v>2317</v>
      </c>
      <c r="L8616" s="2">
        <v>45556</v>
      </c>
      <c r="O8616" t="str">
        <f>IF(ecommerce_10000[[#This Row],[Platform]]="Souq","sq",ecommerce_10000[[#This Row],[Platform]])</f>
        <v>Amazon</v>
      </c>
      <c r="P8616" t="str">
        <f>IF(E8616="Souq","sq",IF(E8616="Jumia","Jum",E8616))</f>
        <v>Amazon</v>
      </c>
      <c r="Q8616">
        <f>VLOOKUP(ecommerce_10000[[#This Row],[City]],F:I,4,FALSE)</f>
        <v>26648.76</v>
      </c>
      <c r="R8616" s="1">
        <f>SUMIF(C:C,ecommerce_10000[[#This Row],[Category]],I:I)</f>
        <v>57542997.559999913</v>
      </c>
      <c r="S8616" s="1">
        <f>SUMIFS(I:I,C:C,C8616)</f>
        <v>57542997.559999913</v>
      </c>
      <c r="T8616" s="1" t="str">
        <f>INDEX(F:F,MATCH(ecommerce_10000[[#This Row],[TotalAmount]],I:I,0))</f>
        <v>Casablanca</v>
      </c>
    </row>
    <row r="8617" spans="1:20" x14ac:dyDescent="0.3">
      <c r="A8617" s="1" t="s">
        <v>8661</v>
      </c>
      <c r="B8617" s="1" t="s">
        <v>19</v>
      </c>
      <c r="C8617" s="1" t="s">
        <v>20</v>
      </c>
      <c r="D8617" s="1" t="s">
        <v>21</v>
      </c>
      <c r="E8617" s="1" t="s">
        <v>47</v>
      </c>
      <c r="F8617" s="1" t="s">
        <v>40</v>
      </c>
      <c r="G8617">
        <v>9646.5300000000007</v>
      </c>
      <c r="H8617">
        <v>3</v>
      </c>
      <c r="I8617">
        <v>28939.59</v>
      </c>
      <c r="J8617">
        <v>2.34</v>
      </c>
      <c r="K8617">
        <v>3415</v>
      </c>
      <c r="L8617" s="2">
        <v>45439</v>
      </c>
      <c r="O8617" t="str">
        <f>IF(ecommerce_10000[[#This Row],[Platform]]="Souq","sq",ecommerce_10000[[#This Row],[Platform]])</f>
        <v>Amazon</v>
      </c>
      <c r="P8617" t="str">
        <f>IF(E8617="Souq","sq",IF(E8617="Jumia","Jum",E8617))</f>
        <v>Amazon</v>
      </c>
      <c r="Q8617">
        <f>VLOOKUP(ecommerce_10000[[#This Row],[City]],F:I,4,FALSE)</f>
        <v>99349.3</v>
      </c>
      <c r="R8617" s="1">
        <f>SUMIF(C:C,ecommerce_10000[[#This Row],[Category]],I:I)</f>
        <v>91504159.730000004</v>
      </c>
      <c r="S8617" s="1">
        <f>SUMIFS(I:I,C:C,C8617)</f>
        <v>91504159.730000004</v>
      </c>
      <c r="T8617" s="1" t="str">
        <f>INDEX(F:F,MATCH(ecommerce_10000[[#This Row],[TotalAmount]],I:I,0))</f>
        <v>Riyadh</v>
      </c>
    </row>
    <row r="8618" spans="1:20" x14ac:dyDescent="0.3">
      <c r="A8618" s="1" t="s">
        <v>8662</v>
      </c>
      <c r="B8618" s="1" t="s">
        <v>25</v>
      </c>
      <c r="C8618" s="1" t="s">
        <v>26</v>
      </c>
      <c r="D8618" s="1" t="s">
        <v>27</v>
      </c>
      <c r="E8618" s="1" t="s">
        <v>16</v>
      </c>
      <c r="F8618" s="1" t="s">
        <v>40</v>
      </c>
      <c r="G8618">
        <v>161.41999999999999</v>
      </c>
      <c r="H8618">
        <v>1</v>
      </c>
      <c r="I8618">
        <v>161.41999999999999</v>
      </c>
      <c r="J8618">
        <v>3.94</v>
      </c>
      <c r="K8618">
        <v>1800</v>
      </c>
      <c r="L8618" s="2">
        <v>45543</v>
      </c>
      <c r="O8618" t="str">
        <f>IF(ecommerce_10000[[#This Row],[Platform]]="Souq","sq",ecommerce_10000[[#This Row],[Platform]])</f>
        <v>sq</v>
      </c>
      <c r="P8618" t="str">
        <f>IF(E8618="Souq","sq",IF(E8618="Jumia","Jum",E8618))</f>
        <v>sq</v>
      </c>
      <c r="Q8618">
        <f>VLOOKUP(ecommerce_10000[[#This Row],[City]],F:I,4,FALSE)</f>
        <v>99349.3</v>
      </c>
      <c r="R8618" s="1">
        <f>SUMIF(C:C,ecommerce_10000[[#This Row],[Category]],I:I)</f>
        <v>29200970.130000021</v>
      </c>
      <c r="S8618" s="1">
        <f>SUMIFS(I:I,C:C,C8618)</f>
        <v>29200970.130000021</v>
      </c>
      <c r="T8618" s="1" t="str">
        <f>INDEX(F:F,MATCH(ecommerce_10000[[#This Row],[TotalAmount]],I:I,0))</f>
        <v>Riyadh</v>
      </c>
    </row>
    <row r="8619" spans="1:20" x14ac:dyDescent="0.3">
      <c r="A8619" s="1" t="s">
        <v>8663</v>
      </c>
      <c r="B8619" s="1" t="s">
        <v>43</v>
      </c>
      <c r="C8619" s="1" t="s">
        <v>44</v>
      </c>
      <c r="D8619" s="1" t="s">
        <v>45</v>
      </c>
      <c r="E8619" s="1" t="s">
        <v>16</v>
      </c>
      <c r="F8619" s="1" t="s">
        <v>62</v>
      </c>
      <c r="G8619">
        <v>4096.17</v>
      </c>
      <c r="H8619">
        <v>3</v>
      </c>
      <c r="I8619">
        <v>12288.51</v>
      </c>
      <c r="J8619">
        <v>1.2</v>
      </c>
      <c r="K8619">
        <v>297</v>
      </c>
      <c r="L8619" s="2">
        <v>45340</v>
      </c>
      <c r="O8619" t="str">
        <f>IF(ecommerce_10000[[#This Row],[Platform]]="Souq","sq",ecommerce_10000[[#This Row],[Platform]])</f>
        <v>sq</v>
      </c>
      <c r="P8619" t="str">
        <f>IF(E8619="Souq","sq",IF(E8619="Jumia","Jum",E8619))</f>
        <v>sq</v>
      </c>
      <c r="Q8619">
        <f>VLOOKUP(ecommerce_10000[[#This Row],[City]],F:I,4,FALSE)</f>
        <v>27872.98</v>
      </c>
      <c r="R8619" s="1">
        <f>SUMIF(C:C,ecommerce_10000[[#This Row],[Category]],I:I)</f>
        <v>31420413.200000018</v>
      </c>
      <c r="S8619" s="1">
        <f>SUMIFS(I:I,C:C,C8619)</f>
        <v>31420413.200000018</v>
      </c>
      <c r="T8619" s="1" t="str">
        <f>INDEX(F:F,MATCH(ecommerce_10000[[#This Row],[TotalAmount]],I:I,0))</f>
        <v>Giza</v>
      </c>
    </row>
    <row r="8620" spans="1:20" x14ac:dyDescent="0.3">
      <c r="A8620" s="1" t="s">
        <v>8664</v>
      </c>
      <c r="B8620" s="1" t="s">
        <v>38</v>
      </c>
      <c r="C8620" s="1" t="s">
        <v>20</v>
      </c>
      <c r="D8620" s="1" t="s">
        <v>39</v>
      </c>
      <c r="E8620" s="1" t="s">
        <v>22</v>
      </c>
      <c r="F8620" s="1" t="s">
        <v>28</v>
      </c>
      <c r="G8620">
        <v>11913</v>
      </c>
      <c r="H8620">
        <v>5</v>
      </c>
      <c r="I8620">
        <v>59565</v>
      </c>
      <c r="J8620">
        <v>4.12</v>
      </c>
      <c r="K8620">
        <v>1883</v>
      </c>
      <c r="L8620" s="2">
        <v>45295</v>
      </c>
      <c r="O8620" t="str">
        <f>IF(ecommerce_10000[[#This Row],[Platform]]="Souq","sq",ecommerce_10000[[#This Row],[Platform]])</f>
        <v>Jumia</v>
      </c>
      <c r="P8620" t="str">
        <f>IF(E8620="Souq","sq",IF(E8620="Jumia","Jum",E8620))</f>
        <v>Jum</v>
      </c>
      <c r="Q8620">
        <f>VLOOKUP(ecommerce_10000[[#This Row],[City]],F:I,4,FALSE)</f>
        <v>26648.76</v>
      </c>
      <c r="R8620" s="1">
        <f>SUMIF(C:C,ecommerce_10000[[#This Row],[Category]],I:I)</f>
        <v>91504159.730000004</v>
      </c>
      <c r="S8620" s="1">
        <f>SUMIFS(I:I,C:C,C8620)</f>
        <v>91504159.730000004</v>
      </c>
      <c r="T8620" s="1" t="str">
        <f>INDEX(F:F,MATCH(ecommerce_10000[[#This Row],[TotalAmount]],I:I,0))</f>
        <v>Casablanca</v>
      </c>
    </row>
    <row r="8621" spans="1:20" x14ac:dyDescent="0.3">
      <c r="A8621" s="1" t="s">
        <v>8665</v>
      </c>
      <c r="B8621" s="1" t="s">
        <v>13</v>
      </c>
      <c r="C8621" s="1" t="s">
        <v>14</v>
      </c>
      <c r="D8621" s="1" t="s">
        <v>15</v>
      </c>
      <c r="E8621" s="1" t="s">
        <v>16</v>
      </c>
      <c r="F8621" s="1" t="s">
        <v>40</v>
      </c>
      <c r="G8621">
        <v>991.91</v>
      </c>
      <c r="H8621">
        <v>2</v>
      </c>
      <c r="I8621">
        <v>1983.82</v>
      </c>
      <c r="J8621">
        <v>2.4500000000000002</v>
      </c>
      <c r="K8621">
        <v>2934</v>
      </c>
      <c r="L8621" s="2">
        <v>45508</v>
      </c>
      <c r="O8621" t="str">
        <f>IF(ecommerce_10000[[#This Row],[Platform]]="Souq","sq",ecommerce_10000[[#This Row],[Platform]])</f>
        <v>sq</v>
      </c>
      <c r="P8621" t="str">
        <f>IF(E8621="Souq","sq",IF(E8621="Jumia","Jum",E8621))</f>
        <v>sq</v>
      </c>
      <c r="Q8621">
        <f>VLOOKUP(ecommerce_10000[[#This Row],[City]],F:I,4,FALSE)</f>
        <v>99349.3</v>
      </c>
      <c r="R8621" s="1">
        <f>SUMIF(C:C,ecommerce_10000[[#This Row],[Category]],I:I)</f>
        <v>92327183.770000085</v>
      </c>
      <c r="S8621" s="1">
        <f>SUMIFS(I:I,C:C,C8621)</f>
        <v>92327183.770000085</v>
      </c>
      <c r="T8621" s="1" t="str">
        <f>INDEX(F:F,MATCH(ecommerce_10000[[#This Row],[TotalAmount]],I:I,0))</f>
        <v>Riyadh</v>
      </c>
    </row>
    <row r="8622" spans="1:20" x14ac:dyDescent="0.3">
      <c r="A8622" s="1" t="s">
        <v>8666</v>
      </c>
      <c r="B8622" s="1" t="s">
        <v>13</v>
      </c>
      <c r="C8622" s="1" t="s">
        <v>14</v>
      </c>
      <c r="D8622" s="1" t="s">
        <v>15</v>
      </c>
      <c r="E8622" s="1" t="s">
        <v>47</v>
      </c>
      <c r="F8622" s="1" t="s">
        <v>23</v>
      </c>
      <c r="G8622">
        <v>9475.02</v>
      </c>
      <c r="H8622">
        <v>1</v>
      </c>
      <c r="I8622">
        <v>9475.02</v>
      </c>
      <c r="J8622">
        <v>3.72</v>
      </c>
      <c r="K8622">
        <v>3692</v>
      </c>
      <c r="L8622" s="2">
        <v>45554</v>
      </c>
      <c r="O8622" t="str">
        <f>IF(ecommerce_10000[[#This Row],[Platform]]="Souq","sq",ecommerce_10000[[#This Row],[Platform]])</f>
        <v>Amazon</v>
      </c>
      <c r="P8622" t="str">
        <f>IF(E8622="Souq","sq",IF(E8622="Jumia","Jum",E8622))</f>
        <v>Amazon</v>
      </c>
      <c r="Q8622">
        <f>VLOOKUP(ecommerce_10000[[#This Row],[City]],F:I,4,FALSE)</f>
        <v>13290.4</v>
      </c>
      <c r="R8622" s="1">
        <f>SUMIF(C:C,ecommerce_10000[[#This Row],[Category]],I:I)</f>
        <v>92327183.770000085</v>
      </c>
      <c r="S8622" s="1">
        <f>SUMIFS(I:I,C:C,C8622)</f>
        <v>92327183.770000085</v>
      </c>
      <c r="T8622" s="1" t="str">
        <f>INDEX(F:F,MATCH(ecommerce_10000[[#This Row],[TotalAmount]],I:I,0))</f>
        <v>Alexandria</v>
      </c>
    </row>
    <row r="8623" spans="1:20" x14ac:dyDescent="0.3">
      <c r="A8623" s="1" t="s">
        <v>8667</v>
      </c>
      <c r="B8623" s="1" t="s">
        <v>53</v>
      </c>
      <c r="C8623" s="1" t="s">
        <v>31</v>
      </c>
      <c r="D8623" s="1" t="s">
        <v>54</v>
      </c>
      <c r="E8623" s="1" t="s">
        <v>16</v>
      </c>
      <c r="F8623" s="1" t="s">
        <v>40</v>
      </c>
      <c r="G8623">
        <v>12654.68</v>
      </c>
      <c r="H8623">
        <v>4</v>
      </c>
      <c r="I8623">
        <v>50618.720000000001</v>
      </c>
      <c r="J8623">
        <v>2.83</v>
      </c>
      <c r="K8623">
        <v>773</v>
      </c>
      <c r="L8623" s="2">
        <v>45639</v>
      </c>
      <c r="O8623" t="str">
        <f>IF(ecommerce_10000[[#This Row],[Platform]]="Souq","sq",ecommerce_10000[[#This Row],[Platform]])</f>
        <v>sq</v>
      </c>
      <c r="P8623" t="str">
        <f>IF(E8623="Souq","sq",IF(E8623="Jumia","Jum",E8623))</f>
        <v>sq</v>
      </c>
      <c r="Q8623">
        <f>VLOOKUP(ecommerce_10000[[#This Row],[City]],F:I,4,FALSE)</f>
        <v>99349.3</v>
      </c>
      <c r="R8623" s="1">
        <f>SUMIF(C:C,ecommerce_10000[[#This Row],[Category]],I:I)</f>
        <v>57542997.559999913</v>
      </c>
      <c r="S8623" s="1">
        <f>SUMIFS(I:I,C:C,C8623)</f>
        <v>57542997.559999913</v>
      </c>
      <c r="T8623" s="1" t="str">
        <f>INDEX(F:F,MATCH(ecommerce_10000[[#This Row],[TotalAmount]],I:I,0))</f>
        <v>Riyadh</v>
      </c>
    </row>
    <row r="8624" spans="1:20" x14ac:dyDescent="0.3">
      <c r="A8624" s="1" t="s">
        <v>8668</v>
      </c>
      <c r="B8624" s="1" t="s">
        <v>35</v>
      </c>
      <c r="C8624" s="1" t="s">
        <v>14</v>
      </c>
      <c r="D8624" s="1" t="s">
        <v>36</v>
      </c>
      <c r="E8624" s="1" t="s">
        <v>16</v>
      </c>
      <c r="F8624" s="1" t="s">
        <v>28</v>
      </c>
      <c r="G8624">
        <v>14802.98</v>
      </c>
      <c r="H8624">
        <v>2</v>
      </c>
      <c r="I8624">
        <v>29605.96</v>
      </c>
      <c r="J8624">
        <v>1.1100000000000001</v>
      </c>
      <c r="K8624">
        <v>3075</v>
      </c>
      <c r="L8624" s="2">
        <v>45608</v>
      </c>
      <c r="O8624" t="str">
        <f>IF(ecommerce_10000[[#This Row],[Platform]]="Souq","sq",ecommerce_10000[[#This Row],[Platform]])</f>
        <v>sq</v>
      </c>
      <c r="P8624" t="str">
        <f>IF(E8624="Souq","sq",IF(E8624="Jumia","Jum",E8624))</f>
        <v>sq</v>
      </c>
      <c r="Q8624">
        <f>VLOOKUP(ecommerce_10000[[#This Row],[City]],F:I,4,FALSE)</f>
        <v>26648.76</v>
      </c>
      <c r="R8624" s="1">
        <f>SUMIF(C:C,ecommerce_10000[[#This Row],[Category]],I:I)</f>
        <v>92327183.770000085</v>
      </c>
      <c r="S8624" s="1">
        <f>SUMIFS(I:I,C:C,C8624)</f>
        <v>92327183.770000085</v>
      </c>
      <c r="T8624" s="1" t="str">
        <f>INDEX(F:F,MATCH(ecommerce_10000[[#This Row],[TotalAmount]],I:I,0))</f>
        <v>Casablanca</v>
      </c>
    </row>
    <row r="8625" spans="1:20" x14ac:dyDescent="0.3">
      <c r="A8625" s="1" t="s">
        <v>8669</v>
      </c>
      <c r="B8625" s="1" t="s">
        <v>25</v>
      </c>
      <c r="C8625" s="1" t="s">
        <v>26</v>
      </c>
      <c r="D8625" s="1" t="s">
        <v>27</v>
      </c>
      <c r="E8625" s="1" t="s">
        <v>22</v>
      </c>
      <c r="F8625" s="1" t="s">
        <v>28</v>
      </c>
      <c r="G8625">
        <v>3314.64</v>
      </c>
      <c r="H8625">
        <v>1</v>
      </c>
      <c r="I8625">
        <v>3314.64</v>
      </c>
      <c r="J8625">
        <v>1.92</v>
      </c>
      <c r="K8625">
        <v>3734</v>
      </c>
      <c r="L8625" s="2">
        <v>45462</v>
      </c>
      <c r="O8625" t="str">
        <f>IF(ecommerce_10000[[#This Row],[Platform]]="Souq","sq",ecommerce_10000[[#This Row],[Platform]])</f>
        <v>Jumia</v>
      </c>
      <c r="P8625" t="str">
        <f>IF(E8625="Souq","sq",IF(E8625="Jumia","Jum",E8625))</f>
        <v>Jum</v>
      </c>
      <c r="Q8625">
        <f>VLOOKUP(ecommerce_10000[[#This Row],[City]],F:I,4,FALSE)</f>
        <v>26648.76</v>
      </c>
      <c r="R8625" s="1">
        <f>SUMIF(C:C,ecommerce_10000[[#This Row],[Category]],I:I)</f>
        <v>29200970.130000021</v>
      </c>
      <c r="S8625" s="1">
        <f>SUMIFS(I:I,C:C,C8625)</f>
        <v>29200970.130000021</v>
      </c>
      <c r="T8625" s="1" t="str">
        <f>INDEX(F:F,MATCH(ecommerce_10000[[#This Row],[TotalAmount]],I:I,0))</f>
        <v>Casablanca</v>
      </c>
    </row>
    <row r="8626" spans="1:20" x14ac:dyDescent="0.3">
      <c r="A8626" s="1" t="s">
        <v>8670</v>
      </c>
      <c r="B8626" s="1" t="s">
        <v>49</v>
      </c>
      <c r="C8626" s="1" t="s">
        <v>14</v>
      </c>
      <c r="D8626" s="1" t="s">
        <v>50</v>
      </c>
      <c r="E8626" s="1" t="s">
        <v>22</v>
      </c>
      <c r="F8626" s="1" t="s">
        <v>62</v>
      </c>
      <c r="G8626">
        <v>13775.15</v>
      </c>
      <c r="H8626">
        <v>3</v>
      </c>
      <c r="I8626">
        <v>41325.449999999997</v>
      </c>
      <c r="J8626">
        <v>3.98</v>
      </c>
      <c r="K8626">
        <v>4048</v>
      </c>
      <c r="L8626" s="2">
        <v>45540</v>
      </c>
      <c r="O8626" t="str">
        <f>IF(ecommerce_10000[[#This Row],[Platform]]="Souq","sq",ecommerce_10000[[#This Row],[Platform]])</f>
        <v>Jumia</v>
      </c>
      <c r="P8626" t="str">
        <f>IF(E8626="Souq","sq",IF(E8626="Jumia","Jum",E8626))</f>
        <v>Jum</v>
      </c>
      <c r="Q8626">
        <f>VLOOKUP(ecommerce_10000[[#This Row],[City]],F:I,4,FALSE)</f>
        <v>27872.98</v>
      </c>
      <c r="R8626" s="1">
        <f>SUMIF(C:C,ecommerce_10000[[#This Row],[Category]],I:I)</f>
        <v>92327183.770000085</v>
      </c>
      <c r="S8626" s="1">
        <f>SUMIFS(I:I,C:C,C8626)</f>
        <v>92327183.770000085</v>
      </c>
      <c r="T8626" s="1" t="str">
        <f>INDEX(F:F,MATCH(ecommerce_10000[[#This Row],[TotalAmount]],I:I,0))</f>
        <v>Giza</v>
      </c>
    </row>
    <row r="8627" spans="1:20" x14ac:dyDescent="0.3">
      <c r="A8627" s="1" t="s">
        <v>8671</v>
      </c>
      <c r="B8627" s="1" t="s">
        <v>30</v>
      </c>
      <c r="C8627" s="1" t="s">
        <v>31</v>
      </c>
      <c r="D8627" s="1" t="s">
        <v>32</v>
      </c>
      <c r="E8627" s="1" t="s">
        <v>47</v>
      </c>
      <c r="F8627" s="1" t="s">
        <v>28</v>
      </c>
      <c r="G8627">
        <v>3936.22</v>
      </c>
      <c r="H8627">
        <v>1</v>
      </c>
      <c r="I8627">
        <v>3936.22</v>
      </c>
      <c r="J8627">
        <v>1.33</v>
      </c>
      <c r="K8627">
        <v>1485</v>
      </c>
      <c r="L8627" s="2">
        <v>45511</v>
      </c>
      <c r="O8627" t="str">
        <f>IF(ecommerce_10000[[#This Row],[Platform]]="Souq","sq",ecommerce_10000[[#This Row],[Platform]])</f>
        <v>Amazon</v>
      </c>
      <c r="P8627" t="str">
        <f>IF(E8627="Souq","sq",IF(E8627="Jumia","Jum",E8627))</f>
        <v>Amazon</v>
      </c>
      <c r="Q8627">
        <f>VLOOKUP(ecommerce_10000[[#This Row],[City]],F:I,4,FALSE)</f>
        <v>26648.76</v>
      </c>
      <c r="R8627" s="1">
        <f>SUMIF(C:C,ecommerce_10000[[#This Row],[Category]],I:I)</f>
        <v>57542997.559999913</v>
      </c>
      <c r="S8627" s="1">
        <f>SUMIFS(I:I,C:C,C8627)</f>
        <v>57542997.559999913</v>
      </c>
      <c r="T8627" s="1" t="str">
        <f>INDEX(F:F,MATCH(ecommerce_10000[[#This Row],[TotalAmount]],I:I,0))</f>
        <v>Casablanca</v>
      </c>
    </row>
    <row r="8628" spans="1:20" x14ac:dyDescent="0.3">
      <c r="A8628" s="1" t="s">
        <v>8672</v>
      </c>
      <c r="B8628" s="1" t="s">
        <v>35</v>
      </c>
      <c r="C8628" s="1" t="s">
        <v>14</v>
      </c>
      <c r="D8628" s="1" t="s">
        <v>36</v>
      </c>
      <c r="E8628" s="1" t="s">
        <v>16</v>
      </c>
      <c r="F8628" s="1" t="s">
        <v>17</v>
      </c>
      <c r="G8628">
        <v>11546.59</v>
      </c>
      <c r="H8628">
        <v>2</v>
      </c>
      <c r="I8628">
        <v>23093.18</v>
      </c>
      <c r="J8628">
        <v>2.96</v>
      </c>
      <c r="K8628">
        <v>4958</v>
      </c>
      <c r="L8628" s="2">
        <v>45452</v>
      </c>
      <c r="O8628" t="str">
        <f>IF(ecommerce_10000[[#This Row],[Platform]]="Souq","sq",ecommerce_10000[[#This Row],[Platform]])</f>
        <v>sq</v>
      </c>
      <c r="P8628" t="str">
        <f>IF(E8628="Souq","sq",IF(E8628="Jumia","Jum",E8628))</f>
        <v>sq</v>
      </c>
      <c r="Q8628">
        <f>VLOOKUP(ecommerce_10000[[#This Row],[City]],F:I,4,FALSE)</f>
        <v>16284.02</v>
      </c>
      <c r="R8628" s="1">
        <f>SUMIF(C:C,ecommerce_10000[[#This Row],[Category]],I:I)</f>
        <v>92327183.770000085</v>
      </c>
      <c r="S8628" s="1">
        <f>SUMIFS(I:I,C:C,C8628)</f>
        <v>92327183.770000085</v>
      </c>
      <c r="T8628" s="1" t="str">
        <f>INDEX(F:F,MATCH(ecommerce_10000[[#This Row],[TotalAmount]],I:I,0))</f>
        <v>Cairo</v>
      </c>
    </row>
    <row r="8629" spans="1:20" x14ac:dyDescent="0.3">
      <c r="A8629" s="1" t="s">
        <v>8673</v>
      </c>
      <c r="B8629" s="1" t="s">
        <v>53</v>
      </c>
      <c r="C8629" s="1" t="s">
        <v>31</v>
      </c>
      <c r="D8629" s="1" t="s">
        <v>54</v>
      </c>
      <c r="E8629" s="1" t="s">
        <v>47</v>
      </c>
      <c r="F8629" s="1" t="s">
        <v>33</v>
      </c>
      <c r="G8629">
        <v>5629.6</v>
      </c>
      <c r="H8629">
        <v>1</v>
      </c>
      <c r="I8629">
        <v>5629.6</v>
      </c>
      <c r="J8629">
        <v>3.25</v>
      </c>
      <c r="K8629">
        <v>890</v>
      </c>
      <c r="L8629" s="2">
        <v>45513</v>
      </c>
      <c r="O8629" t="str">
        <f>IF(ecommerce_10000[[#This Row],[Platform]]="Souq","sq",ecommerce_10000[[#This Row],[Platform]])</f>
        <v>Amazon</v>
      </c>
      <c r="P8629" t="str">
        <f>IF(E8629="Souq","sq",IF(E8629="Jumia","Jum",E8629))</f>
        <v>Amazon</v>
      </c>
      <c r="Q8629">
        <f>VLOOKUP(ecommerce_10000[[#This Row],[City]],F:I,4,FALSE)</f>
        <v>3665.44</v>
      </c>
      <c r="R8629" s="1">
        <f>SUMIF(C:C,ecommerce_10000[[#This Row],[Category]],I:I)</f>
        <v>57542997.559999913</v>
      </c>
      <c r="S8629" s="1">
        <f>SUMIFS(I:I,C:C,C8629)</f>
        <v>57542997.559999913</v>
      </c>
      <c r="T8629" s="1" t="str">
        <f>INDEX(F:F,MATCH(ecommerce_10000[[#This Row],[TotalAmount]],I:I,0))</f>
        <v>Dubai</v>
      </c>
    </row>
    <row r="8630" spans="1:20" x14ac:dyDescent="0.3">
      <c r="A8630" s="1" t="s">
        <v>8674</v>
      </c>
      <c r="B8630" s="1" t="s">
        <v>25</v>
      </c>
      <c r="C8630" s="1" t="s">
        <v>26</v>
      </c>
      <c r="D8630" s="1" t="s">
        <v>27</v>
      </c>
      <c r="E8630" s="1" t="s">
        <v>47</v>
      </c>
      <c r="F8630" s="1" t="s">
        <v>23</v>
      </c>
      <c r="G8630">
        <v>14660.72</v>
      </c>
      <c r="H8630">
        <v>3</v>
      </c>
      <c r="I8630">
        <v>43982.16</v>
      </c>
      <c r="J8630">
        <v>1.61</v>
      </c>
      <c r="K8630">
        <v>1861</v>
      </c>
      <c r="L8630" s="2">
        <v>45293</v>
      </c>
      <c r="O8630" t="str">
        <f>IF(ecommerce_10000[[#This Row],[Platform]]="Souq","sq",ecommerce_10000[[#This Row],[Platform]])</f>
        <v>Amazon</v>
      </c>
      <c r="P8630" t="str">
        <f>IF(E8630="Souq","sq",IF(E8630="Jumia","Jum",E8630))</f>
        <v>Amazon</v>
      </c>
      <c r="Q8630">
        <f>VLOOKUP(ecommerce_10000[[#This Row],[City]],F:I,4,FALSE)</f>
        <v>13290.4</v>
      </c>
      <c r="R8630" s="1">
        <f>SUMIF(C:C,ecommerce_10000[[#This Row],[Category]],I:I)</f>
        <v>29200970.130000021</v>
      </c>
      <c r="S8630" s="1">
        <f>SUMIFS(I:I,C:C,C8630)</f>
        <v>29200970.130000021</v>
      </c>
      <c r="T8630" s="1" t="str">
        <f>INDEX(F:F,MATCH(ecommerce_10000[[#This Row],[TotalAmount]],I:I,0))</f>
        <v>Alexandria</v>
      </c>
    </row>
    <row r="8631" spans="1:20" x14ac:dyDescent="0.3">
      <c r="A8631" s="1" t="s">
        <v>8675</v>
      </c>
      <c r="B8631" s="1" t="s">
        <v>65</v>
      </c>
      <c r="C8631" s="1" t="s">
        <v>20</v>
      </c>
      <c r="D8631" s="1" t="s">
        <v>66</v>
      </c>
      <c r="E8631" s="1" t="s">
        <v>22</v>
      </c>
      <c r="F8631" s="1" t="s">
        <v>62</v>
      </c>
      <c r="G8631">
        <v>2187.9899999999998</v>
      </c>
      <c r="H8631">
        <v>4</v>
      </c>
      <c r="I8631">
        <v>8751.9599999999991</v>
      </c>
      <c r="J8631">
        <v>4.49</v>
      </c>
      <c r="K8631">
        <v>3459</v>
      </c>
      <c r="L8631" s="2">
        <v>45576</v>
      </c>
      <c r="O8631" t="str">
        <f>IF(ecommerce_10000[[#This Row],[Platform]]="Souq","sq",ecommerce_10000[[#This Row],[Platform]])</f>
        <v>Jumia</v>
      </c>
      <c r="P8631" t="str">
        <f>IF(E8631="Souq","sq",IF(E8631="Jumia","Jum",E8631))</f>
        <v>Jum</v>
      </c>
      <c r="Q8631">
        <f>VLOOKUP(ecommerce_10000[[#This Row],[City]],F:I,4,FALSE)</f>
        <v>27872.98</v>
      </c>
      <c r="R8631" s="1">
        <f>SUMIF(C:C,ecommerce_10000[[#This Row],[Category]],I:I)</f>
        <v>91504159.730000004</v>
      </c>
      <c r="S8631" s="1">
        <f>SUMIFS(I:I,C:C,C8631)</f>
        <v>91504159.730000004</v>
      </c>
      <c r="T8631" s="1" t="str">
        <f>INDEX(F:F,MATCH(ecommerce_10000[[#This Row],[TotalAmount]],I:I,0))</f>
        <v>Giza</v>
      </c>
    </row>
    <row r="8632" spans="1:20" x14ac:dyDescent="0.3">
      <c r="A8632" s="1" t="s">
        <v>8676</v>
      </c>
      <c r="B8632" s="1" t="s">
        <v>38</v>
      </c>
      <c r="C8632" s="1" t="s">
        <v>20</v>
      </c>
      <c r="D8632" s="1" t="s">
        <v>39</v>
      </c>
      <c r="E8632" s="1" t="s">
        <v>16</v>
      </c>
      <c r="F8632" s="1" t="s">
        <v>40</v>
      </c>
      <c r="G8632">
        <v>4658.8999999999996</v>
      </c>
      <c r="H8632">
        <v>2</v>
      </c>
      <c r="I8632">
        <v>9317.7999999999993</v>
      </c>
      <c r="J8632">
        <v>3.79</v>
      </c>
      <c r="K8632">
        <v>1181</v>
      </c>
      <c r="L8632" s="2">
        <v>45519</v>
      </c>
      <c r="O8632" t="str">
        <f>IF(ecommerce_10000[[#This Row],[Platform]]="Souq","sq",ecommerce_10000[[#This Row],[Platform]])</f>
        <v>sq</v>
      </c>
      <c r="P8632" t="str">
        <f>IF(E8632="Souq","sq",IF(E8632="Jumia","Jum",E8632))</f>
        <v>sq</v>
      </c>
      <c r="Q8632">
        <f>VLOOKUP(ecommerce_10000[[#This Row],[City]],F:I,4,FALSE)</f>
        <v>99349.3</v>
      </c>
      <c r="R8632" s="1">
        <f>SUMIF(C:C,ecommerce_10000[[#This Row],[Category]],I:I)</f>
        <v>91504159.730000004</v>
      </c>
      <c r="S8632" s="1">
        <f>SUMIFS(I:I,C:C,C8632)</f>
        <v>91504159.730000004</v>
      </c>
      <c r="T8632" s="1" t="str">
        <f>INDEX(F:F,MATCH(ecommerce_10000[[#This Row],[TotalAmount]],I:I,0))</f>
        <v>Riyadh</v>
      </c>
    </row>
    <row r="8633" spans="1:20" x14ac:dyDescent="0.3">
      <c r="A8633" s="1" t="s">
        <v>8677</v>
      </c>
      <c r="B8633" s="1" t="s">
        <v>49</v>
      </c>
      <c r="C8633" s="1" t="s">
        <v>14</v>
      </c>
      <c r="D8633" s="1" t="s">
        <v>50</v>
      </c>
      <c r="E8633" s="1" t="s">
        <v>47</v>
      </c>
      <c r="F8633" s="1" t="s">
        <v>33</v>
      </c>
      <c r="G8633">
        <v>12254.12</v>
      </c>
      <c r="H8633">
        <v>4</v>
      </c>
      <c r="I8633">
        <v>49016.480000000003</v>
      </c>
      <c r="J8633">
        <v>2.67</v>
      </c>
      <c r="K8633">
        <v>4170</v>
      </c>
      <c r="L8633" s="2">
        <v>45333</v>
      </c>
      <c r="O8633" t="str">
        <f>IF(ecommerce_10000[[#This Row],[Platform]]="Souq","sq",ecommerce_10000[[#This Row],[Platform]])</f>
        <v>Amazon</v>
      </c>
      <c r="P8633" t="str">
        <f>IF(E8633="Souq","sq",IF(E8633="Jumia","Jum",E8633))</f>
        <v>Amazon</v>
      </c>
      <c r="Q8633">
        <f>VLOOKUP(ecommerce_10000[[#This Row],[City]],F:I,4,FALSE)</f>
        <v>3665.44</v>
      </c>
      <c r="R8633" s="1">
        <f>SUMIF(C:C,ecommerce_10000[[#This Row],[Category]],I:I)</f>
        <v>92327183.770000085</v>
      </c>
      <c r="S8633" s="1">
        <f>SUMIFS(I:I,C:C,C8633)</f>
        <v>92327183.770000085</v>
      </c>
      <c r="T8633" s="1" t="str">
        <f>INDEX(F:F,MATCH(ecommerce_10000[[#This Row],[TotalAmount]],I:I,0))</f>
        <v>Dubai</v>
      </c>
    </row>
    <row r="8634" spans="1:20" x14ac:dyDescent="0.3">
      <c r="A8634" s="1" t="s">
        <v>8678</v>
      </c>
      <c r="B8634" s="1" t="s">
        <v>25</v>
      </c>
      <c r="C8634" s="1" t="s">
        <v>26</v>
      </c>
      <c r="D8634" s="1" t="s">
        <v>27</v>
      </c>
      <c r="E8634" s="1" t="s">
        <v>16</v>
      </c>
      <c r="F8634" s="1" t="s">
        <v>23</v>
      </c>
      <c r="G8634">
        <v>6393.09</v>
      </c>
      <c r="H8634">
        <v>3</v>
      </c>
      <c r="I8634">
        <v>19179.27</v>
      </c>
      <c r="J8634">
        <v>3.59</v>
      </c>
      <c r="K8634">
        <v>3623</v>
      </c>
      <c r="L8634" s="2">
        <v>45579</v>
      </c>
      <c r="O8634" t="str">
        <f>IF(ecommerce_10000[[#This Row],[Platform]]="Souq","sq",ecommerce_10000[[#This Row],[Platform]])</f>
        <v>sq</v>
      </c>
      <c r="P8634" t="str">
        <f>IF(E8634="Souq","sq",IF(E8634="Jumia","Jum",E8634))</f>
        <v>sq</v>
      </c>
      <c r="Q8634">
        <f>VLOOKUP(ecommerce_10000[[#This Row],[City]],F:I,4,FALSE)</f>
        <v>13290.4</v>
      </c>
      <c r="R8634" s="1">
        <f>SUMIF(C:C,ecommerce_10000[[#This Row],[Category]],I:I)</f>
        <v>29200970.130000021</v>
      </c>
      <c r="S8634" s="1">
        <f>SUMIFS(I:I,C:C,C8634)</f>
        <v>29200970.130000021</v>
      </c>
      <c r="T8634" s="1" t="str">
        <f>INDEX(F:F,MATCH(ecommerce_10000[[#This Row],[TotalAmount]],I:I,0))</f>
        <v>Alexandria</v>
      </c>
    </row>
    <row r="8635" spans="1:20" x14ac:dyDescent="0.3">
      <c r="A8635" s="1" t="s">
        <v>8679</v>
      </c>
      <c r="B8635" s="1" t="s">
        <v>65</v>
      </c>
      <c r="C8635" s="1" t="s">
        <v>20</v>
      </c>
      <c r="D8635" s="1" t="s">
        <v>66</v>
      </c>
      <c r="E8635" s="1" t="s">
        <v>16</v>
      </c>
      <c r="F8635" s="1" t="s">
        <v>40</v>
      </c>
      <c r="G8635">
        <v>19897.38</v>
      </c>
      <c r="H8635">
        <v>4</v>
      </c>
      <c r="I8635">
        <v>79589.52</v>
      </c>
      <c r="J8635">
        <v>3.25</v>
      </c>
      <c r="K8635">
        <v>416</v>
      </c>
      <c r="L8635" s="2">
        <v>45576</v>
      </c>
      <c r="O8635" t="str">
        <f>IF(ecommerce_10000[[#This Row],[Platform]]="Souq","sq",ecommerce_10000[[#This Row],[Platform]])</f>
        <v>sq</v>
      </c>
      <c r="P8635" t="str">
        <f>IF(E8635="Souq","sq",IF(E8635="Jumia","Jum",E8635))</f>
        <v>sq</v>
      </c>
      <c r="Q8635">
        <f>VLOOKUP(ecommerce_10000[[#This Row],[City]],F:I,4,FALSE)</f>
        <v>99349.3</v>
      </c>
      <c r="R8635" s="1">
        <f>SUMIF(C:C,ecommerce_10000[[#This Row],[Category]],I:I)</f>
        <v>91504159.730000004</v>
      </c>
      <c r="S8635" s="1">
        <f>SUMIFS(I:I,C:C,C8635)</f>
        <v>91504159.730000004</v>
      </c>
      <c r="T8635" s="1" t="str">
        <f>INDEX(F:F,MATCH(ecommerce_10000[[#This Row],[TotalAmount]],I:I,0))</f>
        <v>Riyadh</v>
      </c>
    </row>
    <row r="8636" spans="1:20" x14ac:dyDescent="0.3">
      <c r="A8636" s="1" t="s">
        <v>8680</v>
      </c>
      <c r="B8636" s="1" t="s">
        <v>65</v>
      </c>
      <c r="C8636" s="1" t="s">
        <v>20</v>
      </c>
      <c r="D8636" s="1" t="s">
        <v>66</v>
      </c>
      <c r="E8636" s="1" t="s">
        <v>16</v>
      </c>
      <c r="F8636" s="1" t="s">
        <v>23</v>
      </c>
      <c r="G8636">
        <v>5315</v>
      </c>
      <c r="H8636">
        <v>3</v>
      </c>
      <c r="I8636">
        <v>15945</v>
      </c>
      <c r="J8636">
        <v>4.93</v>
      </c>
      <c r="K8636">
        <v>1760</v>
      </c>
      <c r="L8636" s="2">
        <v>45604</v>
      </c>
      <c r="O8636" t="str">
        <f>IF(ecommerce_10000[[#This Row],[Platform]]="Souq","sq",ecommerce_10000[[#This Row],[Platform]])</f>
        <v>sq</v>
      </c>
      <c r="P8636" t="str">
        <f>IF(E8636="Souq","sq",IF(E8636="Jumia","Jum",E8636))</f>
        <v>sq</v>
      </c>
      <c r="Q8636">
        <f>VLOOKUP(ecommerce_10000[[#This Row],[City]],F:I,4,FALSE)</f>
        <v>13290.4</v>
      </c>
      <c r="R8636" s="1">
        <f>SUMIF(C:C,ecommerce_10000[[#This Row],[Category]],I:I)</f>
        <v>91504159.730000004</v>
      </c>
      <c r="S8636" s="1">
        <f>SUMIFS(I:I,C:C,C8636)</f>
        <v>91504159.730000004</v>
      </c>
      <c r="T8636" s="1" t="str">
        <f>INDEX(F:F,MATCH(ecommerce_10000[[#This Row],[TotalAmount]],I:I,0))</f>
        <v>Alexandria</v>
      </c>
    </row>
    <row r="8637" spans="1:20" x14ac:dyDescent="0.3">
      <c r="A8637" s="1" t="s">
        <v>8681</v>
      </c>
      <c r="B8637" s="1" t="s">
        <v>35</v>
      </c>
      <c r="C8637" s="1" t="s">
        <v>14</v>
      </c>
      <c r="D8637" s="1" t="s">
        <v>36</v>
      </c>
      <c r="E8637" s="1" t="s">
        <v>16</v>
      </c>
      <c r="F8637" s="1" t="s">
        <v>28</v>
      </c>
      <c r="G8637">
        <v>7510.64</v>
      </c>
      <c r="H8637">
        <v>3</v>
      </c>
      <c r="I8637">
        <v>22531.919999999998</v>
      </c>
      <c r="J8637">
        <v>1.63</v>
      </c>
      <c r="K8637">
        <v>3296</v>
      </c>
      <c r="L8637" s="2">
        <v>45487</v>
      </c>
      <c r="O8637" t="str">
        <f>IF(ecommerce_10000[[#This Row],[Platform]]="Souq","sq",ecommerce_10000[[#This Row],[Platform]])</f>
        <v>sq</v>
      </c>
      <c r="P8637" t="str">
        <f>IF(E8637="Souq","sq",IF(E8637="Jumia","Jum",E8637))</f>
        <v>sq</v>
      </c>
      <c r="Q8637">
        <f>VLOOKUP(ecommerce_10000[[#This Row],[City]],F:I,4,FALSE)</f>
        <v>26648.76</v>
      </c>
      <c r="R8637" s="1">
        <f>SUMIF(C:C,ecommerce_10000[[#This Row],[Category]],I:I)</f>
        <v>92327183.770000085</v>
      </c>
      <c r="S8637" s="1">
        <f>SUMIFS(I:I,C:C,C8637)</f>
        <v>92327183.770000085</v>
      </c>
      <c r="T8637" s="1" t="str">
        <f>INDEX(F:F,MATCH(ecommerce_10000[[#This Row],[TotalAmount]],I:I,0))</f>
        <v>Casablanca</v>
      </c>
    </row>
    <row r="8638" spans="1:20" x14ac:dyDescent="0.3">
      <c r="A8638" s="1" t="s">
        <v>8682</v>
      </c>
      <c r="B8638" s="1" t="s">
        <v>13</v>
      </c>
      <c r="C8638" s="1" t="s">
        <v>14</v>
      </c>
      <c r="D8638" s="1" t="s">
        <v>15</v>
      </c>
      <c r="E8638" s="1" t="s">
        <v>16</v>
      </c>
      <c r="F8638" s="1" t="s">
        <v>62</v>
      </c>
      <c r="G8638">
        <v>14841.11</v>
      </c>
      <c r="H8638">
        <v>2</v>
      </c>
      <c r="I8638">
        <v>29682.22</v>
      </c>
      <c r="J8638">
        <v>2.93</v>
      </c>
      <c r="K8638">
        <v>2693</v>
      </c>
      <c r="L8638" s="2">
        <v>45329</v>
      </c>
      <c r="O8638" t="str">
        <f>IF(ecommerce_10000[[#This Row],[Platform]]="Souq","sq",ecommerce_10000[[#This Row],[Platform]])</f>
        <v>sq</v>
      </c>
      <c r="P8638" t="str">
        <f>IF(E8638="Souq","sq",IF(E8638="Jumia","Jum",E8638))</f>
        <v>sq</v>
      </c>
      <c r="Q8638">
        <f>VLOOKUP(ecommerce_10000[[#This Row],[City]],F:I,4,FALSE)</f>
        <v>27872.98</v>
      </c>
      <c r="R8638" s="1">
        <f>SUMIF(C:C,ecommerce_10000[[#This Row],[Category]],I:I)</f>
        <v>92327183.770000085</v>
      </c>
      <c r="S8638" s="1">
        <f>SUMIFS(I:I,C:C,C8638)</f>
        <v>92327183.770000085</v>
      </c>
      <c r="T8638" s="1" t="str">
        <f>INDEX(F:F,MATCH(ecommerce_10000[[#This Row],[TotalAmount]],I:I,0))</f>
        <v>Giza</v>
      </c>
    </row>
    <row r="8639" spans="1:20" x14ac:dyDescent="0.3">
      <c r="A8639" s="1" t="s">
        <v>8683</v>
      </c>
      <c r="B8639" s="1" t="s">
        <v>35</v>
      </c>
      <c r="C8639" s="1" t="s">
        <v>14</v>
      </c>
      <c r="D8639" s="1" t="s">
        <v>36</v>
      </c>
      <c r="E8639" s="1" t="s">
        <v>22</v>
      </c>
      <c r="F8639" s="1" t="s">
        <v>40</v>
      </c>
      <c r="G8639">
        <v>5836.7</v>
      </c>
      <c r="H8639">
        <v>2</v>
      </c>
      <c r="I8639">
        <v>11673.4</v>
      </c>
      <c r="J8639">
        <v>3.43</v>
      </c>
      <c r="K8639">
        <v>2183</v>
      </c>
      <c r="L8639" s="2">
        <v>45513</v>
      </c>
      <c r="O8639" t="str">
        <f>IF(ecommerce_10000[[#This Row],[Platform]]="Souq","sq",ecommerce_10000[[#This Row],[Platform]])</f>
        <v>Jumia</v>
      </c>
      <c r="P8639" t="str">
        <f>IF(E8639="Souq","sq",IF(E8639="Jumia","Jum",E8639))</f>
        <v>Jum</v>
      </c>
      <c r="Q8639">
        <f>VLOOKUP(ecommerce_10000[[#This Row],[City]],F:I,4,FALSE)</f>
        <v>99349.3</v>
      </c>
      <c r="R8639" s="1">
        <f>SUMIF(C:C,ecommerce_10000[[#This Row],[Category]],I:I)</f>
        <v>92327183.770000085</v>
      </c>
      <c r="S8639" s="1">
        <f>SUMIFS(I:I,C:C,C8639)</f>
        <v>92327183.770000085</v>
      </c>
      <c r="T8639" s="1" t="str">
        <f>INDEX(F:F,MATCH(ecommerce_10000[[#This Row],[TotalAmount]],I:I,0))</f>
        <v>Riyadh</v>
      </c>
    </row>
    <row r="8640" spans="1:20" x14ac:dyDescent="0.3">
      <c r="A8640" s="1" t="s">
        <v>8684</v>
      </c>
      <c r="B8640" s="1" t="s">
        <v>38</v>
      </c>
      <c r="C8640" s="1" t="s">
        <v>20</v>
      </c>
      <c r="D8640" s="1" t="s">
        <v>39</v>
      </c>
      <c r="E8640" s="1" t="s">
        <v>47</v>
      </c>
      <c r="F8640" s="1" t="s">
        <v>17</v>
      </c>
      <c r="G8640">
        <v>16794.560000000001</v>
      </c>
      <c r="H8640">
        <v>4</v>
      </c>
      <c r="I8640">
        <v>67178.240000000005</v>
      </c>
      <c r="J8640">
        <v>3.83</v>
      </c>
      <c r="K8640">
        <v>2121</v>
      </c>
      <c r="L8640" s="2">
        <v>45528</v>
      </c>
      <c r="O8640" t="str">
        <f>IF(ecommerce_10000[[#This Row],[Platform]]="Souq","sq",ecommerce_10000[[#This Row],[Platform]])</f>
        <v>Amazon</v>
      </c>
      <c r="P8640" t="str">
        <f>IF(E8640="Souq","sq",IF(E8640="Jumia","Jum",E8640))</f>
        <v>Amazon</v>
      </c>
      <c r="Q8640">
        <f>VLOOKUP(ecommerce_10000[[#This Row],[City]],F:I,4,FALSE)</f>
        <v>16284.02</v>
      </c>
      <c r="R8640" s="1">
        <f>SUMIF(C:C,ecommerce_10000[[#This Row],[Category]],I:I)</f>
        <v>91504159.730000004</v>
      </c>
      <c r="S8640" s="1">
        <f>SUMIFS(I:I,C:C,C8640)</f>
        <v>91504159.730000004</v>
      </c>
      <c r="T8640" s="1" t="str">
        <f>INDEX(F:F,MATCH(ecommerce_10000[[#This Row],[TotalAmount]],I:I,0))</f>
        <v>Cairo</v>
      </c>
    </row>
    <row r="8641" spans="1:20" x14ac:dyDescent="0.3">
      <c r="A8641" s="1" t="s">
        <v>8685</v>
      </c>
      <c r="B8641" s="1" t="s">
        <v>65</v>
      </c>
      <c r="C8641" s="1" t="s">
        <v>20</v>
      </c>
      <c r="D8641" s="1" t="s">
        <v>66</v>
      </c>
      <c r="E8641" s="1" t="s">
        <v>22</v>
      </c>
      <c r="F8641" s="1" t="s">
        <v>33</v>
      </c>
      <c r="G8641">
        <v>11015.83</v>
      </c>
      <c r="H8641">
        <v>1</v>
      </c>
      <c r="I8641">
        <v>11015.83</v>
      </c>
      <c r="J8641">
        <v>2.78</v>
      </c>
      <c r="K8641">
        <v>4585</v>
      </c>
      <c r="L8641" s="2">
        <v>45641</v>
      </c>
      <c r="O8641" t="str">
        <f>IF(ecommerce_10000[[#This Row],[Platform]]="Souq","sq",ecommerce_10000[[#This Row],[Platform]])</f>
        <v>Jumia</v>
      </c>
      <c r="P8641" t="str">
        <f>IF(E8641="Souq","sq",IF(E8641="Jumia","Jum",E8641))</f>
        <v>Jum</v>
      </c>
      <c r="Q8641">
        <f>VLOOKUP(ecommerce_10000[[#This Row],[City]],F:I,4,FALSE)</f>
        <v>3665.44</v>
      </c>
      <c r="R8641" s="1">
        <f>SUMIF(C:C,ecommerce_10000[[#This Row],[Category]],I:I)</f>
        <v>91504159.730000004</v>
      </c>
      <c r="S8641" s="1">
        <f>SUMIFS(I:I,C:C,C8641)</f>
        <v>91504159.730000004</v>
      </c>
      <c r="T8641" s="1" t="str">
        <f>INDEX(F:F,MATCH(ecommerce_10000[[#This Row],[TotalAmount]],I:I,0))</f>
        <v>Dubai</v>
      </c>
    </row>
    <row r="8642" spans="1:20" x14ac:dyDescent="0.3">
      <c r="A8642" s="1" t="s">
        <v>8686</v>
      </c>
      <c r="B8642" s="1" t="s">
        <v>49</v>
      </c>
      <c r="C8642" s="1" t="s">
        <v>14</v>
      </c>
      <c r="D8642" s="1" t="s">
        <v>50</v>
      </c>
      <c r="E8642" s="1" t="s">
        <v>22</v>
      </c>
      <c r="F8642" s="1" t="s">
        <v>23</v>
      </c>
      <c r="G8642">
        <v>9199.3799999999992</v>
      </c>
      <c r="H8642">
        <v>2</v>
      </c>
      <c r="I8642">
        <v>18398.759999999998</v>
      </c>
      <c r="J8642">
        <v>1.33</v>
      </c>
      <c r="K8642">
        <v>901</v>
      </c>
      <c r="L8642" s="2">
        <v>45358</v>
      </c>
      <c r="O8642" t="str">
        <f>IF(ecommerce_10000[[#This Row],[Platform]]="Souq","sq",ecommerce_10000[[#This Row],[Platform]])</f>
        <v>Jumia</v>
      </c>
      <c r="P8642" t="str">
        <f>IF(E8642="Souq","sq",IF(E8642="Jumia","Jum",E8642))</f>
        <v>Jum</v>
      </c>
      <c r="Q8642">
        <f>VLOOKUP(ecommerce_10000[[#This Row],[City]],F:I,4,FALSE)</f>
        <v>13290.4</v>
      </c>
      <c r="R8642" s="1">
        <f>SUMIF(C:C,ecommerce_10000[[#This Row],[Category]],I:I)</f>
        <v>92327183.770000085</v>
      </c>
      <c r="S8642" s="1">
        <f>SUMIFS(I:I,C:C,C8642)</f>
        <v>92327183.770000085</v>
      </c>
      <c r="T8642" s="1" t="str">
        <f>INDEX(F:F,MATCH(ecommerce_10000[[#This Row],[TotalAmount]],I:I,0))</f>
        <v>Alexandria</v>
      </c>
    </row>
    <row r="8643" spans="1:20" x14ac:dyDescent="0.3">
      <c r="A8643" s="1" t="s">
        <v>8687</v>
      </c>
      <c r="B8643" s="1" t="s">
        <v>49</v>
      </c>
      <c r="C8643" s="1" t="s">
        <v>14</v>
      </c>
      <c r="D8643" s="1" t="s">
        <v>50</v>
      </c>
      <c r="E8643" s="1" t="s">
        <v>16</v>
      </c>
      <c r="F8643" s="1" t="s">
        <v>33</v>
      </c>
      <c r="G8643">
        <v>614.19000000000005</v>
      </c>
      <c r="H8643">
        <v>1</v>
      </c>
      <c r="I8643">
        <v>614.19000000000005</v>
      </c>
      <c r="J8643">
        <v>1.1100000000000001</v>
      </c>
      <c r="K8643">
        <v>2400</v>
      </c>
      <c r="L8643" s="2">
        <v>45438</v>
      </c>
      <c r="O8643" t="str">
        <f>IF(ecommerce_10000[[#This Row],[Platform]]="Souq","sq",ecommerce_10000[[#This Row],[Platform]])</f>
        <v>sq</v>
      </c>
      <c r="P8643" t="str">
        <f>IF(E8643="Souq","sq",IF(E8643="Jumia","Jum",E8643))</f>
        <v>sq</v>
      </c>
      <c r="Q8643">
        <f>VLOOKUP(ecommerce_10000[[#This Row],[City]],F:I,4,FALSE)</f>
        <v>3665.44</v>
      </c>
      <c r="R8643" s="1">
        <f>SUMIF(C:C,ecommerce_10000[[#This Row],[Category]],I:I)</f>
        <v>92327183.770000085</v>
      </c>
      <c r="S8643" s="1">
        <f>SUMIFS(I:I,C:C,C8643)</f>
        <v>92327183.770000085</v>
      </c>
      <c r="T8643" s="1" t="str">
        <f>INDEX(F:F,MATCH(ecommerce_10000[[#This Row],[TotalAmount]],I:I,0))</f>
        <v>Dubai</v>
      </c>
    </row>
    <row r="8644" spans="1:20" x14ac:dyDescent="0.3">
      <c r="A8644" s="1" t="s">
        <v>8688</v>
      </c>
      <c r="B8644" s="1" t="s">
        <v>43</v>
      </c>
      <c r="C8644" s="1" t="s">
        <v>44</v>
      </c>
      <c r="D8644" s="1" t="s">
        <v>45</v>
      </c>
      <c r="E8644" s="1" t="s">
        <v>22</v>
      </c>
      <c r="F8644" s="1" t="s">
        <v>23</v>
      </c>
      <c r="G8644">
        <v>12549.4</v>
      </c>
      <c r="H8644">
        <v>1</v>
      </c>
      <c r="I8644">
        <v>12549.4</v>
      </c>
      <c r="J8644">
        <v>1.57</v>
      </c>
      <c r="K8644">
        <v>4050</v>
      </c>
      <c r="L8644" s="2">
        <v>45636</v>
      </c>
      <c r="O8644" t="str">
        <f>IF(ecommerce_10000[[#This Row],[Platform]]="Souq","sq",ecommerce_10000[[#This Row],[Platform]])</f>
        <v>Jumia</v>
      </c>
      <c r="P8644" t="str">
        <f>IF(E8644="Souq","sq",IF(E8644="Jumia","Jum",E8644))</f>
        <v>Jum</v>
      </c>
      <c r="Q8644">
        <f>VLOOKUP(ecommerce_10000[[#This Row],[City]],F:I,4,FALSE)</f>
        <v>13290.4</v>
      </c>
      <c r="R8644" s="1">
        <f>SUMIF(C:C,ecommerce_10000[[#This Row],[Category]],I:I)</f>
        <v>31420413.200000018</v>
      </c>
      <c r="S8644" s="1">
        <f>SUMIFS(I:I,C:C,C8644)</f>
        <v>31420413.200000018</v>
      </c>
      <c r="T8644" s="1" t="str">
        <f>INDEX(F:F,MATCH(ecommerce_10000[[#This Row],[TotalAmount]],I:I,0))</f>
        <v>Alexandria</v>
      </c>
    </row>
    <row r="8645" spans="1:20" x14ac:dyDescent="0.3">
      <c r="A8645" s="1" t="s">
        <v>8689</v>
      </c>
      <c r="B8645" s="1" t="s">
        <v>49</v>
      </c>
      <c r="C8645" s="1" t="s">
        <v>14</v>
      </c>
      <c r="D8645" s="1" t="s">
        <v>50</v>
      </c>
      <c r="E8645" s="1" t="s">
        <v>22</v>
      </c>
      <c r="F8645" s="1" t="s">
        <v>17</v>
      </c>
      <c r="G8645">
        <v>16487.439999999999</v>
      </c>
      <c r="H8645">
        <v>5</v>
      </c>
      <c r="I8645">
        <v>82437.2</v>
      </c>
      <c r="J8645">
        <v>1.81</v>
      </c>
      <c r="K8645">
        <v>3499</v>
      </c>
      <c r="L8645" s="2">
        <v>45456</v>
      </c>
      <c r="O8645" t="str">
        <f>IF(ecommerce_10000[[#This Row],[Platform]]="Souq","sq",ecommerce_10000[[#This Row],[Platform]])</f>
        <v>Jumia</v>
      </c>
      <c r="P8645" t="str">
        <f>IF(E8645="Souq","sq",IF(E8645="Jumia","Jum",E8645))</f>
        <v>Jum</v>
      </c>
      <c r="Q8645">
        <f>VLOOKUP(ecommerce_10000[[#This Row],[City]],F:I,4,FALSE)</f>
        <v>16284.02</v>
      </c>
      <c r="R8645" s="1">
        <f>SUMIF(C:C,ecommerce_10000[[#This Row],[Category]],I:I)</f>
        <v>92327183.770000085</v>
      </c>
      <c r="S8645" s="1">
        <f>SUMIFS(I:I,C:C,C8645)</f>
        <v>92327183.770000085</v>
      </c>
      <c r="T8645" s="1" t="str">
        <f>INDEX(F:F,MATCH(ecommerce_10000[[#This Row],[TotalAmount]],I:I,0))</f>
        <v>Cairo</v>
      </c>
    </row>
    <row r="8646" spans="1:20" x14ac:dyDescent="0.3">
      <c r="A8646" s="1" t="s">
        <v>8690</v>
      </c>
      <c r="B8646" s="1" t="s">
        <v>13</v>
      </c>
      <c r="C8646" s="1" t="s">
        <v>14</v>
      </c>
      <c r="D8646" s="1" t="s">
        <v>15</v>
      </c>
      <c r="E8646" s="1" t="s">
        <v>16</v>
      </c>
      <c r="F8646" s="1" t="s">
        <v>33</v>
      </c>
      <c r="G8646">
        <v>8497.7800000000007</v>
      </c>
      <c r="H8646">
        <v>3</v>
      </c>
      <c r="I8646">
        <v>25493.34</v>
      </c>
      <c r="J8646">
        <v>1.37</v>
      </c>
      <c r="K8646">
        <v>3815</v>
      </c>
      <c r="L8646" s="2">
        <v>45484</v>
      </c>
      <c r="O8646" t="str">
        <f>IF(ecommerce_10000[[#This Row],[Platform]]="Souq","sq",ecommerce_10000[[#This Row],[Platform]])</f>
        <v>sq</v>
      </c>
      <c r="P8646" t="str">
        <f>IF(E8646="Souq","sq",IF(E8646="Jumia","Jum",E8646))</f>
        <v>sq</v>
      </c>
      <c r="Q8646">
        <f>VLOOKUP(ecommerce_10000[[#This Row],[City]],F:I,4,FALSE)</f>
        <v>3665.44</v>
      </c>
      <c r="R8646" s="1">
        <f>SUMIF(C:C,ecommerce_10000[[#This Row],[Category]],I:I)</f>
        <v>92327183.770000085</v>
      </c>
      <c r="S8646" s="1">
        <f>SUMIFS(I:I,C:C,C8646)</f>
        <v>92327183.770000085</v>
      </c>
      <c r="T8646" s="1" t="str">
        <f>INDEX(F:F,MATCH(ecommerce_10000[[#This Row],[TotalAmount]],I:I,0))</f>
        <v>Dubai</v>
      </c>
    </row>
    <row r="8647" spans="1:20" x14ac:dyDescent="0.3">
      <c r="A8647" s="1" t="s">
        <v>8691</v>
      </c>
      <c r="B8647" s="1" t="s">
        <v>35</v>
      </c>
      <c r="C8647" s="1" t="s">
        <v>14</v>
      </c>
      <c r="D8647" s="1" t="s">
        <v>36</v>
      </c>
      <c r="E8647" s="1" t="s">
        <v>16</v>
      </c>
      <c r="F8647" s="1" t="s">
        <v>28</v>
      </c>
      <c r="G8647">
        <v>614.24</v>
      </c>
      <c r="H8647">
        <v>4</v>
      </c>
      <c r="I8647">
        <v>2456.96</v>
      </c>
      <c r="J8647">
        <v>1.63</v>
      </c>
      <c r="K8647">
        <v>1769</v>
      </c>
      <c r="L8647" s="2">
        <v>45362</v>
      </c>
      <c r="O8647" t="str">
        <f>IF(ecommerce_10000[[#This Row],[Platform]]="Souq","sq",ecommerce_10000[[#This Row],[Platform]])</f>
        <v>sq</v>
      </c>
      <c r="P8647" t="str">
        <f>IF(E8647="Souq","sq",IF(E8647="Jumia","Jum",E8647))</f>
        <v>sq</v>
      </c>
      <c r="Q8647">
        <f>VLOOKUP(ecommerce_10000[[#This Row],[City]],F:I,4,FALSE)</f>
        <v>26648.76</v>
      </c>
      <c r="R8647" s="1">
        <f>SUMIF(C:C,ecommerce_10000[[#This Row],[Category]],I:I)</f>
        <v>92327183.770000085</v>
      </c>
      <c r="S8647" s="1">
        <f>SUMIFS(I:I,C:C,C8647)</f>
        <v>92327183.770000085</v>
      </c>
      <c r="T8647" s="1" t="str">
        <f>INDEX(F:F,MATCH(ecommerce_10000[[#This Row],[TotalAmount]],I:I,0))</f>
        <v>Casablanca</v>
      </c>
    </row>
    <row r="8648" spans="1:20" x14ac:dyDescent="0.3">
      <c r="A8648" s="1" t="s">
        <v>8692</v>
      </c>
      <c r="B8648" s="1" t="s">
        <v>49</v>
      </c>
      <c r="C8648" s="1" t="s">
        <v>14</v>
      </c>
      <c r="D8648" s="1" t="s">
        <v>50</v>
      </c>
      <c r="E8648" s="1" t="s">
        <v>16</v>
      </c>
      <c r="F8648" s="1" t="s">
        <v>40</v>
      </c>
      <c r="G8648">
        <v>3983.06</v>
      </c>
      <c r="H8648">
        <v>3</v>
      </c>
      <c r="I8648">
        <v>11949.18</v>
      </c>
      <c r="J8648">
        <v>1.77</v>
      </c>
      <c r="K8648">
        <v>4482</v>
      </c>
      <c r="L8648" s="2">
        <v>45490</v>
      </c>
      <c r="O8648" t="str">
        <f>IF(ecommerce_10000[[#This Row],[Platform]]="Souq","sq",ecommerce_10000[[#This Row],[Platform]])</f>
        <v>sq</v>
      </c>
      <c r="P8648" t="str">
        <f>IF(E8648="Souq","sq",IF(E8648="Jumia","Jum",E8648))</f>
        <v>sq</v>
      </c>
      <c r="Q8648">
        <f>VLOOKUP(ecommerce_10000[[#This Row],[City]],F:I,4,FALSE)</f>
        <v>99349.3</v>
      </c>
      <c r="R8648" s="1">
        <f>SUMIF(C:C,ecommerce_10000[[#This Row],[Category]],I:I)</f>
        <v>92327183.770000085</v>
      </c>
      <c r="S8648" s="1">
        <f>SUMIFS(I:I,C:C,C8648)</f>
        <v>92327183.770000085</v>
      </c>
      <c r="T8648" s="1" t="str">
        <f>INDEX(F:F,MATCH(ecommerce_10000[[#This Row],[TotalAmount]],I:I,0))</f>
        <v>Riyadh</v>
      </c>
    </row>
    <row r="8649" spans="1:20" x14ac:dyDescent="0.3">
      <c r="A8649" s="1" t="s">
        <v>8693</v>
      </c>
      <c r="B8649" s="1" t="s">
        <v>13</v>
      </c>
      <c r="C8649" s="1" t="s">
        <v>14</v>
      </c>
      <c r="D8649" s="1" t="s">
        <v>15</v>
      </c>
      <c r="E8649" s="1" t="s">
        <v>47</v>
      </c>
      <c r="F8649" s="1" t="s">
        <v>28</v>
      </c>
      <c r="G8649">
        <v>15809.46</v>
      </c>
      <c r="H8649">
        <v>2</v>
      </c>
      <c r="I8649">
        <v>31618.92</v>
      </c>
      <c r="J8649">
        <v>4.83</v>
      </c>
      <c r="K8649">
        <v>4439</v>
      </c>
      <c r="L8649" s="2">
        <v>45339</v>
      </c>
      <c r="O8649" t="str">
        <f>IF(ecommerce_10000[[#This Row],[Platform]]="Souq","sq",ecommerce_10000[[#This Row],[Platform]])</f>
        <v>Amazon</v>
      </c>
      <c r="P8649" t="str">
        <f>IF(E8649="Souq","sq",IF(E8649="Jumia","Jum",E8649))</f>
        <v>Amazon</v>
      </c>
      <c r="Q8649">
        <f>VLOOKUP(ecommerce_10000[[#This Row],[City]],F:I,4,FALSE)</f>
        <v>26648.76</v>
      </c>
      <c r="R8649" s="1">
        <f>SUMIF(C:C,ecommerce_10000[[#This Row],[Category]],I:I)</f>
        <v>92327183.770000085</v>
      </c>
      <c r="S8649" s="1">
        <f>SUMIFS(I:I,C:C,C8649)</f>
        <v>92327183.770000085</v>
      </c>
      <c r="T8649" s="1" t="str">
        <f>INDEX(F:F,MATCH(ecommerce_10000[[#This Row],[TotalAmount]],I:I,0))</f>
        <v>Casablanca</v>
      </c>
    </row>
    <row r="8650" spans="1:20" x14ac:dyDescent="0.3">
      <c r="A8650" s="1" t="s">
        <v>8694</v>
      </c>
      <c r="B8650" s="1" t="s">
        <v>30</v>
      </c>
      <c r="C8650" s="1" t="s">
        <v>31</v>
      </c>
      <c r="D8650" s="1" t="s">
        <v>32</v>
      </c>
      <c r="E8650" s="1" t="s">
        <v>47</v>
      </c>
      <c r="F8650" s="1" t="s">
        <v>40</v>
      </c>
      <c r="G8650">
        <v>15966.4</v>
      </c>
      <c r="H8650">
        <v>3</v>
      </c>
      <c r="I8650">
        <v>47899.199999999997</v>
      </c>
      <c r="J8650">
        <v>1.46</v>
      </c>
      <c r="K8650">
        <v>2971</v>
      </c>
      <c r="L8650" s="2">
        <v>45424</v>
      </c>
      <c r="O8650" t="str">
        <f>IF(ecommerce_10000[[#This Row],[Platform]]="Souq","sq",ecommerce_10000[[#This Row],[Platform]])</f>
        <v>Amazon</v>
      </c>
      <c r="P8650" t="str">
        <f>IF(E8650="Souq","sq",IF(E8650="Jumia","Jum",E8650))</f>
        <v>Amazon</v>
      </c>
      <c r="Q8650">
        <f>VLOOKUP(ecommerce_10000[[#This Row],[City]],F:I,4,FALSE)</f>
        <v>99349.3</v>
      </c>
      <c r="R8650" s="1">
        <f>SUMIF(C:C,ecommerce_10000[[#This Row],[Category]],I:I)</f>
        <v>57542997.559999913</v>
      </c>
      <c r="S8650" s="1">
        <f>SUMIFS(I:I,C:C,C8650)</f>
        <v>57542997.559999913</v>
      </c>
      <c r="T8650" s="1" t="str">
        <f>INDEX(F:F,MATCH(ecommerce_10000[[#This Row],[TotalAmount]],I:I,0))</f>
        <v>Riyadh</v>
      </c>
    </row>
    <row r="8651" spans="1:20" x14ac:dyDescent="0.3">
      <c r="A8651" s="1" t="s">
        <v>8695</v>
      </c>
      <c r="B8651" s="1" t="s">
        <v>13</v>
      </c>
      <c r="C8651" s="1" t="s">
        <v>14</v>
      </c>
      <c r="D8651" s="1" t="s">
        <v>15</v>
      </c>
      <c r="E8651" s="1" t="s">
        <v>22</v>
      </c>
      <c r="F8651" s="1" t="s">
        <v>33</v>
      </c>
      <c r="G8651">
        <v>11151.94</v>
      </c>
      <c r="H8651">
        <v>5</v>
      </c>
      <c r="I8651">
        <v>55759.7</v>
      </c>
      <c r="J8651">
        <v>3.04</v>
      </c>
      <c r="K8651">
        <v>448</v>
      </c>
      <c r="L8651" s="2">
        <v>45305</v>
      </c>
      <c r="O8651" t="str">
        <f>IF(ecommerce_10000[[#This Row],[Platform]]="Souq","sq",ecommerce_10000[[#This Row],[Platform]])</f>
        <v>Jumia</v>
      </c>
      <c r="P8651" t="str">
        <f>IF(E8651="Souq","sq",IF(E8651="Jumia","Jum",E8651))</f>
        <v>Jum</v>
      </c>
      <c r="Q8651">
        <f>VLOOKUP(ecommerce_10000[[#This Row],[City]],F:I,4,FALSE)</f>
        <v>3665.44</v>
      </c>
      <c r="R8651" s="1">
        <f>SUMIF(C:C,ecommerce_10000[[#This Row],[Category]],I:I)</f>
        <v>92327183.770000085</v>
      </c>
      <c r="S8651" s="1">
        <f>SUMIFS(I:I,C:C,C8651)</f>
        <v>92327183.770000085</v>
      </c>
      <c r="T8651" s="1" t="str">
        <f>INDEX(F:F,MATCH(ecommerce_10000[[#This Row],[TotalAmount]],I:I,0))</f>
        <v>Dubai</v>
      </c>
    </row>
    <row r="8652" spans="1:20" x14ac:dyDescent="0.3">
      <c r="A8652" s="1" t="s">
        <v>8696</v>
      </c>
      <c r="B8652" s="1" t="s">
        <v>53</v>
      </c>
      <c r="C8652" s="1" t="s">
        <v>31</v>
      </c>
      <c r="D8652" s="1" t="s">
        <v>54</v>
      </c>
      <c r="E8652" s="1" t="s">
        <v>47</v>
      </c>
      <c r="F8652" s="1" t="s">
        <v>62</v>
      </c>
      <c r="G8652">
        <v>4539.96</v>
      </c>
      <c r="H8652">
        <v>1</v>
      </c>
      <c r="I8652">
        <v>4539.96</v>
      </c>
      <c r="J8652">
        <v>3.41</v>
      </c>
      <c r="K8652">
        <v>3272</v>
      </c>
      <c r="L8652" s="2">
        <v>45600</v>
      </c>
      <c r="O8652" t="str">
        <f>IF(ecommerce_10000[[#This Row],[Platform]]="Souq","sq",ecommerce_10000[[#This Row],[Platform]])</f>
        <v>Amazon</v>
      </c>
      <c r="P8652" t="str">
        <f>IF(E8652="Souq","sq",IF(E8652="Jumia","Jum",E8652))</f>
        <v>Amazon</v>
      </c>
      <c r="Q8652">
        <f>VLOOKUP(ecommerce_10000[[#This Row],[City]],F:I,4,FALSE)</f>
        <v>27872.98</v>
      </c>
      <c r="R8652" s="1">
        <f>SUMIF(C:C,ecommerce_10000[[#This Row],[Category]],I:I)</f>
        <v>57542997.559999913</v>
      </c>
      <c r="S8652" s="1">
        <f>SUMIFS(I:I,C:C,C8652)</f>
        <v>57542997.559999913</v>
      </c>
      <c r="T8652" s="1" t="str">
        <f>INDEX(F:F,MATCH(ecommerce_10000[[#This Row],[TotalAmount]],I:I,0))</f>
        <v>Giza</v>
      </c>
    </row>
    <row r="8653" spans="1:20" x14ac:dyDescent="0.3">
      <c r="A8653" s="1" t="s">
        <v>8697</v>
      </c>
      <c r="B8653" s="1" t="s">
        <v>53</v>
      </c>
      <c r="C8653" s="1" t="s">
        <v>31</v>
      </c>
      <c r="D8653" s="1" t="s">
        <v>54</v>
      </c>
      <c r="E8653" s="1" t="s">
        <v>16</v>
      </c>
      <c r="F8653" s="1" t="s">
        <v>33</v>
      </c>
      <c r="G8653">
        <v>1086.5</v>
      </c>
      <c r="H8653">
        <v>4</v>
      </c>
      <c r="I8653">
        <v>4346</v>
      </c>
      <c r="J8653">
        <v>4.3600000000000003</v>
      </c>
      <c r="K8653">
        <v>1136</v>
      </c>
      <c r="L8653" s="2">
        <v>45596</v>
      </c>
      <c r="O8653" t="str">
        <f>IF(ecommerce_10000[[#This Row],[Platform]]="Souq","sq",ecommerce_10000[[#This Row],[Platform]])</f>
        <v>sq</v>
      </c>
      <c r="P8653" t="str">
        <f>IF(E8653="Souq","sq",IF(E8653="Jumia","Jum",E8653))</f>
        <v>sq</v>
      </c>
      <c r="Q8653">
        <f>VLOOKUP(ecommerce_10000[[#This Row],[City]],F:I,4,FALSE)</f>
        <v>3665.44</v>
      </c>
      <c r="R8653" s="1">
        <f>SUMIF(C:C,ecommerce_10000[[#This Row],[Category]],I:I)</f>
        <v>57542997.559999913</v>
      </c>
      <c r="S8653" s="1">
        <f>SUMIFS(I:I,C:C,C8653)</f>
        <v>57542997.559999913</v>
      </c>
      <c r="T8653" s="1" t="str">
        <f>INDEX(F:F,MATCH(ecommerce_10000[[#This Row],[TotalAmount]],I:I,0))</f>
        <v>Dubai</v>
      </c>
    </row>
    <row r="8654" spans="1:20" x14ac:dyDescent="0.3">
      <c r="A8654" s="1" t="s">
        <v>8698</v>
      </c>
      <c r="B8654" s="1" t="s">
        <v>53</v>
      </c>
      <c r="C8654" s="1" t="s">
        <v>31</v>
      </c>
      <c r="D8654" s="1" t="s">
        <v>54</v>
      </c>
      <c r="E8654" s="1" t="s">
        <v>47</v>
      </c>
      <c r="F8654" s="1" t="s">
        <v>40</v>
      </c>
      <c r="G8654">
        <v>2223.2600000000002</v>
      </c>
      <c r="H8654">
        <v>5</v>
      </c>
      <c r="I8654">
        <v>11116.3</v>
      </c>
      <c r="J8654">
        <v>2.36</v>
      </c>
      <c r="K8654">
        <v>1578</v>
      </c>
      <c r="L8654" s="2">
        <v>45543</v>
      </c>
      <c r="O8654" t="str">
        <f>IF(ecommerce_10000[[#This Row],[Platform]]="Souq","sq",ecommerce_10000[[#This Row],[Platform]])</f>
        <v>Amazon</v>
      </c>
      <c r="P8654" t="str">
        <f>IF(E8654="Souq","sq",IF(E8654="Jumia","Jum",E8654))</f>
        <v>Amazon</v>
      </c>
      <c r="Q8654">
        <f>VLOOKUP(ecommerce_10000[[#This Row],[City]],F:I,4,FALSE)</f>
        <v>99349.3</v>
      </c>
      <c r="R8654" s="1">
        <f>SUMIF(C:C,ecommerce_10000[[#This Row],[Category]],I:I)</f>
        <v>57542997.559999913</v>
      </c>
      <c r="S8654" s="1">
        <f>SUMIFS(I:I,C:C,C8654)</f>
        <v>57542997.559999913</v>
      </c>
      <c r="T8654" s="1" t="str">
        <f>INDEX(F:F,MATCH(ecommerce_10000[[#This Row],[TotalAmount]],I:I,0))</f>
        <v>Riyadh</v>
      </c>
    </row>
    <row r="8655" spans="1:20" x14ac:dyDescent="0.3">
      <c r="A8655" s="1" t="s">
        <v>8699</v>
      </c>
      <c r="B8655" s="1" t="s">
        <v>30</v>
      </c>
      <c r="C8655" s="1" t="s">
        <v>31</v>
      </c>
      <c r="D8655" s="1" t="s">
        <v>32</v>
      </c>
      <c r="E8655" s="1" t="s">
        <v>16</v>
      </c>
      <c r="F8655" s="1" t="s">
        <v>28</v>
      </c>
      <c r="G8655">
        <v>11639.43</v>
      </c>
      <c r="H8655">
        <v>2</v>
      </c>
      <c r="I8655">
        <v>23278.86</v>
      </c>
      <c r="J8655">
        <v>1.89</v>
      </c>
      <c r="K8655">
        <v>4648</v>
      </c>
      <c r="L8655" s="2">
        <v>45297</v>
      </c>
      <c r="O8655" t="str">
        <f>IF(ecommerce_10000[[#This Row],[Platform]]="Souq","sq",ecommerce_10000[[#This Row],[Platform]])</f>
        <v>sq</v>
      </c>
      <c r="P8655" t="str">
        <f>IF(E8655="Souq","sq",IF(E8655="Jumia","Jum",E8655))</f>
        <v>sq</v>
      </c>
      <c r="Q8655">
        <f>VLOOKUP(ecommerce_10000[[#This Row],[City]],F:I,4,FALSE)</f>
        <v>26648.76</v>
      </c>
      <c r="R8655" s="1">
        <f>SUMIF(C:C,ecommerce_10000[[#This Row],[Category]],I:I)</f>
        <v>57542997.559999913</v>
      </c>
      <c r="S8655" s="1">
        <f>SUMIFS(I:I,C:C,C8655)</f>
        <v>57542997.559999913</v>
      </c>
      <c r="T8655" s="1" t="str">
        <f>INDEX(F:F,MATCH(ecommerce_10000[[#This Row],[TotalAmount]],I:I,0))</f>
        <v>Casablanca</v>
      </c>
    </row>
    <row r="8656" spans="1:20" x14ac:dyDescent="0.3">
      <c r="A8656" s="1" t="s">
        <v>8700</v>
      </c>
      <c r="B8656" s="1" t="s">
        <v>30</v>
      </c>
      <c r="C8656" s="1" t="s">
        <v>31</v>
      </c>
      <c r="D8656" s="1" t="s">
        <v>32</v>
      </c>
      <c r="E8656" s="1" t="s">
        <v>22</v>
      </c>
      <c r="F8656" s="1" t="s">
        <v>33</v>
      </c>
      <c r="G8656">
        <v>2605.58</v>
      </c>
      <c r="H8656">
        <v>4</v>
      </c>
      <c r="I8656">
        <v>10422.32</v>
      </c>
      <c r="J8656">
        <v>4.58</v>
      </c>
      <c r="K8656">
        <v>1527</v>
      </c>
      <c r="L8656" s="2">
        <v>45336</v>
      </c>
      <c r="O8656" t="str">
        <f>IF(ecommerce_10000[[#This Row],[Platform]]="Souq","sq",ecommerce_10000[[#This Row],[Platform]])</f>
        <v>Jumia</v>
      </c>
      <c r="P8656" t="str">
        <f>IF(E8656="Souq","sq",IF(E8656="Jumia","Jum",E8656))</f>
        <v>Jum</v>
      </c>
      <c r="Q8656">
        <f>VLOOKUP(ecommerce_10000[[#This Row],[City]],F:I,4,FALSE)</f>
        <v>3665.44</v>
      </c>
      <c r="R8656" s="1">
        <f>SUMIF(C:C,ecommerce_10000[[#This Row],[Category]],I:I)</f>
        <v>57542997.559999913</v>
      </c>
      <c r="S8656" s="1">
        <f>SUMIFS(I:I,C:C,C8656)</f>
        <v>57542997.559999913</v>
      </c>
      <c r="T8656" s="1" t="str">
        <f>INDEX(F:F,MATCH(ecommerce_10000[[#This Row],[TotalAmount]],I:I,0))</f>
        <v>Dubai</v>
      </c>
    </row>
    <row r="8657" spans="1:20" x14ac:dyDescent="0.3">
      <c r="A8657" s="1" t="s">
        <v>8701</v>
      </c>
      <c r="B8657" s="1" t="s">
        <v>53</v>
      </c>
      <c r="C8657" s="1" t="s">
        <v>31</v>
      </c>
      <c r="D8657" s="1" t="s">
        <v>54</v>
      </c>
      <c r="E8657" s="1" t="s">
        <v>22</v>
      </c>
      <c r="F8657" s="1" t="s">
        <v>62</v>
      </c>
      <c r="G8657">
        <v>6197.65</v>
      </c>
      <c r="H8657">
        <v>1</v>
      </c>
      <c r="I8657">
        <v>6197.65</v>
      </c>
      <c r="J8657">
        <v>1.54</v>
      </c>
      <c r="K8657">
        <v>4865</v>
      </c>
      <c r="L8657" s="2">
        <v>45536</v>
      </c>
      <c r="O8657" t="str">
        <f>IF(ecommerce_10000[[#This Row],[Platform]]="Souq","sq",ecommerce_10000[[#This Row],[Platform]])</f>
        <v>Jumia</v>
      </c>
      <c r="P8657" t="str">
        <f>IF(E8657="Souq","sq",IF(E8657="Jumia","Jum",E8657))</f>
        <v>Jum</v>
      </c>
      <c r="Q8657">
        <f>VLOOKUP(ecommerce_10000[[#This Row],[City]],F:I,4,FALSE)</f>
        <v>27872.98</v>
      </c>
      <c r="R8657" s="1">
        <f>SUMIF(C:C,ecommerce_10000[[#This Row],[Category]],I:I)</f>
        <v>57542997.559999913</v>
      </c>
      <c r="S8657" s="1">
        <f>SUMIFS(I:I,C:C,C8657)</f>
        <v>57542997.559999913</v>
      </c>
      <c r="T8657" s="1" t="str">
        <f>INDEX(F:F,MATCH(ecommerce_10000[[#This Row],[TotalAmount]],I:I,0))</f>
        <v>Giza</v>
      </c>
    </row>
    <row r="8658" spans="1:20" x14ac:dyDescent="0.3">
      <c r="A8658" s="1" t="s">
        <v>8702</v>
      </c>
      <c r="B8658" s="1" t="s">
        <v>43</v>
      </c>
      <c r="C8658" s="1" t="s">
        <v>44</v>
      </c>
      <c r="D8658" s="1" t="s">
        <v>45</v>
      </c>
      <c r="E8658" s="1" t="s">
        <v>22</v>
      </c>
      <c r="F8658" s="1" t="s">
        <v>40</v>
      </c>
      <c r="G8658">
        <v>15962.06</v>
      </c>
      <c r="H8658">
        <v>5</v>
      </c>
      <c r="I8658">
        <v>79810.3</v>
      </c>
      <c r="J8658">
        <v>4.34</v>
      </c>
      <c r="K8658">
        <v>4550</v>
      </c>
      <c r="L8658" s="2">
        <v>45355</v>
      </c>
      <c r="O8658" t="str">
        <f>IF(ecommerce_10000[[#This Row],[Platform]]="Souq","sq",ecommerce_10000[[#This Row],[Platform]])</f>
        <v>Jumia</v>
      </c>
      <c r="P8658" t="str">
        <f>IF(E8658="Souq","sq",IF(E8658="Jumia","Jum",E8658))</f>
        <v>Jum</v>
      </c>
      <c r="Q8658">
        <f>VLOOKUP(ecommerce_10000[[#This Row],[City]],F:I,4,FALSE)</f>
        <v>99349.3</v>
      </c>
      <c r="R8658" s="1">
        <f>SUMIF(C:C,ecommerce_10000[[#This Row],[Category]],I:I)</f>
        <v>31420413.200000018</v>
      </c>
      <c r="S8658" s="1">
        <f>SUMIFS(I:I,C:C,C8658)</f>
        <v>31420413.200000018</v>
      </c>
      <c r="T8658" s="1" t="str">
        <f>INDEX(F:F,MATCH(ecommerce_10000[[#This Row],[TotalAmount]],I:I,0))</f>
        <v>Riyadh</v>
      </c>
    </row>
    <row r="8659" spans="1:20" x14ac:dyDescent="0.3">
      <c r="A8659" s="1" t="s">
        <v>8703</v>
      </c>
      <c r="B8659" s="1" t="s">
        <v>19</v>
      </c>
      <c r="C8659" s="1" t="s">
        <v>20</v>
      </c>
      <c r="D8659" s="1" t="s">
        <v>21</v>
      </c>
      <c r="E8659" s="1" t="s">
        <v>16</v>
      </c>
      <c r="F8659" s="1" t="s">
        <v>28</v>
      </c>
      <c r="G8659">
        <v>15953.03</v>
      </c>
      <c r="H8659">
        <v>3</v>
      </c>
      <c r="I8659">
        <v>47859.09</v>
      </c>
      <c r="J8659">
        <v>4.83</v>
      </c>
      <c r="K8659">
        <v>225</v>
      </c>
      <c r="L8659" s="2">
        <v>45434</v>
      </c>
      <c r="O8659" t="str">
        <f>IF(ecommerce_10000[[#This Row],[Platform]]="Souq","sq",ecommerce_10000[[#This Row],[Platform]])</f>
        <v>sq</v>
      </c>
      <c r="P8659" t="str">
        <f>IF(E8659="Souq","sq",IF(E8659="Jumia","Jum",E8659))</f>
        <v>sq</v>
      </c>
      <c r="Q8659">
        <f>VLOOKUP(ecommerce_10000[[#This Row],[City]],F:I,4,FALSE)</f>
        <v>26648.76</v>
      </c>
      <c r="R8659" s="1">
        <f>SUMIF(C:C,ecommerce_10000[[#This Row],[Category]],I:I)</f>
        <v>91504159.730000004</v>
      </c>
      <c r="S8659" s="1">
        <f>SUMIFS(I:I,C:C,C8659)</f>
        <v>91504159.730000004</v>
      </c>
      <c r="T8659" s="1" t="str">
        <f>INDEX(F:F,MATCH(ecommerce_10000[[#This Row],[TotalAmount]],I:I,0))</f>
        <v>Casablanca</v>
      </c>
    </row>
    <row r="8660" spans="1:20" x14ac:dyDescent="0.3">
      <c r="A8660" s="1" t="s">
        <v>8704</v>
      </c>
      <c r="B8660" s="1" t="s">
        <v>38</v>
      </c>
      <c r="C8660" s="1" t="s">
        <v>20</v>
      </c>
      <c r="D8660" s="1" t="s">
        <v>39</v>
      </c>
      <c r="E8660" s="1" t="s">
        <v>22</v>
      </c>
      <c r="F8660" s="1" t="s">
        <v>17</v>
      </c>
      <c r="G8660">
        <v>6166.77</v>
      </c>
      <c r="H8660">
        <v>2</v>
      </c>
      <c r="I8660">
        <v>12333.54</v>
      </c>
      <c r="J8660">
        <v>2.62</v>
      </c>
      <c r="K8660">
        <v>715</v>
      </c>
      <c r="L8660" s="2">
        <v>45515</v>
      </c>
      <c r="O8660" t="str">
        <f>IF(ecommerce_10000[[#This Row],[Platform]]="Souq","sq",ecommerce_10000[[#This Row],[Platform]])</f>
        <v>Jumia</v>
      </c>
      <c r="P8660" t="str">
        <f>IF(E8660="Souq","sq",IF(E8660="Jumia","Jum",E8660))</f>
        <v>Jum</v>
      </c>
      <c r="Q8660">
        <f>VLOOKUP(ecommerce_10000[[#This Row],[City]],F:I,4,FALSE)</f>
        <v>16284.02</v>
      </c>
      <c r="R8660" s="1">
        <f>SUMIF(C:C,ecommerce_10000[[#This Row],[Category]],I:I)</f>
        <v>91504159.730000004</v>
      </c>
      <c r="S8660" s="1">
        <f>SUMIFS(I:I,C:C,C8660)</f>
        <v>91504159.730000004</v>
      </c>
      <c r="T8660" s="1" t="str">
        <f>INDEX(F:F,MATCH(ecommerce_10000[[#This Row],[TotalAmount]],I:I,0))</f>
        <v>Cairo</v>
      </c>
    </row>
    <row r="8661" spans="1:20" x14ac:dyDescent="0.3">
      <c r="A8661" s="1" t="s">
        <v>8705</v>
      </c>
      <c r="B8661" s="1" t="s">
        <v>38</v>
      </c>
      <c r="C8661" s="1" t="s">
        <v>20</v>
      </c>
      <c r="D8661" s="1" t="s">
        <v>39</v>
      </c>
      <c r="E8661" s="1" t="s">
        <v>22</v>
      </c>
      <c r="F8661" s="1" t="s">
        <v>33</v>
      </c>
      <c r="G8661">
        <v>6716.88</v>
      </c>
      <c r="H8661">
        <v>5</v>
      </c>
      <c r="I8661">
        <v>33584.400000000001</v>
      </c>
      <c r="J8661">
        <v>3.51</v>
      </c>
      <c r="K8661">
        <v>3886</v>
      </c>
      <c r="L8661" s="2">
        <v>45414</v>
      </c>
      <c r="O8661" t="str">
        <f>IF(ecommerce_10000[[#This Row],[Platform]]="Souq","sq",ecommerce_10000[[#This Row],[Platform]])</f>
        <v>Jumia</v>
      </c>
      <c r="P8661" t="str">
        <f>IF(E8661="Souq","sq",IF(E8661="Jumia","Jum",E8661))</f>
        <v>Jum</v>
      </c>
      <c r="Q8661">
        <f>VLOOKUP(ecommerce_10000[[#This Row],[City]],F:I,4,FALSE)</f>
        <v>3665.44</v>
      </c>
      <c r="R8661" s="1">
        <f>SUMIF(C:C,ecommerce_10000[[#This Row],[Category]],I:I)</f>
        <v>91504159.730000004</v>
      </c>
      <c r="S8661" s="1">
        <f>SUMIFS(I:I,C:C,C8661)</f>
        <v>91504159.730000004</v>
      </c>
      <c r="T8661" s="1" t="str">
        <f>INDEX(F:F,MATCH(ecommerce_10000[[#This Row],[TotalAmount]],I:I,0))</f>
        <v>Dubai</v>
      </c>
    </row>
    <row r="8662" spans="1:20" x14ac:dyDescent="0.3">
      <c r="A8662" s="1" t="s">
        <v>8706</v>
      </c>
      <c r="B8662" s="1" t="s">
        <v>65</v>
      </c>
      <c r="C8662" s="1" t="s">
        <v>20</v>
      </c>
      <c r="D8662" s="1" t="s">
        <v>66</v>
      </c>
      <c r="E8662" s="1" t="s">
        <v>22</v>
      </c>
      <c r="F8662" s="1" t="s">
        <v>23</v>
      </c>
      <c r="G8662">
        <v>15177.54</v>
      </c>
      <c r="H8662">
        <v>3</v>
      </c>
      <c r="I8662">
        <v>45532.62</v>
      </c>
      <c r="J8662">
        <v>4.1900000000000004</v>
      </c>
      <c r="K8662">
        <v>316</v>
      </c>
      <c r="L8662" s="2">
        <v>45296</v>
      </c>
      <c r="O8662" t="str">
        <f>IF(ecommerce_10000[[#This Row],[Platform]]="Souq","sq",ecommerce_10000[[#This Row],[Platform]])</f>
        <v>Jumia</v>
      </c>
      <c r="P8662" t="str">
        <f>IF(E8662="Souq","sq",IF(E8662="Jumia","Jum",E8662))</f>
        <v>Jum</v>
      </c>
      <c r="Q8662">
        <f>VLOOKUP(ecommerce_10000[[#This Row],[City]],F:I,4,FALSE)</f>
        <v>13290.4</v>
      </c>
      <c r="R8662" s="1">
        <f>SUMIF(C:C,ecommerce_10000[[#This Row],[Category]],I:I)</f>
        <v>91504159.730000004</v>
      </c>
      <c r="S8662" s="1">
        <f>SUMIFS(I:I,C:C,C8662)</f>
        <v>91504159.730000004</v>
      </c>
      <c r="T8662" s="1" t="str">
        <f>INDEX(F:F,MATCH(ecommerce_10000[[#This Row],[TotalAmount]],I:I,0))</f>
        <v>Alexandria</v>
      </c>
    </row>
    <row r="8663" spans="1:20" x14ac:dyDescent="0.3">
      <c r="A8663" s="1" t="s">
        <v>8707</v>
      </c>
      <c r="B8663" s="1" t="s">
        <v>53</v>
      </c>
      <c r="C8663" s="1" t="s">
        <v>31</v>
      </c>
      <c r="D8663" s="1" t="s">
        <v>54</v>
      </c>
      <c r="E8663" s="1" t="s">
        <v>47</v>
      </c>
      <c r="F8663" s="1" t="s">
        <v>23</v>
      </c>
      <c r="G8663">
        <v>19558.82</v>
      </c>
      <c r="H8663">
        <v>3</v>
      </c>
      <c r="I8663">
        <v>58676.46</v>
      </c>
      <c r="J8663">
        <v>3.27</v>
      </c>
      <c r="K8663">
        <v>3847</v>
      </c>
      <c r="L8663" s="2">
        <v>45494</v>
      </c>
      <c r="O8663" t="str">
        <f>IF(ecommerce_10000[[#This Row],[Platform]]="Souq","sq",ecommerce_10000[[#This Row],[Platform]])</f>
        <v>Amazon</v>
      </c>
      <c r="P8663" t="str">
        <f>IF(E8663="Souq","sq",IF(E8663="Jumia","Jum",E8663))</f>
        <v>Amazon</v>
      </c>
      <c r="Q8663">
        <f>VLOOKUP(ecommerce_10000[[#This Row],[City]],F:I,4,FALSE)</f>
        <v>13290.4</v>
      </c>
      <c r="R8663" s="1">
        <f>SUMIF(C:C,ecommerce_10000[[#This Row],[Category]],I:I)</f>
        <v>57542997.559999913</v>
      </c>
      <c r="S8663" s="1">
        <f>SUMIFS(I:I,C:C,C8663)</f>
        <v>57542997.559999913</v>
      </c>
      <c r="T8663" s="1" t="str">
        <f>INDEX(F:F,MATCH(ecommerce_10000[[#This Row],[TotalAmount]],I:I,0))</f>
        <v>Alexandria</v>
      </c>
    </row>
    <row r="8664" spans="1:20" x14ac:dyDescent="0.3">
      <c r="A8664" s="1" t="s">
        <v>8708</v>
      </c>
      <c r="B8664" s="1" t="s">
        <v>65</v>
      </c>
      <c r="C8664" s="1" t="s">
        <v>20</v>
      </c>
      <c r="D8664" s="1" t="s">
        <v>66</v>
      </c>
      <c r="E8664" s="1" t="s">
        <v>22</v>
      </c>
      <c r="F8664" s="1" t="s">
        <v>28</v>
      </c>
      <c r="G8664">
        <v>4825.63</v>
      </c>
      <c r="H8664">
        <v>5</v>
      </c>
      <c r="I8664">
        <v>24128.15</v>
      </c>
      <c r="J8664">
        <v>3.14</v>
      </c>
      <c r="K8664">
        <v>2768</v>
      </c>
      <c r="L8664" s="2">
        <v>45613</v>
      </c>
      <c r="O8664" t="str">
        <f>IF(ecommerce_10000[[#This Row],[Platform]]="Souq","sq",ecommerce_10000[[#This Row],[Platform]])</f>
        <v>Jumia</v>
      </c>
      <c r="P8664" t="str">
        <f>IF(E8664="Souq","sq",IF(E8664="Jumia","Jum",E8664))</f>
        <v>Jum</v>
      </c>
      <c r="Q8664">
        <f>VLOOKUP(ecommerce_10000[[#This Row],[City]],F:I,4,FALSE)</f>
        <v>26648.76</v>
      </c>
      <c r="R8664" s="1">
        <f>SUMIF(C:C,ecommerce_10000[[#This Row],[Category]],I:I)</f>
        <v>91504159.730000004</v>
      </c>
      <c r="S8664" s="1">
        <f>SUMIFS(I:I,C:C,C8664)</f>
        <v>91504159.730000004</v>
      </c>
      <c r="T8664" s="1" t="str">
        <f>INDEX(F:F,MATCH(ecommerce_10000[[#This Row],[TotalAmount]],I:I,0))</f>
        <v>Casablanca</v>
      </c>
    </row>
    <row r="8665" spans="1:20" x14ac:dyDescent="0.3">
      <c r="A8665" s="1" t="s">
        <v>8709</v>
      </c>
      <c r="B8665" s="1" t="s">
        <v>35</v>
      </c>
      <c r="C8665" s="1" t="s">
        <v>14</v>
      </c>
      <c r="D8665" s="1" t="s">
        <v>36</v>
      </c>
      <c r="E8665" s="1" t="s">
        <v>16</v>
      </c>
      <c r="F8665" s="1" t="s">
        <v>28</v>
      </c>
      <c r="G8665">
        <v>510.32</v>
      </c>
      <c r="H8665">
        <v>4</v>
      </c>
      <c r="I8665">
        <v>2041.28</v>
      </c>
      <c r="J8665">
        <v>4.74</v>
      </c>
      <c r="K8665">
        <v>4810</v>
      </c>
      <c r="L8665" s="2">
        <v>45618</v>
      </c>
      <c r="O8665" t="str">
        <f>IF(ecommerce_10000[[#This Row],[Platform]]="Souq","sq",ecommerce_10000[[#This Row],[Platform]])</f>
        <v>sq</v>
      </c>
      <c r="P8665" t="str">
        <f>IF(E8665="Souq","sq",IF(E8665="Jumia","Jum",E8665))</f>
        <v>sq</v>
      </c>
      <c r="Q8665">
        <f>VLOOKUP(ecommerce_10000[[#This Row],[City]],F:I,4,FALSE)</f>
        <v>26648.76</v>
      </c>
      <c r="R8665" s="1">
        <f>SUMIF(C:C,ecommerce_10000[[#This Row],[Category]],I:I)</f>
        <v>92327183.770000085</v>
      </c>
      <c r="S8665" s="1">
        <f>SUMIFS(I:I,C:C,C8665)</f>
        <v>92327183.770000085</v>
      </c>
      <c r="T8665" s="1" t="str">
        <f>INDEX(F:F,MATCH(ecommerce_10000[[#This Row],[TotalAmount]],I:I,0))</f>
        <v>Casablanca</v>
      </c>
    </row>
    <row r="8666" spans="1:20" x14ac:dyDescent="0.3">
      <c r="A8666" s="1" t="s">
        <v>8710</v>
      </c>
      <c r="B8666" s="1" t="s">
        <v>35</v>
      </c>
      <c r="C8666" s="1" t="s">
        <v>14</v>
      </c>
      <c r="D8666" s="1" t="s">
        <v>36</v>
      </c>
      <c r="E8666" s="1" t="s">
        <v>16</v>
      </c>
      <c r="F8666" s="1" t="s">
        <v>28</v>
      </c>
      <c r="G8666">
        <v>2354.7199999999998</v>
      </c>
      <c r="H8666">
        <v>5</v>
      </c>
      <c r="I8666">
        <v>11773.6</v>
      </c>
      <c r="J8666">
        <v>4.3499999999999996</v>
      </c>
      <c r="K8666">
        <v>4497</v>
      </c>
      <c r="L8666" s="2">
        <v>45538</v>
      </c>
      <c r="O8666" t="str">
        <f>IF(ecommerce_10000[[#This Row],[Platform]]="Souq","sq",ecommerce_10000[[#This Row],[Platform]])</f>
        <v>sq</v>
      </c>
      <c r="P8666" t="str">
        <f>IF(E8666="Souq","sq",IF(E8666="Jumia","Jum",E8666))</f>
        <v>sq</v>
      </c>
      <c r="Q8666">
        <f>VLOOKUP(ecommerce_10000[[#This Row],[City]],F:I,4,FALSE)</f>
        <v>26648.76</v>
      </c>
      <c r="R8666" s="1">
        <f>SUMIF(C:C,ecommerce_10000[[#This Row],[Category]],I:I)</f>
        <v>92327183.770000085</v>
      </c>
      <c r="S8666" s="1">
        <f>SUMIFS(I:I,C:C,C8666)</f>
        <v>92327183.770000085</v>
      </c>
      <c r="T8666" s="1" t="str">
        <f>INDEX(F:F,MATCH(ecommerce_10000[[#This Row],[TotalAmount]],I:I,0))</f>
        <v>Casablanca</v>
      </c>
    </row>
    <row r="8667" spans="1:20" x14ac:dyDescent="0.3">
      <c r="A8667" s="1" t="s">
        <v>8711</v>
      </c>
      <c r="B8667" s="1" t="s">
        <v>25</v>
      </c>
      <c r="C8667" s="1" t="s">
        <v>26</v>
      </c>
      <c r="D8667" s="1" t="s">
        <v>27</v>
      </c>
      <c r="E8667" s="1" t="s">
        <v>16</v>
      </c>
      <c r="F8667" s="1" t="s">
        <v>23</v>
      </c>
      <c r="G8667">
        <v>12824.67</v>
      </c>
      <c r="H8667">
        <v>3</v>
      </c>
      <c r="I8667">
        <v>38474.01</v>
      </c>
      <c r="J8667">
        <v>2.65</v>
      </c>
      <c r="K8667">
        <v>4482</v>
      </c>
      <c r="L8667" s="2">
        <v>45452</v>
      </c>
      <c r="O8667" t="str">
        <f>IF(ecommerce_10000[[#This Row],[Platform]]="Souq","sq",ecommerce_10000[[#This Row],[Platform]])</f>
        <v>sq</v>
      </c>
      <c r="P8667" t="str">
        <f>IF(E8667="Souq","sq",IF(E8667="Jumia","Jum",E8667))</f>
        <v>sq</v>
      </c>
      <c r="Q8667">
        <f>VLOOKUP(ecommerce_10000[[#This Row],[City]],F:I,4,FALSE)</f>
        <v>13290.4</v>
      </c>
      <c r="R8667" s="1">
        <f>SUMIF(C:C,ecommerce_10000[[#This Row],[Category]],I:I)</f>
        <v>29200970.130000021</v>
      </c>
      <c r="S8667" s="1">
        <f>SUMIFS(I:I,C:C,C8667)</f>
        <v>29200970.130000021</v>
      </c>
      <c r="T8667" s="1" t="str">
        <f>INDEX(F:F,MATCH(ecommerce_10000[[#This Row],[TotalAmount]],I:I,0))</f>
        <v>Alexandria</v>
      </c>
    </row>
    <row r="8668" spans="1:20" x14ac:dyDescent="0.3">
      <c r="A8668" s="1" t="s">
        <v>8712</v>
      </c>
      <c r="B8668" s="1" t="s">
        <v>13</v>
      </c>
      <c r="C8668" s="1" t="s">
        <v>14</v>
      </c>
      <c r="D8668" s="1" t="s">
        <v>15</v>
      </c>
      <c r="E8668" s="1" t="s">
        <v>16</v>
      </c>
      <c r="F8668" s="1" t="s">
        <v>17</v>
      </c>
      <c r="G8668">
        <v>14061.93</v>
      </c>
      <c r="H8668">
        <v>4</v>
      </c>
      <c r="I8668">
        <v>56247.72</v>
      </c>
      <c r="J8668">
        <v>2.16</v>
      </c>
      <c r="K8668">
        <v>2113</v>
      </c>
      <c r="L8668" s="2">
        <v>45428</v>
      </c>
      <c r="O8668" t="str">
        <f>IF(ecommerce_10000[[#This Row],[Platform]]="Souq","sq",ecommerce_10000[[#This Row],[Platform]])</f>
        <v>sq</v>
      </c>
      <c r="P8668" t="str">
        <f>IF(E8668="Souq","sq",IF(E8668="Jumia","Jum",E8668))</f>
        <v>sq</v>
      </c>
      <c r="Q8668">
        <f>VLOOKUP(ecommerce_10000[[#This Row],[City]],F:I,4,FALSE)</f>
        <v>16284.02</v>
      </c>
      <c r="R8668" s="1">
        <f>SUMIF(C:C,ecommerce_10000[[#This Row],[Category]],I:I)</f>
        <v>92327183.770000085</v>
      </c>
      <c r="S8668" s="1">
        <f>SUMIFS(I:I,C:C,C8668)</f>
        <v>92327183.770000085</v>
      </c>
      <c r="T8668" s="1" t="str">
        <f>INDEX(F:F,MATCH(ecommerce_10000[[#This Row],[TotalAmount]],I:I,0))</f>
        <v>Cairo</v>
      </c>
    </row>
    <row r="8669" spans="1:20" x14ac:dyDescent="0.3">
      <c r="A8669" s="1" t="s">
        <v>8713</v>
      </c>
      <c r="B8669" s="1" t="s">
        <v>13</v>
      </c>
      <c r="C8669" s="1" t="s">
        <v>14</v>
      </c>
      <c r="D8669" s="1" t="s">
        <v>15</v>
      </c>
      <c r="E8669" s="1" t="s">
        <v>16</v>
      </c>
      <c r="F8669" s="1" t="s">
        <v>33</v>
      </c>
      <c r="G8669">
        <v>6798.96</v>
      </c>
      <c r="H8669">
        <v>4</v>
      </c>
      <c r="I8669">
        <v>27195.84</v>
      </c>
      <c r="J8669">
        <v>2.0299999999999998</v>
      </c>
      <c r="K8669">
        <v>413</v>
      </c>
      <c r="L8669" s="2">
        <v>45312</v>
      </c>
      <c r="O8669" t="str">
        <f>IF(ecommerce_10000[[#This Row],[Platform]]="Souq","sq",ecommerce_10000[[#This Row],[Platform]])</f>
        <v>sq</v>
      </c>
      <c r="P8669" t="str">
        <f>IF(E8669="Souq","sq",IF(E8669="Jumia","Jum",E8669))</f>
        <v>sq</v>
      </c>
      <c r="Q8669">
        <f>VLOOKUP(ecommerce_10000[[#This Row],[City]],F:I,4,FALSE)</f>
        <v>3665.44</v>
      </c>
      <c r="R8669" s="1">
        <f>SUMIF(C:C,ecommerce_10000[[#This Row],[Category]],I:I)</f>
        <v>92327183.770000085</v>
      </c>
      <c r="S8669" s="1">
        <f>SUMIFS(I:I,C:C,C8669)</f>
        <v>92327183.770000085</v>
      </c>
      <c r="T8669" s="1" t="str">
        <f>INDEX(F:F,MATCH(ecommerce_10000[[#This Row],[TotalAmount]],I:I,0))</f>
        <v>Dubai</v>
      </c>
    </row>
    <row r="8670" spans="1:20" x14ac:dyDescent="0.3">
      <c r="A8670" s="1" t="s">
        <v>8714</v>
      </c>
      <c r="B8670" s="1" t="s">
        <v>43</v>
      </c>
      <c r="C8670" s="1" t="s">
        <v>44</v>
      </c>
      <c r="D8670" s="1" t="s">
        <v>45</v>
      </c>
      <c r="E8670" s="1" t="s">
        <v>16</v>
      </c>
      <c r="F8670" s="1" t="s">
        <v>23</v>
      </c>
      <c r="G8670">
        <v>13487.31</v>
      </c>
      <c r="H8670">
        <v>2</v>
      </c>
      <c r="I8670">
        <v>26974.62</v>
      </c>
      <c r="J8670">
        <v>4.0599999999999996</v>
      </c>
      <c r="K8670">
        <v>2400</v>
      </c>
      <c r="L8670" s="2">
        <v>45460</v>
      </c>
      <c r="O8670" t="str">
        <f>IF(ecommerce_10000[[#This Row],[Platform]]="Souq","sq",ecommerce_10000[[#This Row],[Platform]])</f>
        <v>sq</v>
      </c>
      <c r="P8670" t="str">
        <f>IF(E8670="Souq","sq",IF(E8670="Jumia","Jum",E8670))</f>
        <v>sq</v>
      </c>
      <c r="Q8670">
        <f>VLOOKUP(ecommerce_10000[[#This Row],[City]],F:I,4,FALSE)</f>
        <v>13290.4</v>
      </c>
      <c r="R8670" s="1">
        <f>SUMIF(C:C,ecommerce_10000[[#This Row],[Category]],I:I)</f>
        <v>31420413.200000018</v>
      </c>
      <c r="S8670" s="1">
        <f>SUMIFS(I:I,C:C,C8670)</f>
        <v>31420413.200000018</v>
      </c>
      <c r="T8670" s="1" t="str">
        <f>INDEX(F:F,MATCH(ecommerce_10000[[#This Row],[TotalAmount]],I:I,0))</f>
        <v>Alexandria</v>
      </c>
    </row>
    <row r="8671" spans="1:20" x14ac:dyDescent="0.3">
      <c r="A8671" s="1" t="s">
        <v>8715</v>
      </c>
      <c r="B8671" s="1" t="s">
        <v>13</v>
      </c>
      <c r="C8671" s="1" t="s">
        <v>14</v>
      </c>
      <c r="D8671" s="1" t="s">
        <v>15</v>
      </c>
      <c r="E8671" s="1" t="s">
        <v>47</v>
      </c>
      <c r="F8671" s="1" t="s">
        <v>28</v>
      </c>
      <c r="G8671">
        <v>5340.44</v>
      </c>
      <c r="H8671">
        <v>4</v>
      </c>
      <c r="I8671">
        <v>21361.759999999998</v>
      </c>
      <c r="J8671">
        <v>1.94</v>
      </c>
      <c r="K8671">
        <v>432</v>
      </c>
      <c r="L8671" s="2">
        <v>45456</v>
      </c>
      <c r="O8671" t="str">
        <f>IF(ecommerce_10000[[#This Row],[Platform]]="Souq","sq",ecommerce_10000[[#This Row],[Platform]])</f>
        <v>Amazon</v>
      </c>
      <c r="P8671" t="str">
        <f>IF(E8671="Souq","sq",IF(E8671="Jumia","Jum",E8671))</f>
        <v>Amazon</v>
      </c>
      <c r="Q8671">
        <f>VLOOKUP(ecommerce_10000[[#This Row],[City]],F:I,4,FALSE)</f>
        <v>26648.76</v>
      </c>
      <c r="R8671" s="1">
        <f>SUMIF(C:C,ecommerce_10000[[#This Row],[Category]],I:I)</f>
        <v>92327183.770000085</v>
      </c>
      <c r="S8671" s="1">
        <f>SUMIFS(I:I,C:C,C8671)</f>
        <v>92327183.770000085</v>
      </c>
      <c r="T8671" s="1" t="str">
        <f>INDEX(F:F,MATCH(ecommerce_10000[[#This Row],[TotalAmount]],I:I,0))</f>
        <v>Casablanca</v>
      </c>
    </row>
    <row r="8672" spans="1:20" x14ac:dyDescent="0.3">
      <c r="A8672" s="1" t="s">
        <v>8716</v>
      </c>
      <c r="B8672" s="1" t="s">
        <v>35</v>
      </c>
      <c r="C8672" s="1" t="s">
        <v>14</v>
      </c>
      <c r="D8672" s="1" t="s">
        <v>36</v>
      </c>
      <c r="E8672" s="1" t="s">
        <v>47</v>
      </c>
      <c r="F8672" s="1" t="s">
        <v>40</v>
      </c>
      <c r="G8672">
        <v>17977.78</v>
      </c>
      <c r="H8672">
        <v>2</v>
      </c>
      <c r="I8672">
        <v>35955.56</v>
      </c>
      <c r="J8672">
        <v>4.3899999999999997</v>
      </c>
      <c r="K8672">
        <v>521</v>
      </c>
      <c r="L8672" s="2">
        <v>45567</v>
      </c>
      <c r="O8672" t="str">
        <f>IF(ecommerce_10000[[#This Row],[Platform]]="Souq","sq",ecommerce_10000[[#This Row],[Platform]])</f>
        <v>Amazon</v>
      </c>
      <c r="P8672" t="str">
        <f>IF(E8672="Souq","sq",IF(E8672="Jumia","Jum",E8672))</f>
        <v>Amazon</v>
      </c>
      <c r="Q8672">
        <f>VLOOKUP(ecommerce_10000[[#This Row],[City]],F:I,4,FALSE)</f>
        <v>99349.3</v>
      </c>
      <c r="R8672" s="1">
        <f>SUMIF(C:C,ecommerce_10000[[#This Row],[Category]],I:I)</f>
        <v>92327183.770000085</v>
      </c>
      <c r="S8672" s="1">
        <f>SUMIFS(I:I,C:C,C8672)</f>
        <v>92327183.770000085</v>
      </c>
      <c r="T8672" s="1" t="str">
        <f>INDEX(F:F,MATCH(ecommerce_10000[[#This Row],[TotalAmount]],I:I,0))</f>
        <v>Riyadh</v>
      </c>
    </row>
    <row r="8673" spans="1:20" x14ac:dyDescent="0.3">
      <c r="A8673" s="1" t="s">
        <v>8717</v>
      </c>
      <c r="B8673" s="1" t="s">
        <v>35</v>
      </c>
      <c r="C8673" s="1" t="s">
        <v>14</v>
      </c>
      <c r="D8673" s="1" t="s">
        <v>36</v>
      </c>
      <c r="E8673" s="1" t="s">
        <v>16</v>
      </c>
      <c r="F8673" s="1" t="s">
        <v>17</v>
      </c>
      <c r="G8673">
        <v>955.33</v>
      </c>
      <c r="H8673">
        <v>4</v>
      </c>
      <c r="I8673">
        <v>3821.32</v>
      </c>
      <c r="J8673">
        <v>1.34</v>
      </c>
      <c r="K8673">
        <v>1807</v>
      </c>
      <c r="L8673" s="2">
        <v>45350</v>
      </c>
      <c r="O8673" t="str">
        <f>IF(ecommerce_10000[[#This Row],[Platform]]="Souq","sq",ecommerce_10000[[#This Row],[Platform]])</f>
        <v>sq</v>
      </c>
      <c r="P8673" t="str">
        <f>IF(E8673="Souq","sq",IF(E8673="Jumia","Jum",E8673))</f>
        <v>sq</v>
      </c>
      <c r="Q8673">
        <f>VLOOKUP(ecommerce_10000[[#This Row],[City]],F:I,4,FALSE)</f>
        <v>16284.02</v>
      </c>
      <c r="R8673" s="1">
        <f>SUMIF(C:C,ecommerce_10000[[#This Row],[Category]],I:I)</f>
        <v>92327183.770000085</v>
      </c>
      <c r="S8673" s="1">
        <f>SUMIFS(I:I,C:C,C8673)</f>
        <v>92327183.770000085</v>
      </c>
      <c r="T8673" s="1" t="str">
        <f>INDEX(F:F,MATCH(ecommerce_10000[[#This Row],[TotalAmount]],I:I,0))</f>
        <v>Cairo</v>
      </c>
    </row>
    <row r="8674" spans="1:20" x14ac:dyDescent="0.3">
      <c r="A8674" s="1" t="s">
        <v>8718</v>
      </c>
      <c r="B8674" s="1" t="s">
        <v>43</v>
      </c>
      <c r="C8674" s="1" t="s">
        <v>44</v>
      </c>
      <c r="D8674" s="1" t="s">
        <v>45</v>
      </c>
      <c r="E8674" s="1" t="s">
        <v>16</v>
      </c>
      <c r="F8674" s="1" t="s">
        <v>17</v>
      </c>
      <c r="G8674">
        <v>15199.22</v>
      </c>
      <c r="H8674">
        <v>1</v>
      </c>
      <c r="I8674">
        <v>15199.22</v>
      </c>
      <c r="J8674">
        <v>2.86</v>
      </c>
      <c r="K8674">
        <v>619</v>
      </c>
      <c r="L8674" s="2">
        <v>45614</v>
      </c>
      <c r="O8674" t="str">
        <f>IF(ecommerce_10000[[#This Row],[Platform]]="Souq","sq",ecommerce_10000[[#This Row],[Platform]])</f>
        <v>sq</v>
      </c>
      <c r="P8674" t="str">
        <f>IF(E8674="Souq","sq",IF(E8674="Jumia","Jum",E8674))</f>
        <v>sq</v>
      </c>
      <c r="Q8674">
        <f>VLOOKUP(ecommerce_10000[[#This Row],[City]],F:I,4,FALSE)</f>
        <v>16284.02</v>
      </c>
      <c r="R8674" s="1">
        <f>SUMIF(C:C,ecommerce_10000[[#This Row],[Category]],I:I)</f>
        <v>31420413.200000018</v>
      </c>
      <c r="S8674" s="1">
        <f>SUMIFS(I:I,C:C,C8674)</f>
        <v>31420413.200000018</v>
      </c>
      <c r="T8674" s="1" t="str">
        <f>INDEX(F:F,MATCH(ecommerce_10000[[#This Row],[TotalAmount]],I:I,0))</f>
        <v>Cairo</v>
      </c>
    </row>
    <row r="8675" spans="1:20" x14ac:dyDescent="0.3">
      <c r="A8675" s="1" t="s">
        <v>8719</v>
      </c>
      <c r="B8675" s="1" t="s">
        <v>25</v>
      </c>
      <c r="C8675" s="1" t="s">
        <v>26</v>
      </c>
      <c r="D8675" s="1" t="s">
        <v>27</v>
      </c>
      <c r="E8675" s="1" t="s">
        <v>47</v>
      </c>
      <c r="F8675" s="1" t="s">
        <v>33</v>
      </c>
      <c r="G8675">
        <v>19854.75</v>
      </c>
      <c r="H8675">
        <v>3</v>
      </c>
      <c r="I8675">
        <v>59564.25</v>
      </c>
      <c r="J8675">
        <v>2.08</v>
      </c>
      <c r="K8675">
        <v>1219</v>
      </c>
      <c r="L8675" s="2">
        <v>45377</v>
      </c>
      <c r="O8675" t="str">
        <f>IF(ecommerce_10000[[#This Row],[Platform]]="Souq","sq",ecommerce_10000[[#This Row],[Platform]])</f>
        <v>Amazon</v>
      </c>
      <c r="P8675" t="str">
        <f>IF(E8675="Souq","sq",IF(E8675="Jumia","Jum",E8675))</f>
        <v>Amazon</v>
      </c>
      <c r="Q8675">
        <f>VLOOKUP(ecommerce_10000[[#This Row],[City]],F:I,4,FALSE)</f>
        <v>3665.44</v>
      </c>
      <c r="R8675" s="1">
        <f>SUMIF(C:C,ecommerce_10000[[#This Row],[Category]],I:I)</f>
        <v>29200970.130000021</v>
      </c>
      <c r="S8675" s="1">
        <f>SUMIFS(I:I,C:C,C8675)</f>
        <v>29200970.130000021</v>
      </c>
      <c r="T8675" s="1" t="str">
        <f>INDEX(F:F,MATCH(ecommerce_10000[[#This Row],[TotalAmount]],I:I,0))</f>
        <v>Dubai</v>
      </c>
    </row>
    <row r="8676" spans="1:20" x14ac:dyDescent="0.3">
      <c r="A8676" s="1" t="s">
        <v>8720</v>
      </c>
      <c r="B8676" s="1" t="s">
        <v>13</v>
      </c>
      <c r="C8676" s="1" t="s">
        <v>14</v>
      </c>
      <c r="D8676" s="1" t="s">
        <v>15</v>
      </c>
      <c r="E8676" s="1" t="s">
        <v>47</v>
      </c>
      <c r="F8676" s="1" t="s">
        <v>62</v>
      </c>
      <c r="G8676">
        <v>11101.32</v>
      </c>
      <c r="H8676">
        <v>2</v>
      </c>
      <c r="I8676">
        <v>22202.639999999999</v>
      </c>
      <c r="J8676">
        <v>1.47</v>
      </c>
      <c r="K8676">
        <v>3611</v>
      </c>
      <c r="L8676" s="2">
        <v>45563</v>
      </c>
      <c r="O8676" t="str">
        <f>IF(ecommerce_10000[[#This Row],[Platform]]="Souq","sq",ecommerce_10000[[#This Row],[Platform]])</f>
        <v>Amazon</v>
      </c>
      <c r="P8676" t="str">
        <f>IF(E8676="Souq","sq",IF(E8676="Jumia","Jum",E8676))</f>
        <v>Amazon</v>
      </c>
      <c r="Q8676">
        <f>VLOOKUP(ecommerce_10000[[#This Row],[City]],F:I,4,FALSE)</f>
        <v>27872.98</v>
      </c>
      <c r="R8676" s="1">
        <f>SUMIF(C:C,ecommerce_10000[[#This Row],[Category]],I:I)</f>
        <v>92327183.770000085</v>
      </c>
      <c r="S8676" s="1">
        <f>SUMIFS(I:I,C:C,C8676)</f>
        <v>92327183.770000085</v>
      </c>
      <c r="T8676" s="1" t="str">
        <f>INDEX(F:F,MATCH(ecommerce_10000[[#This Row],[TotalAmount]],I:I,0))</f>
        <v>Giza</v>
      </c>
    </row>
    <row r="8677" spans="1:20" x14ac:dyDescent="0.3">
      <c r="A8677" s="1" t="s">
        <v>8721</v>
      </c>
      <c r="B8677" s="1" t="s">
        <v>49</v>
      </c>
      <c r="C8677" s="1" t="s">
        <v>14</v>
      </c>
      <c r="D8677" s="1" t="s">
        <v>50</v>
      </c>
      <c r="E8677" s="1" t="s">
        <v>16</v>
      </c>
      <c r="F8677" s="1" t="s">
        <v>17</v>
      </c>
      <c r="G8677">
        <v>8454</v>
      </c>
      <c r="H8677">
        <v>5</v>
      </c>
      <c r="I8677">
        <v>42270</v>
      </c>
      <c r="J8677">
        <v>2.19</v>
      </c>
      <c r="K8677">
        <v>3429</v>
      </c>
      <c r="L8677" s="2">
        <v>45441</v>
      </c>
      <c r="O8677" t="str">
        <f>IF(ecommerce_10000[[#This Row],[Platform]]="Souq","sq",ecommerce_10000[[#This Row],[Platform]])</f>
        <v>sq</v>
      </c>
      <c r="P8677" t="str">
        <f>IF(E8677="Souq","sq",IF(E8677="Jumia","Jum",E8677))</f>
        <v>sq</v>
      </c>
      <c r="Q8677">
        <f>VLOOKUP(ecommerce_10000[[#This Row],[City]],F:I,4,FALSE)</f>
        <v>16284.02</v>
      </c>
      <c r="R8677" s="1">
        <f>SUMIF(C:C,ecommerce_10000[[#This Row],[Category]],I:I)</f>
        <v>92327183.770000085</v>
      </c>
      <c r="S8677" s="1">
        <f>SUMIFS(I:I,C:C,C8677)</f>
        <v>92327183.770000085</v>
      </c>
      <c r="T8677" s="1" t="str">
        <f>INDEX(F:F,MATCH(ecommerce_10000[[#This Row],[TotalAmount]],I:I,0))</f>
        <v>Cairo</v>
      </c>
    </row>
    <row r="8678" spans="1:20" x14ac:dyDescent="0.3">
      <c r="A8678" s="1" t="s">
        <v>8722</v>
      </c>
      <c r="B8678" s="1" t="s">
        <v>35</v>
      </c>
      <c r="C8678" s="1" t="s">
        <v>14</v>
      </c>
      <c r="D8678" s="1" t="s">
        <v>36</v>
      </c>
      <c r="E8678" s="1" t="s">
        <v>16</v>
      </c>
      <c r="F8678" s="1" t="s">
        <v>40</v>
      </c>
      <c r="G8678">
        <v>16763.82</v>
      </c>
      <c r="H8678">
        <v>4</v>
      </c>
      <c r="I8678">
        <v>67055.28</v>
      </c>
      <c r="J8678">
        <v>4.7699999999999996</v>
      </c>
      <c r="K8678">
        <v>2218</v>
      </c>
      <c r="L8678" s="2">
        <v>45595</v>
      </c>
      <c r="O8678" t="str">
        <f>IF(ecommerce_10000[[#This Row],[Platform]]="Souq","sq",ecommerce_10000[[#This Row],[Platform]])</f>
        <v>sq</v>
      </c>
      <c r="P8678" t="str">
        <f>IF(E8678="Souq","sq",IF(E8678="Jumia","Jum",E8678))</f>
        <v>sq</v>
      </c>
      <c r="Q8678">
        <f>VLOOKUP(ecommerce_10000[[#This Row],[City]],F:I,4,FALSE)</f>
        <v>99349.3</v>
      </c>
      <c r="R8678" s="1">
        <f>SUMIF(C:C,ecommerce_10000[[#This Row],[Category]],I:I)</f>
        <v>92327183.770000085</v>
      </c>
      <c r="S8678" s="1">
        <f>SUMIFS(I:I,C:C,C8678)</f>
        <v>92327183.770000085</v>
      </c>
      <c r="T8678" s="1" t="str">
        <f>INDEX(F:F,MATCH(ecommerce_10000[[#This Row],[TotalAmount]],I:I,0))</f>
        <v>Riyadh</v>
      </c>
    </row>
    <row r="8679" spans="1:20" x14ac:dyDescent="0.3">
      <c r="A8679" s="1" t="s">
        <v>8723</v>
      </c>
      <c r="B8679" s="1" t="s">
        <v>19</v>
      </c>
      <c r="C8679" s="1" t="s">
        <v>20</v>
      </c>
      <c r="D8679" s="1" t="s">
        <v>21</v>
      </c>
      <c r="E8679" s="1" t="s">
        <v>16</v>
      </c>
      <c r="F8679" s="1" t="s">
        <v>33</v>
      </c>
      <c r="G8679">
        <v>6169.1</v>
      </c>
      <c r="H8679">
        <v>1</v>
      </c>
      <c r="I8679">
        <v>6169.1</v>
      </c>
      <c r="J8679">
        <v>1.76</v>
      </c>
      <c r="K8679">
        <v>2025</v>
      </c>
      <c r="L8679" s="2">
        <v>45651</v>
      </c>
      <c r="O8679" t="str">
        <f>IF(ecommerce_10000[[#This Row],[Platform]]="Souq","sq",ecommerce_10000[[#This Row],[Platform]])</f>
        <v>sq</v>
      </c>
      <c r="P8679" t="str">
        <f>IF(E8679="Souq","sq",IF(E8679="Jumia","Jum",E8679))</f>
        <v>sq</v>
      </c>
      <c r="Q8679">
        <f>VLOOKUP(ecommerce_10000[[#This Row],[City]],F:I,4,FALSE)</f>
        <v>3665.44</v>
      </c>
      <c r="R8679" s="1">
        <f>SUMIF(C:C,ecommerce_10000[[#This Row],[Category]],I:I)</f>
        <v>91504159.730000004</v>
      </c>
      <c r="S8679" s="1">
        <f>SUMIFS(I:I,C:C,C8679)</f>
        <v>91504159.730000004</v>
      </c>
      <c r="T8679" s="1" t="str">
        <f>INDEX(F:F,MATCH(ecommerce_10000[[#This Row],[TotalAmount]],I:I,0))</f>
        <v>Dubai</v>
      </c>
    </row>
    <row r="8680" spans="1:20" x14ac:dyDescent="0.3">
      <c r="A8680" s="1" t="s">
        <v>8724</v>
      </c>
      <c r="B8680" s="1" t="s">
        <v>19</v>
      </c>
      <c r="C8680" s="1" t="s">
        <v>20</v>
      </c>
      <c r="D8680" s="1" t="s">
        <v>21</v>
      </c>
      <c r="E8680" s="1" t="s">
        <v>47</v>
      </c>
      <c r="F8680" s="1" t="s">
        <v>23</v>
      </c>
      <c r="G8680">
        <v>2823.7</v>
      </c>
      <c r="H8680">
        <v>5</v>
      </c>
      <c r="I8680">
        <v>14118.5</v>
      </c>
      <c r="J8680">
        <v>2.6</v>
      </c>
      <c r="K8680">
        <v>49</v>
      </c>
      <c r="L8680" s="2">
        <v>45307</v>
      </c>
      <c r="O8680" t="str">
        <f>IF(ecommerce_10000[[#This Row],[Platform]]="Souq","sq",ecommerce_10000[[#This Row],[Platform]])</f>
        <v>Amazon</v>
      </c>
      <c r="P8680" t="str">
        <f>IF(E8680="Souq","sq",IF(E8680="Jumia","Jum",E8680))</f>
        <v>Amazon</v>
      </c>
      <c r="Q8680">
        <f>VLOOKUP(ecommerce_10000[[#This Row],[City]],F:I,4,FALSE)</f>
        <v>13290.4</v>
      </c>
      <c r="R8680" s="1">
        <f>SUMIF(C:C,ecommerce_10000[[#This Row],[Category]],I:I)</f>
        <v>91504159.730000004</v>
      </c>
      <c r="S8680" s="1">
        <f>SUMIFS(I:I,C:C,C8680)</f>
        <v>91504159.730000004</v>
      </c>
      <c r="T8680" s="1" t="str">
        <f>INDEX(F:F,MATCH(ecommerce_10000[[#This Row],[TotalAmount]],I:I,0))</f>
        <v>Alexandria</v>
      </c>
    </row>
    <row r="8681" spans="1:20" x14ac:dyDescent="0.3">
      <c r="A8681" s="1" t="s">
        <v>8725</v>
      </c>
      <c r="B8681" s="1" t="s">
        <v>25</v>
      </c>
      <c r="C8681" s="1" t="s">
        <v>26</v>
      </c>
      <c r="D8681" s="1" t="s">
        <v>27</v>
      </c>
      <c r="E8681" s="1" t="s">
        <v>47</v>
      </c>
      <c r="F8681" s="1" t="s">
        <v>17</v>
      </c>
      <c r="G8681">
        <v>8864.31</v>
      </c>
      <c r="H8681">
        <v>3</v>
      </c>
      <c r="I8681">
        <v>26592.93</v>
      </c>
      <c r="J8681">
        <v>1.84</v>
      </c>
      <c r="K8681">
        <v>2189</v>
      </c>
      <c r="L8681" s="2">
        <v>45443</v>
      </c>
      <c r="O8681" t="str">
        <f>IF(ecommerce_10000[[#This Row],[Platform]]="Souq","sq",ecommerce_10000[[#This Row],[Platform]])</f>
        <v>Amazon</v>
      </c>
      <c r="P8681" t="str">
        <f>IF(E8681="Souq","sq",IF(E8681="Jumia","Jum",E8681))</f>
        <v>Amazon</v>
      </c>
      <c r="Q8681">
        <f>VLOOKUP(ecommerce_10000[[#This Row],[City]],F:I,4,FALSE)</f>
        <v>16284.02</v>
      </c>
      <c r="R8681" s="1">
        <f>SUMIF(C:C,ecommerce_10000[[#This Row],[Category]],I:I)</f>
        <v>29200970.130000021</v>
      </c>
      <c r="S8681" s="1">
        <f>SUMIFS(I:I,C:C,C8681)</f>
        <v>29200970.130000021</v>
      </c>
      <c r="T8681" s="1" t="str">
        <f>INDEX(F:F,MATCH(ecommerce_10000[[#This Row],[TotalAmount]],I:I,0))</f>
        <v>Cairo</v>
      </c>
    </row>
    <row r="8682" spans="1:20" x14ac:dyDescent="0.3">
      <c r="A8682" s="1" t="s">
        <v>8726</v>
      </c>
      <c r="B8682" s="1" t="s">
        <v>49</v>
      </c>
      <c r="C8682" s="1" t="s">
        <v>14</v>
      </c>
      <c r="D8682" s="1" t="s">
        <v>50</v>
      </c>
      <c r="E8682" s="1" t="s">
        <v>22</v>
      </c>
      <c r="F8682" s="1" t="s">
        <v>28</v>
      </c>
      <c r="G8682">
        <v>8023.91</v>
      </c>
      <c r="H8682">
        <v>5</v>
      </c>
      <c r="I8682">
        <v>40119.550000000003</v>
      </c>
      <c r="J8682">
        <v>4.3499999999999996</v>
      </c>
      <c r="K8682">
        <v>1984</v>
      </c>
      <c r="L8682" s="2">
        <v>45409</v>
      </c>
      <c r="O8682" t="str">
        <f>IF(ecommerce_10000[[#This Row],[Platform]]="Souq","sq",ecommerce_10000[[#This Row],[Platform]])</f>
        <v>Jumia</v>
      </c>
      <c r="P8682" t="str">
        <f>IF(E8682="Souq","sq",IF(E8682="Jumia","Jum",E8682))</f>
        <v>Jum</v>
      </c>
      <c r="Q8682">
        <f>VLOOKUP(ecommerce_10000[[#This Row],[City]],F:I,4,FALSE)</f>
        <v>26648.76</v>
      </c>
      <c r="R8682" s="1">
        <f>SUMIF(C:C,ecommerce_10000[[#This Row],[Category]],I:I)</f>
        <v>92327183.770000085</v>
      </c>
      <c r="S8682" s="1">
        <f>SUMIFS(I:I,C:C,C8682)</f>
        <v>92327183.770000085</v>
      </c>
      <c r="T8682" s="1" t="str">
        <f>INDEX(F:F,MATCH(ecommerce_10000[[#This Row],[TotalAmount]],I:I,0))</f>
        <v>Casablanca</v>
      </c>
    </row>
    <row r="8683" spans="1:20" x14ac:dyDescent="0.3">
      <c r="A8683" s="1" t="s">
        <v>8727</v>
      </c>
      <c r="B8683" s="1" t="s">
        <v>65</v>
      </c>
      <c r="C8683" s="1" t="s">
        <v>20</v>
      </c>
      <c r="D8683" s="1" t="s">
        <v>66</v>
      </c>
      <c r="E8683" s="1" t="s">
        <v>16</v>
      </c>
      <c r="F8683" s="1" t="s">
        <v>40</v>
      </c>
      <c r="G8683">
        <v>3439.09</v>
      </c>
      <c r="H8683">
        <v>1</v>
      </c>
      <c r="I8683">
        <v>3439.09</v>
      </c>
      <c r="J8683">
        <v>4.78</v>
      </c>
      <c r="K8683">
        <v>1346</v>
      </c>
      <c r="L8683" s="2">
        <v>45522</v>
      </c>
      <c r="O8683" t="str">
        <f>IF(ecommerce_10000[[#This Row],[Platform]]="Souq","sq",ecommerce_10000[[#This Row],[Platform]])</f>
        <v>sq</v>
      </c>
      <c r="P8683" t="str">
        <f>IF(E8683="Souq","sq",IF(E8683="Jumia","Jum",E8683))</f>
        <v>sq</v>
      </c>
      <c r="Q8683">
        <f>VLOOKUP(ecommerce_10000[[#This Row],[City]],F:I,4,FALSE)</f>
        <v>99349.3</v>
      </c>
      <c r="R8683" s="1">
        <f>SUMIF(C:C,ecommerce_10000[[#This Row],[Category]],I:I)</f>
        <v>91504159.730000004</v>
      </c>
      <c r="S8683" s="1">
        <f>SUMIFS(I:I,C:C,C8683)</f>
        <v>91504159.730000004</v>
      </c>
      <c r="T8683" s="1" t="str">
        <f>INDEX(F:F,MATCH(ecommerce_10000[[#This Row],[TotalAmount]],I:I,0))</f>
        <v>Riyadh</v>
      </c>
    </row>
    <row r="8684" spans="1:20" x14ac:dyDescent="0.3">
      <c r="A8684" s="1" t="s">
        <v>8728</v>
      </c>
      <c r="B8684" s="1" t="s">
        <v>49</v>
      </c>
      <c r="C8684" s="1" t="s">
        <v>14</v>
      </c>
      <c r="D8684" s="1" t="s">
        <v>50</v>
      </c>
      <c r="E8684" s="1" t="s">
        <v>22</v>
      </c>
      <c r="F8684" s="1" t="s">
        <v>33</v>
      </c>
      <c r="G8684">
        <v>16001.51</v>
      </c>
      <c r="H8684">
        <v>5</v>
      </c>
      <c r="I8684">
        <v>80007.55</v>
      </c>
      <c r="J8684">
        <v>4.83</v>
      </c>
      <c r="K8684">
        <v>3825</v>
      </c>
      <c r="L8684" s="2">
        <v>45523</v>
      </c>
      <c r="O8684" t="str">
        <f>IF(ecommerce_10000[[#This Row],[Platform]]="Souq","sq",ecommerce_10000[[#This Row],[Platform]])</f>
        <v>Jumia</v>
      </c>
      <c r="P8684" t="str">
        <f>IF(E8684="Souq","sq",IF(E8684="Jumia","Jum",E8684))</f>
        <v>Jum</v>
      </c>
      <c r="Q8684">
        <f>VLOOKUP(ecommerce_10000[[#This Row],[City]],F:I,4,FALSE)</f>
        <v>3665.44</v>
      </c>
      <c r="R8684" s="1">
        <f>SUMIF(C:C,ecommerce_10000[[#This Row],[Category]],I:I)</f>
        <v>92327183.770000085</v>
      </c>
      <c r="S8684" s="1">
        <f>SUMIFS(I:I,C:C,C8684)</f>
        <v>92327183.770000085</v>
      </c>
      <c r="T8684" s="1" t="str">
        <f>INDEX(F:F,MATCH(ecommerce_10000[[#This Row],[TotalAmount]],I:I,0))</f>
        <v>Dubai</v>
      </c>
    </row>
    <row r="8685" spans="1:20" x14ac:dyDescent="0.3">
      <c r="A8685" s="1" t="s">
        <v>8729</v>
      </c>
      <c r="B8685" s="1" t="s">
        <v>13</v>
      </c>
      <c r="C8685" s="1" t="s">
        <v>14</v>
      </c>
      <c r="D8685" s="1" t="s">
        <v>15</v>
      </c>
      <c r="E8685" s="1" t="s">
        <v>22</v>
      </c>
      <c r="F8685" s="1" t="s">
        <v>33</v>
      </c>
      <c r="G8685">
        <v>10894.39</v>
      </c>
      <c r="H8685">
        <v>4</v>
      </c>
      <c r="I8685">
        <v>43577.56</v>
      </c>
      <c r="J8685">
        <v>2</v>
      </c>
      <c r="K8685">
        <v>1712</v>
      </c>
      <c r="L8685" s="2">
        <v>45313</v>
      </c>
      <c r="O8685" t="str">
        <f>IF(ecommerce_10000[[#This Row],[Platform]]="Souq","sq",ecommerce_10000[[#This Row],[Platform]])</f>
        <v>Jumia</v>
      </c>
      <c r="P8685" t="str">
        <f>IF(E8685="Souq","sq",IF(E8685="Jumia","Jum",E8685))</f>
        <v>Jum</v>
      </c>
      <c r="Q8685">
        <f>VLOOKUP(ecommerce_10000[[#This Row],[City]],F:I,4,FALSE)</f>
        <v>3665.44</v>
      </c>
      <c r="R8685" s="1">
        <f>SUMIF(C:C,ecommerce_10000[[#This Row],[Category]],I:I)</f>
        <v>92327183.770000085</v>
      </c>
      <c r="S8685" s="1">
        <f>SUMIFS(I:I,C:C,C8685)</f>
        <v>92327183.770000085</v>
      </c>
      <c r="T8685" s="1" t="str">
        <f>INDEX(F:F,MATCH(ecommerce_10000[[#This Row],[TotalAmount]],I:I,0))</f>
        <v>Dubai</v>
      </c>
    </row>
    <row r="8686" spans="1:20" x14ac:dyDescent="0.3">
      <c r="A8686" s="1" t="s">
        <v>8730</v>
      </c>
      <c r="B8686" s="1" t="s">
        <v>13</v>
      </c>
      <c r="C8686" s="1" t="s">
        <v>14</v>
      </c>
      <c r="D8686" s="1" t="s">
        <v>15</v>
      </c>
      <c r="E8686" s="1" t="s">
        <v>22</v>
      </c>
      <c r="F8686" s="1" t="s">
        <v>17</v>
      </c>
      <c r="G8686">
        <v>4023.33</v>
      </c>
      <c r="H8686">
        <v>5</v>
      </c>
      <c r="I8686">
        <v>20116.650000000001</v>
      </c>
      <c r="J8686">
        <v>3.34</v>
      </c>
      <c r="K8686">
        <v>3423</v>
      </c>
      <c r="L8686" s="2">
        <v>45529</v>
      </c>
      <c r="O8686" t="str">
        <f>IF(ecommerce_10000[[#This Row],[Platform]]="Souq","sq",ecommerce_10000[[#This Row],[Platform]])</f>
        <v>Jumia</v>
      </c>
      <c r="P8686" t="str">
        <f>IF(E8686="Souq","sq",IF(E8686="Jumia","Jum",E8686))</f>
        <v>Jum</v>
      </c>
      <c r="Q8686">
        <f>VLOOKUP(ecommerce_10000[[#This Row],[City]],F:I,4,FALSE)</f>
        <v>16284.02</v>
      </c>
      <c r="R8686" s="1">
        <f>SUMIF(C:C,ecommerce_10000[[#This Row],[Category]],I:I)</f>
        <v>92327183.770000085</v>
      </c>
      <c r="S8686" s="1">
        <f>SUMIFS(I:I,C:C,C8686)</f>
        <v>92327183.770000085</v>
      </c>
      <c r="T8686" s="1" t="str">
        <f>INDEX(F:F,MATCH(ecommerce_10000[[#This Row],[TotalAmount]],I:I,0))</f>
        <v>Cairo</v>
      </c>
    </row>
    <row r="8687" spans="1:20" x14ac:dyDescent="0.3">
      <c r="A8687" s="1" t="s">
        <v>8731</v>
      </c>
      <c r="B8687" s="1" t="s">
        <v>35</v>
      </c>
      <c r="C8687" s="1" t="s">
        <v>14</v>
      </c>
      <c r="D8687" s="1" t="s">
        <v>36</v>
      </c>
      <c r="E8687" s="1" t="s">
        <v>22</v>
      </c>
      <c r="F8687" s="1" t="s">
        <v>17</v>
      </c>
      <c r="G8687">
        <v>18878.14</v>
      </c>
      <c r="H8687">
        <v>1</v>
      </c>
      <c r="I8687">
        <v>18878.14</v>
      </c>
      <c r="J8687">
        <v>4.8899999999999997</v>
      </c>
      <c r="K8687">
        <v>2202</v>
      </c>
      <c r="L8687" s="2">
        <v>45323</v>
      </c>
      <c r="O8687" t="str">
        <f>IF(ecommerce_10000[[#This Row],[Platform]]="Souq","sq",ecommerce_10000[[#This Row],[Platform]])</f>
        <v>Jumia</v>
      </c>
      <c r="P8687" t="str">
        <f>IF(E8687="Souq","sq",IF(E8687="Jumia","Jum",E8687))</f>
        <v>Jum</v>
      </c>
      <c r="Q8687">
        <f>VLOOKUP(ecommerce_10000[[#This Row],[City]],F:I,4,FALSE)</f>
        <v>16284.02</v>
      </c>
      <c r="R8687" s="1">
        <f>SUMIF(C:C,ecommerce_10000[[#This Row],[Category]],I:I)</f>
        <v>92327183.770000085</v>
      </c>
      <c r="S8687" s="1">
        <f>SUMIFS(I:I,C:C,C8687)</f>
        <v>92327183.770000085</v>
      </c>
      <c r="T8687" s="1" t="str">
        <f>INDEX(F:F,MATCH(ecommerce_10000[[#This Row],[TotalAmount]],I:I,0))</f>
        <v>Cairo</v>
      </c>
    </row>
    <row r="8688" spans="1:20" x14ac:dyDescent="0.3">
      <c r="A8688" s="1" t="s">
        <v>8732</v>
      </c>
      <c r="B8688" s="1" t="s">
        <v>38</v>
      </c>
      <c r="C8688" s="1" t="s">
        <v>20</v>
      </c>
      <c r="D8688" s="1" t="s">
        <v>39</v>
      </c>
      <c r="E8688" s="1" t="s">
        <v>22</v>
      </c>
      <c r="F8688" s="1" t="s">
        <v>33</v>
      </c>
      <c r="G8688">
        <v>126.28</v>
      </c>
      <c r="H8688">
        <v>5</v>
      </c>
      <c r="I8688">
        <v>631.4</v>
      </c>
      <c r="J8688">
        <v>1.55</v>
      </c>
      <c r="K8688">
        <v>2562</v>
      </c>
      <c r="L8688" s="2">
        <v>45338</v>
      </c>
      <c r="O8688" t="str">
        <f>IF(ecommerce_10000[[#This Row],[Platform]]="Souq","sq",ecommerce_10000[[#This Row],[Platform]])</f>
        <v>Jumia</v>
      </c>
      <c r="P8688" t="str">
        <f>IF(E8688="Souq","sq",IF(E8688="Jumia","Jum",E8688))</f>
        <v>Jum</v>
      </c>
      <c r="Q8688">
        <f>VLOOKUP(ecommerce_10000[[#This Row],[City]],F:I,4,FALSE)</f>
        <v>3665.44</v>
      </c>
      <c r="R8688" s="1">
        <f>SUMIF(C:C,ecommerce_10000[[#This Row],[Category]],I:I)</f>
        <v>91504159.730000004</v>
      </c>
      <c r="S8688" s="1">
        <f>SUMIFS(I:I,C:C,C8688)</f>
        <v>91504159.730000004</v>
      </c>
      <c r="T8688" s="1" t="str">
        <f>INDEX(F:F,MATCH(ecommerce_10000[[#This Row],[TotalAmount]],I:I,0))</f>
        <v>Dubai</v>
      </c>
    </row>
    <row r="8689" spans="1:20" x14ac:dyDescent="0.3">
      <c r="A8689" s="1" t="s">
        <v>8733</v>
      </c>
      <c r="B8689" s="1" t="s">
        <v>13</v>
      </c>
      <c r="C8689" s="1" t="s">
        <v>14</v>
      </c>
      <c r="D8689" s="1" t="s">
        <v>15</v>
      </c>
      <c r="E8689" s="1" t="s">
        <v>22</v>
      </c>
      <c r="F8689" s="1" t="s">
        <v>17</v>
      </c>
      <c r="G8689">
        <v>14782.76</v>
      </c>
      <c r="H8689">
        <v>1</v>
      </c>
      <c r="I8689">
        <v>14782.76</v>
      </c>
      <c r="J8689">
        <v>1.95</v>
      </c>
      <c r="K8689">
        <v>2423</v>
      </c>
      <c r="L8689" s="2">
        <v>45463</v>
      </c>
      <c r="O8689" t="str">
        <f>IF(ecommerce_10000[[#This Row],[Platform]]="Souq","sq",ecommerce_10000[[#This Row],[Platform]])</f>
        <v>Jumia</v>
      </c>
      <c r="P8689" t="str">
        <f>IF(E8689="Souq","sq",IF(E8689="Jumia","Jum",E8689))</f>
        <v>Jum</v>
      </c>
      <c r="Q8689">
        <f>VLOOKUP(ecommerce_10000[[#This Row],[City]],F:I,4,FALSE)</f>
        <v>16284.02</v>
      </c>
      <c r="R8689" s="1">
        <f>SUMIF(C:C,ecommerce_10000[[#This Row],[Category]],I:I)</f>
        <v>92327183.770000085</v>
      </c>
      <c r="S8689" s="1">
        <f>SUMIFS(I:I,C:C,C8689)</f>
        <v>92327183.770000085</v>
      </c>
      <c r="T8689" s="1" t="str">
        <f>INDEX(F:F,MATCH(ecommerce_10000[[#This Row],[TotalAmount]],I:I,0))</f>
        <v>Cairo</v>
      </c>
    </row>
    <row r="8690" spans="1:20" x14ac:dyDescent="0.3">
      <c r="A8690" s="1" t="s">
        <v>8734</v>
      </c>
      <c r="B8690" s="1" t="s">
        <v>38</v>
      </c>
      <c r="C8690" s="1" t="s">
        <v>20</v>
      </c>
      <c r="D8690" s="1" t="s">
        <v>39</v>
      </c>
      <c r="E8690" s="1" t="s">
        <v>16</v>
      </c>
      <c r="F8690" s="1" t="s">
        <v>17</v>
      </c>
      <c r="G8690">
        <v>4537.6099999999997</v>
      </c>
      <c r="H8690">
        <v>5</v>
      </c>
      <c r="I8690">
        <v>22688.05</v>
      </c>
      <c r="J8690">
        <v>1.24</v>
      </c>
      <c r="K8690">
        <v>416</v>
      </c>
      <c r="L8690" s="2">
        <v>45369</v>
      </c>
      <c r="O8690" t="str">
        <f>IF(ecommerce_10000[[#This Row],[Platform]]="Souq","sq",ecommerce_10000[[#This Row],[Platform]])</f>
        <v>sq</v>
      </c>
      <c r="P8690" t="str">
        <f>IF(E8690="Souq","sq",IF(E8690="Jumia","Jum",E8690))</f>
        <v>sq</v>
      </c>
      <c r="Q8690">
        <f>VLOOKUP(ecommerce_10000[[#This Row],[City]],F:I,4,FALSE)</f>
        <v>16284.02</v>
      </c>
      <c r="R8690" s="1">
        <f>SUMIF(C:C,ecommerce_10000[[#This Row],[Category]],I:I)</f>
        <v>91504159.730000004</v>
      </c>
      <c r="S8690" s="1">
        <f>SUMIFS(I:I,C:C,C8690)</f>
        <v>91504159.730000004</v>
      </c>
      <c r="T8690" s="1" t="str">
        <f>INDEX(F:F,MATCH(ecommerce_10000[[#This Row],[TotalAmount]],I:I,0))</f>
        <v>Cairo</v>
      </c>
    </row>
    <row r="8691" spans="1:20" x14ac:dyDescent="0.3">
      <c r="A8691" s="1" t="s">
        <v>8735</v>
      </c>
      <c r="B8691" s="1" t="s">
        <v>13</v>
      </c>
      <c r="C8691" s="1" t="s">
        <v>14</v>
      </c>
      <c r="D8691" s="1" t="s">
        <v>15</v>
      </c>
      <c r="E8691" s="1" t="s">
        <v>22</v>
      </c>
      <c r="F8691" s="1" t="s">
        <v>40</v>
      </c>
      <c r="G8691">
        <v>19095.75</v>
      </c>
      <c r="H8691">
        <v>1</v>
      </c>
      <c r="I8691">
        <v>19095.75</v>
      </c>
      <c r="J8691">
        <v>2.5099999999999998</v>
      </c>
      <c r="K8691">
        <v>3737</v>
      </c>
      <c r="L8691" s="2">
        <v>45647</v>
      </c>
      <c r="O8691" t="str">
        <f>IF(ecommerce_10000[[#This Row],[Platform]]="Souq","sq",ecommerce_10000[[#This Row],[Platform]])</f>
        <v>Jumia</v>
      </c>
      <c r="P8691" t="str">
        <f>IF(E8691="Souq","sq",IF(E8691="Jumia","Jum",E8691))</f>
        <v>Jum</v>
      </c>
      <c r="Q8691">
        <f>VLOOKUP(ecommerce_10000[[#This Row],[City]],F:I,4,FALSE)</f>
        <v>99349.3</v>
      </c>
      <c r="R8691" s="1">
        <f>SUMIF(C:C,ecommerce_10000[[#This Row],[Category]],I:I)</f>
        <v>92327183.770000085</v>
      </c>
      <c r="S8691" s="1">
        <f>SUMIFS(I:I,C:C,C8691)</f>
        <v>92327183.770000085</v>
      </c>
      <c r="T8691" s="1" t="str">
        <f>INDEX(F:F,MATCH(ecommerce_10000[[#This Row],[TotalAmount]],I:I,0))</f>
        <v>Riyadh</v>
      </c>
    </row>
    <row r="8692" spans="1:20" x14ac:dyDescent="0.3">
      <c r="A8692" s="1" t="s">
        <v>8736</v>
      </c>
      <c r="B8692" s="1" t="s">
        <v>19</v>
      </c>
      <c r="C8692" s="1" t="s">
        <v>20</v>
      </c>
      <c r="D8692" s="1" t="s">
        <v>21</v>
      </c>
      <c r="E8692" s="1" t="s">
        <v>16</v>
      </c>
      <c r="F8692" s="1" t="s">
        <v>23</v>
      </c>
      <c r="G8692">
        <v>16843.150000000001</v>
      </c>
      <c r="H8692">
        <v>2</v>
      </c>
      <c r="I8692">
        <v>33686.300000000003</v>
      </c>
      <c r="J8692">
        <v>1.68</v>
      </c>
      <c r="K8692">
        <v>4959</v>
      </c>
      <c r="L8692" s="2">
        <v>45327</v>
      </c>
      <c r="O8692" t="str">
        <f>IF(ecommerce_10000[[#This Row],[Platform]]="Souq","sq",ecommerce_10000[[#This Row],[Platform]])</f>
        <v>sq</v>
      </c>
      <c r="P8692" t="str">
        <f>IF(E8692="Souq","sq",IF(E8692="Jumia","Jum",E8692))</f>
        <v>sq</v>
      </c>
      <c r="Q8692">
        <f>VLOOKUP(ecommerce_10000[[#This Row],[City]],F:I,4,FALSE)</f>
        <v>13290.4</v>
      </c>
      <c r="R8692" s="1">
        <f>SUMIF(C:C,ecommerce_10000[[#This Row],[Category]],I:I)</f>
        <v>91504159.730000004</v>
      </c>
      <c r="S8692" s="1">
        <f>SUMIFS(I:I,C:C,C8692)</f>
        <v>91504159.730000004</v>
      </c>
      <c r="T8692" s="1" t="str">
        <f>INDEX(F:F,MATCH(ecommerce_10000[[#This Row],[TotalAmount]],I:I,0))</f>
        <v>Alexandria</v>
      </c>
    </row>
    <row r="8693" spans="1:20" x14ac:dyDescent="0.3">
      <c r="A8693" s="1" t="s">
        <v>8737</v>
      </c>
      <c r="B8693" s="1" t="s">
        <v>43</v>
      </c>
      <c r="C8693" s="1" t="s">
        <v>44</v>
      </c>
      <c r="D8693" s="1" t="s">
        <v>45</v>
      </c>
      <c r="E8693" s="1" t="s">
        <v>16</v>
      </c>
      <c r="F8693" s="1" t="s">
        <v>28</v>
      </c>
      <c r="G8693">
        <v>5741.9</v>
      </c>
      <c r="H8693">
        <v>5</v>
      </c>
      <c r="I8693">
        <v>28709.5</v>
      </c>
      <c r="J8693">
        <v>1.62</v>
      </c>
      <c r="K8693">
        <v>1630</v>
      </c>
      <c r="L8693" s="2">
        <v>45569</v>
      </c>
      <c r="O8693" t="str">
        <f>IF(ecommerce_10000[[#This Row],[Platform]]="Souq","sq",ecommerce_10000[[#This Row],[Platform]])</f>
        <v>sq</v>
      </c>
      <c r="P8693" t="str">
        <f>IF(E8693="Souq","sq",IF(E8693="Jumia","Jum",E8693))</f>
        <v>sq</v>
      </c>
      <c r="Q8693">
        <f>VLOOKUP(ecommerce_10000[[#This Row],[City]],F:I,4,FALSE)</f>
        <v>26648.76</v>
      </c>
      <c r="R8693" s="1">
        <f>SUMIF(C:C,ecommerce_10000[[#This Row],[Category]],I:I)</f>
        <v>31420413.200000018</v>
      </c>
      <c r="S8693" s="1">
        <f>SUMIFS(I:I,C:C,C8693)</f>
        <v>31420413.200000018</v>
      </c>
      <c r="T8693" s="1" t="str">
        <f>INDEX(F:F,MATCH(ecommerce_10000[[#This Row],[TotalAmount]],I:I,0))</f>
        <v>Casablanca</v>
      </c>
    </row>
    <row r="8694" spans="1:20" x14ac:dyDescent="0.3">
      <c r="A8694" s="1" t="s">
        <v>8738</v>
      </c>
      <c r="B8694" s="1" t="s">
        <v>35</v>
      </c>
      <c r="C8694" s="1" t="s">
        <v>14</v>
      </c>
      <c r="D8694" s="1" t="s">
        <v>36</v>
      </c>
      <c r="E8694" s="1" t="s">
        <v>16</v>
      </c>
      <c r="F8694" s="1" t="s">
        <v>17</v>
      </c>
      <c r="G8694">
        <v>13496.53</v>
      </c>
      <c r="H8694">
        <v>5</v>
      </c>
      <c r="I8694">
        <v>67482.649999999994</v>
      </c>
      <c r="J8694">
        <v>1.38</v>
      </c>
      <c r="K8694">
        <v>4795</v>
      </c>
      <c r="L8694" s="2">
        <v>45525</v>
      </c>
      <c r="O8694" t="str">
        <f>IF(ecommerce_10000[[#This Row],[Platform]]="Souq","sq",ecommerce_10000[[#This Row],[Platform]])</f>
        <v>sq</v>
      </c>
      <c r="P8694" t="str">
        <f>IF(E8694="Souq","sq",IF(E8694="Jumia","Jum",E8694))</f>
        <v>sq</v>
      </c>
      <c r="Q8694">
        <f>VLOOKUP(ecommerce_10000[[#This Row],[City]],F:I,4,FALSE)</f>
        <v>16284.02</v>
      </c>
      <c r="R8694" s="1">
        <f>SUMIF(C:C,ecommerce_10000[[#This Row],[Category]],I:I)</f>
        <v>92327183.770000085</v>
      </c>
      <c r="S8694" s="1">
        <f>SUMIFS(I:I,C:C,C8694)</f>
        <v>92327183.770000085</v>
      </c>
      <c r="T8694" s="1" t="str">
        <f>INDEX(F:F,MATCH(ecommerce_10000[[#This Row],[TotalAmount]],I:I,0))</f>
        <v>Cairo</v>
      </c>
    </row>
    <row r="8695" spans="1:20" x14ac:dyDescent="0.3">
      <c r="A8695" s="1" t="s">
        <v>8739</v>
      </c>
      <c r="B8695" s="1" t="s">
        <v>53</v>
      </c>
      <c r="C8695" s="1" t="s">
        <v>31</v>
      </c>
      <c r="D8695" s="1" t="s">
        <v>54</v>
      </c>
      <c r="E8695" s="1" t="s">
        <v>22</v>
      </c>
      <c r="F8695" s="1" t="s">
        <v>28</v>
      </c>
      <c r="G8695">
        <v>6748.09</v>
      </c>
      <c r="H8695">
        <v>1</v>
      </c>
      <c r="I8695">
        <v>6748.09</v>
      </c>
      <c r="J8695">
        <v>3.62</v>
      </c>
      <c r="K8695">
        <v>1403</v>
      </c>
      <c r="L8695" s="2">
        <v>45466</v>
      </c>
      <c r="O8695" t="str">
        <f>IF(ecommerce_10000[[#This Row],[Platform]]="Souq","sq",ecommerce_10000[[#This Row],[Platform]])</f>
        <v>Jumia</v>
      </c>
      <c r="P8695" t="str">
        <f>IF(E8695="Souq","sq",IF(E8695="Jumia","Jum",E8695))</f>
        <v>Jum</v>
      </c>
      <c r="Q8695">
        <f>VLOOKUP(ecommerce_10000[[#This Row],[City]],F:I,4,FALSE)</f>
        <v>26648.76</v>
      </c>
      <c r="R8695" s="1">
        <f>SUMIF(C:C,ecommerce_10000[[#This Row],[Category]],I:I)</f>
        <v>57542997.559999913</v>
      </c>
      <c r="S8695" s="1">
        <f>SUMIFS(I:I,C:C,C8695)</f>
        <v>57542997.559999913</v>
      </c>
      <c r="T8695" s="1" t="str">
        <f>INDEX(F:F,MATCH(ecommerce_10000[[#This Row],[TotalAmount]],I:I,0))</f>
        <v>Casablanca</v>
      </c>
    </row>
    <row r="8696" spans="1:20" x14ac:dyDescent="0.3">
      <c r="A8696" s="1" t="s">
        <v>8740</v>
      </c>
      <c r="B8696" s="1" t="s">
        <v>19</v>
      </c>
      <c r="C8696" s="1" t="s">
        <v>20</v>
      </c>
      <c r="D8696" s="1" t="s">
        <v>21</v>
      </c>
      <c r="E8696" s="1" t="s">
        <v>22</v>
      </c>
      <c r="F8696" s="1" t="s">
        <v>23</v>
      </c>
      <c r="G8696">
        <v>12970.06</v>
      </c>
      <c r="H8696">
        <v>3</v>
      </c>
      <c r="I8696">
        <v>38910.18</v>
      </c>
      <c r="J8696">
        <v>4.3</v>
      </c>
      <c r="K8696">
        <v>2131</v>
      </c>
      <c r="L8696" s="2">
        <v>45615</v>
      </c>
      <c r="O8696" t="str">
        <f>IF(ecommerce_10000[[#This Row],[Platform]]="Souq","sq",ecommerce_10000[[#This Row],[Platform]])</f>
        <v>Jumia</v>
      </c>
      <c r="P8696" t="str">
        <f>IF(E8696="Souq","sq",IF(E8696="Jumia","Jum",E8696))</f>
        <v>Jum</v>
      </c>
      <c r="Q8696">
        <f>VLOOKUP(ecommerce_10000[[#This Row],[City]],F:I,4,FALSE)</f>
        <v>13290.4</v>
      </c>
      <c r="R8696" s="1">
        <f>SUMIF(C:C,ecommerce_10000[[#This Row],[Category]],I:I)</f>
        <v>91504159.730000004</v>
      </c>
      <c r="S8696" s="1">
        <f>SUMIFS(I:I,C:C,C8696)</f>
        <v>91504159.730000004</v>
      </c>
      <c r="T8696" s="1" t="str">
        <f>INDEX(F:F,MATCH(ecommerce_10000[[#This Row],[TotalAmount]],I:I,0))</f>
        <v>Alexandria</v>
      </c>
    </row>
    <row r="8697" spans="1:20" x14ac:dyDescent="0.3">
      <c r="A8697" s="1" t="s">
        <v>8741</v>
      </c>
      <c r="B8697" s="1" t="s">
        <v>30</v>
      </c>
      <c r="C8697" s="1" t="s">
        <v>31</v>
      </c>
      <c r="D8697" s="1" t="s">
        <v>32</v>
      </c>
      <c r="E8697" s="1" t="s">
        <v>22</v>
      </c>
      <c r="F8697" s="1" t="s">
        <v>23</v>
      </c>
      <c r="G8697">
        <v>716.39</v>
      </c>
      <c r="H8697">
        <v>5</v>
      </c>
      <c r="I8697">
        <v>3581.95</v>
      </c>
      <c r="J8697">
        <v>2.14</v>
      </c>
      <c r="K8697">
        <v>3124</v>
      </c>
      <c r="L8697" s="2">
        <v>45646</v>
      </c>
      <c r="O8697" t="str">
        <f>IF(ecommerce_10000[[#This Row],[Platform]]="Souq","sq",ecommerce_10000[[#This Row],[Platform]])</f>
        <v>Jumia</v>
      </c>
      <c r="P8697" t="str">
        <f>IF(E8697="Souq","sq",IF(E8697="Jumia","Jum",E8697))</f>
        <v>Jum</v>
      </c>
      <c r="Q8697">
        <f>VLOOKUP(ecommerce_10000[[#This Row],[City]],F:I,4,FALSE)</f>
        <v>13290.4</v>
      </c>
      <c r="R8697" s="1">
        <f>SUMIF(C:C,ecommerce_10000[[#This Row],[Category]],I:I)</f>
        <v>57542997.559999913</v>
      </c>
      <c r="S8697" s="1">
        <f>SUMIFS(I:I,C:C,C8697)</f>
        <v>57542997.559999913</v>
      </c>
      <c r="T8697" s="1" t="str">
        <f>INDEX(F:F,MATCH(ecommerce_10000[[#This Row],[TotalAmount]],I:I,0))</f>
        <v>Alexandria</v>
      </c>
    </row>
    <row r="8698" spans="1:20" x14ac:dyDescent="0.3">
      <c r="A8698" s="1" t="s">
        <v>8742</v>
      </c>
      <c r="B8698" s="1" t="s">
        <v>43</v>
      </c>
      <c r="C8698" s="1" t="s">
        <v>44</v>
      </c>
      <c r="D8698" s="1" t="s">
        <v>45</v>
      </c>
      <c r="E8698" s="1" t="s">
        <v>47</v>
      </c>
      <c r="F8698" s="1" t="s">
        <v>33</v>
      </c>
      <c r="G8698">
        <v>18984.89</v>
      </c>
      <c r="H8698">
        <v>1</v>
      </c>
      <c r="I8698">
        <v>18984.89</v>
      </c>
      <c r="J8698">
        <v>4.3600000000000003</v>
      </c>
      <c r="K8698">
        <v>2245</v>
      </c>
      <c r="L8698" s="2">
        <v>45621</v>
      </c>
      <c r="O8698" t="str">
        <f>IF(ecommerce_10000[[#This Row],[Platform]]="Souq","sq",ecommerce_10000[[#This Row],[Platform]])</f>
        <v>Amazon</v>
      </c>
      <c r="P8698" t="str">
        <f>IF(E8698="Souq","sq",IF(E8698="Jumia","Jum",E8698))</f>
        <v>Amazon</v>
      </c>
      <c r="Q8698">
        <f>VLOOKUP(ecommerce_10000[[#This Row],[City]],F:I,4,FALSE)</f>
        <v>3665.44</v>
      </c>
      <c r="R8698" s="1">
        <f>SUMIF(C:C,ecommerce_10000[[#This Row],[Category]],I:I)</f>
        <v>31420413.200000018</v>
      </c>
      <c r="S8698" s="1">
        <f>SUMIFS(I:I,C:C,C8698)</f>
        <v>31420413.200000018</v>
      </c>
      <c r="T8698" s="1" t="str">
        <f>INDEX(F:F,MATCH(ecommerce_10000[[#This Row],[TotalAmount]],I:I,0))</f>
        <v>Dubai</v>
      </c>
    </row>
    <row r="8699" spans="1:20" x14ac:dyDescent="0.3">
      <c r="A8699" s="1" t="s">
        <v>8743</v>
      </c>
      <c r="B8699" s="1" t="s">
        <v>43</v>
      </c>
      <c r="C8699" s="1" t="s">
        <v>44</v>
      </c>
      <c r="D8699" s="1" t="s">
        <v>45</v>
      </c>
      <c r="E8699" s="1" t="s">
        <v>16</v>
      </c>
      <c r="F8699" s="1" t="s">
        <v>40</v>
      </c>
      <c r="G8699">
        <v>10701.4</v>
      </c>
      <c r="H8699">
        <v>4</v>
      </c>
      <c r="I8699">
        <v>42805.599999999999</v>
      </c>
      <c r="J8699">
        <v>2.81</v>
      </c>
      <c r="K8699">
        <v>2595</v>
      </c>
      <c r="L8699" s="2">
        <v>45637</v>
      </c>
      <c r="O8699" t="str">
        <f>IF(ecommerce_10000[[#This Row],[Platform]]="Souq","sq",ecommerce_10000[[#This Row],[Platform]])</f>
        <v>sq</v>
      </c>
      <c r="P8699" t="str">
        <f>IF(E8699="Souq","sq",IF(E8699="Jumia","Jum",E8699))</f>
        <v>sq</v>
      </c>
      <c r="Q8699">
        <f>VLOOKUP(ecommerce_10000[[#This Row],[City]],F:I,4,FALSE)</f>
        <v>99349.3</v>
      </c>
      <c r="R8699" s="1">
        <f>SUMIF(C:C,ecommerce_10000[[#This Row],[Category]],I:I)</f>
        <v>31420413.200000018</v>
      </c>
      <c r="S8699" s="1">
        <f>SUMIFS(I:I,C:C,C8699)</f>
        <v>31420413.200000018</v>
      </c>
      <c r="T8699" s="1" t="str">
        <f>INDEX(F:F,MATCH(ecommerce_10000[[#This Row],[TotalAmount]],I:I,0))</f>
        <v>Riyadh</v>
      </c>
    </row>
    <row r="8700" spans="1:20" x14ac:dyDescent="0.3">
      <c r="A8700" s="1" t="s">
        <v>8744</v>
      </c>
      <c r="B8700" s="1" t="s">
        <v>13</v>
      </c>
      <c r="C8700" s="1" t="s">
        <v>14</v>
      </c>
      <c r="D8700" s="1" t="s">
        <v>15</v>
      </c>
      <c r="E8700" s="1" t="s">
        <v>47</v>
      </c>
      <c r="F8700" s="1" t="s">
        <v>23</v>
      </c>
      <c r="G8700">
        <v>12963.06</v>
      </c>
      <c r="H8700">
        <v>3</v>
      </c>
      <c r="I8700">
        <v>38889.18</v>
      </c>
      <c r="J8700">
        <v>2.41</v>
      </c>
      <c r="K8700">
        <v>1001</v>
      </c>
      <c r="L8700" s="2">
        <v>45552</v>
      </c>
      <c r="O8700" t="str">
        <f>IF(ecommerce_10000[[#This Row],[Platform]]="Souq","sq",ecommerce_10000[[#This Row],[Platform]])</f>
        <v>Amazon</v>
      </c>
      <c r="P8700" t="str">
        <f>IF(E8700="Souq","sq",IF(E8700="Jumia","Jum",E8700))</f>
        <v>Amazon</v>
      </c>
      <c r="Q8700">
        <f>VLOOKUP(ecommerce_10000[[#This Row],[City]],F:I,4,FALSE)</f>
        <v>13290.4</v>
      </c>
      <c r="R8700" s="1">
        <f>SUMIF(C:C,ecommerce_10000[[#This Row],[Category]],I:I)</f>
        <v>92327183.770000085</v>
      </c>
      <c r="S8700" s="1">
        <f>SUMIFS(I:I,C:C,C8700)</f>
        <v>92327183.770000085</v>
      </c>
      <c r="T8700" s="1" t="str">
        <f>INDEX(F:F,MATCH(ecommerce_10000[[#This Row],[TotalAmount]],I:I,0))</f>
        <v>Alexandria</v>
      </c>
    </row>
    <row r="8701" spans="1:20" x14ac:dyDescent="0.3">
      <c r="A8701" s="1" t="s">
        <v>8745</v>
      </c>
      <c r="B8701" s="1" t="s">
        <v>65</v>
      </c>
      <c r="C8701" s="1" t="s">
        <v>20</v>
      </c>
      <c r="D8701" s="1" t="s">
        <v>66</v>
      </c>
      <c r="E8701" s="1" t="s">
        <v>47</v>
      </c>
      <c r="F8701" s="1" t="s">
        <v>23</v>
      </c>
      <c r="G8701">
        <v>16285.55</v>
      </c>
      <c r="H8701">
        <v>1</v>
      </c>
      <c r="I8701">
        <v>16285.55</v>
      </c>
      <c r="J8701">
        <v>4.8899999999999997</v>
      </c>
      <c r="K8701">
        <v>1512</v>
      </c>
      <c r="L8701" s="2">
        <v>45325</v>
      </c>
      <c r="O8701" t="str">
        <f>IF(ecommerce_10000[[#This Row],[Platform]]="Souq","sq",ecommerce_10000[[#This Row],[Platform]])</f>
        <v>Amazon</v>
      </c>
      <c r="P8701" t="str">
        <f>IF(E8701="Souq","sq",IF(E8701="Jumia","Jum",E8701))</f>
        <v>Amazon</v>
      </c>
      <c r="Q8701">
        <f>VLOOKUP(ecommerce_10000[[#This Row],[City]],F:I,4,FALSE)</f>
        <v>13290.4</v>
      </c>
      <c r="R8701" s="1">
        <f>SUMIF(C:C,ecommerce_10000[[#This Row],[Category]],I:I)</f>
        <v>91504159.730000004</v>
      </c>
      <c r="S8701" s="1">
        <f>SUMIFS(I:I,C:C,C8701)</f>
        <v>91504159.730000004</v>
      </c>
      <c r="T8701" s="1" t="str">
        <f>INDEX(F:F,MATCH(ecommerce_10000[[#This Row],[TotalAmount]],I:I,0))</f>
        <v>Alexandria</v>
      </c>
    </row>
    <row r="8702" spans="1:20" x14ac:dyDescent="0.3">
      <c r="A8702" s="1" t="s">
        <v>8746</v>
      </c>
      <c r="B8702" s="1" t="s">
        <v>65</v>
      </c>
      <c r="C8702" s="1" t="s">
        <v>20</v>
      </c>
      <c r="D8702" s="1" t="s">
        <v>66</v>
      </c>
      <c r="E8702" s="1" t="s">
        <v>47</v>
      </c>
      <c r="F8702" s="1" t="s">
        <v>28</v>
      </c>
      <c r="G8702">
        <v>13091.16</v>
      </c>
      <c r="H8702">
        <v>1</v>
      </c>
      <c r="I8702">
        <v>13091.16</v>
      </c>
      <c r="J8702">
        <v>1.42</v>
      </c>
      <c r="K8702">
        <v>2633</v>
      </c>
      <c r="L8702" s="2">
        <v>45497</v>
      </c>
      <c r="O8702" t="str">
        <f>IF(ecommerce_10000[[#This Row],[Platform]]="Souq","sq",ecommerce_10000[[#This Row],[Platform]])</f>
        <v>Amazon</v>
      </c>
      <c r="P8702" t="str">
        <f>IF(E8702="Souq","sq",IF(E8702="Jumia","Jum",E8702))</f>
        <v>Amazon</v>
      </c>
      <c r="Q8702">
        <f>VLOOKUP(ecommerce_10000[[#This Row],[City]],F:I,4,FALSE)</f>
        <v>26648.76</v>
      </c>
      <c r="R8702" s="1">
        <f>SUMIF(C:C,ecommerce_10000[[#This Row],[Category]],I:I)</f>
        <v>91504159.730000004</v>
      </c>
      <c r="S8702" s="1">
        <f>SUMIFS(I:I,C:C,C8702)</f>
        <v>91504159.730000004</v>
      </c>
      <c r="T8702" s="1" t="str">
        <f>INDEX(F:F,MATCH(ecommerce_10000[[#This Row],[TotalAmount]],I:I,0))</f>
        <v>Casablanca</v>
      </c>
    </row>
    <row r="8703" spans="1:20" x14ac:dyDescent="0.3">
      <c r="A8703" s="1" t="s">
        <v>8747</v>
      </c>
      <c r="B8703" s="1" t="s">
        <v>53</v>
      </c>
      <c r="C8703" s="1" t="s">
        <v>31</v>
      </c>
      <c r="D8703" s="1" t="s">
        <v>54</v>
      </c>
      <c r="E8703" s="1" t="s">
        <v>47</v>
      </c>
      <c r="F8703" s="1" t="s">
        <v>33</v>
      </c>
      <c r="G8703">
        <v>11814.49</v>
      </c>
      <c r="H8703">
        <v>2</v>
      </c>
      <c r="I8703">
        <v>23628.98</v>
      </c>
      <c r="J8703">
        <v>3.11</v>
      </c>
      <c r="K8703">
        <v>4075</v>
      </c>
      <c r="L8703" s="2">
        <v>45569</v>
      </c>
      <c r="O8703" t="str">
        <f>IF(ecommerce_10000[[#This Row],[Platform]]="Souq","sq",ecommerce_10000[[#This Row],[Platform]])</f>
        <v>Amazon</v>
      </c>
      <c r="P8703" t="str">
        <f>IF(E8703="Souq","sq",IF(E8703="Jumia","Jum",E8703))</f>
        <v>Amazon</v>
      </c>
      <c r="Q8703">
        <f>VLOOKUP(ecommerce_10000[[#This Row],[City]],F:I,4,FALSE)</f>
        <v>3665.44</v>
      </c>
      <c r="R8703" s="1">
        <f>SUMIF(C:C,ecommerce_10000[[#This Row],[Category]],I:I)</f>
        <v>57542997.559999913</v>
      </c>
      <c r="S8703" s="1">
        <f>SUMIFS(I:I,C:C,C8703)</f>
        <v>57542997.559999913</v>
      </c>
      <c r="T8703" s="1" t="str">
        <f>INDEX(F:F,MATCH(ecommerce_10000[[#This Row],[TotalAmount]],I:I,0))</f>
        <v>Dubai</v>
      </c>
    </row>
    <row r="8704" spans="1:20" x14ac:dyDescent="0.3">
      <c r="A8704" s="1" t="s">
        <v>8748</v>
      </c>
      <c r="B8704" s="1" t="s">
        <v>25</v>
      </c>
      <c r="C8704" s="1" t="s">
        <v>26</v>
      </c>
      <c r="D8704" s="1" t="s">
        <v>27</v>
      </c>
      <c r="E8704" s="1" t="s">
        <v>16</v>
      </c>
      <c r="F8704" s="1" t="s">
        <v>23</v>
      </c>
      <c r="G8704">
        <v>8733.43</v>
      </c>
      <c r="H8704">
        <v>4</v>
      </c>
      <c r="I8704">
        <v>34933.72</v>
      </c>
      <c r="J8704">
        <v>1.31</v>
      </c>
      <c r="K8704">
        <v>4019</v>
      </c>
      <c r="L8704" s="2">
        <v>45595</v>
      </c>
      <c r="O8704" t="str">
        <f>IF(ecommerce_10000[[#This Row],[Platform]]="Souq","sq",ecommerce_10000[[#This Row],[Platform]])</f>
        <v>sq</v>
      </c>
      <c r="P8704" t="str">
        <f>IF(E8704="Souq","sq",IF(E8704="Jumia","Jum",E8704))</f>
        <v>sq</v>
      </c>
      <c r="Q8704">
        <f>VLOOKUP(ecommerce_10000[[#This Row],[City]],F:I,4,FALSE)</f>
        <v>13290.4</v>
      </c>
      <c r="R8704" s="1">
        <f>SUMIF(C:C,ecommerce_10000[[#This Row],[Category]],I:I)</f>
        <v>29200970.130000021</v>
      </c>
      <c r="S8704" s="1">
        <f>SUMIFS(I:I,C:C,C8704)</f>
        <v>29200970.130000021</v>
      </c>
      <c r="T8704" s="1" t="str">
        <f>INDEX(F:F,MATCH(ecommerce_10000[[#This Row],[TotalAmount]],I:I,0))</f>
        <v>Alexandria</v>
      </c>
    </row>
    <row r="8705" spans="1:20" x14ac:dyDescent="0.3">
      <c r="A8705" s="1" t="s">
        <v>8749</v>
      </c>
      <c r="B8705" s="1" t="s">
        <v>49</v>
      </c>
      <c r="C8705" s="1" t="s">
        <v>14</v>
      </c>
      <c r="D8705" s="1" t="s">
        <v>50</v>
      </c>
      <c r="E8705" s="1" t="s">
        <v>47</v>
      </c>
      <c r="F8705" s="1" t="s">
        <v>62</v>
      </c>
      <c r="G8705">
        <v>12486.55</v>
      </c>
      <c r="H8705">
        <v>3</v>
      </c>
      <c r="I8705">
        <v>37459.65</v>
      </c>
      <c r="J8705">
        <v>2</v>
      </c>
      <c r="K8705">
        <v>2409</v>
      </c>
      <c r="L8705" s="2">
        <v>45602</v>
      </c>
      <c r="O8705" t="str">
        <f>IF(ecommerce_10000[[#This Row],[Platform]]="Souq","sq",ecommerce_10000[[#This Row],[Platform]])</f>
        <v>Amazon</v>
      </c>
      <c r="P8705" t="str">
        <f>IF(E8705="Souq","sq",IF(E8705="Jumia","Jum",E8705))</f>
        <v>Amazon</v>
      </c>
      <c r="Q8705">
        <f>VLOOKUP(ecommerce_10000[[#This Row],[City]],F:I,4,FALSE)</f>
        <v>27872.98</v>
      </c>
      <c r="R8705" s="1">
        <f>SUMIF(C:C,ecommerce_10000[[#This Row],[Category]],I:I)</f>
        <v>92327183.770000085</v>
      </c>
      <c r="S8705" s="1">
        <f>SUMIFS(I:I,C:C,C8705)</f>
        <v>92327183.770000085</v>
      </c>
      <c r="T8705" s="1" t="str">
        <f>INDEX(F:F,MATCH(ecommerce_10000[[#This Row],[TotalAmount]],I:I,0))</f>
        <v>Giza</v>
      </c>
    </row>
    <row r="8706" spans="1:20" x14ac:dyDescent="0.3">
      <c r="A8706" s="1" t="s">
        <v>8750</v>
      </c>
      <c r="B8706" s="1" t="s">
        <v>65</v>
      </c>
      <c r="C8706" s="1" t="s">
        <v>20</v>
      </c>
      <c r="D8706" s="1" t="s">
        <v>66</v>
      </c>
      <c r="E8706" s="1" t="s">
        <v>47</v>
      </c>
      <c r="F8706" s="1" t="s">
        <v>17</v>
      </c>
      <c r="G8706">
        <v>6489.26</v>
      </c>
      <c r="H8706">
        <v>1</v>
      </c>
      <c r="I8706">
        <v>6489.26</v>
      </c>
      <c r="J8706">
        <v>4.54</v>
      </c>
      <c r="K8706">
        <v>2780</v>
      </c>
      <c r="L8706" s="2">
        <v>45580</v>
      </c>
      <c r="O8706" t="str">
        <f>IF(ecommerce_10000[[#This Row],[Platform]]="Souq","sq",ecommerce_10000[[#This Row],[Platform]])</f>
        <v>Amazon</v>
      </c>
      <c r="P8706" t="str">
        <f>IF(E8706="Souq","sq",IF(E8706="Jumia","Jum",E8706))</f>
        <v>Amazon</v>
      </c>
      <c r="Q8706">
        <f>VLOOKUP(ecommerce_10000[[#This Row],[City]],F:I,4,FALSE)</f>
        <v>16284.02</v>
      </c>
      <c r="R8706" s="1">
        <f>SUMIF(C:C,ecommerce_10000[[#This Row],[Category]],I:I)</f>
        <v>91504159.730000004</v>
      </c>
      <c r="S8706" s="1">
        <f>SUMIFS(I:I,C:C,C8706)</f>
        <v>91504159.730000004</v>
      </c>
      <c r="T8706" s="1" t="str">
        <f>INDEX(F:F,MATCH(ecommerce_10000[[#This Row],[TotalAmount]],I:I,0))</f>
        <v>Cairo</v>
      </c>
    </row>
    <row r="8707" spans="1:20" x14ac:dyDescent="0.3">
      <c r="A8707" s="1" t="s">
        <v>8751</v>
      </c>
      <c r="B8707" s="1" t="s">
        <v>38</v>
      </c>
      <c r="C8707" s="1" t="s">
        <v>20</v>
      </c>
      <c r="D8707" s="1" t="s">
        <v>39</v>
      </c>
      <c r="E8707" s="1" t="s">
        <v>47</v>
      </c>
      <c r="F8707" s="1" t="s">
        <v>40</v>
      </c>
      <c r="G8707">
        <v>3851.88</v>
      </c>
      <c r="H8707">
        <v>1</v>
      </c>
      <c r="I8707">
        <v>3851.88</v>
      </c>
      <c r="J8707">
        <v>1.58</v>
      </c>
      <c r="K8707">
        <v>3868</v>
      </c>
      <c r="L8707" s="2">
        <v>45393</v>
      </c>
      <c r="O8707" t="str">
        <f>IF(ecommerce_10000[[#This Row],[Platform]]="Souq","sq",ecommerce_10000[[#This Row],[Platform]])</f>
        <v>Amazon</v>
      </c>
      <c r="P8707" t="str">
        <f>IF(E8707="Souq","sq",IF(E8707="Jumia","Jum",E8707))</f>
        <v>Amazon</v>
      </c>
      <c r="Q8707">
        <f>VLOOKUP(ecommerce_10000[[#This Row],[City]],F:I,4,FALSE)</f>
        <v>99349.3</v>
      </c>
      <c r="R8707" s="1">
        <f>SUMIF(C:C,ecommerce_10000[[#This Row],[Category]],I:I)</f>
        <v>91504159.730000004</v>
      </c>
      <c r="S8707" s="1">
        <f>SUMIFS(I:I,C:C,C8707)</f>
        <v>91504159.730000004</v>
      </c>
      <c r="T8707" s="1" t="str">
        <f>INDEX(F:F,MATCH(ecommerce_10000[[#This Row],[TotalAmount]],I:I,0))</f>
        <v>Riyadh</v>
      </c>
    </row>
    <row r="8708" spans="1:20" x14ac:dyDescent="0.3">
      <c r="A8708" s="1" t="s">
        <v>8752</v>
      </c>
      <c r="B8708" s="1" t="s">
        <v>13</v>
      </c>
      <c r="C8708" s="1" t="s">
        <v>14</v>
      </c>
      <c r="D8708" s="1" t="s">
        <v>15</v>
      </c>
      <c r="E8708" s="1" t="s">
        <v>16</v>
      </c>
      <c r="F8708" s="1" t="s">
        <v>33</v>
      </c>
      <c r="G8708">
        <v>11675.03</v>
      </c>
      <c r="H8708">
        <v>1</v>
      </c>
      <c r="I8708">
        <v>11675.03</v>
      </c>
      <c r="J8708">
        <v>3.85</v>
      </c>
      <c r="K8708">
        <v>1806</v>
      </c>
      <c r="L8708" s="2">
        <v>45304</v>
      </c>
      <c r="O8708" t="str">
        <f>IF(ecommerce_10000[[#This Row],[Platform]]="Souq","sq",ecommerce_10000[[#This Row],[Platform]])</f>
        <v>sq</v>
      </c>
      <c r="P8708" t="str">
        <f>IF(E8708="Souq","sq",IF(E8708="Jumia","Jum",E8708))</f>
        <v>sq</v>
      </c>
      <c r="Q8708">
        <f>VLOOKUP(ecommerce_10000[[#This Row],[City]],F:I,4,FALSE)</f>
        <v>3665.44</v>
      </c>
      <c r="R8708" s="1">
        <f>SUMIF(C:C,ecommerce_10000[[#This Row],[Category]],I:I)</f>
        <v>92327183.770000085</v>
      </c>
      <c r="S8708" s="1">
        <f>SUMIFS(I:I,C:C,C8708)</f>
        <v>92327183.770000085</v>
      </c>
      <c r="T8708" s="1" t="str">
        <f>INDEX(F:F,MATCH(ecommerce_10000[[#This Row],[TotalAmount]],I:I,0))</f>
        <v>Dubai</v>
      </c>
    </row>
    <row r="8709" spans="1:20" x14ac:dyDescent="0.3">
      <c r="A8709" s="1" t="s">
        <v>8753</v>
      </c>
      <c r="B8709" s="1" t="s">
        <v>38</v>
      </c>
      <c r="C8709" s="1" t="s">
        <v>20</v>
      </c>
      <c r="D8709" s="1" t="s">
        <v>39</v>
      </c>
      <c r="E8709" s="1" t="s">
        <v>16</v>
      </c>
      <c r="F8709" s="1" t="s">
        <v>33</v>
      </c>
      <c r="G8709">
        <v>13778.51</v>
      </c>
      <c r="H8709">
        <v>2</v>
      </c>
      <c r="I8709">
        <v>27557.02</v>
      </c>
      <c r="J8709">
        <v>1.8</v>
      </c>
      <c r="K8709">
        <v>1320</v>
      </c>
      <c r="L8709" s="2">
        <v>45490</v>
      </c>
      <c r="O8709" t="str">
        <f>IF(ecommerce_10000[[#This Row],[Platform]]="Souq","sq",ecommerce_10000[[#This Row],[Platform]])</f>
        <v>sq</v>
      </c>
      <c r="P8709" t="str">
        <f>IF(E8709="Souq","sq",IF(E8709="Jumia","Jum",E8709))</f>
        <v>sq</v>
      </c>
      <c r="Q8709">
        <f>VLOOKUP(ecommerce_10000[[#This Row],[City]],F:I,4,FALSE)</f>
        <v>3665.44</v>
      </c>
      <c r="R8709" s="1">
        <f>SUMIF(C:C,ecommerce_10000[[#This Row],[Category]],I:I)</f>
        <v>91504159.730000004</v>
      </c>
      <c r="S8709" s="1">
        <f>SUMIFS(I:I,C:C,C8709)</f>
        <v>91504159.730000004</v>
      </c>
      <c r="T8709" s="1" t="str">
        <f>INDEX(F:F,MATCH(ecommerce_10000[[#This Row],[TotalAmount]],I:I,0))</f>
        <v>Dubai</v>
      </c>
    </row>
    <row r="8710" spans="1:20" x14ac:dyDescent="0.3">
      <c r="A8710" s="1" t="s">
        <v>8754</v>
      </c>
      <c r="B8710" s="1" t="s">
        <v>65</v>
      </c>
      <c r="C8710" s="1" t="s">
        <v>20</v>
      </c>
      <c r="D8710" s="1" t="s">
        <v>66</v>
      </c>
      <c r="E8710" s="1" t="s">
        <v>47</v>
      </c>
      <c r="F8710" s="1" t="s">
        <v>23</v>
      </c>
      <c r="G8710">
        <v>5526.71</v>
      </c>
      <c r="H8710">
        <v>3</v>
      </c>
      <c r="I8710">
        <v>16580.13</v>
      </c>
      <c r="J8710">
        <v>2.56</v>
      </c>
      <c r="K8710">
        <v>3970</v>
      </c>
      <c r="L8710" s="2">
        <v>45583</v>
      </c>
      <c r="O8710" t="str">
        <f>IF(ecommerce_10000[[#This Row],[Platform]]="Souq","sq",ecommerce_10000[[#This Row],[Platform]])</f>
        <v>Amazon</v>
      </c>
      <c r="P8710" t="str">
        <f>IF(E8710="Souq","sq",IF(E8710="Jumia","Jum",E8710))</f>
        <v>Amazon</v>
      </c>
      <c r="Q8710">
        <f>VLOOKUP(ecommerce_10000[[#This Row],[City]],F:I,4,FALSE)</f>
        <v>13290.4</v>
      </c>
      <c r="R8710" s="1">
        <f>SUMIF(C:C,ecommerce_10000[[#This Row],[Category]],I:I)</f>
        <v>91504159.730000004</v>
      </c>
      <c r="S8710" s="1">
        <f>SUMIFS(I:I,C:C,C8710)</f>
        <v>91504159.730000004</v>
      </c>
      <c r="T8710" s="1" t="str">
        <f>INDEX(F:F,MATCH(ecommerce_10000[[#This Row],[TotalAmount]],I:I,0))</f>
        <v>Alexandria</v>
      </c>
    </row>
    <row r="8711" spans="1:20" x14ac:dyDescent="0.3">
      <c r="A8711" s="1" t="s">
        <v>8755</v>
      </c>
      <c r="B8711" s="1" t="s">
        <v>13</v>
      </c>
      <c r="C8711" s="1" t="s">
        <v>14</v>
      </c>
      <c r="D8711" s="1" t="s">
        <v>15</v>
      </c>
      <c r="E8711" s="1" t="s">
        <v>16</v>
      </c>
      <c r="F8711" s="1" t="s">
        <v>28</v>
      </c>
      <c r="G8711">
        <v>14199.89</v>
      </c>
      <c r="H8711">
        <v>3</v>
      </c>
      <c r="I8711">
        <v>42599.67</v>
      </c>
      <c r="J8711">
        <v>4.01</v>
      </c>
      <c r="K8711">
        <v>1594</v>
      </c>
      <c r="L8711" s="2">
        <v>45354</v>
      </c>
      <c r="O8711" t="str">
        <f>IF(ecommerce_10000[[#This Row],[Platform]]="Souq","sq",ecommerce_10000[[#This Row],[Platform]])</f>
        <v>sq</v>
      </c>
      <c r="P8711" t="str">
        <f>IF(E8711="Souq","sq",IF(E8711="Jumia","Jum",E8711))</f>
        <v>sq</v>
      </c>
      <c r="Q8711">
        <f>VLOOKUP(ecommerce_10000[[#This Row],[City]],F:I,4,FALSE)</f>
        <v>26648.76</v>
      </c>
      <c r="R8711" s="1">
        <f>SUMIF(C:C,ecommerce_10000[[#This Row],[Category]],I:I)</f>
        <v>92327183.770000085</v>
      </c>
      <c r="S8711" s="1">
        <f>SUMIFS(I:I,C:C,C8711)</f>
        <v>92327183.770000085</v>
      </c>
      <c r="T8711" s="1" t="str">
        <f>INDEX(F:F,MATCH(ecommerce_10000[[#This Row],[TotalAmount]],I:I,0))</f>
        <v>Casablanca</v>
      </c>
    </row>
    <row r="8712" spans="1:20" x14ac:dyDescent="0.3">
      <c r="A8712" s="1" t="s">
        <v>8756</v>
      </c>
      <c r="B8712" s="1" t="s">
        <v>38</v>
      </c>
      <c r="C8712" s="1" t="s">
        <v>20</v>
      </c>
      <c r="D8712" s="1" t="s">
        <v>39</v>
      </c>
      <c r="E8712" s="1" t="s">
        <v>16</v>
      </c>
      <c r="F8712" s="1" t="s">
        <v>28</v>
      </c>
      <c r="G8712">
        <v>14041.71</v>
      </c>
      <c r="H8712">
        <v>4</v>
      </c>
      <c r="I8712">
        <v>56166.84</v>
      </c>
      <c r="J8712">
        <v>1.81</v>
      </c>
      <c r="K8712">
        <v>3136</v>
      </c>
      <c r="L8712" s="2">
        <v>45526</v>
      </c>
      <c r="O8712" t="str">
        <f>IF(ecommerce_10000[[#This Row],[Platform]]="Souq","sq",ecommerce_10000[[#This Row],[Platform]])</f>
        <v>sq</v>
      </c>
      <c r="P8712" t="str">
        <f>IF(E8712="Souq","sq",IF(E8712="Jumia","Jum",E8712))</f>
        <v>sq</v>
      </c>
      <c r="Q8712">
        <f>VLOOKUP(ecommerce_10000[[#This Row],[City]],F:I,4,FALSE)</f>
        <v>26648.76</v>
      </c>
      <c r="R8712" s="1">
        <f>SUMIF(C:C,ecommerce_10000[[#This Row],[Category]],I:I)</f>
        <v>91504159.730000004</v>
      </c>
      <c r="S8712" s="1">
        <f>SUMIFS(I:I,C:C,C8712)</f>
        <v>91504159.730000004</v>
      </c>
      <c r="T8712" s="1" t="str">
        <f>INDEX(F:F,MATCH(ecommerce_10000[[#This Row],[TotalAmount]],I:I,0))</f>
        <v>Casablanca</v>
      </c>
    </row>
    <row r="8713" spans="1:20" x14ac:dyDescent="0.3">
      <c r="A8713" s="1" t="s">
        <v>8757</v>
      </c>
      <c r="B8713" s="1" t="s">
        <v>35</v>
      </c>
      <c r="C8713" s="1" t="s">
        <v>14</v>
      </c>
      <c r="D8713" s="1" t="s">
        <v>36</v>
      </c>
      <c r="E8713" s="1" t="s">
        <v>16</v>
      </c>
      <c r="F8713" s="1" t="s">
        <v>23</v>
      </c>
      <c r="G8713">
        <v>6001.97</v>
      </c>
      <c r="H8713">
        <v>5</v>
      </c>
      <c r="I8713">
        <v>30009.85</v>
      </c>
      <c r="J8713">
        <v>3.79</v>
      </c>
      <c r="K8713">
        <v>2697</v>
      </c>
      <c r="L8713" s="2">
        <v>45554</v>
      </c>
      <c r="O8713" t="str">
        <f>IF(ecommerce_10000[[#This Row],[Platform]]="Souq","sq",ecommerce_10000[[#This Row],[Platform]])</f>
        <v>sq</v>
      </c>
      <c r="P8713" t="str">
        <f>IF(E8713="Souq","sq",IF(E8713="Jumia","Jum",E8713))</f>
        <v>sq</v>
      </c>
      <c r="Q8713">
        <f>VLOOKUP(ecommerce_10000[[#This Row],[City]],F:I,4,FALSE)</f>
        <v>13290.4</v>
      </c>
      <c r="R8713" s="1">
        <f>SUMIF(C:C,ecommerce_10000[[#This Row],[Category]],I:I)</f>
        <v>92327183.770000085</v>
      </c>
      <c r="S8713" s="1">
        <f>SUMIFS(I:I,C:C,C8713)</f>
        <v>92327183.770000085</v>
      </c>
      <c r="T8713" s="1" t="str">
        <f>INDEX(F:F,MATCH(ecommerce_10000[[#This Row],[TotalAmount]],I:I,0))</f>
        <v>Alexandria</v>
      </c>
    </row>
    <row r="8714" spans="1:20" x14ac:dyDescent="0.3">
      <c r="A8714" s="1" t="s">
        <v>8758</v>
      </c>
      <c r="B8714" s="1" t="s">
        <v>25</v>
      </c>
      <c r="C8714" s="1" t="s">
        <v>26</v>
      </c>
      <c r="D8714" s="1" t="s">
        <v>27</v>
      </c>
      <c r="E8714" s="1" t="s">
        <v>47</v>
      </c>
      <c r="F8714" s="1" t="s">
        <v>17</v>
      </c>
      <c r="G8714">
        <v>8494.39</v>
      </c>
      <c r="H8714">
        <v>3</v>
      </c>
      <c r="I8714">
        <v>25483.17</v>
      </c>
      <c r="J8714">
        <v>1.65</v>
      </c>
      <c r="K8714">
        <v>305</v>
      </c>
      <c r="L8714" s="2">
        <v>45622</v>
      </c>
      <c r="O8714" t="str">
        <f>IF(ecommerce_10000[[#This Row],[Platform]]="Souq","sq",ecommerce_10000[[#This Row],[Platform]])</f>
        <v>Amazon</v>
      </c>
      <c r="P8714" t="str">
        <f>IF(E8714="Souq","sq",IF(E8714="Jumia","Jum",E8714))</f>
        <v>Amazon</v>
      </c>
      <c r="Q8714">
        <f>VLOOKUP(ecommerce_10000[[#This Row],[City]],F:I,4,FALSE)</f>
        <v>16284.02</v>
      </c>
      <c r="R8714" s="1">
        <f>SUMIF(C:C,ecommerce_10000[[#This Row],[Category]],I:I)</f>
        <v>29200970.130000021</v>
      </c>
      <c r="S8714" s="1">
        <f>SUMIFS(I:I,C:C,C8714)</f>
        <v>29200970.130000021</v>
      </c>
      <c r="T8714" s="1" t="str">
        <f>INDEX(F:F,MATCH(ecommerce_10000[[#This Row],[TotalAmount]],I:I,0))</f>
        <v>Cairo</v>
      </c>
    </row>
    <row r="8715" spans="1:20" x14ac:dyDescent="0.3">
      <c r="A8715" s="1" t="s">
        <v>8759</v>
      </c>
      <c r="B8715" s="1" t="s">
        <v>30</v>
      </c>
      <c r="C8715" s="1" t="s">
        <v>31</v>
      </c>
      <c r="D8715" s="1" t="s">
        <v>32</v>
      </c>
      <c r="E8715" s="1" t="s">
        <v>22</v>
      </c>
      <c r="F8715" s="1" t="s">
        <v>62</v>
      </c>
      <c r="G8715">
        <v>461.52</v>
      </c>
      <c r="H8715">
        <v>1</v>
      </c>
      <c r="I8715">
        <v>461.52</v>
      </c>
      <c r="J8715">
        <v>2.2599999999999998</v>
      </c>
      <c r="K8715">
        <v>1408</v>
      </c>
      <c r="L8715" s="2">
        <v>45519</v>
      </c>
      <c r="O8715" t="str">
        <f>IF(ecommerce_10000[[#This Row],[Platform]]="Souq","sq",ecommerce_10000[[#This Row],[Platform]])</f>
        <v>Jumia</v>
      </c>
      <c r="P8715" t="str">
        <f>IF(E8715="Souq","sq",IF(E8715="Jumia","Jum",E8715))</f>
        <v>Jum</v>
      </c>
      <c r="Q8715">
        <f>VLOOKUP(ecommerce_10000[[#This Row],[City]],F:I,4,FALSE)</f>
        <v>27872.98</v>
      </c>
      <c r="R8715" s="1">
        <f>SUMIF(C:C,ecommerce_10000[[#This Row],[Category]],I:I)</f>
        <v>57542997.559999913</v>
      </c>
      <c r="S8715" s="1">
        <f>SUMIFS(I:I,C:C,C8715)</f>
        <v>57542997.559999913</v>
      </c>
      <c r="T8715" s="1" t="str">
        <f>INDEX(F:F,MATCH(ecommerce_10000[[#This Row],[TotalAmount]],I:I,0))</f>
        <v>Giza</v>
      </c>
    </row>
    <row r="8716" spans="1:20" x14ac:dyDescent="0.3">
      <c r="A8716" s="1" t="s">
        <v>8760</v>
      </c>
      <c r="B8716" s="1" t="s">
        <v>30</v>
      </c>
      <c r="C8716" s="1" t="s">
        <v>31</v>
      </c>
      <c r="D8716" s="1" t="s">
        <v>32</v>
      </c>
      <c r="E8716" s="1" t="s">
        <v>22</v>
      </c>
      <c r="F8716" s="1" t="s">
        <v>28</v>
      </c>
      <c r="G8716">
        <v>2451.83</v>
      </c>
      <c r="H8716">
        <v>5</v>
      </c>
      <c r="I8716">
        <v>12259.15</v>
      </c>
      <c r="J8716">
        <v>3.86</v>
      </c>
      <c r="K8716">
        <v>4153</v>
      </c>
      <c r="L8716" s="2">
        <v>45575</v>
      </c>
      <c r="O8716" t="str">
        <f>IF(ecommerce_10000[[#This Row],[Platform]]="Souq","sq",ecommerce_10000[[#This Row],[Platform]])</f>
        <v>Jumia</v>
      </c>
      <c r="P8716" t="str">
        <f>IF(E8716="Souq","sq",IF(E8716="Jumia","Jum",E8716))</f>
        <v>Jum</v>
      </c>
      <c r="Q8716">
        <f>VLOOKUP(ecommerce_10000[[#This Row],[City]],F:I,4,FALSE)</f>
        <v>26648.76</v>
      </c>
      <c r="R8716" s="1">
        <f>SUMIF(C:C,ecommerce_10000[[#This Row],[Category]],I:I)</f>
        <v>57542997.559999913</v>
      </c>
      <c r="S8716" s="1">
        <f>SUMIFS(I:I,C:C,C8716)</f>
        <v>57542997.559999913</v>
      </c>
      <c r="T8716" s="1" t="str">
        <f>INDEX(F:F,MATCH(ecommerce_10000[[#This Row],[TotalAmount]],I:I,0))</f>
        <v>Casablanca</v>
      </c>
    </row>
    <row r="8717" spans="1:20" x14ac:dyDescent="0.3">
      <c r="A8717" s="1" t="s">
        <v>8761</v>
      </c>
      <c r="B8717" s="1" t="s">
        <v>30</v>
      </c>
      <c r="C8717" s="1" t="s">
        <v>31</v>
      </c>
      <c r="D8717" s="1" t="s">
        <v>32</v>
      </c>
      <c r="E8717" s="1" t="s">
        <v>22</v>
      </c>
      <c r="F8717" s="1" t="s">
        <v>40</v>
      </c>
      <c r="G8717">
        <v>3244.55</v>
      </c>
      <c r="H8717">
        <v>4</v>
      </c>
      <c r="I8717">
        <v>12978.2</v>
      </c>
      <c r="J8717">
        <v>1.1399999999999999</v>
      </c>
      <c r="K8717">
        <v>4912</v>
      </c>
      <c r="L8717" s="2">
        <v>45339</v>
      </c>
      <c r="O8717" t="str">
        <f>IF(ecommerce_10000[[#This Row],[Platform]]="Souq","sq",ecommerce_10000[[#This Row],[Platform]])</f>
        <v>Jumia</v>
      </c>
      <c r="P8717" t="str">
        <f>IF(E8717="Souq","sq",IF(E8717="Jumia","Jum",E8717))</f>
        <v>Jum</v>
      </c>
      <c r="Q8717">
        <f>VLOOKUP(ecommerce_10000[[#This Row],[City]],F:I,4,FALSE)</f>
        <v>99349.3</v>
      </c>
      <c r="R8717" s="1">
        <f>SUMIF(C:C,ecommerce_10000[[#This Row],[Category]],I:I)</f>
        <v>57542997.559999913</v>
      </c>
      <c r="S8717" s="1">
        <f>SUMIFS(I:I,C:C,C8717)</f>
        <v>57542997.559999913</v>
      </c>
      <c r="T8717" s="1" t="str">
        <f>INDEX(F:F,MATCH(ecommerce_10000[[#This Row],[TotalAmount]],I:I,0))</f>
        <v>Riyadh</v>
      </c>
    </row>
    <row r="8718" spans="1:20" x14ac:dyDescent="0.3">
      <c r="A8718" s="1" t="s">
        <v>8762</v>
      </c>
      <c r="B8718" s="1" t="s">
        <v>53</v>
      </c>
      <c r="C8718" s="1" t="s">
        <v>31</v>
      </c>
      <c r="D8718" s="1" t="s">
        <v>54</v>
      </c>
      <c r="E8718" s="1" t="s">
        <v>47</v>
      </c>
      <c r="F8718" s="1" t="s">
        <v>17</v>
      </c>
      <c r="G8718">
        <v>18939.27</v>
      </c>
      <c r="H8718">
        <v>1</v>
      </c>
      <c r="I8718">
        <v>18939.27</v>
      </c>
      <c r="J8718">
        <v>1.1399999999999999</v>
      </c>
      <c r="K8718">
        <v>2482</v>
      </c>
      <c r="L8718" s="2">
        <v>45356</v>
      </c>
      <c r="O8718" t="str">
        <f>IF(ecommerce_10000[[#This Row],[Platform]]="Souq","sq",ecommerce_10000[[#This Row],[Platform]])</f>
        <v>Amazon</v>
      </c>
      <c r="P8718" t="str">
        <f>IF(E8718="Souq","sq",IF(E8718="Jumia","Jum",E8718))</f>
        <v>Amazon</v>
      </c>
      <c r="Q8718">
        <f>VLOOKUP(ecommerce_10000[[#This Row],[City]],F:I,4,FALSE)</f>
        <v>16284.02</v>
      </c>
      <c r="R8718" s="1">
        <f>SUMIF(C:C,ecommerce_10000[[#This Row],[Category]],I:I)</f>
        <v>57542997.559999913</v>
      </c>
      <c r="S8718" s="1">
        <f>SUMIFS(I:I,C:C,C8718)</f>
        <v>57542997.559999913</v>
      </c>
      <c r="T8718" s="1" t="str">
        <f>INDEX(F:F,MATCH(ecommerce_10000[[#This Row],[TotalAmount]],I:I,0))</f>
        <v>Cairo</v>
      </c>
    </row>
    <row r="8719" spans="1:20" x14ac:dyDescent="0.3">
      <c r="A8719" s="1" t="s">
        <v>8763</v>
      </c>
      <c r="B8719" s="1" t="s">
        <v>35</v>
      </c>
      <c r="C8719" s="1" t="s">
        <v>14</v>
      </c>
      <c r="D8719" s="1" t="s">
        <v>36</v>
      </c>
      <c r="E8719" s="1" t="s">
        <v>16</v>
      </c>
      <c r="F8719" s="1" t="s">
        <v>17</v>
      </c>
      <c r="G8719">
        <v>7554.47</v>
      </c>
      <c r="H8719">
        <v>1</v>
      </c>
      <c r="I8719">
        <v>7554.47</v>
      </c>
      <c r="J8719">
        <v>4.74</v>
      </c>
      <c r="K8719">
        <v>4939</v>
      </c>
      <c r="L8719" s="2">
        <v>45546</v>
      </c>
      <c r="O8719" t="str">
        <f>IF(ecommerce_10000[[#This Row],[Platform]]="Souq","sq",ecommerce_10000[[#This Row],[Platform]])</f>
        <v>sq</v>
      </c>
      <c r="P8719" t="str">
        <f>IF(E8719="Souq","sq",IF(E8719="Jumia","Jum",E8719))</f>
        <v>sq</v>
      </c>
      <c r="Q8719">
        <f>VLOOKUP(ecommerce_10000[[#This Row],[City]],F:I,4,FALSE)</f>
        <v>16284.02</v>
      </c>
      <c r="R8719" s="1">
        <f>SUMIF(C:C,ecommerce_10000[[#This Row],[Category]],I:I)</f>
        <v>92327183.770000085</v>
      </c>
      <c r="S8719" s="1">
        <f>SUMIFS(I:I,C:C,C8719)</f>
        <v>92327183.770000085</v>
      </c>
      <c r="T8719" s="1" t="str">
        <f>INDEX(F:F,MATCH(ecommerce_10000[[#This Row],[TotalAmount]],I:I,0))</f>
        <v>Cairo</v>
      </c>
    </row>
    <row r="8720" spans="1:20" x14ac:dyDescent="0.3">
      <c r="A8720" s="1" t="s">
        <v>8764</v>
      </c>
      <c r="B8720" s="1" t="s">
        <v>65</v>
      </c>
      <c r="C8720" s="1" t="s">
        <v>20</v>
      </c>
      <c r="D8720" s="1" t="s">
        <v>66</v>
      </c>
      <c r="E8720" s="1" t="s">
        <v>16</v>
      </c>
      <c r="F8720" s="1" t="s">
        <v>33</v>
      </c>
      <c r="G8720">
        <v>14913.32</v>
      </c>
      <c r="H8720">
        <v>4</v>
      </c>
      <c r="I8720">
        <v>59653.279999999999</v>
      </c>
      <c r="J8720">
        <v>2.39</v>
      </c>
      <c r="K8720">
        <v>3369</v>
      </c>
      <c r="L8720" s="2">
        <v>45402</v>
      </c>
      <c r="O8720" t="str">
        <f>IF(ecommerce_10000[[#This Row],[Platform]]="Souq","sq",ecommerce_10000[[#This Row],[Platform]])</f>
        <v>sq</v>
      </c>
      <c r="P8720" t="str">
        <f>IF(E8720="Souq","sq",IF(E8720="Jumia","Jum",E8720))</f>
        <v>sq</v>
      </c>
      <c r="Q8720">
        <f>VLOOKUP(ecommerce_10000[[#This Row],[City]],F:I,4,FALSE)</f>
        <v>3665.44</v>
      </c>
      <c r="R8720" s="1">
        <f>SUMIF(C:C,ecommerce_10000[[#This Row],[Category]],I:I)</f>
        <v>91504159.730000004</v>
      </c>
      <c r="S8720" s="1">
        <f>SUMIFS(I:I,C:C,C8720)</f>
        <v>91504159.730000004</v>
      </c>
      <c r="T8720" s="1" t="str">
        <f>INDEX(F:F,MATCH(ecommerce_10000[[#This Row],[TotalAmount]],I:I,0))</f>
        <v>Dubai</v>
      </c>
    </row>
    <row r="8721" spans="1:20" x14ac:dyDescent="0.3">
      <c r="A8721" s="1" t="s">
        <v>8765</v>
      </c>
      <c r="B8721" s="1" t="s">
        <v>38</v>
      </c>
      <c r="C8721" s="1" t="s">
        <v>20</v>
      </c>
      <c r="D8721" s="1" t="s">
        <v>39</v>
      </c>
      <c r="E8721" s="1" t="s">
        <v>47</v>
      </c>
      <c r="F8721" s="1" t="s">
        <v>23</v>
      </c>
      <c r="G8721">
        <v>10482.9</v>
      </c>
      <c r="H8721">
        <v>1</v>
      </c>
      <c r="I8721">
        <v>10482.9</v>
      </c>
      <c r="J8721">
        <v>4.12</v>
      </c>
      <c r="K8721">
        <v>2357</v>
      </c>
      <c r="L8721" s="2">
        <v>45532</v>
      </c>
      <c r="O8721" t="str">
        <f>IF(ecommerce_10000[[#This Row],[Platform]]="Souq","sq",ecommerce_10000[[#This Row],[Platform]])</f>
        <v>Amazon</v>
      </c>
      <c r="P8721" t="str">
        <f>IF(E8721="Souq","sq",IF(E8721="Jumia","Jum",E8721))</f>
        <v>Amazon</v>
      </c>
      <c r="Q8721">
        <f>VLOOKUP(ecommerce_10000[[#This Row],[City]],F:I,4,FALSE)</f>
        <v>13290.4</v>
      </c>
      <c r="R8721" s="1">
        <f>SUMIF(C:C,ecommerce_10000[[#This Row],[Category]],I:I)</f>
        <v>91504159.730000004</v>
      </c>
      <c r="S8721" s="1">
        <f>SUMIFS(I:I,C:C,C8721)</f>
        <v>91504159.730000004</v>
      </c>
      <c r="T8721" s="1" t="str">
        <f>INDEX(F:F,MATCH(ecommerce_10000[[#This Row],[TotalAmount]],I:I,0))</f>
        <v>Alexandria</v>
      </c>
    </row>
    <row r="8722" spans="1:20" x14ac:dyDescent="0.3">
      <c r="A8722" s="1" t="s">
        <v>8766</v>
      </c>
      <c r="B8722" s="1" t="s">
        <v>30</v>
      </c>
      <c r="C8722" s="1" t="s">
        <v>31</v>
      </c>
      <c r="D8722" s="1" t="s">
        <v>32</v>
      </c>
      <c r="E8722" s="1" t="s">
        <v>16</v>
      </c>
      <c r="F8722" s="1" t="s">
        <v>28</v>
      </c>
      <c r="G8722">
        <v>17122.7</v>
      </c>
      <c r="H8722">
        <v>2</v>
      </c>
      <c r="I8722">
        <v>34245.4</v>
      </c>
      <c r="J8722">
        <v>1.93</v>
      </c>
      <c r="K8722">
        <v>1029</v>
      </c>
      <c r="L8722" s="2">
        <v>45645</v>
      </c>
      <c r="O8722" t="str">
        <f>IF(ecommerce_10000[[#This Row],[Platform]]="Souq","sq",ecommerce_10000[[#This Row],[Platform]])</f>
        <v>sq</v>
      </c>
      <c r="P8722" t="str">
        <f>IF(E8722="Souq","sq",IF(E8722="Jumia","Jum",E8722))</f>
        <v>sq</v>
      </c>
      <c r="Q8722">
        <f>VLOOKUP(ecommerce_10000[[#This Row],[City]],F:I,4,FALSE)</f>
        <v>26648.76</v>
      </c>
      <c r="R8722" s="1">
        <f>SUMIF(C:C,ecommerce_10000[[#This Row],[Category]],I:I)</f>
        <v>57542997.559999913</v>
      </c>
      <c r="S8722" s="1">
        <f>SUMIFS(I:I,C:C,C8722)</f>
        <v>57542997.559999913</v>
      </c>
      <c r="T8722" s="1" t="str">
        <f>INDEX(F:F,MATCH(ecommerce_10000[[#This Row],[TotalAmount]],I:I,0))</f>
        <v>Casablanca</v>
      </c>
    </row>
    <row r="8723" spans="1:20" x14ac:dyDescent="0.3">
      <c r="A8723" s="1" t="s">
        <v>8767</v>
      </c>
      <c r="B8723" s="1" t="s">
        <v>35</v>
      </c>
      <c r="C8723" s="1" t="s">
        <v>14</v>
      </c>
      <c r="D8723" s="1" t="s">
        <v>36</v>
      </c>
      <c r="E8723" s="1" t="s">
        <v>47</v>
      </c>
      <c r="F8723" s="1" t="s">
        <v>33</v>
      </c>
      <c r="G8723">
        <v>7310.2</v>
      </c>
      <c r="H8723">
        <v>5</v>
      </c>
      <c r="I8723">
        <v>36551</v>
      </c>
      <c r="J8723">
        <v>4.96</v>
      </c>
      <c r="K8723">
        <v>4156</v>
      </c>
      <c r="L8723" s="2">
        <v>45585</v>
      </c>
      <c r="O8723" t="str">
        <f>IF(ecommerce_10000[[#This Row],[Platform]]="Souq","sq",ecommerce_10000[[#This Row],[Platform]])</f>
        <v>Amazon</v>
      </c>
      <c r="P8723" t="str">
        <f>IF(E8723="Souq","sq",IF(E8723="Jumia","Jum",E8723))</f>
        <v>Amazon</v>
      </c>
      <c r="Q8723">
        <f>VLOOKUP(ecommerce_10000[[#This Row],[City]],F:I,4,FALSE)</f>
        <v>3665.44</v>
      </c>
      <c r="R8723" s="1">
        <f>SUMIF(C:C,ecommerce_10000[[#This Row],[Category]],I:I)</f>
        <v>92327183.770000085</v>
      </c>
      <c r="S8723" s="1">
        <f>SUMIFS(I:I,C:C,C8723)</f>
        <v>92327183.770000085</v>
      </c>
      <c r="T8723" s="1" t="str">
        <f>INDEX(F:F,MATCH(ecommerce_10000[[#This Row],[TotalAmount]],I:I,0))</f>
        <v>Dubai</v>
      </c>
    </row>
    <row r="8724" spans="1:20" x14ac:dyDescent="0.3">
      <c r="A8724" s="1" t="s">
        <v>8768</v>
      </c>
      <c r="B8724" s="1" t="s">
        <v>49</v>
      </c>
      <c r="C8724" s="1" t="s">
        <v>14</v>
      </c>
      <c r="D8724" s="1" t="s">
        <v>50</v>
      </c>
      <c r="E8724" s="1" t="s">
        <v>16</v>
      </c>
      <c r="F8724" s="1" t="s">
        <v>40</v>
      </c>
      <c r="G8724">
        <v>16306.9</v>
      </c>
      <c r="H8724">
        <v>3</v>
      </c>
      <c r="I8724">
        <v>48920.7</v>
      </c>
      <c r="J8724">
        <v>2.0499999999999998</v>
      </c>
      <c r="K8724">
        <v>2716</v>
      </c>
      <c r="L8724" s="2">
        <v>45346</v>
      </c>
      <c r="O8724" t="str">
        <f>IF(ecommerce_10000[[#This Row],[Platform]]="Souq","sq",ecommerce_10000[[#This Row],[Platform]])</f>
        <v>sq</v>
      </c>
      <c r="P8724" t="str">
        <f>IF(E8724="Souq","sq",IF(E8724="Jumia","Jum",E8724))</f>
        <v>sq</v>
      </c>
      <c r="Q8724">
        <f>VLOOKUP(ecommerce_10000[[#This Row],[City]],F:I,4,FALSE)</f>
        <v>99349.3</v>
      </c>
      <c r="R8724" s="1">
        <f>SUMIF(C:C,ecommerce_10000[[#This Row],[Category]],I:I)</f>
        <v>92327183.770000085</v>
      </c>
      <c r="S8724" s="1">
        <f>SUMIFS(I:I,C:C,C8724)</f>
        <v>92327183.770000085</v>
      </c>
      <c r="T8724" s="1" t="str">
        <f>INDEX(F:F,MATCH(ecommerce_10000[[#This Row],[TotalAmount]],I:I,0))</f>
        <v>Riyadh</v>
      </c>
    </row>
    <row r="8725" spans="1:20" x14ac:dyDescent="0.3">
      <c r="A8725" s="1" t="s">
        <v>8769</v>
      </c>
      <c r="B8725" s="1" t="s">
        <v>35</v>
      </c>
      <c r="C8725" s="1" t="s">
        <v>14</v>
      </c>
      <c r="D8725" s="1" t="s">
        <v>36</v>
      </c>
      <c r="E8725" s="1" t="s">
        <v>47</v>
      </c>
      <c r="F8725" s="1" t="s">
        <v>40</v>
      </c>
      <c r="G8725">
        <v>17301.810000000001</v>
      </c>
      <c r="H8725">
        <v>2</v>
      </c>
      <c r="I8725">
        <v>34603.620000000003</v>
      </c>
      <c r="J8725">
        <v>4.12</v>
      </c>
      <c r="K8725">
        <v>1530</v>
      </c>
      <c r="L8725" s="2">
        <v>45402</v>
      </c>
      <c r="O8725" t="str">
        <f>IF(ecommerce_10000[[#This Row],[Platform]]="Souq","sq",ecommerce_10000[[#This Row],[Platform]])</f>
        <v>Amazon</v>
      </c>
      <c r="P8725" t="str">
        <f>IF(E8725="Souq","sq",IF(E8725="Jumia","Jum",E8725))</f>
        <v>Amazon</v>
      </c>
      <c r="Q8725">
        <f>VLOOKUP(ecommerce_10000[[#This Row],[City]],F:I,4,FALSE)</f>
        <v>99349.3</v>
      </c>
      <c r="R8725" s="1">
        <f>SUMIF(C:C,ecommerce_10000[[#This Row],[Category]],I:I)</f>
        <v>92327183.770000085</v>
      </c>
      <c r="S8725" s="1">
        <f>SUMIFS(I:I,C:C,C8725)</f>
        <v>92327183.770000085</v>
      </c>
      <c r="T8725" s="1" t="str">
        <f>INDEX(F:F,MATCH(ecommerce_10000[[#This Row],[TotalAmount]],I:I,0))</f>
        <v>Riyadh</v>
      </c>
    </row>
    <row r="8726" spans="1:20" x14ac:dyDescent="0.3">
      <c r="A8726" s="1" t="s">
        <v>8770</v>
      </c>
      <c r="B8726" s="1" t="s">
        <v>65</v>
      </c>
      <c r="C8726" s="1" t="s">
        <v>20</v>
      </c>
      <c r="D8726" s="1" t="s">
        <v>66</v>
      </c>
      <c r="E8726" s="1" t="s">
        <v>16</v>
      </c>
      <c r="F8726" s="1" t="s">
        <v>62</v>
      </c>
      <c r="G8726">
        <v>10844.73</v>
      </c>
      <c r="H8726">
        <v>3</v>
      </c>
      <c r="I8726">
        <v>32534.19</v>
      </c>
      <c r="J8726">
        <v>2.86</v>
      </c>
      <c r="K8726">
        <v>4434</v>
      </c>
      <c r="L8726" s="2">
        <v>45461</v>
      </c>
      <c r="O8726" t="str">
        <f>IF(ecommerce_10000[[#This Row],[Platform]]="Souq","sq",ecommerce_10000[[#This Row],[Platform]])</f>
        <v>sq</v>
      </c>
      <c r="P8726" t="str">
        <f>IF(E8726="Souq","sq",IF(E8726="Jumia","Jum",E8726))</f>
        <v>sq</v>
      </c>
      <c r="Q8726">
        <f>VLOOKUP(ecommerce_10000[[#This Row],[City]],F:I,4,FALSE)</f>
        <v>27872.98</v>
      </c>
      <c r="R8726" s="1">
        <f>SUMIF(C:C,ecommerce_10000[[#This Row],[Category]],I:I)</f>
        <v>91504159.730000004</v>
      </c>
      <c r="S8726" s="1">
        <f>SUMIFS(I:I,C:C,C8726)</f>
        <v>91504159.730000004</v>
      </c>
      <c r="T8726" s="1" t="str">
        <f>INDEX(F:F,MATCH(ecommerce_10000[[#This Row],[TotalAmount]],I:I,0))</f>
        <v>Giza</v>
      </c>
    </row>
    <row r="8727" spans="1:20" x14ac:dyDescent="0.3">
      <c r="A8727" s="1" t="s">
        <v>8771</v>
      </c>
      <c r="B8727" s="1" t="s">
        <v>19</v>
      </c>
      <c r="C8727" s="1" t="s">
        <v>20</v>
      </c>
      <c r="D8727" s="1" t="s">
        <v>21</v>
      </c>
      <c r="E8727" s="1" t="s">
        <v>16</v>
      </c>
      <c r="F8727" s="1" t="s">
        <v>17</v>
      </c>
      <c r="G8727">
        <v>10040.290000000001</v>
      </c>
      <c r="H8727">
        <v>5</v>
      </c>
      <c r="I8727">
        <v>50201.45</v>
      </c>
      <c r="J8727">
        <v>4.7</v>
      </c>
      <c r="K8727">
        <v>3488</v>
      </c>
      <c r="L8727" s="2">
        <v>45476</v>
      </c>
      <c r="O8727" t="str">
        <f>IF(ecommerce_10000[[#This Row],[Platform]]="Souq","sq",ecommerce_10000[[#This Row],[Platform]])</f>
        <v>sq</v>
      </c>
      <c r="P8727" t="str">
        <f>IF(E8727="Souq","sq",IF(E8727="Jumia","Jum",E8727))</f>
        <v>sq</v>
      </c>
      <c r="Q8727">
        <f>VLOOKUP(ecommerce_10000[[#This Row],[City]],F:I,4,FALSE)</f>
        <v>16284.02</v>
      </c>
      <c r="R8727" s="1">
        <f>SUMIF(C:C,ecommerce_10000[[#This Row],[Category]],I:I)</f>
        <v>91504159.730000004</v>
      </c>
      <c r="S8727" s="1">
        <f>SUMIFS(I:I,C:C,C8727)</f>
        <v>91504159.730000004</v>
      </c>
      <c r="T8727" s="1" t="str">
        <f>INDEX(F:F,MATCH(ecommerce_10000[[#This Row],[TotalAmount]],I:I,0))</f>
        <v>Cairo</v>
      </c>
    </row>
    <row r="8728" spans="1:20" x14ac:dyDescent="0.3">
      <c r="A8728" s="1" t="s">
        <v>8772</v>
      </c>
      <c r="B8728" s="1" t="s">
        <v>49</v>
      </c>
      <c r="C8728" s="1" t="s">
        <v>14</v>
      </c>
      <c r="D8728" s="1" t="s">
        <v>50</v>
      </c>
      <c r="E8728" s="1" t="s">
        <v>16</v>
      </c>
      <c r="F8728" s="1" t="s">
        <v>40</v>
      </c>
      <c r="G8728">
        <v>16687.21</v>
      </c>
      <c r="H8728">
        <v>5</v>
      </c>
      <c r="I8728">
        <v>83436.05</v>
      </c>
      <c r="J8728">
        <v>2.5499999999999998</v>
      </c>
      <c r="K8728">
        <v>948</v>
      </c>
      <c r="L8728" s="2">
        <v>45550</v>
      </c>
      <c r="O8728" t="str">
        <f>IF(ecommerce_10000[[#This Row],[Platform]]="Souq","sq",ecommerce_10000[[#This Row],[Platform]])</f>
        <v>sq</v>
      </c>
      <c r="P8728" t="str">
        <f>IF(E8728="Souq","sq",IF(E8728="Jumia","Jum",E8728))</f>
        <v>sq</v>
      </c>
      <c r="Q8728">
        <f>VLOOKUP(ecommerce_10000[[#This Row],[City]],F:I,4,FALSE)</f>
        <v>99349.3</v>
      </c>
      <c r="R8728" s="1">
        <f>SUMIF(C:C,ecommerce_10000[[#This Row],[Category]],I:I)</f>
        <v>92327183.770000085</v>
      </c>
      <c r="S8728" s="1">
        <f>SUMIFS(I:I,C:C,C8728)</f>
        <v>92327183.770000085</v>
      </c>
      <c r="T8728" s="1" t="str">
        <f>INDEX(F:F,MATCH(ecommerce_10000[[#This Row],[TotalAmount]],I:I,0))</f>
        <v>Riyadh</v>
      </c>
    </row>
    <row r="8729" spans="1:20" x14ac:dyDescent="0.3">
      <c r="A8729" s="1" t="s">
        <v>8773</v>
      </c>
      <c r="B8729" s="1" t="s">
        <v>25</v>
      </c>
      <c r="C8729" s="1" t="s">
        <v>26</v>
      </c>
      <c r="D8729" s="1" t="s">
        <v>27</v>
      </c>
      <c r="E8729" s="1" t="s">
        <v>47</v>
      </c>
      <c r="F8729" s="1" t="s">
        <v>40</v>
      </c>
      <c r="G8729">
        <v>1061.32</v>
      </c>
      <c r="H8729">
        <v>5</v>
      </c>
      <c r="I8729">
        <v>5306.6</v>
      </c>
      <c r="J8729">
        <v>1.47</v>
      </c>
      <c r="K8729">
        <v>3912</v>
      </c>
      <c r="L8729" s="2">
        <v>45405</v>
      </c>
      <c r="O8729" t="str">
        <f>IF(ecommerce_10000[[#This Row],[Platform]]="Souq","sq",ecommerce_10000[[#This Row],[Platform]])</f>
        <v>Amazon</v>
      </c>
      <c r="P8729" t="str">
        <f>IF(E8729="Souq","sq",IF(E8729="Jumia","Jum",E8729))</f>
        <v>Amazon</v>
      </c>
      <c r="Q8729">
        <f>VLOOKUP(ecommerce_10000[[#This Row],[City]],F:I,4,FALSE)</f>
        <v>99349.3</v>
      </c>
      <c r="R8729" s="1">
        <f>SUMIF(C:C,ecommerce_10000[[#This Row],[Category]],I:I)</f>
        <v>29200970.130000021</v>
      </c>
      <c r="S8729" s="1">
        <f>SUMIFS(I:I,C:C,C8729)</f>
        <v>29200970.130000021</v>
      </c>
      <c r="T8729" s="1" t="str">
        <f>INDEX(F:F,MATCH(ecommerce_10000[[#This Row],[TotalAmount]],I:I,0))</f>
        <v>Riyadh</v>
      </c>
    </row>
    <row r="8730" spans="1:20" x14ac:dyDescent="0.3">
      <c r="A8730" s="1" t="s">
        <v>8774</v>
      </c>
      <c r="B8730" s="1" t="s">
        <v>65</v>
      </c>
      <c r="C8730" s="1" t="s">
        <v>20</v>
      </c>
      <c r="D8730" s="1" t="s">
        <v>66</v>
      </c>
      <c r="E8730" s="1" t="s">
        <v>22</v>
      </c>
      <c r="F8730" s="1" t="s">
        <v>28</v>
      </c>
      <c r="G8730">
        <v>19390.79</v>
      </c>
      <c r="H8730">
        <v>5</v>
      </c>
      <c r="I8730">
        <v>96953.95</v>
      </c>
      <c r="J8730">
        <v>3.99</v>
      </c>
      <c r="K8730">
        <v>3824</v>
      </c>
      <c r="L8730" s="2">
        <v>45361</v>
      </c>
      <c r="O8730" t="str">
        <f>IF(ecommerce_10000[[#This Row],[Platform]]="Souq","sq",ecommerce_10000[[#This Row],[Platform]])</f>
        <v>Jumia</v>
      </c>
      <c r="P8730" t="str">
        <f>IF(E8730="Souq","sq",IF(E8730="Jumia","Jum",E8730))</f>
        <v>Jum</v>
      </c>
      <c r="Q8730">
        <f>VLOOKUP(ecommerce_10000[[#This Row],[City]],F:I,4,FALSE)</f>
        <v>26648.76</v>
      </c>
      <c r="R8730" s="1">
        <f>SUMIF(C:C,ecommerce_10000[[#This Row],[Category]],I:I)</f>
        <v>91504159.730000004</v>
      </c>
      <c r="S8730" s="1">
        <f>SUMIFS(I:I,C:C,C8730)</f>
        <v>91504159.730000004</v>
      </c>
      <c r="T8730" s="1" t="str">
        <f>INDEX(F:F,MATCH(ecommerce_10000[[#This Row],[TotalAmount]],I:I,0))</f>
        <v>Casablanca</v>
      </c>
    </row>
    <row r="8731" spans="1:20" x14ac:dyDescent="0.3">
      <c r="A8731" s="1" t="s">
        <v>8775</v>
      </c>
      <c r="B8731" s="1" t="s">
        <v>13</v>
      </c>
      <c r="C8731" s="1" t="s">
        <v>14</v>
      </c>
      <c r="D8731" s="1" t="s">
        <v>15</v>
      </c>
      <c r="E8731" s="1" t="s">
        <v>47</v>
      </c>
      <c r="F8731" s="1" t="s">
        <v>33</v>
      </c>
      <c r="G8731">
        <v>6934.41</v>
      </c>
      <c r="H8731">
        <v>4</v>
      </c>
      <c r="I8731">
        <v>27737.64</v>
      </c>
      <c r="J8731">
        <v>3.29</v>
      </c>
      <c r="K8731">
        <v>1927</v>
      </c>
      <c r="L8731" s="2">
        <v>45323</v>
      </c>
      <c r="O8731" t="str">
        <f>IF(ecommerce_10000[[#This Row],[Platform]]="Souq","sq",ecommerce_10000[[#This Row],[Platform]])</f>
        <v>Amazon</v>
      </c>
      <c r="P8731" t="str">
        <f>IF(E8731="Souq","sq",IF(E8731="Jumia","Jum",E8731))</f>
        <v>Amazon</v>
      </c>
      <c r="Q8731">
        <f>VLOOKUP(ecommerce_10000[[#This Row],[City]],F:I,4,FALSE)</f>
        <v>3665.44</v>
      </c>
      <c r="R8731" s="1">
        <f>SUMIF(C:C,ecommerce_10000[[#This Row],[Category]],I:I)</f>
        <v>92327183.770000085</v>
      </c>
      <c r="S8731" s="1">
        <f>SUMIFS(I:I,C:C,C8731)</f>
        <v>92327183.770000085</v>
      </c>
      <c r="T8731" s="1" t="str">
        <f>INDEX(F:F,MATCH(ecommerce_10000[[#This Row],[TotalAmount]],I:I,0))</f>
        <v>Dubai</v>
      </c>
    </row>
    <row r="8732" spans="1:20" x14ac:dyDescent="0.3">
      <c r="A8732" s="1" t="s">
        <v>8776</v>
      </c>
      <c r="B8732" s="1" t="s">
        <v>53</v>
      </c>
      <c r="C8732" s="1" t="s">
        <v>31</v>
      </c>
      <c r="D8732" s="1" t="s">
        <v>54</v>
      </c>
      <c r="E8732" s="1" t="s">
        <v>47</v>
      </c>
      <c r="F8732" s="1" t="s">
        <v>17</v>
      </c>
      <c r="G8732">
        <v>11793.95</v>
      </c>
      <c r="H8732">
        <v>2</v>
      </c>
      <c r="I8732">
        <v>23587.9</v>
      </c>
      <c r="J8732">
        <v>3.83</v>
      </c>
      <c r="K8732">
        <v>4814</v>
      </c>
      <c r="L8732" s="2">
        <v>45555</v>
      </c>
      <c r="O8732" t="str">
        <f>IF(ecommerce_10000[[#This Row],[Platform]]="Souq","sq",ecommerce_10000[[#This Row],[Platform]])</f>
        <v>Amazon</v>
      </c>
      <c r="P8732" t="str">
        <f>IF(E8732="Souq","sq",IF(E8732="Jumia","Jum",E8732))</f>
        <v>Amazon</v>
      </c>
      <c r="Q8732">
        <f>VLOOKUP(ecommerce_10000[[#This Row],[City]],F:I,4,FALSE)</f>
        <v>16284.02</v>
      </c>
      <c r="R8732" s="1">
        <f>SUMIF(C:C,ecommerce_10000[[#This Row],[Category]],I:I)</f>
        <v>57542997.559999913</v>
      </c>
      <c r="S8732" s="1">
        <f>SUMIFS(I:I,C:C,C8732)</f>
        <v>57542997.559999913</v>
      </c>
      <c r="T8732" s="1" t="str">
        <f>INDEX(F:F,MATCH(ecommerce_10000[[#This Row],[TotalAmount]],I:I,0))</f>
        <v>Cairo</v>
      </c>
    </row>
    <row r="8733" spans="1:20" x14ac:dyDescent="0.3">
      <c r="A8733" s="1" t="s">
        <v>8777</v>
      </c>
      <c r="B8733" s="1" t="s">
        <v>30</v>
      </c>
      <c r="C8733" s="1" t="s">
        <v>31</v>
      </c>
      <c r="D8733" s="1" t="s">
        <v>32</v>
      </c>
      <c r="E8733" s="1" t="s">
        <v>22</v>
      </c>
      <c r="F8733" s="1" t="s">
        <v>23</v>
      </c>
      <c r="G8733">
        <v>12163.44</v>
      </c>
      <c r="H8733">
        <v>3</v>
      </c>
      <c r="I8733">
        <v>36490.32</v>
      </c>
      <c r="J8733">
        <v>2.5299999999999998</v>
      </c>
      <c r="K8733">
        <v>1952</v>
      </c>
      <c r="L8733" s="2">
        <v>45467</v>
      </c>
      <c r="O8733" t="str">
        <f>IF(ecommerce_10000[[#This Row],[Platform]]="Souq","sq",ecommerce_10000[[#This Row],[Platform]])</f>
        <v>Jumia</v>
      </c>
      <c r="P8733" t="str">
        <f>IF(E8733="Souq","sq",IF(E8733="Jumia","Jum",E8733))</f>
        <v>Jum</v>
      </c>
      <c r="Q8733">
        <f>VLOOKUP(ecommerce_10000[[#This Row],[City]],F:I,4,FALSE)</f>
        <v>13290.4</v>
      </c>
      <c r="R8733" s="1">
        <f>SUMIF(C:C,ecommerce_10000[[#This Row],[Category]],I:I)</f>
        <v>57542997.559999913</v>
      </c>
      <c r="S8733" s="1">
        <f>SUMIFS(I:I,C:C,C8733)</f>
        <v>57542997.559999913</v>
      </c>
      <c r="T8733" s="1" t="str">
        <f>INDEX(F:F,MATCH(ecommerce_10000[[#This Row],[TotalAmount]],I:I,0))</f>
        <v>Alexandria</v>
      </c>
    </row>
    <row r="8734" spans="1:20" x14ac:dyDescent="0.3">
      <c r="A8734" s="1" t="s">
        <v>8778</v>
      </c>
      <c r="B8734" s="1" t="s">
        <v>43</v>
      </c>
      <c r="C8734" s="1" t="s">
        <v>44</v>
      </c>
      <c r="D8734" s="1" t="s">
        <v>45</v>
      </c>
      <c r="E8734" s="1" t="s">
        <v>47</v>
      </c>
      <c r="F8734" s="1" t="s">
        <v>62</v>
      </c>
      <c r="G8734">
        <v>6343.47</v>
      </c>
      <c r="H8734">
        <v>5</v>
      </c>
      <c r="I8734">
        <v>31717.35</v>
      </c>
      <c r="J8734">
        <v>3.8</v>
      </c>
      <c r="K8734">
        <v>569</v>
      </c>
      <c r="L8734" s="2">
        <v>45484</v>
      </c>
      <c r="O8734" t="str">
        <f>IF(ecommerce_10000[[#This Row],[Platform]]="Souq","sq",ecommerce_10000[[#This Row],[Platform]])</f>
        <v>Amazon</v>
      </c>
      <c r="P8734" t="str">
        <f>IF(E8734="Souq","sq",IF(E8734="Jumia","Jum",E8734))</f>
        <v>Amazon</v>
      </c>
      <c r="Q8734">
        <f>VLOOKUP(ecommerce_10000[[#This Row],[City]],F:I,4,FALSE)</f>
        <v>27872.98</v>
      </c>
      <c r="R8734" s="1">
        <f>SUMIF(C:C,ecommerce_10000[[#This Row],[Category]],I:I)</f>
        <v>31420413.200000018</v>
      </c>
      <c r="S8734" s="1">
        <f>SUMIFS(I:I,C:C,C8734)</f>
        <v>31420413.200000018</v>
      </c>
      <c r="T8734" s="1" t="str">
        <f>INDEX(F:F,MATCH(ecommerce_10000[[#This Row],[TotalAmount]],I:I,0))</f>
        <v>Giza</v>
      </c>
    </row>
    <row r="8735" spans="1:20" x14ac:dyDescent="0.3">
      <c r="A8735" s="1" t="s">
        <v>8779</v>
      </c>
      <c r="B8735" s="1" t="s">
        <v>13</v>
      </c>
      <c r="C8735" s="1" t="s">
        <v>14</v>
      </c>
      <c r="D8735" s="1" t="s">
        <v>15</v>
      </c>
      <c r="E8735" s="1" t="s">
        <v>22</v>
      </c>
      <c r="F8735" s="1" t="s">
        <v>28</v>
      </c>
      <c r="G8735">
        <v>16685.62</v>
      </c>
      <c r="H8735">
        <v>1</v>
      </c>
      <c r="I8735">
        <v>16685.62</v>
      </c>
      <c r="J8735">
        <v>3.1</v>
      </c>
      <c r="K8735">
        <v>2317</v>
      </c>
      <c r="L8735" s="2">
        <v>45589</v>
      </c>
      <c r="O8735" t="str">
        <f>IF(ecommerce_10000[[#This Row],[Platform]]="Souq","sq",ecommerce_10000[[#This Row],[Platform]])</f>
        <v>Jumia</v>
      </c>
      <c r="P8735" t="str">
        <f>IF(E8735="Souq","sq",IF(E8735="Jumia","Jum",E8735))</f>
        <v>Jum</v>
      </c>
      <c r="Q8735">
        <f>VLOOKUP(ecommerce_10000[[#This Row],[City]],F:I,4,FALSE)</f>
        <v>26648.76</v>
      </c>
      <c r="R8735" s="1">
        <f>SUMIF(C:C,ecommerce_10000[[#This Row],[Category]],I:I)</f>
        <v>92327183.770000085</v>
      </c>
      <c r="S8735" s="1">
        <f>SUMIFS(I:I,C:C,C8735)</f>
        <v>92327183.770000085</v>
      </c>
      <c r="T8735" s="1" t="str">
        <f>INDEX(F:F,MATCH(ecommerce_10000[[#This Row],[TotalAmount]],I:I,0))</f>
        <v>Casablanca</v>
      </c>
    </row>
    <row r="8736" spans="1:20" x14ac:dyDescent="0.3">
      <c r="A8736" s="1" t="s">
        <v>8780</v>
      </c>
      <c r="B8736" s="1" t="s">
        <v>49</v>
      </c>
      <c r="C8736" s="1" t="s">
        <v>14</v>
      </c>
      <c r="D8736" s="1" t="s">
        <v>50</v>
      </c>
      <c r="E8736" s="1" t="s">
        <v>16</v>
      </c>
      <c r="F8736" s="1" t="s">
        <v>23</v>
      </c>
      <c r="G8736">
        <v>3586.27</v>
      </c>
      <c r="H8736">
        <v>1</v>
      </c>
      <c r="I8736">
        <v>3586.27</v>
      </c>
      <c r="J8736">
        <v>2.0299999999999998</v>
      </c>
      <c r="K8736">
        <v>4085</v>
      </c>
      <c r="L8736" s="2">
        <v>45334</v>
      </c>
      <c r="O8736" t="str">
        <f>IF(ecommerce_10000[[#This Row],[Platform]]="Souq","sq",ecommerce_10000[[#This Row],[Platform]])</f>
        <v>sq</v>
      </c>
      <c r="P8736" t="str">
        <f>IF(E8736="Souq","sq",IF(E8736="Jumia","Jum",E8736))</f>
        <v>sq</v>
      </c>
      <c r="Q8736">
        <f>VLOOKUP(ecommerce_10000[[#This Row],[City]],F:I,4,FALSE)</f>
        <v>13290.4</v>
      </c>
      <c r="R8736" s="1">
        <f>SUMIF(C:C,ecommerce_10000[[#This Row],[Category]],I:I)</f>
        <v>92327183.770000085</v>
      </c>
      <c r="S8736" s="1">
        <f>SUMIFS(I:I,C:C,C8736)</f>
        <v>92327183.770000085</v>
      </c>
      <c r="T8736" s="1" t="str">
        <f>INDEX(F:F,MATCH(ecommerce_10000[[#This Row],[TotalAmount]],I:I,0))</f>
        <v>Alexandria</v>
      </c>
    </row>
    <row r="8737" spans="1:20" x14ac:dyDescent="0.3">
      <c r="A8737" s="1" t="s">
        <v>8781</v>
      </c>
      <c r="B8737" s="1" t="s">
        <v>65</v>
      </c>
      <c r="C8737" s="1" t="s">
        <v>20</v>
      </c>
      <c r="D8737" s="1" t="s">
        <v>66</v>
      </c>
      <c r="E8737" s="1" t="s">
        <v>16</v>
      </c>
      <c r="F8737" s="1" t="s">
        <v>62</v>
      </c>
      <c r="G8737">
        <v>18837.009999999998</v>
      </c>
      <c r="H8737">
        <v>1</v>
      </c>
      <c r="I8737">
        <v>18837.009999999998</v>
      </c>
      <c r="J8737">
        <v>1.71</v>
      </c>
      <c r="K8737">
        <v>1010</v>
      </c>
      <c r="L8737" s="2">
        <v>45598</v>
      </c>
      <c r="O8737" t="str">
        <f>IF(ecommerce_10000[[#This Row],[Platform]]="Souq","sq",ecommerce_10000[[#This Row],[Platform]])</f>
        <v>sq</v>
      </c>
      <c r="P8737" t="str">
        <f>IF(E8737="Souq","sq",IF(E8737="Jumia","Jum",E8737))</f>
        <v>sq</v>
      </c>
      <c r="Q8737">
        <f>VLOOKUP(ecommerce_10000[[#This Row],[City]],F:I,4,FALSE)</f>
        <v>27872.98</v>
      </c>
      <c r="R8737" s="1">
        <f>SUMIF(C:C,ecommerce_10000[[#This Row],[Category]],I:I)</f>
        <v>91504159.730000004</v>
      </c>
      <c r="S8737" s="1">
        <f>SUMIFS(I:I,C:C,C8737)</f>
        <v>91504159.730000004</v>
      </c>
      <c r="T8737" s="1" t="str">
        <f>INDEX(F:F,MATCH(ecommerce_10000[[#This Row],[TotalAmount]],I:I,0))</f>
        <v>Giza</v>
      </c>
    </row>
    <row r="8738" spans="1:20" x14ac:dyDescent="0.3">
      <c r="A8738" s="1" t="s">
        <v>8782</v>
      </c>
      <c r="B8738" s="1" t="s">
        <v>35</v>
      </c>
      <c r="C8738" s="1" t="s">
        <v>14</v>
      </c>
      <c r="D8738" s="1" t="s">
        <v>36</v>
      </c>
      <c r="E8738" s="1" t="s">
        <v>22</v>
      </c>
      <c r="F8738" s="1" t="s">
        <v>28</v>
      </c>
      <c r="G8738">
        <v>2442.59</v>
      </c>
      <c r="H8738">
        <v>1</v>
      </c>
      <c r="I8738">
        <v>2442.59</v>
      </c>
      <c r="J8738">
        <v>1.79</v>
      </c>
      <c r="K8738">
        <v>1429</v>
      </c>
      <c r="L8738" s="2">
        <v>45482</v>
      </c>
      <c r="O8738" t="str">
        <f>IF(ecommerce_10000[[#This Row],[Platform]]="Souq","sq",ecommerce_10000[[#This Row],[Platform]])</f>
        <v>Jumia</v>
      </c>
      <c r="P8738" t="str">
        <f>IF(E8738="Souq","sq",IF(E8738="Jumia","Jum",E8738))</f>
        <v>Jum</v>
      </c>
      <c r="Q8738">
        <f>VLOOKUP(ecommerce_10000[[#This Row],[City]],F:I,4,FALSE)</f>
        <v>26648.76</v>
      </c>
      <c r="R8738" s="1">
        <f>SUMIF(C:C,ecommerce_10000[[#This Row],[Category]],I:I)</f>
        <v>92327183.770000085</v>
      </c>
      <c r="S8738" s="1">
        <f>SUMIFS(I:I,C:C,C8738)</f>
        <v>92327183.770000085</v>
      </c>
      <c r="T8738" s="1" t="str">
        <f>INDEX(F:F,MATCH(ecommerce_10000[[#This Row],[TotalAmount]],I:I,0))</f>
        <v>Casablanca</v>
      </c>
    </row>
    <row r="8739" spans="1:20" x14ac:dyDescent="0.3">
      <c r="A8739" s="1" t="s">
        <v>8783</v>
      </c>
      <c r="B8739" s="1" t="s">
        <v>13</v>
      </c>
      <c r="C8739" s="1" t="s">
        <v>14</v>
      </c>
      <c r="D8739" s="1" t="s">
        <v>15</v>
      </c>
      <c r="E8739" s="1" t="s">
        <v>16</v>
      </c>
      <c r="F8739" s="1" t="s">
        <v>40</v>
      </c>
      <c r="G8739">
        <v>4839.8999999999996</v>
      </c>
      <c r="H8739">
        <v>5</v>
      </c>
      <c r="I8739">
        <v>24199.5</v>
      </c>
      <c r="J8739">
        <v>2.13</v>
      </c>
      <c r="K8739">
        <v>3081</v>
      </c>
      <c r="L8739" s="2">
        <v>45538</v>
      </c>
      <c r="O8739" t="str">
        <f>IF(ecommerce_10000[[#This Row],[Platform]]="Souq","sq",ecommerce_10000[[#This Row],[Platform]])</f>
        <v>sq</v>
      </c>
      <c r="P8739" t="str">
        <f>IF(E8739="Souq","sq",IF(E8739="Jumia","Jum",E8739))</f>
        <v>sq</v>
      </c>
      <c r="Q8739">
        <f>VLOOKUP(ecommerce_10000[[#This Row],[City]],F:I,4,FALSE)</f>
        <v>99349.3</v>
      </c>
      <c r="R8739" s="1">
        <f>SUMIF(C:C,ecommerce_10000[[#This Row],[Category]],I:I)</f>
        <v>92327183.770000085</v>
      </c>
      <c r="S8739" s="1">
        <f>SUMIFS(I:I,C:C,C8739)</f>
        <v>92327183.770000085</v>
      </c>
      <c r="T8739" s="1" t="str">
        <f>INDEX(F:F,MATCH(ecommerce_10000[[#This Row],[TotalAmount]],I:I,0))</f>
        <v>Riyadh</v>
      </c>
    </row>
    <row r="8740" spans="1:20" x14ac:dyDescent="0.3">
      <c r="A8740" s="1" t="s">
        <v>8784</v>
      </c>
      <c r="B8740" s="1" t="s">
        <v>25</v>
      </c>
      <c r="C8740" s="1" t="s">
        <v>26</v>
      </c>
      <c r="D8740" s="1" t="s">
        <v>27</v>
      </c>
      <c r="E8740" s="1" t="s">
        <v>16</v>
      </c>
      <c r="F8740" s="1" t="s">
        <v>33</v>
      </c>
      <c r="G8740">
        <v>5024.8100000000004</v>
      </c>
      <c r="H8740">
        <v>3</v>
      </c>
      <c r="I8740">
        <v>15074.43</v>
      </c>
      <c r="J8740">
        <v>4.16</v>
      </c>
      <c r="K8740">
        <v>1713</v>
      </c>
      <c r="L8740" s="2">
        <v>45336</v>
      </c>
      <c r="O8740" t="str">
        <f>IF(ecommerce_10000[[#This Row],[Platform]]="Souq","sq",ecommerce_10000[[#This Row],[Platform]])</f>
        <v>sq</v>
      </c>
      <c r="P8740" t="str">
        <f>IF(E8740="Souq","sq",IF(E8740="Jumia","Jum",E8740))</f>
        <v>sq</v>
      </c>
      <c r="Q8740">
        <f>VLOOKUP(ecommerce_10000[[#This Row],[City]],F:I,4,FALSE)</f>
        <v>3665.44</v>
      </c>
      <c r="R8740" s="1">
        <f>SUMIF(C:C,ecommerce_10000[[#This Row],[Category]],I:I)</f>
        <v>29200970.130000021</v>
      </c>
      <c r="S8740" s="1">
        <f>SUMIFS(I:I,C:C,C8740)</f>
        <v>29200970.130000021</v>
      </c>
      <c r="T8740" s="1" t="str">
        <f>INDEX(F:F,MATCH(ecommerce_10000[[#This Row],[TotalAmount]],I:I,0))</f>
        <v>Dubai</v>
      </c>
    </row>
    <row r="8741" spans="1:20" x14ac:dyDescent="0.3">
      <c r="A8741" s="1" t="s">
        <v>8785</v>
      </c>
      <c r="B8741" s="1" t="s">
        <v>13</v>
      </c>
      <c r="C8741" s="1" t="s">
        <v>14</v>
      </c>
      <c r="D8741" s="1" t="s">
        <v>15</v>
      </c>
      <c r="E8741" s="1" t="s">
        <v>16</v>
      </c>
      <c r="F8741" s="1" t="s">
        <v>62</v>
      </c>
      <c r="G8741">
        <v>14063.2</v>
      </c>
      <c r="H8741">
        <v>5</v>
      </c>
      <c r="I8741">
        <v>70316</v>
      </c>
      <c r="J8741">
        <v>1.59</v>
      </c>
      <c r="K8741">
        <v>2349</v>
      </c>
      <c r="L8741" s="2">
        <v>45604</v>
      </c>
      <c r="O8741" t="str">
        <f>IF(ecommerce_10000[[#This Row],[Platform]]="Souq","sq",ecommerce_10000[[#This Row],[Platform]])</f>
        <v>sq</v>
      </c>
      <c r="P8741" t="str">
        <f>IF(E8741="Souq","sq",IF(E8741="Jumia","Jum",E8741))</f>
        <v>sq</v>
      </c>
      <c r="Q8741">
        <f>VLOOKUP(ecommerce_10000[[#This Row],[City]],F:I,4,FALSE)</f>
        <v>27872.98</v>
      </c>
      <c r="R8741" s="1">
        <f>SUMIF(C:C,ecommerce_10000[[#This Row],[Category]],I:I)</f>
        <v>92327183.770000085</v>
      </c>
      <c r="S8741" s="1">
        <f>SUMIFS(I:I,C:C,C8741)</f>
        <v>92327183.770000085</v>
      </c>
      <c r="T8741" s="1" t="str">
        <f>INDEX(F:F,MATCH(ecommerce_10000[[#This Row],[TotalAmount]],I:I,0))</f>
        <v>Giza</v>
      </c>
    </row>
    <row r="8742" spans="1:20" x14ac:dyDescent="0.3">
      <c r="A8742" s="1" t="s">
        <v>8786</v>
      </c>
      <c r="B8742" s="1" t="s">
        <v>25</v>
      </c>
      <c r="C8742" s="1" t="s">
        <v>26</v>
      </c>
      <c r="D8742" s="1" t="s">
        <v>27</v>
      </c>
      <c r="E8742" s="1" t="s">
        <v>16</v>
      </c>
      <c r="F8742" s="1" t="s">
        <v>40</v>
      </c>
      <c r="G8742">
        <v>1178.82</v>
      </c>
      <c r="H8742">
        <v>3</v>
      </c>
      <c r="I8742">
        <v>3536.46</v>
      </c>
      <c r="J8742">
        <v>4.45</v>
      </c>
      <c r="K8742">
        <v>2708</v>
      </c>
      <c r="L8742" s="2">
        <v>45494</v>
      </c>
      <c r="O8742" t="str">
        <f>IF(ecommerce_10000[[#This Row],[Platform]]="Souq","sq",ecommerce_10000[[#This Row],[Platform]])</f>
        <v>sq</v>
      </c>
      <c r="P8742" t="str">
        <f>IF(E8742="Souq","sq",IF(E8742="Jumia","Jum",E8742))</f>
        <v>sq</v>
      </c>
      <c r="Q8742">
        <f>VLOOKUP(ecommerce_10000[[#This Row],[City]],F:I,4,FALSE)</f>
        <v>99349.3</v>
      </c>
      <c r="R8742" s="1">
        <f>SUMIF(C:C,ecommerce_10000[[#This Row],[Category]],I:I)</f>
        <v>29200970.130000021</v>
      </c>
      <c r="S8742" s="1">
        <f>SUMIFS(I:I,C:C,C8742)</f>
        <v>29200970.130000021</v>
      </c>
      <c r="T8742" s="1" t="str">
        <f>INDEX(F:F,MATCH(ecommerce_10000[[#This Row],[TotalAmount]],I:I,0))</f>
        <v>Riyadh</v>
      </c>
    </row>
    <row r="8743" spans="1:20" x14ac:dyDescent="0.3">
      <c r="A8743" s="1" t="s">
        <v>8787</v>
      </c>
      <c r="B8743" s="1" t="s">
        <v>13</v>
      </c>
      <c r="C8743" s="1" t="s">
        <v>14</v>
      </c>
      <c r="D8743" s="1" t="s">
        <v>15</v>
      </c>
      <c r="E8743" s="1" t="s">
        <v>22</v>
      </c>
      <c r="F8743" s="1" t="s">
        <v>23</v>
      </c>
      <c r="G8743">
        <v>17927.13</v>
      </c>
      <c r="H8743">
        <v>2</v>
      </c>
      <c r="I8743">
        <v>35854.26</v>
      </c>
      <c r="J8743">
        <v>4.68</v>
      </c>
      <c r="K8743">
        <v>3286</v>
      </c>
      <c r="L8743" s="2">
        <v>45367</v>
      </c>
      <c r="O8743" t="str">
        <f>IF(ecommerce_10000[[#This Row],[Platform]]="Souq","sq",ecommerce_10000[[#This Row],[Platform]])</f>
        <v>Jumia</v>
      </c>
      <c r="P8743" t="str">
        <f>IF(E8743="Souq","sq",IF(E8743="Jumia","Jum",E8743))</f>
        <v>Jum</v>
      </c>
      <c r="Q8743">
        <f>VLOOKUP(ecommerce_10000[[#This Row],[City]],F:I,4,FALSE)</f>
        <v>13290.4</v>
      </c>
      <c r="R8743" s="1">
        <f>SUMIF(C:C,ecommerce_10000[[#This Row],[Category]],I:I)</f>
        <v>92327183.770000085</v>
      </c>
      <c r="S8743" s="1">
        <f>SUMIFS(I:I,C:C,C8743)</f>
        <v>92327183.770000085</v>
      </c>
      <c r="T8743" s="1" t="str">
        <f>INDEX(F:F,MATCH(ecommerce_10000[[#This Row],[TotalAmount]],I:I,0))</f>
        <v>Alexandria</v>
      </c>
    </row>
    <row r="8744" spans="1:20" x14ac:dyDescent="0.3">
      <c r="A8744" s="1" t="s">
        <v>8788</v>
      </c>
      <c r="B8744" s="1" t="s">
        <v>19</v>
      </c>
      <c r="C8744" s="1" t="s">
        <v>20</v>
      </c>
      <c r="D8744" s="1" t="s">
        <v>21</v>
      </c>
      <c r="E8744" s="1" t="s">
        <v>47</v>
      </c>
      <c r="F8744" s="1" t="s">
        <v>33</v>
      </c>
      <c r="G8744">
        <v>14135.26</v>
      </c>
      <c r="H8744">
        <v>4</v>
      </c>
      <c r="I8744">
        <v>56541.04</v>
      </c>
      <c r="J8744">
        <v>3.56</v>
      </c>
      <c r="K8744">
        <v>341</v>
      </c>
      <c r="L8744" s="2">
        <v>45628</v>
      </c>
      <c r="O8744" t="str">
        <f>IF(ecommerce_10000[[#This Row],[Platform]]="Souq","sq",ecommerce_10000[[#This Row],[Platform]])</f>
        <v>Amazon</v>
      </c>
      <c r="P8744" t="str">
        <f>IF(E8744="Souq","sq",IF(E8744="Jumia","Jum",E8744))</f>
        <v>Amazon</v>
      </c>
      <c r="Q8744">
        <f>VLOOKUP(ecommerce_10000[[#This Row],[City]],F:I,4,FALSE)</f>
        <v>3665.44</v>
      </c>
      <c r="R8744" s="1">
        <f>SUMIF(C:C,ecommerce_10000[[#This Row],[Category]],I:I)</f>
        <v>91504159.730000004</v>
      </c>
      <c r="S8744" s="1">
        <f>SUMIFS(I:I,C:C,C8744)</f>
        <v>91504159.730000004</v>
      </c>
      <c r="T8744" s="1" t="str">
        <f>INDEX(F:F,MATCH(ecommerce_10000[[#This Row],[TotalAmount]],I:I,0))</f>
        <v>Dubai</v>
      </c>
    </row>
    <row r="8745" spans="1:20" x14ac:dyDescent="0.3">
      <c r="A8745" s="1" t="s">
        <v>8789</v>
      </c>
      <c r="B8745" s="1" t="s">
        <v>38</v>
      </c>
      <c r="C8745" s="1" t="s">
        <v>20</v>
      </c>
      <c r="D8745" s="1" t="s">
        <v>39</v>
      </c>
      <c r="E8745" s="1" t="s">
        <v>16</v>
      </c>
      <c r="F8745" s="1" t="s">
        <v>40</v>
      </c>
      <c r="G8745">
        <v>10820.62</v>
      </c>
      <c r="H8745">
        <v>3</v>
      </c>
      <c r="I8745">
        <v>32461.86</v>
      </c>
      <c r="J8745">
        <v>1.52</v>
      </c>
      <c r="K8745">
        <v>3061</v>
      </c>
      <c r="L8745" s="2">
        <v>45574</v>
      </c>
      <c r="O8745" t="str">
        <f>IF(ecommerce_10000[[#This Row],[Platform]]="Souq","sq",ecommerce_10000[[#This Row],[Platform]])</f>
        <v>sq</v>
      </c>
      <c r="P8745" t="str">
        <f>IF(E8745="Souq","sq",IF(E8745="Jumia","Jum",E8745))</f>
        <v>sq</v>
      </c>
      <c r="Q8745">
        <f>VLOOKUP(ecommerce_10000[[#This Row],[City]],F:I,4,FALSE)</f>
        <v>99349.3</v>
      </c>
      <c r="R8745" s="1">
        <f>SUMIF(C:C,ecommerce_10000[[#This Row],[Category]],I:I)</f>
        <v>91504159.730000004</v>
      </c>
      <c r="S8745" s="1">
        <f>SUMIFS(I:I,C:C,C8745)</f>
        <v>91504159.730000004</v>
      </c>
      <c r="T8745" s="1" t="str">
        <f>INDEX(F:F,MATCH(ecommerce_10000[[#This Row],[TotalAmount]],I:I,0))</f>
        <v>Riyadh</v>
      </c>
    </row>
    <row r="8746" spans="1:20" x14ac:dyDescent="0.3">
      <c r="A8746" s="1" t="s">
        <v>8790</v>
      </c>
      <c r="B8746" s="1" t="s">
        <v>25</v>
      </c>
      <c r="C8746" s="1" t="s">
        <v>26</v>
      </c>
      <c r="D8746" s="1" t="s">
        <v>27</v>
      </c>
      <c r="E8746" s="1" t="s">
        <v>22</v>
      </c>
      <c r="F8746" s="1" t="s">
        <v>40</v>
      </c>
      <c r="G8746">
        <v>12640.26</v>
      </c>
      <c r="H8746">
        <v>3</v>
      </c>
      <c r="I8746">
        <v>37920.78</v>
      </c>
      <c r="J8746">
        <v>3.26</v>
      </c>
      <c r="K8746">
        <v>1441</v>
      </c>
      <c r="L8746" s="2">
        <v>45304</v>
      </c>
      <c r="O8746" t="str">
        <f>IF(ecommerce_10000[[#This Row],[Platform]]="Souq","sq",ecommerce_10000[[#This Row],[Platform]])</f>
        <v>Jumia</v>
      </c>
      <c r="P8746" t="str">
        <f>IF(E8746="Souq","sq",IF(E8746="Jumia","Jum",E8746))</f>
        <v>Jum</v>
      </c>
      <c r="Q8746">
        <f>VLOOKUP(ecommerce_10000[[#This Row],[City]],F:I,4,FALSE)</f>
        <v>99349.3</v>
      </c>
      <c r="R8746" s="1">
        <f>SUMIF(C:C,ecommerce_10000[[#This Row],[Category]],I:I)</f>
        <v>29200970.130000021</v>
      </c>
      <c r="S8746" s="1">
        <f>SUMIFS(I:I,C:C,C8746)</f>
        <v>29200970.130000021</v>
      </c>
      <c r="T8746" s="1" t="str">
        <f>INDEX(F:F,MATCH(ecommerce_10000[[#This Row],[TotalAmount]],I:I,0))</f>
        <v>Riyadh</v>
      </c>
    </row>
    <row r="8747" spans="1:20" x14ac:dyDescent="0.3">
      <c r="A8747" s="1" t="s">
        <v>8791</v>
      </c>
      <c r="B8747" s="1" t="s">
        <v>49</v>
      </c>
      <c r="C8747" s="1" t="s">
        <v>14</v>
      </c>
      <c r="D8747" s="1" t="s">
        <v>50</v>
      </c>
      <c r="E8747" s="1" t="s">
        <v>22</v>
      </c>
      <c r="F8747" s="1" t="s">
        <v>33</v>
      </c>
      <c r="G8747">
        <v>5016.79</v>
      </c>
      <c r="H8747">
        <v>5</v>
      </c>
      <c r="I8747">
        <v>25083.95</v>
      </c>
      <c r="J8747">
        <v>3.64</v>
      </c>
      <c r="K8747">
        <v>2548</v>
      </c>
      <c r="L8747" s="2">
        <v>45494</v>
      </c>
      <c r="O8747" t="str">
        <f>IF(ecommerce_10000[[#This Row],[Platform]]="Souq","sq",ecommerce_10000[[#This Row],[Platform]])</f>
        <v>Jumia</v>
      </c>
      <c r="P8747" t="str">
        <f>IF(E8747="Souq","sq",IF(E8747="Jumia","Jum",E8747))</f>
        <v>Jum</v>
      </c>
      <c r="Q8747">
        <f>VLOOKUP(ecommerce_10000[[#This Row],[City]],F:I,4,FALSE)</f>
        <v>3665.44</v>
      </c>
      <c r="R8747" s="1">
        <f>SUMIF(C:C,ecommerce_10000[[#This Row],[Category]],I:I)</f>
        <v>92327183.770000085</v>
      </c>
      <c r="S8747" s="1">
        <f>SUMIFS(I:I,C:C,C8747)</f>
        <v>92327183.770000085</v>
      </c>
      <c r="T8747" s="1" t="str">
        <f>INDEX(F:F,MATCH(ecommerce_10000[[#This Row],[TotalAmount]],I:I,0))</f>
        <v>Dubai</v>
      </c>
    </row>
    <row r="8748" spans="1:20" x14ac:dyDescent="0.3">
      <c r="A8748" s="1" t="s">
        <v>8792</v>
      </c>
      <c r="B8748" s="1" t="s">
        <v>49</v>
      </c>
      <c r="C8748" s="1" t="s">
        <v>14</v>
      </c>
      <c r="D8748" s="1" t="s">
        <v>50</v>
      </c>
      <c r="E8748" s="1" t="s">
        <v>16</v>
      </c>
      <c r="F8748" s="1" t="s">
        <v>33</v>
      </c>
      <c r="G8748">
        <v>12711.7</v>
      </c>
      <c r="H8748">
        <v>3</v>
      </c>
      <c r="I8748">
        <v>38135.1</v>
      </c>
      <c r="J8748">
        <v>1.38</v>
      </c>
      <c r="K8748">
        <v>1471</v>
      </c>
      <c r="L8748" s="2">
        <v>45574</v>
      </c>
      <c r="O8748" t="str">
        <f>IF(ecommerce_10000[[#This Row],[Platform]]="Souq","sq",ecommerce_10000[[#This Row],[Platform]])</f>
        <v>sq</v>
      </c>
      <c r="P8748" t="str">
        <f>IF(E8748="Souq","sq",IF(E8748="Jumia","Jum",E8748))</f>
        <v>sq</v>
      </c>
      <c r="Q8748">
        <f>VLOOKUP(ecommerce_10000[[#This Row],[City]],F:I,4,FALSE)</f>
        <v>3665.44</v>
      </c>
      <c r="R8748" s="1">
        <f>SUMIF(C:C,ecommerce_10000[[#This Row],[Category]],I:I)</f>
        <v>92327183.770000085</v>
      </c>
      <c r="S8748" s="1">
        <f>SUMIFS(I:I,C:C,C8748)</f>
        <v>92327183.770000085</v>
      </c>
      <c r="T8748" s="1" t="str">
        <f>INDEX(F:F,MATCH(ecommerce_10000[[#This Row],[TotalAmount]],I:I,0))</f>
        <v>Dubai</v>
      </c>
    </row>
    <row r="8749" spans="1:20" x14ac:dyDescent="0.3">
      <c r="A8749" s="1" t="s">
        <v>8793</v>
      </c>
      <c r="B8749" s="1" t="s">
        <v>65</v>
      </c>
      <c r="C8749" s="1" t="s">
        <v>20</v>
      </c>
      <c r="D8749" s="1" t="s">
        <v>66</v>
      </c>
      <c r="E8749" s="1" t="s">
        <v>22</v>
      </c>
      <c r="F8749" s="1" t="s">
        <v>62</v>
      </c>
      <c r="G8749">
        <v>18961.38</v>
      </c>
      <c r="H8749">
        <v>2</v>
      </c>
      <c r="I8749">
        <v>37922.76</v>
      </c>
      <c r="J8749">
        <v>1.23</v>
      </c>
      <c r="K8749">
        <v>166</v>
      </c>
      <c r="L8749" s="2">
        <v>45575</v>
      </c>
      <c r="O8749" t="str">
        <f>IF(ecommerce_10000[[#This Row],[Platform]]="Souq","sq",ecommerce_10000[[#This Row],[Platform]])</f>
        <v>Jumia</v>
      </c>
      <c r="P8749" t="str">
        <f>IF(E8749="Souq","sq",IF(E8749="Jumia","Jum",E8749))</f>
        <v>Jum</v>
      </c>
      <c r="Q8749">
        <f>VLOOKUP(ecommerce_10000[[#This Row],[City]],F:I,4,FALSE)</f>
        <v>27872.98</v>
      </c>
      <c r="R8749" s="1">
        <f>SUMIF(C:C,ecommerce_10000[[#This Row],[Category]],I:I)</f>
        <v>91504159.730000004</v>
      </c>
      <c r="S8749" s="1">
        <f>SUMIFS(I:I,C:C,C8749)</f>
        <v>91504159.730000004</v>
      </c>
      <c r="T8749" s="1" t="str">
        <f>INDEX(F:F,MATCH(ecommerce_10000[[#This Row],[TotalAmount]],I:I,0))</f>
        <v>Giza</v>
      </c>
    </row>
    <row r="8750" spans="1:20" x14ac:dyDescent="0.3">
      <c r="A8750" s="1" t="s">
        <v>8794</v>
      </c>
      <c r="B8750" s="1" t="s">
        <v>19</v>
      </c>
      <c r="C8750" s="1" t="s">
        <v>20</v>
      </c>
      <c r="D8750" s="1" t="s">
        <v>21</v>
      </c>
      <c r="E8750" s="1" t="s">
        <v>47</v>
      </c>
      <c r="F8750" s="1" t="s">
        <v>23</v>
      </c>
      <c r="G8750">
        <v>848.03</v>
      </c>
      <c r="H8750">
        <v>5</v>
      </c>
      <c r="I8750">
        <v>4240.1499999999996</v>
      </c>
      <c r="J8750">
        <v>1.61</v>
      </c>
      <c r="K8750">
        <v>924</v>
      </c>
      <c r="L8750" s="2">
        <v>45500</v>
      </c>
      <c r="O8750" t="str">
        <f>IF(ecommerce_10000[[#This Row],[Platform]]="Souq","sq",ecommerce_10000[[#This Row],[Platform]])</f>
        <v>Amazon</v>
      </c>
      <c r="P8750" t="str">
        <f>IF(E8750="Souq","sq",IF(E8750="Jumia","Jum",E8750))</f>
        <v>Amazon</v>
      </c>
      <c r="Q8750">
        <f>VLOOKUP(ecommerce_10000[[#This Row],[City]],F:I,4,FALSE)</f>
        <v>13290.4</v>
      </c>
      <c r="R8750" s="1">
        <f>SUMIF(C:C,ecommerce_10000[[#This Row],[Category]],I:I)</f>
        <v>91504159.730000004</v>
      </c>
      <c r="S8750" s="1">
        <f>SUMIFS(I:I,C:C,C8750)</f>
        <v>91504159.730000004</v>
      </c>
      <c r="T8750" s="1" t="str">
        <f>INDEX(F:F,MATCH(ecommerce_10000[[#This Row],[TotalAmount]],I:I,0))</f>
        <v>Alexandria</v>
      </c>
    </row>
    <row r="8751" spans="1:20" x14ac:dyDescent="0.3">
      <c r="A8751" s="1" t="s">
        <v>8795</v>
      </c>
      <c r="B8751" s="1" t="s">
        <v>49</v>
      </c>
      <c r="C8751" s="1" t="s">
        <v>14</v>
      </c>
      <c r="D8751" s="1" t="s">
        <v>50</v>
      </c>
      <c r="E8751" s="1" t="s">
        <v>16</v>
      </c>
      <c r="F8751" s="1" t="s">
        <v>23</v>
      </c>
      <c r="G8751">
        <v>15485.34</v>
      </c>
      <c r="H8751">
        <v>3</v>
      </c>
      <c r="I8751">
        <v>46456.02</v>
      </c>
      <c r="J8751">
        <v>1.6</v>
      </c>
      <c r="K8751">
        <v>2177</v>
      </c>
      <c r="L8751" s="2">
        <v>45609</v>
      </c>
      <c r="O8751" t="str">
        <f>IF(ecommerce_10000[[#This Row],[Platform]]="Souq","sq",ecommerce_10000[[#This Row],[Platform]])</f>
        <v>sq</v>
      </c>
      <c r="P8751" t="str">
        <f>IF(E8751="Souq","sq",IF(E8751="Jumia","Jum",E8751))</f>
        <v>sq</v>
      </c>
      <c r="Q8751">
        <f>VLOOKUP(ecommerce_10000[[#This Row],[City]],F:I,4,FALSE)</f>
        <v>13290.4</v>
      </c>
      <c r="R8751" s="1">
        <f>SUMIF(C:C,ecommerce_10000[[#This Row],[Category]],I:I)</f>
        <v>92327183.770000085</v>
      </c>
      <c r="S8751" s="1">
        <f>SUMIFS(I:I,C:C,C8751)</f>
        <v>92327183.770000085</v>
      </c>
      <c r="T8751" s="1" t="str">
        <f>INDEX(F:F,MATCH(ecommerce_10000[[#This Row],[TotalAmount]],I:I,0))</f>
        <v>Alexandria</v>
      </c>
    </row>
    <row r="8752" spans="1:20" x14ac:dyDescent="0.3">
      <c r="A8752" s="1" t="s">
        <v>8796</v>
      </c>
      <c r="B8752" s="1" t="s">
        <v>43</v>
      </c>
      <c r="C8752" s="1" t="s">
        <v>44</v>
      </c>
      <c r="D8752" s="1" t="s">
        <v>45</v>
      </c>
      <c r="E8752" s="1" t="s">
        <v>22</v>
      </c>
      <c r="F8752" s="1" t="s">
        <v>28</v>
      </c>
      <c r="G8752">
        <v>9377.66</v>
      </c>
      <c r="H8752">
        <v>4</v>
      </c>
      <c r="I8752">
        <v>37510.639999999999</v>
      </c>
      <c r="J8752">
        <v>1.92</v>
      </c>
      <c r="K8752">
        <v>656</v>
      </c>
      <c r="L8752" s="2">
        <v>45487</v>
      </c>
      <c r="O8752" t="str">
        <f>IF(ecommerce_10000[[#This Row],[Platform]]="Souq","sq",ecommerce_10000[[#This Row],[Platform]])</f>
        <v>Jumia</v>
      </c>
      <c r="P8752" t="str">
        <f>IF(E8752="Souq","sq",IF(E8752="Jumia","Jum",E8752))</f>
        <v>Jum</v>
      </c>
      <c r="Q8752">
        <f>VLOOKUP(ecommerce_10000[[#This Row],[City]],F:I,4,FALSE)</f>
        <v>26648.76</v>
      </c>
      <c r="R8752" s="1">
        <f>SUMIF(C:C,ecommerce_10000[[#This Row],[Category]],I:I)</f>
        <v>31420413.200000018</v>
      </c>
      <c r="S8752" s="1">
        <f>SUMIFS(I:I,C:C,C8752)</f>
        <v>31420413.200000018</v>
      </c>
      <c r="T8752" s="1" t="str">
        <f>INDEX(F:F,MATCH(ecommerce_10000[[#This Row],[TotalAmount]],I:I,0))</f>
        <v>Casablanca</v>
      </c>
    </row>
    <row r="8753" spans="1:20" x14ac:dyDescent="0.3">
      <c r="A8753" s="1" t="s">
        <v>8797</v>
      </c>
      <c r="B8753" s="1" t="s">
        <v>25</v>
      </c>
      <c r="C8753" s="1" t="s">
        <v>26</v>
      </c>
      <c r="D8753" s="1" t="s">
        <v>27</v>
      </c>
      <c r="E8753" s="1" t="s">
        <v>16</v>
      </c>
      <c r="F8753" s="1" t="s">
        <v>17</v>
      </c>
      <c r="G8753">
        <v>12066.83</v>
      </c>
      <c r="H8753">
        <v>1</v>
      </c>
      <c r="I8753">
        <v>12066.83</v>
      </c>
      <c r="J8753">
        <v>1.02</v>
      </c>
      <c r="K8753">
        <v>4254</v>
      </c>
      <c r="L8753" s="2">
        <v>45356</v>
      </c>
      <c r="O8753" t="str">
        <f>IF(ecommerce_10000[[#This Row],[Platform]]="Souq","sq",ecommerce_10000[[#This Row],[Platform]])</f>
        <v>sq</v>
      </c>
      <c r="P8753" t="str">
        <f>IF(E8753="Souq","sq",IF(E8753="Jumia","Jum",E8753))</f>
        <v>sq</v>
      </c>
      <c r="Q8753">
        <f>VLOOKUP(ecommerce_10000[[#This Row],[City]],F:I,4,FALSE)</f>
        <v>16284.02</v>
      </c>
      <c r="R8753" s="1">
        <f>SUMIF(C:C,ecommerce_10000[[#This Row],[Category]],I:I)</f>
        <v>29200970.130000021</v>
      </c>
      <c r="S8753" s="1">
        <f>SUMIFS(I:I,C:C,C8753)</f>
        <v>29200970.130000021</v>
      </c>
      <c r="T8753" s="1" t="str">
        <f>INDEX(F:F,MATCH(ecommerce_10000[[#This Row],[TotalAmount]],I:I,0))</f>
        <v>Cairo</v>
      </c>
    </row>
    <row r="8754" spans="1:20" x14ac:dyDescent="0.3">
      <c r="A8754" s="1" t="s">
        <v>8798</v>
      </c>
      <c r="B8754" s="1" t="s">
        <v>25</v>
      </c>
      <c r="C8754" s="1" t="s">
        <v>26</v>
      </c>
      <c r="D8754" s="1" t="s">
        <v>27</v>
      </c>
      <c r="E8754" s="1" t="s">
        <v>47</v>
      </c>
      <c r="F8754" s="1" t="s">
        <v>17</v>
      </c>
      <c r="G8754">
        <v>12811.76</v>
      </c>
      <c r="H8754">
        <v>1</v>
      </c>
      <c r="I8754">
        <v>12811.76</v>
      </c>
      <c r="J8754">
        <v>4.45</v>
      </c>
      <c r="K8754">
        <v>898</v>
      </c>
      <c r="L8754" s="2">
        <v>45554</v>
      </c>
      <c r="O8754" t="str">
        <f>IF(ecommerce_10000[[#This Row],[Platform]]="Souq","sq",ecommerce_10000[[#This Row],[Platform]])</f>
        <v>Amazon</v>
      </c>
      <c r="P8754" t="str">
        <f>IF(E8754="Souq","sq",IF(E8754="Jumia","Jum",E8754))</f>
        <v>Amazon</v>
      </c>
      <c r="Q8754">
        <f>VLOOKUP(ecommerce_10000[[#This Row],[City]],F:I,4,FALSE)</f>
        <v>16284.02</v>
      </c>
      <c r="R8754" s="1">
        <f>SUMIF(C:C,ecommerce_10000[[#This Row],[Category]],I:I)</f>
        <v>29200970.130000021</v>
      </c>
      <c r="S8754" s="1">
        <f>SUMIFS(I:I,C:C,C8754)</f>
        <v>29200970.130000021</v>
      </c>
      <c r="T8754" s="1" t="str">
        <f>INDEX(F:F,MATCH(ecommerce_10000[[#This Row],[TotalAmount]],I:I,0))</f>
        <v>Cairo</v>
      </c>
    </row>
    <row r="8755" spans="1:20" x14ac:dyDescent="0.3">
      <c r="A8755" s="1" t="s">
        <v>8799</v>
      </c>
      <c r="B8755" s="1" t="s">
        <v>13</v>
      </c>
      <c r="C8755" s="1" t="s">
        <v>14</v>
      </c>
      <c r="D8755" s="1" t="s">
        <v>15</v>
      </c>
      <c r="E8755" s="1" t="s">
        <v>16</v>
      </c>
      <c r="F8755" s="1" t="s">
        <v>17</v>
      </c>
      <c r="G8755">
        <v>13153.97</v>
      </c>
      <c r="H8755">
        <v>5</v>
      </c>
      <c r="I8755">
        <v>65769.850000000006</v>
      </c>
      <c r="J8755">
        <v>1.1000000000000001</v>
      </c>
      <c r="K8755">
        <v>4928</v>
      </c>
      <c r="L8755" s="2">
        <v>45495</v>
      </c>
      <c r="O8755" t="str">
        <f>IF(ecommerce_10000[[#This Row],[Platform]]="Souq","sq",ecommerce_10000[[#This Row],[Platform]])</f>
        <v>sq</v>
      </c>
      <c r="P8755" t="str">
        <f>IF(E8755="Souq","sq",IF(E8755="Jumia","Jum",E8755))</f>
        <v>sq</v>
      </c>
      <c r="Q8755">
        <f>VLOOKUP(ecommerce_10000[[#This Row],[City]],F:I,4,FALSE)</f>
        <v>16284.02</v>
      </c>
      <c r="R8755" s="1">
        <f>SUMIF(C:C,ecommerce_10000[[#This Row],[Category]],I:I)</f>
        <v>92327183.770000085</v>
      </c>
      <c r="S8755" s="1">
        <f>SUMIFS(I:I,C:C,C8755)</f>
        <v>92327183.770000085</v>
      </c>
      <c r="T8755" s="1" t="str">
        <f>INDEX(F:F,MATCH(ecommerce_10000[[#This Row],[TotalAmount]],I:I,0))</f>
        <v>Cairo</v>
      </c>
    </row>
    <row r="8756" spans="1:20" x14ac:dyDescent="0.3">
      <c r="A8756" s="1" t="s">
        <v>8800</v>
      </c>
      <c r="B8756" s="1" t="s">
        <v>13</v>
      </c>
      <c r="C8756" s="1" t="s">
        <v>14</v>
      </c>
      <c r="D8756" s="1" t="s">
        <v>15</v>
      </c>
      <c r="E8756" s="1" t="s">
        <v>16</v>
      </c>
      <c r="F8756" s="1" t="s">
        <v>28</v>
      </c>
      <c r="G8756">
        <v>2269.69</v>
      </c>
      <c r="H8756">
        <v>5</v>
      </c>
      <c r="I8756">
        <v>11348.45</v>
      </c>
      <c r="J8756">
        <v>1.75</v>
      </c>
      <c r="K8756">
        <v>2654</v>
      </c>
      <c r="L8756" s="2">
        <v>45337</v>
      </c>
      <c r="O8756" t="str">
        <f>IF(ecommerce_10000[[#This Row],[Platform]]="Souq","sq",ecommerce_10000[[#This Row],[Platform]])</f>
        <v>sq</v>
      </c>
      <c r="P8756" t="str">
        <f>IF(E8756="Souq","sq",IF(E8756="Jumia","Jum",E8756))</f>
        <v>sq</v>
      </c>
      <c r="Q8756">
        <f>VLOOKUP(ecommerce_10000[[#This Row],[City]],F:I,4,FALSE)</f>
        <v>26648.76</v>
      </c>
      <c r="R8756" s="1">
        <f>SUMIF(C:C,ecommerce_10000[[#This Row],[Category]],I:I)</f>
        <v>92327183.770000085</v>
      </c>
      <c r="S8756" s="1">
        <f>SUMIFS(I:I,C:C,C8756)</f>
        <v>92327183.770000085</v>
      </c>
      <c r="T8756" s="1" t="str">
        <f>INDEX(F:F,MATCH(ecommerce_10000[[#This Row],[TotalAmount]],I:I,0))</f>
        <v>Casablanca</v>
      </c>
    </row>
    <row r="8757" spans="1:20" x14ac:dyDescent="0.3">
      <c r="A8757" s="1" t="s">
        <v>8801</v>
      </c>
      <c r="B8757" s="1" t="s">
        <v>49</v>
      </c>
      <c r="C8757" s="1" t="s">
        <v>14</v>
      </c>
      <c r="D8757" s="1" t="s">
        <v>50</v>
      </c>
      <c r="E8757" s="1" t="s">
        <v>47</v>
      </c>
      <c r="F8757" s="1" t="s">
        <v>62</v>
      </c>
      <c r="G8757">
        <v>6398.15</v>
      </c>
      <c r="H8757">
        <v>2</v>
      </c>
      <c r="I8757">
        <v>12796.3</v>
      </c>
      <c r="J8757">
        <v>3.28</v>
      </c>
      <c r="K8757">
        <v>147</v>
      </c>
      <c r="L8757" s="2">
        <v>45439</v>
      </c>
      <c r="O8757" t="str">
        <f>IF(ecommerce_10000[[#This Row],[Platform]]="Souq","sq",ecommerce_10000[[#This Row],[Platform]])</f>
        <v>Amazon</v>
      </c>
      <c r="P8757" t="str">
        <f>IF(E8757="Souq","sq",IF(E8757="Jumia","Jum",E8757))</f>
        <v>Amazon</v>
      </c>
      <c r="Q8757">
        <f>VLOOKUP(ecommerce_10000[[#This Row],[City]],F:I,4,FALSE)</f>
        <v>27872.98</v>
      </c>
      <c r="R8757" s="1">
        <f>SUMIF(C:C,ecommerce_10000[[#This Row],[Category]],I:I)</f>
        <v>92327183.770000085</v>
      </c>
      <c r="S8757" s="1">
        <f>SUMIFS(I:I,C:C,C8757)</f>
        <v>92327183.770000085</v>
      </c>
      <c r="T8757" s="1" t="str">
        <f>INDEX(F:F,MATCH(ecommerce_10000[[#This Row],[TotalAmount]],I:I,0))</f>
        <v>Giza</v>
      </c>
    </row>
    <row r="8758" spans="1:20" x14ac:dyDescent="0.3">
      <c r="A8758" s="1" t="s">
        <v>8802</v>
      </c>
      <c r="B8758" s="1" t="s">
        <v>49</v>
      </c>
      <c r="C8758" s="1" t="s">
        <v>14</v>
      </c>
      <c r="D8758" s="1" t="s">
        <v>50</v>
      </c>
      <c r="E8758" s="1" t="s">
        <v>22</v>
      </c>
      <c r="F8758" s="1" t="s">
        <v>28</v>
      </c>
      <c r="G8758">
        <v>18463.830000000002</v>
      </c>
      <c r="H8758">
        <v>3</v>
      </c>
      <c r="I8758">
        <v>55391.49</v>
      </c>
      <c r="J8758">
        <v>2.92</v>
      </c>
      <c r="K8758">
        <v>2457</v>
      </c>
      <c r="L8758" s="2">
        <v>45421</v>
      </c>
      <c r="O8758" t="str">
        <f>IF(ecommerce_10000[[#This Row],[Platform]]="Souq","sq",ecommerce_10000[[#This Row],[Platform]])</f>
        <v>Jumia</v>
      </c>
      <c r="P8758" t="str">
        <f>IF(E8758="Souq","sq",IF(E8758="Jumia","Jum",E8758))</f>
        <v>Jum</v>
      </c>
      <c r="Q8758">
        <f>VLOOKUP(ecommerce_10000[[#This Row],[City]],F:I,4,FALSE)</f>
        <v>26648.76</v>
      </c>
      <c r="R8758" s="1">
        <f>SUMIF(C:C,ecommerce_10000[[#This Row],[Category]],I:I)</f>
        <v>92327183.770000085</v>
      </c>
      <c r="S8758" s="1">
        <f>SUMIFS(I:I,C:C,C8758)</f>
        <v>92327183.770000085</v>
      </c>
      <c r="T8758" s="1" t="str">
        <f>INDEX(F:F,MATCH(ecommerce_10000[[#This Row],[TotalAmount]],I:I,0))</f>
        <v>Casablanca</v>
      </c>
    </row>
    <row r="8759" spans="1:20" x14ac:dyDescent="0.3">
      <c r="A8759" s="1" t="s">
        <v>8803</v>
      </c>
      <c r="B8759" s="1" t="s">
        <v>35</v>
      </c>
      <c r="C8759" s="1" t="s">
        <v>14</v>
      </c>
      <c r="D8759" s="1" t="s">
        <v>36</v>
      </c>
      <c r="E8759" s="1" t="s">
        <v>22</v>
      </c>
      <c r="F8759" s="1" t="s">
        <v>17</v>
      </c>
      <c r="G8759">
        <v>14147.88</v>
      </c>
      <c r="H8759">
        <v>1</v>
      </c>
      <c r="I8759">
        <v>14147.88</v>
      </c>
      <c r="J8759">
        <v>1.19</v>
      </c>
      <c r="K8759">
        <v>1448</v>
      </c>
      <c r="L8759" s="2">
        <v>45521</v>
      </c>
      <c r="O8759" t="str">
        <f>IF(ecommerce_10000[[#This Row],[Platform]]="Souq","sq",ecommerce_10000[[#This Row],[Platform]])</f>
        <v>Jumia</v>
      </c>
      <c r="P8759" t="str">
        <f>IF(E8759="Souq","sq",IF(E8759="Jumia","Jum",E8759))</f>
        <v>Jum</v>
      </c>
      <c r="Q8759">
        <f>VLOOKUP(ecommerce_10000[[#This Row],[City]],F:I,4,FALSE)</f>
        <v>16284.02</v>
      </c>
      <c r="R8759" s="1">
        <f>SUMIF(C:C,ecommerce_10000[[#This Row],[Category]],I:I)</f>
        <v>92327183.770000085</v>
      </c>
      <c r="S8759" s="1">
        <f>SUMIFS(I:I,C:C,C8759)</f>
        <v>92327183.770000085</v>
      </c>
      <c r="T8759" s="1" t="str">
        <f>INDEX(F:F,MATCH(ecommerce_10000[[#This Row],[TotalAmount]],I:I,0))</f>
        <v>Cairo</v>
      </c>
    </row>
    <row r="8760" spans="1:20" x14ac:dyDescent="0.3">
      <c r="A8760" s="1" t="s">
        <v>8804</v>
      </c>
      <c r="B8760" s="1" t="s">
        <v>38</v>
      </c>
      <c r="C8760" s="1" t="s">
        <v>20</v>
      </c>
      <c r="D8760" s="1" t="s">
        <v>39</v>
      </c>
      <c r="E8760" s="1" t="s">
        <v>16</v>
      </c>
      <c r="F8760" s="1" t="s">
        <v>33</v>
      </c>
      <c r="G8760">
        <v>6130.46</v>
      </c>
      <c r="H8760">
        <v>5</v>
      </c>
      <c r="I8760">
        <v>30652.3</v>
      </c>
      <c r="J8760">
        <v>2.86</v>
      </c>
      <c r="K8760">
        <v>4119</v>
      </c>
      <c r="L8760" s="2">
        <v>45597</v>
      </c>
      <c r="O8760" t="str">
        <f>IF(ecommerce_10000[[#This Row],[Platform]]="Souq","sq",ecommerce_10000[[#This Row],[Platform]])</f>
        <v>sq</v>
      </c>
      <c r="P8760" t="str">
        <f>IF(E8760="Souq","sq",IF(E8760="Jumia","Jum",E8760))</f>
        <v>sq</v>
      </c>
      <c r="Q8760">
        <f>VLOOKUP(ecommerce_10000[[#This Row],[City]],F:I,4,FALSE)</f>
        <v>3665.44</v>
      </c>
      <c r="R8760" s="1">
        <f>SUMIF(C:C,ecommerce_10000[[#This Row],[Category]],I:I)</f>
        <v>91504159.730000004</v>
      </c>
      <c r="S8760" s="1">
        <f>SUMIFS(I:I,C:C,C8760)</f>
        <v>91504159.730000004</v>
      </c>
      <c r="T8760" s="1" t="str">
        <f>INDEX(F:F,MATCH(ecommerce_10000[[#This Row],[TotalAmount]],I:I,0))</f>
        <v>Dubai</v>
      </c>
    </row>
    <row r="8761" spans="1:20" x14ac:dyDescent="0.3">
      <c r="A8761" s="1" t="s">
        <v>8805</v>
      </c>
      <c r="B8761" s="1" t="s">
        <v>30</v>
      </c>
      <c r="C8761" s="1" t="s">
        <v>31</v>
      </c>
      <c r="D8761" s="1" t="s">
        <v>32</v>
      </c>
      <c r="E8761" s="1" t="s">
        <v>22</v>
      </c>
      <c r="F8761" s="1" t="s">
        <v>33</v>
      </c>
      <c r="G8761">
        <v>1272.43</v>
      </c>
      <c r="H8761">
        <v>2</v>
      </c>
      <c r="I8761">
        <v>2544.86</v>
      </c>
      <c r="J8761">
        <v>2.7</v>
      </c>
      <c r="K8761">
        <v>14</v>
      </c>
      <c r="L8761" s="2">
        <v>45580</v>
      </c>
      <c r="O8761" t="str">
        <f>IF(ecommerce_10000[[#This Row],[Platform]]="Souq","sq",ecommerce_10000[[#This Row],[Platform]])</f>
        <v>Jumia</v>
      </c>
      <c r="P8761" t="str">
        <f>IF(E8761="Souq","sq",IF(E8761="Jumia","Jum",E8761))</f>
        <v>Jum</v>
      </c>
      <c r="Q8761">
        <f>VLOOKUP(ecommerce_10000[[#This Row],[City]],F:I,4,FALSE)</f>
        <v>3665.44</v>
      </c>
      <c r="R8761" s="1">
        <f>SUMIF(C:C,ecommerce_10000[[#This Row],[Category]],I:I)</f>
        <v>57542997.559999913</v>
      </c>
      <c r="S8761" s="1">
        <f>SUMIFS(I:I,C:C,C8761)</f>
        <v>57542997.559999913</v>
      </c>
      <c r="T8761" s="1" t="str">
        <f>INDEX(F:F,MATCH(ecommerce_10000[[#This Row],[TotalAmount]],I:I,0))</f>
        <v>Dubai</v>
      </c>
    </row>
    <row r="8762" spans="1:20" x14ac:dyDescent="0.3">
      <c r="A8762" s="1" t="s">
        <v>8806</v>
      </c>
      <c r="B8762" s="1" t="s">
        <v>53</v>
      </c>
      <c r="C8762" s="1" t="s">
        <v>31</v>
      </c>
      <c r="D8762" s="1" t="s">
        <v>54</v>
      </c>
      <c r="E8762" s="1" t="s">
        <v>47</v>
      </c>
      <c r="F8762" s="1" t="s">
        <v>28</v>
      </c>
      <c r="G8762">
        <v>1120.6300000000001</v>
      </c>
      <c r="H8762">
        <v>2</v>
      </c>
      <c r="I8762">
        <v>2241.2600000000002</v>
      </c>
      <c r="J8762">
        <v>4.8899999999999997</v>
      </c>
      <c r="K8762">
        <v>3256</v>
      </c>
      <c r="L8762" s="2">
        <v>45341</v>
      </c>
      <c r="O8762" t="str">
        <f>IF(ecommerce_10000[[#This Row],[Platform]]="Souq","sq",ecommerce_10000[[#This Row],[Platform]])</f>
        <v>Amazon</v>
      </c>
      <c r="P8762" t="str">
        <f>IF(E8762="Souq","sq",IF(E8762="Jumia","Jum",E8762))</f>
        <v>Amazon</v>
      </c>
      <c r="Q8762">
        <f>VLOOKUP(ecommerce_10000[[#This Row],[City]],F:I,4,FALSE)</f>
        <v>26648.76</v>
      </c>
      <c r="R8762" s="1">
        <f>SUMIF(C:C,ecommerce_10000[[#This Row],[Category]],I:I)</f>
        <v>57542997.559999913</v>
      </c>
      <c r="S8762" s="1">
        <f>SUMIFS(I:I,C:C,C8762)</f>
        <v>57542997.559999913</v>
      </c>
      <c r="T8762" s="1" t="str">
        <f>INDEX(F:F,MATCH(ecommerce_10000[[#This Row],[TotalAmount]],I:I,0))</f>
        <v>Casablanca</v>
      </c>
    </row>
    <row r="8763" spans="1:20" x14ac:dyDescent="0.3">
      <c r="A8763" s="1" t="s">
        <v>8807</v>
      </c>
      <c r="B8763" s="1" t="s">
        <v>35</v>
      </c>
      <c r="C8763" s="1" t="s">
        <v>14</v>
      </c>
      <c r="D8763" s="1" t="s">
        <v>36</v>
      </c>
      <c r="E8763" s="1" t="s">
        <v>16</v>
      </c>
      <c r="F8763" s="1" t="s">
        <v>62</v>
      </c>
      <c r="G8763">
        <v>7391.86</v>
      </c>
      <c r="H8763">
        <v>2</v>
      </c>
      <c r="I8763">
        <v>14783.72</v>
      </c>
      <c r="J8763">
        <v>2.3199999999999998</v>
      </c>
      <c r="K8763">
        <v>1341</v>
      </c>
      <c r="L8763" s="2">
        <v>45300</v>
      </c>
      <c r="O8763" t="str">
        <f>IF(ecommerce_10000[[#This Row],[Platform]]="Souq","sq",ecommerce_10000[[#This Row],[Platform]])</f>
        <v>sq</v>
      </c>
      <c r="P8763" t="str">
        <f>IF(E8763="Souq","sq",IF(E8763="Jumia","Jum",E8763))</f>
        <v>sq</v>
      </c>
      <c r="Q8763">
        <f>VLOOKUP(ecommerce_10000[[#This Row],[City]],F:I,4,FALSE)</f>
        <v>27872.98</v>
      </c>
      <c r="R8763" s="1">
        <f>SUMIF(C:C,ecommerce_10000[[#This Row],[Category]],I:I)</f>
        <v>92327183.770000085</v>
      </c>
      <c r="S8763" s="1">
        <f>SUMIFS(I:I,C:C,C8763)</f>
        <v>92327183.770000085</v>
      </c>
      <c r="T8763" s="1" t="str">
        <f>INDEX(F:F,MATCH(ecommerce_10000[[#This Row],[TotalAmount]],I:I,0))</f>
        <v>Giza</v>
      </c>
    </row>
    <row r="8764" spans="1:20" x14ac:dyDescent="0.3">
      <c r="A8764" s="1" t="s">
        <v>8808</v>
      </c>
      <c r="B8764" s="1" t="s">
        <v>53</v>
      </c>
      <c r="C8764" s="1" t="s">
        <v>31</v>
      </c>
      <c r="D8764" s="1" t="s">
        <v>54</v>
      </c>
      <c r="E8764" s="1" t="s">
        <v>16</v>
      </c>
      <c r="F8764" s="1" t="s">
        <v>17</v>
      </c>
      <c r="G8764">
        <v>17908.88</v>
      </c>
      <c r="H8764">
        <v>2</v>
      </c>
      <c r="I8764">
        <v>35817.760000000002</v>
      </c>
      <c r="J8764">
        <v>4.26</v>
      </c>
      <c r="K8764">
        <v>4145</v>
      </c>
      <c r="L8764" s="2">
        <v>45552</v>
      </c>
      <c r="O8764" t="str">
        <f>IF(ecommerce_10000[[#This Row],[Platform]]="Souq","sq",ecommerce_10000[[#This Row],[Platform]])</f>
        <v>sq</v>
      </c>
      <c r="P8764" t="str">
        <f>IF(E8764="Souq","sq",IF(E8764="Jumia","Jum",E8764))</f>
        <v>sq</v>
      </c>
      <c r="Q8764">
        <f>VLOOKUP(ecommerce_10000[[#This Row],[City]],F:I,4,FALSE)</f>
        <v>16284.02</v>
      </c>
      <c r="R8764" s="1">
        <f>SUMIF(C:C,ecommerce_10000[[#This Row],[Category]],I:I)</f>
        <v>57542997.559999913</v>
      </c>
      <c r="S8764" s="1">
        <f>SUMIFS(I:I,C:C,C8764)</f>
        <v>57542997.559999913</v>
      </c>
      <c r="T8764" s="1" t="str">
        <f>INDEX(F:F,MATCH(ecommerce_10000[[#This Row],[TotalAmount]],I:I,0))</f>
        <v>Cairo</v>
      </c>
    </row>
    <row r="8765" spans="1:20" x14ac:dyDescent="0.3">
      <c r="A8765" s="1" t="s">
        <v>8809</v>
      </c>
      <c r="B8765" s="1" t="s">
        <v>25</v>
      </c>
      <c r="C8765" s="1" t="s">
        <v>26</v>
      </c>
      <c r="D8765" s="1" t="s">
        <v>27</v>
      </c>
      <c r="E8765" s="1" t="s">
        <v>22</v>
      </c>
      <c r="F8765" s="1" t="s">
        <v>23</v>
      </c>
      <c r="G8765">
        <v>11675.49</v>
      </c>
      <c r="H8765">
        <v>3</v>
      </c>
      <c r="I8765">
        <v>35026.47</v>
      </c>
      <c r="J8765">
        <v>3.47</v>
      </c>
      <c r="K8765">
        <v>3257</v>
      </c>
      <c r="L8765" s="2">
        <v>45620</v>
      </c>
      <c r="O8765" t="str">
        <f>IF(ecommerce_10000[[#This Row],[Platform]]="Souq","sq",ecommerce_10000[[#This Row],[Platform]])</f>
        <v>Jumia</v>
      </c>
      <c r="P8765" t="str">
        <f>IF(E8765="Souq","sq",IF(E8765="Jumia","Jum",E8765))</f>
        <v>Jum</v>
      </c>
      <c r="Q8765">
        <f>VLOOKUP(ecommerce_10000[[#This Row],[City]],F:I,4,FALSE)</f>
        <v>13290.4</v>
      </c>
      <c r="R8765" s="1">
        <f>SUMIF(C:C,ecommerce_10000[[#This Row],[Category]],I:I)</f>
        <v>29200970.130000021</v>
      </c>
      <c r="S8765" s="1">
        <f>SUMIFS(I:I,C:C,C8765)</f>
        <v>29200970.130000021</v>
      </c>
      <c r="T8765" s="1" t="str">
        <f>INDEX(F:F,MATCH(ecommerce_10000[[#This Row],[TotalAmount]],I:I,0))</f>
        <v>Alexandria</v>
      </c>
    </row>
    <row r="8766" spans="1:20" x14ac:dyDescent="0.3">
      <c r="A8766" s="1" t="s">
        <v>8810</v>
      </c>
      <c r="B8766" s="1" t="s">
        <v>13</v>
      </c>
      <c r="C8766" s="1" t="s">
        <v>14</v>
      </c>
      <c r="D8766" s="1" t="s">
        <v>15</v>
      </c>
      <c r="E8766" s="1" t="s">
        <v>22</v>
      </c>
      <c r="F8766" s="1" t="s">
        <v>33</v>
      </c>
      <c r="G8766">
        <v>15848.86</v>
      </c>
      <c r="H8766">
        <v>2</v>
      </c>
      <c r="I8766">
        <v>31697.72</v>
      </c>
      <c r="J8766">
        <v>4.1500000000000004</v>
      </c>
      <c r="K8766">
        <v>3186</v>
      </c>
      <c r="L8766" s="2">
        <v>45456</v>
      </c>
      <c r="O8766" t="str">
        <f>IF(ecommerce_10000[[#This Row],[Platform]]="Souq","sq",ecommerce_10000[[#This Row],[Platform]])</f>
        <v>Jumia</v>
      </c>
      <c r="P8766" t="str">
        <f>IF(E8766="Souq","sq",IF(E8766="Jumia","Jum",E8766))</f>
        <v>Jum</v>
      </c>
      <c r="Q8766">
        <f>VLOOKUP(ecommerce_10000[[#This Row],[City]],F:I,4,FALSE)</f>
        <v>3665.44</v>
      </c>
      <c r="R8766" s="1">
        <f>SUMIF(C:C,ecommerce_10000[[#This Row],[Category]],I:I)</f>
        <v>92327183.770000085</v>
      </c>
      <c r="S8766" s="1">
        <f>SUMIFS(I:I,C:C,C8766)</f>
        <v>92327183.770000085</v>
      </c>
      <c r="T8766" s="1" t="str">
        <f>INDEX(F:F,MATCH(ecommerce_10000[[#This Row],[TotalAmount]],I:I,0))</f>
        <v>Dubai</v>
      </c>
    </row>
    <row r="8767" spans="1:20" x14ac:dyDescent="0.3">
      <c r="A8767" s="1" t="s">
        <v>8811</v>
      </c>
      <c r="B8767" s="1" t="s">
        <v>19</v>
      </c>
      <c r="C8767" s="1" t="s">
        <v>20</v>
      </c>
      <c r="D8767" s="1" t="s">
        <v>21</v>
      </c>
      <c r="E8767" s="1" t="s">
        <v>16</v>
      </c>
      <c r="F8767" s="1" t="s">
        <v>28</v>
      </c>
      <c r="G8767">
        <v>13191.46</v>
      </c>
      <c r="H8767">
        <v>5</v>
      </c>
      <c r="I8767">
        <v>65957.3</v>
      </c>
      <c r="J8767">
        <v>3.92</v>
      </c>
      <c r="K8767">
        <v>4499</v>
      </c>
      <c r="L8767" s="2">
        <v>45294</v>
      </c>
      <c r="O8767" t="str">
        <f>IF(ecommerce_10000[[#This Row],[Platform]]="Souq","sq",ecommerce_10000[[#This Row],[Platform]])</f>
        <v>sq</v>
      </c>
      <c r="P8767" t="str">
        <f>IF(E8767="Souq","sq",IF(E8767="Jumia","Jum",E8767))</f>
        <v>sq</v>
      </c>
      <c r="Q8767">
        <f>VLOOKUP(ecommerce_10000[[#This Row],[City]],F:I,4,FALSE)</f>
        <v>26648.76</v>
      </c>
      <c r="R8767" s="1">
        <f>SUMIF(C:C,ecommerce_10000[[#This Row],[Category]],I:I)</f>
        <v>91504159.730000004</v>
      </c>
      <c r="S8767" s="1">
        <f>SUMIFS(I:I,C:C,C8767)</f>
        <v>91504159.730000004</v>
      </c>
      <c r="T8767" s="1" t="str">
        <f>INDEX(F:F,MATCH(ecommerce_10000[[#This Row],[TotalAmount]],I:I,0))</f>
        <v>Casablanca</v>
      </c>
    </row>
    <row r="8768" spans="1:20" x14ac:dyDescent="0.3">
      <c r="A8768" s="1" t="s">
        <v>8812</v>
      </c>
      <c r="B8768" s="1" t="s">
        <v>25</v>
      </c>
      <c r="C8768" s="1" t="s">
        <v>26</v>
      </c>
      <c r="D8768" s="1" t="s">
        <v>27</v>
      </c>
      <c r="E8768" s="1" t="s">
        <v>22</v>
      </c>
      <c r="F8768" s="1" t="s">
        <v>62</v>
      </c>
      <c r="G8768">
        <v>7017.09</v>
      </c>
      <c r="H8768">
        <v>2</v>
      </c>
      <c r="I8768">
        <v>14034.18</v>
      </c>
      <c r="J8768">
        <v>4.13</v>
      </c>
      <c r="K8768">
        <v>1487</v>
      </c>
      <c r="L8768" s="2">
        <v>45397</v>
      </c>
      <c r="O8768" t="str">
        <f>IF(ecommerce_10000[[#This Row],[Platform]]="Souq","sq",ecommerce_10000[[#This Row],[Platform]])</f>
        <v>Jumia</v>
      </c>
      <c r="P8768" t="str">
        <f>IF(E8768="Souq","sq",IF(E8768="Jumia","Jum",E8768))</f>
        <v>Jum</v>
      </c>
      <c r="Q8768">
        <f>VLOOKUP(ecommerce_10000[[#This Row],[City]],F:I,4,FALSE)</f>
        <v>27872.98</v>
      </c>
      <c r="R8768" s="1">
        <f>SUMIF(C:C,ecommerce_10000[[#This Row],[Category]],I:I)</f>
        <v>29200970.130000021</v>
      </c>
      <c r="S8768" s="1">
        <f>SUMIFS(I:I,C:C,C8768)</f>
        <v>29200970.130000021</v>
      </c>
      <c r="T8768" s="1" t="str">
        <f>INDEX(F:F,MATCH(ecommerce_10000[[#This Row],[TotalAmount]],I:I,0))</f>
        <v>Giza</v>
      </c>
    </row>
    <row r="8769" spans="1:20" x14ac:dyDescent="0.3">
      <c r="A8769" s="1" t="s">
        <v>8813</v>
      </c>
      <c r="B8769" s="1" t="s">
        <v>43</v>
      </c>
      <c r="C8769" s="1" t="s">
        <v>44</v>
      </c>
      <c r="D8769" s="1" t="s">
        <v>45</v>
      </c>
      <c r="E8769" s="1" t="s">
        <v>47</v>
      </c>
      <c r="F8769" s="1" t="s">
        <v>17</v>
      </c>
      <c r="G8769">
        <v>1768.11</v>
      </c>
      <c r="H8769">
        <v>2</v>
      </c>
      <c r="I8769">
        <v>3536.22</v>
      </c>
      <c r="J8769">
        <v>2.1800000000000002</v>
      </c>
      <c r="K8769">
        <v>2854</v>
      </c>
      <c r="L8769" s="2">
        <v>45414</v>
      </c>
      <c r="O8769" t="str">
        <f>IF(ecommerce_10000[[#This Row],[Platform]]="Souq","sq",ecommerce_10000[[#This Row],[Platform]])</f>
        <v>Amazon</v>
      </c>
      <c r="P8769" t="str">
        <f>IF(E8769="Souq","sq",IF(E8769="Jumia","Jum",E8769))</f>
        <v>Amazon</v>
      </c>
      <c r="Q8769">
        <f>VLOOKUP(ecommerce_10000[[#This Row],[City]],F:I,4,FALSE)</f>
        <v>16284.02</v>
      </c>
      <c r="R8769" s="1">
        <f>SUMIF(C:C,ecommerce_10000[[#This Row],[Category]],I:I)</f>
        <v>31420413.200000018</v>
      </c>
      <c r="S8769" s="1">
        <f>SUMIFS(I:I,C:C,C8769)</f>
        <v>31420413.200000018</v>
      </c>
      <c r="T8769" s="1" t="str">
        <f>INDEX(F:F,MATCH(ecommerce_10000[[#This Row],[TotalAmount]],I:I,0))</f>
        <v>Cairo</v>
      </c>
    </row>
    <row r="8770" spans="1:20" x14ac:dyDescent="0.3">
      <c r="A8770" s="1" t="s">
        <v>8814</v>
      </c>
      <c r="B8770" s="1" t="s">
        <v>43</v>
      </c>
      <c r="C8770" s="1" t="s">
        <v>44</v>
      </c>
      <c r="D8770" s="1" t="s">
        <v>45</v>
      </c>
      <c r="E8770" s="1" t="s">
        <v>16</v>
      </c>
      <c r="F8770" s="1" t="s">
        <v>33</v>
      </c>
      <c r="G8770">
        <v>5611.96</v>
      </c>
      <c r="H8770">
        <v>1</v>
      </c>
      <c r="I8770">
        <v>5611.96</v>
      </c>
      <c r="J8770">
        <v>2.08</v>
      </c>
      <c r="K8770">
        <v>3474</v>
      </c>
      <c r="L8770" s="2">
        <v>45307</v>
      </c>
      <c r="O8770" t="str">
        <f>IF(ecommerce_10000[[#This Row],[Platform]]="Souq","sq",ecommerce_10000[[#This Row],[Platform]])</f>
        <v>sq</v>
      </c>
      <c r="P8770" t="str">
        <f>IF(E8770="Souq","sq",IF(E8770="Jumia","Jum",E8770))</f>
        <v>sq</v>
      </c>
      <c r="Q8770">
        <f>VLOOKUP(ecommerce_10000[[#This Row],[City]],F:I,4,FALSE)</f>
        <v>3665.44</v>
      </c>
      <c r="R8770" s="1">
        <f>SUMIF(C:C,ecommerce_10000[[#This Row],[Category]],I:I)</f>
        <v>31420413.200000018</v>
      </c>
      <c r="S8770" s="1">
        <f>SUMIFS(I:I,C:C,C8770)</f>
        <v>31420413.200000018</v>
      </c>
      <c r="T8770" s="1" t="str">
        <f>INDEX(F:F,MATCH(ecommerce_10000[[#This Row],[TotalAmount]],I:I,0))</f>
        <v>Dubai</v>
      </c>
    </row>
    <row r="8771" spans="1:20" x14ac:dyDescent="0.3">
      <c r="A8771" s="1" t="s">
        <v>8815</v>
      </c>
      <c r="B8771" s="1" t="s">
        <v>43</v>
      </c>
      <c r="C8771" s="1" t="s">
        <v>44</v>
      </c>
      <c r="D8771" s="1" t="s">
        <v>45</v>
      </c>
      <c r="E8771" s="1" t="s">
        <v>16</v>
      </c>
      <c r="F8771" s="1" t="s">
        <v>33</v>
      </c>
      <c r="G8771">
        <v>583.33000000000004</v>
      </c>
      <c r="H8771">
        <v>3</v>
      </c>
      <c r="I8771">
        <v>1749.99</v>
      </c>
      <c r="J8771">
        <v>1.61</v>
      </c>
      <c r="K8771">
        <v>1972</v>
      </c>
      <c r="L8771" s="2">
        <v>45428</v>
      </c>
      <c r="O8771" t="str">
        <f>IF(ecommerce_10000[[#This Row],[Platform]]="Souq","sq",ecommerce_10000[[#This Row],[Platform]])</f>
        <v>sq</v>
      </c>
      <c r="P8771" t="str">
        <f>IF(E8771="Souq","sq",IF(E8771="Jumia","Jum",E8771))</f>
        <v>sq</v>
      </c>
      <c r="Q8771">
        <f>VLOOKUP(ecommerce_10000[[#This Row],[City]],F:I,4,FALSE)</f>
        <v>3665.44</v>
      </c>
      <c r="R8771" s="1">
        <f>SUMIF(C:C,ecommerce_10000[[#This Row],[Category]],I:I)</f>
        <v>31420413.200000018</v>
      </c>
      <c r="S8771" s="1">
        <f>SUMIFS(I:I,C:C,C8771)</f>
        <v>31420413.200000018</v>
      </c>
      <c r="T8771" s="1" t="str">
        <f>INDEX(F:F,MATCH(ecommerce_10000[[#This Row],[TotalAmount]],I:I,0))</f>
        <v>Dubai</v>
      </c>
    </row>
    <row r="8772" spans="1:20" x14ac:dyDescent="0.3">
      <c r="A8772" s="1" t="s">
        <v>8816</v>
      </c>
      <c r="B8772" s="1" t="s">
        <v>53</v>
      </c>
      <c r="C8772" s="1" t="s">
        <v>31</v>
      </c>
      <c r="D8772" s="1" t="s">
        <v>54</v>
      </c>
      <c r="E8772" s="1" t="s">
        <v>16</v>
      </c>
      <c r="F8772" s="1" t="s">
        <v>28</v>
      </c>
      <c r="G8772">
        <v>201.01</v>
      </c>
      <c r="H8772">
        <v>3</v>
      </c>
      <c r="I8772">
        <v>603.03</v>
      </c>
      <c r="J8772">
        <v>1.74</v>
      </c>
      <c r="K8772">
        <v>3021</v>
      </c>
      <c r="L8772" s="2">
        <v>45630</v>
      </c>
      <c r="O8772" t="str">
        <f>IF(ecommerce_10000[[#This Row],[Platform]]="Souq","sq",ecommerce_10000[[#This Row],[Platform]])</f>
        <v>sq</v>
      </c>
      <c r="P8772" t="str">
        <f>IF(E8772="Souq","sq",IF(E8772="Jumia","Jum",E8772))</f>
        <v>sq</v>
      </c>
      <c r="Q8772">
        <f>VLOOKUP(ecommerce_10000[[#This Row],[City]],F:I,4,FALSE)</f>
        <v>26648.76</v>
      </c>
      <c r="R8772" s="1">
        <f>SUMIF(C:C,ecommerce_10000[[#This Row],[Category]],I:I)</f>
        <v>57542997.559999913</v>
      </c>
      <c r="S8772" s="1">
        <f>SUMIFS(I:I,C:C,C8772)</f>
        <v>57542997.559999913</v>
      </c>
      <c r="T8772" s="1" t="str">
        <f>INDEX(F:F,MATCH(ecommerce_10000[[#This Row],[TotalAmount]],I:I,0))</f>
        <v>Casablanca</v>
      </c>
    </row>
    <row r="8773" spans="1:20" x14ac:dyDescent="0.3">
      <c r="A8773" s="1" t="s">
        <v>8817</v>
      </c>
      <c r="B8773" s="1" t="s">
        <v>53</v>
      </c>
      <c r="C8773" s="1" t="s">
        <v>31</v>
      </c>
      <c r="D8773" s="1" t="s">
        <v>54</v>
      </c>
      <c r="E8773" s="1" t="s">
        <v>16</v>
      </c>
      <c r="F8773" s="1" t="s">
        <v>33</v>
      </c>
      <c r="G8773">
        <v>3102.42</v>
      </c>
      <c r="H8773">
        <v>1</v>
      </c>
      <c r="I8773">
        <v>3102.42</v>
      </c>
      <c r="J8773">
        <v>2.4</v>
      </c>
      <c r="K8773">
        <v>4778</v>
      </c>
      <c r="L8773" s="2">
        <v>45348</v>
      </c>
      <c r="O8773" t="str">
        <f>IF(ecommerce_10000[[#This Row],[Platform]]="Souq","sq",ecommerce_10000[[#This Row],[Platform]])</f>
        <v>sq</v>
      </c>
      <c r="P8773" t="str">
        <f>IF(E8773="Souq","sq",IF(E8773="Jumia","Jum",E8773))</f>
        <v>sq</v>
      </c>
      <c r="Q8773">
        <f>VLOOKUP(ecommerce_10000[[#This Row],[City]],F:I,4,FALSE)</f>
        <v>3665.44</v>
      </c>
      <c r="R8773" s="1">
        <f>SUMIF(C:C,ecommerce_10000[[#This Row],[Category]],I:I)</f>
        <v>57542997.559999913</v>
      </c>
      <c r="S8773" s="1">
        <f>SUMIFS(I:I,C:C,C8773)</f>
        <v>57542997.559999913</v>
      </c>
      <c r="T8773" s="1" t="str">
        <f>INDEX(F:F,MATCH(ecommerce_10000[[#This Row],[TotalAmount]],I:I,0))</f>
        <v>Dubai</v>
      </c>
    </row>
    <row r="8774" spans="1:20" x14ac:dyDescent="0.3">
      <c r="A8774" s="1" t="s">
        <v>8818</v>
      </c>
      <c r="B8774" s="1" t="s">
        <v>35</v>
      </c>
      <c r="C8774" s="1" t="s">
        <v>14</v>
      </c>
      <c r="D8774" s="1" t="s">
        <v>36</v>
      </c>
      <c r="E8774" s="1" t="s">
        <v>16</v>
      </c>
      <c r="F8774" s="1" t="s">
        <v>62</v>
      </c>
      <c r="G8774">
        <v>9121.9599999999991</v>
      </c>
      <c r="H8774">
        <v>2</v>
      </c>
      <c r="I8774">
        <v>18243.919999999998</v>
      </c>
      <c r="J8774">
        <v>4.1100000000000003</v>
      </c>
      <c r="K8774">
        <v>1522</v>
      </c>
      <c r="L8774" s="2">
        <v>45536</v>
      </c>
      <c r="O8774" t="str">
        <f>IF(ecommerce_10000[[#This Row],[Platform]]="Souq","sq",ecommerce_10000[[#This Row],[Platform]])</f>
        <v>sq</v>
      </c>
      <c r="P8774" t="str">
        <f>IF(E8774="Souq","sq",IF(E8774="Jumia","Jum",E8774))</f>
        <v>sq</v>
      </c>
      <c r="Q8774">
        <f>VLOOKUP(ecommerce_10000[[#This Row],[City]],F:I,4,FALSE)</f>
        <v>27872.98</v>
      </c>
      <c r="R8774" s="1">
        <f>SUMIF(C:C,ecommerce_10000[[#This Row],[Category]],I:I)</f>
        <v>92327183.770000085</v>
      </c>
      <c r="S8774" s="1">
        <f>SUMIFS(I:I,C:C,C8774)</f>
        <v>92327183.770000085</v>
      </c>
      <c r="T8774" s="1" t="str">
        <f>INDEX(F:F,MATCH(ecommerce_10000[[#This Row],[TotalAmount]],I:I,0))</f>
        <v>Giza</v>
      </c>
    </row>
    <row r="8775" spans="1:20" x14ac:dyDescent="0.3">
      <c r="A8775" s="1" t="s">
        <v>8819</v>
      </c>
      <c r="B8775" s="1" t="s">
        <v>38</v>
      </c>
      <c r="C8775" s="1" t="s">
        <v>20</v>
      </c>
      <c r="D8775" s="1" t="s">
        <v>39</v>
      </c>
      <c r="E8775" s="1" t="s">
        <v>47</v>
      </c>
      <c r="F8775" s="1" t="s">
        <v>62</v>
      </c>
      <c r="G8775">
        <v>10983.63</v>
      </c>
      <c r="H8775">
        <v>3</v>
      </c>
      <c r="I8775">
        <v>32950.89</v>
      </c>
      <c r="J8775">
        <v>2.41</v>
      </c>
      <c r="K8775">
        <v>1678</v>
      </c>
      <c r="L8775" s="2">
        <v>45512</v>
      </c>
      <c r="O8775" t="str">
        <f>IF(ecommerce_10000[[#This Row],[Platform]]="Souq","sq",ecommerce_10000[[#This Row],[Platform]])</f>
        <v>Amazon</v>
      </c>
      <c r="P8775" t="str">
        <f>IF(E8775="Souq","sq",IF(E8775="Jumia","Jum",E8775))</f>
        <v>Amazon</v>
      </c>
      <c r="Q8775">
        <f>VLOOKUP(ecommerce_10000[[#This Row],[City]],F:I,4,FALSE)</f>
        <v>27872.98</v>
      </c>
      <c r="R8775" s="1">
        <f>SUMIF(C:C,ecommerce_10000[[#This Row],[Category]],I:I)</f>
        <v>91504159.730000004</v>
      </c>
      <c r="S8775" s="1">
        <f>SUMIFS(I:I,C:C,C8775)</f>
        <v>91504159.730000004</v>
      </c>
      <c r="T8775" s="1" t="str">
        <f>INDEX(F:F,MATCH(ecommerce_10000[[#This Row],[TotalAmount]],I:I,0))</f>
        <v>Giza</v>
      </c>
    </row>
    <row r="8776" spans="1:20" x14ac:dyDescent="0.3">
      <c r="A8776" s="1" t="s">
        <v>8820</v>
      </c>
      <c r="B8776" s="1" t="s">
        <v>43</v>
      </c>
      <c r="C8776" s="1" t="s">
        <v>44</v>
      </c>
      <c r="D8776" s="1" t="s">
        <v>45</v>
      </c>
      <c r="E8776" s="1" t="s">
        <v>47</v>
      </c>
      <c r="F8776" s="1" t="s">
        <v>28</v>
      </c>
      <c r="G8776">
        <v>2818.66</v>
      </c>
      <c r="H8776">
        <v>4</v>
      </c>
      <c r="I8776">
        <v>11274.64</v>
      </c>
      <c r="J8776">
        <v>3.2</v>
      </c>
      <c r="K8776">
        <v>3465</v>
      </c>
      <c r="L8776" s="2">
        <v>45584</v>
      </c>
      <c r="O8776" t="str">
        <f>IF(ecommerce_10000[[#This Row],[Platform]]="Souq","sq",ecommerce_10000[[#This Row],[Platform]])</f>
        <v>Amazon</v>
      </c>
      <c r="P8776" t="str">
        <f>IF(E8776="Souq","sq",IF(E8776="Jumia","Jum",E8776))</f>
        <v>Amazon</v>
      </c>
      <c r="Q8776">
        <f>VLOOKUP(ecommerce_10000[[#This Row],[City]],F:I,4,FALSE)</f>
        <v>26648.76</v>
      </c>
      <c r="R8776" s="1">
        <f>SUMIF(C:C,ecommerce_10000[[#This Row],[Category]],I:I)</f>
        <v>31420413.200000018</v>
      </c>
      <c r="S8776" s="1">
        <f>SUMIFS(I:I,C:C,C8776)</f>
        <v>31420413.200000018</v>
      </c>
      <c r="T8776" s="1" t="str">
        <f>INDEX(F:F,MATCH(ecommerce_10000[[#This Row],[TotalAmount]],I:I,0))</f>
        <v>Casablanca</v>
      </c>
    </row>
    <row r="8777" spans="1:20" x14ac:dyDescent="0.3">
      <c r="A8777" s="1" t="s">
        <v>8821</v>
      </c>
      <c r="B8777" s="1" t="s">
        <v>30</v>
      </c>
      <c r="C8777" s="1" t="s">
        <v>31</v>
      </c>
      <c r="D8777" s="1" t="s">
        <v>32</v>
      </c>
      <c r="E8777" s="1" t="s">
        <v>16</v>
      </c>
      <c r="F8777" s="1" t="s">
        <v>40</v>
      </c>
      <c r="G8777">
        <v>2514.4299999999998</v>
      </c>
      <c r="H8777">
        <v>4</v>
      </c>
      <c r="I8777">
        <v>10057.719999999999</v>
      </c>
      <c r="J8777">
        <v>1.81</v>
      </c>
      <c r="K8777">
        <v>1090</v>
      </c>
      <c r="L8777" s="2">
        <v>45591</v>
      </c>
      <c r="O8777" t="str">
        <f>IF(ecommerce_10000[[#This Row],[Platform]]="Souq","sq",ecommerce_10000[[#This Row],[Platform]])</f>
        <v>sq</v>
      </c>
      <c r="P8777" t="str">
        <f>IF(E8777="Souq","sq",IF(E8777="Jumia","Jum",E8777))</f>
        <v>sq</v>
      </c>
      <c r="Q8777">
        <f>VLOOKUP(ecommerce_10000[[#This Row],[City]],F:I,4,FALSE)</f>
        <v>99349.3</v>
      </c>
      <c r="R8777" s="1">
        <f>SUMIF(C:C,ecommerce_10000[[#This Row],[Category]],I:I)</f>
        <v>57542997.559999913</v>
      </c>
      <c r="S8777" s="1">
        <f>SUMIFS(I:I,C:C,C8777)</f>
        <v>57542997.559999913</v>
      </c>
      <c r="T8777" s="1" t="str">
        <f>INDEX(F:F,MATCH(ecommerce_10000[[#This Row],[TotalAmount]],I:I,0))</f>
        <v>Riyadh</v>
      </c>
    </row>
    <row r="8778" spans="1:20" x14ac:dyDescent="0.3">
      <c r="A8778" s="1" t="s">
        <v>8822</v>
      </c>
      <c r="B8778" s="1" t="s">
        <v>49</v>
      </c>
      <c r="C8778" s="1" t="s">
        <v>14</v>
      </c>
      <c r="D8778" s="1" t="s">
        <v>50</v>
      </c>
      <c r="E8778" s="1" t="s">
        <v>47</v>
      </c>
      <c r="F8778" s="1" t="s">
        <v>23</v>
      </c>
      <c r="G8778">
        <v>3076.79</v>
      </c>
      <c r="H8778">
        <v>2</v>
      </c>
      <c r="I8778">
        <v>6153.58</v>
      </c>
      <c r="J8778">
        <v>1.92</v>
      </c>
      <c r="K8778">
        <v>1428</v>
      </c>
      <c r="L8778" s="2">
        <v>45433</v>
      </c>
      <c r="O8778" t="str">
        <f>IF(ecommerce_10000[[#This Row],[Platform]]="Souq","sq",ecommerce_10000[[#This Row],[Platform]])</f>
        <v>Amazon</v>
      </c>
      <c r="P8778" t="str">
        <f>IF(E8778="Souq","sq",IF(E8778="Jumia","Jum",E8778))</f>
        <v>Amazon</v>
      </c>
      <c r="Q8778">
        <f>VLOOKUP(ecommerce_10000[[#This Row],[City]],F:I,4,FALSE)</f>
        <v>13290.4</v>
      </c>
      <c r="R8778" s="1">
        <f>SUMIF(C:C,ecommerce_10000[[#This Row],[Category]],I:I)</f>
        <v>92327183.770000085</v>
      </c>
      <c r="S8778" s="1">
        <f>SUMIFS(I:I,C:C,C8778)</f>
        <v>92327183.770000085</v>
      </c>
      <c r="T8778" s="1" t="str">
        <f>INDEX(F:F,MATCH(ecommerce_10000[[#This Row],[TotalAmount]],I:I,0))</f>
        <v>Alexandria</v>
      </c>
    </row>
    <row r="8779" spans="1:20" x14ac:dyDescent="0.3">
      <c r="A8779" s="1" t="s">
        <v>8823</v>
      </c>
      <c r="B8779" s="1" t="s">
        <v>35</v>
      </c>
      <c r="C8779" s="1" t="s">
        <v>14</v>
      </c>
      <c r="D8779" s="1" t="s">
        <v>36</v>
      </c>
      <c r="E8779" s="1" t="s">
        <v>22</v>
      </c>
      <c r="F8779" s="1" t="s">
        <v>33</v>
      </c>
      <c r="G8779">
        <v>12588.94</v>
      </c>
      <c r="H8779">
        <v>2</v>
      </c>
      <c r="I8779">
        <v>25177.88</v>
      </c>
      <c r="J8779">
        <v>2.13</v>
      </c>
      <c r="K8779">
        <v>1939</v>
      </c>
      <c r="L8779" s="2">
        <v>45478</v>
      </c>
      <c r="O8779" t="str">
        <f>IF(ecommerce_10000[[#This Row],[Platform]]="Souq","sq",ecommerce_10000[[#This Row],[Platform]])</f>
        <v>Jumia</v>
      </c>
      <c r="P8779" t="str">
        <f>IF(E8779="Souq","sq",IF(E8779="Jumia","Jum",E8779))</f>
        <v>Jum</v>
      </c>
      <c r="Q8779">
        <f>VLOOKUP(ecommerce_10000[[#This Row],[City]],F:I,4,FALSE)</f>
        <v>3665.44</v>
      </c>
      <c r="R8779" s="1">
        <f>SUMIF(C:C,ecommerce_10000[[#This Row],[Category]],I:I)</f>
        <v>92327183.770000085</v>
      </c>
      <c r="S8779" s="1">
        <f>SUMIFS(I:I,C:C,C8779)</f>
        <v>92327183.770000085</v>
      </c>
      <c r="T8779" s="1" t="str">
        <f>INDEX(F:F,MATCH(ecommerce_10000[[#This Row],[TotalAmount]],I:I,0))</f>
        <v>Dubai</v>
      </c>
    </row>
    <row r="8780" spans="1:20" x14ac:dyDescent="0.3">
      <c r="A8780" s="1" t="s">
        <v>8824</v>
      </c>
      <c r="B8780" s="1" t="s">
        <v>19</v>
      </c>
      <c r="C8780" s="1" t="s">
        <v>20</v>
      </c>
      <c r="D8780" s="1" t="s">
        <v>21</v>
      </c>
      <c r="E8780" s="1" t="s">
        <v>16</v>
      </c>
      <c r="F8780" s="1" t="s">
        <v>40</v>
      </c>
      <c r="G8780">
        <v>12471.57</v>
      </c>
      <c r="H8780">
        <v>1</v>
      </c>
      <c r="I8780">
        <v>12471.57</v>
      </c>
      <c r="J8780">
        <v>2.98</v>
      </c>
      <c r="K8780">
        <v>3429</v>
      </c>
      <c r="L8780" s="2">
        <v>45515</v>
      </c>
      <c r="O8780" t="str">
        <f>IF(ecommerce_10000[[#This Row],[Platform]]="Souq","sq",ecommerce_10000[[#This Row],[Platform]])</f>
        <v>sq</v>
      </c>
      <c r="P8780" t="str">
        <f>IF(E8780="Souq","sq",IF(E8780="Jumia","Jum",E8780))</f>
        <v>sq</v>
      </c>
      <c r="Q8780">
        <f>VLOOKUP(ecommerce_10000[[#This Row],[City]],F:I,4,FALSE)</f>
        <v>99349.3</v>
      </c>
      <c r="R8780" s="1">
        <f>SUMIF(C:C,ecommerce_10000[[#This Row],[Category]],I:I)</f>
        <v>91504159.730000004</v>
      </c>
      <c r="S8780" s="1">
        <f>SUMIFS(I:I,C:C,C8780)</f>
        <v>91504159.730000004</v>
      </c>
      <c r="T8780" s="1" t="str">
        <f>INDEX(F:F,MATCH(ecommerce_10000[[#This Row],[TotalAmount]],I:I,0))</f>
        <v>Riyadh</v>
      </c>
    </row>
    <row r="8781" spans="1:20" x14ac:dyDescent="0.3">
      <c r="A8781" s="1" t="s">
        <v>8825</v>
      </c>
      <c r="B8781" s="1" t="s">
        <v>65</v>
      </c>
      <c r="C8781" s="1" t="s">
        <v>20</v>
      </c>
      <c r="D8781" s="1" t="s">
        <v>66</v>
      </c>
      <c r="E8781" s="1" t="s">
        <v>16</v>
      </c>
      <c r="F8781" s="1" t="s">
        <v>23</v>
      </c>
      <c r="G8781">
        <v>2281.87</v>
      </c>
      <c r="H8781">
        <v>5</v>
      </c>
      <c r="I8781">
        <v>11409.35</v>
      </c>
      <c r="J8781">
        <v>3.18</v>
      </c>
      <c r="K8781">
        <v>1484</v>
      </c>
      <c r="L8781" s="2">
        <v>45622</v>
      </c>
      <c r="O8781" t="str">
        <f>IF(ecommerce_10000[[#This Row],[Platform]]="Souq","sq",ecommerce_10000[[#This Row],[Platform]])</f>
        <v>sq</v>
      </c>
      <c r="P8781" t="str">
        <f>IF(E8781="Souq","sq",IF(E8781="Jumia","Jum",E8781))</f>
        <v>sq</v>
      </c>
      <c r="Q8781">
        <f>VLOOKUP(ecommerce_10000[[#This Row],[City]],F:I,4,FALSE)</f>
        <v>13290.4</v>
      </c>
      <c r="R8781" s="1">
        <f>SUMIF(C:C,ecommerce_10000[[#This Row],[Category]],I:I)</f>
        <v>91504159.730000004</v>
      </c>
      <c r="S8781" s="1">
        <f>SUMIFS(I:I,C:C,C8781)</f>
        <v>91504159.730000004</v>
      </c>
      <c r="T8781" s="1" t="str">
        <f>INDEX(F:F,MATCH(ecommerce_10000[[#This Row],[TotalAmount]],I:I,0))</f>
        <v>Alexandria</v>
      </c>
    </row>
    <row r="8782" spans="1:20" x14ac:dyDescent="0.3">
      <c r="A8782" s="1" t="s">
        <v>8826</v>
      </c>
      <c r="B8782" s="1" t="s">
        <v>65</v>
      </c>
      <c r="C8782" s="1" t="s">
        <v>20</v>
      </c>
      <c r="D8782" s="1" t="s">
        <v>66</v>
      </c>
      <c r="E8782" s="1" t="s">
        <v>22</v>
      </c>
      <c r="F8782" s="1" t="s">
        <v>62</v>
      </c>
      <c r="G8782">
        <v>11734.82</v>
      </c>
      <c r="H8782">
        <v>5</v>
      </c>
      <c r="I8782">
        <v>58674.1</v>
      </c>
      <c r="J8782">
        <v>3</v>
      </c>
      <c r="K8782">
        <v>4621</v>
      </c>
      <c r="L8782" s="2">
        <v>45360</v>
      </c>
      <c r="O8782" t="str">
        <f>IF(ecommerce_10000[[#This Row],[Platform]]="Souq","sq",ecommerce_10000[[#This Row],[Platform]])</f>
        <v>Jumia</v>
      </c>
      <c r="P8782" t="str">
        <f>IF(E8782="Souq","sq",IF(E8782="Jumia","Jum",E8782))</f>
        <v>Jum</v>
      </c>
      <c r="Q8782">
        <f>VLOOKUP(ecommerce_10000[[#This Row],[City]],F:I,4,FALSE)</f>
        <v>27872.98</v>
      </c>
      <c r="R8782" s="1">
        <f>SUMIF(C:C,ecommerce_10000[[#This Row],[Category]],I:I)</f>
        <v>91504159.730000004</v>
      </c>
      <c r="S8782" s="1">
        <f>SUMIFS(I:I,C:C,C8782)</f>
        <v>91504159.730000004</v>
      </c>
      <c r="T8782" s="1" t="str">
        <f>INDEX(F:F,MATCH(ecommerce_10000[[#This Row],[TotalAmount]],I:I,0))</f>
        <v>Giza</v>
      </c>
    </row>
    <row r="8783" spans="1:20" x14ac:dyDescent="0.3">
      <c r="A8783" s="1" t="s">
        <v>8827</v>
      </c>
      <c r="B8783" s="1" t="s">
        <v>35</v>
      </c>
      <c r="C8783" s="1" t="s">
        <v>14</v>
      </c>
      <c r="D8783" s="1" t="s">
        <v>36</v>
      </c>
      <c r="E8783" s="1" t="s">
        <v>16</v>
      </c>
      <c r="F8783" s="1" t="s">
        <v>33</v>
      </c>
      <c r="G8783">
        <v>7401.78</v>
      </c>
      <c r="H8783">
        <v>2</v>
      </c>
      <c r="I8783">
        <v>14803.56</v>
      </c>
      <c r="J8783">
        <v>4.74</v>
      </c>
      <c r="K8783">
        <v>3044</v>
      </c>
      <c r="L8783" s="2">
        <v>45597</v>
      </c>
      <c r="O8783" t="str">
        <f>IF(ecommerce_10000[[#This Row],[Platform]]="Souq","sq",ecommerce_10000[[#This Row],[Platform]])</f>
        <v>sq</v>
      </c>
      <c r="P8783" t="str">
        <f>IF(E8783="Souq","sq",IF(E8783="Jumia","Jum",E8783))</f>
        <v>sq</v>
      </c>
      <c r="Q8783">
        <f>VLOOKUP(ecommerce_10000[[#This Row],[City]],F:I,4,FALSE)</f>
        <v>3665.44</v>
      </c>
      <c r="R8783" s="1">
        <f>SUMIF(C:C,ecommerce_10000[[#This Row],[Category]],I:I)</f>
        <v>92327183.770000085</v>
      </c>
      <c r="S8783" s="1">
        <f>SUMIFS(I:I,C:C,C8783)</f>
        <v>92327183.770000085</v>
      </c>
      <c r="T8783" s="1" t="str">
        <f>INDEX(F:F,MATCH(ecommerce_10000[[#This Row],[TotalAmount]],I:I,0))</f>
        <v>Dubai</v>
      </c>
    </row>
    <row r="8784" spans="1:20" x14ac:dyDescent="0.3">
      <c r="A8784" s="1" t="s">
        <v>8828</v>
      </c>
      <c r="B8784" s="1" t="s">
        <v>30</v>
      </c>
      <c r="C8784" s="1" t="s">
        <v>31</v>
      </c>
      <c r="D8784" s="1" t="s">
        <v>32</v>
      </c>
      <c r="E8784" s="1" t="s">
        <v>47</v>
      </c>
      <c r="F8784" s="1" t="s">
        <v>23</v>
      </c>
      <c r="G8784">
        <v>18318.98</v>
      </c>
      <c r="H8784">
        <v>1</v>
      </c>
      <c r="I8784">
        <v>18318.98</v>
      </c>
      <c r="J8784">
        <v>2.17</v>
      </c>
      <c r="K8784">
        <v>464</v>
      </c>
      <c r="L8784" s="2">
        <v>45297</v>
      </c>
      <c r="O8784" t="str">
        <f>IF(ecommerce_10000[[#This Row],[Platform]]="Souq","sq",ecommerce_10000[[#This Row],[Platform]])</f>
        <v>Amazon</v>
      </c>
      <c r="P8784" t="str">
        <f>IF(E8784="Souq","sq",IF(E8784="Jumia","Jum",E8784))</f>
        <v>Amazon</v>
      </c>
      <c r="Q8784">
        <f>VLOOKUP(ecommerce_10000[[#This Row],[City]],F:I,4,FALSE)</f>
        <v>13290.4</v>
      </c>
      <c r="R8784" s="1">
        <f>SUMIF(C:C,ecommerce_10000[[#This Row],[Category]],I:I)</f>
        <v>57542997.559999913</v>
      </c>
      <c r="S8784" s="1">
        <f>SUMIFS(I:I,C:C,C8784)</f>
        <v>57542997.559999913</v>
      </c>
      <c r="T8784" s="1" t="str">
        <f>INDEX(F:F,MATCH(ecommerce_10000[[#This Row],[TotalAmount]],I:I,0))</f>
        <v>Alexandria</v>
      </c>
    </row>
    <row r="8785" spans="1:20" x14ac:dyDescent="0.3">
      <c r="A8785" s="1" t="s">
        <v>8829</v>
      </c>
      <c r="B8785" s="1" t="s">
        <v>30</v>
      </c>
      <c r="C8785" s="1" t="s">
        <v>31</v>
      </c>
      <c r="D8785" s="1" t="s">
        <v>32</v>
      </c>
      <c r="E8785" s="1" t="s">
        <v>22</v>
      </c>
      <c r="F8785" s="1" t="s">
        <v>33</v>
      </c>
      <c r="G8785">
        <v>19081.25</v>
      </c>
      <c r="H8785">
        <v>1</v>
      </c>
      <c r="I8785">
        <v>19081.25</v>
      </c>
      <c r="J8785">
        <v>1.58</v>
      </c>
      <c r="K8785">
        <v>740</v>
      </c>
      <c r="L8785" s="2">
        <v>45370</v>
      </c>
      <c r="O8785" t="str">
        <f>IF(ecommerce_10000[[#This Row],[Platform]]="Souq","sq",ecommerce_10000[[#This Row],[Platform]])</f>
        <v>Jumia</v>
      </c>
      <c r="P8785" t="str">
        <f>IF(E8785="Souq","sq",IF(E8785="Jumia","Jum",E8785))</f>
        <v>Jum</v>
      </c>
      <c r="Q8785">
        <f>VLOOKUP(ecommerce_10000[[#This Row],[City]],F:I,4,FALSE)</f>
        <v>3665.44</v>
      </c>
      <c r="R8785" s="1">
        <f>SUMIF(C:C,ecommerce_10000[[#This Row],[Category]],I:I)</f>
        <v>57542997.559999913</v>
      </c>
      <c r="S8785" s="1">
        <f>SUMIFS(I:I,C:C,C8785)</f>
        <v>57542997.559999913</v>
      </c>
      <c r="T8785" s="1" t="str">
        <f>INDEX(F:F,MATCH(ecommerce_10000[[#This Row],[TotalAmount]],I:I,0))</f>
        <v>Dubai</v>
      </c>
    </row>
    <row r="8786" spans="1:20" x14ac:dyDescent="0.3">
      <c r="A8786" s="1" t="s">
        <v>8830</v>
      </c>
      <c r="B8786" s="1" t="s">
        <v>19</v>
      </c>
      <c r="C8786" s="1" t="s">
        <v>20</v>
      </c>
      <c r="D8786" s="1" t="s">
        <v>21</v>
      </c>
      <c r="E8786" s="1" t="s">
        <v>16</v>
      </c>
      <c r="F8786" s="1" t="s">
        <v>23</v>
      </c>
      <c r="G8786">
        <v>16351.28</v>
      </c>
      <c r="H8786">
        <v>4</v>
      </c>
      <c r="I8786">
        <v>65405.120000000003</v>
      </c>
      <c r="J8786">
        <v>3.43</v>
      </c>
      <c r="K8786">
        <v>443</v>
      </c>
      <c r="L8786" s="2">
        <v>45503</v>
      </c>
      <c r="O8786" t="str">
        <f>IF(ecommerce_10000[[#This Row],[Platform]]="Souq","sq",ecommerce_10000[[#This Row],[Platform]])</f>
        <v>sq</v>
      </c>
      <c r="P8786" t="str">
        <f>IF(E8786="Souq","sq",IF(E8786="Jumia","Jum",E8786))</f>
        <v>sq</v>
      </c>
      <c r="Q8786">
        <f>VLOOKUP(ecommerce_10000[[#This Row],[City]],F:I,4,FALSE)</f>
        <v>13290.4</v>
      </c>
      <c r="R8786" s="1">
        <f>SUMIF(C:C,ecommerce_10000[[#This Row],[Category]],I:I)</f>
        <v>91504159.730000004</v>
      </c>
      <c r="S8786" s="1">
        <f>SUMIFS(I:I,C:C,C8786)</f>
        <v>91504159.730000004</v>
      </c>
      <c r="T8786" s="1" t="str">
        <f>INDEX(F:F,MATCH(ecommerce_10000[[#This Row],[TotalAmount]],I:I,0))</f>
        <v>Alexandria</v>
      </c>
    </row>
    <row r="8787" spans="1:20" x14ac:dyDescent="0.3">
      <c r="A8787" s="1" t="s">
        <v>8831</v>
      </c>
      <c r="B8787" s="1" t="s">
        <v>43</v>
      </c>
      <c r="C8787" s="1" t="s">
        <v>44</v>
      </c>
      <c r="D8787" s="1" t="s">
        <v>45</v>
      </c>
      <c r="E8787" s="1" t="s">
        <v>16</v>
      </c>
      <c r="F8787" s="1" t="s">
        <v>23</v>
      </c>
      <c r="G8787">
        <v>2109.91</v>
      </c>
      <c r="H8787">
        <v>5</v>
      </c>
      <c r="I8787">
        <v>10549.55</v>
      </c>
      <c r="J8787">
        <v>3.66</v>
      </c>
      <c r="K8787">
        <v>3208</v>
      </c>
      <c r="L8787" s="2">
        <v>45473</v>
      </c>
      <c r="O8787" t="str">
        <f>IF(ecommerce_10000[[#This Row],[Platform]]="Souq","sq",ecommerce_10000[[#This Row],[Platform]])</f>
        <v>sq</v>
      </c>
      <c r="P8787" t="str">
        <f>IF(E8787="Souq","sq",IF(E8787="Jumia","Jum",E8787))</f>
        <v>sq</v>
      </c>
      <c r="Q8787">
        <f>VLOOKUP(ecommerce_10000[[#This Row],[City]],F:I,4,FALSE)</f>
        <v>13290.4</v>
      </c>
      <c r="R8787" s="1">
        <f>SUMIF(C:C,ecommerce_10000[[#This Row],[Category]],I:I)</f>
        <v>31420413.200000018</v>
      </c>
      <c r="S8787" s="1">
        <f>SUMIFS(I:I,C:C,C8787)</f>
        <v>31420413.200000018</v>
      </c>
      <c r="T8787" s="1" t="str">
        <f>INDEX(F:F,MATCH(ecommerce_10000[[#This Row],[TotalAmount]],I:I,0))</f>
        <v>Alexandria</v>
      </c>
    </row>
    <row r="8788" spans="1:20" x14ac:dyDescent="0.3">
      <c r="A8788" s="1" t="s">
        <v>8832</v>
      </c>
      <c r="B8788" s="1" t="s">
        <v>53</v>
      </c>
      <c r="C8788" s="1" t="s">
        <v>31</v>
      </c>
      <c r="D8788" s="1" t="s">
        <v>54</v>
      </c>
      <c r="E8788" s="1" t="s">
        <v>22</v>
      </c>
      <c r="F8788" s="1" t="s">
        <v>17</v>
      </c>
      <c r="G8788">
        <v>17879.7</v>
      </c>
      <c r="H8788">
        <v>1</v>
      </c>
      <c r="I8788">
        <v>17879.7</v>
      </c>
      <c r="J8788">
        <v>2.46</v>
      </c>
      <c r="K8788">
        <v>4717</v>
      </c>
      <c r="L8788" s="2">
        <v>45526</v>
      </c>
      <c r="O8788" t="str">
        <f>IF(ecommerce_10000[[#This Row],[Platform]]="Souq","sq",ecommerce_10000[[#This Row],[Platform]])</f>
        <v>Jumia</v>
      </c>
      <c r="P8788" t="str">
        <f>IF(E8788="Souq","sq",IF(E8788="Jumia","Jum",E8788))</f>
        <v>Jum</v>
      </c>
      <c r="Q8788">
        <f>VLOOKUP(ecommerce_10000[[#This Row],[City]],F:I,4,FALSE)</f>
        <v>16284.02</v>
      </c>
      <c r="R8788" s="1">
        <f>SUMIF(C:C,ecommerce_10000[[#This Row],[Category]],I:I)</f>
        <v>57542997.559999913</v>
      </c>
      <c r="S8788" s="1">
        <f>SUMIFS(I:I,C:C,C8788)</f>
        <v>57542997.559999913</v>
      </c>
      <c r="T8788" s="1" t="str">
        <f>INDEX(F:F,MATCH(ecommerce_10000[[#This Row],[TotalAmount]],I:I,0))</f>
        <v>Cairo</v>
      </c>
    </row>
    <row r="8789" spans="1:20" x14ac:dyDescent="0.3">
      <c r="A8789" s="1" t="s">
        <v>8833</v>
      </c>
      <c r="B8789" s="1" t="s">
        <v>49</v>
      </c>
      <c r="C8789" s="1" t="s">
        <v>14</v>
      </c>
      <c r="D8789" s="1" t="s">
        <v>50</v>
      </c>
      <c r="E8789" s="1" t="s">
        <v>16</v>
      </c>
      <c r="F8789" s="1" t="s">
        <v>33</v>
      </c>
      <c r="G8789">
        <v>7361.88</v>
      </c>
      <c r="H8789">
        <v>3</v>
      </c>
      <c r="I8789">
        <v>22085.64</v>
      </c>
      <c r="J8789">
        <v>3.73</v>
      </c>
      <c r="K8789">
        <v>952</v>
      </c>
      <c r="L8789" s="2">
        <v>45420</v>
      </c>
      <c r="O8789" t="str">
        <f>IF(ecommerce_10000[[#This Row],[Platform]]="Souq","sq",ecommerce_10000[[#This Row],[Platform]])</f>
        <v>sq</v>
      </c>
      <c r="P8789" t="str">
        <f>IF(E8789="Souq","sq",IF(E8789="Jumia","Jum",E8789))</f>
        <v>sq</v>
      </c>
      <c r="Q8789">
        <f>VLOOKUP(ecommerce_10000[[#This Row],[City]],F:I,4,FALSE)</f>
        <v>3665.44</v>
      </c>
      <c r="R8789" s="1">
        <f>SUMIF(C:C,ecommerce_10000[[#This Row],[Category]],I:I)</f>
        <v>92327183.770000085</v>
      </c>
      <c r="S8789" s="1">
        <f>SUMIFS(I:I,C:C,C8789)</f>
        <v>92327183.770000085</v>
      </c>
      <c r="T8789" s="1" t="str">
        <f>INDEX(F:F,MATCH(ecommerce_10000[[#This Row],[TotalAmount]],I:I,0))</f>
        <v>Dubai</v>
      </c>
    </row>
    <row r="8790" spans="1:20" x14ac:dyDescent="0.3">
      <c r="A8790" s="1" t="s">
        <v>8834</v>
      </c>
      <c r="B8790" s="1" t="s">
        <v>49</v>
      </c>
      <c r="C8790" s="1" t="s">
        <v>14</v>
      </c>
      <c r="D8790" s="1" t="s">
        <v>50</v>
      </c>
      <c r="E8790" s="1" t="s">
        <v>16</v>
      </c>
      <c r="F8790" s="1" t="s">
        <v>40</v>
      </c>
      <c r="G8790">
        <v>4827.21</v>
      </c>
      <c r="H8790">
        <v>5</v>
      </c>
      <c r="I8790">
        <v>24136.05</v>
      </c>
      <c r="J8790">
        <v>4.45</v>
      </c>
      <c r="K8790">
        <v>3568</v>
      </c>
      <c r="L8790" s="2">
        <v>45529</v>
      </c>
      <c r="O8790" t="str">
        <f>IF(ecommerce_10000[[#This Row],[Platform]]="Souq","sq",ecommerce_10000[[#This Row],[Platform]])</f>
        <v>sq</v>
      </c>
      <c r="P8790" t="str">
        <f>IF(E8790="Souq","sq",IF(E8790="Jumia","Jum",E8790))</f>
        <v>sq</v>
      </c>
      <c r="Q8790">
        <f>VLOOKUP(ecommerce_10000[[#This Row],[City]],F:I,4,FALSE)</f>
        <v>99349.3</v>
      </c>
      <c r="R8790" s="1">
        <f>SUMIF(C:C,ecommerce_10000[[#This Row],[Category]],I:I)</f>
        <v>92327183.770000085</v>
      </c>
      <c r="S8790" s="1">
        <f>SUMIFS(I:I,C:C,C8790)</f>
        <v>92327183.770000085</v>
      </c>
      <c r="T8790" s="1" t="str">
        <f>INDEX(F:F,MATCH(ecommerce_10000[[#This Row],[TotalAmount]],I:I,0))</f>
        <v>Riyadh</v>
      </c>
    </row>
    <row r="8791" spans="1:20" x14ac:dyDescent="0.3">
      <c r="A8791" s="1" t="s">
        <v>8835</v>
      </c>
      <c r="B8791" s="1" t="s">
        <v>53</v>
      </c>
      <c r="C8791" s="1" t="s">
        <v>31</v>
      </c>
      <c r="D8791" s="1" t="s">
        <v>54</v>
      </c>
      <c r="E8791" s="1" t="s">
        <v>22</v>
      </c>
      <c r="F8791" s="1" t="s">
        <v>62</v>
      </c>
      <c r="G8791">
        <v>10509.74</v>
      </c>
      <c r="H8791">
        <v>2</v>
      </c>
      <c r="I8791">
        <v>21019.48</v>
      </c>
      <c r="J8791">
        <v>4.55</v>
      </c>
      <c r="K8791">
        <v>2812</v>
      </c>
      <c r="L8791" s="2">
        <v>45598</v>
      </c>
      <c r="O8791" t="str">
        <f>IF(ecommerce_10000[[#This Row],[Platform]]="Souq","sq",ecommerce_10000[[#This Row],[Platform]])</f>
        <v>Jumia</v>
      </c>
      <c r="P8791" t="str">
        <f>IF(E8791="Souq","sq",IF(E8791="Jumia","Jum",E8791))</f>
        <v>Jum</v>
      </c>
      <c r="Q8791">
        <f>VLOOKUP(ecommerce_10000[[#This Row],[City]],F:I,4,FALSE)</f>
        <v>27872.98</v>
      </c>
      <c r="R8791" s="1">
        <f>SUMIF(C:C,ecommerce_10000[[#This Row],[Category]],I:I)</f>
        <v>57542997.559999913</v>
      </c>
      <c r="S8791" s="1">
        <f>SUMIFS(I:I,C:C,C8791)</f>
        <v>57542997.559999913</v>
      </c>
      <c r="T8791" s="1" t="str">
        <f>INDEX(F:F,MATCH(ecommerce_10000[[#This Row],[TotalAmount]],I:I,0))</f>
        <v>Giza</v>
      </c>
    </row>
    <row r="8792" spans="1:20" x14ac:dyDescent="0.3">
      <c r="A8792" s="1" t="s">
        <v>8836</v>
      </c>
      <c r="B8792" s="1" t="s">
        <v>19</v>
      </c>
      <c r="C8792" s="1" t="s">
        <v>20</v>
      </c>
      <c r="D8792" s="1" t="s">
        <v>21</v>
      </c>
      <c r="E8792" s="1" t="s">
        <v>47</v>
      </c>
      <c r="F8792" s="1" t="s">
        <v>28</v>
      </c>
      <c r="G8792">
        <v>17339.53</v>
      </c>
      <c r="H8792">
        <v>2</v>
      </c>
      <c r="I8792">
        <v>34679.06</v>
      </c>
      <c r="J8792">
        <v>4.54</v>
      </c>
      <c r="K8792">
        <v>4205</v>
      </c>
      <c r="L8792" s="2">
        <v>45471</v>
      </c>
      <c r="O8792" t="str">
        <f>IF(ecommerce_10000[[#This Row],[Platform]]="Souq","sq",ecommerce_10000[[#This Row],[Platform]])</f>
        <v>Amazon</v>
      </c>
      <c r="P8792" t="str">
        <f>IF(E8792="Souq","sq",IF(E8792="Jumia","Jum",E8792))</f>
        <v>Amazon</v>
      </c>
      <c r="Q8792">
        <f>VLOOKUP(ecommerce_10000[[#This Row],[City]],F:I,4,FALSE)</f>
        <v>26648.76</v>
      </c>
      <c r="R8792" s="1">
        <f>SUMIF(C:C,ecommerce_10000[[#This Row],[Category]],I:I)</f>
        <v>91504159.730000004</v>
      </c>
      <c r="S8792" s="1">
        <f>SUMIFS(I:I,C:C,C8792)</f>
        <v>91504159.730000004</v>
      </c>
      <c r="T8792" s="1" t="str">
        <f>INDEX(F:F,MATCH(ecommerce_10000[[#This Row],[TotalAmount]],I:I,0))</f>
        <v>Casablanca</v>
      </c>
    </row>
    <row r="8793" spans="1:20" x14ac:dyDescent="0.3">
      <c r="A8793" s="1" t="s">
        <v>8837</v>
      </c>
      <c r="B8793" s="1" t="s">
        <v>38</v>
      </c>
      <c r="C8793" s="1" t="s">
        <v>20</v>
      </c>
      <c r="D8793" s="1" t="s">
        <v>39</v>
      </c>
      <c r="E8793" s="1" t="s">
        <v>47</v>
      </c>
      <c r="F8793" s="1" t="s">
        <v>17</v>
      </c>
      <c r="G8793">
        <v>13739.8</v>
      </c>
      <c r="H8793">
        <v>4</v>
      </c>
      <c r="I8793">
        <v>54959.199999999997</v>
      </c>
      <c r="J8793">
        <v>4.07</v>
      </c>
      <c r="K8793">
        <v>444</v>
      </c>
      <c r="L8793" s="2">
        <v>45340</v>
      </c>
      <c r="O8793" t="str">
        <f>IF(ecommerce_10000[[#This Row],[Platform]]="Souq","sq",ecommerce_10000[[#This Row],[Platform]])</f>
        <v>Amazon</v>
      </c>
      <c r="P8793" t="str">
        <f>IF(E8793="Souq","sq",IF(E8793="Jumia","Jum",E8793))</f>
        <v>Amazon</v>
      </c>
      <c r="Q8793">
        <f>VLOOKUP(ecommerce_10000[[#This Row],[City]],F:I,4,FALSE)</f>
        <v>16284.02</v>
      </c>
      <c r="R8793" s="1">
        <f>SUMIF(C:C,ecommerce_10000[[#This Row],[Category]],I:I)</f>
        <v>91504159.730000004</v>
      </c>
      <c r="S8793" s="1">
        <f>SUMIFS(I:I,C:C,C8793)</f>
        <v>91504159.730000004</v>
      </c>
      <c r="T8793" s="1" t="str">
        <f>INDEX(F:F,MATCH(ecommerce_10000[[#This Row],[TotalAmount]],I:I,0))</f>
        <v>Cairo</v>
      </c>
    </row>
    <row r="8794" spans="1:20" x14ac:dyDescent="0.3">
      <c r="A8794" s="1" t="s">
        <v>8838</v>
      </c>
      <c r="B8794" s="1" t="s">
        <v>30</v>
      </c>
      <c r="C8794" s="1" t="s">
        <v>31</v>
      </c>
      <c r="D8794" s="1" t="s">
        <v>32</v>
      </c>
      <c r="E8794" s="1" t="s">
        <v>16</v>
      </c>
      <c r="F8794" s="1" t="s">
        <v>23</v>
      </c>
      <c r="G8794">
        <v>18424.59</v>
      </c>
      <c r="H8794">
        <v>1</v>
      </c>
      <c r="I8794">
        <v>18424.59</v>
      </c>
      <c r="J8794">
        <v>1.89</v>
      </c>
      <c r="K8794">
        <v>1937</v>
      </c>
      <c r="L8794" s="2">
        <v>45299</v>
      </c>
      <c r="O8794" t="str">
        <f>IF(ecommerce_10000[[#This Row],[Platform]]="Souq","sq",ecommerce_10000[[#This Row],[Platform]])</f>
        <v>sq</v>
      </c>
      <c r="P8794" t="str">
        <f>IF(E8794="Souq","sq",IF(E8794="Jumia","Jum",E8794))</f>
        <v>sq</v>
      </c>
      <c r="Q8794">
        <f>VLOOKUP(ecommerce_10000[[#This Row],[City]],F:I,4,FALSE)</f>
        <v>13290.4</v>
      </c>
      <c r="R8794" s="1">
        <f>SUMIF(C:C,ecommerce_10000[[#This Row],[Category]],I:I)</f>
        <v>57542997.559999913</v>
      </c>
      <c r="S8794" s="1">
        <f>SUMIFS(I:I,C:C,C8794)</f>
        <v>57542997.559999913</v>
      </c>
      <c r="T8794" s="1" t="str">
        <f>INDEX(F:F,MATCH(ecommerce_10000[[#This Row],[TotalAmount]],I:I,0))</f>
        <v>Alexandria</v>
      </c>
    </row>
    <row r="8795" spans="1:20" x14ac:dyDescent="0.3">
      <c r="A8795" s="1" t="s">
        <v>8839</v>
      </c>
      <c r="B8795" s="1" t="s">
        <v>43</v>
      </c>
      <c r="C8795" s="1" t="s">
        <v>44</v>
      </c>
      <c r="D8795" s="1" t="s">
        <v>45</v>
      </c>
      <c r="E8795" s="1" t="s">
        <v>16</v>
      </c>
      <c r="F8795" s="1" t="s">
        <v>33</v>
      </c>
      <c r="G8795">
        <v>4958</v>
      </c>
      <c r="H8795">
        <v>3</v>
      </c>
      <c r="I8795">
        <v>14874</v>
      </c>
      <c r="J8795">
        <v>4.95</v>
      </c>
      <c r="K8795">
        <v>4737</v>
      </c>
      <c r="L8795" s="2">
        <v>45330</v>
      </c>
      <c r="O8795" t="str">
        <f>IF(ecommerce_10000[[#This Row],[Platform]]="Souq","sq",ecommerce_10000[[#This Row],[Platform]])</f>
        <v>sq</v>
      </c>
      <c r="P8795" t="str">
        <f>IF(E8795="Souq","sq",IF(E8795="Jumia","Jum",E8795))</f>
        <v>sq</v>
      </c>
      <c r="Q8795">
        <f>VLOOKUP(ecommerce_10000[[#This Row],[City]],F:I,4,FALSE)</f>
        <v>3665.44</v>
      </c>
      <c r="R8795" s="1">
        <f>SUMIF(C:C,ecommerce_10000[[#This Row],[Category]],I:I)</f>
        <v>31420413.200000018</v>
      </c>
      <c r="S8795" s="1">
        <f>SUMIFS(I:I,C:C,C8795)</f>
        <v>31420413.200000018</v>
      </c>
      <c r="T8795" s="1" t="str">
        <f>INDEX(F:F,MATCH(ecommerce_10000[[#This Row],[TotalAmount]],I:I,0))</f>
        <v>Dubai</v>
      </c>
    </row>
    <row r="8796" spans="1:20" x14ac:dyDescent="0.3">
      <c r="A8796" s="1" t="s">
        <v>8840</v>
      </c>
      <c r="B8796" s="1" t="s">
        <v>13</v>
      </c>
      <c r="C8796" s="1" t="s">
        <v>14</v>
      </c>
      <c r="D8796" s="1" t="s">
        <v>15</v>
      </c>
      <c r="E8796" s="1" t="s">
        <v>22</v>
      </c>
      <c r="F8796" s="1" t="s">
        <v>28</v>
      </c>
      <c r="G8796">
        <v>5984.36</v>
      </c>
      <c r="H8796">
        <v>5</v>
      </c>
      <c r="I8796">
        <v>29921.8</v>
      </c>
      <c r="J8796">
        <v>3.4</v>
      </c>
      <c r="K8796">
        <v>4151</v>
      </c>
      <c r="L8796" s="2">
        <v>45371</v>
      </c>
      <c r="O8796" t="str">
        <f>IF(ecommerce_10000[[#This Row],[Platform]]="Souq","sq",ecommerce_10000[[#This Row],[Platform]])</f>
        <v>Jumia</v>
      </c>
      <c r="P8796" t="str">
        <f>IF(E8796="Souq","sq",IF(E8796="Jumia","Jum",E8796))</f>
        <v>Jum</v>
      </c>
      <c r="Q8796">
        <f>VLOOKUP(ecommerce_10000[[#This Row],[City]],F:I,4,FALSE)</f>
        <v>26648.76</v>
      </c>
      <c r="R8796" s="1">
        <f>SUMIF(C:C,ecommerce_10000[[#This Row],[Category]],I:I)</f>
        <v>92327183.770000085</v>
      </c>
      <c r="S8796" s="1">
        <f>SUMIFS(I:I,C:C,C8796)</f>
        <v>92327183.770000085</v>
      </c>
      <c r="T8796" s="1" t="str">
        <f>INDEX(F:F,MATCH(ecommerce_10000[[#This Row],[TotalAmount]],I:I,0))</f>
        <v>Casablanca</v>
      </c>
    </row>
    <row r="8797" spans="1:20" x14ac:dyDescent="0.3">
      <c r="A8797" s="1" t="s">
        <v>8841</v>
      </c>
      <c r="B8797" s="1" t="s">
        <v>30</v>
      </c>
      <c r="C8797" s="1" t="s">
        <v>31</v>
      </c>
      <c r="D8797" s="1" t="s">
        <v>32</v>
      </c>
      <c r="E8797" s="1" t="s">
        <v>16</v>
      </c>
      <c r="F8797" s="1" t="s">
        <v>17</v>
      </c>
      <c r="G8797">
        <v>19431.919999999998</v>
      </c>
      <c r="H8797">
        <v>5</v>
      </c>
      <c r="I8797">
        <v>97159.6</v>
      </c>
      <c r="J8797">
        <v>4.53</v>
      </c>
      <c r="K8797">
        <v>2868</v>
      </c>
      <c r="L8797" s="2">
        <v>45455</v>
      </c>
      <c r="O8797" t="str">
        <f>IF(ecommerce_10000[[#This Row],[Platform]]="Souq","sq",ecommerce_10000[[#This Row],[Platform]])</f>
        <v>sq</v>
      </c>
      <c r="P8797" t="str">
        <f>IF(E8797="Souq","sq",IF(E8797="Jumia","Jum",E8797))</f>
        <v>sq</v>
      </c>
      <c r="Q8797">
        <f>VLOOKUP(ecommerce_10000[[#This Row],[City]],F:I,4,FALSE)</f>
        <v>16284.02</v>
      </c>
      <c r="R8797" s="1">
        <f>SUMIF(C:C,ecommerce_10000[[#This Row],[Category]],I:I)</f>
        <v>57542997.559999913</v>
      </c>
      <c r="S8797" s="1">
        <f>SUMIFS(I:I,C:C,C8797)</f>
        <v>57542997.559999913</v>
      </c>
      <c r="T8797" s="1" t="str">
        <f>INDEX(F:F,MATCH(ecommerce_10000[[#This Row],[TotalAmount]],I:I,0))</f>
        <v>Cairo</v>
      </c>
    </row>
    <row r="8798" spans="1:20" x14ac:dyDescent="0.3">
      <c r="A8798" s="1" t="s">
        <v>8842</v>
      </c>
      <c r="B8798" s="1" t="s">
        <v>13</v>
      </c>
      <c r="C8798" s="1" t="s">
        <v>14</v>
      </c>
      <c r="D8798" s="1" t="s">
        <v>15</v>
      </c>
      <c r="E8798" s="1" t="s">
        <v>47</v>
      </c>
      <c r="F8798" s="1" t="s">
        <v>40</v>
      </c>
      <c r="G8798">
        <v>13794.33</v>
      </c>
      <c r="H8798">
        <v>5</v>
      </c>
      <c r="I8798">
        <v>68971.649999999994</v>
      </c>
      <c r="J8798">
        <v>4.79</v>
      </c>
      <c r="K8798">
        <v>628</v>
      </c>
      <c r="L8798" s="2">
        <v>45579</v>
      </c>
      <c r="O8798" t="str">
        <f>IF(ecommerce_10000[[#This Row],[Platform]]="Souq","sq",ecommerce_10000[[#This Row],[Platform]])</f>
        <v>Amazon</v>
      </c>
      <c r="P8798" t="str">
        <f>IF(E8798="Souq","sq",IF(E8798="Jumia","Jum",E8798))</f>
        <v>Amazon</v>
      </c>
      <c r="Q8798">
        <f>VLOOKUP(ecommerce_10000[[#This Row],[City]],F:I,4,FALSE)</f>
        <v>99349.3</v>
      </c>
      <c r="R8798" s="1">
        <f>SUMIF(C:C,ecommerce_10000[[#This Row],[Category]],I:I)</f>
        <v>92327183.770000085</v>
      </c>
      <c r="S8798" s="1">
        <f>SUMIFS(I:I,C:C,C8798)</f>
        <v>92327183.770000085</v>
      </c>
      <c r="T8798" s="1" t="str">
        <f>INDEX(F:F,MATCH(ecommerce_10000[[#This Row],[TotalAmount]],I:I,0))</f>
        <v>Riyadh</v>
      </c>
    </row>
    <row r="8799" spans="1:20" x14ac:dyDescent="0.3">
      <c r="A8799" s="1" t="s">
        <v>8843</v>
      </c>
      <c r="B8799" s="1" t="s">
        <v>43</v>
      </c>
      <c r="C8799" s="1" t="s">
        <v>44</v>
      </c>
      <c r="D8799" s="1" t="s">
        <v>45</v>
      </c>
      <c r="E8799" s="1" t="s">
        <v>16</v>
      </c>
      <c r="F8799" s="1" t="s">
        <v>40</v>
      </c>
      <c r="G8799">
        <v>10114.700000000001</v>
      </c>
      <c r="H8799">
        <v>4</v>
      </c>
      <c r="I8799">
        <v>40458.800000000003</v>
      </c>
      <c r="J8799">
        <v>3.64</v>
      </c>
      <c r="K8799">
        <v>1025</v>
      </c>
      <c r="L8799" s="2">
        <v>45552</v>
      </c>
      <c r="O8799" t="str">
        <f>IF(ecommerce_10000[[#This Row],[Platform]]="Souq","sq",ecommerce_10000[[#This Row],[Platform]])</f>
        <v>sq</v>
      </c>
      <c r="P8799" t="str">
        <f>IF(E8799="Souq","sq",IF(E8799="Jumia","Jum",E8799))</f>
        <v>sq</v>
      </c>
      <c r="Q8799">
        <f>VLOOKUP(ecommerce_10000[[#This Row],[City]],F:I,4,FALSE)</f>
        <v>99349.3</v>
      </c>
      <c r="R8799" s="1">
        <f>SUMIF(C:C,ecommerce_10000[[#This Row],[Category]],I:I)</f>
        <v>31420413.200000018</v>
      </c>
      <c r="S8799" s="1">
        <f>SUMIFS(I:I,C:C,C8799)</f>
        <v>31420413.200000018</v>
      </c>
      <c r="T8799" s="1" t="str">
        <f>INDEX(F:F,MATCH(ecommerce_10000[[#This Row],[TotalAmount]],I:I,0))</f>
        <v>Riyadh</v>
      </c>
    </row>
    <row r="8800" spans="1:20" x14ac:dyDescent="0.3">
      <c r="A8800" s="1" t="s">
        <v>8844</v>
      </c>
      <c r="B8800" s="1" t="s">
        <v>25</v>
      </c>
      <c r="C8800" s="1" t="s">
        <v>26</v>
      </c>
      <c r="D8800" s="1" t="s">
        <v>27</v>
      </c>
      <c r="E8800" s="1" t="s">
        <v>47</v>
      </c>
      <c r="F8800" s="1" t="s">
        <v>40</v>
      </c>
      <c r="G8800">
        <v>158.68</v>
      </c>
      <c r="H8800">
        <v>3</v>
      </c>
      <c r="I8800">
        <v>476.04</v>
      </c>
      <c r="J8800">
        <v>2.63</v>
      </c>
      <c r="K8800">
        <v>4051</v>
      </c>
      <c r="L8800" s="2">
        <v>45598</v>
      </c>
      <c r="O8800" t="str">
        <f>IF(ecommerce_10000[[#This Row],[Platform]]="Souq","sq",ecommerce_10000[[#This Row],[Platform]])</f>
        <v>Amazon</v>
      </c>
      <c r="P8800" t="str">
        <f>IF(E8800="Souq","sq",IF(E8800="Jumia","Jum",E8800))</f>
        <v>Amazon</v>
      </c>
      <c r="Q8800">
        <f>VLOOKUP(ecommerce_10000[[#This Row],[City]],F:I,4,FALSE)</f>
        <v>99349.3</v>
      </c>
      <c r="R8800" s="1">
        <f>SUMIF(C:C,ecommerce_10000[[#This Row],[Category]],I:I)</f>
        <v>29200970.130000021</v>
      </c>
      <c r="S8800" s="1">
        <f>SUMIFS(I:I,C:C,C8800)</f>
        <v>29200970.130000021</v>
      </c>
      <c r="T8800" s="1" t="str">
        <f>INDEX(F:F,MATCH(ecommerce_10000[[#This Row],[TotalAmount]],I:I,0))</f>
        <v>Riyadh</v>
      </c>
    </row>
    <row r="8801" spans="1:20" x14ac:dyDescent="0.3">
      <c r="A8801" s="1" t="s">
        <v>8845</v>
      </c>
      <c r="B8801" s="1" t="s">
        <v>30</v>
      </c>
      <c r="C8801" s="1" t="s">
        <v>31</v>
      </c>
      <c r="D8801" s="1" t="s">
        <v>32</v>
      </c>
      <c r="E8801" s="1" t="s">
        <v>22</v>
      </c>
      <c r="F8801" s="1" t="s">
        <v>33</v>
      </c>
      <c r="G8801">
        <v>13066.72</v>
      </c>
      <c r="H8801">
        <v>5</v>
      </c>
      <c r="I8801">
        <v>65333.599999999999</v>
      </c>
      <c r="J8801">
        <v>1.56</v>
      </c>
      <c r="K8801">
        <v>3071</v>
      </c>
      <c r="L8801" s="2">
        <v>45620</v>
      </c>
      <c r="O8801" t="str">
        <f>IF(ecommerce_10000[[#This Row],[Platform]]="Souq","sq",ecommerce_10000[[#This Row],[Platform]])</f>
        <v>Jumia</v>
      </c>
      <c r="P8801" t="str">
        <f>IF(E8801="Souq","sq",IF(E8801="Jumia","Jum",E8801))</f>
        <v>Jum</v>
      </c>
      <c r="Q8801">
        <f>VLOOKUP(ecommerce_10000[[#This Row],[City]],F:I,4,FALSE)</f>
        <v>3665.44</v>
      </c>
      <c r="R8801" s="1">
        <f>SUMIF(C:C,ecommerce_10000[[#This Row],[Category]],I:I)</f>
        <v>57542997.559999913</v>
      </c>
      <c r="S8801" s="1">
        <f>SUMIFS(I:I,C:C,C8801)</f>
        <v>57542997.559999913</v>
      </c>
      <c r="T8801" s="1" t="str">
        <f>INDEX(F:F,MATCH(ecommerce_10000[[#This Row],[TotalAmount]],I:I,0))</f>
        <v>Dubai</v>
      </c>
    </row>
    <row r="8802" spans="1:20" x14ac:dyDescent="0.3">
      <c r="A8802" s="1" t="s">
        <v>8846</v>
      </c>
      <c r="B8802" s="1" t="s">
        <v>13</v>
      </c>
      <c r="C8802" s="1" t="s">
        <v>14</v>
      </c>
      <c r="D8802" s="1" t="s">
        <v>15</v>
      </c>
      <c r="E8802" s="1" t="s">
        <v>16</v>
      </c>
      <c r="F8802" s="1" t="s">
        <v>33</v>
      </c>
      <c r="G8802">
        <v>8219.83</v>
      </c>
      <c r="H8802">
        <v>2</v>
      </c>
      <c r="I8802">
        <v>16439.66</v>
      </c>
      <c r="J8802">
        <v>1.65</v>
      </c>
      <c r="K8802">
        <v>4501</v>
      </c>
      <c r="L8802" s="2">
        <v>45360</v>
      </c>
      <c r="O8802" t="str">
        <f>IF(ecommerce_10000[[#This Row],[Platform]]="Souq","sq",ecommerce_10000[[#This Row],[Platform]])</f>
        <v>sq</v>
      </c>
      <c r="P8802" t="str">
        <f>IF(E8802="Souq","sq",IF(E8802="Jumia","Jum",E8802))</f>
        <v>sq</v>
      </c>
      <c r="Q8802">
        <f>VLOOKUP(ecommerce_10000[[#This Row],[City]],F:I,4,FALSE)</f>
        <v>3665.44</v>
      </c>
      <c r="R8802" s="1">
        <f>SUMIF(C:C,ecommerce_10000[[#This Row],[Category]],I:I)</f>
        <v>92327183.770000085</v>
      </c>
      <c r="S8802" s="1">
        <f>SUMIFS(I:I,C:C,C8802)</f>
        <v>92327183.770000085</v>
      </c>
      <c r="T8802" s="1" t="str">
        <f>INDEX(F:F,MATCH(ecommerce_10000[[#This Row],[TotalAmount]],I:I,0))</f>
        <v>Dubai</v>
      </c>
    </row>
    <row r="8803" spans="1:20" x14ac:dyDescent="0.3">
      <c r="A8803" s="1" t="s">
        <v>8847</v>
      </c>
      <c r="B8803" s="1" t="s">
        <v>53</v>
      </c>
      <c r="C8803" s="1" t="s">
        <v>31</v>
      </c>
      <c r="D8803" s="1" t="s">
        <v>54</v>
      </c>
      <c r="E8803" s="1" t="s">
        <v>16</v>
      </c>
      <c r="F8803" s="1" t="s">
        <v>17</v>
      </c>
      <c r="G8803">
        <v>16151.07</v>
      </c>
      <c r="H8803">
        <v>1</v>
      </c>
      <c r="I8803">
        <v>16151.07</v>
      </c>
      <c r="J8803">
        <v>2.13</v>
      </c>
      <c r="K8803">
        <v>4883</v>
      </c>
      <c r="L8803" s="2">
        <v>45586</v>
      </c>
      <c r="O8803" t="str">
        <f>IF(ecommerce_10000[[#This Row],[Platform]]="Souq","sq",ecommerce_10000[[#This Row],[Platform]])</f>
        <v>sq</v>
      </c>
      <c r="P8803" t="str">
        <f>IF(E8803="Souq","sq",IF(E8803="Jumia","Jum",E8803))</f>
        <v>sq</v>
      </c>
      <c r="Q8803">
        <f>VLOOKUP(ecommerce_10000[[#This Row],[City]],F:I,4,FALSE)</f>
        <v>16284.02</v>
      </c>
      <c r="R8803" s="1">
        <f>SUMIF(C:C,ecommerce_10000[[#This Row],[Category]],I:I)</f>
        <v>57542997.559999913</v>
      </c>
      <c r="S8803" s="1">
        <f>SUMIFS(I:I,C:C,C8803)</f>
        <v>57542997.559999913</v>
      </c>
      <c r="T8803" s="1" t="str">
        <f>INDEX(F:F,MATCH(ecommerce_10000[[#This Row],[TotalAmount]],I:I,0))</f>
        <v>Cairo</v>
      </c>
    </row>
    <row r="8804" spans="1:20" x14ac:dyDescent="0.3">
      <c r="A8804" s="1" t="s">
        <v>8848</v>
      </c>
      <c r="B8804" s="1" t="s">
        <v>19</v>
      </c>
      <c r="C8804" s="1" t="s">
        <v>20</v>
      </c>
      <c r="D8804" s="1" t="s">
        <v>21</v>
      </c>
      <c r="E8804" s="1" t="s">
        <v>47</v>
      </c>
      <c r="F8804" s="1" t="s">
        <v>62</v>
      </c>
      <c r="G8804">
        <v>9804.2000000000007</v>
      </c>
      <c r="H8804">
        <v>3</v>
      </c>
      <c r="I8804">
        <v>29412.6</v>
      </c>
      <c r="J8804">
        <v>1.08</v>
      </c>
      <c r="K8804">
        <v>17</v>
      </c>
      <c r="L8804" s="2">
        <v>45615</v>
      </c>
      <c r="O8804" t="str">
        <f>IF(ecommerce_10000[[#This Row],[Platform]]="Souq","sq",ecommerce_10000[[#This Row],[Platform]])</f>
        <v>Amazon</v>
      </c>
      <c r="P8804" t="str">
        <f>IF(E8804="Souq","sq",IF(E8804="Jumia","Jum",E8804))</f>
        <v>Amazon</v>
      </c>
      <c r="Q8804">
        <f>VLOOKUP(ecommerce_10000[[#This Row],[City]],F:I,4,FALSE)</f>
        <v>27872.98</v>
      </c>
      <c r="R8804" s="1">
        <f>SUMIF(C:C,ecommerce_10000[[#This Row],[Category]],I:I)</f>
        <v>91504159.730000004</v>
      </c>
      <c r="S8804" s="1">
        <f>SUMIFS(I:I,C:C,C8804)</f>
        <v>91504159.730000004</v>
      </c>
      <c r="T8804" s="1" t="str">
        <f>INDEX(F:F,MATCH(ecommerce_10000[[#This Row],[TotalAmount]],I:I,0))</f>
        <v>Giza</v>
      </c>
    </row>
    <row r="8805" spans="1:20" x14ac:dyDescent="0.3">
      <c r="A8805" s="1" t="s">
        <v>8849</v>
      </c>
      <c r="B8805" s="1" t="s">
        <v>19</v>
      </c>
      <c r="C8805" s="1" t="s">
        <v>20</v>
      </c>
      <c r="D8805" s="1" t="s">
        <v>21</v>
      </c>
      <c r="E8805" s="1" t="s">
        <v>16</v>
      </c>
      <c r="F8805" s="1" t="s">
        <v>62</v>
      </c>
      <c r="G8805">
        <v>518.83000000000004</v>
      </c>
      <c r="H8805">
        <v>1</v>
      </c>
      <c r="I8805">
        <v>518.83000000000004</v>
      </c>
      <c r="J8805">
        <v>4.38</v>
      </c>
      <c r="K8805">
        <v>4143</v>
      </c>
      <c r="L8805" s="2">
        <v>45342</v>
      </c>
      <c r="O8805" t="str">
        <f>IF(ecommerce_10000[[#This Row],[Platform]]="Souq","sq",ecommerce_10000[[#This Row],[Platform]])</f>
        <v>sq</v>
      </c>
      <c r="P8805" t="str">
        <f>IF(E8805="Souq","sq",IF(E8805="Jumia","Jum",E8805))</f>
        <v>sq</v>
      </c>
      <c r="Q8805">
        <f>VLOOKUP(ecommerce_10000[[#This Row],[City]],F:I,4,FALSE)</f>
        <v>27872.98</v>
      </c>
      <c r="R8805" s="1">
        <f>SUMIF(C:C,ecommerce_10000[[#This Row],[Category]],I:I)</f>
        <v>91504159.730000004</v>
      </c>
      <c r="S8805" s="1">
        <f>SUMIFS(I:I,C:C,C8805)</f>
        <v>91504159.730000004</v>
      </c>
      <c r="T8805" s="1" t="str">
        <f>INDEX(F:F,MATCH(ecommerce_10000[[#This Row],[TotalAmount]],I:I,0))</f>
        <v>Giza</v>
      </c>
    </row>
    <row r="8806" spans="1:20" x14ac:dyDescent="0.3">
      <c r="A8806" s="1" t="s">
        <v>8850</v>
      </c>
      <c r="B8806" s="1" t="s">
        <v>53</v>
      </c>
      <c r="C8806" s="1" t="s">
        <v>31</v>
      </c>
      <c r="D8806" s="1" t="s">
        <v>54</v>
      </c>
      <c r="E8806" s="1" t="s">
        <v>47</v>
      </c>
      <c r="F8806" s="1" t="s">
        <v>28</v>
      </c>
      <c r="G8806">
        <v>14421.97</v>
      </c>
      <c r="H8806">
        <v>1</v>
      </c>
      <c r="I8806">
        <v>14421.97</v>
      </c>
      <c r="J8806">
        <v>1.43</v>
      </c>
      <c r="K8806">
        <v>882</v>
      </c>
      <c r="L8806" s="2">
        <v>45422</v>
      </c>
      <c r="O8806" t="str">
        <f>IF(ecommerce_10000[[#This Row],[Platform]]="Souq","sq",ecommerce_10000[[#This Row],[Platform]])</f>
        <v>Amazon</v>
      </c>
      <c r="P8806" t="str">
        <f>IF(E8806="Souq","sq",IF(E8806="Jumia","Jum",E8806))</f>
        <v>Amazon</v>
      </c>
      <c r="Q8806">
        <f>VLOOKUP(ecommerce_10000[[#This Row],[City]],F:I,4,FALSE)</f>
        <v>26648.76</v>
      </c>
      <c r="R8806" s="1">
        <f>SUMIF(C:C,ecommerce_10000[[#This Row],[Category]],I:I)</f>
        <v>57542997.559999913</v>
      </c>
      <c r="S8806" s="1">
        <f>SUMIFS(I:I,C:C,C8806)</f>
        <v>57542997.559999913</v>
      </c>
      <c r="T8806" s="1" t="str">
        <f>INDEX(F:F,MATCH(ecommerce_10000[[#This Row],[TotalAmount]],I:I,0))</f>
        <v>Casablanca</v>
      </c>
    </row>
    <row r="8807" spans="1:20" x14ac:dyDescent="0.3">
      <c r="A8807" s="1" t="s">
        <v>8851</v>
      </c>
      <c r="B8807" s="1" t="s">
        <v>35</v>
      </c>
      <c r="C8807" s="1" t="s">
        <v>14</v>
      </c>
      <c r="D8807" s="1" t="s">
        <v>36</v>
      </c>
      <c r="E8807" s="1" t="s">
        <v>47</v>
      </c>
      <c r="F8807" s="1" t="s">
        <v>28</v>
      </c>
      <c r="G8807">
        <v>6696.19</v>
      </c>
      <c r="H8807">
        <v>4</v>
      </c>
      <c r="I8807">
        <v>26784.76</v>
      </c>
      <c r="J8807">
        <v>1.93</v>
      </c>
      <c r="K8807">
        <v>2158</v>
      </c>
      <c r="L8807" s="2">
        <v>45306</v>
      </c>
      <c r="O8807" t="str">
        <f>IF(ecommerce_10000[[#This Row],[Platform]]="Souq","sq",ecommerce_10000[[#This Row],[Platform]])</f>
        <v>Amazon</v>
      </c>
      <c r="P8807" t="str">
        <f>IF(E8807="Souq","sq",IF(E8807="Jumia","Jum",E8807))</f>
        <v>Amazon</v>
      </c>
      <c r="Q8807">
        <f>VLOOKUP(ecommerce_10000[[#This Row],[City]],F:I,4,FALSE)</f>
        <v>26648.76</v>
      </c>
      <c r="R8807" s="1">
        <f>SUMIF(C:C,ecommerce_10000[[#This Row],[Category]],I:I)</f>
        <v>92327183.770000085</v>
      </c>
      <c r="S8807" s="1">
        <f>SUMIFS(I:I,C:C,C8807)</f>
        <v>92327183.770000085</v>
      </c>
      <c r="T8807" s="1" t="str">
        <f>INDEX(F:F,MATCH(ecommerce_10000[[#This Row],[TotalAmount]],I:I,0))</f>
        <v>Casablanca</v>
      </c>
    </row>
    <row r="8808" spans="1:20" x14ac:dyDescent="0.3">
      <c r="A8808" s="1" t="s">
        <v>8852</v>
      </c>
      <c r="B8808" s="1" t="s">
        <v>19</v>
      </c>
      <c r="C8808" s="1" t="s">
        <v>20</v>
      </c>
      <c r="D8808" s="1" t="s">
        <v>21</v>
      </c>
      <c r="E8808" s="1" t="s">
        <v>16</v>
      </c>
      <c r="F8808" s="1" t="s">
        <v>62</v>
      </c>
      <c r="G8808">
        <v>9717.42</v>
      </c>
      <c r="H8808">
        <v>3</v>
      </c>
      <c r="I8808">
        <v>29152.26</v>
      </c>
      <c r="J8808">
        <v>3.07</v>
      </c>
      <c r="K8808">
        <v>4591</v>
      </c>
      <c r="L8808" s="2">
        <v>45528</v>
      </c>
      <c r="O8808" t="str">
        <f>IF(ecommerce_10000[[#This Row],[Platform]]="Souq","sq",ecommerce_10000[[#This Row],[Platform]])</f>
        <v>sq</v>
      </c>
      <c r="P8808" t="str">
        <f>IF(E8808="Souq","sq",IF(E8808="Jumia","Jum",E8808))</f>
        <v>sq</v>
      </c>
      <c r="Q8808">
        <f>VLOOKUP(ecommerce_10000[[#This Row],[City]],F:I,4,FALSE)</f>
        <v>27872.98</v>
      </c>
      <c r="R8808" s="1">
        <f>SUMIF(C:C,ecommerce_10000[[#This Row],[Category]],I:I)</f>
        <v>91504159.730000004</v>
      </c>
      <c r="S8808" s="1">
        <f>SUMIFS(I:I,C:C,C8808)</f>
        <v>91504159.730000004</v>
      </c>
      <c r="T8808" s="1" t="str">
        <f>INDEX(F:F,MATCH(ecommerce_10000[[#This Row],[TotalAmount]],I:I,0))</f>
        <v>Giza</v>
      </c>
    </row>
    <row r="8809" spans="1:20" x14ac:dyDescent="0.3">
      <c r="A8809" s="1" t="s">
        <v>8853</v>
      </c>
      <c r="B8809" s="1" t="s">
        <v>25</v>
      </c>
      <c r="C8809" s="1" t="s">
        <v>26</v>
      </c>
      <c r="D8809" s="1" t="s">
        <v>27</v>
      </c>
      <c r="E8809" s="1" t="s">
        <v>22</v>
      </c>
      <c r="F8809" s="1" t="s">
        <v>62</v>
      </c>
      <c r="G8809">
        <v>8321.6200000000008</v>
      </c>
      <c r="H8809">
        <v>4</v>
      </c>
      <c r="I8809">
        <v>33286.480000000003</v>
      </c>
      <c r="J8809">
        <v>3.36</v>
      </c>
      <c r="K8809">
        <v>607</v>
      </c>
      <c r="L8809" s="2">
        <v>45433</v>
      </c>
      <c r="O8809" t="str">
        <f>IF(ecommerce_10000[[#This Row],[Platform]]="Souq","sq",ecommerce_10000[[#This Row],[Platform]])</f>
        <v>Jumia</v>
      </c>
      <c r="P8809" t="str">
        <f>IF(E8809="Souq","sq",IF(E8809="Jumia","Jum",E8809))</f>
        <v>Jum</v>
      </c>
      <c r="Q8809">
        <f>VLOOKUP(ecommerce_10000[[#This Row],[City]],F:I,4,FALSE)</f>
        <v>27872.98</v>
      </c>
      <c r="R8809" s="1">
        <f>SUMIF(C:C,ecommerce_10000[[#This Row],[Category]],I:I)</f>
        <v>29200970.130000021</v>
      </c>
      <c r="S8809" s="1">
        <f>SUMIFS(I:I,C:C,C8809)</f>
        <v>29200970.130000021</v>
      </c>
      <c r="T8809" s="1" t="str">
        <f>INDEX(F:F,MATCH(ecommerce_10000[[#This Row],[TotalAmount]],I:I,0))</f>
        <v>Giza</v>
      </c>
    </row>
    <row r="8810" spans="1:20" x14ac:dyDescent="0.3">
      <c r="A8810" s="1" t="s">
        <v>8854</v>
      </c>
      <c r="B8810" s="1" t="s">
        <v>25</v>
      </c>
      <c r="C8810" s="1" t="s">
        <v>26</v>
      </c>
      <c r="D8810" s="1" t="s">
        <v>27</v>
      </c>
      <c r="E8810" s="1" t="s">
        <v>22</v>
      </c>
      <c r="F8810" s="1" t="s">
        <v>23</v>
      </c>
      <c r="G8810">
        <v>17174.52</v>
      </c>
      <c r="H8810">
        <v>3</v>
      </c>
      <c r="I8810">
        <v>51523.56</v>
      </c>
      <c r="J8810">
        <v>2.98</v>
      </c>
      <c r="K8810">
        <v>847</v>
      </c>
      <c r="L8810" s="2">
        <v>45439</v>
      </c>
      <c r="O8810" t="str">
        <f>IF(ecommerce_10000[[#This Row],[Platform]]="Souq","sq",ecommerce_10000[[#This Row],[Platform]])</f>
        <v>Jumia</v>
      </c>
      <c r="P8810" t="str">
        <f>IF(E8810="Souq","sq",IF(E8810="Jumia","Jum",E8810))</f>
        <v>Jum</v>
      </c>
      <c r="Q8810">
        <f>VLOOKUP(ecommerce_10000[[#This Row],[City]],F:I,4,FALSE)</f>
        <v>13290.4</v>
      </c>
      <c r="R8810" s="1">
        <f>SUMIF(C:C,ecommerce_10000[[#This Row],[Category]],I:I)</f>
        <v>29200970.130000021</v>
      </c>
      <c r="S8810" s="1">
        <f>SUMIFS(I:I,C:C,C8810)</f>
        <v>29200970.130000021</v>
      </c>
      <c r="T8810" s="1" t="str">
        <f>INDEX(F:F,MATCH(ecommerce_10000[[#This Row],[TotalAmount]],I:I,0))</f>
        <v>Alexandria</v>
      </c>
    </row>
    <row r="8811" spans="1:20" x14ac:dyDescent="0.3">
      <c r="A8811" s="1" t="s">
        <v>8855</v>
      </c>
      <c r="B8811" s="1" t="s">
        <v>13</v>
      </c>
      <c r="C8811" s="1" t="s">
        <v>14</v>
      </c>
      <c r="D8811" s="1" t="s">
        <v>15</v>
      </c>
      <c r="E8811" s="1" t="s">
        <v>22</v>
      </c>
      <c r="F8811" s="1" t="s">
        <v>23</v>
      </c>
      <c r="G8811">
        <v>6793.62</v>
      </c>
      <c r="H8811">
        <v>5</v>
      </c>
      <c r="I8811">
        <v>33968.1</v>
      </c>
      <c r="J8811">
        <v>4.0999999999999996</v>
      </c>
      <c r="K8811">
        <v>3508</v>
      </c>
      <c r="L8811" s="2">
        <v>45619</v>
      </c>
      <c r="O8811" t="str">
        <f>IF(ecommerce_10000[[#This Row],[Platform]]="Souq","sq",ecommerce_10000[[#This Row],[Platform]])</f>
        <v>Jumia</v>
      </c>
      <c r="P8811" t="str">
        <f>IF(E8811="Souq","sq",IF(E8811="Jumia","Jum",E8811))</f>
        <v>Jum</v>
      </c>
      <c r="Q8811">
        <f>VLOOKUP(ecommerce_10000[[#This Row],[City]],F:I,4,FALSE)</f>
        <v>13290.4</v>
      </c>
      <c r="R8811" s="1">
        <f>SUMIF(C:C,ecommerce_10000[[#This Row],[Category]],I:I)</f>
        <v>92327183.770000085</v>
      </c>
      <c r="S8811" s="1">
        <f>SUMIFS(I:I,C:C,C8811)</f>
        <v>92327183.770000085</v>
      </c>
      <c r="T8811" s="1" t="str">
        <f>INDEX(F:F,MATCH(ecommerce_10000[[#This Row],[TotalAmount]],I:I,0))</f>
        <v>Alexandria</v>
      </c>
    </row>
    <row r="8812" spans="1:20" x14ac:dyDescent="0.3">
      <c r="A8812" s="1" t="s">
        <v>8856</v>
      </c>
      <c r="B8812" s="1" t="s">
        <v>53</v>
      </c>
      <c r="C8812" s="1" t="s">
        <v>31</v>
      </c>
      <c r="D8812" s="1" t="s">
        <v>54</v>
      </c>
      <c r="E8812" s="1" t="s">
        <v>16</v>
      </c>
      <c r="F8812" s="1" t="s">
        <v>40</v>
      </c>
      <c r="G8812">
        <v>3934.58</v>
      </c>
      <c r="H8812">
        <v>5</v>
      </c>
      <c r="I8812">
        <v>19672.900000000001</v>
      </c>
      <c r="J8812">
        <v>1.66</v>
      </c>
      <c r="K8812">
        <v>2527</v>
      </c>
      <c r="L8812" s="2">
        <v>45467</v>
      </c>
      <c r="O8812" t="str">
        <f>IF(ecommerce_10000[[#This Row],[Platform]]="Souq","sq",ecommerce_10000[[#This Row],[Platform]])</f>
        <v>sq</v>
      </c>
      <c r="P8812" t="str">
        <f>IF(E8812="Souq","sq",IF(E8812="Jumia","Jum",E8812))</f>
        <v>sq</v>
      </c>
      <c r="Q8812">
        <f>VLOOKUP(ecommerce_10000[[#This Row],[City]],F:I,4,FALSE)</f>
        <v>99349.3</v>
      </c>
      <c r="R8812" s="1">
        <f>SUMIF(C:C,ecommerce_10000[[#This Row],[Category]],I:I)</f>
        <v>57542997.559999913</v>
      </c>
      <c r="S8812" s="1">
        <f>SUMIFS(I:I,C:C,C8812)</f>
        <v>57542997.559999913</v>
      </c>
      <c r="T8812" s="1" t="str">
        <f>INDEX(F:F,MATCH(ecommerce_10000[[#This Row],[TotalAmount]],I:I,0))</f>
        <v>Riyadh</v>
      </c>
    </row>
    <row r="8813" spans="1:20" x14ac:dyDescent="0.3">
      <c r="A8813" s="1" t="s">
        <v>8857</v>
      </c>
      <c r="B8813" s="1" t="s">
        <v>30</v>
      </c>
      <c r="C8813" s="1" t="s">
        <v>31</v>
      </c>
      <c r="D8813" s="1" t="s">
        <v>32</v>
      </c>
      <c r="E8813" s="1" t="s">
        <v>16</v>
      </c>
      <c r="F8813" s="1" t="s">
        <v>33</v>
      </c>
      <c r="G8813">
        <v>6757.36</v>
      </c>
      <c r="H8813">
        <v>1</v>
      </c>
      <c r="I8813">
        <v>6757.36</v>
      </c>
      <c r="J8813">
        <v>4.9800000000000004</v>
      </c>
      <c r="K8813">
        <v>2903</v>
      </c>
      <c r="L8813" s="2">
        <v>45628</v>
      </c>
      <c r="O8813" t="str">
        <f>IF(ecommerce_10000[[#This Row],[Platform]]="Souq","sq",ecommerce_10000[[#This Row],[Platform]])</f>
        <v>sq</v>
      </c>
      <c r="P8813" t="str">
        <f>IF(E8813="Souq","sq",IF(E8813="Jumia","Jum",E8813))</f>
        <v>sq</v>
      </c>
      <c r="Q8813">
        <f>VLOOKUP(ecommerce_10000[[#This Row],[City]],F:I,4,FALSE)</f>
        <v>3665.44</v>
      </c>
      <c r="R8813" s="1">
        <f>SUMIF(C:C,ecommerce_10000[[#This Row],[Category]],I:I)</f>
        <v>57542997.559999913</v>
      </c>
      <c r="S8813" s="1">
        <f>SUMIFS(I:I,C:C,C8813)</f>
        <v>57542997.559999913</v>
      </c>
      <c r="T8813" s="1" t="str">
        <f>INDEX(F:F,MATCH(ecommerce_10000[[#This Row],[TotalAmount]],I:I,0))</f>
        <v>Dubai</v>
      </c>
    </row>
    <row r="8814" spans="1:20" x14ac:dyDescent="0.3">
      <c r="A8814" s="1" t="s">
        <v>8858</v>
      </c>
      <c r="B8814" s="1" t="s">
        <v>65</v>
      </c>
      <c r="C8814" s="1" t="s">
        <v>20</v>
      </c>
      <c r="D8814" s="1" t="s">
        <v>66</v>
      </c>
      <c r="E8814" s="1" t="s">
        <v>47</v>
      </c>
      <c r="F8814" s="1" t="s">
        <v>40</v>
      </c>
      <c r="G8814">
        <v>14066.26</v>
      </c>
      <c r="H8814">
        <v>1</v>
      </c>
      <c r="I8814">
        <v>14066.26</v>
      </c>
      <c r="J8814">
        <v>2.38</v>
      </c>
      <c r="K8814">
        <v>4289</v>
      </c>
      <c r="L8814" s="2">
        <v>45299</v>
      </c>
      <c r="O8814" t="str">
        <f>IF(ecommerce_10000[[#This Row],[Platform]]="Souq","sq",ecommerce_10000[[#This Row],[Platform]])</f>
        <v>Amazon</v>
      </c>
      <c r="P8814" t="str">
        <f>IF(E8814="Souq","sq",IF(E8814="Jumia","Jum",E8814))</f>
        <v>Amazon</v>
      </c>
      <c r="Q8814">
        <f>VLOOKUP(ecommerce_10000[[#This Row],[City]],F:I,4,FALSE)</f>
        <v>99349.3</v>
      </c>
      <c r="R8814" s="1">
        <f>SUMIF(C:C,ecommerce_10000[[#This Row],[Category]],I:I)</f>
        <v>91504159.730000004</v>
      </c>
      <c r="S8814" s="1">
        <f>SUMIFS(I:I,C:C,C8814)</f>
        <v>91504159.730000004</v>
      </c>
      <c r="T8814" s="1" t="str">
        <f>INDEX(F:F,MATCH(ecommerce_10000[[#This Row],[TotalAmount]],I:I,0))</f>
        <v>Riyadh</v>
      </c>
    </row>
    <row r="8815" spans="1:20" x14ac:dyDescent="0.3">
      <c r="A8815" s="1" t="s">
        <v>8859</v>
      </c>
      <c r="B8815" s="1" t="s">
        <v>38</v>
      </c>
      <c r="C8815" s="1" t="s">
        <v>20</v>
      </c>
      <c r="D8815" s="1" t="s">
        <v>39</v>
      </c>
      <c r="E8815" s="1" t="s">
        <v>47</v>
      </c>
      <c r="F8815" s="1" t="s">
        <v>17</v>
      </c>
      <c r="G8815">
        <v>12275.02</v>
      </c>
      <c r="H8815">
        <v>5</v>
      </c>
      <c r="I8815">
        <v>61375.1</v>
      </c>
      <c r="J8815">
        <v>1.45</v>
      </c>
      <c r="K8815">
        <v>3032</v>
      </c>
      <c r="L8815" s="2">
        <v>45477</v>
      </c>
      <c r="O8815" t="str">
        <f>IF(ecommerce_10000[[#This Row],[Platform]]="Souq","sq",ecommerce_10000[[#This Row],[Platform]])</f>
        <v>Amazon</v>
      </c>
      <c r="P8815" t="str">
        <f>IF(E8815="Souq","sq",IF(E8815="Jumia","Jum",E8815))</f>
        <v>Amazon</v>
      </c>
      <c r="Q8815">
        <f>VLOOKUP(ecommerce_10000[[#This Row],[City]],F:I,4,FALSE)</f>
        <v>16284.02</v>
      </c>
      <c r="R8815" s="1">
        <f>SUMIF(C:C,ecommerce_10000[[#This Row],[Category]],I:I)</f>
        <v>91504159.730000004</v>
      </c>
      <c r="S8815" s="1">
        <f>SUMIFS(I:I,C:C,C8815)</f>
        <v>91504159.730000004</v>
      </c>
      <c r="T8815" s="1" t="str">
        <f>INDEX(F:F,MATCH(ecommerce_10000[[#This Row],[TotalAmount]],I:I,0))</f>
        <v>Cairo</v>
      </c>
    </row>
    <row r="8816" spans="1:20" x14ac:dyDescent="0.3">
      <c r="A8816" s="1" t="s">
        <v>8860</v>
      </c>
      <c r="B8816" s="1" t="s">
        <v>53</v>
      </c>
      <c r="C8816" s="1" t="s">
        <v>31</v>
      </c>
      <c r="D8816" s="1" t="s">
        <v>54</v>
      </c>
      <c r="E8816" s="1" t="s">
        <v>22</v>
      </c>
      <c r="F8816" s="1" t="s">
        <v>23</v>
      </c>
      <c r="G8816">
        <v>16230.14</v>
      </c>
      <c r="H8816">
        <v>5</v>
      </c>
      <c r="I8816">
        <v>81150.7</v>
      </c>
      <c r="J8816">
        <v>3.05</v>
      </c>
      <c r="K8816">
        <v>2130</v>
      </c>
      <c r="L8816" s="2">
        <v>45426</v>
      </c>
      <c r="O8816" t="str">
        <f>IF(ecommerce_10000[[#This Row],[Platform]]="Souq","sq",ecommerce_10000[[#This Row],[Platform]])</f>
        <v>Jumia</v>
      </c>
      <c r="P8816" t="str">
        <f>IF(E8816="Souq","sq",IF(E8816="Jumia","Jum",E8816))</f>
        <v>Jum</v>
      </c>
      <c r="Q8816">
        <f>VLOOKUP(ecommerce_10000[[#This Row],[City]],F:I,4,FALSE)</f>
        <v>13290.4</v>
      </c>
      <c r="R8816" s="1">
        <f>SUMIF(C:C,ecommerce_10000[[#This Row],[Category]],I:I)</f>
        <v>57542997.559999913</v>
      </c>
      <c r="S8816" s="1">
        <f>SUMIFS(I:I,C:C,C8816)</f>
        <v>57542997.559999913</v>
      </c>
      <c r="T8816" s="1" t="str">
        <f>INDEX(F:F,MATCH(ecommerce_10000[[#This Row],[TotalAmount]],I:I,0))</f>
        <v>Alexandria</v>
      </c>
    </row>
    <row r="8817" spans="1:20" x14ac:dyDescent="0.3">
      <c r="A8817" s="1" t="s">
        <v>8861</v>
      </c>
      <c r="B8817" s="1" t="s">
        <v>30</v>
      </c>
      <c r="C8817" s="1" t="s">
        <v>31</v>
      </c>
      <c r="D8817" s="1" t="s">
        <v>32</v>
      </c>
      <c r="E8817" s="1" t="s">
        <v>47</v>
      </c>
      <c r="F8817" s="1" t="s">
        <v>23</v>
      </c>
      <c r="G8817">
        <v>14294.41</v>
      </c>
      <c r="H8817">
        <v>2</v>
      </c>
      <c r="I8817">
        <v>28588.82</v>
      </c>
      <c r="J8817">
        <v>3.84</v>
      </c>
      <c r="K8817">
        <v>1885</v>
      </c>
      <c r="L8817" s="2">
        <v>45560</v>
      </c>
      <c r="O8817" t="str">
        <f>IF(ecommerce_10000[[#This Row],[Platform]]="Souq","sq",ecommerce_10000[[#This Row],[Platform]])</f>
        <v>Amazon</v>
      </c>
      <c r="P8817" t="str">
        <f>IF(E8817="Souq","sq",IF(E8817="Jumia","Jum",E8817))</f>
        <v>Amazon</v>
      </c>
      <c r="Q8817">
        <f>VLOOKUP(ecommerce_10000[[#This Row],[City]],F:I,4,FALSE)</f>
        <v>13290.4</v>
      </c>
      <c r="R8817" s="1">
        <f>SUMIF(C:C,ecommerce_10000[[#This Row],[Category]],I:I)</f>
        <v>57542997.559999913</v>
      </c>
      <c r="S8817" s="1">
        <f>SUMIFS(I:I,C:C,C8817)</f>
        <v>57542997.559999913</v>
      </c>
      <c r="T8817" s="1" t="str">
        <f>INDEX(F:F,MATCH(ecommerce_10000[[#This Row],[TotalAmount]],I:I,0))</f>
        <v>Alexandria</v>
      </c>
    </row>
    <row r="8818" spans="1:20" x14ac:dyDescent="0.3">
      <c r="A8818" s="1" t="s">
        <v>8862</v>
      </c>
      <c r="B8818" s="1" t="s">
        <v>25</v>
      </c>
      <c r="C8818" s="1" t="s">
        <v>26</v>
      </c>
      <c r="D8818" s="1" t="s">
        <v>27</v>
      </c>
      <c r="E8818" s="1" t="s">
        <v>22</v>
      </c>
      <c r="F8818" s="1" t="s">
        <v>28</v>
      </c>
      <c r="G8818">
        <v>15154.87</v>
      </c>
      <c r="H8818">
        <v>4</v>
      </c>
      <c r="I8818">
        <v>60619.48</v>
      </c>
      <c r="J8818">
        <v>3.63</v>
      </c>
      <c r="K8818">
        <v>4022</v>
      </c>
      <c r="L8818" s="2">
        <v>45326</v>
      </c>
      <c r="O8818" t="str">
        <f>IF(ecommerce_10000[[#This Row],[Platform]]="Souq","sq",ecommerce_10000[[#This Row],[Platform]])</f>
        <v>Jumia</v>
      </c>
      <c r="P8818" t="str">
        <f>IF(E8818="Souq","sq",IF(E8818="Jumia","Jum",E8818))</f>
        <v>Jum</v>
      </c>
      <c r="Q8818">
        <f>VLOOKUP(ecommerce_10000[[#This Row],[City]],F:I,4,FALSE)</f>
        <v>26648.76</v>
      </c>
      <c r="R8818" s="1">
        <f>SUMIF(C:C,ecommerce_10000[[#This Row],[Category]],I:I)</f>
        <v>29200970.130000021</v>
      </c>
      <c r="S8818" s="1">
        <f>SUMIFS(I:I,C:C,C8818)</f>
        <v>29200970.130000021</v>
      </c>
      <c r="T8818" s="1" t="str">
        <f>INDEX(F:F,MATCH(ecommerce_10000[[#This Row],[TotalAmount]],I:I,0))</f>
        <v>Casablanca</v>
      </c>
    </row>
    <row r="8819" spans="1:20" x14ac:dyDescent="0.3">
      <c r="A8819" s="1" t="s">
        <v>8863</v>
      </c>
      <c r="B8819" s="1" t="s">
        <v>19</v>
      </c>
      <c r="C8819" s="1" t="s">
        <v>20</v>
      </c>
      <c r="D8819" s="1" t="s">
        <v>21</v>
      </c>
      <c r="E8819" s="1" t="s">
        <v>47</v>
      </c>
      <c r="F8819" s="1" t="s">
        <v>23</v>
      </c>
      <c r="G8819">
        <v>7864.85</v>
      </c>
      <c r="H8819">
        <v>1</v>
      </c>
      <c r="I8819">
        <v>7864.85</v>
      </c>
      <c r="J8819">
        <v>1.04</v>
      </c>
      <c r="K8819">
        <v>3550</v>
      </c>
      <c r="L8819" s="2">
        <v>45376</v>
      </c>
      <c r="O8819" t="str">
        <f>IF(ecommerce_10000[[#This Row],[Platform]]="Souq","sq",ecommerce_10000[[#This Row],[Platform]])</f>
        <v>Amazon</v>
      </c>
      <c r="P8819" t="str">
        <f>IF(E8819="Souq","sq",IF(E8819="Jumia","Jum",E8819))</f>
        <v>Amazon</v>
      </c>
      <c r="Q8819">
        <f>VLOOKUP(ecommerce_10000[[#This Row],[City]],F:I,4,FALSE)</f>
        <v>13290.4</v>
      </c>
      <c r="R8819" s="1">
        <f>SUMIF(C:C,ecommerce_10000[[#This Row],[Category]],I:I)</f>
        <v>91504159.730000004</v>
      </c>
      <c r="S8819" s="1">
        <f>SUMIFS(I:I,C:C,C8819)</f>
        <v>91504159.730000004</v>
      </c>
      <c r="T8819" s="1" t="str">
        <f>INDEX(F:F,MATCH(ecommerce_10000[[#This Row],[TotalAmount]],I:I,0))</f>
        <v>Alexandria</v>
      </c>
    </row>
    <row r="8820" spans="1:20" x14ac:dyDescent="0.3">
      <c r="A8820" s="1" t="s">
        <v>8864</v>
      </c>
      <c r="B8820" s="1" t="s">
        <v>30</v>
      </c>
      <c r="C8820" s="1" t="s">
        <v>31</v>
      </c>
      <c r="D8820" s="1" t="s">
        <v>32</v>
      </c>
      <c r="E8820" s="1" t="s">
        <v>16</v>
      </c>
      <c r="F8820" s="1" t="s">
        <v>17</v>
      </c>
      <c r="G8820">
        <v>18992.759999999998</v>
      </c>
      <c r="H8820">
        <v>2</v>
      </c>
      <c r="I8820">
        <v>37985.519999999997</v>
      </c>
      <c r="J8820">
        <v>1.5</v>
      </c>
      <c r="K8820">
        <v>757</v>
      </c>
      <c r="L8820" s="2">
        <v>45292</v>
      </c>
      <c r="O8820" t="str">
        <f>IF(ecommerce_10000[[#This Row],[Platform]]="Souq","sq",ecommerce_10000[[#This Row],[Platform]])</f>
        <v>sq</v>
      </c>
      <c r="P8820" t="str">
        <f>IF(E8820="Souq","sq",IF(E8820="Jumia","Jum",E8820))</f>
        <v>sq</v>
      </c>
      <c r="Q8820">
        <f>VLOOKUP(ecommerce_10000[[#This Row],[City]],F:I,4,FALSE)</f>
        <v>16284.02</v>
      </c>
      <c r="R8820" s="1">
        <f>SUMIF(C:C,ecommerce_10000[[#This Row],[Category]],I:I)</f>
        <v>57542997.559999913</v>
      </c>
      <c r="S8820" s="1">
        <f>SUMIFS(I:I,C:C,C8820)</f>
        <v>57542997.559999913</v>
      </c>
      <c r="T8820" s="1" t="str">
        <f>INDEX(F:F,MATCH(ecommerce_10000[[#This Row],[TotalAmount]],I:I,0))</f>
        <v>Cairo</v>
      </c>
    </row>
    <row r="8821" spans="1:20" x14ac:dyDescent="0.3">
      <c r="A8821" s="1" t="s">
        <v>8865</v>
      </c>
      <c r="B8821" s="1" t="s">
        <v>49</v>
      </c>
      <c r="C8821" s="1" t="s">
        <v>14</v>
      </c>
      <c r="D8821" s="1" t="s">
        <v>50</v>
      </c>
      <c r="E8821" s="1" t="s">
        <v>22</v>
      </c>
      <c r="F8821" s="1" t="s">
        <v>17</v>
      </c>
      <c r="G8821">
        <v>4252.13</v>
      </c>
      <c r="H8821">
        <v>3</v>
      </c>
      <c r="I8821">
        <v>12756.39</v>
      </c>
      <c r="J8821">
        <v>4.3899999999999997</v>
      </c>
      <c r="K8821">
        <v>1262</v>
      </c>
      <c r="L8821" s="2">
        <v>45360</v>
      </c>
      <c r="O8821" t="str">
        <f>IF(ecommerce_10000[[#This Row],[Platform]]="Souq","sq",ecommerce_10000[[#This Row],[Platform]])</f>
        <v>Jumia</v>
      </c>
      <c r="P8821" t="str">
        <f>IF(E8821="Souq","sq",IF(E8821="Jumia","Jum",E8821))</f>
        <v>Jum</v>
      </c>
      <c r="Q8821">
        <f>VLOOKUP(ecommerce_10000[[#This Row],[City]],F:I,4,FALSE)</f>
        <v>16284.02</v>
      </c>
      <c r="R8821" s="1">
        <f>SUMIF(C:C,ecommerce_10000[[#This Row],[Category]],I:I)</f>
        <v>92327183.770000085</v>
      </c>
      <c r="S8821" s="1">
        <f>SUMIFS(I:I,C:C,C8821)</f>
        <v>92327183.770000085</v>
      </c>
      <c r="T8821" s="1" t="str">
        <f>INDEX(F:F,MATCH(ecommerce_10000[[#This Row],[TotalAmount]],I:I,0))</f>
        <v>Cairo</v>
      </c>
    </row>
    <row r="8822" spans="1:20" x14ac:dyDescent="0.3">
      <c r="A8822" s="1" t="s">
        <v>8866</v>
      </c>
      <c r="B8822" s="1" t="s">
        <v>38</v>
      </c>
      <c r="C8822" s="1" t="s">
        <v>20</v>
      </c>
      <c r="D8822" s="1" t="s">
        <v>39</v>
      </c>
      <c r="E8822" s="1" t="s">
        <v>16</v>
      </c>
      <c r="F8822" s="1" t="s">
        <v>28</v>
      </c>
      <c r="G8822">
        <v>5842.72</v>
      </c>
      <c r="H8822">
        <v>2</v>
      </c>
      <c r="I8822">
        <v>11685.44</v>
      </c>
      <c r="J8822">
        <v>3.98</v>
      </c>
      <c r="K8822">
        <v>4826</v>
      </c>
      <c r="L8822" s="2">
        <v>45550</v>
      </c>
      <c r="O8822" t="str">
        <f>IF(ecommerce_10000[[#This Row],[Platform]]="Souq","sq",ecommerce_10000[[#This Row],[Platform]])</f>
        <v>sq</v>
      </c>
      <c r="P8822" t="str">
        <f>IF(E8822="Souq","sq",IF(E8822="Jumia","Jum",E8822))</f>
        <v>sq</v>
      </c>
      <c r="Q8822">
        <f>VLOOKUP(ecommerce_10000[[#This Row],[City]],F:I,4,FALSE)</f>
        <v>26648.76</v>
      </c>
      <c r="R8822" s="1">
        <f>SUMIF(C:C,ecommerce_10000[[#This Row],[Category]],I:I)</f>
        <v>91504159.730000004</v>
      </c>
      <c r="S8822" s="1">
        <f>SUMIFS(I:I,C:C,C8822)</f>
        <v>91504159.730000004</v>
      </c>
      <c r="T8822" s="1" t="str">
        <f>INDEX(F:F,MATCH(ecommerce_10000[[#This Row],[TotalAmount]],I:I,0))</f>
        <v>Casablanca</v>
      </c>
    </row>
    <row r="8823" spans="1:20" x14ac:dyDescent="0.3">
      <c r="A8823" s="1" t="s">
        <v>8867</v>
      </c>
      <c r="B8823" s="1" t="s">
        <v>38</v>
      </c>
      <c r="C8823" s="1" t="s">
        <v>20</v>
      </c>
      <c r="D8823" s="1" t="s">
        <v>39</v>
      </c>
      <c r="E8823" s="1" t="s">
        <v>16</v>
      </c>
      <c r="F8823" s="1" t="s">
        <v>28</v>
      </c>
      <c r="G8823">
        <v>12773.91</v>
      </c>
      <c r="H8823">
        <v>5</v>
      </c>
      <c r="I8823">
        <v>63869.55</v>
      </c>
      <c r="J8823">
        <v>2.65</v>
      </c>
      <c r="K8823">
        <v>3991</v>
      </c>
      <c r="L8823" s="2">
        <v>45388</v>
      </c>
      <c r="O8823" t="str">
        <f>IF(ecommerce_10000[[#This Row],[Platform]]="Souq","sq",ecommerce_10000[[#This Row],[Platform]])</f>
        <v>sq</v>
      </c>
      <c r="P8823" t="str">
        <f>IF(E8823="Souq","sq",IF(E8823="Jumia","Jum",E8823))</f>
        <v>sq</v>
      </c>
      <c r="Q8823">
        <f>VLOOKUP(ecommerce_10000[[#This Row],[City]],F:I,4,FALSE)</f>
        <v>26648.76</v>
      </c>
      <c r="R8823" s="1">
        <f>SUMIF(C:C,ecommerce_10000[[#This Row],[Category]],I:I)</f>
        <v>91504159.730000004</v>
      </c>
      <c r="S8823" s="1">
        <f>SUMIFS(I:I,C:C,C8823)</f>
        <v>91504159.730000004</v>
      </c>
      <c r="T8823" s="1" t="str">
        <f>INDEX(F:F,MATCH(ecommerce_10000[[#This Row],[TotalAmount]],I:I,0))</f>
        <v>Casablanca</v>
      </c>
    </row>
    <row r="8824" spans="1:20" x14ac:dyDescent="0.3">
      <c r="A8824" s="1" t="s">
        <v>8868</v>
      </c>
      <c r="B8824" s="1" t="s">
        <v>43</v>
      </c>
      <c r="C8824" s="1" t="s">
        <v>44</v>
      </c>
      <c r="D8824" s="1" t="s">
        <v>45</v>
      </c>
      <c r="E8824" s="1" t="s">
        <v>22</v>
      </c>
      <c r="F8824" s="1" t="s">
        <v>62</v>
      </c>
      <c r="G8824">
        <v>19968.939999999999</v>
      </c>
      <c r="H8824">
        <v>5</v>
      </c>
      <c r="I8824">
        <v>99844.7</v>
      </c>
      <c r="J8824">
        <v>2.21</v>
      </c>
      <c r="K8824">
        <v>3107</v>
      </c>
      <c r="L8824" s="2">
        <v>45392</v>
      </c>
      <c r="O8824" t="str">
        <f>IF(ecommerce_10000[[#This Row],[Platform]]="Souq","sq",ecommerce_10000[[#This Row],[Platform]])</f>
        <v>Jumia</v>
      </c>
      <c r="P8824" t="str">
        <f>IF(E8824="Souq","sq",IF(E8824="Jumia","Jum",E8824))</f>
        <v>Jum</v>
      </c>
      <c r="Q8824">
        <f>VLOOKUP(ecommerce_10000[[#This Row],[City]],F:I,4,FALSE)</f>
        <v>27872.98</v>
      </c>
      <c r="R8824" s="1">
        <f>SUMIF(C:C,ecommerce_10000[[#This Row],[Category]],I:I)</f>
        <v>31420413.200000018</v>
      </c>
      <c r="S8824" s="1">
        <f>SUMIFS(I:I,C:C,C8824)</f>
        <v>31420413.200000018</v>
      </c>
      <c r="T8824" s="1" t="str">
        <f>INDEX(F:F,MATCH(ecommerce_10000[[#This Row],[TotalAmount]],I:I,0))</f>
        <v>Giza</v>
      </c>
    </row>
    <row r="8825" spans="1:20" x14ac:dyDescent="0.3">
      <c r="A8825" s="1" t="s">
        <v>8869</v>
      </c>
      <c r="B8825" s="1" t="s">
        <v>19</v>
      </c>
      <c r="C8825" s="1" t="s">
        <v>20</v>
      </c>
      <c r="D8825" s="1" t="s">
        <v>21</v>
      </c>
      <c r="E8825" s="1" t="s">
        <v>16</v>
      </c>
      <c r="F8825" s="1" t="s">
        <v>62</v>
      </c>
      <c r="G8825">
        <v>4614.63</v>
      </c>
      <c r="H8825">
        <v>2</v>
      </c>
      <c r="I8825">
        <v>9229.26</v>
      </c>
      <c r="J8825">
        <v>1.1100000000000001</v>
      </c>
      <c r="K8825">
        <v>3416</v>
      </c>
      <c r="L8825" s="2">
        <v>45482</v>
      </c>
      <c r="O8825" t="str">
        <f>IF(ecommerce_10000[[#This Row],[Platform]]="Souq","sq",ecommerce_10000[[#This Row],[Platform]])</f>
        <v>sq</v>
      </c>
      <c r="P8825" t="str">
        <f>IF(E8825="Souq","sq",IF(E8825="Jumia","Jum",E8825))</f>
        <v>sq</v>
      </c>
      <c r="Q8825">
        <f>VLOOKUP(ecommerce_10000[[#This Row],[City]],F:I,4,FALSE)</f>
        <v>27872.98</v>
      </c>
      <c r="R8825" s="1">
        <f>SUMIF(C:C,ecommerce_10000[[#This Row],[Category]],I:I)</f>
        <v>91504159.730000004</v>
      </c>
      <c r="S8825" s="1">
        <f>SUMIFS(I:I,C:C,C8825)</f>
        <v>91504159.730000004</v>
      </c>
      <c r="T8825" s="1" t="str">
        <f>INDEX(F:F,MATCH(ecommerce_10000[[#This Row],[TotalAmount]],I:I,0))</f>
        <v>Giza</v>
      </c>
    </row>
    <row r="8826" spans="1:20" x14ac:dyDescent="0.3">
      <c r="A8826" s="1" t="s">
        <v>8870</v>
      </c>
      <c r="B8826" s="1" t="s">
        <v>35</v>
      </c>
      <c r="C8826" s="1" t="s">
        <v>14</v>
      </c>
      <c r="D8826" s="1" t="s">
        <v>36</v>
      </c>
      <c r="E8826" s="1" t="s">
        <v>47</v>
      </c>
      <c r="F8826" s="1" t="s">
        <v>17</v>
      </c>
      <c r="G8826">
        <v>16635.46</v>
      </c>
      <c r="H8826">
        <v>3</v>
      </c>
      <c r="I8826">
        <v>49906.38</v>
      </c>
      <c r="J8826">
        <v>4.59</v>
      </c>
      <c r="K8826">
        <v>2180</v>
      </c>
      <c r="L8826" s="2">
        <v>45415</v>
      </c>
      <c r="O8826" t="str">
        <f>IF(ecommerce_10000[[#This Row],[Platform]]="Souq","sq",ecommerce_10000[[#This Row],[Platform]])</f>
        <v>Amazon</v>
      </c>
      <c r="P8826" t="str">
        <f>IF(E8826="Souq","sq",IF(E8826="Jumia","Jum",E8826))</f>
        <v>Amazon</v>
      </c>
      <c r="Q8826">
        <f>VLOOKUP(ecommerce_10000[[#This Row],[City]],F:I,4,FALSE)</f>
        <v>16284.02</v>
      </c>
      <c r="R8826" s="1">
        <f>SUMIF(C:C,ecommerce_10000[[#This Row],[Category]],I:I)</f>
        <v>92327183.770000085</v>
      </c>
      <c r="S8826" s="1">
        <f>SUMIFS(I:I,C:C,C8826)</f>
        <v>92327183.770000085</v>
      </c>
      <c r="T8826" s="1" t="str">
        <f>INDEX(F:F,MATCH(ecommerce_10000[[#This Row],[TotalAmount]],I:I,0))</f>
        <v>Cairo</v>
      </c>
    </row>
    <row r="8827" spans="1:20" x14ac:dyDescent="0.3">
      <c r="A8827" s="1" t="s">
        <v>8871</v>
      </c>
      <c r="B8827" s="1" t="s">
        <v>13</v>
      </c>
      <c r="C8827" s="1" t="s">
        <v>14</v>
      </c>
      <c r="D8827" s="1" t="s">
        <v>15</v>
      </c>
      <c r="E8827" s="1" t="s">
        <v>22</v>
      </c>
      <c r="F8827" s="1" t="s">
        <v>33</v>
      </c>
      <c r="G8827">
        <v>3959.57</v>
      </c>
      <c r="H8827">
        <v>2</v>
      </c>
      <c r="I8827">
        <v>7919.14</v>
      </c>
      <c r="J8827">
        <v>2.95</v>
      </c>
      <c r="K8827">
        <v>1349</v>
      </c>
      <c r="L8827" s="2">
        <v>45568</v>
      </c>
      <c r="O8827" t="str">
        <f>IF(ecommerce_10000[[#This Row],[Platform]]="Souq","sq",ecommerce_10000[[#This Row],[Platform]])</f>
        <v>Jumia</v>
      </c>
      <c r="P8827" t="str">
        <f>IF(E8827="Souq","sq",IF(E8827="Jumia","Jum",E8827))</f>
        <v>Jum</v>
      </c>
      <c r="Q8827">
        <f>VLOOKUP(ecommerce_10000[[#This Row],[City]],F:I,4,FALSE)</f>
        <v>3665.44</v>
      </c>
      <c r="R8827" s="1">
        <f>SUMIF(C:C,ecommerce_10000[[#This Row],[Category]],I:I)</f>
        <v>92327183.770000085</v>
      </c>
      <c r="S8827" s="1">
        <f>SUMIFS(I:I,C:C,C8827)</f>
        <v>92327183.770000085</v>
      </c>
      <c r="T8827" s="1" t="str">
        <f>INDEX(F:F,MATCH(ecommerce_10000[[#This Row],[TotalAmount]],I:I,0))</f>
        <v>Dubai</v>
      </c>
    </row>
    <row r="8828" spans="1:20" x14ac:dyDescent="0.3">
      <c r="A8828" s="1" t="s">
        <v>8872</v>
      </c>
      <c r="B8828" s="1" t="s">
        <v>25</v>
      </c>
      <c r="C8828" s="1" t="s">
        <v>26</v>
      </c>
      <c r="D8828" s="1" t="s">
        <v>27</v>
      </c>
      <c r="E8828" s="1" t="s">
        <v>16</v>
      </c>
      <c r="F8828" s="1" t="s">
        <v>33</v>
      </c>
      <c r="G8828">
        <v>13957.82</v>
      </c>
      <c r="H8828">
        <v>4</v>
      </c>
      <c r="I8828">
        <v>55831.28</v>
      </c>
      <c r="J8828">
        <v>4.26</v>
      </c>
      <c r="K8828">
        <v>1682</v>
      </c>
      <c r="L8828" s="2">
        <v>45382</v>
      </c>
      <c r="O8828" t="str">
        <f>IF(ecommerce_10000[[#This Row],[Platform]]="Souq","sq",ecommerce_10000[[#This Row],[Platform]])</f>
        <v>sq</v>
      </c>
      <c r="P8828" t="str">
        <f>IF(E8828="Souq","sq",IF(E8828="Jumia","Jum",E8828))</f>
        <v>sq</v>
      </c>
      <c r="Q8828">
        <f>VLOOKUP(ecommerce_10000[[#This Row],[City]],F:I,4,FALSE)</f>
        <v>3665.44</v>
      </c>
      <c r="R8828" s="1">
        <f>SUMIF(C:C,ecommerce_10000[[#This Row],[Category]],I:I)</f>
        <v>29200970.130000021</v>
      </c>
      <c r="S8828" s="1">
        <f>SUMIFS(I:I,C:C,C8828)</f>
        <v>29200970.130000021</v>
      </c>
      <c r="T8828" s="1" t="str">
        <f>INDEX(F:F,MATCH(ecommerce_10000[[#This Row],[TotalAmount]],I:I,0))</f>
        <v>Dubai</v>
      </c>
    </row>
    <row r="8829" spans="1:20" x14ac:dyDescent="0.3">
      <c r="A8829" s="1" t="s">
        <v>8873</v>
      </c>
      <c r="B8829" s="1" t="s">
        <v>25</v>
      </c>
      <c r="C8829" s="1" t="s">
        <v>26</v>
      </c>
      <c r="D8829" s="1" t="s">
        <v>27</v>
      </c>
      <c r="E8829" s="1" t="s">
        <v>47</v>
      </c>
      <c r="F8829" s="1" t="s">
        <v>62</v>
      </c>
      <c r="G8829">
        <v>18540.009999999998</v>
      </c>
      <c r="H8829">
        <v>5</v>
      </c>
      <c r="I8829">
        <v>92700.05</v>
      </c>
      <c r="J8829">
        <v>1.88</v>
      </c>
      <c r="K8829">
        <v>1021</v>
      </c>
      <c r="L8829" s="2">
        <v>45594</v>
      </c>
      <c r="O8829" t="str">
        <f>IF(ecommerce_10000[[#This Row],[Platform]]="Souq","sq",ecommerce_10000[[#This Row],[Platform]])</f>
        <v>Amazon</v>
      </c>
      <c r="P8829" t="str">
        <f>IF(E8829="Souq","sq",IF(E8829="Jumia","Jum",E8829))</f>
        <v>Amazon</v>
      </c>
      <c r="Q8829">
        <f>VLOOKUP(ecommerce_10000[[#This Row],[City]],F:I,4,FALSE)</f>
        <v>27872.98</v>
      </c>
      <c r="R8829" s="1">
        <f>SUMIF(C:C,ecommerce_10000[[#This Row],[Category]],I:I)</f>
        <v>29200970.130000021</v>
      </c>
      <c r="S8829" s="1">
        <f>SUMIFS(I:I,C:C,C8829)</f>
        <v>29200970.130000021</v>
      </c>
      <c r="T8829" s="1" t="str">
        <f>INDEX(F:F,MATCH(ecommerce_10000[[#This Row],[TotalAmount]],I:I,0))</f>
        <v>Giza</v>
      </c>
    </row>
    <row r="8830" spans="1:20" x14ac:dyDescent="0.3">
      <c r="A8830" s="1" t="s">
        <v>8874</v>
      </c>
      <c r="B8830" s="1" t="s">
        <v>13</v>
      </c>
      <c r="C8830" s="1" t="s">
        <v>14</v>
      </c>
      <c r="D8830" s="1" t="s">
        <v>15</v>
      </c>
      <c r="E8830" s="1" t="s">
        <v>47</v>
      </c>
      <c r="F8830" s="1" t="s">
        <v>17</v>
      </c>
      <c r="G8830">
        <v>13659.52</v>
      </c>
      <c r="H8830">
        <v>1</v>
      </c>
      <c r="I8830">
        <v>13659.52</v>
      </c>
      <c r="J8830">
        <v>2.0699999999999998</v>
      </c>
      <c r="K8830">
        <v>1602</v>
      </c>
      <c r="L8830" s="2">
        <v>45582</v>
      </c>
      <c r="O8830" t="str">
        <f>IF(ecommerce_10000[[#This Row],[Platform]]="Souq","sq",ecommerce_10000[[#This Row],[Platform]])</f>
        <v>Amazon</v>
      </c>
      <c r="P8830" t="str">
        <f>IF(E8830="Souq","sq",IF(E8830="Jumia","Jum",E8830))</f>
        <v>Amazon</v>
      </c>
      <c r="Q8830">
        <f>VLOOKUP(ecommerce_10000[[#This Row],[City]],F:I,4,FALSE)</f>
        <v>16284.02</v>
      </c>
      <c r="R8830" s="1">
        <f>SUMIF(C:C,ecommerce_10000[[#This Row],[Category]],I:I)</f>
        <v>92327183.770000085</v>
      </c>
      <c r="S8830" s="1">
        <f>SUMIFS(I:I,C:C,C8830)</f>
        <v>92327183.770000085</v>
      </c>
      <c r="T8830" s="1" t="str">
        <f>INDEX(F:F,MATCH(ecommerce_10000[[#This Row],[TotalAmount]],I:I,0))</f>
        <v>Cairo</v>
      </c>
    </row>
    <row r="8831" spans="1:20" x14ac:dyDescent="0.3">
      <c r="A8831" s="1" t="s">
        <v>8875</v>
      </c>
      <c r="B8831" s="1" t="s">
        <v>43</v>
      </c>
      <c r="C8831" s="1" t="s">
        <v>44</v>
      </c>
      <c r="D8831" s="1" t="s">
        <v>45</v>
      </c>
      <c r="E8831" s="1" t="s">
        <v>16</v>
      </c>
      <c r="F8831" s="1" t="s">
        <v>62</v>
      </c>
      <c r="G8831">
        <v>1136.3599999999999</v>
      </c>
      <c r="H8831">
        <v>4</v>
      </c>
      <c r="I8831">
        <v>4545.4399999999996</v>
      </c>
      <c r="J8831">
        <v>2.1800000000000002</v>
      </c>
      <c r="K8831">
        <v>4797</v>
      </c>
      <c r="L8831" s="2">
        <v>45582</v>
      </c>
      <c r="O8831" t="str">
        <f>IF(ecommerce_10000[[#This Row],[Platform]]="Souq","sq",ecommerce_10000[[#This Row],[Platform]])</f>
        <v>sq</v>
      </c>
      <c r="P8831" t="str">
        <f>IF(E8831="Souq","sq",IF(E8831="Jumia","Jum",E8831))</f>
        <v>sq</v>
      </c>
      <c r="Q8831">
        <f>VLOOKUP(ecommerce_10000[[#This Row],[City]],F:I,4,FALSE)</f>
        <v>27872.98</v>
      </c>
      <c r="R8831" s="1">
        <f>SUMIF(C:C,ecommerce_10000[[#This Row],[Category]],I:I)</f>
        <v>31420413.200000018</v>
      </c>
      <c r="S8831" s="1">
        <f>SUMIFS(I:I,C:C,C8831)</f>
        <v>31420413.200000018</v>
      </c>
      <c r="T8831" s="1" t="str">
        <f>INDEX(F:F,MATCH(ecommerce_10000[[#This Row],[TotalAmount]],I:I,0))</f>
        <v>Giza</v>
      </c>
    </row>
    <row r="8832" spans="1:20" x14ac:dyDescent="0.3">
      <c r="A8832" s="1" t="s">
        <v>8876</v>
      </c>
      <c r="B8832" s="1" t="s">
        <v>13</v>
      </c>
      <c r="C8832" s="1" t="s">
        <v>14</v>
      </c>
      <c r="D8832" s="1" t="s">
        <v>15</v>
      </c>
      <c r="E8832" s="1" t="s">
        <v>47</v>
      </c>
      <c r="F8832" s="1" t="s">
        <v>23</v>
      </c>
      <c r="G8832">
        <v>16583.55</v>
      </c>
      <c r="H8832">
        <v>1</v>
      </c>
      <c r="I8832">
        <v>16583.55</v>
      </c>
      <c r="J8832">
        <v>1.52</v>
      </c>
      <c r="K8832">
        <v>1397</v>
      </c>
      <c r="L8832" s="2">
        <v>45436</v>
      </c>
      <c r="O8832" t="str">
        <f>IF(ecommerce_10000[[#This Row],[Platform]]="Souq","sq",ecommerce_10000[[#This Row],[Platform]])</f>
        <v>Amazon</v>
      </c>
      <c r="P8832" t="str">
        <f>IF(E8832="Souq","sq",IF(E8832="Jumia","Jum",E8832))</f>
        <v>Amazon</v>
      </c>
      <c r="Q8832">
        <f>VLOOKUP(ecommerce_10000[[#This Row],[City]],F:I,4,FALSE)</f>
        <v>13290.4</v>
      </c>
      <c r="R8832" s="1">
        <f>SUMIF(C:C,ecommerce_10000[[#This Row],[Category]],I:I)</f>
        <v>92327183.770000085</v>
      </c>
      <c r="S8832" s="1">
        <f>SUMIFS(I:I,C:C,C8832)</f>
        <v>92327183.770000085</v>
      </c>
      <c r="T8832" s="1" t="str">
        <f>INDEX(F:F,MATCH(ecommerce_10000[[#This Row],[TotalAmount]],I:I,0))</f>
        <v>Alexandria</v>
      </c>
    </row>
    <row r="8833" spans="1:20" x14ac:dyDescent="0.3">
      <c r="A8833" s="1" t="s">
        <v>8877</v>
      </c>
      <c r="B8833" s="1" t="s">
        <v>13</v>
      </c>
      <c r="C8833" s="1" t="s">
        <v>14</v>
      </c>
      <c r="D8833" s="1" t="s">
        <v>15</v>
      </c>
      <c r="E8833" s="1" t="s">
        <v>47</v>
      </c>
      <c r="F8833" s="1" t="s">
        <v>23</v>
      </c>
      <c r="G8833">
        <v>18844.21</v>
      </c>
      <c r="H8833">
        <v>5</v>
      </c>
      <c r="I8833">
        <v>94221.05</v>
      </c>
      <c r="J8833">
        <v>4.57</v>
      </c>
      <c r="K8833">
        <v>794</v>
      </c>
      <c r="L8833" s="2">
        <v>45385</v>
      </c>
      <c r="O8833" t="str">
        <f>IF(ecommerce_10000[[#This Row],[Platform]]="Souq","sq",ecommerce_10000[[#This Row],[Platform]])</f>
        <v>Amazon</v>
      </c>
      <c r="P8833" t="str">
        <f>IF(E8833="Souq","sq",IF(E8833="Jumia","Jum",E8833))</f>
        <v>Amazon</v>
      </c>
      <c r="Q8833">
        <f>VLOOKUP(ecommerce_10000[[#This Row],[City]],F:I,4,FALSE)</f>
        <v>13290.4</v>
      </c>
      <c r="R8833" s="1">
        <f>SUMIF(C:C,ecommerce_10000[[#This Row],[Category]],I:I)</f>
        <v>92327183.770000085</v>
      </c>
      <c r="S8833" s="1">
        <f>SUMIFS(I:I,C:C,C8833)</f>
        <v>92327183.770000085</v>
      </c>
      <c r="T8833" s="1" t="str">
        <f>INDEX(F:F,MATCH(ecommerce_10000[[#This Row],[TotalAmount]],I:I,0))</f>
        <v>Alexandria</v>
      </c>
    </row>
    <row r="8834" spans="1:20" x14ac:dyDescent="0.3">
      <c r="A8834" s="1" t="s">
        <v>8878</v>
      </c>
      <c r="B8834" s="1" t="s">
        <v>49</v>
      </c>
      <c r="C8834" s="1" t="s">
        <v>14</v>
      </c>
      <c r="D8834" s="1" t="s">
        <v>50</v>
      </c>
      <c r="E8834" s="1" t="s">
        <v>22</v>
      </c>
      <c r="F8834" s="1" t="s">
        <v>62</v>
      </c>
      <c r="G8834">
        <v>17855.57</v>
      </c>
      <c r="H8834">
        <v>5</v>
      </c>
      <c r="I8834">
        <v>89277.85</v>
      </c>
      <c r="J8834">
        <v>4.88</v>
      </c>
      <c r="K8834">
        <v>4936</v>
      </c>
      <c r="L8834" s="2">
        <v>45388</v>
      </c>
      <c r="O8834" t="str">
        <f>IF(ecommerce_10000[[#This Row],[Platform]]="Souq","sq",ecommerce_10000[[#This Row],[Platform]])</f>
        <v>Jumia</v>
      </c>
      <c r="P8834" t="str">
        <f>IF(E8834="Souq","sq",IF(E8834="Jumia","Jum",E8834))</f>
        <v>Jum</v>
      </c>
      <c r="Q8834">
        <f>VLOOKUP(ecommerce_10000[[#This Row],[City]],F:I,4,FALSE)</f>
        <v>27872.98</v>
      </c>
      <c r="R8834" s="1">
        <f>SUMIF(C:C,ecommerce_10000[[#This Row],[Category]],I:I)</f>
        <v>92327183.770000085</v>
      </c>
      <c r="S8834" s="1">
        <f>SUMIFS(I:I,C:C,C8834)</f>
        <v>92327183.770000085</v>
      </c>
      <c r="T8834" s="1" t="str">
        <f>INDEX(F:F,MATCH(ecommerce_10000[[#This Row],[TotalAmount]],I:I,0))</f>
        <v>Giza</v>
      </c>
    </row>
    <row r="8835" spans="1:20" x14ac:dyDescent="0.3">
      <c r="A8835" s="1" t="s">
        <v>8879</v>
      </c>
      <c r="B8835" s="1" t="s">
        <v>65</v>
      </c>
      <c r="C8835" s="1" t="s">
        <v>20</v>
      </c>
      <c r="D8835" s="1" t="s">
        <v>66</v>
      </c>
      <c r="E8835" s="1" t="s">
        <v>22</v>
      </c>
      <c r="F8835" s="1" t="s">
        <v>17</v>
      </c>
      <c r="G8835">
        <v>2845.31</v>
      </c>
      <c r="H8835">
        <v>4</v>
      </c>
      <c r="I8835">
        <v>11381.24</v>
      </c>
      <c r="J8835">
        <v>3.28</v>
      </c>
      <c r="K8835">
        <v>1682</v>
      </c>
      <c r="L8835" s="2">
        <v>45460</v>
      </c>
      <c r="O8835" t="str">
        <f>IF(ecommerce_10000[[#This Row],[Platform]]="Souq","sq",ecommerce_10000[[#This Row],[Platform]])</f>
        <v>Jumia</v>
      </c>
      <c r="P8835" t="str">
        <f>IF(E8835="Souq","sq",IF(E8835="Jumia","Jum",E8835))</f>
        <v>Jum</v>
      </c>
      <c r="Q8835">
        <f>VLOOKUP(ecommerce_10000[[#This Row],[City]],F:I,4,FALSE)</f>
        <v>16284.02</v>
      </c>
      <c r="R8835" s="1">
        <f>SUMIF(C:C,ecommerce_10000[[#This Row],[Category]],I:I)</f>
        <v>91504159.730000004</v>
      </c>
      <c r="S8835" s="1">
        <f>SUMIFS(I:I,C:C,C8835)</f>
        <v>91504159.730000004</v>
      </c>
      <c r="T8835" s="1" t="str">
        <f>INDEX(F:F,MATCH(ecommerce_10000[[#This Row],[TotalAmount]],I:I,0))</f>
        <v>Cairo</v>
      </c>
    </row>
    <row r="8836" spans="1:20" x14ac:dyDescent="0.3">
      <c r="A8836" s="1" t="s">
        <v>8880</v>
      </c>
      <c r="B8836" s="1" t="s">
        <v>25</v>
      </c>
      <c r="C8836" s="1" t="s">
        <v>26</v>
      </c>
      <c r="D8836" s="1" t="s">
        <v>27</v>
      </c>
      <c r="E8836" s="1" t="s">
        <v>16</v>
      </c>
      <c r="F8836" s="1" t="s">
        <v>23</v>
      </c>
      <c r="G8836">
        <v>3021.39</v>
      </c>
      <c r="H8836">
        <v>3</v>
      </c>
      <c r="I8836">
        <v>9064.17</v>
      </c>
      <c r="J8836">
        <v>2.87</v>
      </c>
      <c r="K8836">
        <v>1682</v>
      </c>
      <c r="L8836" s="2">
        <v>45409</v>
      </c>
      <c r="O8836" t="str">
        <f>IF(ecommerce_10000[[#This Row],[Platform]]="Souq","sq",ecommerce_10000[[#This Row],[Platform]])</f>
        <v>sq</v>
      </c>
      <c r="P8836" t="str">
        <f>IF(E8836="Souq","sq",IF(E8836="Jumia","Jum",E8836))</f>
        <v>sq</v>
      </c>
      <c r="Q8836">
        <f>VLOOKUP(ecommerce_10000[[#This Row],[City]],F:I,4,FALSE)</f>
        <v>13290.4</v>
      </c>
      <c r="R8836" s="1">
        <f>SUMIF(C:C,ecommerce_10000[[#This Row],[Category]],I:I)</f>
        <v>29200970.130000021</v>
      </c>
      <c r="S8836" s="1">
        <f>SUMIFS(I:I,C:C,C8836)</f>
        <v>29200970.130000021</v>
      </c>
      <c r="T8836" s="1" t="str">
        <f>INDEX(F:F,MATCH(ecommerce_10000[[#This Row],[TotalAmount]],I:I,0))</f>
        <v>Alexandria</v>
      </c>
    </row>
    <row r="8837" spans="1:20" x14ac:dyDescent="0.3">
      <c r="A8837" s="1" t="s">
        <v>8881</v>
      </c>
      <c r="B8837" s="1" t="s">
        <v>30</v>
      </c>
      <c r="C8837" s="1" t="s">
        <v>31</v>
      </c>
      <c r="D8837" s="1" t="s">
        <v>32</v>
      </c>
      <c r="E8837" s="1" t="s">
        <v>16</v>
      </c>
      <c r="F8837" s="1" t="s">
        <v>28</v>
      </c>
      <c r="G8837">
        <v>14952.36</v>
      </c>
      <c r="H8837">
        <v>4</v>
      </c>
      <c r="I8837">
        <v>59809.440000000002</v>
      </c>
      <c r="J8837">
        <v>4.68</v>
      </c>
      <c r="K8837">
        <v>4211</v>
      </c>
      <c r="L8837" s="2">
        <v>45387</v>
      </c>
      <c r="O8837" t="str">
        <f>IF(ecommerce_10000[[#This Row],[Platform]]="Souq","sq",ecommerce_10000[[#This Row],[Platform]])</f>
        <v>sq</v>
      </c>
      <c r="P8837" t="str">
        <f>IF(E8837="Souq","sq",IF(E8837="Jumia","Jum",E8837))</f>
        <v>sq</v>
      </c>
      <c r="Q8837">
        <f>VLOOKUP(ecommerce_10000[[#This Row],[City]],F:I,4,FALSE)</f>
        <v>26648.76</v>
      </c>
      <c r="R8837" s="1">
        <f>SUMIF(C:C,ecommerce_10000[[#This Row],[Category]],I:I)</f>
        <v>57542997.559999913</v>
      </c>
      <c r="S8837" s="1">
        <f>SUMIFS(I:I,C:C,C8837)</f>
        <v>57542997.559999913</v>
      </c>
      <c r="T8837" s="1" t="str">
        <f>INDEX(F:F,MATCH(ecommerce_10000[[#This Row],[TotalAmount]],I:I,0))</f>
        <v>Casablanca</v>
      </c>
    </row>
    <row r="8838" spans="1:20" x14ac:dyDescent="0.3">
      <c r="A8838" s="1" t="s">
        <v>8882</v>
      </c>
      <c r="B8838" s="1" t="s">
        <v>35</v>
      </c>
      <c r="C8838" s="1" t="s">
        <v>14</v>
      </c>
      <c r="D8838" s="1" t="s">
        <v>36</v>
      </c>
      <c r="E8838" s="1" t="s">
        <v>22</v>
      </c>
      <c r="F8838" s="1" t="s">
        <v>62</v>
      </c>
      <c r="G8838">
        <v>6367.46</v>
      </c>
      <c r="H8838">
        <v>3</v>
      </c>
      <c r="I8838">
        <v>19102.38</v>
      </c>
      <c r="J8838">
        <v>3.7</v>
      </c>
      <c r="K8838">
        <v>383</v>
      </c>
      <c r="L8838" s="2">
        <v>45296</v>
      </c>
      <c r="O8838" t="str">
        <f>IF(ecommerce_10000[[#This Row],[Platform]]="Souq","sq",ecommerce_10000[[#This Row],[Platform]])</f>
        <v>Jumia</v>
      </c>
      <c r="P8838" t="str">
        <f>IF(E8838="Souq","sq",IF(E8838="Jumia","Jum",E8838))</f>
        <v>Jum</v>
      </c>
      <c r="Q8838">
        <f>VLOOKUP(ecommerce_10000[[#This Row],[City]],F:I,4,FALSE)</f>
        <v>27872.98</v>
      </c>
      <c r="R8838" s="1">
        <f>SUMIF(C:C,ecommerce_10000[[#This Row],[Category]],I:I)</f>
        <v>92327183.770000085</v>
      </c>
      <c r="S8838" s="1">
        <f>SUMIFS(I:I,C:C,C8838)</f>
        <v>92327183.770000085</v>
      </c>
      <c r="T8838" s="1" t="str">
        <f>INDEX(F:F,MATCH(ecommerce_10000[[#This Row],[TotalAmount]],I:I,0))</f>
        <v>Giza</v>
      </c>
    </row>
    <row r="8839" spans="1:20" x14ac:dyDescent="0.3">
      <c r="A8839" s="1" t="s">
        <v>8883</v>
      </c>
      <c r="B8839" s="1" t="s">
        <v>38</v>
      </c>
      <c r="C8839" s="1" t="s">
        <v>20</v>
      </c>
      <c r="D8839" s="1" t="s">
        <v>39</v>
      </c>
      <c r="E8839" s="1" t="s">
        <v>22</v>
      </c>
      <c r="F8839" s="1" t="s">
        <v>62</v>
      </c>
      <c r="G8839">
        <v>12995.69</v>
      </c>
      <c r="H8839">
        <v>2</v>
      </c>
      <c r="I8839">
        <v>25991.38</v>
      </c>
      <c r="J8839">
        <v>3.56</v>
      </c>
      <c r="K8839">
        <v>3359</v>
      </c>
      <c r="L8839" s="2">
        <v>45402</v>
      </c>
      <c r="O8839" t="str">
        <f>IF(ecommerce_10000[[#This Row],[Platform]]="Souq","sq",ecommerce_10000[[#This Row],[Platform]])</f>
        <v>Jumia</v>
      </c>
      <c r="P8839" t="str">
        <f>IF(E8839="Souq","sq",IF(E8839="Jumia","Jum",E8839))</f>
        <v>Jum</v>
      </c>
      <c r="Q8839">
        <f>VLOOKUP(ecommerce_10000[[#This Row],[City]],F:I,4,FALSE)</f>
        <v>27872.98</v>
      </c>
      <c r="R8839" s="1">
        <f>SUMIF(C:C,ecommerce_10000[[#This Row],[Category]],I:I)</f>
        <v>91504159.730000004</v>
      </c>
      <c r="S8839" s="1">
        <f>SUMIFS(I:I,C:C,C8839)</f>
        <v>91504159.730000004</v>
      </c>
      <c r="T8839" s="1" t="str">
        <f>INDEX(F:F,MATCH(ecommerce_10000[[#This Row],[TotalAmount]],I:I,0))</f>
        <v>Giza</v>
      </c>
    </row>
    <row r="8840" spans="1:20" x14ac:dyDescent="0.3">
      <c r="A8840" s="1" t="s">
        <v>8884</v>
      </c>
      <c r="B8840" s="1" t="s">
        <v>65</v>
      </c>
      <c r="C8840" s="1" t="s">
        <v>20</v>
      </c>
      <c r="D8840" s="1" t="s">
        <v>66</v>
      </c>
      <c r="E8840" s="1" t="s">
        <v>47</v>
      </c>
      <c r="F8840" s="1" t="s">
        <v>40</v>
      </c>
      <c r="G8840">
        <v>3997.03</v>
      </c>
      <c r="H8840">
        <v>3</v>
      </c>
      <c r="I8840">
        <v>11991.09</v>
      </c>
      <c r="J8840">
        <v>1.83</v>
      </c>
      <c r="K8840">
        <v>265</v>
      </c>
      <c r="L8840" s="2">
        <v>45386</v>
      </c>
      <c r="O8840" t="str">
        <f>IF(ecommerce_10000[[#This Row],[Platform]]="Souq","sq",ecommerce_10000[[#This Row],[Platform]])</f>
        <v>Amazon</v>
      </c>
      <c r="P8840" t="str">
        <f>IF(E8840="Souq","sq",IF(E8840="Jumia","Jum",E8840))</f>
        <v>Amazon</v>
      </c>
      <c r="Q8840">
        <f>VLOOKUP(ecommerce_10000[[#This Row],[City]],F:I,4,FALSE)</f>
        <v>99349.3</v>
      </c>
      <c r="R8840" s="1">
        <f>SUMIF(C:C,ecommerce_10000[[#This Row],[Category]],I:I)</f>
        <v>91504159.730000004</v>
      </c>
      <c r="S8840" s="1">
        <f>SUMIFS(I:I,C:C,C8840)</f>
        <v>91504159.730000004</v>
      </c>
      <c r="T8840" s="1" t="str">
        <f>INDEX(F:F,MATCH(ecommerce_10000[[#This Row],[TotalAmount]],I:I,0))</f>
        <v>Riyadh</v>
      </c>
    </row>
    <row r="8841" spans="1:20" x14ac:dyDescent="0.3">
      <c r="A8841" s="1" t="s">
        <v>8885</v>
      </c>
      <c r="B8841" s="1" t="s">
        <v>35</v>
      </c>
      <c r="C8841" s="1" t="s">
        <v>14</v>
      </c>
      <c r="D8841" s="1" t="s">
        <v>36</v>
      </c>
      <c r="E8841" s="1" t="s">
        <v>47</v>
      </c>
      <c r="F8841" s="1" t="s">
        <v>62</v>
      </c>
      <c r="G8841">
        <v>6126.88</v>
      </c>
      <c r="H8841">
        <v>1</v>
      </c>
      <c r="I8841">
        <v>6126.88</v>
      </c>
      <c r="J8841">
        <v>2.64</v>
      </c>
      <c r="K8841">
        <v>793</v>
      </c>
      <c r="L8841" s="2">
        <v>45605</v>
      </c>
      <c r="O8841" t="str">
        <f>IF(ecommerce_10000[[#This Row],[Platform]]="Souq","sq",ecommerce_10000[[#This Row],[Platform]])</f>
        <v>Amazon</v>
      </c>
      <c r="P8841" t="str">
        <f>IF(E8841="Souq","sq",IF(E8841="Jumia","Jum",E8841))</f>
        <v>Amazon</v>
      </c>
      <c r="Q8841">
        <f>VLOOKUP(ecommerce_10000[[#This Row],[City]],F:I,4,FALSE)</f>
        <v>27872.98</v>
      </c>
      <c r="R8841" s="1">
        <f>SUMIF(C:C,ecommerce_10000[[#This Row],[Category]],I:I)</f>
        <v>92327183.770000085</v>
      </c>
      <c r="S8841" s="1">
        <f>SUMIFS(I:I,C:C,C8841)</f>
        <v>92327183.770000085</v>
      </c>
      <c r="T8841" s="1" t="str">
        <f>INDEX(F:F,MATCH(ecommerce_10000[[#This Row],[TotalAmount]],I:I,0))</f>
        <v>Giza</v>
      </c>
    </row>
    <row r="8842" spans="1:20" x14ac:dyDescent="0.3">
      <c r="A8842" s="1" t="s">
        <v>8886</v>
      </c>
      <c r="B8842" s="1" t="s">
        <v>25</v>
      </c>
      <c r="C8842" s="1" t="s">
        <v>26</v>
      </c>
      <c r="D8842" s="1" t="s">
        <v>27</v>
      </c>
      <c r="E8842" s="1" t="s">
        <v>47</v>
      </c>
      <c r="F8842" s="1" t="s">
        <v>23</v>
      </c>
      <c r="G8842">
        <v>399.47</v>
      </c>
      <c r="H8842">
        <v>3</v>
      </c>
      <c r="I8842">
        <v>1198.4100000000001</v>
      </c>
      <c r="J8842">
        <v>3.98</v>
      </c>
      <c r="K8842">
        <v>1920</v>
      </c>
      <c r="L8842" s="2">
        <v>45436</v>
      </c>
      <c r="O8842" t="str">
        <f>IF(ecommerce_10000[[#This Row],[Platform]]="Souq","sq",ecommerce_10000[[#This Row],[Platform]])</f>
        <v>Amazon</v>
      </c>
      <c r="P8842" t="str">
        <f>IF(E8842="Souq","sq",IF(E8842="Jumia","Jum",E8842))</f>
        <v>Amazon</v>
      </c>
      <c r="Q8842">
        <f>VLOOKUP(ecommerce_10000[[#This Row],[City]],F:I,4,FALSE)</f>
        <v>13290.4</v>
      </c>
      <c r="R8842" s="1">
        <f>SUMIF(C:C,ecommerce_10000[[#This Row],[Category]],I:I)</f>
        <v>29200970.130000021</v>
      </c>
      <c r="S8842" s="1">
        <f>SUMIFS(I:I,C:C,C8842)</f>
        <v>29200970.130000021</v>
      </c>
      <c r="T8842" s="1" t="str">
        <f>INDEX(F:F,MATCH(ecommerce_10000[[#This Row],[TotalAmount]],I:I,0))</f>
        <v>Alexandria</v>
      </c>
    </row>
    <row r="8843" spans="1:20" x14ac:dyDescent="0.3">
      <c r="A8843" s="1" t="s">
        <v>8887</v>
      </c>
      <c r="B8843" s="1" t="s">
        <v>38</v>
      </c>
      <c r="C8843" s="1" t="s">
        <v>20</v>
      </c>
      <c r="D8843" s="1" t="s">
        <v>39</v>
      </c>
      <c r="E8843" s="1" t="s">
        <v>16</v>
      </c>
      <c r="F8843" s="1" t="s">
        <v>23</v>
      </c>
      <c r="G8843">
        <v>18490.009999999998</v>
      </c>
      <c r="H8843">
        <v>3</v>
      </c>
      <c r="I8843">
        <v>55470.03</v>
      </c>
      <c r="J8843">
        <v>3.13</v>
      </c>
      <c r="K8843">
        <v>2638</v>
      </c>
      <c r="L8843" s="2">
        <v>45426</v>
      </c>
      <c r="O8843" t="str">
        <f>IF(ecommerce_10000[[#This Row],[Platform]]="Souq","sq",ecommerce_10000[[#This Row],[Platform]])</f>
        <v>sq</v>
      </c>
      <c r="P8843" t="str">
        <f>IF(E8843="Souq","sq",IF(E8843="Jumia","Jum",E8843))</f>
        <v>sq</v>
      </c>
      <c r="Q8843">
        <f>VLOOKUP(ecommerce_10000[[#This Row],[City]],F:I,4,FALSE)</f>
        <v>13290.4</v>
      </c>
      <c r="R8843" s="1">
        <f>SUMIF(C:C,ecommerce_10000[[#This Row],[Category]],I:I)</f>
        <v>91504159.730000004</v>
      </c>
      <c r="S8843" s="1">
        <f>SUMIFS(I:I,C:C,C8843)</f>
        <v>91504159.730000004</v>
      </c>
      <c r="T8843" s="1" t="str">
        <f>INDEX(F:F,MATCH(ecommerce_10000[[#This Row],[TotalAmount]],I:I,0))</f>
        <v>Alexandria</v>
      </c>
    </row>
    <row r="8844" spans="1:20" x14ac:dyDescent="0.3">
      <c r="A8844" s="1" t="s">
        <v>8888</v>
      </c>
      <c r="B8844" s="1" t="s">
        <v>13</v>
      </c>
      <c r="C8844" s="1" t="s">
        <v>14</v>
      </c>
      <c r="D8844" s="1" t="s">
        <v>15</v>
      </c>
      <c r="E8844" s="1" t="s">
        <v>47</v>
      </c>
      <c r="F8844" s="1" t="s">
        <v>62</v>
      </c>
      <c r="G8844">
        <v>8793.2900000000009</v>
      </c>
      <c r="H8844">
        <v>2</v>
      </c>
      <c r="I8844">
        <v>17586.580000000002</v>
      </c>
      <c r="J8844">
        <v>1.06</v>
      </c>
      <c r="K8844">
        <v>2486</v>
      </c>
      <c r="L8844" s="2">
        <v>45574</v>
      </c>
      <c r="O8844" t="str">
        <f>IF(ecommerce_10000[[#This Row],[Platform]]="Souq","sq",ecommerce_10000[[#This Row],[Platform]])</f>
        <v>Amazon</v>
      </c>
      <c r="P8844" t="str">
        <f>IF(E8844="Souq","sq",IF(E8844="Jumia","Jum",E8844))</f>
        <v>Amazon</v>
      </c>
      <c r="Q8844">
        <f>VLOOKUP(ecommerce_10000[[#This Row],[City]],F:I,4,FALSE)</f>
        <v>27872.98</v>
      </c>
      <c r="R8844" s="1">
        <f>SUMIF(C:C,ecommerce_10000[[#This Row],[Category]],I:I)</f>
        <v>92327183.770000085</v>
      </c>
      <c r="S8844" s="1">
        <f>SUMIFS(I:I,C:C,C8844)</f>
        <v>92327183.770000085</v>
      </c>
      <c r="T8844" s="1" t="str">
        <f>INDEX(F:F,MATCH(ecommerce_10000[[#This Row],[TotalAmount]],I:I,0))</f>
        <v>Giza</v>
      </c>
    </row>
    <row r="8845" spans="1:20" x14ac:dyDescent="0.3">
      <c r="A8845" s="1" t="s">
        <v>8889</v>
      </c>
      <c r="B8845" s="1" t="s">
        <v>53</v>
      </c>
      <c r="C8845" s="1" t="s">
        <v>31</v>
      </c>
      <c r="D8845" s="1" t="s">
        <v>54</v>
      </c>
      <c r="E8845" s="1" t="s">
        <v>16</v>
      </c>
      <c r="F8845" s="1" t="s">
        <v>23</v>
      </c>
      <c r="G8845">
        <v>5502.39</v>
      </c>
      <c r="H8845">
        <v>5</v>
      </c>
      <c r="I8845">
        <v>27511.95</v>
      </c>
      <c r="J8845">
        <v>3.47</v>
      </c>
      <c r="K8845">
        <v>1100</v>
      </c>
      <c r="L8845" s="2">
        <v>45365</v>
      </c>
      <c r="O8845" t="str">
        <f>IF(ecommerce_10000[[#This Row],[Platform]]="Souq","sq",ecommerce_10000[[#This Row],[Platform]])</f>
        <v>sq</v>
      </c>
      <c r="P8845" t="str">
        <f>IF(E8845="Souq","sq",IF(E8845="Jumia","Jum",E8845))</f>
        <v>sq</v>
      </c>
      <c r="Q8845">
        <f>VLOOKUP(ecommerce_10000[[#This Row],[City]],F:I,4,FALSE)</f>
        <v>13290.4</v>
      </c>
      <c r="R8845" s="1">
        <f>SUMIF(C:C,ecommerce_10000[[#This Row],[Category]],I:I)</f>
        <v>57542997.559999913</v>
      </c>
      <c r="S8845" s="1">
        <f>SUMIFS(I:I,C:C,C8845)</f>
        <v>57542997.559999913</v>
      </c>
      <c r="T8845" s="1" t="str">
        <f>INDEX(F:F,MATCH(ecommerce_10000[[#This Row],[TotalAmount]],I:I,0))</f>
        <v>Alexandria</v>
      </c>
    </row>
    <row r="8846" spans="1:20" x14ac:dyDescent="0.3">
      <c r="A8846" s="1" t="s">
        <v>8890</v>
      </c>
      <c r="B8846" s="1" t="s">
        <v>35</v>
      </c>
      <c r="C8846" s="1" t="s">
        <v>14</v>
      </c>
      <c r="D8846" s="1" t="s">
        <v>36</v>
      </c>
      <c r="E8846" s="1" t="s">
        <v>47</v>
      </c>
      <c r="F8846" s="1" t="s">
        <v>33</v>
      </c>
      <c r="G8846">
        <v>2454.54</v>
      </c>
      <c r="H8846">
        <v>3</v>
      </c>
      <c r="I8846">
        <v>7363.62</v>
      </c>
      <c r="J8846">
        <v>1.85</v>
      </c>
      <c r="K8846">
        <v>634</v>
      </c>
      <c r="L8846" s="2">
        <v>45452</v>
      </c>
      <c r="O8846" t="str">
        <f>IF(ecommerce_10000[[#This Row],[Platform]]="Souq","sq",ecommerce_10000[[#This Row],[Platform]])</f>
        <v>Amazon</v>
      </c>
      <c r="P8846" t="str">
        <f>IF(E8846="Souq","sq",IF(E8846="Jumia","Jum",E8846))</f>
        <v>Amazon</v>
      </c>
      <c r="Q8846">
        <f>VLOOKUP(ecommerce_10000[[#This Row],[City]],F:I,4,FALSE)</f>
        <v>3665.44</v>
      </c>
      <c r="R8846" s="1">
        <f>SUMIF(C:C,ecommerce_10000[[#This Row],[Category]],I:I)</f>
        <v>92327183.770000085</v>
      </c>
      <c r="S8846" s="1">
        <f>SUMIFS(I:I,C:C,C8846)</f>
        <v>92327183.770000085</v>
      </c>
      <c r="T8846" s="1" t="str">
        <f>INDEX(F:F,MATCH(ecommerce_10000[[#This Row],[TotalAmount]],I:I,0))</f>
        <v>Dubai</v>
      </c>
    </row>
    <row r="8847" spans="1:20" x14ac:dyDescent="0.3">
      <c r="A8847" s="1" t="s">
        <v>8891</v>
      </c>
      <c r="B8847" s="1" t="s">
        <v>19</v>
      </c>
      <c r="C8847" s="1" t="s">
        <v>20</v>
      </c>
      <c r="D8847" s="1" t="s">
        <v>21</v>
      </c>
      <c r="E8847" s="1" t="s">
        <v>22</v>
      </c>
      <c r="F8847" s="1" t="s">
        <v>40</v>
      </c>
      <c r="G8847">
        <v>9783.09</v>
      </c>
      <c r="H8847">
        <v>2</v>
      </c>
      <c r="I8847">
        <v>19566.18</v>
      </c>
      <c r="J8847">
        <v>3.84</v>
      </c>
      <c r="K8847">
        <v>2110</v>
      </c>
      <c r="L8847" s="2">
        <v>45416</v>
      </c>
      <c r="O8847" t="str">
        <f>IF(ecommerce_10000[[#This Row],[Platform]]="Souq","sq",ecommerce_10000[[#This Row],[Platform]])</f>
        <v>Jumia</v>
      </c>
      <c r="P8847" t="str">
        <f>IF(E8847="Souq","sq",IF(E8847="Jumia","Jum",E8847))</f>
        <v>Jum</v>
      </c>
      <c r="Q8847">
        <f>VLOOKUP(ecommerce_10000[[#This Row],[City]],F:I,4,FALSE)</f>
        <v>99349.3</v>
      </c>
      <c r="R8847" s="1">
        <f>SUMIF(C:C,ecommerce_10000[[#This Row],[Category]],I:I)</f>
        <v>91504159.730000004</v>
      </c>
      <c r="S8847" s="1">
        <f>SUMIFS(I:I,C:C,C8847)</f>
        <v>91504159.730000004</v>
      </c>
      <c r="T8847" s="1" t="str">
        <f>INDEX(F:F,MATCH(ecommerce_10000[[#This Row],[TotalAmount]],I:I,0))</f>
        <v>Riyadh</v>
      </c>
    </row>
    <row r="8848" spans="1:20" x14ac:dyDescent="0.3">
      <c r="A8848" s="1" t="s">
        <v>8892</v>
      </c>
      <c r="B8848" s="1" t="s">
        <v>49</v>
      </c>
      <c r="C8848" s="1" t="s">
        <v>14</v>
      </c>
      <c r="D8848" s="1" t="s">
        <v>50</v>
      </c>
      <c r="E8848" s="1" t="s">
        <v>16</v>
      </c>
      <c r="F8848" s="1" t="s">
        <v>40</v>
      </c>
      <c r="G8848">
        <v>5195.1499999999996</v>
      </c>
      <c r="H8848">
        <v>2</v>
      </c>
      <c r="I8848">
        <v>10390.299999999999</v>
      </c>
      <c r="J8848">
        <v>2.21</v>
      </c>
      <c r="K8848">
        <v>337</v>
      </c>
      <c r="L8848" s="2">
        <v>45449</v>
      </c>
      <c r="O8848" t="str">
        <f>IF(ecommerce_10000[[#This Row],[Platform]]="Souq","sq",ecommerce_10000[[#This Row],[Platform]])</f>
        <v>sq</v>
      </c>
      <c r="P8848" t="str">
        <f>IF(E8848="Souq","sq",IF(E8848="Jumia","Jum",E8848))</f>
        <v>sq</v>
      </c>
      <c r="Q8848">
        <f>VLOOKUP(ecommerce_10000[[#This Row],[City]],F:I,4,FALSE)</f>
        <v>99349.3</v>
      </c>
      <c r="R8848" s="1">
        <f>SUMIF(C:C,ecommerce_10000[[#This Row],[Category]],I:I)</f>
        <v>92327183.770000085</v>
      </c>
      <c r="S8848" s="1">
        <f>SUMIFS(I:I,C:C,C8848)</f>
        <v>92327183.770000085</v>
      </c>
      <c r="T8848" s="1" t="str">
        <f>INDEX(F:F,MATCH(ecommerce_10000[[#This Row],[TotalAmount]],I:I,0))</f>
        <v>Riyadh</v>
      </c>
    </row>
    <row r="8849" spans="1:20" x14ac:dyDescent="0.3">
      <c r="A8849" s="1" t="s">
        <v>8893</v>
      </c>
      <c r="B8849" s="1" t="s">
        <v>19</v>
      </c>
      <c r="C8849" s="1" t="s">
        <v>20</v>
      </c>
      <c r="D8849" s="1" t="s">
        <v>21</v>
      </c>
      <c r="E8849" s="1" t="s">
        <v>22</v>
      </c>
      <c r="F8849" s="1" t="s">
        <v>33</v>
      </c>
      <c r="G8849">
        <v>10473.379999999999</v>
      </c>
      <c r="H8849">
        <v>1</v>
      </c>
      <c r="I8849">
        <v>10473.379999999999</v>
      </c>
      <c r="J8849">
        <v>2.87</v>
      </c>
      <c r="K8849">
        <v>4562</v>
      </c>
      <c r="L8849" s="2">
        <v>45480</v>
      </c>
      <c r="O8849" t="str">
        <f>IF(ecommerce_10000[[#This Row],[Platform]]="Souq","sq",ecommerce_10000[[#This Row],[Platform]])</f>
        <v>Jumia</v>
      </c>
      <c r="P8849" t="str">
        <f>IF(E8849="Souq","sq",IF(E8849="Jumia","Jum",E8849))</f>
        <v>Jum</v>
      </c>
      <c r="Q8849">
        <f>VLOOKUP(ecommerce_10000[[#This Row],[City]],F:I,4,FALSE)</f>
        <v>3665.44</v>
      </c>
      <c r="R8849" s="1">
        <f>SUMIF(C:C,ecommerce_10000[[#This Row],[Category]],I:I)</f>
        <v>91504159.730000004</v>
      </c>
      <c r="S8849" s="1">
        <f>SUMIFS(I:I,C:C,C8849)</f>
        <v>91504159.730000004</v>
      </c>
      <c r="T8849" s="1" t="str">
        <f>INDEX(F:F,MATCH(ecommerce_10000[[#This Row],[TotalAmount]],I:I,0))</f>
        <v>Dubai</v>
      </c>
    </row>
    <row r="8850" spans="1:20" x14ac:dyDescent="0.3">
      <c r="A8850" s="1" t="s">
        <v>8894</v>
      </c>
      <c r="B8850" s="1" t="s">
        <v>35</v>
      </c>
      <c r="C8850" s="1" t="s">
        <v>14</v>
      </c>
      <c r="D8850" s="1" t="s">
        <v>36</v>
      </c>
      <c r="E8850" s="1" t="s">
        <v>47</v>
      </c>
      <c r="F8850" s="1" t="s">
        <v>23</v>
      </c>
      <c r="G8850">
        <v>5186.2299999999996</v>
      </c>
      <c r="H8850">
        <v>5</v>
      </c>
      <c r="I8850">
        <v>25931.15</v>
      </c>
      <c r="J8850">
        <v>4.05</v>
      </c>
      <c r="K8850">
        <v>524</v>
      </c>
      <c r="L8850" s="2">
        <v>45600</v>
      </c>
      <c r="O8850" t="str">
        <f>IF(ecommerce_10000[[#This Row],[Platform]]="Souq","sq",ecommerce_10000[[#This Row],[Platform]])</f>
        <v>Amazon</v>
      </c>
      <c r="P8850" t="str">
        <f>IF(E8850="Souq","sq",IF(E8850="Jumia","Jum",E8850))</f>
        <v>Amazon</v>
      </c>
      <c r="Q8850">
        <f>VLOOKUP(ecommerce_10000[[#This Row],[City]],F:I,4,FALSE)</f>
        <v>13290.4</v>
      </c>
      <c r="R8850" s="1">
        <f>SUMIF(C:C,ecommerce_10000[[#This Row],[Category]],I:I)</f>
        <v>92327183.770000085</v>
      </c>
      <c r="S8850" s="1">
        <f>SUMIFS(I:I,C:C,C8850)</f>
        <v>92327183.770000085</v>
      </c>
      <c r="T8850" s="1" t="str">
        <f>INDEX(F:F,MATCH(ecommerce_10000[[#This Row],[TotalAmount]],I:I,0))</f>
        <v>Alexandria</v>
      </c>
    </row>
    <row r="8851" spans="1:20" x14ac:dyDescent="0.3">
      <c r="A8851" s="1" t="s">
        <v>8895</v>
      </c>
      <c r="B8851" s="1" t="s">
        <v>30</v>
      </c>
      <c r="C8851" s="1" t="s">
        <v>31</v>
      </c>
      <c r="D8851" s="1" t="s">
        <v>32</v>
      </c>
      <c r="E8851" s="1" t="s">
        <v>16</v>
      </c>
      <c r="F8851" s="1" t="s">
        <v>62</v>
      </c>
      <c r="G8851">
        <v>11838.69</v>
      </c>
      <c r="H8851">
        <v>4</v>
      </c>
      <c r="I8851">
        <v>47354.76</v>
      </c>
      <c r="J8851">
        <v>1.17</v>
      </c>
      <c r="K8851">
        <v>3891</v>
      </c>
      <c r="L8851" s="2">
        <v>45430</v>
      </c>
      <c r="O8851" t="str">
        <f>IF(ecommerce_10000[[#This Row],[Platform]]="Souq","sq",ecommerce_10000[[#This Row],[Platform]])</f>
        <v>sq</v>
      </c>
      <c r="P8851" t="str">
        <f>IF(E8851="Souq","sq",IF(E8851="Jumia","Jum",E8851))</f>
        <v>sq</v>
      </c>
      <c r="Q8851">
        <f>VLOOKUP(ecommerce_10000[[#This Row],[City]],F:I,4,FALSE)</f>
        <v>27872.98</v>
      </c>
      <c r="R8851" s="1">
        <f>SUMIF(C:C,ecommerce_10000[[#This Row],[Category]],I:I)</f>
        <v>57542997.559999913</v>
      </c>
      <c r="S8851" s="1">
        <f>SUMIFS(I:I,C:C,C8851)</f>
        <v>57542997.559999913</v>
      </c>
      <c r="T8851" s="1" t="str">
        <f>INDEX(F:F,MATCH(ecommerce_10000[[#This Row],[TotalAmount]],I:I,0))</f>
        <v>Giza</v>
      </c>
    </row>
    <row r="8852" spans="1:20" x14ac:dyDescent="0.3">
      <c r="A8852" s="1" t="s">
        <v>8896</v>
      </c>
      <c r="B8852" s="1" t="s">
        <v>25</v>
      </c>
      <c r="C8852" s="1" t="s">
        <v>26</v>
      </c>
      <c r="D8852" s="1" t="s">
        <v>27</v>
      </c>
      <c r="E8852" s="1" t="s">
        <v>22</v>
      </c>
      <c r="F8852" s="1" t="s">
        <v>40</v>
      </c>
      <c r="G8852">
        <v>7914.58</v>
      </c>
      <c r="H8852">
        <v>1</v>
      </c>
      <c r="I8852">
        <v>7914.58</v>
      </c>
      <c r="J8852">
        <v>1.87</v>
      </c>
      <c r="K8852">
        <v>1758</v>
      </c>
      <c r="L8852" s="2">
        <v>45372</v>
      </c>
      <c r="O8852" t="str">
        <f>IF(ecommerce_10000[[#This Row],[Platform]]="Souq","sq",ecommerce_10000[[#This Row],[Platform]])</f>
        <v>Jumia</v>
      </c>
      <c r="P8852" t="str">
        <f>IF(E8852="Souq","sq",IF(E8852="Jumia","Jum",E8852))</f>
        <v>Jum</v>
      </c>
      <c r="Q8852">
        <f>VLOOKUP(ecommerce_10000[[#This Row],[City]],F:I,4,FALSE)</f>
        <v>99349.3</v>
      </c>
      <c r="R8852" s="1">
        <f>SUMIF(C:C,ecommerce_10000[[#This Row],[Category]],I:I)</f>
        <v>29200970.130000021</v>
      </c>
      <c r="S8852" s="1">
        <f>SUMIFS(I:I,C:C,C8852)</f>
        <v>29200970.130000021</v>
      </c>
      <c r="T8852" s="1" t="str">
        <f>INDEX(F:F,MATCH(ecommerce_10000[[#This Row],[TotalAmount]],I:I,0))</f>
        <v>Riyadh</v>
      </c>
    </row>
    <row r="8853" spans="1:20" x14ac:dyDescent="0.3">
      <c r="A8853" s="1" t="s">
        <v>8897</v>
      </c>
      <c r="B8853" s="1" t="s">
        <v>13</v>
      </c>
      <c r="C8853" s="1" t="s">
        <v>14</v>
      </c>
      <c r="D8853" s="1" t="s">
        <v>15</v>
      </c>
      <c r="E8853" s="1" t="s">
        <v>47</v>
      </c>
      <c r="F8853" s="1" t="s">
        <v>33</v>
      </c>
      <c r="G8853">
        <v>18157.78</v>
      </c>
      <c r="H8853">
        <v>4</v>
      </c>
      <c r="I8853">
        <v>72631.12</v>
      </c>
      <c r="J8853">
        <v>4.93</v>
      </c>
      <c r="K8853">
        <v>2954</v>
      </c>
      <c r="L8853" s="2">
        <v>45421</v>
      </c>
      <c r="O8853" t="str">
        <f>IF(ecommerce_10000[[#This Row],[Platform]]="Souq","sq",ecommerce_10000[[#This Row],[Platform]])</f>
        <v>Amazon</v>
      </c>
      <c r="P8853" t="str">
        <f>IF(E8853="Souq","sq",IF(E8853="Jumia","Jum",E8853))</f>
        <v>Amazon</v>
      </c>
      <c r="Q8853">
        <f>VLOOKUP(ecommerce_10000[[#This Row],[City]],F:I,4,FALSE)</f>
        <v>3665.44</v>
      </c>
      <c r="R8853" s="1">
        <f>SUMIF(C:C,ecommerce_10000[[#This Row],[Category]],I:I)</f>
        <v>92327183.770000085</v>
      </c>
      <c r="S8853" s="1">
        <f>SUMIFS(I:I,C:C,C8853)</f>
        <v>92327183.770000085</v>
      </c>
      <c r="T8853" s="1" t="str">
        <f>INDEX(F:F,MATCH(ecommerce_10000[[#This Row],[TotalAmount]],I:I,0))</f>
        <v>Dubai</v>
      </c>
    </row>
    <row r="8854" spans="1:20" x14ac:dyDescent="0.3">
      <c r="A8854" s="1" t="s">
        <v>8898</v>
      </c>
      <c r="B8854" s="1" t="s">
        <v>43</v>
      </c>
      <c r="C8854" s="1" t="s">
        <v>44</v>
      </c>
      <c r="D8854" s="1" t="s">
        <v>45</v>
      </c>
      <c r="E8854" s="1" t="s">
        <v>22</v>
      </c>
      <c r="F8854" s="1" t="s">
        <v>33</v>
      </c>
      <c r="G8854">
        <v>16873.86</v>
      </c>
      <c r="H8854">
        <v>1</v>
      </c>
      <c r="I8854">
        <v>16873.86</v>
      </c>
      <c r="J8854">
        <v>3.15</v>
      </c>
      <c r="K8854">
        <v>321</v>
      </c>
      <c r="L8854" s="2">
        <v>45357</v>
      </c>
      <c r="O8854" t="str">
        <f>IF(ecommerce_10000[[#This Row],[Platform]]="Souq","sq",ecommerce_10000[[#This Row],[Platform]])</f>
        <v>Jumia</v>
      </c>
      <c r="P8854" t="str">
        <f>IF(E8854="Souq","sq",IF(E8854="Jumia","Jum",E8854))</f>
        <v>Jum</v>
      </c>
      <c r="Q8854">
        <f>VLOOKUP(ecommerce_10000[[#This Row],[City]],F:I,4,FALSE)</f>
        <v>3665.44</v>
      </c>
      <c r="R8854" s="1">
        <f>SUMIF(C:C,ecommerce_10000[[#This Row],[Category]],I:I)</f>
        <v>31420413.200000018</v>
      </c>
      <c r="S8854" s="1">
        <f>SUMIFS(I:I,C:C,C8854)</f>
        <v>31420413.200000018</v>
      </c>
      <c r="T8854" s="1" t="str">
        <f>INDEX(F:F,MATCH(ecommerce_10000[[#This Row],[TotalAmount]],I:I,0))</f>
        <v>Dubai</v>
      </c>
    </row>
    <row r="8855" spans="1:20" x14ac:dyDescent="0.3">
      <c r="A8855" s="1" t="s">
        <v>8899</v>
      </c>
      <c r="B8855" s="1" t="s">
        <v>30</v>
      </c>
      <c r="C8855" s="1" t="s">
        <v>31</v>
      </c>
      <c r="D8855" s="1" t="s">
        <v>32</v>
      </c>
      <c r="E8855" s="1" t="s">
        <v>47</v>
      </c>
      <c r="F8855" s="1" t="s">
        <v>28</v>
      </c>
      <c r="G8855">
        <v>7026.3</v>
      </c>
      <c r="H8855">
        <v>5</v>
      </c>
      <c r="I8855">
        <v>35131.5</v>
      </c>
      <c r="J8855">
        <v>5</v>
      </c>
      <c r="K8855">
        <v>396</v>
      </c>
      <c r="L8855" s="2">
        <v>45449</v>
      </c>
      <c r="O8855" t="str">
        <f>IF(ecommerce_10000[[#This Row],[Platform]]="Souq","sq",ecommerce_10000[[#This Row],[Platform]])</f>
        <v>Amazon</v>
      </c>
      <c r="P8855" t="str">
        <f>IF(E8855="Souq","sq",IF(E8855="Jumia","Jum",E8855))</f>
        <v>Amazon</v>
      </c>
      <c r="Q8855">
        <f>VLOOKUP(ecommerce_10000[[#This Row],[City]],F:I,4,FALSE)</f>
        <v>26648.76</v>
      </c>
      <c r="R8855" s="1">
        <f>SUMIF(C:C,ecommerce_10000[[#This Row],[Category]],I:I)</f>
        <v>57542997.559999913</v>
      </c>
      <c r="S8855" s="1">
        <f>SUMIFS(I:I,C:C,C8855)</f>
        <v>57542997.559999913</v>
      </c>
      <c r="T8855" s="1" t="str">
        <f>INDEX(F:F,MATCH(ecommerce_10000[[#This Row],[TotalAmount]],I:I,0))</f>
        <v>Casablanca</v>
      </c>
    </row>
    <row r="8856" spans="1:20" x14ac:dyDescent="0.3">
      <c r="A8856" s="1" t="s">
        <v>8900</v>
      </c>
      <c r="B8856" s="1" t="s">
        <v>38</v>
      </c>
      <c r="C8856" s="1" t="s">
        <v>20</v>
      </c>
      <c r="D8856" s="1" t="s">
        <v>39</v>
      </c>
      <c r="E8856" s="1" t="s">
        <v>47</v>
      </c>
      <c r="F8856" s="1" t="s">
        <v>33</v>
      </c>
      <c r="G8856">
        <v>15877.34</v>
      </c>
      <c r="H8856">
        <v>4</v>
      </c>
      <c r="I8856">
        <v>63509.36</v>
      </c>
      <c r="J8856">
        <v>2.71</v>
      </c>
      <c r="K8856">
        <v>2678</v>
      </c>
      <c r="L8856" s="2">
        <v>45487</v>
      </c>
      <c r="O8856" t="str">
        <f>IF(ecommerce_10000[[#This Row],[Platform]]="Souq","sq",ecommerce_10000[[#This Row],[Platform]])</f>
        <v>Amazon</v>
      </c>
      <c r="P8856" t="str">
        <f>IF(E8856="Souq","sq",IF(E8856="Jumia","Jum",E8856))</f>
        <v>Amazon</v>
      </c>
      <c r="Q8856">
        <f>VLOOKUP(ecommerce_10000[[#This Row],[City]],F:I,4,FALSE)</f>
        <v>3665.44</v>
      </c>
      <c r="R8856" s="1">
        <f>SUMIF(C:C,ecommerce_10000[[#This Row],[Category]],I:I)</f>
        <v>91504159.730000004</v>
      </c>
      <c r="S8856" s="1">
        <f>SUMIFS(I:I,C:C,C8856)</f>
        <v>91504159.730000004</v>
      </c>
      <c r="T8856" s="1" t="str">
        <f>INDEX(F:F,MATCH(ecommerce_10000[[#This Row],[TotalAmount]],I:I,0))</f>
        <v>Dubai</v>
      </c>
    </row>
    <row r="8857" spans="1:20" x14ac:dyDescent="0.3">
      <c r="A8857" s="1" t="s">
        <v>8901</v>
      </c>
      <c r="B8857" s="1" t="s">
        <v>65</v>
      </c>
      <c r="C8857" s="1" t="s">
        <v>20</v>
      </c>
      <c r="D8857" s="1" t="s">
        <v>66</v>
      </c>
      <c r="E8857" s="1" t="s">
        <v>22</v>
      </c>
      <c r="F8857" s="1" t="s">
        <v>23</v>
      </c>
      <c r="G8857">
        <v>12765.42</v>
      </c>
      <c r="H8857">
        <v>1</v>
      </c>
      <c r="I8857">
        <v>12765.42</v>
      </c>
      <c r="J8857">
        <v>1.83</v>
      </c>
      <c r="K8857">
        <v>3760</v>
      </c>
      <c r="L8857" s="2">
        <v>45546</v>
      </c>
      <c r="O8857" t="str">
        <f>IF(ecommerce_10000[[#This Row],[Platform]]="Souq","sq",ecommerce_10000[[#This Row],[Platform]])</f>
        <v>Jumia</v>
      </c>
      <c r="P8857" t="str">
        <f>IF(E8857="Souq","sq",IF(E8857="Jumia","Jum",E8857))</f>
        <v>Jum</v>
      </c>
      <c r="Q8857">
        <f>VLOOKUP(ecommerce_10000[[#This Row],[City]],F:I,4,FALSE)</f>
        <v>13290.4</v>
      </c>
      <c r="R8857" s="1">
        <f>SUMIF(C:C,ecommerce_10000[[#This Row],[Category]],I:I)</f>
        <v>91504159.730000004</v>
      </c>
      <c r="S8857" s="1">
        <f>SUMIFS(I:I,C:C,C8857)</f>
        <v>91504159.730000004</v>
      </c>
      <c r="T8857" s="1" t="str">
        <f>INDEX(F:F,MATCH(ecommerce_10000[[#This Row],[TotalAmount]],I:I,0))</f>
        <v>Alexandria</v>
      </c>
    </row>
    <row r="8858" spans="1:20" x14ac:dyDescent="0.3">
      <c r="A8858" s="1" t="s">
        <v>8902</v>
      </c>
      <c r="B8858" s="1" t="s">
        <v>53</v>
      </c>
      <c r="C8858" s="1" t="s">
        <v>31</v>
      </c>
      <c r="D8858" s="1" t="s">
        <v>54</v>
      </c>
      <c r="E8858" s="1" t="s">
        <v>22</v>
      </c>
      <c r="F8858" s="1" t="s">
        <v>23</v>
      </c>
      <c r="G8858">
        <v>8872.11</v>
      </c>
      <c r="H8858">
        <v>5</v>
      </c>
      <c r="I8858">
        <v>44360.55</v>
      </c>
      <c r="J8858">
        <v>4.63</v>
      </c>
      <c r="K8858">
        <v>3248</v>
      </c>
      <c r="L8858" s="2">
        <v>45628</v>
      </c>
      <c r="O8858" t="str">
        <f>IF(ecommerce_10000[[#This Row],[Platform]]="Souq","sq",ecommerce_10000[[#This Row],[Platform]])</f>
        <v>Jumia</v>
      </c>
      <c r="P8858" t="str">
        <f>IF(E8858="Souq","sq",IF(E8858="Jumia","Jum",E8858))</f>
        <v>Jum</v>
      </c>
      <c r="Q8858">
        <f>VLOOKUP(ecommerce_10000[[#This Row],[City]],F:I,4,FALSE)</f>
        <v>13290.4</v>
      </c>
      <c r="R8858" s="1">
        <f>SUMIF(C:C,ecommerce_10000[[#This Row],[Category]],I:I)</f>
        <v>57542997.559999913</v>
      </c>
      <c r="S8858" s="1">
        <f>SUMIFS(I:I,C:C,C8858)</f>
        <v>57542997.559999913</v>
      </c>
      <c r="T8858" s="1" t="str">
        <f>INDEX(F:F,MATCH(ecommerce_10000[[#This Row],[TotalAmount]],I:I,0))</f>
        <v>Alexandria</v>
      </c>
    </row>
    <row r="8859" spans="1:20" x14ac:dyDescent="0.3">
      <c r="A8859" s="1" t="s">
        <v>8903</v>
      </c>
      <c r="B8859" s="1" t="s">
        <v>25</v>
      </c>
      <c r="C8859" s="1" t="s">
        <v>26</v>
      </c>
      <c r="D8859" s="1" t="s">
        <v>27</v>
      </c>
      <c r="E8859" s="1" t="s">
        <v>16</v>
      </c>
      <c r="F8859" s="1" t="s">
        <v>23</v>
      </c>
      <c r="G8859">
        <v>9152.1</v>
      </c>
      <c r="H8859">
        <v>1</v>
      </c>
      <c r="I8859">
        <v>9152.1</v>
      </c>
      <c r="J8859">
        <v>4.01</v>
      </c>
      <c r="K8859">
        <v>3793</v>
      </c>
      <c r="L8859" s="2">
        <v>45628</v>
      </c>
      <c r="O8859" t="str">
        <f>IF(ecommerce_10000[[#This Row],[Platform]]="Souq","sq",ecommerce_10000[[#This Row],[Platform]])</f>
        <v>sq</v>
      </c>
      <c r="P8859" t="str">
        <f>IF(E8859="Souq","sq",IF(E8859="Jumia","Jum",E8859))</f>
        <v>sq</v>
      </c>
      <c r="Q8859">
        <f>VLOOKUP(ecommerce_10000[[#This Row],[City]],F:I,4,FALSE)</f>
        <v>13290.4</v>
      </c>
      <c r="R8859" s="1">
        <f>SUMIF(C:C,ecommerce_10000[[#This Row],[Category]],I:I)</f>
        <v>29200970.130000021</v>
      </c>
      <c r="S8859" s="1">
        <f>SUMIFS(I:I,C:C,C8859)</f>
        <v>29200970.130000021</v>
      </c>
      <c r="T8859" s="1" t="str">
        <f>INDEX(F:F,MATCH(ecommerce_10000[[#This Row],[TotalAmount]],I:I,0))</f>
        <v>Alexandria</v>
      </c>
    </row>
    <row r="8860" spans="1:20" x14ac:dyDescent="0.3">
      <c r="A8860" s="1" t="s">
        <v>8904</v>
      </c>
      <c r="B8860" s="1" t="s">
        <v>35</v>
      </c>
      <c r="C8860" s="1" t="s">
        <v>14</v>
      </c>
      <c r="D8860" s="1" t="s">
        <v>36</v>
      </c>
      <c r="E8860" s="1" t="s">
        <v>16</v>
      </c>
      <c r="F8860" s="1" t="s">
        <v>62</v>
      </c>
      <c r="G8860">
        <v>13413.7</v>
      </c>
      <c r="H8860">
        <v>1</v>
      </c>
      <c r="I8860">
        <v>13413.7</v>
      </c>
      <c r="J8860">
        <v>1.97</v>
      </c>
      <c r="K8860">
        <v>521</v>
      </c>
      <c r="L8860" s="2">
        <v>45499</v>
      </c>
      <c r="O8860" t="str">
        <f>IF(ecommerce_10000[[#This Row],[Platform]]="Souq","sq",ecommerce_10000[[#This Row],[Platform]])</f>
        <v>sq</v>
      </c>
      <c r="P8860" t="str">
        <f>IF(E8860="Souq","sq",IF(E8860="Jumia","Jum",E8860))</f>
        <v>sq</v>
      </c>
      <c r="Q8860">
        <f>VLOOKUP(ecommerce_10000[[#This Row],[City]],F:I,4,FALSE)</f>
        <v>27872.98</v>
      </c>
      <c r="R8860" s="1">
        <f>SUMIF(C:C,ecommerce_10000[[#This Row],[Category]],I:I)</f>
        <v>92327183.770000085</v>
      </c>
      <c r="S8860" s="1">
        <f>SUMIFS(I:I,C:C,C8860)</f>
        <v>92327183.770000085</v>
      </c>
      <c r="T8860" s="1" t="str">
        <f>INDEX(F:F,MATCH(ecommerce_10000[[#This Row],[TotalAmount]],I:I,0))</f>
        <v>Giza</v>
      </c>
    </row>
    <row r="8861" spans="1:20" x14ac:dyDescent="0.3">
      <c r="A8861" s="1" t="s">
        <v>8905</v>
      </c>
      <c r="B8861" s="1" t="s">
        <v>35</v>
      </c>
      <c r="C8861" s="1" t="s">
        <v>14</v>
      </c>
      <c r="D8861" s="1" t="s">
        <v>36</v>
      </c>
      <c r="E8861" s="1" t="s">
        <v>47</v>
      </c>
      <c r="F8861" s="1" t="s">
        <v>62</v>
      </c>
      <c r="G8861">
        <v>19623.400000000001</v>
      </c>
      <c r="H8861">
        <v>1</v>
      </c>
      <c r="I8861">
        <v>19623.400000000001</v>
      </c>
      <c r="J8861">
        <v>1.47</v>
      </c>
      <c r="K8861">
        <v>1618</v>
      </c>
      <c r="L8861" s="2">
        <v>45631</v>
      </c>
      <c r="O8861" t="str">
        <f>IF(ecommerce_10000[[#This Row],[Platform]]="Souq","sq",ecommerce_10000[[#This Row],[Platform]])</f>
        <v>Amazon</v>
      </c>
      <c r="P8861" t="str">
        <f>IF(E8861="Souq","sq",IF(E8861="Jumia","Jum",E8861))</f>
        <v>Amazon</v>
      </c>
      <c r="Q8861">
        <f>VLOOKUP(ecommerce_10000[[#This Row],[City]],F:I,4,FALSE)</f>
        <v>27872.98</v>
      </c>
      <c r="R8861" s="1">
        <f>SUMIF(C:C,ecommerce_10000[[#This Row],[Category]],I:I)</f>
        <v>92327183.770000085</v>
      </c>
      <c r="S8861" s="1">
        <f>SUMIFS(I:I,C:C,C8861)</f>
        <v>92327183.770000085</v>
      </c>
      <c r="T8861" s="1" t="str">
        <f>INDEX(F:F,MATCH(ecommerce_10000[[#This Row],[TotalAmount]],I:I,0))</f>
        <v>Giza</v>
      </c>
    </row>
    <row r="8862" spans="1:20" x14ac:dyDescent="0.3">
      <c r="A8862" s="1" t="s">
        <v>8906</v>
      </c>
      <c r="B8862" s="1" t="s">
        <v>49</v>
      </c>
      <c r="C8862" s="1" t="s">
        <v>14</v>
      </c>
      <c r="D8862" s="1" t="s">
        <v>50</v>
      </c>
      <c r="E8862" s="1" t="s">
        <v>22</v>
      </c>
      <c r="F8862" s="1" t="s">
        <v>17</v>
      </c>
      <c r="G8862">
        <v>8702.77</v>
      </c>
      <c r="H8862">
        <v>1</v>
      </c>
      <c r="I8862">
        <v>8702.77</v>
      </c>
      <c r="J8862">
        <v>1.1499999999999999</v>
      </c>
      <c r="K8862">
        <v>2285</v>
      </c>
      <c r="L8862" s="2">
        <v>45486</v>
      </c>
      <c r="O8862" t="str">
        <f>IF(ecommerce_10000[[#This Row],[Platform]]="Souq","sq",ecommerce_10000[[#This Row],[Platform]])</f>
        <v>Jumia</v>
      </c>
      <c r="P8862" t="str">
        <f>IF(E8862="Souq","sq",IF(E8862="Jumia","Jum",E8862))</f>
        <v>Jum</v>
      </c>
      <c r="Q8862">
        <f>VLOOKUP(ecommerce_10000[[#This Row],[City]],F:I,4,FALSE)</f>
        <v>16284.02</v>
      </c>
      <c r="R8862" s="1">
        <f>SUMIF(C:C,ecommerce_10000[[#This Row],[Category]],I:I)</f>
        <v>92327183.770000085</v>
      </c>
      <c r="S8862" s="1">
        <f>SUMIFS(I:I,C:C,C8862)</f>
        <v>92327183.770000085</v>
      </c>
      <c r="T8862" s="1" t="str">
        <f>INDEX(F:F,MATCH(ecommerce_10000[[#This Row],[TotalAmount]],I:I,0))</f>
        <v>Cairo</v>
      </c>
    </row>
    <row r="8863" spans="1:20" x14ac:dyDescent="0.3">
      <c r="A8863" s="1" t="s">
        <v>8907</v>
      </c>
      <c r="B8863" s="1" t="s">
        <v>13</v>
      </c>
      <c r="C8863" s="1" t="s">
        <v>14</v>
      </c>
      <c r="D8863" s="1" t="s">
        <v>15</v>
      </c>
      <c r="E8863" s="1" t="s">
        <v>16</v>
      </c>
      <c r="F8863" s="1" t="s">
        <v>23</v>
      </c>
      <c r="G8863">
        <v>17820.52</v>
      </c>
      <c r="H8863">
        <v>2</v>
      </c>
      <c r="I8863">
        <v>35641.040000000001</v>
      </c>
      <c r="J8863">
        <v>3.39</v>
      </c>
      <c r="K8863">
        <v>4509</v>
      </c>
      <c r="L8863" s="2">
        <v>45555</v>
      </c>
      <c r="O8863" t="str">
        <f>IF(ecommerce_10000[[#This Row],[Platform]]="Souq","sq",ecommerce_10000[[#This Row],[Platform]])</f>
        <v>sq</v>
      </c>
      <c r="P8863" t="str">
        <f>IF(E8863="Souq","sq",IF(E8863="Jumia","Jum",E8863))</f>
        <v>sq</v>
      </c>
      <c r="Q8863">
        <f>VLOOKUP(ecommerce_10000[[#This Row],[City]],F:I,4,FALSE)</f>
        <v>13290.4</v>
      </c>
      <c r="R8863" s="1">
        <f>SUMIF(C:C,ecommerce_10000[[#This Row],[Category]],I:I)</f>
        <v>92327183.770000085</v>
      </c>
      <c r="S8863" s="1">
        <f>SUMIFS(I:I,C:C,C8863)</f>
        <v>92327183.770000085</v>
      </c>
      <c r="T8863" s="1" t="str">
        <f>INDEX(F:F,MATCH(ecommerce_10000[[#This Row],[TotalAmount]],I:I,0))</f>
        <v>Alexandria</v>
      </c>
    </row>
    <row r="8864" spans="1:20" x14ac:dyDescent="0.3">
      <c r="A8864" s="1" t="s">
        <v>8908</v>
      </c>
      <c r="B8864" s="1" t="s">
        <v>49</v>
      </c>
      <c r="C8864" s="1" t="s">
        <v>14</v>
      </c>
      <c r="D8864" s="1" t="s">
        <v>50</v>
      </c>
      <c r="E8864" s="1" t="s">
        <v>47</v>
      </c>
      <c r="F8864" s="1" t="s">
        <v>23</v>
      </c>
      <c r="G8864">
        <v>1392.59</v>
      </c>
      <c r="H8864">
        <v>4</v>
      </c>
      <c r="I8864">
        <v>5570.36</v>
      </c>
      <c r="J8864">
        <v>3.93</v>
      </c>
      <c r="K8864">
        <v>3688</v>
      </c>
      <c r="L8864" s="2">
        <v>45407</v>
      </c>
      <c r="O8864" t="str">
        <f>IF(ecommerce_10000[[#This Row],[Platform]]="Souq","sq",ecommerce_10000[[#This Row],[Platform]])</f>
        <v>Amazon</v>
      </c>
      <c r="P8864" t="str">
        <f>IF(E8864="Souq","sq",IF(E8864="Jumia","Jum",E8864))</f>
        <v>Amazon</v>
      </c>
      <c r="Q8864">
        <f>VLOOKUP(ecommerce_10000[[#This Row],[City]],F:I,4,FALSE)</f>
        <v>13290.4</v>
      </c>
      <c r="R8864" s="1">
        <f>SUMIF(C:C,ecommerce_10000[[#This Row],[Category]],I:I)</f>
        <v>92327183.770000085</v>
      </c>
      <c r="S8864" s="1">
        <f>SUMIFS(I:I,C:C,C8864)</f>
        <v>92327183.770000085</v>
      </c>
      <c r="T8864" s="1" t="str">
        <f>INDEX(F:F,MATCH(ecommerce_10000[[#This Row],[TotalAmount]],I:I,0))</f>
        <v>Alexandria</v>
      </c>
    </row>
    <row r="8865" spans="1:20" x14ac:dyDescent="0.3">
      <c r="A8865" s="1" t="s">
        <v>8909</v>
      </c>
      <c r="B8865" s="1" t="s">
        <v>19</v>
      </c>
      <c r="C8865" s="1" t="s">
        <v>20</v>
      </c>
      <c r="D8865" s="1" t="s">
        <v>21</v>
      </c>
      <c r="E8865" s="1" t="s">
        <v>16</v>
      </c>
      <c r="F8865" s="1" t="s">
        <v>28</v>
      </c>
      <c r="G8865">
        <v>5104.03</v>
      </c>
      <c r="H8865">
        <v>2</v>
      </c>
      <c r="I8865">
        <v>10208.06</v>
      </c>
      <c r="J8865">
        <v>2.5299999999999998</v>
      </c>
      <c r="K8865">
        <v>4103</v>
      </c>
      <c r="L8865" s="2">
        <v>45356</v>
      </c>
      <c r="O8865" t="str">
        <f>IF(ecommerce_10000[[#This Row],[Platform]]="Souq","sq",ecommerce_10000[[#This Row],[Platform]])</f>
        <v>sq</v>
      </c>
      <c r="P8865" t="str">
        <f>IF(E8865="Souq","sq",IF(E8865="Jumia","Jum",E8865))</f>
        <v>sq</v>
      </c>
      <c r="Q8865">
        <f>VLOOKUP(ecommerce_10000[[#This Row],[City]],F:I,4,FALSE)</f>
        <v>26648.76</v>
      </c>
      <c r="R8865" s="1">
        <f>SUMIF(C:C,ecommerce_10000[[#This Row],[Category]],I:I)</f>
        <v>91504159.730000004</v>
      </c>
      <c r="S8865" s="1">
        <f>SUMIFS(I:I,C:C,C8865)</f>
        <v>91504159.730000004</v>
      </c>
      <c r="T8865" s="1" t="str">
        <f>INDEX(F:F,MATCH(ecommerce_10000[[#This Row],[TotalAmount]],I:I,0))</f>
        <v>Casablanca</v>
      </c>
    </row>
    <row r="8866" spans="1:20" x14ac:dyDescent="0.3">
      <c r="A8866" s="1" t="s">
        <v>8910</v>
      </c>
      <c r="B8866" s="1" t="s">
        <v>53</v>
      </c>
      <c r="C8866" s="1" t="s">
        <v>31</v>
      </c>
      <c r="D8866" s="1" t="s">
        <v>54</v>
      </c>
      <c r="E8866" s="1" t="s">
        <v>47</v>
      </c>
      <c r="F8866" s="1" t="s">
        <v>17</v>
      </c>
      <c r="G8866">
        <v>11973.71</v>
      </c>
      <c r="H8866">
        <v>1</v>
      </c>
      <c r="I8866">
        <v>11973.71</v>
      </c>
      <c r="J8866">
        <v>2.5099999999999998</v>
      </c>
      <c r="K8866">
        <v>961</v>
      </c>
      <c r="L8866" s="2">
        <v>45314</v>
      </c>
      <c r="O8866" t="str">
        <f>IF(ecommerce_10000[[#This Row],[Platform]]="Souq","sq",ecommerce_10000[[#This Row],[Platform]])</f>
        <v>Amazon</v>
      </c>
      <c r="P8866" t="str">
        <f>IF(E8866="Souq","sq",IF(E8866="Jumia","Jum",E8866))</f>
        <v>Amazon</v>
      </c>
      <c r="Q8866">
        <f>VLOOKUP(ecommerce_10000[[#This Row],[City]],F:I,4,FALSE)</f>
        <v>16284.02</v>
      </c>
      <c r="R8866" s="1">
        <f>SUMIF(C:C,ecommerce_10000[[#This Row],[Category]],I:I)</f>
        <v>57542997.559999913</v>
      </c>
      <c r="S8866" s="1">
        <f>SUMIFS(I:I,C:C,C8866)</f>
        <v>57542997.559999913</v>
      </c>
      <c r="T8866" s="1" t="str">
        <f>INDEX(F:F,MATCH(ecommerce_10000[[#This Row],[TotalAmount]],I:I,0))</f>
        <v>Cairo</v>
      </c>
    </row>
    <row r="8867" spans="1:20" x14ac:dyDescent="0.3">
      <c r="A8867" s="1" t="s">
        <v>8911</v>
      </c>
      <c r="B8867" s="1" t="s">
        <v>53</v>
      </c>
      <c r="C8867" s="1" t="s">
        <v>31</v>
      </c>
      <c r="D8867" s="1" t="s">
        <v>54</v>
      </c>
      <c r="E8867" s="1" t="s">
        <v>47</v>
      </c>
      <c r="F8867" s="1" t="s">
        <v>23</v>
      </c>
      <c r="G8867">
        <v>13172.74</v>
      </c>
      <c r="H8867">
        <v>1</v>
      </c>
      <c r="I8867">
        <v>13172.74</v>
      </c>
      <c r="J8867">
        <v>4.41</v>
      </c>
      <c r="K8867">
        <v>1227</v>
      </c>
      <c r="L8867" s="2">
        <v>45321</v>
      </c>
      <c r="O8867" t="str">
        <f>IF(ecommerce_10000[[#This Row],[Platform]]="Souq","sq",ecommerce_10000[[#This Row],[Platform]])</f>
        <v>Amazon</v>
      </c>
      <c r="P8867" t="str">
        <f>IF(E8867="Souq","sq",IF(E8867="Jumia","Jum",E8867))</f>
        <v>Amazon</v>
      </c>
      <c r="Q8867">
        <f>VLOOKUP(ecommerce_10000[[#This Row],[City]],F:I,4,FALSE)</f>
        <v>13290.4</v>
      </c>
      <c r="R8867" s="1">
        <f>SUMIF(C:C,ecommerce_10000[[#This Row],[Category]],I:I)</f>
        <v>57542997.559999913</v>
      </c>
      <c r="S8867" s="1">
        <f>SUMIFS(I:I,C:C,C8867)</f>
        <v>57542997.559999913</v>
      </c>
      <c r="T8867" s="1" t="str">
        <f>INDEX(F:F,MATCH(ecommerce_10000[[#This Row],[TotalAmount]],I:I,0))</f>
        <v>Alexandria</v>
      </c>
    </row>
    <row r="8868" spans="1:20" x14ac:dyDescent="0.3">
      <c r="A8868" s="1" t="s">
        <v>8912</v>
      </c>
      <c r="B8868" s="1" t="s">
        <v>19</v>
      </c>
      <c r="C8868" s="1" t="s">
        <v>20</v>
      </c>
      <c r="D8868" s="1" t="s">
        <v>21</v>
      </c>
      <c r="E8868" s="1" t="s">
        <v>22</v>
      </c>
      <c r="F8868" s="1" t="s">
        <v>62</v>
      </c>
      <c r="G8868">
        <v>1778.51</v>
      </c>
      <c r="H8868">
        <v>5</v>
      </c>
      <c r="I8868">
        <v>8892.5499999999993</v>
      </c>
      <c r="J8868">
        <v>2.46</v>
      </c>
      <c r="K8868">
        <v>1614</v>
      </c>
      <c r="L8868" s="2">
        <v>45575</v>
      </c>
      <c r="O8868" t="str">
        <f>IF(ecommerce_10000[[#This Row],[Platform]]="Souq","sq",ecommerce_10000[[#This Row],[Platform]])</f>
        <v>Jumia</v>
      </c>
      <c r="P8868" t="str">
        <f>IF(E8868="Souq","sq",IF(E8868="Jumia","Jum",E8868))</f>
        <v>Jum</v>
      </c>
      <c r="Q8868">
        <f>VLOOKUP(ecommerce_10000[[#This Row],[City]],F:I,4,FALSE)</f>
        <v>27872.98</v>
      </c>
      <c r="R8868" s="1">
        <f>SUMIF(C:C,ecommerce_10000[[#This Row],[Category]],I:I)</f>
        <v>91504159.730000004</v>
      </c>
      <c r="S8868" s="1">
        <f>SUMIFS(I:I,C:C,C8868)</f>
        <v>91504159.730000004</v>
      </c>
      <c r="T8868" s="1" t="str">
        <f>INDEX(F:F,MATCH(ecommerce_10000[[#This Row],[TotalAmount]],I:I,0))</f>
        <v>Giza</v>
      </c>
    </row>
    <row r="8869" spans="1:20" x14ac:dyDescent="0.3">
      <c r="A8869" s="1" t="s">
        <v>8913</v>
      </c>
      <c r="B8869" s="1" t="s">
        <v>25</v>
      </c>
      <c r="C8869" s="1" t="s">
        <v>26</v>
      </c>
      <c r="D8869" s="1" t="s">
        <v>27</v>
      </c>
      <c r="E8869" s="1" t="s">
        <v>22</v>
      </c>
      <c r="F8869" s="1" t="s">
        <v>28</v>
      </c>
      <c r="G8869">
        <v>13934.19</v>
      </c>
      <c r="H8869">
        <v>2</v>
      </c>
      <c r="I8869">
        <v>27868.38</v>
      </c>
      <c r="J8869">
        <v>2.02</v>
      </c>
      <c r="K8869">
        <v>4240</v>
      </c>
      <c r="L8869" s="2">
        <v>45637</v>
      </c>
      <c r="O8869" t="str">
        <f>IF(ecommerce_10000[[#This Row],[Platform]]="Souq","sq",ecommerce_10000[[#This Row],[Platform]])</f>
        <v>Jumia</v>
      </c>
      <c r="P8869" t="str">
        <f>IF(E8869="Souq","sq",IF(E8869="Jumia","Jum",E8869))</f>
        <v>Jum</v>
      </c>
      <c r="Q8869">
        <f>VLOOKUP(ecommerce_10000[[#This Row],[City]],F:I,4,FALSE)</f>
        <v>26648.76</v>
      </c>
      <c r="R8869" s="1">
        <f>SUMIF(C:C,ecommerce_10000[[#This Row],[Category]],I:I)</f>
        <v>29200970.130000021</v>
      </c>
      <c r="S8869" s="1">
        <f>SUMIFS(I:I,C:C,C8869)</f>
        <v>29200970.130000021</v>
      </c>
      <c r="T8869" s="1" t="str">
        <f>INDEX(F:F,MATCH(ecommerce_10000[[#This Row],[TotalAmount]],I:I,0))</f>
        <v>Casablanca</v>
      </c>
    </row>
    <row r="8870" spans="1:20" x14ac:dyDescent="0.3">
      <c r="A8870" s="1" t="s">
        <v>8914</v>
      </c>
      <c r="B8870" s="1" t="s">
        <v>35</v>
      </c>
      <c r="C8870" s="1" t="s">
        <v>14</v>
      </c>
      <c r="D8870" s="1" t="s">
        <v>36</v>
      </c>
      <c r="E8870" s="1" t="s">
        <v>16</v>
      </c>
      <c r="F8870" s="1" t="s">
        <v>40</v>
      </c>
      <c r="G8870">
        <v>17507.560000000001</v>
      </c>
      <c r="H8870">
        <v>1</v>
      </c>
      <c r="I8870">
        <v>17507.560000000001</v>
      </c>
      <c r="J8870">
        <v>2.0499999999999998</v>
      </c>
      <c r="K8870">
        <v>3062</v>
      </c>
      <c r="L8870" s="2">
        <v>45524</v>
      </c>
      <c r="O8870" t="str">
        <f>IF(ecommerce_10000[[#This Row],[Platform]]="Souq","sq",ecommerce_10000[[#This Row],[Platform]])</f>
        <v>sq</v>
      </c>
      <c r="P8870" t="str">
        <f>IF(E8870="Souq","sq",IF(E8870="Jumia","Jum",E8870))</f>
        <v>sq</v>
      </c>
      <c r="Q8870">
        <f>VLOOKUP(ecommerce_10000[[#This Row],[City]],F:I,4,FALSE)</f>
        <v>99349.3</v>
      </c>
      <c r="R8870" s="1">
        <f>SUMIF(C:C,ecommerce_10000[[#This Row],[Category]],I:I)</f>
        <v>92327183.770000085</v>
      </c>
      <c r="S8870" s="1">
        <f>SUMIFS(I:I,C:C,C8870)</f>
        <v>92327183.770000085</v>
      </c>
      <c r="T8870" s="1" t="str">
        <f>INDEX(F:F,MATCH(ecommerce_10000[[#This Row],[TotalAmount]],I:I,0))</f>
        <v>Riyadh</v>
      </c>
    </row>
    <row r="8871" spans="1:20" x14ac:dyDescent="0.3">
      <c r="A8871" s="1" t="s">
        <v>8915</v>
      </c>
      <c r="B8871" s="1" t="s">
        <v>38</v>
      </c>
      <c r="C8871" s="1" t="s">
        <v>20</v>
      </c>
      <c r="D8871" s="1" t="s">
        <v>39</v>
      </c>
      <c r="E8871" s="1" t="s">
        <v>47</v>
      </c>
      <c r="F8871" s="1" t="s">
        <v>33</v>
      </c>
      <c r="G8871">
        <v>16209.3</v>
      </c>
      <c r="H8871">
        <v>4</v>
      </c>
      <c r="I8871">
        <v>64837.2</v>
      </c>
      <c r="J8871">
        <v>1.65</v>
      </c>
      <c r="K8871">
        <v>4498</v>
      </c>
      <c r="L8871" s="2">
        <v>45464</v>
      </c>
      <c r="O8871" t="str">
        <f>IF(ecommerce_10000[[#This Row],[Platform]]="Souq","sq",ecommerce_10000[[#This Row],[Platform]])</f>
        <v>Amazon</v>
      </c>
      <c r="P8871" t="str">
        <f>IF(E8871="Souq","sq",IF(E8871="Jumia","Jum",E8871))</f>
        <v>Amazon</v>
      </c>
      <c r="Q8871">
        <f>VLOOKUP(ecommerce_10000[[#This Row],[City]],F:I,4,FALSE)</f>
        <v>3665.44</v>
      </c>
      <c r="R8871" s="1">
        <f>SUMIF(C:C,ecommerce_10000[[#This Row],[Category]],I:I)</f>
        <v>91504159.730000004</v>
      </c>
      <c r="S8871" s="1">
        <f>SUMIFS(I:I,C:C,C8871)</f>
        <v>91504159.730000004</v>
      </c>
      <c r="T8871" s="1" t="str">
        <f>INDEX(F:F,MATCH(ecommerce_10000[[#This Row],[TotalAmount]],I:I,0))</f>
        <v>Dubai</v>
      </c>
    </row>
    <row r="8872" spans="1:20" x14ac:dyDescent="0.3">
      <c r="A8872" s="1" t="s">
        <v>8916</v>
      </c>
      <c r="B8872" s="1" t="s">
        <v>53</v>
      </c>
      <c r="C8872" s="1" t="s">
        <v>31</v>
      </c>
      <c r="D8872" s="1" t="s">
        <v>54</v>
      </c>
      <c r="E8872" s="1" t="s">
        <v>22</v>
      </c>
      <c r="F8872" s="1" t="s">
        <v>40</v>
      </c>
      <c r="G8872">
        <v>15383.14</v>
      </c>
      <c r="H8872">
        <v>3</v>
      </c>
      <c r="I8872">
        <v>46149.42</v>
      </c>
      <c r="J8872">
        <v>4.4800000000000004</v>
      </c>
      <c r="K8872">
        <v>1048</v>
      </c>
      <c r="L8872" s="2">
        <v>45529</v>
      </c>
      <c r="O8872" t="str">
        <f>IF(ecommerce_10000[[#This Row],[Platform]]="Souq","sq",ecommerce_10000[[#This Row],[Platform]])</f>
        <v>Jumia</v>
      </c>
      <c r="P8872" t="str">
        <f>IF(E8872="Souq","sq",IF(E8872="Jumia","Jum",E8872))</f>
        <v>Jum</v>
      </c>
      <c r="Q8872">
        <f>VLOOKUP(ecommerce_10000[[#This Row],[City]],F:I,4,FALSE)</f>
        <v>99349.3</v>
      </c>
      <c r="R8872" s="1">
        <f>SUMIF(C:C,ecommerce_10000[[#This Row],[Category]],I:I)</f>
        <v>57542997.559999913</v>
      </c>
      <c r="S8872" s="1">
        <f>SUMIFS(I:I,C:C,C8872)</f>
        <v>57542997.559999913</v>
      </c>
      <c r="T8872" s="1" t="str">
        <f>INDEX(F:F,MATCH(ecommerce_10000[[#This Row],[TotalAmount]],I:I,0))</f>
        <v>Riyadh</v>
      </c>
    </row>
    <row r="8873" spans="1:20" x14ac:dyDescent="0.3">
      <c r="A8873" s="1" t="s">
        <v>8917</v>
      </c>
      <c r="B8873" s="1" t="s">
        <v>35</v>
      </c>
      <c r="C8873" s="1" t="s">
        <v>14</v>
      </c>
      <c r="D8873" s="1" t="s">
        <v>36</v>
      </c>
      <c r="E8873" s="1" t="s">
        <v>22</v>
      </c>
      <c r="F8873" s="1" t="s">
        <v>62</v>
      </c>
      <c r="G8873">
        <v>12010.7</v>
      </c>
      <c r="H8873">
        <v>1</v>
      </c>
      <c r="I8873">
        <v>12010.7</v>
      </c>
      <c r="J8873">
        <v>2.2799999999999998</v>
      </c>
      <c r="K8873">
        <v>4023</v>
      </c>
      <c r="L8873" s="2">
        <v>45313</v>
      </c>
      <c r="O8873" t="str">
        <f>IF(ecommerce_10000[[#This Row],[Platform]]="Souq","sq",ecommerce_10000[[#This Row],[Platform]])</f>
        <v>Jumia</v>
      </c>
      <c r="P8873" t="str">
        <f>IF(E8873="Souq","sq",IF(E8873="Jumia","Jum",E8873))</f>
        <v>Jum</v>
      </c>
      <c r="Q8873">
        <f>VLOOKUP(ecommerce_10000[[#This Row],[City]],F:I,4,FALSE)</f>
        <v>27872.98</v>
      </c>
      <c r="R8873" s="1">
        <f>SUMIF(C:C,ecommerce_10000[[#This Row],[Category]],I:I)</f>
        <v>92327183.770000085</v>
      </c>
      <c r="S8873" s="1">
        <f>SUMIFS(I:I,C:C,C8873)</f>
        <v>92327183.770000085</v>
      </c>
      <c r="T8873" s="1" t="str">
        <f>INDEX(F:F,MATCH(ecommerce_10000[[#This Row],[TotalAmount]],I:I,0))</f>
        <v>Giza</v>
      </c>
    </row>
    <row r="8874" spans="1:20" x14ac:dyDescent="0.3">
      <c r="A8874" s="1" t="s">
        <v>8918</v>
      </c>
      <c r="B8874" s="1" t="s">
        <v>25</v>
      </c>
      <c r="C8874" s="1" t="s">
        <v>26</v>
      </c>
      <c r="D8874" s="1" t="s">
        <v>27</v>
      </c>
      <c r="E8874" s="1" t="s">
        <v>47</v>
      </c>
      <c r="F8874" s="1" t="s">
        <v>17</v>
      </c>
      <c r="G8874">
        <v>15105.76</v>
      </c>
      <c r="H8874">
        <v>2</v>
      </c>
      <c r="I8874">
        <v>30211.52</v>
      </c>
      <c r="J8874">
        <v>4</v>
      </c>
      <c r="K8874">
        <v>2203</v>
      </c>
      <c r="L8874" s="2">
        <v>45446</v>
      </c>
      <c r="O8874" t="str">
        <f>IF(ecommerce_10000[[#This Row],[Platform]]="Souq","sq",ecommerce_10000[[#This Row],[Platform]])</f>
        <v>Amazon</v>
      </c>
      <c r="P8874" t="str">
        <f>IF(E8874="Souq","sq",IF(E8874="Jumia","Jum",E8874))</f>
        <v>Amazon</v>
      </c>
      <c r="Q8874">
        <f>VLOOKUP(ecommerce_10000[[#This Row],[City]],F:I,4,FALSE)</f>
        <v>16284.02</v>
      </c>
      <c r="R8874" s="1">
        <f>SUMIF(C:C,ecommerce_10000[[#This Row],[Category]],I:I)</f>
        <v>29200970.130000021</v>
      </c>
      <c r="S8874" s="1">
        <f>SUMIFS(I:I,C:C,C8874)</f>
        <v>29200970.130000021</v>
      </c>
      <c r="T8874" s="1" t="str">
        <f>INDEX(F:F,MATCH(ecommerce_10000[[#This Row],[TotalAmount]],I:I,0))</f>
        <v>Cairo</v>
      </c>
    </row>
    <row r="8875" spans="1:20" x14ac:dyDescent="0.3">
      <c r="A8875" s="1" t="s">
        <v>8919</v>
      </c>
      <c r="B8875" s="1" t="s">
        <v>25</v>
      </c>
      <c r="C8875" s="1" t="s">
        <v>26</v>
      </c>
      <c r="D8875" s="1" t="s">
        <v>27</v>
      </c>
      <c r="E8875" s="1" t="s">
        <v>47</v>
      </c>
      <c r="F8875" s="1" t="s">
        <v>40</v>
      </c>
      <c r="G8875">
        <v>4654.62</v>
      </c>
      <c r="H8875">
        <v>4</v>
      </c>
      <c r="I8875">
        <v>18618.48</v>
      </c>
      <c r="J8875">
        <v>2.92</v>
      </c>
      <c r="K8875">
        <v>4958</v>
      </c>
      <c r="L8875" s="2">
        <v>45341</v>
      </c>
      <c r="O8875" t="str">
        <f>IF(ecommerce_10000[[#This Row],[Platform]]="Souq","sq",ecommerce_10000[[#This Row],[Platform]])</f>
        <v>Amazon</v>
      </c>
      <c r="P8875" t="str">
        <f>IF(E8875="Souq","sq",IF(E8875="Jumia","Jum",E8875))</f>
        <v>Amazon</v>
      </c>
      <c r="Q8875">
        <f>VLOOKUP(ecommerce_10000[[#This Row],[City]],F:I,4,FALSE)</f>
        <v>99349.3</v>
      </c>
      <c r="R8875" s="1">
        <f>SUMIF(C:C,ecommerce_10000[[#This Row],[Category]],I:I)</f>
        <v>29200970.130000021</v>
      </c>
      <c r="S8875" s="1">
        <f>SUMIFS(I:I,C:C,C8875)</f>
        <v>29200970.130000021</v>
      </c>
      <c r="T8875" s="1" t="str">
        <f>INDEX(F:F,MATCH(ecommerce_10000[[#This Row],[TotalAmount]],I:I,0))</f>
        <v>Riyadh</v>
      </c>
    </row>
    <row r="8876" spans="1:20" x14ac:dyDescent="0.3">
      <c r="A8876" s="1" t="s">
        <v>8920</v>
      </c>
      <c r="B8876" s="1" t="s">
        <v>38</v>
      </c>
      <c r="C8876" s="1" t="s">
        <v>20</v>
      </c>
      <c r="D8876" s="1" t="s">
        <v>39</v>
      </c>
      <c r="E8876" s="1" t="s">
        <v>16</v>
      </c>
      <c r="F8876" s="1" t="s">
        <v>62</v>
      </c>
      <c r="G8876">
        <v>14098.3</v>
      </c>
      <c r="H8876">
        <v>2</v>
      </c>
      <c r="I8876">
        <v>28196.6</v>
      </c>
      <c r="J8876">
        <v>2</v>
      </c>
      <c r="K8876">
        <v>710</v>
      </c>
      <c r="L8876" s="2">
        <v>45568</v>
      </c>
      <c r="O8876" t="str">
        <f>IF(ecommerce_10000[[#This Row],[Platform]]="Souq","sq",ecommerce_10000[[#This Row],[Platform]])</f>
        <v>sq</v>
      </c>
      <c r="P8876" t="str">
        <f>IF(E8876="Souq","sq",IF(E8876="Jumia","Jum",E8876))</f>
        <v>sq</v>
      </c>
      <c r="Q8876">
        <f>VLOOKUP(ecommerce_10000[[#This Row],[City]],F:I,4,FALSE)</f>
        <v>27872.98</v>
      </c>
      <c r="R8876" s="1">
        <f>SUMIF(C:C,ecommerce_10000[[#This Row],[Category]],I:I)</f>
        <v>91504159.730000004</v>
      </c>
      <c r="S8876" s="1">
        <f>SUMIFS(I:I,C:C,C8876)</f>
        <v>91504159.730000004</v>
      </c>
      <c r="T8876" s="1" t="str">
        <f>INDEX(F:F,MATCH(ecommerce_10000[[#This Row],[TotalAmount]],I:I,0))</f>
        <v>Giza</v>
      </c>
    </row>
    <row r="8877" spans="1:20" x14ac:dyDescent="0.3">
      <c r="A8877" s="1" t="s">
        <v>8921</v>
      </c>
      <c r="B8877" s="1" t="s">
        <v>38</v>
      </c>
      <c r="C8877" s="1" t="s">
        <v>20</v>
      </c>
      <c r="D8877" s="1" t="s">
        <v>39</v>
      </c>
      <c r="E8877" s="1" t="s">
        <v>47</v>
      </c>
      <c r="F8877" s="1" t="s">
        <v>62</v>
      </c>
      <c r="G8877">
        <v>16170.48</v>
      </c>
      <c r="H8877">
        <v>4</v>
      </c>
      <c r="I8877">
        <v>64681.919999999998</v>
      </c>
      <c r="J8877">
        <v>1.03</v>
      </c>
      <c r="K8877">
        <v>1469</v>
      </c>
      <c r="L8877" s="2">
        <v>45331</v>
      </c>
      <c r="O8877" t="str">
        <f>IF(ecommerce_10000[[#This Row],[Platform]]="Souq","sq",ecommerce_10000[[#This Row],[Platform]])</f>
        <v>Amazon</v>
      </c>
      <c r="P8877" t="str">
        <f>IF(E8877="Souq","sq",IF(E8877="Jumia","Jum",E8877))</f>
        <v>Amazon</v>
      </c>
      <c r="Q8877">
        <f>VLOOKUP(ecommerce_10000[[#This Row],[City]],F:I,4,FALSE)</f>
        <v>27872.98</v>
      </c>
      <c r="R8877" s="1">
        <f>SUMIF(C:C,ecommerce_10000[[#This Row],[Category]],I:I)</f>
        <v>91504159.730000004</v>
      </c>
      <c r="S8877" s="1">
        <f>SUMIFS(I:I,C:C,C8877)</f>
        <v>91504159.730000004</v>
      </c>
      <c r="T8877" s="1" t="str">
        <f>INDEX(F:F,MATCH(ecommerce_10000[[#This Row],[TotalAmount]],I:I,0))</f>
        <v>Giza</v>
      </c>
    </row>
    <row r="8878" spans="1:20" x14ac:dyDescent="0.3">
      <c r="A8878" s="1" t="s">
        <v>8922</v>
      </c>
      <c r="B8878" s="1" t="s">
        <v>13</v>
      </c>
      <c r="C8878" s="1" t="s">
        <v>14</v>
      </c>
      <c r="D8878" s="1" t="s">
        <v>15</v>
      </c>
      <c r="E8878" s="1" t="s">
        <v>22</v>
      </c>
      <c r="F8878" s="1" t="s">
        <v>23</v>
      </c>
      <c r="G8878">
        <v>7105.54</v>
      </c>
      <c r="H8878">
        <v>5</v>
      </c>
      <c r="I8878">
        <v>35527.699999999997</v>
      </c>
      <c r="J8878">
        <v>4.8</v>
      </c>
      <c r="K8878">
        <v>2865</v>
      </c>
      <c r="L8878" s="2">
        <v>45390</v>
      </c>
      <c r="O8878" t="str">
        <f>IF(ecommerce_10000[[#This Row],[Platform]]="Souq","sq",ecommerce_10000[[#This Row],[Platform]])</f>
        <v>Jumia</v>
      </c>
      <c r="P8878" t="str">
        <f>IF(E8878="Souq","sq",IF(E8878="Jumia","Jum",E8878))</f>
        <v>Jum</v>
      </c>
      <c r="Q8878">
        <f>VLOOKUP(ecommerce_10000[[#This Row],[City]],F:I,4,FALSE)</f>
        <v>13290.4</v>
      </c>
      <c r="R8878" s="1">
        <f>SUMIF(C:C,ecommerce_10000[[#This Row],[Category]],I:I)</f>
        <v>92327183.770000085</v>
      </c>
      <c r="S8878" s="1">
        <f>SUMIFS(I:I,C:C,C8878)</f>
        <v>92327183.770000085</v>
      </c>
      <c r="T8878" s="1" t="str">
        <f>INDEX(F:F,MATCH(ecommerce_10000[[#This Row],[TotalAmount]],I:I,0))</f>
        <v>Alexandria</v>
      </c>
    </row>
    <row r="8879" spans="1:20" x14ac:dyDescent="0.3">
      <c r="A8879" s="1" t="s">
        <v>8923</v>
      </c>
      <c r="B8879" s="1" t="s">
        <v>53</v>
      </c>
      <c r="C8879" s="1" t="s">
        <v>31</v>
      </c>
      <c r="D8879" s="1" t="s">
        <v>54</v>
      </c>
      <c r="E8879" s="1" t="s">
        <v>16</v>
      </c>
      <c r="F8879" s="1" t="s">
        <v>33</v>
      </c>
      <c r="G8879">
        <v>13818.83</v>
      </c>
      <c r="H8879">
        <v>2</v>
      </c>
      <c r="I8879">
        <v>27637.66</v>
      </c>
      <c r="J8879">
        <v>4.57</v>
      </c>
      <c r="K8879">
        <v>2239</v>
      </c>
      <c r="L8879" s="2">
        <v>45417</v>
      </c>
      <c r="O8879" t="str">
        <f>IF(ecommerce_10000[[#This Row],[Platform]]="Souq","sq",ecommerce_10000[[#This Row],[Platform]])</f>
        <v>sq</v>
      </c>
      <c r="P8879" t="str">
        <f>IF(E8879="Souq","sq",IF(E8879="Jumia","Jum",E8879))</f>
        <v>sq</v>
      </c>
      <c r="Q8879">
        <f>VLOOKUP(ecommerce_10000[[#This Row],[City]],F:I,4,FALSE)</f>
        <v>3665.44</v>
      </c>
      <c r="R8879" s="1">
        <f>SUMIF(C:C,ecommerce_10000[[#This Row],[Category]],I:I)</f>
        <v>57542997.559999913</v>
      </c>
      <c r="S8879" s="1">
        <f>SUMIFS(I:I,C:C,C8879)</f>
        <v>57542997.559999913</v>
      </c>
      <c r="T8879" s="1" t="str">
        <f>INDEX(F:F,MATCH(ecommerce_10000[[#This Row],[TotalAmount]],I:I,0))</f>
        <v>Dubai</v>
      </c>
    </row>
    <row r="8880" spans="1:20" x14ac:dyDescent="0.3">
      <c r="A8880" s="1" t="s">
        <v>8924</v>
      </c>
      <c r="B8880" s="1" t="s">
        <v>38</v>
      </c>
      <c r="C8880" s="1" t="s">
        <v>20</v>
      </c>
      <c r="D8880" s="1" t="s">
        <v>39</v>
      </c>
      <c r="E8880" s="1" t="s">
        <v>16</v>
      </c>
      <c r="F8880" s="1" t="s">
        <v>23</v>
      </c>
      <c r="G8880">
        <v>12986.84</v>
      </c>
      <c r="H8880">
        <v>2</v>
      </c>
      <c r="I8880">
        <v>25973.68</v>
      </c>
      <c r="J8880">
        <v>4.5</v>
      </c>
      <c r="K8880">
        <v>2012</v>
      </c>
      <c r="L8880" s="2">
        <v>45390</v>
      </c>
      <c r="O8880" t="str">
        <f>IF(ecommerce_10000[[#This Row],[Platform]]="Souq","sq",ecommerce_10000[[#This Row],[Platform]])</f>
        <v>sq</v>
      </c>
      <c r="P8880" t="str">
        <f>IF(E8880="Souq","sq",IF(E8880="Jumia","Jum",E8880))</f>
        <v>sq</v>
      </c>
      <c r="Q8880">
        <f>VLOOKUP(ecommerce_10000[[#This Row],[City]],F:I,4,FALSE)</f>
        <v>13290.4</v>
      </c>
      <c r="R8880" s="1">
        <f>SUMIF(C:C,ecommerce_10000[[#This Row],[Category]],I:I)</f>
        <v>91504159.730000004</v>
      </c>
      <c r="S8880" s="1">
        <f>SUMIFS(I:I,C:C,C8880)</f>
        <v>91504159.730000004</v>
      </c>
      <c r="T8880" s="1" t="str">
        <f>INDEX(F:F,MATCH(ecommerce_10000[[#This Row],[TotalAmount]],I:I,0))</f>
        <v>Alexandria</v>
      </c>
    </row>
    <row r="8881" spans="1:20" x14ac:dyDescent="0.3">
      <c r="A8881" s="1" t="s">
        <v>8925</v>
      </c>
      <c r="B8881" s="1" t="s">
        <v>43</v>
      </c>
      <c r="C8881" s="1" t="s">
        <v>44</v>
      </c>
      <c r="D8881" s="1" t="s">
        <v>45</v>
      </c>
      <c r="E8881" s="1" t="s">
        <v>16</v>
      </c>
      <c r="F8881" s="1" t="s">
        <v>33</v>
      </c>
      <c r="G8881">
        <v>4485.03</v>
      </c>
      <c r="H8881">
        <v>2</v>
      </c>
      <c r="I8881">
        <v>8970.06</v>
      </c>
      <c r="J8881">
        <v>3.24</v>
      </c>
      <c r="K8881">
        <v>2058</v>
      </c>
      <c r="L8881" s="2">
        <v>45373</v>
      </c>
      <c r="O8881" t="str">
        <f>IF(ecommerce_10000[[#This Row],[Platform]]="Souq","sq",ecommerce_10000[[#This Row],[Platform]])</f>
        <v>sq</v>
      </c>
      <c r="P8881" t="str">
        <f>IF(E8881="Souq","sq",IF(E8881="Jumia","Jum",E8881))</f>
        <v>sq</v>
      </c>
      <c r="Q8881">
        <f>VLOOKUP(ecommerce_10000[[#This Row],[City]],F:I,4,FALSE)</f>
        <v>3665.44</v>
      </c>
      <c r="R8881" s="1">
        <f>SUMIF(C:C,ecommerce_10000[[#This Row],[Category]],I:I)</f>
        <v>31420413.200000018</v>
      </c>
      <c r="S8881" s="1">
        <f>SUMIFS(I:I,C:C,C8881)</f>
        <v>31420413.200000018</v>
      </c>
      <c r="T8881" s="1" t="str">
        <f>INDEX(F:F,MATCH(ecommerce_10000[[#This Row],[TotalAmount]],I:I,0))</f>
        <v>Dubai</v>
      </c>
    </row>
    <row r="8882" spans="1:20" x14ac:dyDescent="0.3">
      <c r="A8882" s="1" t="s">
        <v>8926</v>
      </c>
      <c r="B8882" s="1" t="s">
        <v>53</v>
      </c>
      <c r="C8882" s="1" t="s">
        <v>31</v>
      </c>
      <c r="D8882" s="1" t="s">
        <v>54</v>
      </c>
      <c r="E8882" s="1" t="s">
        <v>16</v>
      </c>
      <c r="F8882" s="1" t="s">
        <v>40</v>
      </c>
      <c r="G8882">
        <v>12562.55</v>
      </c>
      <c r="H8882">
        <v>2</v>
      </c>
      <c r="I8882">
        <v>25125.1</v>
      </c>
      <c r="J8882">
        <v>2.99</v>
      </c>
      <c r="K8882">
        <v>2442</v>
      </c>
      <c r="L8882" s="2">
        <v>45606</v>
      </c>
      <c r="O8882" t="str">
        <f>IF(ecommerce_10000[[#This Row],[Platform]]="Souq","sq",ecommerce_10000[[#This Row],[Platform]])</f>
        <v>sq</v>
      </c>
      <c r="P8882" t="str">
        <f>IF(E8882="Souq","sq",IF(E8882="Jumia","Jum",E8882))</f>
        <v>sq</v>
      </c>
      <c r="Q8882">
        <f>VLOOKUP(ecommerce_10000[[#This Row],[City]],F:I,4,FALSE)</f>
        <v>99349.3</v>
      </c>
      <c r="R8882" s="1">
        <f>SUMIF(C:C,ecommerce_10000[[#This Row],[Category]],I:I)</f>
        <v>57542997.559999913</v>
      </c>
      <c r="S8882" s="1">
        <f>SUMIFS(I:I,C:C,C8882)</f>
        <v>57542997.559999913</v>
      </c>
      <c r="T8882" s="1" t="str">
        <f>INDEX(F:F,MATCH(ecommerce_10000[[#This Row],[TotalAmount]],I:I,0))</f>
        <v>Riyadh</v>
      </c>
    </row>
    <row r="8883" spans="1:20" x14ac:dyDescent="0.3">
      <c r="A8883" s="1" t="s">
        <v>8927</v>
      </c>
      <c r="B8883" s="1" t="s">
        <v>19</v>
      </c>
      <c r="C8883" s="1" t="s">
        <v>20</v>
      </c>
      <c r="D8883" s="1" t="s">
        <v>21</v>
      </c>
      <c r="E8883" s="1" t="s">
        <v>47</v>
      </c>
      <c r="F8883" s="1" t="s">
        <v>17</v>
      </c>
      <c r="G8883">
        <v>8208.24</v>
      </c>
      <c r="H8883">
        <v>5</v>
      </c>
      <c r="I8883">
        <v>41041.199999999997</v>
      </c>
      <c r="J8883">
        <v>3.85</v>
      </c>
      <c r="K8883">
        <v>4523</v>
      </c>
      <c r="L8883" s="2">
        <v>45543</v>
      </c>
      <c r="O8883" t="str">
        <f>IF(ecommerce_10000[[#This Row],[Platform]]="Souq","sq",ecommerce_10000[[#This Row],[Platform]])</f>
        <v>Amazon</v>
      </c>
      <c r="P8883" t="str">
        <f>IF(E8883="Souq","sq",IF(E8883="Jumia","Jum",E8883))</f>
        <v>Amazon</v>
      </c>
      <c r="Q8883">
        <f>VLOOKUP(ecommerce_10000[[#This Row],[City]],F:I,4,FALSE)</f>
        <v>16284.02</v>
      </c>
      <c r="R8883" s="1">
        <f>SUMIF(C:C,ecommerce_10000[[#This Row],[Category]],I:I)</f>
        <v>91504159.730000004</v>
      </c>
      <c r="S8883" s="1">
        <f>SUMIFS(I:I,C:C,C8883)</f>
        <v>91504159.730000004</v>
      </c>
      <c r="T8883" s="1" t="str">
        <f>INDEX(F:F,MATCH(ecommerce_10000[[#This Row],[TotalAmount]],I:I,0))</f>
        <v>Cairo</v>
      </c>
    </row>
    <row r="8884" spans="1:20" x14ac:dyDescent="0.3">
      <c r="A8884" s="1" t="s">
        <v>8928</v>
      </c>
      <c r="B8884" s="1" t="s">
        <v>38</v>
      </c>
      <c r="C8884" s="1" t="s">
        <v>20</v>
      </c>
      <c r="D8884" s="1" t="s">
        <v>39</v>
      </c>
      <c r="E8884" s="1" t="s">
        <v>22</v>
      </c>
      <c r="F8884" s="1" t="s">
        <v>17</v>
      </c>
      <c r="G8884">
        <v>12118.53</v>
      </c>
      <c r="H8884">
        <v>5</v>
      </c>
      <c r="I8884">
        <v>60592.65</v>
      </c>
      <c r="J8884">
        <v>1.36</v>
      </c>
      <c r="K8884">
        <v>2794</v>
      </c>
      <c r="L8884" s="2">
        <v>45314</v>
      </c>
      <c r="O8884" t="str">
        <f>IF(ecommerce_10000[[#This Row],[Platform]]="Souq","sq",ecommerce_10000[[#This Row],[Platform]])</f>
        <v>Jumia</v>
      </c>
      <c r="P8884" t="str">
        <f>IF(E8884="Souq","sq",IF(E8884="Jumia","Jum",E8884))</f>
        <v>Jum</v>
      </c>
      <c r="Q8884">
        <f>VLOOKUP(ecommerce_10000[[#This Row],[City]],F:I,4,FALSE)</f>
        <v>16284.02</v>
      </c>
      <c r="R8884" s="1">
        <f>SUMIF(C:C,ecommerce_10000[[#This Row],[Category]],I:I)</f>
        <v>91504159.730000004</v>
      </c>
      <c r="S8884" s="1">
        <f>SUMIFS(I:I,C:C,C8884)</f>
        <v>91504159.730000004</v>
      </c>
      <c r="T8884" s="1" t="str">
        <f>INDEX(F:F,MATCH(ecommerce_10000[[#This Row],[TotalAmount]],I:I,0))</f>
        <v>Cairo</v>
      </c>
    </row>
    <row r="8885" spans="1:20" x14ac:dyDescent="0.3">
      <c r="A8885" s="1" t="s">
        <v>8929</v>
      </c>
      <c r="B8885" s="1" t="s">
        <v>38</v>
      </c>
      <c r="C8885" s="1" t="s">
        <v>20</v>
      </c>
      <c r="D8885" s="1" t="s">
        <v>39</v>
      </c>
      <c r="E8885" s="1" t="s">
        <v>47</v>
      </c>
      <c r="F8885" s="1" t="s">
        <v>17</v>
      </c>
      <c r="G8885">
        <v>17683.8</v>
      </c>
      <c r="H8885">
        <v>3</v>
      </c>
      <c r="I8885">
        <v>53051.4</v>
      </c>
      <c r="J8885">
        <v>1.03</v>
      </c>
      <c r="K8885">
        <v>4625</v>
      </c>
      <c r="L8885" s="2">
        <v>45469</v>
      </c>
      <c r="O8885" t="str">
        <f>IF(ecommerce_10000[[#This Row],[Platform]]="Souq","sq",ecommerce_10000[[#This Row],[Platform]])</f>
        <v>Amazon</v>
      </c>
      <c r="P8885" t="str">
        <f>IF(E8885="Souq","sq",IF(E8885="Jumia","Jum",E8885))</f>
        <v>Amazon</v>
      </c>
      <c r="Q8885">
        <f>VLOOKUP(ecommerce_10000[[#This Row],[City]],F:I,4,FALSE)</f>
        <v>16284.02</v>
      </c>
      <c r="R8885" s="1">
        <f>SUMIF(C:C,ecommerce_10000[[#This Row],[Category]],I:I)</f>
        <v>91504159.730000004</v>
      </c>
      <c r="S8885" s="1">
        <f>SUMIFS(I:I,C:C,C8885)</f>
        <v>91504159.730000004</v>
      </c>
      <c r="T8885" s="1" t="str">
        <f>INDEX(F:F,MATCH(ecommerce_10000[[#This Row],[TotalAmount]],I:I,0))</f>
        <v>Cairo</v>
      </c>
    </row>
    <row r="8886" spans="1:20" x14ac:dyDescent="0.3">
      <c r="A8886" s="1" t="s">
        <v>8930</v>
      </c>
      <c r="B8886" s="1" t="s">
        <v>38</v>
      </c>
      <c r="C8886" s="1" t="s">
        <v>20</v>
      </c>
      <c r="D8886" s="1" t="s">
        <v>39</v>
      </c>
      <c r="E8886" s="1" t="s">
        <v>16</v>
      </c>
      <c r="F8886" s="1" t="s">
        <v>23</v>
      </c>
      <c r="G8886">
        <v>16070.18</v>
      </c>
      <c r="H8886">
        <v>1</v>
      </c>
      <c r="I8886">
        <v>16070.18</v>
      </c>
      <c r="J8886">
        <v>3.89</v>
      </c>
      <c r="K8886">
        <v>4227</v>
      </c>
      <c r="L8886" s="2">
        <v>45356</v>
      </c>
      <c r="O8886" t="str">
        <f>IF(ecommerce_10000[[#This Row],[Platform]]="Souq","sq",ecommerce_10000[[#This Row],[Platform]])</f>
        <v>sq</v>
      </c>
      <c r="P8886" t="str">
        <f>IF(E8886="Souq","sq",IF(E8886="Jumia","Jum",E8886))</f>
        <v>sq</v>
      </c>
      <c r="Q8886">
        <f>VLOOKUP(ecommerce_10000[[#This Row],[City]],F:I,4,FALSE)</f>
        <v>13290.4</v>
      </c>
      <c r="R8886" s="1">
        <f>SUMIF(C:C,ecommerce_10000[[#This Row],[Category]],I:I)</f>
        <v>91504159.730000004</v>
      </c>
      <c r="S8886" s="1">
        <f>SUMIFS(I:I,C:C,C8886)</f>
        <v>91504159.730000004</v>
      </c>
      <c r="T8886" s="1" t="str">
        <f>INDEX(F:F,MATCH(ecommerce_10000[[#This Row],[TotalAmount]],I:I,0))</f>
        <v>Alexandria</v>
      </c>
    </row>
    <row r="8887" spans="1:20" x14ac:dyDescent="0.3">
      <c r="A8887" s="1" t="s">
        <v>8931</v>
      </c>
      <c r="B8887" s="1" t="s">
        <v>19</v>
      </c>
      <c r="C8887" s="1" t="s">
        <v>20</v>
      </c>
      <c r="D8887" s="1" t="s">
        <v>21</v>
      </c>
      <c r="E8887" s="1" t="s">
        <v>16</v>
      </c>
      <c r="F8887" s="1" t="s">
        <v>33</v>
      </c>
      <c r="G8887">
        <v>19397.93</v>
      </c>
      <c r="H8887">
        <v>5</v>
      </c>
      <c r="I8887">
        <v>96989.65</v>
      </c>
      <c r="J8887">
        <v>3.69</v>
      </c>
      <c r="K8887">
        <v>3901</v>
      </c>
      <c r="L8887" s="2">
        <v>45626</v>
      </c>
      <c r="O8887" t="str">
        <f>IF(ecommerce_10000[[#This Row],[Platform]]="Souq","sq",ecommerce_10000[[#This Row],[Platform]])</f>
        <v>sq</v>
      </c>
      <c r="P8887" t="str">
        <f>IF(E8887="Souq","sq",IF(E8887="Jumia","Jum",E8887))</f>
        <v>sq</v>
      </c>
      <c r="Q8887">
        <f>VLOOKUP(ecommerce_10000[[#This Row],[City]],F:I,4,FALSE)</f>
        <v>3665.44</v>
      </c>
      <c r="R8887" s="1">
        <f>SUMIF(C:C,ecommerce_10000[[#This Row],[Category]],I:I)</f>
        <v>91504159.730000004</v>
      </c>
      <c r="S8887" s="1">
        <f>SUMIFS(I:I,C:C,C8887)</f>
        <v>91504159.730000004</v>
      </c>
      <c r="T8887" s="1" t="str">
        <f>INDEX(F:F,MATCH(ecommerce_10000[[#This Row],[TotalAmount]],I:I,0))</f>
        <v>Dubai</v>
      </c>
    </row>
    <row r="8888" spans="1:20" x14ac:dyDescent="0.3">
      <c r="A8888" s="1" t="s">
        <v>8932</v>
      </c>
      <c r="B8888" s="1" t="s">
        <v>65</v>
      </c>
      <c r="C8888" s="1" t="s">
        <v>20</v>
      </c>
      <c r="D8888" s="1" t="s">
        <v>66</v>
      </c>
      <c r="E8888" s="1" t="s">
        <v>16</v>
      </c>
      <c r="F8888" s="1" t="s">
        <v>23</v>
      </c>
      <c r="G8888">
        <v>5372.15</v>
      </c>
      <c r="H8888">
        <v>3</v>
      </c>
      <c r="I8888">
        <v>16116.45</v>
      </c>
      <c r="J8888">
        <v>1.95</v>
      </c>
      <c r="K8888">
        <v>1881</v>
      </c>
      <c r="L8888" s="2">
        <v>45425</v>
      </c>
      <c r="O8888" t="str">
        <f>IF(ecommerce_10000[[#This Row],[Platform]]="Souq","sq",ecommerce_10000[[#This Row],[Platform]])</f>
        <v>sq</v>
      </c>
      <c r="P8888" t="str">
        <f>IF(E8888="Souq","sq",IF(E8888="Jumia","Jum",E8888))</f>
        <v>sq</v>
      </c>
      <c r="Q8888">
        <f>VLOOKUP(ecommerce_10000[[#This Row],[City]],F:I,4,FALSE)</f>
        <v>13290.4</v>
      </c>
      <c r="R8888" s="1">
        <f>SUMIF(C:C,ecommerce_10000[[#This Row],[Category]],I:I)</f>
        <v>91504159.730000004</v>
      </c>
      <c r="S8888" s="1">
        <f>SUMIFS(I:I,C:C,C8888)</f>
        <v>91504159.730000004</v>
      </c>
      <c r="T8888" s="1" t="str">
        <f>INDEX(F:F,MATCH(ecommerce_10000[[#This Row],[TotalAmount]],I:I,0))</f>
        <v>Alexandria</v>
      </c>
    </row>
    <row r="8889" spans="1:20" x14ac:dyDescent="0.3">
      <c r="A8889" s="1" t="s">
        <v>8933</v>
      </c>
      <c r="B8889" s="1" t="s">
        <v>49</v>
      </c>
      <c r="C8889" s="1" t="s">
        <v>14</v>
      </c>
      <c r="D8889" s="1" t="s">
        <v>50</v>
      </c>
      <c r="E8889" s="1" t="s">
        <v>22</v>
      </c>
      <c r="F8889" s="1" t="s">
        <v>17</v>
      </c>
      <c r="G8889">
        <v>5263.14</v>
      </c>
      <c r="H8889">
        <v>4</v>
      </c>
      <c r="I8889">
        <v>21052.560000000001</v>
      </c>
      <c r="J8889">
        <v>2.16</v>
      </c>
      <c r="K8889">
        <v>3467</v>
      </c>
      <c r="L8889" s="2">
        <v>45571</v>
      </c>
      <c r="O8889" t="str">
        <f>IF(ecommerce_10000[[#This Row],[Platform]]="Souq","sq",ecommerce_10000[[#This Row],[Platform]])</f>
        <v>Jumia</v>
      </c>
      <c r="P8889" t="str">
        <f>IF(E8889="Souq","sq",IF(E8889="Jumia","Jum",E8889))</f>
        <v>Jum</v>
      </c>
      <c r="Q8889">
        <f>VLOOKUP(ecommerce_10000[[#This Row],[City]],F:I,4,FALSE)</f>
        <v>16284.02</v>
      </c>
      <c r="R8889" s="1">
        <f>SUMIF(C:C,ecommerce_10000[[#This Row],[Category]],I:I)</f>
        <v>92327183.770000085</v>
      </c>
      <c r="S8889" s="1">
        <f>SUMIFS(I:I,C:C,C8889)</f>
        <v>92327183.770000085</v>
      </c>
      <c r="T8889" s="1" t="str">
        <f>INDEX(F:F,MATCH(ecommerce_10000[[#This Row],[TotalAmount]],I:I,0))</f>
        <v>Cairo</v>
      </c>
    </row>
    <row r="8890" spans="1:20" x14ac:dyDescent="0.3">
      <c r="A8890" s="1" t="s">
        <v>8934</v>
      </c>
      <c r="B8890" s="1" t="s">
        <v>13</v>
      </c>
      <c r="C8890" s="1" t="s">
        <v>14</v>
      </c>
      <c r="D8890" s="1" t="s">
        <v>15</v>
      </c>
      <c r="E8890" s="1" t="s">
        <v>22</v>
      </c>
      <c r="F8890" s="1" t="s">
        <v>40</v>
      </c>
      <c r="G8890">
        <v>17333.759999999998</v>
      </c>
      <c r="H8890">
        <v>1</v>
      </c>
      <c r="I8890">
        <v>17333.759999999998</v>
      </c>
      <c r="J8890">
        <v>1.1399999999999999</v>
      </c>
      <c r="K8890">
        <v>4222</v>
      </c>
      <c r="L8890" s="2">
        <v>45577</v>
      </c>
      <c r="O8890" t="str">
        <f>IF(ecommerce_10000[[#This Row],[Platform]]="Souq","sq",ecommerce_10000[[#This Row],[Platform]])</f>
        <v>Jumia</v>
      </c>
      <c r="P8890" t="str">
        <f>IF(E8890="Souq","sq",IF(E8890="Jumia","Jum",E8890))</f>
        <v>Jum</v>
      </c>
      <c r="Q8890">
        <f>VLOOKUP(ecommerce_10000[[#This Row],[City]],F:I,4,FALSE)</f>
        <v>99349.3</v>
      </c>
      <c r="R8890" s="1">
        <f>SUMIF(C:C,ecommerce_10000[[#This Row],[Category]],I:I)</f>
        <v>92327183.770000085</v>
      </c>
      <c r="S8890" s="1">
        <f>SUMIFS(I:I,C:C,C8890)</f>
        <v>92327183.770000085</v>
      </c>
      <c r="T8890" s="1" t="str">
        <f>INDEX(F:F,MATCH(ecommerce_10000[[#This Row],[TotalAmount]],I:I,0))</f>
        <v>Riyadh</v>
      </c>
    </row>
    <row r="8891" spans="1:20" x14ac:dyDescent="0.3">
      <c r="A8891" s="1" t="s">
        <v>8935</v>
      </c>
      <c r="B8891" s="1" t="s">
        <v>38</v>
      </c>
      <c r="C8891" s="1" t="s">
        <v>20</v>
      </c>
      <c r="D8891" s="1" t="s">
        <v>39</v>
      </c>
      <c r="E8891" s="1" t="s">
        <v>22</v>
      </c>
      <c r="F8891" s="1" t="s">
        <v>23</v>
      </c>
      <c r="G8891">
        <v>15196.76</v>
      </c>
      <c r="H8891">
        <v>1</v>
      </c>
      <c r="I8891">
        <v>15196.76</v>
      </c>
      <c r="J8891">
        <v>1.1100000000000001</v>
      </c>
      <c r="K8891">
        <v>3879</v>
      </c>
      <c r="L8891" s="2">
        <v>45332</v>
      </c>
      <c r="O8891" t="str">
        <f>IF(ecommerce_10000[[#This Row],[Platform]]="Souq","sq",ecommerce_10000[[#This Row],[Platform]])</f>
        <v>Jumia</v>
      </c>
      <c r="P8891" t="str">
        <f>IF(E8891="Souq","sq",IF(E8891="Jumia","Jum",E8891))</f>
        <v>Jum</v>
      </c>
      <c r="Q8891">
        <f>VLOOKUP(ecommerce_10000[[#This Row],[City]],F:I,4,FALSE)</f>
        <v>13290.4</v>
      </c>
      <c r="R8891" s="1">
        <f>SUMIF(C:C,ecommerce_10000[[#This Row],[Category]],I:I)</f>
        <v>91504159.730000004</v>
      </c>
      <c r="S8891" s="1">
        <f>SUMIFS(I:I,C:C,C8891)</f>
        <v>91504159.730000004</v>
      </c>
      <c r="T8891" s="1" t="str">
        <f>INDEX(F:F,MATCH(ecommerce_10000[[#This Row],[TotalAmount]],I:I,0))</f>
        <v>Alexandria</v>
      </c>
    </row>
    <row r="8892" spans="1:20" x14ac:dyDescent="0.3">
      <c r="A8892" s="1" t="s">
        <v>8936</v>
      </c>
      <c r="B8892" s="1" t="s">
        <v>19</v>
      </c>
      <c r="C8892" s="1" t="s">
        <v>20</v>
      </c>
      <c r="D8892" s="1" t="s">
        <v>21</v>
      </c>
      <c r="E8892" s="1" t="s">
        <v>22</v>
      </c>
      <c r="F8892" s="1" t="s">
        <v>23</v>
      </c>
      <c r="G8892">
        <v>1210.6199999999999</v>
      </c>
      <c r="H8892">
        <v>2</v>
      </c>
      <c r="I8892">
        <v>2421.2399999999998</v>
      </c>
      <c r="J8892">
        <v>2.5499999999999998</v>
      </c>
      <c r="K8892">
        <v>2790</v>
      </c>
      <c r="L8892" s="2">
        <v>45604</v>
      </c>
      <c r="O8892" t="str">
        <f>IF(ecommerce_10000[[#This Row],[Platform]]="Souq","sq",ecommerce_10000[[#This Row],[Platform]])</f>
        <v>Jumia</v>
      </c>
      <c r="P8892" t="str">
        <f>IF(E8892="Souq","sq",IF(E8892="Jumia","Jum",E8892))</f>
        <v>Jum</v>
      </c>
      <c r="Q8892">
        <f>VLOOKUP(ecommerce_10000[[#This Row],[City]],F:I,4,FALSE)</f>
        <v>13290.4</v>
      </c>
      <c r="R8892" s="1">
        <f>SUMIF(C:C,ecommerce_10000[[#This Row],[Category]],I:I)</f>
        <v>91504159.730000004</v>
      </c>
      <c r="S8892" s="1">
        <f>SUMIFS(I:I,C:C,C8892)</f>
        <v>91504159.730000004</v>
      </c>
      <c r="T8892" s="1" t="str">
        <f>INDEX(F:F,MATCH(ecommerce_10000[[#This Row],[TotalAmount]],I:I,0))</f>
        <v>Alexandria</v>
      </c>
    </row>
    <row r="8893" spans="1:20" x14ac:dyDescent="0.3">
      <c r="A8893" s="1" t="s">
        <v>8937</v>
      </c>
      <c r="B8893" s="1" t="s">
        <v>49</v>
      </c>
      <c r="C8893" s="1" t="s">
        <v>14</v>
      </c>
      <c r="D8893" s="1" t="s">
        <v>50</v>
      </c>
      <c r="E8893" s="1" t="s">
        <v>16</v>
      </c>
      <c r="F8893" s="1" t="s">
        <v>40</v>
      </c>
      <c r="G8893">
        <v>15785.95</v>
      </c>
      <c r="H8893">
        <v>3</v>
      </c>
      <c r="I8893">
        <v>47357.85</v>
      </c>
      <c r="J8893">
        <v>4.28</v>
      </c>
      <c r="K8893">
        <v>728</v>
      </c>
      <c r="L8893" s="2">
        <v>45646</v>
      </c>
      <c r="O8893" t="str">
        <f>IF(ecommerce_10000[[#This Row],[Platform]]="Souq","sq",ecommerce_10000[[#This Row],[Platform]])</f>
        <v>sq</v>
      </c>
      <c r="P8893" t="str">
        <f>IF(E8893="Souq","sq",IF(E8893="Jumia","Jum",E8893))</f>
        <v>sq</v>
      </c>
      <c r="Q8893">
        <f>VLOOKUP(ecommerce_10000[[#This Row],[City]],F:I,4,FALSE)</f>
        <v>99349.3</v>
      </c>
      <c r="R8893" s="1">
        <f>SUMIF(C:C,ecommerce_10000[[#This Row],[Category]],I:I)</f>
        <v>92327183.770000085</v>
      </c>
      <c r="S8893" s="1">
        <f>SUMIFS(I:I,C:C,C8893)</f>
        <v>92327183.770000085</v>
      </c>
      <c r="T8893" s="1" t="str">
        <f>INDEX(F:F,MATCH(ecommerce_10000[[#This Row],[TotalAmount]],I:I,0))</f>
        <v>Riyadh</v>
      </c>
    </row>
    <row r="8894" spans="1:20" x14ac:dyDescent="0.3">
      <c r="A8894" s="1" t="s">
        <v>8938</v>
      </c>
      <c r="B8894" s="1" t="s">
        <v>53</v>
      </c>
      <c r="C8894" s="1" t="s">
        <v>31</v>
      </c>
      <c r="D8894" s="1" t="s">
        <v>54</v>
      </c>
      <c r="E8894" s="1" t="s">
        <v>22</v>
      </c>
      <c r="F8894" s="1" t="s">
        <v>28</v>
      </c>
      <c r="G8894">
        <v>2091.83</v>
      </c>
      <c r="H8894">
        <v>4</v>
      </c>
      <c r="I8894">
        <v>8367.32</v>
      </c>
      <c r="J8894">
        <v>3.12</v>
      </c>
      <c r="K8894">
        <v>546</v>
      </c>
      <c r="L8894" s="2">
        <v>45370</v>
      </c>
      <c r="O8894" t="str">
        <f>IF(ecommerce_10000[[#This Row],[Platform]]="Souq","sq",ecommerce_10000[[#This Row],[Platform]])</f>
        <v>Jumia</v>
      </c>
      <c r="P8894" t="str">
        <f>IF(E8894="Souq","sq",IF(E8894="Jumia","Jum",E8894))</f>
        <v>Jum</v>
      </c>
      <c r="Q8894">
        <f>VLOOKUP(ecommerce_10000[[#This Row],[City]],F:I,4,FALSE)</f>
        <v>26648.76</v>
      </c>
      <c r="R8894" s="1">
        <f>SUMIF(C:C,ecommerce_10000[[#This Row],[Category]],I:I)</f>
        <v>57542997.559999913</v>
      </c>
      <c r="S8894" s="1">
        <f>SUMIFS(I:I,C:C,C8894)</f>
        <v>57542997.559999913</v>
      </c>
      <c r="T8894" s="1" t="str">
        <f>INDEX(F:F,MATCH(ecommerce_10000[[#This Row],[TotalAmount]],I:I,0))</f>
        <v>Casablanca</v>
      </c>
    </row>
    <row r="8895" spans="1:20" x14ac:dyDescent="0.3">
      <c r="A8895" s="1" t="s">
        <v>8939</v>
      </c>
      <c r="B8895" s="1" t="s">
        <v>35</v>
      </c>
      <c r="C8895" s="1" t="s">
        <v>14</v>
      </c>
      <c r="D8895" s="1" t="s">
        <v>36</v>
      </c>
      <c r="E8895" s="1" t="s">
        <v>22</v>
      </c>
      <c r="F8895" s="1" t="s">
        <v>23</v>
      </c>
      <c r="G8895">
        <v>4216.55</v>
      </c>
      <c r="H8895">
        <v>5</v>
      </c>
      <c r="I8895">
        <v>21082.75</v>
      </c>
      <c r="J8895">
        <v>2.63</v>
      </c>
      <c r="K8895">
        <v>431</v>
      </c>
      <c r="L8895" s="2">
        <v>45463</v>
      </c>
      <c r="O8895" t="str">
        <f>IF(ecommerce_10000[[#This Row],[Platform]]="Souq","sq",ecommerce_10000[[#This Row],[Platform]])</f>
        <v>Jumia</v>
      </c>
      <c r="P8895" t="str">
        <f>IF(E8895="Souq","sq",IF(E8895="Jumia","Jum",E8895))</f>
        <v>Jum</v>
      </c>
      <c r="Q8895">
        <f>VLOOKUP(ecommerce_10000[[#This Row],[City]],F:I,4,FALSE)</f>
        <v>13290.4</v>
      </c>
      <c r="R8895" s="1">
        <f>SUMIF(C:C,ecommerce_10000[[#This Row],[Category]],I:I)</f>
        <v>92327183.770000085</v>
      </c>
      <c r="S8895" s="1">
        <f>SUMIFS(I:I,C:C,C8895)</f>
        <v>92327183.770000085</v>
      </c>
      <c r="T8895" s="1" t="str">
        <f>INDEX(F:F,MATCH(ecommerce_10000[[#This Row],[TotalAmount]],I:I,0))</f>
        <v>Alexandria</v>
      </c>
    </row>
    <row r="8896" spans="1:20" x14ac:dyDescent="0.3">
      <c r="A8896" s="1" t="s">
        <v>8940</v>
      </c>
      <c r="B8896" s="1" t="s">
        <v>65</v>
      </c>
      <c r="C8896" s="1" t="s">
        <v>20</v>
      </c>
      <c r="D8896" s="1" t="s">
        <v>66</v>
      </c>
      <c r="E8896" s="1" t="s">
        <v>47</v>
      </c>
      <c r="F8896" s="1" t="s">
        <v>40</v>
      </c>
      <c r="G8896">
        <v>7660.72</v>
      </c>
      <c r="H8896">
        <v>5</v>
      </c>
      <c r="I8896">
        <v>38303.599999999999</v>
      </c>
      <c r="J8896">
        <v>4.92</v>
      </c>
      <c r="K8896">
        <v>466</v>
      </c>
      <c r="L8896" s="2">
        <v>45400</v>
      </c>
      <c r="O8896" t="str">
        <f>IF(ecommerce_10000[[#This Row],[Platform]]="Souq","sq",ecommerce_10000[[#This Row],[Platform]])</f>
        <v>Amazon</v>
      </c>
      <c r="P8896" t="str">
        <f>IF(E8896="Souq","sq",IF(E8896="Jumia","Jum",E8896))</f>
        <v>Amazon</v>
      </c>
      <c r="Q8896">
        <f>VLOOKUP(ecommerce_10000[[#This Row],[City]],F:I,4,FALSE)</f>
        <v>99349.3</v>
      </c>
      <c r="R8896" s="1">
        <f>SUMIF(C:C,ecommerce_10000[[#This Row],[Category]],I:I)</f>
        <v>91504159.730000004</v>
      </c>
      <c r="S8896" s="1">
        <f>SUMIFS(I:I,C:C,C8896)</f>
        <v>91504159.730000004</v>
      </c>
      <c r="T8896" s="1" t="str">
        <f>INDEX(F:F,MATCH(ecommerce_10000[[#This Row],[TotalAmount]],I:I,0))</f>
        <v>Riyadh</v>
      </c>
    </row>
    <row r="8897" spans="1:20" x14ac:dyDescent="0.3">
      <c r="A8897" s="1" t="s">
        <v>8941</v>
      </c>
      <c r="B8897" s="1" t="s">
        <v>53</v>
      </c>
      <c r="C8897" s="1" t="s">
        <v>31</v>
      </c>
      <c r="D8897" s="1" t="s">
        <v>54</v>
      </c>
      <c r="E8897" s="1" t="s">
        <v>22</v>
      </c>
      <c r="F8897" s="1" t="s">
        <v>33</v>
      </c>
      <c r="G8897">
        <v>10741.22</v>
      </c>
      <c r="H8897">
        <v>3</v>
      </c>
      <c r="I8897">
        <v>32223.66</v>
      </c>
      <c r="J8897">
        <v>1.47</v>
      </c>
      <c r="K8897">
        <v>475</v>
      </c>
      <c r="L8897" s="2">
        <v>45447</v>
      </c>
      <c r="O8897" t="str">
        <f>IF(ecommerce_10000[[#This Row],[Platform]]="Souq","sq",ecommerce_10000[[#This Row],[Platform]])</f>
        <v>Jumia</v>
      </c>
      <c r="P8897" t="str">
        <f>IF(E8897="Souq","sq",IF(E8897="Jumia","Jum",E8897))</f>
        <v>Jum</v>
      </c>
      <c r="Q8897">
        <f>VLOOKUP(ecommerce_10000[[#This Row],[City]],F:I,4,FALSE)</f>
        <v>3665.44</v>
      </c>
      <c r="R8897" s="1">
        <f>SUMIF(C:C,ecommerce_10000[[#This Row],[Category]],I:I)</f>
        <v>57542997.559999913</v>
      </c>
      <c r="S8897" s="1">
        <f>SUMIFS(I:I,C:C,C8897)</f>
        <v>57542997.559999913</v>
      </c>
      <c r="T8897" s="1" t="str">
        <f>INDEX(F:F,MATCH(ecommerce_10000[[#This Row],[TotalAmount]],I:I,0))</f>
        <v>Dubai</v>
      </c>
    </row>
    <row r="8898" spans="1:20" x14ac:dyDescent="0.3">
      <c r="A8898" s="1" t="s">
        <v>8942</v>
      </c>
      <c r="B8898" s="1" t="s">
        <v>30</v>
      </c>
      <c r="C8898" s="1" t="s">
        <v>31</v>
      </c>
      <c r="D8898" s="1" t="s">
        <v>32</v>
      </c>
      <c r="E8898" s="1" t="s">
        <v>22</v>
      </c>
      <c r="F8898" s="1" t="s">
        <v>33</v>
      </c>
      <c r="G8898">
        <v>580.33000000000004</v>
      </c>
      <c r="H8898">
        <v>5</v>
      </c>
      <c r="I8898">
        <v>2901.65</v>
      </c>
      <c r="J8898">
        <v>2.84</v>
      </c>
      <c r="K8898">
        <v>2012</v>
      </c>
      <c r="L8898" s="2">
        <v>45369</v>
      </c>
      <c r="O8898" t="str">
        <f>IF(ecommerce_10000[[#This Row],[Platform]]="Souq","sq",ecommerce_10000[[#This Row],[Platform]])</f>
        <v>Jumia</v>
      </c>
      <c r="P8898" t="str">
        <f>IF(E8898="Souq","sq",IF(E8898="Jumia","Jum",E8898))</f>
        <v>Jum</v>
      </c>
      <c r="Q8898">
        <f>VLOOKUP(ecommerce_10000[[#This Row],[City]],F:I,4,FALSE)</f>
        <v>3665.44</v>
      </c>
      <c r="R8898" s="1">
        <f>SUMIF(C:C,ecommerce_10000[[#This Row],[Category]],I:I)</f>
        <v>57542997.559999913</v>
      </c>
      <c r="S8898" s="1">
        <f>SUMIFS(I:I,C:C,C8898)</f>
        <v>57542997.559999913</v>
      </c>
      <c r="T8898" s="1" t="str">
        <f>INDEX(F:F,MATCH(ecommerce_10000[[#This Row],[TotalAmount]],I:I,0))</f>
        <v>Dubai</v>
      </c>
    </row>
    <row r="8899" spans="1:20" x14ac:dyDescent="0.3">
      <c r="A8899" s="1" t="s">
        <v>8943</v>
      </c>
      <c r="B8899" s="1" t="s">
        <v>49</v>
      </c>
      <c r="C8899" s="1" t="s">
        <v>14</v>
      </c>
      <c r="D8899" s="1" t="s">
        <v>50</v>
      </c>
      <c r="E8899" s="1" t="s">
        <v>22</v>
      </c>
      <c r="F8899" s="1" t="s">
        <v>17</v>
      </c>
      <c r="G8899">
        <v>13941.3</v>
      </c>
      <c r="H8899">
        <v>5</v>
      </c>
      <c r="I8899">
        <v>69706.5</v>
      </c>
      <c r="J8899">
        <v>4.6100000000000003</v>
      </c>
      <c r="K8899">
        <v>187</v>
      </c>
      <c r="L8899" s="2">
        <v>45581</v>
      </c>
      <c r="O8899" t="str">
        <f>IF(ecommerce_10000[[#This Row],[Platform]]="Souq","sq",ecommerce_10000[[#This Row],[Platform]])</f>
        <v>Jumia</v>
      </c>
      <c r="P8899" t="str">
        <f>IF(E8899="Souq","sq",IF(E8899="Jumia","Jum",E8899))</f>
        <v>Jum</v>
      </c>
      <c r="Q8899">
        <f>VLOOKUP(ecommerce_10000[[#This Row],[City]],F:I,4,FALSE)</f>
        <v>16284.02</v>
      </c>
      <c r="R8899" s="1">
        <f>SUMIF(C:C,ecommerce_10000[[#This Row],[Category]],I:I)</f>
        <v>92327183.770000085</v>
      </c>
      <c r="S8899" s="1">
        <f>SUMIFS(I:I,C:C,C8899)</f>
        <v>92327183.770000085</v>
      </c>
      <c r="T8899" s="1" t="str">
        <f>INDEX(F:F,MATCH(ecommerce_10000[[#This Row],[TotalAmount]],I:I,0))</f>
        <v>Cairo</v>
      </c>
    </row>
    <row r="8900" spans="1:20" x14ac:dyDescent="0.3">
      <c r="A8900" s="1" t="s">
        <v>8944</v>
      </c>
      <c r="B8900" s="1" t="s">
        <v>49</v>
      </c>
      <c r="C8900" s="1" t="s">
        <v>14</v>
      </c>
      <c r="D8900" s="1" t="s">
        <v>50</v>
      </c>
      <c r="E8900" s="1" t="s">
        <v>16</v>
      </c>
      <c r="F8900" s="1" t="s">
        <v>23</v>
      </c>
      <c r="G8900">
        <v>5122.68</v>
      </c>
      <c r="H8900">
        <v>2</v>
      </c>
      <c r="I8900">
        <v>10245.36</v>
      </c>
      <c r="J8900">
        <v>4.17</v>
      </c>
      <c r="K8900">
        <v>4763</v>
      </c>
      <c r="L8900" s="2">
        <v>45388</v>
      </c>
      <c r="O8900" t="str">
        <f>IF(ecommerce_10000[[#This Row],[Platform]]="Souq","sq",ecommerce_10000[[#This Row],[Platform]])</f>
        <v>sq</v>
      </c>
      <c r="P8900" t="str">
        <f>IF(E8900="Souq","sq",IF(E8900="Jumia","Jum",E8900))</f>
        <v>sq</v>
      </c>
      <c r="Q8900">
        <f>VLOOKUP(ecommerce_10000[[#This Row],[City]],F:I,4,FALSE)</f>
        <v>13290.4</v>
      </c>
      <c r="R8900" s="1">
        <f>SUMIF(C:C,ecommerce_10000[[#This Row],[Category]],I:I)</f>
        <v>92327183.770000085</v>
      </c>
      <c r="S8900" s="1">
        <f>SUMIFS(I:I,C:C,C8900)</f>
        <v>92327183.770000085</v>
      </c>
      <c r="T8900" s="1" t="str">
        <f>INDEX(F:F,MATCH(ecommerce_10000[[#This Row],[TotalAmount]],I:I,0))</f>
        <v>Alexandria</v>
      </c>
    </row>
    <row r="8901" spans="1:20" x14ac:dyDescent="0.3">
      <c r="A8901" s="1" t="s">
        <v>8945</v>
      </c>
      <c r="B8901" s="1" t="s">
        <v>65</v>
      </c>
      <c r="C8901" s="1" t="s">
        <v>20</v>
      </c>
      <c r="D8901" s="1" t="s">
        <v>66</v>
      </c>
      <c r="E8901" s="1" t="s">
        <v>16</v>
      </c>
      <c r="F8901" s="1" t="s">
        <v>28</v>
      </c>
      <c r="G8901">
        <v>6473.3</v>
      </c>
      <c r="H8901">
        <v>4</v>
      </c>
      <c r="I8901">
        <v>25893.200000000001</v>
      </c>
      <c r="J8901">
        <v>2.5299999999999998</v>
      </c>
      <c r="K8901">
        <v>1990</v>
      </c>
      <c r="L8901" s="2">
        <v>45497</v>
      </c>
      <c r="O8901" t="str">
        <f>IF(ecommerce_10000[[#This Row],[Platform]]="Souq","sq",ecommerce_10000[[#This Row],[Platform]])</f>
        <v>sq</v>
      </c>
      <c r="P8901" t="str">
        <f>IF(E8901="Souq","sq",IF(E8901="Jumia","Jum",E8901))</f>
        <v>sq</v>
      </c>
      <c r="Q8901">
        <f>VLOOKUP(ecommerce_10000[[#This Row],[City]],F:I,4,FALSE)</f>
        <v>26648.76</v>
      </c>
      <c r="R8901" s="1">
        <f>SUMIF(C:C,ecommerce_10000[[#This Row],[Category]],I:I)</f>
        <v>91504159.730000004</v>
      </c>
      <c r="S8901" s="1">
        <f>SUMIFS(I:I,C:C,C8901)</f>
        <v>91504159.730000004</v>
      </c>
      <c r="T8901" s="1" t="str">
        <f>INDEX(F:F,MATCH(ecommerce_10000[[#This Row],[TotalAmount]],I:I,0))</f>
        <v>Casablanca</v>
      </c>
    </row>
    <row r="8902" spans="1:20" x14ac:dyDescent="0.3">
      <c r="A8902" s="1" t="s">
        <v>8946</v>
      </c>
      <c r="B8902" s="1" t="s">
        <v>25</v>
      </c>
      <c r="C8902" s="1" t="s">
        <v>26</v>
      </c>
      <c r="D8902" s="1" t="s">
        <v>27</v>
      </c>
      <c r="E8902" s="1" t="s">
        <v>16</v>
      </c>
      <c r="F8902" s="1" t="s">
        <v>62</v>
      </c>
      <c r="G8902">
        <v>17260.810000000001</v>
      </c>
      <c r="H8902">
        <v>4</v>
      </c>
      <c r="I8902">
        <v>69043.240000000005</v>
      </c>
      <c r="J8902">
        <v>3.34</v>
      </c>
      <c r="K8902">
        <v>900</v>
      </c>
      <c r="L8902" s="2">
        <v>45422</v>
      </c>
      <c r="O8902" t="str">
        <f>IF(ecommerce_10000[[#This Row],[Platform]]="Souq","sq",ecommerce_10000[[#This Row],[Platform]])</f>
        <v>sq</v>
      </c>
      <c r="P8902" t="str">
        <f>IF(E8902="Souq","sq",IF(E8902="Jumia","Jum",E8902))</f>
        <v>sq</v>
      </c>
      <c r="Q8902">
        <f>VLOOKUP(ecommerce_10000[[#This Row],[City]],F:I,4,FALSE)</f>
        <v>27872.98</v>
      </c>
      <c r="R8902" s="1">
        <f>SUMIF(C:C,ecommerce_10000[[#This Row],[Category]],I:I)</f>
        <v>29200970.130000021</v>
      </c>
      <c r="S8902" s="1">
        <f>SUMIFS(I:I,C:C,C8902)</f>
        <v>29200970.130000021</v>
      </c>
      <c r="T8902" s="1" t="str">
        <f>INDEX(F:F,MATCH(ecommerce_10000[[#This Row],[TotalAmount]],I:I,0))</f>
        <v>Giza</v>
      </c>
    </row>
    <row r="8903" spans="1:20" x14ac:dyDescent="0.3">
      <c r="A8903" s="1" t="s">
        <v>8947</v>
      </c>
      <c r="B8903" s="1" t="s">
        <v>35</v>
      </c>
      <c r="C8903" s="1" t="s">
        <v>14</v>
      </c>
      <c r="D8903" s="1" t="s">
        <v>36</v>
      </c>
      <c r="E8903" s="1" t="s">
        <v>22</v>
      </c>
      <c r="F8903" s="1" t="s">
        <v>17</v>
      </c>
      <c r="G8903">
        <v>12521.82</v>
      </c>
      <c r="H8903">
        <v>2</v>
      </c>
      <c r="I8903">
        <v>25043.64</v>
      </c>
      <c r="J8903">
        <v>1.84</v>
      </c>
      <c r="K8903">
        <v>1989</v>
      </c>
      <c r="L8903" s="2">
        <v>45307</v>
      </c>
      <c r="O8903" t="str">
        <f>IF(ecommerce_10000[[#This Row],[Platform]]="Souq","sq",ecommerce_10000[[#This Row],[Platform]])</f>
        <v>Jumia</v>
      </c>
      <c r="P8903" t="str">
        <f>IF(E8903="Souq","sq",IF(E8903="Jumia","Jum",E8903))</f>
        <v>Jum</v>
      </c>
      <c r="Q8903">
        <f>VLOOKUP(ecommerce_10000[[#This Row],[City]],F:I,4,FALSE)</f>
        <v>16284.02</v>
      </c>
      <c r="R8903" s="1">
        <f>SUMIF(C:C,ecommerce_10000[[#This Row],[Category]],I:I)</f>
        <v>92327183.770000085</v>
      </c>
      <c r="S8903" s="1">
        <f>SUMIFS(I:I,C:C,C8903)</f>
        <v>92327183.770000085</v>
      </c>
      <c r="T8903" s="1" t="str">
        <f>INDEX(F:F,MATCH(ecommerce_10000[[#This Row],[TotalAmount]],I:I,0))</f>
        <v>Cairo</v>
      </c>
    </row>
    <row r="8904" spans="1:20" x14ac:dyDescent="0.3">
      <c r="A8904" s="1" t="s">
        <v>8948</v>
      </c>
      <c r="B8904" s="1" t="s">
        <v>65</v>
      </c>
      <c r="C8904" s="1" t="s">
        <v>20</v>
      </c>
      <c r="D8904" s="1" t="s">
        <v>66</v>
      </c>
      <c r="E8904" s="1" t="s">
        <v>16</v>
      </c>
      <c r="F8904" s="1" t="s">
        <v>33</v>
      </c>
      <c r="G8904">
        <v>10347.36</v>
      </c>
      <c r="H8904">
        <v>1</v>
      </c>
      <c r="I8904">
        <v>10347.36</v>
      </c>
      <c r="J8904">
        <v>4.72</v>
      </c>
      <c r="K8904">
        <v>3392</v>
      </c>
      <c r="L8904" s="2">
        <v>45562</v>
      </c>
      <c r="O8904" t="str">
        <f>IF(ecommerce_10000[[#This Row],[Platform]]="Souq","sq",ecommerce_10000[[#This Row],[Platform]])</f>
        <v>sq</v>
      </c>
      <c r="P8904" t="str">
        <f>IF(E8904="Souq","sq",IF(E8904="Jumia","Jum",E8904))</f>
        <v>sq</v>
      </c>
      <c r="Q8904">
        <f>VLOOKUP(ecommerce_10000[[#This Row],[City]],F:I,4,FALSE)</f>
        <v>3665.44</v>
      </c>
      <c r="R8904" s="1">
        <f>SUMIF(C:C,ecommerce_10000[[#This Row],[Category]],I:I)</f>
        <v>91504159.730000004</v>
      </c>
      <c r="S8904" s="1">
        <f>SUMIFS(I:I,C:C,C8904)</f>
        <v>91504159.730000004</v>
      </c>
      <c r="T8904" s="1" t="str">
        <f>INDEX(F:F,MATCH(ecommerce_10000[[#This Row],[TotalAmount]],I:I,0))</f>
        <v>Dubai</v>
      </c>
    </row>
    <row r="8905" spans="1:20" x14ac:dyDescent="0.3">
      <c r="A8905" s="1" t="s">
        <v>8949</v>
      </c>
      <c r="B8905" s="1" t="s">
        <v>53</v>
      </c>
      <c r="C8905" s="1" t="s">
        <v>31</v>
      </c>
      <c r="D8905" s="1" t="s">
        <v>54</v>
      </c>
      <c r="E8905" s="1" t="s">
        <v>16</v>
      </c>
      <c r="F8905" s="1" t="s">
        <v>62</v>
      </c>
      <c r="G8905">
        <v>3062.59</v>
      </c>
      <c r="H8905">
        <v>2</v>
      </c>
      <c r="I8905">
        <v>6125.18</v>
      </c>
      <c r="J8905">
        <v>4.6399999999999997</v>
      </c>
      <c r="K8905">
        <v>1343</v>
      </c>
      <c r="L8905" s="2">
        <v>45477</v>
      </c>
      <c r="O8905" t="str">
        <f>IF(ecommerce_10000[[#This Row],[Platform]]="Souq","sq",ecommerce_10000[[#This Row],[Platform]])</f>
        <v>sq</v>
      </c>
      <c r="P8905" t="str">
        <f>IF(E8905="Souq","sq",IF(E8905="Jumia","Jum",E8905))</f>
        <v>sq</v>
      </c>
      <c r="Q8905">
        <f>VLOOKUP(ecommerce_10000[[#This Row],[City]],F:I,4,FALSE)</f>
        <v>27872.98</v>
      </c>
      <c r="R8905" s="1">
        <f>SUMIF(C:C,ecommerce_10000[[#This Row],[Category]],I:I)</f>
        <v>57542997.559999913</v>
      </c>
      <c r="S8905" s="1">
        <f>SUMIFS(I:I,C:C,C8905)</f>
        <v>57542997.559999913</v>
      </c>
      <c r="T8905" s="1" t="str">
        <f>INDEX(F:F,MATCH(ecommerce_10000[[#This Row],[TotalAmount]],I:I,0))</f>
        <v>Giza</v>
      </c>
    </row>
    <row r="8906" spans="1:20" x14ac:dyDescent="0.3">
      <c r="A8906" s="1" t="s">
        <v>8950</v>
      </c>
      <c r="B8906" s="1" t="s">
        <v>35</v>
      </c>
      <c r="C8906" s="1" t="s">
        <v>14</v>
      </c>
      <c r="D8906" s="1" t="s">
        <v>36</v>
      </c>
      <c r="E8906" s="1" t="s">
        <v>47</v>
      </c>
      <c r="F8906" s="1" t="s">
        <v>40</v>
      </c>
      <c r="G8906">
        <v>3586.05</v>
      </c>
      <c r="H8906">
        <v>5</v>
      </c>
      <c r="I8906">
        <v>17930.25</v>
      </c>
      <c r="J8906">
        <v>1.25</v>
      </c>
      <c r="K8906">
        <v>663</v>
      </c>
      <c r="L8906" s="2">
        <v>45589</v>
      </c>
      <c r="O8906" t="str">
        <f>IF(ecommerce_10000[[#This Row],[Platform]]="Souq","sq",ecommerce_10000[[#This Row],[Platform]])</f>
        <v>Amazon</v>
      </c>
      <c r="P8906" t="str">
        <f>IF(E8906="Souq","sq",IF(E8906="Jumia","Jum",E8906))</f>
        <v>Amazon</v>
      </c>
      <c r="Q8906">
        <f>VLOOKUP(ecommerce_10000[[#This Row],[City]],F:I,4,FALSE)</f>
        <v>99349.3</v>
      </c>
      <c r="R8906" s="1">
        <f>SUMIF(C:C,ecommerce_10000[[#This Row],[Category]],I:I)</f>
        <v>92327183.770000085</v>
      </c>
      <c r="S8906" s="1">
        <f>SUMIFS(I:I,C:C,C8906)</f>
        <v>92327183.770000085</v>
      </c>
      <c r="T8906" s="1" t="str">
        <f>INDEX(F:F,MATCH(ecommerce_10000[[#This Row],[TotalAmount]],I:I,0))</f>
        <v>Riyadh</v>
      </c>
    </row>
    <row r="8907" spans="1:20" x14ac:dyDescent="0.3">
      <c r="A8907" s="1" t="s">
        <v>8951</v>
      </c>
      <c r="B8907" s="1" t="s">
        <v>49</v>
      </c>
      <c r="C8907" s="1" t="s">
        <v>14</v>
      </c>
      <c r="D8907" s="1" t="s">
        <v>50</v>
      </c>
      <c r="E8907" s="1" t="s">
        <v>22</v>
      </c>
      <c r="F8907" s="1" t="s">
        <v>28</v>
      </c>
      <c r="G8907">
        <v>3835.46</v>
      </c>
      <c r="H8907">
        <v>1</v>
      </c>
      <c r="I8907">
        <v>3835.46</v>
      </c>
      <c r="J8907">
        <v>3.61</v>
      </c>
      <c r="K8907">
        <v>4305</v>
      </c>
      <c r="L8907" s="2">
        <v>45426</v>
      </c>
      <c r="O8907" t="str">
        <f>IF(ecommerce_10000[[#This Row],[Platform]]="Souq","sq",ecommerce_10000[[#This Row],[Platform]])</f>
        <v>Jumia</v>
      </c>
      <c r="P8907" t="str">
        <f>IF(E8907="Souq","sq",IF(E8907="Jumia","Jum",E8907))</f>
        <v>Jum</v>
      </c>
      <c r="Q8907">
        <f>VLOOKUP(ecommerce_10000[[#This Row],[City]],F:I,4,FALSE)</f>
        <v>26648.76</v>
      </c>
      <c r="R8907" s="1">
        <f>SUMIF(C:C,ecommerce_10000[[#This Row],[Category]],I:I)</f>
        <v>92327183.770000085</v>
      </c>
      <c r="S8907" s="1">
        <f>SUMIFS(I:I,C:C,C8907)</f>
        <v>92327183.770000085</v>
      </c>
      <c r="T8907" s="1" t="str">
        <f>INDEX(F:F,MATCH(ecommerce_10000[[#This Row],[TotalAmount]],I:I,0))</f>
        <v>Casablanca</v>
      </c>
    </row>
    <row r="8908" spans="1:20" x14ac:dyDescent="0.3">
      <c r="A8908" s="1" t="s">
        <v>8952</v>
      </c>
      <c r="B8908" s="1" t="s">
        <v>25</v>
      </c>
      <c r="C8908" s="1" t="s">
        <v>26</v>
      </c>
      <c r="D8908" s="1" t="s">
        <v>27</v>
      </c>
      <c r="E8908" s="1" t="s">
        <v>16</v>
      </c>
      <c r="F8908" s="1" t="s">
        <v>28</v>
      </c>
      <c r="G8908">
        <v>8181.16</v>
      </c>
      <c r="H8908">
        <v>2</v>
      </c>
      <c r="I8908">
        <v>16362.32</v>
      </c>
      <c r="J8908">
        <v>4.07</v>
      </c>
      <c r="K8908">
        <v>4738</v>
      </c>
      <c r="L8908" s="2">
        <v>45419</v>
      </c>
      <c r="O8908" t="str">
        <f>IF(ecommerce_10000[[#This Row],[Platform]]="Souq","sq",ecommerce_10000[[#This Row],[Platform]])</f>
        <v>sq</v>
      </c>
      <c r="P8908" t="str">
        <f>IF(E8908="Souq","sq",IF(E8908="Jumia","Jum",E8908))</f>
        <v>sq</v>
      </c>
      <c r="Q8908">
        <f>VLOOKUP(ecommerce_10000[[#This Row],[City]],F:I,4,FALSE)</f>
        <v>26648.76</v>
      </c>
      <c r="R8908" s="1">
        <f>SUMIF(C:C,ecommerce_10000[[#This Row],[Category]],I:I)</f>
        <v>29200970.130000021</v>
      </c>
      <c r="S8908" s="1">
        <f>SUMIFS(I:I,C:C,C8908)</f>
        <v>29200970.130000021</v>
      </c>
      <c r="T8908" s="1" t="str">
        <f>INDEX(F:F,MATCH(ecommerce_10000[[#This Row],[TotalAmount]],I:I,0))</f>
        <v>Casablanca</v>
      </c>
    </row>
    <row r="8909" spans="1:20" x14ac:dyDescent="0.3">
      <c r="A8909" s="1" t="s">
        <v>8953</v>
      </c>
      <c r="B8909" s="1" t="s">
        <v>30</v>
      </c>
      <c r="C8909" s="1" t="s">
        <v>31</v>
      </c>
      <c r="D8909" s="1" t="s">
        <v>32</v>
      </c>
      <c r="E8909" s="1" t="s">
        <v>22</v>
      </c>
      <c r="F8909" s="1" t="s">
        <v>23</v>
      </c>
      <c r="G8909">
        <v>17212.080000000002</v>
      </c>
      <c r="H8909">
        <v>1</v>
      </c>
      <c r="I8909">
        <v>17212.080000000002</v>
      </c>
      <c r="J8909">
        <v>3.23</v>
      </c>
      <c r="K8909">
        <v>6</v>
      </c>
      <c r="L8909" s="2">
        <v>45363</v>
      </c>
      <c r="O8909" t="str">
        <f>IF(ecommerce_10000[[#This Row],[Platform]]="Souq","sq",ecommerce_10000[[#This Row],[Platform]])</f>
        <v>Jumia</v>
      </c>
      <c r="P8909" t="str">
        <f>IF(E8909="Souq","sq",IF(E8909="Jumia","Jum",E8909))</f>
        <v>Jum</v>
      </c>
      <c r="Q8909">
        <f>VLOOKUP(ecommerce_10000[[#This Row],[City]],F:I,4,FALSE)</f>
        <v>13290.4</v>
      </c>
      <c r="R8909" s="1">
        <f>SUMIF(C:C,ecommerce_10000[[#This Row],[Category]],I:I)</f>
        <v>57542997.559999913</v>
      </c>
      <c r="S8909" s="1">
        <f>SUMIFS(I:I,C:C,C8909)</f>
        <v>57542997.559999913</v>
      </c>
      <c r="T8909" s="1" t="str">
        <f>INDEX(F:F,MATCH(ecommerce_10000[[#This Row],[TotalAmount]],I:I,0))</f>
        <v>Alexandria</v>
      </c>
    </row>
    <row r="8910" spans="1:20" x14ac:dyDescent="0.3">
      <c r="A8910" s="1" t="s">
        <v>8954</v>
      </c>
      <c r="B8910" s="1" t="s">
        <v>19</v>
      </c>
      <c r="C8910" s="1" t="s">
        <v>20</v>
      </c>
      <c r="D8910" s="1" t="s">
        <v>21</v>
      </c>
      <c r="E8910" s="1" t="s">
        <v>16</v>
      </c>
      <c r="F8910" s="1" t="s">
        <v>23</v>
      </c>
      <c r="G8910">
        <v>5672.99</v>
      </c>
      <c r="H8910">
        <v>1</v>
      </c>
      <c r="I8910">
        <v>5672.99</v>
      </c>
      <c r="J8910">
        <v>4.6399999999999997</v>
      </c>
      <c r="K8910">
        <v>3738</v>
      </c>
      <c r="L8910" s="2">
        <v>45445</v>
      </c>
      <c r="O8910" t="str">
        <f>IF(ecommerce_10000[[#This Row],[Platform]]="Souq","sq",ecommerce_10000[[#This Row],[Platform]])</f>
        <v>sq</v>
      </c>
      <c r="P8910" t="str">
        <f>IF(E8910="Souq","sq",IF(E8910="Jumia","Jum",E8910))</f>
        <v>sq</v>
      </c>
      <c r="Q8910">
        <f>VLOOKUP(ecommerce_10000[[#This Row],[City]],F:I,4,FALSE)</f>
        <v>13290.4</v>
      </c>
      <c r="R8910" s="1">
        <f>SUMIF(C:C,ecommerce_10000[[#This Row],[Category]],I:I)</f>
        <v>91504159.730000004</v>
      </c>
      <c r="S8910" s="1">
        <f>SUMIFS(I:I,C:C,C8910)</f>
        <v>91504159.730000004</v>
      </c>
      <c r="T8910" s="1" t="str">
        <f>INDEX(F:F,MATCH(ecommerce_10000[[#This Row],[TotalAmount]],I:I,0))</f>
        <v>Alexandria</v>
      </c>
    </row>
    <row r="8911" spans="1:20" x14ac:dyDescent="0.3">
      <c r="A8911" s="1" t="s">
        <v>8955</v>
      </c>
      <c r="B8911" s="1" t="s">
        <v>43</v>
      </c>
      <c r="C8911" s="1" t="s">
        <v>44</v>
      </c>
      <c r="D8911" s="1" t="s">
        <v>45</v>
      </c>
      <c r="E8911" s="1" t="s">
        <v>47</v>
      </c>
      <c r="F8911" s="1" t="s">
        <v>33</v>
      </c>
      <c r="G8911">
        <v>15975.01</v>
      </c>
      <c r="H8911">
        <v>5</v>
      </c>
      <c r="I8911">
        <v>79875.05</v>
      </c>
      <c r="J8911">
        <v>2.86</v>
      </c>
      <c r="K8911">
        <v>3110</v>
      </c>
      <c r="L8911" s="2">
        <v>45386</v>
      </c>
      <c r="O8911" t="str">
        <f>IF(ecommerce_10000[[#This Row],[Platform]]="Souq","sq",ecommerce_10000[[#This Row],[Platform]])</f>
        <v>Amazon</v>
      </c>
      <c r="P8911" t="str">
        <f>IF(E8911="Souq","sq",IF(E8911="Jumia","Jum",E8911))</f>
        <v>Amazon</v>
      </c>
      <c r="Q8911">
        <f>VLOOKUP(ecommerce_10000[[#This Row],[City]],F:I,4,FALSE)</f>
        <v>3665.44</v>
      </c>
      <c r="R8911" s="1">
        <f>SUMIF(C:C,ecommerce_10000[[#This Row],[Category]],I:I)</f>
        <v>31420413.200000018</v>
      </c>
      <c r="S8911" s="1">
        <f>SUMIFS(I:I,C:C,C8911)</f>
        <v>31420413.200000018</v>
      </c>
      <c r="T8911" s="1" t="str">
        <f>INDEX(F:F,MATCH(ecommerce_10000[[#This Row],[TotalAmount]],I:I,0))</f>
        <v>Dubai</v>
      </c>
    </row>
    <row r="8912" spans="1:20" x14ac:dyDescent="0.3">
      <c r="A8912" s="1" t="s">
        <v>8956</v>
      </c>
      <c r="B8912" s="1" t="s">
        <v>35</v>
      </c>
      <c r="C8912" s="1" t="s">
        <v>14</v>
      </c>
      <c r="D8912" s="1" t="s">
        <v>36</v>
      </c>
      <c r="E8912" s="1" t="s">
        <v>16</v>
      </c>
      <c r="F8912" s="1" t="s">
        <v>23</v>
      </c>
      <c r="G8912">
        <v>8214.0499999999993</v>
      </c>
      <c r="H8912">
        <v>2</v>
      </c>
      <c r="I8912">
        <v>16428.099999999999</v>
      </c>
      <c r="J8912">
        <v>1.25</v>
      </c>
      <c r="K8912">
        <v>265</v>
      </c>
      <c r="L8912" s="2">
        <v>45487</v>
      </c>
      <c r="O8912" t="str">
        <f>IF(ecommerce_10000[[#This Row],[Platform]]="Souq","sq",ecommerce_10000[[#This Row],[Platform]])</f>
        <v>sq</v>
      </c>
      <c r="P8912" t="str">
        <f>IF(E8912="Souq","sq",IF(E8912="Jumia","Jum",E8912))</f>
        <v>sq</v>
      </c>
      <c r="Q8912">
        <f>VLOOKUP(ecommerce_10000[[#This Row],[City]],F:I,4,FALSE)</f>
        <v>13290.4</v>
      </c>
      <c r="R8912" s="1">
        <f>SUMIF(C:C,ecommerce_10000[[#This Row],[Category]],I:I)</f>
        <v>92327183.770000085</v>
      </c>
      <c r="S8912" s="1">
        <f>SUMIFS(I:I,C:C,C8912)</f>
        <v>92327183.770000085</v>
      </c>
      <c r="T8912" s="1" t="str">
        <f>INDEX(F:F,MATCH(ecommerce_10000[[#This Row],[TotalAmount]],I:I,0))</f>
        <v>Alexandria</v>
      </c>
    </row>
    <row r="8913" spans="1:20" x14ac:dyDescent="0.3">
      <c r="A8913" s="1" t="s">
        <v>8957</v>
      </c>
      <c r="B8913" s="1" t="s">
        <v>53</v>
      </c>
      <c r="C8913" s="1" t="s">
        <v>31</v>
      </c>
      <c r="D8913" s="1" t="s">
        <v>54</v>
      </c>
      <c r="E8913" s="1" t="s">
        <v>22</v>
      </c>
      <c r="F8913" s="1" t="s">
        <v>40</v>
      </c>
      <c r="G8913">
        <v>5940.65</v>
      </c>
      <c r="H8913">
        <v>5</v>
      </c>
      <c r="I8913">
        <v>29703.25</v>
      </c>
      <c r="J8913">
        <v>3.54</v>
      </c>
      <c r="K8913">
        <v>2070</v>
      </c>
      <c r="L8913" s="2">
        <v>45347</v>
      </c>
      <c r="O8913" t="str">
        <f>IF(ecommerce_10000[[#This Row],[Platform]]="Souq","sq",ecommerce_10000[[#This Row],[Platform]])</f>
        <v>Jumia</v>
      </c>
      <c r="P8913" t="str">
        <f>IF(E8913="Souq","sq",IF(E8913="Jumia","Jum",E8913))</f>
        <v>Jum</v>
      </c>
      <c r="Q8913">
        <f>VLOOKUP(ecommerce_10000[[#This Row],[City]],F:I,4,FALSE)</f>
        <v>99349.3</v>
      </c>
      <c r="R8913" s="1">
        <f>SUMIF(C:C,ecommerce_10000[[#This Row],[Category]],I:I)</f>
        <v>57542997.559999913</v>
      </c>
      <c r="S8913" s="1">
        <f>SUMIFS(I:I,C:C,C8913)</f>
        <v>57542997.559999913</v>
      </c>
      <c r="T8913" s="1" t="str">
        <f>INDEX(F:F,MATCH(ecommerce_10000[[#This Row],[TotalAmount]],I:I,0))</f>
        <v>Riyadh</v>
      </c>
    </row>
    <row r="8914" spans="1:20" x14ac:dyDescent="0.3">
      <c r="A8914" s="1" t="s">
        <v>8958</v>
      </c>
      <c r="B8914" s="1" t="s">
        <v>38</v>
      </c>
      <c r="C8914" s="1" t="s">
        <v>20</v>
      </c>
      <c r="D8914" s="1" t="s">
        <v>39</v>
      </c>
      <c r="E8914" s="1" t="s">
        <v>22</v>
      </c>
      <c r="F8914" s="1" t="s">
        <v>40</v>
      </c>
      <c r="G8914">
        <v>833.84</v>
      </c>
      <c r="H8914">
        <v>4</v>
      </c>
      <c r="I8914">
        <v>3335.36</v>
      </c>
      <c r="J8914">
        <v>1.97</v>
      </c>
      <c r="K8914">
        <v>1510</v>
      </c>
      <c r="L8914" s="2">
        <v>45341</v>
      </c>
      <c r="O8914" t="str">
        <f>IF(ecommerce_10000[[#This Row],[Platform]]="Souq","sq",ecommerce_10000[[#This Row],[Platform]])</f>
        <v>Jumia</v>
      </c>
      <c r="P8914" t="str">
        <f>IF(E8914="Souq","sq",IF(E8914="Jumia","Jum",E8914))</f>
        <v>Jum</v>
      </c>
      <c r="Q8914">
        <f>VLOOKUP(ecommerce_10000[[#This Row],[City]],F:I,4,FALSE)</f>
        <v>99349.3</v>
      </c>
      <c r="R8914" s="1">
        <f>SUMIF(C:C,ecommerce_10000[[#This Row],[Category]],I:I)</f>
        <v>91504159.730000004</v>
      </c>
      <c r="S8914" s="1">
        <f>SUMIFS(I:I,C:C,C8914)</f>
        <v>91504159.730000004</v>
      </c>
      <c r="T8914" s="1" t="str">
        <f>INDEX(F:F,MATCH(ecommerce_10000[[#This Row],[TotalAmount]],I:I,0))</f>
        <v>Riyadh</v>
      </c>
    </row>
    <row r="8915" spans="1:20" x14ac:dyDescent="0.3">
      <c r="A8915" s="1" t="s">
        <v>8959</v>
      </c>
      <c r="B8915" s="1" t="s">
        <v>30</v>
      </c>
      <c r="C8915" s="1" t="s">
        <v>31</v>
      </c>
      <c r="D8915" s="1" t="s">
        <v>32</v>
      </c>
      <c r="E8915" s="1" t="s">
        <v>47</v>
      </c>
      <c r="F8915" s="1" t="s">
        <v>33</v>
      </c>
      <c r="G8915">
        <v>17056.45</v>
      </c>
      <c r="H8915">
        <v>5</v>
      </c>
      <c r="I8915">
        <v>85282.25</v>
      </c>
      <c r="J8915">
        <v>1.43</v>
      </c>
      <c r="K8915">
        <v>2404</v>
      </c>
      <c r="L8915" s="2">
        <v>45473</v>
      </c>
      <c r="O8915" t="str">
        <f>IF(ecommerce_10000[[#This Row],[Platform]]="Souq","sq",ecommerce_10000[[#This Row],[Platform]])</f>
        <v>Amazon</v>
      </c>
      <c r="P8915" t="str">
        <f>IF(E8915="Souq","sq",IF(E8915="Jumia","Jum",E8915))</f>
        <v>Amazon</v>
      </c>
      <c r="Q8915">
        <f>VLOOKUP(ecommerce_10000[[#This Row],[City]],F:I,4,FALSE)</f>
        <v>3665.44</v>
      </c>
      <c r="R8915" s="1">
        <f>SUMIF(C:C,ecommerce_10000[[#This Row],[Category]],I:I)</f>
        <v>57542997.559999913</v>
      </c>
      <c r="S8915" s="1">
        <f>SUMIFS(I:I,C:C,C8915)</f>
        <v>57542997.559999913</v>
      </c>
      <c r="T8915" s="1" t="str">
        <f>INDEX(F:F,MATCH(ecommerce_10000[[#This Row],[TotalAmount]],I:I,0))</f>
        <v>Dubai</v>
      </c>
    </row>
    <row r="8916" spans="1:20" x14ac:dyDescent="0.3">
      <c r="A8916" s="1" t="s">
        <v>8960</v>
      </c>
      <c r="B8916" s="1" t="s">
        <v>38</v>
      </c>
      <c r="C8916" s="1" t="s">
        <v>20</v>
      </c>
      <c r="D8916" s="1" t="s">
        <v>39</v>
      </c>
      <c r="E8916" s="1" t="s">
        <v>16</v>
      </c>
      <c r="F8916" s="1" t="s">
        <v>17</v>
      </c>
      <c r="G8916">
        <v>11655.04</v>
      </c>
      <c r="H8916">
        <v>5</v>
      </c>
      <c r="I8916">
        <v>58275.199999999997</v>
      </c>
      <c r="J8916">
        <v>4.72</v>
      </c>
      <c r="K8916">
        <v>467</v>
      </c>
      <c r="L8916" s="2">
        <v>45545</v>
      </c>
      <c r="O8916" t="str">
        <f>IF(ecommerce_10000[[#This Row],[Platform]]="Souq","sq",ecommerce_10000[[#This Row],[Platform]])</f>
        <v>sq</v>
      </c>
      <c r="P8916" t="str">
        <f>IF(E8916="Souq","sq",IF(E8916="Jumia","Jum",E8916))</f>
        <v>sq</v>
      </c>
      <c r="Q8916">
        <f>VLOOKUP(ecommerce_10000[[#This Row],[City]],F:I,4,FALSE)</f>
        <v>16284.02</v>
      </c>
      <c r="R8916" s="1">
        <f>SUMIF(C:C,ecommerce_10000[[#This Row],[Category]],I:I)</f>
        <v>91504159.730000004</v>
      </c>
      <c r="S8916" s="1">
        <f>SUMIFS(I:I,C:C,C8916)</f>
        <v>91504159.730000004</v>
      </c>
      <c r="T8916" s="1" t="str">
        <f>INDEX(F:F,MATCH(ecommerce_10000[[#This Row],[TotalAmount]],I:I,0))</f>
        <v>Cairo</v>
      </c>
    </row>
    <row r="8917" spans="1:20" x14ac:dyDescent="0.3">
      <c r="A8917" s="1" t="s">
        <v>8961</v>
      </c>
      <c r="B8917" s="1" t="s">
        <v>65</v>
      </c>
      <c r="C8917" s="1" t="s">
        <v>20</v>
      </c>
      <c r="D8917" s="1" t="s">
        <v>66</v>
      </c>
      <c r="E8917" s="1" t="s">
        <v>22</v>
      </c>
      <c r="F8917" s="1" t="s">
        <v>23</v>
      </c>
      <c r="G8917">
        <v>17050.990000000002</v>
      </c>
      <c r="H8917">
        <v>4</v>
      </c>
      <c r="I8917">
        <v>68203.960000000006</v>
      </c>
      <c r="J8917">
        <v>1.06</v>
      </c>
      <c r="K8917">
        <v>4253</v>
      </c>
      <c r="L8917" s="2">
        <v>45581</v>
      </c>
      <c r="O8917" t="str">
        <f>IF(ecommerce_10000[[#This Row],[Platform]]="Souq","sq",ecommerce_10000[[#This Row],[Platform]])</f>
        <v>Jumia</v>
      </c>
      <c r="P8917" t="str">
        <f>IF(E8917="Souq","sq",IF(E8917="Jumia","Jum",E8917))</f>
        <v>Jum</v>
      </c>
      <c r="Q8917">
        <f>VLOOKUP(ecommerce_10000[[#This Row],[City]],F:I,4,FALSE)</f>
        <v>13290.4</v>
      </c>
      <c r="R8917" s="1">
        <f>SUMIF(C:C,ecommerce_10000[[#This Row],[Category]],I:I)</f>
        <v>91504159.730000004</v>
      </c>
      <c r="S8917" s="1">
        <f>SUMIFS(I:I,C:C,C8917)</f>
        <v>91504159.730000004</v>
      </c>
      <c r="T8917" s="1" t="str">
        <f>INDEX(F:F,MATCH(ecommerce_10000[[#This Row],[TotalAmount]],I:I,0))</f>
        <v>Alexandria</v>
      </c>
    </row>
    <row r="8918" spans="1:20" x14ac:dyDescent="0.3">
      <c r="A8918" s="1" t="s">
        <v>8962</v>
      </c>
      <c r="B8918" s="1" t="s">
        <v>53</v>
      </c>
      <c r="C8918" s="1" t="s">
        <v>31</v>
      </c>
      <c r="D8918" s="1" t="s">
        <v>54</v>
      </c>
      <c r="E8918" s="1" t="s">
        <v>47</v>
      </c>
      <c r="F8918" s="1" t="s">
        <v>28</v>
      </c>
      <c r="G8918">
        <v>13907.1</v>
      </c>
      <c r="H8918">
        <v>1</v>
      </c>
      <c r="I8918">
        <v>13907.1</v>
      </c>
      <c r="J8918">
        <v>3.24</v>
      </c>
      <c r="K8918">
        <v>4622</v>
      </c>
      <c r="L8918" s="2">
        <v>45348</v>
      </c>
      <c r="O8918" t="str">
        <f>IF(ecommerce_10000[[#This Row],[Platform]]="Souq","sq",ecommerce_10000[[#This Row],[Platform]])</f>
        <v>Amazon</v>
      </c>
      <c r="P8918" t="str">
        <f>IF(E8918="Souq","sq",IF(E8918="Jumia","Jum",E8918))</f>
        <v>Amazon</v>
      </c>
      <c r="Q8918">
        <f>VLOOKUP(ecommerce_10000[[#This Row],[City]],F:I,4,FALSE)</f>
        <v>26648.76</v>
      </c>
      <c r="R8918" s="1">
        <f>SUMIF(C:C,ecommerce_10000[[#This Row],[Category]],I:I)</f>
        <v>57542997.559999913</v>
      </c>
      <c r="S8918" s="1">
        <f>SUMIFS(I:I,C:C,C8918)</f>
        <v>57542997.559999913</v>
      </c>
      <c r="T8918" s="1" t="str">
        <f>INDEX(F:F,MATCH(ecommerce_10000[[#This Row],[TotalAmount]],I:I,0))</f>
        <v>Casablanca</v>
      </c>
    </row>
    <row r="8919" spans="1:20" x14ac:dyDescent="0.3">
      <c r="A8919" s="1" t="s">
        <v>8963</v>
      </c>
      <c r="B8919" s="1" t="s">
        <v>53</v>
      </c>
      <c r="C8919" s="1" t="s">
        <v>31</v>
      </c>
      <c r="D8919" s="1" t="s">
        <v>54</v>
      </c>
      <c r="E8919" s="1" t="s">
        <v>22</v>
      </c>
      <c r="F8919" s="1" t="s">
        <v>23</v>
      </c>
      <c r="G8919">
        <v>15798.64</v>
      </c>
      <c r="H8919">
        <v>2</v>
      </c>
      <c r="I8919">
        <v>31597.279999999999</v>
      </c>
      <c r="J8919">
        <v>1.0900000000000001</v>
      </c>
      <c r="K8919">
        <v>192</v>
      </c>
      <c r="L8919" s="2">
        <v>45520</v>
      </c>
      <c r="O8919" t="str">
        <f>IF(ecommerce_10000[[#This Row],[Platform]]="Souq","sq",ecommerce_10000[[#This Row],[Platform]])</f>
        <v>Jumia</v>
      </c>
      <c r="P8919" t="str">
        <f>IF(E8919="Souq","sq",IF(E8919="Jumia","Jum",E8919))</f>
        <v>Jum</v>
      </c>
      <c r="Q8919">
        <f>VLOOKUP(ecommerce_10000[[#This Row],[City]],F:I,4,FALSE)</f>
        <v>13290.4</v>
      </c>
      <c r="R8919" s="1">
        <f>SUMIF(C:C,ecommerce_10000[[#This Row],[Category]],I:I)</f>
        <v>57542997.559999913</v>
      </c>
      <c r="S8919" s="1">
        <f>SUMIFS(I:I,C:C,C8919)</f>
        <v>57542997.559999913</v>
      </c>
      <c r="T8919" s="1" t="str">
        <f>INDEX(F:F,MATCH(ecommerce_10000[[#This Row],[TotalAmount]],I:I,0))</f>
        <v>Alexandria</v>
      </c>
    </row>
    <row r="8920" spans="1:20" x14ac:dyDescent="0.3">
      <c r="A8920" s="1" t="s">
        <v>8964</v>
      </c>
      <c r="B8920" s="1" t="s">
        <v>53</v>
      </c>
      <c r="C8920" s="1" t="s">
        <v>31</v>
      </c>
      <c r="D8920" s="1" t="s">
        <v>54</v>
      </c>
      <c r="E8920" s="1" t="s">
        <v>16</v>
      </c>
      <c r="F8920" s="1" t="s">
        <v>23</v>
      </c>
      <c r="G8920">
        <v>6367.31</v>
      </c>
      <c r="H8920">
        <v>4</v>
      </c>
      <c r="I8920">
        <v>25469.24</v>
      </c>
      <c r="J8920">
        <v>2.41</v>
      </c>
      <c r="K8920">
        <v>3189</v>
      </c>
      <c r="L8920" s="2">
        <v>45614</v>
      </c>
      <c r="O8920" t="str">
        <f>IF(ecommerce_10000[[#This Row],[Platform]]="Souq","sq",ecommerce_10000[[#This Row],[Platform]])</f>
        <v>sq</v>
      </c>
      <c r="P8920" t="str">
        <f>IF(E8920="Souq","sq",IF(E8920="Jumia","Jum",E8920))</f>
        <v>sq</v>
      </c>
      <c r="Q8920">
        <f>VLOOKUP(ecommerce_10000[[#This Row],[City]],F:I,4,FALSE)</f>
        <v>13290.4</v>
      </c>
      <c r="R8920" s="1">
        <f>SUMIF(C:C,ecommerce_10000[[#This Row],[Category]],I:I)</f>
        <v>57542997.559999913</v>
      </c>
      <c r="S8920" s="1">
        <f>SUMIFS(I:I,C:C,C8920)</f>
        <v>57542997.559999913</v>
      </c>
      <c r="T8920" s="1" t="str">
        <f>INDEX(F:F,MATCH(ecommerce_10000[[#This Row],[TotalAmount]],I:I,0))</f>
        <v>Alexandria</v>
      </c>
    </row>
    <row r="8921" spans="1:20" x14ac:dyDescent="0.3">
      <c r="A8921" s="1" t="s">
        <v>8965</v>
      </c>
      <c r="B8921" s="1" t="s">
        <v>38</v>
      </c>
      <c r="C8921" s="1" t="s">
        <v>20</v>
      </c>
      <c r="D8921" s="1" t="s">
        <v>39</v>
      </c>
      <c r="E8921" s="1" t="s">
        <v>22</v>
      </c>
      <c r="F8921" s="1" t="s">
        <v>62</v>
      </c>
      <c r="G8921">
        <v>4176.8599999999997</v>
      </c>
      <c r="H8921">
        <v>3</v>
      </c>
      <c r="I8921">
        <v>12530.58</v>
      </c>
      <c r="J8921">
        <v>1.54</v>
      </c>
      <c r="K8921">
        <v>4199</v>
      </c>
      <c r="L8921" s="2">
        <v>45522</v>
      </c>
      <c r="O8921" t="str">
        <f>IF(ecommerce_10000[[#This Row],[Platform]]="Souq","sq",ecommerce_10000[[#This Row],[Platform]])</f>
        <v>Jumia</v>
      </c>
      <c r="P8921" t="str">
        <f>IF(E8921="Souq","sq",IF(E8921="Jumia","Jum",E8921))</f>
        <v>Jum</v>
      </c>
      <c r="Q8921">
        <f>VLOOKUP(ecommerce_10000[[#This Row],[City]],F:I,4,FALSE)</f>
        <v>27872.98</v>
      </c>
      <c r="R8921" s="1">
        <f>SUMIF(C:C,ecommerce_10000[[#This Row],[Category]],I:I)</f>
        <v>91504159.730000004</v>
      </c>
      <c r="S8921" s="1">
        <f>SUMIFS(I:I,C:C,C8921)</f>
        <v>91504159.730000004</v>
      </c>
      <c r="T8921" s="1" t="str">
        <f>INDEX(F:F,MATCH(ecommerce_10000[[#This Row],[TotalAmount]],I:I,0))</f>
        <v>Giza</v>
      </c>
    </row>
    <row r="8922" spans="1:20" x14ac:dyDescent="0.3">
      <c r="A8922" s="1" t="s">
        <v>8966</v>
      </c>
      <c r="B8922" s="1" t="s">
        <v>35</v>
      </c>
      <c r="C8922" s="1" t="s">
        <v>14</v>
      </c>
      <c r="D8922" s="1" t="s">
        <v>36</v>
      </c>
      <c r="E8922" s="1" t="s">
        <v>16</v>
      </c>
      <c r="F8922" s="1" t="s">
        <v>17</v>
      </c>
      <c r="G8922">
        <v>267.01</v>
      </c>
      <c r="H8922">
        <v>2</v>
      </c>
      <c r="I8922">
        <v>534.02</v>
      </c>
      <c r="J8922">
        <v>1.94</v>
      </c>
      <c r="K8922">
        <v>3989</v>
      </c>
      <c r="L8922" s="2">
        <v>45583</v>
      </c>
      <c r="O8922" t="str">
        <f>IF(ecommerce_10000[[#This Row],[Platform]]="Souq","sq",ecommerce_10000[[#This Row],[Platform]])</f>
        <v>sq</v>
      </c>
      <c r="P8922" t="str">
        <f>IF(E8922="Souq","sq",IF(E8922="Jumia","Jum",E8922))</f>
        <v>sq</v>
      </c>
      <c r="Q8922">
        <f>VLOOKUP(ecommerce_10000[[#This Row],[City]],F:I,4,FALSE)</f>
        <v>16284.02</v>
      </c>
      <c r="R8922" s="1">
        <f>SUMIF(C:C,ecommerce_10000[[#This Row],[Category]],I:I)</f>
        <v>92327183.770000085</v>
      </c>
      <c r="S8922" s="1">
        <f>SUMIFS(I:I,C:C,C8922)</f>
        <v>92327183.770000085</v>
      </c>
      <c r="T8922" s="1" t="str">
        <f>INDEX(F:F,MATCH(ecommerce_10000[[#This Row],[TotalAmount]],I:I,0))</f>
        <v>Cairo</v>
      </c>
    </row>
    <row r="8923" spans="1:20" x14ac:dyDescent="0.3">
      <c r="A8923" s="1" t="s">
        <v>8967</v>
      </c>
      <c r="B8923" s="1" t="s">
        <v>30</v>
      </c>
      <c r="C8923" s="1" t="s">
        <v>31</v>
      </c>
      <c r="D8923" s="1" t="s">
        <v>32</v>
      </c>
      <c r="E8923" s="1" t="s">
        <v>22</v>
      </c>
      <c r="F8923" s="1" t="s">
        <v>33</v>
      </c>
      <c r="G8923">
        <v>8719.4</v>
      </c>
      <c r="H8923">
        <v>4</v>
      </c>
      <c r="I8923">
        <v>34877.599999999999</v>
      </c>
      <c r="J8923">
        <v>1.3</v>
      </c>
      <c r="K8923">
        <v>2471</v>
      </c>
      <c r="L8923" s="2">
        <v>45640</v>
      </c>
      <c r="O8923" t="str">
        <f>IF(ecommerce_10000[[#This Row],[Platform]]="Souq","sq",ecommerce_10000[[#This Row],[Platform]])</f>
        <v>Jumia</v>
      </c>
      <c r="P8923" t="str">
        <f>IF(E8923="Souq","sq",IF(E8923="Jumia","Jum",E8923))</f>
        <v>Jum</v>
      </c>
      <c r="Q8923">
        <f>VLOOKUP(ecommerce_10000[[#This Row],[City]],F:I,4,FALSE)</f>
        <v>3665.44</v>
      </c>
      <c r="R8923" s="1">
        <f>SUMIF(C:C,ecommerce_10000[[#This Row],[Category]],I:I)</f>
        <v>57542997.559999913</v>
      </c>
      <c r="S8923" s="1">
        <f>SUMIFS(I:I,C:C,C8923)</f>
        <v>57542997.559999913</v>
      </c>
      <c r="T8923" s="1" t="str">
        <f>INDEX(F:F,MATCH(ecommerce_10000[[#This Row],[TotalAmount]],I:I,0))</f>
        <v>Dubai</v>
      </c>
    </row>
    <row r="8924" spans="1:20" x14ac:dyDescent="0.3">
      <c r="A8924" s="1" t="s">
        <v>8968</v>
      </c>
      <c r="B8924" s="1" t="s">
        <v>38</v>
      </c>
      <c r="C8924" s="1" t="s">
        <v>20</v>
      </c>
      <c r="D8924" s="1" t="s">
        <v>39</v>
      </c>
      <c r="E8924" s="1" t="s">
        <v>47</v>
      </c>
      <c r="F8924" s="1" t="s">
        <v>40</v>
      </c>
      <c r="G8924">
        <v>8418.65</v>
      </c>
      <c r="H8924">
        <v>3</v>
      </c>
      <c r="I8924">
        <v>25255.95</v>
      </c>
      <c r="J8924">
        <v>4.59</v>
      </c>
      <c r="K8924">
        <v>754</v>
      </c>
      <c r="L8924" s="2">
        <v>45554</v>
      </c>
      <c r="O8924" t="str">
        <f>IF(ecommerce_10000[[#This Row],[Platform]]="Souq","sq",ecommerce_10000[[#This Row],[Platform]])</f>
        <v>Amazon</v>
      </c>
      <c r="P8924" t="str">
        <f>IF(E8924="Souq","sq",IF(E8924="Jumia","Jum",E8924))</f>
        <v>Amazon</v>
      </c>
      <c r="Q8924">
        <f>VLOOKUP(ecommerce_10000[[#This Row],[City]],F:I,4,FALSE)</f>
        <v>99349.3</v>
      </c>
      <c r="R8924" s="1">
        <f>SUMIF(C:C,ecommerce_10000[[#This Row],[Category]],I:I)</f>
        <v>91504159.730000004</v>
      </c>
      <c r="S8924" s="1">
        <f>SUMIFS(I:I,C:C,C8924)</f>
        <v>91504159.730000004</v>
      </c>
      <c r="T8924" s="1" t="str">
        <f>INDEX(F:F,MATCH(ecommerce_10000[[#This Row],[TotalAmount]],I:I,0))</f>
        <v>Riyadh</v>
      </c>
    </row>
    <row r="8925" spans="1:20" x14ac:dyDescent="0.3">
      <c r="A8925" s="1" t="s">
        <v>8969</v>
      </c>
      <c r="B8925" s="1" t="s">
        <v>19</v>
      </c>
      <c r="C8925" s="1" t="s">
        <v>20</v>
      </c>
      <c r="D8925" s="1" t="s">
        <v>21</v>
      </c>
      <c r="E8925" s="1" t="s">
        <v>22</v>
      </c>
      <c r="F8925" s="1" t="s">
        <v>33</v>
      </c>
      <c r="G8925">
        <v>9713.65</v>
      </c>
      <c r="H8925">
        <v>1</v>
      </c>
      <c r="I8925">
        <v>9713.65</v>
      </c>
      <c r="J8925">
        <v>2.42</v>
      </c>
      <c r="K8925">
        <v>100</v>
      </c>
      <c r="L8925" s="2">
        <v>45594</v>
      </c>
      <c r="O8925" t="str">
        <f>IF(ecommerce_10000[[#This Row],[Platform]]="Souq","sq",ecommerce_10000[[#This Row],[Platform]])</f>
        <v>Jumia</v>
      </c>
      <c r="P8925" t="str">
        <f>IF(E8925="Souq","sq",IF(E8925="Jumia","Jum",E8925))</f>
        <v>Jum</v>
      </c>
      <c r="Q8925">
        <f>VLOOKUP(ecommerce_10000[[#This Row],[City]],F:I,4,FALSE)</f>
        <v>3665.44</v>
      </c>
      <c r="R8925" s="1">
        <f>SUMIF(C:C,ecommerce_10000[[#This Row],[Category]],I:I)</f>
        <v>91504159.730000004</v>
      </c>
      <c r="S8925" s="1">
        <f>SUMIFS(I:I,C:C,C8925)</f>
        <v>91504159.730000004</v>
      </c>
      <c r="T8925" s="1" t="str">
        <f>INDEX(F:F,MATCH(ecommerce_10000[[#This Row],[TotalAmount]],I:I,0))</f>
        <v>Dubai</v>
      </c>
    </row>
    <row r="8926" spans="1:20" x14ac:dyDescent="0.3">
      <c r="A8926" s="1" t="s">
        <v>8970</v>
      </c>
      <c r="B8926" s="1" t="s">
        <v>35</v>
      </c>
      <c r="C8926" s="1" t="s">
        <v>14</v>
      </c>
      <c r="D8926" s="1" t="s">
        <v>36</v>
      </c>
      <c r="E8926" s="1" t="s">
        <v>47</v>
      </c>
      <c r="F8926" s="1" t="s">
        <v>40</v>
      </c>
      <c r="G8926">
        <v>18937.88</v>
      </c>
      <c r="H8926">
        <v>4</v>
      </c>
      <c r="I8926">
        <v>75751.520000000004</v>
      </c>
      <c r="J8926">
        <v>2.27</v>
      </c>
      <c r="K8926">
        <v>2237</v>
      </c>
      <c r="L8926" s="2">
        <v>45297</v>
      </c>
      <c r="O8926" t="str">
        <f>IF(ecommerce_10000[[#This Row],[Platform]]="Souq","sq",ecommerce_10000[[#This Row],[Platform]])</f>
        <v>Amazon</v>
      </c>
      <c r="P8926" t="str">
        <f>IF(E8926="Souq","sq",IF(E8926="Jumia","Jum",E8926))</f>
        <v>Amazon</v>
      </c>
      <c r="Q8926">
        <f>VLOOKUP(ecommerce_10000[[#This Row],[City]],F:I,4,FALSE)</f>
        <v>99349.3</v>
      </c>
      <c r="R8926" s="1">
        <f>SUMIF(C:C,ecommerce_10000[[#This Row],[Category]],I:I)</f>
        <v>92327183.770000085</v>
      </c>
      <c r="S8926" s="1">
        <f>SUMIFS(I:I,C:C,C8926)</f>
        <v>92327183.770000085</v>
      </c>
      <c r="T8926" s="1" t="str">
        <f>INDEX(F:F,MATCH(ecommerce_10000[[#This Row],[TotalAmount]],I:I,0))</f>
        <v>Riyadh</v>
      </c>
    </row>
    <row r="8927" spans="1:20" x14ac:dyDescent="0.3">
      <c r="A8927" s="1" t="s">
        <v>8971</v>
      </c>
      <c r="B8927" s="1" t="s">
        <v>13</v>
      </c>
      <c r="C8927" s="1" t="s">
        <v>14</v>
      </c>
      <c r="D8927" s="1" t="s">
        <v>15</v>
      </c>
      <c r="E8927" s="1" t="s">
        <v>16</v>
      </c>
      <c r="F8927" s="1" t="s">
        <v>33</v>
      </c>
      <c r="G8927">
        <v>8170.54</v>
      </c>
      <c r="H8927">
        <v>1</v>
      </c>
      <c r="I8927">
        <v>8170.54</v>
      </c>
      <c r="J8927">
        <v>3.3</v>
      </c>
      <c r="K8927">
        <v>4545</v>
      </c>
      <c r="L8927" s="2">
        <v>45577</v>
      </c>
      <c r="O8927" t="str">
        <f>IF(ecommerce_10000[[#This Row],[Platform]]="Souq","sq",ecommerce_10000[[#This Row],[Platform]])</f>
        <v>sq</v>
      </c>
      <c r="P8927" t="str">
        <f>IF(E8927="Souq","sq",IF(E8927="Jumia","Jum",E8927))</f>
        <v>sq</v>
      </c>
      <c r="Q8927">
        <f>VLOOKUP(ecommerce_10000[[#This Row],[City]],F:I,4,FALSE)</f>
        <v>3665.44</v>
      </c>
      <c r="R8927" s="1">
        <f>SUMIF(C:C,ecommerce_10000[[#This Row],[Category]],I:I)</f>
        <v>92327183.770000085</v>
      </c>
      <c r="S8927" s="1">
        <f>SUMIFS(I:I,C:C,C8927)</f>
        <v>92327183.770000085</v>
      </c>
      <c r="T8927" s="1" t="str">
        <f>INDEX(F:F,MATCH(ecommerce_10000[[#This Row],[TotalAmount]],I:I,0))</f>
        <v>Dubai</v>
      </c>
    </row>
    <row r="8928" spans="1:20" x14ac:dyDescent="0.3">
      <c r="A8928" s="1" t="s">
        <v>8972</v>
      </c>
      <c r="B8928" s="1" t="s">
        <v>30</v>
      </c>
      <c r="C8928" s="1" t="s">
        <v>31</v>
      </c>
      <c r="D8928" s="1" t="s">
        <v>32</v>
      </c>
      <c r="E8928" s="1" t="s">
        <v>22</v>
      </c>
      <c r="F8928" s="1" t="s">
        <v>33</v>
      </c>
      <c r="G8928">
        <v>12683.09</v>
      </c>
      <c r="H8928">
        <v>2</v>
      </c>
      <c r="I8928">
        <v>25366.18</v>
      </c>
      <c r="J8928">
        <v>4.83</v>
      </c>
      <c r="K8928">
        <v>2583</v>
      </c>
      <c r="L8928" s="2">
        <v>45379</v>
      </c>
      <c r="O8928" t="str">
        <f>IF(ecommerce_10000[[#This Row],[Platform]]="Souq","sq",ecommerce_10000[[#This Row],[Platform]])</f>
        <v>Jumia</v>
      </c>
      <c r="P8928" t="str">
        <f>IF(E8928="Souq","sq",IF(E8928="Jumia","Jum",E8928))</f>
        <v>Jum</v>
      </c>
      <c r="Q8928">
        <f>VLOOKUP(ecommerce_10000[[#This Row],[City]],F:I,4,FALSE)</f>
        <v>3665.44</v>
      </c>
      <c r="R8928" s="1">
        <f>SUMIF(C:C,ecommerce_10000[[#This Row],[Category]],I:I)</f>
        <v>57542997.559999913</v>
      </c>
      <c r="S8928" s="1">
        <f>SUMIFS(I:I,C:C,C8928)</f>
        <v>57542997.559999913</v>
      </c>
      <c r="T8928" s="1" t="str">
        <f>INDEX(F:F,MATCH(ecommerce_10000[[#This Row],[TotalAmount]],I:I,0))</f>
        <v>Dubai</v>
      </c>
    </row>
    <row r="8929" spans="1:20" x14ac:dyDescent="0.3">
      <c r="A8929" s="1" t="s">
        <v>8973</v>
      </c>
      <c r="B8929" s="1" t="s">
        <v>30</v>
      </c>
      <c r="C8929" s="1" t="s">
        <v>31</v>
      </c>
      <c r="D8929" s="1" t="s">
        <v>32</v>
      </c>
      <c r="E8929" s="1" t="s">
        <v>47</v>
      </c>
      <c r="F8929" s="1" t="s">
        <v>28</v>
      </c>
      <c r="G8929">
        <v>12813.88</v>
      </c>
      <c r="H8929">
        <v>3</v>
      </c>
      <c r="I8929">
        <v>38441.64</v>
      </c>
      <c r="J8929">
        <v>1.27</v>
      </c>
      <c r="K8929">
        <v>4727</v>
      </c>
      <c r="L8929" s="2">
        <v>45469</v>
      </c>
      <c r="O8929" t="str">
        <f>IF(ecommerce_10000[[#This Row],[Platform]]="Souq","sq",ecommerce_10000[[#This Row],[Platform]])</f>
        <v>Amazon</v>
      </c>
      <c r="P8929" t="str">
        <f>IF(E8929="Souq","sq",IF(E8929="Jumia","Jum",E8929))</f>
        <v>Amazon</v>
      </c>
      <c r="Q8929">
        <f>VLOOKUP(ecommerce_10000[[#This Row],[City]],F:I,4,FALSE)</f>
        <v>26648.76</v>
      </c>
      <c r="R8929" s="1">
        <f>SUMIF(C:C,ecommerce_10000[[#This Row],[Category]],I:I)</f>
        <v>57542997.559999913</v>
      </c>
      <c r="S8929" s="1">
        <f>SUMIFS(I:I,C:C,C8929)</f>
        <v>57542997.559999913</v>
      </c>
      <c r="T8929" s="1" t="str">
        <f>INDEX(F:F,MATCH(ecommerce_10000[[#This Row],[TotalAmount]],I:I,0))</f>
        <v>Casablanca</v>
      </c>
    </row>
    <row r="8930" spans="1:20" x14ac:dyDescent="0.3">
      <c r="A8930" s="1" t="s">
        <v>8974</v>
      </c>
      <c r="B8930" s="1" t="s">
        <v>30</v>
      </c>
      <c r="C8930" s="1" t="s">
        <v>31</v>
      </c>
      <c r="D8930" s="1" t="s">
        <v>32</v>
      </c>
      <c r="E8930" s="1" t="s">
        <v>16</v>
      </c>
      <c r="F8930" s="1" t="s">
        <v>33</v>
      </c>
      <c r="G8930">
        <v>15131.79</v>
      </c>
      <c r="H8930">
        <v>5</v>
      </c>
      <c r="I8930">
        <v>75658.95</v>
      </c>
      <c r="J8930">
        <v>1.98</v>
      </c>
      <c r="K8930">
        <v>2897</v>
      </c>
      <c r="L8930" s="2">
        <v>45422</v>
      </c>
      <c r="O8930" t="str">
        <f>IF(ecommerce_10000[[#This Row],[Platform]]="Souq","sq",ecommerce_10000[[#This Row],[Platform]])</f>
        <v>sq</v>
      </c>
      <c r="P8930" t="str">
        <f>IF(E8930="Souq","sq",IF(E8930="Jumia","Jum",E8930))</f>
        <v>sq</v>
      </c>
      <c r="Q8930">
        <f>VLOOKUP(ecommerce_10000[[#This Row],[City]],F:I,4,FALSE)</f>
        <v>3665.44</v>
      </c>
      <c r="R8930" s="1">
        <f>SUMIF(C:C,ecommerce_10000[[#This Row],[Category]],I:I)</f>
        <v>57542997.559999913</v>
      </c>
      <c r="S8930" s="1">
        <f>SUMIFS(I:I,C:C,C8930)</f>
        <v>57542997.559999913</v>
      </c>
      <c r="T8930" s="1" t="str">
        <f>INDEX(F:F,MATCH(ecommerce_10000[[#This Row],[TotalAmount]],I:I,0))</f>
        <v>Dubai</v>
      </c>
    </row>
    <row r="8931" spans="1:20" x14ac:dyDescent="0.3">
      <c r="A8931" s="1" t="s">
        <v>8975</v>
      </c>
      <c r="B8931" s="1" t="s">
        <v>13</v>
      </c>
      <c r="C8931" s="1" t="s">
        <v>14</v>
      </c>
      <c r="D8931" s="1" t="s">
        <v>15</v>
      </c>
      <c r="E8931" s="1" t="s">
        <v>47</v>
      </c>
      <c r="F8931" s="1" t="s">
        <v>17</v>
      </c>
      <c r="G8931">
        <v>8188.97</v>
      </c>
      <c r="H8931">
        <v>5</v>
      </c>
      <c r="I8931">
        <v>40944.85</v>
      </c>
      <c r="J8931">
        <v>4.55</v>
      </c>
      <c r="K8931">
        <v>3736</v>
      </c>
      <c r="L8931" s="2">
        <v>45492</v>
      </c>
      <c r="O8931" t="str">
        <f>IF(ecommerce_10000[[#This Row],[Platform]]="Souq","sq",ecommerce_10000[[#This Row],[Platform]])</f>
        <v>Amazon</v>
      </c>
      <c r="P8931" t="str">
        <f>IF(E8931="Souq","sq",IF(E8931="Jumia","Jum",E8931))</f>
        <v>Amazon</v>
      </c>
      <c r="Q8931">
        <f>VLOOKUP(ecommerce_10000[[#This Row],[City]],F:I,4,FALSE)</f>
        <v>16284.02</v>
      </c>
      <c r="R8931" s="1">
        <f>SUMIF(C:C,ecommerce_10000[[#This Row],[Category]],I:I)</f>
        <v>92327183.770000085</v>
      </c>
      <c r="S8931" s="1">
        <f>SUMIFS(I:I,C:C,C8931)</f>
        <v>92327183.770000085</v>
      </c>
      <c r="T8931" s="1" t="str">
        <f>INDEX(F:F,MATCH(ecommerce_10000[[#This Row],[TotalAmount]],I:I,0))</f>
        <v>Cairo</v>
      </c>
    </row>
    <row r="8932" spans="1:20" x14ac:dyDescent="0.3">
      <c r="A8932" s="1" t="s">
        <v>8976</v>
      </c>
      <c r="B8932" s="1" t="s">
        <v>38</v>
      </c>
      <c r="C8932" s="1" t="s">
        <v>20</v>
      </c>
      <c r="D8932" s="1" t="s">
        <v>39</v>
      </c>
      <c r="E8932" s="1" t="s">
        <v>16</v>
      </c>
      <c r="F8932" s="1" t="s">
        <v>17</v>
      </c>
      <c r="G8932">
        <v>7795.64</v>
      </c>
      <c r="H8932">
        <v>4</v>
      </c>
      <c r="I8932">
        <v>31182.560000000001</v>
      </c>
      <c r="J8932">
        <v>1.36</v>
      </c>
      <c r="K8932">
        <v>2293</v>
      </c>
      <c r="L8932" s="2">
        <v>45578</v>
      </c>
      <c r="O8932" t="str">
        <f>IF(ecommerce_10000[[#This Row],[Platform]]="Souq","sq",ecommerce_10000[[#This Row],[Platform]])</f>
        <v>sq</v>
      </c>
      <c r="P8932" t="str">
        <f>IF(E8932="Souq","sq",IF(E8932="Jumia","Jum",E8932))</f>
        <v>sq</v>
      </c>
      <c r="Q8932">
        <f>VLOOKUP(ecommerce_10000[[#This Row],[City]],F:I,4,FALSE)</f>
        <v>16284.02</v>
      </c>
      <c r="R8932" s="1">
        <f>SUMIF(C:C,ecommerce_10000[[#This Row],[Category]],I:I)</f>
        <v>91504159.730000004</v>
      </c>
      <c r="S8932" s="1">
        <f>SUMIFS(I:I,C:C,C8932)</f>
        <v>91504159.730000004</v>
      </c>
      <c r="T8932" s="1" t="str">
        <f>INDEX(F:F,MATCH(ecommerce_10000[[#This Row],[TotalAmount]],I:I,0))</f>
        <v>Cairo</v>
      </c>
    </row>
    <row r="8933" spans="1:20" x14ac:dyDescent="0.3">
      <c r="A8933" s="1" t="s">
        <v>8977</v>
      </c>
      <c r="B8933" s="1" t="s">
        <v>65</v>
      </c>
      <c r="C8933" s="1" t="s">
        <v>20</v>
      </c>
      <c r="D8933" s="1" t="s">
        <v>66</v>
      </c>
      <c r="E8933" s="1" t="s">
        <v>22</v>
      </c>
      <c r="F8933" s="1" t="s">
        <v>62</v>
      </c>
      <c r="G8933">
        <v>186.43</v>
      </c>
      <c r="H8933">
        <v>2</v>
      </c>
      <c r="I8933">
        <v>372.86</v>
      </c>
      <c r="J8933">
        <v>2.81</v>
      </c>
      <c r="K8933">
        <v>1195</v>
      </c>
      <c r="L8933" s="2">
        <v>45619</v>
      </c>
      <c r="O8933" t="str">
        <f>IF(ecommerce_10000[[#This Row],[Platform]]="Souq","sq",ecommerce_10000[[#This Row],[Platform]])</f>
        <v>Jumia</v>
      </c>
      <c r="P8933" t="str">
        <f>IF(E8933="Souq","sq",IF(E8933="Jumia","Jum",E8933))</f>
        <v>Jum</v>
      </c>
      <c r="Q8933">
        <f>VLOOKUP(ecommerce_10000[[#This Row],[City]],F:I,4,FALSE)</f>
        <v>27872.98</v>
      </c>
      <c r="R8933" s="1">
        <f>SUMIF(C:C,ecommerce_10000[[#This Row],[Category]],I:I)</f>
        <v>91504159.730000004</v>
      </c>
      <c r="S8933" s="1">
        <f>SUMIFS(I:I,C:C,C8933)</f>
        <v>91504159.730000004</v>
      </c>
      <c r="T8933" s="1" t="str">
        <f>INDEX(F:F,MATCH(ecommerce_10000[[#This Row],[TotalAmount]],I:I,0))</f>
        <v>Giza</v>
      </c>
    </row>
    <row r="8934" spans="1:20" x14ac:dyDescent="0.3">
      <c r="A8934" s="1" t="s">
        <v>8978</v>
      </c>
      <c r="B8934" s="1" t="s">
        <v>30</v>
      </c>
      <c r="C8934" s="1" t="s">
        <v>31</v>
      </c>
      <c r="D8934" s="1" t="s">
        <v>32</v>
      </c>
      <c r="E8934" s="1" t="s">
        <v>16</v>
      </c>
      <c r="F8934" s="1" t="s">
        <v>17</v>
      </c>
      <c r="G8934">
        <v>208.84</v>
      </c>
      <c r="H8934">
        <v>1</v>
      </c>
      <c r="I8934">
        <v>208.84</v>
      </c>
      <c r="J8934">
        <v>2.4700000000000002</v>
      </c>
      <c r="K8934">
        <v>3407</v>
      </c>
      <c r="L8934" s="2">
        <v>45415</v>
      </c>
      <c r="O8934" t="str">
        <f>IF(ecommerce_10000[[#This Row],[Platform]]="Souq","sq",ecommerce_10000[[#This Row],[Platform]])</f>
        <v>sq</v>
      </c>
      <c r="P8934" t="str">
        <f>IF(E8934="Souq","sq",IF(E8934="Jumia","Jum",E8934))</f>
        <v>sq</v>
      </c>
      <c r="Q8934">
        <f>VLOOKUP(ecommerce_10000[[#This Row],[City]],F:I,4,FALSE)</f>
        <v>16284.02</v>
      </c>
      <c r="R8934" s="1">
        <f>SUMIF(C:C,ecommerce_10000[[#This Row],[Category]],I:I)</f>
        <v>57542997.559999913</v>
      </c>
      <c r="S8934" s="1">
        <f>SUMIFS(I:I,C:C,C8934)</f>
        <v>57542997.559999913</v>
      </c>
      <c r="T8934" s="1" t="str">
        <f>INDEX(F:F,MATCH(ecommerce_10000[[#This Row],[TotalAmount]],I:I,0))</f>
        <v>Cairo</v>
      </c>
    </row>
    <row r="8935" spans="1:20" x14ac:dyDescent="0.3">
      <c r="A8935" s="1" t="s">
        <v>8979</v>
      </c>
      <c r="B8935" s="1" t="s">
        <v>13</v>
      </c>
      <c r="C8935" s="1" t="s">
        <v>14</v>
      </c>
      <c r="D8935" s="1" t="s">
        <v>15</v>
      </c>
      <c r="E8935" s="1" t="s">
        <v>47</v>
      </c>
      <c r="F8935" s="1" t="s">
        <v>23</v>
      </c>
      <c r="G8935">
        <v>15472.86</v>
      </c>
      <c r="H8935">
        <v>5</v>
      </c>
      <c r="I8935">
        <v>77364.3</v>
      </c>
      <c r="J8935">
        <v>2.57</v>
      </c>
      <c r="K8935">
        <v>4786</v>
      </c>
      <c r="L8935" s="2">
        <v>45412</v>
      </c>
      <c r="O8935" t="str">
        <f>IF(ecommerce_10000[[#This Row],[Platform]]="Souq","sq",ecommerce_10000[[#This Row],[Platform]])</f>
        <v>Amazon</v>
      </c>
      <c r="P8935" t="str">
        <f>IF(E8935="Souq","sq",IF(E8935="Jumia","Jum",E8935))</f>
        <v>Amazon</v>
      </c>
      <c r="Q8935">
        <f>VLOOKUP(ecommerce_10000[[#This Row],[City]],F:I,4,FALSE)</f>
        <v>13290.4</v>
      </c>
      <c r="R8935" s="1">
        <f>SUMIF(C:C,ecommerce_10000[[#This Row],[Category]],I:I)</f>
        <v>92327183.770000085</v>
      </c>
      <c r="S8935" s="1">
        <f>SUMIFS(I:I,C:C,C8935)</f>
        <v>92327183.770000085</v>
      </c>
      <c r="T8935" s="1" t="str">
        <f>INDEX(F:F,MATCH(ecommerce_10000[[#This Row],[TotalAmount]],I:I,0))</f>
        <v>Alexandria</v>
      </c>
    </row>
    <row r="8936" spans="1:20" x14ac:dyDescent="0.3">
      <c r="A8936" s="1" t="s">
        <v>8980</v>
      </c>
      <c r="B8936" s="1" t="s">
        <v>19</v>
      </c>
      <c r="C8936" s="1" t="s">
        <v>20</v>
      </c>
      <c r="D8936" s="1" t="s">
        <v>21</v>
      </c>
      <c r="E8936" s="1" t="s">
        <v>22</v>
      </c>
      <c r="F8936" s="1" t="s">
        <v>33</v>
      </c>
      <c r="G8936">
        <v>2141.4899999999998</v>
      </c>
      <c r="H8936">
        <v>1</v>
      </c>
      <c r="I8936">
        <v>2141.4899999999998</v>
      </c>
      <c r="J8936">
        <v>3.12</v>
      </c>
      <c r="K8936">
        <v>3694</v>
      </c>
      <c r="L8936" s="2">
        <v>45441</v>
      </c>
      <c r="O8936" t="str">
        <f>IF(ecommerce_10000[[#This Row],[Platform]]="Souq","sq",ecommerce_10000[[#This Row],[Platform]])</f>
        <v>Jumia</v>
      </c>
      <c r="P8936" t="str">
        <f>IF(E8936="Souq","sq",IF(E8936="Jumia","Jum",E8936))</f>
        <v>Jum</v>
      </c>
      <c r="Q8936">
        <f>VLOOKUP(ecommerce_10000[[#This Row],[City]],F:I,4,FALSE)</f>
        <v>3665.44</v>
      </c>
      <c r="R8936" s="1">
        <f>SUMIF(C:C,ecommerce_10000[[#This Row],[Category]],I:I)</f>
        <v>91504159.730000004</v>
      </c>
      <c r="S8936" s="1">
        <f>SUMIFS(I:I,C:C,C8936)</f>
        <v>91504159.730000004</v>
      </c>
      <c r="T8936" s="1" t="str">
        <f>INDEX(F:F,MATCH(ecommerce_10000[[#This Row],[TotalAmount]],I:I,0))</f>
        <v>Dubai</v>
      </c>
    </row>
    <row r="8937" spans="1:20" x14ac:dyDescent="0.3">
      <c r="A8937" s="1" t="s">
        <v>8981</v>
      </c>
      <c r="B8937" s="1" t="s">
        <v>25</v>
      </c>
      <c r="C8937" s="1" t="s">
        <v>26</v>
      </c>
      <c r="D8937" s="1" t="s">
        <v>27</v>
      </c>
      <c r="E8937" s="1" t="s">
        <v>22</v>
      </c>
      <c r="F8937" s="1" t="s">
        <v>40</v>
      </c>
      <c r="G8937">
        <v>3683.64</v>
      </c>
      <c r="H8937">
        <v>3</v>
      </c>
      <c r="I8937">
        <v>11050.92</v>
      </c>
      <c r="J8937">
        <v>1.97</v>
      </c>
      <c r="K8937">
        <v>4429</v>
      </c>
      <c r="L8937" s="2">
        <v>45393</v>
      </c>
      <c r="O8937" t="str">
        <f>IF(ecommerce_10000[[#This Row],[Platform]]="Souq","sq",ecommerce_10000[[#This Row],[Platform]])</f>
        <v>Jumia</v>
      </c>
      <c r="P8937" t="str">
        <f>IF(E8937="Souq","sq",IF(E8937="Jumia","Jum",E8937))</f>
        <v>Jum</v>
      </c>
      <c r="Q8937">
        <f>VLOOKUP(ecommerce_10000[[#This Row],[City]],F:I,4,FALSE)</f>
        <v>99349.3</v>
      </c>
      <c r="R8937" s="1">
        <f>SUMIF(C:C,ecommerce_10000[[#This Row],[Category]],I:I)</f>
        <v>29200970.130000021</v>
      </c>
      <c r="S8937" s="1">
        <f>SUMIFS(I:I,C:C,C8937)</f>
        <v>29200970.130000021</v>
      </c>
      <c r="T8937" s="1" t="str">
        <f>INDEX(F:F,MATCH(ecommerce_10000[[#This Row],[TotalAmount]],I:I,0))</f>
        <v>Riyadh</v>
      </c>
    </row>
    <row r="8938" spans="1:20" x14ac:dyDescent="0.3">
      <c r="A8938" s="1" t="s">
        <v>8982</v>
      </c>
      <c r="B8938" s="1" t="s">
        <v>19</v>
      </c>
      <c r="C8938" s="1" t="s">
        <v>20</v>
      </c>
      <c r="D8938" s="1" t="s">
        <v>21</v>
      </c>
      <c r="E8938" s="1" t="s">
        <v>22</v>
      </c>
      <c r="F8938" s="1" t="s">
        <v>62</v>
      </c>
      <c r="G8938">
        <v>15275.84</v>
      </c>
      <c r="H8938">
        <v>1</v>
      </c>
      <c r="I8938">
        <v>15275.84</v>
      </c>
      <c r="J8938">
        <v>4.7699999999999996</v>
      </c>
      <c r="K8938">
        <v>3791</v>
      </c>
      <c r="L8938" s="2">
        <v>45520</v>
      </c>
      <c r="O8938" t="str">
        <f>IF(ecommerce_10000[[#This Row],[Platform]]="Souq","sq",ecommerce_10000[[#This Row],[Platform]])</f>
        <v>Jumia</v>
      </c>
      <c r="P8938" t="str">
        <f>IF(E8938="Souq","sq",IF(E8938="Jumia","Jum",E8938))</f>
        <v>Jum</v>
      </c>
      <c r="Q8938">
        <f>VLOOKUP(ecommerce_10000[[#This Row],[City]],F:I,4,FALSE)</f>
        <v>27872.98</v>
      </c>
      <c r="R8938" s="1">
        <f>SUMIF(C:C,ecommerce_10000[[#This Row],[Category]],I:I)</f>
        <v>91504159.730000004</v>
      </c>
      <c r="S8938" s="1">
        <f>SUMIFS(I:I,C:C,C8938)</f>
        <v>91504159.730000004</v>
      </c>
      <c r="T8938" s="1" t="str">
        <f>INDEX(F:F,MATCH(ecommerce_10000[[#This Row],[TotalAmount]],I:I,0))</f>
        <v>Giza</v>
      </c>
    </row>
    <row r="8939" spans="1:20" x14ac:dyDescent="0.3">
      <c r="A8939" s="1" t="s">
        <v>8983</v>
      </c>
      <c r="B8939" s="1" t="s">
        <v>49</v>
      </c>
      <c r="C8939" s="1" t="s">
        <v>14</v>
      </c>
      <c r="D8939" s="1" t="s">
        <v>50</v>
      </c>
      <c r="E8939" s="1" t="s">
        <v>22</v>
      </c>
      <c r="F8939" s="1" t="s">
        <v>33</v>
      </c>
      <c r="G8939">
        <v>2876.17</v>
      </c>
      <c r="H8939">
        <v>2</v>
      </c>
      <c r="I8939">
        <v>5752.34</v>
      </c>
      <c r="J8939">
        <v>2.39</v>
      </c>
      <c r="K8939">
        <v>917</v>
      </c>
      <c r="L8939" s="2">
        <v>45369</v>
      </c>
      <c r="O8939" t="str">
        <f>IF(ecommerce_10000[[#This Row],[Platform]]="Souq","sq",ecommerce_10000[[#This Row],[Platform]])</f>
        <v>Jumia</v>
      </c>
      <c r="P8939" t="str">
        <f>IF(E8939="Souq","sq",IF(E8939="Jumia","Jum",E8939))</f>
        <v>Jum</v>
      </c>
      <c r="Q8939">
        <f>VLOOKUP(ecommerce_10000[[#This Row],[City]],F:I,4,FALSE)</f>
        <v>3665.44</v>
      </c>
      <c r="R8939" s="1">
        <f>SUMIF(C:C,ecommerce_10000[[#This Row],[Category]],I:I)</f>
        <v>92327183.770000085</v>
      </c>
      <c r="S8939" s="1">
        <f>SUMIFS(I:I,C:C,C8939)</f>
        <v>92327183.770000085</v>
      </c>
      <c r="T8939" s="1" t="str">
        <f>INDEX(F:F,MATCH(ecommerce_10000[[#This Row],[TotalAmount]],I:I,0))</f>
        <v>Dubai</v>
      </c>
    </row>
    <row r="8940" spans="1:20" x14ac:dyDescent="0.3">
      <c r="A8940" s="1" t="s">
        <v>8984</v>
      </c>
      <c r="B8940" s="1" t="s">
        <v>65</v>
      </c>
      <c r="C8940" s="1" t="s">
        <v>20</v>
      </c>
      <c r="D8940" s="1" t="s">
        <v>66</v>
      </c>
      <c r="E8940" s="1" t="s">
        <v>47</v>
      </c>
      <c r="F8940" s="1" t="s">
        <v>33</v>
      </c>
      <c r="G8940">
        <v>3059.94</v>
      </c>
      <c r="H8940">
        <v>4</v>
      </c>
      <c r="I8940">
        <v>12239.76</v>
      </c>
      <c r="J8940">
        <v>4.33</v>
      </c>
      <c r="K8940">
        <v>4665</v>
      </c>
      <c r="L8940" s="2">
        <v>45370</v>
      </c>
      <c r="O8940" t="str">
        <f>IF(ecommerce_10000[[#This Row],[Platform]]="Souq","sq",ecommerce_10000[[#This Row],[Platform]])</f>
        <v>Amazon</v>
      </c>
      <c r="P8940" t="str">
        <f>IF(E8940="Souq","sq",IF(E8940="Jumia","Jum",E8940))</f>
        <v>Amazon</v>
      </c>
      <c r="Q8940">
        <f>VLOOKUP(ecommerce_10000[[#This Row],[City]],F:I,4,FALSE)</f>
        <v>3665.44</v>
      </c>
      <c r="R8940" s="1">
        <f>SUMIF(C:C,ecommerce_10000[[#This Row],[Category]],I:I)</f>
        <v>91504159.730000004</v>
      </c>
      <c r="S8940" s="1">
        <f>SUMIFS(I:I,C:C,C8940)</f>
        <v>91504159.730000004</v>
      </c>
      <c r="T8940" s="1" t="str">
        <f>INDEX(F:F,MATCH(ecommerce_10000[[#This Row],[TotalAmount]],I:I,0))</f>
        <v>Dubai</v>
      </c>
    </row>
    <row r="8941" spans="1:20" x14ac:dyDescent="0.3">
      <c r="A8941" s="1" t="s">
        <v>8985</v>
      </c>
      <c r="B8941" s="1" t="s">
        <v>13</v>
      </c>
      <c r="C8941" s="1" t="s">
        <v>14</v>
      </c>
      <c r="D8941" s="1" t="s">
        <v>15</v>
      </c>
      <c r="E8941" s="1" t="s">
        <v>16</v>
      </c>
      <c r="F8941" s="1" t="s">
        <v>40</v>
      </c>
      <c r="G8941">
        <v>11113.07</v>
      </c>
      <c r="H8941">
        <v>4</v>
      </c>
      <c r="I8941">
        <v>44452.28</v>
      </c>
      <c r="J8941">
        <v>1.55</v>
      </c>
      <c r="K8941">
        <v>2284</v>
      </c>
      <c r="L8941" s="2">
        <v>45648</v>
      </c>
      <c r="O8941" t="str">
        <f>IF(ecommerce_10000[[#This Row],[Platform]]="Souq","sq",ecommerce_10000[[#This Row],[Platform]])</f>
        <v>sq</v>
      </c>
      <c r="P8941" t="str">
        <f>IF(E8941="Souq","sq",IF(E8941="Jumia","Jum",E8941))</f>
        <v>sq</v>
      </c>
      <c r="Q8941">
        <f>VLOOKUP(ecommerce_10000[[#This Row],[City]],F:I,4,FALSE)</f>
        <v>99349.3</v>
      </c>
      <c r="R8941" s="1">
        <f>SUMIF(C:C,ecommerce_10000[[#This Row],[Category]],I:I)</f>
        <v>92327183.770000085</v>
      </c>
      <c r="S8941" s="1">
        <f>SUMIFS(I:I,C:C,C8941)</f>
        <v>92327183.770000085</v>
      </c>
      <c r="T8941" s="1" t="str">
        <f>INDEX(F:F,MATCH(ecommerce_10000[[#This Row],[TotalAmount]],I:I,0))</f>
        <v>Riyadh</v>
      </c>
    </row>
    <row r="8942" spans="1:20" x14ac:dyDescent="0.3">
      <c r="A8942" s="1" t="s">
        <v>8986</v>
      </c>
      <c r="B8942" s="1" t="s">
        <v>49</v>
      </c>
      <c r="C8942" s="1" t="s">
        <v>14</v>
      </c>
      <c r="D8942" s="1" t="s">
        <v>50</v>
      </c>
      <c r="E8942" s="1" t="s">
        <v>47</v>
      </c>
      <c r="F8942" s="1" t="s">
        <v>33</v>
      </c>
      <c r="G8942">
        <v>11427.5</v>
      </c>
      <c r="H8942">
        <v>4</v>
      </c>
      <c r="I8942">
        <v>45710</v>
      </c>
      <c r="J8942">
        <v>3.11</v>
      </c>
      <c r="K8942">
        <v>507</v>
      </c>
      <c r="L8942" s="2">
        <v>45498</v>
      </c>
      <c r="O8942" t="str">
        <f>IF(ecommerce_10000[[#This Row],[Platform]]="Souq","sq",ecommerce_10000[[#This Row],[Platform]])</f>
        <v>Amazon</v>
      </c>
      <c r="P8942" t="str">
        <f>IF(E8942="Souq","sq",IF(E8942="Jumia","Jum",E8942))</f>
        <v>Amazon</v>
      </c>
      <c r="Q8942">
        <f>VLOOKUP(ecommerce_10000[[#This Row],[City]],F:I,4,FALSE)</f>
        <v>3665.44</v>
      </c>
      <c r="R8942" s="1">
        <f>SUMIF(C:C,ecommerce_10000[[#This Row],[Category]],I:I)</f>
        <v>92327183.770000085</v>
      </c>
      <c r="S8942" s="1">
        <f>SUMIFS(I:I,C:C,C8942)</f>
        <v>92327183.770000085</v>
      </c>
      <c r="T8942" s="1" t="str">
        <f>INDEX(F:F,MATCH(ecommerce_10000[[#This Row],[TotalAmount]],I:I,0))</f>
        <v>Dubai</v>
      </c>
    </row>
    <row r="8943" spans="1:20" x14ac:dyDescent="0.3">
      <c r="A8943" s="1" t="s">
        <v>8987</v>
      </c>
      <c r="B8943" s="1" t="s">
        <v>30</v>
      </c>
      <c r="C8943" s="1" t="s">
        <v>31</v>
      </c>
      <c r="D8943" s="1" t="s">
        <v>32</v>
      </c>
      <c r="E8943" s="1" t="s">
        <v>16</v>
      </c>
      <c r="F8943" s="1" t="s">
        <v>40</v>
      </c>
      <c r="G8943">
        <v>285.97000000000003</v>
      </c>
      <c r="H8943">
        <v>4</v>
      </c>
      <c r="I8943">
        <v>1143.8800000000001</v>
      </c>
      <c r="J8943">
        <v>1.85</v>
      </c>
      <c r="K8943">
        <v>1111</v>
      </c>
      <c r="L8943" s="2">
        <v>45511</v>
      </c>
      <c r="O8943" t="str">
        <f>IF(ecommerce_10000[[#This Row],[Platform]]="Souq","sq",ecommerce_10000[[#This Row],[Platform]])</f>
        <v>sq</v>
      </c>
      <c r="P8943" t="str">
        <f>IF(E8943="Souq","sq",IF(E8943="Jumia","Jum",E8943))</f>
        <v>sq</v>
      </c>
      <c r="Q8943">
        <f>VLOOKUP(ecommerce_10000[[#This Row],[City]],F:I,4,FALSE)</f>
        <v>99349.3</v>
      </c>
      <c r="R8943" s="1">
        <f>SUMIF(C:C,ecommerce_10000[[#This Row],[Category]],I:I)</f>
        <v>57542997.559999913</v>
      </c>
      <c r="S8943" s="1">
        <f>SUMIFS(I:I,C:C,C8943)</f>
        <v>57542997.559999913</v>
      </c>
      <c r="T8943" s="1" t="str">
        <f>INDEX(F:F,MATCH(ecommerce_10000[[#This Row],[TotalAmount]],I:I,0))</f>
        <v>Riyadh</v>
      </c>
    </row>
    <row r="8944" spans="1:20" x14ac:dyDescent="0.3">
      <c r="A8944" s="1" t="s">
        <v>8988</v>
      </c>
      <c r="B8944" s="1" t="s">
        <v>43</v>
      </c>
      <c r="C8944" s="1" t="s">
        <v>44</v>
      </c>
      <c r="D8944" s="1" t="s">
        <v>45</v>
      </c>
      <c r="E8944" s="1" t="s">
        <v>22</v>
      </c>
      <c r="F8944" s="1" t="s">
        <v>17</v>
      </c>
      <c r="G8944">
        <v>19099.650000000001</v>
      </c>
      <c r="H8944">
        <v>4</v>
      </c>
      <c r="I8944">
        <v>76398.600000000006</v>
      </c>
      <c r="J8944">
        <v>4.91</v>
      </c>
      <c r="K8944">
        <v>486</v>
      </c>
      <c r="L8944" s="2">
        <v>45304</v>
      </c>
      <c r="O8944" t="str">
        <f>IF(ecommerce_10000[[#This Row],[Platform]]="Souq","sq",ecommerce_10000[[#This Row],[Platform]])</f>
        <v>Jumia</v>
      </c>
      <c r="P8944" t="str">
        <f>IF(E8944="Souq","sq",IF(E8944="Jumia","Jum",E8944))</f>
        <v>Jum</v>
      </c>
      <c r="Q8944">
        <f>VLOOKUP(ecommerce_10000[[#This Row],[City]],F:I,4,FALSE)</f>
        <v>16284.02</v>
      </c>
      <c r="R8944" s="1">
        <f>SUMIF(C:C,ecommerce_10000[[#This Row],[Category]],I:I)</f>
        <v>31420413.200000018</v>
      </c>
      <c r="S8944" s="1">
        <f>SUMIFS(I:I,C:C,C8944)</f>
        <v>31420413.200000018</v>
      </c>
      <c r="T8944" s="1" t="str">
        <f>INDEX(F:F,MATCH(ecommerce_10000[[#This Row],[TotalAmount]],I:I,0))</f>
        <v>Cairo</v>
      </c>
    </row>
    <row r="8945" spans="1:20" x14ac:dyDescent="0.3">
      <c r="A8945" s="1" t="s">
        <v>8989</v>
      </c>
      <c r="B8945" s="1" t="s">
        <v>43</v>
      </c>
      <c r="C8945" s="1" t="s">
        <v>44</v>
      </c>
      <c r="D8945" s="1" t="s">
        <v>45</v>
      </c>
      <c r="E8945" s="1" t="s">
        <v>16</v>
      </c>
      <c r="F8945" s="1" t="s">
        <v>62</v>
      </c>
      <c r="G8945">
        <v>11661.7</v>
      </c>
      <c r="H8945">
        <v>4</v>
      </c>
      <c r="I8945">
        <v>46646.8</v>
      </c>
      <c r="J8945">
        <v>2.56</v>
      </c>
      <c r="K8945">
        <v>51</v>
      </c>
      <c r="L8945" s="2">
        <v>45561</v>
      </c>
      <c r="O8945" t="str">
        <f>IF(ecommerce_10000[[#This Row],[Platform]]="Souq","sq",ecommerce_10000[[#This Row],[Platform]])</f>
        <v>sq</v>
      </c>
      <c r="P8945" t="str">
        <f>IF(E8945="Souq","sq",IF(E8945="Jumia","Jum",E8945))</f>
        <v>sq</v>
      </c>
      <c r="Q8945">
        <f>VLOOKUP(ecommerce_10000[[#This Row],[City]],F:I,4,FALSE)</f>
        <v>27872.98</v>
      </c>
      <c r="R8945" s="1">
        <f>SUMIF(C:C,ecommerce_10000[[#This Row],[Category]],I:I)</f>
        <v>31420413.200000018</v>
      </c>
      <c r="S8945" s="1">
        <f>SUMIFS(I:I,C:C,C8945)</f>
        <v>31420413.200000018</v>
      </c>
      <c r="T8945" s="1" t="str">
        <f>INDEX(F:F,MATCH(ecommerce_10000[[#This Row],[TotalAmount]],I:I,0))</f>
        <v>Giza</v>
      </c>
    </row>
    <row r="8946" spans="1:20" x14ac:dyDescent="0.3">
      <c r="A8946" s="1" t="s">
        <v>8990</v>
      </c>
      <c r="B8946" s="1" t="s">
        <v>53</v>
      </c>
      <c r="C8946" s="1" t="s">
        <v>31</v>
      </c>
      <c r="D8946" s="1" t="s">
        <v>54</v>
      </c>
      <c r="E8946" s="1" t="s">
        <v>47</v>
      </c>
      <c r="F8946" s="1" t="s">
        <v>17</v>
      </c>
      <c r="G8946">
        <v>5336.53</v>
      </c>
      <c r="H8946">
        <v>3</v>
      </c>
      <c r="I8946">
        <v>16009.59</v>
      </c>
      <c r="J8946">
        <v>2.99</v>
      </c>
      <c r="K8946">
        <v>3002</v>
      </c>
      <c r="L8946" s="2">
        <v>45382</v>
      </c>
      <c r="O8946" t="str">
        <f>IF(ecommerce_10000[[#This Row],[Platform]]="Souq","sq",ecommerce_10000[[#This Row],[Platform]])</f>
        <v>Amazon</v>
      </c>
      <c r="P8946" t="str">
        <f>IF(E8946="Souq","sq",IF(E8946="Jumia","Jum",E8946))</f>
        <v>Amazon</v>
      </c>
      <c r="Q8946">
        <f>VLOOKUP(ecommerce_10000[[#This Row],[City]],F:I,4,FALSE)</f>
        <v>16284.02</v>
      </c>
      <c r="R8946" s="1">
        <f>SUMIF(C:C,ecommerce_10000[[#This Row],[Category]],I:I)</f>
        <v>57542997.559999913</v>
      </c>
      <c r="S8946" s="1">
        <f>SUMIFS(I:I,C:C,C8946)</f>
        <v>57542997.559999913</v>
      </c>
      <c r="T8946" s="1" t="str">
        <f>INDEX(F:F,MATCH(ecommerce_10000[[#This Row],[TotalAmount]],I:I,0))</f>
        <v>Cairo</v>
      </c>
    </row>
    <row r="8947" spans="1:20" x14ac:dyDescent="0.3">
      <c r="A8947" s="1" t="s">
        <v>8991</v>
      </c>
      <c r="B8947" s="1" t="s">
        <v>38</v>
      </c>
      <c r="C8947" s="1" t="s">
        <v>20</v>
      </c>
      <c r="D8947" s="1" t="s">
        <v>39</v>
      </c>
      <c r="E8947" s="1" t="s">
        <v>16</v>
      </c>
      <c r="F8947" s="1" t="s">
        <v>33</v>
      </c>
      <c r="G8947">
        <v>2417.39</v>
      </c>
      <c r="H8947">
        <v>4</v>
      </c>
      <c r="I8947">
        <v>9669.56</v>
      </c>
      <c r="J8947">
        <v>4.32</v>
      </c>
      <c r="K8947">
        <v>3175</v>
      </c>
      <c r="L8947" s="2">
        <v>45297</v>
      </c>
      <c r="O8947" t="str">
        <f>IF(ecommerce_10000[[#This Row],[Platform]]="Souq","sq",ecommerce_10000[[#This Row],[Platform]])</f>
        <v>sq</v>
      </c>
      <c r="P8947" t="str">
        <f>IF(E8947="Souq","sq",IF(E8947="Jumia","Jum",E8947))</f>
        <v>sq</v>
      </c>
      <c r="Q8947">
        <f>VLOOKUP(ecommerce_10000[[#This Row],[City]],F:I,4,FALSE)</f>
        <v>3665.44</v>
      </c>
      <c r="R8947" s="1">
        <f>SUMIF(C:C,ecommerce_10000[[#This Row],[Category]],I:I)</f>
        <v>91504159.730000004</v>
      </c>
      <c r="S8947" s="1">
        <f>SUMIFS(I:I,C:C,C8947)</f>
        <v>91504159.730000004</v>
      </c>
      <c r="T8947" s="1" t="str">
        <f>INDEX(F:F,MATCH(ecommerce_10000[[#This Row],[TotalAmount]],I:I,0))</f>
        <v>Dubai</v>
      </c>
    </row>
    <row r="8948" spans="1:20" x14ac:dyDescent="0.3">
      <c r="A8948" s="1" t="s">
        <v>8992</v>
      </c>
      <c r="B8948" s="1" t="s">
        <v>49</v>
      </c>
      <c r="C8948" s="1" t="s">
        <v>14</v>
      </c>
      <c r="D8948" s="1" t="s">
        <v>50</v>
      </c>
      <c r="E8948" s="1" t="s">
        <v>22</v>
      </c>
      <c r="F8948" s="1" t="s">
        <v>62</v>
      </c>
      <c r="G8948">
        <v>12649.53</v>
      </c>
      <c r="H8948">
        <v>4</v>
      </c>
      <c r="I8948">
        <v>50598.12</v>
      </c>
      <c r="J8948">
        <v>2.67</v>
      </c>
      <c r="K8948">
        <v>17</v>
      </c>
      <c r="L8948" s="2">
        <v>45636</v>
      </c>
      <c r="O8948" t="str">
        <f>IF(ecommerce_10000[[#This Row],[Platform]]="Souq","sq",ecommerce_10000[[#This Row],[Platform]])</f>
        <v>Jumia</v>
      </c>
      <c r="P8948" t="str">
        <f>IF(E8948="Souq","sq",IF(E8948="Jumia","Jum",E8948))</f>
        <v>Jum</v>
      </c>
      <c r="Q8948">
        <f>VLOOKUP(ecommerce_10000[[#This Row],[City]],F:I,4,FALSE)</f>
        <v>27872.98</v>
      </c>
      <c r="R8948" s="1">
        <f>SUMIF(C:C,ecommerce_10000[[#This Row],[Category]],I:I)</f>
        <v>92327183.770000085</v>
      </c>
      <c r="S8948" s="1">
        <f>SUMIFS(I:I,C:C,C8948)</f>
        <v>92327183.770000085</v>
      </c>
      <c r="T8948" s="1" t="str">
        <f>INDEX(F:F,MATCH(ecommerce_10000[[#This Row],[TotalAmount]],I:I,0))</f>
        <v>Giza</v>
      </c>
    </row>
    <row r="8949" spans="1:20" x14ac:dyDescent="0.3">
      <c r="A8949" s="1" t="s">
        <v>8993</v>
      </c>
      <c r="B8949" s="1" t="s">
        <v>19</v>
      </c>
      <c r="C8949" s="1" t="s">
        <v>20</v>
      </c>
      <c r="D8949" s="1" t="s">
        <v>21</v>
      </c>
      <c r="E8949" s="1" t="s">
        <v>16</v>
      </c>
      <c r="F8949" s="1" t="s">
        <v>40</v>
      </c>
      <c r="G8949">
        <v>4756.8</v>
      </c>
      <c r="H8949">
        <v>4</v>
      </c>
      <c r="I8949">
        <v>19027.2</v>
      </c>
      <c r="J8949">
        <v>3.65</v>
      </c>
      <c r="K8949">
        <v>1314</v>
      </c>
      <c r="L8949" s="2">
        <v>45578</v>
      </c>
      <c r="O8949" t="str">
        <f>IF(ecommerce_10000[[#This Row],[Platform]]="Souq","sq",ecommerce_10000[[#This Row],[Platform]])</f>
        <v>sq</v>
      </c>
      <c r="P8949" t="str">
        <f>IF(E8949="Souq","sq",IF(E8949="Jumia","Jum",E8949))</f>
        <v>sq</v>
      </c>
      <c r="Q8949">
        <f>VLOOKUP(ecommerce_10000[[#This Row],[City]],F:I,4,FALSE)</f>
        <v>99349.3</v>
      </c>
      <c r="R8949" s="1">
        <f>SUMIF(C:C,ecommerce_10000[[#This Row],[Category]],I:I)</f>
        <v>91504159.730000004</v>
      </c>
      <c r="S8949" s="1">
        <f>SUMIFS(I:I,C:C,C8949)</f>
        <v>91504159.730000004</v>
      </c>
      <c r="T8949" s="1" t="str">
        <f>INDEX(F:F,MATCH(ecommerce_10000[[#This Row],[TotalAmount]],I:I,0))</f>
        <v>Riyadh</v>
      </c>
    </row>
    <row r="8950" spans="1:20" x14ac:dyDescent="0.3">
      <c r="A8950" s="1" t="s">
        <v>8994</v>
      </c>
      <c r="B8950" s="1" t="s">
        <v>19</v>
      </c>
      <c r="C8950" s="1" t="s">
        <v>20</v>
      </c>
      <c r="D8950" s="1" t="s">
        <v>21</v>
      </c>
      <c r="E8950" s="1" t="s">
        <v>22</v>
      </c>
      <c r="F8950" s="1" t="s">
        <v>28</v>
      </c>
      <c r="G8950">
        <v>17491.57</v>
      </c>
      <c r="H8950">
        <v>5</v>
      </c>
      <c r="I8950">
        <v>87457.85</v>
      </c>
      <c r="J8950">
        <v>1.67</v>
      </c>
      <c r="K8950">
        <v>2757</v>
      </c>
      <c r="L8950" s="2">
        <v>45592</v>
      </c>
      <c r="O8950" t="str">
        <f>IF(ecommerce_10000[[#This Row],[Platform]]="Souq","sq",ecommerce_10000[[#This Row],[Platform]])</f>
        <v>Jumia</v>
      </c>
      <c r="P8950" t="str">
        <f>IF(E8950="Souq","sq",IF(E8950="Jumia","Jum",E8950))</f>
        <v>Jum</v>
      </c>
      <c r="Q8950">
        <f>VLOOKUP(ecommerce_10000[[#This Row],[City]],F:I,4,FALSE)</f>
        <v>26648.76</v>
      </c>
      <c r="R8950" s="1">
        <f>SUMIF(C:C,ecommerce_10000[[#This Row],[Category]],I:I)</f>
        <v>91504159.730000004</v>
      </c>
      <c r="S8950" s="1">
        <f>SUMIFS(I:I,C:C,C8950)</f>
        <v>91504159.730000004</v>
      </c>
      <c r="T8950" s="1" t="str">
        <f>INDEX(F:F,MATCH(ecommerce_10000[[#This Row],[TotalAmount]],I:I,0))</f>
        <v>Casablanca</v>
      </c>
    </row>
    <row r="8951" spans="1:20" x14ac:dyDescent="0.3">
      <c r="A8951" s="1" t="s">
        <v>8995</v>
      </c>
      <c r="B8951" s="1" t="s">
        <v>13</v>
      </c>
      <c r="C8951" s="1" t="s">
        <v>14</v>
      </c>
      <c r="D8951" s="1" t="s">
        <v>15</v>
      </c>
      <c r="E8951" s="1" t="s">
        <v>22</v>
      </c>
      <c r="F8951" s="1" t="s">
        <v>62</v>
      </c>
      <c r="G8951">
        <v>9515.66</v>
      </c>
      <c r="H8951">
        <v>1</v>
      </c>
      <c r="I8951">
        <v>9515.66</v>
      </c>
      <c r="J8951">
        <v>3.08</v>
      </c>
      <c r="K8951">
        <v>1129</v>
      </c>
      <c r="L8951" s="2">
        <v>45573</v>
      </c>
      <c r="O8951" t="str">
        <f>IF(ecommerce_10000[[#This Row],[Platform]]="Souq","sq",ecommerce_10000[[#This Row],[Platform]])</f>
        <v>Jumia</v>
      </c>
      <c r="P8951" t="str">
        <f>IF(E8951="Souq","sq",IF(E8951="Jumia","Jum",E8951))</f>
        <v>Jum</v>
      </c>
      <c r="Q8951">
        <f>VLOOKUP(ecommerce_10000[[#This Row],[City]],F:I,4,FALSE)</f>
        <v>27872.98</v>
      </c>
      <c r="R8951" s="1">
        <f>SUMIF(C:C,ecommerce_10000[[#This Row],[Category]],I:I)</f>
        <v>92327183.770000085</v>
      </c>
      <c r="S8951" s="1">
        <f>SUMIFS(I:I,C:C,C8951)</f>
        <v>92327183.770000085</v>
      </c>
      <c r="T8951" s="1" t="str">
        <f>INDEX(F:F,MATCH(ecommerce_10000[[#This Row],[TotalAmount]],I:I,0))</f>
        <v>Giza</v>
      </c>
    </row>
    <row r="8952" spans="1:20" x14ac:dyDescent="0.3">
      <c r="A8952" s="1" t="s">
        <v>8996</v>
      </c>
      <c r="B8952" s="1" t="s">
        <v>49</v>
      </c>
      <c r="C8952" s="1" t="s">
        <v>14</v>
      </c>
      <c r="D8952" s="1" t="s">
        <v>50</v>
      </c>
      <c r="E8952" s="1" t="s">
        <v>47</v>
      </c>
      <c r="F8952" s="1" t="s">
        <v>23</v>
      </c>
      <c r="G8952">
        <v>6548.91</v>
      </c>
      <c r="H8952">
        <v>5</v>
      </c>
      <c r="I8952">
        <v>32744.55</v>
      </c>
      <c r="J8952">
        <v>4.3</v>
      </c>
      <c r="K8952">
        <v>3928</v>
      </c>
      <c r="L8952" s="2">
        <v>45447</v>
      </c>
      <c r="O8952" t="str">
        <f>IF(ecommerce_10000[[#This Row],[Platform]]="Souq","sq",ecommerce_10000[[#This Row],[Platform]])</f>
        <v>Amazon</v>
      </c>
      <c r="P8952" t="str">
        <f>IF(E8952="Souq","sq",IF(E8952="Jumia","Jum",E8952))</f>
        <v>Amazon</v>
      </c>
      <c r="Q8952">
        <f>VLOOKUP(ecommerce_10000[[#This Row],[City]],F:I,4,FALSE)</f>
        <v>13290.4</v>
      </c>
      <c r="R8952" s="1">
        <f>SUMIF(C:C,ecommerce_10000[[#This Row],[Category]],I:I)</f>
        <v>92327183.770000085</v>
      </c>
      <c r="S8952" s="1">
        <f>SUMIFS(I:I,C:C,C8952)</f>
        <v>92327183.770000085</v>
      </c>
      <c r="T8952" s="1" t="str">
        <f>INDEX(F:F,MATCH(ecommerce_10000[[#This Row],[TotalAmount]],I:I,0))</f>
        <v>Alexandria</v>
      </c>
    </row>
    <row r="8953" spans="1:20" x14ac:dyDescent="0.3">
      <c r="A8953" s="1" t="s">
        <v>8997</v>
      </c>
      <c r="B8953" s="1" t="s">
        <v>49</v>
      </c>
      <c r="C8953" s="1" t="s">
        <v>14</v>
      </c>
      <c r="D8953" s="1" t="s">
        <v>50</v>
      </c>
      <c r="E8953" s="1" t="s">
        <v>22</v>
      </c>
      <c r="F8953" s="1" t="s">
        <v>40</v>
      </c>
      <c r="G8953">
        <v>13663.76</v>
      </c>
      <c r="H8953">
        <v>3</v>
      </c>
      <c r="I8953">
        <v>40991.279999999999</v>
      </c>
      <c r="J8953">
        <v>3.63</v>
      </c>
      <c r="K8953">
        <v>1425</v>
      </c>
      <c r="L8953" s="2">
        <v>45474</v>
      </c>
      <c r="O8953" t="str">
        <f>IF(ecommerce_10000[[#This Row],[Platform]]="Souq","sq",ecommerce_10000[[#This Row],[Platform]])</f>
        <v>Jumia</v>
      </c>
      <c r="P8953" t="str">
        <f>IF(E8953="Souq","sq",IF(E8953="Jumia","Jum",E8953))</f>
        <v>Jum</v>
      </c>
      <c r="Q8953">
        <f>VLOOKUP(ecommerce_10000[[#This Row],[City]],F:I,4,FALSE)</f>
        <v>99349.3</v>
      </c>
      <c r="R8953" s="1">
        <f>SUMIF(C:C,ecommerce_10000[[#This Row],[Category]],I:I)</f>
        <v>92327183.770000085</v>
      </c>
      <c r="S8953" s="1">
        <f>SUMIFS(I:I,C:C,C8953)</f>
        <v>92327183.770000085</v>
      </c>
      <c r="T8953" s="1" t="str">
        <f>INDEX(F:F,MATCH(ecommerce_10000[[#This Row],[TotalAmount]],I:I,0))</f>
        <v>Riyadh</v>
      </c>
    </row>
    <row r="8954" spans="1:20" x14ac:dyDescent="0.3">
      <c r="A8954" s="1" t="s">
        <v>8998</v>
      </c>
      <c r="B8954" s="1" t="s">
        <v>65</v>
      </c>
      <c r="C8954" s="1" t="s">
        <v>20</v>
      </c>
      <c r="D8954" s="1" t="s">
        <v>66</v>
      </c>
      <c r="E8954" s="1" t="s">
        <v>16</v>
      </c>
      <c r="F8954" s="1" t="s">
        <v>40</v>
      </c>
      <c r="G8954">
        <v>11881.62</v>
      </c>
      <c r="H8954">
        <v>5</v>
      </c>
      <c r="I8954">
        <v>59408.1</v>
      </c>
      <c r="J8954">
        <v>2.94</v>
      </c>
      <c r="K8954">
        <v>3506</v>
      </c>
      <c r="L8954" s="2">
        <v>45621</v>
      </c>
      <c r="O8954" t="str">
        <f>IF(ecommerce_10000[[#This Row],[Platform]]="Souq","sq",ecommerce_10000[[#This Row],[Platform]])</f>
        <v>sq</v>
      </c>
      <c r="P8954" t="str">
        <f>IF(E8954="Souq","sq",IF(E8954="Jumia","Jum",E8954))</f>
        <v>sq</v>
      </c>
      <c r="Q8954">
        <f>VLOOKUP(ecommerce_10000[[#This Row],[City]],F:I,4,FALSE)</f>
        <v>99349.3</v>
      </c>
      <c r="R8954" s="1">
        <f>SUMIF(C:C,ecommerce_10000[[#This Row],[Category]],I:I)</f>
        <v>91504159.730000004</v>
      </c>
      <c r="S8954" s="1">
        <f>SUMIFS(I:I,C:C,C8954)</f>
        <v>91504159.730000004</v>
      </c>
      <c r="T8954" s="1" t="str">
        <f>INDEX(F:F,MATCH(ecommerce_10000[[#This Row],[TotalAmount]],I:I,0))</f>
        <v>Riyadh</v>
      </c>
    </row>
    <row r="8955" spans="1:20" x14ac:dyDescent="0.3">
      <c r="A8955" s="1" t="s">
        <v>8999</v>
      </c>
      <c r="B8955" s="1" t="s">
        <v>43</v>
      </c>
      <c r="C8955" s="1" t="s">
        <v>44</v>
      </c>
      <c r="D8955" s="1" t="s">
        <v>45</v>
      </c>
      <c r="E8955" s="1" t="s">
        <v>47</v>
      </c>
      <c r="F8955" s="1" t="s">
        <v>62</v>
      </c>
      <c r="G8955">
        <v>3687.95</v>
      </c>
      <c r="H8955">
        <v>3</v>
      </c>
      <c r="I8955">
        <v>11063.85</v>
      </c>
      <c r="J8955">
        <v>3.61</v>
      </c>
      <c r="K8955">
        <v>2514</v>
      </c>
      <c r="L8955" s="2">
        <v>45438</v>
      </c>
      <c r="O8955" t="str">
        <f>IF(ecommerce_10000[[#This Row],[Platform]]="Souq","sq",ecommerce_10000[[#This Row],[Platform]])</f>
        <v>Amazon</v>
      </c>
      <c r="P8955" t="str">
        <f>IF(E8955="Souq","sq",IF(E8955="Jumia","Jum",E8955))</f>
        <v>Amazon</v>
      </c>
      <c r="Q8955">
        <f>VLOOKUP(ecommerce_10000[[#This Row],[City]],F:I,4,FALSE)</f>
        <v>27872.98</v>
      </c>
      <c r="R8955" s="1">
        <f>SUMIF(C:C,ecommerce_10000[[#This Row],[Category]],I:I)</f>
        <v>31420413.200000018</v>
      </c>
      <c r="S8955" s="1">
        <f>SUMIFS(I:I,C:C,C8955)</f>
        <v>31420413.200000018</v>
      </c>
      <c r="T8955" s="1" t="str">
        <f>INDEX(F:F,MATCH(ecommerce_10000[[#This Row],[TotalAmount]],I:I,0))</f>
        <v>Giza</v>
      </c>
    </row>
    <row r="8956" spans="1:20" x14ac:dyDescent="0.3">
      <c r="A8956" s="1" t="s">
        <v>9000</v>
      </c>
      <c r="B8956" s="1" t="s">
        <v>25</v>
      </c>
      <c r="C8956" s="1" t="s">
        <v>26</v>
      </c>
      <c r="D8956" s="1" t="s">
        <v>27</v>
      </c>
      <c r="E8956" s="1" t="s">
        <v>22</v>
      </c>
      <c r="F8956" s="1" t="s">
        <v>28</v>
      </c>
      <c r="G8956">
        <v>2278.06</v>
      </c>
      <c r="H8956">
        <v>3</v>
      </c>
      <c r="I8956">
        <v>6834.18</v>
      </c>
      <c r="J8956">
        <v>3.06</v>
      </c>
      <c r="K8956">
        <v>1720</v>
      </c>
      <c r="L8956" s="2">
        <v>45634</v>
      </c>
      <c r="O8956" t="str">
        <f>IF(ecommerce_10000[[#This Row],[Platform]]="Souq","sq",ecommerce_10000[[#This Row],[Platform]])</f>
        <v>Jumia</v>
      </c>
      <c r="P8956" t="str">
        <f>IF(E8956="Souq","sq",IF(E8956="Jumia","Jum",E8956))</f>
        <v>Jum</v>
      </c>
      <c r="Q8956">
        <f>VLOOKUP(ecommerce_10000[[#This Row],[City]],F:I,4,FALSE)</f>
        <v>26648.76</v>
      </c>
      <c r="R8956" s="1">
        <f>SUMIF(C:C,ecommerce_10000[[#This Row],[Category]],I:I)</f>
        <v>29200970.130000021</v>
      </c>
      <c r="S8956" s="1">
        <f>SUMIFS(I:I,C:C,C8956)</f>
        <v>29200970.130000021</v>
      </c>
      <c r="T8956" s="1" t="str">
        <f>INDEX(F:F,MATCH(ecommerce_10000[[#This Row],[TotalAmount]],I:I,0))</f>
        <v>Casablanca</v>
      </c>
    </row>
    <row r="8957" spans="1:20" x14ac:dyDescent="0.3">
      <c r="A8957" s="1" t="s">
        <v>9001</v>
      </c>
      <c r="B8957" s="1" t="s">
        <v>38</v>
      </c>
      <c r="C8957" s="1" t="s">
        <v>20</v>
      </c>
      <c r="D8957" s="1" t="s">
        <v>39</v>
      </c>
      <c r="E8957" s="1" t="s">
        <v>16</v>
      </c>
      <c r="F8957" s="1" t="s">
        <v>28</v>
      </c>
      <c r="G8957">
        <v>5065.17</v>
      </c>
      <c r="H8957">
        <v>2</v>
      </c>
      <c r="I8957">
        <v>10130.34</v>
      </c>
      <c r="J8957">
        <v>2.11</v>
      </c>
      <c r="K8957">
        <v>1933</v>
      </c>
      <c r="L8957" s="2">
        <v>45393</v>
      </c>
      <c r="O8957" t="str">
        <f>IF(ecommerce_10000[[#This Row],[Platform]]="Souq","sq",ecommerce_10000[[#This Row],[Platform]])</f>
        <v>sq</v>
      </c>
      <c r="P8957" t="str">
        <f>IF(E8957="Souq","sq",IF(E8957="Jumia","Jum",E8957))</f>
        <v>sq</v>
      </c>
      <c r="Q8957">
        <f>VLOOKUP(ecommerce_10000[[#This Row],[City]],F:I,4,FALSE)</f>
        <v>26648.76</v>
      </c>
      <c r="R8957" s="1">
        <f>SUMIF(C:C,ecommerce_10000[[#This Row],[Category]],I:I)</f>
        <v>91504159.730000004</v>
      </c>
      <c r="S8957" s="1">
        <f>SUMIFS(I:I,C:C,C8957)</f>
        <v>91504159.730000004</v>
      </c>
      <c r="T8957" s="1" t="str">
        <f>INDEX(F:F,MATCH(ecommerce_10000[[#This Row],[TotalAmount]],I:I,0))</f>
        <v>Casablanca</v>
      </c>
    </row>
    <row r="8958" spans="1:20" x14ac:dyDescent="0.3">
      <c r="A8958" s="1" t="s">
        <v>9002</v>
      </c>
      <c r="B8958" s="1" t="s">
        <v>49</v>
      </c>
      <c r="C8958" s="1" t="s">
        <v>14</v>
      </c>
      <c r="D8958" s="1" t="s">
        <v>50</v>
      </c>
      <c r="E8958" s="1" t="s">
        <v>22</v>
      </c>
      <c r="F8958" s="1" t="s">
        <v>33</v>
      </c>
      <c r="G8958">
        <v>15681.96</v>
      </c>
      <c r="H8958">
        <v>3</v>
      </c>
      <c r="I8958">
        <v>47045.88</v>
      </c>
      <c r="J8958">
        <v>3.96</v>
      </c>
      <c r="K8958">
        <v>3297</v>
      </c>
      <c r="L8958" s="2">
        <v>45515</v>
      </c>
      <c r="O8958" t="str">
        <f>IF(ecommerce_10000[[#This Row],[Platform]]="Souq","sq",ecommerce_10000[[#This Row],[Platform]])</f>
        <v>Jumia</v>
      </c>
      <c r="P8958" t="str">
        <f>IF(E8958="Souq","sq",IF(E8958="Jumia","Jum",E8958))</f>
        <v>Jum</v>
      </c>
      <c r="Q8958">
        <f>VLOOKUP(ecommerce_10000[[#This Row],[City]],F:I,4,FALSE)</f>
        <v>3665.44</v>
      </c>
      <c r="R8958" s="1">
        <f>SUMIF(C:C,ecommerce_10000[[#This Row],[Category]],I:I)</f>
        <v>92327183.770000085</v>
      </c>
      <c r="S8958" s="1">
        <f>SUMIFS(I:I,C:C,C8958)</f>
        <v>92327183.770000085</v>
      </c>
      <c r="T8958" s="1" t="str">
        <f>INDEX(F:F,MATCH(ecommerce_10000[[#This Row],[TotalAmount]],I:I,0))</f>
        <v>Dubai</v>
      </c>
    </row>
    <row r="8959" spans="1:20" x14ac:dyDescent="0.3">
      <c r="A8959" s="1" t="s">
        <v>9003</v>
      </c>
      <c r="B8959" s="1" t="s">
        <v>65</v>
      </c>
      <c r="C8959" s="1" t="s">
        <v>20</v>
      </c>
      <c r="D8959" s="1" t="s">
        <v>66</v>
      </c>
      <c r="E8959" s="1" t="s">
        <v>16</v>
      </c>
      <c r="F8959" s="1" t="s">
        <v>40</v>
      </c>
      <c r="G8959">
        <v>19612.27</v>
      </c>
      <c r="H8959">
        <v>2</v>
      </c>
      <c r="I8959">
        <v>39224.54</v>
      </c>
      <c r="J8959">
        <v>2.98</v>
      </c>
      <c r="K8959">
        <v>1867</v>
      </c>
      <c r="L8959" s="2">
        <v>45299</v>
      </c>
      <c r="O8959" t="str">
        <f>IF(ecommerce_10000[[#This Row],[Platform]]="Souq","sq",ecommerce_10000[[#This Row],[Platform]])</f>
        <v>sq</v>
      </c>
      <c r="P8959" t="str">
        <f>IF(E8959="Souq","sq",IF(E8959="Jumia","Jum",E8959))</f>
        <v>sq</v>
      </c>
      <c r="Q8959">
        <f>VLOOKUP(ecommerce_10000[[#This Row],[City]],F:I,4,FALSE)</f>
        <v>99349.3</v>
      </c>
      <c r="R8959" s="1">
        <f>SUMIF(C:C,ecommerce_10000[[#This Row],[Category]],I:I)</f>
        <v>91504159.730000004</v>
      </c>
      <c r="S8959" s="1">
        <f>SUMIFS(I:I,C:C,C8959)</f>
        <v>91504159.730000004</v>
      </c>
      <c r="T8959" s="1" t="str">
        <f>INDEX(F:F,MATCH(ecommerce_10000[[#This Row],[TotalAmount]],I:I,0))</f>
        <v>Riyadh</v>
      </c>
    </row>
    <row r="8960" spans="1:20" x14ac:dyDescent="0.3">
      <c r="A8960" s="1" t="s">
        <v>9004</v>
      </c>
      <c r="B8960" s="1" t="s">
        <v>30</v>
      </c>
      <c r="C8960" s="1" t="s">
        <v>31</v>
      </c>
      <c r="D8960" s="1" t="s">
        <v>32</v>
      </c>
      <c r="E8960" s="1" t="s">
        <v>47</v>
      </c>
      <c r="F8960" s="1" t="s">
        <v>17</v>
      </c>
      <c r="G8960">
        <v>19775.96</v>
      </c>
      <c r="H8960">
        <v>4</v>
      </c>
      <c r="I8960">
        <v>79103.839999999997</v>
      </c>
      <c r="J8960">
        <v>3.02</v>
      </c>
      <c r="K8960">
        <v>3401</v>
      </c>
      <c r="L8960" s="2">
        <v>45317</v>
      </c>
      <c r="O8960" t="str">
        <f>IF(ecommerce_10000[[#This Row],[Platform]]="Souq","sq",ecommerce_10000[[#This Row],[Platform]])</f>
        <v>Amazon</v>
      </c>
      <c r="P8960" t="str">
        <f>IF(E8960="Souq","sq",IF(E8960="Jumia","Jum",E8960))</f>
        <v>Amazon</v>
      </c>
      <c r="Q8960">
        <f>VLOOKUP(ecommerce_10000[[#This Row],[City]],F:I,4,FALSE)</f>
        <v>16284.02</v>
      </c>
      <c r="R8960" s="1">
        <f>SUMIF(C:C,ecommerce_10000[[#This Row],[Category]],I:I)</f>
        <v>57542997.559999913</v>
      </c>
      <c r="S8960" s="1">
        <f>SUMIFS(I:I,C:C,C8960)</f>
        <v>57542997.559999913</v>
      </c>
      <c r="T8960" s="1" t="str">
        <f>INDEX(F:F,MATCH(ecommerce_10000[[#This Row],[TotalAmount]],I:I,0))</f>
        <v>Cairo</v>
      </c>
    </row>
    <row r="8961" spans="1:20" x14ac:dyDescent="0.3">
      <c r="A8961" s="1" t="s">
        <v>9005</v>
      </c>
      <c r="B8961" s="1" t="s">
        <v>13</v>
      </c>
      <c r="C8961" s="1" t="s">
        <v>14</v>
      </c>
      <c r="D8961" s="1" t="s">
        <v>15</v>
      </c>
      <c r="E8961" s="1" t="s">
        <v>16</v>
      </c>
      <c r="F8961" s="1" t="s">
        <v>23</v>
      </c>
      <c r="G8961">
        <v>13737.66</v>
      </c>
      <c r="H8961">
        <v>2</v>
      </c>
      <c r="I8961">
        <v>27475.32</v>
      </c>
      <c r="J8961">
        <v>4.01</v>
      </c>
      <c r="K8961">
        <v>1428</v>
      </c>
      <c r="L8961" s="2">
        <v>45503</v>
      </c>
      <c r="O8961" t="str">
        <f>IF(ecommerce_10000[[#This Row],[Platform]]="Souq","sq",ecommerce_10000[[#This Row],[Platform]])</f>
        <v>sq</v>
      </c>
      <c r="P8961" t="str">
        <f>IF(E8961="Souq","sq",IF(E8961="Jumia","Jum",E8961))</f>
        <v>sq</v>
      </c>
      <c r="Q8961">
        <f>VLOOKUP(ecommerce_10000[[#This Row],[City]],F:I,4,FALSE)</f>
        <v>13290.4</v>
      </c>
      <c r="R8961" s="1">
        <f>SUMIF(C:C,ecommerce_10000[[#This Row],[Category]],I:I)</f>
        <v>92327183.770000085</v>
      </c>
      <c r="S8961" s="1">
        <f>SUMIFS(I:I,C:C,C8961)</f>
        <v>92327183.770000085</v>
      </c>
      <c r="T8961" s="1" t="str">
        <f>INDEX(F:F,MATCH(ecommerce_10000[[#This Row],[TotalAmount]],I:I,0))</f>
        <v>Alexandria</v>
      </c>
    </row>
    <row r="8962" spans="1:20" x14ac:dyDescent="0.3">
      <c r="A8962" s="1" t="s">
        <v>9006</v>
      </c>
      <c r="B8962" s="1" t="s">
        <v>38</v>
      </c>
      <c r="C8962" s="1" t="s">
        <v>20</v>
      </c>
      <c r="D8962" s="1" t="s">
        <v>39</v>
      </c>
      <c r="E8962" s="1" t="s">
        <v>16</v>
      </c>
      <c r="F8962" s="1" t="s">
        <v>40</v>
      </c>
      <c r="G8962">
        <v>9212.2900000000009</v>
      </c>
      <c r="H8962">
        <v>2</v>
      </c>
      <c r="I8962">
        <v>18424.580000000002</v>
      </c>
      <c r="J8962">
        <v>3.16</v>
      </c>
      <c r="K8962">
        <v>2567</v>
      </c>
      <c r="L8962" s="2">
        <v>45328</v>
      </c>
      <c r="O8962" t="str">
        <f>IF(ecommerce_10000[[#This Row],[Platform]]="Souq","sq",ecommerce_10000[[#This Row],[Platform]])</f>
        <v>sq</v>
      </c>
      <c r="P8962" t="str">
        <f>IF(E8962="Souq","sq",IF(E8962="Jumia","Jum",E8962))</f>
        <v>sq</v>
      </c>
      <c r="Q8962">
        <f>VLOOKUP(ecommerce_10000[[#This Row],[City]],F:I,4,FALSE)</f>
        <v>99349.3</v>
      </c>
      <c r="R8962" s="1">
        <f>SUMIF(C:C,ecommerce_10000[[#This Row],[Category]],I:I)</f>
        <v>91504159.730000004</v>
      </c>
      <c r="S8962" s="1">
        <f>SUMIFS(I:I,C:C,C8962)</f>
        <v>91504159.730000004</v>
      </c>
      <c r="T8962" s="1" t="str">
        <f>INDEX(F:F,MATCH(ecommerce_10000[[#This Row],[TotalAmount]],I:I,0))</f>
        <v>Riyadh</v>
      </c>
    </row>
    <row r="8963" spans="1:20" x14ac:dyDescent="0.3">
      <c r="A8963" s="1" t="s">
        <v>9007</v>
      </c>
      <c r="B8963" s="1" t="s">
        <v>35</v>
      </c>
      <c r="C8963" s="1" t="s">
        <v>14</v>
      </c>
      <c r="D8963" s="1" t="s">
        <v>36</v>
      </c>
      <c r="E8963" s="1" t="s">
        <v>22</v>
      </c>
      <c r="F8963" s="1" t="s">
        <v>23</v>
      </c>
      <c r="G8963">
        <v>14762.01</v>
      </c>
      <c r="H8963">
        <v>3</v>
      </c>
      <c r="I8963">
        <v>44286.03</v>
      </c>
      <c r="J8963">
        <v>2.62</v>
      </c>
      <c r="K8963">
        <v>1484</v>
      </c>
      <c r="L8963" s="2">
        <v>45456</v>
      </c>
      <c r="O8963" t="str">
        <f>IF(ecommerce_10000[[#This Row],[Platform]]="Souq","sq",ecommerce_10000[[#This Row],[Platform]])</f>
        <v>Jumia</v>
      </c>
      <c r="P8963" t="str">
        <f>IF(E8963="Souq","sq",IF(E8963="Jumia","Jum",E8963))</f>
        <v>Jum</v>
      </c>
      <c r="Q8963">
        <f>VLOOKUP(ecommerce_10000[[#This Row],[City]],F:I,4,FALSE)</f>
        <v>13290.4</v>
      </c>
      <c r="R8963" s="1">
        <f>SUMIF(C:C,ecommerce_10000[[#This Row],[Category]],I:I)</f>
        <v>92327183.770000085</v>
      </c>
      <c r="S8963" s="1">
        <f>SUMIFS(I:I,C:C,C8963)</f>
        <v>92327183.770000085</v>
      </c>
      <c r="T8963" s="1" t="str">
        <f>INDEX(F:F,MATCH(ecommerce_10000[[#This Row],[TotalAmount]],I:I,0))</f>
        <v>Alexandria</v>
      </c>
    </row>
    <row r="8964" spans="1:20" x14ac:dyDescent="0.3">
      <c r="A8964" s="1" t="s">
        <v>9008</v>
      </c>
      <c r="B8964" s="1" t="s">
        <v>53</v>
      </c>
      <c r="C8964" s="1" t="s">
        <v>31</v>
      </c>
      <c r="D8964" s="1" t="s">
        <v>54</v>
      </c>
      <c r="E8964" s="1" t="s">
        <v>16</v>
      </c>
      <c r="F8964" s="1" t="s">
        <v>17</v>
      </c>
      <c r="G8964">
        <v>2286.13</v>
      </c>
      <c r="H8964">
        <v>3</v>
      </c>
      <c r="I8964">
        <v>6858.39</v>
      </c>
      <c r="J8964">
        <v>3.19</v>
      </c>
      <c r="K8964">
        <v>3223</v>
      </c>
      <c r="L8964" s="2">
        <v>45592</v>
      </c>
      <c r="O8964" t="str">
        <f>IF(ecommerce_10000[[#This Row],[Platform]]="Souq","sq",ecommerce_10000[[#This Row],[Platform]])</f>
        <v>sq</v>
      </c>
      <c r="P8964" t="str">
        <f>IF(E8964="Souq","sq",IF(E8964="Jumia","Jum",E8964))</f>
        <v>sq</v>
      </c>
      <c r="Q8964">
        <f>VLOOKUP(ecommerce_10000[[#This Row],[City]],F:I,4,FALSE)</f>
        <v>16284.02</v>
      </c>
      <c r="R8964" s="1">
        <f>SUMIF(C:C,ecommerce_10000[[#This Row],[Category]],I:I)</f>
        <v>57542997.559999913</v>
      </c>
      <c r="S8964" s="1">
        <f>SUMIFS(I:I,C:C,C8964)</f>
        <v>57542997.559999913</v>
      </c>
      <c r="T8964" s="1" t="str">
        <f>INDEX(F:F,MATCH(ecommerce_10000[[#This Row],[TotalAmount]],I:I,0))</f>
        <v>Cairo</v>
      </c>
    </row>
    <row r="8965" spans="1:20" x14ac:dyDescent="0.3">
      <c r="A8965" s="1" t="s">
        <v>9009</v>
      </c>
      <c r="B8965" s="1" t="s">
        <v>65</v>
      </c>
      <c r="C8965" s="1" t="s">
        <v>20</v>
      </c>
      <c r="D8965" s="1" t="s">
        <v>66</v>
      </c>
      <c r="E8965" s="1" t="s">
        <v>16</v>
      </c>
      <c r="F8965" s="1" t="s">
        <v>23</v>
      </c>
      <c r="G8965">
        <v>8519.61</v>
      </c>
      <c r="H8965">
        <v>2</v>
      </c>
      <c r="I8965">
        <v>17039.22</v>
      </c>
      <c r="J8965">
        <v>4.3899999999999997</v>
      </c>
      <c r="K8965">
        <v>4016</v>
      </c>
      <c r="L8965" s="2">
        <v>45538</v>
      </c>
      <c r="O8965" t="str">
        <f>IF(ecommerce_10000[[#This Row],[Platform]]="Souq","sq",ecommerce_10000[[#This Row],[Platform]])</f>
        <v>sq</v>
      </c>
      <c r="P8965" t="str">
        <f>IF(E8965="Souq","sq",IF(E8965="Jumia","Jum",E8965))</f>
        <v>sq</v>
      </c>
      <c r="Q8965">
        <f>VLOOKUP(ecommerce_10000[[#This Row],[City]],F:I,4,FALSE)</f>
        <v>13290.4</v>
      </c>
      <c r="R8965" s="1">
        <f>SUMIF(C:C,ecommerce_10000[[#This Row],[Category]],I:I)</f>
        <v>91504159.730000004</v>
      </c>
      <c r="S8965" s="1">
        <f>SUMIFS(I:I,C:C,C8965)</f>
        <v>91504159.730000004</v>
      </c>
      <c r="T8965" s="1" t="str">
        <f>INDEX(F:F,MATCH(ecommerce_10000[[#This Row],[TotalAmount]],I:I,0))</f>
        <v>Alexandria</v>
      </c>
    </row>
    <row r="8966" spans="1:20" x14ac:dyDescent="0.3">
      <c r="A8966" s="1" t="s">
        <v>9010</v>
      </c>
      <c r="B8966" s="1" t="s">
        <v>49</v>
      </c>
      <c r="C8966" s="1" t="s">
        <v>14</v>
      </c>
      <c r="D8966" s="1" t="s">
        <v>50</v>
      </c>
      <c r="E8966" s="1" t="s">
        <v>47</v>
      </c>
      <c r="F8966" s="1" t="s">
        <v>23</v>
      </c>
      <c r="G8966">
        <v>10062.32</v>
      </c>
      <c r="H8966">
        <v>3</v>
      </c>
      <c r="I8966">
        <v>30186.959999999999</v>
      </c>
      <c r="J8966">
        <v>3.52</v>
      </c>
      <c r="K8966">
        <v>3256</v>
      </c>
      <c r="L8966" s="2">
        <v>45508</v>
      </c>
      <c r="O8966" t="str">
        <f>IF(ecommerce_10000[[#This Row],[Platform]]="Souq","sq",ecommerce_10000[[#This Row],[Platform]])</f>
        <v>Amazon</v>
      </c>
      <c r="P8966" t="str">
        <f>IF(E8966="Souq","sq",IF(E8966="Jumia","Jum",E8966))</f>
        <v>Amazon</v>
      </c>
      <c r="Q8966">
        <f>VLOOKUP(ecommerce_10000[[#This Row],[City]],F:I,4,FALSE)</f>
        <v>13290.4</v>
      </c>
      <c r="R8966" s="1">
        <f>SUMIF(C:C,ecommerce_10000[[#This Row],[Category]],I:I)</f>
        <v>92327183.770000085</v>
      </c>
      <c r="S8966" s="1">
        <f>SUMIFS(I:I,C:C,C8966)</f>
        <v>92327183.770000085</v>
      </c>
      <c r="T8966" s="1" t="str">
        <f>INDEX(F:F,MATCH(ecommerce_10000[[#This Row],[TotalAmount]],I:I,0))</f>
        <v>Alexandria</v>
      </c>
    </row>
    <row r="8967" spans="1:20" x14ac:dyDescent="0.3">
      <c r="A8967" s="1" t="s">
        <v>9011</v>
      </c>
      <c r="B8967" s="1" t="s">
        <v>65</v>
      </c>
      <c r="C8967" s="1" t="s">
        <v>20</v>
      </c>
      <c r="D8967" s="1" t="s">
        <v>66</v>
      </c>
      <c r="E8967" s="1" t="s">
        <v>47</v>
      </c>
      <c r="F8967" s="1" t="s">
        <v>33</v>
      </c>
      <c r="G8967">
        <v>397.13</v>
      </c>
      <c r="H8967">
        <v>3</v>
      </c>
      <c r="I8967">
        <v>1191.3900000000001</v>
      </c>
      <c r="J8967">
        <v>2.99</v>
      </c>
      <c r="K8967">
        <v>2567</v>
      </c>
      <c r="L8967" s="2">
        <v>45395</v>
      </c>
      <c r="O8967" t="str">
        <f>IF(ecommerce_10000[[#This Row],[Platform]]="Souq","sq",ecommerce_10000[[#This Row],[Platform]])</f>
        <v>Amazon</v>
      </c>
      <c r="P8967" t="str">
        <f>IF(E8967="Souq","sq",IF(E8967="Jumia","Jum",E8967))</f>
        <v>Amazon</v>
      </c>
      <c r="Q8967">
        <f>VLOOKUP(ecommerce_10000[[#This Row],[City]],F:I,4,FALSE)</f>
        <v>3665.44</v>
      </c>
      <c r="R8967" s="1">
        <f>SUMIF(C:C,ecommerce_10000[[#This Row],[Category]],I:I)</f>
        <v>91504159.730000004</v>
      </c>
      <c r="S8967" s="1">
        <f>SUMIFS(I:I,C:C,C8967)</f>
        <v>91504159.730000004</v>
      </c>
      <c r="T8967" s="1" t="str">
        <f>INDEX(F:F,MATCH(ecommerce_10000[[#This Row],[TotalAmount]],I:I,0))</f>
        <v>Dubai</v>
      </c>
    </row>
    <row r="8968" spans="1:20" x14ac:dyDescent="0.3">
      <c r="A8968" s="1" t="s">
        <v>9012</v>
      </c>
      <c r="B8968" s="1" t="s">
        <v>25</v>
      </c>
      <c r="C8968" s="1" t="s">
        <v>26</v>
      </c>
      <c r="D8968" s="1" t="s">
        <v>27</v>
      </c>
      <c r="E8968" s="1" t="s">
        <v>16</v>
      </c>
      <c r="F8968" s="1" t="s">
        <v>62</v>
      </c>
      <c r="G8968">
        <v>2022.72</v>
      </c>
      <c r="H8968">
        <v>2</v>
      </c>
      <c r="I8968">
        <v>4045.44</v>
      </c>
      <c r="J8968">
        <v>2.77</v>
      </c>
      <c r="K8968">
        <v>3529</v>
      </c>
      <c r="L8968" s="2">
        <v>45540</v>
      </c>
      <c r="O8968" t="str">
        <f>IF(ecommerce_10000[[#This Row],[Platform]]="Souq","sq",ecommerce_10000[[#This Row],[Platform]])</f>
        <v>sq</v>
      </c>
      <c r="P8968" t="str">
        <f>IF(E8968="Souq","sq",IF(E8968="Jumia","Jum",E8968))</f>
        <v>sq</v>
      </c>
      <c r="Q8968">
        <f>VLOOKUP(ecommerce_10000[[#This Row],[City]],F:I,4,FALSE)</f>
        <v>27872.98</v>
      </c>
      <c r="R8968" s="1">
        <f>SUMIF(C:C,ecommerce_10000[[#This Row],[Category]],I:I)</f>
        <v>29200970.130000021</v>
      </c>
      <c r="S8968" s="1">
        <f>SUMIFS(I:I,C:C,C8968)</f>
        <v>29200970.130000021</v>
      </c>
      <c r="T8968" s="1" t="str">
        <f>INDEX(F:F,MATCH(ecommerce_10000[[#This Row],[TotalAmount]],I:I,0))</f>
        <v>Giza</v>
      </c>
    </row>
    <row r="8969" spans="1:20" x14ac:dyDescent="0.3">
      <c r="A8969" s="1" t="s">
        <v>9013</v>
      </c>
      <c r="B8969" s="1" t="s">
        <v>35</v>
      </c>
      <c r="C8969" s="1" t="s">
        <v>14</v>
      </c>
      <c r="D8969" s="1" t="s">
        <v>36</v>
      </c>
      <c r="E8969" s="1" t="s">
        <v>47</v>
      </c>
      <c r="F8969" s="1" t="s">
        <v>23</v>
      </c>
      <c r="G8969">
        <v>10571.38</v>
      </c>
      <c r="H8969">
        <v>5</v>
      </c>
      <c r="I8969">
        <v>52856.9</v>
      </c>
      <c r="J8969">
        <v>4.43</v>
      </c>
      <c r="K8969">
        <v>1245</v>
      </c>
      <c r="L8969" s="2">
        <v>45542</v>
      </c>
      <c r="O8969" t="str">
        <f>IF(ecommerce_10000[[#This Row],[Platform]]="Souq","sq",ecommerce_10000[[#This Row],[Platform]])</f>
        <v>Amazon</v>
      </c>
      <c r="P8969" t="str">
        <f>IF(E8969="Souq","sq",IF(E8969="Jumia","Jum",E8969))</f>
        <v>Amazon</v>
      </c>
      <c r="Q8969">
        <f>VLOOKUP(ecommerce_10000[[#This Row],[City]],F:I,4,FALSE)</f>
        <v>13290.4</v>
      </c>
      <c r="R8969" s="1">
        <f>SUMIF(C:C,ecommerce_10000[[#This Row],[Category]],I:I)</f>
        <v>92327183.770000085</v>
      </c>
      <c r="S8969" s="1">
        <f>SUMIFS(I:I,C:C,C8969)</f>
        <v>92327183.770000085</v>
      </c>
      <c r="T8969" s="1" t="str">
        <f>INDEX(F:F,MATCH(ecommerce_10000[[#This Row],[TotalAmount]],I:I,0))</f>
        <v>Alexandria</v>
      </c>
    </row>
    <row r="8970" spans="1:20" x14ac:dyDescent="0.3">
      <c r="A8970" s="1" t="s">
        <v>9014</v>
      </c>
      <c r="B8970" s="1" t="s">
        <v>25</v>
      </c>
      <c r="C8970" s="1" t="s">
        <v>26</v>
      </c>
      <c r="D8970" s="1" t="s">
        <v>27</v>
      </c>
      <c r="E8970" s="1" t="s">
        <v>16</v>
      </c>
      <c r="F8970" s="1" t="s">
        <v>33</v>
      </c>
      <c r="G8970">
        <v>17295.75</v>
      </c>
      <c r="H8970">
        <v>1</v>
      </c>
      <c r="I8970">
        <v>17295.75</v>
      </c>
      <c r="J8970">
        <v>1.97</v>
      </c>
      <c r="K8970">
        <v>1246</v>
      </c>
      <c r="L8970" s="2">
        <v>45587</v>
      </c>
      <c r="O8970" t="str">
        <f>IF(ecommerce_10000[[#This Row],[Platform]]="Souq","sq",ecommerce_10000[[#This Row],[Platform]])</f>
        <v>sq</v>
      </c>
      <c r="P8970" t="str">
        <f>IF(E8970="Souq","sq",IF(E8970="Jumia","Jum",E8970))</f>
        <v>sq</v>
      </c>
      <c r="Q8970">
        <f>VLOOKUP(ecommerce_10000[[#This Row],[City]],F:I,4,FALSE)</f>
        <v>3665.44</v>
      </c>
      <c r="R8970" s="1">
        <f>SUMIF(C:C,ecommerce_10000[[#This Row],[Category]],I:I)</f>
        <v>29200970.130000021</v>
      </c>
      <c r="S8970" s="1">
        <f>SUMIFS(I:I,C:C,C8970)</f>
        <v>29200970.130000021</v>
      </c>
      <c r="T8970" s="1" t="str">
        <f>INDEX(F:F,MATCH(ecommerce_10000[[#This Row],[TotalAmount]],I:I,0))</f>
        <v>Dubai</v>
      </c>
    </row>
    <row r="8971" spans="1:20" x14ac:dyDescent="0.3">
      <c r="A8971" s="1" t="s">
        <v>9015</v>
      </c>
      <c r="B8971" s="1" t="s">
        <v>49</v>
      </c>
      <c r="C8971" s="1" t="s">
        <v>14</v>
      </c>
      <c r="D8971" s="1" t="s">
        <v>50</v>
      </c>
      <c r="E8971" s="1" t="s">
        <v>47</v>
      </c>
      <c r="F8971" s="1" t="s">
        <v>17</v>
      </c>
      <c r="G8971">
        <v>6200.62</v>
      </c>
      <c r="H8971">
        <v>5</v>
      </c>
      <c r="I8971">
        <v>31003.1</v>
      </c>
      <c r="J8971">
        <v>1.26</v>
      </c>
      <c r="K8971">
        <v>3963</v>
      </c>
      <c r="L8971" s="2">
        <v>45385</v>
      </c>
      <c r="O8971" t="str">
        <f>IF(ecommerce_10000[[#This Row],[Platform]]="Souq","sq",ecommerce_10000[[#This Row],[Platform]])</f>
        <v>Amazon</v>
      </c>
      <c r="P8971" t="str">
        <f>IF(E8971="Souq","sq",IF(E8971="Jumia","Jum",E8971))</f>
        <v>Amazon</v>
      </c>
      <c r="Q8971">
        <f>VLOOKUP(ecommerce_10000[[#This Row],[City]],F:I,4,FALSE)</f>
        <v>16284.02</v>
      </c>
      <c r="R8971" s="1">
        <f>SUMIF(C:C,ecommerce_10000[[#This Row],[Category]],I:I)</f>
        <v>92327183.770000085</v>
      </c>
      <c r="S8971" s="1">
        <f>SUMIFS(I:I,C:C,C8971)</f>
        <v>92327183.770000085</v>
      </c>
      <c r="T8971" s="1" t="str">
        <f>INDEX(F:F,MATCH(ecommerce_10000[[#This Row],[TotalAmount]],I:I,0))</f>
        <v>Cairo</v>
      </c>
    </row>
    <row r="8972" spans="1:20" x14ac:dyDescent="0.3">
      <c r="A8972" s="1" t="s">
        <v>9016</v>
      </c>
      <c r="B8972" s="1" t="s">
        <v>43</v>
      </c>
      <c r="C8972" s="1" t="s">
        <v>44</v>
      </c>
      <c r="D8972" s="1" t="s">
        <v>45</v>
      </c>
      <c r="E8972" s="1" t="s">
        <v>47</v>
      </c>
      <c r="F8972" s="1" t="s">
        <v>40</v>
      </c>
      <c r="G8972">
        <v>6899.32</v>
      </c>
      <c r="H8972">
        <v>2</v>
      </c>
      <c r="I8972">
        <v>13798.64</v>
      </c>
      <c r="J8972">
        <v>2.13</v>
      </c>
      <c r="K8972">
        <v>3352</v>
      </c>
      <c r="L8972" s="2">
        <v>45565</v>
      </c>
      <c r="O8972" t="str">
        <f>IF(ecommerce_10000[[#This Row],[Platform]]="Souq","sq",ecommerce_10000[[#This Row],[Platform]])</f>
        <v>Amazon</v>
      </c>
      <c r="P8972" t="str">
        <f>IF(E8972="Souq","sq",IF(E8972="Jumia","Jum",E8972))</f>
        <v>Amazon</v>
      </c>
      <c r="Q8972">
        <f>VLOOKUP(ecommerce_10000[[#This Row],[City]],F:I,4,FALSE)</f>
        <v>99349.3</v>
      </c>
      <c r="R8972" s="1">
        <f>SUMIF(C:C,ecommerce_10000[[#This Row],[Category]],I:I)</f>
        <v>31420413.200000018</v>
      </c>
      <c r="S8972" s="1">
        <f>SUMIFS(I:I,C:C,C8972)</f>
        <v>31420413.200000018</v>
      </c>
      <c r="T8972" s="1" t="str">
        <f>INDEX(F:F,MATCH(ecommerce_10000[[#This Row],[TotalAmount]],I:I,0))</f>
        <v>Riyadh</v>
      </c>
    </row>
    <row r="8973" spans="1:20" x14ac:dyDescent="0.3">
      <c r="A8973" s="1" t="s">
        <v>9017</v>
      </c>
      <c r="B8973" s="1" t="s">
        <v>19</v>
      </c>
      <c r="C8973" s="1" t="s">
        <v>20</v>
      </c>
      <c r="D8973" s="1" t="s">
        <v>21</v>
      </c>
      <c r="E8973" s="1" t="s">
        <v>16</v>
      </c>
      <c r="F8973" s="1" t="s">
        <v>28</v>
      </c>
      <c r="G8973">
        <v>6297.51</v>
      </c>
      <c r="H8973">
        <v>3</v>
      </c>
      <c r="I8973">
        <v>18892.53</v>
      </c>
      <c r="J8973">
        <v>2.77</v>
      </c>
      <c r="K8973">
        <v>2101</v>
      </c>
      <c r="L8973" s="2">
        <v>45472</v>
      </c>
      <c r="O8973" t="str">
        <f>IF(ecommerce_10000[[#This Row],[Platform]]="Souq","sq",ecommerce_10000[[#This Row],[Platform]])</f>
        <v>sq</v>
      </c>
      <c r="P8973" t="str">
        <f>IF(E8973="Souq","sq",IF(E8973="Jumia","Jum",E8973))</f>
        <v>sq</v>
      </c>
      <c r="Q8973">
        <f>VLOOKUP(ecommerce_10000[[#This Row],[City]],F:I,4,FALSE)</f>
        <v>26648.76</v>
      </c>
      <c r="R8973" s="1">
        <f>SUMIF(C:C,ecommerce_10000[[#This Row],[Category]],I:I)</f>
        <v>91504159.730000004</v>
      </c>
      <c r="S8973" s="1">
        <f>SUMIFS(I:I,C:C,C8973)</f>
        <v>91504159.730000004</v>
      </c>
      <c r="T8973" s="1" t="str">
        <f>INDEX(F:F,MATCH(ecommerce_10000[[#This Row],[TotalAmount]],I:I,0))</f>
        <v>Casablanca</v>
      </c>
    </row>
    <row r="8974" spans="1:20" x14ac:dyDescent="0.3">
      <c r="A8974" s="1" t="s">
        <v>9018</v>
      </c>
      <c r="B8974" s="1" t="s">
        <v>65</v>
      </c>
      <c r="C8974" s="1" t="s">
        <v>20</v>
      </c>
      <c r="D8974" s="1" t="s">
        <v>66</v>
      </c>
      <c r="E8974" s="1" t="s">
        <v>47</v>
      </c>
      <c r="F8974" s="1" t="s">
        <v>40</v>
      </c>
      <c r="G8974">
        <v>13140.16</v>
      </c>
      <c r="H8974">
        <v>1</v>
      </c>
      <c r="I8974">
        <v>13140.16</v>
      </c>
      <c r="J8974">
        <v>4.2699999999999996</v>
      </c>
      <c r="K8974">
        <v>2587</v>
      </c>
      <c r="L8974" s="2">
        <v>45603</v>
      </c>
      <c r="O8974" t="str">
        <f>IF(ecommerce_10000[[#This Row],[Platform]]="Souq","sq",ecommerce_10000[[#This Row],[Platform]])</f>
        <v>Amazon</v>
      </c>
      <c r="P8974" t="str">
        <f>IF(E8974="Souq","sq",IF(E8974="Jumia","Jum",E8974))</f>
        <v>Amazon</v>
      </c>
      <c r="Q8974">
        <f>VLOOKUP(ecommerce_10000[[#This Row],[City]],F:I,4,FALSE)</f>
        <v>99349.3</v>
      </c>
      <c r="R8974" s="1">
        <f>SUMIF(C:C,ecommerce_10000[[#This Row],[Category]],I:I)</f>
        <v>91504159.730000004</v>
      </c>
      <c r="S8974" s="1">
        <f>SUMIFS(I:I,C:C,C8974)</f>
        <v>91504159.730000004</v>
      </c>
      <c r="T8974" s="1" t="str">
        <f>INDEX(F:F,MATCH(ecommerce_10000[[#This Row],[TotalAmount]],I:I,0))</f>
        <v>Riyadh</v>
      </c>
    </row>
    <row r="8975" spans="1:20" x14ac:dyDescent="0.3">
      <c r="A8975" s="1" t="s">
        <v>9019</v>
      </c>
      <c r="B8975" s="1" t="s">
        <v>13</v>
      </c>
      <c r="C8975" s="1" t="s">
        <v>14</v>
      </c>
      <c r="D8975" s="1" t="s">
        <v>15</v>
      </c>
      <c r="E8975" s="1" t="s">
        <v>22</v>
      </c>
      <c r="F8975" s="1" t="s">
        <v>33</v>
      </c>
      <c r="G8975">
        <v>16571.349999999999</v>
      </c>
      <c r="H8975">
        <v>3</v>
      </c>
      <c r="I8975">
        <v>49714.05</v>
      </c>
      <c r="J8975">
        <v>4.16</v>
      </c>
      <c r="K8975">
        <v>3219</v>
      </c>
      <c r="L8975" s="2">
        <v>45326</v>
      </c>
      <c r="O8975" t="str">
        <f>IF(ecommerce_10000[[#This Row],[Platform]]="Souq","sq",ecommerce_10000[[#This Row],[Platform]])</f>
        <v>Jumia</v>
      </c>
      <c r="P8975" t="str">
        <f>IF(E8975="Souq","sq",IF(E8975="Jumia","Jum",E8975))</f>
        <v>Jum</v>
      </c>
      <c r="Q8975">
        <f>VLOOKUP(ecommerce_10000[[#This Row],[City]],F:I,4,FALSE)</f>
        <v>3665.44</v>
      </c>
      <c r="R8975" s="1">
        <f>SUMIF(C:C,ecommerce_10000[[#This Row],[Category]],I:I)</f>
        <v>92327183.770000085</v>
      </c>
      <c r="S8975" s="1">
        <f>SUMIFS(I:I,C:C,C8975)</f>
        <v>92327183.770000085</v>
      </c>
      <c r="T8975" s="1" t="str">
        <f>INDEX(F:F,MATCH(ecommerce_10000[[#This Row],[TotalAmount]],I:I,0))</f>
        <v>Dubai</v>
      </c>
    </row>
    <row r="8976" spans="1:20" x14ac:dyDescent="0.3">
      <c r="A8976" s="1" t="s">
        <v>9020</v>
      </c>
      <c r="B8976" s="1" t="s">
        <v>38</v>
      </c>
      <c r="C8976" s="1" t="s">
        <v>20</v>
      </c>
      <c r="D8976" s="1" t="s">
        <v>39</v>
      </c>
      <c r="E8976" s="1" t="s">
        <v>22</v>
      </c>
      <c r="F8976" s="1" t="s">
        <v>33</v>
      </c>
      <c r="G8976">
        <v>11293.78</v>
      </c>
      <c r="H8976">
        <v>1</v>
      </c>
      <c r="I8976">
        <v>11293.78</v>
      </c>
      <c r="J8976">
        <v>3.29</v>
      </c>
      <c r="K8976">
        <v>1121</v>
      </c>
      <c r="L8976" s="2">
        <v>45367</v>
      </c>
      <c r="O8976" t="str">
        <f>IF(ecommerce_10000[[#This Row],[Platform]]="Souq","sq",ecommerce_10000[[#This Row],[Platform]])</f>
        <v>Jumia</v>
      </c>
      <c r="P8976" t="str">
        <f>IF(E8976="Souq","sq",IF(E8976="Jumia","Jum",E8976))</f>
        <v>Jum</v>
      </c>
      <c r="Q8976">
        <f>VLOOKUP(ecommerce_10000[[#This Row],[City]],F:I,4,FALSE)</f>
        <v>3665.44</v>
      </c>
      <c r="R8976" s="1">
        <f>SUMIF(C:C,ecommerce_10000[[#This Row],[Category]],I:I)</f>
        <v>91504159.730000004</v>
      </c>
      <c r="S8976" s="1">
        <f>SUMIFS(I:I,C:C,C8976)</f>
        <v>91504159.730000004</v>
      </c>
      <c r="T8976" s="1" t="str">
        <f>INDEX(F:F,MATCH(ecommerce_10000[[#This Row],[TotalAmount]],I:I,0))</f>
        <v>Dubai</v>
      </c>
    </row>
    <row r="8977" spans="1:20" x14ac:dyDescent="0.3">
      <c r="A8977" s="1" t="s">
        <v>9021</v>
      </c>
      <c r="B8977" s="1" t="s">
        <v>53</v>
      </c>
      <c r="C8977" s="1" t="s">
        <v>31</v>
      </c>
      <c r="D8977" s="1" t="s">
        <v>54</v>
      </c>
      <c r="E8977" s="1" t="s">
        <v>47</v>
      </c>
      <c r="F8977" s="1" t="s">
        <v>33</v>
      </c>
      <c r="G8977">
        <v>16289.18</v>
      </c>
      <c r="H8977">
        <v>5</v>
      </c>
      <c r="I8977">
        <v>81445.899999999994</v>
      </c>
      <c r="J8977">
        <v>2</v>
      </c>
      <c r="K8977">
        <v>1800</v>
      </c>
      <c r="L8977" s="2">
        <v>45300</v>
      </c>
      <c r="O8977" t="str">
        <f>IF(ecommerce_10000[[#This Row],[Platform]]="Souq","sq",ecommerce_10000[[#This Row],[Platform]])</f>
        <v>Amazon</v>
      </c>
      <c r="P8977" t="str">
        <f>IF(E8977="Souq","sq",IF(E8977="Jumia","Jum",E8977))</f>
        <v>Amazon</v>
      </c>
      <c r="Q8977">
        <f>VLOOKUP(ecommerce_10000[[#This Row],[City]],F:I,4,FALSE)</f>
        <v>3665.44</v>
      </c>
      <c r="R8977" s="1">
        <f>SUMIF(C:C,ecommerce_10000[[#This Row],[Category]],I:I)</f>
        <v>57542997.559999913</v>
      </c>
      <c r="S8977" s="1">
        <f>SUMIFS(I:I,C:C,C8977)</f>
        <v>57542997.559999913</v>
      </c>
      <c r="T8977" s="1" t="str">
        <f>INDEX(F:F,MATCH(ecommerce_10000[[#This Row],[TotalAmount]],I:I,0))</f>
        <v>Dubai</v>
      </c>
    </row>
    <row r="8978" spans="1:20" x14ac:dyDescent="0.3">
      <c r="A8978" s="1" t="s">
        <v>9022</v>
      </c>
      <c r="B8978" s="1" t="s">
        <v>43</v>
      </c>
      <c r="C8978" s="1" t="s">
        <v>44</v>
      </c>
      <c r="D8978" s="1" t="s">
        <v>45</v>
      </c>
      <c r="E8978" s="1" t="s">
        <v>16</v>
      </c>
      <c r="F8978" s="1" t="s">
        <v>33</v>
      </c>
      <c r="G8978">
        <v>10421.85</v>
      </c>
      <c r="H8978">
        <v>4</v>
      </c>
      <c r="I8978">
        <v>41687.4</v>
      </c>
      <c r="J8978">
        <v>2.52</v>
      </c>
      <c r="K8978">
        <v>3237</v>
      </c>
      <c r="L8978" s="2">
        <v>45422</v>
      </c>
      <c r="O8978" t="str">
        <f>IF(ecommerce_10000[[#This Row],[Platform]]="Souq","sq",ecommerce_10000[[#This Row],[Platform]])</f>
        <v>sq</v>
      </c>
      <c r="P8978" t="str">
        <f>IF(E8978="Souq","sq",IF(E8978="Jumia","Jum",E8978))</f>
        <v>sq</v>
      </c>
      <c r="Q8978">
        <f>VLOOKUP(ecommerce_10000[[#This Row],[City]],F:I,4,FALSE)</f>
        <v>3665.44</v>
      </c>
      <c r="R8978" s="1">
        <f>SUMIF(C:C,ecommerce_10000[[#This Row],[Category]],I:I)</f>
        <v>31420413.200000018</v>
      </c>
      <c r="S8978" s="1">
        <f>SUMIFS(I:I,C:C,C8978)</f>
        <v>31420413.200000018</v>
      </c>
      <c r="T8978" s="1" t="str">
        <f>INDEX(F:F,MATCH(ecommerce_10000[[#This Row],[TotalAmount]],I:I,0))</f>
        <v>Dubai</v>
      </c>
    </row>
    <row r="8979" spans="1:20" x14ac:dyDescent="0.3">
      <c r="A8979" s="1" t="s">
        <v>9023</v>
      </c>
      <c r="B8979" s="1" t="s">
        <v>49</v>
      </c>
      <c r="C8979" s="1" t="s">
        <v>14</v>
      </c>
      <c r="D8979" s="1" t="s">
        <v>50</v>
      </c>
      <c r="E8979" s="1" t="s">
        <v>16</v>
      </c>
      <c r="F8979" s="1" t="s">
        <v>23</v>
      </c>
      <c r="G8979">
        <v>10660.82</v>
      </c>
      <c r="H8979">
        <v>3</v>
      </c>
      <c r="I8979">
        <v>31982.46</v>
      </c>
      <c r="J8979">
        <v>4.99</v>
      </c>
      <c r="K8979">
        <v>1396</v>
      </c>
      <c r="L8979" s="2">
        <v>45595</v>
      </c>
      <c r="O8979" t="str">
        <f>IF(ecommerce_10000[[#This Row],[Platform]]="Souq","sq",ecommerce_10000[[#This Row],[Platform]])</f>
        <v>sq</v>
      </c>
      <c r="P8979" t="str">
        <f>IF(E8979="Souq","sq",IF(E8979="Jumia","Jum",E8979))</f>
        <v>sq</v>
      </c>
      <c r="Q8979">
        <f>VLOOKUP(ecommerce_10000[[#This Row],[City]],F:I,4,FALSE)</f>
        <v>13290.4</v>
      </c>
      <c r="R8979" s="1">
        <f>SUMIF(C:C,ecommerce_10000[[#This Row],[Category]],I:I)</f>
        <v>92327183.770000085</v>
      </c>
      <c r="S8979" s="1">
        <f>SUMIFS(I:I,C:C,C8979)</f>
        <v>92327183.770000085</v>
      </c>
      <c r="T8979" s="1" t="str">
        <f>INDEX(F:F,MATCH(ecommerce_10000[[#This Row],[TotalAmount]],I:I,0))</f>
        <v>Alexandria</v>
      </c>
    </row>
    <row r="8980" spans="1:20" x14ac:dyDescent="0.3">
      <c r="A8980" s="1" t="s">
        <v>9024</v>
      </c>
      <c r="B8980" s="1" t="s">
        <v>19</v>
      </c>
      <c r="C8980" s="1" t="s">
        <v>20</v>
      </c>
      <c r="D8980" s="1" t="s">
        <v>21</v>
      </c>
      <c r="E8980" s="1" t="s">
        <v>47</v>
      </c>
      <c r="F8980" s="1" t="s">
        <v>62</v>
      </c>
      <c r="G8980">
        <v>18360.900000000001</v>
      </c>
      <c r="H8980">
        <v>3</v>
      </c>
      <c r="I8980">
        <v>55082.7</v>
      </c>
      <c r="J8980">
        <v>3.34</v>
      </c>
      <c r="K8980">
        <v>15</v>
      </c>
      <c r="L8980" s="2">
        <v>45542</v>
      </c>
      <c r="O8980" t="str">
        <f>IF(ecommerce_10000[[#This Row],[Platform]]="Souq","sq",ecommerce_10000[[#This Row],[Platform]])</f>
        <v>Amazon</v>
      </c>
      <c r="P8980" t="str">
        <f>IF(E8980="Souq","sq",IF(E8980="Jumia","Jum",E8980))</f>
        <v>Amazon</v>
      </c>
      <c r="Q8980">
        <f>VLOOKUP(ecommerce_10000[[#This Row],[City]],F:I,4,FALSE)</f>
        <v>27872.98</v>
      </c>
      <c r="R8980" s="1">
        <f>SUMIF(C:C,ecommerce_10000[[#This Row],[Category]],I:I)</f>
        <v>91504159.730000004</v>
      </c>
      <c r="S8980" s="1">
        <f>SUMIFS(I:I,C:C,C8980)</f>
        <v>91504159.730000004</v>
      </c>
      <c r="T8980" s="1" t="str">
        <f>INDEX(F:F,MATCH(ecommerce_10000[[#This Row],[TotalAmount]],I:I,0))</f>
        <v>Giza</v>
      </c>
    </row>
    <row r="8981" spans="1:20" x14ac:dyDescent="0.3">
      <c r="A8981" s="1" t="s">
        <v>9025</v>
      </c>
      <c r="B8981" s="1" t="s">
        <v>49</v>
      </c>
      <c r="C8981" s="1" t="s">
        <v>14</v>
      </c>
      <c r="D8981" s="1" t="s">
        <v>50</v>
      </c>
      <c r="E8981" s="1" t="s">
        <v>47</v>
      </c>
      <c r="F8981" s="1" t="s">
        <v>28</v>
      </c>
      <c r="G8981">
        <v>14991.55</v>
      </c>
      <c r="H8981">
        <v>5</v>
      </c>
      <c r="I8981">
        <v>74957.75</v>
      </c>
      <c r="J8981">
        <v>3.26</v>
      </c>
      <c r="K8981">
        <v>784</v>
      </c>
      <c r="L8981" s="2">
        <v>45533</v>
      </c>
      <c r="O8981" t="str">
        <f>IF(ecommerce_10000[[#This Row],[Platform]]="Souq","sq",ecommerce_10000[[#This Row],[Platform]])</f>
        <v>Amazon</v>
      </c>
      <c r="P8981" t="str">
        <f>IF(E8981="Souq","sq",IF(E8981="Jumia","Jum",E8981))</f>
        <v>Amazon</v>
      </c>
      <c r="Q8981">
        <f>VLOOKUP(ecommerce_10000[[#This Row],[City]],F:I,4,FALSE)</f>
        <v>26648.76</v>
      </c>
      <c r="R8981" s="1">
        <f>SUMIF(C:C,ecommerce_10000[[#This Row],[Category]],I:I)</f>
        <v>92327183.770000085</v>
      </c>
      <c r="S8981" s="1">
        <f>SUMIFS(I:I,C:C,C8981)</f>
        <v>92327183.770000085</v>
      </c>
      <c r="T8981" s="1" t="str">
        <f>INDEX(F:F,MATCH(ecommerce_10000[[#This Row],[TotalAmount]],I:I,0))</f>
        <v>Casablanca</v>
      </c>
    </row>
    <row r="8982" spans="1:20" x14ac:dyDescent="0.3">
      <c r="A8982" s="1" t="s">
        <v>9026</v>
      </c>
      <c r="B8982" s="1" t="s">
        <v>25</v>
      </c>
      <c r="C8982" s="1" t="s">
        <v>26</v>
      </c>
      <c r="D8982" s="1" t="s">
        <v>27</v>
      </c>
      <c r="E8982" s="1" t="s">
        <v>47</v>
      </c>
      <c r="F8982" s="1" t="s">
        <v>17</v>
      </c>
      <c r="G8982">
        <v>13060.72</v>
      </c>
      <c r="H8982">
        <v>3</v>
      </c>
      <c r="I8982">
        <v>39182.160000000003</v>
      </c>
      <c r="J8982">
        <v>2.38</v>
      </c>
      <c r="K8982">
        <v>664</v>
      </c>
      <c r="L8982" s="2">
        <v>45352</v>
      </c>
      <c r="O8982" t="str">
        <f>IF(ecommerce_10000[[#This Row],[Platform]]="Souq","sq",ecommerce_10000[[#This Row],[Platform]])</f>
        <v>Amazon</v>
      </c>
      <c r="P8982" t="str">
        <f>IF(E8982="Souq","sq",IF(E8982="Jumia","Jum",E8982))</f>
        <v>Amazon</v>
      </c>
      <c r="Q8982">
        <f>VLOOKUP(ecommerce_10000[[#This Row],[City]],F:I,4,FALSE)</f>
        <v>16284.02</v>
      </c>
      <c r="R8982" s="1">
        <f>SUMIF(C:C,ecommerce_10000[[#This Row],[Category]],I:I)</f>
        <v>29200970.130000021</v>
      </c>
      <c r="S8982" s="1">
        <f>SUMIFS(I:I,C:C,C8982)</f>
        <v>29200970.130000021</v>
      </c>
      <c r="T8982" s="1" t="str">
        <f>INDEX(F:F,MATCH(ecommerce_10000[[#This Row],[TotalAmount]],I:I,0))</f>
        <v>Cairo</v>
      </c>
    </row>
    <row r="8983" spans="1:20" x14ac:dyDescent="0.3">
      <c r="A8983" s="1" t="s">
        <v>9027</v>
      </c>
      <c r="B8983" s="1" t="s">
        <v>53</v>
      </c>
      <c r="C8983" s="1" t="s">
        <v>31</v>
      </c>
      <c r="D8983" s="1" t="s">
        <v>54</v>
      </c>
      <c r="E8983" s="1" t="s">
        <v>22</v>
      </c>
      <c r="F8983" s="1" t="s">
        <v>33</v>
      </c>
      <c r="G8983">
        <v>11970.62</v>
      </c>
      <c r="H8983">
        <v>4</v>
      </c>
      <c r="I8983">
        <v>47882.48</v>
      </c>
      <c r="J8983">
        <v>4</v>
      </c>
      <c r="K8983">
        <v>1610</v>
      </c>
      <c r="L8983" s="2">
        <v>45499</v>
      </c>
      <c r="O8983" t="str">
        <f>IF(ecommerce_10000[[#This Row],[Platform]]="Souq","sq",ecommerce_10000[[#This Row],[Platform]])</f>
        <v>Jumia</v>
      </c>
      <c r="P8983" t="str">
        <f>IF(E8983="Souq","sq",IF(E8983="Jumia","Jum",E8983))</f>
        <v>Jum</v>
      </c>
      <c r="Q8983">
        <f>VLOOKUP(ecommerce_10000[[#This Row],[City]],F:I,4,FALSE)</f>
        <v>3665.44</v>
      </c>
      <c r="R8983" s="1">
        <f>SUMIF(C:C,ecommerce_10000[[#This Row],[Category]],I:I)</f>
        <v>57542997.559999913</v>
      </c>
      <c r="S8983" s="1">
        <f>SUMIFS(I:I,C:C,C8983)</f>
        <v>57542997.559999913</v>
      </c>
      <c r="T8983" s="1" t="str">
        <f>INDEX(F:F,MATCH(ecommerce_10000[[#This Row],[TotalAmount]],I:I,0))</f>
        <v>Dubai</v>
      </c>
    </row>
    <row r="8984" spans="1:20" x14ac:dyDescent="0.3">
      <c r="A8984" s="1" t="s">
        <v>9028</v>
      </c>
      <c r="B8984" s="1" t="s">
        <v>25</v>
      </c>
      <c r="C8984" s="1" t="s">
        <v>26</v>
      </c>
      <c r="D8984" s="1" t="s">
        <v>27</v>
      </c>
      <c r="E8984" s="1" t="s">
        <v>47</v>
      </c>
      <c r="F8984" s="1" t="s">
        <v>62</v>
      </c>
      <c r="G8984">
        <v>17824.25</v>
      </c>
      <c r="H8984">
        <v>3</v>
      </c>
      <c r="I8984">
        <v>53472.75</v>
      </c>
      <c r="J8984">
        <v>2.19</v>
      </c>
      <c r="K8984">
        <v>2527</v>
      </c>
      <c r="L8984" s="2">
        <v>45323</v>
      </c>
      <c r="O8984" t="str">
        <f>IF(ecommerce_10000[[#This Row],[Platform]]="Souq","sq",ecommerce_10000[[#This Row],[Platform]])</f>
        <v>Amazon</v>
      </c>
      <c r="P8984" t="str">
        <f>IF(E8984="Souq","sq",IF(E8984="Jumia","Jum",E8984))</f>
        <v>Amazon</v>
      </c>
      <c r="Q8984">
        <f>VLOOKUP(ecommerce_10000[[#This Row],[City]],F:I,4,FALSE)</f>
        <v>27872.98</v>
      </c>
      <c r="R8984" s="1">
        <f>SUMIF(C:C,ecommerce_10000[[#This Row],[Category]],I:I)</f>
        <v>29200970.130000021</v>
      </c>
      <c r="S8984" s="1">
        <f>SUMIFS(I:I,C:C,C8984)</f>
        <v>29200970.130000021</v>
      </c>
      <c r="T8984" s="1" t="str">
        <f>INDEX(F:F,MATCH(ecommerce_10000[[#This Row],[TotalAmount]],I:I,0))</f>
        <v>Giza</v>
      </c>
    </row>
    <row r="8985" spans="1:20" x14ac:dyDescent="0.3">
      <c r="A8985" s="1" t="s">
        <v>9029</v>
      </c>
      <c r="B8985" s="1" t="s">
        <v>43</v>
      </c>
      <c r="C8985" s="1" t="s">
        <v>44</v>
      </c>
      <c r="D8985" s="1" t="s">
        <v>45</v>
      </c>
      <c r="E8985" s="1" t="s">
        <v>47</v>
      </c>
      <c r="F8985" s="1" t="s">
        <v>23</v>
      </c>
      <c r="G8985">
        <v>15990.67</v>
      </c>
      <c r="H8985">
        <v>3</v>
      </c>
      <c r="I8985">
        <v>47972.01</v>
      </c>
      <c r="J8985">
        <v>2.0499999999999998</v>
      </c>
      <c r="K8985">
        <v>663</v>
      </c>
      <c r="L8985" s="2">
        <v>45539</v>
      </c>
      <c r="O8985" t="str">
        <f>IF(ecommerce_10000[[#This Row],[Platform]]="Souq","sq",ecommerce_10000[[#This Row],[Platform]])</f>
        <v>Amazon</v>
      </c>
      <c r="P8985" t="str">
        <f>IF(E8985="Souq","sq",IF(E8985="Jumia","Jum",E8985))</f>
        <v>Amazon</v>
      </c>
      <c r="Q8985">
        <f>VLOOKUP(ecommerce_10000[[#This Row],[City]],F:I,4,FALSE)</f>
        <v>13290.4</v>
      </c>
      <c r="R8985" s="1">
        <f>SUMIF(C:C,ecommerce_10000[[#This Row],[Category]],I:I)</f>
        <v>31420413.200000018</v>
      </c>
      <c r="S8985" s="1">
        <f>SUMIFS(I:I,C:C,C8985)</f>
        <v>31420413.200000018</v>
      </c>
      <c r="T8985" s="1" t="str">
        <f>INDEX(F:F,MATCH(ecommerce_10000[[#This Row],[TotalAmount]],I:I,0))</f>
        <v>Alexandria</v>
      </c>
    </row>
    <row r="8986" spans="1:20" x14ac:dyDescent="0.3">
      <c r="A8986" s="1" t="s">
        <v>9030</v>
      </c>
      <c r="B8986" s="1" t="s">
        <v>30</v>
      </c>
      <c r="C8986" s="1" t="s">
        <v>31</v>
      </c>
      <c r="D8986" s="1" t="s">
        <v>32</v>
      </c>
      <c r="E8986" s="1" t="s">
        <v>22</v>
      </c>
      <c r="F8986" s="1" t="s">
        <v>23</v>
      </c>
      <c r="G8986">
        <v>1765.77</v>
      </c>
      <c r="H8986">
        <v>4</v>
      </c>
      <c r="I8986">
        <v>7063.08</v>
      </c>
      <c r="J8986">
        <v>1.44</v>
      </c>
      <c r="K8986">
        <v>1601</v>
      </c>
      <c r="L8986" s="2">
        <v>45502</v>
      </c>
      <c r="O8986" t="str">
        <f>IF(ecommerce_10000[[#This Row],[Platform]]="Souq","sq",ecommerce_10000[[#This Row],[Platform]])</f>
        <v>Jumia</v>
      </c>
      <c r="P8986" t="str">
        <f>IF(E8986="Souq","sq",IF(E8986="Jumia","Jum",E8986))</f>
        <v>Jum</v>
      </c>
      <c r="Q8986">
        <f>VLOOKUP(ecommerce_10000[[#This Row],[City]],F:I,4,FALSE)</f>
        <v>13290.4</v>
      </c>
      <c r="R8986" s="1">
        <f>SUMIF(C:C,ecommerce_10000[[#This Row],[Category]],I:I)</f>
        <v>57542997.559999913</v>
      </c>
      <c r="S8986" s="1">
        <f>SUMIFS(I:I,C:C,C8986)</f>
        <v>57542997.559999913</v>
      </c>
      <c r="T8986" s="1" t="str">
        <f>INDEX(F:F,MATCH(ecommerce_10000[[#This Row],[TotalAmount]],I:I,0))</f>
        <v>Alexandria</v>
      </c>
    </row>
    <row r="8987" spans="1:20" x14ac:dyDescent="0.3">
      <c r="A8987" s="1" t="s">
        <v>9031</v>
      </c>
      <c r="B8987" s="1" t="s">
        <v>13</v>
      </c>
      <c r="C8987" s="1" t="s">
        <v>14</v>
      </c>
      <c r="D8987" s="1" t="s">
        <v>15</v>
      </c>
      <c r="E8987" s="1" t="s">
        <v>16</v>
      </c>
      <c r="F8987" s="1" t="s">
        <v>28</v>
      </c>
      <c r="G8987">
        <v>11361.97</v>
      </c>
      <c r="H8987">
        <v>2</v>
      </c>
      <c r="I8987">
        <v>22723.94</v>
      </c>
      <c r="J8987">
        <v>2.25</v>
      </c>
      <c r="K8987">
        <v>4011</v>
      </c>
      <c r="L8987" s="2">
        <v>45583</v>
      </c>
      <c r="O8987" t="str">
        <f>IF(ecommerce_10000[[#This Row],[Platform]]="Souq","sq",ecommerce_10000[[#This Row],[Platform]])</f>
        <v>sq</v>
      </c>
      <c r="P8987" t="str">
        <f>IF(E8987="Souq","sq",IF(E8987="Jumia","Jum",E8987))</f>
        <v>sq</v>
      </c>
      <c r="Q8987">
        <f>VLOOKUP(ecommerce_10000[[#This Row],[City]],F:I,4,FALSE)</f>
        <v>26648.76</v>
      </c>
      <c r="R8987" s="1">
        <f>SUMIF(C:C,ecommerce_10000[[#This Row],[Category]],I:I)</f>
        <v>92327183.770000085</v>
      </c>
      <c r="S8987" s="1">
        <f>SUMIFS(I:I,C:C,C8987)</f>
        <v>92327183.770000085</v>
      </c>
      <c r="T8987" s="1" t="str">
        <f>INDEX(F:F,MATCH(ecommerce_10000[[#This Row],[TotalAmount]],I:I,0))</f>
        <v>Casablanca</v>
      </c>
    </row>
    <row r="8988" spans="1:20" x14ac:dyDescent="0.3">
      <c r="A8988" s="1" t="s">
        <v>9032</v>
      </c>
      <c r="B8988" s="1" t="s">
        <v>19</v>
      </c>
      <c r="C8988" s="1" t="s">
        <v>20</v>
      </c>
      <c r="D8988" s="1" t="s">
        <v>21</v>
      </c>
      <c r="E8988" s="1" t="s">
        <v>22</v>
      </c>
      <c r="F8988" s="1" t="s">
        <v>28</v>
      </c>
      <c r="G8988">
        <v>18356.02</v>
      </c>
      <c r="H8988">
        <v>5</v>
      </c>
      <c r="I8988">
        <v>91780.1</v>
      </c>
      <c r="J8988">
        <v>3.21</v>
      </c>
      <c r="K8988">
        <v>782</v>
      </c>
      <c r="L8988" s="2">
        <v>45338</v>
      </c>
      <c r="O8988" t="str">
        <f>IF(ecommerce_10000[[#This Row],[Platform]]="Souq","sq",ecommerce_10000[[#This Row],[Platform]])</f>
        <v>Jumia</v>
      </c>
      <c r="P8988" t="str">
        <f>IF(E8988="Souq","sq",IF(E8988="Jumia","Jum",E8988))</f>
        <v>Jum</v>
      </c>
      <c r="Q8988">
        <f>VLOOKUP(ecommerce_10000[[#This Row],[City]],F:I,4,FALSE)</f>
        <v>26648.76</v>
      </c>
      <c r="R8988" s="1">
        <f>SUMIF(C:C,ecommerce_10000[[#This Row],[Category]],I:I)</f>
        <v>91504159.730000004</v>
      </c>
      <c r="S8988" s="1">
        <f>SUMIFS(I:I,C:C,C8988)</f>
        <v>91504159.730000004</v>
      </c>
      <c r="T8988" s="1" t="str">
        <f>INDEX(F:F,MATCH(ecommerce_10000[[#This Row],[TotalAmount]],I:I,0))</f>
        <v>Casablanca</v>
      </c>
    </row>
    <row r="8989" spans="1:20" x14ac:dyDescent="0.3">
      <c r="A8989" s="1" t="s">
        <v>9033</v>
      </c>
      <c r="B8989" s="1" t="s">
        <v>13</v>
      </c>
      <c r="C8989" s="1" t="s">
        <v>14</v>
      </c>
      <c r="D8989" s="1" t="s">
        <v>15</v>
      </c>
      <c r="E8989" s="1" t="s">
        <v>16</v>
      </c>
      <c r="F8989" s="1" t="s">
        <v>62</v>
      </c>
      <c r="G8989">
        <v>13600.89</v>
      </c>
      <c r="H8989">
        <v>3</v>
      </c>
      <c r="I8989">
        <v>40802.67</v>
      </c>
      <c r="J8989">
        <v>1.96</v>
      </c>
      <c r="K8989">
        <v>1841</v>
      </c>
      <c r="L8989" s="2">
        <v>45410</v>
      </c>
      <c r="O8989" t="str">
        <f>IF(ecommerce_10000[[#This Row],[Platform]]="Souq","sq",ecommerce_10000[[#This Row],[Platform]])</f>
        <v>sq</v>
      </c>
      <c r="P8989" t="str">
        <f>IF(E8989="Souq","sq",IF(E8989="Jumia","Jum",E8989))</f>
        <v>sq</v>
      </c>
      <c r="Q8989">
        <f>VLOOKUP(ecommerce_10000[[#This Row],[City]],F:I,4,FALSE)</f>
        <v>27872.98</v>
      </c>
      <c r="R8989" s="1">
        <f>SUMIF(C:C,ecommerce_10000[[#This Row],[Category]],I:I)</f>
        <v>92327183.770000085</v>
      </c>
      <c r="S8989" s="1">
        <f>SUMIFS(I:I,C:C,C8989)</f>
        <v>92327183.770000085</v>
      </c>
      <c r="T8989" s="1" t="str">
        <f>INDEX(F:F,MATCH(ecommerce_10000[[#This Row],[TotalAmount]],I:I,0))</f>
        <v>Giza</v>
      </c>
    </row>
    <row r="8990" spans="1:20" x14ac:dyDescent="0.3">
      <c r="A8990" s="1" t="s">
        <v>9034</v>
      </c>
      <c r="B8990" s="1" t="s">
        <v>13</v>
      </c>
      <c r="C8990" s="1" t="s">
        <v>14</v>
      </c>
      <c r="D8990" s="1" t="s">
        <v>15</v>
      </c>
      <c r="E8990" s="1" t="s">
        <v>47</v>
      </c>
      <c r="F8990" s="1" t="s">
        <v>23</v>
      </c>
      <c r="G8990">
        <v>13552.1</v>
      </c>
      <c r="H8990">
        <v>3</v>
      </c>
      <c r="I8990">
        <v>40656.300000000003</v>
      </c>
      <c r="J8990">
        <v>2.17</v>
      </c>
      <c r="K8990">
        <v>949</v>
      </c>
      <c r="L8990" s="2">
        <v>45474</v>
      </c>
      <c r="O8990" t="str">
        <f>IF(ecommerce_10000[[#This Row],[Platform]]="Souq","sq",ecommerce_10000[[#This Row],[Platform]])</f>
        <v>Amazon</v>
      </c>
      <c r="P8990" t="str">
        <f>IF(E8990="Souq","sq",IF(E8990="Jumia","Jum",E8990))</f>
        <v>Amazon</v>
      </c>
      <c r="Q8990">
        <f>VLOOKUP(ecommerce_10000[[#This Row],[City]],F:I,4,FALSE)</f>
        <v>13290.4</v>
      </c>
      <c r="R8990" s="1">
        <f>SUMIF(C:C,ecommerce_10000[[#This Row],[Category]],I:I)</f>
        <v>92327183.770000085</v>
      </c>
      <c r="S8990" s="1">
        <f>SUMIFS(I:I,C:C,C8990)</f>
        <v>92327183.770000085</v>
      </c>
      <c r="T8990" s="1" t="str">
        <f>INDEX(F:F,MATCH(ecommerce_10000[[#This Row],[TotalAmount]],I:I,0))</f>
        <v>Alexandria</v>
      </c>
    </row>
    <row r="8991" spans="1:20" x14ac:dyDescent="0.3">
      <c r="A8991" s="1" t="s">
        <v>9035</v>
      </c>
      <c r="B8991" s="1" t="s">
        <v>43</v>
      </c>
      <c r="C8991" s="1" t="s">
        <v>44</v>
      </c>
      <c r="D8991" s="1" t="s">
        <v>45</v>
      </c>
      <c r="E8991" s="1" t="s">
        <v>22</v>
      </c>
      <c r="F8991" s="1" t="s">
        <v>23</v>
      </c>
      <c r="G8991">
        <v>16294.31</v>
      </c>
      <c r="H8991">
        <v>3</v>
      </c>
      <c r="I8991">
        <v>48882.93</v>
      </c>
      <c r="J8991">
        <v>3.85</v>
      </c>
      <c r="K8991">
        <v>1124</v>
      </c>
      <c r="L8991" s="2">
        <v>45329</v>
      </c>
      <c r="O8991" t="str">
        <f>IF(ecommerce_10000[[#This Row],[Platform]]="Souq","sq",ecommerce_10000[[#This Row],[Platform]])</f>
        <v>Jumia</v>
      </c>
      <c r="P8991" t="str">
        <f>IF(E8991="Souq","sq",IF(E8991="Jumia","Jum",E8991))</f>
        <v>Jum</v>
      </c>
      <c r="Q8991">
        <f>VLOOKUP(ecommerce_10000[[#This Row],[City]],F:I,4,FALSE)</f>
        <v>13290.4</v>
      </c>
      <c r="R8991" s="1">
        <f>SUMIF(C:C,ecommerce_10000[[#This Row],[Category]],I:I)</f>
        <v>31420413.200000018</v>
      </c>
      <c r="S8991" s="1">
        <f>SUMIFS(I:I,C:C,C8991)</f>
        <v>31420413.200000018</v>
      </c>
      <c r="T8991" s="1" t="str">
        <f>INDEX(F:F,MATCH(ecommerce_10000[[#This Row],[TotalAmount]],I:I,0))</f>
        <v>Alexandria</v>
      </c>
    </row>
    <row r="8992" spans="1:20" x14ac:dyDescent="0.3">
      <c r="A8992" s="1" t="s">
        <v>9036</v>
      </c>
      <c r="B8992" s="1" t="s">
        <v>53</v>
      </c>
      <c r="C8992" s="1" t="s">
        <v>31</v>
      </c>
      <c r="D8992" s="1" t="s">
        <v>54</v>
      </c>
      <c r="E8992" s="1" t="s">
        <v>47</v>
      </c>
      <c r="F8992" s="1" t="s">
        <v>62</v>
      </c>
      <c r="G8992">
        <v>9215.58</v>
      </c>
      <c r="H8992">
        <v>3</v>
      </c>
      <c r="I8992">
        <v>27646.74</v>
      </c>
      <c r="J8992">
        <v>4.6100000000000003</v>
      </c>
      <c r="K8992">
        <v>1593</v>
      </c>
      <c r="L8992" s="2">
        <v>45415</v>
      </c>
      <c r="O8992" t="str">
        <f>IF(ecommerce_10000[[#This Row],[Platform]]="Souq","sq",ecommerce_10000[[#This Row],[Platform]])</f>
        <v>Amazon</v>
      </c>
      <c r="P8992" t="str">
        <f>IF(E8992="Souq","sq",IF(E8992="Jumia","Jum",E8992))</f>
        <v>Amazon</v>
      </c>
      <c r="Q8992">
        <f>VLOOKUP(ecommerce_10000[[#This Row],[City]],F:I,4,FALSE)</f>
        <v>27872.98</v>
      </c>
      <c r="R8992" s="1">
        <f>SUMIF(C:C,ecommerce_10000[[#This Row],[Category]],I:I)</f>
        <v>57542997.559999913</v>
      </c>
      <c r="S8992" s="1">
        <f>SUMIFS(I:I,C:C,C8992)</f>
        <v>57542997.559999913</v>
      </c>
      <c r="T8992" s="1" t="str">
        <f>INDEX(F:F,MATCH(ecommerce_10000[[#This Row],[TotalAmount]],I:I,0))</f>
        <v>Giza</v>
      </c>
    </row>
    <row r="8993" spans="1:20" x14ac:dyDescent="0.3">
      <c r="A8993" s="1" t="s">
        <v>9037</v>
      </c>
      <c r="B8993" s="1" t="s">
        <v>13</v>
      </c>
      <c r="C8993" s="1" t="s">
        <v>14</v>
      </c>
      <c r="D8993" s="1" t="s">
        <v>15</v>
      </c>
      <c r="E8993" s="1" t="s">
        <v>16</v>
      </c>
      <c r="F8993" s="1" t="s">
        <v>33</v>
      </c>
      <c r="G8993">
        <v>9892.1</v>
      </c>
      <c r="H8993">
        <v>2</v>
      </c>
      <c r="I8993">
        <v>19784.2</v>
      </c>
      <c r="J8993">
        <v>2.83</v>
      </c>
      <c r="K8993">
        <v>2783</v>
      </c>
      <c r="L8993" s="2">
        <v>45385</v>
      </c>
      <c r="O8993" t="str">
        <f>IF(ecommerce_10000[[#This Row],[Platform]]="Souq","sq",ecommerce_10000[[#This Row],[Platform]])</f>
        <v>sq</v>
      </c>
      <c r="P8993" t="str">
        <f>IF(E8993="Souq","sq",IF(E8993="Jumia","Jum",E8993))</f>
        <v>sq</v>
      </c>
      <c r="Q8993">
        <f>VLOOKUP(ecommerce_10000[[#This Row],[City]],F:I,4,FALSE)</f>
        <v>3665.44</v>
      </c>
      <c r="R8993" s="1">
        <f>SUMIF(C:C,ecommerce_10000[[#This Row],[Category]],I:I)</f>
        <v>92327183.770000085</v>
      </c>
      <c r="S8993" s="1">
        <f>SUMIFS(I:I,C:C,C8993)</f>
        <v>92327183.770000085</v>
      </c>
      <c r="T8993" s="1" t="str">
        <f>INDEX(F:F,MATCH(ecommerce_10000[[#This Row],[TotalAmount]],I:I,0))</f>
        <v>Dubai</v>
      </c>
    </row>
    <row r="8994" spans="1:20" x14ac:dyDescent="0.3">
      <c r="A8994" s="1" t="s">
        <v>9038</v>
      </c>
      <c r="B8994" s="1" t="s">
        <v>43</v>
      </c>
      <c r="C8994" s="1" t="s">
        <v>44</v>
      </c>
      <c r="D8994" s="1" t="s">
        <v>45</v>
      </c>
      <c r="E8994" s="1" t="s">
        <v>16</v>
      </c>
      <c r="F8994" s="1" t="s">
        <v>17</v>
      </c>
      <c r="G8994">
        <v>15529.27</v>
      </c>
      <c r="H8994">
        <v>3</v>
      </c>
      <c r="I8994">
        <v>46587.81</v>
      </c>
      <c r="J8994">
        <v>4.5999999999999996</v>
      </c>
      <c r="K8994">
        <v>2040</v>
      </c>
      <c r="L8994" s="2">
        <v>45618</v>
      </c>
      <c r="O8994" t="str">
        <f>IF(ecommerce_10000[[#This Row],[Platform]]="Souq","sq",ecommerce_10000[[#This Row],[Platform]])</f>
        <v>sq</v>
      </c>
      <c r="P8994" t="str">
        <f>IF(E8994="Souq","sq",IF(E8994="Jumia","Jum",E8994))</f>
        <v>sq</v>
      </c>
      <c r="Q8994">
        <f>VLOOKUP(ecommerce_10000[[#This Row],[City]],F:I,4,FALSE)</f>
        <v>16284.02</v>
      </c>
      <c r="R8994" s="1">
        <f>SUMIF(C:C,ecommerce_10000[[#This Row],[Category]],I:I)</f>
        <v>31420413.200000018</v>
      </c>
      <c r="S8994" s="1">
        <f>SUMIFS(I:I,C:C,C8994)</f>
        <v>31420413.200000018</v>
      </c>
      <c r="T8994" s="1" t="str">
        <f>INDEX(F:F,MATCH(ecommerce_10000[[#This Row],[TotalAmount]],I:I,0))</f>
        <v>Cairo</v>
      </c>
    </row>
    <row r="8995" spans="1:20" x14ac:dyDescent="0.3">
      <c r="A8995" s="1" t="s">
        <v>9039</v>
      </c>
      <c r="B8995" s="1" t="s">
        <v>65</v>
      </c>
      <c r="C8995" s="1" t="s">
        <v>20</v>
      </c>
      <c r="D8995" s="1" t="s">
        <v>66</v>
      </c>
      <c r="E8995" s="1" t="s">
        <v>22</v>
      </c>
      <c r="F8995" s="1" t="s">
        <v>17</v>
      </c>
      <c r="G8995">
        <v>3051.02</v>
      </c>
      <c r="H8995">
        <v>1</v>
      </c>
      <c r="I8995">
        <v>3051.02</v>
      </c>
      <c r="J8995">
        <v>2.89</v>
      </c>
      <c r="K8995">
        <v>740</v>
      </c>
      <c r="L8995" s="2">
        <v>45447</v>
      </c>
      <c r="O8995" t="str">
        <f>IF(ecommerce_10000[[#This Row],[Platform]]="Souq","sq",ecommerce_10000[[#This Row],[Platform]])</f>
        <v>Jumia</v>
      </c>
      <c r="P8995" t="str">
        <f>IF(E8995="Souq","sq",IF(E8995="Jumia","Jum",E8995))</f>
        <v>Jum</v>
      </c>
      <c r="Q8995">
        <f>VLOOKUP(ecommerce_10000[[#This Row],[City]],F:I,4,FALSE)</f>
        <v>16284.02</v>
      </c>
      <c r="R8995" s="1">
        <f>SUMIF(C:C,ecommerce_10000[[#This Row],[Category]],I:I)</f>
        <v>91504159.730000004</v>
      </c>
      <c r="S8995" s="1">
        <f>SUMIFS(I:I,C:C,C8995)</f>
        <v>91504159.730000004</v>
      </c>
      <c r="T8995" s="1" t="str">
        <f>INDEX(F:F,MATCH(ecommerce_10000[[#This Row],[TotalAmount]],I:I,0))</f>
        <v>Cairo</v>
      </c>
    </row>
    <row r="8996" spans="1:20" x14ac:dyDescent="0.3">
      <c r="A8996" s="1" t="s">
        <v>9040</v>
      </c>
      <c r="B8996" s="1" t="s">
        <v>35</v>
      </c>
      <c r="C8996" s="1" t="s">
        <v>14</v>
      </c>
      <c r="D8996" s="1" t="s">
        <v>36</v>
      </c>
      <c r="E8996" s="1" t="s">
        <v>16</v>
      </c>
      <c r="F8996" s="1" t="s">
        <v>40</v>
      </c>
      <c r="G8996">
        <v>14521.03</v>
      </c>
      <c r="H8996">
        <v>1</v>
      </c>
      <c r="I8996">
        <v>14521.03</v>
      </c>
      <c r="J8996">
        <v>1.36</v>
      </c>
      <c r="K8996">
        <v>2291</v>
      </c>
      <c r="L8996" s="2">
        <v>45370</v>
      </c>
      <c r="O8996" t="str">
        <f>IF(ecommerce_10000[[#This Row],[Platform]]="Souq","sq",ecommerce_10000[[#This Row],[Platform]])</f>
        <v>sq</v>
      </c>
      <c r="P8996" t="str">
        <f>IF(E8996="Souq","sq",IF(E8996="Jumia","Jum",E8996))</f>
        <v>sq</v>
      </c>
      <c r="Q8996">
        <f>VLOOKUP(ecommerce_10000[[#This Row],[City]],F:I,4,FALSE)</f>
        <v>99349.3</v>
      </c>
      <c r="R8996" s="1">
        <f>SUMIF(C:C,ecommerce_10000[[#This Row],[Category]],I:I)</f>
        <v>92327183.770000085</v>
      </c>
      <c r="S8996" s="1">
        <f>SUMIFS(I:I,C:C,C8996)</f>
        <v>92327183.770000085</v>
      </c>
      <c r="T8996" s="1" t="str">
        <f>INDEX(F:F,MATCH(ecommerce_10000[[#This Row],[TotalAmount]],I:I,0))</f>
        <v>Riyadh</v>
      </c>
    </row>
    <row r="8997" spans="1:20" x14ac:dyDescent="0.3">
      <c r="A8997" s="1" t="s">
        <v>9041</v>
      </c>
      <c r="B8997" s="1" t="s">
        <v>65</v>
      </c>
      <c r="C8997" s="1" t="s">
        <v>20</v>
      </c>
      <c r="D8997" s="1" t="s">
        <v>66</v>
      </c>
      <c r="E8997" s="1" t="s">
        <v>22</v>
      </c>
      <c r="F8997" s="1" t="s">
        <v>33</v>
      </c>
      <c r="G8997">
        <v>4760.67</v>
      </c>
      <c r="H8997">
        <v>5</v>
      </c>
      <c r="I8997">
        <v>23803.35</v>
      </c>
      <c r="J8997">
        <v>2.5</v>
      </c>
      <c r="K8997">
        <v>187</v>
      </c>
      <c r="L8997" s="2">
        <v>45362</v>
      </c>
      <c r="O8997" t="str">
        <f>IF(ecommerce_10000[[#This Row],[Platform]]="Souq","sq",ecommerce_10000[[#This Row],[Platform]])</f>
        <v>Jumia</v>
      </c>
      <c r="P8997" t="str">
        <f>IF(E8997="Souq","sq",IF(E8997="Jumia","Jum",E8997))</f>
        <v>Jum</v>
      </c>
      <c r="Q8997">
        <f>VLOOKUP(ecommerce_10000[[#This Row],[City]],F:I,4,FALSE)</f>
        <v>3665.44</v>
      </c>
      <c r="R8997" s="1">
        <f>SUMIF(C:C,ecommerce_10000[[#This Row],[Category]],I:I)</f>
        <v>91504159.730000004</v>
      </c>
      <c r="S8997" s="1">
        <f>SUMIFS(I:I,C:C,C8997)</f>
        <v>91504159.730000004</v>
      </c>
      <c r="T8997" s="1" t="str">
        <f>INDEX(F:F,MATCH(ecommerce_10000[[#This Row],[TotalAmount]],I:I,0))</f>
        <v>Dubai</v>
      </c>
    </row>
    <row r="8998" spans="1:20" x14ac:dyDescent="0.3">
      <c r="A8998" s="1" t="s">
        <v>9042</v>
      </c>
      <c r="B8998" s="1" t="s">
        <v>38</v>
      </c>
      <c r="C8998" s="1" t="s">
        <v>20</v>
      </c>
      <c r="D8998" s="1" t="s">
        <v>39</v>
      </c>
      <c r="E8998" s="1" t="s">
        <v>22</v>
      </c>
      <c r="F8998" s="1" t="s">
        <v>40</v>
      </c>
      <c r="G8998">
        <v>7680.51</v>
      </c>
      <c r="H8998">
        <v>3</v>
      </c>
      <c r="I8998">
        <v>23041.53</v>
      </c>
      <c r="J8998">
        <v>1.73</v>
      </c>
      <c r="K8998">
        <v>211</v>
      </c>
      <c r="L8998" s="2">
        <v>45528</v>
      </c>
      <c r="O8998" t="str">
        <f>IF(ecommerce_10000[[#This Row],[Platform]]="Souq","sq",ecommerce_10000[[#This Row],[Platform]])</f>
        <v>Jumia</v>
      </c>
      <c r="P8998" t="str">
        <f>IF(E8998="Souq","sq",IF(E8998="Jumia","Jum",E8998))</f>
        <v>Jum</v>
      </c>
      <c r="Q8998">
        <f>VLOOKUP(ecommerce_10000[[#This Row],[City]],F:I,4,FALSE)</f>
        <v>99349.3</v>
      </c>
      <c r="R8998" s="1">
        <f>SUMIF(C:C,ecommerce_10000[[#This Row],[Category]],I:I)</f>
        <v>91504159.730000004</v>
      </c>
      <c r="S8998" s="1">
        <f>SUMIFS(I:I,C:C,C8998)</f>
        <v>91504159.730000004</v>
      </c>
      <c r="T8998" s="1" t="str">
        <f>INDEX(F:F,MATCH(ecommerce_10000[[#This Row],[TotalAmount]],I:I,0))</f>
        <v>Riyadh</v>
      </c>
    </row>
    <row r="8999" spans="1:20" x14ac:dyDescent="0.3">
      <c r="A8999" s="1" t="s">
        <v>9043</v>
      </c>
      <c r="B8999" s="1" t="s">
        <v>38</v>
      </c>
      <c r="C8999" s="1" t="s">
        <v>20</v>
      </c>
      <c r="D8999" s="1" t="s">
        <v>39</v>
      </c>
      <c r="E8999" s="1" t="s">
        <v>22</v>
      </c>
      <c r="F8999" s="1" t="s">
        <v>40</v>
      </c>
      <c r="G8999">
        <v>6356.44</v>
      </c>
      <c r="H8999">
        <v>5</v>
      </c>
      <c r="I8999">
        <v>31782.2</v>
      </c>
      <c r="J8999">
        <v>2.09</v>
      </c>
      <c r="K8999">
        <v>795</v>
      </c>
      <c r="L8999" s="2">
        <v>45512</v>
      </c>
      <c r="O8999" t="str">
        <f>IF(ecommerce_10000[[#This Row],[Platform]]="Souq","sq",ecommerce_10000[[#This Row],[Platform]])</f>
        <v>Jumia</v>
      </c>
      <c r="P8999" t="str">
        <f>IF(E8999="Souq","sq",IF(E8999="Jumia","Jum",E8999))</f>
        <v>Jum</v>
      </c>
      <c r="Q8999">
        <f>VLOOKUP(ecommerce_10000[[#This Row],[City]],F:I,4,FALSE)</f>
        <v>99349.3</v>
      </c>
      <c r="R8999" s="1">
        <f>SUMIF(C:C,ecommerce_10000[[#This Row],[Category]],I:I)</f>
        <v>91504159.730000004</v>
      </c>
      <c r="S8999" s="1">
        <f>SUMIFS(I:I,C:C,C8999)</f>
        <v>91504159.730000004</v>
      </c>
      <c r="T8999" s="1" t="str">
        <f>INDEX(F:F,MATCH(ecommerce_10000[[#This Row],[TotalAmount]],I:I,0))</f>
        <v>Riyadh</v>
      </c>
    </row>
    <row r="9000" spans="1:20" x14ac:dyDescent="0.3">
      <c r="A9000" s="1" t="s">
        <v>9044</v>
      </c>
      <c r="B9000" s="1" t="s">
        <v>30</v>
      </c>
      <c r="C9000" s="1" t="s">
        <v>31</v>
      </c>
      <c r="D9000" s="1" t="s">
        <v>32</v>
      </c>
      <c r="E9000" s="1" t="s">
        <v>47</v>
      </c>
      <c r="F9000" s="1" t="s">
        <v>62</v>
      </c>
      <c r="G9000">
        <v>3036.29</v>
      </c>
      <c r="H9000">
        <v>3</v>
      </c>
      <c r="I9000">
        <v>9108.8700000000008</v>
      </c>
      <c r="J9000">
        <v>4.41</v>
      </c>
      <c r="K9000">
        <v>2639</v>
      </c>
      <c r="L9000" s="2">
        <v>45634</v>
      </c>
      <c r="O9000" t="str">
        <f>IF(ecommerce_10000[[#This Row],[Platform]]="Souq","sq",ecommerce_10000[[#This Row],[Platform]])</f>
        <v>Amazon</v>
      </c>
      <c r="P9000" t="str">
        <f>IF(E9000="Souq","sq",IF(E9000="Jumia","Jum",E9000))</f>
        <v>Amazon</v>
      </c>
      <c r="Q9000">
        <f>VLOOKUP(ecommerce_10000[[#This Row],[City]],F:I,4,FALSE)</f>
        <v>27872.98</v>
      </c>
      <c r="R9000" s="1">
        <f>SUMIF(C:C,ecommerce_10000[[#This Row],[Category]],I:I)</f>
        <v>57542997.559999913</v>
      </c>
      <c r="S9000" s="1">
        <f>SUMIFS(I:I,C:C,C9000)</f>
        <v>57542997.559999913</v>
      </c>
      <c r="T9000" s="1" t="str">
        <f>INDEX(F:F,MATCH(ecommerce_10000[[#This Row],[TotalAmount]],I:I,0))</f>
        <v>Giza</v>
      </c>
    </row>
    <row r="9001" spans="1:20" x14ac:dyDescent="0.3">
      <c r="A9001" s="1" t="s">
        <v>9045</v>
      </c>
      <c r="B9001" s="1" t="s">
        <v>53</v>
      </c>
      <c r="C9001" s="1" t="s">
        <v>31</v>
      </c>
      <c r="D9001" s="1" t="s">
        <v>54</v>
      </c>
      <c r="E9001" s="1" t="s">
        <v>47</v>
      </c>
      <c r="F9001" s="1" t="s">
        <v>23</v>
      </c>
      <c r="G9001">
        <v>8503.58</v>
      </c>
      <c r="H9001">
        <v>3</v>
      </c>
      <c r="I9001">
        <v>25510.74</v>
      </c>
      <c r="J9001">
        <v>4.97</v>
      </c>
      <c r="K9001">
        <v>4299</v>
      </c>
      <c r="L9001" s="2">
        <v>45555</v>
      </c>
      <c r="O9001" t="str">
        <f>IF(ecommerce_10000[[#This Row],[Platform]]="Souq","sq",ecommerce_10000[[#This Row],[Platform]])</f>
        <v>Amazon</v>
      </c>
      <c r="P9001" t="str">
        <f>IF(E9001="Souq","sq",IF(E9001="Jumia","Jum",E9001))</f>
        <v>Amazon</v>
      </c>
      <c r="Q9001">
        <f>VLOOKUP(ecommerce_10000[[#This Row],[City]],F:I,4,FALSE)</f>
        <v>13290.4</v>
      </c>
      <c r="R9001" s="1">
        <f>SUMIF(C:C,ecommerce_10000[[#This Row],[Category]],I:I)</f>
        <v>57542997.559999913</v>
      </c>
      <c r="S9001" s="1">
        <f>SUMIFS(I:I,C:C,C9001)</f>
        <v>57542997.559999913</v>
      </c>
      <c r="T9001" s="1" t="str">
        <f>INDEX(F:F,MATCH(ecommerce_10000[[#This Row],[TotalAmount]],I:I,0))</f>
        <v>Alexandria</v>
      </c>
    </row>
    <row r="9002" spans="1:20" x14ac:dyDescent="0.3">
      <c r="A9002" s="1" t="s">
        <v>9046</v>
      </c>
      <c r="B9002" s="1" t="s">
        <v>35</v>
      </c>
      <c r="C9002" s="1" t="s">
        <v>14</v>
      </c>
      <c r="D9002" s="1" t="s">
        <v>36</v>
      </c>
      <c r="E9002" s="1" t="s">
        <v>16</v>
      </c>
      <c r="F9002" s="1" t="s">
        <v>23</v>
      </c>
      <c r="G9002">
        <v>16954.8</v>
      </c>
      <c r="H9002">
        <v>5</v>
      </c>
      <c r="I9002">
        <v>84774</v>
      </c>
      <c r="J9002">
        <v>2.78</v>
      </c>
      <c r="K9002">
        <v>1059</v>
      </c>
      <c r="L9002" s="2">
        <v>45476</v>
      </c>
      <c r="O9002" t="str">
        <f>IF(ecommerce_10000[[#This Row],[Platform]]="Souq","sq",ecommerce_10000[[#This Row],[Platform]])</f>
        <v>sq</v>
      </c>
      <c r="P9002" t="str">
        <f>IF(E9002="Souq","sq",IF(E9002="Jumia","Jum",E9002))</f>
        <v>sq</v>
      </c>
      <c r="Q9002">
        <f>VLOOKUP(ecommerce_10000[[#This Row],[City]],F:I,4,FALSE)</f>
        <v>13290.4</v>
      </c>
      <c r="R9002" s="1">
        <f>SUMIF(C:C,ecommerce_10000[[#This Row],[Category]],I:I)</f>
        <v>92327183.770000085</v>
      </c>
      <c r="S9002" s="1">
        <f>SUMIFS(I:I,C:C,C9002)</f>
        <v>92327183.770000085</v>
      </c>
      <c r="T9002" s="1" t="str">
        <f>INDEX(F:F,MATCH(ecommerce_10000[[#This Row],[TotalAmount]],I:I,0))</f>
        <v>Alexandria</v>
      </c>
    </row>
    <row r="9003" spans="1:20" x14ac:dyDescent="0.3">
      <c r="A9003" s="1" t="s">
        <v>9047</v>
      </c>
      <c r="B9003" s="1" t="s">
        <v>53</v>
      </c>
      <c r="C9003" s="1" t="s">
        <v>31</v>
      </c>
      <c r="D9003" s="1" t="s">
        <v>54</v>
      </c>
      <c r="E9003" s="1" t="s">
        <v>47</v>
      </c>
      <c r="F9003" s="1" t="s">
        <v>33</v>
      </c>
      <c r="G9003">
        <v>14825.51</v>
      </c>
      <c r="H9003">
        <v>5</v>
      </c>
      <c r="I9003">
        <v>74127.55</v>
      </c>
      <c r="J9003">
        <v>3.48</v>
      </c>
      <c r="K9003">
        <v>1962</v>
      </c>
      <c r="L9003" s="2">
        <v>45477</v>
      </c>
      <c r="O9003" t="str">
        <f>IF(ecommerce_10000[[#This Row],[Platform]]="Souq","sq",ecommerce_10000[[#This Row],[Platform]])</f>
        <v>Amazon</v>
      </c>
      <c r="P9003" t="str">
        <f>IF(E9003="Souq","sq",IF(E9003="Jumia","Jum",E9003))</f>
        <v>Amazon</v>
      </c>
      <c r="Q9003">
        <f>VLOOKUP(ecommerce_10000[[#This Row],[City]],F:I,4,FALSE)</f>
        <v>3665.44</v>
      </c>
      <c r="R9003" s="1">
        <f>SUMIF(C:C,ecommerce_10000[[#This Row],[Category]],I:I)</f>
        <v>57542997.559999913</v>
      </c>
      <c r="S9003" s="1">
        <f>SUMIFS(I:I,C:C,C9003)</f>
        <v>57542997.559999913</v>
      </c>
      <c r="T9003" s="1" t="str">
        <f>INDEX(F:F,MATCH(ecommerce_10000[[#This Row],[TotalAmount]],I:I,0))</f>
        <v>Dubai</v>
      </c>
    </row>
    <row r="9004" spans="1:20" x14ac:dyDescent="0.3">
      <c r="A9004" s="1" t="s">
        <v>9048</v>
      </c>
      <c r="B9004" s="1" t="s">
        <v>35</v>
      </c>
      <c r="C9004" s="1" t="s">
        <v>14</v>
      </c>
      <c r="D9004" s="1" t="s">
        <v>36</v>
      </c>
      <c r="E9004" s="1" t="s">
        <v>47</v>
      </c>
      <c r="F9004" s="1" t="s">
        <v>62</v>
      </c>
      <c r="G9004">
        <v>13886.22</v>
      </c>
      <c r="H9004">
        <v>4</v>
      </c>
      <c r="I9004">
        <v>55544.88</v>
      </c>
      <c r="J9004">
        <v>2.39</v>
      </c>
      <c r="K9004">
        <v>4318</v>
      </c>
      <c r="L9004" s="2">
        <v>45496</v>
      </c>
      <c r="O9004" t="str">
        <f>IF(ecommerce_10000[[#This Row],[Platform]]="Souq","sq",ecommerce_10000[[#This Row],[Platform]])</f>
        <v>Amazon</v>
      </c>
      <c r="P9004" t="str">
        <f>IF(E9004="Souq","sq",IF(E9004="Jumia","Jum",E9004))</f>
        <v>Amazon</v>
      </c>
      <c r="Q9004">
        <f>VLOOKUP(ecommerce_10000[[#This Row],[City]],F:I,4,FALSE)</f>
        <v>27872.98</v>
      </c>
      <c r="R9004" s="1">
        <f>SUMIF(C:C,ecommerce_10000[[#This Row],[Category]],I:I)</f>
        <v>92327183.770000085</v>
      </c>
      <c r="S9004" s="1">
        <f>SUMIFS(I:I,C:C,C9004)</f>
        <v>92327183.770000085</v>
      </c>
      <c r="T9004" s="1" t="str">
        <f>INDEX(F:F,MATCH(ecommerce_10000[[#This Row],[TotalAmount]],I:I,0))</f>
        <v>Giza</v>
      </c>
    </row>
    <row r="9005" spans="1:20" x14ac:dyDescent="0.3">
      <c r="A9005" s="1" t="s">
        <v>9049</v>
      </c>
      <c r="B9005" s="1" t="s">
        <v>35</v>
      </c>
      <c r="C9005" s="1" t="s">
        <v>14</v>
      </c>
      <c r="D9005" s="1" t="s">
        <v>36</v>
      </c>
      <c r="E9005" s="1" t="s">
        <v>22</v>
      </c>
      <c r="F9005" s="1" t="s">
        <v>40</v>
      </c>
      <c r="G9005">
        <v>5007.76</v>
      </c>
      <c r="H9005">
        <v>2</v>
      </c>
      <c r="I9005">
        <v>10015.52</v>
      </c>
      <c r="J9005">
        <v>4.84</v>
      </c>
      <c r="K9005">
        <v>2457</v>
      </c>
      <c r="L9005" s="2">
        <v>45471</v>
      </c>
      <c r="O9005" t="str">
        <f>IF(ecommerce_10000[[#This Row],[Platform]]="Souq","sq",ecommerce_10000[[#This Row],[Platform]])</f>
        <v>Jumia</v>
      </c>
      <c r="P9005" t="str">
        <f>IF(E9005="Souq","sq",IF(E9005="Jumia","Jum",E9005))</f>
        <v>Jum</v>
      </c>
      <c r="Q9005">
        <f>VLOOKUP(ecommerce_10000[[#This Row],[City]],F:I,4,FALSE)</f>
        <v>99349.3</v>
      </c>
      <c r="R9005" s="1">
        <f>SUMIF(C:C,ecommerce_10000[[#This Row],[Category]],I:I)</f>
        <v>92327183.770000085</v>
      </c>
      <c r="S9005" s="1">
        <f>SUMIFS(I:I,C:C,C9005)</f>
        <v>92327183.770000085</v>
      </c>
      <c r="T9005" s="1" t="str">
        <f>INDEX(F:F,MATCH(ecommerce_10000[[#This Row],[TotalAmount]],I:I,0))</f>
        <v>Riyadh</v>
      </c>
    </row>
    <row r="9006" spans="1:20" x14ac:dyDescent="0.3">
      <c r="A9006" s="1" t="s">
        <v>9050</v>
      </c>
      <c r="B9006" s="1" t="s">
        <v>43</v>
      </c>
      <c r="C9006" s="1" t="s">
        <v>44</v>
      </c>
      <c r="D9006" s="1" t="s">
        <v>45</v>
      </c>
      <c r="E9006" s="1" t="s">
        <v>16</v>
      </c>
      <c r="F9006" s="1" t="s">
        <v>40</v>
      </c>
      <c r="G9006">
        <v>10188.91</v>
      </c>
      <c r="H9006">
        <v>1</v>
      </c>
      <c r="I9006">
        <v>10188.91</v>
      </c>
      <c r="J9006">
        <v>3.21</v>
      </c>
      <c r="K9006">
        <v>3009</v>
      </c>
      <c r="L9006" s="2">
        <v>45359</v>
      </c>
      <c r="O9006" t="str">
        <f>IF(ecommerce_10000[[#This Row],[Platform]]="Souq","sq",ecommerce_10000[[#This Row],[Platform]])</f>
        <v>sq</v>
      </c>
      <c r="P9006" t="str">
        <f>IF(E9006="Souq","sq",IF(E9006="Jumia","Jum",E9006))</f>
        <v>sq</v>
      </c>
      <c r="Q9006">
        <f>VLOOKUP(ecommerce_10000[[#This Row],[City]],F:I,4,FALSE)</f>
        <v>99349.3</v>
      </c>
      <c r="R9006" s="1">
        <f>SUMIF(C:C,ecommerce_10000[[#This Row],[Category]],I:I)</f>
        <v>31420413.200000018</v>
      </c>
      <c r="S9006" s="1">
        <f>SUMIFS(I:I,C:C,C9006)</f>
        <v>31420413.200000018</v>
      </c>
      <c r="T9006" s="1" t="str">
        <f>INDEX(F:F,MATCH(ecommerce_10000[[#This Row],[TotalAmount]],I:I,0))</f>
        <v>Riyadh</v>
      </c>
    </row>
    <row r="9007" spans="1:20" x14ac:dyDescent="0.3">
      <c r="A9007" s="1" t="s">
        <v>9051</v>
      </c>
      <c r="B9007" s="1" t="s">
        <v>19</v>
      </c>
      <c r="C9007" s="1" t="s">
        <v>20</v>
      </c>
      <c r="D9007" s="1" t="s">
        <v>21</v>
      </c>
      <c r="E9007" s="1" t="s">
        <v>22</v>
      </c>
      <c r="F9007" s="1" t="s">
        <v>62</v>
      </c>
      <c r="G9007">
        <v>717.76</v>
      </c>
      <c r="H9007">
        <v>5</v>
      </c>
      <c r="I9007">
        <v>3588.8</v>
      </c>
      <c r="J9007">
        <v>2.4</v>
      </c>
      <c r="K9007">
        <v>4839</v>
      </c>
      <c r="L9007" s="2">
        <v>45413</v>
      </c>
      <c r="O9007" t="str">
        <f>IF(ecommerce_10000[[#This Row],[Platform]]="Souq","sq",ecommerce_10000[[#This Row],[Platform]])</f>
        <v>Jumia</v>
      </c>
      <c r="P9007" t="str">
        <f>IF(E9007="Souq","sq",IF(E9007="Jumia","Jum",E9007))</f>
        <v>Jum</v>
      </c>
      <c r="Q9007">
        <f>VLOOKUP(ecommerce_10000[[#This Row],[City]],F:I,4,FALSE)</f>
        <v>27872.98</v>
      </c>
      <c r="R9007" s="1">
        <f>SUMIF(C:C,ecommerce_10000[[#This Row],[Category]],I:I)</f>
        <v>91504159.730000004</v>
      </c>
      <c r="S9007" s="1">
        <f>SUMIFS(I:I,C:C,C9007)</f>
        <v>91504159.730000004</v>
      </c>
      <c r="T9007" s="1" t="str">
        <f>INDEX(F:F,MATCH(ecommerce_10000[[#This Row],[TotalAmount]],I:I,0))</f>
        <v>Giza</v>
      </c>
    </row>
    <row r="9008" spans="1:20" x14ac:dyDescent="0.3">
      <c r="A9008" s="1" t="s">
        <v>9052</v>
      </c>
      <c r="B9008" s="1" t="s">
        <v>13</v>
      </c>
      <c r="C9008" s="1" t="s">
        <v>14</v>
      </c>
      <c r="D9008" s="1" t="s">
        <v>15</v>
      </c>
      <c r="E9008" s="1" t="s">
        <v>47</v>
      </c>
      <c r="F9008" s="1" t="s">
        <v>33</v>
      </c>
      <c r="G9008">
        <v>16457.62</v>
      </c>
      <c r="H9008">
        <v>2</v>
      </c>
      <c r="I9008">
        <v>32915.24</v>
      </c>
      <c r="J9008">
        <v>4.28</v>
      </c>
      <c r="K9008">
        <v>695</v>
      </c>
      <c r="L9008" s="2">
        <v>45315</v>
      </c>
      <c r="O9008" t="str">
        <f>IF(ecommerce_10000[[#This Row],[Platform]]="Souq","sq",ecommerce_10000[[#This Row],[Platform]])</f>
        <v>Amazon</v>
      </c>
      <c r="P9008" t="str">
        <f>IF(E9008="Souq","sq",IF(E9008="Jumia","Jum",E9008))</f>
        <v>Amazon</v>
      </c>
      <c r="Q9008">
        <f>VLOOKUP(ecommerce_10000[[#This Row],[City]],F:I,4,FALSE)</f>
        <v>3665.44</v>
      </c>
      <c r="R9008" s="1">
        <f>SUMIF(C:C,ecommerce_10000[[#This Row],[Category]],I:I)</f>
        <v>92327183.770000085</v>
      </c>
      <c r="S9008" s="1">
        <f>SUMIFS(I:I,C:C,C9008)</f>
        <v>92327183.770000085</v>
      </c>
      <c r="T9008" s="1" t="str">
        <f>INDEX(F:F,MATCH(ecommerce_10000[[#This Row],[TotalAmount]],I:I,0))</f>
        <v>Dubai</v>
      </c>
    </row>
    <row r="9009" spans="1:20" x14ac:dyDescent="0.3">
      <c r="A9009" s="1" t="s">
        <v>9053</v>
      </c>
      <c r="B9009" s="1" t="s">
        <v>35</v>
      </c>
      <c r="C9009" s="1" t="s">
        <v>14</v>
      </c>
      <c r="D9009" s="1" t="s">
        <v>36</v>
      </c>
      <c r="E9009" s="1" t="s">
        <v>22</v>
      </c>
      <c r="F9009" s="1" t="s">
        <v>17</v>
      </c>
      <c r="G9009">
        <v>13302.38</v>
      </c>
      <c r="H9009">
        <v>5</v>
      </c>
      <c r="I9009">
        <v>66511.899999999994</v>
      </c>
      <c r="J9009">
        <v>1.47</v>
      </c>
      <c r="K9009">
        <v>363</v>
      </c>
      <c r="L9009" s="2">
        <v>45577</v>
      </c>
      <c r="O9009" t="str">
        <f>IF(ecommerce_10000[[#This Row],[Platform]]="Souq","sq",ecommerce_10000[[#This Row],[Platform]])</f>
        <v>Jumia</v>
      </c>
      <c r="P9009" t="str">
        <f>IF(E9009="Souq","sq",IF(E9009="Jumia","Jum",E9009))</f>
        <v>Jum</v>
      </c>
      <c r="Q9009">
        <f>VLOOKUP(ecommerce_10000[[#This Row],[City]],F:I,4,FALSE)</f>
        <v>16284.02</v>
      </c>
      <c r="R9009" s="1">
        <f>SUMIF(C:C,ecommerce_10000[[#This Row],[Category]],I:I)</f>
        <v>92327183.770000085</v>
      </c>
      <c r="S9009" s="1">
        <f>SUMIFS(I:I,C:C,C9009)</f>
        <v>92327183.770000085</v>
      </c>
      <c r="T9009" s="1" t="str">
        <f>INDEX(F:F,MATCH(ecommerce_10000[[#This Row],[TotalAmount]],I:I,0))</f>
        <v>Cairo</v>
      </c>
    </row>
    <row r="9010" spans="1:20" x14ac:dyDescent="0.3">
      <c r="A9010" s="1" t="s">
        <v>9054</v>
      </c>
      <c r="B9010" s="1" t="s">
        <v>35</v>
      </c>
      <c r="C9010" s="1" t="s">
        <v>14</v>
      </c>
      <c r="D9010" s="1" t="s">
        <v>36</v>
      </c>
      <c r="E9010" s="1" t="s">
        <v>22</v>
      </c>
      <c r="F9010" s="1" t="s">
        <v>28</v>
      </c>
      <c r="G9010">
        <v>2977.24</v>
      </c>
      <c r="H9010">
        <v>2</v>
      </c>
      <c r="I9010">
        <v>5954.48</v>
      </c>
      <c r="J9010">
        <v>4.6500000000000004</v>
      </c>
      <c r="K9010">
        <v>43</v>
      </c>
      <c r="L9010" s="2">
        <v>45452</v>
      </c>
      <c r="O9010" t="str">
        <f>IF(ecommerce_10000[[#This Row],[Platform]]="Souq","sq",ecommerce_10000[[#This Row],[Platform]])</f>
        <v>Jumia</v>
      </c>
      <c r="P9010" t="str">
        <f>IF(E9010="Souq","sq",IF(E9010="Jumia","Jum",E9010))</f>
        <v>Jum</v>
      </c>
      <c r="Q9010">
        <f>VLOOKUP(ecommerce_10000[[#This Row],[City]],F:I,4,FALSE)</f>
        <v>26648.76</v>
      </c>
      <c r="R9010" s="1">
        <f>SUMIF(C:C,ecommerce_10000[[#This Row],[Category]],I:I)</f>
        <v>92327183.770000085</v>
      </c>
      <c r="S9010" s="1">
        <f>SUMIFS(I:I,C:C,C9010)</f>
        <v>92327183.770000085</v>
      </c>
      <c r="T9010" s="1" t="str">
        <f>INDEX(F:F,MATCH(ecommerce_10000[[#This Row],[TotalAmount]],I:I,0))</f>
        <v>Casablanca</v>
      </c>
    </row>
    <row r="9011" spans="1:20" x14ac:dyDescent="0.3">
      <c r="A9011" s="1" t="s">
        <v>9055</v>
      </c>
      <c r="B9011" s="1" t="s">
        <v>30</v>
      </c>
      <c r="C9011" s="1" t="s">
        <v>31</v>
      </c>
      <c r="D9011" s="1" t="s">
        <v>32</v>
      </c>
      <c r="E9011" s="1" t="s">
        <v>16</v>
      </c>
      <c r="F9011" s="1" t="s">
        <v>28</v>
      </c>
      <c r="G9011">
        <v>16389.07</v>
      </c>
      <c r="H9011">
        <v>1</v>
      </c>
      <c r="I9011">
        <v>16389.07</v>
      </c>
      <c r="J9011">
        <v>1.47</v>
      </c>
      <c r="K9011">
        <v>3788</v>
      </c>
      <c r="L9011" s="2">
        <v>45417</v>
      </c>
      <c r="O9011" t="str">
        <f>IF(ecommerce_10000[[#This Row],[Platform]]="Souq","sq",ecommerce_10000[[#This Row],[Platform]])</f>
        <v>sq</v>
      </c>
      <c r="P9011" t="str">
        <f>IF(E9011="Souq","sq",IF(E9011="Jumia","Jum",E9011))</f>
        <v>sq</v>
      </c>
      <c r="Q9011">
        <f>VLOOKUP(ecommerce_10000[[#This Row],[City]],F:I,4,FALSE)</f>
        <v>26648.76</v>
      </c>
      <c r="R9011" s="1">
        <f>SUMIF(C:C,ecommerce_10000[[#This Row],[Category]],I:I)</f>
        <v>57542997.559999913</v>
      </c>
      <c r="S9011" s="1">
        <f>SUMIFS(I:I,C:C,C9011)</f>
        <v>57542997.559999913</v>
      </c>
      <c r="T9011" s="1" t="str">
        <f>INDEX(F:F,MATCH(ecommerce_10000[[#This Row],[TotalAmount]],I:I,0))</f>
        <v>Casablanca</v>
      </c>
    </row>
    <row r="9012" spans="1:20" x14ac:dyDescent="0.3">
      <c r="A9012" s="1" t="s">
        <v>9056</v>
      </c>
      <c r="B9012" s="1" t="s">
        <v>38</v>
      </c>
      <c r="C9012" s="1" t="s">
        <v>20</v>
      </c>
      <c r="D9012" s="1" t="s">
        <v>39</v>
      </c>
      <c r="E9012" s="1" t="s">
        <v>22</v>
      </c>
      <c r="F9012" s="1" t="s">
        <v>62</v>
      </c>
      <c r="G9012">
        <v>6541.61</v>
      </c>
      <c r="H9012">
        <v>1</v>
      </c>
      <c r="I9012">
        <v>6541.61</v>
      </c>
      <c r="J9012">
        <v>2.41</v>
      </c>
      <c r="K9012">
        <v>4816</v>
      </c>
      <c r="L9012" s="2">
        <v>45398</v>
      </c>
      <c r="O9012" t="str">
        <f>IF(ecommerce_10000[[#This Row],[Platform]]="Souq","sq",ecommerce_10000[[#This Row],[Platform]])</f>
        <v>Jumia</v>
      </c>
      <c r="P9012" t="str">
        <f>IF(E9012="Souq","sq",IF(E9012="Jumia","Jum",E9012))</f>
        <v>Jum</v>
      </c>
      <c r="Q9012">
        <f>VLOOKUP(ecommerce_10000[[#This Row],[City]],F:I,4,FALSE)</f>
        <v>27872.98</v>
      </c>
      <c r="R9012" s="1">
        <f>SUMIF(C:C,ecommerce_10000[[#This Row],[Category]],I:I)</f>
        <v>91504159.730000004</v>
      </c>
      <c r="S9012" s="1">
        <f>SUMIFS(I:I,C:C,C9012)</f>
        <v>91504159.730000004</v>
      </c>
      <c r="T9012" s="1" t="str">
        <f>INDEX(F:F,MATCH(ecommerce_10000[[#This Row],[TotalAmount]],I:I,0))</f>
        <v>Giza</v>
      </c>
    </row>
    <row r="9013" spans="1:20" x14ac:dyDescent="0.3">
      <c r="A9013" s="1" t="s">
        <v>9057</v>
      </c>
      <c r="B9013" s="1" t="s">
        <v>53</v>
      </c>
      <c r="C9013" s="1" t="s">
        <v>31</v>
      </c>
      <c r="D9013" s="1" t="s">
        <v>54</v>
      </c>
      <c r="E9013" s="1" t="s">
        <v>16</v>
      </c>
      <c r="F9013" s="1" t="s">
        <v>33</v>
      </c>
      <c r="G9013">
        <v>1576.9</v>
      </c>
      <c r="H9013">
        <v>1</v>
      </c>
      <c r="I9013">
        <v>1576.9</v>
      </c>
      <c r="J9013">
        <v>1.66</v>
      </c>
      <c r="K9013">
        <v>3711</v>
      </c>
      <c r="L9013" s="2">
        <v>45391</v>
      </c>
      <c r="O9013" t="str">
        <f>IF(ecommerce_10000[[#This Row],[Platform]]="Souq","sq",ecommerce_10000[[#This Row],[Platform]])</f>
        <v>sq</v>
      </c>
      <c r="P9013" t="str">
        <f>IF(E9013="Souq","sq",IF(E9013="Jumia","Jum",E9013))</f>
        <v>sq</v>
      </c>
      <c r="Q9013">
        <f>VLOOKUP(ecommerce_10000[[#This Row],[City]],F:I,4,FALSE)</f>
        <v>3665.44</v>
      </c>
      <c r="R9013" s="1">
        <f>SUMIF(C:C,ecommerce_10000[[#This Row],[Category]],I:I)</f>
        <v>57542997.559999913</v>
      </c>
      <c r="S9013" s="1">
        <f>SUMIFS(I:I,C:C,C9013)</f>
        <v>57542997.559999913</v>
      </c>
      <c r="T9013" s="1" t="str">
        <f>INDEX(F:F,MATCH(ecommerce_10000[[#This Row],[TotalAmount]],I:I,0))</f>
        <v>Dubai</v>
      </c>
    </row>
    <row r="9014" spans="1:20" x14ac:dyDescent="0.3">
      <c r="A9014" s="1" t="s">
        <v>9058</v>
      </c>
      <c r="B9014" s="1" t="s">
        <v>49</v>
      </c>
      <c r="C9014" s="1" t="s">
        <v>14</v>
      </c>
      <c r="D9014" s="1" t="s">
        <v>50</v>
      </c>
      <c r="E9014" s="1" t="s">
        <v>47</v>
      </c>
      <c r="F9014" s="1" t="s">
        <v>40</v>
      </c>
      <c r="G9014">
        <v>4024.51</v>
      </c>
      <c r="H9014">
        <v>5</v>
      </c>
      <c r="I9014">
        <v>20122.55</v>
      </c>
      <c r="J9014">
        <v>4.01</v>
      </c>
      <c r="K9014">
        <v>3577</v>
      </c>
      <c r="L9014" s="2">
        <v>45526</v>
      </c>
      <c r="O9014" t="str">
        <f>IF(ecommerce_10000[[#This Row],[Platform]]="Souq","sq",ecommerce_10000[[#This Row],[Platform]])</f>
        <v>Amazon</v>
      </c>
      <c r="P9014" t="str">
        <f>IF(E9014="Souq","sq",IF(E9014="Jumia","Jum",E9014))</f>
        <v>Amazon</v>
      </c>
      <c r="Q9014">
        <f>VLOOKUP(ecommerce_10000[[#This Row],[City]],F:I,4,FALSE)</f>
        <v>99349.3</v>
      </c>
      <c r="R9014" s="1">
        <f>SUMIF(C:C,ecommerce_10000[[#This Row],[Category]],I:I)</f>
        <v>92327183.770000085</v>
      </c>
      <c r="S9014" s="1">
        <f>SUMIFS(I:I,C:C,C9014)</f>
        <v>92327183.770000085</v>
      </c>
      <c r="T9014" s="1" t="str">
        <f>INDEX(F:F,MATCH(ecommerce_10000[[#This Row],[TotalAmount]],I:I,0))</f>
        <v>Riyadh</v>
      </c>
    </row>
    <row r="9015" spans="1:20" x14ac:dyDescent="0.3">
      <c r="A9015" s="1" t="s">
        <v>9059</v>
      </c>
      <c r="B9015" s="1" t="s">
        <v>19</v>
      </c>
      <c r="C9015" s="1" t="s">
        <v>20</v>
      </c>
      <c r="D9015" s="1" t="s">
        <v>21</v>
      </c>
      <c r="E9015" s="1" t="s">
        <v>16</v>
      </c>
      <c r="F9015" s="1" t="s">
        <v>28</v>
      </c>
      <c r="G9015">
        <v>10905.4</v>
      </c>
      <c r="H9015">
        <v>2</v>
      </c>
      <c r="I9015">
        <v>21810.799999999999</v>
      </c>
      <c r="J9015">
        <v>2.84</v>
      </c>
      <c r="K9015">
        <v>3294</v>
      </c>
      <c r="L9015" s="2">
        <v>45501</v>
      </c>
      <c r="O9015" t="str">
        <f>IF(ecommerce_10000[[#This Row],[Platform]]="Souq","sq",ecommerce_10000[[#This Row],[Platform]])</f>
        <v>sq</v>
      </c>
      <c r="P9015" t="str">
        <f>IF(E9015="Souq","sq",IF(E9015="Jumia","Jum",E9015))</f>
        <v>sq</v>
      </c>
      <c r="Q9015">
        <f>VLOOKUP(ecommerce_10000[[#This Row],[City]],F:I,4,FALSE)</f>
        <v>26648.76</v>
      </c>
      <c r="R9015" s="1">
        <f>SUMIF(C:C,ecommerce_10000[[#This Row],[Category]],I:I)</f>
        <v>91504159.730000004</v>
      </c>
      <c r="S9015" s="1">
        <f>SUMIFS(I:I,C:C,C9015)</f>
        <v>91504159.730000004</v>
      </c>
      <c r="T9015" s="1" t="str">
        <f>INDEX(F:F,MATCH(ecommerce_10000[[#This Row],[TotalAmount]],I:I,0))</f>
        <v>Casablanca</v>
      </c>
    </row>
    <row r="9016" spans="1:20" x14ac:dyDescent="0.3">
      <c r="A9016" s="1" t="s">
        <v>9060</v>
      </c>
      <c r="B9016" s="1" t="s">
        <v>38</v>
      </c>
      <c r="C9016" s="1" t="s">
        <v>20</v>
      </c>
      <c r="D9016" s="1" t="s">
        <v>39</v>
      </c>
      <c r="E9016" s="1" t="s">
        <v>22</v>
      </c>
      <c r="F9016" s="1" t="s">
        <v>23</v>
      </c>
      <c r="G9016">
        <v>10350.99</v>
      </c>
      <c r="H9016">
        <v>4</v>
      </c>
      <c r="I9016">
        <v>41403.96</v>
      </c>
      <c r="J9016">
        <v>3.78</v>
      </c>
      <c r="K9016">
        <v>590</v>
      </c>
      <c r="L9016" s="2">
        <v>45337</v>
      </c>
      <c r="O9016" t="str">
        <f>IF(ecommerce_10000[[#This Row],[Platform]]="Souq","sq",ecommerce_10000[[#This Row],[Platform]])</f>
        <v>Jumia</v>
      </c>
      <c r="P9016" t="str">
        <f>IF(E9016="Souq","sq",IF(E9016="Jumia","Jum",E9016))</f>
        <v>Jum</v>
      </c>
      <c r="Q9016">
        <f>VLOOKUP(ecommerce_10000[[#This Row],[City]],F:I,4,FALSE)</f>
        <v>13290.4</v>
      </c>
      <c r="R9016" s="1">
        <f>SUMIF(C:C,ecommerce_10000[[#This Row],[Category]],I:I)</f>
        <v>91504159.730000004</v>
      </c>
      <c r="S9016" s="1">
        <f>SUMIFS(I:I,C:C,C9016)</f>
        <v>91504159.730000004</v>
      </c>
      <c r="T9016" s="1" t="str">
        <f>INDEX(F:F,MATCH(ecommerce_10000[[#This Row],[TotalAmount]],I:I,0))</f>
        <v>Alexandria</v>
      </c>
    </row>
    <row r="9017" spans="1:20" x14ac:dyDescent="0.3">
      <c r="A9017" s="1" t="s">
        <v>9061</v>
      </c>
      <c r="B9017" s="1" t="s">
        <v>49</v>
      </c>
      <c r="C9017" s="1" t="s">
        <v>14</v>
      </c>
      <c r="D9017" s="1" t="s">
        <v>50</v>
      </c>
      <c r="E9017" s="1" t="s">
        <v>16</v>
      </c>
      <c r="F9017" s="1" t="s">
        <v>40</v>
      </c>
      <c r="G9017">
        <v>13576.36</v>
      </c>
      <c r="H9017">
        <v>1</v>
      </c>
      <c r="I9017">
        <v>13576.36</v>
      </c>
      <c r="J9017">
        <v>4.0999999999999996</v>
      </c>
      <c r="K9017">
        <v>4183</v>
      </c>
      <c r="L9017" s="2">
        <v>45495</v>
      </c>
      <c r="O9017" t="str">
        <f>IF(ecommerce_10000[[#This Row],[Platform]]="Souq","sq",ecommerce_10000[[#This Row],[Platform]])</f>
        <v>sq</v>
      </c>
      <c r="P9017" t="str">
        <f>IF(E9017="Souq","sq",IF(E9017="Jumia","Jum",E9017))</f>
        <v>sq</v>
      </c>
      <c r="Q9017">
        <f>VLOOKUP(ecommerce_10000[[#This Row],[City]],F:I,4,FALSE)</f>
        <v>99349.3</v>
      </c>
      <c r="R9017" s="1">
        <f>SUMIF(C:C,ecommerce_10000[[#This Row],[Category]],I:I)</f>
        <v>92327183.770000085</v>
      </c>
      <c r="S9017" s="1">
        <f>SUMIFS(I:I,C:C,C9017)</f>
        <v>92327183.770000085</v>
      </c>
      <c r="T9017" s="1" t="str">
        <f>INDEX(F:F,MATCH(ecommerce_10000[[#This Row],[TotalAmount]],I:I,0))</f>
        <v>Riyadh</v>
      </c>
    </row>
    <row r="9018" spans="1:20" x14ac:dyDescent="0.3">
      <c r="A9018" s="1" t="s">
        <v>9062</v>
      </c>
      <c r="B9018" s="1" t="s">
        <v>49</v>
      </c>
      <c r="C9018" s="1" t="s">
        <v>14</v>
      </c>
      <c r="D9018" s="1" t="s">
        <v>50</v>
      </c>
      <c r="E9018" s="1" t="s">
        <v>22</v>
      </c>
      <c r="F9018" s="1" t="s">
        <v>17</v>
      </c>
      <c r="G9018">
        <v>16347.34</v>
      </c>
      <c r="H9018">
        <v>1</v>
      </c>
      <c r="I9018">
        <v>16347.34</v>
      </c>
      <c r="J9018">
        <v>2.37</v>
      </c>
      <c r="K9018">
        <v>2727</v>
      </c>
      <c r="L9018" s="2">
        <v>45515</v>
      </c>
      <c r="O9018" t="str">
        <f>IF(ecommerce_10000[[#This Row],[Platform]]="Souq","sq",ecommerce_10000[[#This Row],[Platform]])</f>
        <v>Jumia</v>
      </c>
      <c r="P9018" t="str">
        <f>IF(E9018="Souq","sq",IF(E9018="Jumia","Jum",E9018))</f>
        <v>Jum</v>
      </c>
      <c r="Q9018">
        <f>VLOOKUP(ecommerce_10000[[#This Row],[City]],F:I,4,FALSE)</f>
        <v>16284.02</v>
      </c>
      <c r="R9018" s="1">
        <f>SUMIF(C:C,ecommerce_10000[[#This Row],[Category]],I:I)</f>
        <v>92327183.770000085</v>
      </c>
      <c r="S9018" s="1">
        <f>SUMIFS(I:I,C:C,C9018)</f>
        <v>92327183.770000085</v>
      </c>
      <c r="T9018" s="1" t="str">
        <f>INDEX(F:F,MATCH(ecommerce_10000[[#This Row],[TotalAmount]],I:I,0))</f>
        <v>Cairo</v>
      </c>
    </row>
    <row r="9019" spans="1:20" x14ac:dyDescent="0.3">
      <c r="A9019" s="1" t="s">
        <v>9063</v>
      </c>
      <c r="B9019" s="1" t="s">
        <v>19</v>
      </c>
      <c r="C9019" s="1" t="s">
        <v>20</v>
      </c>
      <c r="D9019" s="1" t="s">
        <v>21</v>
      </c>
      <c r="E9019" s="1" t="s">
        <v>47</v>
      </c>
      <c r="F9019" s="1" t="s">
        <v>23</v>
      </c>
      <c r="G9019">
        <v>17334.07</v>
      </c>
      <c r="H9019">
        <v>1</v>
      </c>
      <c r="I9019">
        <v>17334.07</v>
      </c>
      <c r="J9019">
        <v>1.64</v>
      </c>
      <c r="K9019">
        <v>211</v>
      </c>
      <c r="L9019" s="2">
        <v>45411</v>
      </c>
      <c r="O9019" t="str">
        <f>IF(ecommerce_10000[[#This Row],[Platform]]="Souq","sq",ecommerce_10000[[#This Row],[Platform]])</f>
        <v>Amazon</v>
      </c>
      <c r="P9019" t="str">
        <f>IF(E9019="Souq","sq",IF(E9019="Jumia","Jum",E9019))</f>
        <v>Amazon</v>
      </c>
      <c r="Q9019">
        <f>VLOOKUP(ecommerce_10000[[#This Row],[City]],F:I,4,FALSE)</f>
        <v>13290.4</v>
      </c>
      <c r="R9019" s="1">
        <f>SUMIF(C:C,ecommerce_10000[[#This Row],[Category]],I:I)</f>
        <v>91504159.730000004</v>
      </c>
      <c r="S9019" s="1">
        <f>SUMIFS(I:I,C:C,C9019)</f>
        <v>91504159.730000004</v>
      </c>
      <c r="T9019" s="1" t="str">
        <f>INDEX(F:F,MATCH(ecommerce_10000[[#This Row],[TotalAmount]],I:I,0))</f>
        <v>Alexandria</v>
      </c>
    </row>
    <row r="9020" spans="1:20" x14ac:dyDescent="0.3">
      <c r="A9020" s="1" t="s">
        <v>9064</v>
      </c>
      <c r="B9020" s="1" t="s">
        <v>49</v>
      </c>
      <c r="C9020" s="1" t="s">
        <v>14</v>
      </c>
      <c r="D9020" s="1" t="s">
        <v>50</v>
      </c>
      <c r="E9020" s="1" t="s">
        <v>47</v>
      </c>
      <c r="F9020" s="1" t="s">
        <v>33</v>
      </c>
      <c r="G9020">
        <v>18917.310000000001</v>
      </c>
      <c r="H9020">
        <v>2</v>
      </c>
      <c r="I9020">
        <v>37834.620000000003</v>
      </c>
      <c r="J9020">
        <v>3.65</v>
      </c>
      <c r="K9020">
        <v>1033</v>
      </c>
      <c r="L9020" s="2">
        <v>45537</v>
      </c>
      <c r="O9020" t="str">
        <f>IF(ecommerce_10000[[#This Row],[Platform]]="Souq","sq",ecommerce_10000[[#This Row],[Platform]])</f>
        <v>Amazon</v>
      </c>
      <c r="P9020" t="str">
        <f>IF(E9020="Souq","sq",IF(E9020="Jumia","Jum",E9020))</f>
        <v>Amazon</v>
      </c>
      <c r="Q9020">
        <f>VLOOKUP(ecommerce_10000[[#This Row],[City]],F:I,4,FALSE)</f>
        <v>3665.44</v>
      </c>
      <c r="R9020" s="1">
        <f>SUMIF(C:C,ecommerce_10000[[#This Row],[Category]],I:I)</f>
        <v>92327183.770000085</v>
      </c>
      <c r="S9020" s="1">
        <f>SUMIFS(I:I,C:C,C9020)</f>
        <v>92327183.770000085</v>
      </c>
      <c r="T9020" s="1" t="str">
        <f>INDEX(F:F,MATCH(ecommerce_10000[[#This Row],[TotalAmount]],I:I,0))</f>
        <v>Dubai</v>
      </c>
    </row>
    <row r="9021" spans="1:20" x14ac:dyDescent="0.3">
      <c r="A9021" s="1" t="s">
        <v>9065</v>
      </c>
      <c r="B9021" s="1" t="s">
        <v>25</v>
      </c>
      <c r="C9021" s="1" t="s">
        <v>26</v>
      </c>
      <c r="D9021" s="1" t="s">
        <v>27</v>
      </c>
      <c r="E9021" s="1" t="s">
        <v>47</v>
      </c>
      <c r="F9021" s="1" t="s">
        <v>40</v>
      </c>
      <c r="G9021">
        <v>15798.44</v>
      </c>
      <c r="H9021">
        <v>5</v>
      </c>
      <c r="I9021">
        <v>78992.2</v>
      </c>
      <c r="J9021">
        <v>3.02</v>
      </c>
      <c r="K9021">
        <v>2150</v>
      </c>
      <c r="L9021" s="2">
        <v>45434</v>
      </c>
      <c r="O9021" t="str">
        <f>IF(ecommerce_10000[[#This Row],[Platform]]="Souq","sq",ecommerce_10000[[#This Row],[Platform]])</f>
        <v>Amazon</v>
      </c>
      <c r="P9021" t="str">
        <f>IF(E9021="Souq","sq",IF(E9021="Jumia","Jum",E9021))</f>
        <v>Amazon</v>
      </c>
      <c r="Q9021">
        <f>VLOOKUP(ecommerce_10000[[#This Row],[City]],F:I,4,FALSE)</f>
        <v>99349.3</v>
      </c>
      <c r="R9021" s="1">
        <f>SUMIF(C:C,ecommerce_10000[[#This Row],[Category]],I:I)</f>
        <v>29200970.130000021</v>
      </c>
      <c r="S9021" s="1">
        <f>SUMIFS(I:I,C:C,C9021)</f>
        <v>29200970.130000021</v>
      </c>
      <c r="T9021" s="1" t="str">
        <f>INDEX(F:F,MATCH(ecommerce_10000[[#This Row],[TotalAmount]],I:I,0))</f>
        <v>Riyadh</v>
      </c>
    </row>
    <row r="9022" spans="1:20" x14ac:dyDescent="0.3">
      <c r="A9022" s="1" t="s">
        <v>9066</v>
      </c>
      <c r="B9022" s="1" t="s">
        <v>43</v>
      </c>
      <c r="C9022" s="1" t="s">
        <v>44</v>
      </c>
      <c r="D9022" s="1" t="s">
        <v>45</v>
      </c>
      <c r="E9022" s="1" t="s">
        <v>22</v>
      </c>
      <c r="F9022" s="1" t="s">
        <v>23</v>
      </c>
      <c r="G9022">
        <v>8489.4699999999993</v>
      </c>
      <c r="H9022">
        <v>4</v>
      </c>
      <c r="I9022">
        <v>33957.879999999997</v>
      </c>
      <c r="J9022">
        <v>4.21</v>
      </c>
      <c r="K9022">
        <v>3211</v>
      </c>
      <c r="L9022" s="2">
        <v>45309</v>
      </c>
      <c r="O9022" t="str">
        <f>IF(ecommerce_10000[[#This Row],[Platform]]="Souq","sq",ecommerce_10000[[#This Row],[Platform]])</f>
        <v>Jumia</v>
      </c>
      <c r="P9022" t="str">
        <f>IF(E9022="Souq","sq",IF(E9022="Jumia","Jum",E9022))</f>
        <v>Jum</v>
      </c>
      <c r="Q9022">
        <f>VLOOKUP(ecommerce_10000[[#This Row],[City]],F:I,4,FALSE)</f>
        <v>13290.4</v>
      </c>
      <c r="R9022" s="1">
        <f>SUMIF(C:C,ecommerce_10000[[#This Row],[Category]],I:I)</f>
        <v>31420413.200000018</v>
      </c>
      <c r="S9022" s="1">
        <f>SUMIFS(I:I,C:C,C9022)</f>
        <v>31420413.200000018</v>
      </c>
      <c r="T9022" s="1" t="str">
        <f>INDEX(F:F,MATCH(ecommerce_10000[[#This Row],[TotalAmount]],I:I,0))</f>
        <v>Alexandria</v>
      </c>
    </row>
    <row r="9023" spans="1:20" x14ac:dyDescent="0.3">
      <c r="A9023" s="1" t="s">
        <v>9067</v>
      </c>
      <c r="B9023" s="1" t="s">
        <v>35</v>
      </c>
      <c r="C9023" s="1" t="s">
        <v>14</v>
      </c>
      <c r="D9023" s="1" t="s">
        <v>36</v>
      </c>
      <c r="E9023" s="1" t="s">
        <v>47</v>
      </c>
      <c r="F9023" s="1" t="s">
        <v>17</v>
      </c>
      <c r="G9023">
        <v>3053.14</v>
      </c>
      <c r="H9023">
        <v>4</v>
      </c>
      <c r="I9023">
        <v>12212.56</v>
      </c>
      <c r="J9023">
        <v>2.19</v>
      </c>
      <c r="K9023">
        <v>4665</v>
      </c>
      <c r="L9023" s="2">
        <v>45564</v>
      </c>
      <c r="O9023" t="str">
        <f>IF(ecommerce_10000[[#This Row],[Platform]]="Souq","sq",ecommerce_10000[[#This Row],[Platform]])</f>
        <v>Amazon</v>
      </c>
      <c r="P9023" t="str">
        <f>IF(E9023="Souq","sq",IF(E9023="Jumia","Jum",E9023))</f>
        <v>Amazon</v>
      </c>
      <c r="Q9023">
        <f>VLOOKUP(ecommerce_10000[[#This Row],[City]],F:I,4,FALSE)</f>
        <v>16284.02</v>
      </c>
      <c r="R9023" s="1">
        <f>SUMIF(C:C,ecommerce_10000[[#This Row],[Category]],I:I)</f>
        <v>92327183.770000085</v>
      </c>
      <c r="S9023" s="1">
        <f>SUMIFS(I:I,C:C,C9023)</f>
        <v>92327183.770000085</v>
      </c>
      <c r="T9023" s="1" t="str">
        <f>INDEX(F:F,MATCH(ecommerce_10000[[#This Row],[TotalAmount]],I:I,0))</f>
        <v>Cairo</v>
      </c>
    </row>
    <row r="9024" spans="1:20" x14ac:dyDescent="0.3">
      <c r="A9024" s="1" t="s">
        <v>9068</v>
      </c>
      <c r="B9024" s="1" t="s">
        <v>65</v>
      </c>
      <c r="C9024" s="1" t="s">
        <v>20</v>
      </c>
      <c r="D9024" s="1" t="s">
        <v>66</v>
      </c>
      <c r="E9024" s="1" t="s">
        <v>16</v>
      </c>
      <c r="F9024" s="1" t="s">
        <v>28</v>
      </c>
      <c r="G9024">
        <v>2972.01</v>
      </c>
      <c r="H9024">
        <v>1</v>
      </c>
      <c r="I9024">
        <v>2972.01</v>
      </c>
      <c r="J9024">
        <v>1.32</v>
      </c>
      <c r="K9024">
        <v>1810</v>
      </c>
      <c r="L9024" s="2">
        <v>45632</v>
      </c>
      <c r="O9024" t="str">
        <f>IF(ecommerce_10000[[#This Row],[Platform]]="Souq","sq",ecommerce_10000[[#This Row],[Platform]])</f>
        <v>sq</v>
      </c>
      <c r="P9024" t="str">
        <f>IF(E9024="Souq","sq",IF(E9024="Jumia","Jum",E9024))</f>
        <v>sq</v>
      </c>
      <c r="Q9024">
        <f>VLOOKUP(ecommerce_10000[[#This Row],[City]],F:I,4,FALSE)</f>
        <v>26648.76</v>
      </c>
      <c r="R9024" s="1">
        <f>SUMIF(C:C,ecommerce_10000[[#This Row],[Category]],I:I)</f>
        <v>91504159.730000004</v>
      </c>
      <c r="S9024" s="1">
        <f>SUMIFS(I:I,C:C,C9024)</f>
        <v>91504159.730000004</v>
      </c>
      <c r="T9024" s="1" t="str">
        <f>INDEX(F:F,MATCH(ecommerce_10000[[#This Row],[TotalAmount]],I:I,0))</f>
        <v>Casablanca</v>
      </c>
    </row>
    <row r="9025" spans="1:20" x14ac:dyDescent="0.3">
      <c r="A9025" s="1" t="s">
        <v>9069</v>
      </c>
      <c r="B9025" s="1" t="s">
        <v>38</v>
      </c>
      <c r="C9025" s="1" t="s">
        <v>20</v>
      </c>
      <c r="D9025" s="1" t="s">
        <v>39</v>
      </c>
      <c r="E9025" s="1" t="s">
        <v>16</v>
      </c>
      <c r="F9025" s="1" t="s">
        <v>62</v>
      </c>
      <c r="G9025">
        <v>762.93</v>
      </c>
      <c r="H9025">
        <v>3</v>
      </c>
      <c r="I9025">
        <v>2288.79</v>
      </c>
      <c r="J9025">
        <v>3.75</v>
      </c>
      <c r="K9025">
        <v>2780</v>
      </c>
      <c r="L9025" s="2">
        <v>45351</v>
      </c>
      <c r="O9025" t="str">
        <f>IF(ecommerce_10000[[#This Row],[Platform]]="Souq","sq",ecommerce_10000[[#This Row],[Platform]])</f>
        <v>sq</v>
      </c>
      <c r="P9025" t="str">
        <f>IF(E9025="Souq","sq",IF(E9025="Jumia","Jum",E9025))</f>
        <v>sq</v>
      </c>
      <c r="Q9025">
        <f>VLOOKUP(ecommerce_10000[[#This Row],[City]],F:I,4,FALSE)</f>
        <v>27872.98</v>
      </c>
      <c r="R9025" s="1">
        <f>SUMIF(C:C,ecommerce_10000[[#This Row],[Category]],I:I)</f>
        <v>91504159.730000004</v>
      </c>
      <c r="S9025" s="1">
        <f>SUMIFS(I:I,C:C,C9025)</f>
        <v>91504159.730000004</v>
      </c>
      <c r="T9025" s="1" t="str">
        <f>INDEX(F:F,MATCH(ecommerce_10000[[#This Row],[TotalAmount]],I:I,0))</f>
        <v>Giza</v>
      </c>
    </row>
    <row r="9026" spans="1:20" x14ac:dyDescent="0.3">
      <c r="A9026" s="1" t="s">
        <v>9070</v>
      </c>
      <c r="B9026" s="1" t="s">
        <v>30</v>
      </c>
      <c r="C9026" s="1" t="s">
        <v>31</v>
      </c>
      <c r="D9026" s="1" t="s">
        <v>32</v>
      </c>
      <c r="E9026" s="1" t="s">
        <v>47</v>
      </c>
      <c r="F9026" s="1" t="s">
        <v>23</v>
      </c>
      <c r="G9026">
        <v>5108.3500000000004</v>
      </c>
      <c r="H9026">
        <v>1</v>
      </c>
      <c r="I9026">
        <v>5108.3500000000004</v>
      </c>
      <c r="J9026">
        <v>2.5</v>
      </c>
      <c r="K9026">
        <v>3624</v>
      </c>
      <c r="L9026" s="2">
        <v>45434</v>
      </c>
      <c r="O9026" t="str">
        <f>IF(ecommerce_10000[[#This Row],[Platform]]="Souq","sq",ecommerce_10000[[#This Row],[Platform]])</f>
        <v>Amazon</v>
      </c>
      <c r="P9026" t="str">
        <f>IF(E9026="Souq","sq",IF(E9026="Jumia","Jum",E9026))</f>
        <v>Amazon</v>
      </c>
      <c r="Q9026">
        <f>VLOOKUP(ecommerce_10000[[#This Row],[City]],F:I,4,FALSE)</f>
        <v>13290.4</v>
      </c>
      <c r="R9026" s="1">
        <f>SUMIF(C:C,ecommerce_10000[[#This Row],[Category]],I:I)</f>
        <v>57542997.559999913</v>
      </c>
      <c r="S9026" s="1">
        <f>SUMIFS(I:I,C:C,C9026)</f>
        <v>57542997.559999913</v>
      </c>
      <c r="T9026" s="1" t="str">
        <f>INDEX(F:F,MATCH(ecommerce_10000[[#This Row],[TotalAmount]],I:I,0))</f>
        <v>Alexandria</v>
      </c>
    </row>
    <row r="9027" spans="1:20" x14ac:dyDescent="0.3">
      <c r="A9027" s="1" t="s">
        <v>9071</v>
      </c>
      <c r="B9027" s="1" t="s">
        <v>49</v>
      </c>
      <c r="C9027" s="1" t="s">
        <v>14</v>
      </c>
      <c r="D9027" s="1" t="s">
        <v>50</v>
      </c>
      <c r="E9027" s="1" t="s">
        <v>22</v>
      </c>
      <c r="F9027" s="1" t="s">
        <v>33</v>
      </c>
      <c r="G9027">
        <v>14831.93</v>
      </c>
      <c r="H9027">
        <v>5</v>
      </c>
      <c r="I9027">
        <v>74159.649999999994</v>
      </c>
      <c r="J9027">
        <v>3.78</v>
      </c>
      <c r="K9027">
        <v>930</v>
      </c>
      <c r="L9027" s="2">
        <v>45344</v>
      </c>
      <c r="O9027" t="str">
        <f>IF(ecommerce_10000[[#This Row],[Platform]]="Souq","sq",ecommerce_10000[[#This Row],[Platform]])</f>
        <v>Jumia</v>
      </c>
      <c r="P9027" t="str">
        <f>IF(E9027="Souq","sq",IF(E9027="Jumia","Jum",E9027))</f>
        <v>Jum</v>
      </c>
      <c r="Q9027">
        <f>VLOOKUP(ecommerce_10000[[#This Row],[City]],F:I,4,FALSE)</f>
        <v>3665.44</v>
      </c>
      <c r="R9027" s="1">
        <f>SUMIF(C:C,ecommerce_10000[[#This Row],[Category]],I:I)</f>
        <v>92327183.770000085</v>
      </c>
      <c r="S9027" s="1">
        <f>SUMIFS(I:I,C:C,C9027)</f>
        <v>92327183.770000085</v>
      </c>
      <c r="T9027" s="1" t="str">
        <f>INDEX(F:F,MATCH(ecommerce_10000[[#This Row],[TotalAmount]],I:I,0))</f>
        <v>Dubai</v>
      </c>
    </row>
    <row r="9028" spans="1:20" x14ac:dyDescent="0.3">
      <c r="A9028" s="1" t="s">
        <v>9072</v>
      </c>
      <c r="B9028" s="1" t="s">
        <v>30</v>
      </c>
      <c r="C9028" s="1" t="s">
        <v>31</v>
      </c>
      <c r="D9028" s="1" t="s">
        <v>32</v>
      </c>
      <c r="E9028" s="1" t="s">
        <v>22</v>
      </c>
      <c r="F9028" s="1" t="s">
        <v>17</v>
      </c>
      <c r="G9028">
        <v>14262.27</v>
      </c>
      <c r="H9028">
        <v>2</v>
      </c>
      <c r="I9028">
        <v>28524.54</v>
      </c>
      <c r="J9028">
        <v>4.6500000000000004</v>
      </c>
      <c r="K9028">
        <v>3193</v>
      </c>
      <c r="L9028" s="2">
        <v>45632</v>
      </c>
      <c r="O9028" t="str">
        <f>IF(ecommerce_10000[[#This Row],[Platform]]="Souq","sq",ecommerce_10000[[#This Row],[Platform]])</f>
        <v>Jumia</v>
      </c>
      <c r="P9028" t="str">
        <f>IF(E9028="Souq","sq",IF(E9028="Jumia","Jum",E9028))</f>
        <v>Jum</v>
      </c>
      <c r="Q9028">
        <f>VLOOKUP(ecommerce_10000[[#This Row],[City]],F:I,4,FALSE)</f>
        <v>16284.02</v>
      </c>
      <c r="R9028" s="1">
        <f>SUMIF(C:C,ecommerce_10000[[#This Row],[Category]],I:I)</f>
        <v>57542997.559999913</v>
      </c>
      <c r="S9028" s="1">
        <f>SUMIFS(I:I,C:C,C9028)</f>
        <v>57542997.559999913</v>
      </c>
      <c r="T9028" s="1" t="str">
        <f>INDEX(F:F,MATCH(ecommerce_10000[[#This Row],[TotalAmount]],I:I,0))</f>
        <v>Cairo</v>
      </c>
    </row>
    <row r="9029" spans="1:20" x14ac:dyDescent="0.3">
      <c r="A9029" s="1" t="s">
        <v>9073</v>
      </c>
      <c r="B9029" s="1" t="s">
        <v>43</v>
      </c>
      <c r="C9029" s="1" t="s">
        <v>44</v>
      </c>
      <c r="D9029" s="1" t="s">
        <v>45</v>
      </c>
      <c r="E9029" s="1" t="s">
        <v>47</v>
      </c>
      <c r="F9029" s="1" t="s">
        <v>28</v>
      </c>
      <c r="G9029">
        <v>6088.11</v>
      </c>
      <c r="H9029">
        <v>3</v>
      </c>
      <c r="I9029">
        <v>18264.330000000002</v>
      </c>
      <c r="J9029">
        <v>4.25</v>
      </c>
      <c r="K9029">
        <v>397</v>
      </c>
      <c r="L9029" s="2">
        <v>45646</v>
      </c>
      <c r="O9029" t="str">
        <f>IF(ecommerce_10000[[#This Row],[Platform]]="Souq","sq",ecommerce_10000[[#This Row],[Platform]])</f>
        <v>Amazon</v>
      </c>
      <c r="P9029" t="str">
        <f>IF(E9029="Souq","sq",IF(E9029="Jumia","Jum",E9029))</f>
        <v>Amazon</v>
      </c>
      <c r="Q9029">
        <f>VLOOKUP(ecommerce_10000[[#This Row],[City]],F:I,4,FALSE)</f>
        <v>26648.76</v>
      </c>
      <c r="R9029" s="1">
        <f>SUMIF(C:C,ecommerce_10000[[#This Row],[Category]],I:I)</f>
        <v>31420413.200000018</v>
      </c>
      <c r="S9029" s="1">
        <f>SUMIFS(I:I,C:C,C9029)</f>
        <v>31420413.200000018</v>
      </c>
      <c r="T9029" s="1" t="str">
        <f>INDEX(F:F,MATCH(ecommerce_10000[[#This Row],[TotalAmount]],I:I,0))</f>
        <v>Casablanca</v>
      </c>
    </row>
    <row r="9030" spans="1:20" x14ac:dyDescent="0.3">
      <c r="A9030" s="1" t="s">
        <v>9074</v>
      </c>
      <c r="B9030" s="1" t="s">
        <v>65</v>
      </c>
      <c r="C9030" s="1" t="s">
        <v>20</v>
      </c>
      <c r="D9030" s="1" t="s">
        <v>66</v>
      </c>
      <c r="E9030" s="1" t="s">
        <v>47</v>
      </c>
      <c r="F9030" s="1" t="s">
        <v>62</v>
      </c>
      <c r="G9030">
        <v>17973</v>
      </c>
      <c r="H9030">
        <v>2</v>
      </c>
      <c r="I9030">
        <v>35946</v>
      </c>
      <c r="J9030">
        <v>3.57</v>
      </c>
      <c r="K9030">
        <v>3207</v>
      </c>
      <c r="L9030" s="2">
        <v>45355</v>
      </c>
      <c r="O9030" t="str">
        <f>IF(ecommerce_10000[[#This Row],[Platform]]="Souq","sq",ecommerce_10000[[#This Row],[Platform]])</f>
        <v>Amazon</v>
      </c>
      <c r="P9030" t="str">
        <f>IF(E9030="Souq","sq",IF(E9030="Jumia","Jum",E9030))</f>
        <v>Amazon</v>
      </c>
      <c r="Q9030">
        <f>VLOOKUP(ecommerce_10000[[#This Row],[City]],F:I,4,FALSE)</f>
        <v>27872.98</v>
      </c>
      <c r="R9030" s="1">
        <f>SUMIF(C:C,ecommerce_10000[[#This Row],[Category]],I:I)</f>
        <v>91504159.730000004</v>
      </c>
      <c r="S9030" s="1">
        <f>SUMIFS(I:I,C:C,C9030)</f>
        <v>91504159.730000004</v>
      </c>
      <c r="T9030" s="1" t="str">
        <f>INDEX(F:F,MATCH(ecommerce_10000[[#This Row],[TotalAmount]],I:I,0))</f>
        <v>Giza</v>
      </c>
    </row>
    <row r="9031" spans="1:20" x14ac:dyDescent="0.3">
      <c r="A9031" s="1" t="s">
        <v>9075</v>
      </c>
      <c r="B9031" s="1" t="s">
        <v>53</v>
      </c>
      <c r="C9031" s="1" t="s">
        <v>31</v>
      </c>
      <c r="D9031" s="1" t="s">
        <v>54</v>
      </c>
      <c r="E9031" s="1" t="s">
        <v>47</v>
      </c>
      <c r="F9031" s="1" t="s">
        <v>23</v>
      </c>
      <c r="G9031">
        <v>16982.41</v>
      </c>
      <c r="H9031">
        <v>5</v>
      </c>
      <c r="I9031">
        <v>84912.05</v>
      </c>
      <c r="J9031">
        <v>3.19</v>
      </c>
      <c r="K9031">
        <v>87</v>
      </c>
      <c r="L9031" s="2">
        <v>45528</v>
      </c>
      <c r="O9031" t="str">
        <f>IF(ecommerce_10000[[#This Row],[Platform]]="Souq","sq",ecommerce_10000[[#This Row],[Platform]])</f>
        <v>Amazon</v>
      </c>
      <c r="P9031" t="str">
        <f>IF(E9031="Souq","sq",IF(E9031="Jumia","Jum",E9031))</f>
        <v>Amazon</v>
      </c>
      <c r="Q9031">
        <f>VLOOKUP(ecommerce_10000[[#This Row],[City]],F:I,4,FALSE)</f>
        <v>13290.4</v>
      </c>
      <c r="R9031" s="1">
        <f>SUMIF(C:C,ecommerce_10000[[#This Row],[Category]],I:I)</f>
        <v>57542997.559999913</v>
      </c>
      <c r="S9031" s="1">
        <f>SUMIFS(I:I,C:C,C9031)</f>
        <v>57542997.559999913</v>
      </c>
      <c r="T9031" s="1" t="str">
        <f>INDEX(F:F,MATCH(ecommerce_10000[[#This Row],[TotalAmount]],I:I,0))</f>
        <v>Alexandria</v>
      </c>
    </row>
    <row r="9032" spans="1:20" x14ac:dyDescent="0.3">
      <c r="A9032" s="1" t="s">
        <v>9076</v>
      </c>
      <c r="B9032" s="1" t="s">
        <v>13</v>
      </c>
      <c r="C9032" s="1" t="s">
        <v>14</v>
      </c>
      <c r="D9032" s="1" t="s">
        <v>15</v>
      </c>
      <c r="E9032" s="1" t="s">
        <v>47</v>
      </c>
      <c r="F9032" s="1" t="s">
        <v>23</v>
      </c>
      <c r="G9032">
        <v>13089.86</v>
      </c>
      <c r="H9032">
        <v>2</v>
      </c>
      <c r="I9032">
        <v>26179.72</v>
      </c>
      <c r="J9032">
        <v>2.73</v>
      </c>
      <c r="K9032">
        <v>233</v>
      </c>
      <c r="L9032" s="2">
        <v>45416</v>
      </c>
      <c r="O9032" t="str">
        <f>IF(ecommerce_10000[[#This Row],[Platform]]="Souq","sq",ecommerce_10000[[#This Row],[Platform]])</f>
        <v>Amazon</v>
      </c>
      <c r="P9032" t="str">
        <f>IF(E9032="Souq","sq",IF(E9032="Jumia","Jum",E9032))</f>
        <v>Amazon</v>
      </c>
      <c r="Q9032">
        <f>VLOOKUP(ecommerce_10000[[#This Row],[City]],F:I,4,FALSE)</f>
        <v>13290.4</v>
      </c>
      <c r="R9032" s="1">
        <f>SUMIF(C:C,ecommerce_10000[[#This Row],[Category]],I:I)</f>
        <v>92327183.770000085</v>
      </c>
      <c r="S9032" s="1">
        <f>SUMIFS(I:I,C:C,C9032)</f>
        <v>92327183.770000085</v>
      </c>
      <c r="T9032" s="1" t="str">
        <f>INDEX(F:F,MATCH(ecommerce_10000[[#This Row],[TotalAmount]],I:I,0))</f>
        <v>Alexandria</v>
      </c>
    </row>
    <row r="9033" spans="1:20" x14ac:dyDescent="0.3">
      <c r="A9033" s="1" t="s">
        <v>9077</v>
      </c>
      <c r="B9033" s="1" t="s">
        <v>53</v>
      </c>
      <c r="C9033" s="1" t="s">
        <v>31</v>
      </c>
      <c r="D9033" s="1" t="s">
        <v>54</v>
      </c>
      <c r="E9033" s="1" t="s">
        <v>47</v>
      </c>
      <c r="F9033" s="1" t="s">
        <v>40</v>
      </c>
      <c r="G9033">
        <v>7258.12</v>
      </c>
      <c r="H9033">
        <v>2</v>
      </c>
      <c r="I9033">
        <v>14516.24</v>
      </c>
      <c r="J9033">
        <v>1.38</v>
      </c>
      <c r="K9033">
        <v>2257</v>
      </c>
      <c r="L9033" s="2">
        <v>45528</v>
      </c>
      <c r="O9033" t="str">
        <f>IF(ecommerce_10000[[#This Row],[Platform]]="Souq","sq",ecommerce_10000[[#This Row],[Platform]])</f>
        <v>Amazon</v>
      </c>
      <c r="P9033" t="str">
        <f>IF(E9033="Souq","sq",IF(E9033="Jumia","Jum",E9033))</f>
        <v>Amazon</v>
      </c>
      <c r="Q9033">
        <f>VLOOKUP(ecommerce_10000[[#This Row],[City]],F:I,4,FALSE)</f>
        <v>99349.3</v>
      </c>
      <c r="R9033" s="1">
        <f>SUMIF(C:C,ecommerce_10000[[#This Row],[Category]],I:I)</f>
        <v>57542997.559999913</v>
      </c>
      <c r="S9033" s="1">
        <f>SUMIFS(I:I,C:C,C9033)</f>
        <v>57542997.559999913</v>
      </c>
      <c r="T9033" s="1" t="str">
        <f>INDEX(F:F,MATCH(ecommerce_10000[[#This Row],[TotalAmount]],I:I,0))</f>
        <v>Riyadh</v>
      </c>
    </row>
    <row r="9034" spans="1:20" x14ac:dyDescent="0.3">
      <c r="A9034" s="1" t="s">
        <v>9078</v>
      </c>
      <c r="B9034" s="1" t="s">
        <v>53</v>
      </c>
      <c r="C9034" s="1" t="s">
        <v>31</v>
      </c>
      <c r="D9034" s="1" t="s">
        <v>54</v>
      </c>
      <c r="E9034" s="1" t="s">
        <v>16</v>
      </c>
      <c r="F9034" s="1" t="s">
        <v>23</v>
      </c>
      <c r="G9034">
        <v>4953.5200000000004</v>
      </c>
      <c r="H9034">
        <v>2</v>
      </c>
      <c r="I9034">
        <v>9907.0400000000009</v>
      </c>
      <c r="J9034">
        <v>3.87</v>
      </c>
      <c r="K9034">
        <v>3789</v>
      </c>
      <c r="L9034" s="2">
        <v>45464</v>
      </c>
      <c r="O9034" t="str">
        <f>IF(ecommerce_10000[[#This Row],[Platform]]="Souq","sq",ecommerce_10000[[#This Row],[Platform]])</f>
        <v>sq</v>
      </c>
      <c r="P9034" t="str">
        <f>IF(E9034="Souq","sq",IF(E9034="Jumia","Jum",E9034))</f>
        <v>sq</v>
      </c>
      <c r="Q9034">
        <f>VLOOKUP(ecommerce_10000[[#This Row],[City]],F:I,4,FALSE)</f>
        <v>13290.4</v>
      </c>
      <c r="R9034" s="1">
        <f>SUMIF(C:C,ecommerce_10000[[#This Row],[Category]],I:I)</f>
        <v>57542997.559999913</v>
      </c>
      <c r="S9034" s="1">
        <f>SUMIFS(I:I,C:C,C9034)</f>
        <v>57542997.559999913</v>
      </c>
      <c r="T9034" s="1" t="str">
        <f>INDEX(F:F,MATCH(ecommerce_10000[[#This Row],[TotalAmount]],I:I,0))</f>
        <v>Alexandria</v>
      </c>
    </row>
    <row r="9035" spans="1:20" x14ac:dyDescent="0.3">
      <c r="A9035" s="1" t="s">
        <v>9079</v>
      </c>
      <c r="B9035" s="1" t="s">
        <v>38</v>
      </c>
      <c r="C9035" s="1" t="s">
        <v>20</v>
      </c>
      <c r="D9035" s="1" t="s">
        <v>39</v>
      </c>
      <c r="E9035" s="1" t="s">
        <v>16</v>
      </c>
      <c r="F9035" s="1" t="s">
        <v>33</v>
      </c>
      <c r="G9035">
        <v>8531.34</v>
      </c>
      <c r="H9035">
        <v>4</v>
      </c>
      <c r="I9035">
        <v>34125.360000000001</v>
      </c>
      <c r="J9035">
        <v>1.68</v>
      </c>
      <c r="K9035">
        <v>1603</v>
      </c>
      <c r="L9035" s="2">
        <v>45615</v>
      </c>
      <c r="O9035" t="str">
        <f>IF(ecommerce_10000[[#This Row],[Platform]]="Souq","sq",ecommerce_10000[[#This Row],[Platform]])</f>
        <v>sq</v>
      </c>
      <c r="P9035" t="str">
        <f>IF(E9035="Souq","sq",IF(E9035="Jumia","Jum",E9035))</f>
        <v>sq</v>
      </c>
      <c r="Q9035">
        <f>VLOOKUP(ecommerce_10000[[#This Row],[City]],F:I,4,FALSE)</f>
        <v>3665.44</v>
      </c>
      <c r="R9035" s="1">
        <f>SUMIF(C:C,ecommerce_10000[[#This Row],[Category]],I:I)</f>
        <v>91504159.730000004</v>
      </c>
      <c r="S9035" s="1">
        <f>SUMIFS(I:I,C:C,C9035)</f>
        <v>91504159.730000004</v>
      </c>
      <c r="T9035" s="1" t="str">
        <f>INDEX(F:F,MATCH(ecommerce_10000[[#This Row],[TotalAmount]],I:I,0))</f>
        <v>Dubai</v>
      </c>
    </row>
    <row r="9036" spans="1:20" x14ac:dyDescent="0.3">
      <c r="A9036" s="1" t="s">
        <v>9080</v>
      </c>
      <c r="B9036" s="1" t="s">
        <v>13</v>
      </c>
      <c r="C9036" s="1" t="s">
        <v>14</v>
      </c>
      <c r="D9036" s="1" t="s">
        <v>15</v>
      </c>
      <c r="E9036" s="1" t="s">
        <v>47</v>
      </c>
      <c r="F9036" s="1" t="s">
        <v>17</v>
      </c>
      <c r="G9036">
        <v>6329.56</v>
      </c>
      <c r="H9036">
        <v>1</v>
      </c>
      <c r="I9036">
        <v>6329.56</v>
      </c>
      <c r="J9036">
        <v>1.74</v>
      </c>
      <c r="K9036">
        <v>1002</v>
      </c>
      <c r="L9036" s="2">
        <v>45495</v>
      </c>
      <c r="O9036" t="str">
        <f>IF(ecommerce_10000[[#This Row],[Platform]]="Souq","sq",ecommerce_10000[[#This Row],[Platform]])</f>
        <v>Amazon</v>
      </c>
      <c r="P9036" t="str">
        <f>IF(E9036="Souq","sq",IF(E9036="Jumia","Jum",E9036))</f>
        <v>Amazon</v>
      </c>
      <c r="Q9036">
        <f>VLOOKUP(ecommerce_10000[[#This Row],[City]],F:I,4,FALSE)</f>
        <v>16284.02</v>
      </c>
      <c r="R9036" s="1">
        <f>SUMIF(C:C,ecommerce_10000[[#This Row],[Category]],I:I)</f>
        <v>92327183.770000085</v>
      </c>
      <c r="S9036" s="1">
        <f>SUMIFS(I:I,C:C,C9036)</f>
        <v>92327183.770000085</v>
      </c>
      <c r="T9036" s="1" t="str">
        <f>INDEX(F:F,MATCH(ecommerce_10000[[#This Row],[TotalAmount]],I:I,0))</f>
        <v>Cairo</v>
      </c>
    </row>
    <row r="9037" spans="1:20" x14ac:dyDescent="0.3">
      <c r="A9037" s="1" t="s">
        <v>9081</v>
      </c>
      <c r="B9037" s="1" t="s">
        <v>49</v>
      </c>
      <c r="C9037" s="1" t="s">
        <v>14</v>
      </c>
      <c r="D9037" s="1" t="s">
        <v>50</v>
      </c>
      <c r="E9037" s="1" t="s">
        <v>16</v>
      </c>
      <c r="F9037" s="1" t="s">
        <v>33</v>
      </c>
      <c r="G9037">
        <v>12763.42</v>
      </c>
      <c r="H9037">
        <v>2</v>
      </c>
      <c r="I9037">
        <v>25526.84</v>
      </c>
      <c r="J9037">
        <v>1.21</v>
      </c>
      <c r="K9037">
        <v>2187</v>
      </c>
      <c r="L9037" s="2">
        <v>45353</v>
      </c>
      <c r="O9037" t="str">
        <f>IF(ecommerce_10000[[#This Row],[Platform]]="Souq","sq",ecommerce_10000[[#This Row],[Platform]])</f>
        <v>sq</v>
      </c>
      <c r="P9037" t="str">
        <f>IF(E9037="Souq","sq",IF(E9037="Jumia","Jum",E9037))</f>
        <v>sq</v>
      </c>
      <c r="Q9037">
        <f>VLOOKUP(ecommerce_10000[[#This Row],[City]],F:I,4,FALSE)</f>
        <v>3665.44</v>
      </c>
      <c r="R9037" s="1">
        <f>SUMIF(C:C,ecommerce_10000[[#This Row],[Category]],I:I)</f>
        <v>92327183.770000085</v>
      </c>
      <c r="S9037" s="1">
        <f>SUMIFS(I:I,C:C,C9037)</f>
        <v>92327183.770000085</v>
      </c>
      <c r="T9037" s="1" t="str">
        <f>INDEX(F:F,MATCH(ecommerce_10000[[#This Row],[TotalAmount]],I:I,0))</f>
        <v>Dubai</v>
      </c>
    </row>
    <row r="9038" spans="1:20" x14ac:dyDescent="0.3">
      <c r="A9038" s="1" t="s">
        <v>9082</v>
      </c>
      <c r="B9038" s="1" t="s">
        <v>25</v>
      </c>
      <c r="C9038" s="1" t="s">
        <v>26</v>
      </c>
      <c r="D9038" s="1" t="s">
        <v>27</v>
      </c>
      <c r="E9038" s="1" t="s">
        <v>16</v>
      </c>
      <c r="F9038" s="1" t="s">
        <v>17</v>
      </c>
      <c r="G9038">
        <v>16304.72</v>
      </c>
      <c r="H9038">
        <v>3</v>
      </c>
      <c r="I9038">
        <v>48914.16</v>
      </c>
      <c r="J9038">
        <v>1.86</v>
      </c>
      <c r="K9038">
        <v>4888</v>
      </c>
      <c r="L9038" s="2">
        <v>45550</v>
      </c>
      <c r="O9038" t="str">
        <f>IF(ecommerce_10000[[#This Row],[Platform]]="Souq","sq",ecommerce_10000[[#This Row],[Platform]])</f>
        <v>sq</v>
      </c>
      <c r="P9038" t="str">
        <f>IF(E9038="Souq","sq",IF(E9038="Jumia","Jum",E9038))</f>
        <v>sq</v>
      </c>
      <c r="Q9038">
        <f>VLOOKUP(ecommerce_10000[[#This Row],[City]],F:I,4,FALSE)</f>
        <v>16284.02</v>
      </c>
      <c r="R9038" s="1">
        <f>SUMIF(C:C,ecommerce_10000[[#This Row],[Category]],I:I)</f>
        <v>29200970.130000021</v>
      </c>
      <c r="S9038" s="1">
        <f>SUMIFS(I:I,C:C,C9038)</f>
        <v>29200970.130000021</v>
      </c>
      <c r="T9038" s="1" t="str">
        <f>INDEX(F:F,MATCH(ecommerce_10000[[#This Row],[TotalAmount]],I:I,0))</f>
        <v>Cairo</v>
      </c>
    </row>
    <row r="9039" spans="1:20" x14ac:dyDescent="0.3">
      <c r="A9039" s="1" t="s">
        <v>9083</v>
      </c>
      <c r="B9039" s="1" t="s">
        <v>35</v>
      </c>
      <c r="C9039" s="1" t="s">
        <v>14</v>
      </c>
      <c r="D9039" s="1" t="s">
        <v>36</v>
      </c>
      <c r="E9039" s="1" t="s">
        <v>16</v>
      </c>
      <c r="F9039" s="1" t="s">
        <v>28</v>
      </c>
      <c r="G9039">
        <v>19231.46</v>
      </c>
      <c r="H9039">
        <v>2</v>
      </c>
      <c r="I9039">
        <v>38462.92</v>
      </c>
      <c r="J9039">
        <v>1.95</v>
      </c>
      <c r="K9039">
        <v>2748</v>
      </c>
      <c r="L9039" s="2">
        <v>45634</v>
      </c>
      <c r="O9039" t="str">
        <f>IF(ecommerce_10000[[#This Row],[Platform]]="Souq","sq",ecommerce_10000[[#This Row],[Platform]])</f>
        <v>sq</v>
      </c>
      <c r="P9039" t="str">
        <f>IF(E9039="Souq","sq",IF(E9039="Jumia","Jum",E9039))</f>
        <v>sq</v>
      </c>
      <c r="Q9039">
        <f>VLOOKUP(ecommerce_10000[[#This Row],[City]],F:I,4,FALSE)</f>
        <v>26648.76</v>
      </c>
      <c r="R9039" s="1">
        <f>SUMIF(C:C,ecommerce_10000[[#This Row],[Category]],I:I)</f>
        <v>92327183.770000085</v>
      </c>
      <c r="S9039" s="1">
        <f>SUMIFS(I:I,C:C,C9039)</f>
        <v>92327183.770000085</v>
      </c>
      <c r="T9039" s="1" t="str">
        <f>INDEX(F:F,MATCH(ecommerce_10000[[#This Row],[TotalAmount]],I:I,0))</f>
        <v>Casablanca</v>
      </c>
    </row>
    <row r="9040" spans="1:20" x14ac:dyDescent="0.3">
      <c r="A9040" s="1" t="s">
        <v>9084</v>
      </c>
      <c r="B9040" s="1" t="s">
        <v>35</v>
      </c>
      <c r="C9040" s="1" t="s">
        <v>14</v>
      </c>
      <c r="D9040" s="1" t="s">
        <v>36</v>
      </c>
      <c r="E9040" s="1" t="s">
        <v>16</v>
      </c>
      <c r="F9040" s="1" t="s">
        <v>17</v>
      </c>
      <c r="G9040">
        <v>7256.26</v>
      </c>
      <c r="H9040">
        <v>2</v>
      </c>
      <c r="I9040">
        <v>14512.52</v>
      </c>
      <c r="J9040">
        <v>3.34</v>
      </c>
      <c r="K9040">
        <v>4220</v>
      </c>
      <c r="L9040" s="2">
        <v>45647</v>
      </c>
      <c r="O9040" t="str">
        <f>IF(ecommerce_10000[[#This Row],[Platform]]="Souq","sq",ecommerce_10000[[#This Row],[Platform]])</f>
        <v>sq</v>
      </c>
      <c r="P9040" t="str">
        <f>IF(E9040="Souq","sq",IF(E9040="Jumia","Jum",E9040))</f>
        <v>sq</v>
      </c>
      <c r="Q9040">
        <f>VLOOKUP(ecommerce_10000[[#This Row],[City]],F:I,4,FALSE)</f>
        <v>16284.02</v>
      </c>
      <c r="R9040" s="1">
        <f>SUMIF(C:C,ecommerce_10000[[#This Row],[Category]],I:I)</f>
        <v>92327183.770000085</v>
      </c>
      <c r="S9040" s="1">
        <f>SUMIFS(I:I,C:C,C9040)</f>
        <v>92327183.770000085</v>
      </c>
      <c r="T9040" s="1" t="str">
        <f>INDEX(F:F,MATCH(ecommerce_10000[[#This Row],[TotalAmount]],I:I,0))</f>
        <v>Cairo</v>
      </c>
    </row>
    <row r="9041" spans="1:20" x14ac:dyDescent="0.3">
      <c r="A9041" s="1" t="s">
        <v>9085</v>
      </c>
      <c r="B9041" s="1" t="s">
        <v>43</v>
      </c>
      <c r="C9041" s="1" t="s">
        <v>44</v>
      </c>
      <c r="D9041" s="1" t="s">
        <v>45</v>
      </c>
      <c r="E9041" s="1" t="s">
        <v>47</v>
      </c>
      <c r="F9041" s="1" t="s">
        <v>23</v>
      </c>
      <c r="G9041">
        <v>13793.31</v>
      </c>
      <c r="H9041">
        <v>2</v>
      </c>
      <c r="I9041">
        <v>27586.62</v>
      </c>
      <c r="J9041">
        <v>3.32</v>
      </c>
      <c r="K9041">
        <v>4137</v>
      </c>
      <c r="L9041" s="2">
        <v>45428</v>
      </c>
      <c r="O9041" t="str">
        <f>IF(ecommerce_10000[[#This Row],[Platform]]="Souq","sq",ecommerce_10000[[#This Row],[Platform]])</f>
        <v>Amazon</v>
      </c>
      <c r="P9041" t="str">
        <f>IF(E9041="Souq","sq",IF(E9041="Jumia","Jum",E9041))</f>
        <v>Amazon</v>
      </c>
      <c r="Q9041">
        <f>VLOOKUP(ecommerce_10000[[#This Row],[City]],F:I,4,FALSE)</f>
        <v>13290.4</v>
      </c>
      <c r="R9041" s="1">
        <f>SUMIF(C:C,ecommerce_10000[[#This Row],[Category]],I:I)</f>
        <v>31420413.200000018</v>
      </c>
      <c r="S9041" s="1">
        <f>SUMIFS(I:I,C:C,C9041)</f>
        <v>31420413.200000018</v>
      </c>
      <c r="T9041" s="1" t="str">
        <f>INDEX(F:F,MATCH(ecommerce_10000[[#This Row],[TotalAmount]],I:I,0))</f>
        <v>Alexandria</v>
      </c>
    </row>
    <row r="9042" spans="1:20" x14ac:dyDescent="0.3">
      <c r="A9042" s="1" t="s">
        <v>9086</v>
      </c>
      <c r="B9042" s="1" t="s">
        <v>13</v>
      </c>
      <c r="C9042" s="1" t="s">
        <v>14</v>
      </c>
      <c r="D9042" s="1" t="s">
        <v>15</v>
      </c>
      <c r="E9042" s="1" t="s">
        <v>16</v>
      </c>
      <c r="F9042" s="1" t="s">
        <v>17</v>
      </c>
      <c r="G9042">
        <v>16442.439999999999</v>
      </c>
      <c r="H9042">
        <v>3</v>
      </c>
      <c r="I9042">
        <v>49327.32</v>
      </c>
      <c r="J9042">
        <v>4.87</v>
      </c>
      <c r="K9042">
        <v>3413</v>
      </c>
      <c r="L9042" s="2">
        <v>45448</v>
      </c>
      <c r="O9042" t="str">
        <f>IF(ecommerce_10000[[#This Row],[Platform]]="Souq","sq",ecommerce_10000[[#This Row],[Platform]])</f>
        <v>sq</v>
      </c>
      <c r="P9042" t="str">
        <f>IF(E9042="Souq","sq",IF(E9042="Jumia","Jum",E9042))</f>
        <v>sq</v>
      </c>
      <c r="Q9042">
        <f>VLOOKUP(ecommerce_10000[[#This Row],[City]],F:I,4,FALSE)</f>
        <v>16284.02</v>
      </c>
      <c r="R9042" s="1">
        <f>SUMIF(C:C,ecommerce_10000[[#This Row],[Category]],I:I)</f>
        <v>92327183.770000085</v>
      </c>
      <c r="S9042" s="1">
        <f>SUMIFS(I:I,C:C,C9042)</f>
        <v>92327183.770000085</v>
      </c>
      <c r="T9042" s="1" t="str">
        <f>INDEX(F:F,MATCH(ecommerce_10000[[#This Row],[TotalAmount]],I:I,0))</f>
        <v>Cairo</v>
      </c>
    </row>
    <row r="9043" spans="1:20" x14ac:dyDescent="0.3">
      <c r="A9043" s="1" t="s">
        <v>9087</v>
      </c>
      <c r="B9043" s="1" t="s">
        <v>43</v>
      </c>
      <c r="C9043" s="1" t="s">
        <v>44</v>
      </c>
      <c r="D9043" s="1" t="s">
        <v>45</v>
      </c>
      <c r="E9043" s="1" t="s">
        <v>16</v>
      </c>
      <c r="F9043" s="1" t="s">
        <v>28</v>
      </c>
      <c r="G9043">
        <v>14086.35</v>
      </c>
      <c r="H9043">
        <v>2</v>
      </c>
      <c r="I9043">
        <v>28172.7</v>
      </c>
      <c r="J9043">
        <v>4.8</v>
      </c>
      <c r="K9043">
        <v>1255</v>
      </c>
      <c r="L9043" s="2">
        <v>45414</v>
      </c>
      <c r="O9043" t="str">
        <f>IF(ecommerce_10000[[#This Row],[Platform]]="Souq","sq",ecommerce_10000[[#This Row],[Platform]])</f>
        <v>sq</v>
      </c>
      <c r="P9043" t="str">
        <f>IF(E9043="Souq","sq",IF(E9043="Jumia","Jum",E9043))</f>
        <v>sq</v>
      </c>
      <c r="Q9043">
        <f>VLOOKUP(ecommerce_10000[[#This Row],[City]],F:I,4,FALSE)</f>
        <v>26648.76</v>
      </c>
      <c r="R9043" s="1">
        <f>SUMIF(C:C,ecommerce_10000[[#This Row],[Category]],I:I)</f>
        <v>31420413.200000018</v>
      </c>
      <c r="S9043" s="1">
        <f>SUMIFS(I:I,C:C,C9043)</f>
        <v>31420413.200000018</v>
      </c>
      <c r="T9043" s="1" t="str">
        <f>INDEX(F:F,MATCH(ecommerce_10000[[#This Row],[TotalAmount]],I:I,0))</f>
        <v>Casablanca</v>
      </c>
    </row>
    <row r="9044" spans="1:20" x14ac:dyDescent="0.3">
      <c r="A9044" s="1" t="s">
        <v>9088</v>
      </c>
      <c r="B9044" s="1" t="s">
        <v>35</v>
      </c>
      <c r="C9044" s="1" t="s">
        <v>14</v>
      </c>
      <c r="D9044" s="1" t="s">
        <v>36</v>
      </c>
      <c r="E9044" s="1" t="s">
        <v>16</v>
      </c>
      <c r="F9044" s="1" t="s">
        <v>28</v>
      </c>
      <c r="G9044">
        <v>18551.310000000001</v>
      </c>
      <c r="H9044">
        <v>2</v>
      </c>
      <c r="I9044">
        <v>37102.620000000003</v>
      </c>
      <c r="J9044">
        <v>1.48</v>
      </c>
      <c r="K9044">
        <v>1089</v>
      </c>
      <c r="L9044" s="2">
        <v>45624</v>
      </c>
      <c r="O9044" t="str">
        <f>IF(ecommerce_10000[[#This Row],[Platform]]="Souq","sq",ecommerce_10000[[#This Row],[Platform]])</f>
        <v>sq</v>
      </c>
      <c r="P9044" t="str">
        <f>IF(E9044="Souq","sq",IF(E9044="Jumia","Jum",E9044))</f>
        <v>sq</v>
      </c>
      <c r="Q9044">
        <f>VLOOKUP(ecommerce_10000[[#This Row],[City]],F:I,4,FALSE)</f>
        <v>26648.76</v>
      </c>
      <c r="R9044" s="1">
        <f>SUMIF(C:C,ecommerce_10000[[#This Row],[Category]],I:I)</f>
        <v>92327183.770000085</v>
      </c>
      <c r="S9044" s="1">
        <f>SUMIFS(I:I,C:C,C9044)</f>
        <v>92327183.770000085</v>
      </c>
      <c r="T9044" s="1" t="str">
        <f>INDEX(F:F,MATCH(ecommerce_10000[[#This Row],[TotalAmount]],I:I,0))</f>
        <v>Casablanca</v>
      </c>
    </row>
    <row r="9045" spans="1:20" x14ac:dyDescent="0.3">
      <c r="A9045" s="1" t="s">
        <v>9089</v>
      </c>
      <c r="B9045" s="1" t="s">
        <v>25</v>
      </c>
      <c r="C9045" s="1" t="s">
        <v>26</v>
      </c>
      <c r="D9045" s="1" t="s">
        <v>27</v>
      </c>
      <c r="E9045" s="1" t="s">
        <v>47</v>
      </c>
      <c r="F9045" s="1" t="s">
        <v>33</v>
      </c>
      <c r="G9045">
        <v>721.87</v>
      </c>
      <c r="H9045">
        <v>3</v>
      </c>
      <c r="I9045">
        <v>2165.61</v>
      </c>
      <c r="J9045">
        <v>4.93</v>
      </c>
      <c r="K9045">
        <v>3359</v>
      </c>
      <c r="L9045" s="2">
        <v>45534</v>
      </c>
      <c r="O9045" t="str">
        <f>IF(ecommerce_10000[[#This Row],[Platform]]="Souq","sq",ecommerce_10000[[#This Row],[Platform]])</f>
        <v>Amazon</v>
      </c>
      <c r="P9045" t="str">
        <f>IF(E9045="Souq","sq",IF(E9045="Jumia","Jum",E9045))</f>
        <v>Amazon</v>
      </c>
      <c r="Q9045">
        <f>VLOOKUP(ecommerce_10000[[#This Row],[City]],F:I,4,FALSE)</f>
        <v>3665.44</v>
      </c>
      <c r="R9045" s="1">
        <f>SUMIF(C:C,ecommerce_10000[[#This Row],[Category]],I:I)</f>
        <v>29200970.130000021</v>
      </c>
      <c r="S9045" s="1">
        <f>SUMIFS(I:I,C:C,C9045)</f>
        <v>29200970.130000021</v>
      </c>
      <c r="T9045" s="1" t="str">
        <f>INDEX(F:F,MATCH(ecommerce_10000[[#This Row],[TotalAmount]],I:I,0))</f>
        <v>Dubai</v>
      </c>
    </row>
    <row r="9046" spans="1:20" x14ac:dyDescent="0.3">
      <c r="A9046" s="1" t="s">
        <v>9090</v>
      </c>
      <c r="B9046" s="1" t="s">
        <v>38</v>
      </c>
      <c r="C9046" s="1" t="s">
        <v>20</v>
      </c>
      <c r="D9046" s="1" t="s">
        <v>39</v>
      </c>
      <c r="E9046" s="1" t="s">
        <v>16</v>
      </c>
      <c r="F9046" s="1" t="s">
        <v>40</v>
      </c>
      <c r="G9046">
        <v>11843.77</v>
      </c>
      <c r="H9046">
        <v>2</v>
      </c>
      <c r="I9046">
        <v>23687.54</v>
      </c>
      <c r="J9046">
        <v>1.78</v>
      </c>
      <c r="K9046">
        <v>754</v>
      </c>
      <c r="L9046" s="2">
        <v>45323</v>
      </c>
      <c r="O9046" t="str">
        <f>IF(ecommerce_10000[[#This Row],[Platform]]="Souq","sq",ecommerce_10000[[#This Row],[Platform]])</f>
        <v>sq</v>
      </c>
      <c r="P9046" t="str">
        <f>IF(E9046="Souq","sq",IF(E9046="Jumia","Jum",E9046))</f>
        <v>sq</v>
      </c>
      <c r="Q9046">
        <f>VLOOKUP(ecommerce_10000[[#This Row],[City]],F:I,4,FALSE)</f>
        <v>99349.3</v>
      </c>
      <c r="R9046" s="1">
        <f>SUMIF(C:C,ecommerce_10000[[#This Row],[Category]],I:I)</f>
        <v>91504159.730000004</v>
      </c>
      <c r="S9046" s="1">
        <f>SUMIFS(I:I,C:C,C9046)</f>
        <v>91504159.730000004</v>
      </c>
      <c r="T9046" s="1" t="str">
        <f>INDEX(F:F,MATCH(ecommerce_10000[[#This Row],[TotalAmount]],I:I,0))</f>
        <v>Riyadh</v>
      </c>
    </row>
    <row r="9047" spans="1:20" x14ac:dyDescent="0.3">
      <c r="A9047" s="1" t="s">
        <v>9091</v>
      </c>
      <c r="B9047" s="1" t="s">
        <v>30</v>
      </c>
      <c r="C9047" s="1" t="s">
        <v>31</v>
      </c>
      <c r="D9047" s="1" t="s">
        <v>32</v>
      </c>
      <c r="E9047" s="1" t="s">
        <v>47</v>
      </c>
      <c r="F9047" s="1" t="s">
        <v>40</v>
      </c>
      <c r="G9047">
        <v>17576.689999999999</v>
      </c>
      <c r="H9047">
        <v>5</v>
      </c>
      <c r="I9047">
        <v>87883.45</v>
      </c>
      <c r="J9047">
        <v>3.01</v>
      </c>
      <c r="K9047">
        <v>50</v>
      </c>
      <c r="L9047" s="2">
        <v>45313</v>
      </c>
      <c r="O9047" t="str">
        <f>IF(ecommerce_10000[[#This Row],[Platform]]="Souq","sq",ecommerce_10000[[#This Row],[Platform]])</f>
        <v>Amazon</v>
      </c>
      <c r="P9047" t="str">
        <f>IF(E9047="Souq","sq",IF(E9047="Jumia","Jum",E9047))</f>
        <v>Amazon</v>
      </c>
      <c r="Q9047">
        <f>VLOOKUP(ecommerce_10000[[#This Row],[City]],F:I,4,FALSE)</f>
        <v>99349.3</v>
      </c>
      <c r="R9047" s="1">
        <f>SUMIF(C:C,ecommerce_10000[[#This Row],[Category]],I:I)</f>
        <v>57542997.559999913</v>
      </c>
      <c r="S9047" s="1">
        <f>SUMIFS(I:I,C:C,C9047)</f>
        <v>57542997.559999913</v>
      </c>
      <c r="T9047" s="1" t="str">
        <f>INDEX(F:F,MATCH(ecommerce_10000[[#This Row],[TotalAmount]],I:I,0))</f>
        <v>Riyadh</v>
      </c>
    </row>
    <row r="9048" spans="1:20" x14ac:dyDescent="0.3">
      <c r="A9048" s="1" t="s">
        <v>9092</v>
      </c>
      <c r="B9048" s="1" t="s">
        <v>53</v>
      </c>
      <c r="C9048" s="1" t="s">
        <v>31</v>
      </c>
      <c r="D9048" s="1" t="s">
        <v>54</v>
      </c>
      <c r="E9048" s="1" t="s">
        <v>16</v>
      </c>
      <c r="F9048" s="1" t="s">
        <v>23</v>
      </c>
      <c r="G9048">
        <v>4594.46</v>
      </c>
      <c r="H9048">
        <v>5</v>
      </c>
      <c r="I9048">
        <v>22972.3</v>
      </c>
      <c r="J9048">
        <v>2.93</v>
      </c>
      <c r="K9048">
        <v>365</v>
      </c>
      <c r="L9048" s="2">
        <v>45296</v>
      </c>
      <c r="O9048" t="str">
        <f>IF(ecommerce_10000[[#This Row],[Platform]]="Souq","sq",ecommerce_10000[[#This Row],[Platform]])</f>
        <v>sq</v>
      </c>
      <c r="P9048" t="str">
        <f>IF(E9048="Souq","sq",IF(E9048="Jumia","Jum",E9048))</f>
        <v>sq</v>
      </c>
      <c r="Q9048">
        <f>VLOOKUP(ecommerce_10000[[#This Row],[City]],F:I,4,FALSE)</f>
        <v>13290.4</v>
      </c>
      <c r="R9048" s="1">
        <f>SUMIF(C:C,ecommerce_10000[[#This Row],[Category]],I:I)</f>
        <v>57542997.559999913</v>
      </c>
      <c r="S9048" s="1">
        <f>SUMIFS(I:I,C:C,C9048)</f>
        <v>57542997.559999913</v>
      </c>
      <c r="T9048" s="1" t="str">
        <f>INDEX(F:F,MATCH(ecommerce_10000[[#This Row],[TotalAmount]],I:I,0))</f>
        <v>Alexandria</v>
      </c>
    </row>
    <row r="9049" spans="1:20" x14ac:dyDescent="0.3">
      <c r="A9049" s="1" t="s">
        <v>9093</v>
      </c>
      <c r="B9049" s="1" t="s">
        <v>35</v>
      </c>
      <c r="C9049" s="1" t="s">
        <v>14</v>
      </c>
      <c r="D9049" s="1" t="s">
        <v>36</v>
      </c>
      <c r="E9049" s="1" t="s">
        <v>16</v>
      </c>
      <c r="F9049" s="1" t="s">
        <v>28</v>
      </c>
      <c r="G9049">
        <v>11092.91</v>
      </c>
      <c r="H9049">
        <v>4</v>
      </c>
      <c r="I9049">
        <v>44371.64</v>
      </c>
      <c r="J9049">
        <v>2.35</v>
      </c>
      <c r="K9049">
        <v>1827</v>
      </c>
      <c r="L9049" s="2">
        <v>45352</v>
      </c>
      <c r="O9049" t="str">
        <f>IF(ecommerce_10000[[#This Row],[Platform]]="Souq","sq",ecommerce_10000[[#This Row],[Platform]])</f>
        <v>sq</v>
      </c>
      <c r="P9049" t="str">
        <f>IF(E9049="Souq","sq",IF(E9049="Jumia","Jum",E9049))</f>
        <v>sq</v>
      </c>
      <c r="Q9049">
        <f>VLOOKUP(ecommerce_10000[[#This Row],[City]],F:I,4,FALSE)</f>
        <v>26648.76</v>
      </c>
      <c r="R9049" s="1">
        <f>SUMIF(C:C,ecommerce_10000[[#This Row],[Category]],I:I)</f>
        <v>92327183.770000085</v>
      </c>
      <c r="S9049" s="1">
        <f>SUMIFS(I:I,C:C,C9049)</f>
        <v>92327183.770000085</v>
      </c>
      <c r="T9049" s="1" t="str">
        <f>INDEX(F:F,MATCH(ecommerce_10000[[#This Row],[TotalAmount]],I:I,0))</f>
        <v>Casablanca</v>
      </c>
    </row>
    <row r="9050" spans="1:20" x14ac:dyDescent="0.3">
      <c r="A9050" s="1" t="s">
        <v>9094</v>
      </c>
      <c r="B9050" s="1" t="s">
        <v>43</v>
      </c>
      <c r="C9050" s="1" t="s">
        <v>44</v>
      </c>
      <c r="D9050" s="1" t="s">
        <v>45</v>
      </c>
      <c r="E9050" s="1" t="s">
        <v>47</v>
      </c>
      <c r="F9050" s="1" t="s">
        <v>17</v>
      </c>
      <c r="G9050">
        <v>16305.91</v>
      </c>
      <c r="H9050">
        <v>4</v>
      </c>
      <c r="I9050">
        <v>65223.64</v>
      </c>
      <c r="J9050">
        <v>2.74</v>
      </c>
      <c r="K9050">
        <v>4187</v>
      </c>
      <c r="L9050" s="2">
        <v>45480</v>
      </c>
      <c r="O9050" t="str">
        <f>IF(ecommerce_10000[[#This Row],[Platform]]="Souq","sq",ecommerce_10000[[#This Row],[Platform]])</f>
        <v>Amazon</v>
      </c>
      <c r="P9050" t="str">
        <f>IF(E9050="Souq","sq",IF(E9050="Jumia","Jum",E9050))</f>
        <v>Amazon</v>
      </c>
      <c r="Q9050">
        <f>VLOOKUP(ecommerce_10000[[#This Row],[City]],F:I,4,FALSE)</f>
        <v>16284.02</v>
      </c>
      <c r="R9050" s="1">
        <f>SUMIF(C:C,ecommerce_10000[[#This Row],[Category]],I:I)</f>
        <v>31420413.200000018</v>
      </c>
      <c r="S9050" s="1">
        <f>SUMIFS(I:I,C:C,C9050)</f>
        <v>31420413.200000018</v>
      </c>
      <c r="T9050" s="1" t="str">
        <f>INDEX(F:F,MATCH(ecommerce_10000[[#This Row],[TotalAmount]],I:I,0))</f>
        <v>Cairo</v>
      </c>
    </row>
    <row r="9051" spans="1:20" x14ac:dyDescent="0.3">
      <c r="A9051" s="1" t="s">
        <v>9095</v>
      </c>
      <c r="B9051" s="1" t="s">
        <v>49</v>
      </c>
      <c r="C9051" s="1" t="s">
        <v>14</v>
      </c>
      <c r="D9051" s="1" t="s">
        <v>50</v>
      </c>
      <c r="E9051" s="1" t="s">
        <v>16</v>
      </c>
      <c r="F9051" s="1" t="s">
        <v>28</v>
      </c>
      <c r="G9051">
        <v>6156.84</v>
      </c>
      <c r="H9051">
        <v>4</v>
      </c>
      <c r="I9051">
        <v>24627.360000000001</v>
      </c>
      <c r="J9051">
        <v>1.22</v>
      </c>
      <c r="K9051">
        <v>3336</v>
      </c>
      <c r="L9051" s="2">
        <v>45355</v>
      </c>
      <c r="O9051" t="str">
        <f>IF(ecommerce_10000[[#This Row],[Platform]]="Souq","sq",ecommerce_10000[[#This Row],[Platform]])</f>
        <v>sq</v>
      </c>
      <c r="P9051" t="str">
        <f>IF(E9051="Souq","sq",IF(E9051="Jumia","Jum",E9051))</f>
        <v>sq</v>
      </c>
      <c r="Q9051">
        <f>VLOOKUP(ecommerce_10000[[#This Row],[City]],F:I,4,FALSE)</f>
        <v>26648.76</v>
      </c>
      <c r="R9051" s="1">
        <f>SUMIF(C:C,ecommerce_10000[[#This Row],[Category]],I:I)</f>
        <v>92327183.770000085</v>
      </c>
      <c r="S9051" s="1">
        <f>SUMIFS(I:I,C:C,C9051)</f>
        <v>92327183.770000085</v>
      </c>
      <c r="T9051" s="1" t="str">
        <f>INDEX(F:F,MATCH(ecommerce_10000[[#This Row],[TotalAmount]],I:I,0))</f>
        <v>Casablanca</v>
      </c>
    </row>
    <row r="9052" spans="1:20" x14ac:dyDescent="0.3">
      <c r="A9052" s="1" t="s">
        <v>9096</v>
      </c>
      <c r="B9052" s="1" t="s">
        <v>65</v>
      </c>
      <c r="C9052" s="1" t="s">
        <v>20</v>
      </c>
      <c r="D9052" s="1" t="s">
        <v>66</v>
      </c>
      <c r="E9052" s="1" t="s">
        <v>47</v>
      </c>
      <c r="F9052" s="1" t="s">
        <v>23</v>
      </c>
      <c r="G9052">
        <v>9702.25</v>
      </c>
      <c r="H9052">
        <v>1</v>
      </c>
      <c r="I9052">
        <v>9702.25</v>
      </c>
      <c r="J9052">
        <v>4.62</v>
      </c>
      <c r="K9052">
        <v>269</v>
      </c>
      <c r="L9052" s="2">
        <v>45650</v>
      </c>
      <c r="O9052" t="str">
        <f>IF(ecommerce_10000[[#This Row],[Platform]]="Souq","sq",ecommerce_10000[[#This Row],[Platform]])</f>
        <v>Amazon</v>
      </c>
      <c r="P9052" t="str">
        <f>IF(E9052="Souq","sq",IF(E9052="Jumia","Jum",E9052))</f>
        <v>Amazon</v>
      </c>
      <c r="Q9052">
        <f>VLOOKUP(ecommerce_10000[[#This Row],[City]],F:I,4,FALSE)</f>
        <v>13290.4</v>
      </c>
      <c r="R9052" s="1">
        <f>SUMIF(C:C,ecommerce_10000[[#This Row],[Category]],I:I)</f>
        <v>91504159.730000004</v>
      </c>
      <c r="S9052" s="1">
        <f>SUMIFS(I:I,C:C,C9052)</f>
        <v>91504159.730000004</v>
      </c>
      <c r="T9052" s="1" t="str">
        <f>INDEX(F:F,MATCH(ecommerce_10000[[#This Row],[TotalAmount]],I:I,0))</f>
        <v>Alexandria</v>
      </c>
    </row>
    <row r="9053" spans="1:20" x14ac:dyDescent="0.3">
      <c r="A9053" s="1" t="s">
        <v>9097</v>
      </c>
      <c r="B9053" s="1" t="s">
        <v>19</v>
      </c>
      <c r="C9053" s="1" t="s">
        <v>20</v>
      </c>
      <c r="D9053" s="1" t="s">
        <v>21</v>
      </c>
      <c r="E9053" s="1" t="s">
        <v>16</v>
      </c>
      <c r="F9053" s="1" t="s">
        <v>40</v>
      </c>
      <c r="G9053">
        <v>15065.32</v>
      </c>
      <c r="H9053">
        <v>2</v>
      </c>
      <c r="I9053">
        <v>30130.639999999999</v>
      </c>
      <c r="J9053">
        <v>3.43</v>
      </c>
      <c r="K9053">
        <v>3478</v>
      </c>
      <c r="L9053" s="2">
        <v>45336</v>
      </c>
      <c r="O9053" t="str">
        <f>IF(ecommerce_10000[[#This Row],[Platform]]="Souq","sq",ecommerce_10000[[#This Row],[Platform]])</f>
        <v>sq</v>
      </c>
      <c r="P9053" t="str">
        <f>IF(E9053="Souq","sq",IF(E9053="Jumia","Jum",E9053))</f>
        <v>sq</v>
      </c>
      <c r="Q9053">
        <f>VLOOKUP(ecommerce_10000[[#This Row],[City]],F:I,4,FALSE)</f>
        <v>99349.3</v>
      </c>
      <c r="R9053" s="1">
        <f>SUMIF(C:C,ecommerce_10000[[#This Row],[Category]],I:I)</f>
        <v>91504159.730000004</v>
      </c>
      <c r="S9053" s="1">
        <f>SUMIFS(I:I,C:C,C9053)</f>
        <v>91504159.730000004</v>
      </c>
      <c r="T9053" s="1" t="str">
        <f>INDEX(F:F,MATCH(ecommerce_10000[[#This Row],[TotalAmount]],I:I,0))</f>
        <v>Riyadh</v>
      </c>
    </row>
    <row r="9054" spans="1:20" x14ac:dyDescent="0.3">
      <c r="A9054" s="1" t="s">
        <v>9098</v>
      </c>
      <c r="B9054" s="1" t="s">
        <v>38</v>
      </c>
      <c r="C9054" s="1" t="s">
        <v>20</v>
      </c>
      <c r="D9054" s="1" t="s">
        <v>39</v>
      </c>
      <c r="E9054" s="1" t="s">
        <v>22</v>
      </c>
      <c r="F9054" s="1" t="s">
        <v>23</v>
      </c>
      <c r="G9054">
        <v>16651.830000000002</v>
      </c>
      <c r="H9054">
        <v>3</v>
      </c>
      <c r="I9054">
        <v>49955.49</v>
      </c>
      <c r="J9054">
        <v>2.86</v>
      </c>
      <c r="K9054">
        <v>99</v>
      </c>
      <c r="L9054" s="2">
        <v>45556</v>
      </c>
      <c r="O9054" t="str">
        <f>IF(ecommerce_10000[[#This Row],[Platform]]="Souq","sq",ecommerce_10000[[#This Row],[Platform]])</f>
        <v>Jumia</v>
      </c>
      <c r="P9054" t="str">
        <f>IF(E9054="Souq","sq",IF(E9054="Jumia","Jum",E9054))</f>
        <v>Jum</v>
      </c>
      <c r="Q9054">
        <f>VLOOKUP(ecommerce_10000[[#This Row],[City]],F:I,4,FALSE)</f>
        <v>13290.4</v>
      </c>
      <c r="R9054" s="1">
        <f>SUMIF(C:C,ecommerce_10000[[#This Row],[Category]],I:I)</f>
        <v>91504159.730000004</v>
      </c>
      <c r="S9054" s="1">
        <f>SUMIFS(I:I,C:C,C9054)</f>
        <v>91504159.730000004</v>
      </c>
      <c r="T9054" s="1" t="str">
        <f>INDEX(F:F,MATCH(ecommerce_10000[[#This Row],[TotalAmount]],I:I,0))</f>
        <v>Alexandria</v>
      </c>
    </row>
    <row r="9055" spans="1:20" x14ac:dyDescent="0.3">
      <c r="A9055" s="1" t="s">
        <v>9099</v>
      </c>
      <c r="B9055" s="1" t="s">
        <v>49</v>
      </c>
      <c r="C9055" s="1" t="s">
        <v>14</v>
      </c>
      <c r="D9055" s="1" t="s">
        <v>50</v>
      </c>
      <c r="E9055" s="1" t="s">
        <v>16</v>
      </c>
      <c r="F9055" s="1" t="s">
        <v>23</v>
      </c>
      <c r="G9055">
        <v>6230.81</v>
      </c>
      <c r="H9055">
        <v>3</v>
      </c>
      <c r="I9055">
        <v>18692.43</v>
      </c>
      <c r="J9055">
        <v>1.69</v>
      </c>
      <c r="K9055">
        <v>722</v>
      </c>
      <c r="L9055" s="2">
        <v>45317</v>
      </c>
      <c r="O9055" t="str">
        <f>IF(ecommerce_10000[[#This Row],[Platform]]="Souq","sq",ecommerce_10000[[#This Row],[Platform]])</f>
        <v>sq</v>
      </c>
      <c r="P9055" t="str">
        <f>IF(E9055="Souq","sq",IF(E9055="Jumia","Jum",E9055))</f>
        <v>sq</v>
      </c>
      <c r="Q9055">
        <f>VLOOKUP(ecommerce_10000[[#This Row],[City]],F:I,4,FALSE)</f>
        <v>13290.4</v>
      </c>
      <c r="R9055" s="1">
        <f>SUMIF(C:C,ecommerce_10000[[#This Row],[Category]],I:I)</f>
        <v>92327183.770000085</v>
      </c>
      <c r="S9055" s="1">
        <f>SUMIFS(I:I,C:C,C9055)</f>
        <v>92327183.770000085</v>
      </c>
      <c r="T9055" s="1" t="str">
        <f>INDEX(F:F,MATCH(ecommerce_10000[[#This Row],[TotalAmount]],I:I,0))</f>
        <v>Alexandria</v>
      </c>
    </row>
    <row r="9056" spans="1:20" x14ac:dyDescent="0.3">
      <c r="A9056" s="1" t="s">
        <v>9100</v>
      </c>
      <c r="B9056" s="1" t="s">
        <v>43</v>
      </c>
      <c r="C9056" s="1" t="s">
        <v>44</v>
      </c>
      <c r="D9056" s="1" t="s">
        <v>45</v>
      </c>
      <c r="E9056" s="1" t="s">
        <v>47</v>
      </c>
      <c r="F9056" s="1" t="s">
        <v>28</v>
      </c>
      <c r="G9056">
        <v>1500.78</v>
      </c>
      <c r="H9056">
        <v>4</v>
      </c>
      <c r="I9056">
        <v>6003.12</v>
      </c>
      <c r="J9056">
        <v>1.1100000000000001</v>
      </c>
      <c r="K9056">
        <v>3135</v>
      </c>
      <c r="L9056" s="2">
        <v>45449</v>
      </c>
      <c r="O9056" t="str">
        <f>IF(ecommerce_10000[[#This Row],[Platform]]="Souq","sq",ecommerce_10000[[#This Row],[Platform]])</f>
        <v>Amazon</v>
      </c>
      <c r="P9056" t="str">
        <f>IF(E9056="Souq","sq",IF(E9056="Jumia","Jum",E9056))</f>
        <v>Amazon</v>
      </c>
      <c r="Q9056">
        <f>VLOOKUP(ecommerce_10000[[#This Row],[City]],F:I,4,FALSE)</f>
        <v>26648.76</v>
      </c>
      <c r="R9056" s="1">
        <f>SUMIF(C:C,ecommerce_10000[[#This Row],[Category]],I:I)</f>
        <v>31420413.200000018</v>
      </c>
      <c r="S9056" s="1">
        <f>SUMIFS(I:I,C:C,C9056)</f>
        <v>31420413.200000018</v>
      </c>
      <c r="T9056" s="1" t="str">
        <f>INDEX(F:F,MATCH(ecommerce_10000[[#This Row],[TotalAmount]],I:I,0))</f>
        <v>Casablanca</v>
      </c>
    </row>
    <row r="9057" spans="1:20" x14ac:dyDescent="0.3">
      <c r="A9057" s="1" t="s">
        <v>9101</v>
      </c>
      <c r="B9057" s="1" t="s">
        <v>13</v>
      </c>
      <c r="C9057" s="1" t="s">
        <v>14</v>
      </c>
      <c r="D9057" s="1" t="s">
        <v>15</v>
      </c>
      <c r="E9057" s="1" t="s">
        <v>47</v>
      </c>
      <c r="F9057" s="1" t="s">
        <v>23</v>
      </c>
      <c r="G9057">
        <v>15767.3</v>
      </c>
      <c r="H9057">
        <v>2</v>
      </c>
      <c r="I9057">
        <v>31534.6</v>
      </c>
      <c r="J9057">
        <v>3.84</v>
      </c>
      <c r="K9057">
        <v>1803</v>
      </c>
      <c r="L9057" s="2">
        <v>45330</v>
      </c>
      <c r="O9057" t="str">
        <f>IF(ecommerce_10000[[#This Row],[Platform]]="Souq","sq",ecommerce_10000[[#This Row],[Platform]])</f>
        <v>Amazon</v>
      </c>
      <c r="P9057" t="str">
        <f>IF(E9057="Souq","sq",IF(E9057="Jumia","Jum",E9057))</f>
        <v>Amazon</v>
      </c>
      <c r="Q9057">
        <f>VLOOKUP(ecommerce_10000[[#This Row],[City]],F:I,4,FALSE)</f>
        <v>13290.4</v>
      </c>
      <c r="R9057" s="1">
        <f>SUMIF(C:C,ecommerce_10000[[#This Row],[Category]],I:I)</f>
        <v>92327183.770000085</v>
      </c>
      <c r="S9057" s="1">
        <f>SUMIFS(I:I,C:C,C9057)</f>
        <v>92327183.770000085</v>
      </c>
      <c r="T9057" s="1" t="str">
        <f>INDEX(F:F,MATCH(ecommerce_10000[[#This Row],[TotalAmount]],I:I,0))</f>
        <v>Alexandria</v>
      </c>
    </row>
    <row r="9058" spans="1:20" x14ac:dyDescent="0.3">
      <c r="A9058" s="1" t="s">
        <v>9102</v>
      </c>
      <c r="B9058" s="1" t="s">
        <v>13</v>
      </c>
      <c r="C9058" s="1" t="s">
        <v>14</v>
      </c>
      <c r="D9058" s="1" t="s">
        <v>15</v>
      </c>
      <c r="E9058" s="1" t="s">
        <v>47</v>
      </c>
      <c r="F9058" s="1" t="s">
        <v>33</v>
      </c>
      <c r="G9058">
        <v>19149.939999999999</v>
      </c>
      <c r="H9058">
        <v>2</v>
      </c>
      <c r="I9058">
        <v>38299.879999999997</v>
      </c>
      <c r="J9058">
        <v>1.31</v>
      </c>
      <c r="K9058">
        <v>2481</v>
      </c>
      <c r="L9058" s="2">
        <v>45350</v>
      </c>
      <c r="O9058" t="str">
        <f>IF(ecommerce_10000[[#This Row],[Platform]]="Souq","sq",ecommerce_10000[[#This Row],[Platform]])</f>
        <v>Amazon</v>
      </c>
      <c r="P9058" t="str">
        <f>IF(E9058="Souq","sq",IF(E9058="Jumia","Jum",E9058))</f>
        <v>Amazon</v>
      </c>
      <c r="Q9058">
        <f>VLOOKUP(ecommerce_10000[[#This Row],[City]],F:I,4,FALSE)</f>
        <v>3665.44</v>
      </c>
      <c r="R9058" s="1">
        <f>SUMIF(C:C,ecommerce_10000[[#This Row],[Category]],I:I)</f>
        <v>92327183.770000085</v>
      </c>
      <c r="S9058" s="1">
        <f>SUMIFS(I:I,C:C,C9058)</f>
        <v>92327183.770000085</v>
      </c>
      <c r="T9058" s="1" t="str">
        <f>INDEX(F:F,MATCH(ecommerce_10000[[#This Row],[TotalAmount]],I:I,0))</f>
        <v>Dubai</v>
      </c>
    </row>
    <row r="9059" spans="1:20" x14ac:dyDescent="0.3">
      <c r="A9059" s="1" t="s">
        <v>9103</v>
      </c>
      <c r="B9059" s="1" t="s">
        <v>25</v>
      </c>
      <c r="C9059" s="1" t="s">
        <v>26</v>
      </c>
      <c r="D9059" s="1" t="s">
        <v>27</v>
      </c>
      <c r="E9059" s="1" t="s">
        <v>47</v>
      </c>
      <c r="F9059" s="1" t="s">
        <v>23</v>
      </c>
      <c r="G9059">
        <v>7240.36</v>
      </c>
      <c r="H9059">
        <v>4</v>
      </c>
      <c r="I9059">
        <v>28961.439999999999</v>
      </c>
      <c r="J9059">
        <v>1.81</v>
      </c>
      <c r="K9059">
        <v>3476</v>
      </c>
      <c r="L9059" s="2">
        <v>45521</v>
      </c>
      <c r="O9059" t="str">
        <f>IF(ecommerce_10000[[#This Row],[Platform]]="Souq","sq",ecommerce_10000[[#This Row],[Platform]])</f>
        <v>Amazon</v>
      </c>
      <c r="P9059" t="str">
        <f>IF(E9059="Souq","sq",IF(E9059="Jumia","Jum",E9059))</f>
        <v>Amazon</v>
      </c>
      <c r="Q9059">
        <f>VLOOKUP(ecommerce_10000[[#This Row],[City]],F:I,4,FALSE)</f>
        <v>13290.4</v>
      </c>
      <c r="R9059" s="1">
        <f>SUMIF(C:C,ecommerce_10000[[#This Row],[Category]],I:I)</f>
        <v>29200970.130000021</v>
      </c>
      <c r="S9059" s="1">
        <f>SUMIFS(I:I,C:C,C9059)</f>
        <v>29200970.130000021</v>
      </c>
      <c r="T9059" s="1" t="str">
        <f>INDEX(F:F,MATCH(ecommerce_10000[[#This Row],[TotalAmount]],I:I,0))</f>
        <v>Alexandria</v>
      </c>
    </row>
    <row r="9060" spans="1:20" x14ac:dyDescent="0.3">
      <c r="A9060" s="1" t="s">
        <v>9104</v>
      </c>
      <c r="B9060" s="1" t="s">
        <v>43</v>
      </c>
      <c r="C9060" s="1" t="s">
        <v>44</v>
      </c>
      <c r="D9060" s="1" t="s">
        <v>45</v>
      </c>
      <c r="E9060" s="1" t="s">
        <v>16</v>
      </c>
      <c r="F9060" s="1" t="s">
        <v>17</v>
      </c>
      <c r="G9060">
        <v>13150.11</v>
      </c>
      <c r="H9060">
        <v>5</v>
      </c>
      <c r="I9060">
        <v>65750.55</v>
      </c>
      <c r="J9060">
        <v>2.13</v>
      </c>
      <c r="K9060">
        <v>3380</v>
      </c>
      <c r="L9060" s="2">
        <v>45297</v>
      </c>
      <c r="O9060" t="str">
        <f>IF(ecommerce_10000[[#This Row],[Platform]]="Souq","sq",ecommerce_10000[[#This Row],[Platform]])</f>
        <v>sq</v>
      </c>
      <c r="P9060" t="str">
        <f>IF(E9060="Souq","sq",IF(E9060="Jumia","Jum",E9060))</f>
        <v>sq</v>
      </c>
      <c r="Q9060">
        <f>VLOOKUP(ecommerce_10000[[#This Row],[City]],F:I,4,FALSE)</f>
        <v>16284.02</v>
      </c>
      <c r="R9060" s="1">
        <f>SUMIF(C:C,ecommerce_10000[[#This Row],[Category]],I:I)</f>
        <v>31420413.200000018</v>
      </c>
      <c r="S9060" s="1">
        <f>SUMIFS(I:I,C:C,C9060)</f>
        <v>31420413.200000018</v>
      </c>
      <c r="T9060" s="1" t="str">
        <f>INDEX(F:F,MATCH(ecommerce_10000[[#This Row],[TotalAmount]],I:I,0))</f>
        <v>Cairo</v>
      </c>
    </row>
    <row r="9061" spans="1:20" x14ac:dyDescent="0.3">
      <c r="A9061" s="1" t="s">
        <v>9105</v>
      </c>
      <c r="B9061" s="1" t="s">
        <v>19</v>
      </c>
      <c r="C9061" s="1" t="s">
        <v>20</v>
      </c>
      <c r="D9061" s="1" t="s">
        <v>21</v>
      </c>
      <c r="E9061" s="1" t="s">
        <v>22</v>
      </c>
      <c r="F9061" s="1" t="s">
        <v>40</v>
      </c>
      <c r="G9061">
        <v>19225.599999999999</v>
      </c>
      <c r="H9061">
        <v>5</v>
      </c>
      <c r="I9061">
        <v>96128</v>
      </c>
      <c r="J9061">
        <v>3.75</v>
      </c>
      <c r="K9061">
        <v>4851</v>
      </c>
      <c r="L9061" s="2">
        <v>45293</v>
      </c>
      <c r="O9061" t="str">
        <f>IF(ecommerce_10000[[#This Row],[Platform]]="Souq","sq",ecommerce_10000[[#This Row],[Platform]])</f>
        <v>Jumia</v>
      </c>
      <c r="P9061" t="str">
        <f>IF(E9061="Souq","sq",IF(E9061="Jumia","Jum",E9061))</f>
        <v>Jum</v>
      </c>
      <c r="Q9061">
        <f>VLOOKUP(ecommerce_10000[[#This Row],[City]],F:I,4,FALSE)</f>
        <v>99349.3</v>
      </c>
      <c r="R9061" s="1">
        <f>SUMIF(C:C,ecommerce_10000[[#This Row],[Category]],I:I)</f>
        <v>91504159.730000004</v>
      </c>
      <c r="S9061" s="1">
        <f>SUMIFS(I:I,C:C,C9061)</f>
        <v>91504159.730000004</v>
      </c>
      <c r="T9061" s="1" t="str">
        <f>INDEX(F:F,MATCH(ecommerce_10000[[#This Row],[TotalAmount]],I:I,0))</f>
        <v>Riyadh</v>
      </c>
    </row>
    <row r="9062" spans="1:20" x14ac:dyDescent="0.3">
      <c r="A9062" s="1" t="s">
        <v>9106</v>
      </c>
      <c r="B9062" s="1" t="s">
        <v>49</v>
      </c>
      <c r="C9062" s="1" t="s">
        <v>14</v>
      </c>
      <c r="D9062" s="1" t="s">
        <v>50</v>
      </c>
      <c r="E9062" s="1" t="s">
        <v>16</v>
      </c>
      <c r="F9062" s="1" t="s">
        <v>40</v>
      </c>
      <c r="G9062">
        <v>380.64</v>
      </c>
      <c r="H9062">
        <v>5</v>
      </c>
      <c r="I9062">
        <v>1903.2</v>
      </c>
      <c r="J9062">
        <v>1.46</v>
      </c>
      <c r="K9062">
        <v>1229</v>
      </c>
      <c r="L9062" s="2">
        <v>45308</v>
      </c>
      <c r="O9062" t="str">
        <f>IF(ecommerce_10000[[#This Row],[Platform]]="Souq","sq",ecommerce_10000[[#This Row],[Platform]])</f>
        <v>sq</v>
      </c>
      <c r="P9062" t="str">
        <f>IF(E9062="Souq","sq",IF(E9062="Jumia","Jum",E9062))</f>
        <v>sq</v>
      </c>
      <c r="Q9062">
        <f>VLOOKUP(ecommerce_10000[[#This Row],[City]],F:I,4,FALSE)</f>
        <v>99349.3</v>
      </c>
      <c r="R9062" s="1">
        <f>SUMIF(C:C,ecommerce_10000[[#This Row],[Category]],I:I)</f>
        <v>92327183.770000085</v>
      </c>
      <c r="S9062" s="1">
        <f>SUMIFS(I:I,C:C,C9062)</f>
        <v>92327183.770000085</v>
      </c>
      <c r="T9062" s="1" t="str">
        <f>INDEX(F:F,MATCH(ecommerce_10000[[#This Row],[TotalAmount]],I:I,0))</f>
        <v>Riyadh</v>
      </c>
    </row>
    <row r="9063" spans="1:20" x14ac:dyDescent="0.3">
      <c r="A9063" s="1" t="s">
        <v>9107</v>
      </c>
      <c r="B9063" s="1" t="s">
        <v>43</v>
      </c>
      <c r="C9063" s="1" t="s">
        <v>44</v>
      </c>
      <c r="D9063" s="1" t="s">
        <v>45</v>
      </c>
      <c r="E9063" s="1" t="s">
        <v>22</v>
      </c>
      <c r="F9063" s="1" t="s">
        <v>62</v>
      </c>
      <c r="G9063">
        <v>19613.259999999998</v>
      </c>
      <c r="H9063">
        <v>5</v>
      </c>
      <c r="I9063">
        <v>98066.3</v>
      </c>
      <c r="J9063">
        <v>4.21</v>
      </c>
      <c r="K9063">
        <v>3416</v>
      </c>
      <c r="L9063" s="2">
        <v>45393</v>
      </c>
      <c r="O9063" t="str">
        <f>IF(ecommerce_10000[[#This Row],[Platform]]="Souq","sq",ecommerce_10000[[#This Row],[Platform]])</f>
        <v>Jumia</v>
      </c>
      <c r="P9063" t="str">
        <f>IF(E9063="Souq","sq",IF(E9063="Jumia","Jum",E9063))</f>
        <v>Jum</v>
      </c>
      <c r="Q9063">
        <f>VLOOKUP(ecommerce_10000[[#This Row],[City]],F:I,4,FALSE)</f>
        <v>27872.98</v>
      </c>
      <c r="R9063" s="1">
        <f>SUMIF(C:C,ecommerce_10000[[#This Row],[Category]],I:I)</f>
        <v>31420413.200000018</v>
      </c>
      <c r="S9063" s="1">
        <f>SUMIFS(I:I,C:C,C9063)</f>
        <v>31420413.200000018</v>
      </c>
      <c r="T9063" s="1" t="str">
        <f>INDEX(F:F,MATCH(ecommerce_10000[[#This Row],[TotalAmount]],I:I,0))</f>
        <v>Giza</v>
      </c>
    </row>
    <row r="9064" spans="1:20" x14ac:dyDescent="0.3">
      <c r="A9064" s="1" t="s">
        <v>9108</v>
      </c>
      <c r="B9064" s="1" t="s">
        <v>35</v>
      </c>
      <c r="C9064" s="1" t="s">
        <v>14</v>
      </c>
      <c r="D9064" s="1" t="s">
        <v>36</v>
      </c>
      <c r="E9064" s="1" t="s">
        <v>22</v>
      </c>
      <c r="F9064" s="1" t="s">
        <v>62</v>
      </c>
      <c r="G9064">
        <v>14336.13</v>
      </c>
      <c r="H9064">
        <v>5</v>
      </c>
      <c r="I9064">
        <v>71680.649999999994</v>
      </c>
      <c r="J9064">
        <v>3.91</v>
      </c>
      <c r="K9064">
        <v>3295</v>
      </c>
      <c r="L9064" s="2">
        <v>45542</v>
      </c>
      <c r="O9064" t="str">
        <f>IF(ecommerce_10000[[#This Row],[Platform]]="Souq","sq",ecommerce_10000[[#This Row],[Platform]])</f>
        <v>Jumia</v>
      </c>
      <c r="P9064" t="str">
        <f>IF(E9064="Souq","sq",IF(E9064="Jumia","Jum",E9064))</f>
        <v>Jum</v>
      </c>
      <c r="Q9064">
        <f>VLOOKUP(ecommerce_10000[[#This Row],[City]],F:I,4,FALSE)</f>
        <v>27872.98</v>
      </c>
      <c r="R9064" s="1">
        <f>SUMIF(C:C,ecommerce_10000[[#This Row],[Category]],I:I)</f>
        <v>92327183.770000085</v>
      </c>
      <c r="S9064" s="1">
        <f>SUMIFS(I:I,C:C,C9064)</f>
        <v>92327183.770000085</v>
      </c>
      <c r="T9064" s="1" t="str">
        <f>INDEX(F:F,MATCH(ecommerce_10000[[#This Row],[TotalAmount]],I:I,0))</f>
        <v>Giza</v>
      </c>
    </row>
    <row r="9065" spans="1:20" x14ac:dyDescent="0.3">
      <c r="A9065" s="1" t="s">
        <v>9109</v>
      </c>
      <c r="B9065" s="1" t="s">
        <v>43</v>
      </c>
      <c r="C9065" s="1" t="s">
        <v>44</v>
      </c>
      <c r="D9065" s="1" t="s">
        <v>45</v>
      </c>
      <c r="E9065" s="1" t="s">
        <v>22</v>
      </c>
      <c r="F9065" s="1" t="s">
        <v>62</v>
      </c>
      <c r="G9065">
        <v>18174.080000000002</v>
      </c>
      <c r="H9065">
        <v>5</v>
      </c>
      <c r="I9065">
        <v>90870.399999999994</v>
      </c>
      <c r="J9065">
        <v>2.78</v>
      </c>
      <c r="K9065">
        <v>3781</v>
      </c>
      <c r="L9065" s="2">
        <v>45335</v>
      </c>
      <c r="O9065" t="str">
        <f>IF(ecommerce_10000[[#This Row],[Platform]]="Souq","sq",ecommerce_10000[[#This Row],[Platform]])</f>
        <v>Jumia</v>
      </c>
      <c r="P9065" t="str">
        <f>IF(E9065="Souq","sq",IF(E9065="Jumia","Jum",E9065))</f>
        <v>Jum</v>
      </c>
      <c r="Q9065">
        <f>VLOOKUP(ecommerce_10000[[#This Row],[City]],F:I,4,FALSE)</f>
        <v>27872.98</v>
      </c>
      <c r="R9065" s="1">
        <f>SUMIF(C:C,ecommerce_10000[[#This Row],[Category]],I:I)</f>
        <v>31420413.200000018</v>
      </c>
      <c r="S9065" s="1">
        <f>SUMIFS(I:I,C:C,C9065)</f>
        <v>31420413.200000018</v>
      </c>
      <c r="T9065" s="1" t="str">
        <f>INDEX(F:F,MATCH(ecommerce_10000[[#This Row],[TotalAmount]],I:I,0))</f>
        <v>Giza</v>
      </c>
    </row>
    <row r="9066" spans="1:20" x14ac:dyDescent="0.3">
      <c r="A9066" s="1" t="s">
        <v>9110</v>
      </c>
      <c r="B9066" s="1" t="s">
        <v>25</v>
      </c>
      <c r="C9066" s="1" t="s">
        <v>26</v>
      </c>
      <c r="D9066" s="1" t="s">
        <v>27</v>
      </c>
      <c r="E9066" s="1" t="s">
        <v>47</v>
      </c>
      <c r="F9066" s="1" t="s">
        <v>23</v>
      </c>
      <c r="G9066">
        <v>18226.560000000001</v>
      </c>
      <c r="H9066">
        <v>2</v>
      </c>
      <c r="I9066">
        <v>36453.120000000003</v>
      </c>
      <c r="J9066">
        <v>1.65</v>
      </c>
      <c r="K9066">
        <v>214</v>
      </c>
      <c r="L9066" s="2">
        <v>45359</v>
      </c>
      <c r="O9066" t="str">
        <f>IF(ecommerce_10000[[#This Row],[Platform]]="Souq","sq",ecommerce_10000[[#This Row],[Platform]])</f>
        <v>Amazon</v>
      </c>
      <c r="P9066" t="str">
        <f>IF(E9066="Souq","sq",IF(E9066="Jumia","Jum",E9066))</f>
        <v>Amazon</v>
      </c>
      <c r="Q9066">
        <f>VLOOKUP(ecommerce_10000[[#This Row],[City]],F:I,4,FALSE)</f>
        <v>13290.4</v>
      </c>
      <c r="R9066" s="1">
        <f>SUMIF(C:C,ecommerce_10000[[#This Row],[Category]],I:I)</f>
        <v>29200970.130000021</v>
      </c>
      <c r="S9066" s="1">
        <f>SUMIFS(I:I,C:C,C9066)</f>
        <v>29200970.130000021</v>
      </c>
      <c r="T9066" s="1" t="str">
        <f>INDEX(F:F,MATCH(ecommerce_10000[[#This Row],[TotalAmount]],I:I,0))</f>
        <v>Alexandria</v>
      </c>
    </row>
    <row r="9067" spans="1:20" x14ac:dyDescent="0.3">
      <c r="A9067" s="1" t="s">
        <v>9111</v>
      </c>
      <c r="B9067" s="1" t="s">
        <v>38</v>
      </c>
      <c r="C9067" s="1" t="s">
        <v>20</v>
      </c>
      <c r="D9067" s="1" t="s">
        <v>39</v>
      </c>
      <c r="E9067" s="1" t="s">
        <v>16</v>
      </c>
      <c r="F9067" s="1" t="s">
        <v>28</v>
      </c>
      <c r="G9067">
        <v>7810.52</v>
      </c>
      <c r="H9067">
        <v>3</v>
      </c>
      <c r="I9067">
        <v>23431.56</v>
      </c>
      <c r="J9067">
        <v>1.64</v>
      </c>
      <c r="K9067">
        <v>2015</v>
      </c>
      <c r="L9067" s="2">
        <v>45441</v>
      </c>
      <c r="O9067" t="str">
        <f>IF(ecommerce_10000[[#This Row],[Platform]]="Souq","sq",ecommerce_10000[[#This Row],[Platform]])</f>
        <v>sq</v>
      </c>
      <c r="P9067" t="str">
        <f>IF(E9067="Souq","sq",IF(E9067="Jumia","Jum",E9067))</f>
        <v>sq</v>
      </c>
      <c r="Q9067">
        <f>VLOOKUP(ecommerce_10000[[#This Row],[City]],F:I,4,FALSE)</f>
        <v>26648.76</v>
      </c>
      <c r="R9067" s="1">
        <f>SUMIF(C:C,ecommerce_10000[[#This Row],[Category]],I:I)</f>
        <v>91504159.730000004</v>
      </c>
      <c r="S9067" s="1">
        <f>SUMIFS(I:I,C:C,C9067)</f>
        <v>91504159.730000004</v>
      </c>
      <c r="T9067" s="1" t="str">
        <f>INDEX(F:F,MATCH(ecommerce_10000[[#This Row],[TotalAmount]],I:I,0))</f>
        <v>Casablanca</v>
      </c>
    </row>
    <row r="9068" spans="1:20" x14ac:dyDescent="0.3">
      <c r="A9068" s="1" t="s">
        <v>9112</v>
      </c>
      <c r="B9068" s="1" t="s">
        <v>49</v>
      </c>
      <c r="C9068" s="1" t="s">
        <v>14</v>
      </c>
      <c r="D9068" s="1" t="s">
        <v>50</v>
      </c>
      <c r="E9068" s="1" t="s">
        <v>16</v>
      </c>
      <c r="F9068" s="1" t="s">
        <v>40</v>
      </c>
      <c r="G9068">
        <v>11430.52</v>
      </c>
      <c r="H9068">
        <v>5</v>
      </c>
      <c r="I9068">
        <v>57152.6</v>
      </c>
      <c r="J9068">
        <v>2.41</v>
      </c>
      <c r="K9068">
        <v>264</v>
      </c>
      <c r="L9068" s="2">
        <v>45418</v>
      </c>
      <c r="O9068" t="str">
        <f>IF(ecommerce_10000[[#This Row],[Platform]]="Souq","sq",ecommerce_10000[[#This Row],[Platform]])</f>
        <v>sq</v>
      </c>
      <c r="P9068" t="str">
        <f>IF(E9068="Souq","sq",IF(E9068="Jumia","Jum",E9068))</f>
        <v>sq</v>
      </c>
      <c r="Q9068">
        <f>VLOOKUP(ecommerce_10000[[#This Row],[City]],F:I,4,FALSE)</f>
        <v>99349.3</v>
      </c>
      <c r="R9068" s="1">
        <f>SUMIF(C:C,ecommerce_10000[[#This Row],[Category]],I:I)</f>
        <v>92327183.770000085</v>
      </c>
      <c r="S9068" s="1">
        <f>SUMIFS(I:I,C:C,C9068)</f>
        <v>92327183.770000085</v>
      </c>
      <c r="T9068" s="1" t="str">
        <f>INDEX(F:F,MATCH(ecommerce_10000[[#This Row],[TotalAmount]],I:I,0))</f>
        <v>Riyadh</v>
      </c>
    </row>
    <row r="9069" spans="1:20" x14ac:dyDescent="0.3">
      <c r="A9069" s="1" t="s">
        <v>9113</v>
      </c>
      <c r="B9069" s="1" t="s">
        <v>65</v>
      </c>
      <c r="C9069" s="1" t="s">
        <v>20</v>
      </c>
      <c r="D9069" s="1" t="s">
        <v>66</v>
      </c>
      <c r="E9069" s="1" t="s">
        <v>47</v>
      </c>
      <c r="F9069" s="1" t="s">
        <v>62</v>
      </c>
      <c r="G9069">
        <v>16955.48</v>
      </c>
      <c r="H9069">
        <v>4</v>
      </c>
      <c r="I9069">
        <v>67821.919999999998</v>
      </c>
      <c r="J9069">
        <v>4.3600000000000003</v>
      </c>
      <c r="K9069">
        <v>1025</v>
      </c>
      <c r="L9069" s="2">
        <v>45555</v>
      </c>
      <c r="O9069" t="str">
        <f>IF(ecommerce_10000[[#This Row],[Platform]]="Souq","sq",ecommerce_10000[[#This Row],[Platform]])</f>
        <v>Amazon</v>
      </c>
      <c r="P9069" t="str">
        <f>IF(E9069="Souq","sq",IF(E9069="Jumia","Jum",E9069))</f>
        <v>Amazon</v>
      </c>
      <c r="Q9069">
        <f>VLOOKUP(ecommerce_10000[[#This Row],[City]],F:I,4,FALSE)</f>
        <v>27872.98</v>
      </c>
      <c r="R9069" s="1">
        <f>SUMIF(C:C,ecommerce_10000[[#This Row],[Category]],I:I)</f>
        <v>91504159.730000004</v>
      </c>
      <c r="S9069" s="1">
        <f>SUMIFS(I:I,C:C,C9069)</f>
        <v>91504159.730000004</v>
      </c>
      <c r="T9069" s="1" t="str">
        <f>INDEX(F:F,MATCH(ecommerce_10000[[#This Row],[TotalAmount]],I:I,0))</f>
        <v>Giza</v>
      </c>
    </row>
    <row r="9070" spans="1:20" x14ac:dyDescent="0.3">
      <c r="A9070" s="1" t="s">
        <v>9114</v>
      </c>
      <c r="B9070" s="1" t="s">
        <v>30</v>
      </c>
      <c r="C9070" s="1" t="s">
        <v>31</v>
      </c>
      <c r="D9070" s="1" t="s">
        <v>32</v>
      </c>
      <c r="E9070" s="1" t="s">
        <v>47</v>
      </c>
      <c r="F9070" s="1" t="s">
        <v>23</v>
      </c>
      <c r="G9070">
        <v>11379.62</v>
      </c>
      <c r="H9070">
        <v>3</v>
      </c>
      <c r="I9070">
        <v>34138.86</v>
      </c>
      <c r="J9070">
        <v>3.62</v>
      </c>
      <c r="K9070">
        <v>3162</v>
      </c>
      <c r="L9070" s="2">
        <v>45499</v>
      </c>
      <c r="O9070" t="str">
        <f>IF(ecommerce_10000[[#This Row],[Platform]]="Souq","sq",ecommerce_10000[[#This Row],[Platform]])</f>
        <v>Amazon</v>
      </c>
      <c r="P9070" t="str">
        <f>IF(E9070="Souq","sq",IF(E9070="Jumia","Jum",E9070))</f>
        <v>Amazon</v>
      </c>
      <c r="Q9070">
        <f>VLOOKUP(ecommerce_10000[[#This Row],[City]],F:I,4,FALSE)</f>
        <v>13290.4</v>
      </c>
      <c r="R9070" s="1">
        <f>SUMIF(C:C,ecommerce_10000[[#This Row],[Category]],I:I)</f>
        <v>57542997.559999913</v>
      </c>
      <c r="S9070" s="1">
        <f>SUMIFS(I:I,C:C,C9070)</f>
        <v>57542997.559999913</v>
      </c>
      <c r="T9070" s="1" t="str">
        <f>INDEX(F:F,MATCH(ecommerce_10000[[#This Row],[TotalAmount]],I:I,0))</f>
        <v>Alexandria</v>
      </c>
    </row>
    <row r="9071" spans="1:20" x14ac:dyDescent="0.3">
      <c r="A9071" s="1" t="s">
        <v>9115</v>
      </c>
      <c r="B9071" s="1" t="s">
        <v>53</v>
      </c>
      <c r="C9071" s="1" t="s">
        <v>31</v>
      </c>
      <c r="D9071" s="1" t="s">
        <v>54</v>
      </c>
      <c r="E9071" s="1" t="s">
        <v>16</v>
      </c>
      <c r="F9071" s="1" t="s">
        <v>62</v>
      </c>
      <c r="G9071">
        <v>8362.6</v>
      </c>
      <c r="H9071">
        <v>4</v>
      </c>
      <c r="I9071">
        <v>33450.400000000001</v>
      </c>
      <c r="J9071">
        <v>4.4400000000000004</v>
      </c>
      <c r="K9071">
        <v>4479</v>
      </c>
      <c r="L9071" s="2">
        <v>45583</v>
      </c>
      <c r="O9071" t="str">
        <f>IF(ecommerce_10000[[#This Row],[Platform]]="Souq","sq",ecommerce_10000[[#This Row],[Platform]])</f>
        <v>sq</v>
      </c>
      <c r="P9071" t="str">
        <f>IF(E9071="Souq","sq",IF(E9071="Jumia","Jum",E9071))</f>
        <v>sq</v>
      </c>
      <c r="Q9071">
        <f>VLOOKUP(ecommerce_10000[[#This Row],[City]],F:I,4,FALSE)</f>
        <v>27872.98</v>
      </c>
      <c r="R9071" s="1">
        <f>SUMIF(C:C,ecommerce_10000[[#This Row],[Category]],I:I)</f>
        <v>57542997.559999913</v>
      </c>
      <c r="S9071" s="1">
        <f>SUMIFS(I:I,C:C,C9071)</f>
        <v>57542997.559999913</v>
      </c>
      <c r="T9071" s="1" t="str">
        <f>INDEX(F:F,MATCH(ecommerce_10000[[#This Row],[TotalAmount]],I:I,0))</f>
        <v>Giza</v>
      </c>
    </row>
    <row r="9072" spans="1:20" x14ac:dyDescent="0.3">
      <c r="A9072" s="1" t="s">
        <v>9116</v>
      </c>
      <c r="B9072" s="1" t="s">
        <v>53</v>
      </c>
      <c r="C9072" s="1" t="s">
        <v>31</v>
      </c>
      <c r="D9072" s="1" t="s">
        <v>54</v>
      </c>
      <c r="E9072" s="1" t="s">
        <v>47</v>
      </c>
      <c r="F9072" s="1" t="s">
        <v>28</v>
      </c>
      <c r="G9072">
        <v>14266.97</v>
      </c>
      <c r="H9072">
        <v>3</v>
      </c>
      <c r="I9072">
        <v>42800.91</v>
      </c>
      <c r="J9072">
        <v>2.63</v>
      </c>
      <c r="K9072">
        <v>3254</v>
      </c>
      <c r="L9072" s="2">
        <v>45377</v>
      </c>
      <c r="O9072" t="str">
        <f>IF(ecommerce_10000[[#This Row],[Platform]]="Souq","sq",ecommerce_10000[[#This Row],[Platform]])</f>
        <v>Amazon</v>
      </c>
      <c r="P9072" t="str">
        <f>IF(E9072="Souq","sq",IF(E9072="Jumia","Jum",E9072))</f>
        <v>Amazon</v>
      </c>
      <c r="Q9072">
        <f>VLOOKUP(ecommerce_10000[[#This Row],[City]],F:I,4,FALSE)</f>
        <v>26648.76</v>
      </c>
      <c r="R9072" s="1">
        <f>SUMIF(C:C,ecommerce_10000[[#This Row],[Category]],I:I)</f>
        <v>57542997.559999913</v>
      </c>
      <c r="S9072" s="1">
        <f>SUMIFS(I:I,C:C,C9072)</f>
        <v>57542997.559999913</v>
      </c>
      <c r="T9072" s="1" t="str">
        <f>INDEX(F:F,MATCH(ecommerce_10000[[#This Row],[TotalAmount]],I:I,0))</f>
        <v>Casablanca</v>
      </c>
    </row>
    <row r="9073" spans="1:20" x14ac:dyDescent="0.3">
      <c r="A9073" s="1" t="s">
        <v>9117</v>
      </c>
      <c r="B9073" s="1" t="s">
        <v>38</v>
      </c>
      <c r="C9073" s="1" t="s">
        <v>20</v>
      </c>
      <c r="D9073" s="1" t="s">
        <v>39</v>
      </c>
      <c r="E9073" s="1" t="s">
        <v>22</v>
      </c>
      <c r="F9073" s="1" t="s">
        <v>62</v>
      </c>
      <c r="G9073">
        <v>6834.77</v>
      </c>
      <c r="H9073">
        <v>3</v>
      </c>
      <c r="I9073">
        <v>20504.310000000001</v>
      </c>
      <c r="J9073">
        <v>2.85</v>
      </c>
      <c r="K9073">
        <v>2571</v>
      </c>
      <c r="L9073" s="2">
        <v>45472</v>
      </c>
      <c r="O9073" t="str">
        <f>IF(ecommerce_10000[[#This Row],[Platform]]="Souq","sq",ecommerce_10000[[#This Row],[Platform]])</f>
        <v>Jumia</v>
      </c>
      <c r="P9073" t="str">
        <f>IF(E9073="Souq","sq",IF(E9073="Jumia","Jum",E9073))</f>
        <v>Jum</v>
      </c>
      <c r="Q9073">
        <f>VLOOKUP(ecommerce_10000[[#This Row],[City]],F:I,4,FALSE)</f>
        <v>27872.98</v>
      </c>
      <c r="R9073" s="1">
        <f>SUMIF(C:C,ecommerce_10000[[#This Row],[Category]],I:I)</f>
        <v>91504159.730000004</v>
      </c>
      <c r="S9073" s="1">
        <f>SUMIFS(I:I,C:C,C9073)</f>
        <v>91504159.730000004</v>
      </c>
      <c r="T9073" s="1" t="str">
        <f>INDEX(F:F,MATCH(ecommerce_10000[[#This Row],[TotalAmount]],I:I,0))</f>
        <v>Giza</v>
      </c>
    </row>
    <row r="9074" spans="1:20" x14ac:dyDescent="0.3">
      <c r="A9074" s="1" t="s">
        <v>9118</v>
      </c>
      <c r="B9074" s="1" t="s">
        <v>30</v>
      </c>
      <c r="C9074" s="1" t="s">
        <v>31</v>
      </c>
      <c r="D9074" s="1" t="s">
        <v>32</v>
      </c>
      <c r="E9074" s="1" t="s">
        <v>16</v>
      </c>
      <c r="F9074" s="1" t="s">
        <v>28</v>
      </c>
      <c r="G9074">
        <v>13060.05</v>
      </c>
      <c r="H9074">
        <v>1</v>
      </c>
      <c r="I9074">
        <v>13060.05</v>
      </c>
      <c r="J9074">
        <v>4.6500000000000004</v>
      </c>
      <c r="K9074">
        <v>1145</v>
      </c>
      <c r="L9074" s="2">
        <v>45632</v>
      </c>
      <c r="O9074" t="str">
        <f>IF(ecommerce_10000[[#This Row],[Platform]]="Souq","sq",ecommerce_10000[[#This Row],[Platform]])</f>
        <v>sq</v>
      </c>
      <c r="P9074" t="str">
        <f>IF(E9074="Souq","sq",IF(E9074="Jumia","Jum",E9074))</f>
        <v>sq</v>
      </c>
      <c r="Q9074">
        <f>VLOOKUP(ecommerce_10000[[#This Row],[City]],F:I,4,FALSE)</f>
        <v>26648.76</v>
      </c>
      <c r="R9074" s="1">
        <f>SUMIF(C:C,ecommerce_10000[[#This Row],[Category]],I:I)</f>
        <v>57542997.559999913</v>
      </c>
      <c r="S9074" s="1">
        <f>SUMIFS(I:I,C:C,C9074)</f>
        <v>57542997.559999913</v>
      </c>
      <c r="T9074" s="1" t="str">
        <f>INDEX(F:F,MATCH(ecommerce_10000[[#This Row],[TotalAmount]],I:I,0))</f>
        <v>Casablanca</v>
      </c>
    </row>
    <row r="9075" spans="1:20" x14ac:dyDescent="0.3">
      <c r="A9075" s="1" t="s">
        <v>9119</v>
      </c>
      <c r="B9075" s="1" t="s">
        <v>65</v>
      </c>
      <c r="C9075" s="1" t="s">
        <v>20</v>
      </c>
      <c r="D9075" s="1" t="s">
        <v>66</v>
      </c>
      <c r="E9075" s="1" t="s">
        <v>16</v>
      </c>
      <c r="F9075" s="1" t="s">
        <v>28</v>
      </c>
      <c r="G9075">
        <v>3355.07</v>
      </c>
      <c r="H9075">
        <v>3</v>
      </c>
      <c r="I9075">
        <v>10065.209999999999</v>
      </c>
      <c r="J9075">
        <v>2.54</v>
      </c>
      <c r="K9075">
        <v>3071</v>
      </c>
      <c r="L9075" s="2">
        <v>45410</v>
      </c>
      <c r="O9075" t="str">
        <f>IF(ecommerce_10000[[#This Row],[Platform]]="Souq","sq",ecommerce_10000[[#This Row],[Platform]])</f>
        <v>sq</v>
      </c>
      <c r="P9075" t="str">
        <f>IF(E9075="Souq","sq",IF(E9075="Jumia","Jum",E9075))</f>
        <v>sq</v>
      </c>
      <c r="Q9075">
        <f>VLOOKUP(ecommerce_10000[[#This Row],[City]],F:I,4,FALSE)</f>
        <v>26648.76</v>
      </c>
      <c r="R9075" s="1">
        <f>SUMIF(C:C,ecommerce_10000[[#This Row],[Category]],I:I)</f>
        <v>91504159.730000004</v>
      </c>
      <c r="S9075" s="1">
        <f>SUMIFS(I:I,C:C,C9075)</f>
        <v>91504159.730000004</v>
      </c>
      <c r="T9075" s="1" t="str">
        <f>INDEX(F:F,MATCH(ecommerce_10000[[#This Row],[TotalAmount]],I:I,0))</f>
        <v>Casablanca</v>
      </c>
    </row>
    <row r="9076" spans="1:20" x14ac:dyDescent="0.3">
      <c r="A9076" s="1" t="s">
        <v>9120</v>
      </c>
      <c r="B9076" s="1" t="s">
        <v>65</v>
      </c>
      <c r="C9076" s="1" t="s">
        <v>20</v>
      </c>
      <c r="D9076" s="1" t="s">
        <v>66</v>
      </c>
      <c r="E9076" s="1" t="s">
        <v>47</v>
      </c>
      <c r="F9076" s="1" t="s">
        <v>62</v>
      </c>
      <c r="G9076">
        <v>712.12</v>
      </c>
      <c r="H9076">
        <v>1</v>
      </c>
      <c r="I9076">
        <v>712.12</v>
      </c>
      <c r="J9076">
        <v>2.89</v>
      </c>
      <c r="K9076">
        <v>4722</v>
      </c>
      <c r="L9076" s="2">
        <v>45475</v>
      </c>
      <c r="O9076" t="str">
        <f>IF(ecommerce_10000[[#This Row],[Platform]]="Souq","sq",ecommerce_10000[[#This Row],[Platform]])</f>
        <v>Amazon</v>
      </c>
      <c r="P9076" t="str">
        <f>IF(E9076="Souq","sq",IF(E9076="Jumia","Jum",E9076))</f>
        <v>Amazon</v>
      </c>
      <c r="Q9076">
        <f>VLOOKUP(ecommerce_10000[[#This Row],[City]],F:I,4,FALSE)</f>
        <v>27872.98</v>
      </c>
      <c r="R9076" s="1">
        <f>SUMIF(C:C,ecommerce_10000[[#This Row],[Category]],I:I)</f>
        <v>91504159.730000004</v>
      </c>
      <c r="S9076" s="1">
        <f>SUMIFS(I:I,C:C,C9076)</f>
        <v>91504159.730000004</v>
      </c>
      <c r="T9076" s="1" t="str">
        <f>INDEX(F:F,MATCH(ecommerce_10000[[#This Row],[TotalAmount]],I:I,0))</f>
        <v>Giza</v>
      </c>
    </row>
    <row r="9077" spans="1:20" x14ac:dyDescent="0.3">
      <c r="A9077" s="1" t="s">
        <v>9121</v>
      </c>
      <c r="B9077" s="1" t="s">
        <v>65</v>
      </c>
      <c r="C9077" s="1" t="s">
        <v>20</v>
      </c>
      <c r="D9077" s="1" t="s">
        <v>66</v>
      </c>
      <c r="E9077" s="1" t="s">
        <v>16</v>
      </c>
      <c r="F9077" s="1" t="s">
        <v>62</v>
      </c>
      <c r="G9077">
        <v>2334.06</v>
      </c>
      <c r="H9077">
        <v>5</v>
      </c>
      <c r="I9077">
        <v>11670.3</v>
      </c>
      <c r="J9077">
        <v>1.89</v>
      </c>
      <c r="K9077">
        <v>4812</v>
      </c>
      <c r="L9077" s="2">
        <v>45412</v>
      </c>
      <c r="O9077" t="str">
        <f>IF(ecommerce_10000[[#This Row],[Platform]]="Souq","sq",ecommerce_10000[[#This Row],[Platform]])</f>
        <v>sq</v>
      </c>
      <c r="P9077" t="str">
        <f>IF(E9077="Souq","sq",IF(E9077="Jumia","Jum",E9077))</f>
        <v>sq</v>
      </c>
      <c r="Q9077">
        <f>VLOOKUP(ecommerce_10000[[#This Row],[City]],F:I,4,FALSE)</f>
        <v>27872.98</v>
      </c>
      <c r="R9077" s="1">
        <f>SUMIF(C:C,ecommerce_10000[[#This Row],[Category]],I:I)</f>
        <v>91504159.730000004</v>
      </c>
      <c r="S9077" s="1">
        <f>SUMIFS(I:I,C:C,C9077)</f>
        <v>91504159.730000004</v>
      </c>
      <c r="T9077" s="1" t="str">
        <f>INDEX(F:F,MATCH(ecommerce_10000[[#This Row],[TotalAmount]],I:I,0))</f>
        <v>Giza</v>
      </c>
    </row>
    <row r="9078" spans="1:20" x14ac:dyDescent="0.3">
      <c r="A9078" s="1" t="s">
        <v>9122</v>
      </c>
      <c r="B9078" s="1" t="s">
        <v>19</v>
      </c>
      <c r="C9078" s="1" t="s">
        <v>20</v>
      </c>
      <c r="D9078" s="1" t="s">
        <v>21</v>
      </c>
      <c r="E9078" s="1" t="s">
        <v>22</v>
      </c>
      <c r="F9078" s="1" t="s">
        <v>62</v>
      </c>
      <c r="G9078">
        <v>7670.1</v>
      </c>
      <c r="H9078">
        <v>3</v>
      </c>
      <c r="I9078">
        <v>23010.3</v>
      </c>
      <c r="J9078">
        <v>4.79</v>
      </c>
      <c r="K9078">
        <v>2156</v>
      </c>
      <c r="L9078" s="2">
        <v>45606</v>
      </c>
      <c r="O9078" t="str">
        <f>IF(ecommerce_10000[[#This Row],[Platform]]="Souq","sq",ecommerce_10000[[#This Row],[Platform]])</f>
        <v>Jumia</v>
      </c>
      <c r="P9078" t="str">
        <f>IF(E9078="Souq","sq",IF(E9078="Jumia","Jum",E9078))</f>
        <v>Jum</v>
      </c>
      <c r="Q9078">
        <f>VLOOKUP(ecommerce_10000[[#This Row],[City]],F:I,4,FALSE)</f>
        <v>27872.98</v>
      </c>
      <c r="R9078" s="1">
        <f>SUMIF(C:C,ecommerce_10000[[#This Row],[Category]],I:I)</f>
        <v>91504159.730000004</v>
      </c>
      <c r="S9078" s="1">
        <f>SUMIFS(I:I,C:C,C9078)</f>
        <v>91504159.730000004</v>
      </c>
      <c r="T9078" s="1" t="str">
        <f>INDEX(F:F,MATCH(ecommerce_10000[[#This Row],[TotalAmount]],I:I,0))</f>
        <v>Giza</v>
      </c>
    </row>
    <row r="9079" spans="1:20" x14ac:dyDescent="0.3">
      <c r="A9079" s="1" t="s">
        <v>9123</v>
      </c>
      <c r="B9079" s="1" t="s">
        <v>43</v>
      </c>
      <c r="C9079" s="1" t="s">
        <v>44</v>
      </c>
      <c r="D9079" s="1" t="s">
        <v>45</v>
      </c>
      <c r="E9079" s="1" t="s">
        <v>47</v>
      </c>
      <c r="F9079" s="1" t="s">
        <v>40</v>
      </c>
      <c r="G9079">
        <v>6373.4</v>
      </c>
      <c r="H9079">
        <v>4</v>
      </c>
      <c r="I9079">
        <v>25493.599999999999</v>
      </c>
      <c r="J9079">
        <v>2.2200000000000002</v>
      </c>
      <c r="K9079">
        <v>1845</v>
      </c>
      <c r="L9079" s="2">
        <v>45309</v>
      </c>
      <c r="O9079" t="str">
        <f>IF(ecommerce_10000[[#This Row],[Platform]]="Souq","sq",ecommerce_10000[[#This Row],[Platform]])</f>
        <v>Amazon</v>
      </c>
      <c r="P9079" t="str">
        <f>IF(E9079="Souq","sq",IF(E9079="Jumia","Jum",E9079))</f>
        <v>Amazon</v>
      </c>
      <c r="Q9079">
        <f>VLOOKUP(ecommerce_10000[[#This Row],[City]],F:I,4,FALSE)</f>
        <v>99349.3</v>
      </c>
      <c r="R9079" s="1">
        <f>SUMIF(C:C,ecommerce_10000[[#This Row],[Category]],I:I)</f>
        <v>31420413.200000018</v>
      </c>
      <c r="S9079" s="1">
        <f>SUMIFS(I:I,C:C,C9079)</f>
        <v>31420413.200000018</v>
      </c>
      <c r="T9079" s="1" t="str">
        <f>INDEX(F:F,MATCH(ecommerce_10000[[#This Row],[TotalAmount]],I:I,0))</f>
        <v>Riyadh</v>
      </c>
    </row>
    <row r="9080" spans="1:20" x14ac:dyDescent="0.3">
      <c r="A9080" s="1" t="s">
        <v>9124</v>
      </c>
      <c r="B9080" s="1" t="s">
        <v>30</v>
      </c>
      <c r="C9080" s="1" t="s">
        <v>31</v>
      </c>
      <c r="D9080" s="1" t="s">
        <v>32</v>
      </c>
      <c r="E9080" s="1" t="s">
        <v>16</v>
      </c>
      <c r="F9080" s="1" t="s">
        <v>23</v>
      </c>
      <c r="G9080">
        <v>16326.84</v>
      </c>
      <c r="H9080">
        <v>2</v>
      </c>
      <c r="I9080">
        <v>32653.68</v>
      </c>
      <c r="J9080">
        <v>1.58</v>
      </c>
      <c r="K9080">
        <v>2376</v>
      </c>
      <c r="L9080" s="2">
        <v>45495</v>
      </c>
      <c r="O9080" t="str">
        <f>IF(ecommerce_10000[[#This Row],[Platform]]="Souq","sq",ecommerce_10000[[#This Row],[Platform]])</f>
        <v>sq</v>
      </c>
      <c r="P9080" t="str">
        <f>IF(E9080="Souq","sq",IF(E9080="Jumia","Jum",E9080))</f>
        <v>sq</v>
      </c>
      <c r="Q9080">
        <f>VLOOKUP(ecommerce_10000[[#This Row],[City]],F:I,4,FALSE)</f>
        <v>13290.4</v>
      </c>
      <c r="R9080" s="1">
        <f>SUMIF(C:C,ecommerce_10000[[#This Row],[Category]],I:I)</f>
        <v>57542997.559999913</v>
      </c>
      <c r="S9080" s="1">
        <f>SUMIFS(I:I,C:C,C9080)</f>
        <v>57542997.559999913</v>
      </c>
      <c r="T9080" s="1" t="str">
        <f>INDEX(F:F,MATCH(ecommerce_10000[[#This Row],[TotalAmount]],I:I,0))</f>
        <v>Alexandria</v>
      </c>
    </row>
    <row r="9081" spans="1:20" x14ac:dyDescent="0.3">
      <c r="A9081" s="1" t="s">
        <v>9125</v>
      </c>
      <c r="B9081" s="1" t="s">
        <v>35</v>
      </c>
      <c r="C9081" s="1" t="s">
        <v>14</v>
      </c>
      <c r="D9081" s="1" t="s">
        <v>36</v>
      </c>
      <c r="E9081" s="1" t="s">
        <v>47</v>
      </c>
      <c r="F9081" s="1" t="s">
        <v>40</v>
      </c>
      <c r="G9081">
        <v>13518.9</v>
      </c>
      <c r="H9081">
        <v>2</v>
      </c>
      <c r="I9081">
        <v>27037.8</v>
      </c>
      <c r="J9081">
        <v>2.62</v>
      </c>
      <c r="K9081">
        <v>97</v>
      </c>
      <c r="L9081" s="2">
        <v>45600</v>
      </c>
      <c r="O9081" t="str">
        <f>IF(ecommerce_10000[[#This Row],[Platform]]="Souq","sq",ecommerce_10000[[#This Row],[Platform]])</f>
        <v>Amazon</v>
      </c>
      <c r="P9081" t="str">
        <f>IF(E9081="Souq","sq",IF(E9081="Jumia","Jum",E9081))</f>
        <v>Amazon</v>
      </c>
      <c r="Q9081">
        <f>VLOOKUP(ecommerce_10000[[#This Row],[City]],F:I,4,FALSE)</f>
        <v>99349.3</v>
      </c>
      <c r="R9081" s="1">
        <f>SUMIF(C:C,ecommerce_10000[[#This Row],[Category]],I:I)</f>
        <v>92327183.770000085</v>
      </c>
      <c r="S9081" s="1">
        <f>SUMIFS(I:I,C:C,C9081)</f>
        <v>92327183.770000085</v>
      </c>
      <c r="T9081" s="1" t="str">
        <f>INDEX(F:F,MATCH(ecommerce_10000[[#This Row],[TotalAmount]],I:I,0))</f>
        <v>Riyadh</v>
      </c>
    </row>
    <row r="9082" spans="1:20" x14ac:dyDescent="0.3">
      <c r="A9082" s="1" t="s">
        <v>9126</v>
      </c>
      <c r="B9082" s="1" t="s">
        <v>13</v>
      </c>
      <c r="C9082" s="1" t="s">
        <v>14</v>
      </c>
      <c r="D9082" s="1" t="s">
        <v>15</v>
      </c>
      <c r="E9082" s="1" t="s">
        <v>47</v>
      </c>
      <c r="F9082" s="1" t="s">
        <v>62</v>
      </c>
      <c r="G9082">
        <v>3160.36</v>
      </c>
      <c r="H9082">
        <v>1</v>
      </c>
      <c r="I9082">
        <v>3160.36</v>
      </c>
      <c r="J9082">
        <v>4.2699999999999996</v>
      </c>
      <c r="K9082">
        <v>3721</v>
      </c>
      <c r="L9082" s="2">
        <v>45645</v>
      </c>
      <c r="O9082" t="str">
        <f>IF(ecommerce_10000[[#This Row],[Platform]]="Souq","sq",ecommerce_10000[[#This Row],[Platform]])</f>
        <v>Amazon</v>
      </c>
      <c r="P9082" t="str">
        <f>IF(E9082="Souq","sq",IF(E9082="Jumia","Jum",E9082))</f>
        <v>Amazon</v>
      </c>
      <c r="Q9082">
        <f>VLOOKUP(ecommerce_10000[[#This Row],[City]],F:I,4,FALSE)</f>
        <v>27872.98</v>
      </c>
      <c r="R9082" s="1">
        <f>SUMIF(C:C,ecommerce_10000[[#This Row],[Category]],I:I)</f>
        <v>92327183.770000085</v>
      </c>
      <c r="S9082" s="1">
        <f>SUMIFS(I:I,C:C,C9082)</f>
        <v>92327183.770000085</v>
      </c>
      <c r="T9082" s="1" t="str">
        <f>INDEX(F:F,MATCH(ecommerce_10000[[#This Row],[TotalAmount]],I:I,0))</f>
        <v>Giza</v>
      </c>
    </row>
    <row r="9083" spans="1:20" x14ac:dyDescent="0.3">
      <c r="A9083" s="1" t="s">
        <v>9127</v>
      </c>
      <c r="B9083" s="1" t="s">
        <v>13</v>
      </c>
      <c r="C9083" s="1" t="s">
        <v>14</v>
      </c>
      <c r="D9083" s="1" t="s">
        <v>15</v>
      </c>
      <c r="E9083" s="1" t="s">
        <v>16</v>
      </c>
      <c r="F9083" s="1" t="s">
        <v>23</v>
      </c>
      <c r="G9083">
        <v>2855.67</v>
      </c>
      <c r="H9083">
        <v>3</v>
      </c>
      <c r="I9083">
        <v>8567.01</v>
      </c>
      <c r="J9083">
        <v>1.45</v>
      </c>
      <c r="K9083">
        <v>1799</v>
      </c>
      <c r="L9083" s="2">
        <v>45448</v>
      </c>
      <c r="O9083" t="str">
        <f>IF(ecommerce_10000[[#This Row],[Platform]]="Souq","sq",ecommerce_10000[[#This Row],[Platform]])</f>
        <v>sq</v>
      </c>
      <c r="P9083" t="str">
        <f>IF(E9083="Souq","sq",IF(E9083="Jumia","Jum",E9083))</f>
        <v>sq</v>
      </c>
      <c r="Q9083">
        <f>VLOOKUP(ecommerce_10000[[#This Row],[City]],F:I,4,FALSE)</f>
        <v>13290.4</v>
      </c>
      <c r="R9083" s="1">
        <f>SUMIF(C:C,ecommerce_10000[[#This Row],[Category]],I:I)</f>
        <v>92327183.770000085</v>
      </c>
      <c r="S9083" s="1">
        <f>SUMIFS(I:I,C:C,C9083)</f>
        <v>92327183.770000085</v>
      </c>
      <c r="T9083" s="1" t="str">
        <f>INDEX(F:F,MATCH(ecommerce_10000[[#This Row],[TotalAmount]],I:I,0))</f>
        <v>Alexandria</v>
      </c>
    </row>
    <row r="9084" spans="1:20" x14ac:dyDescent="0.3">
      <c r="A9084" s="1" t="s">
        <v>9128</v>
      </c>
      <c r="B9084" s="1" t="s">
        <v>13</v>
      </c>
      <c r="C9084" s="1" t="s">
        <v>14</v>
      </c>
      <c r="D9084" s="1" t="s">
        <v>15</v>
      </c>
      <c r="E9084" s="1" t="s">
        <v>16</v>
      </c>
      <c r="F9084" s="1" t="s">
        <v>23</v>
      </c>
      <c r="G9084">
        <v>13627.82</v>
      </c>
      <c r="H9084">
        <v>3</v>
      </c>
      <c r="I9084">
        <v>40883.46</v>
      </c>
      <c r="J9084">
        <v>4.6100000000000003</v>
      </c>
      <c r="K9084">
        <v>649</v>
      </c>
      <c r="L9084" s="2">
        <v>45629</v>
      </c>
      <c r="O9084" t="str">
        <f>IF(ecommerce_10000[[#This Row],[Platform]]="Souq","sq",ecommerce_10000[[#This Row],[Platform]])</f>
        <v>sq</v>
      </c>
      <c r="P9084" t="str">
        <f>IF(E9084="Souq","sq",IF(E9084="Jumia","Jum",E9084))</f>
        <v>sq</v>
      </c>
      <c r="Q9084">
        <f>VLOOKUP(ecommerce_10000[[#This Row],[City]],F:I,4,FALSE)</f>
        <v>13290.4</v>
      </c>
      <c r="R9084" s="1">
        <f>SUMIF(C:C,ecommerce_10000[[#This Row],[Category]],I:I)</f>
        <v>92327183.770000085</v>
      </c>
      <c r="S9084" s="1">
        <f>SUMIFS(I:I,C:C,C9084)</f>
        <v>92327183.770000085</v>
      </c>
      <c r="T9084" s="1" t="str">
        <f>INDEX(F:F,MATCH(ecommerce_10000[[#This Row],[TotalAmount]],I:I,0))</f>
        <v>Alexandria</v>
      </c>
    </row>
    <row r="9085" spans="1:20" x14ac:dyDescent="0.3">
      <c r="A9085" s="1" t="s">
        <v>9129</v>
      </c>
      <c r="B9085" s="1" t="s">
        <v>13</v>
      </c>
      <c r="C9085" s="1" t="s">
        <v>14</v>
      </c>
      <c r="D9085" s="1" t="s">
        <v>15</v>
      </c>
      <c r="E9085" s="1" t="s">
        <v>16</v>
      </c>
      <c r="F9085" s="1" t="s">
        <v>62</v>
      </c>
      <c r="G9085">
        <v>7734.14</v>
      </c>
      <c r="H9085">
        <v>5</v>
      </c>
      <c r="I9085">
        <v>38670.699999999997</v>
      </c>
      <c r="J9085">
        <v>4.32</v>
      </c>
      <c r="K9085">
        <v>876</v>
      </c>
      <c r="L9085" s="2">
        <v>45359</v>
      </c>
      <c r="O9085" t="str">
        <f>IF(ecommerce_10000[[#This Row],[Platform]]="Souq","sq",ecommerce_10000[[#This Row],[Platform]])</f>
        <v>sq</v>
      </c>
      <c r="P9085" t="str">
        <f>IF(E9085="Souq","sq",IF(E9085="Jumia","Jum",E9085))</f>
        <v>sq</v>
      </c>
      <c r="Q9085">
        <f>VLOOKUP(ecommerce_10000[[#This Row],[City]],F:I,4,FALSE)</f>
        <v>27872.98</v>
      </c>
      <c r="R9085" s="1">
        <f>SUMIF(C:C,ecommerce_10000[[#This Row],[Category]],I:I)</f>
        <v>92327183.770000085</v>
      </c>
      <c r="S9085" s="1">
        <f>SUMIFS(I:I,C:C,C9085)</f>
        <v>92327183.770000085</v>
      </c>
      <c r="T9085" s="1" t="str">
        <f>INDEX(F:F,MATCH(ecommerce_10000[[#This Row],[TotalAmount]],I:I,0))</f>
        <v>Giza</v>
      </c>
    </row>
    <row r="9086" spans="1:20" x14ac:dyDescent="0.3">
      <c r="A9086" s="1" t="s">
        <v>9130</v>
      </c>
      <c r="B9086" s="1" t="s">
        <v>30</v>
      </c>
      <c r="C9086" s="1" t="s">
        <v>31</v>
      </c>
      <c r="D9086" s="1" t="s">
        <v>32</v>
      </c>
      <c r="E9086" s="1" t="s">
        <v>47</v>
      </c>
      <c r="F9086" s="1" t="s">
        <v>40</v>
      </c>
      <c r="G9086">
        <v>19679.46</v>
      </c>
      <c r="H9086">
        <v>1</v>
      </c>
      <c r="I9086">
        <v>19679.46</v>
      </c>
      <c r="J9086">
        <v>3.13</v>
      </c>
      <c r="K9086">
        <v>2136</v>
      </c>
      <c r="L9086" s="2">
        <v>45394</v>
      </c>
      <c r="O9086" t="str">
        <f>IF(ecommerce_10000[[#This Row],[Platform]]="Souq","sq",ecommerce_10000[[#This Row],[Platform]])</f>
        <v>Amazon</v>
      </c>
      <c r="P9086" t="str">
        <f>IF(E9086="Souq","sq",IF(E9086="Jumia","Jum",E9086))</f>
        <v>Amazon</v>
      </c>
      <c r="Q9086">
        <f>VLOOKUP(ecommerce_10000[[#This Row],[City]],F:I,4,FALSE)</f>
        <v>99349.3</v>
      </c>
      <c r="R9086" s="1">
        <f>SUMIF(C:C,ecommerce_10000[[#This Row],[Category]],I:I)</f>
        <v>57542997.559999913</v>
      </c>
      <c r="S9086" s="1">
        <f>SUMIFS(I:I,C:C,C9086)</f>
        <v>57542997.559999913</v>
      </c>
      <c r="T9086" s="1" t="str">
        <f>INDEX(F:F,MATCH(ecommerce_10000[[#This Row],[TotalAmount]],I:I,0))</f>
        <v>Riyadh</v>
      </c>
    </row>
    <row r="9087" spans="1:20" x14ac:dyDescent="0.3">
      <c r="A9087" s="1" t="s">
        <v>9131</v>
      </c>
      <c r="B9087" s="1" t="s">
        <v>19</v>
      </c>
      <c r="C9087" s="1" t="s">
        <v>20</v>
      </c>
      <c r="D9087" s="1" t="s">
        <v>21</v>
      </c>
      <c r="E9087" s="1" t="s">
        <v>47</v>
      </c>
      <c r="F9087" s="1" t="s">
        <v>17</v>
      </c>
      <c r="G9087">
        <v>405.32</v>
      </c>
      <c r="H9087">
        <v>5</v>
      </c>
      <c r="I9087">
        <v>2026.6</v>
      </c>
      <c r="J9087">
        <v>4.1100000000000003</v>
      </c>
      <c r="K9087">
        <v>1337</v>
      </c>
      <c r="L9087" s="2">
        <v>45574</v>
      </c>
      <c r="O9087" t="str">
        <f>IF(ecommerce_10000[[#This Row],[Platform]]="Souq","sq",ecommerce_10000[[#This Row],[Platform]])</f>
        <v>Amazon</v>
      </c>
      <c r="P9087" t="str">
        <f>IF(E9087="Souq","sq",IF(E9087="Jumia","Jum",E9087))</f>
        <v>Amazon</v>
      </c>
      <c r="Q9087">
        <f>VLOOKUP(ecommerce_10000[[#This Row],[City]],F:I,4,FALSE)</f>
        <v>16284.02</v>
      </c>
      <c r="R9087" s="1">
        <f>SUMIF(C:C,ecommerce_10000[[#This Row],[Category]],I:I)</f>
        <v>91504159.730000004</v>
      </c>
      <c r="S9087" s="1">
        <f>SUMIFS(I:I,C:C,C9087)</f>
        <v>91504159.730000004</v>
      </c>
      <c r="T9087" s="1" t="str">
        <f>INDEX(F:F,MATCH(ecommerce_10000[[#This Row],[TotalAmount]],I:I,0))</f>
        <v>Cairo</v>
      </c>
    </row>
    <row r="9088" spans="1:20" x14ac:dyDescent="0.3">
      <c r="A9088" s="1" t="s">
        <v>9132</v>
      </c>
      <c r="B9088" s="1" t="s">
        <v>38</v>
      </c>
      <c r="C9088" s="1" t="s">
        <v>20</v>
      </c>
      <c r="D9088" s="1" t="s">
        <v>39</v>
      </c>
      <c r="E9088" s="1" t="s">
        <v>22</v>
      </c>
      <c r="F9088" s="1" t="s">
        <v>40</v>
      </c>
      <c r="G9088">
        <v>4549.76</v>
      </c>
      <c r="H9088">
        <v>4</v>
      </c>
      <c r="I9088">
        <v>18199.04</v>
      </c>
      <c r="J9088">
        <v>4.59</v>
      </c>
      <c r="K9088">
        <v>3609</v>
      </c>
      <c r="L9088" s="2">
        <v>45307</v>
      </c>
      <c r="O9088" t="str">
        <f>IF(ecommerce_10000[[#This Row],[Platform]]="Souq","sq",ecommerce_10000[[#This Row],[Platform]])</f>
        <v>Jumia</v>
      </c>
      <c r="P9088" t="str">
        <f>IF(E9088="Souq","sq",IF(E9088="Jumia","Jum",E9088))</f>
        <v>Jum</v>
      </c>
      <c r="Q9088">
        <f>VLOOKUP(ecommerce_10000[[#This Row],[City]],F:I,4,FALSE)</f>
        <v>99349.3</v>
      </c>
      <c r="R9088" s="1">
        <f>SUMIF(C:C,ecommerce_10000[[#This Row],[Category]],I:I)</f>
        <v>91504159.730000004</v>
      </c>
      <c r="S9088" s="1">
        <f>SUMIFS(I:I,C:C,C9088)</f>
        <v>91504159.730000004</v>
      </c>
      <c r="T9088" s="1" t="str">
        <f>INDEX(F:F,MATCH(ecommerce_10000[[#This Row],[TotalAmount]],I:I,0))</f>
        <v>Riyadh</v>
      </c>
    </row>
    <row r="9089" spans="1:20" x14ac:dyDescent="0.3">
      <c r="A9089" s="1" t="s">
        <v>9133</v>
      </c>
      <c r="B9089" s="1" t="s">
        <v>35</v>
      </c>
      <c r="C9089" s="1" t="s">
        <v>14</v>
      </c>
      <c r="D9089" s="1" t="s">
        <v>36</v>
      </c>
      <c r="E9089" s="1" t="s">
        <v>22</v>
      </c>
      <c r="F9089" s="1" t="s">
        <v>33</v>
      </c>
      <c r="G9089">
        <v>8387.99</v>
      </c>
      <c r="H9089">
        <v>1</v>
      </c>
      <c r="I9089">
        <v>8387.99</v>
      </c>
      <c r="J9089">
        <v>3.59</v>
      </c>
      <c r="K9089">
        <v>1478</v>
      </c>
      <c r="L9089" s="2">
        <v>45442</v>
      </c>
      <c r="O9089" t="str">
        <f>IF(ecommerce_10000[[#This Row],[Platform]]="Souq","sq",ecommerce_10000[[#This Row],[Platform]])</f>
        <v>Jumia</v>
      </c>
      <c r="P9089" t="str">
        <f>IF(E9089="Souq","sq",IF(E9089="Jumia","Jum",E9089))</f>
        <v>Jum</v>
      </c>
      <c r="Q9089">
        <f>VLOOKUP(ecommerce_10000[[#This Row],[City]],F:I,4,FALSE)</f>
        <v>3665.44</v>
      </c>
      <c r="R9089" s="1">
        <f>SUMIF(C:C,ecommerce_10000[[#This Row],[Category]],I:I)</f>
        <v>92327183.770000085</v>
      </c>
      <c r="S9089" s="1">
        <f>SUMIFS(I:I,C:C,C9089)</f>
        <v>92327183.770000085</v>
      </c>
      <c r="T9089" s="1" t="str">
        <f>INDEX(F:F,MATCH(ecommerce_10000[[#This Row],[TotalAmount]],I:I,0))</f>
        <v>Dubai</v>
      </c>
    </row>
    <row r="9090" spans="1:20" x14ac:dyDescent="0.3">
      <c r="A9090" s="1" t="s">
        <v>9134</v>
      </c>
      <c r="B9090" s="1" t="s">
        <v>38</v>
      </c>
      <c r="C9090" s="1" t="s">
        <v>20</v>
      </c>
      <c r="D9090" s="1" t="s">
        <v>39</v>
      </c>
      <c r="E9090" s="1" t="s">
        <v>16</v>
      </c>
      <c r="F9090" s="1" t="s">
        <v>33</v>
      </c>
      <c r="G9090">
        <v>484.25</v>
      </c>
      <c r="H9090">
        <v>4</v>
      </c>
      <c r="I9090">
        <v>1937</v>
      </c>
      <c r="J9090">
        <v>3.06</v>
      </c>
      <c r="K9090">
        <v>4338</v>
      </c>
      <c r="L9090" s="2">
        <v>45360</v>
      </c>
      <c r="O9090" t="str">
        <f>IF(ecommerce_10000[[#This Row],[Platform]]="Souq","sq",ecommerce_10000[[#This Row],[Platform]])</f>
        <v>sq</v>
      </c>
      <c r="P9090" t="str">
        <f>IF(E9090="Souq","sq",IF(E9090="Jumia","Jum",E9090))</f>
        <v>sq</v>
      </c>
      <c r="Q9090">
        <f>VLOOKUP(ecommerce_10000[[#This Row],[City]],F:I,4,FALSE)</f>
        <v>3665.44</v>
      </c>
      <c r="R9090" s="1">
        <f>SUMIF(C:C,ecommerce_10000[[#This Row],[Category]],I:I)</f>
        <v>91504159.730000004</v>
      </c>
      <c r="S9090" s="1">
        <f>SUMIFS(I:I,C:C,C9090)</f>
        <v>91504159.730000004</v>
      </c>
      <c r="T9090" s="1" t="str">
        <f>INDEX(F:F,MATCH(ecommerce_10000[[#This Row],[TotalAmount]],I:I,0))</f>
        <v>Dubai</v>
      </c>
    </row>
    <row r="9091" spans="1:20" x14ac:dyDescent="0.3">
      <c r="A9091" s="1" t="s">
        <v>9135</v>
      </c>
      <c r="B9091" s="1" t="s">
        <v>38</v>
      </c>
      <c r="C9091" s="1" t="s">
        <v>20</v>
      </c>
      <c r="D9091" s="1" t="s">
        <v>39</v>
      </c>
      <c r="E9091" s="1" t="s">
        <v>22</v>
      </c>
      <c r="F9091" s="1" t="s">
        <v>17</v>
      </c>
      <c r="G9091">
        <v>17468.86</v>
      </c>
      <c r="H9091">
        <v>2</v>
      </c>
      <c r="I9091">
        <v>34937.72</v>
      </c>
      <c r="J9091">
        <v>2.54</v>
      </c>
      <c r="K9091">
        <v>4469</v>
      </c>
      <c r="L9091" s="2">
        <v>45438</v>
      </c>
      <c r="O9091" t="str">
        <f>IF(ecommerce_10000[[#This Row],[Platform]]="Souq","sq",ecommerce_10000[[#This Row],[Platform]])</f>
        <v>Jumia</v>
      </c>
      <c r="P9091" t="str">
        <f>IF(E9091="Souq","sq",IF(E9091="Jumia","Jum",E9091))</f>
        <v>Jum</v>
      </c>
      <c r="Q9091">
        <f>VLOOKUP(ecommerce_10000[[#This Row],[City]],F:I,4,FALSE)</f>
        <v>16284.02</v>
      </c>
      <c r="R9091" s="1">
        <f>SUMIF(C:C,ecommerce_10000[[#This Row],[Category]],I:I)</f>
        <v>91504159.730000004</v>
      </c>
      <c r="S9091" s="1">
        <f>SUMIFS(I:I,C:C,C9091)</f>
        <v>91504159.730000004</v>
      </c>
      <c r="T9091" s="1" t="str">
        <f>INDEX(F:F,MATCH(ecommerce_10000[[#This Row],[TotalAmount]],I:I,0))</f>
        <v>Cairo</v>
      </c>
    </row>
    <row r="9092" spans="1:20" x14ac:dyDescent="0.3">
      <c r="A9092" s="1" t="s">
        <v>9136</v>
      </c>
      <c r="B9092" s="1" t="s">
        <v>49</v>
      </c>
      <c r="C9092" s="1" t="s">
        <v>14</v>
      </c>
      <c r="D9092" s="1" t="s">
        <v>50</v>
      </c>
      <c r="E9092" s="1" t="s">
        <v>47</v>
      </c>
      <c r="F9092" s="1" t="s">
        <v>62</v>
      </c>
      <c r="G9092">
        <v>12567.63</v>
      </c>
      <c r="H9092">
        <v>3</v>
      </c>
      <c r="I9092">
        <v>37702.89</v>
      </c>
      <c r="J9092">
        <v>3.59</v>
      </c>
      <c r="K9092">
        <v>4634</v>
      </c>
      <c r="L9092" s="2">
        <v>45439</v>
      </c>
      <c r="O9092" t="str">
        <f>IF(ecommerce_10000[[#This Row],[Platform]]="Souq","sq",ecommerce_10000[[#This Row],[Platform]])</f>
        <v>Amazon</v>
      </c>
      <c r="P9092" t="str">
        <f>IF(E9092="Souq","sq",IF(E9092="Jumia","Jum",E9092))</f>
        <v>Amazon</v>
      </c>
      <c r="Q9092">
        <f>VLOOKUP(ecommerce_10000[[#This Row],[City]],F:I,4,FALSE)</f>
        <v>27872.98</v>
      </c>
      <c r="R9092" s="1">
        <f>SUMIF(C:C,ecommerce_10000[[#This Row],[Category]],I:I)</f>
        <v>92327183.770000085</v>
      </c>
      <c r="S9092" s="1">
        <f>SUMIFS(I:I,C:C,C9092)</f>
        <v>92327183.770000085</v>
      </c>
      <c r="T9092" s="1" t="str">
        <f>INDEX(F:F,MATCH(ecommerce_10000[[#This Row],[TotalAmount]],I:I,0))</f>
        <v>Giza</v>
      </c>
    </row>
    <row r="9093" spans="1:20" x14ac:dyDescent="0.3">
      <c r="A9093" s="1" t="s">
        <v>9137</v>
      </c>
      <c r="B9093" s="1" t="s">
        <v>30</v>
      </c>
      <c r="C9093" s="1" t="s">
        <v>31</v>
      </c>
      <c r="D9093" s="1" t="s">
        <v>32</v>
      </c>
      <c r="E9093" s="1" t="s">
        <v>22</v>
      </c>
      <c r="F9093" s="1" t="s">
        <v>17</v>
      </c>
      <c r="G9093">
        <v>13836.58</v>
      </c>
      <c r="H9093">
        <v>2</v>
      </c>
      <c r="I9093">
        <v>27673.16</v>
      </c>
      <c r="J9093">
        <v>4.57</v>
      </c>
      <c r="K9093">
        <v>1290</v>
      </c>
      <c r="L9093" s="2">
        <v>45561</v>
      </c>
      <c r="O9093" t="str">
        <f>IF(ecommerce_10000[[#This Row],[Platform]]="Souq","sq",ecommerce_10000[[#This Row],[Platform]])</f>
        <v>Jumia</v>
      </c>
      <c r="P9093" t="str">
        <f>IF(E9093="Souq","sq",IF(E9093="Jumia","Jum",E9093))</f>
        <v>Jum</v>
      </c>
      <c r="Q9093">
        <f>VLOOKUP(ecommerce_10000[[#This Row],[City]],F:I,4,FALSE)</f>
        <v>16284.02</v>
      </c>
      <c r="R9093" s="1">
        <f>SUMIF(C:C,ecommerce_10000[[#This Row],[Category]],I:I)</f>
        <v>57542997.559999913</v>
      </c>
      <c r="S9093" s="1">
        <f>SUMIFS(I:I,C:C,C9093)</f>
        <v>57542997.559999913</v>
      </c>
      <c r="T9093" s="1" t="str">
        <f>INDEX(F:F,MATCH(ecommerce_10000[[#This Row],[TotalAmount]],I:I,0))</f>
        <v>Cairo</v>
      </c>
    </row>
    <row r="9094" spans="1:20" x14ac:dyDescent="0.3">
      <c r="A9094" s="1" t="s">
        <v>9138</v>
      </c>
      <c r="B9094" s="1" t="s">
        <v>65</v>
      </c>
      <c r="C9094" s="1" t="s">
        <v>20</v>
      </c>
      <c r="D9094" s="1" t="s">
        <v>66</v>
      </c>
      <c r="E9094" s="1" t="s">
        <v>47</v>
      </c>
      <c r="F9094" s="1" t="s">
        <v>17</v>
      </c>
      <c r="G9094">
        <v>8527.2999999999993</v>
      </c>
      <c r="H9094">
        <v>3</v>
      </c>
      <c r="I9094">
        <v>25581.9</v>
      </c>
      <c r="J9094">
        <v>4.8499999999999996</v>
      </c>
      <c r="K9094">
        <v>3403</v>
      </c>
      <c r="L9094" s="2">
        <v>45402</v>
      </c>
      <c r="O9094" t="str">
        <f>IF(ecommerce_10000[[#This Row],[Platform]]="Souq","sq",ecommerce_10000[[#This Row],[Platform]])</f>
        <v>Amazon</v>
      </c>
      <c r="P9094" t="str">
        <f>IF(E9094="Souq","sq",IF(E9094="Jumia","Jum",E9094))</f>
        <v>Amazon</v>
      </c>
      <c r="Q9094">
        <f>VLOOKUP(ecommerce_10000[[#This Row],[City]],F:I,4,FALSE)</f>
        <v>16284.02</v>
      </c>
      <c r="R9094" s="1">
        <f>SUMIF(C:C,ecommerce_10000[[#This Row],[Category]],I:I)</f>
        <v>91504159.730000004</v>
      </c>
      <c r="S9094" s="1">
        <f>SUMIFS(I:I,C:C,C9094)</f>
        <v>91504159.730000004</v>
      </c>
      <c r="T9094" s="1" t="str">
        <f>INDEX(F:F,MATCH(ecommerce_10000[[#This Row],[TotalAmount]],I:I,0))</f>
        <v>Cairo</v>
      </c>
    </row>
    <row r="9095" spans="1:20" x14ac:dyDescent="0.3">
      <c r="A9095" s="1" t="s">
        <v>9139</v>
      </c>
      <c r="B9095" s="1" t="s">
        <v>19</v>
      </c>
      <c r="C9095" s="1" t="s">
        <v>20</v>
      </c>
      <c r="D9095" s="1" t="s">
        <v>21</v>
      </c>
      <c r="E9095" s="1" t="s">
        <v>47</v>
      </c>
      <c r="F9095" s="1" t="s">
        <v>23</v>
      </c>
      <c r="G9095">
        <v>8465.81</v>
      </c>
      <c r="H9095">
        <v>4</v>
      </c>
      <c r="I9095">
        <v>33863.24</v>
      </c>
      <c r="J9095">
        <v>2.66</v>
      </c>
      <c r="K9095">
        <v>575</v>
      </c>
      <c r="L9095" s="2">
        <v>45546</v>
      </c>
      <c r="O9095" t="str">
        <f>IF(ecommerce_10000[[#This Row],[Platform]]="Souq","sq",ecommerce_10000[[#This Row],[Platform]])</f>
        <v>Amazon</v>
      </c>
      <c r="P9095" t="str">
        <f>IF(E9095="Souq","sq",IF(E9095="Jumia","Jum",E9095))</f>
        <v>Amazon</v>
      </c>
      <c r="Q9095">
        <f>VLOOKUP(ecommerce_10000[[#This Row],[City]],F:I,4,FALSE)</f>
        <v>13290.4</v>
      </c>
      <c r="R9095" s="1">
        <f>SUMIF(C:C,ecommerce_10000[[#This Row],[Category]],I:I)</f>
        <v>91504159.730000004</v>
      </c>
      <c r="S9095" s="1">
        <f>SUMIFS(I:I,C:C,C9095)</f>
        <v>91504159.730000004</v>
      </c>
      <c r="T9095" s="1" t="str">
        <f>INDEX(F:F,MATCH(ecommerce_10000[[#This Row],[TotalAmount]],I:I,0))</f>
        <v>Alexandria</v>
      </c>
    </row>
    <row r="9096" spans="1:20" x14ac:dyDescent="0.3">
      <c r="A9096" s="1" t="s">
        <v>9140</v>
      </c>
      <c r="B9096" s="1" t="s">
        <v>53</v>
      </c>
      <c r="C9096" s="1" t="s">
        <v>31</v>
      </c>
      <c r="D9096" s="1" t="s">
        <v>54</v>
      </c>
      <c r="E9096" s="1" t="s">
        <v>47</v>
      </c>
      <c r="F9096" s="1" t="s">
        <v>62</v>
      </c>
      <c r="G9096">
        <v>1526.66</v>
      </c>
      <c r="H9096">
        <v>5</v>
      </c>
      <c r="I9096">
        <v>7633.3</v>
      </c>
      <c r="J9096">
        <v>2.1800000000000002</v>
      </c>
      <c r="K9096">
        <v>4777</v>
      </c>
      <c r="L9096" s="2">
        <v>45606</v>
      </c>
      <c r="O9096" t="str">
        <f>IF(ecommerce_10000[[#This Row],[Platform]]="Souq","sq",ecommerce_10000[[#This Row],[Platform]])</f>
        <v>Amazon</v>
      </c>
      <c r="P9096" t="str">
        <f>IF(E9096="Souq","sq",IF(E9096="Jumia","Jum",E9096))</f>
        <v>Amazon</v>
      </c>
      <c r="Q9096">
        <f>VLOOKUP(ecommerce_10000[[#This Row],[City]],F:I,4,FALSE)</f>
        <v>27872.98</v>
      </c>
      <c r="R9096" s="1">
        <f>SUMIF(C:C,ecommerce_10000[[#This Row],[Category]],I:I)</f>
        <v>57542997.559999913</v>
      </c>
      <c r="S9096" s="1">
        <f>SUMIFS(I:I,C:C,C9096)</f>
        <v>57542997.559999913</v>
      </c>
      <c r="T9096" s="1" t="str">
        <f>INDEX(F:F,MATCH(ecommerce_10000[[#This Row],[TotalAmount]],I:I,0))</f>
        <v>Giza</v>
      </c>
    </row>
    <row r="9097" spans="1:20" x14ac:dyDescent="0.3">
      <c r="A9097" s="1" t="s">
        <v>9141</v>
      </c>
      <c r="B9097" s="1" t="s">
        <v>49</v>
      </c>
      <c r="C9097" s="1" t="s">
        <v>14</v>
      </c>
      <c r="D9097" s="1" t="s">
        <v>50</v>
      </c>
      <c r="E9097" s="1" t="s">
        <v>22</v>
      </c>
      <c r="F9097" s="1" t="s">
        <v>17</v>
      </c>
      <c r="G9097">
        <v>1714</v>
      </c>
      <c r="H9097">
        <v>1</v>
      </c>
      <c r="I9097">
        <v>1714</v>
      </c>
      <c r="J9097">
        <v>4.8499999999999996</v>
      </c>
      <c r="K9097">
        <v>4624</v>
      </c>
      <c r="L9097" s="2">
        <v>45388</v>
      </c>
      <c r="O9097" t="str">
        <f>IF(ecommerce_10000[[#This Row],[Platform]]="Souq","sq",ecommerce_10000[[#This Row],[Platform]])</f>
        <v>Jumia</v>
      </c>
      <c r="P9097" t="str">
        <f>IF(E9097="Souq","sq",IF(E9097="Jumia","Jum",E9097))</f>
        <v>Jum</v>
      </c>
      <c r="Q9097">
        <f>VLOOKUP(ecommerce_10000[[#This Row],[City]],F:I,4,FALSE)</f>
        <v>16284.02</v>
      </c>
      <c r="R9097" s="1">
        <f>SUMIF(C:C,ecommerce_10000[[#This Row],[Category]],I:I)</f>
        <v>92327183.770000085</v>
      </c>
      <c r="S9097" s="1">
        <f>SUMIFS(I:I,C:C,C9097)</f>
        <v>92327183.770000085</v>
      </c>
      <c r="T9097" s="1" t="str">
        <f>INDEX(F:F,MATCH(ecommerce_10000[[#This Row],[TotalAmount]],I:I,0))</f>
        <v>Cairo</v>
      </c>
    </row>
    <row r="9098" spans="1:20" x14ac:dyDescent="0.3">
      <c r="A9098" s="1" t="s">
        <v>9142</v>
      </c>
      <c r="B9098" s="1" t="s">
        <v>25</v>
      </c>
      <c r="C9098" s="1" t="s">
        <v>26</v>
      </c>
      <c r="D9098" s="1" t="s">
        <v>27</v>
      </c>
      <c r="E9098" s="1" t="s">
        <v>16</v>
      </c>
      <c r="F9098" s="1" t="s">
        <v>23</v>
      </c>
      <c r="G9098">
        <v>17393.62</v>
      </c>
      <c r="H9098">
        <v>1</v>
      </c>
      <c r="I9098">
        <v>17393.62</v>
      </c>
      <c r="J9098">
        <v>1.07</v>
      </c>
      <c r="K9098">
        <v>4678</v>
      </c>
      <c r="L9098" s="2">
        <v>45605</v>
      </c>
      <c r="O9098" t="str">
        <f>IF(ecommerce_10000[[#This Row],[Platform]]="Souq","sq",ecommerce_10000[[#This Row],[Platform]])</f>
        <v>sq</v>
      </c>
      <c r="P9098" t="str">
        <f>IF(E9098="Souq","sq",IF(E9098="Jumia","Jum",E9098))</f>
        <v>sq</v>
      </c>
      <c r="Q9098">
        <f>VLOOKUP(ecommerce_10000[[#This Row],[City]],F:I,4,FALSE)</f>
        <v>13290.4</v>
      </c>
      <c r="R9098" s="1">
        <f>SUMIF(C:C,ecommerce_10000[[#This Row],[Category]],I:I)</f>
        <v>29200970.130000021</v>
      </c>
      <c r="S9098" s="1">
        <f>SUMIFS(I:I,C:C,C9098)</f>
        <v>29200970.130000021</v>
      </c>
      <c r="T9098" s="1" t="str">
        <f>INDEX(F:F,MATCH(ecommerce_10000[[#This Row],[TotalAmount]],I:I,0))</f>
        <v>Alexandria</v>
      </c>
    </row>
    <row r="9099" spans="1:20" x14ac:dyDescent="0.3">
      <c r="A9099" s="1" t="s">
        <v>9143</v>
      </c>
      <c r="B9099" s="1" t="s">
        <v>35</v>
      </c>
      <c r="C9099" s="1" t="s">
        <v>14</v>
      </c>
      <c r="D9099" s="1" t="s">
        <v>36</v>
      </c>
      <c r="E9099" s="1" t="s">
        <v>16</v>
      </c>
      <c r="F9099" s="1" t="s">
        <v>40</v>
      </c>
      <c r="G9099">
        <v>12061.76</v>
      </c>
      <c r="H9099">
        <v>1</v>
      </c>
      <c r="I9099">
        <v>12061.76</v>
      </c>
      <c r="J9099">
        <v>3.98</v>
      </c>
      <c r="K9099">
        <v>4677</v>
      </c>
      <c r="L9099" s="2">
        <v>45589</v>
      </c>
      <c r="O9099" t="str">
        <f>IF(ecommerce_10000[[#This Row],[Platform]]="Souq","sq",ecommerce_10000[[#This Row],[Platform]])</f>
        <v>sq</v>
      </c>
      <c r="P9099" t="str">
        <f>IF(E9099="Souq","sq",IF(E9099="Jumia","Jum",E9099))</f>
        <v>sq</v>
      </c>
      <c r="Q9099">
        <f>VLOOKUP(ecommerce_10000[[#This Row],[City]],F:I,4,FALSE)</f>
        <v>99349.3</v>
      </c>
      <c r="R9099" s="1">
        <f>SUMIF(C:C,ecommerce_10000[[#This Row],[Category]],I:I)</f>
        <v>92327183.770000085</v>
      </c>
      <c r="S9099" s="1">
        <f>SUMIFS(I:I,C:C,C9099)</f>
        <v>92327183.770000085</v>
      </c>
      <c r="T9099" s="1" t="str">
        <f>INDEX(F:F,MATCH(ecommerce_10000[[#This Row],[TotalAmount]],I:I,0))</f>
        <v>Riyadh</v>
      </c>
    </row>
    <row r="9100" spans="1:20" x14ac:dyDescent="0.3">
      <c r="A9100" s="1" t="s">
        <v>9144</v>
      </c>
      <c r="B9100" s="1" t="s">
        <v>43</v>
      </c>
      <c r="C9100" s="1" t="s">
        <v>44</v>
      </c>
      <c r="D9100" s="1" t="s">
        <v>45</v>
      </c>
      <c r="E9100" s="1" t="s">
        <v>22</v>
      </c>
      <c r="F9100" s="1" t="s">
        <v>23</v>
      </c>
      <c r="G9100">
        <v>5714.47</v>
      </c>
      <c r="H9100">
        <v>1</v>
      </c>
      <c r="I9100">
        <v>5714.47</v>
      </c>
      <c r="J9100">
        <v>4.75</v>
      </c>
      <c r="K9100">
        <v>715</v>
      </c>
      <c r="L9100" s="2">
        <v>45436</v>
      </c>
      <c r="O9100" t="str">
        <f>IF(ecommerce_10000[[#This Row],[Platform]]="Souq","sq",ecommerce_10000[[#This Row],[Platform]])</f>
        <v>Jumia</v>
      </c>
      <c r="P9100" t="str">
        <f>IF(E9100="Souq","sq",IF(E9100="Jumia","Jum",E9100))</f>
        <v>Jum</v>
      </c>
      <c r="Q9100">
        <f>VLOOKUP(ecommerce_10000[[#This Row],[City]],F:I,4,FALSE)</f>
        <v>13290.4</v>
      </c>
      <c r="R9100" s="1">
        <f>SUMIF(C:C,ecommerce_10000[[#This Row],[Category]],I:I)</f>
        <v>31420413.200000018</v>
      </c>
      <c r="S9100" s="1">
        <f>SUMIFS(I:I,C:C,C9100)</f>
        <v>31420413.200000018</v>
      </c>
      <c r="T9100" s="1" t="str">
        <f>INDEX(F:F,MATCH(ecommerce_10000[[#This Row],[TotalAmount]],I:I,0))</f>
        <v>Alexandria</v>
      </c>
    </row>
    <row r="9101" spans="1:20" x14ac:dyDescent="0.3">
      <c r="A9101" s="1" t="s">
        <v>9145</v>
      </c>
      <c r="B9101" s="1" t="s">
        <v>49</v>
      </c>
      <c r="C9101" s="1" t="s">
        <v>14</v>
      </c>
      <c r="D9101" s="1" t="s">
        <v>50</v>
      </c>
      <c r="E9101" s="1" t="s">
        <v>22</v>
      </c>
      <c r="F9101" s="1" t="s">
        <v>23</v>
      </c>
      <c r="G9101">
        <v>19238.25</v>
      </c>
      <c r="H9101">
        <v>3</v>
      </c>
      <c r="I9101">
        <v>57714.75</v>
      </c>
      <c r="J9101">
        <v>1.9</v>
      </c>
      <c r="K9101">
        <v>3460</v>
      </c>
      <c r="L9101" s="2">
        <v>45553</v>
      </c>
      <c r="O9101" t="str">
        <f>IF(ecommerce_10000[[#This Row],[Platform]]="Souq","sq",ecommerce_10000[[#This Row],[Platform]])</f>
        <v>Jumia</v>
      </c>
      <c r="P9101" t="str">
        <f>IF(E9101="Souq","sq",IF(E9101="Jumia","Jum",E9101))</f>
        <v>Jum</v>
      </c>
      <c r="Q9101">
        <f>VLOOKUP(ecommerce_10000[[#This Row],[City]],F:I,4,FALSE)</f>
        <v>13290.4</v>
      </c>
      <c r="R9101" s="1">
        <f>SUMIF(C:C,ecommerce_10000[[#This Row],[Category]],I:I)</f>
        <v>92327183.770000085</v>
      </c>
      <c r="S9101" s="1">
        <f>SUMIFS(I:I,C:C,C9101)</f>
        <v>92327183.770000085</v>
      </c>
      <c r="T9101" s="1" t="str">
        <f>INDEX(F:F,MATCH(ecommerce_10000[[#This Row],[TotalAmount]],I:I,0))</f>
        <v>Alexandria</v>
      </c>
    </row>
    <row r="9102" spans="1:20" x14ac:dyDescent="0.3">
      <c r="A9102" s="1" t="s">
        <v>9146</v>
      </c>
      <c r="B9102" s="1" t="s">
        <v>38</v>
      </c>
      <c r="C9102" s="1" t="s">
        <v>20</v>
      </c>
      <c r="D9102" s="1" t="s">
        <v>39</v>
      </c>
      <c r="E9102" s="1" t="s">
        <v>47</v>
      </c>
      <c r="F9102" s="1" t="s">
        <v>62</v>
      </c>
      <c r="G9102">
        <v>1886.61</v>
      </c>
      <c r="H9102">
        <v>5</v>
      </c>
      <c r="I9102">
        <v>9433.0499999999993</v>
      </c>
      <c r="J9102">
        <v>2.72</v>
      </c>
      <c r="K9102">
        <v>1175</v>
      </c>
      <c r="L9102" s="2">
        <v>45458</v>
      </c>
      <c r="O9102" t="str">
        <f>IF(ecommerce_10000[[#This Row],[Platform]]="Souq","sq",ecommerce_10000[[#This Row],[Platform]])</f>
        <v>Amazon</v>
      </c>
      <c r="P9102" t="str">
        <f>IF(E9102="Souq","sq",IF(E9102="Jumia","Jum",E9102))</f>
        <v>Amazon</v>
      </c>
      <c r="Q9102">
        <f>VLOOKUP(ecommerce_10000[[#This Row],[City]],F:I,4,FALSE)</f>
        <v>27872.98</v>
      </c>
      <c r="R9102" s="1">
        <f>SUMIF(C:C,ecommerce_10000[[#This Row],[Category]],I:I)</f>
        <v>91504159.730000004</v>
      </c>
      <c r="S9102" s="1">
        <f>SUMIFS(I:I,C:C,C9102)</f>
        <v>91504159.730000004</v>
      </c>
      <c r="T9102" s="1" t="str">
        <f>INDEX(F:F,MATCH(ecommerce_10000[[#This Row],[TotalAmount]],I:I,0))</f>
        <v>Giza</v>
      </c>
    </row>
    <row r="9103" spans="1:20" x14ac:dyDescent="0.3">
      <c r="A9103" s="1" t="s">
        <v>9147</v>
      </c>
      <c r="B9103" s="1" t="s">
        <v>43</v>
      </c>
      <c r="C9103" s="1" t="s">
        <v>44</v>
      </c>
      <c r="D9103" s="1" t="s">
        <v>45</v>
      </c>
      <c r="E9103" s="1" t="s">
        <v>47</v>
      </c>
      <c r="F9103" s="1" t="s">
        <v>40</v>
      </c>
      <c r="G9103">
        <v>2445.75</v>
      </c>
      <c r="H9103">
        <v>1</v>
      </c>
      <c r="I9103">
        <v>2445.75</v>
      </c>
      <c r="J9103">
        <v>2.09</v>
      </c>
      <c r="K9103">
        <v>4711</v>
      </c>
      <c r="L9103" s="2">
        <v>45416</v>
      </c>
      <c r="O9103" t="str">
        <f>IF(ecommerce_10000[[#This Row],[Platform]]="Souq","sq",ecommerce_10000[[#This Row],[Platform]])</f>
        <v>Amazon</v>
      </c>
      <c r="P9103" t="str">
        <f>IF(E9103="Souq","sq",IF(E9103="Jumia","Jum",E9103))</f>
        <v>Amazon</v>
      </c>
      <c r="Q9103">
        <f>VLOOKUP(ecommerce_10000[[#This Row],[City]],F:I,4,FALSE)</f>
        <v>99349.3</v>
      </c>
      <c r="R9103" s="1">
        <f>SUMIF(C:C,ecommerce_10000[[#This Row],[Category]],I:I)</f>
        <v>31420413.200000018</v>
      </c>
      <c r="S9103" s="1">
        <f>SUMIFS(I:I,C:C,C9103)</f>
        <v>31420413.200000018</v>
      </c>
      <c r="T9103" s="1" t="str">
        <f>INDEX(F:F,MATCH(ecommerce_10000[[#This Row],[TotalAmount]],I:I,0))</f>
        <v>Riyadh</v>
      </c>
    </row>
    <row r="9104" spans="1:20" x14ac:dyDescent="0.3">
      <c r="A9104" s="1" t="s">
        <v>9148</v>
      </c>
      <c r="B9104" s="1" t="s">
        <v>49</v>
      </c>
      <c r="C9104" s="1" t="s">
        <v>14</v>
      </c>
      <c r="D9104" s="1" t="s">
        <v>50</v>
      </c>
      <c r="E9104" s="1" t="s">
        <v>22</v>
      </c>
      <c r="F9104" s="1" t="s">
        <v>28</v>
      </c>
      <c r="G9104">
        <v>2032.08</v>
      </c>
      <c r="H9104">
        <v>2</v>
      </c>
      <c r="I9104">
        <v>4064.16</v>
      </c>
      <c r="J9104">
        <v>2.2999999999999998</v>
      </c>
      <c r="K9104">
        <v>2790</v>
      </c>
      <c r="L9104" s="2">
        <v>45506</v>
      </c>
      <c r="O9104" t="str">
        <f>IF(ecommerce_10000[[#This Row],[Platform]]="Souq","sq",ecommerce_10000[[#This Row],[Platform]])</f>
        <v>Jumia</v>
      </c>
      <c r="P9104" t="str">
        <f>IF(E9104="Souq","sq",IF(E9104="Jumia","Jum",E9104))</f>
        <v>Jum</v>
      </c>
      <c r="Q9104">
        <f>VLOOKUP(ecommerce_10000[[#This Row],[City]],F:I,4,FALSE)</f>
        <v>26648.76</v>
      </c>
      <c r="R9104" s="1">
        <f>SUMIF(C:C,ecommerce_10000[[#This Row],[Category]],I:I)</f>
        <v>92327183.770000085</v>
      </c>
      <c r="S9104" s="1">
        <f>SUMIFS(I:I,C:C,C9104)</f>
        <v>92327183.770000085</v>
      </c>
      <c r="T9104" s="1" t="str">
        <f>INDEX(F:F,MATCH(ecommerce_10000[[#This Row],[TotalAmount]],I:I,0))</f>
        <v>Casablanca</v>
      </c>
    </row>
    <row r="9105" spans="1:20" x14ac:dyDescent="0.3">
      <c r="A9105" s="1" t="s">
        <v>9149</v>
      </c>
      <c r="B9105" s="1" t="s">
        <v>25</v>
      </c>
      <c r="C9105" s="1" t="s">
        <v>26</v>
      </c>
      <c r="D9105" s="1" t="s">
        <v>27</v>
      </c>
      <c r="E9105" s="1" t="s">
        <v>47</v>
      </c>
      <c r="F9105" s="1" t="s">
        <v>62</v>
      </c>
      <c r="G9105">
        <v>12752.17</v>
      </c>
      <c r="H9105">
        <v>5</v>
      </c>
      <c r="I9105">
        <v>63760.85</v>
      </c>
      <c r="J9105">
        <v>2.6</v>
      </c>
      <c r="K9105">
        <v>4622</v>
      </c>
      <c r="L9105" s="2">
        <v>45318</v>
      </c>
      <c r="O9105" t="str">
        <f>IF(ecommerce_10000[[#This Row],[Platform]]="Souq","sq",ecommerce_10000[[#This Row],[Platform]])</f>
        <v>Amazon</v>
      </c>
      <c r="P9105" t="str">
        <f>IF(E9105="Souq","sq",IF(E9105="Jumia","Jum",E9105))</f>
        <v>Amazon</v>
      </c>
      <c r="Q9105">
        <f>VLOOKUP(ecommerce_10000[[#This Row],[City]],F:I,4,FALSE)</f>
        <v>27872.98</v>
      </c>
      <c r="R9105" s="1">
        <f>SUMIF(C:C,ecommerce_10000[[#This Row],[Category]],I:I)</f>
        <v>29200970.130000021</v>
      </c>
      <c r="S9105" s="1">
        <f>SUMIFS(I:I,C:C,C9105)</f>
        <v>29200970.130000021</v>
      </c>
      <c r="T9105" s="1" t="str">
        <f>INDEX(F:F,MATCH(ecommerce_10000[[#This Row],[TotalAmount]],I:I,0))</f>
        <v>Giza</v>
      </c>
    </row>
    <row r="9106" spans="1:20" x14ac:dyDescent="0.3">
      <c r="A9106" s="1" t="s">
        <v>9150</v>
      </c>
      <c r="B9106" s="1" t="s">
        <v>49</v>
      </c>
      <c r="C9106" s="1" t="s">
        <v>14</v>
      </c>
      <c r="D9106" s="1" t="s">
        <v>50</v>
      </c>
      <c r="E9106" s="1" t="s">
        <v>22</v>
      </c>
      <c r="F9106" s="1" t="s">
        <v>62</v>
      </c>
      <c r="G9106">
        <v>13148.01</v>
      </c>
      <c r="H9106">
        <v>3</v>
      </c>
      <c r="I9106">
        <v>39444.03</v>
      </c>
      <c r="J9106">
        <v>4.1500000000000004</v>
      </c>
      <c r="K9106">
        <v>714</v>
      </c>
      <c r="L9106" s="2">
        <v>45451</v>
      </c>
      <c r="O9106" t="str">
        <f>IF(ecommerce_10000[[#This Row],[Platform]]="Souq","sq",ecommerce_10000[[#This Row],[Platform]])</f>
        <v>Jumia</v>
      </c>
      <c r="P9106" t="str">
        <f>IF(E9106="Souq","sq",IF(E9106="Jumia","Jum",E9106))</f>
        <v>Jum</v>
      </c>
      <c r="Q9106">
        <f>VLOOKUP(ecommerce_10000[[#This Row],[City]],F:I,4,FALSE)</f>
        <v>27872.98</v>
      </c>
      <c r="R9106" s="1">
        <f>SUMIF(C:C,ecommerce_10000[[#This Row],[Category]],I:I)</f>
        <v>92327183.770000085</v>
      </c>
      <c r="S9106" s="1">
        <f>SUMIFS(I:I,C:C,C9106)</f>
        <v>92327183.770000085</v>
      </c>
      <c r="T9106" s="1" t="str">
        <f>INDEX(F:F,MATCH(ecommerce_10000[[#This Row],[TotalAmount]],I:I,0))</f>
        <v>Giza</v>
      </c>
    </row>
    <row r="9107" spans="1:20" x14ac:dyDescent="0.3">
      <c r="A9107" s="1" t="s">
        <v>9151</v>
      </c>
      <c r="B9107" s="1" t="s">
        <v>35</v>
      </c>
      <c r="C9107" s="1" t="s">
        <v>14</v>
      </c>
      <c r="D9107" s="1" t="s">
        <v>36</v>
      </c>
      <c r="E9107" s="1" t="s">
        <v>16</v>
      </c>
      <c r="F9107" s="1" t="s">
        <v>40</v>
      </c>
      <c r="G9107">
        <v>15907.04</v>
      </c>
      <c r="H9107">
        <v>3</v>
      </c>
      <c r="I9107">
        <v>47721.120000000003</v>
      </c>
      <c r="J9107">
        <v>2.93</v>
      </c>
      <c r="K9107">
        <v>2189</v>
      </c>
      <c r="L9107" s="2">
        <v>45430</v>
      </c>
      <c r="O9107" t="str">
        <f>IF(ecommerce_10000[[#This Row],[Platform]]="Souq","sq",ecommerce_10000[[#This Row],[Platform]])</f>
        <v>sq</v>
      </c>
      <c r="P9107" t="str">
        <f>IF(E9107="Souq","sq",IF(E9107="Jumia","Jum",E9107))</f>
        <v>sq</v>
      </c>
      <c r="Q9107">
        <f>VLOOKUP(ecommerce_10000[[#This Row],[City]],F:I,4,FALSE)</f>
        <v>99349.3</v>
      </c>
      <c r="R9107" s="1">
        <f>SUMIF(C:C,ecommerce_10000[[#This Row],[Category]],I:I)</f>
        <v>92327183.770000085</v>
      </c>
      <c r="S9107" s="1">
        <f>SUMIFS(I:I,C:C,C9107)</f>
        <v>92327183.770000085</v>
      </c>
      <c r="T9107" s="1" t="str">
        <f>INDEX(F:F,MATCH(ecommerce_10000[[#This Row],[TotalAmount]],I:I,0))</f>
        <v>Riyadh</v>
      </c>
    </row>
    <row r="9108" spans="1:20" x14ac:dyDescent="0.3">
      <c r="A9108" s="1" t="s">
        <v>9152</v>
      </c>
      <c r="B9108" s="1" t="s">
        <v>25</v>
      </c>
      <c r="C9108" s="1" t="s">
        <v>26</v>
      </c>
      <c r="D9108" s="1" t="s">
        <v>27</v>
      </c>
      <c r="E9108" s="1" t="s">
        <v>16</v>
      </c>
      <c r="F9108" s="1" t="s">
        <v>40</v>
      </c>
      <c r="G9108">
        <v>12190.17</v>
      </c>
      <c r="H9108">
        <v>5</v>
      </c>
      <c r="I9108">
        <v>60950.85</v>
      </c>
      <c r="J9108">
        <v>1.1200000000000001</v>
      </c>
      <c r="K9108">
        <v>2728</v>
      </c>
      <c r="L9108" s="2">
        <v>45639</v>
      </c>
      <c r="O9108" t="str">
        <f>IF(ecommerce_10000[[#This Row],[Platform]]="Souq","sq",ecommerce_10000[[#This Row],[Platform]])</f>
        <v>sq</v>
      </c>
      <c r="P9108" t="str">
        <f>IF(E9108="Souq","sq",IF(E9108="Jumia","Jum",E9108))</f>
        <v>sq</v>
      </c>
      <c r="Q9108">
        <f>VLOOKUP(ecommerce_10000[[#This Row],[City]],F:I,4,FALSE)</f>
        <v>99349.3</v>
      </c>
      <c r="R9108" s="1">
        <f>SUMIF(C:C,ecommerce_10000[[#This Row],[Category]],I:I)</f>
        <v>29200970.130000021</v>
      </c>
      <c r="S9108" s="1">
        <f>SUMIFS(I:I,C:C,C9108)</f>
        <v>29200970.130000021</v>
      </c>
      <c r="T9108" s="1" t="str">
        <f>INDEX(F:F,MATCH(ecommerce_10000[[#This Row],[TotalAmount]],I:I,0))</f>
        <v>Riyadh</v>
      </c>
    </row>
    <row r="9109" spans="1:20" x14ac:dyDescent="0.3">
      <c r="A9109" s="1" t="s">
        <v>9153</v>
      </c>
      <c r="B9109" s="1" t="s">
        <v>19</v>
      </c>
      <c r="C9109" s="1" t="s">
        <v>20</v>
      </c>
      <c r="D9109" s="1" t="s">
        <v>21</v>
      </c>
      <c r="E9109" s="1" t="s">
        <v>16</v>
      </c>
      <c r="F9109" s="1" t="s">
        <v>40</v>
      </c>
      <c r="G9109">
        <v>1178.53</v>
      </c>
      <c r="H9109">
        <v>1</v>
      </c>
      <c r="I9109">
        <v>1178.53</v>
      </c>
      <c r="J9109">
        <v>4.38</v>
      </c>
      <c r="K9109">
        <v>4934</v>
      </c>
      <c r="L9109" s="2">
        <v>45355</v>
      </c>
      <c r="O9109" t="str">
        <f>IF(ecommerce_10000[[#This Row],[Platform]]="Souq","sq",ecommerce_10000[[#This Row],[Platform]])</f>
        <v>sq</v>
      </c>
      <c r="P9109" t="str">
        <f>IF(E9109="Souq","sq",IF(E9109="Jumia","Jum",E9109))</f>
        <v>sq</v>
      </c>
      <c r="Q9109">
        <f>VLOOKUP(ecommerce_10000[[#This Row],[City]],F:I,4,FALSE)</f>
        <v>99349.3</v>
      </c>
      <c r="R9109" s="1">
        <f>SUMIF(C:C,ecommerce_10000[[#This Row],[Category]],I:I)</f>
        <v>91504159.730000004</v>
      </c>
      <c r="S9109" s="1">
        <f>SUMIFS(I:I,C:C,C9109)</f>
        <v>91504159.730000004</v>
      </c>
      <c r="T9109" s="1" t="str">
        <f>INDEX(F:F,MATCH(ecommerce_10000[[#This Row],[TotalAmount]],I:I,0))</f>
        <v>Riyadh</v>
      </c>
    </row>
    <row r="9110" spans="1:20" x14ac:dyDescent="0.3">
      <c r="A9110" s="1" t="s">
        <v>9154</v>
      </c>
      <c r="B9110" s="1" t="s">
        <v>43</v>
      </c>
      <c r="C9110" s="1" t="s">
        <v>44</v>
      </c>
      <c r="D9110" s="1" t="s">
        <v>45</v>
      </c>
      <c r="E9110" s="1" t="s">
        <v>16</v>
      </c>
      <c r="F9110" s="1" t="s">
        <v>62</v>
      </c>
      <c r="G9110">
        <v>15526.35</v>
      </c>
      <c r="H9110">
        <v>1</v>
      </c>
      <c r="I9110">
        <v>15526.35</v>
      </c>
      <c r="J9110">
        <v>3.29</v>
      </c>
      <c r="K9110">
        <v>2656</v>
      </c>
      <c r="L9110" s="2">
        <v>45448</v>
      </c>
      <c r="O9110" t="str">
        <f>IF(ecommerce_10000[[#This Row],[Platform]]="Souq","sq",ecommerce_10000[[#This Row],[Platform]])</f>
        <v>sq</v>
      </c>
      <c r="P9110" t="str">
        <f>IF(E9110="Souq","sq",IF(E9110="Jumia","Jum",E9110))</f>
        <v>sq</v>
      </c>
      <c r="Q9110">
        <f>VLOOKUP(ecommerce_10000[[#This Row],[City]],F:I,4,FALSE)</f>
        <v>27872.98</v>
      </c>
      <c r="R9110" s="1">
        <f>SUMIF(C:C,ecommerce_10000[[#This Row],[Category]],I:I)</f>
        <v>31420413.200000018</v>
      </c>
      <c r="S9110" s="1">
        <f>SUMIFS(I:I,C:C,C9110)</f>
        <v>31420413.200000018</v>
      </c>
      <c r="T9110" s="1" t="str">
        <f>INDEX(F:F,MATCH(ecommerce_10000[[#This Row],[TotalAmount]],I:I,0))</f>
        <v>Giza</v>
      </c>
    </row>
    <row r="9111" spans="1:20" x14ac:dyDescent="0.3">
      <c r="A9111" s="1" t="s">
        <v>9155</v>
      </c>
      <c r="B9111" s="1" t="s">
        <v>49</v>
      </c>
      <c r="C9111" s="1" t="s">
        <v>14</v>
      </c>
      <c r="D9111" s="1" t="s">
        <v>50</v>
      </c>
      <c r="E9111" s="1" t="s">
        <v>16</v>
      </c>
      <c r="F9111" s="1" t="s">
        <v>62</v>
      </c>
      <c r="G9111">
        <v>6606.31</v>
      </c>
      <c r="H9111">
        <v>3</v>
      </c>
      <c r="I9111">
        <v>19818.93</v>
      </c>
      <c r="J9111">
        <v>2.73</v>
      </c>
      <c r="K9111">
        <v>2256</v>
      </c>
      <c r="L9111" s="2">
        <v>45321</v>
      </c>
      <c r="O9111" t="str">
        <f>IF(ecommerce_10000[[#This Row],[Platform]]="Souq","sq",ecommerce_10000[[#This Row],[Platform]])</f>
        <v>sq</v>
      </c>
      <c r="P9111" t="str">
        <f>IF(E9111="Souq","sq",IF(E9111="Jumia","Jum",E9111))</f>
        <v>sq</v>
      </c>
      <c r="Q9111">
        <f>VLOOKUP(ecommerce_10000[[#This Row],[City]],F:I,4,FALSE)</f>
        <v>27872.98</v>
      </c>
      <c r="R9111" s="1">
        <f>SUMIF(C:C,ecommerce_10000[[#This Row],[Category]],I:I)</f>
        <v>92327183.770000085</v>
      </c>
      <c r="S9111" s="1">
        <f>SUMIFS(I:I,C:C,C9111)</f>
        <v>92327183.770000085</v>
      </c>
      <c r="T9111" s="1" t="str">
        <f>INDEX(F:F,MATCH(ecommerce_10000[[#This Row],[TotalAmount]],I:I,0))</f>
        <v>Giza</v>
      </c>
    </row>
    <row r="9112" spans="1:20" x14ac:dyDescent="0.3">
      <c r="A9112" s="1" t="s">
        <v>9156</v>
      </c>
      <c r="B9112" s="1" t="s">
        <v>25</v>
      </c>
      <c r="C9112" s="1" t="s">
        <v>26</v>
      </c>
      <c r="D9112" s="1" t="s">
        <v>27</v>
      </c>
      <c r="E9112" s="1" t="s">
        <v>47</v>
      </c>
      <c r="F9112" s="1" t="s">
        <v>40</v>
      </c>
      <c r="G9112">
        <v>3239.74</v>
      </c>
      <c r="H9112">
        <v>1</v>
      </c>
      <c r="I9112">
        <v>3239.74</v>
      </c>
      <c r="J9112">
        <v>3.39</v>
      </c>
      <c r="K9112">
        <v>283</v>
      </c>
      <c r="L9112" s="2">
        <v>45311</v>
      </c>
      <c r="O9112" t="str">
        <f>IF(ecommerce_10000[[#This Row],[Platform]]="Souq","sq",ecommerce_10000[[#This Row],[Platform]])</f>
        <v>Amazon</v>
      </c>
      <c r="P9112" t="str">
        <f>IF(E9112="Souq","sq",IF(E9112="Jumia","Jum",E9112))</f>
        <v>Amazon</v>
      </c>
      <c r="Q9112">
        <f>VLOOKUP(ecommerce_10000[[#This Row],[City]],F:I,4,FALSE)</f>
        <v>99349.3</v>
      </c>
      <c r="R9112" s="1">
        <f>SUMIF(C:C,ecommerce_10000[[#This Row],[Category]],I:I)</f>
        <v>29200970.130000021</v>
      </c>
      <c r="S9112" s="1">
        <f>SUMIFS(I:I,C:C,C9112)</f>
        <v>29200970.130000021</v>
      </c>
      <c r="T9112" s="1" t="str">
        <f>INDEX(F:F,MATCH(ecommerce_10000[[#This Row],[TotalAmount]],I:I,0))</f>
        <v>Riyadh</v>
      </c>
    </row>
    <row r="9113" spans="1:20" x14ac:dyDescent="0.3">
      <c r="A9113" s="1" t="s">
        <v>9157</v>
      </c>
      <c r="B9113" s="1" t="s">
        <v>43</v>
      </c>
      <c r="C9113" s="1" t="s">
        <v>44</v>
      </c>
      <c r="D9113" s="1" t="s">
        <v>45</v>
      </c>
      <c r="E9113" s="1" t="s">
        <v>47</v>
      </c>
      <c r="F9113" s="1" t="s">
        <v>40</v>
      </c>
      <c r="G9113">
        <v>18323.88</v>
      </c>
      <c r="H9113">
        <v>3</v>
      </c>
      <c r="I9113">
        <v>54971.64</v>
      </c>
      <c r="J9113">
        <v>4.3600000000000003</v>
      </c>
      <c r="K9113">
        <v>94</v>
      </c>
      <c r="L9113" s="2">
        <v>45506</v>
      </c>
      <c r="O9113" t="str">
        <f>IF(ecommerce_10000[[#This Row],[Platform]]="Souq","sq",ecommerce_10000[[#This Row],[Platform]])</f>
        <v>Amazon</v>
      </c>
      <c r="P9113" t="str">
        <f>IF(E9113="Souq","sq",IF(E9113="Jumia","Jum",E9113))</f>
        <v>Amazon</v>
      </c>
      <c r="Q9113">
        <f>VLOOKUP(ecommerce_10000[[#This Row],[City]],F:I,4,FALSE)</f>
        <v>99349.3</v>
      </c>
      <c r="R9113" s="1">
        <f>SUMIF(C:C,ecommerce_10000[[#This Row],[Category]],I:I)</f>
        <v>31420413.200000018</v>
      </c>
      <c r="S9113" s="1">
        <f>SUMIFS(I:I,C:C,C9113)</f>
        <v>31420413.200000018</v>
      </c>
      <c r="T9113" s="1" t="str">
        <f>INDEX(F:F,MATCH(ecommerce_10000[[#This Row],[TotalAmount]],I:I,0))</f>
        <v>Riyadh</v>
      </c>
    </row>
    <row r="9114" spans="1:20" x14ac:dyDescent="0.3">
      <c r="A9114" s="1" t="s">
        <v>9158</v>
      </c>
      <c r="B9114" s="1" t="s">
        <v>43</v>
      </c>
      <c r="C9114" s="1" t="s">
        <v>44</v>
      </c>
      <c r="D9114" s="1" t="s">
        <v>45</v>
      </c>
      <c r="E9114" s="1" t="s">
        <v>22</v>
      </c>
      <c r="F9114" s="1" t="s">
        <v>62</v>
      </c>
      <c r="G9114">
        <v>1490.49</v>
      </c>
      <c r="H9114">
        <v>4</v>
      </c>
      <c r="I9114">
        <v>5961.96</v>
      </c>
      <c r="J9114">
        <v>1.9</v>
      </c>
      <c r="K9114">
        <v>657</v>
      </c>
      <c r="L9114" s="2">
        <v>45384</v>
      </c>
      <c r="O9114" t="str">
        <f>IF(ecommerce_10000[[#This Row],[Platform]]="Souq","sq",ecommerce_10000[[#This Row],[Platform]])</f>
        <v>Jumia</v>
      </c>
      <c r="P9114" t="str">
        <f>IF(E9114="Souq","sq",IF(E9114="Jumia","Jum",E9114))</f>
        <v>Jum</v>
      </c>
      <c r="Q9114">
        <f>VLOOKUP(ecommerce_10000[[#This Row],[City]],F:I,4,FALSE)</f>
        <v>27872.98</v>
      </c>
      <c r="R9114" s="1">
        <f>SUMIF(C:C,ecommerce_10000[[#This Row],[Category]],I:I)</f>
        <v>31420413.200000018</v>
      </c>
      <c r="S9114" s="1">
        <f>SUMIFS(I:I,C:C,C9114)</f>
        <v>31420413.200000018</v>
      </c>
      <c r="T9114" s="1" t="str">
        <f>INDEX(F:F,MATCH(ecommerce_10000[[#This Row],[TotalAmount]],I:I,0))</f>
        <v>Giza</v>
      </c>
    </row>
    <row r="9115" spans="1:20" x14ac:dyDescent="0.3">
      <c r="A9115" s="1" t="s">
        <v>9159</v>
      </c>
      <c r="B9115" s="1" t="s">
        <v>35</v>
      </c>
      <c r="C9115" s="1" t="s">
        <v>14</v>
      </c>
      <c r="D9115" s="1" t="s">
        <v>36</v>
      </c>
      <c r="E9115" s="1" t="s">
        <v>16</v>
      </c>
      <c r="F9115" s="1" t="s">
        <v>28</v>
      </c>
      <c r="G9115">
        <v>898.34</v>
      </c>
      <c r="H9115">
        <v>4</v>
      </c>
      <c r="I9115">
        <v>3593.36</v>
      </c>
      <c r="J9115">
        <v>1.31</v>
      </c>
      <c r="K9115">
        <v>768</v>
      </c>
      <c r="L9115" s="2">
        <v>45461</v>
      </c>
      <c r="O9115" t="str">
        <f>IF(ecommerce_10000[[#This Row],[Platform]]="Souq","sq",ecommerce_10000[[#This Row],[Platform]])</f>
        <v>sq</v>
      </c>
      <c r="P9115" t="str">
        <f>IF(E9115="Souq","sq",IF(E9115="Jumia","Jum",E9115))</f>
        <v>sq</v>
      </c>
      <c r="Q9115">
        <f>VLOOKUP(ecommerce_10000[[#This Row],[City]],F:I,4,FALSE)</f>
        <v>26648.76</v>
      </c>
      <c r="R9115" s="1">
        <f>SUMIF(C:C,ecommerce_10000[[#This Row],[Category]],I:I)</f>
        <v>92327183.770000085</v>
      </c>
      <c r="S9115" s="1">
        <f>SUMIFS(I:I,C:C,C9115)</f>
        <v>92327183.770000085</v>
      </c>
      <c r="T9115" s="1" t="str">
        <f>INDEX(F:F,MATCH(ecommerce_10000[[#This Row],[TotalAmount]],I:I,0))</f>
        <v>Casablanca</v>
      </c>
    </row>
    <row r="9116" spans="1:20" x14ac:dyDescent="0.3">
      <c r="A9116" s="1" t="s">
        <v>9160</v>
      </c>
      <c r="B9116" s="1" t="s">
        <v>38</v>
      </c>
      <c r="C9116" s="1" t="s">
        <v>20</v>
      </c>
      <c r="D9116" s="1" t="s">
        <v>39</v>
      </c>
      <c r="E9116" s="1" t="s">
        <v>22</v>
      </c>
      <c r="F9116" s="1" t="s">
        <v>40</v>
      </c>
      <c r="G9116">
        <v>9824.9599999999991</v>
      </c>
      <c r="H9116">
        <v>5</v>
      </c>
      <c r="I9116">
        <v>49124.800000000003</v>
      </c>
      <c r="J9116">
        <v>2.78</v>
      </c>
      <c r="K9116">
        <v>4655</v>
      </c>
      <c r="L9116" s="2">
        <v>45503</v>
      </c>
      <c r="O9116" t="str">
        <f>IF(ecommerce_10000[[#This Row],[Platform]]="Souq","sq",ecommerce_10000[[#This Row],[Platform]])</f>
        <v>Jumia</v>
      </c>
      <c r="P9116" t="str">
        <f>IF(E9116="Souq","sq",IF(E9116="Jumia","Jum",E9116))</f>
        <v>Jum</v>
      </c>
      <c r="Q9116">
        <f>VLOOKUP(ecommerce_10000[[#This Row],[City]],F:I,4,FALSE)</f>
        <v>99349.3</v>
      </c>
      <c r="R9116" s="1">
        <f>SUMIF(C:C,ecommerce_10000[[#This Row],[Category]],I:I)</f>
        <v>91504159.730000004</v>
      </c>
      <c r="S9116" s="1">
        <f>SUMIFS(I:I,C:C,C9116)</f>
        <v>91504159.730000004</v>
      </c>
      <c r="T9116" s="1" t="str">
        <f>INDEX(F:F,MATCH(ecommerce_10000[[#This Row],[TotalAmount]],I:I,0))</f>
        <v>Riyadh</v>
      </c>
    </row>
    <row r="9117" spans="1:20" x14ac:dyDescent="0.3">
      <c r="A9117" s="1" t="s">
        <v>9161</v>
      </c>
      <c r="B9117" s="1" t="s">
        <v>43</v>
      </c>
      <c r="C9117" s="1" t="s">
        <v>44</v>
      </c>
      <c r="D9117" s="1" t="s">
        <v>45</v>
      </c>
      <c r="E9117" s="1" t="s">
        <v>22</v>
      </c>
      <c r="F9117" s="1" t="s">
        <v>28</v>
      </c>
      <c r="G9117">
        <v>2600.98</v>
      </c>
      <c r="H9117">
        <v>5</v>
      </c>
      <c r="I9117">
        <v>13004.9</v>
      </c>
      <c r="J9117">
        <v>2.44</v>
      </c>
      <c r="K9117">
        <v>4761</v>
      </c>
      <c r="L9117" s="2">
        <v>45517</v>
      </c>
      <c r="O9117" t="str">
        <f>IF(ecommerce_10000[[#This Row],[Platform]]="Souq","sq",ecommerce_10000[[#This Row],[Platform]])</f>
        <v>Jumia</v>
      </c>
      <c r="P9117" t="str">
        <f>IF(E9117="Souq","sq",IF(E9117="Jumia","Jum",E9117))</f>
        <v>Jum</v>
      </c>
      <c r="Q9117">
        <f>VLOOKUP(ecommerce_10000[[#This Row],[City]],F:I,4,FALSE)</f>
        <v>26648.76</v>
      </c>
      <c r="R9117" s="1">
        <f>SUMIF(C:C,ecommerce_10000[[#This Row],[Category]],I:I)</f>
        <v>31420413.200000018</v>
      </c>
      <c r="S9117" s="1">
        <f>SUMIFS(I:I,C:C,C9117)</f>
        <v>31420413.200000018</v>
      </c>
      <c r="T9117" s="1" t="str">
        <f>INDEX(F:F,MATCH(ecommerce_10000[[#This Row],[TotalAmount]],I:I,0))</f>
        <v>Casablanca</v>
      </c>
    </row>
    <row r="9118" spans="1:20" x14ac:dyDescent="0.3">
      <c r="A9118" s="1" t="s">
        <v>9162</v>
      </c>
      <c r="B9118" s="1" t="s">
        <v>19</v>
      </c>
      <c r="C9118" s="1" t="s">
        <v>20</v>
      </c>
      <c r="D9118" s="1" t="s">
        <v>21</v>
      </c>
      <c r="E9118" s="1" t="s">
        <v>22</v>
      </c>
      <c r="F9118" s="1" t="s">
        <v>33</v>
      </c>
      <c r="G9118">
        <v>13920.68</v>
      </c>
      <c r="H9118">
        <v>2</v>
      </c>
      <c r="I9118">
        <v>27841.360000000001</v>
      </c>
      <c r="J9118">
        <v>1.32</v>
      </c>
      <c r="K9118">
        <v>2365</v>
      </c>
      <c r="L9118" s="2">
        <v>45540</v>
      </c>
      <c r="O9118" t="str">
        <f>IF(ecommerce_10000[[#This Row],[Platform]]="Souq","sq",ecommerce_10000[[#This Row],[Platform]])</f>
        <v>Jumia</v>
      </c>
      <c r="P9118" t="str">
        <f>IF(E9118="Souq","sq",IF(E9118="Jumia","Jum",E9118))</f>
        <v>Jum</v>
      </c>
      <c r="Q9118">
        <f>VLOOKUP(ecommerce_10000[[#This Row],[City]],F:I,4,FALSE)</f>
        <v>3665.44</v>
      </c>
      <c r="R9118" s="1">
        <f>SUMIF(C:C,ecommerce_10000[[#This Row],[Category]],I:I)</f>
        <v>91504159.730000004</v>
      </c>
      <c r="S9118" s="1">
        <f>SUMIFS(I:I,C:C,C9118)</f>
        <v>91504159.730000004</v>
      </c>
      <c r="T9118" s="1" t="str">
        <f>INDEX(F:F,MATCH(ecommerce_10000[[#This Row],[TotalAmount]],I:I,0))</f>
        <v>Dubai</v>
      </c>
    </row>
    <row r="9119" spans="1:20" x14ac:dyDescent="0.3">
      <c r="A9119" s="1" t="s">
        <v>9163</v>
      </c>
      <c r="B9119" s="1" t="s">
        <v>43</v>
      </c>
      <c r="C9119" s="1" t="s">
        <v>44</v>
      </c>
      <c r="D9119" s="1" t="s">
        <v>45</v>
      </c>
      <c r="E9119" s="1" t="s">
        <v>22</v>
      </c>
      <c r="F9119" s="1" t="s">
        <v>33</v>
      </c>
      <c r="G9119">
        <v>7317.76</v>
      </c>
      <c r="H9119">
        <v>5</v>
      </c>
      <c r="I9119">
        <v>36588.800000000003</v>
      </c>
      <c r="J9119">
        <v>4.87</v>
      </c>
      <c r="K9119">
        <v>949</v>
      </c>
      <c r="L9119" s="2">
        <v>45456</v>
      </c>
      <c r="O9119" t="str">
        <f>IF(ecommerce_10000[[#This Row],[Platform]]="Souq","sq",ecommerce_10000[[#This Row],[Platform]])</f>
        <v>Jumia</v>
      </c>
      <c r="P9119" t="str">
        <f>IF(E9119="Souq","sq",IF(E9119="Jumia","Jum",E9119))</f>
        <v>Jum</v>
      </c>
      <c r="Q9119">
        <f>VLOOKUP(ecommerce_10000[[#This Row],[City]],F:I,4,FALSE)</f>
        <v>3665.44</v>
      </c>
      <c r="R9119" s="1">
        <f>SUMIF(C:C,ecommerce_10000[[#This Row],[Category]],I:I)</f>
        <v>31420413.200000018</v>
      </c>
      <c r="S9119" s="1">
        <f>SUMIFS(I:I,C:C,C9119)</f>
        <v>31420413.200000018</v>
      </c>
      <c r="T9119" s="1" t="str">
        <f>INDEX(F:F,MATCH(ecommerce_10000[[#This Row],[TotalAmount]],I:I,0))</f>
        <v>Dubai</v>
      </c>
    </row>
    <row r="9120" spans="1:20" x14ac:dyDescent="0.3">
      <c r="A9120" s="1" t="s">
        <v>9164</v>
      </c>
      <c r="B9120" s="1" t="s">
        <v>13</v>
      </c>
      <c r="C9120" s="1" t="s">
        <v>14</v>
      </c>
      <c r="D9120" s="1" t="s">
        <v>15</v>
      </c>
      <c r="E9120" s="1" t="s">
        <v>47</v>
      </c>
      <c r="F9120" s="1" t="s">
        <v>40</v>
      </c>
      <c r="G9120">
        <v>2350.38</v>
      </c>
      <c r="H9120">
        <v>3</v>
      </c>
      <c r="I9120">
        <v>7051.14</v>
      </c>
      <c r="J9120">
        <v>2</v>
      </c>
      <c r="K9120">
        <v>2337</v>
      </c>
      <c r="L9120" s="2">
        <v>45552</v>
      </c>
      <c r="O9120" t="str">
        <f>IF(ecommerce_10000[[#This Row],[Platform]]="Souq","sq",ecommerce_10000[[#This Row],[Platform]])</f>
        <v>Amazon</v>
      </c>
      <c r="P9120" t="str">
        <f>IF(E9120="Souq","sq",IF(E9120="Jumia","Jum",E9120))</f>
        <v>Amazon</v>
      </c>
      <c r="Q9120">
        <f>VLOOKUP(ecommerce_10000[[#This Row],[City]],F:I,4,FALSE)</f>
        <v>99349.3</v>
      </c>
      <c r="R9120" s="1">
        <f>SUMIF(C:C,ecommerce_10000[[#This Row],[Category]],I:I)</f>
        <v>92327183.770000085</v>
      </c>
      <c r="S9120" s="1">
        <f>SUMIFS(I:I,C:C,C9120)</f>
        <v>92327183.770000085</v>
      </c>
      <c r="T9120" s="1" t="str">
        <f>INDEX(F:F,MATCH(ecommerce_10000[[#This Row],[TotalAmount]],I:I,0))</f>
        <v>Riyadh</v>
      </c>
    </row>
    <row r="9121" spans="1:20" x14ac:dyDescent="0.3">
      <c r="A9121" s="1" t="s">
        <v>9165</v>
      </c>
      <c r="B9121" s="1" t="s">
        <v>65</v>
      </c>
      <c r="C9121" s="1" t="s">
        <v>20</v>
      </c>
      <c r="D9121" s="1" t="s">
        <v>66</v>
      </c>
      <c r="E9121" s="1" t="s">
        <v>47</v>
      </c>
      <c r="F9121" s="1" t="s">
        <v>40</v>
      </c>
      <c r="G9121">
        <v>17446.5</v>
      </c>
      <c r="H9121">
        <v>1</v>
      </c>
      <c r="I9121">
        <v>17446.5</v>
      </c>
      <c r="J9121">
        <v>2.74</v>
      </c>
      <c r="K9121">
        <v>2734</v>
      </c>
      <c r="L9121" s="2">
        <v>45625</v>
      </c>
      <c r="O9121" t="str">
        <f>IF(ecommerce_10000[[#This Row],[Platform]]="Souq","sq",ecommerce_10000[[#This Row],[Platform]])</f>
        <v>Amazon</v>
      </c>
      <c r="P9121" t="str">
        <f>IF(E9121="Souq","sq",IF(E9121="Jumia","Jum",E9121))</f>
        <v>Amazon</v>
      </c>
      <c r="Q9121">
        <f>VLOOKUP(ecommerce_10000[[#This Row],[City]],F:I,4,FALSE)</f>
        <v>99349.3</v>
      </c>
      <c r="R9121" s="1">
        <f>SUMIF(C:C,ecommerce_10000[[#This Row],[Category]],I:I)</f>
        <v>91504159.730000004</v>
      </c>
      <c r="S9121" s="1">
        <f>SUMIFS(I:I,C:C,C9121)</f>
        <v>91504159.730000004</v>
      </c>
      <c r="T9121" s="1" t="str">
        <f>INDEX(F:F,MATCH(ecommerce_10000[[#This Row],[TotalAmount]],I:I,0))</f>
        <v>Riyadh</v>
      </c>
    </row>
    <row r="9122" spans="1:20" x14ac:dyDescent="0.3">
      <c r="A9122" s="1" t="s">
        <v>9166</v>
      </c>
      <c r="B9122" s="1" t="s">
        <v>43</v>
      </c>
      <c r="C9122" s="1" t="s">
        <v>44</v>
      </c>
      <c r="D9122" s="1" t="s">
        <v>45</v>
      </c>
      <c r="E9122" s="1" t="s">
        <v>47</v>
      </c>
      <c r="F9122" s="1" t="s">
        <v>62</v>
      </c>
      <c r="G9122">
        <v>11487.64</v>
      </c>
      <c r="H9122">
        <v>2</v>
      </c>
      <c r="I9122">
        <v>22975.279999999999</v>
      </c>
      <c r="J9122">
        <v>3.83</v>
      </c>
      <c r="K9122">
        <v>1304</v>
      </c>
      <c r="L9122" s="2">
        <v>45484</v>
      </c>
      <c r="O9122" t="str">
        <f>IF(ecommerce_10000[[#This Row],[Platform]]="Souq","sq",ecommerce_10000[[#This Row],[Platform]])</f>
        <v>Amazon</v>
      </c>
      <c r="P9122" t="str">
        <f>IF(E9122="Souq","sq",IF(E9122="Jumia","Jum",E9122))</f>
        <v>Amazon</v>
      </c>
      <c r="Q9122">
        <f>VLOOKUP(ecommerce_10000[[#This Row],[City]],F:I,4,FALSE)</f>
        <v>27872.98</v>
      </c>
      <c r="R9122" s="1">
        <f>SUMIF(C:C,ecommerce_10000[[#This Row],[Category]],I:I)</f>
        <v>31420413.200000018</v>
      </c>
      <c r="S9122" s="1">
        <f>SUMIFS(I:I,C:C,C9122)</f>
        <v>31420413.200000018</v>
      </c>
      <c r="T9122" s="1" t="str">
        <f>INDEX(F:F,MATCH(ecommerce_10000[[#This Row],[TotalAmount]],I:I,0))</f>
        <v>Giza</v>
      </c>
    </row>
    <row r="9123" spans="1:20" x14ac:dyDescent="0.3">
      <c r="A9123" s="1" t="s">
        <v>9167</v>
      </c>
      <c r="B9123" s="1" t="s">
        <v>25</v>
      </c>
      <c r="C9123" s="1" t="s">
        <v>26</v>
      </c>
      <c r="D9123" s="1" t="s">
        <v>27</v>
      </c>
      <c r="E9123" s="1" t="s">
        <v>47</v>
      </c>
      <c r="F9123" s="1" t="s">
        <v>62</v>
      </c>
      <c r="G9123">
        <v>8730.84</v>
      </c>
      <c r="H9123">
        <v>1</v>
      </c>
      <c r="I9123">
        <v>8730.84</v>
      </c>
      <c r="J9123">
        <v>4.5</v>
      </c>
      <c r="K9123">
        <v>4992</v>
      </c>
      <c r="L9123" s="2">
        <v>45392</v>
      </c>
      <c r="O9123" t="str">
        <f>IF(ecommerce_10000[[#This Row],[Platform]]="Souq","sq",ecommerce_10000[[#This Row],[Platform]])</f>
        <v>Amazon</v>
      </c>
      <c r="P9123" t="str">
        <f>IF(E9123="Souq","sq",IF(E9123="Jumia","Jum",E9123))</f>
        <v>Amazon</v>
      </c>
      <c r="Q9123">
        <f>VLOOKUP(ecommerce_10000[[#This Row],[City]],F:I,4,FALSE)</f>
        <v>27872.98</v>
      </c>
      <c r="R9123" s="1">
        <f>SUMIF(C:C,ecommerce_10000[[#This Row],[Category]],I:I)</f>
        <v>29200970.130000021</v>
      </c>
      <c r="S9123" s="1">
        <f>SUMIFS(I:I,C:C,C9123)</f>
        <v>29200970.130000021</v>
      </c>
      <c r="T9123" s="1" t="str">
        <f>INDEX(F:F,MATCH(ecommerce_10000[[#This Row],[TotalAmount]],I:I,0))</f>
        <v>Giza</v>
      </c>
    </row>
    <row r="9124" spans="1:20" x14ac:dyDescent="0.3">
      <c r="A9124" s="1" t="s">
        <v>9168</v>
      </c>
      <c r="B9124" s="1" t="s">
        <v>53</v>
      </c>
      <c r="C9124" s="1" t="s">
        <v>31</v>
      </c>
      <c r="D9124" s="1" t="s">
        <v>54</v>
      </c>
      <c r="E9124" s="1" t="s">
        <v>22</v>
      </c>
      <c r="F9124" s="1" t="s">
        <v>33</v>
      </c>
      <c r="G9124">
        <v>9619.2099999999991</v>
      </c>
      <c r="H9124">
        <v>4</v>
      </c>
      <c r="I9124">
        <v>38476.839999999997</v>
      </c>
      <c r="J9124">
        <v>2.63</v>
      </c>
      <c r="K9124">
        <v>3701</v>
      </c>
      <c r="L9124" s="2">
        <v>45432</v>
      </c>
      <c r="O9124" t="str">
        <f>IF(ecommerce_10000[[#This Row],[Platform]]="Souq","sq",ecommerce_10000[[#This Row],[Platform]])</f>
        <v>Jumia</v>
      </c>
      <c r="P9124" t="str">
        <f>IF(E9124="Souq","sq",IF(E9124="Jumia","Jum",E9124))</f>
        <v>Jum</v>
      </c>
      <c r="Q9124">
        <f>VLOOKUP(ecommerce_10000[[#This Row],[City]],F:I,4,FALSE)</f>
        <v>3665.44</v>
      </c>
      <c r="R9124" s="1">
        <f>SUMIF(C:C,ecommerce_10000[[#This Row],[Category]],I:I)</f>
        <v>57542997.559999913</v>
      </c>
      <c r="S9124" s="1">
        <f>SUMIFS(I:I,C:C,C9124)</f>
        <v>57542997.559999913</v>
      </c>
      <c r="T9124" s="1" t="str">
        <f>INDEX(F:F,MATCH(ecommerce_10000[[#This Row],[TotalAmount]],I:I,0))</f>
        <v>Dubai</v>
      </c>
    </row>
    <row r="9125" spans="1:20" x14ac:dyDescent="0.3">
      <c r="A9125" s="1" t="s">
        <v>9169</v>
      </c>
      <c r="B9125" s="1" t="s">
        <v>30</v>
      </c>
      <c r="C9125" s="1" t="s">
        <v>31</v>
      </c>
      <c r="D9125" s="1" t="s">
        <v>32</v>
      </c>
      <c r="E9125" s="1" t="s">
        <v>16</v>
      </c>
      <c r="F9125" s="1" t="s">
        <v>62</v>
      </c>
      <c r="G9125">
        <v>15426.38</v>
      </c>
      <c r="H9125">
        <v>1</v>
      </c>
      <c r="I9125">
        <v>15426.38</v>
      </c>
      <c r="J9125">
        <v>2.27</v>
      </c>
      <c r="K9125">
        <v>1943</v>
      </c>
      <c r="L9125" s="2">
        <v>45605</v>
      </c>
      <c r="O9125" t="str">
        <f>IF(ecommerce_10000[[#This Row],[Platform]]="Souq","sq",ecommerce_10000[[#This Row],[Platform]])</f>
        <v>sq</v>
      </c>
      <c r="P9125" t="str">
        <f>IF(E9125="Souq","sq",IF(E9125="Jumia","Jum",E9125))</f>
        <v>sq</v>
      </c>
      <c r="Q9125">
        <f>VLOOKUP(ecommerce_10000[[#This Row],[City]],F:I,4,FALSE)</f>
        <v>27872.98</v>
      </c>
      <c r="R9125" s="1">
        <f>SUMIF(C:C,ecommerce_10000[[#This Row],[Category]],I:I)</f>
        <v>57542997.559999913</v>
      </c>
      <c r="S9125" s="1">
        <f>SUMIFS(I:I,C:C,C9125)</f>
        <v>57542997.559999913</v>
      </c>
      <c r="T9125" s="1" t="str">
        <f>INDEX(F:F,MATCH(ecommerce_10000[[#This Row],[TotalAmount]],I:I,0))</f>
        <v>Giza</v>
      </c>
    </row>
    <row r="9126" spans="1:20" x14ac:dyDescent="0.3">
      <c r="A9126" s="1" t="s">
        <v>9170</v>
      </c>
      <c r="B9126" s="1" t="s">
        <v>35</v>
      </c>
      <c r="C9126" s="1" t="s">
        <v>14</v>
      </c>
      <c r="D9126" s="1" t="s">
        <v>36</v>
      </c>
      <c r="E9126" s="1" t="s">
        <v>47</v>
      </c>
      <c r="F9126" s="1" t="s">
        <v>23</v>
      </c>
      <c r="G9126">
        <v>4424.68</v>
      </c>
      <c r="H9126">
        <v>2</v>
      </c>
      <c r="I9126">
        <v>8849.36</v>
      </c>
      <c r="J9126">
        <v>3.08</v>
      </c>
      <c r="K9126">
        <v>3681</v>
      </c>
      <c r="L9126" s="2">
        <v>45606</v>
      </c>
      <c r="O9126" t="str">
        <f>IF(ecommerce_10000[[#This Row],[Platform]]="Souq","sq",ecommerce_10000[[#This Row],[Platform]])</f>
        <v>Amazon</v>
      </c>
      <c r="P9126" t="str">
        <f>IF(E9126="Souq","sq",IF(E9126="Jumia","Jum",E9126))</f>
        <v>Amazon</v>
      </c>
      <c r="Q9126">
        <f>VLOOKUP(ecommerce_10000[[#This Row],[City]],F:I,4,FALSE)</f>
        <v>13290.4</v>
      </c>
      <c r="R9126" s="1">
        <f>SUMIF(C:C,ecommerce_10000[[#This Row],[Category]],I:I)</f>
        <v>92327183.770000085</v>
      </c>
      <c r="S9126" s="1">
        <f>SUMIFS(I:I,C:C,C9126)</f>
        <v>92327183.770000085</v>
      </c>
      <c r="T9126" s="1" t="str">
        <f>INDEX(F:F,MATCH(ecommerce_10000[[#This Row],[TotalAmount]],I:I,0))</f>
        <v>Alexandria</v>
      </c>
    </row>
    <row r="9127" spans="1:20" x14ac:dyDescent="0.3">
      <c r="A9127" s="1" t="s">
        <v>9171</v>
      </c>
      <c r="B9127" s="1" t="s">
        <v>35</v>
      </c>
      <c r="C9127" s="1" t="s">
        <v>14</v>
      </c>
      <c r="D9127" s="1" t="s">
        <v>36</v>
      </c>
      <c r="E9127" s="1" t="s">
        <v>16</v>
      </c>
      <c r="F9127" s="1" t="s">
        <v>33</v>
      </c>
      <c r="G9127">
        <v>16729.37</v>
      </c>
      <c r="H9127">
        <v>1</v>
      </c>
      <c r="I9127">
        <v>16729.37</v>
      </c>
      <c r="J9127">
        <v>4.2300000000000004</v>
      </c>
      <c r="K9127">
        <v>502</v>
      </c>
      <c r="L9127" s="2">
        <v>45599</v>
      </c>
      <c r="O9127" t="str">
        <f>IF(ecommerce_10000[[#This Row],[Platform]]="Souq","sq",ecommerce_10000[[#This Row],[Platform]])</f>
        <v>sq</v>
      </c>
      <c r="P9127" t="str">
        <f>IF(E9127="Souq","sq",IF(E9127="Jumia","Jum",E9127))</f>
        <v>sq</v>
      </c>
      <c r="Q9127">
        <f>VLOOKUP(ecommerce_10000[[#This Row],[City]],F:I,4,FALSE)</f>
        <v>3665.44</v>
      </c>
      <c r="R9127" s="1">
        <f>SUMIF(C:C,ecommerce_10000[[#This Row],[Category]],I:I)</f>
        <v>92327183.770000085</v>
      </c>
      <c r="S9127" s="1">
        <f>SUMIFS(I:I,C:C,C9127)</f>
        <v>92327183.770000085</v>
      </c>
      <c r="T9127" s="1" t="str">
        <f>INDEX(F:F,MATCH(ecommerce_10000[[#This Row],[TotalAmount]],I:I,0))</f>
        <v>Dubai</v>
      </c>
    </row>
    <row r="9128" spans="1:20" x14ac:dyDescent="0.3">
      <c r="A9128" s="1" t="s">
        <v>9172</v>
      </c>
      <c r="B9128" s="1" t="s">
        <v>49</v>
      </c>
      <c r="C9128" s="1" t="s">
        <v>14</v>
      </c>
      <c r="D9128" s="1" t="s">
        <v>50</v>
      </c>
      <c r="E9128" s="1" t="s">
        <v>16</v>
      </c>
      <c r="F9128" s="1" t="s">
        <v>28</v>
      </c>
      <c r="G9128">
        <v>11621.38</v>
      </c>
      <c r="H9128">
        <v>5</v>
      </c>
      <c r="I9128">
        <v>58106.9</v>
      </c>
      <c r="J9128">
        <v>3.16</v>
      </c>
      <c r="K9128">
        <v>3144</v>
      </c>
      <c r="L9128" s="2">
        <v>45457</v>
      </c>
      <c r="O9128" t="str">
        <f>IF(ecommerce_10000[[#This Row],[Platform]]="Souq","sq",ecommerce_10000[[#This Row],[Platform]])</f>
        <v>sq</v>
      </c>
      <c r="P9128" t="str">
        <f>IF(E9128="Souq","sq",IF(E9128="Jumia","Jum",E9128))</f>
        <v>sq</v>
      </c>
      <c r="Q9128">
        <f>VLOOKUP(ecommerce_10000[[#This Row],[City]],F:I,4,FALSE)</f>
        <v>26648.76</v>
      </c>
      <c r="R9128" s="1">
        <f>SUMIF(C:C,ecommerce_10000[[#This Row],[Category]],I:I)</f>
        <v>92327183.770000085</v>
      </c>
      <c r="S9128" s="1">
        <f>SUMIFS(I:I,C:C,C9128)</f>
        <v>92327183.770000085</v>
      </c>
      <c r="T9128" s="1" t="str">
        <f>INDEX(F:F,MATCH(ecommerce_10000[[#This Row],[TotalAmount]],I:I,0))</f>
        <v>Casablanca</v>
      </c>
    </row>
    <row r="9129" spans="1:20" x14ac:dyDescent="0.3">
      <c r="A9129" s="1" t="s">
        <v>9173</v>
      </c>
      <c r="B9129" s="1" t="s">
        <v>53</v>
      </c>
      <c r="C9129" s="1" t="s">
        <v>31</v>
      </c>
      <c r="D9129" s="1" t="s">
        <v>54</v>
      </c>
      <c r="E9129" s="1" t="s">
        <v>47</v>
      </c>
      <c r="F9129" s="1" t="s">
        <v>17</v>
      </c>
      <c r="G9129">
        <v>11672.74</v>
      </c>
      <c r="H9129">
        <v>3</v>
      </c>
      <c r="I9129">
        <v>35018.22</v>
      </c>
      <c r="J9129">
        <v>2.91</v>
      </c>
      <c r="K9129">
        <v>2218</v>
      </c>
      <c r="L9129" s="2">
        <v>45360</v>
      </c>
      <c r="O9129" t="str">
        <f>IF(ecommerce_10000[[#This Row],[Platform]]="Souq","sq",ecommerce_10000[[#This Row],[Platform]])</f>
        <v>Amazon</v>
      </c>
      <c r="P9129" t="str">
        <f>IF(E9129="Souq","sq",IF(E9129="Jumia","Jum",E9129))</f>
        <v>Amazon</v>
      </c>
      <c r="Q9129">
        <f>VLOOKUP(ecommerce_10000[[#This Row],[City]],F:I,4,FALSE)</f>
        <v>16284.02</v>
      </c>
      <c r="R9129" s="1">
        <f>SUMIF(C:C,ecommerce_10000[[#This Row],[Category]],I:I)</f>
        <v>57542997.559999913</v>
      </c>
      <c r="S9129" s="1">
        <f>SUMIFS(I:I,C:C,C9129)</f>
        <v>57542997.559999913</v>
      </c>
      <c r="T9129" s="1" t="str">
        <f>INDEX(F:F,MATCH(ecommerce_10000[[#This Row],[TotalAmount]],I:I,0))</f>
        <v>Cairo</v>
      </c>
    </row>
    <row r="9130" spans="1:20" x14ac:dyDescent="0.3">
      <c r="A9130" s="1" t="s">
        <v>9174</v>
      </c>
      <c r="B9130" s="1" t="s">
        <v>25</v>
      </c>
      <c r="C9130" s="1" t="s">
        <v>26</v>
      </c>
      <c r="D9130" s="1" t="s">
        <v>27</v>
      </c>
      <c r="E9130" s="1" t="s">
        <v>47</v>
      </c>
      <c r="F9130" s="1" t="s">
        <v>17</v>
      </c>
      <c r="G9130">
        <v>1333.27</v>
      </c>
      <c r="H9130">
        <v>1</v>
      </c>
      <c r="I9130">
        <v>1333.27</v>
      </c>
      <c r="J9130">
        <v>3.01</v>
      </c>
      <c r="K9130">
        <v>3108</v>
      </c>
      <c r="L9130" s="2">
        <v>45499</v>
      </c>
      <c r="O9130" t="str">
        <f>IF(ecommerce_10000[[#This Row],[Platform]]="Souq","sq",ecommerce_10000[[#This Row],[Platform]])</f>
        <v>Amazon</v>
      </c>
      <c r="P9130" t="str">
        <f>IF(E9130="Souq","sq",IF(E9130="Jumia","Jum",E9130))</f>
        <v>Amazon</v>
      </c>
      <c r="Q9130">
        <f>VLOOKUP(ecommerce_10000[[#This Row],[City]],F:I,4,FALSE)</f>
        <v>16284.02</v>
      </c>
      <c r="R9130" s="1">
        <f>SUMIF(C:C,ecommerce_10000[[#This Row],[Category]],I:I)</f>
        <v>29200970.130000021</v>
      </c>
      <c r="S9130" s="1">
        <f>SUMIFS(I:I,C:C,C9130)</f>
        <v>29200970.130000021</v>
      </c>
      <c r="T9130" s="1" t="str">
        <f>INDEX(F:F,MATCH(ecommerce_10000[[#This Row],[TotalAmount]],I:I,0))</f>
        <v>Cairo</v>
      </c>
    </row>
    <row r="9131" spans="1:20" x14ac:dyDescent="0.3">
      <c r="A9131" s="1" t="s">
        <v>9175</v>
      </c>
      <c r="B9131" s="1" t="s">
        <v>35</v>
      </c>
      <c r="C9131" s="1" t="s">
        <v>14</v>
      </c>
      <c r="D9131" s="1" t="s">
        <v>36</v>
      </c>
      <c r="E9131" s="1" t="s">
        <v>22</v>
      </c>
      <c r="F9131" s="1" t="s">
        <v>17</v>
      </c>
      <c r="G9131">
        <v>8325.11</v>
      </c>
      <c r="H9131">
        <v>3</v>
      </c>
      <c r="I9131">
        <v>24975.33</v>
      </c>
      <c r="J9131">
        <v>1.42</v>
      </c>
      <c r="K9131">
        <v>4447</v>
      </c>
      <c r="L9131" s="2">
        <v>45619</v>
      </c>
      <c r="O9131" t="str">
        <f>IF(ecommerce_10000[[#This Row],[Platform]]="Souq","sq",ecommerce_10000[[#This Row],[Platform]])</f>
        <v>Jumia</v>
      </c>
      <c r="P9131" t="str">
        <f>IF(E9131="Souq","sq",IF(E9131="Jumia","Jum",E9131))</f>
        <v>Jum</v>
      </c>
      <c r="Q9131">
        <f>VLOOKUP(ecommerce_10000[[#This Row],[City]],F:I,4,FALSE)</f>
        <v>16284.02</v>
      </c>
      <c r="R9131" s="1">
        <f>SUMIF(C:C,ecommerce_10000[[#This Row],[Category]],I:I)</f>
        <v>92327183.770000085</v>
      </c>
      <c r="S9131" s="1">
        <f>SUMIFS(I:I,C:C,C9131)</f>
        <v>92327183.770000085</v>
      </c>
      <c r="T9131" s="1" t="str">
        <f>INDEX(F:F,MATCH(ecommerce_10000[[#This Row],[TotalAmount]],I:I,0))</f>
        <v>Cairo</v>
      </c>
    </row>
    <row r="9132" spans="1:20" x14ac:dyDescent="0.3">
      <c r="A9132" s="1" t="s">
        <v>9176</v>
      </c>
      <c r="B9132" s="1" t="s">
        <v>30</v>
      </c>
      <c r="C9132" s="1" t="s">
        <v>31</v>
      </c>
      <c r="D9132" s="1" t="s">
        <v>32</v>
      </c>
      <c r="E9132" s="1" t="s">
        <v>16</v>
      </c>
      <c r="F9132" s="1" t="s">
        <v>23</v>
      </c>
      <c r="G9132">
        <v>6376.66</v>
      </c>
      <c r="H9132">
        <v>2</v>
      </c>
      <c r="I9132">
        <v>12753.32</v>
      </c>
      <c r="J9132">
        <v>4.7</v>
      </c>
      <c r="K9132">
        <v>1795</v>
      </c>
      <c r="L9132" s="2">
        <v>45572</v>
      </c>
      <c r="O9132" t="str">
        <f>IF(ecommerce_10000[[#This Row],[Platform]]="Souq","sq",ecommerce_10000[[#This Row],[Platform]])</f>
        <v>sq</v>
      </c>
      <c r="P9132" t="str">
        <f>IF(E9132="Souq","sq",IF(E9132="Jumia","Jum",E9132))</f>
        <v>sq</v>
      </c>
      <c r="Q9132">
        <f>VLOOKUP(ecommerce_10000[[#This Row],[City]],F:I,4,FALSE)</f>
        <v>13290.4</v>
      </c>
      <c r="R9132" s="1">
        <f>SUMIF(C:C,ecommerce_10000[[#This Row],[Category]],I:I)</f>
        <v>57542997.559999913</v>
      </c>
      <c r="S9132" s="1">
        <f>SUMIFS(I:I,C:C,C9132)</f>
        <v>57542997.559999913</v>
      </c>
      <c r="T9132" s="1" t="str">
        <f>INDEX(F:F,MATCH(ecommerce_10000[[#This Row],[TotalAmount]],I:I,0))</f>
        <v>Alexandria</v>
      </c>
    </row>
    <row r="9133" spans="1:20" x14ac:dyDescent="0.3">
      <c r="A9133" s="1" t="s">
        <v>9177</v>
      </c>
      <c r="B9133" s="1" t="s">
        <v>53</v>
      </c>
      <c r="C9133" s="1" t="s">
        <v>31</v>
      </c>
      <c r="D9133" s="1" t="s">
        <v>54</v>
      </c>
      <c r="E9133" s="1" t="s">
        <v>16</v>
      </c>
      <c r="F9133" s="1" t="s">
        <v>23</v>
      </c>
      <c r="G9133">
        <v>8140.55</v>
      </c>
      <c r="H9133">
        <v>1</v>
      </c>
      <c r="I9133">
        <v>8140.55</v>
      </c>
      <c r="J9133">
        <v>1.84</v>
      </c>
      <c r="K9133">
        <v>3098</v>
      </c>
      <c r="L9133" s="2">
        <v>45400</v>
      </c>
      <c r="O9133" t="str">
        <f>IF(ecommerce_10000[[#This Row],[Platform]]="Souq","sq",ecommerce_10000[[#This Row],[Platform]])</f>
        <v>sq</v>
      </c>
      <c r="P9133" t="str">
        <f>IF(E9133="Souq","sq",IF(E9133="Jumia","Jum",E9133))</f>
        <v>sq</v>
      </c>
      <c r="Q9133">
        <f>VLOOKUP(ecommerce_10000[[#This Row],[City]],F:I,4,FALSE)</f>
        <v>13290.4</v>
      </c>
      <c r="R9133" s="1">
        <f>SUMIF(C:C,ecommerce_10000[[#This Row],[Category]],I:I)</f>
        <v>57542997.559999913</v>
      </c>
      <c r="S9133" s="1">
        <f>SUMIFS(I:I,C:C,C9133)</f>
        <v>57542997.559999913</v>
      </c>
      <c r="T9133" s="1" t="str">
        <f>INDEX(F:F,MATCH(ecommerce_10000[[#This Row],[TotalAmount]],I:I,0))</f>
        <v>Alexandria</v>
      </c>
    </row>
    <row r="9134" spans="1:20" x14ac:dyDescent="0.3">
      <c r="A9134" s="1" t="s">
        <v>9178</v>
      </c>
      <c r="B9134" s="1" t="s">
        <v>35</v>
      </c>
      <c r="C9134" s="1" t="s">
        <v>14</v>
      </c>
      <c r="D9134" s="1" t="s">
        <v>36</v>
      </c>
      <c r="E9134" s="1" t="s">
        <v>16</v>
      </c>
      <c r="F9134" s="1" t="s">
        <v>33</v>
      </c>
      <c r="G9134">
        <v>11260.21</v>
      </c>
      <c r="H9134">
        <v>1</v>
      </c>
      <c r="I9134">
        <v>11260.21</v>
      </c>
      <c r="J9134">
        <v>1.63</v>
      </c>
      <c r="K9134">
        <v>3523</v>
      </c>
      <c r="L9134" s="2">
        <v>45592</v>
      </c>
      <c r="O9134" t="str">
        <f>IF(ecommerce_10000[[#This Row],[Platform]]="Souq","sq",ecommerce_10000[[#This Row],[Platform]])</f>
        <v>sq</v>
      </c>
      <c r="P9134" t="str">
        <f>IF(E9134="Souq","sq",IF(E9134="Jumia","Jum",E9134))</f>
        <v>sq</v>
      </c>
      <c r="Q9134">
        <f>VLOOKUP(ecommerce_10000[[#This Row],[City]],F:I,4,FALSE)</f>
        <v>3665.44</v>
      </c>
      <c r="R9134" s="1">
        <f>SUMIF(C:C,ecommerce_10000[[#This Row],[Category]],I:I)</f>
        <v>92327183.770000085</v>
      </c>
      <c r="S9134" s="1">
        <f>SUMIFS(I:I,C:C,C9134)</f>
        <v>92327183.770000085</v>
      </c>
      <c r="T9134" s="1" t="str">
        <f>INDEX(F:F,MATCH(ecommerce_10000[[#This Row],[TotalAmount]],I:I,0))</f>
        <v>Dubai</v>
      </c>
    </row>
    <row r="9135" spans="1:20" x14ac:dyDescent="0.3">
      <c r="A9135" s="1" t="s">
        <v>9179</v>
      </c>
      <c r="B9135" s="1" t="s">
        <v>38</v>
      </c>
      <c r="C9135" s="1" t="s">
        <v>20</v>
      </c>
      <c r="D9135" s="1" t="s">
        <v>39</v>
      </c>
      <c r="E9135" s="1" t="s">
        <v>22</v>
      </c>
      <c r="F9135" s="1" t="s">
        <v>28</v>
      </c>
      <c r="G9135">
        <v>19844.11</v>
      </c>
      <c r="H9135">
        <v>5</v>
      </c>
      <c r="I9135">
        <v>99220.55</v>
      </c>
      <c r="J9135">
        <v>3.26</v>
      </c>
      <c r="K9135">
        <v>2926</v>
      </c>
      <c r="L9135" s="2">
        <v>45507</v>
      </c>
      <c r="O9135" t="str">
        <f>IF(ecommerce_10000[[#This Row],[Platform]]="Souq","sq",ecommerce_10000[[#This Row],[Platform]])</f>
        <v>Jumia</v>
      </c>
      <c r="P9135" t="str">
        <f>IF(E9135="Souq","sq",IF(E9135="Jumia","Jum",E9135))</f>
        <v>Jum</v>
      </c>
      <c r="Q9135">
        <f>VLOOKUP(ecommerce_10000[[#This Row],[City]],F:I,4,FALSE)</f>
        <v>26648.76</v>
      </c>
      <c r="R9135" s="1">
        <f>SUMIF(C:C,ecommerce_10000[[#This Row],[Category]],I:I)</f>
        <v>91504159.730000004</v>
      </c>
      <c r="S9135" s="1">
        <f>SUMIFS(I:I,C:C,C9135)</f>
        <v>91504159.730000004</v>
      </c>
      <c r="T9135" s="1" t="str">
        <f>INDEX(F:F,MATCH(ecommerce_10000[[#This Row],[TotalAmount]],I:I,0))</f>
        <v>Casablanca</v>
      </c>
    </row>
    <row r="9136" spans="1:20" x14ac:dyDescent="0.3">
      <c r="A9136" s="1" t="s">
        <v>9180</v>
      </c>
      <c r="B9136" s="1" t="s">
        <v>30</v>
      </c>
      <c r="C9136" s="1" t="s">
        <v>31</v>
      </c>
      <c r="D9136" s="1" t="s">
        <v>32</v>
      </c>
      <c r="E9136" s="1" t="s">
        <v>16</v>
      </c>
      <c r="F9136" s="1" t="s">
        <v>33</v>
      </c>
      <c r="G9136">
        <v>13291.06</v>
      </c>
      <c r="H9136">
        <v>3</v>
      </c>
      <c r="I9136">
        <v>39873.18</v>
      </c>
      <c r="J9136">
        <v>4.45</v>
      </c>
      <c r="K9136">
        <v>1209</v>
      </c>
      <c r="L9136" s="2">
        <v>45619</v>
      </c>
      <c r="O9136" t="str">
        <f>IF(ecommerce_10000[[#This Row],[Platform]]="Souq","sq",ecommerce_10000[[#This Row],[Platform]])</f>
        <v>sq</v>
      </c>
      <c r="P9136" t="str">
        <f>IF(E9136="Souq","sq",IF(E9136="Jumia","Jum",E9136))</f>
        <v>sq</v>
      </c>
      <c r="Q9136">
        <f>VLOOKUP(ecommerce_10000[[#This Row],[City]],F:I,4,FALSE)</f>
        <v>3665.44</v>
      </c>
      <c r="R9136" s="1">
        <f>SUMIF(C:C,ecommerce_10000[[#This Row],[Category]],I:I)</f>
        <v>57542997.559999913</v>
      </c>
      <c r="S9136" s="1">
        <f>SUMIFS(I:I,C:C,C9136)</f>
        <v>57542997.559999913</v>
      </c>
      <c r="T9136" s="1" t="str">
        <f>INDEX(F:F,MATCH(ecommerce_10000[[#This Row],[TotalAmount]],I:I,0))</f>
        <v>Dubai</v>
      </c>
    </row>
    <row r="9137" spans="1:20" x14ac:dyDescent="0.3">
      <c r="A9137" s="1" t="s">
        <v>9181</v>
      </c>
      <c r="B9137" s="1" t="s">
        <v>35</v>
      </c>
      <c r="C9137" s="1" t="s">
        <v>14</v>
      </c>
      <c r="D9137" s="1" t="s">
        <v>36</v>
      </c>
      <c r="E9137" s="1" t="s">
        <v>22</v>
      </c>
      <c r="F9137" s="1" t="s">
        <v>23</v>
      </c>
      <c r="G9137">
        <v>18470.16</v>
      </c>
      <c r="H9137">
        <v>3</v>
      </c>
      <c r="I9137">
        <v>55410.48</v>
      </c>
      <c r="J9137">
        <v>1.59</v>
      </c>
      <c r="K9137">
        <v>4582</v>
      </c>
      <c r="L9137" s="2">
        <v>45513</v>
      </c>
      <c r="O9137" t="str">
        <f>IF(ecommerce_10000[[#This Row],[Platform]]="Souq","sq",ecommerce_10000[[#This Row],[Platform]])</f>
        <v>Jumia</v>
      </c>
      <c r="P9137" t="str">
        <f>IF(E9137="Souq","sq",IF(E9137="Jumia","Jum",E9137))</f>
        <v>Jum</v>
      </c>
      <c r="Q9137">
        <f>VLOOKUP(ecommerce_10000[[#This Row],[City]],F:I,4,FALSE)</f>
        <v>13290.4</v>
      </c>
      <c r="R9137" s="1">
        <f>SUMIF(C:C,ecommerce_10000[[#This Row],[Category]],I:I)</f>
        <v>92327183.770000085</v>
      </c>
      <c r="S9137" s="1">
        <f>SUMIFS(I:I,C:C,C9137)</f>
        <v>92327183.770000085</v>
      </c>
      <c r="T9137" s="1" t="str">
        <f>INDEX(F:F,MATCH(ecommerce_10000[[#This Row],[TotalAmount]],I:I,0))</f>
        <v>Alexandria</v>
      </c>
    </row>
    <row r="9138" spans="1:20" x14ac:dyDescent="0.3">
      <c r="A9138" s="1" t="s">
        <v>9182</v>
      </c>
      <c r="B9138" s="1" t="s">
        <v>35</v>
      </c>
      <c r="C9138" s="1" t="s">
        <v>14</v>
      </c>
      <c r="D9138" s="1" t="s">
        <v>36</v>
      </c>
      <c r="E9138" s="1" t="s">
        <v>47</v>
      </c>
      <c r="F9138" s="1" t="s">
        <v>23</v>
      </c>
      <c r="G9138">
        <v>17680.990000000002</v>
      </c>
      <c r="H9138">
        <v>1</v>
      </c>
      <c r="I9138">
        <v>17680.990000000002</v>
      </c>
      <c r="J9138">
        <v>4.9000000000000004</v>
      </c>
      <c r="K9138">
        <v>878</v>
      </c>
      <c r="L9138" s="2">
        <v>45648</v>
      </c>
      <c r="O9138" t="str">
        <f>IF(ecommerce_10000[[#This Row],[Platform]]="Souq","sq",ecommerce_10000[[#This Row],[Platform]])</f>
        <v>Amazon</v>
      </c>
      <c r="P9138" t="str">
        <f>IF(E9138="Souq","sq",IF(E9138="Jumia","Jum",E9138))</f>
        <v>Amazon</v>
      </c>
      <c r="Q9138">
        <f>VLOOKUP(ecommerce_10000[[#This Row],[City]],F:I,4,FALSE)</f>
        <v>13290.4</v>
      </c>
      <c r="R9138" s="1">
        <f>SUMIF(C:C,ecommerce_10000[[#This Row],[Category]],I:I)</f>
        <v>92327183.770000085</v>
      </c>
      <c r="S9138" s="1">
        <f>SUMIFS(I:I,C:C,C9138)</f>
        <v>92327183.770000085</v>
      </c>
      <c r="T9138" s="1" t="str">
        <f>INDEX(F:F,MATCH(ecommerce_10000[[#This Row],[TotalAmount]],I:I,0))</f>
        <v>Alexandria</v>
      </c>
    </row>
    <row r="9139" spans="1:20" x14ac:dyDescent="0.3">
      <c r="A9139" s="1" t="s">
        <v>9183</v>
      </c>
      <c r="B9139" s="1" t="s">
        <v>65</v>
      </c>
      <c r="C9139" s="1" t="s">
        <v>20</v>
      </c>
      <c r="D9139" s="1" t="s">
        <v>66</v>
      </c>
      <c r="E9139" s="1" t="s">
        <v>47</v>
      </c>
      <c r="F9139" s="1" t="s">
        <v>17</v>
      </c>
      <c r="G9139">
        <v>12355.43</v>
      </c>
      <c r="H9139">
        <v>4</v>
      </c>
      <c r="I9139">
        <v>49421.72</v>
      </c>
      <c r="J9139">
        <v>4.83</v>
      </c>
      <c r="K9139">
        <v>1826</v>
      </c>
      <c r="L9139" s="2">
        <v>45381</v>
      </c>
      <c r="O9139" t="str">
        <f>IF(ecommerce_10000[[#This Row],[Platform]]="Souq","sq",ecommerce_10000[[#This Row],[Platform]])</f>
        <v>Amazon</v>
      </c>
      <c r="P9139" t="str">
        <f>IF(E9139="Souq","sq",IF(E9139="Jumia","Jum",E9139))</f>
        <v>Amazon</v>
      </c>
      <c r="Q9139">
        <f>VLOOKUP(ecommerce_10000[[#This Row],[City]],F:I,4,FALSE)</f>
        <v>16284.02</v>
      </c>
      <c r="R9139" s="1">
        <f>SUMIF(C:C,ecommerce_10000[[#This Row],[Category]],I:I)</f>
        <v>91504159.730000004</v>
      </c>
      <c r="S9139" s="1">
        <f>SUMIFS(I:I,C:C,C9139)</f>
        <v>91504159.730000004</v>
      </c>
      <c r="T9139" s="1" t="str">
        <f>INDEX(F:F,MATCH(ecommerce_10000[[#This Row],[TotalAmount]],I:I,0))</f>
        <v>Cairo</v>
      </c>
    </row>
    <row r="9140" spans="1:20" x14ac:dyDescent="0.3">
      <c r="A9140" s="1" t="s">
        <v>9184</v>
      </c>
      <c r="B9140" s="1" t="s">
        <v>49</v>
      </c>
      <c r="C9140" s="1" t="s">
        <v>14</v>
      </c>
      <c r="D9140" s="1" t="s">
        <v>50</v>
      </c>
      <c r="E9140" s="1" t="s">
        <v>16</v>
      </c>
      <c r="F9140" s="1" t="s">
        <v>62</v>
      </c>
      <c r="G9140">
        <v>12285.8</v>
      </c>
      <c r="H9140">
        <v>5</v>
      </c>
      <c r="I9140">
        <v>61429</v>
      </c>
      <c r="J9140">
        <v>4.8099999999999996</v>
      </c>
      <c r="K9140">
        <v>4196</v>
      </c>
      <c r="L9140" s="2">
        <v>45298</v>
      </c>
      <c r="O9140" t="str">
        <f>IF(ecommerce_10000[[#This Row],[Platform]]="Souq","sq",ecommerce_10000[[#This Row],[Platform]])</f>
        <v>sq</v>
      </c>
      <c r="P9140" t="str">
        <f>IF(E9140="Souq","sq",IF(E9140="Jumia","Jum",E9140))</f>
        <v>sq</v>
      </c>
      <c r="Q9140">
        <f>VLOOKUP(ecommerce_10000[[#This Row],[City]],F:I,4,FALSE)</f>
        <v>27872.98</v>
      </c>
      <c r="R9140" s="1">
        <f>SUMIF(C:C,ecommerce_10000[[#This Row],[Category]],I:I)</f>
        <v>92327183.770000085</v>
      </c>
      <c r="S9140" s="1">
        <f>SUMIFS(I:I,C:C,C9140)</f>
        <v>92327183.770000085</v>
      </c>
      <c r="T9140" s="1" t="str">
        <f>INDEX(F:F,MATCH(ecommerce_10000[[#This Row],[TotalAmount]],I:I,0))</f>
        <v>Giza</v>
      </c>
    </row>
    <row r="9141" spans="1:20" x14ac:dyDescent="0.3">
      <c r="A9141" s="1" t="s">
        <v>9185</v>
      </c>
      <c r="B9141" s="1" t="s">
        <v>49</v>
      </c>
      <c r="C9141" s="1" t="s">
        <v>14</v>
      </c>
      <c r="D9141" s="1" t="s">
        <v>50</v>
      </c>
      <c r="E9141" s="1" t="s">
        <v>47</v>
      </c>
      <c r="F9141" s="1" t="s">
        <v>23</v>
      </c>
      <c r="G9141">
        <v>13214.92</v>
      </c>
      <c r="H9141">
        <v>3</v>
      </c>
      <c r="I9141">
        <v>39644.76</v>
      </c>
      <c r="J9141">
        <v>2.39</v>
      </c>
      <c r="K9141">
        <v>3943</v>
      </c>
      <c r="L9141" s="2">
        <v>45592</v>
      </c>
      <c r="O9141" t="str">
        <f>IF(ecommerce_10000[[#This Row],[Platform]]="Souq","sq",ecommerce_10000[[#This Row],[Platform]])</f>
        <v>Amazon</v>
      </c>
      <c r="P9141" t="str">
        <f>IF(E9141="Souq","sq",IF(E9141="Jumia","Jum",E9141))</f>
        <v>Amazon</v>
      </c>
      <c r="Q9141">
        <f>VLOOKUP(ecommerce_10000[[#This Row],[City]],F:I,4,FALSE)</f>
        <v>13290.4</v>
      </c>
      <c r="R9141" s="1">
        <f>SUMIF(C:C,ecommerce_10000[[#This Row],[Category]],I:I)</f>
        <v>92327183.770000085</v>
      </c>
      <c r="S9141" s="1">
        <f>SUMIFS(I:I,C:C,C9141)</f>
        <v>92327183.770000085</v>
      </c>
      <c r="T9141" s="1" t="str">
        <f>INDEX(F:F,MATCH(ecommerce_10000[[#This Row],[TotalAmount]],I:I,0))</f>
        <v>Alexandria</v>
      </c>
    </row>
    <row r="9142" spans="1:20" x14ac:dyDescent="0.3">
      <c r="A9142" s="1" t="s">
        <v>9186</v>
      </c>
      <c r="B9142" s="1" t="s">
        <v>25</v>
      </c>
      <c r="C9142" s="1" t="s">
        <v>26</v>
      </c>
      <c r="D9142" s="1" t="s">
        <v>27</v>
      </c>
      <c r="E9142" s="1" t="s">
        <v>16</v>
      </c>
      <c r="F9142" s="1" t="s">
        <v>28</v>
      </c>
      <c r="G9142">
        <v>8186.31</v>
      </c>
      <c r="H9142">
        <v>3</v>
      </c>
      <c r="I9142">
        <v>24558.93</v>
      </c>
      <c r="J9142">
        <v>3.57</v>
      </c>
      <c r="K9142">
        <v>4728</v>
      </c>
      <c r="L9142" s="2">
        <v>45297</v>
      </c>
      <c r="O9142" t="str">
        <f>IF(ecommerce_10000[[#This Row],[Platform]]="Souq","sq",ecommerce_10000[[#This Row],[Platform]])</f>
        <v>sq</v>
      </c>
      <c r="P9142" t="str">
        <f>IF(E9142="Souq","sq",IF(E9142="Jumia","Jum",E9142))</f>
        <v>sq</v>
      </c>
      <c r="Q9142">
        <f>VLOOKUP(ecommerce_10000[[#This Row],[City]],F:I,4,FALSE)</f>
        <v>26648.76</v>
      </c>
      <c r="R9142" s="1">
        <f>SUMIF(C:C,ecommerce_10000[[#This Row],[Category]],I:I)</f>
        <v>29200970.130000021</v>
      </c>
      <c r="S9142" s="1">
        <f>SUMIFS(I:I,C:C,C9142)</f>
        <v>29200970.130000021</v>
      </c>
      <c r="T9142" s="1" t="str">
        <f>INDEX(F:F,MATCH(ecommerce_10000[[#This Row],[TotalAmount]],I:I,0))</f>
        <v>Casablanca</v>
      </c>
    </row>
    <row r="9143" spans="1:20" x14ac:dyDescent="0.3">
      <c r="A9143" s="1" t="s">
        <v>9187</v>
      </c>
      <c r="B9143" s="1" t="s">
        <v>25</v>
      </c>
      <c r="C9143" s="1" t="s">
        <v>26</v>
      </c>
      <c r="D9143" s="1" t="s">
        <v>27</v>
      </c>
      <c r="E9143" s="1" t="s">
        <v>16</v>
      </c>
      <c r="F9143" s="1" t="s">
        <v>33</v>
      </c>
      <c r="G9143">
        <v>6697.2</v>
      </c>
      <c r="H9143">
        <v>1</v>
      </c>
      <c r="I9143">
        <v>6697.2</v>
      </c>
      <c r="J9143">
        <v>3.13</v>
      </c>
      <c r="K9143">
        <v>1228</v>
      </c>
      <c r="L9143" s="2">
        <v>45470</v>
      </c>
      <c r="O9143" t="str">
        <f>IF(ecommerce_10000[[#This Row],[Platform]]="Souq","sq",ecommerce_10000[[#This Row],[Platform]])</f>
        <v>sq</v>
      </c>
      <c r="P9143" t="str">
        <f>IF(E9143="Souq","sq",IF(E9143="Jumia","Jum",E9143))</f>
        <v>sq</v>
      </c>
      <c r="Q9143">
        <f>VLOOKUP(ecommerce_10000[[#This Row],[City]],F:I,4,FALSE)</f>
        <v>3665.44</v>
      </c>
      <c r="R9143" s="1">
        <f>SUMIF(C:C,ecommerce_10000[[#This Row],[Category]],I:I)</f>
        <v>29200970.130000021</v>
      </c>
      <c r="S9143" s="1">
        <f>SUMIFS(I:I,C:C,C9143)</f>
        <v>29200970.130000021</v>
      </c>
      <c r="T9143" s="1" t="str">
        <f>INDEX(F:F,MATCH(ecommerce_10000[[#This Row],[TotalAmount]],I:I,0))</f>
        <v>Dubai</v>
      </c>
    </row>
    <row r="9144" spans="1:20" x14ac:dyDescent="0.3">
      <c r="A9144" s="1" t="s">
        <v>9188</v>
      </c>
      <c r="B9144" s="1" t="s">
        <v>19</v>
      </c>
      <c r="C9144" s="1" t="s">
        <v>20</v>
      </c>
      <c r="D9144" s="1" t="s">
        <v>21</v>
      </c>
      <c r="E9144" s="1" t="s">
        <v>16</v>
      </c>
      <c r="F9144" s="1" t="s">
        <v>28</v>
      </c>
      <c r="G9144">
        <v>15308.02</v>
      </c>
      <c r="H9144">
        <v>1</v>
      </c>
      <c r="I9144">
        <v>15308.02</v>
      </c>
      <c r="J9144">
        <v>3.1</v>
      </c>
      <c r="K9144">
        <v>2560</v>
      </c>
      <c r="L9144" s="2">
        <v>45399</v>
      </c>
      <c r="O9144" t="str">
        <f>IF(ecommerce_10000[[#This Row],[Platform]]="Souq","sq",ecommerce_10000[[#This Row],[Platform]])</f>
        <v>sq</v>
      </c>
      <c r="P9144" t="str">
        <f>IF(E9144="Souq","sq",IF(E9144="Jumia","Jum",E9144))</f>
        <v>sq</v>
      </c>
      <c r="Q9144">
        <f>VLOOKUP(ecommerce_10000[[#This Row],[City]],F:I,4,FALSE)</f>
        <v>26648.76</v>
      </c>
      <c r="R9144" s="1">
        <f>SUMIF(C:C,ecommerce_10000[[#This Row],[Category]],I:I)</f>
        <v>91504159.730000004</v>
      </c>
      <c r="S9144" s="1">
        <f>SUMIFS(I:I,C:C,C9144)</f>
        <v>91504159.730000004</v>
      </c>
      <c r="T9144" s="1" t="str">
        <f>INDEX(F:F,MATCH(ecommerce_10000[[#This Row],[TotalAmount]],I:I,0))</f>
        <v>Casablanca</v>
      </c>
    </row>
    <row r="9145" spans="1:20" x14ac:dyDescent="0.3">
      <c r="A9145" s="1" t="s">
        <v>9189</v>
      </c>
      <c r="B9145" s="1" t="s">
        <v>65</v>
      </c>
      <c r="C9145" s="1" t="s">
        <v>20</v>
      </c>
      <c r="D9145" s="1" t="s">
        <v>66</v>
      </c>
      <c r="E9145" s="1" t="s">
        <v>22</v>
      </c>
      <c r="F9145" s="1" t="s">
        <v>33</v>
      </c>
      <c r="G9145">
        <v>12883.55</v>
      </c>
      <c r="H9145">
        <v>5</v>
      </c>
      <c r="I9145">
        <v>64417.75</v>
      </c>
      <c r="J9145">
        <v>1.89</v>
      </c>
      <c r="K9145">
        <v>3523</v>
      </c>
      <c r="L9145" s="2">
        <v>45484</v>
      </c>
      <c r="O9145" t="str">
        <f>IF(ecommerce_10000[[#This Row],[Platform]]="Souq","sq",ecommerce_10000[[#This Row],[Platform]])</f>
        <v>Jumia</v>
      </c>
      <c r="P9145" t="str">
        <f>IF(E9145="Souq","sq",IF(E9145="Jumia","Jum",E9145))</f>
        <v>Jum</v>
      </c>
      <c r="Q9145">
        <f>VLOOKUP(ecommerce_10000[[#This Row],[City]],F:I,4,FALSE)</f>
        <v>3665.44</v>
      </c>
      <c r="R9145" s="1">
        <f>SUMIF(C:C,ecommerce_10000[[#This Row],[Category]],I:I)</f>
        <v>91504159.730000004</v>
      </c>
      <c r="S9145" s="1">
        <f>SUMIFS(I:I,C:C,C9145)</f>
        <v>91504159.730000004</v>
      </c>
      <c r="T9145" s="1" t="str">
        <f>INDEX(F:F,MATCH(ecommerce_10000[[#This Row],[TotalAmount]],I:I,0))</f>
        <v>Dubai</v>
      </c>
    </row>
    <row r="9146" spans="1:20" x14ac:dyDescent="0.3">
      <c r="A9146" s="1" t="s">
        <v>9190</v>
      </c>
      <c r="B9146" s="1" t="s">
        <v>43</v>
      </c>
      <c r="C9146" s="1" t="s">
        <v>44</v>
      </c>
      <c r="D9146" s="1" t="s">
        <v>45</v>
      </c>
      <c r="E9146" s="1" t="s">
        <v>47</v>
      </c>
      <c r="F9146" s="1" t="s">
        <v>17</v>
      </c>
      <c r="G9146">
        <v>7894.38</v>
      </c>
      <c r="H9146">
        <v>3</v>
      </c>
      <c r="I9146">
        <v>23683.14</v>
      </c>
      <c r="J9146">
        <v>2.86</v>
      </c>
      <c r="K9146">
        <v>1258</v>
      </c>
      <c r="L9146" s="2">
        <v>45387</v>
      </c>
      <c r="O9146" t="str">
        <f>IF(ecommerce_10000[[#This Row],[Platform]]="Souq","sq",ecommerce_10000[[#This Row],[Platform]])</f>
        <v>Amazon</v>
      </c>
      <c r="P9146" t="str">
        <f>IF(E9146="Souq","sq",IF(E9146="Jumia","Jum",E9146))</f>
        <v>Amazon</v>
      </c>
      <c r="Q9146">
        <f>VLOOKUP(ecommerce_10000[[#This Row],[City]],F:I,4,FALSE)</f>
        <v>16284.02</v>
      </c>
      <c r="R9146" s="1">
        <f>SUMIF(C:C,ecommerce_10000[[#This Row],[Category]],I:I)</f>
        <v>31420413.200000018</v>
      </c>
      <c r="S9146" s="1">
        <f>SUMIFS(I:I,C:C,C9146)</f>
        <v>31420413.200000018</v>
      </c>
      <c r="T9146" s="1" t="str">
        <f>INDEX(F:F,MATCH(ecommerce_10000[[#This Row],[TotalAmount]],I:I,0))</f>
        <v>Cairo</v>
      </c>
    </row>
    <row r="9147" spans="1:20" x14ac:dyDescent="0.3">
      <c r="A9147" s="1" t="s">
        <v>9191</v>
      </c>
      <c r="B9147" s="1" t="s">
        <v>30</v>
      </c>
      <c r="C9147" s="1" t="s">
        <v>31</v>
      </c>
      <c r="D9147" s="1" t="s">
        <v>32</v>
      </c>
      <c r="E9147" s="1" t="s">
        <v>47</v>
      </c>
      <c r="F9147" s="1" t="s">
        <v>23</v>
      </c>
      <c r="G9147">
        <v>5833.18</v>
      </c>
      <c r="H9147">
        <v>5</v>
      </c>
      <c r="I9147">
        <v>29165.9</v>
      </c>
      <c r="J9147">
        <v>4.82</v>
      </c>
      <c r="K9147">
        <v>2636</v>
      </c>
      <c r="L9147" s="2">
        <v>45556</v>
      </c>
      <c r="O9147" t="str">
        <f>IF(ecommerce_10000[[#This Row],[Platform]]="Souq","sq",ecommerce_10000[[#This Row],[Platform]])</f>
        <v>Amazon</v>
      </c>
      <c r="P9147" t="str">
        <f>IF(E9147="Souq","sq",IF(E9147="Jumia","Jum",E9147))</f>
        <v>Amazon</v>
      </c>
      <c r="Q9147">
        <f>VLOOKUP(ecommerce_10000[[#This Row],[City]],F:I,4,FALSE)</f>
        <v>13290.4</v>
      </c>
      <c r="R9147" s="1">
        <f>SUMIF(C:C,ecommerce_10000[[#This Row],[Category]],I:I)</f>
        <v>57542997.559999913</v>
      </c>
      <c r="S9147" s="1">
        <f>SUMIFS(I:I,C:C,C9147)</f>
        <v>57542997.559999913</v>
      </c>
      <c r="T9147" s="1" t="str">
        <f>INDEX(F:F,MATCH(ecommerce_10000[[#This Row],[TotalAmount]],I:I,0))</f>
        <v>Alexandria</v>
      </c>
    </row>
    <row r="9148" spans="1:20" x14ac:dyDescent="0.3">
      <c r="A9148" s="1" t="s">
        <v>9192</v>
      </c>
      <c r="B9148" s="1" t="s">
        <v>38</v>
      </c>
      <c r="C9148" s="1" t="s">
        <v>20</v>
      </c>
      <c r="D9148" s="1" t="s">
        <v>39</v>
      </c>
      <c r="E9148" s="1" t="s">
        <v>16</v>
      </c>
      <c r="F9148" s="1" t="s">
        <v>28</v>
      </c>
      <c r="G9148">
        <v>4674.08</v>
      </c>
      <c r="H9148">
        <v>4</v>
      </c>
      <c r="I9148">
        <v>18696.32</v>
      </c>
      <c r="J9148">
        <v>1.23</v>
      </c>
      <c r="K9148">
        <v>356</v>
      </c>
      <c r="L9148" s="2">
        <v>45533</v>
      </c>
      <c r="O9148" t="str">
        <f>IF(ecommerce_10000[[#This Row],[Platform]]="Souq","sq",ecommerce_10000[[#This Row],[Platform]])</f>
        <v>sq</v>
      </c>
      <c r="P9148" t="str">
        <f>IF(E9148="Souq","sq",IF(E9148="Jumia","Jum",E9148))</f>
        <v>sq</v>
      </c>
      <c r="Q9148">
        <f>VLOOKUP(ecommerce_10000[[#This Row],[City]],F:I,4,FALSE)</f>
        <v>26648.76</v>
      </c>
      <c r="R9148" s="1">
        <f>SUMIF(C:C,ecommerce_10000[[#This Row],[Category]],I:I)</f>
        <v>91504159.730000004</v>
      </c>
      <c r="S9148" s="1">
        <f>SUMIFS(I:I,C:C,C9148)</f>
        <v>91504159.730000004</v>
      </c>
      <c r="T9148" s="1" t="str">
        <f>INDEX(F:F,MATCH(ecommerce_10000[[#This Row],[TotalAmount]],I:I,0))</f>
        <v>Casablanca</v>
      </c>
    </row>
    <row r="9149" spans="1:20" x14ac:dyDescent="0.3">
      <c r="A9149" s="1" t="s">
        <v>9193</v>
      </c>
      <c r="B9149" s="1" t="s">
        <v>65</v>
      </c>
      <c r="C9149" s="1" t="s">
        <v>20</v>
      </c>
      <c r="D9149" s="1" t="s">
        <v>66</v>
      </c>
      <c r="E9149" s="1" t="s">
        <v>16</v>
      </c>
      <c r="F9149" s="1" t="s">
        <v>17</v>
      </c>
      <c r="G9149">
        <v>10726.52</v>
      </c>
      <c r="H9149">
        <v>3</v>
      </c>
      <c r="I9149">
        <v>32179.56</v>
      </c>
      <c r="J9149">
        <v>1.38</v>
      </c>
      <c r="K9149">
        <v>465</v>
      </c>
      <c r="L9149" s="2">
        <v>45627</v>
      </c>
      <c r="O9149" t="str">
        <f>IF(ecommerce_10000[[#This Row],[Platform]]="Souq","sq",ecommerce_10000[[#This Row],[Platform]])</f>
        <v>sq</v>
      </c>
      <c r="P9149" t="str">
        <f>IF(E9149="Souq","sq",IF(E9149="Jumia","Jum",E9149))</f>
        <v>sq</v>
      </c>
      <c r="Q9149">
        <f>VLOOKUP(ecommerce_10000[[#This Row],[City]],F:I,4,FALSE)</f>
        <v>16284.02</v>
      </c>
      <c r="R9149" s="1">
        <f>SUMIF(C:C,ecommerce_10000[[#This Row],[Category]],I:I)</f>
        <v>91504159.730000004</v>
      </c>
      <c r="S9149" s="1">
        <f>SUMIFS(I:I,C:C,C9149)</f>
        <v>91504159.730000004</v>
      </c>
      <c r="T9149" s="1" t="str">
        <f>INDEX(F:F,MATCH(ecommerce_10000[[#This Row],[TotalAmount]],I:I,0))</f>
        <v>Cairo</v>
      </c>
    </row>
    <row r="9150" spans="1:20" x14ac:dyDescent="0.3">
      <c r="A9150" s="1" t="s">
        <v>9194</v>
      </c>
      <c r="B9150" s="1" t="s">
        <v>43</v>
      </c>
      <c r="C9150" s="1" t="s">
        <v>44</v>
      </c>
      <c r="D9150" s="1" t="s">
        <v>45</v>
      </c>
      <c r="E9150" s="1" t="s">
        <v>47</v>
      </c>
      <c r="F9150" s="1" t="s">
        <v>23</v>
      </c>
      <c r="G9150">
        <v>12656.45</v>
      </c>
      <c r="H9150">
        <v>1</v>
      </c>
      <c r="I9150">
        <v>12656.45</v>
      </c>
      <c r="J9150">
        <v>3.3</v>
      </c>
      <c r="K9150">
        <v>1475</v>
      </c>
      <c r="L9150" s="2">
        <v>45459</v>
      </c>
      <c r="O9150" t="str">
        <f>IF(ecommerce_10000[[#This Row],[Platform]]="Souq","sq",ecommerce_10000[[#This Row],[Platform]])</f>
        <v>Amazon</v>
      </c>
      <c r="P9150" t="str">
        <f>IF(E9150="Souq","sq",IF(E9150="Jumia","Jum",E9150))</f>
        <v>Amazon</v>
      </c>
      <c r="Q9150">
        <f>VLOOKUP(ecommerce_10000[[#This Row],[City]],F:I,4,FALSE)</f>
        <v>13290.4</v>
      </c>
      <c r="R9150" s="1">
        <f>SUMIF(C:C,ecommerce_10000[[#This Row],[Category]],I:I)</f>
        <v>31420413.200000018</v>
      </c>
      <c r="S9150" s="1">
        <f>SUMIFS(I:I,C:C,C9150)</f>
        <v>31420413.200000018</v>
      </c>
      <c r="T9150" s="1" t="str">
        <f>INDEX(F:F,MATCH(ecommerce_10000[[#This Row],[TotalAmount]],I:I,0))</f>
        <v>Alexandria</v>
      </c>
    </row>
    <row r="9151" spans="1:20" x14ac:dyDescent="0.3">
      <c r="A9151" s="1" t="s">
        <v>9195</v>
      </c>
      <c r="B9151" s="1" t="s">
        <v>65</v>
      </c>
      <c r="C9151" s="1" t="s">
        <v>20</v>
      </c>
      <c r="D9151" s="1" t="s">
        <v>66</v>
      </c>
      <c r="E9151" s="1" t="s">
        <v>16</v>
      </c>
      <c r="F9151" s="1" t="s">
        <v>40</v>
      </c>
      <c r="G9151">
        <v>6282.3</v>
      </c>
      <c r="H9151">
        <v>1</v>
      </c>
      <c r="I9151">
        <v>6282.3</v>
      </c>
      <c r="J9151">
        <v>1.03</v>
      </c>
      <c r="K9151">
        <v>150</v>
      </c>
      <c r="L9151" s="2">
        <v>45439</v>
      </c>
      <c r="O9151" t="str">
        <f>IF(ecommerce_10000[[#This Row],[Platform]]="Souq","sq",ecommerce_10000[[#This Row],[Platform]])</f>
        <v>sq</v>
      </c>
      <c r="P9151" t="str">
        <f>IF(E9151="Souq","sq",IF(E9151="Jumia","Jum",E9151))</f>
        <v>sq</v>
      </c>
      <c r="Q9151">
        <f>VLOOKUP(ecommerce_10000[[#This Row],[City]],F:I,4,FALSE)</f>
        <v>99349.3</v>
      </c>
      <c r="R9151" s="1">
        <f>SUMIF(C:C,ecommerce_10000[[#This Row],[Category]],I:I)</f>
        <v>91504159.730000004</v>
      </c>
      <c r="S9151" s="1">
        <f>SUMIFS(I:I,C:C,C9151)</f>
        <v>91504159.730000004</v>
      </c>
      <c r="T9151" s="1" t="str">
        <f>INDEX(F:F,MATCH(ecommerce_10000[[#This Row],[TotalAmount]],I:I,0))</f>
        <v>Riyadh</v>
      </c>
    </row>
    <row r="9152" spans="1:20" x14ac:dyDescent="0.3">
      <c r="A9152" s="1" t="s">
        <v>9196</v>
      </c>
      <c r="B9152" s="1" t="s">
        <v>30</v>
      </c>
      <c r="C9152" s="1" t="s">
        <v>31</v>
      </c>
      <c r="D9152" s="1" t="s">
        <v>32</v>
      </c>
      <c r="E9152" s="1" t="s">
        <v>22</v>
      </c>
      <c r="F9152" s="1" t="s">
        <v>62</v>
      </c>
      <c r="G9152">
        <v>19824.23</v>
      </c>
      <c r="H9152">
        <v>1</v>
      </c>
      <c r="I9152">
        <v>19824.23</v>
      </c>
      <c r="J9152">
        <v>3.61</v>
      </c>
      <c r="K9152">
        <v>2003</v>
      </c>
      <c r="L9152" s="2">
        <v>45437</v>
      </c>
      <c r="O9152" t="str">
        <f>IF(ecommerce_10000[[#This Row],[Platform]]="Souq","sq",ecommerce_10000[[#This Row],[Platform]])</f>
        <v>Jumia</v>
      </c>
      <c r="P9152" t="str">
        <f>IF(E9152="Souq","sq",IF(E9152="Jumia","Jum",E9152))</f>
        <v>Jum</v>
      </c>
      <c r="Q9152">
        <f>VLOOKUP(ecommerce_10000[[#This Row],[City]],F:I,4,FALSE)</f>
        <v>27872.98</v>
      </c>
      <c r="R9152" s="1">
        <f>SUMIF(C:C,ecommerce_10000[[#This Row],[Category]],I:I)</f>
        <v>57542997.559999913</v>
      </c>
      <c r="S9152" s="1">
        <f>SUMIFS(I:I,C:C,C9152)</f>
        <v>57542997.559999913</v>
      </c>
      <c r="T9152" s="1" t="str">
        <f>INDEX(F:F,MATCH(ecommerce_10000[[#This Row],[TotalAmount]],I:I,0))</f>
        <v>Giza</v>
      </c>
    </row>
    <row r="9153" spans="1:20" x14ac:dyDescent="0.3">
      <c r="A9153" s="1" t="s">
        <v>9197</v>
      </c>
      <c r="B9153" s="1" t="s">
        <v>35</v>
      </c>
      <c r="C9153" s="1" t="s">
        <v>14</v>
      </c>
      <c r="D9153" s="1" t="s">
        <v>36</v>
      </c>
      <c r="E9153" s="1" t="s">
        <v>16</v>
      </c>
      <c r="F9153" s="1" t="s">
        <v>62</v>
      </c>
      <c r="G9153">
        <v>9799.44</v>
      </c>
      <c r="H9153">
        <v>2</v>
      </c>
      <c r="I9153">
        <v>19598.88</v>
      </c>
      <c r="J9153">
        <v>2.57</v>
      </c>
      <c r="K9153">
        <v>1286</v>
      </c>
      <c r="L9153" s="2">
        <v>45381</v>
      </c>
      <c r="O9153" t="str">
        <f>IF(ecommerce_10000[[#This Row],[Platform]]="Souq","sq",ecommerce_10000[[#This Row],[Platform]])</f>
        <v>sq</v>
      </c>
      <c r="P9153" t="str">
        <f>IF(E9153="Souq","sq",IF(E9153="Jumia","Jum",E9153))</f>
        <v>sq</v>
      </c>
      <c r="Q9153">
        <f>VLOOKUP(ecommerce_10000[[#This Row],[City]],F:I,4,FALSE)</f>
        <v>27872.98</v>
      </c>
      <c r="R9153" s="1">
        <f>SUMIF(C:C,ecommerce_10000[[#This Row],[Category]],I:I)</f>
        <v>92327183.770000085</v>
      </c>
      <c r="S9153" s="1">
        <f>SUMIFS(I:I,C:C,C9153)</f>
        <v>92327183.770000085</v>
      </c>
      <c r="T9153" s="1" t="str">
        <f>INDEX(F:F,MATCH(ecommerce_10000[[#This Row],[TotalAmount]],I:I,0))</f>
        <v>Giza</v>
      </c>
    </row>
    <row r="9154" spans="1:20" x14ac:dyDescent="0.3">
      <c r="A9154" s="1" t="s">
        <v>9198</v>
      </c>
      <c r="B9154" s="1" t="s">
        <v>35</v>
      </c>
      <c r="C9154" s="1" t="s">
        <v>14</v>
      </c>
      <c r="D9154" s="1" t="s">
        <v>36</v>
      </c>
      <c r="E9154" s="1" t="s">
        <v>47</v>
      </c>
      <c r="F9154" s="1" t="s">
        <v>17</v>
      </c>
      <c r="G9154">
        <v>6984.83</v>
      </c>
      <c r="H9154">
        <v>2</v>
      </c>
      <c r="I9154">
        <v>13969.66</v>
      </c>
      <c r="J9154">
        <v>2.88</v>
      </c>
      <c r="K9154">
        <v>746</v>
      </c>
      <c r="L9154" s="2">
        <v>45425</v>
      </c>
      <c r="O9154" t="str">
        <f>IF(ecommerce_10000[[#This Row],[Platform]]="Souq","sq",ecommerce_10000[[#This Row],[Platform]])</f>
        <v>Amazon</v>
      </c>
      <c r="P9154" t="str">
        <f>IF(E9154="Souq","sq",IF(E9154="Jumia","Jum",E9154))</f>
        <v>Amazon</v>
      </c>
      <c r="Q9154">
        <f>VLOOKUP(ecommerce_10000[[#This Row],[City]],F:I,4,FALSE)</f>
        <v>16284.02</v>
      </c>
      <c r="R9154" s="1">
        <f>SUMIF(C:C,ecommerce_10000[[#This Row],[Category]],I:I)</f>
        <v>92327183.770000085</v>
      </c>
      <c r="S9154" s="1">
        <f>SUMIFS(I:I,C:C,C9154)</f>
        <v>92327183.770000085</v>
      </c>
      <c r="T9154" s="1" t="str">
        <f>INDEX(F:F,MATCH(ecommerce_10000[[#This Row],[TotalAmount]],I:I,0))</f>
        <v>Cairo</v>
      </c>
    </row>
    <row r="9155" spans="1:20" x14ac:dyDescent="0.3">
      <c r="A9155" s="1" t="s">
        <v>9199</v>
      </c>
      <c r="B9155" s="1" t="s">
        <v>38</v>
      </c>
      <c r="C9155" s="1" t="s">
        <v>20</v>
      </c>
      <c r="D9155" s="1" t="s">
        <v>39</v>
      </c>
      <c r="E9155" s="1" t="s">
        <v>16</v>
      </c>
      <c r="F9155" s="1" t="s">
        <v>33</v>
      </c>
      <c r="G9155">
        <v>11975.06</v>
      </c>
      <c r="H9155">
        <v>1</v>
      </c>
      <c r="I9155">
        <v>11975.06</v>
      </c>
      <c r="J9155">
        <v>3.88</v>
      </c>
      <c r="K9155">
        <v>3039</v>
      </c>
      <c r="L9155" s="2">
        <v>45492</v>
      </c>
      <c r="O9155" t="str">
        <f>IF(ecommerce_10000[[#This Row],[Platform]]="Souq","sq",ecommerce_10000[[#This Row],[Platform]])</f>
        <v>sq</v>
      </c>
      <c r="P9155" t="str">
        <f>IF(E9155="Souq","sq",IF(E9155="Jumia","Jum",E9155))</f>
        <v>sq</v>
      </c>
      <c r="Q9155">
        <f>VLOOKUP(ecommerce_10000[[#This Row],[City]],F:I,4,FALSE)</f>
        <v>3665.44</v>
      </c>
      <c r="R9155" s="1">
        <f>SUMIF(C:C,ecommerce_10000[[#This Row],[Category]],I:I)</f>
        <v>91504159.730000004</v>
      </c>
      <c r="S9155" s="1">
        <f>SUMIFS(I:I,C:C,C9155)</f>
        <v>91504159.730000004</v>
      </c>
      <c r="T9155" s="1" t="str">
        <f>INDEX(F:F,MATCH(ecommerce_10000[[#This Row],[TotalAmount]],I:I,0))</f>
        <v>Dubai</v>
      </c>
    </row>
    <row r="9156" spans="1:20" x14ac:dyDescent="0.3">
      <c r="A9156" s="1" t="s">
        <v>9200</v>
      </c>
      <c r="B9156" s="1" t="s">
        <v>38</v>
      </c>
      <c r="C9156" s="1" t="s">
        <v>20</v>
      </c>
      <c r="D9156" s="1" t="s">
        <v>39</v>
      </c>
      <c r="E9156" s="1" t="s">
        <v>16</v>
      </c>
      <c r="F9156" s="1" t="s">
        <v>28</v>
      </c>
      <c r="G9156">
        <v>14735.95</v>
      </c>
      <c r="H9156">
        <v>5</v>
      </c>
      <c r="I9156">
        <v>73679.75</v>
      </c>
      <c r="J9156">
        <v>3.75</v>
      </c>
      <c r="K9156">
        <v>2955</v>
      </c>
      <c r="L9156" s="2">
        <v>45460</v>
      </c>
      <c r="O9156" t="str">
        <f>IF(ecommerce_10000[[#This Row],[Platform]]="Souq","sq",ecommerce_10000[[#This Row],[Platform]])</f>
        <v>sq</v>
      </c>
      <c r="P9156" t="str">
        <f>IF(E9156="Souq","sq",IF(E9156="Jumia","Jum",E9156))</f>
        <v>sq</v>
      </c>
      <c r="Q9156">
        <f>VLOOKUP(ecommerce_10000[[#This Row],[City]],F:I,4,FALSE)</f>
        <v>26648.76</v>
      </c>
      <c r="R9156" s="1">
        <f>SUMIF(C:C,ecommerce_10000[[#This Row],[Category]],I:I)</f>
        <v>91504159.730000004</v>
      </c>
      <c r="S9156" s="1">
        <f>SUMIFS(I:I,C:C,C9156)</f>
        <v>91504159.730000004</v>
      </c>
      <c r="T9156" s="1" t="str">
        <f>INDEX(F:F,MATCH(ecommerce_10000[[#This Row],[TotalAmount]],I:I,0))</f>
        <v>Casablanca</v>
      </c>
    </row>
    <row r="9157" spans="1:20" x14ac:dyDescent="0.3">
      <c r="A9157" s="1" t="s">
        <v>9201</v>
      </c>
      <c r="B9157" s="1" t="s">
        <v>43</v>
      </c>
      <c r="C9157" s="1" t="s">
        <v>44</v>
      </c>
      <c r="D9157" s="1" t="s">
        <v>45</v>
      </c>
      <c r="E9157" s="1" t="s">
        <v>16</v>
      </c>
      <c r="F9157" s="1" t="s">
        <v>33</v>
      </c>
      <c r="G9157">
        <v>1583.2</v>
      </c>
      <c r="H9157">
        <v>2</v>
      </c>
      <c r="I9157">
        <v>3166.4</v>
      </c>
      <c r="J9157">
        <v>4.8099999999999996</v>
      </c>
      <c r="K9157">
        <v>1436</v>
      </c>
      <c r="L9157" s="2">
        <v>45452</v>
      </c>
      <c r="O9157" t="str">
        <f>IF(ecommerce_10000[[#This Row],[Platform]]="Souq","sq",ecommerce_10000[[#This Row],[Platform]])</f>
        <v>sq</v>
      </c>
      <c r="P9157" t="str">
        <f>IF(E9157="Souq","sq",IF(E9157="Jumia","Jum",E9157))</f>
        <v>sq</v>
      </c>
      <c r="Q9157">
        <f>VLOOKUP(ecommerce_10000[[#This Row],[City]],F:I,4,FALSE)</f>
        <v>3665.44</v>
      </c>
      <c r="R9157" s="1">
        <f>SUMIF(C:C,ecommerce_10000[[#This Row],[Category]],I:I)</f>
        <v>31420413.200000018</v>
      </c>
      <c r="S9157" s="1">
        <f>SUMIFS(I:I,C:C,C9157)</f>
        <v>31420413.200000018</v>
      </c>
      <c r="T9157" s="1" t="str">
        <f>INDEX(F:F,MATCH(ecommerce_10000[[#This Row],[TotalAmount]],I:I,0))</f>
        <v>Dubai</v>
      </c>
    </row>
    <row r="9158" spans="1:20" x14ac:dyDescent="0.3">
      <c r="A9158" s="1" t="s">
        <v>9202</v>
      </c>
      <c r="B9158" s="1" t="s">
        <v>13</v>
      </c>
      <c r="C9158" s="1" t="s">
        <v>14</v>
      </c>
      <c r="D9158" s="1" t="s">
        <v>15</v>
      </c>
      <c r="E9158" s="1" t="s">
        <v>22</v>
      </c>
      <c r="F9158" s="1" t="s">
        <v>28</v>
      </c>
      <c r="G9158">
        <v>3559.25</v>
      </c>
      <c r="H9158">
        <v>1</v>
      </c>
      <c r="I9158">
        <v>3559.25</v>
      </c>
      <c r="J9158">
        <v>3.25</v>
      </c>
      <c r="K9158">
        <v>3275</v>
      </c>
      <c r="L9158" s="2">
        <v>45510</v>
      </c>
      <c r="O9158" t="str">
        <f>IF(ecommerce_10000[[#This Row],[Platform]]="Souq","sq",ecommerce_10000[[#This Row],[Platform]])</f>
        <v>Jumia</v>
      </c>
      <c r="P9158" t="str">
        <f>IF(E9158="Souq","sq",IF(E9158="Jumia","Jum",E9158))</f>
        <v>Jum</v>
      </c>
      <c r="Q9158">
        <f>VLOOKUP(ecommerce_10000[[#This Row],[City]],F:I,4,FALSE)</f>
        <v>26648.76</v>
      </c>
      <c r="R9158" s="1">
        <f>SUMIF(C:C,ecommerce_10000[[#This Row],[Category]],I:I)</f>
        <v>92327183.770000085</v>
      </c>
      <c r="S9158" s="1">
        <f>SUMIFS(I:I,C:C,C9158)</f>
        <v>92327183.770000085</v>
      </c>
      <c r="T9158" s="1" t="str">
        <f>INDEX(F:F,MATCH(ecommerce_10000[[#This Row],[TotalAmount]],I:I,0))</f>
        <v>Casablanca</v>
      </c>
    </row>
    <row r="9159" spans="1:20" x14ac:dyDescent="0.3">
      <c r="A9159" s="1" t="s">
        <v>9203</v>
      </c>
      <c r="B9159" s="1" t="s">
        <v>25</v>
      </c>
      <c r="C9159" s="1" t="s">
        <v>26</v>
      </c>
      <c r="D9159" s="1" t="s">
        <v>27</v>
      </c>
      <c r="E9159" s="1" t="s">
        <v>16</v>
      </c>
      <c r="F9159" s="1" t="s">
        <v>28</v>
      </c>
      <c r="G9159">
        <v>14348.06</v>
      </c>
      <c r="H9159">
        <v>1</v>
      </c>
      <c r="I9159">
        <v>14348.06</v>
      </c>
      <c r="J9159">
        <v>1.76</v>
      </c>
      <c r="K9159">
        <v>3229</v>
      </c>
      <c r="L9159" s="2">
        <v>45537</v>
      </c>
      <c r="O9159" t="str">
        <f>IF(ecommerce_10000[[#This Row],[Platform]]="Souq","sq",ecommerce_10000[[#This Row],[Platform]])</f>
        <v>sq</v>
      </c>
      <c r="P9159" t="str">
        <f>IF(E9159="Souq","sq",IF(E9159="Jumia","Jum",E9159))</f>
        <v>sq</v>
      </c>
      <c r="Q9159">
        <f>VLOOKUP(ecommerce_10000[[#This Row],[City]],F:I,4,FALSE)</f>
        <v>26648.76</v>
      </c>
      <c r="R9159" s="1">
        <f>SUMIF(C:C,ecommerce_10000[[#This Row],[Category]],I:I)</f>
        <v>29200970.130000021</v>
      </c>
      <c r="S9159" s="1">
        <f>SUMIFS(I:I,C:C,C9159)</f>
        <v>29200970.130000021</v>
      </c>
      <c r="T9159" s="1" t="str">
        <f>INDEX(F:F,MATCH(ecommerce_10000[[#This Row],[TotalAmount]],I:I,0))</f>
        <v>Casablanca</v>
      </c>
    </row>
    <row r="9160" spans="1:20" x14ac:dyDescent="0.3">
      <c r="A9160" s="1" t="s">
        <v>9204</v>
      </c>
      <c r="B9160" s="1" t="s">
        <v>38</v>
      </c>
      <c r="C9160" s="1" t="s">
        <v>20</v>
      </c>
      <c r="D9160" s="1" t="s">
        <v>39</v>
      </c>
      <c r="E9160" s="1" t="s">
        <v>47</v>
      </c>
      <c r="F9160" s="1" t="s">
        <v>17</v>
      </c>
      <c r="G9160">
        <v>6406.77</v>
      </c>
      <c r="H9160">
        <v>2</v>
      </c>
      <c r="I9160">
        <v>12813.54</v>
      </c>
      <c r="J9160">
        <v>1.79</v>
      </c>
      <c r="K9160">
        <v>4032</v>
      </c>
      <c r="L9160" s="2">
        <v>45502</v>
      </c>
      <c r="O9160" t="str">
        <f>IF(ecommerce_10000[[#This Row],[Platform]]="Souq","sq",ecommerce_10000[[#This Row],[Platform]])</f>
        <v>Amazon</v>
      </c>
      <c r="P9160" t="str">
        <f>IF(E9160="Souq","sq",IF(E9160="Jumia","Jum",E9160))</f>
        <v>Amazon</v>
      </c>
      <c r="Q9160">
        <f>VLOOKUP(ecommerce_10000[[#This Row],[City]],F:I,4,FALSE)</f>
        <v>16284.02</v>
      </c>
      <c r="R9160" s="1">
        <f>SUMIF(C:C,ecommerce_10000[[#This Row],[Category]],I:I)</f>
        <v>91504159.730000004</v>
      </c>
      <c r="S9160" s="1">
        <f>SUMIFS(I:I,C:C,C9160)</f>
        <v>91504159.730000004</v>
      </c>
      <c r="T9160" s="1" t="str">
        <f>INDEX(F:F,MATCH(ecommerce_10000[[#This Row],[TotalAmount]],I:I,0))</f>
        <v>Cairo</v>
      </c>
    </row>
    <row r="9161" spans="1:20" x14ac:dyDescent="0.3">
      <c r="A9161" s="1" t="s">
        <v>9205</v>
      </c>
      <c r="B9161" s="1" t="s">
        <v>43</v>
      </c>
      <c r="C9161" s="1" t="s">
        <v>44</v>
      </c>
      <c r="D9161" s="1" t="s">
        <v>45</v>
      </c>
      <c r="E9161" s="1" t="s">
        <v>22</v>
      </c>
      <c r="F9161" s="1" t="s">
        <v>17</v>
      </c>
      <c r="G9161">
        <v>10727.09</v>
      </c>
      <c r="H9161">
        <v>1</v>
      </c>
      <c r="I9161">
        <v>10727.09</v>
      </c>
      <c r="J9161">
        <v>4.75</v>
      </c>
      <c r="K9161">
        <v>435</v>
      </c>
      <c r="L9161" s="2">
        <v>45344</v>
      </c>
      <c r="O9161" t="str">
        <f>IF(ecommerce_10000[[#This Row],[Platform]]="Souq","sq",ecommerce_10000[[#This Row],[Platform]])</f>
        <v>Jumia</v>
      </c>
      <c r="P9161" t="str">
        <f>IF(E9161="Souq","sq",IF(E9161="Jumia","Jum",E9161))</f>
        <v>Jum</v>
      </c>
      <c r="Q9161">
        <f>VLOOKUP(ecommerce_10000[[#This Row],[City]],F:I,4,FALSE)</f>
        <v>16284.02</v>
      </c>
      <c r="R9161" s="1">
        <f>SUMIF(C:C,ecommerce_10000[[#This Row],[Category]],I:I)</f>
        <v>31420413.200000018</v>
      </c>
      <c r="S9161" s="1">
        <f>SUMIFS(I:I,C:C,C9161)</f>
        <v>31420413.200000018</v>
      </c>
      <c r="T9161" s="1" t="str">
        <f>INDEX(F:F,MATCH(ecommerce_10000[[#This Row],[TotalAmount]],I:I,0))</f>
        <v>Cairo</v>
      </c>
    </row>
    <row r="9162" spans="1:20" x14ac:dyDescent="0.3">
      <c r="A9162" s="1" t="s">
        <v>9206</v>
      </c>
      <c r="B9162" s="1" t="s">
        <v>13</v>
      </c>
      <c r="C9162" s="1" t="s">
        <v>14</v>
      </c>
      <c r="D9162" s="1" t="s">
        <v>15</v>
      </c>
      <c r="E9162" s="1" t="s">
        <v>22</v>
      </c>
      <c r="F9162" s="1" t="s">
        <v>62</v>
      </c>
      <c r="G9162">
        <v>6399.19</v>
      </c>
      <c r="H9162">
        <v>3</v>
      </c>
      <c r="I9162">
        <v>19197.57</v>
      </c>
      <c r="J9162">
        <v>3.11</v>
      </c>
      <c r="K9162">
        <v>4478</v>
      </c>
      <c r="L9162" s="2">
        <v>45578</v>
      </c>
      <c r="O9162" t="str">
        <f>IF(ecommerce_10000[[#This Row],[Platform]]="Souq","sq",ecommerce_10000[[#This Row],[Platform]])</f>
        <v>Jumia</v>
      </c>
      <c r="P9162" t="str">
        <f>IF(E9162="Souq","sq",IF(E9162="Jumia","Jum",E9162))</f>
        <v>Jum</v>
      </c>
      <c r="Q9162">
        <f>VLOOKUP(ecommerce_10000[[#This Row],[City]],F:I,4,FALSE)</f>
        <v>27872.98</v>
      </c>
      <c r="R9162" s="1">
        <f>SUMIF(C:C,ecommerce_10000[[#This Row],[Category]],I:I)</f>
        <v>92327183.770000085</v>
      </c>
      <c r="S9162" s="1">
        <f>SUMIFS(I:I,C:C,C9162)</f>
        <v>92327183.770000085</v>
      </c>
      <c r="T9162" s="1" t="str">
        <f>INDEX(F:F,MATCH(ecommerce_10000[[#This Row],[TotalAmount]],I:I,0))</f>
        <v>Giza</v>
      </c>
    </row>
    <row r="9163" spans="1:20" x14ac:dyDescent="0.3">
      <c r="A9163" s="1" t="s">
        <v>9207</v>
      </c>
      <c r="B9163" s="1" t="s">
        <v>25</v>
      </c>
      <c r="C9163" s="1" t="s">
        <v>26</v>
      </c>
      <c r="D9163" s="1" t="s">
        <v>27</v>
      </c>
      <c r="E9163" s="1" t="s">
        <v>22</v>
      </c>
      <c r="F9163" s="1" t="s">
        <v>28</v>
      </c>
      <c r="G9163">
        <v>7505.33</v>
      </c>
      <c r="H9163">
        <v>5</v>
      </c>
      <c r="I9163">
        <v>37526.65</v>
      </c>
      <c r="J9163">
        <v>1.0900000000000001</v>
      </c>
      <c r="K9163">
        <v>3849</v>
      </c>
      <c r="L9163" s="2">
        <v>45487</v>
      </c>
      <c r="O9163" t="str">
        <f>IF(ecommerce_10000[[#This Row],[Platform]]="Souq","sq",ecommerce_10000[[#This Row],[Platform]])</f>
        <v>Jumia</v>
      </c>
      <c r="P9163" t="str">
        <f>IF(E9163="Souq","sq",IF(E9163="Jumia","Jum",E9163))</f>
        <v>Jum</v>
      </c>
      <c r="Q9163">
        <f>VLOOKUP(ecommerce_10000[[#This Row],[City]],F:I,4,FALSE)</f>
        <v>26648.76</v>
      </c>
      <c r="R9163" s="1">
        <f>SUMIF(C:C,ecommerce_10000[[#This Row],[Category]],I:I)</f>
        <v>29200970.130000021</v>
      </c>
      <c r="S9163" s="1">
        <f>SUMIFS(I:I,C:C,C9163)</f>
        <v>29200970.130000021</v>
      </c>
      <c r="T9163" s="1" t="str">
        <f>INDEX(F:F,MATCH(ecommerce_10000[[#This Row],[TotalAmount]],I:I,0))</f>
        <v>Casablanca</v>
      </c>
    </row>
    <row r="9164" spans="1:20" x14ac:dyDescent="0.3">
      <c r="A9164" s="1" t="s">
        <v>9208</v>
      </c>
      <c r="B9164" s="1" t="s">
        <v>49</v>
      </c>
      <c r="C9164" s="1" t="s">
        <v>14</v>
      </c>
      <c r="D9164" s="1" t="s">
        <v>50</v>
      </c>
      <c r="E9164" s="1" t="s">
        <v>47</v>
      </c>
      <c r="F9164" s="1" t="s">
        <v>62</v>
      </c>
      <c r="G9164">
        <v>5475.57</v>
      </c>
      <c r="H9164">
        <v>1</v>
      </c>
      <c r="I9164">
        <v>5475.57</v>
      </c>
      <c r="J9164">
        <v>2.06</v>
      </c>
      <c r="K9164">
        <v>2474</v>
      </c>
      <c r="L9164" s="2">
        <v>45626</v>
      </c>
      <c r="O9164" t="str">
        <f>IF(ecommerce_10000[[#This Row],[Platform]]="Souq","sq",ecommerce_10000[[#This Row],[Platform]])</f>
        <v>Amazon</v>
      </c>
      <c r="P9164" t="str">
        <f>IF(E9164="Souq","sq",IF(E9164="Jumia","Jum",E9164))</f>
        <v>Amazon</v>
      </c>
      <c r="Q9164">
        <f>VLOOKUP(ecommerce_10000[[#This Row],[City]],F:I,4,FALSE)</f>
        <v>27872.98</v>
      </c>
      <c r="R9164" s="1">
        <f>SUMIF(C:C,ecommerce_10000[[#This Row],[Category]],I:I)</f>
        <v>92327183.770000085</v>
      </c>
      <c r="S9164" s="1">
        <f>SUMIFS(I:I,C:C,C9164)</f>
        <v>92327183.770000085</v>
      </c>
      <c r="T9164" s="1" t="str">
        <f>INDEX(F:F,MATCH(ecommerce_10000[[#This Row],[TotalAmount]],I:I,0))</f>
        <v>Giza</v>
      </c>
    </row>
    <row r="9165" spans="1:20" x14ac:dyDescent="0.3">
      <c r="A9165" s="1" t="s">
        <v>9209</v>
      </c>
      <c r="B9165" s="1" t="s">
        <v>53</v>
      </c>
      <c r="C9165" s="1" t="s">
        <v>31</v>
      </c>
      <c r="D9165" s="1" t="s">
        <v>54</v>
      </c>
      <c r="E9165" s="1" t="s">
        <v>47</v>
      </c>
      <c r="F9165" s="1" t="s">
        <v>33</v>
      </c>
      <c r="G9165">
        <v>11354.27</v>
      </c>
      <c r="H9165">
        <v>1</v>
      </c>
      <c r="I9165">
        <v>11354.27</v>
      </c>
      <c r="J9165">
        <v>3.08</v>
      </c>
      <c r="K9165">
        <v>4252</v>
      </c>
      <c r="L9165" s="2">
        <v>45433</v>
      </c>
      <c r="O9165" t="str">
        <f>IF(ecommerce_10000[[#This Row],[Platform]]="Souq","sq",ecommerce_10000[[#This Row],[Platform]])</f>
        <v>Amazon</v>
      </c>
      <c r="P9165" t="str">
        <f>IF(E9165="Souq","sq",IF(E9165="Jumia","Jum",E9165))</f>
        <v>Amazon</v>
      </c>
      <c r="Q9165">
        <f>VLOOKUP(ecommerce_10000[[#This Row],[City]],F:I,4,FALSE)</f>
        <v>3665.44</v>
      </c>
      <c r="R9165" s="1">
        <f>SUMIF(C:C,ecommerce_10000[[#This Row],[Category]],I:I)</f>
        <v>57542997.559999913</v>
      </c>
      <c r="S9165" s="1">
        <f>SUMIFS(I:I,C:C,C9165)</f>
        <v>57542997.559999913</v>
      </c>
      <c r="T9165" s="1" t="str">
        <f>INDEX(F:F,MATCH(ecommerce_10000[[#This Row],[TotalAmount]],I:I,0))</f>
        <v>Dubai</v>
      </c>
    </row>
    <row r="9166" spans="1:20" x14ac:dyDescent="0.3">
      <c r="A9166" s="1" t="s">
        <v>9210</v>
      </c>
      <c r="B9166" s="1" t="s">
        <v>25</v>
      </c>
      <c r="C9166" s="1" t="s">
        <v>26</v>
      </c>
      <c r="D9166" s="1" t="s">
        <v>27</v>
      </c>
      <c r="E9166" s="1" t="s">
        <v>22</v>
      </c>
      <c r="F9166" s="1" t="s">
        <v>28</v>
      </c>
      <c r="G9166">
        <v>2532.83</v>
      </c>
      <c r="H9166">
        <v>4</v>
      </c>
      <c r="I9166">
        <v>10131.32</v>
      </c>
      <c r="J9166">
        <v>2.5</v>
      </c>
      <c r="K9166">
        <v>1170</v>
      </c>
      <c r="L9166" s="2">
        <v>45527</v>
      </c>
      <c r="O9166" t="str">
        <f>IF(ecommerce_10000[[#This Row],[Platform]]="Souq","sq",ecommerce_10000[[#This Row],[Platform]])</f>
        <v>Jumia</v>
      </c>
      <c r="P9166" t="str">
        <f>IF(E9166="Souq","sq",IF(E9166="Jumia","Jum",E9166))</f>
        <v>Jum</v>
      </c>
      <c r="Q9166">
        <f>VLOOKUP(ecommerce_10000[[#This Row],[City]],F:I,4,FALSE)</f>
        <v>26648.76</v>
      </c>
      <c r="R9166" s="1">
        <f>SUMIF(C:C,ecommerce_10000[[#This Row],[Category]],I:I)</f>
        <v>29200970.130000021</v>
      </c>
      <c r="S9166" s="1">
        <f>SUMIFS(I:I,C:C,C9166)</f>
        <v>29200970.130000021</v>
      </c>
      <c r="T9166" s="1" t="str">
        <f>INDEX(F:F,MATCH(ecommerce_10000[[#This Row],[TotalAmount]],I:I,0))</f>
        <v>Casablanca</v>
      </c>
    </row>
    <row r="9167" spans="1:20" x14ac:dyDescent="0.3">
      <c r="A9167" s="1" t="s">
        <v>9211</v>
      </c>
      <c r="B9167" s="1" t="s">
        <v>49</v>
      </c>
      <c r="C9167" s="1" t="s">
        <v>14</v>
      </c>
      <c r="D9167" s="1" t="s">
        <v>50</v>
      </c>
      <c r="E9167" s="1" t="s">
        <v>16</v>
      </c>
      <c r="F9167" s="1" t="s">
        <v>28</v>
      </c>
      <c r="G9167">
        <v>11937.13</v>
      </c>
      <c r="H9167">
        <v>5</v>
      </c>
      <c r="I9167">
        <v>59685.65</v>
      </c>
      <c r="J9167">
        <v>4.7</v>
      </c>
      <c r="K9167">
        <v>4214</v>
      </c>
      <c r="L9167" s="2">
        <v>45491</v>
      </c>
      <c r="O9167" t="str">
        <f>IF(ecommerce_10000[[#This Row],[Platform]]="Souq","sq",ecommerce_10000[[#This Row],[Platform]])</f>
        <v>sq</v>
      </c>
      <c r="P9167" t="str">
        <f>IF(E9167="Souq","sq",IF(E9167="Jumia","Jum",E9167))</f>
        <v>sq</v>
      </c>
      <c r="Q9167">
        <f>VLOOKUP(ecommerce_10000[[#This Row],[City]],F:I,4,FALSE)</f>
        <v>26648.76</v>
      </c>
      <c r="R9167" s="1">
        <f>SUMIF(C:C,ecommerce_10000[[#This Row],[Category]],I:I)</f>
        <v>92327183.770000085</v>
      </c>
      <c r="S9167" s="1">
        <f>SUMIFS(I:I,C:C,C9167)</f>
        <v>92327183.770000085</v>
      </c>
      <c r="T9167" s="1" t="str">
        <f>INDEX(F:F,MATCH(ecommerce_10000[[#This Row],[TotalAmount]],I:I,0))</f>
        <v>Casablanca</v>
      </c>
    </row>
    <row r="9168" spans="1:20" x14ac:dyDescent="0.3">
      <c r="A9168" s="1" t="s">
        <v>9212</v>
      </c>
      <c r="B9168" s="1" t="s">
        <v>53</v>
      </c>
      <c r="C9168" s="1" t="s">
        <v>31</v>
      </c>
      <c r="D9168" s="1" t="s">
        <v>54</v>
      </c>
      <c r="E9168" s="1" t="s">
        <v>47</v>
      </c>
      <c r="F9168" s="1" t="s">
        <v>17</v>
      </c>
      <c r="G9168">
        <v>7892.7</v>
      </c>
      <c r="H9168">
        <v>5</v>
      </c>
      <c r="I9168">
        <v>39463.5</v>
      </c>
      <c r="J9168">
        <v>1.26</v>
      </c>
      <c r="K9168">
        <v>4998</v>
      </c>
      <c r="L9168" s="2">
        <v>45542</v>
      </c>
      <c r="O9168" t="str">
        <f>IF(ecommerce_10000[[#This Row],[Platform]]="Souq","sq",ecommerce_10000[[#This Row],[Platform]])</f>
        <v>Amazon</v>
      </c>
      <c r="P9168" t="str">
        <f>IF(E9168="Souq","sq",IF(E9168="Jumia","Jum",E9168))</f>
        <v>Amazon</v>
      </c>
      <c r="Q9168">
        <f>VLOOKUP(ecommerce_10000[[#This Row],[City]],F:I,4,FALSE)</f>
        <v>16284.02</v>
      </c>
      <c r="R9168" s="1">
        <f>SUMIF(C:C,ecommerce_10000[[#This Row],[Category]],I:I)</f>
        <v>57542997.559999913</v>
      </c>
      <c r="S9168" s="1">
        <f>SUMIFS(I:I,C:C,C9168)</f>
        <v>57542997.559999913</v>
      </c>
      <c r="T9168" s="1" t="str">
        <f>INDEX(F:F,MATCH(ecommerce_10000[[#This Row],[TotalAmount]],I:I,0))</f>
        <v>Cairo</v>
      </c>
    </row>
    <row r="9169" spans="1:20" x14ac:dyDescent="0.3">
      <c r="A9169" s="1" t="s">
        <v>9213</v>
      </c>
      <c r="B9169" s="1" t="s">
        <v>43</v>
      </c>
      <c r="C9169" s="1" t="s">
        <v>44</v>
      </c>
      <c r="D9169" s="1" t="s">
        <v>45</v>
      </c>
      <c r="E9169" s="1" t="s">
        <v>22</v>
      </c>
      <c r="F9169" s="1" t="s">
        <v>62</v>
      </c>
      <c r="G9169">
        <v>1257.81</v>
      </c>
      <c r="H9169">
        <v>1</v>
      </c>
      <c r="I9169">
        <v>1257.81</v>
      </c>
      <c r="J9169">
        <v>2.52</v>
      </c>
      <c r="K9169">
        <v>4071</v>
      </c>
      <c r="L9169" s="2">
        <v>45527</v>
      </c>
      <c r="O9169" t="str">
        <f>IF(ecommerce_10000[[#This Row],[Platform]]="Souq","sq",ecommerce_10000[[#This Row],[Platform]])</f>
        <v>Jumia</v>
      </c>
      <c r="P9169" t="str">
        <f>IF(E9169="Souq","sq",IF(E9169="Jumia","Jum",E9169))</f>
        <v>Jum</v>
      </c>
      <c r="Q9169">
        <f>VLOOKUP(ecommerce_10000[[#This Row],[City]],F:I,4,FALSE)</f>
        <v>27872.98</v>
      </c>
      <c r="R9169" s="1">
        <f>SUMIF(C:C,ecommerce_10000[[#This Row],[Category]],I:I)</f>
        <v>31420413.200000018</v>
      </c>
      <c r="S9169" s="1">
        <f>SUMIFS(I:I,C:C,C9169)</f>
        <v>31420413.200000018</v>
      </c>
      <c r="T9169" s="1" t="str">
        <f>INDEX(F:F,MATCH(ecommerce_10000[[#This Row],[TotalAmount]],I:I,0))</f>
        <v>Giza</v>
      </c>
    </row>
    <row r="9170" spans="1:20" x14ac:dyDescent="0.3">
      <c r="A9170" s="1" t="s">
        <v>9214</v>
      </c>
      <c r="B9170" s="1" t="s">
        <v>35</v>
      </c>
      <c r="C9170" s="1" t="s">
        <v>14</v>
      </c>
      <c r="D9170" s="1" t="s">
        <v>36</v>
      </c>
      <c r="E9170" s="1" t="s">
        <v>47</v>
      </c>
      <c r="F9170" s="1" t="s">
        <v>17</v>
      </c>
      <c r="G9170">
        <v>19582.439999999999</v>
      </c>
      <c r="H9170">
        <v>4</v>
      </c>
      <c r="I9170">
        <v>78329.759999999995</v>
      </c>
      <c r="J9170">
        <v>4.32</v>
      </c>
      <c r="K9170">
        <v>4357</v>
      </c>
      <c r="L9170" s="2">
        <v>45409</v>
      </c>
      <c r="O9170" t="str">
        <f>IF(ecommerce_10000[[#This Row],[Platform]]="Souq","sq",ecommerce_10000[[#This Row],[Platform]])</f>
        <v>Amazon</v>
      </c>
      <c r="P9170" t="str">
        <f>IF(E9170="Souq","sq",IF(E9170="Jumia","Jum",E9170))</f>
        <v>Amazon</v>
      </c>
      <c r="Q9170">
        <f>VLOOKUP(ecommerce_10000[[#This Row],[City]],F:I,4,FALSE)</f>
        <v>16284.02</v>
      </c>
      <c r="R9170" s="1">
        <f>SUMIF(C:C,ecommerce_10000[[#This Row],[Category]],I:I)</f>
        <v>92327183.770000085</v>
      </c>
      <c r="S9170" s="1">
        <f>SUMIFS(I:I,C:C,C9170)</f>
        <v>92327183.770000085</v>
      </c>
      <c r="T9170" s="1" t="str">
        <f>INDEX(F:F,MATCH(ecommerce_10000[[#This Row],[TotalAmount]],I:I,0))</f>
        <v>Cairo</v>
      </c>
    </row>
    <row r="9171" spans="1:20" x14ac:dyDescent="0.3">
      <c r="A9171" s="1" t="s">
        <v>9215</v>
      </c>
      <c r="B9171" s="1" t="s">
        <v>19</v>
      </c>
      <c r="C9171" s="1" t="s">
        <v>20</v>
      </c>
      <c r="D9171" s="1" t="s">
        <v>21</v>
      </c>
      <c r="E9171" s="1" t="s">
        <v>16</v>
      </c>
      <c r="F9171" s="1" t="s">
        <v>28</v>
      </c>
      <c r="G9171">
        <v>2843.87</v>
      </c>
      <c r="H9171">
        <v>2</v>
      </c>
      <c r="I9171">
        <v>5687.74</v>
      </c>
      <c r="J9171">
        <v>2.1800000000000002</v>
      </c>
      <c r="K9171">
        <v>4941</v>
      </c>
      <c r="L9171" s="2">
        <v>45420</v>
      </c>
      <c r="O9171" t="str">
        <f>IF(ecommerce_10000[[#This Row],[Platform]]="Souq","sq",ecommerce_10000[[#This Row],[Platform]])</f>
        <v>sq</v>
      </c>
      <c r="P9171" t="str">
        <f>IF(E9171="Souq","sq",IF(E9171="Jumia","Jum",E9171))</f>
        <v>sq</v>
      </c>
      <c r="Q9171">
        <f>VLOOKUP(ecommerce_10000[[#This Row],[City]],F:I,4,FALSE)</f>
        <v>26648.76</v>
      </c>
      <c r="R9171" s="1">
        <f>SUMIF(C:C,ecommerce_10000[[#This Row],[Category]],I:I)</f>
        <v>91504159.730000004</v>
      </c>
      <c r="S9171" s="1">
        <f>SUMIFS(I:I,C:C,C9171)</f>
        <v>91504159.730000004</v>
      </c>
      <c r="T9171" s="1" t="str">
        <f>INDEX(F:F,MATCH(ecommerce_10000[[#This Row],[TotalAmount]],I:I,0))</f>
        <v>Casablanca</v>
      </c>
    </row>
    <row r="9172" spans="1:20" x14ac:dyDescent="0.3">
      <c r="A9172" s="1" t="s">
        <v>9216</v>
      </c>
      <c r="B9172" s="1" t="s">
        <v>13</v>
      </c>
      <c r="C9172" s="1" t="s">
        <v>14</v>
      </c>
      <c r="D9172" s="1" t="s">
        <v>15</v>
      </c>
      <c r="E9172" s="1" t="s">
        <v>47</v>
      </c>
      <c r="F9172" s="1" t="s">
        <v>40</v>
      </c>
      <c r="G9172">
        <v>16099.58</v>
      </c>
      <c r="H9172">
        <v>1</v>
      </c>
      <c r="I9172">
        <v>16099.58</v>
      </c>
      <c r="J9172">
        <v>4</v>
      </c>
      <c r="K9172">
        <v>2769</v>
      </c>
      <c r="L9172" s="2">
        <v>45596</v>
      </c>
      <c r="O9172" t="str">
        <f>IF(ecommerce_10000[[#This Row],[Platform]]="Souq","sq",ecommerce_10000[[#This Row],[Platform]])</f>
        <v>Amazon</v>
      </c>
      <c r="P9172" t="str">
        <f>IF(E9172="Souq","sq",IF(E9172="Jumia","Jum",E9172))</f>
        <v>Amazon</v>
      </c>
      <c r="Q9172">
        <f>VLOOKUP(ecommerce_10000[[#This Row],[City]],F:I,4,FALSE)</f>
        <v>99349.3</v>
      </c>
      <c r="R9172" s="1">
        <f>SUMIF(C:C,ecommerce_10000[[#This Row],[Category]],I:I)</f>
        <v>92327183.770000085</v>
      </c>
      <c r="S9172" s="1">
        <f>SUMIFS(I:I,C:C,C9172)</f>
        <v>92327183.770000085</v>
      </c>
      <c r="T9172" s="1" t="str">
        <f>INDEX(F:F,MATCH(ecommerce_10000[[#This Row],[TotalAmount]],I:I,0))</f>
        <v>Riyadh</v>
      </c>
    </row>
    <row r="9173" spans="1:20" x14ac:dyDescent="0.3">
      <c r="A9173" s="1" t="s">
        <v>9217</v>
      </c>
      <c r="B9173" s="1" t="s">
        <v>35</v>
      </c>
      <c r="C9173" s="1" t="s">
        <v>14</v>
      </c>
      <c r="D9173" s="1" t="s">
        <v>36</v>
      </c>
      <c r="E9173" s="1" t="s">
        <v>47</v>
      </c>
      <c r="F9173" s="1" t="s">
        <v>40</v>
      </c>
      <c r="G9173">
        <v>7474.1</v>
      </c>
      <c r="H9173">
        <v>4</v>
      </c>
      <c r="I9173">
        <v>29896.400000000001</v>
      </c>
      <c r="J9173">
        <v>4.33</v>
      </c>
      <c r="K9173">
        <v>653</v>
      </c>
      <c r="L9173" s="2">
        <v>45629</v>
      </c>
      <c r="O9173" t="str">
        <f>IF(ecommerce_10000[[#This Row],[Platform]]="Souq","sq",ecommerce_10000[[#This Row],[Platform]])</f>
        <v>Amazon</v>
      </c>
      <c r="P9173" t="str">
        <f>IF(E9173="Souq","sq",IF(E9173="Jumia","Jum",E9173))</f>
        <v>Amazon</v>
      </c>
      <c r="Q9173">
        <f>VLOOKUP(ecommerce_10000[[#This Row],[City]],F:I,4,FALSE)</f>
        <v>99349.3</v>
      </c>
      <c r="R9173" s="1">
        <f>SUMIF(C:C,ecommerce_10000[[#This Row],[Category]],I:I)</f>
        <v>92327183.770000085</v>
      </c>
      <c r="S9173" s="1">
        <f>SUMIFS(I:I,C:C,C9173)</f>
        <v>92327183.770000085</v>
      </c>
      <c r="T9173" s="1" t="str">
        <f>INDEX(F:F,MATCH(ecommerce_10000[[#This Row],[TotalAmount]],I:I,0))</f>
        <v>Riyadh</v>
      </c>
    </row>
    <row r="9174" spans="1:20" x14ac:dyDescent="0.3">
      <c r="A9174" s="1" t="s">
        <v>9218</v>
      </c>
      <c r="B9174" s="1" t="s">
        <v>13</v>
      </c>
      <c r="C9174" s="1" t="s">
        <v>14</v>
      </c>
      <c r="D9174" s="1" t="s">
        <v>15</v>
      </c>
      <c r="E9174" s="1" t="s">
        <v>22</v>
      </c>
      <c r="F9174" s="1" t="s">
        <v>28</v>
      </c>
      <c r="G9174">
        <v>3394.46</v>
      </c>
      <c r="H9174">
        <v>2</v>
      </c>
      <c r="I9174">
        <v>6788.92</v>
      </c>
      <c r="J9174">
        <v>3.38</v>
      </c>
      <c r="K9174">
        <v>2826</v>
      </c>
      <c r="L9174" s="2">
        <v>45455</v>
      </c>
      <c r="O9174" t="str">
        <f>IF(ecommerce_10000[[#This Row],[Platform]]="Souq","sq",ecommerce_10000[[#This Row],[Platform]])</f>
        <v>Jumia</v>
      </c>
      <c r="P9174" t="str">
        <f>IF(E9174="Souq","sq",IF(E9174="Jumia","Jum",E9174))</f>
        <v>Jum</v>
      </c>
      <c r="Q9174">
        <f>VLOOKUP(ecommerce_10000[[#This Row],[City]],F:I,4,FALSE)</f>
        <v>26648.76</v>
      </c>
      <c r="R9174" s="1">
        <f>SUMIF(C:C,ecommerce_10000[[#This Row],[Category]],I:I)</f>
        <v>92327183.770000085</v>
      </c>
      <c r="S9174" s="1">
        <f>SUMIFS(I:I,C:C,C9174)</f>
        <v>92327183.770000085</v>
      </c>
      <c r="T9174" s="1" t="str">
        <f>INDEX(F:F,MATCH(ecommerce_10000[[#This Row],[TotalAmount]],I:I,0))</f>
        <v>Casablanca</v>
      </c>
    </row>
    <row r="9175" spans="1:20" x14ac:dyDescent="0.3">
      <c r="A9175" s="1" t="s">
        <v>9219</v>
      </c>
      <c r="B9175" s="1" t="s">
        <v>65</v>
      </c>
      <c r="C9175" s="1" t="s">
        <v>20</v>
      </c>
      <c r="D9175" s="1" t="s">
        <v>66</v>
      </c>
      <c r="E9175" s="1" t="s">
        <v>22</v>
      </c>
      <c r="F9175" s="1" t="s">
        <v>17</v>
      </c>
      <c r="G9175">
        <v>8344.1</v>
      </c>
      <c r="H9175">
        <v>3</v>
      </c>
      <c r="I9175">
        <v>25032.3</v>
      </c>
      <c r="J9175">
        <v>3.28</v>
      </c>
      <c r="K9175">
        <v>702</v>
      </c>
      <c r="L9175" s="2">
        <v>45300</v>
      </c>
      <c r="O9175" t="str">
        <f>IF(ecommerce_10000[[#This Row],[Platform]]="Souq","sq",ecommerce_10000[[#This Row],[Platform]])</f>
        <v>Jumia</v>
      </c>
      <c r="P9175" t="str">
        <f>IF(E9175="Souq","sq",IF(E9175="Jumia","Jum",E9175))</f>
        <v>Jum</v>
      </c>
      <c r="Q9175">
        <f>VLOOKUP(ecommerce_10000[[#This Row],[City]],F:I,4,FALSE)</f>
        <v>16284.02</v>
      </c>
      <c r="R9175" s="1">
        <f>SUMIF(C:C,ecommerce_10000[[#This Row],[Category]],I:I)</f>
        <v>91504159.730000004</v>
      </c>
      <c r="S9175" s="1">
        <f>SUMIFS(I:I,C:C,C9175)</f>
        <v>91504159.730000004</v>
      </c>
      <c r="T9175" s="1" t="str">
        <f>INDEX(F:F,MATCH(ecommerce_10000[[#This Row],[TotalAmount]],I:I,0))</f>
        <v>Cairo</v>
      </c>
    </row>
    <row r="9176" spans="1:20" x14ac:dyDescent="0.3">
      <c r="A9176" s="1" t="s">
        <v>9220</v>
      </c>
      <c r="B9176" s="1" t="s">
        <v>25</v>
      </c>
      <c r="C9176" s="1" t="s">
        <v>26</v>
      </c>
      <c r="D9176" s="1" t="s">
        <v>27</v>
      </c>
      <c r="E9176" s="1" t="s">
        <v>47</v>
      </c>
      <c r="F9176" s="1" t="s">
        <v>23</v>
      </c>
      <c r="G9176">
        <v>10312.89</v>
      </c>
      <c r="H9176">
        <v>1</v>
      </c>
      <c r="I9176">
        <v>10312.89</v>
      </c>
      <c r="J9176">
        <v>1.3</v>
      </c>
      <c r="K9176">
        <v>1403</v>
      </c>
      <c r="L9176" s="2">
        <v>45470</v>
      </c>
      <c r="O9176" t="str">
        <f>IF(ecommerce_10000[[#This Row],[Platform]]="Souq","sq",ecommerce_10000[[#This Row],[Platform]])</f>
        <v>Amazon</v>
      </c>
      <c r="P9176" t="str">
        <f>IF(E9176="Souq","sq",IF(E9176="Jumia","Jum",E9176))</f>
        <v>Amazon</v>
      </c>
      <c r="Q9176">
        <f>VLOOKUP(ecommerce_10000[[#This Row],[City]],F:I,4,FALSE)</f>
        <v>13290.4</v>
      </c>
      <c r="R9176" s="1">
        <f>SUMIF(C:C,ecommerce_10000[[#This Row],[Category]],I:I)</f>
        <v>29200970.130000021</v>
      </c>
      <c r="S9176" s="1">
        <f>SUMIFS(I:I,C:C,C9176)</f>
        <v>29200970.130000021</v>
      </c>
      <c r="T9176" s="1" t="str">
        <f>INDEX(F:F,MATCH(ecommerce_10000[[#This Row],[TotalAmount]],I:I,0))</f>
        <v>Alexandria</v>
      </c>
    </row>
    <row r="9177" spans="1:20" x14ac:dyDescent="0.3">
      <c r="A9177" s="1" t="s">
        <v>9221</v>
      </c>
      <c r="B9177" s="1" t="s">
        <v>38</v>
      </c>
      <c r="C9177" s="1" t="s">
        <v>20</v>
      </c>
      <c r="D9177" s="1" t="s">
        <v>39</v>
      </c>
      <c r="E9177" s="1" t="s">
        <v>22</v>
      </c>
      <c r="F9177" s="1" t="s">
        <v>23</v>
      </c>
      <c r="G9177">
        <v>17295.439999999999</v>
      </c>
      <c r="H9177">
        <v>2</v>
      </c>
      <c r="I9177">
        <v>34590.879999999997</v>
      </c>
      <c r="J9177">
        <v>3.66</v>
      </c>
      <c r="K9177">
        <v>4813</v>
      </c>
      <c r="L9177" s="2">
        <v>45399</v>
      </c>
      <c r="O9177" t="str">
        <f>IF(ecommerce_10000[[#This Row],[Platform]]="Souq","sq",ecommerce_10000[[#This Row],[Platform]])</f>
        <v>Jumia</v>
      </c>
      <c r="P9177" t="str">
        <f>IF(E9177="Souq","sq",IF(E9177="Jumia","Jum",E9177))</f>
        <v>Jum</v>
      </c>
      <c r="Q9177">
        <f>VLOOKUP(ecommerce_10000[[#This Row],[City]],F:I,4,FALSE)</f>
        <v>13290.4</v>
      </c>
      <c r="R9177" s="1">
        <f>SUMIF(C:C,ecommerce_10000[[#This Row],[Category]],I:I)</f>
        <v>91504159.730000004</v>
      </c>
      <c r="S9177" s="1">
        <f>SUMIFS(I:I,C:C,C9177)</f>
        <v>91504159.730000004</v>
      </c>
      <c r="T9177" s="1" t="str">
        <f>INDEX(F:F,MATCH(ecommerce_10000[[#This Row],[TotalAmount]],I:I,0))</f>
        <v>Alexandria</v>
      </c>
    </row>
    <row r="9178" spans="1:20" x14ac:dyDescent="0.3">
      <c r="A9178" s="1" t="s">
        <v>9222</v>
      </c>
      <c r="B9178" s="1" t="s">
        <v>53</v>
      </c>
      <c r="C9178" s="1" t="s">
        <v>31</v>
      </c>
      <c r="D9178" s="1" t="s">
        <v>54</v>
      </c>
      <c r="E9178" s="1" t="s">
        <v>16</v>
      </c>
      <c r="F9178" s="1" t="s">
        <v>28</v>
      </c>
      <c r="G9178">
        <v>4641.34</v>
      </c>
      <c r="H9178">
        <v>5</v>
      </c>
      <c r="I9178">
        <v>23206.7</v>
      </c>
      <c r="J9178">
        <v>3.34</v>
      </c>
      <c r="K9178">
        <v>4682</v>
      </c>
      <c r="L9178" s="2">
        <v>45648</v>
      </c>
      <c r="O9178" t="str">
        <f>IF(ecommerce_10000[[#This Row],[Platform]]="Souq","sq",ecommerce_10000[[#This Row],[Platform]])</f>
        <v>sq</v>
      </c>
      <c r="P9178" t="str">
        <f>IF(E9178="Souq","sq",IF(E9178="Jumia","Jum",E9178))</f>
        <v>sq</v>
      </c>
      <c r="Q9178">
        <f>VLOOKUP(ecommerce_10000[[#This Row],[City]],F:I,4,FALSE)</f>
        <v>26648.76</v>
      </c>
      <c r="R9178" s="1">
        <f>SUMIF(C:C,ecommerce_10000[[#This Row],[Category]],I:I)</f>
        <v>57542997.559999913</v>
      </c>
      <c r="S9178" s="1">
        <f>SUMIFS(I:I,C:C,C9178)</f>
        <v>57542997.559999913</v>
      </c>
      <c r="T9178" s="1" t="str">
        <f>INDEX(F:F,MATCH(ecommerce_10000[[#This Row],[TotalAmount]],I:I,0))</f>
        <v>Casablanca</v>
      </c>
    </row>
    <row r="9179" spans="1:20" x14ac:dyDescent="0.3">
      <c r="A9179" s="1" t="s">
        <v>9223</v>
      </c>
      <c r="B9179" s="1" t="s">
        <v>65</v>
      </c>
      <c r="C9179" s="1" t="s">
        <v>20</v>
      </c>
      <c r="D9179" s="1" t="s">
        <v>66</v>
      </c>
      <c r="E9179" s="1" t="s">
        <v>47</v>
      </c>
      <c r="F9179" s="1" t="s">
        <v>33</v>
      </c>
      <c r="G9179">
        <v>12163.99</v>
      </c>
      <c r="H9179">
        <v>5</v>
      </c>
      <c r="I9179">
        <v>60819.95</v>
      </c>
      <c r="J9179">
        <v>2.14</v>
      </c>
      <c r="K9179">
        <v>1920</v>
      </c>
      <c r="L9179" s="2">
        <v>45367</v>
      </c>
      <c r="O9179" t="str">
        <f>IF(ecommerce_10000[[#This Row],[Platform]]="Souq","sq",ecommerce_10000[[#This Row],[Platform]])</f>
        <v>Amazon</v>
      </c>
      <c r="P9179" t="str">
        <f>IF(E9179="Souq","sq",IF(E9179="Jumia","Jum",E9179))</f>
        <v>Amazon</v>
      </c>
      <c r="Q9179">
        <f>VLOOKUP(ecommerce_10000[[#This Row],[City]],F:I,4,FALSE)</f>
        <v>3665.44</v>
      </c>
      <c r="R9179" s="1">
        <f>SUMIF(C:C,ecommerce_10000[[#This Row],[Category]],I:I)</f>
        <v>91504159.730000004</v>
      </c>
      <c r="S9179" s="1">
        <f>SUMIFS(I:I,C:C,C9179)</f>
        <v>91504159.730000004</v>
      </c>
      <c r="T9179" s="1" t="str">
        <f>INDEX(F:F,MATCH(ecommerce_10000[[#This Row],[TotalAmount]],I:I,0))</f>
        <v>Dubai</v>
      </c>
    </row>
    <row r="9180" spans="1:20" x14ac:dyDescent="0.3">
      <c r="A9180" s="1" t="s">
        <v>9224</v>
      </c>
      <c r="B9180" s="1" t="s">
        <v>49</v>
      </c>
      <c r="C9180" s="1" t="s">
        <v>14</v>
      </c>
      <c r="D9180" s="1" t="s">
        <v>50</v>
      </c>
      <c r="E9180" s="1" t="s">
        <v>16</v>
      </c>
      <c r="F9180" s="1" t="s">
        <v>23</v>
      </c>
      <c r="G9180">
        <v>13340.7</v>
      </c>
      <c r="H9180">
        <v>4</v>
      </c>
      <c r="I9180">
        <v>53362.8</v>
      </c>
      <c r="J9180">
        <v>3.26</v>
      </c>
      <c r="K9180">
        <v>2277</v>
      </c>
      <c r="L9180" s="2">
        <v>45452</v>
      </c>
      <c r="O9180" t="str">
        <f>IF(ecommerce_10000[[#This Row],[Platform]]="Souq","sq",ecommerce_10000[[#This Row],[Platform]])</f>
        <v>sq</v>
      </c>
      <c r="P9180" t="str">
        <f>IF(E9180="Souq","sq",IF(E9180="Jumia","Jum",E9180))</f>
        <v>sq</v>
      </c>
      <c r="Q9180">
        <f>VLOOKUP(ecommerce_10000[[#This Row],[City]],F:I,4,FALSE)</f>
        <v>13290.4</v>
      </c>
      <c r="R9180" s="1">
        <f>SUMIF(C:C,ecommerce_10000[[#This Row],[Category]],I:I)</f>
        <v>92327183.770000085</v>
      </c>
      <c r="S9180" s="1">
        <f>SUMIFS(I:I,C:C,C9180)</f>
        <v>92327183.770000085</v>
      </c>
      <c r="T9180" s="1" t="str">
        <f>INDEX(F:F,MATCH(ecommerce_10000[[#This Row],[TotalAmount]],I:I,0))</f>
        <v>Alexandria</v>
      </c>
    </row>
    <row r="9181" spans="1:20" x14ac:dyDescent="0.3">
      <c r="A9181" s="1" t="s">
        <v>9225</v>
      </c>
      <c r="B9181" s="1" t="s">
        <v>43</v>
      </c>
      <c r="C9181" s="1" t="s">
        <v>44</v>
      </c>
      <c r="D9181" s="1" t="s">
        <v>45</v>
      </c>
      <c r="E9181" s="1" t="s">
        <v>16</v>
      </c>
      <c r="F9181" s="1" t="s">
        <v>40</v>
      </c>
      <c r="G9181">
        <v>14179.08</v>
      </c>
      <c r="H9181">
        <v>4</v>
      </c>
      <c r="I9181">
        <v>56716.32</v>
      </c>
      <c r="J9181">
        <v>2.04</v>
      </c>
      <c r="K9181">
        <v>2962</v>
      </c>
      <c r="L9181" s="2">
        <v>45588</v>
      </c>
      <c r="O9181" t="str">
        <f>IF(ecommerce_10000[[#This Row],[Platform]]="Souq","sq",ecommerce_10000[[#This Row],[Platform]])</f>
        <v>sq</v>
      </c>
      <c r="P9181" t="str">
        <f>IF(E9181="Souq","sq",IF(E9181="Jumia","Jum",E9181))</f>
        <v>sq</v>
      </c>
      <c r="Q9181">
        <f>VLOOKUP(ecommerce_10000[[#This Row],[City]],F:I,4,FALSE)</f>
        <v>99349.3</v>
      </c>
      <c r="R9181" s="1">
        <f>SUMIF(C:C,ecommerce_10000[[#This Row],[Category]],I:I)</f>
        <v>31420413.200000018</v>
      </c>
      <c r="S9181" s="1">
        <f>SUMIFS(I:I,C:C,C9181)</f>
        <v>31420413.200000018</v>
      </c>
      <c r="T9181" s="1" t="str">
        <f>INDEX(F:F,MATCH(ecommerce_10000[[#This Row],[TotalAmount]],I:I,0))</f>
        <v>Riyadh</v>
      </c>
    </row>
    <row r="9182" spans="1:20" x14ac:dyDescent="0.3">
      <c r="A9182" s="1" t="s">
        <v>9226</v>
      </c>
      <c r="B9182" s="1" t="s">
        <v>43</v>
      </c>
      <c r="C9182" s="1" t="s">
        <v>44</v>
      </c>
      <c r="D9182" s="1" t="s">
        <v>45</v>
      </c>
      <c r="E9182" s="1" t="s">
        <v>22</v>
      </c>
      <c r="F9182" s="1" t="s">
        <v>40</v>
      </c>
      <c r="G9182">
        <v>6004.75</v>
      </c>
      <c r="H9182">
        <v>1</v>
      </c>
      <c r="I9182">
        <v>6004.75</v>
      </c>
      <c r="J9182">
        <v>4.8600000000000003</v>
      </c>
      <c r="K9182">
        <v>4761</v>
      </c>
      <c r="L9182" s="2">
        <v>45359</v>
      </c>
      <c r="O9182" t="str">
        <f>IF(ecommerce_10000[[#This Row],[Platform]]="Souq","sq",ecommerce_10000[[#This Row],[Platform]])</f>
        <v>Jumia</v>
      </c>
      <c r="P9182" t="str">
        <f>IF(E9182="Souq","sq",IF(E9182="Jumia","Jum",E9182))</f>
        <v>Jum</v>
      </c>
      <c r="Q9182">
        <f>VLOOKUP(ecommerce_10000[[#This Row],[City]],F:I,4,FALSE)</f>
        <v>99349.3</v>
      </c>
      <c r="R9182" s="1">
        <f>SUMIF(C:C,ecommerce_10000[[#This Row],[Category]],I:I)</f>
        <v>31420413.200000018</v>
      </c>
      <c r="S9182" s="1">
        <f>SUMIFS(I:I,C:C,C9182)</f>
        <v>31420413.200000018</v>
      </c>
      <c r="T9182" s="1" t="str">
        <f>INDEX(F:F,MATCH(ecommerce_10000[[#This Row],[TotalAmount]],I:I,0))</f>
        <v>Riyadh</v>
      </c>
    </row>
    <row r="9183" spans="1:20" x14ac:dyDescent="0.3">
      <c r="A9183" s="1" t="s">
        <v>9227</v>
      </c>
      <c r="B9183" s="1" t="s">
        <v>35</v>
      </c>
      <c r="C9183" s="1" t="s">
        <v>14</v>
      </c>
      <c r="D9183" s="1" t="s">
        <v>36</v>
      </c>
      <c r="E9183" s="1" t="s">
        <v>47</v>
      </c>
      <c r="F9183" s="1" t="s">
        <v>28</v>
      </c>
      <c r="G9183">
        <v>15150.69</v>
      </c>
      <c r="H9183">
        <v>1</v>
      </c>
      <c r="I9183">
        <v>15150.69</v>
      </c>
      <c r="J9183">
        <v>3.31</v>
      </c>
      <c r="K9183">
        <v>3333</v>
      </c>
      <c r="L9183" s="2">
        <v>45486</v>
      </c>
      <c r="O9183" t="str">
        <f>IF(ecommerce_10000[[#This Row],[Platform]]="Souq","sq",ecommerce_10000[[#This Row],[Platform]])</f>
        <v>Amazon</v>
      </c>
      <c r="P9183" t="str">
        <f>IF(E9183="Souq","sq",IF(E9183="Jumia","Jum",E9183))</f>
        <v>Amazon</v>
      </c>
      <c r="Q9183">
        <f>VLOOKUP(ecommerce_10000[[#This Row],[City]],F:I,4,FALSE)</f>
        <v>26648.76</v>
      </c>
      <c r="R9183" s="1">
        <f>SUMIF(C:C,ecommerce_10000[[#This Row],[Category]],I:I)</f>
        <v>92327183.770000085</v>
      </c>
      <c r="S9183" s="1">
        <f>SUMIFS(I:I,C:C,C9183)</f>
        <v>92327183.770000085</v>
      </c>
      <c r="T9183" s="1" t="str">
        <f>INDEX(F:F,MATCH(ecommerce_10000[[#This Row],[TotalAmount]],I:I,0))</f>
        <v>Casablanca</v>
      </c>
    </row>
    <row r="9184" spans="1:20" x14ac:dyDescent="0.3">
      <c r="A9184" s="1" t="s">
        <v>9228</v>
      </c>
      <c r="B9184" s="1" t="s">
        <v>30</v>
      </c>
      <c r="C9184" s="1" t="s">
        <v>31</v>
      </c>
      <c r="D9184" s="1" t="s">
        <v>32</v>
      </c>
      <c r="E9184" s="1" t="s">
        <v>22</v>
      </c>
      <c r="F9184" s="1" t="s">
        <v>62</v>
      </c>
      <c r="G9184">
        <v>19163.13</v>
      </c>
      <c r="H9184">
        <v>3</v>
      </c>
      <c r="I9184">
        <v>57489.39</v>
      </c>
      <c r="J9184">
        <v>3.76</v>
      </c>
      <c r="K9184">
        <v>4632</v>
      </c>
      <c r="L9184" s="2">
        <v>45465</v>
      </c>
      <c r="O9184" t="str">
        <f>IF(ecommerce_10000[[#This Row],[Platform]]="Souq","sq",ecommerce_10000[[#This Row],[Platform]])</f>
        <v>Jumia</v>
      </c>
      <c r="P9184" t="str">
        <f>IF(E9184="Souq","sq",IF(E9184="Jumia","Jum",E9184))</f>
        <v>Jum</v>
      </c>
      <c r="Q9184">
        <f>VLOOKUP(ecommerce_10000[[#This Row],[City]],F:I,4,FALSE)</f>
        <v>27872.98</v>
      </c>
      <c r="R9184" s="1">
        <f>SUMIF(C:C,ecommerce_10000[[#This Row],[Category]],I:I)</f>
        <v>57542997.559999913</v>
      </c>
      <c r="S9184" s="1">
        <f>SUMIFS(I:I,C:C,C9184)</f>
        <v>57542997.559999913</v>
      </c>
      <c r="T9184" s="1" t="str">
        <f>INDEX(F:F,MATCH(ecommerce_10000[[#This Row],[TotalAmount]],I:I,0))</f>
        <v>Giza</v>
      </c>
    </row>
    <row r="9185" spans="1:20" x14ac:dyDescent="0.3">
      <c r="A9185" s="1" t="s">
        <v>9229</v>
      </c>
      <c r="B9185" s="1" t="s">
        <v>53</v>
      </c>
      <c r="C9185" s="1" t="s">
        <v>31</v>
      </c>
      <c r="D9185" s="1" t="s">
        <v>54</v>
      </c>
      <c r="E9185" s="1" t="s">
        <v>22</v>
      </c>
      <c r="F9185" s="1" t="s">
        <v>62</v>
      </c>
      <c r="G9185">
        <v>852.7</v>
      </c>
      <c r="H9185">
        <v>1</v>
      </c>
      <c r="I9185">
        <v>852.7</v>
      </c>
      <c r="J9185">
        <v>2.19</v>
      </c>
      <c r="K9185">
        <v>2297</v>
      </c>
      <c r="L9185" s="2">
        <v>45608</v>
      </c>
      <c r="O9185" t="str">
        <f>IF(ecommerce_10000[[#This Row],[Platform]]="Souq","sq",ecommerce_10000[[#This Row],[Platform]])</f>
        <v>Jumia</v>
      </c>
      <c r="P9185" t="str">
        <f>IF(E9185="Souq","sq",IF(E9185="Jumia","Jum",E9185))</f>
        <v>Jum</v>
      </c>
      <c r="Q9185">
        <f>VLOOKUP(ecommerce_10000[[#This Row],[City]],F:I,4,FALSE)</f>
        <v>27872.98</v>
      </c>
      <c r="R9185" s="1">
        <f>SUMIF(C:C,ecommerce_10000[[#This Row],[Category]],I:I)</f>
        <v>57542997.559999913</v>
      </c>
      <c r="S9185" s="1">
        <f>SUMIFS(I:I,C:C,C9185)</f>
        <v>57542997.559999913</v>
      </c>
      <c r="T9185" s="1" t="str">
        <f>INDEX(F:F,MATCH(ecommerce_10000[[#This Row],[TotalAmount]],I:I,0))</f>
        <v>Giza</v>
      </c>
    </row>
    <row r="9186" spans="1:20" x14ac:dyDescent="0.3">
      <c r="A9186" s="1" t="s">
        <v>9230</v>
      </c>
      <c r="B9186" s="1" t="s">
        <v>53</v>
      </c>
      <c r="C9186" s="1" t="s">
        <v>31</v>
      </c>
      <c r="D9186" s="1" t="s">
        <v>54</v>
      </c>
      <c r="E9186" s="1" t="s">
        <v>16</v>
      </c>
      <c r="F9186" s="1" t="s">
        <v>62</v>
      </c>
      <c r="G9186">
        <v>2680.51</v>
      </c>
      <c r="H9186">
        <v>5</v>
      </c>
      <c r="I9186">
        <v>13402.55</v>
      </c>
      <c r="J9186">
        <v>2.0099999999999998</v>
      </c>
      <c r="K9186">
        <v>3335</v>
      </c>
      <c r="L9186" s="2">
        <v>45445</v>
      </c>
      <c r="O9186" t="str">
        <f>IF(ecommerce_10000[[#This Row],[Platform]]="Souq","sq",ecommerce_10000[[#This Row],[Platform]])</f>
        <v>sq</v>
      </c>
      <c r="P9186" t="str">
        <f>IF(E9186="Souq","sq",IF(E9186="Jumia","Jum",E9186))</f>
        <v>sq</v>
      </c>
      <c r="Q9186">
        <f>VLOOKUP(ecommerce_10000[[#This Row],[City]],F:I,4,FALSE)</f>
        <v>27872.98</v>
      </c>
      <c r="R9186" s="1">
        <f>SUMIF(C:C,ecommerce_10000[[#This Row],[Category]],I:I)</f>
        <v>57542997.559999913</v>
      </c>
      <c r="S9186" s="1">
        <f>SUMIFS(I:I,C:C,C9186)</f>
        <v>57542997.559999913</v>
      </c>
      <c r="T9186" s="1" t="str">
        <f>INDEX(F:F,MATCH(ecommerce_10000[[#This Row],[TotalAmount]],I:I,0))</f>
        <v>Giza</v>
      </c>
    </row>
    <row r="9187" spans="1:20" x14ac:dyDescent="0.3">
      <c r="A9187" s="1" t="s">
        <v>9231</v>
      </c>
      <c r="B9187" s="1" t="s">
        <v>30</v>
      </c>
      <c r="C9187" s="1" t="s">
        <v>31</v>
      </c>
      <c r="D9187" s="1" t="s">
        <v>32</v>
      </c>
      <c r="E9187" s="1" t="s">
        <v>16</v>
      </c>
      <c r="F9187" s="1" t="s">
        <v>62</v>
      </c>
      <c r="G9187">
        <v>13164.87</v>
      </c>
      <c r="H9187">
        <v>2</v>
      </c>
      <c r="I9187">
        <v>26329.74</v>
      </c>
      <c r="J9187">
        <v>2.2999999999999998</v>
      </c>
      <c r="K9187">
        <v>1489</v>
      </c>
      <c r="L9187" s="2">
        <v>45502</v>
      </c>
      <c r="O9187" t="str">
        <f>IF(ecommerce_10000[[#This Row],[Platform]]="Souq","sq",ecommerce_10000[[#This Row],[Platform]])</f>
        <v>sq</v>
      </c>
      <c r="P9187" t="str">
        <f>IF(E9187="Souq","sq",IF(E9187="Jumia","Jum",E9187))</f>
        <v>sq</v>
      </c>
      <c r="Q9187">
        <f>VLOOKUP(ecommerce_10000[[#This Row],[City]],F:I,4,FALSE)</f>
        <v>27872.98</v>
      </c>
      <c r="R9187" s="1">
        <f>SUMIF(C:C,ecommerce_10000[[#This Row],[Category]],I:I)</f>
        <v>57542997.559999913</v>
      </c>
      <c r="S9187" s="1">
        <f>SUMIFS(I:I,C:C,C9187)</f>
        <v>57542997.559999913</v>
      </c>
      <c r="T9187" s="1" t="str">
        <f>INDEX(F:F,MATCH(ecommerce_10000[[#This Row],[TotalAmount]],I:I,0))</f>
        <v>Giza</v>
      </c>
    </row>
    <row r="9188" spans="1:20" x14ac:dyDescent="0.3">
      <c r="A9188" s="1" t="s">
        <v>9232</v>
      </c>
      <c r="B9188" s="1" t="s">
        <v>38</v>
      </c>
      <c r="C9188" s="1" t="s">
        <v>20</v>
      </c>
      <c r="D9188" s="1" t="s">
        <v>39</v>
      </c>
      <c r="E9188" s="1" t="s">
        <v>16</v>
      </c>
      <c r="F9188" s="1" t="s">
        <v>17</v>
      </c>
      <c r="G9188">
        <v>19109.34</v>
      </c>
      <c r="H9188">
        <v>5</v>
      </c>
      <c r="I9188">
        <v>95546.7</v>
      </c>
      <c r="J9188">
        <v>2.7</v>
      </c>
      <c r="K9188">
        <v>2939</v>
      </c>
      <c r="L9188" s="2">
        <v>45332</v>
      </c>
      <c r="O9188" t="str">
        <f>IF(ecommerce_10000[[#This Row],[Platform]]="Souq","sq",ecommerce_10000[[#This Row],[Platform]])</f>
        <v>sq</v>
      </c>
      <c r="P9188" t="str">
        <f>IF(E9188="Souq","sq",IF(E9188="Jumia","Jum",E9188))</f>
        <v>sq</v>
      </c>
      <c r="Q9188">
        <f>VLOOKUP(ecommerce_10000[[#This Row],[City]],F:I,4,FALSE)</f>
        <v>16284.02</v>
      </c>
      <c r="R9188" s="1">
        <f>SUMIF(C:C,ecommerce_10000[[#This Row],[Category]],I:I)</f>
        <v>91504159.730000004</v>
      </c>
      <c r="S9188" s="1">
        <f>SUMIFS(I:I,C:C,C9188)</f>
        <v>91504159.730000004</v>
      </c>
      <c r="T9188" s="1" t="str">
        <f>INDEX(F:F,MATCH(ecommerce_10000[[#This Row],[TotalAmount]],I:I,0))</f>
        <v>Cairo</v>
      </c>
    </row>
    <row r="9189" spans="1:20" x14ac:dyDescent="0.3">
      <c r="A9189" s="1" t="s">
        <v>9233</v>
      </c>
      <c r="B9189" s="1" t="s">
        <v>38</v>
      </c>
      <c r="C9189" s="1" t="s">
        <v>20</v>
      </c>
      <c r="D9189" s="1" t="s">
        <v>39</v>
      </c>
      <c r="E9189" s="1" t="s">
        <v>47</v>
      </c>
      <c r="F9189" s="1" t="s">
        <v>23</v>
      </c>
      <c r="G9189">
        <v>10887.09</v>
      </c>
      <c r="H9189">
        <v>5</v>
      </c>
      <c r="I9189">
        <v>54435.45</v>
      </c>
      <c r="J9189">
        <v>3.86</v>
      </c>
      <c r="K9189">
        <v>1062</v>
      </c>
      <c r="L9189" s="2">
        <v>45412</v>
      </c>
      <c r="O9189" t="str">
        <f>IF(ecommerce_10000[[#This Row],[Platform]]="Souq","sq",ecommerce_10000[[#This Row],[Platform]])</f>
        <v>Amazon</v>
      </c>
      <c r="P9189" t="str">
        <f>IF(E9189="Souq","sq",IF(E9189="Jumia","Jum",E9189))</f>
        <v>Amazon</v>
      </c>
      <c r="Q9189">
        <f>VLOOKUP(ecommerce_10000[[#This Row],[City]],F:I,4,FALSE)</f>
        <v>13290.4</v>
      </c>
      <c r="R9189" s="1">
        <f>SUMIF(C:C,ecommerce_10000[[#This Row],[Category]],I:I)</f>
        <v>91504159.730000004</v>
      </c>
      <c r="S9189" s="1">
        <f>SUMIFS(I:I,C:C,C9189)</f>
        <v>91504159.730000004</v>
      </c>
      <c r="T9189" s="1" t="str">
        <f>INDEX(F:F,MATCH(ecommerce_10000[[#This Row],[TotalAmount]],I:I,0))</f>
        <v>Alexandria</v>
      </c>
    </row>
    <row r="9190" spans="1:20" x14ac:dyDescent="0.3">
      <c r="A9190" s="1" t="s">
        <v>9234</v>
      </c>
      <c r="B9190" s="1" t="s">
        <v>25</v>
      </c>
      <c r="C9190" s="1" t="s">
        <v>26</v>
      </c>
      <c r="D9190" s="1" t="s">
        <v>27</v>
      </c>
      <c r="E9190" s="1" t="s">
        <v>47</v>
      </c>
      <c r="F9190" s="1" t="s">
        <v>28</v>
      </c>
      <c r="G9190">
        <v>13214.28</v>
      </c>
      <c r="H9190">
        <v>2</v>
      </c>
      <c r="I9190">
        <v>26428.560000000001</v>
      </c>
      <c r="J9190">
        <v>1.53</v>
      </c>
      <c r="K9190">
        <v>1171</v>
      </c>
      <c r="L9190" s="2">
        <v>45398</v>
      </c>
      <c r="O9190" t="str">
        <f>IF(ecommerce_10000[[#This Row],[Platform]]="Souq","sq",ecommerce_10000[[#This Row],[Platform]])</f>
        <v>Amazon</v>
      </c>
      <c r="P9190" t="str">
        <f>IF(E9190="Souq","sq",IF(E9190="Jumia","Jum",E9190))</f>
        <v>Amazon</v>
      </c>
      <c r="Q9190">
        <f>VLOOKUP(ecommerce_10000[[#This Row],[City]],F:I,4,FALSE)</f>
        <v>26648.76</v>
      </c>
      <c r="R9190" s="1">
        <f>SUMIF(C:C,ecommerce_10000[[#This Row],[Category]],I:I)</f>
        <v>29200970.130000021</v>
      </c>
      <c r="S9190" s="1">
        <f>SUMIFS(I:I,C:C,C9190)</f>
        <v>29200970.130000021</v>
      </c>
      <c r="T9190" s="1" t="str">
        <f>INDEX(F:F,MATCH(ecommerce_10000[[#This Row],[TotalAmount]],I:I,0))</f>
        <v>Casablanca</v>
      </c>
    </row>
    <row r="9191" spans="1:20" x14ac:dyDescent="0.3">
      <c r="A9191" s="1" t="s">
        <v>9235</v>
      </c>
      <c r="B9191" s="1" t="s">
        <v>43</v>
      </c>
      <c r="C9191" s="1" t="s">
        <v>44</v>
      </c>
      <c r="D9191" s="1" t="s">
        <v>45</v>
      </c>
      <c r="E9191" s="1" t="s">
        <v>16</v>
      </c>
      <c r="F9191" s="1" t="s">
        <v>17</v>
      </c>
      <c r="G9191">
        <v>11624.21</v>
      </c>
      <c r="H9191">
        <v>1</v>
      </c>
      <c r="I9191">
        <v>11624.21</v>
      </c>
      <c r="J9191">
        <v>1.53</v>
      </c>
      <c r="K9191">
        <v>1186</v>
      </c>
      <c r="L9191" s="2">
        <v>45369</v>
      </c>
      <c r="O9191" t="str">
        <f>IF(ecommerce_10000[[#This Row],[Platform]]="Souq","sq",ecommerce_10000[[#This Row],[Platform]])</f>
        <v>sq</v>
      </c>
      <c r="P9191" t="str">
        <f>IF(E9191="Souq","sq",IF(E9191="Jumia","Jum",E9191))</f>
        <v>sq</v>
      </c>
      <c r="Q9191">
        <f>VLOOKUP(ecommerce_10000[[#This Row],[City]],F:I,4,FALSE)</f>
        <v>16284.02</v>
      </c>
      <c r="R9191" s="1">
        <f>SUMIF(C:C,ecommerce_10000[[#This Row],[Category]],I:I)</f>
        <v>31420413.200000018</v>
      </c>
      <c r="S9191" s="1">
        <f>SUMIFS(I:I,C:C,C9191)</f>
        <v>31420413.200000018</v>
      </c>
      <c r="T9191" s="1" t="str">
        <f>INDEX(F:F,MATCH(ecommerce_10000[[#This Row],[TotalAmount]],I:I,0))</f>
        <v>Cairo</v>
      </c>
    </row>
    <row r="9192" spans="1:20" x14ac:dyDescent="0.3">
      <c r="A9192" s="1" t="s">
        <v>9236</v>
      </c>
      <c r="B9192" s="1" t="s">
        <v>65</v>
      </c>
      <c r="C9192" s="1" t="s">
        <v>20</v>
      </c>
      <c r="D9192" s="1" t="s">
        <v>66</v>
      </c>
      <c r="E9192" s="1" t="s">
        <v>16</v>
      </c>
      <c r="F9192" s="1" t="s">
        <v>17</v>
      </c>
      <c r="G9192">
        <v>13148.56</v>
      </c>
      <c r="H9192">
        <v>3</v>
      </c>
      <c r="I9192">
        <v>39445.68</v>
      </c>
      <c r="J9192">
        <v>3.84</v>
      </c>
      <c r="K9192">
        <v>1304</v>
      </c>
      <c r="L9192" s="2">
        <v>45498</v>
      </c>
      <c r="O9192" t="str">
        <f>IF(ecommerce_10000[[#This Row],[Platform]]="Souq","sq",ecommerce_10000[[#This Row],[Platform]])</f>
        <v>sq</v>
      </c>
      <c r="P9192" t="str">
        <f>IF(E9192="Souq","sq",IF(E9192="Jumia","Jum",E9192))</f>
        <v>sq</v>
      </c>
      <c r="Q9192">
        <f>VLOOKUP(ecommerce_10000[[#This Row],[City]],F:I,4,FALSE)</f>
        <v>16284.02</v>
      </c>
      <c r="R9192" s="1">
        <f>SUMIF(C:C,ecommerce_10000[[#This Row],[Category]],I:I)</f>
        <v>91504159.730000004</v>
      </c>
      <c r="S9192" s="1">
        <f>SUMIFS(I:I,C:C,C9192)</f>
        <v>91504159.730000004</v>
      </c>
      <c r="T9192" s="1" t="str">
        <f>INDEX(F:F,MATCH(ecommerce_10000[[#This Row],[TotalAmount]],I:I,0))</f>
        <v>Cairo</v>
      </c>
    </row>
    <row r="9193" spans="1:20" x14ac:dyDescent="0.3">
      <c r="A9193" s="1" t="s">
        <v>9237</v>
      </c>
      <c r="B9193" s="1" t="s">
        <v>65</v>
      </c>
      <c r="C9193" s="1" t="s">
        <v>20</v>
      </c>
      <c r="D9193" s="1" t="s">
        <v>66</v>
      </c>
      <c r="E9193" s="1" t="s">
        <v>22</v>
      </c>
      <c r="F9193" s="1" t="s">
        <v>17</v>
      </c>
      <c r="G9193">
        <v>14576.98</v>
      </c>
      <c r="H9193">
        <v>3</v>
      </c>
      <c r="I9193">
        <v>43730.94</v>
      </c>
      <c r="J9193">
        <v>4.41</v>
      </c>
      <c r="K9193">
        <v>222</v>
      </c>
      <c r="L9193" s="2">
        <v>45358</v>
      </c>
      <c r="O9193" t="str">
        <f>IF(ecommerce_10000[[#This Row],[Platform]]="Souq","sq",ecommerce_10000[[#This Row],[Platform]])</f>
        <v>Jumia</v>
      </c>
      <c r="P9193" t="str">
        <f>IF(E9193="Souq","sq",IF(E9193="Jumia","Jum",E9193))</f>
        <v>Jum</v>
      </c>
      <c r="Q9193">
        <f>VLOOKUP(ecommerce_10000[[#This Row],[City]],F:I,4,FALSE)</f>
        <v>16284.02</v>
      </c>
      <c r="R9193" s="1">
        <f>SUMIF(C:C,ecommerce_10000[[#This Row],[Category]],I:I)</f>
        <v>91504159.730000004</v>
      </c>
      <c r="S9193" s="1">
        <f>SUMIFS(I:I,C:C,C9193)</f>
        <v>91504159.730000004</v>
      </c>
      <c r="T9193" s="1" t="str">
        <f>INDEX(F:F,MATCH(ecommerce_10000[[#This Row],[TotalAmount]],I:I,0))</f>
        <v>Cairo</v>
      </c>
    </row>
    <row r="9194" spans="1:20" x14ac:dyDescent="0.3">
      <c r="A9194" s="1" t="s">
        <v>9238</v>
      </c>
      <c r="B9194" s="1" t="s">
        <v>43</v>
      </c>
      <c r="C9194" s="1" t="s">
        <v>44</v>
      </c>
      <c r="D9194" s="1" t="s">
        <v>45</v>
      </c>
      <c r="E9194" s="1" t="s">
        <v>47</v>
      </c>
      <c r="F9194" s="1" t="s">
        <v>40</v>
      </c>
      <c r="G9194">
        <v>10283.44</v>
      </c>
      <c r="H9194">
        <v>5</v>
      </c>
      <c r="I9194">
        <v>51417.2</v>
      </c>
      <c r="J9194">
        <v>2.4700000000000002</v>
      </c>
      <c r="K9194">
        <v>3259</v>
      </c>
      <c r="L9194" s="2">
        <v>45514</v>
      </c>
      <c r="O9194" t="str">
        <f>IF(ecommerce_10000[[#This Row],[Platform]]="Souq","sq",ecommerce_10000[[#This Row],[Platform]])</f>
        <v>Amazon</v>
      </c>
      <c r="P9194" t="str">
        <f>IF(E9194="Souq","sq",IF(E9194="Jumia","Jum",E9194))</f>
        <v>Amazon</v>
      </c>
      <c r="Q9194">
        <f>VLOOKUP(ecommerce_10000[[#This Row],[City]],F:I,4,FALSE)</f>
        <v>99349.3</v>
      </c>
      <c r="R9194" s="1">
        <f>SUMIF(C:C,ecommerce_10000[[#This Row],[Category]],I:I)</f>
        <v>31420413.200000018</v>
      </c>
      <c r="S9194" s="1">
        <f>SUMIFS(I:I,C:C,C9194)</f>
        <v>31420413.200000018</v>
      </c>
      <c r="T9194" s="1" t="str">
        <f>INDEX(F:F,MATCH(ecommerce_10000[[#This Row],[TotalAmount]],I:I,0))</f>
        <v>Riyadh</v>
      </c>
    </row>
    <row r="9195" spans="1:20" x14ac:dyDescent="0.3">
      <c r="A9195" s="1" t="s">
        <v>9239</v>
      </c>
      <c r="B9195" s="1" t="s">
        <v>30</v>
      </c>
      <c r="C9195" s="1" t="s">
        <v>31</v>
      </c>
      <c r="D9195" s="1" t="s">
        <v>32</v>
      </c>
      <c r="E9195" s="1" t="s">
        <v>47</v>
      </c>
      <c r="F9195" s="1" t="s">
        <v>33</v>
      </c>
      <c r="G9195">
        <v>4992.7700000000004</v>
      </c>
      <c r="H9195">
        <v>2</v>
      </c>
      <c r="I9195">
        <v>9985.5400000000009</v>
      </c>
      <c r="J9195">
        <v>1.1499999999999999</v>
      </c>
      <c r="K9195">
        <v>3159</v>
      </c>
      <c r="L9195" s="2">
        <v>45532</v>
      </c>
      <c r="O9195" t="str">
        <f>IF(ecommerce_10000[[#This Row],[Platform]]="Souq","sq",ecommerce_10000[[#This Row],[Platform]])</f>
        <v>Amazon</v>
      </c>
      <c r="P9195" t="str">
        <f>IF(E9195="Souq","sq",IF(E9195="Jumia","Jum",E9195))</f>
        <v>Amazon</v>
      </c>
      <c r="Q9195">
        <f>VLOOKUP(ecommerce_10000[[#This Row],[City]],F:I,4,FALSE)</f>
        <v>3665.44</v>
      </c>
      <c r="R9195" s="1">
        <f>SUMIF(C:C,ecommerce_10000[[#This Row],[Category]],I:I)</f>
        <v>57542997.559999913</v>
      </c>
      <c r="S9195" s="1">
        <f>SUMIFS(I:I,C:C,C9195)</f>
        <v>57542997.559999913</v>
      </c>
      <c r="T9195" s="1" t="str">
        <f>INDEX(F:F,MATCH(ecommerce_10000[[#This Row],[TotalAmount]],I:I,0))</f>
        <v>Dubai</v>
      </c>
    </row>
    <row r="9196" spans="1:20" x14ac:dyDescent="0.3">
      <c r="A9196" s="1" t="s">
        <v>9240</v>
      </c>
      <c r="B9196" s="1" t="s">
        <v>13</v>
      </c>
      <c r="C9196" s="1" t="s">
        <v>14</v>
      </c>
      <c r="D9196" s="1" t="s">
        <v>15</v>
      </c>
      <c r="E9196" s="1" t="s">
        <v>47</v>
      </c>
      <c r="F9196" s="1" t="s">
        <v>33</v>
      </c>
      <c r="G9196">
        <v>12145.42</v>
      </c>
      <c r="H9196">
        <v>1</v>
      </c>
      <c r="I9196">
        <v>12145.42</v>
      </c>
      <c r="J9196">
        <v>2.35</v>
      </c>
      <c r="K9196">
        <v>1226</v>
      </c>
      <c r="L9196" s="2">
        <v>45602</v>
      </c>
      <c r="O9196" t="str">
        <f>IF(ecommerce_10000[[#This Row],[Platform]]="Souq","sq",ecommerce_10000[[#This Row],[Platform]])</f>
        <v>Amazon</v>
      </c>
      <c r="P9196" t="str">
        <f>IF(E9196="Souq","sq",IF(E9196="Jumia","Jum",E9196))</f>
        <v>Amazon</v>
      </c>
      <c r="Q9196">
        <f>VLOOKUP(ecommerce_10000[[#This Row],[City]],F:I,4,FALSE)</f>
        <v>3665.44</v>
      </c>
      <c r="R9196" s="1">
        <f>SUMIF(C:C,ecommerce_10000[[#This Row],[Category]],I:I)</f>
        <v>92327183.770000085</v>
      </c>
      <c r="S9196" s="1">
        <f>SUMIFS(I:I,C:C,C9196)</f>
        <v>92327183.770000085</v>
      </c>
      <c r="T9196" s="1" t="str">
        <f>INDEX(F:F,MATCH(ecommerce_10000[[#This Row],[TotalAmount]],I:I,0))</f>
        <v>Dubai</v>
      </c>
    </row>
    <row r="9197" spans="1:20" x14ac:dyDescent="0.3">
      <c r="A9197" s="1" t="s">
        <v>9241</v>
      </c>
      <c r="B9197" s="1" t="s">
        <v>65</v>
      </c>
      <c r="C9197" s="1" t="s">
        <v>20</v>
      </c>
      <c r="D9197" s="1" t="s">
        <v>66</v>
      </c>
      <c r="E9197" s="1" t="s">
        <v>47</v>
      </c>
      <c r="F9197" s="1" t="s">
        <v>33</v>
      </c>
      <c r="G9197">
        <v>4486</v>
      </c>
      <c r="H9197">
        <v>5</v>
      </c>
      <c r="I9197">
        <v>22430</v>
      </c>
      <c r="J9197">
        <v>1.89</v>
      </c>
      <c r="K9197">
        <v>1162</v>
      </c>
      <c r="L9197" s="2">
        <v>45622</v>
      </c>
      <c r="O9197" t="str">
        <f>IF(ecommerce_10000[[#This Row],[Platform]]="Souq","sq",ecommerce_10000[[#This Row],[Platform]])</f>
        <v>Amazon</v>
      </c>
      <c r="P9197" t="str">
        <f>IF(E9197="Souq","sq",IF(E9197="Jumia","Jum",E9197))</f>
        <v>Amazon</v>
      </c>
      <c r="Q9197">
        <f>VLOOKUP(ecommerce_10000[[#This Row],[City]],F:I,4,FALSE)</f>
        <v>3665.44</v>
      </c>
      <c r="R9197" s="1">
        <f>SUMIF(C:C,ecommerce_10000[[#This Row],[Category]],I:I)</f>
        <v>91504159.730000004</v>
      </c>
      <c r="S9197" s="1">
        <f>SUMIFS(I:I,C:C,C9197)</f>
        <v>91504159.730000004</v>
      </c>
      <c r="T9197" s="1" t="str">
        <f>INDEX(F:F,MATCH(ecommerce_10000[[#This Row],[TotalAmount]],I:I,0))</f>
        <v>Dubai</v>
      </c>
    </row>
    <row r="9198" spans="1:20" x14ac:dyDescent="0.3">
      <c r="A9198" s="1" t="s">
        <v>9242</v>
      </c>
      <c r="B9198" s="1" t="s">
        <v>53</v>
      </c>
      <c r="C9198" s="1" t="s">
        <v>31</v>
      </c>
      <c r="D9198" s="1" t="s">
        <v>54</v>
      </c>
      <c r="E9198" s="1" t="s">
        <v>16</v>
      </c>
      <c r="F9198" s="1" t="s">
        <v>40</v>
      </c>
      <c r="G9198">
        <v>3255.24</v>
      </c>
      <c r="H9198">
        <v>1</v>
      </c>
      <c r="I9198">
        <v>3255.24</v>
      </c>
      <c r="J9198">
        <v>1.71</v>
      </c>
      <c r="K9198">
        <v>2512</v>
      </c>
      <c r="L9198" s="2">
        <v>45363</v>
      </c>
      <c r="O9198" t="str">
        <f>IF(ecommerce_10000[[#This Row],[Platform]]="Souq","sq",ecommerce_10000[[#This Row],[Platform]])</f>
        <v>sq</v>
      </c>
      <c r="P9198" t="str">
        <f>IF(E9198="Souq","sq",IF(E9198="Jumia","Jum",E9198))</f>
        <v>sq</v>
      </c>
      <c r="Q9198">
        <f>VLOOKUP(ecommerce_10000[[#This Row],[City]],F:I,4,FALSE)</f>
        <v>99349.3</v>
      </c>
      <c r="R9198" s="1">
        <f>SUMIF(C:C,ecommerce_10000[[#This Row],[Category]],I:I)</f>
        <v>57542997.559999913</v>
      </c>
      <c r="S9198" s="1">
        <f>SUMIFS(I:I,C:C,C9198)</f>
        <v>57542997.559999913</v>
      </c>
      <c r="T9198" s="1" t="str">
        <f>INDEX(F:F,MATCH(ecommerce_10000[[#This Row],[TotalAmount]],I:I,0))</f>
        <v>Riyadh</v>
      </c>
    </row>
    <row r="9199" spans="1:20" x14ac:dyDescent="0.3">
      <c r="A9199" s="1" t="s">
        <v>9243</v>
      </c>
      <c r="B9199" s="1" t="s">
        <v>30</v>
      </c>
      <c r="C9199" s="1" t="s">
        <v>31</v>
      </c>
      <c r="D9199" s="1" t="s">
        <v>32</v>
      </c>
      <c r="E9199" s="1" t="s">
        <v>47</v>
      </c>
      <c r="F9199" s="1" t="s">
        <v>62</v>
      </c>
      <c r="G9199">
        <v>8128.33</v>
      </c>
      <c r="H9199">
        <v>5</v>
      </c>
      <c r="I9199">
        <v>40641.65</v>
      </c>
      <c r="J9199">
        <v>2.06</v>
      </c>
      <c r="K9199">
        <v>2174</v>
      </c>
      <c r="L9199" s="2">
        <v>45353</v>
      </c>
      <c r="O9199" t="str">
        <f>IF(ecommerce_10000[[#This Row],[Platform]]="Souq","sq",ecommerce_10000[[#This Row],[Platform]])</f>
        <v>Amazon</v>
      </c>
      <c r="P9199" t="str">
        <f>IF(E9199="Souq","sq",IF(E9199="Jumia","Jum",E9199))</f>
        <v>Amazon</v>
      </c>
      <c r="Q9199">
        <f>VLOOKUP(ecommerce_10000[[#This Row],[City]],F:I,4,FALSE)</f>
        <v>27872.98</v>
      </c>
      <c r="R9199" s="1">
        <f>SUMIF(C:C,ecommerce_10000[[#This Row],[Category]],I:I)</f>
        <v>57542997.559999913</v>
      </c>
      <c r="S9199" s="1">
        <f>SUMIFS(I:I,C:C,C9199)</f>
        <v>57542997.559999913</v>
      </c>
      <c r="T9199" s="1" t="str">
        <f>INDEX(F:F,MATCH(ecommerce_10000[[#This Row],[TotalAmount]],I:I,0))</f>
        <v>Giza</v>
      </c>
    </row>
    <row r="9200" spans="1:20" x14ac:dyDescent="0.3">
      <c r="A9200" s="1" t="s">
        <v>9244</v>
      </c>
      <c r="B9200" s="1" t="s">
        <v>19</v>
      </c>
      <c r="C9200" s="1" t="s">
        <v>20</v>
      </c>
      <c r="D9200" s="1" t="s">
        <v>21</v>
      </c>
      <c r="E9200" s="1" t="s">
        <v>47</v>
      </c>
      <c r="F9200" s="1" t="s">
        <v>33</v>
      </c>
      <c r="G9200">
        <v>12612.47</v>
      </c>
      <c r="H9200">
        <v>4</v>
      </c>
      <c r="I9200">
        <v>50449.88</v>
      </c>
      <c r="J9200">
        <v>3.3</v>
      </c>
      <c r="K9200">
        <v>799</v>
      </c>
      <c r="L9200" s="2">
        <v>45344</v>
      </c>
      <c r="O9200" t="str">
        <f>IF(ecommerce_10000[[#This Row],[Platform]]="Souq","sq",ecommerce_10000[[#This Row],[Platform]])</f>
        <v>Amazon</v>
      </c>
      <c r="P9200" t="str">
        <f>IF(E9200="Souq","sq",IF(E9200="Jumia","Jum",E9200))</f>
        <v>Amazon</v>
      </c>
      <c r="Q9200">
        <f>VLOOKUP(ecommerce_10000[[#This Row],[City]],F:I,4,FALSE)</f>
        <v>3665.44</v>
      </c>
      <c r="R9200" s="1">
        <f>SUMIF(C:C,ecommerce_10000[[#This Row],[Category]],I:I)</f>
        <v>91504159.730000004</v>
      </c>
      <c r="S9200" s="1">
        <f>SUMIFS(I:I,C:C,C9200)</f>
        <v>91504159.730000004</v>
      </c>
      <c r="T9200" s="1" t="str">
        <f>INDEX(F:F,MATCH(ecommerce_10000[[#This Row],[TotalAmount]],I:I,0))</f>
        <v>Dubai</v>
      </c>
    </row>
    <row r="9201" spans="1:20" x14ac:dyDescent="0.3">
      <c r="A9201" s="1" t="s">
        <v>9245</v>
      </c>
      <c r="B9201" s="1" t="s">
        <v>13</v>
      </c>
      <c r="C9201" s="1" t="s">
        <v>14</v>
      </c>
      <c r="D9201" s="1" t="s">
        <v>15</v>
      </c>
      <c r="E9201" s="1" t="s">
        <v>16</v>
      </c>
      <c r="F9201" s="1" t="s">
        <v>62</v>
      </c>
      <c r="G9201">
        <v>3225.82</v>
      </c>
      <c r="H9201">
        <v>3</v>
      </c>
      <c r="I9201">
        <v>9677.4599999999991</v>
      </c>
      <c r="J9201">
        <v>3.07</v>
      </c>
      <c r="K9201">
        <v>3669</v>
      </c>
      <c r="L9201" s="2">
        <v>45380</v>
      </c>
      <c r="O9201" t="str">
        <f>IF(ecommerce_10000[[#This Row],[Platform]]="Souq","sq",ecommerce_10000[[#This Row],[Platform]])</f>
        <v>sq</v>
      </c>
      <c r="P9201" t="str">
        <f>IF(E9201="Souq","sq",IF(E9201="Jumia","Jum",E9201))</f>
        <v>sq</v>
      </c>
      <c r="Q9201">
        <f>VLOOKUP(ecommerce_10000[[#This Row],[City]],F:I,4,FALSE)</f>
        <v>27872.98</v>
      </c>
      <c r="R9201" s="1">
        <f>SUMIF(C:C,ecommerce_10000[[#This Row],[Category]],I:I)</f>
        <v>92327183.770000085</v>
      </c>
      <c r="S9201" s="1">
        <f>SUMIFS(I:I,C:C,C9201)</f>
        <v>92327183.770000085</v>
      </c>
      <c r="T9201" s="1" t="str">
        <f>INDEX(F:F,MATCH(ecommerce_10000[[#This Row],[TotalAmount]],I:I,0))</f>
        <v>Giza</v>
      </c>
    </row>
    <row r="9202" spans="1:20" x14ac:dyDescent="0.3">
      <c r="A9202" s="1" t="s">
        <v>9246</v>
      </c>
      <c r="B9202" s="1" t="s">
        <v>13</v>
      </c>
      <c r="C9202" s="1" t="s">
        <v>14</v>
      </c>
      <c r="D9202" s="1" t="s">
        <v>15</v>
      </c>
      <c r="E9202" s="1" t="s">
        <v>47</v>
      </c>
      <c r="F9202" s="1" t="s">
        <v>28</v>
      </c>
      <c r="G9202">
        <v>2675.55</v>
      </c>
      <c r="H9202">
        <v>2</v>
      </c>
      <c r="I9202">
        <v>5351.1</v>
      </c>
      <c r="J9202">
        <v>4.16</v>
      </c>
      <c r="K9202">
        <v>2301</v>
      </c>
      <c r="L9202" s="2">
        <v>45387</v>
      </c>
      <c r="O9202" t="str">
        <f>IF(ecommerce_10000[[#This Row],[Platform]]="Souq","sq",ecommerce_10000[[#This Row],[Platform]])</f>
        <v>Amazon</v>
      </c>
      <c r="P9202" t="str">
        <f>IF(E9202="Souq","sq",IF(E9202="Jumia","Jum",E9202))</f>
        <v>Amazon</v>
      </c>
      <c r="Q9202">
        <f>VLOOKUP(ecommerce_10000[[#This Row],[City]],F:I,4,FALSE)</f>
        <v>26648.76</v>
      </c>
      <c r="R9202" s="1">
        <f>SUMIF(C:C,ecommerce_10000[[#This Row],[Category]],I:I)</f>
        <v>92327183.770000085</v>
      </c>
      <c r="S9202" s="1">
        <f>SUMIFS(I:I,C:C,C9202)</f>
        <v>92327183.770000085</v>
      </c>
      <c r="T9202" s="1" t="str">
        <f>INDEX(F:F,MATCH(ecommerce_10000[[#This Row],[TotalAmount]],I:I,0))</f>
        <v>Casablanca</v>
      </c>
    </row>
    <row r="9203" spans="1:20" x14ac:dyDescent="0.3">
      <c r="A9203" s="1" t="s">
        <v>9247</v>
      </c>
      <c r="B9203" s="1" t="s">
        <v>43</v>
      </c>
      <c r="C9203" s="1" t="s">
        <v>44</v>
      </c>
      <c r="D9203" s="1" t="s">
        <v>45</v>
      </c>
      <c r="E9203" s="1" t="s">
        <v>16</v>
      </c>
      <c r="F9203" s="1" t="s">
        <v>62</v>
      </c>
      <c r="G9203">
        <v>4989.33</v>
      </c>
      <c r="H9203">
        <v>1</v>
      </c>
      <c r="I9203">
        <v>4989.33</v>
      </c>
      <c r="J9203">
        <v>1.76</v>
      </c>
      <c r="K9203">
        <v>4540</v>
      </c>
      <c r="L9203" s="2">
        <v>45381</v>
      </c>
      <c r="O9203" t="str">
        <f>IF(ecommerce_10000[[#This Row],[Platform]]="Souq","sq",ecommerce_10000[[#This Row],[Platform]])</f>
        <v>sq</v>
      </c>
      <c r="P9203" t="str">
        <f>IF(E9203="Souq","sq",IF(E9203="Jumia","Jum",E9203))</f>
        <v>sq</v>
      </c>
      <c r="Q9203">
        <f>VLOOKUP(ecommerce_10000[[#This Row],[City]],F:I,4,FALSE)</f>
        <v>27872.98</v>
      </c>
      <c r="R9203" s="1">
        <f>SUMIF(C:C,ecommerce_10000[[#This Row],[Category]],I:I)</f>
        <v>31420413.200000018</v>
      </c>
      <c r="S9203" s="1">
        <f>SUMIFS(I:I,C:C,C9203)</f>
        <v>31420413.200000018</v>
      </c>
      <c r="T9203" s="1" t="str">
        <f>INDEX(F:F,MATCH(ecommerce_10000[[#This Row],[TotalAmount]],I:I,0))</f>
        <v>Giza</v>
      </c>
    </row>
    <row r="9204" spans="1:20" x14ac:dyDescent="0.3">
      <c r="A9204" s="1" t="s">
        <v>9248</v>
      </c>
      <c r="B9204" s="1" t="s">
        <v>53</v>
      </c>
      <c r="C9204" s="1" t="s">
        <v>31</v>
      </c>
      <c r="D9204" s="1" t="s">
        <v>54</v>
      </c>
      <c r="E9204" s="1" t="s">
        <v>22</v>
      </c>
      <c r="F9204" s="1" t="s">
        <v>23</v>
      </c>
      <c r="G9204">
        <v>6369.15</v>
      </c>
      <c r="H9204">
        <v>5</v>
      </c>
      <c r="I9204">
        <v>31845.75</v>
      </c>
      <c r="J9204">
        <v>4.95</v>
      </c>
      <c r="K9204">
        <v>752</v>
      </c>
      <c r="L9204" s="2">
        <v>45510</v>
      </c>
      <c r="O9204" t="str">
        <f>IF(ecommerce_10000[[#This Row],[Platform]]="Souq","sq",ecommerce_10000[[#This Row],[Platform]])</f>
        <v>Jumia</v>
      </c>
      <c r="P9204" t="str">
        <f>IF(E9204="Souq","sq",IF(E9204="Jumia","Jum",E9204))</f>
        <v>Jum</v>
      </c>
      <c r="Q9204">
        <f>VLOOKUP(ecommerce_10000[[#This Row],[City]],F:I,4,FALSE)</f>
        <v>13290.4</v>
      </c>
      <c r="R9204" s="1">
        <f>SUMIF(C:C,ecommerce_10000[[#This Row],[Category]],I:I)</f>
        <v>57542997.559999913</v>
      </c>
      <c r="S9204" s="1">
        <f>SUMIFS(I:I,C:C,C9204)</f>
        <v>57542997.559999913</v>
      </c>
      <c r="T9204" s="1" t="str">
        <f>INDEX(F:F,MATCH(ecommerce_10000[[#This Row],[TotalAmount]],I:I,0))</f>
        <v>Alexandria</v>
      </c>
    </row>
    <row r="9205" spans="1:20" x14ac:dyDescent="0.3">
      <c r="A9205" s="1" t="s">
        <v>9249</v>
      </c>
      <c r="B9205" s="1" t="s">
        <v>13</v>
      </c>
      <c r="C9205" s="1" t="s">
        <v>14</v>
      </c>
      <c r="D9205" s="1" t="s">
        <v>15</v>
      </c>
      <c r="E9205" s="1" t="s">
        <v>22</v>
      </c>
      <c r="F9205" s="1" t="s">
        <v>62</v>
      </c>
      <c r="G9205">
        <v>13774.71</v>
      </c>
      <c r="H9205">
        <v>1</v>
      </c>
      <c r="I9205">
        <v>13774.71</v>
      </c>
      <c r="J9205">
        <v>3.3</v>
      </c>
      <c r="K9205">
        <v>1258</v>
      </c>
      <c r="L9205" s="2">
        <v>45514</v>
      </c>
      <c r="O9205" t="str">
        <f>IF(ecommerce_10000[[#This Row],[Platform]]="Souq","sq",ecommerce_10000[[#This Row],[Platform]])</f>
        <v>Jumia</v>
      </c>
      <c r="P9205" t="str">
        <f>IF(E9205="Souq","sq",IF(E9205="Jumia","Jum",E9205))</f>
        <v>Jum</v>
      </c>
      <c r="Q9205">
        <f>VLOOKUP(ecommerce_10000[[#This Row],[City]],F:I,4,FALSE)</f>
        <v>27872.98</v>
      </c>
      <c r="R9205" s="1">
        <f>SUMIF(C:C,ecommerce_10000[[#This Row],[Category]],I:I)</f>
        <v>92327183.770000085</v>
      </c>
      <c r="S9205" s="1">
        <f>SUMIFS(I:I,C:C,C9205)</f>
        <v>92327183.770000085</v>
      </c>
      <c r="T9205" s="1" t="str">
        <f>INDEX(F:F,MATCH(ecommerce_10000[[#This Row],[TotalAmount]],I:I,0))</f>
        <v>Giza</v>
      </c>
    </row>
    <row r="9206" spans="1:20" x14ac:dyDescent="0.3">
      <c r="A9206" s="1" t="s">
        <v>9250</v>
      </c>
      <c r="B9206" s="1" t="s">
        <v>65</v>
      </c>
      <c r="C9206" s="1" t="s">
        <v>20</v>
      </c>
      <c r="D9206" s="1" t="s">
        <v>66</v>
      </c>
      <c r="E9206" s="1" t="s">
        <v>16</v>
      </c>
      <c r="F9206" s="1" t="s">
        <v>17</v>
      </c>
      <c r="G9206">
        <v>15614.79</v>
      </c>
      <c r="H9206">
        <v>5</v>
      </c>
      <c r="I9206">
        <v>78073.95</v>
      </c>
      <c r="J9206">
        <v>1.86</v>
      </c>
      <c r="K9206">
        <v>1459</v>
      </c>
      <c r="L9206" s="2">
        <v>45359</v>
      </c>
      <c r="O9206" t="str">
        <f>IF(ecommerce_10000[[#This Row],[Platform]]="Souq","sq",ecommerce_10000[[#This Row],[Platform]])</f>
        <v>sq</v>
      </c>
      <c r="P9206" t="str">
        <f>IF(E9206="Souq","sq",IF(E9206="Jumia","Jum",E9206))</f>
        <v>sq</v>
      </c>
      <c r="Q9206">
        <f>VLOOKUP(ecommerce_10000[[#This Row],[City]],F:I,4,FALSE)</f>
        <v>16284.02</v>
      </c>
      <c r="R9206" s="1">
        <f>SUMIF(C:C,ecommerce_10000[[#This Row],[Category]],I:I)</f>
        <v>91504159.730000004</v>
      </c>
      <c r="S9206" s="1">
        <f>SUMIFS(I:I,C:C,C9206)</f>
        <v>91504159.730000004</v>
      </c>
      <c r="T9206" s="1" t="str">
        <f>INDEX(F:F,MATCH(ecommerce_10000[[#This Row],[TotalAmount]],I:I,0))</f>
        <v>Cairo</v>
      </c>
    </row>
    <row r="9207" spans="1:20" x14ac:dyDescent="0.3">
      <c r="A9207" s="1" t="s">
        <v>9251</v>
      </c>
      <c r="B9207" s="1" t="s">
        <v>38</v>
      </c>
      <c r="C9207" s="1" t="s">
        <v>20</v>
      </c>
      <c r="D9207" s="1" t="s">
        <v>39</v>
      </c>
      <c r="E9207" s="1" t="s">
        <v>16</v>
      </c>
      <c r="F9207" s="1" t="s">
        <v>23</v>
      </c>
      <c r="G9207">
        <v>14963.42</v>
      </c>
      <c r="H9207">
        <v>5</v>
      </c>
      <c r="I9207">
        <v>74817.100000000006</v>
      </c>
      <c r="J9207">
        <v>4.22</v>
      </c>
      <c r="K9207">
        <v>3103</v>
      </c>
      <c r="L9207" s="2">
        <v>45437</v>
      </c>
      <c r="O9207" t="str">
        <f>IF(ecommerce_10000[[#This Row],[Platform]]="Souq","sq",ecommerce_10000[[#This Row],[Platform]])</f>
        <v>sq</v>
      </c>
      <c r="P9207" t="str">
        <f>IF(E9207="Souq","sq",IF(E9207="Jumia","Jum",E9207))</f>
        <v>sq</v>
      </c>
      <c r="Q9207">
        <f>VLOOKUP(ecommerce_10000[[#This Row],[City]],F:I,4,FALSE)</f>
        <v>13290.4</v>
      </c>
      <c r="R9207" s="1">
        <f>SUMIF(C:C,ecommerce_10000[[#This Row],[Category]],I:I)</f>
        <v>91504159.730000004</v>
      </c>
      <c r="S9207" s="1">
        <f>SUMIFS(I:I,C:C,C9207)</f>
        <v>91504159.730000004</v>
      </c>
      <c r="T9207" s="1" t="str">
        <f>INDEX(F:F,MATCH(ecommerce_10000[[#This Row],[TotalAmount]],I:I,0))</f>
        <v>Alexandria</v>
      </c>
    </row>
    <row r="9208" spans="1:20" x14ac:dyDescent="0.3">
      <c r="A9208" s="1" t="s">
        <v>9252</v>
      </c>
      <c r="B9208" s="1" t="s">
        <v>38</v>
      </c>
      <c r="C9208" s="1" t="s">
        <v>20</v>
      </c>
      <c r="D9208" s="1" t="s">
        <v>39</v>
      </c>
      <c r="E9208" s="1" t="s">
        <v>47</v>
      </c>
      <c r="F9208" s="1" t="s">
        <v>33</v>
      </c>
      <c r="G9208">
        <v>6063.43</v>
      </c>
      <c r="H9208">
        <v>4</v>
      </c>
      <c r="I9208">
        <v>24253.72</v>
      </c>
      <c r="J9208">
        <v>3.33</v>
      </c>
      <c r="K9208">
        <v>2321</v>
      </c>
      <c r="L9208" s="2">
        <v>45523</v>
      </c>
      <c r="O9208" t="str">
        <f>IF(ecommerce_10000[[#This Row],[Platform]]="Souq","sq",ecommerce_10000[[#This Row],[Platform]])</f>
        <v>Amazon</v>
      </c>
      <c r="P9208" t="str">
        <f>IF(E9208="Souq","sq",IF(E9208="Jumia","Jum",E9208))</f>
        <v>Amazon</v>
      </c>
      <c r="Q9208">
        <f>VLOOKUP(ecommerce_10000[[#This Row],[City]],F:I,4,FALSE)</f>
        <v>3665.44</v>
      </c>
      <c r="R9208" s="1">
        <f>SUMIF(C:C,ecommerce_10000[[#This Row],[Category]],I:I)</f>
        <v>91504159.730000004</v>
      </c>
      <c r="S9208" s="1">
        <f>SUMIFS(I:I,C:C,C9208)</f>
        <v>91504159.730000004</v>
      </c>
      <c r="T9208" s="1" t="str">
        <f>INDEX(F:F,MATCH(ecommerce_10000[[#This Row],[TotalAmount]],I:I,0))</f>
        <v>Dubai</v>
      </c>
    </row>
    <row r="9209" spans="1:20" x14ac:dyDescent="0.3">
      <c r="A9209" s="1" t="s">
        <v>9253</v>
      </c>
      <c r="B9209" s="1" t="s">
        <v>30</v>
      </c>
      <c r="C9209" s="1" t="s">
        <v>31</v>
      </c>
      <c r="D9209" s="1" t="s">
        <v>32</v>
      </c>
      <c r="E9209" s="1" t="s">
        <v>47</v>
      </c>
      <c r="F9209" s="1" t="s">
        <v>62</v>
      </c>
      <c r="G9209">
        <v>12781.06</v>
      </c>
      <c r="H9209">
        <v>5</v>
      </c>
      <c r="I9209">
        <v>63905.3</v>
      </c>
      <c r="J9209">
        <v>3.62</v>
      </c>
      <c r="K9209">
        <v>3471</v>
      </c>
      <c r="L9209" s="2">
        <v>45503</v>
      </c>
      <c r="O9209" t="str">
        <f>IF(ecommerce_10000[[#This Row],[Platform]]="Souq","sq",ecommerce_10000[[#This Row],[Platform]])</f>
        <v>Amazon</v>
      </c>
      <c r="P9209" t="str">
        <f>IF(E9209="Souq","sq",IF(E9209="Jumia","Jum",E9209))</f>
        <v>Amazon</v>
      </c>
      <c r="Q9209">
        <f>VLOOKUP(ecommerce_10000[[#This Row],[City]],F:I,4,FALSE)</f>
        <v>27872.98</v>
      </c>
      <c r="R9209" s="1">
        <f>SUMIF(C:C,ecommerce_10000[[#This Row],[Category]],I:I)</f>
        <v>57542997.559999913</v>
      </c>
      <c r="S9209" s="1">
        <f>SUMIFS(I:I,C:C,C9209)</f>
        <v>57542997.559999913</v>
      </c>
      <c r="T9209" s="1" t="str">
        <f>INDEX(F:F,MATCH(ecommerce_10000[[#This Row],[TotalAmount]],I:I,0))</f>
        <v>Giza</v>
      </c>
    </row>
    <row r="9210" spans="1:20" x14ac:dyDescent="0.3">
      <c r="A9210" s="1" t="s">
        <v>9254</v>
      </c>
      <c r="B9210" s="1" t="s">
        <v>30</v>
      </c>
      <c r="C9210" s="1" t="s">
        <v>31</v>
      </c>
      <c r="D9210" s="1" t="s">
        <v>32</v>
      </c>
      <c r="E9210" s="1" t="s">
        <v>47</v>
      </c>
      <c r="F9210" s="1" t="s">
        <v>62</v>
      </c>
      <c r="G9210">
        <v>9028.2999999999993</v>
      </c>
      <c r="H9210">
        <v>5</v>
      </c>
      <c r="I9210">
        <v>45141.5</v>
      </c>
      <c r="J9210">
        <v>2.5299999999999998</v>
      </c>
      <c r="K9210">
        <v>3244</v>
      </c>
      <c r="L9210" s="2">
        <v>45397</v>
      </c>
      <c r="O9210" t="str">
        <f>IF(ecommerce_10000[[#This Row],[Platform]]="Souq","sq",ecommerce_10000[[#This Row],[Platform]])</f>
        <v>Amazon</v>
      </c>
      <c r="P9210" t="str">
        <f>IF(E9210="Souq","sq",IF(E9210="Jumia","Jum",E9210))</f>
        <v>Amazon</v>
      </c>
      <c r="Q9210">
        <f>VLOOKUP(ecommerce_10000[[#This Row],[City]],F:I,4,FALSE)</f>
        <v>27872.98</v>
      </c>
      <c r="R9210" s="1">
        <f>SUMIF(C:C,ecommerce_10000[[#This Row],[Category]],I:I)</f>
        <v>57542997.559999913</v>
      </c>
      <c r="S9210" s="1">
        <f>SUMIFS(I:I,C:C,C9210)</f>
        <v>57542997.559999913</v>
      </c>
      <c r="T9210" s="1" t="str">
        <f>INDEX(F:F,MATCH(ecommerce_10000[[#This Row],[TotalAmount]],I:I,0))</f>
        <v>Giza</v>
      </c>
    </row>
    <row r="9211" spans="1:20" x14ac:dyDescent="0.3">
      <c r="A9211" s="1" t="s">
        <v>9255</v>
      </c>
      <c r="B9211" s="1" t="s">
        <v>25</v>
      </c>
      <c r="C9211" s="1" t="s">
        <v>26</v>
      </c>
      <c r="D9211" s="1" t="s">
        <v>27</v>
      </c>
      <c r="E9211" s="1" t="s">
        <v>22</v>
      </c>
      <c r="F9211" s="1" t="s">
        <v>17</v>
      </c>
      <c r="G9211">
        <v>15830.29</v>
      </c>
      <c r="H9211">
        <v>1</v>
      </c>
      <c r="I9211">
        <v>15830.29</v>
      </c>
      <c r="J9211">
        <v>3.62</v>
      </c>
      <c r="K9211">
        <v>3057</v>
      </c>
      <c r="L9211" s="2">
        <v>45563</v>
      </c>
      <c r="O9211" t="str">
        <f>IF(ecommerce_10000[[#This Row],[Platform]]="Souq","sq",ecommerce_10000[[#This Row],[Platform]])</f>
        <v>Jumia</v>
      </c>
      <c r="P9211" t="str">
        <f>IF(E9211="Souq","sq",IF(E9211="Jumia","Jum",E9211))</f>
        <v>Jum</v>
      </c>
      <c r="Q9211">
        <f>VLOOKUP(ecommerce_10000[[#This Row],[City]],F:I,4,FALSE)</f>
        <v>16284.02</v>
      </c>
      <c r="R9211" s="1">
        <f>SUMIF(C:C,ecommerce_10000[[#This Row],[Category]],I:I)</f>
        <v>29200970.130000021</v>
      </c>
      <c r="S9211" s="1">
        <f>SUMIFS(I:I,C:C,C9211)</f>
        <v>29200970.130000021</v>
      </c>
      <c r="T9211" s="1" t="str">
        <f>INDEX(F:F,MATCH(ecommerce_10000[[#This Row],[TotalAmount]],I:I,0))</f>
        <v>Cairo</v>
      </c>
    </row>
    <row r="9212" spans="1:20" x14ac:dyDescent="0.3">
      <c r="A9212" s="1" t="s">
        <v>9256</v>
      </c>
      <c r="B9212" s="1" t="s">
        <v>35</v>
      </c>
      <c r="C9212" s="1" t="s">
        <v>14</v>
      </c>
      <c r="D9212" s="1" t="s">
        <v>36</v>
      </c>
      <c r="E9212" s="1" t="s">
        <v>16</v>
      </c>
      <c r="F9212" s="1" t="s">
        <v>33</v>
      </c>
      <c r="G9212">
        <v>611.77</v>
      </c>
      <c r="H9212">
        <v>1</v>
      </c>
      <c r="I9212">
        <v>611.77</v>
      </c>
      <c r="J9212">
        <v>1.44</v>
      </c>
      <c r="K9212">
        <v>4763</v>
      </c>
      <c r="L9212" s="2">
        <v>45379</v>
      </c>
      <c r="O9212" t="str">
        <f>IF(ecommerce_10000[[#This Row],[Platform]]="Souq","sq",ecommerce_10000[[#This Row],[Platform]])</f>
        <v>sq</v>
      </c>
      <c r="P9212" t="str">
        <f>IF(E9212="Souq","sq",IF(E9212="Jumia","Jum",E9212))</f>
        <v>sq</v>
      </c>
      <c r="Q9212">
        <f>VLOOKUP(ecommerce_10000[[#This Row],[City]],F:I,4,FALSE)</f>
        <v>3665.44</v>
      </c>
      <c r="R9212" s="1">
        <f>SUMIF(C:C,ecommerce_10000[[#This Row],[Category]],I:I)</f>
        <v>92327183.770000085</v>
      </c>
      <c r="S9212" s="1">
        <f>SUMIFS(I:I,C:C,C9212)</f>
        <v>92327183.770000085</v>
      </c>
      <c r="T9212" s="1" t="str">
        <f>INDEX(F:F,MATCH(ecommerce_10000[[#This Row],[TotalAmount]],I:I,0))</f>
        <v>Dubai</v>
      </c>
    </row>
    <row r="9213" spans="1:20" x14ac:dyDescent="0.3">
      <c r="A9213" s="1" t="s">
        <v>9257</v>
      </c>
      <c r="B9213" s="1" t="s">
        <v>25</v>
      </c>
      <c r="C9213" s="1" t="s">
        <v>26</v>
      </c>
      <c r="D9213" s="1" t="s">
        <v>27</v>
      </c>
      <c r="E9213" s="1" t="s">
        <v>22</v>
      </c>
      <c r="F9213" s="1" t="s">
        <v>62</v>
      </c>
      <c r="G9213">
        <v>5032.83</v>
      </c>
      <c r="H9213">
        <v>5</v>
      </c>
      <c r="I9213">
        <v>25164.15</v>
      </c>
      <c r="J9213">
        <v>2.95</v>
      </c>
      <c r="K9213">
        <v>4148</v>
      </c>
      <c r="L9213" s="2">
        <v>45387</v>
      </c>
      <c r="O9213" t="str">
        <f>IF(ecommerce_10000[[#This Row],[Platform]]="Souq","sq",ecommerce_10000[[#This Row],[Platform]])</f>
        <v>Jumia</v>
      </c>
      <c r="P9213" t="str">
        <f>IF(E9213="Souq","sq",IF(E9213="Jumia","Jum",E9213))</f>
        <v>Jum</v>
      </c>
      <c r="Q9213">
        <f>VLOOKUP(ecommerce_10000[[#This Row],[City]],F:I,4,FALSE)</f>
        <v>27872.98</v>
      </c>
      <c r="R9213" s="1">
        <f>SUMIF(C:C,ecommerce_10000[[#This Row],[Category]],I:I)</f>
        <v>29200970.130000021</v>
      </c>
      <c r="S9213" s="1">
        <f>SUMIFS(I:I,C:C,C9213)</f>
        <v>29200970.130000021</v>
      </c>
      <c r="T9213" s="1" t="str">
        <f>INDEX(F:F,MATCH(ecommerce_10000[[#This Row],[TotalAmount]],I:I,0))</f>
        <v>Giza</v>
      </c>
    </row>
    <row r="9214" spans="1:20" x14ac:dyDescent="0.3">
      <c r="A9214" s="1" t="s">
        <v>9258</v>
      </c>
      <c r="B9214" s="1" t="s">
        <v>65</v>
      </c>
      <c r="C9214" s="1" t="s">
        <v>20</v>
      </c>
      <c r="D9214" s="1" t="s">
        <v>66</v>
      </c>
      <c r="E9214" s="1" t="s">
        <v>16</v>
      </c>
      <c r="F9214" s="1" t="s">
        <v>33</v>
      </c>
      <c r="G9214">
        <v>6534.87</v>
      </c>
      <c r="H9214">
        <v>2</v>
      </c>
      <c r="I9214">
        <v>13069.74</v>
      </c>
      <c r="J9214">
        <v>1.93</v>
      </c>
      <c r="K9214">
        <v>471</v>
      </c>
      <c r="L9214" s="2">
        <v>45321</v>
      </c>
      <c r="O9214" t="str">
        <f>IF(ecommerce_10000[[#This Row],[Platform]]="Souq","sq",ecommerce_10000[[#This Row],[Platform]])</f>
        <v>sq</v>
      </c>
      <c r="P9214" t="str">
        <f>IF(E9214="Souq","sq",IF(E9214="Jumia","Jum",E9214))</f>
        <v>sq</v>
      </c>
      <c r="Q9214">
        <f>VLOOKUP(ecommerce_10000[[#This Row],[City]],F:I,4,FALSE)</f>
        <v>3665.44</v>
      </c>
      <c r="R9214" s="1">
        <f>SUMIF(C:C,ecommerce_10000[[#This Row],[Category]],I:I)</f>
        <v>91504159.730000004</v>
      </c>
      <c r="S9214" s="1">
        <f>SUMIFS(I:I,C:C,C9214)</f>
        <v>91504159.730000004</v>
      </c>
      <c r="T9214" s="1" t="str">
        <f>INDEX(F:F,MATCH(ecommerce_10000[[#This Row],[TotalAmount]],I:I,0))</f>
        <v>Dubai</v>
      </c>
    </row>
    <row r="9215" spans="1:20" x14ac:dyDescent="0.3">
      <c r="A9215" s="1" t="s">
        <v>9259</v>
      </c>
      <c r="B9215" s="1" t="s">
        <v>49</v>
      </c>
      <c r="C9215" s="1" t="s">
        <v>14</v>
      </c>
      <c r="D9215" s="1" t="s">
        <v>50</v>
      </c>
      <c r="E9215" s="1" t="s">
        <v>47</v>
      </c>
      <c r="F9215" s="1" t="s">
        <v>62</v>
      </c>
      <c r="G9215">
        <v>19537.86</v>
      </c>
      <c r="H9215">
        <v>4</v>
      </c>
      <c r="I9215">
        <v>78151.44</v>
      </c>
      <c r="J9215">
        <v>2.4</v>
      </c>
      <c r="K9215">
        <v>4837</v>
      </c>
      <c r="L9215" s="2">
        <v>45568</v>
      </c>
      <c r="O9215" t="str">
        <f>IF(ecommerce_10000[[#This Row],[Platform]]="Souq","sq",ecommerce_10000[[#This Row],[Platform]])</f>
        <v>Amazon</v>
      </c>
      <c r="P9215" t="str">
        <f>IF(E9215="Souq","sq",IF(E9215="Jumia","Jum",E9215))</f>
        <v>Amazon</v>
      </c>
      <c r="Q9215">
        <f>VLOOKUP(ecommerce_10000[[#This Row],[City]],F:I,4,FALSE)</f>
        <v>27872.98</v>
      </c>
      <c r="R9215" s="1">
        <f>SUMIF(C:C,ecommerce_10000[[#This Row],[Category]],I:I)</f>
        <v>92327183.770000085</v>
      </c>
      <c r="S9215" s="1">
        <f>SUMIFS(I:I,C:C,C9215)</f>
        <v>92327183.770000085</v>
      </c>
      <c r="T9215" s="1" t="str">
        <f>INDEX(F:F,MATCH(ecommerce_10000[[#This Row],[TotalAmount]],I:I,0))</f>
        <v>Giza</v>
      </c>
    </row>
    <row r="9216" spans="1:20" x14ac:dyDescent="0.3">
      <c r="A9216" s="1" t="s">
        <v>9260</v>
      </c>
      <c r="B9216" s="1" t="s">
        <v>25</v>
      </c>
      <c r="C9216" s="1" t="s">
        <v>26</v>
      </c>
      <c r="D9216" s="1" t="s">
        <v>27</v>
      </c>
      <c r="E9216" s="1" t="s">
        <v>16</v>
      </c>
      <c r="F9216" s="1" t="s">
        <v>23</v>
      </c>
      <c r="G9216">
        <v>5237.43</v>
      </c>
      <c r="H9216">
        <v>3</v>
      </c>
      <c r="I9216">
        <v>15712.29</v>
      </c>
      <c r="J9216">
        <v>2.29</v>
      </c>
      <c r="K9216">
        <v>2028</v>
      </c>
      <c r="L9216" s="2">
        <v>45511</v>
      </c>
      <c r="O9216" t="str">
        <f>IF(ecommerce_10000[[#This Row],[Platform]]="Souq","sq",ecommerce_10000[[#This Row],[Platform]])</f>
        <v>sq</v>
      </c>
      <c r="P9216" t="str">
        <f>IF(E9216="Souq","sq",IF(E9216="Jumia","Jum",E9216))</f>
        <v>sq</v>
      </c>
      <c r="Q9216">
        <f>VLOOKUP(ecommerce_10000[[#This Row],[City]],F:I,4,FALSE)</f>
        <v>13290.4</v>
      </c>
      <c r="R9216" s="1">
        <f>SUMIF(C:C,ecommerce_10000[[#This Row],[Category]],I:I)</f>
        <v>29200970.130000021</v>
      </c>
      <c r="S9216" s="1">
        <f>SUMIFS(I:I,C:C,C9216)</f>
        <v>29200970.130000021</v>
      </c>
      <c r="T9216" s="1" t="str">
        <f>INDEX(F:F,MATCH(ecommerce_10000[[#This Row],[TotalAmount]],I:I,0))</f>
        <v>Alexandria</v>
      </c>
    </row>
    <row r="9217" spans="1:20" x14ac:dyDescent="0.3">
      <c r="A9217" s="1" t="s">
        <v>9261</v>
      </c>
      <c r="B9217" s="1" t="s">
        <v>19</v>
      </c>
      <c r="C9217" s="1" t="s">
        <v>20</v>
      </c>
      <c r="D9217" s="1" t="s">
        <v>21</v>
      </c>
      <c r="E9217" s="1" t="s">
        <v>47</v>
      </c>
      <c r="F9217" s="1" t="s">
        <v>17</v>
      </c>
      <c r="G9217">
        <v>2598.56</v>
      </c>
      <c r="H9217">
        <v>1</v>
      </c>
      <c r="I9217">
        <v>2598.56</v>
      </c>
      <c r="J9217">
        <v>2.67</v>
      </c>
      <c r="K9217">
        <v>1804</v>
      </c>
      <c r="L9217" s="2">
        <v>45492</v>
      </c>
      <c r="O9217" t="str">
        <f>IF(ecommerce_10000[[#This Row],[Platform]]="Souq","sq",ecommerce_10000[[#This Row],[Platform]])</f>
        <v>Amazon</v>
      </c>
      <c r="P9217" t="str">
        <f>IF(E9217="Souq","sq",IF(E9217="Jumia","Jum",E9217))</f>
        <v>Amazon</v>
      </c>
      <c r="Q9217">
        <f>VLOOKUP(ecommerce_10000[[#This Row],[City]],F:I,4,FALSE)</f>
        <v>16284.02</v>
      </c>
      <c r="R9217" s="1">
        <f>SUMIF(C:C,ecommerce_10000[[#This Row],[Category]],I:I)</f>
        <v>91504159.730000004</v>
      </c>
      <c r="S9217" s="1">
        <f>SUMIFS(I:I,C:C,C9217)</f>
        <v>91504159.730000004</v>
      </c>
      <c r="T9217" s="1" t="str">
        <f>INDEX(F:F,MATCH(ecommerce_10000[[#This Row],[TotalAmount]],I:I,0))</f>
        <v>Cairo</v>
      </c>
    </row>
    <row r="9218" spans="1:20" x14ac:dyDescent="0.3">
      <c r="A9218" s="1" t="s">
        <v>9262</v>
      </c>
      <c r="B9218" s="1" t="s">
        <v>49</v>
      </c>
      <c r="C9218" s="1" t="s">
        <v>14</v>
      </c>
      <c r="D9218" s="1" t="s">
        <v>50</v>
      </c>
      <c r="E9218" s="1" t="s">
        <v>22</v>
      </c>
      <c r="F9218" s="1" t="s">
        <v>23</v>
      </c>
      <c r="G9218">
        <v>13621.89</v>
      </c>
      <c r="H9218">
        <v>1</v>
      </c>
      <c r="I9218">
        <v>13621.89</v>
      </c>
      <c r="J9218">
        <v>1.51</v>
      </c>
      <c r="K9218">
        <v>411</v>
      </c>
      <c r="L9218" s="2">
        <v>45581</v>
      </c>
      <c r="O9218" t="str">
        <f>IF(ecommerce_10000[[#This Row],[Platform]]="Souq","sq",ecommerce_10000[[#This Row],[Platform]])</f>
        <v>Jumia</v>
      </c>
      <c r="P9218" t="str">
        <f>IF(E9218="Souq","sq",IF(E9218="Jumia","Jum",E9218))</f>
        <v>Jum</v>
      </c>
      <c r="Q9218">
        <f>VLOOKUP(ecommerce_10000[[#This Row],[City]],F:I,4,FALSE)</f>
        <v>13290.4</v>
      </c>
      <c r="R9218" s="1">
        <f>SUMIF(C:C,ecommerce_10000[[#This Row],[Category]],I:I)</f>
        <v>92327183.770000085</v>
      </c>
      <c r="S9218" s="1">
        <f>SUMIFS(I:I,C:C,C9218)</f>
        <v>92327183.770000085</v>
      </c>
      <c r="T9218" s="1" t="str">
        <f>INDEX(F:F,MATCH(ecommerce_10000[[#This Row],[TotalAmount]],I:I,0))</f>
        <v>Alexandria</v>
      </c>
    </row>
    <row r="9219" spans="1:20" x14ac:dyDescent="0.3">
      <c r="A9219" s="1" t="s">
        <v>9263</v>
      </c>
      <c r="B9219" s="1" t="s">
        <v>49</v>
      </c>
      <c r="C9219" s="1" t="s">
        <v>14</v>
      </c>
      <c r="D9219" s="1" t="s">
        <v>50</v>
      </c>
      <c r="E9219" s="1" t="s">
        <v>47</v>
      </c>
      <c r="F9219" s="1" t="s">
        <v>62</v>
      </c>
      <c r="G9219">
        <v>8492.7800000000007</v>
      </c>
      <c r="H9219">
        <v>3</v>
      </c>
      <c r="I9219">
        <v>25478.34</v>
      </c>
      <c r="J9219">
        <v>4.87</v>
      </c>
      <c r="K9219">
        <v>2397</v>
      </c>
      <c r="L9219" s="2">
        <v>45609</v>
      </c>
      <c r="O9219" t="str">
        <f>IF(ecommerce_10000[[#This Row],[Platform]]="Souq","sq",ecommerce_10000[[#This Row],[Platform]])</f>
        <v>Amazon</v>
      </c>
      <c r="P9219" t="str">
        <f>IF(E9219="Souq","sq",IF(E9219="Jumia","Jum",E9219))</f>
        <v>Amazon</v>
      </c>
      <c r="Q9219">
        <f>VLOOKUP(ecommerce_10000[[#This Row],[City]],F:I,4,FALSE)</f>
        <v>27872.98</v>
      </c>
      <c r="R9219" s="1">
        <f>SUMIF(C:C,ecommerce_10000[[#This Row],[Category]],I:I)</f>
        <v>92327183.770000085</v>
      </c>
      <c r="S9219" s="1">
        <f>SUMIFS(I:I,C:C,C9219)</f>
        <v>92327183.770000085</v>
      </c>
      <c r="T9219" s="1" t="str">
        <f>INDEX(F:F,MATCH(ecommerce_10000[[#This Row],[TotalAmount]],I:I,0))</f>
        <v>Giza</v>
      </c>
    </row>
    <row r="9220" spans="1:20" x14ac:dyDescent="0.3">
      <c r="A9220" s="1" t="s">
        <v>9264</v>
      </c>
      <c r="B9220" s="1" t="s">
        <v>25</v>
      </c>
      <c r="C9220" s="1" t="s">
        <v>26</v>
      </c>
      <c r="D9220" s="1" t="s">
        <v>27</v>
      </c>
      <c r="E9220" s="1" t="s">
        <v>47</v>
      </c>
      <c r="F9220" s="1" t="s">
        <v>23</v>
      </c>
      <c r="G9220">
        <v>1700.58</v>
      </c>
      <c r="H9220">
        <v>2</v>
      </c>
      <c r="I9220">
        <v>3401.16</v>
      </c>
      <c r="J9220">
        <v>1.75</v>
      </c>
      <c r="K9220">
        <v>854</v>
      </c>
      <c r="L9220" s="2">
        <v>45564</v>
      </c>
      <c r="O9220" t="str">
        <f>IF(ecommerce_10000[[#This Row],[Platform]]="Souq","sq",ecommerce_10000[[#This Row],[Platform]])</f>
        <v>Amazon</v>
      </c>
      <c r="P9220" t="str">
        <f>IF(E9220="Souq","sq",IF(E9220="Jumia","Jum",E9220))</f>
        <v>Amazon</v>
      </c>
      <c r="Q9220">
        <f>VLOOKUP(ecommerce_10000[[#This Row],[City]],F:I,4,FALSE)</f>
        <v>13290.4</v>
      </c>
      <c r="R9220" s="1">
        <f>SUMIF(C:C,ecommerce_10000[[#This Row],[Category]],I:I)</f>
        <v>29200970.130000021</v>
      </c>
      <c r="S9220" s="1">
        <f>SUMIFS(I:I,C:C,C9220)</f>
        <v>29200970.130000021</v>
      </c>
      <c r="T9220" s="1" t="str">
        <f>INDEX(F:F,MATCH(ecommerce_10000[[#This Row],[TotalAmount]],I:I,0))</f>
        <v>Alexandria</v>
      </c>
    </row>
    <row r="9221" spans="1:20" x14ac:dyDescent="0.3">
      <c r="A9221" s="1" t="s">
        <v>9265</v>
      </c>
      <c r="B9221" s="1" t="s">
        <v>30</v>
      </c>
      <c r="C9221" s="1" t="s">
        <v>31</v>
      </c>
      <c r="D9221" s="1" t="s">
        <v>32</v>
      </c>
      <c r="E9221" s="1" t="s">
        <v>16</v>
      </c>
      <c r="F9221" s="1" t="s">
        <v>28</v>
      </c>
      <c r="G9221">
        <v>14631.14</v>
      </c>
      <c r="H9221">
        <v>3</v>
      </c>
      <c r="I9221">
        <v>43893.42</v>
      </c>
      <c r="J9221">
        <v>1.37</v>
      </c>
      <c r="K9221">
        <v>1455</v>
      </c>
      <c r="L9221" s="2">
        <v>45495</v>
      </c>
      <c r="O9221" t="str">
        <f>IF(ecommerce_10000[[#This Row],[Platform]]="Souq","sq",ecommerce_10000[[#This Row],[Platform]])</f>
        <v>sq</v>
      </c>
      <c r="P9221" t="str">
        <f>IF(E9221="Souq","sq",IF(E9221="Jumia","Jum",E9221))</f>
        <v>sq</v>
      </c>
      <c r="Q9221">
        <f>VLOOKUP(ecommerce_10000[[#This Row],[City]],F:I,4,FALSE)</f>
        <v>26648.76</v>
      </c>
      <c r="R9221" s="1">
        <f>SUMIF(C:C,ecommerce_10000[[#This Row],[Category]],I:I)</f>
        <v>57542997.559999913</v>
      </c>
      <c r="S9221" s="1">
        <f>SUMIFS(I:I,C:C,C9221)</f>
        <v>57542997.559999913</v>
      </c>
      <c r="T9221" s="1" t="str">
        <f>INDEX(F:F,MATCH(ecommerce_10000[[#This Row],[TotalAmount]],I:I,0))</f>
        <v>Casablanca</v>
      </c>
    </row>
    <row r="9222" spans="1:20" x14ac:dyDescent="0.3">
      <c r="A9222" s="1" t="s">
        <v>9266</v>
      </c>
      <c r="B9222" s="1" t="s">
        <v>38</v>
      </c>
      <c r="C9222" s="1" t="s">
        <v>20</v>
      </c>
      <c r="D9222" s="1" t="s">
        <v>39</v>
      </c>
      <c r="E9222" s="1" t="s">
        <v>47</v>
      </c>
      <c r="F9222" s="1" t="s">
        <v>23</v>
      </c>
      <c r="G9222">
        <v>1818.23</v>
      </c>
      <c r="H9222">
        <v>4</v>
      </c>
      <c r="I9222">
        <v>7272.92</v>
      </c>
      <c r="J9222">
        <v>2.58</v>
      </c>
      <c r="K9222">
        <v>4192</v>
      </c>
      <c r="L9222" s="2">
        <v>45414</v>
      </c>
      <c r="O9222" t="str">
        <f>IF(ecommerce_10000[[#This Row],[Platform]]="Souq","sq",ecommerce_10000[[#This Row],[Platform]])</f>
        <v>Amazon</v>
      </c>
      <c r="P9222" t="str">
        <f>IF(E9222="Souq","sq",IF(E9222="Jumia","Jum",E9222))</f>
        <v>Amazon</v>
      </c>
      <c r="Q9222">
        <f>VLOOKUP(ecommerce_10000[[#This Row],[City]],F:I,4,FALSE)</f>
        <v>13290.4</v>
      </c>
      <c r="R9222" s="1">
        <f>SUMIF(C:C,ecommerce_10000[[#This Row],[Category]],I:I)</f>
        <v>91504159.730000004</v>
      </c>
      <c r="S9222" s="1">
        <f>SUMIFS(I:I,C:C,C9222)</f>
        <v>91504159.730000004</v>
      </c>
      <c r="T9222" s="1" t="str">
        <f>INDEX(F:F,MATCH(ecommerce_10000[[#This Row],[TotalAmount]],I:I,0))</f>
        <v>Alexandria</v>
      </c>
    </row>
    <row r="9223" spans="1:20" x14ac:dyDescent="0.3">
      <c r="A9223" s="1" t="s">
        <v>9267</v>
      </c>
      <c r="B9223" s="1" t="s">
        <v>53</v>
      </c>
      <c r="C9223" s="1" t="s">
        <v>31</v>
      </c>
      <c r="D9223" s="1" t="s">
        <v>54</v>
      </c>
      <c r="E9223" s="1" t="s">
        <v>47</v>
      </c>
      <c r="F9223" s="1" t="s">
        <v>33</v>
      </c>
      <c r="G9223">
        <v>14797.67</v>
      </c>
      <c r="H9223">
        <v>5</v>
      </c>
      <c r="I9223">
        <v>73988.350000000006</v>
      </c>
      <c r="J9223">
        <v>3.37</v>
      </c>
      <c r="K9223">
        <v>1057</v>
      </c>
      <c r="L9223" s="2">
        <v>45525</v>
      </c>
      <c r="O9223" t="str">
        <f>IF(ecommerce_10000[[#This Row],[Platform]]="Souq","sq",ecommerce_10000[[#This Row],[Platform]])</f>
        <v>Amazon</v>
      </c>
      <c r="P9223" t="str">
        <f>IF(E9223="Souq","sq",IF(E9223="Jumia","Jum",E9223))</f>
        <v>Amazon</v>
      </c>
      <c r="Q9223">
        <f>VLOOKUP(ecommerce_10000[[#This Row],[City]],F:I,4,FALSE)</f>
        <v>3665.44</v>
      </c>
      <c r="R9223" s="1">
        <f>SUMIF(C:C,ecommerce_10000[[#This Row],[Category]],I:I)</f>
        <v>57542997.559999913</v>
      </c>
      <c r="S9223" s="1">
        <f>SUMIFS(I:I,C:C,C9223)</f>
        <v>57542997.559999913</v>
      </c>
      <c r="T9223" s="1" t="str">
        <f>INDEX(F:F,MATCH(ecommerce_10000[[#This Row],[TotalAmount]],I:I,0))</f>
        <v>Dubai</v>
      </c>
    </row>
    <row r="9224" spans="1:20" x14ac:dyDescent="0.3">
      <c r="A9224" s="1" t="s">
        <v>9268</v>
      </c>
      <c r="B9224" s="1" t="s">
        <v>49</v>
      </c>
      <c r="C9224" s="1" t="s">
        <v>14</v>
      </c>
      <c r="D9224" s="1" t="s">
        <v>50</v>
      </c>
      <c r="E9224" s="1" t="s">
        <v>16</v>
      </c>
      <c r="F9224" s="1" t="s">
        <v>17</v>
      </c>
      <c r="G9224">
        <v>12384.14</v>
      </c>
      <c r="H9224">
        <v>4</v>
      </c>
      <c r="I9224">
        <v>49536.56</v>
      </c>
      <c r="J9224">
        <v>2.81</v>
      </c>
      <c r="K9224">
        <v>1870</v>
      </c>
      <c r="L9224" s="2">
        <v>45574</v>
      </c>
      <c r="O9224" t="str">
        <f>IF(ecommerce_10000[[#This Row],[Platform]]="Souq","sq",ecommerce_10000[[#This Row],[Platform]])</f>
        <v>sq</v>
      </c>
      <c r="P9224" t="str">
        <f>IF(E9224="Souq","sq",IF(E9224="Jumia","Jum",E9224))</f>
        <v>sq</v>
      </c>
      <c r="Q9224">
        <f>VLOOKUP(ecommerce_10000[[#This Row],[City]],F:I,4,FALSE)</f>
        <v>16284.02</v>
      </c>
      <c r="R9224" s="1">
        <f>SUMIF(C:C,ecommerce_10000[[#This Row],[Category]],I:I)</f>
        <v>92327183.770000085</v>
      </c>
      <c r="S9224" s="1">
        <f>SUMIFS(I:I,C:C,C9224)</f>
        <v>92327183.770000085</v>
      </c>
      <c r="T9224" s="1" t="str">
        <f>INDEX(F:F,MATCH(ecommerce_10000[[#This Row],[TotalAmount]],I:I,0))</f>
        <v>Cairo</v>
      </c>
    </row>
    <row r="9225" spans="1:20" x14ac:dyDescent="0.3">
      <c r="A9225" s="1" t="s">
        <v>9269</v>
      </c>
      <c r="B9225" s="1" t="s">
        <v>13</v>
      </c>
      <c r="C9225" s="1" t="s">
        <v>14</v>
      </c>
      <c r="D9225" s="1" t="s">
        <v>15</v>
      </c>
      <c r="E9225" s="1" t="s">
        <v>47</v>
      </c>
      <c r="F9225" s="1" t="s">
        <v>40</v>
      </c>
      <c r="G9225">
        <v>14821.9</v>
      </c>
      <c r="H9225">
        <v>3</v>
      </c>
      <c r="I9225">
        <v>44465.7</v>
      </c>
      <c r="J9225">
        <v>3.43</v>
      </c>
      <c r="K9225">
        <v>4727</v>
      </c>
      <c r="L9225" s="2">
        <v>45498</v>
      </c>
      <c r="O9225" t="str">
        <f>IF(ecommerce_10000[[#This Row],[Platform]]="Souq","sq",ecommerce_10000[[#This Row],[Platform]])</f>
        <v>Amazon</v>
      </c>
      <c r="P9225" t="str">
        <f>IF(E9225="Souq","sq",IF(E9225="Jumia","Jum",E9225))</f>
        <v>Amazon</v>
      </c>
      <c r="Q9225">
        <f>VLOOKUP(ecommerce_10000[[#This Row],[City]],F:I,4,FALSE)</f>
        <v>99349.3</v>
      </c>
      <c r="R9225" s="1">
        <f>SUMIF(C:C,ecommerce_10000[[#This Row],[Category]],I:I)</f>
        <v>92327183.770000085</v>
      </c>
      <c r="S9225" s="1">
        <f>SUMIFS(I:I,C:C,C9225)</f>
        <v>92327183.770000085</v>
      </c>
      <c r="T9225" s="1" t="str">
        <f>INDEX(F:F,MATCH(ecommerce_10000[[#This Row],[TotalAmount]],I:I,0))</f>
        <v>Riyadh</v>
      </c>
    </row>
    <row r="9226" spans="1:20" x14ac:dyDescent="0.3">
      <c r="A9226" s="1" t="s">
        <v>9270</v>
      </c>
      <c r="B9226" s="1" t="s">
        <v>25</v>
      </c>
      <c r="C9226" s="1" t="s">
        <v>26</v>
      </c>
      <c r="D9226" s="1" t="s">
        <v>27</v>
      </c>
      <c r="E9226" s="1" t="s">
        <v>22</v>
      </c>
      <c r="F9226" s="1" t="s">
        <v>40</v>
      </c>
      <c r="G9226">
        <v>9234.43</v>
      </c>
      <c r="H9226">
        <v>2</v>
      </c>
      <c r="I9226">
        <v>18468.86</v>
      </c>
      <c r="J9226">
        <v>2.34</v>
      </c>
      <c r="K9226">
        <v>3395</v>
      </c>
      <c r="L9226" s="2">
        <v>45543</v>
      </c>
      <c r="O9226" t="str">
        <f>IF(ecommerce_10000[[#This Row],[Platform]]="Souq","sq",ecommerce_10000[[#This Row],[Platform]])</f>
        <v>Jumia</v>
      </c>
      <c r="P9226" t="str">
        <f>IF(E9226="Souq","sq",IF(E9226="Jumia","Jum",E9226))</f>
        <v>Jum</v>
      </c>
      <c r="Q9226">
        <f>VLOOKUP(ecommerce_10000[[#This Row],[City]],F:I,4,FALSE)</f>
        <v>99349.3</v>
      </c>
      <c r="R9226" s="1">
        <f>SUMIF(C:C,ecommerce_10000[[#This Row],[Category]],I:I)</f>
        <v>29200970.130000021</v>
      </c>
      <c r="S9226" s="1">
        <f>SUMIFS(I:I,C:C,C9226)</f>
        <v>29200970.130000021</v>
      </c>
      <c r="T9226" s="1" t="str">
        <f>INDEX(F:F,MATCH(ecommerce_10000[[#This Row],[TotalAmount]],I:I,0))</f>
        <v>Riyadh</v>
      </c>
    </row>
    <row r="9227" spans="1:20" x14ac:dyDescent="0.3">
      <c r="A9227" s="1" t="s">
        <v>9271</v>
      </c>
      <c r="B9227" s="1" t="s">
        <v>13</v>
      </c>
      <c r="C9227" s="1" t="s">
        <v>14</v>
      </c>
      <c r="D9227" s="1" t="s">
        <v>15</v>
      </c>
      <c r="E9227" s="1" t="s">
        <v>16</v>
      </c>
      <c r="F9227" s="1" t="s">
        <v>23</v>
      </c>
      <c r="G9227">
        <v>13872.91</v>
      </c>
      <c r="H9227">
        <v>2</v>
      </c>
      <c r="I9227">
        <v>27745.82</v>
      </c>
      <c r="J9227">
        <v>1.02</v>
      </c>
      <c r="K9227">
        <v>1630</v>
      </c>
      <c r="L9227" s="2">
        <v>45538</v>
      </c>
      <c r="O9227" t="str">
        <f>IF(ecommerce_10000[[#This Row],[Platform]]="Souq","sq",ecommerce_10000[[#This Row],[Platform]])</f>
        <v>sq</v>
      </c>
      <c r="P9227" t="str">
        <f>IF(E9227="Souq","sq",IF(E9227="Jumia","Jum",E9227))</f>
        <v>sq</v>
      </c>
      <c r="Q9227">
        <f>VLOOKUP(ecommerce_10000[[#This Row],[City]],F:I,4,FALSE)</f>
        <v>13290.4</v>
      </c>
      <c r="R9227" s="1">
        <f>SUMIF(C:C,ecommerce_10000[[#This Row],[Category]],I:I)</f>
        <v>92327183.770000085</v>
      </c>
      <c r="S9227" s="1">
        <f>SUMIFS(I:I,C:C,C9227)</f>
        <v>92327183.770000085</v>
      </c>
      <c r="T9227" s="1" t="str">
        <f>INDEX(F:F,MATCH(ecommerce_10000[[#This Row],[TotalAmount]],I:I,0))</f>
        <v>Alexandria</v>
      </c>
    </row>
    <row r="9228" spans="1:20" x14ac:dyDescent="0.3">
      <c r="A9228" s="1" t="s">
        <v>9272</v>
      </c>
      <c r="B9228" s="1" t="s">
        <v>30</v>
      </c>
      <c r="C9228" s="1" t="s">
        <v>31</v>
      </c>
      <c r="D9228" s="1" t="s">
        <v>32</v>
      </c>
      <c r="E9228" s="1" t="s">
        <v>22</v>
      </c>
      <c r="F9228" s="1" t="s">
        <v>28</v>
      </c>
      <c r="G9228">
        <v>2537.23</v>
      </c>
      <c r="H9228">
        <v>3</v>
      </c>
      <c r="I9228">
        <v>7611.69</v>
      </c>
      <c r="J9228">
        <v>4.7300000000000004</v>
      </c>
      <c r="K9228">
        <v>2237</v>
      </c>
      <c r="L9228" s="2">
        <v>45310</v>
      </c>
      <c r="O9228" t="str">
        <f>IF(ecommerce_10000[[#This Row],[Platform]]="Souq","sq",ecommerce_10000[[#This Row],[Platform]])</f>
        <v>Jumia</v>
      </c>
      <c r="P9228" t="str">
        <f>IF(E9228="Souq","sq",IF(E9228="Jumia","Jum",E9228))</f>
        <v>Jum</v>
      </c>
      <c r="Q9228">
        <f>VLOOKUP(ecommerce_10000[[#This Row],[City]],F:I,4,FALSE)</f>
        <v>26648.76</v>
      </c>
      <c r="R9228" s="1">
        <f>SUMIF(C:C,ecommerce_10000[[#This Row],[Category]],I:I)</f>
        <v>57542997.559999913</v>
      </c>
      <c r="S9228" s="1">
        <f>SUMIFS(I:I,C:C,C9228)</f>
        <v>57542997.559999913</v>
      </c>
      <c r="T9228" s="1" t="str">
        <f>INDEX(F:F,MATCH(ecommerce_10000[[#This Row],[TotalAmount]],I:I,0))</f>
        <v>Casablanca</v>
      </c>
    </row>
    <row r="9229" spans="1:20" x14ac:dyDescent="0.3">
      <c r="A9229" s="1" t="s">
        <v>9273</v>
      </c>
      <c r="B9229" s="1" t="s">
        <v>38</v>
      </c>
      <c r="C9229" s="1" t="s">
        <v>20</v>
      </c>
      <c r="D9229" s="1" t="s">
        <v>39</v>
      </c>
      <c r="E9229" s="1" t="s">
        <v>47</v>
      </c>
      <c r="F9229" s="1" t="s">
        <v>40</v>
      </c>
      <c r="G9229">
        <v>18543.669999999998</v>
      </c>
      <c r="H9229">
        <v>4</v>
      </c>
      <c r="I9229">
        <v>74174.679999999993</v>
      </c>
      <c r="J9229">
        <v>1.33</v>
      </c>
      <c r="K9229">
        <v>393</v>
      </c>
      <c r="L9229" s="2">
        <v>45594</v>
      </c>
      <c r="O9229" t="str">
        <f>IF(ecommerce_10000[[#This Row],[Platform]]="Souq","sq",ecommerce_10000[[#This Row],[Platform]])</f>
        <v>Amazon</v>
      </c>
      <c r="P9229" t="str">
        <f>IF(E9229="Souq","sq",IF(E9229="Jumia","Jum",E9229))</f>
        <v>Amazon</v>
      </c>
      <c r="Q9229">
        <f>VLOOKUP(ecommerce_10000[[#This Row],[City]],F:I,4,FALSE)</f>
        <v>99349.3</v>
      </c>
      <c r="R9229" s="1">
        <f>SUMIF(C:C,ecommerce_10000[[#This Row],[Category]],I:I)</f>
        <v>91504159.730000004</v>
      </c>
      <c r="S9229" s="1">
        <f>SUMIFS(I:I,C:C,C9229)</f>
        <v>91504159.730000004</v>
      </c>
      <c r="T9229" s="1" t="str">
        <f>INDEX(F:F,MATCH(ecommerce_10000[[#This Row],[TotalAmount]],I:I,0))</f>
        <v>Riyadh</v>
      </c>
    </row>
    <row r="9230" spans="1:20" x14ac:dyDescent="0.3">
      <c r="A9230" s="1" t="s">
        <v>9274</v>
      </c>
      <c r="B9230" s="1" t="s">
        <v>43</v>
      </c>
      <c r="C9230" s="1" t="s">
        <v>44</v>
      </c>
      <c r="D9230" s="1" t="s">
        <v>45</v>
      </c>
      <c r="E9230" s="1" t="s">
        <v>22</v>
      </c>
      <c r="F9230" s="1" t="s">
        <v>23</v>
      </c>
      <c r="G9230">
        <v>15642.53</v>
      </c>
      <c r="H9230">
        <v>1</v>
      </c>
      <c r="I9230">
        <v>15642.53</v>
      </c>
      <c r="J9230">
        <v>4.1500000000000004</v>
      </c>
      <c r="K9230">
        <v>2501</v>
      </c>
      <c r="L9230" s="2">
        <v>45517</v>
      </c>
      <c r="O9230" t="str">
        <f>IF(ecommerce_10000[[#This Row],[Platform]]="Souq","sq",ecommerce_10000[[#This Row],[Platform]])</f>
        <v>Jumia</v>
      </c>
      <c r="P9230" t="str">
        <f>IF(E9230="Souq","sq",IF(E9230="Jumia","Jum",E9230))</f>
        <v>Jum</v>
      </c>
      <c r="Q9230">
        <f>VLOOKUP(ecommerce_10000[[#This Row],[City]],F:I,4,FALSE)</f>
        <v>13290.4</v>
      </c>
      <c r="R9230" s="1">
        <f>SUMIF(C:C,ecommerce_10000[[#This Row],[Category]],I:I)</f>
        <v>31420413.200000018</v>
      </c>
      <c r="S9230" s="1">
        <f>SUMIFS(I:I,C:C,C9230)</f>
        <v>31420413.200000018</v>
      </c>
      <c r="T9230" s="1" t="str">
        <f>INDEX(F:F,MATCH(ecommerce_10000[[#This Row],[TotalAmount]],I:I,0))</f>
        <v>Alexandria</v>
      </c>
    </row>
    <row r="9231" spans="1:20" x14ac:dyDescent="0.3">
      <c r="A9231" s="1" t="s">
        <v>9275</v>
      </c>
      <c r="B9231" s="1" t="s">
        <v>43</v>
      </c>
      <c r="C9231" s="1" t="s">
        <v>44</v>
      </c>
      <c r="D9231" s="1" t="s">
        <v>45</v>
      </c>
      <c r="E9231" s="1" t="s">
        <v>47</v>
      </c>
      <c r="F9231" s="1" t="s">
        <v>62</v>
      </c>
      <c r="G9231">
        <v>10289.450000000001</v>
      </c>
      <c r="H9231">
        <v>2</v>
      </c>
      <c r="I9231">
        <v>20578.900000000001</v>
      </c>
      <c r="J9231">
        <v>3.72</v>
      </c>
      <c r="K9231">
        <v>3441</v>
      </c>
      <c r="L9231" s="2">
        <v>45500</v>
      </c>
      <c r="O9231" t="str">
        <f>IF(ecommerce_10000[[#This Row],[Platform]]="Souq","sq",ecommerce_10000[[#This Row],[Platform]])</f>
        <v>Amazon</v>
      </c>
      <c r="P9231" t="str">
        <f>IF(E9231="Souq","sq",IF(E9231="Jumia","Jum",E9231))</f>
        <v>Amazon</v>
      </c>
      <c r="Q9231">
        <f>VLOOKUP(ecommerce_10000[[#This Row],[City]],F:I,4,FALSE)</f>
        <v>27872.98</v>
      </c>
      <c r="R9231" s="1">
        <f>SUMIF(C:C,ecommerce_10000[[#This Row],[Category]],I:I)</f>
        <v>31420413.200000018</v>
      </c>
      <c r="S9231" s="1">
        <f>SUMIFS(I:I,C:C,C9231)</f>
        <v>31420413.200000018</v>
      </c>
      <c r="T9231" s="1" t="str">
        <f>INDEX(F:F,MATCH(ecommerce_10000[[#This Row],[TotalAmount]],I:I,0))</f>
        <v>Giza</v>
      </c>
    </row>
    <row r="9232" spans="1:20" x14ac:dyDescent="0.3">
      <c r="A9232" s="1" t="s">
        <v>9276</v>
      </c>
      <c r="B9232" s="1" t="s">
        <v>38</v>
      </c>
      <c r="C9232" s="1" t="s">
        <v>20</v>
      </c>
      <c r="D9232" s="1" t="s">
        <v>39</v>
      </c>
      <c r="E9232" s="1" t="s">
        <v>47</v>
      </c>
      <c r="F9232" s="1" t="s">
        <v>40</v>
      </c>
      <c r="G9232">
        <v>18564</v>
      </c>
      <c r="H9232">
        <v>1</v>
      </c>
      <c r="I9232">
        <v>18564</v>
      </c>
      <c r="J9232">
        <v>2</v>
      </c>
      <c r="K9232">
        <v>4622</v>
      </c>
      <c r="L9232" s="2">
        <v>45483</v>
      </c>
      <c r="O9232" t="str">
        <f>IF(ecommerce_10000[[#This Row],[Platform]]="Souq","sq",ecommerce_10000[[#This Row],[Platform]])</f>
        <v>Amazon</v>
      </c>
      <c r="P9232" t="str">
        <f>IF(E9232="Souq","sq",IF(E9232="Jumia","Jum",E9232))</f>
        <v>Amazon</v>
      </c>
      <c r="Q9232">
        <f>VLOOKUP(ecommerce_10000[[#This Row],[City]],F:I,4,FALSE)</f>
        <v>99349.3</v>
      </c>
      <c r="R9232" s="1">
        <f>SUMIF(C:C,ecommerce_10000[[#This Row],[Category]],I:I)</f>
        <v>91504159.730000004</v>
      </c>
      <c r="S9232" s="1">
        <f>SUMIFS(I:I,C:C,C9232)</f>
        <v>91504159.730000004</v>
      </c>
      <c r="T9232" s="1" t="str">
        <f>INDEX(F:F,MATCH(ecommerce_10000[[#This Row],[TotalAmount]],I:I,0))</f>
        <v>Riyadh</v>
      </c>
    </row>
    <row r="9233" spans="1:20" x14ac:dyDescent="0.3">
      <c r="A9233" s="1" t="s">
        <v>9277</v>
      </c>
      <c r="B9233" s="1" t="s">
        <v>35</v>
      </c>
      <c r="C9233" s="1" t="s">
        <v>14</v>
      </c>
      <c r="D9233" s="1" t="s">
        <v>36</v>
      </c>
      <c r="E9233" s="1" t="s">
        <v>16</v>
      </c>
      <c r="F9233" s="1" t="s">
        <v>33</v>
      </c>
      <c r="G9233">
        <v>8316.84</v>
      </c>
      <c r="H9233">
        <v>2</v>
      </c>
      <c r="I9233">
        <v>16633.68</v>
      </c>
      <c r="J9233">
        <v>4.3099999999999996</v>
      </c>
      <c r="K9233">
        <v>400</v>
      </c>
      <c r="L9233" s="2">
        <v>45535</v>
      </c>
      <c r="O9233" t="str">
        <f>IF(ecommerce_10000[[#This Row],[Platform]]="Souq","sq",ecommerce_10000[[#This Row],[Platform]])</f>
        <v>sq</v>
      </c>
      <c r="P9233" t="str">
        <f>IF(E9233="Souq","sq",IF(E9233="Jumia","Jum",E9233))</f>
        <v>sq</v>
      </c>
      <c r="Q9233">
        <f>VLOOKUP(ecommerce_10000[[#This Row],[City]],F:I,4,FALSE)</f>
        <v>3665.44</v>
      </c>
      <c r="R9233" s="1">
        <f>SUMIF(C:C,ecommerce_10000[[#This Row],[Category]],I:I)</f>
        <v>92327183.770000085</v>
      </c>
      <c r="S9233" s="1">
        <f>SUMIFS(I:I,C:C,C9233)</f>
        <v>92327183.770000085</v>
      </c>
      <c r="T9233" s="1" t="str">
        <f>INDEX(F:F,MATCH(ecommerce_10000[[#This Row],[TotalAmount]],I:I,0))</f>
        <v>Dubai</v>
      </c>
    </row>
    <row r="9234" spans="1:20" x14ac:dyDescent="0.3">
      <c r="A9234" s="1" t="s">
        <v>9278</v>
      </c>
      <c r="B9234" s="1" t="s">
        <v>43</v>
      </c>
      <c r="C9234" s="1" t="s">
        <v>44</v>
      </c>
      <c r="D9234" s="1" t="s">
        <v>45</v>
      </c>
      <c r="E9234" s="1" t="s">
        <v>22</v>
      </c>
      <c r="F9234" s="1" t="s">
        <v>33</v>
      </c>
      <c r="G9234">
        <v>12026.19</v>
      </c>
      <c r="H9234">
        <v>2</v>
      </c>
      <c r="I9234">
        <v>24052.38</v>
      </c>
      <c r="J9234">
        <v>3.06</v>
      </c>
      <c r="K9234">
        <v>4691</v>
      </c>
      <c r="L9234" s="2">
        <v>45552</v>
      </c>
      <c r="O9234" t="str">
        <f>IF(ecommerce_10000[[#This Row],[Platform]]="Souq","sq",ecommerce_10000[[#This Row],[Platform]])</f>
        <v>Jumia</v>
      </c>
      <c r="P9234" t="str">
        <f>IF(E9234="Souq","sq",IF(E9234="Jumia","Jum",E9234))</f>
        <v>Jum</v>
      </c>
      <c r="Q9234">
        <f>VLOOKUP(ecommerce_10000[[#This Row],[City]],F:I,4,FALSE)</f>
        <v>3665.44</v>
      </c>
      <c r="R9234" s="1">
        <f>SUMIF(C:C,ecommerce_10000[[#This Row],[Category]],I:I)</f>
        <v>31420413.200000018</v>
      </c>
      <c r="S9234" s="1">
        <f>SUMIFS(I:I,C:C,C9234)</f>
        <v>31420413.200000018</v>
      </c>
      <c r="T9234" s="1" t="str">
        <f>INDEX(F:F,MATCH(ecommerce_10000[[#This Row],[TotalAmount]],I:I,0))</f>
        <v>Dubai</v>
      </c>
    </row>
    <row r="9235" spans="1:20" x14ac:dyDescent="0.3">
      <c r="A9235" s="1" t="s">
        <v>9279</v>
      </c>
      <c r="B9235" s="1" t="s">
        <v>43</v>
      </c>
      <c r="C9235" s="1" t="s">
        <v>44</v>
      </c>
      <c r="D9235" s="1" t="s">
        <v>45</v>
      </c>
      <c r="E9235" s="1" t="s">
        <v>22</v>
      </c>
      <c r="F9235" s="1" t="s">
        <v>40</v>
      </c>
      <c r="G9235">
        <v>19301.259999999998</v>
      </c>
      <c r="H9235">
        <v>4</v>
      </c>
      <c r="I9235">
        <v>77205.039999999994</v>
      </c>
      <c r="J9235">
        <v>4.0199999999999996</v>
      </c>
      <c r="K9235">
        <v>4155</v>
      </c>
      <c r="L9235" s="2">
        <v>45645</v>
      </c>
      <c r="O9235" t="str">
        <f>IF(ecommerce_10000[[#This Row],[Platform]]="Souq","sq",ecommerce_10000[[#This Row],[Platform]])</f>
        <v>Jumia</v>
      </c>
      <c r="P9235" t="str">
        <f>IF(E9235="Souq","sq",IF(E9235="Jumia","Jum",E9235))</f>
        <v>Jum</v>
      </c>
      <c r="Q9235">
        <f>VLOOKUP(ecommerce_10000[[#This Row],[City]],F:I,4,FALSE)</f>
        <v>99349.3</v>
      </c>
      <c r="R9235" s="1">
        <f>SUMIF(C:C,ecommerce_10000[[#This Row],[Category]],I:I)</f>
        <v>31420413.200000018</v>
      </c>
      <c r="S9235" s="1">
        <f>SUMIFS(I:I,C:C,C9235)</f>
        <v>31420413.200000018</v>
      </c>
      <c r="T9235" s="1" t="str">
        <f>INDEX(F:F,MATCH(ecommerce_10000[[#This Row],[TotalAmount]],I:I,0))</f>
        <v>Riyadh</v>
      </c>
    </row>
    <row r="9236" spans="1:20" x14ac:dyDescent="0.3">
      <c r="A9236" s="1" t="s">
        <v>9280</v>
      </c>
      <c r="B9236" s="1" t="s">
        <v>65</v>
      </c>
      <c r="C9236" s="1" t="s">
        <v>20</v>
      </c>
      <c r="D9236" s="1" t="s">
        <v>66</v>
      </c>
      <c r="E9236" s="1" t="s">
        <v>16</v>
      </c>
      <c r="F9236" s="1" t="s">
        <v>33</v>
      </c>
      <c r="G9236">
        <v>15263.06</v>
      </c>
      <c r="H9236">
        <v>4</v>
      </c>
      <c r="I9236">
        <v>61052.24</v>
      </c>
      <c r="J9236">
        <v>1.03</v>
      </c>
      <c r="K9236">
        <v>2123</v>
      </c>
      <c r="L9236" s="2">
        <v>45483</v>
      </c>
      <c r="O9236" t="str">
        <f>IF(ecommerce_10000[[#This Row],[Platform]]="Souq","sq",ecommerce_10000[[#This Row],[Platform]])</f>
        <v>sq</v>
      </c>
      <c r="P9236" t="str">
        <f>IF(E9236="Souq","sq",IF(E9236="Jumia","Jum",E9236))</f>
        <v>sq</v>
      </c>
      <c r="Q9236">
        <f>VLOOKUP(ecommerce_10000[[#This Row],[City]],F:I,4,FALSE)</f>
        <v>3665.44</v>
      </c>
      <c r="R9236" s="1">
        <f>SUMIF(C:C,ecommerce_10000[[#This Row],[Category]],I:I)</f>
        <v>91504159.730000004</v>
      </c>
      <c r="S9236" s="1">
        <f>SUMIFS(I:I,C:C,C9236)</f>
        <v>91504159.730000004</v>
      </c>
      <c r="T9236" s="1" t="str">
        <f>INDEX(F:F,MATCH(ecommerce_10000[[#This Row],[TotalAmount]],I:I,0))</f>
        <v>Dubai</v>
      </c>
    </row>
    <row r="9237" spans="1:20" x14ac:dyDescent="0.3">
      <c r="A9237" s="1" t="s">
        <v>9281</v>
      </c>
      <c r="B9237" s="1" t="s">
        <v>30</v>
      </c>
      <c r="C9237" s="1" t="s">
        <v>31</v>
      </c>
      <c r="D9237" s="1" t="s">
        <v>32</v>
      </c>
      <c r="E9237" s="1" t="s">
        <v>47</v>
      </c>
      <c r="F9237" s="1" t="s">
        <v>17</v>
      </c>
      <c r="G9237">
        <v>3686.6</v>
      </c>
      <c r="H9237">
        <v>5</v>
      </c>
      <c r="I9237">
        <v>18433</v>
      </c>
      <c r="J9237">
        <v>4.1500000000000004</v>
      </c>
      <c r="K9237">
        <v>786</v>
      </c>
      <c r="L9237" s="2">
        <v>45427</v>
      </c>
      <c r="O9237" t="str">
        <f>IF(ecommerce_10000[[#This Row],[Platform]]="Souq","sq",ecommerce_10000[[#This Row],[Platform]])</f>
        <v>Amazon</v>
      </c>
      <c r="P9237" t="str">
        <f>IF(E9237="Souq","sq",IF(E9237="Jumia","Jum",E9237))</f>
        <v>Amazon</v>
      </c>
      <c r="Q9237">
        <f>VLOOKUP(ecommerce_10000[[#This Row],[City]],F:I,4,FALSE)</f>
        <v>16284.02</v>
      </c>
      <c r="R9237" s="1">
        <f>SUMIF(C:C,ecommerce_10000[[#This Row],[Category]],I:I)</f>
        <v>57542997.559999913</v>
      </c>
      <c r="S9237" s="1">
        <f>SUMIFS(I:I,C:C,C9237)</f>
        <v>57542997.559999913</v>
      </c>
      <c r="T9237" s="1" t="str">
        <f>INDEX(F:F,MATCH(ecommerce_10000[[#This Row],[TotalAmount]],I:I,0))</f>
        <v>Cairo</v>
      </c>
    </row>
    <row r="9238" spans="1:20" x14ac:dyDescent="0.3">
      <c r="A9238" s="1" t="s">
        <v>9282</v>
      </c>
      <c r="B9238" s="1" t="s">
        <v>19</v>
      </c>
      <c r="C9238" s="1" t="s">
        <v>20</v>
      </c>
      <c r="D9238" s="1" t="s">
        <v>21</v>
      </c>
      <c r="E9238" s="1" t="s">
        <v>22</v>
      </c>
      <c r="F9238" s="1" t="s">
        <v>62</v>
      </c>
      <c r="G9238">
        <v>13187.2</v>
      </c>
      <c r="H9238">
        <v>1</v>
      </c>
      <c r="I9238">
        <v>13187.2</v>
      </c>
      <c r="J9238">
        <v>1.2</v>
      </c>
      <c r="K9238">
        <v>362</v>
      </c>
      <c r="L9238" s="2">
        <v>45453</v>
      </c>
      <c r="O9238" t="str">
        <f>IF(ecommerce_10000[[#This Row],[Platform]]="Souq","sq",ecommerce_10000[[#This Row],[Platform]])</f>
        <v>Jumia</v>
      </c>
      <c r="P9238" t="str">
        <f>IF(E9238="Souq","sq",IF(E9238="Jumia","Jum",E9238))</f>
        <v>Jum</v>
      </c>
      <c r="Q9238">
        <f>VLOOKUP(ecommerce_10000[[#This Row],[City]],F:I,4,FALSE)</f>
        <v>27872.98</v>
      </c>
      <c r="R9238" s="1">
        <f>SUMIF(C:C,ecommerce_10000[[#This Row],[Category]],I:I)</f>
        <v>91504159.730000004</v>
      </c>
      <c r="S9238" s="1">
        <f>SUMIFS(I:I,C:C,C9238)</f>
        <v>91504159.730000004</v>
      </c>
      <c r="T9238" s="1" t="str">
        <f>INDEX(F:F,MATCH(ecommerce_10000[[#This Row],[TotalAmount]],I:I,0))</f>
        <v>Giza</v>
      </c>
    </row>
    <row r="9239" spans="1:20" x14ac:dyDescent="0.3">
      <c r="A9239" s="1" t="s">
        <v>9283</v>
      </c>
      <c r="B9239" s="1" t="s">
        <v>65</v>
      </c>
      <c r="C9239" s="1" t="s">
        <v>20</v>
      </c>
      <c r="D9239" s="1" t="s">
        <v>66</v>
      </c>
      <c r="E9239" s="1" t="s">
        <v>47</v>
      </c>
      <c r="F9239" s="1" t="s">
        <v>62</v>
      </c>
      <c r="G9239">
        <v>18084.939999999999</v>
      </c>
      <c r="H9239">
        <v>3</v>
      </c>
      <c r="I9239">
        <v>54254.82</v>
      </c>
      <c r="J9239">
        <v>1.52</v>
      </c>
      <c r="K9239">
        <v>2925</v>
      </c>
      <c r="L9239" s="2">
        <v>45371</v>
      </c>
      <c r="O9239" t="str">
        <f>IF(ecommerce_10000[[#This Row],[Platform]]="Souq","sq",ecommerce_10000[[#This Row],[Platform]])</f>
        <v>Amazon</v>
      </c>
      <c r="P9239" t="str">
        <f>IF(E9239="Souq","sq",IF(E9239="Jumia","Jum",E9239))</f>
        <v>Amazon</v>
      </c>
      <c r="Q9239">
        <f>VLOOKUP(ecommerce_10000[[#This Row],[City]],F:I,4,FALSE)</f>
        <v>27872.98</v>
      </c>
      <c r="R9239" s="1">
        <f>SUMIF(C:C,ecommerce_10000[[#This Row],[Category]],I:I)</f>
        <v>91504159.730000004</v>
      </c>
      <c r="S9239" s="1">
        <f>SUMIFS(I:I,C:C,C9239)</f>
        <v>91504159.730000004</v>
      </c>
      <c r="T9239" s="1" t="str">
        <f>INDEX(F:F,MATCH(ecommerce_10000[[#This Row],[TotalAmount]],I:I,0))</f>
        <v>Giza</v>
      </c>
    </row>
    <row r="9240" spans="1:20" x14ac:dyDescent="0.3">
      <c r="A9240" s="1" t="s">
        <v>9284</v>
      </c>
      <c r="B9240" s="1" t="s">
        <v>65</v>
      </c>
      <c r="C9240" s="1" t="s">
        <v>20</v>
      </c>
      <c r="D9240" s="1" t="s">
        <v>66</v>
      </c>
      <c r="E9240" s="1" t="s">
        <v>22</v>
      </c>
      <c r="F9240" s="1" t="s">
        <v>17</v>
      </c>
      <c r="G9240">
        <v>6015.86</v>
      </c>
      <c r="H9240">
        <v>4</v>
      </c>
      <c r="I9240">
        <v>24063.439999999999</v>
      </c>
      <c r="J9240">
        <v>1.89</v>
      </c>
      <c r="K9240">
        <v>631</v>
      </c>
      <c r="L9240" s="2">
        <v>45366</v>
      </c>
      <c r="O9240" t="str">
        <f>IF(ecommerce_10000[[#This Row],[Platform]]="Souq","sq",ecommerce_10000[[#This Row],[Platform]])</f>
        <v>Jumia</v>
      </c>
      <c r="P9240" t="str">
        <f>IF(E9240="Souq","sq",IF(E9240="Jumia","Jum",E9240))</f>
        <v>Jum</v>
      </c>
      <c r="Q9240">
        <f>VLOOKUP(ecommerce_10000[[#This Row],[City]],F:I,4,FALSE)</f>
        <v>16284.02</v>
      </c>
      <c r="R9240" s="1">
        <f>SUMIF(C:C,ecommerce_10000[[#This Row],[Category]],I:I)</f>
        <v>91504159.730000004</v>
      </c>
      <c r="S9240" s="1">
        <f>SUMIFS(I:I,C:C,C9240)</f>
        <v>91504159.730000004</v>
      </c>
      <c r="T9240" s="1" t="str">
        <f>INDEX(F:F,MATCH(ecommerce_10000[[#This Row],[TotalAmount]],I:I,0))</f>
        <v>Cairo</v>
      </c>
    </row>
    <row r="9241" spans="1:20" x14ac:dyDescent="0.3">
      <c r="A9241" s="1" t="s">
        <v>9285</v>
      </c>
      <c r="B9241" s="1" t="s">
        <v>53</v>
      </c>
      <c r="C9241" s="1" t="s">
        <v>31</v>
      </c>
      <c r="D9241" s="1" t="s">
        <v>54</v>
      </c>
      <c r="E9241" s="1" t="s">
        <v>16</v>
      </c>
      <c r="F9241" s="1" t="s">
        <v>62</v>
      </c>
      <c r="G9241">
        <v>13050.69</v>
      </c>
      <c r="H9241">
        <v>1</v>
      </c>
      <c r="I9241">
        <v>13050.69</v>
      </c>
      <c r="J9241">
        <v>4.07</v>
      </c>
      <c r="K9241">
        <v>1547</v>
      </c>
      <c r="L9241" s="2">
        <v>45316</v>
      </c>
      <c r="O9241" t="str">
        <f>IF(ecommerce_10000[[#This Row],[Platform]]="Souq","sq",ecommerce_10000[[#This Row],[Platform]])</f>
        <v>sq</v>
      </c>
      <c r="P9241" t="str">
        <f>IF(E9241="Souq","sq",IF(E9241="Jumia","Jum",E9241))</f>
        <v>sq</v>
      </c>
      <c r="Q9241">
        <f>VLOOKUP(ecommerce_10000[[#This Row],[City]],F:I,4,FALSE)</f>
        <v>27872.98</v>
      </c>
      <c r="R9241" s="1">
        <f>SUMIF(C:C,ecommerce_10000[[#This Row],[Category]],I:I)</f>
        <v>57542997.559999913</v>
      </c>
      <c r="S9241" s="1">
        <f>SUMIFS(I:I,C:C,C9241)</f>
        <v>57542997.559999913</v>
      </c>
      <c r="T9241" s="1" t="str">
        <f>INDEX(F:F,MATCH(ecommerce_10000[[#This Row],[TotalAmount]],I:I,0))</f>
        <v>Giza</v>
      </c>
    </row>
    <row r="9242" spans="1:20" x14ac:dyDescent="0.3">
      <c r="A9242" s="1" t="s">
        <v>9286</v>
      </c>
      <c r="B9242" s="1" t="s">
        <v>19</v>
      </c>
      <c r="C9242" s="1" t="s">
        <v>20</v>
      </c>
      <c r="D9242" s="1" t="s">
        <v>21</v>
      </c>
      <c r="E9242" s="1" t="s">
        <v>22</v>
      </c>
      <c r="F9242" s="1" t="s">
        <v>40</v>
      </c>
      <c r="G9242">
        <v>5940.73</v>
      </c>
      <c r="H9242">
        <v>4</v>
      </c>
      <c r="I9242">
        <v>23762.92</v>
      </c>
      <c r="J9242">
        <v>3.27</v>
      </c>
      <c r="K9242">
        <v>3643</v>
      </c>
      <c r="L9242" s="2">
        <v>45431</v>
      </c>
      <c r="O9242" t="str">
        <f>IF(ecommerce_10000[[#This Row],[Platform]]="Souq","sq",ecommerce_10000[[#This Row],[Platform]])</f>
        <v>Jumia</v>
      </c>
      <c r="P9242" t="str">
        <f>IF(E9242="Souq","sq",IF(E9242="Jumia","Jum",E9242))</f>
        <v>Jum</v>
      </c>
      <c r="Q9242">
        <f>VLOOKUP(ecommerce_10000[[#This Row],[City]],F:I,4,FALSE)</f>
        <v>99349.3</v>
      </c>
      <c r="R9242" s="1">
        <f>SUMIF(C:C,ecommerce_10000[[#This Row],[Category]],I:I)</f>
        <v>91504159.730000004</v>
      </c>
      <c r="S9242" s="1">
        <f>SUMIFS(I:I,C:C,C9242)</f>
        <v>91504159.730000004</v>
      </c>
      <c r="T9242" s="1" t="str">
        <f>INDEX(F:F,MATCH(ecommerce_10000[[#This Row],[TotalAmount]],I:I,0))</f>
        <v>Riyadh</v>
      </c>
    </row>
    <row r="9243" spans="1:20" x14ac:dyDescent="0.3">
      <c r="A9243" s="1" t="s">
        <v>9287</v>
      </c>
      <c r="B9243" s="1" t="s">
        <v>25</v>
      </c>
      <c r="C9243" s="1" t="s">
        <v>26</v>
      </c>
      <c r="D9243" s="1" t="s">
        <v>27</v>
      </c>
      <c r="E9243" s="1" t="s">
        <v>47</v>
      </c>
      <c r="F9243" s="1" t="s">
        <v>33</v>
      </c>
      <c r="G9243">
        <v>10368.08</v>
      </c>
      <c r="H9243">
        <v>2</v>
      </c>
      <c r="I9243">
        <v>20736.16</v>
      </c>
      <c r="J9243">
        <v>2.08</v>
      </c>
      <c r="K9243">
        <v>472</v>
      </c>
      <c r="L9243" s="2">
        <v>45506</v>
      </c>
      <c r="O9243" t="str">
        <f>IF(ecommerce_10000[[#This Row],[Platform]]="Souq","sq",ecommerce_10000[[#This Row],[Platform]])</f>
        <v>Amazon</v>
      </c>
      <c r="P9243" t="str">
        <f>IF(E9243="Souq","sq",IF(E9243="Jumia","Jum",E9243))</f>
        <v>Amazon</v>
      </c>
      <c r="Q9243">
        <f>VLOOKUP(ecommerce_10000[[#This Row],[City]],F:I,4,FALSE)</f>
        <v>3665.44</v>
      </c>
      <c r="R9243" s="1">
        <f>SUMIF(C:C,ecommerce_10000[[#This Row],[Category]],I:I)</f>
        <v>29200970.130000021</v>
      </c>
      <c r="S9243" s="1">
        <f>SUMIFS(I:I,C:C,C9243)</f>
        <v>29200970.130000021</v>
      </c>
      <c r="T9243" s="1" t="str">
        <f>INDEX(F:F,MATCH(ecommerce_10000[[#This Row],[TotalAmount]],I:I,0))</f>
        <v>Dubai</v>
      </c>
    </row>
    <row r="9244" spans="1:20" x14ac:dyDescent="0.3">
      <c r="A9244" s="1" t="s">
        <v>9288</v>
      </c>
      <c r="B9244" s="1" t="s">
        <v>19</v>
      </c>
      <c r="C9244" s="1" t="s">
        <v>20</v>
      </c>
      <c r="D9244" s="1" t="s">
        <v>21</v>
      </c>
      <c r="E9244" s="1" t="s">
        <v>22</v>
      </c>
      <c r="F9244" s="1" t="s">
        <v>17</v>
      </c>
      <c r="G9244">
        <v>14299.7</v>
      </c>
      <c r="H9244">
        <v>4</v>
      </c>
      <c r="I9244">
        <v>57198.8</v>
      </c>
      <c r="J9244">
        <v>2.2400000000000002</v>
      </c>
      <c r="K9244">
        <v>2609</v>
      </c>
      <c r="L9244" s="2">
        <v>45516</v>
      </c>
      <c r="O9244" t="str">
        <f>IF(ecommerce_10000[[#This Row],[Platform]]="Souq","sq",ecommerce_10000[[#This Row],[Platform]])</f>
        <v>Jumia</v>
      </c>
      <c r="P9244" t="str">
        <f>IF(E9244="Souq","sq",IF(E9244="Jumia","Jum",E9244))</f>
        <v>Jum</v>
      </c>
      <c r="Q9244">
        <f>VLOOKUP(ecommerce_10000[[#This Row],[City]],F:I,4,FALSE)</f>
        <v>16284.02</v>
      </c>
      <c r="R9244" s="1">
        <f>SUMIF(C:C,ecommerce_10000[[#This Row],[Category]],I:I)</f>
        <v>91504159.730000004</v>
      </c>
      <c r="S9244" s="1">
        <f>SUMIFS(I:I,C:C,C9244)</f>
        <v>91504159.730000004</v>
      </c>
      <c r="T9244" s="1" t="str">
        <f>INDEX(F:F,MATCH(ecommerce_10000[[#This Row],[TotalAmount]],I:I,0))</f>
        <v>Cairo</v>
      </c>
    </row>
    <row r="9245" spans="1:20" x14ac:dyDescent="0.3">
      <c r="A9245" s="1" t="s">
        <v>9289</v>
      </c>
      <c r="B9245" s="1" t="s">
        <v>49</v>
      </c>
      <c r="C9245" s="1" t="s">
        <v>14</v>
      </c>
      <c r="D9245" s="1" t="s">
        <v>50</v>
      </c>
      <c r="E9245" s="1" t="s">
        <v>22</v>
      </c>
      <c r="F9245" s="1" t="s">
        <v>17</v>
      </c>
      <c r="G9245">
        <v>5530.68</v>
      </c>
      <c r="H9245">
        <v>4</v>
      </c>
      <c r="I9245">
        <v>22122.720000000001</v>
      </c>
      <c r="J9245">
        <v>1.1000000000000001</v>
      </c>
      <c r="K9245">
        <v>4881</v>
      </c>
      <c r="L9245" s="2">
        <v>45375</v>
      </c>
      <c r="O9245" t="str">
        <f>IF(ecommerce_10000[[#This Row],[Platform]]="Souq","sq",ecommerce_10000[[#This Row],[Platform]])</f>
        <v>Jumia</v>
      </c>
      <c r="P9245" t="str">
        <f>IF(E9245="Souq","sq",IF(E9245="Jumia","Jum",E9245))</f>
        <v>Jum</v>
      </c>
      <c r="Q9245">
        <f>VLOOKUP(ecommerce_10000[[#This Row],[City]],F:I,4,FALSE)</f>
        <v>16284.02</v>
      </c>
      <c r="R9245" s="1">
        <f>SUMIF(C:C,ecommerce_10000[[#This Row],[Category]],I:I)</f>
        <v>92327183.770000085</v>
      </c>
      <c r="S9245" s="1">
        <f>SUMIFS(I:I,C:C,C9245)</f>
        <v>92327183.770000085</v>
      </c>
      <c r="T9245" s="1" t="str">
        <f>INDEX(F:F,MATCH(ecommerce_10000[[#This Row],[TotalAmount]],I:I,0))</f>
        <v>Cairo</v>
      </c>
    </row>
    <row r="9246" spans="1:20" x14ac:dyDescent="0.3">
      <c r="A9246" s="1" t="s">
        <v>9290</v>
      </c>
      <c r="B9246" s="1" t="s">
        <v>35</v>
      </c>
      <c r="C9246" s="1" t="s">
        <v>14</v>
      </c>
      <c r="D9246" s="1" t="s">
        <v>36</v>
      </c>
      <c r="E9246" s="1" t="s">
        <v>22</v>
      </c>
      <c r="F9246" s="1" t="s">
        <v>28</v>
      </c>
      <c r="G9246">
        <v>3933.64</v>
      </c>
      <c r="H9246">
        <v>3</v>
      </c>
      <c r="I9246">
        <v>11800.92</v>
      </c>
      <c r="J9246">
        <v>4.66</v>
      </c>
      <c r="K9246">
        <v>2437</v>
      </c>
      <c r="L9246" s="2">
        <v>45578</v>
      </c>
      <c r="O9246" t="str">
        <f>IF(ecommerce_10000[[#This Row],[Platform]]="Souq","sq",ecommerce_10000[[#This Row],[Platform]])</f>
        <v>Jumia</v>
      </c>
      <c r="P9246" t="str">
        <f>IF(E9246="Souq","sq",IF(E9246="Jumia","Jum",E9246))</f>
        <v>Jum</v>
      </c>
      <c r="Q9246">
        <f>VLOOKUP(ecommerce_10000[[#This Row],[City]],F:I,4,FALSE)</f>
        <v>26648.76</v>
      </c>
      <c r="R9246" s="1">
        <f>SUMIF(C:C,ecommerce_10000[[#This Row],[Category]],I:I)</f>
        <v>92327183.770000085</v>
      </c>
      <c r="S9246" s="1">
        <f>SUMIFS(I:I,C:C,C9246)</f>
        <v>92327183.770000085</v>
      </c>
      <c r="T9246" s="1" t="str">
        <f>INDEX(F:F,MATCH(ecommerce_10000[[#This Row],[TotalAmount]],I:I,0))</f>
        <v>Casablanca</v>
      </c>
    </row>
    <row r="9247" spans="1:20" x14ac:dyDescent="0.3">
      <c r="A9247" s="1" t="s">
        <v>9291</v>
      </c>
      <c r="B9247" s="1" t="s">
        <v>25</v>
      </c>
      <c r="C9247" s="1" t="s">
        <v>26</v>
      </c>
      <c r="D9247" s="1" t="s">
        <v>27</v>
      </c>
      <c r="E9247" s="1" t="s">
        <v>22</v>
      </c>
      <c r="F9247" s="1" t="s">
        <v>33</v>
      </c>
      <c r="G9247">
        <v>3794.53</v>
      </c>
      <c r="H9247">
        <v>3</v>
      </c>
      <c r="I9247">
        <v>11383.59</v>
      </c>
      <c r="J9247">
        <v>1.72</v>
      </c>
      <c r="K9247">
        <v>1042</v>
      </c>
      <c r="L9247" s="2">
        <v>45540</v>
      </c>
      <c r="O9247" t="str">
        <f>IF(ecommerce_10000[[#This Row],[Platform]]="Souq","sq",ecommerce_10000[[#This Row],[Platform]])</f>
        <v>Jumia</v>
      </c>
      <c r="P9247" t="str">
        <f>IF(E9247="Souq","sq",IF(E9247="Jumia","Jum",E9247))</f>
        <v>Jum</v>
      </c>
      <c r="Q9247">
        <f>VLOOKUP(ecommerce_10000[[#This Row],[City]],F:I,4,FALSE)</f>
        <v>3665.44</v>
      </c>
      <c r="R9247" s="1">
        <f>SUMIF(C:C,ecommerce_10000[[#This Row],[Category]],I:I)</f>
        <v>29200970.130000021</v>
      </c>
      <c r="S9247" s="1">
        <f>SUMIFS(I:I,C:C,C9247)</f>
        <v>29200970.130000021</v>
      </c>
      <c r="T9247" s="1" t="str">
        <f>INDEX(F:F,MATCH(ecommerce_10000[[#This Row],[TotalAmount]],I:I,0))</f>
        <v>Dubai</v>
      </c>
    </row>
    <row r="9248" spans="1:20" x14ac:dyDescent="0.3">
      <c r="A9248" s="1" t="s">
        <v>9292</v>
      </c>
      <c r="B9248" s="1" t="s">
        <v>19</v>
      </c>
      <c r="C9248" s="1" t="s">
        <v>20</v>
      </c>
      <c r="D9248" s="1" t="s">
        <v>21</v>
      </c>
      <c r="E9248" s="1" t="s">
        <v>22</v>
      </c>
      <c r="F9248" s="1" t="s">
        <v>17</v>
      </c>
      <c r="G9248">
        <v>12817.22</v>
      </c>
      <c r="H9248">
        <v>2</v>
      </c>
      <c r="I9248">
        <v>25634.44</v>
      </c>
      <c r="J9248">
        <v>2.79</v>
      </c>
      <c r="K9248">
        <v>384</v>
      </c>
      <c r="L9248" s="2">
        <v>45305</v>
      </c>
      <c r="O9248" t="str">
        <f>IF(ecommerce_10000[[#This Row],[Platform]]="Souq","sq",ecommerce_10000[[#This Row],[Platform]])</f>
        <v>Jumia</v>
      </c>
      <c r="P9248" t="str">
        <f>IF(E9248="Souq","sq",IF(E9248="Jumia","Jum",E9248))</f>
        <v>Jum</v>
      </c>
      <c r="Q9248">
        <f>VLOOKUP(ecommerce_10000[[#This Row],[City]],F:I,4,FALSE)</f>
        <v>16284.02</v>
      </c>
      <c r="R9248" s="1">
        <f>SUMIF(C:C,ecommerce_10000[[#This Row],[Category]],I:I)</f>
        <v>91504159.730000004</v>
      </c>
      <c r="S9248" s="1">
        <f>SUMIFS(I:I,C:C,C9248)</f>
        <v>91504159.730000004</v>
      </c>
      <c r="T9248" s="1" t="str">
        <f>INDEX(F:F,MATCH(ecommerce_10000[[#This Row],[TotalAmount]],I:I,0))</f>
        <v>Cairo</v>
      </c>
    </row>
    <row r="9249" spans="1:20" x14ac:dyDescent="0.3">
      <c r="A9249" s="1" t="s">
        <v>9293</v>
      </c>
      <c r="B9249" s="1" t="s">
        <v>43</v>
      </c>
      <c r="C9249" s="1" t="s">
        <v>44</v>
      </c>
      <c r="D9249" s="1" t="s">
        <v>45</v>
      </c>
      <c r="E9249" s="1" t="s">
        <v>22</v>
      </c>
      <c r="F9249" s="1" t="s">
        <v>28</v>
      </c>
      <c r="G9249">
        <v>1770.63</v>
      </c>
      <c r="H9249">
        <v>4</v>
      </c>
      <c r="I9249">
        <v>7082.52</v>
      </c>
      <c r="J9249">
        <v>1.96</v>
      </c>
      <c r="K9249">
        <v>3742</v>
      </c>
      <c r="L9249" s="2">
        <v>45616</v>
      </c>
      <c r="O9249" t="str">
        <f>IF(ecommerce_10000[[#This Row],[Platform]]="Souq","sq",ecommerce_10000[[#This Row],[Platform]])</f>
        <v>Jumia</v>
      </c>
      <c r="P9249" t="str">
        <f>IF(E9249="Souq","sq",IF(E9249="Jumia","Jum",E9249))</f>
        <v>Jum</v>
      </c>
      <c r="Q9249">
        <f>VLOOKUP(ecommerce_10000[[#This Row],[City]],F:I,4,FALSE)</f>
        <v>26648.76</v>
      </c>
      <c r="R9249" s="1">
        <f>SUMIF(C:C,ecommerce_10000[[#This Row],[Category]],I:I)</f>
        <v>31420413.200000018</v>
      </c>
      <c r="S9249" s="1">
        <f>SUMIFS(I:I,C:C,C9249)</f>
        <v>31420413.200000018</v>
      </c>
      <c r="T9249" s="1" t="str">
        <f>INDEX(F:F,MATCH(ecommerce_10000[[#This Row],[TotalAmount]],I:I,0))</f>
        <v>Casablanca</v>
      </c>
    </row>
    <row r="9250" spans="1:20" x14ac:dyDescent="0.3">
      <c r="A9250" s="1" t="s">
        <v>9294</v>
      </c>
      <c r="B9250" s="1" t="s">
        <v>30</v>
      </c>
      <c r="C9250" s="1" t="s">
        <v>31</v>
      </c>
      <c r="D9250" s="1" t="s">
        <v>32</v>
      </c>
      <c r="E9250" s="1" t="s">
        <v>16</v>
      </c>
      <c r="F9250" s="1" t="s">
        <v>33</v>
      </c>
      <c r="G9250">
        <v>14121.93</v>
      </c>
      <c r="H9250">
        <v>4</v>
      </c>
      <c r="I9250">
        <v>56487.72</v>
      </c>
      <c r="J9250">
        <v>1.43</v>
      </c>
      <c r="K9250">
        <v>2728</v>
      </c>
      <c r="L9250" s="2">
        <v>45407</v>
      </c>
      <c r="O9250" t="str">
        <f>IF(ecommerce_10000[[#This Row],[Platform]]="Souq","sq",ecommerce_10000[[#This Row],[Platform]])</f>
        <v>sq</v>
      </c>
      <c r="P9250" t="str">
        <f>IF(E9250="Souq","sq",IF(E9250="Jumia","Jum",E9250))</f>
        <v>sq</v>
      </c>
      <c r="Q9250">
        <f>VLOOKUP(ecommerce_10000[[#This Row],[City]],F:I,4,FALSE)</f>
        <v>3665.44</v>
      </c>
      <c r="R9250" s="1">
        <f>SUMIF(C:C,ecommerce_10000[[#This Row],[Category]],I:I)</f>
        <v>57542997.559999913</v>
      </c>
      <c r="S9250" s="1">
        <f>SUMIFS(I:I,C:C,C9250)</f>
        <v>57542997.559999913</v>
      </c>
      <c r="T9250" s="1" t="str">
        <f>INDEX(F:F,MATCH(ecommerce_10000[[#This Row],[TotalAmount]],I:I,0))</f>
        <v>Dubai</v>
      </c>
    </row>
    <row r="9251" spans="1:20" x14ac:dyDescent="0.3">
      <c r="A9251" s="1" t="s">
        <v>9295</v>
      </c>
      <c r="B9251" s="1" t="s">
        <v>43</v>
      </c>
      <c r="C9251" s="1" t="s">
        <v>44</v>
      </c>
      <c r="D9251" s="1" t="s">
        <v>45</v>
      </c>
      <c r="E9251" s="1" t="s">
        <v>16</v>
      </c>
      <c r="F9251" s="1" t="s">
        <v>17</v>
      </c>
      <c r="G9251">
        <v>14949.55</v>
      </c>
      <c r="H9251">
        <v>1</v>
      </c>
      <c r="I9251">
        <v>14949.55</v>
      </c>
      <c r="J9251">
        <v>1.1200000000000001</v>
      </c>
      <c r="K9251">
        <v>1682</v>
      </c>
      <c r="L9251" s="2">
        <v>45625</v>
      </c>
      <c r="O9251" t="str">
        <f>IF(ecommerce_10000[[#This Row],[Platform]]="Souq","sq",ecommerce_10000[[#This Row],[Platform]])</f>
        <v>sq</v>
      </c>
      <c r="P9251" t="str">
        <f>IF(E9251="Souq","sq",IF(E9251="Jumia","Jum",E9251))</f>
        <v>sq</v>
      </c>
      <c r="Q9251">
        <f>VLOOKUP(ecommerce_10000[[#This Row],[City]],F:I,4,FALSE)</f>
        <v>16284.02</v>
      </c>
      <c r="R9251" s="1">
        <f>SUMIF(C:C,ecommerce_10000[[#This Row],[Category]],I:I)</f>
        <v>31420413.200000018</v>
      </c>
      <c r="S9251" s="1">
        <f>SUMIFS(I:I,C:C,C9251)</f>
        <v>31420413.200000018</v>
      </c>
      <c r="T9251" s="1" t="str">
        <f>INDEX(F:F,MATCH(ecommerce_10000[[#This Row],[TotalAmount]],I:I,0))</f>
        <v>Cairo</v>
      </c>
    </row>
    <row r="9252" spans="1:20" x14ac:dyDescent="0.3">
      <c r="A9252" s="1" t="s">
        <v>9296</v>
      </c>
      <c r="B9252" s="1" t="s">
        <v>30</v>
      </c>
      <c r="C9252" s="1" t="s">
        <v>31</v>
      </c>
      <c r="D9252" s="1" t="s">
        <v>32</v>
      </c>
      <c r="E9252" s="1" t="s">
        <v>16</v>
      </c>
      <c r="F9252" s="1" t="s">
        <v>40</v>
      </c>
      <c r="G9252">
        <v>6559.05</v>
      </c>
      <c r="H9252">
        <v>4</v>
      </c>
      <c r="I9252">
        <v>26236.2</v>
      </c>
      <c r="J9252">
        <v>2.56</v>
      </c>
      <c r="K9252">
        <v>2763</v>
      </c>
      <c r="L9252" s="2">
        <v>45426</v>
      </c>
      <c r="O9252" t="str">
        <f>IF(ecommerce_10000[[#This Row],[Platform]]="Souq","sq",ecommerce_10000[[#This Row],[Platform]])</f>
        <v>sq</v>
      </c>
      <c r="P9252" t="str">
        <f>IF(E9252="Souq","sq",IF(E9252="Jumia","Jum",E9252))</f>
        <v>sq</v>
      </c>
      <c r="Q9252">
        <f>VLOOKUP(ecommerce_10000[[#This Row],[City]],F:I,4,FALSE)</f>
        <v>99349.3</v>
      </c>
      <c r="R9252" s="1">
        <f>SUMIF(C:C,ecommerce_10000[[#This Row],[Category]],I:I)</f>
        <v>57542997.559999913</v>
      </c>
      <c r="S9252" s="1">
        <f>SUMIFS(I:I,C:C,C9252)</f>
        <v>57542997.559999913</v>
      </c>
      <c r="T9252" s="1" t="str">
        <f>INDEX(F:F,MATCH(ecommerce_10000[[#This Row],[TotalAmount]],I:I,0))</f>
        <v>Riyadh</v>
      </c>
    </row>
    <row r="9253" spans="1:20" x14ac:dyDescent="0.3">
      <c r="A9253" s="1" t="s">
        <v>9297</v>
      </c>
      <c r="B9253" s="1" t="s">
        <v>19</v>
      </c>
      <c r="C9253" s="1" t="s">
        <v>20</v>
      </c>
      <c r="D9253" s="1" t="s">
        <v>21</v>
      </c>
      <c r="E9253" s="1" t="s">
        <v>16</v>
      </c>
      <c r="F9253" s="1" t="s">
        <v>17</v>
      </c>
      <c r="G9253">
        <v>1643.32</v>
      </c>
      <c r="H9253">
        <v>2</v>
      </c>
      <c r="I9253">
        <v>3286.64</v>
      </c>
      <c r="J9253">
        <v>1.67</v>
      </c>
      <c r="K9253">
        <v>4859</v>
      </c>
      <c r="L9253" s="2">
        <v>45498</v>
      </c>
      <c r="O9253" t="str">
        <f>IF(ecommerce_10000[[#This Row],[Platform]]="Souq","sq",ecommerce_10000[[#This Row],[Platform]])</f>
        <v>sq</v>
      </c>
      <c r="P9253" t="str">
        <f>IF(E9253="Souq","sq",IF(E9253="Jumia","Jum",E9253))</f>
        <v>sq</v>
      </c>
      <c r="Q9253">
        <f>VLOOKUP(ecommerce_10000[[#This Row],[City]],F:I,4,FALSE)</f>
        <v>16284.02</v>
      </c>
      <c r="R9253" s="1">
        <f>SUMIF(C:C,ecommerce_10000[[#This Row],[Category]],I:I)</f>
        <v>91504159.730000004</v>
      </c>
      <c r="S9253" s="1">
        <f>SUMIFS(I:I,C:C,C9253)</f>
        <v>91504159.730000004</v>
      </c>
      <c r="T9253" s="1" t="str">
        <f>INDEX(F:F,MATCH(ecommerce_10000[[#This Row],[TotalAmount]],I:I,0))</f>
        <v>Cairo</v>
      </c>
    </row>
    <row r="9254" spans="1:20" x14ac:dyDescent="0.3">
      <c r="A9254" s="1" t="s">
        <v>9298</v>
      </c>
      <c r="B9254" s="1" t="s">
        <v>25</v>
      </c>
      <c r="C9254" s="1" t="s">
        <v>26</v>
      </c>
      <c r="D9254" s="1" t="s">
        <v>27</v>
      </c>
      <c r="E9254" s="1" t="s">
        <v>47</v>
      </c>
      <c r="F9254" s="1" t="s">
        <v>17</v>
      </c>
      <c r="G9254">
        <v>8783.4599999999991</v>
      </c>
      <c r="H9254">
        <v>4</v>
      </c>
      <c r="I9254">
        <v>35133.839999999997</v>
      </c>
      <c r="J9254">
        <v>2.58</v>
      </c>
      <c r="K9254">
        <v>1284</v>
      </c>
      <c r="L9254" s="2">
        <v>45450</v>
      </c>
      <c r="O9254" t="str">
        <f>IF(ecommerce_10000[[#This Row],[Platform]]="Souq","sq",ecommerce_10000[[#This Row],[Platform]])</f>
        <v>Amazon</v>
      </c>
      <c r="P9254" t="str">
        <f>IF(E9254="Souq","sq",IF(E9254="Jumia","Jum",E9254))</f>
        <v>Amazon</v>
      </c>
      <c r="Q9254">
        <f>VLOOKUP(ecommerce_10000[[#This Row],[City]],F:I,4,FALSE)</f>
        <v>16284.02</v>
      </c>
      <c r="R9254" s="1">
        <f>SUMIF(C:C,ecommerce_10000[[#This Row],[Category]],I:I)</f>
        <v>29200970.130000021</v>
      </c>
      <c r="S9254" s="1">
        <f>SUMIFS(I:I,C:C,C9254)</f>
        <v>29200970.130000021</v>
      </c>
      <c r="T9254" s="1" t="str">
        <f>INDEX(F:F,MATCH(ecommerce_10000[[#This Row],[TotalAmount]],I:I,0))</f>
        <v>Cairo</v>
      </c>
    </row>
    <row r="9255" spans="1:20" x14ac:dyDescent="0.3">
      <c r="A9255" s="1" t="s">
        <v>9299</v>
      </c>
      <c r="B9255" s="1" t="s">
        <v>30</v>
      </c>
      <c r="C9255" s="1" t="s">
        <v>31</v>
      </c>
      <c r="D9255" s="1" t="s">
        <v>32</v>
      </c>
      <c r="E9255" s="1" t="s">
        <v>16</v>
      </c>
      <c r="F9255" s="1" t="s">
        <v>28</v>
      </c>
      <c r="G9255">
        <v>7298.15</v>
      </c>
      <c r="H9255">
        <v>2</v>
      </c>
      <c r="I9255">
        <v>14596.3</v>
      </c>
      <c r="J9255">
        <v>3.66</v>
      </c>
      <c r="K9255">
        <v>1602</v>
      </c>
      <c r="L9255" s="2">
        <v>45591</v>
      </c>
      <c r="O9255" t="str">
        <f>IF(ecommerce_10000[[#This Row],[Platform]]="Souq","sq",ecommerce_10000[[#This Row],[Platform]])</f>
        <v>sq</v>
      </c>
      <c r="P9255" t="str">
        <f>IF(E9255="Souq","sq",IF(E9255="Jumia","Jum",E9255))</f>
        <v>sq</v>
      </c>
      <c r="Q9255">
        <f>VLOOKUP(ecommerce_10000[[#This Row],[City]],F:I,4,FALSE)</f>
        <v>26648.76</v>
      </c>
      <c r="R9255" s="1">
        <f>SUMIF(C:C,ecommerce_10000[[#This Row],[Category]],I:I)</f>
        <v>57542997.559999913</v>
      </c>
      <c r="S9255" s="1">
        <f>SUMIFS(I:I,C:C,C9255)</f>
        <v>57542997.559999913</v>
      </c>
      <c r="T9255" s="1" t="str">
        <f>INDEX(F:F,MATCH(ecommerce_10000[[#This Row],[TotalAmount]],I:I,0))</f>
        <v>Casablanca</v>
      </c>
    </row>
    <row r="9256" spans="1:20" x14ac:dyDescent="0.3">
      <c r="A9256" s="1" t="s">
        <v>9300</v>
      </c>
      <c r="B9256" s="1" t="s">
        <v>13</v>
      </c>
      <c r="C9256" s="1" t="s">
        <v>14</v>
      </c>
      <c r="D9256" s="1" t="s">
        <v>15</v>
      </c>
      <c r="E9256" s="1" t="s">
        <v>16</v>
      </c>
      <c r="F9256" s="1" t="s">
        <v>17</v>
      </c>
      <c r="G9256">
        <v>6121.53</v>
      </c>
      <c r="H9256">
        <v>1</v>
      </c>
      <c r="I9256">
        <v>6121.53</v>
      </c>
      <c r="J9256">
        <v>1.65</v>
      </c>
      <c r="K9256">
        <v>3491</v>
      </c>
      <c r="L9256" s="2">
        <v>45293</v>
      </c>
      <c r="O9256" t="str">
        <f>IF(ecommerce_10000[[#This Row],[Platform]]="Souq","sq",ecommerce_10000[[#This Row],[Platform]])</f>
        <v>sq</v>
      </c>
      <c r="P9256" t="str">
        <f>IF(E9256="Souq","sq",IF(E9256="Jumia","Jum",E9256))</f>
        <v>sq</v>
      </c>
      <c r="Q9256">
        <f>VLOOKUP(ecommerce_10000[[#This Row],[City]],F:I,4,FALSE)</f>
        <v>16284.02</v>
      </c>
      <c r="R9256" s="1">
        <f>SUMIF(C:C,ecommerce_10000[[#This Row],[Category]],I:I)</f>
        <v>92327183.770000085</v>
      </c>
      <c r="S9256" s="1">
        <f>SUMIFS(I:I,C:C,C9256)</f>
        <v>92327183.770000085</v>
      </c>
      <c r="T9256" s="1" t="str">
        <f>INDEX(F:F,MATCH(ecommerce_10000[[#This Row],[TotalAmount]],I:I,0))</f>
        <v>Cairo</v>
      </c>
    </row>
    <row r="9257" spans="1:20" x14ac:dyDescent="0.3">
      <c r="A9257" s="1" t="s">
        <v>9301</v>
      </c>
      <c r="B9257" s="1" t="s">
        <v>35</v>
      </c>
      <c r="C9257" s="1" t="s">
        <v>14</v>
      </c>
      <c r="D9257" s="1" t="s">
        <v>36</v>
      </c>
      <c r="E9257" s="1" t="s">
        <v>47</v>
      </c>
      <c r="F9257" s="1" t="s">
        <v>33</v>
      </c>
      <c r="G9257">
        <v>11327.89</v>
      </c>
      <c r="H9257">
        <v>3</v>
      </c>
      <c r="I9257">
        <v>33983.67</v>
      </c>
      <c r="J9257">
        <v>4.12</v>
      </c>
      <c r="K9257">
        <v>4414</v>
      </c>
      <c r="L9257" s="2">
        <v>45386</v>
      </c>
      <c r="O9257" t="str">
        <f>IF(ecommerce_10000[[#This Row],[Platform]]="Souq","sq",ecommerce_10000[[#This Row],[Platform]])</f>
        <v>Amazon</v>
      </c>
      <c r="P9257" t="str">
        <f>IF(E9257="Souq","sq",IF(E9257="Jumia","Jum",E9257))</f>
        <v>Amazon</v>
      </c>
      <c r="Q9257">
        <f>VLOOKUP(ecommerce_10000[[#This Row],[City]],F:I,4,FALSE)</f>
        <v>3665.44</v>
      </c>
      <c r="R9257" s="1">
        <f>SUMIF(C:C,ecommerce_10000[[#This Row],[Category]],I:I)</f>
        <v>92327183.770000085</v>
      </c>
      <c r="S9257" s="1">
        <f>SUMIFS(I:I,C:C,C9257)</f>
        <v>92327183.770000085</v>
      </c>
      <c r="T9257" s="1" t="str">
        <f>INDEX(F:F,MATCH(ecommerce_10000[[#This Row],[TotalAmount]],I:I,0))</f>
        <v>Dubai</v>
      </c>
    </row>
    <row r="9258" spans="1:20" x14ac:dyDescent="0.3">
      <c r="A9258" s="1" t="s">
        <v>9302</v>
      </c>
      <c r="B9258" s="1" t="s">
        <v>38</v>
      </c>
      <c r="C9258" s="1" t="s">
        <v>20</v>
      </c>
      <c r="D9258" s="1" t="s">
        <v>39</v>
      </c>
      <c r="E9258" s="1" t="s">
        <v>22</v>
      </c>
      <c r="F9258" s="1" t="s">
        <v>62</v>
      </c>
      <c r="G9258">
        <v>8248.74</v>
      </c>
      <c r="H9258">
        <v>3</v>
      </c>
      <c r="I9258">
        <v>24746.22</v>
      </c>
      <c r="J9258">
        <v>4.76</v>
      </c>
      <c r="K9258">
        <v>835</v>
      </c>
      <c r="L9258" s="2">
        <v>45450</v>
      </c>
      <c r="O9258" t="str">
        <f>IF(ecommerce_10000[[#This Row],[Platform]]="Souq","sq",ecommerce_10000[[#This Row],[Platform]])</f>
        <v>Jumia</v>
      </c>
      <c r="P9258" t="str">
        <f>IF(E9258="Souq","sq",IF(E9258="Jumia","Jum",E9258))</f>
        <v>Jum</v>
      </c>
      <c r="Q9258">
        <f>VLOOKUP(ecommerce_10000[[#This Row],[City]],F:I,4,FALSE)</f>
        <v>27872.98</v>
      </c>
      <c r="R9258" s="1">
        <f>SUMIF(C:C,ecommerce_10000[[#This Row],[Category]],I:I)</f>
        <v>91504159.730000004</v>
      </c>
      <c r="S9258" s="1">
        <f>SUMIFS(I:I,C:C,C9258)</f>
        <v>91504159.730000004</v>
      </c>
      <c r="T9258" s="1" t="str">
        <f>INDEX(F:F,MATCH(ecommerce_10000[[#This Row],[TotalAmount]],I:I,0))</f>
        <v>Giza</v>
      </c>
    </row>
    <row r="9259" spans="1:20" x14ac:dyDescent="0.3">
      <c r="A9259" s="1" t="s">
        <v>9303</v>
      </c>
      <c r="B9259" s="1" t="s">
        <v>35</v>
      </c>
      <c r="C9259" s="1" t="s">
        <v>14</v>
      </c>
      <c r="D9259" s="1" t="s">
        <v>36</v>
      </c>
      <c r="E9259" s="1" t="s">
        <v>47</v>
      </c>
      <c r="F9259" s="1" t="s">
        <v>40</v>
      </c>
      <c r="G9259">
        <v>4635.22</v>
      </c>
      <c r="H9259">
        <v>1</v>
      </c>
      <c r="I9259">
        <v>4635.22</v>
      </c>
      <c r="J9259">
        <v>4.9800000000000004</v>
      </c>
      <c r="K9259">
        <v>247</v>
      </c>
      <c r="L9259" s="2">
        <v>45578</v>
      </c>
      <c r="O9259" t="str">
        <f>IF(ecommerce_10000[[#This Row],[Platform]]="Souq","sq",ecommerce_10000[[#This Row],[Platform]])</f>
        <v>Amazon</v>
      </c>
      <c r="P9259" t="str">
        <f>IF(E9259="Souq","sq",IF(E9259="Jumia","Jum",E9259))</f>
        <v>Amazon</v>
      </c>
      <c r="Q9259">
        <f>VLOOKUP(ecommerce_10000[[#This Row],[City]],F:I,4,FALSE)</f>
        <v>99349.3</v>
      </c>
      <c r="R9259" s="1">
        <f>SUMIF(C:C,ecommerce_10000[[#This Row],[Category]],I:I)</f>
        <v>92327183.770000085</v>
      </c>
      <c r="S9259" s="1">
        <f>SUMIFS(I:I,C:C,C9259)</f>
        <v>92327183.770000085</v>
      </c>
      <c r="T9259" s="1" t="str">
        <f>INDEX(F:F,MATCH(ecommerce_10000[[#This Row],[TotalAmount]],I:I,0))</f>
        <v>Riyadh</v>
      </c>
    </row>
    <row r="9260" spans="1:20" x14ac:dyDescent="0.3">
      <c r="A9260" s="1" t="s">
        <v>9304</v>
      </c>
      <c r="B9260" s="1" t="s">
        <v>13</v>
      </c>
      <c r="C9260" s="1" t="s">
        <v>14</v>
      </c>
      <c r="D9260" s="1" t="s">
        <v>15</v>
      </c>
      <c r="E9260" s="1" t="s">
        <v>22</v>
      </c>
      <c r="F9260" s="1" t="s">
        <v>33</v>
      </c>
      <c r="G9260">
        <v>17880.77</v>
      </c>
      <c r="H9260">
        <v>5</v>
      </c>
      <c r="I9260">
        <v>89403.85</v>
      </c>
      <c r="J9260">
        <v>4.58</v>
      </c>
      <c r="K9260">
        <v>3511</v>
      </c>
      <c r="L9260" s="2">
        <v>45382</v>
      </c>
      <c r="O9260" t="str">
        <f>IF(ecommerce_10000[[#This Row],[Platform]]="Souq","sq",ecommerce_10000[[#This Row],[Platform]])</f>
        <v>Jumia</v>
      </c>
      <c r="P9260" t="str">
        <f>IF(E9260="Souq","sq",IF(E9260="Jumia","Jum",E9260))</f>
        <v>Jum</v>
      </c>
      <c r="Q9260">
        <f>VLOOKUP(ecommerce_10000[[#This Row],[City]],F:I,4,FALSE)</f>
        <v>3665.44</v>
      </c>
      <c r="R9260" s="1">
        <f>SUMIF(C:C,ecommerce_10000[[#This Row],[Category]],I:I)</f>
        <v>92327183.770000085</v>
      </c>
      <c r="S9260" s="1">
        <f>SUMIFS(I:I,C:C,C9260)</f>
        <v>92327183.770000085</v>
      </c>
      <c r="T9260" s="1" t="str">
        <f>INDEX(F:F,MATCH(ecommerce_10000[[#This Row],[TotalAmount]],I:I,0))</f>
        <v>Dubai</v>
      </c>
    </row>
    <row r="9261" spans="1:20" x14ac:dyDescent="0.3">
      <c r="A9261" s="1" t="s">
        <v>9305</v>
      </c>
      <c r="B9261" s="1" t="s">
        <v>35</v>
      </c>
      <c r="C9261" s="1" t="s">
        <v>14</v>
      </c>
      <c r="D9261" s="1" t="s">
        <v>36</v>
      </c>
      <c r="E9261" s="1" t="s">
        <v>22</v>
      </c>
      <c r="F9261" s="1" t="s">
        <v>23</v>
      </c>
      <c r="G9261">
        <v>4533.2</v>
      </c>
      <c r="H9261">
        <v>2</v>
      </c>
      <c r="I9261">
        <v>9066.4</v>
      </c>
      <c r="J9261">
        <v>4.24</v>
      </c>
      <c r="K9261">
        <v>2423</v>
      </c>
      <c r="L9261" s="2">
        <v>45318</v>
      </c>
      <c r="O9261" t="str">
        <f>IF(ecommerce_10000[[#This Row],[Platform]]="Souq","sq",ecommerce_10000[[#This Row],[Platform]])</f>
        <v>Jumia</v>
      </c>
      <c r="P9261" t="str">
        <f>IF(E9261="Souq","sq",IF(E9261="Jumia","Jum",E9261))</f>
        <v>Jum</v>
      </c>
      <c r="Q9261">
        <f>VLOOKUP(ecommerce_10000[[#This Row],[City]],F:I,4,FALSE)</f>
        <v>13290.4</v>
      </c>
      <c r="R9261" s="1">
        <f>SUMIF(C:C,ecommerce_10000[[#This Row],[Category]],I:I)</f>
        <v>92327183.770000085</v>
      </c>
      <c r="S9261" s="1">
        <f>SUMIFS(I:I,C:C,C9261)</f>
        <v>92327183.770000085</v>
      </c>
      <c r="T9261" s="1" t="str">
        <f>INDEX(F:F,MATCH(ecommerce_10000[[#This Row],[TotalAmount]],I:I,0))</f>
        <v>Alexandria</v>
      </c>
    </row>
    <row r="9262" spans="1:20" x14ac:dyDescent="0.3">
      <c r="A9262" s="1" t="s">
        <v>9306</v>
      </c>
      <c r="B9262" s="1" t="s">
        <v>19</v>
      </c>
      <c r="C9262" s="1" t="s">
        <v>20</v>
      </c>
      <c r="D9262" s="1" t="s">
        <v>21</v>
      </c>
      <c r="E9262" s="1" t="s">
        <v>16</v>
      </c>
      <c r="F9262" s="1" t="s">
        <v>62</v>
      </c>
      <c r="G9262">
        <v>10221.66</v>
      </c>
      <c r="H9262">
        <v>3</v>
      </c>
      <c r="I9262">
        <v>30664.98</v>
      </c>
      <c r="J9262">
        <v>2.1</v>
      </c>
      <c r="K9262">
        <v>1651</v>
      </c>
      <c r="L9262" s="2">
        <v>45374</v>
      </c>
      <c r="O9262" t="str">
        <f>IF(ecommerce_10000[[#This Row],[Platform]]="Souq","sq",ecommerce_10000[[#This Row],[Platform]])</f>
        <v>sq</v>
      </c>
      <c r="P9262" t="str">
        <f>IF(E9262="Souq","sq",IF(E9262="Jumia","Jum",E9262))</f>
        <v>sq</v>
      </c>
      <c r="Q9262">
        <f>VLOOKUP(ecommerce_10000[[#This Row],[City]],F:I,4,FALSE)</f>
        <v>27872.98</v>
      </c>
      <c r="R9262" s="1">
        <f>SUMIF(C:C,ecommerce_10000[[#This Row],[Category]],I:I)</f>
        <v>91504159.730000004</v>
      </c>
      <c r="S9262" s="1">
        <f>SUMIFS(I:I,C:C,C9262)</f>
        <v>91504159.730000004</v>
      </c>
      <c r="T9262" s="1" t="str">
        <f>INDEX(F:F,MATCH(ecommerce_10000[[#This Row],[TotalAmount]],I:I,0))</f>
        <v>Giza</v>
      </c>
    </row>
    <row r="9263" spans="1:20" x14ac:dyDescent="0.3">
      <c r="A9263" s="1" t="s">
        <v>9307</v>
      </c>
      <c r="B9263" s="1" t="s">
        <v>38</v>
      </c>
      <c r="C9263" s="1" t="s">
        <v>20</v>
      </c>
      <c r="D9263" s="1" t="s">
        <v>39</v>
      </c>
      <c r="E9263" s="1" t="s">
        <v>47</v>
      </c>
      <c r="F9263" s="1" t="s">
        <v>28</v>
      </c>
      <c r="G9263">
        <v>17216.38</v>
      </c>
      <c r="H9263">
        <v>2</v>
      </c>
      <c r="I9263">
        <v>34432.76</v>
      </c>
      <c r="J9263">
        <v>3.55</v>
      </c>
      <c r="K9263">
        <v>4546</v>
      </c>
      <c r="L9263" s="2">
        <v>45592</v>
      </c>
      <c r="O9263" t="str">
        <f>IF(ecommerce_10000[[#This Row],[Platform]]="Souq","sq",ecommerce_10000[[#This Row],[Platform]])</f>
        <v>Amazon</v>
      </c>
      <c r="P9263" t="str">
        <f>IF(E9263="Souq","sq",IF(E9263="Jumia","Jum",E9263))</f>
        <v>Amazon</v>
      </c>
      <c r="Q9263">
        <f>VLOOKUP(ecommerce_10000[[#This Row],[City]],F:I,4,FALSE)</f>
        <v>26648.76</v>
      </c>
      <c r="R9263" s="1">
        <f>SUMIF(C:C,ecommerce_10000[[#This Row],[Category]],I:I)</f>
        <v>91504159.730000004</v>
      </c>
      <c r="S9263" s="1">
        <f>SUMIFS(I:I,C:C,C9263)</f>
        <v>91504159.730000004</v>
      </c>
      <c r="T9263" s="1" t="str">
        <f>INDEX(F:F,MATCH(ecommerce_10000[[#This Row],[TotalAmount]],I:I,0))</f>
        <v>Casablanca</v>
      </c>
    </row>
    <row r="9264" spans="1:20" x14ac:dyDescent="0.3">
      <c r="A9264" s="1" t="s">
        <v>9308</v>
      </c>
      <c r="B9264" s="1" t="s">
        <v>43</v>
      </c>
      <c r="C9264" s="1" t="s">
        <v>44</v>
      </c>
      <c r="D9264" s="1" t="s">
        <v>45</v>
      </c>
      <c r="E9264" s="1" t="s">
        <v>22</v>
      </c>
      <c r="F9264" s="1" t="s">
        <v>28</v>
      </c>
      <c r="G9264">
        <v>14693.54</v>
      </c>
      <c r="H9264">
        <v>4</v>
      </c>
      <c r="I9264">
        <v>58774.16</v>
      </c>
      <c r="J9264">
        <v>2.58</v>
      </c>
      <c r="K9264">
        <v>3420</v>
      </c>
      <c r="L9264" s="2">
        <v>45359</v>
      </c>
      <c r="O9264" t="str">
        <f>IF(ecommerce_10000[[#This Row],[Platform]]="Souq","sq",ecommerce_10000[[#This Row],[Platform]])</f>
        <v>Jumia</v>
      </c>
      <c r="P9264" t="str">
        <f>IF(E9264="Souq","sq",IF(E9264="Jumia","Jum",E9264))</f>
        <v>Jum</v>
      </c>
      <c r="Q9264">
        <f>VLOOKUP(ecommerce_10000[[#This Row],[City]],F:I,4,FALSE)</f>
        <v>26648.76</v>
      </c>
      <c r="R9264" s="1">
        <f>SUMIF(C:C,ecommerce_10000[[#This Row],[Category]],I:I)</f>
        <v>31420413.200000018</v>
      </c>
      <c r="S9264" s="1">
        <f>SUMIFS(I:I,C:C,C9264)</f>
        <v>31420413.200000018</v>
      </c>
      <c r="T9264" s="1" t="str">
        <f>INDEX(F:F,MATCH(ecommerce_10000[[#This Row],[TotalAmount]],I:I,0))</f>
        <v>Casablanca</v>
      </c>
    </row>
    <row r="9265" spans="1:20" x14ac:dyDescent="0.3">
      <c r="A9265" s="1" t="s">
        <v>9309</v>
      </c>
      <c r="B9265" s="1" t="s">
        <v>65</v>
      </c>
      <c r="C9265" s="1" t="s">
        <v>20</v>
      </c>
      <c r="D9265" s="1" t="s">
        <v>66</v>
      </c>
      <c r="E9265" s="1" t="s">
        <v>22</v>
      </c>
      <c r="F9265" s="1" t="s">
        <v>28</v>
      </c>
      <c r="G9265">
        <v>8678.7900000000009</v>
      </c>
      <c r="H9265">
        <v>5</v>
      </c>
      <c r="I9265">
        <v>43393.95</v>
      </c>
      <c r="J9265">
        <v>2.96</v>
      </c>
      <c r="K9265">
        <v>3963</v>
      </c>
      <c r="L9265" s="2">
        <v>45443</v>
      </c>
      <c r="O9265" t="str">
        <f>IF(ecommerce_10000[[#This Row],[Platform]]="Souq","sq",ecommerce_10000[[#This Row],[Platform]])</f>
        <v>Jumia</v>
      </c>
      <c r="P9265" t="str">
        <f>IF(E9265="Souq","sq",IF(E9265="Jumia","Jum",E9265))</f>
        <v>Jum</v>
      </c>
      <c r="Q9265">
        <f>VLOOKUP(ecommerce_10000[[#This Row],[City]],F:I,4,FALSE)</f>
        <v>26648.76</v>
      </c>
      <c r="R9265" s="1">
        <f>SUMIF(C:C,ecommerce_10000[[#This Row],[Category]],I:I)</f>
        <v>91504159.730000004</v>
      </c>
      <c r="S9265" s="1">
        <f>SUMIFS(I:I,C:C,C9265)</f>
        <v>91504159.730000004</v>
      </c>
      <c r="T9265" s="1" t="str">
        <f>INDEX(F:F,MATCH(ecommerce_10000[[#This Row],[TotalAmount]],I:I,0))</f>
        <v>Casablanca</v>
      </c>
    </row>
    <row r="9266" spans="1:20" x14ac:dyDescent="0.3">
      <c r="A9266" s="1" t="s">
        <v>9310</v>
      </c>
      <c r="B9266" s="1" t="s">
        <v>19</v>
      </c>
      <c r="C9266" s="1" t="s">
        <v>20</v>
      </c>
      <c r="D9266" s="1" t="s">
        <v>21</v>
      </c>
      <c r="E9266" s="1" t="s">
        <v>47</v>
      </c>
      <c r="F9266" s="1" t="s">
        <v>33</v>
      </c>
      <c r="G9266">
        <v>14795.54</v>
      </c>
      <c r="H9266">
        <v>2</v>
      </c>
      <c r="I9266">
        <v>29591.08</v>
      </c>
      <c r="J9266">
        <v>2.4</v>
      </c>
      <c r="K9266">
        <v>3955</v>
      </c>
      <c r="L9266" s="2">
        <v>45453</v>
      </c>
      <c r="O9266" t="str">
        <f>IF(ecommerce_10000[[#This Row],[Platform]]="Souq","sq",ecommerce_10000[[#This Row],[Platform]])</f>
        <v>Amazon</v>
      </c>
      <c r="P9266" t="str">
        <f>IF(E9266="Souq","sq",IF(E9266="Jumia","Jum",E9266))</f>
        <v>Amazon</v>
      </c>
      <c r="Q9266">
        <f>VLOOKUP(ecommerce_10000[[#This Row],[City]],F:I,4,FALSE)</f>
        <v>3665.44</v>
      </c>
      <c r="R9266" s="1">
        <f>SUMIF(C:C,ecommerce_10000[[#This Row],[Category]],I:I)</f>
        <v>91504159.730000004</v>
      </c>
      <c r="S9266" s="1">
        <f>SUMIFS(I:I,C:C,C9266)</f>
        <v>91504159.730000004</v>
      </c>
      <c r="T9266" s="1" t="str">
        <f>INDEX(F:F,MATCH(ecommerce_10000[[#This Row],[TotalAmount]],I:I,0))</f>
        <v>Dubai</v>
      </c>
    </row>
    <row r="9267" spans="1:20" x14ac:dyDescent="0.3">
      <c r="A9267" s="1" t="s">
        <v>9311</v>
      </c>
      <c r="B9267" s="1" t="s">
        <v>43</v>
      </c>
      <c r="C9267" s="1" t="s">
        <v>44</v>
      </c>
      <c r="D9267" s="1" t="s">
        <v>45</v>
      </c>
      <c r="E9267" s="1" t="s">
        <v>22</v>
      </c>
      <c r="F9267" s="1" t="s">
        <v>33</v>
      </c>
      <c r="G9267">
        <v>11468.03</v>
      </c>
      <c r="H9267">
        <v>3</v>
      </c>
      <c r="I9267">
        <v>34404.089999999997</v>
      </c>
      <c r="J9267">
        <v>2.4500000000000002</v>
      </c>
      <c r="K9267">
        <v>2719</v>
      </c>
      <c r="L9267" s="2">
        <v>45562</v>
      </c>
      <c r="O9267" t="str">
        <f>IF(ecommerce_10000[[#This Row],[Platform]]="Souq","sq",ecommerce_10000[[#This Row],[Platform]])</f>
        <v>Jumia</v>
      </c>
      <c r="P9267" t="str">
        <f>IF(E9267="Souq","sq",IF(E9267="Jumia","Jum",E9267))</f>
        <v>Jum</v>
      </c>
      <c r="Q9267">
        <f>VLOOKUP(ecommerce_10000[[#This Row],[City]],F:I,4,FALSE)</f>
        <v>3665.44</v>
      </c>
      <c r="R9267" s="1">
        <f>SUMIF(C:C,ecommerce_10000[[#This Row],[Category]],I:I)</f>
        <v>31420413.200000018</v>
      </c>
      <c r="S9267" s="1">
        <f>SUMIFS(I:I,C:C,C9267)</f>
        <v>31420413.200000018</v>
      </c>
      <c r="T9267" s="1" t="str">
        <f>INDEX(F:F,MATCH(ecommerce_10000[[#This Row],[TotalAmount]],I:I,0))</f>
        <v>Dubai</v>
      </c>
    </row>
    <row r="9268" spans="1:20" x14ac:dyDescent="0.3">
      <c r="A9268" s="1" t="s">
        <v>9312</v>
      </c>
      <c r="B9268" s="1" t="s">
        <v>65</v>
      </c>
      <c r="C9268" s="1" t="s">
        <v>20</v>
      </c>
      <c r="D9268" s="1" t="s">
        <v>66</v>
      </c>
      <c r="E9268" s="1" t="s">
        <v>16</v>
      </c>
      <c r="F9268" s="1" t="s">
        <v>28</v>
      </c>
      <c r="G9268">
        <v>3535.17</v>
      </c>
      <c r="H9268">
        <v>3</v>
      </c>
      <c r="I9268">
        <v>10605.51</v>
      </c>
      <c r="J9268">
        <v>4.76</v>
      </c>
      <c r="K9268">
        <v>706</v>
      </c>
      <c r="L9268" s="2">
        <v>45435</v>
      </c>
      <c r="O9268" t="str">
        <f>IF(ecommerce_10000[[#This Row],[Platform]]="Souq","sq",ecommerce_10000[[#This Row],[Platform]])</f>
        <v>sq</v>
      </c>
      <c r="P9268" t="str">
        <f>IF(E9268="Souq","sq",IF(E9268="Jumia","Jum",E9268))</f>
        <v>sq</v>
      </c>
      <c r="Q9268">
        <f>VLOOKUP(ecommerce_10000[[#This Row],[City]],F:I,4,FALSE)</f>
        <v>26648.76</v>
      </c>
      <c r="R9268" s="1">
        <f>SUMIF(C:C,ecommerce_10000[[#This Row],[Category]],I:I)</f>
        <v>91504159.730000004</v>
      </c>
      <c r="S9268" s="1">
        <f>SUMIFS(I:I,C:C,C9268)</f>
        <v>91504159.730000004</v>
      </c>
      <c r="T9268" s="1" t="str">
        <f>INDEX(F:F,MATCH(ecommerce_10000[[#This Row],[TotalAmount]],I:I,0))</f>
        <v>Casablanca</v>
      </c>
    </row>
    <row r="9269" spans="1:20" x14ac:dyDescent="0.3">
      <c r="A9269" s="1" t="s">
        <v>9313</v>
      </c>
      <c r="B9269" s="1" t="s">
        <v>65</v>
      </c>
      <c r="C9269" s="1" t="s">
        <v>20</v>
      </c>
      <c r="D9269" s="1" t="s">
        <v>66</v>
      </c>
      <c r="E9269" s="1" t="s">
        <v>47</v>
      </c>
      <c r="F9269" s="1" t="s">
        <v>17</v>
      </c>
      <c r="G9269">
        <v>7683.53</v>
      </c>
      <c r="H9269">
        <v>3</v>
      </c>
      <c r="I9269">
        <v>23050.59</v>
      </c>
      <c r="J9269">
        <v>2.59</v>
      </c>
      <c r="K9269">
        <v>3065</v>
      </c>
      <c r="L9269" s="2">
        <v>45298</v>
      </c>
      <c r="O9269" t="str">
        <f>IF(ecommerce_10000[[#This Row],[Platform]]="Souq","sq",ecommerce_10000[[#This Row],[Platform]])</f>
        <v>Amazon</v>
      </c>
      <c r="P9269" t="str">
        <f>IF(E9269="Souq","sq",IF(E9269="Jumia","Jum",E9269))</f>
        <v>Amazon</v>
      </c>
      <c r="Q9269">
        <f>VLOOKUP(ecommerce_10000[[#This Row],[City]],F:I,4,FALSE)</f>
        <v>16284.02</v>
      </c>
      <c r="R9269" s="1">
        <f>SUMIF(C:C,ecommerce_10000[[#This Row],[Category]],I:I)</f>
        <v>91504159.730000004</v>
      </c>
      <c r="S9269" s="1">
        <f>SUMIFS(I:I,C:C,C9269)</f>
        <v>91504159.730000004</v>
      </c>
      <c r="T9269" s="1" t="str">
        <f>INDEX(F:F,MATCH(ecommerce_10000[[#This Row],[TotalAmount]],I:I,0))</f>
        <v>Cairo</v>
      </c>
    </row>
    <row r="9270" spans="1:20" x14ac:dyDescent="0.3">
      <c r="A9270" s="1" t="s">
        <v>9314</v>
      </c>
      <c r="B9270" s="1" t="s">
        <v>19</v>
      </c>
      <c r="C9270" s="1" t="s">
        <v>20</v>
      </c>
      <c r="D9270" s="1" t="s">
        <v>21</v>
      </c>
      <c r="E9270" s="1" t="s">
        <v>22</v>
      </c>
      <c r="F9270" s="1" t="s">
        <v>17</v>
      </c>
      <c r="G9270">
        <v>4591.08</v>
      </c>
      <c r="H9270">
        <v>3</v>
      </c>
      <c r="I9270">
        <v>13773.24</v>
      </c>
      <c r="J9270">
        <v>2.8</v>
      </c>
      <c r="K9270">
        <v>322</v>
      </c>
      <c r="L9270" s="2">
        <v>45599</v>
      </c>
      <c r="O9270" t="str">
        <f>IF(ecommerce_10000[[#This Row],[Platform]]="Souq","sq",ecommerce_10000[[#This Row],[Platform]])</f>
        <v>Jumia</v>
      </c>
      <c r="P9270" t="str">
        <f>IF(E9270="Souq","sq",IF(E9270="Jumia","Jum",E9270))</f>
        <v>Jum</v>
      </c>
      <c r="Q9270">
        <f>VLOOKUP(ecommerce_10000[[#This Row],[City]],F:I,4,FALSE)</f>
        <v>16284.02</v>
      </c>
      <c r="R9270" s="1">
        <f>SUMIF(C:C,ecommerce_10000[[#This Row],[Category]],I:I)</f>
        <v>91504159.730000004</v>
      </c>
      <c r="S9270" s="1">
        <f>SUMIFS(I:I,C:C,C9270)</f>
        <v>91504159.730000004</v>
      </c>
      <c r="T9270" s="1" t="str">
        <f>INDEX(F:F,MATCH(ecommerce_10000[[#This Row],[TotalAmount]],I:I,0))</f>
        <v>Cairo</v>
      </c>
    </row>
    <row r="9271" spans="1:20" x14ac:dyDescent="0.3">
      <c r="A9271" s="1" t="s">
        <v>9315</v>
      </c>
      <c r="B9271" s="1" t="s">
        <v>13</v>
      </c>
      <c r="C9271" s="1" t="s">
        <v>14</v>
      </c>
      <c r="D9271" s="1" t="s">
        <v>15</v>
      </c>
      <c r="E9271" s="1" t="s">
        <v>16</v>
      </c>
      <c r="F9271" s="1" t="s">
        <v>62</v>
      </c>
      <c r="G9271">
        <v>3859.11</v>
      </c>
      <c r="H9271">
        <v>5</v>
      </c>
      <c r="I9271">
        <v>19295.55</v>
      </c>
      <c r="J9271">
        <v>2.76</v>
      </c>
      <c r="K9271">
        <v>2574</v>
      </c>
      <c r="L9271" s="2">
        <v>45307</v>
      </c>
      <c r="O9271" t="str">
        <f>IF(ecommerce_10000[[#This Row],[Platform]]="Souq","sq",ecommerce_10000[[#This Row],[Platform]])</f>
        <v>sq</v>
      </c>
      <c r="P9271" t="str">
        <f>IF(E9271="Souq","sq",IF(E9271="Jumia","Jum",E9271))</f>
        <v>sq</v>
      </c>
      <c r="Q9271">
        <f>VLOOKUP(ecommerce_10000[[#This Row],[City]],F:I,4,FALSE)</f>
        <v>27872.98</v>
      </c>
      <c r="R9271" s="1">
        <f>SUMIF(C:C,ecommerce_10000[[#This Row],[Category]],I:I)</f>
        <v>92327183.770000085</v>
      </c>
      <c r="S9271" s="1">
        <f>SUMIFS(I:I,C:C,C9271)</f>
        <v>92327183.770000085</v>
      </c>
      <c r="T9271" s="1" t="str">
        <f>INDEX(F:F,MATCH(ecommerce_10000[[#This Row],[TotalAmount]],I:I,0))</f>
        <v>Giza</v>
      </c>
    </row>
    <row r="9272" spans="1:20" x14ac:dyDescent="0.3">
      <c r="A9272" s="1" t="s">
        <v>9316</v>
      </c>
      <c r="B9272" s="1" t="s">
        <v>35</v>
      </c>
      <c r="C9272" s="1" t="s">
        <v>14</v>
      </c>
      <c r="D9272" s="1" t="s">
        <v>36</v>
      </c>
      <c r="E9272" s="1" t="s">
        <v>22</v>
      </c>
      <c r="F9272" s="1" t="s">
        <v>17</v>
      </c>
      <c r="G9272">
        <v>7510.67</v>
      </c>
      <c r="H9272">
        <v>2</v>
      </c>
      <c r="I9272">
        <v>15021.34</v>
      </c>
      <c r="J9272">
        <v>1.1299999999999999</v>
      </c>
      <c r="K9272">
        <v>533</v>
      </c>
      <c r="L9272" s="2">
        <v>45453</v>
      </c>
      <c r="O9272" t="str">
        <f>IF(ecommerce_10000[[#This Row],[Platform]]="Souq","sq",ecommerce_10000[[#This Row],[Platform]])</f>
        <v>Jumia</v>
      </c>
      <c r="P9272" t="str">
        <f>IF(E9272="Souq","sq",IF(E9272="Jumia","Jum",E9272))</f>
        <v>Jum</v>
      </c>
      <c r="Q9272">
        <f>VLOOKUP(ecommerce_10000[[#This Row],[City]],F:I,4,FALSE)</f>
        <v>16284.02</v>
      </c>
      <c r="R9272" s="1">
        <f>SUMIF(C:C,ecommerce_10000[[#This Row],[Category]],I:I)</f>
        <v>92327183.770000085</v>
      </c>
      <c r="S9272" s="1">
        <f>SUMIFS(I:I,C:C,C9272)</f>
        <v>92327183.770000085</v>
      </c>
      <c r="T9272" s="1" t="str">
        <f>INDEX(F:F,MATCH(ecommerce_10000[[#This Row],[TotalAmount]],I:I,0))</f>
        <v>Cairo</v>
      </c>
    </row>
    <row r="9273" spans="1:20" x14ac:dyDescent="0.3">
      <c r="A9273" s="1" t="s">
        <v>9317</v>
      </c>
      <c r="B9273" s="1" t="s">
        <v>53</v>
      </c>
      <c r="C9273" s="1" t="s">
        <v>31</v>
      </c>
      <c r="D9273" s="1" t="s">
        <v>54</v>
      </c>
      <c r="E9273" s="1" t="s">
        <v>22</v>
      </c>
      <c r="F9273" s="1" t="s">
        <v>28</v>
      </c>
      <c r="G9273">
        <v>9409.8799999999992</v>
      </c>
      <c r="H9273">
        <v>1</v>
      </c>
      <c r="I9273">
        <v>9409.8799999999992</v>
      </c>
      <c r="J9273">
        <v>3.87</v>
      </c>
      <c r="K9273">
        <v>3753</v>
      </c>
      <c r="L9273" s="2">
        <v>45387</v>
      </c>
      <c r="O9273" t="str">
        <f>IF(ecommerce_10000[[#This Row],[Platform]]="Souq","sq",ecommerce_10000[[#This Row],[Platform]])</f>
        <v>Jumia</v>
      </c>
      <c r="P9273" t="str">
        <f>IF(E9273="Souq","sq",IF(E9273="Jumia","Jum",E9273))</f>
        <v>Jum</v>
      </c>
      <c r="Q9273">
        <f>VLOOKUP(ecommerce_10000[[#This Row],[City]],F:I,4,FALSE)</f>
        <v>26648.76</v>
      </c>
      <c r="R9273" s="1">
        <f>SUMIF(C:C,ecommerce_10000[[#This Row],[Category]],I:I)</f>
        <v>57542997.559999913</v>
      </c>
      <c r="S9273" s="1">
        <f>SUMIFS(I:I,C:C,C9273)</f>
        <v>57542997.559999913</v>
      </c>
      <c r="T9273" s="1" t="str">
        <f>INDEX(F:F,MATCH(ecommerce_10000[[#This Row],[TotalAmount]],I:I,0))</f>
        <v>Casablanca</v>
      </c>
    </row>
    <row r="9274" spans="1:20" x14ac:dyDescent="0.3">
      <c r="A9274" s="1" t="s">
        <v>9318</v>
      </c>
      <c r="B9274" s="1" t="s">
        <v>19</v>
      </c>
      <c r="C9274" s="1" t="s">
        <v>20</v>
      </c>
      <c r="D9274" s="1" t="s">
        <v>21</v>
      </c>
      <c r="E9274" s="1" t="s">
        <v>47</v>
      </c>
      <c r="F9274" s="1" t="s">
        <v>23</v>
      </c>
      <c r="G9274">
        <v>14761.62</v>
      </c>
      <c r="H9274">
        <v>2</v>
      </c>
      <c r="I9274">
        <v>29523.24</v>
      </c>
      <c r="J9274">
        <v>3.49</v>
      </c>
      <c r="K9274">
        <v>1476</v>
      </c>
      <c r="L9274" s="2">
        <v>45626</v>
      </c>
      <c r="O9274" t="str">
        <f>IF(ecommerce_10000[[#This Row],[Platform]]="Souq","sq",ecommerce_10000[[#This Row],[Platform]])</f>
        <v>Amazon</v>
      </c>
      <c r="P9274" t="str">
        <f>IF(E9274="Souq","sq",IF(E9274="Jumia","Jum",E9274))</f>
        <v>Amazon</v>
      </c>
      <c r="Q9274">
        <f>VLOOKUP(ecommerce_10000[[#This Row],[City]],F:I,4,FALSE)</f>
        <v>13290.4</v>
      </c>
      <c r="R9274" s="1">
        <f>SUMIF(C:C,ecommerce_10000[[#This Row],[Category]],I:I)</f>
        <v>91504159.730000004</v>
      </c>
      <c r="S9274" s="1">
        <f>SUMIFS(I:I,C:C,C9274)</f>
        <v>91504159.730000004</v>
      </c>
      <c r="T9274" s="1" t="str">
        <f>INDEX(F:F,MATCH(ecommerce_10000[[#This Row],[TotalAmount]],I:I,0))</f>
        <v>Alexandria</v>
      </c>
    </row>
    <row r="9275" spans="1:20" x14ac:dyDescent="0.3">
      <c r="A9275" s="1" t="s">
        <v>9319</v>
      </c>
      <c r="B9275" s="1" t="s">
        <v>38</v>
      </c>
      <c r="C9275" s="1" t="s">
        <v>20</v>
      </c>
      <c r="D9275" s="1" t="s">
        <v>39</v>
      </c>
      <c r="E9275" s="1" t="s">
        <v>16</v>
      </c>
      <c r="F9275" s="1" t="s">
        <v>17</v>
      </c>
      <c r="G9275">
        <v>17216.169999999998</v>
      </c>
      <c r="H9275">
        <v>5</v>
      </c>
      <c r="I9275">
        <v>86080.85</v>
      </c>
      <c r="J9275">
        <v>4.33</v>
      </c>
      <c r="K9275">
        <v>3246</v>
      </c>
      <c r="L9275" s="2">
        <v>45537</v>
      </c>
      <c r="O9275" t="str">
        <f>IF(ecommerce_10000[[#This Row],[Platform]]="Souq","sq",ecommerce_10000[[#This Row],[Platform]])</f>
        <v>sq</v>
      </c>
      <c r="P9275" t="str">
        <f>IF(E9275="Souq","sq",IF(E9275="Jumia","Jum",E9275))</f>
        <v>sq</v>
      </c>
      <c r="Q9275">
        <f>VLOOKUP(ecommerce_10000[[#This Row],[City]],F:I,4,FALSE)</f>
        <v>16284.02</v>
      </c>
      <c r="R9275" s="1">
        <f>SUMIF(C:C,ecommerce_10000[[#This Row],[Category]],I:I)</f>
        <v>91504159.730000004</v>
      </c>
      <c r="S9275" s="1">
        <f>SUMIFS(I:I,C:C,C9275)</f>
        <v>91504159.730000004</v>
      </c>
      <c r="T9275" s="1" t="str">
        <f>INDEX(F:F,MATCH(ecommerce_10000[[#This Row],[TotalAmount]],I:I,0))</f>
        <v>Cairo</v>
      </c>
    </row>
    <row r="9276" spans="1:20" x14ac:dyDescent="0.3">
      <c r="A9276" s="1" t="s">
        <v>9320</v>
      </c>
      <c r="B9276" s="1" t="s">
        <v>25</v>
      </c>
      <c r="C9276" s="1" t="s">
        <v>26</v>
      </c>
      <c r="D9276" s="1" t="s">
        <v>27</v>
      </c>
      <c r="E9276" s="1" t="s">
        <v>47</v>
      </c>
      <c r="F9276" s="1" t="s">
        <v>17</v>
      </c>
      <c r="G9276">
        <v>6166.18</v>
      </c>
      <c r="H9276">
        <v>2</v>
      </c>
      <c r="I9276">
        <v>12332.36</v>
      </c>
      <c r="J9276">
        <v>5</v>
      </c>
      <c r="K9276">
        <v>4312</v>
      </c>
      <c r="L9276" s="2">
        <v>45600</v>
      </c>
      <c r="O9276" t="str">
        <f>IF(ecommerce_10000[[#This Row],[Platform]]="Souq","sq",ecommerce_10000[[#This Row],[Platform]])</f>
        <v>Amazon</v>
      </c>
      <c r="P9276" t="str">
        <f>IF(E9276="Souq","sq",IF(E9276="Jumia","Jum",E9276))</f>
        <v>Amazon</v>
      </c>
      <c r="Q9276">
        <f>VLOOKUP(ecommerce_10000[[#This Row],[City]],F:I,4,FALSE)</f>
        <v>16284.02</v>
      </c>
      <c r="R9276" s="1">
        <f>SUMIF(C:C,ecommerce_10000[[#This Row],[Category]],I:I)</f>
        <v>29200970.130000021</v>
      </c>
      <c r="S9276" s="1">
        <f>SUMIFS(I:I,C:C,C9276)</f>
        <v>29200970.130000021</v>
      </c>
      <c r="T9276" s="1" t="str">
        <f>INDEX(F:F,MATCH(ecommerce_10000[[#This Row],[TotalAmount]],I:I,0))</f>
        <v>Cairo</v>
      </c>
    </row>
    <row r="9277" spans="1:20" x14ac:dyDescent="0.3">
      <c r="A9277" s="1" t="s">
        <v>9321</v>
      </c>
      <c r="B9277" s="1" t="s">
        <v>25</v>
      </c>
      <c r="C9277" s="1" t="s">
        <v>26</v>
      </c>
      <c r="D9277" s="1" t="s">
        <v>27</v>
      </c>
      <c r="E9277" s="1" t="s">
        <v>47</v>
      </c>
      <c r="F9277" s="1" t="s">
        <v>62</v>
      </c>
      <c r="G9277">
        <v>9314.83</v>
      </c>
      <c r="H9277">
        <v>1</v>
      </c>
      <c r="I9277">
        <v>9314.83</v>
      </c>
      <c r="J9277">
        <v>1.03</v>
      </c>
      <c r="K9277">
        <v>285</v>
      </c>
      <c r="L9277" s="2">
        <v>45396</v>
      </c>
      <c r="O9277" t="str">
        <f>IF(ecommerce_10000[[#This Row],[Platform]]="Souq","sq",ecommerce_10000[[#This Row],[Platform]])</f>
        <v>Amazon</v>
      </c>
      <c r="P9277" t="str">
        <f>IF(E9277="Souq","sq",IF(E9277="Jumia","Jum",E9277))</f>
        <v>Amazon</v>
      </c>
      <c r="Q9277">
        <f>VLOOKUP(ecommerce_10000[[#This Row],[City]],F:I,4,FALSE)</f>
        <v>27872.98</v>
      </c>
      <c r="R9277" s="1">
        <f>SUMIF(C:C,ecommerce_10000[[#This Row],[Category]],I:I)</f>
        <v>29200970.130000021</v>
      </c>
      <c r="S9277" s="1">
        <f>SUMIFS(I:I,C:C,C9277)</f>
        <v>29200970.130000021</v>
      </c>
      <c r="T9277" s="1" t="str">
        <f>INDEX(F:F,MATCH(ecommerce_10000[[#This Row],[TotalAmount]],I:I,0))</f>
        <v>Giza</v>
      </c>
    </row>
    <row r="9278" spans="1:20" x14ac:dyDescent="0.3">
      <c r="A9278" s="1" t="s">
        <v>9322</v>
      </c>
      <c r="B9278" s="1" t="s">
        <v>43</v>
      </c>
      <c r="C9278" s="1" t="s">
        <v>44</v>
      </c>
      <c r="D9278" s="1" t="s">
        <v>45</v>
      </c>
      <c r="E9278" s="1" t="s">
        <v>47</v>
      </c>
      <c r="F9278" s="1" t="s">
        <v>28</v>
      </c>
      <c r="G9278">
        <v>3638.21</v>
      </c>
      <c r="H9278">
        <v>5</v>
      </c>
      <c r="I9278">
        <v>18191.05</v>
      </c>
      <c r="J9278">
        <v>1.1399999999999999</v>
      </c>
      <c r="K9278">
        <v>719</v>
      </c>
      <c r="L9278" s="2">
        <v>45519</v>
      </c>
      <c r="O9278" t="str">
        <f>IF(ecommerce_10000[[#This Row],[Platform]]="Souq","sq",ecommerce_10000[[#This Row],[Platform]])</f>
        <v>Amazon</v>
      </c>
      <c r="P9278" t="str">
        <f>IF(E9278="Souq","sq",IF(E9278="Jumia","Jum",E9278))</f>
        <v>Amazon</v>
      </c>
      <c r="Q9278">
        <f>VLOOKUP(ecommerce_10000[[#This Row],[City]],F:I,4,FALSE)</f>
        <v>26648.76</v>
      </c>
      <c r="R9278" s="1">
        <f>SUMIF(C:C,ecommerce_10000[[#This Row],[Category]],I:I)</f>
        <v>31420413.200000018</v>
      </c>
      <c r="S9278" s="1">
        <f>SUMIFS(I:I,C:C,C9278)</f>
        <v>31420413.200000018</v>
      </c>
      <c r="T9278" s="1" t="str">
        <f>INDEX(F:F,MATCH(ecommerce_10000[[#This Row],[TotalAmount]],I:I,0))</f>
        <v>Casablanca</v>
      </c>
    </row>
    <row r="9279" spans="1:20" x14ac:dyDescent="0.3">
      <c r="A9279" s="1" t="s">
        <v>9323</v>
      </c>
      <c r="B9279" s="1" t="s">
        <v>19</v>
      </c>
      <c r="C9279" s="1" t="s">
        <v>20</v>
      </c>
      <c r="D9279" s="1" t="s">
        <v>21</v>
      </c>
      <c r="E9279" s="1" t="s">
        <v>16</v>
      </c>
      <c r="F9279" s="1" t="s">
        <v>62</v>
      </c>
      <c r="G9279">
        <v>10782.77</v>
      </c>
      <c r="H9279">
        <v>3</v>
      </c>
      <c r="I9279">
        <v>32348.31</v>
      </c>
      <c r="J9279">
        <v>3.15</v>
      </c>
      <c r="K9279">
        <v>4662</v>
      </c>
      <c r="L9279" s="2">
        <v>45361</v>
      </c>
      <c r="O9279" t="str">
        <f>IF(ecommerce_10000[[#This Row],[Platform]]="Souq","sq",ecommerce_10000[[#This Row],[Platform]])</f>
        <v>sq</v>
      </c>
      <c r="P9279" t="str">
        <f>IF(E9279="Souq","sq",IF(E9279="Jumia","Jum",E9279))</f>
        <v>sq</v>
      </c>
      <c r="Q9279">
        <f>VLOOKUP(ecommerce_10000[[#This Row],[City]],F:I,4,FALSE)</f>
        <v>27872.98</v>
      </c>
      <c r="R9279" s="1">
        <f>SUMIF(C:C,ecommerce_10000[[#This Row],[Category]],I:I)</f>
        <v>91504159.730000004</v>
      </c>
      <c r="S9279" s="1">
        <f>SUMIFS(I:I,C:C,C9279)</f>
        <v>91504159.730000004</v>
      </c>
      <c r="T9279" s="1" t="str">
        <f>INDEX(F:F,MATCH(ecommerce_10000[[#This Row],[TotalAmount]],I:I,0))</f>
        <v>Giza</v>
      </c>
    </row>
    <row r="9280" spans="1:20" x14ac:dyDescent="0.3">
      <c r="A9280" s="1" t="s">
        <v>9324</v>
      </c>
      <c r="B9280" s="1" t="s">
        <v>49</v>
      </c>
      <c r="C9280" s="1" t="s">
        <v>14</v>
      </c>
      <c r="D9280" s="1" t="s">
        <v>50</v>
      </c>
      <c r="E9280" s="1" t="s">
        <v>47</v>
      </c>
      <c r="F9280" s="1" t="s">
        <v>17</v>
      </c>
      <c r="G9280">
        <v>11558.17</v>
      </c>
      <c r="H9280">
        <v>3</v>
      </c>
      <c r="I9280">
        <v>34674.51</v>
      </c>
      <c r="J9280">
        <v>2.92</v>
      </c>
      <c r="K9280">
        <v>2688</v>
      </c>
      <c r="L9280" s="2">
        <v>45600</v>
      </c>
      <c r="O9280" t="str">
        <f>IF(ecommerce_10000[[#This Row],[Platform]]="Souq","sq",ecommerce_10000[[#This Row],[Platform]])</f>
        <v>Amazon</v>
      </c>
      <c r="P9280" t="str">
        <f>IF(E9280="Souq","sq",IF(E9280="Jumia","Jum",E9280))</f>
        <v>Amazon</v>
      </c>
      <c r="Q9280">
        <f>VLOOKUP(ecommerce_10000[[#This Row],[City]],F:I,4,FALSE)</f>
        <v>16284.02</v>
      </c>
      <c r="R9280" s="1">
        <f>SUMIF(C:C,ecommerce_10000[[#This Row],[Category]],I:I)</f>
        <v>92327183.770000085</v>
      </c>
      <c r="S9280" s="1">
        <f>SUMIFS(I:I,C:C,C9280)</f>
        <v>92327183.770000085</v>
      </c>
      <c r="T9280" s="1" t="str">
        <f>INDEX(F:F,MATCH(ecommerce_10000[[#This Row],[TotalAmount]],I:I,0))</f>
        <v>Cairo</v>
      </c>
    </row>
    <row r="9281" spans="1:20" x14ac:dyDescent="0.3">
      <c r="A9281" s="1" t="s">
        <v>9325</v>
      </c>
      <c r="B9281" s="1" t="s">
        <v>43</v>
      </c>
      <c r="C9281" s="1" t="s">
        <v>44</v>
      </c>
      <c r="D9281" s="1" t="s">
        <v>45</v>
      </c>
      <c r="E9281" s="1" t="s">
        <v>16</v>
      </c>
      <c r="F9281" s="1" t="s">
        <v>40</v>
      </c>
      <c r="G9281">
        <v>3251.16</v>
      </c>
      <c r="H9281">
        <v>3</v>
      </c>
      <c r="I9281">
        <v>9753.48</v>
      </c>
      <c r="J9281">
        <v>2.72</v>
      </c>
      <c r="K9281">
        <v>3171</v>
      </c>
      <c r="L9281" s="2">
        <v>45429</v>
      </c>
      <c r="O9281" t="str">
        <f>IF(ecommerce_10000[[#This Row],[Platform]]="Souq","sq",ecommerce_10000[[#This Row],[Platform]])</f>
        <v>sq</v>
      </c>
      <c r="P9281" t="str">
        <f>IF(E9281="Souq","sq",IF(E9281="Jumia","Jum",E9281))</f>
        <v>sq</v>
      </c>
      <c r="Q9281">
        <f>VLOOKUP(ecommerce_10000[[#This Row],[City]],F:I,4,FALSE)</f>
        <v>99349.3</v>
      </c>
      <c r="R9281" s="1">
        <f>SUMIF(C:C,ecommerce_10000[[#This Row],[Category]],I:I)</f>
        <v>31420413.200000018</v>
      </c>
      <c r="S9281" s="1">
        <f>SUMIFS(I:I,C:C,C9281)</f>
        <v>31420413.200000018</v>
      </c>
      <c r="T9281" s="1" t="str">
        <f>INDEX(F:F,MATCH(ecommerce_10000[[#This Row],[TotalAmount]],I:I,0))</f>
        <v>Riyadh</v>
      </c>
    </row>
    <row r="9282" spans="1:20" x14ac:dyDescent="0.3">
      <c r="A9282" s="1" t="s">
        <v>9326</v>
      </c>
      <c r="B9282" s="1" t="s">
        <v>30</v>
      </c>
      <c r="C9282" s="1" t="s">
        <v>31</v>
      </c>
      <c r="D9282" s="1" t="s">
        <v>32</v>
      </c>
      <c r="E9282" s="1" t="s">
        <v>47</v>
      </c>
      <c r="F9282" s="1" t="s">
        <v>28</v>
      </c>
      <c r="G9282">
        <v>18994.97</v>
      </c>
      <c r="H9282">
        <v>4</v>
      </c>
      <c r="I9282">
        <v>75979.88</v>
      </c>
      <c r="J9282">
        <v>3.54</v>
      </c>
      <c r="K9282">
        <v>1095</v>
      </c>
      <c r="L9282" s="2">
        <v>45613</v>
      </c>
      <c r="O9282" t="str">
        <f>IF(ecommerce_10000[[#This Row],[Platform]]="Souq","sq",ecommerce_10000[[#This Row],[Platform]])</f>
        <v>Amazon</v>
      </c>
      <c r="P9282" t="str">
        <f>IF(E9282="Souq","sq",IF(E9282="Jumia","Jum",E9282))</f>
        <v>Amazon</v>
      </c>
      <c r="Q9282">
        <f>VLOOKUP(ecommerce_10000[[#This Row],[City]],F:I,4,FALSE)</f>
        <v>26648.76</v>
      </c>
      <c r="R9282" s="1">
        <f>SUMIF(C:C,ecommerce_10000[[#This Row],[Category]],I:I)</f>
        <v>57542997.559999913</v>
      </c>
      <c r="S9282" s="1">
        <f>SUMIFS(I:I,C:C,C9282)</f>
        <v>57542997.559999913</v>
      </c>
      <c r="T9282" s="1" t="str">
        <f>INDEX(F:F,MATCH(ecommerce_10000[[#This Row],[TotalAmount]],I:I,0))</f>
        <v>Casablanca</v>
      </c>
    </row>
    <row r="9283" spans="1:20" x14ac:dyDescent="0.3">
      <c r="A9283" s="1" t="s">
        <v>9327</v>
      </c>
      <c r="B9283" s="1" t="s">
        <v>38</v>
      </c>
      <c r="C9283" s="1" t="s">
        <v>20</v>
      </c>
      <c r="D9283" s="1" t="s">
        <v>39</v>
      </c>
      <c r="E9283" s="1" t="s">
        <v>47</v>
      </c>
      <c r="F9283" s="1" t="s">
        <v>17</v>
      </c>
      <c r="G9283">
        <v>13524.1</v>
      </c>
      <c r="H9283">
        <v>4</v>
      </c>
      <c r="I9283">
        <v>54096.4</v>
      </c>
      <c r="J9283">
        <v>2.29</v>
      </c>
      <c r="K9283">
        <v>371</v>
      </c>
      <c r="L9283" s="2">
        <v>45596</v>
      </c>
      <c r="O9283" t="str">
        <f>IF(ecommerce_10000[[#This Row],[Platform]]="Souq","sq",ecommerce_10000[[#This Row],[Platform]])</f>
        <v>Amazon</v>
      </c>
      <c r="P9283" t="str">
        <f>IF(E9283="Souq","sq",IF(E9283="Jumia","Jum",E9283))</f>
        <v>Amazon</v>
      </c>
      <c r="Q9283">
        <f>VLOOKUP(ecommerce_10000[[#This Row],[City]],F:I,4,FALSE)</f>
        <v>16284.02</v>
      </c>
      <c r="R9283" s="1">
        <f>SUMIF(C:C,ecommerce_10000[[#This Row],[Category]],I:I)</f>
        <v>91504159.730000004</v>
      </c>
      <c r="S9283" s="1">
        <f>SUMIFS(I:I,C:C,C9283)</f>
        <v>91504159.730000004</v>
      </c>
      <c r="T9283" s="1" t="str">
        <f>INDEX(F:F,MATCH(ecommerce_10000[[#This Row],[TotalAmount]],I:I,0))</f>
        <v>Cairo</v>
      </c>
    </row>
    <row r="9284" spans="1:20" x14ac:dyDescent="0.3">
      <c r="A9284" s="1" t="s">
        <v>9328</v>
      </c>
      <c r="B9284" s="1" t="s">
        <v>19</v>
      </c>
      <c r="C9284" s="1" t="s">
        <v>20</v>
      </c>
      <c r="D9284" s="1" t="s">
        <v>21</v>
      </c>
      <c r="E9284" s="1" t="s">
        <v>47</v>
      </c>
      <c r="F9284" s="1" t="s">
        <v>23</v>
      </c>
      <c r="G9284">
        <v>12262.28</v>
      </c>
      <c r="H9284">
        <v>1</v>
      </c>
      <c r="I9284">
        <v>12262.28</v>
      </c>
      <c r="J9284">
        <v>1.2</v>
      </c>
      <c r="K9284">
        <v>254</v>
      </c>
      <c r="L9284" s="2">
        <v>45447</v>
      </c>
      <c r="O9284" t="str">
        <f>IF(ecommerce_10000[[#This Row],[Platform]]="Souq","sq",ecommerce_10000[[#This Row],[Platform]])</f>
        <v>Amazon</v>
      </c>
      <c r="P9284" t="str">
        <f>IF(E9284="Souq","sq",IF(E9284="Jumia","Jum",E9284))</f>
        <v>Amazon</v>
      </c>
      <c r="Q9284">
        <f>VLOOKUP(ecommerce_10000[[#This Row],[City]],F:I,4,FALSE)</f>
        <v>13290.4</v>
      </c>
      <c r="R9284" s="1">
        <f>SUMIF(C:C,ecommerce_10000[[#This Row],[Category]],I:I)</f>
        <v>91504159.730000004</v>
      </c>
      <c r="S9284" s="1">
        <f>SUMIFS(I:I,C:C,C9284)</f>
        <v>91504159.730000004</v>
      </c>
      <c r="T9284" s="1" t="str">
        <f>INDEX(F:F,MATCH(ecommerce_10000[[#This Row],[TotalAmount]],I:I,0))</f>
        <v>Alexandria</v>
      </c>
    </row>
    <row r="9285" spans="1:20" x14ac:dyDescent="0.3">
      <c r="A9285" s="1" t="s">
        <v>9329</v>
      </c>
      <c r="B9285" s="1" t="s">
        <v>38</v>
      </c>
      <c r="C9285" s="1" t="s">
        <v>20</v>
      </c>
      <c r="D9285" s="1" t="s">
        <v>39</v>
      </c>
      <c r="E9285" s="1" t="s">
        <v>22</v>
      </c>
      <c r="F9285" s="1" t="s">
        <v>17</v>
      </c>
      <c r="G9285">
        <v>6721.76</v>
      </c>
      <c r="H9285">
        <v>5</v>
      </c>
      <c r="I9285">
        <v>33608.800000000003</v>
      </c>
      <c r="J9285">
        <v>1.1000000000000001</v>
      </c>
      <c r="K9285">
        <v>1827</v>
      </c>
      <c r="L9285" s="2">
        <v>45569</v>
      </c>
      <c r="O9285" t="str">
        <f>IF(ecommerce_10000[[#This Row],[Platform]]="Souq","sq",ecommerce_10000[[#This Row],[Platform]])</f>
        <v>Jumia</v>
      </c>
      <c r="P9285" t="str">
        <f>IF(E9285="Souq","sq",IF(E9285="Jumia","Jum",E9285))</f>
        <v>Jum</v>
      </c>
      <c r="Q9285">
        <f>VLOOKUP(ecommerce_10000[[#This Row],[City]],F:I,4,FALSE)</f>
        <v>16284.02</v>
      </c>
      <c r="R9285" s="1">
        <f>SUMIF(C:C,ecommerce_10000[[#This Row],[Category]],I:I)</f>
        <v>91504159.730000004</v>
      </c>
      <c r="S9285" s="1">
        <f>SUMIFS(I:I,C:C,C9285)</f>
        <v>91504159.730000004</v>
      </c>
      <c r="T9285" s="1" t="str">
        <f>INDEX(F:F,MATCH(ecommerce_10000[[#This Row],[TotalAmount]],I:I,0))</f>
        <v>Cairo</v>
      </c>
    </row>
    <row r="9286" spans="1:20" x14ac:dyDescent="0.3">
      <c r="A9286" s="1" t="s">
        <v>9330</v>
      </c>
      <c r="B9286" s="1" t="s">
        <v>35</v>
      </c>
      <c r="C9286" s="1" t="s">
        <v>14</v>
      </c>
      <c r="D9286" s="1" t="s">
        <v>36</v>
      </c>
      <c r="E9286" s="1" t="s">
        <v>22</v>
      </c>
      <c r="F9286" s="1" t="s">
        <v>28</v>
      </c>
      <c r="G9286">
        <v>18873.05</v>
      </c>
      <c r="H9286">
        <v>4</v>
      </c>
      <c r="I9286">
        <v>75492.2</v>
      </c>
      <c r="J9286">
        <v>2.87</v>
      </c>
      <c r="K9286">
        <v>2342</v>
      </c>
      <c r="L9286" s="2">
        <v>45308</v>
      </c>
      <c r="O9286" t="str">
        <f>IF(ecommerce_10000[[#This Row],[Platform]]="Souq","sq",ecommerce_10000[[#This Row],[Platform]])</f>
        <v>Jumia</v>
      </c>
      <c r="P9286" t="str">
        <f>IF(E9286="Souq","sq",IF(E9286="Jumia","Jum",E9286))</f>
        <v>Jum</v>
      </c>
      <c r="Q9286">
        <f>VLOOKUP(ecommerce_10000[[#This Row],[City]],F:I,4,FALSE)</f>
        <v>26648.76</v>
      </c>
      <c r="R9286" s="1">
        <f>SUMIF(C:C,ecommerce_10000[[#This Row],[Category]],I:I)</f>
        <v>92327183.770000085</v>
      </c>
      <c r="S9286" s="1">
        <f>SUMIFS(I:I,C:C,C9286)</f>
        <v>92327183.770000085</v>
      </c>
      <c r="T9286" s="1" t="str">
        <f>INDEX(F:F,MATCH(ecommerce_10000[[#This Row],[TotalAmount]],I:I,0))</f>
        <v>Casablanca</v>
      </c>
    </row>
    <row r="9287" spans="1:20" x14ac:dyDescent="0.3">
      <c r="A9287" s="1" t="s">
        <v>9331</v>
      </c>
      <c r="B9287" s="1" t="s">
        <v>53</v>
      </c>
      <c r="C9287" s="1" t="s">
        <v>31</v>
      </c>
      <c r="D9287" s="1" t="s">
        <v>54</v>
      </c>
      <c r="E9287" s="1" t="s">
        <v>16</v>
      </c>
      <c r="F9287" s="1" t="s">
        <v>62</v>
      </c>
      <c r="G9287">
        <v>2968.98</v>
      </c>
      <c r="H9287">
        <v>5</v>
      </c>
      <c r="I9287">
        <v>14844.9</v>
      </c>
      <c r="J9287">
        <v>3.3</v>
      </c>
      <c r="K9287">
        <v>4317</v>
      </c>
      <c r="L9287" s="2">
        <v>45561</v>
      </c>
      <c r="O9287" t="str">
        <f>IF(ecommerce_10000[[#This Row],[Platform]]="Souq","sq",ecommerce_10000[[#This Row],[Platform]])</f>
        <v>sq</v>
      </c>
      <c r="P9287" t="str">
        <f>IF(E9287="Souq","sq",IF(E9287="Jumia","Jum",E9287))</f>
        <v>sq</v>
      </c>
      <c r="Q9287">
        <f>VLOOKUP(ecommerce_10000[[#This Row],[City]],F:I,4,FALSE)</f>
        <v>27872.98</v>
      </c>
      <c r="R9287" s="1">
        <f>SUMIF(C:C,ecommerce_10000[[#This Row],[Category]],I:I)</f>
        <v>57542997.559999913</v>
      </c>
      <c r="S9287" s="1">
        <f>SUMIFS(I:I,C:C,C9287)</f>
        <v>57542997.559999913</v>
      </c>
      <c r="T9287" s="1" t="str">
        <f>INDEX(F:F,MATCH(ecommerce_10000[[#This Row],[TotalAmount]],I:I,0))</f>
        <v>Giza</v>
      </c>
    </row>
    <row r="9288" spans="1:20" x14ac:dyDescent="0.3">
      <c r="A9288" s="1" t="s">
        <v>9332</v>
      </c>
      <c r="B9288" s="1" t="s">
        <v>43</v>
      </c>
      <c r="C9288" s="1" t="s">
        <v>44</v>
      </c>
      <c r="D9288" s="1" t="s">
        <v>45</v>
      </c>
      <c r="E9288" s="1" t="s">
        <v>16</v>
      </c>
      <c r="F9288" s="1" t="s">
        <v>23</v>
      </c>
      <c r="G9288">
        <v>278.99</v>
      </c>
      <c r="H9288">
        <v>4</v>
      </c>
      <c r="I9288">
        <v>1115.96</v>
      </c>
      <c r="J9288">
        <v>1.85</v>
      </c>
      <c r="K9288">
        <v>1877</v>
      </c>
      <c r="L9288" s="2">
        <v>45389</v>
      </c>
      <c r="O9288" t="str">
        <f>IF(ecommerce_10000[[#This Row],[Platform]]="Souq","sq",ecommerce_10000[[#This Row],[Platform]])</f>
        <v>sq</v>
      </c>
      <c r="P9288" t="str">
        <f>IF(E9288="Souq","sq",IF(E9288="Jumia","Jum",E9288))</f>
        <v>sq</v>
      </c>
      <c r="Q9288">
        <f>VLOOKUP(ecommerce_10000[[#This Row],[City]],F:I,4,FALSE)</f>
        <v>13290.4</v>
      </c>
      <c r="R9288" s="1">
        <f>SUMIF(C:C,ecommerce_10000[[#This Row],[Category]],I:I)</f>
        <v>31420413.200000018</v>
      </c>
      <c r="S9288" s="1">
        <f>SUMIFS(I:I,C:C,C9288)</f>
        <v>31420413.200000018</v>
      </c>
      <c r="T9288" s="1" t="str">
        <f>INDEX(F:F,MATCH(ecommerce_10000[[#This Row],[TotalAmount]],I:I,0))</f>
        <v>Alexandria</v>
      </c>
    </row>
    <row r="9289" spans="1:20" x14ac:dyDescent="0.3">
      <c r="A9289" s="1" t="s">
        <v>9333</v>
      </c>
      <c r="B9289" s="1" t="s">
        <v>35</v>
      </c>
      <c r="C9289" s="1" t="s">
        <v>14</v>
      </c>
      <c r="D9289" s="1" t="s">
        <v>36</v>
      </c>
      <c r="E9289" s="1" t="s">
        <v>16</v>
      </c>
      <c r="F9289" s="1" t="s">
        <v>33</v>
      </c>
      <c r="G9289">
        <v>11636.48</v>
      </c>
      <c r="H9289">
        <v>2</v>
      </c>
      <c r="I9289">
        <v>23272.959999999999</v>
      </c>
      <c r="J9289">
        <v>1.1399999999999999</v>
      </c>
      <c r="K9289">
        <v>1172</v>
      </c>
      <c r="L9289" s="2">
        <v>45509</v>
      </c>
      <c r="O9289" t="str">
        <f>IF(ecommerce_10000[[#This Row],[Platform]]="Souq","sq",ecommerce_10000[[#This Row],[Platform]])</f>
        <v>sq</v>
      </c>
      <c r="P9289" t="str">
        <f>IF(E9289="Souq","sq",IF(E9289="Jumia","Jum",E9289))</f>
        <v>sq</v>
      </c>
      <c r="Q9289">
        <f>VLOOKUP(ecommerce_10000[[#This Row],[City]],F:I,4,FALSE)</f>
        <v>3665.44</v>
      </c>
      <c r="R9289" s="1">
        <f>SUMIF(C:C,ecommerce_10000[[#This Row],[Category]],I:I)</f>
        <v>92327183.770000085</v>
      </c>
      <c r="S9289" s="1">
        <f>SUMIFS(I:I,C:C,C9289)</f>
        <v>92327183.770000085</v>
      </c>
      <c r="T9289" s="1" t="str">
        <f>INDEX(F:F,MATCH(ecommerce_10000[[#This Row],[TotalAmount]],I:I,0))</f>
        <v>Dubai</v>
      </c>
    </row>
    <row r="9290" spans="1:20" x14ac:dyDescent="0.3">
      <c r="A9290" s="1" t="s">
        <v>9334</v>
      </c>
      <c r="B9290" s="1" t="s">
        <v>25</v>
      </c>
      <c r="C9290" s="1" t="s">
        <v>26</v>
      </c>
      <c r="D9290" s="1" t="s">
        <v>27</v>
      </c>
      <c r="E9290" s="1" t="s">
        <v>47</v>
      </c>
      <c r="F9290" s="1" t="s">
        <v>62</v>
      </c>
      <c r="G9290">
        <v>6534.57</v>
      </c>
      <c r="H9290">
        <v>3</v>
      </c>
      <c r="I9290">
        <v>19603.71</v>
      </c>
      <c r="J9290">
        <v>1.1200000000000001</v>
      </c>
      <c r="K9290">
        <v>3956</v>
      </c>
      <c r="L9290" s="2">
        <v>45331</v>
      </c>
      <c r="O9290" t="str">
        <f>IF(ecommerce_10000[[#This Row],[Platform]]="Souq","sq",ecommerce_10000[[#This Row],[Platform]])</f>
        <v>Amazon</v>
      </c>
      <c r="P9290" t="str">
        <f>IF(E9290="Souq","sq",IF(E9290="Jumia","Jum",E9290))</f>
        <v>Amazon</v>
      </c>
      <c r="Q9290">
        <f>VLOOKUP(ecommerce_10000[[#This Row],[City]],F:I,4,FALSE)</f>
        <v>27872.98</v>
      </c>
      <c r="R9290" s="1">
        <f>SUMIF(C:C,ecommerce_10000[[#This Row],[Category]],I:I)</f>
        <v>29200970.130000021</v>
      </c>
      <c r="S9290" s="1">
        <f>SUMIFS(I:I,C:C,C9290)</f>
        <v>29200970.130000021</v>
      </c>
      <c r="T9290" s="1" t="str">
        <f>INDEX(F:F,MATCH(ecommerce_10000[[#This Row],[TotalAmount]],I:I,0))</f>
        <v>Giza</v>
      </c>
    </row>
    <row r="9291" spans="1:20" x14ac:dyDescent="0.3">
      <c r="A9291" s="1" t="s">
        <v>9335</v>
      </c>
      <c r="B9291" s="1" t="s">
        <v>49</v>
      </c>
      <c r="C9291" s="1" t="s">
        <v>14</v>
      </c>
      <c r="D9291" s="1" t="s">
        <v>50</v>
      </c>
      <c r="E9291" s="1" t="s">
        <v>16</v>
      </c>
      <c r="F9291" s="1" t="s">
        <v>23</v>
      </c>
      <c r="G9291">
        <v>9436.8799999999992</v>
      </c>
      <c r="H9291">
        <v>5</v>
      </c>
      <c r="I9291">
        <v>47184.4</v>
      </c>
      <c r="J9291">
        <v>1.86</v>
      </c>
      <c r="K9291">
        <v>4656</v>
      </c>
      <c r="L9291" s="2">
        <v>45585</v>
      </c>
      <c r="O9291" t="str">
        <f>IF(ecommerce_10000[[#This Row],[Platform]]="Souq","sq",ecommerce_10000[[#This Row],[Platform]])</f>
        <v>sq</v>
      </c>
      <c r="P9291" t="str">
        <f>IF(E9291="Souq","sq",IF(E9291="Jumia","Jum",E9291))</f>
        <v>sq</v>
      </c>
      <c r="Q9291">
        <f>VLOOKUP(ecommerce_10000[[#This Row],[City]],F:I,4,FALSE)</f>
        <v>13290.4</v>
      </c>
      <c r="R9291" s="1">
        <f>SUMIF(C:C,ecommerce_10000[[#This Row],[Category]],I:I)</f>
        <v>92327183.770000085</v>
      </c>
      <c r="S9291" s="1">
        <f>SUMIFS(I:I,C:C,C9291)</f>
        <v>92327183.770000085</v>
      </c>
      <c r="T9291" s="1" t="str">
        <f>INDEX(F:F,MATCH(ecommerce_10000[[#This Row],[TotalAmount]],I:I,0))</f>
        <v>Alexandria</v>
      </c>
    </row>
    <row r="9292" spans="1:20" x14ac:dyDescent="0.3">
      <c r="A9292" s="1" t="s">
        <v>9336</v>
      </c>
      <c r="B9292" s="1" t="s">
        <v>53</v>
      </c>
      <c r="C9292" s="1" t="s">
        <v>31</v>
      </c>
      <c r="D9292" s="1" t="s">
        <v>54</v>
      </c>
      <c r="E9292" s="1" t="s">
        <v>16</v>
      </c>
      <c r="F9292" s="1" t="s">
        <v>23</v>
      </c>
      <c r="G9292">
        <v>10977.06</v>
      </c>
      <c r="H9292">
        <v>1</v>
      </c>
      <c r="I9292">
        <v>10977.06</v>
      </c>
      <c r="J9292">
        <v>1.24</v>
      </c>
      <c r="K9292">
        <v>2074</v>
      </c>
      <c r="L9292" s="2">
        <v>45446</v>
      </c>
      <c r="O9292" t="str">
        <f>IF(ecommerce_10000[[#This Row],[Platform]]="Souq","sq",ecommerce_10000[[#This Row],[Platform]])</f>
        <v>sq</v>
      </c>
      <c r="P9292" t="str">
        <f>IF(E9292="Souq","sq",IF(E9292="Jumia","Jum",E9292))</f>
        <v>sq</v>
      </c>
      <c r="Q9292">
        <f>VLOOKUP(ecommerce_10000[[#This Row],[City]],F:I,4,FALSE)</f>
        <v>13290.4</v>
      </c>
      <c r="R9292" s="1">
        <f>SUMIF(C:C,ecommerce_10000[[#This Row],[Category]],I:I)</f>
        <v>57542997.559999913</v>
      </c>
      <c r="S9292" s="1">
        <f>SUMIFS(I:I,C:C,C9292)</f>
        <v>57542997.559999913</v>
      </c>
      <c r="T9292" s="1" t="str">
        <f>INDEX(F:F,MATCH(ecommerce_10000[[#This Row],[TotalAmount]],I:I,0))</f>
        <v>Alexandria</v>
      </c>
    </row>
    <row r="9293" spans="1:20" x14ac:dyDescent="0.3">
      <c r="A9293" s="1" t="s">
        <v>9337</v>
      </c>
      <c r="B9293" s="1" t="s">
        <v>30</v>
      </c>
      <c r="C9293" s="1" t="s">
        <v>31</v>
      </c>
      <c r="D9293" s="1" t="s">
        <v>32</v>
      </c>
      <c r="E9293" s="1" t="s">
        <v>22</v>
      </c>
      <c r="F9293" s="1" t="s">
        <v>33</v>
      </c>
      <c r="G9293">
        <v>15325.03</v>
      </c>
      <c r="H9293">
        <v>4</v>
      </c>
      <c r="I9293">
        <v>61300.12</v>
      </c>
      <c r="J9293">
        <v>2.5</v>
      </c>
      <c r="K9293">
        <v>3977</v>
      </c>
      <c r="L9293" s="2">
        <v>45646</v>
      </c>
      <c r="O9293" t="str">
        <f>IF(ecommerce_10000[[#This Row],[Platform]]="Souq","sq",ecommerce_10000[[#This Row],[Platform]])</f>
        <v>Jumia</v>
      </c>
      <c r="P9293" t="str">
        <f>IF(E9293="Souq","sq",IF(E9293="Jumia","Jum",E9293))</f>
        <v>Jum</v>
      </c>
      <c r="Q9293">
        <f>VLOOKUP(ecommerce_10000[[#This Row],[City]],F:I,4,FALSE)</f>
        <v>3665.44</v>
      </c>
      <c r="R9293" s="1">
        <f>SUMIF(C:C,ecommerce_10000[[#This Row],[Category]],I:I)</f>
        <v>57542997.559999913</v>
      </c>
      <c r="S9293" s="1">
        <f>SUMIFS(I:I,C:C,C9293)</f>
        <v>57542997.559999913</v>
      </c>
      <c r="T9293" s="1" t="str">
        <f>INDEX(F:F,MATCH(ecommerce_10000[[#This Row],[TotalAmount]],I:I,0))</f>
        <v>Dubai</v>
      </c>
    </row>
    <row r="9294" spans="1:20" x14ac:dyDescent="0.3">
      <c r="A9294" s="1" t="s">
        <v>9338</v>
      </c>
      <c r="B9294" s="1" t="s">
        <v>35</v>
      </c>
      <c r="C9294" s="1" t="s">
        <v>14</v>
      </c>
      <c r="D9294" s="1" t="s">
        <v>36</v>
      </c>
      <c r="E9294" s="1" t="s">
        <v>22</v>
      </c>
      <c r="F9294" s="1" t="s">
        <v>28</v>
      </c>
      <c r="G9294">
        <v>1496.91</v>
      </c>
      <c r="H9294">
        <v>1</v>
      </c>
      <c r="I9294">
        <v>1496.91</v>
      </c>
      <c r="J9294">
        <v>3.82</v>
      </c>
      <c r="K9294">
        <v>4381</v>
      </c>
      <c r="L9294" s="2">
        <v>45359</v>
      </c>
      <c r="O9294" t="str">
        <f>IF(ecommerce_10000[[#This Row],[Platform]]="Souq","sq",ecommerce_10000[[#This Row],[Platform]])</f>
        <v>Jumia</v>
      </c>
      <c r="P9294" t="str">
        <f>IF(E9294="Souq","sq",IF(E9294="Jumia","Jum",E9294))</f>
        <v>Jum</v>
      </c>
      <c r="Q9294">
        <f>VLOOKUP(ecommerce_10000[[#This Row],[City]],F:I,4,FALSE)</f>
        <v>26648.76</v>
      </c>
      <c r="R9294" s="1">
        <f>SUMIF(C:C,ecommerce_10000[[#This Row],[Category]],I:I)</f>
        <v>92327183.770000085</v>
      </c>
      <c r="S9294" s="1">
        <f>SUMIFS(I:I,C:C,C9294)</f>
        <v>92327183.770000085</v>
      </c>
      <c r="T9294" s="1" t="str">
        <f>INDEX(F:F,MATCH(ecommerce_10000[[#This Row],[TotalAmount]],I:I,0))</f>
        <v>Casablanca</v>
      </c>
    </row>
    <row r="9295" spans="1:20" x14ac:dyDescent="0.3">
      <c r="A9295" s="1" t="s">
        <v>9339</v>
      </c>
      <c r="B9295" s="1" t="s">
        <v>49</v>
      </c>
      <c r="C9295" s="1" t="s">
        <v>14</v>
      </c>
      <c r="D9295" s="1" t="s">
        <v>50</v>
      </c>
      <c r="E9295" s="1" t="s">
        <v>47</v>
      </c>
      <c r="F9295" s="1" t="s">
        <v>62</v>
      </c>
      <c r="G9295">
        <v>17208.64</v>
      </c>
      <c r="H9295">
        <v>1</v>
      </c>
      <c r="I9295">
        <v>17208.64</v>
      </c>
      <c r="J9295">
        <v>3.39</v>
      </c>
      <c r="K9295">
        <v>289</v>
      </c>
      <c r="L9295" s="2">
        <v>45459</v>
      </c>
      <c r="O9295" t="str">
        <f>IF(ecommerce_10000[[#This Row],[Platform]]="Souq","sq",ecommerce_10000[[#This Row],[Platform]])</f>
        <v>Amazon</v>
      </c>
      <c r="P9295" t="str">
        <f>IF(E9295="Souq","sq",IF(E9295="Jumia","Jum",E9295))</f>
        <v>Amazon</v>
      </c>
      <c r="Q9295">
        <f>VLOOKUP(ecommerce_10000[[#This Row],[City]],F:I,4,FALSE)</f>
        <v>27872.98</v>
      </c>
      <c r="R9295" s="1">
        <f>SUMIF(C:C,ecommerce_10000[[#This Row],[Category]],I:I)</f>
        <v>92327183.770000085</v>
      </c>
      <c r="S9295" s="1">
        <f>SUMIFS(I:I,C:C,C9295)</f>
        <v>92327183.770000085</v>
      </c>
      <c r="T9295" s="1" t="str">
        <f>INDEX(F:F,MATCH(ecommerce_10000[[#This Row],[TotalAmount]],I:I,0))</f>
        <v>Giza</v>
      </c>
    </row>
    <row r="9296" spans="1:20" x14ac:dyDescent="0.3">
      <c r="A9296" s="1" t="s">
        <v>9340</v>
      </c>
      <c r="B9296" s="1" t="s">
        <v>19</v>
      </c>
      <c r="C9296" s="1" t="s">
        <v>20</v>
      </c>
      <c r="D9296" s="1" t="s">
        <v>21</v>
      </c>
      <c r="E9296" s="1" t="s">
        <v>22</v>
      </c>
      <c r="F9296" s="1" t="s">
        <v>40</v>
      </c>
      <c r="G9296">
        <v>10138.040000000001</v>
      </c>
      <c r="H9296">
        <v>1</v>
      </c>
      <c r="I9296">
        <v>10138.040000000001</v>
      </c>
      <c r="J9296">
        <v>3.72</v>
      </c>
      <c r="K9296">
        <v>453</v>
      </c>
      <c r="L9296" s="2">
        <v>45341</v>
      </c>
      <c r="O9296" t="str">
        <f>IF(ecommerce_10000[[#This Row],[Platform]]="Souq","sq",ecommerce_10000[[#This Row],[Platform]])</f>
        <v>Jumia</v>
      </c>
      <c r="P9296" t="str">
        <f>IF(E9296="Souq","sq",IF(E9296="Jumia","Jum",E9296))</f>
        <v>Jum</v>
      </c>
      <c r="Q9296">
        <f>VLOOKUP(ecommerce_10000[[#This Row],[City]],F:I,4,FALSE)</f>
        <v>99349.3</v>
      </c>
      <c r="R9296" s="1">
        <f>SUMIF(C:C,ecommerce_10000[[#This Row],[Category]],I:I)</f>
        <v>91504159.730000004</v>
      </c>
      <c r="S9296" s="1">
        <f>SUMIFS(I:I,C:C,C9296)</f>
        <v>91504159.730000004</v>
      </c>
      <c r="T9296" s="1" t="str">
        <f>INDEX(F:F,MATCH(ecommerce_10000[[#This Row],[TotalAmount]],I:I,0))</f>
        <v>Riyadh</v>
      </c>
    </row>
    <row r="9297" spans="1:20" x14ac:dyDescent="0.3">
      <c r="A9297" s="1" t="s">
        <v>9341</v>
      </c>
      <c r="B9297" s="1" t="s">
        <v>25</v>
      </c>
      <c r="C9297" s="1" t="s">
        <v>26</v>
      </c>
      <c r="D9297" s="1" t="s">
        <v>27</v>
      </c>
      <c r="E9297" s="1" t="s">
        <v>47</v>
      </c>
      <c r="F9297" s="1" t="s">
        <v>17</v>
      </c>
      <c r="G9297">
        <v>16585.41</v>
      </c>
      <c r="H9297">
        <v>1</v>
      </c>
      <c r="I9297">
        <v>16585.41</v>
      </c>
      <c r="J9297">
        <v>2.3199999999999998</v>
      </c>
      <c r="K9297">
        <v>1488</v>
      </c>
      <c r="L9297" s="2">
        <v>45620</v>
      </c>
      <c r="O9297" t="str">
        <f>IF(ecommerce_10000[[#This Row],[Platform]]="Souq","sq",ecommerce_10000[[#This Row],[Platform]])</f>
        <v>Amazon</v>
      </c>
      <c r="P9297" t="str">
        <f>IF(E9297="Souq","sq",IF(E9297="Jumia","Jum",E9297))</f>
        <v>Amazon</v>
      </c>
      <c r="Q9297">
        <f>VLOOKUP(ecommerce_10000[[#This Row],[City]],F:I,4,FALSE)</f>
        <v>16284.02</v>
      </c>
      <c r="R9297" s="1">
        <f>SUMIF(C:C,ecommerce_10000[[#This Row],[Category]],I:I)</f>
        <v>29200970.130000021</v>
      </c>
      <c r="S9297" s="1">
        <f>SUMIFS(I:I,C:C,C9297)</f>
        <v>29200970.130000021</v>
      </c>
      <c r="T9297" s="1" t="str">
        <f>INDEX(F:F,MATCH(ecommerce_10000[[#This Row],[TotalAmount]],I:I,0))</f>
        <v>Cairo</v>
      </c>
    </row>
    <row r="9298" spans="1:20" x14ac:dyDescent="0.3">
      <c r="A9298" s="1" t="s">
        <v>9342</v>
      </c>
      <c r="B9298" s="1" t="s">
        <v>35</v>
      </c>
      <c r="C9298" s="1" t="s">
        <v>14</v>
      </c>
      <c r="D9298" s="1" t="s">
        <v>36</v>
      </c>
      <c r="E9298" s="1" t="s">
        <v>16</v>
      </c>
      <c r="F9298" s="1" t="s">
        <v>28</v>
      </c>
      <c r="G9298">
        <v>6961.12</v>
      </c>
      <c r="H9298">
        <v>5</v>
      </c>
      <c r="I9298">
        <v>34805.599999999999</v>
      </c>
      <c r="J9298">
        <v>4.05</v>
      </c>
      <c r="K9298">
        <v>4183</v>
      </c>
      <c r="L9298" s="2">
        <v>45641</v>
      </c>
      <c r="O9298" t="str">
        <f>IF(ecommerce_10000[[#This Row],[Platform]]="Souq","sq",ecommerce_10000[[#This Row],[Platform]])</f>
        <v>sq</v>
      </c>
      <c r="P9298" t="str">
        <f>IF(E9298="Souq","sq",IF(E9298="Jumia","Jum",E9298))</f>
        <v>sq</v>
      </c>
      <c r="Q9298">
        <f>VLOOKUP(ecommerce_10000[[#This Row],[City]],F:I,4,FALSE)</f>
        <v>26648.76</v>
      </c>
      <c r="R9298" s="1">
        <f>SUMIF(C:C,ecommerce_10000[[#This Row],[Category]],I:I)</f>
        <v>92327183.770000085</v>
      </c>
      <c r="S9298" s="1">
        <f>SUMIFS(I:I,C:C,C9298)</f>
        <v>92327183.770000085</v>
      </c>
      <c r="T9298" s="1" t="str">
        <f>INDEX(F:F,MATCH(ecommerce_10000[[#This Row],[TotalAmount]],I:I,0))</f>
        <v>Casablanca</v>
      </c>
    </row>
    <row r="9299" spans="1:20" x14ac:dyDescent="0.3">
      <c r="A9299" s="1" t="s">
        <v>9343</v>
      </c>
      <c r="B9299" s="1" t="s">
        <v>35</v>
      </c>
      <c r="C9299" s="1" t="s">
        <v>14</v>
      </c>
      <c r="D9299" s="1" t="s">
        <v>36</v>
      </c>
      <c r="E9299" s="1" t="s">
        <v>16</v>
      </c>
      <c r="F9299" s="1" t="s">
        <v>40</v>
      </c>
      <c r="G9299">
        <v>17145.87</v>
      </c>
      <c r="H9299">
        <v>4</v>
      </c>
      <c r="I9299">
        <v>68583.48</v>
      </c>
      <c r="J9299">
        <v>4.5</v>
      </c>
      <c r="K9299">
        <v>3978</v>
      </c>
      <c r="L9299" s="2">
        <v>45565</v>
      </c>
      <c r="O9299" t="str">
        <f>IF(ecommerce_10000[[#This Row],[Platform]]="Souq","sq",ecommerce_10000[[#This Row],[Platform]])</f>
        <v>sq</v>
      </c>
      <c r="P9299" t="str">
        <f>IF(E9299="Souq","sq",IF(E9299="Jumia","Jum",E9299))</f>
        <v>sq</v>
      </c>
      <c r="Q9299">
        <f>VLOOKUP(ecommerce_10000[[#This Row],[City]],F:I,4,FALSE)</f>
        <v>99349.3</v>
      </c>
      <c r="R9299" s="1">
        <f>SUMIF(C:C,ecommerce_10000[[#This Row],[Category]],I:I)</f>
        <v>92327183.770000085</v>
      </c>
      <c r="S9299" s="1">
        <f>SUMIFS(I:I,C:C,C9299)</f>
        <v>92327183.770000085</v>
      </c>
      <c r="T9299" s="1" t="str">
        <f>INDEX(F:F,MATCH(ecommerce_10000[[#This Row],[TotalAmount]],I:I,0))</f>
        <v>Riyadh</v>
      </c>
    </row>
    <row r="9300" spans="1:20" x14ac:dyDescent="0.3">
      <c r="A9300" s="1" t="s">
        <v>9344</v>
      </c>
      <c r="B9300" s="1" t="s">
        <v>30</v>
      </c>
      <c r="C9300" s="1" t="s">
        <v>31</v>
      </c>
      <c r="D9300" s="1" t="s">
        <v>32</v>
      </c>
      <c r="E9300" s="1" t="s">
        <v>47</v>
      </c>
      <c r="F9300" s="1" t="s">
        <v>28</v>
      </c>
      <c r="G9300">
        <v>358.51</v>
      </c>
      <c r="H9300">
        <v>5</v>
      </c>
      <c r="I9300">
        <v>1792.55</v>
      </c>
      <c r="J9300">
        <v>1.52</v>
      </c>
      <c r="K9300">
        <v>1550</v>
      </c>
      <c r="L9300" s="2">
        <v>45292</v>
      </c>
      <c r="O9300" t="str">
        <f>IF(ecommerce_10000[[#This Row],[Platform]]="Souq","sq",ecommerce_10000[[#This Row],[Platform]])</f>
        <v>Amazon</v>
      </c>
      <c r="P9300" t="str">
        <f>IF(E9300="Souq","sq",IF(E9300="Jumia","Jum",E9300))</f>
        <v>Amazon</v>
      </c>
      <c r="Q9300">
        <f>VLOOKUP(ecommerce_10000[[#This Row],[City]],F:I,4,FALSE)</f>
        <v>26648.76</v>
      </c>
      <c r="R9300" s="1">
        <f>SUMIF(C:C,ecommerce_10000[[#This Row],[Category]],I:I)</f>
        <v>57542997.559999913</v>
      </c>
      <c r="S9300" s="1">
        <f>SUMIFS(I:I,C:C,C9300)</f>
        <v>57542997.559999913</v>
      </c>
      <c r="T9300" s="1" t="str">
        <f>INDEX(F:F,MATCH(ecommerce_10000[[#This Row],[TotalAmount]],I:I,0))</f>
        <v>Casablanca</v>
      </c>
    </row>
    <row r="9301" spans="1:20" x14ac:dyDescent="0.3">
      <c r="A9301" s="1" t="s">
        <v>9345</v>
      </c>
      <c r="B9301" s="1" t="s">
        <v>53</v>
      </c>
      <c r="C9301" s="1" t="s">
        <v>31</v>
      </c>
      <c r="D9301" s="1" t="s">
        <v>54</v>
      </c>
      <c r="E9301" s="1" t="s">
        <v>16</v>
      </c>
      <c r="F9301" s="1" t="s">
        <v>33</v>
      </c>
      <c r="G9301">
        <v>637.32000000000005</v>
      </c>
      <c r="H9301">
        <v>1</v>
      </c>
      <c r="I9301">
        <v>637.32000000000005</v>
      </c>
      <c r="J9301">
        <v>4.12</v>
      </c>
      <c r="K9301">
        <v>4999</v>
      </c>
      <c r="L9301" s="2">
        <v>45337</v>
      </c>
      <c r="O9301" t="str">
        <f>IF(ecommerce_10000[[#This Row],[Platform]]="Souq","sq",ecommerce_10000[[#This Row],[Platform]])</f>
        <v>sq</v>
      </c>
      <c r="P9301" t="str">
        <f>IF(E9301="Souq","sq",IF(E9301="Jumia","Jum",E9301))</f>
        <v>sq</v>
      </c>
      <c r="Q9301">
        <f>VLOOKUP(ecommerce_10000[[#This Row],[City]],F:I,4,FALSE)</f>
        <v>3665.44</v>
      </c>
      <c r="R9301" s="1">
        <f>SUMIF(C:C,ecommerce_10000[[#This Row],[Category]],I:I)</f>
        <v>57542997.559999913</v>
      </c>
      <c r="S9301" s="1">
        <f>SUMIFS(I:I,C:C,C9301)</f>
        <v>57542997.559999913</v>
      </c>
      <c r="T9301" s="1" t="str">
        <f>INDEX(F:F,MATCH(ecommerce_10000[[#This Row],[TotalAmount]],I:I,0))</f>
        <v>Dubai</v>
      </c>
    </row>
    <row r="9302" spans="1:20" x14ac:dyDescent="0.3">
      <c r="A9302" s="1" t="s">
        <v>9346</v>
      </c>
      <c r="B9302" s="1" t="s">
        <v>19</v>
      </c>
      <c r="C9302" s="1" t="s">
        <v>20</v>
      </c>
      <c r="D9302" s="1" t="s">
        <v>21</v>
      </c>
      <c r="E9302" s="1" t="s">
        <v>16</v>
      </c>
      <c r="F9302" s="1" t="s">
        <v>17</v>
      </c>
      <c r="G9302">
        <v>2389.8200000000002</v>
      </c>
      <c r="H9302">
        <v>1</v>
      </c>
      <c r="I9302">
        <v>2389.8200000000002</v>
      </c>
      <c r="J9302">
        <v>4.66</v>
      </c>
      <c r="K9302">
        <v>3492</v>
      </c>
      <c r="L9302" s="2">
        <v>45545</v>
      </c>
      <c r="O9302" t="str">
        <f>IF(ecommerce_10000[[#This Row],[Platform]]="Souq","sq",ecommerce_10000[[#This Row],[Platform]])</f>
        <v>sq</v>
      </c>
      <c r="P9302" t="str">
        <f>IF(E9302="Souq","sq",IF(E9302="Jumia","Jum",E9302))</f>
        <v>sq</v>
      </c>
      <c r="Q9302">
        <f>VLOOKUP(ecommerce_10000[[#This Row],[City]],F:I,4,FALSE)</f>
        <v>16284.02</v>
      </c>
      <c r="R9302" s="1">
        <f>SUMIF(C:C,ecommerce_10000[[#This Row],[Category]],I:I)</f>
        <v>91504159.730000004</v>
      </c>
      <c r="S9302" s="1">
        <f>SUMIFS(I:I,C:C,C9302)</f>
        <v>91504159.730000004</v>
      </c>
      <c r="T9302" s="1" t="str">
        <f>INDEX(F:F,MATCH(ecommerce_10000[[#This Row],[TotalAmount]],I:I,0))</f>
        <v>Cairo</v>
      </c>
    </row>
    <row r="9303" spans="1:20" x14ac:dyDescent="0.3">
      <c r="A9303" s="1" t="s">
        <v>9347</v>
      </c>
      <c r="B9303" s="1" t="s">
        <v>53</v>
      </c>
      <c r="C9303" s="1" t="s">
        <v>31</v>
      </c>
      <c r="D9303" s="1" t="s">
        <v>54</v>
      </c>
      <c r="E9303" s="1" t="s">
        <v>47</v>
      </c>
      <c r="F9303" s="1" t="s">
        <v>23</v>
      </c>
      <c r="G9303">
        <v>248.66</v>
      </c>
      <c r="H9303">
        <v>1</v>
      </c>
      <c r="I9303">
        <v>248.66</v>
      </c>
      <c r="J9303">
        <v>4.3499999999999996</v>
      </c>
      <c r="K9303">
        <v>755</v>
      </c>
      <c r="L9303" s="2">
        <v>45553</v>
      </c>
      <c r="O9303" t="str">
        <f>IF(ecommerce_10000[[#This Row],[Platform]]="Souq","sq",ecommerce_10000[[#This Row],[Platform]])</f>
        <v>Amazon</v>
      </c>
      <c r="P9303" t="str">
        <f>IF(E9303="Souq","sq",IF(E9303="Jumia","Jum",E9303))</f>
        <v>Amazon</v>
      </c>
      <c r="Q9303">
        <f>VLOOKUP(ecommerce_10000[[#This Row],[City]],F:I,4,FALSE)</f>
        <v>13290.4</v>
      </c>
      <c r="R9303" s="1">
        <f>SUMIF(C:C,ecommerce_10000[[#This Row],[Category]],I:I)</f>
        <v>57542997.559999913</v>
      </c>
      <c r="S9303" s="1">
        <f>SUMIFS(I:I,C:C,C9303)</f>
        <v>57542997.559999913</v>
      </c>
      <c r="T9303" s="1" t="str">
        <f>INDEX(F:F,MATCH(ecommerce_10000[[#This Row],[TotalAmount]],I:I,0))</f>
        <v>Alexandria</v>
      </c>
    </row>
    <row r="9304" spans="1:20" x14ac:dyDescent="0.3">
      <c r="A9304" s="1" t="s">
        <v>9348</v>
      </c>
      <c r="B9304" s="1" t="s">
        <v>19</v>
      </c>
      <c r="C9304" s="1" t="s">
        <v>20</v>
      </c>
      <c r="D9304" s="1" t="s">
        <v>21</v>
      </c>
      <c r="E9304" s="1" t="s">
        <v>16</v>
      </c>
      <c r="F9304" s="1" t="s">
        <v>28</v>
      </c>
      <c r="G9304">
        <v>19022.830000000002</v>
      </c>
      <c r="H9304">
        <v>1</v>
      </c>
      <c r="I9304">
        <v>19022.830000000002</v>
      </c>
      <c r="J9304">
        <v>3.74</v>
      </c>
      <c r="K9304">
        <v>4438</v>
      </c>
      <c r="L9304" s="2">
        <v>45593</v>
      </c>
      <c r="O9304" t="str">
        <f>IF(ecommerce_10000[[#This Row],[Platform]]="Souq","sq",ecommerce_10000[[#This Row],[Platform]])</f>
        <v>sq</v>
      </c>
      <c r="P9304" t="str">
        <f>IF(E9304="Souq","sq",IF(E9304="Jumia","Jum",E9304))</f>
        <v>sq</v>
      </c>
      <c r="Q9304">
        <f>VLOOKUP(ecommerce_10000[[#This Row],[City]],F:I,4,FALSE)</f>
        <v>26648.76</v>
      </c>
      <c r="R9304" s="1">
        <f>SUMIF(C:C,ecommerce_10000[[#This Row],[Category]],I:I)</f>
        <v>91504159.730000004</v>
      </c>
      <c r="S9304" s="1">
        <f>SUMIFS(I:I,C:C,C9304)</f>
        <v>91504159.730000004</v>
      </c>
      <c r="T9304" s="1" t="str">
        <f>INDEX(F:F,MATCH(ecommerce_10000[[#This Row],[TotalAmount]],I:I,0))</f>
        <v>Casablanca</v>
      </c>
    </row>
    <row r="9305" spans="1:20" x14ac:dyDescent="0.3">
      <c r="A9305" s="1" t="s">
        <v>9349</v>
      </c>
      <c r="B9305" s="1" t="s">
        <v>13</v>
      </c>
      <c r="C9305" s="1" t="s">
        <v>14</v>
      </c>
      <c r="D9305" s="1" t="s">
        <v>15</v>
      </c>
      <c r="E9305" s="1" t="s">
        <v>22</v>
      </c>
      <c r="F9305" s="1" t="s">
        <v>62</v>
      </c>
      <c r="G9305">
        <v>11648.3</v>
      </c>
      <c r="H9305">
        <v>2</v>
      </c>
      <c r="I9305">
        <v>23296.6</v>
      </c>
      <c r="J9305">
        <v>2.83</v>
      </c>
      <c r="K9305">
        <v>3257</v>
      </c>
      <c r="L9305" s="2">
        <v>45527</v>
      </c>
      <c r="O9305" t="str">
        <f>IF(ecommerce_10000[[#This Row],[Platform]]="Souq","sq",ecommerce_10000[[#This Row],[Platform]])</f>
        <v>Jumia</v>
      </c>
      <c r="P9305" t="str">
        <f>IF(E9305="Souq","sq",IF(E9305="Jumia","Jum",E9305))</f>
        <v>Jum</v>
      </c>
      <c r="Q9305">
        <f>VLOOKUP(ecommerce_10000[[#This Row],[City]],F:I,4,FALSE)</f>
        <v>27872.98</v>
      </c>
      <c r="R9305" s="1">
        <f>SUMIF(C:C,ecommerce_10000[[#This Row],[Category]],I:I)</f>
        <v>92327183.770000085</v>
      </c>
      <c r="S9305" s="1">
        <f>SUMIFS(I:I,C:C,C9305)</f>
        <v>92327183.770000085</v>
      </c>
      <c r="T9305" s="1" t="str">
        <f>INDEX(F:F,MATCH(ecommerce_10000[[#This Row],[TotalAmount]],I:I,0))</f>
        <v>Giza</v>
      </c>
    </row>
    <row r="9306" spans="1:20" x14ac:dyDescent="0.3">
      <c r="A9306" s="1" t="s">
        <v>9350</v>
      </c>
      <c r="B9306" s="1" t="s">
        <v>13</v>
      </c>
      <c r="C9306" s="1" t="s">
        <v>14</v>
      </c>
      <c r="D9306" s="1" t="s">
        <v>15</v>
      </c>
      <c r="E9306" s="1" t="s">
        <v>47</v>
      </c>
      <c r="F9306" s="1" t="s">
        <v>28</v>
      </c>
      <c r="G9306">
        <v>10603.16</v>
      </c>
      <c r="H9306">
        <v>2</v>
      </c>
      <c r="I9306">
        <v>21206.32</v>
      </c>
      <c r="J9306">
        <v>2.77</v>
      </c>
      <c r="K9306">
        <v>4257</v>
      </c>
      <c r="L9306" s="2">
        <v>45540</v>
      </c>
      <c r="O9306" t="str">
        <f>IF(ecommerce_10000[[#This Row],[Platform]]="Souq","sq",ecommerce_10000[[#This Row],[Platform]])</f>
        <v>Amazon</v>
      </c>
      <c r="P9306" t="str">
        <f>IF(E9306="Souq","sq",IF(E9306="Jumia","Jum",E9306))</f>
        <v>Amazon</v>
      </c>
      <c r="Q9306">
        <f>VLOOKUP(ecommerce_10000[[#This Row],[City]],F:I,4,FALSE)</f>
        <v>26648.76</v>
      </c>
      <c r="R9306" s="1">
        <f>SUMIF(C:C,ecommerce_10000[[#This Row],[Category]],I:I)</f>
        <v>92327183.770000085</v>
      </c>
      <c r="S9306" s="1">
        <f>SUMIFS(I:I,C:C,C9306)</f>
        <v>92327183.770000085</v>
      </c>
      <c r="T9306" s="1" t="str">
        <f>INDEX(F:F,MATCH(ecommerce_10000[[#This Row],[TotalAmount]],I:I,0))</f>
        <v>Casablanca</v>
      </c>
    </row>
    <row r="9307" spans="1:20" x14ac:dyDescent="0.3">
      <c r="A9307" s="1" t="s">
        <v>9351</v>
      </c>
      <c r="B9307" s="1" t="s">
        <v>38</v>
      </c>
      <c r="C9307" s="1" t="s">
        <v>20</v>
      </c>
      <c r="D9307" s="1" t="s">
        <v>39</v>
      </c>
      <c r="E9307" s="1" t="s">
        <v>16</v>
      </c>
      <c r="F9307" s="1" t="s">
        <v>28</v>
      </c>
      <c r="G9307">
        <v>9465.1200000000008</v>
      </c>
      <c r="H9307">
        <v>5</v>
      </c>
      <c r="I9307">
        <v>47325.599999999999</v>
      </c>
      <c r="J9307">
        <v>4.99</v>
      </c>
      <c r="K9307">
        <v>3022</v>
      </c>
      <c r="L9307" s="2">
        <v>45295</v>
      </c>
      <c r="O9307" t="str">
        <f>IF(ecommerce_10000[[#This Row],[Platform]]="Souq","sq",ecommerce_10000[[#This Row],[Platform]])</f>
        <v>sq</v>
      </c>
      <c r="P9307" t="str">
        <f>IF(E9307="Souq","sq",IF(E9307="Jumia","Jum",E9307))</f>
        <v>sq</v>
      </c>
      <c r="Q9307">
        <f>VLOOKUP(ecommerce_10000[[#This Row],[City]],F:I,4,FALSE)</f>
        <v>26648.76</v>
      </c>
      <c r="R9307" s="1">
        <f>SUMIF(C:C,ecommerce_10000[[#This Row],[Category]],I:I)</f>
        <v>91504159.730000004</v>
      </c>
      <c r="S9307" s="1">
        <f>SUMIFS(I:I,C:C,C9307)</f>
        <v>91504159.730000004</v>
      </c>
      <c r="T9307" s="1" t="str">
        <f>INDEX(F:F,MATCH(ecommerce_10000[[#This Row],[TotalAmount]],I:I,0))</f>
        <v>Casablanca</v>
      </c>
    </row>
    <row r="9308" spans="1:20" x14ac:dyDescent="0.3">
      <c r="A9308" s="1" t="s">
        <v>9352</v>
      </c>
      <c r="B9308" s="1" t="s">
        <v>65</v>
      </c>
      <c r="C9308" s="1" t="s">
        <v>20</v>
      </c>
      <c r="D9308" s="1" t="s">
        <v>66</v>
      </c>
      <c r="E9308" s="1" t="s">
        <v>16</v>
      </c>
      <c r="F9308" s="1" t="s">
        <v>28</v>
      </c>
      <c r="G9308">
        <v>11850.98</v>
      </c>
      <c r="H9308">
        <v>2</v>
      </c>
      <c r="I9308">
        <v>23701.96</v>
      </c>
      <c r="J9308">
        <v>1.6</v>
      </c>
      <c r="K9308">
        <v>3163</v>
      </c>
      <c r="L9308" s="2">
        <v>45367</v>
      </c>
      <c r="O9308" t="str">
        <f>IF(ecommerce_10000[[#This Row],[Platform]]="Souq","sq",ecommerce_10000[[#This Row],[Platform]])</f>
        <v>sq</v>
      </c>
      <c r="P9308" t="str">
        <f>IF(E9308="Souq","sq",IF(E9308="Jumia","Jum",E9308))</f>
        <v>sq</v>
      </c>
      <c r="Q9308">
        <f>VLOOKUP(ecommerce_10000[[#This Row],[City]],F:I,4,FALSE)</f>
        <v>26648.76</v>
      </c>
      <c r="R9308" s="1">
        <f>SUMIF(C:C,ecommerce_10000[[#This Row],[Category]],I:I)</f>
        <v>91504159.730000004</v>
      </c>
      <c r="S9308" s="1">
        <f>SUMIFS(I:I,C:C,C9308)</f>
        <v>91504159.730000004</v>
      </c>
      <c r="T9308" s="1" t="str">
        <f>INDEX(F:F,MATCH(ecommerce_10000[[#This Row],[TotalAmount]],I:I,0))</f>
        <v>Casablanca</v>
      </c>
    </row>
    <row r="9309" spans="1:20" x14ac:dyDescent="0.3">
      <c r="A9309" s="1" t="s">
        <v>9353</v>
      </c>
      <c r="B9309" s="1" t="s">
        <v>65</v>
      </c>
      <c r="C9309" s="1" t="s">
        <v>20</v>
      </c>
      <c r="D9309" s="1" t="s">
        <v>66</v>
      </c>
      <c r="E9309" s="1" t="s">
        <v>22</v>
      </c>
      <c r="F9309" s="1" t="s">
        <v>28</v>
      </c>
      <c r="G9309">
        <v>2290.9</v>
      </c>
      <c r="H9309">
        <v>4</v>
      </c>
      <c r="I9309">
        <v>9163.6</v>
      </c>
      <c r="J9309">
        <v>2.91</v>
      </c>
      <c r="K9309">
        <v>2739</v>
      </c>
      <c r="L9309" s="2">
        <v>45424</v>
      </c>
      <c r="O9309" t="str">
        <f>IF(ecommerce_10000[[#This Row],[Platform]]="Souq","sq",ecommerce_10000[[#This Row],[Platform]])</f>
        <v>Jumia</v>
      </c>
      <c r="P9309" t="str">
        <f>IF(E9309="Souq","sq",IF(E9309="Jumia","Jum",E9309))</f>
        <v>Jum</v>
      </c>
      <c r="Q9309">
        <f>VLOOKUP(ecommerce_10000[[#This Row],[City]],F:I,4,FALSE)</f>
        <v>26648.76</v>
      </c>
      <c r="R9309" s="1">
        <f>SUMIF(C:C,ecommerce_10000[[#This Row],[Category]],I:I)</f>
        <v>91504159.730000004</v>
      </c>
      <c r="S9309" s="1">
        <f>SUMIFS(I:I,C:C,C9309)</f>
        <v>91504159.730000004</v>
      </c>
      <c r="T9309" s="1" t="str">
        <f>INDEX(F:F,MATCH(ecommerce_10000[[#This Row],[TotalAmount]],I:I,0))</f>
        <v>Casablanca</v>
      </c>
    </row>
    <row r="9310" spans="1:20" x14ac:dyDescent="0.3">
      <c r="A9310" s="1" t="s">
        <v>9354</v>
      </c>
      <c r="B9310" s="1" t="s">
        <v>30</v>
      </c>
      <c r="C9310" s="1" t="s">
        <v>31</v>
      </c>
      <c r="D9310" s="1" t="s">
        <v>32</v>
      </c>
      <c r="E9310" s="1" t="s">
        <v>16</v>
      </c>
      <c r="F9310" s="1" t="s">
        <v>17</v>
      </c>
      <c r="G9310">
        <v>12694.59</v>
      </c>
      <c r="H9310">
        <v>3</v>
      </c>
      <c r="I9310">
        <v>38083.769999999997</v>
      </c>
      <c r="J9310">
        <v>3.14</v>
      </c>
      <c r="K9310">
        <v>60</v>
      </c>
      <c r="L9310" s="2">
        <v>45646</v>
      </c>
      <c r="O9310" t="str">
        <f>IF(ecommerce_10000[[#This Row],[Platform]]="Souq","sq",ecommerce_10000[[#This Row],[Platform]])</f>
        <v>sq</v>
      </c>
      <c r="P9310" t="str">
        <f>IF(E9310="Souq","sq",IF(E9310="Jumia","Jum",E9310))</f>
        <v>sq</v>
      </c>
      <c r="Q9310">
        <f>VLOOKUP(ecommerce_10000[[#This Row],[City]],F:I,4,FALSE)</f>
        <v>16284.02</v>
      </c>
      <c r="R9310" s="1">
        <f>SUMIF(C:C,ecommerce_10000[[#This Row],[Category]],I:I)</f>
        <v>57542997.559999913</v>
      </c>
      <c r="S9310" s="1">
        <f>SUMIFS(I:I,C:C,C9310)</f>
        <v>57542997.559999913</v>
      </c>
      <c r="T9310" s="1" t="str">
        <f>INDEX(F:F,MATCH(ecommerce_10000[[#This Row],[TotalAmount]],I:I,0))</f>
        <v>Cairo</v>
      </c>
    </row>
    <row r="9311" spans="1:20" x14ac:dyDescent="0.3">
      <c r="A9311" s="1" t="s">
        <v>9355</v>
      </c>
      <c r="B9311" s="1" t="s">
        <v>25</v>
      </c>
      <c r="C9311" s="1" t="s">
        <v>26</v>
      </c>
      <c r="D9311" s="1" t="s">
        <v>27</v>
      </c>
      <c r="E9311" s="1" t="s">
        <v>22</v>
      </c>
      <c r="F9311" s="1" t="s">
        <v>40</v>
      </c>
      <c r="G9311">
        <v>14739.06</v>
      </c>
      <c r="H9311">
        <v>2</v>
      </c>
      <c r="I9311">
        <v>29478.12</v>
      </c>
      <c r="J9311">
        <v>4</v>
      </c>
      <c r="K9311">
        <v>209</v>
      </c>
      <c r="L9311" s="2">
        <v>45629</v>
      </c>
      <c r="O9311" t="str">
        <f>IF(ecommerce_10000[[#This Row],[Platform]]="Souq","sq",ecommerce_10000[[#This Row],[Platform]])</f>
        <v>Jumia</v>
      </c>
      <c r="P9311" t="str">
        <f>IF(E9311="Souq","sq",IF(E9311="Jumia","Jum",E9311))</f>
        <v>Jum</v>
      </c>
      <c r="Q9311">
        <f>VLOOKUP(ecommerce_10000[[#This Row],[City]],F:I,4,FALSE)</f>
        <v>99349.3</v>
      </c>
      <c r="R9311" s="1">
        <f>SUMIF(C:C,ecommerce_10000[[#This Row],[Category]],I:I)</f>
        <v>29200970.130000021</v>
      </c>
      <c r="S9311" s="1">
        <f>SUMIFS(I:I,C:C,C9311)</f>
        <v>29200970.130000021</v>
      </c>
      <c r="T9311" s="1" t="str">
        <f>INDEX(F:F,MATCH(ecommerce_10000[[#This Row],[TotalAmount]],I:I,0))</f>
        <v>Riyadh</v>
      </c>
    </row>
    <row r="9312" spans="1:20" x14ac:dyDescent="0.3">
      <c r="A9312" s="1" t="s">
        <v>9356</v>
      </c>
      <c r="B9312" s="1" t="s">
        <v>53</v>
      </c>
      <c r="C9312" s="1" t="s">
        <v>31</v>
      </c>
      <c r="D9312" s="1" t="s">
        <v>54</v>
      </c>
      <c r="E9312" s="1" t="s">
        <v>47</v>
      </c>
      <c r="F9312" s="1" t="s">
        <v>62</v>
      </c>
      <c r="G9312">
        <v>10078.51</v>
      </c>
      <c r="H9312">
        <v>5</v>
      </c>
      <c r="I9312">
        <v>50392.55</v>
      </c>
      <c r="J9312">
        <v>1.73</v>
      </c>
      <c r="K9312">
        <v>463</v>
      </c>
      <c r="L9312" s="2">
        <v>45646</v>
      </c>
      <c r="O9312" t="str">
        <f>IF(ecommerce_10000[[#This Row],[Platform]]="Souq","sq",ecommerce_10000[[#This Row],[Platform]])</f>
        <v>Amazon</v>
      </c>
      <c r="P9312" t="str">
        <f>IF(E9312="Souq","sq",IF(E9312="Jumia","Jum",E9312))</f>
        <v>Amazon</v>
      </c>
      <c r="Q9312">
        <f>VLOOKUP(ecommerce_10000[[#This Row],[City]],F:I,4,FALSE)</f>
        <v>27872.98</v>
      </c>
      <c r="R9312" s="1">
        <f>SUMIF(C:C,ecommerce_10000[[#This Row],[Category]],I:I)</f>
        <v>57542997.559999913</v>
      </c>
      <c r="S9312" s="1">
        <f>SUMIFS(I:I,C:C,C9312)</f>
        <v>57542997.559999913</v>
      </c>
      <c r="T9312" s="1" t="str">
        <f>INDEX(F:F,MATCH(ecommerce_10000[[#This Row],[TotalAmount]],I:I,0))</f>
        <v>Giza</v>
      </c>
    </row>
    <row r="9313" spans="1:20" x14ac:dyDescent="0.3">
      <c r="A9313" s="1" t="s">
        <v>9357</v>
      </c>
      <c r="B9313" s="1" t="s">
        <v>43</v>
      </c>
      <c r="C9313" s="1" t="s">
        <v>44</v>
      </c>
      <c r="D9313" s="1" t="s">
        <v>45</v>
      </c>
      <c r="E9313" s="1" t="s">
        <v>16</v>
      </c>
      <c r="F9313" s="1" t="s">
        <v>23</v>
      </c>
      <c r="G9313">
        <v>8109.28</v>
      </c>
      <c r="H9313">
        <v>3</v>
      </c>
      <c r="I9313">
        <v>24327.84</v>
      </c>
      <c r="J9313">
        <v>3.81</v>
      </c>
      <c r="K9313">
        <v>2029</v>
      </c>
      <c r="L9313" s="2">
        <v>45645</v>
      </c>
      <c r="O9313" t="str">
        <f>IF(ecommerce_10000[[#This Row],[Platform]]="Souq","sq",ecommerce_10000[[#This Row],[Platform]])</f>
        <v>sq</v>
      </c>
      <c r="P9313" t="str">
        <f>IF(E9313="Souq","sq",IF(E9313="Jumia","Jum",E9313))</f>
        <v>sq</v>
      </c>
      <c r="Q9313">
        <f>VLOOKUP(ecommerce_10000[[#This Row],[City]],F:I,4,FALSE)</f>
        <v>13290.4</v>
      </c>
      <c r="R9313" s="1">
        <f>SUMIF(C:C,ecommerce_10000[[#This Row],[Category]],I:I)</f>
        <v>31420413.200000018</v>
      </c>
      <c r="S9313" s="1">
        <f>SUMIFS(I:I,C:C,C9313)</f>
        <v>31420413.200000018</v>
      </c>
      <c r="T9313" s="1" t="str">
        <f>INDEX(F:F,MATCH(ecommerce_10000[[#This Row],[TotalAmount]],I:I,0))</f>
        <v>Alexandria</v>
      </c>
    </row>
    <row r="9314" spans="1:20" x14ac:dyDescent="0.3">
      <c r="A9314" s="1" t="s">
        <v>9358</v>
      </c>
      <c r="B9314" s="1" t="s">
        <v>65</v>
      </c>
      <c r="C9314" s="1" t="s">
        <v>20</v>
      </c>
      <c r="D9314" s="1" t="s">
        <v>66</v>
      </c>
      <c r="E9314" s="1" t="s">
        <v>22</v>
      </c>
      <c r="F9314" s="1" t="s">
        <v>40</v>
      </c>
      <c r="G9314">
        <v>17947.400000000001</v>
      </c>
      <c r="H9314">
        <v>2</v>
      </c>
      <c r="I9314">
        <v>35894.800000000003</v>
      </c>
      <c r="J9314">
        <v>1.63</v>
      </c>
      <c r="K9314">
        <v>3624</v>
      </c>
      <c r="L9314" s="2">
        <v>45608</v>
      </c>
      <c r="O9314" t="str">
        <f>IF(ecommerce_10000[[#This Row],[Platform]]="Souq","sq",ecommerce_10000[[#This Row],[Platform]])</f>
        <v>Jumia</v>
      </c>
      <c r="P9314" t="str">
        <f>IF(E9314="Souq","sq",IF(E9314="Jumia","Jum",E9314))</f>
        <v>Jum</v>
      </c>
      <c r="Q9314">
        <f>VLOOKUP(ecommerce_10000[[#This Row],[City]],F:I,4,FALSE)</f>
        <v>99349.3</v>
      </c>
      <c r="R9314" s="1">
        <f>SUMIF(C:C,ecommerce_10000[[#This Row],[Category]],I:I)</f>
        <v>91504159.730000004</v>
      </c>
      <c r="S9314" s="1">
        <f>SUMIFS(I:I,C:C,C9314)</f>
        <v>91504159.730000004</v>
      </c>
      <c r="T9314" s="1" t="str">
        <f>INDEX(F:F,MATCH(ecommerce_10000[[#This Row],[TotalAmount]],I:I,0))</f>
        <v>Riyadh</v>
      </c>
    </row>
    <row r="9315" spans="1:20" x14ac:dyDescent="0.3">
      <c r="A9315" s="1" t="s">
        <v>9359</v>
      </c>
      <c r="B9315" s="1" t="s">
        <v>49</v>
      </c>
      <c r="C9315" s="1" t="s">
        <v>14</v>
      </c>
      <c r="D9315" s="1" t="s">
        <v>50</v>
      </c>
      <c r="E9315" s="1" t="s">
        <v>22</v>
      </c>
      <c r="F9315" s="1" t="s">
        <v>17</v>
      </c>
      <c r="G9315">
        <v>19228.25</v>
      </c>
      <c r="H9315">
        <v>4</v>
      </c>
      <c r="I9315">
        <v>76913</v>
      </c>
      <c r="J9315">
        <v>2.5099999999999998</v>
      </c>
      <c r="K9315">
        <v>3477</v>
      </c>
      <c r="L9315" s="2">
        <v>45487</v>
      </c>
      <c r="O9315" t="str">
        <f>IF(ecommerce_10000[[#This Row],[Platform]]="Souq","sq",ecommerce_10000[[#This Row],[Platform]])</f>
        <v>Jumia</v>
      </c>
      <c r="P9315" t="str">
        <f>IF(E9315="Souq","sq",IF(E9315="Jumia","Jum",E9315))</f>
        <v>Jum</v>
      </c>
      <c r="Q9315">
        <f>VLOOKUP(ecommerce_10000[[#This Row],[City]],F:I,4,FALSE)</f>
        <v>16284.02</v>
      </c>
      <c r="R9315" s="1">
        <f>SUMIF(C:C,ecommerce_10000[[#This Row],[Category]],I:I)</f>
        <v>92327183.770000085</v>
      </c>
      <c r="S9315" s="1">
        <f>SUMIFS(I:I,C:C,C9315)</f>
        <v>92327183.770000085</v>
      </c>
      <c r="T9315" s="1" t="str">
        <f>INDEX(F:F,MATCH(ecommerce_10000[[#This Row],[TotalAmount]],I:I,0))</f>
        <v>Cairo</v>
      </c>
    </row>
    <row r="9316" spans="1:20" x14ac:dyDescent="0.3">
      <c r="A9316" s="1" t="s">
        <v>9360</v>
      </c>
      <c r="B9316" s="1" t="s">
        <v>38</v>
      </c>
      <c r="C9316" s="1" t="s">
        <v>20</v>
      </c>
      <c r="D9316" s="1" t="s">
        <v>39</v>
      </c>
      <c r="E9316" s="1" t="s">
        <v>16</v>
      </c>
      <c r="F9316" s="1" t="s">
        <v>62</v>
      </c>
      <c r="G9316">
        <v>9030.92</v>
      </c>
      <c r="H9316">
        <v>3</v>
      </c>
      <c r="I9316">
        <v>27092.76</v>
      </c>
      <c r="J9316">
        <v>2.96</v>
      </c>
      <c r="K9316">
        <v>3677</v>
      </c>
      <c r="L9316" s="2">
        <v>45596</v>
      </c>
      <c r="O9316" t="str">
        <f>IF(ecommerce_10000[[#This Row],[Platform]]="Souq","sq",ecommerce_10000[[#This Row],[Platform]])</f>
        <v>sq</v>
      </c>
      <c r="P9316" t="str">
        <f>IF(E9316="Souq","sq",IF(E9316="Jumia","Jum",E9316))</f>
        <v>sq</v>
      </c>
      <c r="Q9316">
        <f>VLOOKUP(ecommerce_10000[[#This Row],[City]],F:I,4,FALSE)</f>
        <v>27872.98</v>
      </c>
      <c r="R9316" s="1">
        <f>SUMIF(C:C,ecommerce_10000[[#This Row],[Category]],I:I)</f>
        <v>91504159.730000004</v>
      </c>
      <c r="S9316" s="1">
        <f>SUMIFS(I:I,C:C,C9316)</f>
        <v>91504159.730000004</v>
      </c>
      <c r="T9316" s="1" t="str">
        <f>INDEX(F:F,MATCH(ecommerce_10000[[#This Row],[TotalAmount]],I:I,0))</f>
        <v>Giza</v>
      </c>
    </row>
    <row r="9317" spans="1:20" x14ac:dyDescent="0.3">
      <c r="A9317" s="1" t="s">
        <v>9361</v>
      </c>
      <c r="B9317" s="1" t="s">
        <v>19</v>
      </c>
      <c r="C9317" s="1" t="s">
        <v>20</v>
      </c>
      <c r="D9317" s="1" t="s">
        <v>21</v>
      </c>
      <c r="E9317" s="1" t="s">
        <v>16</v>
      </c>
      <c r="F9317" s="1" t="s">
        <v>17</v>
      </c>
      <c r="G9317">
        <v>6166.65</v>
      </c>
      <c r="H9317">
        <v>3</v>
      </c>
      <c r="I9317">
        <v>18499.95</v>
      </c>
      <c r="J9317">
        <v>3.62</v>
      </c>
      <c r="K9317">
        <v>4909</v>
      </c>
      <c r="L9317" s="2">
        <v>45344</v>
      </c>
      <c r="O9317" t="str">
        <f>IF(ecommerce_10000[[#This Row],[Platform]]="Souq","sq",ecommerce_10000[[#This Row],[Platform]])</f>
        <v>sq</v>
      </c>
      <c r="P9317" t="str">
        <f>IF(E9317="Souq","sq",IF(E9317="Jumia","Jum",E9317))</f>
        <v>sq</v>
      </c>
      <c r="Q9317">
        <f>VLOOKUP(ecommerce_10000[[#This Row],[City]],F:I,4,FALSE)</f>
        <v>16284.02</v>
      </c>
      <c r="R9317" s="1">
        <f>SUMIF(C:C,ecommerce_10000[[#This Row],[Category]],I:I)</f>
        <v>91504159.730000004</v>
      </c>
      <c r="S9317" s="1">
        <f>SUMIFS(I:I,C:C,C9317)</f>
        <v>91504159.730000004</v>
      </c>
      <c r="T9317" s="1" t="str">
        <f>INDEX(F:F,MATCH(ecommerce_10000[[#This Row],[TotalAmount]],I:I,0))</f>
        <v>Cairo</v>
      </c>
    </row>
    <row r="9318" spans="1:20" x14ac:dyDescent="0.3">
      <c r="A9318" s="1" t="s">
        <v>9362</v>
      </c>
      <c r="B9318" s="1" t="s">
        <v>43</v>
      </c>
      <c r="C9318" s="1" t="s">
        <v>44</v>
      </c>
      <c r="D9318" s="1" t="s">
        <v>45</v>
      </c>
      <c r="E9318" s="1" t="s">
        <v>22</v>
      </c>
      <c r="F9318" s="1" t="s">
        <v>17</v>
      </c>
      <c r="G9318">
        <v>10583.45</v>
      </c>
      <c r="H9318">
        <v>4</v>
      </c>
      <c r="I9318">
        <v>42333.8</v>
      </c>
      <c r="J9318">
        <v>1.29</v>
      </c>
      <c r="K9318">
        <v>2154</v>
      </c>
      <c r="L9318" s="2">
        <v>45453</v>
      </c>
      <c r="O9318" t="str">
        <f>IF(ecommerce_10000[[#This Row],[Platform]]="Souq","sq",ecommerce_10000[[#This Row],[Platform]])</f>
        <v>Jumia</v>
      </c>
      <c r="P9318" t="str">
        <f>IF(E9318="Souq","sq",IF(E9318="Jumia","Jum",E9318))</f>
        <v>Jum</v>
      </c>
      <c r="Q9318">
        <f>VLOOKUP(ecommerce_10000[[#This Row],[City]],F:I,4,FALSE)</f>
        <v>16284.02</v>
      </c>
      <c r="R9318" s="1">
        <f>SUMIF(C:C,ecommerce_10000[[#This Row],[Category]],I:I)</f>
        <v>31420413.200000018</v>
      </c>
      <c r="S9318" s="1">
        <f>SUMIFS(I:I,C:C,C9318)</f>
        <v>31420413.200000018</v>
      </c>
      <c r="T9318" s="1" t="str">
        <f>INDEX(F:F,MATCH(ecommerce_10000[[#This Row],[TotalAmount]],I:I,0))</f>
        <v>Cairo</v>
      </c>
    </row>
    <row r="9319" spans="1:20" x14ac:dyDescent="0.3">
      <c r="A9319" s="1" t="s">
        <v>9363</v>
      </c>
      <c r="B9319" s="1" t="s">
        <v>25</v>
      </c>
      <c r="C9319" s="1" t="s">
        <v>26</v>
      </c>
      <c r="D9319" s="1" t="s">
        <v>27</v>
      </c>
      <c r="E9319" s="1" t="s">
        <v>16</v>
      </c>
      <c r="F9319" s="1" t="s">
        <v>62</v>
      </c>
      <c r="G9319">
        <v>13155.72</v>
      </c>
      <c r="H9319">
        <v>5</v>
      </c>
      <c r="I9319">
        <v>65778.600000000006</v>
      </c>
      <c r="J9319">
        <v>2.79</v>
      </c>
      <c r="K9319">
        <v>3329</v>
      </c>
      <c r="L9319" s="2">
        <v>45354</v>
      </c>
      <c r="O9319" t="str">
        <f>IF(ecommerce_10000[[#This Row],[Platform]]="Souq","sq",ecommerce_10000[[#This Row],[Platform]])</f>
        <v>sq</v>
      </c>
      <c r="P9319" t="str">
        <f>IF(E9319="Souq","sq",IF(E9319="Jumia","Jum",E9319))</f>
        <v>sq</v>
      </c>
      <c r="Q9319">
        <f>VLOOKUP(ecommerce_10000[[#This Row],[City]],F:I,4,FALSE)</f>
        <v>27872.98</v>
      </c>
      <c r="R9319" s="1">
        <f>SUMIF(C:C,ecommerce_10000[[#This Row],[Category]],I:I)</f>
        <v>29200970.130000021</v>
      </c>
      <c r="S9319" s="1">
        <f>SUMIFS(I:I,C:C,C9319)</f>
        <v>29200970.130000021</v>
      </c>
      <c r="T9319" s="1" t="str">
        <f>INDEX(F:F,MATCH(ecommerce_10000[[#This Row],[TotalAmount]],I:I,0))</f>
        <v>Giza</v>
      </c>
    </row>
    <row r="9320" spans="1:20" x14ac:dyDescent="0.3">
      <c r="A9320" s="1" t="s">
        <v>9364</v>
      </c>
      <c r="B9320" s="1" t="s">
        <v>13</v>
      </c>
      <c r="C9320" s="1" t="s">
        <v>14</v>
      </c>
      <c r="D9320" s="1" t="s">
        <v>15</v>
      </c>
      <c r="E9320" s="1" t="s">
        <v>16</v>
      </c>
      <c r="F9320" s="1" t="s">
        <v>40</v>
      </c>
      <c r="G9320">
        <v>12974.19</v>
      </c>
      <c r="H9320">
        <v>2</v>
      </c>
      <c r="I9320">
        <v>25948.38</v>
      </c>
      <c r="J9320">
        <v>2.65</v>
      </c>
      <c r="K9320">
        <v>1174</v>
      </c>
      <c r="L9320" s="2">
        <v>45535</v>
      </c>
      <c r="O9320" t="str">
        <f>IF(ecommerce_10000[[#This Row],[Platform]]="Souq","sq",ecommerce_10000[[#This Row],[Platform]])</f>
        <v>sq</v>
      </c>
      <c r="P9320" t="str">
        <f>IF(E9320="Souq","sq",IF(E9320="Jumia","Jum",E9320))</f>
        <v>sq</v>
      </c>
      <c r="Q9320">
        <f>VLOOKUP(ecommerce_10000[[#This Row],[City]],F:I,4,FALSE)</f>
        <v>99349.3</v>
      </c>
      <c r="R9320" s="1">
        <f>SUMIF(C:C,ecommerce_10000[[#This Row],[Category]],I:I)</f>
        <v>92327183.770000085</v>
      </c>
      <c r="S9320" s="1">
        <f>SUMIFS(I:I,C:C,C9320)</f>
        <v>92327183.770000085</v>
      </c>
      <c r="T9320" s="1" t="str">
        <f>INDEX(F:F,MATCH(ecommerce_10000[[#This Row],[TotalAmount]],I:I,0))</f>
        <v>Riyadh</v>
      </c>
    </row>
    <row r="9321" spans="1:20" x14ac:dyDescent="0.3">
      <c r="A9321" s="1" t="s">
        <v>9365</v>
      </c>
      <c r="B9321" s="1" t="s">
        <v>38</v>
      </c>
      <c r="C9321" s="1" t="s">
        <v>20</v>
      </c>
      <c r="D9321" s="1" t="s">
        <v>39</v>
      </c>
      <c r="E9321" s="1" t="s">
        <v>22</v>
      </c>
      <c r="F9321" s="1" t="s">
        <v>28</v>
      </c>
      <c r="G9321">
        <v>1445.66</v>
      </c>
      <c r="H9321">
        <v>1</v>
      </c>
      <c r="I9321">
        <v>1445.66</v>
      </c>
      <c r="J9321">
        <v>4.8099999999999996</v>
      </c>
      <c r="K9321">
        <v>3894</v>
      </c>
      <c r="L9321" s="2">
        <v>45319</v>
      </c>
      <c r="O9321" t="str">
        <f>IF(ecommerce_10000[[#This Row],[Platform]]="Souq","sq",ecommerce_10000[[#This Row],[Platform]])</f>
        <v>Jumia</v>
      </c>
      <c r="P9321" t="str">
        <f>IF(E9321="Souq","sq",IF(E9321="Jumia","Jum",E9321))</f>
        <v>Jum</v>
      </c>
      <c r="Q9321">
        <f>VLOOKUP(ecommerce_10000[[#This Row],[City]],F:I,4,FALSE)</f>
        <v>26648.76</v>
      </c>
      <c r="R9321" s="1">
        <f>SUMIF(C:C,ecommerce_10000[[#This Row],[Category]],I:I)</f>
        <v>91504159.730000004</v>
      </c>
      <c r="S9321" s="1">
        <f>SUMIFS(I:I,C:C,C9321)</f>
        <v>91504159.730000004</v>
      </c>
      <c r="T9321" s="1" t="str">
        <f>INDEX(F:F,MATCH(ecommerce_10000[[#This Row],[TotalAmount]],I:I,0))</f>
        <v>Casablanca</v>
      </c>
    </row>
    <row r="9322" spans="1:20" x14ac:dyDescent="0.3">
      <c r="A9322" s="1" t="s">
        <v>9366</v>
      </c>
      <c r="B9322" s="1" t="s">
        <v>53</v>
      </c>
      <c r="C9322" s="1" t="s">
        <v>31</v>
      </c>
      <c r="D9322" s="1" t="s">
        <v>54</v>
      </c>
      <c r="E9322" s="1" t="s">
        <v>16</v>
      </c>
      <c r="F9322" s="1" t="s">
        <v>17</v>
      </c>
      <c r="G9322">
        <v>14571.07</v>
      </c>
      <c r="H9322">
        <v>1</v>
      </c>
      <c r="I9322">
        <v>14571.07</v>
      </c>
      <c r="J9322">
        <v>1.95</v>
      </c>
      <c r="K9322">
        <v>3517</v>
      </c>
      <c r="L9322" s="2">
        <v>45332</v>
      </c>
      <c r="O9322" t="str">
        <f>IF(ecommerce_10000[[#This Row],[Platform]]="Souq","sq",ecommerce_10000[[#This Row],[Platform]])</f>
        <v>sq</v>
      </c>
      <c r="P9322" t="str">
        <f>IF(E9322="Souq","sq",IF(E9322="Jumia","Jum",E9322))</f>
        <v>sq</v>
      </c>
      <c r="Q9322">
        <f>VLOOKUP(ecommerce_10000[[#This Row],[City]],F:I,4,FALSE)</f>
        <v>16284.02</v>
      </c>
      <c r="R9322" s="1">
        <f>SUMIF(C:C,ecommerce_10000[[#This Row],[Category]],I:I)</f>
        <v>57542997.559999913</v>
      </c>
      <c r="S9322" s="1">
        <f>SUMIFS(I:I,C:C,C9322)</f>
        <v>57542997.559999913</v>
      </c>
      <c r="T9322" s="1" t="str">
        <f>INDEX(F:F,MATCH(ecommerce_10000[[#This Row],[TotalAmount]],I:I,0))</f>
        <v>Cairo</v>
      </c>
    </row>
    <row r="9323" spans="1:20" x14ac:dyDescent="0.3">
      <c r="A9323" s="1" t="s">
        <v>9367</v>
      </c>
      <c r="B9323" s="1" t="s">
        <v>19</v>
      </c>
      <c r="C9323" s="1" t="s">
        <v>20</v>
      </c>
      <c r="D9323" s="1" t="s">
        <v>21</v>
      </c>
      <c r="E9323" s="1" t="s">
        <v>47</v>
      </c>
      <c r="F9323" s="1" t="s">
        <v>28</v>
      </c>
      <c r="G9323">
        <v>12144.52</v>
      </c>
      <c r="H9323">
        <v>1</v>
      </c>
      <c r="I9323">
        <v>12144.52</v>
      </c>
      <c r="J9323">
        <v>3.7</v>
      </c>
      <c r="K9323">
        <v>2654</v>
      </c>
      <c r="L9323" s="2">
        <v>45392</v>
      </c>
      <c r="O9323" t="str">
        <f>IF(ecommerce_10000[[#This Row],[Platform]]="Souq","sq",ecommerce_10000[[#This Row],[Platform]])</f>
        <v>Amazon</v>
      </c>
      <c r="P9323" t="str">
        <f>IF(E9323="Souq","sq",IF(E9323="Jumia","Jum",E9323))</f>
        <v>Amazon</v>
      </c>
      <c r="Q9323">
        <f>VLOOKUP(ecommerce_10000[[#This Row],[City]],F:I,4,FALSE)</f>
        <v>26648.76</v>
      </c>
      <c r="R9323" s="1">
        <f>SUMIF(C:C,ecommerce_10000[[#This Row],[Category]],I:I)</f>
        <v>91504159.730000004</v>
      </c>
      <c r="S9323" s="1">
        <f>SUMIFS(I:I,C:C,C9323)</f>
        <v>91504159.730000004</v>
      </c>
      <c r="T9323" s="1" t="str">
        <f>INDEX(F:F,MATCH(ecommerce_10000[[#This Row],[TotalAmount]],I:I,0))</f>
        <v>Casablanca</v>
      </c>
    </row>
    <row r="9324" spans="1:20" x14ac:dyDescent="0.3">
      <c r="A9324" s="1" t="s">
        <v>9368</v>
      </c>
      <c r="B9324" s="1" t="s">
        <v>25</v>
      </c>
      <c r="C9324" s="1" t="s">
        <v>26</v>
      </c>
      <c r="D9324" s="1" t="s">
        <v>27</v>
      </c>
      <c r="E9324" s="1" t="s">
        <v>16</v>
      </c>
      <c r="F9324" s="1" t="s">
        <v>17</v>
      </c>
      <c r="G9324">
        <v>8206.64</v>
      </c>
      <c r="H9324">
        <v>1</v>
      </c>
      <c r="I9324">
        <v>8206.64</v>
      </c>
      <c r="J9324">
        <v>2.84</v>
      </c>
      <c r="K9324">
        <v>3705</v>
      </c>
      <c r="L9324" s="2">
        <v>45636</v>
      </c>
      <c r="O9324" t="str">
        <f>IF(ecommerce_10000[[#This Row],[Platform]]="Souq","sq",ecommerce_10000[[#This Row],[Platform]])</f>
        <v>sq</v>
      </c>
      <c r="P9324" t="str">
        <f>IF(E9324="Souq","sq",IF(E9324="Jumia","Jum",E9324))</f>
        <v>sq</v>
      </c>
      <c r="Q9324">
        <f>VLOOKUP(ecommerce_10000[[#This Row],[City]],F:I,4,FALSE)</f>
        <v>16284.02</v>
      </c>
      <c r="R9324" s="1">
        <f>SUMIF(C:C,ecommerce_10000[[#This Row],[Category]],I:I)</f>
        <v>29200970.130000021</v>
      </c>
      <c r="S9324" s="1">
        <f>SUMIFS(I:I,C:C,C9324)</f>
        <v>29200970.130000021</v>
      </c>
      <c r="T9324" s="1" t="str">
        <f>INDEX(F:F,MATCH(ecommerce_10000[[#This Row],[TotalAmount]],I:I,0))</f>
        <v>Cairo</v>
      </c>
    </row>
    <row r="9325" spans="1:20" x14ac:dyDescent="0.3">
      <c r="A9325" s="1" t="s">
        <v>9369</v>
      </c>
      <c r="B9325" s="1" t="s">
        <v>30</v>
      </c>
      <c r="C9325" s="1" t="s">
        <v>31</v>
      </c>
      <c r="D9325" s="1" t="s">
        <v>32</v>
      </c>
      <c r="E9325" s="1" t="s">
        <v>22</v>
      </c>
      <c r="F9325" s="1" t="s">
        <v>40</v>
      </c>
      <c r="G9325">
        <v>17428.73</v>
      </c>
      <c r="H9325">
        <v>4</v>
      </c>
      <c r="I9325">
        <v>69714.92</v>
      </c>
      <c r="J9325">
        <v>1.41</v>
      </c>
      <c r="K9325">
        <v>2135</v>
      </c>
      <c r="L9325" s="2">
        <v>45494</v>
      </c>
      <c r="O9325" t="str">
        <f>IF(ecommerce_10000[[#This Row],[Platform]]="Souq","sq",ecommerce_10000[[#This Row],[Platform]])</f>
        <v>Jumia</v>
      </c>
      <c r="P9325" t="str">
        <f>IF(E9325="Souq","sq",IF(E9325="Jumia","Jum",E9325))</f>
        <v>Jum</v>
      </c>
      <c r="Q9325">
        <f>VLOOKUP(ecommerce_10000[[#This Row],[City]],F:I,4,FALSE)</f>
        <v>99349.3</v>
      </c>
      <c r="R9325" s="1">
        <f>SUMIF(C:C,ecommerce_10000[[#This Row],[Category]],I:I)</f>
        <v>57542997.559999913</v>
      </c>
      <c r="S9325" s="1">
        <f>SUMIFS(I:I,C:C,C9325)</f>
        <v>57542997.559999913</v>
      </c>
      <c r="T9325" s="1" t="str">
        <f>INDEX(F:F,MATCH(ecommerce_10000[[#This Row],[TotalAmount]],I:I,0))</f>
        <v>Riyadh</v>
      </c>
    </row>
    <row r="9326" spans="1:20" x14ac:dyDescent="0.3">
      <c r="A9326" s="1" t="s">
        <v>9370</v>
      </c>
      <c r="B9326" s="1" t="s">
        <v>43</v>
      </c>
      <c r="C9326" s="1" t="s">
        <v>44</v>
      </c>
      <c r="D9326" s="1" t="s">
        <v>45</v>
      </c>
      <c r="E9326" s="1" t="s">
        <v>22</v>
      </c>
      <c r="F9326" s="1" t="s">
        <v>40</v>
      </c>
      <c r="G9326">
        <v>2606.77</v>
      </c>
      <c r="H9326">
        <v>3</v>
      </c>
      <c r="I9326">
        <v>7820.31</v>
      </c>
      <c r="J9326">
        <v>4.18</v>
      </c>
      <c r="K9326">
        <v>4927</v>
      </c>
      <c r="L9326" s="2">
        <v>45390</v>
      </c>
      <c r="O9326" t="str">
        <f>IF(ecommerce_10000[[#This Row],[Platform]]="Souq","sq",ecommerce_10000[[#This Row],[Platform]])</f>
        <v>Jumia</v>
      </c>
      <c r="P9326" t="str">
        <f>IF(E9326="Souq","sq",IF(E9326="Jumia","Jum",E9326))</f>
        <v>Jum</v>
      </c>
      <c r="Q9326">
        <f>VLOOKUP(ecommerce_10000[[#This Row],[City]],F:I,4,FALSE)</f>
        <v>99349.3</v>
      </c>
      <c r="R9326" s="1">
        <f>SUMIF(C:C,ecommerce_10000[[#This Row],[Category]],I:I)</f>
        <v>31420413.200000018</v>
      </c>
      <c r="S9326" s="1">
        <f>SUMIFS(I:I,C:C,C9326)</f>
        <v>31420413.200000018</v>
      </c>
      <c r="T9326" s="1" t="str">
        <f>INDEX(F:F,MATCH(ecommerce_10000[[#This Row],[TotalAmount]],I:I,0))</f>
        <v>Riyadh</v>
      </c>
    </row>
    <row r="9327" spans="1:20" x14ac:dyDescent="0.3">
      <c r="A9327" s="1" t="s">
        <v>9371</v>
      </c>
      <c r="B9327" s="1" t="s">
        <v>35</v>
      </c>
      <c r="C9327" s="1" t="s">
        <v>14</v>
      </c>
      <c r="D9327" s="1" t="s">
        <v>36</v>
      </c>
      <c r="E9327" s="1" t="s">
        <v>16</v>
      </c>
      <c r="F9327" s="1" t="s">
        <v>40</v>
      </c>
      <c r="G9327">
        <v>4472.29</v>
      </c>
      <c r="H9327">
        <v>4</v>
      </c>
      <c r="I9327">
        <v>17889.16</v>
      </c>
      <c r="J9327">
        <v>1.31</v>
      </c>
      <c r="K9327">
        <v>3969</v>
      </c>
      <c r="L9327" s="2">
        <v>45350</v>
      </c>
      <c r="O9327" t="str">
        <f>IF(ecommerce_10000[[#This Row],[Platform]]="Souq","sq",ecommerce_10000[[#This Row],[Platform]])</f>
        <v>sq</v>
      </c>
      <c r="P9327" t="str">
        <f>IF(E9327="Souq","sq",IF(E9327="Jumia","Jum",E9327))</f>
        <v>sq</v>
      </c>
      <c r="Q9327">
        <f>VLOOKUP(ecommerce_10000[[#This Row],[City]],F:I,4,FALSE)</f>
        <v>99349.3</v>
      </c>
      <c r="R9327" s="1">
        <f>SUMIF(C:C,ecommerce_10000[[#This Row],[Category]],I:I)</f>
        <v>92327183.770000085</v>
      </c>
      <c r="S9327" s="1">
        <f>SUMIFS(I:I,C:C,C9327)</f>
        <v>92327183.770000085</v>
      </c>
      <c r="T9327" s="1" t="str">
        <f>INDEX(F:F,MATCH(ecommerce_10000[[#This Row],[TotalAmount]],I:I,0))</f>
        <v>Riyadh</v>
      </c>
    </row>
    <row r="9328" spans="1:20" x14ac:dyDescent="0.3">
      <c r="A9328" s="1" t="s">
        <v>9372</v>
      </c>
      <c r="B9328" s="1" t="s">
        <v>25</v>
      </c>
      <c r="C9328" s="1" t="s">
        <v>26</v>
      </c>
      <c r="D9328" s="1" t="s">
        <v>27</v>
      </c>
      <c r="E9328" s="1" t="s">
        <v>22</v>
      </c>
      <c r="F9328" s="1" t="s">
        <v>33</v>
      </c>
      <c r="G9328">
        <v>6699.86</v>
      </c>
      <c r="H9328">
        <v>5</v>
      </c>
      <c r="I9328">
        <v>33499.300000000003</v>
      </c>
      <c r="J9328">
        <v>3.71</v>
      </c>
      <c r="K9328">
        <v>707</v>
      </c>
      <c r="L9328" s="2">
        <v>45599</v>
      </c>
      <c r="O9328" t="str">
        <f>IF(ecommerce_10000[[#This Row],[Platform]]="Souq","sq",ecommerce_10000[[#This Row],[Platform]])</f>
        <v>Jumia</v>
      </c>
      <c r="P9328" t="str">
        <f>IF(E9328="Souq","sq",IF(E9328="Jumia","Jum",E9328))</f>
        <v>Jum</v>
      </c>
      <c r="Q9328">
        <f>VLOOKUP(ecommerce_10000[[#This Row],[City]],F:I,4,FALSE)</f>
        <v>3665.44</v>
      </c>
      <c r="R9328" s="1">
        <f>SUMIF(C:C,ecommerce_10000[[#This Row],[Category]],I:I)</f>
        <v>29200970.130000021</v>
      </c>
      <c r="S9328" s="1">
        <f>SUMIFS(I:I,C:C,C9328)</f>
        <v>29200970.130000021</v>
      </c>
      <c r="T9328" s="1" t="str">
        <f>INDEX(F:F,MATCH(ecommerce_10000[[#This Row],[TotalAmount]],I:I,0))</f>
        <v>Dubai</v>
      </c>
    </row>
    <row r="9329" spans="1:20" x14ac:dyDescent="0.3">
      <c r="A9329" s="1" t="s">
        <v>9373</v>
      </c>
      <c r="B9329" s="1" t="s">
        <v>25</v>
      </c>
      <c r="C9329" s="1" t="s">
        <v>26</v>
      </c>
      <c r="D9329" s="1" t="s">
        <v>27</v>
      </c>
      <c r="E9329" s="1" t="s">
        <v>47</v>
      </c>
      <c r="F9329" s="1" t="s">
        <v>23</v>
      </c>
      <c r="G9329">
        <v>13363.09</v>
      </c>
      <c r="H9329">
        <v>3</v>
      </c>
      <c r="I9329">
        <v>40089.269999999997</v>
      </c>
      <c r="J9329">
        <v>1.85</v>
      </c>
      <c r="K9329">
        <v>4222</v>
      </c>
      <c r="L9329" s="2">
        <v>45404</v>
      </c>
      <c r="O9329" t="str">
        <f>IF(ecommerce_10000[[#This Row],[Platform]]="Souq","sq",ecommerce_10000[[#This Row],[Platform]])</f>
        <v>Amazon</v>
      </c>
      <c r="P9329" t="str">
        <f>IF(E9329="Souq","sq",IF(E9329="Jumia","Jum",E9329))</f>
        <v>Amazon</v>
      </c>
      <c r="Q9329">
        <f>VLOOKUP(ecommerce_10000[[#This Row],[City]],F:I,4,FALSE)</f>
        <v>13290.4</v>
      </c>
      <c r="R9329" s="1">
        <f>SUMIF(C:C,ecommerce_10000[[#This Row],[Category]],I:I)</f>
        <v>29200970.130000021</v>
      </c>
      <c r="S9329" s="1">
        <f>SUMIFS(I:I,C:C,C9329)</f>
        <v>29200970.130000021</v>
      </c>
      <c r="T9329" s="1" t="str">
        <f>INDEX(F:F,MATCH(ecommerce_10000[[#This Row],[TotalAmount]],I:I,0))</f>
        <v>Alexandria</v>
      </c>
    </row>
    <row r="9330" spans="1:20" x14ac:dyDescent="0.3">
      <c r="A9330" s="1" t="s">
        <v>9374</v>
      </c>
      <c r="B9330" s="1" t="s">
        <v>49</v>
      </c>
      <c r="C9330" s="1" t="s">
        <v>14</v>
      </c>
      <c r="D9330" s="1" t="s">
        <v>50</v>
      </c>
      <c r="E9330" s="1" t="s">
        <v>16</v>
      </c>
      <c r="F9330" s="1" t="s">
        <v>17</v>
      </c>
      <c r="G9330">
        <v>4534.2299999999996</v>
      </c>
      <c r="H9330">
        <v>4</v>
      </c>
      <c r="I9330">
        <v>18136.919999999998</v>
      </c>
      <c r="J9330">
        <v>1.96</v>
      </c>
      <c r="K9330">
        <v>1009</v>
      </c>
      <c r="L9330" s="2">
        <v>45341</v>
      </c>
      <c r="O9330" t="str">
        <f>IF(ecommerce_10000[[#This Row],[Platform]]="Souq","sq",ecommerce_10000[[#This Row],[Platform]])</f>
        <v>sq</v>
      </c>
      <c r="P9330" t="str">
        <f>IF(E9330="Souq","sq",IF(E9330="Jumia","Jum",E9330))</f>
        <v>sq</v>
      </c>
      <c r="Q9330">
        <f>VLOOKUP(ecommerce_10000[[#This Row],[City]],F:I,4,FALSE)</f>
        <v>16284.02</v>
      </c>
      <c r="R9330" s="1">
        <f>SUMIF(C:C,ecommerce_10000[[#This Row],[Category]],I:I)</f>
        <v>92327183.770000085</v>
      </c>
      <c r="S9330" s="1">
        <f>SUMIFS(I:I,C:C,C9330)</f>
        <v>92327183.770000085</v>
      </c>
      <c r="T9330" s="1" t="str">
        <f>INDEX(F:F,MATCH(ecommerce_10000[[#This Row],[TotalAmount]],I:I,0))</f>
        <v>Cairo</v>
      </c>
    </row>
    <row r="9331" spans="1:20" x14ac:dyDescent="0.3">
      <c r="A9331" s="1" t="s">
        <v>9375</v>
      </c>
      <c r="B9331" s="1" t="s">
        <v>49</v>
      </c>
      <c r="C9331" s="1" t="s">
        <v>14</v>
      </c>
      <c r="D9331" s="1" t="s">
        <v>50</v>
      </c>
      <c r="E9331" s="1" t="s">
        <v>22</v>
      </c>
      <c r="F9331" s="1" t="s">
        <v>40</v>
      </c>
      <c r="G9331">
        <v>15356.23</v>
      </c>
      <c r="H9331">
        <v>3</v>
      </c>
      <c r="I9331">
        <v>46068.69</v>
      </c>
      <c r="J9331">
        <v>2.9</v>
      </c>
      <c r="K9331">
        <v>3961</v>
      </c>
      <c r="L9331" s="2">
        <v>45295</v>
      </c>
      <c r="O9331" t="str">
        <f>IF(ecommerce_10000[[#This Row],[Platform]]="Souq","sq",ecommerce_10000[[#This Row],[Platform]])</f>
        <v>Jumia</v>
      </c>
      <c r="P9331" t="str">
        <f>IF(E9331="Souq","sq",IF(E9331="Jumia","Jum",E9331))</f>
        <v>Jum</v>
      </c>
      <c r="Q9331">
        <f>VLOOKUP(ecommerce_10000[[#This Row],[City]],F:I,4,FALSE)</f>
        <v>99349.3</v>
      </c>
      <c r="R9331" s="1">
        <f>SUMIF(C:C,ecommerce_10000[[#This Row],[Category]],I:I)</f>
        <v>92327183.770000085</v>
      </c>
      <c r="S9331" s="1">
        <f>SUMIFS(I:I,C:C,C9331)</f>
        <v>92327183.770000085</v>
      </c>
      <c r="T9331" s="1" t="str">
        <f>INDEX(F:F,MATCH(ecommerce_10000[[#This Row],[TotalAmount]],I:I,0))</f>
        <v>Riyadh</v>
      </c>
    </row>
    <row r="9332" spans="1:20" x14ac:dyDescent="0.3">
      <c r="A9332" s="1" t="s">
        <v>9376</v>
      </c>
      <c r="B9332" s="1" t="s">
        <v>25</v>
      </c>
      <c r="C9332" s="1" t="s">
        <v>26</v>
      </c>
      <c r="D9332" s="1" t="s">
        <v>27</v>
      </c>
      <c r="E9332" s="1" t="s">
        <v>22</v>
      </c>
      <c r="F9332" s="1" t="s">
        <v>40</v>
      </c>
      <c r="G9332">
        <v>15443.23</v>
      </c>
      <c r="H9332">
        <v>4</v>
      </c>
      <c r="I9332">
        <v>61772.92</v>
      </c>
      <c r="J9332">
        <v>1.91</v>
      </c>
      <c r="K9332">
        <v>784</v>
      </c>
      <c r="L9332" s="2">
        <v>45590</v>
      </c>
      <c r="O9332" t="str">
        <f>IF(ecommerce_10000[[#This Row],[Platform]]="Souq","sq",ecommerce_10000[[#This Row],[Platform]])</f>
        <v>Jumia</v>
      </c>
      <c r="P9332" t="str">
        <f>IF(E9332="Souq","sq",IF(E9332="Jumia","Jum",E9332))</f>
        <v>Jum</v>
      </c>
      <c r="Q9332">
        <f>VLOOKUP(ecommerce_10000[[#This Row],[City]],F:I,4,FALSE)</f>
        <v>99349.3</v>
      </c>
      <c r="R9332" s="1">
        <f>SUMIF(C:C,ecommerce_10000[[#This Row],[Category]],I:I)</f>
        <v>29200970.130000021</v>
      </c>
      <c r="S9332" s="1">
        <f>SUMIFS(I:I,C:C,C9332)</f>
        <v>29200970.130000021</v>
      </c>
      <c r="T9332" s="1" t="str">
        <f>INDEX(F:F,MATCH(ecommerce_10000[[#This Row],[TotalAmount]],I:I,0))</f>
        <v>Riyadh</v>
      </c>
    </row>
    <row r="9333" spans="1:20" x14ac:dyDescent="0.3">
      <c r="A9333" s="1" t="s">
        <v>9377</v>
      </c>
      <c r="B9333" s="1" t="s">
        <v>35</v>
      </c>
      <c r="C9333" s="1" t="s">
        <v>14</v>
      </c>
      <c r="D9333" s="1" t="s">
        <v>36</v>
      </c>
      <c r="E9333" s="1" t="s">
        <v>47</v>
      </c>
      <c r="F9333" s="1" t="s">
        <v>40</v>
      </c>
      <c r="G9333">
        <v>11367.1</v>
      </c>
      <c r="H9333">
        <v>3</v>
      </c>
      <c r="I9333">
        <v>34101.300000000003</v>
      </c>
      <c r="J9333">
        <v>3.44</v>
      </c>
      <c r="K9333">
        <v>422</v>
      </c>
      <c r="L9333" s="2">
        <v>45364</v>
      </c>
      <c r="O9333" t="str">
        <f>IF(ecommerce_10000[[#This Row],[Platform]]="Souq","sq",ecommerce_10000[[#This Row],[Platform]])</f>
        <v>Amazon</v>
      </c>
      <c r="P9333" t="str">
        <f>IF(E9333="Souq","sq",IF(E9333="Jumia","Jum",E9333))</f>
        <v>Amazon</v>
      </c>
      <c r="Q9333">
        <f>VLOOKUP(ecommerce_10000[[#This Row],[City]],F:I,4,FALSE)</f>
        <v>99349.3</v>
      </c>
      <c r="R9333" s="1">
        <f>SUMIF(C:C,ecommerce_10000[[#This Row],[Category]],I:I)</f>
        <v>92327183.770000085</v>
      </c>
      <c r="S9333" s="1">
        <f>SUMIFS(I:I,C:C,C9333)</f>
        <v>92327183.770000085</v>
      </c>
      <c r="T9333" s="1" t="str">
        <f>INDEX(F:F,MATCH(ecommerce_10000[[#This Row],[TotalAmount]],I:I,0))</f>
        <v>Riyadh</v>
      </c>
    </row>
    <row r="9334" spans="1:20" x14ac:dyDescent="0.3">
      <c r="A9334" s="1" t="s">
        <v>9378</v>
      </c>
      <c r="B9334" s="1" t="s">
        <v>43</v>
      </c>
      <c r="C9334" s="1" t="s">
        <v>44</v>
      </c>
      <c r="D9334" s="1" t="s">
        <v>45</v>
      </c>
      <c r="E9334" s="1" t="s">
        <v>16</v>
      </c>
      <c r="F9334" s="1" t="s">
        <v>33</v>
      </c>
      <c r="G9334">
        <v>18276.490000000002</v>
      </c>
      <c r="H9334">
        <v>2</v>
      </c>
      <c r="I9334">
        <v>36552.980000000003</v>
      </c>
      <c r="J9334">
        <v>4.63</v>
      </c>
      <c r="K9334">
        <v>3279</v>
      </c>
      <c r="L9334" s="2">
        <v>45292</v>
      </c>
      <c r="O9334" t="str">
        <f>IF(ecommerce_10000[[#This Row],[Platform]]="Souq","sq",ecommerce_10000[[#This Row],[Platform]])</f>
        <v>sq</v>
      </c>
      <c r="P9334" t="str">
        <f>IF(E9334="Souq","sq",IF(E9334="Jumia","Jum",E9334))</f>
        <v>sq</v>
      </c>
      <c r="Q9334">
        <f>VLOOKUP(ecommerce_10000[[#This Row],[City]],F:I,4,FALSE)</f>
        <v>3665.44</v>
      </c>
      <c r="R9334" s="1">
        <f>SUMIF(C:C,ecommerce_10000[[#This Row],[Category]],I:I)</f>
        <v>31420413.200000018</v>
      </c>
      <c r="S9334" s="1">
        <f>SUMIFS(I:I,C:C,C9334)</f>
        <v>31420413.200000018</v>
      </c>
      <c r="T9334" s="1" t="str">
        <f>INDEX(F:F,MATCH(ecommerce_10000[[#This Row],[TotalAmount]],I:I,0))</f>
        <v>Dubai</v>
      </c>
    </row>
    <row r="9335" spans="1:20" x14ac:dyDescent="0.3">
      <c r="A9335" s="1" t="s">
        <v>9379</v>
      </c>
      <c r="B9335" s="1" t="s">
        <v>53</v>
      </c>
      <c r="C9335" s="1" t="s">
        <v>31</v>
      </c>
      <c r="D9335" s="1" t="s">
        <v>54</v>
      </c>
      <c r="E9335" s="1" t="s">
        <v>16</v>
      </c>
      <c r="F9335" s="1" t="s">
        <v>23</v>
      </c>
      <c r="G9335">
        <v>6870.56</v>
      </c>
      <c r="H9335">
        <v>3</v>
      </c>
      <c r="I9335">
        <v>20611.68</v>
      </c>
      <c r="J9335">
        <v>2.4700000000000002</v>
      </c>
      <c r="K9335">
        <v>1715</v>
      </c>
      <c r="L9335" s="2">
        <v>45573</v>
      </c>
      <c r="O9335" t="str">
        <f>IF(ecommerce_10000[[#This Row],[Platform]]="Souq","sq",ecommerce_10000[[#This Row],[Platform]])</f>
        <v>sq</v>
      </c>
      <c r="P9335" t="str">
        <f>IF(E9335="Souq","sq",IF(E9335="Jumia","Jum",E9335))</f>
        <v>sq</v>
      </c>
      <c r="Q9335">
        <f>VLOOKUP(ecommerce_10000[[#This Row],[City]],F:I,4,FALSE)</f>
        <v>13290.4</v>
      </c>
      <c r="R9335" s="1">
        <f>SUMIF(C:C,ecommerce_10000[[#This Row],[Category]],I:I)</f>
        <v>57542997.559999913</v>
      </c>
      <c r="S9335" s="1">
        <f>SUMIFS(I:I,C:C,C9335)</f>
        <v>57542997.559999913</v>
      </c>
      <c r="T9335" s="1" t="str">
        <f>INDEX(F:F,MATCH(ecommerce_10000[[#This Row],[TotalAmount]],I:I,0))</f>
        <v>Alexandria</v>
      </c>
    </row>
    <row r="9336" spans="1:20" x14ac:dyDescent="0.3">
      <c r="A9336" s="1" t="s">
        <v>9380</v>
      </c>
      <c r="B9336" s="1" t="s">
        <v>53</v>
      </c>
      <c r="C9336" s="1" t="s">
        <v>31</v>
      </c>
      <c r="D9336" s="1" t="s">
        <v>54</v>
      </c>
      <c r="E9336" s="1" t="s">
        <v>16</v>
      </c>
      <c r="F9336" s="1" t="s">
        <v>33</v>
      </c>
      <c r="G9336">
        <v>7554.08</v>
      </c>
      <c r="H9336">
        <v>2</v>
      </c>
      <c r="I9336">
        <v>15108.16</v>
      </c>
      <c r="J9336">
        <v>2.42</v>
      </c>
      <c r="K9336">
        <v>3028</v>
      </c>
      <c r="L9336" s="2">
        <v>45456</v>
      </c>
      <c r="O9336" t="str">
        <f>IF(ecommerce_10000[[#This Row],[Platform]]="Souq","sq",ecommerce_10000[[#This Row],[Platform]])</f>
        <v>sq</v>
      </c>
      <c r="P9336" t="str">
        <f>IF(E9336="Souq","sq",IF(E9336="Jumia","Jum",E9336))</f>
        <v>sq</v>
      </c>
      <c r="Q9336">
        <f>VLOOKUP(ecommerce_10000[[#This Row],[City]],F:I,4,FALSE)</f>
        <v>3665.44</v>
      </c>
      <c r="R9336" s="1">
        <f>SUMIF(C:C,ecommerce_10000[[#This Row],[Category]],I:I)</f>
        <v>57542997.559999913</v>
      </c>
      <c r="S9336" s="1">
        <f>SUMIFS(I:I,C:C,C9336)</f>
        <v>57542997.559999913</v>
      </c>
      <c r="T9336" s="1" t="str">
        <f>INDEX(F:F,MATCH(ecommerce_10000[[#This Row],[TotalAmount]],I:I,0))</f>
        <v>Dubai</v>
      </c>
    </row>
    <row r="9337" spans="1:20" x14ac:dyDescent="0.3">
      <c r="A9337" s="1" t="s">
        <v>9381</v>
      </c>
      <c r="B9337" s="1" t="s">
        <v>53</v>
      </c>
      <c r="C9337" s="1" t="s">
        <v>31</v>
      </c>
      <c r="D9337" s="1" t="s">
        <v>54</v>
      </c>
      <c r="E9337" s="1" t="s">
        <v>47</v>
      </c>
      <c r="F9337" s="1" t="s">
        <v>33</v>
      </c>
      <c r="G9337">
        <v>5911.2</v>
      </c>
      <c r="H9337">
        <v>4</v>
      </c>
      <c r="I9337">
        <v>23644.799999999999</v>
      </c>
      <c r="J9337">
        <v>1.79</v>
      </c>
      <c r="K9337">
        <v>868</v>
      </c>
      <c r="L9337" s="2">
        <v>45520</v>
      </c>
      <c r="O9337" t="str">
        <f>IF(ecommerce_10000[[#This Row],[Platform]]="Souq","sq",ecommerce_10000[[#This Row],[Platform]])</f>
        <v>Amazon</v>
      </c>
      <c r="P9337" t="str">
        <f>IF(E9337="Souq","sq",IF(E9337="Jumia","Jum",E9337))</f>
        <v>Amazon</v>
      </c>
      <c r="Q9337">
        <f>VLOOKUP(ecommerce_10000[[#This Row],[City]],F:I,4,FALSE)</f>
        <v>3665.44</v>
      </c>
      <c r="R9337" s="1">
        <f>SUMIF(C:C,ecommerce_10000[[#This Row],[Category]],I:I)</f>
        <v>57542997.559999913</v>
      </c>
      <c r="S9337" s="1">
        <f>SUMIFS(I:I,C:C,C9337)</f>
        <v>57542997.559999913</v>
      </c>
      <c r="T9337" s="1" t="str">
        <f>INDEX(F:F,MATCH(ecommerce_10000[[#This Row],[TotalAmount]],I:I,0))</f>
        <v>Dubai</v>
      </c>
    </row>
    <row r="9338" spans="1:20" x14ac:dyDescent="0.3">
      <c r="A9338" s="1" t="s">
        <v>9382</v>
      </c>
      <c r="B9338" s="1" t="s">
        <v>43</v>
      </c>
      <c r="C9338" s="1" t="s">
        <v>44</v>
      </c>
      <c r="D9338" s="1" t="s">
        <v>45</v>
      </c>
      <c r="E9338" s="1" t="s">
        <v>47</v>
      </c>
      <c r="F9338" s="1" t="s">
        <v>40</v>
      </c>
      <c r="G9338">
        <v>4815.7700000000004</v>
      </c>
      <c r="H9338">
        <v>5</v>
      </c>
      <c r="I9338">
        <v>24078.85</v>
      </c>
      <c r="J9338">
        <v>1.88</v>
      </c>
      <c r="K9338">
        <v>226</v>
      </c>
      <c r="L9338" s="2">
        <v>45609</v>
      </c>
      <c r="O9338" t="str">
        <f>IF(ecommerce_10000[[#This Row],[Platform]]="Souq","sq",ecommerce_10000[[#This Row],[Platform]])</f>
        <v>Amazon</v>
      </c>
      <c r="P9338" t="str">
        <f>IF(E9338="Souq","sq",IF(E9338="Jumia","Jum",E9338))</f>
        <v>Amazon</v>
      </c>
      <c r="Q9338">
        <f>VLOOKUP(ecommerce_10000[[#This Row],[City]],F:I,4,FALSE)</f>
        <v>99349.3</v>
      </c>
      <c r="R9338" s="1">
        <f>SUMIF(C:C,ecommerce_10000[[#This Row],[Category]],I:I)</f>
        <v>31420413.200000018</v>
      </c>
      <c r="S9338" s="1">
        <f>SUMIFS(I:I,C:C,C9338)</f>
        <v>31420413.200000018</v>
      </c>
      <c r="T9338" s="1" t="str">
        <f>INDEX(F:F,MATCH(ecommerce_10000[[#This Row],[TotalAmount]],I:I,0))</f>
        <v>Riyadh</v>
      </c>
    </row>
    <row r="9339" spans="1:20" x14ac:dyDescent="0.3">
      <c r="A9339" s="1" t="s">
        <v>9383</v>
      </c>
      <c r="B9339" s="1" t="s">
        <v>30</v>
      </c>
      <c r="C9339" s="1" t="s">
        <v>31</v>
      </c>
      <c r="D9339" s="1" t="s">
        <v>32</v>
      </c>
      <c r="E9339" s="1" t="s">
        <v>22</v>
      </c>
      <c r="F9339" s="1" t="s">
        <v>17</v>
      </c>
      <c r="G9339">
        <v>4809.45</v>
      </c>
      <c r="H9339">
        <v>4</v>
      </c>
      <c r="I9339">
        <v>19237.8</v>
      </c>
      <c r="J9339">
        <v>4.72</v>
      </c>
      <c r="K9339">
        <v>3817</v>
      </c>
      <c r="L9339" s="2">
        <v>45504</v>
      </c>
      <c r="O9339" t="str">
        <f>IF(ecommerce_10000[[#This Row],[Platform]]="Souq","sq",ecommerce_10000[[#This Row],[Platform]])</f>
        <v>Jumia</v>
      </c>
      <c r="P9339" t="str">
        <f>IF(E9339="Souq","sq",IF(E9339="Jumia","Jum",E9339))</f>
        <v>Jum</v>
      </c>
      <c r="Q9339">
        <f>VLOOKUP(ecommerce_10000[[#This Row],[City]],F:I,4,FALSE)</f>
        <v>16284.02</v>
      </c>
      <c r="R9339" s="1">
        <f>SUMIF(C:C,ecommerce_10000[[#This Row],[Category]],I:I)</f>
        <v>57542997.559999913</v>
      </c>
      <c r="S9339" s="1">
        <f>SUMIFS(I:I,C:C,C9339)</f>
        <v>57542997.559999913</v>
      </c>
      <c r="T9339" s="1" t="str">
        <f>INDEX(F:F,MATCH(ecommerce_10000[[#This Row],[TotalAmount]],I:I,0))</f>
        <v>Cairo</v>
      </c>
    </row>
    <row r="9340" spans="1:20" x14ac:dyDescent="0.3">
      <c r="A9340" s="1" t="s">
        <v>9384</v>
      </c>
      <c r="B9340" s="1" t="s">
        <v>38</v>
      </c>
      <c r="C9340" s="1" t="s">
        <v>20</v>
      </c>
      <c r="D9340" s="1" t="s">
        <v>39</v>
      </c>
      <c r="E9340" s="1" t="s">
        <v>22</v>
      </c>
      <c r="F9340" s="1" t="s">
        <v>40</v>
      </c>
      <c r="G9340">
        <v>17611.11</v>
      </c>
      <c r="H9340">
        <v>3</v>
      </c>
      <c r="I9340">
        <v>52833.33</v>
      </c>
      <c r="J9340">
        <v>2.81</v>
      </c>
      <c r="K9340">
        <v>2431</v>
      </c>
      <c r="L9340" s="2">
        <v>45643</v>
      </c>
      <c r="O9340" t="str">
        <f>IF(ecommerce_10000[[#This Row],[Platform]]="Souq","sq",ecommerce_10000[[#This Row],[Platform]])</f>
        <v>Jumia</v>
      </c>
      <c r="P9340" t="str">
        <f>IF(E9340="Souq","sq",IF(E9340="Jumia","Jum",E9340))</f>
        <v>Jum</v>
      </c>
      <c r="Q9340">
        <f>VLOOKUP(ecommerce_10000[[#This Row],[City]],F:I,4,FALSE)</f>
        <v>99349.3</v>
      </c>
      <c r="R9340" s="1">
        <f>SUMIF(C:C,ecommerce_10000[[#This Row],[Category]],I:I)</f>
        <v>91504159.730000004</v>
      </c>
      <c r="S9340" s="1">
        <f>SUMIFS(I:I,C:C,C9340)</f>
        <v>91504159.730000004</v>
      </c>
      <c r="T9340" s="1" t="str">
        <f>INDEX(F:F,MATCH(ecommerce_10000[[#This Row],[TotalAmount]],I:I,0))</f>
        <v>Riyadh</v>
      </c>
    </row>
    <row r="9341" spans="1:20" x14ac:dyDescent="0.3">
      <c r="A9341" s="1" t="s">
        <v>9385</v>
      </c>
      <c r="B9341" s="1" t="s">
        <v>19</v>
      </c>
      <c r="C9341" s="1" t="s">
        <v>20</v>
      </c>
      <c r="D9341" s="1" t="s">
        <v>21</v>
      </c>
      <c r="E9341" s="1" t="s">
        <v>47</v>
      </c>
      <c r="F9341" s="1" t="s">
        <v>23</v>
      </c>
      <c r="G9341">
        <v>1953.52</v>
      </c>
      <c r="H9341">
        <v>1</v>
      </c>
      <c r="I9341">
        <v>1953.52</v>
      </c>
      <c r="J9341">
        <v>2.5099999999999998</v>
      </c>
      <c r="K9341">
        <v>4216</v>
      </c>
      <c r="L9341" s="2">
        <v>45633</v>
      </c>
      <c r="O9341" t="str">
        <f>IF(ecommerce_10000[[#This Row],[Platform]]="Souq","sq",ecommerce_10000[[#This Row],[Platform]])</f>
        <v>Amazon</v>
      </c>
      <c r="P9341" t="str">
        <f>IF(E9341="Souq","sq",IF(E9341="Jumia","Jum",E9341))</f>
        <v>Amazon</v>
      </c>
      <c r="Q9341">
        <f>VLOOKUP(ecommerce_10000[[#This Row],[City]],F:I,4,FALSE)</f>
        <v>13290.4</v>
      </c>
      <c r="R9341" s="1">
        <f>SUMIF(C:C,ecommerce_10000[[#This Row],[Category]],I:I)</f>
        <v>91504159.730000004</v>
      </c>
      <c r="S9341" s="1">
        <f>SUMIFS(I:I,C:C,C9341)</f>
        <v>91504159.730000004</v>
      </c>
      <c r="T9341" s="1" t="str">
        <f>INDEX(F:F,MATCH(ecommerce_10000[[#This Row],[TotalAmount]],I:I,0))</f>
        <v>Alexandria</v>
      </c>
    </row>
    <row r="9342" spans="1:20" x14ac:dyDescent="0.3">
      <c r="A9342" s="1" t="s">
        <v>9386</v>
      </c>
      <c r="B9342" s="1" t="s">
        <v>49</v>
      </c>
      <c r="C9342" s="1" t="s">
        <v>14</v>
      </c>
      <c r="D9342" s="1" t="s">
        <v>50</v>
      </c>
      <c r="E9342" s="1" t="s">
        <v>16</v>
      </c>
      <c r="F9342" s="1" t="s">
        <v>33</v>
      </c>
      <c r="G9342">
        <v>1839.64</v>
      </c>
      <c r="H9342">
        <v>5</v>
      </c>
      <c r="I9342">
        <v>9198.2000000000007</v>
      </c>
      <c r="J9342">
        <v>3.49</v>
      </c>
      <c r="K9342">
        <v>2900</v>
      </c>
      <c r="L9342" s="2">
        <v>45310</v>
      </c>
      <c r="O9342" t="str">
        <f>IF(ecommerce_10000[[#This Row],[Platform]]="Souq","sq",ecommerce_10000[[#This Row],[Platform]])</f>
        <v>sq</v>
      </c>
      <c r="P9342" t="str">
        <f>IF(E9342="Souq","sq",IF(E9342="Jumia","Jum",E9342))</f>
        <v>sq</v>
      </c>
      <c r="Q9342">
        <f>VLOOKUP(ecommerce_10000[[#This Row],[City]],F:I,4,FALSE)</f>
        <v>3665.44</v>
      </c>
      <c r="R9342" s="1">
        <f>SUMIF(C:C,ecommerce_10000[[#This Row],[Category]],I:I)</f>
        <v>92327183.770000085</v>
      </c>
      <c r="S9342" s="1">
        <f>SUMIFS(I:I,C:C,C9342)</f>
        <v>92327183.770000085</v>
      </c>
      <c r="T9342" s="1" t="str">
        <f>INDEX(F:F,MATCH(ecommerce_10000[[#This Row],[TotalAmount]],I:I,0))</f>
        <v>Dubai</v>
      </c>
    </row>
    <row r="9343" spans="1:20" x14ac:dyDescent="0.3">
      <c r="A9343" s="1" t="s">
        <v>9387</v>
      </c>
      <c r="B9343" s="1" t="s">
        <v>25</v>
      </c>
      <c r="C9343" s="1" t="s">
        <v>26</v>
      </c>
      <c r="D9343" s="1" t="s">
        <v>27</v>
      </c>
      <c r="E9343" s="1" t="s">
        <v>16</v>
      </c>
      <c r="F9343" s="1" t="s">
        <v>23</v>
      </c>
      <c r="G9343">
        <v>3076.31</v>
      </c>
      <c r="H9343">
        <v>3</v>
      </c>
      <c r="I9343">
        <v>9228.93</v>
      </c>
      <c r="J9343">
        <v>4.34</v>
      </c>
      <c r="K9343">
        <v>1930</v>
      </c>
      <c r="L9343" s="2">
        <v>45435</v>
      </c>
      <c r="O9343" t="str">
        <f>IF(ecommerce_10000[[#This Row],[Platform]]="Souq","sq",ecommerce_10000[[#This Row],[Platform]])</f>
        <v>sq</v>
      </c>
      <c r="P9343" t="str">
        <f>IF(E9343="Souq","sq",IF(E9343="Jumia","Jum",E9343))</f>
        <v>sq</v>
      </c>
      <c r="Q9343">
        <f>VLOOKUP(ecommerce_10000[[#This Row],[City]],F:I,4,FALSE)</f>
        <v>13290.4</v>
      </c>
      <c r="R9343" s="1">
        <f>SUMIF(C:C,ecommerce_10000[[#This Row],[Category]],I:I)</f>
        <v>29200970.130000021</v>
      </c>
      <c r="S9343" s="1">
        <f>SUMIFS(I:I,C:C,C9343)</f>
        <v>29200970.130000021</v>
      </c>
      <c r="T9343" s="1" t="str">
        <f>INDEX(F:F,MATCH(ecommerce_10000[[#This Row],[TotalAmount]],I:I,0))</f>
        <v>Alexandria</v>
      </c>
    </row>
    <row r="9344" spans="1:20" x14ac:dyDescent="0.3">
      <c r="A9344" s="1" t="s">
        <v>9388</v>
      </c>
      <c r="B9344" s="1" t="s">
        <v>13</v>
      </c>
      <c r="C9344" s="1" t="s">
        <v>14</v>
      </c>
      <c r="D9344" s="1" t="s">
        <v>15</v>
      </c>
      <c r="E9344" s="1" t="s">
        <v>16</v>
      </c>
      <c r="F9344" s="1" t="s">
        <v>33</v>
      </c>
      <c r="G9344">
        <v>5219.05</v>
      </c>
      <c r="H9344">
        <v>1</v>
      </c>
      <c r="I9344">
        <v>5219.05</v>
      </c>
      <c r="J9344">
        <v>1.44</v>
      </c>
      <c r="K9344">
        <v>1017</v>
      </c>
      <c r="L9344" s="2">
        <v>45529</v>
      </c>
      <c r="O9344" t="str">
        <f>IF(ecommerce_10000[[#This Row],[Platform]]="Souq","sq",ecommerce_10000[[#This Row],[Platform]])</f>
        <v>sq</v>
      </c>
      <c r="P9344" t="str">
        <f>IF(E9344="Souq","sq",IF(E9344="Jumia","Jum",E9344))</f>
        <v>sq</v>
      </c>
      <c r="Q9344">
        <f>VLOOKUP(ecommerce_10000[[#This Row],[City]],F:I,4,FALSE)</f>
        <v>3665.44</v>
      </c>
      <c r="R9344" s="1">
        <f>SUMIF(C:C,ecommerce_10000[[#This Row],[Category]],I:I)</f>
        <v>92327183.770000085</v>
      </c>
      <c r="S9344" s="1">
        <f>SUMIFS(I:I,C:C,C9344)</f>
        <v>92327183.770000085</v>
      </c>
      <c r="T9344" s="1" t="str">
        <f>INDEX(F:F,MATCH(ecommerce_10000[[#This Row],[TotalAmount]],I:I,0))</f>
        <v>Dubai</v>
      </c>
    </row>
    <row r="9345" spans="1:20" x14ac:dyDescent="0.3">
      <c r="A9345" s="1" t="s">
        <v>9389</v>
      </c>
      <c r="B9345" s="1" t="s">
        <v>25</v>
      </c>
      <c r="C9345" s="1" t="s">
        <v>26</v>
      </c>
      <c r="D9345" s="1" t="s">
        <v>27</v>
      </c>
      <c r="E9345" s="1" t="s">
        <v>47</v>
      </c>
      <c r="F9345" s="1" t="s">
        <v>33</v>
      </c>
      <c r="G9345">
        <v>11709.73</v>
      </c>
      <c r="H9345">
        <v>2</v>
      </c>
      <c r="I9345">
        <v>23419.46</v>
      </c>
      <c r="J9345">
        <v>3.29</v>
      </c>
      <c r="K9345">
        <v>64</v>
      </c>
      <c r="L9345" s="2">
        <v>45349</v>
      </c>
      <c r="O9345" t="str">
        <f>IF(ecommerce_10000[[#This Row],[Platform]]="Souq","sq",ecommerce_10000[[#This Row],[Platform]])</f>
        <v>Amazon</v>
      </c>
      <c r="P9345" t="str">
        <f>IF(E9345="Souq","sq",IF(E9345="Jumia","Jum",E9345))</f>
        <v>Amazon</v>
      </c>
      <c r="Q9345">
        <f>VLOOKUP(ecommerce_10000[[#This Row],[City]],F:I,4,FALSE)</f>
        <v>3665.44</v>
      </c>
      <c r="R9345" s="1">
        <f>SUMIF(C:C,ecommerce_10000[[#This Row],[Category]],I:I)</f>
        <v>29200970.130000021</v>
      </c>
      <c r="S9345" s="1">
        <f>SUMIFS(I:I,C:C,C9345)</f>
        <v>29200970.130000021</v>
      </c>
      <c r="T9345" s="1" t="str">
        <f>INDEX(F:F,MATCH(ecommerce_10000[[#This Row],[TotalAmount]],I:I,0))</f>
        <v>Dubai</v>
      </c>
    </row>
    <row r="9346" spans="1:20" x14ac:dyDescent="0.3">
      <c r="A9346" s="1" t="s">
        <v>9390</v>
      </c>
      <c r="B9346" s="1" t="s">
        <v>30</v>
      </c>
      <c r="C9346" s="1" t="s">
        <v>31</v>
      </c>
      <c r="D9346" s="1" t="s">
        <v>32</v>
      </c>
      <c r="E9346" s="1" t="s">
        <v>16</v>
      </c>
      <c r="F9346" s="1" t="s">
        <v>40</v>
      </c>
      <c r="G9346">
        <v>16593.16</v>
      </c>
      <c r="H9346">
        <v>1</v>
      </c>
      <c r="I9346">
        <v>16593.16</v>
      </c>
      <c r="J9346">
        <v>2.9</v>
      </c>
      <c r="K9346">
        <v>1453</v>
      </c>
      <c r="L9346" s="2">
        <v>45590</v>
      </c>
      <c r="O9346" t="str">
        <f>IF(ecommerce_10000[[#This Row],[Platform]]="Souq","sq",ecommerce_10000[[#This Row],[Platform]])</f>
        <v>sq</v>
      </c>
      <c r="P9346" t="str">
        <f>IF(E9346="Souq","sq",IF(E9346="Jumia","Jum",E9346))</f>
        <v>sq</v>
      </c>
      <c r="Q9346">
        <f>VLOOKUP(ecommerce_10000[[#This Row],[City]],F:I,4,FALSE)</f>
        <v>99349.3</v>
      </c>
      <c r="R9346" s="1">
        <f>SUMIF(C:C,ecommerce_10000[[#This Row],[Category]],I:I)</f>
        <v>57542997.559999913</v>
      </c>
      <c r="S9346" s="1">
        <f>SUMIFS(I:I,C:C,C9346)</f>
        <v>57542997.559999913</v>
      </c>
      <c r="T9346" s="1" t="str">
        <f>INDEX(F:F,MATCH(ecommerce_10000[[#This Row],[TotalAmount]],I:I,0))</f>
        <v>Riyadh</v>
      </c>
    </row>
    <row r="9347" spans="1:20" x14ac:dyDescent="0.3">
      <c r="A9347" s="1" t="s">
        <v>9391</v>
      </c>
      <c r="B9347" s="1" t="s">
        <v>19</v>
      </c>
      <c r="C9347" s="1" t="s">
        <v>20</v>
      </c>
      <c r="D9347" s="1" t="s">
        <v>21</v>
      </c>
      <c r="E9347" s="1" t="s">
        <v>47</v>
      </c>
      <c r="F9347" s="1" t="s">
        <v>62</v>
      </c>
      <c r="G9347">
        <v>684.37</v>
      </c>
      <c r="H9347">
        <v>2</v>
      </c>
      <c r="I9347">
        <v>1368.74</v>
      </c>
      <c r="J9347">
        <v>2.94</v>
      </c>
      <c r="K9347">
        <v>505</v>
      </c>
      <c r="L9347" s="2">
        <v>45402</v>
      </c>
      <c r="O9347" t="str">
        <f>IF(ecommerce_10000[[#This Row],[Platform]]="Souq","sq",ecommerce_10000[[#This Row],[Platform]])</f>
        <v>Amazon</v>
      </c>
      <c r="P9347" t="str">
        <f>IF(E9347="Souq","sq",IF(E9347="Jumia","Jum",E9347))</f>
        <v>Amazon</v>
      </c>
      <c r="Q9347">
        <f>VLOOKUP(ecommerce_10000[[#This Row],[City]],F:I,4,FALSE)</f>
        <v>27872.98</v>
      </c>
      <c r="R9347" s="1">
        <f>SUMIF(C:C,ecommerce_10000[[#This Row],[Category]],I:I)</f>
        <v>91504159.730000004</v>
      </c>
      <c r="S9347" s="1">
        <f>SUMIFS(I:I,C:C,C9347)</f>
        <v>91504159.730000004</v>
      </c>
      <c r="T9347" s="1" t="str">
        <f>INDEX(F:F,MATCH(ecommerce_10000[[#This Row],[TotalAmount]],I:I,0))</f>
        <v>Giza</v>
      </c>
    </row>
    <row r="9348" spans="1:20" x14ac:dyDescent="0.3">
      <c r="A9348" s="1" t="s">
        <v>9392</v>
      </c>
      <c r="B9348" s="1" t="s">
        <v>38</v>
      </c>
      <c r="C9348" s="1" t="s">
        <v>20</v>
      </c>
      <c r="D9348" s="1" t="s">
        <v>39</v>
      </c>
      <c r="E9348" s="1" t="s">
        <v>47</v>
      </c>
      <c r="F9348" s="1" t="s">
        <v>40</v>
      </c>
      <c r="G9348">
        <v>15467.45</v>
      </c>
      <c r="H9348">
        <v>4</v>
      </c>
      <c r="I9348">
        <v>61869.8</v>
      </c>
      <c r="J9348">
        <v>4.6100000000000003</v>
      </c>
      <c r="K9348">
        <v>206</v>
      </c>
      <c r="L9348" s="2">
        <v>45612</v>
      </c>
      <c r="O9348" t="str">
        <f>IF(ecommerce_10000[[#This Row],[Platform]]="Souq","sq",ecommerce_10000[[#This Row],[Platform]])</f>
        <v>Amazon</v>
      </c>
      <c r="P9348" t="str">
        <f>IF(E9348="Souq","sq",IF(E9348="Jumia","Jum",E9348))</f>
        <v>Amazon</v>
      </c>
      <c r="Q9348">
        <f>VLOOKUP(ecommerce_10000[[#This Row],[City]],F:I,4,FALSE)</f>
        <v>99349.3</v>
      </c>
      <c r="R9348" s="1">
        <f>SUMIF(C:C,ecommerce_10000[[#This Row],[Category]],I:I)</f>
        <v>91504159.730000004</v>
      </c>
      <c r="S9348" s="1">
        <f>SUMIFS(I:I,C:C,C9348)</f>
        <v>91504159.730000004</v>
      </c>
      <c r="T9348" s="1" t="str">
        <f>INDEX(F:F,MATCH(ecommerce_10000[[#This Row],[TotalAmount]],I:I,0))</f>
        <v>Riyadh</v>
      </c>
    </row>
    <row r="9349" spans="1:20" x14ac:dyDescent="0.3">
      <c r="A9349" s="1" t="s">
        <v>9393</v>
      </c>
      <c r="B9349" s="1" t="s">
        <v>35</v>
      </c>
      <c r="C9349" s="1" t="s">
        <v>14</v>
      </c>
      <c r="D9349" s="1" t="s">
        <v>36</v>
      </c>
      <c r="E9349" s="1" t="s">
        <v>22</v>
      </c>
      <c r="F9349" s="1" t="s">
        <v>40</v>
      </c>
      <c r="G9349">
        <v>2207.9899999999998</v>
      </c>
      <c r="H9349">
        <v>5</v>
      </c>
      <c r="I9349">
        <v>11039.95</v>
      </c>
      <c r="J9349">
        <v>4.1500000000000004</v>
      </c>
      <c r="K9349">
        <v>230</v>
      </c>
      <c r="L9349" s="2">
        <v>45453</v>
      </c>
      <c r="O9349" t="str">
        <f>IF(ecommerce_10000[[#This Row],[Platform]]="Souq","sq",ecommerce_10000[[#This Row],[Platform]])</f>
        <v>Jumia</v>
      </c>
      <c r="P9349" t="str">
        <f>IF(E9349="Souq","sq",IF(E9349="Jumia","Jum",E9349))</f>
        <v>Jum</v>
      </c>
      <c r="Q9349">
        <f>VLOOKUP(ecommerce_10000[[#This Row],[City]],F:I,4,FALSE)</f>
        <v>99349.3</v>
      </c>
      <c r="R9349" s="1">
        <f>SUMIF(C:C,ecommerce_10000[[#This Row],[Category]],I:I)</f>
        <v>92327183.770000085</v>
      </c>
      <c r="S9349" s="1">
        <f>SUMIFS(I:I,C:C,C9349)</f>
        <v>92327183.770000085</v>
      </c>
      <c r="T9349" s="1" t="str">
        <f>INDEX(F:F,MATCH(ecommerce_10000[[#This Row],[TotalAmount]],I:I,0))</f>
        <v>Riyadh</v>
      </c>
    </row>
    <row r="9350" spans="1:20" x14ac:dyDescent="0.3">
      <c r="A9350" s="1" t="s">
        <v>9394</v>
      </c>
      <c r="B9350" s="1" t="s">
        <v>65</v>
      </c>
      <c r="C9350" s="1" t="s">
        <v>20</v>
      </c>
      <c r="D9350" s="1" t="s">
        <v>66</v>
      </c>
      <c r="E9350" s="1" t="s">
        <v>16</v>
      </c>
      <c r="F9350" s="1" t="s">
        <v>28</v>
      </c>
      <c r="G9350">
        <v>13482.89</v>
      </c>
      <c r="H9350">
        <v>4</v>
      </c>
      <c r="I9350">
        <v>53931.56</v>
      </c>
      <c r="J9350">
        <v>1.06</v>
      </c>
      <c r="K9350">
        <v>4912</v>
      </c>
      <c r="L9350" s="2">
        <v>45293</v>
      </c>
      <c r="O9350" t="str">
        <f>IF(ecommerce_10000[[#This Row],[Platform]]="Souq","sq",ecommerce_10000[[#This Row],[Platform]])</f>
        <v>sq</v>
      </c>
      <c r="P9350" t="str">
        <f>IF(E9350="Souq","sq",IF(E9350="Jumia","Jum",E9350))</f>
        <v>sq</v>
      </c>
      <c r="Q9350">
        <f>VLOOKUP(ecommerce_10000[[#This Row],[City]],F:I,4,FALSE)</f>
        <v>26648.76</v>
      </c>
      <c r="R9350" s="1">
        <f>SUMIF(C:C,ecommerce_10000[[#This Row],[Category]],I:I)</f>
        <v>91504159.730000004</v>
      </c>
      <c r="S9350" s="1">
        <f>SUMIFS(I:I,C:C,C9350)</f>
        <v>91504159.730000004</v>
      </c>
      <c r="T9350" s="1" t="str">
        <f>INDEX(F:F,MATCH(ecommerce_10000[[#This Row],[TotalAmount]],I:I,0))</f>
        <v>Casablanca</v>
      </c>
    </row>
    <row r="9351" spans="1:20" x14ac:dyDescent="0.3">
      <c r="A9351" s="1" t="s">
        <v>9395</v>
      </c>
      <c r="B9351" s="1" t="s">
        <v>38</v>
      </c>
      <c r="C9351" s="1" t="s">
        <v>20</v>
      </c>
      <c r="D9351" s="1" t="s">
        <v>39</v>
      </c>
      <c r="E9351" s="1" t="s">
        <v>16</v>
      </c>
      <c r="F9351" s="1" t="s">
        <v>28</v>
      </c>
      <c r="G9351">
        <v>8683.34</v>
      </c>
      <c r="H9351">
        <v>4</v>
      </c>
      <c r="I9351">
        <v>34733.360000000001</v>
      </c>
      <c r="J9351">
        <v>2.42</v>
      </c>
      <c r="K9351">
        <v>4431</v>
      </c>
      <c r="L9351" s="2">
        <v>45605</v>
      </c>
      <c r="O9351" t="str">
        <f>IF(ecommerce_10000[[#This Row],[Platform]]="Souq","sq",ecommerce_10000[[#This Row],[Platform]])</f>
        <v>sq</v>
      </c>
      <c r="P9351" t="str">
        <f>IF(E9351="Souq","sq",IF(E9351="Jumia","Jum",E9351))</f>
        <v>sq</v>
      </c>
      <c r="Q9351">
        <f>VLOOKUP(ecommerce_10000[[#This Row],[City]],F:I,4,FALSE)</f>
        <v>26648.76</v>
      </c>
      <c r="R9351" s="1">
        <f>SUMIF(C:C,ecommerce_10000[[#This Row],[Category]],I:I)</f>
        <v>91504159.730000004</v>
      </c>
      <c r="S9351" s="1">
        <f>SUMIFS(I:I,C:C,C9351)</f>
        <v>91504159.730000004</v>
      </c>
      <c r="T9351" s="1" t="str">
        <f>INDEX(F:F,MATCH(ecommerce_10000[[#This Row],[TotalAmount]],I:I,0))</f>
        <v>Casablanca</v>
      </c>
    </row>
    <row r="9352" spans="1:20" x14ac:dyDescent="0.3">
      <c r="A9352" s="1" t="s">
        <v>9396</v>
      </c>
      <c r="B9352" s="1" t="s">
        <v>13</v>
      </c>
      <c r="C9352" s="1" t="s">
        <v>14</v>
      </c>
      <c r="D9352" s="1" t="s">
        <v>15</v>
      </c>
      <c r="E9352" s="1" t="s">
        <v>16</v>
      </c>
      <c r="F9352" s="1" t="s">
        <v>23</v>
      </c>
      <c r="G9352">
        <v>11100.54</v>
      </c>
      <c r="H9352">
        <v>1</v>
      </c>
      <c r="I9352">
        <v>11100.54</v>
      </c>
      <c r="J9352">
        <v>2.37</v>
      </c>
      <c r="K9352">
        <v>3793</v>
      </c>
      <c r="L9352" s="2">
        <v>45497</v>
      </c>
      <c r="O9352" t="str">
        <f>IF(ecommerce_10000[[#This Row],[Platform]]="Souq","sq",ecommerce_10000[[#This Row],[Platform]])</f>
        <v>sq</v>
      </c>
      <c r="P9352" t="str">
        <f>IF(E9352="Souq","sq",IF(E9352="Jumia","Jum",E9352))</f>
        <v>sq</v>
      </c>
      <c r="Q9352">
        <f>VLOOKUP(ecommerce_10000[[#This Row],[City]],F:I,4,FALSE)</f>
        <v>13290.4</v>
      </c>
      <c r="R9352" s="1">
        <f>SUMIF(C:C,ecommerce_10000[[#This Row],[Category]],I:I)</f>
        <v>92327183.770000085</v>
      </c>
      <c r="S9352" s="1">
        <f>SUMIFS(I:I,C:C,C9352)</f>
        <v>92327183.770000085</v>
      </c>
      <c r="T9352" s="1" t="str">
        <f>INDEX(F:F,MATCH(ecommerce_10000[[#This Row],[TotalAmount]],I:I,0))</f>
        <v>Alexandria</v>
      </c>
    </row>
    <row r="9353" spans="1:20" x14ac:dyDescent="0.3">
      <c r="A9353" s="1" t="s">
        <v>9397</v>
      </c>
      <c r="B9353" s="1" t="s">
        <v>53</v>
      </c>
      <c r="C9353" s="1" t="s">
        <v>31</v>
      </c>
      <c r="D9353" s="1" t="s">
        <v>54</v>
      </c>
      <c r="E9353" s="1" t="s">
        <v>22</v>
      </c>
      <c r="F9353" s="1" t="s">
        <v>33</v>
      </c>
      <c r="G9353">
        <v>12961.95</v>
      </c>
      <c r="H9353">
        <v>3</v>
      </c>
      <c r="I9353">
        <v>38885.85</v>
      </c>
      <c r="J9353">
        <v>2.08</v>
      </c>
      <c r="K9353">
        <v>3740</v>
      </c>
      <c r="L9353" s="2">
        <v>45436</v>
      </c>
      <c r="O9353" t="str">
        <f>IF(ecommerce_10000[[#This Row],[Platform]]="Souq","sq",ecommerce_10000[[#This Row],[Platform]])</f>
        <v>Jumia</v>
      </c>
      <c r="P9353" t="str">
        <f>IF(E9353="Souq","sq",IF(E9353="Jumia","Jum",E9353))</f>
        <v>Jum</v>
      </c>
      <c r="Q9353">
        <f>VLOOKUP(ecommerce_10000[[#This Row],[City]],F:I,4,FALSE)</f>
        <v>3665.44</v>
      </c>
      <c r="R9353" s="1">
        <f>SUMIF(C:C,ecommerce_10000[[#This Row],[Category]],I:I)</f>
        <v>57542997.559999913</v>
      </c>
      <c r="S9353" s="1">
        <f>SUMIFS(I:I,C:C,C9353)</f>
        <v>57542997.559999913</v>
      </c>
      <c r="T9353" s="1" t="str">
        <f>INDEX(F:F,MATCH(ecommerce_10000[[#This Row],[TotalAmount]],I:I,0))</f>
        <v>Dubai</v>
      </c>
    </row>
    <row r="9354" spans="1:20" x14ac:dyDescent="0.3">
      <c r="A9354" s="1" t="s">
        <v>9398</v>
      </c>
      <c r="B9354" s="1" t="s">
        <v>25</v>
      </c>
      <c r="C9354" s="1" t="s">
        <v>26</v>
      </c>
      <c r="D9354" s="1" t="s">
        <v>27</v>
      </c>
      <c r="E9354" s="1" t="s">
        <v>22</v>
      </c>
      <c r="F9354" s="1" t="s">
        <v>33</v>
      </c>
      <c r="G9354">
        <v>1263.31</v>
      </c>
      <c r="H9354">
        <v>3</v>
      </c>
      <c r="I9354">
        <v>3789.93</v>
      </c>
      <c r="J9354">
        <v>1.1599999999999999</v>
      </c>
      <c r="K9354">
        <v>3660</v>
      </c>
      <c r="L9354" s="2">
        <v>45421</v>
      </c>
      <c r="O9354" t="str">
        <f>IF(ecommerce_10000[[#This Row],[Platform]]="Souq","sq",ecommerce_10000[[#This Row],[Platform]])</f>
        <v>Jumia</v>
      </c>
      <c r="P9354" t="str">
        <f>IF(E9354="Souq","sq",IF(E9354="Jumia","Jum",E9354))</f>
        <v>Jum</v>
      </c>
      <c r="Q9354">
        <f>VLOOKUP(ecommerce_10000[[#This Row],[City]],F:I,4,FALSE)</f>
        <v>3665.44</v>
      </c>
      <c r="R9354" s="1">
        <f>SUMIF(C:C,ecommerce_10000[[#This Row],[Category]],I:I)</f>
        <v>29200970.130000021</v>
      </c>
      <c r="S9354" s="1">
        <f>SUMIFS(I:I,C:C,C9354)</f>
        <v>29200970.130000021</v>
      </c>
      <c r="T9354" s="1" t="str">
        <f>INDEX(F:F,MATCH(ecommerce_10000[[#This Row],[TotalAmount]],I:I,0))</f>
        <v>Dubai</v>
      </c>
    </row>
    <row r="9355" spans="1:20" x14ac:dyDescent="0.3">
      <c r="A9355" s="1" t="s">
        <v>9399</v>
      </c>
      <c r="B9355" s="1" t="s">
        <v>49</v>
      </c>
      <c r="C9355" s="1" t="s">
        <v>14</v>
      </c>
      <c r="D9355" s="1" t="s">
        <v>50</v>
      </c>
      <c r="E9355" s="1" t="s">
        <v>47</v>
      </c>
      <c r="F9355" s="1" t="s">
        <v>62</v>
      </c>
      <c r="G9355">
        <v>18490.95</v>
      </c>
      <c r="H9355">
        <v>2</v>
      </c>
      <c r="I9355">
        <v>36981.9</v>
      </c>
      <c r="J9355">
        <v>2.5099999999999998</v>
      </c>
      <c r="K9355">
        <v>4820</v>
      </c>
      <c r="L9355" s="2">
        <v>45538</v>
      </c>
      <c r="O9355" t="str">
        <f>IF(ecommerce_10000[[#This Row],[Platform]]="Souq","sq",ecommerce_10000[[#This Row],[Platform]])</f>
        <v>Amazon</v>
      </c>
      <c r="P9355" t="str">
        <f>IF(E9355="Souq","sq",IF(E9355="Jumia","Jum",E9355))</f>
        <v>Amazon</v>
      </c>
      <c r="Q9355">
        <f>VLOOKUP(ecommerce_10000[[#This Row],[City]],F:I,4,FALSE)</f>
        <v>27872.98</v>
      </c>
      <c r="R9355" s="1">
        <f>SUMIF(C:C,ecommerce_10000[[#This Row],[Category]],I:I)</f>
        <v>92327183.770000085</v>
      </c>
      <c r="S9355" s="1">
        <f>SUMIFS(I:I,C:C,C9355)</f>
        <v>92327183.770000085</v>
      </c>
      <c r="T9355" s="1" t="str">
        <f>INDEX(F:F,MATCH(ecommerce_10000[[#This Row],[TotalAmount]],I:I,0))</f>
        <v>Giza</v>
      </c>
    </row>
    <row r="9356" spans="1:20" x14ac:dyDescent="0.3">
      <c r="A9356" s="1" t="s">
        <v>9400</v>
      </c>
      <c r="B9356" s="1" t="s">
        <v>19</v>
      </c>
      <c r="C9356" s="1" t="s">
        <v>20</v>
      </c>
      <c r="D9356" s="1" t="s">
        <v>21</v>
      </c>
      <c r="E9356" s="1" t="s">
        <v>47</v>
      </c>
      <c r="F9356" s="1" t="s">
        <v>62</v>
      </c>
      <c r="G9356">
        <v>16130</v>
      </c>
      <c r="H9356">
        <v>2</v>
      </c>
      <c r="I9356">
        <v>32260</v>
      </c>
      <c r="J9356">
        <v>3.49</v>
      </c>
      <c r="K9356">
        <v>366</v>
      </c>
      <c r="L9356" s="2">
        <v>45573</v>
      </c>
      <c r="O9356" t="str">
        <f>IF(ecommerce_10000[[#This Row],[Platform]]="Souq","sq",ecommerce_10000[[#This Row],[Platform]])</f>
        <v>Amazon</v>
      </c>
      <c r="P9356" t="str">
        <f>IF(E9356="Souq","sq",IF(E9356="Jumia","Jum",E9356))</f>
        <v>Amazon</v>
      </c>
      <c r="Q9356">
        <f>VLOOKUP(ecommerce_10000[[#This Row],[City]],F:I,4,FALSE)</f>
        <v>27872.98</v>
      </c>
      <c r="R9356" s="1">
        <f>SUMIF(C:C,ecommerce_10000[[#This Row],[Category]],I:I)</f>
        <v>91504159.730000004</v>
      </c>
      <c r="S9356" s="1">
        <f>SUMIFS(I:I,C:C,C9356)</f>
        <v>91504159.730000004</v>
      </c>
      <c r="T9356" s="1" t="str">
        <f>INDEX(F:F,MATCH(ecommerce_10000[[#This Row],[TotalAmount]],I:I,0))</f>
        <v>Giza</v>
      </c>
    </row>
    <row r="9357" spans="1:20" x14ac:dyDescent="0.3">
      <c r="A9357" s="1" t="s">
        <v>9401</v>
      </c>
      <c r="B9357" s="1" t="s">
        <v>35</v>
      </c>
      <c r="C9357" s="1" t="s">
        <v>14</v>
      </c>
      <c r="D9357" s="1" t="s">
        <v>36</v>
      </c>
      <c r="E9357" s="1" t="s">
        <v>22</v>
      </c>
      <c r="F9357" s="1" t="s">
        <v>28</v>
      </c>
      <c r="G9357">
        <v>13104.85</v>
      </c>
      <c r="H9357">
        <v>2</v>
      </c>
      <c r="I9357">
        <v>26209.7</v>
      </c>
      <c r="J9357">
        <v>4.7</v>
      </c>
      <c r="K9357">
        <v>3993</v>
      </c>
      <c r="L9357" s="2">
        <v>45511</v>
      </c>
      <c r="O9357" t="str">
        <f>IF(ecommerce_10000[[#This Row],[Platform]]="Souq","sq",ecommerce_10000[[#This Row],[Platform]])</f>
        <v>Jumia</v>
      </c>
      <c r="P9357" t="str">
        <f>IF(E9357="Souq","sq",IF(E9357="Jumia","Jum",E9357))</f>
        <v>Jum</v>
      </c>
      <c r="Q9357">
        <f>VLOOKUP(ecommerce_10000[[#This Row],[City]],F:I,4,FALSE)</f>
        <v>26648.76</v>
      </c>
      <c r="R9357" s="1">
        <f>SUMIF(C:C,ecommerce_10000[[#This Row],[Category]],I:I)</f>
        <v>92327183.770000085</v>
      </c>
      <c r="S9357" s="1">
        <f>SUMIFS(I:I,C:C,C9357)</f>
        <v>92327183.770000085</v>
      </c>
      <c r="T9357" s="1" t="str">
        <f>INDEX(F:F,MATCH(ecommerce_10000[[#This Row],[TotalAmount]],I:I,0))</f>
        <v>Casablanca</v>
      </c>
    </row>
    <row r="9358" spans="1:20" x14ac:dyDescent="0.3">
      <c r="A9358" s="1" t="s">
        <v>9402</v>
      </c>
      <c r="B9358" s="1" t="s">
        <v>49</v>
      </c>
      <c r="C9358" s="1" t="s">
        <v>14</v>
      </c>
      <c r="D9358" s="1" t="s">
        <v>50</v>
      </c>
      <c r="E9358" s="1" t="s">
        <v>47</v>
      </c>
      <c r="F9358" s="1" t="s">
        <v>62</v>
      </c>
      <c r="G9358">
        <v>8924.83</v>
      </c>
      <c r="H9358">
        <v>4</v>
      </c>
      <c r="I9358">
        <v>35699.32</v>
      </c>
      <c r="J9358">
        <v>1.76</v>
      </c>
      <c r="K9358">
        <v>291</v>
      </c>
      <c r="L9358" s="2">
        <v>45354</v>
      </c>
      <c r="O9358" t="str">
        <f>IF(ecommerce_10000[[#This Row],[Platform]]="Souq","sq",ecommerce_10000[[#This Row],[Platform]])</f>
        <v>Amazon</v>
      </c>
      <c r="P9358" t="str">
        <f>IF(E9358="Souq","sq",IF(E9358="Jumia","Jum",E9358))</f>
        <v>Amazon</v>
      </c>
      <c r="Q9358">
        <f>VLOOKUP(ecommerce_10000[[#This Row],[City]],F:I,4,FALSE)</f>
        <v>27872.98</v>
      </c>
      <c r="R9358" s="1">
        <f>SUMIF(C:C,ecommerce_10000[[#This Row],[Category]],I:I)</f>
        <v>92327183.770000085</v>
      </c>
      <c r="S9358" s="1">
        <f>SUMIFS(I:I,C:C,C9358)</f>
        <v>92327183.770000085</v>
      </c>
      <c r="T9358" s="1" t="str">
        <f>INDEX(F:F,MATCH(ecommerce_10000[[#This Row],[TotalAmount]],I:I,0))</f>
        <v>Giza</v>
      </c>
    </row>
    <row r="9359" spans="1:20" x14ac:dyDescent="0.3">
      <c r="A9359" s="1" t="s">
        <v>9403</v>
      </c>
      <c r="B9359" s="1" t="s">
        <v>65</v>
      </c>
      <c r="C9359" s="1" t="s">
        <v>20</v>
      </c>
      <c r="D9359" s="1" t="s">
        <v>66</v>
      </c>
      <c r="E9359" s="1" t="s">
        <v>16</v>
      </c>
      <c r="F9359" s="1" t="s">
        <v>62</v>
      </c>
      <c r="G9359">
        <v>4042.74</v>
      </c>
      <c r="H9359">
        <v>5</v>
      </c>
      <c r="I9359">
        <v>20213.7</v>
      </c>
      <c r="J9359">
        <v>2.65</v>
      </c>
      <c r="K9359">
        <v>3376</v>
      </c>
      <c r="L9359" s="2">
        <v>45451</v>
      </c>
      <c r="O9359" t="str">
        <f>IF(ecommerce_10000[[#This Row],[Platform]]="Souq","sq",ecommerce_10000[[#This Row],[Platform]])</f>
        <v>sq</v>
      </c>
      <c r="P9359" t="str">
        <f>IF(E9359="Souq","sq",IF(E9359="Jumia","Jum",E9359))</f>
        <v>sq</v>
      </c>
      <c r="Q9359">
        <f>VLOOKUP(ecommerce_10000[[#This Row],[City]],F:I,4,FALSE)</f>
        <v>27872.98</v>
      </c>
      <c r="R9359" s="1">
        <f>SUMIF(C:C,ecommerce_10000[[#This Row],[Category]],I:I)</f>
        <v>91504159.730000004</v>
      </c>
      <c r="S9359" s="1">
        <f>SUMIFS(I:I,C:C,C9359)</f>
        <v>91504159.730000004</v>
      </c>
      <c r="T9359" s="1" t="str">
        <f>INDEX(F:F,MATCH(ecommerce_10000[[#This Row],[TotalAmount]],I:I,0))</f>
        <v>Giza</v>
      </c>
    </row>
    <row r="9360" spans="1:20" x14ac:dyDescent="0.3">
      <c r="A9360" s="1" t="s">
        <v>9404</v>
      </c>
      <c r="B9360" s="1" t="s">
        <v>13</v>
      </c>
      <c r="C9360" s="1" t="s">
        <v>14</v>
      </c>
      <c r="D9360" s="1" t="s">
        <v>15</v>
      </c>
      <c r="E9360" s="1" t="s">
        <v>47</v>
      </c>
      <c r="F9360" s="1" t="s">
        <v>23</v>
      </c>
      <c r="G9360">
        <v>9726.07</v>
      </c>
      <c r="H9360">
        <v>1</v>
      </c>
      <c r="I9360">
        <v>9726.07</v>
      </c>
      <c r="J9360">
        <v>1.98</v>
      </c>
      <c r="K9360">
        <v>2716</v>
      </c>
      <c r="L9360" s="2">
        <v>45349</v>
      </c>
      <c r="O9360" t="str">
        <f>IF(ecommerce_10000[[#This Row],[Platform]]="Souq","sq",ecommerce_10000[[#This Row],[Platform]])</f>
        <v>Amazon</v>
      </c>
      <c r="P9360" t="str">
        <f>IF(E9360="Souq","sq",IF(E9360="Jumia","Jum",E9360))</f>
        <v>Amazon</v>
      </c>
      <c r="Q9360">
        <f>VLOOKUP(ecommerce_10000[[#This Row],[City]],F:I,4,FALSE)</f>
        <v>13290.4</v>
      </c>
      <c r="R9360" s="1">
        <f>SUMIF(C:C,ecommerce_10000[[#This Row],[Category]],I:I)</f>
        <v>92327183.770000085</v>
      </c>
      <c r="S9360" s="1">
        <f>SUMIFS(I:I,C:C,C9360)</f>
        <v>92327183.770000085</v>
      </c>
      <c r="T9360" s="1" t="str">
        <f>INDEX(F:F,MATCH(ecommerce_10000[[#This Row],[TotalAmount]],I:I,0))</f>
        <v>Alexandria</v>
      </c>
    </row>
    <row r="9361" spans="1:20" x14ac:dyDescent="0.3">
      <c r="A9361" s="1" t="s">
        <v>9405</v>
      </c>
      <c r="B9361" s="1" t="s">
        <v>19</v>
      </c>
      <c r="C9361" s="1" t="s">
        <v>20</v>
      </c>
      <c r="D9361" s="1" t="s">
        <v>21</v>
      </c>
      <c r="E9361" s="1" t="s">
        <v>22</v>
      </c>
      <c r="F9361" s="1" t="s">
        <v>17</v>
      </c>
      <c r="G9361">
        <v>13714.29</v>
      </c>
      <c r="H9361">
        <v>3</v>
      </c>
      <c r="I9361">
        <v>41142.870000000003</v>
      </c>
      <c r="J9361">
        <v>3.81</v>
      </c>
      <c r="K9361">
        <v>1364</v>
      </c>
      <c r="L9361" s="2">
        <v>45575</v>
      </c>
      <c r="O9361" t="str">
        <f>IF(ecommerce_10000[[#This Row],[Platform]]="Souq","sq",ecommerce_10000[[#This Row],[Platform]])</f>
        <v>Jumia</v>
      </c>
      <c r="P9361" t="str">
        <f>IF(E9361="Souq","sq",IF(E9361="Jumia","Jum",E9361))</f>
        <v>Jum</v>
      </c>
      <c r="Q9361">
        <f>VLOOKUP(ecommerce_10000[[#This Row],[City]],F:I,4,FALSE)</f>
        <v>16284.02</v>
      </c>
      <c r="R9361" s="1">
        <f>SUMIF(C:C,ecommerce_10000[[#This Row],[Category]],I:I)</f>
        <v>91504159.730000004</v>
      </c>
      <c r="S9361" s="1">
        <f>SUMIFS(I:I,C:C,C9361)</f>
        <v>91504159.730000004</v>
      </c>
      <c r="T9361" s="1" t="str">
        <f>INDEX(F:F,MATCH(ecommerce_10000[[#This Row],[TotalAmount]],I:I,0))</f>
        <v>Cairo</v>
      </c>
    </row>
    <row r="9362" spans="1:20" x14ac:dyDescent="0.3">
      <c r="A9362" s="1" t="s">
        <v>9406</v>
      </c>
      <c r="B9362" s="1" t="s">
        <v>65</v>
      </c>
      <c r="C9362" s="1" t="s">
        <v>20</v>
      </c>
      <c r="D9362" s="1" t="s">
        <v>66</v>
      </c>
      <c r="E9362" s="1" t="s">
        <v>22</v>
      </c>
      <c r="F9362" s="1" t="s">
        <v>62</v>
      </c>
      <c r="G9362">
        <v>12238.14</v>
      </c>
      <c r="H9362">
        <v>4</v>
      </c>
      <c r="I9362">
        <v>48952.56</v>
      </c>
      <c r="J9362">
        <v>4.93</v>
      </c>
      <c r="K9362">
        <v>3764</v>
      </c>
      <c r="L9362" s="2">
        <v>45323</v>
      </c>
      <c r="O9362" t="str">
        <f>IF(ecommerce_10000[[#This Row],[Platform]]="Souq","sq",ecommerce_10000[[#This Row],[Platform]])</f>
        <v>Jumia</v>
      </c>
      <c r="P9362" t="str">
        <f>IF(E9362="Souq","sq",IF(E9362="Jumia","Jum",E9362))</f>
        <v>Jum</v>
      </c>
      <c r="Q9362">
        <f>VLOOKUP(ecommerce_10000[[#This Row],[City]],F:I,4,FALSE)</f>
        <v>27872.98</v>
      </c>
      <c r="R9362" s="1">
        <f>SUMIF(C:C,ecommerce_10000[[#This Row],[Category]],I:I)</f>
        <v>91504159.730000004</v>
      </c>
      <c r="S9362" s="1">
        <f>SUMIFS(I:I,C:C,C9362)</f>
        <v>91504159.730000004</v>
      </c>
      <c r="T9362" s="1" t="str">
        <f>INDEX(F:F,MATCH(ecommerce_10000[[#This Row],[TotalAmount]],I:I,0))</f>
        <v>Giza</v>
      </c>
    </row>
    <row r="9363" spans="1:20" x14ac:dyDescent="0.3">
      <c r="A9363" s="1" t="s">
        <v>9407</v>
      </c>
      <c r="B9363" s="1" t="s">
        <v>25</v>
      </c>
      <c r="C9363" s="1" t="s">
        <v>26</v>
      </c>
      <c r="D9363" s="1" t="s">
        <v>27</v>
      </c>
      <c r="E9363" s="1" t="s">
        <v>47</v>
      </c>
      <c r="F9363" s="1" t="s">
        <v>33</v>
      </c>
      <c r="G9363">
        <v>6812.63</v>
      </c>
      <c r="H9363">
        <v>3</v>
      </c>
      <c r="I9363">
        <v>20437.89</v>
      </c>
      <c r="J9363">
        <v>1.66</v>
      </c>
      <c r="K9363">
        <v>1128</v>
      </c>
      <c r="L9363" s="2">
        <v>45330</v>
      </c>
      <c r="O9363" t="str">
        <f>IF(ecommerce_10000[[#This Row],[Platform]]="Souq","sq",ecommerce_10000[[#This Row],[Platform]])</f>
        <v>Amazon</v>
      </c>
      <c r="P9363" t="str">
        <f>IF(E9363="Souq","sq",IF(E9363="Jumia","Jum",E9363))</f>
        <v>Amazon</v>
      </c>
      <c r="Q9363">
        <f>VLOOKUP(ecommerce_10000[[#This Row],[City]],F:I,4,FALSE)</f>
        <v>3665.44</v>
      </c>
      <c r="R9363" s="1">
        <f>SUMIF(C:C,ecommerce_10000[[#This Row],[Category]],I:I)</f>
        <v>29200970.130000021</v>
      </c>
      <c r="S9363" s="1">
        <f>SUMIFS(I:I,C:C,C9363)</f>
        <v>29200970.130000021</v>
      </c>
      <c r="T9363" s="1" t="str">
        <f>INDEX(F:F,MATCH(ecommerce_10000[[#This Row],[TotalAmount]],I:I,0))</f>
        <v>Dubai</v>
      </c>
    </row>
    <row r="9364" spans="1:20" x14ac:dyDescent="0.3">
      <c r="A9364" s="1" t="s">
        <v>9408</v>
      </c>
      <c r="B9364" s="1" t="s">
        <v>49</v>
      </c>
      <c r="C9364" s="1" t="s">
        <v>14</v>
      </c>
      <c r="D9364" s="1" t="s">
        <v>50</v>
      </c>
      <c r="E9364" s="1" t="s">
        <v>22</v>
      </c>
      <c r="F9364" s="1" t="s">
        <v>40</v>
      </c>
      <c r="G9364">
        <v>9848.7900000000009</v>
      </c>
      <c r="H9364">
        <v>2</v>
      </c>
      <c r="I9364">
        <v>19697.580000000002</v>
      </c>
      <c r="J9364">
        <v>1.54</v>
      </c>
      <c r="K9364">
        <v>2164</v>
      </c>
      <c r="L9364" s="2">
        <v>45519</v>
      </c>
      <c r="O9364" t="str">
        <f>IF(ecommerce_10000[[#This Row],[Platform]]="Souq","sq",ecommerce_10000[[#This Row],[Platform]])</f>
        <v>Jumia</v>
      </c>
      <c r="P9364" t="str">
        <f>IF(E9364="Souq","sq",IF(E9364="Jumia","Jum",E9364))</f>
        <v>Jum</v>
      </c>
      <c r="Q9364">
        <f>VLOOKUP(ecommerce_10000[[#This Row],[City]],F:I,4,FALSE)</f>
        <v>99349.3</v>
      </c>
      <c r="R9364" s="1">
        <f>SUMIF(C:C,ecommerce_10000[[#This Row],[Category]],I:I)</f>
        <v>92327183.770000085</v>
      </c>
      <c r="S9364" s="1">
        <f>SUMIFS(I:I,C:C,C9364)</f>
        <v>92327183.770000085</v>
      </c>
      <c r="T9364" s="1" t="str">
        <f>INDEX(F:F,MATCH(ecommerce_10000[[#This Row],[TotalAmount]],I:I,0))</f>
        <v>Riyadh</v>
      </c>
    </row>
    <row r="9365" spans="1:20" x14ac:dyDescent="0.3">
      <c r="A9365" s="1" t="s">
        <v>9409</v>
      </c>
      <c r="B9365" s="1" t="s">
        <v>65</v>
      </c>
      <c r="C9365" s="1" t="s">
        <v>20</v>
      </c>
      <c r="D9365" s="1" t="s">
        <v>66</v>
      </c>
      <c r="E9365" s="1" t="s">
        <v>16</v>
      </c>
      <c r="F9365" s="1" t="s">
        <v>33</v>
      </c>
      <c r="G9365">
        <v>15626.07</v>
      </c>
      <c r="H9365">
        <v>5</v>
      </c>
      <c r="I9365">
        <v>78130.350000000006</v>
      </c>
      <c r="J9365">
        <v>1.44</v>
      </c>
      <c r="K9365">
        <v>4863</v>
      </c>
      <c r="L9365" s="2">
        <v>45575</v>
      </c>
      <c r="O9365" t="str">
        <f>IF(ecommerce_10000[[#This Row],[Platform]]="Souq","sq",ecommerce_10000[[#This Row],[Platform]])</f>
        <v>sq</v>
      </c>
      <c r="P9365" t="str">
        <f>IF(E9365="Souq","sq",IF(E9365="Jumia","Jum",E9365))</f>
        <v>sq</v>
      </c>
      <c r="Q9365">
        <f>VLOOKUP(ecommerce_10000[[#This Row],[City]],F:I,4,FALSE)</f>
        <v>3665.44</v>
      </c>
      <c r="R9365" s="1">
        <f>SUMIF(C:C,ecommerce_10000[[#This Row],[Category]],I:I)</f>
        <v>91504159.730000004</v>
      </c>
      <c r="S9365" s="1">
        <f>SUMIFS(I:I,C:C,C9365)</f>
        <v>91504159.730000004</v>
      </c>
      <c r="T9365" s="1" t="str">
        <f>INDEX(F:F,MATCH(ecommerce_10000[[#This Row],[TotalAmount]],I:I,0))</f>
        <v>Dubai</v>
      </c>
    </row>
    <row r="9366" spans="1:20" x14ac:dyDescent="0.3">
      <c r="A9366" s="1" t="s">
        <v>9410</v>
      </c>
      <c r="B9366" s="1" t="s">
        <v>13</v>
      </c>
      <c r="C9366" s="1" t="s">
        <v>14</v>
      </c>
      <c r="D9366" s="1" t="s">
        <v>15</v>
      </c>
      <c r="E9366" s="1" t="s">
        <v>47</v>
      </c>
      <c r="F9366" s="1" t="s">
        <v>23</v>
      </c>
      <c r="G9366">
        <v>16993.95</v>
      </c>
      <c r="H9366">
        <v>2</v>
      </c>
      <c r="I9366">
        <v>33987.9</v>
      </c>
      <c r="J9366">
        <v>4.9400000000000004</v>
      </c>
      <c r="K9366">
        <v>4385</v>
      </c>
      <c r="L9366" s="2">
        <v>45341</v>
      </c>
      <c r="O9366" t="str">
        <f>IF(ecommerce_10000[[#This Row],[Platform]]="Souq","sq",ecommerce_10000[[#This Row],[Platform]])</f>
        <v>Amazon</v>
      </c>
      <c r="P9366" t="str">
        <f>IF(E9366="Souq","sq",IF(E9366="Jumia","Jum",E9366))</f>
        <v>Amazon</v>
      </c>
      <c r="Q9366">
        <f>VLOOKUP(ecommerce_10000[[#This Row],[City]],F:I,4,FALSE)</f>
        <v>13290.4</v>
      </c>
      <c r="R9366" s="1">
        <f>SUMIF(C:C,ecommerce_10000[[#This Row],[Category]],I:I)</f>
        <v>92327183.770000085</v>
      </c>
      <c r="S9366" s="1">
        <f>SUMIFS(I:I,C:C,C9366)</f>
        <v>92327183.770000085</v>
      </c>
      <c r="T9366" s="1" t="str">
        <f>INDEX(F:F,MATCH(ecommerce_10000[[#This Row],[TotalAmount]],I:I,0))</f>
        <v>Alexandria</v>
      </c>
    </row>
    <row r="9367" spans="1:20" x14ac:dyDescent="0.3">
      <c r="A9367" s="1" t="s">
        <v>9411</v>
      </c>
      <c r="B9367" s="1" t="s">
        <v>13</v>
      </c>
      <c r="C9367" s="1" t="s">
        <v>14</v>
      </c>
      <c r="D9367" s="1" t="s">
        <v>15</v>
      </c>
      <c r="E9367" s="1" t="s">
        <v>22</v>
      </c>
      <c r="F9367" s="1" t="s">
        <v>62</v>
      </c>
      <c r="G9367">
        <v>1647.17</v>
      </c>
      <c r="H9367">
        <v>5</v>
      </c>
      <c r="I9367">
        <v>8235.85</v>
      </c>
      <c r="J9367">
        <v>4.29</v>
      </c>
      <c r="K9367">
        <v>378</v>
      </c>
      <c r="L9367" s="2">
        <v>45487</v>
      </c>
      <c r="O9367" t="str">
        <f>IF(ecommerce_10000[[#This Row],[Platform]]="Souq","sq",ecommerce_10000[[#This Row],[Platform]])</f>
        <v>Jumia</v>
      </c>
      <c r="P9367" t="str">
        <f>IF(E9367="Souq","sq",IF(E9367="Jumia","Jum",E9367))</f>
        <v>Jum</v>
      </c>
      <c r="Q9367">
        <f>VLOOKUP(ecommerce_10000[[#This Row],[City]],F:I,4,FALSE)</f>
        <v>27872.98</v>
      </c>
      <c r="R9367" s="1">
        <f>SUMIF(C:C,ecommerce_10000[[#This Row],[Category]],I:I)</f>
        <v>92327183.770000085</v>
      </c>
      <c r="S9367" s="1">
        <f>SUMIFS(I:I,C:C,C9367)</f>
        <v>92327183.770000085</v>
      </c>
      <c r="T9367" s="1" t="str">
        <f>INDEX(F:F,MATCH(ecommerce_10000[[#This Row],[TotalAmount]],I:I,0))</f>
        <v>Giza</v>
      </c>
    </row>
    <row r="9368" spans="1:20" x14ac:dyDescent="0.3">
      <c r="A9368" s="1" t="s">
        <v>9412</v>
      </c>
      <c r="B9368" s="1" t="s">
        <v>43</v>
      </c>
      <c r="C9368" s="1" t="s">
        <v>44</v>
      </c>
      <c r="D9368" s="1" t="s">
        <v>45</v>
      </c>
      <c r="E9368" s="1" t="s">
        <v>16</v>
      </c>
      <c r="F9368" s="1" t="s">
        <v>62</v>
      </c>
      <c r="G9368">
        <v>13407.23</v>
      </c>
      <c r="H9368">
        <v>2</v>
      </c>
      <c r="I9368">
        <v>26814.46</v>
      </c>
      <c r="J9368">
        <v>2.72</v>
      </c>
      <c r="K9368">
        <v>563</v>
      </c>
      <c r="L9368" s="2">
        <v>45647</v>
      </c>
      <c r="O9368" t="str">
        <f>IF(ecommerce_10000[[#This Row],[Platform]]="Souq","sq",ecommerce_10000[[#This Row],[Platform]])</f>
        <v>sq</v>
      </c>
      <c r="P9368" t="str">
        <f>IF(E9368="Souq","sq",IF(E9368="Jumia","Jum",E9368))</f>
        <v>sq</v>
      </c>
      <c r="Q9368">
        <f>VLOOKUP(ecommerce_10000[[#This Row],[City]],F:I,4,FALSE)</f>
        <v>27872.98</v>
      </c>
      <c r="R9368" s="1">
        <f>SUMIF(C:C,ecommerce_10000[[#This Row],[Category]],I:I)</f>
        <v>31420413.200000018</v>
      </c>
      <c r="S9368" s="1">
        <f>SUMIFS(I:I,C:C,C9368)</f>
        <v>31420413.200000018</v>
      </c>
      <c r="T9368" s="1" t="str">
        <f>INDEX(F:F,MATCH(ecommerce_10000[[#This Row],[TotalAmount]],I:I,0))</f>
        <v>Giza</v>
      </c>
    </row>
    <row r="9369" spans="1:20" x14ac:dyDescent="0.3">
      <c r="A9369" s="1" t="s">
        <v>9413</v>
      </c>
      <c r="B9369" s="1" t="s">
        <v>65</v>
      </c>
      <c r="C9369" s="1" t="s">
        <v>20</v>
      </c>
      <c r="D9369" s="1" t="s">
        <v>66</v>
      </c>
      <c r="E9369" s="1" t="s">
        <v>47</v>
      </c>
      <c r="F9369" s="1" t="s">
        <v>28</v>
      </c>
      <c r="G9369">
        <v>13706.02</v>
      </c>
      <c r="H9369">
        <v>1</v>
      </c>
      <c r="I9369">
        <v>13706.02</v>
      </c>
      <c r="J9369">
        <v>1.19</v>
      </c>
      <c r="K9369">
        <v>2480</v>
      </c>
      <c r="L9369" s="2">
        <v>45464</v>
      </c>
      <c r="O9369" t="str">
        <f>IF(ecommerce_10000[[#This Row],[Platform]]="Souq","sq",ecommerce_10000[[#This Row],[Platform]])</f>
        <v>Amazon</v>
      </c>
      <c r="P9369" t="str">
        <f>IF(E9369="Souq","sq",IF(E9369="Jumia","Jum",E9369))</f>
        <v>Amazon</v>
      </c>
      <c r="Q9369">
        <f>VLOOKUP(ecommerce_10000[[#This Row],[City]],F:I,4,FALSE)</f>
        <v>26648.76</v>
      </c>
      <c r="R9369" s="1">
        <f>SUMIF(C:C,ecommerce_10000[[#This Row],[Category]],I:I)</f>
        <v>91504159.730000004</v>
      </c>
      <c r="S9369" s="1">
        <f>SUMIFS(I:I,C:C,C9369)</f>
        <v>91504159.730000004</v>
      </c>
      <c r="T9369" s="1" t="str">
        <f>INDEX(F:F,MATCH(ecommerce_10000[[#This Row],[TotalAmount]],I:I,0))</f>
        <v>Casablanca</v>
      </c>
    </row>
    <row r="9370" spans="1:20" x14ac:dyDescent="0.3">
      <c r="A9370" s="1" t="s">
        <v>9414</v>
      </c>
      <c r="B9370" s="1" t="s">
        <v>25</v>
      </c>
      <c r="C9370" s="1" t="s">
        <v>26</v>
      </c>
      <c r="D9370" s="1" t="s">
        <v>27</v>
      </c>
      <c r="E9370" s="1" t="s">
        <v>22</v>
      </c>
      <c r="F9370" s="1" t="s">
        <v>28</v>
      </c>
      <c r="G9370">
        <v>3393.12</v>
      </c>
      <c r="H9370">
        <v>5</v>
      </c>
      <c r="I9370">
        <v>16965.599999999999</v>
      </c>
      <c r="J9370">
        <v>1.27</v>
      </c>
      <c r="K9370">
        <v>1280</v>
      </c>
      <c r="L9370" s="2">
        <v>45584</v>
      </c>
      <c r="O9370" t="str">
        <f>IF(ecommerce_10000[[#This Row],[Platform]]="Souq","sq",ecommerce_10000[[#This Row],[Platform]])</f>
        <v>Jumia</v>
      </c>
      <c r="P9370" t="str">
        <f>IF(E9370="Souq","sq",IF(E9370="Jumia","Jum",E9370))</f>
        <v>Jum</v>
      </c>
      <c r="Q9370">
        <f>VLOOKUP(ecommerce_10000[[#This Row],[City]],F:I,4,FALSE)</f>
        <v>26648.76</v>
      </c>
      <c r="R9370" s="1">
        <f>SUMIF(C:C,ecommerce_10000[[#This Row],[Category]],I:I)</f>
        <v>29200970.130000021</v>
      </c>
      <c r="S9370" s="1">
        <f>SUMIFS(I:I,C:C,C9370)</f>
        <v>29200970.130000021</v>
      </c>
      <c r="T9370" s="1" t="str">
        <f>INDEX(F:F,MATCH(ecommerce_10000[[#This Row],[TotalAmount]],I:I,0))</f>
        <v>Casablanca</v>
      </c>
    </row>
    <row r="9371" spans="1:20" x14ac:dyDescent="0.3">
      <c r="A9371" s="1" t="s">
        <v>9415</v>
      </c>
      <c r="B9371" s="1" t="s">
        <v>49</v>
      </c>
      <c r="C9371" s="1" t="s">
        <v>14</v>
      </c>
      <c r="D9371" s="1" t="s">
        <v>50</v>
      </c>
      <c r="E9371" s="1" t="s">
        <v>22</v>
      </c>
      <c r="F9371" s="1" t="s">
        <v>23</v>
      </c>
      <c r="G9371">
        <v>16508.009999999998</v>
      </c>
      <c r="H9371">
        <v>5</v>
      </c>
      <c r="I9371">
        <v>82540.05</v>
      </c>
      <c r="J9371">
        <v>2.41</v>
      </c>
      <c r="K9371">
        <v>951</v>
      </c>
      <c r="L9371" s="2">
        <v>45490</v>
      </c>
      <c r="O9371" t="str">
        <f>IF(ecommerce_10000[[#This Row],[Platform]]="Souq","sq",ecommerce_10000[[#This Row],[Platform]])</f>
        <v>Jumia</v>
      </c>
      <c r="P9371" t="str">
        <f>IF(E9371="Souq","sq",IF(E9371="Jumia","Jum",E9371))</f>
        <v>Jum</v>
      </c>
      <c r="Q9371">
        <f>VLOOKUP(ecommerce_10000[[#This Row],[City]],F:I,4,FALSE)</f>
        <v>13290.4</v>
      </c>
      <c r="R9371" s="1">
        <f>SUMIF(C:C,ecommerce_10000[[#This Row],[Category]],I:I)</f>
        <v>92327183.770000085</v>
      </c>
      <c r="S9371" s="1">
        <f>SUMIFS(I:I,C:C,C9371)</f>
        <v>92327183.770000085</v>
      </c>
      <c r="T9371" s="1" t="str">
        <f>INDEX(F:F,MATCH(ecommerce_10000[[#This Row],[TotalAmount]],I:I,0))</f>
        <v>Alexandria</v>
      </c>
    </row>
    <row r="9372" spans="1:20" x14ac:dyDescent="0.3">
      <c r="A9372" s="1" t="s">
        <v>9416</v>
      </c>
      <c r="B9372" s="1" t="s">
        <v>43</v>
      </c>
      <c r="C9372" s="1" t="s">
        <v>44</v>
      </c>
      <c r="D9372" s="1" t="s">
        <v>45</v>
      </c>
      <c r="E9372" s="1" t="s">
        <v>16</v>
      </c>
      <c r="F9372" s="1" t="s">
        <v>33</v>
      </c>
      <c r="G9372">
        <v>15278.81</v>
      </c>
      <c r="H9372">
        <v>5</v>
      </c>
      <c r="I9372">
        <v>76394.05</v>
      </c>
      <c r="J9372">
        <v>2.64</v>
      </c>
      <c r="K9372">
        <v>1889</v>
      </c>
      <c r="L9372" s="2">
        <v>45579</v>
      </c>
      <c r="O9372" t="str">
        <f>IF(ecommerce_10000[[#This Row],[Platform]]="Souq","sq",ecommerce_10000[[#This Row],[Platform]])</f>
        <v>sq</v>
      </c>
      <c r="P9372" t="str">
        <f>IF(E9372="Souq","sq",IF(E9372="Jumia","Jum",E9372))</f>
        <v>sq</v>
      </c>
      <c r="Q9372">
        <f>VLOOKUP(ecommerce_10000[[#This Row],[City]],F:I,4,FALSE)</f>
        <v>3665.44</v>
      </c>
      <c r="R9372" s="1">
        <f>SUMIF(C:C,ecommerce_10000[[#This Row],[Category]],I:I)</f>
        <v>31420413.200000018</v>
      </c>
      <c r="S9372" s="1">
        <f>SUMIFS(I:I,C:C,C9372)</f>
        <v>31420413.200000018</v>
      </c>
      <c r="T9372" s="1" t="str">
        <f>INDEX(F:F,MATCH(ecommerce_10000[[#This Row],[TotalAmount]],I:I,0))</f>
        <v>Dubai</v>
      </c>
    </row>
    <row r="9373" spans="1:20" x14ac:dyDescent="0.3">
      <c r="A9373" s="1" t="s">
        <v>9417</v>
      </c>
      <c r="B9373" s="1" t="s">
        <v>35</v>
      </c>
      <c r="C9373" s="1" t="s">
        <v>14</v>
      </c>
      <c r="D9373" s="1" t="s">
        <v>36</v>
      </c>
      <c r="E9373" s="1" t="s">
        <v>16</v>
      </c>
      <c r="F9373" s="1" t="s">
        <v>33</v>
      </c>
      <c r="G9373">
        <v>8736.0300000000007</v>
      </c>
      <c r="H9373">
        <v>2</v>
      </c>
      <c r="I9373">
        <v>17472.060000000001</v>
      </c>
      <c r="J9373">
        <v>4.6900000000000004</v>
      </c>
      <c r="K9373">
        <v>472</v>
      </c>
      <c r="L9373" s="2">
        <v>45378</v>
      </c>
      <c r="O9373" t="str">
        <f>IF(ecommerce_10000[[#This Row],[Platform]]="Souq","sq",ecommerce_10000[[#This Row],[Platform]])</f>
        <v>sq</v>
      </c>
      <c r="P9373" t="str">
        <f>IF(E9373="Souq","sq",IF(E9373="Jumia","Jum",E9373))</f>
        <v>sq</v>
      </c>
      <c r="Q9373">
        <f>VLOOKUP(ecommerce_10000[[#This Row],[City]],F:I,4,FALSE)</f>
        <v>3665.44</v>
      </c>
      <c r="R9373" s="1">
        <f>SUMIF(C:C,ecommerce_10000[[#This Row],[Category]],I:I)</f>
        <v>92327183.770000085</v>
      </c>
      <c r="S9373" s="1">
        <f>SUMIFS(I:I,C:C,C9373)</f>
        <v>92327183.770000085</v>
      </c>
      <c r="T9373" s="1" t="str">
        <f>INDEX(F:F,MATCH(ecommerce_10000[[#This Row],[TotalAmount]],I:I,0))</f>
        <v>Dubai</v>
      </c>
    </row>
    <row r="9374" spans="1:20" x14ac:dyDescent="0.3">
      <c r="A9374" s="1" t="s">
        <v>9418</v>
      </c>
      <c r="B9374" s="1" t="s">
        <v>49</v>
      </c>
      <c r="C9374" s="1" t="s">
        <v>14</v>
      </c>
      <c r="D9374" s="1" t="s">
        <v>50</v>
      </c>
      <c r="E9374" s="1" t="s">
        <v>16</v>
      </c>
      <c r="F9374" s="1" t="s">
        <v>62</v>
      </c>
      <c r="G9374">
        <v>17986.97</v>
      </c>
      <c r="H9374">
        <v>4</v>
      </c>
      <c r="I9374">
        <v>71947.88</v>
      </c>
      <c r="J9374">
        <v>3.43</v>
      </c>
      <c r="K9374">
        <v>2314</v>
      </c>
      <c r="L9374" s="2">
        <v>45414</v>
      </c>
      <c r="O9374" t="str">
        <f>IF(ecommerce_10000[[#This Row],[Platform]]="Souq","sq",ecommerce_10000[[#This Row],[Platform]])</f>
        <v>sq</v>
      </c>
      <c r="P9374" t="str">
        <f>IF(E9374="Souq","sq",IF(E9374="Jumia","Jum",E9374))</f>
        <v>sq</v>
      </c>
      <c r="Q9374">
        <f>VLOOKUP(ecommerce_10000[[#This Row],[City]],F:I,4,FALSE)</f>
        <v>27872.98</v>
      </c>
      <c r="R9374" s="1">
        <f>SUMIF(C:C,ecommerce_10000[[#This Row],[Category]],I:I)</f>
        <v>92327183.770000085</v>
      </c>
      <c r="S9374" s="1">
        <f>SUMIFS(I:I,C:C,C9374)</f>
        <v>92327183.770000085</v>
      </c>
      <c r="T9374" s="1" t="str">
        <f>INDEX(F:F,MATCH(ecommerce_10000[[#This Row],[TotalAmount]],I:I,0))</f>
        <v>Giza</v>
      </c>
    </row>
    <row r="9375" spans="1:20" x14ac:dyDescent="0.3">
      <c r="A9375" s="1" t="s">
        <v>9419</v>
      </c>
      <c r="B9375" s="1" t="s">
        <v>53</v>
      </c>
      <c r="C9375" s="1" t="s">
        <v>31</v>
      </c>
      <c r="D9375" s="1" t="s">
        <v>54</v>
      </c>
      <c r="E9375" s="1" t="s">
        <v>16</v>
      </c>
      <c r="F9375" s="1" t="s">
        <v>40</v>
      </c>
      <c r="G9375">
        <v>1951.71</v>
      </c>
      <c r="H9375">
        <v>2</v>
      </c>
      <c r="I9375">
        <v>3903.42</v>
      </c>
      <c r="J9375">
        <v>3.37</v>
      </c>
      <c r="K9375">
        <v>1067</v>
      </c>
      <c r="L9375" s="2">
        <v>45319</v>
      </c>
      <c r="O9375" t="str">
        <f>IF(ecommerce_10000[[#This Row],[Platform]]="Souq","sq",ecommerce_10000[[#This Row],[Platform]])</f>
        <v>sq</v>
      </c>
      <c r="P9375" t="str">
        <f>IF(E9375="Souq","sq",IF(E9375="Jumia","Jum",E9375))</f>
        <v>sq</v>
      </c>
      <c r="Q9375">
        <f>VLOOKUP(ecommerce_10000[[#This Row],[City]],F:I,4,FALSE)</f>
        <v>99349.3</v>
      </c>
      <c r="R9375" s="1">
        <f>SUMIF(C:C,ecommerce_10000[[#This Row],[Category]],I:I)</f>
        <v>57542997.559999913</v>
      </c>
      <c r="S9375" s="1">
        <f>SUMIFS(I:I,C:C,C9375)</f>
        <v>57542997.559999913</v>
      </c>
      <c r="T9375" s="1" t="str">
        <f>INDEX(F:F,MATCH(ecommerce_10000[[#This Row],[TotalAmount]],I:I,0))</f>
        <v>Riyadh</v>
      </c>
    </row>
    <row r="9376" spans="1:20" x14ac:dyDescent="0.3">
      <c r="A9376" s="1" t="s">
        <v>9420</v>
      </c>
      <c r="B9376" s="1" t="s">
        <v>49</v>
      </c>
      <c r="C9376" s="1" t="s">
        <v>14</v>
      </c>
      <c r="D9376" s="1" t="s">
        <v>50</v>
      </c>
      <c r="E9376" s="1" t="s">
        <v>16</v>
      </c>
      <c r="F9376" s="1" t="s">
        <v>17</v>
      </c>
      <c r="G9376">
        <v>5143.25</v>
      </c>
      <c r="H9376">
        <v>3</v>
      </c>
      <c r="I9376">
        <v>15429.75</v>
      </c>
      <c r="J9376">
        <v>1.54</v>
      </c>
      <c r="K9376">
        <v>3243</v>
      </c>
      <c r="L9376" s="2">
        <v>45509</v>
      </c>
      <c r="O9376" t="str">
        <f>IF(ecommerce_10000[[#This Row],[Platform]]="Souq","sq",ecommerce_10000[[#This Row],[Platform]])</f>
        <v>sq</v>
      </c>
      <c r="P9376" t="str">
        <f>IF(E9376="Souq","sq",IF(E9376="Jumia","Jum",E9376))</f>
        <v>sq</v>
      </c>
      <c r="Q9376">
        <f>VLOOKUP(ecommerce_10000[[#This Row],[City]],F:I,4,FALSE)</f>
        <v>16284.02</v>
      </c>
      <c r="R9376" s="1">
        <f>SUMIF(C:C,ecommerce_10000[[#This Row],[Category]],I:I)</f>
        <v>92327183.770000085</v>
      </c>
      <c r="S9376" s="1">
        <f>SUMIFS(I:I,C:C,C9376)</f>
        <v>92327183.770000085</v>
      </c>
      <c r="T9376" s="1" t="str">
        <f>INDEX(F:F,MATCH(ecommerce_10000[[#This Row],[TotalAmount]],I:I,0))</f>
        <v>Cairo</v>
      </c>
    </row>
    <row r="9377" spans="1:20" x14ac:dyDescent="0.3">
      <c r="A9377" s="1" t="s">
        <v>9421</v>
      </c>
      <c r="B9377" s="1" t="s">
        <v>65</v>
      </c>
      <c r="C9377" s="1" t="s">
        <v>20</v>
      </c>
      <c r="D9377" s="1" t="s">
        <v>66</v>
      </c>
      <c r="E9377" s="1" t="s">
        <v>16</v>
      </c>
      <c r="F9377" s="1" t="s">
        <v>62</v>
      </c>
      <c r="G9377">
        <v>7985.88</v>
      </c>
      <c r="H9377">
        <v>1</v>
      </c>
      <c r="I9377">
        <v>7985.88</v>
      </c>
      <c r="J9377">
        <v>3.57</v>
      </c>
      <c r="K9377">
        <v>2372</v>
      </c>
      <c r="L9377" s="2">
        <v>45338</v>
      </c>
      <c r="O9377" t="str">
        <f>IF(ecommerce_10000[[#This Row],[Platform]]="Souq","sq",ecommerce_10000[[#This Row],[Platform]])</f>
        <v>sq</v>
      </c>
      <c r="P9377" t="str">
        <f>IF(E9377="Souq","sq",IF(E9377="Jumia","Jum",E9377))</f>
        <v>sq</v>
      </c>
      <c r="Q9377">
        <f>VLOOKUP(ecommerce_10000[[#This Row],[City]],F:I,4,FALSE)</f>
        <v>27872.98</v>
      </c>
      <c r="R9377" s="1">
        <f>SUMIF(C:C,ecommerce_10000[[#This Row],[Category]],I:I)</f>
        <v>91504159.730000004</v>
      </c>
      <c r="S9377" s="1">
        <f>SUMIFS(I:I,C:C,C9377)</f>
        <v>91504159.730000004</v>
      </c>
      <c r="T9377" s="1" t="str">
        <f>INDEX(F:F,MATCH(ecommerce_10000[[#This Row],[TotalAmount]],I:I,0))</f>
        <v>Giza</v>
      </c>
    </row>
    <row r="9378" spans="1:20" x14ac:dyDescent="0.3">
      <c r="A9378" s="1" t="s">
        <v>9422</v>
      </c>
      <c r="B9378" s="1" t="s">
        <v>43</v>
      </c>
      <c r="C9378" s="1" t="s">
        <v>44</v>
      </c>
      <c r="D9378" s="1" t="s">
        <v>45</v>
      </c>
      <c r="E9378" s="1" t="s">
        <v>16</v>
      </c>
      <c r="F9378" s="1" t="s">
        <v>40</v>
      </c>
      <c r="G9378">
        <v>2880.18</v>
      </c>
      <c r="H9378">
        <v>1</v>
      </c>
      <c r="I9378">
        <v>2880.18</v>
      </c>
      <c r="J9378">
        <v>3.54</v>
      </c>
      <c r="K9378">
        <v>4770</v>
      </c>
      <c r="L9378" s="2">
        <v>45422</v>
      </c>
      <c r="O9378" t="str">
        <f>IF(ecommerce_10000[[#This Row],[Platform]]="Souq","sq",ecommerce_10000[[#This Row],[Platform]])</f>
        <v>sq</v>
      </c>
      <c r="P9378" t="str">
        <f>IF(E9378="Souq","sq",IF(E9378="Jumia","Jum",E9378))</f>
        <v>sq</v>
      </c>
      <c r="Q9378">
        <f>VLOOKUP(ecommerce_10000[[#This Row],[City]],F:I,4,FALSE)</f>
        <v>99349.3</v>
      </c>
      <c r="R9378" s="1">
        <f>SUMIF(C:C,ecommerce_10000[[#This Row],[Category]],I:I)</f>
        <v>31420413.200000018</v>
      </c>
      <c r="S9378" s="1">
        <f>SUMIFS(I:I,C:C,C9378)</f>
        <v>31420413.200000018</v>
      </c>
      <c r="T9378" s="1" t="str">
        <f>INDEX(F:F,MATCH(ecommerce_10000[[#This Row],[TotalAmount]],I:I,0))</f>
        <v>Riyadh</v>
      </c>
    </row>
    <row r="9379" spans="1:20" x14ac:dyDescent="0.3">
      <c r="A9379" s="1" t="s">
        <v>9423</v>
      </c>
      <c r="B9379" s="1" t="s">
        <v>38</v>
      </c>
      <c r="C9379" s="1" t="s">
        <v>20</v>
      </c>
      <c r="D9379" s="1" t="s">
        <v>39</v>
      </c>
      <c r="E9379" s="1" t="s">
        <v>47</v>
      </c>
      <c r="F9379" s="1" t="s">
        <v>28</v>
      </c>
      <c r="G9379">
        <v>5970.85</v>
      </c>
      <c r="H9379">
        <v>3</v>
      </c>
      <c r="I9379">
        <v>17912.55</v>
      </c>
      <c r="J9379">
        <v>1.05</v>
      </c>
      <c r="K9379">
        <v>4449</v>
      </c>
      <c r="L9379" s="2">
        <v>45376</v>
      </c>
      <c r="O9379" t="str">
        <f>IF(ecommerce_10000[[#This Row],[Platform]]="Souq","sq",ecommerce_10000[[#This Row],[Platform]])</f>
        <v>Amazon</v>
      </c>
      <c r="P9379" t="str">
        <f>IF(E9379="Souq","sq",IF(E9379="Jumia","Jum",E9379))</f>
        <v>Amazon</v>
      </c>
      <c r="Q9379">
        <f>VLOOKUP(ecommerce_10000[[#This Row],[City]],F:I,4,FALSE)</f>
        <v>26648.76</v>
      </c>
      <c r="R9379" s="1">
        <f>SUMIF(C:C,ecommerce_10000[[#This Row],[Category]],I:I)</f>
        <v>91504159.730000004</v>
      </c>
      <c r="S9379" s="1">
        <f>SUMIFS(I:I,C:C,C9379)</f>
        <v>91504159.730000004</v>
      </c>
      <c r="T9379" s="1" t="str">
        <f>INDEX(F:F,MATCH(ecommerce_10000[[#This Row],[TotalAmount]],I:I,0))</f>
        <v>Casablanca</v>
      </c>
    </row>
    <row r="9380" spans="1:20" x14ac:dyDescent="0.3">
      <c r="A9380" s="1" t="s">
        <v>9424</v>
      </c>
      <c r="B9380" s="1" t="s">
        <v>25</v>
      </c>
      <c r="C9380" s="1" t="s">
        <v>26</v>
      </c>
      <c r="D9380" s="1" t="s">
        <v>27</v>
      </c>
      <c r="E9380" s="1" t="s">
        <v>16</v>
      </c>
      <c r="F9380" s="1" t="s">
        <v>28</v>
      </c>
      <c r="G9380">
        <v>3468.03</v>
      </c>
      <c r="H9380">
        <v>3</v>
      </c>
      <c r="I9380">
        <v>10404.09</v>
      </c>
      <c r="J9380">
        <v>2.6</v>
      </c>
      <c r="K9380">
        <v>4083</v>
      </c>
      <c r="L9380" s="2">
        <v>45396</v>
      </c>
      <c r="O9380" t="str">
        <f>IF(ecommerce_10000[[#This Row],[Platform]]="Souq","sq",ecommerce_10000[[#This Row],[Platform]])</f>
        <v>sq</v>
      </c>
      <c r="P9380" t="str">
        <f>IF(E9380="Souq","sq",IF(E9380="Jumia","Jum",E9380))</f>
        <v>sq</v>
      </c>
      <c r="Q9380">
        <f>VLOOKUP(ecommerce_10000[[#This Row],[City]],F:I,4,FALSE)</f>
        <v>26648.76</v>
      </c>
      <c r="R9380" s="1">
        <f>SUMIF(C:C,ecommerce_10000[[#This Row],[Category]],I:I)</f>
        <v>29200970.130000021</v>
      </c>
      <c r="S9380" s="1">
        <f>SUMIFS(I:I,C:C,C9380)</f>
        <v>29200970.130000021</v>
      </c>
      <c r="T9380" s="1" t="str">
        <f>INDEX(F:F,MATCH(ecommerce_10000[[#This Row],[TotalAmount]],I:I,0))</f>
        <v>Casablanca</v>
      </c>
    </row>
    <row r="9381" spans="1:20" x14ac:dyDescent="0.3">
      <c r="A9381" s="1" t="s">
        <v>9425</v>
      </c>
      <c r="B9381" s="1" t="s">
        <v>38</v>
      </c>
      <c r="C9381" s="1" t="s">
        <v>20</v>
      </c>
      <c r="D9381" s="1" t="s">
        <v>39</v>
      </c>
      <c r="E9381" s="1" t="s">
        <v>16</v>
      </c>
      <c r="F9381" s="1" t="s">
        <v>17</v>
      </c>
      <c r="G9381">
        <v>9806.65</v>
      </c>
      <c r="H9381">
        <v>1</v>
      </c>
      <c r="I9381">
        <v>9806.65</v>
      </c>
      <c r="J9381">
        <v>2.78</v>
      </c>
      <c r="K9381">
        <v>4943</v>
      </c>
      <c r="L9381" s="2">
        <v>45445</v>
      </c>
      <c r="O9381" t="str">
        <f>IF(ecommerce_10000[[#This Row],[Platform]]="Souq","sq",ecommerce_10000[[#This Row],[Platform]])</f>
        <v>sq</v>
      </c>
      <c r="P9381" t="str">
        <f>IF(E9381="Souq","sq",IF(E9381="Jumia","Jum",E9381))</f>
        <v>sq</v>
      </c>
      <c r="Q9381">
        <f>VLOOKUP(ecommerce_10000[[#This Row],[City]],F:I,4,FALSE)</f>
        <v>16284.02</v>
      </c>
      <c r="R9381" s="1">
        <f>SUMIF(C:C,ecommerce_10000[[#This Row],[Category]],I:I)</f>
        <v>91504159.730000004</v>
      </c>
      <c r="S9381" s="1">
        <f>SUMIFS(I:I,C:C,C9381)</f>
        <v>91504159.730000004</v>
      </c>
      <c r="T9381" s="1" t="str">
        <f>INDEX(F:F,MATCH(ecommerce_10000[[#This Row],[TotalAmount]],I:I,0))</f>
        <v>Cairo</v>
      </c>
    </row>
    <row r="9382" spans="1:20" x14ac:dyDescent="0.3">
      <c r="A9382" s="1" t="s">
        <v>9426</v>
      </c>
      <c r="B9382" s="1" t="s">
        <v>65</v>
      </c>
      <c r="C9382" s="1" t="s">
        <v>20</v>
      </c>
      <c r="D9382" s="1" t="s">
        <v>66</v>
      </c>
      <c r="E9382" s="1" t="s">
        <v>16</v>
      </c>
      <c r="F9382" s="1" t="s">
        <v>33</v>
      </c>
      <c r="G9382">
        <v>9699.44</v>
      </c>
      <c r="H9382">
        <v>4</v>
      </c>
      <c r="I9382">
        <v>38797.760000000002</v>
      </c>
      <c r="J9382">
        <v>2.2400000000000002</v>
      </c>
      <c r="K9382">
        <v>4514</v>
      </c>
      <c r="L9382" s="2">
        <v>45436</v>
      </c>
      <c r="O9382" t="str">
        <f>IF(ecommerce_10000[[#This Row],[Platform]]="Souq","sq",ecommerce_10000[[#This Row],[Platform]])</f>
        <v>sq</v>
      </c>
      <c r="P9382" t="str">
        <f>IF(E9382="Souq","sq",IF(E9382="Jumia","Jum",E9382))</f>
        <v>sq</v>
      </c>
      <c r="Q9382">
        <f>VLOOKUP(ecommerce_10000[[#This Row],[City]],F:I,4,FALSE)</f>
        <v>3665.44</v>
      </c>
      <c r="R9382" s="1">
        <f>SUMIF(C:C,ecommerce_10000[[#This Row],[Category]],I:I)</f>
        <v>91504159.730000004</v>
      </c>
      <c r="S9382" s="1">
        <f>SUMIFS(I:I,C:C,C9382)</f>
        <v>91504159.730000004</v>
      </c>
      <c r="T9382" s="1" t="str">
        <f>INDEX(F:F,MATCH(ecommerce_10000[[#This Row],[TotalAmount]],I:I,0))</f>
        <v>Dubai</v>
      </c>
    </row>
    <row r="9383" spans="1:20" x14ac:dyDescent="0.3">
      <c r="A9383" s="1" t="s">
        <v>9427</v>
      </c>
      <c r="B9383" s="1" t="s">
        <v>49</v>
      </c>
      <c r="C9383" s="1" t="s">
        <v>14</v>
      </c>
      <c r="D9383" s="1" t="s">
        <v>50</v>
      </c>
      <c r="E9383" s="1" t="s">
        <v>16</v>
      </c>
      <c r="F9383" s="1" t="s">
        <v>62</v>
      </c>
      <c r="G9383">
        <v>17624.97</v>
      </c>
      <c r="H9383">
        <v>5</v>
      </c>
      <c r="I9383">
        <v>88124.85</v>
      </c>
      <c r="J9383">
        <v>4.34</v>
      </c>
      <c r="K9383">
        <v>1022</v>
      </c>
      <c r="L9383" s="2">
        <v>45603</v>
      </c>
      <c r="O9383" t="str">
        <f>IF(ecommerce_10000[[#This Row],[Platform]]="Souq","sq",ecommerce_10000[[#This Row],[Platform]])</f>
        <v>sq</v>
      </c>
      <c r="P9383" t="str">
        <f>IF(E9383="Souq","sq",IF(E9383="Jumia","Jum",E9383))</f>
        <v>sq</v>
      </c>
      <c r="Q9383">
        <f>VLOOKUP(ecommerce_10000[[#This Row],[City]],F:I,4,FALSE)</f>
        <v>27872.98</v>
      </c>
      <c r="R9383" s="1">
        <f>SUMIF(C:C,ecommerce_10000[[#This Row],[Category]],I:I)</f>
        <v>92327183.770000085</v>
      </c>
      <c r="S9383" s="1">
        <f>SUMIFS(I:I,C:C,C9383)</f>
        <v>92327183.770000085</v>
      </c>
      <c r="T9383" s="1" t="str">
        <f>INDEX(F:F,MATCH(ecommerce_10000[[#This Row],[TotalAmount]],I:I,0))</f>
        <v>Giza</v>
      </c>
    </row>
    <row r="9384" spans="1:20" x14ac:dyDescent="0.3">
      <c r="A9384" s="1" t="s">
        <v>9428</v>
      </c>
      <c r="B9384" s="1" t="s">
        <v>38</v>
      </c>
      <c r="C9384" s="1" t="s">
        <v>20</v>
      </c>
      <c r="D9384" s="1" t="s">
        <v>39</v>
      </c>
      <c r="E9384" s="1" t="s">
        <v>47</v>
      </c>
      <c r="F9384" s="1" t="s">
        <v>17</v>
      </c>
      <c r="G9384">
        <v>7817.77</v>
      </c>
      <c r="H9384">
        <v>5</v>
      </c>
      <c r="I9384">
        <v>39088.85</v>
      </c>
      <c r="J9384">
        <v>1.56</v>
      </c>
      <c r="K9384">
        <v>1869</v>
      </c>
      <c r="L9384" s="2">
        <v>45611</v>
      </c>
      <c r="O9384" t="str">
        <f>IF(ecommerce_10000[[#This Row],[Platform]]="Souq","sq",ecommerce_10000[[#This Row],[Platform]])</f>
        <v>Amazon</v>
      </c>
      <c r="P9384" t="str">
        <f>IF(E9384="Souq","sq",IF(E9384="Jumia","Jum",E9384))</f>
        <v>Amazon</v>
      </c>
      <c r="Q9384">
        <f>VLOOKUP(ecommerce_10000[[#This Row],[City]],F:I,4,FALSE)</f>
        <v>16284.02</v>
      </c>
      <c r="R9384" s="1">
        <f>SUMIF(C:C,ecommerce_10000[[#This Row],[Category]],I:I)</f>
        <v>91504159.730000004</v>
      </c>
      <c r="S9384" s="1">
        <f>SUMIFS(I:I,C:C,C9384)</f>
        <v>91504159.730000004</v>
      </c>
      <c r="T9384" s="1" t="str">
        <f>INDEX(F:F,MATCH(ecommerce_10000[[#This Row],[TotalAmount]],I:I,0))</f>
        <v>Cairo</v>
      </c>
    </row>
    <row r="9385" spans="1:20" x14ac:dyDescent="0.3">
      <c r="A9385" s="1" t="s">
        <v>9429</v>
      </c>
      <c r="B9385" s="1" t="s">
        <v>30</v>
      </c>
      <c r="C9385" s="1" t="s">
        <v>31</v>
      </c>
      <c r="D9385" s="1" t="s">
        <v>32</v>
      </c>
      <c r="E9385" s="1" t="s">
        <v>16</v>
      </c>
      <c r="F9385" s="1" t="s">
        <v>17</v>
      </c>
      <c r="G9385">
        <v>14111.72</v>
      </c>
      <c r="H9385">
        <v>1</v>
      </c>
      <c r="I9385">
        <v>14111.72</v>
      </c>
      <c r="J9385">
        <v>3.27</v>
      </c>
      <c r="K9385">
        <v>2155</v>
      </c>
      <c r="L9385" s="2">
        <v>45462</v>
      </c>
      <c r="O9385" t="str">
        <f>IF(ecommerce_10000[[#This Row],[Platform]]="Souq","sq",ecommerce_10000[[#This Row],[Platform]])</f>
        <v>sq</v>
      </c>
      <c r="P9385" t="str">
        <f>IF(E9385="Souq","sq",IF(E9385="Jumia","Jum",E9385))</f>
        <v>sq</v>
      </c>
      <c r="Q9385">
        <f>VLOOKUP(ecommerce_10000[[#This Row],[City]],F:I,4,FALSE)</f>
        <v>16284.02</v>
      </c>
      <c r="R9385" s="1">
        <f>SUMIF(C:C,ecommerce_10000[[#This Row],[Category]],I:I)</f>
        <v>57542997.559999913</v>
      </c>
      <c r="S9385" s="1">
        <f>SUMIFS(I:I,C:C,C9385)</f>
        <v>57542997.559999913</v>
      </c>
      <c r="T9385" s="1" t="str">
        <f>INDEX(F:F,MATCH(ecommerce_10000[[#This Row],[TotalAmount]],I:I,0))</f>
        <v>Cairo</v>
      </c>
    </row>
    <row r="9386" spans="1:20" x14ac:dyDescent="0.3">
      <c r="A9386" s="1" t="s">
        <v>9430</v>
      </c>
      <c r="B9386" s="1" t="s">
        <v>38</v>
      </c>
      <c r="C9386" s="1" t="s">
        <v>20</v>
      </c>
      <c r="D9386" s="1" t="s">
        <v>39</v>
      </c>
      <c r="E9386" s="1" t="s">
        <v>16</v>
      </c>
      <c r="F9386" s="1" t="s">
        <v>23</v>
      </c>
      <c r="G9386">
        <v>18126.310000000001</v>
      </c>
      <c r="H9386">
        <v>5</v>
      </c>
      <c r="I9386">
        <v>90631.55</v>
      </c>
      <c r="J9386">
        <v>2.72</v>
      </c>
      <c r="K9386">
        <v>3360</v>
      </c>
      <c r="L9386" s="2">
        <v>45573</v>
      </c>
      <c r="O9386" t="str">
        <f>IF(ecommerce_10000[[#This Row],[Platform]]="Souq","sq",ecommerce_10000[[#This Row],[Platform]])</f>
        <v>sq</v>
      </c>
      <c r="P9386" t="str">
        <f>IF(E9386="Souq","sq",IF(E9386="Jumia","Jum",E9386))</f>
        <v>sq</v>
      </c>
      <c r="Q9386">
        <f>VLOOKUP(ecommerce_10000[[#This Row],[City]],F:I,4,FALSE)</f>
        <v>13290.4</v>
      </c>
      <c r="R9386" s="1">
        <f>SUMIF(C:C,ecommerce_10000[[#This Row],[Category]],I:I)</f>
        <v>91504159.730000004</v>
      </c>
      <c r="S9386" s="1">
        <f>SUMIFS(I:I,C:C,C9386)</f>
        <v>91504159.730000004</v>
      </c>
      <c r="T9386" s="1" t="str">
        <f>INDEX(F:F,MATCH(ecommerce_10000[[#This Row],[TotalAmount]],I:I,0))</f>
        <v>Alexandria</v>
      </c>
    </row>
    <row r="9387" spans="1:20" x14ac:dyDescent="0.3">
      <c r="A9387" s="1" t="s">
        <v>9431</v>
      </c>
      <c r="B9387" s="1" t="s">
        <v>30</v>
      </c>
      <c r="C9387" s="1" t="s">
        <v>31</v>
      </c>
      <c r="D9387" s="1" t="s">
        <v>32</v>
      </c>
      <c r="E9387" s="1" t="s">
        <v>22</v>
      </c>
      <c r="F9387" s="1" t="s">
        <v>17</v>
      </c>
      <c r="G9387">
        <v>9893.19</v>
      </c>
      <c r="H9387">
        <v>3</v>
      </c>
      <c r="I9387">
        <v>29679.57</v>
      </c>
      <c r="J9387">
        <v>3.8</v>
      </c>
      <c r="K9387">
        <v>333</v>
      </c>
      <c r="L9387" s="2">
        <v>45538</v>
      </c>
      <c r="O9387" t="str">
        <f>IF(ecommerce_10000[[#This Row],[Platform]]="Souq","sq",ecommerce_10000[[#This Row],[Platform]])</f>
        <v>Jumia</v>
      </c>
      <c r="P9387" t="str">
        <f>IF(E9387="Souq","sq",IF(E9387="Jumia","Jum",E9387))</f>
        <v>Jum</v>
      </c>
      <c r="Q9387">
        <f>VLOOKUP(ecommerce_10000[[#This Row],[City]],F:I,4,FALSE)</f>
        <v>16284.02</v>
      </c>
      <c r="R9387" s="1">
        <f>SUMIF(C:C,ecommerce_10000[[#This Row],[Category]],I:I)</f>
        <v>57542997.559999913</v>
      </c>
      <c r="S9387" s="1">
        <f>SUMIFS(I:I,C:C,C9387)</f>
        <v>57542997.559999913</v>
      </c>
      <c r="T9387" s="1" t="str">
        <f>INDEX(F:F,MATCH(ecommerce_10000[[#This Row],[TotalAmount]],I:I,0))</f>
        <v>Cairo</v>
      </c>
    </row>
    <row r="9388" spans="1:20" x14ac:dyDescent="0.3">
      <c r="A9388" s="1" t="s">
        <v>9432</v>
      </c>
      <c r="B9388" s="1" t="s">
        <v>49</v>
      </c>
      <c r="C9388" s="1" t="s">
        <v>14</v>
      </c>
      <c r="D9388" s="1" t="s">
        <v>50</v>
      </c>
      <c r="E9388" s="1" t="s">
        <v>22</v>
      </c>
      <c r="F9388" s="1" t="s">
        <v>40</v>
      </c>
      <c r="G9388">
        <v>6397.96</v>
      </c>
      <c r="H9388">
        <v>1</v>
      </c>
      <c r="I9388">
        <v>6397.96</v>
      </c>
      <c r="J9388">
        <v>1.97</v>
      </c>
      <c r="K9388">
        <v>3341</v>
      </c>
      <c r="L9388" s="2">
        <v>45359</v>
      </c>
      <c r="O9388" t="str">
        <f>IF(ecommerce_10000[[#This Row],[Platform]]="Souq","sq",ecommerce_10000[[#This Row],[Platform]])</f>
        <v>Jumia</v>
      </c>
      <c r="P9388" t="str">
        <f>IF(E9388="Souq","sq",IF(E9388="Jumia","Jum",E9388))</f>
        <v>Jum</v>
      </c>
      <c r="Q9388">
        <f>VLOOKUP(ecommerce_10000[[#This Row],[City]],F:I,4,FALSE)</f>
        <v>99349.3</v>
      </c>
      <c r="R9388" s="1">
        <f>SUMIF(C:C,ecommerce_10000[[#This Row],[Category]],I:I)</f>
        <v>92327183.770000085</v>
      </c>
      <c r="S9388" s="1">
        <f>SUMIFS(I:I,C:C,C9388)</f>
        <v>92327183.770000085</v>
      </c>
      <c r="T9388" s="1" t="str">
        <f>INDEX(F:F,MATCH(ecommerce_10000[[#This Row],[TotalAmount]],I:I,0))</f>
        <v>Riyadh</v>
      </c>
    </row>
    <row r="9389" spans="1:20" x14ac:dyDescent="0.3">
      <c r="A9389" s="1" t="s">
        <v>9433</v>
      </c>
      <c r="B9389" s="1" t="s">
        <v>65</v>
      </c>
      <c r="C9389" s="1" t="s">
        <v>20</v>
      </c>
      <c r="D9389" s="1" t="s">
        <v>66</v>
      </c>
      <c r="E9389" s="1" t="s">
        <v>47</v>
      </c>
      <c r="F9389" s="1" t="s">
        <v>33</v>
      </c>
      <c r="G9389">
        <v>14845.94</v>
      </c>
      <c r="H9389">
        <v>2</v>
      </c>
      <c r="I9389">
        <v>29691.88</v>
      </c>
      <c r="J9389">
        <v>4.8499999999999996</v>
      </c>
      <c r="K9389">
        <v>615</v>
      </c>
      <c r="L9389" s="2">
        <v>45437</v>
      </c>
      <c r="O9389" t="str">
        <f>IF(ecommerce_10000[[#This Row],[Platform]]="Souq","sq",ecommerce_10000[[#This Row],[Platform]])</f>
        <v>Amazon</v>
      </c>
      <c r="P9389" t="str">
        <f>IF(E9389="Souq","sq",IF(E9389="Jumia","Jum",E9389))</f>
        <v>Amazon</v>
      </c>
      <c r="Q9389">
        <f>VLOOKUP(ecommerce_10000[[#This Row],[City]],F:I,4,FALSE)</f>
        <v>3665.44</v>
      </c>
      <c r="R9389" s="1">
        <f>SUMIF(C:C,ecommerce_10000[[#This Row],[Category]],I:I)</f>
        <v>91504159.730000004</v>
      </c>
      <c r="S9389" s="1">
        <f>SUMIFS(I:I,C:C,C9389)</f>
        <v>91504159.730000004</v>
      </c>
      <c r="T9389" s="1" t="str">
        <f>INDEX(F:F,MATCH(ecommerce_10000[[#This Row],[TotalAmount]],I:I,0))</f>
        <v>Dubai</v>
      </c>
    </row>
    <row r="9390" spans="1:20" x14ac:dyDescent="0.3">
      <c r="A9390" s="1" t="s">
        <v>9434</v>
      </c>
      <c r="B9390" s="1" t="s">
        <v>25</v>
      </c>
      <c r="C9390" s="1" t="s">
        <v>26</v>
      </c>
      <c r="D9390" s="1" t="s">
        <v>27</v>
      </c>
      <c r="E9390" s="1" t="s">
        <v>16</v>
      </c>
      <c r="F9390" s="1" t="s">
        <v>17</v>
      </c>
      <c r="G9390">
        <v>6029.42</v>
      </c>
      <c r="H9390">
        <v>3</v>
      </c>
      <c r="I9390">
        <v>18088.259999999998</v>
      </c>
      <c r="J9390">
        <v>1.99</v>
      </c>
      <c r="K9390">
        <v>439</v>
      </c>
      <c r="L9390" s="2">
        <v>45635</v>
      </c>
      <c r="O9390" t="str">
        <f>IF(ecommerce_10000[[#This Row],[Platform]]="Souq","sq",ecommerce_10000[[#This Row],[Platform]])</f>
        <v>sq</v>
      </c>
      <c r="P9390" t="str">
        <f>IF(E9390="Souq","sq",IF(E9390="Jumia","Jum",E9390))</f>
        <v>sq</v>
      </c>
      <c r="Q9390">
        <f>VLOOKUP(ecommerce_10000[[#This Row],[City]],F:I,4,FALSE)</f>
        <v>16284.02</v>
      </c>
      <c r="R9390" s="1">
        <f>SUMIF(C:C,ecommerce_10000[[#This Row],[Category]],I:I)</f>
        <v>29200970.130000021</v>
      </c>
      <c r="S9390" s="1">
        <f>SUMIFS(I:I,C:C,C9390)</f>
        <v>29200970.130000021</v>
      </c>
      <c r="T9390" s="1" t="str">
        <f>INDEX(F:F,MATCH(ecommerce_10000[[#This Row],[TotalAmount]],I:I,0))</f>
        <v>Cairo</v>
      </c>
    </row>
    <row r="9391" spans="1:20" x14ac:dyDescent="0.3">
      <c r="A9391" s="1" t="s">
        <v>9435</v>
      </c>
      <c r="B9391" s="1" t="s">
        <v>25</v>
      </c>
      <c r="C9391" s="1" t="s">
        <v>26</v>
      </c>
      <c r="D9391" s="1" t="s">
        <v>27</v>
      </c>
      <c r="E9391" s="1" t="s">
        <v>22</v>
      </c>
      <c r="F9391" s="1" t="s">
        <v>62</v>
      </c>
      <c r="G9391">
        <v>6507.42</v>
      </c>
      <c r="H9391">
        <v>2</v>
      </c>
      <c r="I9391">
        <v>13014.84</v>
      </c>
      <c r="J9391">
        <v>4.05</v>
      </c>
      <c r="K9391">
        <v>484</v>
      </c>
      <c r="L9391" s="2">
        <v>45344</v>
      </c>
      <c r="O9391" t="str">
        <f>IF(ecommerce_10000[[#This Row],[Platform]]="Souq","sq",ecommerce_10000[[#This Row],[Platform]])</f>
        <v>Jumia</v>
      </c>
      <c r="P9391" t="str">
        <f>IF(E9391="Souq","sq",IF(E9391="Jumia","Jum",E9391))</f>
        <v>Jum</v>
      </c>
      <c r="Q9391">
        <f>VLOOKUP(ecommerce_10000[[#This Row],[City]],F:I,4,FALSE)</f>
        <v>27872.98</v>
      </c>
      <c r="R9391" s="1">
        <f>SUMIF(C:C,ecommerce_10000[[#This Row],[Category]],I:I)</f>
        <v>29200970.130000021</v>
      </c>
      <c r="S9391" s="1">
        <f>SUMIFS(I:I,C:C,C9391)</f>
        <v>29200970.130000021</v>
      </c>
      <c r="T9391" s="1" t="str">
        <f>INDEX(F:F,MATCH(ecommerce_10000[[#This Row],[TotalAmount]],I:I,0))</f>
        <v>Giza</v>
      </c>
    </row>
    <row r="9392" spans="1:20" x14ac:dyDescent="0.3">
      <c r="A9392" s="1" t="s">
        <v>9436</v>
      </c>
      <c r="B9392" s="1" t="s">
        <v>38</v>
      </c>
      <c r="C9392" s="1" t="s">
        <v>20</v>
      </c>
      <c r="D9392" s="1" t="s">
        <v>39</v>
      </c>
      <c r="E9392" s="1" t="s">
        <v>22</v>
      </c>
      <c r="F9392" s="1" t="s">
        <v>33</v>
      </c>
      <c r="G9392">
        <v>11983.55</v>
      </c>
      <c r="H9392">
        <v>2</v>
      </c>
      <c r="I9392">
        <v>23967.1</v>
      </c>
      <c r="J9392">
        <v>4.78</v>
      </c>
      <c r="K9392">
        <v>4508</v>
      </c>
      <c r="L9392" s="2">
        <v>45520</v>
      </c>
      <c r="O9392" t="str">
        <f>IF(ecommerce_10000[[#This Row],[Platform]]="Souq","sq",ecommerce_10000[[#This Row],[Platform]])</f>
        <v>Jumia</v>
      </c>
      <c r="P9392" t="str">
        <f>IF(E9392="Souq","sq",IF(E9392="Jumia","Jum",E9392))</f>
        <v>Jum</v>
      </c>
      <c r="Q9392">
        <f>VLOOKUP(ecommerce_10000[[#This Row],[City]],F:I,4,FALSE)</f>
        <v>3665.44</v>
      </c>
      <c r="R9392" s="1">
        <f>SUMIF(C:C,ecommerce_10000[[#This Row],[Category]],I:I)</f>
        <v>91504159.730000004</v>
      </c>
      <c r="S9392" s="1">
        <f>SUMIFS(I:I,C:C,C9392)</f>
        <v>91504159.730000004</v>
      </c>
      <c r="T9392" s="1" t="str">
        <f>INDEX(F:F,MATCH(ecommerce_10000[[#This Row],[TotalAmount]],I:I,0))</f>
        <v>Dubai</v>
      </c>
    </row>
    <row r="9393" spans="1:20" x14ac:dyDescent="0.3">
      <c r="A9393" s="1" t="s">
        <v>9437</v>
      </c>
      <c r="B9393" s="1" t="s">
        <v>53</v>
      </c>
      <c r="C9393" s="1" t="s">
        <v>31</v>
      </c>
      <c r="D9393" s="1" t="s">
        <v>54</v>
      </c>
      <c r="E9393" s="1" t="s">
        <v>16</v>
      </c>
      <c r="F9393" s="1" t="s">
        <v>33</v>
      </c>
      <c r="G9393">
        <v>8336.36</v>
      </c>
      <c r="H9393">
        <v>4</v>
      </c>
      <c r="I9393">
        <v>33345.440000000002</v>
      </c>
      <c r="J9393">
        <v>1.56</v>
      </c>
      <c r="K9393">
        <v>4927</v>
      </c>
      <c r="L9393" s="2">
        <v>45301</v>
      </c>
      <c r="O9393" t="str">
        <f>IF(ecommerce_10000[[#This Row],[Platform]]="Souq","sq",ecommerce_10000[[#This Row],[Platform]])</f>
        <v>sq</v>
      </c>
      <c r="P9393" t="str">
        <f>IF(E9393="Souq","sq",IF(E9393="Jumia","Jum",E9393))</f>
        <v>sq</v>
      </c>
      <c r="Q9393">
        <f>VLOOKUP(ecommerce_10000[[#This Row],[City]],F:I,4,FALSE)</f>
        <v>3665.44</v>
      </c>
      <c r="R9393" s="1">
        <f>SUMIF(C:C,ecommerce_10000[[#This Row],[Category]],I:I)</f>
        <v>57542997.559999913</v>
      </c>
      <c r="S9393" s="1">
        <f>SUMIFS(I:I,C:C,C9393)</f>
        <v>57542997.559999913</v>
      </c>
      <c r="T9393" s="1" t="str">
        <f>INDEX(F:F,MATCH(ecommerce_10000[[#This Row],[TotalAmount]],I:I,0))</f>
        <v>Dubai</v>
      </c>
    </row>
    <row r="9394" spans="1:20" x14ac:dyDescent="0.3">
      <c r="A9394" s="1" t="s">
        <v>9438</v>
      </c>
      <c r="B9394" s="1" t="s">
        <v>53</v>
      </c>
      <c r="C9394" s="1" t="s">
        <v>31</v>
      </c>
      <c r="D9394" s="1" t="s">
        <v>54</v>
      </c>
      <c r="E9394" s="1" t="s">
        <v>47</v>
      </c>
      <c r="F9394" s="1" t="s">
        <v>62</v>
      </c>
      <c r="G9394">
        <v>8327.01</v>
      </c>
      <c r="H9394">
        <v>5</v>
      </c>
      <c r="I9394">
        <v>41635.050000000003</v>
      </c>
      <c r="J9394">
        <v>2.8</v>
      </c>
      <c r="K9394">
        <v>4004</v>
      </c>
      <c r="L9394" s="2">
        <v>45346</v>
      </c>
      <c r="O9394" t="str">
        <f>IF(ecommerce_10000[[#This Row],[Platform]]="Souq","sq",ecommerce_10000[[#This Row],[Platform]])</f>
        <v>Amazon</v>
      </c>
      <c r="P9394" t="str">
        <f>IF(E9394="Souq","sq",IF(E9394="Jumia","Jum",E9394))</f>
        <v>Amazon</v>
      </c>
      <c r="Q9394">
        <f>VLOOKUP(ecommerce_10000[[#This Row],[City]],F:I,4,FALSE)</f>
        <v>27872.98</v>
      </c>
      <c r="R9394" s="1">
        <f>SUMIF(C:C,ecommerce_10000[[#This Row],[Category]],I:I)</f>
        <v>57542997.559999913</v>
      </c>
      <c r="S9394" s="1">
        <f>SUMIFS(I:I,C:C,C9394)</f>
        <v>57542997.559999913</v>
      </c>
      <c r="T9394" s="1" t="str">
        <f>INDEX(F:F,MATCH(ecommerce_10000[[#This Row],[TotalAmount]],I:I,0))</f>
        <v>Giza</v>
      </c>
    </row>
    <row r="9395" spans="1:20" x14ac:dyDescent="0.3">
      <c r="A9395" s="1" t="s">
        <v>9439</v>
      </c>
      <c r="B9395" s="1" t="s">
        <v>13</v>
      </c>
      <c r="C9395" s="1" t="s">
        <v>14</v>
      </c>
      <c r="D9395" s="1" t="s">
        <v>15</v>
      </c>
      <c r="E9395" s="1" t="s">
        <v>16</v>
      </c>
      <c r="F9395" s="1" t="s">
        <v>23</v>
      </c>
      <c r="G9395">
        <v>3192.83</v>
      </c>
      <c r="H9395">
        <v>1</v>
      </c>
      <c r="I9395">
        <v>3192.83</v>
      </c>
      <c r="J9395">
        <v>3</v>
      </c>
      <c r="K9395">
        <v>2225</v>
      </c>
      <c r="L9395" s="2">
        <v>45466</v>
      </c>
      <c r="O9395" t="str">
        <f>IF(ecommerce_10000[[#This Row],[Platform]]="Souq","sq",ecommerce_10000[[#This Row],[Platform]])</f>
        <v>sq</v>
      </c>
      <c r="P9395" t="str">
        <f>IF(E9395="Souq","sq",IF(E9395="Jumia","Jum",E9395))</f>
        <v>sq</v>
      </c>
      <c r="Q9395">
        <f>VLOOKUP(ecommerce_10000[[#This Row],[City]],F:I,4,FALSE)</f>
        <v>13290.4</v>
      </c>
      <c r="R9395" s="1">
        <f>SUMIF(C:C,ecommerce_10000[[#This Row],[Category]],I:I)</f>
        <v>92327183.770000085</v>
      </c>
      <c r="S9395" s="1">
        <f>SUMIFS(I:I,C:C,C9395)</f>
        <v>92327183.770000085</v>
      </c>
      <c r="T9395" s="1" t="str">
        <f>INDEX(F:F,MATCH(ecommerce_10000[[#This Row],[TotalAmount]],I:I,0))</f>
        <v>Alexandria</v>
      </c>
    </row>
    <row r="9396" spans="1:20" x14ac:dyDescent="0.3">
      <c r="A9396" s="1" t="s">
        <v>9440</v>
      </c>
      <c r="B9396" s="1" t="s">
        <v>30</v>
      </c>
      <c r="C9396" s="1" t="s">
        <v>31</v>
      </c>
      <c r="D9396" s="1" t="s">
        <v>32</v>
      </c>
      <c r="E9396" s="1" t="s">
        <v>22</v>
      </c>
      <c r="F9396" s="1" t="s">
        <v>33</v>
      </c>
      <c r="G9396">
        <v>8349.5400000000009</v>
      </c>
      <c r="H9396">
        <v>2</v>
      </c>
      <c r="I9396">
        <v>16699.080000000002</v>
      </c>
      <c r="J9396">
        <v>4.6399999999999997</v>
      </c>
      <c r="K9396">
        <v>1092</v>
      </c>
      <c r="L9396" s="2">
        <v>45329</v>
      </c>
      <c r="O9396" t="str">
        <f>IF(ecommerce_10000[[#This Row],[Platform]]="Souq","sq",ecommerce_10000[[#This Row],[Platform]])</f>
        <v>Jumia</v>
      </c>
      <c r="P9396" t="str">
        <f>IF(E9396="Souq","sq",IF(E9396="Jumia","Jum",E9396))</f>
        <v>Jum</v>
      </c>
      <c r="Q9396">
        <f>VLOOKUP(ecommerce_10000[[#This Row],[City]],F:I,4,FALSE)</f>
        <v>3665.44</v>
      </c>
      <c r="R9396" s="1">
        <f>SUMIF(C:C,ecommerce_10000[[#This Row],[Category]],I:I)</f>
        <v>57542997.559999913</v>
      </c>
      <c r="S9396" s="1">
        <f>SUMIFS(I:I,C:C,C9396)</f>
        <v>57542997.559999913</v>
      </c>
      <c r="T9396" s="1" t="str">
        <f>INDEX(F:F,MATCH(ecommerce_10000[[#This Row],[TotalAmount]],I:I,0))</f>
        <v>Dubai</v>
      </c>
    </row>
    <row r="9397" spans="1:20" x14ac:dyDescent="0.3">
      <c r="A9397" s="1" t="s">
        <v>9441</v>
      </c>
      <c r="B9397" s="1" t="s">
        <v>38</v>
      </c>
      <c r="C9397" s="1" t="s">
        <v>20</v>
      </c>
      <c r="D9397" s="1" t="s">
        <v>39</v>
      </c>
      <c r="E9397" s="1" t="s">
        <v>16</v>
      </c>
      <c r="F9397" s="1" t="s">
        <v>62</v>
      </c>
      <c r="G9397">
        <v>4093.47</v>
      </c>
      <c r="H9397">
        <v>1</v>
      </c>
      <c r="I9397">
        <v>4093.47</v>
      </c>
      <c r="J9397">
        <v>1.31</v>
      </c>
      <c r="K9397">
        <v>3116</v>
      </c>
      <c r="L9397" s="2">
        <v>45302</v>
      </c>
      <c r="O9397" t="str">
        <f>IF(ecommerce_10000[[#This Row],[Platform]]="Souq","sq",ecommerce_10000[[#This Row],[Platform]])</f>
        <v>sq</v>
      </c>
      <c r="P9397" t="str">
        <f>IF(E9397="Souq","sq",IF(E9397="Jumia","Jum",E9397))</f>
        <v>sq</v>
      </c>
      <c r="Q9397">
        <f>VLOOKUP(ecommerce_10000[[#This Row],[City]],F:I,4,FALSE)</f>
        <v>27872.98</v>
      </c>
      <c r="R9397" s="1">
        <f>SUMIF(C:C,ecommerce_10000[[#This Row],[Category]],I:I)</f>
        <v>91504159.730000004</v>
      </c>
      <c r="S9397" s="1">
        <f>SUMIFS(I:I,C:C,C9397)</f>
        <v>91504159.730000004</v>
      </c>
      <c r="T9397" s="1" t="str">
        <f>INDEX(F:F,MATCH(ecommerce_10000[[#This Row],[TotalAmount]],I:I,0))</f>
        <v>Giza</v>
      </c>
    </row>
    <row r="9398" spans="1:20" x14ac:dyDescent="0.3">
      <c r="A9398" s="1" t="s">
        <v>9442</v>
      </c>
      <c r="B9398" s="1" t="s">
        <v>43</v>
      </c>
      <c r="C9398" s="1" t="s">
        <v>44</v>
      </c>
      <c r="D9398" s="1" t="s">
        <v>45</v>
      </c>
      <c r="E9398" s="1" t="s">
        <v>47</v>
      </c>
      <c r="F9398" s="1" t="s">
        <v>17</v>
      </c>
      <c r="G9398">
        <v>9690.92</v>
      </c>
      <c r="H9398">
        <v>5</v>
      </c>
      <c r="I9398">
        <v>48454.6</v>
      </c>
      <c r="J9398">
        <v>2.86</v>
      </c>
      <c r="K9398">
        <v>5000</v>
      </c>
      <c r="L9398" s="2">
        <v>45480</v>
      </c>
      <c r="O9398" t="str">
        <f>IF(ecommerce_10000[[#This Row],[Platform]]="Souq","sq",ecommerce_10000[[#This Row],[Platform]])</f>
        <v>Amazon</v>
      </c>
      <c r="P9398" t="str">
        <f>IF(E9398="Souq","sq",IF(E9398="Jumia","Jum",E9398))</f>
        <v>Amazon</v>
      </c>
      <c r="Q9398">
        <f>VLOOKUP(ecommerce_10000[[#This Row],[City]],F:I,4,FALSE)</f>
        <v>16284.02</v>
      </c>
      <c r="R9398" s="1">
        <f>SUMIF(C:C,ecommerce_10000[[#This Row],[Category]],I:I)</f>
        <v>31420413.200000018</v>
      </c>
      <c r="S9398" s="1">
        <f>SUMIFS(I:I,C:C,C9398)</f>
        <v>31420413.200000018</v>
      </c>
      <c r="T9398" s="1" t="str">
        <f>INDEX(F:F,MATCH(ecommerce_10000[[#This Row],[TotalAmount]],I:I,0))</f>
        <v>Cairo</v>
      </c>
    </row>
    <row r="9399" spans="1:20" x14ac:dyDescent="0.3">
      <c r="A9399" s="1" t="s">
        <v>9443</v>
      </c>
      <c r="B9399" s="1" t="s">
        <v>49</v>
      </c>
      <c r="C9399" s="1" t="s">
        <v>14</v>
      </c>
      <c r="D9399" s="1" t="s">
        <v>50</v>
      </c>
      <c r="E9399" s="1" t="s">
        <v>16</v>
      </c>
      <c r="F9399" s="1" t="s">
        <v>17</v>
      </c>
      <c r="G9399">
        <v>16899.21</v>
      </c>
      <c r="H9399">
        <v>1</v>
      </c>
      <c r="I9399">
        <v>16899.21</v>
      </c>
      <c r="J9399">
        <v>2.92</v>
      </c>
      <c r="K9399">
        <v>4615</v>
      </c>
      <c r="L9399" s="2">
        <v>45355</v>
      </c>
      <c r="O9399" t="str">
        <f>IF(ecommerce_10000[[#This Row],[Platform]]="Souq","sq",ecommerce_10000[[#This Row],[Platform]])</f>
        <v>sq</v>
      </c>
      <c r="P9399" t="str">
        <f>IF(E9399="Souq","sq",IF(E9399="Jumia","Jum",E9399))</f>
        <v>sq</v>
      </c>
      <c r="Q9399">
        <f>VLOOKUP(ecommerce_10000[[#This Row],[City]],F:I,4,FALSE)</f>
        <v>16284.02</v>
      </c>
      <c r="R9399" s="1">
        <f>SUMIF(C:C,ecommerce_10000[[#This Row],[Category]],I:I)</f>
        <v>92327183.770000085</v>
      </c>
      <c r="S9399" s="1">
        <f>SUMIFS(I:I,C:C,C9399)</f>
        <v>92327183.770000085</v>
      </c>
      <c r="T9399" s="1" t="str">
        <f>INDEX(F:F,MATCH(ecommerce_10000[[#This Row],[TotalAmount]],I:I,0))</f>
        <v>Cairo</v>
      </c>
    </row>
    <row r="9400" spans="1:20" x14ac:dyDescent="0.3">
      <c r="A9400" s="1" t="s">
        <v>9444</v>
      </c>
      <c r="B9400" s="1" t="s">
        <v>35</v>
      </c>
      <c r="C9400" s="1" t="s">
        <v>14</v>
      </c>
      <c r="D9400" s="1" t="s">
        <v>36</v>
      </c>
      <c r="E9400" s="1" t="s">
        <v>47</v>
      </c>
      <c r="F9400" s="1" t="s">
        <v>33</v>
      </c>
      <c r="G9400">
        <v>5446.68</v>
      </c>
      <c r="H9400">
        <v>5</v>
      </c>
      <c r="I9400">
        <v>27233.4</v>
      </c>
      <c r="J9400">
        <v>3.18</v>
      </c>
      <c r="K9400">
        <v>860</v>
      </c>
      <c r="L9400" s="2">
        <v>45614</v>
      </c>
      <c r="O9400" t="str">
        <f>IF(ecommerce_10000[[#This Row],[Platform]]="Souq","sq",ecommerce_10000[[#This Row],[Platform]])</f>
        <v>Amazon</v>
      </c>
      <c r="P9400" t="str">
        <f>IF(E9400="Souq","sq",IF(E9400="Jumia","Jum",E9400))</f>
        <v>Amazon</v>
      </c>
      <c r="Q9400">
        <f>VLOOKUP(ecommerce_10000[[#This Row],[City]],F:I,4,FALSE)</f>
        <v>3665.44</v>
      </c>
      <c r="R9400" s="1">
        <f>SUMIF(C:C,ecommerce_10000[[#This Row],[Category]],I:I)</f>
        <v>92327183.770000085</v>
      </c>
      <c r="S9400" s="1">
        <f>SUMIFS(I:I,C:C,C9400)</f>
        <v>92327183.770000085</v>
      </c>
      <c r="T9400" s="1" t="str">
        <f>INDEX(F:F,MATCH(ecommerce_10000[[#This Row],[TotalAmount]],I:I,0))</f>
        <v>Dubai</v>
      </c>
    </row>
    <row r="9401" spans="1:20" x14ac:dyDescent="0.3">
      <c r="A9401" s="1" t="s">
        <v>9445</v>
      </c>
      <c r="B9401" s="1" t="s">
        <v>53</v>
      </c>
      <c r="C9401" s="1" t="s">
        <v>31</v>
      </c>
      <c r="D9401" s="1" t="s">
        <v>54</v>
      </c>
      <c r="E9401" s="1" t="s">
        <v>16</v>
      </c>
      <c r="F9401" s="1" t="s">
        <v>17</v>
      </c>
      <c r="G9401">
        <v>1839.69</v>
      </c>
      <c r="H9401">
        <v>4</v>
      </c>
      <c r="I9401">
        <v>7358.76</v>
      </c>
      <c r="J9401">
        <v>4.62</v>
      </c>
      <c r="K9401">
        <v>757</v>
      </c>
      <c r="L9401" s="2">
        <v>45310</v>
      </c>
      <c r="O9401" t="str">
        <f>IF(ecommerce_10000[[#This Row],[Platform]]="Souq","sq",ecommerce_10000[[#This Row],[Platform]])</f>
        <v>sq</v>
      </c>
      <c r="P9401" t="str">
        <f>IF(E9401="Souq","sq",IF(E9401="Jumia","Jum",E9401))</f>
        <v>sq</v>
      </c>
      <c r="Q9401">
        <f>VLOOKUP(ecommerce_10000[[#This Row],[City]],F:I,4,FALSE)</f>
        <v>16284.02</v>
      </c>
      <c r="R9401" s="1">
        <f>SUMIF(C:C,ecommerce_10000[[#This Row],[Category]],I:I)</f>
        <v>57542997.559999913</v>
      </c>
      <c r="S9401" s="1">
        <f>SUMIFS(I:I,C:C,C9401)</f>
        <v>57542997.559999913</v>
      </c>
      <c r="T9401" s="1" t="str">
        <f>INDEX(F:F,MATCH(ecommerce_10000[[#This Row],[TotalAmount]],I:I,0))</f>
        <v>Cairo</v>
      </c>
    </row>
    <row r="9402" spans="1:20" x14ac:dyDescent="0.3">
      <c r="A9402" s="1" t="s">
        <v>9446</v>
      </c>
      <c r="B9402" s="1" t="s">
        <v>43</v>
      </c>
      <c r="C9402" s="1" t="s">
        <v>44</v>
      </c>
      <c r="D9402" s="1" t="s">
        <v>45</v>
      </c>
      <c r="E9402" s="1" t="s">
        <v>16</v>
      </c>
      <c r="F9402" s="1" t="s">
        <v>17</v>
      </c>
      <c r="G9402">
        <v>8509.19</v>
      </c>
      <c r="H9402">
        <v>4</v>
      </c>
      <c r="I9402">
        <v>34036.76</v>
      </c>
      <c r="J9402">
        <v>1.93</v>
      </c>
      <c r="K9402">
        <v>863</v>
      </c>
      <c r="L9402" s="2">
        <v>45616</v>
      </c>
      <c r="O9402" t="str">
        <f>IF(ecommerce_10000[[#This Row],[Platform]]="Souq","sq",ecommerce_10000[[#This Row],[Platform]])</f>
        <v>sq</v>
      </c>
      <c r="P9402" t="str">
        <f>IF(E9402="Souq","sq",IF(E9402="Jumia","Jum",E9402))</f>
        <v>sq</v>
      </c>
      <c r="Q9402">
        <f>VLOOKUP(ecommerce_10000[[#This Row],[City]],F:I,4,FALSE)</f>
        <v>16284.02</v>
      </c>
      <c r="R9402" s="1">
        <f>SUMIF(C:C,ecommerce_10000[[#This Row],[Category]],I:I)</f>
        <v>31420413.200000018</v>
      </c>
      <c r="S9402" s="1">
        <f>SUMIFS(I:I,C:C,C9402)</f>
        <v>31420413.200000018</v>
      </c>
      <c r="T9402" s="1" t="str">
        <f>INDEX(F:F,MATCH(ecommerce_10000[[#This Row],[TotalAmount]],I:I,0))</f>
        <v>Cairo</v>
      </c>
    </row>
    <row r="9403" spans="1:20" x14ac:dyDescent="0.3">
      <c r="A9403" s="1" t="s">
        <v>9447</v>
      </c>
      <c r="B9403" s="1" t="s">
        <v>30</v>
      </c>
      <c r="C9403" s="1" t="s">
        <v>31</v>
      </c>
      <c r="D9403" s="1" t="s">
        <v>32</v>
      </c>
      <c r="E9403" s="1" t="s">
        <v>22</v>
      </c>
      <c r="F9403" s="1" t="s">
        <v>28</v>
      </c>
      <c r="G9403">
        <v>12000.27</v>
      </c>
      <c r="H9403">
        <v>1</v>
      </c>
      <c r="I9403">
        <v>12000.27</v>
      </c>
      <c r="J9403">
        <v>3.05</v>
      </c>
      <c r="K9403">
        <v>1813</v>
      </c>
      <c r="L9403" s="2">
        <v>45463</v>
      </c>
      <c r="O9403" t="str">
        <f>IF(ecommerce_10000[[#This Row],[Platform]]="Souq","sq",ecommerce_10000[[#This Row],[Platform]])</f>
        <v>Jumia</v>
      </c>
      <c r="P9403" t="str">
        <f>IF(E9403="Souq","sq",IF(E9403="Jumia","Jum",E9403))</f>
        <v>Jum</v>
      </c>
      <c r="Q9403">
        <f>VLOOKUP(ecommerce_10000[[#This Row],[City]],F:I,4,FALSE)</f>
        <v>26648.76</v>
      </c>
      <c r="R9403" s="1">
        <f>SUMIF(C:C,ecommerce_10000[[#This Row],[Category]],I:I)</f>
        <v>57542997.559999913</v>
      </c>
      <c r="S9403" s="1">
        <f>SUMIFS(I:I,C:C,C9403)</f>
        <v>57542997.559999913</v>
      </c>
      <c r="T9403" s="1" t="str">
        <f>INDEX(F:F,MATCH(ecommerce_10000[[#This Row],[TotalAmount]],I:I,0))</f>
        <v>Casablanca</v>
      </c>
    </row>
    <row r="9404" spans="1:20" x14ac:dyDescent="0.3">
      <c r="A9404" s="1" t="s">
        <v>9448</v>
      </c>
      <c r="B9404" s="1" t="s">
        <v>53</v>
      </c>
      <c r="C9404" s="1" t="s">
        <v>31</v>
      </c>
      <c r="D9404" s="1" t="s">
        <v>54</v>
      </c>
      <c r="E9404" s="1" t="s">
        <v>47</v>
      </c>
      <c r="F9404" s="1" t="s">
        <v>62</v>
      </c>
      <c r="G9404">
        <v>18544.14</v>
      </c>
      <c r="H9404">
        <v>2</v>
      </c>
      <c r="I9404">
        <v>37088.28</v>
      </c>
      <c r="J9404">
        <v>2.96</v>
      </c>
      <c r="K9404">
        <v>1721</v>
      </c>
      <c r="L9404" s="2">
        <v>45568</v>
      </c>
      <c r="O9404" t="str">
        <f>IF(ecommerce_10000[[#This Row],[Platform]]="Souq","sq",ecommerce_10000[[#This Row],[Platform]])</f>
        <v>Amazon</v>
      </c>
      <c r="P9404" t="str">
        <f>IF(E9404="Souq","sq",IF(E9404="Jumia","Jum",E9404))</f>
        <v>Amazon</v>
      </c>
      <c r="Q9404">
        <f>VLOOKUP(ecommerce_10000[[#This Row],[City]],F:I,4,FALSE)</f>
        <v>27872.98</v>
      </c>
      <c r="R9404" s="1">
        <f>SUMIF(C:C,ecommerce_10000[[#This Row],[Category]],I:I)</f>
        <v>57542997.559999913</v>
      </c>
      <c r="S9404" s="1">
        <f>SUMIFS(I:I,C:C,C9404)</f>
        <v>57542997.559999913</v>
      </c>
      <c r="T9404" s="1" t="str">
        <f>INDEX(F:F,MATCH(ecommerce_10000[[#This Row],[TotalAmount]],I:I,0))</f>
        <v>Giza</v>
      </c>
    </row>
    <row r="9405" spans="1:20" x14ac:dyDescent="0.3">
      <c r="A9405" s="1" t="s">
        <v>9449</v>
      </c>
      <c r="B9405" s="1" t="s">
        <v>43</v>
      </c>
      <c r="C9405" s="1" t="s">
        <v>44</v>
      </c>
      <c r="D9405" s="1" t="s">
        <v>45</v>
      </c>
      <c r="E9405" s="1" t="s">
        <v>16</v>
      </c>
      <c r="F9405" s="1" t="s">
        <v>33</v>
      </c>
      <c r="G9405">
        <v>8843.16</v>
      </c>
      <c r="H9405">
        <v>1</v>
      </c>
      <c r="I9405">
        <v>8843.16</v>
      </c>
      <c r="J9405">
        <v>4.6399999999999997</v>
      </c>
      <c r="K9405">
        <v>2692</v>
      </c>
      <c r="L9405" s="2">
        <v>45561</v>
      </c>
      <c r="O9405" t="str">
        <f>IF(ecommerce_10000[[#This Row],[Platform]]="Souq","sq",ecommerce_10000[[#This Row],[Platform]])</f>
        <v>sq</v>
      </c>
      <c r="P9405" t="str">
        <f>IF(E9405="Souq","sq",IF(E9405="Jumia","Jum",E9405))</f>
        <v>sq</v>
      </c>
      <c r="Q9405">
        <f>VLOOKUP(ecommerce_10000[[#This Row],[City]],F:I,4,FALSE)</f>
        <v>3665.44</v>
      </c>
      <c r="R9405" s="1">
        <f>SUMIF(C:C,ecommerce_10000[[#This Row],[Category]],I:I)</f>
        <v>31420413.200000018</v>
      </c>
      <c r="S9405" s="1">
        <f>SUMIFS(I:I,C:C,C9405)</f>
        <v>31420413.200000018</v>
      </c>
      <c r="T9405" s="1" t="str">
        <f>INDEX(F:F,MATCH(ecommerce_10000[[#This Row],[TotalAmount]],I:I,0))</f>
        <v>Dubai</v>
      </c>
    </row>
    <row r="9406" spans="1:20" x14ac:dyDescent="0.3">
      <c r="A9406" s="1" t="s">
        <v>9450</v>
      </c>
      <c r="B9406" s="1" t="s">
        <v>65</v>
      </c>
      <c r="C9406" s="1" t="s">
        <v>20</v>
      </c>
      <c r="D9406" s="1" t="s">
        <v>66</v>
      </c>
      <c r="E9406" s="1" t="s">
        <v>47</v>
      </c>
      <c r="F9406" s="1" t="s">
        <v>17</v>
      </c>
      <c r="G9406">
        <v>4554.03</v>
      </c>
      <c r="H9406">
        <v>3</v>
      </c>
      <c r="I9406">
        <v>13662.09</v>
      </c>
      <c r="J9406">
        <v>3.54</v>
      </c>
      <c r="K9406">
        <v>2488</v>
      </c>
      <c r="L9406" s="2">
        <v>45533</v>
      </c>
      <c r="O9406" t="str">
        <f>IF(ecommerce_10000[[#This Row],[Platform]]="Souq","sq",ecommerce_10000[[#This Row],[Platform]])</f>
        <v>Amazon</v>
      </c>
      <c r="P9406" t="str">
        <f>IF(E9406="Souq","sq",IF(E9406="Jumia","Jum",E9406))</f>
        <v>Amazon</v>
      </c>
      <c r="Q9406">
        <f>VLOOKUP(ecommerce_10000[[#This Row],[City]],F:I,4,FALSE)</f>
        <v>16284.02</v>
      </c>
      <c r="R9406" s="1">
        <f>SUMIF(C:C,ecommerce_10000[[#This Row],[Category]],I:I)</f>
        <v>91504159.730000004</v>
      </c>
      <c r="S9406" s="1">
        <f>SUMIFS(I:I,C:C,C9406)</f>
        <v>91504159.730000004</v>
      </c>
      <c r="T9406" s="1" t="str">
        <f>INDEX(F:F,MATCH(ecommerce_10000[[#This Row],[TotalAmount]],I:I,0))</f>
        <v>Cairo</v>
      </c>
    </row>
    <row r="9407" spans="1:20" x14ac:dyDescent="0.3">
      <c r="A9407" s="1" t="s">
        <v>9451</v>
      </c>
      <c r="B9407" s="1" t="s">
        <v>30</v>
      </c>
      <c r="C9407" s="1" t="s">
        <v>31</v>
      </c>
      <c r="D9407" s="1" t="s">
        <v>32</v>
      </c>
      <c r="E9407" s="1" t="s">
        <v>22</v>
      </c>
      <c r="F9407" s="1" t="s">
        <v>23</v>
      </c>
      <c r="G9407">
        <v>4847.26</v>
      </c>
      <c r="H9407">
        <v>1</v>
      </c>
      <c r="I9407">
        <v>4847.26</v>
      </c>
      <c r="J9407">
        <v>4.2300000000000004</v>
      </c>
      <c r="K9407">
        <v>4720</v>
      </c>
      <c r="L9407" s="2">
        <v>45487</v>
      </c>
      <c r="O9407" t="str">
        <f>IF(ecommerce_10000[[#This Row],[Platform]]="Souq","sq",ecommerce_10000[[#This Row],[Platform]])</f>
        <v>Jumia</v>
      </c>
      <c r="P9407" t="str">
        <f>IF(E9407="Souq","sq",IF(E9407="Jumia","Jum",E9407))</f>
        <v>Jum</v>
      </c>
      <c r="Q9407">
        <f>VLOOKUP(ecommerce_10000[[#This Row],[City]],F:I,4,FALSE)</f>
        <v>13290.4</v>
      </c>
      <c r="R9407" s="1">
        <f>SUMIF(C:C,ecommerce_10000[[#This Row],[Category]],I:I)</f>
        <v>57542997.559999913</v>
      </c>
      <c r="S9407" s="1">
        <f>SUMIFS(I:I,C:C,C9407)</f>
        <v>57542997.559999913</v>
      </c>
      <c r="T9407" s="1" t="str">
        <f>INDEX(F:F,MATCH(ecommerce_10000[[#This Row],[TotalAmount]],I:I,0))</f>
        <v>Alexandria</v>
      </c>
    </row>
    <row r="9408" spans="1:20" x14ac:dyDescent="0.3">
      <c r="A9408" s="1" t="s">
        <v>9452</v>
      </c>
      <c r="B9408" s="1" t="s">
        <v>30</v>
      </c>
      <c r="C9408" s="1" t="s">
        <v>31</v>
      </c>
      <c r="D9408" s="1" t="s">
        <v>32</v>
      </c>
      <c r="E9408" s="1" t="s">
        <v>16</v>
      </c>
      <c r="F9408" s="1" t="s">
        <v>23</v>
      </c>
      <c r="G9408">
        <v>16984.47</v>
      </c>
      <c r="H9408">
        <v>5</v>
      </c>
      <c r="I9408">
        <v>84922.35</v>
      </c>
      <c r="J9408">
        <v>2.77</v>
      </c>
      <c r="K9408">
        <v>4845</v>
      </c>
      <c r="L9408" s="2">
        <v>45391</v>
      </c>
      <c r="O9408" t="str">
        <f>IF(ecommerce_10000[[#This Row],[Platform]]="Souq","sq",ecommerce_10000[[#This Row],[Platform]])</f>
        <v>sq</v>
      </c>
      <c r="P9408" t="str">
        <f>IF(E9408="Souq","sq",IF(E9408="Jumia","Jum",E9408))</f>
        <v>sq</v>
      </c>
      <c r="Q9408">
        <f>VLOOKUP(ecommerce_10000[[#This Row],[City]],F:I,4,FALSE)</f>
        <v>13290.4</v>
      </c>
      <c r="R9408" s="1">
        <f>SUMIF(C:C,ecommerce_10000[[#This Row],[Category]],I:I)</f>
        <v>57542997.559999913</v>
      </c>
      <c r="S9408" s="1">
        <f>SUMIFS(I:I,C:C,C9408)</f>
        <v>57542997.559999913</v>
      </c>
      <c r="T9408" s="1" t="str">
        <f>INDEX(F:F,MATCH(ecommerce_10000[[#This Row],[TotalAmount]],I:I,0))</f>
        <v>Alexandria</v>
      </c>
    </row>
    <row r="9409" spans="1:20" x14ac:dyDescent="0.3">
      <c r="A9409" s="1" t="s">
        <v>9453</v>
      </c>
      <c r="B9409" s="1" t="s">
        <v>49</v>
      </c>
      <c r="C9409" s="1" t="s">
        <v>14</v>
      </c>
      <c r="D9409" s="1" t="s">
        <v>50</v>
      </c>
      <c r="E9409" s="1" t="s">
        <v>22</v>
      </c>
      <c r="F9409" s="1" t="s">
        <v>28</v>
      </c>
      <c r="G9409">
        <v>15721.63</v>
      </c>
      <c r="H9409">
        <v>5</v>
      </c>
      <c r="I9409">
        <v>78608.149999999994</v>
      </c>
      <c r="J9409">
        <v>2.87</v>
      </c>
      <c r="K9409">
        <v>844</v>
      </c>
      <c r="L9409" s="2">
        <v>45554</v>
      </c>
      <c r="O9409" t="str">
        <f>IF(ecommerce_10000[[#This Row],[Platform]]="Souq","sq",ecommerce_10000[[#This Row],[Platform]])</f>
        <v>Jumia</v>
      </c>
      <c r="P9409" t="str">
        <f>IF(E9409="Souq","sq",IF(E9409="Jumia","Jum",E9409))</f>
        <v>Jum</v>
      </c>
      <c r="Q9409">
        <f>VLOOKUP(ecommerce_10000[[#This Row],[City]],F:I,4,FALSE)</f>
        <v>26648.76</v>
      </c>
      <c r="R9409" s="1">
        <f>SUMIF(C:C,ecommerce_10000[[#This Row],[Category]],I:I)</f>
        <v>92327183.770000085</v>
      </c>
      <c r="S9409" s="1">
        <f>SUMIFS(I:I,C:C,C9409)</f>
        <v>92327183.770000085</v>
      </c>
      <c r="T9409" s="1" t="str">
        <f>INDEX(F:F,MATCH(ecommerce_10000[[#This Row],[TotalAmount]],I:I,0))</f>
        <v>Casablanca</v>
      </c>
    </row>
    <row r="9410" spans="1:20" x14ac:dyDescent="0.3">
      <c r="A9410" s="1" t="s">
        <v>9454</v>
      </c>
      <c r="B9410" s="1" t="s">
        <v>25</v>
      </c>
      <c r="C9410" s="1" t="s">
        <v>26</v>
      </c>
      <c r="D9410" s="1" t="s">
        <v>27</v>
      </c>
      <c r="E9410" s="1" t="s">
        <v>22</v>
      </c>
      <c r="F9410" s="1" t="s">
        <v>17</v>
      </c>
      <c r="G9410">
        <v>11656.79</v>
      </c>
      <c r="H9410">
        <v>5</v>
      </c>
      <c r="I9410">
        <v>58283.95</v>
      </c>
      <c r="J9410">
        <v>3.51</v>
      </c>
      <c r="K9410">
        <v>1117</v>
      </c>
      <c r="L9410" s="2">
        <v>45583</v>
      </c>
      <c r="O9410" t="str">
        <f>IF(ecommerce_10000[[#This Row],[Platform]]="Souq","sq",ecommerce_10000[[#This Row],[Platform]])</f>
        <v>Jumia</v>
      </c>
      <c r="P9410" t="str">
        <f>IF(E9410="Souq","sq",IF(E9410="Jumia","Jum",E9410))</f>
        <v>Jum</v>
      </c>
      <c r="Q9410">
        <f>VLOOKUP(ecommerce_10000[[#This Row],[City]],F:I,4,FALSE)</f>
        <v>16284.02</v>
      </c>
      <c r="R9410" s="1">
        <f>SUMIF(C:C,ecommerce_10000[[#This Row],[Category]],I:I)</f>
        <v>29200970.130000021</v>
      </c>
      <c r="S9410" s="1">
        <f>SUMIFS(I:I,C:C,C9410)</f>
        <v>29200970.130000021</v>
      </c>
      <c r="T9410" s="1" t="str">
        <f>INDEX(F:F,MATCH(ecommerce_10000[[#This Row],[TotalAmount]],I:I,0))</f>
        <v>Cairo</v>
      </c>
    </row>
    <row r="9411" spans="1:20" x14ac:dyDescent="0.3">
      <c r="A9411" s="1" t="s">
        <v>9455</v>
      </c>
      <c r="B9411" s="1" t="s">
        <v>38</v>
      </c>
      <c r="C9411" s="1" t="s">
        <v>20</v>
      </c>
      <c r="D9411" s="1" t="s">
        <v>39</v>
      </c>
      <c r="E9411" s="1" t="s">
        <v>22</v>
      </c>
      <c r="F9411" s="1" t="s">
        <v>23</v>
      </c>
      <c r="G9411">
        <v>5367.42</v>
      </c>
      <c r="H9411">
        <v>2</v>
      </c>
      <c r="I9411">
        <v>10734.84</v>
      </c>
      <c r="J9411">
        <v>2.99</v>
      </c>
      <c r="K9411">
        <v>3902</v>
      </c>
      <c r="L9411" s="2">
        <v>45390</v>
      </c>
      <c r="O9411" t="str">
        <f>IF(ecommerce_10000[[#This Row],[Platform]]="Souq","sq",ecommerce_10000[[#This Row],[Platform]])</f>
        <v>Jumia</v>
      </c>
      <c r="P9411" t="str">
        <f>IF(E9411="Souq","sq",IF(E9411="Jumia","Jum",E9411))</f>
        <v>Jum</v>
      </c>
      <c r="Q9411">
        <f>VLOOKUP(ecommerce_10000[[#This Row],[City]],F:I,4,FALSE)</f>
        <v>13290.4</v>
      </c>
      <c r="R9411" s="1">
        <f>SUMIF(C:C,ecommerce_10000[[#This Row],[Category]],I:I)</f>
        <v>91504159.730000004</v>
      </c>
      <c r="S9411" s="1">
        <f>SUMIFS(I:I,C:C,C9411)</f>
        <v>91504159.730000004</v>
      </c>
      <c r="T9411" s="1" t="str">
        <f>INDEX(F:F,MATCH(ecommerce_10000[[#This Row],[TotalAmount]],I:I,0))</f>
        <v>Alexandria</v>
      </c>
    </row>
    <row r="9412" spans="1:20" x14ac:dyDescent="0.3">
      <c r="A9412" s="1" t="s">
        <v>9456</v>
      </c>
      <c r="B9412" s="1" t="s">
        <v>25</v>
      </c>
      <c r="C9412" s="1" t="s">
        <v>26</v>
      </c>
      <c r="D9412" s="1" t="s">
        <v>27</v>
      </c>
      <c r="E9412" s="1" t="s">
        <v>16</v>
      </c>
      <c r="F9412" s="1" t="s">
        <v>33</v>
      </c>
      <c r="G9412">
        <v>9373.33</v>
      </c>
      <c r="H9412">
        <v>3</v>
      </c>
      <c r="I9412">
        <v>28119.99</v>
      </c>
      <c r="J9412">
        <v>2.04</v>
      </c>
      <c r="K9412">
        <v>4612</v>
      </c>
      <c r="L9412" s="2">
        <v>45604</v>
      </c>
      <c r="O9412" t="str">
        <f>IF(ecommerce_10000[[#This Row],[Platform]]="Souq","sq",ecommerce_10000[[#This Row],[Platform]])</f>
        <v>sq</v>
      </c>
      <c r="P9412" t="str">
        <f>IF(E9412="Souq","sq",IF(E9412="Jumia","Jum",E9412))</f>
        <v>sq</v>
      </c>
      <c r="Q9412">
        <f>VLOOKUP(ecommerce_10000[[#This Row],[City]],F:I,4,FALSE)</f>
        <v>3665.44</v>
      </c>
      <c r="R9412" s="1">
        <f>SUMIF(C:C,ecommerce_10000[[#This Row],[Category]],I:I)</f>
        <v>29200970.130000021</v>
      </c>
      <c r="S9412" s="1">
        <f>SUMIFS(I:I,C:C,C9412)</f>
        <v>29200970.130000021</v>
      </c>
      <c r="T9412" s="1" t="str">
        <f>INDEX(F:F,MATCH(ecommerce_10000[[#This Row],[TotalAmount]],I:I,0))</f>
        <v>Dubai</v>
      </c>
    </row>
    <row r="9413" spans="1:20" x14ac:dyDescent="0.3">
      <c r="A9413" s="1" t="s">
        <v>9457</v>
      </c>
      <c r="B9413" s="1" t="s">
        <v>65</v>
      </c>
      <c r="C9413" s="1" t="s">
        <v>20</v>
      </c>
      <c r="D9413" s="1" t="s">
        <v>66</v>
      </c>
      <c r="E9413" s="1" t="s">
        <v>47</v>
      </c>
      <c r="F9413" s="1" t="s">
        <v>17</v>
      </c>
      <c r="G9413">
        <v>8066.19</v>
      </c>
      <c r="H9413">
        <v>4</v>
      </c>
      <c r="I9413">
        <v>32264.76</v>
      </c>
      <c r="J9413">
        <v>1.63</v>
      </c>
      <c r="K9413">
        <v>3407</v>
      </c>
      <c r="L9413" s="2">
        <v>45475</v>
      </c>
      <c r="O9413" t="str">
        <f>IF(ecommerce_10000[[#This Row],[Platform]]="Souq","sq",ecommerce_10000[[#This Row],[Platform]])</f>
        <v>Amazon</v>
      </c>
      <c r="P9413" t="str">
        <f>IF(E9413="Souq","sq",IF(E9413="Jumia","Jum",E9413))</f>
        <v>Amazon</v>
      </c>
      <c r="Q9413">
        <f>VLOOKUP(ecommerce_10000[[#This Row],[City]],F:I,4,FALSE)</f>
        <v>16284.02</v>
      </c>
      <c r="R9413" s="1">
        <f>SUMIF(C:C,ecommerce_10000[[#This Row],[Category]],I:I)</f>
        <v>91504159.730000004</v>
      </c>
      <c r="S9413" s="1">
        <f>SUMIFS(I:I,C:C,C9413)</f>
        <v>91504159.730000004</v>
      </c>
      <c r="T9413" s="1" t="str">
        <f>INDEX(F:F,MATCH(ecommerce_10000[[#This Row],[TotalAmount]],I:I,0))</f>
        <v>Cairo</v>
      </c>
    </row>
    <row r="9414" spans="1:20" x14ac:dyDescent="0.3">
      <c r="A9414" s="1" t="s">
        <v>9458</v>
      </c>
      <c r="B9414" s="1" t="s">
        <v>38</v>
      </c>
      <c r="C9414" s="1" t="s">
        <v>20</v>
      </c>
      <c r="D9414" s="1" t="s">
        <v>39</v>
      </c>
      <c r="E9414" s="1" t="s">
        <v>47</v>
      </c>
      <c r="F9414" s="1" t="s">
        <v>17</v>
      </c>
      <c r="G9414">
        <v>5350.46</v>
      </c>
      <c r="H9414">
        <v>5</v>
      </c>
      <c r="I9414">
        <v>26752.3</v>
      </c>
      <c r="J9414">
        <v>4.9000000000000004</v>
      </c>
      <c r="K9414">
        <v>232</v>
      </c>
      <c r="L9414" s="2">
        <v>45299</v>
      </c>
      <c r="O9414" t="str">
        <f>IF(ecommerce_10000[[#This Row],[Platform]]="Souq","sq",ecommerce_10000[[#This Row],[Platform]])</f>
        <v>Amazon</v>
      </c>
      <c r="P9414" t="str">
        <f>IF(E9414="Souq","sq",IF(E9414="Jumia","Jum",E9414))</f>
        <v>Amazon</v>
      </c>
      <c r="Q9414">
        <f>VLOOKUP(ecommerce_10000[[#This Row],[City]],F:I,4,FALSE)</f>
        <v>16284.02</v>
      </c>
      <c r="R9414" s="1">
        <f>SUMIF(C:C,ecommerce_10000[[#This Row],[Category]],I:I)</f>
        <v>91504159.730000004</v>
      </c>
      <c r="S9414" s="1">
        <f>SUMIFS(I:I,C:C,C9414)</f>
        <v>91504159.730000004</v>
      </c>
      <c r="T9414" s="1" t="str">
        <f>INDEX(F:F,MATCH(ecommerce_10000[[#This Row],[TotalAmount]],I:I,0))</f>
        <v>Cairo</v>
      </c>
    </row>
    <row r="9415" spans="1:20" x14ac:dyDescent="0.3">
      <c r="A9415" s="1" t="s">
        <v>9459</v>
      </c>
      <c r="B9415" s="1" t="s">
        <v>19</v>
      </c>
      <c r="C9415" s="1" t="s">
        <v>20</v>
      </c>
      <c r="D9415" s="1" t="s">
        <v>21</v>
      </c>
      <c r="E9415" s="1" t="s">
        <v>47</v>
      </c>
      <c r="F9415" s="1" t="s">
        <v>40</v>
      </c>
      <c r="G9415">
        <v>6111.76</v>
      </c>
      <c r="H9415">
        <v>5</v>
      </c>
      <c r="I9415">
        <v>30558.799999999999</v>
      </c>
      <c r="J9415">
        <v>2.2200000000000002</v>
      </c>
      <c r="K9415">
        <v>209</v>
      </c>
      <c r="L9415" s="2">
        <v>45396</v>
      </c>
      <c r="O9415" t="str">
        <f>IF(ecommerce_10000[[#This Row],[Platform]]="Souq","sq",ecommerce_10000[[#This Row],[Platform]])</f>
        <v>Amazon</v>
      </c>
      <c r="P9415" t="str">
        <f>IF(E9415="Souq","sq",IF(E9415="Jumia","Jum",E9415))</f>
        <v>Amazon</v>
      </c>
      <c r="Q9415">
        <f>VLOOKUP(ecommerce_10000[[#This Row],[City]],F:I,4,FALSE)</f>
        <v>99349.3</v>
      </c>
      <c r="R9415" s="1">
        <f>SUMIF(C:C,ecommerce_10000[[#This Row],[Category]],I:I)</f>
        <v>91504159.730000004</v>
      </c>
      <c r="S9415" s="1">
        <f>SUMIFS(I:I,C:C,C9415)</f>
        <v>91504159.730000004</v>
      </c>
      <c r="T9415" s="1" t="str">
        <f>INDEX(F:F,MATCH(ecommerce_10000[[#This Row],[TotalAmount]],I:I,0))</f>
        <v>Riyadh</v>
      </c>
    </row>
    <row r="9416" spans="1:20" x14ac:dyDescent="0.3">
      <c r="A9416" s="1" t="s">
        <v>9460</v>
      </c>
      <c r="B9416" s="1" t="s">
        <v>35</v>
      </c>
      <c r="C9416" s="1" t="s">
        <v>14</v>
      </c>
      <c r="D9416" s="1" t="s">
        <v>36</v>
      </c>
      <c r="E9416" s="1" t="s">
        <v>47</v>
      </c>
      <c r="F9416" s="1" t="s">
        <v>28</v>
      </c>
      <c r="G9416">
        <v>8710.67</v>
      </c>
      <c r="H9416">
        <v>5</v>
      </c>
      <c r="I9416">
        <v>43553.35</v>
      </c>
      <c r="J9416">
        <v>3.02</v>
      </c>
      <c r="K9416">
        <v>4939</v>
      </c>
      <c r="L9416" s="2">
        <v>45622</v>
      </c>
      <c r="O9416" t="str">
        <f>IF(ecommerce_10000[[#This Row],[Platform]]="Souq","sq",ecommerce_10000[[#This Row],[Platform]])</f>
        <v>Amazon</v>
      </c>
      <c r="P9416" t="str">
        <f>IF(E9416="Souq","sq",IF(E9416="Jumia","Jum",E9416))</f>
        <v>Amazon</v>
      </c>
      <c r="Q9416">
        <f>VLOOKUP(ecommerce_10000[[#This Row],[City]],F:I,4,FALSE)</f>
        <v>26648.76</v>
      </c>
      <c r="R9416" s="1">
        <f>SUMIF(C:C,ecommerce_10000[[#This Row],[Category]],I:I)</f>
        <v>92327183.770000085</v>
      </c>
      <c r="S9416" s="1">
        <f>SUMIFS(I:I,C:C,C9416)</f>
        <v>92327183.770000085</v>
      </c>
      <c r="T9416" s="1" t="str">
        <f>INDEX(F:F,MATCH(ecommerce_10000[[#This Row],[TotalAmount]],I:I,0))</f>
        <v>Casablanca</v>
      </c>
    </row>
    <row r="9417" spans="1:20" x14ac:dyDescent="0.3">
      <c r="A9417" s="1" t="s">
        <v>9461</v>
      </c>
      <c r="B9417" s="1" t="s">
        <v>13</v>
      </c>
      <c r="C9417" s="1" t="s">
        <v>14</v>
      </c>
      <c r="D9417" s="1" t="s">
        <v>15</v>
      </c>
      <c r="E9417" s="1" t="s">
        <v>16</v>
      </c>
      <c r="F9417" s="1" t="s">
        <v>40</v>
      </c>
      <c r="G9417">
        <v>19953.62</v>
      </c>
      <c r="H9417">
        <v>1</v>
      </c>
      <c r="I9417">
        <v>19953.62</v>
      </c>
      <c r="J9417">
        <v>2.64</v>
      </c>
      <c r="K9417">
        <v>3391</v>
      </c>
      <c r="L9417" s="2">
        <v>45505</v>
      </c>
      <c r="O9417" t="str">
        <f>IF(ecommerce_10000[[#This Row],[Platform]]="Souq","sq",ecommerce_10000[[#This Row],[Platform]])</f>
        <v>sq</v>
      </c>
      <c r="P9417" t="str">
        <f>IF(E9417="Souq","sq",IF(E9417="Jumia","Jum",E9417))</f>
        <v>sq</v>
      </c>
      <c r="Q9417">
        <f>VLOOKUP(ecommerce_10000[[#This Row],[City]],F:I,4,FALSE)</f>
        <v>99349.3</v>
      </c>
      <c r="R9417" s="1">
        <f>SUMIF(C:C,ecommerce_10000[[#This Row],[Category]],I:I)</f>
        <v>92327183.770000085</v>
      </c>
      <c r="S9417" s="1">
        <f>SUMIFS(I:I,C:C,C9417)</f>
        <v>92327183.770000085</v>
      </c>
      <c r="T9417" s="1" t="str">
        <f>INDEX(F:F,MATCH(ecommerce_10000[[#This Row],[TotalAmount]],I:I,0))</f>
        <v>Riyadh</v>
      </c>
    </row>
    <row r="9418" spans="1:20" x14ac:dyDescent="0.3">
      <c r="A9418" s="1" t="s">
        <v>9462</v>
      </c>
      <c r="B9418" s="1" t="s">
        <v>53</v>
      </c>
      <c r="C9418" s="1" t="s">
        <v>31</v>
      </c>
      <c r="D9418" s="1" t="s">
        <v>54</v>
      </c>
      <c r="E9418" s="1" t="s">
        <v>47</v>
      </c>
      <c r="F9418" s="1" t="s">
        <v>33</v>
      </c>
      <c r="G9418">
        <v>14731.35</v>
      </c>
      <c r="H9418">
        <v>1</v>
      </c>
      <c r="I9418">
        <v>14731.35</v>
      </c>
      <c r="J9418">
        <v>4.29</v>
      </c>
      <c r="K9418">
        <v>2576</v>
      </c>
      <c r="L9418" s="2">
        <v>45533</v>
      </c>
      <c r="O9418" t="str">
        <f>IF(ecommerce_10000[[#This Row],[Platform]]="Souq","sq",ecommerce_10000[[#This Row],[Platform]])</f>
        <v>Amazon</v>
      </c>
      <c r="P9418" t="str">
        <f>IF(E9418="Souq","sq",IF(E9418="Jumia","Jum",E9418))</f>
        <v>Amazon</v>
      </c>
      <c r="Q9418">
        <f>VLOOKUP(ecommerce_10000[[#This Row],[City]],F:I,4,FALSE)</f>
        <v>3665.44</v>
      </c>
      <c r="R9418" s="1">
        <f>SUMIF(C:C,ecommerce_10000[[#This Row],[Category]],I:I)</f>
        <v>57542997.559999913</v>
      </c>
      <c r="S9418" s="1">
        <f>SUMIFS(I:I,C:C,C9418)</f>
        <v>57542997.559999913</v>
      </c>
      <c r="T9418" s="1" t="str">
        <f>INDEX(F:F,MATCH(ecommerce_10000[[#This Row],[TotalAmount]],I:I,0))</f>
        <v>Dubai</v>
      </c>
    </row>
    <row r="9419" spans="1:20" x14ac:dyDescent="0.3">
      <c r="A9419" s="1" t="s">
        <v>9463</v>
      </c>
      <c r="B9419" s="1" t="s">
        <v>25</v>
      </c>
      <c r="C9419" s="1" t="s">
        <v>26</v>
      </c>
      <c r="D9419" s="1" t="s">
        <v>27</v>
      </c>
      <c r="E9419" s="1" t="s">
        <v>16</v>
      </c>
      <c r="F9419" s="1" t="s">
        <v>62</v>
      </c>
      <c r="G9419">
        <v>4112.4399999999996</v>
      </c>
      <c r="H9419">
        <v>5</v>
      </c>
      <c r="I9419">
        <v>20562.2</v>
      </c>
      <c r="J9419">
        <v>4.17</v>
      </c>
      <c r="K9419">
        <v>2190</v>
      </c>
      <c r="L9419" s="2">
        <v>45462</v>
      </c>
      <c r="O9419" t="str">
        <f>IF(ecommerce_10000[[#This Row],[Platform]]="Souq","sq",ecommerce_10000[[#This Row],[Platform]])</f>
        <v>sq</v>
      </c>
      <c r="P9419" t="str">
        <f>IF(E9419="Souq","sq",IF(E9419="Jumia","Jum",E9419))</f>
        <v>sq</v>
      </c>
      <c r="Q9419">
        <f>VLOOKUP(ecommerce_10000[[#This Row],[City]],F:I,4,FALSE)</f>
        <v>27872.98</v>
      </c>
      <c r="R9419" s="1">
        <f>SUMIF(C:C,ecommerce_10000[[#This Row],[Category]],I:I)</f>
        <v>29200970.130000021</v>
      </c>
      <c r="S9419" s="1">
        <f>SUMIFS(I:I,C:C,C9419)</f>
        <v>29200970.130000021</v>
      </c>
      <c r="T9419" s="1" t="str">
        <f>INDEX(F:F,MATCH(ecommerce_10000[[#This Row],[TotalAmount]],I:I,0))</f>
        <v>Giza</v>
      </c>
    </row>
    <row r="9420" spans="1:20" x14ac:dyDescent="0.3">
      <c r="A9420" s="1" t="s">
        <v>9464</v>
      </c>
      <c r="B9420" s="1" t="s">
        <v>30</v>
      </c>
      <c r="C9420" s="1" t="s">
        <v>31</v>
      </c>
      <c r="D9420" s="1" t="s">
        <v>32</v>
      </c>
      <c r="E9420" s="1" t="s">
        <v>47</v>
      </c>
      <c r="F9420" s="1" t="s">
        <v>33</v>
      </c>
      <c r="G9420">
        <v>9743.85</v>
      </c>
      <c r="H9420">
        <v>3</v>
      </c>
      <c r="I9420">
        <v>29231.55</v>
      </c>
      <c r="J9420">
        <v>2.19</v>
      </c>
      <c r="K9420">
        <v>2021</v>
      </c>
      <c r="L9420" s="2">
        <v>45368</v>
      </c>
      <c r="O9420" t="str">
        <f>IF(ecommerce_10000[[#This Row],[Platform]]="Souq","sq",ecommerce_10000[[#This Row],[Platform]])</f>
        <v>Amazon</v>
      </c>
      <c r="P9420" t="str">
        <f>IF(E9420="Souq","sq",IF(E9420="Jumia","Jum",E9420))</f>
        <v>Amazon</v>
      </c>
      <c r="Q9420">
        <f>VLOOKUP(ecommerce_10000[[#This Row],[City]],F:I,4,FALSE)</f>
        <v>3665.44</v>
      </c>
      <c r="R9420" s="1">
        <f>SUMIF(C:C,ecommerce_10000[[#This Row],[Category]],I:I)</f>
        <v>57542997.559999913</v>
      </c>
      <c r="S9420" s="1">
        <f>SUMIFS(I:I,C:C,C9420)</f>
        <v>57542997.559999913</v>
      </c>
      <c r="T9420" s="1" t="str">
        <f>INDEX(F:F,MATCH(ecommerce_10000[[#This Row],[TotalAmount]],I:I,0))</f>
        <v>Dubai</v>
      </c>
    </row>
    <row r="9421" spans="1:20" x14ac:dyDescent="0.3">
      <c r="A9421" s="1" t="s">
        <v>9465</v>
      </c>
      <c r="B9421" s="1" t="s">
        <v>25</v>
      </c>
      <c r="C9421" s="1" t="s">
        <v>26</v>
      </c>
      <c r="D9421" s="1" t="s">
        <v>27</v>
      </c>
      <c r="E9421" s="1" t="s">
        <v>47</v>
      </c>
      <c r="F9421" s="1" t="s">
        <v>17</v>
      </c>
      <c r="G9421">
        <v>18434.75</v>
      </c>
      <c r="H9421">
        <v>4</v>
      </c>
      <c r="I9421">
        <v>73739</v>
      </c>
      <c r="J9421">
        <v>3.39</v>
      </c>
      <c r="K9421">
        <v>4536</v>
      </c>
      <c r="L9421" s="2">
        <v>45298</v>
      </c>
      <c r="O9421" t="str">
        <f>IF(ecommerce_10000[[#This Row],[Platform]]="Souq","sq",ecommerce_10000[[#This Row],[Platform]])</f>
        <v>Amazon</v>
      </c>
      <c r="P9421" t="str">
        <f>IF(E9421="Souq","sq",IF(E9421="Jumia","Jum",E9421))</f>
        <v>Amazon</v>
      </c>
      <c r="Q9421">
        <f>VLOOKUP(ecommerce_10000[[#This Row],[City]],F:I,4,FALSE)</f>
        <v>16284.02</v>
      </c>
      <c r="R9421" s="1">
        <f>SUMIF(C:C,ecommerce_10000[[#This Row],[Category]],I:I)</f>
        <v>29200970.130000021</v>
      </c>
      <c r="S9421" s="1">
        <f>SUMIFS(I:I,C:C,C9421)</f>
        <v>29200970.130000021</v>
      </c>
      <c r="T9421" s="1" t="str">
        <f>INDEX(F:F,MATCH(ecommerce_10000[[#This Row],[TotalAmount]],I:I,0))</f>
        <v>Cairo</v>
      </c>
    </row>
    <row r="9422" spans="1:20" x14ac:dyDescent="0.3">
      <c r="A9422" s="1" t="s">
        <v>9466</v>
      </c>
      <c r="B9422" s="1" t="s">
        <v>43</v>
      </c>
      <c r="C9422" s="1" t="s">
        <v>44</v>
      </c>
      <c r="D9422" s="1" t="s">
        <v>45</v>
      </c>
      <c r="E9422" s="1" t="s">
        <v>16</v>
      </c>
      <c r="F9422" s="1" t="s">
        <v>23</v>
      </c>
      <c r="G9422">
        <v>3368.52</v>
      </c>
      <c r="H9422">
        <v>2</v>
      </c>
      <c r="I9422">
        <v>6737.04</v>
      </c>
      <c r="J9422">
        <v>1.26</v>
      </c>
      <c r="K9422">
        <v>153</v>
      </c>
      <c r="L9422" s="2">
        <v>45532</v>
      </c>
      <c r="O9422" t="str">
        <f>IF(ecommerce_10000[[#This Row],[Platform]]="Souq","sq",ecommerce_10000[[#This Row],[Platform]])</f>
        <v>sq</v>
      </c>
      <c r="P9422" t="str">
        <f>IF(E9422="Souq","sq",IF(E9422="Jumia","Jum",E9422))</f>
        <v>sq</v>
      </c>
      <c r="Q9422">
        <f>VLOOKUP(ecommerce_10000[[#This Row],[City]],F:I,4,FALSE)</f>
        <v>13290.4</v>
      </c>
      <c r="R9422" s="1">
        <f>SUMIF(C:C,ecommerce_10000[[#This Row],[Category]],I:I)</f>
        <v>31420413.200000018</v>
      </c>
      <c r="S9422" s="1">
        <f>SUMIFS(I:I,C:C,C9422)</f>
        <v>31420413.200000018</v>
      </c>
      <c r="T9422" s="1" t="str">
        <f>INDEX(F:F,MATCH(ecommerce_10000[[#This Row],[TotalAmount]],I:I,0))</f>
        <v>Alexandria</v>
      </c>
    </row>
    <row r="9423" spans="1:20" x14ac:dyDescent="0.3">
      <c r="A9423" s="1" t="s">
        <v>9467</v>
      </c>
      <c r="B9423" s="1" t="s">
        <v>43</v>
      </c>
      <c r="C9423" s="1" t="s">
        <v>44</v>
      </c>
      <c r="D9423" s="1" t="s">
        <v>45</v>
      </c>
      <c r="E9423" s="1" t="s">
        <v>47</v>
      </c>
      <c r="F9423" s="1" t="s">
        <v>33</v>
      </c>
      <c r="G9423">
        <v>14945.22</v>
      </c>
      <c r="H9423">
        <v>5</v>
      </c>
      <c r="I9423">
        <v>74726.100000000006</v>
      </c>
      <c r="J9423">
        <v>4.6100000000000003</v>
      </c>
      <c r="K9423">
        <v>1341</v>
      </c>
      <c r="L9423" s="2">
        <v>45612</v>
      </c>
      <c r="O9423" t="str">
        <f>IF(ecommerce_10000[[#This Row],[Platform]]="Souq","sq",ecommerce_10000[[#This Row],[Platform]])</f>
        <v>Amazon</v>
      </c>
      <c r="P9423" t="str">
        <f>IF(E9423="Souq","sq",IF(E9423="Jumia","Jum",E9423))</f>
        <v>Amazon</v>
      </c>
      <c r="Q9423">
        <f>VLOOKUP(ecommerce_10000[[#This Row],[City]],F:I,4,FALSE)</f>
        <v>3665.44</v>
      </c>
      <c r="R9423" s="1">
        <f>SUMIF(C:C,ecommerce_10000[[#This Row],[Category]],I:I)</f>
        <v>31420413.200000018</v>
      </c>
      <c r="S9423" s="1">
        <f>SUMIFS(I:I,C:C,C9423)</f>
        <v>31420413.200000018</v>
      </c>
      <c r="T9423" s="1" t="str">
        <f>INDEX(F:F,MATCH(ecommerce_10000[[#This Row],[TotalAmount]],I:I,0))</f>
        <v>Dubai</v>
      </c>
    </row>
    <row r="9424" spans="1:20" x14ac:dyDescent="0.3">
      <c r="A9424" s="1" t="s">
        <v>9468</v>
      </c>
      <c r="B9424" s="1" t="s">
        <v>65</v>
      </c>
      <c r="C9424" s="1" t="s">
        <v>20</v>
      </c>
      <c r="D9424" s="1" t="s">
        <v>66</v>
      </c>
      <c r="E9424" s="1" t="s">
        <v>16</v>
      </c>
      <c r="F9424" s="1" t="s">
        <v>40</v>
      </c>
      <c r="G9424">
        <v>12803.13</v>
      </c>
      <c r="H9424">
        <v>2</v>
      </c>
      <c r="I9424">
        <v>25606.26</v>
      </c>
      <c r="J9424">
        <v>4.4400000000000004</v>
      </c>
      <c r="K9424">
        <v>1806</v>
      </c>
      <c r="L9424" s="2">
        <v>45410</v>
      </c>
      <c r="O9424" t="str">
        <f>IF(ecommerce_10000[[#This Row],[Platform]]="Souq","sq",ecommerce_10000[[#This Row],[Platform]])</f>
        <v>sq</v>
      </c>
      <c r="P9424" t="str">
        <f>IF(E9424="Souq","sq",IF(E9424="Jumia","Jum",E9424))</f>
        <v>sq</v>
      </c>
      <c r="Q9424">
        <f>VLOOKUP(ecommerce_10000[[#This Row],[City]],F:I,4,FALSE)</f>
        <v>99349.3</v>
      </c>
      <c r="R9424" s="1">
        <f>SUMIF(C:C,ecommerce_10000[[#This Row],[Category]],I:I)</f>
        <v>91504159.730000004</v>
      </c>
      <c r="S9424" s="1">
        <f>SUMIFS(I:I,C:C,C9424)</f>
        <v>91504159.730000004</v>
      </c>
      <c r="T9424" s="1" t="str">
        <f>INDEX(F:F,MATCH(ecommerce_10000[[#This Row],[TotalAmount]],I:I,0))</f>
        <v>Riyadh</v>
      </c>
    </row>
    <row r="9425" spans="1:20" x14ac:dyDescent="0.3">
      <c r="A9425" s="1" t="s">
        <v>9469</v>
      </c>
      <c r="B9425" s="1" t="s">
        <v>49</v>
      </c>
      <c r="C9425" s="1" t="s">
        <v>14</v>
      </c>
      <c r="D9425" s="1" t="s">
        <v>50</v>
      </c>
      <c r="E9425" s="1" t="s">
        <v>22</v>
      </c>
      <c r="F9425" s="1" t="s">
        <v>62</v>
      </c>
      <c r="G9425">
        <v>4885.92</v>
      </c>
      <c r="H9425">
        <v>3</v>
      </c>
      <c r="I9425">
        <v>14657.76</v>
      </c>
      <c r="J9425">
        <v>1.69</v>
      </c>
      <c r="K9425">
        <v>1269</v>
      </c>
      <c r="L9425" s="2">
        <v>45451</v>
      </c>
      <c r="O9425" t="str">
        <f>IF(ecommerce_10000[[#This Row],[Platform]]="Souq","sq",ecommerce_10000[[#This Row],[Platform]])</f>
        <v>Jumia</v>
      </c>
      <c r="P9425" t="str">
        <f>IF(E9425="Souq","sq",IF(E9425="Jumia","Jum",E9425))</f>
        <v>Jum</v>
      </c>
      <c r="Q9425">
        <f>VLOOKUP(ecommerce_10000[[#This Row],[City]],F:I,4,FALSE)</f>
        <v>27872.98</v>
      </c>
      <c r="R9425" s="1">
        <f>SUMIF(C:C,ecommerce_10000[[#This Row],[Category]],I:I)</f>
        <v>92327183.770000085</v>
      </c>
      <c r="S9425" s="1">
        <f>SUMIFS(I:I,C:C,C9425)</f>
        <v>92327183.770000085</v>
      </c>
      <c r="T9425" s="1" t="str">
        <f>INDEX(F:F,MATCH(ecommerce_10000[[#This Row],[TotalAmount]],I:I,0))</f>
        <v>Giza</v>
      </c>
    </row>
    <row r="9426" spans="1:20" x14ac:dyDescent="0.3">
      <c r="A9426" s="1" t="s">
        <v>9470</v>
      </c>
      <c r="B9426" s="1" t="s">
        <v>65</v>
      </c>
      <c r="C9426" s="1" t="s">
        <v>20</v>
      </c>
      <c r="D9426" s="1" t="s">
        <v>66</v>
      </c>
      <c r="E9426" s="1" t="s">
        <v>22</v>
      </c>
      <c r="F9426" s="1" t="s">
        <v>28</v>
      </c>
      <c r="G9426">
        <v>13766.23</v>
      </c>
      <c r="H9426">
        <v>1</v>
      </c>
      <c r="I9426">
        <v>13766.23</v>
      </c>
      <c r="J9426">
        <v>4.67</v>
      </c>
      <c r="K9426">
        <v>2657</v>
      </c>
      <c r="L9426" s="2">
        <v>45321</v>
      </c>
      <c r="O9426" t="str">
        <f>IF(ecommerce_10000[[#This Row],[Platform]]="Souq","sq",ecommerce_10000[[#This Row],[Platform]])</f>
        <v>Jumia</v>
      </c>
      <c r="P9426" t="str">
        <f>IF(E9426="Souq","sq",IF(E9426="Jumia","Jum",E9426))</f>
        <v>Jum</v>
      </c>
      <c r="Q9426">
        <f>VLOOKUP(ecommerce_10000[[#This Row],[City]],F:I,4,FALSE)</f>
        <v>26648.76</v>
      </c>
      <c r="R9426" s="1">
        <f>SUMIF(C:C,ecommerce_10000[[#This Row],[Category]],I:I)</f>
        <v>91504159.730000004</v>
      </c>
      <c r="S9426" s="1">
        <f>SUMIFS(I:I,C:C,C9426)</f>
        <v>91504159.730000004</v>
      </c>
      <c r="T9426" s="1" t="str">
        <f>INDEX(F:F,MATCH(ecommerce_10000[[#This Row],[TotalAmount]],I:I,0))</f>
        <v>Casablanca</v>
      </c>
    </row>
    <row r="9427" spans="1:20" x14ac:dyDescent="0.3">
      <c r="A9427" s="1" t="s">
        <v>9471</v>
      </c>
      <c r="B9427" s="1" t="s">
        <v>49</v>
      </c>
      <c r="C9427" s="1" t="s">
        <v>14</v>
      </c>
      <c r="D9427" s="1" t="s">
        <v>50</v>
      </c>
      <c r="E9427" s="1" t="s">
        <v>16</v>
      </c>
      <c r="F9427" s="1" t="s">
        <v>33</v>
      </c>
      <c r="G9427">
        <v>16827.7</v>
      </c>
      <c r="H9427">
        <v>1</v>
      </c>
      <c r="I9427">
        <v>16827.7</v>
      </c>
      <c r="J9427">
        <v>3.31</v>
      </c>
      <c r="K9427">
        <v>4670</v>
      </c>
      <c r="L9427" s="2">
        <v>45342</v>
      </c>
      <c r="O9427" t="str">
        <f>IF(ecommerce_10000[[#This Row],[Platform]]="Souq","sq",ecommerce_10000[[#This Row],[Platform]])</f>
        <v>sq</v>
      </c>
      <c r="P9427" t="str">
        <f>IF(E9427="Souq","sq",IF(E9427="Jumia","Jum",E9427))</f>
        <v>sq</v>
      </c>
      <c r="Q9427">
        <f>VLOOKUP(ecommerce_10000[[#This Row],[City]],F:I,4,FALSE)</f>
        <v>3665.44</v>
      </c>
      <c r="R9427" s="1">
        <f>SUMIF(C:C,ecommerce_10000[[#This Row],[Category]],I:I)</f>
        <v>92327183.770000085</v>
      </c>
      <c r="S9427" s="1">
        <f>SUMIFS(I:I,C:C,C9427)</f>
        <v>92327183.770000085</v>
      </c>
      <c r="T9427" s="1" t="str">
        <f>INDEX(F:F,MATCH(ecommerce_10000[[#This Row],[TotalAmount]],I:I,0))</f>
        <v>Dubai</v>
      </c>
    </row>
    <row r="9428" spans="1:20" x14ac:dyDescent="0.3">
      <c r="A9428" s="1" t="s">
        <v>9472</v>
      </c>
      <c r="B9428" s="1" t="s">
        <v>19</v>
      </c>
      <c r="C9428" s="1" t="s">
        <v>20</v>
      </c>
      <c r="D9428" s="1" t="s">
        <v>21</v>
      </c>
      <c r="E9428" s="1" t="s">
        <v>47</v>
      </c>
      <c r="F9428" s="1" t="s">
        <v>28</v>
      </c>
      <c r="G9428">
        <v>15501.4</v>
      </c>
      <c r="H9428">
        <v>4</v>
      </c>
      <c r="I9428">
        <v>62005.599999999999</v>
      </c>
      <c r="J9428">
        <v>3.89</v>
      </c>
      <c r="K9428">
        <v>3265</v>
      </c>
      <c r="L9428" s="2">
        <v>45595</v>
      </c>
      <c r="O9428" t="str">
        <f>IF(ecommerce_10000[[#This Row],[Platform]]="Souq","sq",ecommerce_10000[[#This Row],[Platform]])</f>
        <v>Amazon</v>
      </c>
      <c r="P9428" t="str">
        <f>IF(E9428="Souq","sq",IF(E9428="Jumia","Jum",E9428))</f>
        <v>Amazon</v>
      </c>
      <c r="Q9428">
        <f>VLOOKUP(ecommerce_10000[[#This Row],[City]],F:I,4,FALSE)</f>
        <v>26648.76</v>
      </c>
      <c r="R9428" s="1">
        <f>SUMIF(C:C,ecommerce_10000[[#This Row],[Category]],I:I)</f>
        <v>91504159.730000004</v>
      </c>
      <c r="S9428" s="1">
        <f>SUMIFS(I:I,C:C,C9428)</f>
        <v>91504159.730000004</v>
      </c>
      <c r="T9428" s="1" t="str">
        <f>INDEX(F:F,MATCH(ecommerce_10000[[#This Row],[TotalAmount]],I:I,0))</f>
        <v>Casablanca</v>
      </c>
    </row>
    <row r="9429" spans="1:20" x14ac:dyDescent="0.3">
      <c r="A9429" s="1" t="s">
        <v>9473</v>
      </c>
      <c r="B9429" s="1" t="s">
        <v>49</v>
      </c>
      <c r="C9429" s="1" t="s">
        <v>14</v>
      </c>
      <c r="D9429" s="1" t="s">
        <v>50</v>
      </c>
      <c r="E9429" s="1" t="s">
        <v>16</v>
      </c>
      <c r="F9429" s="1" t="s">
        <v>40</v>
      </c>
      <c r="G9429">
        <v>19380.95</v>
      </c>
      <c r="H9429">
        <v>2</v>
      </c>
      <c r="I9429">
        <v>38761.9</v>
      </c>
      <c r="J9429">
        <v>4.6500000000000004</v>
      </c>
      <c r="K9429">
        <v>1216</v>
      </c>
      <c r="L9429" s="2">
        <v>45644</v>
      </c>
      <c r="O9429" t="str">
        <f>IF(ecommerce_10000[[#This Row],[Platform]]="Souq","sq",ecommerce_10000[[#This Row],[Platform]])</f>
        <v>sq</v>
      </c>
      <c r="P9429" t="str">
        <f>IF(E9429="Souq","sq",IF(E9429="Jumia","Jum",E9429))</f>
        <v>sq</v>
      </c>
      <c r="Q9429">
        <f>VLOOKUP(ecommerce_10000[[#This Row],[City]],F:I,4,FALSE)</f>
        <v>99349.3</v>
      </c>
      <c r="R9429" s="1">
        <f>SUMIF(C:C,ecommerce_10000[[#This Row],[Category]],I:I)</f>
        <v>92327183.770000085</v>
      </c>
      <c r="S9429" s="1">
        <f>SUMIFS(I:I,C:C,C9429)</f>
        <v>92327183.770000085</v>
      </c>
      <c r="T9429" s="1" t="str">
        <f>INDEX(F:F,MATCH(ecommerce_10000[[#This Row],[TotalAmount]],I:I,0))</f>
        <v>Riyadh</v>
      </c>
    </row>
    <row r="9430" spans="1:20" x14ac:dyDescent="0.3">
      <c r="A9430" s="1" t="s">
        <v>9474</v>
      </c>
      <c r="B9430" s="1" t="s">
        <v>35</v>
      </c>
      <c r="C9430" s="1" t="s">
        <v>14</v>
      </c>
      <c r="D9430" s="1" t="s">
        <v>36</v>
      </c>
      <c r="E9430" s="1" t="s">
        <v>16</v>
      </c>
      <c r="F9430" s="1" t="s">
        <v>40</v>
      </c>
      <c r="G9430">
        <v>18103.2</v>
      </c>
      <c r="H9430">
        <v>4</v>
      </c>
      <c r="I9430">
        <v>72412.800000000003</v>
      </c>
      <c r="J9430">
        <v>2.97</v>
      </c>
      <c r="K9430">
        <v>2152</v>
      </c>
      <c r="L9430" s="2">
        <v>45428</v>
      </c>
      <c r="O9430" t="str">
        <f>IF(ecommerce_10000[[#This Row],[Platform]]="Souq","sq",ecommerce_10000[[#This Row],[Platform]])</f>
        <v>sq</v>
      </c>
      <c r="P9430" t="str">
        <f>IF(E9430="Souq","sq",IF(E9430="Jumia","Jum",E9430))</f>
        <v>sq</v>
      </c>
      <c r="Q9430">
        <f>VLOOKUP(ecommerce_10000[[#This Row],[City]],F:I,4,FALSE)</f>
        <v>99349.3</v>
      </c>
      <c r="R9430" s="1">
        <f>SUMIF(C:C,ecommerce_10000[[#This Row],[Category]],I:I)</f>
        <v>92327183.770000085</v>
      </c>
      <c r="S9430" s="1">
        <f>SUMIFS(I:I,C:C,C9430)</f>
        <v>92327183.770000085</v>
      </c>
      <c r="T9430" s="1" t="str">
        <f>INDEX(F:F,MATCH(ecommerce_10000[[#This Row],[TotalAmount]],I:I,0))</f>
        <v>Riyadh</v>
      </c>
    </row>
    <row r="9431" spans="1:20" x14ac:dyDescent="0.3">
      <c r="A9431" s="1" t="s">
        <v>9475</v>
      </c>
      <c r="B9431" s="1" t="s">
        <v>49</v>
      </c>
      <c r="C9431" s="1" t="s">
        <v>14</v>
      </c>
      <c r="D9431" s="1" t="s">
        <v>50</v>
      </c>
      <c r="E9431" s="1" t="s">
        <v>47</v>
      </c>
      <c r="F9431" s="1" t="s">
        <v>23</v>
      </c>
      <c r="G9431">
        <v>5900.28</v>
      </c>
      <c r="H9431">
        <v>2</v>
      </c>
      <c r="I9431">
        <v>11800.56</v>
      </c>
      <c r="J9431">
        <v>1.28</v>
      </c>
      <c r="K9431">
        <v>4449</v>
      </c>
      <c r="L9431" s="2">
        <v>45436</v>
      </c>
      <c r="O9431" t="str">
        <f>IF(ecommerce_10000[[#This Row],[Platform]]="Souq","sq",ecommerce_10000[[#This Row],[Platform]])</f>
        <v>Amazon</v>
      </c>
      <c r="P9431" t="str">
        <f>IF(E9431="Souq","sq",IF(E9431="Jumia","Jum",E9431))</f>
        <v>Amazon</v>
      </c>
      <c r="Q9431">
        <f>VLOOKUP(ecommerce_10000[[#This Row],[City]],F:I,4,FALSE)</f>
        <v>13290.4</v>
      </c>
      <c r="R9431" s="1">
        <f>SUMIF(C:C,ecommerce_10000[[#This Row],[Category]],I:I)</f>
        <v>92327183.770000085</v>
      </c>
      <c r="S9431" s="1">
        <f>SUMIFS(I:I,C:C,C9431)</f>
        <v>92327183.770000085</v>
      </c>
      <c r="T9431" s="1" t="str">
        <f>INDEX(F:F,MATCH(ecommerce_10000[[#This Row],[TotalAmount]],I:I,0))</f>
        <v>Alexandria</v>
      </c>
    </row>
    <row r="9432" spans="1:20" x14ac:dyDescent="0.3">
      <c r="A9432" s="1" t="s">
        <v>9476</v>
      </c>
      <c r="B9432" s="1" t="s">
        <v>43</v>
      </c>
      <c r="C9432" s="1" t="s">
        <v>44</v>
      </c>
      <c r="D9432" s="1" t="s">
        <v>45</v>
      </c>
      <c r="E9432" s="1" t="s">
        <v>22</v>
      </c>
      <c r="F9432" s="1" t="s">
        <v>40</v>
      </c>
      <c r="G9432">
        <v>6501.82</v>
      </c>
      <c r="H9432">
        <v>5</v>
      </c>
      <c r="I9432">
        <v>32509.1</v>
      </c>
      <c r="J9432">
        <v>2.79</v>
      </c>
      <c r="K9432">
        <v>19</v>
      </c>
      <c r="L9432" s="2">
        <v>45518</v>
      </c>
      <c r="O9432" t="str">
        <f>IF(ecommerce_10000[[#This Row],[Platform]]="Souq","sq",ecommerce_10000[[#This Row],[Platform]])</f>
        <v>Jumia</v>
      </c>
      <c r="P9432" t="str">
        <f>IF(E9432="Souq","sq",IF(E9432="Jumia","Jum",E9432))</f>
        <v>Jum</v>
      </c>
      <c r="Q9432">
        <f>VLOOKUP(ecommerce_10000[[#This Row],[City]],F:I,4,FALSE)</f>
        <v>99349.3</v>
      </c>
      <c r="R9432" s="1">
        <f>SUMIF(C:C,ecommerce_10000[[#This Row],[Category]],I:I)</f>
        <v>31420413.200000018</v>
      </c>
      <c r="S9432" s="1">
        <f>SUMIFS(I:I,C:C,C9432)</f>
        <v>31420413.200000018</v>
      </c>
      <c r="T9432" s="1" t="str">
        <f>INDEX(F:F,MATCH(ecommerce_10000[[#This Row],[TotalAmount]],I:I,0))</f>
        <v>Riyadh</v>
      </c>
    </row>
    <row r="9433" spans="1:20" x14ac:dyDescent="0.3">
      <c r="A9433" s="1" t="s">
        <v>9477</v>
      </c>
      <c r="B9433" s="1" t="s">
        <v>43</v>
      </c>
      <c r="C9433" s="1" t="s">
        <v>44</v>
      </c>
      <c r="D9433" s="1" t="s">
        <v>45</v>
      </c>
      <c r="E9433" s="1" t="s">
        <v>22</v>
      </c>
      <c r="F9433" s="1" t="s">
        <v>33</v>
      </c>
      <c r="G9433">
        <v>1204.1500000000001</v>
      </c>
      <c r="H9433">
        <v>2</v>
      </c>
      <c r="I9433">
        <v>2408.3000000000002</v>
      </c>
      <c r="J9433">
        <v>1.89</v>
      </c>
      <c r="K9433">
        <v>3990</v>
      </c>
      <c r="L9433" s="2">
        <v>45563</v>
      </c>
      <c r="O9433" t="str">
        <f>IF(ecommerce_10000[[#This Row],[Platform]]="Souq","sq",ecommerce_10000[[#This Row],[Platform]])</f>
        <v>Jumia</v>
      </c>
      <c r="P9433" t="str">
        <f>IF(E9433="Souq","sq",IF(E9433="Jumia","Jum",E9433))</f>
        <v>Jum</v>
      </c>
      <c r="Q9433">
        <f>VLOOKUP(ecommerce_10000[[#This Row],[City]],F:I,4,FALSE)</f>
        <v>3665.44</v>
      </c>
      <c r="R9433" s="1">
        <f>SUMIF(C:C,ecommerce_10000[[#This Row],[Category]],I:I)</f>
        <v>31420413.200000018</v>
      </c>
      <c r="S9433" s="1">
        <f>SUMIFS(I:I,C:C,C9433)</f>
        <v>31420413.200000018</v>
      </c>
      <c r="T9433" s="1" t="str">
        <f>INDEX(F:F,MATCH(ecommerce_10000[[#This Row],[TotalAmount]],I:I,0))</f>
        <v>Dubai</v>
      </c>
    </row>
    <row r="9434" spans="1:20" x14ac:dyDescent="0.3">
      <c r="A9434" s="1" t="s">
        <v>9478</v>
      </c>
      <c r="B9434" s="1" t="s">
        <v>49</v>
      </c>
      <c r="C9434" s="1" t="s">
        <v>14</v>
      </c>
      <c r="D9434" s="1" t="s">
        <v>50</v>
      </c>
      <c r="E9434" s="1" t="s">
        <v>47</v>
      </c>
      <c r="F9434" s="1" t="s">
        <v>17</v>
      </c>
      <c r="G9434">
        <v>1685.23</v>
      </c>
      <c r="H9434">
        <v>2</v>
      </c>
      <c r="I9434">
        <v>3370.46</v>
      </c>
      <c r="J9434">
        <v>3.54</v>
      </c>
      <c r="K9434">
        <v>2662</v>
      </c>
      <c r="L9434" s="2">
        <v>45488</v>
      </c>
      <c r="O9434" t="str">
        <f>IF(ecommerce_10000[[#This Row],[Platform]]="Souq","sq",ecommerce_10000[[#This Row],[Platform]])</f>
        <v>Amazon</v>
      </c>
      <c r="P9434" t="str">
        <f>IF(E9434="Souq","sq",IF(E9434="Jumia","Jum",E9434))</f>
        <v>Amazon</v>
      </c>
      <c r="Q9434">
        <f>VLOOKUP(ecommerce_10000[[#This Row],[City]],F:I,4,FALSE)</f>
        <v>16284.02</v>
      </c>
      <c r="R9434" s="1">
        <f>SUMIF(C:C,ecommerce_10000[[#This Row],[Category]],I:I)</f>
        <v>92327183.770000085</v>
      </c>
      <c r="S9434" s="1">
        <f>SUMIFS(I:I,C:C,C9434)</f>
        <v>92327183.770000085</v>
      </c>
      <c r="T9434" s="1" t="str">
        <f>INDEX(F:F,MATCH(ecommerce_10000[[#This Row],[TotalAmount]],I:I,0))</f>
        <v>Cairo</v>
      </c>
    </row>
    <row r="9435" spans="1:20" x14ac:dyDescent="0.3">
      <c r="A9435" s="1" t="s">
        <v>9479</v>
      </c>
      <c r="B9435" s="1" t="s">
        <v>35</v>
      </c>
      <c r="C9435" s="1" t="s">
        <v>14</v>
      </c>
      <c r="D9435" s="1" t="s">
        <v>36</v>
      </c>
      <c r="E9435" s="1" t="s">
        <v>16</v>
      </c>
      <c r="F9435" s="1" t="s">
        <v>23</v>
      </c>
      <c r="G9435">
        <v>10937.01</v>
      </c>
      <c r="H9435">
        <v>3</v>
      </c>
      <c r="I9435">
        <v>32811.03</v>
      </c>
      <c r="J9435">
        <v>1.79</v>
      </c>
      <c r="K9435">
        <v>2107</v>
      </c>
      <c r="L9435" s="2">
        <v>45474</v>
      </c>
      <c r="O9435" t="str">
        <f>IF(ecommerce_10000[[#This Row],[Platform]]="Souq","sq",ecommerce_10000[[#This Row],[Platform]])</f>
        <v>sq</v>
      </c>
      <c r="P9435" t="str">
        <f>IF(E9435="Souq","sq",IF(E9435="Jumia","Jum",E9435))</f>
        <v>sq</v>
      </c>
      <c r="Q9435">
        <f>VLOOKUP(ecommerce_10000[[#This Row],[City]],F:I,4,FALSE)</f>
        <v>13290.4</v>
      </c>
      <c r="R9435" s="1">
        <f>SUMIF(C:C,ecommerce_10000[[#This Row],[Category]],I:I)</f>
        <v>92327183.770000085</v>
      </c>
      <c r="S9435" s="1">
        <f>SUMIFS(I:I,C:C,C9435)</f>
        <v>92327183.770000085</v>
      </c>
      <c r="T9435" s="1" t="str">
        <f>INDEX(F:F,MATCH(ecommerce_10000[[#This Row],[TotalAmount]],I:I,0))</f>
        <v>Alexandria</v>
      </c>
    </row>
    <row r="9436" spans="1:20" x14ac:dyDescent="0.3">
      <c r="A9436" s="1" t="s">
        <v>9480</v>
      </c>
      <c r="B9436" s="1" t="s">
        <v>38</v>
      </c>
      <c r="C9436" s="1" t="s">
        <v>20</v>
      </c>
      <c r="D9436" s="1" t="s">
        <v>39</v>
      </c>
      <c r="E9436" s="1" t="s">
        <v>16</v>
      </c>
      <c r="F9436" s="1" t="s">
        <v>23</v>
      </c>
      <c r="G9436">
        <v>12252.02</v>
      </c>
      <c r="H9436">
        <v>3</v>
      </c>
      <c r="I9436">
        <v>36756.06</v>
      </c>
      <c r="J9436">
        <v>3.19</v>
      </c>
      <c r="K9436">
        <v>471</v>
      </c>
      <c r="L9436" s="2">
        <v>45594</v>
      </c>
      <c r="O9436" t="str">
        <f>IF(ecommerce_10000[[#This Row],[Platform]]="Souq","sq",ecommerce_10000[[#This Row],[Platform]])</f>
        <v>sq</v>
      </c>
      <c r="P9436" t="str">
        <f>IF(E9436="Souq","sq",IF(E9436="Jumia","Jum",E9436))</f>
        <v>sq</v>
      </c>
      <c r="Q9436">
        <f>VLOOKUP(ecommerce_10000[[#This Row],[City]],F:I,4,FALSE)</f>
        <v>13290.4</v>
      </c>
      <c r="R9436" s="1">
        <f>SUMIF(C:C,ecommerce_10000[[#This Row],[Category]],I:I)</f>
        <v>91504159.730000004</v>
      </c>
      <c r="S9436" s="1">
        <f>SUMIFS(I:I,C:C,C9436)</f>
        <v>91504159.730000004</v>
      </c>
      <c r="T9436" s="1" t="str">
        <f>INDEX(F:F,MATCH(ecommerce_10000[[#This Row],[TotalAmount]],I:I,0))</f>
        <v>Alexandria</v>
      </c>
    </row>
    <row r="9437" spans="1:20" x14ac:dyDescent="0.3">
      <c r="A9437" s="1" t="s">
        <v>9481</v>
      </c>
      <c r="B9437" s="1" t="s">
        <v>30</v>
      </c>
      <c r="C9437" s="1" t="s">
        <v>31</v>
      </c>
      <c r="D9437" s="1" t="s">
        <v>32</v>
      </c>
      <c r="E9437" s="1" t="s">
        <v>47</v>
      </c>
      <c r="F9437" s="1" t="s">
        <v>23</v>
      </c>
      <c r="G9437">
        <v>7867.33</v>
      </c>
      <c r="H9437">
        <v>2</v>
      </c>
      <c r="I9437">
        <v>15734.66</v>
      </c>
      <c r="J9437">
        <v>1.1399999999999999</v>
      </c>
      <c r="K9437">
        <v>4990</v>
      </c>
      <c r="L9437" s="2">
        <v>45430</v>
      </c>
      <c r="O9437" t="str">
        <f>IF(ecommerce_10000[[#This Row],[Platform]]="Souq","sq",ecommerce_10000[[#This Row],[Platform]])</f>
        <v>Amazon</v>
      </c>
      <c r="P9437" t="str">
        <f>IF(E9437="Souq","sq",IF(E9437="Jumia","Jum",E9437))</f>
        <v>Amazon</v>
      </c>
      <c r="Q9437">
        <f>VLOOKUP(ecommerce_10000[[#This Row],[City]],F:I,4,FALSE)</f>
        <v>13290.4</v>
      </c>
      <c r="R9437" s="1">
        <f>SUMIF(C:C,ecommerce_10000[[#This Row],[Category]],I:I)</f>
        <v>57542997.559999913</v>
      </c>
      <c r="S9437" s="1">
        <f>SUMIFS(I:I,C:C,C9437)</f>
        <v>57542997.559999913</v>
      </c>
      <c r="T9437" s="1" t="str">
        <f>INDEX(F:F,MATCH(ecommerce_10000[[#This Row],[TotalAmount]],I:I,0))</f>
        <v>Alexandria</v>
      </c>
    </row>
    <row r="9438" spans="1:20" x14ac:dyDescent="0.3">
      <c r="A9438" s="1" t="s">
        <v>9482</v>
      </c>
      <c r="B9438" s="1" t="s">
        <v>53</v>
      </c>
      <c r="C9438" s="1" t="s">
        <v>31</v>
      </c>
      <c r="D9438" s="1" t="s">
        <v>54</v>
      </c>
      <c r="E9438" s="1" t="s">
        <v>22</v>
      </c>
      <c r="F9438" s="1" t="s">
        <v>62</v>
      </c>
      <c r="G9438">
        <v>7429.6</v>
      </c>
      <c r="H9438">
        <v>3</v>
      </c>
      <c r="I9438">
        <v>22288.799999999999</v>
      </c>
      <c r="J9438">
        <v>4.1100000000000003</v>
      </c>
      <c r="K9438">
        <v>2260</v>
      </c>
      <c r="L9438" s="2">
        <v>45388</v>
      </c>
      <c r="O9438" t="str">
        <f>IF(ecommerce_10000[[#This Row],[Platform]]="Souq","sq",ecommerce_10000[[#This Row],[Platform]])</f>
        <v>Jumia</v>
      </c>
      <c r="P9438" t="str">
        <f>IF(E9438="Souq","sq",IF(E9438="Jumia","Jum",E9438))</f>
        <v>Jum</v>
      </c>
      <c r="Q9438">
        <f>VLOOKUP(ecommerce_10000[[#This Row],[City]],F:I,4,FALSE)</f>
        <v>27872.98</v>
      </c>
      <c r="R9438" s="1">
        <f>SUMIF(C:C,ecommerce_10000[[#This Row],[Category]],I:I)</f>
        <v>57542997.559999913</v>
      </c>
      <c r="S9438" s="1">
        <f>SUMIFS(I:I,C:C,C9438)</f>
        <v>57542997.559999913</v>
      </c>
      <c r="T9438" s="1" t="str">
        <f>INDEX(F:F,MATCH(ecommerce_10000[[#This Row],[TotalAmount]],I:I,0))</f>
        <v>Giza</v>
      </c>
    </row>
    <row r="9439" spans="1:20" x14ac:dyDescent="0.3">
      <c r="A9439" s="1" t="s">
        <v>9483</v>
      </c>
      <c r="B9439" s="1" t="s">
        <v>38</v>
      </c>
      <c r="C9439" s="1" t="s">
        <v>20</v>
      </c>
      <c r="D9439" s="1" t="s">
        <v>39</v>
      </c>
      <c r="E9439" s="1" t="s">
        <v>16</v>
      </c>
      <c r="F9439" s="1" t="s">
        <v>62</v>
      </c>
      <c r="G9439">
        <v>16741.099999999999</v>
      </c>
      <c r="H9439">
        <v>2</v>
      </c>
      <c r="I9439">
        <v>33482.199999999997</v>
      </c>
      <c r="J9439">
        <v>4.8099999999999996</v>
      </c>
      <c r="K9439">
        <v>3864</v>
      </c>
      <c r="L9439" s="2">
        <v>45449</v>
      </c>
      <c r="O9439" t="str">
        <f>IF(ecommerce_10000[[#This Row],[Platform]]="Souq","sq",ecommerce_10000[[#This Row],[Platform]])</f>
        <v>sq</v>
      </c>
      <c r="P9439" t="str">
        <f>IF(E9439="Souq","sq",IF(E9439="Jumia","Jum",E9439))</f>
        <v>sq</v>
      </c>
      <c r="Q9439">
        <f>VLOOKUP(ecommerce_10000[[#This Row],[City]],F:I,4,FALSE)</f>
        <v>27872.98</v>
      </c>
      <c r="R9439" s="1">
        <f>SUMIF(C:C,ecommerce_10000[[#This Row],[Category]],I:I)</f>
        <v>91504159.730000004</v>
      </c>
      <c r="S9439" s="1">
        <f>SUMIFS(I:I,C:C,C9439)</f>
        <v>91504159.730000004</v>
      </c>
      <c r="T9439" s="1" t="str">
        <f>INDEX(F:F,MATCH(ecommerce_10000[[#This Row],[TotalAmount]],I:I,0))</f>
        <v>Giza</v>
      </c>
    </row>
    <row r="9440" spans="1:20" x14ac:dyDescent="0.3">
      <c r="A9440" s="1" t="s">
        <v>9484</v>
      </c>
      <c r="B9440" s="1" t="s">
        <v>43</v>
      </c>
      <c r="C9440" s="1" t="s">
        <v>44</v>
      </c>
      <c r="D9440" s="1" t="s">
        <v>45</v>
      </c>
      <c r="E9440" s="1" t="s">
        <v>47</v>
      </c>
      <c r="F9440" s="1" t="s">
        <v>23</v>
      </c>
      <c r="G9440">
        <v>2992.13</v>
      </c>
      <c r="H9440">
        <v>5</v>
      </c>
      <c r="I9440">
        <v>14960.65</v>
      </c>
      <c r="J9440">
        <v>3.93</v>
      </c>
      <c r="K9440">
        <v>4620</v>
      </c>
      <c r="L9440" s="2">
        <v>45378</v>
      </c>
      <c r="O9440" t="str">
        <f>IF(ecommerce_10000[[#This Row],[Platform]]="Souq","sq",ecommerce_10000[[#This Row],[Platform]])</f>
        <v>Amazon</v>
      </c>
      <c r="P9440" t="str">
        <f>IF(E9440="Souq","sq",IF(E9440="Jumia","Jum",E9440))</f>
        <v>Amazon</v>
      </c>
      <c r="Q9440">
        <f>VLOOKUP(ecommerce_10000[[#This Row],[City]],F:I,4,FALSE)</f>
        <v>13290.4</v>
      </c>
      <c r="R9440" s="1">
        <f>SUMIF(C:C,ecommerce_10000[[#This Row],[Category]],I:I)</f>
        <v>31420413.200000018</v>
      </c>
      <c r="S9440" s="1">
        <f>SUMIFS(I:I,C:C,C9440)</f>
        <v>31420413.200000018</v>
      </c>
      <c r="T9440" s="1" t="str">
        <f>INDEX(F:F,MATCH(ecommerce_10000[[#This Row],[TotalAmount]],I:I,0))</f>
        <v>Alexandria</v>
      </c>
    </row>
    <row r="9441" spans="1:20" x14ac:dyDescent="0.3">
      <c r="A9441" s="1" t="s">
        <v>9485</v>
      </c>
      <c r="B9441" s="1" t="s">
        <v>25</v>
      </c>
      <c r="C9441" s="1" t="s">
        <v>26</v>
      </c>
      <c r="D9441" s="1" t="s">
        <v>27</v>
      </c>
      <c r="E9441" s="1" t="s">
        <v>47</v>
      </c>
      <c r="F9441" s="1" t="s">
        <v>40</v>
      </c>
      <c r="G9441">
        <v>8058.2</v>
      </c>
      <c r="H9441">
        <v>1</v>
      </c>
      <c r="I9441">
        <v>8058.2</v>
      </c>
      <c r="J9441">
        <v>3.73</v>
      </c>
      <c r="K9441">
        <v>2392</v>
      </c>
      <c r="L9441" s="2">
        <v>45552</v>
      </c>
      <c r="O9441" t="str">
        <f>IF(ecommerce_10000[[#This Row],[Platform]]="Souq","sq",ecommerce_10000[[#This Row],[Platform]])</f>
        <v>Amazon</v>
      </c>
      <c r="P9441" t="str">
        <f>IF(E9441="Souq","sq",IF(E9441="Jumia","Jum",E9441))</f>
        <v>Amazon</v>
      </c>
      <c r="Q9441">
        <f>VLOOKUP(ecommerce_10000[[#This Row],[City]],F:I,4,FALSE)</f>
        <v>99349.3</v>
      </c>
      <c r="R9441" s="1">
        <f>SUMIF(C:C,ecommerce_10000[[#This Row],[Category]],I:I)</f>
        <v>29200970.130000021</v>
      </c>
      <c r="S9441" s="1">
        <f>SUMIFS(I:I,C:C,C9441)</f>
        <v>29200970.130000021</v>
      </c>
      <c r="T9441" s="1" t="str">
        <f>INDEX(F:F,MATCH(ecommerce_10000[[#This Row],[TotalAmount]],I:I,0))</f>
        <v>Riyadh</v>
      </c>
    </row>
    <row r="9442" spans="1:20" x14ac:dyDescent="0.3">
      <c r="A9442" s="1" t="s">
        <v>9486</v>
      </c>
      <c r="B9442" s="1" t="s">
        <v>49</v>
      </c>
      <c r="C9442" s="1" t="s">
        <v>14</v>
      </c>
      <c r="D9442" s="1" t="s">
        <v>50</v>
      </c>
      <c r="E9442" s="1" t="s">
        <v>47</v>
      </c>
      <c r="F9442" s="1" t="s">
        <v>33</v>
      </c>
      <c r="G9442">
        <v>6228.81</v>
      </c>
      <c r="H9442">
        <v>3</v>
      </c>
      <c r="I9442">
        <v>18686.43</v>
      </c>
      <c r="J9442">
        <v>1.64</v>
      </c>
      <c r="K9442">
        <v>161</v>
      </c>
      <c r="L9442" s="2">
        <v>45510</v>
      </c>
      <c r="O9442" t="str">
        <f>IF(ecommerce_10000[[#This Row],[Platform]]="Souq","sq",ecommerce_10000[[#This Row],[Platform]])</f>
        <v>Amazon</v>
      </c>
      <c r="P9442" t="str">
        <f>IF(E9442="Souq","sq",IF(E9442="Jumia","Jum",E9442))</f>
        <v>Amazon</v>
      </c>
      <c r="Q9442">
        <f>VLOOKUP(ecommerce_10000[[#This Row],[City]],F:I,4,FALSE)</f>
        <v>3665.44</v>
      </c>
      <c r="R9442" s="1">
        <f>SUMIF(C:C,ecommerce_10000[[#This Row],[Category]],I:I)</f>
        <v>92327183.770000085</v>
      </c>
      <c r="S9442" s="1">
        <f>SUMIFS(I:I,C:C,C9442)</f>
        <v>92327183.770000085</v>
      </c>
      <c r="T9442" s="1" t="str">
        <f>INDEX(F:F,MATCH(ecommerce_10000[[#This Row],[TotalAmount]],I:I,0))</f>
        <v>Dubai</v>
      </c>
    </row>
    <row r="9443" spans="1:20" x14ac:dyDescent="0.3">
      <c r="A9443" s="1" t="s">
        <v>9487</v>
      </c>
      <c r="B9443" s="1" t="s">
        <v>13</v>
      </c>
      <c r="C9443" s="1" t="s">
        <v>14</v>
      </c>
      <c r="D9443" s="1" t="s">
        <v>15</v>
      </c>
      <c r="E9443" s="1" t="s">
        <v>16</v>
      </c>
      <c r="F9443" s="1" t="s">
        <v>23</v>
      </c>
      <c r="G9443">
        <v>3251.36</v>
      </c>
      <c r="H9443">
        <v>3</v>
      </c>
      <c r="I9443">
        <v>9754.08</v>
      </c>
      <c r="J9443">
        <v>2.2799999999999998</v>
      </c>
      <c r="K9443">
        <v>300</v>
      </c>
      <c r="L9443" s="2">
        <v>45606</v>
      </c>
      <c r="O9443" t="str">
        <f>IF(ecommerce_10000[[#This Row],[Platform]]="Souq","sq",ecommerce_10000[[#This Row],[Platform]])</f>
        <v>sq</v>
      </c>
      <c r="P9443" t="str">
        <f>IF(E9443="Souq","sq",IF(E9443="Jumia","Jum",E9443))</f>
        <v>sq</v>
      </c>
      <c r="Q9443">
        <f>VLOOKUP(ecommerce_10000[[#This Row],[City]],F:I,4,FALSE)</f>
        <v>13290.4</v>
      </c>
      <c r="R9443" s="1">
        <f>SUMIF(C:C,ecommerce_10000[[#This Row],[Category]],I:I)</f>
        <v>92327183.770000085</v>
      </c>
      <c r="S9443" s="1">
        <f>SUMIFS(I:I,C:C,C9443)</f>
        <v>92327183.770000085</v>
      </c>
      <c r="T9443" s="1" t="str">
        <f>INDEX(F:F,MATCH(ecommerce_10000[[#This Row],[TotalAmount]],I:I,0))</f>
        <v>Alexandria</v>
      </c>
    </row>
    <row r="9444" spans="1:20" x14ac:dyDescent="0.3">
      <c r="A9444" s="1" t="s">
        <v>9488</v>
      </c>
      <c r="B9444" s="1" t="s">
        <v>53</v>
      </c>
      <c r="C9444" s="1" t="s">
        <v>31</v>
      </c>
      <c r="D9444" s="1" t="s">
        <v>54</v>
      </c>
      <c r="E9444" s="1" t="s">
        <v>16</v>
      </c>
      <c r="F9444" s="1" t="s">
        <v>17</v>
      </c>
      <c r="G9444">
        <v>1207.68</v>
      </c>
      <c r="H9444">
        <v>1</v>
      </c>
      <c r="I9444">
        <v>1207.68</v>
      </c>
      <c r="J9444">
        <v>3.65</v>
      </c>
      <c r="K9444">
        <v>261</v>
      </c>
      <c r="L9444" s="2">
        <v>45540</v>
      </c>
      <c r="O9444" t="str">
        <f>IF(ecommerce_10000[[#This Row],[Platform]]="Souq","sq",ecommerce_10000[[#This Row],[Platform]])</f>
        <v>sq</v>
      </c>
      <c r="P9444" t="str">
        <f>IF(E9444="Souq","sq",IF(E9444="Jumia","Jum",E9444))</f>
        <v>sq</v>
      </c>
      <c r="Q9444">
        <f>VLOOKUP(ecommerce_10000[[#This Row],[City]],F:I,4,FALSE)</f>
        <v>16284.02</v>
      </c>
      <c r="R9444" s="1">
        <f>SUMIF(C:C,ecommerce_10000[[#This Row],[Category]],I:I)</f>
        <v>57542997.559999913</v>
      </c>
      <c r="S9444" s="1">
        <f>SUMIFS(I:I,C:C,C9444)</f>
        <v>57542997.559999913</v>
      </c>
      <c r="T9444" s="1" t="str">
        <f>INDEX(F:F,MATCH(ecommerce_10000[[#This Row],[TotalAmount]],I:I,0))</f>
        <v>Cairo</v>
      </c>
    </row>
    <row r="9445" spans="1:20" x14ac:dyDescent="0.3">
      <c r="A9445" s="1" t="s">
        <v>9489</v>
      </c>
      <c r="B9445" s="1" t="s">
        <v>19</v>
      </c>
      <c r="C9445" s="1" t="s">
        <v>20</v>
      </c>
      <c r="D9445" s="1" t="s">
        <v>21</v>
      </c>
      <c r="E9445" s="1" t="s">
        <v>16</v>
      </c>
      <c r="F9445" s="1" t="s">
        <v>40</v>
      </c>
      <c r="G9445">
        <v>604.55999999999995</v>
      </c>
      <c r="H9445">
        <v>3</v>
      </c>
      <c r="I9445">
        <v>1813.68</v>
      </c>
      <c r="J9445">
        <v>3.7</v>
      </c>
      <c r="K9445">
        <v>1447</v>
      </c>
      <c r="L9445" s="2">
        <v>45637</v>
      </c>
      <c r="O9445" t="str">
        <f>IF(ecommerce_10000[[#This Row],[Platform]]="Souq","sq",ecommerce_10000[[#This Row],[Platform]])</f>
        <v>sq</v>
      </c>
      <c r="P9445" t="str">
        <f>IF(E9445="Souq","sq",IF(E9445="Jumia","Jum",E9445))</f>
        <v>sq</v>
      </c>
      <c r="Q9445">
        <f>VLOOKUP(ecommerce_10000[[#This Row],[City]],F:I,4,FALSE)</f>
        <v>99349.3</v>
      </c>
      <c r="R9445" s="1">
        <f>SUMIF(C:C,ecommerce_10000[[#This Row],[Category]],I:I)</f>
        <v>91504159.730000004</v>
      </c>
      <c r="S9445" s="1">
        <f>SUMIFS(I:I,C:C,C9445)</f>
        <v>91504159.730000004</v>
      </c>
      <c r="T9445" s="1" t="str">
        <f>INDEX(F:F,MATCH(ecommerce_10000[[#This Row],[TotalAmount]],I:I,0))</f>
        <v>Riyadh</v>
      </c>
    </row>
    <row r="9446" spans="1:20" x14ac:dyDescent="0.3">
      <c r="A9446" s="1" t="s">
        <v>9490</v>
      </c>
      <c r="B9446" s="1" t="s">
        <v>35</v>
      </c>
      <c r="C9446" s="1" t="s">
        <v>14</v>
      </c>
      <c r="D9446" s="1" t="s">
        <v>36</v>
      </c>
      <c r="E9446" s="1" t="s">
        <v>22</v>
      </c>
      <c r="F9446" s="1" t="s">
        <v>23</v>
      </c>
      <c r="G9446">
        <v>15153.94</v>
      </c>
      <c r="H9446">
        <v>4</v>
      </c>
      <c r="I9446">
        <v>60615.76</v>
      </c>
      <c r="J9446">
        <v>4.0199999999999996</v>
      </c>
      <c r="K9446">
        <v>2782</v>
      </c>
      <c r="L9446" s="2">
        <v>45644</v>
      </c>
      <c r="O9446" t="str">
        <f>IF(ecommerce_10000[[#This Row],[Platform]]="Souq","sq",ecommerce_10000[[#This Row],[Platform]])</f>
        <v>Jumia</v>
      </c>
      <c r="P9446" t="str">
        <f>IF(E9446="Souq","sq",IF(E9446="Jumia","Jum",E9446))</f>
        <v>Jum</v>
      </c>
      <c r="Q9446">
        <f>VLOOKUP(ecommerce_10000[[#This Row],[City]],F:I,4,FALSE)</f>
        <v>13290.4</v>
      </c>
      <c r="R9446" s="1">
        <f>SUMIF(C:C,ecommerce_10000[[#This Row],[Category]],I:I)</f>
        <v>92327183.770000085</v>
      </c>
      <c r="S9446" s="1">
        <f>SUMIFS(I:I,C:C,C9446)</f>
        <v>92327183.770000085</v>
      </c>
      <c r="T9446" s="1" t="str">
        <f>INDEX(F:F,MATCH(ecommerce_10000[[#This Row],[TotalAmount]],I:I,0))</f>
        <v>Alexandria</v>
      </c>
    </row>
    <row r="9447" spans="1:20" x14ac:dyDescent="0.3">
      <c r="A9447" s="1" t="s">
        <v>9491</v>
      </c>
      <c r="B9447" s="1" t="s">
        <v>25</v>
      </c>
      <c r="C9447" s="1" t="s">
        <v>26</v>
      </c>
      <c r="D9447" s="1" t="s">
        <v>27</v>
      </c>
      <c r="E9447" s="1" t="s">
        <v>47</v>
      </c>
      <c r="F9447" s="1" t="s">
        <v>17</v>
      </c>
      <c r="G9447">
        <v>18342.29</v>
      </c>
      <c r="H9447">
        <v>2</v>
      </c>
      <c r="I9447">
        <v>36684.58</v>
      </c>
      <c r="J9447">
        <v>4.5999999999999996</v>
      </c>
      <c r="K9447">
        <v>4390</v>
      </c>
      <c r="L9447" s="2">
        <v>45348</v>
      </c>
      <c r="O9447" t="str">
        <f>IF(ecommerce_10000[[#This Row],[Platform]]="Souq","sq",ecommerce_10000[[#This Row],[Platform]])</f>
        <v>Amazon</v>
      </c>
      <c r="P9447" t="str">
        <f>IF(E9447="Souq","sq",IF(E9447="Jumia","Jum",E9447))</f>
        <v>Amazon</v>
      </c>
      <c r="Q9447">
        <f>VLOOKUP(ecommerce_10000[[#This Row],[City]],F:I,4,FALSE)</f>
        <v>16284.02</v>
      </c>
      <c r="R9447" s="1">
        <f>SUMIF(C:C,ecommerce_10000[[#This Row],[Category]],I:I)</f>
        <v>29200970.130000021</v>
      </c>
      <c r="S9447" s="1">
        <f>SUMIFS(I:I,C:C,C9447)</f>
        <v>29200970.130000021</v>
      </c>
      <c r="T9447" s="1" t="str">
        <f>INDEX(F:F,MATCH(ecommerce_10000[[#This Row],[TotalAmount]],I:I,0))</f>
        <v>Cairo</v>
      </c>
    </row>
    <row r="9448" spans="1:20" x14ac:dyDescent="0.3">
      <c r="A9448" s="1" t="s">
        <v>9492</v>
      </c>
      <c r="B9448" s="1" t="s">
        <v>43</v>
      </c>
      <c r="C9448" s="1" t="s">
        <v>44</v>
      </c>
      <c r="D9448" s="1" t="s">
        <v>45</v>
      </c>
      <c r="E9448" s="1" t="s">
        <v>22</v>
      </c>
      <c r="F9448" s="1" t="s">
        <v>17</v>
      </c>
      <c r="G9448">
        <v>16388.669999999998</v>
      </c>
      <c r="H9448">
        <v>2</v>
      </c>
      <c r="I9448">
        <v>32777.339999999997</v>
      </c>
      <c r="J9448">
        <v>2.4900000000000002</v>
      </c>
      <c r="K9448">
        <v>2816</v>
      </c>
      <c r="L9448" s="2">
        <v>45533</v>
      </c>
      <c r="O9448" t="str">
        <f>IF(ecommerce_10000[[#This Row],[Platform]]="Souq","sq",ecommerce_10000[[#This Row],[Platform]])</f>
        <v>Jumia</v>
      </c>
      <c r="P9448" t="str">
        <f>IF(E9448="Souq","sq",IF(E9448="Jumia","Jum",E9448))</f>
        <v>Jum</v>
      </c>
      <c r="Q9448">
        <f>VLOOKUP(ecommerce_10000[[#This Row],[City]],F:I,4,FALSE)</f>
        <v>16284.02</v>
      </c>
      <c r="R9448" s="1">
        <f>SUMIF(C:C,ecommerce_10000[[#This Row],[Category]],I:I)</f>
        <v>31420413.200000018</v>
      </c>
      <c r="S9448" s="1">
        <f>SUMIFS(I:I,C:C,C9448)</f>
        <v>31420413.200000018</v>
      </c>
      <c r="T9448" s="1" t="str">
        <f>INDEX(F:F,MATCH(ecommerce_10000[[#This Row],[TotalAmount]],I:I,0))</f>
        <v>Cairo</v>
      </c>
    </row>
    <row r="9449" spans="1:20" x14ac:dyDescent="0.3">
      <c r="A9449" s="1" t="s">
        <v>9493</v>
      </c>
      <c r="B9449" s="1" t="s">
        <v>43</v>
      </c>
      <c r="C9449" s="1" t="s">
        <v>44</v>
      </c>
      <c r="D9449" s="1" t="s">
        <v>45</v>
      </c>
      <c r="E9449" s="1" t="s">
        <v>16</v>
      </c>
      <c r="F9449" s="1" t="s">
        <v>62</v>
      </c>
      <c r="G9449">
        <v>9828.48</v>
      </c>
      <c r="H9449">
        <v>2</v>
      </c>
      <c r="I9449">
        <v>19656.96</v>
      </c>
      <c r="J9449">
        <v>2.78</v>
      </c>
      <c r="K9449">
        <v>2500</v>
      </c>
      <c r="L9449" s="2">
        <v>45602</v>
      </c>
      <c r="O9449" t="str">
        <f>IF(ecommerce_10000[[#This Row],[Platform]]="Souq","sq",ecommerce_10000[[#This Row],[Platform]])</f>
        <v>sq</v>
      </c>
      <c r="P9449" t="str">
        <f>IF(E9449="Souq","sq",IF(E9449="Jumia","Jum",E9449))</f>
        <v>sq</v>
      </c>
      <c r="Q9449">
        <f>VLOOKUP(ecommerce_10000[[#This Row],[City]],F:I,4,FALSE)</f>
        <v>27872.98</v>
      </c>
      <c r="R9449" s="1">
        <f>SUMIF(C:C,ecommerce_10000[[#This Row],[Category]],I:I)</f>
        <v>31420413.200000018</v>
      </c>
      <c r="S9449" s="1">
        <f>SUMIFS(I:I,C:C,C9449)</f>
        <v>31420413.200000018</v>
      </c>
      <c r="T9449" s="1" t="str">
        <f>INDEX(F:F,MATCH(ecommerce_10000[[#This Row],[TotalAmount]],I:I,0))</f>
        <v>Giza</v>
      </c>
    </row>
    <row r="9450" spans="1:20" x14ac:dyDescent="0.3">
      <c r="A9450" s="1" t="s">
        <v>9494</v>
      </c>
      <c r="B9450" s="1" t="s">
        <v>30</v>
      </c>
      <c r="C9450" s="1" t="s">
        <v>31</v>
      </c>
      <c r="D9450" s="1" t="s">
        <v>32</v>
      </c>
      <c r="E9450" s="1" t="s">
        <v>47</v>
      </c>
      <c r="F9450" s="1" t="s">
        <v>40</v>
      </c>
      <c r="G9450">
        <v>9656.09</v>
      </c>
      <c r="H9450">
        <v>4</v>
      </c>
      <c r="I9450">
        <v>38624.36</v>
      </c>
      <c r="J9450">
        <v>4.7300000000000004</v>
      </c>
      <c r="K9450">
        <v>2266</v>
      </c>
      <c r="L9450" s="2">
        <v>45300</v>
      </c>
      <c r="O9450" t="str">
        <f>IF(ecommerce_10000[[#This Row],[Platform]]="Souq","sq",ecommerce_10000[[#This Row],[Platform]])</f>
        <v>Amazon</v>
      </c>
      <c r="P9450" t="str">
        <f>IF(E9450="Souq","sq",IF(E9450="Jumia","Jum",E9450))</f>
        <v>Amazon</v>
      </c>
      <c r="Q9450">
        <f>VLOOKUP(ecommerce_10000[[#This Row],[City]],F:I,4,FALSE)</f>
        <v>99349.3</v>
      </c>
      <c r="R9450" s="1">
        <f>SUMIF(C:C,ecommerce_10000[[#This Row],[Category]],I:I)</f>
        <v>57542997.559999913</v>
      </c>
      <c r="S9450" s="1">
        <f>SUMIFS(I:I,C:C,C9450)</f>
        <v>57542997.559999913</v>
      </c>
      <c r="T9450" s="1" t="str">
        <f>INDEX(F:F,MATCH(ecommerce_10000[[#This Row],[TotalAmount]],I:I,0))</f>
        <v>Riyadh</v>
      </c>
    </row>
    <row r="9451" spans="1:20" x14ac:dyDescent="0.3">
      <c r="A9451" s="1" t="s">
        <v>9495</v>
      </c>
      <c r="B9451" s="1" t="s">
        <v>25</v>
      </c>
      <c r="C9451" s="1" t="s">
        <v>26</v>
      </c>
      <c r="D9451" s="1" t="s">
        <v>27</v>
      </c>
      <c r="E9451" s="1" t="s">
        <v>47</v>
      </c>
      <c r="F9451" s="1" t="s">
        <v>62</v>
      </c>
      <c r="G9451">
        <v>2058.33</v>
      </c>
      <c r="H9451">
        <v>5</v>
      </c>
      <c r="I9451">
        <v>10291.65</v>
      </c>
      <c r="J9451">
        <v>1.02</v>
      </c>
      <c r="K9451">
        <v>4756</v>
      </c>
      <c r="L9451" s="2">
        <v>45317</v>
      </c>
      <c r="O9451" t="str">
        <f>IF(ecommerce_10000[[#This Row],[Platform]]="Souq","sq",ecommerce_10000[[#This Row],[Platform]])</f>
        <v>Amazon</v>
      </c>
      <c r="P9451" t="str">
        <f>IF(E9451="Souq","sq",IF(E9451="Jumia","Jum",E9451))</f>
        <v>Amazon</v>
      </c>
      <c r="Q9451">
        <f>VLOOKUP(ecommerce_10000[[#This Row],[City]],F:I,4,FALSE)</f>
        <v>27872.98</v>
      </c>
      <c r="R9451" s="1">
        <f>SUMIF(C:C,ecommerce_10000[[#This Row],[Category]],I:I)</f>
        <v>29200970.130000021</v>
      </c>
      <c r="S9451" s="1">
        <f>SUMIFS(I:I,C:C,C9451)</f>
        <v>29200970.130000021</v>
      </c>
      <c r="T9451" s="1" t="str">
        <f>INDEX(F:F,MATCH(ecommerce_10000[[#This Row],[TotalAmount]],I:I,0))</f>
        <v>Giza</v>
      </c>
    </row>
    <row r="9452" spans="1:20" x14ac:dyDescent="0.3">
      <c r="A9452" s="1" t="s">
        <v>9496</v>
      </c>
      <c r="B9452" s="1" t="s">
        <v>38</v>
      </c>
      <c r="C9452" s="1" t="s">
        <v>20</v>
      </c>
      <c r="D9452" s="1" t="s">
        <v>39</v>
      </c>
      <c r="E9452" s="1" t="s">
        <v>22</v>
      </c>
      <c r="F9452" s="1" t="s">
        <v>33</v>
      </c>
      <c r="G9452">
        <v>19104.87</v>
      </c>
      <c r="H9452">
        <v>5</v>
      </c>
      <c r="I9452">
        <v>95524.35</v>
      </c>
      <c r="J9452">
        <v>4.32</v>
      </c>
      <c r="K9452">
        <v>164</v>
      </c>
      <c r="L9452" s="2">
        <v>45586</v>
      </c>
      <c r="O9452" t="str">
        <f>IF(ecommerce_10000[[#This Row],[Platform]]="Souq","sq",ecommerce_10000[[#This Row],[Platform]])</f>
        <v>Jumia</v>
      </c>
      <c r="P9452" t="str">
        <f>IF(E9452="Souq","sq",IF(E9452="Jumia","Jum",E9452))</f>
        <v>Jum</v>
      </c>
      <c r="Q9452">
        <f>VLOOKUP(ecommerce_10000[[#This Row],[City]],F:I,4,FALSE)</f>
        <v>3665.44</v>
      </c>
      <c r="R9452" s="1">
        <f>SUMIF(C:C,ecommerce_10000[[#This Row],[Category]],I:I)</f>
        <v>91504159.730000004</v>
      </c>
      <c r="S9452" s="1">
        <f>SUMIFS(I:I,C:C,C9452)</f>
        <v>91504159.730000004</v>
      </c>
      <c r="T9452" s="1" t="str">
        <f>INDEX(F:F,MATCH(ecommerce_10000[[#This Row],[TotalAmount]],I:I,0))</f>
        <v>Dubai</v>
      </c>
    </row>
    <row r="9453" spans="1:20" x14ac:dyDescent="0.3">
      <c r="A9453" s="1" t="s">
        <v>9497</v>
      </c>
      <c r="B9453" s="1" t="s">
        <v>19</v>
      </c>
      <c r="C9453" s="1" t="s">
        <v>20</v>
      </c>
      <c r="D9453" s="1" t="s">
        <v>21</v>
      </c>
      <c r="E9453" s="1" t="s">
        <v>22</v>
      </c>
      <c r="F9453" s="1" t="s">
        <v>28</v>
      </c>
      <c r="G9453">
        <v>4581.67</v>
      </c>
      <c r="H9453">
        <v>2</v>
      </c>
      <c r="I9453">
        <v>9163.34</v>
      </c>
      <c r="J9453">
        <v>2.2200000000000002</v>
      </c>
      <c r="K9453">
        <v>1399</v>
      </c>
      <c r="L9453" s="2">
        <v>45456</v>
      </c>
      <c r="O9453" t="str">
        <f>IF(ecommerce_10000[[#This Row],[Platform]]="Souq","sq",ecommerce_10000[[#This Row],[Platform]])</f>
        <v>Jumia</v>
      </c>
      <c r="P9453" t="str">
        <f>IF(E9453="Souq","sq",IF(E9453="Jumia","Jum",E9453))</f>
        <v>Jum</v>
      </c>
      <c r="Q9453">
        <f>VLOOKUP(ecommerce_10000[[#This Row],[City]],F:I,4,FALSE)</f>
        <v>26648.76</v>
      </c>
      <c r="R9453" s="1">
        <f>SUMIF(C:C,ecommerce_10000[[#This Row],[Category]],I:I)</f>
        <v>91504159.730000004</v>
      </c>
      <c r="S9453" s="1">
        <f>SUMIFS(I:I,C:C,C9453)</f>
        <v>91504159.730000004</v>
      </c>
      <c r="T9453" s="1" t="str">
        <f>INDEX(F:F,MATCH(ecommerce_10000[[#This Row],[TotalAmount]],I:I,0))</f>
        <v>Casablanca</v>
      </c>
    </row>
    <row r="9454" spans="1:20" x14ac:dyDescent="0.3">
      <c r="A9454" s="1" t="s">
        <v>9498</v>
      </c>
      <c r="B9454" s="1" t="s">
        <v>49</v>
      </c>
      <c r="C9454" s="1" t="s">
        <v>14</v>
      </c>
      <c r="D9454" s="1" t="s">
        <v>50</v>
      </c>
      <c r="E9454" s="1" t="s">
        <v>47</v>
      </c>
      <c r="F9454" s="1" t="s">
        <v>40</v>
      </c>
      <c r="G9454">
        <v>655.09</v>
      </c>
      <c r="H9454">
        <v>1</v>
      </c>
      <c r="I9454">
        <v>655.09</v>
      </c>
      <c r="J9454">
        <v>1.06</v>
      </c>
      <c r="K9454">
        <v>984</v>
      </c>
      <c r="L9454" s="2">
        <v>45582</v>
      </c>
      <c r="O9454" t="str">
        <f>IF(ecommerce_10000[[#This Row],[Platform]]="Souq","sq",ecommerce_10000[[#This Row],[Platform]])</f>
        <v>Amazon</v>
      </c>
      <c r="P9454" t="str">
        <f>IF(E9454="Souq","sq",IF(E9454="Jumia","Jum",E9454))</f>
        <v>Amazon</v>
      </c>
      <c r="Q9454">
        <f>VLOOKUP(ecommerce_10000[[#This Row],[City]],F:I,4,FALSE)</f>
        <v>99349.3</v>
      </c>
      <c r="R9454" s="1">
        <f>SUMIF(C:C,ecommerce_10000[[#This Row],[Category]],I:I)</f>
        <v>92327183.770000085</v>
      </c>
      <c r="S9454" s="1">
        <f>SUMIFS(I:I,C:C,C9454)</f>
        <v>92327183.770000085</v>
      </c>
      <c r="T9454" s="1" t="str">
        <f>INDEX(F:F,MATCH(ecommerce_10000[[#This Row],[TotalAmount]],I:I,0))</f>
        <v>Riyadh</v>
      </c>
    </row>
    <row r="9455" spans="1:20" x14ac:dyDescent="0.3">
      <c r="A9455" s="1" t="s">
        <v>9499</v>
      </c>
      <c r="B9455" s="1" t="s">
        <v>49</v>
      </c>
      <c r="C9455" s="1" t="s">
        <v>14</v>
      </c>
      <c r="D9455" s="1" t="s">
        <v>50</v>
      </c>
      <c r="E9455" s="1" t="s">
        <v>47</v>
      </c>
      <c r="F9455" s="1" t="s">
        <v>28</v>
      </c>
      <c r="G9455">
        <v>5156.29</v>
      </c>
      <c r="H9455">
        <v>5</v>
      </c>
      <c r="I9455">
        <v>25781.45</v>
      </c>
      <c r="J9455">
        <v>3.89</v>
      </c>
      <c r="K9455">
        <v>634</v>
      </c>
      <c r="L9455" s="2">
        <v>45616</v>
      </c>
      <c r="O9455" t="str">
        <f>IF(ecommerce_10000[[#This Row],[Platform]]="Souq","sq",ecommerce_10000[[#This Row],[Platform]])</f>
        <v>Amazon</v>
      </c>
      <c r="P9455" t="str">
        <f>IF(E9455="Souq","sq",IF(E9455="Jumia","Jum",E9455))</f>
        <v>Amazon</v>
      </c>
      <c r="Q9455">
        <f>VLOOKUP(ecommerce_10000[[#This Row],[City]],F:I,4,FALSE)</f>
        <v>26648.76</v>
      </c>
      <c r="R9455" s="1">
        <f>SUMIF(C:C,ecommerce_10000[[#This Row],[Category]],I:I)</f>
        <v>92327183.770000085</v>
      </c>
      <c r="S9455" s="1">
        <f>SUMIFS(I:I,C:C,C9455)</f>
        <v>92327183.770000085</v>
      </c>
      <c r="T9455" s="1" t="str">
        <f>INDEX(F:F,MATCH(ecommerce_10000[[#This Row],[TotalAmount]],I:I,0))</f>
        <v>Casablanca</v>
      </c>
    </row>
    <row r="9456" spans="1:20" x14ac:dyDescent="0.3">
      <c r="A9456" s="1" t="s">
        <v>9500</v>
      </c>
      <c r="B9456" s="1" t="s">
        <v>13</v>
      </c>
      <c r="C9456" s="1" t="s">
        <v>14</v>
      </c>
      <c r="D9456" s="1" t="s">
        <v>15</v>
      </c>
      <c r="E9456" s="1" t="s">
        <v>16</v>
      </c>
      <c r="F9456" s="1" t="s">
        <v>40</v>
      </c>
      <c r="G9456">
        <v>10990.04</v>
      </c>
      <c r="H9456">
        <v>3</v>
      </c>
      <c r="I9456">
        <v>32970.120000000003</v>
      </c>
      <c r="J9456">
        <v>3.89</v>
      </c>
      <c r="K9456">
        <v>1924</v>
      </c>
      <c r="L9456" s="2">
        <v>45483</v>
      </c>
      <c r="O9456" t="str">
        <f>IF(ecommerce_10000[[#This Row],[Platform]]="Souq","sq",ecommerce_10000[[#This Row],[Platform]])</f>
        <v>sq</v>
      </c>
      <c r="P9456" t="str">
        <f>IF(E9456="Souq","sq",IF(E9456="Jumia","Jum",E9456))</f>
        <v>sq</v>
      </c>
      <c r="Q9456">
        <f>VLOOKUP(ecommerce_10000[[#This Row],[City]],F:I,4,FALSE)</f>
        <v>99349.3</v>
      </c>
      <c r="R9456" s="1">
        <f>SUMIF(C:C,ecommerce_10000[[#This Row],[Category]],I:I)</f>
        <v>92327183.770000085</v>
      </c>
      <c r="S9456" s="1">
        <f>SUMIFS(I:I,C:C,C9456)</f>
        <v>92327183.770000085</v>
      </c>
      <c r="T9456" s="1" t="str">
        <f>INDEX(F:F,MATCH(ecommerce_10000[[#This Row],[TotalAmount]],I:I,0))</f>
        <v>Riyadh</v>
      </c>
    </row>
    <row r="9457" spans="1:20" x14ac:dyDescent="0.3">
      <c r="A9457" s="1" t="s">
        <v>9501</v>
      </c>
      <c r="B9457" s="1" t="s">
        <v>25</v>
      </c>
      <c r="C9457" s="1" t="s">
        <v>26</v>
      </c>
      <c r="D9457" s="1" t="s">
        <v>27</v>
      </c>
      <c r="E9457" s="1" t="s">
        <v>16</v>
      </c>
      <c r="F9457" s="1" t="s">
        <v>17</v>
      </c>
      <c r="G9457">
        <v>560.45000000000005</v>
      </c>
      <c r="H9457">
        <v>3</v>
      </c>
      <c r="I9457">
        <v>1681.35</v>
      </c>
      <c r="J9457">
        <v>1.94</v>
      </c>
      <c r="K9457">
        <v>2436</v>
      </c>
      <c r="L9457" s="2">
        <v>45620</v>
      </c>
      <c r="O9457" t="str">
        <f>IF(ecommerce_10000[[#This Row],[Platform]]="Souq","sq",ecommerce_10000[[#This Row],[Platform]])</f>
        <v>sq</v>
      </c>
      <c r="P9457" t="str">
        <f>IF(E9457="Souq","sq",IF(E9457="Jumia","Jum",E9457))</f>
        <v>sq</v>
      </c>
      <c r="Q9457">
        <f>VLOOKUP(ecommerce_10000[[#This Row],[City]],F:I,4,FALSE)</f>
        <v>16284.02</v>
      </c>
      <c r="R9457" s="1">
        <f>SUMIF(C:C,ecommerce_10000[[#This Row],[Category]],I:I)</f>
        <v>29200970.130000021</v>
      </c>
      <c r="S9457" s="1">
        <f>SUMIFS(I:I,C:C,C9457)</f>
        <v>29200970.130000021</v>
      </c>
      <c r="T9457" s="1" t="str">
        <f>INDEX(F:F,MATCH(ecommerce_10000[[#This Row],[TotalAmount]],I:I,0))</f>
        <v>Cairo</v>
      </c>
    </row>
    <row r="9458" spans="1:20" x14ac:dyDescent="0.3">
      <c r="A9458" s="1" t="s">
        <v>9502</v>
      </c>
      <c r="B9458" s="1" t="s">
        <v>49</v>
      </c>
      <c r="C9458" s="1" t="s">
        <v>14</v>
      </c>
      <c r="D9458" s="1" t="s">
        <v>50</v>
      </c>
      <c r="E9458" s="1" t="s">
        <v>47</v>
      </c>
      <c r="F9458" s="1" t="s">
        <v>17</v>
      </c>
      <c r="G9458">
        <v>17630.28</v>
      </c>
      <c r="H9458">
        <v>3</v>
      </c>
      <c r="I9458">
        <v>52890.84</v>
      </c>
      <c r="J9458">
        <v>3.22</v>
      </c>
      <c r="K9458">
        <v>1418</v>
      </c>
      <c r="L9458" s="2">
        <v>45365</v>
      </c>
      <c r="O9458" t="str">
        <f>IF(ecommerce_10000[[#This Row],[Platform]]="Souq","sq",ecommerce_10000[[#This Row],[Platform]])</f>
        <v>Amazon</v>
      </c>
      <c r="P9458" t="str">
        <f>IF(E9458="Souq","sq",IF(E9458="Jumia","Jum",E9458))</f>
        <v>Amazon</v>
      </c>
      <c r="Q9458">
        <f>VLOOKUP(ecommerce_10000[[#This Row],[City]],F:I,4,FALSE)</f>
        <v>16284.02</v>
      </c>
      <c r="R9458" s="1">
        <f>SUMIF(C:C,ecommerce_10000[[#This Row],[Category]],I:I)</f>
        <v>92327183.770000085</v>
      </c>
      <c r="S9458" s="1">
        <f>SUMIFS(I:I,C:C,C9458)</f>
        <v>92327183.770000085</v>
      </c>
      <c r="T9458" s="1" t="str">
        <f>INDEX(F:F,MATCH(ecommerce_10000[[#This Row],[TotalAmount]],I:I,0))</f>
        <v>Cairo</v>
      </c>
    </row>
    <row r="9459" spans="1:20" x14ac:dyDescent="0.3">
      <c r="A9459" s="1" t="s">
        <v>9503</v>
      </c>
      <c r="B9459" s="1" t="s">
        <v>13</v>
      </c>
      <c r="C9459" s="1" t="s">
        <v>14</v>
      </c>
      <c r="D9459" s="1" t="s">
        <v>15</v>
      </c>
      <c r="E9459" s="1" t="s">
        <v>16</v>
      </c>
      <c r="F9459" s="1" t="s">
        <v>23</v>
      </c>
      <c r="G9459">
        <v>5349.09</v>
      </c>
      <c r="H9459">
        <v>4</v>
      </c>
      <c r="I9459">
        <v>21396.36</v>
      </c>
      <c r="J9459">
        <v>4.34</v>
      </c>
      <c r="K9459">
        <v>1516</v>
      </c>
      <c r="L9459" s="2">
        <v>45523</v>
      </c>
      <c r="O9459" t="str">
        <f>IF(ecommerce_10000[[#This Row],[Platform]]="Souq","sq",ecommerce_10000[[#This Row],[Platform]])</f>
        <v>sq</v>
      </c>
      <c r="P9459" t="str">
        <f>IF(E9459="Souq","sq",IF(E9459="Jumia","Jum",E9459))</f>
        <v>sq</v>
      </c>
      <c r="Q9459">
        <f>VLOOKUP(ecommerce_10000[[#This Row],[City]],F:I,4,FALSE)</f>
        <v>13290.4</v>
      </c>
      <c r="R9459" s="1">
        <f>SUMIF(C:C,ecommerce_10000[[#This Row],[Category]],I:I)</f>
        <v>92327183.770000085</v>
      </c>
      <c r="S9459" s="1">
        <f>SUMIFS(I:I,C:C,C9459)</f>
        <v>92327183.770000085</v>
      </c>
      <c r="T9459" s="1" t="str">
        <f>INDEX(F:F,MATCH(ecommerce_10000[[#This Row],[TotalAmount]],I:I,0))</f>
        <v>Alexandria</v>
      </c>
    </row>
    <row r="9460" spans="1:20" x14ac:dyDescent="0.3">
      <c r="A9460" s="1" t="s">
        <v>9504</v>
      </c>
      <c r="B9460" s="1" t="s">
        <v>65</v>
      </c>
      <c r="C9460" s="1" t="s">
        <v>20</v>
      </c>
      <c r="D9460" s="1" t="s">
        <v>66</v>
      </c>
      <c r="E9460" s="1" t="s">
        <v>16</v>
      </c>
      <c r="F9460" s="1" t="s">
        <v>62</v>
      </c>
      <c r="G9460">
        <v>9740.3799999999992</v>
      </c>
      <c r="H9460">
        <v>5</v>
      </c>
      <c r="I9460">
        <v>48701.9</v>
      </c>
      <c r="J9460">
        <v>2</v>
      </c>
      <c r="K9460">
        <v>1089</v>
      </c>
      <c r="L9460" s="2">
        <v>45561</v>
      </c>
      <c r="O9460" t="str">
        <f>IF(ecommerce_10000[[#This Row],[Platform]]="Souq","sq",ecommerce_10000[[#This Row],[Platform]])</f>
        <v>sq</v>
      </c>
      <c r="P9460" t="str">
        <f>IF(E9460="Souq","sq",IF(E9460="Jumia","Jum",E9460))</f>
        <v>sq</v>
      </c>
      <c r="Q9460">
        <f>VLOOKUP(ecommerce_10000[[#This Row],[City]],F:I,4,FALSE)</f>
        <v>27872.98</v>
      </c>
      <c r="R9460" s="1">
        <f>SUMIF(C:C,ecommerce_10000[[#This Row],[Category]],I:I)</f>
        <v>91504159.730000004</v>
      </c>
      <c r="S9460" s="1">
        <f>SUMIFS(I:I,C:C,C9460)</f>
        <v>91504159.730000004</v>
      </c>
      <c r="T9460" s="1" t="str">
        <f>INDEX(F:F,MATCH(ecommerce_10000[[#This Row],[TotalAmount]],I:I,0))</f>
        <v>Giza</v>
      </c>
    </row>
    <row r="9461" spans="1:20" x14ac:dyDescent="0.3">
      <c r="A9461" s="1" t="s">
        <v>9505</v>
      </c>
      <c r="B9461" s="1" t="s">
        <v>53</v>
      </c>
      <c r="C9461" s="1" t="s">
        <v>31</v>
      </c>
      <c r="D9461" s="1" t="s">
        <v>54</v>
      </c>
      <c r="E9461" s="1" t="s">
        <v>22</v>
      </c>
      <c r="F9461" s="1" t="s">
        <v>17</v>
      </c>
      <c r="G9461">
        <v>16952.54</v>
      </c>
      <c r="H9461">
        <v>2</v>
      </c>
      <c r="I9461">
        <v>33905.08</v>
      </c>
      <c r="J9461">
        <v>1.25</v>
      </c>
      <c r="K9461">
        <v>3718</v>
      </c>
      <c r="L9461" s="2">
        <v>45423</v>
      </c>
      <c r="O9461" t="str">
        <f>IF(ecommerce_10000[[#This Row],[Platform]]="Souq","sq",ecommerce_10000[[#This Row],[Platform]])</f>
        <v>Jumia</v>
      </c>
      <c r="P9461" t="str">
        <f>IF(E9461="Souq","sq",IF(E9461="Jumia","Jum",E9461))</f>
        <v>Jum</v>
      </c>
      <c r="Q9461">
        <f>VLOOKUP(ecommerce_10000[[#This Row],[City]],F:I,4,FALSE)</f>
        <v>16284.02</v>
      </c>
      <c r="R9461" s="1">
        <f>SUMIF(C:C,ecommerce_10000[[#This Row],[Category]],I:I)</f>
        <v>57542997.559999913</v>
      </c>
      <c r="S9461" s="1">
        <f>SUMIFS(I:I,C:C,C9461)</f>
        <v>57542997.559999913</v>
      </c>
      <c r="T9461" s="1" t="str">
        <f>INDEX(F:F,MATCH(ecommerce_10000[[#This Row],[TotalAmount]],I:I,0))</f>
        <v>Cairo</v>
      </c>
    </row>
    <row r="9462" spans="1:20" x14ac:dyDescent="0.3">
      <c r="A9462" s="1" t="s">
        <v>9506</v>
      </c>
      <c r="B9462" s="1" t="s">
        <v>65</v>
      </c>
      <c r="C9462" s="1" t="s">
        <v>20</v>
      </c>
      <c r="D9462" s="1" t="s">
        <v>66</v>
      </c>
      <c r="E9462" s="1" t="s">
        <v>47</v>
      </c>
      <c r="F9462" s="1" t="s">
        <v>17</v>
      </c>
      <c r="G9462">
        <v>3467.31</v>
      </c>
      <c r="H9462">
        <v>5</v>
      </c>
      <c r="I9462">
        <v>17336.55</v>
      </c>
      <c r="J9462">
        <v>2.72</v>
      </c>
      <c r="K9462">
        <v>2390</v>
      </c>
      <c r="L9462" s="2">
        <v>45550</v>
      </c>
      <c r="O9462" t="str">
        <f>IF(ecommerce_10000[[#This Row],[Platform]]="Souq","sq",ecommerce_10000[[#This Row],[Platform]])</f>
        <v>Amazon</v>
      </c>
      <c r="P9462" t="str">
        <f>IF(E9462="Souq","sq",IF(E9462="Jumia","Jum",E9462))</f>
        <v>Amazon</v>
      </c>
      <c r="Q9462">
        <f>VLOOKUP(ecommerce_10000[[#This Row],[City]],F:I,4,FALSE)</f>
        <v>16284.02</v>
      </c>
      <c r="R9462" s="1">
        <f>SUMIF(C:C,ecommerce_10000[[#This Row],[Category]],I:I)</f>
        <v>91504159.730000004</v>
      </c>
      <c r="S9462" s="1">
        <f>SUMIFS(I:I,C:C,C9462)</f>
        <v>91504159.730000004</v>
      </c>
      <c r="T9462" s="1" t="str">
        <f>INDEX(F:F,MATCH(ecommerce_10000[[#This Row],[TotalAmount]],I:I,0))</f>
        <v>Cairo</v>
      </c>
    </row>
    <row r="9463" spans="1:20" x14ac:dyDescent="0.3">
      <c r="A9463" s="1" t="s">
        <v>9507</v>
      </c>
      <c r="B9463" s="1" t="s">
        <v>30</v>
      </c>
      <c r="C9463" s="1" t="s">
        <v>31</v>
      </c>
      <c r="D9463" s="1" t="s">
        <v>32</v>
      </c>
      <c r="E9463" s="1" t="s">
        <v>22</v>
      </c>
      <c r="F9463" s="1" t="s">
        <v>40</v>
      </c>
      <c r="G9463">
        <v>1165.72</v>
      </c>
      <c r="H9463">
        <v>3</v>
      </c>
      <c r="I9463">
        <v>3497.16</v>
      </c>
      <c r="J9463">
        <v>4.0199999999999996</v>
      </c>
      <c r="K9463">
        <v>2331</v>
      </c>
      <c r="L9463" s="2">
        <v>45458</v>
      </c>
      <c r="O9463" t="str">
        <f>IF(ecommerce_10000[[#This Row],[Platform]]="Souq","sq",ecommerce_10000[[#This Row],[Platform]])</f>
        <v>Jumia</v>
      </c>
      <c r="P9463" t="str">
        <f>IF(E9463="Souq","sq",IF(E9463="Jumia","Jum",E9463))</f>
        <v>Jum</v>
      </c>
      <c r="Q9463">
        <f>VLOOKUP(ecommerce_10000[[#This Row],[City]],F:I,4,FALSE)</f>
        <v>99349.3</v>
      </c>
      <c r="R9463" s="1">
        <f>SUMIF(C:C,ecommerce_10000[[#This Row],[Category]],I:I)</f>
        <v>57542997.559999913</v>
      </c>
      <c r="S9463" s="1">
        <f>SUMIFS(I:I,C:C,C9463)</f>
        <v>57542997.559999913</v>
      </c>
      <c r="T9463" s="1" t="str">
        <f>INDEX(F:F,MATCH(ecommerce_10000[[#This Row],[TotalAmount]],I:I,0))</f>
        <v>Riyadh</v>
      </c>
    </row>
    <row r="9464" spans="1:20" x14ac:dyDescent="0.3">
      <c r="A9464" s="1" t="s">
        <v>9508</v>
      </c>
      <c r="B9464" s="1" t="s">
        <v>43</v>
      </c>
      <c r="C9464" s="1" t="s">
        <v>44</v>
      </c>
      <c r="D9464" s="1" t="s">
        <v>45</v>
      </c>
      <c r="E9464" s="1" t="s">
        <v>16</v>
      </c>
      <c r="F9464" s="1" t="s">
        <v>28</v>
      </c>
      <c r="G9464">
        <v>9610.56</v>
      </c>
      <c r="H9464">
        <v>1</v>
      </c>
      <c r="I9464">
        <v>9610.56</v>
      </c>
      <c r="J9464">
        <v>4.88</v>
      </c>
      <c r="K9464">
        <v>2821</v>
      </c>
      <c r="L9464" s="2">
        <v>45634</v>
      </c>
      <c r="O9464" t="str">
        <f>IF(ecommerce_10000[[#This Row],[Platform]]="Souq","sq",ecommerce_10000[[#This Row],[Platform]])</f>
        <v>sq</v>
      </c>
      <c r="P9464" t="str">
        <f>IF(E9464="Souq","sq",IF(E9464="Jumia","Jum",E9464))</f>
        <v>sq</v>
      </c>
      <c r="Q9464">
        <f>VLOOKUP(ecommerce_10000[[#This Row],[City]],F:I,4,FALSE)</f>
        <v>26648.76</v>
      </c>
      <c r="R9464" s="1">
        <f>SUMIF(C:C,ecommerce_10000[[#This Row],[Category]],I:I)</f>
        <v>31420413.200000018</v>
      </c>
      <c r="S9464" s="1">
        <f>SUMIFS(I:I,C:C,C9464)</f>
        <v>31420413.200000018</v>
      </c>
      <c r="T9464" s="1" t="str">
        <f>INDEX(F:F,MATCH(ecommerce_10000[[#This Row],[TotalAmount]],I:I,0))</f>
        <v>Casablanca</v>
      </c>
    </row>
    <row r="9465" spans="1:20" x14ac:dyDescent="0.3">
      <c r="A9465" s="1" t="s">
        <v>9509</v>
      </c>
      <c r="B9465" s="1" t="s">
        <v>53</v>
      </c>
      <c r="C9465" s="1" t="s">
        <v>31</v>
      </c>
      <c r="D9465" s="1" t="s">
        <v>54</v>
      </c>
      <c r="E9465" s="1" t="s">
        <v>47</v>
      </c>
      <c r="F9465" s="1" t="s">
        <v>23</v>
      </c>
      <c r="G9465">
        <v>10499.56</v>
      </c>
      <c r="H9465">
        <v>5</v>
      </c>
      <c r="I9465">
        <v>52497.8</v>
      </c>
      <c r="J9465">
        <v>4.79</v>
      </c>
      <c r="K9465">
        <v>248</v>
      </c>
      <c r="L9465" s="2">
        <v>45313</v>
      </c>
      <c r="O9465" t="str">
        <f>IF(ecommerce_10000[[#This Row],[Platform]]="Souq","sq",ecommerce_10000[[#This Row],[Platform]])</f>
        <v>Amazon</v>
      </c>
      <c r="P9465" t="str">
        <f>IF(E9465="Souq","sq",IF(E9465="Jumia","Jum",E9465))</f>
        <v>Amazon</v>
      </c>
      <c r="Q9465">
        <f>VLOOKUP(ecommerce_10000[[#This Row],[City]],F:I,4,FALSE)</f>
        <v>13290.4</v>
      </c>
      <c r="R9465" s="1">
        <f>SUMIF(C:C,ecommerce_10000[[#This Row],[Category]],I:I)</f>
        <v>57542997.559999913</v>
      </c>
      <c r="S9465" s="1">
        <f>SUMIFS(I:I,C:C,C9465)</f>
        <v>57542997.559999913</v>
      </c>
      <c r="T9465" s="1" t="str">
        <f>INDEX(F:F,MATCH(ecommerce_10000[[#This Row],[TotalAmount]],I:I,0))</f>
        <v>Alexandria</v>
      </c>
    </row>
    <row r="9466" spans="1:20" x14ac:dyDescent="0.3">
      <c r="A9466" s="1" t="s">
        <v>9510</v>
      </c>
      <c r="B9466" s="1" t="s">
        <v>49</v>
      </c>
      <c r="C9466" s="1" t="s">
        <v>14</v>
      </c>
      <c r="D9466" s="1" t="s">
        <v>50</v>
      </c>
      <c r="E9466" s="1" t="s">
        <v>16</v>
      </c>
      <c r="F9466" s="1" t="s">
        <v>40</v>
      </c>
      <c r="G9466">
        <v>16956.900000000001</v>
      </c>
      <c r="H9466">
        <v>2</v>
      </c>
      <c r="I9466">
        <v>33913.800000000003</v>
      </c>
      <c r="J9466">
        <v>3.89</v>
      </c>
      <c r="K9466">
        <v>1634</v>
      </c>
      <c r="L9466" s="2">
        <v>45642</v>
      </c>
      <c r="O9466" t="str">
        <f>IF(ecommerce_10000[[#This Row],[Platform]]="Souq","sq",ecommerce_10000[[#This Row],[Platform]])</f>
        <v>sq</v>
      </c>
      <c r="P9466" t="str">
        <f>IF(E9466="Souq","sq",IF(E9466="Jumia","Jum",E9466))</f>
        <v>sq</v>
      </c>
      <c r="Q9466">
        <f>VLOOKUP(ecommerce_10000[[#This Row],[City]],F:I,4,FALSE)</f>
        <v>99349.3</v>
      </c>
      <c r="R9466" s="1">
        <f>SUMIF(C:C,ecommerce_10000[[#This Row],[Category]],I:I)</f>
        <v>92327183.770000085</v>
      </c>
      <c r="S9466" s="1">
        <f>SUMIFS(I:I,C:C,C9466)</f>
        <v>92327183.770000085</v>
      </c>
      <c r="T9466" s="1" t="str">
        <f>INDEX(F:F,MATCH(ecommerce_10000[[#This Row],[TotalAmount]],I:I,0))</f>
        <v>Riyadh</v>
      </c>
    </row>
    <row r="9467" spans="1:20" x14ac:dyDescent="0.3">
      <c r="A9467" s="1" t="s">
        <v>9511</v>
      </c>
      <c r="B9467" s="1" t="s">
        <v>30</v>
      </c>
      <c r="C9467" s="1" t="s">
        <v>31</v>
      </c>
      <c r="D9467" s="1" t="s">
        <v>32</v>
      </c>
      <c r="E9467" s="1" t="s">
        <v>47</v>
      </c>
      <c r="F9467" s="1" t="s">
        <v>28</v>
      </c>
      <c r="G9467">
        <v>15381.87</v>
      </c>
      <c r="H9467">
        <v>2</v>
      </c>
      <c r="I9467">
        <v>30763.74</v>
      </c>
      <c r="J9467">
        <v>4.5199999999999996</v>
      </c>
      <c r="K9467">
        <v>1394</v>
      </c>
      <c r="L9467" s="2">
        <v>45346</v>
      </c>
      <c r="O9467" t="str">
        <f>IF(ecommerce_10000[[#This Row],[Platform]]="Souq","sq",ecommerce_10000[[#This Row],[Platform]])</f>
        <v>Amazon</v>
      </c>
      <c r="P9467" t="str">
        <f>IF(E9467="Souq","sq",IF(E9467="Jumia","Jum",E9467))</f>
        <v>Amazon</v>
      </c>
      <c r="Q9467">
        <f>VLOOKUP(ecommerce_10000[[#This Row],[City]],F:I,4,FALSE)</f>
        <v>26648.76</v>
      </c>
      <c r="R9467" s="1">
        <f>SUMIF(C:C,ecommerce_10000[[#This Row],[Category]],I:I)</f>
        <v>57542997.559999913</v>
      </c>
      <c r="S9467" s="1">
        <f>SUMIFS(I:I,C:C,C9467)</f>
        <v>57542997.559999913</v>
      </c>
      <c r="T9467" s="1" t="str">
        <f>INDEX(F:F,MATCH(ecommerce_10000[[#This Row],[TotalAmount]],I:I,0))</f>
        <v>Casablanca</v>
      </c>
    </row>
    <row r="9468" spans="1:20" x14ac:dyDescent="0.3">
      <c r="A9468" s="1" t="s">
        <v>9512</v>
      </c>
      <c r="B9468" s="1" t="s">
        <v>38</v>
      </c>
      <c r="C9468" s="1" t="s">
        <v>20</v>
      </c>
      <c r="D9468" s="1" t="s">
        <v>39</v>
      </c>
      <c r="E9468" s="1" t="s">
        <v>47</v>
      </c>
      <c r="F9468" s="1" t="s">
        <v>33</v>
      </c>
      <c r="G9468">
        <v>7840.03</v>
      </c>
      <c r="H9468">
        <v>2</v>
      </c>
      <c r="I9468">
        <v>15680.06</v>
      </c>
      <c r="J9468">
        <v>2.17</v>
      </c>
      <c r="K9468">
        <v>2047</v>
      </c>
      <c r="L9468" s="2">
        <v>45473</v>
      </c>
      <c r="O9468" t="str">
        <f>IF(ecommerce_10000[[#This Row],[Platform]]="Souq","sq",ecommerce_10000[[#This Row],[Platform]])</f>
        <v>Amazon</v>
      </c>
      <c r="P9468" t="str">
        <f>IF(E9468="Souq","sq",IF(E9468="Jumia","Jum",E9468))</f>
        <v>Amazon</v>
      </c>
      <c r="Q9468">
        <f>VLOOKUP(ecommerce_10000[[#This Row],[City]],F:I,4,FALSE)</f>
        <v>3665.44</v>
      </c>
      <c r="R9468" s="1">
        <f>SUMIF(C:C,ecommerce_10000[[#This Row],[Category]],I:I)</f>
        <v>91504159.730000004</v>
      </c>
      <c r="S9468" s="1">
        <f>SUMIFS(I:I,C:C,C9468)</f>
        <v>91504159.730000004</v>
      </c>
      <c r="T9468" s="1" t="str">
        <f>INDEX(F:F,MATCH(ecommerce_10000[[#This Row],[TotalAmount]],I:I,0))</f>
        <v>Dubai</v>
      </c>
    </row>
    <row r="9469" spans="1:20" x14ac:dyDescent="0.3">
      <c r="A9469" s="1" t="s">
        <v>9513</v>
      </c>
      <c r="B9469" s="1" t="s">
        <v>30</v>
      </c>
      <c r="C9469" s="1" t="s">
        <v>31</v>
      </c>
      <c r="D9469" s="1" t="s">
        <v>32</v>
      </c>
      <c r="E9469" s="1" t="s">
        <v>22</v>
      </c>
      <c r="F9469" s="1" t="s">
        <v>17</v>
      </c>
      <c r="G9469">
        <v>18870.57</v>
      </c>
      <c r="H9469">
        <v>1</v>
      </c>
      <c r="I9469">
        <v>18870.57</v>
      </c>
      <c r="J9469">
        <v>2.0499999999999998</v>
      </c>
      <c r="K9469">
        <v>4651</v>
      </c>
      <c r="L9469" s="2">
        <v>45559</v>
      </c>
      <c r="O9469" t="str">
        <f>IF(ecommerce_10000[[#This Row],[Platform]]="Souq","sq",ecommerce_10000[[#This Row],[Platform]])</f>
        <v>Jumia</v>
      </c>
      <c r="P9469" t="str">
        <f>IF(E9469="Souq","sq",IF(E9469="Jumia","Jum",E9469))</f>
        <v>Jum</v>
      </c>
      <c r="Q9469">
        <f>VLOOKUP(ecommerce_10000[[#This Row],[City]],F:I,4,FALSE)</f>
        <v>16284.02</v>
      </c>
      <c r="R9469" s="1">
        <f>SUMIF(C:C,ecommerce_10000[[#This Row],[Category]],I:I)</f>
        <v>57542997.559999913</v>
      </c>
      <c r="S9469" s="1">
        <f>SUMIFS(I:I,C:C,C9469)</f>
        <v>57542997.559999913</v>
      </c>
      <c r="T9469" s="1" t="str">
        <f>INDEX(F:F,MATCH(ecommerce_10000[[#This Row],[TotalAmount]],I:I,0))</f>
        <v>Cairo</v>
      </c>
    </row>
    <row r="9470" spans="1:20" x14ac:dyDescent="0.3">
      <c r="A9470" s="1" t="s">
        <v>9514</v>
      </c>
      <c r="B9470" s="1" t="s">
        <v>38</v>
      </c>
      <c r="C9470" s="1" t="s">
        <v>20</v>
      </c>
      <c r="D9470" s="1" t="s">
        <v>39</v>
      </c>
      <c r="E9470" s="1" t="s">
        <v>22</v>
      </c>
      <c r="F9470" s="1" t="s">
        <v>62</v>
      </c>
      <c r="G9470">
        <v>18078.5</v>
      </c>
      <c r="H9470">
        <v>4</v>
      </c>
      <c r="I9470">
        <v>72314</v>
      </c>
      <c r="J9470">
        <v>1.49</v>
      </c>
      <c r="K9470">
        <v>545</v>
      </c>
      <c r="L9470" s="2">
        <v>45414</v>
      </c>
      <c r="O9470" t="str">
        <f>IF(ecommerce_10000[[#This Row],[Platform]]="Souq","sq",ecommerce_10000[[#This Row],[Platform]])</f>
        <v>Jumia</v>
      </c>
      <c r="P9470" t="str">
        <f>IF(E9470="Souq","sq",IF(E9470="Jumia","Jum",E9470))</f>
        <v>Jum</v>
      </c>
      <c r="Q9470">
        <f>VLOOKUP(ecommerce_10000[[#This Row],[City]],F:I,4,FALSE)</f>
        <v>27872.98</v>
      </c>
      <c r="R9470" s="1">
        <f>SUMIF(C:C,ecommerce_10000[[#This Row],[Category]],I:I)</f>
        <v>91504159.730000004</v>
      </c>
      <c r="S9470" s="1">
        <f>SUMIFS(I:I,C:C,C9470)</f>
        <v>91504159.730000004</v>
      </c>
      <c r="T9470" s="1" t="str">
        <f>INDEX(F:F,MATCH(ecommerce_10000[[#This Row],[TotalAmount]],I:I,0))</f>
        <v>Giza</v>
      </c>
    </row>
    <row r="9471" spans="1:20" x14ac:dyDescent="0.3">
      <c r="A9471" s="1" t="s">
        <v>9515</v>
      </c>
      <c r="B9471" s="1" t="s">
        <v>35</v>
      </c>
      <c r="C9471" s="1" t="s">
        <v>14</v>
      </c>
      <c r="D9471" s="1" t="s">
        <v>36</v>
      </c>
      <c r="E9471" s="1" t="s">
        <v>22</v>
      </c>
      <c r="F9471" s="1" t="s">
        <v>23</v>
      </c>
      <c r="G9471">
        <v>16835.39</v>
      </c>
      <c r="H9471">
        <v>4</v>
      </c>
      <c r="I9471">
        <v>67341.56</v>
      </c>
      <c r="J9471">
        <v>4.17</v>
      </c>
      <c r="K9471">
        <v>3571</v>
      </c>
      <c r="L9471" s="2">
        <v>45603</v>
      </c>
      <c r="O9471" t="str">
        <f>IF(ecommerce_10000[[#This Row],[Platform]]="Souq","sq",ecommerce_10000[[#This Row],[Platform]])</f>
        <v>Jumia</v>
      </c>
      <c r="P9471" t="str">
        <f>IF(E9471="Souq","sq",IF(E9471="Jumia","Jum",E9471))</f>
        <v>Jum</v>
      </c>
      <c r="Q9471">
        <f>VLOOKUP(ecommerce_10000[[#This Row],[City]],F:I,4,FALSE)</f>
        <v>13290.4</v>
      </c>
      <c r="R9471" s="1">
        <f>SUMIF(C:C,ecommerce_10000[[#This Row],[Category]],I:I)</f>
        <v>92327183.770000085</v>
      </c>
      <c r="S9471" s="1">
        <f>SUMIFS(I:I,C:C,C9471)</f>
        <v>92327183.770000085</v>
      </c>
      <c r="T9471" s="1" t="str">
        <f>INDEX(F:F,MATCH(ecommerce_10000[[#This Row],[TotalAmount]],I:I,0))</f>
        <v>Alexandria</v>
      </c>
    </row>
    <row r="9472" spans="1:20" x14ac:dyDescent="0.3">
      <c r="A9472" s="1" t="s">
        <v>9516</v>
      </c>
      <c r="B9472" s="1" t="s">
        <v>25</v>
      </c>
      <c r="C9472" s="1" t="s">
        <v>26</v>
      </c>
      <c r="D9472" s="1" t="s">
        <v>27</v>
      </c>
      <c r="E9472" s="1" t="s">
        <v>47</v>
      </c>
      <c r="F9472" s="1" t="s">
        <v>33</v>
      </c>
      <c r="G9472">
        <v>6749.07</v>
      </c>
      <c r="H9472">
        <v>2</v>
      </c>
      <c r="I9472">
        <v>13498.14</v>
      </c>
      <c r="J9472">
        <v>2.75</v>
      </c>
      <c r="K9472">
        <v>1373</v>
      </c>
      <c r="L9472" s="2">
        <v>45495</v>
      </c>
      <c r="O9472" t="str">
        <f>IF(ecommerce_10000[[#This Row],[Platform]]="Souq","sq",ecommerce_10000[[#This Row],[Platform]])</f>
        <v>Amazon</v>
      </c>
      <c r="P9472" t="str">
        <f>IF(E9472="Souq","sq",IF(E9472="Jumia","Jum",E9472))</f>
        <v>Amazon</v>
      </c>
      <c r="Q9472">
        <f>VLOOKUP(ecommerce_10000[[#This Row],[City]],F:I,4,FALSE)</f>
        <v>3665.44</v>
      </c>
      <c r="R9472" s="1">
        <f>SUMIF(C:C,ecommerce_10000[[#This Row],[Category]],I:I)</f>
        <v>29200970.130000021</v>
      </c>
      <c r="S9472" s="1">
        <f>SUMIFS(I:I,C:C,C9472)</f>
        <v>29200970.130000021</v>
      </c>
      <c r="T9472" s="1" t="str">
        <f>INDEX(F:F,MATCH(ecommerce_10000[[#This Row],[TotalAmount]],I:I,0))</f>
        <v>Dubai</v>
      </c>
    </row>
    <row r="9473" spans="1:20" x14ac:dyDescent="0.3">
      <c r="A9473" s="1" t="s">
        <v>9517</v>
      </c>
      <c r="B9473" s="1" t="s">
        <v>13</v>
      </c>
      <c r="C9473" s="1" t="s">
        <v>14</v>
      </c>
      <c r="D9473" s="1" t="s">
        <v>15</v>
      </c>
      <c r="E9473" s="1" t="s">
        <v>16</v>
      </c>
      <c r="F9473" s="1" t="s">
        <v>33</v>
      </c>
      <c r="G9473">
        <v>18659.89</v>
      </c>
      <c r="H9473">
        <v>1</v>
      </c>
      <c r="I9473">
        <v>18659.89</v>
      </c>
      <c r="J9473">
        <v>2.83</v>
      </c>
      <c r="K9473">
        <v>1867</v>
      </c>
      <c r="L9473" s="2">
        <v>45333</v>
      </c>
      <c r="O9473" t="str">
        <f>IF(ecommerce_10000[[#This Row],[Platform]]="Souq","sq",ecommerce_10000[[#This Row],[Platform]])</f>
        <v>sq</v>
      </c>
      <c r="P9473" t="str">
        <f>IF(E9473="Souq","sq",IF(E9473="Jumia","Jum",E9473))</f>
        <v>sq</v>
      </c>
      <c r="Q9473">
        <f>VLOOKUP(ecommerce_10000[[#This Row],[City]],F:I,4,FALSE)</f>
        <v>3665.44</v>
      </c>
      <c r="R9473" s="1">
        <f>SUMIF(C:C,ecommerce_10000[[#This Row],[Category]],I:I)</f>
        <v>92327183.770000085</v>
      </c>
      <c r="S9473" s="1">
        <f>SUMIFS(I:I,C:C,C9473)</f>
        <v>92327183.770000085</v>
      </c>
      <c r="T9473" s="1" t="str">
        <f>INDEX(F:F,MATCH(ecommerce_10000[[#This Row],[TotalAmount]],I:I,0))</f>
        <v>Dubai</v>
      </c>
    </row>
    <row r="9474" spans="1:20" x14ac:dyDescent="0.3">
      <c r="A9474" s="1" t="s">
        <v>9518</v>
      </c>
      <c r="B9474" s="1" t="s">
        <v>43</v>
      </c>
      <c r="C9474" s="1" t="s">
        <v>44</v>
      </c>
      <c r="D9474" s="1" t="s">
        <v>45</v>
      </c>
      <c r="E9474" s="1" t="s">
        <v>47</v>
      </c>
      <c r="F9474" s="1" t="s">
        <v>23</v>
      </c>
      <c r="G9474">
        <v>13028.97</v>
      </c>
      <c r="H9474">
        <v>1</v>
      </c>
      <c r="I9474">
        <v>13028.97</v>
      </c>
      <c r="J9474">
        <v>3.63</v>
      </c>
      <c r="K9474">
        <v>2793</v>
      </c>
      <c r="L9474" s="2">
        <v>45502</v>
      </c>
      <c r="O9474" t="str">
        <f>IF(ecommerce_10000[[#This Row],[Platform]]="Souq","sq",ecommerce_10000[[#This Row],[Platform]])</f>
        <v>Amazon</v>
      </c>
      <c r="P9474" t="str">
        <f>IF(E9474="Souq","sq",IF(E9474="Jumia","Jum",E9474))</f>
        <v>Amazon</v>
      </c>
      <c r="Q9474">
        <f>VLOOKUP(ecommerce_10000[[#This Row],[City]],F:I,4,FALSE)</f>
        <v>13290.4</v>
      </c>
      <c r="R9474" s="1">
        <f>SUMIF(C:C,ecommerce_10000[[#This Row],[Category]],I:I)</f>
        <v>31420413.200000018</v>
      </c>
      <c r="S9474" s="1">
        <f>SUMIFS(I:I,C:C,C9474)</f>
        <v>31420413.200000018</v>
      </c>
      <c r="T9474" s="1" t="str">
        <f>INDEX(F:F,MATCH(ecommerce_10000[[#This Row],[TotalAmount]],I:I,0))</f>
        <v>Alexandria</v>
      </c>
    </row>
    <row r="9475" spans="1:20" x14ac:dyDescent="0.3">
      <c r="A9475" s="1" t="s">
        <v>9519</v>
      </c>
      <c r="B9475" s="1" t="s">
        <v>65</v>
      </c>
      <c r="C9475" s="1" t="s">
        <v>20</v>
      </c>
      <c r="D9475" s="1" t="s">
        <v>66</v>
      </c>
      <c r="E9475" s="1" t="s">
        <v>22</v>
      </c>
      <c r="F9475" s="1" t="s">
        <v>23</v>
      </c>
      <c r="G9475">
        <v>14968.14</v>
      </c>
      <c r="H9475">
        <v>2</v>
      </c>
      <c r="I9475">
        <v>29936.28</v>
      </c>
      <c r="J9475">
        <v>1.66</v>
      </c>
      <c r="K9475">
        <v>3828</v>
      </c>
      <c r="L9475" s="2">
        <v>45304</v>
      </c>
      <c r="O9475" t="str">
        <f>IF(ecommerce_10000[[#This Row],[Platform]]="Souq","sq",ecommerce_10000[[#This Row],[Platform]])</f>
        <v>Jumia</v>
      </c>
      <c r="P9475" t="str">
        <f>IF(E9475="Souq","sq",IF(E9475="Jumia","Jum",E9475))</f>
        <v>Jum</v>
      </c>
      <c r="Q9475">
        <f>VLOOKUP(ecommerce_10000[[#This Row],[City]],F:I,4,FALSE)</f>
        <v>13290.4</v>
      </c>
      <c r="R9475" s="1">
        <f>SUMIF(C:C,ecommerce_10000[[#This Row],[Category]],I:I)</f>
        <v>91504159.730000004</v>
      </c>
      <c r="S9475" s="1">
        <f>SUMIFS(I:I,C:C,C9475)</f>
        <v>91504159.730000004</v>
      </c>
      <c r="T9475" s="1" t="str">
        <f>INDEX(F:F,MATCH(ecommerce_10000[[#This Row],[TotalAmount]],I:I,0))</f>
        <v>Alexandria</v>
      </c>
    </row>
    <row r="9476" spans="1:20" x14ac:dyDescent="0.3">
      <c r="A9476" s="1" t="s">
        <v>9520</v>
      </c>
      <c r="B9476" s="1" t="s">
        <v>25</v>
      </c>
      <c r="C9476" s="1" t="s">
        <v>26</v>
      </c>
      <c r="D9476" s="1" t="s">
        <v>27</v>
      </c>
      <c r="E9476" s="1" t="s">
        <v>16</v>
      </c>
      <c r="F9476" s="1" t="s">
        <v>33</v>
      </c>
      <c r="G9476">
        <v>4937.7299999999996</v>
      </c>
      <c r="H9476">
        <v>1</v>
      </c>
      <c r="I9476">
        <v>4937.7299999999996</v>
      </c>
      <c r="J9476">
        <v>3.72</v>
      </c>
      <c r="K9476">
        <v>4495</v>
      </c>
      <c r="L9476" s="2">
        <v>45445</v>
      </c>
      <c r="O9476" t="str">
        <f>IF(ecommerce_10000[[#This Row],[Platform]]="Souq","sq",ecommerce_10000[[#This Row],[Platform]])</f>
        <v>sq</v>
      </c>
      <c r="P9476" t="str">
        <f>IF(E9476="Souq","sq",IF(E9476="Jumia","Jum",E9476))</f>
        <v>sq</v>
      </c>
      <c r="Q9476">
        <f>VLOOKUP(ecommerce_10000[[#This Row],[City]],F:I,4,FALSE)</f>
        <v>3665.44</v>
      </c>
      <c r="R9476" s="1">
        <f>SUMIF(C:C,ecommerce_10000[[#This Row],[Category]],I:I)</f>
        <v>29200970.130000021</v>
      </c>
      <c r="S9476" s="1">
        <f>SUMIFS(I:I,C:C,C9476)</f>
        <v>29200970.130000021</v>
      </c>
      <c r="T9476" s="1" t="str">
        <f>INDEX(F:F,MATCH(ecommerce_10000[[#This Row],[TotalAmount]],I:I,0))</f>
        <v>Dubai</v>
      </c>
    </row>
    <row r="9477" spans="1:20" x14ac:dyDescent="0.3">
      <c r="A9477" s="1" t="s">
        <v>9521</v>
      </c>
      <c r="B9477" s="1" t="s">
        <v>65</v>
      </c>
      <c r="C9477" s="1" t="s">
        <v>20</v>
      </c>
      <c r="D9477" s="1" t="s">
        <v>66</v>
      </c>
      <c r="E9477" s="1" t="s">
        <v>22</v>
      </c>
      <c r="F9477" s="1" t="s">
        <v>62</v>
      </c>
      <c r="G9477">
        <v>14831.79</v>
      </c>
      <c r="H9477">
        <v>1</v>
      </c>
      <c r="I9477">
        <v>14831.79</v>
      </c>
      <c r="J9477">
        <v>2.08</v>
      </c>
      <c r="K9477">
        <v>2410</v>
      </c>
      <c r="L9477" s="2">
        <v>45482</v>
      </c>
      <c r="O9477" t="str">
        <f>IF(ecommerce_10000[[#This Row],[Platform]]="Souq","sq",ecommerce_10000[[#This Row],[Platform]])</f>
        <v>Jumia</v>
      </c>
      <c r="P9477" t="str">
        <f>IF(E9477="Souq","sq",IF(E9477="Jumia","Jum",E9477))</f>
        <v>Jum</v>
      </c>
      <c r="Q9477">
        <f>VLOOKUP(ecommerce_10000[[#This Row],[City]],F:I,4,FALSE)</f>
        <v>27872.98</v>
      </c>
      <c r="R9477" s="1">
        <f>SUMIF(C:C,ecommerce_10000[[#This Row],[Category]],I:I)</f>
        <v>91504159.730000004</v>
      </c>
      <c r="S9477" s="1">
        <f>SUMIFS(I:I,C:C,C9477)</f>
        <v>91504159.730000004</v>
      </c>
      <c r="T9477" s="1" t="str">
        <f>INDEX(F:F,MATCH(ecommerce_10000[[#This Row],[TotalAmount]],I:I,0))</f>
        <v>Riyadh</v>
      </c>
    </row>
    <row r="9478" spans="1:20" x14ac:dyDescent="0.3">
      <c r="A9478" s="1" t="s">
        <v>9522</v>
      </c>
      <c r="B9478" s="1" t="s">
        <v>25</v>
      </c>
      <c r="C9478" s="1" t="s">
        <v>26</v>
      </c>
      <c r="D9478" s="1" t="s">
        <v>27</v>
      </c>
      <c r="E9478" s="1" t="s">
        <v>16</v>
      </c>
      <c r="F9478" s="1" t="s">
        <v>62</v>
      </c>
      <c r="G9478">
        <v>19071.11</v>
      </c>
      <c r="H9478">
        <v>2</v>
      </c>
      <c r="I9478">
        <v>38142.22</v>
      </c>
      <c r="J9478">
        <v>1.39</v>
      </c>
      <c r="K9478">
        <v>729</v>
      </c>
      <c r="L9478" s="2">
        <v>45496</v>
      </c>
      <c r="O9478" t="str">
        <f>IF(ecommerce_10000[[#This Row],[Platform]]="Souq","sq",ecommerce_10000[[#This Row],[Platform]])</f>
        <v>sq</v>
      </c>
      <c r="P9478" t="str">
        <f>IF(E9478="Souq","sq",IF(E9478="Jumia","Jum",E9478))</f>
        <v>sq</v>
      </c>
      <c r="Q9478">
        <f>VLOOKUP(ecommerce_10000[[#This Row],[City]],F:I,4,FALSE)</f>
        <v>27872.98</v>
      </c>
      <c r="R9478" s="1">
        <f>SUMIF(C:C,ecommerce_10000[[#This Row],[Category]],I:I)</f>
        <v>29200970.130000021</v>
      </c>
      <c r="S9478" s="1">
        <f>SUMIFS(I:I,C:C,C9478)</f>
        <v>29200970.130000021</v>
      </c>
      <c r="T9478" s="1" t="str">
        <f>INDEX(F:F,MATCH(ecommerce_10000[[#This Row],[TotalAmount]],I:I,0))</f>
        <v>Giza</v>
      </c>
    </row>
    <row r="9479" spans="1:20" x14ac:dyDescent="0.3">
      <c r="A9479" s="1" t="s">
        <v>9523</v>
      </c>
      <c r="B9479" s="1" t="s">
        <v>30</v>
      </c>
      <c r="C9479" s="1" t="s">
        <v>31</v>
      </c>
      <c r="D9479" s="1" t="s">
        <v>32</v>
      </c>
      <c r="E9479" s="1" t="s">
        <v>16</v>
      </c>
      <c r="F9479" s="1" t="s">
        <v>17</v>
      </c>
      <c r="G9479">
        <v>19550.3</v>
      </c>
      <c r="H9479">
        <v>1</v>
      </c>
      <c r="I9479">
        <v>19550.3</v>
      </c>
      <c r="J9479">
        <v>4.91</v>
      </c>
      <c r="K9479">
        <v>2976</v>
      </c>
      <c r="L9479" s="2">
        <v>45579</v>
      </c>
      <c r="O9479" t="str">
        <f>IF(ecommerce_10000[[#This Row],[Platform]]="Souq","sq",ecommerce_10000[[#This Row],[Platform]])</f>
        <v>sq</v>
      </c>
      <c r="P9479" t="str">
        <f>IF(E9479="Souq","sq",IF(E9479="Jumia","Jum",E9479))</f>
        <v>sq</v>
      </c>
      <c r="Q9479">
        <f>VLOOKUP(ecommerce_10000[[#This Row],[City]],F:I,4,FALSE)</f>
        <v>16284.02</v>
      </c>
      <c r="R9479" s="1">
        <f>SUMIF(C:C,ecommerce_10000[[#This Row],[Category]],I:I)</f>
        <v>57542997.559999913</v>
      </c>
      <c r="S9479" s="1">
        <f>SUMIFS(I:I,C:C,C9479)</f>
        <v>57542997.559999913</v>
      </c>
      <c r="T9479" s="1" t="str">
        <f>INDEX(F:F,MATCH(ecommerce_10000[[#This Row],[TotalAmount]],I:I,0))</f>
        <v>Cairo</v>
      </c>
    </row>
    <row r="9480" spans="1:20" x14ac:dyDescent="0.3">
      <c r="A9480" s="1" t="s">
        <v>9524</v>
      </c>
      <c r="B9480" s="1" t="s">
        <v>30</v>
      </c>
      <c r="C9480" s="1" t="s">
        <v>31</v>
      </c>
      <c r="D9480" s="1" t="s">
        <v>32</v>
      </c>
      <c r="E9480" s="1" t="s">
        <v>16</v>
      </c>
      <c r="F9480" s="1" t="s">
        <v>17</v>
      </c>
      <c r="G9480">
        <v>2435.34</v>
      </c>
      <c r="H9480">
        <v>3</v>
      </c>
      <c r="I9480">
        <v>7306.02</v>
      </c>
      <c r="J9480">
        <v>4.5</v>
      </c>
      <c r="K9480">
        <v>3814</v>
      </c>
      <c r="L9480" s="2">
        <v>45491</v>
      </c>
      <c r="O9480" t="str">
        <f>IF(ecommerce_10000[[#This Row],[Platform]]="Souq","sq",ecommerce_10000[[#This Row],[Platform]])</f>
        <v>sq</v>
      </c>
      <c r="P9480" t="str">
        <f>IF(E9480="Souq","sq",IF(E9480="Jumia","Jum",E9480))</f>
        <v>sq</v>
      </c>
      <c r="Q9480">
        <f>VLOOKUP(ecommerce_10000[[#This Row],[City]],F:I,4,FALSE)</f>
        <v>16284.02</v>
      </c>
      <c r="R9480" s="1">
        <f>SUMIF(C:C,ecommerce_10000[[#This Row],[Category]],I:I)</f>
        <v>57542997.559999913</v>
      </c>
      <c r="S9480" s="1">
        <f>SUMIFS(I:I,C:C,C9480)</f>
        <v>57542997.559999913</v>
      </c>
      <c r="T9480" s="1" t="str">
        <f>INDEX(F:F,MATCH(ecommerce_10000[[#This Row],[TotalAmount]],I:I,0))</f>
        <v>Cairo</v>
      </c>
    </row>
    <row r="9481" spans="1:20" x14ac:dyDescent="0.3">
      <c r="A9481" s="1" t="s">
        <v>9525</v>
      </c>
      <c r="B9481" s="1" t="s">
        <v>38</v>
      </c>
      <c r="C9481" s="1" t="s">
        <v>20</v>
      </c>
      <c r="D9481" s="1" t="s">
        <v>39</v>
      </c>
      <c r="E9481" s="1" t="s">
        <v>47</v>
      </c>
      <c r="F9481" s="1" t="s">
        <v>40</v>
      </c>
      <c r="G9481">
        <v>5284.23</v>
      </c>
      <c r="H9481">
        <v>1</v>
      </c>
      <c r="I9481">
        <v>5284.23</v>
      </c>
      <c r="J9481">
        <v>2.59</v>
      </c>
      <c r="K9481">
        <v>2077</v>
      </c>
      <c r="L9481" s="2">
        <v>45315</v>
      </c>
      <c r="O9481" t="str">
        <f>IF(ecommerce_10000[[#This Row],[Platform]]="Souq","sq",ecommerce_10000[[#This Row],[Platform]])</f>
        <v>Amazon</v>
      </c>
      <c r="P9481" t="str">
        <f>IF(E9481="Souq","sq",IF(E9481="Jumia","Jum",E9481))</f>
        <v>Amazon</v>
      </c>
      <c r="Q9481">
        <f>VLOOKUP(ecommerce_10000[[#This Row],[City]],F:I,4,FALSE)</f>
        <v>99349.3</v>
      </c>
      <c r="R9481" s="1">
        <f>SUMIF(C:C,ecommerce_10000[[#This Row],[Category]],I:I)</f>
        <v>91504159.730000004</v>
      </c>
      <c r="S9481" s="1">
        <f>SUMIFS(I:I,C:C,C9481)</f>
        <v>91504159.730000004</v>
      </c>
      <c r="T9481" s="1" t="str">
        <f>INDEX(F:F,MATCH(ecommerce_10000[[#This Row],[TotalAmount]],I:I,0))</f>
        <v>Riyadh</v>
      </c>
    </row>
    <row r="9482" spans="1:20" x14ac:dyDescent="0.3">
      <c r="A9482" s="1" t="s">
        <v>9526</v>
      </c>
      <c r="B9482" s="1" t="s">
        <v>65</v>
      </c>
      <c r="C9482" s="1" t="s">
        <v>20</v>
      </c>
      <c r="D9482" s="1" t="s">
        <v>66</v>
      </c>
      <c r="E9482" s="1" t="s">
        <v>47</v>
      </c>
      <c r="F9482" s="1" t="s">
        <v>33</v>
      </c>
      <c r="G9482">
        <v>14349.58</v>
      </c>
      <c r="H9482">
        <v>5</v>
      </c>
      <c r="I9482">
        <v>71747.899999999994</v>
      </c>
      <c r="J9482">
        <v>1.29</v>
      </c>
      <c r="K9482">
        <v>152</v>
      </c>
      <c r="L9482" s="2">
        <v>45634</v>
      </c>
      <c r="O9482" t="str">
        <f>IF(ecommerce_10000[[#This Row],[Platform]]="Souq","sq",ecommerce_10000[[#This Row],[Platform]])</f>
        <v>Amazon</v>
      </c>
      <c r="P9482" t="str">
        <f>IF(E9482="Souq","sq",IF(E9482="Jumia","Jum",E9482))</f>
        <v>Amazon</v>
      </c>
      <c r="Q9482">
        <f>VLOOKUP(ecommerce_10000[[#This Row],[City]],F:I,4,FALSE)</f>
        <v>3665.44</v>
      </c>
      <c r="R9482" s="1">
        <f>SUMIF(C:C,ecommerce_10000[[#This Row],[Category]],I:I)</f>
        <v>91504159.730000004</v>
      </c>
      <c r="S9482" s="1">
        <f>SUMIFS(I:I,C:C,C9482)</f>
        <v>91504159.730000004</v>
      </c>
      <c r="T9482" s="1" t="str">
        <f>INDEX(F:F,MATCH(ecommerce_10000[[#This Row],[TotalAmount]],I:I,0))</f>
        <v>Dubai</v>
      </c>
    </row>
    <row r="9483" spans="1:20" x14ac:dyDescent="0.3">
      <c r="A9483" s="1" t="s">
        <v>9527</v>
      </c>
      <c r="B9483" s="1" t="s">
        <v>38</v>
      </c>
      <c r="C9483" s="1" t="s">
        <v>20</v>
      </c>
      <c r="D9483" s="1" t="s">
        <v>39</v>
      </c>
      <c r="E9483" s="1" t="s">
        <v>16</v>
      </c>
      <c r="F9483" s="1" t="s">
        <v>17</v>
      </c>
      <c r="G9483">
        <v>11046.42</v>
      </c>
      <c r="H9483">
        <v>2</v>
      </c>
      <c r="I9483">
        <v>22092.84</v>
      </c>
      <c r="J9483">
        <v>1.1100000000000001</v>
      </c>
      <c r="K9483">
        <v>4367</v>
      </c>
      <c r="L9483" s="2">
        <v>45607</v>
      </c>
      <c r="O9483" t="str">
        <f>IF(ecommerce_10000[[#This Row],[Platform]]="Souq","sq",ecommerce_10000[[#This Row],[Platform]])</f>
        <v>sq</v>
      </c>
      <c r="P9483" t="str">
        <f>IF(E9483="Souq","sq",IF(E9483="Jumia","Jum",E9483))</f>
        <v>sq</v>
      </c>
      <c r="Q9483">
        <f>VLOOKUP(ecommerce_10000[[#This Row],[City]],F:I,4,FALSE)</f>
        <v>16284.02</v>
      </c>
      <c r="R9483" s="1">
        <f>SUMIF(C:C,ecommerce_10000[[#This Row],[Category]],I:I)</f>
        <v>91504159.730000004</v>
      </c>
      <c r="S9483" s="1">
        <f>SUMIFS(I:I,C:C,C9483)</f>
        <v>91504159.730000004</v>
      </c>
      <c r="T9483" s="1" t="str">
        <f>INDEX(F:F,MATCH(ecommerce_10000[[#This Row],[TotalAmount]],I:I,0))</f>
        <v>Cairo</v>
      </c>
    </row>
    <row r="9484" spans="1:20" x14ac:dyDescent="0.3">
      <c r="A9484" s="1" t="s">
        <v>9528</v>
      </c>
      <c r="B9484" s="1" t="s">
        <v>43</v>
      </c>
      <c r="C9484" s="1" t="s">
        <v>44</v>
      </c>
      <c r="D9484" s="1" t="s">
        <v>45</v>
      </c>
      <c r="E9484" s="1" t="s">
        <v>16</v>
      </c>
      <c r="F9484" s="1" t="s">
        <v>33</v>
      </c>
      <c r="G9484">
        <v>14551.33</v>
      </c>
      <c r="H9484">
        <v>5</v>
      </c>
      <c r="I9484">
        <v>72756.649999999994</v>
      </c>
      <c r="J9484">
        <v>3.94</v>
      </c>
      <c r="K9484">
        <v>4736</v>
      </c>
      <c r="L9484" s="2">
        <v>45477</v>
      </c>
      <c r="O9484" t="str">
        <f>IF(ecommerce_10000[[#This Row],[Platform]]="Souq","sq",ecommerce_10000[[#This Row],[Platform]])</f>
        <v>sq</v>
      </c>
      <c r="P9484" t="str">
        <f>IF(E9484="Souq","sq",IF(E9484="Jumia","Jum",E9484))</f>
        <v>sq</v>
      </c>
      <c r="Q9484">
        <f>VLOOKUP(ecommerce_10000[[#This Row],[City]],F:I,4,FALSE)</f>
        <v>3665.44</v>
      </c>
      <c r="R9484" s="1">
        <f>SUMIF(C:C,ecommerce_10000[[#This Row],[Category]],I:I)</f>
        <v>31420413.200000018</v>
      </c>
      <c r="S9484" s="1">
        <f>SUMIFS(I:I,C:C,C9484)</f>
        <v>31420413.200000018</v>
      </c>
      <c r="T9484" s="1" t="str">
        <f>INDEX(F:F,MATCH(ecommerce_10000[[#This Row],[TotalAmount]],I:I,0))</f>
        <v>Dubai</v>
      </c>
    </row>
    <row r="9485" spans="1:20" x14ac:dyDescent="0.3">
      <c r="A9485" s="1" t="s">
        <v>9529</v>
      </c>
      <c r="B9485" s="1" t="s">
        <v>13</v>
      </c>
      <c r="C9485" s="1" t="s">
        <v>14</v>
      </c>
      <c r="D9485" s="1" t="s">
        <v>15</v>
      </c>
      <c r="E9485" s="1" t="s">
        <v>16</v>
      </c>
      <c r="F9485" s="1" t="s">
        <v>23</v>
      </c>
      <c r="G9485">
        <v>12552.98</v>
      </c>
      <c r="H9485">
        <v>5</v>
      </c>
      <c r="I9485">
        <v>62764.9</v>
      </c>
      <c r="J9485">
        <v>4.74</v>
      </c>
      <c r="K9485">
        <v>1141</v>
      </c>
      <c r="L9485" s="2">
        <v>45594</v>
      </c>
      <c r="O9485" t="str">
        <f>IF(ecommerce_10000[[#This Row],[Platform]]="Souq","sq",ecommerce_10000[[#This Row],[Platform]])</f>
        <v>sq</v>
      </c>
      <c r="P9485" t="str">
        <f>IF(E9485="Souq","sq",IF(E9485="Jumia","Jum",E9485))</f>
        <v>sq</v>
      </c>
      <c r="Q9485">
        <f>VLOOKUP(ecommerce_10000[[#This Row],[City]],F:I,4,FALSE)</f>
        <v>13290.4</v>
      </c>
      <c r="R9485" s="1">
        <f>SUMIF(C:C,ecommerce_10000[[#This Row],[Category]],I:I)</f>
        <v>92327183.770000085</v>
      </c>
      <c r="S9485" s="1">
        <f>SUMIFS(I:I,C:C,C9485)</f>
        <v>92327183.770000085</v>
      </c>
      <c r="T9485" s="1" t="str">
        <f>INDEX(F:F,MATCH(ecommerce_10000[[#This Row],[TotalAmount]],I:I,0))</f>
        <v>Alexandria</v>
      </c>
    </row>
    <row r="9486" spans="1:20" x14ac:dyDescent="0.3">
      <c r="A9486" s="1" t="s">
        <v>9530</v>
      </c>
      <c r="B9486" s="1" t="s">
        <v>49</v>
      </c>
      <c r="C9486" s="1" t="s">
        <v>14</v>
      </c>
      <c r="D9486" s="1" t="s">
        <v>50</v>
      </c>
      <c r="E9486" s="1" t="s">
        <v>22</v>
      </c>
      <c r="F9486" s="1" t="s">
        <v>17</v>
      </c>
      <c r="G9486">
        <v>5100.1099999999997</v>
      </c>
      <c r="H9486">
        <v>5</v>
      </c>
      <c r="I9486">
        <v>25500.55</v>
      </c>
      <c r="J9486">
        <v>4.7300000000000004</v>
      </c>
      <c r="K9486">
        <v>4186</v>
      </c>
      <c r="L9486" s="2">
        <v>45471</v>
      </c>
      <c r="O9486" t="str">
        <f>IF(ecommerce_10000[[#This Row],[Platform]]="Souq","sq",ecommerce_10000[[#This Row],[Platform]])</f>
        <v>Jumia</v>
      </c>
      <c r="P9486" t="str">
        <f>IF(E9486="Souq","sq",IF(E9486="Jumia","Jum",E9486))</f>
        <v>Jum</v>
      </c>
      <c r="Q9486">
        <f>VLOOKUP(ecommerce_10000[[#This Row],[City]],F:I,4,FALSE)</f>
        <v>16284.02</v>
      </c>
      <c r="R9486" s="1">
        <f>SUMIF(C:C,ecommerce_10000[[#This Row],[Category]],I:I)</f>
        <v>92327183.770000085</v>
      </c>
      <c r="S9486" s="1">
        <f>SUMIFS(I:I,C:C,C9486)</f>
        <v>92327183.770000085</v>
      </c>
      <c r="T9486" s="1" t="str">
        <f>INDEX(F:F,MATCH(ecommerce_10000[[#This Row],[TotalAmount]],I:I,0))</f>
        <v>Cairo</v>
      </c>
    </row>
    <row r="9487" spans="1:20" x14ac:dyDescent="0.3">
      <c r="A9487" s="1" t="s">
        <v>9531</v>
      </c>
      <c r="B9487" s="1" t="s">
        <v>38</v>
      </c>
      <c r="C9487" s="1" t="s">
        <v>20</v>
      </c>
      <c r="D9487" s="1" t="s">
        <v>39</v>
      </c>
      <c r="E9487" s="1" t="s">
        <v>47</v>
      </c>
      <c r="F9487" s="1" t="s">
        <v>17</v>
      </c>
      <c r="G9487">
        <v>9445.32</v>
      </c>
      <c r="H9487">
        <v>5</v>
      </c>
      <c r="I9487">
        <v>47226.6</v>
      </c>
      <c r="J9487">
        <v>1.1299999999999999</v>
      </c>
      <c r="K9487">
        <v>132</v>
      </c>
      <c r="L9487" s="2">
        <v>45633</v>
      </c>
      <c r="O9487" t="str">
        <f>IF(ecommerce_10000[[#This Row],[Platform]]="Souq","sq",ecommerce_10000[[#This Row],[Platform]])</f>
        <v>Amazon</v>
      </c>
      <c r="P9487" t="str">
        <f>IF(E9487="Souq","sq",IF(E9487="Jumia","Jum",E9487))</f>
        <v>Amazon</v>
      </c>
      <c r="Q9487">
        <f>VLOOKUP(ecommerce_10000[[#This Row],[City]],F:I,4,FALSE)</f>
        <v>16284.02</v>
      </c>
      <c r="R9487" s="1">
        <f>SUMIF(C:C,ecommerce_10000[[#This Row],[Category]],I:I)</f>
        <v>91504159.730000004</v>
      </c>
      <c r="S9487" s="1">
        <f>SUMIFS(I:I,C:C,C9487)</f>
        <v>91504159.730000004</v>
      </c>
      <c r="T9487" s="1" t="str">
        <f>INDEX(F:F,MATCH(ecommerce_10000[[#This Row],[TotalAmount]],I:I,0))</f>
        <v>Cairo</v>
      </c>
    </row>
    <row r="9488" spans="1:20" x14ac:dyDescent="0.3">
      <c r="A9488" s="1" t="s">
        <v>9532</v>
      </c>
      <c r="B9488" s="1" t="s">
        <v>35</v>
      </c>
      <c r="C9488" s="1" t="s">
        <v>14</v>
      </c>
      <c r="D9488" s="1" t="s">
        <v>36</v>
      </c>
      <c r="E9488" s="1" t="s">
        <v>47</v>
      </c>
      <c r="F9488" s="1" t="s">
        <v>62</v>
      </c>
      <c r="G9488">
        <v>2477.08</v>
      </c>
      <c r="H9488">
        <v>2</v>
      </c>
      <c r="I9488">
        <v>4954.16</v>
      </c>
      <c r="J9488">
        <v>4.7699999999999996</v>
      </c>
      <c r="K9488">
        <v>3913</v>
      </c>
      <c r="L9488" s="2">
        <v>45366</v>
      </c>
      <c r="O9488" t="str">
        <f>IF(ecommerce_10000[[#This Row],[Platform]]="Souq","sq",ecommerce_10000[[#This Row],[Platform]])</f>
        <v>Amazon</v>
      </c>
      <c r="P9488" t="str">
        <f>IF(E9488="Souq","sq",IF(E9488="Jumia","Jum",E9488))</f>
        <v>Amazon</v>
      </c>
      <c r="Q9488">
        <f>VLOOKUP(ecommerce_10000[[#This Row],[City]],F:I,4,FALSE)</f>
        <v>27872.98</v>
      </c>
      <c r="R9488" s="1">
        <f>SUMIF(C:C,ecommerce_10000[[#This Row],[Category]],I:I)</f>
        <v>92327183.770000085</v>
      </c>
      <c r="S9488" s="1">
        <f>SUMIFS(I:I,C:C,C9488)</f>
        <v>92327183.770000085</v>
      </c>
      <c r="T9488" s="1" t="str">
        <f>INDEX(F:F,MATCH(ecommerce_10000[[#This Row],[TotalAmount]],I:I,0))</f>
        <v>Giza</v>
      </c>
    </row>
    <row r="9489" spans="1:20" x14ac:dyDescent="0.3">
      <c r="A9489" s="1" t="s">
        <v>9533</v>
      </c>
      <c r="B9489" s="1" t="s">
        <v>43</v>
      </c>
      <c r="C9489" s="1" t="s">
        <v>44</v>
      </c>
      <c r="D9489" s="1" t="s">
        <v>45</v>
      </c>
      <c r="E9489" s="1" t="s">
        <v>22</v>
      </c>
      <c r="F9489" s="1" t="s">
        <v>62</v>
      </c>
      <c r="G9489">
        <v>14381.06</v>
      </c>
      <c r="H9489">
        <v>2</v>
      </c>
      <c r="I9489">
        <v>28762.12</v>
      </c>
      <c r="J9489">
        <v>4.78</v>
      </c>
      <c r="K9489">
        <v>3356</v>
      </c>
      <c r="L9489" s="2">
        <v>45442</v>
      </c>
      <c r="O9489" t="str">
        <f>IF(ecommerce_10000[[#This Row],[Platform]]="Souq","sq",ecommerce_10000[[#This Row],[Platform]])</f>
        <v>Jumia</v>
      </c>
      <c r="P9489" t="str">
        <f>IF(E9489="Souq","sq",IF(E9489="Jumia","Jum",E9489))</f>
        <v>Jum</v>
      </c>
      <c r="Q9489">
        <f>VLOOKUP(ecommerce_10000[[#This Row],[City]],F:I,4,FALSE)</f>
        <v>27872.98</v>
      </c>
      <c r="R9489" s="1">
        <f>SUMIF(C:C,ecommerce_10000[[#This Row],[Category]],I:I)</f>
        <v>31420413.200000018</v>
      </c>
      <c r="S9489" s="1">
        <f>SUMIFS(I:I,C:C,C9489)</f>
        <v>31420413.200000018</v>
      </c>
      <c r="T9489" s="1" t="str">
        <f>INDEX(F:F,MATCH(ecommerce_10000[[#This Row],[TotalAmount]],I:I,0))</f>
        <v>Giza</v>
      </c>
    </row>
    <row r="9490" spans="1:20" x14ac:dyDescent="0.3">
      <c r="A9490" s="1" t="s">
        <v>9534</v>
      </c>
      <c r="B9490" s="1" t="s">
        <v>19</v>
      </c>
      <c r="C9490" s="1" t="s">
        <v>20</v>
      </c>
      <c r="D9490" s="1" t="s">
        <v>21</v>
      </c>
      <c r="E9490" s="1" t="s">
        <v>22</v>
      </c>
      <c r="F9490" s="1" t="s">
        <v>17</v>
      </c>
      <c r="G9490">
        <v>11327.19</v>
      </c>
      <c r="H9490">
        <v>1</v>
      </c>
      <c r="I9490">
        <v>11327.19</v>
      </c>
      <c r="J9490">
        <v>3.49</v>
      </c>
      <c r="K9490">
        <v>4606</v>
      </c>
      <c r="L9490" s="2">
        <v>45628</v>
      </c>
      <c r="O9490" t="str">
        <f>IF(ecommerce_10000[[#This Row],[Platform]]="Souq","sq",ecommerce_10000[[#This Row],[Platform]])</f>
        <v>Jumia</v>
      </c>
      <c r="P9490" t="str">
        <f>IF(E9490="Souq","sq",IF(E9490="Jumia","Jum",E9490))</f>
        <v>Jum</v>
      </c>
      <c r="Q9490">
        <f>VLOOKUP(ecommerce_10000[[#This Row],[City]],F:I,4,FALSE)</f>
        <v>16284.02</v>
      </c>
      <c r="R9490" s="1">
        <f>SUMIF(C:C,ecommerce_10000[[#This Row],[Category]],I:I)</f>
        <v>91504159.730000004</v>
      </c>
      <c r="S9490" s="1">
        <f>SUMIFS(I:I,C:C,C9490)</f>
        <v>91504159.730000004</v>
      </c>
      <c r="T9490" s="1" t="str">
        <f>INDEX(F:F,MATCH(ecommerce_10000[[#This Row],[TotalAmount]],I:I,0))</f>
        <v>Cairo</v>
      </c>
    </row>
    <row r="9491" spans="1:20" x14ac:dyDescent="0.3">
      <c r="A9491" s="1" t="s">
        <v>9535</v>
      </c>
      <c r="B9491" s="1" t="s">
        <v>25</v>
      </c>
      <c r="C9491" s="1" t="s">
        <v>26</v>
      </c>
      <c r="D9491" s="1" t="s">
        <v>27</v>
      </c>
      <c r="E9491" s="1" t="s">
        <v>22</v>
      </c>
      <c r="F9491" s="1" t="s">
        <v>17</v>
      </c>
      <c r="G9491">
        <v>1564.85</v>
      </c>
      <c r="H9491">
        <v>3</v>
      </c>
      <c r="I9491">
        <v>4694.55</v>
      </c>
      <c r="J9491">
        <v>3.87</v>
      </c>
      <c r="K9491">
        <v>2455</v>
      </c>
      <c r="L9491" s="2">
        <v>45542</v>
      </c>
      <c r="O9491" t="str">
        <f>IF(ecommerce_10000[[#This Row],[Platform]]="Souq","sq",ecommerce_10000[[#This Row],[Platform]])</f>
        <v>Jumia</v>
      </c>
      <c r="P9491" t="str">
        <f>IF(E9491="Souq","sq",IF(E9491="Jumia","Jum",E9491))</f>
        <v>Jum</v>
      </c>
      <c r="Q9491">
        <f>VLOOKUP(ecommerce_10000[[#This Row],[City]],F:I,4,FALSE)</f>
        <v>16284.02</v>
      </c>
      <c r="R9491" s="1">
        <f>SUMIF(C:C,ecommerce_10000[[#This Row],[Category]],I:I)</f>
        <v>29200970.130000021</v>
      </c>
      <c r="S9491" s="1">
        <f>SUMIFS(I:I,C:C,C9491)</f>
        <v>29200970.130000021</v>
      </c>
      <c r="T9491" s="1" t="str">
        <f>INDEX(F:F,MATCH(ecommerce_10000[[#This Row],[TotalAmount]],I:I,0))</f>
        <v>Cairo</v>
      </c>
    </row>
    <row r="9492" spans="1:20" x14ac:dyDescent="0.3">
      <c r="A9492" s="1" t="s">
        <v>9536</v>
      </c>
      <c r="B9492" s="1" t="s">
        <v>25</v>
      </c>
      <c r="C9492" s="1" t="s">
        <v>26</v>
      </c>
      <c r="D9492" s="1" t="s">
        <v>27</v>
      </c>
      <c r="E9492" s="1" t="s">
        <v>22</v>
      </c>
      <c r="F9492" s="1" t="s">
        <v>23</v>
      </c>
      <c r="G9492">
        <v>7837.05</v>
      </c>
      <c r="H9492">
        <v>5</v>
      </c>
      <c r="I9492">
        <v>39185.25</v>
      </c>
      <c r="J9492">
        <v>1.02</v>
      </c>
      <c r="K9492">
        <v>3915</v>
      </c>
      <c r="L9492" s="2">
        <v>45610</v>
      </c>
      <c r="O9492" t="str">
        <f>IF(ecommerce_10000[[#This Row],[Platform]]="Souq","sq",ecommerce_10000[[#This Row],[Platform]])</f>
        <v>Jumia</v>
      </c>
      <c r="P9492" t="str">
        <f>IF(E9492="Souq","sq",IF(E9492="Jumia","Jum",E9492))</f>
        <v>Jum</v>
      </c>
      <c r="Q9492">
        <f>VLOOKUP(ecommerce_10000[[#This Row],[City]],F:I,4,FALSE)</f>
        <v>13290.4</v>
      </c>
      <c r="R9492" s="1">
        <f>SUMIF(C:C,ecommerce_10000[[#This Row],[Category]],I:I)</f>
        <v>29200970.130000021</v>
      </c>
      <c r="S9492" s="1">
        <f>SUMIFS(I:I,C:C,C9492)</f>
        <v>29200970.130000021</v>
      </c>
      <c r="T9492" s="1" t="str">
        <f>INDEX(F:F,MATCH(ecommerce_10000[[#This Row],[TotalAmount]],I:I,0))</f>
        <v>Alexandria</v>
      </c>
    </row>
    <row r="9493" spans="1:20" x14ac:dyDescent="0.3">
      <c r="A9493" s="1" t="s">
        <v>9537</v>
      </c>
      <c r="B9493" s="1" t="s">
        <v>25</v>
      </c>
      <c r="C9493" s="1" t="s">
        <v>26</v>
      </c>
      <c r="D9493" s="1" t="s">
        <v>27</v>
      </c>
      <c r="E9493" s="1" t="s">
        <v>16</v>
      </c>
      <c r="F9493" s="1" t="s">
        <v>17</v>
      </c>
      <c r="G9493">
        <v>7497.77</v>
      </c>
      <c r="H9493">
        <v>5</v>
      </c>
      <c r="I9493">
        <v>37488.85</v>
      </c>
      <c r="J9493">
        <v>4.0199999999999996</v>
      </c>
      <c r="K9493">
        <v>3966</v>
      </c>
      <c r="L9493" s="2">
        <v>45319</v>
      </c>
      <c r="O9493" t="str">
        <f>IF(ecommerce_10000[[#This Row],[Platform]]="Souq","sq",ecommerce_10000[[#This Row],[Platform]])</f>
        <v>sq</v>
      </c>
      <c r="P9493" t="str">
        <f>IF(E9493="Souq","sq",IF(E9493="Jumia","Jum",E9493))</f>
        <v>sq</v>
      </c>
      <c r="Q9493">
        <f>VLOOKUP(ecommerce_10000[[#This Row],[City]],F:I,4,FALSE)</f>
        <v>16284.02</v>
      </c>
      <c r="R9493" s="1">
        <f>SUMIF(C:C,ecommerce_10000[[#This Row],[Category]],I:I)</f>
        <v>29200970.130000021</v>
      </c>
      <c r="S9493" s="1">
        <f>SUMIFS(I:I,C:C,C9493)</f>
        <v>29200970.130000021</v>
      </c>
      <c r="T9493" s="1" t="str">
        <f>INDEX(F:F,MATCH(ecommerce_10000[[#This Row],[TotalAmount]],I:I,0))</f>
        <v>Cairo</v>
      </c>
    </row>
    <row r="9494" spans="1:20" x14ac:dyDescent="0.3">
      <c r="A9494" s="1" t="s">
        <v>9538</v>
      </c>
      <c r="B9494" s="1" t="s">
        <v>65</v>
      </c>
      <c r="C9494" s="1" t="s">
        <v>20</v>
      </c>
      <c r="D9494" s="1" t="s">
        <v>66</v>
      </c>
      <c r="E9494" s="1" t="s">
        <v>16</v>
      </c>
      <c r="F9494" s="1" t="s">
        <v>17</v>
      </c>
      <c r="G9494">
        <v>17409.759999999998</v>
      </c>
      <c r="H9494">
        <v>4</v>
      </c>
      <c r="I9494">
        <v>69639.039999999994</v>
      </c>
      <c r="J9494">
        <v>2.19</v>
      </c>
      <c r="K9494">
        <v>2421</v>
      </c>
      <c r="L9494" s="2">
        <v>45320</v>
      </c>
      <c r="O9494" t="str">
        <f>IF(ecommerce_10000[[#This Row],[Platform]]="Souq","sq",ecommerce_10000[[#This Row],[Platform]])</f>
        <v>sq</v>
      </c>
      <c r="P9494" t="str">
        <f>IF(E9494="Souq","sq",IF(E9494="Jumia","Jum",E9494))</f>
        <v>sq</v>
      </c>
      <c r="Q9494">
        <f>VLOOKUP(ecommerce_10000[[#This Row],[City]],F:I,4,FALSE)</f>
        <v>16284.02</v>
      </c>
      <c r="R9494" s="1">
        <f>SUMIF(C:C,ecommerce_10000[[#This Row],[Category]],I:I)</f>
        <v>91504159.730000004</v>
      </c>
      <c r="S9494" s="1">
        <f>SUMIFS(I:I,C:C,C9494)</f>
        <v>91504159.730000004</v>
      </c>
      <c r="T9494" s="1" t="str">
        <f>INDEX(F:F,MATCH(ecommerce_10000[[#This Row],[TotalAmount]],I:I,0))</f>
        <v>Cairo</v>
      </c>
    </row>
    <row r="9495" spans="1:20" x14ac:dyDescent="0.3">
      <c r="A9495" s="1" t="s">
        <v>9539</v>
      </c>
      <c r="B9495" s="1" t="s">
        <v>25</v>
      </c>
      <c r="C9495" s="1" t="s">
        <v>26</v>
      </c>
      <c r="D9495" s="1" t="s">
        <v>27</v>
      </c>
      <c r="E9495" s="1" t="s">
        <v>22</v>
      </c>
      <c r="F9495" s="1" t="s">
        <v>40</v>
      </c>
      <c r="G9495">
        <v>11883.65</v>
      </c>
      <c r="H9495">
        <v>2</v>
      </c>
      <c r="I9495">
        <v>23767.3</v>
      </c>
      <c r="J9495">
        <v>2.17</v>
      </c>
      <c r="K9495">
        <v>4370</v>
      </c>
      <c r="L9495" s="2">
        <v>45559</v>
      </c>
      <c r="O9495" t="str">
        <f>IF(ecommerce_10000[[#This Row],[Platform]]="Souq","sq",ecommerce_10000[[#This Row],[Platform]])</f>
        <v>Jumia</v>
      </c>
      <c r="P9495" t="str">
        <f>IF(E9495="Souq","sq",IF(E9495="Jumia","Jum",E9495))</f>
        <v>Jum</v>
      </c>
      <c r="Q9495">
        <f>VLOOKUP(ecommerce_10000[[#This Row],[City]],F:I,4,FALSE)</f>
        <v>99349.3</v>
      </c>
      <c r="R9495" s="1">
        <f>SUMIF(C:C,ecommerce_10000[[#This Row],[Category]],I:I)</f>
        <v>29200970.130000021</v>
      </c>
      <c r="S9495" s="1">
        <f>SUMIFS(I:I,C:C,C9495)</f>
        <v>29200970.130000021</v>
      </c>
      <c r="T9495" s="1" t="str">
        <f>INDEX(F:F,MATCH(ecommerce_10000[[#This Row],[TotalAmount]],I:I,0))</f>
        <v>Riyadh</v>
      </c>
    </row>
    <row r="9496" spans="1:20" x14ac:dyDescent="0.3">
      <c r="A9496" s="1" t="s">
        <v>9540</v>
      </c>
      <c r="B9496" s="1" t="s">
        <v>43</v>
      </c>
      <c r="C9496" s="1" t="s">
        <v>44</v>
      </c>
      <c r="D9496" s="1" t="s">
        <v>45</v>
      </c>
      <c r="E9496" s="1" t="s">
        <v>47</v>
      </c>
      <c r="F9496" s="1" t="s">
        <v>17</v>
      </c>
      <c r="G9496">
        <v>10362.209999999999</v>
      </c>
      <c r="H9496">
        <v>4</v>
      </c>
      <c r="I9496">
        <v>41448.839999999997</v>
      </c>
      <c r="J9496">
        <v>1.83</v>
      </c>
      <c r="K9496">
        <v>856</v>
      </c>
      <c r="L9496" s="2">
        <v>45474</v>
      </c>
      <c r="O9496" t="str">
        <f>IF(ecommerce_10000[[#This Row],[Platform]]="Souq","sq",ecommerce_10000[[#This Row],[Platform]])</f>
        <v>Amazon</v>
      </c>
      <c r="P9496" t="str">
        <f>IF(E9496="Souq","sq",IF(E9496="Jumia","Jum",E9496))</f>
        <v>Amazon</v>
      </c>
      <c r="Q9496">
        <f>VLOOKUP(ecommerce_10000[[#This Row],[City]],F:I,4,FALSE)</f>
        <v>16284.02</v>
      </c>
      <c r="R9496" s="1">
        <f>SUMIF(C:C,ecommerce_10000[[#This Row],[Category]],I:I)</f>
        <v>31420413.200000018</v>
      </c>
      <c r="S9496" s="1">
        <f>SUMIFS(I:I,C:C,C9496)</f>
        <v>31420413.200000018</v>
      </c>
      <c r="T9496" s="1" t="str">
        <f>INDEX(F:F,MATCH(ecommerce_10000[[#This Row],[TotalAmount]],I:I,0))</f>
        <v>Cairo</v>
      </c>
    </row>
    <row r="9497" spans="1:20" x14ac:dyDescent="0.3">
      <c r="A9497" s="1" t="s">
        <v>9541</v>
      </c>
      <c r="B9497" s="1" t="s">
        <v>30</v>
      </c>
      <c r="C9497" s="1" t="s">
        <v>31</v>
      </c>
      <c r="D9497" s="1" t="s">
        <v>32</v>
      </c>
      <c r="E9497" s="1" t="s">
        <v>47</v>
      </c>
      <c r="F9497" s="1" t="s">
        <v>17</v>
      </c>
      <c r="G9497">
        <v>4810.3599999999997</v>
      </c>
      <c r="H9497">
        <v>1</v>
      </c>
      <c r="I9497">
        <v>4810.3599999999997</v>
      </c>
      <c r="J9497">
        <v>4.51</v>
      </c>
      <c r="K9497">
        <v>1059</v>
      </c>
      <c r="L9497" s="2">
        <v>45379</v>
      </c>
      <c r="O9497" t="str">
        <f>IF(ecommerce_10000[[#This Row],[Platform]]="Souq","sq",ecommerce_10000[[#This Row],[Platform]])</f>
        <v>Amazon</v>
      </c>
      <c r="P9497" t="str">
        <f>IF(E9497="Souq","sq",IF(E9497="Jumia","Jum",E9497))</f>
        <v>Amazon</v>
      </c>
      <c r="Q9497">
        <f>VLOOKUP(ecommerce_10000[[#This Row],[City]],F:I,4,FALSE)</f>
        <v>16284.02</v>
      </c>
      <c r="R9497" s="1">
        <f>SUMIF(C:C,ecommerce_10000[[#This Row],[Category]],I:I)</f>
        <v>57542997.559999913</v>
      </c>
      <c r="S9497" s="1">
        <f>SUMIFS(I:I,C:C,C9497)</f>
        <v>57542997.559999913</v>
      </c>
      <c r="T9497" s="1" t="str">
        <f>INDEX(F:F,MATCH(ecommerce_10000[[#This Row],[TotalAmount]],I:I,0))</f>
        <v>Cairo</v>
      </c>
    </row>
    <row r="9498" spans="1:20" x14ac:dyDescent="0.3">
      <c r="A9498" s="1" t="s">
        <v>9542</v>
      </c>
      <c r="B9498" s="1" t="s">
        <v>19</v>
      </c>
      <c r="C9498" s="1" t="s">
        <v>20</v>
      </c>
      <c r="D9498" s="1" t="s">
        <v>21</v>
      </c>
      <c r="E9498" s="1" t="s">
        <v>16</v>
      </c>
      <c r="F9498" s="1" t="s">
        <v>17</v>
      </c>
      <c r="G9498">
        <v>14866.84</v>
      </c>
      <c r="H9498">
        <v>2</v>
      </c>
      <c r="I9498">
        <v>29733.68</v>
      </c>
      <c r="J9498">
        <v>3.64</v>
      </c>
      <c r="K9498">
        <v>4244</v>
      </c>
      <c r="L9498" s="2">
        <v>45396</v>
      </c>
      <c r="O9498" t="str">
        <f>IF(ecommerce_10000[[#This Row],[Platform]]="Souq","sq",ecommerce_10000[[#This Row],[Platform]])</f>
        <v>sq</v>
      </c>
      <c r="P9498" t="str">
        <f>IF(E9498="Souq","sq",IF(E9498="Jumia","Jum",E9498))</f>
        <v>sq</v>
      </c>
      <c r="Q9498">
        <f>VLOOKUP(ecommerce_10000[[#This Row],[City]],F:I,4,FALSE)</f>
        <v>16284.02</v>
      </c>
      <c r="R9498" s="1">
        <f>SUMIF(C:C,ecommerce_10000[[#This Row],[Category]],I:I)</f>
        <v>91504159.730000004</v>
      </c>
      <c r="S9498" s="1">
        <f>SUMIFS(I:I,C:C,C9498)</f>
        <v>91504159.730000004</v>
      </c>
      <c r="T9498" s="1" t="str">
        <f>INDEX(F:F,MATCH(ecommerce_10000[[#This Row],[TotalAmount]],I:I,0))</f>
        <v>Cairo</v>
      </c>
    </row>
    <row r="9499" spans="1:20" x14ac:dyDescent="0.3">
      <c r="A9499" s="1" t="s">
        <v>9543</v>
      </c>
      <c r="B9499" s="1" t="s">
        <v>13</v>
      </c>
      <c r="C9499" s="1" t="s">
        <v>14</v>
      </c>
      <c r="D9499" s="1" t="s">
        <v>15</v>
      </c>
      <c r="E9499" s="1" t="s">
        <v>47</v>
      </c>
      <c r="F9499" s="1" t="s">
        <v>33</v>
      </c>
      <c r="G9499">
        <v>9398.85</v>
      </c>
      <c r="H9499">
        <v>2</v>
      </c>
      <c r="I9499">
        <v>18797.7</v>
      </c>
      <c r="J9499">
        <v>2.48</v>
      </c>
      <c r="K9499">
        <v>2987</v>
      </c>
      <c r="L9499" s="2">
        <v>45420</v>
      </c>
      <c r="O9499" t="str">
        <f>IF(ecommerce_10000[[#This Row],[Platform]]="Souq","sq",ecommerce_10000[[#This Row],[Platform]])</f>
        <v>Amazon</v>
      </c>
      <c r="P9499" t="str">
        <f>IF(E9499="Souq","sq",IF(E9499="Jumia","Jum",E9499))</f>
        <v>Amazon</v>
      </c>
      <c r="Q9499">
        <f>VLOOKUP(ecommerce_10000[[#This Row],[City]],F:I,4,FALSE)</f>
        <v>3665.44</v>
      </c>
      <c r="R9499" s="1">
        <f>SUMIF(C:C,ecommerce_10000[[#This Row],[Category]],I:I)</f>
        <v>92327183.770000085</v>
      </c>
      <c r="S9499" s="1">
        <f>SUMIFS(I:I,C:C,C9499)</f>
        <v>92327183.770000085</v>
      </c>
      <c r="T9499" s="1" t="str">
        <f>INDEX(F:F,MATCH(ecommerce_10000[[#This Row],[TotalAmount]],I:I,0))</f>
        <v>Dubai</v>
      </c>
    </row>
    <row r="9500" spans="1:20" x14ac:dyDescent="0.3">
      <c r="A9500" s="1" t="s">
        <v>9544</v>
      </c>
      <c r="B9500" s="1" t="s">
        <v>38</v>
      </c>
      <c r="C9500" s="1" t="s">
        <v>20</v>
      </c>
      <c r="D9500" s="1" t="s">
        <v>39</v>
      </c>
      <c r="E9500" s="1" t="s">
        <v>22</v>
      </c>
      <c r="F9500" s="1" t="s">
        <v>23</v>
      </c>
      <c r="G9500">
        <v>14831.47</v>
      </c>
      <c r="H9500">
        <v>5</v>
      </c>
      <c r="I9500">
        <v>74157.350000000006</v>
      </c>
      <c r="J9500">
        <v>3.58</v>
      </c>
      <c r="K9500">
        <v>272</v>
      </c>
      <c r="L9500" s="2">
        <v>45564</v>
      </c>
      <c r="O9500" t="str">
        <f>IF(ecommerce_10000[[#This Row],[Platform]]="Souq","sq",ecommerce_10000[[#This Row],[Platform]])</f>
        <v>Jumia</v>
      </c>
      <c r="P9500" t="str">
        <f>IF(E9500="Souq","sq",IF(E9500="Jumia","Jum",E9500))</f>
        <v>Jum</v>
      </c>
      <c r="Q9500">
        <f>VLOOKUP(ecommerce_10000[[#This Row],[City]],F:I,4,FALSE)</f>
        <v>13290.4</v>
      </c>
      <c r="R9500" s="1">
        <f>SUMIF(C:C,ecommerce_10000[[#This Row],[Category]],I:I)</f>
        <v>91504159.730000004</v>
      </c>
      <c r="S9500" s="1">
        <f>SUMIFS(I:I,C:C,C9500)</f>
        <v>91504159.730000004</v>
      </c>
      <c r="T9500" s="1" t="str">
        <f>INDEX(F:F,MATCH(ecommerce_10000[[#This Row],[TotalAmount]],I:I,0))</f>
        <v>Alexandria</v>
      </c>
    </row>
    <row r="9501" spans="1:20" x14ac:dyDescent="0.3">
      <c r="A9501" s="1" t="s">
        <v>9545</v>
      </c>
      <c r="B9501" s="1" t="s">
        <v>30</v>
      </c>
      <c r="C9501" s="1" t="s">
        <v>31</v>
      </c>
      <c r="D9501" s="1" t="s">
        <v>32</v>
      </c>
      <c r="E9501" s="1" t="s">
        <v>22</v>
      </c>
      <c r="F9501" s="1" t="s">
        <v>40</v>
      </c>
      <c r="G9501">
        <v>6607.18</v>
      </c>
      <c r="H9501">
        <v>2</v>
      </c>
      <c r="I9501">
        <v>13214.36</v>
      </c>
      <c r="J9501">
        <v>2.2999999999999998</v>
      </c>
      <c r="K9501">
        <v>2036</v>
      </c>
      <c r="L9501" s="2">
        <v>45471</v>
      </c>
      <c r="O9501" t="str">
        <f>IF(ecommerce_10000[[#This Row],[Platform]]="Souq","sq",ecommerce_10000[[#This Row],[Platform]])</f>
        <v>Jumia</v>
      </c>
      <c r="P9501" t="str">
        <f>IF(E9501="Souq","sq",IF(E9501="Jumia","Jum",E9501))</f>
        <v>Jum</v>
      </c>
      <c r="Q9501">
        <f>VLOOKUP(ecommerce_10000[[#This Row],[City]],F:I,4,FALSE)</f>
        <v>99349.3</v>
      </c>
      <c r="R9501" s="1">
        <f>SUMIF(C:C,ecommerce_10000[[#This Row],[Category]],I:I)</f>
        <v>57542997.559999913</v>
      </c>
      <c r="S9501" s="1">
        <f>SUMIFS(I:I,C:C,C9501)</f>
        <v>57542997.559999913</v>
      </c>
      <c r="T9501" s="1" t="str">
        <f>INDEX(F:F,MATCH(ecommerce_10000[[#This Row],[TotalAmount]],I:I,0))</f>
        <v>Riyadh</v>
      </c>
    </row>
    <row r="9502" spans="1:20" x14ac:dyDescent="0.3">
      <c r="A9502" s="1" t="s">
        <v>9546</v>
      </c>
      <c r="B9502" s="1" t="s">
        <v>25</v>
      </c>
      <c r="C9502" s="1" t="s">
        <v>26</v>
      </c>
      <c r="D9502" s="1" t="s">
        <v>27</v>
      </c>
      <c r="E9502" s="1" t="s">
        <v>22</v>
      </c>
      <c r="F9502" s="1" t="s">
        <v>23</v>
      </c>
      <c r="G9502">
        <v>12153.04</v>
      </c>
      <c r="H9502">
        <v>3</v>
      </c>
      <c r="I9502">
        <v>36459.120000000003</v>
      </c>
      <c r="J9502">
        <v>3.62</v>
      </c>
      <c r="K9502">
        <v>2723</v>
      </c>
      <c r="L9502" s="2">
        <v>45360</v>
      </c>
      <c r="O9502" t="str">
        <f>IF(ecommerce_10000[[#This Row],[Platform]]="Souq","sq",ecommerce_10000[[#This Row],[Platform]])</f>
        <v>Jumia</v>
      </c>
      <c r="P9502" t="str">
        <f>IF(E9502="Souq","sq",IF(E9502="Jumia","Jum",E9502))</f>
        <v>Jum</v>
      </c>
      <c r="Q9502">
        <f>VLOOKUP(ecommerce_10000[[#This Row],[City]],F:I,4,FALSE)</f>
        <v>13290.4</v>
      </c>
      <c r="R9502" s="1">
        <f>SUMIF(C:C,ecommerce_10000[[#This Row],[Category]],I:I)</f>
        <v>29200970.130000021</v>
      </c>
      <c r="S9502" s="1">
        <f>SUMIFS(I:I,C:C,C9502)</f>
        <v>29200970.130000021</v>
      </c>
      <c r="T9502" s="1" t="str">
        <f>INDEX(F:F,MATCH(ecommerce_10000[[#This Row],[TotalAmount]],I:I,0))</f>
        <v>Alexandria</v>
      </c>
    </row>
    <row r="9503" spans="1:20" x14ac:dyDescent="0.3">
      <c r="A9503" s="1" t="s">
        <v>9547</v>
      </c>
      <c r="B9503" s="1" t="s">
        <v>30</v>
      </c>
      <c r="C9503" s="1" t="s">
        <v>31</v>
      </c>
      <c r="D9503" s="1" t="s">
        <v>32</v>
      </c>
      <c r="E9503" s="1" t="s">
        <v>22</v>
      </c>
      <c r="F9503" s="1" t="s">
        <v>62</v>
      </c>
      <c r="G9503">
        <v>12115.71</v>
      </c>
      <c r="H9503">
        <v>4</v>
      </c>
      <c r="I9503">
        <v>48462.84</v>
      </c>
      <c r="J9503">
        <v>3.64</v>
      </c>
      <c r="K9503">
        <v>1677</v>
      </c>
      <c r="L9503" s="2">
        <v>45542</v>
      </c>
      <c r="O9503" t="str">
        <f>IF(ecommerce_10000[[#This Row],[Platform]]="Souq","sq",ecommerce_10000[[#This Row],[Platform]])</f>
        <v>Jumia</v>
      </c>
      <c r="P9503" t="str">
        <f>IF(E9503="Souq","sq",IF(E9503="Jumia","Jum",E9503))</f>
        <v>Jum</v>
      </c>
      <c r="Q9503">
        <f>VLOOKUP(ecommerce_10000[[#This Row],[City]],F:I,4,FALSE)</f>
        <v>27872.98</v>
      </c>
      <c r="R9503" s="1">
        <f>SUMIF(C:C,ecommerce_10000[[#This Row],[Category]],I:I)</f>
        <v>57542997.559999913</v>
      </c>
      <c r="S9503" s="1">
        <f>SUMIFS(I:I,C:C,C9503)</f>
        <v>57542997.559999913</v>
      </c>
      <c r="T9503" s="1" t="str">
        <f>INDEX(F:F,MATCH(ecommerce_10000[[#This Row],[TotalAmount]],I:I,0))</f>
        <v>Giza</v>
      </c>
    </row>
    <row r="9504" spans="1:20" x14ac:dyDescent="0.3">
      <c r="A9504" s="1" t="s">
        <v>9548</v>
      </c>
      <c r="B9504" s="1" t="s">
        <v>65</v>
      </c>
      <c r="C9504" s="1" t="s">
        <v>20</v>
      </c>
      <c r="D9504" s="1" t="s">
        <v>66</v>
      </c>
      <c r="E9504" s="1" t="s">
        <v>16</v>
      </c>
      <c r="F9504" s="1" t="s">
        <v>23</v>
      </c>
      <c r="G9504">
        <v>2178.19</v>
      </c>
      <c r="H9504">
        <v>1</v>
      </c>
      <c r="I9504">
        <v>2178.19</v>
      </c>
      <c r="J9504">
        <v>1.81</v>
      </c>
      <c r="K9504">
        <v>3016</v>
      </c>
      <c r="L9504" s="2">
        <v>45573</v>
      </c>
      <c r="O9504" t="str">
        <f>IF(ecommerce_10000[[#This Row],[Platform]]="Souq","sq",ecommerce_10000[[#This Row],[Platform]])</f>
        <v>sq</v>
      </c>
      <c r="P9504" t="str">
        <f>IF(E9504="Souq","sq",IF(E9504="Jumia","Jum",E9504))</f>
        <v>sq</v>
      </c>
      <c r="Q9504">
        <f>VLOOKUP(ecommerce_10000[[#This Row],[City]],F:I,4,FALSE)</f>
        <v>13290.4</v>
      </c>
      <c r="R9504" s="1">
        <f>SUMIF(C:C,ecommerce_10000[[#This Row],[Category]],I:I)</f>
        <v>91504159.730000004</v>
      </c>
      <c r="S9504" s="1">
        <f>SUMIFS(I:I,C:C,C9504)</f>
        <v>91504159.730000004</v>
      </c>
      <c r="T9504" s="1" t="str">
        <f>INDEX(F:F,MATCH(ecommerce_10000[[#This Row],[TotalAmount]],I:I,0))</f>
        <v>Alexandria</v>
      </c>
    </row>
    <row r="9505" spans="1:20" x14ac:dyDescent="0.3">
      <c r="A9505" s="1" t="s">
        <v>9549</v>
      </c>
      <c r="B9505" s="1" t="s">
        <v>13</v>
      </c>
      <c r="C9505" s="1" t="s">
        <v>14</v>
      </c>
      <c r="D9505" s="1" t="s">
        <v>15</v>
      </c>
      <c r="E9505" s="1" t="s">
        <v>16</v>
      </c>
      <c r="F9505" s="1" t="s">
        <v>28</v>
      </c>
      <c r="G9505">
        <v>17070.71</v>
      </c>
      <c r="H9505">
        <v>1</v>
      </c>
      <c r="I9505">
        <v>17070.71</v>
      </c>
      <c r="J9505">
        <v>1.53</v>
      </c>
      <c r="K9505">
        <v>1283</v>
      </c>
      <c r="L9505" s="2">
        <v>45321</v>
      </c>
      <c r="O9505" t="str">
        <f>IF(ecommerce_10000[[#This Row],[Platform]]="Souq","sq",ecommerce_10000[[#This Row],[Platform]])</f>
        <v>sq</v>
      </c>
      <c r="P9505" t="str">
        <f>IF(E9505="Souq","sq",IF(E9505="Jumia","Jum",E9505))</f>
        <v>sq</v>
      </c>
      <c r="Q9505">
        <f>VLOOKUP(ecommerce_10000[[#This Row],[City]],F:I,4,FALSE)</f>
        <v>26648.76</v>
      </c>
      <c r="R9505" s="1">
        <f>SUMIF(C:C,ecommerce_10000[[#This Row],[Category]],I:I)</f>
        <v>92327183.770000085</v>
      </c>
      <c r="S9505" s="1">
        <f>SUMIFS(I:I,C:C,C9505)</f>
        <v>92327183.770000085</v>
      </c>
      <c r="T9505" s="1" t="str">
        <f>INDEX(F:F,MATCH(ecommerce_10000[[#This Row],[TotalAmount]],I:I,0))</f>
        <v>Casablanca</v>
      </c>
    </row>
    <row r="9506" spans="1:20" x14ac:dyDescent="0.3">
      <c r="A9506" s="1" t="s">
        <v>9550</v>
      </c>
      <c r="B9506" s="1" t="s">
        <v>19</v>
      </c>
      <c r="C9506" s="1" t="s">
        <v>20</v>
      </c>
      <c r="D9506" s="1" t="s">
        <v>21</v>
      </c>
      <c r="E9506" s="1" t="s">
        <v>47</v>
      </c>
      <c r="F9506" s="1" t="s">
        <v>23</v>
      </c>
      <c r="G9506">
        <v>19520.48</v>
      </c>
      <c r="H9506">
        <v>2</v>
      </c>
      <c r="I9506">
        <v>39040.959999999999</v>
      </c>
      <c r="J9506">
        <v>4.59</v>
      </c>
      <c r="K9506">
        <v>1513</v>
      </c>
      <c r="L9506" s="2">
        <v>45606</v>
      </c>
      <c r="O9506" t="str">
        <f>IF(ecommerce_10000[[#This Row],[Platform]]="Souq","sq",ecommerce_10000[[#This Row],[Platform]])</f>
        <v>Amazon</v>
      </c>
      <c r="P9506" t="str">
        <f>IF(E9506="Souq","sq",IF(E9506="Jumia","Jum",E9506))</f>
        <v>Amazon</v>
      </c>
      <c r="Q9506">
        <f>VLOOKUP(ecommerce_10000[[#This Row],[City]],F:I,4,FALSE)</f>
        <v>13290.4</v>
      </c>
      <c r="R9506" s="1">
        <f>SUMIF(C:C,ecommerce_10000[[#This Row],[Category]],I:I)</f>
        <v>91504159.730000004</v>
      </c>
      <c r="S9506" s="1">
        <f>SUMIFS(I:I,C:C,C9506)</f>
        <v>91504159.730000004</v>
      </c>
      <c r="T9506" s="1" t="str">
        <f>INDEX(F:F,MATCH(ecommerce_10000[[#This Row],[TotalAmount]],I:I,0))</f>
        <v>Alexandria</v>
      </c>
    </row>
    <row r="9507" spans="1:20" x14ac:dyDescent="0.3">
      <c r="A9507" s="1" t="s">
        <v>9551</v>
      </c>
      <c r="B9507" s="1" t="s">
        <v>43</v>
      </c>
      <c r="C9507" s="1" t="s">
        <v>44</v>
      </c>
      <c r="D9507" s="1" t="s">
        <v>45</v>
      </c>
      <c r="E9507" s="1" t="s">
        <v>47</v>
      </c>
      <c r="F9507" s="1" t="s">
        <v>40</v>
      </c>
      <c r="G9507">
        <v>12498.86</v>
      </c>
      <c r="H9507">
        <v>3</v>
      </c>
      <c r="I9507">
        <v>37496.58</v>
      </c>
      <c r="J9507">
        <v>1.79</v>
      </c>
      <c r="K9507">
        <v>2024</v>
      </c>
      <c r="L9507" s="2">
        <v>45530</v>
      </c>
      <c r="O9507" t="str">
        <f>IF(ecommerce_10000[[#This Row],[Platform]]="Souq","sq",ecommerce_10000[[#This Row],[Platform]])</f>
        <v>Amazon</v>
      </c>
      <c r="P9507" t="str">
        <f>IF(E9507="Souq","sq",IF(E9507="Jumia","Jum",E9507))</f>
        <v>Amazon</v>
      </c>
      <c r="Q9507">
        <f>VLOOKUP(ecommerce_10000[[#This Row],[City]],F:I,4,FALSE)</f>
        <v>99349.3</v>
      </c>
      <c r="R9507" s="1">
        <f>SUMIF(C:C,ecommerce_10000[[#This Row],[Category]],I:I)</f>
        <v>31420413.200000018</v>
      </c>
      <c r="S9507" s="1">
        <f>SUMIFS(I:I,C:C,C9507)</f>
        <v>31420413.200000018</v>
      </c>
      <c r="T9507" s="1" t="str">
        <f>INDEX(F:F,MATCH(ecommerce_10000[[#This Row],[TotalAmount]],I:I,0))</f>
        <v>Riyadh</v>
      </c>
    </row>
    <row r="9508" spans="1:20" x14ac:dyDescent="0.3">
      <c r="A9508" s="1" t="s">
        <v>9552</v>
      </c>
      <c r="B9508" s="1" t="s">
        <v>30</v>
      </c>
      <c r="C9508" s="1" t="s">
        <v>31</v>
      </c>
      <c r="D9508" s="1" t="s">
        <v>32</v>
      </c>
      <c r="E9508" s="1" t="s">
        <v>16</v>
      </c>
      <c r="F9508" s="1" t="s">
        <v>17</v>
      </c>
      <c r="G9508">
        <v>2794.38</v>
      </c>
      <c r="H9508">
        <v>2</v>
      </c>
      <c r="I9508">
        <v>5588.76</v>
      </c>
      <c r="J9508">
        <v>4.21</v>
      </c>
      <c r="K9508">
        <v>1307</v>
      </c>
      <c r="L9508" s="2">
        <v>45375</v>
      </c>
      <c r="O9508" t="str">
        <f>IF(ecommerce_10000[[#This Row],[Platform]]="Souq","sq",ecommerce_10000[[#This Row],[Platform]])</f>
        <v>sq</v>
      </c>
      <c r="P9508" t="str">
        <f>IF(E9508="Souq","sq",IF(E9508="Jumia","Jum",E9508))</f>
        <v>sq</v>
      </c>
      <c r="Q9508">
        <f>VLOOKUP(ecommerce_10000[[#This Row],[City]],F:I,4,FALSE)</f>
        <v>16284.02</v>
      </c>
      <c r="R9508" s="1">
        <f>SUMIF(C:C,ecommerce_10000[[#This Row],[Category]],I:I)</f>
        <v>57542997.559999913</v>
      </c>
      <c r="S9508" s="1">
        <f>SUMIFS(I:I,C:C,C9508)</f>
        <v>57542997.559999913</v>
      </c>
      <c r="T9508" s="1" t="str">
        <f>INDEX(F:F,MATCH(ecommerce_10000[[#This Row],[TotalAmount]],I:I,0))</f>
        <v>Cairo</v>
      </c>
    </row>
    <row r="9509" spans="1:20" x14ac:dyDescent="0.3">
      <c r="A9509" s="1" t="s">
        <v>9553</v>
      </c>
      <c r="B9509" s="1" t="s">
        <v>13</v>
      </c>
      <c r="C9509" s="1" t="s">
        <v>14</v>
      </c>
      <c r="D9509" s="1" t="s">
        <v>15</v>
      </c>
      <c r="E9509" s="1" t="s">
        <v>47</v>
      </c>
      <c r="F9509" s="1" t="s">
        <v>28</v>
      </c>
      <c r="G9509">
        <v>4994.38</v>
      </c>
      <c r="H9509">
        <v>4</v>
      </c>
      <c r="I9509">
        <v>19977.52</v>
      </c>
      <c r="J9509">
        <v>4.25</v>
      </c>
      <c r="K9509">
        <v>1409</v>
      </c>
      <c r="L9509" s="2">
        <v>45634</v>
      </c>
      <c r="O9509" t="str">
        <f>IF(ecommerce_10000[[#This Row],[Platform]]="Souq","sq",ecommerce_10000[[#This Row],[Platform]])</f>
        <v>Amazon</v>
      </c>
      <c r="P9509" t="str">
        <f>IF(E9509="Souq","sq",IF(E9509="Jumia","Jum",E9509))</f>
        <v>Amazon</v>
      </c>
      <c r="Q9509">
        <f>VLOOKUP(ecommerce_10000[[#This Row],[City]],F:I,4,FALSE)</f>
        <v>26648.76</v>
      </c>
      <c r="R9509" s="1">
        <f>SUMIF(C:C,ecommerce_10000[[#This Row],[Category]],I:I)</f>
        <v>92327183.770000085</v>
      </c>
      <c r="S9509" s="1">
        <f>SUMIFS(I:I,C:C,C9509)</f>
        <v>92327183.770000085</v>
      </c>
      <c r="T9509" s="1" t="str">
        <f>INDEX(F:F,MATCH(ecommerce_10000[[#This Row],[TotalAmount]],I:I,0))</f>
        <v>Casablanca</v>
      </c>
    </row>
    <row r="9510" spans="1:20" x14ac:dyDescent="0.3">
      <c r="A9510" s="1" t="s">
        <v>9554</v>
      </c>
      <c r="B9510" s="1" t="s">
        <v>25</v>
      </c>
      <c r="C9510" s="1" t="s">
        <v>26</v>
      </c>
      <c r="D9510" s="1" t="s">
        <v>27</v>
      </c>
      <c r="E9510" s="1" t="s">
        <v>16</v>
      </c>
      <c r="F9510" s="1" t="s">
        <v>23</v>
      </c>
      <c r="G9510">
        <v>10019.17</v>
      </c>
      <c r="H9510">
        <v>4</v>
      </c>
      <c r="I9510">
        <v>40076.68</v>
      </c>
      <c r="J9510">
        <v>1.86</v>
      </c>
      <c r="K9510">
        <v>356</v>
      </c>
      <c r="L9510" s="2">
        <v>45643</v>
      </c>
      <c r="O9510" t="str">
        <f>IF(ecommerce_10000[[#This Row],[Platform]]="Souq","sq",ecommerce_10000[[#This Row],[Platform]])</f>
        <v>sq</v>
      </c>
      <c r="P9510" t="str">
        <f>IF(E9510="Souq","sq",IF(E9510="Jumia","Jum",E9510))</f>
        <v>sq</v>
      </c>
      <c r="Q9510">
        <f>VLOOKUP(ecommerce_10000[[#This Row],[City]],F:I,4,FALSE)</f>
        <v>13290.4</v>
      </c>
      <c r="R9510" s="1">
        <f>SUMIF(C:C,ecommerce_10000[[#This Row],[Category]],I:I)</f>
        <v>29200970.130000021</v>
      </c>
      <c r="S9510" s="1">
        <f>SUMIFS(I:I,C:C,C9510)</f>
        <v>29200970.130000021</v>
      </c>
      <c r="T9510" s="1" t="str">
        <f>INDEX(F:F,MATCH(ecommerce_10000[[#This Row],[TotalAmount]],I:I,0))</f>
        <v>Alexandria</v>
      </c>
    </row>
    <row r="9511" spans="1:20" x14ac:dyDescent="0.3">
      <c r="A9511" s="1" t="s">
        <v>9555</v>
      </c>
      <c r="B9511" s="1" t="s">
        <v>19</v>
      </c>
      <c r="C9511" s="1" t="s">
        <v>20</v>
      </c>
      <c r="D9511" s="1" t="s">
        <v>21</v>
      </c>
      <c r="E9511" s="1" t="s">
        <v>47</v>
      </c>
      <c r="F9511" s="1" t="s">
        <v>40</v>
      </c>
      <c r="G9511">
        <v>5684.69</v>
      </c>
      <c r="H9511">
        <v>4</v>
      </c>
      <c r="I9511">
        <v>22738.76</v>
      </c>
      <c r="J9511">
        <v>4.07</v>
      </c>
      <c r="K9511">
        <v>930</v>
      </c>
      <c r="L9511" s="2">
        <v>45450</v>
      </c>
      <c r="O9511" t="str">
        <f>IF(ecommerce_10000[[#This Row],[Platform]]="Souq","sq",ecommerce_10000[[#This Row],[Platform]])</f>
        <v>Amazon</v>
      </c>
      <c r="P9511" t="str">
        <f>IF(E9511="Souq","sq",IF(E9511="Jumia","Jum",E9511))</f>
        <v>Amazon</v>
      </c>
      <c r="Q9511">
        <f>VLOOKUP(ecommerce_10000[[#This Row],[City]],F:I,4,FALSE)</f>
        <v>99349.3</v>
      </c>
      <c r="R9511" s="1">
        <f>SUMIF(C:C,ecommerce_10000[[#This Row],[Category]],I:I)</f>
        <v>91504159.730000004</v>
      </c>
      <c r="S9511" s="1">
        <f>SUMIFS(I:I,C:C,C9511)</f>
        <v>91504159.730000004</v>
      </c>
      <c r="T9511" s="1" t="str">
        <f>INDEX(F:F,MATCH(ecommerce_10000[[#This Row],[TotalAmount]],I:I,0))</f>
        <v>Riyadh</v>
      </c>
    </row>
    <row r="9512" spans="1:20" x14ac:dyDescent="0.3">
      <c r="A9512" s="1" t="s">
        <v>9556</v>
      </c>
      <c r="B9512" s="1" t="s">
        <v>65</v>
      </c>
      <c r="C9512" s="1" t="s">
        <v>20</v>
      </c>
      <c r="D9512" s="1" t="s">
        <v>66</v>
      </c>
      <c r="E9512" s="1" t="s">
        <v>16</v>
      </c>
      <c r="F9512" s="1" t="s">
        <v>62</v>
      </c>
      <c r="G9512">
        <v>218.74</v>
      </c>
      <c r="H9512">
        <v>2</v>
      </c>
      <c r="I9512">
        <v>437.48</v>
      </c>
      <c r="J9512">
        <v>2.46</v>
      </c>
      <c r="K9512">
        <v>1622</v>
      </c>
      <c r="L9512" s="2">
        <v>45304</v>
      </c>
      <c r="O9512" t="str">
        <f>IF(ecommerce_10000[[#This Row],[Platform]]="Souq","sq",ecommerce_10000[[#This Row],[Platform]])</f>
        <v>sq</v>
      </c>
      <c r="P9512" t="str">
        <f>IF(E9512="Souq","sq",IF(E9512="Jumia","Jum",E9512))</f>
        <v>sq</v>
      </c>
      <c r="Q9512">
        <f>VLOOKUP(ecommerce_10000[[#This Row],[City]],F:I,4,FALSE)</f>
        <v>27872.98</v>
      </c>
      <c r="R9512" s="1">
        <f>SUMIF(C:C,ecommerce_10000[[#This Row],[Category]],I:I)</f>
        <v>91504159.730000004</v>
      </c>
      <c r="S9512" s="1">
        <f>SUMIFS(I:I,C:C,C9512)</f>
        <v>91504159.730000004</v>
      </c>
      <c r="T9512" s="1" t="str">
        <f>INDEX(F:F,MATCH(ecommerce_10000[[#This Row],[TotalAmount]],I:I,0))</f>
        <v>Giza</v>
      </c>
    </row>
    <row r="9513" spans="1:20" x14ac:dyDescent="0.3">
      <c r="A9513" s="1" t="s">
        <v>9557</v>
      </c>
      <c r="B9513" s="1" t="s">
        <v>43</v>
      </c>
      <c r="C9513" s="1" t="s">
        <v>44</v>
      </c>
      <c r="D9513" s="1" t="s">
        <v>45</v>
      </c>
      <c r="E9513" s="1" t="s">
        <v>22</v>
      </c>
      <c r="F9513" s="1" t="s">
        <v>40</v>
      </c>
      <c r="G9513">
        <v>5321.3</v>
      </c>
      <c r="H9513">
        <v>1</v>
      </c>
      <c r="I9513">
        <v>5321.3</v>
      </c>
      <c r="J9513">
        <v>3.45</v>
      </c>
      <c r="K9513">
        <v>4830</v>
      </c>
      <c r="L9513" s="2">
        <v>45417</v>
      </c>
      <c r="O9513" t="str">
        <f>IF(ecommerce_10000[[#This Row],[Platform]]="Souq","sq",ecommerce_10000[[#This Row],[Platform]])</f>
        <v>Jumia</v>
      </c>
      <c r="P9513" t="str">
        <f>IF(E9513="Souq","sq",IF(E9513="Jumia","Jum",E9513))</f>
        <v>Jum</v>
      </c>
      <c r="Q9513">
        <f>VLOOKUP(ecommerce_10000[[#This Row],[City]],F:I,4,FALSE)</f>
        <v>99349.3</v>
      </c>
      <c r="R9513" s="1">
        <f>SUMIF(C:C,ecommerce_10000[[#This Row],[Category]],I:I)</f>
        <v>31420413.200000018</v>
      </c>
      <c r="S9513" s="1">
        <f>SUMIFS(I:I,C:C,C9513)</f>
        <v>31420413.200000018</v>
      </c>
      <c r="T9513" s="1" t="str">
        <f>INDEX(F:F,MATCH(ecommerce_10000[[#This Row],[TotalAmount]],I:I,0))</f>
        <v>Riyadh</v>
      </c>
    </row>
    <row r="9514" spans="1:20" x14ac:dyDescent="0.3">
      <c r="A9514" s="1" t="s">
        <v>9558</v>
      </c>
      <c r="B9514" s="1" t="s">
        <v>30</v>
      </c>
      <c r="C9514" s="1" t="s">
        <v>31</v>
      </c>
      <c r="D9514" s="1" t="s">
        <v>32</v>
      </c>
      <c r="E9514" s="1" t="s">
        <v>16</v>
      </c>
      <c r="F9514" s="1" t="s">
        <v>17</v>
      </c>
      <c r="G9514">
        <v>19215.93</v>
      </c>
      <c r="H9514">
        <v>4</v>
      </c>
      <c r="I9514">
        <v>76863.72</v>
      </c>
      <c r="J9514">
        <v>2.76</v>
      </c>
      <c r="K9514">
        <v>2744</v>
      </c>
      <c r="L9514" s="2">
        <v>45560</v>
      </c>
      <c r="O9514" t="str">
        <f>IF(ecommerce_10000[[#This Row],[Platform]]="Souq","sq",ecommerce_10000[[#This Row],[Platform]])</f>
        <v>sq</v>
      </c>
      <c r="P9514" t="str">
        <f>IF(E9514="Souq","sq",IF(E9514="Jumia","Jum",E9514))</f>
        <v>sq</v>
      </c>
      <c r="Q9514">
        <f>VLOOKUP(ecommerce_10000[[#This Row],[City]],F:I,4,FALSE)</f>
        <v>16284.02</v>
      </c>
      <c r="R9514" s="1">
        <f>SUMIF(C:C,ecommerce_10000[[#This Row],[Category]],I:I)</f>
        <v>57542997.559999913</v>
      </c>
      <c r="S9514" s="1">
        <f>SUMIFS(I:I,C:C,C9514)</f>
        <v>57542997.559999913</v>
      </c>
      <c r="T9514" s="1" t="str">
        <f>INDEX(F:F,MATCH(ecommerce_10000[[#This Row],[TotalAmount]],I:I,0))</f>
        <v>Cairo</v>
      </c>
    </row>
    <row r="9515" spans="1:20" x14ac:dyDescent="0.3">
      <c r="A9515" s="1" t="s">
        <v>9559</v>
      </c>
      <c r="B9515" s="1" t="s">
        <v>25</v>
      </c>
      <c r="C9515" s="1" t="s">
        <v>26</v>
      </c>
      <c r="D9515" s="1" t="s">
        <v>27</v>
      </c>
      <c r="E9515" s="1" t="s">
        <v>47</v>
      </c>
      <c r="F9515" s="1" t="s">
        <v>40</v>
      </c>
      <c r="G9515">
        <v>10797.8</v>
      </c>
      <c r="H9515">
        <v>2</v>
      </c>
      <c r="I9515">
        <v>21595.599999999999</v>
      </c>
      <c r="J9515">
        <v>3.37</v>
      </c>
      <c r="K9515">
        <v>567</v>
      </c>
      <c r="L9515" s="2">
        <v>45651</v>
      </c>
      <c r="O9515" t="str">
        <f>IF(ecommerce_10000[[#This Row],[Platform]]="Souq","sq",ecommerce_10000[[#This Row],[Platform]])</f>
        <v>Amazon</v>
      </c>
      <c r="P9515" t="str">
        <f>IF(E9515="Souq","sq",IF(E9515="Jumia","Jum",E9515))</f>
        <v>Amazon</v>
      </c>
      <c r="Q9515">
        <f>VLOOKUP(ecommerce_10000[[#This Row],[City]],F:I,4,FALSE)</f>
        <v>99349.3</v>
      </c>
      <c r="R9515" s="1">
        <f>SUMIF(C:C,ecommerce_10000[[#This Row],[Category]],I:I)</f>
        <v>29200970.130000021</v>
      </c>
      <c r="S9515" s="1">
        <f>SUMIFS(I:I,C:C,C9515)</f>
        <v>29200970.130000021</v>
      </c>
      <c r="T9515" s="1" t="str">
        <f>INDEX(F:F,MATCH(ecommerce_10000[[#This Row],[TotalAmount]],I:I,0))</f>
        <v>Riyadh</v>
      </c>
    </row>
    <row r="9516" spans="1:20" x14ac:dyDescent="0.3">
      <c r="A9516" s="1" t="s">
        <v>9560</v>
      </c>
      <c r="B9516" s="1" t="s">
        <v>65</v>
      </c>
      <c r="C9516" s="1" t="s">
        <v>20</v>
      </c>
      <c r="D9516" s="1" t="s">
        <v>66</v>
      </c>
      <c r="E9516" s="1" t="s">
        <v>22</v>
      </c>
      <c r="F9516" s="1" t="s">
        <v>40</v>
      </c>
      <c r="G9516">
        <v>5406.58</v>
      </c>
      <c r="H9516">
        <v>1</v>
      </c>
      <c r="I9516">
        <v>5406.58</v>
      </c>
      <c r="J9516">
        <v>1.63</v>
      </c>
      <c r="K9516">
        <v>2174</v>
      </c>
      <c r="L9516" s="2">
        <v>45371</v>
      </c>
      <c r="O9516" t="str">
        <f>IF(ecommerce_10000[[#This Row],[Platform]]="Souq","sq",ecommerce_10000[[#This Row],[Platform]])</f>
        <v>Jumia</v>
      </c>
      <c r="P9516" t="str">
        <f>IF(E9516="Souq","sq",IF(E9516="Jumia","Jum",E9516))</f>
        <v>Jum</v>
      </c>
      <c r="Q9516">
        <f>VLOOKUP(ecommerce_10000[[#This Row],[City]],F:I,4,FALSE)</f>
        <v>99349.3</v>
      </c>
      <c r="R9516" s="1">
        <f>SUMIF(C:C,ecommerce_10000[[#This Row],[Category]],I:I)</f>
        <v>91504159.730000004</v>
      </c>
      <c r="S9516" s="1">
        <f>SUMIFS(I:I,C:C,C9516)</f>
        <v>91504159.730000004</v>
      </c>
      <c r="T9516" s="1" t="str">
        <f>INDEX(F:F,MATCH(ecommerce_10000[[#This Row],[TotalAmount]],I:I,0))</f>
        <v>Riyadh</v>
      </c>
    </row>
    <row r="9517" spans="1:20" x14ac:dyDescent="0.3">
      <c r="A9517" s="1" t="s">
        <v>9561</v>
      </c>
      <c r="B9517" s="1" t="s">
        <v>13</v>
      </c>
      <c r="C9517" s="1" t="s">
        <v>14</v>
      </c>
      <c r="D9517" s="1" t="s">
        <v>15</v>
      </c>
      <c r="E9517" s="1" t="s">
        <v>16</v>
      </c>
      <c r="F9517" s="1" t="s">
        <v>62</v>
      </c>
      <c r="G9517">
        <v>1725.89</v>
      </c>
      <c r="H9517">
        <v>5</v>
      </c>
      <c r="I9517">
        <v>8629.4500000000007</v>
      </c>
      <c r="J9517">
        <v>4.8099999999999996</v>
      </c>
      <c r="K9517">
        <v>4522</v>
      </c>
      <c r="L9517" s="2">
        <v>45357</v>
      </c>
      <c r="O9517" t="str">
        <f>IF(ecommerce_10000[[#This Row],[Platform]]="Souq","sq",ecommerce_10000[[#This Row],[Platform]])</f>
        <v>sq</v>
      </c>
      <c r="P9517" t="str">
        <f>IF(E9517="Souq","sq",IF(E9517="Jumia","Jum",E9517))</f>
        <v>sq</v>
      </c>
      <c r="Q9517">
        <f>VLOOKUP(ecommerce_10000[[#This Row],[City]],F:I,4,FALSE)</f>
        <v>27872.98</v>
      </c>
      <c r="R9517" s="1">
        <f>SUMIF(C:C,ecommerce_10000[[#This Row],[Category]],I:I)</f>
        <v>92327183.770000085</v>
      </c>
      <c r="S9517" s="1">
        <f>SUMIFS(I:I,C:C,C9517)</f>
        <v>92327183.770000085</v>
      </c>
      <c r="T9517" s="1" t="str">
        <f>INDEX(F:F,MATCH(ecommerce_10000[[#This Row],[TotalAmount]],I:I,0))</f>
        <v>Giza</v>
      </c>
    </row>
    <row r="9518" spans="1:20" x14ac:dyDescent="0.3">
      <c r="A9518" s="1" t="s">
        <v>9562</v>
      </c>
      <c r="B9518" s="1" t="s">
        <v>43</v>
      </c>
      <c r="C9518" s="1" t="s">
        <v>44</v>
      </c>
      <c r="D9518" s="1" t="s">
        <v>45</v>
      </c>
      <c r="E9518" s="1" t="s">
        <v>47</v>
      </c>
      <c r="F9518" s="1" t="s">
        <v>23</v>
      </c>
      <c r="G9518">
        <v>13599.76</v>
      </c>
      <c r="H9518">
        <v>5</v>
      </c>
      <c r="I9518">
        <v>67998.8</v>
      </c>
      <c r="J9518">
        <v>1.79</v>
      </c>
      <c r="K9518">
        <v>2713</v>
      </c>
      <c r="L9518" s="2">
        <v>45316</v>
      </c>
      <c r="O9518" t="str">
        <f>IF(ecommerce_10000[[#This Row],[Platform]]="Souq","sq",ecommerce_10000[[#This Row],[Platform]])</f>
        <v>Amazon</v>
      </c>
      <c r="P9518" t="str">
        <f>IF(E9518="Souq","sq",IF(E9518="Jumia","Jum",E9518))</f>
        <v>Amazon</v>
      </c>
      <c r="Q9518">
        <f>VLOOKUP(ecommerce_10000[[#This Row],[City]],F:I,4,FALSE)</f>
        <v>13290.4</v>
      </c>
      <c r="R9518" s="1">
        <f>SUMIF(C:C,ecommerce_10000[[#This Row],[Category]],I:I)</f>
        <v>31420413.200000018</v>
      </c>
      <c r="S9518" s="1">
        <f>SUMIFS(I:I,C:C,C9518)</f>
        <v>31420413.200000018</v>
      </c>
      <c r="T9518" s="1" t="str">
        <f>INDEX(F:F,MATCH(ecommerce_10000[[#This Row],[TotalAmount]],I:I,0))</f>
        <v>Alexandria</v>
      </c>
    </row>
    <row r="9519" spans="1:20" x14ac:dyDescent="0.3">
      <c r="A9519" s="1" t="s">
        <v>9563</v>
      </c>
      <c r="B9519" s="1" t="s">
        <v>43</v>
      </c>
      <c r="C9519" s="1" t="s">
        <v>44</v>
      </c>
      <c r="D9519" s="1" t="s">
        <v>45</v>
      </c>
      <c r="E9519" s="1" t="s">
        <v>22</v>
      </c>
      <c r="F9519" s="1" t="s">
        <v>23</v>
      </c>
      <c r="G9519">
        <v>5688.29</v>
      </c>
      <c r="H9519">
        <v>2</v>
      </c>
      <c r="I9519">
        <v>11376.58</v>
      </c>
      <c r="J9519">
        <v>3.92</v>
      </c>
      <c r="K9519">
        <v>685</v>
      </c>
      <c r="L9519" s="2">
        <v>45372</v>
      </c>
      <c r="O9519" t="str">
        <f>IF(ecommerce_10000[[#This Row],[Platform]]="Souq","sq",ecommerce_10000[[#This Row],[Platform]])</f>
        <v>Jumia</v>
      </c>
      <c r="P9519" t="str">
        <f>IF(E9519="Souq","sq",IF(E9519="Jumia","Jum",E9519))</f>
        <v>Jum</v>
      </c>
      <c r="Q9519">
        <f>VLOOKUP(ecommerce_10000[[#This Row],[City]],F:I,4,FALSE)</f>
        <v>13290.4</v>
      </c>
      <c r="R9519" s="1">
        <f>SUMIF(C:C,ecommerce_10000[[#This Row],[Category]],I:I)</f>
        <v>31420413.200000018</v>
      </c>
      <c r="S9519" s="1">
        <f>SUMIFS(I:I,C:C,C9519)</f>
        <v>31420413.200000018</v>
      </c>
      <c r="T9519" s="1" t="str">
        <f>INDEX(F:F,MATCH(ecommerce_10000[[#This Row],[TotalAmount]],I:I,0))</f>
        <v>Alexandria</v>
      </c>
    </row>
    <row r="9520" spans="1:20" x14ac:dyDescent="0.3">
      <c r="A9520" s="1" t="s">
        <v>9564</v>
      </c>
      <c r="B9520" s="1" t="s">
        <v>25</v>
      </c>
      <c r="C9520" s="1" t="s">
        <v>26</v>
      </c>
      <c r="D9520" s="1" t="s">
        <v>27</v>
      </c>
      <c r="E9520" s="1" t="s">
        <v>16</v>
      </c>
      <c r="F9520" s="1" t="s">
        <v>28</v>
      </c>
      <c r="G9520">
        <v>243.68</v>
      </c>
      <c r="H9520">
        <v>2</v>
      </c>
      <c r="I9520">
        <v>487.36</v>
      </c>
      <c r="J9520">
        <v>1.91</v>
      </c>
      <c r="K9520">
        <v>3042</v>
      </c>
      <c r="L9520" s="2">
        <v>45603</v>
      </c>
      <c r="O9520" t="str">
        <f>IF(ecommerce_10000[[#This Row],[Platform]]="Souq","sq",ecommerce_10000[[#This Row],[Platform]])</f>
        <v>sq</v>
      </c>
      <c r="P9520" t="str">
        <f>IF(E9520="Souq","sq",IF(E9520="Jumia","Jum",E9520))</f>
        <v>sq</v>
      </c>
      <c r="Q9520">
        <f>VLOOKUP(ecommerce_10000[[#This Row],[City]],F:I,4,FALSE)</f>
        <v>26648.76</v>
      </c>
      <c r="R9520" s="1">
        <f>SUMIF(C:C,ecommerce_10000[[#This Row],[Category]],I:I)</f>
        <v>29200970.130000021</v>
      </c>
      <c r="S9520" s="1">
        <f>SUMIFS(I:I,C:C,C9520)</f>
        <v>29200970.130000021</v>
      </c>
      <c r="T9520" s="1" t="str">
        <f>INDEX(F:F,MATCH(ecommerce_10000[[#This Row],[TotalAmount]],I:I,0))</f>
        <v>Casablanca</v>
      </c>
    </row>
    <row r="9521" spans="1:20" x14ac:dyDescent="0.3">
      <c r="A9521" s="1" t="s">
        <v>9565</v>
      </c>
      <c r="B9521" s="1" t="s">
        <v>43</v>
      </c>
      <c r="C9521" s="1" t="s">
        <v>44</v>
      </c>
      <c r="D9521" s="1" t="s">
        <v>45</v>
      </c>
      <c r="E9521" s="1" t="s">
        <v>22</v>
      </c>
      <c r="F9521" s="1" t="s">
        <v>17</v>
      </c>
      <c r="G9521">
        <v>17692.8</v>
      </c>
      <c r="H9521">
        <v>5</v>
      </c>
      <c r="I9521">
        <v>88464</v>
      </c>
      <c r="J9521">
        <v>2.68</v>
      </c>
      <c r="K9521">
        <v>4688</v>
      </c>
      <c r="L9521" s="2">
        <v>45649</v>
      </c>
      <c r="O9521" t="str">
        <f>IF(ecommerce_10000[[#This Row],[Platform]]="Souq","sq",ecommerce_10000[[#This Row],[Platform]])</f>
        <v>Jumia</v>
      </c>
      <c r="P9521" t="str">
        <f>IF(E9521="Souq","sq",IF(E9521="Jumia","Jum",E9521))</f>
        <v>Jum</v>
      </c>
      <c r="Q9521">
        <f>VLOOKUP(ecommerce_10000[[#This Row],[City]],F:I,4,FALSE)</f>
        <v>16284.02</v>
      </c>
      <c r="R9521" s="1">
        <f>SUMIF(C:C,ecommerce_10000[[#This Row],[Category]],I:I)</f>
        <v>31420413.200000018</v>
      </c>
      <c r="S9521" s="1">
        <f>SUMIFS(I:I,C:C,C9521)</f>
        <v>31420413.200000018</v>
      </c>
      <c r="T9521" s="1" t="str">
        <f>INDEX(F:F,MATCH(ecommerce_10000[[#This Row],[TotalAmount]],I:I,0))</f>
        <v>Cairo</v>
      </c>
    </row>
    <row r="9522" spans="1:20" x14ac:dyDescent="0.3">
      <c r="A9522" s="1" t="s">
        <v>9566</v>
      </c>
      <c r="B9522" s="1" t="s">
        <v>38</v>
      </c>
      <c r="C9522" s="1" t="s">
        <v>20</v>
      </c>
      <c r="D9522" s="1" t="s">
        <v>39</v>
      </c>
      <c r="E9522" s="1" t="s">
        <v>47</v>
      </c>
      <c r="F9522" s="1" t="s">
        <v>33</v>
      </c>
      <c r="G9522">
        <v>11894.85</v>
      </c>
      <c r="H9522">
        <v>2</v>
      </c>
      <c r="I9522">
        <v>23789.7</v>
      </c>
      <c r="J9522">
        <v>2.54</v>
      </c>
      <c r="K9522">
        <v>2190</v>
      </c>
      <c r="L9522" s="2">
        <v>45429</v>
      </c>
      <c r="O9522" t="str">
        <f>IF(ecommerce_10000[[#This Row],[Platform]]="Souq","sq",ecommerce_10000[[#This Row],[Platform]])</f>
        <v>Amazon</v>
      </c>
      <c r="P9522" t="str">
        <f>IF(E9522="Souq","sq",IF(E9522="Jumia","Jum",E9522))</f>
        <v>Amazon</v>
      </c>
      <c r="Q9522">
        <f>VLOOKUP(ecommerce_10000[[#This Row],[City]],F:I,4,FALSE)</f>
        <v>3665.44</v>
      </c>
      <c r="R9522" s="1">
        <f>SUMIF(C:C,ecommerce_10000[[#This Row],[Category]],I:I)</f>
        <v>91504159.730000004</v>
      </c>
      <c r="S9522" s="1">
        <f>SUMIFS(I:I,C:C,C9522)</f>
        <v>91504159.730000004</v>
      </c>
      <c r="T9522" s="1" t="str">
        <f>INDEX(F:F,MATCH(ecommerce_10000[[#This Row],[TotalAmount]],I:I,0))</f>
        <v>Dubai</v>
      </c>
    </row>
    <row r="9523" spans="1:20" x14ac:dyDescent="0.3">
      <c r="A9523" s="1" t="s">
        <v>9567</v>
      </c>
      <c r="B9523" s="1" t="s">
        <v>25</v>
      </c>
      <c r="C9523" s="1" t="s">
        <v>26</v>
      </c>
      <c r="D9523" s="1" t="s">
        <v>27</v>
      </c>
      <c r="E9523" s="1" t="s">
        <v>47</v>
      </c>
      <c r="F9523" s="1" t="s">
        <v>62</v>
      </c>
      <c r="G9523">
        <v>9327.14</v>
      </c>
      <c r="H9523">
        <v>2</v>
      </c>
      <c r="I9523">
        <v>18654.28</v>
      </c>
      <c r="J9523">
        <v>4.84</v>
      </c>
      <c r="K9523">
        <v>910</v>
      </c>
      <c r="L9523" s="2">
        <v>45372</v>
      </c>
      <c r="O9523" t="str">
        <f>IF(ecommerce_10000[[#This Row],[Platform]]="Souq","sq",ecommerce_10000[[#This Row],[Platform]])</f>
        <v>Amazon</v>
      </c>
      <c r="P9523" t="str">
        <f>IF(E9523="Souq","sq",IF(E9523="Jumia","Jum",E9523))</f>
        <v>Amazon</v>
      </c>
      <c r="Q9523">
        <f>VLOOKUP(ecommerce_10000[[#This Row],[City]],F:I,4,FALSE)</f>
        <v>27872.98</v>
      </c>
      <c r="R9523" s="1">
        <f>SUMIF(C:C,ecommerce_10000[[#This Row],[Category]],I:I)</f>
        <v>29200970.130000021</v>
      </c>
      <c r="S9523" s="1">
        <f>SUMIFS(I:I,C:C,C9523)</f>
        <v>29200970.130000021</v>
      </c>
      <c r="T9523" s="1" t="str">
        <f>INDEX(F:F,MATCH(ecommerce_10000[[#This Row],[TotalAmount]],I:I,0))</f>
        <v>Giza</v>
      </c>
    </row>
    <row r="9524" spans="1:20" x14ac:dyDescent="0.3">
      <c r="A9524" s="1" t="s">
        <v>9568</v>
      </c>
      <c r="B9524" s="1" t="s">
        <v>13</v>
      </c>
      <c r="C9524" s="1" t="s">
        <v>14</v>
      </c>
      <c r="D9524" s="1" t="s">
        <v>15</v>
      </c>
      <c r="E9524" s="1" t="s">
        <v>16</v>
      </c>
      <c r="F9524" s="1" t="s">
        <v>40</v>
      </c>
      <c r="G9524">
        <v>15666.73</v>
      </c>
      <c r="H9524">
        <v>5</v>
      </c>
      <c r="I9524">
        <v>78333.649999999994</v>
      </c>
      <c r="J9524">
        <v>1.28</v>
      </c>
      <c r="K9524">
        <v>371</v>
      </c>
      <c r="L9524" s="2">
        <v>45382</v>
      </c>
      <c r="O9524" t="str">
        <f>IF(ecommerce_10000[[#This Row],[Platform]]="Souq","sq",ecommerce_10000[[#This Row],[Platform]])</f>
        <v>sq</v>
      </c>
      <c r="P9524" t="str">
        <f>IF(E9524="Souq","sq",IF(E9524="Jumia","Jum",E9524))</f>
        <v>sq</v>
      </c>
      <c r="Q9524">
        <f>VLOOKUP(ecommerce_10000[[#This Row],[City]],F:I,4,FALSE)</f>
        <v>99349.3</v>
      </c>
      <c r="R9524" s="1">
        <f>SUMIF(C:C,ecommerce_10000[[#This Row],[Category]],I:I)</f>
        <v>92327183.770000085</v>
      </c>
      <c r="S9524" s="1">
        <f>SUMIFS(I:I,C:C,C9524)</f>
        <v>92327183.770000085</v>
      </c>
      <c r="T9524" s="1" t="str">
        <f>INDEX(F:F,MATCH(ecommerce_10000[[#This Row],[TotalAmount]],I:I,0))</f>
        <v>Riyadh</v>
      </c>
    </row>
    <row r="9525" spans="1:20" x14ac:dyDescent="0.3">
      <c r="A9525" s="1" t="s">
        <v>9569</v>
      </c>
      <c r="B9525" s="1" t="s">
        <v>49</v>
      </c>
      <c r="C9525" s="1" t="s">
        <v>14</v>
      </c>
      <c r="D9525" s="1" t="s">
        <v>50</v>
      </c>
      <c r="E9525" s="1" t="s">
        <v>22</v>
      </c>
      <c r="F9525" s="1" t="s">
        <v>40</v>
      </c>
      <c r="G9525">
        <v>18130.099999999999</v>
      </c>
      <c r="H9525">
        <v>4</v>
      </c>
      <c r="I9525">
        <v>72520.399999999994</v>
      </c>
      <c r="J9525">
        <v>2.58</v>
      </c>
      <c r="K9525">
        <v>3708</v>
      </c>
      <c r="L9525" s="2">
        <v>45424</v>
      </c>
      <c r="O9525" t="str">
        <f>IF(ecommerce_10000[[#This Row],[Platform]]="Souq","sq",ecommerce_10000[[#This Row],[Platform]])</f>
        <v>Jumia</v>
      </c>
      <c r="P9525" t="str">
        <f>IF(E9525="Souq","sq",IF(E9525="Jumia","Jum",E9525))</f>
        <v>Jum</v>
      </c>
      <c r="Q9525">
        <f>VLOOKUP(ecommerce_10000[[#This Row],[City]],F:I,4,FALSE)</f>
        <v>99349.3</v>
      </c>
      <c r="R9525" s="1">
        <f>SUMIF(C:C,ecommerce_10000[[#This Row],[Category]],I:I)</f>
        <v>92327183.770000085</v>
      </c>
      <c r="S9525" s="1">
        <f>SUMIFS(I:I,C:C,C9525)</f>
        <v>92327183.770000085</v>
      </c>
      <c r="T9525" s="1" t="str">
        <f>INDEX(F:F,MATCH(ecommerce_10000[[#This Row],[TotalAmount]],I:I,0))</f>
        <v>Riyadh</v>
      </c>
    </row>
    <row r="9526" spans="1:20" x14ac:dyDescent="0.3">
      <c r="A9526" s="1" t="s">
        <v>9570</v>
      </c>
      <c r="B9526" s="1" t="s">
        <v>43</v>
      </c>
      <c r="C9526" s="1" t="s">
        <v>44</v>
      </c>
      <c r="D9526" s="1" t="s">
        <v>45</v>
      </c>
      <c r="E9526" s="1" t="s">
        <v>47</v>
      </c>
      <c r="F9526" s="1" t="s">
        <v>28</v>
      </c>
      <c r="G9526">
        <v>12634.11</v>
      </c>
      <c r="H9526">
        <v>1</v>
      </c>
      <c r="I9526">
        <v>12634.11</v>
      </c>
      <c r="J9526">
        <v>2.6</v>
      </c>
      <c r="K9526">
        <v>2613</v>
      </c>
      <c r="L9526" s="2">
        <v>45327</v>
      </c>
      <c r="O9526" t="str">
        <f>IF(ecommerce_10000[[#This Row],[Platform]]="Souq","sq",ecommerce_10000[[#This Row],[Platform]])</f>
        <v>Amazon</v>
      </c>
      <c r="P9526" t="str">
        <f>IF(E9526="Souq","sq",IF(E9526="Jumia","Jum",E9526))</f>
        <v>Amazon</v>
      </c>
      <c r="Q9526">
        <f>VLOOKUP(ecommerce_10000[[#This Row],[City]],F:I,4,FALSE)</f>
        <v>26648.76</v>
      </c>
      <c r="R9526" s="1">
        <f>SUMIF(C:C,ecommerce_10000[[#This Row],[Category]],I:I)</f>
        <v>31420413.200000018</v>
      </c>
      <c r="S9526" s="1">
        <f>SUMIFS(I:I,C:C,C9526)</f>
        <v>31420413.200000018</v>
      </c>
      <c r="T9526" s="1" t="str">
        <f>INDEX(F:F,MATCH(ecommerce_10000[[#This Row],[TotalAmount]],I:I,0))</f>
        <v>Casablanca</v>
      </c>
    </row>
    <row r="9527" spans="1:20" x14ac:dyDescent="0.3">
      <c r="A9527" s="1" t="s">
        <v>9571</v>
      </c>
      <c r="B9527" s="1" t="s">
        <v>35</v>
      </c>
      <c r="C9527" s="1" t="s">
        <v>14</v>
      </c>
      <c r="D9527" s="1" t="s">
        <v>36</v>
      </c>
      <c r="E9527" s="1" t="s">
        <v>22</v>
      </c>
      <c r="F9527" s="1" t="s">
        <v>23</v>
      </c>
      <c r="G9527">
        <v>11076.46</v>
      </c>
      <c r="H9527">
        <v>2</v>
      </c>
      <c r="I9527">
        <v>22152.92</v>
      </c>
      <c r="J9527">
        <v>3.72</v>
      </c>
      <c r="K9527">
        <v>367</v>
      </c>
      <c r="L9527" s="2">
        <v>45491</v>
      </c>
      <c r="O9527" t="str">
        <f>IF(ecommerce_10000[[#This Row],[Platform]]="Souq","sq",ecommerce_10000[[#This Row],[Platform]])</f>
        <v>Jumia</v>
      </c>
      <c r="P9527" t="str">
        <f>IF(E9527="Souq","sq",IF(E9527="Jumia","Jum",E9527))</f>
        <v>Jum</v>
      </c>
      <c r="Q9527">
        <f>VLOOKUP(ecommerce_10000[[#This Row],[City]],F:I,4,FALSE)</f>
        <v>13290.4</v>
      </c>
      <c r="R9527" s="1">
        <f>SUMIF(C:C,ecommerce_10000[[#This Row],[Category]],I:I)</f>
        <v>92327183.770000085</v>
      </c>
      <c r="S9527" s="1">
        <f>SUMIFS(I:I,C:C,C9527)</f>
        <v>92327183.770000085</v>
      </c>
      <c r="T9527" s="1" t="str">
        <f>INDEX(F:F,MATCH(ecommerce_10000[[#This Row],[TotalAmount]],I:I,0))</f>
        <v>Alexandria</v>
      </c>
    </row>
    <row r="9528" spans="1:20" x14ac:dyDescent="0.3">
      <c r="A9528" s="1" t="s">
        <v>9572</v>
      </c>
      <c r="B9528" s="1" t="s">
        <v>53</v>
      </c>
      <c r="C9528" s="1" t="s">
        <v>31</v>
      </c>
      <c r="D9528" s="1" t="s">
        <v>54</v>
      </c>
      <c r="E9528" s="1" t="s">
        <v>47</v>
      </c>
      <c r="F9528" s="1" t="s">
        <v>62</v>
      </c>
      <c r="G9528">
        <v>14721.07</v>
      </c>
      <c r="H9528">
        <v>3</v>
      </c>
      <c r="I9528">
        <v>44163.21</v>
      </c>
      <c r="J9528">
        <v>3.67</v>
      </c>
      <c r="K9528">
        <v>3329</v>
      </c>
      <c r="L9528" s="2">
        <v>45312</v>
      </c>
      <c r="O9528" t="str">
        <f>IF(ecommerce_10000[[#This Row],[Platform]]="Souq","sq",ecommerce_10000[[#This Row],[Platform]])</f>
        <v>Amazon</v>
      </c>
      <c r="P9528" t="str">
        <f>IF(E9528="Souq","sq",IF(E9528="Jumia","Jum",E9528))</f>
        <v>Amazon</v>
      </c>
      <c r="Q9528">
        <f>VLOOKUP(ecommerce_10000[[#This Row],[City]],F:I,4,FALSE)</f>
        <v>27872.98</v>
      </c>
      <c r="R9528" s="1">
        <f>SUMIF(C:C,ecommerce_10000[[#This Row],[Category]],I:I)</f>
        <v>57542997.559999913</v>
      </c>
      <c r="S9528" s="1">
        <f>SUMIFS(I:I,C:C,C9528)</f>
        <v>57542997.559999913</v>
      </c>
      <c r="T9528" s="1" t="str">
        <f>INDEX(F:F,MATCH(ecommerce_10000[[#This Row],[TotalAmount]],I:I,0))</f>
        <v>Giza</v>
      </c>
    </row>
    <row r="9529" spans="1:20" x14ac:dyDescent="0.3">
      <c r="A9529" s="1" t="s">
        <v>9573</v>
      </c>
      <c r="B9529" s="1" t="s">
        <v>49</v>
      </c>
      <c r="C9529" s="1" t="s">
        <v>14</v>
      </c>
      <c r="D9529" s="1" t="s">
        <v>50</v>
      </c>
      <c r="E9529" s="1" t="s">
        <v>47</v>
      </c>
      <c r="F9529" s="1" t="s">
        <v>62</v>
      </c>
      <c r="G9529">
        <v>3739.64</v>
      </c>
      <c r="H9529">
        <v>3</v>
      </c>
      <c r="I9529">
        <v>11218.92</v>
      </c>
      <c r="J9529">
        <v>1.21</v>
      </c>
      <c r="K9529">
        <v>1638</v>
      </c>
      <c r="L9529" s="2">
        <v>45446</v>
      </c>
      <c r="O9529" t="str">
        <f>IF(ecommerce_10000[[#This Row],[Platform]]="Souq","sq",ecommerce_10000[[#This Row],[Platform]])</f>
        <v>Amazon</v>
      </c>
      <c r="P9529" t="str">
        <f>IF(E9529="Souq","sq",IF(E9529="Jumia","Jum",E9529))</f>
        <v>Amazon</v>
      </c>
      <c r="Q9529">
        <f>VLOOKUP(ecommerce_10000[[#This Row],[City]],F:I,4,FALSE)</f>
        <v>27872.98</v>
      </c>
      <c r="R9529" s="1">
        <f>SUMIF(C:C,ecommerce_10000[[#This Row],[Category]],I:I)</f>
        <v>92327183.770000085</v>
      </c>
      <c r="S9529" s="1">
        <f>SUMIFS(I:I,C:C,C9529)</f>
        <v>92327183.770000085</v>
      </c>
      <c r="T9529" s="1" t="str">
        <f>INDEX(F:F,MATCH(ecommerce_10000[[#This Row],[TotalAmount]],I:I,0))</f>
        <v>Giza</v>
      </c>
    </row>
    <row r="9530" spans="1:20" x14ac:dyDescent="0.3">
      <c r="A9530" s="1" t="s">
        <v>9574</v>
      </c>
      <c r="B9530" s="1" t="s">
        <v>49</v>
      </c>
      <c r="C9530" s="1" t="s">
        <v>14</v>
      </c>
      <c r="D9530" s="1" t="s">
        <v>50</v>
      </c>
      <c r="E9530" s="1" t="s">
        <v>16</v>
      </c>
      <c r="F9530" s="1" t="s">
        <v>33</v>
      </c>
      <c r="G9530">
        <v>14297.57</v>
      </c>
      <c r="H9530">
        <v>3</v>
      </c>
      <c r="I9530">
        <v>42892.71</v>
      </c>
      <c r="J9530">
        <v>3.21</v>
      </c>
      <c r="K9530">
        <v>1600</v>
      </c>
      <c r="L9530" s="2">
        <v>45514</v>
      </c>
      <c r="O9530" t="str">
        <f>IF(ecommerce_10000[[#This Row],[Platform]]="Souq","sq",ecommerce_10000[[#This Row],[Platform]])</f>
        <v>sq</v>
      </c>
      <c r="P9530" t="str">
        <f>IF(E9530="Souq","sq",IF(E9530="Jumia","Jum",E9530))</f>
        <v>sq</v>
      </c>
      <c r="Q9530">
        <f>VLOOKUP(ecommerce_10000[[#This Row],[City]],F:I,4,FALSE)</f>
        <v>3665.44</v>
      </c>
      <c r="R9530" s="1">
        <f>SUMIF(C:C,ecommerce_10000[[#This Row],[Category]],I:I)</f>
        <v>92327183.770000085</v>
      </c>
      <c r="S9530" s="1">
        <f>SUMIFS(I:I,C:C,C9530)</f>
        <v>92327183.770000085</v>
      </c>
      <c r="T9530" s="1" t="str">
        <f>INDEX(F:F,MATCH(ecommerce_10000[[#This Row],[TotalAmount]],I:I,0))</f>
        <v>Dubai</v>
      </c>
    </row>
    <row r="9531" spans="1:20" x14ac:dyDescent="0.3">
      <c r="A9531" s="1" t="s">
        <v>9575</v>
      </c>
      <c r="B9531" s="1" t="s">
        <v>65</v>
      </c>
      <c r="C9531" s="1" t="s">
        <v>20</v>
      </c>
      <c r="D9531" s="1" t="s">
        <v>66</v>
      </c>
      <c r="E9531" s="1" t="s">
        <v>47</v>
      </c>
      <c r="F9531" s="1" t="s">
        <v>62</v>
      </c>
      <c r="G9531">
        <v>12114.14</v>
      </c>
      <c r="H9531">
        <v>1</v>
      </c>
      <c r="I9531">
        <v>12114.14</v>
      </c>
      <c r="J9531">
        <v>1.62</v>
      </c>
      <c r="K9531">
        <v>4662</v>
      </c>
      <c r="L9531" s="2">
        <v>45563</v>
      </c>
      <c r="O9531" t="str">
        <f>IF(ecommerce_10000[[#This Row],[Platform]]="Souq","sq",ecommerce_10000[[#This Row],[Platform]])</f>
        <v>Amazon</v>
      </c>
      <c r="P9531" t="str">
        <f>IF(E9531="Souq","sq",IF(E9531="Jumia","Jum",E9531))</f>
        <v>Amazon</v>
      </c>
      <c r="Q9531">
        <f>VLOOKUP(ecommerce_10000[[#This Row],[City]],F:I,4,FALSE)</f>
        <v>27872.98</v>
      </c>
      <c r="R9531" s="1">
        <f>SUMIF(C:C,ecommerce_10000[[#This Row],[Category]],I:I)</f>
        <v>91504159.730000004</v>
      </c>
      <c r="S9531" s="1">
        <f>SUMIFS(I:I,C:C,C9531)</f>
        <v>91504159.730000004</v>
      </c>
      <c r="T9531" s="1" t="str">
        <f>INDEX(F:F,MATCH(ecommerce_10000[[#This Row],[TotalAmount]],I:I,0))</f>
        <v>Giza</v>
      </c>
    </row>
    <row r="9532" spans="1:20" x14ac:dyDescent="0.3">
      <c r="A9532" s="1" t="s">
        <v>9576</v>
      </c>
      <c r="B9532" s="1" t="s">
        <v>43</v>
      </c>
      <c r="C9532" s="1" t="s">
        <v>44</v>
      </c>
      <c r="D9532" s="1" t="s">
        <v>45</v>
      </c>
      <c r="E9532" s="1" t="s">
        <v>22</v>
      </c>
      <c r="F9532" s="1" t="s">
        <v>62</v>
      </c>
      <c r="G9532">
        <v>10482.27</v>
      </c>
      <c r="H9532">
        <v>3</v>
      </c>
      <c r="I9532">
        <v>31446.81</v>
      </c>
      <c r="J9532">
        <v>4.17</v>
      </c>
      <c r="K9532">
        <v>2022</v>
      </c>
      <c r="L9532" s="2">
        <v>45399</v>
      </c>
      <c r="O9532" t="str">
        <f>IF(ecommerce_10000[[#This Row],[Platform]]="Souq","sq",ecommerce_10000[[#This Row],[Platform]])</f>
        <v>Jumia</v>
      </c>
      <c r="P9532" t="str">
        <f>IF(E9532="Souq","sq",IF(E9532="Jumia","Jum",E9532))</f>
        <v>Jum</v>
      </c>
      <c r="Q9532">
        <f>VLOOKUP(ecommerce_10000[[#This Row],[City]],F:I,4,FALSE)</f>
        <v>27872.98</v>
      </c>
      <c r="R9532" s="1">
        <f>SUMIF(C:C,ecommerce_10000[[#This Row],[Category]],I:I)</f>
        <v>31420413.200000018</v>
      </c>
      <c r="S9532" s="1">
        <f>SUMIFS(I:I,C:C,C9532)</f>
        <v>31420413.200000018</v>
      </c>
      <c r="T9532" s="1" t="str">
        <f>INDEX(F:F,MATCH(ecommerce_10000[[#This Row],[TotalAmount]],I:I,0))</f>
        <v>Giza</v>
      </c>
    </row>
    <row r="9533" spans="1:20" x14ac:dyDescent="0.3">
      <c r="A9533" s="1" t="s">
        <v>9577</v>
      </c>
      <c r="B9533" s="1" t="s">
        <v>30</v>
      </c>
      <c r="C9533" s="1" t="s">
        <v>31</v>
      </c>
      <c r="D9533" s="1" t="s">
        <v>32</v>
      </c>
      <c r="E9533" s="1" t="s">
        <v>47</v>
      </c>
      <c r="F9533" s="1" t="s">
        <v>62</v>
      </c>
      <c r="G9533">
        <v>2505.06</v>
      </c>
      <c r="H9533">
        <v>3</v>
      </c>
      <c r="I9533">
        <v>7515.18</v>
      </c>
      <c r="J9533">
        <v>3.49</v>
      </c>
      <c r="K9533">
        <v>1586</v>
      </c>
      <c r="L9533" s="2">
        <v>45309</v>
      </c>
      <c r="O9533" t="str">
        <f>IF(ecommerce_10000[[#This Row],[Platform]]="Souq","sq",ecommerce_10000[[#This Row],[Platform]])</f>
        <v>Amazon</v>
      </c>
      <c r="P9533" t="str">
        <f>IF(E9533="Souq","sq",IF(E9533="Jumia","Jum",E9533))</f>
        <v>Amazon</v>
      </c>
      <c r="Q9533">
        <f>VLOOKUP(ecommerce_10000[[#This Row],[City]],F:I,4,FALSE)</f>
        <v>27872.98</v>
      </c>
      <c r="R9533" s="1">
        <f>SUMIF(C:C,ecommerce_10000[[#This Row],[Category]],I:I)</f>
        <v>57542997.559999913</v>
      </c>
      <c r="S9533" s="1">
        <f>SUMIFS(I:I,C:C,C9533)</f>
        <v>57542997.559999913</v>
      </c>
      <c r="T9533" s="1" t="str">
        <f>INDEX(F:F,MATCH(ecommerce_10000[[#This Row],[TotalAmount]],I:I,0))</f>
        <v>Giza</v>
      </c>
    </row>
    <row r="9534" spans="1:20" x14ac:dyDescent="0.3">
      <c r="A9534" s="1" t="s">
        <v>9578</v>
      </c>
      <c r="B9534" s="1" t="s">
        <v>25</v>
      </c>
      <c r="C9534" s="1" t="s">
        <v>26</v>
      </c>
      <c r="D9534" s="1" t="s">
        <v>27</v>
      </c>
      <c r="E9534" s="1" t="s">
        <v>47</v>
      </c>
      <c r="F9534" s="1" t="s">
        <v>23</v>
      </c>
      <c r="G9534">
        <v>977.62</v>
      </c>
      <c r="H9534">
        <v>4</v>
      </c>
      <c r="I9534">
        <v>3910.48</v>
      </c>
      <c r="J9534">
        <v>1.46</v>
      </c>
      <c r="K9534">
        <v>4952</v>
      </c>
      <c r="L9534" s="2">
        <v>45303</v>
      </c>
      <c r="O9534" t="str">
        <f>IF(ecommerce_10000[[#This Row],[Platform]]="Souq","sq",ecommerce_10000[[#This Row],[Platform]])</f>
        <v>Amazon</v>
      </c>
      <c r="P9534" t="str">
        <f>IF(E9534="Souq","sq",IF(E9534="Jumia","Jum",E9534))</f>
        <v>Amazon</v>
      </c>
      <c r="Q9534">
        <f>VLOOKUP(ecommerce_10000[[#This Row],[City]],F:I,4,FALSE)</f>
        <v>13290.4</v>
      </c>
      <c r="R9534" s="1">
        <f>SUMIF(C:C,ecommerce_10000[[#This Row],[Category]],I:I)</f>
        <v>29200970.130000021</v>
      </c>
      <c r="S9534" s="1">
        <f>SUMIFS(I:I,C:C,C9534)</f>
        <v>29200970.130000021</v>
      </c>
      <c r="T9534" s="1" t="str">
        <f>INDEX(F:F,MATCH(ecommerce_10000[[#This Row],[TotalAmount]],I:I,0))</f>
        <v>Alexandria</v>
      </c>
    </row>
    <row r="9535" spans="1:20" x14ac:dyDescent="0.3">
      <c r="A9535" s="1" t="s">
        <v>9579</v>
      </c>
      <c r="B9535" s="1" t="s">
        <v>38</v>
      </c>
      <c r="C9535" s="1" t="s">
        <v>20</v>
      </c>
      <c r="D9535" s="1" t="s">
        <v>39</v>
      </c>
      <c r="E9535" s="1" t="s">
        <v>47</v>
      </c>
      <c r="F9535" s="1" t="s">
        <v>23</v>
      </c>
      <c r="G9535">
        <v>14780.57</v>
      </c>
      <c r="H9535">
        <v>2</v>
      </c>
      <c r="I9535">
        <v>29561.14</v>
      </c>
      <c r="J9535">
        <v>1.56</v>
      </c>
      <c r="K9535">
        <v>3072</v>
      </c>
      <c r="L9535" s="2">
        <v>45469</v>
      </c>
      <c r="O9535" t="str">
        <f>IF(ecommerce_10000[[#This Row],[Platform]]="Souq","sq",ecommerce_10000[[#This Row],[Platform]])</f>
        <v>Amazon</v>
      </c>
      <c r="P9535" t="str">
        <f>IF(E9535="Souq","sq",IF(E9535="Jumia","Jum",E9535))</f>
        <v>Amazon</v>
      </c>
      <c r="Q9535">
        <f>VLOOKUP(ecommerce_10000[[#This Row],[City]],F:I,4,FALSE)</f>
        <v>13290.4</v>
      </c>
      <c r="R9535" s="1">
        <f>SUMIF(C:C,ecommerce_10000[[#This Row],[Category]],I:I)</f>
        <v>91504159.730000004</v>
      </c>
      <c r="S9535" s="1">
        <f>SUMIFS(I:I,C:C,C9535)</f>
        <v>91504159.730000004</v>
      </c>
      <c r="T9535" s="1" t="str">
        <f>INDEX(F:F,MATCH(ecommerce_10000[[#This Row],[TotalAmount]],I:I,0))</f>
        <v>Alexandria</v>
      </c>
    </row>
    <row r="9536" spans="1:20" x14ac:dyDescent="0.3">
      <c r="A9536" s="1" t="s">
        <v>9580</v>
      </c>
      <c r="B9536" s="1" t="s">
        <v>19</v>
      </c>
      <c r="C9536" s="1" t="s">
        <v>20</v>
      </c>
      <c r="D9536" s="1" t="s">
        <v>21</v>
      </c>
      <c r="E9536" s="1" t="s">
        <v>16</v>
      </c>
      <c r="F9536" s="1" t="s">
        <v>28</v>
      </c>
      <c r="G9536">
        <v>2441.36</v>
      </c>
      <c r="H9536">
        <v>4</v>
      </c>
      <c r="I9536">
        <v>9765.44</v>
      </c>
      <c r="J9536">
        <v>1.93</v>
      </c>
      <c r="K9536">
        <v>1010</v>
      </c>
      <c r="L9536" s="2">
        <v>45474</v>
      </c>
      <c r="O9536" t="str">
        <f>IF(ecommerce_10000[[#This Row],[Platform]]="Souq","sq",ecommerce_10000[[#This Row],[Platform]])</f>
        <v>sq</v>
      </c>
      <c r="P9536" t="str">
        <f>IF(E9536="Souq","sq",IF(E9536="Jumia","Jum",E9536))</f>
        <v>sq</v>
      </c>
      <c r="Q9536">
        <f>VLOOKUP(ecommerce_10000[[#This Row],[City]],F:I,4,FALSE)</f>
        <v>26648.76</v>
      </c>
      <c r="R9536" s="1">
        <f>SUMIF(C:C,ecommerce_10000[[#This Row],[Category]],I:I)</f>
        <v>91504159.730000004</v>
      </c>
      <c r="S9536" s="1">
        <f>SUMIFS(I:I,C:C,C9536)</f>
        <v>91504159.730000004</v>
      </c>
      <c r="T9536" s="1" t="str">
        <f>INDEX(F:F,MATCH(ecommerce_10000[[#This Row],[TotalAmount]],I:I,0))</f>
        <v>Casablanca</v>
      </c>
    </row>
    <row r="9537" spans="1:20" x14ac:dyDescent="0.3">
      <c r="A9537" s="1" t="s">
        <v>9581</v>
      </c>
      <c r="B9537" s="1" t="s">
        <v>65</v>
      </c>
      <c r="C9537" s="1" t="s">
        <v>20</v>
      </c>
      <c r="D9537" s="1" t="s">
        <v>66</v>
      </c>
      <c r="E9537" s="1" t="s">
        <v>22</v>
      </c>
      <c r="F9537" s="1" t="s">
        <v>23</v>
      </c>
      <c r="G9537">
        <v>9271.3700000000008</v>
      </c>
      <c r="H9537">
        <v>3</v>
      </c>
      <c r="I9537">
        <v>27814.11</v>
      </c>
      <c r="J9537">
        <v>1.17</v>
      </c>
      <c r="K9537">
        <v>3852</v>
      </c>
      <c r="L9537" s="2">
        <v>45387</v>
      </c>
      <c r="O9537" t="str">
        <f>IF(ecommerce_10000[[#This Row],[Platform]]="Souq","sq",ecommerce_10000[[#This Row],[Platform]])</f>
        <v>Jumia</v>
      </c>
      <c r="P9537" t="str">
        <f>IF(E9537="Souq","sq",IF(E9537="Jumia","Jum",E9537))</f>
        <v>Jum</v>
      </c>
      <c r="Q9537">
        <f>VLOOKUP(ecommerce_10000[[#This Row],[City]],F:I,4,FALSE)</f>
        <v>13290.4</v>
      </c>
      <c r="R9537" s="1">
        <f>SUMIF(C:C,ecommerce_10000[[#This Row],[Category]],I:I)</f>
        <v>91504159.730000004</v>
      </c>
      <c r="S9537" s="1">
        <f>SUMIFS(I:I,C:C,C9537)</f>
        <v>91504159.730000004</v>
      </c>
      <c r="T9537" s="1" t="str">
        <f>INDEX(F:F,MATCH(ecommerce_10000[[#This Row],[TotalAmount]],I:I,0))</f>
        <v>Alexandria</v>
      </c>
    </row>
    <row r="9538" spans="1:20" x14ac:dyDescent="0.3">
      <c r="A9538" s="1" t="s">
        <v>9582</v>
      </c>
      <c r="B9538" s="1" t="s">
        <v>35</v>
      </c>
      <c r="C9538" s="1" t="s">
        <v>14</v>
      </c>
      <c r="D9538" s="1" t="s">
        <v>36</v>
      </c>
      <c r="E9538" s="1" t="s">
        <v>47</v>
      </c>
      <c r="F9538" s="1" t="s">
        <v>23</v>
      </c>
      <c r="G9538">
        <v>14899.34</v>
      </c>
      <c r="H9538">
        <v>1</v>
      </c>
      <c r="I9538">
        <v>14899.34</v>
      </c>
      <c r="J9538">
        <v>1.85</v>
      </c>
      <c r="K9538">
        <v>700</v>
      </c>
      <c r="L9538" s="2">
        <v>45357</v>
      </c>
      <c r="O9538" t="str">
        <f>IF(ecommerce_10000[[#This Row],[Platform]]="Souq","sq",ecommerce_10000[[#This Row],[Platform]])</f>
        <v>Amazon</v>
      </c>
      <c r="P9538" t="str">
        <f>IF(E9538="Souq","sq",IF(E9538="Jumia","Jum",E9538))</f>
        <v>Amazon</v>
      </c>
      <c r="Q9538">
        <f>VLOOKUP(ecommerce_10000[[#This Row],[City]],F:I,4,FALSE)</f>
        <v>13290.4</v>
      </c>
      <c r="R9538" s="1">
        <f>SUMIF(C:C,ecommerce_10000[[#This Row],[Category]],I:I)</f>
        <v>92327183.770000085</v>
      </c>
      <c r="S9538" s="1">
        <f>SUMIFS(I:I,C:C,C9538)</f>
        <v>92327183.770000085</v>
      </c>
      <c r="T9538" s="1" t="str">
        <f>INDEX(F:F,MATCH(ecommerce_10000[[#This Row],[TotalAmount]],I:I,0))</f>
        <v>Alexandria</v>
      </c>
    </row>
    <row r="9539" spans="1:20" x14ac:dyDescent="0.3">
      <c r="A9539" s="1" t="s">
        <v>9583</v>
      </c>
      <c r="B9539" s="1" t="s">
        <v>13</v>
      </c>
      <c r="C9539" s="1" t="s">
        <v>14</v>
      </c>
      <c r="D9539" s="1" t="s">
        <v>15</v>
      </c>
      <c r="E9539" s="1" t="s">
        <v>16</v>
      </c>
      <c r="F9539" s="1" t="s">
        <v>40</v>
      </c>
      <c r="G9539">
        <v>13269.41</v>
      </c>
      <c r="H9539">
        <v>5</v>
      </c>
      <c r="I9539">
        <v>66347.05</v>
      </c>
      <c r="J9539">
        <v>4.03</v>
      </c>
      <c r="K9539">
        <v>2033</v>
      </c>
      <c r="L9539" s="2">
        <v>45438</v>
      </c>
      <c r="O9539" t="str">
        <f>IF(ecommerce_10000[[#This Row],[Platform]]="Souq","sq",ecommerce_10000[[#This Row],[Platform]])</f>
        <v>sq</v>
      </c>
      <c r="P9539" t="str">
        <f>IF(E9539="Souq","sq",IF(E9539="Jumia","Jum",E9539))</f>
        <v>sq</v>
      </c>
      <c r="Q9539">
        <f>VLOOKUP(ecommerce_10000[[#This Row],[City]],F:I,4,FALSE)</f>
        <v>99349.3</v>
      </c>
      <c r="R9539" s="1">
        <f>SUMIF(C:C,ecommerce_10000[[#This Row],[Category]],I:I)</f>
        <v>92327183.770000085</v>
      </c>
      <c r="S9539" s="1">
        <f>SUMIFS(I:I,C:C,C9539)</f>
        <v>92327183.770000085</v>
      </c>
      <c r="T9539" s="1" t="str">
        <f>INDEX(F:F,MATCH(ecommerce_10000[[#This Row],[TotalAmount]],I:I,0))</f>
        <v>Riyadh</v>
      </c>
    </row>
    <row r="9540" spans="1:20" x14ac:dyDescent="0.3">
      <c r="A9540" s="1" t="s">
        <v>9584</v>
      </c>
      <c r="B9540" s="1" t="s">
        <v>65</v>
      </c>
      <c r="C9540" s="1" t="s">
        <v>20</v>
      </c>
      <c r="D9540" s="1" t="s">
        <v>66</v>
      </c>
      <c r="E9540" s="1" t="s">
        <v>22</v>
      </c>
      <c r="F9540" s="1" t="s">
        <v>23</v>
      </c>
      <c r="G9540">
        <v>6171.91</v>
      </c>
      <c r="H9540">
        <v>2</v>
      </c>
      <c r="I9540">
        <v>12343.82</v>
      </c>
      <c r="J9540">
        <v>3.71</v>
      </c>
      <c r="K9540">
        <v>4037</v>
      </c>
      <c r="L9540" s="2">
        <v>45488</v>
      </c>
      <c r="O9540" t="str">
        <f>IF(ecommerce_10000[[#This Row],[Platform]]="Souq","sq",ecommerce_10000[[#This Row],[Platform]])</f>
        <v>Jumia</v>
      </c>
      <c r="P9540" t="str">
        <f>IF(E9540="Souq","sq",IF(E9540="Jumia","Jum",E9540))</f>
        <v>Jum</v>
      </c>
      <c r="Q9540">
        <f>VLOOKUP(ecommerce_10000[[#This Row],[City]],F:I,4,FALSE)</f>
        <v>13290.4</v>
      </c>
      <c r="R9540" s="1">
        <f>SUMIF(C:C,ecommerce_10000[[#This Row],[Category]],I:I)</f>
        <v>91504159.730000004</v>
      </c>
      <c r="S9540" s="1">
        <f>SUMIFS(I:I,C:C,C9540)</f>
        <v>91504159.730000004</v>
      </c>
      <c r="T9540" s="1" t="str">
        <f>INDEX(F:F,MATCH(ecommerce_10000[[#This Row],[TotalAmount]],I:I,0))</f>
        <v>Alexandria</v>
      </c>
    </row>
    <row r="9541" spans="1:20" x14ac:dyDescent="0.3">
      <c r="A9541" s="1" t="s">
        <v>9585</v>
      </c>
      <c r="B9541" s="1" t="s">
        <v>30</v>
      </c>
      <c r="C9541" s="1" t="s">
        <v>31</v>
      </c>
      <c r="D9541" s="1" t="s">
        <v>32</v>
      </c>
      <c r="E9541" s="1" t="s">
        <v>16</v>
      </c>
      <c r="F9541" s="1" t="s">
        <v>40</v>
      </c>
      <c r="G9541">
        <v>9596.61</v>
      </c>
      <c r="H9541">
        <v>3</v>
      </c>
      <c r="I9541">
        <v>28789.83</v>
      </c>
      <c r="J9541">
        <v>4.17</v>
      </c>
      <c r="K9541">
        <v>681</v>
      </c>
      <c r="L9541" s="2">
        <v>45405</v>
      </c>
      <c r="O9541" t="str">
        <f>IF(ecommerce_10000[[#This Row],[Platform]]="Souq","sq",ecommerce_10000[[#This Row],[Platform]])</f>
        <v>sq</v>
      </c>
      <c r="P9541" t="str">
        <f>IF(E9541="Souq","sq",IF(E9541="Jumia","Jum",E9541))</f>
        <v>sq</v>
      </c>
      <c r="Q9541">
        <f>VLOOKUP(ecommerce_10000[[#This Row],[City]],F:I,4,FALSE)</f>
        <v>99349.3</v>
      </c>
      <c r="R9541" s="1">
        <f>SUMIF(C:C,ecommerce_10000[[#This Row],[Category]],I:I)</f>
        <v>57542997.559999913</v>
      </c>
      <c r="S9541" s="1">
        <f>SUMIFS(I:I,C:C,C9541)</f>
        <v>57542997.559999913</v>
      </c>
      <c r="T9541" s="1" t="str">
        <f>INDEX(F:F,MATCH(ecommerce_10000[[#This Row],[TotalAmount]],I:I,0))</f>
        <v>Riyadh</v>
      </c>
    </row>
    <row r="9542" spans="1:20" x14ac:dyDescent="0.3">
      <c r="A9542" s="1" t="s">
        <v>9586</v>
      </c>
      <c r="B9542" s="1" t="s">
        <v>19</v>
      </c>
      <c r="C9542" s="1" t="s">
        <v>20</v>
      </c>
      <c r="D9542" s="1" t="s">
        <v>21</v>
      </c>
      <c r="E9542" s="1" t="s">
        <v>22</v>
      </c>
      <c r="F9542" s="1" t="s">
        <v>28</v>
      </c>
      <c r="G9542">
        <v>8387.7000000000007</v>
      </c>
      <c r="H9542">
        <v>3</v>
      </c>
      <c r="I9542">
        <v>25163.1</v>
      </c>
      <c r="J9542">
        <v>1.43</v>
      </c>
      <c r="K9542">
        <v>2937</v>
      </c>
      <c r="L9542" s="2">
        <v>45485</v>
      </c>
      <c r="O9542" t="str">
        <f>IF(ecommerce_10000[[#This Row],[Platform]]="Souq","sq",ecommerce_10000[[#This Row],[Platform]])</f>
        <v>Jumia</v>
      </c>
      <c r="P9542" t="str">
        <f>IF(E9542="Souq","sq",IF(E9542="Jumia","Jum",E9542))</f>
        <v>Jum</v>
      </c>
      <c r="Q9542">
        <f>VLOOKUP(ecommerce_10000[[#This Row],[City]],F:I,4,FALSE)</f>
        <v>26648.76</v>
      </c>
      <c r="R9542" s="1">
        <f>SUMIF(C:C,ecommerce_10000[[#This Row],[Category]],I:I)</f>
        <v>91504159.730000004</v>
      </c>
      <c r="S9542" s="1">
        <f>SUMIFS(I:I,C:C,C9542)</f>
        <v>91504159.730000004</v>
      </c>
      <c r="T9542" s="1" t="str">
        <f>INDEX(F:F,MATCH(ecommerce_10000[[#This Row],[TotalAmount]],I:I,0))</f>
        <v>Casablanca</v>
      </c>
    </row>
    <row r="9543" spans="1:20" x14ac:dyDescent="0.3">
      <c r="A9543" s="1" t="s">
        <v>9587</v>
      </c>
      <c r="B9543" s="1" t="s">
        <v>30</v>
      </c>
      <c r="C9543" s="1" t="s">
        <v>31</v>
      </c>
      <c r="D9543" s="1" t="s">
        <v>32</v>
      </c>
      <c r="E9543" s="1" t="s">
        <v>47</v>
      </c>
      <c r="F9543" s="1" t="s">
        <v>62</v>
      </c>
      <c r="G9543">
        <v>16429.89</v>
      </c>
      <c r="H9543">
        <v>5</v>
      </c>
      <c r="I9543">
        <v>82149.45</v>
      </c>
      <c r="J9543">
        <v>2</v>
      </c>
      <c r="K9543">
        <v>4204</v>
      </c>
      <c r="L9543" s="2">
        <v>45497</v>
      </c>
      <c r="O9543" t="str">
        <f>IF(ecommerce_10000[[#This Row],[Platform]]="Souq","sq",ecommerce_10000[[#This Row],[Platform]])</f>
        <v>Amazon</v>
      </c>
      <c r="P9543" t="str">
        <f>IF(E9543="Souq","sq",IF(E9543="Jumia","Jum",E9543))</f>
        <v>Amazon</v>
      </c>
      <c r="Q9543">
        <f>VLOOKUP(ecommerce_10000[[#This Row],[City]],F:I,4,FALSE)</f>
        <v>27872.98</v>
      </c>
      <c r="R9543" s="1">
        <f>SUMIF(C:C,ecommerce_10000[[#This Row],[Category]],I:I)</f>
        <v>57542997.559999913</v>
      </c>
      <c r="S9543" s="1">
        <f>SUMIFS(I:I,C:C,C9543)</f>
        <v>57542997.559999913</v>
      </c>
      <c r="T9543" s="1" t="str">
        <f>INDEX(F:F,MATCH(ecommerce_10000[[#This Row],[TotalAmount]],I:I,0))</f>
        <v>Giza</v>
      </c>
    </row>
    <row r="9544" spans="1:20" x14ac:dyDescent="0.3">
      <c r="A9544" s="1" t="s">
        <v>9588</v>
      </c>
      <c r="B9544" s="1" t="s">
        <v>19</v>
      </c>
      <c r="C9544" s="1" t="s">
        <v>20</v>
      </c>
      <c r="D9544" s="1" t="s">
        <v>21</v>
      </c>
      <c r="E9544" s="1" t="s">
        <v>47</v>
      </c>
      <c r="F9544" s="1" t="s">
        <v>40</v>
      </c>
      <c r="G9544">
        <v>6275.42</v>
      </c>
      <c r="H9544">
        <v>1</v>
      </c>
      <c r="I9544">
        <v>6275.42</v>
      </c>
      <c r="J9544">
        <v>4</v>
      </c>
      <c r="K9544">
        <v>4320</v>
      </c>
      <c r="L9544" s="2">
        <v>45432</v>
      </c>
      <c r="O9544" t="str">
        <f>IF(ecommerce_10000[[#This Row],[Platform]]="Souq","sq",ecommerce_10000[[#This Row],[Platform]])</f>
        <v>Amazon</v>
      </c>
      <c r="P9544" t="str">
        <f>IF(E9544="Souq","sq",IF(E9544="Jumia","Jum",E9544))</f>
        <v>Amazon</v>
      </c>
      <c r="Q9544">
        <f>VLOOKUP(ecommerce_10000[[#This Row],[City]],F:I,4,FALSE)</f>
        <v>99349.3</v>
      </c>
      <c r="R9544" s="1">
        <f>SUMIF(C:C,ecommerce_10000[[#This Row],[Category]],I:I)</f>
        <v>91504159.730000004</v>
      </c>
      <c r="S9544" s="1">
        <f>SUMIFS(I:I,C:C,C9544)</f>
        <v>91504159.730000004</v>
      </c>
      <c r="T9544" s="1" t="str">
        <f>INDEX(F:F,MATCH(ecommerce_10000[[#This Row],[TotalAmount]],I:I,0))</f>
        <v>Riyadh</v>
      </c>
    </row>
    <row r="9545" spans="1:20" x14ac:dyDescent="0.3">
      <c r="A9545" s="1" t="s">
        <v>9589</v>
      </c>
      <c r="B9545" s="1" t="s">
        <v>13</v>
      </c>
      <c r="C9545" s="1" t="s">
        <v>14</v>
      </c>
      <c r="D9545" s="1" t="s">
        <v>15</v>
      </c>
      <c r="E9545" s="1" t="s">
        <v>47</v>
      </c>
      <c r="F9545" s="1" t="s">
        <v>28</v>
      </c>
      <c r="G9545">
        <v>8667.9</v>
      </c>
      <c r="H9545">
        <v>1</v>
      </c>
      <c r="I9545">
        <v>8667.9</v>
      </c>
      <c r="J9545">
        <v>4.3600000000000003</v>
      </c>
      <c r="K9545">
        <v>2714</v>
      </c>
      <c r="L9545" s="2">
        <v>45299</v>
      </c>
      <c r="O9545" t="str">
        <f>IF(ecommerce_10000[[#This Row],[Platform]]="Souq","sq",ecommerce_10000[[#This Row],[Platform]])</f>
        <v>Amazon</v>
      </c>
      <c r="P9545" t="str">
        <f>IF(E9545="Souq","sq",IF(E9545="Jumia","Jum",E9545))</f>
        <v>Amazon</v>
      </c>
      <c r="Q9545">
        <f>VLOOKUP(ecommerce_10000[[#This Row],[City]],F:I,4,FALSE)</f>
        <v>26648.76</v>
      </c>
      <c r="R9545" s="1">
        <f>SUMIF(C:C,ecommerce_10000[[#This Row],[Category]],I:I)</f>
        <v>92327183.770000085</v>
      </c>
      <c r="S9545" s="1">
        <f>SUMIFS(I:I,C:C,C9545)</f>
        <v>92327183.770000085</v>
      </c>
      <c r="T9545" s="1" t="str">
        <f>INDEX(F:F,MATCH(ecommerce_10000[[#This Row],[TotalAmount]],I:I,0))</f>
        <v>Casablanca</v>
      </c>
    </row>
    <row r="9546" spans="1:20" x14ac:dyDescent="0.3">
      <c r="A9546" s="1" t="s">
        <v>9590</v>
      </c>
      <c r="B9546" s="1" t="s">
        <v>35</v>
      </c>
      <c r="C9546" s="1" t="s">
        <v>14</v>
      </c>
      <c r="D9546" s="1" t="s">
        <v>36</v>
      </c>
      <c r="E9546" s="1" t="s">
        <v>16</v>
      </c>
      <c r="F9546" s="1" t="s">
        <v>33</v>
      </c>
      <c r="G9546">
        <v>6712.17</v>
      </c>
      <c r="H9546">
        <v>2</v>
      </c>
      <c r="I9546">
        <v>13424.34</v>
      </c>
      <c r="J9546">
        <v>4.3899999999999997</v>
      </c>
      <c r="K9546">
        <v>329</v>
      </c>
      <c r="L9546" s="2">
        <v>45318</v>
      </c>
      <c r="O9546" t="str">
        <f>IF(ecommerce_10000[[#This Row],[Platform]]="Souq","sq",ecommerce_10000[[#This Row],[Platform]])</f>
        <v>sq</v>
      </c>
      <c r="P9546" t="str">
        <f>IF(E9546="Souq","sq",IF(E9546="Jumia","Jum",E9546))</f>
        <v>sq</v>
      </c>
      <c r="Q9546">
        <f>VLOOKUP(ecommerce_10000[[#This Row],[City]],F:I,4,FALSE)</f>
        <v>3665.44</v>
      </c>
      <c r="R9546" s="1">
        <f>SUMIF(C:C,ecommerce_10000[[#This Row],[Category]],I:I)</f>
        <v>92327183.770000085</v>
      </c>
      <c r="S9546" s="1">
        <f>SUMIFS(I:I,C:C,C9546)</f>
        <v>92327183.770000085</v>
      </c>
      <c r="T9546" s="1" t="str">
        <f>INDEX(F:F,MATCH(ecommerce_10000[[#This Row],[TotalAmount]],I:I,0))</f>
        <v>Dubai</v>
      </c>
    </row>
    <row r="9547" spans="1:20" x14ac:dyDescent="0.3">
      <c r="A9547" s="1" t="s">
        <v>9591</v>
      </c>
      <c r="B9547" s="1" t="s">
        <v>38</v>
      </c>
      <c r="C9547" s="1" t="s">
        <v>20</v>
      </c>
      <c r="D9547" s="1" t="s">
        <v>39</v>
      </c>
      <c r="E9547" s="1" t="s">
        <v>22</v>
      </c>
      <c r="F9547" s="1" t="s">
        <v>33</v>
      </c>
      <c r="G9547">
        <v>6799.69</v>
      </c>
      <c r="H9547">
        <v>4</v>
      </c>
      <c r="I9547">
        <v>27198.76</v>
      </c>
      <c r="J9547">
        <v>4.63</v>
      </c>
      <c r="K9547">
        <v>2808</v>
      </c>
      <c r="L9547" s="2">
        <v>45389</v>
      </c>
      <c r="O9547" t="str">
        <f>IF(ecommerce_10000[[#This Row],[Platform]]="Souq","sq",ecommerce_10000[[#This Row],[Platform]])</f>
        <v>Jumia</v>
      </c>
      <c r="P9547" t="str">
        <f>IF(E9547="Souq","sq",IF(E9547="Jumia","Jum",E9547))</f>
        <v>Jum</v>
      </c>
      <c r="Q9547">
        <f>VLOOKUP(ecommerce_10000[[#This Row],[City]],F:I,4,FALSE)</f>
        <v>3665.44</v>
      </c>
      <c r="R9547" s="1">
        <f>SUMIF(C:C,ecommerce_10000[[#This Row],[Category]],I:I)</f>
        <v>91504159.730000004</v>
      </c>
      <c r="S9547" s="1">
        <f>SUMIFS(I:I,C:C,C9547)</f>
        <v>91504159.730000004</v>
      </c>
      <c r="T9547" s="1" t="str">
        <f>INDEX(F:F,MATCH(ecommerce_10000[[#This Row],[TotalAmount]],I:I,0))</f>
        <v>Dubai</v>
      </c>
    </row>
    <row r="9548" spans="1:20" x14ac:dyDescent="0.3">
      <c r="A9548" s="1" t="s">
        <v>9592</v>
      </c>
      <c r="B9548" s="1" t="s">
        <v>13</v>
      </c>
      <c r="C9548" s="1" t="s">
        <v>14</v>
      </c>
      <c r="D9548" s="1" t="s">
        <v>15</v>
      </c>
      <c r="E9548" s="1" t="s">
        <v>16</v>
      </c>
      <c r="F9548" s="1" t="s">
        <v>62</v>
      </c>
      <c r="G9548">
        <v>16632.02</v>
      </c>
      <c r="H9548">
        <v>2</v>
      </c>
      <c r="I9548">
        <v>33264.04</v>
      </c>
      <c r="J9548">
        <v>2.3199999999999998</v>
      </c>
      <c r="K9548">
        <v>4692</v>
      </c>
      <c r="L9548" s="2">
        <v>45606</v>
      </c>
      <c r="O9548" t="str">
        <f>IF(ecommerce_10000[[#This Row],[Platform]]="Souq","sq",ecommerce_10000[[#This Row],[Platform]])</f>
        <v>sq</v>
      </c>
      <c r="P9548" t="str">
        <f>IF(E9548="Souq","sq",IF(E9548="Jumia","Jum",E9548))</f>
        <v>sq</v>
      </c>
      <c r="Q9548">
        <f>VLOOKUP(ecommerce_10000[[#This Row],[City]],F:I,4,FALSE)</f>
        <v>27872.98</v>
      </c>
      <c r="R9548" s="1">
        <f>SUMIF(C:C,ecommerce_10000[[#This Row],[Category]],I:I)</f>
        <v>92327183.770000085</v>
      </c>
      <c r="S9548" s="1">
        <f>SUMIFS(I:I,C:C,C9548)</f>
        <v>92327183.770000085</v>
      </c>
      <c r="T9548" s="1" t="str">
        <f>INDEX(F:F,MATCH(ecommerce_10000[[#This Row],[TotalAmount]],I:I,0))</f>
        <v>Giza</v>
      </c>
    </row>
    <row r="9549" spans="1:20" x14ac:dyDescent="0.3">
      <c r="A9549" s="1" t="s">
        <v>9593</v>
      </c>
      <c r="B9549" s="1" t="s">
        <v>19</v>
      </c>
      <c r="C9549" s="1" t="s">
        <v>20</v>
      </c>
      <c r="D9549" s="1" t="s">
        <v>21</v>
      </c>
      <c r="E9549" s="1" t="s">
        <v>16</v>
      </c>
      <c r="F9549" s="1" t="s">
        <v>17</v>
      </c>
      <c r="G9549">
        <v>11932.67</v>
      </c>
      <c r="H9549">
        <v>2</v>
      </c>
      <c r="I9549">
        <v>23865.34</v>
      </c>
      <c r="J9549">
        <v>3.81</v>
      </c>
      <c r="K9549">
        <v>4790</v>
      </c>
      <c r="L9549" s="2">
        <v>45485</v>
      </c>
      <c r="O9549" t="str">
        <f>IF(ecommerce_10000[[#This Row],[Platform]]="Souq","sq",ecommerce_10000[[#This Row],[Platform]])</f>
        <v>sq</v>
      </c>
      <c r="P9549" t="str">
        <f>IF(E9549="Souq","sq",IF(E9549="Jumia","Jum",E9549))</f>
        <v>sq</v>
      </c>
      <c r="Q9549">
        <f>VLOOKUP(ecommerce_10000[[#This Row],[City]],F:I,4,FALSE)</f>
        <v>16284.02</v>
      </c>
      <c r="R9549" s="1">
        <f>SUMIF(C:C,ecommerce_10000[[#This Row],[Category]],I:I)</f>
        <v>91504159.730000004</v>
      </c>
      <c r="S9549" s="1">
        <f>SUMIFS(I:I,C:C,C9549)</f>
        <v>91504159.730000004</v>
      </c>
      <c r="T9549" s="1" t="str">
        <f>INDEX(F:F,MATCH(ecommerce_10000[[#This Row],[TotalAmount]],I:I,0))</f>
        <v>Cairo</v>
      </c>
    </row>
    <row r="9550" spans="1:20" x14ac:dyDescent="0.3">
      <c r="A9550" s="1" t="s">
        <v>9594</v>
      </c>
      <c r="B9550" s="1" t="s">
        <v>43</v>
      </c>
      <c r="C9550" s="1" t="s">
        <v>44</v>
      </c>
      <c r="D9550" s="1" t="s">
        <v>45</v>
      </c>
      <c r="E9550" s="1" t="s">
        <v>22</v>
      </c>
      <c r="F9550" s="1" t="s">
        <v>62</v>
      </c>
      <c r="G9550">
        <v>2656.18</v>
      </c>
      <c r="H9550">
        <v>4</v>
      </c>
      <c r="I9550">
        <v>10624.72</v>
      </c>
      <c r="J9550">
        <v>3.73</v>
      </c>
      <c r="K9550">
        <v>2518</v>
      </c>
      <c r="L9550" s="2">
        <v>45515</v>
      </c>
      <c r="O9550" t="str">
        <f>IF(ecommerce_10000[[#This Row],[Platform]]="Souq","sq",ecommerce_10000[[#This Row],[Platform]])</f>
        <v>Jumia</v>
      </c>
      <c r="P9550" t="str">
        <f>IF(E9550="Souq","sq",IF(E9550="Jumia","Jum",E9550))</f>
        <v>Jum</v>
      </c>
      <c r="Q9550">
        <f>VLOOKUP(ecommerce_10000[[#This Row],[City]],F:I,4,FALSE)</f>
        <v>27872.98</v>
      </c>
      <c r="R9550" s="1">
        <f>SUMIF(C:C,ecommerce_10000[[#This Row],[Category]],I:I)</f>
        <v>31420413.200000018</v>
      </c>
      <c r="S9550" s="1">
        <f>SUMIFS(I:I,C:C,C9550)</f>
        <v>31420413.200000018</v>
      </c>
      <c r="T9550" s="1" t="str">
        <f>INDEX(F:F,MATCH(ecommerce_10000[[#This Row],[TotalAmount]],I:I,0))</f>
        <v>Giza</v>
      </c>
    </row>
    <row r="9551" spans="1:20" x14ac:dyDescent="0.3">
      <c r="A9551" s="1" t="s">
        <v>9595</v>
      </c>
      <c r="B9551" s="1" t="s">
        <v>13</v>
      </c>
      <c r="C9551" s="1" t="s">
        <v>14</v>
      </c>
      <c r="D9551" s="1" t="s">
        <v>15</v>
      </c>
      <c r="E9551" s="1" t="s">
        <v>47</v>
      </c>
      <c r="F9551" s="1" t="s">
        <v>40</v>
      </c>
      <c r="G9551">
        <v>2910.59</v>
      </c>
      <c r="H9551">
        <v>1</v>
      </c>
      <c r="I9551">
        <v>2910.59</v>
      </c>
      <c r="J9551">
        <v>1.99</v>
      </c>
      <c r="K9551">
        <v>3951</v>
      </c>
      <c r="L9551" s="2">
        <v>45512</v>
      </c>
      <c r="O9551" t="str">
        <f>IF(ecommerce_10000[[#This Row],[Platform]]="Souq","sq",ecommerce_10000[[#This Row],[Platform]])</f>
        <v>Amazon</v>
      </c>
      <c r="P9551" t="str">
        <f>IF(E9551="Souq","sq",IF(E9551="Jumia","Jum",E9551))</f>
        <v>Amazon</v>
      </c>
      <c r="Q9551">
        <f>VLOOKUP(ecommerce_10000[[#This Row],[City]],F:I,4,FALSE)</f>
        <v>99349.3</v>
      </c>
      <c r="R9551" s="1">
        <f>SUMIF(C:C,ecommerce_10000[[#This Row],[Category]],I:I)</f>
        <v>92327183.770000085</v>
      </c>
      <c r="S9551" s="1">
        <f>SUMIFS(I:I,C:C,C9551)</f>
        <v>92327183.770000085</v>
      </c>
      <c r="T9551" s="1" t="str">
        <f>INDEX(F:F,MATCH(ecommerce_10000[[#This Row],[TotalAmount]],I:I,0))</f>
        <v>Riyadh</v>
      </c>
    </row>
    <row r="9552" spans="1:20" x14ac:dyDescent="0.3">
      <c r="A9552" s="1" t="s">
        <v>9596</v>
      </c>
      <c r="B9552" s="1" t="s">
        <v>65</v>
      </c>
      <c r="C9552" s="1" t="s">
        <v>20</v>
      </c>
      <c r="D9552" s="1" t="s">
        <v>66</v>
      </c>
      <c r="E9552" s="1" t="s">
        <v>16</v>
      </c>
      <c r="F9552" s="1" t="s">
        <v>17</v>
      </c>
      <c r="G9552">
        <v>2519.89</v>
      </c>
      <c r="H9552">
        <v>1</v>
      </c>
      <c r="I9552">
        <v>2519.89</v>
      </c>
      <c r="J9552">
        <v>3.5</v>
      </c>
      <c r="K9552">
        <v>207</v>
      </c>
      <c r="L9552" s="2">
        <v>45524</v>
      </c>
      <c r="O9552" t="str">
        <f>IF(ecommerce_10000[[#This Row],[Platform]]="Souq","sq",ecommerce_10000[[#This Row],[Platform]])</f>
        <v>sq</v>
      </c>
      <c r="P9552" t="str">
        <f>IF(E9552="Souq","sq",IF(E9552="Jumia","Jum",E9552))</f>
        <v>sq</v>
      </c>
      <c r="Q9552">
        <f>VLOOKUP(ecommerce_10000[[#This Row],[City]],F:I,4,FALSE)</f>
        <v>16284.02</v>
      </c>
      <c r="R9552" s="1">
        <f>SUMIF(C:C,ecommerce_10000[[#This Row],[Category]],I:I)</f>
        <v>91504159.730000004</v>
      </c>
      <c r="S9552" s="1">
        <f>SUMIFS(I:I,C:C,C9552)</f>
        <v>91504159.730000004</v>
      </c>
      <c r="T9552" s="1" t="str">
        <f>INDEX(F:F,MATCH(ecommerce_10000[[#This Row],[TotalAmount]],I:I,0))</f>
        <v>Cairo</v>
      </c>
    </row>
    <row r="9553" spans="1:20" x14ac:dyDescent="0.3">
      <c r="A9553" s="1" t="s">
        <v>9597</v>
      </c>
      <c r="B9553" s="1" t="s">
        <v>49</v>
      </c>
      <c r="C9553" s="1" t="s">
        <v>14</v>
      </c>
      <c r="D9553" s="1" t="s">
        <v>50</v>
      </c>
      <c r="E9553" s="1" t="s">
        <v>16</v>
      </c>
      <c r="F9553" s="1" t="s">
        <v>62</v>
      </c>
      <c r="G9553">
        <v>10267.41</v>
      </c>
      <c r="H9553">
        <v>1</v>
      </c>
      <c r="I9553">
        <v>10267.41</v>
      </c>
      <c r="J9553">
        <v>2.0099999999999998</v>
      </c>
      <c r="K9553">
        <v>3508</v>
      </c>
      <c r="L9553" s="2">
        <v>45313</v>
      </c>
      <c r="O9553" t="str">
        <f>IF(ecommerce_10000[[#This Row],[Platform]]="Souq","sq",ecommerce_10000[[#This Row],[Platform]])</f>
        <v>sq</v>
      </c>
      <c r="P9553" t="str">
        <f>IF(E9553="Souq","sq",IF(E9553="Jumia","Jum",E9553))</f>
        <v>sq</v>
      </c>
      <c r="Q9553">
        <f>VLOOKUP(ecommerce_10000[[#This Row],[City]],F:I,4,FALSE)</f>
        <v>27872.98</v>
      </c>
      <c r="R9553" s="1">
        <f>SUMIF(C:C,ecommerce_10000[[#This Row],[Category]],I:I)</f>
        <v>92327183.770000085</v>
      </c>
      <c r="S9553" s="1">
        <f>SUMIFS(I:I,C:C,C9553)</f>
        <v>92327183.770000085</v>
      </c>
      <c r="T9553" s="1" t="str">
        <f>INDEX(F:F,MATCH(ecommerce_10000[[#This Row],[TotalAmount]],I:I,0))</f>
        <v>Giza</v>
      </c>
    </row>
    <row r="9554" spans="1:20" x14ac:dyDescent="0.3">
      <c r="A9554" s="1" t="s">
        <v>9598</v>
      </c>
      <c r="B9554" s="1" t="s">
        <v>43</v>
      </c>
      <c r="C9554" s="1" t="s">
        <v>44</v>
      </c>
      <c r="D9554" s="1" t="s">
        <v>45</v>
      </c>
      <c r="E9554" s="1" t="s">
        <v>16</v>
      </c>
      <c r="F9554" s="1" t="s">
        <v>62</v>
      </c>
      <c r="G9554">
        <v>15439.86</v>
      </c>
      <c r="H9554">
        <v>5</v>
      </c>
      <c r="I9554">
        <v>77199.3</v>
      </c>
      <c r="J9554">
        <v>1.04</v>
      </c>
      <c r="K9554">
        <v>1279</v>
      </c>
      <c r="L9554" s="2">
        <v>45613</v>
      </c>
      <c r="O9554" t="str">
        <f>IF(ecommerce_10000[[#This Row],[Platform]]="Souq","sq",ecommerce_10000[[#This Row],[Platform]])</f>
        <v>sq</v>
      </c>
      <c r="P9554" t="str">
        <f>IF(E9554="Souq","sq",IF(E9554="Jumia","Jum",E9554))</f>
        <v>sq</v>
      </c>
      <c r="Q9554">
        <f>VLOOKUP(ecommerce_10000[[#This Row],[City]],F:I,4,FALSE)</f>
        <v>27872.98</v>
      </c>
      <c r="R9554" s="1">
        <f>SUMIF(C:C,ecommerce_10000[[#This Row],[Category]],I:I)</f>
        <v>31420413.200000018</v>
      </c>
      <c r="S9554" s="1">
        <f>SUMIFS(I:I,C:C,C9554)</f>
        <v>31420413.200000018</v>
      </c>
      <c r="T9554" s="1" t="str">
        <f>INDEX(F:F,MATCH(ecommerce_10000[[#This Row],[TotalAmount]],I:I,0))</f>
        <v>Giza</v>
      </c>
    </row>
    <row r="9555" spans="1:20" x14ac:dyDescent="0.3">
      <c r="A9555" s="1" t="s">
        <v>9599</v>
      </c>
      <c r="B9555" s="1" t="s">
        <v>65</v>
      </c>
      <c r="C9555" s="1" t="s">
        <v>20</v>
      </c>
      <c r="D9555" s="1" t="s">
        <v>66</v>
      </c>
      <c r="E9555" s="1" t="s">
        <v>22</v>
      </c>
      <c r="F9555" s="1" t="s">
        <v>40</v>
      </c>
      <c r="G9555">
        <v>13740</v>
      </c>
      <c r="H9555">
        <v>5</v>
      </c>
      <c r="I9555">
        <v>68700</v>
      </c>
      <c r="J9555">
        <v>2.91</v>
      </c>
      <c r="K9555">
        <v>109</v>
      </c>
      <c r="L9555" s="2">
        <v>45643</v>
      </c>
      <c r="O9555" t="str">
        <f>IF(ecommerce_10000[[#This Row],[Platform]]="Souq","sq",ecommerce_10000[[#This Row],[Platform]])</f>
        <v>Jumia</v>
      </c>
      <c r="P9555" t="str">
        <f>IF(E9555="Souq","sq",IF(E9555="Jumia","Jum",E9555))</f>
        <v>Jum</v>
      </c>
      <c r="Q9555">
        <f>VLOOKUP(ecommerce_10000[[#This Row],[City]],F:I,4,FALSE)</f>
        <v>99349.3</v>
      </c>
      <c r="R9555" s="1">
        <f>SUMIF(C:C,ecommerce_10000[[#This Row],[Category]],I:I)</f>
        <v>91504159.730000004</v>
      </c>
      <c r="S9555" s="1">
        <f>SUMIFS(I:I,C:C,C9555)</f>
        <v>91504159.730000004</v>
      </c>
      <c r="T9555" s="1" t="str">
        <f>INDEX(F:F,MATCH(ecommerce_10000[[#This Row],[TotalAmount]],I:I,0))</f>
        <v>Riyadh</v>
      </c>
    </row>
    <row r="9556" spans="1:20" x14ac:dyDescent="0.3">
      <c r="A9556" s="1" t="s">
        <v>9600</v>
      </c>
      <c r="B9556" s="1" t="s">
        <v>49</v>
      </c>
      <c r="C9556" s="1" t="s">
        <v>14</v>
      </c>
      <c r="D9556" s="1" t="s">
        <v>50</v>
      </c>
      <c r="E9556" s="1" t="s">
        <v>22</v>
      </c>
      <c r="F9556" s="1" t="s">
        <v>23</v>
      </c>
      <c r="G9556">
        <v>6030.72</v>
      </c>
      <c r="H9556">
        <v>1</v>
      </c>
      <c r="I9556">
        <v>6030.72</v>
      </c>
      <c r="J9556">
        <v>3.38</v>
      </c>
      <c r="K9556">
        <v>4976</v>
      </c>
      <c r="L9556" s="2">
        <v>45381</v>
      </c>
      <c r="O9556" t="str">
        <f>IF(ecommerce_10000[[#This Row],[Platform]]="Souq","sq",ecommerce_10000[[#This Row],[Platform]])</f>
        <v>Jumia</v>
      </c>
      <c r="P9556" t="str">
        <f>IF(E9556="Souq","sq",IF(E9556="Jumia","Jum",E9556))</f>
        <v>Jum</v>
      </c>
      <c r="Q9556">
        <f>VLOOKUP(ecommerce_10000[[#This Row],[City]],F:I,4,FALSE)</f>
        <v>13290.4</v>
      </c>
      <c r="R9556" s="1">
        <f>SUMIF(C:C,ecommerce_10000[[#This Row],[Category]],I:I)</f>
        <v>92327183.770000085</v>
      </c>
      <c r="S9556" s="1">
        <f>SUMIFS(I:I,C:C,C9556)</f>
        <v>92327183.770000085</v>
      </c>
      <c r="T9556" s="1" t="str">
        <f>INDEX(F:F,MATCH(ecommerce_10000[[#This Row],[TotalAmount]],I:I,0))</f>
        <v>Alexandria</v>
      </c>
    </row>
    <row r="9557" spans="1:20" x14ac:dyDescent="0.3">
      <c r="A9557" s="1" t="s">
        <v>9601</v>
      </c>
      <c r="B9557" s="1" t="s">
        <v>30</v>
      </c>
      <c r="C9557" s="1" t="s">
        <v>31</v>
      </c>
      <c r="D9557" s="1" t="s">
        <v>32</v>
      </c>
      <c r="E9557" s="1" t="s">
        <v>22</v>
      </c>
      <c r="F9557" s="1" t="s">
        <v>40</v>
      </c>
      <c r="G9557">
        <v>11428.39</v>
      </c>
      <c r="H9557">
        <v>3</v>
      </c>
      <c r="I9557">
        <v>34285.17</v>
      </c>
      <c r="J9557">
        <v>4.3099999999999996</v>
      </c>
      <c r="K9557">
        <v>2778</v>
      </c>
      <c r="L9557" s="2">
        <v>45383</v>
      </c>
      <c r="O9557" t="str">
        <f>IF(ecommerce_10000[[#This Row],[Platform]]="Souq","sq",ecommerce_10000[[#This Row],[Platform]])</f>
        <v>Jumia</v>
      </c>
      <c r="P9557" t="str">
        <f>IF(E9557="Souq","sq",IF(E9557="Jumia","Jum",E9557))</f>
        <v>Jum</v>
      </c>
      <c r="Q9557">
        <f>VLOOKUP(ecommerce_10000[[#This Row],[City]],F:I,4,FALSE)</f>
        <v>99349.3</v>
      </c>
      <c r="R9557" s="1">
        <f>SUMIF(C:C,ecommerce_10000[[#This Row],[Category]],I:I)</f>
        <v>57542997.559999913</v>
      </c>
      <c r="S9557" s="1">
        <f>SUMIFS(I:I,C:C,C9557)</f>
        <v>57542997.559999913</v>
      </c>
      <c r="T9557" s="1" t="str">
        <f>INDEX(F:F,MATCH(ecommerce_10000[[#This Row],[TotalAmount]],I:I,0))</f>
        <v>Riyadh</v>
      </c>
    </row>
    <row r="9558" spans="1:20" x14ac:dyDescent="0.3">
      <c r="A9558" s="1" t="s">
        <v>9602</v>
      </c>
      <c r="B9558" s="1" t="s">
        <v>43</v>
      </c>
      <c r="C9558" s="1" t="s">
        <v>44</v>
      </c>
      <c r="D9558" s="1" t="s">
        <v>45</v>
      </c>
      <c r="E9558" s="1" t="s">
        <v>22</v>
      </c>
      <c r="F9558" s="1" t="s">
        <v>23</v>
      </c>
      <c r="G9558">
        <v>16228.57</v>
      </c>
      <c r="H9558">
        <v>4</v>
      </c>
      <c r="I9558">
        <v>64914.28</v>
      </c>
      <c r="J9558">
        <v>2.81</v>
      </c>
      <c r="K9558">
        <v>2726</v>
      </c>
      <c r="L9558" s="2">
        <v>45328</v>
      </c>
      <c r="O9558" t="str">
        <f>IF(ecommerce_10000[[#This Row],[Platform]]="Souq","sq",ecommerce_10000[[#This Row],[Platform]])</f>
        <v>Jumia</v>
      </c>
      <c r="P9558" t="str">
        <f>IF(E9558="Souq","sq",IF(E9558="Jumia","Jum",E9558))</f>
        <v>Jum</v>
      </c>
      <c r="Q9558">
        <f>VLOOKUP(ecommerce_10000[[#This Row],[City]],F:I,4,FALSE)</f>
        <v>13290.4</v>
      </c>
      <c r="R9558" s="1">
        <f>SUMIF(C:C,ecommerce_10000[[#This Row],[Category]],I:I)</f>
        <v>31420413.200000018</v>
      </c>
      <c r="S9558" s="1">
        <f>SUMIFS(I:I,C:C,C9558)</f>
        <v>31420413.200000018</v>
      </c>
      <c r="T9558" s="1" t="str">
        <f>INDEX(F:F,MATCH(ecommerce_10000[[#This Row],[TotalAmount]],I:I,0))</f>
        <v>Alexandria</v>
      </c>
    </row>
    <row r="9559" spans="1:20" x14ac:dyDescent="0.3">
      <c r="A9559" s="1" t="s">
        <v>9603</v>
      </c>
      <c r="B9559" s="1" t="s">
        <v>49</v>
      </c>
      <c r="C9559" s="1" t="s">
        <v>14</v>
      </c>
      <c r="D9559" s="1" t="s">
        <v>50</v>
      </c>
      <c r="E9559" s="1" t="s">
        <v>22</v>
      </c>
      <c r="F9559" s="1" t="s">
        <v>33</v>
      </c>
      <c r="G9559">
        <v>3165.12</v>
      </c>
      <c r="H9559">
        <v>1</v>
      </c>
      <c r="I9559">
        <v>3165.12</v>
      </c>
      <c r="J9559">
        <v>4.8499999999999996</v>
      </c>
      <c r="K9559">
        <v>727</v>
      </c>
      <c r="L9559" s="2">
        <v>45507</v>
      </c>
      <c r="O9559" t="str">
        <f>IF(ecommerce_10000[[#This Row],[Platform]]="Souq","sq",ecommerce_10000[[#This Row],[Platform]])</f>
        <v>Jumia</v>
      </c>
      <c r="P9559" t="str">
        <f>IF(E9559="Souq","sq",IF(E9559="Jumia","Jum",E9559))</f>
        <v>Jum</v>
      </c>
      <c r="Q9559">
        <f>VLOOKUP(ecommerce_10000[[#This Row],[City]],F:I,4,FALSE)</f>
        <v>3665.44</v>
      </c>
      <c r="R9559" s="1">
        <f>SUMIF(C:C,ecommerce_10000[[#This Row],[Category]],I:I)</f>
        <v>92327183.770000085</v>
      </c>
      <c r="S9559" s="1">
        <f>SUMIFS(I:I,C:C,C9559)</f>
        <v>92327183.770000085</v>
      </c>
      <c r="T9559" s="1" t="str">
        <f>INDEX(F:F,MATCH(ecommerce_10000[[#This Row],[TotalAmount]],I:I,0))</f>
        <v>Dubai</v>
      </c>
    </row>
    <row r="9560" spans="1:20" x14ac:dyDescent="0.3">
      <c r="A9560" s="1" t="s">
        <v>9604</v>
      </c>
      <c r="B9560" s="1" t="s">
        <v>35</v>
      </c>
      <c r="C9560" s="1" t="s">
        <v>14</v>
      </c>
      <c r="D9560" s="1" t="s">
        <v>36</v>
      </c>
      <c r="E9560" s="1" t="s">
        <v>22</v>
      </c>
      <c r="F9560" s="1" t="s">
        <v>40</v>
      </c>
      <c r="G9560">
        <v>13305.52</v>
      </c>
      <c r="H9560">
        <v>1</v>
      </c>
      <c r="I9560">
        <v>13305.52</v>
      </c>
      <c r="J9560">
        <v>1.44</v>
      </c>
      <c r="K9560">
        <v>3977</v>
      </c>
      <c r="L9560" s="2">
        <v>45323</v>
      </c>
      <c r="O9560" t="str">
        <f>IF(ecommerce_10000[[#This Row],[Platform]]="Souq","sq",ecommerce_10000[[#This Row],[Platform]])</f>
        <v>Jumia</v>
      </c>
      <c r="P9560" t="str">
        <f>IF(E9560="Souq","sq",IF(E9560="Jumia","Jum",E9560))</f>
        <v>Jum</v>
      </c>
      <c r="Q9560">
        <f>VLOOKUP(ecommerce_10000[[#This Row],[City]],F:I,4,FALSE)</f>
        <v>99349.3</v>
      </c>
      <c r="R9560" s="1">
        <f>SUMIF(C:C,ecommerce_10000[[#This Row],[Category]],I:I)</f>
        <v>92327183.770000085</v>
      </c>
      <c r="S9560" s="1">
        <f>SUMIFS(I:I,C:C,C9560)</f>
        <v>92327183.770000085</v>
      </c>
      <c r="T9560" s="1" t="str">
        <f>INDEX(F:F,MATCH(ecommerce_10000[[#This Row],[TotalAmount]],I:I,0))</f>
        <v>Riyadh</v>
      </c>
    </row>
    <row r="9561" spans="1:20" x14ac:dyDescent="0.3">
      <c r="A9561" s="1" t="s">
        <v>9605</v>
      </c>
      <c r="B9561" s="1" t="s">
        <v>49</v>
      </c>
      <c r="C9561" s="1" t="s">
        <v>14</v>
      </c>
      <c r="D9561" s="1" t="s">
        <v>50</v>
      </c>
      <c r="E9561" s="1" t="s">
        <v>22</v>
      </c>
      <c r="F9561" s="1" t="s">
        <v>23</v>
      </c>
      <c r="G9561">
        <v>15170.14</v>
      </c>
      <c r="H9561">
        <v>3</v>
      </c>
      <c r="I9561">
        <v>45510.42</v>
      </c>
      <c r="J9561">
        <v>4.07</v>
      </c>
      <c r="K9561">
        <v>320</v>
      </c>
      <c r="L9561" s="2">
        <v>45468</v>
      </c>
      <c r="O9561" t="str">
        <f>IF(ecommerce_10000[[#This Row],[Platform]]="Souq","sq",ecommerce_10000[[#This Row],[Platform]])</f>
        <v>Jumia</v>
      </c>
      <c r="P9561" t="str">
        <f>IF(E9561="Souq","sq",IF(E9561="Jumia","Jum",E9561))</f>
        <v>Jum</v>
      </c>
      <c r="Q9561">
        <f>VLOOKUP(ecommerce_10000[[#This Row],[City]],F:I,4,FALSE)</f>
        <v>13290.4</v>
      </c>
      <c r="R9561" s="1">
        <f>SUMIF(C:C,ecommerce_10000[[#This Row],[Category]],I:I)</f>
        <v>92327183.770000085</v>
      </c>
      <c r="S9561" s="1">
        <f>SUMIFS(I:I,C:C,C9561)</f>
        <v>92327183.770000085</v>
      </c>
      <c r="T9561" s="1" t="str">
        <f>INDEX(F:F,MATCH(ecommerce_10000[[#This Row],[TotalAmount]],I:I,0))</f>
        <v>Alexandria</v>
      </c>
    </row>
    <row r="9562" spans="1:20" x14ac:dyDescent="0.3">
      <c r="A9562" s="1" t="s">
        <v>9606</v>
      </c>
      <c r="B9562" s="1" t="s">
        <v>13</v>
      </c>
      <c r="C9562" s="1" t="s">
        <v>14</v>
      </c>
      <c r="D9562" s="1" t="s">
        <v>15</v>
      </c>
      <c r="E9562" s="1" t="s">
        <v>16</v>
      </c>
      <c r="F9562" s="1" t="s">
        <v>62</v>
      </c>
      <c r="G9562">
        <v>10533.6</v>
      </c>
      <c r="H9562">
        <v>5</v>
      </c>
      <c r="I9562">
        <v>52668</v>
      </c>
      <c r="J9562">
        <v>2.48</v>
      </c>
      <c r="K9562">
        <v>4325</v>
      </c>
      <c r="L9562" s="2">
        <v>45489</v>
      </c>
      <c r="O9562" t="str">
        <f>IF(ecommerce_10000[[#This Row],[Platform]]="Souq","sq",ecommerce_10000[[#This Row],[Platform]])</f>
        <v>sq</v>
      </c>
      <c r="P9562" t="str">
        <f>IF(E9562="Souq","sq",IF(E9562="Jumia","Jum",E9562))</f>
        <v>sq</v>
      </c>
      <c r="Q9562">
        <f>VLOOKUP(ecommerce_10000[[#This Row],[City]],F:I,4,FALSE)</f>
        <v>27872.98</v>
      </c>
      <c r="R9562" s="1">
        <f>SUMIF(C:C,ecommerce_10000[[#This Row],[Category]],I:I)</f>
        <v>92327183.770000085</v>
      </c>
      <c r="S9562" s="1">
        <f>SUMIFS(I:I,C:C,C9562)</f>
        <v>92327183.770000085</v>
      </c>
      <c r="T9562" s="1" t="str">
        <f>INDEX(F:F,MATCH(ecommerce_10000[[#This Row],[TotalAmount]],I:I,0))</f>
        <v>Giza</v>
      </c>
    </row>
    <row r="9563" spans="1:20" x14ac:dyDescent="0.3">
      <c r="A9563" s="1" t="s">
        <v>9607</v>
      </c>
      <c r="B9563" s="1" t="s">
        <v>19</v>
      </c>
      <c r="C9563" s="1" t="s">
        <v>20</v>
      </c>
      <c r="D9563" s="1" t="s">
        <v>21</v>
      </c>
      <c r="E9563" s="1" t="s">
        <v>22</v>
      </c>
      <c r="F9563" s="1" t="s">
        <v>28</v>
      </c>
      <c r="G9563">
        <v>13188.32</v>
      </c>
      <c r="H9563">
        <v>2</v>
      </c>
      <c r="I9563">
        <v>26376.639999999999</v>
      </c>
      <c r="J9563">
        <v>4.22</v>
      </c>
      <c r="K9563">
        <v>2684</v>
      </c>
      <c r="L9563" s="2">
        <v>45469</v>
      </c>
      <c r="O9563" t="str">
        <f>IF(ecommerce_10000[[#This Row],[Platform]]="Souq","sq",ecommerce_10000[[#This Row],[Platform]])</f>
        <v>Jumia</v>
      </c>
      <c r="P9563" t="str">
        <f>IF(E9563="Souq","sq",IF(E9563="Jumia","Jum",E9563))</f>
        <v>Jum</v>
      </c>
      <c r="Q9563">
        <f>VLOOKUP(ecommerce_10000[[#This Row],[City]],F:I,4,FALSE)</f>
        <v>26648.76</v>
      </c>
      <c r="R9563" s="1">
        <f>SUMIF(C:C,ecommerce_10000[[#This Row],[Category]],I:I)</f>
        <v>91504159.730000004</v>
      </c>
      <c r="S9563" s="1">
        <f>SUMIFS(I:I,C:C,C9563)</f>
        <v>91504159.730000004</v>
      </c>
      <c r="T9563" s="1" t="str">
        <f>INDEX(F:F,MATCH(ecommerce_10000[[#This Row],[TotalAmount]],I:I,0))</f>
        <v>Casablanca</v>
      </c>
    </row>
    <row r="9564" spans="1:20" x14ac:dyDescent="0.3">
      <c r="A9564" s="1" t="s">
        <v>9608</v>
      </c>
      <c r="B9564" s="1" t="s">
        <v>53</v>
      </c>
      <c r="C9564" s="1" t="s">
        <v>31</v>
      </c>
      <c r="D9564" s="1" t="s">
        <v>54</v>
      </c>
      <c r="E9564" s="1" t="s">
        <v>22</v>
      </c>
      <c r="F9564" s="1" t="s">
        <v>28</v>
      </c>
      <c r="G9564">
        <v>1101.83</v>
      </c>
      <c r="H9564">
        <v>1</v>
      </c>
      <c r="I9564">
        <v>1101.83</v>
      </c>
      <c r="J9564">
        <v>5</v>
      </c>
      <c r="K9564">
        <v>4261</v>
      </c>
      <c r="L9564" s="2">
        <v>45391</v>
      </c>
      <c r="O9564" t="str">
        <f>IF(ecommerce_10000[[#This Row],[Platform]]="Souq","sq",ecommerce_10000[[#This Row],[Platform]])</f>
        <v>Jumia</v>
      </c>
      <c r="P9564" t="str">
        <f>IF(E9564="Souq","sq",IF(E9564="Jumia","Jum",E9564))</f>
        <v>Jum</v>
      </c>
      <c r="Q9564">
        <f>VLOOKUP(ecommerce_10000[[#This Row],[City]],F:I,4,FALSE)</f>
        <v>26648.76</v>
      </c>
      <c r="R9564" s="1">
        <f>SUMIF(C:C,ecommerce_10000[[#This Row],[Category]],I:I)</f>
        <v>57542997.559999913</v>
      </c>
      <c r="S9564" s="1">
        <f>SUMIFS(I:I,C:C,C9564)</f>
        <v>57542997.559999913</v>
      </c>
      <c r="T9564" s="1" t="str">
        <f>INDEX(F:F,MATCH(ecommerce_10000[[#This Row],[TotalAmount]],I:I,0))</f>
        <v>Casablanca</v>
      </c>
    </row>
    <row r="9565" spans="1:20" x14ac:dyDescent="0.3">
      <c r="A9565" s="1" t="s">
        <v>9609</v>
      </c>
      <c r="B9565" s="1" t="s">
        <v>53</v>
      </c>
      <c r="C9565" s="1" t="s">
        <v>31</v>
      </c>
      <c r="D9565" s="1" t="s">
        <v>54</v>
      </c>
      <c r="E9565" s="1" t="s">
        <v>22</v>
      </c>
      <c r="F9565" s="1" t="s">
        <v>40</v>
      </c>
      <c r="G9565">
        <v>3590.33</v>
      </c>
      <c r="H9565">
        <v>5</v>
      </c>
      <c r="I9565">
        <v>17951.650000000001</v>
      </c>
      <c r="J9565">
        <v>4.46</v>
      </c>
      <c r="K9565">
        <v>4177</v>
      </c>
      <c r="L9565" s="2">
        <v>45568</v>
      </c>
      <c r="O9565" t="str">
        <f>IF(ecommerce_10000[[#This Row],[Platform]]="Souq","sq",ecommerce_10000[[#This Row],[Platform]])</f>
        <v>Jumia</v>
      </c>
      <c r="P9565" t="str">
        <f>IF(E9565="Souq","sq",IF(E9565="Jumia","Jum",E9565))</f>
        <v>Jum</v>
      </c>
      <c r="Q9565">
        <f>VLOOKUP(ecommerce_10000[[#This Row],[City]],F:I,4,FALSE)</f>
        <v>99349.3</v>
      </c>
      <c r="R9565" s="1">
        <f>SUMIF(C:C,ecommerce_10000[[#This Row],[Category]],I:I)</f>
        <v>57542997.559999913</v>
      </c>
      <c r="S9565" s="1">
        <f>SUMIFS(I:I,C:C,C9565)</f>
        <v>57542997.559999913</v>
      </c>
      <c r="T9565" s="1" t="str">
        <f>INDEX(F:F,MATCH(ecommerce_10000[[#This Row],[TotalAmount]],I:I,0))</f>
        <v>Riyadh</v>
      </c>
    </row>
    <row r="9566" spans="1:20" x14ac:dyDescent="0.3">
      <c r="A9566" s="1" t="s">
        <v>9610</v>
      </c>
      <c r="B9566" s="1" t="s">
        <v>35</v>
      </c>
      <c r="C9566" s="1" t="s">
        <v>14</v>
      </c>
      <c r="D9566" s="1" t="s">
        <v>36</v>
      </c>
      <c r="E9566" s="1" t="s">
        <v>16</v>
      </c>
      <c r="F9566" s="1" t="s">
        <v>23</v>
      </c>
      <c r="G9566">
        <v>18141.82</v>
      </c>
      <c r="H9566">
        <v>5</v>
      </c>
      <c r="I9566">
        <v>90709.1</v>
      </c>
      <c r="J9566">
        <v>1.66</v>
      </c>
      <c r="K9566">
        <v>4483</v>
      </c>
      <c r="L9566" s="2">
        <v>45649</v>
      </c>
      <c r="O9566" t="str">
        <f>IF(ecommerce_10000[[#This Row],[Platform]]="Souq","sq",ecommerce_10000[[#This Row],[Platform]])</f>
        <v>sq</v>
      </c>
      <c r="P9566" t="str">
        <f>IF(E9566="Souq","sq",IF(E9566="Jumia","Jum",E9566))</f>
        <v>sq</v>
      </c>
      <c r="Q9566">
        <f>VLOOKUP(ecommerce_10000[[#This Row],[City]],F:I,4,FALSE)</f>
        <v>13290.4</v>
      </c>
      <c r="R9566" s="1">
        <f>SUMIF(C:C,ecommerce_10000[[#This Row],[Category]],I:I)</f>
        <v>92327183.770000085</v>
      </c>
      <c r="S9566" s="1">
        <f>SUMIFS(I:I,C:C,C9566)</f>
        <v>92327183.770000085</v>
      </c>
      <c r="T9566" s="1" t="str">
        <f>INDEX(F:F,MATCH(ecommerce_10000[[#This Row],[TotalAmount]],I:I,0))</f>
        <v>Alexandria</v>
      </c>
    </row>
    <row r="9567" spans="1:20" x14ac:dyDescent="0.3">
      <c r="A9567" s="1" t="s">
        <v>9611</v>
      </c>
      <c r="B9567" s="1" t="s">
        <v>43</v>
      </c>
      <c r="C9567" s="1" t="s">
        <v>44</v>
      </c>
      <c r="D9567" s="1" t="s">
        <v>45</v>
      </c>
      <c r="E9567" s="1" t="s">
        <v>47</v>
      </c>
      <c r="F9567" s="1" t="s">
        <v>40</v>
      </c>
      <c r="G9567">
        <v>19072.490000000002</v>
      </c>
      <c r="H9567">
        <v>5</v>
      </c>
      <c r="I9567">
        <v>95362.45</v>
      </c>
      <c r="J9567">
        <v>3.71</v>
      </c>
      <c r="K9567">
        <v>4643</v>
      </c>
      <c r="L9567" s="2">
        <v>45519</v>
      </c>
      <c r="O9567" t="str">
        <f>IF(ecommerce_10000[[#This Row],[Platform]]="Souq","sq",ecommerce_10000[[#This Row],[Platform]])</f>
        <v>Amazon</v>
      </c>
      <c r="P9567" t="str">
        <f>IF(E9567="Souq","sq",IF(E9567="Jumia","Jum",E9567))</f>
        <v>Amazon</v>
      </c>
      <c r="Q9567">
        <f>VLOOKUP(ecommerce_10000[[#This Row],[City]],F:I,4,FALSE)</f>
        <v>99349.3</v>
      </c>
      <c r="R9567" s="1">
        <f>SUMIF(C:C,ecommerce_10000[[#This Row],[Category]],I:I)</f>
        <v>31420413.200000018</v>
      </c>
      <c r="S9567" s="1">
        <f>SUMIFS(I:I,C:C,C9567)</f>
        <v>31420413.200000018</v>
      </c>
      <c r="T9567" s="1" t="str">
        <f>INDEX(F:F,MATCH(ecommerce_10000[[#This Row],[TotalAmount]],I:I,0))</f>
        <v>Riyadh</v>
      </c>
    </row>
    <row r="9568" spans="1:20" x14ac:dyDescent="0.3">
      <c r="A9568" s="1" t="s">
        <v>9612</v>
      </c>
      <c r="B9568" s="1" t="s">
        <v>19</v>
      </c>
      <c r="C9568" s="1" t="s">
        <v>20</v>
      </c>
      <c r="D9568" s="1" t="s">
        <v>21</v>
      </c>
      <c r="E9568" s="1" t="s">
        <v>22</v>
      </c>
      <c r="F9568" s="1" t="s">
        <v>40</v>
      </c>
      <c r="G9568">
        <v>13080.53</v>
      </c>
      <c r="H9568">
        <v>4</v>
      </c>
      <c r="I9568">
        <v>52322.12</v>
      </c>
      <c r="J9568">
        <v>1.82</v>
      </c>
      <c r="K9568">
        <v>170</v>
      </c>
      <c r="L9568" s="2">
        <v>45395</v>
      </c>
      <c r="O9568" t="str">
        <f>IF(ecommerce_10000[[#This Row],[Platform]]="Souq","sq",ecommerce_10000[[#This Row],[Platform]])</f>
        <v>Jumia</v>
      </c>
      <c r="P9568" t="str">
        <f>IF(E9568="Souq","sq",IF(E9568="Jumia","Jum",E9568))</f>
        <v>Jum</v>
      </c>
      <c r="Q9568">
        <f>VLOOKUP(ecommerce_10000[[#This Row],[City]],F:I,4,FALSE)</f>
        <v>99349.3</v>
      </c>
      <c r="R9568" s="1">
        <f>SUMIF(C:C,ecommerce_10000[[#This Row],[Category]],I:I)</f>
        <v>91504159.730000004</v>
      </c>
      <c r="S9568" s="1">
        <f>SUMIFS(I:I,C:C,C9568)</f>
        <v>91504159.730000004</v>
      </c>
      <c r="T9568" s="1" t="str">
        <f>INDEX(F:F,MATCH(ecommerce_10000[[#This Row],[TotalAmount]],I:I,0))</f>
        <v>Riyadh</v>
      </c>
    </row>
    <row r="9569" spans="1:20" x14ac:dyDescent="0.3">
      <c r="A9569" s="1" t="s">
        <v>9613</v>
      </c>
      <c r="B9569" s="1" t="s">
        <v>30</v>
      </c>
      <c r="C9569" s="1" t="s">
        <v>31</v>
      </c>
      <c r="D9569" s="1" t="s">
        <v>32</v>
      </c>
      <c r="E9569" s="1" t="s">
        <v>16</v>
      </c>
      <c r="F9569" s="1" t="s">
        <v>62</v>
      </c>
      <c r="G9569">
        <v>10687.26</v>
      </c>
      <c r="H9569">
        <v>2</v>
      </c>
      <c r="I9569">
        <v>21374.52</v>
      </c>
      <c r="J9569">
        <v>2.57</v>
      </c>
      <c r="K9569">
        <v>4316</v>
      </c>
      <c r="L9569" s="2">
        <v>45307</v>
      </c>
      <c r="O9569" t="str">
        <f>IF(ecommerce_10000[[#This Row],[Platform]]="Souq","sq",ecommerce_10000[[#This Row],[Platform]])</f>
        <v>sq</v>
      </c>
      <c r="P9569" t="str">
        <f>IF(E9569="Souq","sq",IF(E9569="Jumia","Jum",E9569))</f>
        <v>sq</v>
      </c>
      <c r="Q9569">
        <f>VLOOKUP(ecommerce_10000[[#This Row],[City]],F:I,4,FALSE)</f>
        <v>27872.98</v>
      </c>
      <c r="R9569" s="1">
        <f>SUMIF(C:C,ecommerce_10000[[#This Row],[Category]],I:I)</f>
        <v>57542997.559999913</v>
      </c>
      <c r="S9569" s="1">
        <f>SUMIFS(I:I,C:C,C9569)</f>
        <v>57542997.559999913</v>
      </c>
      <c r="T9569" s="1" t="str">
        <f>INDEX(F:F,MATCH(ecommerce_10000[[#This Row],[TotalAmount]],I:I,0))</f>
        <v>Giza</v>
      </c>
    </row>
    <row r="9570" spans="1:20" x14ac:dyDescent="0.3">
      <c r="A9570" s="1" t="s">
        <v>9614</v>
      </c>
      <c r="B9570" s="1" t="s">
        <v>65</v>
      </c>
      <c r="C9570" s="1" t="s">
        <v>20</v>
      </c>
      <c r="D9570" s="1" t="s">
        <v>66</v>
      </c>
      <c r="E9570" s="1" t="s">
        <v>22</v>
      </c>
      <c r="F9570" s="1" t="s">
        <v>33</v>
      </c>
      <c r="G9570">
        <v>13315.15</v>
      </c>
      <c r="H9570">
        <v>1</v>
      </c>
      <c r="I9570">
        <v>13315.15</v>
      </c>
      <c r="J9570">
        <v>4.5</v>
      </c>
      <c r="K9570">
        <v>4215</v>
      </c>
      <c r="L9570" s="2">
        <v>45646</v>
      </c>
      <c r="O9570" t="str">
        <f>IF(ecommerce_10000[[#This Row],[Platform]]="Souq","sq",ecommerce_10000[[#This Row],[Platform]])</f>
        <v>Jumia</v>
      </c>
      <c r="P9570" t="str">
        <f>IF(E9570="Souq","sq",IF(E9570="Jumia","Jum",E9570))</f>
        <v>Jum</v>
      </c>
      <c r="Q9570">
        <f>VLOOKUP(ecommerce_10000[[#This Row],[City]],F:I,4,FALSE)</f>
        <v>3665.44</v>
      </c>
      <c r="R9570" s="1">
        <f>SUMIF(C:C,ecommerce_10000[[#This Row],[Category]],I:I)</f>
        <v>91504159.730000004</v>
      </c>
      <c r="S9570" s="1">
        <f>SUMIFS(I:I,C:C,C9570)</f>
        <v>91504159.730000004</v>
      </c>
      <c r="T9570" s="1" t="str">
        <f>INDEX(F:F,MATCH(ecommerce_10000[[#This Row],[TotalAmount]],I:I,0))</f>
        <v>Dubai</v>
      </c>
    </row>
    <row r="9571" spans="1:20" x14ac:dyDescent="0.3">
      <c r="A9571" s="1" t="s">
        <v>9615</v>
      </c>
      <c r="B9571" s="1" t="s">
        <v>49</v>
      </c>
      <c r="C9571" s="1" t="s">
        <v>14</v>
      </c>
      <c r="D9571" s="1" t="s">
        <v>50</v>
      </c>
      <c r="E9571" s="1" t="s">
        <v>47</v>
      </c>
      <c r="F9571" s="1" t="s">
        <v>17</v>
      </c>
      <c r="G9571">
        <v>10014.700000000001</v>
      </c>
      <c r="H9571">
        <v>5</v>
      </c>
      <c r="I9571">
        <v>50073.5</v>
      </c>
      <c r="J9571">
        <v>4.5999999999999996</v>
      </c>
      <c r="K9571">
        <v>4568</v>
      </c>
      <c r="L9571" s="2">
        <v>45319</v>
      </c>
      <c r="O9571" t="str">
        <f>IF(ecommerce_10000[[#This Row],[Platform]]="Souq","sq",ecommerce_10000[[#This Row],[Platform]])</f>
        <v>Amazon</v>
      </c>
      <c r="P9571" t="str">
        <f>IF(E9571="Souq","sq",IF(E9571="Jumia","Jum",E9571))</f>
        <v>Amazon</v>
      </c>
      <c r="Q9571">
        <f>VLOOKUP(ecommerce_10000[[#This Row],[City]],F:I,4,FALSE)</f>
        <v>16284.02</v>
      </c>
      <c r="R9571" s="1">
        <f>SUMIF(C:C,ecommerce_10000[[#This Row],[Category]],I:I)</f>
        <v>92327183.770000085</v>
      </c>
      <c r="S9571" s="1">
        <f>SUMIFS(I:I,C:C,C9571)</f>
        <v>92327183.770000085</v>
      </c>
      <c r="T9571" s="1" t="str">
        <f>INDEX(F:F,MATCH(ecommerce_10000[[#This Row],[TotalAmount]],I:I,0))</f>
        <v>Cairo</v>
      </c>
    </row>
    <row r="9572" spans="1:20" x14ac:dyDescent="0.3">
      <c r="A9572" s="1" t="s">
        <v>9616</v>
      </c>
      <c r="B9572" s="1" t="s">
        <v>13</v>
      </c>
      <c r="C9572" s="1" t="s">
        <v>14</v>
      </c>
      <c r="D9572" s="1" t="s">
        <v>15</v>
      </c>
      <c r="E9572" s="1" t="s">
        <v>47</v>
      </c>
      <c r="F9572" s="1" t="s">
        <v>28</v>
      </c>
      <c r="G9572">
        <v>1389.99</v>
      </c>
      <c r="H9572">
        <v>1</v>
      </c>
      <c r="I9572">
        <v>1389.99</v>
      </c>
      <c r="J9572">
        <v>1.67</v>
      </c>
      <c r="K9572">
        <v>4871</v>
      </c>
      <c r="L9572" s="2">
        <v>45629</v>
      </c>
      <c r="O9572" t="str">
        <f>IF(ecommerce_10000[[#This Row],[Platform]]="Souq","sq",ecommerce_10000[[#This Row],[Platform]])</f>
        <v>Amazon</v>
      </c>
      <c r="P9572" t="str">
        <f>IF(E9572="Souq","sq",IF(E9572="Jumia","Jum",E9572))</f>
        <v>Amazon</v>
      </c>
      <c r="Q9572">
        <f>VLOOKUP(ecommerce_10000[[#This Row],[City]],F:I,4,FALSE)</f>
        <v>26648.76</v>
      </c>
      <c r="R9572" s="1">
        <f>SUMIF(C:C,ecommerce_10000[[#This Row],[Category]],I:I)</f>
        <v>92327183.770000085</v>
      </c>
      <c r="S9572" s="1">
        <f>SUMIFS(I:I,C:C,C9572)</f>
        <v>92327183.770000085</v>
      </c>
      <c r="T9572" s="1" t="str">
        <f>INDEX(F:F,MATCH(ecommerce_10000[[#This Row],[TotalAmount]],I:I,0))</f>
        <v>Casablanca</v>
      </c>
    </row>
    <row r="9573" spans="1:20" x14ac:dyDescent="0.3">
      <c r="A9573" s="1" t="s">
        <v>9617</v>
      </c>
      <c r="B9573" s="1" t="s">
        <v>30</v>
      </c>
      <c r="C9573" s="1" t="s">
        <v>31</v>
      </c>
      <c r="D9573" s="1" t="s">
        <v>32</v>
      </c>
      <c r="E9573" s="1" t="s">
        <v>47</v>
      </c>
      <c r="F9573" s="1" t="s">
        <v>62</v>
      </c>
      <c r="G9573">
        <v>11270.31</v>
      </c>
      <c r="H9573">
        <v>3</v>
      </c>
      <c r="I9573">
        <v>33810.93</v>
      </c>
      <c r="J9573">
        <v>1.35</v>
      </c>
      <c r="K9573">
        <v>4897</v>
      </c>
      <c r="L9573" s="2">
        <v>45445</v>
      </c>
      <c r="O9573" t="str">
        <f>IF(ecommerce_10000[[#This Row],[Platform]]="Souq","sq",ecommerce_10000[[#This Row],[Platform]])</f>
        <v>Amazon</v>
      </c>
      <c r="P9573" t="str">
        <f>IF(E9573="Souq","sq",IF(E9573="Jumia","Jum",E9573))</f>
        <v>Amazon</v>
      </c>
      <c r="Q9573">
        <f>VLOOKUP(ecommerce_10000[[#This Row],[City]],F:I,4,FALSE)</f>
        <v>27872.98</v>
      </c>
      <c r="R9573" s="1">
        <f>SUMIF(C:C,ecommerce_10000[[#This Row],[Category]],I:I)</f>
        <v>57542997.559999913</v>
      </c>
      <c r="S9573" s="1">
        <f>SUMIFS(I:I,C:C,C9573)</f>
        <v>57542997.559999913</v>
      </c>
      <c r="T9573" s="1" t="str">
        <f>INDEX(F:F,MATCH(ecommerce_10000[[#This Row],[TotalAmount]],I:I,0))</f>
        <v>Giza</v>
      </c>
    </row>
    <row r="9574" spans="1:20" x14ac:dyDescent="0.3">
      <c r="A9574" s="1" t="s">
        <v>9618</v>
      </c>
      <c r="B9574" s="1" t="s">
        <v>19</v>
      </c>
      <c r="C9574" s="1" t="s">
        <v>20</v>
      </c>
      <c r="D9574" s="1" t="s">
        <v>21</v>
      </c>
      <c r="E9574" s="1" t="s">
        <v>22</v>
      </c>
      <c r="F9574" s="1" t="s">
        <v>62</v>
      </c>
      <c r="G9574">
        <v>841.22</v>
      </c>
      <c r="H9574">
        <v>2</v>
      </c>
      <c r="I9574">
        <v>1682.44</v>
      </c>
      <c r="J9574">
        <v>1.1299999999999999</v>
      </c>
      <c r="K9574">
        <v>1443</v>
      </c>
      <c r="L9574" s="2">
        <v>45304</v>
      </c>
      <c r="O9574" t="str">
        <f>IF(ecommerce_10000[[#This Row],[Platform]]="Souq","sq",ecommerce_10000[[#This Row],[Platform]])</f>
        <v>Jumia</v>
      </c>
      <c r="P9574" t="str">
        <f>IF(E9574="Souq","sq",IF(E9574="Jumia","Jum",E9574))</f>
        <v>Jum</v>
      </c>
      <c r="Q9574">
        <f>VLOOKUP(ecommerce_10000[[#This Row],[City]],F:I,4,FALSE)</f>
        <v>27872.98</v>
      </c>
      <c r="R9574" s="1">
        <f>SUMIF(C:C,ecommerce_10000[[#This Row],[Category]],I:I)</f>
        <v>91504159.730000004</v>
      </c>
      <c r="S9574" s="1">
        <f>SUMIFS(I:I,C:C,C9574)</f>
        <v>91504159.730000004</v>
      </c>
      <c r="T9574" s="1" t="str">
        <f>INDEX(F:F,MATCH(ecommerce_10000[[#This Row],[TotalAmount]],I:I,0))</f>
        <v>Giza</v>
      </c>
    </row>
    <row r="9575" spans="1:20" x14ac:dyDescent="0.3">
      <c r="A9575" s="1" t="s">
        <v>9619</v>
      </c>
      <c r="B9575" s="1" t="s">
        <v>49</v>
      </c>
      <c r="C9575" s="1" t="s">
        <v>14</v>
      </c>
      <c r="D9575" s="1" t="s">
        <v>50</v>
      </c>
      <c r="E9575" s="1" t="s">
        <v>16</v>
      </c>
      <c r="F9575" s="1" t="s">
        <v>33</v>
      </c>
      <c r="G9575">
        <v>2665.59</v>
      </c>
      <c r="H9575">
        <v>3</v>
      </c>
      <c r="I9575">
        <v>7996.77</v>
      </c>
      <c r="J9575">
        <v>2.48</v>
      </c>
      <c r="K9575">
        <v>2446</v>
      </c>
      <c r="L9575" s="2">
        <v>45600</v>
      </c>
      <c r="O9575" t="str">
        <f>IF(ecommerce_10000[[#This Row],[Platform]]="Souq","sq",ecommerce_10000[[#This Row],[Platform]])</f>
        <v>sq</v>
      </c>
      <c r="P9575" t="str">
        <f>IF(E9575="Souq","sq",IF(E9575="Jumia","Jum",E9575))</f>
        <v>sq</v>
      </c>
      <c r="Q9575">
        <f>VLOOKUP(ecommerce_10000[[#This Row],[City]],F:I,4,FALSE)</f>
        <v>3665.44</v>
      </c>
      <c r="R9575" s="1">
        <f>SUMIF(C:C,ecommerce_10000[[#This Row],[Category]],I:I)</f>
        <v>92327183.770000085</v>
      </c>
      <c r="S9575" s="1">
        <f>SUMIFS(I:I,C:C,C9575)</f>
        <v>92327183.770000085</v>
      </c>
      <c r="T9575" s="1" t="str">
        <f>INDEX(F:F,MATCH(ecommerce_10000[[#This Row],[TotalAmount]],I:I,0))</f>
        <v>Dubai</v>
      </c>
    </row>
    <row r="9576" spans="1:20" x14ac:dyDescent="0.3">
      <c r="A9576" s="1" t="s">
        <v>9620</v>
      </c>
      <c r="B9576" s="1" t="s">
        <v>25</v>
      </c>
      <c r="C9576" s="1" t="s">
        <v>26</v>
      </c>
      <c r="D9576" s="1" t="s">
        <v>27</v>
      </c>
      <c r="E9576" s="1" t="s">
        <v>16</v>
      </c>
      <c r="F9576" s="1" t="s">
        <v>62</v>
      </c>
      <c r="G9576">
        <v>19009.3</v>
      </c>
      <c r="H9576">
        <v>3</v>
      </c>
      <c r="I9576">
        <v>57027.9</v>
      </c>
      <c r="J9576">
        <v>2.88</v>
      </c>
      <c r="K9576">
        <v>953</v>
      </c>
      <c r="L9576" s="2">
        <v>45335</v>
      </c>
      <c r="O9576" t="str">
        <f>IF(ecommerce_10000[[#This Row],[Platform]]="Souq","sq",ecommerce_10000[[#This Row],[Platform]])</f>
        <v>sq</v>
      </c>
      <c r="P9576" t="str">
        <f>IF(E9576="Souq","sq",IF(E9576="Jumia","Jum",E9576))</f>
        <v>sq</v>
      </c>
      <c r="Q9576">
        <f>VLOOKUP(ecommerce_10000[[#This Row],[City]],F:I,4,FALSE)</f>
        <v>27872.98</v>
      </c>
      <c r="R9576" s="1">
        <f>SUMIF(C:C,ecommerce_10000[[#This Row],[Category]],I:I)</f>
        <v>29200970.130000021</v>
      </c>
      <c r="S9576" s="1">
        <f>SUMIFS(I:I,C:C,C9576)</f>
        <v>29200970.130000021</v>
      </c>
      <c r="T9576" s="1" t="str">
        <f>INDEX(F:F,MATCH(ecommerce_10000[[#This Row],[TotalAmount]],I:I,0))</f>
        <v>Giza</v>
      </c>
    </row>
    <row r="9577" spans="1:20" x14ac:dyDescent="0.3">
      <c r="A9577" s="1" t="s">
        <v>9621</v>
      </c>
      <c r="B9577" s="1" t="s">
        <v>65</v>
      </c>
      <c r="C9577" s="1" t="s">
        <v>20</v>
      </c>
      <c r="D9577" s="1" t="s">
        <v>66</v>
      </c>
      <c r="E9577" s="1" t="s">
        <v>22</v>
      </c>
      <c r="F9577" s="1" t="s">
        <v>40</v>
      </c>
      <c r="G9577">
        <v>18296.150000000001</v>
      </c>
      <c r="H9577">
        <v>1</v>
      </c>
      <c r="I9577">
        <v>18296.150000000001</v>
      </c>
      <c r="J9577">
        <v>1.9</v>
      </c>
      <c r="K9577">
        <v>1222</v>
      </c>
      <c r="L9577" s="2">
        <v>45473</v>
      </c>
      <c r="O9577" t="str">
        <f>IF(ecommerce_10000[[#This Row],[Platform]]="Souq","sq",ecommerce_10000[[#This Row],[Platform]])</f>
        <v>Jumia</v>
      </c>
      <c r="P9577" t="str">
        <f>IF(E9577="Souq","sq",IF(E9577="Jumia","Jum",E9577))</f>
        <v>Jum</v>
      </c>
      <c r="Q9577">
        <f>VLOOKUP(ecommerce_10000[[#This Row],[City]],F:I,4,FALSE)</f>
        <v>99349.3</v>
      </c>
      <c r="R9577" s="1">
        <f>SUMIF(C:C,ecommerce_10000[[#This Row],[Category]],I:I)</f>
        <v>91504159.730000004</v>
      </c>
      <c r="S9577" s="1">
        <f>SUMIFS(I:I,C:C,C9577)</f>
        <v>91504159.730000004</v>
      </c>
      <c r="T9577" s="1" t="str">
        <f>INDEX(F:F,MATCH(ecommerce_10000[[#This Row],[TotalAmount]],I:I,0))</f>
        <v>Riyadh</v>
      </c>
    </row>
    <row r="9578" spans="1:20" x14ac:dyDescent="0.3">
      <c r="A9578" s="1" t="s">
        <v>9622</v>
      </c>
      <c r="B9578" s="1" t="s">
        <v>35</v>
      </c>
      <c r="C9578" s="1" t="s">
        <v>14</v>
      </c>
      <c r="D9578" s="1" t="s">
        <v>36</v>
      </c>
      <c r="E9578" s="1" t="s">
        <v>22</v>
      </c>
      <c r="F9578" s="1" t="s">
        <v>40</v>
      </c>
      <c r="G9578">
        <v>13531.32</v>
      </c>
      <c r="H9578">
        <v>2</v>
      </c>
      <c r="I9578">
        <v>27062.639999999999</v>
      </c>
      <c r="J9578">
        <v>4.7699999999999996</v>
      </c>
      <c r="K9578">
        <v>3337</v>
      </c>
      <c r="L9578" s="2">
        <v>45531</v>
      </c>
      <c r="O9578" t="str">
        <f>IF(ecommerce_10000[[#This Row],[Platform]]="Souq","sq",ecommerce_10000[[#This Row],[Platform]])</f>
        <v>Jumia</v>
      </c>
      <c r="P9578" t="str">
        <f>IF(E9578="Souq","sq",IF(E9578="Jumia","Jum",E9578))</f>
        <v>Jum</v>
      </c>
      <c r="Q9578">
        <f>VLOOKUP(ecommerce_10000[[#This Row],[City]],F:I,4,FALSE)</f>
        <v>99349.3</v>
      </c>
      <c r="R9578" s="1">
        <f>SUMIF(C:C,ecommerce_10000[[#This Row],[Category]],I:I)</f>
        <v>92327183.770000085</v>
      </c>
      <c r="S9578" s="1">
        <f>SUMIFS(I:I,C:C,C9578)</f>
        <v>92327183.770000085</v>
      </c>
      <c r="T9578" s="1" t="str">
        <f>INDEX(F:F,MATCH(ecommerce_10000[[#This Row],[TotalAmount]],I:I,0))</f>
        <v>Riyadh</v>
      </c>
    </row>
    <row r="9579" spans="1:20" x14ac:dyDescent="0.3">
      <c r="A9579" s="1" t="s">
        <v>9623</v>
      </c>
      <c r="B9579" s="1" t="s">
        <v>19</v>
      </c>
      <c r="C9579" s="1" t="s">
        <v>20</v>
      </c>
      <c r="D9579" s="1" t="s">
        <v>21</v>
      </c>
      <c r="E9579" s="1" t="s">
        <v>47</v>
      </c>
      <c r="F9579" s="1" t="s">
        <v>23</v>
      </c>
      <c r="G9579">
        <v>18895.03</v>
      </c>
      <c r="H9579">
        <v>2</v>
      </c>
      <c r="I9579">
        <v>37790.06</v>
      </c>
      <c r="J9579">
        <v>4.7</v>
      </c>
      <c r="K9579">
        <v>558</v>
      </c>
      <c r="L9579" s="2">
        <v>45314</v>
      </c>
      <c r="O9579" t="str">
        <f>IF(ecommerce_10000[[#This Row],[Platform]]="Souq","sq",ecommerce_10000[[#This Row],[Platform]])</f>
        <v>Amazon</v>
      </c>
      <c r="P9579" t="str">
        <f>IF(E9579="Souq","sq",IF(E9579="Jumia","Jum",E9579))</f>
        <v>Amazon</v>
      </c>
      <c r="Q9579">
        <f>VLOOKUP(ecommerce_10000[[#This Row],[City]],F:I,4,FALSE)</f>
        <v>13290.4</v>
      </c>
      <c r="R9579" s="1">
        <f>SUMIF(C:C,ecommerce_10000[[#This Row],[Category]],I:I)</f>
        <v>91504159.730000004</v>
      </c>
      <c r="S9579" s="1">
        <f>SUMIFS(I:I,C:C,C9579)</f>
        <v>91504159.730000004</v>
      </c>
      <c r="T9579" s="1" t="str">
        <f>INDEX(F:F,MATCH(ecommerce_10000[[#This Row],[TotalAmount]],I:I,0))</f>
        <v>Alexandria</v>
      </c>
    </row>
    <row r="9580" spans="1:20" x14ac:dyDescent="0.3">
      <c r="A9580" s="1" t="s">
        <v>9624</v>
      </c>
      <c r="B9580" s="1" t="s">
        <v>35</v>
      </c>
      <c r="C9580" s="1" t="s">
        <v>14</v>
      </c>
      <c r="D9580" s="1" t="s">
        <v>36</v>
      </c>
      <c r="E9580" s="1" t="s">
        <v>47</v>
      </c>
      <c r="F9580" s="1" t="s">
        <v>28</v>
      </c>
      <c r="G9580">
        <v>15039</v>
      </c>
      <c r="H9580">
        <v>4</v>
      </c>
      <c r="I9580">
        <v>60156</v>
      </c>
      <c r="J9580">
        <v>3.38</v>
      </c>
      <c r="K9580">
        <v>2845</v>
      </c>
      <c r="L9580" s="2">
        <v>45418</v>
      </c>
      <c r="O9580" t="str">
        <f>IF(ecommerce_10000[[#This Row],[Platform]]="Souq","sq",ecommerce_10000[[#This Row],[Platform]])</f>
        <v>Amazon</v>
      </c>
      <c r="P9580" t="str">
        <f>IF(E9580="Souq","sq",IF(E9580="Jumia","Jum",E9580))</f>
        <v>Amazon</v>
      </c>
      <c r="Q9580">
        <f>VLOOKUP(ecommerce_10000[[#This Row],[City]],F:I,4,FALSE)</f>
        <v>26648.76</v>
      </c>
      <c r="R9580" s="1">
        <f>SUMIF(C:C,ecommerce_10000[[#This Row],[Category]],I:I)</f>
        <v>92327183.770000085</v>
      </c>
      <c r="S9580" s="1">
        <f>SUMIFS(I:I,C:C,C9580)</f>
        <v>92327183.770000085</v>
      </c>
      <c r="T9580" s="1" t="str">
        <f>INDEX(F:F,MATCH(ecommerce_10000[[#This Row],[TotalAmount]],I:I,0))</f>
        <v>Casablanca</v>
      </c>
    </row>
    <row r="9581" spans="1:20" x14ac:dyDescent="0.3">
      <c r="A9581" s="1" t="s">
        <v>9625</v>
      </c>
      <c r="B9581" s="1" t="s">
        <v>30</v>
      </c>
      <c r="C9581" s="1" t="s">
        <v>31</v>
      </c>
      <c r="D9581" s="1" t="s">
        <v>32</v>
      </c>
      <c r="E9581" s="1" t="s">
        <v>47</v>
      </c>
      <c r="F9581" s="1" t="s">
        <v>33</v>
      </c>
      <c r="G9581">
        <v>11891.61</v>
      </c>
      <c r="H9581">
        <v>5</v>
      </c>
      <c r="I9581">
        <v>59458.05</v>
      </c>
      <c r="J9581">
        <v>2.4300000000000002</v>
      </c>
      <c r="K9581">
        <v>1669</v>
      </c>
      <c r="L9581" s="2">
        <v>45333</v>
      </c>
      <c r="O9581" t="str">
        <f>IF(ecommerce_10000[[#This Row],[Platform]]="Souq","sq",ecommerce_10000[[#This Row],[Platform]])</f>
        <v>Amazon</v>
      </c>
      <c r="P9581" t="str">
        <f>IF(E9581="Souq","sq",IF(E9581="Jumia","Jum",E9581))</f>
        <v>Amazon</v>
      </c>
      <c r="Q9581">
        <f>VLOOKUP(ecommerce_10000[[#This Row],[City]],F:I,4,FALSE)</f>
        <v>3665.44</v>
      </c>
      <c r="R9581" s="1">
        <f>SUMIF(C:C,ecommerce_10000[[#This Row],[Category]],I:I)</f>
        <v>57542997.559999913</v>
      </c>
      <c r="S9581" s="1">
        <f>SUMIFS(I:I,C:C,C9581)</f>
        <v>57542997.559999913</v>
      </c>
      <c r="T9581" s="1" t="str">
        <f>INDEX(F:F,MATCH(ecommerce_10000[[#This Row],[TotalAmount]],I:I,0))</f>
        <v>Dubai</v>
      </c>
    </row>
    <row r="9582" spans="1:20" x14ac:dyDescent="0.3">
      <c r="A9582" s="1" t="s">
        <v>9626</v>
      </c>
      <c r="B9582" s="1" t="s">
        <v>53</v>
      </c>
      <c r="C9582" s="1" t="s">
        <v>31</v>
      </c>
      <c r="D9582" s="1" t="s">
        <v>54</v>
      </c>
      <c r="E9582" s="1" t="s">
        <v>22</v>
      </c>
      <c r="F9582" s="1" t="s">
        <v>33</v>
      </c>
      <c r="G9582">
        <v>4928.7700000000004</v>
      </c>
      <c r="H9582">
        <v>1</v>
      </c>
      <c r="I9582">
        <v>4928.7700000000004</v>
      </c>
      <c r="J9582">
        <v>2.73</v>
      </c>
      <c r="K9582">
        <v>639</v>
      </c>
      <c r="L9582" s="2">
        <v>45292</v>
      </c>
      <c r="O9582" t="str">
        <f>IF(ecommerce_10000[[#This Row],[Platform]]="Souq","sq",ecommerce_10000[[#This Row],[Platform]])</f>
        <v>Jumia</v>
      </c>
      <c r="P9582" t="str">
        <f>IF(E9582="Souq","sq",IF(E9582="Jumia","Jum",E9582))</f>
        <v>Jum</v>
      </c>
      <c r="Q9582">
        <f>VLOOKUP(ecommerce_10000[[#This Row],[City]],F:I,4,FALSE)</f>
        <v>3665.44</v>
      </c>
      <c r="R9582" s="1">
        <f>SUMIF(C:C,ecommerce_10000[[#This Row],[Category]],I:I)</f>
        <v>57542997.559999913</v>
      </c>
      <c r="S9582" s="1">
        <f>SUMIFS(I:I,C:C,C9582)</f>
        <v>57542997.559999913</v>
      </c>
      <c r="T9582" s="1" t="str">
        <f>INDEX(F:F,MATCH(ecommerce_10000[[#This Row],[TotalAmount]],I:I,0))</f>
        <v>Dubai</v>
      </c>
    </row>
    <row r="9583" spans="1:20" x14ac:dyDescent="0.3">
      <c r="A9583" s="1" t="s">
        <v>9627</v>
      </c>
      <c r="B9583" s="1" t="s">
        <v>65</v>
      </c>
      <c r="C9583" s="1" t="s">
        <v>20</v>
      </c>
      <c r="D9583" s="1" t="s">
        <v>66</v>
      </c>
      <c r="E9583" s="1" t="s">
        <v>16</v>
      </c>
      <c r="F9583" s="1" t="s">
        <v>28</v>
      </c>
      <c r="G9583">
        <v>16549.05</v>
      </c>
      <c r="H9583">
        <v>2</v>
      </c>
      <c r="I9583">
        <v>33098.1</v>
      </c>
      <c r="J9583">
        <v>1.89</v>
      </c>
      <c r="K9583">
        <v>2838</v>
      </c>
      <c r="L9583" s="2">
        <v>45564</v>
      </c>
      <c r="O9583" t="str">
        <f>IF(ecommerce_10000[[#This Row],[Platform]]="Souq","sq",ecommerce_10000[[#This Row],[Platform]])</f>
        <v>sq</v>
      </c>
      <c r="P9583" t="str">
        <f>IF(E9583="Souq","sq",IF(E9583="Jumia","Jum",E9583))</f>
        <v>sq</v>
      </c>
      <c r="Q9583">
        <f>VLOOKUP(ecommerce_10000[[#This Row],[City]],F:I,4,FALSE)</f>
        <v>26648.76</v>
      </c>
      <c r="R9583" s="1">
        <f>SUMIF(C:C,ecommerce_10000[[#This Row],[Category]],I:I)</f>
        <v>91504159.730000004</v>
      </c>
      <c r="S9583" s="1">
        <f>SUMIFS(I:I,C:C,C9583)</f>
        <v>91504159.730000004</v>
      </c>
      <c r="T9583" s="1" t="str">
        <f>INDEX(F:F,MATCH(ecommerce_10000[[#This Row],[TotalAmount]],I:I,0))</f>
        <v>Casablanca</v>
      </c>
    </row>
    <row r="9584" spans="1:20" x14ac:dyDescent="0.3">
      <c r="A9584" s="1" t="s">
        <v>9628</v>
      </c>
      <c r="B9584" s="1" t="s">
        <v>53</v>
      </c>
      <c r="C9584" s="1" t="s">
        <v>31</v>
      </c>
      <c r="D9584" s="1" t="s">
        <v>54</v>
      </c>
      <c r="E9584" s="1" t="s">
        <v>47</v>
      </c>
      <c r="F9584" s="1" t="s">
        <v>33</v>
      </c>
      <c r="G9584">
        <v>6061.44</v>
      </c>
      <c r="H9584">
        <v>5</v>
      </c>
      <c r="I9584">
        <v>30307.200000000001</v>
      </c>
      <c r="J9584">
        <v>1.1000000000000001</v>
      </c>
      <c r="K9584">
        <v>264</v>
      </c>
      <c r="L9584" s="2">
        <v>45382</v>
      </c>
      <c r="O9584" t="str">
        <f>IF(ecommerce_10000[[#This Row],[Platform]]="Souq","sq",ecommerce_10000[[#This Row],[Platform]])</f>
        <v>Amazon</v>
      </c>
      <c r="P9584" t="str">
        <f>IF(E9584="Souq","sq",IF(E9584="Jumia","Jum",E9584))</f>
        <v>Amazon</v>
      </c>
      <c r="Q9584">
        <f>VLOOKUP(ecommerce_10000[[#This Row],[City]],F:I,4,FALSE)</f>
        <v>3665.44</v>
      </c>
      <c r="R9584" s="1">
        <f>SUMIF(C:C,ecommerce_10000[[#This Row],[Category]],I:I)</f>
        <v>57542997.559999913</v>
      </c>
      <c r="S9584" s="1">
        <f>SUMIFS(I:I,C:C,C9584)</f>
        <v>57542997.559999913</v>
      </c>
      <c r="T9584" s="1" t="str">
        <f>INDEX(F:F,MATCH(ecommerce_10000[[#This Row],[TotalAmount]],I:I,0))</f>
        <v>Dubai</v>
      </c>
    </row>
    <row r="9585" spans="1:20" x14ac:dyDescent="0.3">
      <c r="A9585" s="1" t="s">
        <v>9629</v>
      </c>
      <c r="B9585" s="1" t="s">
        <v>35</v>
      </c>
      <c r="C9585" s="1" t="s">
        <v>14</v>
      </c>
      <c r="D9585" s="1" t="s">
        <v>36</v>
      </c>
      <c r="E9585" s="1" t="s">
        <v>16</v>
      </c>
      <c r="F9585" s="1" t="s">
        <v>23</v>
      </c>
      <c r="G9585">
        <v>228.76</v>
      </c>
      <c r="H9585">
        <v>1</v>
      </c>
      <c r="I9585">
        <v>228.76</v>
      </c>
      <c r="J9585">
        <v>4.0999999999999996</v>
      </c>
      <c r="K9585">
        <v>4803</v>
      </c>
      <c r="L9585" s="2">
        <v>45517</v>
      </c>
      <c r="O9585" t="str">
        <f>IF(ecommerce_10000[[#This Row],[Platform]]="Souq","sq",ecommerce_10000[[#This Row],[Platform]])</f>
        <v>sq</v>
      </c>
      <c r="P9585" t="str">
        <f>IF(E9585="Souq","sq",IF(E9585="Jumia","Jum",E9585))</f>
        <v>sq</v>
      </c>
      <c r="Q9585">
        <f>VLOOKUP(ecommerce_10000[[#This Row],[City]],F:I,4,FALSE)</f>
        <v>13290.4</v>
      </c>
      <c r="R9585" s="1">
        <f>SUMIF(C:C,ecommerce_10000[[#This Row],[Category]],I:I)</f>
        <v>92327183.770000085</v>
      </c>
      <c r="S9585" s="1">
        <f>SUMIFS(I:I,C:C,C9585)</f>
        <v>92327183.770000085</v>
      </c>
      <c r="T9585" s="1" t="str">
        <f>INDEX(F:F,MATCH(ecommerce_10000[[#This Row],[TotalAmount]],I:I,0))</f>
        <v>Alexandria</v>
      </c>
    </row>
    <row r="9586" spans="1:20" x14ac:dyDescent="0.3">
      <c r="A9586" s="1" t="s">
        <v>9630</v>
      </c>
      <c r="B9586" s="1" t="s">
        <v>65</v>
      </c>
      <c r="C9586" s="1" t="s">
        <v>20</v>
      </c>
      <c r="D9586" s="1" t="s">
        <v>66</v>
      </c>
      <c r="E9586" s="1" t="s">
        <v>47</v>
      </c>
      <c r="F9586" s="1" t="s">
        <v>23</v>
      </c>
      <c r="G9586">
        <v>17693.87</v>
      </c>
      <c r="H9586">
        <v>5</v>
      </c>
      <c r="I9586">
        <v>88469.35</v>
      </c>
      <c r="J9586">
        <v>2.97</v>
      </c>
      <c r="K9586">
        <v>2093</v>
      </c>
      <c r="L9586" s="2">
        <v>45616</v>
      </c>
      <c r="O9586" t="str">
        <f>IF(ecommerce_10000[[#This Row],[Platform]]="Souq","sq",ecommerce_10000[[#This Row],[Platform]])</f>
        <v>Amazon</v>
      </c>
      <c r="P9586" t="str">
        <f>IF(E9586="Souq","sq",IF(E9586="Jumia","Jum",E9586))</f>
        <v>Amazon</v>
      </c>
      <c r="Q9586">
        <f>VLOOKUP(ecommerce_10000[[#This Row],[City]],F:I,4,FALSE)</f>
        <v>13290.4</v>
      </c>
      <c r="R9586" s="1">
        <f>SUMIF(C:C,ecommerce_10000[[#This Row],[Category]],I:I)</f>
        <v>91504159.730000004</v>
      </c>
      <c r="S9586" s="1">
        <f>SUMIFS(I:I,C:C,C9586)</f>
        <v>91504159.730000004</v>
      </c>
      <c r="T9586" s="1" t="str">
        <f>INDEX(F:F,MATCH(ecommerce_10000[[#This Row],[TotalAmount]],I:I,0))</f>
        <v>Alexandria</v>
      </c>
    </row>
    <row r="9587" spans="1:20" x14ac:dyDescent="0.3">
      <c r="A9587" s="1" t="s">
        <v>9631</v>
      </c>
      <c r="B9587" s="1" t="s">
        <v>35</v>
      </c>
      <c r="C9587" s="1" t="s">
        <v>14</v>
      </c>
      <c r="D9587" s="1" t="s">
        <v>36</v>
      </c>
      <c r="E9587" s="1" t="s">
        <v>47</v>
      </c>
      <c r="F9587" s="1" t="s">
        <v>40</v>
      </c>
      <c r="G9587">
        <v>17968.099999999999</v>
      </c>
      <c r="H9587">
        <v>1</v>
      </c>
      <c r="I9587">
        <v>17968.099999999999</v>
      </c>
      <c r="J9587">
        <v>4.57</v>
      </c>
      <c r="K9587">
        <v>3735</v>
      </c>
      <c r="L9587" s="2">
        <v>45449</v>
      </c>
      <c r="O9587" t="str">
        <f>IF(ecommerce_10000[[#This Row],[Platform]]="Souq","sq",ecommerce_10000[[#This Row],[Platform]])</f>
        <v>Amazon</v>
      </c>
      <c r="P9587" t="str">
        <f>IF(E9587="Souq","sq",IF(E9587="Jumia","Jum",E9587))</f>
        <v>Amazon</v>
      </c>
      <c r="Q9587">
        <f>VLOOKUP(ecommerce_10000[[#This Row],[City]],F:I,4,FALSE)</f>
        <v>99349.3</v>
      </c>
      <c r="R9587" s="1">
        <f>SUMIF(C:C,ecommerce_10000[[#This Row],[Category]],I:I)</f>
        <v>92327183.770000085</v>
      </c>
      <c r="S9587" s="1">
        <f>SUMIFS(I:I,C:C,C9587)</f>
        <v>92327183.770000085</v>
      </c>
      <c r="T9587" s="1" t="str">
        <f>INDEX(F:F,MATCH(ecommerce_10000[[#This Row],[TotalAmount]],I:I,0))</f>
        <v>Riyadh</v>
      </c>
    </row>
    <row r="9588" spans="1:20" x14ac:dyDescent="0.3">
      <c r="A9588" s="1" t="s">
        <v>9632</v>
      </c>
      <c r="B9588" s="1" t="s">
        <v>13</v>
      </c>
      <c r="C9588" s="1" t="s">
        <v>14</v>
      </c>
      <c r="D9588" s="1" t="s">
        <v>15</v>
      </c>
      <c r="E9588" s="1" t="s">
        <v>22</v>
      </c>
      <c r="F9588" s="1" t="s">
        <v>23</v>
      </c>
      <c r="G9588">
        <v>11853.92</v>
      </c>
      <c r="H9588">
        <v>5</v>
      </c>
      <c r="I9588">
        <v>59269.599999999999</v>
      </c>
      <c r="J9588">
        <v>3.26</v>
      </c>
      <c r="K9588">
        <v>4726</v>
      </c>
      <c r="L9588" s="2">
        <v>45537</v>
      </c>
      <c r="O9588" t="str">
        <f>IF(ecommerce_10000[[#This Row],[Platform]]="Souq","sq",ecommerce_10000[[#This Row],[Platform]])</f>
        <v>Jumia</v>
      </c>
      <c r="P9588" t="str">
        <f>IF(E9588="Souq","sq",IF(E9588="Jumia","Jum",E9588))</f>
        <v>Jum</v>
      </c>
      <c r="Q9588">
        <f>VLOOKUP(ecommerce_10000[[#This Row],[City]],F:I,4,FALSE)</f>
        <v>13290.4</v>
      </c>
      <c r="R9588" s="1">
        <f>SUMIF(C:C,ecommerce_10000[[#This Row],[Category]],I:I)</f>
        <v>92327183.770000085</v>
      </c>
      <c r="S9588" s="1">
        <f>SUMIFS(I:I,C:C,C9588)</f>
        <v>92327183.770000085</v>
      </c>
      <c r="T9588" s="1" t="str">
        <f>INDEX(F:F,MATCH(ecommerce_10000[[#This Row],[TotalAmount]],I:I,0))</f>
        <v>Alexandria</v>
      </c>
    </row>
    <row r="9589" spans="1:20" x14ac:dyDescent="0.3">
      <c r="A9589" s="1" t="s">
        <v>9633</v>
      </c>
      <c r="B9589" s="1" t="s">
        <v>13</v>
      </c>
      <c r="C9589" s="1" t="s">
        <v>14</v>
      </c>
      <c r="D9589" s="1" t="s">
        <v>15</v>
      </c>
      <c r="E9589" s="1" t="s">
        <v>22</v>
      </c>
      <c r="F9589" s="1" t="s">
        <v>17</v>
      </c>
      <c r="G9589">
        <v>17697.75</v>
      </c>
      <c r="H9589">
        <v>4</v>
      </c>
      <c r="I9589">
        <v>70791</v>
      </c>
      <c r="J9589">
        <v>4.16</v>
      </c>
      <c r="K9589">
        <v>4942</v>
      </c>
      <c r="L9589" s="2">
        <v>45408</v>
      </c>
      <c r="O9589" t="str">
        <f>IF(ecommerce_10000[[#This Row],[Platform]]="Souq","sq",ecommerce_10000[[#This Row],[Platform]])</f>
        <v>Jumia</v>
      </c>
      <c r="P9589" t="str">
        <f>IF(E9589="Souq","sq",IF(E9589="Jumia","Jum",E9589))</f>
        <v>Jum</v>
      </c>
      <c r="Q9589">
        <f>VLOOKUP(ecommerce_10000[[#This Row],[City]],F:I,4,FALSE)</f>
        <v>16284.02</v>
      </c>
      <c r="R9589" s="1">
        <f>SUMIF(C:C,ecommerce_10000[[#This Row],[Category]],I:I)</f>
        <v>92327183.770000085</v>
      </c>
      <c r="S9589" s="1">
        <f>SUMIFS(I:I,C:C,C9589)</f>
        <v>92327183.770000085</v>
      </c>
      <c r="T9589" s="1" t="str">
        <f>INDEX(F:F,MATCH(ecommerce_10000[[#This Row],[TotalAmount]],I:I,0))</f>
        <v>Cairo</v>
      </c>
    </row>
    <row r="9590" spans="1:20" x14ac:dyDescent="0.3">
      <c r="A9590" s="1" t="s">
        <v>9634</v>
      </c>
      <c r="B9590" s="1" t="s">
        <v>49</v>
      </c>
      <c r="C9590" s="1" t="s">
        <v>14</v>
      </c>
      <c r="D9590" s="1" t="s">
        <v>50</v>
      </c>
      <c r="E9590" s="1" t="s">
        <v>47</v>
      </c>
      <c r="F9590" s="1" t="s">
        <v>33</v>
      </c>
      <c r="G9590">
        <v>1850.98</v>
      </c>
      <c r="H9590">
        <v>5</v>
      </c>
      <c r="I9590">
        <v>9254.9</v>
      </c>
      <c r="J9590">
        <v>1.23</v>
      </c>
      <c r="K9590">
        <v>2241</v>
      </c>
      <c r="L9590" s="2">
        <v>45499</v>
      </c>
      <c r="O9590" t="str">
        <f>IF(ecommerce_10000[[#This Row],[Platform]]="Souq","sq",ecommerce_10000[[#This Row],[Platform]])</f>
        <v>Amazon</v>
      </c>
      <c r="P9590" t="str">
        <f>IF(E9590="Souq","sq",IF(E9590="Jumia","Jum",E9590))</f>
        <v>Amazon</v>
      </c>
      <c r="Q9590">
        <f>VLOOKUP(ecommerce_10000[[#This Row],[City]],F:I,4,FALSE)</f>
        <v>3665.44</v>
      </c>
      <c r="R9590" s="1">
        <f>SUMIF(C:C,ecommerce_10000[[#This Row],[Category]],I:I)</f>
        <v>92327183.770000085</v>
      </c>
      <c r="S9590" s="1">
        <f>SUMIFS(I:I,C:C,C9590)</f>
        <v>92327183.770000085</v>
      </c>
      <c r="T9590" s="1" t="str">
        <f>INDEX(F:F,MATCH(ecommerce_10000[[#This Row],[TotalAmount]],I:I,0))</f>
        <v>Dubai</v>
      </c>
    </row>
    <row r="9591" spans="1:20" x14ac:dyDescent="0.3">
      <c r="A9591" s="1" t="s">
        <v>9635</v>
      </c>
      <c r="B9591" s="1" t="s">
        <v>65</v>
      </c>
      <c r="C9591" s="1" t="s">
        <v>20</v>
      </c>
      <c r="D9591" s="1" t="s">
        <v>66</v>
      </c>
      <c r="E9591" s="1" t="s">
        <v>22</v>
      </c>
      <c r="F9591" s="1" t="s">
        <v>17</v>
      </c>
      <c r="G9591">
        <v>14765.18</v>
      </c>
      <c r="H9591">
        <v>5</v>
      </c>
      <c r="I9591">
        <v>73825.899999999994</v>
      </c>
      <c r="J9591">
        <v>3.02</v>
      </c>
      <c r="K9591">
        <v>4135</v>
      </c>
      <c r="L9591" s="2">
        <v>45381</v>
      </c>
      <c r="O9591" t="str">
        <f>IF(ecommerce_10000[[#This Row],[Platform]]="Souq","sq",ecommerce_10000[[#This Row],[Platform]])</f>
        <v>Jumia</v>
      </c>
      <c r="P9591" t="str">
        <f>IF(E9591="Souq","sq",IF(E9591="Jumia","Jum",E9591))</f>
        <v>Jum</v>
      </c>
      <c r="Q9591">
        <f>VLOOKUP(ecommerce_10000[[#This Row],[City]],F:I,4,FALSE)</f>
        <v>16284.02</v>
      </c>
      <c r="R9591" s="1">
        <f>SUMIF(C:C,ecommerce_10000[[#This Row],[Category]],I:I)</f>
        <v>91504159.730000004</v>
      </c>
      <c r="S9591" s="1">
        <f>SUMIFS(I:I,C:C,C9591)</f>
        <v>91504159.730000004</v>
      </c>
      <c r="T9591" s="1" t="str">
        <f>INDEX(F:F,MATCH(ecommerce_10000[[#This Row],[TotalAmount]],I:I,0))</f>
        <v>Cairo</v>
      </c>
    </row>
    <row r="9592" spans="1:20" x14ac:dyDescent="0.3">
      <c r="A9592" s="1" t="s">
        <v>9636</v>
      </c>
      <c r="B9592" s="1" t="s">
        <v>49</v>
      </c>
      <c r="C9592" s="1" t="s">
        <v>14</v>
      </c>
      <c r="D9592" s="1" t="s">
        <v>50</v>
      </c>
      <c r="E9592" s="1" t="s">
        <v>22</v>
      </c>
      <c r="F9592" s="1" t="s">
        <v>62</v>
      </c>
      <c r="G9592">
        <v>7047.71</v>
      </c>
      <c r="H9592">
        <v>3</v>
      </c>
      <c r="I9592">
        <v>21143.13</v>
      </c>
      <c r="J9592">
        <v>2.25</v>
      </c>
      <c r="K9592">
        <v>941</v>
      </c>
      <c r="L9592" s="2">
        <v>45606</v>
      </c>
      <c r="O9592" t="str">
        <f>IF(ecommerce_10000[[#This Row],[Platform]]="Souq","sq",ecommerce_10000[[#This Row],[Platform]])</f>
        <v>Jumia</v>
      </c>
      <c r="P9592" t="str">
        <f>IF(E9592="Souq","sq",IF(E9592="Jumia","Jum",E9592))</f>
        <v>Jum</v>
      </c>
      <c r="Q9592">
        <f>VLOOKUP(ecommerce_10000[[#This Row],[City]],F:I,4,FALSE)</f>
        <v>27872.98</v>
      </c>
      <c r="R9592" s="1">
        <f>SUMIF(C:C,ecommerce_10000[[#This Row],[Category]],I:I)</f>
        <v>92327183.770000085</v>
      </c>
      <c r="S9592" s="1">
        <f>SUMIFS(I:I,C:C,C9592)</f>
        <v>92327183.770000085</v>
      </c>
      <c r="T9592" s="1" t="str">
        <f>INDEX(F:F,MATCH(ecommerce_10000[[#This Row],[TotalAmount]],I:I,0))</f>
        <v>Giza</v>
      </c>
    </row>
    <row r="9593" spans="1:20" x14ac:dyDescent="0.3">
      <c r="A9593" s="1" t="s">
        <v>9637</v>
      </c>
      <c r="B9593" s="1" t="s">
        <v>19</v>
      </c>
      <c r="C9593" s="1" t="s">
        <v>20</v>
      </c>
      <c r="D9593" s="1" t="s">
        <v>21</v>
      </c>
      <c r="E9593" s="1" t="s">
        <v>22</v>
      </c>
      <c r="F9593" s="1" t="s">
        <v>17</v>
      </c>
      <c r="G9593">
        <v>9223.4699999999993</v>
      </c>
      <c r="H9593">
        <v>3</v>
      </c>
      <c r="I9593">
        <v>27670.41</v>
      </c>
      <c r="J9593">
        <v>4.53</v>
      </c>
      <c r="K9593">
        <v>2298</v>
      </c>
      <c r="L9593" s="2">
        <v>45418</v>
      </c>
      <c r="O9593" t="str">
        <f>IF(ecommerce_10000[[#This Row],[Platform]]="Souq","sq",ecommerce_10000[[#This Row],[Platform]])</f>
        <v>Jumia</v>
      </c>
      <c r="P9593" t="str">
        <f>IF(E9593="Souq","sq",IF(E9593="Jumia","Jum",E9593))</f>
        <v>Jum</v>
      </c>
      <c r="Q9593">
        <f>VLOOKUP(ecommerce_10000[[#This Row],[City]],F:I,4,FALSE)</f>
        <v>16284.02</v>
      </c>
      <c r="R9593" s="1">
        <f>SUMIF(C:C,ecommerce_10000[[#This Row],[Category]],I:I)</f>
        <v>91504159.730000004</v>
      </c>
      <c r="S9593" s="1">
        <f>SUMIFS(I:I,C:C,C9593)</f>
        <v>91504159.730000004</v>
      </c>
      <c r="T9593" s="1" t="str">
        <f>INDEX(F:F,MATCH(ecommerce_10000[[#This Row],[TotalAmount]],I:I,0))</f>
        <v>Cairo</v>
      </c>
    </row>
    <row r="9594" spans="1:20" x14ac:dyDescent="0.3">
      <c r="A9594" s="1" t="s">
        <v>9638</v>
      </c>
      <c r="B9594" s="1" t="s">
        <v>65</v>
      </c>
      <c r="C9594" s="1" t="s">
        <v>20</v>
      </c>
      <c r="D9594" s="1" t="s">
        <v>66</v>
      </c>
      <c r="E9594" s="1" t="s">
        <v>47</v>
      </c>
      <c r="F9594" s="1" t="s">
        <v>23</v>
      </c>
      <c r="G9594">
        <v>5369.38</v>
      </c>
      <c r="H9594">
        <v>5</v>
      </c>
      <c r="I9594">
        <v>26846.9</v>
      </c>
      <c r="J9594">
        <v>4.7300000000000004</v>
      </c>
      <c r="K9594">
        <v>942</v>
      </c>
      <c r="L9594" s="2">
        <v>45519</v>
      </c>
      <c r="O9594" t="str">
        <f>IF(ecommerce_10000[[#This Row],[Platform]]="Souq","sq",ecommerce_10000[[#This Row],[Platform]])</f>
        <v>Amazon</v>
      </c>
      <c r="P9594" t="str">
        <f>IF(E9594="Souq","sq",IF(E9594="Jumia","Jum",E9594))</f>
        <v>Amazon</v>
      </c>
      <c r="Q9594">
        <f>VLOOKUP(ecommerce_10000[[#This Row],[City]],F:I,4,FALSE)</f>
        <v>13290.4</v>
      </c>
      <c r="R9594" s="1">
        <f>SUMIF(C:C,ecommerce_10000[[#This Row],[Category]],I:I)</f>
        <v>91504159.730000004</v>
      </c>
      <c r="S9594" s="1">
        <f>SUMIFS(I:I,C:C,C9594)</f>
        <v>91504159.730000004</v>
      </c>
      <c r="T9594" s="1" t="str">
        <f>INDEX(F:F,MATCH(ecommerce_10000[[#This Row],[TotalAmount]],I:I,0))</f>
        <v>Alexandria</v>
      </c>
    </row>
    <row r="9595" spans="1:20" x14ac:dyDescent="0.3">
      <c r="A9595" s="1" t="s">
        <v>9639</v>
      </c>
      <c r="B9595" s="1" t="s">
        <v>43</v>
      </c>
      <c r="C9595" s="1" t="s">
        <v>44</v>
      </c>
      <c r="D9595" s="1" t="s">
        <v>45</v>
      </c>
      <c r="E9595" s="1" t="s">
        <v>47</v>
      </c>
      <c r="F9595" s="1" t="s">
        <v>62</v>
      </c>
      <c r="G9595">
        <v>10703.37</v>
      </c>
      <c r="H9595">
        <v>1</v>
      </c>
      <c r="I9595">
        <v>10703.37</v>
      </c>
      <c r="J9595">
        <v>2.2400000000000002</v>
      </c>
      <c r="K9595">
        <v>2275</v>
      </c>
      <c r="L9595" s="2">
        <v>45399</v>
      </c>
      <c r="O9595" t="str">
        <f>IF(ecommerce_10000[[#This Row],[Platform]]="Souq","sq",ecommerce_10000[[#This Row],[Platform]])</f>
        <v>Amazon</v>
      </c>
      <c r="P9595" t="str">
        <f>IF(E9595="Souq","sq",IF(E9595="Jumia","Jum",E9595))</f>
        <v>Amazon</v>
      </c>
      <c r="Q9595">
        <f>VLOOKUP(ecommerce_10000[[#This Row],[City]],F:I,4,FALSE)</f>
        <v>27872.98</v>
      </c>
      <c r="R9595" s="1">
        <f>SUMIF(C:C,ecommerce_10000[[#This Row],[Category]],I:I)</f>
        <v>31420413.200000018</v>
      </c>
      <c r="S9595" s="1">
        <f>SUMIFS(I:I,C:C,C9595)</f>
        <v>31420413.200000018</v>
      </c>
      <c r="T9595" s="1" t="str">
        <f>INDEX(F:F,MATCH(ecommerce_10000[[#This Row],[TotalAmount]],I:I,0))</f>
        <v>Giza</v>
      </c>
    </row>
    <row r="9596" spans="1:20" x14ac:dyDescent="0.3">
      <c r="A9596" s="1" t="s">
        <v>9640</v>
      </c>
      <c r="B9596" s="1" t="s">
        <v>35</v>
      </c>
      <c r="C9596" s="1" t="s">
        <v>14</v>
      </c>
      <c r="D9596" s="1" t="s">
        <v>36</v>
      </c>
      <c r="E9596" s="1" t="s">
        <v>22</v>
      </c>
      <c r="F9596" s="1" t="s">
        <v>40</v>
      </c>
      <c r="G9596">
        <v>4913.18</v>
      </c>
      <c r="H9596">
        <v>5</v>
      </c>
      <c r="I9596">
        <v>24565.9</v>
      </c>
      <c r="J9596">
        <v>1.47</v>
      </c>
      <c r="K9596">
        <v>3279</v>
      </c>
      <c r="L9596" s="2">
        <v>45341</v>
      </c>
      <c r="O9596" t="str">
        <f>IF(ecommerce_10000[[#This Row],[Platform]]="Souq","sq",ecommerce_10000[[#This Row],[Platform]])</f>
        <v>Jumia</v>
      </c>
      <c r="P9596" t="str">
        <f>IF(E9596="Souq","sq",IF(E9596="Jumia","Jum",E9596))</f>
        <v>Jum</v>
      </c>
      <c r="Q9596">
        <f>VLOOKUP(ecommerce_10000[[#This Row],[City]],F:I,4,FALSE)</f>
        <v>99349.3</v>
      </c>
      <c r="R9596" s="1">
        <f>SUMIF(C:C,ecommerce_10000[[#This Row],[Category]],I:I)</f>
        <v>92327183.770000085</v>
      </c>
      <c r="S9596" s="1">
        <f>SUMIFS(I:I,C:C,C9596)</f>
        <v>92327183.770000085</v>
      </c>
      <c r="T9596" s="1" t="str">
        <f>INDEX(F:F,MATCH(ecommerce_10000[[#This Row],[TotalAmount]],I:I,0))</f>
        <v>Riyadh</v>
      </c>
    </row>
    <row r="9597" spans="1:20" x14ac:dyDescent="0.3">
      <c r="A9597" s="1" t="s">
        <v>9641</v>
      </c>
      <c r="B9597" s="1" t="s">
        <v>65</v>
      </c>
      <c r="C9597" s="1" t="s">
        <v>20</v>
      </c>
      <c r="D9597" s="1" t="s">
        <v>66</v>
      </c>
      <c r="E9597" s="1" t="s">
        <v>47</v>
      </c>
      <c r="F9597" s="1" t="s">
        <v>17</v>
      </c>
      <c r="G9597">
        <v>15437.78</v>
      </c>
      <c r="H9597">
        <v>4</v>
      </c>
      <c r="I9597">
        <v>61751.12</v>
      </c>
      <c r="J9597">
        <v>4.43</v>
      </c>
      <c r="K9597">
        <v>4737</v>
      </c>
      <c r="L9597" s="2">
        <v>45402</v>
      </c>
      <c r="O9597" t="str">
        <f>IF(ecommerce_10000[[#This Row],[Platform]]="Souq","sq",ecommerce_10000[[#This Row],[Platform]])</f>
        <v>Amazon</v>
      </c>
      <c r="P9597" t="str">
        <f>IF(E9597="Souq","sq",IF(E9597="Jumia","Jum",E9597))</f>
        <v>Amazon</v>
      </c>
      <c r="Q9597">
        <f>VLOOKUP(ecommerce_10000[[#This Row],[City]],F:I,4,FALSE)</f>
        <v>16284.02</v>
      </c>
      <c r="R9597" s="1">
        <f>SUMIF(C:C,ecommerce_10000[[#This Row],[Category]],I:I)</f>
        <v>91504159.730000004</v>
      </c>
      <c r="S9597" s="1">
        <f>SUMIFS(I:I,C:C,C9597)</f>
        <v>91504159.730000004</v>
      </c>
      <c r="T9597" s="1" t="str">
        <f>INDEX(F:F,MATCH(ecommerce_10000[[#This Row],[TotalAmount]],I:I,0))</f>
        <v>Cairo</v>
      </c>
    </row>
    <row r="9598" spans="1:20" x14ac:dyDescent="0.3">
      <c r="A9598" s="1" t="s">
        <v>9642</v>
      </c>
      <c r="B9598" s="1" t="s">
        <v>19</v>
      </c>
      <c r="C9598" s="1" t="s">
        <v>20</v>
      </c>
      <c r="D9598" s="1" t="s">
        <v>21</v>
      </c>
      <c r="E9598" s="1" t="s">
        <v>16</v>
      </c>
      <c r="F9598" s="1" t="s">
        <v>28</v>
      </c>
      <c r="G9598">
        <v>3152.74</v>
      </c>
      <c r="H9598">
        <v>3</v>
      </c>
      <c r="I9598">
        <v>9458.2199999999993</v>
      </c>
      <c r="J9598">
        <v>2</v>
      </c>
      <c r="K9598">
        <v>2466</v>
      </c>
      <c r="L9598" s="2">
        <v>45610</v>
      </c>
      <c r="O9598" t="str">
        <f>IF(ecommerce_10000[[#This Row],[Platform]]="Souq","sq",ecommerce_10000[[#This Row],[Platform]])</f>
        <v>sq</v>
      </c>
      <c r="P9598" t="str">
        <f>IF(E9598="Souq","sq",IF(E9598="Jumia","Jum",E9598))</f>
        <v>sq</v>
      </c>
      <c r="Q9598">
        <f>VLOOKUP(ecommerce_10000[[#This Row],[City]],F:I,4,FALSE)</f>
        <v>26648.76</v>
      </c>
      <c r="R9598" s="1">
        <f>SUMIF(C:C,ecommerce_10000[[#This Row],[Category]],I:I)</f>
        <v>91504159.730000004</v>
      </c>
      <c r="S9598" s="1">
        <f>SUMIFS(I:I,C:C,C9598)</f>
        <v>91504159.730000004</v>
      </c>
      <c r="T9598" s="1" t="str">
        <f>INDEX(F:F,MATCH(ecommerce_10000[[#This Row],[TotalAmount]],I:I,0))</f>
        <v>Casablanca</v>
      </c>
    </row>
    <row r="9599" spans="1:20" x14ac:dyDescent="0.3">
      <c r="A9599" s="1" t="s">
        <v>9643</v>
      </c>
      <c r="B9599" s="1" t="s">
        <v>43</v>
      </c>
      <c r="C9599" s="1" t="s">
        <v>44</v>
      </c>
      <c r="D9599" s="1" t="s">
        <v>45</v>
      </c>
      <c r="E9599" s="1" t="s">
        <v>22</v>
      </c>
      <c r="F9599" s="1" t="s">
        <v>23</v>
      </c>
      <c r="G9599">
        <v>8155.19</v>
      </c>
      <c r="H9599">
        <v>3</v>
      </c>
      <c r="I9599">
        <v>24465.57</v>
      </c>
      <c r="J9599">
        <v>2.58</v>
      </c>
      <c r="K9599">
        <v>3981</v>
      </c>
      <c r="L9599" s="2">
        <v>45420</v>
      </c>
      <c r="O9599" t="str">
        <f>IF(ecommerce_10000[[#This Row],[Platform]]="Souq","sq",ecommerce_10000[[#This Row],[Platform]])</f>
        <v>Jumia</v>
      </c>
      <c r="P9599" t="str">
        <f>IF(E9599="Souq","sq",IF(E9599="Jumia","Jum",E9599))</f>
        <v>Jum</v>
      </c>
      <c r="Q9599">
        <f>VLOOKUP(ecommerce_10000[[#This Row],[City]],F:I,4,FALSE)</f>
        <v>13290.4</v>
      </c>
      <c r="R9599" s="1">
        <f>SUMIF(C:C,ecommerce_10000[[#This Row],[Category]],I:I)</f>
        <v>31420413.200000018</v>
      </c>
      <c r="S9599" s="1">
        <f>SUMIFS(I:I,C:C,C9599)</f>
        <v>31420413.200000018</v>
      </c>
      <c r="T9599" s="1" t="str">
        <f>INDEX(F:F,MATCH(ecommerce_10000[[#This Row],[TotalAmount]],I:I,0))</f>
        <v>Alexandria</v>
      </c>
    </row>
    <row r="9600" spans="1:20" x14ac:dyDescent="0.3">
      <c r="A9600" s="1" t="s">
        <v>9644</v>
      </c>
      <c r="B9600" s="1" t="s">
        <v>19</v>
      </c>
      <c r="C9600" s="1" t="s">
        <v>20</v>
      </c>
      <c r="D9600" s="1" t="s">
        <v>21</v>
      </c>
      <c r="E9600" s="1" t="s">
        <v>47</v>
      </c>
      <c r="F9600" s="1" t="s">
        <v>62</v>
      </c>
      <c r="G9600">
        <v>12778.75</v>
      </c>
      <c r="H9600">
        <v>5</v>
      </c>
      <c r="I9600">
        <v>63893.75</v>
      </c>
      <c r="J9600">
        <v>1.34</v>
      </c>
      <c r="K9600">
        <v>1007</v>
      </c>
      <c r="L9600" s="2">
        <v>45525</v>
      </c>
      <c r="O9600" t="str">
        <f>IF(ecommerce_10000[[#This Row],[Platform]]="Souq","sq",ecommerce_10000[[#This Row],[Platform]])</f>
        <v>Amazon</v>
      </c>
      <c r="P9600" t="str">
        <f>IF(E9600="Souq","sq",IF(E9600="Jumia","Jum",E9600))</f>
        <v>Amazon</v>
      </c>
      <c r="Q9600">
        <f>VLOOKUP(ecommerce_10000[[#This Row],[City]],F:I,4,FALSE)</f>
        <v>27872.98</v>
      </c>
      <c r="R9600" s="1">
        <f>SUMIF(C:C,ecommerce_10000[[#This Row],[Category]],I:I)</f>
        <v>91504159.730000004</v>
      </c>
      <c r="S9600" s="1">
        <f>SUMIFS(I:I,C:C,C9600)</f>
        <v>91504159.730000004</v>
      </c>
      <c r="T9600" s="1" t="str">
        <f>INDEX(F:F,MATCH(ecommerce_10000[[#This Row],[TotalAmount]],I:I,0))</f>
        <v>Giza</v>
      </c>
    </row>
    <row r="9601" spans="1:20" x14ac:dyDescent="0.3">
      <c r="A9601" s="1" t="s">
        <v>9645</v>
      </c>
      <c r="B9601" s="1" t="s">
        <v>19</v>
      </c>
      <c r="C9601" s="1" t="s">
        <v>20</v>
      </c>
      <c r="D9601" s="1" t="s">
        <v>21</v>
      </c>
      <c r="E9601" s="1" t="s">
        <v>22</v>
      </c>
      <c r="F9601" s="1" t="s">
        <v>28</v>
      </c>
      <c r="G9601">
        <v>13664.96</v>
      </c>
      <c r="H9601">
        <v>5</v>
      </c>
      <c r="I9601">
        <v>68324.800000000003</v>
      </c>
      <c r="J9601">
        <v>3.64</v>
      </c>
      <c r="K9601">
        <v>2261</v>
      </c>
      <c r="L9601" s="2">
        <v>45650</v>
      </c>
      <c r="O9601" t="str">
        <f>IF(ecommerce_10000[[#This Row],[Platform]]="Souq","sq",ecommerce_10000[[#This Row],[Platform]])</f>
        <v>Jumia</v>
      </c>
      <c r="P9601" t="str">
        <f>IF(E9601="Souq","sq",IF(E9601="Jumia","Jum",E9601))</f>
        <v>Jum</v>
      </c>
      <c r="Q9601">
        <f>VLOOKUP(ecommerce_10000[[#This Row],[City]],F:I,4,FALSE)</f>
        <v>26648.76</v>
      </c>
      <c r="R9601" s="1">
        <f>SUMIF(C:C,ecommerce_10000[[#This Row],[Category]],I:I)</f>
        <v>91504159.730000004</v>
      </c>
      <c r="S9601" s="1">
        <f>SUMIFS(I:I,C:C,C9601)</f>
        <v>91504159.730000004</v>
      </c>
      <c r="T9601" s="1" t="str">
        <f>INDEX(F:F,MATCH(ecommerce_10000[[#This Row],[TotalAmount]],I:I,0))</f>
        <v>Casablanca</v>
      </c>
    </row>
    <row r="9602" spans="1:20" x14ac:dyDescent="0.3">
      <c r="A9602" s="1" t="s">
        <v>9646</v>
      </c>
      <c r="B9602" s="1" t="s">
        <v>19</v>
      </c>
      <c r="C9602" s="1" t="s">
        <v>20</v>
      </c>
      <c r="D9602" s="1" t="s">
        <v>21</v>
      </c>
      <c r="E9602" s="1" t="s">
        <v>16</v>
      </c>
      <c r="F9602" s="1" t="s">
        <v>33</v>
      </c>
      <c r="G9602">
        <v>3926.6</v>
      </c>
      <c r="H9602">
        <v>3</v>
      </c>
      <c r="I9602">
        <v>11779.8</v>
      </c>
      <c r="J9602">
        <v>1.65</v>
      </c>
      <c r="K9602">
        <v>1916</v>
      </c>
      <c r="L9602" s="2">
        <v>45410</v>
      </c>
      <c r="O9602" t="str">
        <f>IF(ecommerce_10000[[#This Row],[Platform]]="Souq","sq",ecommerce_10000[[#This Row],[Platform]])</f>
        <v>sq</v>
      </c>
      <c r="P9602" t="str">
        <f>IF(E9602="Souq","sq",IF(E9602="Jumia","Jum",E9602))</f>
        <v>sq</v>
      </c>
      <c r="Q9602">
        <f>VLOOKUP(ecommerce_10000[[#This Row],[City]],F:I,4,FALSE)</f>
        <v>3665.44</v>
      </c>
      <c r="R9602" s="1">
        <f>SUMIF(C:C,ecommerce_10000[[#This Row],[Category]],I:I)</f>
        <v>91504159.730000004</v>
      </c>
      <c r="S9602" s="1">
        <f>SUMIFS(I:I,C:C,C9602)</f>
        <v>91504159.730000004</v>
      </c>
      <c r="T9602" s="1" t="str">
        <f>INDEX(F:F,MATCH(ecommerce_10000[[#This Row],[TotalAmount]],I:I,0))</f>
        <v>Dubai</v>
      </c>
    </row>
    <row r="9603" spans="1:20" x14ac:dyDescent="0.3">
      <c r="A9603" s="1" t="s">
        <v>9647</v>
      </c>
      <c r="B9603" s="1" t="s">
        <v>65</v>
      </c>
      <c r="C9603" s="1" t="s">
        <v>20</v>
      </c>
      <c r="D9603" s="1" t="s">
        <v>66</v>
      </c>
      <c r="E9603" s="1" t="s">
        <v>47</v>
      </c>
      <c r="F9603" s="1" t="s">
        <v>17</v>
      </c>
      <c r="G9603">
        <v>6733.59</v>
      </c>
      <c r="H9603">
        <v>1</v>
      </c>
      <c r="I9603">
        <v>6733.59</v>
      </c>
      <c r="J9603">
        <v>4.07</v>
      </c>
      <c r="K9603">
        <v>1667</v>
      </c>
      <c r="L9603" s="2">
        <v>45456</v>
      </c>
      <c r="O9603" t="str">
        <f>IF(ecommerce_10000[[#This Row],[Platform]]="Souq","sq",ecommerce_10000[[#This Row],[Platform]])</f>
        <v>Amazon</v>
      </c>
      <c r="P9603" t="str">
        <f>IF(E9603="Souq","sq",IF(E9603="Jumia","Jum",E9603))</f>
        <v>Amazon</v>
      </c>
      <c r="Q9603">
        <f>VLOOKUP(ecommerce_10000[[#This Row],[City]],F:I,4,FALSE)</f>
        <v>16284.02</v>
      </c>
      <c r="R9603" s="1">
        <f>SUMIF(C:C,ecommerce_10000[[#This Row],[Category]],I:I)</f>
        <v>91504159.730000004</v>
      </c>
      <c r="S9603" s="1">
        <f>SUMIFS(I:I,C:C,C9603)</f>
        <v>91504159.730000004</v>
      </c>
      <c r="T9603" s="1" t="str">
        <f>INDEX(F:F,MATCH(ecommerce_10000[[#This Row],[TotalAmount]],I:I,0))</f>
        <v>Cairo</v>
      </c>
    </row>
    <row r="9604" spans="1:20" x14ac:dyDescent="0.3">
      <c r="A9604" s="1" t="s">
        <v>9648</v>
      </c>
      <c r="B9604" s="1" t="s">
        <v>53</v>
      </c>
      <c r="C9604" s="1" t="s">
        <v>31</v>
      </c>
      <c r="D9604" s="1" t="s">
        <v>54</v>
      </c>
      <c r="E9604" s="1" t="s">
        <v>22</v>
      </c>
      <c r="F9604" s="1" t="s">
        <v>40</v>
      </c>
      <c r="G9604">
        <v>3471.48</v>
      </c>
      <c r="H9604">
        <v>1</v>
      </c>
      <c r="I9604">
        <v>3471.48</v>
      </c>
      <c r="J9604">
        <v>2.89</v>
      </c>
      <c r="K9604">
        <v>2527</v>
      </c>
      <c r="L9604" s="2">
        <v>45574</v>
      </c>
      <c r="O9604" t="str">
        <f>IF(ecommerce_10000[[#This Row],[Platform]]="Souq","sq",ecommerce_10000[[#This Row],[Platform]])</f>
        <v>Jumia</v>
      </c>
      <c r="P9604" t="str">
        <f>IF(E9604="Souq","sq",IF(E9604="Jumia","Jum",E9604))</f>
        <v>Jum</v>
      </c>
      <c r="Q9604">
        <f>VLOOKUP(ecommerce_10000[[#This Row],[City]],F:I,4,FALSE)</f>
        <v>99349.3</v>
      </c>
      <c r="R9604" s="1">
        <f>SUMIF(C:C,ecommerce_10000[[#This Row],[Category]],I:I)</f>
        <v>57542997.559999913</v>
      </c>
      <c r="S9604" s="1">
        <f>SUMIFS(I:I,C:C,C9604)</f>
        <v>57542997.559999913</v>
      </c>
      <c r="T9604" s="1" t="str">
        <f>INDEX(F:F,MATCH(ecommerce_10000[[#This Row],[TotalAmount]],I:I,0))</f>
        <v>Riyadh</v>
      </c>
    </row>
    <row r="9605" spans="1:20" x14ac:dyDescent="0.3">
      <c r="A9605" s="1" t="s">
        <v>9649</v>
      </c>
      <c r="B9605" s="1" t="s">
        <v>65</v>
      </c>
      <c r="C9605" s="1" t="s">
        <v>20</v>
      </c>
      <c r="D9605" s="1" t="s">
        <v>66</v>
      </c>
      <c r="E9605" s="1" t="s">
        <v>22</v>
      </c>
      <c r="F9605" s="1" t="s">
        <v>17</v>
      </c>
      <c r="G9605">
        <v>14898.05</v>
      </c>
      <c r="H9605">
        <v>3</v>
      </c>
      <c r="I9605">
        <v>44694.15</v>
      </c>
      <c r="J9605">
        <v>4.79</v>
      </c>
      <c r="K9605">
        <v>316</v>
      </c>
      <c r="L9605" s="2">
        <v>45632</v>
      </c>
      <c r="O9605" t="str">
        <f>IF(ecommerce_10000[[#This Row],[Platform]]="Souq","sq",ecommerce_10000[[#This Row],[Platform]])</f>
        <v>Jumia</v>
      </c>
      <c r="P9605" t="str">
        <f>IF(E9605="Souq","sq",IF(E9605="Jumia","Jum",E9605))</f>
        <v>Jum</v>
      </c>
      <c r="Q9605">
        <f>VLOOKUP(ecommerce_10000[[#This Row],[City]],F:I,4,FALSE)</f>
        <v>16284.02</v>
      </c>
      <c r="R9605" s="1">
        <f>SUMIF(C:C,ecommerce_10000[[#This Row],[Category]],I:I)</f>
        <v>91504159.730000004</v>
      </c>
      <c r="S9605" s="1">
        <f>SUMIFS(I:I,C:C,C9605)</f>
        <v>91504159.730000004</v>
      </c>
      <c r="T9605" s="1" t="str">
        <f>INDEX(F:F,MATCH(ecommerce_10000[[#This Row],[TotalAmount]],I:I,0))</f>
        <v>Cairo</v>
      </c>
    </row>
    <row r="9606" spans="1:20" x14ac:dyDescent="0.3">
      <c r="A9606" s="1" t="s">
        <v>9650</v>
      </c>
      <c r="B9606" s="1" t="s">
        <v>13</v>
      </c>
      <c r="C9606" s="1" t="s">
        <v>14</v>
      </c>
      <c r="D9606" s="1" t="s">
        <v>15</v>
      </c>
      <c r="E9606" s="1" t="s">
        <v>16</v>
      </c>
      <c r="F9606" s="1" t="s">
        <v>40</v>
      </c>
      <c r="G9606">
        <v>13620.13</v>
      </c>
      <c r="H9606">
        <v>2</v>
      </c>
      <c r="I9606">
        <v>27240.26</v>
      </c>
      <c r="J9606">
        <v>1.29</v>
      </c>
      <c r="K9606">
        <v>1144</v>
      </c>
      <c r="L9606" s="2">
        <v>45330</v>
      </c>
      <c r="O9606" t="str">
        <f>IF(ecommerce_10000[[#This Row],[Platform]]="Souq","sq",ecommerce_10000[[#This Row],[Platform]])</f>
        <v>sq</v>
      </c>
      <c r="P9606" t="str">
        <f>IF(E9606="Souq","sq",IF(E9606="Jumia","Jum",E9606))</f>
        <v>sq</v>
      </c>
      <c r="Q9606">
        <f>VLOOKUP(ecommerce_10000[[#This Row],[City]],F:I,4,FALSE)</f>
        <v>99349.3</v>
      </c>
      <c r="R9606" s="1">
        <f>SUMIF(C:C,ecommerce_10000[[#This Row],[Category]],I:I)</f>
        <v>92327183.770000085</v>
      </c>
      <c r="S9606" s="1">
        <f>SUMIFS(I:I,C:C,C9606)</f>
        <v>92327183.770000085</v>
      </c>
      <c r="T9606" s="1" t="str">
        <f>INDEX(F:F,MATCH(ecommerce_10000[[#This Row],[TotalAmount]],I:I,0))</f>
        <v>Riyadh</v>
      </c>
    </row>
    <row r="9607" spans="1:20" x14ac:dyDescent="0.3">
      <c r="A9607" s="1" t="s">
        <v>9651</v>
      </c>
      <c r="B9607" s="1" t="s">
        <v>65</v>
      </c>
      <c r="C9607" s="1" t="s">
        <v>20</v>
      </c>
      <c r="D9607" s="1" t="s">
        <v>66</v>
      </c>
      <c r="E9607" s="1" t="s">
        <v>47</v>
      </c>
      <c r="F9607" s="1" t="s">
        <v>28</v>
      </c>
      <c r="G9607">
        <v>7454.88</v>
      </c>
      <c r="H9607">
        <v>2</v>
      </c>
      <c r="I9607">
        <v>14909.76</v>
      </c>
      <c r="J9607">
        <v>3.42</v>
      </c>
      <c r="K9607">
        <v>2393</v>
      </c>
      <c r="L9607" s="2">
        <v>45564</v>
      </c>
      <c r="O9607" t="str">
        <f>IF(ecommerce_10000[[#This Row],[Platform]]="Souq","sq",ecommerce_10000[[#This Row],[Platform]])</f>
        <v>Amazon</v>
      </c>
      <c r="P9607" t="str">
        <f>IF(E9607="Souq","sq",IF(E9607="Jumia","Jum",E9607))</f>
        <v>Amazon</v>
      </c>
      <c r="Q9607">
        <f>VLOOKUP(ecommerce_10000[[#This Row],[City]],F:I,4,FALSE)</f>
        <v>26648.76</v>
      </c>
      <c r="R9607" s="1">
        <f>SUMIF(C:C,ecommerce_10000[[#This Row],[Category]],I:I)</f>
        <v>91504159.730000004</v>
      </c>
      <c r="S9607" s="1">
        <f>SUMIFS(I:I,C:C,C9607)</f>
        <v>91504159.730000004</v>
      </c>
      <c r="T9607" s="1" t="str">
        <f>INDEX(F:F,MATCH(ecommerce_10000[[#This Row],[TotalAmount]],I:I,0))</f>
        <v>Casablanca</v>
      </c>
    </row>
    <row r="9608" spans="1:20" x14ac:dyDescent="0.3">
      <c r="A9608" s="1" t="s">
        <v>9652</v>
      </c>
      <c r="B9608" s="1" t="s">
        <v>43</v>
      </c>
      <c r="C9608" s="1" t="s">
        <v>44</v>
      </c>
      <c r="D9608" s="1" t="s">
        <v>45</v>
      </c>
      <c r="E9608" s="1" t="s">
        <v>16</v>
      </c>
      <c r="F9608" s="1" t="s">
        <v>17</v>
      </c>
      <c r="G9608">
        <v>13157.32</v>
      </c>
      <c r="H9608">
        <v>5</v>
      </c>
      <c r="I9608">
        <v>65786.600000000006</v>
      </c>
      <c r="J9608">
        <v>1.65</v>
      </c>
      <c r="K9608">
        <v>3472</v>
      </c>
      <c r="L9608" s="2">
        <v>45388</v>
      </c>
      <c r="O9608" t="str">
        <f>IF(ecommerce_10000[[#This Row],[Platform]]="Souq","sq",ecommerce_10000[[#This Row],[Platform]])</f>
        <v>sq</v>
      </c>
      <c r="P9608" t="str">
        <f>IF(E9608="Souq","sq",IF(E9608="Jumia","Jum",E9608))</f>
        <v>sq</v>
      </c>
      <c r="Q9608">
        <f>VLOOKUP(ecommerce_10000[[#This Row],[City]],F:I,4,FALSE)</f>
        <v>16284.02</v>
      </c>
      <c r="R9608" s="1">
        <f>SUMIF(C:C,ecommerce_10000[[#This Row],[Category]],I:I)</f>
        <v>31420413.200000018</v>
      </c>
      <c r="S9608" s="1">
        <f>SUMIFS(I:I,C:C,C9608)</f>
        <v>31420413.200000018</v>
      </c>
      <c r="T9608" s="1" t="str">
        <f>INDEX(F:F,MATCH(ecommerce_10000[[#This Row],[TotalAmount]],I:I,0))</f>
        <v>Cairo</v>
      </c>
    </row>
    <row r="9609" spans="1:20" x14ac:dyDescent="0.3">
      <c r="A9609" s="1" t="s">
        <v>9653</v>
      </c>
      <c r="B9609" s="1" t="s">
        <v>19</v>
      </c>
      <c r="C9609" s="1" t="s">
        <v>20</v>
      </c>
      <c r="D9609" s="1" t="s">
        <v>21</v>
      </c>
      <c r="E9609" s="1" t="s">
        <v>22</v>
      </c>
      <c r="F9609" s="1" t="s">
        <v>40</v>
      </c>
      <c r="G9609">
        <v>10604.89</v>
      </c>
      <c r="H9609">
        <v>1</v>
      </c>
      <c r="I9609">
        <v>10604.89</v>
      </c>
      <c r="J9609">
        <v>2.95</v>
      </c>
      <c r="K9609">
        <v>4425</v>
      </c>
      <c r="L9609" s="2">
        <v>45315</v>
      </c>
      <c r="O9609" t="str">
        <f>IF(ecommerce_10000[[#This Row],[Platform]]="Souq","sq",ecommerce_10000[[#This Row],[Platform]])</f>
        <v>Jumia</v>
      </c>
      <c r="P9609" t="str">
        <f>IF(E9609="Souq","sq",IF(E9609="Jumia","Jum",E9609))</f>
        <v>Jum</v>
      </c>
      <c r="Q9609">
        <f>VLOOKUP(ecommerce_10000[[#This Row],[City]],F:I,4,FALSE)</f>
        <v>99349.3</v>
      </c>
      <c r="R9609" s="1">
        <f>SUMIF(C:C,ecommerce_10000[[#This Row],[Category]],I:I)</f>
        <v>91504159.730000004</v>
      </c>
      <c r="S9609" s="1">
        <f>SUMIFS(I:I,C:C,C9609)</f>
        <v>91504159.730000004</v>
      </c>
      <c r="T9609" s="1" t="str">
        <f>INDEX(F:F,MATCH(ecommerce_10000[[#This Row],[TotalAmount]],I:I,0))</f>
        <v>Riyadh</v>
      </c>
    </row>
    <row r="9610" spans="1:20" x14ac:dyDescent="0.3">
      <c r="A9610" s="1" t="s">
        <v>9654</v>
      </c>
      <c r="B9610" s="1" t="s">
        <v>30</v>
      </c>
      <c r="C9610" s="1" t="s">
        <v>31</v>
      </c>
      <c r="D9610" s="1" t="s">
        <v>32</v>
      </c>
      <c r="E9610" s="1" t="s">
        <v>22</v>
      </c>
      <c r="F9610" s="1" t="s">
        <v>28</v>
      </c>
      <c r="G9610">
        <v>3962.23</v>
      </c>
      <c r="H9610">
        <v>1</v>
      </c>
      <c r="I9610">
        <v>3962.23</v>
      </c>
      <c r="J9610">
        <v>1.99</v>
      </c>
      <c r="K9610">
        <v>1560</v>
      </c>
      <c r="L9610" s="2">
        <v>45496</v>
      </c>
      <c r="O9610" t="str">
        <f>IF(ecommerce_10000[[#This Row],[Platform]]="Souq","sq",ecommerce_10000[[#This Row],[Platform]])</f>
        <v>Jumia</v>
      </c>
      <c r="P9610" t="str">
        <f>IF(E9610="Souq","sq",IF(E9610="Jumia","Jum",E9610))</f>
        <v>Jum</v>
      </c>
      <c r="Q9610">
        <f>VLOOKUP(ecommerce_10000[[#This Row],[City]],F:I,4,FALSE)</f>
        <v>26648.76</v>
      </c>
      <c r="R9610" s="1">
        <f>SUMIF(C:C,ecommerce_10000[[#This Row],[Category]],I:I)</f>
        <v>57542997.559999913</v>
      </c>
      <c r="S9610" s="1">
        <f>SUMIFS(I:I,C:C,C9610)</f>
        <v>57542997.559999913</v>
      </c>
      <c r="T9610" s="1" t="str">
        <f>INDEX(F:F,MATCH(ecommerce_10000[[#This Row],[TotalAmount]],I:I,0))</f>
        <v>Casablanca</v>
      </c>
    </row>
    <row r="9611" spans="1:20" x14ac:dyDescent="0.3">
      <c r="A9611" s="1" t="s">
        <v>9655</v>
      </c>
      <c r="B9611" s="1" t="s">
        <v>35</v>
      </c>
      <c r="C9611" s="1" t="s">
        <v>14</v>
      </c>
      <c r="D9611" s="1" t="s">
        <v>36</v>
      </c>
      <c r="E9611" s="1" t="s">
        <v>47</v>
      </c>
      <c r="F9611" s="1" t="s">
        <v>17</v>
      </c>
      <c r="G9611">
        <v>15899.06</v>
      </c>
      <c r="H9611">
        <v>2</v>
      </c>
      <c r="I9611">
        <v>31798.12</v>
      </c>
      <c r="J9611">
        <v>2.54</v>
      </c>
      <c r="K9611">
        <v>641</v>
      </c>
      <c r="L9611" s="2">
        <v>45585</v>
      </c>
      <c r="O9611" t="str">
        <f>IF(ecommerce_10000[[#This Row],[Platform]]="Souq","sq",ecommerce_10000[[#This Row],[Platform]])</f>
        <v>Amazon</v>
      </c>
      <c r="P9611" t="str">
        <f>IF(E9611="Souq","sq",IF(E9611="Jumia","Jum",E9611))</f>
        <v>Amazon</v>
      </c>
      <c r="Q9611">
        <f>VLOOKUP(ecommerce_10000[[#This Row],[City]],F:I,4,FALSE)</f>
        <v>16284.02</v>
      </c>
      <c r="R9611" s="1">
        <f>SUMIF(C:C,ecommerce_10000[[#This Row],[Category]],I:I)</f>
        <v>92327183.770000085</v>
      </c>
      <c r="S9611" s="1">
        <f>SUMIFS(I:I,C:C,C9611)</f>
        <v>92327183.770000085</v>
      </c>
      <c r="T9611" s="1" t="str">
        <f>INDEX(F:F,MATCH(ecommerce_10000[[#This Row],[TotalAmount]],I:I,0))</f>
        <v>Cairo</v>
      </c>
    </row>
    <row r="9612" spans="1:20" x14ac:dyDescent="0.3">
      <c r="A9612" s="1" t="s">
        <v>9656</v>
      </c>
      <c r="B9612" s="1" t="s">
        <v>35</v>
      </c>
      <c r="C9612" s="1" t="s">
        <v>14</v>
      </c>
      <c r="D9612" s="1" t="s">
        <v>36</v>
      </c>
      <c r="E9612" s="1" t="s">
        <v>22</v>
      </c>
      <c r="F9612" s="1" t="s">
        <v>33</v>
      </c>
      <c r="G9612">
        <v>12304.82</v>
      </c>
      <c r="H9612">
        <v>2</v>
      </c>
      <c r="I9612">
        <v>24609.64</v>
      </c>
      <c r="J9612">
        <v>1.05</v>
      </c>
      <c r="K9612">
        <v>2027</v>
      </c>
      <c r="L9612" s="2">
        <v>45647</v>
      </c>
      <c r="O9612" t="str">
        <f>IF(ecommerce_10000[[#This Row],[Platform]]="Souq","sq",ecommerce_10000[[#This Row],[Platform]])</f>
        <v>Jumia</v>
      </c>
      <c r="P9612" t="str">
        <f>IF(E9612="Souq","sq",IF(E9612="Jumia","Jum",E9612))</f>
        <v>Jum</v>
      </c>
      <c r="Q9612">
        <f>VLOOKUP(ecommerce_10000[[#This Row],[City]],F:I,4,FALSE)</f>
        <v>3665.44</v>
      </c>
      <c r="R9612" s="1">
        <f>SUMIF(C:C,ecommerce_10000[[#This Row],[Category]],I:I)</f>
        <v>92327183.770000085</v>
      </c>
      <c r="S9612" s="1">
        <f>SUMIFS(I:I,C:C,C9612)</f>
        <v>92327183.770000085</v>
      </c>
      <c r="T9612" s="1" t="str">
        <f>INDEX(F:F,MATCH(ecommerce_10000[[#This Row],[TotalAmount]],I:I,0))</f>
        <v>Dubai</v>
      </c>
    </row>
    <row r="9613" spans="1:20" x14ac:dyDescent="0.3">
      <c r="A9613" s="1" t="s">
        <v>9657</v>
      </c>
      <c r="B9613" s="1" t="s">
        <v>13</v>
      </c>
      <c r="C9613" s="1" t="s">
        <v>14</v>
      </c>
      <c r="D9613" s="1" t="s">
        <v>15</v>
      </c>
      <c r="E9613" s="1" t="s">
        <v>22</v>
      </c>
      <c r="F9613" s="1" t="s">
        <v>23</v>
      </c>
      <c r="G9613">
        <v>3800.13</v>
      </c>
      <c r="H9613">
        <v>5</v>
      </c>
      <c r="I9613">
        <v>19000.650000000001</v>
      </c>
      <c r="J9613">
        <v>3.5</v>
      </c>
      <c r="K9613">
        <v>3485</v>
      </c>
      <c r="L9613" s="2">
        <v>45600</v>
      </c>
      <c r="O9613" t="str">
        <f>IF(ecommerce_10000[[#This Row],[Platform]]="Souq","sq",ecommerce_10000[[#This Row],[Platform]])</f>
        <v>Jumia</v>
      </c>
      <c r="P9613" t="str">
        <f>IF(E9613="Souq","sq",IF(E9613="Jumia","Jum",E9613))</f>
        <v>Jum</v>
      </c>
      <c r="Q9613">
        <f>VLOOKUP(ecommerce_10000[[#This Row],[City]],F:I,4,FALSE)</f>
        <v>13290.4</v>
      </c>
      <c r="R9613" s="1">
        <f>SUMIF(C:C,ecommerce_10000[[#This Row],[Category]],I:I)</f>
        <v>92327183.770000085</v>
      </c>
      <c r="S9613" s="1">
        <f>SUMIFS(I:I,C:C,C9613)</f>
        <v>92327183.770000085</v>
      </c>
      <c r="T9613" s="1" t="str">
        <f>INDEX(F:F,MATCH(ecommerce_10000[[#This Row],[TotalAmount]],I:I,0))</f>
        <v>Alexandria</v>
      </c>
    </row>
    <row r="9614" spans="1:20" x14ac:dyDescent="0.3">
      <c r="A9614" s="1" t="s">
        <v>9658</v>
      </c>
      <c r="B9614" s="1" t="s">
        <v>53</v>
      </c>
      <c r="C9614" s="1" t="s">
        <v>31</v>
      </c>
      <c r="D9614" s="1" t="s">
        <v>54</v>
      </c>
      <c r="E9614" s="1" t="s">
        <v>22</v>
      </c>
      <c r="F9614" s="1" t="s">
        <v>40</v>
      </c>
      <c r="G9614">
        <v>6921.11</v>
      </c>
      <c r="H9614">
        <v>4</v>
      </c>
      <c r="I9614">
        <v>27684.44</v>
      </c>
      <c r="J9614">
        <v>3.81</v>
      </c>
      <c r="K9614">
        <v>1713</v>
      </c>
      <c r="L9614" s="2">
        <v>45476</v>
      </c>
      <c r="O9614" t="str">
        <f>IF(ecommerce_10000[[#This Row],[Platform]]="Souq","sq",ecommerce_10000[[#This Row],[Platform]])</f>
        <v>Jumia</v>
      </c>
      <c r="P9614" t="str">
        <f>IF(E9614="Souq","sq",IF(E9614="Jumia","Jum",E9614))</f>
        <v>Jum</v>
      </c>
      <c r="Q9614">
        <f>VLOOKUP(ecommerce_10000[[#This Row],[City]],F:I,4,FALSE)</f>
        <v>99349.3</v>
      </c>
      <c r="R9614" s="1">
        <f>SUMIF(C:C,ecommerce_10000[[#This Row],[Category]],I:I)</f>
        <v>57542997.559999913</v>
      </c>
      <c r="S9614" s="1">
        <f>SUMIFS(I:I,C:C,C9614)</f>
        <v>57542997.559999913</v>
      </c>
      <c r="T9614" s="1" t="str">
        <f>INDEX(F:F,MATCH(ecommerce_10000[[#This Row],[TotalAmount]],I:I,0))</f>
        <v>Riyadh</v>
      </c>
    </row>
    <row r="9615" spans="1:20" x14ac:dyDescent="0.3">
      <c r="A9615" s="1" t="s">
        <v>9659</v>
      </c>
      <c r="B9615" s="1" t="s">
        <v>38</v>
      </c>
      <c r="C9615" s="1" t="s">
        <v>20</v>
      </c>
      <c r="D9615" s="1" t="s">
        <v>39</v>
      </c>
      <c r="E9615" s="1" t="s">
        <v>47</v>
      </c>
      <c r="F9615" s="1" t="s">
        <v>23</v>
      </c>
      <c r="G9615">
        <v>15924.76</v>
      </c>
      <c r="H9615">
        <v>1</v>
      </c>
      <c r="I9615">
        <v>15924.76</v>
      </c>
      <c r="J9615">
        <v>1.18</v>
      </c>
      <c r="K9615">
        <v>3045</v>
      </c>
      <c r="L9615" s="2">
        <v>45434</v>
      </c>
      <c r="O9615" t="str">
        <f>IF(ecommerce_10000[[#This Row],[Platform]]="Souq","sq",ecommerce_10000[[#This Row],[Platform]])</f>
        <v>Amazon</v>
      </c>
      <c r="P9615" t="str">
        <f>IF(E9615="Souq","sq",IF(E9615="Jumia","Jum",E9615))</f>
        <v>Amazon</v>
      </c>
      <c r="Q9615">
        <f>VLOOKUP(ecommerce_10000[[#This Row],[City]],F:I,4,FALSE)</f>
        <v>13290.4</v>
      </c>
      <c r="R9615" s="1">
        <f>SUMIF(C:C,ecommerce_10000[[#This Row],[Category]],I:I)</f>
        <v>91504159.730000004</v>
      </c>
      <c r="S9615" s="1">
        <f>SUMIFS(I:I,C:C,C9615)</f>
        <v>91504159.730000004</v>
      </c>
      <c r="T9615" s="1" t="str">
        <f>INDEX(F:F,MATCH(ecommerce_10000[[#This Row],[TotalAmount]],I:I,0))</f>
        <v>Alexandria</v>
      </c>
    </row>
    <row r="9616" spans="1:20" x14ac:dyDescent="0.3">
      <c r="A9616" s="1" t="s">
        <v>9660</v>
      </c>
      <c r="B9616" s="1" t="s">
        <v>13</v>
      </c>
      <c r="C9616" s="1" t="s">
        <v>14</v>
      </c>
      <c r="D9616" s="1" t="s">
        <v>15</v>
      </c>
      <c r="E9616" s="1" t="s">
        <v>47</v>
      </c>
      <c r="F9616" s="1" t="s">
        <v>40</v>
      </c>
      <c r="G9616">
        <v>15088.81</v>
      </c>
      <c r="H9616">
        <v>3</v>
      </c>
      <c r="I9616">
        <v>45266.43</v>
      </c>
      <c r="J9616">
        <v>3.01</v>
      </c>
      <c r="K9616">
        <v>1856</v>
      </c>
      <c r="L9616" s="2">
        <v>45563</v>
      </c>
      <c r="O9616" t="str">
        <f>IF(ecommerce_10000[[#This Row],[Platform]]="Souq","sq",ecommerce_10000[[#This Row],[Platform]])</f>
        <v>Amazon</v>
      </c>
      <c r="P9616" t="str">
        <f>IF(E9616="Souq","sq",IF(E9616="Jumia","Jum",E9616))</f>
        <v>Amazon</v>
      </c>
      <c r="Q9616">
        <f>VLOOKUP(ecommerce_10000[[#This Row],[City]],F:I,4,FALSE)</f>
        <v>99349.3</v>
      </c>
      <c r="R9616" s="1">
        <f>SUMIF(C:C,ecommerce_10000[[#This Row],[Category]],I:I)</f>
        <v>92327183.770000085</v>
      </c>
      <c r="S9616" s="1">
        <f>SUMIFS(I:I,C:C,C9616)</f>
        <v>92327183.770000085</v>
      </c>
      <c r="T9616" s="1" t="str">
        <f>INDEX(F:F,MATCH(ecommerce_10000[[#This Row],[TotalAmount]],I:I,0))</f>
        <v>Riyadh</v>
      </c>
    </row>
    <row r="9617" spans="1:20" x14ac:dyDescent="0.3">
      <c r="A9617" s="1" t="s">
        <v>9661</v>
      </c>
      <c r="B9617" s="1" t="s">
        <v>49</v>
      </c>
      <c r="C9617" s="1" t="s">
        <v>14</v>
      </c>
      <c r="D9617" s="1" t="s">
        <v>50</v>
      </c>
      <c r="E9617" s="1" t="s">
        <v>47</v>
      </c>
      <c r="F9617" s="1" t="s">
        <v>23</v>
      </c>
      <c r="G9617">
        <v>15648.35</v>
      </c>
      <c r="H9617">
        <v>3</v>
      </c>
      <c r="I9617">
        <v>46945.05</v>
      </c>
      <c r="J9617">
        <v>2.73</v>
      </c>
      <c r="K9617">
        <v>4064</v>
      </c>
      <c r="L9617" s="2">
        <v>45358</v>
      </c>
      <c r="O9617" t="str">
        <f>IF(ecommerce_10000[[#This Row],[Platform]]="Souq","sq",ecommerce_10000[[#This Row],[Platform]])</f>
        <v>Amazon</v>
      </c>
      <c r="P9617" t="str">
        <f>IF(E9617="Souq","sq",IF(E9617="Jumia","Jum",E9617))</f>
        <v>Amazon</v>
      </c>
      <c r="Q9617">
        <f>VLOOKUP(ecommerce_10000[[#This Row],[City]],F:I,4,FALSE)</f>
        <v>13290.4</v>
      </c>
      <c r="R9617" s="1">
        <f>SUMIF(C:C,ecommerce_10000[[#This Row],[Category]],I:I)</f>
        <v>92327183.770000085</v>
      </c>
      <c r="S9617" s="1">
        <f>SUMIFS(I:I,C:C,C9617)</f>
        <v>92327183.770000085</v>
      </c>
      <c r="T9617" s="1" t="str">
        <f>INDEX(F:F,MATCH(ecommerce_10000[[#This Row],[TotalAmount]],I:I,0))</f>
        <v>Alexandria</v>
      </c>
    </row>
    <row r="9618" spans="1:20" x14ac:dyDescent="0.3">
      <c r="A9618" s="1" t="s">
        <v>9662</v>
      </c>
      <c r="B9618" s="1" t="s">
        <v>53</v>
      </c>
      <c r="C9618" s="1" t="s">
        <v>31</v>
      </c>
      <c r="D9618" s="1" t="s">
        <v>54</v>
      </c>
      <c r="E9618" s="1" t="s">
        <v>16</v>
      </c>
      <c r="F9618" s="1" t="s">
        <v>33</v>
      </c>
      <c r="G9618">
        <v>10402.790000000001</v>
      </c>
      <c r="H9618">
        <v>2</v>
      </c>
      <c r="I9618">
        <v>20805.580000000002</v>
      </c>
      <c r="J9618">
        <v>3.61</v>
      </c>
      <c r="K9618">
        <v>2114</v>
      </c>
      <c r="L9618" s="2">
        <v>45612</v>
      </c>
      <c r="O9618" t="str">
        <f>IF(ecommerce_10000[[#This Row],[Platform]]="Souq","sq",ecommerce_10000[[#This Row],[Platform]])</f>
        <v>sq</v>
      </c>
      <c r="P9618" t="str">
        <f>IF(E9618="Souq","sq",IF(E9618="Jumia","Jum",E9618))</f>
        <v>sq</v>
      </c>
      <c r="Q9618">
        <f>VLOOKUP(ecommerce_10000[[#This Row],[City]],F:I,4,FALSE)</f>
        <v>3665.44</v>
      </c>
      <c r="R9618" s="1">
        <f>SUMIF(C:C,ecommerce_10000[[#This Row],[Category]],I:I)</f>
        <v>57542997.559999913</v>
      </c>
      <c r="S9618" s="1">
        <f>SUMIFS(I:I,C:C,C9618)</f>
        <v>57542997.559999913</v>
      </c>
      <c r="T9618" s="1" t="str">
        <f>INDEX(F:F,MATCH(ecommerce_10000[[#This Row],[TotalAmount]],I:I,0))</f>
        <v>Dubai</v>
      </c>
    </row>
    <row r="9619" spans="1:20" x14ac:dyDescent="0.3">
      <c r="A9619" s="1" t="s">
        <v>9663</v>
      </c>
      <c r="B9619" s="1" t="s">
        <v>13</v>
      </c>
      <c r="C9619" s="1" t="s">
        <v>14</v>
      </c>
      <c r="D9619" s="1" t="s">
        <v>15</v>
      </c>
      <c r="E9619" s="1" t="s">
        <v>22</v>
      </c>
      <c r="F9619" s="1" t="s">
        <v>62</v>
      </c>
      <c r="G9619">
        <v>7368.61</v>
      </c>
      <c r="H9619">
        <v>2</v>
      </c>
      <c r="I9619">
        <v>14737.22</v>
      </c>
      <c r="J9619">
        <v>3.69</v>
      </c>
      <c r="K9619">
        <v>4809</v>
      </c>
      <c r="L9619" s="2">
        <v>45642</v>
      </c>
      <c r="O9619" t="str">
        <f>IF(ecommerce_10000[[#This Row],[Platform]]="Souq","sq",ecommerce_10000[[#This Row],[Platform]])</f>
        <v>Jumia</v>
      </c>
      <c r="P9619" t="str">
        <f>IF(E9619="Souq","sq",IF(E9619="Jumia","Jum",E9619))</f>
        <v>Jum</v>
      </c>
      <c r="Q9619">
        <f>VLOOKUP(ecommerce_10000[[#This Row],[City]],F:I,4,FALSE)</f>
        <v>27872.98</v>
      </c>
      <c r="R9619" s="1">
        <f>SUMIF(C:C,ecommerce_10000[[#This Row],[Category]],I:I)</f>
        <v>92327183.770000085</v>
      </c>
      <c r="S9619" s="1">
        <f>SUMIFS(I:I,C:C,C9619)</f>
        <v>92327183.770000085</v>
      </c>
      <c r="T9619" s="1" t="str">
        <f>INDEX(F:F,MATCH(ecommerce_10000[[#This Row],[TotalAmount]],I:I,0))</f>
        <v>Giza</v>
      </c>
    </row>
    <row r="9620" spans="1:20" x14ac:dyDescent="0.3">
      <c r="A9620" s="1" t="s">
        <v>9664</v>
      </c>
      <c r="B9620" s="1" t="s">
        <v>43</v>
      </c>
      <c r="C9620" s="1" t="s">
        <v>44</v>
      </c>
      <c r="D9620" s="1" t="s">
        <v>45</v>
      </c>
      <c r="E9620" s="1" t="s">
        <v>16</v>
      </c>
      <c r="F9620" s="1" t="s">
        <v>62</v>
      </c>
      <c r="G9620">
        <v>14332.57</v>
      </c>
      <c r="H9620">
        <v>2</v>
      </c>
      <c r="I9620">
        <v>28665.14</v>
      </c>
      <c r="J9620">
        <v>2.78</v>
      </c>
      <c r="K9620">
        <v>4198</v>
      </c>
      <c r="L9620" s="2">
        <v>45532</v>
      </c>
      <c r="O9620" t="str">
        <f>IF(ecommerce_10000[[#This Row],[Platform]]="Souq","sq",ecommerce_10000[[#This Row],[Platform]])</f>
        <v>sq</v>
      </c>
      <c r="P9620" t="str">
        <f>IF(E9620="Souq","sq",IF(E9620="Jumia","Jum",E9620))</f>
        <v>sq</v>
      </c>
      <c r="Q9620">
        <f>VLOOKUP(ecommerce_10000[[#This Row],[City]],F:I,4,FALSE)</f>
        <v>27872.98</v>
      </c>
      <c r="R9620" s="1">
        <f>SUMIF(C:C,ecommerce_10000[[#This Row],[Category]],I:I)</f>
        <v>31420413.200000018</v>
      </c>
      <c r="S9620" s="1">
        <f>SUMIFS(I:I,C:C,C9620)</f>
        <v>31420413.200000018</v>
      </c>
      <c r="T9620" s="1" t="str">
        <f>INDEX(F:F,MATCH(ecommerce_10000[[#This Row],[TotalAmount]],I:I,0))</f>
        <v>Giza</v>
      </c>
    </row>
    <row r="9621" spans="1:20" x14ac:dyDescent="0.3">
      <c r="A9621" s="1" t="s">
        <v>9665</v>
      </c>
      <c r="B9621" s="1" t="s">
        <v>13</v>
      </c>
      <c r="C9621" s="1" t="s">
        <v>14</v>
      </c>
      <c r="D9621" s="1" t="s">
        <v>15</v>
      </c>
      <c r="E9621" s="1" t="s">
        <v>47</v>
      </c>
      <c r="F9621" s="1" t="s">
        <v>17</v>
      </c>
      <c r="G9621">
        <v>14948.99</v>
      </c>
      <c r="H9621">
        <v>3</v>
      </c>
      <c r="I9621">
        <v>44846.97</v>
      </c>
      <c r="J9621">
        <v>3.7</v>
      </c>
      <c r="K9621">
        <v>3170</v>
      </c>
      <c r="L9621" s="2">
        <v>45455</v>
      </c>
      <c r="O9621" t="str">
        <f>IF(ecommerce_10000[[#This Row],[Platform]]="Souq","sq",ecommerce_10000[[#This Row],[Platform]])</f>
        <v>Amazon</v>
      </c>
      <c r="P9621" t="str">
        <f>IF(E9621="Souq","sq",IF(E9621="Jumia","Jum",E9621))</f>
        <v>Amazon</v>
      </c>
      <c r="Q9621">
        <f>VLOOKUP(ecommerce_10000[[#This Row],[City]],F:I,4,FALSE)</f>
        <v>16284.02</v>
      </c>
      <c r="R9621" s="1">
        <f>SUMIF(C:C,ecommerce_10000[[#This Row],[Category]],I:I)</f>
        <v>92327183.770000085</v>
      </c>
      <c r="S9621" s="1">
        <f>SUMIFS(I:I,C:C,C9621)</f>
        <v>92327183.770000085</v>
      </c>
      <c r="T9621" s="1" t="str">
        <f>INDEX(F:F,MATCH(ecommerce_10000[[#This Row],[TotalAmount]],I:I,0))</f>
        <v>Cairo</v>
      </c>
    </row>
    <row r="9622" spans="1:20" x14ac:dyDescent="0.3">
      <c r="A9622" s="1" t="s">
        <v>9666</v>
      </c>
      <c r="B9622" s="1" t="s">
        <v>13</v>
      </c>
      <c r="C9622" s="1" t="s">
        <v>14</v>
      </c>
      <c r="D9622" s="1" t="s">
        <v>15</v>
      </c>
      <c r="E9622" s="1" t="s">
        <v>47</v>
      </c>
      <c r="F9622" s="1" t="s">
        <v>23</v>
      </c>
      <c r="G9622">
        <v>15437.04</v>
      </c>
      <c r="H9622">
        <v>3</v>
      </c>
      <c r="I9622">
        <v>46311.12</v>
      </c>
      <c r="J9622">
        <v>1.38</v>
      </c>
      <c r="K9622">
        <v>2799</v>
      </c>
      <c r="L9622" s="2">
        <v>45427</v>
      </c>
      <c r="O9622" t="str">
        <f>IF(ecommerce_10000[[#This Row],[Platform]]="Souq","sq",ecommerce_10000[[#This Row],[Platform]])</f>
        <v>Amazon</v>
      </c>
      <c r="P9622" t="str">
        <f>IF(E9622="Souq","sq",IF(E9622="Jumia","Jum",E9622))</f>
        <v>Amazon</v>
      </c>
      <c r="Q9622">
        <f>VLOOKUP(ecommerce_10000[[#This Row],[City]],F:I,4,FALSE)</f>
        <v>13290.4</v>
      </c>
      <c r="R9622" s="1">
        <f>SUMIF(C:C,ecommerce_10000[[#This Row],[Category]],I:I)</f>
        <v>92327183.770000085</v>
      </c>
      <c r="S9622" s="1">
        <f>SUMIFS(I:I,C:C,C9622)</f>
        <v>92327183.770000085</v>
      </c>
      <c r="T9622" s="1" t="str">
        <f>INDEX(F:F,MATCH(ecommerce_10000[[#This Row],[TotalAmount]],I:I,0))</f>
        <v>Alexandria</v>
      </c>
    </row>
    <row r="9623" spans="1:20" x14ac:dyDescent="0.3">
      <c r="A9623" s="1" t="s">
        <v>9667</v>
      </c>
      <c r="B9623" s="1" t="s">
        <v>13</v>
      </c>
      <c r="C9623" s="1" t="s">
        <v>14</v>
      </c>
      <c r="D9623" s="1" t="s">
        <v>15</v>
      </c>
      <c r="E9623" s="1" t="s">
        <v>16</v>
      </c>
      <c r="F9623" s="1" t="s">
        <v>17</v>
      </c>
      <c r="G9623">
        <v>1771.25</v>
      </c>
      <c r="H9623">
        <v>2</v>
      </c>
      <c r="I9623">
        <v>3542.5</v>
      </c>
      <c r="J9623">
        <v>2.2999999999999998</v>
      </c>
      <c r="K9623">
        <v>1756</v>
      </c>
      <c r="L9623" s="2">
        <v>45359</v>
      </c>
      <c r="O9623" t="str">
        <f>IF(ecommerce_10000[[#This Row],[Platform]]="Souq","sq",ecommerce_10000[[#This Row],[Platform]])</f>
        <v>sq</v>
      </c>
      <c r="P9623" t="str">
        <f>IF(E9623="Souq","sq",IF(E9623="Jumia","Jum",E9623))</f>
        <v>sq</v>
      </c>
      <c r="Q9623">
        <f>VLOOKUP(ecommerce_10000[[#This Row],[City]],F:I,4,FALSE)</f>
        <v>16284.02</v>
      </c>
      <c r="R9623" s="1">
        <f>SUMIF(C:C,ecommerce_10000[[#This Row],[Category]],I:I)</f>
        <v>92327183.770000085</v>
      </c>
      <c r="S9623" s="1">
        <f>SUMIFS(I:I,C:C,C9623)</f>
        <v>92327183.770000085</v>
      </c>
      <c r="T9623" s="1" t="str">
        <f>INDEX(F:F,MATCH(ecommerce_10000[[#This Row],[TotalAmount]],I:I,0))</f>
        <v>Cairo</v>
      </c>
    </row>
    <row r="9624" spans="1:20" x14ac:dyDescent="0.3">
      <c r="A9624" s="1" t="s">
        <v>9668</v>
      </c>
      <c r="B9624" s="1" t="s">
        <v>49</v>
      </c>
      <c r="C9624" s="1" t="s">
        <v>14</v>
      </c>
      <c r="D9624" s="1" t="s">
        <v>50</v>
      </c>
      <c r="E9624" s="1" t="s">
        <v>16</v>
      </c>
      <c r="F9624" s="1" t="s">
        <v>28</v>
      </c>
      <c r="G9624">
        <v>2945.29</v>
      </c>
      <c r="H9624">
        <v>3</v>
      </c>
      <c r="I9624">
        <v>8835.8700000000008</v>
      </c>
      <c r="J9624">
        <v>1.52</v>
      </c>
      <c r="K9624">
        <v>4932</v>
      </c>
      <c r="L9624" s="2">
        <v>45348</v>
      </c>
      <c r="O9624" t="str">
        <f>IF(ecommerce_10000[[#This Row],[Platform]]="Souq","sq",ecommerce_10000[[#This Row],[Platform]])</f>
        <v>sq</v>
      </c>
      <c r="P9624" t="str">
        <f>IF(E9624="Souq","sq",IF(E9624="Jumia","Jum",E9624))</f>
        <v>sq</v>
      </c>
      <c r="Q9624">
        <f>VLOOKUP(ecommerce_10000[[#This Row],[City]],F:I,4,FALSE)</f>
        <v>26648.76</v>
      </c>
      <c r="R9624" s="1">
        <f>SUMIF(C:C,ecommerce_10000[[#This Row],[Category]],I:I)</f>
        <v>92327183.770000085</v>
      </c>
      <c r="S9624" s="1">
        <f>SUMIFS(I:I,C:C,C9624)</f>
        <v>92327183.770000085</v>
      </c>
      <c r="T9624" s="1" t="str">
        <f>INDEX(F:F,MATCH(ecommerce_10000[[#This Row],[TotalAmount]],I:I,0))</f>
        <v>Casablanca</v>
      </c>
    </row>
    <row r="9625" spans="1:20" x14ac:dyDescent="0.3">
      <c r="A9625" s="1" t="s">
        <v>9669</v>
      </c>
      <c r="B9625" s="1" t="s">
        <v>65</v>
      </c>
      <c r="C9625" s="1" t="s">
        <v>20</v>
      </c>
      <c r="D9625" s="1" t="s">
        <v>66</v>
      </c>
      <c r="E9625" s="1" t="s">
        <v>22</v>
      </c>
      <c r="F9625" s="1" t="s">
        <v>17</v>
      </c>
      <c r="G9625">
        <v>14235.98</v>
      </c>
      <c r="H9625">
        <v>1</v>
      </c>
      <c r="I9625">
        <v>14235.98</v>
      </c>
      <c r="J9625">
        <v>1.24</v>
      </c>
      <c r="K9625">
        <v>810</v>
      </c>
      <c r="L9625" s="2">
        <v>45548</v>
      </c>
      <c r="O9625" t="str">
        <f>IF(ecommerce_10000[[#This Row],[Platform]]="Souq","sq",ecommerce_10000[[#This Row],[Platform]])</f>
        <v>Jumia</v>
      </c>
      <c r="P9625" t="str">
        <f>IF(E9625="Souq","sq",IF(E9625="Jumia","Jum",E9625))</f>
        <v>Jum</v>
      </c>
      <c r="Q9625">
        <f>VLOOKUP(ecommerce_10000[[#This Row],[City]],F:I,4,FALSE)</f>
        <v>16284.02</v>
      </c>
      <c r="R9625" s="1">
        <f>SUMIF(C:C,ecommerce_10000[[#This Row],[Category]],I:I)</f>
        <v>91504159.730000004</v>
      </c>
      <c r="S9625" s="1">
        <f>SUMIFS(I:I,C:C,C9625)</f>
        <v>91504159.730000004</v>
      </c>
      <c r="T9625" s="1" t="str">
        <f>INDEX(F:F,MATCH(ecommerce_10000[[#This Row],[TotalAmount]],I:I,0))</f>
        <v>Cairo</v>
      </c>
    </row>
    <row r="9626" spans="1:20" x14ac:dyDescent="0.3">
      <c r="A9626" s="1" t="s">
        <v>9670</v>
      </c>
      <c r="B9626" s="1" t="s">
        <v>19</v>
      </c>
      <c r="C9626" s="1" t="s">
        <v>20</v>
      </c>
      <c r="D9626" s="1" t="s">
        <v>21</v>
      </c>
      <c r="E9626" s="1" t="s">
        <v>16</v>
      </c>
      <c r="F9626" s="1" t="s">
        <v>23</v>
      </c>
      <c r="G9626">
        <v>14337.03</v>
      </c>
      <c r="H9626">
        <v>1</v>
      </c>
      <c r="I9626">
        <v>14337.03</v>
      </c>
      <c r="J9626">
        <v>1.67</v>
      </c>
      <c r="K9626">
        <v>1396</v>
      </c>
      <c r="L9626" s="2">
        <v>45545</v>
      </c>
      <c r="O9626" t="str">
        <f>IF(ecommerce_10000[[#This Row],[Platform]]="Souq","sq",ecommerce_10000[[#This Row],[Platform]])</f>
        <v>sq</v>
      </c>
      <c r="P9626" t="str">
        <f>IF(E9626="Souq","sq",IF(E9626="Jumia","Jum",E9626))</f>
        <v>sq</v>
      </c>
      <c r="Q9626">
        <f>VLOOKUP(ecommerce_10000[[#This Row],[City]],F:I,4,FALSE)</f>
        <v>13290.4</v>
      </c>
      <c r="R9626" s="1">
        <f>SUMIF(C:C,ecommerce_10000[[#This Row],[Category]],I:I)</f>
        <v>91504159.730000004</v>
      </c>
      <c r="S9626" s="1">
        <f>SUMIFS(I:I,C:C,C9626)</f>
        <v>91504159.730000004</v>
      </c>
      <c r="T9626" s="1" t="str">
        <f>INDEX(F:F,MATCH(ecommerce_10000[[#This Row],[TotalAmount]],I:I,0))</f>
        <v>Alexandria</v>
      </c>
    </row>
    <row r="9627" spans="1:20" x14ac:dyDescent="0.3">
      <c r="A9627" s="1" t="s">
        <v>9671</v>
      </c>
      <c r="B9627" s="1" t="s">
        <v>25</v>
      </c>
      <c r="C9627" s="1" t="s">
        <v>26</v>
      </c>
      <c r="D9627" s="1" t="s">
        <v>27</v>
      </c>
      <c r="E9627" s="1" t="s">
        <v>22</v>
      </c>
      <c r="F9627" s="1" t="s">
        <v>40</v>
      </c>
      <c r="G9627">
        <v>2235.8200000000002</v>
      </c>
      <c r="H9627">
        <v>1</v>
      </c>
      <c r="I9627">
        <v>2235.8200000000002</v>
      </c>
      <c r="J9627">
        <v>2.59</v>
      </c>
      <c r="K9627">
        <v>4800</v>
      </c>
      <c r="L9627" s="2">
        <v>45442</v>
      </c>
      <c r="O9627" t="str">
        <f>IF(ecommerce_10000[[#This Row],[Platform]]="Souq","sq",ecommerce_10000[[#This Row],[Platform]])</f>
        <v>Jumia</v>
      </c>
      <c r="P9627" t="str">
        <f>IF(E9627="Souq","sq",IF(E9627="Jumia","Jum",E9627))</f>
        <v>Jum</v>
      </c>
      <c r="Q9627">
        <f>VLOOKUP(ecommerce_10000[[#This Row],[City]],F:I,4,FALSE)</f>
        <v>99349.3</v>
      </c>
      <c r="R9627" s="1">
        <f>SUMIF(C:C,ecommerce_10000[[#This Row],[Category]],I:I)</f>
        <v>29200970.130000021</v>
      </c>
      <c r="S9627" s="1">
        <f>SUMIFS(I:I,C:C,C9627)</f>
        <v>29200970.130000021</v>
      </c>
      <c r="T9627" s="1" t="str">
        <f>INDEX(F:F,MATCH(ecommerce_10000[[#This Row],[TotalAmount]],I:I,0))</f>
        <v>Riyadh</v>
      </c>
    </row>
    <row r="9628" spans="1:20" x14ac:dyDescent="0.3">
      <c r="A9628" s="1" t="s">
        <v>9672</v>
      </c>
      <c r="B9628" s="1" t="s">
        <v>25</v>
      </c>
      <c r="C9628" s="1" t="s">
        <v>26</v>
      </c>
      <c r="D9628" s="1" t="s">
        <v>27</v>
      </c>
      <c r="E9628" s="1" t="s">
        <v>22</v>
      </c>
      <c r="F9628" s="1" t="s">
        <v>40</v>
      </c>
      <c r="G9628">
        <v>17952.900000000001</v>
      </c>
      <c r="H9628">
        <v>3</v>
      </c>
      <c r="I9628">
        <v>53858.7</v>
      </c>
      <c r="J9628">
        <v>1.2</v>
      </c>
      <c r="K9628">
        <v>858</v>
      </c>
      <c r="L9628" s="2">
        <v>45423</v>
      </c>
      <c r="O9628" t="str">
        <f>IF(ecommerce_10000[[#This Row],[Platform]]="Souq","sq",ecommerce_10000[[#This Row],[Platform]])</f>
        <v>Jumia</v>
      </c>
      <c r="P9628" t="str">
        <f>IF(E9628="Souq","sq",IF(E9628="Jumia","Jum",E9628))</f>
        <v>Jum</v>
      </c>
      <c r="Q9628">
        <f>VLOOKUP(ecommerce_10000[[#This Row],[City]],F:I,4,FALSE)</f>
        <v>99349.3</v>
      </c>
      <c r="R9628" s="1">
        <f>SUMIF(C:C,ecommerce_10000[[#This Row],[Category]],I:I)</f>
        <v>29200970.130000021</v>
      </c>
      <c r="S9628" s="1">
        <f>SUMIFS(I:I,C:C,C9628)</f>
        <v>29200970.130000021</v>
      </c>
      <c r="T9628" s="1" t="str">
        <f>INDEX(F:F,MATCH(ecommerce_10000[[#This Row],[TotalAmount]],I:I,0))</f>
        <v>Riyadh</v>
      </c>
    </row>
    <row r="9629" spans="1:20" x14ac:dyDescent="0.3">
      <c r="A9629" s="1" t="s">
        <v>9673</v>
      </c>
      <c r="B9629" s="1" t="s">
        <v>25</v>
      </c>
      <c r="C9629" s="1" t="s">
        <v>26</v>
      </c>
      <c r="D9629" s="1" t="s">
        <v>27</v>
      </c>
      <c r="E9629" s="1" t="s">
        <v>47</v>
      </c>
      <c r="F9629" s="1" t="s">
        <v>62</v>
      </c>
      <c r="G9629">
        <v>425.48</v>
      </c>
      <c r="H9629">
        <v>5</v>
      </c>
      <c r="I9629">
        <v>2127.4</v>
      </c>
      <c r="J9629">
        <v>2.4300000000000002</v>
      </c>
      <c r="K9629">
        <v>348</v>
      </c>
      <c r="L9629" s="2">
        <v>45513</v>
      </c>
      <c r="O9629" t="str">
        <f>IF(ecommerce_10000[[#This Row],[Platform]]="Souq","sq",ecommerce_10000[[#This Row],[Platform]])</f>
        <v>Amazon</v>
      </c>
      <c r="P9629" t="str">
        <f>IF(E9629="Souq","sq",IF(E9629="Jumia","Jum",E9629))</f>
        <v>Amazon</v>
      </c>
      <c r="Q9629">
        <f>VLOOKUP(ecommerce_10000[[#This Row],[City]],F:I,4,FALSE)</f>
        <v>27872.98</v>
      </c>
      <c r="R9629" s="1">
        <f>SUMIF(C:C,ecommerce_10000[[#This Row],[Category]],I:I)</f>
        <v>29200970.130000021</v>
      </c>
      <c r="S9629" s="1">
        <f>SUMIFS(I:I,C:C,C9629)</f>
        <v>29200970.130000021</v>
      </c>
      <c r="T9629" s="1" t="str">
        <f>INDEX(F:F,MATCH(ecommerce_10000[[#This Row],[TotalAmount]],I:I,0))</f>
        <v>Giza</v>
      </c>
    </row>
    <row r="9630" spans="1:20" x14ac:dyDescent="0.3">
      <c r="A9630" s="1" t="s">
        <v>9674</v>
      </c>
      <c r="B9630" s="1" t="s">
        <v>19</v>
      </c>
      <c r="C9630" s="1" t="s">
        <v>20</v>
      </c>
      <c r="D9630" s="1" t="s">
        <v>21</v>
      </c>
      <c r="E9630" s="1" t="s">
        <v>16</v>
      </c>
      <c r="F9630" s="1" t="s">
        <v>23</v>
      </c>
      <c r="G9630">
        <v>14764.39</v>
      </c>
      <c r="H9630">
        <v>2</v>
      </c>
      <c r="I9630">
        <v>29528.78</v>
      </c>
      <c r="J9630">
        <v>2.4700000000000002</v>
      </c>
      <c r="K9630">
        <v>2210</v>
      </c>
      <c r="L9630" s="2">
        <v>45643</v>
      </c>
      <c r="O9630" t="str">
        <f>IF(ecommerce_10000[[#This Row],[Platform]]="Souq","sq",ecommerce_10000[[#This Row],[Platform]])</f>
        <v>sq</v>
      </c>
      <c r="P9630" t="str">
        <f>IF(E9630="Souq","sq",IF(E9630="Jumia","Jum",E9630))</f>
        <v>sq</v>
      </c>
      <c r="Q9630">
        <f>VLOOKUP(ecommerce_10000[[#This Row],[City]],F:I,4,FALSE)</f>
        <v>13290.4</v>
      </c>
      <c r="R9630" s="1">
        <f>SUMIF(C:C,ecommerce_10000[[#This Row],[Category]],I:I)</f>
        <v>91504159.730000004</v>
      </c>
      <c r="S9630" s="1">
        <f>SUMIFS(I:I,C:C,C9630)</f>
        <v>91504159.730000004</v>
      </c>
      <c r="T9630" s="1" t="str">
        <f>INDEX(F:F,MATCH(ecommerce_10000[[#This Row],[TotalAmount]],I:I,0))</f>
        <v>Alexandria</v>
      </c>
    </row>
    <row r="9631" spans="1:20" x14ac:dyDescent="0.3">
      <c r="A9631" s="1" t="s">
        <v>9675</v>
      </c>
      <c r="B9631" s="1" t="s">
        <v>43</v>
      </c>
      <c r="C9631" s="1" t="s">
        <v>44</v>
      </c>
      <c r="D9631" s="1" t="s">
        <v>45</v>
      </c>
      <c r="E9631" s="1" t="s">
        <v>16</v>
      </c>
      <c r="F9631" s="1" t="s">
        <v>62</v>
      </c>
      <c r="G9631">
        <v>16903.55</v>
      </c>
      <c r="H9631">
        <v>3</v>
      </c>
      <c r="I9631">
        <v>50710.65</v>
      </c>
      <c r="J9631">
        <v>1.71</v>
      </c>
      <c r="K9631">
        <v>4482</v>
      </c>
      <c r="L9631" s="2">
        <v>45628</v>
      </c>
      <c r="O9631" t="str">
        <f>IF(ecommerce_10000[[#This Row],[Platform]]="Souq","sq",ecommerce_10000[[#This Row],[Platform]])</f>
        <v>sq</v>
      </c>
      <c r="P9631" t="str">
        <f>IF(E9631="Souq","sq",IF(E9631="Jumia","Jum",E9631))</f>
        <v>sq</v>
      </c>
      <c r="Q9631">
        <f>VLOOKUP(ecommerce_10000[[#This Row],[City]],F:I,4,FALSE)</f>
        <v>27872.98</v>
      </c>
      <c r="R9631" s="1">
        <f>SUMIF(C:C,ecommerce_10000[[#This Row],[Category]],I:I)</f>
        <v>31420413.200000018</v>
      </c>
      <c r="S9631" s="1">
        <f>SUMIFS(I:I,C:C,C9631)</f>
        <v>31420413.200000018</v>
      </c>
      <c r="T9631" s="1" t="str">
        <f>INDEX(F:F,MATCH(ecommerce_10000[[#This Row],[TotalAmount]],I:I,0))</f>
        <v>Giza</v>
      </c>
    </row>
    <row r="9632" spans="1:20" x14ac:dyDescent="0.3">
      <c r="A9632" s="1" t="s">
        <v>9676</v>
      </c>
      <c r="B9632" s="1" t="s">
        <v>65</v>
      </c>
      <c r="C9632" s="1" t="s">
        <v>20</v>
      </c>
      <c r="D9632" s="1" t="s">
        <v>66</v>
      </c>
      <c r="E9632" s="1" t="s">
        <v>47</v>
      </c>
      <c r="F9632" s="1" t="s">
        <v>28</v>
      </c>
      <c r="G9632">
        <v>10181.67</v>
      </c>
      <c r="H9632">
        <v>5</v>
      </c>
      <c r="I9632">
        <v>50908.35</v>
      </c>
      <c r="J9632">
        <v>2.85</v>
      </c>
      <c r="K9632">
        <v>4597</v>
      </c>
      <c r="L9632" s="2">
        <v>45521</v>
      </c>
      <c r="O9632" t="str">
        <f>IF(ecommerce_10000[[#This Row],[Platform]]="Souq","sq",ecommerce_10000[[#This Row],[Platform]])</f>
        <v>Amazon</v>
      </c>
      <c r="P9632" t="str">
        <f>IF(E9632="Souq","sq",IF(E9632="Jumia","Jum",E9632))</f>
        <v>Amazon</v>
      </c>
      <c r="Q9632">
        <f>VLOOKUP(ecommerce_10000[[#This Row],[City]],F:I,4,FALSE)</f>
        <v>26648.76</v>
      </c>
      <c r="R9632" s="1">
        <f>SUMIF(C:C,ecommerce_10000[[#This Row],[Category]],I:I)</f>
        <v>91504159.730000004</v>
      </c>
      <c r="S9632" s="1">
        <f>SUMIFS(I:I,C:C,C9632)</f>
        <v>91504159.730000004</v>
      </c>
      <c r="T9632" s="1" t="str">
        <f>INDEX(F:F,MATCH(ecommerce_10000[[#This Row],[TotalAmount]],I:I,0))</f>
        <v>Casablanca</v>
      </c>
    </row>
    <row r="9633" spans="1:20" x14ac:dyDescent="0.3">
      <c r="A9633" s="1" t="s">
        <v>9677</v>
      </c>
      <c r="B9633" s="1" t="s">
        <v>49</v>
      </c>
      <c r="C9633" s="1" t="s">
        <v>14</v>
      </c>
      <c r="D9633" s="1" t="s">
        <v>50</v>
      </c>
      <c r="E9633" s="1" t="s">
        <v>22</v>
      </c>
      <c r="F9633" s="1" t="s">
        <v>28</v>
      </c>
      <c r="G9633">
        <v>14445.46</v>
      </c>
      <c r="H9633">
        <v>2</v>
      </c>
      <c r="I9633">
        <v>28890.92</v>
      </c>
      <c r="J9633">
        <v>4.22</v>
      </c>
      <c r="K9633">
        <v>2488</v>
      </c>
      <c r="L9633" s="2">
        <v>45528</v>
      </c>
      <c r="O9633" t="str">
        <f>IF(ecommerce_10000[[#This Row],[Platform]]="Souq","sq",ecommerce_10000[[#This Row],[Platform]])</f>
        <v>Jumia</v>
      </c>
      <c r="P9633" t="str">
        <f>IF(E9633="Souq","sq",IF(E9633="Jumia","Jum",E9633))</f>
        <v>Jum</v>
      </c>
      <c r="Q9633">
        <f>VLOOKUP(ecommerce_10000[[#This Row],[City]],F:I,4,FALSE)</f>
        <v>26648.76</v>
      </c>
      <c r="R9633" s="1">
        <f>SUMIF(C:C,ecommerce_10000[[#This Row],[Category]],I:I)</f>
        <v>92327183.770000085</v>
      </c>
      <c r="S9633" s="1">
        <f>SUMIFS(I:I,C:C,C9633)</f>
        <v>92327183.770000085</v>
      </c>
      <c r="T9633" s="1" t="str">
        <f>INDEX(F:F,MATCH(ecommerce_10000[[#This Row],[TotalAmount]],I:I,0))</f>
        <v>Casablanca</v>
      </c>
    </row>
    <row r="9634" spans="1:20" x14ac:dyDescent="0.3">
      <c r="A9634" s="1" t="s">
        <v>9678</v>
      </c>
      <c r="B9634" s="1" t="s">
        <v>65</v>
      </c>
      <c r="C9634" s="1" t="s">
        <v>20</v>
      </c>
      <c r="D9634" s="1" t="s">
        <v>66</v>
      </c>
      <c r="E9634" s="1" t="s">
        <v>47</v>
      </c>
      <c r="F9634" s="1" t="s">
        <v>17</v>
      </c>
      <c r="G9634">
        <v>8087.12</v>
      </c>
      <c r="H9634">
        <v>1</v>
      </c>
      <c r="I9634">
        <v>8087.12</v>
      </c>
      <c r="J9634">
        <v>1.29</v>
      </c>
      <c r="K9634">
        <v>3452</v>
      </c>
      <c r="L9634" s="2">
        <v>45650</v>
      </c>
      <c r="O9634" t="str">
        <f>IF(ecommerce_10000[[#This Row],[Platform]]="Souq","sq",ecommerce_10000[[#This Row],[Platform]])</f>
        <v>Amazon</v>
      </c>
      <c r="P9634" t="str">
        <f>IF(E9634="Souq","sq",IF(E9634="Jumia","Jum",E9634))</f>
        <v>Amazon</v>
      </c>
      <c r="Q9634">
        <f>VLOOKUP(ecommerce_10000[[#This Row],[City]],F:I,4,FALSE)</f>
        <v>16284.02</v>
      </c>
      <c r="R9634" s="1">
        <f>SUMIF(C:C,ecommerce_10000[[#This Row],[Category]],I:I)</f>
        <v>91504159.730000004</v>
      </c>
      <c r="S9634" s="1">
        <f>SUMIFS(I:I,C:C,C9634)</f>
        <v>91504159.730000004</v>
      </c>
      <c r="T9634" s="1" t="str">
        <f>INDEX(F:F,MATCH(ecommerce_10000[[#This Row],[TotalAmount]],I:I,0))</f>
        <v>Cairo</v>
      </c>
    </row>
    <row r="9635" spans="1:20" x14ac:dyDescent="0.3">
      <c r="A9635" s="1" t="s">
        <v>9679</v>
      </c>
      <c r="B9635" s="1" t="s">
        <v>38</v>
      </c>
      <c r="C9635" s="1" t="s">
        <v>20</v>
      </c>
      <c r="D9635" s="1" t="s">
        <v>39</v>
      </c>
      <c r="E9635" s="1" t="s">
        <v>22</v>
      </c>
      <c r="F9635" s="1" t="s">
        <v>28</v>
      </c>
      <c r="G9635">
        <v>11547.41</v>
      </c>
      <c r="H9635">
        <v>1</v>
      </c>
      <c r="I9635">
        <v>11547.41</v>
      </c>
      <c r="J9635">
        <v>1.34</v>
      </c>
      <c r="K9635">
        <v>648</v>
      </c>
      <c r="L9635" s="2">
        <v>45623</v>
      </c>
      <c r="O9635" t="str">
        <f>IF(ecommerce_10000[[#This Row],[Platform]]="Souq","sq",ecommerce_10000[[#This Row],[Platform]])</f>
        <v>Jumia</v>
      </c>
      <c r="P9635" t="str">
        <f>IF(E9635="Souq","sq",IF(E9635="Jumia","Jum",E9635))</f>
        <v>Jum</v>
      </c>
      <c r="Q9635">
        <f>VLOOKUP(ecommerce_10000[[#This Row],[City]],F:I,4,FALSE)</f>
        <v>26648.76</v>
      </c>
      <c r="R9635" s="1">
        <f>SUMIF(C:C,ecommerce_10000[[#This Row],[Category]],I:I)</f>
        <v>91504159.730000004</v>
      </c>
      <c r="S9635" s="1">
        <f>SUMIFS(I:I,C:C,C9635)</f>
        <v>91504159.730000004</v>
      </c>
      <c r="T9635" s="1" t="str">
        <f>INDEX(F:F,MATCH(ecommerce_10000[[#This Row],[TotalAmount]],I:I,0))</f>
        <v>Casablanca</v>
      </c>
    </row>
    <row r="9636" spans="1:20" x14ac:dyDescent="0.3">
      <c r="A9636" s="1" t="s">
        <v>9680</v>
      </c>
      <c r="B9636" s="1" t="s">
        <v>25</v>
      </c>
      <c r="C9636" s="1" t="s">
        <v>26</v>
      </c>
      <c r="D9636" s="1" t="s">
        <v>27</v>
      </c>
      <c r="E9636" s="1" t="s">
        <v>16</v>
      </c>
      <c r="F9636" s="1" t="s">
        <v>62</v>
      </c>
      <c r="G9636">
        <v>3101.49</v>
      </c>
      <c r="H9636">
        <v>2</v>
      </c>
      <c r="I9636">
        <v>6202.98</v>
      </c>
      <c r="J9636">
        <v>1.89</v>
      </c>
      <c r="K9636">
        <v>4598</v>
      </c>
      <c r="L9636" s="2">
        <v>45434</v>
      </c>
      <c r="O9636" t="str">
        <f>IF(ecommerce_10000[[#This Row],[Platform]]="Souq","sq",ecommerce_10000[[#This Row],[Platform]])</f>
        <v>sq</v>
      </c>
      <c r="P9636" t="str">
        <f>IF(E9636="Souq","sq",IF(E9636="Jumia","Jum",E9636))</f>
        <v>sq</v>
      </c>
      <c r="Q9636">
        <f>VLOOKUP(ecommerce_10000[[#This Row],[City]],F:I,4,FALSE)</f>
        <v>27872.98</v>
      </c>
      <c r="R9636" s="1">
        <f>SUMIF(C:C,ecommerce_10000[[#This Row],[Category]],I:I)</f>
        <v>29200970.130000021</v>
      </c>
      <c r="S9636" s="1">
        <f>SUMIFS(I:I,C:C,C9636)</f>
        <v>29200970.130000021</v>
      </c>
      <c r="T9636" s="1" t="str">
        <f>INDEX(F:F,MATCH(ecommerce_10000[[#This Row],[TotalAmount]],I:I,0))</f>
        <v>Giza</v>
      </c>
    </row>
    <row r="9637" spans="1:20" x14ac:dyDescent="0.3">
      <c r="A9637" s="1" t="s">
        <v>9681</v>
      </c>
      <c r="B9637" s="1" t="s">
        <v>25</v>
      </c>
      <c r="C9637" s="1" t="s">
        <v>26</v>
      </c>
      <c r="D9637" s="1" t="s">
        <v>27</v>
      </c>
      <c r="E9637" s="1" t="s">
        <v>47</v>
      </c>
      <c r="F9637" s="1" t="s">
        <v>40</v>
      </c>
      <c r="G9637">
        <v>13997.46</v>
      </c>
      <c r="H9637">
        <v>5</v>
      </c>
      <c r="I9637">
        <v>69987.3</v>
      </c>
      <c r="J9637">
        <v>4.16</v>
      </c>
      <c r="K9637">
        <v>2920</v>
      </c>
      <c r="L9637" s="2">
        <v>45633</v>
      </c>
      <c r="O9637" t="str">
        <f>IF(ecommerce_10000[[#This Row],[Platform]]="Souq","sq",ecommerce_10000[[#This Row],[Platform]])</f>
        <v>Amazon</v>
      </c>
      <c r="P9637" t="str">
        <f>IF(E9637="Souq","sq",IF(E9637="Jumia","Jum",E9637))</f>
        <v>Amazon</v>
      </c>
      <c r="Q9637">
        <f>VLOOKUP(ecommerce_10000[[#This Row],[City]],F:I,4,FALSE)</f>
        <v>99349.3</v>
      </c>
      <c r="R9637" s="1">
        <f>SUMIF(C:C,ecommerce_10000[[#This Row],[Category]],I:I)</f>
        <v>29200970.130000021</v>
      </c>
      <c r="S9637" s="1">
        <f>SUMIFS(I:I,C:C,C9637)</f>
        <v>29200970.130000021</v>
      </c>
      <c r="T9637" s="1" t="str">
        <f>INDEX(F:F,MATCH(ecommerce_10000[[#This Row],[TotalAmount]],I:I,0))</f>
        <v>Riyadh</v>
      </c>
    </row>
    <row r="9638" spans="1:20" x14ac:dyDescent="0.3">
      <c r="A9638" s="1" t="s">
        <v>9682</v>
      </c>
      <c r="B9638" s="1" t="s">
        <v>30</v>
      </c>
      <c r="C9638" s="1" t="s">
        <v>31</v>
      </c>
      <c r="D9638" s="1" t="s">
        <v>32</v>
      </c>
      <c r="E9638" s="1" t="s">
        <v>47</v>
      </c>
      <c r="F9638" s="1" t="s">
        <v>17</v>
      </c>
      <c r="G9638">
        <v>8559.74</v>
      </c>
      <c r="H9638">
        <v>3</v>
      </c>
      <c r="I9638">
        <v>25679.22</v>
      </c>
      <c r="J9638">
        <v>5</v>
      </c>
      <c r="K9638">
        <v>2251</v>
      </c>
      <c r="L9638" s="2">
        <v>45321</v>
      </c>
      <c r="O9638" t="str">
        <f>IF(ecommerce_10000[[#This Row],[Platform]]="Souq","sq",ecommerce_10000[[#This Row],[Platform]])</f>
        <v>Amazon</v>
      </c>
      <c r="P9638" t="str">
        <f>IF(E9638="Souq","sq",IF(E9638="Jumia","Jum",E9638))</f>
        <v>Amazon</v>
      </c>
      <c r="Q9638">
        <f>VLOOKUP(ecommerce_10000[[#This Row],[City]],F:I,4,FALSE)</f>
        <v>16284.02</v>
      </c>
      <c r="R9638" s="1">
        <f>SUMIF(C:C,ecommerce_10000[[#This Row],[Category]],I:I)</f>
        <v>57542997.559999913</v>
      </c>
      <c r="S9638" s="1">
        <f>SUMIFS(I:I,C:C,C9638)</f>
        <v>57542997.559999913</v>
      </c>
      <c r="T9638" s="1" t="str">
        <f>INDEX(F:F,MATCH(ecommerce_10000[[#This Row],[TotalAmount]],I:I,0))</f>
        <v>Cairo</v>
      </c>
    </row>
    <row r="9639" spans="1:20" x14ac:dyDescent="0.3">
      <c r="A9639" s="1" t="s">
        <v>9683</v>
      </c>
      <c r="B9639" s="1" t="s">
        <v>43</v>
      </c>
      <c r="C9639" s="1" t="s">
        <v>44</v>
      </c>
      <c r="D9639" s="1" t="s">
        <v>45</v>
      </c>
      <c r="E9639" s="1" t="s">
        <v>16</v>
      </c>
      <c r="F9639" s="1" t="s">
        <v>62</v>
      </c>
      <c r="G9639">
        <v>19829.34</v>
      </c>
      <c r="H9639">
        <v>2</v>
      </c>
      <c r="I9639">
        <v>39658.68</v>
      </c>
      <c r="J9639">
        <v>1.1499999999999999</v>
      </c>
      <c r="K9639">
        <v>3052</v>
      </c>
      <c r="L9639" s="2">
        <v>45303</v>
      </c>
      <c r="O9639" t="str">
        <f>IF(ecommerce_10000[[#This Row],[Platform]]="Souq","sq",ecommerce_10000[[#This Row],[Platform]])</f>
        <v>sq</v>
      </c>
      <c r="P9639" t="str">
        <f>IF(E9639="Souq","sq",IF(E9639="Jumia","Jum",E9639))</f>
        <v>sq</v>
      </c>
      <c r="Q9639">
        <f>VLOOKUP(ecommerce_10000[[#This Row],[City]],F:I,4,FALSE)</f>
        <v>27872.98</v>
      </c>
      <c r="R9639" s="1">
        <f>SUMIF(C:C,ecommerce_10000[[#This Row],[Category]],I:I)</f>
        <v>31420413.200000018</v>
      </c>
      <c r="S9639" s="1">
        <f>SUMIFS(I:I,C:C,C9639)</f>
        <v>31420413.200000018</v>
      </c>
      <c r="T9639" s="1" t="str">
        <f>INDEX(F:F,MATCH(ecommerce_10000[[#This Row],[TotalAmount]],I:I,0))</f>
        <v>Giza</v>
      </c>
    </row>
    <row r="9640" spans="1:20" x14ac:dyDescent="0.3">
      <c r="A9640" s="1" t="s">
        <v>9684</v>
      </c>
      <c r="B9640" s="1" t="s">
        <v>35</v>
      </c>
      <c r="C9640" s="1" t="s">
        <v>14</v>
      </c>
      <c r="D9640" s="1" t="s">
        <v>36</v>
      </c>
      <c r="E9640" s="1" t="s">
        <v>16</v>
      </c>
      <c r="F9640" s="1" t="s">
        <v>33</v>
      </c>
      <c r="G9640">
        <v>9807.75</v>
      </c>
      <c r="H9640">
        <v>3</v>
      </c>
      <c r="I9640">
        <v>29423.25</v>
      </c>
      <c r="J9640">
        <v>1.72</v>
      </c>
      <c r="K9640">
        <v>956</v>
      </c>
      <c r="L9640" s="2">
        <v>45497</v>
      </c>
      <c r="O9640" t="str">
        <f>IF(ecommerce_10000[[#This Row],[Platform]]="Souq","sq",ecommerce_10000[[#This Row],[Platform]])</f>
        <v>sq</v>
      </c>
      <c r="P9640" t="str">
        <f>IF(E9640="Souq","sq",IF(E9640="Jumia","Jum",E9640))</f>
        <v>sq</v>
      </c>
      <c r="Q9640">
        <f>VLOOKUP(ecommerce_10000[[#This Row],[City]],F:I,4,FALSE)</f>
        <v>3665.44</v>
      </c>
      <c r="R9640" s="1">
        <f>SUMIF(C:C,ecommerce_10000[[#This Row],[Category]],I:I)</f>
        <v>92327183.770000085</v>
      </c>
      <c r="S9640" s="1">
        <f>SUMIFS(I:I,C:C,C9640)</f>
        <v>92327183.770000085</v>
      </c>
      <c r="T9640" s="1" t="str">
        <f>INDEX(F:F,MATCH(ecommerce_10000[[#This Row],[TotalAmount]],I:I,0))</f>
        <v>Dubai</v>
      </c>
    </row>
    <row r="9641" spans="1:20" x14ac:dyDescent="0.3">
      <c r="A9641" s="1" t="s">
        <v>9685</v>
      </c>
      <c r="B9641" s="1" t="s">
        <v>13</v>
      </c>
      <c r="C9641" s="1" t="s">
        <v>14</v>
      </c>
      <c r="D9641" s="1" t="s">
        <v>15</v>
      </c>
      <c r="E9641" s="1" t="s">
        <v>22</v>
      </c>
      <c r="F9641" s="1" t="s">
        <v>23</v>
      </c>
      <c r="G9641">
        <v>15646.63</v>
      </c>
      <c r="H9641">
        <v>1</v>
      </c>
      <c r="I9641">
        <v>15646.63</v>
      </c>
      <c r="J9641">
        <v>1.06</v>
      </c>
      <c r="K9641">
        <v>1560</v>
      </c>
      <c r="L9641" s="2">
        <v>45370</v>
      </c>
      <c r="O9641" t="str">
        <f>IF(ecommerce_10000[[#This Row],[Platform]]="Souq","sq",ecommerce_10000[[#This Row],[Platform]])</f>
        <v>Jumia</v>
      </c>
      <c r="P9641" t="str">
        <f>IF(E9641="Souq","sq",IF(E9641="Jumia","Jum",E9641))</f>
        <v>Jum</v>
      </c>
      <c r="Q9641">
        <f>VLOOKUP(ecommerce_10000[[#This Row],[City]],F:I,4,FALSE)</f>
        <v>13290.4</v>
      </c>
      <c r="R9641" s="1">
        <f>SUMIF(C:C,ecommerce_10000[[#This Row],[Category]],I:I)</f>
        <v>92327183.770000085</v>
      </c>
      <c r="S9641" s="1">
        <f>SUMIFS(I:I,C:C,C9641)</f>
        <v>92327183.770000085</v>
      </c>
      <c r="T9641" s="1" t="str">
        <f>INDEX(F:F,MATCH(ecommerce_10000[[#This Row],[TotalAmount]],I:I,0))</f>
        <v>Alexandria</v>
      </c>
    </row>
    <row r="9642" spans="1:20" x14ac:dyDescent="0.3">
      <c r="A9642" s="1" t="s">
        <v>9686</v>
      </c>
      <c r="B9642" s="1" t="s">
        <v>13</v>
      </c>
      <c r="C9642" s="1" t="s">
        <v>14</v>
      </c>
      <c r="D9642" s="1" t="s">
        <v>15</v>
      </c>
      <c r="E9642" s="1" t="s">
        <v>16</v>
      </c>
      <c r="F9642" s="1" t="s">
        <v>33</v>
      </c>
      <c r="G9642">
        <v>13722.74</v>
      </c>
      <c r="H9642">
        <v>1</v>
      </c>
      <c r="I9642">
        <v>13722.74</v>
      </c>
      <c r="J9642">
        <v>1.1100000000000001</v>
      </c>
      <c r="K9642">
        <v>3155</v>
      </c>
      <c r="L9642" s="2">
        <v>45633</v>
      </c>
      <c r="O9642" t="str">
        <f>IF(ecommerce_10000[[#This Row],[Platform]]="Souq","sq",ecommerce_10000[[#This Row],[Platform]])</f>
        <v>sq</v>
      </c>
      <c r="P9642" t="str">
        <f>IF(E9642="Souq","sq",IF(E9642="Jumia","Jum",E9642))</f>
        <v>sq</v>
      </c>
      <c r="Q9642">
        <f>VLOOKUP(ecommerce_10000[[#This Row],[City]],F:I,4,FALSE)</f>
        <v>3665.44</v>
      </c>
      <c r="R9642" s="1">
        <f>SUMIF(C:C,ecommerce_10000[[#This Row],[Category]],I:I)</f>
        <v>92327183.770000085</v>
      </c>
      <c r="S9642" s="1">
        <f>SUMIFS(I:I,C:C,C9642)</f>
        <v>92327183.770000085</v>
      </c>
      <c r="T9642" s="1" t="str">
        <f>INDEX(F:F,MATCH(ecommerce_10000[[#This Row],[TotalAmount]],I:I,0))</f>
        <v>Dubai</v>
      </c>
    </row>
    <row r="9643" spans="1:20" x14ac:dyDescent="0.3">
      <c r="A9643" s="1" t="s">
        <v>9687</v>
      </c>
      <c r="B9643" s="1" t="s">
        <v>25</v>
      </c>
      <c r="C9643" s="1" t="s">
        <v>26</v>
      </c>
      <c r="D9643" s="1" t="s">
        <v>27</v>
      </c>
      <c r="E9643" s="1" t="s">
        <v>47</v>
      </c>
      <c r="F9643" s="1" t="s">
        <v>28</v>
      </c>
      <c r="G9643">
        <v>6818.06</v>
      </c>
      <c r="H9643">
        <v>1</v>
      </c>
      <c r="I9643">
        <v>6818.06</v>
      </c>
      <c r="J9643">
        <v>2.27</v>
      </c>
      <c r="K9643">
        <v>2401</v>
      </c>
      <c r="L9643" s="2">
        <v>45486</v>
      </c>
      <c r="O9643" t="str">
        <f>IF(ecommerce_10000[[#This Row],[Platform]]="Souq","sq",ecommerce_10000[[#This Row],[Platform]])</f>
        <v>Amazon</v>
      </c>
      <c r="P9643" t="str">
        <f>IF(E9643="Souq","sq",IF(E9643="Jumia","Jum",E9643))</f>
        <v>Amazon</v>
      </c>
      <c r="Q9643">
        <f>VLOOKUP(ecommerce_10000[[#This Row],[City]],F:I,4,FALSE)</f>
        <v>26648.76</v>
      </c>
      <c r="R9643" s="1">
        <f>SUMIF(C:C,ecommerce_10000[[#This Row],[Category]],I:I)</f>
        <v>29200970.130000021</v>
      </c>
      <c r="S9643" s="1">
        <f>SUMIFS(I:I,C:C,C9643)</f>
        <v>29200970.130000021</v>
      </c>
      <c r="T9643" s="1" t="str">
        <f>INDEX(F:F,MATCH(ecommerce_10000[[#This Row],[TotalAmount]],I:I,0))</f>
        <v>Casablanca</v>
      </c>
    </row>
    <row r="9644" spans="1:20" x14ac:dyDescent="0.3">
      <c r="A9644" s="1" t="s">
        <v>9688</v>
      </c>
      <c r="B9644" s="1" t="s">
        <v>13</v>
      </c>
      <c r="C9644" s="1" t="s">
        <v>14</v>
      </c>
      <c r="D9644" s="1" t="s">
        <v>15</v>
      </c>
      <c r="E9644" s="1" t="s">
        <v>47</v>
      </c>
      <c r="F9644" s="1" t="s">
        <v>28</v>
      </c>
      <c r="G9644">
        <v>18786.28</v>
      </c>
      <c r="H9644">
        <v>2</v>
      </c>
      <c r="I9644">
        <v>37572.559999999998</v>
      </c>
      <c r="J9644">
        <v>1.05</v>
      </c>
      <c r="K9644">
        <v>554</v>
      </c>
      <c r="L9644" s="2">
        <v>45426</v>
      </c>
      <c r="O9644" t="str">
        <f>IF(ecommerce_10000[[#This Row],[Platform]]="Souq","sq",ecommerce_10000[[#This Row],[Platform]])</f>
        <v>Amazon</v>
      </c>
      <c r="P9644" t="str">
        <f>IF(E9644="Souq","sq",IF(E9644="Jumia","Jum",E9644))</f>
        <v>Amazon</v>
      </c>
      <c r="Q9644">
        <f>VLOOKUP(ecommerce_10000[[#This Row],[City]],F:I,4,FALSE)</f>
        <v>26648.76</v>
      </c>
      <c r="R9644" s="1">
        <f>SUMIF(C:C,ecommerce_10000[[#This Row],[Category]],I:I)</f>
        <v>92327183.770000085</v>
      </c>
      <c r="S9644" s="1">
        <f>SUMIFS(I:I,C:C,C9644)</f>
        <v>92327183.770000085</v>
      </c>
      <c r="T9644" s="1" t="str">
        <f>INDEX(F:F,MATCH(ecommerce_10000[[#This Row],[TotalAmount]],I:I,0))</f>
        <v>Casablanca</v>
      </c>
    </row>
    <row r="9645" spans="1:20" x14ac:dyDescent="0.3">
      <c r="A9645" s="1" t="s">
        <v>9689</v>
      </c>
      <c r="B9645" s="1" t="s">
        <v>25</v>
      </c>
      <c r="C9645" s="1" t="s">
        <v>26</v>
      </c>
      <c r="D9645" s="1" t="s">
        <v>27</v>
      </c>
      <c r="E9645" s="1" t="s">
        <v>22</v>
      </c>
      <c r="F9645" s="1" t="s">
        <v>17</v>
      </c>
      <c r="G9645">
        <v>6468.39</v>
      </c>
      <c r="H9645">
        <v>2</v>
      </c>
      <c r="I9645">
        <v>12936.78</v>
      </c>
      <c r="J9645">
        <v>4.2699999999999996</v>
      </c>
      <c r="K9645">
        <v>2283</v>
      </c>
      <c r="L9645" s="2">
        <v>45397</v>
      </c>
      <c r="O9645" t="str">
        <f>IF(ecommerce_10000[[#This Row],[Platform]]="Souq","sq",ecommerce_10000[[#This Row],[Platform]])</f>
        <v>Jumia</v>
      </c>
      <c r="P9645" t="str">
        <f>IF(E9645="Souq","sq",IF(E9645="Jumia","Jum",E9645))</f>
        <v>Jum</v>
      </c>
      <c r="Q9645">
        <f>VLOOKUP(ecommerce_10000[[#This Row],[City]],F:I,4,FALSE)</f>
        <v>16284.02</v>
      </c>
      <c r="R9645" s="1">
        <f>SUMIF(C:C,ecommerce_10000[[#This Row],[Category]],I:I)</f>
        <v>29200970.130000021</v>
      </c>
      <c r="S9645" s="1">
        <f>SUMIFS(I:I,C:C,C9645)</f>
        <v>29200970.130000021</v>
      </c>
      <c r="T9645" s="1" t="str">
        <f>INDEX(F:F,MATCH(ecommerce_10000[[#This Row],[TotalAmount]],I:I,0))</f>
        <v>Cairo</v>
      </c>
    </row>
    <row r="9646" spans="1:20" x14ac:dyDescent="0.3">
      <c r="A9646" s="1" t="s">
        <v>9690</v>
      </c>
      <c r="B9646" s="1" t="s">
        <v>35</v>
      </c>
      <c r="C9646" s="1" t="s">
        <v>14</v>
      </c>
      <c r="D9646" s="1" t="s">
        <v>36</v>
      </c>
      <c r="E9646" s="1" t="s">
        <v>16</v>
      </c>
      <c r="F9646" s="1" t="s">
        <v>62</v>
      </c>
      <c r="G9646">
        <v>16483.93</v>
      </c>
      <c r="H9646">
        <v>5</v>
      </c>
      <c r="I9646">
        <v>82419.649999999994</v>
      </c>
      <c r="J9646">
        <v>4.16</v>
      </c>
      <c r="K9646">
        <v>4760</v>
      </c>
      <c r="L9646" s="2">
        <v>45325</v>
      </c>
      <c r="O9646" t="str">
        <f>IF(ecommerce_10000[[#This Row],[Platform]]="Souq","sq",ecommerce_10000[[#This Row],[Platform]])</f>
        <v>sq</v>
      </c>
      <c r="P9646" t="str">
        <f>IF(E9646="Souq","sq",IF(E9646="Jumia","Jum",E9646))</f>
        <v>sq</v>
      </c>
      <c r="Q9646">
        <f>VLOOKUP(ecommerce_10000[[#This Row],[City]],F:I,4,FALSE)</f>
        <v>27872.98</v>
      </c>
      <c r="R9646" s="1">
        <f>SUMIF(C:C,ecommerce_10000[[#This Row],[Category]],I:I)</f>
        <v>92327183.770000085</v>
      </c>
      <c r="S9646" s="1">
        <f>SUMIFS(I:I,C:C,C9646)</f>
        <v>92327183.770000085</v>
      </c>
      <c r="T9646" s="1" t="str">
        <f>INDEX(F:F,MATCH(ecommerce_10000[[#This Row],[TotalAmount]],I:I,0))</f>
        <v>Giza</v>
      </c>
    </row>
    <row r="9647" spans="1:20" x14ac:dyDescent="0.3">
      <c r="A9647" s="1" t="s">
        <v>9691</v>
      </c>
      <c r="B9647" s="1" t="s">
        <v>30</v>
      </c>
      <c r="C9647" s="1" t="s">
        <v>31</v>
      </c>
      <c r="D9647" s="1" t="s">
        <v>32</v>
      </c>
      <c r="E9647" s="1" t="s">
        <v>47</v>
      </c>
      <c r="F9647" s="1" t="s">
        <v>23</v>
      </c>
      <c r="G9647">
        <v>15081.4</v>
      </c>
      <c r="H9647">
        <v>3</v>
      </c>
      <c r="I9647">
        <v>45244.2</v>
      </c>
      <c r="J9647">
        <v>4.47</v>
      </c>
      <c r="K9647">
        <v>267</v>
      </c>
      <c r="L9647" s="2">
        <v>45354</v>
      </c>
      <c r="O9647" t="str">
        <f>IF(ecommerce_10000[[#This Row],[Platform]]="Souq","sq",ecommerce_10000[[#This Row],[Platform]])</f>
        <v>Amazon</v>
      </c>
      <c r="P9647" t="str">
        <f>IF(E9647="Souq","sq",IF(E9647="Jumia","Jum",E9647))</f>
        <v>Amazon</v>
      </c>
      <c r="Q9647">
        <f>VLOOKUP(ecommerce_10000[[#This Row],[City]],F:I,4,FALSE)</f>
        <v>13290.4</v>
      </c>
      <c r="R9647" s="1">
        <f>SUMIF(C:C,ecommerce_10000[[#This Row],[Category]],I:I)</f>
        <v>57542997.559999913</v>
      </c>
      <c r="S9647" s="1">
        <f>SUMIFS(I:I,C:C,C9647)</f>
        <v>57542997.559999913</v>
      </c>
      <c r="T9647" s="1" t="str">
        <f>INDEX(F:F,MATCH(ecommerce_10000[[#This Row],[TotalAmount]],I:I,0))</f>
        <v>Alexandria</v>
      </c>
    </row>
    <row r="9648" spans="1:20" x14ac:dyDescent="0.3">
      <c r="A9648" s="1" t="s">
        <v>9692</v>
      </c>
      <c r="B9648" s="1" t="s">
        <v>35</v>
      </c>
      <c r="C9648" s="1" t="s">
        <v>14</v>
      </c>
      <c r="D9648" s="1" t="s">
        <v>36</v>
      </c>
      <c r="E9648" s="1" t="s">
        <v>22</v>
      </c>
      <c r="F9648" s="1" t="s">
        <v>17</v>
      </c>
      <c r="G9648">
        <v>3767.63</v>
      </c>
      <c r="H9648">
        <v>2</v>
      </c>
      <c r="I9648">
        <v>7535.26</v>
      </c>
      <c r="J9648">
        <v>2.98</v>
      </c>
      <c r="K9648">
        <v>260</v>
      </c>
      <c r="L9648" s="2">
        <v>45487</v>
      </c>
      <c r="O9648" t="str">
        <f>IF(ecommerce_10000[[#This Row],[Platform]]="Souq","sq",ecommerce_10000[[#This Row],[Platform]])</f>
        <v>Jumia</v>
      </c>
      <c r="P9648" t="str">
        <f>IF(E9648="Souq","sq",IF(E9648="Jumia","Jum",E9648))</f>
        <v>Jum</v>
      </c>
      <c r="Q9648">
        <f>VLOOKUP(ecommerce_10000[[#This Row],[City]],F:I,4,FALSE)</f>
        <v>16284.02</v>
      </c>
      <c r="R9648" s="1">
        <f>SUMIF(C:C,ecommerce_10000[[#This Row],[Category]],I:I)</f>
        <v>92327183.770000085</v>
      </c>
      <c r="S9648" s="1">
        <f>SUMIFS(I:I,C:C,C9648)</f>
        <v>92327183.770000085</v>
      </c>
      <c r="T9648" s="1" t="str">
        <f>INDEX(F:F,MATCH(ecommerce_10000[[#This Row],[TotalAmount]],I:I,0))</f>
        <v>Cairo</v>
      </c>
    </row>
    <row r="9649" spans="1:20" x14ac:dyDescent="0.3">
      <c r="A9649" s="1" t="s">
        <v>9693</v>
      </c>
      <c r="B9649" s="1" t="s">
        <v>38</v>
      </c>
      <c r="C9649" s="1" t="s">
        <v>20</v>
      </c>
      <c r="D9649" s="1" t="s">
        <v>39</v>
      </c>
      <c r="E9649" s="1" t="s">
        <v>47</v>
      </c>
      <c r="F9649" s="1" t="s">
        <v>23</v>
      </c>
      <c r="G9649">
        <v>15359.32</v>
      </c>
      <c r="H9649">
        <v>4</v>
      </c>
      <c r="I9649">
        <v>61437.279999999999</v>
      </c>
      <c r="J9649">
        <v>3.58</v>
      </c>
      <c r="K9649">
        <v>497</v>
      </c>
      <c r="L9649" s="2">
        <v>45449</v>
      </c>
      <c r="O9649" t="str">
        <f>IF(ecommerce_10000[[#This Row],[Platform]]="Souq","sq",ecommerce_10000[[#This Row],[Platform]])</f>
        <v>Amazon</v>
      </c>
      <c r="P9649" t="str">
        <f>IF(E9649="Souq","sq",IF(E9649="Jumia","Jum",E9649))</f>
        <v>Amazon</v>
      </c>
      <c r="Q9649">
        <f>VLOOKUP(ecommerce_10000[[#This Row],[City]],F:I,4,FALSE)</f>
        <v>13290.4</v>
      </c>
      <c r="R9649" s="1">
        <f>SUMIF(C:C,ecommerce_10000[[#This Row],[Category]],I:I)</f>
        <v>91504159.730000004</v>
      </c>
      <c r="S9649" s="1">
        <f>SUMIFS(I:I,C:C,C9649)</f>
        <v>91504159.730000004</v>
      </c>
      <c r="T9649" s="1" t="str">
        <f>INDEX(F:F,MATCH(ecommerce_10000[[#This Row],[TotalAmount]],I:I,0))</f>
        <v>Alexandria</v>
      </c>
    </row>
    <row r="9650" spans="1:20" x14ac:dyDescent="0.3">
      <c r="A9650" s="1" t="s">
        <v>9694</v>
      </c>
      <c r="B9650" s="1" t="s">
        <v>19</v>
      </c>
      <c r="C9650" s="1" t="s">
        <v>20</v>
      </c>
      <c r="D9650" s="1" t="s">
        <v>21</v>
      </c>
      <c r="E9650" s="1" t="s">
        <v>16</v>
      </c>
      <c r="F9650" s="1" t="s">
        <v>40</v>
      </c>
      <c r="G9650">
        <v>4884.2</v>
      </c>
      <c r="H9650">
        <v>1</v>
      </c>
      <c r="I9650">
        <v>4884.2</v>
      </c>
      <c r="J9650">
        <v>2.68</v>
      </c>
      <c r="K9650">
        <v>340</v>
      </c>
      <c r="L9650" s="2">
        <v>45491</v>
      </c>
      <c r="O9650" t="str">
        <f>IF(ecommerce_10000[[#This Row],[Platform]]="Souq","sq",ecommerce_10000[[#This Row],[Platform]])</f>
        <v>sq</v>
      </c>
      <c r="P9650" t="str">
        <f>IF(E9650="Souq","sq",IF(E9650="Jumia","Jum",E9650))</f>
        <v>sq</v>
      </c>
      <c r="Q9650">
        <f>VLOOKUP(ecommerce_10000[[#This Row],[City]],F:I,4,FALSE)</f>
        <v>99349.3</v>
      </c>
      <c r="R9650" s="1">
        <f>SUMIF(C:C,ecommerce_10000[[#This Row],[Category]],I:I)</f>
        <v>91504159.730000004</v>
      </c>
      <c r="S9650" s="1">
        <f>SUMIFS(I:I,C:C,C9650)</f>
        <v>91504159.730000004</v>
      </c>
      <c r="T9650" s="1" t="str">
        <f>INDEX(F:F,MATCH(ecommerce_10000[[#This Row],[TotalAmount]],I:I,0))</f>
        <v>Riyadh</v>
      </c>
    </row>
    <row r="9651" spans="1:20" x14ac:dyDescent="0.3">
      <c r="A9651" s="1" t="s">
        <v>9695</v>
      </c>
      <c r="B9651" s="1" t="s">
        <v>65</v>
      </c>
      <c r="C9651" s="1" t="s">
        <v>20</v>
      </c>
      <c r="D9651" s="1" t="s">
        <v>66</v>
      </c>
      <c r="E9651" s="1" t="s">
        <v>47</v>
      </c>
      <c r="F9651" s="1" t="s">
        <v>23</v>
      </c>
      <c r="G9651">
        <v>5117.2</v>
      </c>
      <c r="H9651">
        <v>2</v>
      </c>
      <c r="I9651">
        <v>10234.4</v>
      </c>
      <c r="J9651">
        <v>2.54</v>
      </c>
      <c r="K9651">
        <v>731</v>
      </c>
      <c r="L9651" s="2">
        <v>45324</v>
      </c>
      <c r="O9651" t="str">
        <f>IF(ecommerce_10000[[#This Row],[Platform]]="Souq","sq",ecommerce_10000[[#This Row],[Platform]])</f>
        <v>Amazon</v>
      </c>
      <c r="P9651" t="str">
        <f>IF(E9651="Souq","sq",IF(E9651="Jumia","Jum",E9651))</f>
        <v>Amazon</v>
      </c>
      <c r="Q9651">
        <f>VLOOKUP(ecommerce_10000[[#This Row],[City]],F:I,4,FALSE)</f>
        <v>13290.4</v>
      </c>
      <c r="R9651" s="1">
        <f>SUMIF(C:C,ecommerce_10000[[#This Row],[Category]],I:I)</f>
        <v>91504159.730000004</v>
      </c>
      <c r="S9651" s="1">
        <f>SUMIFS(I:I,C:C,C9651)</f>
        <v>91504159.730000004</v>
      </c>
      <c r="T9651" s="1" t="str">
        <f>INDEX(F:F,MATCH(ecommerce_10000[[#This Row],[TotalAmount]],I:I,0))</f>
        <v>Alexandria</v>
      </c>
    </row>
    <row r="9652" spans="1:20" x14ac:dyDescent="0.3">
      <c r="A9652" s="1" t="s">
        <v>9696</v>
      </c>
      <c r="B9652" s="1" t="s">
        <v>38</v>
      </c>
      <c r="C9652" s="1" t="s">
        <v>20</v>
      </c>
      <c r="D9652" s="1" t="s">
        <v>39</v>
      </c>
      <c r="E9652" s="1" t="s">
        <v>47</v>
      </c>
      <c r="F9652" s="1" t="s">
        <v>17</v>
      </c>
      <c r="G9652">
        <v>3658.32</v>
      </c>
      <c r="H9652">
        <v>4</v>
      </c>
      <c r="I9652">
        <v>14633.28</v>
      </c>
      <c r="J9652">
        <v>3.56</v>
      </c>
      <c r="K9652">
        <v>973</v>
      </c>
      <c r="L9652" s="2">
        <v>45520</v>
      </c>
      <c r="O9652" t="str">
        <f>IF(ecommerce_10000[[#This Row],[Platform]]="Souq","sq",ecommerce_10000[[#This Row],[Platform]])</f>
        <v>Amazon</v>
      </c>
      <c r="P9652" t="str">
        <f>IF(E9652="Souq","sq",IF(E9652="Jumia","Jum",E9652))</f>
        <v>Amazon</v>
      </c>
      <c r="Q9652">
        <f>VLOOKUP(ecommerce_10000[[#This Row],[City]],F:I,4,FALSE)</f>
        <v>16284.02</v>
      </c>
      <c r="R9652" s="1">
        <f>SUMIF(C:C,ecommerce_10000[[#This Row],[Category]],I:I)</f>
        <v>91504159.730000004</v>
      </c>
      <c r="S9652" s="1">
        <f>SUMIFS(I:I,C:C,C9652)</f>
        <v>91504159.730000004</v>
      </c>
      <c r="T9652" s="1" t="str">
        <f>INDEX(F:F,MATCH(ecommerce_10000[[#This Row],[TotalAmount]],I:I,0))</f>
        <v>Cairo</v>
      </c>
    </row>
    <row r="9653" spans="1:20" x14ac:dyDescent="0.3">
      <c r="A9653" s="1" t="s">
        <v>9697</v>
      </c>
      <c r="B9653" s="1" t="s">
        <v>53</v>
      </c>
      <c r="C9653" s="1" t="s">
        <v>31</v>
      </c>
      <c r="D9653" s="1" t="s">
        <v>54</v>
      </c>
      <c r="E9653" s="1" t="s">
        <v>22</v>
      </c>
      <c r="F9653" s="1" t="s">
        <v>62</v>
      </c>
      <c r="G9653">
        <v>652.73</v>
      </c>
      <c r="H9653">
        <v>1</v>
      </c>
      <c r="I9653">
        <v>652.73</v>
      </c>
      <c r="J9653">
        <v>4.13</v>
      </c>
      <c r="K9653">
        <v>2733</v>
      </c>
      <c r="L9653" s="2">
        <v>45530</v>
      </c>
      <c r="O9653" t="str">
        <f>IF(ecommerce_10000[[#This Row],[Platform]]="Souq","sq",ecommerce_10000[[#This Row],[Platform]])</f>
        <v>Jumia</v>
      </c>
      <c r="P9653" t="str">
        <f>IF(E9653="Souq","sq",IF(E9653="Jumia","Jum",E9653))</f>
        <v>Jum</v>
      </c>
      <c r="Q9653">
        <f>VLOOKUP(ecommerce_10000[[#This Row],[City]],F:I,4,FALSE)</f>
        <v>27872.98</v>
      </c>
      <c r="R9653" s="1">
        <f>SUMIF(C:C,ecommerce_10000[[#This Row],[Category]],I:I)</f>
        <v>57542997.559999913</v>
      </c>
      <c r="S9653" s="1">
        <f>SUMIFS(I:I,C:C,C9653)</f>
        <v>57542997.559999913</v>
      </c>
      <c r="T9653" s="1" t="str">
        <f>INDEX(F:F,MATCH(ecommerce_10000[[#This Row],[TotalAmount]],I:I,0))</f>
        <v>Giza</v>
      </c>
    </row>
    <row r="9654" spans="1:20" x14ac:dyDescent="0.3">
      <c r="A9654" s="1" t="s">
        <v>9698</v>
      </c>
      <c r="B9654" s="1" t="s">
        <v>49</v>
      </c>
      <c r="C9654" s="1" t="s">
        <v>14</v>
      </c>
      <c r="D9654" s="1" t="s">
        <v>50</v>
      </c>
      <c r="E9654" s="1" t="s">
        <v>16</v>
      </c>
      <c r="F9654" s="1" t="s">
        <v>33</v>
      </c>
      <c r="G9654">
        <v>7095.87</v>
      </c>
      <c r="H9654">
        <v>4</v>
      </c>
      <c r="I9654">
        <v>28383.48</v>
      </c>
      <c r="J9654">
        <v>3.38</v>
      </c>
      <c r="K9654">
        <v>1080</v>
      </c>
      <c r="L9654" s="2">
        <v>45551</v>
      </c>
      <c r="O9654" t="str">
        <f>IF(ecommerce_10000[[#This Row],[Platform]]="Souq","sq",ecommerce_10000[[#This Row],[Platform]])</f>
        <v>sq</v>
      </c>
      <c r="P9654" t="str">
        <f>IF(E9654="Souq","sq",IF(E9654="Jumia","Jum",E9654))</f>
        <v>sq</v>
      </c>
      <c r="Q9654">
        <f>VLOOKUP(ecommerce_10000[[#This Row],[City]],F:I,4,FALSE)</f>
        <v>3665.44</v>
      </c>
      <c r="R9654" s="1">
        <f>SUMIF(C:C,ecommerce_10000[[#This Row],[Category]],I:I)</f>
        <v>92327183.770000085</v>
      </c>
      <c r="S9654" s="1">
        <f>SUMIFS(I:I,C:C,C9654)</f>
        <v>92327183.770000085</v>
      </c>
      <c r="T9654" s="1" t="str">
        <f>INDEX(F:F,MATCH(ecommerce_10000[[#This Row],[TotalAmount]],I:I,0))</f>
        <v>Dubai</v>
      </c>
    </row>
    <row r="9655" spans="1:20" x14ac:dyDescent="0.3">
      <c r="A9655" s="1" t="s">
        <v>9699</v>
      </c>
      <c r="B9655" s="1" t="s">
        <v>35</v>
      </c>
      <c r="C9655" s="1" t="s">
        <v>14</v>
      </c>
      <c r="D9655" s="1" t="s">
        <v>36</v>
      </c>
      <c r="E9655" s="1" t="s">
        <v>22</v>
      </c>
      <c r="F9655" s="1" t="s">
        <v>40</v>
      </c>
      <c r="G9655">
        <v>12296.84</v>
      </c>
      <c r="H9655">
        <v>4</v>
      </c>
      <c r="I9655">
        <v>49187.360000000001</v>
      </c>
      <c r="J9655">
        <v>1.27</v>
      </c>
      <c r="K9655">
        <v>1978</v>
      </c>
      <c r="L9655" s="2">
        <v>45327</v>
      </c>
      <c r="O9655" t="str">
        <f>IF(ecommerce_10000[[#This Row],[Platform]]="Souq","sq",ecommerce_10000[[#This Row],[Platform]])</f>
        <v>Jumia</v>
      </c>
      <c r="P9655" t="str">
        <f>IF(E9655="Souq","sq",IF(E9655="Jumia","Jum",E9655))</f>
        <v>Jum</v>
      </c>
      <c r="Q9655">
        <f>VLOOKUP(ecommerce_10000[[#This Row],[City]],F:I,4,FALSE)</f>
        <v>99349.3</v>
      </c>
      <c r="R9655" s="1">
        <f>SUMIF(C:C,ecommerce_10000[[#This Row],[Category]],I:I)</f>
        <v>92327183.770000085</v>
      </c>
      <c r="S9655" s="1">
        <f>SUMIFS(I:I,C:C,C9655)</f>
        <v>92327183.770000085</v>
      </c>
      <c r="T9655" s="1" t="str">
        <f>INDEX(F:F,MATCH(ecommerce_10000[[#This Row],[TotalAmount]],I:I,0))</f>
        <v>Riyadh</v>
      </c>
    </row>
    <row r="9656" spans="1:20" x14ac:dyDescent="0.3">
      <c r="A9656" s="1" t="s">
        <v>9700</v>
      </c>
      <c r="B9656" s="1" t="s">
        <v>53</v>
      </c>
      <c r="C9656" s="1" t="s">
        <v>31</v>
      </c>
      <c r="D9656" s="1" t="s">
        <v>54</v>
      </c>
      <c r="E9656" s="1" t="s">
        <v>47</v>
      </c>
      <c r="F9656" s="1" t="s">
        <v>62</v>
      </c>
      <c r="G9656">
        <v>7073.47</v>
      </c>
      <c r="H9656">
        <v>1</v>
      </c>
      <c r="I9656">
        <v>7073.47</v>
      </c>
      <c r="J9656">
        <v>4.08</v>
      </c>
      <c r="K9656">
        <v>3135</v>
      </c>
      <c r="L9656" s="2">
        <v>45615</v>
      </c>
      <c r="O9656" t="str">
        <f>IF(ecommerce_10000[[#This Row],[Platform]]="Souq","sq",ecommerce_10000[[#This Row],[Platform]])</f>
        <v>Amazon</v>
      </c>
      <c r="P9656" t="str">
        <f>IF(E9656="Souq","sq",IF(E9656="Jumia","Jum",E9656))</f>
        <v>Amazon</v>
      </c>
      <c r="Q9656">
        <f>VLOOKUP(ecommerce_10000[[#This Row],[City]],F:I,4,FALSE)</f>
        <v>27872.98</v>
      </c>
      <c r="R9656" s="1">
        <f>SUMIF(C:C,ecommerce_10000[[#This Row],[Category]],I:I)</f>
        <v>57542997.559999913</v>
      </c>
      <c r="S9656" s="1">
        <f>SUMIFS(I:I,C:C,C9656)</f>
        <v>57542997.559999913</v>
      </c>
      <c r="T9656" s="1" t="str">
        <f>INDEX(F:F,MATCH(ecommerce_10000[[#This Row],[TotalAmount]],I:I,0))</f>
        <v>Giza</v>
      </c>
    </row>
    <row r="9657" spans="1:20" x14ac:dyDescent="0.3">
      <c r="A9657" s="1" t="s">
        <v>9701</v>
      </c>
      <c r="B9657" s="1" t="s">
        <v>35</v>
      </c>
      <c r="C9657" s="1" t="s">
        <v>14</v>
      </c>
      <c r="D9657" s="1" t="s">
        <v>36</v>
      </c>
      <c r="E9657" s="1" t="s">
        <v>22</v>
      </c>
      <c r="F9657" s="1" t="s">
        <v>33</v>
      </c>
      <c r="G9657">
        <v>11130.41</v>
      </c>
      <c r="H9657">
        <v>3</v>
      </c>
      <c r="I9657">
        <v>33391.230000000003</v>
      </c>
      <c r="J9657">
        <v>3.54</v>
      </c>
      <c r="K9657">
        <v>4336</v>
      </c>
      <c r="L9657" s="2">
        <v>45634</v>
      </c>
      <c r="O9657" t="str">
        <f>IF(ecommerce_10000[[#This Row],[Platform]]="Souq","sq",ecommerce_10000[[#This Row],[Platform]])</f>
        <v>Jumia</v>
      </c>
      <c r="P9657" t="str">
        <f>IF(E9657="Souq","sq",IF(E9657="Jumia","Jum",E9657))</f>
        <v>Jum</v>
      </c>
      <c r="Q9657">
        <f>VLOOKUP(ecommerce_10000[[#This Row],[City]],F:I,4,FALSE)</f>
        <v>3665.44</v>
      </c>
      <c r="R9657" s="1">
        <f>SUMIF(C:C,ecommerce_10000[[#This Row],[Category]],I:I)</f>
        <v>92327183.770000085</v>
      </c>
      <c r="S9657" s="1">
        <f>SUMIFS(I:I,C:C,C9657)</f>
        <v>92327183.770000085</v>
      </c>
      <c r="T9657" s="1" t="str">
        <f>INDEX(F:F,MATCH(ecommerce_10000[[#This Row],[TotalAmount]],I:I,0))</f>
        <v>Dubai</v>
      </c>
    </row>
    <row r="9658" spans="1:20" x14ac:dyDescent="0.3">
      <c r="A9658" s="1" t="s">
        <v>9702</v>
      </c>
      <c r="B9658" s="1" t="s">
        <v>19</v>
      </c>
      <c r="C9658" s="1" t="s">
        <v>20</v>
      </c>
      <c r="D9658" s="1" t="s">
        <v>21</v>
      </c>
      <c r="E9658" s="1" t="s">
        <v>16</v>
      </c>
      <c r="F9658" s="1" t="s">
        <v>40</v>
      </c>
      <c r="G9658">
        <v>18526.919999999998</v>
      </c>
      <c r="H9658">
        <v>2</v>
      </c>
      <c r="I9658">
        <v>37053.839999999997</v>
      </c>
      <c r="J9658">
        <v>4.7</v>
      </c>
      <c r="K9658">
        <v>3632</v>
      </c>
      <c r="L9658" s="2">
        <v>45530</v>
      </c>
      <c r="O9658" t="str">
        <f>IF(ecommerce_10000[[#This Row],[Platform]]="Souq","sq",ecommerce_10000[[#This Row],[Platform]])</f>
        <v>sq</v>
      </c>
      <c r="P9658" t="str">
        <f>IF(E9658="Souq","sq",IF(E9658="Jumia","Jum",E9658))</f>
        <v>sq</v>
      </c>
      <c r="Q9658">
        <f>VLOOKUP(ecommerce_10000[[#This Row],[City]],F:I,4,FALSE)</f>
        <v>99349.3</v>
      </c>
      <c r="R9658" s="1">
        <f>SUMIF(C:C,ecommerce_10000[[#This Row],[Category]],I:I)</f>
        <v>91504159.730000004</v>
      </c>
      <c r="S9658" s="1">
        <f>SUMIFS(I:I,C:C,C9658)</f>
        <v>91504159.730000004</v>
      </c>
      <c r="T9658" s="1" t="str">
        <f>INDEX(F:F,MATCH(ecommerce_10000[[#This Row],[TotalAmount]],I:I,0))</f>
        <v>Riyadh</v>
      </c>
    </row>
    <row r="9659" spans="1:20" x14ac:dyDescent="0.3">
      <c r="A9659" s="1" t="s">
        <v>9703</v>
      </c>
      <c r="B9659" s="1" t="s">
        <v>19</v>
      </c>
      <c r="C9659" s="1" t="s">
        <v>20</v>
      </c>
      <c r="D9659" s="1" t="s">
        <v>21</v>
      </c>
      <c r="E9659" s="1" t="s">
        <v>47</v>
      </c>
      <c r="F9659" s="1" t="s">
        <v>62</v>
      </c>
      <c r="G9659">
        <v>17907.849999999999</v>
      </c>
      <c r="H9659">
        <v>2</v>
      </c>
      <c r="I9659">
        <v>35815.699999999997</v>
      </c>
      <c r="J9659">
        <v>2.56</v>
      </c>
      <c r="K9659">
        <v>1501</v>
      </c>
      <c r="L9659" s="2">
        <v>45510</v>
      </c>
      <c r="O9659" t="str">
        <f>IF(ecommerce_10000[[#This Row],[Platform]]="Souq","sq",ecommerce_10000[[#This Row],[Platform]])</f>
        <v>Amazon</v>
      </c>
      <c r="P9659" t="str">
        <f>IF(E9659="Souq","sq",IF(E9659="Jumia","Jum",E9659))</f>
        <v>Amazon</v>
      </c>
      <c r="Q9659">
        <f>VLOOKUP(ecommerce_10000[[#This Row],[City]],F:I,4,FALSE)</f>
        <v>27872.98</v>
      </c>
      <c r="R9659" s="1">
        <f>SUMIF(C:C,ecommerce_10000[[#This Row],[Category]],I:I)</f>
        <v>91504159.730000004</v>
      </c>
      <c r="S9659" s="1">
        <f>SUMIFS(I:I,C:C,C9659)</f>
        <v>91504159.730000004</v>
      </c>
      <c r="T9659" s="1" t="str">
        <f>INDEX(F:F,MATCH(ecommerce_10000[[#This Row],[TotalAmount]],I:I,0))</f>
        <v>Giza</v>
      </c>
    </row>
    <row r="9660" spans="1:20" x14ac:dyDescent="0.3">
      <c r="A9660" s="1" t="s">
        <v>9704</v>
      </c>
      <c r="B9660" s="1" t="s">
        <v>43</v>
      </c>
      <c r="C9660" s="1" t="s">
        <v>44</v>
      </c>
      <c r="D9660" s="1" t="s">
        <v>45</v>
      </c>
      <c r="E9660" s="1" t="s">
        <v>47</v>
      </c>
      <c r="F9660" s="1" t="s">
        <v>28</v>
      </c>
      <c r="G9660">
        <v>13283.08</v>
      </c>
      <c r="H9660">
        <v>2</v>
      </c>
      <c r="I9660">
        <v>26566.16</v>
      </c>
      <c r="J9660">
        <v>3.12</v>
      </c>
      <c r="K9660">
        <v>3092</v>
      </c>
      <c r="L9660" s="2">
        <v>45550</v>
      </c>
      <c r="O9660" t="str">
        <f>IF(ecommerce_10000[[#This Row],[Platform]]="Souq","sq",ecommerce_10000[[#This Row],[Platform]])</f>
        <v>Amazon</v>
      </c>
      <c r="P9660" t="str">
        <f>IF(E9660="Souq","sq",IF(E9660="Jumia","Jum",E9660))</f>
        <v>Amazon</v>
      </c>
      <c r="Q9660">
        <f>VLOOKUP(ecommerce_10000[[#This Row],[City]],F:I,4,FALSE)</f>
        <v>26648.76</v>
      </c>
      <c r="R9660" s="1">
        <f>SUMIF(C:C,ecommerce_10000[[#This Row],[Category]],I:I)</f>
        <v>31420413.200000018</v>
      </c>
      <c r="S9660" s="1">
        <f>SUMIFS(I:I,C:C,C9660)</f>
        <v>31420413.200000018</v>
      </c>
      <c r="T9660" s="1" t="str">
        <f>INDEX(F:F,MATCH(ecommerce_10000[[#This Row],[TotalAmount]],I:I,0))</f>
        <v>Casablanca</v>
      </c>
    </row>
    <row r="9661" spans="1:20" x14ac:dyDescent="0.3">
      <c r="A9661" s="1" t="s">
        <v>9705</v>
      </c>
      <c r="B9661" s="1" t="s">
        <v>13</v>
      </c>
      <c r="C9661" s="1" t="s">
        <v>14</v>
      </c>
      <c r="D9661" s="1" t="s">
        <v>15</v>
      </c>
      <c r="E9661" s="1" t="s">
        <v>16</v>
      </c>
      <c r="F9661" s="1" t="s">
        <v>17</v>
      </c>
      <c r="G9661">
        <v>8565.59</v>
      </c>
      <c r="H9661">
        <v>2</v>
      </c>
      <c r="I9661">
        <v>17131.18</v>
      </c>
      <c r="J9661">
        <v>3.13</v>
      </c>
      <c r="K9661">
        <v>1992</v>
      </c>
      <c r="L9661" s="2">
        <v>45626</v>
      </c>
      <c r="O9661" t="str">
        <f>IF(ecommerce_10000[[#This Row],[Platform]]="Souq","sq",ecommerce_10000[[#This Row],[Platform]])</f>
        <v>sq</v>
      </c>
      <c r="P9661" t="str">
        <f>IF(E9661="Souq","sq",IF(E9661="Jumia","Jum",E9661))</f>
        <v>sq</v>
      </c>
      <c r="Q9661">
        <f>VLOOKUP(ecommerce_10000[[#This Row],[City]],F:I,4,FALSE)</f>
        <v>16284.02</v>
      </c>
      <c r="R9661" s="1">
        <f>SUMIF(C:C,ecommerce_10000[[#This Row],[Category]],I:I)</f>
        <v>92327183.770000085</v>
      </c>
      <c r="S9661" s="1">
        <f>SUMIFS(I:I,C:C,C9661)</f>
        <v>92327183.770000085</v>
      </c>
      <c r="T9661" s="1" t="str">
        <f>INDEX(F:F,MATCH(ecommerce_10000[[#This Row],[TotalAmount]],I:I,0))</f>
        <v>Cairo</v>
      </c>
    </row>
    <row r="9662" spans="1:20" x14ac:dyDescent="0.3">
      <c r="A9662" s="1" t="s">
        <v>9706</v>
      </c>
      <c r="B9662" s="1" t="s">
        <v>43</v>
      </c>
      <c r="C9662" s="1" t="s">
        <v>44</v>
      </c>
      <c r="D9662" s="1" t="s">
        <v>45</v>
      </c>
      <c r="E9662" s="1" t="s">
        <v>47</v>
      </c>
      <c r="F9662" s="1" t="s">
        <v>28</v>
      </c>
      <c r="G9662">
        <v>9382.2000000000007</v>
      </c>
      <c r="H9662">
        <v>5</v>
      </c>
      <c r="I9662">
        <v>46911</v>
      </c>
      <c r="J9662">
        <v>3.39</v>
      </c>
      <c r="K9662">
        <v>4228</v>
      </c>
      <c r="L9662" s="2">
        <v>45505</v>
      </c>
      <c r="O9662" t="str">
        <f>IF(ecommerce_10000[[#This Row],[Platform]]="Souq","sq",ecommerce_10000[[#This Row],[Platform]])</f>
        <v>Amazon</v>
      </c>
      <c r="P9662" t="str">
        <f>IF(E9662="Souq","sq",IF(E9662="Jumia","Jum",E9662))</f>
        <v>Amazon</v>
      </c>
      <c r="Q9662">
        <f>VLOOKUP(ecommerce_10000[[#This Row],[City]],F:I,4,FALSE)</f>
        <v>26648.76</v>
      </c>
      <c r="R9662" s="1">
        <f>SUMIF(C:C,ecommerce_10000[[#This Row],[Category]],I:I)</f>
        <v>31420413.200000018</v>
      </c>
      <c r="S9662" s="1">
        <f>SUMIFS(I:I,C:C,C9662)</f>
        <v>31420413.200000018</v>
      </c>
      <c r="T9662" s="1" t="str">
        <f>INDEX(F:F,MATCH(ecommerce_10000[[#This Row],[TotalAmount]],I:I,0))</f>
        <v>Casablanca</v>
      </c>
    </row>
    <row r="9663" spans="1:20" x14ac:dyDescent="0.3">
      <c r="A9663" s="1" t="s">
        <v>9707</v>
      </c>
      <c r="B9663" s="1" t="s">
        <v>43</v>
      </c>
      <c r="C9663" s="1" t="s">
        <v>44</v>
      </c>
      <c r="D9663" s="1" t="s">
        <v>45</v>
      </c>
      <c r="E9663" s="1" t="s">
        <v>22</v>
      </c>
      <c r="F9663" s="1" t="s">
        <v>17</v>
      </c>
      <c r="G9663">
        <v>10017.91</v>
      </c>
      <c r="H9663">
        <v>5</v>
      </c>
      <c r="I9663">
        <v>50089.55</v>
      </c>
      <c r="J9663">
        <v>3.8</v>
      </c>
      <c r="K9663">
        <v>4773</v>
      </c>
      <c r="L9663" s="2">
        <v>45297</v>
      </c>
      <c r="O9663" t="str">
        <f>IF(ecommerce_10000[[#This Row],[Platform]]="Souq","sq",ecommerce_10000[[#This Row],[Platform]])</f>
        <v>Jumia</v>
      </c>
      <c r="P9663" t="str">
        <f>IF(E9663="Souq","sq",IF(E9663="Jumia","Jum",E9663))</f>
        <v>Jum</v>
      </c>
      <c r="Q9663">
        <f>VLOOKUP(ecommerce_10000[[#This Row],[City]],F:I,4,FALSE)</f>
        <v>16284.02</v>
      </c>
      <c r="R9663" s="1">
        <f>SUMIF(C:C,ecommerce_10000[[#This Row],[Category]],I:I)</f>
        <v>31420413.200000018</v>
      </c>
      <c r="S9663" s="1">
        <f>SUMIFS(I:I,C:C,C9663)</f>
        <v>31420413.200000018</v>
      </c>
      <c r="T9663" s="1" t="str">
        <f>INDEX(F:F,MATCH(ecommerce_10000[[#This Row],[TotalAmount]],I:I,0))</f>
        <v>Cairo</v>
      </c>
    </row>
    <row r="9664" spans="1:20" x14ac:dyDescent="0.3">
      <c r="A9664" s="1" t="s">
        <v>9708</v>
      </c>
      <c r="B9664" s="1" t="s">
        <v>13</v>
      </c>
      <c r="C9664" s="1" t="s">
        <v>14</v>
      </c>
      <c r="D9664" s="1" t="s">
        <v>15</v>
      </c>
      <c r="E9664" s="1" t="s">
        <v>22</v>
      </c>
      <c r="F9664" s="1" t="s">
        <v>62</v>
      </c>
      <c r="G9664">
        <v>7619.65</v>
      </c>
      <c r="H9664">
        <v>3</v>
      </c>
      <c r="I9664">
        <v>22858.95</v>
      </c>
      <c r="J9664">
        <v>1.78</v>
      </c>
      <c r="K9664">
        <v>1619</v>
      </c>
      <c r="L9664" s="2">
        <v>45545</v>
      </c>
      <c r="O9664" t="str">
        <f>IF(ecommerce_10000[[#This Row],[Platform]]="Souq","sq",ecommerce_10000[[#This Row],[Platform]])</f>
        <v>Jumia</v>
      </c>
      <c r="P9664" t="str">
        <f>IF(E9664="Souq","sq",IF(E9664="Jumia","Jum",E9664))</f>
        <v>Jum</v>
      </c>
      <c r="Q9664">
        <f>VLOOKUP(ecommerce_10000[[#This Row],[City]],F:I,4,FALSE)</f>
        <v>27872.98</v>
      </c>
      <c r="R9664" s="1">
        <f>SUMIF(C:C,ecommerce_10000[[#This Row],[Category]],I:I)</f>
        <v>92327183.770000085</v>
      </c>
      <c r="S9664" s="1">
        <f>SUMIFS(I:I,C:C,C9664)</f>
        <v>92327183.770000085</v>
      </c>
      <c r="T9664" s="1" t="str">
        <f>INDEX(F:F,MATCH(ecommerce_10000[[#This Row],[TotalAmount]],I:I,0))</f>
        <v>Giza</v>
      </c>
    </row>
    <row r="9665" spans="1:20" x14ac:dyDescent="0.3">
      <c r="A9665" s="1" t="s">
        <v>9709</v>
      </c>
      <c r="B9665" s="1" t="s">
        <v>53</v>
      </c>
      <c r="C9665" s="1" t="s">
        <v>31</v>
      </c>
      <c r="D9665" s="1" t="s">
        <v>54</v>
      </c>
      <c r="E9665" s="1" t="s">
        <v>22</v>
      </c>
      <c r="F9665" s="1" t="s">
        <v>17</v>
      </c>
      <c r="G9665">
        <v>19180.54</v>
      </c>
      <c r="H9665">
        <v>4</v>
      </c>
      <c r="I9665">
        <v>76722.16</v>
      </c>
      <c r="J9665">
        <v>3.35</v>
      </c>
      <c r="K9665">
        <v>1438</v>
      </c>
      <c r="L9665" s="2">
        <v>45333</v>
      </c>
      <c r="O9665" t="str">
        <f>IF(ecommerce_10000[[#This Row],[Platform]]="Souq","sq",ecommerce_10000[[#This Row],[Platform]])</f>
        <v>Jumia</v>
      </c>
      <c r="P9665" t="str">
        <f>IF(E9665="Souq","sq",IF(E9665="Jumia","Jum",E9665))</f>
        <v>Jum</v>
      </c>
      <c r="Q9665">
        <f>VLOOKUP(ecommerce_10000[[#This Row],[City]],F:I,4,FALSE)</f>
        <v>16284.02</v>
      </c>
      <c r="R9665" s="1">
        <f>SUMIF(C:C,ecommerce_10000[[#This Row],[Category]],I:I)</f>
        <v>57542997.559999913</v>
      </c>
      <c r="S9665" s="1">
        <f>SUMIFS(I:I,C:C,C9665)</f>
        <v>57542997.559999913</v>
      </c>
      <c r="T9665" s="1" t="str">
        <f>INDEX(F:F,MATCH(ecommerce_10000[[#This Row],[TotalAmount]],I:I,0))</f>
        <v>Cairo</v>
      </c>
    </row>
    <row r="9666" spans="1:20" x14ac:dyDescent="0.3">
      <c r="A9666" s="1" t="s">
        <v>9710</v>
      </c>
      <c r="B9666" s="1" t="s">
        <v>19</v>
      </c>
      <c r="C9666" s="1" t="s">
        <v>20</v>
      </c>
      <c r="D9666" s="1" t="s">
        <v>21</v>
      </c>
      <c r="E9666" s="1" t="s">
        <v>16</v>
      </c>
      <c r="F9666" s="1" t="s">
        <v>40</v>
      </c>
      <c r="G9666">
        <v>18883.14</v>
      </c>
      <c r="H9666">
        <v>3</v>
      </c>
      <c r="I9666">
        <v>56649.42</v>
      </c>
      <c r="J9666">
        <v>4.55</v>
      </c>
      <c r="K9666">
        <v>4300</v>
      </c>
      <c r="L9666" s="2">
        <v>45631</v>
      </c>
      <c r="O9666" t="str">
        <f>IF(ecommerce_10000[[#This Row],[Platform]]="Souq","sq",ecommerce_10000[[#This Row],[Platform]])</f>
        <v>sq</v>
      </c>
      <c r="P9666" t="str">
        <f>IF(E9666="Souq","sq",IF(E9666="Jumia","Jum",E9666))</f>
        <v>sq</v>
      </c>
      <c r="Q9666">
        <f>VLOOKUP(ecommerce_10000[[#This Row],[City]],F:I,4,FALSE)</f>
        <v>99349.3</v>
      </c>
      <c r="R9666" s="1">
        <f>SUMIF(C:C,ecommerce_10000[[#This Row],[Category]],I:I)</f>
        <v>91504159.730000004</v>
      </c>
      <c r="S9666" s="1">
        <f>SUMIFS(I:I,C:C,C9666)</f>
        <v>91504159.730000004</v>
      </c>
      <c r="T9666" s="1" t="str">
        <f>INDEX(F:F,MATCH(ecommerce_10000[[#This Row],[TotalAmount]],I:I,0))</f>
        <v>Riyadh</v>
      </c>
    </row>
    <row r="9667" spans="1:20" x14ac:dyDescent="0.3">
      <c r="A9667" s="1" t="s">
        <v>9711</v>
      </c>
      <c r="B9667" s="1" t="s">
        <v>13</v>
      </c>
      <c r="C9667" s="1" t="s">
        <v>14</v>
      </c>
      <c r="D9667" s="1" t="s">
        <v>15</v>
      </c>
      <c r="E9667" s="1" t="s">
        <v>22</v>
      </c>
      <c r="F9667" s="1" t="s">
        <v>40</v>
      </c>
      <c r="G9667">
        <v>13001.86</v>
      </c>
      <c r="H9667">
        <v>3</v>
      </c>
      <c r="I9667">
        <v>39005.58</v>
      </c>
      <c r="J9667">
        <v>2.59</v>
      </c>
      <c r="K9667">
        <v>297</v>
      </c>
      <c r="L9667" s="2">
        <v>45431</v>
      </c>
      <c r="O9667" t="str">
        <f>IF(ecommerce_10000[[#This Row],[Platform]]="Souq","sq",ecommerce_10000[[#This Row],[Platform]])</f>
        <v>Jumia</v>
      </c>
      <c r="P9667" t="str">
        <f>IF(E9667="Souq","sq",IF(E9667="Jumia","Jum",E9667))</f>
        <v>Jum</v>
      </c>
      <c r="Q9667">
        <f>VLOOKUP(ecommerce_10000[[#This Row],[City]],F:I,4,FALSE)</f>
        <v>99349.3</v>
      </c>
      <c r="R9667" s="1">
        <f>SUMIF(C:C,ecommerce_10000[[#This Row],[Category]],I:I)</f>
        <v>92327183.770000085</v>
      </c>
      <c r="S9667" s="1">
        <f>SUMIFS(I:I,C:C,C9667)</f>
        <v>92327183.770000085</v>
      </c>
      <c r="T9667" s="1" t="str">
        <f>INDEX(F:F,MATCH(ecommerce_10000[[#This Row],[TotalAmount]],I:I,0))</f>
        <v>Riyadh</v>
      </c>
    </row>
    <row r="9668" spans="1:20" x14ac:dyDescent="0.3">
      <c r="A9668" s="1" t="s">
        <v>9712</v>
      </c>
      <c r="B9668" s="1" t="s">
        <v>25</v>
      </c>
      <c r="C9668" s="1" t="s">
        <v>26</v>
      </c>
      <c r="D9668" s="1" t="s">
        <v>27</v>
      </c>
      <c r="E9668" s="1" t="s">
        <v>22</v>
      </c>
      <c r="F9668" s="1" t="s">
        <v>28</v>
      </c>
      <c r="G9668">
        <v>1834.72</v>
      </c>
      <c r="H9668">
        <v>2</v>
      </c>
      <c r="I9668">
        <v>3669.44</v>
      </c>
      <c r="J9668">
        <v>2.4300000000000002</v>
      </c>
      <c r="K9668">
        <v>4772</v>
      </c>
      <c r="L9668" s="2">
        <v>45293</v>
      </c>
      <c r="O9668" t="str">
        <f>IF(ecommerce_10000[[#This Row],[Platform]]="Souq","sq",ecommerce_10000[[#This Row],[Platform]])</f>
        <v>Jumia</v>
      </c>
      <c r="P9668" t="str">
        <f>IF(E9668="Souq","sq",IF(E9668="Jumia","Jum",E9668))</f>
        <v>Jum</v>
      </c>
      <c r="Q9668">
        <f>VLOOKUP(ecommerce_10000[[#This Row],[City]],F:I,4,FALSE)</f>
        <v>26648.76</v>
      </c>
      <c r="R9668" s="1">
        <f>SUMIF(C:C,ecommerce_10000[[#This Row],[Category]],I:I)</f>
        <v>29200970.130000021</v>
      </c>
      <c r="S9668" s="1">
        <f>SUMIFS(I:I,C:C,C9668)</f>
        <v>29200970.130000021</v>
      </c>
      <c r="T9668" s="1" t="str">
        <f>INDEX(F:F,MATCH(ecommerce_10000[[#This Row],[TotalAmount]],I:I,0))</f>
        <v>Casablanca</v>
      </c>
    </row>
    <row r="9669" spans="1:20" x14ac:dyDescent="0.3">
      <c r="A9669" s="1" t="s">
        <v>9713</v>
      </c>
      <c r="B9669" s="1" t="s">
        <v>35</v>
      </c>
      <c r="C9669" s="1" t="s">
        <v>14</v>
      </c>
      <c r="D9669" s="1" t="s">
        <v>36</v>
      </c>
      <c r="E9669" s="1" t="s">
        <v>22</v>
      </c>
      <c r="F9669" s="1" t="s">
        <v>23</v>
      </c>
      <c r="G9669">
        <v>13361.1</v>
      </c>
      <c r="H9669">
        <v>5</v>
      </c>
      <c r="I9669">
        <v>66805.5</v>
      </c>
      <c r="J9669">
        <v>1.47</v>
      </c>
      <c r="K9669">
        <v>516</v>
      </c>
      <c r="L9669" s="2">
        <v>45555</v>
      </c>
      <c r="O9669" t="str">
        <f>IF(ecommerce_10000[[#This Row],[Platform]]="Souq","sq",ecommerce_10000[[#This Row],[Platform]])</f>
        <v>Jumia</v>
      </c>
      <c r="P9669" t="str">
        <f>IF(E9669="Souq","sq",IF(E9669="Jumia","Jum",E9669))</f>
        <v>Jum</v>
      </c>
      <c r="Q9669">
        <f>VLOOKUP(ecommerce_10000[[#This Row],[City]],F:I,4,FALSE)</f>
        <v>13290.4</v>
      </c>
      <c r="R9669" s="1">
        <f>SUMIF(C:C,ecommerce_10000[[#This Row],[Category]],I:I)</f>
        <v>92327183.770000085</v>
      </c>
      <c r="S9669" s="1">
        <f>SUMIFS(I:I,C:C,C9669)</f>
        <v>92327183.770000085</v>
      </c>
      <c r="T9669" s="1" t="str">
        <f>INDEX(F:F,MATCH(ecommerce_10000[[#This Row],[TotalAmount]],I:I,0))</f>
        <v>Alexandria</v>
      </c>
    </row>
    <row r="9670" spans="1:20" x14ac:dyDescent="0.3">
      <c r="A9670" s="1" t="s">
        <v>9714</v>
      </c>
      <c r="B9670" s="1" t="s">
        <v>65</v>
      </c>
      <c r="C9670" s="1" t="s">
        <v>20</v>
      </c>
      <c r="D9670" s="1" t="s">
        <v>66</v>
      </c>
      <c r="E9670" s="1" t="s">
        <v>16</v>
      </c>
      <c r="F9670" s="1" t="s">
        <v>40</v>
      </c>
      <c r="G9670">
        <v>6513.35</v>
      </c>
      <c r="H9670">
        <v>5</v>
      </c>
      <c r="I9670">
        <v>32566.75</v>
      </c>
      <c r="J9670">
        <v>1.1100000000000001</v>
      </c>
      <c r="K9670">
        <v>3885</v>
      </c>
      <c r="L9670" s="2">
        <v>45578</v>
      </c>
      <c r="O9670" t="str">
        <f>IF(ecommerce_10000[[#This Row],[Platform]]="Souq","sq",ecommerce_10000[[#This Row],[Platform]])</f>
        <v>sq</v>
      </c>
      <c r="P9670" t="str">
        <f>IF(E9670="Souq","sq",IF(E9670="Jumia","Jum",E9670))</f>
        <v>sq</v>
      </c>
      <c r="Q9670">
        <f>VLOOKUP(ecommerce_10000[[#This Row],[City]],F:I,4,FALSE)</f>
        <v>99349.3</v>
      </c>
      <c r="R9670" s="1">
        <f>SUMIF(C:C,ecommerce_10000[[#This Row],[Category]],I:I)</f>
        <v>91504159.730000004</v>
      </c>
      <c r="S9670" s="1">
        <f>SUMIFS(I:I,C:C,C9670)</f>
        <v>91504159.730000004</v>
      </c>
      <c r="T9670" s="1" t="str">
        <f>INDEX(F:F,MATCH(ecommerce_10000[[#This Row],[TotalAmount]],I:I,0))</f>
        <v>Riyadh</v>
      </c>
    </row>
    <row r="9671" spans="1:20" x14ac:dyDescent="0.3">
      <c r="A9671" s="1" t="s">
        <v>9715</v>
      </c>
      <c r="B9671" s="1" t="s">
        <v>53</v>
      </c>
      <c r="C9671" s="1" t="s">
        <v>31</v>
      </c>
      <c r="D9671" s="1" t="s">
        <v>54</v>
      </c>
      <c r="E9671" s="1" t="s">
        <v>47</v>
      </c>
      <c r="F9671" s="1" t="s">
        <v>28</v>
      </c>
      <c r="G9671">
        <v>6787.07</v>
      </c>
      <c r="H9671">
        <v>5</v>
      </c>
      <c r="I9671">
        <v>33935.35</v>
      </c>
      <c r="J9671">
        <v>2.0099999999999998</v>
      </c>
      <c r="K9671">
        <v>1827</v>
      </c>
      <c r="L9671" s="2">
        <v>45340</v>
      </c>
      <c r="O9671" t="str">
        <f>IF(ecommerce_10000[[#This Row],[Platform]]="Souq","sq",ecommerce_10000[[#This Row],[Platform]])</f>
        <v>Amazon</v>
      </c>
      <c r="P9671" t="str">
        <f>IF(E9671="Souq","sq",IF(E9671="Jumia","Jum",E9671))</f>
        <v>Amazon</v>
      </c>
      <c r="Q9671">
        <f>VLOOKUP(ecommerce_10000[[#This Row],[City]],F:I,4,FALSE)</f>
        <v>26648.76</v>
      </c>
      <c r="R9671" s="1">
        <f>SUMIF(C:C,ecommerce_10000[[#This Row],[Category]],I:I)</f>
        <v>57542997.559999913</v>
      </c>
      <c r="S9671" s="1">
        <f>SUMIFS(I:I,C:C,C9671)</f>
        <v>57542997.559999913</v>
      </c>
      <c r="T9671" s="1" t="str">
        <f>INDEX(F:F,MATCH(ecommerce_10000[[#This Row],[TotalAmount]],I:I,0))</f>
        <v>Casablanca</v>
      </c>
    </row>
    <row r="9672" spans="1:20" x14ac:dyDescent="0.3">
      <c r="A9672" s="1" t="s">
        <v>9716</v>
      </c>
      <c r="B9672" s="1" t="s">
        <v>35</v>
      </c>
      <c r="C9672" s="1" t="s">
        <v>14</v>
      </c>
      <c r="D9672" s="1" t="s">
        <v>36</v>
      </c>
      <c r="E9672" s="1" t="s">
        <v>22</v>
      </c>
      <c r="F9672" s="1" t="s">
        <v>17</v>
      </c>
      <c r="G9672">
        <v>14548.24</v>
      </c>
      <c r="H9672">
        <v>4</v>
      </c>
      <c r="I9672">
        <v>58192.959999999999</v>
      </c>
      <c r="J9672">
        <v>1.1299999999999999</v>
      </c>
      <c r="K9672">
        <v>4591</v>
      </c>
      <c r="L9672" s="2">
        <v>45523</v>
      </c>
      <c r="O9672" t="str">
        <f>IF(ecommerce_10000[[#This Row],[Platform]]="Souq","sq",ecommerce_10000[[#This Row],[Platform]])</f>
        <v>Jumia</v>
      </c>
      <c r="P9672" t="str">
        <f>IF(E9672="Souq","sq",IF(E9672="Jumia","Jum",E9672))</f>
        <v>Jum</v>
      </c>
      <c r="Q9672">
        <f>VLOOKUP(ecommerce_10000[[#This Row],[City]],F:I,4,FALSE)</f>
        <v>16284.02</v>
      </c>
      <c r="R9672" s="1">
        <f>SUMIF(C:C,ecommerce_10000[[#This Row],[Category]],I:I)</f>
        <v>92327183.770000085</v>
      </c>
      <c r="S9672" s="1">
        <f>SUMIFS(I:I,C:C,C9672)</f>
        <v>92327183.770000085</v>
      </c>
      <c r="T9672" s="1" t="str">
        <f>INDEX(F:F,MATCH(ecommerce_10000[[#This Row],[TotalAmount]],I:I,0))</f>
        <v>Cairo</v>
      </c>
    </row>
    <row r="9673" spans="1:20" x14ac:dyDescent="0.3">
      <c r="A9673" s="1" t="s">
        <v>9717</v>
      </c>
      <c r="B9673" s="1" t="s">
        <v>30</v>
      </c>
      <c r="C9673" s="1" t="s">
        <v>31</v>
      </c>
      <c r="D9673" s="1" t="s">
        <v>32</v>
      </c>
      <c r="E9673" s="1" t="s">
        <v>16</v>
      </c>
      <c r="F9673" s="1" t="s">
        <v>23</v>
      </c>
      <c r="G9673">
        <v>5493.31</v>
      </c>
      <c r="H9673">
        <v>5</v>
      </c>
      <c r="I9673">
        <v>27466.55</v>
      </c>
      <c r="J9673">
        <v>1.69</v>
      </c>
      <c r="K9673">
        <v>2197</v>
      </c>
      <c r="L9673" s="2">
        <v>45511</v>
      </c>
      <c r="O9673" t="str">
        <f>IF(ecommerce_10000[[#This Row],[Platform]]="Souq","sq",ecommerce_10000[[#This Row],[Platform]])</f>
        <v>sq</v>
      </c>
      <c r="P9673" t="str">
        <f>IF(E9673="Souq","sq",IF(E9673="Jumia","Jum",E9673))</f>
        <v>sq</v>
      </c>
      <c r="Q9673">
        <f>VLOOKUP(ecommerce_10000[[#This Row],[City]],F:I,4,FALSE)</f>
        <v>13290.4</v>
      </c>
      <c r="R9673" s="1">
        <f>SUMIF(C:C,ecommerce_10000[[#This Row],[Category]],I:I)</f>
        <v>57542997.559999913</v>
      </c>
      <c r="S9673" s="1">
        <f>SUMIFS(I:I,C:C,C9673)</f>
        <v>57542997.559999913</v>
      </c>
      <c r="T9673" s="1" t="str">
        <f>INDEX(F:F,MATCH(ecommerce_10000[[#This Row],[TotalAmount]],I:I,0))</f>
        <v>Alexandria</v>
      </c>
    </row>
    <row r="9674" spans="1:20" x14ac:dyDescent="0.3">
      <c r="A9674" s="1" t="s">
        <v>9718</v>
      </c>
      <c r="B9674" s="1" t="s">
        <v>38</v>
      </c>
      <c r="C9674" s="1" t="s">
        <v>20</v>
      </c>
      <c r="D9674" s="1" t="s">
        <v>39</v>
      </c>
      <c r="E9674" s="1" t="s">
        <v>16</v>
      </c>
      <c r="F9674" s="1" t="s">
        <v>33</v>
      </c>
      <c r="G9674">
        <v>8194.3700000000008</v>
      </c>
      <c r="H9674">
        <v>1</v>
      </c>
      <c r="I9674">
        <v>8194.3700000000008</v>
      </c>
      <c r="J9674">
        <v>4.99</v>
      </c>
      <c r="K9674">
        <v>2287</v>
      </c>
      <c r="L9674" s="2">
        <v>45344</v>
      </c>
      <c r="O9674" t="str">
        <f>IF(ecommerce_10000[[#This Row],[Platform]]="Souq","sq",ecommerce_10000[[#This Row],[Platform]])</f>
        <v>sq</v>
      </c>
      <c r="P9674" t="str">
        <f>IF(E9674="Souq","sq",IF(E9674="Jumia","Jum",E9674))</f>
        <v>sq</v>
      </c>
      <c r="Q9674">
        <f>VLOOKUP(ecommerce_10000[[#This Row],[City]],F:I,4,FALSE)</f>
        <v>3665.44</v>
      </c>
      <c r="R9674" s="1">
        <f>SUMIF(C:C,ecommerce_10000[[#This Row],[Category]],I:I)</f>
        <v>91504159.730000004</v>
      </c>
      <c r="S9674" s="1">
        <f>SUMIFS(I:I,C:C,C9674)</f>
        <v>91504159.730000004</v>
      </c>
      <c r="T9674" s="1" t="str">
        <f>INDEX(F:F,MATCH(ecommerce_10000[[#This Row],[TotalAmount]],I:I,0))</f>
        <v>Dubai</v>
      </c>
    </row>
    <row r="9675" spans="1:20" x14ac:dyDescent="0.3">
      <c r="A9675" s="1" t="s">
        <v>9719</v>
      </c>
      <c r="B9675" s="1" t="s">
        <v>43</v>
      </c>
      <c r="C9675" s="1" t="s">
        <v>44</v>
      </c>
      <c r="D9675" s="1" t="s">
        <v>45</v>
      </c>
      <c r="E9675" s="1" t="s">
        <v>16</v>
      </c>
      <c r="F9675" s="1" t="s">
        <v>40</v>
      </c>
      <c r="G9675">
        <v>14397.08</v>
      </c>
      <c r="H9675">
        <v>5</v>
      </c>
      <c r="I9675">
        <v>71985.399999999994</v>
      </c>
      <c r="J9675">
        <v>1.28</v>
      </c>
      <c r="K9675">
        <v>4950</v>
      </c>
      <c r="L9675" s="2">
        <v>45354</v>
      </c>
      <c r="O9675" t="str">
        <f>IF(ecommerce_10000[[#This Row],[Platform]]="Souq","sq",ecommerce_10000[[#This Row],[Platform]])</f>
        <v>sq</v>
      </c>
      <c r="P9675" t="str">
        <f>IF(E9675="Souq","sq",IF(E9675="Jumia","Jum",E9675))</f>
        <v>sq</v>
      </c>
      <c r="Q9675">
        <f>VLOOKUP(ecommerce_10000[[#This Row],[City]],F:I,4,FALSE)</f>
        <v>99349.3</v>
      </c>
      <c r="R9675" s="1">
        <f>SUMIF(C:C,ecommerce_10000[[#This Row],[Category]],I:I)</f>
        <v>31420413.200000018</v>
      </c>
      <c r="S9675" s="1">
        <f>SUMIFS(I:I,C:C,C9675)</f>
        <v>31420413.200000018</v>
      </c>
      <c r="T9675" s="1" t="str">
        <f>INDEX(F:F,MATCH(ecommerce_10000[[#This Row],[TotalAmount]],I:I,0))</f>
        <v>Riyadh</v>
      </c>
    </row>
    <row r="9676" spans="1:20" x14ac:dyDescent="0.3">
      <c r="A9676" s="1" t="s">
        <v>9720</v>
      </c>
      <c r="B9676" s="1" t="s">
        <v>13</v>
      </c>
      <c r="C9676" s="1" t="s">
        <v>14</v>
      </c>
      <c r="D9676" s="1" t="s">
        <v>15</v>
      </c>
      <c r="E9676" s="1" t="s">
        <v>47</v>
      </c>
      <c r="F9676" s="1" t="s">
        <v>62</v>
      </c>
      <c r="G9676">
        <v>9855.2999999999993</v>
      </c>
      <c r="H9676">
        <v>5</v>
      </c>
      <c r="I9676">
        <v>49276.5</v>
      </c>
      <c r="J9676">
        <v>2.89</v>
      </c>
      <c r="K9676">
        <v>2899</v>
      </c>
      <c r="L9676" s="2">
        <v>45602</v>
      </c>
      <c r="O9676" t="str">
        <f>IF(ecommerce_10000[[#This Row],[Platform]]="Souq","sq",ecommerce_10000[[#This Row],[Platform]])</f>
        <v>Amazon</v>
      </c>
      <c r="P9676" t="str">
        <f>IF(E9676="Souq","sq",IF(E9676="Jumia","Jum",E9676))</f>
        <v>Amazon</v>
      </c>
      <c r="Q9676">
        <f>VLOOKUP(ecommerce_10000[[#This Row],[City]],F:I,4,FALSE)</f>
        <v>27872.98</v>
      </c>
      <c r="R9676" s="1">
        <f>SUMIF(C:C,ecommerce_10000[[#This Row],[Category]],I:I)</f>
        <v>92327183.770000085</v>
      </c>
      <c r="S9676" s="1">
        <f>SUMIFS(I:I,C:C,C9676)</f>
        <v>92327183.770000085</v>
      </c>
      <c r="T9676" s="1" t="str">
        <f>INDEX(F:F,MATCH(ecommerce_10000[[#This Row],[TotalAmount]],I:I,0))</f>
        <v>Giza</v>
      </c>
    </row>
    <row r="9677" spans="1:20" x14ac:dyDescent="0.3">
      <c r="A9677" s="1" t="s">
        <v>9721</v>
      </c>
      <c r="B9677" s="1" t="s">
        <v>49</v>
      </c>
      <c r="C9677" s="1" t="s">
        <v>14</v>
      </c>
      <c r="D9677" s="1" t="s">
        <v>50</v>
      </c>
      <c r="E9677" s="1" t="s">
        <v>16</v>
      </c>
      <c r="F9677" s="1" t="s">
        <v>62</v>
      </c>
      <c r="G9677">
        <v>14718.78</v>
      </c>
      <c r="H9677">
        <v>2</v>
      </c>
      <c r="I9677">
        <v>29437.56</v>
      </c>
      <c r="J9677">
        <v>4.99</v>
      </c>
      <c r="K9677">
        <v>220</v>
      </c>
      <c r="L9677" s="2">
        <v>45518</v>
      </c>
      <c r="O9677" t="str">
        <f>IF(ecommerce_10000[[#This Row],[Platform]]="Souq","sq",ecommerce_10000[[#This Row],[Platform]])</f>
        <v>sq</v>
      </c>
      <c r="P9677" t="str">
        <f>IF(E9677="Souq","sq",IF(E9677="Jumia","Jum",E9677))</f>
        <v>sq</v>
      </c>
      <c r="Q9677">
        <f>VLOOKUP(ecommerce_10000[[#This Row],[City]],F:I,4,FALSE)</f>
        <v>27872.98</v>
      </c>
      <c r="R9677" s="1">
        <f>SUMIF(C:C,ecommerce_10000[[#This Row],[Category]],I:I)</f>
        <v>92327183.770000085</v>
      </c>
      <c r="S9677" s="1">
        <f>SUMIFS(I:I,C:C,C9677)</f>
        <v>92327183.770000085</v>
      </c>
      <c r="T9677" s="1" t="str">
        <f>INDEX(F:F,MATCH(ecommerce_10000[[#This Row],[TotalAmount]],I:I,0))</f>
        <v>Giza</v>
      </c>
    </row>
    <row r="9678" spans="1:20" x14ac:dyDescent="0.3">
      <c r="A9678" s="1" t="s">
        <v>9722</v>
      </c>
      <c r="B9678" s="1" t="s">
        <v>65</v>
      </c>
      <c r="C9678" s="1" t="s">
        <v>20</v>
      </c>
      <c r="D9678" s="1" t="s">
        <v>66</v>
      </c>
      <c r="E9678" s="1" t="s">
        <v>22</v>
      </c>
      <c r="F9678" s="1" t="s">
        <v>40</v>
      </c>
      <c r="G9678">
        <v>9155.77</v>
      </c>
      <c r="H9678">
        <v>2</v>
      </c>
      <c r="I9678">
        <v>18311.54</v>
      </c>
      <c r="J9678">
        <v>3.06</v>
      </c>
      <c r="K9678">
        <v>3903</v>
      </c>
      <c r="L9678" s="2">
        <v>45355</v>
      </c>
      <c r="O9678" t="str">
        <f>IF(ecommerce_10000[[#This Row],[Platform]]="Souq","sq",ecommerce_10000[[#This Row],[Platform]])</f>
        <v>Jumia</v>
      </c>
      <c r="P9678" t="str">
        <f>IF(E9678="Souq","sq",IF(E9678="Jumia","Jum",E9678))</f>
        <v>Jum</v>
      </c>
      <c r="Q9678">
        <f>VLOOKUP(ecommerce_10000[[#This Row],[City]],F:I,4,FALSE)</f>
        <v>99349.3</v>
      </c>
      <c r="R9678" s="1">
        <f>SUMIF(C:C,ecommerce_10000[[#This Row],[Category]],I:I)</f>
        <v>91504159.730000004</v>
      </c>
      <c r="S9678" s="1">
        <f>SUMIFS(I:I,C:C,C9678)</f>
        <v>91504159.730000004</v>
      </c>
      <c r="T9678" s="1" t="str">
        <f>INDEX(F:F,MATCH(ecommerce_10000[[#This Row],[TotalAmount]],I:I,0))</f>
        <v>Riyadh</v>
      </c>
    </row>
    <row r="9679" spans="1:20" x14ac:dyDescent="0.3">
      <c r="A9679" s="1" t="s">
        <v>9723</v>
      </c>
      <c r="B9679" s="1" t="s">
        <v>25</v>
      </c>
      <c r="C9679" s="1" t="s">
        <v>26</v>
      </c>
      <c r="D9679" s="1" t="s">
        <v>27</v>
      </c>
      <c r="E9679" s="1" t="s">
        <v>47</v>
      </c>
      <c r="F9679" s="1" t="s">
        <v>23</v>
      </c>
      <c r="G9679">
        <v>6450.81</v>
      </c>
      <c r="H9679">
        <v>5</v>
      </c>
      <c r="I9679">
        <v>32254.05</v>
      </c>
      <c r="J9679">
        <v>3.81</v>
      </c>
      <c r="K9679">
        <v>1699</v>
      </c>
      <c r="L9679" s="2">
        <v>45487</v>
      </c>
      <c r="O9679" t="str">
        <f>IF(ecommerce_10000[[#This Row],[Platform]]="Souq","sq",ecommerce_10000[[#This Row],[Platform]])</f>
        <v>Amazon</v>
      </c>
      <c r="P9679" t="str">
        <f>IF(E9679="Souq","sq",IF(E9679="Jumia","Jum",E9679))</f>
        <v>Amazon</v>
      </c>
      <c r="Q9679">
        <f>VLOOKUP(ecommerce_10000[[#This Row],[City]],F:I,4,FALSE)</f>
        <v>13290.4</v>
      </c>
      <c r="R9679" s="1">
        <f>SUMIF(C:C,ecommerce_10000[[#This Row],[Category]],I:I)</f>
        <v>29200970.130000021</v>
      </c>
      <c r="S9679" s="1">
        <f>SUMIFS(I:I,C:C,C9679)</f>
        <v>29200970.130000021</v>
      </c>
      <c r="T9679" s="1" t="str">
        <f>INDEX(F:F,MATCH(ecommerce_10000[[#This Row],[TotalAmount]],I:I,0))</f>
        <v>Alexandria</v>
      </c>
    </row>
    <row r="9680" spans="1:20" x14ac:dyDescent="0.3">
      <c r="A9680" s="1" t="s">
        <v>9724</v>
      </c>
      <c r="B9680" s="1" t="s">
        <v>13</v>
      </c>
      <c r="C9680" s="1" t="s">
        <v>14</v>
      </c>
      <c r="D9680" s="1" t="s">
        <v>15</v>
      </c>
      <c r="E9680" s="1" t="s">
        <v>47</v>
      </c>
      <c r="F9680" s="1" t="s">
        <v>40</v>
      </c>
      <c r="G9680">
        <v>17716.560000000001</v>
      </c>
      <c r="H9680">
        <v>1</v>
      </c>
      <c r="I9680">
        <v>17716.560000000001</v>
      </c>
      <c r="J9680">
        <v>3.9</v>
      </c>
      <c r="K9680">
        <v>4176</v>
      </c>
      <c r="L9680" s="2">
        <v>45424</v>
      </c>
      <c r="O9680" t="str">
        <f>IF(ecommerce_10000[[#This Row],[Platform]]="Souq","sq",ecommerce_10000[[#This Row],[Platform]])</f>
        <v>Amazon</v>
      </c>
      <c r="P9680" t="str">
        <f>IF(E9680="Souq","sq",IF(E9680="Jumia","Jum",E9680))</f>
        <v>Amazon</v>
      </c>
      <c r="Q9680">
        <f>VLOOKUP(ecommerce_10000[[#This Row],[City]],F:I,4,FALSE)</f>
        <v>99349.3</v>
      </c>
      <c r="R9680" s="1">
        <f>SUMIF(C:C,ecommerce_10000[[#This Row],[Category]],I:I)</f>
        <v>92327183.770000085</v>
      </c>
      <c r="S9680" s="1">
        <f>SUMIFS(I:I,C:C,C9680)</f>
        <v>92327183.770000085</v>
      </c>
      <c r="T9680" s="1" t="str">
        <f>INDEX(F:F,MATCH(ecommerce_10000[[#This Row],[TotalAmount]],I:I,0))</f>
        <v>Riyadh</v>
      </c>
    </row>
    <row r="9681" spans="1:20" x14ac:dyDescent="0.3">
      <c r="A9681" s="1" t="s">
        <v>9725</v>
      </c>
      <c r="B9681" s="1" t="s">
        <v>30</v>
      </c>
      <c r="C9681" s="1" t="s">
        <v>31</v>
      </c>
      <c r="D9681" s="1" t="s">
        <v>32</v>
      </c>
      <c r="E9681" s="1" t="s">
        <v>47</v>
      </c>
      <c r="F9681" s="1" t="s">
        <v>28</v>
      </c>
      <c r="G9681">
        <v>12153.08</v>
      </c>
      <c r="H9681">
        <v>2</v>
      </c>
      <c r="I9681">
        <v>24306.16</v>
      </c>
      <c r="J9681">
        <v>3.35</v>
      </c>
      <c r="K9681">
        <v>4274</v>
      </c>
      <c r="L9681" s="2">
        <v>45503</v>
      </c>
      <c r="O9681" t="str">
        <f>IF(ecommerce_10000[[#This Row],[Platform]]="Souq","sq",ecommerce_10000[[#This Row],[Platform]])</f>
        <v>Amazon</v>
      </c>
      <c r="P9681" t="str">
        <f>IF(E9681="Souq","sq",IF(E9681="Jumia","Jum",E9681))</f>
        <v>Amazon</v>
      </c>
      <c r="Q9681">
        <f>VLOOKUP(ecommerce_10000[[#This Row],[City]],F:I,4,FALSE)</f>
        <v>26648.76</v>
      </c>
      <c r="R9681" s="1">
        <f>SUMIF(C:C,ecommerce_10000[[#This Row],[Category]],I:I)</f>
        <v>57542997.559999913</v>
      </c>
      <c r="S9681" s="1">
        <f>SUMIFS(I:I,C:C,C9681)</f>
        <v>57542997.559999913</v>
      </c>
      <c r="T9681" s="1" t="str">
        <f>INDEX(F:F,MATCH(ecommerce_10000[[#This Row],[TotalAmount]],I:I,0))</f>
        <v>Casablanca</v>
      </c>
    </row>
    <row r="9682" spans="1:20" x14ac:dyDescent="0.3">
      <c r="A9682" s="1" t="s">
        <v>9726</v>
      </c>
      <c r="B9682" s="1" t="s">
        <v>38</v>
      </c>
      <c r="C9682" s="1" t="s">
        <v>20</v>
      </c>
      <c r="D9682" s="1" t="s">
        <v>39</v>
      </c>
      <c r="E9682" s="1" t="s">
        <v>22</v>
      </c>
      <c r="F9682" s="1" t="s">
        <v>17</v>
      </c>
      <c r="G9682">
        <v>1496.77</v>
      </c>
      <c r="H9682">
        <v>2</v>
      </c>
      <c r="I9682">
        <v>2993.54</v>
      </c>
      <c r="J9682">
        <v>1.54</v>
      </c>
      <c r="K9682">
        <v>3241</v>
      </c>
      <c r="L9682" s="2">
        <v>45311</v>
      </c>
      <c r="O9682" t="str">
        <f>IF(ecommerce_10000[[#This Row],[Platform]]="Souq","sq",ecommerce_10000[[#This Row],[Platform]])</f>
        <v>Jumia</v>
      </c>
      <c r="P9682" t="str">
        <f>IF(E9682="Souq","sq",IF(E9682="Jumia","Jum",E9682))</f>
        <v>Jum</v>
      </c>
      <c r="Q9682">
        <f>VLOOKUP(ecommerce_10000[[#This Row],[City]],F:I,4,FALSE)</f>
        <v>16284.02</v>
      </c>
      <c r="R9682" s="1">
        <f>SUMIF(C:C,ecommerce_10000[[#This Row],[Category]],I:I)</f>
        <v>91504159.730000004</v>
      </c>
      <c r="S9682" s="1">
        <f>SUMIFS(I:I,C:C,C9682)</f>
        <v>91504159.730000004</v>
      </c>
      <c r="T9682" s="1" t="str">
        <f>INDEX(F:F,MATCH(ecommerce_10000[[#This Row],[TotalAmount]],I:I,0))</f>
        <v>Cairo</v>
      </c>
    </row>
    <row r="9683" spans="1:20" x14ac:dyDescent="0.3">
      <c r="A9683" s="1" t="s">
        <v>9727</v>
      </c>
      <c r="B9683" s="1" t="s">
        <v>38</v>
      </c>
      <c r="C9683" s="1" t="s">
        <v>20</v>
      </c>
      <c r="D9683" s="1" t="s">
        <v>39</v>
      </c>
      <c r="E9683" s="1" t="s">
        <v>16</v>
      </c>
      <c r="F9683" s="1" t="s">
        <v>17</v>
      </c>
      <c r="G9683">
        <v>9024.67</v>
      </c>
      <c r="H9683">
        <v>1</v>
      </c>
      <c r="I9683">
        <v>9024.67</v>
      </c>
      <c r="J9683">
        <v>3.3</v>
      </c>
      <c r="K9683">
        <v>4999</v>
      </c>
      <c r="L9683" s="2">
        <v>45341</v>
      </c>
      <c r="O9683" t="str">
        <f>IF(ecommerce_10000[[#This Row],[Platform]]="Souq","sq",ecommerce_10000[[#This Row],[Platform]])</f>
        <v>sq</v>
      </c>
      <c r="P9683" t="str">
        <f>IF(E9683="Souq","sq",IF(E9683="Jumia","Jum",E9683))</f>
        <v>sq</v>
      </c>
      <c r="Q9683">
        <f>VLOOKUP(ecommerce_10000[[#This Row],[City]],F:I,4,FALSE)</f>
        <v>16284.02</v>
      </c>
      <c r="R9683" s="1">
        <f>SUMIF(C:C,ecommerce_10000[[#This Row],[Category]],I:I)</f>
        <v>91504159.730000004</v>
      </c>
      <c r="S9683" s="1">
        <f>SUMIFS(I:I,C:C,C9683)</f>
        <v>91504159.730000004</v>
      </c>
      <c r="T9683" s="1" t="str">
        <f>INDEX(F:F,MATCH(ecommerce_10000[[#This Row],[TotalAmount]],I:I,0))</f>
        <v>Cairo</v>
      </c>
    </row>
    <row r="9684" spans="1:20" x14ac:dyDescent="0.3">
      <c r="A9684" s="1" t="s">
        <v>9728</v>
      </c>
      <c r="B9684" s="1" t="s">
        <v>30</v>
      </c>
      <c r="C9684" s="1" t="s">
        <v>31</v>
      </c>
      <c r="D9684" s="1" t="s">
        <v>32</v>
      </c>
      <c r="E9684" s="1" t="s">
        <v>16</v>
      </c>
      <c r="F9684" s="1" t="s">
        <v>62</v>
      </c>
      <c r="G9684">
        <v>12748.33</v>
      </c>
      <c r="H9684">
        <v>4</v>
      </c>
      <c r="I9684">
        <v>50993.32</v>
      </c>
      <c r="J9684">
        <v>4.21</v>
      </c>
      <c r="K9684">
        <v>1804</v>
      </c>
      <c r="L9684" s="2">
        <v>45513</v>
      </c>
      <c r="O9684" t="str">
        <f>IF(ecommerce_10000[[#This Row],[Platform]]="Souq","sq",ecommerce_10000[[#This Row],[Platform]])</f>
        <v>sq</v>
      </c>
      <c r="P9684" t="str">
        <f>IF(E9684="Souq","sq",IF(E9684="Jumia","Jum",E9684))</f>
        <v>sq</v>
      </c>
      <c r="Q9684">
        <f>VLOOKUP(ecommerce_10000[[#This Row],[City]],F:I,4,FALSE)</f>
        <v>27872.98</v>
      </c>
      <c r="R9684" s="1">
        <f>SUMIF(C:C,ecommerce_10000[[#This Row],[Category]],I:I)</f>
        <v>57542997.559999913</v>
      </c>
      <c r="S9684" s="1">
        <f>SUMIFS(I:I,C:C,C9684)</f>
        <v>57542997.559999913</v>
      </c>
      <c r="T9684" s="1" t="str">
        <f>INDEX(F:F,MATCH(ecommerce_10000[[#This Row],[TotalAmount]],I:I,0))</f>
        <v>Giza</v>
      </c>
    </row>
    <row r="9685" spans="1:20" x14ac:dyDescent="0.3">
      <c r="A9685" s="1" t="s">
        <v>9729</v>
      </c>
      <c r="B9685" s="1" t="s">
        <v>65</v>
      </c>
      <c r="C9685" s="1" t="s">
        <v>20</v>
      </c>
      <c r="D9685" s="1" t="s">
        <v>66</v>
      </c>
      <c r="E9685" s="1" t="s">
        <v>16</v>
      </c>
      <c r="F9685" s="1" t="s">
        <v>40</v>
      </c>
      <c r="G9685">
        <v>2113.88</v>
      </c>
      <c r="H9685">
        <v>3</v>
      </c>
      <c r="I9685">
        <v>6341.64</v>
      </c>
      <c r="J9685">
        <v>1.44</v>
      </c>
      <c r="K9685">
        <v>39</v>
      </c>
      <c r="L9685" s="2">
        <v>45299</v>
      </c>
      <c r="O9685" t="str">
        <f>IF(ecommerce_10000[[#This Row],[Platform]]="Souq","sq",ecommerce_10000[[#This Row],[Platform]])</f>
        <v>sq</v>
      </c>
      <c r="P9685" t="str">
        <f>IF(E9685="Souq","sq",IF(E9685="Jumia","Jum",E9685))</f>
        <v>sq</v>
      </c>
      <c r="Q9685">
        <f>VLOOKUP(ecommerce_10000[[#This Row],[City]],F:I,4,FALSE)</f>
        <v>99349.3</v>
      </c>
      <c r="R9685" s="1">
        <f>SUMIF(C:C,ecommerce_10000[[#This Row],[Category]],I:I)</f>
        <v>91504159.730000004</v>
      </c>
      <c r="S9685" s="1">
        <f>SUMIFS(I:I,C:C,C9685)</f>
        <v>91504159.730000004</v>
      </c>
      <c r="T9685" s="1" t="str">
        <f>INDEX(F:F,MATCH(ecommerce_10000[[#This Row],[TotalAmount]],I:I,0))</f>
        <v>Riyadh</v>
      </c>
    </row>
    <row r="9686" spans="1:20" x14ac:dyDescent="0.3">
      <c r="A9686" s="1" t="s">
        <v>9730</v>
      </c>
      <c r="B9686" s="1" t="s">
        <v>13</v>
      </c>
      <c r="C9686" s="1" t="s">
        <v>14</v>
      </c>
      <c r="D9686" s="1" t="s">
        <v>15</v>
      </c>
      <c r="E9686" s="1" t="s">
        <v>47</v>
      </c>
      <c r="F9686" s="1" t="s">
        <v>17</v>
      </c>
      <c r="G9686">
        <v>3327.87</v>
      </c>
      <c r="H9686">
        <v>1</v>
      </c>
      <c r="I9686">
        <v>3327.87</v>
      </c>
      <c r="J9686">
        <v>2.14</v>
      </c>
      <c r="K9686">
        <v>4151</v>
      </c>
      <c r="L9686" s="2">
        <v>45322</v>
      </c>
      <c r="O9686" t="str">
        <f>IF(ecommerce_10000[[#This Row],[Platform]]="Souq","sq",ecommerce_10000[[#This Row],[Platform]])</f>
        <v>Amazon</v>
      </c>
      <c r="P9686" t="str">
        <f>IF(E9686="Souq","sq",IF(E9686="Jumia","Jum",E9686))</f>
        <v>Amazon</v>
      </c>
      <c r="Q9686">
        <f>VLOOKUP(ecommerce_10000[[#This Row],[City]],F:I,4,FALSE)</f>
        <v>16284.02</v>
      </c>
      <c r="R9686" s="1">
        <f>SUMIF(C:C,ecommerce_10000[[#This Row],[Category]],I:I)</f>
        <v>92327183.770000085</v>
      </c>
      <c r="S9686" s="1">
        <f>SUMIFS(I:I,C:C,C9686)</f>
        <v>92327183.770000085</v>
      </c>
      <c r="T9686" s="1" t="str">
        <f>INDEX(F:F,MATCH(ecommerce_10000[[#This Row],[TotalAmount]],I:I,0))</f>
        <v>Cairo</v>
      </c>
    </row>
    <row r="9687" spans="1:20" x14ac:dyDescent="0.3">
      <c r="A9687" s="1" t="s">
        <v>9731</v>
      </c>
      <c r="B9687" s="1" t="s">
        <v>43</v>
      </c>
      <c r="C9687" s="1" t="s">
        <v>44</v>
      </c>
      <c r="D9687" s="1" t="s">
        <v>45</v>
      </c>
      <c r="E9687" s="1" t="s">
        <v>22</v>
      </c>
      <c r="F9687" s="1" t="s">
        <v>40</v>
      </c>
      <c r="G9687">
        <v>19026.28</v>
      </c>
      <c r="H9687">
        <v>2</v>
      </c>
      <c r="I9687">
        <v>38052.559999999998</v>
      </c>
      <c r="J9687">
        <v>2.88</v>
      </c>
      <c r="K9687">
        <v>228</v>
      </c>
      <c r="L9687" s="2">
        <v>45373</v>
      </c>
      <c r="O9687" t="str">
        <f>IF(ecommerce_10000[[#This Row],[Platform]]="Souq","sq",ecommerce_10000[[#This Row],[Platform]])</f>
        <v>Jumia</v>
      </c>
      <c r="P9687" t="str">
        <f>IF(E9687="Souq","sq",IF(E9687="Jumia","Jum",E9687))</f>
        <v>Jum</v>
      </c>
      <c r="Q9687">
        <f>VLOOKUP(ecommerce_10000[[#This Row],[City]],F:I,4,FALSE)</f>
        <v>99349.3</v>
      </c>
      <c r="R9687" s="1">
        <f>SUMIF(C:C,ecommerce_10000[[#This Row],[Category]],I:I)</f>
        <v>31420413.200000018</v>
      </c>
      <c r="S9687" s="1">
        <f>SUMIFS(I:I,C:C,C9687)</f>
        <v>31420413.200000018</v>
      </c>
      <c r="T9687" s="1" t="str">
        <f>INDEX(F:F,MATCH(ecommerce_10000[[#This Row],[TotalAmount]],I:I,0))</f>
        <v>Riyadh</v>
      </c>
    </row>
    <row r="9688" spans="1:20" x14ac:dyDescent="0.3">
      <c r="A9688" s="1" t="s">
        <v>9732</v>
      </c>
      <c r="B9688" s="1" t="s">
        <v>13</v>
      </c>
      <c r="C9688" s="1" t="s">
        <v>14</v>
      </c>
      <c r="D9688" s="1" t="s">
        <v>15</v>
      </c>
      <c r="E9688" s="1" t="s">
        <v>47</v>
      </c>
      <c r="F9688" s="1" t="s">
        <v>33</v>
      </c>
      <c r="G9688">
        <v>13824.45</v>
      </c>
      <c r="H9688">
        <v>2</v>
      </c>
      <c r="I9688">
        <v>27648.9</v>
      </c>
      <c r="J9688">
        <v>1.06</v>
      </c>
      <c r="K9688">
        <v>1094</v>
      </c>
      <c r="L9688" s="2">
        <v>45341</v>
      </c>
      <c r="O9688" t="str">
        <f>IF(ecommerce_10000[[#This Row],[Platform]]="Souq","sq",ecommerce_10000[[#This Row],[Platform]])</f>
        <v>Amazon</v>
      </c>
      <c r="P9688" t="str">
        <f>IF(E9688="Souq","sq",IF(E9688="Jumia","Jum",E9688))</f>
        <v>Amazon</v>
      </c>
      <c r="Q9688">
        <f>VLOOKUP(ecommerce_10000[[#This Row],[City]],F:I,4,FALSE)</f>
        <v>3665.44</v>
      </c>
      <c r="R9688" s="1">
        <f>SUMIF(C:C,ecommerce_10000[[#This Row],[Category]],I:I)</f>
        <v>92327183.770000085</v>
      </c>
      <c r="S9688" s="1">
        <f>SUMIFS(I:I,C:C,C9688)</f>
        <v>92327183.770000085</v>
      </c>
      <c r="T9688" s="1" t="str">
        <f>INDEX(F:F,MATCH(ecommerce_10000[[#This Row],[TotalAmount]],I:I,0))</f>
        <v>Dubai</v>
      </c>
    </row>
    <row r="9689" spans="1:20" x14ac:dyDescent="0.3">
      <c r="A9689" s="1" t="s">
        <v>9733</v>
      </c>
      <c r="B9689" s="1" t="s">
        <v>53</v>
      </c>
      <c r="C9689" s="1" t="s">
        <v>31</v>
      </c>
      <c r="D9689" s="1" t="s">
        <v>54</v>
      </c>
      <c r="E9689" s="1" t="s">
        <v>16</v>
      </c>
      <c r="F9689" s="1" t="s">
        <v>23</v>
      </c>
      <c r="G9689">
        <v>715.8</v>
      </c>
      <c r="H9689">
        <v>3</v>
      </c>
      <c r="I9689">
        <v>2147.4</v>
      </c>
      <c r="J9689">
        <v>3.44</v>
      </c>
      <c r="K9689">
        <v>2233</v>
      </c>
      <c r="L9689" s="2">
        <v>45411</v>
      </c>
      <c r="O9689" t="str">
        <f>IF(ecommerce_10000[[#This Row],[Platform]]="Souq","sq",ecommerce_10000[[#This Row],[Platform]])</f>
        <v>sq</v>
      </c>
      <c r="P9689" t="str">
        <f>IF(E9689="Souq","sq",IF(E9689="Jumia","Jum",E9689))</f>
        <v>sq</v>
      </c>
      <c r="Q9689">
        <f>VLOOKUP(ecommerce_10000[[#This Row],[City]],F:I,4,FALSE)</f>
        <v>13290.4</v>
      </c>
      <c r="R9689" s="1">
        <f>SUMIF(C:C,ecommerce_10000[[#This Row],[Category]],I:I)</f>
        <v>57542997.559999913</v>
      </c>
      <c r="S9689" s="1">
        <f>SUMIFS(I:I,C:C,C9689)</f>
        <v>57542997.559999913</v>
      </c>
      <c r="T9689" s="1" t="str">
        <f>INDEX(F:F,MATCH(ecommerce_10000[[#This Row],[TotalAmount]],I:I,0))</f>
        <v>Alexandria</v>
      </c>
    </row>
    <row r="9690" spans="1:20" x14ac:dyDescent="0.3">
      <c r="A9690" s="1" t="s">
        <v>9734</v>
      </c>
      <c r="B9690" s="1" t="s">
        <v>25</v>
      </c>
      <c r="C9690" s="1" t="s">
        <v>26</v>
      </c>
      <c r="D9690" s="1" t="s">
        <v>27</v>
      </c>
      <c r="E9690" s="1" t="s">
        <v>22</v>
      </c>
      <c r="F9690" s="1" t="s">
        <v>40</v>
      </c>
      <c r="G9690">
        <v>19331.23</v>
      </c>
      <c r="H9690">
        <v>5</v>
      </c>
      <c r="I9690">
        <v>96656.15</v>
      </c>
      <c r="J9690">
        <v>1.29</v>
      </c>
      <c r="K9690">
        <v>2616</v>
      </c>
      <c r="L9690" s="2">
        <v>45432</v>
      </c>
      <c r="O9690" t="str">
        <f>IF(ecommerce_10000[[#This Row],[Platform]]="Souq","sq",ecommerce_10000[[#This Row],[Platform]])</f>
        <v>Jumia</v>
      </c>
      <c r="P9690" t="str">
        <f>IF(E9690="Souq","sq",IF(E9690="Jumia","Jum",E9690))</f>
        <v>Jum</v>
      </c>
      <c r="Q9690">
        <f>VLOOKUP(ecommerce_10000[[#This Row],[City]],F:I,4,FALSE)</f>
        <v>99349.3</v>
      </c>
      <c r="R9690" s="1">
        <f>SUMIF(C:C,ecommerce_10000[[#This Row],[Category]],I:I)</f>
        <v>29200970.130000021</v>
      </c>
      <c r="S9690" s="1">
        <f>SUMIFS(I:I,C:C,C9690)</f>
        <v>29200970.130000021</v>
      </c>
      <c r="T9690" s="1" t="str">
        <f>INDEX(F:F,MATCH(ecommerce_10000[[#This Row],[TotalAmount]],I:I,0))</f>
        <v>Riyadh</v>
      </c>
    </row>
    <row r="9691" spans="1:20" x14ac:dyDescent="0.3">
      <c r="A9691" s="1" t="s">
        <v>9735</v>
      </c>
      <c r="B9691" s="1" t="s">
        <v>65</v>
      </c>
      <c r="C9691" s="1" t="s">
        <v>20</v>
      </c>
      <c r="D9691" s="1" t="s">
        <v>66</v>
      </c>
      <c r="E9691" s="1" t="s">
        <v>22</v>
      </c>
      <c r="F9691" s="1" t="s">
        <v>17</v>
      </c>
      <c r="G9691">
        <v>14935.65</v>
      </c>
      <c r="H9691">
        <v>1</v>
      </c>
      <c r="I9691">
        <v>14935.65</v>
      </c>
      <c r="J9691">
        <v>3.45</v>
      </c>
      <c r="K9691">
        <v>4804</v>
      </c>
      <c r="L9691" s="2">
        <v>45580</v>
      </c>
      <c r="O9691" t="str">
        <f>IF(ecommerce_10000[[#This Row],[Platform]]="Souq","sq",ecommerce_10000[[#This Row],[Platform]])</f>
        <v>Jumia</v>
      </c>
      <c r="P9691" t="str">
        <f>IF(E9691="Souq","sq",IF(E9691="Jumia","Jum",E9691))</f>
        <v>Jum</v>
      </c>
      <c r="Q9691">
        <f>VLOOKUP(ecommerce_10000[[#This Row],[City]],F:I,4,FALSE)</f>
        <v>16284.02</v>
      </c>
      <c r="R9691" s="1">
        <f>SUMIF(C:C,ecommerce_10000[[#This Row],[Category]],I:I)</f>
        <v>91504159.730000004</v>
      </c>
      <c r="S9691" s="1">
        <f>SUMIFS(I:I,C:C,C9691)</f>
        <v>91504159.730000004</v>
      </c>
      <c r="T9691" s="1" t="str">
        <f>INDEX(F:F,MATCH(ecommerce_10000[[#This Row],[TotalAmount]],I:I,0))</f>
        <v>Cairo</v>
      </c>
    </row>
    <row r="9692" spans="1:20" x14ac:dyDescent="0.3">
      <c r="A9692" s="1" t="s">
        <v>9736</v>
      </c>
      <c r="B9692" s="1" t="s">
        <v>65</v>
      </c>
      <c r="C9692" s="1" t="s">
        <v>20</v>
      </c>
      <c r="D9692" s="1" t="s">
        <v>66</v>
      </c>
      <c r="E9692" s="1" t="s">
        <v>47</v>
      </c>
      <c r="F9692" s="1" t="s">
        <v>33</v>
      </c>
      <c r="G9692">
        <v>4912.21</v>
      </c>
      <c r="H9692">
        <v>4</v>
      </c>
      <c r="I9692">
        <v>19648.84</v>
      </c>
      <c r="J9692">
        <v>3.86</v>
      </c>
      <c r="K9692">
        <v>2770</v>
      </c>
      <c r="L9692" s="2">
        <v>45521</v>
      </c>
      <c r="O9692" t="str">
        <f>IF(ecommerce_10000[[#This Row],[Platform]]="Souq","sq",ecommerce_10000[[#This Row],[Platform]])</f>
        <v>Amazon</v>
      </c>
      <c r="P9692" t="str">
        <f>IF(E9692="Souq","sq",IF(E9692="Jumia","Jum",E9692))</f>
        <v>Amazon</v>
      </c>
      <c r="Q9692">
        <f>VLOOKUP(ecommerce_10000[[#This Row],[City]],F:I,4,FALSE)</f>
        <v>3665.44</v>
      </c>
      <c r="R9692" s="1">
        <f>SUMIF(C:C,ecommerce_10000[[#This Row],[Category]],I:I)</f>
        <v>91504159.730000004</v>
      </c>
      <c r="S9692" s="1">
        <f>SUMIFS(I:I,C:C,C9692)</f>
        <v>91504159.730000004</v>
      </c>
      <c r="T9692" s="1" t="str">
        <f>INDEX(F:F,MATCH(ecommerce_10000[[#This Row],[TotalAmount]],I:I,0))</f>
        <v>Dubai</v>
      </c>
    </row>
    <row r="9693" spans="1:20" x14ac:dyDescent="0.3">
      <c r="A9693" s="1" t="s">
        <v>9737</v>
      </c>
      <c r="B9693" s="1" t="s">
        <v>25</v>
      </c>
      <c r="C9693" s="1" t="s">
        <v>26</v>
      </c>
      <c r="D9693" s="1" t="s">
        <v>27</v>
      </c>
      <c r="E9693" s="1" t="s">
        <v>16</v>
      </c>
      <c r="F9693" s="1" t="s">
        <v>33</v>
      </c>
      <c r="G9693">
        <v>10278.35</v>
      </c>
      <c r="H9693">
        <v>3</v>
      </c>
      <c r="I9693">
        <v>30835.05</v>
      </c>
      <c r="J9693">
        <v>1.32</v>
      </c>
      <c r="K9693">
        <v>4712</v>
      </c>
      <c r="L9693" s="2">
        <v>45367</v>
      </c>
      <c r="O9693" t="str">
        <f>IF(ecommerce_10000[[#This Row],[Platform]]="Souq","sq",ecommerce_10000[[#This Row],[Platform]])</f>
        <v>sq</v>
      </c>
      <c r="P9693" t="str">
        <f>IF(E9693="Souq","sq",IF(E9693="Jumia","Jum",E9693))</f>
        <v>sq</v>
      </c>
      <c r="Q9693">
        <f>VLOOKUP(ecommerce_10000[[#This Row],[City]],F:I,4,FALSE)</f>
        <v>3665.44</v>
      </c>
      <c r="R9693" s="1">
        <f>SUMIF(C:C,ecommerce_10000[[#This Row],[Category]],I:I)</f>
        <v>29200970.130000021</v>
      </c>
      <c r="S9693" s="1">
        <f>SUMIFS(I:I,C:C,C9693)</f>
        <v>29200970.130000021</v>
      </c>
      <c r="T9693" s="1" t="str">
        <f>INDEX(F:F,MATCH(ecommerce_10000[[#This Row],[TotalAmount]],I:I,0))</f>
        <v>Dubai</v>
      </c>
    </row>
    <row r="9694" spans="1:20" x14ac:dyDescent="0.3">
      <c r="A9694" s="1" t="s">
        <v>9738</v>
      </c>
      <c r="B9694" s="1" t="s">
        <v>65</v>
      </c>
      <c r="C9694" s="1" t="s">
        <v>20</v>
      </c>
      <c r="D9694" s="1" t="s">
        <v>66</v>
      </c>
      <c r="E9694" s="1" t="s">
        <v>16</v>
      </c>
      <c r="F9694" s="1" t="s">
        <v>28</v>
      </c>
      <c r="G9694">
        <v>14445.13</v>
      </c>
      <c r="H9694">
        <v>3</v>
      </c>
      <c r="I9694">
        <v>43335.39</v>
      </c>
      <c r="J9694">
        <v>2.4</v>
      </c>
      <c r="K9694">
        <v>3067</v>
      </c>
      <c r="L9694" s="2">
        <v>45500</v>
      </c>
      <c r="O9694" t="str">
        <f>IF(ecommerce_10000[[#This Row],[Platform]]="Souq","sq",ecommerce_10000[[#This Row],[Platform]])</f>
        <v>sq</v>
      </c>
      <c r="P9694" t="str">
        <f>IF(E9694="Souq","sq",IF(E9694="Jumia","Jum",E9694))</f>
        <v>sq</v>
      </c>
      <c r="Q9694">
        <f>VLOOKUP(ecommerce_10000[[#This Row],[City]],F:I,4,FALSE)</f>
        <v>26648.76</v>
      </c>
      <c r="R9694" s="1">
        <f>SUMIF(C:C,ecommerce_10000[[#This Row],[Category]],I:I)</f>
        <v>91504159.730000004</v>
      </c>
      <c r="S9694" s="1">
        <f>SUMIFS(I:I,C:C,C9694)</f>
        <v>91504159.730000004</v>
      </c>
      <c r="T9694" s="1" t="str">
        <f>INDEX(F:F,MATCH(ecommerce_10000[[#This Row],[TotalAmount]],I:I,0))</f>
        <v>Casablanca</v>
      </c>
    </row>
    <row r="9695" spans="1:20" x14ac:dyDescent="0.3">
      <c r="A9695" s="1" t="s">
        <v>9739</v>
      </c>
      <c r="B9695" s="1" t="s">
        <v>53</v>
      </c>
      <c r="C9695" s="1" t="s">
        <v>31</v>
      </c>
      <c r="D9695" s="1" t="s">
        <v>54</v>
      </c>
      <c r="E9695" s="1" t="s">
        <v>47</v>
      </c>
      <c r="F9695" s="1" t="s">
        <v>40</v>
      </c>
      <c r="G9695">
        <v>8143.24</v>
      </c>
      <c r="H9695">
        <v>4</v>
      </c>
      <c r="I9695">
        <v>32572.959999999999</v>
      </c>
      <c r="J9695">
        <v>2.91</v>
      </c>
      <c r="K9695">
        <v>1947</v>
      </c>
      <c r="L9695" s="2">
        <v>45650</v>
      </c>
      <c r="O9695" t="str">
        <f>IF(ecommerce_10000[[#This Row],[Platform]]="Souq","sq",ecommerce_10000[[#This Row],[Platform]])</f>
        <v>Amazon</v>
      </c>
      <c r="P9695" t="str">
        <f>IF(E9695="Souq","sq",IF(E9695="Jumia","Jum",E9695))</f>
        <v>Amazon</v>
      </c>
      <c r="Q9695">
        <f>VLOOKUP(ecommerce_10000[[#This Row],[City]],F:I,4,FALSE)</f>
        <v>99349.3</v>
      </c>
      <c r="R9695" s="1">
        <f>SUMIF(C:C,ecommerce_10000[[#This Row],[Category]],I:I)</f>
        <v>57542997.559999913</v>
      </c>
      <c r="S9695" s="1">
        <f>SUMIFS(I:I,C:C,C9695)</f>
        <v>57542997.559999913</v>
      </c>
      <c r="T9695" s="1" t="str">
        <f>INDEX(F:F,MATCH(ecommerce_10000[[#This Row],[TotalAmount]],I:I,0))</f>
        <v>Riyadh</v>
      </c>
    </row>
    <row r="9696" spans="1:20" x14ac:dyDescent="0.3">
      <c r="A9696" s="1" t="s">
        <v>9740</v>
      </c>
      <c r="B9696" s="1" t="s">
        <v>13</v>
      </c>
      <c r="C9696" s="1" t="s">
        <v>14</v>
      </c>
      <c r="D9696" s="1" t="s">
        <v>15</v>
      </c>
      <c r="E9696" s="1" t="s">
        <v>22</v>
      </c>
      <c r="F9696" s="1" t="s">
        <v>62</v>
      </c>
      <c r="G9696">
        <v>9019.59</v>
      </c>
      <c r="H9696">
        <v>2</v>
      </c>
      <c r="I9696">
        <v>18039.18</v>
      </c>
      <c r="J9696">
        <v>1.36</v>
      </c>
      <c r="K9696">
        <v>584</v>
      </c>
      <c r="L9696" s="2">
        <v>45471</v>
      </c>
      <c r="O9696" t="str">
        <f>IF(ecommerce_10000[[#This Row],[Platform]]="Souq","sq",ecommerce_10000[[#This Row],[Platform]])</f>
        <v>Jumia</v>
      </c>
      <c r="P9696" t="str">
        <f>IF(E9696="Souq","sq",IF(E9696="Jumia","Jum",E9696))</f>
        <v>Jum</v>
      </c>
      <c r="Q9696">
        <f>VLOOKUP(ecommerce_10000[[#This Row],[City]],F:I,4,FALSE)</f>
        <v>27872.98</v>
      </c>
      <c r="R9696" s="1">
        <f>SUMIF(C:C,ecommerce_10000[[#This Row],[Category]],I:I)</f>
        <v>92327183.770000085</v>
      </c>
      <c r="S9696" s="1">
        <f>SUMIFS(I:I,C:C,C9696)</f>
        <v>92327183.770000085</v>
      </c>
      <c r="T9696" s="1" t="str">
        <f>INDEX(F:F,MATCH(ecommerce_10000[[#This Row],[TotalAmount]],I:I,0))</f>
        <v>Giza</v>
      </c>
    </row>
    <row r="9697" spans="1:20" x14ac:dyDescent="0.3">
      <c r="A9697" s="1" t="s">
        <v>9741</v>
      </c>
      <c r="B9697" s="1" t="s">
        <v>38</v>
      </c>
      <c r="C9697" s="1" t="s">
        <v>20</v>
      </c>
      <c r="D9697" s="1" t="s">
        <v>39</v>
      </c>
      <c r="E9697" s="1" t="s">
        <v>47</v>
      </c>
      <c r="F9697" s="1" t="s">
        <v>62</v>
      </c>
      <c r="G9697">
        <v>6933.57</v>
      </c>
      <c r="H9697">
        <v>1</v>
      </c>
      <c r="I9697">
        <v>6933.57</v>
      </c>
      <c r="J9697">
        <v>2.54</v>
      </c>
      <c r="K9697">
        <v>4635</v>
      </c>
      <c r="L9697" s="2">
        <v>45305</v>
      </c>
      <c r="O9697" t="str">
        <f>IF(ecommerce_10000[[#This Row],[Platform]]="Souq","sq",ecommerce_10000[[#This Row],[Platform]])</f>
        <v>Amazon</v>
      </c>
      <c r="P9697" t="str">
        <f>IF(E9697="Souq","sq",IF(E9697="Jumia","Jum",E9697))</f>
        <v>Amazon</v>
      </c>
      <c r="Q9697">
        <f>VLOOKUP(ecommerce_10000[[#This Row],[City]],F:I,4,FALSE)</f>
        <v>27872.98</v>
      </c>
      <c r="R9697" s="1">
        <f>SUMIF(C:C,ecommerce_10000[[#This Row],[Category]],I:I)</f>
        <v>91504159.730000004</v>
      </c>
      <c r="S9697" s="1">
        <f>SUMIFS(I:I,C:C,C9697)</f>
        <v>91504159.730000004</v>
      </c>
      <c r="T9697" s="1" t="str">
        <f>INDEX(F:F,MATCH(ecommerce_10000[[#This Row],[TotalAmount]],I:I,0))</f>
        <v>Giza</v>
      </c>
    </row>
    <row r="9698" spans="1:20" x14ac:dyDescent="0.3">
      <c r="A9698" s="1" t="s">
        <v>9742</v>
      </c>
      <c r="B9698" s="1" t="s">
        <v>38</v>
      </c>
      <c r="C9698" s="1" t="s">
        <v>20</v>
      </c>
      <c r="D9698" s="1" t="s">
        <v>39</v>
      </c>
      <c r="E9698" s="1" t="s">
        <v>22</v>
      </c>
      <c r="F9698" s="1" t="s">
        <v>33</v>
      </c>
      <c r="G9698">
        <v>5308.36</v>
      </c>
      <c r="H9698">
        <v>5</v>
      </c>
      <c r="I9698">
        <v>26541.8</v>
      </c>
      <c r="J9698">
        <v>2.71</v>
      </c>
      <c r="K9698">
        <v>3764</v>
      </c>
      <c r="L9698" s="2">
        <v>45404</v>
      </c>
      <c r="O9698" t="str">
        <f>IF(ecommerce_10000[[#This Row],[Platform]]="Souq","sq",ecommerce_10000[[#This Row],[Platform]])</f>
        <v>Jumia</v>
      </c>
      <c r="P9698" t="str">
        <f>IF(E9698="Souq","sq",IF(E9698="Jumia","Jum",E9698))</f>
        <v>Jum</v>
      </c>
      <c r="Q9698">
        <f>VLOOKUP(ecommerce_10000[[#This Row],[City]],F:I,4,FALSE)</f>
        <v>3665.44</v>
      </c>
      <c r="R9698" s="1">
        <f>SUMIF(C:C,ecommerce_10000[[#This Row],[Category]],I:I)</f>
        <v>91504159.730000004</v>
      </c>
      <c r="S9698" s="1">
        <f>SUMIFS(I:I,C:C,C9698)</f>
        <v>91504159.730000004</v>
      </c>
      <c r="T9698" s="1" t="str">
        <f>INDEX(F:F,MATCH(ecommerce_10000[[#This Row],[TotalAmount]],I:I,0))</f>
        <v>Dubai</v>
      </c>
    </row>
    <row r="9699" spans="1:20" x14ac:dyDescent="0.3">
      <c r="A9699" s="1" t="s">
        <v>9743</v>
      </c>
      <c r="B9699" s="1" t="s">
        <v>43</v>
      </c>
      <c r="C9699" s="1" t="s">
        <v>44</v>
      </c>
      <c r="D9699" s="1" t="s">
        <v>45</v>
      </c>
      <c r="E9699" s="1" t="s">
        <v>16</v>
      </c>
      <c r="F9699" s="1" t="s">
        <v>33</v>
      </c>
      <c r="G9699">
        <v>5882.86</v>
      </c>
      <c r="H9699">
        <v>2</v>
      </c>
      <c r="I9699">
        <v>11765.72</v>
      </c>
      <c r="J9699">
        <v>2.5299999999999998</v>
      </c>
      <c r="K9699">
        <v>1673</v>
      </c>
      <c r="L9699" s="2">
        <v>45595</v>
      </c>
      <c r="O9699" t="str">
        <f>IF(ecommerce_10000[[#This Row],[Platform]]="Souq","sq",ecommerce_10000[[#This Row],[Platform]])</f>
        <v>sq</v>
      </c>
      <c r="P9699" t="str">
        <f>IF(E9699="Souq","sq",IF(E9699="Jumia","Jum",E9699))</f>
        <v>sq</v>
      </c>
      <c r="Q9699">
        <f>VLOOKUP(ecommerce_10000[[#This Row],[City]],F:I,4,FALSE)</f>
        <v>3665.44</v>
      </c>
      <c r="R9699" s="1">
        <f>SUMIF(C:C,ecommerce_10000[[#This Row],[Category]],I:I)</f>
        <v>31420413.200000018</v>
      </c>
      <c r="S9699" s="1">
        <f>SUMIFS(I:I,C:C,C9699)</f>
        <v>31420413.200000018</v>
      </c>
      <c r="T9699" s="1" t="str">
        <f>INDEX(F:F,MATCH(ecommerce_10000[[#This Row],[TotalAmount]],I:I,0))</f>
        <v>Dubai</v>
      </c>
    </row>
    <row r="9700" spans="1:20" x14ac:dyDescent="0.3">
      <c r="A9700" s="1" t="s">
        <v>9744</v>
      </c>
      <c r="B9700" s="1" t="s">
        <v>30</v>
      </c>
      <c r="C9700" s="1" t="s">
        <v>31</v>
      </c>
      <c r="D9700" s="1" t="s">
        <v>32</v>
      </c>
      <c r="E9700" s="1" t="s">
        <v>47</v>
      </c>
      <c r="F9700" s="1" t="s">
        <v>23</v>
      </c>
      <c r="G9700">
        <v>13011.96</v>
      </c>
      <c r="H9700">
        <v>1</v>
      </c>
      <c r="I9700">
        <v>13011.96</v>
      </c>
      <c r="J9700">
        <v>2.97</v>
      </c>
      <c r="K9700">
        <v>2208</v>
      </c>
      <c r="L9700" s="2">
        <v>45632</v>
      </c>
      <c r="O9700" t="str">
        <f>IF(ecommerce_10000[[#This Row],[Platform]]="Souq","sq",ecommerce_10000[[#This Row],[Platform]])</f>
        <v>Amazon</v>
      </c>
      <c r="P9700" t="str">
        <f>IF(E9700="Souq","sq",IF(E9700="Jumia","Jum",E9700))</f>
        <v>Amazon</v>
      </c>
      <c r="Q9700">
        <f>VLOOKUP(ecommerce_10000[[#This Row],[City]],F:I,4,FALSE)</f>
        <v>13290.4</v>
      </c>
      <c r="R9700" s="1">
        <f>SUMIF(C:C,ecommerce_10000[[#This Row],[Category]],I:I)</f>
        <v>57542997.559999913</v>
      </c>
      <c r="S9700" s="1">
        <f>SUMIFS(I:I,C:C,C9700)</f>
        <v>57542997.559999913</v>
      </c>
      <c r="T9700" s="1" t="str">
        <f>INDEX(F:F,MATCH(ecommerce_10000[[#This Row],[TotalAmount]],I:I,0))</f>
        <v>Alexandria</v>
      </c>
    </row>
    <row r="9701" spans="1:20" x14ac:dyDescent="0.3">
      <c r="A9701" s="1" t="s">
        <v>9745</v>
      </c>
      <c r="B9701" s="1" t="s">
        <v>30</v>
      </c>
      <c r="C9701" s="1" t="s">
        <v>31</v>
      </c>
      <c r="D9701" s="1" t="s">
        <v>32</v>
      </c>
      <c r="E9701" s="1" t="s">
        <v>22</v>
      </c>
      <c r="F9701" s="1" t="s">
        <v>33</v>
      </c>
      <c r="G9701">
        <v>10181.69</v>
      </c>
      <c r="H9701">
        <v>4</v>
      </c>
      <c r="I9701">
        <v>40726.76</v>
      </c>
      <c r="J9701">
        <v>3.56</v>
      </c>
      <c r="K9701">
        <v>614</v>
      </c>
      <c r="L9701" s="2">
        <v>45577</v>
      </c>
      <c r="O9701" t="str">
        <f>IF(ecommerce_10000[[#This Row],[Platform]]="Souq","sq",ecommerce_10000[[#This Row],[Platform]])</f>
        <v>Jumia</v>
      </c>
      <c r="P9701" t="str">
        <f>IF(E9701="Souq","sq",IF(E9701="Jumia","Jum",E9701))</f>
        <v>Jum</v>
      </c>
      <c r="Q9701">
        <f>VLOOKUP(ecommerce_10000[[#This Row],[City]],F:I,4,FALSE)</f>
        <v>3665.44</v>
      </c>
      <c r="R9701" s="1">
        <f>SUMIF(C:C,ecommerce_10000[[#This Row],[Category]],I:I)</f>
        <v>57542997.559999913</v>
      </c>
      <c r="S9701" s="1">
        <f>SUMIFS(I:I,C:C,C9701)</f>
        <v>57542997.559999913</v>
      </c>
      <c r="T9701" s="1" t="str">
        <f>INDEX(F:F,MATCH(ecommerce_10000[[#This Row],[TotalAmount]],I:I,0))</f>
        <v>Dubai</v>
      </c>
    </row>
    <row r="9702" spans="1:20" x14ac:dyDescent="0.3">
      <c r="A9702" s="1" t="s">
        <v>9746</v>
      </c>
      <c r="B9702" s="1" t="s">
        <v>19</v>
      </c>
      <c r="C9702" s="1" t="s">
        <v>20</v>
      </c>
      <c r="D9702" s="1" t="s">
        <v>21</v>
      </c>
      <c r="E9702" s="1" t="s">
        <v>47</v>
      </c>
      <c r="F9702" s="1" t="s">
        <v>40</v>
      </c>
      <c r="G9702">
        <v>2135.75</v>
      </c>
      <c r="H9702">
        <v>5</v>
      </c>
      <c r="I9702">
        <v>10678.75</v>
      </c>
      <c r="J9702">
        <v>3.51</v>
      </c>
      <c r="K9702">
        <v>145</v>
      </c>
      <c r="L9702" s="2">
        <v>45390</v>
      </c>
      <c r="O9702" t="str">
        <f>IF(ecommerce_10000[[#This Row],[Platform]]="Souq","sq",ecommerce_10000[[#This Row],[Platform]])</f>
        <v>Amazon</v>
      </c>
      <c r="P9702" t="str">
        <f>IF(E9702="Souq","sq",IF(E9702="Jumia","Jum",E9702))</f>
        <v>Amazon</v>
      </c>
      <c r="Q9702">
        <f>VLOOKUP(ecommerce_10000[[#This Row],[City]],F:I,4,FALSE)</f>
        <v>99349.3</v>
      </c>
      <c r="R9702" s="1">
        <f>SUMIF(C:C,ecommerce_10000[[#This Row],[Category]],I:I)</f>
        <v>91504159.730000004</v>
      </c>
      <c r="S9702" s="1">
        <f>SUMIFS(I:I,C:C,C9702)</f>
        <v>91504159.730000004</v>
      </c>
      <c r="T9702" s="1" t="str">
        <f>INDEX(F:F,MATCH(ecommerce_10000[[#This Row],[TotalAmount]],I:I,0))</f>
        <v>Riyadh</v>
      </c>
    </row>
    <row r="9703" spans="1:20" x14ac:dyDescent="0.3">
      <c r="A9703" s="1" t="s">
        <v>9747</v>
      </c>
      <c r="B9703" s="1" t="s">
        <v>43</v>
      </c>
      <c r="C9703" s="1" t="s">
        <v>44</v>
      </c>
      <c r="D9703" s="1" t="s">
        <v>45</v>
      </c>
      <c r="E9703" s="1" t="s">
        <v>47</v>
      </c>
      <c r="F9703" s="1" t="s">
        <v>62</v>
      </c>
      <c r="G9703">
        <v>9877.0400000000009</v>
      </c>
      <c r="H9703">
        <v>1</v>
      </c>
      <c r="I9703">
        <v>9877.0400000000009</v>
      </c>
      <c r="J9703">
        <v>2.71</v>
      </c>
      <c r="K9703">
        <v>3023</v>
      </c>
      <c r="L9703" s="2">
        <v>45549</v>
      </c>
      <c r="O9703" t="str">
        <f>IF(ecommerce_10000[[#This Row],[Platform]]="Souq","sq",ecommerce_10000[[#This Row],[Platform]])</f>
        <v>Amazon</v>
      </c>
      <c r="P9703" t="str">
        <f>IF(E9703="Souq","sq",IF(E9703="Jumia","Jum",E9703))</f>
        <v>Amazon</v>
      </c>
      <c r="Q9703">
        <f>VLOOKUP(ecommerce_10000[[#This Row],[City]],F:I,4,FALSE)</f>
        <v>27872.98</v>
      </c>
      <c r="R9703" s="1">
        <f>SUMIF(C:C,ecommerce_10000[[#This Row],[Category]],I:I)</f>
        <v>31420413.200000018</v>
      </c>
      <c r="S9703" s="1">
        <f>SUMIFS(I:I,C:C,C9703)</f>
        <v>31420413.200000018</v>
      </c>
      <c r="T9703" s="1" t="str">
        <f>INDEX(F:F,MATCH(ecommerce_10000[[#This Row],[TotalAmount]],I:I,0))</f>
        <v>Giza</v>
      </c>
    </row>
    <row r="9704" spans="1:20" x14ac:dyDescent="0.3">
      <c r="A9704" s="1" t="s">
        <v>9748</v>
      </c>
      <c r="B9704" s="1" t="s">
        <v>38</v>
      </c>
      <c r="C9704" s="1" t="s">
        <v>20</v>
      </c>
      <c r="D9704" s="1" t="s">
        <v>39</v>
      </c>
      <c r="E9704" s="1" t="s">
        <v>47</v>
      </c>
      <c r="F9704" s="1" t="s">
        <v>62</v>
      </c>
      <c r="G9704">
        <v>15961.92</v>
      </c>
      <c r="H9704">
        <v>2</v>
      </c>
      <c r="I9704">
        <v>31923.84</v>
      </c>
      <c r="J9704">
        <v>2.38</v>
      </c>
      <c r="K9704">
        <v>1546</v>
      </c>
      <c r="L9704" s="2">
        <v>45640</v>
      </c>
      <c r="O9704" t="str">
        <f>IF(ecommerce_10000[[#This Row],[Platform]]="Souq","sq",ecommerce_10000[[#This Row],[Platform]])</f>
        <v>Amazon</v>
      </c>
      <c r="P9704" t="str">
        <f>IF(E9704="Souq","sq",IF(E9704="Jumia","Jum",E9704))</f>
        <v>Amazon</v>
      </c>
      <c r="Q9704">
        <f>VLOOKUP(ecommerce_10000[[#This Row],[City]],F:I,4,FALSE)</f>
        <v>27872.98</v>
      </c>
      <c r="R9704" s="1">
        <f>SUMIF(C:C,ecommerce_10000[[#This Row],[Category]],I:I)</f>
        <v>91504159.730000004</v>
      </c>
      <c r="S9704" s="1">
        <f>SUMIFS(I:I,C:C,C9704)</f>
        <v>91504159.730000004</v>
      </c>
      <c r="T9704" s="1" t="str">
        <f>INDEX(F:F,MATCH(ecommerce_10000[[#This Row],[TotalAmount]],I:I,0))</f>
        <v>Giza</v>
      </c>
    </row>
    <row r="9705" spans="1:20" x14ac:dyDescent="0.3">
      <c r="A9705" s="1" t="s">
        <v>9749</v>
      </c>
      <c r="B9705" s="1" t="s">
        <v>43</v>
      </c>
      <c r="C9705" s="1" t="s">
        <v>44</v>
      </c>
      <c r="D9705" s="1" t="s">
        <v>45</v>
      </c>
      <c r="E9705" s="1" t="s">
        <v>47</v>
      </c>
      <c r="F9705" s="1" t="s">
        <v>62</v>
      </c>
      <c r="G9705">
        <v>7894.27</v>
      </c>
      <c r="H9705">
        <v>4</v>
      </c>
      <c r="I9705">
        <v>31577.08</v>
      </c>
      <c r="J9705">
        <v>2.86</v>
      </c>
      <c r="K9705">
        <v>823</v>
      </c>
      <c r="L9705" s="2">
        <v>45350</v>
      </c>
      <c r="O9705" t="str">
        <f>IF(ecommerce_10000[[#This Row],[Platform]]="Souq","sq",ecommerce_10000[[#This Row],[Platform]])</f>
        <v>Amazon</v>
      </c>
      <c r="P9705" t="str">
        <f>IF(E9705="Souq","sq",IF(E9705="Jumia","Jum",E9705))</f>
        <v>Amazon</v>
      </c>
      <c r="Q9705">
        <f>VLOOKUP(ecommerce_10000[[#This Row],[City]],F:I,4,FALSE)</f>
        <v>27872.98</v>
      </c>
      <c r="R9705" s="1">
        <f>SUMIF(C:C,ecommerce_10000[[#This Row],[Category]],I:I)</f>
        <v>31420413.200000018</v>
      </c>
      <c r="S9705" s="1">
        <f>SUMIFS(I:I,C:C,C9705)</f>
        <v>31420413.200000018</v>
      </c>
      <c r="T9705" s="1" t="str">
        <f>INDEX(F:F,MATCH(ecommerce_10000[[#This Row],[TotalAmount]],I:I,0))</f>
        <v>Giza</v>
      </c>
    </row>
    <row r="9706" spans="1:20" x14ac:dyDescent="0.3">
      <c r="A9706" s="1" t="s">
        <v>9750</v>
      </c>
      <c r="B9706" s="1" t="s">
        <v>19</v>
      </c>
      <c r="C9706" s="1" t="s">
        <v>20</v>
      </c>
      <c r="D9706" s="1" t="s">
        <v>21</v>
      </c>
      <c r="E9706" s="1" t="s">
        <v>22</v>
      </c>
      <c r="F9706" s="1" t="s">
        <v>28</v>
      </c>
      <c r="G9706">
        <v>7946.87</v>
      </c>
      <c r="H9706">
        <v>3</v>
      </c>
      <c r="I9706">
        <v>23840.61</v>
      </c>
      <c r="J9706">
        <v>2.8</v>
      </c>
      <c r="K9706">
        <v>1656</v>
      </c>
      <c r="L9706" s="2">
        <v>45497</v>
      </c>
      <c r="O9706" t="str">
        <f>IF(ecommerce_10000[[#This Row],[Platform]]="Souq","sq",ecommerce_10000[[#This Row],[Platform]])</f>
        <v>Jumia</v>
      </c>
      <c r="P9706" t="str">
        <f>IF(E9706="Souq","sq",IF(E9706="Jumia","Jum",E9706))</f>
        <v>Jum</v>
      </c>
      <c r="Q9706">
        <f>VLOOKUP(ecommerce_10000[[#This Row],[City]],F:I,4,FALSE)</f>
        <v>26648.76</v>
      </c>
      <c r="R9706" s="1">
        <f>SUMIF(C:C,ecommerce_10000[[#This Row],[Category]],I:I)</f>
        <v>91504159.730000004</v>
      </c>
      <c r="S9706" s="1">
        <f>SUMIFS(I:I,C:C,C9706)</f>
        <v>91504159.730000004</v>
      </c>
      <c r="T9706" s="1" t="str">
        <f>INDEX(F:F,MATCH(ecommerce_10000[[#This Row],[TotalAmount]],I:I,0))</f>
        <v>Casablanca</v>
      </c>
    </row>
    <row r="9707" spans="1:20" x14ac:dyDescent="0.3">
      <c r="A9707" s="1" t="s">
        <v>9751</v>
      </c>
      <c r="B9707" s="1" t="s">
        <v>38</v>
      </c>
      <c r="C9707" s="1" t="s">
        <v>20</v>
      </c>
      <c r="D9707" s="1" t="s">
        <v>39</v>
      </c>
      <c r="E9707" s="1" t="s">
        <v>16</v>
      </c>
      <c r="F9707" s="1" t="s">
        <v>62</v>
      </c>
      <c r="G9707">
        <v>14443.34</v>
      </c>
      <c r="H9707">
        <v>4</v>
      </c>
      <c r="I9707">
        <v>57773.36</v>
      </c>
      <c r="J9707">
        <v>1.75</v>
      </c>
      <c r="K9707">
        <v>4459</v>
      </c>
      <c r="L9707" s="2">
        <v>45437</v>
      </c>
      <c r="O9707" t="str">
        <f>IF(ecommerce_10000[[#This Row],[Platform]]="Souq","sq",ecommerce_10000[[#This Row],[Platform]])</f>
        <v>sq</v>
      </c>
      <c r="P9707" t="str">
        <f>IF(E9707="Souq","sq",IF(E9707="Jumia","Jum",E9707))</f>
        <v>sq</v>
      </c>
      <c r="Q9707">
        <f>VLOOKUP(ecommerce_10000[[#This Row],[City]],F:I,4,FALSE)</f>
        <v>27872.98</v>
      </c>
      <c r="R9707" s="1">
        <f>SUMIF(C:C,ecommerce_10000[[#This Row],[Category]],I:I)</f>
        <v>91504159.730000004</v>
      </c>
      <c r="S9707" s="1">
        <f>SUMIFS(I:I,C:C,C9707)</f>
        <v>91504159.730000004</v>
      </c>
      <c r="T9707" s="1" t="str">
        <f>INDEX(F:F,MATCH(ecommerce_10000[[#This Row],[TotalAmount]],I:I,0))</f>
        <v>Giza</v>
      </c>
    </row>
    <row r="9708" spans="1:20" x14ac:dyDescent="0.3">
      <c r="A9708" s="1" t="s">
        <v>9752</v>
      </c>
      <c r="B9708" s="1" t="s">
        <v>30</v>
      </c>
      <c r="C9708" s="1" t="s">
        <v>31</v>
      </c>
      <c r="D9708" s="1" t="s">
        <v>32</v>
      </c>
      <c r="E9708" s="1" t="s">
        <v>47</v>
      </c>
      <c r="F9708" s="1" t="s">
        <v>23</v>
      </c>
      <c r="G9708">
        <v>9703.6299999999992</v>
      </c>
      <c r="H9708">
        <v>2</v>
      </c>
      <c r="I9708">
        <v>19407.259999999998</v>
      </c>
      <c r="J9708">
        <v>1.72</v>
      </c>
      <c r="K9708">
        <v>4912</v>
      </c>
      <c r="L9708" s="2">
        <v>45446</v>
      </c>
      <c r="O9708" t="str">
        <f>IF(ecommerce_10000[[#This Row],[Platform]]="Souq","sq",ecommerce_10000[[#This Row],[Platform]])</f>
        <v>Amazon</v>
      </c>
      <c r="P9708" t="str">
        <f>IF(E9708="Souq","sq",IF(E9708="Jumia","Jum",E9708))</f>
        <v>Amazon</v>
      </c>
      <c r="Q9708">
        <f>VLOOKUP(ecommerce_10000[[#This Row],[City]],F:I,4,FALSE)</f>
        <v>13290.4</v>
      </c>
      <c r="R9708" s="1">
        <f>SUMIF(C:C,ecommerce_10000[[#This Row],[Category]],I:I)</f>
        <v>57542997.559999913</v>
      </c>
      <c r="S9708" s="1">
        <f>SUMIFS(I:I,C:C,C9708)</f>
        <v>57542997.559999913</v>
      </c>
      <c r="T9708" s="1" t="str">
        <f>INDEX(F:F,MATCH(ecommerce_10000[[#This Row],[TotalAmount]],I:I,0))</f>
        <v>Alexandria</v>
      </c>
    </row>
    <row r="9709" spans="1:20" x14ac:dyDescent="0.3">
      <c r="A9709" s="1" t="s">
        <v>9753</v>
      </c>
      <c r="B9709" s="1" t="s">
        <v>25</v>
      </c>
      <c r="C9709" s="1" t="s">
        <v>26</v>
      </c>
      <c r="D9709" s="1" t="s">
        <v>27</v>
      </c>
      <c r="E9709" s="1" t="s">
        <v>22</v>
      </c>
      <c r="F9709" s="1" t="s">
        <v>28</v>
      </c>
      <c r="G9709">
        <v>12532.71</v>
      </c>
      <c r="H9709">
        <v>5</v>
      </c>
      <c r="I9709">
        <v>62663.55</v>
      </c>
      <c r="J9709">
        <v>4.07</v>
      </c>
      <c r="K9709">
        <v>3204</v>
      </c>
      <c r="L9709" s="2">
        <v>45399</v>
      </c>
      <c r="O9709" t="str">
        <f>IF(ecommerce_10000[[#This Row],[Platform]]="Souq","sq",ecommerce_10000[[#This Row],[Platform]])</f>
        <v>Jumia</v>
      </c>
      <c r="P9709" t="str">
        <f>IF(E9709="Souq","sq",IF(E9709="Jumia","Jum",E9709))</f>
        <v>Jum</v>
      </c>
      <c r="Q9709">
        <f>VLOOKUP(ecommerce_10000[[#This Row],[City]],F:I,4,FALSE)</f>
        <v>26648.76</v>
      </c>
      <c r="R9709" s="1">
        <f>SUMIF(C:C,ecommerce_10000[[#This Row],[Category]],I:I)</f>
        <v>29200970.130000021</v>
      </c>
      <c r="S9709" s="1">
        <f>SUMIFS(I:I,C:C,C9709)</f>
        <v>29200970.130000021</v>
      </c>
      <c r="T9709" s="1" t="str">
        <f>INDEX(F:F,MATCH(ecommerce_10000[[#This Row],[TotalAmount]],I:I,0))</f>
        <v>Casablanca</v>
      </c>
    </row>
    <row r="9710" spans="1:20" x14ac:dyDescent="0.3">
      <c r="A9710" s="1" t="s">
        <v>9754</v>
      </c>
      <c r="B9710" s="1" t="s">
        <v>19</v>
      </c>
      <c r="C9710" s="1" t="s">
        <v>20</v>
      </c>
      <c r="D9710" s="1" t="s">
        <v>21</v>
      </c>
      <c r="E9710" s="1" t="s">
        <v>22</v>
      </c>
      <c r="F9710" s="1" t="s">
        <v>23</v>
      </c>
      <c r="G9710">
        <v>13665.75</v>
      </c>
      <c r="H9710">
        <v>3</v>
      </c>
      <c r="I9710">
        <v>40997.25</v>
      </c>
      <c r="J9710">
        <v>1.93</v>
      </c>
      <c r="K9710">
        <v>3380</v>
      </c>
      <c r="L9710" s="2">
        <v>45326</v>
      </c>
      <c r="O9710" t="str">
        <f>IF(ecommerce_10000[[#This Row],[Platform]]="Souq","sq",ecommerce_10000[[#This Row],[Platform]])</f>
        <v>Jumia</v>
      </c>
      <c r="P9710" t="str">
        <f>IF(E9710="Souq","sq",IF(E9710="Jumia","Jum",E9710))</f>
        <v>Jum</v>
      </c>
      <c r="Q9710">
        <f>VLOOKUP(ecommerce_10000[[#This Row],[City]],F:I,4,FALSE)</f>
        <v>13290.4</v>
      </c>
      <c r="R9710" s="1">
        <f>SUMIF(C:C,ecommerce_10000[[#This Row],[Category]],I:I)</f>
        <v>91504159.730000004</v>
      </c>
      <c r="S9710" s="1">
        <f>SUMIFS(I:I,C:C,C9710)</f>
        <v>91504159.730000004</v>
      </c>
      <c r="T9710" s="1" t="str">
        <f>INDEX(F:F,MATCH(ecommerce_10000[[#This Row],[TotalAmount]],I:I,0))</f>
        <v>Alexandria</v>
      </c>
    </row>
    <row r="9711" spans="1:20" x14ac:dyDescent="0.3">
      <c r="A9711" s="1" t="s">
        <v>9755</v>
      </c>
      <c r="B9711" s="1" t="s">
        <v>43</v>
      </c>
      <c r="C9711" s="1" t="s">
        <v>44</v>
      </c>
      <c r="D9711" s="1" t="s">
        <v>45</v>
      </c>
      <c r="E9711" s="1" t="s">
        <v>22</v>
      </c>
      <c r="F9711" s="1" t="s">
        <v>23</v>
      </c>
      <c r="G9711">
        <v>3525.83</v>
      </c>
      <c r="H9711">
        <v>1</v>
      </c>
      <c r="I9711">
        <v>3525.83</v>
      </c>
      <c r="J9711">
        <v>1.72</v>
      </c>
      <c r="K9711">
        <v>3329</v>
      </c>
      <c r="L9711" s="2">
        <v>45588</v>
      </c>
      <c r="O9711" t="str">
        <f>IF(ecommerce_10000[[#This Row],[Platform]]="Souq","sq",ecommerce_10000[[#This Row],[Platform]])</f>
        <v>Jumia</v>
      </c>
      <c r="P9711" t="str">
        <f>IF(E9711="Souq","sq",IF(E9711="Jumia","Jum",E9711))</f>
        <v>Jum</v>
      </c>
      <c r="Q9711">
        <f>VLOOKUP(ecommerce_10000[[#This Row],[City]],F:I,4,FALSE)</f>
        <v>13290.4</v>
      </c>
      <c r="R9711" s="1">
        <f>SUMIF(C:C,ecommerce_10000[[#This Row],[Category]],I:I)</f>
        <v>31420413.200000018</v>
      </c>
      <c r="S9711" s="1">
        <f>SUMIFS(I:I,C:C,C9711)</f>
        <v>31420413.200000018</v>
      </c>
      <c r="T9711" s="1" t="str">
        <f>INDEX(F:F,MATCH(ecommerce_10000[[#This Row],[TotalAmount]],I:I,0))</f>
        <v>Alexandria</v>
      </c>
    </row>
    <row r="9712" spans="1:20" x14ac:dyDescent="0.3">
      <c r="A9712" s="1" t="s">
        <v>9756</v>
      </c>
      <c r="B9712" s="1" t="s">
        <v>65</v>
      </c>
      <c r="C9712" s="1" t="s">
        <v>20</v>
      </c>
      <c r="D9712" s="1" t="s">
        <v>66</v>
      </c>
      <c r="E9712" s="1" t="s">
        <v>22</v>
      </c>
      <c r="F9712" s="1" t="s">
        <v>33</v>
      </c>
      <c r="G9712">
        <v>5656.57</v>
      </c>
      <c r="H9712">
        <v>3</v>
      </c>
      <c r="I9712">
        <v>16969.71</v>
      </c>
      <c r="J9712">
        <v>1.29</v>
      </c>
      <c r="K9712">
        <v>3098</v>
      </c>
      <c r="L9712" s="2">
        <v>45358</v>
      </c>
      <c r="O9712" t="str">
        <f>IF(ecommerce_10000[[#This Row],[Platform]]="Souq","sq",ecommerce_10000[[#This Row],[Platform]])</f>
        <v>Jumia</v>
      </c>
      <c r="P9712" t="str">
        <f>IF(E9712="Souq","sq",IF(E9712="Jumia","Jum",E9712))</f>
        <v>Jum</v>
      </c>
      <c r="Q9712">
        <f>VLOOKUP(ecommerce_10000[[#This Row],[City]],F:I,4,FALSE)</f>
        <v>3665.44</v>
      </c>
      <c r="R9712" s="1">
        <f>SUMIF(C:C,ecommerce_10000[[#This Row],[Category]],I:I)</f>
        <v>91504159.730000004</v>
      </c>
      <c r="S9712" s="1">
        <f>SUMIFS(I:I,C:C,C9712)</f>
        <v>91504159.730000004</v>
      </c>
      <c r="T9712" s="1" t="str">
        <f>INDEX(F:F,MATCH(ecommerce_10000[[#This Row],[TotalAmount]],I:I,0))</f>
        <v>Dubai</v>
      </c>
    </row>
    <row r="9713" spans="1:20" x14ac:dyDescent="0.3">
      <c r="A9713" s="1" t="s">
        <v>9757</v>
      </c>
      <c r="B9713" s="1" t="s">
        <v>25</v>
      </c>
      <c r="C9713" s="1" t="s">
        <v>26</v>
      </c>
      <c r="D9713" s="1" t="s">
        <v>27</v>
      </c>
      <c r="E9713" s="1" t="s">
        <v>16</v>
      </c>
      <c r="F9713" s="1" t="s">
        <v>23</v>
      </c>
      <c r="G9713">
        <v>3751.04</v>
      </c>
      <c r="H9713">
        <v>4</v>
      </c>
      <c r="I9713">
        <v>15004.16</v>
      </c>
      <c r="J9713">
        <v>2.23</v>
      </c>
      <c r="K9713">
        <v>3807</v>
      </c>
      <c r="L9713" s="2">
        <v>45460</v>
      </c>
      <c r="O9713" t="str">
        <f>IF(ecommerce_10000[[#This Row],[Platform]]="Souq","sq",ecommerce_10000[[#This Row],[Platform]])</f>
        <v>sq</v>
      </c>
      <c r="P9713" t="str">
        <f>IF(E9713="Souq","sq",IF(E9713="Jumia","Jum",E9713))</f>
        <v>sq</v>
      </c>
      <c r="Q9713">
        <f>VLOOKUP(ecommerce_10000[[#This Row],[City]],F:I,4,FALSE)</f>
        <v>13290.4</v>
      </c>
      <c r="R9713" s="1">
        <f>SUMIF(C:C,ecommerce_10000[[#This Row],[Category]],I:I)</f>
        <v>29200970.130000021</v>
      </c>
      <c r="S9713" s="1">
        <f>SUMIFS(I:I,C:C,C9713)</f>
        <v>29200970.130000021</v>
      </c>
      <c r="T9713" s="1" t="str">
        <f>INDEX(F:F,MATCH(ecommerce_10000[[#This Row],[TotalAmount]],I:I,0))</f>
        <v>Alexandria</v>
      </c>
    </row>
    <row r="9714" spans="1:20" x14ac:dyDescent="0.3">
      <c r="A9714" s="1" t="s">
        <v>9758</v>
      </c>
      <c r="B9714" s="1" t="s">
        <v>49</v>
      </c>
      <c r="C9714" s="1" t="s">
        <v>14</v>
      </c>
      <c r="D9714" s="1" t="s">
        <v>50</v>
      </c>
      <c r="E9714" s="1" t="s">
        <v>16</v>
      </c>
      <c r="F9714" s="1" t="s">
        <v>17</v>
      </c>
      <c r="G9714">
        <v>5141.3500000000004</v>
      </c>
      <c r="H9714">
        <v>1</v>
      </c>
      <c r="I9714">
        <v>5141.3500000000004</v>
      </c>
      <c r="J9714">
        <v>3.52</v>
      </c>
      <c r="K9714">
        <v>1767</v>
      </c>
      <c r="L9714" s="2">
        <v>45445</v>
      </c>
      <c r="O9714" t="str">
        <f>IF(ecommerce_10000[[#This Row],[Platform]]="Souq","sq",ecommerce_10000[[#This Row],[Platform]])</f>
        <v>sq</v>
      </c>
      <c r="P9714" t="str">
        <f>IF(E9714="Souq","sq",IF(E9714="Jumia","Jum",E9714))</f>
        <v>sq</v>
      </c>
      <c r="Q9714">
        <f>VLOOKUP(ecommerce_10000[[#This Row],[City]],F:I,4,FALSE)</f>
        <v>16284.02</v>
      </c>
      <c r="R9714" s="1">
        <f>SUMIF(C:C,ecommerce_10000[[#This Row],[Category]],I:I)</f>
        <v>92327183.770000085</v>
      </c>
      <c r="S9714" s="1">
        <f>SUMIFS(I:I,C:C,C9714)</f>
        <v>92327183.770000085</v>
      </c>
      <c r="T9714" s="1" t="str">
        <f>INDEX(F:F,MATCH(ecommerce_10000[[#This Row],[TotalAmount]],I:I,0))</f>
        <v>Cairo</v>
      </c>
    </row>
    <row r="9715" spans="1:20" x14ac:dyDescent="0.3">
      <c r="A9715" s="1" t="s">
        <v>9759</v>
      </c>
      <c r="B9715" s="1" t="s">
        <v>13</v>
      </c>
      <c r="C9715" s="1" t="s">
        <v>14</v>
      </c>
      <c r="D9715" s="1" t="s">
        <v>15</v>
      </c>
      <c r="E9715" s="1" t="s">
        <v>16</v>
      </c>
      <c r="F9715" s="1" t="s">
        <v>17</v>
      </c>
      <c r="G9715">
        <v>5026.6499999999996</v>
      </c>
      <c r="H9715">
        <v>2</v>
      </c>
      <c r="I9715">
        <v>10053.299999999999</v>
      </c>
      <c r="J9715">
        <v>3.24</v>
      </c>
      <c r="K9715">
        <v>195</v>
      </c>
      <c r="L9715" s="2">
        <v>45403</v>
      </c>
      <c r="O9715" t="str">
        <f>IF(ecommerce_10000[[#This Row],[Platform]]="Souq","sq",ecommerce_10000[[#This Row],[Platform]])</f>
        <v>sq</v>
      </c>
      <c r="P9715" t="str">
        <f>IF(E9715="Souq","sq",IF(E9715="Jumia","Jum",E9715))</f>
        <v>sq</v>
      </c>
      <c r="Q9715">
        <f>VLOOKUP(ecommerce_10000[[#This Row],[City]],F:I,4,FALSE)</f>
        <v>16284.02</v>
      </c>
      <c r="R9715" s="1">
        <f>SUMIF(C:C,ecommerce_10000[[#This Row],[Category]],I:I)</f>
        <v>92327183.770000085</v>
      </c>
      <c r="S9715" s="1">
        <f>SUMIFS(I:I,C:C,C9715)</f>
        <v>92327183.770000085</v>
      </c>
      <c r="T9715" s="1" t="str">
        <f>INDEX(F:F,MATCH(ecommerce_10000[[#This Row],[TotalAmount]],I:I,0))</f>
        <v>Cairo</v>
      </c>
    </row>
    <row r="9716" spans="1:20" x14ac:dyDescent="0.3">
      <c r="A9716" s="1" t="s">
        <v>9760</v>
      </c>
      <c r="B9716" s="1" t="s">
        <v>35</v>
      </c>
      <c r="C9716" s="1" t="s">
        <v>14</v>
      </c>
      <c r="D9716" s="1" t="s">
        <v>36</v>
      </c>
      <c r="E9716" s="1" t="s">
        <v>16</v>
      </c>
      <c r="F9716" s="1" t="s">
        <v>23</v>
      </c>
      <c r="G9716">
        <v>5409.99</v>
      </c>
      <c r="H9716">
        <v>5</v>
      </c>
      <c r="I9716">
        <v>27049.95</v>
      </c>
      <c r="J9716">
        <v>4.5999999999999996</v>
      </c>
      <c r="K9716">
        <v>1545</v>
      </c>
      <c r="L9716" s="2">
        <v>45317</v>
      </c>
      <c r="O9716" t="str">
        <f>IF(ecommerce_10000[[#This Row],[Platform]]="Souq","sq",ecommerce_10000[[#This Row],[Platform]])</f>
        <v>sq</v>
      </c>
      <c r="P9716" t="str">
        <f>IF(E9716="Souq","sq",IF(E9716="Jumia","Jum",E9716))</f>
        <v>sq</v>
      </c>
      <c r="Q9716">
        <f>VLOOKUP(ecommerce_10000[[#This Row],[City]],F:I,4,FALSE)</f>
        <v>13290.4</v>
      </c>
      <c r="R9716" s="1">
        <f>SUMIF(C:C,ecommerce_10000[[#This Row],[Category]],I:I)</f>
        <v>92327183.770000085</v>
      </c>
      <c r="S9716" s="1">
        <f>SUMIFS(I:I,C:C,C9716)</f>
        <v>92327183.770000085</v>
      </c>
      <c r="T9716" s="1" t="str">
        <f>INDEX(F:F,MATCH(ecommerce_10000[[#This Row],[TotalAmount]],I:I,0))</f>
        <v>Alexandria</v>
      </c>
    </row>
    <row r="9717" spans="1:20" x14ac:dyDescent="0.3">
      <c r="A9717" s="1" t="s">
        <v>9761</v>
      </c>
      <c r="B9717" s="1" t="s">
        <v>19</v>
      </c>
      <c r="C9717" s="1" t="s">
        <v>20</v>
      </c>
      <c r="D9717" s="1" t="s">
        <v>21</v>
      </c>
      <c r="E9717" s="1" t="s">
        <v>16</v>
      </c>
      <c r="F9717" s="1" t="s">
        <v>33</v>
      </c>
      <c r="G9717">
        <v>10756.5</v>
      </c>
      <c r="H9717">
        <v>5</v>
      </c>
      <c r="I9717">
        <v>53782.5</v>
      </c>
      <c r="J9717">
        <v>3.68</v>
      </c>
      <c r="K9717">
        <v>529</v>
      </c>
      <c r="L9717" s="2">
        <v>45629</v>
      </c>
      <c r="O9717" t="str">
        <f>IF(ecommerce_10000[[#This Row],[Platform]]="Souq","sq",ecommerce_10000[[#This Row],[Platform]])</f>
        <v>sq</v>
      </c>
      <c r="P9717" t="str">
        <f>IF(E9717="Souq","sq",IF(E9717="Jumia","Jum",E9717))</f>
        <v>sq</v>
      </c>
      <c r="Q9717">
        <f>VLOOKUP(ecommerce_10000[[#This Row],[City]],F:I,4,FALSE)</f>
        <v>3665.44</v>
      </c>
      <c r="R9717" s="1">
        <f>SUMIF(C:C,ecommerce_10000[[#This Row],[Category]],I:I)</f>
        <v>91504159.730000004</v>
      </c>
      <c r="S9717" s="1">
        <f>SUMIFS(I:I,C:C,C9717)</f>
        <v>91504159.730000004</v>
      </c>
      <c r="T9717" s="1" t="str">
        <f>INDEX(F:F,MATCH(ecommerce_10000[[#This Row],[TotalAmount]],I:I,0))</f>
        <v>Dubai</v>
      </c>
    </row>
    <row r="9718" spans="1:20" x14ac:dyDescent="0.3">
      <c r="A9718" s="1" t="s">
        <v>9762</v>
      </c>
      <c r="B9718" s="1" t="s">
        <v>30</v>
      </c>
      <c r="C9718" s="1" t="s">
        <v>31</v>
      </c>
      <c r="D9718" s="1" t="s">
        <v>32</v>
      </c>
      <c r="E9718" s="1" t="s">
        <v>22</v>
      </c>
      <c r="F9718" s="1" t="s">
        <v>17</v>
      </c>
      <c r="G9718">
        <v>13276.23</v>
      </c>
      <c r="H9718">
        <v>5</v>
      </c>
      <c r="I9718">
        <v>66381.149999999994</v>
      </c>
      <c r="J9718">
        <v>2.46</v>
      </c>
      <c r="K9718">
        <v>3344</v>
      </c>
      <c r="L9718" s="2">
        <v>45613</v>
      </c>
      <c r="O9718" t="str">
        <f>IF(ecommerce_10000[[#This Row],[Platform]]="Souq","sq",ecommerce_10000[[#This Row],[Platform]])</f>
        <v>Jumia</v>
      </c>
      <c r="P9718" t="str">
        <f>IF(E9718="Souq","sq",IF(E9718="Jumia","Jum",E9718))</f>
        <v>Jum</v>
      </c>
      <c r="Q9718">
        <f>VLOOKUP(ecommerce_10000[[#This Row],[City]],F:I,4,FALSE)</f>
        <v>16284.02</v>
      </c>
      <c r="R9718" s="1">
        <f>SUMIF(C:C,ecommerce_10000[[#This Row],[Category]],I:I)</f>
        <v>57542997.559999913</v>
      </c>
      <c r="S9718" s="1">
        <f>SUMIFS(I:I,C:C,C9718)</f>
        <v>57542997.559999913</v>
      </c>
      <c r="T9718" s="1" t="str">
        <f>INDEX(F:F,MATCH(ecommerce_10000[[#This Row],[TotalAmount]],I:I,0))</f>
        <v>Cairo</v>
      </c>
    </row>
    <row r="9719" spans="1:20" x14ac:dyDescent="0.3">
      <c r="A9719" s="1" t="s">
        <v>9763</v>
      </c>
      <c r="B9719" s="1" t="s">
        <v>43</v>
      </c>
      <c r="C9719" s="1" t="s">
        <v>44</v>
      </c>
      <c r="D9719" s="1" t="s">
        <v>45</v>
      </c>
      <c r="E9719" s="1" t="s">
        <v>47</v>
      </c>
      <c r="F9719" s="1" t="s">
        <v>23</v>
      </c>
      <c r="G9719">
        <v>14953.09</v>
      </c>
      <c r="H9719">
        <v>4</v>
      </c>
      <c r="I9719">
        <v>59812.36</v>
      </c>
      <c r="J9719">
        <v>2.02</v>
      </c>
      <c r="K9719">
        <v>3198</v>
      </c>
      <c r="L9719" s="2">
        <v>45545</v>
      </c>
      <c r="O9719" t="str">
        <f>IF(ecommerce_10000[[#This Row],[Platform]]="Souq","sq",ecommerce_10000[[#This Row],[Platform]])</f>
        <v>Amazon</v>
      </c>
      <c r="P9719" t="str">
        <f>IF(E9719="Souq","sq",IF(E9719="Jumia","Jum",E9719))</f>
        <v>Amazon</v>
      </c>
      <c r="Q9719">
        <f>VLOOKUP(ecommerce_10000[[#This Row],[City]],F:I,4,FALSE)</f>
        <v>13290.4</v>
      </c>
      <c r="R9719" s="1">
        <f>SUMIF(C:C,ecommerce_10000[[#This Row],[Category]],I:I)</f>
        <v>31420413.200000018</v>
      </c>
      <c r="S9719" s="1">
        <f>SUMIFS(I:I,C:C,C9719)</f>
        <v>31420413.200000018</v>
      </c>
      <c r="T9719" s="1" t="str">
        <f>INDEX(F:F,MATCH(ecommerce_10000[[#This Row],[TotalAmount]],I:I,0))</f>
        <v>Alexandria</v>
      </c>
    </row>
    <row r="9720" spans="1:20" x14ac:dyDescent="0.3">
      <c r="A9720" s="1" t="s">
        <v>9764</v>
      </c>
      <c r="B9720" s="1" t="s">
        <v>49</v>
      </c>
      <c r="C9720" s="1" t="s">
        <v>14</v>
      </c>
      <c r="D9720" s="1" t="s">
        <v>50</v>
      </c>
      <c r="E9720" s="1" t="s">
        <v>22</v>
      </c>
      <c r="F9720" s="1" t="s">
        <v>40</v>
      </c>
      <c r="G9720">
        <v>17100.830000000002</v>
      </c>
      <c r="H9720">
        <v>3</v>
      </c>
      <c r="I9720">
        <v>51302.49</v>
      </c>
      <c r="J9720">
        <v>1.33</v>
      </c>
      <c r="K9720">
        <v>2566</v>
      </c>
      <c r="L9720" s="2">
        <v>45398</v>
      </c>
      <c r="O9720" t="str">
        <f>IF(ecommerce_10000[[#This Row],[Platform]]="Souq","sq",ecommerce_10000[[#This Row],[Platform]])</f>
        <v>Jumia</v>
      </c>
      <c r="P9720" t="str">
        <f>IF(E9720="Souq","sq",IF(E9720="Jumia","Jum",E9720))</f>
        <v>Jum</v>
      </c>
      <c r="Q9720">
        <f>VLOOKUP(ecommerce_10000[[#This Row],[City]],F:I,4,FALSE)</f>
        <v>99349.3</v>
      </c>
      <c r="R9720" s="1">
        <f>SUMIF(C:C,ecommerce_10000[[#This Row],[Category]],I:I)</f>
        <v>92327183.770000085</v>
      </c>
      <c r="S9720" s="1">
        <f>SUMIFS(I:I,C:C,C9720)</f>
        <v>92327183.770000085</v>
      </c>
      <c r="T9720" s="1" t="str">
        <f>INDEX(F:F,MATCH(ecommerce_10000[[#This Row],[TotalAmount]],I:I,0))</f>
        <v>Riyadh</v>
      </c>
    </row>
    <row r="9721" spans="1:20" x14ac:dyDescent="0.3">
      <c r="A9721" s="1" t="s">
        <v>9765</v>
      </c>
      <c r="B9721" s="1" t="s">
        <v>53</v>
      </c>
      <c r="C9721" s="1" t="s">
        <v>31</v>
      </c>
      <c r="D9721" s="1" t="s">
        <v>54</v>
      </c>
      <c r="E9721" s="1" t="s">
        <v>22</v>
      </c>
      <c r="F9721" s="1" t="s">
        <v>23</v>
      </c>
      <c r="G9721">
        <v>14070.55</v>
      </c>
      <c r="H9721">
        <v>3</v>
      </c>
      <c r="I9721">
        <v>42211.65</v>
      </c>
      <c r="J9721">
        <v>1.21</v>
      </c>
      <c r="K9721">
        <v>1651</v>
      </c>
      <c r="L9721" s="2">
        <v>45616</v>
      </c>
      <c r="O9721" t="str">
        <f>IF(ecommerce_10000[[#This Row],[Platform]]="Souq","sq",ecommerce_10000[[#This Row],[Platform]])</f>
        <v>Jumia</v>
      </c>
      <c r="P9721" t="str">
        <f>IF(E9721="Souq","sq",IF(E9721="Jumia","Jum",E9721))</f>
        <v>Jum</v>
      </c>
      <c r="Q9721">
        <f>VLOOKUP(ecommerce_10000[[#This Row],[City]],F:I,4,FALSE)</f>
        <v>13290.4</v>
      </c>
      <c r="R9721" s="1">
        <f>SUMIF(C:C,ecommerce_10000[[#This Row],[Category]],I:I)</f>
        <v>57542997.559999913</v>
      </c>
      <c r="S9721" s="1">
        <f>SUMIFS(I:I,C:C,C9721)</f>
        <v>57542997.559999913</v>
      </c>
      <c r="T9721" s="1" t="str">
        <f>INDEX(F:F,MATCH(ecommerce_10000[[#This Row],[TotalAmount]],I:I,0))</f>
        <v>Alexandria</v>
      </c>
    </row>
    <row r="9722" spans="1:20" x14ac:dyDescent="0.3">
      <c r="A9722" s="1" t="s">
        <v>9766</v>
      </c>
      <c r="B9722" s="1" t="s">
        <v>19</v>
      </c>
      <c r="C9722" s="1" t="s">
        <v>20</v>
      </c>
      <c r="D9722" s="1" t="s">
        <v>21</v>
      </c>
      <c r="E9722" s="1" t="s">
        <v>47</v>
      </c>
      <c r="F9722" s="1" t="s">
        <v>23</v>
      </c>
      <c r="G9722">
        <v>8207.0499999999993</v>
      </c>
      <c r="H9722">
        <v>3</v>
      </c>
      <c r="I9722">
        <v>24621.15</v>
      </c>
      <c r="J9722">
        <v>3.55</v>
      </c>
      <c r="K9722">
        <v>613</v>
      </c>
      <c r="L9722" s="2">
        <v>45447</v>
      </c>
      <c r="O9722" t="str">
        <f>IF(ecommerce_10000[[#This Row],[Platform]]="Souq","sq",ecommerce_10000[[#This Row],[Platform]])</f>
        <v>Amazon</v>
      </c>
      <c r="P9722" t="str">
        <f>IF(E9722="Souq","sq",IF(E9722="Jumia","Jum",E9722))</f>
        <v>Amazon</v>
      </c>
      <c r="Q9722">
        <f>VLOOKUP(ecommerce_10000[[#This Row],[City]],F:I,4,FALSE)</f>
        <v>13290.4</v>
      </c>
      <c r="R9722" s="1">
        <f>SUMIF(C:C,ecommerce_10000[[#This Row],[Category]],I:I)</f>
        <v>91504159.730000004</v>
      </c>
      <c r="S9722" s="1">
        <f>SUMIFS(I:I,C:C,C9722)</f>
        <v>91504159.730000004</v>
      </c>
      <c r="T9722" s="1" t="str">
        <f>INDEX(F:F,MATCH(ecommerce_10000[[#This Row],[TotalAmount]],I:I,0))</f>
        <v>Alexandria</v>
      </c>
    </row>
    <row r="9723" spans="1:20" x14ac:dyDescent="0.3">
      <c r="A9723" s="1" t="s">
        <v>9767</v>
      </c>
      <c r="B9723" s="1" t="s">
        <v>43</v>
      </c>
      <c r="C9723" s="1" t="s">
        <v>44</v>
      </c>
      <c r="D9723" s="1" t="s">
        <v>45</v>
      </c>
      <c r="E9723" s="1" t="s">
        <v>16</v>
      </c>
      <c r="F9723" s="1" t="s">
        <v>23</v>
      </c>
      <c r="G9723">
        <v>3666.02</v>
      </c>
      <c r="H9723">
        <v>5</v>
      </c>
      <c r="I9723">
        <v>18330.099999999999</v>
      </c>
      <c r="J9723">
        <v>1.33</v>
      </c>
      <c r="K9723">
        <v>4411</v>
      </c>
      <c r="L9723" s="2">
        <v>45396</v>
      </c>
      <c r="O9723" t="str">
        <f>IF(ecommerce_10000[[#This Row],[Platform]]="Souq","sq",ecommerce_10000[[#This Row],[Platform]])</f>
        <v>sq</v>
      </c>
      <c r="P9723" t="str">
        <f>IF(E9723="Souq","sq",IF(E9723="Jumia","Jum",E9723))</f>
        <v>sq</v>
      </c>
      <c r="Q9723">
        <f>VLOOKUP(ecommerce_10000[[#This Row],[City]],F:I,4,FALSE)</f>
        <v>13290.4</v>
      </c>
      <c r="R9723" s="1">
        <f>SUMIF(C:C,ecommerce_10000[[#This Row],[Category]],I:I)</f>
        <v>31420413.200000018</v>
      </c>
      <c r="S9723" s="1">
        <f>SUMIFS(I:I,C:C,C9723)</f>
        <v>31420413.200000018</v>
      </c>
      <c r="T9723" s="1" t="str">
        <f>INDEX(F:F,MATCH(ecommerce_10000[[#This Row],[TotalAmount]],I:I,0))</f>
        <v>Alexandria</v>
      </c>
    </row>
    <row r="9724" spans="1:20" x14ac:dyDescent="0.3">
      <c r="A9724" s="1" t="s">
        <v>9768</v>
      </c>
      <c r="B9724" s="1" t="s">
        <v>35</v>
      </c>
      <c r="C9724" s="1" t="s">
        <v>14</v>
      </c>
      <c r="D9724" s="1" t="s">
        <v>36</v>
      </c>
      <c r="E9724" s="1" t="s">
        <v>22</v>
      </c>
      <c r="F9724" s="1" t="s">
        <v>17</v>
      </c>
      <c r="G9724">
        <v>19487.8</v>
      </c>
      <c r="H9724">
        <v>5</v>
      </c>
      <c r="I9724">
        <v>97439</v>
      </c>
      <c r="J9724">
        <v>4.09</v>
      </c>
      <c r="K9724">
        <v>4015</v>
      </c>
      <c r="L9724" s="2">
        <v>45371</v>
      </c>
      <c r="O9724" t="str">
        <f>IF(ecommerce_10000[[#This Row],[Platform]]="Souq","sq",ecommerce_10000[[#This Row],[Platform]])</f>
        <v>Jumia</v>
      </c>
      <c r="P9724" t="str">
        <f>IF(E9724="Souq","sq",IF(E9724="Jumia","Jum",E9724))</f>
        <v>Jum</v>
      </c>
      <c r="Q9724">
        <f>VLOOKUP(ecommerce_10000[[#This Row],[City]],F:I,4,FALSE)</f>
        <v>16284.02</v>
      </c>
      <c r="R9724" s="1">
        <f>SUMIF(C:C,ecommerce_10000[[#This Row],[Category]],I:I)</f>
        <v>92327183.770000085</v>
      </c>
      <c r="S9724" s="1">
        <f>SUMIFS(I:I,C:C,C9724)</f>
        <v>92327183.770000085</v>
      </c>
      <c r="T9724" s="1" t="str">
        <f>INDEX(F:F,MATCH(ecommerce_10000[[#This Row],[TotalAmount]],I:I,0))</f>
        <v>Cairo</v>
      </c>
    </row>
    <row r="9725" spans="1:20" x14ac:dyDescent="0.3">
      <c r="A9725" s="1" t="s">
        <v>9769</v>
      </c>
      <c r="B9725" s="1" t="s">
        <v>35</v>
      </c>
      <c r="C9725" s="1" t="s">
        <v>14</v>
      </c>
      <c r="D9725" s="1" t="s">
        <v>36</v>
      </c>
      <c r="E9725" s="1" t="s">
        <v>16</v>
      </c>
      <c r="F9725" s="1" t="s">
        <v>28</v>
      </c>
      <c r="G9725">
        <v>11011.93</v>
      </c>
      <c r="H9725">
        <v>4</v>
      </c>
      <c r="I9725">
        <v>44047.72</v>
      </c>
      <c r="J9725">
        <v>4.71</v>
      </c>
      <c r="K9725">
        <v>3082</v>
      </c>
      <c r="L9725" s="2">
        <v>45603</v>
      </c>
      <c r="O9725" t="str">
        <f>IF(ecommerce_10000[[#This Row],[Platform]]="Souq","sq",ecommerce_10000[[#This Row],[Platform]])</f>
        <v>sq</v>
      </c>
      <c r="P9725" t="str">
        <f>IF(E9725="Souq","sq",IF(E9725="Jumia","Jum",E9725))</f>
        <v>sq</v>
      </c>
      <c r="Q9725">
        <f>VLOOKUP(ecommerce_10000[[#This Row],[City]],F:I,4,FALSE)</f>
        <v>26648.76</v>
      </c>
      <c r="R9725" s="1">
        <f>SUMIF(C:C,ecommerce_10000[[#This Row],[Category]],I:I)</f>
        <v>92327183.770000085</v>
      </c>
      <c r="S9725" s="1">
        <f>SUMIFS(I:I,C:C,C9725)</f>
        <v>92327183.770000085</v>
      </c>
      <c r="T9725" s="1" t="str">
        <f>INDEX(F:F,MATCH(ecommerce_10000[[#This Row],[TotalAmount]],I:I,0))</f>
        <v>Casablanca</v>
      </c>
    </row>
    <row r="9726" spans="1:20" x14ac:dyDescent="0.3">
      <c r="A9726" s="1" t="s">
        <v>9770</v>
      </c>
      <c r="B9726" s="1" t="s">
        <v>65</v>
      </c>
      <c r="C9726" s="1" t="s">
        <v>20</v>
      </c>
      <c r="D9726" s="1" t="s">
        <v>66</v>
      </c>
      <c r="E9726" s="1" t="s">
        <v>22</v>
      </c>
      <c r="F9726" s="1" t="s">
        <v>33</v>
      </c>
      <c r="G9726">
        <v>10762.5</v>
      </c>
      <c r="H9726">
        <v>4</v>
      </c>
      <c r="I9726">
        <v>43050</v>
      </c>
      <c r="J9726">
        <v>2.19</v>
      </c>
      <c r="K9726">
        <v>1012</v>
      </c>
      <c r="L9726" s="2">
        <v>45388</v>
      </c>
      <c r="O9726" t="str">
        <f>IF(ecommerce_10000[[#This Row],[Platform]]="Souq","sq",ecommerce_10000[[#This Row],[Platform]])</f>
        <v>Jumia</v>
      </c>
      <c r="P9726" t="str">
        <f>IF(E9726="Souq","sq",IF(E9726="Jumia","Jum",E9726))</f>
        <v>Jum</v>
      </c>
      <c r="Q9726">
        <f>VLOOKUP(ecommerce_10000[[#This Row],[City]],F:I,4,FALSE)</f>
        <v>3665.44</v>
      </c>
      <c r="R9726" s="1">
        <f>SUMIF(C:C,ecommerce_10000[[#This Row],[Category]],I:I)</f>
        <v>91504159.730000004</v>
      </c>
      <c r="S9726" s="1">
        <f>SUMIFS(I:I,C:C,C9726)</f>
        <v>91504159.730000004</v>
      </c>
      <c r="T9726" s="1" t="str">
        <f>INDEX(F:F,MATCH(ecommerce_10000[[#This Row],[TotalAmount]],I:I,0))</f>
        <v>Dubai</v>
      </c>
    </row>
    <row r="9727" spans="1:20" x14ac:dyDescent="0.3">
      <c r="A9727" s="1" t="s">
        <v>9771</v>
      </c>
      <c r="B9727" s="1" t="s">
        <v>38</v>
      </c>
      <c r="C9727" s="1" t="s">
        <v>20</v>
      </c>
      <c r="D9727" s="1" t="s">
        <v>39</v>
      </c>
      <c r="E9727" s="1" t="s">
        <v>16</v>
      </c>
      <c r="F9727" s="1" t="s">
        <v>62</v>
      </c>
      <c r="G9727">
        <v>15843.5</v>
      </c>
      <c r="H9727">
        <v>2</v>
      </c>
      <c r="I9727">
        <v>31687</v>
      </c>
      <c r="J9727">
        <v>1.95</v>
      </c>
      <c r="K9727">
        <v>4434</v>
      </c>
      <c r="L9727" s="2">
        <v>45427</v>
      </c>
      <c r="O9727" t="str">
        <f>IF(ecommerce_10000[[#This Row],[Platform]]="Souq","sq",ecommerce_10000[[#This Row],[Platform]])</f>
        <v>sq</v>
      </c>
      <c r="P9727" t="str">
        <f>IF(E9727="Souq","sq",IF(E9727="Jumia","Jum",E9727))</f>
        <v>sq</v>
      </c>
      <c r="Q9727">
        <f>VLOOKUP(ecommerce_10000[[#This Row],[City]],F:I,4,FALSE)</f>
        <v>27872.98</v>
      </c>
      <c r="R9727" s="1">
        <f>SUMIF(C:C,ecommerce_10000[[#This Row],[Category]],I:I)</f>
        <v>91504159.730000004</v>
      </c>
      <c r="S9727" s="1">
        <f>SUMIFS(I:I,C:C,C9727)</f>
        <v>91504159.730000004</v>
      </c>
      <c r="T9727" s="1" t="str">
        <f>INDEX(F:F,MATCH(ecommerce_10000[[#This Row],[TotalAmount]],I:I,0))</f>
        <v>Giza</v>
      </c>
    </row>
    <row r="9728" spans="1:20" x14ac:dyDescent="0.3">
      <c r="A9728" s="1" t="s">
        <v>9772</v>
      </c>
      <c r="B9728" s="1" t="s">
        <v>19</v>
      </c>
      <c r="C9728" s="1" t="s">
        <v>20</v>
      </c>
      <c r="D9728" s="1" t="s">
        <v>21</v>
      </c>
      <c r="E9728" s="1" t="s">
        <v>22</v>
      </c>
      <c r="F9728" s="1" t="s">
        <v>33</v>
      </c>
      <c r="G9728">
        <v>7685.89</v>
      </c>
      <c r="H9728">
        <v>2</v>
      </c>
      <c r="I9728">
        <v>15371.78</v>
      </c>
      <c r="J9728">
        <v>3.39</v>
      </c>
      <c r="K9728">
        <v>3466</v>
      </c>
      <c r="L9728" s="2">
        <v>45448</v>
      </c>
      <c r="O9728" t="str">
        <f>IF(ecommerce_10000[[#This Row],[Platform]]="Souq","sq",ecommerce_10000[[#This Row],[Platform]])</f>
        <v>Jumia</v>
      </c>
      <c r="P9728" t="str">
        <f>IF(E9728="Souq","sq",IF(E9728="Jumia","Jum",E9728))</f>
        <v>Jum</v>
      </c>
      <c r="Q9728">
        <f>VLOOKUP(ecommerce_10000[[#This Row],[City]],F:I,4,FALSE)</f>
        <v>3665.44</v>
      </c>
      <c r="R9728" s="1">
        <f>SUMIF(C:C,ecommerce_10000[[#This Row],[Category]],I:I)</f>
        <v>91504159.730000004</v>
      </c>
      <c r="S9728" s="1">
        <f>SUMIFS(I:I,C:C,C9728)</f>
        <v>91504159.730000004</v>
      </c>
      <c r="T9728" s="1" t="str">
        <f>INDEX(F:F,MATCH(ecommerce_10000[[#This Row],[TotalAmount]],I:I,0))</f>
        <v>Dubai</v>
      </c>
    </row>
    <row r="9729" spans="1:20" x14ac:dyDescent="0.3">
      <c r="A9729" s="1" t="s">
        <v>9773</v>
      </c>
      <c r="B9729" s="1" t="s">
        <v>35</v>
      </c>
      <c r="C9729" s="1" t="s">
        <v>14</v>
      </c>
      <c r="D9729" s="1" t="s">
        <v>36</v>
      </c>
      <c r="E9729" s="1" t="s">
        <v>47</v>
      </c>
      <c r="F9729" s="1" t="s">
        <v>28</v>
      </c>
      <c r="G9729">
        <v>17574.150000000001</v>
      </c>
      <c r="H9729">
        <v>5</v>
      </c>
      <c r="I9729">
        <v>87870.75</v>
      </c>
      <c r="J9729">
        <v>4.24</v>
      </c>
      <c r="K9729">
        <v>2547</v>
      </c>
      <c r="L9729" s="2">
        <v>45456</v>
      </c>
      <c r="O9729" t="str">
        <f>IF(ecommerce_10000[[#This Row],[Platform]]="Souq","sq",ecommerce_10000[[#This Row],[Platform]])</f>
        <v>Amazon</v>
      </c>
      <c r="P9729" t="str">
        <f>IF(E9729="Souq","sq",IF(E9729="Jumia","Jum",E9729))</f>
        <v>Amazon</v>
      </c>
      <c r="Q9729">
        <f>VLOOKUP(ecommerce_10000[[#This Row],[City]],F:I,4,FALSE)</f>
        <v>26648.76</v>
      </c>
      <c r="R9729" s="1">
        <f>SUMIF(C:C,ecommerce_10000[[#This Row],[Category]],I:I)</f>
        <v>92327183.770000085</v>
      </c>
      <c r="S9729" s="1">
        <f>SUMIFS(I:I,C:C,C9729)</f>
        <v>92327183.770000085</v>
      </c>
      <c r="T9729" s="1" t="str">
        <f>INDEX(F:F,MATCH(ecommerce_10000[[#This Row],[TotalAmount]],I:I,0))</f>
        <v>Casablanca</v>
      </c>
    </row>
    <row r="9730" spans="1:20" x14ac:dyDescent="0.3">
      <c r="A9730" s="1" t="s">
        <v>9774</v>
      </c>
      <c r="B9730" s="1" t="s">
        <v>38</v>
      </c>
      <c r="C9730" s="1" t="s">
        <v>20</v>
      </c>
      <c r="D9730" s="1" t="s">
        <v>39</v>
      </c>
      <c r="E9730" s="1" t="s">
        <v>47</v>
      </c>
      <c r="F9730" s="1" t="s">
        <v>23</v>
      </c>
      <c r="G9730">
        <v>3008.7</v>
      </c>
      <c r="H9730">
        <v>4</v>
      </c>
      <c r="I9730">
        <v>12034.8</v>
      </c>
      <c r="J9730">
        <v>2.5</v>
      </c>
      <c r="K9730">
        <v>4036</v>
      </c>
      <c r="L9730" s="2">
        <v>45629</v>
      </c>
      <c r="O9730" t="str">
        <f>IF(ecommerce_10000[[#This Row],[Platform]]="Souq","sq",ecommerce_10000[[#This Row],[Platform]])</f>
        <v>Amazon</v>
      </c>
      <c r="P9730" t="str">
        <f>IF(E9730="Souq","sq",IF(E9730="Jumia","Jum",E9730))</f>
        <v>Amazon</v>
      </c>
      <c r="Q9730">
        <f>VLOOKUP(ecommerce_10000[[#This Row],[City]],F:I,4,FALSE)</f>
        <v>13290.4</v>
      </c>
      <c r="R9730" s="1">
        <f>SUMIF(C:C,ecommerce_10000[[#This Row],[Category]],I:I)</f>
        <v>91504159.730000004</v>
      </c>
      <c r="S9730" s="1">
        <f>SUMIFS(I:I,C:C,C9730)</f>
        <v>91504159.730000004</v>
      </c>
      <c r="T9730" s="1" t="str">
        <f>INDEX(F:F,MATCH(ecommerce_10000[[#This Row],[TotalAmount]],I:I,0))</f>
        <v>Alexandria</v>
      </c>
    </row>
    <row r="9731" spans="1:20" x14ac:dyDescent="0.3">
      <c r="A9731" s="1" t="s">
        <v>9775</v>
      </c>
      <c r="B9731" s="1" t="s">
        <v>53</v>
      </c>
      <c r="C9731" s="1" t="s">
        <v>31</v>
      </c>
      <c r="D9731" s="1" t="s">
        <v>54</v>
      </c>
      <c r="E9731" s="1" t="s">
        <v>47</v>
      </c>
      <c r="F9731" s="1" t="s">
        <v>17</v>
      </c>
      <c r="G9731">
        <v>15548.62</v>
      </c>
      <c r="H9731">
        <v>4</v>
      </c>
      <c r="I9731">
        <v>62194.48</v>
      </c>
      <c r="J9731">
        <v>4.8899999999999997</v>
      </c>
      <c r="K9731">
        <v>635</v>
      </c>
      <c r="L9731" s="2">
        <v>45508</v>
      </c>
      <c r="O9731" t="str">
        <f>IF(ecommerce_10000[[#This Row],[Platform]]="Souq","sq",ecommerce_10000[[#This Row],[Platform]])</f>
        <v>Amazon</v>
      </c>
      <c r="P9731" t="str">
        <f>IF(E9731="Souq","sq",IF(E9731="Jumia","Jum",E9731))</f>
        <v>Amazon</v>
      </c>
      <c r="Q9731">
        <f>VLOOKUP(ecommerce_10000[[#This Row],[City]],F:I,4,FALSE)</f>
        <v>16284.02</v>
      </c>
      <c r="R9731" s="1">
        <f>SUMIF(C:C,ecommerce_10000[[#This Row],[Category]],I:I)</f>
        <v>57542997.559999913</v>
      </c>
      <c r="S9731" s="1">
        <f>SUMIFS(I:I,C:C,C9731)</f>
        <v>57542997.559999913</v>
      </c>
      <c r="T9731" s="1" t="str">
        <f>INDEX(F:F,MATCH(ecommerce_10000[[#This Row],[TotalAmount]],I:I,0))</f>
        <v>Cairo</v>
      </c>
    </row>
    <row r="9732" spans="1:20" x14ac:dyDescent="0.3">
      <c r="A9732" s="1" t="s">
        <v>9776</v>
      </c>
      <c r="B9732" s="1" t="s">
        <v>30</v>
      </c>
      <c r="C9732" s="1" t="s">
        <v>31</v>
      </c>
      <c r="D9732" s="1" t="s">
        <v>32</v>
      </c>
      <c r="E9732" s="1" t="s">
        <v>16</v>
      </c>
      <c r="F9732" s="1" t="s">
        <v>62</v>
      </c>
      <c r="G9732">
        <v>15211.02</v>
      </c>
      <c r="H9732">
        <v>1</v>
      </c>
      <c r="I9732">
        <v>15211.02</v>
      </c>
      <c r="J9732">
        <v>2.1800000000000002</v>
      </c>
      <c r="K9732">
        <v>3641</v>
      </c>
      <c r="L9732" s="2">
        <v>45629</v>
      </c>
      <c r="O9732" t="str">
        <f>IF(ecommerce_10000[[#This Row],[Platform]]="Souq","sq",ecommerce_10000[[#This Row],[Platform]])</f>
        <v>sq</v>
      </c>
      <c r="P9732" t="str">
        <f>IF(E9732="Souq","sq",IF(E9732="Jumia","Jum",E9732))</f>
        <v>sq</v>
      </c>
      <c r="Q9732">
        <f>VLOOKUP(ecommerce_10000[[#This Row],[City]],F:I,4,FALSE)</f>
        <v>27872.98</v>
      </c>
      <c r="R9732" s="1">
        <f>SUMIF(C:C,ecommerce_10000[[#This Row],[Category]],I:I)</f>
        <v>57542997.559999913</v>
      </c>
      <c r="S9732" s="1">
        <f>SUMIFS(I:I,C:C,C9732)</f>
        <v>57542997.559999913</v>
      </c>
      <c r="T9732" s="1" t="str">
        <f>INDEX(F:F,MATCH(ecommerce_10000[[#This Row],[TotalAmount]],I:I,0))</f>
        <v>Giza</v>
      </c>
    </row>
    <row r="9733" spans="1:20" x14ac:dyDescent="0.3">
      <c r="A9733" s="1" t="s">
        <v>9777</v>
      </c>
      <c r="B9733" s="1" t="s">
        <v>30</v>
      </c>
      <c r="C9733" s="1" t="s">
        <v>31</v>
      </c>
      <c r="D9733" s="1" t="s">
        <v>32</v>
      </c>
      <c r="E9733" s="1" t="s">
        <v>16</v>
      </c>
      <c r="F9733" s="1" t="s">
        <v>23</v>
      </c>
      <c r="G9733">
        <v>6371.91</v>
      </c>
      <c r="H9733">
        <v>5</v>
      </c>
      <c r="I9733">
        <v>31859.55</v>
      </c>
      <c r="J9733">
        <v>2.06</v>
      </c>
      <c r="K9733">
        <v>4556</v>
      </c>
      <c r="L9733" s="2">
        <v>45506</v>
      </c>
      <c r="O9733" t="str">
        <f>IF(ecommerce_10000[[#This Row],[Platform]]="Souq","sq",ecommerce_10000[[#This Row],[Platform]])</f>
        <v>sq</v>
      </c>
      <c r="P9733" t="str">
        <f>IF(E9733="Souq","sq",IF(E9733="Jumia","Jum",E9733))</f>
        <v>sq</v>
      </c>
      <c r="Q9733">
        <f>VLOOKUP(ecommerce_10000[[#This Row],[City]],F:I,4,FALSE)</f>
        <v>13290.4</v>
      </c>
      <c r="R9733" s="1">
        <f>SUMIF(C:C,ecommerce_10000[[#This Row],[Category]],I:I)</f>
        <v>57542997.559999913</v>
      </c>
      <c r="S9733" s="1">
        <f>SUMIFS(I:I,C:C,C9733)</f>
        <v>57542997.559999913</v>
      </c>
      <c r="T9733" s="1" t="str">
        <f>INDEX(F:F,MATCH(ecommerce_10000[[#This Row],[TotalAmount]],I:I,0))</f>
        <v>Alexandria</v>
      </c>
    </row>
    <row r="9734" spans="1:20" x14ac:dyDescent="0.3">
      <c r="A9734" s="1" t="s">
        <v>9778</v>
      </c>
      <c r="B9734" s="1" t="s">
        <v>25</v>
      </c>
      <c r="C9734" s="1" t="s">
        <v>26</v>
      </c>
      <c r="D9734" s="1" t="s">
        <v>27</v>
      </c>
      <c r="E9734" s="1" t="s">
        <v>47</v>
      </c>
      <c r="F9734" s="1" t="s">
        <v>33</v>
      </c>
      <c r="G9734">
        <v>13458.23</v>
      </c>
      <c r="H9734">
        <v>2</v>
      </c>
      <c r="I9734">
        <v>26916.46</v>
      </c>
      <c r="J9734">
        <v>1.41</v>
      </c>
      <c r="K9734">
        <v>903</v>
      </c>
      <c r="L9734" s="2">
        <v>45607</v>
      </c>
      <c r="O9734" t="str">
        <f>IF(ecommerce_10000[[#This Row],[Platform]]="Souq","sq",ecommerce_10000[[#This Row],[Platform]])</f>
        <v>Amazon</v>
      </c>
      <c r="P9734" t="str">
        <f>IF(E9734="Souq","sq",IF(E9734="Jumia","Jum",E9734))</f>
        <v>Amazon</v>
      </c>
      <c r="Q9734">
        <f>VLOOKUP(ecommerce_10000[[#This Row],[City]],F:I,4,FALSE)</f>
        <v>3665.44</v>
      </c>
      <c r="R9734" s="1">
        <f>SUMIF(C:C,ecommerce_10000[[#This Row],[Category]],I:I)</f>
        <v>29200970.130000021</v>
      </c>
      <c r="S9734" s="1">
        <f>SUMIFS(I:I,C:C,C9734)</f>
        <v>29200970.130000021</v>
      </c>
      <c r="T9734" s="1" t="str">
        <f>INDEX(F:F,MATCH(ecommerce_10000[[#This Row],[TotalAmount]],I:I,0))</f>
        <v>Dubai</v>
      </c>
    </row>
    <row r="9735" spans="1:20" x14ac:dyDescent="0.3">
      <c r="A9735" s="1" t="s">
        <v>9779</v>
      </c>
      <c r="B9735" s="1" t="s">
        <v>53</v>
      </c>
      <c r="C9735" s="1" t="s">
        <v>31</v>
      </c>
      <c r="D9735" s="1" t="s">
        <v>54</v>
      </c>
      <c r="E9735" s="1" t="s">
        <v>16</v>
      </c>
      <c r="F9735" s="1" t="s">
        <v>28</v>
      </c>
      <c r="G9735">
        <v>2089.9499999999998</v>
      </c>
      <c r="H9735">
        <v>5</v>
      </c>
      <c r="I9735">
        <v>10449.75</v>
      </c>
      <c r="J9735">
        <v>1.02</v>
      </c>
      <c r="K9735">
        <v>988</v>
      </c>
      <c r="L9735" s="2">
        <v>45539</v>
      </c>
      <c r="O9735" t="str">
        <f>IF(ecommerce_10000[[#This Row],[Platform]]="Souq","sq",ecommerce_10000[[#This Row],[Platform]])</f>
        <v>sq</v>
      </c>
      <c r="P9735" t="str">
        <f>IF(E9735="Souq","sq",IF(E9735="Jumia","Jum",E9735))</f>
        <v>sq</v>
      </c>
      <c r="Q9735">
        <f>VLOOKUP(ecommerce_10000[[#This Row],[City]],F:I,4,FALSE)</f>
        <v>26648.76</v>
      </c>
      <c r="R9735" s="1">
        <f>SUMIF(C:C,ecommerce_10000[[#This Row],[Category]],I:I)</f>
        <v>57542997.559999913</v>
      </c>
      <c r="S9735" s="1">
        <f>SUMIFS(I:I,C:C,C9735)</f>
        <v>57542997.559999913</v>
      </c>
      <c r="T9735" s="1" t="str">
        <f>INDEX(F:F,MATCH(ecommerce_10000[[#This Row],[TotalAmount]],I:I,0))</f>
        <v>Casablanca</v>
      </c>
    </row>
    <row r="9736" spans="1:20" x14ac:dyDescent="0.3">
      <c r="A9736" s="1" t="s">
        <v>9780</v>
      </c>
      <c r="B9736" s="1" t="s">
        <v>35</v>
      </c>
      <c r="C9736" s="1" t="s">
        <v>14</v>
      </c>
      <c r="D9736" s="1" t="s">
        <v>36</v>
      </c>
      <c r="E9736" s="1" t="s">
        <v>22</v>
      </c>
      <c r="F9736" s="1" t="s">
        <v>17</v>
      </c>
      <c r="G9736">
        <v>5932.31</v>
      </c>
      <c r="H9736">
        <v>3</v>
      </c>
      <c r="I9736">
        <v>17796.93</v>
      </c>
      <c r="J9736">
        <v>1.07</v>
      </c>
      <c r="K9736">
        <v>4615</v>
      </c>
      <c r="L9736" s="2">
        <v>45621</v>
      </c>
      <c r="O9736" t="str">
        <f>IF(ecommerce_10000[[#This Row],[Platform]]="Souq","sq",ecommerce_10000[[#This Row],[Platform]])</f>
        <v>Jumia</v>
      </c>
      <c r="P9736" t="str">
        <f>IF(E9736="Souq","sq",IF(E9736="Jumia","Jum",E9736))</f>
        <v>Jum</v>
      </c>
      <c r="Q9736">
        <f>VLOOKUP(ecommerce_10000[[#This Row],[City]],F:I,4,FALSE)</f>
        <v>16284.02</v>
      </c>
      <c r="R9736" s="1">
        <f>SUMIF(C:C,ecommerce_10000[[#This Row],[Category]],I:I)</f>
        <v>92327183.770000085</v>
      </c>
      <c r="S9736" s="1">
        <f>SUMIFS(I:I,C:C,C9736)</f>
        <v>92327183.770000085</v>
      </c>
      <c r="T9736" s="1" t="str">
        <f>INDEX(F:F,MATCH(ecommerce_10000[[#This Row],[TotalAmount]],I:I,0))</f>
        <v>Cairo</v>
      </c>
    </row>
    <row r="9737" spans="1:20" x14ac:dyDescent="0.3">
      <c r="A9737" s="1" t="s">
        <v>9781</v>
      </c>
      <c r="B9737" s="1" t="s">
        <v>19</v>
      </c>
      <c r="C9737" s="1" t="s">
        <v>20</v>
      </c>
      <c r="D9737" s="1" t="s">
        <v>21</v>
      </c>
      <c r="E9737" s="1" t="s">
        <v>16</v>
      </c>
      <c r="F9737" s="1" t="s">
        <v>23</v>
      </c>
      <c r="G9737">
        <v>4126.7</v>
      </c>
      <c r="H9737">
        <v>4</v>
      </c>
      <c r="I9737">
        <v>16506.8</v>
      </c>
      <c r="J9737">
        <v>4.45</v>
      </c>
      <c r="K9737">
        <v>783</v>
      </c>
      <c r="L9737" s="2">
        <v>45593</v>
      </c>
      <c r="O9737" t="str">
        <f>IF(ecommerce_10000[[#This Row],[Platform]]="Souq","sq",ecommerce_10000[[#This Row],[Platform]])</f>
        <v>sq</v>
      </c>
      <c r="P9737" t="str">
        <f>IF(E9737="Souq","sq",IF(E9737="Jumia","Jum",E9737))</f>
        <v>sq</v>
      </c>
      <c r="Q9737">
        <f>VLOOKUP(ecommerce_10000[[#This Row],[City]],F:I,4,FALSE)</f>
        <v>13290.4</v>
      </c>
      <c r="R9737" s="1">
        <f>SUMIF(C:C,ecommerce_10000[[#This Row],[Category]],I:I)</f>
        <v>91504159.730000004</v>
      </c>
      <c r="S9737" s="1">
        <f>SUMIFS(I:I,C:C,C9737)</f>
        <v>91504159.730000004</v>
      </c>
      <c r="T9737" s="1" t="str">
        <f>INDEX(F:F,MATCH(ecommerce_10000[[#This Row],[TotalAmount]],I:I,0))</f>
        <v>Alexandria</v>
      </c>
    </row>
    <row r="9738" spans="1:20" x14ac:dyDescent="0.3">
      <c r="A9738" s="1" t="s">
        <v>9782</v>
      </c>
      <c r="B9738" s="1" t="s">
        <v>19</v>
      </c>
      <c r="C9738" s="1" t="s">
        <v>20</v>
      </c>
      <c r="D9738" s="1" t="s">
        <v>21</v>
      </c>
      <c r="E9738" s="1" t="s">
        <v>16</v>
      </c>
      <c r="F9738" s="1" t="s">
        <v>62</v>
      </c>
      <c r="G9738">
        <v>8516.6299999999992</v>
      </c>
      <c r="H9738">
        <v>3</v>
      </c>
      <c r="I9738">
        <v>25549.89</v>
      </c>
      <c r="J9738">
        <v>2.86</v>
      </c>
      <c r="K9738">
        <v>4054</v>
      </c>
      <c r="L9738" s="2">
        <v>45595</v>
      </c>
      <c r="O9738" t="str">
        <f>IF(ecommerce_10000[[#This Row],[Platform]]="Souq","sq",ecommerce_10000[[#This Row],[Platform]])</f>
        <v>sq</v>
      </c>
      <c r="P9738" t="str">
        <f>IF(E9738="Souq","sq",IF(E9738="Jumia","Jum",E9738))</f>
        <v>sq</v>
      </c>
      <c r="Q9738">
        <f>VLOOKUP(ecommerce_10000[[#This Row],[City]],F:I,4,FALSE)</f>
        <v>27872.98</v>
      </c>
      <c r="R9738" s="1">
        <f>SUMIF(C:C,ecommerce_10000[[#This Row],[Category]],I:I)</f>
        <v>91504159.730000004</v>
      </c>
      <c r="S9738" s="1">
        <f>SUMIFS(I:I,C:C,C9738)</f>
        <v>91504159.730000004</v>
      </c>
      <c r="T9738" s="1" t="str">
        <f>INDEX(F:F,MATCH(ecommerce_10000[[#This Row],[TotalAmount]],I:I,0))</f>
        <v>Giza</v>
      </c>
    </row>
    <row r="9739" spans="1:20" x14ac:dyDescent="0.3">
      <c r="A9739" s="1" t="s">
        <v>9783</v>
      </c>
      <c r="B9739" s="1" t="s">
        <v>35</v>
      </c>
      <c r="C9739" s="1" t="s">
        <v>14</v>
      </c>
      <c r="D9739" s="1" t="s">
        <v>36</v>
      </c>
      <c r="E9739" s="1" t="s">
        <v>22</v>
      </c>
      <c r="F9739" s="1" t="s">
        <v>28</v>
      </c>
      <c r="G9739">
        <v>18589.89</v>
      </c>
      <c r="H9739">
        <v>5</v>
      </c>
      <c r="I9739">
        <v>92949.45</v>
      </c>
      <c r="J9739">
        <v>2.06</v>
      </c>
      <c r="K9739">
        <v>1110</v>
      </c>
      <c r="L9739" s="2">
        <v>45502</v>
      </c>
      <c r="O9739" t="str">
        <f>IF(ecommerce_10000[[#This Row],[Platform]]="Souq","sq",ecommerce_10000[[#This Row],[Platform]])</f>
        <v>Jumia</v>
      </c>
      <c r="P9739" t="str">
        <f>IF(E9739="Souq","sq",IF(E9739="Jumia","Jum",E9739))</f>
        <v>Jum</v>
      </c>
      <c r="Q9739">
        <f>VLOOKUP(ecommerce_10000[[#This Row],[City]],F:I,4,FALSE)</f>
        <v>26648.76</v>
      </c>
      <c r="R9739" s="1">
        <f>SUMIF(C:C,ecommerce_10000[[#This Row],[Category]],I:I)</f>
        <v>92327183.770000085</v>
      </c>
      <c r="S9739" s="1">
        <f>SUMIFS(I:I,C:C,C9739)</f>
        <v>92327183.770000085</v>
      </c>
      <c r="T9739" s="1" t="str">
        <f>INDEX(F:F,MATCH(ecommerce_10000[[#This Row],[TotalAmount]],I:I,0))</f>
        <v>Casablanca</v>
      </c>
    </row>
    <row r="9740" spans="1:20" x14ac:dyDescent="0.3">
      <c r="A9740" s="1" t="s">
        <v>9784</v>
      </c>
      <c r="B9740" s="1" t="s">
        <v>19</v>
      </c>
      <c r="C9740" s="1" t="s">
        <v>20</v>
      </c>
      <c r="D9740" s="1" t="s">
        <v>21</v>
      </c>
      <c r="E9740" s="1" t="s">
        <v>47</v>
      </c>
      <c r="F9740" s="1" t="s">
        <v>33</v>
      </c>
      <c r="G9740">
        <v>14546.63</v>
      </c>
      <c r="H9740">
        <v>2</v>
      </c>
      <c r="I9740">
        <v>29093.26</v>
      </c>
      <c r="J9740">
        <v>1.54</v>
      </c>
      <c r="K9740">
        <v>1699</v>
      </c>
      <c r="L9740" s="2">
        <v>45349</v>
      </c>
      <c r="O9740" t="str">
        <f>IF(ecommerce_10000[[#This Row],[Platform]]="Souq","sq",ecommerce_10000[[#This Row],[Platform]])</f>
        <v>Amazon</v>
      </c>
      <c r="P9740" t="str">
        <f>IF(E9740="Souq","sq",IF(E9740="Jumia","Jum",E9740))</f>
        <v>Amazon</v>
      </c>
      <c r="Q9740">
        <f>VLOOKUP(ecommerce_10000[[#This Row],[City]],F:I,4,FALSE)</f>
        <v>3665.44</v>
      </c>
      <c r="R9740" s="1">
        <f>SUMIF(C:C,ecommerce_10000[[#This Row],[Category]],I:I)</f>
        <v>91504159.730000004</v>
      </c>
      <c r="S9740" s="1">
        <f>SUMIFS(I:I,C:C,C9740)</f>
        <v>91504159.730000004</v>
      </c>
      <c r="T9740" s="1" t="str">
        <f>INDEX(F:F,MATCH(ecommerce_10000[[#This Row],[TotalAmount]],I:I,0))</f>
        <v>Dubai</v>
      </c>
    </row>
    <row r="9741" spans="1:20" x14ac:dyDescent="0.3">
      <c r="A9741" s="1" t="s">
        <v>9785</v>
      </c>
      <c r="B9741" s="1" t="s">
        <v>19</v>
      </c>
      <c r="C9741" s="1" t="s">
        <v>20</v>
      </c>
      <c r="D9741" s="1" t="s">
        <v>21</v>
      </c>
      <c r="E9741" s="1" t="s">
        <v>47</v>
      </c>
      <c r="F9741" s="1" t="s">
        <v>28</v>
      </c>
      <c r="G9741">
        <v>11393.72</v>
      </c>
      <c r="H9741">
        <v>1</v>
      </c>
      <c r="I9741">
        <v>11393.72</v>
      </c>
      <c r="J9741">
        <v>1.35</v>
      </c>
      <c r="K9741">
        <v>3080</v>
      </c>
      <c r="L9741" s="2">
        <v>45454</v>
      </c>
      <c r="O9741" t="str">
        <f>IF(ecommerce_10000[[#This Row],[Platform]]="Souq","sq",ecommerce_10000[[#This Row],[Platform]])</f>
        <v>Amazon</v>
      </c>
      <c r="P9741" t="str">
        <f>IF(E9741="Souq","sq",IF(E9741="Jumia","Jum",E9741))</f>
        <v>Amazon</v>
      </c>
      <c r="Q9741">
        <f>VLOOKUP(ecommerce_10000[[#This Row],[City]],F:I,4,FALSE)</f>
        <v>26648.76</v>
      </c>
      <c r="R9741" s="1">
        <f>SUMIF(C:C,ecommerce_10000[[#This Row],[Category]],I:I)</f>
        <v>91504159.730000004</v>
      </c>
      <c r="S9741" s="1">
        <f>SUMIFS(I:I,C:C,C9741)</f>
        <v>91504159.730000004</v>
      </c>
      <c r="T9741" s="1" t="str">
        <f>INDEX(F:F,MATCH(ecommerce_10000[[#This Row],[TotalAmount]],I:I,0))</f>
        <v>Casablanca</v>
      </c>
    </row>
    <row r="9742" spans="1:20" x14ac:dyDescent="0.3">
      <c r="A9742" s="1" t="s">
        <v>9786</v>
      </c>
      <c r="B9742" s="1" t="s">
        <v>35</v>
      </c>
      <c r="C9742" s="1" t="s">
        <v>14</v>
      </c>
      <c r="D9742" s="1" t="s">
        <v>36</v>
      </c>
      <c r="E9742" s="1" t="s">
        <v>16</v>
      </c>
      <c r="F9742" s="1" t="s">
        <v>40</v>
      </c>
      <c r="G9742">
        <v>13644.82</v>
      </c>
      <c r="H9742">
        <v>2</v>
      </c>
      <c r="I9742">
        <v>27289.64</v>
      </c>
      <c r="J9742">
        <v>3.39</v>
      </c>
      <c r="K9742">
        <v>2545</v>
      </c>
      <c r="L9742" s="2">
        <v>45612</v>
      </c>
      <c r="O9742" t="str">
        <f>IF(ecommerce_10000[[#This Row],[Platform]]="Souq","sq",ecommerce_10000[[#This Row],[Platform]])</f>
        <v>sq</v>
      </c>
      <c r="P9742" t="str">
        <f>IF(E9742="Souq","sq",IF(E9742="Jumia","Jum",E9742))</f>
        <v>sq</v>
      </c>
      <c r="Q9742">
        <f>VLOOKUP(ecommerce_10000[[#This Row],[City]],F:I,4,FALSE)</f>
        <v>99349.3</v>
      </c>
      <c r="R9742" s="1">
        <f>SUMIF(C:C,ecommerce_10000[[#This Row],[Category]],I:I)</f>
        <v>92327183.770000085</v>
      </c>
      <c r="S9742" s="1">
        <f>SUMIFS(I:I,C:C,C9742)</f>
        <v>92327183.770000085</v>
      </c>
      <c r="T9742" s="1" t="str">
        <f>INDEX(F:F,MATCH(ecommerce_10000[[#This Row],[TotalAmount]],I:I,0))</f>
        <v>Riyadh</v>
      </c>
    </row>
    <row r="9743" spans="1:20" x14ac:dyDescent="0.3">
      <c r="A9743" s="1" t="s">
        <v>9787</v>
      </c>
      <c r="B9743" s="1" t="s">
        <v>19</v>
      </c>
      <c r="C9743" s="1" t="s">
        <v>20</v>
      </c>
      <c r="D9743" s="1" t="s">
        <v>21</v>
      </c>
      <c r="E9743" s="1" t="s">
        <v>22</v>
      </c>
      <c r="F9743" s="1" t="s">
        <v>23</v>
      </c>
      <c r="G9743">
        <v>973.38</v>
      </c>
      <c r="H9743">
        <v>3</v>
      </c>
      <c r="I9743">
        <v>2920.14</v>
      </c>
      <c r="J9743">
        <v>1.9</v>
      </c>
      <c r="K9743">
        <v>3193</v>
      </c>
      <c r="L9743" s="2">
        <v>45316</v>
      </c>
      <c r="O9743" t="str">
        <f>IF(ecommerce_10000[[#This Row],[Platform]]="Souq","sq",ecommerce_10000[[#This Row],[Platform]])</f>
        <v>Jumia</v>
      </c>
      <c r="P9743" t="str">
        <f>IF(E9743="Souq","sq",IF(E9743="Jumia","Jum",E9743))</f>
        <v>Jum</v>
      </c>
      <c r="Q9743">
        <f>VLOOKUP(ecommerce_10000[[#This Row],[City]],F:I,4,FALSE)</f>
        <v>13290.4</v>
      </c>
      <c r="R9743" s="1">
        <f>SUMIF(C:C,ecommerce_10000[[#This Row],[Category]],I:I)</f>
        <v>91504159.730000004</v>
      </c>
      <c r="S9743" s="1">
        <f>SUMIFS(I:I,C:C,C9743)</f>
        <v>91504159.730000004</v>
      </c>
      <c r="T9743" s="1" t="str">
        <f>INDEX(F:F,MATCH(ecommerce_10000[[#This Row],[TotalAmount]],I:I,0))</f>
        <v>Alexandria</v>
      </c>
    </row>
    <row r="9744" spans="1:20" x14ac:dyDescent="0.3">
      <c r="A9744" s="1" t="s">
        <v>9788</v>
      </c>
      <c r="B9744" s="1" t="s">
        <v>65</v>
      </c>
      <c r="C9744" s="1" t="s">
        <v>20</v>
      </c>
      <c r="D9744" s="1" t="s">
        <v>66</v>
      </c>
      <c r="E9744" s="1" t="s">
        <v>47</v>
      </c>
      <c r="F9744" s="1" t="s">
        <v>33</v>
      </c>
      <c r="G9744">
        <v>5006.29</v>
      </c>
      <c r="H9744">
        <v>5</v>
      </c>
      <c r="I9744">
        <v>25031.45</v>
      </c>
      <c r="J9744">
        <v>2.4900000000000002</v>
      </c>
      <c r="K9744">
        <v>4192</v>
      </c>
      <c r="L9744" s="2">
        <v>45568</v>
      </c>
      <c r="O9744" t="str">
        <f>IF(ecommerce_10000[[#This Row],[Platform]]="Souq","sq",ecommerce_10000[[#This Row],[Platform]])</f>
        <v>Amazon</v>
      </c>
      <c r="P9744" t="str">
        <f>IF(E9744="Souq","sq",IF(E9744="Jumia","Jum",E9744))</f>
        <v>Amazon</v>
      </c>
      <c r="Q9744">
        <f>VLOOKUP(ecommerce_10000[[#This Row],[City]],F:I,4,FALSE)</f>
        <v>3665.44</v>
      </c>
      <c r="R9744" s="1">
        <f>SUMIF(C:C,ecommerce_10000[[#This Row],[Category]],I:I)</f>
        <v>91504159.730000004</v>
      </c>
      <c r="S9744" s="1">
        <f>SUMIFS(I:I,C:C,C9744)</f>
        <v>91504159.730000004</v>
      </c>
      <c r="T9744" s="1" t="str">
        <f>INDEX(F:F,MATCH(ecommerce_10000[[#This Row],[TotalAmount]],I:I,0))</f>
        <v>Dubai</v>
      </c>
    </row>
    <row r="9745" spans="1:20" x14ac:dyDescent="0.3">
      <c r="A9745" s="1" t="s">
        <v>9789</v>
      </c>
      <c r="B9745" s="1" t="s">
        <v>35</v>
      </c>
      <c r="C9745" s="1" t="s">
        <v>14</v>
      </c>
      <c r="D9745" s="1" t="s">
        <v>36</v>
      </c>
      <c r="E9745" s="1" t="s">
        <v>22</v>
      </c>
      <c r="F9745" s="1" t="s">
        <v>40</v>
      </c>
      <c r="G9745">
        <v>9548.0400000000009</v>
      </c>
      <c r="H9745">
        <v>2</v>
      </c>
      <c r="I9745">
        <v>19096.080000000002</v>
      </c>
      <c r="J9745">
        <v>3.43</v>
      </c>
      <c r="K9745">
        <v>4382</v>
      </c>
      <c r="L9745" s="2">
        <v>45450</v>
      </c>
      <c r="O9745" t="str">
        <f>IF(ecommerce_10000[[#This Row],[Platform]]="Souq","sq",ecommerce_10000[[#This Row],[Platform]])</f>
        <v>Jumia</v>
      </c>
      <c r="P9745" t="str">
        <f>IF(E9745="Souq","sq",IF(E9745="Jumia","Jum",E9745))</f>
        <v>Jum</v>
      </c>
      <c r="Q9745">
        <f>VLOOKUP(ecommerce_10000[[#This Row],[City]],F:I,4,FALSE)</f>
        <v>99349.3</v>
      </c>
      <c r="R9745" s="1">
        <f>SUMIF(C:C,ecommerce_10000[[#This Row],[Category]],I:I)</f>
        <v>92327183.770000085</v>
      </c>
      <c r="S9745" s="1">
        <f>SUMIFS(I:I,C:C,C9745)</f>
        <v>92327183.770000085</v>
      </c>
      <c r="T9745" s="1" t="str">
        <f>INDEX(F:F,MATCH(ecommerce_10000[[#This Row],[TotalAmount]],I:I,0))</f>
        <v>Riyadh</v>
      </c>
    </row>
    <row r="9746" spans="1:20" x14ac:dyDescent="0.3">
      <c r="A9746" s="1" t="s">
        <v>9790</v>
      </c>
      <c r="B9746" s="1" t="s">
        <v>49</v>
      </c>
      <c r="C9746" s="1" t="s">
        <v>14</v>
      </c>
      <c r="D9746" s="1" t="s">
        <v>50</v>
      </c>
      <c r="E9746" s="1" t="s">
        <v>22</v>
      </c>
      <c r="F9746" s="1" t="s">
        <v>33</v>
      </c>
      <c r="G9746">
        <v>14969.99</v>
      </c>
      <c r="H9746">
        <v>5</v>
      </c>
      <c r="I9746">
        <v>74849.95</v>
      </c>
      <c r="J9746">
        <v>2.0099999999999998</v>
      </c>
      <c r="K9746">
        <v>615</v>
      </c>
      <c r="L9746" s="2">
        <v>45561</v>
      </c>
      <c r="O9746" t="str">
        <f>IF(ecommerce_10000[[#This Row],[Platform]]="Souq","sq",ecommerce_10000[[#This Row],[Platform]])</f>
        <v>Jumia</v>
      </c>
      <c r="P9746" t="str">
        <f>IF(E9746="Souq","sq",IF(E9746="Jumia","Jum",E9746))</f>
        <v>Jum</v>
      </c>
      <c r="Q9746">
        <f>VLOOKUP(ecommerce_10000[[#This Row],[City]],F:I,4,FALSE)</f>
        <v>3665.44</v>
      </c>
      <c r="R9746" s="1">
        <f>SUMIF(C:C,ecommerce_10000[[#This Row],[Category]],I:I)</f>
        <v>92327183.770000085</v>
      </c>
      <c r="S9746" s="1">
        <f>SUMIFS(I:I,C:C,C9746)</f>
        <v>92327183.770000085</v>
      </c>
      <c r="T9746" s="1" t="str">
        <f>INDEX(F:F,MATCH(ecommerce_10000[[#This Row],[TotalAmount]],I:I,0))</f>
        <v>Dubai</v>
      </c>
    </row>
    <row r="9747" spans="1:20" x14ac:dyDescent="0.3">
      <c r="A9747" s="1" t="s">
        <v>9791</v>
      </c>
      <c r="B9747" s="1" t="s">
        <v>25</v>
      </c>
      <c r="C9747" s="1" t="s">
        <v>26</v>
      </c>
      <c r="D9747" s="1" t="s">
        <v>27</v>
      </c>
      <c r="E9747" s="1" t="s">
        <v>47</v>
      </c>
      <c r="F9747" s="1" t="s">
        <v>62</v>
      </c>
      <c r="G9747">
        <v>16998.95</v>
      </c>
      <c r="H9747">
        <v>3</v>
      </c>
      <c r="I9747">
        <v>50996.85</v>
      </c>
      <c r="J9747">
        <v>4.8600000000000003</v>
      </c>
      <c r="K9747">
        <v>907</v>
      </c>
      <c r="L9747" s="2">
        <v>45309</v>
      </c>
      <c r="O9747" t="str">
        <f>IF(ecommerce_10000[[#This Row],[Platform]]="Souq","sq",ecommerce_10000[[#This Row],[Platform]])</f>
        <v>Amazon</v>
      </c>
      <c r="P9747" t="str">
        <f>IF(E9747="Souq","sq",IF(E9747="Jumia","Jum",E9747))</f>
        <v>Amazon</v>
      </c>
      <c r="Q9747">
        <f>VLOOKUP(ecommerce_10000[[#This Row],[City]],F:I,4,FALSE)</f>
        <v>27872.98</v>
      </c>
      <c r="R9747" s="1">
        <f>SUMIF(C:C,ecommerce_10000[[#This Row],[Category]],I:I)</f>
        <v>29200970.130000021</v>
      </c>
      <c r="S9747" s="1">
        <f>SUMIFS(I:I,C:C,C9747)</f>
        <v>29200970.130000021</v>
      </c>
      <c r="T9747" s="1" t="str">
        <f>INDEX(F:F,MATCH(ecommerce_10000[[#This Row],[TotalAmount]],I:I,0))</f>
        <v>Giza</v>
      </c>
    </row>
    <row r="9748" spans="1:20" x14ac:dyDescent="0.3">
      <c r="A9748" s="1" t="s">
        <v>9792</v>
      </c>
      <c r="B9748" s="1" t="s">
        <v>65</v>
      </c>
      <c r="C9748" s="1" t="s">
        <v>20</v>
      </c>
      <c r="D9748" s="1" t="s">
        <v>66</v>
      </c>
      <c r="E9748" s="1" t="s">
        <v>47</v>
      </c>
      <c r="F9748" s="1" t="s">
        <v>40</v>
      </c>
      <c r="G9748">
        <v>18173.759999999998</v>
      </c>
      <c r="H9748">
        <v>2</v>
      </c>
      <c r="I9748">
        <v>36347.519999999997</v>
      </c>
      <c r="J9748">
        <v>3.35</v>
      </c>
      <c r="K9748">
        <v>2569</v>
      </c>
      <c r="L9748" s="2">
        <v>45650</v>
      </c>
      <c r="O9748" t="str">
        <f>IF(ecommerce_10000[[#This Row],[Platform]]="Souq","sq",ecommerce_10000[[#This Row],[Platform]])</f>
        <v>Amazon</v>
      </c>
      <c r="P9748" t="str">
        <f>IF(E9748="Souq","sq",IF(E9748="Jumia","Jum",E9748))</f>
        <v>Amazon</v>
      </c>
      <c r="Q9748">
        <f>VLOOKUP(ecommerce_10000[[#This Row],[City]],F:I,4,FALSE)</f>
        <v>99349.3</v>
      </c>
      <c r="R9748" s="1">
        <f>SUMIF(C:C,ecommerce_10000[[#This Row],[Category]],I:I)</f>
        <v>91504159.730000004</v>
      </c>
      <c r="S9748" s="1">
        <f>SUMIFS(I:I,C:C,C9748)</f>
        <v>91504159.730000004</v>
      </c>
      <c r="T9748" s="1" t="str">
        <f>INDEX(F:F,MATCH(ecommerce_10000[[#This Row],[TotalAmount]],I:I,0))</f>
        <v>Riyadh</v>
      </c>
    </row>
    <row r="9749" spans="1:20" x14ac:dyDescent="0.3">
      <c r="A9749" s="1" t="s">
        <v>9793</v>
      </c>
      <c r="B9749" s="1" t="s">
        <v>43</v>
      </c>
      <c r="C9749" s="1" t="s">
        <v>44</v>
      </c>
      <c r="D9749" s="1" t="s">
        <v>45</v>
      </c>
      <c r="E9749" s="1" t="s">
        <v>22</v>
      </c>
      <c r="F9749" s="1" t="s">
        <v>62</v>
      </c>
      <c r="G9749">
        <v>14254.27</v>
      </c>
      <c r="H9749">
        <v>2</v>
      </c>
      <c r="I9749">
        <v>28508.54</v>
      </c>
      <c r="J9749">
        <v>3.69</v>
      </c>
      <c r="K9749">
        <v>3810</v>
      </c>
      <c r="L9749" s="2">
        <v>45519</v>
      </c>
      <c r="O9749" t="str">
        <f>IF(ecommerce_10000[[#This Row],[Platform]]="Souq","sq",ecommerce_10000[[#This Row],[Platform]])</f>
        <v>Jumia</v>
      </c>
      <c r="P9749" t="str">
        <f>IF(E9749="Souq","sq",IF(E9749="Jumia","Jum",E9749))</f>
        <v>Jum</v>
      </c>
      <c r="Q9749">
        <f>VLOOKUP(ecommerce_10000[[#This Row],[City]],F:I,4,FALSE)</f>
        <v>27872.98</v>
      </c>
      <c r="R9749" s="1">
        <f>SUMIF(C:C,ecommerce_10000[[#This Row],[Category]],I:I)</f>
        <v>31420413.200000018</v>
      </c>
      <c r="S9749" s="1">
        <f>SUMIFS(I:I,C:C,C9749)</f>
        <v>31420413.200000018</v>
      </c>
      <c r="T9749" s="1" t="str">
        <f>INDEX(F:F,MATCH(ecommerce_10000[[#This Row],[TotalAmount]],I:I,0))</f>
        <v>Giza</v>
      </c>
    </row>
    <row r="9750" spans="1:20" x14ac:dyDescent="0.3">
      <c r="A9750" s="1" t="s">
        <v>9794</v>
      </c>
      <c r="B9750" s="1" t="s">
        <v>65</v>
      </c>
      <c r="C9750" s="1" t="s">
        <v>20</v>
      </c>
      <c r="D9750" s="1" t="s">
        <v>66</v>
      </c>
      <c r="E9750" s="1" t="s">
        <v>22</v>
      </c>
      <c r="F9750" s="1" t="s">
        <v>28</v>
      </c>
      <c r="G9750">
        <v>17609.189999999999</v>
      </c>
      <c r="H9750">
        <v>1</v>
      </c>
      <c r="I9750">
        <v>17609.189999999999</v>
      </c>
      <c r="J9750">
        <v>3.2</v>
      </c>
      <c r="K9750">
        <v>586</v>
      </c>
      <c r="L9750" s="2">
        <v>45389</v>
      </c>
      <c r="O9750" t="str">
        <f>IF(ecommerce_10000[[#This Row],[Platform]]="Souq","sq",ecommerce_10000[[#This Row],[Platform]])</f>
        <v>Jumia</v>
      </c>
      <c r="P9750" t="str">
        <f>IF(E9750="Souq","sq",IF(E9750="Jumia","Jum",E9750))</f>
        <v>Jum</v>
      </c>
      <c r="Q9750">
        <f>VLOOKUP(ecommerce_10000[[#This Row],[City]],F:I,4,FALSE)</f>
        <v>26648.76</v>
      </c>
      <c r="R9750" s="1">
        <f>SUMIF(C:C,ecommerce_10000[[#This Row],[Category]],I:I)</f>
        <v>91504159.730000004</v>
      </c>
      <c r="S9750" s="1">
        <f>SUMIFS(I:I,C:C,C9750)</f>
        <v>91504159.730000004</v>
      </c>
      <c r="T9750" s="1" t="str">
        <f>INDEX(F:F,MATCH(ecommerce_10000[[#This Row],[TotalAmount]],I:I,0))</f>
        <v>Casablanca</v>
      </c>
    </row>
    <row r="9751" spans="1:20" x14ac:dyDescent="0.3">
      <c r="A9751" s="1" t="s">
        <v>9795</v>
      </c>
      <c r="B9751" s="1" t="s">
        <v>35</v>
      </c>
      <c r="C9751" s="1" t="s">
        <v>14</v>
      </c>
      <c r="D9751" s="1" t="s">
        <v>36</v>
      </c>
      <c r="E9751" s="1" t="s">
        <v>16</v>
      </c>
      <c r="F9751" s="1" t="s">
        <v>17</v>
      </c>
      <c r="G9751">
        <v>10607.98</v>
      </c>
      <c r="H9751">
        <v>2</v>
      </c>
      <c r="I9751">
        <v>21215.96</v>
      </c>
      <c r="J9751">
        <v>4.03</v>
      </c>
      <c r="K9751">
        <v>2369</v>
      </c>
      <c r="L9751" s="2">
        <v>45473</v>
      </c>
      <c r="O9751" t="str">
        <f>IF(ecommerce_10000[[#This Row],[Platform]]="Souq","sq",ecommerce_10000[[#This Row],[Platform]])</f>
        <v>sq</v>
      </c>
      <c r="P9751" t="str">
        <f>IF(E9751="Souq","sq",IF(E9751="Jumia","Jum",E9751))</f>
        <v>sq</v>
      </c>
      <c r="Q9751">
        <f>VLOOKUP(ecommerce_10000[[#This Row],[City]],F:I,4,FALSE)</f>
        <v>16284.02</v>
      </c>
      <c r="R9751" s="1">
        <f>SUMIF(C:C,ecommerce_10000[[#This Row],[Category]],I:I)</f>
        <v>92327183.770000085</v>
      </c>
      <c r="S9751" s="1">
        <f>SUMIFS(I:I,C:C,C9751)</f>
        <v>92327183.770000085</v>
      </c>
      <c r="T9751" s="1" t="str">
        <f>INDEX(F:F,MATCH(ecommerce_10000[[#This Row],[TotalAmount]],I:I,0))</f>
        <v>Cairo</v>
      </c>
    </row>
    <row r="9752" spans="1:20" x14ac:dyDescent="0.3">
      <c r="A9752" s="1" t="s">
        <v>9796</v>
      </c>
      <c r="B9752" s="1" t="s">
        <v>19</v>
      </c>
      <c r="C9752" s="1" t="s">
        <v>20</v>
      </c>
      <c r="D9752" s="1" t="s">
        <v>21</v>
      </c>
      <c r="E9752" s="1" t="s">
        <v>16</v>
      </c>
      <c r="F9752" s="1" t="s">
        <v>28</v>
      </c>
      <c r="G9752">
        <v>16636.25</v>
      </c>
      <c r="H9752">
        <v>3</v>
      </c>
      <c r="I9752">
        <v>49908.75</v>
      </c>
      <c r="J9752">
        <v>2.77</v>
      </c>
      <c r="K9752">
        <v>1238</v>
      </c>
      <c r="L9752" s="2">
        <v>45507</v>
      </c>
      <c r="O9752" t="str">
        <f>IF(ecommerce_10000[[#This Row],[Platform]]="Souq","sq",ecommerce_10000[[#This Row],[Platform]])</f>
        <v>sq</v>
      </c>
      <c r="P9752" t="str">
        <f>IF(E9752="Souq","sq",IF(E9752="Jumia","Jum",E9752))</f>
        <v>sq</v>
      </c>
      <c r="Q9752">
        <f>VLOOKUP(ecommerce_10000[[#This Row],[City]],F:I,4,FALSE)</f>
        <v>26648.76</v>
      </c>
      <c r="R9752" s="1">
        <f>SUMIF(C:C,ecommerce_10000[[#This Row],[Category]],I:I)</f>
        <v>91504159.730000004</v>
      </c>
      <c r="S9752" s="1">
        <f>SUMIFS(I:I,C:C,C9752)</f>
        <v>91504159.730000004</v>
      </c>
      <c r="T9752" s="1" t="str">
        <f>INDEX(F:F,MATCH(ecommerce_10000[[#This Row],[TotalAmount]],I:I,0))</f>
        <v>Casablanca</v>
      </c>
    </row>
    <row r="9753" spans="1:20" x14ac:dyDescent="0.3">
      <c r="A9753" s="1" t="s">
        <v>9797</v>
      </c>
      <c r="B9753" s="1" t="s">
        <v>49</v>
      </c>
      <c r="C9753" s="1" t="s">
        <v>14</v>
      </c>
      <c r="D9753" s="1" t="s">
        <v>50</v>
      </c>
      <c r="E9753" s="1" t="s">
        <v>16</v>
      </c>
      <c r="F9753" s="1" t="s">
        <v>62</v>
      </c>
      <c r="G9753">
        <v>15407.4</v>
      </c>
      <c r="H9753">
        <v>3</v>
      </c>
      <c r="I9753">
        <v>46222.2</v>
      </c>
      <c r="J9753">
        <v>3.2</v>
      </c>
      <c r="K9753">
        <v>3673</v>
      </c>
      <c r="L9753" s="2">
        <v>45312</v>
      </c>
      <c r="O9753" t="str">
        <f>IF(ecommerce_10000[[#This Row],[Platform]]="Souq","sq",ecommerce_10000[[#This Row],[Platform]])</f>
        <v>sq</v>
      </c>
      <c r="P9753" t="str">
        <f>IF(E9753="Souq","sq",IF(E9753="Jumia","Jum",E9753))</f>
        <v>sq</v>
      </c>
      <c r="Q9753">
        <f>VLOOKUP(ecommerce_10000[[#This Row],[City]],F:I,4,FALSE)</f>
        <v>27872.98</v>
      </c>
      <c r="R9753" s="1">
        <f>SUMIF(C:C,ecommerce_10000[[#This Row],[Category]],I:I)</f>
        <v>92327183.770000085</v>
      </c>
      <c r="S9753" s="1">
        <f>SUMIFS(I:I,C:C,C9753)</f>
        <v>92327183.770000085</v>
      </c>
      <c r="T9753" s="1" t="str">
        <f>INDEX(F:F,MATCH(ecommerce_10000[[#This Row],[TotalAmount]],I:I,0))</f>
        <v>Giza</v>
      </c>
    </row>
    <row r="9754" spans="1:20" x14ac:dyDescent="0.3">
      <c r="A9754" s="1" t="s">
        <v>9798</v>
      </c>
      <c r="B9754" s="1" t="s">
        <v>25</v>
      </c>
      <c r="C9754" s="1" t="s">
        <v>26</v>
      </c>
      <c r="D9754" s="1" t="s">
        <v>27</v>
      </c>
      <c r="E9754" s="1" t="s">
        <v>47</v>
      </c>
      <c r="F9754" s="1" t="s">
        <v>28</v>
      </c>
      <c r="G9754">
        <v>5034.53</v>
      </c>
      <c r="H9754">
        <v>3</v>
      </c>
      <c r="I9754">
        <v>15103.59</v>
      </c>
      <c r="J9754">
        <v>4.1500000000000004</v>
      </c>
      <c r="K9754">
        <v>1696</v>
      </c>
      <c r="L9754" s="2">
        <v>45640</v>
      </c>
      <c r="O9754" t="str">
        <f>IF(ecommerce_10000[[#This Row],[Platform]]="Souq","sq",ecommerce_10000[[#This Row],[Platform]])</f>
        <v>Amazon</v>
      </c>
      <c r="P9754" t="str">
        <f>IF(E9754="Souq","sq",IF(E9754="Jumia","Jum",E9754))</f>
        <v>Amazon</v>
      </c>
      <c r="Q9754">
        <f>VLOOKUP(ecommerce_10000[[#This Row],[City]],F:I,4,FALSE)</f>
        <v>26648.76</v>
      </c>
      <c r="R9754" s="1">
        <f>SUMIF(C:C,ecommerce_10000[[#This Row],[Category]],I:I)</f>
        <v>29200970.130000021</v>
      </c>
      <c r="S9754" s="1">
        <f>SUMIFS(I:I,C:C,C9754)</f>
        <v>29200970.130000021</v>
      </c>
      <c r="T9754" s="1" t="str">
        <f>INDEX(F:F,MATCH(ecommerce_10000[[#This Row],[TotalAmount]],I:I,0))</f>
        <v>Casablanca</v>
      </c>
    </row>
    <row r="9755" spans="1:20" x14ac:dyDescent="0.3">
      <c r="A9755" s="1" t="s">
        <v>9799</v>
      </c>
      <c r="B9755" s="1" t="s">
        <v>25</v>
      </c>
      <c r="C9755" s="1" t="s">
        <v>26</v>
      </c>
      <c r="D9755" s="1" t="s">
        <v>27</v>
      </c>
      <c r="E9755" s="1" t="s">
        <v>22</v>
      </c>
      <c r="F9755" s="1" t="s">
        <v>17</v>
      </c>
      <c r="G9755">
        <v>13803</v>
      </c>
      <c r="H9755">
        <v>5</v>
      </c>
      <c r="I9755">
        <v>69015</v>
      </c>
      <c r="J9755">
        <v>2.17</v>
      </c>
      <c r="K9755">
        <v>375</v>
      </c>
      <c r="L9755" s="2">
        <v>45338</v>
      </c>
      <c r="O9755" t="str">
        <f>IF(ecommerce_10000[[#This Row],[Platform]]="Souq","sq",ecommerce_10000[[#This Row],[Platform]])</f>
        <v>Jumia</v>
      </c>
      <c r="P9755" t="str">
        <f>IF(E9755="Souq","sq",IF(E9755="Jumia","Jum",E9755))</f>
        <v>Jum</v>
      </c>
      <c r="Q9755">
        <f>VLOOKUP(ecommerce_10000[[#This Row],[City]],F:I,4,FALSE)</f>
        <v>16284.02</v>
      </c>
      <c r="R9755" s="1">
        <f>SUMIF(C:C,ecommerce_10000[[#This Row],[Category]],I:I)</f>
        <v>29200970.130000021</v>
      </c>
      <c r="S9755" s="1">
        <f>SUMIFS(I:I,C:C,C9755)</f>
        <v>29200970.130000021</v>
      </c>
      <c r="T9755" s="1" t="str">
        <f>INDEX(F:F,MATCH(ecommerce_10000[[#This Row],[TotalAmount]],I:I,0))</f>
        <v>Cairo</v>
      </c>
    </row>
    <row r="9756" spans="1:20" x14ac:dyDescent="0.3">
      <c r="A9756" s="1" t="s">
        <v>9800</v>
      </c>
      <c r="B9756" s="1" t="s">
        <v>25</v>
      </c>
      <c r="C9756" s="1" t="s">
        <v>26</v>
      </c>
      <c r="D9756" s="1" t="s">
        <v>27</v>
      </c>
      <c r="E9756" s="1" t="s">
        <v>22</v>
      </c>
      <c r="F9756" s="1" t="s">
        <v>33</v>
      </c>
      <c r="G9756">
        <v>2840</v>
      </c>
      <c r="H9756">
        <v>4</v>
      </c>
      <c r="I9756">
        <v>11360</v>
      </c>
      <c r="J9756">
        <v>4.53</v>
      </c>
      <c r="K9756">
        <v>194</v>
      </c>
      <c r="L9756" s="2">
        <v>45585</v>
      </c>
      <c r="O9756" t="str">
        <f>IF(ecommerce_10000[[#This Row],[Platform]]="Souq","sq",ecommerce_10000[[#This Row],[Platform]])</f>
        <v>Jumia</v>
      </c>
      <c r="P9756" t="str">
        <f>IF(E9756="Souq","sq",IF(E9756="Jumia","Jum",E9756))</f>
        <v>Jum</v>
      </c>
      <c r="Q9756">
        <f>VLOOKUP(ecommerce_10000[[#This Row],[City]],F:I,4,FALSE)</f>
        <v>3665.44</v>
      </c>
      <c r="R9756" s="1">
        <f>SUMIF(C:C,ecommerce_10000[[#This Row],[Category]],I:I)</f>
        <v>29200970.130000021</v>
      </c>
      <c r="S9756" s="1">
        <f>SUMIFS(I:I,C:C,C9756)</f>
        <v>29200970.130000021</v>
      </c>
      <c r="T9756" s="1" t="str">
        <f>INDEX(F:F,MATCH(ecommerce_10000[[#This Row],[TotalAmount]],I:I,0))</f>
        <v>Dubai</v>
      </c>
    </row>
    <row r="9757" spans="1:20" x14ac:dyDescent="0.3">
      <c r="A9757" s="1" t="s">
        <v>9801</v>
      </c>
      <c r="B9757" s="1" t="s">
        <v>19</v>
      </c>
      <c r="C9757" s="1" t="s">
        <v>20</v>
      </c>
      <c r="D9757" s="1" t="s">
        <v>21</v>
      </c>
      <c r="E9757" s="1" t="s">
        <v>22</v>
      </c>
      <c r="F9757" s="1" t="s">
        <v>40</v>
      </c>
      <c r="G9757">
        <v>7070.53</v>
      </c>
      <c r="H9757">
        <v>4</v>
      </c>
      <c r="I9757">
        <v>28282.12</v>
      </c>
      <c r="J9757">
        <v>4.6399999999999997</v>
      </c>
      <c r="K9757">
        <v>2589</v>
      </c>
      <c r="L9757" s="2">
        <v>45354</v>
      </c>
      <c r="O9757" t="str">
        <f>IF(ecommerce_10000[[#This Row],[Platform]]="Souq","sq",ecommerce_10000[[#This Row],[Platform]])</f>
        <v>Jumia</v>
      </c>
      <c r="P9757" t="str">
        <f>IF(E9757="Souq","sq",IF(E9757="Jumia","Jum",E9757))</f>
        <v>Jum</v>
      </c>
      <c r="Q9757">
        <f>VLOOKUP(ecommerce_10000[[#This Row],[City]],F:I,4,FALSE)</f>
        <v>99349.3</v>
      </c>
      <c r="R9757" s="1">
        <f>SUMIF(C:C,ecommerce_10000[[#This Row],[Category]],I:I)</f>
        <v>91504159.730000004</v>
      </c>
      <c r="S9757" s="1">
        <f>SUMIFS(I:I,C:C,C9757)</f>
        <v>91504159.730000004</v>
      </c>
      <c r="T9757" s="1" t="str">
        <f>INDEX(F:F,MATCH(ecommerce_10000[[#This Row],[TotalAmount]],I:I,0))</f>
        <v>Riyadh</v>
      </c>
    </row>
    <row r="9758" spans="1:20" x14ac:dyDescent="0.3">
      <c r="A9758" s="1" t="s">
        <v>9802</v>
      </c>
      <c r="B9758" s="1" t="s">
        <v>43</v>
      </c>
      <c r="C9758" s="1" t="s">
        <v>44</v>
      </c>
      <c r="D9758" s="1" t="s">
        <v>45</v>
      </c>
      <c r="E9758" s="1" t="s">
        <v>47</v>
      </c>
      <c r="F9758" s="1" t="s">
        <v>33</v>
      </c>
      <c r="G9758">
        <v>16401.5</v>
      </c>
      <c r="H9758">
        <v>1</v>
      </c>
      <c r="I9758">
        <v>16401.5</v>
      </c>
      <c r="J9758">
        <v>4.62</v>
      </c>
      <c r="K9758">
        <v>2859</v>
      </c>
      <c r="L9758" s="2">
        <v>45346</v>
      </c>
      <c r="O9758" t="str">
        <f>IF(ecommerce_10000[[#This Row],[Platform]]="Souq","sq",ecommerce_10000[[#This Row],[Platform]])</f>
        <v>Amazon</v>
      </c>
      <c r="P9758" t="str">
        <f>IF(E9758="Souq","sq",IF(E9758="Jumia","Jum",E9758))</f>
        <v>Amazon</v>
      </c>
      <c r="Q9758">
        <f>VLOOKUP(ecommerce_10000[[#This Row],[City]],F:I,4,FALSE)</f>
        <v>3665.44</v>
      </c>
      <c r="R9758" s="1">
        <f>SUMIF(C:C,ecommerce_10000[[#This Row],[Category]],I:I)</f>
        <v>31420413.200000018</v>
      </c>
      <c r="S9758" s="1">
        <f>SUMIFS(I:I,C:C,C9758)</f>
        <v>31420413.200000018</v>
      </c>
      <c r="T9758" s="1" t="str">
        <f>INDEX(F:F,MATCH(ecommerce_10000[[#This Row],[TotalAmount]],I:I,0))</f>
        <v>Dubai</v>
      </c>
    </row>
    <row r="9759" spans="1:20" x14ac:dyDescent="0.3">
      <c r="A9759" s="1" t="s">
        <v>9803</v>
      </c>
      <c r="B9759" s="1" t="s">
        <v>53</v>
      </c>
      <c r="C9759" s="1" t="s">
        <v>31</v>
      </c>
      <c r="D9759" s="1" t="s">
        <v>54</v>
      </c>
      <c r="E9759" s="1" t="s">
        <v>16</v>
      </c>
      <c r="F9759" s="1" t="s">
        <v>33</v>
      </c>
      <c r="G9759">
        <v>17364.13</v>
      </c>
      <c r="H9759">
        <v>2</v>
      </c>
      <c r="I9759">
        <v>34728.26</v>
      </c>
      <c r="J9759">
        <v>4.34</v>
      </c>
      <c r="K9759">
        <v>4619</v>
      </c>
      <c r="L9759" s="2">
        <v>45607</v>
      </c>
      <c r="O9759" t="str">
        <f>IF(ecommerce_10000[[#This Row],[Platform]]="Souq","sq",ecommerce_10000[[#This Row],[Platform]])</f>
        <v>sq</v>
      </c>
      <c r="P9759" t="str">
        <f>IF(E9759="Souq","sq",IF(E9759="Jumia","Jum",E9759))</f>
        <v>sq</v>
      </c>
      <c r="Q9759">
        <f>VLOOKUP(ecommerce_10000[[#This Row],[City]],F:I,4,FALSE)</f>
        <v>3665.44</v>
      </c>
      <c r="R9759" s="1">
        <f>SUMIF(C:C,ecommerce_10000[[#This Row],[Category]],I:I)</f>
        <v>57542997.559999913</v>
      </c>
      <c r="S9759" s="1">
        <f>SUMIFS(I:I,C:C,C9759)</f>
        <v>57542997.559999913</v>
      </c>
      <c r="T9759" s="1" t="str">
        <f>INDEX(F:F,MATCH(ecommerce_10000[[#This Row],[TotalAmount]],I:I,0))</f>
        <v>Dubai</v>
      </c>
    </row>
    <row r="9760" spans="1:20" x14ac:dyDescent="0.3">
      <c r="A9760" s="1" t="s">
        <v>9804</v>
      </c>
      <c r="B9760" s="1" t="s">
        <v>38</v>
      </c>
      <c r="C9760" s="1" t="s">
        <v>20</v>
      </c>
      <c r="D9760" s="1" t="s">
        <v>39</v>
      </c>
      <c r="E9760" s="1" t="s">
        <v>22</v>
      </c>
      <c r="F9760" s="1" t="s">
        <v>40</v>
      </c>
      <c r="G9760">
        <v>2173.4499999999998</v>
      </c>
      <c r="H9760">
        <v>5</v>
      </c>
      <c r="I9760">
        <v>10867.25</v>
      </c>
      <c r="J9760">
        <v>3.52</v>
      </c>
      <c r="K9760">
        <v>4819</v>
      </c>
      <c r="L9760" s="2">
        <v>45579</v>
      </c>
      <c r="O9760" t="str">
        <f>IF(ecommerce_10000[[#This Row],[Platform]]="Souq","sq",ecommerce_10000[[#This Row],[Platform]])</f>
        <v>Jumia</v>
      </c>
      <c r="P9760" t="str">
        <f>IF(E9760="Souq","sq",IF(E9760="Jumia","Jum",E9760))</f>
        <v>Jum</v>
      </c>
      <c r="Q9760">
        <f>VLOOKUP(ecommerce_10000[[#This Row],[City]],F:I,4,FALSE)</f>
        <v>99349.3</v>
      </c>
      <c r="R9760" s="1">
        <f>SUMIF(C:C,ecommerce_10000[[#This Row],[Category]],I:I)</f>
        <v>91504159.730000004</v>
      </c>
      <c r="S9760" s="1">
        <f>SUMIFS(I:I,C:C,C9760)</f>
        <v>91504159.730000004</v>
      </c>
      <c r="T9760" s="1" t="str">
        <f>INDEX(F:F,MATCH(ecommerce_10000[[#This Row],[TotalAmount]],I:I,0))</f>
        <v>Riyadh</v>
      </c>
    </row>
    <row r="9761" spans="1:20" x14ac:dyDescent="0.3">
      <c r="A9761" s="1" t="s">
        <v>9805</v>
      </c>
      <c r="B9761" s="1" t="s">
        <v>25</v>
      </c>
      <c r="C9761" s="1" t="s">
        <v>26</v>
      </c>
      <c r="D9761" s="1" t="s">
        <v>27</v>
      </c>
      <c r="E9761" s="1" t="s">
        <v>16</v>
      </c>
      <c r="F9761" s="1" t="s">
        <v>40</v>
      </c>
      <c r="G9761">
        <v>4721.74</v>
      </c>
      <c r="H9761">
        <v>2</v>
      </c>
      <c r="I9761">
        <v>9443.48</v>
      </c>
      <c r="J9761">
        <v>2</v>
      </c>
      <c r="K9761">
        <v>3506</v>
      </c>
      <c r="L9761" s="2">
        <v>45431</v>
      </c>
      <c r="O9761" t="str">
        <f>IF(ecommerce_10000[[#This Row],[Platform]]="Souq","sq",ecommerce_10000[[#This Row],[Platform]])</f>
        <v>sq</v>
      </c>
      <c r="P9761" t="str">
        <f>IF(E9761="Souq","sq",IF(E9761="Jumia","Jum",E9761))</f>
        <v>sq</v>
      </c>
      <c r="Q9761">
        <f>VLOOKUP(ecommerce_10000[[#This Row],[City]],F:I,4,FALSE)</f>
        <v>99349.3</v>
      </c>
      <c r="R9761" s="1">
        <f>SUMIF(C:C,ecommerce_10000[[#This Row],[Category]],I:I)</f>
        <v>29200970.130000021</v>
      </c>
      <c r="S9761" s="1">
        <f>SUMIFS(I:I,C:C,C9761)</f>
        <v>29200970.130000021</v>
      </c>
      <c r="T9761" s="1" t="str">
        <f>INDEX(F:F,MATCH(ecommerce_10000[[#This Row],[TotalAmount]],I:I,0))</f>
        <v>Riyadh</v>
      </c>
    </row>
    <row r="9762" spans="1:20" x14ac:dyDescent="0.3">
      <c r="A9762" s="1" t="s">
        <v>9806</v>
      </c>
      <c r="B9762" s="1" t="s">
        <v>13</v>
      </c>
      <c r="C9762" s="1" t="s">
        <v>14</v>
      </c>
      <c r="D9762" s="1" t="s">
        <v>15</v>
      </c>
      <c r="E9762" s="1" t="s">
        <v>47</v>
      </c>
      <c r="F9762" s="1" t="s">
        <v>23</v>
      </c>
      <c r="G9762">
        <v>10578.73</v>
      </c>
      <c r="H9762">
        <v>2</v>
      </c>
      <c r="I9762">
        <v>21157.46</v>
      </c>
      <c r="J9762">
        <v>2.68</v>
      </c>
      <c r="K9762">
        <v>1690</v>
      </c>
      <c r="L9762" s="2">
        <v>45529</v>
      </c>
      <c r="O9762" t="str">
        <f>IF(ecommerce_10000[[#This Row],[Platform]]="Souq","sq",ecommerce_10000[[#This Row],[Platform]])</f>
        <v>Amazon</v>
      </c>
      <c r="P9762" t="str">
        <f>IF(E9762="Souq","sq",IF(E9762="Jumia","Jum",E9762))</f>
        <v>Amazon</v>
      </c>
      <c r="Q9762">
        <f>VLOOKUP(ecommerce_10000[[#This Row],[City]],F:I,4,FALSE)</f>
        <v>13290.4</v>
      </c>
      <c r="R9762" s="1">
        <f>SUMIF(C:C,ecommerce_10000[[#This Row],[Category]],I:I)</f>
        <v>92327183.770000085</v>
      </c>
      <c r="S9762" s="1">
        <f>SUMIFS(I:I,C:C,C9762)</f>
        <v>92327183.770000085</v>
      </c>
      <c r="T9762" s="1" t="str">
        <f>INDEX(F:F,MATCH(ecommerce_10000[[#This Row],[TotalAmount]],I:I,0))</f>
        <v>Alexandria</v>
      </c>
    </row>
    <row r="9763" spans="1:20" x14ac:dyDescent="0.3">
      <c r="A9763" s="1" t="s">
        <v>9807</v>
      </c>
      <c r="B9763" s="1" t="s">
        <v>43</v>
      </c>
      <c r="C9763" s="1" t="s">
        <v>44</v>
      </c>
      <c r="D9763" s="1" t="s">
        <v>45</v>
      </c>
      <c r="E9763" s="1" t="s">
        <v>22</v>
      </c>
      <c r="F9763" s="1" t="s">
        <v>23</v>
      </c>
      <c r="G9763">
        <v>18515.3</v>
      </c>
      <c r="H9763">
        <v>5</v>
      </c>
      <c r="I9763">
        <v>92576.5</v>
      </c>
      <c r="J9763">
        <v>3.53</v>
      </c>
      <c r="K9763">
        <v>1586</v>
      </c>
      <c r="L9763" s="2">
        <v>45633</v>
      </c>
      <c r="O9763" t="str">
        <f>IF(ecommerce_10000[[#This Row],[Platform]]="Souq","sq",ecommerce_10000[[#This Row],[Platform]])</f>
        <v>Jumia</v>
      </c>
      <c r="P9763" t="str">
        <f>IF(E9763="Souq","sq",IF(E9763="Jumia","Jum",E9763))</f>
        <v>Jum</v>
      </c>
      <c r="Q9763">
        <f>VLOOKUP(ecommerce_10000[[#This Row],[City]],F:I,4,FALSE)</f>
        <v>13290.4</v>
      </c>
      <c r="R9763" s="1">
        <f>SUMIF(C:C,ecommerce_10000[[#This Row],[Category]],I:I)</f>
        <v>31420413.200000018</v>
      </c>
      <c r="S9763" s="1">
        <f>SUMIFS(I:I,C:C,C9763)</f>
        <v>31420413.200000018</v>
      </c>
      <c r="T9763" s="1" t="str">
        <f>INDEX(F:F,MATCH(ecommerce_10000[[#This Row],[TotalAmount]],I:I,0))</f>
        <v>Alexandria</v>
      </c>
    </row>
    <row r="9764" spans="1:20" x14ac:dyDescent="0.3">
      <c r="A9764" s="1" t="s">
        <v>9808</v>
      </c>
      <c r="B9764" s="1" t="s">
        <v>43</v>
      </c>
      <c r="C9764" s="1" t="s">
        <v>44</v>
      </c>
      <c r="D9764" s="1" t="s">
        <v>45</v>
      </c>
      <c r="E9764" s="1" t="s">
        <v>16</v>
      </c>
      <c r="F9764" s="1" t="s">
        <v>28</v>
      </c>
      <c r="G9764">
        <v>7585.38</v>
      </c>
      <c r="H9764">
        <v>4</v>
      </c>
      <c r="I9764">
        <v>30341.52</v>
      </c>
      <c r="J9764">
        <v>2.46</v>
      </c>
      <c r="K9764">
        <v>3577</v>
      </c>
      <c r="L9764" s="2">
        <v>45642</v>
      </c>
      <c r="O9764" t="str">
        <f>IF(ecommerce_10000[[#This Row],[Platform]]="Souq","sq",ecommerce_10000[[#This Row],[Platform]])</f>
        <v>sq</v>
      </c>
      <c r="P9764" t="str">
        <f>IF(E9764="Souq","sq",IF(E9764="Jumia","Jum",E9764))</f>
        <v>sq</v>
      </c>
      <c r="Q9764">
        <f>VLOOKUP(ecommerce_10000[[#This Row],[City]],F:I,4,FALSE)</f>
        <v>26648.76</v>
      </c>
      <c r="R9764" s="1">
        <f>SUMIF(C:C,ecommerce_10000[[#This Row],[Category]],I:I)</f>
        <v>31420413.200000018</v>
      </c>
      <c r="S9764" s="1">
        <f>SUMIFS(I:I,C:C,C9764)</f>
        <v>31420413.200000018</v>
      </c>
      <c r="T9764" s="1" t="str">
        <f>INDEX(F:F,MATCH(ecommerce_10000[[#This Row],[TotalAmount]],I:I,0))</f>
        <v>Casablanca</v>
      </c>
    </row>
    <row r="9765" spans="1:20" x14ac:dyDescent="0.3">
      <c r="A9765" s="1" t="s">
        <v>9809</v>
      </c>
      <c r="B9765" s="1" t="s">
        <v>65</v>
      </c>
      <c r="C9765" s="1" t="s">
        <v>20</v>
      </c>
      <c r="D9765" s="1" t="s">
        <v>66</v>
      </c>
      <c r="E9765" s="1" t="s">
        <v>47</v>
      </c>
      <c r="F9765" s="1" t="s">
        <v>23</v>
      </c>
      <c r="G9765">
        <v>4791.49</v>
      </c>
      <c r="H9765">
        <v>1</v>
      </c>
      <c r="I9765">
        <v>4791.49</v>
      </c>
      <c r="J9765">
        <v>1.84</v>
      </c>
      <c r="K9765">
        <v>1477</v>
      </c>
      <c r="L9765" s="2">
        <v>45398</v>
      </c>
      <c r="O9765" t="str">
        <f>IF(ecommerce_10000[[#This Row],[Platform]]="Souq","sq",ecommerce_10000[[#This Row],[Platform]])</f>
        <v>Amazon</v>
      </c>
      <c r="P9765" t="str">
        <f>IF(E9765="Souq","sq",IF(E9765="Jumia","Jum",E9765))</f>
        <v>Amazon</v>
      </c>
      <c r="Q9765">
        <f>VLOOKUP(ecommerce_10000[[#This Row],[City]],F:I,4,FALSE)</f>
        <v>13290.4</v>
      </c>
      <c r="R9765" s="1">
        <f>SUMIF(C:C,ecommerce_10000[[#This Row],[Category]],I:I)</f>
        <v>91504159.730000004</v>
      </c>
      <c r="S9765" s="1">
        <f>SUMIFS(I:I,C:C,C9765)</f>
        <v>91504159.730000004</v>
      </c>
      <c r="T9765" s="1" t="str">
        <f>INDEX(F:F,MATCH(ecommerce_10000[[#This Row],[TotalAmount]],I:I,0))</f>
        <v>Alexandria</v>
      </c>
    </row>
    <row r="9766" spans="1:20" x14ac:dyDescent="0.3">
      <c r="A9766" s="1" t="s">
        <v>9810</v>
      </c>
      <c r="B9766" s="1" t="s">
        <v>35</v>
      </c>
      <c r="C9766" s="1" t="s">
        <v>14</v>
      </c>
      <c r="D9766" s="1" t="s">
        <v>36</v>
      </c>
      <c r="E9766" s="1" t="s">
        <v>47</v>
      </c>
      <c r="F9766" s="1" t="s">
        <v>17</v>
      </c>
      <c r="G9766">
        <v>10486.64</v>
      </c>
      <c r="H9766">
        <v>4</v>
      </c>
      <c r="I9766">
        <v>41946.559999999998</v>
      </c>
      <c r="J9766">
        <v>2.8</v>
      </c>
      <c r="K9766">
        <v>2797</v>
      </c>
      <c r="L9766" s="2">
        <v>45335</v>
      </c>
      <c r="O9766" t="str">
        <f>IF(ecommerce_10000[[#This Row],[Platform]]="Souq","sq",ecommerce_10000[[#This Row],[Platform]])</f>
        <v>Amazon</v>
      </c>
      <c r="P9766" t="str">
        <f>IF(E9766="Souq","sq",IF(E9766="Jumia","Jum",E9766))</f>
        <v>Amazon</v>
      </c>
      <c r="Q9766">
        <f>VLOOKUP(ecommerce_10000[[#This Row],[City]],F:I,4,FALSE)</f>
        <v>16284.02</v>
      </c>
      <c r="R9766" s="1">
        <f>SUMIF(C:C,ecommerce_10000[[#This Row],[Category]],I:I)</f>
        <v>92327183.770000085</v>
      </c>
      <c r="S9766" s="1">
        <f>SUMIFS(I:I,C:C,C9766)</f>
        <v>92327183.770000085</v>
      </c>
      <c r="T9766" s="1" t="str">
        <f>INDEX(F:F,MATCH(ecommerce_10000[[#This Row],[TotalAmount]],I:I,0))</f>
        <v>Cairo</v>
      </c>
    </row>
    <row r="9767" spans="1:20" x14ac:dyDescent="0.3">
      <c r="A9767" s="1" t="s">
        <v>9811</v>
      </c>
      <c r="B9767" s="1" t="s">
        <v>65</v>
      </c>
      <c r="C9767" s="1" t="s">
        <v>20</v>
      </c>
      <c r="D9767" s="1" t="s">
        <v>66</v>
      </c>
      <c r="E9767" s="1" t="s">
        <v>16</v>
      </c>
      <c r="F9767" s="1" t="s">
        <v>33</v>
      </c>
      <c r="G9767">
        <v>12204.59</v>
      </c>
      <c r="H9767">
        <v>1</v>
      </c>
      <c r="I9767">
        <v>12204.59</v>
      </c>
      <c r="J9767">
        <v>2.04</v>
      </c>
      <c r="K9767">
        <v>690</v>
      </c>
      <c r="L9767" s="2">
        <v>45475</v>
      </c>
      <c r="O9767" t="str">
        <f>IF(ecommerce_10000[[#This Row],[Platform]]="Souq","sq",ecommerce_10000[[#This Row],[Platform]])</f>
        <v>sq</v>
      </c>
      <c r="P9767" t="str">
        <f>IF(E9767="Souq","sq",IF(E9767="Jumia","Jum",E9767))</f>
        <v>sq</v>
      </c>
      <c r="Q9767">
        <f>VLOOKUP(ecommerce_10000[[#This Row],[City]],F:I,4,FALSE)</f>
        <v>3665.44</v>
      </c>
      <c r="R9767" s="1">
        <f>SUMIF(C:C,ecommerce_10000[[#This Row],[Category]],I:I)</f>
        <v>91504159.730000004</v>
      </c>
      <c r="S9767" s="1">
        <f>SUMIFS(I:I,C:C,C9767)</f>
        <v>91504159.730000004</v>
      </c>
      <c r="T9767" s="1" t="str">
        <f>INDEX(F:F,MATCH(ecommerce_10000[[#This Row],[TotalAmount]],I:I,0))</f>
        <v>Dubai</v>
      </c>
    </row>
    <row r="9768" spans="1:20" x14ac:dyDescent="0.3">
      <c r="A9768" s="1" t="s">
        <v>9812</v>
      </c>
      <c r="B9768" s="1" t="s">
        <v>25</v>
      </c>
      <c r="C9768" s="1" t="s">
        <v>26</v>
      </c>
      <c r="D9768" s="1" t="s">
        <v>27</v>
      </c>
      <c r="E9768" s="1" t="s">
        <v>22</v>
      </c>
      <c r="F9768" s="1" t="s">
        <v>62</v>
      </c>
      <c r="G9768">
        <v>12219.14</v>
      </c>
      <c r="H9768">
        <v>4</v>
      </c>
      <c r="I9768">
        <v>48876.56</v>
      </c>
      <c r="J9768">
        <v>3.11</v>
      </c>
      <c r="K9768">
        <v>1329</v>
      </c>
      <c r="L9768" s="2">
        <v>45371</v>
      </c>
      <c r="O9768" t="str">
        <f>IF(ecommerce_10000[[#This Row],[Platform]]="Souq","sq",ecommerce_10000[[#This Row],[Platform]])</f>
        <v>Jumia</v>
      </c>
      <c r="P9768" t="str">
        <f>IF(E9768="Souq","sq",IF(E9768="Jumia","Jum",E9768))</f>
        <v>Jum</v>
      </c>
      <c r="Q9768">
        <f>VLOOKUP(ecommerce_10000[[#This Row],[City]],F:I,4,FALSE)</f>
        <v>27872.98</v>
      </c>
      <c r="R9768" s="1">
        <f>SUMIF(C:C,ecommerce_10000[[#This Row],[Category]],I:I)</f>
        <v>29200970.130000021</v>
      </c>
      <c r="S9768" s="1">
        <f>SUMIFS(I:I,C:C,C9768)</f>
        <v>29200970.130000021</v>
      </c>
      <c r="T9768" s="1" t="str">
        <f>INDEX(F:F,MATCH(ecommerce_10000[[#This Row],[TotalAmount]],I:I,0))</f>
        <v>Giza</v>
      </c>
    </row>
    <row r="9769" spans="1:20" x14ac:dyDescent="0.3">
      <c r="A9769" s="1" t="s">
        <v>9813</v>
      </c>
      <c r="B9769" s="1" t="s">
        <v>38</v>
      </c>
      <c r="C9769" s="1" t="s">
        <v>20</v>
      </c>
      <c r="D9769" s="1" t="s">
        <v>39</v>
      </c>
      <c r="E9769" s="1" t="s">
        <v>22</v>
      </c>
      <c r="F9769" s="1" t="s">
        <v>23</v>
      </c>
      <c r="G9769">
        <v>2575.61</v>
      </c>
      <c r="H9769">
        <v>4</v>
      </c>
      <c r="I9769">
        <v>10302.44</v>
      </c>
      <c r="J9769">
        <v>1.37</v>
      </c>
      <c r="K9769">
        <v>775</v>
      </c>
      <c r="L9769" s="2">
        <v>45487</v>
      </c>
      <c r="O9769" t="str">
        <f>IF(ecommerce_10000[[#This Row],[Platform]]="Souq","sq",ecommerce_10000[[#This Row],[Platform]])</f>
        <v>Jumia</v>
      </c>
      <c r="P9769" t="str">
        <f>IF(E9769="Souq","sq",IF(E9769="Jumia","Jum",E9769))</f>
        <v>Jum</v>
      </c>
      <c r="Q9769">
        <f>VLOOKUP(ecommerce_10000[[#This Row],[City]],F:I,4,FALSE)</f>
        <v>13290.4</v>
      </c>
      <c r="R9769" s="1">
        <f>SUMIF(C:C,ecommerce_10000[[#This Row],[Category]],I:I)</f>
        <v>91504159.730000004</v>
      </c>
      <c r="S9769" s="1">
        <f>SUMIFS(I:I,C:C,C9769)</f>
        <v>91504159.730000004</v>
      </c>
      <c r="T9769" s="1" t="str">
        <f>INDEX(F:F,MATCH(ecommerce_10000[[#This Row],[TotalAmount]],I:I,0))</f>
        <v>Alexandria</v>
      </c>
    </row>
    <row r="9770" spans="1:20" x14ac:dyDescent="0.3">
      <c r="A9770" s="1" t="s">
        <v>9814</v>
      </c>
      <c r="B9770" s="1" t="s">
        <v>13</v>
      </c>
      <c r="C9770" s="1" t="s">
        <v>14</v>
      </c>
      <c r="D9770" s="1" t="s">
        <v>15</v>
      </c>
      <c r="E9770" s="1" t="s">
        <v>16</v>
      </c>
      <c r="F9770" s="1" t="s">
        <v>40</v>
      </c>
      <c r="G9770">
        <v>2942.35</v>
      </c>
      <c r="H9770">
        <v>2</v>
      </c>
      <c r="I9770">
        <v>5884.7</v>
      </c>
      <c r="J9770">
        <v>1.34</v>
      </c>
      <c r="K9770">
        <v>4314</v>
      </c>
      <c r="L9770" s="2">
        <v>45387</v>
      </c>
      <c r="O9770" t="str">
        <f>IF(ecommerce_10000[[#This Row],[Platform]]="Souq","sq",ecommerce_10000[[#This Row],[Platform]])</f>
        <v>sq</v>
      </c>
      <c r="P9770" t="str">
        <f>IF(E9770="Souq","sq",IF(E9770="Jumia","Jum",E9770))</f>
        <v>sq</v>
      </c>
      <c r="Q9770">
        <f>VLOOKUP(ecommerce_10000[[#This Row],[City]],F:I,4,FALSE)</f>
        <v>99349.3</v>
      </c>
      <c r="R9770" s="1">
        <f>SUMIF(C:C,ecommerce_10000[[#This Row],[Category]],I:I)</f>
        <v>92327183.770000085</v>
      </c>
      <c r="S9770" s="1">
        <f>SUMIFS(I:I,C:C,C9770)</f>
        <v>92327183.770000085</v>
      </c>
      <c r="T9770" s="1" t="str">
        <f>INDEX(F:F,MATCH(ecommerce_10000[[#This Row],[TotalAmount]],I:I,0))</f>
        <v>Riyadh</v>
      </c>
    </row>
    <row r="9771" spans="1:20" x14ac:dyDescent="0.3">
      <c r="A9771" s="1" t="s">
        <v>9815</v>
      </c>
      <c r="B9771" s="1" t="s">
        <v>19</v>
      </c>
      <c r="C9771" s="1" t="s">
        <v>20</v>
      </c>
      <c r="D9771" s="1" t="s">
        <v>21</v>
      </c>
      <c r="E9771" s="1" t="s">
        <v>16</v>
      </c>
      <c r="F9771" s="1" t="s">
        <v>33</v>
      </c>
      <c r="G9771">
        <v>12917.79</v>
      </c>
      <c r="H9771">
        <v>5</v>
      </c>
      <c r="I9771">
        <v>64588.95</v>
      </c>
      <c r="J9771">
        <v>3.81</v>
      </c>
      <c r="K9771">
        <v>495</v>
      </c>
      <c r="L9771" s="2">
        <v>45457</v>
      </c>
      <c r="O9771" t="str">
        <f>IF(ecommerce_10000[[#This Row],[Platform]]="Souq","sq",ecommerce_10000[[#This Row],[Platform]])</f>
        <v>sq</v>
      </c>
      <c r="P9771" t="str">
        <f>IF(E9771="Souq","sq",IF(E9771="Jumia","Jum",E9771))</f>
        <v>sq</v>
      </c>
      <c r="Q9771">
        <f>VLOOKUP(ecommerce_10000[[#This Row],[City]],F:I,4,FALSE)</f>
        <v>3665.44</v>
      </c>
      <c r="R9771" s="1">
        <f>SUMIF(C:C,ecommerce_10000[[#This Row],[Category]],I:I)</f>
        <v>91504159.730000004</v>
      </c>
      <c r="S9771" s="1">
        <f>SUMIFS(I:I,C:C,C9771)</f>
        <v>91504159.730000004</v>
      </c>
      <c r="T9771" s="1" t="str">
        <f>INDEX(F:F,MATCH(ecommerce_10000[[#This Row],[TotalAmount]],I:I,0))</f>
        <v>Dubai</v>
      </c>
    </row>
    <row r="9772" spans="1:20" x14ac:dyDescent="0.3">
      <c r="A9772" s="1" t="s">
        <v>9816</v>
      </c>
      <c r="B9772" s="1" t="s">
        <v>53</v>
      </c>
      <c r="C9772" s="1" t="s">
        <v>31</v>
      </c>
      <c r="D9772" s="1" t="s">
        <v>54</v>
      </c>
      <c r="E9772" s="1" t="s">
        <v>47</v>
      </c>
      <c r="F9772" s="1" t="s">
        <v>33</v>
      </c>
      <c r="G9772">
        <v>7422.8</v>
      </c>
      <c r="H9772">
        <v>4</v>
      </c>
      <c r="I9772">
        <v>29691.200000000001</v>
      </c>
      <c r="J9772">
        <v>3.51</v>
      </c>
      <c r="K9772">
        <v>101</v>
      </c>
      <c r="L9772" s="2">
        <v>45308</v>
      </c>
      <c r="O9772" t="str">
        <f>IF(ecommerce_10000[[#This Row],[Platform]]="Souq","sq",ecommerce_10000[[#This Row],[Platform]])</f>
        <v>Amazon</v>
      </c>
      <c r="P9772" t="str">
        <f>IF(E9772="Souq","sq",IF(E9772="Jumia","Jum",E9772))</f>
        <v>Amazon</v>
      </c>
      <c r="Q9772">
        <f>VLOOKUP(ecommerce_10000[[#This Row],[City]],F:I,4,FALSE)</f>
        <v>3665.44</v>
      </c>
      <c r="R9772" s="1">
        <f>SUMIF(C:C,ecommerce_10000[[#This Row],[Category]],I:I)</f>
        <v>57542997.559999913</v>
      </c>
      <c r="S9772" s="1">
        <f>SUMIFS(I:I,C:C,C9772)</f>
        <v>57542997.559999913</v>
      </c>
      <c r="T9772" s="1" t="str">
        <f>INDEX(F:F,MATCH(ecommerce_10000[[#This Row],[TotalAmount]],I:I,0))</f>
        <v>Dubai</v>
      </c>
    </row>
    <row r="9773" spans="1:20" x14ac:dyDescent="0.3">
      <c r="A9773" s="1" t="s">
        <v>9817</v>
      </c>
      <c r="B9773" s="1" t="s">
        <v>49</v>
      </c>
      <c r="C9773" s="1" t="s">
        <v>14</v>
      </c>
      <c r="D9773" s="1" t="s">
        <v>50</v>
      </c>
      <c r="E9773" s="1" t="s">
        <v>22</v>
      </c>
      <c r="F9773" s="1" t="s">
        <v>23</v>
      </c>
      <c r="G9773">
        <v>1788.47</v>
      </c>
      <c r="H9773">
        <v>2</v>
      </c>
      <c r="I9773">
        <v>3576.94</v>
      </c>
      <c r="J9773">
        <v>3.87</v>
      </c>
      <c r="K9773">
        <v>799</v>
      </c>
      <c r="L9773" s="2">
        <v>45390</v>
      </c>
      <c r="O9773" t="str">
        <f>IF(ecommerce_10000[[#This Row],[Platform]]="Souq","sq",ecommerce_10000[[#This Row],[Platform]])</f>
        <v>Jumia</v>
      </c>
      <c r="P9773" t="str">
        <f>IF(E9773="Souq","sq",IF(E9773="Jumia","Jum",E9773))</f>
        <v>Jum</v>
      </c>
      <c r="Q9773">
        <f>VLOOKUP(ecommerce_10000[[#This Row],[City]],F:I,4,FALSE)</f>
        <v>13290.4</v>
      </c>
      <c r="R9773" s="1">
        <f>SUMIF(C:C,ecommerce_10000[[#This Row],[Category]],I:I)</f>
        <v>92327183.770000085</v>
      </c>
      <c r="S9773" s="1">
        <f>SUMIFS(I:I,C:C,C9773)</f>
        <v>92327183.770000085</v>
      </c>
      <c r="T9773" s="1" t="str">
        <f>INDEX(F:F,MATCH(ecommerce_10000[[#This Row],[TotalAmount]],I:I,0))</f>
        <v>Alexandria</v>
      </c>
    </row>
    <row r="9774" spans="1:20" x14ac:dyDescent="0.3">
      <c r="A9774" s="1" t="s">
        <v>9818</v>
      </c>
      <c r="B9774" s="1" t="s">
        <v>19</v>
      </c>
      <c r="C9774" s="1" t="s">
        <v>20</v>
      </c>
      <c r="D9774" s="1" t="s">
        <v>21</v>
      </c>
      <c r="E9774" s="1" t="s">
        <v>16</v>
      </c>
      <c r="F9774" s="1" t="s">
        <v>17</v>
      </c>
      <c r="G9774">
        <v>9894.7900000000009</v>
      </c>
      <c r="H9774">
        <v>4</v>
      </c>
      <c r="I9774">
        <v>39579.160000000003</v>
      </c>
      <c r="J9774">
        <v>3.31</v>
      </c>
      <c r="K9774">
        <v>636</v>
      </c>
      <c r="L9774" s="2">
        <v>45585</v>
      </c>
      <c r="O9774" t="str">
        <f>IF(ecommerce_10000[[#This Row],[Platform]]="Souq","sq",ecommerce_10000[[#This Row],[Platform]])</f>
        <v>sq</v>
      </c>
      <c r="P9774" t="str">
        <f>IF(E9774="Souq","sq",IF(E9774="Jumia","Jum",E9774))</f>
        <v>sq</v>
      </c>
      <c r="Q9774">
        <f>VLOOKUP(ecommerce_10000[[#This Row],[City]],F:I,4,FALSE)</f>
        <v>16284.02</v>
      </c>
      <c r="R9774" s="1">
        <f>SUMIF(C:C,ecommerce_10000[[#This Row],[Category]],I:I)</f>
        <v>91504159.730000004</v>
      </c>
      <c r="S9774" s="1">
        <f>SUMIFS(I:I,C:C,C9774)</f>
        <v>91504159.730000004</v>
      </c>
      <c r="T9774" s="1" t="str">
        <f>INDEX(F:F,MATCH(ecommerce_10000[[#This Row],[TotalAmount]],I:I,0))</f>
        <v>Cairo</v>
      </c>
    </row>
    <row r="9775" spans="1:20" x14ac:dyDescent="0.3">
      <c r="A9775" s="1" t="s">
        <v>9819</v>
      </c>
      <c r="B9775" s="1" t="s">
        <v>19</v>
      </c>
      <c r="C9775" s="1" t="s">
        <v>20</v>
      </c>
      <c r="D9775" s="1" t="s">
        <v>21</v>
      </c>
      <c r="E9775" s="1" t="s">
        <v>47</v>
      </c>
      <c r="F9775" s="1" t="s">
        <v>17</v>
      </c>
      <c r="G9775">
        <v>13207.49</v>
      </c>
      <c r="H9775">
        <v>5</v>
      </c>
      <c r="I9775">
        <v>66037.45</v>
      </c>
      <c r="J9775">
        <v>4.9000000000000004</v>
      </c>
      <c r="K9775">
        <v>803</v>
      </c>
      <c r="L9775" s="2">
        <v>45524</v>
      </c>
      <c r="O9775" t="str">
        <f>IF(ecommerce_10000[[#This Row],[Platform]]="Souq","sq",ecommerce_10000[[#This Row],[Platform]])</f>
        <v>Amazon</v>
      </c>
      <c r="P9775" t="str">
        <f>IF(E9775="Souq","sq",IF(E9775="Jumia","Jum",E9775))</f>
        <v>Amazon</v>
      </c>
      <c r="Q9775">
        <f>VLOOKUP(ecommerce_10000[[#This Row],[City]],F:I,4,FALSE)</f>
        <v>16284.02</v>
      </c>
      <c r="R9775" s="1">
        <f>SUMIF(C:C,ecommerce_10000[[#This Row],[Category]],I:I)</f>
        <v>91504159.730000004</v>
      </c>
      <c r="S9775" s="1">
        <f>SUMIFS(I:I,C:C,C9775)</f>
        <v>91504159.730000004</v>
      </c>
      <c r="T9775" s="1" t="str">
        <f>INDEX(F:F,MATCH(ecommerce_10000[[#This Row],[TotalAmount]],I:I,0))</f>
        <v>Cairo</v>
      </c>
    </row>
    <row r="9776" spans="1:20" x14ac:dyDescent="0.3">
      <c r="A9776" s="1" t="s">
        <v>9820</v>
      </c>
      <c r="B9776" s="1" t="s">
        <v>13</v>
      </c>
      <c r="C9776" s="1" t="s">
        <v>14</v>
      </c>
      <c r="D9776" s="1" t="s">
        <v>15</v>
      </c>
      <c r="E9776" s="1" t="s">
        <v>16</v>
      </c>
      <c r="F9776" s="1" t="s">
        <v>23</v>
      </c>
      <c r="G9776">
        <v>14153.43</v>
      </c>
      <c r="H9776">
        <v>3</v>
      </c>
      <c r="I9776">
        <v>42460.29</v>
      </c>
      <c r="J9776">
        <v>1.08</v>
      </c>
      <c r="K9776">
        <v>3093</v>
      </c>
      <c r="L9776" s="2">
        <v>45473</v>
      </c>
      <c r="O9776" t="str">
        <f>IF(ecommerce_10000[[#This Row],[Platform]]="Souq","sq",ecommerce_10000[[#This Row],[Platform]])</f>
        <v>sq</v>
      </c>
      <c r="P9776" t="str">
        <f>IF(E9776="Souq","sq",IF(E9776="Jumia","Jum",E9776))</f>
        <v>sq</v>
      </c>
      <c r="Q9776">
        <f>VLOOKUP(ecommerce_10000[[#This Row],[City]],F:I,4,FALSE)</f>
        <v>13290.4</v>
      </c>
      <c r="R9776" s="1">
        <f>SUMIF(C:C,ecommerce_10000[[#This Row],[Category]],I:I)</f>
        <v>92327183.770000085</v>
      </c>
      <c r="S9776" s="1">
        <f>SUMIFS(I:I,C:C,C9776)</f>
        <v>92327183.770000085</v>
      </c>
      <c r="T9776" s="1" t="str">
        <f>INDEX(F:F,MATCH(ecommerce_10000[[#This Row],[TotalAmount]],I:I,0))</f>
        <v>Alexandria</v>
      </c>
    </row>
    <row r="9777" spans="1:20" x14ac:dyDescent="0.3">
      <c r="A9777" s="1" t="s">
        <v>9821</v>
      </c>
      <c r="B9777" s="1" t="s">
        <v>35</v>
      </c>
      <c r="C9777" s="1" t="s">
        <v>14</v>
      </c>
      <c r="D9777" s="1" t="s">
        <v>36</v>
      </c>
      <c r="E9777" s="1" t="s">
        <v>16</v>
      </c>
      <c r="F9777" s="1" t="s">
        <v>23</v>
      </c>
      <c r="G9777">
        <v>6689.41</v>
      </c>
      <c r="H9777">
        <v>1</v>
      </c>
      <c r="I9777">
        <v>6689.41</v>
      </c>
      <c r="J9777">
        <v>4.33</v>
      </c>
      <c r="K9777">
        <v>552</v>
      </c>
      <c r="L9777" s="2">
        <v>45410</v>
      </c>
      <c r="O9777" t="str">
        <f>IF(ecommerce_10000[[#This Row],[Platform]]="Souq","sq",ecommerce_10000[[#This Row],[Platform]])</f>
        <v>sq</v>
      </c>
      <c r="P9777" t="str">
        <f>IF(E9777="Souq","sq",IF(E9777="Jumia","Jum",E9777))</f>
        <v>sq</v>
      </c>
      <c r="Q9777">
        <f>VLOOKUP(ecommerce_10000[[#This Row],[City]],F:I,4,FALSE)</f>
        <v>13290.4</v>
      </c>
      <c r="R9777" s="1">
        <f>SUMIF(C:C,ecommerce_10000[[#This Row],[Category]],I:I)</f>
        <v>92327183.770000085</v>
      </c>
      <c r="S9777" s="1">
        <f>SUMIFS(I:I,C:C,C9777)</f>
        <v>92327183.770000085</v>
      </c>
      <c r="T9777" s="1" t="str">
        <f>INDEX(F:F,MATCH(ecommerce_10000[[#This Row],[TotalAmount]],I:I,0))</f>
        <v>Alexandria</v>
      </c>
    </row>
    <row r="9778" spans="1:20" x14ac:dyDescent="0.3">
      <c r="A9778" s="1" t="s">
        <v>9822</v>
      </c>
      <c r="B9778" s="1" t="s">
        <v>19</v>
      </c>
      <c r="C9778" s="1" t="s">
        <v>20</v>
      </c>
      <c r="D9778" s="1" t="s">
        <v>21</v>
      </c>
      <c r="E9778" s="1" t="s">
        <v>47</v>
      </c>
      <c r="F9778" s="1" t="s">
        <v>17</v>
      </c>
      <c r="G9778">
        <v>10826.15</v>
      </c>
      <c r="H9778">
        <v>2</v>
      </c>
      <c r="I9778">
        <v>21652.3</v>
      </c>
      <c r="J9778">
        <v>2.0299999999999998</v>
      </c>
      <c r="K9778">
        <v>3235</v>
      </c>
      <c r="L9778" s="2">
        <v>45377</v>
      </c>
      <c r="O9778" t="str">
        <f>IF(ecommerce_10000[[#This Row],[Platform]]="Souq","sq",ecommerce_10000[[#This Row],[Platform]])</f>
        <v>Amazon</v>
      </c>
      <c r="P9778" t="str">
        <f>IF(E9778="Souq","sq",IF(E9778="Jumia","Jum",E9778))</f>
        <v>Amazon</v>
      </c>
      <c r="Q9778">
        <f>VLOOKUP(ecommerce_10000[[#This Row],[City]],F:I,4,FALSE)</f>
        <v>16284.02</v>
      </c>
      <c r="R9778" s="1">
        <f>SUMIF(C:C,ecommerce_10000[[#This Row],[Category]],I:I)</f>
        <v>91504159.730000004</v>
      </c>
      <c r="S9778" s="1">
        <f>SUMIFS(I:I,C:C,C9778)</f>
        <v>91504159.730000004</v>
      </c>
      <c r="T9778" s="1" t="str">
        <f>INDEX(F:F,MATCH(ecommerce_10000[[#This Row],[TotalAmount]],I:I,0))</f>
        <v>Cairo</v>
      </c>
    </row>
    <row r="9779" spans="1:20" x14ac:dyDescent="0.3">
      <c r="A9779" s="1" t="s">
        <v>9823</v>
      </c>
      <c r="B9779" s="1" t="s">
        <v>43</v>
      </c>
      <c r="C9779" s="1" t="s">
        <v>44</v>
      </c>
      <c r="D9779" s="1" t="s">
        <v>45</v>
      </c>
      <c r="E9779" s="1" t="s">
        <v>47</v>
      </c>
      <c r="F9779" s="1" t="s">
        <v>40</v>
      </c>
      <c r="G9779">
        <v>4803.1099999999997</v>
      </c>
      <c r="H9779">
        <v>5</v>
      </c>
      <c r="I9779">
        <v>24015.55</v>
      </c>
      <c r="J9779">
        <v>4.04</v>
      </c>
      <c r="K9779">
        <v>2635</v>
      </c>
      <c r="L9779" s="2">
        <v>45635</v>
      </c>
      <c r="O9779" t="str">
        <f>IF(ecommerce_10000[[#This Row],[Platform]]="Souq","sq",ecommerce_10000[[#This Row],[Platform]])</f>
        <v>Amazon</v>
      </c>
      <c r="P9779" t="str">
        <f>IF(E9779="Souq","sq",IF(E9779="Jumia","Jum",E9779))</f>
        <v>Amazon</v>
      </c>
      <c r="Q9779">
        <f>VLOOKUP(ecommerce_10000[[#This Row],[City]],F:I,4,FALSE)</f>
        <v>99349.3</v>
      </c>
      <c r="R9779" s="1">
        <f>SUMIF(C:C,ecommerce_10000[[#This Row],[Category]],I:I)</f>
        <v>31420413.200000018</v>
      </c>
      <c r="S9779" s="1">
        <f>SUMIFS(I:I,C:C,C9779)</f>
        <v>31420413.200000018</v>
      </c>
      <c r="T9779" s="1" t="str">
        <f>INDEX(F:F,MATCH(ecommerce_10000[[#This Row],[TotalAmount]],I:I,0))</f>
        <v>Riyadh</v>
      </c>
    </row>
    <row r="9780" spans="1:20" x14ac:dyDescent="0.3">
      <c r="A9780" s="1" t="s">
        <v>9824</v>
      </c>
      <c r="B9780" s="1" t="s">
        <v>25</v>
      </c>
      <c r="C9780" s="1" t="s">
        <v>26</v>
      </c>
      <c r="D9780" s="1" t="s">
        <v>27</v>
      </c>
      <c r="E9780" s="1" t="s">
        <v>16</v>
      </c>
      <c r="F9780" s="1" t="s">
        <v>17</v>
      </c>
      <c r="G9780">
        <v>10911.57</v>
      </c>
      <c r="H9780">
        <v>2</v>
      </c>
      <c r="I9780">
        <v>21823.14</v>
      </c>
      <c r="J9780">
        <v>3.28</v>
      </c>
      <c r="K9780">
        <v>2826</v>
      </c>
      <c r="L9780" s="2">
        <v>45370</v>
      </c>
      <c r="O9780" t="str">
        <f>IF(ecommerce_10000[[#This Row],[Platform]]="Souq","sq",ecommerce_10000[[#This Row],[Platform]])</f>
        <v>sq</v>
      </c>
      <c r="P9780" t="str">
        <f>IF(E9780="Souq","sq",IF(E9780="Jumia","Jum",E9780))</f>
        <v>sq</v>
      </c>
      <c r="Q9780">
        <f>VLOOKUP(ecommerce_10000[[#This Row],[City]],F:I,4,FALSE)</f>
        <v>16284.02</v>
      </c>
      <c r="R9780" s="1">
        <f>SUMIF(C:C,ecommerce_10000[[#This Row],[Category]],I:I)</f>
        <v>29200970.130000021</v>
      </c>
      <c r="S9780" s="1">
        <f>SUMIFS(I:I,C:C,C9780)</f>
        <v>29200970.130000021</v>
      </c>
      <c r="T9780" s="1" t="str">
        <f>INDEX(F:F,MATCH(ecommerce_10000[[#This Row],[TotalAmount]],I:I,0))</f>
        <v>Cairo</v>
      </c>
    </row>
    <row r="9781" spans="1:20" x14ac:dyDescent="0.3">
      <c r="A9781" s="1" t="s">
        <v>9825</v>
      </c>
      <c r="B9781" s="1" t="s">
        <v>43</v>
      </c>
      <c r="C9781" s="1" t="s">
        <v>44</v>
      </c>
      <c r="D9781" s="1" t="s">
        <v>45</v>
      </c>
      <c r="E9781" s="1" t="s">
        <v>16</v>
      </c>
      <c r="F9781" s="1" t="s">
        <v>62</v>
      </c>
      <c r="G9781">
        <v>15546.44</v>
      </c>
      <c r="H9781">
        <v>1</v>
      </c>
      <c r="I9781">
        <v>15546.44</v>
      </c>
      <c r="J9781">
        <v>1.08</v>
      </c>
      <c r="K9781">
        <v>1835</v>
      </c>
      <c r="L9781" s="2">
        <v>45342</v>
      </c>
      <c r="O9781" t="str">
        <f>IF(ecommerce_10000[[#This Row],[Platform]]="Souq","sq",ecommerce_10000[[#This Row],[Platform]])</f>
        <v>sq</v>
      </c>
      <c r="P9781" t="str">
        <f>IF(E9781="Souq","sq",IF(E9781="Jumia","Jum",E9781))</f>
        <v>sq</v>
      </c>
      <c r="Q9781">
        <f>VLOOKUP(ecommerce_10000[[#This Row],[City]],F:I,4,FALSE)</f>
        <v>27872.98</v>
      </c>
      <c r="R9781" s="1">
        <f>SUMIF(C:C,ecommerce_10000[[#This Row],[Category]],I:I)</f>
        <v>31420413.200000018</v>
      </c>
      <c r="S9781" s="1">
        <f>SUMIFS(I:I,C:C,C9781)</f>
        <v>31420413.200000018</v>
      </c>
      <c r="T9781" s="1" t="str">
        <f>INDEX(F:F,MATCH(ecommerce_10000[[#This Row],[TotalAmount]],I:I,0))</f>
        <v>Giza</v>
      </c>
    </row>
    <row r="9782" spans="1:20" x14ac:dyDescent="0.3">
      <c r="A9782" s="1" t="s">
        <v>9826</v>
      </c>
      <c r="B9782" s="1" t="s">
        <v>53</v>
      </c>
      <c r="C9782" s="1" t="s">
        <v>31</v>
      </c>
      <c r="D9782" s="1" t="s">
        <v>54</v>
      </c>
      <c r="E9782" s="1" t="s">
        <v>22</v>
      </c>
      <c r="F9782" s="1" t="s">
        <v>40</v>
      </c>
      <c r="G9782">
        <v>1390.92</v>
      </c>
      <c r="H9782">
        <v>5</v>
      </c>
      <c r="I9782">
        <v>6954.6</v>
      </c>
      <c r="J9782">
        <v>4.6900000000000004</v>
      </c>
      <c r="K9782">
        <v>4193</v>
      </c>
      <c r="L9782" s="2">
        <v>45469</v>
      </c>
      <c r="O9782" t="str">
        <f>IF(ecommerce_10000[[#This Row],[Platform]]="Souq","sq",ecommerce_10000[[#This Row],[Platform]])</f>
        <v>Jumia</v>
      </c>
      <c r="P9782" t="str">
        <f>IF(E9782="Souq","sq",IF(E9782="Jumia","Jum",E9782))</f>
        <v>Jum</v>
      </c>
      <c r="Q9782">
        <f>VLOOKUP(ecommerce_10000[[#This Row],[City]],F:I,4,FALSE)</f>
        <v>99349.3</v>
      </c>
      <c r="R9782" s="1">
        <f>SUMIF(C:C,ecommerce_10000[[#This Row],[Category]],I:I)</f>
        <v>57542997.559999913</v>
      </c>
      <c r="S9782" s="1">
        <f>SUMIFS(I:I,C:C,C9782)</f>
        <v>57542997.559999913</v>
      </c>
      <c r="T9782" s="1" t="str">
        <f>INDEX(F:F,MATCH(ecommerce_10000[[#This Row],[TotalAmount]],I:I,0))</f>
        <v>Riyadh</v>
      </c>
    </row>
    <row r="9783" spans="1:20" x14ac:dyDescent="0.3">
      <c r="A9783" s="1" t="s">
        <v>9827</v>
      </c>
      <c r="B9783" s="1" t="s">
        <v>38</v>
      </c>
      <c r="C9783" s="1" t="s">
        <v>20</v>
      </c>
      <c r="D9783" s="1" t="s">
        <v>39</v>
      </c>
      <c r="E9783" s="1" t="s">
        <v>22</v>
      </c>
      <c r="F9783" s="1" t="s">
        <v>23</v>
      </c>
      <c r="G9783">
        <v>2812.26</v>
      </c>
      <c r="H9783">
        <v>5</v>
      </c>
      <c r="I9783">
        <v>14061.3</v>
      </c>
      <c r="J9783">
        <v>3.2</v>
      </c>
      <c r="K9783">
        <v>1666</v>
      </c>
      <c r="L9783" s="2">
        <v>45634</v>
      </c>
      <c r="O9783" t="str">
        <f>IF(ecommerce_10000[[#This Row],[Platform]]="Souq","sq",ecommerce_10000[[#This Row],[Platform]])</f>
        <v>Jumia</v>
      </c>
      <c r="P9783" t="str">
        <f>IF(E9783="Souq","sq",IF(E9783="Jumia","Jum",E9783))</f>
        <v>Jum</v>
      </c>
      <c r="Q9783">
        <f>VLOOKUP(ecommerce_10000[[#This Row],[City]],F:I,4,FALSE)</f>
        <v>13290.4</v>
      </c>
      <c r="R9783" s="1">
        <f>SUMIF(C:C,ecommerce_10000[[#This Row],[Category]],I:I)</f>
        <v>91504159.730000004</v>
      </c>
      <c r="S9783" s="1">
        <f>SUMIFS(I:I,C:C,C9783)</f>
        <v>91504159.730000004</v>
      </c>
      <c r="T9783" s="1" t="str">
        <f>INDEX(F:F,MATCH(ecommerce_10000[[#This Row],[TotalAmount]],I:I,0))</f>
        <v>Alexandria</v>
      </c>
    </row>
    <row r="9784" spans="1:20" x14ac:dyDescent="0.3">
      <c r="A9784" s="1" t="s">
        <v>9828</v>
      </c>
      <c r="B9784" s="1" t="s">
        <v>38</v>
      </c>
      <c r="C9784" s="1" t="s">
        <v>20</v>
      </c>
      <c r="D9784" s="1" t="s">
        <v>39</v>
      </c>
      <c r="E9784" s="1" t="s">
        <v>22</v>
      </c>
      <c r="F9784" s="1" t="s">
        <v>62</v>
      </c>
      <c r="G9784">
        <v>9595.68</v>
      </c>
      <c r="H9784">
        <v>3</v>
      </c>
      <c r="I9784">
        <v>28787.040000000001</v>
      </c>
      <c r="J9784">
        <v>2.09</v>
      </c>
      <c r="K9784">
        <v>3904</v>
      </c>
      <c r="L9784" s="2">
        <v>45628</v>
      </c>
      <c r="O9784" t="str">
        <f>IF(ecommerce_10000[[#This Row],[Platform]]="Souq","sq",ecommerce_10000[[#This Row],[Platform]])</f>
        <v>Jumia</v>
      </c>
      <c r="P9784" t="str">
        <f>IF(E9784="Souq","sq",IF(E9784="Jumia","Jum",E9784))</f>
        <v>Jum</v>
      </c>
      <c r="Q9784">
        <f>VLOOKUP(ecommerce_10000[[#This Row],[City]],F:I,4,FALSE)</f>
        <v>27872.98</v>
      </c>
      <c r="R9784" s="1">
        <f>SUMIF(C:C,ecommerce_10000[[#This Row],[Category]],I:I)</f>
        <v>91504159.730000004</v>
      </c>
      <c r="S9784" s="1">
        <f>SUMIFS(I:I,C:C,C9784)</f>
        <v>91504159.730000004</v>
      </c>
      <c r="T9784" s="1" t="str">
        <f>INDEX(F:F,MATCH(ecommerce_10000[[#This Row],[TotalAmount]],I:I,0))</f>
        <v>Giza</v>
      </c>
    </row>
    <row r="9785" spans="1:20" x14ac:dyDescent="0.3">
      <c r="A9785" s="1" t="s">
        <v>9829</v>
      </c>
      <c r="B9785" s="1" t="s">
        <v>53</v>
      </c>
      <c r="C9785" s="1" t="s">
        <v>31</v>
      </c>
      <c r="D9785" s="1" t="s">
        <v>54</v>
      </c>
      <c r="E9785" s="1" t="s">
        <v>16</v>
      </c>
      <c r="F9785" s="1" t="s">
        <v>28</v>
      </c>
      <c r="G9785">
        <v>18469.38</v>
      </c>
      <c r="H9785">
        <v>4</v>
      </c>
      <c r="I9785">
        <v>73877.52</v>
      </c>
      <c r="J9785">
        <v>1.38</v>
      </c>
      <c r="K9785">
        <v>4003</v>
      </c>
      <c r="L9785" s="2">
        <v>45517</v>
      </c>
      <c r="O9785" t="str">
        <f>IF(ecommerce_10000[[#This Row],[Platform]]="Souq","sq",ecommerce_10000[[#This Row],[Platform]])</f>
        <v>sq</v>
      </c>
      <c r="P9785" t="str">
        <f>IF(E9785="Souq","sq",IF(E9785="Jumia","Jum",E9785))</f>
        <v>sq</v>
      </c>
      <c r="Q9785">
        <f>VLOOKUP(ecommerce_10000[[#This Row],[City]],F:I,4,FALSE)</f>
        <v>26648.76</v>
      </c>
      <c r="R9785" s="1">
        <f>SUMIF(C:C,ecommerce_10000[[#This Row],[Category]],I:I)</f>
        <v>57542997.559999913</v>
      </c>
      <c r="S9785" s="1">
        <f>SUMIFS(I:I,C:C,C9785)</f>
        <v>57542997.559999913</v>
      </c>
      <c r="T9785" s="1" t="str">
        <f>INDEX(F:F,MATCH(ecommerce_10000[[#This Row],[TotalAmount]],I:I,0))</f>
        <v>Casablanca</v>
      </c>
    </row>
    <row r="9786" spans="1:20" x14ac:dyDescent="0.3">
      <c r="A9786" s="1" t="s">
        <v>9830</v>
      </c>
      <c r="B9786" s="1" t="s">
        <v>25</v>
      </c>
      <c r="C9786" s="1" t="s">
        <v>26</v>
      </c>
      <c r="D9786" s="1" t="s">
        <v>27</v>
      </c>
      <c r="E9786" s="1" t="s">
        <v>16</v>
      </c>
      <c r="F9786" s="1" t="s">
        <v>33</v>
      </c>
      <c r="G9786">
        <v>14599.31</v>
      </c>
      <c r="H9786">
        <v>5</v>
      </c>
      <c r="I9786">
        <v>72996.55</v>
      </c>
      <c r="J9786">
        <v>3.33</v>
      </c>
      <c r="K9786">
        <v>3431</v>
      </c>
      <c r="L9786" s="2">
        <v>45453</v>
      </c>
      <c r="O9786" t="str">
        <f>IF(ecommerce_10000[[#This Row],[Platform]]="Souq","sq",ecommerce_10000[[#This Row],[Platform]])</f>
        <v>sq</v>
      </c>
      <c r="P9786" t="str">
        <f>IF(E9786="Souq","sq",IF(E9786="Jumia","Jum",E9786))</f>
        <v>sq</v>
      </c>
      <c r="Q9786">
        <f>VLOOKUP(ecommerce_10000[[#This Row],[City]],F:I,4,FALSE)</f>
        <v>3665.44</v>
      </c>
      <c r="R9786" s="1">
        <f>SUMIF(C:C,ecommerce_10000[[#This Row],[Category]],I:I)</f>
        <v>29200970.130000021</v>
      </c>
      <c r="S9786" s="1">
        <f>SUMIFS(I:I,C:C,C9786)</f>
        <v>29200970.130000021</v>
      </c>
      <c r="T9786" s="1" t="str">
        <f>INDEX(F:F,MATCH(ecommerce_10000[[#This Row],[TotalAmount]],I:I,0))</f>
        <v>Dubai</v>
      </c>
    </row>
    <row r="9787" spans="1:20" x14ac:dyDescent="0.3">
      <c r="A9787" s="1" t="s">
        <v>9831</v>
      </c>
      <c r="B9787" s="1" t="s">
        <v>53</v>
      </c>
      <c r="C9787" s="1" t="s">
        <v>31</v>
      </c>
      <c r="D9787" s="1" t="s">
        <v>54</v>
      </c>
      <c r="E9787" s="1" t="s">
        <v>22</v>
      </c>
      <c r="F9787" s="1" t="s">
        <v>33</v>
      </c>
      <c r="G9787">
        <v>11651.41</v>
      </c>
      <c r="H9787">
        <v>5</v>
      </c>
      <c r="I9787">
        <v>58257.05</v>
      </c>
      <c r="J9787">
        <v>2.85</v>
      </c>
      <c r="K9787">
        <v>3998</v>
      </c>
      <c r="L9787" s="2">
        <v>45463</v>
      </c>
      <c r="O9787" t="str">
        <f>IF(ecommerce_10000[[#This Row],[Platform]]="Souq","sq",ecommerce_10000[[#This Row],[Platform]])</f>
        <v>Jumia</v>
      </c>
      <c r="P9787" t="str">
        <f>IF(E9787="Souq","sq",IF(E9787="Jumia","Jum",E9787))</f>
        <v>Jum</v>
      </c>
      <c r="Q9787">
        <f>VLOOKUP(ecommerce_10000[[#This Row],[City]],F:I,4,FALSE)</f>
        <v>3665.44</v>
      </c>
      <c r="R9787" s="1">
        <f>SUMIF(C:C,ecommerce_10000[[#This Row],[Category]],I:I)</f>
        <v>57542997.559999913</v>
      </c>
      <c r="S9787" s="1">
        <f>SUMIFS(I:I,C:C,C9787)</f>
        <v>57542997.559999913</v>
      </c>
      <c r="T9787" s="1" t="str">
        <f>INDEX(F:F,MATCH(ecommerce_10000[[#This Row],[TotalAmount]],I:I,0))</f>
        <v>Dubai</v>
      </c>
    </row>
    <row r="9788" spans="1:20" x14ac:dyDescent="0.3">
      <c r="A9788" s="1" t="s">
        <v>9832</v>
      </c>
      <c r="B9788" s="1" t="s">
        <v>13</v>
      </c>
      <c r="C9788" s="1" t="s">
        <v>14</v>
      </c>
      <c r="D9788" s="1" t="s">
        <v>15</v>
      </c>
      <c r="E9788" s="1" t="s">
        <v>16</v>
      </c>
      <c r="F9788" s="1" t="s">
        <v>17</v>
      </c>
      <c r="G9788">
        <v>5570.15</v>
      </c>
      <c r="H9788">
        <v>5</v>
      </c>
      <c r="I9788">
        <v>27850.75</v>
      </c>
      <c r="J9788">
        <v>2.68</v>
      </c>
      <c r="K9788">
        <v>4497</v>
      </c>
      <c r="L9788" s="2">
        <v>45325</v>
      </c>
      <c r="O9788" t="str">
        <f>IF(ecommerce_10000[[#This Row],[Platform]]="Souq","sq",ecommerce_10000[[#This Row],[Platform]])</f>
        <v>sq</v>
      </c>
      <c r="P9788" t="str">
        <f>IF(E9788="Souq","sq",IF(E9788="Jumia","Jum",E9788))</f>
        <v>sq</v>
      </c>
      <c r="Q9788">
        <f>VLOOKUP(ecommerce_10000[[#This Row],[City]],F:I,4,FALSE)</f>
        <v>16284.02</v>
      </c>
      <c r="R9788" s="1">
        <f>SUMIF(C:C,ecommerce_10000[[#This Row],[Category]],I:I)</f>
        <v>92327183.770000085</v>
      </c>
      <c r="S9788" s="1">
        <f>SUMIFS(I:I,C:C,C9788)</f>
        <v>92327183.770000085</v>
      </c>
      <c r="T9788" s="1" t="str">
        <f>INDEX(F:F,MATCH(ecommerce_10000[[#This Row],[TotalAmount]],I:I,0))</f>
        <v>Cairo</v>
      </c>
    </row>
    <row r="9789" spans="1:20" x14ac:dyDescent="0.3">
      <c r="A9789" s="1" t="s">
        <v>9833</v>
      </c>
      <c r="B9789" s="1" t="s">
        <v>65</v>
      </c>
      <c r="C9789" s="1" t="s">
        <v>20</v>
      </c>
      <c r="D9789" s="1" t="s">
        <v>66</v>
      </c>
      <c r="E9789" s="1" t="s">
        <v>47</v>
      </c>
      <c r="F9789" s="1" t="s">
        <v>23</v>
      </c>
      <c r="G9789">
        <v>13709.01</v>
      </c>
      <c r="H9789">
        <v>4</v>
      </c>
      <c r="I9789">
        <v>54836.04</v>
      </c>
      <c r="J9789">
        <v>4.91</v>
      </c>
      <c r="K9789">
        <v>338</v>
      </c>
      <c r="L9789" s="2">
        <v>45625</v>
      </c>
      <c r="O9789" t="str">
        <f>IF(ecommerce_10000[[#This Row],[Platform]]="Souq","sq",ecommerce_10000[[#This Row],[Platform]])</f>
        <v>Amazon</v>
      </c>
      <c r="P9789" t="str">
        <f>IF(E9789="Souq","sq",IF(E9789="Jumia","Jum",E9789))</f>
        <v>Amazon</v>
      </c>
      <c r="Q9789">
        <f>VLOOKUP(ecommerce_10000[[#This Row],[City]],F:I,4,FALSE)</f>
        <v>13290.4</v>
      </c>
      <c r="R9789" s="1">
        <f>SUMIF(C:C,ecommerce_10000[[#This Row],[Category]],I:I)</f>
        <v>91504159.730000004</v>
      </c>
      <c r="S9789" s="1">
        <f>SUMIFS(I:I,C:C,C9789)</f>
        <v>91504159.730000004</v>
      </c>
      <c r="T9789" s="1" t="str">
        <f>INDEX(F:F,MATCH(ecommerce_10000[[#This Row],[TotalAmount]],I:I,0))</f>
        <v>Alexandria</v>
      </c>
    </row>
    <row r="9790" spans="1:20" x14ac:dyDescent="0.3">
      <c r="A9790" s="1" t="s">
        <v>9834</v>
      </c>
      <c r="B9790" s="1" t="s">
        <v>65</v>
      </c>
      <c r="C9790" s="1" t="s">
        <v>20</v>
      </c>
      <c r="D9790" s="1" t="s">
        <v>66</v>
      </c>
      <c r="E9790" s="1" t="s">
        <v>16</v>
      </c>
      <c r="F9790" s="1" t="s">
        <v>28</v>
      </c>
      <c r="G9790">
        <v>6208.96</v>
      </c>
      <c r="H9790">
        <v>1</v>
      </c>
      <c r="I9790">
        <v>6208.96</v>
      </c>
      <c r="J9790">
        <v>4.34</v>
      </c>
      <c r="K9790">
        <v>2122</v>
      </c>
      <c r="L9790" s="2">
        <v>45405</v>
      </c>
      <c r="O9790" t="str">
        <f>IF(ecommerce_10000[[#This Row],[Platform]]="Souq","sq",ecommerce_10000[[#This Row],[Platform]])</f>
        <v>sq</v>
      </c>
      <c r="P9790" t="str">
        <f>IF(E9790="Souq","sq",IF(E9790="Jumia","Jum",E9790))</f>
        <v>sq</v>
      </c>
      <c r="Q9790">
        <f>VLOOKUP(ecommerce_10000[[#This Row],[City]],F:I,4,FALSE)</f>
        <v>26648.76</v>
      </c>
      <c r="R9790" s="1">
        <f>SUMIF(C:C,ecommerce_10000[[#This Row],[Category]],I:I)</f>
        <v>91504159.730000004</v>
      </c>
      <c r="S9790" s="1">
        <f>SUMIFS(I:I,C:C,C9790)</f>
        <v>91504159.730000004</v>
      </c>
      <c r="T9790" s="1" t="str">
        <f>INDEX(F:F,MATCH(ecommerce_10000[[#This Row],[TotalAmount]],I:I,0))</f>
        <v>Casablanca</v>
      </c>
    </row>
    <row r="9791" spans="1:20" x14ac:dyDescent="0.3">
      <c r="A9791" s="1" t="s">
        <v>9835</v>
      </c>
      <c r="B9791" s="1" t="s">
        <v>25</v>
      </c>
      <c r="C9791" s="1" t="s">
        <v>26</v>
      </c>
      <c r="D9791" s="1" t="s">
        <v>27</v>
      </c>
      <c r="E9791" s="1" t="s">
        <v>47</v>
      </c>
      <c r="F9791" s="1" t="s">
        <v>28</v>
      </c>
      <c r="G9791">
        <v>3806.3</v>
      </c>
      <c r="H9791">
        <v>1</v>
      </c>
      <c r="I9791">
        <v>3806.3</v>
      </c>
      <c r="J9791">
        <v>4.1500000000000004</v>
      </c>
      <c r="K9791">
        <v>3639</v>
      </c>
      <c r="L9791" s="2">
        <v>45616</v>
      </c>
      <c r="O9791" t="str">
        <f>IF(ecommerce_10000[[#This Row],[Platform]]="Souq","sq",ecommerce_10000[[#This Row],[Platform]])</f>
        <v>Amazon</v>
      </c>
      <c r="P9791" t="str">
        <f>IF(E9791="Souq","sq",IF(E9791="Jumia","Jum",E9791))</f>
        <v>Amazon</v>
      </c>
      <c r="Q9791">
        <f>VLOOKUP(ecommerce_10000[[#This Row],[City]],F:I,4,FALSE)</f>
        <v>26648.76</v>
      </c>
      <c r="R9791" s="1">
        <f>SUMIF(C:C,ecommerce_10000[[#This Row],[Category]],I:I)</f>
        <v>29200970.130000021</v>
      </c>
      <c r="S9791" s="1">
        <f>SUMIFS(I:I,C:C,C9791)</f>
        <v>29200970.130000021</v>
      </c>
      <c r="T9791" s="1" t="str">
        <f>INDEX(F:F,MATCH(ecommerce_10000[[#This Row],[TotalAmount]],I:I,0))</f>
        <v>Casablanca</v>
      </c>
    </row>
    <row r="9792" spans="1:20" x14ac:dyDescent="0.3">
      <c r="A9792" s="1" t="s">
        <v>9836</v>
      </c>
      <c r="B9792" s="1" t="s">
        <v>13</v>
      </c>
      <c r="C9792" s="1" t="s">
        <v>14</v>
      </c>
      <c r="D9792" s="1" t="s">
        <v>15</v>
      </c>
      <c r="E9792" s="1" t="s">
        <v>16</v>
      </c>
      <c r="F9792" s="1" t="s">
        <v>33</v>
      </c>
      <c r="G9792">
        <v>1263.05</v>
      </c>
      <c r="H9792">
        <v>2</v>
      </c>
      <c r="I9792">
        <v>2526.1</v>
      </c>
      <c r="J9792">
        <v>4.5599999999999996</v>
      </c>
      <c r="K9792">
        <v>4260</v>
      </c>
      <c r="L9792" s="2">
        <v>45304</v>
      </c>
      <c r="O9792" t="str">
        <f>IF(ecommerce_10000[[#This Row],[Platform]]="Souq","sq",ecommerce_10000[[#This Row],[Platform]])</f>
        <v>sq</v>
      </c>
      <c r="P9792" t="str">
        <f>IF(E9792="Souq","sq",IF(E9792="Jumia","Jum",E9792))</f>
        <v>sq</v>
      </c>
      <c r="Q9792">
        <f>VLOOKUP(ecommerce_10000[[#This Row],[City]],F:I,4,FALSE)</f>
        <v>3665.44</v>
      </c>
      <c r="R9792" s="1">
        <f>SUMIF(C:C,ecommerce_10000[[#This Row],[Category]],I:I)</f>
        <v>92327183.770000085</v>
      </c>
      <c r="S9792" s="1">
        <f>SUMIFS(I:I,C:C,C9792)</f>
        <v>92327183.770000085</v>
      </c>
      <c r="T9792" s="1" t="str">
        <f>INDEX(F:F,MATCH(ecommerce_10000[[#This Row],[TotalAmount]],I:I,0))</f>
        <v>Dubai</v>
      </c>
    </row>
    <row r="9793" spans="1:20" x14ac:dyDescent="0.3">
      <c r="A9793" s="1" t="s">
        <v>9837</v>
      </c>
      <c r="B9793" s="1" t="s">
        <v>65</v>
      </c>
      <c r="C9793" s="1" t="s">
        <v>20</v>
      </c>
      <c r="D9793" s="1" t="s">
        <v>66</v>
      </c>
      <c r="E9793" s="1" t="s">
        <v>47</v>
      </c>
      <c r="F9793" s="1" t="s">
        <v>23</v>
      </c>
      <c r="G9793">
        <v>1108.01</v>
      </c>
      <c r="H9793">
        <v>1</v>
      </c>
      <c r="I9793">
        <v>1108.01</v>
      </c>
      <c r="J9793">
        <v>1.35</v>
      </c>
      <c r="K9793">
        <v>186</v>
      </c>
      <c r="L9793" s="2">
        <v>45530</v>
      </c>
      <c r="O9793" t="str">
        <f>IF(ecommerce_10000[[#This Row],[Platform]]="Souq","sq",ecommerce_10000[[#This Row],[Platform]])</f>
        <v>Amazon</v>
      </c>
      <c r="P9793" t="str">
        <f>IF(E9793="Souq","sq",IF(E9793="Jumia","Jum",E9793))</f>
        <v>Amazon</v>
      </c>
      <c r="Q9793">
        <f>VLOOKUP(ecommerce_10000[[#This Row],[City]],F:I,4,FALSE)</f>
        <v>13290.4</v>
      </c>
      <c r="R9793" s="1">
        <f>SUMIF(C:C,ecommerce_10000[[#This Row],[Category]],I:I)</f>
        <v>91504159.730000004</v>
      </c>
      <c r="S9793" s="1">
        <f>SUMIFS(I:I,C:C,C9793)</f>
        <v>91504159.730000004</v>
      </c>
      <c r="T9793" s="1" t="str">
        <f>INDEX(F:F,MATCH(ecommerce_10000[[#This Row],[TotalAmount]],I:I,0))</f>
        <v>Alexandria</v>
      </c>
    </row>
    <row r="9794" spans="1:20" x14ac:dyDescent="0.3">
      <c r="A9794" s="1" t="s">
        <v>9838</v>
      </c>
      <c r="B9794" s="1" t="s">
        <v>35</v>
      </c>
      <c r="C9794" s="1" t="s">
        <v>14</v>
      </c>
      <c r="D9794" s="1" t="s">
        <v>36</v>
      </c>
      <c r="E9794" s="1" t="s">
        <v>16</v>
      </c>
      <c r="F9794" s="1" t="s">
        <v>17</v>
      </c>
      <c r="G9794">
        <v>2092.34</v>
      </c>
      <c r="H9794">
        <v>3</v>
      </c>
      <c r="I9794">
        <v>6277.02</v>
      </c>
      <c r="J9794">
        <v>4</v>
      </c>
      <c r="K9794">
        <v>1127</v>
      </c>
      <c r="L9794" s="2">
        <v>45631</v>
      </c>
      <c r="O9794" t="str">
        <f>IF(ecommerce_10000[[#This Row],[Platform]]="Souq","sq",ecommerce_10000[[#This Row],[Platform]])</f>
        <v>sq</v>
      </c>
      <c r="P9794" t="str">
        <f>IF(E9794="Souq","sq",IF(E9794="Jumia","Jum",E9794))</f>
        <v>sq</v>
      </c>
      <c r="Q9794">
        <f>VLOOKUP(ecommerce_10000[[#This Row],[City]],F:I,4,FALSE)</f>
        <v>16284.02</v>
      </c>
      <c r="R9794" s="1">
        <f>SUMIF(C:C,ecommerce_10000[[#This Row],[Category]],I:I)</f>
        <v>92327183.770000085</v>
      </c>
      <c r="S9794" s="1">
        <f>SUMIFS(I:I,C:C,C9794)</f>
        <v>92327183.770000085</v>
      </c>
      <c r="T9794" s="1" t="str">
        <f>INDEX(F:F,MATCH(ecommerce_10000[[#This Row],[TotalAmount]],I:I,0))</f>
        <v>Cairo</v>
      </c>
    </row>
    <row r="9795" spans="1:20" x14ac:dyDescent="0.3">
      <c r="A9795" s="1" t="s">
        <v>9839</v>
      </c>
      <c r="B9795" s="1" t="s">
        <v>65</v>
      </c>
      <c r="C9795" s="1" t="s">
        <v>20</v>
      </c>
      <c r="D9795" s="1" t="s">
        <v>66</v>
      </c>
      <c r="E9795" s="1" t="s">
        <v>16</v>
      </c>
      <c r="F9795" s="1" t="s">
        <v>28</v>
      </c>
      <c r="G9795">
        <v>19708.71</v>
      </c>
      <c r="H9795">
        <v>3</v>
      </c>
      <c r="I9795">
        <v>59126.13</v>
      </c>
      <c r="J9795">
        <v>3.68</v>
      </c>
      <c r="K9795">
        <v>1020</v>
      </c>
      <c r="L9795" s="2">
        <v>45597</v>
      </c>
      <c r="O9795" t="str">
        <f>IF(ecommerce_10000[[#This Row],[Platform]]="Souq","sq",ecommerce_10000[[#This Row],[Platform]])</f>
        <v>sq</v>
      </c>
      <c r="P9795" t="str">
        <f>IF(E9795="Souq","sq",IF(E9795="Jumia","Jum",E9795))</f>
        <v>sq</v>
      </c>
      <c r="Q9795">
        <f>VLOOKUP(ecommerce_10000[[#This Row],[City]],F:I,4,FALSE)</f>
        <v>26648.76</v>
      </c>
      <c r="R9795" s="1">
        <f>SUMIF(C:C,ecommerce_10000[[#This Row],[Category]],I:I)</f>
        <v>91504159.730000004</v>
      </c>
      <c r="S9795" s="1">
        <f>SUMIFS(I:I,C:C,C9795)</f>
        <v>91504159.730000004</v>
      </c>
      <c r="T9795" s="1" t="str">
        <f>INDEX(F:F,MATCH(ecommerce_10000[[#This Row],[TotalAmount]],I:I,0))</f>
        <v>Casablanca</v>
      </c>
    </row>
    <row r="9796" spans="1:20" x14ac:dyDescent="0.3">
      <c r="A9796" s="1" t="s">
        <v>9840</v>
      </c>
      <c r="B9796" s="1" t="s">
        <v>19</v>
      </c>
      <c r="C9796" s="1" t="s">
        <v>20</v>
      </c>
      <c r="D9796" s="1" t="s">
        <v>21</v>
      </c>
      <c r="E9796" s="1" t="s">
        <v>22</v>
      </c>
      <c r="F9796" s="1" t="s">
        <v>23</v>
      </c>
      <c r="G9796">
        <v>865.94</v>
      </c>
      <c r="H9796">
        <v>3</v>
      </c>
      <c r="I9796">
        <v>2597.8200000000002</v>
      </c>
      <c r="J9796">
        <v>1.37</v>
      </c>
      <c r="K9796">
        <v>1077</v>
      </c>
      <c r="L9796" s="2">
        <v>45292</v>
      </c>
      <c r="O9796" t="str">
        <f>IF(ecommerce_10000[[#This Row],[Platform]]="Souq","sq",ecommerce_10000[[#This Row],[Platform]])</f>
        <v>Jumia</v>
      </c>
      <c r="P9796" t="str">
        <f>IF(E9796="Souq","sq",IF(E9796="Jumia","Jum",E9796))</f>
        <v>Jum</v>
      </c>
      <c r="Q9796">
        <f>VLOOKUP(ecommerce_10000[[#This Row],[City]],F:I,4,FALSE)</f>
        <v>13290.4</v>
      </c>
      <c r="R9796" s="1">
        <f>SUMIF(C:C,ecommerce_10000[[#This Row],[Category]],I:I)</f>
        <v>91504159.730000004</v>
      </c>
      <c r="S9796" s="1">
        <f>SUMIFS(I:I,C:C,C9796)</f>
        <v>91504159.730000004</v>
      </c>
      <c r="T9796" s="1" t="str">
        <f>INDEX(F:F,MATCH(ecommerce_10000[[#This Row],[TotalAmount]],I:I,0))</f>
        <v>Alexandria</v>
      </c>
    </row>
    <row r="9797" spans="1:20" x14ac:dyDescent="0.3">
      <c r="A9797" s="1" t="s">
        <v>9841</v>
      </c>
      <c r="B9797" s="1" t="s">
        <v>35</v>
      </c>
      <c r="C9797" s="1" t="s">
        <v>14</v>
      </c>
      <c r="D9797" s="1" t="s">
        <v>36</v>
      </c>
      <c r="E9797" s="1" t="s">
        <v>22</v>
      </c>
      <c r="F9797" s="1" t="s">
        <v>23</v>
      </c>
      <c r="G9797">
        <v>15845.84</v>
      </c>
      <c r="H9797">
        <v>2</v>
      </c>
      <c r="I9797">
        <v>31691.68</v>
      </c>
      <c r="J9797">
        <v>2.3199999999999998</v>
      </c>
      <c r="K9797">
        <v>4262</v>
      </c>
      <c r="L9797" s="2">
        <v>45465</v>
      </c>
      <c r="O9797" t="str">
        <f>IF(ecommerce_10000[[#This Row],[Platform]]="Souq","sq",ecommerce_10000[[#This Row],[Platform]])</f>
        <v>Jumia</v>
      </c>
      <c r="P9797" t="str">
        <f>IF(E9797="Souq","sq",IF(E9797="Jumia","Jum",E9797))</f>
        <v>Jum</v>
      </c>
      <c r="Q9797">
        <f>VLOOKUP(ecommerce_10000[[#This Row],[City]],F:I,4,FALSE)</f>
        <v>13290.4</v>
      </c>
      <c r="R9797" s="1">
        <f>SUMIF(C:C,ecommerce_10000[[#This Row],[Category]],I:I)</f>
        <v>92327183.770000085</v>
      </c>
      <c r="S9797" s="1">
        <f>SUMIFS(I:I,C:C,C9797)</f>
        <v>92327183.770000085</v>
      </c>
      <c r="T9797" s="1" t="str">
        <f>INDEX(F:F,MATCH(ecommerce_10000[[#This Row],[TotalAmount]],I:I,0))</f>
        <v>Alexandria</v>
      </c>
    </row>
    <row r="9798" spans="1:20" x14ac:dyDescent="0.3">
      <c r="A9798" s="1" t="s">
        <v>9842</v>
      </c>
      <c r="B9798" s="1" t="s">
        <v>30</v>
      </c>
      <c r="C9798" s="1" t="s">
        <v>31</v>
      </c>
      <c r="D9798" s="1" t="s">
        <v>32</v>
      </c>
      <c r="E9798" s="1" t="s">
        <v>16</v>
      </c>
      <c r="F9798" s="1" t="s">
        <v>28</v>
      </c>
      <c r="G9798">
        <v>15997.99</v>
      </c>
      <c r="H9798">
        <v>4</v>
      </c>
      <c r="I9798">
        <v>63991.96</v>
      </c>
      <c r="J9798">
        <v>2.2999999999999998</v>
      </c>
      <c r="K9798">
        <v>3159</v>
      </c>
      <c r="L9798" s="2">
        <v>45479</v>
      </c>
      <c r="O9798" t="str">
        <f>IF(ecommerce_10000[[#This Row],[Platform]]="Souq","sq",ecommerce_10000[[#This Row],[Platform]])</f>
        <v>sq</v>
      </c>
      <c r="P9798" t="str">
        <f>IF(E9798="Souq","sq",IF(E9798="Jumia","Jum",E9798))</f>
        <v>sq</v>
      </c>
      <c r="Q9798">
        <f>VLOOKUP(ecommerce_10000[[#This Row],[City]],F:I,4,FALSE)</f>
        <v>26648.76</v>
      </c>
      <c r="R9798" s="1">
        <f>SUMIF(C:C,ecommerce_10000[[#This Row],[Category]],I:I)</f>
        <v>57542997.559999913</v>
      </c>
      <c r="S9798" s="1">
        <f>SUMIFS(I:I,C:C,C9798)</f>
        <v>57542997.559999913</v>
      </c>
      <c r="T9798" s="1" t="str">
        <f>INDEX(F:F,MATCH(ecommerce_10000[[#This Row],[TotalAmount]],I:I,0))</f>
        <v>Casablanca</v>
      </c>
    </row>
    <row r="9799" spans="1:20" x14ac:dyDescent="0.3">
      <c r="A9799" s="1" t="s">
        <v>9843</v>
      </c>
      <c r="B9799" s="1" t="s">
        <v>38</v>
      </c>
      <c r="C9799" s="1" t="s">
        <v>20</v>
      </c>
      <c r="D9799" s="1" t="s">
        <v>39</v>
      </c>
      <c r="E9799" s="1" t="s">
        <v>47</v>
      </c>
      <c r="F9799" s="1" t="s">
        <v>28</v>
      </c>
      <c r="G9799">
        <v>15847.06</v>
      </c>
      <c r="H9799">
        <v>4</v>
      </c>
      <c r="I9799">
        <v>63388.24</v>
      </c>
      <c r="J9799">
        <v>4.5</v>
      </c>
      <c r="K9799">
        <v>4839</v>
      </c>
      <c r="L9799" s="2">
        <v>45572</v>
      </c>
      <c r="O9799" t="str">
        <f>IF(ecommerce_10000[[#This Row],[Platform]]="Souq","sq",ecommerce_10000[[#This Row],[Platform]])</f>
        <v>Amazon</v>
      </c>
      <c r="P9799" t="str">
        <f>IF(E9799="Souq","sq",IF(E9799="Jumia","Jum",E9799))</f>
        <v>Amazon</v>
      </c>
      <c r="Q9799">
        <f>VLOOKUP(ecommerce_10000[[#This Row],[City]],F:I,4,FALSE)</f>
        <v>26648.76</v>
      </c>
      <c r="R9799" s="1">
        <f>SUMIF(C:C,ecommerce_10000[[#This Row],[Category]],I:I)</f>
        <v>91504159.730000004</v>
      </c>
      <c r="S9799" s="1">
        <f>SUMIFS(I:I,C:C,C9799)</f>
        <v>91504159.730000004</v>
      </c>
      <c r="T9799" s="1" t="str">
        <f>INDEX(F:F,MATCH(ecommerce_10000[[#This Row],[TotalAmount]],I:I,0))</f>
        <v>Casablanca</v>
      </c>
    </row>
    <row r="9800" spans="1:20" x14ac:dyDescent="0.3">
      <c r="A9800" s="1" t="s">
        <v>9844</v>
      </c>
      <c r="B9800" s="1" t="s">
        <v>65</v>
      </c>
      <c r="C9800" s="1" t="s">
        <v>20</v>
      </c>
      <c r="D9800" s="1" t="s">
        <v>66</v>
      </c>
      <c r="E9800" s="1" t="s">
        <v>22</v>
      </c>
      <c r="F9800" s="1" t="s">
        <v>40</v>
      </c>
      <c r="G9800">
        <v>9518.9</v>
      </c>
      <c r="H9800">
        <v>4</v>
      </c>
      <c r="I9800">
        <v>38075.599999999999</v>
      </c>
      <c r="J9800">
        <v>4.51</v>
      </c>
      <c r="K9800">
        <v>2661</v>
      </c>
      <c r="L9800" s="2">
        <v>45484</v>
      </c>
      <c r="O9800" t="str">
        <f>IF(ecommerce_10000[[#This Row],[Platform]]="Souq","sq",ecommerce_10000[[#This Row],[Platform]])</f>
        <v>Jumia</v>
      </c>
      <c r="P9800" t="str">
        <f>IF(E9800="Souq","sq",IF(E9800="Jumia","Jum",E9800))</f>
        <v>Jum</v>
      </c>
      <c r="Q9800">
        <f>VLOOKUP(ecommerce_10000[[#This Row],[City]],F:I,4,FALSE)</f>
        <v>99349.3</v>
      </c>
      <c r="R9800" s="1">
        <f>SUMIF(C:C,ecommerce_10000[[#This Row],[Category]],I:I)</f>
        <v>91504159.730000004</v>
      </c>
      <c r="S9800" s="1">
        <f>SUMIFS(I:I,C:C,C9800)</f>
        <v>91504159.730000004</v>
      </c>
      <c r="T9800" s="1" t="str">
        <f>INDEX(F:F,MATCH(ecommerce_10000[[#This Row],[TotalAmount]],I:I,0))</f>
        <v>Riyadh</v>
      </c>
    </row>
    <row r="9801" spans="1:20" x14ac:dyDescent="0.3">
      <c r="A9801" s="1" t="s">
        <v>9845</v>
      </c>
      <c r="B9801" s="1" t="s">
        <v>53</v>
      </c>
      <c r="C9801" s="1" t="s">
        <v>31</v>
      </c>
      <c r="D9801" s="1" t="s">
        <v>54</v>
      </c>
      <c r="E9801" s="1" t="s">
        <v>16</v>
      </c>
      <c r="F9801" s="1" t="s">
        <v>33</v>
      </c>
      <c r="G9801">
        <v>12530.64</v>
      </c>
      <c r="H9801">
        <v>5</v>
      </c>
      <c r="I9801">
        <v>62653.2</v>
      </c>
      <c r="J9801">
        <v>1.74</v>
      </c>
      <c r="K9801">
        <v>656</v>
      </c>
      <c r="L9801" s="2">
        <v>45412</v>
      </c>
      <c r="O9801" t="str">
        <f>IF(ecommerce_10000[[#This Row],[Platform]]="Souq","sq",ecommerce_10000[[#This Row],[Platform]])</f>
        <v>sq</v>
      </c>
      <c r="P9801" t="str">
        <f>IF(E9801="Souq","sq",IF(E9801="Jumia","Jum",E9801))</f>
        <v>sq</v>
      </c>
      <c r="Q9801">
        <f>VLOOKUP(ecommerce_10000[[#This Row],[City]],F:I,4,FALSE)</f>
        <v>3665.44</v>
      </c>
      <c r="R9801" s="1">
        <f>SUMIF(C:C,ecommerce_10000[[#This Row],[Category]],I:I)</f>
        <v>57542997.559999913</v>
      </c>
      <c r="S9801" s="1">
        <f>SUMIFS(I:I,C:C,C9801)</f>
        <v>57542997.559999913</v>
      </c>
      <c r="T9801" s="1" t="str">
        <f>INDEX(F:F,MATCH(ecommerce_10000[[#This Row],[TotalAmount]],I:I,0))</f>
        <v>Dubai</v>
      </c>
    </row>
    <row r="9802" spans="1:20" x14ac:dyDescent="0.3">
      <c r="A9802" s="1" t="s">
        <v>9846</v>
      </c>
      <c r="B9802" s="1" t="s">
        <v>38</v>
      </c>
      <c r="C9802" s="1" t="s">
        <v>20</v>
      </c>
      <c r="D9802" s="1" t="s">
        <v>39</v>
      </c>
      <c r="E9802" s="1" t="s">
        <v>22</v>
      </c>
      <c r="F9802" s="1" t="s">
        <v>17</v>
      </c>
      <c r="G9802">
        <v>2094.81</v>
      </c>
      <c r="H9802">
        <v>2</v>
      </c>
      <c r="I9802">
        <v>4189.62</v>
      </c>
      <c r="J9802">
        <v>2.21</v>
      </c>
      <c r="K9802">
        <v>859</v>
      </c>
      <c r="L9802" s="2">
        <v>45530</v>
      </c>
      <c r="O9802" t="str">
        <f>IF(ecommerce_10000[[#This Row],[Platform]]="Souq","sq",ecommerce_10000[[#This Row],[Platform]])</f>
        <v>Jumia</v>
      </c>
      <c r="P9802" t="str">
        <f>IF(E9802="Souq","sq",IF(E9802="Jumia","Jum",E9802))</f>
        <v>Jum</v>
      </c>
      <c r="Q9802">
        <f>VLOOKUP(ecommerce_10000[[#This Row],[City]],F:I,4,FALSE)</f>
        <v>16284.02</v>
      </c>
      <c r="R9802" s="1">
        <f>SUMIF(C:C,ecommerce_10000[[#This Row],[Category]],I:I)</f>
        <v>91504159.730000004</v>
      </c>
      <c r="S9802" s="1">
        <f>SUMIFS(I:I,C:C,C9802)</f>
        <v>91504159.730000004</v>
      </c>
      <c r="T9802" s="1" t="str">
        <f>INDEX(F:F,MATCH(ecommerce_10000[[#This Row],[TotalAmount]],I:I,0))</f>
        <v>Cairo</v>
      </c>
    </row>
    <row r="9803" spans="1:20" x14ac:dyDescent="0.3">
      <c r="A9803" s="1" t="s">
        <v>9847</v>
      </c>
      <c r="B9803" s="1" t="s">
        <v>35</v>
      </c>
      <c r="C9803" s="1" t="s">
        <v>14</v>
      </c>
      <c r="D9803" s="1" t="s">
        <v>36</v>
      </c>
      <c r="E9803" s="1" t="s">
        <v>47</v>
      </c>
      <c r="F9803" s="1" t="s">
        <v>40</v>
      </c>
      <c r="G9803">
        <v>7083.82</v>
      </c>
      <c r="H9803">
        <v>1</v>
      </c>
      <c r="I9803">
        <v>7083.82</v>
      </c>
      <c r="J9803">
        <v>4.66</v>
      </c>
      <c r="K9803">
        <v>1685</v>
      </c>
      <c r="L9803" s="2">
        <v>45443</v>
      </c>
      <c r="O9803" t="str">
        <f>IF(ecommerce_10000[[#This Row],[Platform]]="Souq","sq",ecommerce_10000[[#This Row],[Platform]])</f>
        <v>Amazon</v>
      </c>
      <c r="P9803" t="str">
        <f>IF(E9803="Souq","sq",IF(E9803="Jumia","Jum",E9803))</f>
        <v>Amazon</v>
      </c>
      <c r="Q9803">
        <f>VLOOKUP(ecommerce_10000[[#This Row],[City]],F:I,4,FALSE)</f>
        <v>99349.3</v>
      </c>
      <c r="R9803" s="1">
        <f>SUMIF(C:C,ecommerce_10000[[#This Row],[Category]],I:I)</f>
        <v>92327183.770000085</v>
      </c>
      <c r="S9803" s="1">
        <f>SUMIFS(I:I,C:C,C9803)</f>
        <v>92327183.770000085</v>
      </c>
      <c r="T9803" s="1" t="str">
        <f>INDEX(F:F,MATCH(ecommerce_10000[[#This Row],[TotalAmount]],I:I,0))</f>
        <v>Riyadh</v>
      </c>
    </row>
    <row r="9804" spans="1:20" x14ac:dyDescent="0.3">
      <c r="A9804" s="1" t="s">
        <v>9848</v>
      </c>
      <c r="B9804" s="1" t="s">
        <v>30</v>
      </c>
      <c r="C9804" s="1" t="s">
        <v>31</v>
      </c>
      <c r="D9804" s="1" t="s">
        <v>32</v>
      </c>
      <c r="E9804" s="1" t="s">
        <v>16</v>
      </c>
      <c r="F9804" s="1" t="s">
        <v>62</v>
      </c>
      <c r="G9804">
        <v>2844.99</v>
      </c>
      <c r="H9804">
        <v>2</v>
      </c>
      <c r="I9804">
        <v>5689.98</v>
      </c>
      <c r="J9804">
        <v>3.01</v>
      </c>
      <c r="K9804">
        <v>1665</v>
      </c>
      <c r="L9804" s="2">
        <v>45384</v>
      </c>
      <c r="O9804" t="str">
        <f>IF(ecommerce_10000[[#This Row],[Platform]]="Souq","sq",ecommerce_10000[[#This Row],[Platform]])</f>
        <v>sq</v>
      </c>
      <c r="P9804" t="str">
        <f>IF(E9804="Souq","sq",IF(E9804="Jumia","Jum",E9804))</f>
        <v>sq</v>
      </c>
      <c r="Q9804">
        <f>VLOOKUP(ecommerce_10000[[#This Row],[City]],F:I,4,FALSE)</f>
        <v>27872.98</v>
      </c>
      <c r="R9804" s="1">
        <f>SUMIF(C:C,ecommerce_10000[[#This Row],[Category]],I:I)</f>
        <v>57542997.559999913</v>
      </c>
      <c r="S9804" s="1">
        <f>SUMIFS(I:I,C:C,C9804)</f>
        <v>57542997.559999913</v>
      </c>
      <c r="T9804" s="1" t="str">
        <f>INDEX(F:F,MATCH(ecommerce_10000[[#This Row],[TotalAmount]],I:I,0))</f>
        <v>Giza</v>
      </c>
    </row>
    <row r="9805" spans="1:20" x14ac:dyDescent="0.3">
      <c r="A9805" s="1" t="s">
        <v>9849</v>
      </c>
      <c r="B9805" s="1" t="s">
        <v>30</v>
      </c>
      <c r="C9805" s="1" t="s">
        <v>31</v>
      </c>
      <c r="D9805" s="1" t="s">
        <v>32</v>
      </c>
      <c r="E9805" s="1" t="s">
        <v>22</v>
      </c>
      <c r="F9805" s="1" t="s">
        <v>33</v>
      </c>
      <c r="G9805">
        <v>8197.2800000000007</v>
      </c>
      <c r="H9805">
        <v>3</v>
      </c>
      <c r="I9805">
        <v>24591.84</v>
      </c>
      <c r="J9805">
        <v>3.26</v>
      </c>
      <c r="K9805">
        <v>4846</v>
      </c>
      <c r="L9805" s="2">
        <v>45406</v>
      </c>
      <c r="O9805" t="str">
        <f>IF(ecommerce_10000[[#This Row],[Platform]]="Souq","sq",ecommerce_10000[[#This Row],[Platform]])</f>
        <v>Jumia</v>
      </c>
      <c r="P9805" t="str">
        <f>IF(E9805="Souq","sq",IF(E9805="Jumia","Jum",E9805))</f>
        <v>Jum</v>
      </c>
      <c r="Q9805">
        <f>VLOOKUP(ecommerce_10000[[#This Row],[City]],F:I,4,FALSE)</f>
        <v>3665.44</v>
      </c>
      <c r="R9805" s="1">
        <f>SUMIF(C:C,ecommerce_10000[[#This Row],[Category]],I:I)</f>
        <v>57542997.559999913</v>
      </c>
      <c r="S9805" s="1">
        <f>SUMIFS(I:I,C:C,C9805)</f>
        <v>57542997.559999913</v>
      </c>
      <c r="T9805" s="1" t="str">
        <f>INDEX(F:F,MATCH(ecommerce_10000[[#This Row],[TotalAmount]],I:I,0))</f>
        <v>Dubai</v>
      </c>
    </row>
    <row r="9806" spans="1:20" x14ac:dyDescent="0.3">
      <c r="A9806" s="1" t="s">
        <v>9850</v>
      </c>
      <c r="B9806" s="1" t="s">
        <v>38</v>
      </c>
      <c r="C9806" s="1" t="s">
        <v>20</v>
      </c>
      <c r="D9806" s="1" t="s">
        <v>39</v>
      </c>
      <c r="E9806" s="1" t="s">
        <v>22</v>
      </c>
      <c r="F9806" s="1" t="s">
        <v>17</v>
      </c>
      <c r="G9806">
        <v>18957.740000000002</v>
      </c>
      <c r="H9806">
        <v>2</v>
      </c>
      <c r="I9806">
        <v>37915.480000000003</v>
      </c>
      <c r="J9806">
        <v>2.14</v>
      </c>
      <c r="K9806">
        <v>4262</v>
      </c>
      <c r="L9806" s="2">
        <v>45588</v>
      </c>
      <c r="O9806" t="str">
        <f>IF(ecommerce_10000[[#This Row],[Platform]]="Souq","sq",ecommerce_10000[[#This Row],[Platform]])</f>
        <v>Jumia</v>
      </c>
      <c r="P9806" t="str">
        <f>IF(E9806="Souq","sq",IF(E9806="Jumia","Jum",E9806))</f>
        <v>Jum</v>
      </c>
      <c r="Q9806">
        <f>VLOOKUP(ecommerce_10000[[#This Row],[City]],F:I,4,FALSE)</f>
        <v>16284.02</v>
      </c>
      <c r="R9806" s="1">
        <f>SUMIF(C:C,ecommerce_10000[[#This Row],[Category]],I:I)</f>
        <v>91504159.730000004</v>
      </c>
      <c r="S9806" s="1">
        <f>SUMIFS(I:I,C:C,C9806)</f>
        <v>91504159.730000004</v>
      </c>
      <c r="T9806" s="1" t="str">
        <f>INDEX(F:F,MATCH(ecommerce_10000[[#This Row],[TotalAmount]],I:I,0))</f>
        <v>Cairo</v>
      </c>
    </row>
    <row r="9807" spans="1:20" x14ac:dyDescent="0.3">
      <c r="A9807" s="1" t="s">
        <v>9851</v>
      </c>
      <c r="B9807" s="1" t="s">
        <v>38</v>
      </c>
      <c r="C9807" s="1" t="s">
        <v>20</v>
      </c>
      <c r="D9807" s="1" t="s">
        <v>39</v>
      </c>
      <c r="E9807" s="1" t="s">
        <v>22</v>
      </c>
      <c r="F9807" s="1" t="s">
        <v>17</v>
      </c>
      <c r="G9807">
        <v>7935.18</v>
      </c>
      <c r="H9807">
        <v>4</v>
      </c>
      <c r="I9807">
        <v>31740.720000000001</v>
      </c>
      <c r="J9807">
        <v>3.23</v>
      </c>
      <c r="K9807">
        <v>4885</v>
      </c>
      <c r="L9807" s="2">
        <v>45633</v>
      </c>
      <c r="O9807" t="str">
        <f>IF(ecommerce_10000[[#This Row],[Platform]]="Souq","sq",ecommerce_10000[[#This Row],[Platform]])</f>
        <v>Jumia</v>
      </c>
      <c r="P9807" t="str">
        <f>IF(E9807="Souq","sq",IF(E9807="Jumia","Jum",E9807))</f>
        <v>Jum</v>
      </c>
      <c r="Q9807">
        <f>VLOOKUP(ecommerce_10000[[#This Row],[City]],F:I,4,FALSE)</f>
        <v>16284.02</v>
      </c>
      <c r="R9807" s="1">
        <f>SUMIF(C:C,ecommerce_10000[[#This Row],[Category]],I:I)</f>
        <v>91504159.730000004</v>
      </c>
      <c r="S9807" s="1">
        <f>SUMIFS(I:I,C:C,C9807)</f>
        <v>91504159.730000004</v>
      </c>
      <c r="T9807" s="1" t="str">
        <f>INDEX(F:F,MATCH(ecommerce_10000[[#This Row],[TotalAmount]],I:I,0))</f>
        <v>Cairo</v>
      </c>
    </row>
    <row r="9808" spans="1:20" x14ac:dyDescent="0.3">
      <c r="A9808" s="1" t="s">
        <v>9852</v>
      </c>
      <c r="B9808" s="1" t="s">
        <v>19</v>
      </c>
      <c r="C9808" s="1" t="s">
        <v>20</v>
      </c>
      <c r="D9808" s="1" t="s">
        <v>21</v>
      </c>
      <c r="E9808" s="1" t="s">
        <v>47</v>
      </c>
      <c r="F9808" s="1" t="s">
        <v>40</v>
      </c>
      <c r="G9808">
        <v>9453.93</v>
      </c>
      <c r="H9808">
        <v>4</v>
      </c>
      <c r="I9808">
        <v>37815.72</v>
      </c>
      <c r="J9808">
        <v>4.8099999999999996</v>
      </c>
      <c r="K9808">
        <v>3063</v>
      </c>
      <c r="L9808" s="2">
        <v>45375</v>
      </c>
      <c r="O9808" t="str">
        <f>IF(ecommerce_10000[[#This Row],[Platform]]="Souq","sq",ecommerce_10000[[#This Row],[Platform]])</f>
        <v>Amazon</v>
      </c>
      <c r="P9808" t="str">
        <f>IF(E9808="Souq","sq",IF(E9808="Jumia","Jum",E9808))</f>
        <v>Amazon</v>
      </c>
      <c r="Q9808">
        <f>VLOOKUP(ecommerce_10000[[#This Row],[City]],F:I,4,FALSE)</f>
        <v>99349.3</v>
      </c>
      <c r="R9808" s="1">
        <f>SUMIF(C:C,ecommerce_10000[[#This Row],[Category]],I:I)</f>
        <v>91504159.730000004</v>
      </c>
      <c r="S9808" s="1">
        <f>SUMIFS(I:I,C:C,C9808)</f>
        <v>91504159.730000004</v>
      </c>
      <c r="T9808" s="1" t="str">
        <f>INDEX(F:F,MATCH(ecommerce_10000[[#This Row],[TotalAmount]],I:I,0))</f>
        <v>Riyadh</v>
      </c>
    </row>
    <row r="9809" spans="1:20" x14ac:dyDescent="0.3">
      <c r="A9809" s="1" t="s">
        <v>9853</v>
      </c>
      <c r="B9809" s="1" t="s">
        <v>13</v>
      </c>
      <c r="C9809" s="1" t="s">
        <v>14</v>
      </c>
      <c r="D9809" s="1" t="s">
        <v>15</v>
      </c>
      <c r="E9809" s="1" t="s">
        <v>16</v>
      </c>
      <c r="F9809" s="1" t="s">
        <v>40</v>
      </c>
      <c r="G9809">
        <v>8180.12</v>
      </c>
      <c r="H9809">
        <v>2</v>
      </c>
      <c r="I9809">
        <v>16360.24</v>
      </c>
      <c r="J9809">
        <v>1.34</v>
      </c>
      <c r="K9809">
        <v>1773</v>
      </c>
      <c r="L9809" s="2">
        <v>45649</v>
      </c>
      <c r="O9809" t="str">
        <f>IF(ecommerce_10000[[#This Row],[Platform]]="Souq","sq",ecommerce_10000[[#This Row],[Platform]])</f>
        <v>sq</v>
      </c>
      <c r="P9809" t="str">
        <f>IF(E9809="Souq","sq",IF(E9809="Jumia","Jum",E9809))</f>
        <v>sq</v>
      </c>
      <c r="Q9809">
        <f>VLOOKUP(ecommerce_10000[[#This Row],[City]],F:I,4,FALSE)</f>
        <v>99349.3</v>
      </c>
      <c r="R9809" s="1">
        <f>SUMIF(C:C,ecommerce_10000[[#This Row],[Category]],I:I)</f>
        <v>92327183.770000085</v>
      </c>
      <c r="S9809" s="1">
        <f>SUMIFS(I:I,C:C,C9809)</f>
        <v>92327183.770000085</v>
      </c>
      <c r="T9809" s="1" t="str">
        <f>INDEX(F:F,MATCH(ecommerce_10000[[#This Row],[TotalAmount]],I:I,0))</f>
        <v>Riyadh</v>
      </c>
    </row>
    <row r="9810" spans="1:20" x14ac:dyDescent="0.3">
      <c r="A9810" s="1" t="s">
        <v>9854</v>
      </c>
      <c r="B9810" s="1" t="s">
        <v>49</v>
      </c>
      <c r="C9810" s="1" t="s">
        <v>14</v>
      </c>
      <c r="D9810" s="1" t="s">
        <v>50</v>
      </c>
      <c r="E9810" s="1" t="s">
        <v>16</v>
      </c>
      <c r="F9810" s="1" t="s">
        <v>40</v>
      </c>
      <c r="G9810">
        <v>4060.96</v>
      </c>
      <c r="H9810">
        <v>4</v>
      </c>
      <c r="I9810">
        <v>16243.84</v>
      </c>
      <c r="J9810">
        <v>3.21</v>
      </c>
      <c r="K9810">
        <v>3652</v>
      </c>
      <c r="L9810" s="2">
        <v>45515</v>
      </c>
      <c r="O9810" t="str">
        <f>IF(ecommerce_10000[[#This Row],[Platform]]="Souq","sq",ecommerce_10000[[#This Row],[Platform]])</f>
        <v>sq</v>
      </c>
      <c r="P9810" t="str">
        <f>IF(E9810="Souq","sq",IF(E9810="Jumia","Jum",E9810))</f>
        <v>sq</v>
      </c>
      <c r="Q9810">
        <f>VLOOKUP(ecommerce_10000[[#This Row],[City]],F:I,4,FALSE)</f>
        <v>99349.3</v>
      </c>
      <c r="R9810" s="1">
        <f>SUMIF(C:C,ecommerce_10000[[#This Row],[Category]],I:I)</f>
        <v>92327183.770000085</v>
      </c>
      <c r="S9810" s="1">
        <f>SUMIFS(I:I,C:C,C9810)</f>
        <v>92327183.770000085</v>
      </c>
      <c r="T9810" s="1" t="str">
        <f>INDEX(F:F,MATCH(ecommerce_10000[[#This Row],[TotalAmount]],I:I,0))</f>
        <v>Riyadh</v>
      </c>
    </row>
    <row r="9811" spans="1:20" x14ac:dyDescent="0.3">
      <c r="A9811" s="1" t="s">
        <v>9855</v>
      </c>
      <c r="B9811" s="1" t="s">
        <v>38</v>
      </c>
      <c r="C9811" s="1" t="s">
        <v>20</v>
      </c>
      <c r="D9811" s="1" t="s">
        <v>39</v>
      </c>
      <c r="E9811" s="1" t="s">
        <v>22</v>
      </c>
      <c r="F9811" s="1" t="s">
        <v>33</v>
      </c>
      <c r="G9811">
        <v>6228.39</v>
      </c>
      <c r="H9811">
        <v>1</v>
      </c>
      <c r="I9811">
        <v>6228.39</v>
      </c>
      <c r="J9811">
        <v>3.04</v>
      </c>
      <c r="K9811">
        <v>400</v>
      </c>
      <c r="L9811" s="2">
        <v>45360</v>
      </c>
      <c r="O9811" t="str">
        <f>IF(ecommerce_10000[[#This Row],[Platform]]="Souq","sq",ecommerce_10000[[#This Row],[Platform]])</f>
        <v>Jumia</v>
      </c>
      <c r="P9811" t="str">
        <f>IF(E9811="Souq","sq",IF(E9811="Jumia","Jum",E9811))</f>
        <v>Jum</v>
      </c>
      <c r="Q9811">
        <f>VLOOKUP(ecommerce_10000[[#This Row],[City]],F:I,4,FALSE)</f>
        <v>3665.44</v>
      </c>
      <c r="R9811" s="1">
        <f>SUMIF(C:C,ecommerce_10000[[#This Row],[Category]],I:I)</f>
        <v>91504159.730000004</v>
      </c>
      <c r="S9811" s="1">
        <f>SUMIFS(I:I,C:C,C9811)</f>
        <v>91504159.730000004</v>
      </c>
      <c r="T9811" s="1" t="str">
        <f>INDEX(F:F,MATCH(ecommerce_10000[[#This Row],[TotalAmount]],I:I,0))</f>
        <v>Dubai</v>
      </c>
    </row>
    <row r="9812" spans="1:20" x14ac:dyDescent="0.3">
      <c r="A9812" s="1" t="s">
        <v>9856</v>
      </c>
      <c r="B9812" s="1" t="s">
        <v>35</v>
      </c>
      <c r="C9812" s="1" t="s">
        <v>14</v>
      </c>
      <c r="D9812" s="1" t="s">
        <v>36</v>
      </c>
      <c r="E9812" s="1" t="s">
        <v>22</v>
      </c>
      <c r="F9812" s="1" t="s">
        <v>40</v>
      </c>
      <c r="G9812">
        <v>529.42999999999995</v>
      </c>
      <c r="H9812">
        <v>1</v>
      </c>
      <c r="I9812">
        <v>529.42999999999995</v>
      </c>
      <c r="J9812">
        <v>1.5</v>
      </c>
      <c r="K9812">
        <v>2842</v>
      </c>
      <c r="L9812" s="2">
        <v>45311</v>
      </c>
      <c r="O9812" t="str">
        <f>IF(ecommerce_10000[[#This Row],[Platform]]="Souq","sq",ecommerce_10000[[#This Row],[Platform]])</f>
        <v>Jumia</v>
      </c>
      <c r="P9812" t="str">
        <f>IF(E9812="Souq","sq",IF(E9812="Jumia","Jum",E9812))</f>
        <v>Jum</v>
      </c>
      <c r="Q9812">
        <f>VLOOKUP(ecommerce_10000[[#This Row],[City]],F:I,4,FALSE)</f>
        <v>99349.3</v>
      </c>
      <c r="R9812" s="1">
        <f>SUMIF(C:C,ecommerce_10000[[#This Row],[Category]],I:I)</f>
        <v>92327183.770000085</v>
      </c>
      <c r="S9812" s="1">
        <f>SUMIFS(I:I,C:C,C9812)</f>
        <v>92327183.770000085</v>
      </c>
      <c r="T9812" s="1" t="str">
        <f>INDEX(F:F,MATCH(ecommerce_10000[[#This Row],[TotalAmount]],I:I,0))</f>
        <v>Riyadh</v>
      </c>
    </row>
    <row r="9813" spans="1:20" x14ac:dyDescent="0.3">
      <c r="A9813" s="1" t="s">
        <v>9857</v>
      </c>
      <c r="B9813" s="1" t="s">
        <v>30</v>
      </c>
      <c r="C9813" s="1" t="s">
        <v>31</v>
      </c>
      <c r="D9813" s="1" t="s">
        <v>32</v>
      </c>
      <c r="E9813" s="1" t="s">
        <v>16</v>
      </c>
      <c r="F9813" s="1" t="s">
        <v>62</v>
      </c>
      <c r="G9813">
        <v>13692.61</v>
      </c>
      <c r="H9813">
        <v>2</v>
      </c>
      <c r="I9813">
        <v>27385.22</v>
      </c>
      <c r="J9813">
        <v>3.15</v>
      </c>
      <c r="K9813">
        <v>2081</v>
      </c>
      <c r="L9813" s="2">
        <v>45309</v>
      </c>
      <c r="O9813" t="str">
        <f>IF(ecommerce_10000[[#This Row],[Platform]]="Souq","sq",ecommerce_10000[[#This Row],[Platform]])</f>
        <v>sq</v>
      </c>
      <c r="P9813" t="str">
        <f>IF(E9813="Souq","sq",IF(E9813="Jumia","Jum",E9813))</f>
        <v>sq</v>
      </c>
      <c r="Q9813">
        <f>VLOOKUP(ecommerce_10000[[#This Row],[City]],F:I,4,FALSE)</f>
        <v>27872.98</v>
      </c>
      <c r="R9813" s="1">
        <f>SUMIF(C:C,ecommerce_10000[[#This Row],[Category]],I:I)</f>
        <v>57542997.559999913</v>
      </c>
      <c r="S9813" s="1">
        <f>SUMIFS(I:I,C:C,C9813)</f>
        <v>57542997.559999913</v>
      </c>
      <c r="T9813" s="1" t="str">
        <f>INDEX(F:F,MATCH(ecommerce_10000[[#This Row],[TotalAmount]],I:I,0))</f>
        <v>Giza</v>
      </c>
    </row>
    <row r="9814" spans="1:20" x14ac:dyDescent="0.3">
      <c r="A9814" s="1" t="s">
        <v>9858</v>
      </c>
      <c r="B9814" s="1" t="s">
        <v>13</v>
      </c>
      <c r="C9814" s="1" t="s">
        <v>14</v>
      </c>
      <c r="D9814" s="1" t="s">
        <v>15</v>
      </c>
      <c r="E9814" s="1" t="s">
        <v>47</v>
      </c>
      <c r="F9814" s="1" t="s">
        <v>23</v>
      </c>
      <c r="G9814">
        <v>13493.33</v>
      </c>
      <c r="H9814">
        <v>5</v>
      </c>
      <c r="I9814">
        <v>67466.649999999994</v>
      </c>
      <c r="J9814">
        <v>4.16</v>
      </c>
      <c r="K9814">
        <v>1629</v>
      </c>
      <c r="L9814" s="2">
        <v>45365</v>
      </c>
      <c r="O9814" t="str">
        <f>IF(ecommerce_10000[[#This Row],[Platform]]="Souq","sq",ecommerce_10000[[#This Row],[Platform]])</f>
        <v>Amazon</v>
      </c>
      <c r="P9814" t="str">
        <f>IF(E9814="Souq","sq",IF(E9814="Jumia","Jum",E9814))</f>
        <v>Amazon</v>
      </c>
      <c r="Q9814">
        <f>VLOOKUP(ecommerce_10000[[#This Row],[City]],F:I,4,FALSE)</f>
        <v>13290.4</v>
      </c>
      <c r="R9814" s="1">
        <f>SUMIF(C:C,ecommerce_10000[[#This Row],[Category]],I:I)</f>
        <v>92327183.770000085</v>
      </c>
      <c r="S9814" s="1">
        <f>SUMIFS(I:I,C:C,C9814)</f>
        <v>92327183.770000085</v>
      </c>
      <c r="T9814" s="1" t="str">
        <f>INDEX(F:F,MATCH(ecommerce_10000[[#This Row],[TotalAmount]],I:I,0))</f>
        <v>Alexandria</v>
      </c>
    </row>
    <row r="9815" spans="1:20" x14ac:dyDescent="0.3">
      <c r="A9815" s="1" t="s">
        <v>9859</v>
      </c>
      <c r="B9815" s="1" t="s">
        <v>13</v>
      </c>
      <c r="C9815" s="1" t="s">
        <v>14</v>
      </c>
      <c r="D9815" s="1" t="s">
        <v>15</v>
      </c>
      <c r="E9815" s="1" t="s">
        <v>22</v>
      </c>
      <c r="F9815" s="1" t="s">
        <v>23</v>
      </c>
      <c r="G9815">
        <v>1950.36</v>
      </c>
      <c r="H9815">
        <v>2</v>
      </c>
      <c r="I9815">
        <v>3900.72</v>
      </c>
      <c r="J9815">
        <v>2.57</v>
      </c>
      <c r="K9815">
        <v>311</v>
      </c>
      <c r="L9815" s="2">
        <v>45629</v>
      </c>
      <c r="O9815" t="str">
        <f>IF(ecommerce_10000[[#This Row],[Platform]]="Souq","sq",ecommerce_10000[[#This Row],[Platform]])</f>
        <v>Jumia</v>
      </c>
      <c r="P9815" t="str">
        <f>IF(E9815="Souq","sq",IF(E9815="Jumia","Jum",E9815))</f>
        <v>Jum</v>
      </c>
      <c r="Q9815">
        <f>VLOOKUP(ecommerce_10000[[#This Row],[City]],F:I,4,FALSE)</f>
        <v>13290.4</v>
      </c>
      <c r="R9815" s="1">
        <f>SUMIF(C:C,ecommerce_10000[[#This Row],[Category]],I:I)</f>
        <v>92327183.770000085</v>
      </c>
      <c r="S9815" s="1">
        <f>SUMIFS(I:I,C:C,C9815)</f>
        <v>92327183.770000085</v>
      </c>
      <c r="T9815" s="1" t="str">
        <f>INDEX(F:F,MATCH(ecommerce_10000[[#This Row],[TotalAmount]],I:I,0))</f>
        <v>Alexandria</v>
      </c>
    </row>
    <row r="9816" spans="1:20" x14ac:dyDescent="0.3">
      <c r="A9816" s="1" t="s">
        <v>9860</v>
      </c>
      <c r="B9816" s="1" t="s">
        <v>53</v>
      </c>
      <c r="C9816" s="1" t="s">
        <v>31</v>
      </c>
      <c r="D9816" s="1" t="s">
        <v>54</v>
      </c>
      <c r="E9816" s="1" t="s">
        <v>47</v>
      </c>
      <c r="F9816" s="1" t="s">
        <v>33</v>
      </c>
      <c r="G9816">
        <v>11166.77</v>
      </c>
      <c r="H9816">
        <v>2</v>
      </c>
      <c r="I9816">
        <v>22333.54</v>
      </c>
      <c r="J9816">
        <v>3.77</v>
      </c>
      <c r="K9816">
        <v>3286</v>
      </c>
      <c r="L9816" s="2">
        <v>45444</v>
      </c>
      <c r="O9816" t="str">
        <f>IF(ecommerce_10000[[#This Row],[Platform]]="Souq","sq",ecommerce_10000[[#This Row],[Platform]])</f>
        <v>Amazon</v>
      </c>
      <c r="P9816" t="str">
        <f>IF(E9816="Souq","sq",IF(E9816="Jumia","Jum",E9816))</f>
        <v>Amazon</v>
      </c>
      <c r="Q9816">
        <f>VLOOKUP(ecommerce_10000[[#This Row],[City]],F:I,4,FALSE)</f>
        <v>3665.44</v>
      </c>
      <c r="R9816" s="1">
        <f>SUMIF(C:C,ecommerce_10000[[#This Row],[Category]],I:I)</f>
        <v>57542997.559999913</v>
      </c>
      <c r="S9816" s="1">
        <f>SUMIFS(I:I,C:C,C9816)</f>
        <v>57542997.559999913</v>
      </c>
      <c r="T9816" s="1" t="str">
        <f>INDEX(F:F,MATCH(ecommerce_10000[[#This Row],[TotalAmount]],I:I,0))</f>
        <v>Dubai</v>
      </c>
    </row>
    <row r="9817" spans="1:20" x14ac:dyDescent="0.3">
      <c r="A9817" s="1" t="s">
        <v>9861</v>
      </c>
      <c r="B9817" s="1" t="s">
        <v>19</v>
      </c>
      <c r="C9817" s="1" t="s">
        <v>20</v>
      </c>
      <c r="D9817" s="1" t="s">
        <v>21</v>
      </c>
      <c r="E9817" s="1" t="s">
        <v>47</v>
      </c>
      <c r="F9817" s="1" t="s">
        <v>23</v>
      </c>
      <c r="G9817">
        <v>9799.51</v>
      </c>
      <c r="H9817">
        <v>4</v>
      </c>
      <c r="I9817">
        <v>39198.04</v>
      </c>
      <c r="J9817">
        <v>2.7</v>
      </c>
      <c r="K9817">
        <v>2052</v>
      </c>
      <c r="L9817" s="2">
        <v>45394</v>
      </c>
      <c r="O9817" t="str">
        <f>IF(ecommerce_10000[[#This Row],[Platform]]="Souq","sq",ecommerce_10000[[#This Row],[Platform]])</f>
        <v>Amazon</v>
      </c>
      <c r="P9817" t="str">
        <f>IF(E9817="Souq","sq",IF(E9817="Jumia","Jum",E9817))</f>
        <v>Amazon</v>
      </c>
      <c r="Q9817">
        <f>VLOOKUP(ecommerce_10000[[#This Row],[City]],F:I,4,FALSE)</f>
        <v>13290.4</v>
      </c>
      <c r="R9817" s="1">
        <f>SUMIF(C:C,ecommerce_10000[[#This Row],[Category]],I:I)</f>
        <v>91504159.730000004</v>
      </c>
      <c r="S9817" s="1">
        <f>SUMIFS(I:I,C:C,C9817)</f>
        <v>91504159.730000004</v>
      </c>
      <c r="T9817" s="1" t="str">
        <f>INDEX(F:F,MATCH(ecommerce_10000[[#This Row],[TotalAmount]],I:I,0))</f>
        <v>Alexandria</v>
      </c>
    </row>
    <row r="9818" spans="1:20" x14ac:dyDescent="0.3">
      <c r="A9818" s="1" t="s">
        <v>9862</v>
      </c>
      <c r="B9818" s="1" t="s">
        <v>49</v>
      </c>
      <c r="C9818" s="1" t="s">
        <v>14</v>
      </c>
      <c r="D9818" s="1" t="s">
        <v>50</v>
      </c>
      <c r="E9818" s="1" t="s">
        <v>22</v>
      </c>
      <c r="F9818" s="1" t="s">
        <v>62</v>
      </c>
      <c r="G9818">
        <v>703.42</v>
      </c>
      <c r="H9818">
        <v>4</v>
      </c>
      <c r="I9818">
        <v>2813.68</v>
      </c>
      <c r="J9818">
        <v>3.01</v>
      </c>
      <c r="K9818">
        <v>3917</v>
      </c>
      <c r="L9818" s="2">
        <v>45482</v>
      </c>
      <c r="O9818" t="str">
        <f>IF(ecommerce_10000[[#This Row],[Platform]]="Souq","sq",ecommerce_10000[[#This Row],[Platform]])</f>
        <v>Jumia</v>
      </c>
      <c r="P9818" t="str">
        <f>IF(E9818="Souq","sq",IF(E9818="Jumia","Jum",E9818))</f>
        <v>Jum</v>
      </c>
      <c r="Q9818">
        <f>VLOOKUP(ecommerce_10000[[#This Row],[City]],F:I,4,FALSE)</f>
        <v>27872.98</v>
      </c>
      <c r="R9818" s="1">
        <f>SUMIF(C:C,ecommerce_10000[[#This Row],[Category]],I:I)</f>
        <v>92327183.770000085</v>
      </c>
      <c r="S9818" s="1">
        <f>SUMIFS(I:I,C:C,C9818)</f>
        <v>92327183.770000085</v>
      </c>
      <c r="T9818" s="1" t="str">
        <f>INDEX(F:F,MATCH(ecommerce_10000[[#This Row],[TotalAmount]],I:I,0))</f>
        <v>Giza</v>
      </c>
    </row>
    <row r="9819" spans="1:20" x14ac:dyDescent="0.3">
      <c r="A9819" s="1" t="s">
        <v>9863</v>
      </c>
      <c r="B9819" s="1" t="s">
        <v>49</v>
      </c>
      <c r="C9819" s="1" t="s">
        <v>14</v>
      </c>
      <c r="D9819" s="1" t="s">
        <v>50</v>
      </c>
      <c r="E9819" s="1" t="s">
        <v>47</v>
      </c>
      <c r="F9819" s="1" t="s">
        <v>28</v>
      </c>
      <c r="G9819">
        <v>19749.990000000002</v>
      </c>
      <c r="H9819">
        <v>2</v>
      </c>
      <c r="I9819">
        <v>39499.980000000003</v>
      </c>
      <c r="J9819">
        <v>4.0599999999999996</v>
      </c>
      <c r="K9819">
        <v>2129</v>
      </c>
      <c r="L9819" s="2">
        <v>45301</v>
      </c>
      <c r="O9819" t="str">
        <f>IF(ecommerce_10000[[#This Row],[Platform]]="Souq","sq",ecommerce_10000[[#This Row],[Platform]])</f>
        <v>Amazon</v>
      </c>
      <c r="P9819" t="str">
        <f>IF(E9819="Souq","sq",IF(E9819="Jumia","Jum",E9819))</f>
        <v>Amazon</v>
      </c>
      <c r="Q9819">
        <f>VLOOKUP(ecommerce_10000[[#This Row],[City]],F:I,4,FALSE)</f>
        <v>26648.76</v>
      </c>
      <c r="R9819" s="1">
        <f>SUMIF(C:C,ecommerce_10000[[#This Row],[Category]],I:I)</f>
        <v>92327183.770000085</v>
      </c>
      <c r="S9819" s="1">
        <f>SUMIFS(I:I,C:C,C9819)</f>
        <v>92327183.770000085</v>
      </c>
      <c r="T9819" s="1" t="str">
        <f>INDEX(F:F,MATCH(ecommerce_10000[[#This Row],[TotalAmount]],I:I,0))</f>
        <v>Casablanca</v>
      </c>
    </row>
    <row r="9820" spans="1:20" x14ac:dyDescent="0.3">
      <c r="A9820" s="1" t="s">
        <v>9864</v>
      </c>
      <c r="B9820" s="1" t="s">
        <v>30</v>
      </c>
      <c r="C9820" s="1" t="s">
        <v>31</v>
      </c>
      <c r="D9820" s="1" t="s">
        <v>32</v>
      </c>
      <c r="E9820" s="1" t="s">
        <v>47</v>
      </c>
      <c r="F9820" s="1" t="s">
        <v>23</v>
      </c>
      <c r="G9820">
        <v>17822.34</v>
      </c>
      <c r="H9820">
        <v>3</v>
      </c>
      <c r="I9820">
        <v>53467.02</v>
      </c>
      <c r="J9820">
        <v>1.58</v>
      </c>
      <c r="K9820">
        <v>18</v>
      </c>
      <c r="L9820" s="2">
        <v>45611</v>
      </c>
      <c r="O9820" t="str">
        <f>IF(ecommerce_10000[[#This Row],[Platform]]="Souq","sq",ecommerce_10000[[#This Row],[Platform]])</f>
        <v>Amazon</v>
      </c>
      <c r="P9820" t="str">
        <f>IF(E9820="Souq","sq",IF(E9820="Jumia","Jum",E9820))</f>
        <v>Amazon</v>
      </c>
      <c r="Q9820">
        <f>VLOOKUP(ecommerce_10000[[#This Row],[City]],F:I,4,FALSE)</f>
        <v>13290.4</v>
      </c>
      <c r="R9820" s="1">
        <f>SUMIF(C:C,ecommerce_10000[[#This Row],[Category]],I:I)</f>
        <v>57542997.559999913</v>
      </c>
      <c r="S9820" s="1">
        <f>SUMIFS(I:I,C:C,C9820)</f>
        <v>57542997.559999913</v>
      </c>
      <c r="T9820" s="1" t="str">
        <f>INDEX(F:F,MATCH(ecommerce_10000[[#This Row],[TotalAmount]],I:I,0))</f>
        <v>Alexandria</v>
      </c>
    </row>
    <row r="9821" spans="1:20" x14ac:dyDescent="0.3">
      <c r="A9821" s="1" t="s">
        <v>9865</v>
      </c>
      <c r="B9821" s="1" t="s">
        <v>19</v>
      </c>
      <c r="C9821" s="1" t="s">
        <v>20</v>
      </c>
      <c r="D9821" s="1" t="s">
        <v>21</v>
      </c>
      <c r="E9821" s="1" t="s">
        <v>22</v>
      </c>
      <c r="F9821" s="1" t="s">
        <v>62</v>
      </c>
      <c r="G9821">
        <v>6528.66</v>
      </c>
      <c r="H9821">
        <v>4</v>
      </c>
      <c r="I9821">
        <v>26114.639999999999</v>
      </c>
      <c r="J9821">
        <v>2.46</v>
      </c>
      <c r="K9821">
        <v>4806</v>
      </c>
      <c r="L9821" s="2">
        <v>45418</v>
      </c>
      <c r="O9821" t="str">
        <f>IF(ecommerce_10000[[#This Row],[Platform]]="Souq","sq",ecommerce_10000[[#This Row],[Platform]])</f>
        <v>Jumia</v>
      </c>
      <c r="P9821" t="str">
        <f>IF(E9821="Souq","sq",IF(E9821="Jumia","Jum",E9821))</f>
        <v>Jum</v>
      </c>
      <c r="Q9821">
        <f>VLOOKUP(ecommerce_10000[[#This Row],[City]],F:I,4,FALSE)</f>
        <v>27872.98</v>
      </c>
      <c r="R9821" s="1">
        <f>SUMIF(C:C,ecommerce_10000[[#This Row],[Category]],I:I)</f>
        <v>91504159.730000004</v>
      </c>
      <c r="S9821" s="1">
        <f>SUMIFS(I:I,C:C,C9821)</f>
        <v>91504159.730000004</v>
      </c>
      <c r="T9821" s="1" t="str">
        <f>INDEX(F:F,MATCH(ecommerce_10000[[#This Row],[TotalAmount]],I:I,0))</f>
        <v>Giza</v>
      </c>
    </row>
    <row r="9822" spans="1:20" x14ac:dyDescent="0.3">
      <c r="A9822" s="1" t="s">
        <v>9866</v>
      </c>
      <c r="B9822" s="1" t="s">
        <v>65</v>
      </c>
      <c r="C9822" s="1" t="s">
        <v>20</v>
      </c>
      <c r="D9822" s="1" t="s">
        <v>66</v>
      </c>
      <c r="E9822" s="1" t="s">
        <v>22</v>
      </c>
      <c r="F9822" s="1" t="s">
        <v>62</v>
      </c>
      <c r="G9822">
        <v>13467.71</v>
      </c>
      <c r="H9822">
        <v>2</v>
      </c>
      <c r="I9822">
        <v>26935.42</v>
      </c>
      <c r="J9822">
        <v>2.17</v>
      </c>
      <c r="K9822">
        <v>3967</v>
      </c>
      <c r="L9822" s="2">
        <v>45509</v>
      </c>
      <c r="O9822" t="str">
        <f>IF(ecommerce_10000[[#This Row],[Platform]]="Souq","sq",ecommerce_10000[[#This Row],[Platform]])</f>
        <v>Jumia</v>
      </c>
      <c r="P9822" t="str">
        <f>IF(E9822="Souq","sq",IF(E9822="Jumia","Jum",E9822))</f>
        <v>Jum</v>
      </c>
      <c r="Q9822">
        <f>VLOOKUP(ecommerce_10000[[#This Row],[City]],F:I,4,FALSE)</f>
        <v>27872.98</v>
      </c>
      <c r="R9822" s="1">
        <f>SUMIF(C:C,ecommerce_10000[[#This Row],[Category]],I:I)</f>
        <v>91504159.730000004</v>
      </c>
      <c r="S9822" s="1">
        <f>SUMIFS(I:I,C:C,C9822)</f>
        <v>91504159.730000004</v>
      </c>
      <c r="T9822" s="1" t="str">
        <f>INDEX(F:F,MATCH(ecommerce_10000[[#This Row],[TotalAmount]],I:I,0))</f>
        <v>Giza</v>
      </c>
    </row>
    <row r="9823" spans="1:20" x14ac:dyDescent="0.3">
      <c r="A9823" s="1" t="s">
        <v>9867</v>
      </c>
      <c r="B9823" s="1" t="s">
        <v>38</v>
      </c>
      <c r="C9823" s="1" t="s">
        <v>20</v>
      </c>
      <c r="D9823" s="1" t="s">
        <v>39</v>
      </c>
      <c r="E9823" s="1" t="s">
        <v>47</v>
      </c>
      <c r="F9823" s="1" t="s">
        <v>40</v>
      </c>
      <c r="G9823">
        <v>5174.57</v>
      </c>
      <c r="H9823">
        <v>5</v>
      </c>
      <c r="I9823">
        <v>25872.85</v>
      </c>
      <c r="J9823">
        <v>2.04</v>
      </c>
      <c r="K9823">
        <v>2640</v>
      </c>
      <c r="L9823" s="2">
        <v>45443</v>
      </c>
      <c r="O9823" t="str">
        <f>IF(ecommerce_10000[[#This Row],[Platform]]="Souq","sq",ecommerce_10000[[#This Row],[Platform]])</f>
        <v>Amazon</v>
      </c>
      <c r="P9823" t="str">
        <f>IF(E9823="Souq","sq",IF(E9823="Jumia","Jum",E9823))</f>
        <v>Amazon</v>
      </c>
      <c r="Q9823">
        <f>VLOOKUP(ecommerce_10000[[#This Row],[City]],F:I,4,FALSE)</f>
        <v>99349.3</v>
      </c>
      <c r="R9823" s="1">
        <f>SUMIF(C:C,ecommerce_10000[[#This Row],[Category]],I:I)</f>
        <v>91504159.730000004</v>
      </c>
      <c r="S9823" s="1">
        <f>SUMIFS(I:I,C:C,C9823)</f>
        <v>91504159.730000004</v>
      </c>
      <c r="T9823" s="1" t="str">
        <f>INDEX(F:F,MATCH(ecommerce_10000[[#This Row],[TotalAmount]],I:I,0))</f>
        <v>Riyadh</v>
      </c>
    </row>
    <row r="9824" spans="1:20" x14ac:dyDescent="0.3">
      <c r="A9824" s="1" t="s">
        <v>9868</v>
      </c>
      <c r="B9824" s="1" t="s">
        <v>13</v>
      </c>
      <c r="C9824" s="1" t="s">
        <v>14</v>
      </c>
      <c r="D9824" s="1" t="s">
        <v>15</v>
      </c>
      <c r="E9824" s="1" t="s">
        <v>22</v>
      </c>
      <c r="F9824" s="1" t="s">
        <v>40</v>
      </c>
      <c r="G9824">
        <v>2486.2399999999998</v>
      </c>
      <c r="H9824">
        <v>4</v>
      </c>
      <c r="I9824">
        <v>9944.9599999999991</v>
      </c>
      <c r="J9824">
        <v>4.6399999999999997</v>
      </c>
      <c r="K9824">
        <v>3627</v>
      </c>
      <c r="L9824" s="2">
        <v>45295</v>
      </c>
      <c r="O9824" t="str">
        <f>IF(ecommerce_10000[[#This Row],[Platform]]="Souq","sq",ecommerce_10000[[#This Row],[Platform]])</f>
        <v>Jumia</v>
      </c>
      <c r="P9824" t="str">
        <f>IF(E9824="Souq","sq",IF(E9824="Jumia","Jum",E9824))</f>
        <v>Jum</v>
      </c>
      <c r="Q9824">
        <f>VLOOKUP(ecommerce_10000[[#This Row],[City]],F:I,4,FALSE)</f>
        <v>99349.3</v>
      </c>
      <c r="R9824" s="1">
        <f>SUMIF(C:C,ecommerce_10000[[#This Row],[Category]],I:I)</f>
        <v>92327183.770000085</v>
      </c>
      <c r="S9824" s="1">
        <f>SUMIFS(I:I,C:C,C9824)</f>
        <v>92327183.770000085</v>
      </c>
      <c r="T9824" s="1" t="str">
        <f>INDEX(F:F,MATCH(ecommerce_10000[[#This Row],[TotalAmount]],I:I,0))</f>
        <v>Riyadh</v>
      </c>
    </row>
    <row r="9825" spans="1:20" x14ac:dyDescent="0.3">
      <c r="A9825" s="1" t="s">
        <v>9869</v>
      </c>
      <c r="B9825" s="1" t="s">
        <v>43</v>
      </c>
      <c r="C9825" s="1" t="s">
        <v>44</v>
      </c>
      <c r="D9825" s="1" t="s">
        <v>45</v>
      </c>
      <c r="E9825" s="1" t="s">
        <v>16</v>
      </c>
      <c r="F9825" s="1" t="s">
        <v>40</v>
      </c>
      <c r="G9825">
        <v>10809.75</v>
      </c>
      <c r="H9825">
        <v>4</v>
      </c>
      <c r="I9825">
        <v>43239</v>
      </c>
      <c r="J9825">
        <v>2.72</v>
      </c>
      <c r="K9825">
        <v>3580</v>
      </c>
      <c r="L9825" s="2">
        <v>45345</v>
      </c>
      <c r="O9825" t="str">
        <f>IF(ecommerce_10000[[#This Row],[Platform]]="Souq","sq",ecommerce_10000[[#This Row],[Platform]])</f>
        <v>sq</v>
      </c>
      <c r="P9825" t="str">
        <f>IF(E9825="Souq","sq",IF(E9825="Jumia","Jum",E9825))</f>
        <v>sq</v>
      </c>
      <c r="Q9825">
        <f>VLOOKUP(ecommerce_10000[[#This Row],[City]],F:I,4,FALSE)</f>
        <v>99349.3</v>
      </c>
      <c r="R9825" s="1">
        <f>SUMIF(C:C,ecommerce_10000[[#This Row],[Category]],I:I)</f>
        <v>31420413.200000018</v>
      </c>
      <c r="S9825" s="1">
        <f>SUMIFS(I:I,C:C,C9825)</f>
        <v>31420413.200000018</v>
      </c>
      <c r="T9825" s="1" t="str">
        <f>INDEX(F:F,MATCH(ecommerce_10000[[#This Row],[TotalAmount]],I:I,0))</f>
        <v>Riyadh</v>
      </c>
    </row>
    <row r="9826" spans="1:20" x14ac:dyDescent="0.3">
      <c r="A9826" s="1" t="s">
        <v>9870</v>
      </c>
      <c r="B9826" s="1" t="s">
        <v>49</v>
      </c>
      <c r="C9826" s="1" t="s">
        <v>14</v>
      </c>
      <c r="D9826" s="1" t="s">
        <v>50</v>
      </c>
      <c r="E9826" s="1" t="s">
        <v>22</v>
      </c>
      <c r="F9826" s="1" t="s">
        <v>28</v>
      </c>
      <c r="G9826">
        <v>10383.219999999999</v>
      </c>
      <c r="H9826">
        <v>4</v>
      </c>
      <c r="I9826">
        <v>41532.879999999997</v>
      </c>
      <c r="J9826">
        <v>4.74</v>
      </c>
      <c r="K9826">
        <v>4319</v>
      </c>
      <c r="L9826" s="2">
        <v>45421</v>
      </c>
      <c r="O9826" t="str">
        <f>IF(ecommerce_10000[[#This Row],[Platform]]="Souq","sq",ecommerce_10000[[#This Row],[Platform]])</f>
        <v>Jumia</v>
      </c>
      <c r="P9826" t="str">
        <f>IF(E9826="Souq","sq",IF(E9826="Jumia","Jum",E9826))</f>
        <v>Jum</v>
      </c>
      <c r="Q9826">
        <f>VLOOKUP(ecommerce_10000[[#This Row],[City]],F:I,4,FALSE)</f>
        <v>26648.76</v>
      </c>
      <c r="R9826" s="1">
        <f>SUMIF(C:C,ecommerce_10000[[#This Row],[Category]],I:I)</f>
        <v>92327183.770000085</v>
      </c>
      <c r="S9826" s="1">
        <f>SUMIFS(I:I,C:C,C9826)</f>
        <v>92327183.770000085</v>
      </c>
      <c r="T9826" s="1" t="str">
        <f>INDEX(F:F,MATCH(ecommerce_10000[[#This Row],[TotalAmount]],I:I,0))</f>
        <v>Casablanca</v>
      </c>
    </row>
    <row r="9827" spans="1:20" x14ac:dyDescent="0.3">
      <c r="A9827" s="1" t="s">
        <v>9871</v>
      </c>
      <c r="B9827" s="1" t="s">
        <v>49</v>
      </c>
      <c r="C9827" s="1" t="s">
        <v>14</v>
      </c>
      <c r="D9827" s="1" t="s">
        <v>50</v>
      </c>
      <c r="E9827" s="1" t="s">
        <v>22</v>
      </c>
      <c r="F9827" s="1" t="s">
        <v>23</v>
      </c>
      <c r="G9827">
        <v>16268.93</v>
      </c>
      <c r="H9827">
        <v>5</v>
      </c>
      <c r="I9827">
        <v>81344.649999999994</v>
      </c>
      <c r="J9827">
        <v>4.55</v>
      </c>
      <c r="K9827">
        <v>2825</v>
      </c>
      <c r="L9827" s="2">
        <v>45471</v>
      </c>
      <c r="O9827" t="str">
        <f>IF(ecommerce_10000[[#This Row],[Platform]]="Souq","sq",ecommerce_10000[[#This Row],[Platform]])</f>
        <v>Jumia</v>
      </c>
      <c r="P9827" t="str">
        <f>IF(E9827="Souq","sq",IF(E9827="Jumia","Jum",E9827))</f>
        <v>Jum</v>
      </c>
      <c r="Q9827">
        <f>VLOOKUP(ecommerce_10000[[#This Row],[City]],F:I,4,FALSE)</f>
        <v>13290.4</v>
      </c>
      <c r="R9827" s="1">
        <f>SUMIF(C:C,ecommerce_10000[[#This Row],[Category]],I:I)</f>
        <v>92327183.770000085</v>
      </c>
      <c r="S9827" s="1">
        <f>SUMIFS(I:I,C:C,C9827)</f>
        <v>92327183.770000085</v>
      </c>
      <c r="T9827" s="1" t="str">
        <f>INDEX(F:F,MATCH(ecommerce_10000[[#This Row],[TotalAmount]],I:I,0))</f>
        <v>Alexandria</v>
      </c>
    </row>
    <row r="9828" spans="1:20" x14ac:dyDescent="0.3">
      <c r="A9828" s="1" t="s">
        <v>9872</v>
      </c>
      <c r="B9828" s="1" t="s">
        <v>30</v>
      </c>
      <c r="C9828" s="1" t="s">
        <v>31</v>
      </c>
      <c r="D9828" s="1" t="s">
        <v>32</v>
      </c>
      <c r="E9828" s="1" t="s">
        <v>47</v>
      </c>
      <c r="F9828" s="1" t="s">
        <v>62</v>
      </c>
      <c r="G9828">
        <v>16841.29</v>
      </c>
      <c r="H9828">
        <v>2</v>
      </c>
      <c r="I9828">
        <v>33682.58</v>
      </c>
      <c r="J9828">
        <v>1.38</v>
      </c>
      <c r="K9828">
        <v>1967</v>
      </c>
      <c r="L9828" s="2">
        <v>45383</v>
      </c>
      <c r="O9828" t="str">
        <f>IF(ecommerce_10000[[#This Row],[Platform]]="Souq","sq",ecommerce_10000[[#This Row],[Platform]])</f>
        <v>Amazon</v>
      </c>
      <c r="P9828" t="str">
        <f>IF(E9828="Souq","sq",IF(E9828="Jumia","Jum",E9828))</f>
        <v>Amazon</v>
      </c>
      <c r="Q9828">
        <f>VLOOKUP(ecommerce_10000[[#This Row],[City]],F:I,4,FALSE)</f>
        <v>27872.98</v>
      </c>
      <c r="R9828" s="1">
        <f>SUMIF(C:C,ecommerce_10000[[#This Row],[Category]],I:I)</f>
        <v>57542997.559999913</v>
      </c>
      <c r="S9828" s="1">
        <f>SUMIFS(I:I,C:C,C9828)</f>
        <v>57542997.559999913</v>
      </c>
      <c r="T9828" s="1" t="str">
        <f>INDEX(F:F,MATCH(ecommerce_10000[[#This Row],[TotalAmount]],I:I,0))</f>
        <v>Giza</v>
      </c>
    </row>
    <row r="9829" spans="1:20" x14ac:dyDescent="0.3">
      <c r="A9829" s="1" t="s">
        <v>9873</v>
      </c>
      <c r="B9829" s="1" t="s">
        <v>49</v>
      </c>
      <c r="C9829" s="1" t="s">
        <v>14</v>
      </c>
      <c r="D9829" s="1" t="s">
        <v>50</v>
      </c>
      <c r="E9829" s="1" t="s">
        <v>16</v>
      </c>
      <c r="F9829" s="1" t="s">
        <v>17</v>
      </c>
      <c r="G9829">
        <v>1564.52</v>
      </c>
      <c r="H9829">
        <v>4</v>
      </c>
      <c r="I9829">
        <v>6258.08</v>
      </c>
      <c r="J9829">
        <v>4.1399999999999997</v>
      </c>
      <c r="K9829">
        <v>2248</v>
      </c>
      <c r="L9829" s="2">
        <v>45602</v>
      </c>
      <c r="O9829" t="str">
        <f>IF(ecommerce_10000[[#This Row],[Platform]]="Souq","sq",ecommerce_10000[[#This Row],[Platform]])</f>
        <v>sq</v>
      </c>
      <c r="P9829" t="str">
        <f>IF(E9829="Souq","sq",IF(E9829="Jumia","Jum",E9829))</f>
        <v>sq</v>
      </c>
      <c r="Q9829">
        <f>VLOOKUP(ecommerce_10000[[#This Row],[City]],F:I,4,FALSE)</f>
        <v>16284.02</v>
      </c>
      <c r="R9829" s="1">
        <f>SUMIF(C:C,ecommerce_10000[[#This Row],[Category]],I:I)</f>
        <v>92327183.770000085</v>
      </c>
      <c r="S9829" s="1">
        <f>SUMIFS(I:I,C:C,C9829)</f>
        <v>92327183.770000085</v>
      </c>
      <c r="T9829" s="1" t="str">
        <f>INDEX(F:F,MATCH(ecommerce_10000[[#This Row],[TotalAmount]],I:I,0))</f>
        <v>Cairo</v>
      </c>
    </row>
    <row r="9830" spans="1:20" x14ac:dyDescent="0.3">
      <c r="A9830" s="1" t="s">
        <v>9874</v>
      </c>
      <c r="B9830" s="1" t="s">
        <v>65</v>
      </c>
      <c r="C9830" s="1" t="s">
        <v>20</v>
      </c>
      <c r="D9830" s="1" t="s">
        <v>66</v>
      </c>
      <c r="E9830" s="1" t="s">
        <v>16</v>
      </c>
      <c r="F9830" s="1" t="s">
        <v>28</v>
      </c>
      <c r="G9830">
        <v>1451.18</v>
      </c>
      <c r="H9830">
        <v>5</v>
      </c>
      <c r="I9830">
        <v>7255.9</v>
      </c>
      <c r="J9830">
        <v>3.36</v>
      </c>
      <c r="K9830">
        <v>1217</v>
      </c>
      <c r="L9830" s="2">
        <v>45549</v>
      </c>
      <c r="O9830" t="str">
        <f>IF(ecommerce_10000[[#This Row],[Platform]]="Souq","sq",ecommerce_10000[[#This Row],[Platform]])</f>
        <v>sq</v>
      </c>
      <c r="P9830" t="str">
        <f>IF(E9830="Souq","sq",IF(E9830="Jumia","Jum",E9830))</f>
        <v>sq</v>
      </c>
      <c r="Q9830">
        <f>VLOOKUP(ecommerce_10000[[#This Row],[City]],F:I,4,FALSE)</f>
        <v>26648.76</v>
      </c>
      <c r="R9830" s="1">
        <f>SUMIF(C:C,ecommerce_10000[[#This Row],[Category]],I:I)</f>
        <v>91504159.730000004</v>
      </c>
      <c r="S9830" s="1">
        <f>SUMIFS(I:I,C:C,C9830)</f>
        <v>91504159.730000004</v>
      </c>
      <c r="T9830" s="1" t="str">
        <f>INDEX(F:F,MATCH(ecommerce_10000[[#This Row],[TotalAmount]],I:I,0))</f>
        <v>Casablanca</v>
      </c>
    </row>
    <row r="9831" spans="1:20" x14ac:dyDescent="0.3">
      <c r="A9831" s="1" t="s">
        <v>9875</v>
      </c>
      <c r="B9831" s="1" t="s">
        <v>65</v>
      </c>
      <c r="C9831" s="1" t="s">
        <v>20</v>
      </c>
      <c r="D9831" s="1" t="s">
        <v>66</v>
      </c>
      <c r="E9831" s="1" t="s">
        <v>22</v>
      </c>
      <c r="F9831" s="1" t="s">
        <v>23</v>
      </c>
      <c r="G9831">
        <v>9702.49</v>
      </c>
      <c r="H9831">
        <v>3</v>
      </c>
      <c r="I9831">
        <v>29107.47</v>
      </c>
      <c r="J9831">
        <v>3.56</v>
      </c>
      <c r="K9831">
        <v>3374</v>
      </c>
      <c r="L9831" s="2">
        <v>45377</v>
      </c>
      <c r="O9831" t="str">
        <f>IF(ecommerce_10000[[#This Row],[Platform]]="Souq","sq",ecommerce_10000[[#This Row],[Platform]])</f>
        <v>Jumia</v>
      </c>
      <c r="P9831" t="str">
        <f>IF(E9831="Souq","sq",IF(E9831="Jumia","Jum",E9831))</f>
        <v>Jum</v>
      </c>
      <c r="Q9831">
        <f>VLOOKUP(ecommerce_10000[[#This Row],[City]],F:I,4,FALSE)</f>
        <v>13290.4</v>
      </c>
      <c r="R9831" s="1">
        <f>SUMIF(C:C,ecommerce_10000[[#This Row],[Category]],I:I)</f>
        <v>91504159.730000004</v>
      </c>
      <c r="S9831" s="1">
        <f>SUMIFS(I:I,C:C,C9831)</f>
        <v>91504159.730000004</v>
      </c>
      <c r="T9831" s="1" t="str">
        <f>INDEX(F:F,MATCH(ecommerce_10000[[#This Row],[TotalAmount]],I:I,0))</f>
        <v>Alexandria</v>
      </c>
    </row>
    <row r="9832" spans="1:20" x14ac:dyDescent="0.3">
      <c r="A9832" s="1" t="s">
        <v>9876</v>
      </c>
      <c r="B9832" s="1" t="s">
        <v>25</v>
      </c>
      <c r="C9832" s="1" t="s">
        <v>26</v>
      </c>
      <c r="D9832" s="1" t="s">
        <v>27</v>
      </c>
      <c r="E9832" s="1" t="s">
        <v>16</v>
      </c>
      <c r="F9832" s="1" t="s">
        <v>23</v>
      </c>
      <c r="G9832">
        <v>12999.89</v>
      </c>
      <c r="H9832">
        <v>1</v>
      </c>
      <c r="I9832">
        <v>12999.89</v>
      </c>
      <c r="J9832">
        <v>1.0900000000000001</v>
      </c>
      <c r="K9832">
        <v>1142</v>
      </c>
      <c r="L9832" s="2">
        <v>45557</v>
      </c>
      <c r="O9832" t="str">
        <f>IF(ecommerce_10000[[#This Row],[Platform]]="Souq","sq",ecommerce_10000[[#This Row],[Platform]])</f>
        <v>sq</v>
      </c>
      <c r="P9832" t="str">
        <f>IF(E9832="Souq","sq",IF(E9832="Jumia","Jum",E9832))</f>
        <v>sq</v>
      </c>
      <c r="Q9832">
        <f>VLOOKUP(ecommerce_10000[[#This Row],[City]],F:I,4,FALSE)</f>
        <v>13290.4</v>
      </c>
      <c r="R9832" s="1">
        <f>SUMIF(C:C,ecommerce_10000[[#This Row],[Category]],I:I)</f>
        <v>29200970.130000021</v>
      </c>
      <c r="S9832" s="1">
        <f>SUMIFS(I:I,C:C,C9832)</f>
        <v>29200970.130000021</v>
      </c>
      <c r="T9832" s="1" t="str">
        <f>INDEX(F:F,MATCH(ecommerce_10000[[#This Row],[TotalAmount]],I:I,0))</f>
        <v>Alexandria</v>
      </c>
    </row>
    <row r="9833" spans="1:20" x14ac:dyDescent="0.3">
      <c r="A9833" s="1" t="s">
        <v>9877</v>
      </c>
      <c r="B9833" s="1" t="s">
        <v>30</v>
      </c>
      <c r="C9833" s="1" t="s">
        <v>31</v>
      </c>
      <c r="D9833" s="1" t="s">
        <v>32</v>
      </c>
      <c r="E9833" s="1" t="s">
        <v>22</v>
      </c>
      <c r="F9833" s="1" t="s">
        <v>17</v>
      </c>
      <c r="G9833">
        <v>13521.29</v>
      </c>
      <c r="H9833">
        <v>5</v>
      </c>
      <c r="I9833">
        <v>67606.45</v>
      </c>
      <c r="J9833">
        <v>3.23</v>
      </c>
      <c r="K9833">
        <v>3954</v>
      </c>
      <c r="L9833" s="2">
        <v>45580</v>
      </c>
      <c r="O9833" t="str">
        <f>IF(ecommerce_10000[[#This Row],[Platform]]="Souq","sq",ecommerce_10000[[#This Row],[Platform]])</f>
        <v>Jumia</v>
      </c>
      <c r="P9833" t="str">
        <f>IF(E9833="Souq","sq",IF(E9833="Jumia","Jum",E9833))</f>
        <v>Jum</v>
      </c>
      <c r="Q9833">
        <f>VLOOKUP(ecommerce_10000[[#This Row],[City]],F:I,4,FALSE)</f>
        <v>16284.02</v>
      </c>
      <c r="R9833" s="1">
        <f>SUMIF(C:C,ecommerce_10000[[#This Row],[Category]],I:I)</f>
        <v>57542997.559999913</v>
      </c>
      <c r="S9833" s="1">
        <f>SUMIFS(I:I,C:C,C9833)</f>
        <v>57542997.559999913</v>
      </c>
      <c r="T9833" s="1" t="str">
        <f>INDEX(F:F,MATCH(ecommerce_10000[[#This Row],[TotalAmount]],I:I,0))</f>
        <v>Cairo</v>
      </c>
    </row>
    <row r="9834" spans="1:20" x14ac:dyDescent="0.3">
      <c r="A9834" s="1" t="s">
        <v>9878</v>
      </c>
      <c r="B9834" s="1" t="s">
        <v>30</v>
      </c>
      <c r="C9834" s="1" t="s">
        <v>31</v>
      </c>
      <c r="D9834" s="1" t="s">
        <v>32</v>
      </c>
      <c r="E9834" s="1" t="s">
        <v>47</v>
      </c>
      <c r="F9834" s="1" t="s">
        <v>17</v>
      </c>
      <c r="G9834">
        <v>5980.26</v>
      </c>
      <c r="H9834">
        <v>1</v>
      </c>
      <c r="I9834">
        <v>5980.26</v>
      </c>
      <c r="J9834">
        <v>2.68</v>
      </c>
      <c r="K9834">
        <v>823</v>
      </c>
      <c r="L9834" s="2">
        <v>45510</v>
      </c>
      <c r="O9834" t="str">
        <f>IF(ecommerce_10000[[#This Row],[Platform]]="Souq","sq",ecommerce_10000[[#This Row],[Platform]])</f>
        <v>Amazon</v>
      </c>
      <c r="P9834" t="str">
        <f>IF(E9834="Souq","sq",IF(E9834="Jumia","Jum",E9834))</f>
        <v>Amazon</v>
      </c>
      <c r="Q9834">
        <f>VLOOKUP(ecommerce_10000[[#This Row],[City]],F:I,4,FALSE)</f>
        <v>16284.02</v>
      </c>
      <c r="R9834" s="1">
        <f>SUMIF(C:C,ecommerce_10000[[#This Row],[Category]],I:I)</f>
        <v>57542997.559999913</v>
      </c>
      <c r="S9834" s="1">
        <f>SUMIFS(I:I,C:C,C9834)</f>
        <v>57542997.559999913</v>
      </c>
      <c r="T9834" s="1" t="str">
        <f>INDEX(F:F,MATCH(ecommerce_10000[[#This Row],[TotalAmount]],I:I,0))</f>
        <v>Cairo</v>
      </c>
    </row>
    <row r="9835" spans="1:20" x14ac:dyDescent="0.3">
      <c r="A9835" s="1" t="s">
        <v>9879</v>
      </c>
      <c r="B9835" s="1" t="s">
        <v>38</v>
      </c>
      <c r="C9835" s="1" t="s">
        <v>20</v>
      </c>
      <c r="D9835" s="1" t="s">
        <v>39</v>
      </c>
      <c r="E9835" s="1" t="s">
        <v>47</v>
      </c>
      <c r="F9835" s="1" t="s">
        <v>28</v>
      </c>
      <c r="G9835">
        <v>1592.96</v>
      </c>
      <c r="H9835">
        <v>4</v>
      </c>
      <c r="I9835">
        <v>6371.84</v>
      </c>
      <c r="J9835">
        <v>2.0499999999999998</v>
      </c>
      <c r="K9835">
        <v>4545</v>
      </c>
      <c r="L9835" s="2">
        <v>45421</v>
      </c>
      <c r="O9835" t="str">
        <f>IF(ecommerce_10000[[#This Row],[Platform]]="Souq","sq",ecommerce_10000[[#This Row],[Platform]])</f>
        <v>Amazon</v>
      </c>
      <c r="P9835" t="str">
        <f>IF(E9835="Souq","sq",IF(E9835="Jumia","Jum",E9835))</f>
        <v>Amazon</v>
      </c>
      <c r="Q9835">
        <f>VLOOKUP(ecommerce_10000[[#This Row],[City]],F:I,4,FALSE)</f>
        <v>26648.76</v>
      </c>
      <c r="R9835" s="1">
        <f>SUMIF(C:C,ecommerce_10000[[#This Row],[Category]],I:I)</f>
        <v>91504159.730000004</v>
      </c>
      <c r="S9835" s="1">
        <f>SUMIFS(I:I,C:C,C9835)</f>
        <v>91504159.730000004</v>
      </c>
      <c r="T9835" s="1" t="str">
        <f>INDEX(F:F,MATCH(ecommerce_10000[[#This Row],[TotalAmount]],I:I,0))</f>
        <v>Casablanca</v>
      </c>
    </row>
    <row r="9836" spans="1:20" x14ac:dyDescent="0.3">
      <c r="A9836" s="1" t="s">
        <v>9880</v>
      </c>
      <c r="B9836" s="1" t="s">
        <v>53</v>
      </c>
      <c r="C9836" s="1" t="s">
        <v>31</v>
      </c>
      <c r="D9836" s="1" t="s">
        <v>54</v>
      </c>
      <c r="E9836" s="1" t="s">
        <v>22</v>
      </c>
      <c r="F9836" s="1" t="s">
        <v>33</v>
      </c>
      <c r="G9836">
        <v>5383.93</v>
      </c>
      <c r="H9836">
        <v>4</v>
      </c>
      <c r="I9836">
        <v>21535.72</v>
      </c>
      <c r="J9836">
        <v>2.4500000000000002</v>
      </c>
      <c r="K9836">
        <v>1664</v>
      </c>
      <c r="L9836" s="2">
        <v>45437</v>
      </c>
      <c r="O9836" t="str">
        <f>IF(ecommerce_10000[[#This Row],[Platform]]="Souq","sq",ecommerce_10000[[#This Row],[Platform]])</f>
        <v>Jumia</v>
      </c>
      <c r="P9836" t="str">
        <f>IF(E9836="Souq","sq",IF(E9836="Jumia","Jum",E9836))</f>
        <v>Jum</v>
      </c>
      <c r="Q9836">
        <f>VLOOKUP(ecommerce_10000[[#This Row],[City]],F:I,4,FALSE)</f>
        <v>3665.44</v>
      </c>
      <c r="R9836" s="1">
        <f>SUMIF(C:C,ecommerce_10000[[#This Row],[Category]],I:I)</f>
        <v>57542997.559999913</v>
      </c>
      <c r="S9836" s="1">
        <f>SUMIFS(I:I,C:C,C9836)</f>
        <v>57542997.559999913</v>
      </c>
      <c r="T9836" s="1" t="str">
        <f>INDEX(F:F,MATCH(ecommerce_10000[[#This Row],[TotalAmount]],I:I,0))</f>
        <v>Dubai</v>
      </c>
    </row>
    <row r="9837" spans="1:20" x14ac:dyDescent="0.3">
      <c r="A9837" s="1" t="s">
        <v>9881</v>
      </c>
      <c r="B9837" s="1" t="s">
        <v>35</v>
      </c>
      <c r="C9837" s="1" t="s">
        <v>14</v>
      </c>
      <c r="D9837" s="1" t="s">
        <v>36</v>
      </c>
      <c r="E9837" s="1" t="s">
        <v>47</v>
      </c>
      <c r="F9837" s="1" t="s">
        <v>28</v>
      </c>
      <c r="G9837">
        <v>17759.75</v>
      </c>
      <c r="H9837">
        <v>5</v>
      </c>
      <c r="I9837">
        <v>88798.75</v>
      </c>
      <c r="J9837">
        <v>3.89</v>
      </c>
      <c r="K9837">
        <v>1807</v>
      </c>
      <c r="L9837" s="2">
        <v>45574</v>
      </c>
      <c r="O9837" t="str">
        <f>IF(ecommerce_10000[[#This Row],[Platform]]="Souq","sq",ecommerce_10000[[#This Row],[Platform]])</f>
        <v>Amazon</v>
      </c>
      <c r="P9837" t="str">
        <f>IF(E9837="Souq","sq",IF(E9837="Jumia","Jum",E9837))</f>
        <v>Amazon</v>
      </c>
      <c r="Q9837">
        <f>VLOOKUP(ecommerce_10000[[#This Row],[City]],F:I,4,FALSE)</f>
        <v>26648.76</v>
      </c>
      <c r="R9837" s="1">
        <f>SUMIF(C:C,ecommerce_10000[[#This Row],[Category]],I:I)</f>
        <v>92327183.770000085</v>
      </c>
      <c r="S9837" s="1">
        <f>SUMIFS(I:I,C:C,C9837)</f>
        <v>92327183.770000085</v>
      </c>
      <c r="T9837" s="1" t="str">
        <f>INDEX(F:F,MATCH(ecommerce_10000[[#This Row],[TotalAmount]],I:I,0))</f>
        <v>Casablanca</v>
      </c>
    </row>
    <row r="9838" spans="1:20" x14ac:dyDescent="0.3">
      <c r="A9838" s="1" t="s">
        <v>9882</v>
      </c>
      <c r="B9838" s="1" t="s">
        <v>25</v>
      </c>
      <c r="C9838" s="1" t="s">
        <v>26</v>
      </c>
      <c r="D9838" s="1" t="s">
        <v>27</v>
      </c>
      <c r="E9838" s="1" t="s">
        <v>22</v>
      </c>
      <c r="F9838" s="1" t="s">
        <v>33</v>
      </c>
      <c r="G9838">
        <v>17966.060000000001</v>
      </c>
      <c r="H9838">
        <v>3</v>
      </c>
      <c r="I9838">
        <v>53898.18</v>
      </c>
      <c r="J9838">
        <v>2.17</v>
      </c>
      <c r="K9838">
        <v>1627</v>
      </c>
      <c r="L9838" s="2">
        <v>45361</v>
      </c>
      <c r="O9838" t="str">
        <f>IF(ecommerce_10000[[#This Row],[Platform]]="Souq","sq",ecommerce_10000[[#This Row],[Platform]])</f>
        <v>Jumia</v>
      </c>
      <c r="P9838" t="str">
        <f>IF(E9838="Souq","sq",IF(E9838="Jumia","Jum",E9838))</f>
        <v>Jum</v>
      </c>
      <c r="Q9838">
        <f>VLOOKUP(ecommerce_10000[[#This Row],[City]],F:I,4,FALSE)</f>
        <v>3665.44</v>
      </c>
      <c r="R9838" s="1">
        <f>SUMIF(C:C,ecommerce_10000[[#This Row],[Category]],I:I)</f>
        <v>29200970.130000021</v>
      </c>
      <c r="S9838" s="1">
        <f>SUMIFS(I:I,C:C,C9838)</f>
        <v>29200970.130000021</v>
      </c>
      <c r="T9838" s="1" t="str">
        <f>INDEX(F:F,MATCH(ecommerce_10000[[#This Row],[TotalAmount]],I:I,0))</f>
        <v>Dubai</v>
      </c>
    </row>
    <row r="9839" spans="1:20" x14ac:dyDescent="0.3">
      <c r="A9839" s="1" t="s">
        <v>9883</v>
      </c>
      <c r="B9839" s="1" t="s">
        <v>49</v>
      </c>
      <c r="C9839" s="1" t="s">
        <v>14</v>
      </c>
      <c r="D9839" s="1" t="s">
        <v>50</v>
      </c>
      <c r="E9839" s="1" t="s">
        <v>16</v>
      </c>
      <c r="F9839" s="1" t="s">
        <v>23</v>
      </c>
      <c r="G9839">
        <v>2903.79</v>
      </c>
      <c r="H9839">
        <v>4</v>
      </c>
      <c r="I9839">
        <v>11615.16</v>
      </c>
      <c r="J9839">
        <v>2.39</v>
      </c>
      <c r="K9839">
        <v>386</v>
      </c>
      <c r="L9839" s="2">
        <v>45584</v>
      </c>
      <c r="O9839" t="str">
        <f>IF(ecommerce_10000[[#This Row],[Platform]]="Souq","sq",ecommerce_10000[[#This Row],[Platform]])</f>
        <v>sq</v>
      </c>
      <c r="P9839" t="str">
        <f>IF(E9839="Souq","sq",IF(E9839="Jumia","Jum",E9839))</f>
        <v>sq</v>
      </c>
      <c r="Q9839">
        <f>VLOOKUP(ecommerce_10000[[#This Row],[City]],F:I,4,FALSE)</f>
        <v>13290.4</v>
      </c>
      <c r="R9839" s="1">
        <f>SUMIF(C:C,ecommerce_10000[[#This Row],[Category]],I:I)</f>
        <v>92327183.770000085</v>
      </c>
      <c r="S9839" s="1">
        <f>SUMIFS(I:I,C:C,C9839)</f>
        <v>92327183.770000085</v>
      </c>
      <c r="T9839" s="1" t="str">
        <f>INDEX(F:F,MATCH(ecommerce_10000[[#This Row],[TotalAmount]],I:I,0))</f>
        <v>Alexandria</v>
      </c>
    </row>
    <row r="9840" spans="1:20" x14ac:dyDescent="0.3">
      <c r="A9840" s="1" t="s">
        <v>9884</v>
      </c>
      <c r="B9840" s="1" t="s">
        <v>38</v>
      </c>
      <c r="C9840" s="1" t="s">
        <v>20</v>
      </c>
      <c r="D9840" s="1" t="s">
        <v>39</v>
      </c>
      <c r="E9840" s="1" t="s">
        <v>22</v>
      </c>
      <c r="F9840" s="1" t="s">
        <v>17</v>
      </c>
      <c r="G9840">
        <v>9938.73</v>
      </c>
      <c r="H9840">
        <v>4</v>
      </c>
      <c r="I9840">
        <v>39754.92</v>
      </c>
      <c r="J9840">
        <v>1.95</v>
      </c>
      <c r="K9840">
        <v>3928</v>
      </c>
      <c r="L9840" s="2">
        <v>45434</v>
      </c>
      <c r="O9840" t="str">
        <f>IF(ecommerce_10000[[#This Row],[Platform]]="Souq","sq",ecommerce_10000[[#This Row],[Platform]])</f>
        <v>Jumia</v>
      </c>
      <c r="P9840" t="str">
        <f>IF(E9840="Souq","sq",IF(E9840="Jumia","Jum",E9840))</f>
        <v>Jum</v>
      </c>
      <c r="Q9840">
        <f>VLOOKUP(ecommerce_10000[[#This Row],[City]],F:I,4,FALSE)</f>
        <v>16284.02</v>
      </c>
      <c r="R9840" s="1">
        <f>SUMIF(C:C,ecommerce_10000[[#This Row],[Category]],I:I)</f>
        <v>91504159.730000004</v>
      </c>
      <c r="S9840" s="1">
        <f>SUMIFS(I:I,C:C,C9840)</f>
        <v>91504159.730000004</v>
      </c>
      <c r="T9840" s="1" t="str">
        <f>INDEX(F:F,MATCH(ecommerce_10000[[#This Row],[TotalAmount]],I:I,0))</f>
        <v>Cairo</v>
      </c>
    </row>
    <row r="9841" spans="1:20" x14ac:dyDescent="0.3">
      <c r="A9841" s="1" t="s">
        <v>9885</v>
      </c>
      <c r="B9841" s="1" t="s">
        <v>25</v>
      </c>
      <c r="C9841" s="1" t="s">
        <v>26</v>
      </c>
      <c r="D9841" s="1" t="s">
        <v>27</v>
      </c>
      <c r="E9841" s="1" t="s">
        <v>47</v>
      </c>
      <c r="F9841" s="1" t="s">
        <v>33</v>
      </c>
      <c r="G9841">
        <v>15445.33</v>
      </c>
      <c r="H9841">
        <v>5</v>
      </c>
      <c r="I9841">
        <v>77226.649999999994</v>
      </c>
      <c r="J9841">
        <v>2.09</v>
      </c>
      <c r="K9841">
        <v>1472</v>
      </c>
      <c r="L9841" s="2">
        <v>45431</v>
      </c>
      <c r="O9841" t="str">
        <f>IF(ecommerce_10000[[#This Row],[Platform]]="Souq","sq",ecommerce_10000[[#This Row],[Platform]])</f>
        <v>Amazon</v>
      </c>
      <c r="P9841" t="str">
        <f>IF(E9841="Souq","sq",IF(E9841="Jumia","Jum",E9841))</f>
        <v>Amazon</v>
      </c>
      <c r="Q9841">
        <f>VLOOKUP(ecommerce_10000[[#This Row],[City]],F:I,4,FALSE)</f>
        <v>3665.44</v>
      </c>
      <c r="R9841" s="1">
        <f>SUMIF(C:C,ecommerce_10000[[#This Row],[Category]],I:I)</f>
        <v>29200970.130000021</v>
      </c>
      <c r="S9841" s="1">
        <f>SUMIFS(I:I,C:C,C9841)</f>
        <v>29200970.130000021</v>
      </c>
      <c r="T9841" s="1" t="str">
        <f>INDEX(F:F,MATCH(ecommerce_10000[[#This Row],[TotalAmount]],I:I,0))</f>
        <v>Dubai</v>
      </c>
    </row>
    <row r="9842" spans="1:20" x14ac:dyDescent="0.3">
      <c r="A9842" s="1" t="s">
        <v>9886</v>
      </c>
      <c r="B9842" s="1" t="s">
        <v>25</v>
      </c>
      <c r="C9842" s="1" t="s">
        <v>26</v>
      </c>
      <c r="D9842" s="1" t="s">
        <v>27</v>
      </c>
      <c r="E9842" s="1" t="s">
        <v>22</v>
      </c>
      <c r="F9842" s="1" t="s">
        <v>40</v>
      </c>
      <c r="G9842">
        <v>7059.48</v>
      </c>
      <c r="H9842">
        <v>4</v>
      </c>
      <c r="I9842">
        <v>28237.919999999998</v>
      </c>
      <c r="J9842">
        <v>2.9</v>
      </c>
      <c r="K9842">
        <v>1984</v>
      </c>
      <c r="L9842" s="2">
        <v>45603</v>
      </c>
      <c r="O9842" t="str">
        <f>IF(ecommerce_10000[[#This Row],[Platform]]="Souq","sq",ecommerce_10000[[#This Row],[Platform]])</f>
        <v>Jumia</v>
      </c>
      <c r="P9842" t="str">
        <f>IF(E9842="Souq","sq",IF(E9842="Jumia","Jum",E9842))</f>
        <v>Jum</v>
      </c>
      <c r="Q9842">
        <f>VLOOKUP(ecommerce_10000[[#This Row],[City]],F:I,4,FALSE)</f>
        <v>99349.3</v>
      </c>
      <c r="R9842" s="1">
        <f>SUMIF(C:C,ecommerce_10000[[#This Row],[Category]],I:I)</f>
        <v>29200970.130000021</v>
      </c>
      <c r="S9842" s="1">
        <f>SUMIFS(I:I,C:C,C9842)</f>
        <v>29200970.130000021</v>
      </c>
      <c r="T9842" s="1" t="str">
        <f>INDEX(F:F,MATCH(ecommerce_10000[[#This Row],[TotalAmount]],I:I,0))</f>
        <v>Riyadh</v>
      </c>
    </row>
    <row r="9843" spans="1:20" x14ac:dyDescent="0.3">
      <c r="A9843" s="1" t="s">
        <v>9887</v>
      </c>
      <c r="B9843" s="1" t="s">
        <v>43</v>
      </c>
      <c r="C9843" s="1" t="s">
        <v>44</v>
      </c>
      <c r="D9843" s="1" t="s">
        <v>45</v>
      </c>
      <c r="E9843" s="1" t="s">
        <v>47</v>
      </c>
      <c r="F9843" s="1" t="s">
        <v>40</v>
      </c>
      <c r="G9843">
        <v>8368.5</v>
      </c>
      <c r="H9843">
        <v>3</v>
      </c>
      <c r="I9843">
        <v>25105.5</v>
      </c>
      <c r="J9843">
        <v>3.55</v>
      </c>
      <c r="K9843">
        <v>4611</v>
      </c>
      <c r="L9843" s="2">
        <v>45636</v>
      </c>
      <c r="O9843" t="str">
        <f>IF(ecommerce_10000[[#This Row],[Platform]]="Souq","sq",ecommerce_10000[[#This Row],[Platform]])</f>
        <v>Amazon</v>
      </c>
      <c r="P9843" t="str">
        <f>IF(E9843="Souq","sq",IF(E9843="Jumia","Jum",E9843))</f>
        <v>Amazon</v>
      </c>
      <c r="Q9843">
        <f>VLOOKUP(ecommerce_10000[[#This Row],[City]],F:I,4,FALSE)</f>
        <v>99349.3</v>
      </c>
      <c r="R9843" s="1">
        <f>SUMIF(C:C,ecommerce_10000[[#This Row],[Category]],I:I)</f>
        <v>31420413.200000018</v>
      </c>
      <c r="S9843" s="1">
        <f>SUMIFS(I:I,C:C,C9843)</f>
        <v>31420413.200000018</v>
      </c>
      <c r="T9843" s="1" t="str">
        <f>INDEX(F:F,MATCH(ecommerce_10000[[#This Row],[TotalAmount]],I:I,0))</f>
        <v>Riyadh</v>
      </c>
    </row>
    <row r="9844" spans="1:20" x14ac:dyDescent="0.3">
      <c r="A9844" s="1" t="s">
        <v>9888</v>
      </c>
      <c r="B9844" s="1" t="s">
        <v>38</v>
      </c>
      <c r="C9844" s="1" t="s">
        <v>20</v>
      </c>
      <c r="D9844" s="1" t="s">
        <v>39</v>
      </c>
      <c r="E9844" s="1" t="s">
        <v>47</v>
      </c>
      <c r="F9844" s="1" t="s">
        <v>23</v>
      </c>
      <c r="G9844">
        <v>773.85</v>
      </c>
      <c r="H9844">
        <v>4</v>
      </c>
      <c r="I9844">
        <v>3095.4</v>
      </c>
      <c r="J9844">
        <v>4.5199999999999996</v>
      </c>
      <c r="K9844">
        <v>2525</v>
      </c>
      <c r="L9844" s="2">
        <v>45505</v>
      </c>
      <c r="O9844" t="str">
        <f>IF(ecommerce_10000[[#This Row],[Platform]]="Souq","sq",ecommerce_10000[[#This Row],[Platform]])</f>
        <v>Amazon</v>
      </c>
      <c r="P9844" t="str">
        <f>IF(E9844="Souq","sq",IF(E9844="Jumia","Jum",E9844))</f>
        <v>Amazon</v>
      </c>
      <c r="Q9844">
        <f>VLOOKUP(ecommerce_10000[[#This Row],[City]],F:I,4,FALSE)</f>
        <v>13290.4</v>
      </c>
      <c r="R9844" s="1">
        <f>SUMIF(C:C,ecommerce_10000[[#This Row],[Category]],I:I)</f>
        <v>91504159.730000004</v>
      </c>
      <c r="S9844" s="1">
        <f>SUMIFS(I:I,C:C,C9844)</f>
        <v>91504159.730000004</v>
      </c>
      <c r="T9844" s="1" t="str">
        <f>INDEX(F:F,MATCH(ecommerce_10000[[#This Row],[TotalAmount]],I:I,0))</f>
        <v>Alexandria</v>
      </c>
    </row>
    <row r="9845" spans="1:20" x14ac:dyDescent="0.3">
      <c r="A9845" s="1" t="s">
        <v>9889</v>
      </c>
      <c r="B9845" s="1" t="s">
        <v>13</v>
      </c>
      <c r="C9845" s="1" t="s">
        <v>14</v>
      </c>
      <c r="D9845" s="1" t="s">
        <v>15</v>
      </c>
      <c r="E9845" s="1" t="s">
        <v>16</v>
      </c>
      <c r="F9845" s="1" t="s">
        <v>28</v>
      </c>
      <c r="G9845">
        <v>11025.6</v>
      </c>
      <c r="H9845">
        <v>1</v>
      </c>
      <c r="I9845">
        <v>11025.6</v>
      </c>
      <c r="J9845">
        <v>1.58</v>
      </c>
      <c r="K9845">
        <v>1498</v>
      </c>
      <c r="L9845" s="2">
        <v>45297</v>
      </c>
      <c r="O9845" t="str">
        <f>IF(ecommerce_10000[[#This Row],[Platform]]="Souq","sq",ecommerce_10000[[#This Row],[Platform]])</f>
        <v>sq</v>
      </c>
      <c r="P9845" t="str">
        <f>IF(E9845="Souq","sq",IF(E9845="Jumia","Jum",E9845))</f>
        <v>sq</v>
      </c>
      <c r="Q9845">
        <f>VLOOKUP(ecommerce_10000[[#This Row],[City]],F:I,4,FALSE)</f>
        <v>26648.76</v>
      </c>
      <c r="R9845" s="1">
        <f>SUMIF(C:C,ecommerce_10000[[#This Row],[Category]],I:I)</f>
        <v>92327183.770000085</v>
      </c>
      <c r="S9845" s="1">
        <f>SUMIFS(I:I,C:C,C9845)</f>
        <v>92327183.770000085</v>
      </c>
      <c r="T9845" s="1" t="str">
        <f>INDEX(F:F,MATCH(ecommerce_10000[[#This Row],[TotalAmount]],I:I,0))</f>
        <v>Casablanca</v>
      </c>
    </row>
    <row r="9846" spans="1:20" x14ac:dyDescent="0.3">
      <c r="A9846" s="1" t="s">
        <v>9890</v>
      </c>
      <c r="B9846" s="1" t="s">
        <v>35</v>
      </c>
      <c r="C9846" s="1" t="s">
        <v>14</v>
      </c>
      <c r="D9846" s="1" t="s">
        <v>36</v>
      </c>
      <c r="E9846" s="1" t="s">
        <v>22</v>
      </c>
      <c r="F9846" s="1" t="s">
        <v>62</v>
      </c>
      <c r="G9846">
        <v>5139.0200000000004</v>
      </c>
      <c r="H9846">
        <v>2</v>
      </c>
      <c r="I9846">
        <v>10278.040000000001</v>
      </c>
      <c r="J9846">
        <v>2.48</v>
      </c>
      <c r="K9846">
        <v>440</v>
      </c>
      <c r="L9846" s="2">
        <v>45361</v>
      </c>
      <c r="O9846" t="str">
        <f>IF(ecommerce_10000[[#This Row],[Platform]]="Souq","sq",ecommerce_10000[[#This Row],[Platform]])</f>
        <v>Jumia</v>
      </c>
      <c r="P9846" t="str">
        <f>IF(E9846="Souq","sq",IF(E9846="Jumia","Jum",E9846))</f>
        <v>Jum</v>
      </c>
      <c r="Q9846">
        <f>VLOOKUP(ecommerce_10000[[#This Row],[City]],F:I,4,FALSE)</f>
        <v>27872.98</v>
      </c>
      <c r="R9846" s="1">
        <f>SUMIF(C:C,ecommerce_10000[[#This Row],[Category]],I:I)</f>
        <v>92327183.770000085</v>
      </c>
      <c r="S9846" s="1">
        <f>SUMIFS(I:I,C:C,C9846)</f>
        <v>92327183.770000085</v>
      </c>
      <c r="T9846" s="1" t="str">
        <f>INDEX(F:F,MATCH(ecommerce_10000[[#This Row],[TotalAmount]],I:I,0))</f>
        <v>Giza</v>
      </c>
    </row>
    <row r="9847" spans="1:20" x14ac:dyDescent="0.3">
      <c r="A9847" s="1" t="s">
        <v>9891</v>
      </c>
      <c r="B9847" s="1" t="s">
        <v>65</v>
      </c>
      <c r="C9847" s="1" t="s">
        <v>20</v>
      </c>
      <c r="D9847" s="1" t="s">
        <v>66</v>
      </c>
      <c r="E9847" s="1" t="s">
        <v>47</v>
      </c>
      <c r="F9847" s="1" t="s">
        <v>62</v>
      </c>
      <c r="G9847">
        <v>9288.44</v>
      </c>
      <c r="H9847">
        <v>5</v>
      </c>
      <c r="I9847">
        <v>46442.2</v>
      </c>
      <c r="J9847">
        <v>3.96</v>
      </c>
      <c r="K9847">
        <v>2870</v>
      </c>
      <c r="L9847" s="2">
        <v>45640</v>
      </c>
      <c r="O9847" t="str">
        <f>IF(ecommerce_10000[[#This Row],[Platform]]="Souq","sq",ecommerce_10000[[#This Row],[Platform]])</f>
        <v>Amazon</v>
      </c>
      <c r="P9847" t="str">
        <f>IF(E9847="Souq","sq",IF(E9847="Jumia","Jum",E9847))</f>
        <v>Amazon</v>
      </c>
      <c r="Q9847">
        <f>VLOOKUP(ecommerce_10000[[#This Row],[City]],F:I,4,FALSE)</f>
        <v>27872.98</v>
      </c>
      <c r="R9847" s="1">
        <f>SUMIF(C:C,ecommerce_10000[[#This Row],[Category]],I:I)</f>
        <v>91504159.730000004</v>
      </c>
      <c r="S9847" s="1">
        <f>SUMIFS(I:I,C:C,C9847)</f>
        <v>91504159.730000004</v>
      </c>
      <c r="T9847" s="1" t="str">
        <f>INDEX(F:F,MATCH(ecommerce_10000[[#This Row],[TotalAmount]],I:I,0))</f>
        <v>Giza</v>
      </c>
    </row>
    <row r="9848" spans="1:20" x14ac:dyDescent="0.3">
      <c r="A9848" s="1" t="s">
        <v>9892</v>
      </c>
      <c r="B9848" s="1" t="s">
        <v>53</v>
      </c>
      <c r="C9848" s="1" t="s">
        <v>31</v>
      </c>
      <c r="D9848" s="1" t="s">
        <v>54</v>
      </c>
      <c r="E9848" s="1" t="s">
        <v>16</v>
      </c>
      <c r="F9848" s="1" t="s">
        <v>40</v>
      </c>
      <c r="G9848">
        <v>16616.63</v>
      </c>
      <c r="H9848">
        <v>3</v>
      </c>
      <c r="I9848">
        <v>49849.89</v>
      </c>
      <c r="J9848">
        <v>1.49</v>
      </c>
      <c r="K9848">
        <v>3837</v>
      </c>
      <c r="L9848" s="2">
        <v>45356</v>
      </c>
      <c r="O9848" t="str">
        <f>IF(ecommerce_10000[[#This Row],[Platform]]="Souq","sq",ecommerce_10000[[#This Row],[Platform]])</f>
        <v>sq</v>
      </c>
      <c r="P9848" t="str">
        <f>IF(E9848="Souq","sq",IF(E9848="Jumia","Jum",E9848))</f>
        <v>sq</v>
      </c>
      <c r="Q9848">
        <f>VLOOKUP(ecommerce_10000[[#This Row],[City]],F:I,4,FALSE)</f>
        <v>99349.3</v>
      </c>
      <c r="R9848" s="1">
        <f>SUMIF(C:C,ecommerce_10000[[#This Row],[Category]],I:I)</f>
        <v>57542997.559999913</v>
      </c>
      <c r="S9848" s="1">
        <f>SUMIFS(I:I,C:C,C9848)</f>
        <v>57542997.559999913</v>
      </c>
      <c r="T9848" s="1" t="str">
        <f>INDEX(F:F,MATCH(ecommerce_10000[[#This Row],[TotalAmount]],I:I,0))</f>
        <v>Riyadh</v>
      </c>
    </row>
    <row r="9849" spans="1:20" x14ac:dyDescent="0.3">
      <c r="A9849" s="1" t="s">
        <v>9893</v>
      </c>
      <c r="B9849" s="1" t="s">
        <v>13</v>
      </c>
      <c r="C9849" s="1" t="s">
        <v>14</v>
      </c>
      <c r="D9849" s="1" t="s">
        <v>15</v>
      </c>
      <c r="E9849" s="1" t="s">
        <v>22</v>
      </c>
      <c r="F9849" s="1" t="s">
        <v>17</v>
      </c>
      <c r="G9849">
        <v>12965.49</v>
      </c>
      <c r="H9849">
        <v>1</v>
      </c>
      <c r="I9849">
        <v>12965.49</v>
      </c>
      <c r="J9849">
        <v>4.54</v>
      </c>
      <c r="K9849">
        <v>2181</v>
      </c>
      <c r="L9849" s="2">
        <v>45328</v>
      </c>
      <c r="O9849" t="str">
        <f>IF(ecommerce_10000[[#This Row],[Platform]]="Souq","sq",ecommerce_10000[[#This Row],[Platform]])</f>
        <v>Jumia</v>
      </c>
      <c r="P9849" t="str">
        <f>IF(E9849="Souq","sq",IF(E9849="Jumia","Jum",E9849))</f>
        <v>Jum</v>
      </c>
      <c r="Q9849">
        <f>VLOOKUP(ecommerce_10000[[#This Row],[City]],F:I,4,FALSE)</f>
        <v>16284.02</v>
      </c>
      <c r="R9849" s="1">
        <f>SUMIF(C:C,ecommerce_10000[[#This Row],[Category]],I:I)</f>
        <v>92327183.770000085</v>
      </c>
      <c r="S9849" s="1">
        <f>SUMIFS(I:I,C:C,C9849)</f>
        <v>92327183.770000085</v>
      </c>
      <c r="T9849" s="1" t="str">
        <f>INDEX(F:F,MATCH(ecommerce_10000[[#This Row],[TotalAmount]],I:I,0))</f>
        <v>Cairo</v>
      </c>
    </row>
    <row r="9850" spans="1:20" x14ac:dyDescent="0.3">
      <c r="A9850" s="1" t="s">
        <v>9894</v>
      </c>
      <c r="B9850" s="1" t="s">
        <v>43</v>
      </c>
      <c r="C9850" s="1" t="s">
        <v>44</v>
      </c>
      <c r="D9850" s="1" t="s">
        <v>45</v>
      </c>
      <c r="E9850" s="1" t="s">
        <v>16</v>
      </c>
      <c r="F9850" s="1" t="s">
        <v>28</v>
      </c>
      <c r="G9850">
        <v>13688.35</v>
      </c>
      <c r="H9850">
        <v>4</v>
      </c>
      <c r="I9850">
        <v>54753.4</v>
      </c>
      <c r="J9850">
        <v>2.92</v>
      </c>
      <c r="K9850">
        <v>427</v>
      </c>
      <c r="L9850" s="2">
        <v>45336</v>
      </c>
      <c r="O9850" t="str">
        <f>IF(ecommerce_10000[[#This Row],[Platform]]="Souq","sq",ecommerce_10000[[#This Row],[Platform]])</f>
        <v>sq</v>
      </c>
      <c r="P9850" t="str">
        <f>IF(E9850="Souq","sq",IF(E9850="Jumia","Jum",E9850))</f>
        <v>sq</v>
      </c>
      <c r="Q9850">
        <f>VLOOKUP(ecommerce_10000[[#This Row],[City]],F:I,4,FALSE)</f>
        <v>26648.76</v>
      </c>
      <c r="R9850" s="1">
        <f>SUMIF(C:C,ecommerce_10000[[#This Row],[Category]],I:I)</f>
        <v>31420413.200000018</v>
      </c>
      <c r="S9850" s="1">
        <f>SUMIFS(I:I,C:C,C9850)</f>
        <v>31420413.200000018</v>
      </c>
      <c r="T9850" s="1" t="str">
        <f>INDEX(F:F,MATCH(ecommerce_10000[[#This Row],[TotalAmount]],I:I,0))</f>
        <v>Casablanca</v>
      </c>
    </row>
    <row r="9851" spans="1:20" x14ac:dyDescent="0.3">
      <c r="A9851" s="1" t="s">
        <v>9895</v>
      </c>
      <c r="B9851" s="1" t="s">
        <v>43</v>
      </c>
      <c r="C9851" s="1" t="s">
        <v>44</v>
      </c>
      <c r="D9851" s="1" t="s">
        <v>45</v>
      </c>
      <c r="E9851" s="1" t="s">
        <v>47</v>
      </c>
      <c r="F9851" s="1" t="s">
        <v>17</v>
      </c>
      <c r="G9851">
        <v>8374.25</v>
      </c>
      <c r="H9851">
        <v>4</v>
      </c>
      <c r="I9851">
        <v>33497</v>
      </c>
      <c r="J9851">
        <v>2.79</v>
      </c>
      <c r="K9851">
        <v>3515</v>
      </c>
      <c r="L9851" s="2">
        <v>45477</v>
      </c>
      <c r="O9851" t="str">
        <f>IF(ecommerce_10000[[#This Row],[Platform]]="Souq","sq",ecommerce_10000[[#This Row],[Platform]])</f>
        <v>Amazon</v>
      </c>
      <c r="P9851" t="str">
        <f>IF(E9851="Souq","sq",IF(E9851="Jumia","Jum",E9851))</f>
        <v>Amazon</v>
      </c>
      <c r="Q9851">
        <f>VLOOKUP(ecommerce_10000[[#This Row],[City]],F:I,4,FALSE)</f>
        <v>16284.02</v>
      </c>
      <c r="R9851" s="1">
        <f>SUMIF(C:C,ecommerce_10000[[#This Row],[Category]],I:I)</f>
        <v>31420413.200000018</v>
      </c>
      <c r="S9851" s="1">
        <f>SUMIFS(I:I,C:C,C9851)</f>
        <v>31420413.200000018</v>
      </c>
      <c r="T9851" s="1" t="str">
        <f>INDEX(F:F,MATCH(ecommerce_10000[[#This Row],[TotalAmount]],I:I,0))</f>
        <v>Cairo</v>
      </c>
    </row>
    <row r="9852" spans="1:20" x14ac:dyDescent="0.3">
      <c r="A9852" s="1" t="s">
        <v>9896</v>
      </c>
      <c r="B9852" s="1" t="s">
        <v>65</v>
      </c>
      <c r="C9852" s="1" t="s">
        <v>20</v>
      </c>
      <c r="D9852" s="1" t="s">
        <v>66</v>
      </c>
      <c r="E9852" s="1" t="s">
        <v>47</v>
      </c>
      <c r="F9852" s="1" t="s">
        <v>17</v>
      </c>
      <c r="G9852">
        <v>18561.11</v>
      </c>
      <c r="H9852">
        <v>5</v>
      </c>
      <c r="I9852">
        <v>92805.55</v>
      </c>
      <c r="J9852">
        <v>4.88</v>
      </c>
      <c r="K9852">
        <v>1531</v>
      </c>
      <c r="L9852" s="2">
        <v>45578</v>
      </c>
      <c r="O9852" t="str">
        <f>IF(ecommerce_10000[[#This Row],[Platform]]="Souq","sq",ecommerce_10000[[#This Row],[Platform]])</f>
        <v>Amazon</v>
      </c>
      <c r="P9852" t="str">
        <f>IF(E9852="Souq","sq",IF(E9852="Jumia","Jum",E9852))</f>
        <v>Amazon</v>
      </c>
      <c r="Q9852">
        <f>VLOOKUP(ecommerce_10000[[#This Row],[City]],F:I,4,FALSE)</f>
        <v>16284.02</v>
      </c>
      <c r="R9852" s="1">
        <f>SUMIF(C:C,ecommerce_10000[[#This Row],[Category]],I:I)</f>
        <v>91504159.730000004</v>
      </c>
      <c r="S9852" s="1">
        <f>SUMIFS(I:I,C:C,C9852)</f>
        <v>91504159.730000004</v>
      </c>
      <c r="T9852" s="1" t="str">
        <f>INDEX(F:F,MATCH(ecommerce_10000[[#This Row],[TotalAmount]],I:I,0))</f>
        <v>Cairo</v>
      </c>
    </row>
    <row r="9853" spans="1:20" x14ac:dyDescent="0.3">
      <c r="A9853" s="1" t="s">
        <v>9897</v>
      </c>
      <c r="B9853" s="1" t="s">
        <v>13</v>
      </c>
      <c r="C9853" s="1" t="s">
        <v>14</v>
      </c>
      <c r="D9853" s="1" t="s">
        <v>15</v>
      </c>
      <c r="E9853" s="1" t="s">
        <v>16</v>
      </c>
      <c r="F9853" s="1" t="s">
        <v>33</v>
      </c>
      <c r="G9853">
        <v>13763.24</v>
      </c>
      <c r="H9853">
        <v>3</v>
      </c>
      <c r="I9853">
        <v>41289.72</v>
      </c>
      <c r="J9853">
        <v>1.5</v>
      </c>
      <c r="K9853">
        <v>4249</v>
      </c>
      <c r="L9853" s="2">
        <v>45417</v>
      </c>
      <c r="O9853" t="str">
        <f>IF(ecommerce_10000[[#This Row],[Platform]]="Souq","sq",ecommerce_10000[[#This Row],[Platform]])</f>
        <v>sq</v>
      </c>
      <c r="P9853" t="str">
        <f>IF(E9853="Souq","sq",IF(E9853="Jumia","Jum",E9853))</f>
        <v>sq</v>
      </c>
      <c r="Q9853">
        <f>VLOOKUP(ecommerce_10000[[#This Row],[City]],F:I,4,FALSE)</f>
        <v>3665.44</v>
      </c>
      <c r="R9853" s="1">
        <f>SUMIF(C:C,ecommerce_10000[[#This Row],[Category]],I:I)</f>
        <v>92327183.770000085</v>
      </c>
      <c r="S9853" s="1">
        <f>SUMIFS(I:I,C:C,C9853)</f>
        <v>92327183.770000085</v>
      </c>
      <c r="T9853" s="1" t="str">
        <f>INDEX(F:F,MATCH(ecommerce_10000[[#This Row],[TotalAmount]],I:I,0))</f>
        <v>Dubai</v>
      </c>
    </row>
    <row r="9854" spans="1:20" x14ac:dyDescent="0.3">
      <c r="A9854" s="1" t="s">
        <v>9898</v>
      </c>
      <c r="B9854" s="1" t="s">
        <v>30</v>
      </c>
      <c r="C9854" s="1" t="s">
        <v>31</v>
      </c>
      <c r="D9854" s="1" t="s">
        <v>32</v>
      </c>
      <c r="E9854" s="1" t="s">
        <v>16</v>
      </c>
      <c r="F9854" s="1" t="s">
        <v>62</v>
      </c>
      <c r="G9854">
        <v>16316.57</v>
      </c>
      <c r="H9854">
        <v>4</v>
      </c>
      <c r="I9854">
        <v>65266.28</v>
      </c>
      <c r="J9854">
        <v>1.53</v>
      </c>
      <c r="K9854">
        <v>1746</v>
      </c>
      <c r="L9854" s="2">
        <v>45346</v>
      </c>
      <c r="O9854" t="str">
        <f>IF(ecommerce_10000[[#This Row],[Platform]]="Souq","sq",ecommerce_10000[[#This Row],[Platform]])</f>
        <v>sq</v>
      </c>
      <c r="P9854" t="str">
        <f>IF(E9854="Souq","sq",IF(E9854="Jumia","Jum",E9854))</f>
        <v>sq</v>
      </c>
      <c r="Q9854">
        <f>VLOOKUP(ecommerce_10000[[#This Row],[City]],F:I,4,FALSE)</f>
        <v>27872.98</v>
      </c>
      <c r="R9854" s="1">
        <f>SUMIF(C:C,ecommerce_10000[[#This Row],[Category]],I:I)</f>
        <v>57542997.559999913</v>
      </c>
      <c r="S9854" s="1">
        <f>SUMIFS(I:I,C:C,C9854)</f>
        <v>57542997.559999913</v>
      </c>
      <c r="T9854" s="1" t="str">
        <f>INDEX(F:F,MATCH(ecommerce_10000[[#This Row],[TotalAmount]],I:I,0))</f>
        <v>Giza</v>
      </c>
    </row>
    <row r="9855" spans="1:20" x14ac:dyDescent="0.3">
      <c r="A9855" s="1" t="s">
        <v>9899</v>
      </c>
      <c r="B9855" s="1" t="s">
        <v>13</v>
      </c>
      <c r="C9855" s="1" t="s">
        <v>14</v>
      </c>
      <c r="D9855" s="1" t="s">
        <v>15</v>
      </c>
      <c r="E9855" s="1" t="s">
        <v>16</v>
      </c>
      <c r="F9855" s="1" t="s">
        <v>62</v>
      </c>
      <c r="G9855">
        <v>2490.66</v>
      </c>
      <c r="H9855">
        <v>5</v>
      </c>
      <c r="I9855">
        <v>12453.3</v>
      </c>
      <c r="J9855">
        <v>3.16</v>
      </c>
      <c r="K9855">
        <v>64</v>
      </c>
      <c r="L9855" s="2">
        <v>45341</v>
      </c>
      <c r="O9855" t="str">
        <f>IF(ecommerce_10000[[#This Row],[Platform]]="Souq","sq",ecommerce_10000[[#This Row],[Platform]])</f>
        <v>sq</v>
      </c>
      <c r="P9855" t="str">
        <f>IF(E9855="Souq","sq",IF(E9855="Jumia","Jum",E9855))</f>
        <v>sq</v>
      </c>
      <c r="Q9855">
        <f>VLOOKUP(ecommerce_10000[[#This Row],[City]],F:I,4,FALSE)</f>
        <v>27872.98</v>
      </c>
      <c r="R9855" s="1">
        <f>SUMIF(C:C,ecommerce_10000[[#This Row],[Category]],I:I)</f>
        <v>92327183.770000085</v>
      </c>
      <c r="S9855" s="1">
        <f>SUMIFS(I:I,C:C,C9855)</f>
        <v>92327183.770000085</v>
      </c>
      <c r="T9855" s="1" t="str">
        <f>INDEX(F:F,MATCH(ecommerce_10000[[#This Row],[TotalAmount]],I:I,0))</f>
        <v>Giza</v>
      </c>
    </row>
    <row r="9856" spans="1:20" x14ac:dyDescent="0.3">
      <c r="A9856" s="1" t="s">
        <v>9900</v>
      </c>
      <c r="B9856" s="1" t="s">
        <v>38</v>
      </c>
      <c r="C9856" s="1" t="s">
        <v>20</v>
      </c>
      <c r="D9856" s="1" t="s">
        <v>39</v>
      </c>
      <c r="E9856" s="1" t="s">
        <v>16</v>
      </c>
      <c r="F9856" s="1" t="s">
        <v>23</v>
      </c>
      <c r="G9856">
        <v>9303.52</v>
      </c>
      <c r="H9856">
        <v>1</v>
      </c>
      <c r="I9856">
        <v>9303.52</v>
      </c>
      <c r="J9856">
        <v>3.55</v>
      </c>
      <c r="K9856">
        <v>1887</v>
      </c>
      <c r="L9856" s="2">
        <v>45573</v>
      </c>
      <c r="O9856" t="str">
        <f>IF(ecommerce_10000[[#This Row],[Platform]]="Souq","sq",ecommerce_10000[[#This Row],[Platform]])</f>
        <v>sq</v>
      </c>
      <c r="P9856" t="str">
        <f>IF(E9856="Souq","sq",IF(E9856="Jumia","Jum",E9856))</f>
        <v>sq</v>
      </c>
      <c r="Q9856">
        <f>VLOOKUP(ecommerce_10000[[#This Row],[City]],F:I,4,FALSE)</f>
        <v>13290.4</v>
      </c>
      <c r="R9856" s="1">
        <f>SUMIF(C:C,ecommerce_10000[[#This Row],[Category]],I:I)</f>
        <v>91504159.730000004</v>
      </c>
      <c r="S9856" s="1">
        <f>SUMIFS(I:I,C:C,C9856)</f>
        <v>91504159.730000004</v>
      </c>
      <c r="T9856" s="1" t="str">
        <f>INDEX(F:F,MATCH(ecommerce_10000[[#This Row],[TotalAmount]],I:I,0))</f>
        <v>Alexandria</v>
      </c>
    </row>
    <row r="9857" spans="1:20" x14ac:dyDescent="0.3">
      <c r="A9857" s="1" t="s">
        <v>9901</v>
      </c>
      <c r="B9857" s="1" t="s">
        <v>19</v>
      </c>
      <c r="C9857" s="1" t="s">
        <v>20</v>
      </c>
      <c r="D9857" s="1" t="s">
        <v>21</v>
      </c>
      <c r="E9857" s="1" t="s">
        <v>22</v>
      </c>
      <c r="F9857" s="1" t="s">
        <v>17</v>
      </c>
      <c r="G9857">
        <v>5774.96</v>
      </c>
      <c r="H9857">
        <v>2</v>
      </c>
      <c r="I9857">
        <v>11549.92</v>
      </c>
      <c r="J9857">
        <v>4.47</v>
      </c>
      <c r="K9857">
        <v>1877</v>
      </c>
      <c r="L9857" s="2">
        <v>45631</v>
      </c>
      <c r="O9857" t="str">
        <f>IF(ecommerce_10000[[#This Row],[Platform]]="Souq","sq",ecommerce_10000[[#This Row],[Platform]])</f>
        <v>Jumia</v>
      </c>
      <c r="P9857" t="str">
        <f>IF(E9857="Souq","sq",IF(E9857="Jumia","Jum",E9857))</f>
        <v>Jum</v>
      </c>
      <c r="Q9857">
        <f>VLOOKUP(ecommerce_10000[[#This Row],[City]],F:I,4,FALSE)</f>
        <v>16284.02</v>
      </c>
      <c r="R9857" s="1">
        <f>SUMIF(C:C,ecommerce_10000[[#This Row],[Category]],I:I)</f>
        <v>91504159.730000004</v>
      </c>
      <c r="S9857" s="1">
        <f>SUMIFS(I:I,C:C,C9857)</f>
        <v>91504159.730000004</v>
      </c>
      <c r="T9857" s="1" t="str">
        <f>INDEX(F:F,MATCH(ecommerce_10000[[#This Row],[TotalAmount]],I:I,0))</f>
        <v>Cairo</v>
      </c>
    </row>
    <row r="9858" spans="1:20" x14ac:dyDescent="0.3">
      <c r="A9858" s="1" t="s">
        <v>9902</v>
      </c>
      <c r="B9858" s="1" t="s">
        <v>25</v>
      </c>
      <c r="C9858" s="1" t="s">
        <v>26</v>
      </c>
      <c r="D9858" s="1" t="s">
        <v>27</v>
      </c>
      <c r="E9858" s="1" t="s">
        <v>47</v>
      </c>
      <c r="F9858" s="1" t="s">
        <v>33</v>
      </c>
      <c r="G9858">
        <v>4576.67</v>
      </c>
      <c r="H9858">
        <v>5</v>
      </c>
      <c r="I9858">
        <v>22883.35</v>
      </c>
      <c r="J9858">
        <v>1.54</v>
      </c>
      <c r="K9858">
        <v>4315</v>
      </c>
      <c r="L9858" s="2">
        <v>45384</v>
      </c>
      <c r="O9858" t="str">
        <f>IF(ecommerce_10000[[#This Row],[Platform]]="Souq","sq",ecommerce_10000[[#This Row],[Platform]])</f>
        <v>Amazon</v>
      </c>
      <c r="P9858" t="str">
        <f>IF(E9858="Souq","sq",IF(E9858="Jumia","Jum",E9858))</f>
        <v>Amazon</v>
      </c>
      <c r="Q9858">
        <f>VLOOKUP(ecommerce_10000[[#This Row],[City]],F:I,4,FALSE)</f>
        <v>3665.44</v>
      </c>
      <c r="R9858" s="1">
        <f>SUMIF(C:C,ecommerce_10000[[#This Row],[Category]],I:I)</f>
        <v>29200970.130000021</v>
      </c>
      <c r="S9858" s="1">
        <f>SUMIFS(I:I,C:C,C9858)</f>
        <v>29200970.130000021</v>
      </c>
      <c r="T9858" s="1" t="str">
        <f>INDEX(F:F,MATCH(ecommerce_10000[[#This Row],[TotalAmount]],I:I,0))</f>
        <v>Dubai</v>
      </c>
    </row>
    <row r="9859" spans="1:20" x14ac:dyDescent="0.3">
      <c r="A9859" s="1" t="s">
        <v>9903</v>
      </c>
      <c r="B9859" s="1" t="s">
        <v>53</v>
      </c>
      <c r="C9859" s="1" t="s">
        <v>31</v>
      </c>
      <c r="D9859" s="1" t="s">
        <v>54</v>
      </c>
      <c r="E9859" s="1" t="s">
        <v>47</v>
      </c>
      <c r="F9859" s="1" t="s">
        <v>62</v>
      </c>
      <c r="G9859">
        <v>6518</v>
      </c>
      <c r="H9859">
        <v>2</v>
      </c>
      <c r="I9859">
        <v>13036</v>
      </c>
      <c r="J9859">
        <v>3.82</v>
      </c>
      <c r="K9859">
        <v>4603</v>
      </c>
      <c r="L9859" s="2">
        <v>45644</v>
      </c>
      <c r="O9859" t="str">
        <f>IF(ecommerce_10000[[#This Row],[Platform]]="Souq","sq",ecommerce_10000[[#This Row],[Platform]])</f>
        <v>Amazon</v>
      </c>
      <c r="P9859" t="str">
        <f>IF(E9859="Souq","sq",IF(E9859="Jumia","Jum",E9859))</f>
        <v>Amazon</v>
      </c>
      <c r="Q9859">
        <f>VLOOKUP(ecommerce_10000[[#This Row],[City]],F:I,4,FALSE)</f>
        <v>27872.98</v>
      </c>
      <c r="R9859" s="1">
        <f>SUMIF(C:C,ecommerce_10000[[#This Row],[Category]],I:I)</f>
        <v>57542997.559999913</v>
      </c>
      <c r="S9859" s="1">
        <f>SUMIFS(I:I,C:C,C9859)</f>
        <v>57542997.559999913</v>
      </c>
      <c r="T9859" s="1" t="str">
        <f>INDEX(F:F,MATCH(ecommerce_10000[[#This Row],[TotalAmount]],I:I,0))</f>
        <v>Giza</v>
      </c>
    </row>
    <row r="9860" spans="1:20" x14ac:dyDescent="0.3">
      <c r="A9860" s="1" t="s">
        <v>9904</v>
      </c>
      <c r="B9860" s="1" t="s">
        <v>25</v>
      </c>
      <c r="C9860" s="1" t="s">
        <v>26</v>
      </c>
      <c r="D9860" s="1" t="s">
        <v>27</v>
      </c>
      <c r="E9860" s="1" t="s">
        <v>16</v>
      </c>
      <c r="F9860" s="1" t="s">
        <v>33</v>
      </c>
      <c r="G9860">
        <v>10202.219999999999</v>
      </c>
      <c r="H9860">
        <v>2</v>
      </c>
      <c r="I9860">
        <v>20404.439999999999</v>
      </c>
      <c r="J9860">
        <v>2.4</v>
      </c>
      <c r="K9860">
        <v>4896</v>
      </c>
      <c r="L9860" s="2">
        <v>45410</v>
      </c>
      <c r="O9860" t="str">
        <f>IF(ecommerce_10000[[#This Row],[Platform]]="Souq","sq",ecommerce_10000[[#This Row],[Platform]])</f>
        <v>sq</v>
      </c>
      <c r="P9860" t="str">
        <f>IF(E9860="Souq","sq",IF(E9860="Jumia","Jum",E9860))</f>
        <v>sq</v>
      </c>
      <c r="Q9860">
        <f>VLOOKUP(ecommerce_10000[[#This Row],[City]],F:I,4,FALSE)</f>
        <v>3665.44</v>
      </c>
      <c r="R9860" s="1">
        <f>SUMIF(C:C,ecommerce_10000[[#This Row],[Category]],I:I)</f>
        <v>29200970.130000021</v>
      </c>
      <c r="S9860" s="1">
        <f>SUMIFS(I:I,C:C,C9860)</f>
        <v>29200970.130000021</v>
      </c>
      <c r="T9860" s="1" t="str">
        <f>INDEX(F:F,MATCH(ecommerce_10000[[#This Row],[TotalAmount]],I:I,0))</f>
        <v>Dubai</v>
      </c>
    </row>
    <row r="9861" spans="1:20" x14ac:dyDescent="0.3">
      <c r="A9861" s="1" t="s">
        <v>9905</v>
      </c>
      <c r="B9861" s="1" t="s">
        <v>35</v>
      </c>
      <c r="C9861" s="1" t="s">
        <v>14</v>
      </c>
      <c r="D9861" s="1" t="s">
        <v>36</v>
      </c>
      <c r="E9861" s="1" t="s">
        <v>47</v>
      </c>
      <c r="F9861" s="1" t="s">
        <v>17</v>
      </c>
      <c r="G9861">
        <v>15532.32</v>
      </c>
      <c r="H9861">
        <v>4</v>
      </c>
      <c r="I9861">
        <v>62129.279999999999</v>
      </c>
      <c r="J9861">
        <v>4.05</v>
      </c>
      <c r="K9861">
        <v>2167</v>
      </c>
      <c r="L9861" s="2">
        <v>45649</v>
      </c>
      <c r="O9861" t="str">
        <f>IF(ecommerce_10000[[#This Row],[Platform]]="Souq","sq",ecommerce_10000[[#This Row],[Platform]])</f>
        <v>Amazon</v>
      </c>
      <c r="P9861" t="str">
        <f>IF(E9861="Souq","sq",IF(E9861="Jumia","Jum",E9861))</f>
        <v>Amazon</v>
      </c>
      <c r="Q9861">
        <f>VLOOKUP(ecommerce_10000[[#This Row],[City]],F:I,4,FALSE)</f>
        <v>16284.02</v>
      </c>
      <c r="R9861" s="1">
        <f>SUMIF(C:C,ecommerce_10000[[#This Row],[Category]],I:I)</f>
        <v>92327183.770000085</v>
      </c>
      <c r="S9861" s="1">
        <f>SUMIFS(I:I,C:C,C9861)</f>
        <v>92327183.770000085</v>
      </c>
      <c r="T9861" s="1" t="str">
        <f>INDEX(F:F,MATCH(ecommerce_10000[[#This Row],[TotalAmount]],I:I,0))</f>
        <v>Cairo</v>
      </c>
    </row>
    <row r="9862" spans="1:20" x14ac:dyDescent="0.3">
      <c r="A9862" s="1" t="s">
        <v>9906</v>
      </c>
      <c r="B9862" s="1" t="s">
        <v>19</v>
      </c>
      <c r="C9862" s="1" t="s">
        <v>20</v>
      </c>
      <c r="D9862" s="1" t="s">
        <v>21</v>
      </c>
      <c r="E9862" s="1" t="s">
        <v>47</v>
      </c>
      <c r="F9862" s="1" t="s">
        <v>33</v>
      </c>
      <c r="G9862">
        <v>2779.82</v>
      </c>
      <c r="H9862">
        <v>1</v>
      </c>
      <c r="I9862">
        <v>2779.82</v>
      </c>
      <c r="J9862">
        <v>2.68</v>
      </c>
      <c r="K9862">
        <v>8</v>
      </c>
      <c r="L9862" s="2">
        <v>45605</v>
      </c>
      <c r="O9862" t="str">
        <f>IF(ecommerce_10000[[#This Row],[Platform]]="Souq","sq",ecommerce_10000[[#This Row],[Platform]])</f>
        <v>Amazon</v>
      </c>
      <c r="P9862" t="str">
        <f>IF(E9862="Souq","sq",IF(E9862="Jumia","Jum",E9862))</f>
        <v>Amazon</v>
      </c>
      <c r="Q9862">
        <f>VLOOKUP(ecommerce_10000[[#This Row],[City]],F:I,4,FALSE)</f>
        <v>3665.44</v>
      </c>
      <c r="R9862" s="1">
        <f>SUMIF(C:C,ecommerce_10000[[#This Row],[Category]],I:I)</f>
        <v>91504159.730000004</v>
      </c>
      <c r="S9862" s="1">
        <f>SUMIFS(I:I,C:C,C9862)</f>
        <v>91504159.730000004</v>
      </c>
      <c r="T9862" s="1" t="str">
        <f>INDEX(F:F,MATCH(ecommerce_10000[[#This Row],[TotalAmount]],I:I,0))</f>
        <v>Dubai</v>
      </c>
    </row>
    <row r="9863" spans="1:20" x14ac:dyDescent="0.3">
      <c r="A9863" s="1" t="s">
        <v>9907</v>
      </c>
      <c r="B9863" s="1" t="s">
        <v>49</v>
      </c>
      <c r="C9863" s="1" t="s">
        <v>14</v>
      </c>
      <c r="D9863" s="1" t="s">
        <v>50</v>
      </c>
      <c r="E9863" s="1" t="s">
        <v>22</v>
      </c>
      <c r="F9863" s="1" t="s">
        <v>28</v>
      </c>
      <c r="G9863">
        <v>16143.5</v>
      </c>
      <c r="H9863">
        <v>2</v>
      </c>
      <c r="I9863">
        <v>32287</v>
      </c>
      <c r="J9863">
        <v>2.4500000000000002</v>
      </c>
      <c r="K9863">
        <v>3551</v>
      </c>
      <c r="L9863" s="2">
        <v>45434</v>
      </c>
      <c r="O9863" t="str">
        <f>IF(ecommerce_10000[[#This Row],[Platform]]="Souq","sq",ecommerce_10000[[#This Row],[Platform]])</f>
        <v>Jumia</v>
      </c>
      <c r="P9863" t="str">
        <f>IF(E9863="Souq","sq",IF(E9863="Jumia","Jum",E9863))</f>
        <v>Jum</v>
      </c>
      <c r="Q9863">
        <f>VLOOKUP(ecommerce_10000[[#This Row],[City]],F:I,4,FALSE)</f>
        <v>26648.76</v>
      </c>
      <c r="R9863" s="1">
        <f>SUMIF(C:C,ecommerce_10000[[#This Row],[Category]],I:I)</f>
        <v>92327183.770000085</v>
      </c>
      <c r="S9863" s="1">
        <f>SUMIFS(I:I,C:C,C9863)</f>
        <v>92327183.770000085</v>
      </c>
      <c r="T9863" s="1" t="str">
        <f>INDEX(F:F,MATCH(ecommerce_10000[[#This Row],[TotalAmount]],I:I,0))</f>
        <v>Casablanca</v>
      </c>
    </row>
    <row r="9864" spans="1:20" x14ac:dyDescent="0.3">
      <c r="A9864" s="1" t="s">
        <v>9908</v>
      </c>
      <c r="B9864" s="1" t="s">
        <v>49</v>
      </c>
      <c r="C9864" s="1" t="s">
        <v>14</v>
      </c>
      <c r="D9864" s="1" t="s">
        <v>50</v>
      </c>
      <c r="E9864" s="1" t="s">
        <v>22</v>
      </c>
      <c r="F9864" s="1" t="s">
        <v>17</v>
      </c>
      <c r="G9864">
        <v>13250.75</v>
      </c>
      <c r="H9864">
        <v>2</v>
      </c>
      <c r="I9864">
        <v>26501.5</v>
      </c>
      <c r="J9864">
        <v>1.73</v>
      </c>
      <c r="K9864">
        <v>872</v>
      </c>
      <c r="L9864" s="2">
        <v>45321</v>
      </c>
      <c r="O9864" t="str">
        <f>IF(ecommerce_10000[[#This Row],[Platform]]="Souq","sq",ecommerce_10000[[#This Row],[Platform]])</f>
        <v>Jumia</v>
      </c>
      <c r="P9864" t="str">
        <f>IF(E9864="Souq","sq",IF(E9864="Jumia","Jum",E9864))</f>
        <v>Jum</v>
      </c>
      <c r="Q9864">
        <f>VLOOKUP(ecommerce_10000[[#This Row],[City]],F:I,4,FALSE)</f>
        <v>16284.02</v>
      </c>
      <c r="R9864" s="1">
        <f>SUMIF(C:C,ecommerce_10000[[#This Row],[Category]],I:I)</f>
        <v>92327183.770000085</v>
      </c>
      <c r="S9864" s="1">
        <f>SUMIFS(I:I,C:C,C9864)</f>
        <v>92327183.770000085</v>
      </c>
      <c r="T9864" s="1" t="str">
        <f>INDEX(F:F,MATCH(ecommerce_10000[[#This Row],[TotalAmount]],I:I,0))</f>
        <v>Cairo</v>
      </c>
    </row>
    <row r="9865" spans="1:20" x14ac:dyDescent="0.3">
      <c r="A9865" s="1" t="s">
        <v>9909</v>
      </c>
      <c r="B9865" s="1" t="s">
        <v>65</v>
      </c>
      <c r="C9865" s="1" t="s">
        <v>20</v>
      </c>
      <c r="D9865" s="1" t="s">
        <v>66</v>
      </c>
      <c r="E9865" s="1" t="s">
        <v>47</v>
      </c>
      <c r="F9865" s="1" t="s">
        <v>28</v>
      </c>
      <c r="G9865">
        <v>19334.95</v>
      </c>
      <c r="H9865">
        <v>4</v>
      </c>
      <c r="I9865">
        <v>77339.8</v>
      </c>
      <c r="J9865">
        <v>3.1</v>
      </c>
      <c r="K9865">
        <v>4554</v>
      </c>
      <c r="L9865" s="2">
        <v>45408</v>
      </c>
      <c r="O9865" t="str">
        <f>IF(ecommerce_10000[[#This Row],[Platform]]="Souq","sq",ecommerce_10000[[#This Row],[Platform]])</f>
        <v>Amazon</v>
      </c>
      <c r="P9865" t="str">
        <f>IF(E9865="Souq","sq",IF(E9865="Jumia","Jum",E9865))</f>
        <v>Amazon</v>
      </c>
      <c r="Q9865">
        <f>VLOOKUP(ecommerce_10000[[#This Row],[City]],F:I,4,FALSE)</f>
        <v>26648.76</v>
      </c>
      <c r="R9865" s="1">
        <f>SUMIF(C:C,ecommerce_10000[[#This Row],[Category]],I:I)</f>
        <v>91504159.730000004</v>
      </c>
      <c r="S9865" s="1">
        <f>SUMIFS(I:I,C:C,C9865)</f>
        <v>91504159.730000004</v>
      </c>
      <c r="T9865" s="1" t="str">
        <f>INDEX(F:F,MATCH(ecommerce_10000[[#This Row],[TotalAmount]],I:I,0))</f>
        <v>Casablanca</v>
      </c>
    </row>
    <row r="9866" spans="1:20" x14ac:dyDescent="0.3">
      <c r="A9866" s="1" t="s">
        <v>9910</v>
      </c>
      <c r="B9866" s="1" t="s">
        <v>38</v>
      </c>
      <c r="C9866" s="1" t="s">
        <v>20</v>
      </c>
      <c r="D9866" s="1" t="s">
        <v>39</v>
      </c>
      <c r="E9866" s="1" t="s">
        <v>47</v>
      </c>
      <c r="F9866" s="1" t="s">
        <v>33</v>
      </c>
      <c r="G9866">
        <v>6728.72</v>
      </c>
      <c r="H9866">
        <v>5</v>
      </c>
      <c r="I9866">
        <v>33643.599999999999</v>
      </c>
      <c r="J9866">
        <v>1.31</v>
      </c>
      <c r="K9866">
        <v>4740</v>
      </c>
      <c r="L9866" s="2">
        <v>45451</v>
      </c>
      <c r="O9866" t="str">
        <f>IF(ecommerce_10000[[#This Row],[Platform]]="Souq","sq",ecommerce_10000[[#This Row],[Platform]])</f>
        <v>Amazon</v>
      </c>
      <c r="P9866" t="str">
        <f>IF(E9866="Souq","sq",IF(E9866="Jumia","Jum",E9866))</f>
        <v>Amazon</v>
      </c>
      <c r="Q9866">
        <f>VLOOKUP(ecommerce_10000[[#This Row],[City]],F:I,4,FALSE)</f>
        <v>3665.44</v>
      </c>
      <c r="R9866" s="1">
        <f>SUMIF(C:C,ecommerce_10000[[#This Row],[Category]],I:I)</f>
        <v>91504159.730000004</v>
      </c>
      <c r="S9866" s="1">
        <f>SUMIFS(I:I,C:C,C9866)</f>
        <v>91504159.730000004</v>
      </c>
      <c r="T9866" s="1" t="str">
        <f>INDEX(F:F,MATCH(ecommerce_10000[[#This Row],[TotalAmount]],I:I,0))</f>
        <v>Dubai</v>
      </c>
    </row>
    <row r="9867" spans="1:20" x14ac:dyDescent="0.3">
      <c r="A9867" s="1" t="s">
        <v>9911</v>
      </c>
      <c r="B9867" s="1" t="s">
        <v>13</v>
      </c>
      <c r="C9867" s="1" t="s">
        <v>14</v>
      </c>
      <c r="D9867" s="1" t="s">
        <v>15</v>
      </c>
      <c r="E9867" s="1" t="s">
        <v>22</v>
      </c>
      <c r="F9867" s="1" t="s">
        <v>23</v>
      </c>
      <c r="G9867">
        <v>15233.78</v>
      </c>
      <c r="H9867">
        <v>1</v>
      </c>
      <c r="I9867">
        <v>15233.78</v>
      </c>
      <c r="J9867">
        <v>4.0199999999999996</v>
      </c>
      <c r="K9867">
        <v>4962</v>
      </c>
      <c r="L9867" s="2">
        <v>45453</v>
      </c>
      <c r="O9867" t="str">
        <f>IF(ecommerce_10000[[#This Row],[Platform]]="Souq","sq",ecommerce_10000[[#This Row],[Platform]])</f>
        <v>Jumia</v>
      </c>
      <c r="P9867" t="str">
        <f>IF(E9867="Souq","sq",IF(E9867="Jumia","Jum",E9867))</f>
        <v>Jum</v>
      </c>
      <c r="Q9867">
        <f>VLOOKUP(ecommerce_10000[[#This Row],[City]],F:I,4,FALSE)</f>
        <v>13290.4</v>
      </c>
      <c r="R9867" s="1">
        <f>SUMIF(C:C,ecommerce_10000[[#This Row],[Category]],I:I)</f>
        <v>92327183.770000085</v>
      </c>
      <c r="S9867" s="1">
        <f>SUMIFS(I:I,C:C,C9867)</f>
        <v>92327183.770000085</v>
      </c>
      <c r="T9867" s="1" t="str">
        <f>INDEX(F:F,MATCH(ecommerce_10000[[#This Row],[TotalAmount]],I:I,0))</f>
        <v>Alexandria</v>
      </c>
    </row>
    <row r="9868" spans="1:20" x14ac:dyDescent="0.3">
      <c r="A9868" s="1" t="s">
        <v>9912</v>
      </c>
      <c r="B9868" s="1" t="s">
        <v>65</v>
      </c>
      <c r="C9868" s="1" t="s">
        <v>20</v>
      </c>
      <c r="D9868" s="1" t="s">
        <v>66</v>
      </c>
      <c r="E9868" s="1" t="s">
        <v>22</v>
      </c>
      <c r="F9868" s="1" t="s">
        <v>62</v>
      </c>
      <c r="G9868">
        <v>9838.57</v>
      </c>
      <c r="H9868">
        <v>5</v>
      </c>
      <c r="I9868">
        <v>49192.85</v>
      </c>
      <c r="J9868">
        <v>4.79</v>
      </c>
      <c r="K9868">
        <v>4732</v>
      </c>
      <c r="L9868" s="2">
        <v>45519</v>
      </c>
      <c r="O9868" t="str">
        <f>IF(ecommerce_10000[[#This Row],[Platform]]="Souq","sq",ecommerce_10000[[#This Row],[Platform]])</f>
        <v>Jumia</v>
      </c>
      <c r="P9868" t="str">
        <f>IF(E9868="Souq","sq",IF(E9868="Jumia","Jum",E9868))</f>
        <v>Jum</v>
      </c>
      <c r="Q9868">
        <f>VLOOKUP(ecommerce_10000[[#This Row],[City]],F:I,4,FALSE)</f>
        <v>27872.98</v>
      </c>
      <c r="R9868" s="1">
        <f>SUMIF(C:C,ecommerce_10000[[#This Row],[Category]],I:I)</f>
        <v>91504159.730000004</v>
      </c>
      <c r="S9868" s="1">
        <f>SUMIFS(I:I,C:C,C9868)</f>
        <v>91504159.730000004</v>
      </c>
      <c r="T9868" s="1" t="str">
        <f>INDEX(F:F,MATCH(ecommerce_10000[[#This Row],[TotalAmount]],I:I,0))</f>
        <v>Giza</v>
      </c>
    </row>
    <row r="9869" spans="1:20" x14ac:dyDescent="0.3">
      <c r="A9869" s="1" t="s">
        <v>9913</v>
      </c>
      <c r="B9869" s="1" t="s">
        <v>43</v>
      </c>
      <c r="C9869" s="1" t="s">
        <v>44</v>
      </c>
      <c r="D9869" s="1" t="s">
        <v>45</v>
      </c>
      <c r="E9869" s="1" t="s">
        <v>22</v>
      </c>
      <c r="F9869" s="1" t="s">
        <v>33</v>
      </c>
      <c r="G9869">
        <v>16693.05</v>
      </c>
      <c r="H9869">
        <v>5</v>
      </c>
      <c r="I9869">
        <v>83465.25</v>
      </c>
      <c r="J9869">
        <v>2.87</v>
      </c>
      <c r="K9869">
        <v>785</v>
      </c>
      <c r="L9869" s="2">
        <v>45398</v>
      </c>
      <c r="O9869" t="str">
        <f>IF(ecommerce_10000[[#This Row],[Platform]]="Souq","sq",ecommerce_10000[[#This Row],[Platform]])</f>
        <v>Jumia</v>
      </c>
      <c r="P9869" t="str">
        <f>IF(E9869="Souq","sq",IF(E9869="Jumia","Jum",E9869))</f>
        <v>Jum</v>
      </c>
      <c r="Q9869">
        <f>VLOOKUP(ecommerce_10000[[#This Row],[City]],F:I,4,FALSE)</f>
        <v>3665.44</v>
      </c>
      <c r="R9869" s="1">
        <f>SUMIF(C:C,ecommerce_10000[[#This Row],[Category]],I:I)</f>
        <v>31420413.200000018</v>
      </c>
      <c r="S9869" s="1">
        <f>SUMIFS(I:I,C:C,C9869)</f>
        <v>31420413.200000018</v>
      </c>
      <c r="T9869" s="1" t="str">
        <f>INDEX(F:F,MATCH(ecommerce_10000[[#This Row],[TotalAmount]],I:I,0))</f>
        <v>Dubai</v>
      </c>
    </row>
    <row r="9870" spans="1:20" x14ac:dyDescent="0.3">
      <c r="A9870" s="1" t="s">
        <v>9914</v>
      </c>
      <c r="B9870" s="1" t="s">
        <v>35</v>
      </c>
      <c r="C9870" s="1" t="s">
        <v>14</v>
      </c>
      <c r="D9870" s="1" t="s">
        <v>36</v>
      </c>
      <c r="E9870" s="1" t="s">
        <v>22</v>
      </c>
      <c r="F9870" s="1" t="s">
        <v>33</v>
      </c>
      <c r="G9870">
        <v>18629.05</v>
      </c>
      <c r="H9870">
        <v>1</v>
      </c>
      <c r="I9870">
        <v>18629.05</v>
      </c>
      <c r="J9870">
        <v>2.02</v>
      </c>
      <c r="K9870">
        <v>3814</v>
      </c>
      <c r="L9870" s="2">
        <v>45570</v>
      </c>
      <c r="O9870" t="str">
        <f>IF(ecommerce_10000[[#This Row],[Platform]]="Souq","sq",ecommerce_10000[[#This Row],[Platform]])</f>
        <v>Jumia</v>
      </c>
      <c r="P9870" t="str">
        <f>IF(E9870="Souq","sq",IF(E9870="Jumia","Jum",E9870))</f>
        <v>Jum</v>
      </c>
      <c r="Q9870">
        <f>VLOOKUP(ecommerce_10000[[#This Row],[City]],F:I,4,FALSE)</f>
        <v>3665.44</v>
      </c>
      <c r="R9870" s="1">
        <f>SUMIF(C:C,ecommerce_10000[[#This Row],[Category]],I:I)</f>
        <v>92327183.770000085</v>
      </c>
      <c r="S9870" s="1">
        <f>SUMIFS(I:I,C:C,C9870)</f>
        <v>92327183.770000085</v>
      </c>
      <c r="T9870" s="1" t="str">
        <f>INDEX(F:F,MATCH(ecommerce_10000[[#This Row],[TotalAmount]],I:I,0))</f>
        <v>Dubai</v>
      </c>
    </row>
    <row r="9871" spans="1:20" x14ac:dyDescent="0.3">
      <c r="A9871" s="1" t="s">
        <v>9915</v>
      </c>
      <c r="B9871" s="1" t="s">
        <v>49</v>
      </c>
      <c r="C9871" s="1" t="s">
        <v>14</v>
      </c>
      <c r="D9871" s="1" t="s">
        <v>50</v>
      </c>
      <c r="E9871" s="1" t="s">
        <v>22</v>
      </c>
      <c r="F9871" s="1" t="s">
        <v>62</v>
      </c>
      <c r="G9871">
        <v>15833.39</v>
      </c>
      <c r="H9871">
        <v>5</v>
      </c>
      <c r="I9871">
        <v>79166.95</v>
      </c>
      <c r="J9871">
        <v>1.42</v>
      </c>
      <c r="K9871">
        <v>3153</v>
      </c>
      <c r="L9871" s="2">
        <v>45490</v>
      </c>
      <c r="O9871" t="str">
        <f>IF(ecommerce_10000[[#This Row],[Platform]]="Souq","sq",ecommerce_10000[[#This Row],[Platform]])</f>
        <v>Jumia</v>
      </c>
      <c r="P9871" t="str">
        <f>IF(E9871="Souq","sq",IF(E9871="Jumia","Jum",E9871))</f>
        <v>Jum</v>
      </c>
      <c r="Q9871">
        <f>VLOOKUP(ecommerce_10000[[#This Row],[City]],F:I,4,FALSE)</f>
        <v>27872.98</v>
      </c>
      <c r="R9871" s="1">
        <f>SUMIF(C:C,ecommerce_10000[[#This Row],[Category]],I:I)</f>
        <v>92327183.770000085</v>
      </c>
      <c r="S9871" s="1">
        <f>SUMIFS(I:I,C:C,C9871)</f>
        <v>92327183.770000085</v>
      </c>
      <c r="T9871" s="1" t="str">
        <f>INDEX(F:F,MATCH(ecommerce_10000[[#This Row],[TotalAmount]],I:I,0))</f>
        <v>Giza</v>
      </c>
    </row>
    <row r="9872" spans="1:20" x14ac:dyDescent="0.3">
      <c r="A9872" s="1" t="s">
        <v>9916</v>
      </c>
      <c r="B9872" s="1" t="s">
        <v>19</v>
      </c>
      <c r="C9872" s="1" t="s">
        <v>20</v>
      </c>
      <c r="D9872" s="1" t="s">
        <v>21</v>
      </c>
      <c r="E9872" s="1" t="s">
        <v>16</v>
      </c>
      <c r="F9872" s="1" t="s">
        <v>28</v>
      </c>
      <c r="G9872">
        <v>16867.97</v>
      </c>
      <c r="H9872">
        <v>2</v>
      </c>
      <c r="I9872">
        <v>33735.94</v>
      </c>
      <c r="J9872">
        <v>1.67</v>
      </c>
      <c r="K9872">
        <v>2016</v>
      </c>
      <c r="L9872" s="2">
        <v>45610</v>
      </c>
      <c r="O9872" t="str">
        <f>IF(ecommerce_10000[[#This Row],[Platform]]="Souq","sq",ecommerce_10000[[#This Row],[Platform]])</f>
        <v>sq</v>
      </c>
      <c r="P9872" t="str">
        <f>IF(E9872="Souq","sq",IF(E9872="Jumia","Jum",E9872))</f>
        <v>sq</v>
      </c>
      <c r="Q9872">
        <f>VLOOKUP(ecommerce_10000[[#This Row],[City]],F:I,4,FALSE)</f>
        <v>26648.76</v>
      </c>
      <c r="R9872" s="1">
        <f>SUMIF(C:C,ecommerce_10000[[#This Row],[Category]],I:I)</f>
        <v>91504159.730000004</v>
      </c>
      <c r="S9872" s="1">
        <f>SUMIFS(I:I,C:C,C9872)</f>
        <v>91504159.730000004</v>
      </c>
      <c r="T9872" s="1" t="str">
        <f>INDEX(F:F,MATCH(ecommerce_10000[[#This Row],[TotalAmount]],I:I,0))</f>
        <v>Casablanca</v>
      </c>
    </row>
    <row r="9873" spans="1:20" x14ac:dyDescent="0.3">
      <c r="A9873" s="1" t="s">
        <v>9917</v>
      </c>
      <c r="B9873" s="1" t="s">
        <v>30</v>
      </c>
      <c r="C9873" s="1" t="s">
        <v>31</v>
      </c>
      <c r="D9873" s="1" t="s">
        <v>32</v>
      </c>
      <c r="E9873" s="1" t="s">
        <v>47</v>
      </c>
      <c r="F9873" s="1" t="s">
        <v>28</v>
      </c>
      <c r="G9873">
        <v>19456.560000000001</v>
      </c>
      <c r="H9873">
        <v>3</v>
      </c>
      <c r="I9873">
        <v>58369.68</v>
      </c>
      <c r="J9873">
        <v>4.8600000000000003</v>
      </c>
      <c r="K9873">
        <v>3453</v>
      </c>
      <c r="L9873" s="2">
        <v>45518</v>
      </c>
      <c r="O9873" t="str">
        <f>IF(ecommerce_10000[[#This Row],[Platform]]="Souq","sq",ecommerce_10000[[#This Row],[Platform]])</f>
        <v>Amazon</v>
      </c>
      <c r="P9873" t="str">
        <f>IF(E9873="Souq","sq",IF(E9873="Jumia","Jum",E9873))</f>
        <v>Amazon</v>
      </c>
      <c r="Q9873">
        <f>VLOOKUP(ecommerce_10000[[#This Row],[City]],F:I,4,FALSE)</f>
        <v>26648.76</v>
      </c>
      <c r="R9873" s="1">
        <f>SUMIF(C:C,ecommerce_10000[[#This Row],[Category]],I:I)</f>
        <v>57542997.559999913</v>
      </c>
      <c r="S9873" s="1">
        <f>SUMIFS(I:I,C:C,C9873)</f>
        <v>57542997.559999913</v>
      </c>
      <c r="T9873" s="1" t="str">
        <f>INDEX(F:F,MATCH(ecommerce_10000[[#This Row],[TotalAmount]],I:I,0))</f>
        <v>Casablanca</v>
      </c>
    </row>
    <row r="9874" spans="1:20" x14ac:dyDescent="0.3">
      <c r="A9874" s="1" t="s">
        <v>9918</v>
      </c>
      <c r="B9874" s="1" t="s">
        <v>19</v>
      </c>
      <c r="C9874" s="1" t="s">
        <v>20</v>
      </c>
      <c r="D9874" s="1" t="s">
        <v>21</v>
      </c>
      <c r="E9874" s="1" t="s">
        <v>47</v>
      </c>
      <c r="F9874" s="1" t="s">
        <v>33</v>
      </c>
      <c r="G9874">
        <v>18086.09</v>
      </c>
      <c r="H9874">
        <v>4</v>
      </c>
      <c r="I9874">
        <v>72344.36</v>
      </c>
      <c r="J9874">
        <v>3.83</v>
      </c>
      <c r="K9874">
        <v>4291</v>
      </c>
      <c r="L9874" s="2">
        <v>45395</v>
      </c>
      <c r="O9874" t="str">
        <f>IF(ecommerce_10000[[#This Row],[Platform]]="Souq","sq",ecommerce_10000[[#This Row],[Platform]])</f>
        <v>Amazon</v>
      </c>
      <c r="P9874" t="str">
        <f>IF(E9874="Souq","sq",IF(E9874="Jumia","Jum",E9874))</f>
        <v>Amazon</v>
      </c>
      <c r="Q9874">
        <f>VLOOKUP(ecommerce_10000[[#This Row],[City]],F:I,4,FALSE)</f>
        <v>3665.44</v>
      </c>
      <c r="R9874" s="1">
        <f>SUMIF(C:C,ecommerce_10000[[#This Row],[Category]],I:I)</f>
        <v>91504159.730000004</v>
      </c>
      <c r="S9874" s="1">
        <f>SUMIFS(I:I,C:C,C9874)</f>
        <v>91504159.730000004</v>
      </c>
      <c r="T9874" s="1" t="str">
        <f>INDEX(F:F,MATCH(ecommerce_10000[[#This Row],[TotalAmount]],I:I,0))</f>
        <v>Dubai</v>
      </c>
    </row>
    <row r="9875" spans="1:20" x14ac:dyDescent="0.3">
      <c r="A9875" s="1" t="s">
        <v>9919</v>
      </c>
      <c r="B9875" s="1" t="s">
        <v>30</v>
      </c>
      <c r="C9875" s="1" t="s">
        <v>31</v>
      </c>
      <c r="D9875" s="1" t="s">
        <v>32</v>
      </c>
      <c r="E9875" s="1" t="s">
        <v>22</v>
      </c>
      <c r="F9875" s="1" t="s">
        <v>17</v>
      </c>
      <c r="G9875">
        <v>2297.1</v>
      </c>
      <c r="H9875">
        <v>4</v>
      </c>
      <c r="I9875">
        <v>9188.4</v>
      </c>
      <c r="J9875">
        <v>2.5499999999999998</v>
      </c>
      <c r="K9875">
        <v>4944</v>
      </c>
      <c r="L9875" s="2">
        <v>45587</v>
      </c>
      <c r="O9875" t="str">
        <f>IF(ecommerce_10000[[#This Row],[Platform]]="Souq","sq",ecommerce_10000[[#This Row],[Platform]])</f>
        <v>Jumia</v>
      </c>
      <c r="P9875" t="str">
        <f>IF(E9875="Souq","sq",IF(E9875="Jumia","Jum",E9875))</f>
        <v>Jum</v>
      </c>
      <c r="Q9875">
        <f>VLOOKUP(ecommerce_10000[[#This Row],[City]],F:I,4,FALSE)</f>
        <v>16284.02</v>
      </c>
      <c r="R9875" s="1">
        <f>SUMIF(C:C,ecommerce_10000[[#This Row],[Category]],I:I)</f>
        <v>57542997.559999913</v>
      </c>
      <c r="S9875" s="1">
        <f>SUMIFS(I:I,C:C,C9875)</f>
        <v>57542997.559999913</v>
      </c>
      <c r="T9875" s="1" t="str">
        <f>INDEX(F:F,MATCH(ecommerce_10000[[#This Row],[TotalAmount]],I:I,0))</f>
        <v>Cairo</v>
      </c>
    </row>
    <row r="9876" spans="1:20" x14ac:dyDescent="0.3">
      <c r="A9876" s="1" t="s">
        <v>9920</v>
      </c>
      <c r="B9876" s="1" t="s">
        <v>25</v>
      </c>
      <c r="C9876" s="1" t="s">
        <v>26</v>
      </c>
      <c r="D9876" s="1" t="s">
        <v>27</v>
      </c>
      <c r="E9876" s="1" t="s">
        <v>16</v>
      </c>
      <c r="F9876" s="1" t="s">
        <v>62</v>
      </c>
      <c r="G9876">
        <v>8500.77</v>
      </c>
      <c r="H9876">
        <v>4</v>
      </c>
      <c r="I9876">
        <v>34003.08</v>
      </c>
      <c r="J9876">
        <v>1.99</v>
      </c>
      <c r="K9876">
        <v>777</v>
      </c>
      <c r="L9876" s="2">
        <v>45597</v>
      </c>
      <c r="O9876" t="str">
        <f>IF(ecommerce_10000[[#This Row],[Platform]]="Souq","sq",ecommerce_10000[[#This Row],[Platform]])</f>
        <v>sq</v>
      </c>
      <c r="P9876" t="str">
        <f>IF(E9876="Souq","sq",IF(E9876="Jumia","Jum",E9876))</f>
        <v>sq</v>
      </c>
      <c r="Q9876">
        <f>VLOOKUP(ecommerce_10000[[#This Row],[City]],F:I,4,FALSE)</f>
        <v>27872.98</v>
      </c>
      <c r="R9876" s="1">
        <f>SUMIF(C:C,ecommerce_10000[[#This Row],[Category]],I:I)</f>
        <v>29200970.130000021</v>
      </c>
      <c r="S9876" s="1">
        <f>SUMIFS(I:I,C:C,C9876)</f>
        <v>29200970.130000021</v>
      </c>
      <c r="T9876" s="1" t="str">
        <f>INDEX(F:F,MATCH(ecommerce_10000[[#This Row],[TotalAmount]],I:I,0))</f>
        <v>Giza</v>
      </c>
    </row>
    <row r="9877" spans="1:20" x14ac:dyDescent="0.3">
      <c r="A9877" s="1" t="s">
        <v>9921</v>
      </c>
      <c r="B9877" s="1" t="s">
        <v>30</v>
      </c>
      <c r="C9877" s="1" t="s">
        <v>31</v>
      </c>
      <c r="D9877" s="1" t="s">
        <v>32</v>
      </c>
      <c r="E9877" s="1" t="s">
        <v>22</v>
      </c>
      <c r="F9877" s="1" t="s">
        <v>62</v>
      </c>
      <c r="G9877">
        <v>3315.93</v>
      </c>
      <c r="H9877">
        <v>1</v>
      </c>
      <c r="I9877">
        <v>3315.93</v>
      </c>
      <c r="J9877">
        <v>4.8600000000000003</v>
      </c>
      <c r="K9877">
        <v>4198</v>
      </c>
      <c r="L9877" s="2">
        <v>45293</v>
      </c>
      <c r="O9877" t="str">
        <f>IF(ecommerce_10000[[#This Row],[Platform]]="Souq","sq",ecommerce_10000[[#This Row],[Platform]])</f>
        <v>Jumia</v>
      </c>
      <c r="P9877" t="str">
        <f>IF(E9877="Souq","sq",IF(E9877="Jumia","Jum",E9877))</f>
        <v>Jum</v>
      </c>
      <c r="Q9877">
        <f>VLOOKUP(ecommerce_10000[[#This Row],[City]],F:I,4,FALSE)</f>
        <v>27872.98</v>
      </c>
      <c r="R9877" s="1">
        <f>SUMIF(C:C,ecommerce_10000[[#This Row],[Category]],I:I)</f>
        <v>57542997.559999913</v>
      </c>
      <c r="S9877" s="1">
        <f>SUMIFS(I:I,C:C,C9877)</f>
        <v>57542997.559999913</v>
      </c>
      <c r="T9877" s="1" t="str">
        <f>INDEX(F:F,MATCH(ecommerce_10000[[#This Row],[TotalAmount]],I:I,0))</f>
        <v>Giza</v>
      </c>
    </row>
    <row r="9878" spans="1:20" x14ac:dyDescent="0.3">
      <c r="A9878" s="1" t="s">
        <v>9922</v>
      </c>
      <c r="B9878" s="1" t="s">
        <v>53</v>
      </c>
      <c r="C9878" s="1" t="s">
        <v>31</v>
      </c>
      <c r="D9878" s="1" t="s">
        <v>54</v>
      </c>
      <c r="E9878" s="1" t="s">
        <v>22</v>
      </c>
      <c r="F9878" s="1" t="s">
        <v>23</v>
      </c>
      <c r="G9878">
        <v>19486.349999999999</v>
      </c>
      <c r="H9878">
        <v>2</v>
      </c>
      <c r="I9878">
        <v>38972.699999999997</v>
      </c>
      <c r="J9878">
        <v>4.0599999999999996</v>
      </c>
      <c r="K9878">
        <v>4771</v>
      </c>
      <c r="L9878" s="2">
        <v>45296</v>
      </c>
      <c r="O9878" t="str">
        <f>IF(ecommerce_10000[[#This Row],[Platform]]="Souq","sq",ecommerce_10000[[#This Row],[Platform]])</f>
        <v>Jumia</v>
      </c>
      <c r="P9878" t="str">
        <f>IF(E9878="Souq","sq",IF(E9878="Jumia","Jum",E9878))</f>
        <v>Jum</v>
      </c>
      <c r="Q9878">
        <f>VLOOKUP(ecommerce_10000[[#This Row],[City]],F:I,4,FALSE)</f>
        <v>13290.4</v>
      </c>
      <c r="R9878" s="1">
        <f>SUMIF(C:C,ecommerce_10000[[#This Row],[Category]],I:I)</f>
        <v>57542997.559999913</v>
      </c>
      <c r="S9878" s="1">
        <f>SUMIFS(I:I,C:C,C9878)</f>
        <v>57542997.559999913</v>
      </c>
      <c r="T9878" s="1" t="str">
        <f>INDEX(F:F,MATCH(ecommerce_10000[[#This Row],[TotalAmount]],I:I,0))</f>
        <v>Alexandria</v>
      </c>
    </row>
    <row r="9879" spans="1:20" x14ac:dyDescent="0.3">
      <c r="A9879" s="1" t="s">
        <v>9923</v>
      </c>
      <c r="B9879" s="1" t="s">
        <v>53</v>
      </c>
      <c r="C9879" s="1" t="s">
        <v>31</v>
      </c>
      <c r="D9879" s="1" t="s">
        <v>54</v>
      </c>
      <c r="E9879" s="1" t="s">
        <v>47</v>
      </c>
      <c r="F9879" s="1" t="s">
        <v>33</v>
      </c>
      <c r="G9879">
        <v>16712.61</v>
      </c>
      <c r="H9879">
        <v>3</v>
      </c>
      <c r="I9879">
        <v>50137.83</v>
      </c>
      <c r="J9879">
        <v>4.24</v>
      </c>
      <c r="K9879">
        <v>673</v>
      </c>
      <c r="L9879" s="2">
        <v>45521</v>
      </c>
      <c r="O9879" t="str">
        <f>IF(ecommerce_10000[[#This Row],[Platform]]="Souq","sq",ecommerce_10000[[#This Row],[Platform]])</f>
        <v>Amazon</v>
      </c>
      <c r="P9879" t="str">
        <f>IF(E9879="Souq","sq",IF(E9879="Jumia","Jum",E9879))</f>
        <v>Amazon</v>
      </c>
      <c r="Q9879">
        <f>VLOOKUP(ecommerce_10000[[#This Row],[City]],F:I,4,FALSE)</f>
        <v>3665.44</v>
      </c>
      <c r="R9879" s="1">
        <f>SUMIF(C:C,ecommerce_10000[[#This Row],[Category]],I:I)</f>
        <v>57542997.559999913</v>
      </c>
      <c r="S9879" s="1">
        <f>SUMIFS(I:I,C:C,C9879)</f>
        <v>57542997.559999913</v>
      </c>
      <c r="T9879" s="1" t="str">
        <f>INDEX(F:F,MATCH(ecommerce_10000[[#This Row],[TotalAmount]],I:I,0))</f>
        <v>Dubai</v>
      </c>
    </row>
    <row r="9880" spans="1:20" x14ac:dyDescent="0.3">
      <c r="A9880" s="1" t="s">
        <v>9924</v>
      </c>
      <c r="B9880" s="1" t="s">
        <v>53</v>
      </c>
      <c r="C9880" s="1" t="s">
        <v>31</v>
      </c>
      <c r="D9880" s="1" t="s">
        <v>54</v>
      </c>
      <c r="E9880" s="1" t="s">
        <v>47</v>
      </c>
      <c r="F9880" s="1" t="s">
        <v>62</v>
      </c>
      <c r="G9880">
        <v>11164.14</v>
      </c>
      <c r="H9880">
        <v>3</v>
      </c>
      <c r="I9880">
        <v>33492.42</v>
      </c>
      <c r="J9880">
        <v>1.5</v>
      </c>
      <c r="K9880">
        <v>1395</v>
      </c>
      <c r="L9880" s="2">
        <v>45468</v>
      </c>
      <c r="O9880" t="str">
        <f>IF(ecommerce_10000[[#This Row],[Platform]]="Souq","sq",ecommerce_10000[[#This Row],[Platform]])</f>
        <v>Amazon</v>
      </c>
      <c r="P9880" t="str">
        <f>IF(E9880="Souq","sq",IF(E9880="Jumia","Jum",E9880))</f>
        <v>Amazon</v>
      </c>
      <c r="Q9880">
        <f>VLOOKUP(ecommerce_10000[[#This Row],[City]],F:I,4,FALSE)</f>
        <v>27872.98</v>
      </c>
      <c r="R9880" s="1">
        <f>SUMIF(C:C,ecommerce_10000[[#This Row],[Category]],I:I)</f>
        <v>57542997.559999913</v>
      </c>
      <c r="S9880" s="1">
        <f>SUMIFS(I:I,C:C,C9880)</f>
        <v>57542997.559999913</v>
      </c>
      <c r="T9880" s="1" t="str">
        <f>INDEX(F:F,MATCH(ecommerce_10000[[#This Row],[TotalAmount]],I:I,0))</f>
        <v>Giza</v>
      </c>
    </row>
    <row r="9881" spans="1:20" x14ac:dyDescent="0.3">
      <c r="A9881" s="1" t="s">
        <v>9925</v>
      </c>
      <c r="B9881" s="1" t="s">
        <v>19</v>
      </c>
      <c r="C9881" s="1" t="s">
        <v>20</v>
      </c>
      <c r="D9881" s="1" t="s">
        <v>21</v>
      </c>
      <c r="E9881" s="1" t="s">
        <v>47</v>
      </c>
      <c r="F9881" s="1" t="s">
        <v>40</v>
      </c>
      <c r="G9881">
        <v>16090.58</v>
      </c>
      <c r="H9881">
        <v>2</v>
      </c>
      <c r="I9881">
        <v>32181.16</v>
      </c>
      <c r="J9881">
        <v>3.2</v>
      </c>
      <c r="K9881">
        <v>731</v>
      </c>
      <c r="L9881" s="2">
        <v>45427</v>
      </c>
      <c r="O9881" t="str">
        <f>IF(ecommerce_10000[[#This Row],[Platform]]="Souq","sq",ecommerce_10000[[#This Row],[Platform]])</f>
        <v>Amazon</v>
      </c>
      <c r="P9881" t="str">
        <f>IF(E9881="Souq","sq",IF(E9881="Jumia","Jum",E9881))</f>
        <v>Amazon</v>
      </c>
      <c r="Q9881">
        <f>VLOOKUP(ecommerce_10000[[#This Row],[City]],F:I,4,FALSE)</f>
        <v>99349.3</v>
      </c>
      <c r="R9881" s="1">
        <f>SUMIF(C:C,ecommerce_10000[[#This Row],[Category]],I:I)</f>
        <v>91504159.730000004</v>
      </c>
      <c r="S9881" s="1">
        <f>SUMIFS(I:I,C:C,C9881)</f>
        <v>91504159.730000004</v>
      </c>
      <c r="T9881" s="1" t="str">
        <f>INDEX(F:F,MATCH(ecommerce_10000[[#This Row],[TotalAmount]],I:I,0))</f>
        <v>Riyadh</v>
      </c>
    </row>
    <row r="9882" spans="1:20" x14ac:dyDescent="0.3">
      <c r="A9882" s="1" t="s">
        <v>9926</v>
      </c>
      <c r="B9882" s="1" t="s">
        <v>30</v>
      </c>
      <c r="C9882" s="1" t="s">
        <v>31</v>
      </c>
      <c r="D9882" s="1" t="s">
        <v>32</v>
      </c>
      <c r="E9882" s="1" t="s">
        <v>47</v>
      </c>
      <c r="F9882" s="1" t="s">
        <v>28</v>
      </c>
      <c r="G9882">
        <v>16498.34</v>
      </c>
      <c r="H9882">
        <v>4</v>
      </c>
      <c r="I9882">
        <v>65993.36</v>
      </c>
      <c r="J9882">
        <v>1.1399999999999999</v>
      </c>
      <c r="K9882">
        <v>1325</v>
      </c>
      <c r="L9882" s="2">
        <v>45566</v>
      </c>
      <c r="O9882" t="str">
        <f>IF(ecommerce_10000[[#This Row],[Platform]]="Souq","sq",ecommerce_10000[[#This Row],[Platform]])</f>
        <v>Amazon</v>
      </c>
      <c r="P9882" t="str">
        <f>IF(E9882="Souq","sq",IF(E9882="Jumia","Jum",E9882))</f>
        <v>Amazon</v>
      </c>
      <c r="Q9882">
        <f>VLOOKUP(ecommerce_10000[[#This Row],[City]],F:I,4,FALSE)</f>
        <v>26648.76</v>
      </c>
      <c r="R9882" s="1">
        <f>SUMIF(C:C,ecommerce_10000[[#This Row],[Category]],I:I)</f>
        <v>57542997.559999913</v>
      </c>
      <c r="S9882" s="1">
        <f>SUMIFS(I:I,C:C,C9882)</f>
        <v>57542997.559999913</v>
      </c>
      <c r="T9882" s="1" t="str">
        <f>INDEX(F:F,MATCH(ecommerce_10000[[#This Row],[TotalAmount]],I:I,0))</f>
        <v>Casablanca</v>
      </c>
    </row>
    <row r="9883" spans="1:20" x14ac:dyDescent="0.3">
      <c r="A9883" s="1" t="s">
        <v>9927</v>
      </c>
      <c r="B9883" s="1" t="s">
        <v>43</v>
      </c>
      <c r="C9883" s="1" t="s">
        <v>44</v>
      </c>
      <c r="D9883" s="1" t="s">
        <v>45</v>
      </c>
      <c r="E9883" s="1" t="s">
        <v>47</v>
      </c>
      <c r="F9883" s="1" t="s">
        <v>40</v>
      </c>
      <c r="G9883">
        <v>6496.7</v>
      </c>
      <c r="H9883">
        <v>5</v>
      </c>
      <c r="I9883">
        <v>32483.5</v>
      </c>
      <c r="J9883">
        <v>2.97</v>
      </c>
      <c r="K9883">
        <v>2969</v>
      </c>
      <c r="L9883" s="2">
        <v>45458</v>
      </c>
      <c r="O9883" t="str">
        <f>IF(ecommerce_10000[[#This Row],[Platform]]="Souq","sq",ecommerce_10000[[#This Row],[Platform]])</f>
        <v>Amazon</v>
      </c>
      <c r="P9883" t="str">
        <f>IF(E9883="Souq","sq",IF(E9883="Jumia","Jum",E9883))</f>
        <v>Amazon</v>
      </c>
      <c r="Q9883">
        <f>VLOOKUP(ecommerce_10000[[#This Row],[City]],F:I,4,FALSE)</f>
        <v>99349.3</v>
      </c>
      <c r="R9883" s="1">
        <f>SUMIF(C:C,ecommerce_10000[[#This Row],[Category]],I:I)</f>
        <v>31420413.200000018</v>
      </c>
      <c r="S9883" s="1">
        <f>SUMIFS(I:I,C:C,C9883)</f>
        <v>31420413.200000018</v>
      </c>
      <c r="T9883" s="1" t="str">
        <f>INDEX(F:F,MATCH(ecommerce_10000[[#This Row],[TotalAmount]],I:I,0))</f>
        <v>Riyadh</v>
      </c>
    </row>
    <row r="9884" spans="1:20" x14ac:dyDescent="0.3">
      <c r="A9884" s="1" t="s">
        <v>9928</v>
      </c>
      <c r="B9884" s="1" t="s">
        <v>13</v>
      </c>
      <c r="C9884" s="1" t="s">
        <v>14</v>
      </c>
      <c r="D9884" s="1" t="s">
        <v>15</v>
      </c>
      <c r="E9884" s="1" t="s">
        <v>47</v>
      </c>
      <c r="F9884" s="1" t="s">
        <v>28</v>
      </c>
      <c r="G9884">
        <v>17823.93</v>
      </c>
      <c r="H9884">
        <v>4</v>
      </c>
      <c r="I9884">
        <v>71295.72</v>
      </c>
      <c r="J9884">
        <v>3.46</v>
      </c>
      <c r="K9884">
        <v>728</v>
      </c>
      <c r="L9884" s="2">
        <v>45356</v>
      </c>
      <c r="O9884" t="str">
        <f>IF(ecommerce_10000[[#This Row],[Platform]]="Souq","sq",ecommerce_10000[[#This Row],[Platform]])</f>
        <v>Amazon</v>
      </c>
      <c r="P9884" t="str">
        <f>IF(E9884="Souq","sq",IF(E9884="Jumia","Jum",E9884))</f>
        <v>Amazon</v>
      </c>
      <c r="Q9884">
        <f>VLOOKUP(ecommerce_10000[[#This Row],[City]],F:I,4,FALSE)</f>
        <v>26648.76</v>
      </c>
      <c r="R9884" s="1">
        <f>SUMIF(C:C,ecommerce_10000[[#This Row],[Category]],I:I)</f>
        <v>92327183.770000085</v>
      </c>
      <c r="S9884" s="1">
        <f>SUMIFS(I:I,C:C,C9884)</f>
        <v>92327183.770000085</v>
      </c>
      <c r="T9884" s="1" t="str">
        <f>INDEX(F:F,MATCH(ecommerce_10000[[#This Row],[TotalAmount]],I:I,0))</f>
        <v>Casablanca</v>
      </c>
    </row>
    <row r="9885" spans="1:20" x14ac:dyDescent="0.3">
      <c r="A9885" s="1" t="s">
        <v>9929</v>
      </c>
      <c r="B9885" s="1" t="s">
        <v>38</v>
      </c>
      <c r="C9885" s="1" t="s">
        <v>20</v>
      </c>
      <c r="D9885" s="1" t="s">
        <v>39</v>
      </c>
      <c r="E9885" s="1" t="s">
        <v>16</v>
      </c>
      <c r="F9885" s="1" t="s">
        <v>40</v>
      </c>
      <c r="G9885">
        <v>18999.66</v>
      </c>
      <c r="H9885">
        <v>2</v>
      </c>
      <c r="I9885">
        <v>37999.32</v>
      </c>
      <c r="J9885">
        <v>2.5099999999999998</v>
      </c>
      <c r="K9885">
        <v>227</v>
      </c>
      <c r="L9885" s="2">
        <v>45538</v>
      </c>
      <c r="O9885" t="str">
        <f>IF(ecommerce_10000[[#This Row],[Platform]]="Souq","sq",ecommerce_10000[[#This Row],[Platform]])</f>
        <v>sq</v>
      </c>
      <c r="P9885" t="str">
        <f>IF(E9885="Souq","sq",IF(E9885="Jumia","Jum",E9885))</f>
        <v>sq</v>
      </c>
      <c r="Q9885">
        <f>VLOOKUP(ecommerce_10000[[#This Row],[City]],F:I,4,FALSE)</f>
        <v>99349.3</v>
      </c>
      <c r="R9885" s="1">
        <f>SUMIF(C:C,ecommerce_10000[[#This Row],[Category]],I:I)</f>
        <v>91504159.730000004</v>
      </c>
      <c r="S9885" s="1">
        <f>SUMIFS(I:I,C:C,C9885)</f>
        <v>91504159.730000004</v>
      </c>
      <c r="T9885" s="1" t="str">
        <f>INDEX(F:F,MATCH(ecommerce_10000[[#This Row],[TotalAmount]],I:I,0))</f>
        <v>Riyadh</v>
      </c>
    </row>
    <row r="9886" spans="1:20" x14ac:dyDescent="0.3">
      <c r="A9886" s="1" t="s">
        <v>9930</v>
      </c>
      <c r="B9886" s="1" t="s">
        <v>65</v>
      </c>
      <c r="C9886" s="1" t="s">
        <v>20</v>
      </c>
      <c r="D9886" s="1" t="s">
        <v>66</v>
      </c>
      <c r="E9886" s="1" t="s">
        <v>47</v>
      </c>
      <c r="F9886" s="1" t="s">
        <v>28</v>
      </c>
      <c r="G9886">
        <v>16206.25</v>
      </c>
      <c r="H9886">
        <v>2</v>
      </c>
      <c r="I9886">
        <v>32412.5</v>
      </c>
      <c r="J9886">
        <v>3.99</v>
      </c>
      <c r="K9886">
        <v>1024</v>
      </c>
      <c r="L9886" s="2">
        <v>45547</v>
      </c>
      <c r="O9886" t="str">
        <f>IF(ecommerce_10000[[#This Row],[Platform]]="Souq","sq",ecommerce_10000[[#This Row],[Platform]])</f>
        <v>Amazon</v>
      </c>
      <c r="P9886" t="str">
        <f>IF(E9886="Souq","sq",IF(E9886="Jumia","Jum",E9886))</f>
        <v>Amazon</v>
      </c>
      <c r="Q9886">
        <f>VLOOKUP(ecommerce_10000[[#This Row],[City]],F:I,4,FALSE)</f>
        <v>26648.76</v>
      </c>
      <c r="R9886" s="1">
        <f>SUMIF(C:C,ecommerce_10000[[#This Row],[Category]],I:I)</f>
        <v>91504159.730000004</v>
      </c>
      <c r="S9886" s="1">
        <f>SUMIFS(I:I,C:C,C9886)</f>
        <v>91504159.730000004</v>
      </c>
      <c r="T9886" s="1" t="str">
        <f>INDEX(F:F,MATCH(ecommerce_10000[[#This Row],[TotalAmount]],I:I,0))</f>
        <v>Casablanca</v>
      </c>
    </row>
    <row r="9887" spans="1:20" x14ac:dyDescent="0.3">
      <c r="A9887" s="1" t="s">
        <v>9931</v>
      </c>
      <c r="B9887" s="1" t="s">
        <v>65</v>
      </c>
      <c r="C9887" s="1" t="s">
        <v>20</v>
      </c>
      <c r="D9887" s="1" t="s">
        <v>66</v>
      </c>
      <c r="E9887" s="1" t="s">
        <v>47</v>
      </c>
      <c r="F9887" s="1" t="s">
        <v>23</v>
      </c>
      <c r="G9887">
        <v>13210.46</v>
      </c>
      <c r="H9887">
        <v>1</v>
      </c>
      <c r="I9887">
        <v>13210.46</v>
      </c>
      <c r="J9887">
        <v>1.83</v>
      </c>
      <c r="K9887">
        <v>1155</v>
      </c>
      <c r="L9887" s="2">
        <v>45311</v>
      </c>
      <c r="O9887" t="str">
        <f>IF(ecommerce_10000[[#This Row],[Platform]]="Souq","sq",ecommerce_10000[[#This Row],[Platform]])</f>
        <v>Amazon</v>
      </c>
      <c r="P9887" t="str">
        <f>IF(E9887="Souq","sq",IF(E9887="Jumia","Jum",E9887))</f>
        <v>Amazon</v>
      </c>
      <c r="Q9887">
        <f>VLOOKUP(ecommerce_10000[[#This Row],[City]],F:I,4,FALSE)</f>
        <v>13290.4</v>
      </c>
      <c r="R9887" s="1">
        <f>SUMIF(C:C,ecommerce_10000[[#This Row],[Category]],I:I)</f>
        <v>91504159.730000004</v>
      </c>
      <c r="S9887" s="1">
        <f>SUMIFS(I:I,C:C,C9887)</f>
        <v>91504159.730000004</v>
      </c>
      <c r="T9887" s="1" t="str">
        <f>INDEX(F:F,MATCH(ecommerce_10000[[#This Row],[TotalAmount]],I:I,0))</f>
        <v>Alexandria</v>
      </c>
    </row>
    <row r="9888" spans="1:20" x14ac:dyDescent="0.3">
      <c r="A9888" s="1" t="s">
        <v>9932</v>
      </c>
      <c r="B9888" s="1" t="s">
        <v>19</v>
      </c>
      <c r="C9888" s="1" t="s">
        <v>20</v>
      </c>
      <c r="D9888" s="1" t="s">
        <v>21</v>
      </c>
      <c r="E9888" s="1" t="s">
        <v>22</v>
      </c>
      <c r="F9888" s="1" t="s">
        <v>23</v>
      </c>
      <c r="G9888">
        <v>14234.4</v>
      </c>
      <c r="H9888">
        <v>5</v>
      </c>
      <c r="I9888">
        <v>71172</v>
      </c>
      <c r="J9888">
        <v>2.5</v>
      </c>
      <c r="K9888">
        <v>4133</v>
      </c>
      <c r="L9888" s="2">
        <v>45616</v>
      </c>
      <c r="O9888" t="str">
        <f>IF(ecommerce_10000[[#This Row],[Platform]]="Souq","sq",ecommerce_10000[[#This Row],[Platform]])</f>
        <v>Jumia</v>
      </c>
      <c r="P9888" t="str">
        <f>IF(E9888="Souq","sq",IF(E9888="Jumia","Jum",E9888))</f>
        <v>Jum</v>
      </c>
      <c r="Q9888">
        <f>VLOOKUP(ecommerce_10000[[#This Row],[City]],F:I,4,FALSE)</f>
        <v>13290.4</v>
      </c>
      <c r="R9888" s="1">
        <f>SUMIF(C:C,ecommerce_10000[[#This Row],[Category]],I:I)</f>
        <v>91504159.730000004</v>
      </c>
      <c r="S9888" s="1">
        <f>SUMIFS(I:I,C:C,C9888)</f>
        <v>91504159.730000004</v>
      </c>
      <c r="T9888" s="1" t="str">
        <f>INDEX(F:F,MATCH(ecommerce_10000[[#This Row],[TotalAmount]],I:I,0))</f>
        <v>Alexandria</v>
      </c>
    </row>
    <row r="9889" spans="1:20" x14ac:dyDescent="0.3">
      <c r="A9889" s="1" t="s">
        <v>9933</v>
      </c>
      <c r="B9889" s="1" t="s">
        <v>25</v>
      </c>
      <c r="C9889" s="1" t="s">
        <v>26</v>
      </c>
      <c r="D9889" s="1" t="s">
        <v>27</v>
      </c>
      <c r="E9889" s="1" t="s">
        <v>16</v>
      </c>
      <c r="F9889" s="1" t="s">
        <v>40</v>
      </c>
      <c r="G9889">
        <v>13853.77</v>
      </c>
      <c r="H9889">
        <v>5</v>
      </c>
      <c r="I9889">
        <v>69268.850000000006</v>
      </c>
      <c r="J9889">
        <v>1</v>
      </c>
      <c r="K9889">
        <v>374</v>
      </c>
      <c r="L9889" s="2">
        <v>45498</v>
      </c>
      <c r="O9889" t="str">
        <f>IF(ecommerce_10000[[#This Row],[Platform]]="Souq","sq",ecommerce_10000[[#This Row],[Platform]])</f>
        <v>sq</v>
      </c>
      <c r="P9889" t="str">
        <f>IF(E9889="Souq","sq",IF(E9889="Jumia","Jum",E9889))</f>
        <v>sq</v>
      </c>
      <c r="Q9889">
        <f>VLOOKUP(ecommerce_10000[[#This Row],[City]],F:I,4,FALSE)</f>
        <v>99349.3</v>
      </c>
      <c r="R9889" s="1">
        <f>SUMIF(C:C,ecommerce_10000[[#This Row],[Category]],I:I)</f>
        <v>29200970.130000021</v>
      </c>
      <c r="S9889" s="1">
        <f>SUMIFS(I:I,C:C,C9889)</f>
        <v>29200970.130000021</v>
      </c>
      <c r="T9889" s="1" t="str">
        <f>INDEX(F:F,MATCH(ecommerce_10000[[#This Row],[TotalAmount]],I:I,0))</f>
        <v>Riyadh</v>
      </c>
    </row>
    <row r="9890" spans="1:20" x14ac:dyDescent="0.3">
      <c r="A9890" s="1" t="s">
        <v>9934</v>
      </c>
      <c r="B9890" s="1" t="s">
        <v>30</v>
      </c>
      <c r="C9890" s="1" t="s">
        <v>31</v>
      </c>
      <c r="D9890" s="1" t="s">
        <v>32</v>
      </c>
      <c r="E9890" s="1" t="s">
        <v>22</v>
      </c>
      <c r="F9890" s="1" t="s">
        <v>40</v>
      </c>
      <c r="G9890">
        <v>10314.540000000001</v>
      </c>
      <c r="H9890">
        <v>4</v>
      </c>
      <c r="I9890">
        <v>41258.160000000003</v>
      </c>
      <c r="J9890">
        <v>3.93</v>
      </c>
      <c r="K9890">
        <v>4045</v>
      </c>
      <c r="L9890" s="2">
        <v>45434</v>
      </c>
      <c r="O9890" t="str">
        <f>IF(ecommerce_10000[[#This Row],[Platform]]="Souq","sq",ecommerce_10000[[#This Row],[Platform]])</f>
        <v>Jumia</v>
      </c>
      <c r="P9890" t="str">
        <f>IF(E9890="Souq","sq",IF(E9890="Jumia","Jum",E9890))</f>
        <v>Jum</v>
      </c>
      <c r="Q9890">
        <f>VLOOKUP(ecommerce_10000[[#This Row],[City]],F:I,4,FALSE)</f>
        <v>99349.3</v>
      </c>
      <c r="R9890" s="1">
        <f>SUMIF(C:C,ecommerce_10000[[#This Row],[Category]],I:I)</f>
        <v>57542997.559999913</v>
      </c>
      <c r="S9890" s="1">
        <f>SUMIFS(I:I,C:C,C9890)</f>
        <v>57542997.559999913</v>
      </c>
      <c r="T9890" s="1" t="str">
        <f>INDEX(F:F,MATCH(ecommerce_10000[[#This Row],[TotalAmount]],I:I,0))</f>
        <v>Riyadh</v>
      </c>
    </row>
    <row r="9891" spans="1:20" x14ac:dyDescent="0.3">
      <c r="A9891" s="1" t="s">
        <v>9935</v>
      </c>
      <c r="B9891" s="1" t="s">
        <v>38</v>
      </c>
      <c r="C9891" s="1" t="s">
        <v>20</v>
      </c>
      <c r="D9891" s="1" t="s">
        <v>39</v>
      </c>
      <c r="E9891" s="1" t="s">
        <v>16</v>
      </c>
      <c r="F9891" s="1" t="s">
        <v>62</v>
      </c>
      <c r="G9891">
        <v>9153</v>
      </c>
      <c r="H9891">
        <v>2</v>
      </c>
      <c r="I9891">
        <v>18306</v>
      </c>
      <c r="J9891">
        <v>3.87</v>
      </c>
      <c r="K9891">
        <v>2912</v>
      </c>
      <c r="L9891" s="2">
        <v>45391</v>
      </c>
      <c r="O9891" t="str">
        <f>IF(ecommerce_10000[[#This Row],[Platform]]="Souq","sq",ecommerce_10000[[#This Row],[Platform]])</f>
        <v>sq</v>
      </c>
      <c r="P9891" t="str">
        <f>IF(E9891="Souq","sq",IF(E9891="Jumia","Jum",E9891))</f>
        <v>sq</v>
      </c>
      <c r="Q9891">
        <f>VLOOKUP(ecommerce_10000[[#This Row],[City]],F:I,4,FALSE)</f>
        <v>27872.98</v>
      </c>
      <c r="R9891" s="1">
        <f>SUMIF(C:C,ecommerce_10000[[#This Row],[Category]],I:I)</f>
        <v>91504159.730000004</v>
      </c>
      <c r="S9891" s="1">
        <f>SUMIFS(I:I,C:C,C9891)</f>
        <v>91504159.730000004</v>
      </c>
      <c r="T9891" s="1" t="str">
        <f>INDEX(F:F,MATCH(ecommerce_10000[[#This Row],[TotalAmount]],I:I,0))</f>
        <v>Giza</v>
      </c>
    </row>
    <row r="9892" spans="1:20" x14ac:dyDescent="0.3">
      <c r="A9892" s="1" t="s">
        <v>9936</v>
      </c>
      <c r="B9892" s="1" t="s">
        <v>35</v>
      </c>
      <c r="C9892" s="1" t="s">
        <v>14</v>
      </c>
      <c r="D9892" s="1" t="s">
        <v>36</v>
      </c>
      <c r="E9892" s="1" t="s">
        <v>22</v>
      </c>
      <c r="F9892" s="1" t="s">
        <v>33</v>
      </c>
      <c r="G9892">
        <v>8764.33</v>
      </c>
      <c r="H9892">
        <v>2</v>
      </c>
      <c r="I9892">
        <v>17528.66</v>
      </c>
      <c r="J9892">
        <v>3.92</v>
      </c>
      <c r="K9892">
        <v>3240</v>
      </c>
      <c r="L9892" s="2">
        <v>45411</v>
      </c>
      <c r="O9892" t="str">
        <f>IF(ecommerce_10000[[#This Row],[Platform]]="Souq","sq",ecommerce_10000[[#This Row],[Platform]])</f>
        <v>Jumia</v>
      </c>
      <c r="P9892" t="str">
        <f>IF(E9892="Souq","sq",IF(E9892="Jumia","Jum",E9892))</f>
        <v>Jum</v>
      </c>
      <c r="Q9892">
        <f>VLOOKUP(ecommerce_10000[[#This Row],[City]],F:I,4,FALSE)</f>
        <v>3665.44</v>
      </c>
      <c r="R9892" s="1">
        <f>SUMIF(C:C,ecommerce_10000[[#This Row],[Category]],I:I)</f>
        <v>92327183.770000085</v>
      </c>
      <c r="S9892" s="1">
        <f>SUMIFS(I:I,C:C,C9892)</f>
        <v>92327183.770000085</v>
      </c>
      <c r="T9892" s="1" t="str">
        <f>INDEX(F:F,MATCH(ecommerce_10000[[#This Row],[TotalAmount]],I:I,0))</f>
        <v>Dubai</v>
      </c>
    </row>
    <row r="9893" spans="1:20" x14ac:dyDescent="0.3">
      <c r="A9893" s="1" t="s">
        <v>9937</v>
      </c>
      <c r="B9893" s="1" t="s">
        <v>38</v>
      </c>
      <c r="C9893" s="1" t="s">
        <v>20</v>
      </c>
      <c r="D9893" s="1" t="s">
        <v>39</v>
      </c>
      <c r="E9893" s="1" t="s">
        <v>16</v>
      </c>
      <c r="F9893" s="1" t="s">
        <v>33</v>
      </c>
      <c r="G9893">
        <v>2502.3000000000002</v>
      </c>
      <c r="H9893">
        <v>4</v>
      </c>
      <c r="I9893">
        <v>10009.200000000001</v>
      </c>
      <c r="J9893">
        <v>4.74</v>
      </c>
      <c r="K9893">
        <v>808</v>
      </c>
      <c r="L9893" s="2">
        <v>45296</v>
      </c>
      <c r="O9893" t="str">
        <f>IF(ecommerce_10000[[#This Row],[Platform]]="Souq","sq",ecommerce_10000[[#This Row],[Platform]])</f>
        <v>sq</v>
      </c>
      <c r="P9893" t="str">
        <f>IF(E9893="Souq","sq",IF(E9893="Jumia","Jum",E9893))</f>
        <v>sq</v>
      </c>
      <c r="Q9893">
        <f>VLOOKUP(ecommerce_10000[[#This Row],[City]],F:I,4,FALSE)</f>
        <v>3665.44</v>
      </c>
      <c r="R9893" s="1">
        <f>SUMIF(C:C,ecommerce_10000[[#This Row],[Category]],I:I)</f>
        <v>91504159.730000004</v>
      </c>
      <c r="S9893" s="1">
        <f>SUMIFS(I:I,C:C,C9893)</f>
        <v>91504159.730000004</v>
      </c>
      <c r="T9893" s="1" t="str">
        <f>INDEX(F:F,MATCH(ecommerce_10000[[#This Row],[TotalAmount]],I:I,0))</f>
        <v>Dubai</v>
      </c>
    </row>
    <row r="9894" spans="1:20" x14ac:dyDescent="0.3">
      <c r="A9894" s="1" t="s">
        <v>9938</v>
      </c>
      <c r="B9894" s="1" t="s">
        <v>13</v>
      </c>
      <c r="C9894" s="1" t="s">
        <v>14</v>
      </c>
      <c r="D9894" s="1" t="s">
        <v>15</v>
      </c>
      <c r="E9894" s="1" t="s">
        <v>22</v>
      </c>
      <c r="F9894" s="1" t="s">
        <v>23</v>
      </c>
      <c r="G9894">
        <v>1469.08</v>
      </c>
      <c r="H9894">
        <v>2</v>
      </c>
      <c r="I9894">
        <v>2938.16</v>
      </c>
      <c r="J9894">
        <v>4.84</v>
      </c>
      <c r="K9894">
        <v>1353</v>
      </c>
      <c r="L9894" s="2">
        <v>45569</v>
      </c>
      <c r="O9894" t="str">
        <f>IF(ecommerce_10000[[#This Row],[Platform]]="Souq","sq",ecommerce_10000[[#This Row],[Platform]])</f>
        <v>Jumia</v>
      </c>
      <c r="P9894" t="str">
        <f>IF(E9894="Souq","sq",IF(E9894="Jumia","Jum",E9894))</f>
        <v>Jum</v>
      </c>
      <c r="Q9894">
        <f>VLOOKUP(ecommerce_10000[[#This Row],[City]],F:I,4,FALSE)</f>
        <v>13290.4</v>
      </c>
      <c r="R9894" s="1">
        <f>SUMIF(C:C,ecommerce_10000[[#This Row],[Category]],I:I)</f>
        <v>92327183.770000085</v>
      </c>
      <c r="S9894" s="1">
        <f>SUMIFS(I:I,C:C,C9894)</f>
        <v>92327183.770000085</v>
      </c>
      <c r="T9894" s="1" t="str">
        <f>INDEX(F:F,MATCH(ecommerce_10000[[#This Row],[TotalAmount]],I:I,0))</f>
        <v>Alexandria</v>
      </c>
    </row>
    <row r="9895" spans="1:20" x14ac:dyDescent="0.3">
      <c r="A9895" s="1" t="s">
        <v>9939</v>
      </c>
      <c r="B9895" s="1" t="s">
        <v>38</v>
      </c>
      <c r="C9895" s="1" t="s">
        <v>20</v>
      </c>
      <c r="D9895" s="1" t="s">
        <v>39</v>
      </c>
      <c r="E9895" s="1" t="s">
        <v>22</v>
      </c>
      <c r="F9895" s="1" t="s">
        <v>40</v>
      </c>
      <c r="G9895">
        <v>12143.47</v>
      </c>
      <c r="H9895">
        <v>1</v>
      </c>
      <c r="I9895">
        <v>12143.47</v>
      </c>
      <c r="J9895">
        <v>4.28</v>
      </c>
      <c r="K9895">
        <v>1806</v>
      </c>
      <c r="L9895" s="2">
        <v>45351</v>
      </c>
      <c r="O9895" t="str">
        <f>IF(ecommerce_10000[[#This Row],[Platform]]="Souq","sq",ecommerce_10000[[#This Row],[Platform]])</f>
        <v>Jumia</v>
      </c>
      <c r="P9895" t="str">
        <f>IF(E9895="Souq","sq",IF(E9895="Jumia","Jum",E9895))</f>
        <v>Jum</v>
      </c>
      <c r="Q9895">
        <f>VLOOKUP(ecommerce_10000[[#This Row],[City]],F:I,4,FALSE)</f>
        <v>99349.3</v>
      </c>
      <c r="R9895" s="1">
        <f>SUMIF(C:C,ecommerce_10000[[#This Row],[Category]],I:I)</f>
        <v>91504159.730000004</v>
      </c>
      <c r="S9895" s="1">
        <f>SUMIFS(I:I,C:C,C9895)</f>
        <v>91504159.730000004</v>
      </c>
      <c r="T9895" s="1" t="str">
        <f>INDEX(F:F,MATCH(ecommerce_10000[[#This Row],[TotalAmount]],I:I,0))</f>
        <v>Riyadh</v>
      </c>
    </row>
    <row r="9896" spans="1:20" x14ac:dyDescent="0.3">
      <c r="A9896" s="1" t="s">
        <v>9940</v>
      </c>
      <c r="B9896" s="1" t="s">
        <v>43</v>
      </c>
      <c r="C9896" s="1" t="s">
        <v>44</v>
      </c>
      <c r="D9896" s="1" t="s">
        <v>45</v>
      </c>
      <c r="E9896" s="1" t="s">
        <v>47</v>
      </c>
      <c r="F9896" s="1" t="s">
        <v>33</v>
      </c>
      <c r="G9896">
        <v>1916.72</v>
      </c>
      <c r="H9896">
        <v>1</v>
      </c>
      <c r="I9896">
        <v>1916.72</v>
      </c>
      <c r="J9896">
        <v>1.58</v>
      </c>
      <c r="K9896">
        <v>2920</v>
      </c>
      <c r="L9896" s="2">
        <v>45505</v>
      </c>
      <c r="O9896" t="str">
        <f>IF(ecommerce_10000[[#This Row],[Platform]]="Souq","sq",ecommerce_10000[[#This Row],[Platform]])</f>
        <v>Amazon</v>
      </c>
      <c r="P9896" t="str">
        <f>IF(E9896="Souq","sq",IF(E9896="Jumia","Jum",E9896))</f>
        <v>Amazon</v>
      </c>
      <c r="Q9896">
        <f>VLOOKUP(ecommerce_10000[[#This Row],[City]],F:I,4,FALSE)</f>
        <v>3665.44</v>
      </c>
      <c r="R9896" s="1">
        <f>SUMIF(C:C,ecommerce_10000[[#This Row],[Category]],I:I)</f>
        <v>31420413.200000018</v>
      </c>
      <c r="S9896" s="1">
        <f>SUMIFS(I:I,C:C,C9896)</f>
        <v>31420413.200000018</v>
      </c>
      <c r="T9896" s="1" t="str">
        <f>INDEX(F:F,MATCH(ecommerce_10000[[#This Row],[TotalAmount]],I:I,0))</f>
        <v>Dubai</v>
      </c>
    </row>
    <row r="9897" spans="1:20" x14ac:dyDescent="0.3">
      <c r="A9897" s="1" t="s">
        <v>9941</v>
      </c>
      <c r="B9897" s="1" t="s">
        <v>38</v>
      </c>
      <c r="C9897" s="1" t="s">
        <v>20</v>
      </c>
      <c r="D9897" s="1" t="s">
        <v>39</v>
      </c>
      <c r="E9897" s="1" t="s">
        <v>22</v>
      </c>
      <c r="F9897" s="1" t="s">
        <v>23</v>
      </c>
      <c r="G9897">
        <v>12446.39</v>
      </c>
      <c r="H9897">
        <v>4</v>
      </c>
      <c r="I9897">
        <v>49785.56</v>
      </c>
      <c r="J9897">
        <v>4.26</v>
      </c>
      <c r="K9897">
        <v>583</v>
      </c>
      <c r="L9897" s="2">
        <v>45525</v>
      </c>
      <c r="O9897" t="str">
        <f>IF(ecommerce_10000[[#This Row],[Platform]]="Souq","sq",ecommerce_10000[[#This Row],[Platform]])</f>
        <v>Jumia</v>
      </c>
      <c r="P9897" t="str">
        <f>IF(E9897="Souq","sq",IF(E9897="Jumia","Jum",E9897))</f>
        <v>Jum</v>
      </c>
      <c r="Q9897">
        <f>VLOOKUP(ecommerce_10000[[#This Row],[City]],F:I,4,FALSE)</f>
        <v>13290.4</v>
      </c>
      <c r="R9897" s="1">
        <f>SUMIF(C:C,ecommerce_10000[[#This Row],[Category]],I:I)</f>
        <v>91504159.730000004</v>
      </c>
      <c r="S9897" s="1">
        <f>SUMIFS(I:I,C:C,C9897)</f>
        <v>91504159.730000004</v>
      </c>
      <c r="T9897" s="1" t="str">
        <f>INDEX(F:F,MATCH(ecommerce_10000[[#This Row],[TotalAmount]],I:I,0))</f>
        <v>Alexandria</v>
      </c>
    </row>
    <row r="9898" spans="1:20" x14ac:dyDescent="0.3">
      <c r="A9898" s="1" t="s">
        <v>9942</v>
      </c>
      <c r="B9898" s="1" t="s">
        <v>25</v>
      </c>
      <c r="C9898" s="1" t="s">
        <v>26</v>
      </c>
      <c r="D9898" s="1" t="s">
        <v>27</v>
      </c>
      <c r="E9898" s="1" t="s">
        <v>16</v>
      </c>
      <c r="F9898" s="1" t="s">
        <v>62</v>
      </c>
      <c r="G9898">
        <v>3010.61</v>
      </c>
      <c r="H9898">
        <v>3</v>
      </c>
      <c r="I9898">
        <v>9031.83</v>
      </c>
      <c r="J9898">
        <v>1.44</v>
      </c>
      <c r="K9898">
        <v>475</v>
      </c>
      <c r="L9898" s="2">
        <v>45643</v>
      </c>
      <c r="O9898" t="str">
        <f>IF(ecommerce_10000[[#This Row],[Platform]]="Souq","sq",ecommerce_10000[[#This Row],[Platform]])</f>
        <v>sq</v>
      </c>
      <c r="P9898" t="str">
        <f>IF(E9898="Souq","sq",IF(E9898="Jumia","Jum",E9898))</f>
        <v>sq</v>
      </c>
      <c r="Q9898">
        <f>VLOOKUP(ecommerce_10000[[#This Row],[City]],F:I,4,FALSE)</f>
        <v>27872.98</v>
      </c>
      <c r="R9898" s="1">
        <f>SUMIF(C:C,ecommerce_10000[[#This Row],[Category]],I:I)</f>
        <v>29200970.130000021</v>
      </c>
      <c r="S9898" s="1">
        <f>SUMIFS(I:I,C:C,C9898)</f>
        <v>29200970.130000021</v>
      </c>
      <c r="T9898" s="1" t="str">
        <f>INDEX(F:F,MATCH(ecommerce_10000[[#This Row],[TotalAmount]],I:I,0))</f>
        <v>Giza</v>
      </c>
    </row>
    <row r="9899" spans="1:20" x14ac:dyDescent="0.3">
      <c r="A9899" s="1" t="s">
        <v>9943</v>
      </c>
      <c r="B9899" s="1" t="s">
        <v>35</v>
      </c>
      <c r="C9899" s="1" t="s">
        <v>14</v>
      </c>
      <c r="D9899" s="1" t="s">
        <v>36</v>
      </c>
      <c r="E9899" s="1" t="s">
        <v>47</v>
      </c>
      <c r="F9899" s="1" t="s">
        <v>28</v>
      </c>
      <c r="G9899">
        <v>11842.32</v>
      </c>
      <c r="H9899">
        <v>5</v>
      </c>
      <c r="I9899">
        <v>59211.6</v>
      </c>
      <c r="J9899">
        <v>2.91</v>
      </c>
      <c r="K9899">
        <v>1055</v>
      </c>
      <c r="L9899" s="2">
        <v>45511</v>
      </c>
      <c r="O9899" t="str">
        <f>IF(ecommerce_10000[[#This Row],[Platform]]="Souq","sq",ecommerce_10000[[#This Row],[Platform]])</f>
        <v>Amazon</v>
      </c>
      <c r="P9899" t="str">
        <f>IF(E9899="Souq","sq",IF(E9899="Jumia","Jum",E9899))</f>
        <v>Amazon</v>
      </c>
      <c r="Q9899">
        <f>VLOOKUP(ecommerce_10000[[#This Row],[City]],F:I,4,FALSE)</f>
        <v>26648.76</v>
      </c>
      <c r="R9899" s="1">
        <f>SUMIF(C:C,ecommerce_10000[[#This Row],[Category]],I:I)</f>
        <v>92327183.770000085</v>
      </c>
      <c r="S9899" s="1">
        <f>SUMIFS(I:I,C:C,C9899)</f>
        <v>92327183.770000085</v>
      </c>
      <c r="T9899" s="1" t="str">
        <f>INDEX(F:F,MATCH(ecommerce_10000[[#This Row],[TotalAmount]],I:I,0))</f>
        <v>Casablanca</v>
      </c>
    </row>
    <row r="9900" spans="1:20" x14ac:dyDescent="0.3">
      <c r="A9900" s="1" t="s">
        <v>9944</v>
      </c>
      <c r="B9900" s="1" t="s">
        <v>13</v>
      </c>
      <c r="C9900" s="1" t="s">
        <v>14</v>
      </c>
      <c r="D9900" s="1" t="s">
        <v>15</v>
      </c>
      <c r="E9900" s="1" t="s">
        <v>22</v>
      </c>
      <c r="F9900" s="1" t="s">
        <v>33</v>
      </c>
      <c r="G9900">
        <v>2873.19</v>
      </c>
      <c r="H9900">
        <v>3</v>
      </c>
      <c r="I9900">
        <v>8619.57</v>
      </c>
      <c r="J9900">
        <v>4.4400000000000004</v>
      </c>
      <c r="K9900">
        <v>2182</v>
      </c>
      <c r="L9900" s="2">
        <v>45545</v>
      </c>
      <c r="O9900" t="str">
        <f>IF(ecommerce_10000[[#This Row],[Platform]]="Souq","sq",ecommerce_10000[[#This Row],[Platform]])</f>
        <v>Jumia</v>
      </c>
      <c r="P9900" t="str">
        <f>IF(E9900="Souq","sq",IF(E9900="Jumia","Jum",E9900))</f>
        <v>Jum</v>
      </c>
      <c r="Q9900">
        <f>VLOOKUP(ecommerce_10000[[#This Row],[City]],F:I,4,FALSE)</f>
        <v>3665.44</v>
      </c>
      <c r="R9900" s="1">
        <f>SUMIF(C:C,ecommerce_10000[[#This Row],[Category]],I:I)</f>
        <v>92327183.770000085</v>
      </c>
      <c r="S9900" s="1">
        <f>SUMIFS(I:I,C:C,C9900)</f>
        <v>92327183.770000085</v>
      </c>
      <c r="T9900" s="1" t="str">
        <f>INDEX(F:F,MATCH(ecommerce_10000[[#This Row],[TotalAmount]],I:I,0))</f>
        <v>Dubai</v>
      </c>
    </row>
    <row r="9901" spans="1:20" x14ac:dyDescent="0.3">
      <c r="A9901" s="1" t="s">
        <v>9945</v>
      </c>
      <c r="B9901" s="1" t="s">
        <v>43</v>
      </c>
      <c r="C9901" s="1" t="s">
        <v>44</v>
      </c>
      <c r="D9901" s="1" t="s">
        <v>45</v>
      </c>
      <c r="E9901" s="1" t="s">
        <v>47</v>
      </c>
      <c r="F9901" s="1" t="s">
        <v>40</v>
      </c>
      <c r="G9901">
        <v>19265.82</v>
      </c>
      <c r="H9901">
        <v>1</v>
      </c>
      <c r="I9901">
        <v>19265.82</v>
      </c>
      <c r="J9901">
        <v>2.8</v>
      </c>
      <c r="K9901">
        <v>1318</v>
      </c>
      <c r="L9901" s="2">
        <v>45422</v>
      </c>
      <c r="O9901" t="str">
        <f>IF(ecommerce_10000[[#This Row],[Platform]]="Souq","sq",ecommerce_10000[[#This Row],[Platform]])</f>
        <v>Amazon</v>
      </c>
      <c r="P9901" t="str">
        <f>IF(E9901="Souq","sq",IF(E9901="Jumia","Jum",E9901))</f>
        <v>Amazon</v>
      </c>
      <c r="Q9901">
        <f>VLOOKUP(ecommerce_10000[[#This Row],[City]],F:I,4,FALSE)</f>
        <v>99349.3</v>
      </c>
      <c r="R9901" s="1">
        <f>SUMIF(C:C,ecommerce_10000[[#This Row],[Category]],I:I)</f>
        <v>31420413.200000018</v>
      </c>
      <c r="S9901" s="1">
        <f>SUMIFS(I:I,C:C,C9901)</f>
        <v>31420413.200000018</v>
      </c>
      <c r="T9901" s="1" t="str">
        <f>INDEX(F:F,MATCH(ecommerce_10000[[#This Row],[TotalAmount]],I:I,0))</f>
        <v>Riyadh</v>
      </c>
    </row>
    <row r="9902" spans="1:20" x14ac:dyDescent="0.3">
      <c r="A9902" s="1" t="s">
        <v>9946</v>
      </c>
      <c r="B9902" s="1" t="s">
        <v>30</v>
      </c>
      <c r="C9902" s="1" t="s">
        <v>31</v>
      </c>
      <c r="D9902" s="1" t="s">
        <v>32</v>
      </c>
      <c r="E9902" s="1" t="s">
        <v>16</v>
      </c>
      <c r="F9902" s="1" t="s">
        <v>62</v>
      </c>
      <c r="G9902">
        <v>2207.0700000000002</v>
      </c>
      <c r="H9902">
        <v>3</v>
      </c>
      <c r="I9902">
        <v>6621.21</v>
      </c>
      <c r="J9902">
        <v>2.21</v>
      </c>
      <c r="K9902">
        <v>1313</v>
      </c>
      <c r="L9902" s="2">
        <v>45313</v>
      </c>
      <c r="O9902" t="str">
        <f>IF(ecommerce_10000[[#This Row],[Platform]]="Souq","sq",ecommerce_10000[[#This Row],[Platform]])</f>
        <v>sq</v>
      </c>
      <c r="P9902" t="str">
        <f>IF(E9902="Souq","sq",IF(E9902="Jumia","Jum",E9902))</f>
        <v>sq</v>
      </c>
      <c r="Q9902">
        <f>VLOOKUP(ecommerce_10000[[#This Row],[City]],F:I,4,FALSE)</f>
        <v>27872.98</v>
      </c>
      <c r="R9902" s="1">
        <f>SUMIF(C:C,ecommerce_10000[[#This Row],[Category]],I:I)</f>
        <v>57542997.559999913</v>
      </c>
      <c r="S9902" s="1">
        <f>SUMIFS(I:I,C:C,C9902)</f>
        <v>57542997.559999913</v>
      </c>
      <c r="T9902" s="1" t="str">
        <f>INDEX(F:F,MATCH(ecommerce_10000[[#This Row],[TotalAmount]],I:I,0))</f>
        <v>Giza</v>
      </c>
    </row>
    <row r="9903" spans="1:20" x14ac:dyDescent="0.3">
      <c r="A9903" s="1" t="s">
        <v>9947</v>
      </c>
      <c r="B9903" s="1" t="s">
        <v>43</v>
      </c>
      <c r="C9903" s="1" t="s">
        <v>44</v>
      </c>
      <c r="D9903" s="1" t="s">
        <v>45</v>
      </c>
      <c r="E9903" s="1" t="s">
        <v>47</v>
      </c>
      <c r="F9903" s="1" t="s">
        <v>17</v>
      </c>
      <c r="G9903">
        <v>8937.8700000000008</v>
      </c>
      <c r="H9903">
        <v>3</v>
      </c>
      <c r="I9903">
        <v>26813.61</v>
      </c>
      <c r="J9903">
        <v>4.54</v>
      </c>
      <c r="K9903">
        <v>1443</v>
      </c>
      <c r="L9903" s="2">
        <v>45562</v>
      </c>
      <c r="O9903" t="str">
        <f>IF(ecommerce_10000[[#This Row],[Platform]]="Souq","sq",ecommerce_10000[[#This Row],[Platform]])</f>
        <v>Amazon</v>
      </c>
      <c r="P9903" t="str">
        <f>IF(E9903="Souq","sq",IF(E9903="Jumia","Jum",E9903))</f>
        <v>Amazon</v>
      </c>
      <c r="Q9903">
        <f>VLOOKUP(ecommerce_10000[[#This Row],[City]],F:I,4,FALSE)</f>
        <v>16284.02</v>
      </c>
      <c r="R9903" s="1">
        <f>SUMIF(C:C,ecommerce_10000[[#This Row],[Category]],I:I)</f>
        <v>31420413.200000018</v>
      </c>
      <c r="S9903" s="1">
        <f>SUMIFS(I:I,C:C,C9903)</f>
        <v>31420413.200000018</v>
      </c>
      <c r="T9903" s="1" t="str">
        <f>INDEX(F:F,MATCH(ecommerce_10000[[#This Row],[TotalAmount]],I:I,0))</f>
        <v>Cairo</v>
      </c>
    </row>
    <row r="9904" spans="1:20" x14ac:dyDescent="0.3">
      <c r="A9904" s="1" t="s">
        <v>9948</v>
      </c>
      <c r="B9904" s="1" t="s">
        <v>19</v>
      </c>
      <c r="C9904" s="1" t="s">
        <v>20</v>
      </c>
      <c r="D9904" s="1" t="s">
        <v>21</v>
      </c>
      <c r="E9904" s="1" t="s">
        <v>22</v>
      </c>
      <c r="F9904" s="1" t="s">
        <v>17</v>
      </c>
      <c r="G9904">
        <v>18458.62</v>
      </c>
      <c r="H9904">
        <v>5</v>
      </c>
      <c r="I9904">
        <v>92293.1</v>
      </c>
      <c r="J9904">
        <v>1.54</v>
      </c>
      <c r="K9904">
        <v>3763</v>
      </c>
      <c r="L9904" s="2">
        <v>45298</v>
      </c>
      <c r="O9904" t="str">
        <f>IF(ecommerce_10000[[#This Row],[Platform]]="Souq","sq",ecommerce_10000[[#This Row],[Platform]])</f>
        <v>Jumia</v>
      </c>
      <c r="P9904" t="str">
        <f>IF(E9904="Souq","sq",IF(E9904="Jumia","Jum",E9904))</f>
        <v>Jum</v>
      </c>
      <c r="Q9904">
        <f>VLOOKUP(ecommerce_10000[[#This Row],[City]],F:I,4,FALSE)</f>
        <v>16284.02</v>
      </c>
      <c r="R9904" s="1">
        <f>SUMIF(C:C,ecommerce_10000[[#This Row],[Category]],I:I)</f>
        <v>91504159.730000004</v>
      </c>
      <c r="S9904" s="1">
        <f>SUMIFS(I:I,C:C,C9904)</f>
        <v>91504159.730000004</v>
      </c>
      <c r="T9904" s="1" t="str">
        <f>INDEX(F:F,MATCH(ecommerce_10000[[#This Row],[TotalAmount]],I:I,0))</f>
        <v>Cairo</v>
      </c>
    </row>
    <row r="9905" spans="1:20" x14ac:dyDescent="0.3">
      <c r="A9905" s="1" t="s">
        <v>9949</v>
      </c>
      <c r="B9905" s="1" t="s">
        <v>19</v>
      </c>
      <c r="C9905" s="1" t="s">
        <v>20</v>
      </c>
      <c r="D9905" s="1" t="s">
        <v>21</v>
      </c>
      <c r="E9905" s="1" t="s">
        <v>47</v>
      </c>
      <c r="F9905" s="1" t="s">
        <v>23</v>
      </c>
      <c r="G9905">
        <v>12764.65</v>
      </c>
      <c r="H9905">
        <v>4</v>
      </c>
      <c r="I9905">
        <v>51058.6</v>
      </c>
      <c r="J9905">
        <v>1.31</v>
      </c>
      <c r="K9905">
        <v>591</v>
      </c>
      <c r="L9905" s="2">
        <v>45336</v>
      </c>
      <c r="O9905" t="str">
        <f>IF(ecommerce_10000[[#This Row],[Platform]]="Souq","sq",ecommerce_10000[[#This Row],[Platform]])</f>
        <v>Amazon</v>
      </c>
      <c r="P9905" t="str">
        <f>IF(E9905="Souq","sq",IF(E9905="Jumia","Jum",E9905))</f>
        <v>Amazon</v>
      </c>
      <c r="Q9905">
        <f>VLOOKUP(ecommerce_10000[[#This Row],[City]],F:I,4,FALSE)</f>
        <v>13290.4</v>
      </c>
      <c r="R9905" s="1">
        <f>SUMIF(C:C,ecommerce_10000[[#This Row],[Category]],I:I)</f>
        <v>91504159.730000004</v>
      </c>
      <c r="S9905" s="1">
        <f>SUMIFS(I:I,C:C,C9905)</f>
        <v>91504159.730000004</v>
      </c>
      <c r="T9905" s="1" t="str">
        <f>INDEX(F:F,MATCH(ecommerce_10000[[#This Row],[TotalAmount]],I:I,0))</f>
        <v>Alexandria</v>
      </c>
    </row>
    <row r="9906" spans="1:20" x14ac:dyDescent="0.3">
      <c r="A9906" s="1" t="s">
        <v>9950</v>
      </c>
      <c r="B9906" s="1" t="s">
        <v>25</v>
      </c>
      <c r="C9906" s="1" t="s">
        <v>26</v>
      </c>
      <c r="D9906" s="1" t="s">
        <v>27</v>
      </c>
      <c r="E9906" s="1" t="s">
        <v>47</v>
      </c>
      <c r="F9906" s="1" t="s">
        <v>62</v>
      </c>
      <c r="G9906">
        <v>19615.84</v>
      </c>
      <c r="H9906">
        <v>1</v>
      </c>
      <c r="I9906">
        <v>19615.84</v>
      </c>
      <c r="J9906">
        <v>2.59</v>
      </c>
      <c r="K9906">
        <v>3735</v>
      </c>
      <c r="L9906" s="2">
        <v>45393</v>
      </c>
      <c r="O9906" t="str">
        <f>IF(ecommerce_10000[[#This Row],[Platform]]="Souq","sq",ecommerce_10000[[#This Row],[Platform]])</f>
        <v>Amazon</v>
      </c>
      <c r="P9906" t="str">
        <f>IF(E9906="Souq","sq",IF(E9906="Jumia","Jum",E9906))</f>
        <v>Amazon</v>
      </c>
      <c r="Q9906">
        <f>VLOOKUP(ecommerce_10000[[#This Row],[City]],F:I,4,FALSE)</f>
        <v>27872.98</v>
      </c>
      <c r="R9906" s="1">
        <f>SUMIF(C:C,ecommerce_10000[[#This Row],[Category]],I:I)</f>
        <v>29200970.130000021</v>
      </c>
      <c r="S9906" s="1">
        <f>SUMIFS(I:I,C:C,C9906)</f>
        <v>29200970.130000021</v>
      </c>
      <c r="T9906" s="1" t="str">
        <f>INDEX(F:F,MATCH(ecommerce_10000[[#This Row],[TotalAmount]],I:I,0))</f>
        <v>Giza</v>
      </c>
    </row>
    <row r="9907" spans="1:20" x14ac:dyDescent="0.3">
      <c r="A9907" s="1" t="s">
        <v>9951</v>
      </c>
      <c r="B9907" s="1" t="s">
        <v>30</v>
      </c>
      <c r="C9907" s="1" t="s">
        <v>31</v>
      </c>
      <c r="D9907" s="1" t="s">
        <v>32</v>
      </c>
      <c r="E9907" s="1" t="s">
        <v>22</v>
      </c>
      <c r="F9907" s="1" t="s">
        <v>17</v>
      </c>
      <c r="G9907">
        <v>8917.09</v>
      </c>
      <c r="H9907">
        <v>1</v>
      </c>
      <c r="I9907">
        <v>8917.09</v>
      </c>
      <c r="J9907">
        <v>1.82</v>
      </c>
      <c r="K9907">
        <v>1411</v>
      </c>
      <c r="L9907" s="2">
        <v>45608</v>
      </c>
      <c r="O9907" t="str">
        <f>IF(ecommerce_10000[[#This Row],[Platform]]="Souq","sq",ecommerce_10000[[#This Row],[Platform]])</f>
        <v>Jumia</v>
      </c>
      <c r="P9907" t="str">
        <f>IF(E9907="Souq","sq",IF(E9907="Jumia","Jum",E9907))</f>
        <v>Jum</v>
      </c>
      <c r="Q9907">
        <f>VLOOKUP(ecommerce_10000[[#This Row],[City]],F:I,4,FALSE)</f>
        <v>16284.02</v>
      </c>
      <c r="R9907" s="1">
        <f>SUMIF(C:C,ecommerce_10000[[#This Row],[Category]],I:I)</f>
        <v>57542997.559999913</v>
      </c>
      <c r="S9907" s="1">
        <f>SUMIFS(I:I,C:C,C9907)</f>
        <v>57542997.559999913</v>
      </c>
      <c r="T9907" s="1" t="str">
        <f>INDEX(F:F,MATCH(ecommerce_10000[[#This Row],[TotalAmount]],I:I,0))</f>
        <v>Cairo</v>
      </c>
    </row>
    <row r="9908" spans="1:20" x14ac:dyDescent="0.3">
      <c r="A9908" s="1" t="s">
        <v>9952</v>
      </c>
      <c r="B9908" s="1" t="s">
        <v>38</v>
      </c>
      <c r="C9908" s="1" t="s">
        <v>20</v>
      </c>
      <c r="D9908" s="1" t="s">
        <v>39</v>
      </c>
      <c r="E9908" s="1" t="s">
        <v>22</v>
      </c>
      <c r="F9908" s="1" t="s">
        <v>33</v>
      </c>
      <c r="G9908">
        <v>13676.95</v>
      </c>
      <c r="H9908">
        <v>1</v>
      </c>
      <c r="I9908">
        <v>13676.95</v>
      </c>
      <c r="J9908">
        <v>2.0299999999999998</v>
      </c>
      <c r="K9908">
        <v>83</v>
      </c>
      <c r="L9908" s="2">
        <v>45483</v>
      </c>
      <c r="O9908" t="str">
        <f>IF(ecommerce_10000[[#This Row],[Platform]]="Souq","sq",ecommerce_10000[[#This Row],[Platform]])</f>
        <v>Jumia</v>
      </c>
      <c r="P9908" t="str">
        <f>IF(E9908="Souq","sq",IF(E9908="Jumia","Jum",E9908))</f>
        <v>Jum</v>
      </c>
      <c r="Q9908">
        <f>VLOOKUP(ecommerce_10000[[#This Row],[City]],F:I,4,FALSE)</f>
        <v>3665.44</v>
      </c>
      <c r="R9908" s="1">
        <f>SUMIF(C:C,ecommerce_10000[[#This Row],[Category]],I:I)</f>
        <v>91504159.730000004</v>
      </c>
      <c r="S9908" s="1">
        <f>SUMIFS(I:I,C:C,C9908)</f>
        <v>91504159.730000004</v>
      </c>
      <c r="T9908" s="1" t="str">
        <f>INDEX(F:F,MATCH(ecommerce_10000[[#This Row],[TotalAmount]],I:I,0))</f>
        <v>Dubai</v>
      </c>
    </row>
    <row r="9909" spans="1:20" x14ac:dyDescent="0.3">
      <c r="A9909" s="1" t="s">
        <v>9953</v>
      </c>
      <c r="B9909" s="1" t="s">
        <v>43</v>
      </c>
      <c r="C9909" s="1" t="s">
        <v>44</v>
      </c>
      <c r="D9909" s="1" t="s">
        <v>45</v>
      </c>
      <c r="E9909" s="1" t="s">
        <v>47</v>
      </c>
      <c r="F9909" s="1" t="s">
        <v>28</v>
      </c>
      <c r="G9909">
        <v>11839.7</v>
      </c>
      <c r="H9909">
        <v>4</v>
      </c>
      <c r="I9909">
        <v>47358.8</v>
      </c>
      <c r="J9909">
        <v>3.56</v>
      </c>
      <c r="K9909">
        <v>2145</v>
      </c>
      <c r="L9909" s="2">
        <v>45433</v>
      </c>
      <c r="O9909" t="str">
        <f>IF(ecommerce_10000[[#This Row],[Platform]]="Souq","sq",ecommerce_10000[[#This Row],[Platform]])</f>
        <v>Amazon</v>
      </c>
      <c r="P9909" t="str">
        <f>IF(E9909="Souq","sq",IF(E9909="Jumia","Jum",E9909))</f>
        <v>Amazon</v>
      </c>
      <c r="Q9909">
        <f>VLOOKUP(ecommerce_10000[[#This Row],[City]],F:I,4,FALSE)</f>
        <v>26648.76</v>
      </c>
      <c r="R9909" s="1">
        <f>SUMIF(C:C,ecommerce_10000[[#This Row],[Category]],I:I)</f>
        <v>31420413.200000018</v>
      </c>
      <c r="S9909" s="1">
        <f>SUMIFS(I:I,C:C,C9909)</f>
        <v>31420413.200000018</v>
      </c>
      <c r="T9909" s="1" t="str">
        <f>INDEX(F:F,MATCH(ecommerce_10000[[#This Row],[TotalAmount]],I:I,0))</f>
        <v>Casablanca</v>
      </c>
    </row>
    <row r="9910" spans="1:20" x14ac:dyDescent="0.3">
      <c r="A9910" s="1" t="s">
        <v>9954</v>
      </c>
      <c r="B9910" s="1" t="s">
        <v>65</v>
      </c>
      <c r="C9910" s="1" t="s">
        <v>20</v>
      </c>
      <c r="D9910" s="1" t="s">
        <v>66</v>
      </c>
      <c r="E9910" s="1" t="s">
        <v>16</v>
      </c>
      <c r="F9910" s="1" t="s">
        <v>62</v>
      </c>
      <c r="G9910">
        <v>6270.02</v>
      </c>
      <c r="H9910">
        <v>2</v>
      </c>
      <c r="I9910">
        <v>12540.04</v>
      </c>
      <c r="J9910">
        <v>4.66</v>
      </c>
      <c r="K9910">
        <v>3426</v>
      </c>
      <c r="L9910" s="2">
        <v>45600</v>
      </c>
      <c r="O9910" t="str">
        <f>IF(ecommerce_10000[[#This Row],[Platform]]="Souq","sq",ecommerce_10000[[#This Row],[Platform]])</f>
        <v>sq</v>
      </c>
      <c r="P9910" t="str">
        <f>IF(E9910="Souq","sq",IF(E9910="Jumia","Jum",E9910))</f>
        <v>sq</v>
      </c>
      <c r="Q9910">
        <f>VLOOKUP(ecommerce_10000[[#This Row],[City]],F:I,4,FALSE)</f>
        <v>27872.98</v>
      </c>
      <c r="R9910" s="1">
        <f>SUMIF(C:C,ecommerce_10000[[#This Row],[Category]],I:I)</f>
        <v>91504159.730000004</v>
      </c>
      <c r="S9910" s="1">
        <f>SUMIFS(I:I,C:C,C9910)</f>
        <v>91504159.730000004</v>
      </c>
      <c r="T9910" s="1" t="str">
        <f>INDEX(F:F,MATCH(ecommerce_10000[[#This Row],[TotalAmount]],I:I,0))</f>
        <v>Giza</v>
      </c>
    </row>
    <row r="9911" spans="1:20" x14ac:dyDescent="0.3">
      <c r="A9911" s="1" t="s">
        <v>9955</v>
      </c>
      <c r="B9911" s="1" t="s">
        <v>35</v>
      </c>
      <c r="C9911" s="1" t="s">
        <v>14</v>
      </c>
      <c r="D9911" s="1" t="s">
        <v>36</v>
      </c>
      <c r="E9911" s="1" t="s">
        <v>47</v>
      </c>
      <c r="F9911" s="1" t="s">
        <v>40</v>
      </c>
      <c r="G9911">
        <v>14600.75</v>
      </c>
      <c r="H9911">
        <v>1</v>
      </c>
      <c r="I9911">
        <v>14600.75</v>
      </c>
      <c r="J9911">
        <v>3.16</v>
      </c>
      <c r="K9911">
        <v>3156</v>
      </c>
      <c r="L9911" s="2">
        <v>45393</v>
      </c>
      <c r="O9911" t="str">
        <f>IF(ecommerce_10000[[#This Row],[Platform]]="Souq","sq",ecommerce_10000[[#This Row],[Platform]])</f>
        <v>Amazon</v>
      </c>
      <c r="P9911" t="str">
        <f>IF(E9911="Souq","sq",IF(E9911="Jumia","Jum",E9911))</f>
        <v>Amazon</v>
      </c>
      <c r="Q9911">
        <f>VLOOKUP(ecommerce_10000[[#This Row],[City]],F:I,4,FALSE)</f>
        <v>99349.3</v>
      </c>
      <c r="R9911" s="1">
        <f>SUMIF(C:C,ecommerce_10000[[#This Row],[Category]],I:I)</f>
        <v>92327183.770000085</v>
      </c>
      <c r="S9911" s="1">
        <f>SUMIFS(I:I,C:C,C9911)</f>
        <v>92327183.770000085</v>
      </c>
      <c r="T9911" s="1" t="str">
        <f>INDEX(F:F,MATCH(ecommerce_10000[[#This Row],[TotalAmount]],I:I,0))</f>
        <v>Riyadh</v>
      </c>
    </row>
    <row r="9912" spans="1:20" x14ac:dyDescent="0.3">
      <c r="A9912" s="1" t="s">
        <v>9956</v>
      </c>
      <c r="B9912" s="1" t="s">
        <v>19</v>
      </c>
      <c r="C9912" s="1" t="s">
        <v>20</v>
      </c>
      <c r="D9912" s="1" t="s">
        <v>21</v>
      </c>
      <c r="E9912" s="1" t="s">
        <v>22</v>
      </c>
      <c r="F9912" s="1" t="s">
        <v>17</v>
      </c>
      <c r="G9912">
        <v>19243.07</v>
      </c>
      <c r="H9912">
        <v>1</v>
      </c>
      <c r="I9912">
        <v>19243.07</v>
      </c>
      <c r="J9912">
        <v>2.64</v>
      </c>
      <c r="K9912">
        <v>2367</v>
      </c>
      <c r="L9912" s="2">
        <v>45455</v>
      </c>
      <c r="O9912" t="str">
        <f>IF(ecommerce_10000[[#This Row],[Platform]]="Souq","sq",ecommerce_10000[[#This Row],[Platform]])</f>
        <v>Jumia</v>
      </c>
      <c r="P9912" t="str">
        <f>IF(E9912="Souq","sq",IF(E9912="Jumia","Jum",E9912))</f>
        <v>Jum</v>
      </c>
      <c r="Q9912">
        <f>VLOOKUP(ecommerce_10000[[#This Row],[City]],F:I,4,FALSE)</f>
        <v>16284.02</v>
      </c>
      <c r="R9912" s="1">
        <f>SUMIF(C:C,ecommerce_10000[[#This Row],[Category]],I:I)</f>
        <v>91504159.730000004</v>
      </c>
      <c r="S9912" s="1">
        <f>SUMIFS(I:I,C:C,C9912)</f>
        <v>91504159.730000004</v>
      </c>
      <c r="T9912" s="1" t="str">
        <f>INDEX(F:F,MATCH(ecommerce_10000[[#This Row],[TotalAmount]],I:I,0))</f>
        <v>Cairo</v>
      </c>
    </row>
    <row r="9913" spans="1:20" x14ac:dyDescent="0.3">
      <c r="A9913" s="1" t="s">
        <v>9957</v>
      </c>
      <c r="B9913" s="1" t="s">
        <v>53</v>
      </c>
      <c r="C9913" s="1" t="s">
        <v>31</v>
      </c>
      <c r="D9913" s="1" t="s">
        <v>54</v>
      </c>
      <c r="E9913" s="1" t="s">
        <v>22</v>
      </c>
      <c r="F9913" s="1" t="s">
        <v>17</v>
      </c>
      <c r="G9913">
        <v>189.94</v>
      </c>
      <c r="H9913">
        <v>2</v>
      </c>
      <c r="I9913">
        <v>379.88</v>
      </c>
      <c r="J9913">
        <v>4.76</v>
      </c>
      <c r="K9913">
        <v>1259</v>
      </c>
      <c r="L9913" s="2">
        <v>45401</v>
      </c>
      <c r="O9913" t="str">
        <f>IF(ecommerce_10000[[#This Row],[Platform]]="Souq","sq",ecommerce_10000[[#This Row],[Platform]])</f>
        <v>Jumia</v>
      </c>
      <c r="P9913" t="str">
        <f>IF(E9913="Souq","sq",IF(E9913="Jumia","Jum",E9913))</f>
        <v>Jum</v>
      </c>
      <c r="Q9913">
        <f>VLOOKUP(ecommerce_10000[[#This Row],[City]],F:I,4,FALSE)</f>
        <v>16284.02</v>
      </c>
      <c r="R9913" s="1">
        <f>SUMIF(C:C,ecommerce_10000[[#This Row],[Category]],I:I)</f>
        <v>57542997.559999913</v>
      </c>
      <c r="S9913" s="1">
        <f>SUMIFS(I:I,C:C,C9913)</f>
        <v>57542997.559999913</v>
      </c>
      <c r="T9913" s="1" t="str">
        <f>INDEX(F:F,MATCH(ecommerce_10000[[#This Row],[TotalAmount]],I:I,0))</f>
        <v>Cairo</v>
      </c>
    </row>
    <row r="9914" spans="1:20" x14ac:dyDescent="0.3">
      <c r="A9914" s="1" t="s">
        <v>9958</v>
      </c>
      <c r="B9914" s="1" t="s">
        <v>13</v>
      </c>
      <c r="C9914" s="1" t="s">
        <v>14</v>
      </c>
      <c r="D9914" s="1" t="s">
        <v>15</v>
      </c>
      <c r="E9914" s="1" t="s">
        <v>47</v>
      </c>
      <c r="F9914" s="1" t="s">
        <v>62</v>
      </c>
      <c r="G9914">
        <v>8290.82</v>
      </c>
      <c r="H9914">
        <v>1</v>
      </c>
      <c r="I9914">
        <v>8290.82</v>
      </c>
      <c r="J9914">
        <v>3.71</v>
      </c>
      <c r="K9914">
        <v>1614</v>
      </c>
      <c r="L9914" s="2">
        <v>45587</v>
      </c>
      <c r="O9914" t="str">
        <f>IF(ecommerce_10000[[#This Row],[Platform]]="Souq","sq",ecommerce_10000[[#This Row],[Platform]])</f>
        <v>Amazon</v>
      </c>
      <c r="P9914" t="str">
        <f>IF(E9914="Souq","sq",IF(E9914="Jumia","Jum",E9914))</f>
        <v>Amazon</v>
      </c>
      <c r="Q9914">
        <f>VLOOKUP(ecommerce_10000[[#This Row],[City]],F:I,4,FALSE)</f>
        <v>27872.98</v>
      </c>
      <c r="R9914" s="1">
        <f>SUMIF(C:C,ecommerce_10000[[#This Row],[Category]],I:I)</f>
        <v>92327183.770000085</v>
      </c>
      <c r="S9914" s="1">
        <f>SUMIFS(I:I,C:C,C9914)</f>
        <v>92327183.770000085</v>
      </c>
      <c r="T9914" s="1" t="str">
        <f>INDEX(F:F,MATCH(ecommerce_10000[[#This Row],[TotalAmount]],I:I,0))</f>
        <v>Giza</v>
      </c>
    </row>
    <row r="9915" spans="1:20" x14ac:dyDescent="0.3">
      <c r="A9915" s="1" t="s">
        <v>9959</v>
      </c>
      <c r="B9915" s="1" t="s">
        <v>65</v>
      </c>
      <c r="C9915" s="1" t="s">
        <v>20</v>
      </c>
      <c r="D9915" s="1" t="s">
        <v>66</v>
      </c>
      <c r="E9915" s="1" t="s">
        <v>16</v>
      </c>
      <c r="F9915" s="1" t="s">
        <v>23</v>
      </c>
      <c r="G9915">
        <v>8172.75</v>
      </c>
      <c r="H9915">
        <v>2</v>
      </c>
      <c r="I9915">
        <v>16345.5</v>
      </c>
      <c r="J9915">
        <v>1.26</v>
      </c>
      <c r="K9915">
        <v>553</v>
      </c>
      <c r="L9915" s="2">
        <v>45302</v>
      </c>
      <c r="O9915" t="str">
        <f>IF(ecommerce_10000[[#This Row],[Platform]]="Souq","sq",ecommerce_10000[[#This Row],[Platform]])</f>
        <v>sq</v>
      </c>
      <c r="P9915" t="str">
        <f>IF(E9915="Souq","sq",IF(E9915="Jumia","Jum",E9915))</f>
        <v>sq</v>
      </c>
      <c r="Q9915">
        <f>VLOOKUP(ecommerce_10000[[#This Row],[City]],F:I,4,FALSE)</f>
        <v>13290.4</v>
      </c>
      <c r="R9915" s="1">
        <f>SUMIF(C:C,ecommerce_10000[[#This Row],[Category]],I:I)</f>
        <v>91504159.730000004</v>
      </c>
      <c r="S9915" s="1">
        <f>SUMIFS(I:I,C:C,C9915)</f>
        <v>91504159.730000004</v>
      </c>
      <c r="T9915" s="1" t="str">
        <f>INDEX(F:F,MATCH(ecommerce_10000[[#This Row],[TotalAmount]],I:I,0))</f>
        <v>Alexandria</v>
      </c>
    </row>
    <row r="9916" spans="1:20" x14ac:dyDescent="0.3">
      <c r="A9916" s="1" t="s">
        <v>9960</v>
      </c>
      <c r="B9916" s="1" t="s">
        <v>38</v>
      </c>
      <c r="C9916" s="1" t="s">
        <v>20</v>
      </c>
      <c r="D9916" s="1" t="s">
        <v>39</v>
      </c>
      <c r="E9916" s="1" t="s">
        <v>16</v>
      </c>
      <c r="F9916" s="1" t="s">
        <v>17</v>
      </c>
      <c r="G9916">
        <v>6732.88</v>
      </c>
      <c r="H9916">
        <v>3</v>
      </c>
      <c r="I9916">
        <v>20198.64</v>
      </c>
      <c r="J9916">
        <v>4.13</v>
      </c>
      <c r="K9916">
        <v>2973</v>
      </c>
      <c r="L9916" s="2">
        <v>45444</v>
      </c>
      <c r="O9916" t="str">
        <f>IF(ecommerce_10000[[#This Row],[Platform]]="Souq","sq",ecommerce_10000[[#This Row],[Platform]])</f>
        <v>sq</v>
      </c>
      <c r="P9916" t="str">
        <f>IF(E9916="Souq","sq",IF(E9916="Jumia","Jum",E9916))</f>
        <v>sq</v>
      </c>
      <c r="Q9916">
        <f>VLOOKUP(ecommerce_10000[[#This Row],[City]],F:I,4,FALSE)</f>
        <v>16284.02</v>
      </c>
      <c r="R9916" s="1">
        <f>SUMIF(C:C,ecommerce_10000[[#This Row],[Category]],I:I)</f>
        <v>91504159.730000004</v>
      </c>
      <c r="S9916" s="1">
        <f>SUMIFS(I:I,C:C,C9916)</f>
        <v>91504159.730000004</v>
      </c>
      <c r="T9916" s="1" t="str">
        <f>INDEX(F:F,MATCH(ecommerce_10000[[#This Row],[TotalAmount]],I:I,0))</f>
        <v>Cairo</v>
      </c>
    </row>
    <row r="9917" spans="1:20" x14ac:dyDescent="0.3">
      <c r="A9917" s="1" t="s">
        <v>9961</v>
      </c>
      <c r="B9917" s="1" t="s">
        <v>38</v>
      </c>
      <c r="C9917" s="1" t="s">
        <v>20</v>
      </c>
      <c r="D9917" s="1" t="s">
        <v>39</v>
      </c>
      <c r="E9917" s="1" t="s">
        <v>16</v>
      </c>
      <c r="F9917" s="1" t="s">
        <v>28</v>
      </c>
      <c r="G9917">
        <v>9625.17</v>
      </c>
      <c r="H9917">
        <v>1</v>
      </c>
      <c r="I9917">
        <v>9625.17</v>
      </c>
      <c r="J9917">
        <v>4.18</v>
      </c>
      <c r="K9917">
        <v>3334</v>
      </c>
      <c r="L9917" s="2">
        <v>45519</v>
      </c>
      <c r="O9917" t="str">
        <f>IF(ecommerce_10000[[#This Row],[Platform]]="Souq","sq",ecommerce_10000[[#This Row],[Platform]])</f>
        <v>sq</v>
      </c>
      <c r="P9917" t="str">
        <f>IF(E9917="Souq","sq",IF(E9917="Jumia","Jum",E9917))</f>
        <v>sq</v>
      </c>
      <c r="Q9917">
        <f>VLOOKUP(ecommerce_10000[[#This Row],[City]],F:I,4,FALSE)</f>
        <v>26648.76</v>
      </c>
      <c r="R9917" s="1">
        <f>SUMIF(C:C,ecommerce_10000[[#This Row],[Category]],I:I)</f>
        <v>91504159.730000004</v>
      </c>
      <c r="S9917" s="1">
        <f>SUMIFS(I:I,C:C,C9917)</f>
        <v>91504159.730000004</v>
      </c>
      <c r="T9917" s="1" t="str">
        <f>INDEX(F:F,MATCH(ecommerce_10000[[#This Row],[TotalAmount]],I:I,0))</f>
        <v>Casablanca</v>
      </c>
    </row>
    <row r="9918" spans="1:20" x14ac:dyDescent="0.3">
      <c r="A9918" s="1" t="s">
        <v>9962</v>
      </c>
      <c r="B9918" s="1" t="s">
        <v>43</v>
      </c>
      <c r="C9918" s="1" t="s">
        <v>44</v>
      </c>
      <c r="D9918" s="1" t="s">
        <v>45</v>
      </c>
      <c r="E9918" s="1" t="s">
        <v>22</v>
      </c>
      <c r="F9918" s="1" t="s">
        <v>62</v>
      </c>
      <c r="G9918">
        <v>1688.09</v>
      </c>
      <c r="H9918">
        <v>5</v>
      </c>
      <c r="I9918">
        <v>8440.4500000000007</v>
      </c>
      <c r="J9918">
        <v>3.57</v>
      </c>
      <c r="K9918">
        <v>2032</v>
      </c>
      <c r="L9918" s="2">
        <v>45463</v>
      </c>
      <c r="O9918" t="str">
        <f>IF(ecommerce_10000[[#This Row],[Platform]]="Souq","sq",ecommerce_10000[[#This Row],[Platform]])</f>
        <v>Jumia</v>
      </c>
      <c r="P9918" t="str">
        <f>IF(E9918="Souq","sq",IF(E9918="Jumia","Jum",E9918))</f>
        <v>Jum</v>
      </c>
      <c r="Q9918">
        <f>VLOOKUP(ecommerce_10000[[#This Row],[City]],F:I,4,FALSE)</f>
        <v>27872.98</v>
      </c>
      <c r="R9918" s="1">
        <f>SUMIF(C:C,ecommerce_10000[[#This Row],[Category]],I:I)</f>
        <v>31420413.200000018</v>
      </c>
      <c r="S9918" s="1">
        <f>SUMIFS(I:I,C:C,C9918)</f>
        <v>31420413.200000018</v>
      </c>
      <c r="T9918" s="1" t="str">
        <f>INDEX(F:F,MATCH(ecommerce_10000[[#This Row],[TotalAmount]],I:I,0))</f>
        <v>Giza</v>
      </c>
    </row>
    <row r="9919" spans="1:20" x14ac:dyDescent="0.3">
      <c r="A9919" s="1" t="s">
        <v>9963</v>
      </c>
      <c r="B9919" s="1" t="s">
        <v>53</v>
      </c>
      <c r="C9919" s="1" t="s">
        <v>31</v>
      </c>
      <c r="D9919" s="1" t="s">
        <v>54</v>
      </c>
      <c r="E9919" s="1" t="s">
        <v>47</v>
      </c>
      <c r="F9919" s="1" t="s">
        <v>23</v>
      </c>
      <c r="G9919">
        <v>15140.13</v>
      </c>
      <c r="H9919">
        <v>5</v>
      </c>
      <c r="I9919">
        <v>75700.649999999994</v>
      </c>
      <c r="J9919">
        <v>1.77</v>
      </c>
      <c r="K9919">
        <v>4305</v>
      </c>
      <c r="L9919" s="2">
        <v>45354</v>
      </c>
      <c r="O9919" t="str">
        <f>IF(ecommerce_10000[[#This Row],[Platform]]="Souq","sq",ecommerce_10000[[#This Row],[Platform]])</f>
        <v>Amazon</v>
      </c>
      <c r="P9919" t="str">
        <f>IF(E9919="Souq","sq",IF(E9919="Jumia","Jum",E9919))</f>
        <v>Amazon</v>
      </c>
      <c r="Q9919">
        <f>VLOOKUP(ecommerce_10000[[#This Row],[City]],F:I,4,FALSE)</f>
        <v>13290.4</v>
      </c>
      <c r="R9919" s="1">
        <f>SUMIF(C:C,ecommerce_10000[[#This Row],[Category]],I:I)</f>
        <v>57542997.559999913</v>
      </c>
      <c r="S9919" s="1">
        <f>SUMIFS(I:I,C:C,C9919)</f>
        <v>57542997.559999913</v>
      </c>
      <c r="T9919" s="1" t="str">
        <f>INDEX(F:F,MATCH(ecommerce_10000[[#This Row],[TotalAmount]],I:I,0))</f>
        <v>Alexandria</v>
      </c>
    </row>
    <row r="9920" spans="1:20" x14ac:dyDescent="0.3">
      <c r="A9920" s="1" t="s">
        <v>9964</v>
      </c>
      <c r="B9920" s="1" t="s">
        <v>25</v>
      </c>
      <c r="C9920" s="1" t="s">
        <v>26</v>
      </c>
      <c r="D9920" s="1" t="s">
        <v>27</v>
      </c>
      <c r="E9920" s="1" t="s">
        <v>16</v>
      </c>
      <c r="F9920" s="1" t="s">
        <v>62</v>
      </c>
      <c r="G9920">
        <v>15596.57</v>
      </c>
      <c r="H9920">
        <v>1</v>
      </c>
      <c r="I9920">
        <v>15596.57</v>
      </c>
      <c r="J9920">
        <v>4.6900000000000004</v>
      </c>
      <c r="K9920">
        <v>4065</v>
      </c>
      <c r="L9920" s="2">
        <v>45365</v>
      </c>
      <c r="O9920" t="str">
        <f>IF(ecommerce_10000[[#This Row],[Platform]]="Souq","sq",ecommerce_10000[[#This Row],[Platform]])</f>
        <v>sq</v>
      </c>
      <c r="P9920" t="str">
        <f>IF(E9920="Souq","sq",IF(E9920="Jumia","Jum",E9920))</f>
        <v>sq</v>
      </c>
      <c r="Q9920">
        <f>VLOOKUP(ecommerce_10000[[#This Row],[City]],F:I,4,FALSE)</f>
        <v>27872.98</v>
      </c>
      <c r="R9920" s="1">
        <f>SUMIF(C:C,ecommerce_10000[[#This Row],[Category]],I:I)</f>
        <v>29200970.130000021</v>
      </c>
      <c r="S9920" s="1">
        <f>SUMIFS(I:I,C:C,C9920)</f>
        <v>29200970.130000021</v>
      </c>
      <c r="T9920" s="1" t="str">
        <f>INDEX(F:F,MATCH(ecommerce_10000[[#This Row],[TotalAmount]],I:I,0))</f>
        <v>Giza</v>
      </c>
    </row>
    <row r="9921" spans="1:20" x14ac:dyDescent="0.3">
      <c r="A9921" s="1" t="s">
        <v>9965</v>
      </c>
      <c r="B9921" s="1" t="s">
        <v>53</v>
      </c>
      <c r="C9921" s="1" t="s">
        <v>31</v>
      </c>
      <c r="D9921" s="1" t="s">
        <v>54</v>
      </c>
      <c r="E9921" s="1" t="s">
        <v>22</v>
      </c>
      <c r="F9921" s="1" t="s">
        <v>62</v>
      </c>
      <c r="G9921">
        <v>15759.45</v>
      </c>
      <c r="H9921">
        <v>5</v>
      </c>
      <c r="I9921">
        <v>78797.25</v>
      </c>
      <c r="J9921">
        <v>2.0299999999999998</v>
      </c>
      <c r="K9921">
        <v>3049</v>
      </c>
      <c r="L9921" s="2">
        <v>45625</v>
      </c>
      <c r="O9921" t="str">
        <f>IF(ecommerce_10000[[#This Row],[Platform]]="Souq","sq",ecommerce_10000[[#This Row],[Platform]])</f>
        <v>Jumia</v>
      </c>
      <c r="P9921" t="str">
        <f>IF(E9921="Souq","sq",IF(E9921="Jumia","Jum",E9921))</f>
        <v>Jum</v>
      </c>
      <c r="Q9921">
        <f>VLOOKUP(ecommerce_10000[[#This Row],[City]],F:I,4,FALSE)</f>
        <v>27872.98</v>
      </c>
      <c r="R9921" s="1">
        <f>SUMIF(C:C,ecommerce_10000[[#This Row],[Category]],I:I)</f>
        <v>57542997.559999913</v>
      </c>
      <c r="S9921" s="1">
        <f>SUMIFS(I:I,C:C,C9921)</f>
        <v>57542997.559999913</v>
      </c>
      <c r="T9921" s="1" t="str">
        <f>INDEX(F:F,MATCH(ecommerce_10000[[#This Row],[TotalAmount]],I:I,0))</f>
        <v>Giza</v>
      </c>
    </row>
    <row r="9922" spans="1:20" x14ac:dyDescent="0.3">
      <c r="A9922" s="1" t="s">
        <v>9966</v>
      </c>
      <c r="B9922" s="1" t="s">
        <v>25</v>
      </c>
      <c r="C9922" s="1" t="s">
        <v>26</v>
      </c>
      <c r="D9922" s="1" t="s">
        <v>27</v>
      </c>
      <c r="E9922" s="1" t="s">
        <v>47</v>
      </c>
      <c r="F9922" s="1" t="s">
        <v>17</v>
      </c>
      <c r="G9922">
        <v>1520.65</v>
      </c>
      <c r="H9922">
        <v>5</v>
      </c>
      <c r="I9922">
        <v>7603.25</v>
      </c>
      <c r="J9922">
        <v>3.98</v>
      </c>
      <c r="K9922">
        <v>1646</v>
      </c>
      <c r="L9922" s="2">
        <v>45617</v>
      </c>
      <c r="O9922" t="str">
        <f>IF(ecommerce_10000[[#This Row],[Platform]]="Souq","sq",ecommerce_10000[[#This Row],[Platform]])</f>
        <v>Amazon</v>
      </c>
      <c r="P9922" t="str">
        <f>IF(E9922="Souq","sq",IF(E9922="Jumia","Jum",E9922))</f>
        <v>Amazon</v>
      </c>
      <c r="Q9922">
        <f>VLOOKUP(ecommerce_10000[[#This Row],[City]],F:I,4,FALSE)</f>
        <v>16284.02</v>
      </c>
      <c r="R9922" s="1">
        <f>SUMIF(C:C,ecommerce_10000[[#This Row],[Category]],I:I)</f>
        <v>29200970.130000021</v>
      </c>
      <c r="S9922" s="1">
        <f>SUMIFS(I:I,C:C,C9922)</f>
        <v>29200970.130000021</v>
      </c>
      <c r="T9922" s="1" t="str">
        <f>INDEX(F:F,MATCH(ecommerce_10000[[#This Row],[TotalAmount]],I:I,0))</f>
        <v>Cairo</v>
      </c>
    </row>
    <row r="9923" spans="1:20" x14ac:dyDescent="0.3">
      <c r="A9923" s="1" t="s">
        <v>9967</v>
      </c>
      <c r="B9923" s="1" t="s">
        <v>25</v>
      </c>
      <c r="C9923" s="1" t="s">
        <v>26</v>
      </c>
      <c r="D9923" s="1" t="s">
        <v>27</v>
      </c>
      <c r="E9923" s="1" t="s">
        <v>22</v>
      </c>
      <c r="F9923" s="1" t="s">
        <v>28</v>
      </c>
      <c r="G9923">
        <v>16466.75</v>
      </c>
      <c r="H9923">
        <v>2</v>
      </c>
      <c r="I9923">
        <v>32933.5</v>
      </c>
      <c r="J9923">
        <v>3.16</v>
      </c>
      <c r="K9923">
        <v>3021</v>
      </c>
      <c r="L9923" s="2">
        <v>45469</v>
      </c>
      <c r="O9923" t="str">
        <f>IF(ecommerce_10000[[#This Row],[Platform]]="Souq","sq",ecommerce_10000[[#This Row],[Platform]])</f>
        <v>Jumia</v>
      </c>
      <c r="P9923" t="str">
        <f>IF(E9923="Souq","sq",IF(E9923="Jumia","Jum",E9923))</f>
        <v>Jum</v>
      </c>
      <c r="Q9923">
        <f>VLOOKUP(ecommerce_10000[[#This Row],[City]],F:I,4,FALSE)</f>
        <v>26648.76</v>
      </c>
      <c r="R9923" s="1">
        <f>SUMIF(C:C,ecommerce_10000[[#This Row],[Category]],I:I)</f>
        <v>29200970.130000021</v>
      </c>
      <c r="S9923" s="1">
        <f>SUMIFS(I:I,C:C,C9923)</f>
        <v>29200970.130000021</v>
      </c>
      <c r="T9923" s="1" t="str">
        <f>INDEX(F:F,MATCH(ecommerce_10000[[#This Row],[TotalAmount]],I:I,0))</f>
        <v>Casablanca</v>
      </c>
    </row>
    <row r="9924" spans="1:20" x14ac:dyDescent="0.3">
      <c r="A9924" s="1" t="s">
        <v>9968</v>
      </c>
      <c r="B9924" s="1" t="s">
        <v>13</v>
      </c>
      <c r="C9924" s="1" t="s">
        <v>14</v>
      </c>
      <c r="D9924" s="1" t="s">
        <v>15</v>
      </c>
      <c r="E9924" s="1" t="s">
        <v>22</v>
      </c>
      <c r="F9924" s="1" t="s">
        <v>23</v>
      </c>
      <c r="G9924">
        <v>7067.25</v>
      </c>
      <c r="H9924">
        <v>3</v>
      </c>
      <c r="I9924">
        <v>21201.75</v>
      </c>
      <c r="J9924">
        <v>1.8</v>
      </c>
      <c r="K9924">
        <v>2142</v>
      </c>
      <c r="L9924" s="2">
        <v>45434</v>
      </c>
      <c r="O9924" t="str">
        <f>IF(ecommerce_10000[[#This Row],[Platform]]="Souq","sq",ecommerce_10000[[#This Row],[Platform]])</f>
        <v>Jumia</v>
      </c>
      <c r="P9924" t="str">
        <f>IF(E9924="Souq","sq",IF(E9924="Jumia","Jum",E9924))</f>
        <v>Jum</v>
      </c>
      <c r="Q9924">
        <f>VLOOKUP(ecommerce_10000[[#This Row],[City]],F:I,4,FALSE)</f>
        <v>13290.4</v>
      </c>
      <c r="R9924" s="1">
        <f>SUMIF(C:C,ecommerce_10000[[#This Row],[Category]],I:I)</f>
        <v>92327183.770000085</v>
      </c>
      <c r="S9924" s="1">
        <f>SUMIFS(I:I,C:C,C9924)</f>
        <v>92327183.770000085</v>
      </c>
      <c r="T9924" s="1" t="str">
        <f>INDEX(F:F,MATCH(ecommerce_10000[[#This Row],[TotalAmount]],I:I,0))</f>
        <v>Alexandria</v>
      </c>
    </row>
    <row r="9925" spans="1:20" x14ac:dyDescent="0.3">
      <c r="A9925" s="1" t="s">
        <v>9969</v>
      </c>
      <c r="B9925" s="1" t="s">
        <v>25</v>
      </c>
      <c r="C9925" s="1" t="s">
        <v>26</v>
      </c>
      <c r="D9925" s="1" t="s">
        <v>27</v>
      </c>
      <c r="E9925" s="1" t="s">
        <v>47</v>
      </c>
      <c r="F9925" s="1" t="s">
        <v>40</v>
      </c>
      <c r="G9925">
        <v>2522.7399999999998</v>
      </c>
      <c r="H9925">
        <v>5</v>
      </c>
      <c r="I9925">
        <v>12613.7</v>
      </c>
      <c r="J9925">
        <v>1.36</v>
      </c>
      <c r="K9925">
        <v>4441</v>
      </c>
      <c r="L9925" s="2">
        <v>45549</v>
      </c>
      <c r="O9925" t="str">
        <f>IF(ecommerce_10000[[#This Row],[Platform]]="Souq","sq",ecommerce_10000[[#This Row],[Platform]])</f>
        <v>Amazon</v>
      </c>
      <c r="P9925" t="str">
        <f>IF(E9925="Souq","sq",IF(E9925="Jumia","Jum",E9925))</f>
        <v>Amazon</v>
      </c>
      <c r="Q9925">
        <f>VLOOKUP(ecommerce_10000[[#This Row],[City]],F:I,4,FALSE)</f>
        <v>99349.3</v>
      </c>
      <c r="R9925" s="1">
        <f>SUMIF(C:C,ecommerce_10000[[#This Row],[Category]],I:I)</f>
        <v>29200970.130000021</v>
      </c>
      <c r="S9925" s="1">
        <f>SUMIFS(I:I,C:C,C9925)</f>
        <v>29200970.130000021</v>
      </c>
      <c r="T9925" s="1" t="str">
        <f>INDEX(F:F,MATCH(ecommerce_10000[[#This Row],[TotalAmount]],I:I,0))</f>
        <v>Riyadh</v>
      </c>
    </row>
    <row r="9926" spans="1:20" x14ac:dyDescent="0.3">
      <c r="A9926" s="1" t="s">
        <v>9970</v>
      </c>
      <c r="B9926" s="1" t="s">
        <v>30</v>
      </c>
      <c r="C9926" s="1" t="s">
        <v>31</v>
      </c>
      <c r="D9926" s="1" t="s">
        <v>32</v>
      </c>
      <c r="E9926" s="1" t="s">
        <v>47</v>
      </c>
      <c r="F9926" s="1" t="s">
        <v>17</v>
      </c>
      <c r="G9926">
        <v>3999.39</v>
      </c>
      <c r="H9926">
        <v>1</v>
      </c>
      <c r="I9926">
        <v>3999.39</v>
      </c>
      <c r="J9926">
        <v>1.34</v>
      </c>
      <c r="K9926">
        <v>4367</v>
      </c>
      <c r="L9926" s="2">
        <v>45312</v>
      </c>
      <c r="O9926" t="str">
        <f>IF(ecommerce_10000[[#This Row],[Platform]]="Souq","sq",ecommerce_10000[[#This Row],[Platform]])</f>
        <v>Amazon</v>
      </c>
      <c r="P9926" t="str">
        <f>IF(E9926="Souq","sq",IF(E9926="Jumia","Jum",E9926))</f>
        <v>Amazon</v>
      </c>
      <c r="Q9926">
        <f>VLOOKUP(ecommerce_10000[[#This Row],[City]],F:I,4,FALSE)</f>
        <v>16284.02</v>
      </c>
      <c r="R9926" s="1">
        <f>SUMIF(C:C,ecommerce_10000[[#This Row],[Category]],I:I)</f>
        <v>57542997.559999913</v>
      </c>
      <c r="S9926" s="1">
        <f>SUMIFS(I:I,C:C,C9926)</f>
        <v>57542997.559999913</v>
      </c>
      <c r="T9926" s="1" t="str">
        <f>INDEX(F:F,MATCH(ecommerce_10000[[#This Row],[TotalAmount]],I:I,0))</f>
        <v>Cairo</v>
      </c>
    </row>
    <row r="9927" spans="1:20" x14ac:dyDescent="0.3">
      <c r="A9927" s="1" t="s">
        <v>9971</v>
      </c>
      <c r="B9927" s="1" t="s">
        <v>38</v>
      </c>
      <c r="C9927" s="1" t="s">
        <v>20</v>
      </c>
      <c r="D9927" s="1" t="s">
        <v>39</v>
      </c>
      <c r="E9927" s="1" t="s">
        <v>47</v>
      </c>
      <c r="F9927" s="1" t="s">
        <v>28</v>
      </c>
      <c r="G9927">
        <v>12686.18</v>
      </c>
      <c r="H9927">
        <v>1</v>
      </c>
      <c r="I9927">
        <v>12686.18</v>
      </c>
      <c r="J9927">
        <v>1.73</v>
      </c>
      <c r="K9927">
        <v>412</v>
      </c>
      <c r="L9927" s="2">
        <v>45449</v>
      </c>
      <c r="O9927" t="str">
        <f>IF(ecommerce_10000[[#This Row],[Platform]]="Souq","sq",ecommerce_10000[[#This Row],[Platform]])</f>
        <v>Amazon</v>
      </c>
      <c r="P9927" t="str">
        <f>IF(E9927="Souq","sq",IF(E9927="Jumia","Jum",E9927))</f>
        <v>Amazon</v>
      </c>
      <c r="Q9927">
        <f>VLOOKUP(ecommerce_10000[[#This Row],[City]],F:I,4,FALSE)</f>
        <v>26648.76</v>
      </c>
      <c r="R9927" s="1">
        <f>SUMIF(C:C,ecommerce_10000[[#This Row],[Category]],I:I)</f>
        <v>91504159.730000004</v>
      </c>
      <c r="S9927" s="1">
        <f>SUMIFS(I:I,C:C,C9927)</f>
        <v>91504159.730000004</v>
      </c>
      <c r="T9927" s="1" t="str">
        <f>INDEX(F:F,MATCH(ecommerce_10000[[#This Row],[TotalAmount]],I:I,0))</f>
        <v>Casablanca</v>
      </c>
    </row>
    <row r="9928" spans="1:20" x14ac:dyDescent="0.3">
      <c r="A9928" s="1" t="s">
        <v>9972</v>
      </c>
      <c r="B9928" s="1" t="s">
        <v>49</v>
      </c>
      <c r="C9928" s="1" t="s">
        <v>14</v>
      </c>
      <c r="D9928" s="1" t="s">
        <v>50</v>
      </c>
      <c r="E9928" s="1" t="s">
        <v>47</v>
      </c>
      <c r="F9928" s="1" t="s">
        <v>17</v>
      </c>
      <c r="G9928">
        <v>14618</v>
      </c>
      <c r="H9928">
        <v>1</v>
      </c>
      <c r="I9928">
        <v>14618</v>
      </c>
      <c r="J9928">
        <v>4.75</v>
      </c>
      <c r="K9928">
        <v>942</v>
      </c>
      <c r="L9928" s="2">
        <v>45312</v>
      </c>
      <c r="O9928" t="str">
        <f>IF(ecommerce_10000[[#This Row],[Platform]]="Souq","sq",ecommerce_10000[[#This Row],[Platform]])</f>
        <v>Amazon</v>
      </c>
      <c r="P9928" t="str">
        <f>IF(E9928="Souq","sq",IF(E9928="Jumia","Jum",E9928))</f>
        <v>Amazon</v>
      </c>
      <c r="Q9928">
        <f>VLOOKUP(ecommerce_10000[[#This Row],[City]],F:I,4,FALSE)</f>
        <v>16284.02</v>
      </c>
      <c r="R9928" s="1">
        <f>SUMIF(C:C,ecommerce_10000[[#This Row],[Category]],I:I)</f>
        <v>92327183.770000085</v>
      </c>
      <c r="S9928" s="1">
        <f>SUMIFS(I:I,C:C,C9928)</f>
        <v>92327183.770000085</v>
      </c>
      <c r="T9928" s="1" t="str">
        <f>INDEX(F:F,MATCH(ecommerce_10000[[#This Row],[TotalAmount]],I:I,0))</f>
        <v>Cairo</v>
      </c>
    </row>
    <row r="9929" spans="1:20" x14ac:dyDescent="0.3">
      <c r="A9929" s="1" t="s">
        <v>9973</v>
      </c>
      <c r="B9929" s="1" t="s">
        <v>43</v>
      </c>
      <c r="C9929" s="1" t="s">
        <v>44</v>
      </c>
      <c r="D9929" s="1" t="s">
        <v>45</v>
      </c>
      <c r="E9929" s="1" t="s">
        <v>22</v>
      </c>
      <c r="F9929" s="1" t="s">
        <v>23</v>
      </c>
      <c r="G9929">
        <v>6338.95</v>
      </c>
      <c r="H9929">
        <v>1</v>
      </c>
      <c r="I9929">
        <v>6338.95</v>
      </c>
      <c r="J9929">
        <v>3.51</v>
      </c>
      <c r="K9929">
        <v>642</v>
      </c>
      <c r="L9929" s="2">
        <v>45393</v>
      </c>
      <c r="O9929" t="str">
        <f>IF(ecommerce_10000[[#This Row],[Platform]]="Souq","sq",ecommerce_10000[[#This Row],[Platform]])</f>
        <v>Jumia</v>
      </c>
      <c r="P9929" t="str">
        <f>IF(E9929="Souq","sq",IF(E9929="Jumia","Jum",E9929))</f>
        <v>Jum</v>
      </c>
      <c r="Q9929">
        <f>VLOOKUP(ecommerce_10000[[#This Row],[City]],F:I,4,FALSE)</f>
        <v>13290.4</v>
      </c>
      <c r="R9929" s="1">
        <f>SUMIF(C:C,ecommerce_10000[[#This Row],[Category]],I:I)</f>
        <v>31420413.200000018</v>
      </c>
      <c r="S9929" s="1">
        <f>SUMIFS(I:I,C:C,C9929)</f>
        <v>31420413.200000018</v>
      </c>
      <c r="T9929" s="1" t="str">
        <f>INDEX(F:F,MATCH(ecommerce_10000[[#This Row],[TotalAmount]],I:I,0))</f>
        <v>Alexandria</v>
      </c>
    </row>
    <row r="9930" spans="1:20" x14ac:dyDescent="0.3">
      <c r="A9930" s="1" t="s">
        <v>9974</v>
      </c>
      <c r="B9930" s="1" t="s">
        <v>13</v>
      </c>
      <c r="C9930" s="1" t="s">
        <v>14</v>
      </c>
      <c r="D9930" s="1" t="s">
        <v>15</v>
      </c>
      <c r="E9930" s="1" t="s">
        <v>22</v>
      </c>
      <c r="F9930" s="1" t="s">
        <v>17</v>
      </c>
      <c r="G9930">
        <v>10830.94</v>
      </c>
      <c r="H9930">
        <v>5</v>
      </c>
      <c r="I9930">
        <v>54154.7</v>
      </c>
      <c r="J9930">
        <v>3.7</v>
      </c>
      <c r="K9930">
        <v>1228</v>
      </c>
      <c r="L9930" s="2">
        <v>45617</v>
      </c>
      <c r="O9930" t="str">
        <f>IF(ecommerce_10000[[#This Row],[Platform]]="Souq","sq",ecommerce_10000[[#This Row],[Platform]])</f>
        <v>Jumia</v>
      </c>
      <c r="P9930" t="str">
        <f>IF(E9930="Souq","sq",IF(E9930="Jumia","Jum",E9930))</f>
        <v>Jum</v>
      </c>
      <c r="Q9930">
        <f>VLOOKUP(ecommerce_10000[[#This Row],[City]],F:I,4,FALSE)</f>
        <v>16284.02</v>
      </c>
      <c r="R9930" s="1">
        <f>SUMIF(C:C,ecommerce_10000[[#This Row],[Category]],I:I)</f>
        <v>92327183.770000085</v>
      </c>
      <c r="S9930" s="1">
        <f>SUMIFS(I:I,C:C,C9930)</f>
        <v>92327183.770000085</v>
      </c>
      <c r="T9930" s="1" t="str">
        <f>INDEX(F:F,MATCH(ecommerce_10000[[#This Row],[TotalAmount]],I:I,0))</f>
        <v>Cairo</v>
      </c>
    </row>
    <row r="9931" spans="1:20" x14ac:dyDescent="0.3">
      <c r="A9931" s="1" t="s">
        <v>9975</v>
      </c>
      <c r="B9931" s="1" t="s">
        <v>43</v>
      </c>
      <c r="C9931" s="1" t="s">
        <v>44</v>
      </c>
      <c r="D9931" s="1" t="s">
        <v>45</v>
      </c>
      <c r="E9931" s="1" t="s">
        <v>22</v>
      </c>
      <c r="F9931" s="1" t="s">
        <v>62</v>
      </c>
      <c r="G9931">
        <v>11127.34</v>
      </c>
      <c r="H9931">
        <v>4</v>
      </c>
      <c r="I9931">
        <v>44509.36</v>
      </c>
      <c r="J9931">
        <v>4.57</v>
      </c>
      <c r="K9931">
        <v>4530</v>
      </c>
      <c r="L9931" s="2">
        <v>45330</v>
      </c>
      <c r="O9931" t="str">
        <f>IF(ecommerce_10000[[#This Row],[Platform]]="Souq","sq",ecommerce_10000[[#This Row],[Platform]])</f>
        <v>Jumia</v>
      </c>
      <c r="P9931" t="str">
        <f>IF(E9931="Souq","sq",IF(E9931="Jumia","Jum",E9931))</f>
        <v>Jum</v>
      </c>
      <c r="Q9931">
        <f>VLOOKUP(ecommerce_10000[[#This Row],[City]],F:I,4,FALSE)</f>
        <v>27872.98</v>
      </c>
      <c r="R9931" s="1">
        <f>SUMIF(C:C,ecommerce_10000[[#This Row],[Category]],I:I)</f>
        <v>31420413.200000018</v>
      </c>
      <c r="S9931" s="1">
        <f>SUMIFS(I:I,C:C,C9931)</f>
        <v>31420413.200000018</v>
      </c>
      <c r="T9931" s="1" t="str">
        <f>INDEX(F:F,MATCH(ecommerce_10000[[#This Row],[TotalAmount]],I:I,0))</f>
        <v>Giza</v>
      </c>
    </row>
    <row r="9932" spans="1:20" x14ac:dyDescent="0.3">
      <c r="A9932" s="1" t="s">
        <v>9976</v>
      </c>
      <c r="B9932" s="1" t="s">
        <v>19</v>
      </c>
      <c r="C9932" s="1" t="s">
        <v>20</v>
      </c>
      <c r="D9932" s="1" t="s">
        <v>21</v>
      </c>
      <c r="E9932" s="1" t="s">
        <v>47</v>
      </c>
      <c r="F9932" s="1" t="s">
        <v>62</v>
      </c>
      <c r="G9932">
        <v>4799.51</v>
      </c>
      <c r="H9932">
        <v>4</v>
      </c>
      <c r="I9932">
        <v>19198.04</v>
      </c>
      <c r="J9932">
        <v>1.8</v>
      </c>
      <c r="K9932">
        <v>4838</v>
      </c>
      <c r="L9932" s="2">
        <v>45604</v>
      </c>
      <c r="O9932" t="str">
        <f>IF(ecommerce_10000[[#This Row],[Platform]]="Souq","sq",ecommerce_10000[[#This Row],[Platform]])</f>
        <v>Amazon</v>
      </c>
      <c r="P9932" t="str">
        <f>IF(E9932="Souq","sq",IF(E9932="Jumia","Jum",E9932))</f>
        <v>Amazon</v>
      </c>
      <c r="Q9932">
        <f>VLOOKUP(ecommerce_10000[[#This Row],[City]],F:I,4,FALSE)</f>
        <v>27872.98</v>
      </c>
      <c r="R9932" s="1">
        <f>SUMIF(C:C,ecommerce_10000[[#This Row],[Category]],I:I)</f>
        <v>91504159.730000004</v>
      </c>
      <c r="S9932" s="1">
        <f>SUMIFS(I:I,C:C,C9932)</f>
        <v>91504159.730000004</v>
      </c>
      <c r="T9932" s="1" t="str">
        <f>INDEX(F:F,MATCH(ecommerce_10000[[#This Row],[TotalAmount]],I:I,0))</f>
        <v>Giza</v>
      </c>
    </row>
    <row r="9933" spans="1:20" x14ac:dyDescent="0.3">
      <c r="A9933" s="1" t="s">
        <v>9977</v>
      </c>
      <c r="B9933" s="1" t="s">
        <v>30</v>
      </c>
      <c r="C9933" s="1" t="s">
        <v>31</v>
      </c>
      <c r="D9933" s="1" t="s">
        <v>32</v>
      </c>
      <c r="E9933" s="1" t="s">
        <v>16</v>
      </c>
      <c r="F9933" s="1" t="s">
        <v>23</v>
      </c>
      <c r="G9933">
        <v>5425.98</v>
      </c>
      <c r="H9933">
        <v>1</v>
      </c>
      <c r="I9933">
        <v>5425.98</v>
      </c>
      <c r="J9933">
        <v>3.06</v>
      </c>
      <c r="K9933">
        <v>3098</v>
      </c>
      <c r="L9933" s="2">
        <v>45529</v>
      </c>
      <c r="O9933" t="str">
        <f>IF(ecommerce_10000[[#This Row],[Platform]]="Souq","sq",ecommerce_10000[[#This Row],[Platform]])</f>
        <v>sq</v>
      </c>
      <c r="P9933" t="str">
        <f>IF(E9933="Souq","sq",IF(E9933="Jumia","Jum",E9933))</f>
        <v>sq</v>
      </c>
      <c r="Q9933">
        <f>VLOOKUP(ecommerce_10000[[#This Row],[City]],F:I,4,FALSE)</f>
        <v>13290.4</v>
      </c>
      <c r="R9933" s="1">
        <f>SUMIF(C:C,ecommerce_10000[[#This Row],[Category]],I:I)</f>
        <v>57542997.559999913</v>
      </c>
      <c r="S9933" s="1">
        <f>SUMIFS(I:I,C:C,C9933)</f>
        <v>57542997.559999913</v>
      </c>
      <c r="T9933" s="1" t="str">
        <f>INDEX(F:F,MATCH(ecommerce_10000[[#This Row],[TotalAmount]],I:I,0))</f>
        <v>Alexandria</v>
      </c>
    </row>
    <row r="9934" spans="1:20" x14ac:dyDescent="0.3">
      <c r="A9934" s="1" t="s">
        <v>9978</v>
      </c>
      <c r="B9934" s="1" t="s">
        <v>53</v>
      </c>
      <c r="C9934" s="1" t="s">
        <v>31</v>
      </c>
      <c r="D9934" s="1" t="s">
        <v>54</v>
      </c>
      <c r="E9934" s="1" t="s">
        <v>22</v>
      </c>
      <c r="F9934" s="1" t="s">
        <v>17</v>
      </c>
      <c r="G9934">
        <v>4141.3500000000004</v>
      </c>
      <c r="H9934">
        <v>3</v>
      </c>
      <c r="I9934">
        <v>12424.05</v>
      </c>
      <c r="J9934">
        <v>3.1</v>
      </c>
      <c r="K9934">
        <v>4346</v>
      </c>
      <c r="L9934" s="2">
        <v>45302</v>
      </c>
      <c r="O9934" t="str">
        <f>IF(ecommerce_10000[[#This Row],[Platform]]="Souq","sq",ecommerce_10000[[#This Row],[Platform]])</f>
        <v>Jumia</v>
      </c>
      <c r="P9934" t="str">
        <f>IF(E9934="Souq","sq",IF(E9934="Jumia","Jum",E9934))</f>
        <v>Jum</v>
      </c>
      <c r="Q9934">
        <f>VLOOKUP(ecommerce_10000[[#This Row],[City]],F:I,4,FALSE)</f>
        <v>16284.02</v>
      </c>
      <c r="R9934" s="1">
        <f>SUMIF(C:C,ecommerce_10000[[#This Row],[Category]],I:I)</f>
        <v>57542997.559999913</v>
      </c>
      <c r="S9934" s="1">
        <f>SUMIFS(I:I,C:C,C9934)</f>
        <v>57542997.559999913</v>
      </c>
      <c r="T9934" s="1" t="str">
        <f>INDEX(F:F,MATCH(ecommerce_10000[[#This Row],[TotalAmount]],I:I,0))</f>
        <v>Cairo</v>
      </c>
    </row>
    <row r="9935" spans="1:20" x14ac:dyDescent="0.3">
      <c r="A9935" s="1" t="s">
        <v>9979</v>
      </c>
      <c r="B9935" s="1" t="s">
        <v>38</v>
      </c>
      <c r="C9935" s="1" t="s">
        <v>20</v>
      </c>
      <c r="D9935" s="1" t="s">
        <v>39</v>
      </c>
      <c r="E9935" s="1" t="s">
        <v>47</v>
      </c>
      <c r="F9935" s="1" t="s">
        <v>17</v>
      </c>
      <c r="G9935">
        <v>798.03</v>
      </c>
      <c r="H9935">
        <v>1</v>
      </c>
      <c r="I9935">
        <v>798.03</v>
      </c>
      <c r="J9935">
        <v>4.41</v>
      </c>
      <c r="K9935">
        <v>4429</v>
      </c>
      <c r="L9935" s="2">
        <v>45413</v>
      </c>
      <c r="O9935" t="str">
        <f>IF(ecommerce_10000[[#This Row],[Platform]]="Souq","sq",ecommerce_10000[[#This Row],[Platform]])</f>
        <v>Amazon</v>
      </c>
      <c r="P9935" t="str">
        <f>IF(E9935="Souq","sq",IF(E9935="Jumia","Jum",E9935))</f>
        <v>Amazon</v>
      </c>
      <c r="Q9935">
        <f>VLOOKUP(ecommerce_10000[[#This Row],[City]],F:I,4,FALSE)</f>
        <v>16284.02</v>
      </c>
      <c r="R9935" s="1">
        <f>SUMIF(C:C,ecommerce_10000[[#This Row],[Category]],I:I)</f>
        <v>91504159.730000004</v>
      </c>
      <c r="S9935" s="1">
        <f>SUMIFS(I:I,C:C,C9935)</f>
        <v>91504159.730000004</v>
      </c>
      <c r="T9935" s="1" t="str">
        <f>INDEX(F:F,MATCH(ecommerce_10000[[#This Row],[TotalAmount]],I:I,0))</f>
        <v>Cairo</v>
      </c>
    </row>
    <row r="9936" spans="1:20" x14ac:dyDescent="0.3">
      <c r="A9936" s="1" t="s">
        <v>9980</v>
      </c>
      <c r="B9936" s="1" t="s">
        <v>13</v>
      </c>
      <c r="C9936" s="1" t="s">
        <v>14</v>
      </c>
      <c r="D9936" s="1" t="s">
        <v>15</v>
      </c>
      <c r="E9936" s="1" t="s">
        <v>47</v>
      </c>
      <c r="F9936" s="1" t="s">
        <v>23</v>
      </c>
      <c r="G9936">
        <v>1763.31</v>
      </c>
      <c r="H9936">
        <v>2</v>
      </c>
      <c r="I9936">
        <v>3526.62</v>
      </c>
      <c r="J9936">
        <v>4.71</v>
      </c>
      <c r="K9936">
        <v>3492</v>
      </c>
      <c r="L9936" s="2">
        <v>45515</v>
      </c>
      <c r="O9936" t="str">
        <f>IF(ecommerce_10000[[#This Row],[Platform]]="Souq","sq",ecommerce_10000[[#This Row],[Platform]])</f>
        <v>Amazon</v>
      </c>
      <c r="P9936" t="str">
        <f>IF(E9936="Souq","sq",IF(E9936="Jumia","Jum",E9936))</f>
        <v>Amazon</v>
      </c>
      <c r="Q9936">
        <f>VLOOKUP(ecommerce_10000[[#This Row],[City]],F:I,4,FALSE)</f>
        <v>13290.4</v>
      </c>
      <c r="R9936" s="1">
        <f>SUMIF(C:C,ecommerce_10000[[#This Row],[Category]],I:I)</f>
        <v>92327183.770000085</v>
      </c>
      <c r="S9936" s="1">
        <f>SUMIFS(I:I,C:C,C9936)</f>
        <v>92327183.770000085</v>
      </c>
      <c r="T9936" s="1" t="str">
        <f>INDEX(F:F,MATCH(ecommerce_10000[[#This Row],[TotalAmount]],I:I,0))</f>
        <v>Alexandria</v>
      </c>
    </row>
    <row r="9937" spans="1:20" x14ac:dyDescent="0.3">
      <c r="A9937" s="1" t="s">
        <v>9981</v>
      </c>
      <c r="B9937" s="1" t="s">
        <v>35</v>
      </c>
      <c r="C9937" s="1" t="s">
        <v>14</v>
      </c>
      <c r="D9937" s="1" t="s">
        <v>36</v>
      </c>
      <c r="E9937" s="1" t="s">
        <v>16</v>
      </c>
      <c r="F9937" s="1" t="s">
        <v>28</v>
      </c>
      <c r="G9937">
        <v>2704.57</v>
      </c>
      <c r="H9937">
        <v>2</v>
      </c>
      <c r="I9937">
        <v>5409.14</v>
      </c>
      <c r="J9937">
        <v>2.93</v>
      </c>
      <c r="K9937">
        <v>3966</v>
      </c>
      <c r="L9937" s="2">
        <v>45633</v>
      </c>
      <c r="O9937" t="str">
        <f>IF(ecommerce_10000[[#This Row],[Platform]]="Souq","sq",ecommerce_10000[[#This Row],[Platform]])</f>
        <v>sq</v>
      </c>
      <c r="P9937" t="str">
        <f>IF(E9937="Souq","sq",IF(E9937="Jumia","Jum",E9937))</f>
        <v>sq</v>
      </c>
      <c r="Q9937">
        <f>VLOOKUP(ecommerce_10000[[#This Row],[City]],F:I,4,FALSE)</f>
        <v>26648.76</v>
      </c>
      <c r="R9937" s="1">
        <f>SUMIF(C:C,ecommerce_10000[[#This Row],[Category]],I:I)</f>
        <v>92327183.770000085</v>
      </c>
      <c r="S9937" s="1">
        <f>SUMIFS(I:I,C:C,C9937)</f>
        <v>92327183.770000085</v>
      </c>
      <c r="T9937" s="1" t="str">
        <f>INDEX(F:F,MATCH(ecommerce_10000[[#This Row],[TotalAmount]],I:I,0))</f>
        <v>Casablanca</v>
      </c>
    </row>
    <row r="9938" spans="1:20" x14ac:dyDescent="0.3">
      <c r="A9938" s="1" t="s">
        <v>9982</v>
      </c>
      <c r="B9938" s="1" t="s">
        <v>35</v>
      </c>
      <c r="C9938" s="1" t="s">
        <v>14</v>
      </c>
      <c r="D9938" s="1" t="s">
        <v>36</v>
      </c>
      <c r="E9938" s="1" t="s">
        <v>16</v>
      </c>
      <c r="F9938" s="1" t="s">
        <v>33</v>
      </c>
      <c r="G9938">
        <v>14798.24</v>
      </c>
      <c r="H9938">
        <v>2</v>
      </c>
      <c r="I9938">
        <v>29596.48</v>
      </c>
      <c r="J9938">
        <v>2.42</v>
      </c>
      <c r="K9938">
        <v>465</v>
      </c>
      <c r="L9938" s="2">
        <v>45426</v>
      </c>
      <c r="O9938" t="str">
        <f>IF(ecommerce_10000[[#This Row],[Platform]]="Souq","sq",ecommerce_10000[[#This Row],[Platform]])</f>
        <v>sq</v>
      </c>
      <c r="P9938" t="str">
        <f>IF(E9938="Souq","sq",IF(E9938="Jumia","Jum",E9938))</f>
        <v>sq</v>
      </c>
      <c r="Q9938">
        <f>VLOOKUP(ecommerce_10000[[#This Row],[City]],F:I,4,FALSE)</f>
        <v>3665.44</v>
      </c>
      <c r="R9938" s="1">
        <f>SUMIF(C:C,ecommerce_10000[[#This Row],[Category]],I:I)</f>
        <v>92327183.770000085</v>
      </c>
      <c r="S9938" s="1">
        <f>SUMIFS(I:I,C:C,C9938)</f>
        <v>92327183.770000085</v>
      </c>
      <c r="T9938" s="1" t="str">
        <f>INDEX(F:F,MATCH(ecommerce_10000[[#This Row],[TotalAmount]],I:I,0))</f>
        <v>Dubai</v>
      </c>
    </row>
    <row r="9939" spans="1:20" x14ac:dyDescent="0.3">
      <c r="A9939" s="1" t="s">
        <v>9983</v>
      </c>
      <c r="B9939" s="1" t="s">
        <v>43</v>
      </c>
      <c r="C9939" s="1" t="s">
        <v>44</v>
      </c>
      <c r="D9939" s="1" t="s">
        <v>45</v>
      </c>
      <c r="E9939" s="1" t="s">
        <v>22</v>
      </c>
      <c r="F9939" s="1" t="s">
        <v>23</v>
      </c>
      <c r="G9939">
        <v>8704.75</v>
      </c>
      <c r="H9939">
        <v>2</v>
      </c>
      <c r="I9939">
        <v>17409.5</v>
      </c>
      <c r="J9939">
        <v>4.96</v>
      </c>
      <c r="K9939">
        <v>4258</v>
      </c>
      <c r="L9939" s="2">
        <v>45465</v>
      </c>
      <c r="O9939" t="str">
        <f>IF(ecommerce_10000[[#This Row],[Platform]]="Souq","sq",ecommerce_10000[[#This Row],[Platform]])</f>
        <v>Jumia</v>
      </c>
      <c r="P9939" t="str">
        <f>IF(E9939="Souq","sq",IF(E9939="Jumia","Jum",E9939))</f>
        <v>Jum</v>
      </c>
      <c r="Q9939">
        <f>VLOOKUP(ecommerce_10000[[#This Row],[City]],F:I,4,FALSE)</f>
        <v>13290.4</v>
      </c>
      <c r="R9939" s="1">
        <f>SUMIF(C:C,ecommerce_10000[[#This Row],[Category]],I:I)</f>
        <v>31420413.200000018</v>
      </c>
      <c r="S9939" s="1">
        <f>SUMIFS(I:I,C:C,C9939)</f>
        <v>31420413.200000018</v>
      </c>
      <c r="T9939" s="1" t="str">
        <f>INDEX(F:F,MATCH(ecommerce_10000[[#This Row],[TotalAmount]],I:I,0))</f>
        <v>Alexandria</v>
      </c>
    </row>
    <row r="9940" spans="1:20" x14ac:dyDescent="0.3">
      <c r="A9940" s="1" t="s">
        <v>9984</v>
      </c>
      <c r="B9940" s="1" t="s">
        <v>49</v>
      </c>
      <c r="C9940" s="1" t="s">
        <v>14</v>
      </c>
      <c r="D9940" s="1" t="s">
        <v>50</v>
      </c>
      <c r="E9940" s="1" t="s">
        <v>22</v>
      </c>
      <c r="F9940" s="1" t="s">
        <v>28</v>
      </c>
      <c r="G9940">
        <v>2194.6</v>
      </c>
      <c r="H9940">
        <v>2</v>
      </c>
      <c r="I9940">
        <v>4389.2</v>
      </c>
      <c r="J9940">
        <v>3.21</v>
      </c>
      <c r="K9940">
        <v>3000</v>
      </c>
      <c r="L9940" s="2">
        <v>45610</v>
      </c>
      <c r="O9940" t="str">
        <f>IF(ecommerce_10000[[#This Row],[Platform]]="Souq","sq",ecommerce_10000[[#This Row],[Platform]])</f>
        <v>Jumia</v>
      </c>
      <c r="P9940" t="str">
        <f>IF(E9940="Souq","sq",IF(E9940="Jumia","Jum",E9940))</f>
        <v>Jum</v>
      </c>
      <c r="Q9940">
        <f>VLOOKUP(ecommerce_10000[[#This Row],[City]],F:I,4,FALSE)</f>
        <v>26648.76</v>
      </c>
      <c r="R9940" s="1">
        <f>SUMIF(C:C,ecommerce_10000[[#This Row],[Category]],I:I)</f>
        <v>92327183.770000085</v>
      </c>
      <c r="S9940" s="1">
        <f>SUMIFS(I:I,C:C,C9940)</f>
        <v>92327183.770000085</v>
      </c>
      <c r="T9940" s="1" t="str">
        <f>INDEX(F:F,MATCH(ecommerce_10000[[#This Row],[TotalAmount]],I:I,0))</f>
        <v>Casablanca</v>
      </c>
    </row>
    <row r="9941" spans="1:20" x14ac:dyDescent="0.3">
      <c r="A9941" s="1" t="s">
        <v>9985</v>
      </c>
      <c r="B9941" s="1" t="s">
        <v>65</v>
      </c>
      <c r="C9941" s="1" t="s">
        <v>20</v>
      </c>
      <c r="D9941" s="1" t="s">
        <v>66</v>
      </c>
      <c r="E9941" s="1" t="s">
        <v>47</v>
      </c>
      <c r="F9941" s="1" t="s">
        <v>40</v>
      </c>
      <c r="G9941">
        <v>5801.74</v>
      </c>
      <c r="H9941">
        <v>4</v>
      </c>
      <c r="I9941">
        <v>23206.959999999999</v>
      </c>
      <c r="J9941">
        <v>1.04</v>
      </c>
      <c r="K9941">
        <v>2530</v>
      </c>
      <c r="L9941" s="2">
        <v>45329</v>
      </c>
      <c r="O9941" t="str">
        <f>IF(ecommerce_10000[[#This Row],[Platform]]="Souq","sq",ecommerce_10000[[#This Row],[Platform]])</f>
        <v>Amazon</v>
      </c>
      <c r="P9941" t="str">
        <f>IF(E9941="Souq","sq",IF(E9941="Jumia","Jum",E9941))</f>
        <v>Amazon</v>
      </c>
      <c r="Q9941">
        <f>VLOOKUP(ecommerce_10000[[#This Row],[City]],F:I,4,FALSE)</f>
        <v>99349.3</v>
      </c>
      <c r="R9941" s="1">
        <f>SUMIF(C:C,ecommerce_10000[[#This Row],[Category]],I:I)</f>
        <v>91504159.730000004</v>
      </c>
      <c r="S9941" s="1">
        <f>SUMIFS(I:I,C:C,C9941)</f>
        <v>91504159.730000004</v>
      </c>
      <c r="T9941" s="1" t="str">
        <f>INDEX(F:F,MATCH(ecommerce_10000[[#This Row],[TotalAmount]],I:I,0))</f>
        <v>Riyadh</v>
      </c>
    </row>
    <row r="9942" spans="1:20" x14ac:dyDescent="0.3">
      <c r="A9942" s="1" t="s">
        <v>9986</v>
      </c>
      <c r="B9942" s="1" t="s">
        <v>19</v>
      </c>
      <c r="C9942" s="1" t="s">
        <v>20</v>
      </c>
      <c r="D9942" s="1" t="s">
        <v>21</v>
      </c>
      <c r="E9942" s="1" t="s">
        <v>47</v>
      </c>
      <c r="F9942" s="1" t="s">
        <v>40</v>
      </c>
      <c r="G9942">
        <v>14666.76</v>
      </c>
      <c r="H9942">
        <v>5</v>
      </c>
      <c r="I9942">
        <v>73333.8</v>
      </c>
      <c r="J9942">
        <v>4.24</v>
      </c>
      <c r="K9942">
        <v>568</v>
      </c>
      <c r="L9942" s="2">
        <v>45435</v>
      </c>
      <c r="O9942" t="str">
        <f>IF(ecommerce_10000[[#This Row],[Platform]]="Souq","sq",ecommerce_10000[[#This Row],[Platform]])</f>
        <v>Amazon</v>
      </c>
      <c r="P9942" t="str">
        <f>IF(E9942="Souq","sq",IF(E9942="Jumia","Jum",E9942))</f>
        <v>Amazon</v>
      </c>
      <c r="Q9942">
        <f>VLOOKUP(ecommerce_10000[[#This Row],[City]],F:I,4,FALSE)</f>
        <v>99349.3</v>
      </c>
      <c r="R9942" s="1">
        <f>SUMIF(C:C,ecommerce_10000[[#This Row],[Category]],I:I)</f>
        <v>91504159.730000004</v>
      </c>
      <c r="S9942" s="1">
        <f>SUMIFS(I:I,C:C,C9942)</f>
        <v>91504159.730000004</v>
      </c>
      <c r="T9942" s="1" t="str">
        <f>INDEX(F:F,MATCH(ecommerce_10000[[#This Row],[TotalAmount]],I:I,0))</f>
        <v>Riyadh</v>
      </c>
    </row>
    <row r="9943" spans="1:20" x14ac:dyDescent="0.3">
      <c r="A9943" s="1" t="s">
        <v>9987</v>
      </c>
      <c r="B9943" s="1" t="s">
        <v>38</v>
      </c>
      <c r="C9943" s="1" t="s">
        <v>20</v>
      </c>
      <c r="D9943" s="1" t="s">
        <v>39</v>
      </c>
      <c r="E9943" s="1" t="s">
        <v>47</v>
      </c>
      <c r="F9943" s="1" t="s">
        <v>28</v>
      </c>
      <c r="G9943">
        <v>16669.830000000002</v>
      </c>
      <c r="H9943">
        <v>1</v>
      </c>
      <c r="I9943">
        <v>16669.830000000002</v>
      </c>
      <c r="J9943">
        <v>1.86</v>
      </c>
      <c r="K9943">
        <v>877</v>
      </c>
      <c r="L9943" s="2">
        <v>45572</v>
      </c>
      <c r="O9943" t="str">
        <f>IF(ecommerce_10000[[#This Row],[Platform]]="Souq","sq",ecommerce_10000[[#This Row],[Platform]])</f>
        <v>Amazon</v>
      </c>
      <c r="P9943" t="str">
        <f>IF(E9943="Souq","sq",IF(E9943="Jumia","Jum",E9943))</f>
        <v>Amazon</v>
      </c>
      <c r="Q9943">
        <f>VLOOKUP(ecommerce_10000[[#This Row],[City]],F:I,4,FALSE)</f>
        <v>26648.76</v>
      </c>
      <c r="R9943" s="1">
        <f>SUMIF(C:C,ecommerce_10000[[#This Row],[Category]],I:I)</f>
        <v>91504159.730000004</v>
      </c>
      <c r="S9943" s="1">
        <f>SUMIFS(I:I,C:C,C9943)</f>
        <v>91504159.730000004</v>
      </c>
      <c r="T9943" s="1" t="str">
        <f>INDEX(F:F,MATCH(ecommerce_10000[[#This Row],[TotalAmount]],I:I,0))</f>
        <v>Casablanca</v>
      </c>
    </row>
    <row r="9944" spans="1:20" x14ac:dyDescent="0.3">
      <c r="A9944" s="1" t="s">
        <v>9988</v>
      </c>
      <c r="B9944" s="1" t="s">
        <v>13</v>
      </c>
      <c r="C9944" s="1" t="s">
        <v>14</v>
      </c>
      <c r="D9944" s="1" t="s">
        <v>15</v>
      </c>
      <c r="E9944" s="1" t="s">
        <v>16</v>
      </c>
      <c r="F9944" s="1" t="s">
        <v>62</v>
      </c>
      <c r="G9944">
        <v>1138.45</v>
      </c>
      <c r="H9944">
        <v>5</v>
      </c>
      <c r="I9944">
        <v>5692.25</v>
      </c>
      <c r="J9944">
        <v>3.87</v>
      </c>
      <c r="K9944">
        <v>3180</v>
      </c>
      <c r="L9944" s="2">
        <v>45469</v>
      </c>
      <c r="O9944" t="str">
        <f>IF(ecommerce_10000[[#This Row],[Platform]]="Souq","sq",ecommerce_10000[[#This Row],[Platform]])</f>
        <v>sq</v>
      </c>
      <c r="P9944" t="str">
        <f>IF(E9944="Souq","sq",IF(E9944="Jumia","Jum",E9944))</f>
        <v>sq</v>
      </c>
      <c r="Q9944">
        <f>VLOOKUP(ecommerce_10000[[#This Row],[City]],F:I,4,FALSE)</f>
        <v>27872.98</v>
      </c>
      <c r="R9944" s="1">
        <f>SUMIF(C:C,ecommerce_10000[[#This Row],[Category]],I:I)</f>
        <v>92327183.770000085</v>
      </c>
      <c r="S9944" s="1">
        <f>SUMIFS(I:I,C:C,C9944)</f>
        <v>92327183.770000085</v>
      </c>
      <c r="T9944" s="1" t="str">
        <f>INDEX(F:F,MATCH(ecommerce_10000[[#This Row],[TotalAmount]],I:I,0))</f>
        <v>Giza</v>
      </c>
    </row>
    <row r="9945" spans="1:20" x14ac:dyDescent="0.3">
      <c r="A9945" s="1" t="s">
        <v>9989</v>
      </c>
      <c r="B9945" s="1" t="s">
        <v>38</v>
      </c>
      <c r="C9945" s="1" t="s">
        <v>20</v>
      </c>
      <c r="D9945" s="1" t="s">
        <v>39</v>
      </c>
      <c r="E9945" s="1" t="s">
        <v>47</v>
      </c>
      <c r="F9945" s="1" t="s">
        <v>23</v>
      </c>
      <c r="G9945">
        <v>13030.3</v>
      </c>
      <c r="H9945">
        <v>1</v>
      </c>
      <c r="I9945">
        <v>13030.3</v>
      </c>
      <c r="J9945">
        <v>4.8600000000000003</v>
      </c>
      <c r="K9945">
        <v>3066</v>
      </c>
      <c r="L9945" s="2">
        <v>45315</v>
      </c>
      <c r="O9945" t="str">
        <f>IF(ecommerce_10000[[#This Row],[Platform]]="Souq","sq",ecommerce_10000[[#This Row],[Platform]])</f>
        <v>Amazon</v>
      </c>
      <c r="P9945" t="str">
        <f>IF(E9945="Souq","sq",IF(E9945="Jumia","Jum",E9945))</f>
        <v>Amazon</v>
      </c>
      <c r="Q9945">
        <f>VLOOKUP(ecommerce_10000[[#This Row],[City]],F:I,4,FALSE)</f>
        <v>13290.4</v>
      </c>
      <c r="R9945" s="1">
        <f>SUMIF(C:C,ecommerce_10000[[#This Row],[Category]],I:I)</f>
        <v>91504159.730000004</v>
      </c>
      <c r="S9945" s="1">
        <f>SUMIFS(I:I,C:C,C9945)</f>
        <v>91504159.730000004</v>
      </c>
      <c r="T9945" s="1" t="str">
        <f>INDEX(F:F,MATCH(ecommerce_10000[[#This Row],[TotalAmount]],I:I,0))</f>
        <v>Alexandria</v>
      </c>
    </row>
    <row r="9946" spans="1:20" x14ac:dyDescent="0.3">
      <c r="A9946" s="1" t="s">
        <v>9990</v>
      </c>
      <c r="B9946" s="1" t="s">
        <v>53</v>
      </c>
      <c r="C9946" s="1" t="s">
        <v>31</v>
      </c>
      <c r="D9946" s="1" t="s">
        <v>54</v>
      </c>
      <c r="E9946" s="1" t="s">
        <v>47</v>
      </c>
      <c r="F9946" s="1" t="s">
        <v>62</v>
      </c>
      <c r="G9946">
        <v>14527.25</v>
      </c>
      <c r="H9946">
        <v>5</v>
      </c>
      <c r="I9946">
        <v>72636.25</v>
      </c>
      <c r="J9946">
        <v>1.71</v>
      </c>
      <c r="K9946">
        <v>1831</v>
      </c>
      <c r="L9946" s="2">
        <v>45368</v>
      </c>
      <c r="O9946" t="str">
        <f>IF(ecommerce_10000[[#This Row],[Platform]]="Souq","sq",ecommerce_10000[[#This Row],[Platform]])</f>
        <v>Amazon</v>
      </c>
      <c r="P9946" t="str">
        <f>IF(E9946="Souq","sq",IF(E9946="Jumia","Jum",E9946))</f>
        <v>Amazon</v>
      </c>
      <c r="Q9946">
        <f>VLOOKUP(ecommerce_10000[[#This Row],[City]],F:I,4,FALSE)</f>
        <v>27872.98</v>
      </c>
      <c r="R9946" s="1">
        <f>SUMIF(C:C,ecommerce_10000[[#This Row],[Category]],I:I)</f>
        <v>57542997.559999913</v>
      </c>
      <c r="S9946" s="1">
        <f>SUMIFS(I:I,C:C,C9946)</f>
        <v>57542997.559999913</v>
      </c>
      <c r="T9946" s="1" t="str">
        <f>INDEX(F:F,MATCH(ecommerce_10000[[#This Row],[TotalAmount]],I:I,0))</f>
        <v>Giza</v>
      </c>
    </row>
    <row r="9947" spans="1:20" x14ac:dyDescent="0.3">
      <c r="A9947" s="1" t="s">
        <v>9991</v>
      </c>
      <c r="B9947" s="1" t="s">
        <v>43</v>
      </c>
      <c r="C9947" s="1" t="s">
        <v>44</v>
      </c>
      <c r="D9947" s="1" t="s">
        <v>45</v>
      </c>
      <c r="E9947" s="1" t="s">
        <v>47</v>
      </c>
      <c r="F9947" s="1" t="s">
        <v>28</v>
      </c>
      <c r="G9947">
        <v>566.67999999999995</v>
      </c>
      <c r="H9947">
        <v>2</v>
      </c>
      <c r="I9947">
        <v>1133.3599999999999</v>
      </c>
      <c r="J9947">
        <v>3.08</v>
      </c>
      <c r="K9947">
        <v>1293</v>
      </c>
      <c r="L9947" s="2">
        <v>45530</v>
      </c>
      <c r="O9947" t="str">
        <f>IF(ecommerce_10000[[#This Row],[Platform]]="Souq","sq",ecommerce_10000[[#This Row],[Platform]])</f>
        <v>Amazon</v>
      </c>
      <c r="P9947" t="str">
        <f>IF(E9947="Souq","sq",IF(E9947="Jumia","Jum",E9947))</f>
        <v>Amazon</v>
      </c>
      <c r="Q9947">
        <f>VLOOKUP(ecommerce_10000[[#This Row],[City]],F:I,4,FALSE)</f>
        <v>26648.76</v>
      </c>
      <c r="R9947" s="1">
        <f>SUMIF(C:C,ecommerce_10000[[#This Row],[Category]],I:I)</f>
        <v>31420413.200000018</v>
      </c>
      <c r="S9947" s="1">
        <f>SUMIFS(I:I,C:C,C9947)</f>
        <v>31420413.200000018</v>
      </c>
      <c r="T9947" s="1" t="str">
        <f>INDEX(F:F,MATCH(ecommerce_10000[[#This Row],[TotalAmount]],I:I,0))</f>
        <v>Casablanca</v>
      </c>
    </row>
    <row r="9948" spans="1:20" x14ac:dyDescent="0.3">
      <c r="A9948" s="1" t="s">
        <v>9992</v>
      </c>
      <c r="B9948" s="1" t="s">
        <v>35</v>
      </c>
      <c r="C9948" s="1" t="s">
        <v>14</v>
      </c>
      <c r="D9948" s="1" t="s">
        <v>36</v>
      </c>
      <c r="E9948" s="1" t="s">
        <v>22</v>
      </c>
      <c r="F9948" s="1" t="s">
        <v>62</v>
      </c>
      <c r="G9948">
        <v>12398.1</v>
      </c>
      <c r="H9948">
        <v>2</v>
      </c>
      <c r="I9948">
        <v>24796.2</v>
      </c>
      <c r="J9948">
        <v>4.42</v>
      </c>
      <c r="K9948">
        <v>1999</v>
      </c>
      <c r="L9948" s="2">
        <v>45607</v>
      </c>
      <c r="O9948" t="str">
        <f>IF(ecommerce_10000[[#This Row],[Platform]]="Souq","sq",ecommerce_10000[[#This Row],[Platform]])</f>
        <v>Jumia</v>
      </c>
      <c r="P9948" t="str">
        <f>IF(E9948="Souq","sq",IF(E9948="Jumia","Jum",E9948))</f>
        <v>Jum</v>
      </c>
      <c r="Q9948">
        <f>VLOOKUP(ecommerce_10000[[#This Row],[City]],F:I,4,FALSE)</f>
        <v>27872.98</v>
      </c>
      <c r="R9948" s="1">
        <f>SUMIF(C:C,ecommerce_10000[[#This Row],[Category]],I:I)</f>
        <v>92327183.770000085</v>
      </c>
      <c r="S9948" s="1">
        <f>SUMIFS(I:I,C:C,C9948)</f>
        <v>92327183.770000085</v>
      </c>
      <c r="T9948" s="1" t="str">
        <f>INDEX(F:F,MATCH(ecommerce_10000[[#This Row],[TotalAmount]],I:I,0))</f>
        <v>Giza</v>
      </c>
    </row>
    <row r="9949" spans="1:20" x14ac:dyDescent="0.3">
      <c r="A9949" s="1" t="s">
        <v>9993</v>
      </c>
      <c r="B9949" s="1" t="s">
        <v>25</v>
      </c>
      <c r="C9949" s="1" t="s">
        <v>26</v>
      </c>
      <c r="D9949" s="1" t="s">
        <v>27</v>
      </c>
      <c r="E9949" s="1" t="s">
        <v>47</v>
      </c>
      <c r="F9949" s="1" t="s">
        <v>62</v>
      </c>
      <c r="G9949">
        <v>12297.88</v>
      </c>
      <c r="H9949">
        <v>2</v>
      </c>
      <c r="I9949">
        <v>24595.759999999998</v>
      </c>
      <c r="J9949">
        <v>4.7</v>
      </c>
      <c r="K9949">
        <v>1008</v>
      </c>
      <c r="L9949" s="2">
        <v>45489</v>
      </c>
      <c r="O9949" t="str">
        <f>IF(ecommerce_10000[[#This Row],[Platform]]="Souq","sq",ecommerce_10000[[#This Row],[Platform]])</f>
        <v>Amazon</v>
      </c>
      <c r="P9949" t="str">
        <f>IF(E9949="Souq","sq",IF(E9949="Jumia","Jum",E9949))</f>
        <v>Amazon</v>
      </c>
      <c r="Q9949">
        <f>VLOOKUP(ecommerce_10000[[#This Row],[City]],F:I,4,FALSE)</f>
        <v>27872.98</v>
      </c>
      <c r="R9949" s="1">
        <f>SUMIF(C:C,ecommerce_10000[[#This Row],[Category]],I:I)</f>
        <v>29200970.130000021</v>
      </c>
      <c r="S9949" s="1">
        <f>SUMIFS(I:I,C:C,C9949)</f>
        <v>29200970.130000021</v>
      </c>
      <c r="T9949" s="1" t="str">
        <f>INDEX(F:F,MATCH(ecommerce_10000[[#This Row],[TotalAmount]],I:I,0))</f>
        <v>Giza</v>
      </c>
    </row>
    <row r="9950" spans="1:20" x14ac:dyDescent="0.3">
      <c r="A9950" s="1" t="s">
        <v>9994</v>
      </c>
      <c r="B9950" s="1" t="s">
        <v>49</v>
      </c>
      <c r="C9950" s="1" t="s">
        <v>14</v>
      </c>
      <c r="D9950" s="1" t="s">
        <v>50</v>
      </c>
      <c r="E9950" s="1" t="s">
        <v>47</v>
      </c>
      <c r="F9950" s="1" t="s">
        <v>28</v>
      </c>
      <c r="G9950">
        <v>1762.73</v>
      </c>
      <c r="H9950">
        <v>2</v>
      </c>
      <c r="I9950">
        <v>3525.46</v>
      </c>
      <c r="J9950">
        <v>4.01</v>
      </c>
      <c r="K9950">
        <v>3076</v>
      </c>
      <c r="L9950" s="2">
        <v>45362</v>
      </c>
      <c r="O9950" t="str">
        <f>IF(ecommerce_10000[[#This Row],[Platform]]="Souq","sq",ecommerce_10000[[#This Row],[Platform]])</f>
        <v>Amazon</v>
      </c>
      <c r="P9950" t="str">
        <f>IF(E9950="Souq","sq",IF(E9950="Jumia","Jum",E9950))</f>
        <v>Amazon</v>
      </c>
      <c r="Q9950">
        <f>VLOOKUP(ecommerce_10000[[#This Row],[City]],F:I,4,FALSE)</f>
        <v>26648.76</v>
      </c>
      <c r="R9950" s="1">
        <f>SUMIF(C:C,ecommerce_10000[[#This Row],[Category]],I:I)</f>
        <v>92327183.770000085</v>
      </c>
      <c r="S9950" s="1">
        <f>SUMIFS(I:I,C:C,C9950)</f>
        <v>92327183.770000085</v>
      </c>
      <c r="T9950" s="1" t="str">
        <f>INDEX(F:F,MATCH(ecommerce_10000[[#This Row],[TotalAmount]],I:I,0))</f>
        <v>Casablanca</v>
      </c>
    </row>
    <row r="9951" spans="1:20" x14ac:dyDescent="0.3">
      <c r="A9951" s="1" t="s">
        <v>9995</v>
      </c>
      <c r="B9951" s="1" t="s">
        <v>38</v>
      </c>
      <c r="C9951" s="1" t="s">
        <v>20</v>
      </c>
      <c r="D9951" s="1" t="s">
        <v>39</v>
      </c>
      <c r="E9951" s="1" t="s">
        <v>22</v>
      </c>
      <c r="F9951" s="1" t="s">
        <v>33</v>
      </c>
      <c r="G9951">
        <v>3559.77</v>
      </c>
      <c r="H9951">
        <v>1</v>
      </c>
      <c r="I9951">
        <v>3559.77</v>
      </c>
      <c r="J9951">
        <v>3.24</v>
      </c>
      <c r="K9951">
        <v>299</v>
      </c>
      <c r="L9951" s="2">
        <v>45516</v>
      </c>
      <c r="O9951" t="str">
        <f>IF(ecommerce_10000[[#This Row],[Platform]]="Souq","sq",ecommerce_10000[[#This Row],[Platform]])</f>
        <v>Jumia</v>
      </c>
      <c r="P9951" t="str">
        <f>IF(E9951="Souq","sq",IF(E9951="Jumia","Jum",E9951))</f>
        <v>Jum</v>
      </c>
      <c r="Q9951">
        <f>VLOOKUP(ecommerce_10000[[#This Row],[City]],F:I,4,FALSE)</f>
        <v>3665.44</v>
      </c>
      <c r="R9951" s="1">
        <f>SUMIF(C:C,ecommerce_10000[[#This Row],[Category]],I:I)</f>
        <v>91504159.730000004</v>
      </c>
      <c r="S9951" s="1">
        <f>SUMIFS(I:I,C:C,C9951)</f>
        <v>91504159.730000004</v>
      </c>
      <c r="T9951" s="1" t="str">
        <f>INDEX(F:F,MATCH(ecommerce_10000[[#This Row],[TotalAmount]],I:I,0))</f>
        <v>Dubai</v>
      </c>
    </row>
    <row r="9952" spans="1:20" x14ac:dyDescent="0.3">
      <c r="A9952" s="1" t="s">
        <v>9996</v>
      </c>
      <c r="B9952" s="1" t="s">
        <v>53</v>
      </c>
      <c r="C9952" s="1" t="s">
        <v>31</v>
      </c>
      <c r="D9952" s="1" t="s">
        <v>54</v>
      </c>
      <c r="E9952" s="1" t="s">
        <v>16</v>
      </c>
      <c r="F9952" s="1" t="s">
        <v>17</v>
      </c>
      <c r="G9952">
        <v>12511.19</v>
      </c>
      <c r="H9952">
        <v>5</v>
      </c>
      <c r="I9952">
        <v>62555.95</v>
      </c>
      <c r="J9952">
        <v>2.31</v>
      </c>
      <c r="K9952">
        <v>4214</v>
      </c>
      <c r="L9952" s="2">
        <v>45464</v>
      </c>
      <c r="O9952" t="str">
        <f>IF(ecommerce_10000[[#This Row],[Platform]]="Souq","sq",ecommerce_10000[[#This Row],[Platform]])</f>
        <v>sq</v>
      </c>
      <c r="P9952" t="str">
        <f>IF(E9952="Souq","sq",IF(E9952="Jumia","Jum",E9952))</f>
        <v>sq</v>
      </c>
      <c r="Q9952">
        <f>VLOOKUP(ecommerce_10000[[#This Row],[City]],F:I,4,FALSE)</f>
        <v>16284.02</v>
      </c>
      <c r="R9952" s="1">
        <f>SUMIF(C:C,ecommerce_10000[[#This Row],[Category]],I:I)</f>
        <v>57542997.559999913</v>
      </c>
      <c r="S9952" s="1">
        <f>SUMIFS(I:I,C:C,C9952)</f>
        <v>57542997.559999913</v>
      </c>
      <c r="T9952" s="1" t="str">
        <f>INDEX(F:F,MATCH(ecommerce_10000[[#This Row],[TotalAmount]],I:I,0))</f>
        <v>Cairo</v>
      </c>
    </row>
    <row r="9953" spans="1:20" x14ac:dyDescent="0.3">
      <c r="A9953" s="1" t="s">
        <v>9997</v>
      </c>
      <c r="B9953" s="1" t="s">
        <v>53</v>
      </c>
      <c r="C9953" s="1" t="s">
        <v>31</v>
      </c>
      <c r="D9953" s="1" t="s">
        <v>54</v>
      </c>
      <c r="E9953" s="1" t="s">
        <v>16</v>
      </c>
      <c r="F9953" s="1" t="s">
        <v>40</v>
      </c>
      <c r="G9953">
        <v>10031.07</v>
      </c>
      <c r="H9953">
        <v>1</v>
      </c>
      <c r="I9953">
        <v>10031.07</v>
      </c>
      <c r="J9953">
        <v>2.85</v>
      </c>
      <c r="K9953">
        <v>228</v>
      </c>
      <c r="L9953" s="2">
        <v>45370</v>
      </c>
      <c r="O9953" t="str">
        <f>IF(ecommerce_10000[[#This Row],[Platform]]="Souq","sq",ecommerce_10000[[#This Row],[Platform]])</f>
        <v>sq</v>
      </c>
      <c r="P9953" t="str">
        <f>IF(E9953="Souq","sq",IF(E9953="Jumia","Jum",E9953))</f>
        <v>sq</v>
      </c>
      <c r="Q9953">
        <f>VLOOKUP(ecommerce_10000[[#This Row],[City]],F:I,4,FALSE)</f>
        <v>99349.3</v>
      </c>
      <c r="R9953" s="1">
        <f>SUMIF(C:C,ecommerce_10000[[#This Row],[Category]],I:I)</f>
        <v>57542997.559999913</v>
      </c>
      <c r="S9953" s="1">
        <f>SUMIFS(I:I,C:C,C9953)</f>
        <v>57542997.559999913</v>
      </c>
      <c r="T9953" s="1" t="str">
        <f>INDEX(F:F,MATCH(ecommerce_10000[[#This Row],[TotalAmount]],I:I,0))</f>
        <v>Riyadh</v>
      </c>
    </row>
    <row r="9954" spans="1:20" x14ac:dyDescent="0.3">
      <c r="A9954" s="1" t="s">
        <v>9998</v>
      </c>
      <c r="B9954" s="1" t="s">
        <v>30</v>
      </c>
      <c r="C9954" s="1" t="s">
        <v>31</v>
      </c>
      <c r="D9954" s="1" t="s">
        <v>32</v>
      </c>
      <c r="E9954" s="1" t="s">
        <v>22</v>
      </c>
      <c r="F9954" s="1" t="s">
        <v>33</v>
      </c>
      <c r="G9954">
        <v>16274.49</v>
      </c>
      <c r="H9954">
        <v>5</v>
      </c>
      <c r="I9954">
        <v>81372.45</v>
      </c>
      <c r="J9954">
        <v>3.4</v>
      </c>
      <c r="K9954">
        <v>4934</v>
      </c>
      <c r="L9954" s="2">
        <v>45583</v>
      </c>
      <c r="O9954" t="str">
        <f>IF(ecommerce_10000[[#This Row],[Platform]]="Souq","sq",ecommerce_10000[[#This Row],[Platform]])</f>
        <v>Jumia</v>
      </c>
      <c r="P9954" t="str">
        <f>IF(E9954="Souq","sq",IF(E9954="Jumia","Jum",E9954))</f>
        <v>Jum</v>
      </c>
      <c r="Q9954">
        <f>VLOOKUP(ecommerce_10000[[#This Row],[City]],F:I,4,FALSE)</f>
        <v>3665.44</v>
      </c>
      <c r="R9954" s="1">
        <f>SUMIF(C:C,ecommerce_10000[[#This Row],[Category]],I:I)</f>
        <v>57542997.559999913</v>
      </c>
      <c r="S9954" s="1">
        <f>SUMIFS(I:I,C:C,C9954)</f>
        <v>57542997.559999913</v>
      </c>
      <c r="T9954" s="1" t="str">
        <f>INDEX(F:F,MATCH(ecommerce_10000[[#This Row],[TotalAmount]],I:I,0))</f>
        <v>Dubai</v>
      </c>
    </row>
    <row r="9955" spans="1:20" x14ac:dyDescent="0.3">
      <c r="A9955" s="1" t="s">
        <v>9999</v>
      </c>
      <c r="B9955" s="1" t="s">
        <v>35</v>
      </c>
      <c r="C9955" s="1" t="s">
        <v>14</v>
      </c>
      <c r="D9955" s="1" t="s">
        <v>36</v>
      </c>
      <c r="E9955" s="1" t="s">
        <v>22</v>
      </c>
      <c r="F9955" s="1" t="s">
        <v>17</v>
      </c>
      <c r="G9955">
        <v>5275.5</v>
      </c>
      <c r="H9955">
        <v>5</v>
      </c>
      <c r="I9955">
        <v>26377.5</v>
      </c>
      <c r="J9955">
        <v>4.9400000000000004</v>
      </c>
      <c r="K9955">
        <v>4329</v>
      </c>
      <c r="L9955" s="2">
        <v>45650</v>
      </c>
      <c r="O9955" t="str">
        <f>IF(ecommerce_10000[[#This Row],[Platform]]="Souq","sq",ecommerce_10000[[#This Row],[Platform]])</f>
        <v>Jumia</v>
      </c>
      <c r="P9955" t="str">
        <f>IF(E9955="Souq","sq",IF(E9955="Jumia","Jum",E9955))</f>
        <v>Jum</v>
      </c>
      <c r="Q9955">
        <f>VLOOKUP(ecommerce_10000[[#This Row],[City]],F:I,4,FALSE)</f>
        <v>16284.02</v>
      </c>
      <c r="R9955" s="1">
        <f>SUMIF(C:C,ecommerce_10000[[#This Row],[Category]],I:I)</f>
        <v>92327183.770000085</v>
      </c>
      <c r="S9955" s="1">
        <f>SUMIFS(I:I,C:C,C9955)</f>
        <v>92327183.770000085</v>
      </c>
      <c r="T9955" s="1" t="str">
        <f>INDEX(F:F,MATCH(ecommerce_10000[[#This Row],[TotalAmount]],I:I,0))</f>
        <v>Cairo</v>
      </c>
    </row>
    <row r="9956" spans="1:20" x14ac:dyDescent="0.3">
      <c r="A9956" s="1" t="s">
        <v>10000</v>
      </c>
      <c r="B9956" s="1" t="s">
        <v>49</v>
      </c>
      <c r="C9956" s="1" t="s">
        <v>14</v>
      </c>
      <c r="D9956" s="1" t="s">
        <v>50</v>
      </c>
      <c r="E9956" s="1" t="s">
        <v>47</v>
      </c>
      <c r="F9956" s="1" t="s">
        <v>33</v>
      </c>
      <c r="G9956">
        <v>9192.68</v>
      </c>
      <c r="H9956">
        <v>4</v>
      </c>
      <c r="I9956">
        <v>36770.720000000001</v>
      </c>
      <c r="J9956">
        <v>2.93</v>
      </c>
      <c r="K9956">
        <v>4002</v>
      </c>
      <c r="L9956" s="2">
        <v>45397</v>
      </c>
      <c r="O9956" t="str">
        <f>IF(ecommerce_10000[[#This Row],[Platform]]="Souq","sq",ecommerce_10000[[#This Row],[Platform]])</f>
        <v>Amazon</v>
      </c>
      <c r="P9956" t="str">
        <f>IF(E9956="Souq","sq",IF(E9956="Jumia","Jum",E9956))</f>
        <v>Amazon</v>
      </c>
      <c r="Q9956">
        <f>VLOOKUP(ecommerce_10000[[#This Row],[City]],F:I,4,FALSE)</f>
        <v>3665.44</v>
      </c>
      <c r="R9956" s="1">
        <f>SUMIF(C:C,ecommerce_10000[[#This Row],[Category]],I:I)</f>
        <v>92327183.770000085</v>
      </c>
      <c r="S9956" s="1">
        <f>SUMIFS(I:I,C:C,C9956)</f>
        <v>92327183.770000085</v>
      </c>
      <c r="T9956" s="1" t="str">
        <f>INDEX(F:F,MATCH(ecommerce_10000[[#This Row],[TotalAmount]],I:I,0))</f>
        <v>Dubai</v>
      </c>
    </row>
    <row r="9957" spans="1:20" x14ac:dyDescent="0.3">
      <c r="A9957" s="1" t="s">
        <v>10001</v>
      </c>
      <c r="B9957" s="1" t="s">
        <v>53</v>
      </c>
      <c r="C9957" s="1" t="s">
        <v>31</v>
      </c>
      <c r="D9957" s="1" t="s">
        <v>54</v>
      </c>
      <c r="E9957" s="1" t="s">
        <v>16</v>
      </c>
      <c r="F9957" s="1" t="s">
        <v>23</v>
      </c>
      <c r="G9957">
        <v>17221.77</v>
      </c>
      <c r="H9957">
        <v>4</v>
      </c>
      <c r="I9957">
        <v>68887.08</v>
      </c>
      <c r="J9957">
        <v>1.69</v>
      </c>
      <c r="K9957">
        <v>2022</v>
      </c>
      <c r="L9957" s="2">
        <v>45563</v>
      </c>
      <c r="O9957" t="str">
        <f>IF(ecommerce_10000[[#This Row],[Platform]]="Souq","sq",ecommerce_10000[[#This Row],[Platform]])</f>
        <v>sq</v>
      </c>
      <c r="P9957" t="str">
        <f>IF(E9957="Souq","sq",IF(E9957="Jumia","Jum",E9957))</f>
        <v>sq</v>
      </c>
      <c r="Q9957">
        <f>VLOOKUP(ecommerce_10000[[#This Row],[City]],F:I,4,FALSE)</f>
        <v>13290.4</v>
      </c>
      <c r="R9957" s="1">
        <f>SUMIF(C:C,ecommerce_10000[[#This Row],[Category]],I:I)</f>
        <v>57542997.559999913</v>
      </c>
      <c r="S9957" s="1">
        <f>SUMIFS(I:I,C:C,C9957)</f>
        <v>57542997.559999913</v>
      </c>
      <c r="T9957" s="1" t="str">
        <f>INDEX(F:F,MATCH(ecommerce_10000[[#This Row],[TotalAmount]],I:I,0))</f>
        <v>Alexandria</v>
      </c>
    </row>
    <row r="9958" spans="1:20" x14ac:dyDescent="0.3">
      <c r="A9958" s="1" t="s">
        <v>10002</v>
      </c>
      <c r="B9958" s="1" t="s">
        <v>49</v>
      </c>
      <c r="C9958" s="1" t="s">
        <v>14</v>
      </c>
      <c r="D9958" s="1" t="s">
        <v>50</v>
      </c>
      <c r="E9958" s="1" t="s">
        <v>16</v>
      </c>
      <c r="F9958" s="1" t="s">
        <v>33</v>
      </c>
      <c r="G9958">
        <v>9182.09</v>
      </c>
      <c r="H9958">
        <v>4</v>
      </c>
      <c r="I9958">
        <v>36728.36</v>
      </c>
      <c r="J9958">
        <v>2.52</v>
      </c>
      <c r="K9958">
        <v>3144</v>
      </c>
      <c r="L9958" s="2">
        <v>45340</v>
      </c>
      <c r="O9958" t="str">
        <f>IF(ecommerce_10000[[#This Row],[Platform]]="Souq","sq",ecommerce_10000[[#This Row],[Platform]])</f>
        <v>sq</v>
      </c>
      <c r="P9958" t="str">
        <f>IF(E9958="Souq","sq",IF(E9958="Jumia","Jum",E9958))</f>
        <v>sq</v>
      </c>
      <c r="Q9958">
        <f>VLOOKUP(ecommerce_10000[[#This Row],[City]],F:I,4,FALSE)</f>
        <v>3665.44</v>
      </c>
      <c r="R9958" s="1">
        <f>SUMIF(C:C,ecommerce_10000[[#This Row],[Category]],I:I)</f>
        <v>92327183.770000085</v>
      </c>
      <c r="S9958" s="1">
        <f>SUMIFS(I:I,C:C,C9958)</f>
        <v>92327183.770000085</v>
      </c>
      <c r="T9958" s="1" t="str">
        <f>INDEX(F:F,MATCH(ecommerce_10000[[#This Row],[TotalAmount]],I:I,0))</f>
        <v>Dubai</v>
      </c>
    </row>
    <row r="9959" spans="1:20" x14ac:dyDescent="0.3">
      <c r="A9959" s="1" t="s">
        <v>10003</v>
      </c>
      <c r="B9959" s="1" t="s">
        <v>13</v>
      </c>
      <c r="C9959" s="1" t="s">
        <v>14</v>
      </c>
      <c r="D9959" s="1" t="s">
        <v>15</v>
      </c>
      <c r="E9959" s="1" t="s">
        <v>22</v>
      </c>
      <c r="F9959" s="1" t="s">
        <v>33</v>
      </c>
      <c r="G9959">
        <v>14539.16</v>
      </c>
      <c r="H9959">
        <v>1</v>
      </c>
      <c r="I9959">
        <v>14539.16</v>
      </c>
      <c r="J9959">
        <v>4.41</v>
      </c>
      <c r="K9959">
        <v>428</v>
      </c>
      <c r="L9959" s="2">
        <v>45543</v>
      </c>
      <c r="O9959" t="str">
        <f>IF(ecommerce_10000[[#This Row],[Platform]]="Souq","sq",ecommerce_10000[[#This Row],[Platform]])</f>
        <v>Jumia</v>
      </c>
      <c r="P9959" t="str">
        <f>IF(E9959="Souq","sq",IF(E9959="Jumia","Jum",E9959))</f>
        <v>Jum</v>
      </c>
      <c r="Q9959">
        <f>VLOOKUP(ecommerce_10000[[#This Row],[City]],F:I,4,FALSE)</f>
        <v>3665.44</v>
      </c>
      <c r="R9959" s="1">
        <f>SUMIF(C:C,ecommerce_10000[[#This Row],[Category]],I:I)</f>
        <v>92327183.770000085</v>
      </c>
      <c r="S9959" s="1">
        <f>SUMIFS(I:I,C:C,C9959)</f>
        <v>92327183.770000085</v>
      </c>
      <c r="T9959" s="1" t="str">
        <f>INDEX(F:F,MATCH(ecommerce_10000[[#This Row],[TotalAmount]],I:I,0))</f>
        <v>Dubai</v>
      </c>
    </row>
    <row r="9960" spans="1:20" x14ac:dyDescent="0.3">
      <c r="A9960" s="1" t="s">
        <v>10004</v>
      </c>
      <c r="B9960" s="1" t="s">
        <v>35</v>
      </c>
      <c r="C9960" s="1" t="s">
        <v>14</v>
      </c>
      <c r="D9960" s="1" t="s">
        <v>36</v>
      </c>
      <c r="E9960" s="1" t="s">
        <v>47</v>
      </c>
      <c r="F9960" s="1" t="s">
        <v>17</v>
      </c>
      <c r="G9960">
        <v>12926.83</v>
      </c>
      <c r="H9960">
        <v>2</v>
      </c>
      <c r="I9960">
        <v>25853.66</v>
      </c>
      <c r="J9960">
        <v>4.2</v>
      </c>
      <c r="K9960">
        <v>1780</v>
      </c>
      <c r="L9960" s="2">
        <v>45638</v>
      </c>
      <c r="O9960" t="str">
        <f>IF(ecommerce_10000[[#This Row],[Platform]]="Souq","sq",ecommerce_10000[[#This Row],[Platform]])</f>
        <v>Amazon</v>
      </c>
      <c r="P9960" t="str">
        <f>IF(E9960="Souq","sq",IF(E9960="Jumia","Jum",E9960))</f>
        <v>Amazon</v>
      </c>
      <c r="Q9960">
        <f>VLOOKUP(ecommerce_10000[[#This Row],[City]],F:I,4,FALSE)</f>
        <v>16284.02</v>
      </c>
      <c r="R9960" s="1">
        <f>SUMIF(C:C,ecommerce_10000[[#This Row],[Category]],I:I)</f>
        <v>92327183.770000085</v>
      </c>
      <c r="S9960" s="1">
        <f>SUMIFS(I:I,C:C,C9960)</f>
        <v>92327183.770000085</v>
      </c>
      <c r="T9960" s="1" t="str">
        <f>INDEX(F:F,MATCH(ecommerce_10000[[#This Row],[TotalAmount]],I:I,0))</f>
        <v>Cairo</v>
      </c>
    </row>
    <row r="9961" spans="1:20" x14ac:dyDescent="0.3">
      <c r="A9961" s="1" t="s">
        <v>10005</v>
      </c>
      <c r="B9961" s="1" t="s">
        <v>30</v>
      </c>
      <c r="C9961" s="1" t="s">
        <v>31</v>
      </c>
      <c r="D9961" s="1" t="s">
        <v>32</v>
      </c>
      <c r="E9961" s="1" t="s">
        <v>16</v>
      </c>
      <c r="F9961" s="1" t="s">
        <v>28</v>
      </c>
      <c r="G9961">
        <v>10516.66</v>
      </c>
      <c r="H9961">
        <v>4</v>
      </c>
      <c r="I9961">
        <v>42066.64</v>
      </c>
      <c r="J9961">
        <v>2.4300000000000002</v>
      </c>
      <c r="K9961">
        <v>2724</v>
      </c>
      <c r="L9961" s="2">
        <v>45600</v>
      </c>
      <c r="O9961" t="str">
        <f>IF(ecommerce_10000[[#This Row],[Platform]]="Souq","sq",ecommerce_10000[[#This Row],[Platform]])</f>
        <v>sq</v>
      </c>
      <c r="P9961" t="str">
        <f>IF(E9961="Souq","sq",IF(E9961="Jumia","Jum",E9961))</f>
        <v>sq</v>
      </c>
      <c r="Q9961">
        <f>VLOOKUP(ecommerce_10000[[#This Row],[City]],F:I,4,FALSE)</f>
        <v>26648.76</v>
      </c>
      <c r="R9961" s="1">
        <f>SUMIF(C:C,ecommerce_10000[[#This Row],[Category]],I:I)</f>
        <v>57542997.559999913</v>
      </c>
      <c r="S9961" s="1">
        <f>SUMIFS(I:I,C:C,C9961)</f>
        <v>57542997.559999913</v>
      </c>
      <c r="T9961" s="1" t="str">
        <f>INDEX(F:F,MATCH(ecommerce_10000[[#This Row],[TotalAmount]],I:I,0))</f>
        <v>Casablanca</v>
      </c>
    </row>
    <row r="9962" spans="1:20" x14ac:dyDescent="0.3">
      <c r="A9962" s="1" t="s">
        <v>10006</v>
      </c>
      <c r="B9962" s="1" t="s">
        <v>43</v>
      </c>
      <c r="C9962" s="1" t="s">
        <v>44</v>
      </c>
      <c r="D9962" s="1" t="s">
        <v>45</v>
      </c>
      <c r="E9962" s="1" t="s">
        <v>47</v>
      </c>
      <c r="F9962" s="1" t="s">
        <v>23</v>
      </c>
      <c r="G9962">
        <v>176.52</v>
      </c>
      <c r="H9962">
        <v>2</v>
      </c>
      <c r="I9962">
        <v>353.04</v>
      </c>
      <c r="J9962">
        <v>4.59</v>
      </c>
      <c r="K9962">
        <v>1723</v>
      </c>
      <c r="L9962" s="2">
        <v>45325</v>
      </c>
      <c r="O9962" t="str">
        <f>IF(ecommerce_10000[[#This Row],[Platform]]="Souq","sq",ecommerce_10000[[#This Row],[Platform]])</f>
        <v>Amazon</v>
      </c>
      <c r="P9962" t="str">
        <f>IF(E9962="Souq","sq",IF(E9962="Jumia","Jum",E9962))</f>
        <v>Amazon</v>
      </c>
      <c r="Q9962">
        <f>VLOOKUP(ecommerce_10000[[#This Row],[City]],F:I,4,FALSE)</f>
        <v>13290.4</v>
      </c>
      <c r="R9962" s="1">
        <f>SUMIF(C:C,ecommerce_10000[[#This Row],[Category]],I:I)</f>
        <v>31420413.200000018</v>
      </c>
      <c r="S9962" s="1">
        <f>SUMIFS(I:I,C:C,C9962)</f>
        <v>31420413.200000018</v>
      </c>
      <c r="T9962" s="1" t="str">
        <f>INDEX(F:F,MATCH(ecommerce_10000[[#This Row],[TotalAmount]],I:I,0))</f>
        <v>Alexandria</v>
      </c>
    </row>
    <row r="9963" spans="1:20" x14ac:dyDescent="0.3">
      <c r="A9963" s="1" t="s">
        <v>10007</v>
      </c>
      <c r="B9963" s="1" t="s">
        <v>53</v>
      </c>
      <c r="C9963" s="1" t="s">
        <v>31</v>
      </c>
      <c r="D9963" s="1" t="s">
        <v>54</v>
      </c>
      <c r="E9963" s="1" t="s">
        <v>47</v>
      </c>
      <c r="F9963" s="1" t="s">
        <v>17</v>
      </c>
      <c r="G9963">
        <v>8098.57</v>
      </c>
      <c r="H9963">
        <v>5</v>
      </c>
      <c r="I9963">
        <v>40492.85</v>
      </c>
      <c r="J9963">
        <v>1.39</v>
      </c>
      <c r="K9963">
        <v>3412</v>
      </c>
      <c r="L9963" s="2">
        <v>45596</v>
      </c>
      <c r="O9963" t="str">
        <f>IF(ecommerce_10000[[#This Row],[Platform]]="Souq","sq",ecommerce_10000[[#This Row],[Platform]])</f>
        <v>Amazon</v>
      </c>
      <c r="P9963" t="str">
        <f>IF(E9963="Souq","sq",IF(E9963="Jumia","Jum",E9963))</f>
        <v>Amazon</v>
      </c>
      <c r="Q9963">
        <f>VLOOKUP(ecommerce_10000[[#This Row],[City]],F:I,4,FALSE)</f>
        <v>16284.02</v>
      </c>
      <c r="R9963" s="1">
        <f>SUMIF(C:C,ecommerce_10000[[#This Row],[Category]],I:I)</f>
        <v>57542997.559999913</v>
      </c>
      <c r="S9963" s="1">
        <f>SUMIFS(I:I,C:C,C9963)</f>
        <v>57542997.559999913</v>
      </c>
      <c r="T9963" s="1" t="str">
        <f>INDEX(F:F,MATCH(ecommerce_10000[[#This Row],[TotalAmount]],I:I,0))</f>
        <v>Cairo</v>
      </c>
    </row>
    <row r="9964" spans="1:20" x14ac:dyDescent="0.3">
      <c r="A9964" s="1" t="s">
        <v>10008</v>
      </c>
      <c r="B9964" s="1" t="s">
        <v>35</v>
      </c>
      <c r="C9964" s="1" t="s">
        <v>14</v>
      </c>
      <c r="D9964" s="1" t="s">
        <v>36</v>
      </c>
      <c r="E9964" s="1" t="s">
        <v>22</v>
      </c>
      <c r="F9964" s="1" t="s">
        <v>23</v>
      </c>
      <c r="G9964">
        <v>8979.41</v>
      </c>
      <c r="H9964">
        <v>5</v>
      </c>
      <c r="I9964">
        <v>44897.05</v>
      </c>
      <c r="J9964">
        <v>1.18</v>
      </c>
      <c r="K9964">
        <v>494</v>
      </c>
      <c r="L9964" s="2">
        <v>45576</v>
      </c>
      <c r="O9964" t="str">
        <f>IF(ecommerce_10000[[#This Row],[Platform]]="Souq","sq",ecommerce_10000[[#This Row],[Platform]])</f>
        <v>Jumia</v>
      </c>
      <c r="P9964" t="str">
        <f>IF(E9964="Souq","sq",IF(E9964="Jumia","Jum",E9964))</f>
        <v>Jum</v>
      </c>
      <c r="Q9964">
        <f>VLOOKUP(ecommerce_10000[[#This Row],[City]],F:I,4,FALSE)</f>
        <v>13290.4</v>
      </c>
      <c r="R9964" s="1">
        <f>SUMIF(C:C,ecommerce_10000[[#This Row],[Category]],I:I)</f>
        <v>92327183.770000085</v>
      </c>
      <c r="S9964" s="1">
        <f>SUMIFS(I:I,C:C,C9964)</f>
        <v>92327183.770000085</v>
      </c>
      <c r="T9964" s="1" t="str">
        <f>INDEX(F:F,MATCH(ecommerce_10000[[#This Row],[TotalAmount]],I:I,0))</f>
        <v>Alexandria</v>
      </c>
    </row>
    <row r="9965" spans="1:20" x14ac:dyDescent="0.3">
      <c r="A9965" s="1" t="s">
        <v>10009</v>
      </c>
      <c r="B9965" s="1" t="s">
        <v>53</v>
      </c>
      <c r="C9965" s="1" t="s">
        <v>31</v>
      </c>
      <c r="D9965" s="1" t="s">
        <v>54</v>
      </c>
      <c r="E9965" s="1" t="s">
        <v>16</v>
      </c>
      <c r="F9965" s="1" t="s">
        <v>62</v>
      </c>
      <c r="G9965">
        <v>12125.25</v>
      </c>
      <c r="H9965">
        <v>4</v>
      </c>
      <c r="I9965">
        <v>48501</v>
      </c>
      <c r="J9965">
        <v>3.88</v>
      </c>
      <c r="K9965">
        <v>250</v>
      </c>
      <c r="L9965" s="2">
        <v>45536</v>
      </c>
      <c r="O9965" t="str">
        <f>IF(ecommerce_10000[[#This Row],[Platform]]="Souq","sq",ecommerce_10000[[#This Row],[Platform]])</f>
        <v>sq</v>
      </c>
      <c r="P9965" t="str">
        <f>IF(E9965="Souq","sq",IF(E9965="Jumia","Jum",E9965))</f>
        <v>sq</v>
      </c>
      <c r="Q9965">
        <f>VLOOKUP(ecommerce_10000[[#This Row],[City]],F:I,4,FALSE)</f>
        <v>27872.98</v>
      </c>
      <c r="R9965" s="1">
        <f>SUMIF(C:C,ecommerce_10000[[#This Row],[Category]],I:I)</f>
        <v>57542997.559999913</v>
      </c>
      <c r="S9965" s="1">
        <f>SUMIFS(I:I,C:C,C9965)</f>
        <v>57542997.559999913</v>
      </c>
      <c r="T9965" s="1" t="str">
        <f>INDEX(F:F,MATCH(ecommerce_10000[[#This Row],[TotalAmount]],I:I,0))</f>
        <v>Giza</v>
      </c>
    </row>
    <row r="9966" spans="1:20" x14ac:dyDescent="0.3">
      <c r="A9966" s="1" t="s">
        <v>10010</v>
      </c>
      <c r="B9966" s="1" t="s">
        <v>25</v>
      </c>
      <c r="C9966" s="1" t="s">
        <v>26</v>
      </c>
      <c r="D9966" s="1" t="s">
        <v>27</v>
      </c>
      <c r="E9966" s="1" t="s">
        <v>22</v>
      </c>
      <c r="F9966" s="1" t="s">
        <v>40</v>
      </c>
      <c r="G9966">
        <v>18513.150000000001</v>
      </c>
      <c r="H9966">
        <v>1</v>
      </c>
      <c r="I9966">
        <v>18513.150000000001</v>
      </c>
      <c r="J9966">
        <v>1.28</v>
      </c>
      <c r="K9966">
        <v>4718</v>
      </c>
      <c r="L9966" s="2">
        <v>45526</v>
      </c>
      <c r="O9966" t="str">
        <f>IF(ecommerce_10000[[#This Row],[Platform]]="Souq","sq",ecommerce_10000[[#This Row],[Platform]])</f>
        <v>Jumia</v>
      </c>
      <c r="P9966" t="str">
        <f>IF(E9966="Souq","sq",IF(E9966="Jumia","Jum",E9966))</f>
        <v>Jum</v>
      </c>
      <c r="Q9966">
        <f>VLOOKUP(ecommerce_10000[[#This Row],[City]],F:I,4,FALSE)</f>
        <v>99349.3</v>
      </c>
      <c r="R9966" s="1">
        <f>SUMIF(C:C,ecommerce_10000[[#This Row],[Category]],I:I)</f>
        <v>29200970.130000021</v>
      </c>
      <c r="S9966" s="1">
        <f>SUMIFS(I:I,C:C,C9966)</f>
        <v>29200970.130000021</v>
      </c>
      <c r="T9966" s="1" t="str">
        <f>INDEX(F:F,MATCH(ecommerce_10000[[#This Row],[TotalAmount]],I:I,0))</f>
        <v>Riyadh</v>
      </c>
    </row>
    <row r="9967" spans="1:20" x14ac:dyDescent="0.3">
      <c r="A9967" s="1" t="s">
        <v>10011</v>
      </c>
      <c r="B9967" s="1" t="s">
        <v>49</v>
      </c>
      <c r="C9967" s="1" t="s">
        <v>14</v>
      </c>
      <c r="D9967" s="1" t="s">
        <v>50</v>
      </c>
      <c r="E9967" s="1" t="s">
        <v>16</v>
      </c>
      <c r="F9967" s="1" t="s">
        <v>17</v>
      </c>
      <c r="G9967">
        <v>6134.45</v>
      </c>
      <c r="H9967">
        <v>2</v>
      </c>
      <c r="I9967">
        <v>12268.9</v>
      </c>
      <c r="J9967">
        <v>4.62</v>
      </c>
      <c r="K9967">
        <v>4834</v>
      </c>
      <c r="L9967" s="2">
        <v>45323</v>
      </c>
      <c r="O9967" t="str">
        <f>IF(ecommerce_10000[[#This Row],[Platform]]="Souq","sq",ecommerce_10000[[#This Row],[Platform]])</f>
        <v>sq</v>
      </c>
      <c r="P9967" t="str">
        <f>IF(E9967="Souq","sq",IF(E9967="Jumia","Jum",E9967))</f>
        <v>sq</v>
      </c>
      <c r="Q9967">
        <f>VLOOKUP(ecommerce_10000[[#This Row],[City]],F:I,4,FALSE)</f>
        <v>16284.02</v>
      </c>
      <c r="R9967" s="1">
        <f>SUMIF(C:C,ecommerce_10000[[#This Row],[Category]],I:I)</f>
        <v>92327183.770000085</v>
      </c>
      <c r="S9967" s="1">
        <f>SUMIFS(I:I,C:C,C9967)</f>
        <v>92327183.770000085</v>
      </c>
      <c r="T9967" s="1" t="str">
        <f>INDEX(F:F,MATCH(ecommerce_10000[[#This Row],[TotalAmount]],I:I,0))</f>
        <v>Cairo</v>
      </c>
    </row>
    <row r="9968" spans="1:20" x14ac:dyDescent="0.3">
      <c r="A9968" s="1" t="s">
        <v>10012</v>
      </c>
      <c r="B9968" s="1" t="s">
        <v>30</v>
      </c>
      <c r="C9968" s="1" t="s">
        <v>31</v>
      </c>
      <c r="D9968" s="1" t="s">
        <v>32</v>
      </c>
      <c r="E9968" s="1" t="s">
        <v>47</v>
      </c>
      <c r="F9968" s="1" t="s">
        <v>28</v>
      </c>
      <c r="G9968">
        <v>3420.82</v>
      </c>
      <c r="H9968">
        <v>3</v>
      </c>
      <c r="I9968">
        <v>10262.459999999999</v>
      </c>
      <c r="J9968">
        <v>3.61</v>
      </c>
      <c r="K9968">
        <v>1563</v>
      </c>
      <c r="L9968" s="2">
        <v>45425</v>
      </c>
      <c r="O9968" t="str">
        <f>IF(ecommerce_10000[[#This Row],[Platform]]="Souq","sq",ecommerce_10000[[#This Row],[Platform]])</f>
        <v>Amazon</v>
      </c>
      <c r="P9968" t="str">
        <f>IF(E9968="Souq","sq",IF(E9968="Jumia","Jum",E9968))</f>
        <v>Amazon</v>
      </c>
      <c r="Q9968">
        <f>VLOOKUP(ecommerce_10000[[#This Row],[City]],F:I,4,FALSE)</f>
        <v>26648.76</v>
      </c>
      <c r="R9968" s="1">
        <f>SUMIF(C:C,ecommerce_10000[[#This Row],[Category]],I:I)</f>
        <v>57542997.559999913</v>
      </c>
      <c r="S9968" s="1">
        <f>SUMIFS(I:I,C:C,C9968)</f>
        <v>57542997.559999913</v>
      </c>
      <c r="T9968" s="1" t="str">
        <f>INDEX(F:F,MATCH(ecommerce_10000[[#This Row],[TotalAmount]],I:I,0))</f>
        <v>Casablanca</v>
      </c>
    </row>
    <row r="9969" spans="1:20" x14ac:dyDescent="0.3">
      <c r="A9969" s="1" t="s">
        <v>10013</v>
      </c>
      <c r="B9969" s="1" t="s">
        <v>49</v>
      </c>
      <c r="C9969" s="1" t="s">
        <v>14</v>
      </c>
      <c r="D9969" s="1" t="s">
        <v>50</v>
      </c>
      <c r="E9969" s="1" t="s">
        <v>22</v>
      </c>
      <c r="F9969" s="1" t="s">
        <v>17</v>
      </c>
      <c r="G9969">
        <v>13164.66</v>
      </c>
      <c r="H9969">
        <v>2</v>
      </c>
      <c r="I9969">
        <v>26329.32</v>
      </c>
      <c r="J9969">
        <v>3.65</v>
      </c>
      <c r="K9969">
        <v>3378</v>
      </c>
      <c r="L9969" s="2">
        <v>45339</v>
      </c>
      <c r="O9969" t="str">
        <f>IF(ecommerce_10000[[#This Row],[Platform]]="Souq","sq",ecommerce_10000[[#This Row],[Platform]])</f>
        <v>Jumia</v>
      </c>
      <c r="P9969" t="str">
        <f>IF(E9969="Souq","sq",IF(E9969="Jumia","Jum",E9969))</f>
        <v>Jum</v>
      </c>
      <c r="Q9969">
        <f>VLOOKUP(ecommerce_10000[[#This Row],[City]],F:I,4,FALSE)</f>
        <v>16284.02</v>
      </c>
      <c r="R9969" s="1">
        <f>SUMIF(C:C,ecommerce_10000[[#This Row],[Category]],I:I)</f>
        <v>92327183.770000085</v>
      </c>
      <c r="S9969" s="1">
        <f>SUMIFS(I:I,C:C,C9969)</f>
        <v>92327183.770000085</v>
      </c>
      <c r="T9969" s="1" t="str">
        <f>INDEX(F:F,MATCH(ecommerce_10000[[#This Row],[TotalAmount]],I:I,0))</f>
        <v>Cairo</v>
      </c>
    </row>
    <row r="9970" spans="1:20" x14ac:dyDescent="0.3">
      <c r="A9970" s="1" t="s">
        <v>10014</v>
      </c>
      <c r="B9970" s="1" t="s">
        <v>53</v>
      </c>
      <c r="C9970" s="1" t="s">
        <v>31</v>
      </c>
      <c r="D9970" s="1" t="s">
        <v>54</v>
      </c>
      <c r="E9970" s="1" t="s">
        <v>22</v>
      </c>
      <c r="F9970" s="1" t="s">
        <v>17</v>
      </c>
      <c r="G9970">
        <v>17620.82</v>
      </c>
      <c r="H9970">
        <v>4</v>
      </c>
      <c r="I9970">
        <v>70483.28</v>
      </c>
      <c r="J9970">
        <v>2.4900000000000002</v>
      </c>
      <c r="K9970">
        <v>3124</v>
      </c>
      <c r="L9970" s="2">
        <v>45312</v>
      </c>
      <c r="O9970" t="str">
        <f>IF(ecommerce_10000[[#This Row],[Platform]]="Souq","sq",ecommerce_10000[[#This Row],[Platform]])</f>
        <v>Jumia</v>
      </c>
      <c r="P9970" t="str">
        <f>IF(E9970="Souq","sq",IF(E9970="Jumia","Jum",E9970))</f>
        <v>Jum</v>
      </c>
      <c r="Q9970">
        <f>VLOOKUP(ecommerce_10000[[#This Row],[City]],F:I,4,FALSE)</f>
        <v>16284.02</v>
      </c>
      <c r="R9970" s="1">
        <f>SUMIF(C:C,ecommerce_10000[[#This Row],[Category]],I:I)</f>
        <v>57542997.559999913</v>
      </c>
      <c r="S9970" s="1">
        <f>SUMIFS(I:I,C:C,C9970)</f>
        <v>57542997.559999913</v>
      </c>
      <c r="T9970" s="1" t="str">
        <f>INDEX(F:F,MATCH(ecommerce_10000[[#This Row],[TotalAmount]],I:I,0))</f>
        <v>Cairo</v>
      </c>
    </row>
    <row r="9971" spans="1:20" x14ac:dyDescent="0.3">
      <c r="A9971" s="1" t="s">
        <v>10015</v>
      </c>
      <c r="B9971" s="1" t="s">
        <v>13</v>
      </c>
      <c r="C9971" s="1" t="s">
        <v>14</v>
      </c>
      <c r="D9971" s="1" t="s">
        <v>15</v>
      </c>
      <c r="E9971" s="1" t="s">
        <v>47</v>
      </c>
      <c r="F9971" s="1" t="s">
        <v>17</v>
      </c>
      <c r="G9971">
        <v>5693.84</v>
      </c>
      <c r="H9971">
        <v>2</v>
      </c>
      <c r="I9971">
        <v>11387.68</v>
      </c>
      <c r="J9971">
        <v>4.2300000000000004</v>
      </c>
      <c r="K9971">
        <v>1106</v>
      </c>
      <c r="L9971" s="2">
        <v>45485</v>
      </c>
      <c r="O9971" t="str">
        <f>IF(ecommerce_10000[[#This Row],[Platform]]="Souq","sq",ecommerce_10000[[#This Row],[Platform]])</f>
        <v>Amazon</v>
      </c>
      <c r="P9971" t="str">
        <f>IF(E9971="Souq","sq",IF(E9971="Jumia","Jum",E9971))</f>
        <v>Amazon</v>
      </c>
      <c r="Q9971">
        <f>VLOOKUP(ecommerce_10000[[#This Row],[City]],F:I,4,FALSE)</f>
        <v>16284.02</v>
      </c>
      <c r="R9971" s="1">
        <f>SUMIF(C:C,ecommerce_10000[[#This Row],[Category]],I:I)</f>
        <v>92327183.770000085</v>
      </c>
      <c r="S9971" s="1">
        <f>SUMIFS(I:I,C:C,C9971)</f>
        <v>92327183.770000085</v>
      </c>
      <c r="T9971" s="1" t="str">
        <f>INDEX(F:F,MATCH(ecommerce_10000[[#This Row],[TotalAmount]],I:I,0))</f>
        <v>Cairo</v>
      </c>
    </row>
    <row r="9972" spans="1:20" x14ac:dyDescent="0.3">
      <c r="A9972" s="1" t="s">
        <v>10016</v>
      </c>
      <c r="B9972" s="1" t="s">
        <v>35</v>
      </c>
      <c r="C9972" s="1" t="s">
        <v>14</v>
      </c>
      <c r="D9972" s="1" t="s">
        <v>36</v>
      </c>
      <c r="E9972" s="1" t="s">
        <v>16</v>
      </c>
      <c r="F9972" s="1" t="s">
        <v>23</v>
      </c>
      <c r="G9972">
        <v>18829.330000000002</v>
      </c>
      <c r="H9972">
        <v>2</v>
      </c>
      <c r="I9972">
        <v>37658.660000000003</v>
      </c>
      <c r="J9972">
        <v>4.1900000000000004</v>
      </c>
      <c r="K9972">
        <v>4472</v>
      </c>
      <c r="L9972" s="2">
        <v>45399</v>
      </c>
      <c r="O9972" t="str">
        <f>IF(ecommerce_10000[[#This Row],[Platform]]="Souq","sq",ecommerce_10000[[#This Row],[Platform]])</f>
        <v>sq</v>
      </c>
      <c r="P9972" t="str">
        <f>IF(E9972="Souq","sq",IF(E9972="Jumia","Jum",E9972))</f>
        <v>sq</v>
      </c>
      <c r="Q9972">
        <f>VLOOKUP(ecommerce_10000[[#This Row],[City]],F:I,4,FALSE)</f>
        <v>13290.4</v>
      </c>
      <c r="R9972" s="1">
        <f>SUMIF(C:C,ecommerce_10000[[#This Row],[Category]],I:I)</f>
        <v>92327183.770000085</v>
      </c>
      <c r="S9972" s="1">
        <f>SUMIFS(I:I,C:C,C9972)</f>
        <v>92327183.770000085</v>
      </c>
      <c r="T9972" s="1" t="str">
        <f>INDEX(F:F,MATCH(ecommerce_10000[[#This Row],[TotalAmount]],I:I,0))</f>
        <v>Alexandria</v>
      </c>
    </row>
    <row r="9973" spans="1:20" x14ac:dyDescent="0.3">
      <c r="A9973" s="1" t="s">
        <v>10017</v>
      </c>
      <c r="B9973" s="1" t="s">
        <v>30</v>
      </c>
      <c r="C9973" s="1" t="s">
        <v>31</v>
      </c>
      <c r="D9973" s="1" t="s">
        <v>32</v>
      </c>
      <c r="E9973" s="1" t="s">
        <v>22</v>
      </c>
      <c r="F9973" s="1" t="s">
        <v>62</v>
      </c>
      <c r="G9973">
        <v>18338.2</v>
      </c>
      <c r="H9973">
        <v>3</v>
      </c>
      <c r="I9973">
        <v>55014.6</v>
      </c>
      <c r="J9973">
        <v>4.67</v>
      </c>
      <c r="K9973">
        <v>1445</v>
      </c>
      <c r="L9973" s="2">
        <v>45618</v>
      </c>
      <c r="O9973" t="str">
        <f>IF(ecommerce_10000[[#This Row],[Platform]]="Souq","sq",ecommerce_10000[[#This Row],[Platform]])</f>
        <v>Jumia</v>
      </c>
      <c r="P9973" t="str">
        <f>IF(E9973="Souq","sq",IF(E9973="Jumia","Jum",E9973))</f>
        <v>Jum</v>
      </c>
      <c r="Q9973">
        <f>VLOOKUP(ecommerce_10000[[#This Row],[City]],F:I,4,FALSE)</f>
        <v>27872.98</v>
      </c>
      <c r="R9973" s="1">
        <f>SUMIF(C:C,ecommerce_10000[[#This Row],[Category]],I:I)</f>
        <v>57542997.559999913</v>
      </c>
      <c r="S9973" s="1">
        <f>SUMIFS(I:I,C:C,C9973)</f>
        <v>57542997.559999913</v>
      </c>
      <c r="T9973" s="1" t="str">
        <f>INDEX(F:F,MATCH(ecommerce_10000[[#This Row],[TotalAmount]],I:I,0))</f>
        <v>Giza</v>
      </c>
    </row>
    <row r="9974" spans="1:20" x14ac:dyDescent="0.3">
      <c r="A9974" s="1" t="s">
        <v>10018</v>
      </c>
      <c r="B9974" s="1" t="s">
        <v>43</v>
      </c>
      <c r="C9974" s="1" t="s">
        <v>44</v>
      </c>
      <c r="D9974" s="1" t="s">
        <v>45</v>
      </c>
      <c r="E9974" s="1" t="s">
        <v>16</v>
      </c>
      <c r="F9974" s="1" t="s">
        <v>33</v>
      </c>
      <c r="G9974">
        <v>982.26</v>
      </c>
      <c r="H9974">
        <v>1</v>
      </c>
      <c r="I9974">
        <v>982.26</v>
      </c>
      <c r="J9974">
        <v>1.75</v>
      </c>
      <c r="K9974">
        <v>4638</v>
      </c>
      <c r="L9974" s="2">
        <v>45399</v>
      </c>
      <c r="O9974" t="str">
        <f>IF(ecommerce_10000[[#This Row],[Platform]]="Souq","sq",ecommerce_10000[[#This Row],[Platform]])</f>
        <v>sq</v>
      </c>
      <c r="P9974" t="str">
        <f>IF(E9974="Souq","sq",IF(E9974="Jumia","Jum",E9974))</f>
        <v>sq</v>
      </c>
      <c r="Q9974">
        <f>VLOOKUP(ecommerce_10000[[#This Row],[City]],F:I,4,FALSE)</f>
        <v>3665.44</v>
      </c>
      <c r="R9974" s="1">
        <f>SUMIF(C:C,ecommerce_10000[[#This Row],[Category]],I:I)</f>
        <v>31420413.200000018</v>
      </c>
      <c r="S9974" s="1">
        <f>SUMIFS(I:I,C:C,C9974)</f>
        <v>31420413.200000018</v>
      </c>
      <c r="T9974" s="1" t="str">
        <f>INDEX(F:F,MATCH(ecommerce_10000[[#This Row],[TotalAmount]],I:I,0))</f>
        <v>Dubai</v>
      </c>
    </row>
    <row r="9975" spans="1:20" x14ac:dyDescent="0.3">
      <c r="A9975" s="1" t="s">
        <v>10019</v>
      </c>
      <c r="B9975" s="1" t="s">
        <v>13</v>
      </c>
      <c r="C9975" s="1" t="s">
        <v>14</v>
      </c>
      <c r="D9975" s="1" t="s">
        <v>15</v>
      </c>
      <c r="E9975" s="1" t="s">
        <v>16</v>
      </c>
      <c r="F9975" s="1" t="s">
        <v>40</v>
      </c>
      <c r="G9975">
        <v>12778.33</v>
      </c>
      <c r="H9975">
        <v>3</v>
      </c>
      <c r="I9975">
        <v>38334.99</v>
      </c>
      <c r="J9975">
        <v>1.75</v>
      </c>
      <c r="K9975">
        <v>1252</v>
      </c>
      <c r="L9975" s="2">
        <v>45478</v>
      </c>
      <c r="O9975" t="str">
        <f>IF(ecommerce_10000[[#This Row],[Platform]]="Souq","sq",ecommerce_10000[[#This Row],[Platform]])</f>
        <v>sq</v>
      </c>
      <c r="P9975" t="str">
        <f>IF(E9975="Souq","sq",IF(E9975="Jumia","Jum",E9975))</f>
        <v>sq</v>
      </c>
      <c r="Q9975">
        <f>VLOOKUP(ecommerce_10000[[#This Row],[City]],F:I,4,FALSE)</f>
        <v>99349.3</v>
      </c>
      <c r="R9975" s="1">
        <f>SUMIF(C:C,ecommerce_10000[[#This Row],[Category]],I:I)</f>
        <v>92327183.770000085</v>
      </c>
      <c r="S9975" s="1">
        <f>SUMIFS(I:I,C:C,C9975)</f>
        <v>92327183.770000085</v>
      </c>
      <c r="T9975" s="1" t="str">
        <f>INDEX(F:F,MATCH(ecommerce_10000[[#This Row],[TotalAmount]],I:I,0))</f>
        <v>Riyadh</v>
      </c>
    </row>
    <row r="9976" spans="1:20" x14ac:dyDescent="0.3">
      <c r="A9976" s="1" t="s">
        <v>10020</v>
      </c>
      <c r="B9976" s="1" t="s">
        <v>25</v>
      </c>
      <c r="C9976" s="1" t="s">
        <v>26</v>
      </c>
      <c r="D9976" s="1" t="s">
        <v>27</v>
      </c>
      <c r="E9976" s="1" t="s">
        <v>47</v>
      </c>
      <c r="F9976" s="1" t="s">
        <v>23</v>
      </c>
      <c r="G9976">
        <v>6865.56</v>
      </c>
      <c r="H9976">
        <v>1</v>
      </c>
      <c r="I9976">
        <v>6865.56</v>
      </c>
      <c r="J9976">
        <v>2.77</v>
      </c>
      <c r="K9976">
        <v>2092</v>
      </c>
      <c r="L9976" s="2">
        <v>45554</v>
      </c>
      <c r="O9976" t="str">
        <f>IF(ecommerce_10000[[#This Row],[Platform]]="Souq","sq",ecommerce_10000[[#This Row],[Platform]])</f>
        <v>Amazon</v>
      </c>
      <c r="P9976" t="str">
        <f>IF(E9976="Souq","sq",IF(E9976="Jumia","Jum",E9976))</f>
        <v>Amazon</v>
      </c>
      <c r="Q9976">
        <f>VLOOKUP(ecommerce_10000[[#This Row],[City]],F:I,4,FALSE)</f>
        <v>13290.4</v>
      </c>
      <c r="R9976" s="1">
        <f>SUMIF(C:C,ecommerce_10000[[#This Row],[Category]],I:I)</f>
        <v>29200970.130000021</v>
      </c>
      <c r="S9976" s="1">
        <f>SUMIFS(I:I,C:C,C9976)</f>
        <v>29200970.130000021</v>
      </c>
      <c r="T9976" s="1" t="str">
        <f>INDEX(F:F,MATCH(ecommerce_10000[[#This Row],[TotalAmount]],I:I,0))</f>
        <v>Alexandria</v>
      </c>
    </row>
    <row r="9977" spans="1:20" x14ac:dyDescent="0.3">
      <c r="A9977" s="1" t="s">
        <v>10021</v>
      </c>
      <c r="B9977" s="1" t="s">
        <v>25</v>
      </c>
      <c r="C9977" s="1" t="s">
        <v>26</v>
      </c>
      <c r="D9977" s="1" t="s">
        <v>27</v>
      </c>
      <c r="E9977" s="1" t="s">
        <v>16</v>
      </c>
      <c r="F9977" s="1" t="s">
        <v>33</v>
      </c>
      <c r="G9977">
        <v>4203.17</v>
      </c>
      <c r="H9977">
        <v>3</v>
      </c>
      <c r="I9977">
        <v>12609.51</v>
      </c>
      <c r="J9977">
        <v>3.46</v>
      </c>
      <c r="K9977">
        <v>3765</v>
      </c>
      <c r="L9977" s="2">
        <v>45351</v>
      </c>
      <c r="O9977" t="str">
        <f>IF(ecommerce_10000[[#This Row],[Platform]]="Souq","sq",ecommerce_10000[[#This Row],[Platform]])</f>
        <v>sq</v>
      </c>
      <c r="P9977" t="str">
        <f>IF(E9977="Souq","sq",IF(E9977="Jumia","Jum",E9977))</f>
        <v>sq</v>
      </c>
      <c r="Q9977">
        <f>VLOOKUP(ecommerce_10000[[#This Row],[City]],F:I,4,FALSE)</f>
        <v>3665.44</v>
      </c>
      <c r="R9977" s="1">
        <f>SUMIF(C:C,ecommerce_10000[[#This Row],[Category]],I:I)</f>
        <v>29200970.130000021</v>
      </c>
      <c r="S9977" s="1">
        <f>SUMIFS(I:I,C:C,C9977)</f>
        <v>29200970.130000021</v>
      </c>
      <c r="T9977" s="1" t="str">
        <f>INDEX(F:F,MATCH(ecommerce_10000[[#This Row],[TotalAmount]],I:I,0))</f>
        <v>Dubai</v>
      </c>
    </row>
    <row r="9978" spans="1:20" x14ac:dyDescent="0.3">
      <c r="A9978" s="1" t="s">
        <v>10022</v>
      </c>
      <c r="B9978" s="1" t="s">
        <v>13</v>
      </c>
      <c r="C9978" s="1" t="s">
        <v>14</v>
      </c>
      <c r="D9978" s="1" t="s">
        <v>15</v>
      </c>
      <c r="E9978" s="1" t="s">
        <v>16</v>
      </c>
      <c r="F9978" s="1" t="s">
        <v>23</v>
      </c>
      <c r="G9978">
        <v>1136.8599999999999</v>
      </c>
      <c r="H9978">
        <v>3</v>
      </c>
      <c r="I9978">
        <v>3410.58</v>
      </c>
      <c r="J9978">
        <v>4.0999999999999996</v>
      </c>
      <c r="K9978">
        <v>839</v>
      </c>
      <c r="L9978" s="2">
        <v>45331</v>
      </c>
      <c r="O9978" t="str">
        <f>IF(ecommerce_10000[[#This Row],[Platform]]="Souq","sq",ecommerce_10000[[#This Row],[Platform]])</f>
        <v>sq</v>
      </c>
      <c r="P9978" t="str">
        <f>IF(E9978="Souq","sq",IF(E9978="Jumia","Jum",E9978))</f>
        <v>sq</v>
      </c>
      <c r="Q9978">
        <f>VLOOKUP(ecommerce_10000[[#This Row],[City]],F:I,4,FALSE)</f>
        <v>13290.4</v>
      </c>
      <c r="R9978" s="1">
        <f>SUMIF(C:C,ecommerce_10000[[#This Row],[Category]],I:I)</f>
        <v>92327183.770000085</v>
      </c>
      <c r="S9978" s="1">
        <f>SUMIFS(I:I,C:C,C9978)</f>
        <v>92327183.770000085</v>
      </c>
      <c r="T9978" s="1" t="str">
        <f>INDEX(F:F,MATCH(ecommerce_10000[[#This Row],[TotalAmount]],I:I,0))</f>
        <v>Alexandria</v>
      </c>
    </row>
    <row r="9979" spans="1:20" x14ac:dyDescent="0.3">
      <c r="A9979" s="1" t="s">
        <v>10023</v>
      </c>
      <c r="B9979" s="1" t="s">
        <v>35</v>
      </c>
      <c r="C9979" s="1" t="s">
        <v>14</v>
      </c>
      <c r="D9979" s="1" t="s">
        <v>36</v>
      </c>
      <c r="E9979" s="1" t="s">
        <v>47</v>
      </c>
      <c r="F9979" s="1" t="s">
        <v>17</v>
      </c>
      <c r="G9979">
        <v>2675.05</v>
      </c>
      <c r="H9979">
        <v>1</v>
      </c>
      <c r="I9979">
        <v>2675.05</v>
      </c>
      <c r="J9979">
        <v>4.28</v>
      </c>
      <c r="K9979">
        <v>3215</v>
      </c>
      <c r="L9979" s="2">
        <v>45618</v>
      </c>
      <c r="O9979" t="str">
        <f>IF(ecommerce_10000[[#This Row],[Platform]]="Souq","sq",ecommerce_10000[[#This Row],[Platform]])</f>
        <v>Amazon</v>
      </c>
      <c r="P9979" t="str">
        <f>IF(E9979="Souq","sq",IF(E9979="Jumia","Jum",E9979))</f>
        <v>Amazon</v>
      </c>
      <c r="Q9979">
        <f>VLOOKUP(ecommerce_10000[[#This Row],[City]],F:I,4,FALSE)</f>
        <v>16284.02</v>
      </c>
      <c r="R9979" s="1">
        <f>SUMIF(C:C,ecommerce_10000[[#This Row],[Category]],I:I)</f>
        <v>92327183.770000085</v>
      </c>
      <c r="S9979" s="1">
        <f>SUMIFS(I:I,C:C,C9979)</f>
        <v>92327183.770000085</v>
      </c>
      <c r="T9979" s="1" t="str">
        <f>INDEX(F:F,MATCH(ecommerce_10000[[#This Row],[TotalAmount]],I:I,0))</f>
        <v>Cairo</v>
      </c>
    </row>
    <row r="9980" spans="1:20" x14ac:dyDescent="0.3">
      <c r="A9980" s="1" t="s">
        <v>10024</v>
      </c>
      <c r="B9980" s="1" t="s">
        <v>49</v>
      </c>
      <c r="C9980" s="1" t="s">
        <v>14</v>
      </c>
      <c r="D9980" s="1" t="s">
        <v>50</v>
      </c>
      <c r="E9980" s="1" t="s">
        <v>47</v>
      </c>
      <c r="F9980" s="1" t="s">
        <v>17</v>
      </c>
      <c r="G9980">
        <v>3850.47</v>
      </c>
      <c r="H9980">
        <v>1</v>
      </c>
      <c r="I9980">
        <v>3850.47</v>
      </c>
      <c r="J9980">
        <v>2.78</v>
      </c>
      <c r="K9980">
        <v>3581</v>
      </c>
      <c r="L9980" s="2">
        <v>45344</v>
      </c>
      <c r="O9980" t="str">
        <f>IF(ecommerce_10000[[#This Row],[Platform]]="Souq","sq",ecommerce_10000[[#This Row],[Platform]])</f>
        <v>Amazon</v>
      </c>
      <c r="P9980" t="str">
        <f>IF(E9980="Souq","sq",IF(E9980="Jumia","Jum",E9980))</f>
        <v>Amazon</v>
      </c>
      <c r="Q9980">
        <f>VLOOKUP(ecommerce_10000[[#This Row],[City]],F:I,4,FALSE)</f>
        <v>16284.02</v>
      </c>
      <c r="R9980" s="1">
        <f>SUMIF(C:C,ecommerce_10000[[#This Row],[Category]],I:I)</f>
        <v>92327183.770000085</v>
      </c>
      <c r="S9980" s="1">
        <f>SUMIFS(I:I,C:C,C9980)</f>
        <v>92327183.770000085</v>
      </c>
      <c r="T9980" s="1" t="str">
        <f>INDEX(F:F,MATCH(ecommerce_10000[[#This Row],[TotalAmount]],I:I,0))</f>
        <v>Cairo</v>
      </c>
    </row>
    <row r="9981" spans="1:20" x14ac:dyDescent="0.3">
      <c r="A9981" s="1" t="s">
        <v>10025</v>
      </c>
      <c r="B9981" s="1" t="s">
        <v>43</v>
      </c>
      <c r="C9981" s="1" t="s">
        <v>44</v>
      </c>
      <c r="D9981" s="1" t="s">
        <v>45</v>
      </c>
      <c r="E9981" s="1" t="s">
        <v>16</v>
      </c>
      <c r="F9981" s="1" t="s">
        <v>62</v>
      </c>
      <c r="G9981">
        <v>10315.049999999999</v>
      </c>
      <c r="H9981">
        <v>1</v>
      </c>
      <c r="I9981">
        <v>10315.049999999999</v>
      </c>
      <c r="J9981">
        <v>1.89</v>
      </c>
      <c r="K9981">
        <v>479</v>
      </c>
      <c r="L9981" s="2">
        <v>45408</v>
      </c>
      <c r="O9981" t="str">
        <f>IF(ecommerce_10000[[#This Row],[Platform]]="Souq","sq",ecommerce_10000[[#This Row],[Platform]])</f>
        <v>sq</v>
      </c>
      <c r="P9981" t="str">
        <f>IF(E9981="Souq","sq",IF(E9981="Jumia","Jum",E9981))</f>
        <v>sq</v>
      </c>
      <c r="Q9981">
        <f>VLOOKUP(ecommerce_10000[[#This Row],[City]],F:I,4,FALSE)</f>
        <v>27872.98</v>
      </c>
      <c r="R9981" s="1">
        <f>SUMIF(C:C,ecommerce_10000[[#This Row],[Category]],I:I)</f>
        <v>31420413.200000018</v>
      </c>
      <c r="S9981" s="1">
        <f>SUMIFS(I:I,C:C,C9981)</f>
        <v>31420413.200000018</v>
      </c>
      <c r="T9981" s="1" t="str">
        <f>INDEX(F:F,MATCH(ecommerce_10000[[#This Row],[TotalAmount]],I:I,0))</f>
        <v>Giza</v>
      </c>
    </row>
    <row r="9982" spans="1:20" x14ac:dyDescent="0.3">
      <c r="A9982" s="1" t="s">
        <v>10026</v>
      </c>
      <c r="B9982" s="1" t="s">
        <v>19</v>
      </c>
      <c r="C9982" s="1" t="s">
        <v>20</v>
      </c>
      <c r="D9982" s="1" t="s">
        <v>21</v>
      </c>
      <c r="E9982" s="1" t="s">
        <v>47</v>
      </c>
      <c r="F9982" s="1" t="s">
        <v>33</v>
      </c>
      <c r="G9982">
        <v>15257.93</v>
      </c>
      <c r="H9982">
        <v>5</v>
      </c>
      <c r="I9982">
        <v>76289.649999999994</v>
      </c>
      <c r="J9982">
        <v>3.67</v>
      </c>
      <c r="K9982">
        <v>2131</v>
      </c>
      <c r="L9982" s="2">
        <v>45341</v>
      </c>
      <c r="O9982" t="str">
        <f>IF(ecommerce_10000[[#This Row],[Platform]]="Souq","sq",ecommerce_10000[[#This Row],[Platform]])</f>
        <v>Amazon</v>
      </c>
      <c r="P9982" t="str">
        <f>IF(E9982="Souq","sq",IF(E9982="Jumia","Jum",E9982))</f>
        <v>Amazon</v>
      </c>
      <c r="Q9982">
        <f>VLOOKUP(ecommerce_10000[[#This Row],[City]],F:I,4,FALSE)</f>
        <v>3665.44</v>
      </c>
      <c r="R9982" s="1">
        <f>SUMIF(C:C,ecommerce_10000[[#This Row],[Category]],I:I)</f>
        <v>91504159.730000004</v>
      </c>
      <c r="S9982" s="1">
        <f>SUMIFS(I:I,C:C,C9982)</f>
        <v>91504159.730000004</v>
      </c>
      <c r="T9982" s="1" t="str">
        <f>INDEX(F:F,MATCH(ecommerce_10000[[#This Row],[TotalAmount]],I:I,0))</f>
        <v>Dubai</v>
      </c>
    </row>
    <row r="9983" spans="1:20" x14ac:dyDescent="0.3">
      <c r="A9983" s="1" t="s">
        <v>10027</v>
      </c>
      <c r="B9983" s="1" t="s">
        <v>35</v>
      </c>
      <c r="C9983" s="1" t="s">
        <v>14</v>
      </c>
      <c r="D9983" s="1" t="s">
        <v>36</v>
      </c>
      <c r="E9983" s="1" t="s">
        <v>22</v>
      </c>
      <c r="F9983" s="1" t="s">
        <v>33</v>
      </c>
      <c r="G9983">
        <v>12830.85</v>
      </c>
      <c r="H9983">
        <v>2</v>
      </c>
      <c r="I9983">
        <v>25661.7</v>
      </c>
      <c r="J9983">
        <v>4.8899999999999997</v>
      </c>
      <c r="K9983">
        <v>698</v>
      </c>
      <c r="L9983" s="2">
        <v>45301</v>
      </c>
      <c r="O9983" t="str">
        <f>IF(ecommerce_10000[[#This Row],[Platform]]="Souq","sq",ecommerce_10000[[#This Row],[Platform]])</f>
        <v>Jumia</v>
      </c>
      <c r="P9983" t="str">
        <f>IF(E9983="Souq","sq",IF(E9983="Jumia","Jum",E9983))</f>
        <v>Jum</v>
      </c>
      <c r="Q9983">
        <f>VLOOKUP(ecommerce_10000[[#This Row],[City]],F:I,4,FALSE)</f>
        <v>3665.44</v>
      </c>
      <c r="R9983" s="1">
        <f>SUMIF(C:C,ecommerce_10000[[#This Row],[Category]],I:I)</f>
        <v>92327183.770000085</v>
      </c>
      <c r="S9983" s="1">
        <f>SUMIFS(I:I,C:C,C9983)</f>
        <v>92327183.770000085</v>
      </c>
      <c r="T9983" s="1" t="str">
        <f>INDEX(F:F,MATCH(ecommerce_10000[[#This Row],[TotalAmount]],I:I,0))</f>
        <v>Dubai</v>
      </c>
    </row>
    <row r="9984" spans="1:20" x14ac:dyDescent="0.3">
      <c r="A9984" s="1" t="s">
        <v>10028</v>
      </c>
      <c r="B9984" s="1" t="s">
        <v>38</v>
      </c>
      <c r="C9984" s="1" t="s">
        <v>20</v>
      </c>
      <c r="D9984" s="1" t="s">
        <v>39</v>
      </c>
      <c r="E9984" s="1" t="s">
        <v>47</v>
      </c>
      <c r="F9984" s="1" t="s">
        <v>33</v>
      </c>
      <c r="G9984">
        <v>6093.55</v>
      </c>
      <c r="H9984">
        <v>4</v>
      </c>
      <c r="I9984">
        <v>24374.2</v>
      </c>
      <c r="J9984">
        <v>1.54</v>
      </c>
      <c r="K9984">
        <v>3604</v>
      </c>
      <c r="L9984" s="2">
        <v>45554</v>
      </c>
      <c r="O9984" t="str">
        <f>IF(ecommerce_10000[[#This Row],[Platform]]="Souq","sq",ecommerce_10000[[#This Row],[Platform]])</f>
        <v>Amazon</v>
      </c>
      <c r="P9984" t="str">
        <f>IF(E9984="Souq","sq",IF(E9984="Jumia","Jum",E9984))</f>
        <v>Amazon</v>
      </c>
      <c r="Q9984">
        <f>VLOOKUP(ecommerce_10000[[#This Row],[City]],F:I,4,FALSE)</f>
        <v>3665.44</v>
      </c>
      <c r="R9984" s="1">
        <f>SUMIF(C:C,ecommerce_10000[[#This Row],[Category]],I:I)</f>
        <v>91504159.730000004</v>
      </c>
      <c r="S9984" s="1">
        <f>SUMIFS(I:I,C:C,C9984)</f>
        <v>91504159.730000004</v>
      </c>
      <c r="T9984" s="1" t="str">
        <f>INDEX(F:F,MATCH(ecommerce_10000[[#This Row],[TotalAmount]],I:I,0))</f>
        <v>Dubai</v>
      </c>
    </row>
    <row r="9985" spans="1:20" x14ac:dyDescent="0.3">
      <c r="A9985" s="1" t="s">
        <v>10029</v>
      </c>
      <c r="B9985" s="1" t="s">
        <v>53</v>
      </c>
      <c r="C9985" s="1" t="s">
        <v>31</v>
      </c>
      <c r="D9985" s="1" t="s">
        <v>54</v>
      </c>
      <c r="E9985" s="1" t="s">
        <v>47</v>
      </c>
      <c r="F9985" s="1" t="s">
        <v>23</v>
      </c>
      <c r="G9985">
        <v>7339.72</v>
      </c>
      <c r="H9985">
        <v>5</v>
      </c>
      <c r="I9985">
        <v>36698.6</v>
      </c>
      <c r="J9985">
        <v>1.82</v>
      </c>
      <c r="K9985">
        <v>3518</v>
      </c>
      <c r="L9985" s="2">
        <v>45333</v>
      </c>
      <c r="O9985" t="str">
        <f>IF(ecommerce_10000[[#This Row],[Platform]]="Souq","sq",ecommerce_10000[[#This Row],[Platform]])</f>
        <v>Amazon</v>
      </c>
      <c r="P9985" t="str">
        <f>IF(E9985="Souq","sq",IF(E9985="Jumia","Jum",E9985))</f>
        <v>Amazon</v>
      </c>
      <c r="Q9985">
        <f>VLOOKUP(ecommerce_10000[[#This Row],[City]],F:I,4,FALSE)</f>
        <v>13290.4</v>
      </c>
      <c r="R9985" s="1">
        <f>SUMIF(C:C,ecommerce_10000[[#This Row],[Category]],I:I)</f>
        <v>57542997.559999913</v>
      </c>
      <c r="S9985" s="1">
        <f>SUMIFS(I:I,C:C,C9985)</f>
        <v>57542997.559999913</v>
      </c>
      <c r="T9985" s="1" t="str">
        <f>INDEX(F:F,MATCH(ecommerce_10000[[#This Row],[TotalAmount]],I:I,0))</f>
        <v>Alexandria</v>
      </c>
    </row>
    <row r="9986" spans="1:20" x14ac:dyDescent="0.3">
      <c r="A9986" s="1" t="s">
        <v>10030</v>
      </c>
      <c r="B9986" s="1" t="s">
        <v>65</v>
      </c>
      <c r="C9986" s="1" t="s">
        <v>20</v>
      </c>
      <c r="D9986" s="1" t="s">
        <v>66</v>
      </c>
      <c r="E9986" s="1" t="s">
        <v>16</v>
      </c>
      <c r="F9986" s="1" t="s">
        <v>33</v>
      </c>
      <c r="G9986">
        <v>15847.46</v>
      </c>
      <c r="H9986">
        <v>5</v>
      </c>
      <c r="I9986">
        <v>79237.3</v>
      </c>
      <c r="J9986">
        <v>2.5099999999999998</v>
      </c>
      <c r="K9986">
        <v>4700</v>
      </c>
      <c r="L9986" s="2">
        <v>45389</v>
      </c>
      <c r="O9986" t="str">
        <f>IF(ecommerce_10000[[#This Row],[Platform]]="Souq","sq",ecommerce_10000[[#This Row],[Platform]])</f>
        <v>sq</v>
      </c>
      <c r="P9986" t="str">
        <f>IF(E9986="Souq","sq",IF(E9986="Jumia","Jum",E9986))</f>
        <v>sq</v>
      </c>
      <c r="Q9986">
        <f>VLOOKUP(ecommerce_10000[[#This Row],[City]],F:I,4,FALSE)</f>
        <v>3665.44</v>
      </c>
      <c r="R9986" s="1">
        <f>SUMIF(C:C,ecommerce_10000[[#This Row],[Category]],I:I)</f>
        <v>91504159.730000004</v>
      </c>
      <c r="S9986" s="1">
        <f>SUMIFS(I:I,C:C,C9986)</f>
        <v>91504159.730000004</v>
      </c>
      <c r="T9986" s="1" t="str">
        <f>INDEX(F:F,MATCH(ecommerce_10000[[#This Row],[TotalAmount]],I:I,0))</f>
        <v>Dubai</v>
      </c>
    </row>
    <row r="9987" spans="1:20" x14ac:dyDescent="0.3">
      <c r="A9987" s="1" t="s">
        <v>10031</v>
      </c>
      <c r="B9987" s="1" t="s">
        <v>35</v>
      </c>
      <c r="C9987" s="1" t="s">
        <v>14</v>
      </c>
      <c r="D9987" s="1" t="s">
        <v>36</v>
      </c>
      <c r="E9987" s="1" t="s">
        <v>16</v>
      </c>
      <c r="F9987" s="1" t="s">
        <v>17</v>
      </c>
      <c r="G9987">
        <v>15329.04</v>
      </c>
      <c r="H9987">
        <v>5</v>
      </c>
      <c r="I9987">
        <v>76645.2</v>
      </c>
      <c r="J9987">
        <v>3.87</v>
      </c>
      <c r="K9987">
        <v>15</v>
      </c>
      <c r="L9987" s="2">
        <v>45595</v>
      </c>
      <c r="O9987" t="str">
        <f>IF(ecommerce_10000[[#This Row],[Platform]]="Souq","sq",ecommerce_10000[[#This Row],[Platform]])</f>
        <v>sq</v>
      </c>
      <c r="P9987" t="str">
        <f>IF(E9987="Souq","sq",IF(E9987="Jumia","Jum",E9987))</f>
        <v>sq</v>
      </c>
      <c r="Q9987">
        <f>VLOOKUP(ecommerce_10000[[#This Row],[City]],F:I,4,FALSE)</f>
        <v>16284.02</v>
      </c>
      <c r="R9987" s="1">
        <f>SUMIF(C:C,ecommerce_10000[[#This Row],[Category]],I:I)</f>
        <v>92327183.770000085</v>
      </c>
      <c r="S9987" s="1">
        <f>SUMIFS(I:I,C:C,C9987)</f>
        <v>92327183.770000085</v>
      </c>
      <c r="T9987" s="1" t="str">
        <f>INDEX(F:F,MATCH(ecommerce_10000[[#This Row],[TotalAmount]],I:I,0))</f>
        <v>Cairo</v>
      </c>
    </row>
    <row r="9988" spans="1:20" x14ac:dyDescent="0.3">
      <c r="A9988" s="1" t="s">
        <v>10032</v>
      </c>
      <c r="B9988" s="1" t="s">
        <v>13</v>
      </c>
      <c r="C9988" s="1" t="s">
        <v>14</v>
      </c>
      <c r="D9988" s="1" t="s">
        <v>15</v>
      </c>
      <c r="E9988" s="1" t="s">
        <v>16</v>
      </c>
      <c r="F9988" s="1" t="s">
        <v>33</v>
      </c>
      <c r="G9988">
        <v>18415.53</v>
      </c>
      <c r="H9988">
        <v>1</v>
      </c>
      <c r="I9988">
        <v>18415.53</v>
      </c>
      <c r="J9988">
        <v>2.0099999999999998</v>
      </c>
      <c r="K9988">
        <v>2446</v>
      </c>
      <c r="L9988" s="2">
        <v>45300</v>
      </c>
      <c r="O9988" t="str">
        <f>IF(ecommerce_10000[[#This Row],[Platform]]="Souq","sq",ecommerce_10000[[#This Row],[Platform]])</f>
        <v>sq</v>
      </c>
      <c r="P9988" t="str">
        <f>IF(E9988="Souq","sq",IF(E9988="Jumia","Jum",E9988))</f>
        <v>sq</v>
      </c>
      <c r="Q9988">
        <f>VLOOKUP(ecommerce_10000[[#This Row],[City]],F:I,4,FALSE)</f>
        <v>3665.44</v>
      </c>
      <c r="R9988" s="1">
        <f>SUMIF(C:C,ecommerce_10000[[#This Row],[Category]],I:I)</f>
        <v>92327183.770000085</v>
      </c>
      <c r="S9988" s="1">
        <f>SUMIFS(I:I,C:C,C9988)</f>
        <v>92327183.770000085</v>
      </c>
      <c r="T9988" s="1" t="str">
        <f>INDEX(F:F,MATCH(ecommerce_10000[[#This Row],[TotalAmount]],I:I,0))</f>
        <v>Dubai</v>
      </c>
    </row>
    <row r="9989" spans="1:20" x14ac:dyDescent="0.3">
      <c r="A9989" s="1" t="s">
        <v>10033</v>
      </c>
      <c r="B9989" s="1" t="s">
        <v>19</v>
      </c>
      <c r="C9989" s="1" t="s">
        <v>20</v>
      </c>
      <c r="D9989" s="1" t="s">
        <v>21</v>
      </c>
      <c r="E9989" s="1" t="s">
        <v>47</v>
      </c>
      <c r="F9989" s="1" t="s">
        <v>28</v>
      </c>
      <c r="G9989">
        <v>17139.830000000002</v>
      </c>
      <c r="H9989">
        <v>2</v>
      </c>
      <c r="I9989">
        <v>34279.660000000003</v>
      </c>
      <c r="J9989">
        <v>2.37</v>
      </c>
      <c r="K9989">
        <v>920</v>
      </c>
      <c r="L9989" s="2">
        <v>45456</v>
      </c>
      <c r="O9989" t="str">
        <f>IF(ecommerce_10000[[#This Row],[Platform]]="Souq","sq",ecommerce_10000[[#This Row],[Platform]])</f>
        <v>Amazon</v>
      </c>
      <c r="P9989" t="str">
        <f>IF(E9989="Souq","sq",IF(E9989="Jumia","Jum",E9989))</f>
        <v>Amazon</v>
      </c>
      <c r="Q9989">
        <f>VLOOKUP(ecommerce_10000[[#This Row],[City]],F:I,4,FALSE)</f>
        <v>26648.76</v>
      </c>
      <c r="R9989" s="1">
        <f>SUMIF(C:C,ecommerce_10000[[#This Row],[Category]],I:I)</f>
        <v>91504159.730000004</v>
      </c>
      <c r="S9989" s="1">
        <f>SUMIFS(I:I,C:C,C9989)</f>
        <v>91504159.730000004</v>
      </c>
      <c r="T9989" s="1" t="str">
        <f>INDEX(F:F,MATCH(ecommerce_10000[[#This Row],[TotalAmount]],I:I,0))</f>
        <v>Casablanca</v>
      </c>
    </row>
    <row r="9990" spans="1:20" x14ac:dyDescent="0.3">
      <c r="A9990" s="1" t="s">
        <v>10034</v>
      </c>
      <c r="B9990" s="1" t="s">
        <v>53</v>
      </c>
      <c r="C9990" s="1" t="s">
        <v>31</v>
      </c>
      <c r="D9990" s="1" t="s">
        <v>54</v>
      </c>
      <c r="E9990" s="1" t="s">
        <v>47</v>
      </c>
      <c r="F9990" s="1" t="s">
        <v>62</v>
      </c>
      <c r="G9990">
        <v>9093.51</v>
      </c>
      <c r="H9990">
        <v>5</v>
      </c>
      <c r="I9990">
        <v>45467.55</v>
      </c>
      <c r="J9990">
        <v>4.08</v>
      </c>
      <c r="K9990">
        <v>4273</v>
      </c>
      <c r="L9990" s="2">
        <v>45606</v>
      </c>
      <c r="O9990" t="str">
        <f>IF(ecommerce_10000[[#This Row],[Platform]]="Souq","sq",ecommerce_10000[[#This Row],[Platform]])</f>
        <v>Amazon</v>
      </c>
      <c r="P9990" t="str">
        <f>IF(E9990="Souq","sq",IF(E9990="Jumia","Jum",E9990))</f>
        <v>Amazon</v>
      </c>
      <c r="Q9990">
        <f>VLOOKUP(ecommerce_10000[[#This Row],[City]],F:I,4,FALSE)</f>
        <v>27872.98</v>
      </c>
      <c r="R9990" s="1">
        <f>SUMIF(C:C,ecommerce_10000[[#This Row],[Category]],I:I)</f>
        <v>57542997.559999913</v>
      </c>
      <c r="S9990" s="1">
        <f>SUMIFS(I:I,C:C,C9990)</f>
        <v>57542997.559999913</v>
      </c>
      <c r="T9990" s="1" t="str">
        <f>INDEX(F:F,MATCH(ecommerce_10000[[#This Row],[TotalAmount]],I:I,0))</f>
        <v>Giza</v>
      </c>
    </row>
    <row r="9991" spans="1:20" x14ac:dyDescent="0.3">
      <c r="A9991" s="1" t="s">
        <v>10035</v>
      </c>
      <c r="B9991" s="1" t="s">
        <v>25</v>
      </c>
      <c r="C9991" s="1" t="s">
        <v>26</v>
      </c>
      <c r="D9991" s="1" t="s">
        <v>27</v>
      </c>
      <c r="E9991" s="1" t="s">
        <v>47</v>
      </c>
      <c r="F9991" s="1" t="s">
        <v>28</v>
      </c>
      <c r="G9991">
        <v>6882.22</v>
      </c>
      <c r="H9991">
        <v>5</v>
      </c>
      <c r="I9991">
        <v>34411.1</v>
      </c>
      <c r="J9991">
        <v>3.13</v>
      </c>
      <c r="K9991">
        <v>2771</v>
      </c>
      <c r="L9991" s="2">
        <v>45517</v>
      </c>
      <c r="O9991" t="str">
        <f>IF(ecommerce_10000[[#This Row],[Platform]]="Souq","sq",ecommerce_10000[[#This Row],[Platform]])</f>
        <v>Amazon</v>
      </c>
      <c r="P9991" t="str">
        <f>IF(E9991="Souq","sq",IF(E9991="Jumia","Jum",E9991))</f>
        <v>Amazon</v>
      </c>
      <c r="Q9991">
        <f>VLOOKUP(ecommerce_10000[[#This Row],[City]],F:I,4,FALSE)</f>
        <v>26648.76</v>
      </c>
      <c r="R9991" s="1">
        <f>SUMIF(C:C,ecommerce_10000[[#This Row],[Category]],I:I)</f>
        <v>29200970.130000021</v>
      </c>
      <c r="S9991" s="1">
        <f>SUMIFS(I:I,C:C,C9991)</f>
        <v>29200970.130000021</v>
      </c>
      <c r="T9991" s="1" t="str">
        <f>INDEX(F:F,MATCH(ecommerce_10000[[#This Row],[TotalAmount]],I:I,0))</f>
        <v>Casablanca</v>
      </c>
    </row>
    <row r="9992" spans="1:20" x14ac:dyDescent="0.3">
      <c r="A9992" s="1" t="s">
        <v>10036</v>
      </c>
      <c r="B9992" s="1" t="s">
        <v>13</v>
      </c>
      <c r="C9992" s="1" t="s">
        <v>14</v>
      </c>
      <c r="D9992" s="1" t="s">
        <v>15</v>
      </c>
      <c r="E9992" s="1" t="s">
        <v>16</v>
      </c>
      <c r="F9992" s="1" t="s">
        <v>28</v>
      </c>
      <c r="G9992">
        <v>3397.33</v>
      </c>
      <c r="H9992">
        <v>4</v>
      </c>
      <c r="I9992">
        <v>13589.32</v>
      </c>
      <c r="J9992">
        <v>1.37</v>
      </c>
      <c r="K9992">
        <v>370</v>
      </c>
      <c r="L9992" s="2">
        <v>45332</v>
      </c>
      <c r="O9992" t="str">
        <f>IF(ecommerce_10000[[#This Row],[Platform]]="Souq","sq",ecommerce_10000[[#This Row],[Platform]])</f>
        <v>sq</v>
      </c>
      <c r="P9992" t="str">
        <f>IF(E9992="Souq","sq",IF(E9992="Jumia","Jum",E9992))</f>
        <v>sq</v>
      </c>
      <c r="Q9992">
        <f>VLOOKUP(ecommerce_10000[[#This Row],[City]],F:I,4,FALSE)</f>
        <v>26648.76</v>
      </c>
      <c r="R9992" s="1">
        <f>SUMIF(C:C,ecommerce_10000[[#This Row],[Category]],I:I)</f>
        <v>92327183.770000085</v>
      </c>
      <c r="S9992" s="1">
        <f>SUMIFS(I:I,C:C,C9992)</f>
        <v>92327183.770000085</v>
      </c>
      <c r="T9992" s="1" t="str">
        <f>INDEX(F:F,MATCH(ecommerce_10000[[#This Row],[TotalAmount]],I:I,0))</f>
        <v>Casablanca</v>
      </c>
    </row>
    <row r="9993" spans="1:20" x14ac:dyDescent="0.3">
      <c r="A9993" s="1" t="s">
        <v>10037</v>
      </c>
      <c r="B9993" s="1" t="s">
        <v>35</v>
      </c>
      <c r="C9993" s="1" t="s">
        <v>14</v>
      </c>
      <c r="D9993" s="1" t="s">
        <v>36</v>
      </c>
      <c r="E9993" s="1" t="s">
        <v>22</v>
      </c>
      <c r="F9993" s="1" t="s">
        <v>23</v>
      </c>
      <c r="G9993">
        <v>5108.58</v>
      </c>
      <c r="H9993">
        <v>5</v>
      </c>
      <c r="I9993">
        <v>25542.9</v>
      </c>
      <c r="J9993">
        <v>4.13</v>
      </c>
      <c r="K9993">
        <v>1586</v>
      </c>
      <c r="L9993" s="2">
        <v>45538</v>
      </c>
      <c r="O9993" t="str">
        <f>IF(ecommerce_10000[[#This Row],[Platform]]="Souq","sq",ecommerce_10000[[#This Row],[Platform]])</f>
        <v>Jumia</v>
      </c>
      <c r="P9993" t="str">
        <f>IF(E9993="Souq","sq",IF(E9993="Jumia","Jum",E9993))</f>
        <v>Jum</v>
      </c>
      <c r="Q9993">
        <f>VLOOKUP(ecommerce_10000[[#This Row],[City]],F:I,4,FALSE)</f>
        <v>13290.4</v>
      </c>
      <c r="R9993" s="1">
        <f>SUMIF(C:C,ecommerce_10000[[#This Row],[Category]],I:I)</f>
        <v>92327183.770000085</v>
      </c>
      <c r="S9993" s="1">
        <f>SUMIFS(I:I,C:C,C9993)</f>
        <v>92327183.770000085</v>
      </c>
      <c r="T9993" s="1" t="str">
        <f>INDEX(F:F,MATCH(ecommerce_10000[[#This Row],[TotalAmount]],I:I,0))</f>
        <v>Alexandria</v>
      </c>
    </row>
    <row r="9994" spans="1:20" x14ac:dyDescent="0.3">
      <c r="A9994" s="1" t="s">
        <v>10038</v>
      </c>
      <c r="B9994" s="1" t="s">
        <v>19</v>
      </c>
      <c r="C9994" s="1" t="s">
        <v>20</v>
      </c>
      <c r="D9994" s="1" t="s">
        <v>21</v>
      </c>
      <c r="E9994" s="1" t="s">
        <v>22</v>
      </c>
      <c r="F9994" s="1" t="s">
        <v>17</v>
      </c>
      <c r="G9994">
        <v>12745.76</v>
      </c>
      <c r="H9994">
        <v>3</v>
      </c>
      <c r="I9994">
        <v>38237.279999999999</v>
      </c>
      <c r="J9994">
        <v>3.09</v>
      </c>
      <c r="K9994">
        <v>785</v>
      </c>
      <c r="L9994" s="2">
        <v>45457</v>
      </c>
      <c r="O9994" t="str">
        <f>IF(ecommerce_10000[[#This Row],[Platform]]="Souq","sq",ecommerce_10000[[#This Row],[Platform]])</f>
        <v>Jumia</v>
      </c>
      <c r="P9994" t="str">
        <f>IF(E9994="Souq","sq",IF(E9994="Jumia","Jum",E9994))</f>
        <v>Jum</v>
      </c>
      <c r="Q9994">
        <f>VLOOKUP(ecommerce_10000[[#This Row],[City]],F:I,4,FALSE)</f>
        <v>16284.02</v>
      </c>
      <c r="R9994" s="1">
        <f>SUMIF(C:C,ecommerce_10000[[#This Row],[Category]],I:I)</f>
        <v>91504159.730000004</v>
      </c>
      <c r="S9994" s="1">
        <f>SUMIFS(I:I,C:C,C9994)</f>
        <v>91504159.730000004</v>
      </c>
      <c r="T9994" s="1" t="str">
        <f>INDEX(F:F,MATCH(ecommerce_10000[[#This Row],[TotalAmount]],I:I,0))</f>
        <v>Cairo</v>
      </c>
    </row>
    <row r="9995" spans="1:20" x14ac:dyDescent="0.3">
      <c r="A9995" s="1" t="s">
        <v>10039</v>
      </c>
      <c r="B9995" s="1" t="s">
        <v>35</v>
      </c>
      <c r="C9995" s="1" t="s">
        <v>14</v>
      </c>
      <c r="D9995" s="1" t="s">
        <v>36</v>
      </c>
      <c r="E9995" s="1" t="s">
        <v>16</v>
      </c>
      <c r="F9995" s="1" t="s">
        <v>28</v>
      </c>
      <c r="G9995">
        <v>19530.95</v>
      </c>
      <c r="H9995">
        <v>4</v>
      </c>
      <c r="I9995">
        <v>78123.8</v>
      </c>
      <c r="J9995">
        <v>4.34</v>
      </c>
      <c r="K9995">
        <v>4356</v>
      </c>
      <c r="L9995" s="2">
        <v>45392</v>
      </c>
      <c r="O9995" t="str">
        <f>IF(ecommerce_10000[[#This Row],[Platform]]="Souq","sq",ecommerce_10000[[#This Row],[Platform]])</f>
        <v>sq</v>
      </c>
      <c r="P9995" t="str">
        <f>IF(E9995="Souq","sq",IF(E9995="Jumia","Jum",E9995))</f>
        <v>sq</v>
      </c>
      <c r="Q9995">
        <f>VLOOKUP(ecommerce_10000[[#This Row],[City]],F:I,4,FALSE)</f>
        <v>26648.76</v>
      </c>
      <c r="R9995" s="1">
        <f>SUMIF(C:C,ecommerce_10000[[#This Row],[Category]],I:I)</f>
        <v>92327183.770000085</v>
      </c>
      <c r="S9995" s="1">
        <f>SUMIFS(I:I,C:C,C9995)</f>
        <v>92327183.770000085</v>
      </c>
      <c r="T9995" s="1" t="str">
        <f>INDEX(F:F,MATCH(ecommerce_10000[[#This Row],[TotalAmount]],I:I,0))</f>
        <v>Casablanca</v>
      </c>
    </row>
    <row r="9996" spans="1:20" x14ac:dyDescent="0.3">
      <c r="A9996" s="1" t="s">
        <v>10040</v>
      </c>
      <c r="B9996" s="1" t="s">
        <v>65</v>
      </c>
      <c r="C9996" s="1" t="s">
        <v>20</v>
      </c>
      <c r="D9996" s="1" t="s">
        <v>66</v>
      </c>
      <c r="E9996" s="1" t="s">
        <v>22</v>
      </c>
      <c r="F9996" s="1" t="s">
        <v>17</v>
      </c>
      <c r="G9996">
        <v>6384.43</v>
      </c>
      <c r="H9996">
        <v>3</v>
      </c>
      <c r="I9996">
        <v>19153.29</v>
      </c>
      <c r="J9996">
        <v>3.04</v>
      </c>
      <c r="K9996">
        <v>2551</v>
      </c>
      <c r="L9996" s="2">
        <v>45428</v>
      </c>
      <c r="O9996" t="str">
        <f>IF(ecommerce_10000[[#This Row],[Platform]]="Souq","sq",ecommerce_10000[[#This Row],[Platform]])</f>
        <v>Jumia</v>
      </c>
      <c r="P9996" t="str">
        <f>IF(E9996="Souq","sq",IF(E9996="Jumia","Jum",E9996))</f>
        <v>Jum</v>
      </c>
      <c r="Q9996">
        <f>VLOOKUP(ecommerce_10000[[#This Row],[City]],F:I,4,FALSE)</f>
        <v>16284.02</v>
      </c>
      <c r="R9996" s="1">
        <f>SUMIF(C:C,ecommerce_10000[[#This Row],[Category]],I:I)</f>
        <v>91504159.730000004</v>
      </c>
      <c r="S9996" s="1">
        <f>SUMIFS(I:I,C:C,C9996)</f>
        <v>91504159.730000004</v>
      </c>
      <c r="T9996" s="1" t="str">
        <f>INDEX(F:F,MATCH(ecommerce_10000[[#This Row],[TotalAmount]],I:I,0))</f>
        <v>Cairo</v>
      </c>
    </row>
    <row r="9997" spans="1:20" x14ac:dyDescent="0.3">
      <c r="A9997" s="1" t="s">
        <v>10041</v>
      </c>
      <c r="B9997" s="1" t="s">
        <v>30</v>
      </c>
      <c r="C9997" s="1" t="s">
        <v>31</v>
      </c>
      <c r="D9997" s="1" t="s">
        <v>32</v>
      </c>
      <c r="E9997" s="1" t="s">
        <v>22</v>
      </c>
      <c r="F9997" s="1" t="s">
        <v>40</v>
      </c>
      <c r="G9997">
        <v>3571.93</v>
      </c>
      <c r="H9997">
        <v>1</v>
      </c>
      <c r="I9997">
        <v>3571.93</v>
      </c>
      <c r="J9997">
        <v>1.05</v>
      </c>
      <c r="K9997">
        <v>2154</v>
      </c>
      <c r="L9997" s="2">
        <v>45433</v>
      </c>
      <c r="O9997" t="str">
        <f>IF(ecommerce_10000[[#This Row],[Platform]]="Souq","sq",ecommerce_10000[[#This Row],[Platform]])</f>
        <v>Jumia</v>
      </c>
      <c r="P9997" t="str">
        <f>IF(E9997="Souq","sq",IF(E9997="Jumia","Jum",E9997))</f>
        <v>Jum</v>
      </c>
      <c r="Q9997">
        <f>VLOOKUP(ecommerce_10000[[#This Row],[City]],F:I,4,FALSE)</f>
        <v>99349.3</v>
      </c>
      <c r="R9997" s="1">
        <f>SUMIF(C:C,ecommerce_10000[[#This Row],[Category]],I:I)</f>
        <v>57542997.559999913</v>
      </c>
      <c r="S9997" s="1">
        <f>SUMIFS(I:I,C:C,C9997)</f>
        <v>57542997.559999913</v>
      </c>
      <c r="T9997" s="1" t="str">
        <f>INDEX(F:F,MATCH(ecommerce_10000[[#This Row],[TotalAmount]],I:I,0))</f>
        <v>Riyadh</v>
      </c>
    </row>
    <row r="9998" spans="1:20" x14ac:dyDescent="0.3">
      <c r="A9998" s="1" t="s">
        <v>10042</v>
      </c>
      <c r="B9998" s="1" t="s">
        <v>65</v>
      </c>
      <c r="C9998" s="1" t="s">
        <v>20</v>
      </c>
      <c r="D9998" s="1" t="s">
        <v>66</v>
      </c>
      <c r="E9998" s="1" t="s">
        <v>16</v>
      </c>
      <c r="F9998" s="1" t="s">
        <v>17</v>
      </c>
      <c r="G9998">
        <v>2974.55</v>
      </c>
      <c r="H9998">
        <v>4</v>
      </c>
      <c r="I9998">
        <v>11898.2</v>
      </c>
      <c r="J9998">
        <v>2.6</v>
      </c>
      <c r="K9998">
        <v>1796</v>
      </c>
      <c r="L9998" s="2">
        <v>45623</v>
      </c>
      <c r="O9998" t="str">
        <f>IF(ecommerce_10000[[#This Row],[Platform]]="Souq","sq",ecommerce_10000[[#This Row],[Platform]])</f>
        <v>sq</v>
      </c>
      <c r="P9998" t="str">
        <f>IF(E9998="Souq","sq",IF(E9998="Jumia","Jum",E9998))</f>
        <v>sq</v>
      </c>
      <c r="Q9998">
        <f>VLOOKUP(ecommerce_10000[[#This Row],[City]],F:I,4,FALSE)</f>
        <v>16284.02</v>
      </c>
      <c r="R9998" s="1">
        <f>SUMIF(C:C,ecommerce_10000[[#This Row],[Category]],I:I)</f>
        <v>91504159.730000004</v>
      </c>
      <c r="S9998" s="1">
        <f>SUMIFS(I:I,C:C,C9998)</f>
        <v>91504159.730000004</v>
      </c>
      <c r="T9998" s="1" t="str">
        <f>INDEX(F:F,MATCH(ecommerce_10000[[#This Row],[TotalAmount]],I:I,0))</f>
        <v>Cairo</v>
      </c>
    </row>
    <row r="9999" spans="1:20" x14ac:dyDescent="0.3">
      <c r="A9999" s="1" t="s">
        <v>10043</v>
      </c>
      <c r="B9999" s="1" t="s">
        <v>65</v>
      </c>
      <c r="C9999" s="1" t="s">
        <v>20</v>
      </c>
      <c r="D9999" s="1" t="s">
        <v>66</v>
      </c>
      <c r="E9999" s="1" t="s">
        <v>47</v>
      </c>
      <c r="F9999" s="1" t="s">
        <v>40</v>
      </c>
      <c r="G9999">
        <v>8646.2000000000007</v>
      </c>
      <c r="H9999">
        <v>1</v>
      </c>
      <c r="I9999">
        <v>8646.2000000000007</v>
      </c>
      <c r="J9999">
        <v>3.2</v>
      </c>
      <c r="K9999">
        <v>4001</v>
      </c>
      <c r="L9999" s="2">
        <v>45580</v>
      </c>
      <c r="O9999" t="str">
        <f>IF(ecommerce_10000[[#This Row],[Platform]]="Souq","sq",ecommerce_10000[[#This Row],[Platform]])</f>
        <v>Amazon</v>
      </c>
      <c r="P9999" t="str">
        <f>IF(E9999="Souq","sq",IF(E9999="Jumia","Jum",E9999))</f>
        <v>Amazon</v>
      </c>
      <c r="Q9999">
        <f>VLOOKUP(ecommerce_10000[[#This Row],[City]],F:I,4,FALSE)</f>
        <v>99349.3</v>
      </c>
      <c r="R9999" s="1">
        <f>SUMIF(C:C,ecommerce_10000[[#This Row],[Category]],I:I)</f>
        <v>91504159.730000004</v>
      </c>
      <c r="S9999" s="1">
        <f>SUMIFS(I:I,C:C,C9999)</f>
        <v>91504159.730000004</v>
      </c>
      <c r="T9999" s="1" t="str">
        <f>INDEX(F:F,MATCH(ecommerce_10000[[#This Row],[TotalAmount]],I:I,0))</f>
        <v>Riyadh</v>
      </c>
    </row>
    <row r="10000" spans="1:20" x14ac:dyDescent="0.3">
      <c r="A10000" s="1" t="s">
        <v>10044</v>
      </c>
      <c r="B10000" s="1" t="s">
        <v>38</v>
      </c>
      <c r="C10000" s="1" t="s">
        <v>20</v>
      </c>
      <c r="D10000" s="1" t="s">
        <v>39</v>
      </c>
      <c r="E10000" s="1" t="s">
        <v>47</v>
      </c>
      <c r="F10000" s="1" t="s">
        <v>40</v>
      </c>
      <c r="G10000">
        <v>4960.53</v>
      </c>
      <c r="H10000">
        <v>4</v>
      </c>
      <c r="I10000">
        <v>19842.12</v>
      </c>
      <c r="J10000">
        <v>3.42</v>
      </c>
      <c r="K10000">
        <v>685</v>
      </c>
      <c r="L10000" s="2">
        <v>45408</v>
      </c>
      <c r="O10000" t="str">
        <f>IF(ecommerce_10000[[#This Row],[Platform]]="Souq","sq",ecommerce_10000[[#This Row],[Platform]])</f>
        <v>Amazon</v>
      </c>
      <c r="P10000" t="str">
        <f>IF(E10000="Souq","sq",IF(E10000="Jumia","Jum",E10000))</f>
        <v>Amazon</v>
      </c>
      <c r="Q10000">
        <f>VLOOKUP(ecommerce_10000[[#This Row],[City]],F:I,4,FALSE)</f>
        <v>99349.3</v>
      </c>
      <c r="R10000" s="1">
        <f>SUMIF(C:C,ecommerce_10000[[#This Row],[Category]],I:I)</f>
        <v>91504159.730000004</v>
      </c>
      <c r="S10000" s="1">
        <f>SUMIFS(I:I,C:C,C10000)</f>
        <v>91504159.730000004</v>
      </c>
      <c r="T10000" s="1" t="str">
        <f>INDEX(F:F,MATCH(ecommerce_10000[[#This Row],[TotalAmount]],I:I,0))</f>
        <v>Riyadh</v>
      </c>
    </row>
    <row r="10001" spans="1:20" x14ac:dyDescent="0.3">
      <c r="A10001" s="1" t="s">
        <v>10045</v>
      </c>
      <c r="B10001" s="1" t="s">
        <v>25</v>
      </c>
      <c r="C10001" s="1" t="s">
        <v>26</v>
      </c>
      <c r="D10001" s="1" t="s">
        <v>27</v>
      </c>
      <c r="E10001" s="1" t="s">
        <v>22</v>
      </c>
      <c r="F10001" s="1" t="s">
        <v>28</v>
      </c>
      <c r="G10001">
        <v>13811.49</v>
      </c>
      <c r="H10001">
        <v>5</v>
      </c>
      <c r="I10001">
        <v>69057.45</v>
      </c>
      <c r="J10001">
        <v>2.84</v>
      </c>
      <c r="K10001">
        <v>488</v>
      </c>
      <c r="L10001" s="2">
        <v>45306</v>
      </c>
      <c r="O10001" t="str">
        <f>IF(ecommerce_10000[[#This Row],[Platform]]="Souq","sq",ecommerce_10000[[#This Row],[Platform]])</f>
        <v>Jumia</v>
      </c>
      <c r="P10001" t="str">
        <f>IF(E10001="Souq","sq",IF(E10001="Jumia","Jum",E10001))</f>
        <v>Jum</v>
      </c>
      <c r="Q10001">
        <f>VLOOKUP(ecommerce_10000[[#This Row],[City]],F:I,4,FALSE)</f>
        <v>26648.76</v>
      </c>
      <c r="R10001" s="1">
        <f>SUMIF(C:C,ecommerce_10000[[#This Row],[Category]],I:I)</f>
        <v>29200970.130000021</v>
      </c>
      <c r="S10001" s="1">
        <f>SUMIFS(I:I,C:C,C10001)</f>
        <v>29200970.130000021</v>
      </c>
      <c r="T10001" s="1" t="str">
        <f>INDEX(F:F,MATCH(ecommerce_10000[[#This Row],[TotalAmount]],I:I,0))</f>
        <v>Casablanca</v>
      </c>
    </row>
  </sheetData>
  <conditionalFormatting sqref="I1:I1048576">
    <cfRule type="cellIs" dxfId="0" priority="1" operator="greaterThan">
      <formula>1000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E9B1-88BC-4586-9597-26E5F724A795}">
  <dimension ref="A1"/>
  <sheetViews>
    <sheetView workbookViewId="0">
      <selection activeCell="F8" sqref="F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40BA99-EF4F-4ABC-ABC1-0B1EA30766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ecommerce_10000</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mudit agarwal</dc:creator>
  <cp:lastModifiedBy>mudit agarwal</cp:lastModifiedBy>
  <dcterms:created xsi:type="dcterms:W3CDTF">2026-06-22T14:51:36Z</dcterms:created>
  <dcterms:modified xsi:type="dcterms:W3CDTF">2026-06-22T16:08:12Z</dcterms:modified>
</cp:coreProperties>
</file>